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5.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8.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worksheets/sheet9.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tables/table6.xml" ContentType="application/vnd.openxmlformats-officedocument.spreadsheetml.table+xml"/>
  <Override PartName="/xl/worksheets/sheet10.xml" ContentType="application/vnd.openxmlformats-officedocument.spreadsheetml.worksheet+xml"/>
  <Override PartName="/xl/comments6.xml" ContentType="application/vnd.openxmlformats-officedocument.spreadsheetml.comments+xml"/>
  <Override PartName="/xl/threadedcomments/threadedcomment6.xml" ContentType="application/vnd.ms-excel.threadedcomments+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tables/table12.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worksheets/sheet22.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24.xml" ContentType="application/vnd.openxmlformats-officedocument.spreadsheetml.worksheet+xml"/>
  <Override PartName="/xl/tables/table25.xml" ContentType="application/vnd.openxmlformats-officedocument.spreadsheetml.table+xml"/>
  <Override PartName="/xl/worksheets/sheet25.xml" ContentType="application/vnd.openxmlformats-officedocument.spreadsheetml.worksheet+xml"/>
  <Override PartName="/xl/tables/table26.xml" ContentType="application/vnd.openxmlformats-officedocument.spreadsheetml.table+xml"/>
  <Override PartName="/xl/tables/table27.xml" ContentType="application/vnd.openxmlformats-officedocument.spreadsheetml.table+xml"/>
  <Override PartName="/xl/worksheets/sheet26.xml" ContentType="application/vnd.openxmlformats-officedocument.spreadsheetml.worksheet+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worksheets/sheet27.xml" ContentType="application/vnd.openxmlformats-officedocument.spreadsheetml.worksheet+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worksheets/sheet28.xml" ContentType="application/vnd.openxmlformats-officedocument.spreadsheetml.worksheet+xml"/>
  <Override PartName="/xl/tables/table36.xml" ContentType="application/vnd.openxmlformats-officedocument.spreadsheetml.table+xml"/>
  <Override PartName="/xl/tables/table37.xml" ContentType="application/vnd.openxmlformats-officedocument.spreadsheetml.table+xml"/>
  <Override PartName="/xl/worksheets/sheet29.xml" ContentType="application/vnd.openxmlformats-officedocument.spreadsheetml.worksheet+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worksheets/sheet30.xml" ContentType="application/vnd.openxmlformats-officedocument.spreadsheetml.worksheet+xml"/>
  <Override PartName="/xl/tables/table44.xml" ContentType="application/vnd.openxmlformats-officedocument.spreadsheetml.table+xml"/>
  <Override PartName="/xl/tables/table45.xml" ContentType="application/vnd.openxmlformats-officedocument.spreadsheetml.table+xml"/>
  <Override PartName="/xl/worksheets/sheet31.xml" ContentType="application/vnd.openxmlformats-officedocument.spreadsheetml.worksheet+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sheets/sheet32.xml" ContentType="application/vnd.openxmlformats-officedocument.spreadsheetml.worksheet+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worksheets/sheet33.xml" ContentType="application/vnd.openxmlformats-officedocument.spreadsheetml.worksheet+xml"/>
  <Override PartName="/xl/tables/table53.xml" ContentType="application/vnd.openxmlformats-officedocument.spreadsheetml.table+xml"/>
  <Override PartName="/xl/worksheets/sheet34.xml" ContentType="application/vnd.openxmlformats-officedocument.spreadsheetml.worksheet+xml"/>
  <Override PartName="/xl/tables/table54.xml" ContentType="application/vnd.openxmlformats-officedocument.spreadsheetml.table+xml"/>
  <Override PartName="/xl/tables/table55.xml" ContentType="application/vnd.openxmlformats-officedocument.spreadsheetml.table+xml"/>
  <Override PartName="/xl/worksheets/sheet35.xml" ContentType="application/vnd.openxmlformats-officedocument.spreadsheetml.worksheet+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000000000000001" /></Relationships>
</file>

<file path=xl/workbook.xml><?xml version="1.0" encoding="utf-8"?>
<x:workbook xmlns:x="http://schemas.openxmlformats.org/spreadsheetml/2006/main">
  <x:sheets>
    <x:sheet xmlns:r="http://schemas.openxmlformats.org/officeDocument/2006/relationships" name="Executive Summary" sheetId="1" r:id="R0000000000000006"/>
    <x:sheet xmlns:r="http://schemas.openxmlformats.org/officeDocument/2006/relationships" name="Frontier Estimates" sheetId="2" r:id="R0000000000000007"/>
    <x:sheet xmlns:r="http://schemas.openxmlformats.org/officeDocument/2006/relationships" name="API Prices" sheetId="3" r:id="R0000000000000008"/>
    <x:sheet xmlns:r="http://schemas.openxmlformats.org/officeDocument/2006/relationships" name="Price Model" sheetId="4" r:id="R0000000000000009"/>
    <x:sheet xmlns:r="http://schemas.openxmlformats.org/officeDocument/2006/relationships" name="Anchors &amp; Method" sheetId="5" r:id="R000000000000000a"/>
    <x:sheet xmlns:r="http://schemas.openxmlformats.org/officeDocument/2006/relationships" name="Sources" sheetId="6" r:id="R000000000000000b"/>
    <x:sheet xmlns:r="http://schemas.openxmlformats.org/officeDocument/2006/relationships" name="No-CoT Evidence" sheetId="7" r:id="R000000000000000c"/>
    <x:sheet xmlns:r="http://schemas.openxmlformats.org/officeDocument/2006/relationships" name="Horizon Laws" sheetId="8" r:id="R000000000000000d"/>
    <x:sheet xmlns:r="http://schemas.openxmlformats.org/officeDocument/2006/relationships" name="Horizon Estimates" sheetId="9" r:id="R000000000000000e"/>
    <x:sheet xmlns:r="http://schemas.openxmlformats.org/officeDocument/2006/relationships" name="Final Ensemble" sheetId="10" r:id="R000000000000000f"/>
    <x:sheet xmlns:r="http://schemas.openxmlformats.org/officeDocument/2006/relationships" name="Epoch Compute" sheetId="11" r:id="R0000000000000010"/>
    <x:sheet xmlns:r="http://schemas.openxmlformats.org/officeDocument/2006/relationships" name="Compute Model" sheetId="12" r:id="R0000000000000011"/>
    <x:sheet xmlns:r="http://schemas.openxmlformats.org/officeDocument/2006/relationships" name="Model Registry" sheetId="13" r:id="R0000000000000012"/>
    <x:sheet xmlns:r="http://schemas.openxmlformats.org/officeDocument/2006/relationships" name="Alias Map" sheetId="14" r:id="R0000000000000013"/>
    <x:sheet xmlns:r="http://schemas.openxmlformats.org/officeDocument/2006/relationships" name="Epoch Reconciliation" sheetId="15" r:id="R0000000000000014"/>
    <x:sheet xmlns:r="http://schemas.openxmlformats.org/officeDocument/2006/relationships" name="Data Audit" sheetId="16" r:id="R0000000000000015"/>
    <x:sheet xmlns:r="http://schemas.openxmlformats.org/officeDocument/2006/relationships" name="Base Registry" sheetId="17" r:id="R0000000000000016"/>
    <x:sheet xmlns:r="http://schemas.openxmlformats.org/officeDocument/2006/relationships" name="Source Manifest" sheetId="18" r:id="R0000000000000017"/>
    <x:sheet xmlns:r="http://schemas.openxmlformats.org/officeDocument/2006/relationships" name="LaTeX Tables Raw" sheetId="19" r:id="R0000000000000018"/>
    <x:sheet xmlns:r="http://schemas.openxmlformats.org/officeDocument/2006/relationships" name="ECI Formula Archive" sheetId="20" r:id="R0000000000000019"/>
    <x:sheet xmlns:r="http://schemas.openxmlformats.org/officeDocument/2006/relationships" name="AA Expansion Audit" sheetId="21" r:id="R000000000000001a"/>
    <x:sheet xmlns:r="http://schemas.openxmlformats.org/officeDocument/2006/relationships" name="AA Inference Audit" sheetId="22" r:id="R000000000000001b"/>
    <x:sheet xmlns:r="http://schemas.openxmlformats.org/officeDocument/2006/relationships" name="AA Operational Audit" sheetId="23" r:id="R000000000000001c"/>
    <x:sheet xmlns:r="http://schemas.openxmlformats.org/officeDocument/2006/relationships" name="Active Param Audit" sheetId="24" r:id="R000000000000001d"/>
    <x:sheet xmlns:r="http://schemas.openxmlformats.org/officeDocument/2006/relationships" name="ECI Component Audit" sheetId="25" r:id="R000000000000001e"/>
    <x:sheet xmlns:r="http://schemas.openxmlformats.org/officeDocument/2006/relationships" name="ECI Multivariate Audit" sheetId="26" r:id="R000000000000001f"/>
    <x:sheet xmlns:r="http://schemas.openxmlformats.org/officeDocument/2006/relationships" name="Post-training Audit" sheetId="27" r:id="R0000000000000020"/>
    <x:sheet xmlns:r="http://schemas.openxmlformats.org/officeDocument/2006/relationships" name="OpenRouter Audit" sheetId="28" r:id="R0000000000000021"/>
    <x:sheet xmlns:r="http://schemas.openxmlformats.org/officeDocument/2006/relationships" name="OR Time Stability" sheetId="29" r:id="R0000000000000022"/>
    <x:sheet xmlns:r="http://schemas.openxmlformats.org/officeDocument/2006/relationships" name="OR Price Audit" sheetId="30" r:id="R0000000000000023"/>
    <x:sheet xmlns:r="http://schemas.openxmlformats.org/officeDocument/2006/relationships" name="Active Price Audit" sheetId="31" r:id="R0000000000000024"/>
    <x:sheet xmlns:r="http://schemas.openxmlformats.org/officeDocument/2006/relationships" name="Historical Price Audit" sheetId="32" r:id="R0000000000000025"/>
    <x:sheet xmlns:r="http://schemas.openxmlformats.org/officeDocument/2006/relationships" name="No-CoT Date Audit" sheetId="33" r:id="R0000000000000026"/>
    <x:sheet xmlns:r="http://schemas.openxmlformats.org/officeDocument/2006/relationships" name="Primary Evidence" sheetId="34" r:id="R0000000000000027"/>
    <x:sheet xmlns:r="http://schemas.openxmlformats.org/officeDocument/2006/relationships" name="IKP Signal Audit" sheetId="35" r:id="R0000000000000028"/>
    <x:sheet xmlns:r="http://schemas.openxmlformats.org/officeDocument/2006/relationships" name="ECI Dashboard Raw" sheetId="36" r:id="R0000000000000029"/>
    <x:sheet xmlns:r="http://schemas.openxmlformats.org/officeDocument/2006/relationships" name="ECI Frontier Raw" sheetId="37" r:id="R000000000000002a"/>
    <x:sheet xmlns:r="http://schemas.openxmlformats.org/officeDocument/2006/relationships" name="ECI Open12 Raw" sheetId="38" r:id="R000000000000002b"/>
    <x:sheet xmlns:r="http://schemas.openxmlformats.org/officeDocument/2006/relationships" name="ECI Regression Raw" sheetId="39" r:id="R000000000000002c"/>
    <x:sheet xmlns:r="http://schemas.openxmlformats.org/officeDocument/2006/relationships" name="ECI Model Raw" sheetId="40" r:id="R000000000000002d"/>
    <x:sheet xmlns:r="http://schemas.openxmlformats.org/officeDocument/2006/relationships" name="ECI Graph Raw" sheetId="41" r:id="R000000000000002e"/>
    <x:sheet xmlns:r="http://schemas.openxmlformats.org/officeDocument/2006/relationships" name="ECI Benchmarks Raw" sheetId="42" r:id="R000000000000002f"/>
    <x:sheet xmlns:r="http://schemas.openxmlformats.org/officeDocument/2006/relationships" name="Epoch CSV Raw" sheetId="43" r:id="R0000000000000030"/>
  </x:sheets>
</x:workbook>
</file>

<file path=xl/comments1.xml><?xml version="1.0" encoding="utf-8"?>
<x:comments xmlns:x="http://schemas.openxmlformats.org/spreadsheetml/2006/main">
  <x:authors>
    <x:author>tc={00000000-0000-4000-8000-000000000001}</x:author>
  </x:authors>
  <x:commentList>
    <x:comment ref="M10" authorId="0">
      <x:text>
        <x:r>
          <x:t>[Threaded comment]
Your version of Excel allows you to read this threaded comment; however, any edits to it will get removed if the file is opened in a newer version of Excel. Learn more: https://go.microsoft.com/fwlink/?linkid=870924
Comment:
    Opus 4.7 and 4.8 are treated as one base. Their separate benchmark-derived priors are collapsed geometrically before pricing is applied.</x:t>
        </x:r>
      </x:text>
    </x:comment>
  </x:commentList>
</x:comments>
</file>

<file path=xl/comments2.xml><?xml version="1.0" encoding="utf-8"?>
<x:comments xmlns:x="http://schemas.openxmlformats.org/spreadsheetml/2006/main">
  <x:authors>
    <x:author>tc={00000000-0000-4000-8000-000000000002}</x:author>
  </x:authors>
  <x:commentList>
    <x:comment ref="B12" authorId="0">
      <x:text>
        <x:r>
          <x:t>[Threaded comment]
Your version of Excel allows you to read this threaded comment; however, any edits to it will get removed if the file is opened in a newer version of Excel. Learn more: https://go.microsoft.com/fwlink/?linkid=870924
Comment:
    Price is capped at 15% log weight because API prices reflect product strategy, latency, tokenizer choice, and inference service design—not only physical parameter count.</x:t>
        </x:r>
      </x:text>
    </x:comment>
  </x:commentList>
</x:comments>
</file>

<file path=xl/comments3.xml><?xml version="1.0" encoding="utf-8"?>
<x:comments xmlns:x="http://schemas.openxmlformats.org/spreadsheetml/2006/main">
  <x:authors>
    <x:author>tc={00000000-0000-4000-8000-000000000003}</x:author>
  </x:authors>
  <x:commentList>
    <x:comment ref="B9" authorId="0">
      <x:text>
        <x:r>
          <x:t>[Threaded comment]
Your version of Excel allows you to read this threaded comment; however, any edits to it will get removed if the file is opened in a newer version of Excel. Learn more: https://go.microsoft.com/fwlink/?linkid=870924
Comment:
    The 1.5T figure is a public first-party executive disclosure of the V9 foundation scale. It is less formal than a technical report and should not be used as an active-parameter count.</x:t>
        </x:r>
      </x:text>
    </x:comment>
  </x:commentList>
</x:comments>
</file>

<file path=xl/comments4.xml><?xml version="1.0" encoding="utf-8"?>
<x:comments xmlns:x="http://schemas.openxmlformats.org/spreadsheetml/2006/main">
  <x:authors>
    <x:author>tc={00000000-0000-4000-8000-000000000004}</x:author>
  </x:authors>
  <x:commentList>
    <x:comment ref="B52" authorId="0">
      <x:text>
        <x:r>
          <x:t>[Threaded comment]
Your version of Excel allows you to read this threaded comment; however, any edits to it will get removed if the file is opened in a newer version of Excel. Learn more: https://go.microsoft.com/fwlink/?linkid=870924
Comment:
    Same-base Opus evidence shows why METR should not be inverted directly into parameters: 4.5→4.6 is ~1.04× on no-CoT but ~2.45× with CoT.</x:t>
        </x:r>
      </x:text>
    </x:comment>
  </x:commentList>
</x:comments>
</file>

<file path=xl/comments5.xml><?xml version="1.0" encoding="utf-8"?>
<x:comments xmlns:x="http://schemas.openxmlformats.org/spreadsheetml/2006/main">
  <x:authors>
    <x:author>tc={00000000-0000-4000-8000-000000000005}</x:author>
  </x:authors>
  <x:commentList>
    <x:comment ref="I6" authorId="0">
      <x:text>
        <x:r>
          <x:t>[Threaded comment]
Your version of Excel allows you to read this threaded comment; however, any edits to it will get removed if the file is opened in a newer version of Excel. Learn more: https://go.microsoft.com/fwlink/?linkid=870924
Comment:
    Fable's IKP factual-capacity estimate is 3.6T, but its decision-derived live evidence weight is 0%. The later chronological subset has 7 models versus the required 8, so the signal remains a sensitivity rather than changing the posterior.</x:t>
        </x:r>
      </x:text>
    </x:comment>
  </x:commentList>
</x:comments>
</file>

<file path=xl/comments6.xml><?xml version="1.0" encoding="utf-8"?>
<x:comments xmlns:x="http://schemas.openxmlformats.org/spreadsheetml/2006/main">
  <x:authors>
    <x:author>tc={00000000-0000-4000-8000-000000000006}</x:author>
  </x:authors>
  <x:commentList>
    <x:comment ref="F6" authorId="0">
      <x:text>
        <x:r>
          <x:t>[Threaded comment]
Your version of Excel allows you to read this threaded comment; however, any edits to it will get removed if the file is opened in a newer version of Excel. Learn more: https://go.microsoft.com/fwlink/?linkid=870924
Comment:
    User-requested 50/50 judgmental ensemble. Equal weights are applied in log space, so the final is the geometric mean of the evidence-model posterior and the human crowd center.</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2">
    <x:numFmt numFmtId="200" formatCode="0.000"/>
    <x:numFmt numFmtId="201" formatCode="0.000000"/>
    <x:numFmt numFmtId="202" formatCode="0.0000"/>
    <x:numFmt numFmtId="203" formatCode="0.000x"/>
    <x:numFmt numFmtId="204" formatCode="0%"/>
    <x:numFmt numFmtId="205" formatCode="yyyy-mm-dd"/>
    <x:numFmt numFmtId="206" formatCode="0.0x"/>
    <x:numFmt numFmtId="207" formatCode="0.0"/>
    <x:numFmt numFmtId="208" formatCode="0"/>
    <x:numFmt numFmtId="209" formatCode="0.0%"/>
    <x:numFmt numFmtId="210" formatCode="0.00x"/>
    <x:numFmt numFmtId="211" formatCode="0.00&quot;T&quot;"/>
    <x:numFmt numFmtId="212" formatCode="0.00"/>
    <x:numFmt numFmtId="213" formatCode="0.0&quot;T&quot;"/>
    <x:numFmt numFmtId="214" formatCode="0.00E+00"/>
    <x:numFmt numFmtId="215" formatCode="#,##0"/>
    <x:numFmt numFmtId="216" formatCode="+0.000;-0.000;0.000"/>
    <x:numFmt numFmtId="217" formatCode="yyyy-mm-dd hh:mm:ss"/>
    <x:numFmt numFmtId="218" formatCode="0.0000x"/>
    <x:numFmt numFmtId="219" formatCode="0.000E+00"/>
    <x:numFmt numFmtId="220" formatCode="0.0E+00"/>
    <x:numFmt numFmtId="221" formatCode="mmm yyyy"/>
  </x:numFmts>
  <x:fonts count="11">
    <x:font>
      <x:sz val="11"/>
      <x:name val="Carlito"/>
    </x:font>
    <x:font>
      <x:b/>
      <x:sz val="18"/>
      <x:color rgb="FFFFFFFF"/>
      <x:name val="Aptos Display"/>
    </x:font>
    <x:font>
      <x:sz val="10"/>
      <x:color rgb="FF3A4848"/>
      <x:name val="Aptos"/>
    </x:font>
    <x:font>
      <x:b/>
      <x:sz val="9"/>
      <x:color rgb="FFFFFFFF"/>
      <x:name val="Aptos"/>
    </x:font>
    <x:font>
      <x:sz val="9"/>
      <x:color rgb="FF3A4848"/>
      <x:name val="Aptos"/>
    </x:font>
    <x:font>
      <x:b/>
      <x:sz val="10"/>
      <x:color rgb="FF243838"/>
      <x:name val="Aptos"/>
    </x:font>
    <x:font>
      <x:b/>
      <x:sz val="9"/>
      <x:color rgb="FF3A4848"/>
      <x:name val="Aptos"/>
    </x:font>
    <x:font>
      <x:b/>
      <x:sz val="11"/>
      <x:color rgb="FF087879"/>
      <x:name val="Aptos"/>
    </x:font>
    <x:font>
      <x:i/>
      <x:sz val="9"/>
      <x:color rgb="FF3A4848"/>
      <x:name val="Aptos"/>
    </x:font>
    <x:font>
      <x:b/>
      <x:sz val="10"/>
      <x:color rgb="FF087879"/>
      <x:name val="Aptos"/>
    </x:font>
    <x:font>
      <x:b/>
      <x:sz val="11"/>
      <x:color rgb="FF243838"/>
      <x:name val="Aptos"/>
    </x:font>
  </x:fonts>
  <x:fills count="14">
    <x:fill>
      <x:patternFill patternType="none"/>
    </x:fill>
    <x:fill>
      <x:patternFill patternType="gray125"/>
    </x:fill>
    <x:fill>
      <x:patternFill patternType="solid">
        <x:fgColor rgb="FF243838"/>
      </x:patternFill>
    </x:fill>
    <x:fill>
      <x:patternFill patternType="solid">
        <x:fgColor rgb="FF087879"/>
      </x:patternFill>
    </x:fill>
    <x:fill>
      <x:patternFill patternType="solid">
        <x:fgColor rgb="FFE8F4F4"/>
      </x:patternFill>
    </x:fill>
    <x:fill>
      <x:patternFill patternType="solid">
        <x:fgColor rgb="FFF3F6F6"/>
      </x:patternFill>
    </x:fill>
    <x:fill>
      <x:patternFill patternType="solid">
        <x:fgColor rgb="FFFFF4FA"/>
      </x:patternFill>
    </x:fill>
    <x:fill>
      <x:patternFill patternType="solid">
        <x:fgColor rgb="FF243838"/>
      </x:patternFill>
    </x:fill>
    <x:fill>
      <x:patternFill patternType="solid">
        <x:fgColor rgb="FF087879"/>
      </x:patternFill>
    </x:fill>
    <x:fill>
      <x:patternFill patternType="solid">
        <x:fgColor rgb="FFE8F4F4"/>
      </x:patternFill>
    </x:fill>
    <x:fill>
      <x:patternFill patternType="solid">
        <x:fgColor rgb="FFFFF4DF"/>
      </x:patternFill>
    </x:fill>
    <x:fill>
      <x:patternFill patternType="solid">
        <x:fgColor rgb="FFF3F6F6"/>
      </x:patternFill>
    </x:fill>
    <x:fill>
      <x:patternFill patternType="solid">
        <x:fgColor rgb="FFFFF4FA"/>
      </x:patternFill>
    </x:fill>
    <x:fill>
      <x:patternFill patternType="solid">
        <x:fgColor rgb="FFFFFFFF"/>
      </x:patternFill>
    </x:fill>
  </x:fills>
  <x:borders count="11">
    <x:border/>
    <x:border>
      <x:bottom style="medium">
        <x:color rgb="FF00A5A6"/>
      </x:bottom>
    </x:border>
    <x:border>
      <x:bottom style="thin">
        <x:color rgb="FFD2DCDC"/>
      </x:bottom>
    </x:border>
    <x:border>
      <x:top style="thin">
        <x:color rgb="FFD2DCDC"/>
      </x:top>
      <x:bottom style="thin">
        <x:color rgb="FFD2DCDC"/>
      </x:bottom>
    </x:border>
    <x:border>
      <x:top style="thin">
        <x:color rgb="FFD2DCDC"/>
      </x:top>
    </x:border>
    <x:border>
      <x:left style="medium">
        <x:color rgb="FF00A5A6"/>
      </x:left>
    </x:border>
    <x:border>
      <x:left style="medium">
        <x:color rgb="FFE03D90"/>
      </x:left>
    </x:border>
    <x:border>
      <x:left style="medium">
        <x:color rgb="FFD9991A"/>
      </x:left>
    </x:border>
    <x:border>
      <x:left style="medium">
        <x:color rgb="FF087879"/>
      </x:left>
    </x:border>
    <x:border>
      <x:left style="medium">
        <x:color rgb="FF7457D9"/>
      </x:left>
    </x:border>
    <x:border>
      <x:top style="thin">
        <x:color rgb="FFD2DCDC"/>
      </x:top>
      <x:bottom style="medium">
        <x:color rgb="FF00A5A6"/>
      </x:bottom>
    </x:border>
  </x:borders>
  <x:cellStyleXfs count="1">
    <x:xf numFmtId="0" fontId="0" fillId="0" borderId="0"/>
  </x:cellStyleXfs>
  <x:cellXfs count="23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vertical="center"/>
    </x:xf>
    <x:xf numFmtId="0" fontId="4" fillId="0" borderId="3" xfId="0" applyNumberFormat="1" applyFont="1" applyFill="1" applyBorder="1" applyAlignment="1">
      <x:alignment vertical="center"/>
    </x:xf>
    <x:xf numFmtId="0" fontId="4" fillId="0" borderId="4" xfId="0" applyNumberFormat="1" applyFont="1" applyFill="1" applyBorder="1" applyAlignment="1">
      <x:alignment vertical="center"/>
    </x:xf>
    <x:xf numFmtId="200" fontId="4" fillId="0" borderId="2" xfId="0" applyNumberFormat="1" applyFont="1" applyFill="1" applyBorder="1" applyAlignment="1">
      <x:alignment vertical="center"/>
    </x:xf>
    <x:xf numFmtId="200" fontId="4" fillId="0" borderId="3" xfId="0" applyNumberFormat="1" applyFont="1" applyFill="1" applyBorder="1" applyAlignment="1">
      <x:alignment vertical="center"/>
    </x:xf>
    <x:xf numFmtId="200" fontId="4" fillId="0" borderId="4" xfId="0" applyNumberFormat="1" applyFont="1" applyFill="1" applyBorder="1" applyAlignment="1">
      <x:alignment vertical="center"/>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201" fontId="4" fillId="0" borderId="2" xfId="0" applyNumberFormat="1" applyFont="1" applyFill="1" applyBorder="1" applyAlignment="1">
      <x:alignment vertical="center"/>
    </x:xf>
    <x:xf numFmtId="201" fontId="4" fillId="0" borderId="3" xfId="0" applyNumberFormat="1" applyFont="1" applyFill="1" applyBorder="1" applyAlignment="1">
      <x:alignment vertical="center"/>
    </x:xf>
    <x:xf numFmtId="202" fontId="4" fillId="0" borderId="3" xfId="0" applyNumberFormat="1" applyFont="1" applyFill="1" applyBorder="1" applyAlignment="1">
      <x:alignment vertical="center"/>
    </x:xf>
    <x:xf numFmtId="203" fontId="4" fillId="0" borderId="3" xfId="0" applyNumberFormat="1" applyFont="1" applyFill="1" applyBorder="1" applyAlignment="1">
      <x:alignment vertical="center"/>
    </x:xf>
    <x:xf numFmtId="204" fontId="4" fillId="0" borderId="4" xfId="0" applyNumberFormat="1" applyFont="1" applyFill="1" applyBorder="1" applyAlignment="1">
      <x:alignment vertical="center"/>
    </x:xf>
    <x:xf numFmtId="205" fontId="4" fillId="0" borderId="2" xfId="0" applyNumberFormat="1" applyFont="1" applyFill="1" applyBorder="1" applyAlignment="1">
      <x:alignment vertical="center"/>
    </x:xf>
    <x:xf numFmtId="205" fontId="4" fillId="0" borderId="3" xfId="0" applyNumberFormat="1" applyFont="1" applyFill="1" applyBorder="1" applyAlignment="1">
      <x:alignment vertical="center"/>
    </x:xf>
    <x:xf numFmtId="205" fontId="4" fillId="0" borderId="4" xfId="0" applyNumberFormat="1" applyFont="1" applyFill="1" applyBorder="1" applyAlignment="1">
      <x:alignment vertical="center"/>
    </x:xf>
    <x:xf numFmtId="204" fontId="4" fillId="0" borderId="2" xfId="0" applyNumberFormat="1" applyFont="1" applyFill="1" applyBorder="1" applyAlignment="1">
      <x:alignment vertical="center"/>
    </x:xf>
    <x:xf numFmtId="204" fontId="4" fillId="0" borderId="3" xfId="0" applyNumberFormat="1" applyFont="1" applyFill="1" applyBorder="1" applyAlignment="1">
      <x:alignment vertical="center"/>
    </x:xf>
    <x:xf numFmtId="200" fontId="5" fillId="0" borderId="2" xfId="0" applyNumberFormat="1" applyFont="1" applyFill="1" applyBorder="1" applyAlignment="1">
      <x:alignment vertical="center"/>
    </x:xf>
    <x:xf numFmtId="200" fontId="5" fillId="0" borderId="3" xfId="0" applyNumberFormat="1" applyFont="1" applyFill="1" applyBorder="1" applyAlignment="1">
      <x:alignment vertical="center"/>
    </x:xf>
    <x:xf numFmtId="200" fontId="5" fillId="0" borderId="4" xfId="0" applyNumberFormat="1" applyFont="1" applyFill="1" applyBorder="1" applyAlignment="1">
      <x:alignment vertical="center"/>
    </x:xf>
    <x:xf numFmtId="0" fontId="6" fillId="0" borderId="2" xfId="0" applyNumberFormat="1" applyFont="1" applyFill="1" applyBorder="1" applyAlignment="1">
      <x:alignment vertical="center"/>
    </x:xf>
    <x:xf numFmtId="0" fontId="6" fillId="0" borderId="3" xfId="0" applyNumberFormat="1" applyFont="1" applyFill="1" applyBorder="1" applyAlignment="1">
      <x:alignment vertical="center"/>
    </x:xf>
    <x:xf numFmtId="0" fontId="6" fillId="0" borderId="4" xfId="0" applyNumberFormat="1" applyFont="1" applyFill="1" applyBorder="1" applyAlignment="1">
      <x:alignment vertical="center"/>
    </x:xf>
    <x:xf numFmtId="206" fontId="4" fillId="0" borderId="3" xfId="0" applyNumberFormat="1" applyFont="1" applyFill="1" applyBorder="1" applyAlignment="1">
      <x:alignment vertical="center"/>
    </x:xf>
    <x:xf numFmtId="0" fontId="0" fillId="4" borderId="0" xfId="0" applyNumberFormat="1" applyFont="1" applyFill="1" applyBorder="1"/>
    <x:xf numFmtId="0" fontId="7" fillId="4" borderId="0" xfId="0" applyNumberFormat="1" applyFont="1" applyFill="1" applyBorder="1"/>
    <x:xf numFmtId="0" fontId="7"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202" fontId="4" fillId="0" borderId="2" xfId="0" applyNumberFormat="1" applyFont="1" applyFill="1" applyBorder="1" applyAlignment="1">
      <x:alignment vertical="center"/>
    </x:xf>
    <x:xf numFmtId="203" fontId="4" fillId="0" borderId="4" xfId="0" applyNumberFormat="1" applyFont="1" applyFill="1" applyBorder="1" applyAlignment="1">
      <x:alignment vertical="center"/>
    </x:xf>
    <x:xf numFmtId="0" fontId="5" fillId="4" borderId="0" xfId="0" applyNumberFormat="1" applyFont="1" applyFill="1" applyBorder="1"/>
    <x:xf numFmtId="0" fontId="5" fillId="4" borderId="5" xfId="0" applyNumberFormat="1" applyFont="1" applyFill="1" applyBorder="1"/>
    <x:xf numFmtId="0" fontId="5" fillId="4" borderId="5" xfId="0" applyNumberFormat="1" applyFont="1" applyFill="1" applyBorder="1" applyAlignment="1">
      <x:alignment wrapText="1"/>
    </x:xf>
    <x:xf numFmtId="0" fontId="5" fillId="4" borderId="0" xfId="0" applyNumberFormat="1" applyFont="1" applyFill="1" applyBorder="1" applyAlignment="1">
      <x:alignment wrapText="1"/>
    </x:xf>
    <x:xf numFmtId="0" fontId="5" fillId="4" borderId="5"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0" fillId="6" borderId="0" xfId="0" applyNumberFormat="1" applyFont="1" applyFill="1" applyBorder="1"/>
    <x:xf numFmtId="0" fontId="8" fillId="6" borderId="0" xfId="0" applyNumberFormat="1" applyFont="1" applyFill="1" applyBorder="1"/>
    <x:xf numFmtId="0" fontId="8" fillId="6" borderId="6" xfId="0" applyNumberFormat="1" applyFont="1" applyFill="1" applyBorder="1"/>
    <x:xf numFmtId="0" fontId="8" fillId="6" borderId="6" xfId="0" applyNumberFormat="1" applyFont="1" applyFill="1" applyBorder="1" applyAlignment="1">
      <x:alignment wrapText="1"/>
    </x:xf>
    <x:xf numFmtId="0" fontId="8" fillId="6" borderId="0" xfId="0" applyNumberFormat="1" applyFont="1" applyFill="1" applyBorder="1" applyAlignment="1">
      <x:alignment wrapText="1"/>
    </x:xf>
    <x:xf numFmtId="0" fontId="8" fillId="6" borderId="6" xfId="0" applyNumberFormat="1" applyFont="1" applyFill="1" applyBorder="1" applyAlignment="1">
      <x:alignment vertical="center" wrapText="1"/>
    </x:xf>
    <x:xf numFmtId="0" fontId="8" fillId="6" borderId="0" xfId="0" applyNumberFormat="1" applyFont="1" applyFill="1" applyBorder="1" applyAlignment="1">
      <x:alignment vertical="center" wrapText="1"/>
    </x:xf>
    <x:xf numFmtId="207" fontId="4" fillId="0" borderId="3" xfId="0" applyNumberFormat="1" applyFont="1" applyFill="1" applyBorder="1" applyAlignment="1">
      <x:alignment vertical="center"/>
    </x:xf>
    <x:xf numFmtId="207" fontId="5" fillId="0" borderId="3" xfId="0" applyNumberFormat="1" applyFont="1" applyFill="1" applyBorder="1" applyAlignment="1">
      <x:alignment vertic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vertical="center" wrapText="1"/>
    </x:xf>
    <x:xf numFmtId="208" fontId="4" fillId="0" borderId="2" xfId="0" applyNumberFormat="1" applyFont="1" applyFill="1" applyBorder="1" applyAlignment="1">
      <x:alignment vertical="center"/>
    </x:xf>
    <x:xf numFmtId="208" fontId="4" fillId="0" borderId="3" xfId="0" applyNumberFormat="1" applyFont="1" applyFill="1" applyBorder="1" applyAlignment="1">
      <x:alignment vertical="center"/>
    </x:xf>
    <x:xf numFmtId="208" fontId="4" fillId="0" borderId="4" xfId="0" applyNumberFormat="1" applyFont="1" applyFill="1" applyBorder="1" applyAlignment="1">
      <x:alignment vertical="center"/>
    </x:xf>
    <x:xf numFmtId="205" fontId="4" fillId="0" borderId="2" xfId="0" applyNumberFormat="1" applyFont="1" applyFill="1" applyBorder="1" applyAlignment="1">
      <x:alignment vertical="center" wrapText="1"/>
    </x:xf>
    <x:xf numFmtId="205" fontId="4" fillId="0" borderId="3" xfId="0" applyNumberFormat="1" applyFont="1" applyFill="1" applyBorder="1" applyAlignment="1">
      <x:alignment vertical="center" wrapText="1"/>
    </x:xf>
    <x:xf numFmtId="205" fontId="4" fillId="0" borderId="4" xfId="0" applyNumberFormat="1" applyFont="1" applyFill="1" applyBorder="1" applyAlignment="1">
      <x:alignment vertical="center" wrapText="1"/>
    </x:xf>
    <x:xf numFmtId="200" fontId="4" fillId="0" borderId="2" xfId="0" applyNumberFormat="1" applyFont="1" applyFill="1" applyBorder="1" applyAlignment="1">
      <x:alignment vertical="center" wrapText="1"/>
    </x:xf>
    <x:xf numFmtId="200" fontId="4" fillId="0" borderId="3" xfId="0" applyNumberFormat="1" applyFont="1" applyFill="1" applyBorder="1" applyAlignment="1">
      <x:alignment vertical="center" wrapText="1"/>
    </x:xf>
    <x:xf numFmtId="200" fontId="4" fillId="0" borderId="4" xfId="0" applyNumberFormat="1" applyFont="1" applyFill="1" applyBorder="1" applyAlignment="1">
      <x:alignment vertical="center" wrapText="1"/>
    </x:xf>
    <x:xf numFmtId="209" fontId="4" fillId="0" borderId="2" xfId="0" applyNumberFormat="1" applyFont="1" applyFill="1" applyBorder="1" applyAlignment="1">
      <x:alignment vertical="center"/>
    </x:xf>
    <x:xf numFmtId="209" fontId="4" fillId="0" borderId="3" xfId="0" applyNumberFormat="1" applyFont="1" applyFill="1" applyBorder="1" applyAlignment="1">
      <x:alignment vertical="center"/>
    </x:xf>
    <x:xf numFmtId="209" fontId="4" fillId="0" borderId="4" xfId="0" applyNumberFormat="1" applyFont="1" applyFill="1" applyBorder="1" applyAlignment="1">
      <x:alignment vertical="center"/>
    </x:xf>
    <x:xf numFmtId="209" fontId="4" fillId="0" borderId="2" xfId="0" applyNumberFormat="1" applyFont="1" applyFill="1" applyBorder="1" applyAlignment="1">
      <x:alignment vertical="center" wrapText="1"/>
    </x:xf>
    <x:xf numFmtId="209" fontId="4" fillId="0" borderId="3" xfId="0" applyNumberFormat="1" applyFont="1" applyFill="1" applyBorder="1" applyAlignment="1">
      <x:alignment vertical="center" wrapText="1"/>
    </x:xf>
    <x:xf numFmtId="209" fontId="4" fillId="0" borderId="4" xfId="0" applyNumberFormat="1" applyFont="1" applyFill="1" applyBorder="1" applyAlignment="1">
      <x:alignment vertical="center" wrapText="1"/>
    </x:xf>
    <x:xf numFmtId="0" fontId="0" fillId="9" borderId="0" xfId="0" applyNumberFormat="1" applyFont="1" applyFill="1" applyBorder="1"/>
    <x:xf numFmtId="0" fontId="7" fillId="9" borderId="0" xfId="0" applyNumberFormat="1" applyFont="1" applyFill="1" applyBorder="1"/>
    <x:xf numFmtId="0" fontId="7" fillId="9" borderId="1" xfId="0" applyNumberFormat="1" applyFont="1" applyFill="1" applyBorder="1"/>
    <x:xf numFmtId="210" fontId="4" fillId="0" borderId="3" xfId="0" applyNumberFormat="1" applyFont="1" applyFill="1" applyBorder="1" applyAlignment="1">
      <x:alignment vertical="center"/>
    </x:xf>
    <x:xf numFmtId="211" fontId="4" fillId="0" borderId="3" xfId="0" applyNumberFormat="1" applyFont="1" applyFill="1" applyBorder="1" applyAlignment="1">
      <x:alignment vertical="center"/>
    </x:xf>
    <x:xf numFmtId="210" fontId="4" fillId="0" borderId="2" xfId="0" applyNumberFormat="1" applyFont="1" applyFill="1" applyBorder="1" applyAlignment="1">
      <x:alignment vertical="center"/>
    </x:xf>
    <x:xf numFmtId="210" fontId="4" fillId="0" borderId="4" xfId="0" applyNumberFormat="1" applyFont="1" applyFill="1" applyBorder="1" applyAlignment="1">
      <x:alignment vertical="center"/>
    </x:xf>
    <x:xf numFmtId="207" fontId="4" fillId="0" borderId="2" xfId="0" applyNumberFormat="1" applyFont="1" applyFill="1" applyBorder="1" applyAlignment="1">
      <x:alignment vertical="center"/>
    </x:xf>
    <x:xf numFmtId="207" fontId="4" fillId="0" borderId="4" xfId="0" applyNumberFormat="1" applyFont="1" applyFill="1" applyBorder="1" applyAlignment="1">
      <x:alignment vertical="center"/>
    </x:xf>
    <x:xf numFmtId="211" fontId="4" fillId="0" borderId="2" xfId="0" applyNumberFormat="1" applyFont="1" applyFill="1" applyBorder="1" applyAlignment="1">
      <x:alignment vertical="center"/>
    </x:xf>
    <x:xf numFmtId="211" fontId="4" fillId="0" borderId="4" xfId="0" applyNumberFormat="1" applyFont="1" applyFill="1" applyBorder="1" applyAlignment="1">
      <x:alignment vertical="center"/>
    </x:xf>
    <x:xf numFmtId="203" fontId="4" fillId="0" borderId="2" xfId="0" applyNumberFormat="1" applyFont="1" applyFill="1" applyBorder="1" applyAlignment="1">
      <x:alignment vertical="center"/>
    </x:xf>
    <x:xf numFmtId="212" fontId="4" fillId="0" borderId="2" xfId="0" applyNumberFormat="1" applyFont="1" applyFill="1" applyBorder="1" applyAlignment="1">
      <x:alignment vertical="center"/>
    </x:xf>
    <x:xf numFmtId="212" fontId="4" fillId="0" borderId="3" xfId="0" applyNumberFormat="1" applyFont="1" applyFill="1" applyBorder="1" applyAlignment="1">
      <x:alignment vertical="center"/>
    </x:xf>
    <x:xf numFmtId="212" fontId="4" fillId="0" borderId="4" xfId="0" applyNumberFormat="1" applyFont="1" applyFill="1" applyBorder="1" applyAlignment="1">
      <x:alignment vertical="center"/>
    </x:xf>
    <x:xf numFmtId="212" fontId="4" fillId="0" borderId="2" xfId="0" applyNumberFormat="1" applyFont="1" applyFill="1" applyBorder="1" applyAlignment="1">
      <x:alignment vertical="center" wrapText="1"/>
    </x:xf>
    <x:xf numFmtId="212" fontId="4" fillId="0" borderId="3" xfId="0" applyNumberFormat="1" applyFont="1" applyFill="1" applyBorder="1" applyAlignment="1">
      <x:alignment vertical="center" wrapText="1"/>
    </x:xf>
    <x:xf numFmtId="212" fontId="4" fillId="0" borderId="4" xfId="0" applyNumberFormat="1" applyFont="1" applyFill="1" applyBorder="1" applyAlignment="1">
      <x:alignment vertical="center" wrapText="1"/>
    </x:xf>
    <x:xf numFmtId="0" fontId="4" fillId="0" xfId="0" applyNumberFormat="1" applyFont="1" applyFill="1" applyBorder="0"/>
    <x:xf numFmtId="0" fontId="4" fillId="0" xfId="0" applyNumberFormat="1" applyFont="1" applyFill="1" applyBorder="0" applyAlignment="1">
      <x:alignment vertical="center"/>
    </x:xf>
    <x:xf numFmtId="209" fontId="4" fillId="0" xfId="0" applyNumberFormat="1" applyFont="1" applyFill="1" applyBorder="0" applyAlignment="1">
      <x:alignment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vertical="center" wrapText="1"/>
    </x:xf>
    <x:xf numFmtId="213" fontId="4" fillId="0" borderId="2" xfId="0" applyNumberFormat="1" applyFont="1" applyFill="1" applyBorder="1" applyAlignment="1">
      <x:alignment vertical="center"/>
    </x:xf>
    <x:xf numFmtId="213" fontId="4" fillId="0" borderId="3" xfId="0" applyNumberFormat="1" applyFont="1" applyFill="1" applyBorder="1" applyAlignment="1">
      <x:alignment vertical="center"/>
    </x:xf>
    <x:xf numFmtId="213" fontId="4" fillId="0" borderId="4" xfId="0" applyNumberFormat="1" applyFont="1" applyFill="1" applyBorder="1" applyAlignment="1">
      <x:alignment vertical="center"/>
    </x:xf>
    <x:xf numFmtId="0" fontId="1" fillId="7"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2" xfId="0" applyNumberFormat="1" applyFont="1" applyFill="1" applyBorder="1">
      <x:extLst>
        <x:ext uri="{C7286773-470A-42A8-94C5-96B5CB345126}">
          <xfpb:xfComplement xmlns:xfpb="http://schemas.microsoft.com/office/spreadsheetml/2022/featurepropertybag" i="0"/>
        </x:ext>
      </x:extLst>
    </x:xf>
    <x:xf numFmtId="0" fontId="4" fillId="0" borderId="3" xfId="0" applyNumberFormat="1" applyFont="1" applyFill="1" applyBorder="1">
      <x:extLst>
        <x:ext uri="{C7286773-470A-42A8-94C5-96B5CB345126}">
          <xfpb:xfComplement xmlns:xfpb="http://schemas.microsoft.com/office/spreadsheetml/2022/featurepropertybag" i="0"/>
        </x:ext>
      </x:extLst>
    </x:xf>
    <x:xf numFmtId="0" fontId="4" fillId="0" borderId="4" xfId="0" applyNumberFormat="1" applyFont="1" applyFill="1" applyBorder="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12" fontId="4" fillId="0" xfId="0" applyNumberFormat="1" applyFont="1" applyFill="1" applyBorder="0" applyAlignment="1">
      <x:alignment vertical="center"/>
    </x:xf>
    <x:xf numFmtId="214" fontId="4" fillId="0" borderId="2" xfId="0" applyNumberFormat="1" applyFont="1" applyFill="1" applyBorder="1" applyAlignment="1">
      <x:alignment vertical="center"/>
    </x:xf>
    <x:xf numFmtId="214" fontId="4" fillId="0" borderId="3" xfId="0" applyNumberFormat="1" applyFont="1" applyFill="1" applyBorder="1" applyAlignment="1">
      <x:alignment vertical="center"/>
    </x:xf>
    <x:xf numFmtId="214" fontId="4" fillId="0" borderId="4" xfId="0" applyNumberFormat="1" applyFont="1" applyFill="1" applyBorder="1" applyAlignment="1">
      <x:alignment vertical="center"/>
    </x:xf>
    <x:xf numFmtId="210" fontId="4" fillId="0" borderId="2" xfId="0" applyNumberFormat="1" applyFont="1" applyFill="1" applyBorder="1" applyAlignment="1">
      <x:alignment vertical="center" wrapText="1"/>
    </x:xf>
    <x:xf numFmtId="207" fontId="4" fillId="0" borderId="2" xfId="0" applyNumberFormat="1" applyFont="1" applyFill="1" applyBorder="1" applyAlignment="1">
      <x:alignment vertical="center" wrapText="1"/>
    </x:xf>
    <x:xf numFmtId="210" fontId="4" fillId="0" borderId="3" xfId="0" applyNumberFormat="1" applyFont="1" applyFill="1" applyBorder="1" applyAlignment="1">
      <x:alignment vertical="center" wrapText="1"/>
    </x:xf>
    <x:xf numFmtId="207" fontId="4" fillId="0" borderId="3" xfId="0" applyNumberFormat="1" applyFont="1" applyFill="1" applyBorder="1" applyAlignment="1">
      <x:alignment vertical="center" wrapText="1"/>
    </x:xf>
    <x:xf numFmtId="210" fontId="4" fillId="0" borderId="4" xfId="0" applyNumberFormat="1" applyFont="1" applyFill="1" applyBorder="1" applyAlignment="1">
      <x:alignment vertical="center" wrapText="1"/>
    </x:xf>
    <x:xf numFmtId="207" fontId="4" fillId="0" borderId="4" xfId="0" applyNumberFormat="1" applyFont="1" applyFill="1" applyBorder="1" applyAlignment="1">
      <x:alignment vertical="center" wrapText="1"/>
    </x:xf>
    <x:xf numFmtId="215" fontId="4" fillId="0" borderId="2" xfId="0" applyNumberFormat="1" applyFont="1" applyFill="1" applyBorder="1" applyAlignment="1">
      <x:alignment vertical="center"/>
    </x:xf>
    <x:xf numFmtId="215" fontId="4" fillId="0" borderId="3" xfId="0" applyNumberFormat="1" applyFont="1" applyFill="1" applyBorder="1" applyAlignment="1">
      <x:alignment vertical="center"/>
    </x:xf>
    <x:xf numFmtId="216" fontId="4" fillId="0" borderId="2" xfId="0" applyNumberFormat="1" applyFont="1" applyFill="1" applyBorder="1" applyAlignment="1">
      <x:alignment vertical="center"/>
    </x:xf>
    <x:xf numFmtId="216" fontId="4" fillId="0" borderId="3" xfId="0" applyNumberFormat="1" applyFont="1" applyFill="1" applyBorder="1" applyAlignment="1">
      <x:alignment vertical="center"/>
    </x:xf>
    <x:xf numFmtId="216" fontId="4" fillId="0" borderId="4" xfId="0" applyNumberFormat="1" applyFont="1" applyFill="1" applyBorder="1" applyAlignment="1">
      <x:alignment vertical="center"/>
    </x:xf>
    <x:xf numFmtId="217" fontId="4" fillId="0" borderId="2" xfId="0" applyNumberFormat="1" applyFont="1" applyFill="1" applyBorder="1" applyAlignment="1">
      <x:alignment vertical="center"/>
    </x:xf>
    <x:xf numFmtId="217" fontId="4" fillId="0" borderId="3" xfId="0" applyNumberFormat="1" applyFont="1" applyFill="1" applyBorder="1" applyAlignment="1">
      <x:alignment vertical="center"/>
    </x:xf>
    <x:xf numFmtId="217" fontId="4" fillId="0" borderId="4" xfId="0" applyNumberFormat="1" applyFont="1" applyFill="1" applyBorder="1" applyAlignment="1">
      <x:alignment vertical="center"/>
    </x:xf>
    <x:xf numFmtId="215" fontId="4" fillId="0" borderId="4" xfId="0" applyNumberFormat="1" applyFont="1" applyFill="1" applyBorder="1" applyAlignment="1">
      <x:alignment vertical="center"/>
    </x:xf>
    <x:xf numFmtId="217" fontId="4" fillId="0" borderId="2" xfId="0" applyNumberFormat="1" applyFont="1" applyFill="1" applyBorder="1" applyAlignment="1">
      <x:alignment vertical="center" wrapText="1"/>
    </x:xf>
    <x:xf numFmtId="215" fontId="4" fillId="0" borderId="2" xfId="0" applyNumberFormat="1" applyFont="1" applyFill="1" applyBorder="1" applyAlignment="1">
      <x:alignment vertical="center" wrapText="1"/>
    </x:xf>
    <x:xf numFmtId="217" fontId="4" fillId="0" borderId="3" xfId="0" applyNumberFormat="1" applyFont="1" applyFill="1" applyBorder="1" applyAlignment="1">
      <x:alignment vertical="center" wrapText="1"/>
    </x:xf>
    <x:xf numFmtId="215" fontId="4" fillId="0" borderId="3" xfId="0" applyNumberFormat="1" applyFont="1" applyFill="1" applyBorder="1" applyAlignment="1">
      <x:alignment vertical="center" wrapText="1"/>
    </x:xf>
    <x:xf numFmtId="217" fontId="4" fillId="0" borderId="4" xfId="0" applyNumberFormat="1" applyFont="1" applyFill="1" applyBorder="1" applyAlignment="1">
      <x:alignment vertical="center" wrapText="1"/>
    </x:xf>
    <x:xf numFmtId="215" fontId="4" fillId="0" borderId="4" xfId="0" applyNumberFormat="1" applyFont="1" applyFill="1" applyBorder="1" applyAlignment="1">
      <x:alignment vertical="center" wrapText="1"/>
    </x:xf>
    <x:xf numFmtId="0" fontId="0" fillId="0" borderId="0" xfId="0" applyNumberFormat="1" applyFont="1" applyFill="1" applyBorder="1" applyAlignment="1">
      <x:alignment wrapText="1"/>
    </x:xf>
    <x:xf numFmtId="0" fontId="7" fillId="9" borderId="1" xfId="0" applyNumberFormat="1" applyFont="1" applyFill="1" applyBorder="1" applyAlignment="1">
      <x:alignment wrapText="1"/>
    </x:xf>
    <x:xf numFmtId="208" fontId="4" fillId="0" borderId="2" xfId="0" applyNumberFormat="1" applyFont="1" applyFill="1" applyBorder="1" applyAlignment="1">
      <x:alignment vertical="center" wrapText="1"/>
    </x:xf>
    <x:xf numFmtId="208" fontId="4" fillId="0" borderId="3" xfId="0" applyNumberFormat="1" applyFont="1" applyFill="1" applyBorder="1" applyAlignment="1">
      <x:alignment vertical="center" wrapText="1"/>
    </x:xf>
    <x:xf numFmtId="208" fontId="4" fillId="0" borderId="4" xfId="0" applyNumberFormat="1" applyFont="1" applyFill="1" applyBorder="1" applyAlignment="1">
      <x:alignment vertical="center" wrapText="1"/>
    </x:xf>
    <x:xf numFmtId="0" fontId="4" fillId="0" borderId="2" xfId="0" applyNumberFormat="1" applyFont="1" applyFill="1" applyBorder="1" applyAlignment="1">
      <x:alignment vertical="center" wrapText="0"/>
    </x:xf>
    <x:xf numFmtId="0" fontId="4" fillId="0" borderId="3" xfId="0" applyNumberFormat="1" applyFont="1" applyFill="1" applyBorder="1" applyAlignment="1">
      <x:alignment vertical="center" wrapText="0"/>
    </x:xf>
    <x:xf numFmtId="0" fontId="4" fillId="0" borderId="4" xfId="0" applyNumberFormat="1" applyFont="1" applyFill="1" applyBorder="1" applyAlignment="1">
      <x:alignment vertical="center" wrapText="0"/>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vertical="center" wrapText="1"/>
    </x:xf>
    <x:xf numFmtId="218" fontId="4" fillId="0" borderId="3" xfId="0" applyNumberFormat="1" applyFont="1" applyFill="1" applyBorder="1" applyAlignment="1">
      <x:alignment vertical="center"/>
    </x:xf>
    <x:xf numFmtId="0" fontId="4" fillId="10" borderId="0" xfId="0" applyNumberFormat="1" applyFont="1" applyFill="1" applyBorder="1"/>
    <x:xf numFmtId="0" fontId="4" fillId="10" borderId="7" xfId="0" applyNumberFormat="1" applyFont="1" applyFill="1" applyBorder="1"/>
    <x:xf numFmtId="0" fontId="4" fillId="10" xfId="0" applyNumberFormat="1" applyFont="1" applyFill="1" applyBorder="0"/>
    <x:xf numFmtId="0" fontId="4" fillId="10" borderId="7" xfId="0" applyNumberFormat="1" applyFont="1" applyFill="1" applyBorder="1" applyAlignment="1">
      <x:alignment wrapText="1"/>
    </x:xf>
    <x:xf numFmtId="0" fontId="4" fillId="10" xfId="0" applyNumberFormat="1" applyFont="1" applyFill="1" applyBorder="0" applyAlignment="1">
      <x:alignment wrapText="1"/>
    </x:xf>
    <x:xf numFmtId="0" fontId="4" fillId="10" borderId="7" xfId="0" applyNumberFormat="1" applyFont="1" applyFill="1" applyBorder="1" applyAlignment="1">
      <x:alignment vertical="center" wrapText="1"/>
    </x:xf>
    <x:xf numFmtId="0" fontId="4" fillId="10" xfId="0" applyNumberFormat="1" applyFont="1" applyFill="1" applyBorder="0" applyAlignment="1">
      <x:alignment vertical="center" wrapText="1"/>
    </x:xf>
    <x:xf numFmtId="202" fontId="4" fillId="0" borderId="4" xfId="0" applyNumberFormat="1" applyFont="1" applyFill="1" applyBorder="1" applyAlignment="1">
      <x:alignment vertical="center"/>
    </x:xf>
    <x:xf numFmtId="0" fontId="4" fillId="9" borderId="0" xfId="0" applyNumberFormat="1" applyFont="1" applyFill="1" applyBorder="1"/>
    <x:xf numFmtId="0" fontId="4" fillId="9" borderId="8" xfId="0" applyNumberFormat="1" applyFont="1" applyFill="1" applyBorder="1"/>
    <x:xf numFmtId="0" fontId="4" fillId="9" xfId="0" applyNumberFormat="1" applyFont="1" applyFill="1" applyBorder="0"/>
    <x:xf numFmtId="0" fontId="4" fillId="9" borderId="8" xfId="0" applyNumberFormat="1" applyFont="1" applyFill="1" applyBorder="1" applyAlignment="1">
      <x:alignment wrapText="1"/>
    </x:xf>
    <x:xf numFmtId="0" fontId="4" fillId="9" xfId="0" applyNumberFormat="1" applyFont="1" applyFill="1" applyBorder="0" applyAlignment="1">
      <x:alignment wrapText="1"/>
    </x:xf>
    <x:xf numFmtId="0" fontId="4" fillId="9" borderId="8" xfId="0" applyNumberFormat="1" applyFont="1" applyFill="1" applyBorder="1" applyAlignment="1">
      <x:alignment vertical="center" wrapText="1"/>
    </x:xf>
    <x:xf numFmtId="0" fontId="4" fillId="9" xfId="0" applyNumberFormat="1" applyFont="1" applyFill="1" applyBorder="0" applyAlignment="1">
      <x:alignment vertical="center" wrapText="1"/>
    </x:xf>
    <x:xf numFmtId="219" fontId="4" fillId="0" borderId="2" xfId="0" applyNumberFormat="1" applyFont="1" applyFill="1" applyBorder="1" applyAlignment="1">
      <x:alignment vertical="center"/>
    </x:xf>
    <x:xf numFmtId="219" fontId="4" fillId="0" borderId="3" xfId="0" applyNumberFormat="1" applyFont="1" applyFill="1" applyBorder="1" applyAlignment="1">
      <x:alignment vertical="center"/>
    </x:xf>
    <x:xf numFmtId="219" fontId="4" fillId="0" borderId="4" xfId="0" applyNumberFormat="1" applyFont="1" applyFill="1" applyBorder="1" applyAlignment="1">
      <x:alignment vertical="center"/>
    </x:xf>
    <x:xf numFmtId="0" fontId="9" fillId="9" borderId="0" xfId="0" applyNumberFormat="1" applyFont="1" applyFill="1" applyBorder="1"/>
    <x:xf numFmtId="206" fontId="4" fillId="0" borderId="2" xfId="0" applyNumberFormat="1" applyFont="1" applyFill="1" applyBorder="1" applyAlignment="1">
      <x:alignment vertical="center"/>
    </x:xf>
    <x:xf numFmtId="206" fontId="4" fillId="0" borderId="4" xfId="0" applyNumberFormat="1" applyFont="1" applyFill="1" applyBorder="1" applyAlignment="1">
      <x:alignment vertical="center"/>
    </x:xf>
    <x:xf numFmtId="220" fontId="4" fillId="0" borderId="2" xfId="0" applyNumberFormat="1" applyFont="1" applyFill="1" applyBorder="1" applyAlignment="1">
      <x:alignment vertical="center"/>
    </x:xf>
    <x:xf numFmtId="220" fontId="4" fillId="0" borderId="3" xfId="0" applyNumberFormat="1" applyFont="1" applyFill="1" applyBorder="1" applyAlignment="1">
      <x:alignment vertical="center"/>
    </x:xf>
    <x:xf numFmtId="220" fontId="4" fillId="0" borderId="4" xfId="0" applyNumberFormat="1" applyFont="1" applyFill="1" applyBorder="1" applyAlignment="1">
      <x:alignment vertical="center"/>
    </x:xf>
    <x:xf numFmtId="221" fontId="4" fillId="0" borderId="3" xfId="0" applyNumberFormat="1" applyFont="1" applyFill="1" applyBorder="1" applyAlignment="1">
      <x:alignment vertical="center"/>
    </x:xf>
    <x:xf numFmtId="0" fontId="0" fillId="12" borderId="0" xfId="0" applyNumberFormat="1" applyFont="1" applyFill="1" applyBorder="1"/>
    <x:xf numFmtId="0" fontId="4" fillId="12" borderId="0" xfId="0" applyNumberFormat="1" applyFont="1" applyFill="1" applyBorder="1"/>
    <x:xf numFmtId="0" fontId="4" fillId="12" borderId="9" xfId="0" applyNumberFormat="1" applyFont="1" applyFill="1" applyBorder="1"/>
    <x:xf numFmtId="0" fontId="4" fillId="12" xfId="0" applyNumberFormat="1" applyFont="1" applyFill="1" applyBorder="0"/>
    <x:xf numFmtId="0" fontId="4" fillId="12" borderId="9" xfId="0" applyNumberFormat="1" applyFont="1" applyFill="1" applyBorder="1" applyAlignment="1">
      <x:alignment wrapText="1"/>
    </x:xf>
    <x:xf numFmtId="0" fontId="4" fillId="12" xfId="0" applyNumberFormat="1" applyFont="1" applyFill="1" applyBorder="0" applyAlignment="1">
      <x:alignment wrapText="1"/>
    </x:xf>
    <x:xf numFmtId="0" fontId="4" fillId="12" borderId="9" xfId="0" applyNumberFormat="1" applyFont="1" applyFill="1" applyBorder="1" applyAlignment="1">
      <x:alignment vertical="center" wrapText="1"/>
    </x:xf>
    <x:xf numFmtId="0" fontId="4" fillId="12" xfId="0" applyNumberFormat="1" applyFont="1" applyFill="1" applyBorder="0" applyAlignment="1">
      <x:alignment vertical="center" wrapText="1"/>
    </x:xf>
    <x:xf numFmtId="207" fontId="10" fillId="0" borderId="2" xfId="0" applyNumberFormat="1" applyFont="1" applyFill="1" applyBorder="1" applyAlignment="1">
      <x:alignment vertical="center"/>
    </x:xf>
    <x:xf numFmtId="207" fontId="10" fillId="0" borderId="3" xfId="0" applyNumberFormat="1" applyFont="1" applyFill="1" applyBorder="1" applyAlignment="1">
      <x:alignment vertical="center"/>
    </x:xf>
    <x:xf numFmtId="207" fontId="10" fillId="0" borderId="4" xfId="0" applyNumberFormat="1" applyFont="1" applyFill="1" applyBorder="1" applyAlignment="1">
      <x:alignment vertical="center"/>
    </x:xf>
    <x:xf numFmtId="0" fontId="4" fillId="9" borderId="5" xfId="0" applyNumberFormat="1" applyFont="1" applyFill="1" applyBorder="1"/>
    <x:xf numFmtId="0" fontId="4" fillId="9" borderId="5" xfId="0" applyNumberFormat="1" applyFont="1" applyFill="1" applyBorder="1" applyAlignment="1">
      <x:alignment wrapText="1"/>
    </x:xf>
    <x:xf numFmtId="0" fontId="4" fillId="9" borderId="5" xfId="0" applyNumberFormat="1" applyFont="1" applyFill="1" applyBorder="1" applyAlignment="1">
      <x:alignment vertical="center" wrapText="1"/>
    </x:xf>
    <x:xf numFmtId="0" fontId="8" fillId="11" borderId="9" xfId="0" applyNumberFormat="1" applyFont="1" applyFill="1" applyBorder="1"/>
    <x:xf numFmtId="0" fontId="8" fillId="11" xfId="0" applyNumberFormat="1" applyFont="1" applyFill="1" applyBorder="0"/>
    <x:xf numFmtId="0" fontId="8" fillId="11" borderId="9" xfId="0" applyNumberFormat="1" applyFont="1" applyFill="1" applyBorder="1" applyAlignment="1">
      <x:alignment wrapText="1"/>
    </x:xf>
    <x:xf numFmtId="0" fontId="8" fillId="11" xfId="0" applyNumberFormat="1" applyFont="1" applyFill="1" applyBorder="0" applyAlignment="1">
      <x:alignment wrapText="1"/>
    </x:xf>
    <x:xf numFmtId="0" fontId="8" fillId="11" borderId="9" xfId="0" applyNumberFormat="1" applyFont="1" applyFill="1" applyBorder="1" applyAlignment="1">
      <x:alignment vertical="center" wrapText="1"/>
    </x:xf>
    <x:xf numFmtId="0" fontId="8" fillId="11" xfId="0" applyNumberFormat="1" applyFont="1" applyFill="1" applyBorder="0" applyAlignment="1">
      <x:alignment vertical="center" wrapText="1"/>
    </x:xf>
    <x:xf numFmtId="0" fontId="5" fillId="9" borderId="0" xfId="0" applyNumberFormat="1" applyFont="1" applyFill="1" applyBorder="1"/>
    <x:xf numFmtId="0" fontId="5" fillId="9" borderId="5" xfId="0" applyNumberFormat="1" applyFont="1" applyFill="1" applyBorder="1"/>
    <x:xf numFmtId="0" fontId="5" fillId="9" xfId="0" applyNumberFormat="1" applyFont="1" applyFill="1" applyBorder="0"/>
    <x:xf numFmtId="0" fontId="5" fillId="9" borderId="5" xfId="0" applyNumberFormat="1" applyFont="1" applyFill="1" applyBorder="1" applyAlignment="1">
      <x:alignment wrapText="1"/>
    </x:xf>
    <x:xf numFmtId="0" fontId="5" fillId="9" xfId="0" applyNumberFormat="1" applyFont="1" applyFill="1" applyBorder="0" applyAlignment="1">
      <x:alignment wrapText="1"/>
    </x:xf>
    <x:xf numFmtId="0" fontId="5" fillId="9" borderId="5" xfId="0" applyNumberFormat="1" applyFont="1" applyFill="1" applyBorder="1" applyAlignment="1">
      <x:alignment vertical="center" wrapText="1"/>
    </x:xf>
    <x:xf numFmtId="0" fontId="5" fillId="9" xfId="0" applyNumberFormat="1" applyFont="1" applyFill="1" applyBorder="0" applyAlignment="1">
      <x:alignment vertical="center" wrapText="1"/>
    </x:xf>
    <x:xf numFmtId="0" fontId="6" fillId="8" borderId="1" xfId="0" applyNumberFormat="1" applyFont="1" applyFill="1" applyBorder="1" applyAlignment="1">
      <x:alignment vertical="center" wrapText="1"/>
    </x:xf>
    <x:xf numFmtId="0" fontId="6" fillId="8" borderId="2" xfId="0" applyNumberFormat="1" applyFont="1" applyFill="1" applyBorder="1" applyAlignment="1">
      <x:alignment vertical="center" wrapText="1"/>
    </x:xf>
    <x:xf numFmtId="0" fontId="4" fillId="0" borderId="10" xfId="0" applyNumberFormat="1" applyFont="1" applyFill="1" applyBorder="1"/>
    <x:xf numFmtId="0" fontId="4" fillId="0" borderId="10" xfId="0" applyNumberFormat="1" applyFont="1" applyFill="1" applyBorder="1" applyAlignment="1">
      <x:alignment vertical="center"/>
    </x:xf>
    <x:xf numFmtId="0" fontId="6" fillId="13" borderId="2" xfId="0" applyNumberFormat="1" applyFont="1" applyFill="1" applyBorder="1" applyAlignment="1">
      <x:alignment vertical="center" wrapText="1"/>
    </x:xf>
    <x:xf numFmtId="0" fontId="4" fillId="13" borderId="3" xfId="0" applyNumberFormat="1" applyFont="1" applyFill="1" applyBorder="1" applyAlignment="1">
      <x:alignment vertical="center"/>
    </x:xf>
    <x:xf numFmtId="0" fontId="4" fillId="13" borderId="10" xfId="0" applyNumberFormat="1" applyFont="1" applyFill="1" applyBorder="1" applyAlignment="1">
      <x:alignment vertical="center"/>
    </x:xf>
    <x:xf numFmtId="0" fontId="4" fillId="13" borderId="3" xfId="0" applyNumberFormat="1" applyFont="1" applyFill="1" applyBorder="1" applyAlignment="1">
      <x:alignment vertical="center" wrapText="1"/>
    </x:xf>
    <x:xf numFmtId="0" fontId="4" fillId="13" borderId="10" xfId="0" applyNumberFormat="1" applyFont="1" applyFill="1" applyBorder="1" applyAlignment="1">
      <x:alignment vertical="center" wrapText="1"/>
    </x:xf>
    <x:xf numFmtId="0" fontId="4" fillId="13" xfId="0" applyNumberFormat="1" applyFont="1" applyFill="1" applyBorder="0" applyAlignment="1">
      <x:alignment vertical="center"/>
    </x:xf>
    <x:xf numFmtId="0" fontId="4" fillId="13" xfId="0" applyNumberFormat="1" applyFont="1" applyFill="1" applyBorder="0" applyAlignment="1">
      <x:alignment vertical="center" wrapText="1"/>
    </x:xf>
  </x:cellXfs>
  <x:cellStyles count="1">
    <x:cellStyle name="Normal" xfId="0"/>
  </x:cellStyles>
  <x:dxfs count="31">
    <x:dxf>
      <x:font>
        <x:b/>
        <x:color rgb="FF243838"/>
      </x:font>
      <x:fill>
        <x:patternFill>
          <x:bgColor rgb="FFEDF4FF"/>
        </x:patternFill>
      </x:fill>
    </x:dxf>
    <x:dxf>
      <x:font>
        <x:b/>
        <x:color rgb="FF243838"/>
      </x:font>
      <x:fill>
        <x:patternFill>
          <x:bgColor rgb="FFEDF4FF"/>
        </x:patternFill>
      </x:fill>
    </x:dxf>
    <x:dxf>
      <x:font>
        <x:b/>
        <x:color rgb="FF8B245C"/>
      </x:font>
      <x:fill>
        <x:patternFill patternType="solid">
          <x:bgColor rgb="FFFFF4FA"/>
        </x:patternFill>
      </x:fill>
    </x:dxf>
    <x:dxf>
      <x:font>
        <x:b/>
        <x:color rgb="FF243838"/>
      </x:font>
      <x:fill>
        <x:patternFill patternType="solid">
          <x:bgColor rgb="FFFFF4DF"/>
        </x:patternFill>
      </x:fill>
    </x:dxf>
    <x:dxf>
      <x:font>
        <x:b/>
        <x:color rgb="FF243838"/>
      </x:font>
      <x:fill>
        <x:patternFill patternType="solid">
          <x:bgColor rgb="FFFFF4DF"/>
        </x:patternFill>
      </x:fill>
    </x:dxf>
    <x:dxf>
      <x:font>
        <x:b/>
        <x:color rgb="FF243838"/>
      </x:font>
      <x:fill>
        <x:patternFill patternType="solid">
          <x:bgColor rgb="FFFFF4DF"/>
        </x:patternFill>
      </x:fill>
    </x:dxf>
    <x:dxf>
      <x:font>
        <x:b/>
        <x:color rgb="FF087879"/>
      </x:font>
      <x:fill>
        <x:patternFill patternType="solid">
          <x:bgColor rgb="FFE8F4F4"/>
        </x:patternFill>
      </x:fill>
    </x:dxf>
    <x:dxf>
      <x:font>
        <x:b/>
        <x:color rgb="FF8B245C"/>
      </x:font>
      <x:fill>
        <x:patternFill patternType="solid">
          <x:bgColor rgb="FFFFF4FA"/>
        </x:patternFill>
      </x:fill>
    </x:dxf>
    <x:dxf>
      <x:font>
        <x:b/>
        <x:color rgb="FF087879"/>
      </x:font>
      <x:fill>
        <x:patternFill patternType="solid">
          <x:bgColor rgb="FFE8F4F4"/>
        </x:patternFill>
      </x:fill>
    </x:dxf>
    <x:dxf>
      <x:font>
        <x:b/>
        <x:color rgb="FF7457D9"/>
      </x:font>
      <x:fill>
        <x:patternFill patternType="solid">
          <x:bgColor rgb="FFFFF4FA"/>
        </x:patternFill>
      </x:fill>
    </x:dxf>
    <x:dxf>
      <x:font>
        <x:b/>
        <x:color rgb="FF087879"/>
      </x:font>
      <x:fill>
        <x:patternFill patternType="solid">
          <x:bgColor rgb="FFE8F4F4"/>
        </x:patternFill>
      </x:fill>
    </x:dxf>
    <x:dxf>
      <x:font>
        <x:b/>
        <x:color rgb="FF7457D9"/>
      </x:font>
      <x:fill>
        <x:patternFill patternType="solid">
          <x:bgColor rgb="FFFFF4FA"/>
        </x:patternFill>
      </x:fill>
    </x:dxf>
    <x:dxf>
      <x:font>
        <x:b/>
        <x:color rgb="FF087879"/>
      </x:font>
      <x:fill>
        <x:patternFill patternType="solid">
          <x:bgColor rgb="FFE8F4F4"/>
        </x:patternFill>
      </x:fill>
    </x:dxf>
    <x:dxf>
      <x:font>
        <x:b/>
        <x:color rgb="FF243838"/>
      </x:font>
      <x:fill>
        <x:patternFill patternType="solid">
          <x:bgColor rgb="FFFFF4DF"/>
        </x:patternFill>
      </x:fill>
    </x:dxf>
    <x:dxf>
      <x:font>
        <x:b/>
        <x:color rgb="FF243838"/>
      </x:font>
      <x:fill>
        <x:patternFill patternType="solid">
          <x:bgColor rgb="FFFFF4DF"/>
        </x:patternFill>
      </x:fill>
    </x:dxf>
    <x:dxf>
      <x:font>
        <x:b/>
        <x:color rgb="FF243838"/>
      </x:font>
      <x:fill>
        <x:patternFill patternType="solid">
          <x:bgColor rgb="FFFFF4DF"/>
        </x:patternFill>
      </x:fill>
    </x:dxf>
    <x:dxf>
      <x:font>
        <x:b/>
        <x:color rgb="FF243838"/>
      </x:font>
      <x:fill>
        <x:patternFill patternType="solid">
          <x:bgColor rgb="FFFFF4DF"/>
        </x:patternFill>
      </x:fill>
    </x:dxf>
    <x:dxf>
      <x:font>
        <x:b/>
        <x:color rgb="FF243838"/>
      </x:font>
      <x:fill>
        <x:patternFill patternType="solid">
          <x:bgColor rgb="FFFFF4DF"/>
        </x:patternFill>
      </x:fill>
    </x:dxf>
    <x:dxf>
      <x:font>
        <x:b/>
        <x:color rgb="FF087879"/>
      </x:font>
      <x:fill>
        <x:patternFill patternType="solid">
          <x:bgColor rgb="FFE8F4F4"/>
        </x:patternFill>
      </x:fill>
    </x:dxf>
    <x:dxf>
      <x:font>
        <x:b/>
        <x:color rgb="FF087879"/>
      </x:font>
      <x:fill>
        <x:patternFill patternType="solid">
          <x:bgColor rgb="FFE8F4F4"/>
        </x:patternFill>
      </x:fill>
    </x:dxf>
    <x:dxf>
      <x:font>
        <x:b/>
        <x:color rgb="FF243838"/>
      </x:font>
      <x:fill>
        <x:patternFill patternType="solid">
          <x:bgColor rgb="FFEDF4FF"/>
        </x:patternFill>
      </x:fill>
    </x:dxf>
    <x:dxf>
      <x:font>
        <x:b/>
        <x:color rgb="FF243838"/>
      </x:font>
      <x:fill>
        <x:patternFill patternType="solid">
          <x:bgColor rgb="FFFFF4DF"/>
        </x:patternFill>
      </x:fill>
    </x:dxf>
    <x:dxf>
      <x:font>
        <x:b/>
        <x:color rgb="FF8B245C"/>
      </x:font>
      <x:fill>
        <x:patternFill patternType="solid">
          <x:bgColor rgb="FFFFF4FA"/>
        </x:patternFill>
      </x:fill>
    </x:dxf>
    <x:dxf>
      <x:font>
        <x:b/>
        <x:color rgb="FF087879"/>
      </x:font>
      <x:fill>
        <x:patternFill patternType="solid">
          <x:bgColor rgb="FFE8F4F4"/>
        </x:patternFill>
      </x:fill>
    </x:dxf>
    <x:dxf>
      <x:font>
        <x:b/>
        <x:color rgb="FF243838"/>
      </x:font>
      <x:fill>
        <x:patternFill patternType="solid">
          <x:bgColor rgb="FFEDF4FF"/>
        </x:patternFill>
      </x:fill>
    </x:dxf>
    <x:dxf>
      <x:font>
        <x:b/>
        <x:color rgb="FF243838"/>
      </x:font>
      <x:fill>
        <x:patternFill patternType="solid">
          <x:bgColor rgb="FFE8F4F4"/>
        </x:patternFill>
      </x:fill>
    </x:dxf>
    <x:dxf>
      <x:font>
        <x:b/>
        <x:color rgb="FF243838"/>
      </x:font>
      <x:fill>
        <x:patternFill patternType="solid">
          <x:bgColor rgb="FFEDF4FF"/>
        </x:patternFill>
      </x:fill>
    </x:dxf>
    <x:dxf>
      <x:font>
        <x:b/>
        <x:color rgb="FF8B245C"/>
      </x:font>
      <x:fill>
        <x:patternFill patternType="solid">
          <x:bgColor rgb="FFFFF4FA"/>
        </x:patternFill>
      </x:fill>
    </x:dxf>
    <x:dxf>
      <x:font>
        <x:b/>
        <x:color rgb="FF087879"/>
      </x:font>
      <x:fill>
        <x:patternFill patternType="solid">
          <x:bgColor rgb="FFE8F4F4"/>
        </x:patternFill>
      </x:fill>
    </x:dxf>
    <x:dxf>
      <x:font>
        <x:b/>
        <x:color rgb="FF243838"/>
      </x:font>
      <x:fill>
        <x:patternFill patternType="solid">
          <x:bgColor rgb="FFE8F4F4"/>
        </x:patternFill>
      </x:fill>
    </x:dxf>
    <x:dxf>
      <x:font>
        <x:b/>
        <x:color rgb="FF243838"/>
      </x:font>
      <x:fill>
        <x:patternFill patternType="solid">
          <x:bgColor rgb="FFEDF4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00000000000002" /><Relationship Type="http://schemas.openxmlformats.org/officeDocument/2006/relationships/theme" Target="/xl/theme/theme1.xml" Id="R0000000000000003" /><Relationship Type="http://schemas.microsoft.com/office/2022/11/relationships/FeaturePropertyBag" Target="/xl/featurePropertyBag/featurePropertyBag.xml" Id="R0000000000000004" /><Relationship Type="http://schemas.openxmlformats.org/officeDocument/2006/relationships/sharedStrings" Target="/xl/sharedStrings.xml" Id="R0000000000000005" /><Relationship Type="http://schemas.openxmlformats.org/officeDocument/2006/relationships/worksheet" Target="/xl/worksheets/sheet1.xml" Id="R0000000000000006" /><Relationship Type="http://schemas.openxmlformats.org/officeDocument/2006/relationships/worksheet" Target="/xl/worksheets/sheet2.xml" Id="R0000000000000007" /><Relationship Type="http://schemas.openxmlformats.org/officeDocument/2006/relationships/worksheet" Target="/xl/worksheets/sheet3.xml" Id="R0000000000000008" /><Relationship Type="http://schemas.openxmlformats.org/officeDocument/2006/relationships/worksheet" Target="/xl/worksheets/sheet4.xml" Id="R0000000000000009" /><Relationship Type="http://schemas.openxmlformats.org/officeDocument/2006/relationships/worksheet" Target="/xl/worksheets/sheet5.xml" Id="R000000000000000a" /><Relationship Type="http://schemas.openxmlformats.org/officeDocument/2006/relationships/worksheet" Target="/xl/worksheets/sheet6.xml" Id="R000000000000000b" /><Relationship Type="http://schemas.openxmlformats.org/officeDocument/2006/relationships/worksheet" Target="/xl/worksheets/sheet7.xml" Id="R000000000000000c" /><Relationship Type="http://schemas.openxmlformats.org/officeDocument/2006/relationships/worksheet" Target="/xl/worksheets/sheet8.xml" Id="R000000000000000d" /><Relationship Type="http://schemas.openxmlformats.org/officeDocument/2006/relationships/worksheet" Target="/xl/worksheets/sheet9.xml" Id="R000000000000000e" /><Relationship Type="http://schemas.openxmlformats.org/officeDocument/2006/relationships/worksheet" Target="/xl/worksheets/sheet10.xml" Id="R000000000000000f" /><Relationship Type="http://schemas.openxmlformats.org/officeDocument/2006/relationships/worksheet" Target="/xl/worksheets/sheet11.xml" Id="R0000000000000010" /><Relationship Type="http://schemas.openxmlformats.org/officeDocument/2006/relationships/worksheet" Target="/xl/worksheets/sheet12.xml" Id="R0000000000000011" /><Relationship Type="http://schemas.openxmlformats.org/officeDocument/2006/relationships/worksheet" Target="/xl/worksheets/sheet13.xml" Id="R0000000000000012" /><Relationship Type="http://schemas.openxmlformats.org/officeDocument/2006/relationships/worksheet" Target="/xl/worksheets/sheet14.xml" Id="R0000000000000013" /><Relationship Type="http://schemas.openxmlformats.org/officeDocument/2006/relationships/worksheet" Target="/xl/worksheets/sheet15.xml" Id="R0000000000000014" /><Relationship Type="http://schemas.openxmlformats.org/officeDocument/2006/relationships/worksheet" Target="/xl/worksheets/sheet16.xml" Id="R0000000000000015" /><Relationship Type="http://schemas.openxmlformats.org/officeDocument/2006/relationships/worksheet" Target="/xl/worksheets/sheet17.xml" Id="R0000000000000016" /><Relationship Type="http://schemas.openxmlformats.org/officeDocument/2006/relationships/worksheet" Target="/xl/worksheets/sheet18.xml" Id="R0000000000000017" /><Relationship Type="http://schemas.openxmlformats.org/officeDocument/2006/relationships/worksheet" Target="/xl/worksheets/sheet19.xml" Id="R0000000000000018" /><Relationship Type="http://schemas.openxmlformats.org/officeDocument/2006/relationships/worksheet" Target="/xl/worksheets/sheet20.xml" Id="R0000000000000019" /><Relationship Type="http://schemas.openxmlformats.org/officeDocument/2006/relationships/worksheet" Target="/xl/worksheets/sheet21.xml" Id="R000000000000001a" /><Relationship Type="http://schemas.openxmlformats.org/officeDocument/2006/relationships/worksheet" Target="/xl/worksheets/sheet22.xml" Id="R000000000000001b" /><Relationship Type="http://schemas.openxmlformats.org/officeDocument/2006/relationships/worksheet" Target="/xl/worksheets/sheet23.xml" Id="R000000000000001c" /><Relationship Type="http://schemas.openxmlformats.org/officeDocument/2006/relationships/worksheet" Target="/xl/worksheets/sheet24.xml" Id="R000000000000001d" /><Relationship Type="http://schemas.openxmlformats.org/officeDocument/2006/relationships/worksheet" Target="/xl/worksheets/sheet25.xml" Id="R000000000000001e" /><Relationship Type="http://schemas.openxmlformats.org/officeDocument/2006/relationships/worksheet" Target="/xl/worksheets/sheet26.xml" Id="R000000000000001f" /><Relationship Type="http://schemas.openxmlformats.org/officeDocument/2006/relationships/worksheet" Target="/xl/worksheets/sheet27.xml" Id="R0000000000000020" /><Relationship Type="http://schemas.openxmlformats.org/officeDocument/2006/relationships/worksheet" Target="/xl/worksheets/sheet28.xml" Id="R0000000000000021" /><Relationship Type="http://schemas.openxmlformats.org/officeDocument/2006/relationships/worksheet" Target="/xl/worksheets/sheet29.xml" Id="R0000000000000022" /><Relationship Type="http://schemas.openxmlformats.org/officeDocument/2006/relationships/worksheet" Target="/xl/worksheets/sheet30.xml" Id="R0000000000000023" /><Relationship Type="http://schemas.openxmlformats.org/officeDocument/2006/relationships/worksheet" Target="/xl/worksheets/sheet31.xml" Id="R0000000000000024" /><Relationship Type="http://schemas.openxmlformats.org/officeDocument/2006/relationships/worksheet" Target="/xl/worksheets/sheet32.xml" Id="R0000000000000025" /><Relationship Type="http://schemas.openxmlformats.org/officeDocument/2006/relationships/worksheet" Target="/xl/worksheets/sheet33.xml" Id="R0000000000000026" /><Relationship Type="http://schemas.openxmlformats.org/officeDocument/2006/relationships/worksheet" Target="/xl/worksheets/sheet34.xml" Id="R0000000000000027" /><Relationship Type="http://schemas.openxmlformats.org/officeDocument/2006/relationships/worksheet" Target="/xl/worksheets/sheet35.xml" Id="R0000000000000028" /><Relationship Type="http://schemas.openxmlformats.org/officeDocument/2006/relationships/worksheet" Target="/xl/worksheets/sheet36.xml" Id="R0000000000000029" /><Relationship Type="http://schemas.openxmlformats.org/officeDocument/2006/relationships/worksheet" Target="/xl/worksheets/sheet37.xml" Id="R000000000000002a" /><Relationship Type="http://schemas.openxmlformats.org/officeDocument/2006/relationships/worksheet" Target="/xl/worksheets/sheet38.xml" Id="R000000000000002b" /><Relationship Type="http://schemas.openxmlformats.org/officeDocument/2006/relationships/worksheet" Target="/xl/worksheets/sheet39.xml" Id="R000000000000002c" /><Relationship Type="http://schemas.openxmlformats.org/officeDocument/2006/relationships/worksheet" Target="/xl/worksheets/sheet40.xml" Id="R000000000000002d" /><Relationship Type="http://schemas.openxmlformats.org/officeDocument/2006/relationships/worksheet" Target="/xl/worksheets/sheet41.xml" Id="R000000000000002e" /><Relationship Type="http://schemas.openxmlformats.org/officeDocument/2006/relationships/worksheet" Target="/xl/worksheets/sheet42.xml" Id="R000000000000002f" /><Relationship Type="http://schemas.openxmlformats.org/officeDocument/2006/relationships/worksheet" Target="/xl/worksheets/sheet43.xml" Id="R0000000000000030" /><Relationship Type="http://schemas.microsoft.com/office/2017/10/relationships/person" Target="/xl/persons/person.xml" Id="R0000000000000031" /></Relationships>
</file>

<file path=xl/drawings/_rels/drawing1.xml.rels>&#65279;<?xml version="1.0" encoding="utf-8"?><Relationships xmlns="http://schemas.openxmlformats.org/package/2006/relationships"><Relationship Type="http://schemas.openxmlformats.org/officeDocument/2006/relationships/chart" Target="/xl/drawings/charts/chart1.xml" Id="R000000000000003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Final 50/50 crowd + model totals (T)</a:t>
            </a:r>
          </a:p>
        </c:rich>
      </c:tx>
      <c:overlay val="0"/>
    </c:title>
    <c:plotArea>
      <c:barChart>
        <c:barDir val="col"/>
        <c:varyColors val="0"/>
        <c:ser>
          <c:idx val="0"/>
          <c:order val="0"/>
          <c:tx>
            <c:v>Total parameters (T)</c:v>
          </c:tx>
          <c:spPr>
            <a:solidFill xmlns:a="http://schemas.openxmlformats.org/drawingml/2006/main">
              <a:srgbClr val="00A5A6"/>
            </a:solidFill>
          </c:spPr>
          <c:cat>
            <c:strRef>
              <c:f>'Executive Summary'!$A$6:$A$15</c:f>
              <c:strCache>
                <c:ptCount val="0"/>
              </c:strCache>
            </c:strRef>
          </c:cat>
          <c:val>
            <c:numRef>
              <c:f>'Executive Summary'!$B$6:$B$15</c:f>
              <c:numCache>
                <c:formatCode>0.0"T"</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T&quot;"/>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4</xdr:row>
      <xdr:rowOff>0</xdr:rowOff>
    </xdr:from>
    <xdr:to>
      <xdr:col>17</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00000000000032"/>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Codex" id="{00000000-0000-4000-8000-000000000007}"/>
  <xltc:person displayName="Codex" id="{00000000-0000-4000-8000-000000000008}"/>
</xltc:personList>
</file>

<file path=xl/tables/table1.xml><?xml version="1.0" encoding="utf-8"?>
<x:table xmlns:x="http://schemas.openxmlformats.org/spreadsheetml/2006/main" id="2" name="FrontierEstimatesTable" displayName="FrontierEstimatesTable" ref="A5:R17" headerRowCount="1" totalsRowCount="0" totalsRowShown="0">
  <x:tableColumns count="18">
    <x:tableColumn id="1" name="Release"/>
    <x:tableColumn id="2" name="Model / base"/>
    <x:tableColumn id="3" name="AA v4.1"/>
    <x:tableColumn id="4" name="ECI"/>
    <x:tableColumn id="5" name="Primary benchmark (T)"/>
    <x:tableColumn id="6" name="Provider"/>
    <x:tableColumn id="7" name="Input $/MTok"/>
    <x:tableColumn id="8" name="Output $/MTok"/>
    <x:tableColumn id="9" name="Tokenizer factor"/>
    <x:tableColumn id="10" name="Price index z"/>
    <x:tableColumn id="11" name="LOBO price-implied (T)"/>
    <x:tableColumn id="12" name="Price log weight"/>
    <x:tableColumn id="13" name="Final central (T)"/>
    <x:tableColumn id="14" name="Error low (T)"/>
    <x:tableColumn id="15" name="Error high (T)"/>
    <x:tableColumn id="16" name="Status"/>
    <x:tableColumn id="17" name="Method note"/>
    <x:tableColumn id="18" name="Price source"/>
  </x:tableColumns>
  <x:tableStyleInfo name="TableStyleMedium2" showFirstColumn="0" showLastColumn="0" showRowStripes="1" showColumnStripes="0"/>
</x:table>
</file>

<file path=xl/tables/table2.xml><?xml version="1.0" encoding="utf-8"?>
<x:table xmlns:x="http://schemas.openxmlformats.org/spreadsheetml/2006/main" id="1" name="ApiPricesTable" displayName="ApiPricesTable" ref="A5:L14" headerRowCount="1" totalsRowCount="0" totalsRowShown="0">
  <x:tableColumns count="12">
    <x:tableColumn id="1" name="Base model"/>
    <x:tableColumn id="2" name="Provider"/>
    <x:tableColumn id="3" name="Input $/MTok"/>
    <x:tableColumn id="4" name="Output $/MTok"/>
    <x:tableColumn id="5" name="Cached input $/MTok"/>
    <x:tableColumn id="6" name="5m cache write $/MTok"/>
    <x:tableColumn id="7" name="Long input $/MTok"/>
    <x:tableColumn id="8" name="Long output $/MTok"/>
    <x:tableColumn id="9" name="Tokenizer factor"/>
    <x:tableColumn id="10" name="Rate used"/>
    <x:tableColumn id="11" name="Official source"/>
    <x:tableColumn id="12" name="Note"/>
  </x:tableColumns>
  <x:tableStyleInfo name="TableStyleMedium2" showFirstColumn="0" showLastColumn="0" showRowStripes="1" showColumnStripes="0"/>
</x:table>
</file>

<file path=xl/tables/table3.xml><?xml version="1.0" encoding="utf-8"?>
<x:table xmlns:x="http://schemas.openxmlformats.org/spreadsheetml/2006/main" id="3" name="SourcesTable" displayName="SourcesTable" ref="A5:D17" headerRowCount="1" totalsRowCount="0" totalsRowShown="0">
  <x:tableColumns count="4">
    <x:tableColumn id="1" name="Source"/>
    <x:tableColumn id="2" name="URL / path"/>
    <x:tableColumn id="3" name="Use"/>
    <x:tableColumn id="4" name="Caveat / snapshot"/>
  </x:tableColumns>
  <x:tableStyleInfo name="TableStyleMedium2" showFirstColumn="0" showLastColumn="0" showRowStripes="1" showColumnStripes="0"/>
</x:table>
</file>

<file path=xl/tables/table4.xml><?xml version="1.0" encoding="utf-8"?>
<x:table xmlns:x="http://schemas.openxmlformats.org/spreadsheetml/2006/main" id="47" name="NoCotFrontierTable" displayName="NoCotFrontierTable" ref="A6:L20" headerRowCount="1" totalsRowCount="0" totalsRowShown="0">
  <x:tableColumns count="12">
    <x:tableColumn id="1" name="Model"/>
    <x:tableColumn id="2" name="Release date"/>
    <x:tableColumn id="3" name="Time TH (min)"/>
    <x:tableColumn id="4" name="Time CI low"/>
    <x:tableColumn id="5" name="Time CI high"/>
    <x:tableColumn id="6" name="Time source text"/>
    <x:tableColumn id="7" name="Token TH"/>
    <x:tableColumn id="8" name="Token CI low"/>
    <x:tableColumn id="9" name="Token CI high"/>
    <x:tableColumn id="10" name="Token source text"/>
    <x:tableColumn id="11" name="At floor?"/>
    <x:tableColumn id="12" name="LaTeX table"/>
  </x:tableColumns>
  <x:tableStyleInfo name="TableStyleMedium2" showFirstColumn="0" showLastColumn="0" showRowStripes="1" showColumnStripes="0"/>
</x:table>
</file>

<file path=xl/tables/table5.xml><?xml version="1.0" encoding="utf-8"?>
<x:table xmlns:x="http://schemas.openxmlformats.org/spreadsheetml/2006/main" id="48" name="NoCotOpenWeightTable" displayName="NoCotOpenWeightTable" ref="A24:M59" headerRowCount="1" totalsRowCount="0" totalsRowShown="0">
  <x:tableColumns count="13">
    <x:tableColumn id="1" name="Developer"/>
    <x:tableColumn id="2" name="Model"/>
    <x:tableColumn id="3" name="Release date"/>
    <x:tableColumn id="4" name="Total params (B)"/>
    <x:tableColumn id="5" name="Active params (B)"/>
    <x:tableColumn id="6" name="Layers"/>
    <x:tableColumn id="7" name="Architecture"/>
    <x:tableColumn id="8" name="Reasoning"/>
    <x:tableColumn id="9" name="Modality"/>
    <x:tableColumn id="10" name="Point TH (min)"/>
    <x:tableColumn id="11" name="Bootstrap median"/>
    <x:tableColumn id="12" name="CI low"/>
    <x:tableColumn id="13" name="CI high"/>
  </x:tableColumns>
  <x:tableStyleInfo name="TableStyleMedium2" showFirstColumn="0" showLastColumn="0" showRowStripes="1" showColumnStripes="0"/>
</x:table>
</file>

<file path=xl/tables/table6.xml><?xml version="1.0" encoding="utf-8"?>
<x:table xmlns:x="http://schemas.openxmlformats.org/spreadsheetml/2006/main" id="56" name="HorizonPosteriorTable" displayName="HorizonPosteriorTable" ref="A5:O15" headerRowCount="1" totalsRowCount="0" totalsRowShown="0">
  <x:tableColumns count="15">
    <x:tableColumn id="1" name="Model / base"/>
    <x:tableColumn id="2" name="Existing central (T)"/>
    <x:tableColumn id="3" name="TH proxy (min)"/>
    <x:tableColumn id="4" name="Horizon prior (T)"/>
    <x:tableColumn id="5" name="Compute-structured prior (T)"/>
    <x:tableColumn id="6" name="Existing weight"/>
    <x:tableColumn id="7" name="Horizon weight"/>
    <x:tableColumn id="8" name="Compute weight"/>
    <x:tableColumn id="9" name="Posterior (T)"/>
    <x:tableColumn id="10" name="Crowd point (T)"/>
    <x:tableColumn id="11" name="Posterior / crowd"/>
    <x:tableColumn id="12" name="Horizon evidence"/>
    <x:tableColumn id="13" name="Compute evidence"/>
    <x:tableColumn id="14" name="Status"/>
    <x:tableColumn id="15" name="Method note"/>
  </x:tableColumns>
  <x:tableStyleInfo name="TableStyleMedium2" showFirstColumn="0" showLastColumn="0" showRowStripes="1" showColumnStripes="0"/>
</x:table>
</file>

<file path=xl/tables/table7.xml><?xml version="1.0" encoding="utf-8"?>
<x:table xmlns:x="http://schemas.openxmlformats.org/spreadsheetml/2006/main" id="57" name="FinalEnsembleTable" displayName="FinalEnsembleTable" ref="A5:H15" headerRowCount="1" totalsRowCount="0" totalsRowShown="0">
  <x:tableColumns count="8">
    <x:tableColumn id="1" name="Model / base"/>
    <x:tableColumn id="2" name="Evidence model (T)"/>
    <x:tableColumn id="3" name="Crowd center (T)"/>
    <x:tableColumn id="4" name="Model weight"/>
    <x:tableColumn id="5" name="Crowd weight"/>
    <x:tableColumn id="6" name="Final forecast (T)"/>
    <x:tableColumn id="7" name="Final status"/>
    <x:tableColumn id="8" name="Method note"/>
  </x:tableColumns>
  <x:tableStyleInfo name="TableStyleMedium2" showFirstColumn="0" showLastColumn="0" showRowStripes="1" showColumnStripes="0"/>
</x:table>
</file>

<file path=xl/tables/table8.xml><?xml version="1.0" encoding="utf-8"?>
<x:table xmlns:x="http://schemas.openxmlformats.org/spreadsheetml/2006/main" id="55" name="EpochComputeEvidenceTable" displayName="EpochComputeEvidenceTable" ref="A5:M142" headerRowCount="1" totalsRowCount="0" totalsRowShown="0">
  <x:tableColumns count="13">
    <x:tableColumn id="1" name="Model"/>
    <x:tableColumn id="2" name="Release"/>
    <x:tableColumn id="3" name="Organization"/>
    <x:tableColumn id="4" name="Total params (B)"/>
    <x:tableColumn id="5" name="Training compute (FLOP)"/>
    <x:tableColumn id="6" name="log10 compute"/>
    <x:tableColumn id="7" name="Confidence"/>
    <x:tableColumn id="8" name="Estimation method"/>
    <x:tableColumn id="9" name="Compute notes"/>
    <x:tableColumn id="10" name="Included in stage 2"/>
    <x:tableColumn id="11" name="Frontier view row"/>
    <x:tableColumn id="12" name="Matched all_ai row"/>
    <x:tableColumn id="13" name="Source URL"/>
  </x:tableColumns>
  <x:tableStyleInfo name="TableStyleMedium2" showFirstColumn="0" showLastColumn="0" showRowStripes="1" showColumnStripes="0"/>
</x:table>
</file>

<file path=xl/tables/table9.xml><?xml version="1.0" encoding="utf-8"?>
<x:table xmlns:x="http://schemas.openxmlformats.org/spreadsheetml/2006/main" id="4" name="CanonicalModelRegistryTable" displayName="CanonicalModelRegistryTable" ref="A5:AL240" headerRowCount="1" totalsRowCount="0" totalsRowShown="0">
  <x:tableColumns count="38">
    <x:tableColumn id="1" name="Canonical checkpoint ID"/>
    <x:tableColumn id="2" name="Canonical display"/>
    <x:tableColumn id="3" name="Organization"/>
    <x:tableColumn id="4" name="Lineage ID"/>
    <x:tableColumn id="5" name="Base ID"/>
    <x:tableColumn id="6" name="Final target label"/>
    <x:tableColumn id="7" name="Paper alias"/>
    <x:tableColumn id="8" name="ECI alias"/>
    <x:tableColumn id="9" name="Paper release month"/>
    <x:tableColumn id="10" name="ECI exact release"/>
    <x:tableColumn id="11" name="Release date used"/>
    <x:tableColumn id="12" name="Date source"/>
    <x:tableColumn id="13" name="Date delta (days)"/>
    <x:tableColumn id="14" name="ECI"/>
    <x:tableColumn id="15" name="ECI CI low"/>
    <x:tableColumn id="16" name="ECI CI high"/>
    <x:tableColumn id="17" name="AA current"/>
    <x:tableColumn id="18" name="Paper total params (B)"/>
    <x:tableColumn id="19" name="Paper active params (B)"/>
    <x:tableColumn id="20" name="ECI regression total (B)"/>
    <x:tableColumn id="21" name="Disclosed total (B)"/>
    <x:tableColumn id="22" name="Layers"/>
    <x:tableColumn id="23" name="Architecture"/>
    <x:tableColumn id="24" name="No-CoT point (min)"/>
    <x:tableColumn id="25" name="No-CoT median"/>
    <x:tableColumn id="26" name="No-CoT CI low"/>
    <x:tableColumn id="27" name="No-CoT CI high"/>
    <x:tableColumn id="28" name="Horizon suite"/>
    <x:tableColumn id="29" name="Match status"/>
    <x:tableColumn id="30" name="Conflict / variance"/>
    <x:tableColumn id="31" name="Source note"/>
    <x:tableColumn id="32" name="Epoch alias"/>
    <x:tableColumn id="33" name="Epoch exact release"/>
    <x:tableColumn id="34" name="Epoch total params (B)"/>
    <x:tableColumn id="35" name="Epoch base model"/>
    <x:tableColumn id="36" name="Epoch link"/>
    <x:tableColumn id="37" name="Epoch last modified"/>
    <x:tableColumn id="38" name="Epoch CSV row"/>
  </x:tableColumns>
  <x:tableStyleInfo name="TableStyleMedium2" showFirstColumn="0" showLastColumn="0" showRowStripes="1" showColumnStripes="0"/>
</x:table>
</file>

<file path=xl/tables/table10.xml><?xml version="1.0" encoding="utf-8"?>
<x:table xmlns:x="http://schemas.openxmlformats.org/spreadsheetml/2006/main" id="5" name="CanonicalAliasMapTable" displayName="CanonicalAliasMapTable" ref="A5:H296" headerRowCount="1" totalsRowCount="0" totalsRowShown="0">
  <x:tableColumns count="8">
    <x:tableColumn id="1" name="Source"/>
    <x:tableColumn id="2" name="Source alias / query"/>
    <x:tableColumn id="3" name="Canonical checkpoint ID"/>
    <x:tableColumn id="4" name="Matched source alias"/>
    <x:tableColumn id="5" name="Join method"/>
    <x:tableColumn id="6" name="Review"/>
    <x:tableColumn id="7" name="Status"/>
    <x:tableColumn id="8" name="Source row / note"/>
  </x:tableColumns>
  <x:tableStyleInfo name="TableStyleMedium2" showFirstColumn="0" showLastColumn="0" showRowStripes="1" showColumnStripes="0"/>
</x:table>
</file>

<file path=xl/tables/table11.xml><?xml version="1.0" encoding="utf-8"?>
<x:table xmlns:x="http://schemas.openxmlformats.org/spreadsheetml/2006/main" id="6" name="EpochReconciliationTable" displayName="EpochReconciliationTable" ref="A5:L24" headerRowCount="1" totalsRowCount="0" totalsRowShown="0">
  <x:tableColumns count="12">
    <x:tableColumn id="1" name="Paper checkpoint"/>
    <x:tableColumn id="2" name="Canonical checkpoint ID"/>
    <x:tableColumn id="3" name="Epoch model"/>
    <x:tableColumn id="4" name="Status"/>
    <x:tableColumn id="5" name="Epoch exact date"/>
    <x:tableColumn id="6" name="Epoch params (B)"/>
    <x:tableColumn id="7" name="Paper params (B)"/>
    <x:tableColumn id="8" name="Parameter variance"/>
    <x:tableColumn id="9" name="Epoch base model"/>
    <x:tableColumn id="10" name="Epoch CSV row"/>
    <x:tableColumn id="11" name="Epoch source link"/>
    <x:tableColumn id="12" name="Resolution note"/>
  </x:tableColumns>
  <x:tableStyleInfo name="TableStyleMedium2" showFirstColumn="0" showLastColumn="0" showRowStripes="1" showColumnStripes="0"/>
</x:table>
</file>

<file path=xl/tables/table12.xml><?xml version="1.0" encoding="utf-8"?>
<x:table xmlns:x="http://schemas.openxmlformats.org/spreadsheetml/2006/main" id="58" name="CanonicalBaseRegistryTable" displayName="CanonicalBaseRegistryTable" ref="A5:M15" headerRowCount="1" totalsRowCount="0" totalsRowShown="0">
  <x:tableColumns count="13">
    <x:tableColumn id="1" name="Base ID"/>
    <x:tableColumn id="2" name="Final display"/>
    <x:tableColumn id="3" name="Representative checkpoint ID"/>
    <x:tableColumn id="4" name="Member checkpoint IDs"/>
    <x:tableColumn id="5" name="Identity type"/>
    <x:tableColumn id="6" name="Identity evidence"/>
    <x:tableColumn id="7" name="Existing central (T)"/>
    <x:tableColumn id="8" name="Horizon prior (T)"/>
    <x:tableColumn id="9" name="Compute prior (T)"/>
    <x:tableColumn id="10" name="Posterior (T)"/>
    <x:tableColumn id="11" name="Status"/>
    <x:tableColumn id="12" name="Base ID count"/>
    <x:tableColumn id="13" name="Note"/>
  </x:tableColumns>
  <x:tableStyleInfo name="TableStyleMedium2" showFirstColumn="0" showLastColumn="0" showRowStripes="1" showColumnStripes="0"/>
</x:table>
</file>

<file path=xl/tables/table13.xml><?xml version="1.0" encoding="utf-8"?>
<x:table xmlns:x="http://schemas.openxmlformats.org/spreadsheetml/2006/main" id="7" name="AaExpandedScopeTable" displayName="AaExpandedScopeTable" ref="A32:M36" headerRowCount="1" totalsRowCount="0" totalsRowShown="0">
  <x:tableColumns count="13">
    <x:tableColumn id="1" name="Scope"/>
    <x:tableColumn id="2" name="Tests"/>
    <x:tableColumn id="3" name="Developers"/>
    <x:tableColumn id="4" name="Current median (×)"/>
    <x:tableColumn id="5" name="Expanded median (×)"/>
    <x:tableColumn id="6" name="Current MAE"/>
    <x:tableColumn id="7" name="Expanded MAE"/>
    <x:tableColumn id="8" name="Current p80 (×)"/>
    <x:tableColumn id="9" name="Expanded p80 (×)"/>
    <x:tableColumn id="10" name="Equal-developer Δ"/>
    <x:tableColumn id="11" name="90% CI low"/>
    <x:tableColumn id="12" name="90% CI high"/>
    <x:tableColumn id="13" name="P(expanded better)"/>
  </x:tableColumns>
  <x:tableStyleInfo name="TableStyleMedium2" showFirstColumn="0" showLastColumn="0" showRowStripes="1" showColumnStripes="0"/>
</x:table>
</file>

<file path=xl/tables/table14.xml><?xml version="1.0" encoding="utf-8"?>
<x:table xmlns:x="http://schemas.openxmlformats.org/spreadsheetml/2006/main" id="8" name="AaExpandedFrontierTable" displayName="AaExpandedFrontierTable" ref="A40:G49" headerRowCount="1" totalsRowCount="0" totalsRowShown="0">
  <x:tableColumns count="7">
    <x:tableColumn id="1" name="Model"/>
    <x:tableColumn id="2" name="Release"/>
    <x:tableColumn id="3" name="AA"/>
    <x:tableColumn id="4" name="Current live AA (T)"/>
    <x:tableColumn id="5" name="Expanded-panel AA (T)"/>
    <x:tableColumn id="6" name="Expanded/current"/>
    <x:tableColumn id="7" name="Live use"/>
  </x:tableColumns>
  <x:tableStyleInfo name="TableStyleMedium2" showFirstColumn="0" showLastColumn="0" showRowStripes="1" showColumnStripes="0"/>
</x:table>
</file>

<file path=xl/tables/table15.xml><?xml version="1.0" encoding="utf-8"?>
<x:table xmlns:x="http://schemas.openxmlformats.org/spreadsheetml/2006/main" id="9" name="AaExpandedOverlapTable" displayName="AaExpandedOverlapTable" ref="A53:M72" headerRowCount="1" totalsRowCount="0" totalsRowShown="0">
  <x:tableColumns count="13">
    <x:tableColumn id="1" name="Current model"/>
    <x:tableColumn id="2" name="Exact AA model"/>
    <x:tableColumn id="3" name="Method"/>
    <x:tableColumn id="4" name="Current release"/>
    <x:tableColumn id="5" name="Exact release"/>
    <x:tableColumn id="6" name="Δ days"/>
    <x:tableColumn id="7" name="Current AA"/>
    <x:tableColumn id="8" name="Exact highest AA"/>
    <x:tableColumn id="9" name="Current params (B)"/>
    <x:tableColumn id="10" name="Exact params (B)"/>
    <x:tableColumn id="11" name="Developer"/>
    <x:tableColumn id="12" name="Epoch checkpoint"/>
    <x:tableColumn id="13" name="Parameter source"/>
  </x:tableColumns>
  <x:tableStyleInfo name="TableStyleMedium2" showFirstColumn="0" showLastColumn="0" showRowStripes="1" showColumnStripes="0"/>
</x:table>
</file>

<file path=xl/tables/table16.xml><?xml version="1.0" encoding="utf-8"?>
<x:table xmlns:x="http://schemas.openxmlformats.org/spreadsheetml/2006/main" id="10" name="AaExpandedParameterPanelTable" displayName="AaExpandedParameterPanelTable" ref="A76:N170" headerRowCount="1" totalsRowCount="0" totalsRowShown="0">
  <x:tableColumns count="14">
    <x:tableColumn id="1" name="Model"/>
    <x:tableColumn id="2" name="Release"/>
    <x:tableColumn id="3" name="AA"/>
    <x:tableColumn id="4" name="Total params (B)"/>
    <x:tableColumn id="5" name="Developer"/>
    <x:tableColumn id="6" name="Estimated"/>
    <x:tableColumn id="7" name="Panel source"/>
    <x:tableColumn id="8" name="In current 50"/>
    <x:tableColumn id="9" name="Current overlap"/>
    <x:tableColumn id="10" name="Canonical checkpoint"/>
    <x:tableColumn id="11" name="Epoch match"/>
    <x:tableColumn id="12" name="Accessibility"/>
    <x:tableColumn id="13" name="AA source"/>
    <x:tableColumn id="14" name="Parameter source"/>
  </x:tableColumns>
  <x:tableStyleInfo name="TableStyleMedium2" showFirstColumn="0" showLastColumn="0" showRowStripes="1" showColumnStripes="0"/>
</x:table>
</file>

<file path=xl/tables/table17.xml><?xml version="1.0" encoding="utf-8"?>
<x:table xmlns:x="http://schemas.openxmlformats.org/spreadsheetml/2006/main" id="11" name="AaInferenceComparisonTable" displayName="AaInferenceComparisonTable" ref="A33:N41" headerRowCount="1" totalsRowCount="0" totalsRowShown="0">
  <x:tableColumns count="14">
    <x:tableColumn id="1" name="Branch"/>
    <x:tableColumn id="2" name="Scope"/>
    <x:tableColumn id="3" name="Tests"/>
    <x:tableColumn id="4" name="Developers"/>
    <x:tableColumn id="5" name="Baseline median (×)"/>
    <x:tableColumn id="6" name="Candidate median (×)"/>
    <x:tableColumn id="7" name="Baseline MAE"/>
    <x:tableColumn id="8" name="Candidate MAE"/>
    <x:tableColumn id="9" name="Baseline p80 (×)"/>
    <x:tableColumn id="10" name="Candidate p80 (×)"/>
    <x:tableColumn id="11" name="Equal-developer Δ"/>
    <x:tableColumn id="12" name="90% CI low"/>
    <x:tableColumn id="13" name="90% CI high"/>
    <x:tableColumn id="14" name="P(candidate better)"/>
  </x:tableColumns>
  <x:tableStyleInfo name="TableStyleMedium2" showFirstColumn="0" showLastColumn="0" showRowStripes="1" showColumnStripes="0"/>
</x:table>
</file>

<file path=xl/tables/table18.xml><?xml version="1.0" encoding="utf-8"?>
<x:table xmlns:x="http://schemas.openxmlformats.org/spreadsheetml/2006/main" id="12" name="AaReasoningCreatorTable" displayName="AaReasoningCreatorTable" ref="A45:D62" headerRowCount="1" totalsRowCount="0" totalsRowShown="0">
  <x:tableColumns count="4">
    <x:tableColumn id="1" name="Creator"/>
    <x:tableColumn id="2" name="Pairs"/>
    <x:tableColumn id="3" name="Median AA uplift"/>
    <x:tableColumn id="4" name="Interpretation"/>
  </x:tableColumns>
  <x:tableStyleInfo name="TableStyleMedium2" showFirstColumn="0" showLastColumn="0" showRowStripes="1" showColumnStripes="0"/>
</x:table>
</file>

<file path=xl/tables/table19.xml><?xml version="1.0" encoding="utf-8"?>
<x:table xmlns:x="http://schemas.openxmlformats.org/spreadsheetml/2006/main" id="13" name="AaEpochConflictTable" displayName="AaEpochConflictTable" ref="A66:N69" headerRowCount="1" totalsRowCount="0" totalsRowShown="0">
  <x:tableColumns count="14">
    <x:tableColumn id="1" name="Epoch checkpoint"/>
    <x:tableColumn id="2" name="Epoch model"/>
    <x:tableColumn id="3" name="AA detailed model"/>
    <x:tableColumn id="4" name="Epoch release"/>
    <x:tableColumn id="5" name="AA release"/>
    <x:tableColumn id="6" name="Δ days"/>
    <x:tableColumn id="7" name="Epoch params (B)"/>
    <x:tableColumn id="8" name="AA params (B)"/>
    <x:tableColumn id="9" name="AA / Epoch"/>
    <x:tableColumn id="10" name="Creator agrees"/>
    <x:tableColumn id="11" name="Date ±45d"/>
    <x:tableColumn id="12" name="Params ±20%"/>
    <x:tableColumn id="13" name="Match method"/>
    <x:tableColumn id="14" name="AA detailed group"/>
  </x:tableColumns>
  <x:tableStyleInfo name="TableStyleMedium2" showFirstColumn="0" showLastColumn="0" showRowStripes="1" showColumnStripes="0"/>
</x:table>
</file>

<file path=xl/tables/table20.xml><?xml version="1.0" encoding="utf-8"?>
<x:table xmlns:x="http://schemas.openxmlformats.org/spreadsheetml/2006/main" id="14" name="AaReasoningPairTable" displayName="AaReasoningPairTable" ref="A73:N173" headerRowCount="1" totalsRowCount="0" totalsRowShown="0">
  <x:tableColumns count="14">
    <x:tableColumn id="1" name="Creator"/>
    <x:tableColumn id="2" name="Release"/>
    <x:tableColumn id="3" name="Open weights"/>
    <x:tableColumn id="4" name="Params known"/>
    <x:tableColumn id="5" name="Total params (B)"/>
    <x:tableColumn id="6" name="Reasoning model"/>
    <x:tableColumn id="7" name="Reasoning AA"/>
    <x:tableColumn id="8" name="Reasoning output tokens/task"/>
    <x:tableColumn id="9" name="Non-reasoning model"/>
    <x:tableColumn id="10" name="Non-reasoning AA"/>
    <x:tableColumn id="11" name="Non-reasoning output tokens/task"/>
    <x:tableColumn id="12" name="AA uplift"/>
    <x:tableColumn id="13" name="Same weights URL"/>
    <x:tableColumn id="14" name="Pair basis"/>
  </x:tableColumns>
  <x:tableStyleInfo name="TableStyleMedium2" showFirstColumn="0" showLastColumn="0" showRowStripes="1" showColumnStripes="0"/>
</x:table>
</file>

<file path=xl/tables/table21.xml><?xml version="1.0" encoding="utf-8"?>
<x:table xmlns:x="http://schemas.openxmlformats.org/spreadsheetml/2006/main" id="15" name="AaDetailedParameterPanelTable" displayName="AaDetailedParameterPanelTable" ref="A177:N452" headerRowCount="1" totalsRowCount="0" totalsRowShown="0">
  <x:tableColumns count="14">
    <x:tableColumn id="1" name="Model"/>
    <x:tableColumn id="2" name="Creator"/>
    <x:tableColumn id="3" name="Release"/>
    <x:tableColumn id="4" name="Total params (B)"/>
    <x:tableColumn id="5" name="Active params (B)"/>
    <x:tableColumn id="6" name="AA"/>
    <x:tableColumn id="7" name="Estimated"/>
    <x:tableColumn id="8" name="Reasoning"/>
    <x:tableColumn id="9" name="Output tokens/task"/>
    <x:tableColumn id="10" name="Answer tokens/task"/>
    <x:tableColumn id="11" name="Reasoning tokens/task"/>
    <x:tableColumn id="12" name="Configurations"/>
    <x:tableColumn id="13" name="Removed lower scores"/>
    <x:tableColumn id="14" name="Configuration slugs"/>
  </x:tableColumns>
  <x:tableStyleInfo name="TableStyleMedium2" showFirstColumn="0" showLastColumn="0" showRowStripes="1" showColumnStripes="0"/>
</x:table>
</file>

<file path=xl/tables/table22.xml><?xml version="1.0" encoding="utf-8"?>
<x:table xmlns:x="http://schemas.openxmlformats.org/spreadsheetml/2006/main" id="16" name="AaOperationalComparisonTable" displayName="AaOperationalComparisonTable" ref="A30:N48" headerRowCount="1" totalsRowCount="0" totalsRowShown="0">
  <x:tableColumns count="14">
    <x:tableColumn id="1" name="Branch"/>
    <x:tableColumn id="2" name="Scope"/>
    <x:tableColumn id="3" name="Eligible"/>
    <x:tableColumn id="4" name="Tests"/>
    <x:tableColumn id="5" name="Developers"/>
    <x:tableColumn id="6" name="Baseline median (×)"/>
    <x:tableColumn id="7" name="Candidate median (×)"/>
    <x:tableColumn id="8" name="Baseline MAE"/>
    <x:tableColumn id="9" name="Candidate MAE"/>
    <x:tableColumn id="10" name="Baseline p80 (×)"/>
    <x:tableColumn id="11" name="Candidate p80 (×)"/>
    <x:tableColumn id="12" name="90% CI low"/>
    <x:tableColumn id="13" name="90% CI high"/>
    <x:tableColumn id="14" name="P(candidate better)"/>
  </x:tableColumns>
  <x:tableStyleInfo name="TableStyleMedium2" showFirstColumn="0" showLastColumn="0" showRowStripes="1" showColumnStripes="0"/>
</x:table>
</file>

<file path=xl/tables/table23.xml><?xml version="1.0" encoding="utf-8"?>
<x:table xmlns:x="http://schemas.openxmlformats.org/spreadsheetml/2006/main" id="17" name="AaOpenRouterOperationalCrosscheckTable" displayName="AaOpenRouterOperationalCrosscheckTable" ref="A52:N80" headerRowCount="1" totalsRowCount="0" totalsRowShown="0">
  <x:tableColumns count="14">
    <x:tableColumn id="1" name="Canonical checkpoint"/>
    <x:tableColumn id="2" name="Epoch model"/>
    <x:tableColumn id="3" name="AA model"/>
    <x:tableColumn id="4" name="Release"/>
    <x:tableColumn id="5" name="Params (B)"/>
    <x:tableColumn id="6" name="AA regime"/>
    <x:tableColumn id="7" name="AA price"/>
    <x:tableColumn id="8" name="OpenRouter price"/>
    <x:tableColumn id="9" name="AA speed"/>
    <x:tableColumn id="10" name="OpenRouter speed"/>
    <x:tableColumn id="11" name="OR normalized speed"/>
    <x:tableColumn id="12" name="AA/OR price"/>
    <x:tableColumn id="13" name="AA/OR speed"/>
    <x:tableColumn id="14" name="OpenRouter model IDs"/>
  </x:tableColumns>
  <x:tableStyleInfo name="TableStyleMedium2" showFirstColumn="0" showLastColumn="0" showRowStripes="1" showColumnStripes="0"/>
</x:table>
</file>

<file path=xl/tables/table24.xml><?xml version="1.0" encoding="utf-8"?>
<x:table xmlns:x="http://schemas.openxmlformats.org/spreadsheetml/2006/main" id="18" name="AaOperationalPanelTable" displayName="AaOperationalPanelTable" ref="A84:N359" headerRowCount="1" totalsRowCount="0" totalsRowShown="0">
  <x:tableColumns count="14">
    <x:tableColumn id="1" name="Model"/>
    <x:tableColumn id="2" name="Creator"/>
    <x:tableColumn id="3" name="Release"/>
    <x:tableColumn id="4" name="Total params (B)"/>
    <x:tableColumn id="5" name="Active params (B)"/>
    <x:tableColumn id="6" name="AA"/>
    <x:tableColumn id="7" name="Serving regime"/>
    <x:tableColumn id="8" name="Performance provider"/>
    <x:tableColumn id="9" name="Input $/M"/>
    <x:tableColumn id="10" name="Output $/M"/>
    <x:tableColumn id="11" name="Blended $/M"/>
    <x:tableColumn id="12" name="Output tok/s"/>
    <x:tableColumn id="13" name="TTFC (s)"/>
    <x:tableColumn id="14" name="Cost/task ($)"/>
  </x:tableColumns>
  <x:tableStyleInfo name="TableStyleMedium2" showFirstColumn="0" showLastColumn="0" showRowStripes="1" showColumnStripes="0"/>
</x:table>
</file>

<file path=xl/tables/table25.xml><?xml version="1.0" encoding="utf-8"?>
<x:table xmlns:x="http://schemas.openxmlformats.org/spreadsheetml/2006/main" id="19" name="ActiveParameterPredictionTable" displayName="ActiveParameterPredictionTable" ref="A36:N132" headerRowCount="1" totalsRowCount="0" totalsRowShown="0">
  <x:tableColumns count="14">
    <x:tableColumn id="1" name="Release"/>
    <x:tableColumn id="2" name="Model"/>
    <x:tableColumn id="3" name="Developer"/>
    <x:tableColumn id="4" name="AA"/>
    <x:tableColumn id="5" name="Frontier rank"/>
    <x:tableColumn id="6" name="Actual active (B)"/>
    <x:tableColumn id="7" name="Pred active (B)"/>
    <x:tableColumn id="8" name="Active error (×)"/>
    <x:tableColumn id="9" name="Actual total (B)"/>
    <x:tableColumn id="10" name="Actual ratio"/>
    <x:tableColumn id="11" name="Direct total pred (B)"/>
    <x:tableColumn id="12" name="Direct error (×)"/>
    <x:tableColumn id="13" name="Converted total (B)"/>
    <x:tableColumn id="14" name="Converted error (×)"/>
  </x:tableColumns>
  <x:tableStyleInfo name="TableStyleMedium2" showFirstColumn="0" showLastColumn="0" showRowStripes="1" showColumnStripes="0"/>
</x:table>
</file>

<file path=xl/tables/table26.xml><?xml version="1.0" encoding="utf-8"?>
<x:table xmlns:x="http://schemas.openxmlformats.org/spreadsheetml/2006/main" id="20" name="EciComponentComparisonTable" displayName="EciComponentComparisonTable" ref="A25:M38" headerRowCount="1" totalsRowCount="0" totalsRowShown="0">
  <x:tableColumns count="13">
    <x:tableColumn id="1" name="Benchmark"/>
    <x:tableColumn id="2" name="Coverage"/>
    <x:tableColumn id="3" name="Held-out"/>
    <x:tableColumn id="4" name="Families"/>
    <x:tableColumn id="5" name="Baseline active (×)"/>
    <x:tableColumn id="6" name="+ component active (×)"/>
    <x:tableColumn id="7" name="Equal-family Δ MAE"/>
    <x:tableColumn id="8" name="90% CI low"/>
    <x:tableColumn id="9" name="90% CI high"/>
    <x:tableColumn id="10" name="Familywise p"/>
    <x:tableColumn id="11" name="Baseline total (×)"/>
    <x:tableColumn id="12" name="+ component total (×)"/>
    <x:tableColumn id="13" name="Decision"/>
  </x:tableColumns>
  <x:tableStyleInfo name="TableStyleMedium2" showFirstColumn="0" showLastColumn="0" showRowStripes="1" showColumnStripes="0"/>
</x:table>
</file>

<file path=xl/tables/table27.xml><?xml version="1.0" encoding="utf-8"?>
<x:table xmlns:x="http://schemas.openxmlformats.org/spreadsheetml/2006/main" id="21" name="EciExpandedParameterPanelTable" displayName="EciExpandedParameterPanelTable" ref="A42:N126" headerRowCount="1" totalsRowCount="0" totalsRowShown="0">
  <x:tableColumns count="14">
    <x:tableColumn id="1" name="Model"/>
    <x:tableColumn id="2" name="Release"/>
    <x:tableColumn id="3" name="Total params (B)"/>
    <x:tableColumn id="4" name="Family"/>
    <x:tableColumn id="5" name="ECI"/>
    <x:tableColumn id="6" name="CI low"/>
    <x:tableColumn id="7" name="CI high"/>
    <x:tableColumn id="8" name="CI width"/>
    <x:tableColumn id="9" name="WLS weight"/>
    <x:tableColumn id="10" name="Panel source"/>
    <x:tableColumn id="11" name="Epoch match"/>
    <x:tableColumn id="12" name="Accessibility"/>
    <x:tableColumn id="13" name="Parameter notes"/>
    <x:tableColumn id="14" name="Source URL"/>
  </x:tableColumns>
  <x:tableStyleInfo name="TableStyleMedium2" showFirstColumn="0" showLastColumn="0" showRowStripes="1" showColumnStripes="0"/>
</x:table>
</file>

<file path=xl/tables/table28.xml><?xml version="1.0" encoding="utf-8"?>
<x:table xmlns:x="http://schemas.openxmlformats.org/spreadsheetml/2006/main" id="22" name="EciMultivariateTargetsTable" displayName="EciMultivariateTargetsTable" ref="A28:P30" headerRowCount="1" totalsRowCount="0" totalsRowShown="0">
  <x:tableColumns count="16">
    <x:tableColumn id="1" name="Model"/>
    <x:tableColumn id="2" name="Release"/>
    <x:tableColumn id="3" name="Full train"/>
    <x:tableColumn id="4" name="Narrow-CI train"/>
    <x:tableColumn id="5" name="Full policy"/>
    <x:tableColumn id="6" name="Full observed"/>
    <x:tableColumn id="7" name="Full baseline (T)"/>
    <x:tableColumn id="8" name="Full candidate (T)"/>
    <x:tableColumn id="9" name="Full adjustment"/>
    <x:tableColumn id="10" name="Narrow-CI policy"/>
    <x:tableColumn id="11" name="Narrow-CI observed"/>
    <x:tableColumn id="12" name="Narrow-CI baseline (T)"/>
    <x:tableColumn id="13" name="Narrow-CI candidate (T)"/>
    <x:tableColumn id="14" name="Narrow-CI adjustment"/>
    <x:tableColumn id="15" name="Direction agrees"/>
    <x:tableColumn id="16" name="Live weight"/>
  </x:tableColumns>
  <x:tableStyleInfo name="TableStyleMedium2" showFirstColumn="0" showLastColumn="0" showRowStripes="1" showColumnStripes="0"/>
</x:table>
</file>

<file path=xl/tables/table29.xml><?xml version="1.0" encoding="utf-8"?>
<x:table xmlns:x="http://schemas.openxmlformats.org/spreadsheetml/2006/main" id="23" name="EciMultivariateCoverageTable" displayName="EciMultivariateCoverageTable" ref="A34:G84" headerRowCount="1" totalsRowCount="0" totalsRowShown="0">
  <x:tableColumns count="7">
    <x:tableColumn id="1" name="Benchmark"/>
    <x:tableColumn id="2" name="Models"/>
    <x:tableColumn id="3" name="Families"/>
    <x:tableColumn id="4" name="Knowledge set"/>
    <x:tableColumn id="5" name="Pretraining-like set"/>
    <x:tableColumn id="6" name="Full-panel eligible"/>
    <x:tableColumn id="7" name="Optimized rows"/>
  </x:tableColumns>
  <x:tableStyleInfo name="TableStyleMedium2" showFirstColumn="0" showLastColumn="0" showRowStripes="1" showColumnStripes="0"/>
</x:table>
</file>

<file path=xl/tables/table30.xml><?xml version="1.0" encoding="utf-8"?>
<x:table xmlns:x="http://schemas.openxmlformats.org/spreadsheetml/2006/main" id="24" name="EciMultivariatePredictionsTable" displayName="EciMultivariatePredictionsTable" ref="A88:N161" headerRowCount="1" totalsRowCount="0" totalsRowShown="0">
  <x:tableColumns count="14">
    <x:tableColumn id="1" name="Release"/>
    <x:tableColumn id="2" name="Model"/>
    <x:tableColumn id="3" name="Family"/>
    <x:tableColumn id="4" name="Broad ECI CI?"/>
    <x:tableColumn id="5" name="ECI"/>
    <x:tableColumn id="6" name="Train n"/>
    <x:tableColumn id="7" name="Train families"/>
    <x:tableColumn id="8" name="Train max date"/>
    <x:tableColumn id="9" name="Feature set"/>
    <x:tableColumn id="10" name="Alpha"/>
    <x:tableColumn id="11" name="Observed components"/>
    <x:tableColumn id="12" name="Actual total (B)"/>
    <x:tableColumn id="13" name="Baseline predicted (B)"/>
    <x:tableColumn id="14" name="Candidate predicted (B)"/>
  </x:tableColumns>
  <x:tableStyleInfo name="TableStyleMedium2" showFirstColumn="0" showLastColumn="0" showRowStripes="1" showColumnStripes="0"/>
</x:table>
</file>

<file path=xl/tables/table31.xml><?xml version="1.0" encoding="utf-8"?>
<x:table xmlns:x="http://schemas.openxmlformats.org/spreadsheetml/2006/main" id="25" name="EciMultivariateNarrowCiTable" displayName="EciMultivariateNarrowCiTable" ref="A165:N193" headerRowCount="1" totalsRowCount="0" totalsRowShown="0">
  <x:tableColumns count="14">
    <x:tableColumn id="1" name="Release"/>
    <x:tableColumn id="2" name="Model"/>
    <x:tableColumn id="3" name="Family"/>
    <x:tableColumn id="4" name="Broad ECI CI?"/>
    <x:tableColumn id="5" name="ECI"/>
    <x:tableColumn id="6" name="Train n"/>
    <x:tableColumn id="7" name="Train families"/>
    <x:tableColumn id="8" name="Train max date"/>
    <x:tableColumn id="9" name="Feature set"/>
    <x:tableColumn id="10" name="Alpha"/>
    <x:tableColumn id="11" name="Observed components"/>
    <x:tableColumn id="12" name="Actual total (B)"/>
    <x:tableColumn id="13" name="Baseline predicted (B)"/>
    <x:tableColumn id="14" name="Candidate predicted (B)"/>
  </x:tableColumns>
  <x:tableStyleInfo name="TableStyleMedium2" showFirstColumn="0" showLastColumn="0" showRowStripes="1" showColumnStripes="0"/>
</x:table>
</file>

<file path=xl/tables/table32.xml><?xml version="1.0" encoding="utf-8"?>
<x:table xmlns:x="http://schemas.openxmlformats.org/spreadsheetml/2006/main" id="26" name="PosttrainingEvidenceTable" displayName="PosttrainingEvidenceTable" ref="A25:F29" headerRowCount="1" totalsRowCount="0" totalsRowShown="0">
  <x:tableColumns count="6">
    <x:tableColumn id="1" name="Lineage"/>
    <x:tableColumn id="2" name="Claim"/>
    <x:tableColumn id="3" name="Evidence grade"/>
    <x:tableColumn id="4" name="Public-source finding"/>
    <x:tableColumn id="5" name="Model treatment"/>
    <x:tableColumn id="6" name="Source URL"/>
  </x:tableColumns>
  <x:tableStyleInfo name="TableStyleMedium2" showFirstColumn="0" showLastColumn="0" showRowStripes="1" showColumnStripes="0"/>
</x:table>
</file>

<file path=xl/tables/table33.xml><?xml version="1.0" encoding="utf-8"?>
<x:table xmlns:x="http://schemas.openxmlformats.org/spreadsheetml/2006/main" id="27" name="PosttrainingLineageEdgeTable" displayName="PosttrainingLineageEdgeTable" ref="A33:O41" headerRowCount="1" totalsRowCount="0" totalsRowShown="0">
  <x:tableColumns count="15">
    <x:tableColumn id="1" name="Child"/>
    <x:tableColumn id="2" name="Parent"/>
    <x:tableColumn id="3" name="Child date"/>
    <x:tableColumn id="4" name="Parent date"/>
    <x:tableColumn id="5" name="Params (B)"/>
    <x:tableColumn id="6" name="Organization"/>
    <x:tableColumn id="7" name="Measurements"/>
    <x:tableColumn id="8" name="Components"/>
    <x:tableColumn id="9" name="Finetune FLOP"/>
    <x:tableColumn id="10" name="Parent Epoch row"/>
    <x:tableColumn id="11" name="Child Epoch row"/>
    <x:tableColumn id="12" name="Identity evidence"/>
    <x:tableColumn id="13" name="Admission"/>
    <x:tableColumn id="14" name="Parent link"/>
    <x:tableColumn id="15" name="Child link"/>
  </x:tableColumns>
  <x:tableStyleInfo name="TableStyleMedium2" showFirstColumn="0" showLastColumn="0" showRowStripes="1" showColumnStripes="0"/>
</x:table>
</file>

<file path=xl/tables/table34.xml><?xml version="1.0" encoding="utf-8"?>
<x:table xmlns:x="http://schemas.openxmlformats.org/spreadsheetml/2006/main" id="28" name="PosttrainingPredictionTable" displayName="PosttrainingPredictionTable" ref="A45:N55" headerRowCount="1" totalsRowCount="0" totalsRowShown="0">
  <x:tableColumns count="14">
    <x:tableColumn id="1" name="Signal"/>
    <x:tableColumn id="2" name="Child"/>
    <x:tableColumn id="3" name="Parent"/>
    <x:tableColumn id="4" name="Actual (B)"/>
    <x:tableColumn id="5" name="Score Δ"/>
    <x:tableColumn id="6" name="Implied child/parent size"/>
    <x:tableColumn id="7" name="Baseline predicted (B)"/>
    <x:tableColumn id="8" name="Collapsed predicted (B)"/>
    <x:tableColumn id="9" name="Baseline log error"/>
    <x:tableColumn id="10" name="Collapsed log error"/>
    <x:tableColumn id="11" name="Train n"/>
    <x:tableColumn id="12" name="Train groups"/>
    <x:tableColumn id="13" name="Train max date"/>
    <x:tableColumn id="14" name="Group excluded"/>
  </x:tableColumns>
  <x:tableStyleInfo name="TableStyleMedium2" showFirstColumn="0" showLastColumn="0" showRowStripes="1" showColumnStripes="0"/>
</x:table>
</file>

<file path=xl/tables/table35.xml><?xml version="1.0" encoding="utf-8"?>
<x:table xmlns:x="http://schemas.openxmlformats.org/spreadsheetml/2006/main" id="29" name="PosttrainingFrontierSensitivityTable" displayName="PosttrainingFrontierSensitivityTable" ref="A59:P77" headerRowCount="1" totalsRowCount="0" totalsRowShown="0">
  <x:tableColumns count="16">
    <x:tableColumn id="1" name="Chain"/>
    <x:tableColumn id="2" name="Mode"/>
    <x:tableColumn id="3" name="Seq"/>
    <x:tableColumn id="4" name="Model"/>
    <x:tableColumn id="5" name="Release"/>
    <x:tableColumn id="6" name="AA"/>
    <x:tableColumn id="7" name="Δ AA"/>
    <x:tableColumn id="8" name="Naive ratio vs first"/>
    <x:tableColumn id="9" name="Naive ratio vs prior"/>
    <x:tableColumn id="10" name="Train n"/>
    <x:tableColumn id="11" name="Creators"/>
    <x:tableColumn id="12" name="Train max date"/>
    <x:tableColumn id="13" name="Calibration max AA"/>
    <x:tableColumn id="14" name="Score / max"/>
    <x:tableColumn id="15" name="Extrapolates"/>
    <x:tableColumn id="16" name="Evidence grade"/>
  </x:tableColumns>
  <x:tableStyleInfo name="TableStyleMedium2" showFirstColumn="0" showLastColumn="0" showRowStripes="1" showColumnStripes="0"/>
</x:table>
</file>

<file path=xl/tables/table36.xml><?xml version="1.0" encoding="utf-8"?>
<x:table xmlns:x="http://schemas.openxmlformats.org/spreadsheetml/2006/main" id="37" name="OpenRouterFrontierTable" displayName="OpenRouterFrontierTable" ref="A18:N29" headerRowCount="1" totalsRowCount="0" totalsRowShown="0">
  <x:tableColumns count="14">
    <x:tableColumn id="1" name="Model"/>
    <x:tableColumn id="2" name="Release"/>
    <x:tableColumn id="3" name="Prompt $/M"/>
    <x:tableColumn id="4" name="Output $/M"/>
    <x:tableColumn id="5" name="Raw tok/s"/>
    <x:tableColumn id="6" name="Provider-normalized speed"/>
    <x:tableColumn id="7" name="Uncalibrated total (T)"/>
    <x:tableColumn id="8" name="Two-anchor calibrated (T)"/>
    <x:tableColumn id="9" name="Held-out low (T)"/>
    <x:tableColumn id="10" name="Held-out high (T)"/>
    <x:tableColumn id="11" name="Price / calibration max"/>
    <x:tableColumn id="12" name="Disclosed total (T)"/>
    <x:tableColumn id="13" name="Status"/>
    <x:tableColumn id="14" name="OpenRouter ID"/>
  </x:tableColumns>
  <x:tableStyleInfo name="TableStyleMedium2" showFirstColumn="0" showLastColumn="0" showRowStripes="1" showColumnStripes="0"/>
</x:table>
</file>

<file path=xl/tables/table37.xml><?xml version="1.0" encoding="utf-8"?>
<x:table xmlns:x="http://schemas.openxmlformats.org/spreadsheetml/2006/main" id="38" name="OpenRouterMatchAuditTable" displayName="OpenRouterMatchAuditTable" ref="A33:N367" headerRowCount="1" totalsRowCount="0" totalsRowShown="0">
  <x:tableColumns count="14">
    <x:tableColumn id="1" name="OpenRouter ID"/>
    <x:tableColumn id="2" name="OpenRouter name"/>
    <x:tableColumn id="3" name="Status"/>
    <x:tableColumn id="4" name="Epoch checkpoint"/>
    <x:tableColumn id="5" name="Epoch model"/>
    <x:tableColumn id="6" name="Epoch release"/>
    <x:tableColumn id="7" name="Total params (B)"/>
    <x:tableColumn id="8" name="Parameter source"/>
    <x:tableColumn id="9" name="Prompt $/M"/>
    <x:tableColumn id="10" name="Output $/M"/>
    <x:tableColumn id="11" name="Raw tok/s"/>
    <x:tableColumn id="12" name="Normalized speed"/>
    <x:tableColumn id="13" name="Catalog − Epoch days"/>
    <x:tableColumn id="14" name="Source URL"/>
  </x:tableColumns>
  <x:tableStyleInfo name="TableStyleMedium2" showFirstColumn="0" showLastColumn="0" showRowStripes="1" showColumnStripes="0"/>
</x:table>
</file>

<file path=xl/tables/table38.xml><?xml version="1.0" encoding="utf-8"?>
<x:table xmlns:x="http://schemas.openxmlformats.org/spreadsheetml/2006/main" id="39" name="OpenRouterTemporalBacktestTable" displayName="OpenRouterTemporalBacktestTable" ref="A25:N31" headerRowCount="1" totalsRowCount="0" totalsRowShown="0">
  <x:tableColumns count="14">
    <x:tableColumn id="1" name="Holdout"/>
    <x:tableColumn id="2" name="Specification"/>
    <x:tableColumn id="3" name="Tests"/>
    <x:tableColumn id="4" name="Median error (×)"/>
    <x:tableColumn id="5" name="MAE log10"/>
    <x:tableColumn id="6" name="P80 error (×)"/>
    <x:tableColumn id="7" name="Within 2×"/>
    <x:tableColumn id="8" name="Δ MAE vs price"/>
    <x:tableColumn id="9" name="Interpretation"/>
    <x:tableColumn id="10" name="Tier policy"/>
    <x:tableColumn id="11" name="Live price weight"/>
    <x:tableColumn id="12" name="Live tok/s weight"/>
    <x:tableColumn id="13" name="Status"/>
    <x:tableColumn id="14" name="Notes"/>
  </x:tableColumns>
  <x:tableStyleInfo name="TableStyleMedium2" showFirstColumn="0" showLastColumn="0" showRowStripes="1" showColumnStripes="0"/>
</x:table>
</file>

<file path=xl/tables/table39.xml><?xml version="1.0" encoding="utf-8"?>
<x:table xmlns:x="http://schemas.openxmlformats.org/spreadsheetml/2006/main" id="40" name="OpenRouterRequestWeightedBacktestTable" displayName="OpenRouterRequestWeightedBacktestTable" ref="A35:N49" headerRowCount="1" totalsRowCount="0" totalsRowShown="0">
  <x:tableColumns count="14">
    <x:tableColumn id="1" name="Holdout"/>
    <x:tableColumn id="2" name="Specification"/>
    <x:tableColumn id="3" name="Tests"/>
    <x:tableColumn id="4" name="Median error (×)"/>
    <x:tableColumn id="5" name="MAE log10"/>
    <x:tableColumn id="6" name="RMSE log10"/>
    <x:tableColumn id="7" name="Δ MAE vs price"/>
    <x:tableColumn id="8" name="P(candidate better)"/>
    <x:tableColumn id="9" name="CI90 low"/>
    <x:tableColumn id="10" name="CI90 high"/>
    <x:tableColumn id="11" name="Min requests"/>
    <x:tableColumn id="12" name="Live weight"/>
    <x:tableColumn id="13" name="Decision"/>
    <x:tableColumn id="14" name="Note"/>
  </x:tableColumns>
  <x:tableStyleInfo name="TableStyleMedium2" showFirstColumn="0" showLastColumn="0" showRowStripes="1" showColumnStripes="0"/>
</x:table>
</file>

<file path=xl/tables/table40.xml><?xml version="1.0" encoding="utf-8"?>
<x:table xmlns:x="http://schemas.openxmlformats.org/spreadsheetml/2006/main" id="41" name="OpenRouterFocalStabilityTable" displayName="OpenRouterFocalStabilityTable" ref="A53:N57" headerRowCount="1" totalsRowCount="0" totalsRowShown="0">
  <x:tableColumns count="14">
    <x:tableColumn id="1" name="Model"/>
    <x:tableColumn id="2" name="OpenRouter ID"/>
    <x:tableColumn id="3" name="Within-week days"/>
    <x:tableColumn id="4" name="Within-week median tok/s"/>
    <x:tableColumn id="5" name="Within-week max/min"/>
    <x:tableColumn id="6" name="Refreshes"/>
    <x:tableColumn id="7" name="Refresh median tok/s"/>
    <x:tableColumn id="8" name="Refresh max/min"/>
    <x:tableColumn id="9" name="Tier used"/>
    <x:tableColumn id="10" name="Price live weight"/>
    <x:tableColumn id="11" name="Tok/s live weight"/>
    <x:tableColumn id="12" name="Role"/>
    <x:tableColumn id="13" name="Decision"/>
    <x:tableColumn id="14" name="Caveat"/>
  </x:tableColumns>
  <x:tableStyleInfo name="TableStyleMedium2" showFirstColumn="0" showLastColumn="0" showRowStripes="1" showColumnStripes="0"/>
</x:table>
</file>

<file path=xl/tables/table41.xml><?xml version="1.0" encoding="utf-8"?>
<x:table xmlns:x="http://schemas.openxmlformats.org/spreadsheetml/2006/main" id="42" name="OpenRouterSnapshotHistoryTable" displayName="OpenRouterSnapshotHistoryTable" ref="A61:N69" headerRowCount="1" totalsRowCount="0" totalsRowShown="0">
  <x:tableColumns count="14">
    <x:tableColumn id="1" name="Snapshot ID"/>
    <x:tableColumn id="2" name="Fetched UTC"/>
    <x:tableColumn id="3" name="Revision"/>
    <x:tableColumn id="4" name="Catalog models"/>
    <x:tableColumn id="5" name="Text models"/>
    <x:tableColumn id="6" name="Provider rows"/>
    <x:tableColumn id="7" name="Daily rows"/>
    <x:tableColumn id="8" name="Daily models"/>
    <x:tableColumn id="9" name="Endpoint/tier keys"/>
    <x:tableColumn id="10" name="Failures"/>
    <x:tableColumn id="11" name="Raw SHA-256"/>
    <x:tableColumn id="12" name="Model SHA-256"/>
    <x:tableColumn id="13" name="Provider SHA-256"/>
    <x:tableColumn id="14" name="Archive directory"/>
  </x:tableColumns>
  <x:tableStyleInfo name="TableStyleMedium2" showFirstColumn="0" showLastColumn="0" showRowStripes="1" showColumnStripes="0"/>
</x:table>
</file>

<file path=xl/tables/table42.xml><?xml version="1.0" encoding="utf-8"?>
<x:table xmlns:x="http://schemas.openxmlformats.org/spreadsheetml/2006/main" id="43" name="OpenRouterModelStabilitySampleTable" displayName="OpenRouterModelStabilitySampleTable" ref="A73:N97" headerRowCount="1" totalsRowCount="0" totalsRowShown="0">
  <x:tableColumns count="14">
    <x:tableColumn id="1" name="OpenRouter ID"/>
    <x:tableColumn id="2" name="Name"/>
    <x:tableColumn id="3" name="Days"/>
    <x:tableColumn id="4" name="Date min"/>
    <x:tableColumn id="5" name="Date max"/>
    <x:tableColumn id="6" name="Median endpoints/day"/>
    <x:tableColumn id="7" name="Observations"/>
    <x:tableColumn id="8" name="Median tok/s"/>
    <x:tableColumn id="9" name="Mean tok/s"/>
    <x:tableColumn id="10" name="Min tok/s"/>
    <x:tableColumn id="11" name="Max tok/s"/>
    <x:tableColumn id="12" name="Max/min"/>
    <x:tableColumn id="13" name="Log SD"/>
    <x:tableColumn id="14" name="Daily provider medians JSON"/>
  </x:tableColumns>
  <x:tableStyleInfo name="TableStyleMedium2" showFirstColumn="0" showLastColumn="0" showRowStripes="1" showColumnStripes="0"/>
</x:table>
</file>

<file path=xl/tables/table43.xml><?xml version="1.0" encoding="utf-8"?>
<x:table xmlns:x="http://schemas.openxmlformats.org/spreadsheetml/2006/main" id="44" name="OpenRouterEndpointStabilitySampleTable" displayName="OpenRouterEndpointStabilitySampleTable" ref="A101:N132" headerRowCount="1" totalsRowCount="0" totalsRowShown="0">
  <x:tableColumns count="14">
    <x:tableColumn id="1" name="OpenRouter ID"/>
    <x:tableColumn id="2" name="Name"/>
    <x:tableColumn id="3" name="Endpoint UUID"/>
    <x:tableColumn id="4" name="Provider"/>
    <x:tableColumn id="5" name="Provider slug"/>
    <x:tableColumn id="6" name="Quantization"/>
    <x:tableColumn id="7" name="Metadata matched"/>
    <x:tableColumn id="8" name="Observations"/>
    <x:tableColumn id="9" name="Median tok/s"/>
    <x:tableColumn id="10" name="Mean tok/s"/>
    <x:tableColumn id="11" name="Min tok/s"/>
    <x:tableColumn id="12" name="Max tok/s"/>
    <x:tableColumn id="13" name="Max/min"/>
    <x:tableColumn id="14" name="Log SD"/>
  </x:tableColumns>
  <x:tableStyleInfo name="TableStyleMedium2" showFirstColumn="0" showLastColumn="0" showRowStripes="1" showColumnStripes="0"/>
</x:table>
</file>

<file path=xl/tables/table44.xml><?xml version="1.0" encoding="utf-8"?>
<x:table xmlns:x="http://schemas.openxmlformats.org/spreadsheetml/2006/main" id="45" name="OpenRouterFrontierTierPriceTable" displayName="OpenRouterFrontierTierPriceTable" ref="A23:N82" headerRowCount="1" totalsRowCount="0" totalsRowShown="0">
  <x:tableColumns count="14">
    <x:tableColumn id="1" name="OpenRouter ID"/>
    <x:tableColumn id="2" name="Provider"/>
    <x:tableColumn id="3" name="Provider slug"/>
    <x:tableColumn id="4" name="Endpoint UUID"/>
    <x:tableColumn id="5" name="Tier"/>
    <x:tableColumn id="6" name="Quantization"/>
    <x:tableColumn id="7" name="Base input $/M"/>
    <x:tableColumn id="8" name="Base output $/M"/>
    <x:tableColumn id="9" name="High-context threshold"/>
    <x:tableColumn id="10" name="High input $/M"/>
    <x:tableColumn id="11" name="High output $/M"/>
    <x:tableColumn id="12" name="p50 tok/s"/>
    <x:tableColumn id="13" name="p90 tok/s"/>
    <x:tableColumn id="14" name="p99 tok/s"/>
  </x:tableColumns>
  <x:tableStyleInfo name="TableStyleMedium2" showFirstColumn="0" showLastColumn="0" showRowStripes="1" showColumnStripes="0"/>
</x:table>
</file>

<file path=xl/tables/table45.xml><?xml version="1.0" encoding="utf-8"?>
<x:table xmlns:x="http://schemas.openxmlformats.org/spreadsheetml/2006/main" id="46" name="OpenRouterOfficialPriceMismatchTable" displayName="OpenRouterOfficialPriceMismatchTable" ref="A86:H282" headerRowCount="1" totalsRowCount="0" totalsRowShown="0">
  <x:tableColumns count="8">
    <x:tableColumn id="1" name="OpenRouter ID"/>
    <x:tableColumn id="2" name="Provider tag"/>
    <x:tableColumn id="3" name="Status"/>
    <x:tableColumn id="4" name="Official rows"/>
    <x:tableColumn id="5" name="Frontend rows"/>
    <x:tableColumn id="6" name="Official signatures"/>
    <x:tableColumn id="7" name="Frontend signatures"/>
    <x:tableColumn id="8" name="Source URLs"/>
  </x:tableColumns>
  <x:tableStyleInfo name="TableStyleMedium2" showFirstColumn="0" showLastColumn="0" showRowStripes="1" showColumnStripes="0"/>
</x:table>
</file>

<file path=xl/tables/table46.xml><?xml version="1.0" encoding="utf-8"?>
<x:table xmlns:x="http://schemas.openxmlformats.org/spreadsheetml/2006/main" id="30" name="ActivePriceTargetTable" displayName="ActivePriceTargetTable" ref="D6:K9" headerRowCount="1" totalsRowCount="0" totalsRowShown="0">
  <x:tableColumns count="8">
    <x:tableColumn id="1" name="Model"/>
    <x:tableColumn id="2" name="Release"/>
    <x:tableColumn id="3" name="AA"/>
    <x:tableColumn id="4" name="Blended $/M"/>
    <x:tableColumn id="5" name="Price / train max"/>
    <x:tableColumn id="6" name="Predicted active (B)"/>
    <x:tableColumn id="7" name="K3-anchored total (T)"/>
    <x:tableColumn id="8" name="Status"/>
  </x:tableColumns>
  <x:tableStyleInfo name="TableStyleMedium2" showFirstColumn="0" showLastColumn="0" showRowStripes="1" showColumnStripes="0"/>
</x:table>
</file>

<file path=xl/tables/table47.xml><?xml version="1.0" encoding="utf-8"?>
<x:table xmlns:x="http://schemas.openxmlformats.org/spreadsheetml/2006/main" id="31" name="ActivePriceMatchTable" displayName="ActivePriceMatchTable" ref="A29:N122" headerRowCount="1" totalsRowCount="0" totalsRowShown="0">
  <x:tableColumns count="14">
    <x:tableColumn id="1" name="Epoch checkpoint"/>
    <x:tableColumn id="2" name="Epoch model"/>
    <x:tableColumn id="3" name="Developer"/>
    <x:tableColumn id="4" name="Epoch release"/>
    <x:tableColumn id="5" name="Epoch total (B)"/>
    <x:tableColumn id="6" name="AA group"/>
    <x:tableColumn id="7" name="AA model"/>
    <x:tableColumn id="8" name="Effective active (B)"/>
    <x:tableColumn id="9" name="Total / active"/>
    <x:tableColumn id="10" name="Active source"/>
    <x:tableColumn id="11" name="Config class"/>
    <x:tableColumn id="12" name="Status"/>
    <x:tableColumn id="13" name="OpenRouter IDs"/>
    <x:tableColumn id="14" name="HF repositories"/>
  </x:tableColumns>
  <x:tableStyleInfo name="TableStyleMedium2" showFirstColumn="0" showLastColumn="0" showRowStripes="1" showColumnStripes="0"/>
</x:table>
</file>

<file path=xl/tables/table48.xml><?xml version="1.0" encoding="utf-8"?>
<x:table xmlns:x="http://schemas.openxmlformats.org/spreadsheetml/2006/main" id="32" name="ActivePricePredictionTable" displayName="ActivePricePredictionTable" ref="A126:N171" headerRowCount="1" totalsRowCount="0" totalsRowShown="0">
  <x:tableColumns count="14">
    <x:tableColumn id="1" name="Checkpoint"/>
    <x:tableColumn id="2" name="Release"/>
    <x:tableColumn id="3" name="Model"/>
    <x:tableColumn id="4" name="Developer"/>
    <x:tableColumn id="5" name="Actual active (B)"/>
    <x:tableColumn id="6" name="Actual total (B)"/>
    <x:tableColumn id="7" name="Total / active"/>
    <x:tableColumn id="8" name="Blended $/M"/>
    <x:tableColumn id="9" name="Pred. active (B)"/>
    <x:tableColumn id="10" name="Direct total (B)"/>
    <x:tableColumn id="11" name="Transport total (B)"/>
    <x:tableColumn id="12" name="Transport error"/>
    <x:tableColumn id="13" name="Direct error"/>
    <x:tableColumn id="14" name="Training max date"/>
  </x:tableColumns>
  <x:tableStyleInfo name="TableStyleMedium2" showFirstColumn="0" showLastColumn="0" showRowStripes="1" showColumnStripes="0"/>
</x:table>
</file>

<file path=xl/tables/table49.xml><?xml version="1.0" encoding="utf-8"?>
<x:table xmlns:x="http://schemas.openxmlformats.org/spreadsheetml/2006/main" id="33" name="HistoricalPriceTargetTable" displayName="HistoricalPriceTargetTable" ref="D6:K9" headerRowCount="1" totalsRowCount="0" totalsRowShown="0">
  <x:tableColumns count="8">
    <x:tableColumn id="1" name="Model"/>
    <x:tableColumn id="2" name="Release"/>
    <x:tableColumn id="3" name="First seen"/>
    <x:tableColumn id="4" name="Input $/M"/>
    <x:tableColumn id="5" name="Output $/M"/>
    <x:tableColumn id="6" name="Blended $/M"/>
    <x:tableColumn id="7" name="K3-anchored total (T)"/>
    <x:tableColumn id="8" name="Status"/>
  </x:tableColumns>
  <x:tableStyleInfo name="TableStyleMedium2" showFirstColumn="0" showLastColumn="0" showRowStripes="1" showColumnStripes="0"/>
</x:table>
</file>

<file path=xl/tables/table50.xml><?xml version="1.0" encoding="utf-8"?>
<x:table xmlns:x="http://schemas.openxmlformats.org/spreadsheetml/2006/main" id="34" name="HistoricalPriceWindowTable" displayName="HistoricalPriceWindowTable" ref="D13:R20" headerRowCount="1" totalsRowCount="0" totalsRowShown="0">
  <x:tableColumns count="15">
    <x:tableColumn id="1" name="Window (days)"/>
    <x:tableColumn id="2" name="Eligible total"/>
    <x:tableColumn id="3" name="Eligible active"/>
    <x:tableColumn id="4" name="Total paired N"/>
    <x:tableColumn id="5" name="Date-only error (×)"/>
    <x:tableColumn id="6" name="Date+price error (×)"/>
    <x:tableColumn id="7" name="Total Δ log10"/>
    <x:tableColumn id="8" name="Total CI low"/>
    <x:tableColumn id="9" name="Total CI high"/>
    <x:tableColumn id="10" name="Active paired N"/>
    <x:tableColumn id="11" name="Score+date error (×)"/>
    <x:tableColumn id="12" name="+price error (×)"/>
    <x:tableColumn id="13" name="Active Δ log10"/>
    <x:tableColumn id="14" name="Active CI low"/>
    <x:tableColumn id="15" name="Active CI high"/>
  </x:tableColumns>
  <x:tableStyleInfo name="TableStyleMedium2" showFirstColumn="0" showLastColumn="0" showRowStripes="1" showColumnStripes="0"/>
</x:table>
</file>

<file path=xl/tables/table51.xml><?xml version="1.0" encoding="utf-8"?>
<x:table xmlns:x="http://schemas.openxmlformats.org/spreadsheetml/2006/main" id="35" name="HistoricalPriceMatchTable" displayName="HistoricalPriceMatchTable" ref="A28:R121" headerRowCount="1" totalsRowCount="0" totalsRowShown="0">
  <x:tableColumns count="18">
    <x:tableColumn id="1" name="Checkpoint"/>
    <x:tableColumn id="2" name="Model"/>
    <x:tableColumn id="3" name="Developer"/>
    <x:tableColumn id="4" name="Release"/>
    <x:tableColumn id="5" name="Total (B)"/>
    <x:tableColumn id="6" name="OpenRouter IDs"/>
    <x:tableColumn id="7" name="All aliases exact"/>
    <x:tableColumn id="8" name="First seen"/>
    <x:tableColumn id="9" name="Lag days"/>
    <x:tableColumn id="10" name="Lag ≤30d"/>
    <x:tableColumn id="11" name="1d availability"/>
    <x:tableColumn id="12" name="1d blended $/M"/>
    <x:tableColumn id="13" name="30d availability"/>
    <x:tableColumn id="14" name="30d blended $/M"/>
    <x:tableColumn id="15" name="90d availability"/>
    <x:tableColumn id="16" name="90d blended $/M"/>
    <x:tableColumn id="17" name="Last seen"/>
    <x:tableColumn id="18" name="Identity status"/>
  </x:tableColumns>
  <x:tableStyleInfo name="TableStyleMedium2" showFirstColumn="0" showLastColumn="0" showRowStripes="1" showColumnStripes="0"/>
</x:table>
</file>

<file path=xl/tables/table52.xml><?xml version="1.0" encoding="utf-8"?>
<x:table xmlns:x="http://schemas.openxmlformats.org/spreadsheetml/2006/main" id="36" name="HistoricalPricePredictionTable" displayName="HistoricalPricePredictionTable" ref="A125:T3223" headerRowCount="1" totalsRowCount="0" totalsRowShown="0">
  <x:tableColumns count="20">
    <x:tableColumn id="1" name="Panel"/>
    <x:tableColumn id="2" name="Window"/>
    <x:tableColumn id="3" name="Checkpoint"/>
    <x:tableColumn id="4" name="Model"/>
    <x:tableColumn id="5" name="Developer"/>
    <x:tableColumn id="6" name="Release"/>
    <x:tableColumn id="7" name="Price available"/>
    <x:tableColumn id="8" name="Historical $/M"/>
    <x:tableColumn id="9" name="Current $/M"/>
    <x:tableColumn id="10" name="Target"/>
    <x:tableColumn id="11" name="Specification"/>
    <x:tableColumn id="12" name="Actual (B)"/>
    <x:tableColumn id="13" name="Predicted (B)"/>
    <x:tableColumn id="14" name="Log10 error"/>
    <x:tableColumn id="15" name="Train N"/>
    <x:tableColumn id="16" name="Train developers"/>
    <x:tableColumn id="17" name="Train max price date"/>
    <x:tableColumn id="18" name="Developer excluded"/>
    <x:tableColumn id="19" name="Historical prospective"/>
    <x:tableColumn id="20" name="Current nonprospective"/>
  </x:tableColumns>
  <x:tableStyleInfo name="TableStyleMedium2" showFirstColumn="0" showLastColumn="0" showRowStripes="1" showColumnStripes="0"/>
</x:table>
</file>

<file path=xl/tables/table53.xml><?xml version="1.0" encoding="utf-8"?>
<x:table xmlns:x="http://schemas.openxmlformats.org/spreadsheetml/2006/main" id="49" name="NoCotExactDateAuditTable" displayName="NoCotExactDateAuditTable" ref="A21:L70" headerRowCount="1" totalsRowCount="0" totalsRowShown="0">
  <x:tableColumns count="12">
    <x:tableColumn id="1" name="Model"/>
    <x:tableColumn id="2" name="Source locator"/>
    <x:tableColumn id="3" name="Paper month"/>
    <x:tableColumn id="4" name="Exact release"/>
    <x:tableColumn id="5" name="Offset (days)"/>
    <x:tableColumn id="6" name="Exact-date source"/>
    <x:tableColumn id="7" name="Explicit override"/>
    <x:tableColumn id="8" name="Parameter join policy"/>
    <x:tableColumn id="9" name="Time frontier: month"/>
    <x:tableColumn id="10" name="Time frontier: exact"/>
    <x:tableColumn id="11" name="Token frontier: month"/>
    <x:tableColumn id="12" name="Token frontier: exact"/>
  </x:tableColumns>
  <x:tableStyleInfo name="TableStyleMedium2" showFirstColumn="0" showLastColumn="0" showRowStripes="1" showColumnStripes="0"/>
</x:table>
</file>

<file path=xl/tables/table54.xml><?xml version="1.0" encoding="utf-8"?>
<x:table xmlns:x="http://schemas.openxmlformats.org/spreadsheetml/2006/main" id="50" name="FrontierPrimaryEvidenceTable" displayName="FrontierPrimaryEvidenceTable" ref="A23:I28" headerRowCount="1" totalsRowCount="0" totalsRowShown="0">
  <x:tableColumns count="9">
    <x:tableColumn id="1" name="Evidence ID"/>
    <x:tableColumn id="2" name="Model"/>
    <x:tableColumn id="3" name="Comparator"/>
    <x:tableColumn id="4" name="Type"/>
    <x:tableColumn id="5" name="Metric"/>
    <x:tableColumn id="6" name="Value"/>
    <x:tableColumn id="7" name="Unit"/>
    <x:tableColumn id="8" name="Identity / weight policy"/>
    <x:tableColumn id="9" name="Claim summary"/>
  </x:tableColumns>
  <x:tableStyleInfo name="TableStyleMedium2" showFirstColumn="0" showLastColumn="0" showRowStripes="1" showColumnStripes="0"/>
</x:table>
</file>

<file path=xl/tables/table55.xml><?xml version="1.0" encoding="utf-8"?>
<x:table xmlns:x="http://schemas.openxmlformats.org/spreadsheetml/2006/main" id="51" name="FrontierPrimaryControlTable" displayName="FrontierPrimaryControlTable" ref="A32:I65" headerRowCount="1" totalsRowCount="0" totalsRowShown="0">
  <x:tableColumns count="9">
    <x:tableColumn id="1" name="Record type"/>
    <x:tableColumn id="2" name="Series"/>
    <x:tableColumn id="3" name="Model"/>
    <x:tableColumn id="4" name="Release"/>
    <x:tableColumn id="5" name="Total params (B)"/>
    <x:tableColumn id="6" name="No-CoT horizon (min)"/>
    <x:tableColumn id="7" name="Ratio / prediction ratio"/>
    <x:tableColumn id="8" name="Evidence grade"/>
    <x:tableColumn id="9" name="Interpretation"/>
  </x:tableColumns>
  <x:tableStyleInfo name="TableStyleMedium2" showFirstColumn="0" showLastColumn="0" showRowStripes="1" showColumnStripes="0"/>
</x:table>
</file>

<file path=xl/tables/table56.xml><?xml version="1.0" encoding="utf-8"?>
<x:table xmlns:x="http://schemas.openxmlformats.org/spreadsheetml/2006/main" id="52" name="IKPExactOverlapTable" displayName="IKPExactOverlapTable" ref="A35:J48" headerRowCount="1" totalsRowCount="0" totalsRowShown="0">
  <x:tableColumns count="10">
    <x:tableColumn id="1" name="Model"/>
    <x:tableColumn id="2" name="Release"/>
    <x:tableColumn id="3" name="Family"/>
    <x:tableColumn id="4" name="Actual (B)"/>
    <x:tableColumn id="5" name="Existing prediction (B)"/>
    <x:tableColumn id="6" name="IKP prediction (B)"/>
    <x:tableColumn id="7" name="10% blend (B)"/>
    <x:tableColumn id="8" name="Existing abs log error"/>
    <x:tableColumn id="9" name="IKP abs log error"/>
    <x:tableColumn id="10" name="Blend − existing"/>
  </x:tableColumns>
  <x:tableStyleInfo name="TableStyleMedium2" showFirstColumn="0" showLastColumn="0" showRowStripes="1" showColumnStripes="0"/>
</x:table>
</file>

<file path=xl/tables/table57.xml><?xml version="1.0" encoding="utf-8"?>
<x:table xmlns:x="http://schemas.openxmlformats.org/spreadsheetml/2006/main" id="53" name="IKPConditionalBenchmarkTable" displayName="IKPConditionalBenchmarkTable" ref="A57:J61" headerRowCount="1" totalsRowCount="0" totalsRowShown="0">
  <x:tableColumns count="10">
    <x:tableColumn id="1" name="Benchmark"/>
    <x:tableColumn id="2" name="Panel bases"/>
    <x:tableColumn id="3" name="Held-out bases"/>
    <x:tableColumn id="4" name="Held-out vendors"/>
    <x:tableColumn id="5" name="Baseline median error"/>
    <x:tableColumn id="6" name="+IKP median error"/>
    <x:tableColumn id="7" name="Vendor CI90 low"/>
    <x:tableColumn id="8" name="Vendor CI90 high"/>
    <x:tableColumn id="9" name="Passing sensitivities"/>
    <x:tableColumn id="10" name="Result"/>
  </x:tableColumns>
  <x:tableStyleInfo name="TableStyleMedium2" showFirstColumn="0" showLastColumn="0" showRowStripes="1" showColumnStripes="0"/>
</x:table>
</file>

<file path=xl/tables/table58.xml><?xml version="1.0" encoding="utf-8"?>
<x:table xmlns:x="http://schemas.openxmlformats.org/spreadsheetml/2006/main" id="54" name="IKPNarrativeReconciliationTable" displayName="IKPNarrativeReconciliationTable" ref="A64:D70" headerRowCount="1" totalsRowCount="0" totalsRowShown="0">
  <x:tableColumns count="4">
    <x:tableColumn id="1" name="Claim"/>
    <x:tableColumn id="2" name="Narrative"/>
    <x:tableColumn id="3" name="Reproduced output"/>
    <x:tableColumn id="4"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M10" dT="2026-07-18T00:00:00.000" personId="{00000000-0000-4000-8000-000000000007}" id="{00000000-0000-4000-8000-000000000001}">
    <xltc:text>Opus 4.7 and 4.8 are treated as one base. Their separate benchmark-derived priors are collapsed geometrically before pricing is applied.</xltc:text>
  </xltc:threadedComment>
</xltc:ThreadedComments>
</file>

<file path=xl/threadedcomments/threadedcomment2.xml><?xml version="1.0" encoding="utf-8"?>
<xltc:ThreadedComments xmlns:xltc="http://schemas.microsoft.com/office/spreadsheetml/2018/threadedcomments">
  <xltc:threadedComment ref="B12" dT="2026-07-18T00:00:00.000" personId="{00000000-0000-4000-8000-000000000007}" id="{00000000-0000-4000-8000-000000000002}">
    <xltc:text>Price is capped at 15% log weight because API prices reflect product strategy, latency, tokenizer choice, and inference service design—not only physical parameter count.</xltc:text>
  </xltc:threadedComment>
</xltc:ThreadedComments>
</file>

<file path=xl/threadedcomments/threadedcomment3.xml><?xml version="1.0" encoding="utf-8"?>
<xltc:ThreadedComments xmlns:xltc="http://schemas.microsoft.com/office/spreadsheetml/2018/threadedcomments">
  <xltc:threadedComment ref="B9" dT="2026-07-18T00:00:00.000" personId="{00000000-0000-4000-8000-000000000007}" id="{00000000-0000-4000-8000-000000000003}">
    <xltc:text>The 1.5T figure is a public first-party executive disclosure of the V9 foundation scale. It is less formal than a technical report and should not be used as an active-parameter count.</xltc:text>
  </xltc:threadedComment>
</xltc:ThreadedComments>
</file>

<file path=xl/threadedcomments/threadedcomment4.xml><?xml version="1.0" encoding="utf-8"?>
<xltc:ThreadedComments xmlns:xltc="http://schemas.microsoft.com/office/spreadsheetml/2018/threadedcomments">
  <xltc:threadedComment ref="B52" dT="2026-07-18T00:00:00.000" personId="{00000000-0000-4000-8000-000000000008}" id="{00000000-0000-4000-8000-000000000004}">
    <xltc:text>Same-base Opus evidence shows why METR should not be inverted directly into parameters: 4.5→4.6 is ~1.04× on no-CoT but ~2.45× with CoT.</xltc:text>
  </xltc:threadedComment>
</xltc:ThreadedComments>
</file>

<file path=xl/threadedcomments/threadedcomment5.xml><?xml version="1.0" encoding="utf-8"?>
<xltc:ThreadedComments xmlns:xltc="http://schemas.microsoft.com/office/spreadsheetml/2018/threadedcomments">
  <xltc:threadedComment ref="I6" dT="2026-07-18T00:00:00.000" personId="{00000000-0000-4000-8000-000000000008}" id="{00000000-0000-4000-8000-000000000005}">
    <xltc:text>Fable's IKP factual-capacity estimate is 3.6T, but its decision-derived live evidence weight is 0%. The later chronological subset has 7 models versus the required 8, so the signal remains a sensitivity rather than changing the posterior.</xltc:text>
  </xltc:threadedComment>
</xltc:ThreadedComments>
</file>

<file path=xl/threadedcomments/threadedcomment6.xml><?xml version="1.0" encoding="utf-8"?>
<xltc:ThreadedComments xmlns:xltc="http://schemas.microsoft.com/office/spreadsheetml/2018/threadedcomments">
  <xltc:threadedComment ref="F6" dT="2026-07-18T00:00:00.000" personId="{00000000-0000-4000-8000-000000000008}" id="{00000000-0000-4000-8000-000000000006}">
    <xltc:text>User-requested 50/50 judgmental ensemble. Equal weights are applied in log space, so the final is the geometric mean of the evidence-model posterior and the human crowd center.</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0000000000000033" /></Relationships>
</file>

<file path=xl/worksheets/_rels/sheet2.xml.rels>&#65279;<?xml version="1.0" encoding="utf-8"?><Relationships xmlns="http://schemas.openxmlformats.org/package/2006/relationships"><Relationship Type="http://schemas.openxmlformats.org/officeDocument/2006/relationships/comments" Target="/xl/comments1.xml" Id="R000000000000003d" /><Relationship Type="http://schemas.openxmlformats.org/officeDocument/2006/relationships/vmlDrawing" Target="/xl/drawings/vmldrawing.vml" Id="R000000000000003e" /><Relationship Type="http://schemas.microsoft.com/office/2017/10/relationships/threadedComment" Target="/xl/threadedcomments/threadedcomment.xml" Id="R000000000000003f" /><Relationship Type="http://schemas.openxmlformats.org/officeDocument/2006/relationships/table" Target="/xl/tables/table1.xml" Id="R0000000000000040" /></Relationships>
</file>

<file path=xl/worksheets/_rels/sheet3.xml.rels>&#65279;<?xml version="1.0" encoding="utf-8"?><Relationships xmlns="http://schemas.openxmlformats.org/package/2006/relationships"><Relationship Type="http://schemas.openxmlformats.org/officeDocument/2006/relationships/table" Target="/xl/tables/table2.xml" Id="R0000000000000060" /></Relationships>
</file>

<file path=xl/worksheets/_rels/sheet4.xml.rels>&#65279;<?xml version="1.0" encoding="utf-8"?><Relationships xmlns="http://schemas.openxmlformats.org/package/2006/relationships"><Relationship Type="http://schemas.openxmlformats.org/officeDocument/2006/relationships/comments" Target="/xl/comments2.xml" Id="R0000000000000070" /><Relationship Type="http://schemas.openxmlformats.org/officeDocument/2006/relationships/vmlDrawing" Target="/xl/drawings/vmldrawing2.vml" Id="R0000000000000071" /><Relationship Type="http://schemas.microsoft.com/office/2017/10/relationships/threadedComment" Target="/xl/threadedcomments/threadedcomment2.xml" Id="R0000000000000072" /></Relationships>
</file>

<file path=xl/worksheets/_rels/sheet5.xml.rels>&#65279;<?xml version="1.0" encoding="utf-8"?><Relationships xmlns="http://schemas.openxmlformats.org/package/2006/relationships"><Relationship Type="http://schemas.openxmlformats.org/officeDocument/2006/relationships/comments" Target="/xl/comments3.xml" Id="R0000000000000073" /><Relationship Type="http://schemas.openxmlformats.org/officeDocument/2006/relationships/vmlDrawing" Target="/xl/drawings/vmldrawing3.vml" Id="R0000000000000074" /><Relationship Type="http://schemas.microsoft.com/office/2017/10/relationships/threadedComment" Target="/xl/threadedcomments/threadedcomment3.xml" Id="R0000000000000075" /></Relationships>
</file>

<file path=xl/worksheets/_rels/sheet6.xml.rels>&#65279;<?xml version="1.0" encoding="utf-8"?><Relationships xmlns="http://schemas.openxmlformats.org/package/2006/relationships"><Relationship Type="http://schemas.openxmlformats.org/officeDocument/2006/relationships/table" Target="/xl/tables/table3.xml" Id="R0000000000000076" /></Relationships>
</file>

<file path=xl/worksheets/_rels/sheet7.xml.rels>&#65279;<?xml version="1.0" encoding="utf-8"?><Relationships xmlns="http://schemas.openxmlformats.org/package/2006/relationships"><Relationship Type="http://schemas.openxmlformats.org/officeDocument/2006/relationships/table" Target="/xl/tables/table4.xml" Id="R0000000000000077" /><Relationship Type="http://schemas.openxmlformats.org/officeDocument/2006/relationships/table" Target="/xl/tables/table5.xml" Id="R0000000000000078" /></Relationships>
</file>

<file path=xl/worksheets/_rels/sheet8.xml.rels>&#65279;<?xml version="1.0" encoding="utf-8"?><Relationships xmlns="http://schemas.openxmlformats.org/package/2006/relationships"><Relationship Type="http://schemas.openxmlformats.org/officeDocument/2006/relationships/comments" Target="/xl/comments4.xml" Id="R0000000000000079" /><Relationship Type="http://schemas.openxmlformats.org/officeDocument/2006/relationships/vmlDrawing" Target="/xl/drawings/vmldrawing4.vml" Id="R000000000000007a" /><Relationship Type="http://schemas.microsoft.com/office/2017/10/relationships/threadedComment" Target="/xl/threadedcomments/threadedcomment4.xml" Id="R000000000000007b" /></Relationships>
</file>

<file path=xl/worksheets/_rels/sheet9.xml.rels>&#65279;<?xml version="1.0" encoding="utf-8"?><Relationships xmlns="http://schemas.openxmlformats.org/package/2006/relationships"><Relationship Type="http://schemas.openxmlformats.org/officeDocument/2006/relationships/comments" Target="/xl/comments5.xml" Id="R000000000000007c" /><Relationship Type="http://schemas.openxmlformats.org/officeDocument/2006/relationships/vmlDrawing" Target="/xl/drawings/vmldrawing5.vml" Id="R000000000000007d" /><Relationship Type="http://schemas.microsoft.com/office/2017/10/relationships/threadedComment" Target="/xl/threadedcomments/threadedcomment5.xml" Id="R000000000000007e" /><Relationship Type="http://schemas.openxmlformats.org/officeDocument/2006/relationships/table" Target="/xl/tables/table6.xml" Id="R000000000000007f" /></Relationships>
</file>

<file path=xl/worksheets/_rels/sheet10.xml.rels>&#65279;<?xml version="1.0" encoding="utf-8"?><Relationships xmlns="http://schemas.openxmlformats.org/package/2006/relationships"><Relationship Type="http://schemas.openxmlformats.org/officeDocument/2006/relationships/comments" Target="/xl/comments6.xml" Id="R0000000000000034" /><Relationship Type="http://schemas.openxmlformats.org/officeDocument/2006/relationships/vmlDrawing" Target="/xl/drawings/vmldrawing6.vml" Id="R0000000000000035" /><Relationship Type="http://schemas.microsoft.com/office/2017/10/relationships/threadedComment" Target="/xl/threadedcomments/threadedcomment6.xml" Id="R0000000000000036" /><Relationship Type="http://schemas.openxmlformats.org/officeDocument/2006/relationships/table" Target="/xl/tables/table7.xml" Id="R0000000000000037" /></Relationships>
</file>

<file path=xl/worksheets/_rels/sheet11.xml.rels>&#65279;<?xml version="1.0" encoding="utf-8"?><Relationships xmlns="http://schemas.openxmlformats.org/package/2006/relationships"><Relationship Type="http://schemas.openxmlformats.org/officeDocument/2006/relationships/table" Target="/xl/tables/table8.xml" Id="R0000000000000038" /></Relationships>
</file>

<file path=xl/worksheets/_rels/sheet13.xml.rels>&#65279;<?xml version="1.0" encoding="utf-8"?><Relationships xmlns="http://schemas.openxmlformats.org/package/2006/relationships"><Relationship Type="http://schemas.openxmlformats.org/officeDocument/2006/relationships/table" Target="/xl/tables/table9.xml" Id="R0000000000000039" /></Relationships>
</file>

<file path=xl/worksheets/_rels/sheet14.xml.rels>&#65279;<?xml version="1.0" encoding="utf-8"?><Relationships xmlns="http://schemas.openxmlformats.org/package/2006/relationships"><Relationship Type="http://schemas.openxmlformats.org/officeDocument/2006/relationships/table" Target="/xl/tables/table10.xml" Id="R000000000000003a" /></Relationships>
</file>

<file path=xl/worksheets/_rels/sheet15.xml.rels>&#65279;<?xml version="1.0" encoding="utf-8"?><Relationships xmlns="http://schemas.openxmlformats.org/package/2006/relationships"><Relationship Type="http://schemas.openxmlformats.org/officeDocument/2006/relationships/table" Target="/xl/tables/table11.xml" Id="R000000000000003b" /></Relationships>
</file>

<file path=xl/worksheets/_rels/sheet17.xml.rels>&#65279;<?xml version="1.0" encoding="utf-8"?><Relationships xmlns="http://schemas.openxmlformats.org/package/2006/relationships"><Relationship Type="http://schemas.openxmlformats.org/officeDocument/2006/relationships/table" Target="/xl/tables/table12.xml" Id="R000000000000003c" /></Relationships>
</file>

<file path=xl/worksheets/_rels/sheet21.xml.rels>&#65279;<?xml version="1.0" encoding="utf-8"?><Relationships xmlns="http://schemas.openxmlformats.org/package/2006/relationships"><Relationship Type="http://schemas.openxmlformats.org/officeDocument/2006/relationships/table" Target="/xl/tables/table13.xml" Id="R0000000000000041" /><Relationship Type="http://schemas.openxmlformats.org/officeDocument/2006/relationships/table" Target="/xl/tables/table14.xml" Id="R0000000000000042" /><Relationship Type="http://schemas.openxmlformats.org/officeDocument/2006/relationships/table" Target="/xl/tables/table15.xml" Id="R0000000000000043" /><Relationship Type="http://schemas.openxmlformats.org/officeDocument/2006/relationships/table" Target="/xl/tables/table16.xml" Id="R0000000000000044" /></Relationships>
</file>

<file path=xl/worksheets/_rels/sheet22.xml.rels>&#65279;<?xml version="1.0" encoding="utf-8"?><Relationships xmlns="http://schemas.openxmlformats.org/package/2006/relationships"><Relationship Type="http://schemas.openxmlformats.org/officeDocument/2006/relationships/table" Target="/xl/tables/table17.xml" Id="R0000000000000045" /><Relationship Type="http://schemas.openxmlformats.org/officeDocument/2006/relationships/table" Target="/xl/tables/table18.xml" Id="R0000000000000046" /><Relationship Type="http://schemas.openxmlformats.org/officeDocument/2006/relationships/table" Target="/xl/tables/table19.xml" Id="R0000000000000047" /><Relationship Type="http://schemas.openxmlformats.org/officeDocument/2006/relationships/table" Target="/xl/tables/table20.xml" Id="R0000000000000048" /><Relationship Type="http://schemas.openxmlformats.org/officeDocument/2006/relationships/table" Target="/xl/tables/table21.xml" Id="R0000000000000049" /></Relationships>
</file>

<file path=xl/worksheets/_rels/sheet23.xml.rels>&#65279;<?xml version="1.0" encoding="utf-8"?><Relationships xmlns="http://schemas.openxmlformats.org/package/2006/relationships"><Relationship Type="http://schemas.openxmlformats.org/officeDocument/2006/relationships/table" Target="/xl/tables/table22.xml" Id="R000000000000004a" /><Relationship Type="http://schemas.openxmlformats.org/officeDocument/2006/relationships/table" Target="/xl/tables/table23.xml" Id="R000000000000004b" /><Relationship Type="http://schemas.openxmlformats.org/officeDocument/2006/relationships/table" Target="/xl/tables/table24.xml" Id="R000000000000004c" /></Relationships>
</file>

<file path=xl/worksheets/_rels/sheet24.xml.rels>&#65279;<?xml version="1.0" encoding="utf-8"?><Relationships xmlns="http://schemas.openxmlformats.org/package/2006/relationships"><Relationship Type="http://schemas.openxmlformats.org/officeDocument/2006/relationships/table" Target="/xl/tables/table25.xml" Id="R000000000000004d" /></Relationships>
</file>

<file path=xl/worksheets/_rels/sheet25.xml.rels>&#65279;<?xml version="1.0" encoding="utf-8"?><Relationships xmlns="http://schemas.openxmlformats.org/package/2006/relationships"><Relationship Type="http://schemas.openxmlformats.org/officeDocument/2006/relationships/table" Target="/xl/tables/table26.xml" Id="R000000000000004e" /><Relationship Type="http://schemas.openxmlformats.org/officeDocument/2006/relationships/table" Target="/xl/tables/table27.xml" Id="R000000000000004f" /></Relationships>
</file>

<file path=xl/worksheets/_rels/sheet26.xml.rels>&#65279;<?xml version="1.0" encoding="utf-8"?><Relationships xmlns="http://schemas.openxmlformats.org/package/2006/relationships"><Relationship Type="http://schemas.openxmlformats.org/officeDocument/2006/relationships/table" Target="/xl/tables/table28.xml" Id="R0000000000000050" /><Relationship Type="http://schemas.openxmlformats.org/officeDocument/2006/relationships/table" Target="/xl/tables/table29.xml" Id="R0000000000000051" /><Relationship Type="http://schemas.openxmlformats.org/officeDocument/2006/relationships/table" Target="/xl/tables/table30.xml" Id="R0000000000000052" /><Relationship Type="http://schemas.openxmlformats.org/officeDocument/2006/relationships/table" Target="/xl/tables/table31.xml" Id="R0000000000000053" /></Relationships>
</file>

<file path=xl/worksheets/_rels/sheet27.xml.rels>&#65279;<?xml version="1.0" encoding="utf-8"?><Relationships xmlns="http://schemas.openxmlformats.org/package/2006/relationships"><Relationship Type="http://schemas.openxmlformats.org/officeDocument/2006/relationships/table" Target="/xl/tables/table32.xml" Id="R0000000000000054" /><Relationship Type="http://schemas.openxmlformats.org/officeDocument/2006/relationships/table" Target="/xl/tables/table33.xml" Id="R0000000000000055" /><Relationship Type="http://schemas.openxmlformats.org/officeDocument/2006/relationships/table" Target="/xl/tables/table34.xml" Id="R0000000000000056" /><Relationship Type="http://schemas.openxmlformats.org/officeDocument/2006/relationships/table" Target="/xl/tables/table35.xml" Id="R0000000000000057" /></Relationships>
</file>

<file path=xl/worksheets/_rels/sheet28.xml.rels>&#65279;<?xml version="1.0" encoding="utf-8"?><Relationships xmlns="http://schemas.openxmlformats.org/package/2006/relationships"><Relationship Type="http://schemas.openxmlformats.org/officeDocument/2006/relationships/table" Target="/xl/tables/table36.xml" Id="R0000000000000058" /><Relationship Type="http://schemas.openxmlformats.org/officeDocument/2006/relationships/table" Target="/xl/tables/table37.xml" Id="R0000000000000059" /></Relationships>
</file>

<file path=xl/worksheets/_rels/sheet29.xml.rels>&#65279;<?xml version="1.0" encoding="utf-8"?><Relationships xmlns="http://schemas.openxmlformats.org/package/2006/relationships"><Relationship Type="http://schemas.openxmlformats.org/officeDocument/2006/relationships/table" Target="/xl/tables/table38.xml" Id="R000000000000005a" /><Relationship Type="http://schemas.openxmlformats.org/officeDocument/2006/relationships/table" Target="/xl/tables/table39.xml" Id="R000000000000005b" /><Relationship Type="http://schemas.openxmlformats.org/officeDocument/2006/relationships/table" Target="/xl/tables/table40.xml" Id="R000000000000005c" /><Relationship Type="http://schemas.openxmlformats.org/officeDocument/2006/relationships/table" Target="/xl/tables/table41.xml" Id="R000000000000005d" /><Relationship Type="http://schemas.openxmlformats.org/officeDocument/2006/relationships/table" Target="/xl/tables/table42.xml" Id="R000000000000005e" /><Relationship Type="http://schemas.openxmlformats.org/officeDocument/2006/relationships/table" Target="/xl/tables/table43.xml" Id="R000000000000005f" /></Relationships>
</file>

<file path=xl/worksheets/_rels/sheet30.xml.rels>&#65279;<?xml version="1.0" encoding="utf-8"?><Relationships xmlns="http://schemas.openxmlformats.org/package/2006/relationships"><Relationship Type="http://schemas.openxmlformats.org/officeDocument/2006/relationships/table" Target="/xl/tables/table44.xml" Id="R0000000000000061" /><Relationship Type="http://schemas.openxmlformats.org/officeDocument/2006/relationships/table" Target="/xl/tables/table45.xml" Id="R0000000000000062" /></Relationships>
</file>

<file path=xl/worksheets/_rels/sheet31.xml.rels>&#65279;<?xml version="1.0" encoding="utf-8"?><Relationships xmlns="http://schemas.openxmlformats.org/package/2006/relationships"><Relationship Type="http://schemas.openxmlformats.org/officeDocument/2006/relationships/table" Target="/xl/tables/table46.xml" Id="R0000000000000063" /><Relationship Type="http://schemas.openxmlformats.org/officeDocument/2006/relationships/table" Target="/xl/tables/table47.xml" Id="R0000000000000064" /><Relationship Type="http://schemas.openxmlformats.org/officeDocument/2006/relationships/table" Target="/xl/tables/table48.xml" Id="R0000000000000065" /></Relationships>
</file>

<file path=xl/worksheets/_rels/sheet32.xml.rels>&#65279;<?xml version="1.0" encoding="utf-8"?><Relationships xmlns="http://schemas.openxmlformats.org/package/2006/relationships"><Relationship Type="http://schemas.openxmlformats.org/officeDocument/2006/relationships/table" Target="/xl/tables/table49.xml" Id="R0000000000000066" /><Relationship Type="http://schemas.openxmlformats.org/officeDocument/2006/relationships/table" Target="/xl/tables/table50.xml" Id="R0000000000000067" /><Relationship Type="http://schemas.openxmlformats.org/officeDocument/2006/relationships/table" Target="/xl/tables/table51.xml" Id="R0000000000000068" /><Relationship Type="http://schemas.openxmlformats.org/officeDocument/2006/relationships/table" Target="/xl/tables/table52.xml" Id="R0000000000000069" /></Relationships>
</file>

<file path=xl/worksheets/_rels/sheet33.xml.rels>&#65279;<?xml version="1.0" encoding="utf-8"?><Relationships xmlns="http://schemas.openxmlformats.org/package/2006/relationships"><Relationship Type="http://schemas.openxmlformats.org/officeDocument/2006/relationships/table" Target="/xl/tables/table53.xml" Id="R000000000000006a" /></Relationships>
</file>

<file path=xl/worksheets/_rels/sheet34.xml.rels>&#65279;<?xml version="1.0" encoding="utf-8"?><Relationships xmlns="http://schemas.openxmlformats.org/package/2006/relationships"><Relationship Type="http://schemas.openxmlformats.org/officeDocument/2006/relationships/table" Target="/xl/tables/table54.xml" Id="R000000000000006b" /><Relationship Type="http://schemas.openxmlformats.org/officeDocument/2006/relationships/table" Target="/xl/tables/table55.xml" Id="R000000000000006c" /></Relationships>
</file>

<file path=xl/worksheets/_rels/sheet35.xml.rels>&#65279;<?xml version="1.0" encoding="utf-8"?><Relationships xmlns="http://schemas.openxmlformats.org/package/2006/relationships"><Relationship Type="http://schemas.openxmlformats.org/officeDocument/2006/relationships/table" Target="/xl/tables/table56.xml" Id="R000000000000006d" /><Relationship Type="http://schemas.openxmlformats.org/officeDocument/2006/relationships/table" Target="/xl/tables/table57.xml" Id="R000000000000006e" /><Relationship Type="http://schemas.openxmlformats.org/officeDocument/2006/relationships/table" Target="/xl/tables/table58.xml" Id="R000000000000006f" /></Relationships>
</file>

<file path=xl/worksheets/sheet1.xml><?xml version="1.0" encoding="utf-8"?>
<x:worksheet xmlns:x="http://schemas.openxmlformats.org/spreadsheetml/2006/main">
  <x:sheetViews>
    <x:sheetView showGridLines="0" workbookViewId="0"/>
  </x:sheetViews>
  <x:sheetFormatPr defaultRowHeight="15"/>
  <x:cols>
    <x:col min="1" max="1" width="39" hidden="0" customWidth="1"/>
    <x:col min="2" max="2" width="20" hidden="0" customWidth="1"/>
    <x:col min="3" max="3" width="24" hidden="0" customWidth="1"/>
    <x:col min="4" max="4" width="3"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ht="36" customHeight="1">
      <x:c r="A1" s="68" t="str">
        <x:v>Final frontier forecast — crowd + validated evidence model</x:v>
      </x:c>
      <x:c r="B1" s="68"/>
      <x:c r="C1" s="68"/>
      <x:c r="D1" s="68"/>
      <x:c r="E1" s="68"/>
      <x:c r="F1" s="68"/>
      <x:c r="G1" s="68"/>
      <x:c r="H1" s="68"/>
      <x:c r="I1" s="68"/>
      <x:c r="J1" s="68"/>
      <x:c r="K1" s="68"/>
      <x:c r="L1" s="68"/>
      <x:c r="M1" s="68"/>
      <x:c r="N1" s="68"/>
      <x:c r="O1" s="68"/>
      <x:c r="P1" s="68"/>
      <x:c r="Q1" s="68"/>
    </x:row>
    <x:row r="2">
      <x:c r="A2" s="6" t="str">
        <x:v>Fable and Sol receive equal log weight on crowd and evidence. IKP is retained as a Fable sensitivity but receives 0% of evidence (0.0% of the final) because the current audit does not pass every promotion gate. Sol has no IKP measurement. Other models remain at their evidence-model posterior.</x:v>
      </x:c>
      <x:c r="B2" s="6"/>
      <x:c r="C2" s="6"/>
      <x:c r="D2" s="6"/>
      <x:c r="E2" s="6"/>
      <x:c r="F2" s="6"/>
      <x:c r="G2" s="6"/>
      <x:c r="H2" s="6"/>
      <x:c r="I2" s="6"/>
      <x:c r="J2" s="6"/>
      <x:c r="K2" s="6"/>
      <x:c r="L2" s="6"/>
      <x:c r="M2" s="6"/>
      <x:c r="N2" s="6"/>
      <x:c r="O2" s="6"/>
      <x:c r="P2" s="6"/>
      <x:c r="Q2" s="6"/>
    </x:row>
    <x:row r="3">
      <x:c r="A3" s="6"/>
      <x:c r="B3" s="6"/>
      <x:c r="C3" s="6"/>
      <x:c r="D3" s="6"/>
      <x:c r="E3" s="6"/>
      <x:c r="F3" s="6"/>
      <x:c r="G3" s="6"/>
      <x:c r="H3" s="6"/>
      <x:c r="I3" s="6"/>
      <x:c r="J3" s="6"/>
      <x:c r="K3" s="6"/>
      <x:c r="L3" s="6"/>
      <x:c r="M3" s="6"/>
      <x:c r="N3" s="6"/>
      <x:c r="O3" s="6"/>
      <x:c r="P3" s="6"/>
      <x:c r="Q3" s="6"/>
    </x:row>
    <x:row r="5" ht="34" customHeight="1">
      <x:c r="A5" s="73" t="str">
        <x:v>Model / base</x:v>
      </x:c>
      <x:c r="B5" s="73" t="str">
        <x:v>Final forecast (T)</x:v>
      </x:c>
      <x:c r="C5" s="73" t="str">
        <x:v>Status</x:v>
      </x:c>
      <x:c r="D5"/>
      <x:c r="E5"/>
      <x:c r="F5"/>
      <x:c r="G5"/>
    </x:row>
    <x:row r="6">
      <x:c r="A6" s="16" t="str">
        <x:f>'Final Ensemble'!A6</x:f>
        <x:v>Claude Fable 5</x:v>
      </x:c>
      <x:c r="B6" s="200" t="n">
        <x:f>'Final Ensemble'!F6</x:f>
        <x:v>4.548292155336898</x:v>
      </x:c>
      <x:c r="C6" s="16" t="str">
        <x:f>'Final Ensemble'!G6</x:f>
        <x:v>50/50 crowd + model</x:v>
      </x:c>
      <x:c r="D6"/>
      <x:c r="E6"/>
      <x:c r="F6"/>
      <x:c r="G6"/>
    </x:row>
    <x:row r="7">
      <x:c r="A7" s="17" t="str">
        <x:f>'Final Ensemble'!A7</x:f>
        <x:v>GPT-5.6 Sol</x:v>
      </x:c>
      <x:c r="B7" s="201" t="n">
        <x:f>'Final Ensemble'!F7</x:f>
        <x:v>3.145668582841</x:v>
      </x:c>
      <x:c r="C7" s="17" t="str">
        <x:f>'Final Ensemble'!G7</x:f>
        <x:v>50/50 crowd + model</x:v>
      </x:c>
      <x:c r="D7"/>
      <x:c r="E7"/>
      <x:c r="F7"/>
      <x:c r="G7"/>
    </x:row>
    <x:row r="8">
      <x:c r="A8" s="17" t="str">
        <x:f>'Final Ensemble'!A15</x:f>
        <x:v>Claude Opus 5</x:v>
      </x:c>
      <x:c r="B8" s="201" t="n">
        <x:f>'Final Ensemble'!F15</x:f>
        <x:v>3.003794890426257</x:v>
      </x:c>
      <x:c r="C8" s="17" t="str">
        <x:f>'Final Ensemble'!G15</x:f>
        <x:v>Model posterior only</x:v>
      </x:c>
      <x:c r="D8"/>
      <x:c r="E8"/>
      <x:c r="F8"/>
      <x:c r="G8"/>
    </x:row>
    <x:row r="9">
      <x:c r="A9" s="17" t="str">
        <x:f>'Final Ensemble'!A8</x:f>
        <x:v>Kimi K3</x:v>
      </x:c>
      <x:c r="B9" s="201" t="n">
        <x:f>'Final Ensemble'!F8</x:f>
        <x:v>2.78</x:v>
      </x:c>
      <x:c r="C9" s="17" t="str">
        <x:f>'Final Ensemble'!G8</x:f>
        <x:v>Disclosed anchor</x:v>
      </x:c>
      <x:c r="D9"/>
      <x:c r="E9"/>
      <x:c r="F9"/>
      <x:c r="G9"/>
    </x:row>
    <x:row r="10">
      <x:c r="A10" s="17" t="str">
        <x:f>'Final Ensemble'!A9</x:f>
        <x:v>Claude Opus 4.7 / 4.8 shared base</x:v>
      </x:c>
      <x:c r="B10" s="201" t="n">
        <x:f>'Final Ensemble'!F9</x:f>
        <x:v>2.7165307282992077</x:v>
      </x:c>
      <x:c r="C10" s="17" t="str">
        <x:f>'Final Ensemble'!G9</x:f>
        <x:v>Model posterior only</x:v>
      </x:c>
      <x:c r="D10"/>
      <x:c r="E10"/>
      <x:c r="F10"/>
      <x:c r="G10"/>
    </x:row>
    <x:row r="11">
      <x:c r="A11" s="17" t="str">
        <x:f>'Final Ensemble'!A10</x:f>
        <x:v>GPT-5.5</x:v>
      </x:c>
      <x:c r="B11" s="201" t="n">
        <x:f>'Final Ensemble'!F10</x:f>
        <x:v>2.290785766269785</x:v>
      </x:c>
      <x:c r="C11" s="17" t="str">
        <x:f>'Final Ensemble'!G10</x:f>
        <x:v>Model posterior only</x:v>
      </x:c>
      <x:c r="D11"/>
      <x:c r="E11"/>
      <x:c r="F11"/>
      <x:c r="G11"/>
    </x:row>
    <x:row r="12">
      <x:c r="A12" s="17" t="str">
        <x:f>'Final Ensemble'!A11</x:f>
        <x:v>GPT-5.6 Terra</x:v>
      </x:c>
      <x:c r="B12" s="201" t="n">
        <x:f>'Final Ensemble'!F11</x:f>
        <x:v>2.1261839550663577</x:v>
      </x:c>
      <x:c r="C12" s="17" t="str">
        <x:f>'Final Ensemble'!G11</x:f>
        <x:v>Model posterior only</x:v>
      </x:c>
      <x:c r="D12"/>
      <x:c r="E12"/>
      <x:c r="F12"/>
      <x:c r="G12"/>
    </x:row>
    <x:row r="13">
      <x:c r="A13" s="17" t="str">
        <x:f>'Final Ensemble'!A12</x:f>
        <x:v>Claude Sonnet 5</x:v>
      </x:c>
      <x:c r="B13" s="201" t="n">
        <x:f>'Final Ensemble'!F12</x:f>
        <x:v>1.6440151206205922</x:v>
      </x:c>
      <x:c r="C13" s="17" t="str">
        <x:f>'Final Ensemble'!G12</x:f>
        <x:v>Model posterior only</x:v>
      </x:c>
      <x:c r="D13"/>
      <x:c r="E13"/>
      <x:c r="F13"/>
      <x:c r="G13"/>
    </x:row>
    <x:row r="14">
      <x:c r="A14" s="17" t="str">
        <x:f>'Final Ensemble'!A14</x:f>
        <x:v>Grok 4.5</x:v>
      </x:c>
      <x:c r="B14" s="201" t="n">
        <x:f>'Final Ensemble'!F14</x:f>
        <x:v>1.5</x:v>
      </x:c>
      <x:c r="C14" s="17" t="str">
        <x:f>'Final Ensemble'!G14</x:f>
        <x:v>Disclosed anchor</x:v>
      </x:c>
      <x:c r="D14"/>
      <x:c r="E14"/>
      <x:c r="F14"/>
      <x:c r="G14"/>
    </x:row>
    <x:row r="15">
      <x:c r="A15" s="18" t="str">
        <x:f>'Final Ensemble'!A13</x:f>
        <x:v>GPT-5.6 Luna</x:v>
      </x:c>
      <x:c r="B15" s="202" t="n">
        <x:f>'Final Ensemble'!F13</x:f>
        <x:v>1.4756441184859073</x:v>
      </x:c>
      <x:c r="C15" s="18" t="str">
        <x:f>'Final Ensemble'!G13</x:f>
        <x:v>Model posterior only</x:v>
      </x:c>
      <x:c r="D15"/>
      <x:c r="E15"/>
      <x:c r="F15"/>
      <x:c r="G15"/>
    </x:row>
    <x:row r="16">
      <x:c r="A16"/>
      <x:c r="B16"/>
      <x:c r="C16"/>
      <x:c r="D16"/>
      <x:c r="E16"/>
      <x:c r="F16"/>
      <x:c r="G16"/>
    </x:row>
    <x:row r="17">
      <x:c r="A17" s="217" t="str">
        <x:f>"Final centers"&amp;CHAR(10)&amp;"Fable "&amp;TEXT(B6,"0.0")&amp;"T · Sol "&amp;TEXT(B7,"0.0")&amp;"T · Opus 5 "&amp;TEXT(B8,"0.0")&amp;"T"&amp;CHAR(10)&amp;"K3 "&amp;TEXT(B9,"0.0")&amp;"T · Opus shared "&amp;TEXT(B10,"0.0")&amp;"T · GPT-5.5 "&amp;TEXT(B11,"0.0")&amp;"T"</x:f>
        <x:v>Final centers
Fable 4.5T · Sol 3.1T · Opus 5 3.0T
K3 2.8T · Opus shared 2.7T · GPT-5.5 2.3T</x:v>
      </x:c>
      <x:c r="B17" s="218"/>
      <x:c r="C17" s="218"/>
      <x:c r="D17"/>
      <x:c r="E17"/>
      <x:c r="F17"/>
      <x:c r="G17"/>
    </x:row>
    <x:row r="18">
      <x:c r="A18" s="217"/>
      <x:c r="B18" s="218"/>
      <x:c r="C18" s="218"/>
    </x:row>
    <x:row r="19">
      <x:c r="A19" s="217"/>
      <x:c r="B19" s="218"/>
      <x:c r="C19" s="218"/>
    </x:row>
    <x:row r="20">
      <x:c r="A20"/>
      <x:c r="B20"/>
      <x:c r="C20"/>
      <x:c r="D20"/>
      <x:c r="E20"/>
      <x:c r="F20"/>
      <x:c r="G20"/>
      <x:c r="H20"/>
      <x:c r="I20"/>
      <x:c r="J20"/>
      <x:c r="K20"/>
      <x:c r="L20"/>
      <x:c r="M20"/>
      <x:c r="N20"/>
      <x:c r="O20"/>
      <x:c r="P20"/>
      <x:c r="Q20"/>
    </x:row>
    <x:row r="21">
      <x:c r="A21" s="198" t="str">
        <x:f>"Final judgmental ensemble: the 50% crowd weight applies to Fable (n=20) and Sol (n=19). Because the combination is performed in log space, Fable becomes "&amp;TEXT('Final Ensemble'!F6,"0.0")&amp;"T from "&amp;TEXT('Final Ensemble'!B6,"0.0")&amp;"T model / "&amp;TEXT('Final Ensemble'!C6,"0.0")&amp;"T crowd, and Sol becomes "&amp;TEXT('Final Ensemble'!F7,"0.0")&amp;"T from "&amp;TEXT('Final Ensemble'!B7,"0.0")&amp;"T model / "&amp;TEXT('Final Ensemble'!C7,"0.0")&amp;"T crowd. Other rows remain unchanged; K3 and Grok remain disclosed anchors."</x:f>
        <x:v>Final judgmental ensemble: the 50% crowd weight applies to Fable (n=20) and Sol (n=19). Because the combination is performed in log space, Fable becomes 4.5T from 4.7T model / 4.4T crowd, and Sol becomes 3.1T from 3.1T model / 3.2T crowd. Other rows remain unchanged; K3 and Grok remain disclosed anchors.</x:v>
      </x:c>
      <x:c r="B21" s="199"/>
      <x:c r="C21" s="199"/>
      <x:c r="D21"/>
      <x:c r="E21"/>
      <x:c r="F21"/>
      <x:c r="G21"/>
      <x:c r="H21"/>
      <x:c r="I21"/>
      <x:c r="J21"/>
      <x:c r="K21"/>
      <x:c r="L21"/>
      <x:c r="M21"/>
      <x:c r="N21"/>
      <x:c r="O21"/>
      <x:c r="P21"/>
      <x:c r="Q21"/>
    </x:row>
    <x:row r="22">
      <x:c r="A22" s="198"/>
      <x:c r="B22" s="199"/>
      <x:c r="C22" s="199"/>
      <x:c r="D22"/>
      <x:c r="E22"/>
      <x:c r="F22"/>
      <x:c r="G22"/>
      <x:c r="H22"/>
      <x:c r="I22"/>
      <x:c r="J22"/>
      <x:c r="K22"/>
      <x:c r="L22"/>
      <x:c r="M22"/>
      <x:c r="N22"/>
      <x:c r="O22"/>
      <x:c r="P22"/>
      <x:c r="Q22"/>
    </x:row>
    <x:row r="23">
      <x:c r="A23" s="198"/>
      <x:c r="B23" s="199"/>
      <x:c r="C23" s="199"/>
    </x:row>
    <x:row r="24">
      <x:c r="A24" s="198"/>
      <x:c r="B24" s="199"/>
      <x:c r="C24" s="199"/>
      <x:c r="D24"/>
      <x:c r="E24"/>
      <x:c r="F24"/>
      <x:c r="G24"/>
      <x:c r="H24"/>
      <x:c r="I24"/>
      <x:c r="J24"/>
      <x:c r="K24"/>
      <x:c r="L24"/>
      <x:c r="M24"/>
      <x:c r="N24"/>
      <x:c r="O24"/>
      <x:c r="P24"/>
      <x:c r="Q24"/>
    </x:row>
    <x:row r="25">
      <x:c r="A25" s="198"/>
      <x:c r="B25" s="199"/>
      <x:c r="C25" s="199"/>
      <x:c r="D25"/>
      <x:c r="E25"/>
      <x:c r="F25"/>
      <x:c r="G25"/>
      <x:c r="H25"/>
      <x:c r="I25"/>
      <x:c r="J25"/>
      <x:c r="K25"/>
      <x:c r="L25"/>
      <x:c r="M25"/>
      <x:c r="N25"/>
      <x:c r="O25"/>
      <x:c r="P25"/>
      <x:c r="Q25"/>
    </x:row>
    <x:row r="26">
      <x:c r="A26"/>
      <x:c r="B26"/>
      <x:c r="C26"/>
      <x:c r="D26"/>
      <x:c r="E26"/>
      <x:c r="F26"/>
      <x:c r="G26"/>
      <x:c r="H26"/>
      <x:c r="I26"/>
      <x:c r="J26"/>
      <x:c r="K26"/>
      <x:c r="L26"/>
      <x:c r="M26"/>
      <x:c r="N26"/>
      <x:c r="O26"/>
      <x:c r="P26"/>
      <x:c r="Q26"/>
    </x:row>
  </x:sheetData>
  <x:mergeCells>
    <x:mergeCell ref="A1:Q1"/>
    <x:mergeCell ref="A2:Q3"/>
    <x:mergeCell ref="A17:C19"/>
    <x:mergeCell ref="A21:C25"/>
  </x:mergeCells>
  <x:conditionalFormatting sqref="G6:G17">
    <x:cfRule type="containsText" dxfId="1" priority="1" operator="containsText" text="anchor"/>
  </x:conditionalFormatting>
  <x:conditionalFormatting sqref="C6:C15">
    <x:cfRule type="containsText" dxfId="29" priority="2" operator="containsText" text="50/50"/>
    <x:cfRule type="containsText" dxfId="30" priority="3" operator="containsText" text="Disclosed"/>
  </x:conditionalFormatting>
  <x:pageMargins left="0.7" right="0.7" top="0.75" bottom="0.75" header="0.3" footer="0.3"/>
  <x:drawing xmlns:r="http://schemas.openxmlformats.org/officeDocument/2006/relationships" r:id="R000000000000003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36" hidden="0" customWidth="1"/>
    <x:col min="3" max="3" width="12" hidden="0" customWidth="1"/>
    <x:col min="4" max="4" width="12"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26" hidden="0" customWidth="1"/>
    <x:col min="17" max="17" width="65" hidden="0" customWidth="1"/>
    <x:col min="18" max="18" width="50" hidden="0" customWidth="1"/>
  </x:cols>
  <x:sheetData>
    <x:row r="1" ht="36" customHeight="1">
      <x:c r="A1" s="3" t="str">
        <x:v>Frontier parameter estimates — price-informed and base-collapsed</x:v>
      </x:c>
      <x:c r="B1" s="3"/>
      <x:c r="C1" s="3"/>
      <x:c r="D1" s="3"/>
      <x:c r="E1" s="3"/>
      <x:c r="F1" s="3"/>
      <x:c r="G1" s="3"/>
      <x:c r="H1" s="3"/>
      <x:c r="I1" s="3"/>
      <x:c r="J1" s="3"/>
      <x:c r="K1" s="3"/>
      <x:c r="L1" s="3"/>
      <x:c r="M1" s="3"/>
      <x:c r="N1" s="3"/>
      <x:c r="O1" s="3"/>
      <x:c r="P1" s="3"/>
      <x:c r="Q1" s="3"/>
      <x:c r="R1" s="3"/>
    </x:row>
    <x:row r="2">
      <x:c r="A2" s="6" t="str">
        <x:v>Legacy price-informed input branch. Grok 4.5 is fixed at the disclosed 1.5T foundation scale. API price has 15% weight inside this branch; the final posterior rescales the whole branch to 45%, so price has 6.8% effective weight. Legacy uncertainty columns are retained for audit only and are omitted from the final graph.</x:v>
      </x:c>
      <x:c r="B2" s="6"/>
      <x:c r="C2" s="6"/>
      <x:c r="D2" s="6"/>
      <x:c r="E2" s="6"/>
      <x:c r="F2" s="6"/>
      <x:c r="G2" s="6"/>
      <x:c r="H2" s="6"/>
      <x:c r="I2" s="6"/>
      <x:c r="J2" s="6"/>
      <x:c r="K2" s="6"/>
      <x:c r="L2" s="6"/>
      <x:c r="M2" s="6"/>
      <x:c r="N2" s="6"/>
      <x:c r="O2" s="6"/>
      <x:c r="P2" s="6"/>
      <x:c r="Q2" s="6"/>
      <x:c r="R2" s="6"/>
    </x:row>
    <x:row r="3">
      <x:c r="A3" s="6"/>
      <x:c r="B3" s="6"/>
      <x:c r="C3" s="6"/>
      <x:c r="D3" s="6"/>
      <x:c r="E3" s="6"/>
      <x:c r="F3" s="6"/>
      <x:c r="G3" s="6"/>
      <x:c r="H3" s="6"/>
      <x:c r="I3" s="6"/>
      <x:c r="J3" s="6"/>
      <x:c r="K3" s="6"/>
      <x:c r="L3" s="6"/>
      <x:c r="M3" s="6"/>
      <x:c r="N3" s="6"/>
      <x:c r="O3" s="6"/>
      <x:c r="P3" s="6"/>
      <x:c r="Q3" s="6"/>
      <x:c r="R3" s="6"/>
    </x:row>
    <x:row r="5" ht="34" customHeight="1">
      <x:c r="A5" s="11" t="str">
        <x:v>Release</x:v>
      </x:c>
      <x:c r="B5" s="11" t="str">
        <x:v>Model / base</x:v>
      </x:c>
      <x:c r="C5" s="11" t="str">
        <x:v>AA v4.1</x:v>
      </x:c>
      <x:c r="D5" s="11" t="str">
        <x:v>ECI</x:v>
      </x:c>
      <x:c r="E5" s="11" t="str">
        <x:v>Primary benchmark (T)</x:v>
      </x:c>
      <x:c r="F5" s="11" t="str">
        <x:v>Provider</x:v>
      </x:c>
      <x:c r="G5" s="11" t="str">
        <x:v>Input $/MTok</x:v>
      </x:c>
      <x:c r="H5" s="11" t="str">
        <x:v>Output $/MTok</x:v>
      </x:c>
      <x:c r="I5" s="11" t="str">
        <x:v>Tokenizer factor</x:v>
      </x:c>
      <x:c r="J5" s="11" t="str">
        <x:v>Price index z</x:v>
      </x:c>
      <x:c r="K5" s="11" t="str">
        <x:v>LOBO price-implied (T)</x:v>
      </x:c>
      <x:c r="L5" s="11" t="str">
        <x:v>Price log weight</x:v>
      </x:c>
      <x:c r="M5" s="11" t="str">
        <x:v>Final central (T)</x:v>
      </x:c>
      <x:c r="N5" s="11" t="str">
        <x:v>Error low (T)</x:v>
      </x:c>
      <x:c r="O5" s="11" t="str">
        <x:v>Error high (T)</x:v>
      </x:c>
      <x:c r="P5" s="11" t="str">
        <x:v>Status</x:v>
      </x:c>
      <x:c r="Q5" s="11" t="str">
        <x:v>Method note</x:v>
      </x:c>
      <x:c r="R5" s="11" t="str">
        <x:v>Price source</x:v>
      </x:c>
    </x:row>
    <x:row r="6">
      <x:c r="A6" s="30" t="n">
        <x:v>46182</x:v>
      </x:c>
      <x:c r="B6" s="16" t="str">
        <x:v>Claude Fable 5</x:v>
      </x:c>
      <x:c r="C6" s="19" t="n">
        <x:v>60</x:v>
      </x:c>
      <x:c r="D6" s="19" t="n">
        <x:v>160.44</x:v>
      </x:c>
      <x:c r="E6" s="19" t="n">
        <x:v>3.5220605422523943</x:v>
      </x:c>
      <x:c r="F6" s="19" t="str">
        <x:v>Anthropic</x:v>
      </x:c>
      <x:c r="G6" s="19" t="n">
        <x:v>10</x:v>
      </x:c>
      <x:c r="H6" s="19" t="n">
        <x:v>50</x:v>
      </x:c>
      <x:c r="I6" s="19" t="n">
        <x:v>1.3</x:v>
      </x:c>
      <x:c r="J6" s="19" t="n">
        <x:f>SQRT(G6*H6)*I6</x:f>
        <x:v>29.068883707497267</x:v>
      </x:c>
      <x:c r="K6" s="19" t="n">
        <x:f>'Price Model'!N15</x:f>
        <x:v>3.48028632934279</x:v>
      </x:c>
      <x:c r="L6" s="33" t="n">
        <x:f>'Price Model'!$B$12</x:f>
        <x:v>0.15</x:v>
      </x:c>
      <x:c r="M6" s="35" t="n">
        <x:f>POWER(E6,1-L6)*POWER(K6,L6)</x:f>
        <x:v>3.5157625909341204</x:v>
      </x:c>
      <x:c r="N6" s="19" t="n">
        <x:f>M6/'Anchors &amp; Method'!$B$12</x:f>
        <x:v>1.1606356730179572</x:v>
      </x:c>
      <x:c r="O6" s="19" t="n">
        <x:f>M6*'Anchors &amp; Method'!$B$12</x:f>
        <x:v>10.64984205049551</x:v>
      </x:c>
      <x:c r="P6" s="22" t="str">
        <x:v>Regression estimate</x:v>
      </x:c>
      <x:c r="Q6" s="22" t="str">
        <x:v>Regular model per user instruction; price-smoothed from the dated benchmark ensemble.</x:v>
      </x:c>
      <x:c r="R6" s="22" t="str">
        <x:v>https://platform.claude.com/docs/en/about-claude/pricing</x:v>
      </x:c>
    </x:row>
    <x:row r="7">
      <x:c r="A7" s="31" t="n">
        <x:v>46212</x:v>
      </x:c>
      <x:c r="B7" s="17" t="str">
        <x:v>GPT-5.6 Sol</x:v>
      </x:c>
      <x:c r="C7" s="20" t="n">
        <x:v>59</x:v>
      </x:c>
      <x:c r="D7" s="20" t="n">
        <x:v>161.77</x:v>
      </x:c>
      <x:c r="E7" s="20" t="n">
        <x:v>3.3877011320930173</x:v>
      </x:c>
      <x:c r="F7" s="20" t="str">
        <x:v>OpenAI</x:v>
      </x:c>
      <x:c r="G7" s="20" t="n">
        <x:v>5</x:v>
      </x:c>
      <x:c r="H7" s="20" t="n">
        <x:v>30</x:v>
      </x:c>
      <x:c r="I7" s="20" t="n">
        <x:v>1</x:v>
      </x:c>
      <x:c r="J7" s="20" t="n">
        <x:f>SQRT(G7*H7)*I7</x:f>
        <x:v>12.24744871391589</x:v>
      </x:c>
      <x:c r="K7" s="20" t="n">
        <x:f>'Price Model'!N16</x:f>
        <x:v>2.838375200042036</x:v>
      </x:c>
      <x:c r="L7" s="34" t="n">
        <x:f>'Price Model'!$B$12</x:f>
        <x:v>0.15</x:v>
      </x:c>
      <x:c r="M7" s="36" t="n">
        <x:f>POWER(E7,1-L7)*POWER(K7,L7)</x:f>
        <x:v>3.2989808641027114</x:v>
      </x:c>
      <x:c r="N7" s="20" t="n">
        <x:f>M7/'Anchors &amp; Method'!$B$12</x:f>
        <x:v>1.0890709416371285</x:v>
      </x:c>
      <x:c r="O7" s="20" t="n">
        <x:f>M7*'Anchors &amp; Method'!$B$12</x:f>
        <x:v>9.993173378913006</x:v>
      </x:c>
      <x:c r="P7" s="23" t="str">
        <x:v>Regression estimate</x:v>
      </x:c>
      <x:c r="Q7" s="23" t="str">
        <x:v>Standard short-context price; max benchmark configuration.</x:v>
      </x:c>
      <x:c r="R7" s="23" t="str">
        <x:v>https://developers.openai.com/api/docs/pricing</x:v>
      </x:c>
    </x:row>
    <x:row r="8">
      <x:c r="A8" s="31" t="n">
        <x:v>46219</x:v>
      </x:c>
      <x:c r="B8" s="17" t="str">
        <x:v>Kimi K3</x:v>
      </x:c>
      <x:c r="C8" s="20" t="n">
        <x:v>57.1123394372091</x:v>
      </x:c>
      <x:c r="D8" s="20" t="n">
        <x:v>155.5939255295791</x:v>
      </x:c>
      <x:c r="E8" s="64" t="n">
        <x:v>2.78</x:v>
      </x:c>
      <x:c r="F8" s="20" t="str">
        <x:v>Moonshot AI</x:v>
      </x:c>
      <x:c r="G8" s="20"/>
      <x:c r="H8" s="20"/>
      <x:c r="I8" s="20" t="n">
        <x:v>1</x:v>
      </x:c>
      <x:c r="J8" s="20"/>
      <x:c r="K8" s="20"/>
      <x:c r="L8" s="34" t="n">
        <x:v>0</x:v>
      </x:c>
      <x:c r="M8" s="65" t="n">
        <x:f>E8</x:f>
        <x:v>2.78</x:v>
      </x:c>
      <x:c r="N8" s="20"/>
      <x:c r="O8" s="20"/>
      <x:c r="P8" s="23" t="str">
        <x:v>Disclosed anchor</x:v>
      </x:c>
      <x:c r="Q8" s="23" t="str">
        <x:v>2.78T total and 104.2B activated parameters disclosed in the official technical report; headline total displays as 2.8T. No regression whisker.</x:v>
      </x:c>
      <x:c r="R8" s="23" t="str"/>
    </x:row>
    <x:row r="9">
      <x:c r="A9" s="31" t="n">
        <x:v>46135</x:v>
      </x:c>
      <x:c r="B9" s="17" t="str">
        <x:v>GPT-5.5</x:v>
      </x:c>
      <x:c r="C9" s="20" t="n">
        <x:v>55</x:v>
      </x:c>
      <x:c r="D9" s="20" t="n">
        <x:v>158.33</x:v>
      </x:c>
      <x:c r="E9" s="20" t="n">
        <x:v>2.5540570316728863</x:v>
      </x:c>
      <x:c r="F9" s="20" t="str">
        <x:v>OpenAI</x:v>
      </x:c>
      <x:c r="G9" s="20" t="n">
        <x:v>5</x:v>
      </x:c>
      <x:c r="H9" s="20" t="n">
        <x:v>30</x:v>
      </x:c>
      <x:c r="I9" s="20" t="n">
        <x:v>1</x:v>
      </x:c>
      <x:c r="J9" s="20" t="n">
        <x:f>SQRT(G9*H9)*I9</x:f>
        <x:v>12.24744871391589</x:v>
      </x:c>
      <x:c r="K9" s="20" t="n">
        <x:f>'Price Model'!N17</x:f>
        <x:v>3.3238315545112043</x:v>
      </x:c>
      <x:c r="L9" s="34" t="n">
        <x:f>'Price Model'!$B$12</x:f>
        <x:v>0.15</x:v>
      </x:c>
      <x:c r="M9" s="36" t="n">
        <x:f>POWER(E9,1-L9)*POWER(K9,L9)</x:f>
        <x:v>2.657001827455204</x:v>
      </x:c>
      <x:c r="N9" s="20" t="n">
        <x:f>M9/'Anchors &amp; Method'!$B$12</x:f>
        <x:v>0.8771386077576587</x:v>
      </x:c>
      <x:c r="O9" s="20" t="n">
        <x:f>M9*'Anchors &amp; Method'!$B$12</x:f>
        <x:v>8.048509834891204</x:v>
      </x:c>
      <x:c r="P9" s="23" t="str">
        <x:v>Regression estimate</x:v>
      </x:c>
      <x:c r="Q9" s="23" t="str">
        <x:v>Base service price only; Pro service tiers are not separate base-model observations.</x:v>
      </x:c>
      <x:c r="R9" s="23" t="str">
        <x:v>https://developers.openai.com/api/docs/pricing</x:v>
      </x:c>
    </x:row>
    <x:row r="10">
      <x:c r="A10" s="31" t="n">
        <x:v>46170</x:v>
      </x:c>
      <x:c r="B10" s="17" t="str">
        <x:v>Claude Opus 4.7 / 4.8 shared base</x:v>
      </x:c>
      <x:c r="C10" s="20" t="n">
        <x:v>55</x:v>
      </x:c>
      <x:c r="D10" s="20" t="n">
        <x:v>156.93</x:v>
      </x:c>
      <x:c r="E10" s="20" t="n">
        <x:v>2.2732075784117405</x:v>
      </x:c>
      <x:c r="F10" s="20" t="str">
        <x:v>Anthropic</x:v>
      </x:c>
      <x:c r="G10" s="20" t="n">
        <x:v>5</x:v>
      </x:c>
      <x:c r="H10" s="20" t="n">
        <x:v>25</x:v>
      </x:c>
      <x:c r="I10" s="20" t="n">
        <x:v>1.3</x:v>
      </x:c>
      <x:c r="J10" s="20" t="n">
        <x:f>SQRT(G10*H10)*I10</x:f>
        <x:v>14.534441853748634</x:v>
      </x:c>
      <x:c r="K10" s="20" t="n">
        <x:f>'Price Model'!N18</x:f>
        <x:v>2.6952034847314126</x:v>
      </x:c>
      <x:c r="L10" s="34" t="n">
        <x:f>'Price Model'!$B$12</x:f>
        <x:v>0.15</x:v>
      </x:c>
      <x:c r="M10" s="36" t="n">
        <x:f>POWER(E10,1-L10)*POWER(K10,L10)</x:f>
        <x:v>2.332018357636161</x:v>
      </x:c>
      <x:c r="N10" s="20" t="n">
        <x:f>M10/'Anchors &amp; Method'!$B$12</x:f>
        <x:v>0.7698539437744404</x:v>
      </x:c>
      <x:c r="O10" s="20" t="n">
        <x:f>M10*'Anchors &amp; Method'!$B$12</x:f>
        <x:v>7.064079705416731</x:v>
      </x:c>
      <x:c r="P10" s="23" t="str">
        <x:v>Regression estimate</x:v>
      </x:c>
      <x:c r="Q10" s="23" t="str">
        <x:v>One latent base observation; 4.7 and 4.8 checkpoint estimates are collapsed geometrically.</x:v>
      </x:c>
      <x:c r="R10" s="23" t="str">
        <x:v>https://platform.claude.com/docs/en/about-claude/pricing</x:v>
      </x:c>
    </x:row>
    <x:row r="11">
      <x:c r="A11" s="31" t="n">
        <x:v>46212</x:v>
      </x:c>
      <x:c r="B11" s="17" t="str">
        <x:v>GPT-5.6 Terra</x:v>
      </x:c>
      <x:c r="C11" s="20" t="n">
        <x:v>55</x:v>
      </x:c>
      <x:c r="D11" s="20" t="n">
        <x:v>158.25</x:v>
      </x:c>
      <x:c r="E11" s="20" t="n">
        <x:v>2.2508969861487285</x:v>
      </x:c>
      <x:c r="F11" s="20" t="str">
        <x:v>OpenAI</x:v>
      </x:c>
      <x:c r="G11" s="20" t="n">
        <x:v>2.5</x:v>
      </x:c>
      <x:c r="H11" s="20" t="n">
        <x:v>15</x:v>
      </x:c>
      <x:c r="I11" s="20" t="n">
        <x:v>1</x:v>
      </x:c>
      <x:c r="J11" s="20" t="n">
        <x:f>SQRT(G11*H11)*I11</x:f>
        <x:v>6.123724356957945</x:v>
      </x:c>
      <x:c r="K11" s="20" t="n">
        <x:f>'Price Model'!N19</x:f>
        <x:v>2.226203154213069</x:v>
      </x:c>
      <x:c r="L11" s="34" t="n">
        <x:f>'Price Model'!$B$12</x:f>
        <x:v>0.15</x:v>
      </x:c>
      <x:c r="M11" s="36" t="n">
        <x:f>POWER(E11,1-L11)*POWER(K11,L11)</x:f>
        <x:v>2.2471755232329462</x:v>
      </x:c>
      <x:c r="N11" s="20" t="n">
        <x:f>M11/'Anchors &amp; Method'!$B$12</x:f>
        <x:v>0.7418453346430249</x:v>
      </x:c>
      <x:c r="O11" s="20" t="n">
        <x:f>M11*'Anchors &amp; Method'!$B$12</x:f>
        <x:v>6.807076349205892</x:v>
      </x:c>
      <x:c r="P11" s="23" t="str">
        <x:v>Regression estimate</x:v>
      </x:c>
      <x:c r="Q11" s="23" t="str">
        <x:v>Standard short-context price.</x:v>
      </x:c>
      <x:c r="R11" s="23" t="str">
        <x:v>https://developers.openai.com/api/docs/pricing</x:v>
      </x:c>
    </x:row>
    <x:row r="12">
      <x:c r="A12" s="31" t="n">
        <x:v>46203</x:v>
      </x:c>
      <x:c r="B12" s="17" t="str">
        <x:v>Claude Sonnet 5</x:v>
      </x:c>
      <x:c r="C12" s="20" t="n">
        <x:v>53</x:v>
      </x:c>
      <x:c r="D12" s="20" t="n">
        <x:v>153.2</x:v>
      </x:c>
      <x:c r="E12" s="20" t="n">
        <x:v>1.589314956775509</x:v>
      </x:c>
      <x:c r="F12" s="20" t="str">
        <x:v>Anthropic</x:v>
      </x:c>
      <x:c r="G12" s="20" t="n">
        <x:v>2</x:v>
      </x:c>
      <x:c r="H12" s="20" t="n">
        <x:v>10</x:v>
      </x:c>
      <x:c r="I12" s="20" t="n">
        <x:v>1.3</x:v>
      </x:c>
      <x:c r="J12" s="20" t="n">
        <x:f>SQRT(G12*H12)*I12</x:f>
        <x:v>5.813776741499454</x:v>
      </x:c>
      <x:c r="K12" s="20" t="n">
        <x:f>'Price Model'!N20</x:f>
        <x:v>1.875952028866749</x:v>
      </x:c>
      <x:c r="L12" s="34" t="n">
        <x:f>'Price Model'!$B$12</x:f>
        <x:v>0.15</x:v>
      </x:c>
      <x:c r="M12" s="36" t="n">
        <x:f>POWER(E12,1-L12)*POWER(K12,L12)</x:f>
        <x:v>1.6293400551610284</x:v>
      </x:c>
      <x:c r="N12" s="20" t="n">
        <x:f>M12/'Anchors &amp; Method'!$B$12</x:f>
        <x:v>0.537883358897248</x:v>
      </x:c>
      <x:c r="O12" s="20" t="n">
        <x:f>M12*'Anchors &amp; Method'!$B$12</x:f>
        <x:v>4.935547775255268</x:v>
      </x:c>
      <x:c r="P12" s="23" t="str">
        <x:v>Regression estimate</x:v>
      </x:c>
      <x:c r="Q12" s="23" t="str">
        <x:v>Current introductory price through 2026-08-31; announced future $3/$15 excluded.</x:v>
      </x:c>
      <x:c r="R12" s="23" t="str">
        <x:v>https://platform.claude.com/docs/en/about-claude/pricing</x:v>
      </x:c>
    </x:row>
    <x:row r="13">
      <x:c r="A13" s="31" t="n">
        <x:v>46212</x:v>
      </x:c>
      <x:c r="B13" s="17" t="str">
        <x:v>GPT-5.6 Luna</x:v>
      </x:c>
      <x:c r="C13" s="20" t="n">
        <x:v>51</x:v>
      </x:c>
      <x:c r="D13" s="20" t="n">
        <x:v>155.62</x:v>
      </x:c>
      <x:c r="E13" s="20" t="n">
        <x:v>1.566890306380872</x:v>
      </x:c>
      <x:c r="F13" s="20" t="str">
        <x:v>OpenAI</x:v>
      </x:c>
      <x:c r="G13" s="20" t="n">
        <x:v>1</x:v>
      </x:c>
      <x:c r="H13" s="20" t="n">
        <x:v>6</x:v>
      </x:c>
      <x:c r="I13" s="20" t="n">
        <x:v>1</x:v>
      </x:c>
      <x:c r="J13" s="20" t="n">
        <x:f>SQRT(G13*H13)*I13</x:f>
        <x:v>2.449489742783178</x:v>
      </x:c>
      <x:c r="K13" s="20" t="n">
        <x:f>'Price Model'!N21</x:f>
        <x:v>1.3922076796534568</x:v>
      </x:c>
      <x:c r="L13" s="34" t="n">
        <x:f>'Price Model'!$B$12</x:f>
        <x:v>0.15</x:v>
      </x:c>
      <x:c r="M13" s="36" t="n">
        <x:f>POWER(E13,1-L13)*POWER(K13,L13)</x:f>
        <x:v>1.5393536595149218</x:v>
      </x:c>
      <x:c r="N13" s="20" t="n">
        <x:f>M13/'Anchors &amp; Method'!$B$12</x:f>
        <x:v>0.5081767395872594</x:v>
      </x:c>
      <x:c r="O13" s="20" t="n">
        <x:f>M13*'Anchors &amp; Method'!$B$12</x:f>
        <x:v>4.662963698390793</x:v>
      </x:c>
      <x:c r="P13" s="23" t="str">
        <x:v>Regression estimate</x:v>
      </x:c>
      <x:c r="Q13" s="23" t="str">
        <x:v>Standard short-context price.</x:v>
      </x:c>
      <x:c r="R13" s="23" t="str">
        <x:v>https://developers.openai.com/api/docs/pricing</x:v>
      </x:c>
    </x:row>
    <x:row r="14">
      <x:c r="A14" s="31" t="n">
        <x:v>46161</x:v>
      </x:c>
      <x:c r="B14" s="17" t="str">
        <x:v>Gemini 3.5 Flash</x:v>
      </x:c>
      <x:c r="C14" s="20" t="n">
        <x:v>50</x:v>
      </x:c>
      <x:c r="D14" s="20" t="n">
        <x:v>154.58</x:v>
      </x:c>
      <x:c r="E14" s="20" t="n">
        <x:v>1.540459094830831</x:v>
      </x:c>
      <x:c r="F14" s="20" t="str">
        <x:v>Google</x:v>
      </x:c>
      <x:c r="G14" s="20"/>
      <x:c r="H14" s="20"/>
      <x:c r="I14" s="20" t="n">
        <x:v>1</x:v>
      </x:c>
      <x:c r="J14" s="20"/>
      <x:c r="K14" s="20"/>
      <x:c r="L14" s="34" t="n">
        <x:v>0</x:v>
      </x:c>
      <x:c r="M14" s="36" t="n">
        <x:f>E14</x:f>
        <x:v>1.540459094830831</x:v>
      </x:c>
      <x:c r="N14" s="20" t="n">
        <x:f>M14/'Anchors &amp; Method'!$B$12</x:f>
        <x:v>0.508541669706593</x:v>
      </x:c>
      <x:c r="O14" s="20" t="n">
        <x:f>M14*'Anchors &amp; Method'!$B$12</x:f>
        <x:v>4.666312249724102</x:v>
      </x:c>
      <x:c r="P14" s="23" t="str">
        <x:v>Regression estimate</x:v>
      </x:c>
      <x:c r="Q14" s="23" t="str">
        <x:v>No OpenAI/Anthropic price signal; benchmark estimate is unchanged.</x:v>
      </x:c>
      <x:c r="R14" s="23" t="str"/>
    </x:row>
    <x:row r="15">
      <x:c r="A15" s="31" t="n">
        <x:v>46211</x:v>
      </x:c>
      <x:c r="B15" s="17" t="str">
        <x:v>Grok 4.5</x:v>
      </x:c>
      <x:c r="C15" s="20" t="n">
        <x:v>53.8265951657731</x:v>
      </x:c>
      <x:c r="D15" s="20" t="n">
        <x:v>153.17</x:v>
      </x:c>
      <x:c r="E15" s="20" t="n">
        <x:v>1.5</x:v>
      </x:c>
      <x:c r="F15" s="20" t="str">
        <x:v>SpaceXAI</x:v>
      </x:c>
      <x:c r="G15" s="20" t="n">
        <x:v>2</x:v>
      </x:c>
      <x:c r="H15" s="20" t="n">
        <x:v>6</x:v>
      </x:c>
      <x:c r="I15" s="20" t="n">
        <x:v>1</x:v>
      </x:c>
      <x:c r="J15" s="20" t="n">
        <x:f>SQRT(G15*H15)*I15</x:f>
        <x:v>3.4641016151377544</x:v>
      </x:c>
      <x:c r="K15" s="20"/>
      <x:c r="L15" s="34" t="n">
        <x:v>0</x:v>
      </x:c>
      <x:c r="M15" s="36" t="n">
        <x:f>E15</x:f>
        <x:v>1.5</x:v>
      </x:c>
      <x:c r="N15" s="20"/>
      <x:c r="O15" s="20"/>
      <x:c r="P15" s="23" t="str">
        <x:v>Disclosed anchor</x:v>
      </x:c>
      <x:c r="Q15" s="23" t="str">
        <x:v>1.5T disclosed total; active count and architecture undisclosed.</x:v>
      </x:c>
      <x:c r="R15" s="23" t="str">
        <x:v>https://docs.x.ai/developers/models/grok-4.5</x:v>
      </x:c>
    </x:row>
    <x:row r="16">
      <x:c r="A16" s="31" t="n">
        <x:v>46072</x:v>
      </x:c>
      <x:c r="B16" s="17" t="str">
        <x:v>Gemini 3.1 Pro</x:v>
      </x:c>
      <x:c r="C16" s="20" t="n">
        <x:v>46</x:v>
      </x:c>
      <x:c r="D16" s="20" t="n">
        <x:v>154.84</x:v>
      </x:c>
      <x:c r="E16" s="20" t="n">
        <x:v>1.478125456579956</x:v>
      </x:c>
      <x:c r="F16" s="20" t="str">
        <x:v>Google</x:v>
      </x:c>
      <x:c r="G16" s="20"/>
      <x:c r="H16" s="20"/>
      <x:c r="I16" s="20" t="n">
        <x:v>1</x:v>
      </x:c>
      <x:c r="J16" s="20"/>
      <x:c r="K16" s="20"/>
      <x:c r="L16" s="34" t="n">
        <x:v>0</x:v>
      </x:c>
      <x:c r="M16" s="36" t="n">
        <x:f>E16</x:f>
        <x:v>1.478125456579956</x:v>
      </x:c>
      <x:c r="N16" s="20" t="n">
        <x:f>M16/'Anchors &amp; Method'!$B$12</x:f>
        <x:v>0.487963874047262</x:v>
      </x:c>
      <x:c r="O16" s="20" t="n">
        <x:f>M16*'Anchors &amp; Method'!$B$12</x:f>
        <x:v>4.477493071911484</x:v>
      </x:c>
      <x:c r="P16" s="23" t="str">
        <x:v>Regression estimate</x:v>
      </x:c>
      <x:c r="Q16" s="23" t="str">
        <x:v>No OpenAI/Anthropic price signal; benchmark estimate is unchanged.</x:v>
      </x:c>
      <x:c r="R16" s="23" t="str"/>
    </x:row>
    <x:row r="17">
      <x:c r="A17" s="32" t="n">
        <x:v>46227</x:v>
      </x:c>
      <x:c r="B17" s="18" t="str">
        <x:v>Claude Opus 5</x:v>
      </x:c>
      <x:c r="C17" s="21" t="n">
        <x:v>60.6918740157091</x:v>
      </x:c>
      <x:c r="D17" s="21" t="n">
        <x:v>159.3778667882398</x:v>
      </x:c>
      <x:c r="E17" s="21" t="n">
        <x:v>3.1697509144367997</x:v>
      </x:c>
      <x:c r="F17" s="21" t="str">
        <x:v>Anthropic</x:v>
      </x:c>
      <x:c r="G17" s="21" t="n">
        <x:v>5</x:v>
      </x:c>
      <x:c r="H17" s="21" t="n">
        <x:v>25</x:v>
      </x:c>
      <x:c r="I17" s="21" t="n">
        <x:v>1.3</x:v>
      </x:c>
      <x:c r="J17" s="21" t="n">
        <x:f>SQRT(G17*H17)*I17</x:f>
        <x:v>14.534441853748634</x:v>
      </x:c>
      <x:c r="K17" s="21" t="n">
        <x:f>'Price Model'!N22</x:f>
        <x:v>2.4110202558207794</x:v>
      </x:c>
      <x:c r="L17" s="29" t="n">
        <x:f>'Price Model'!$B$12</x:f>
        <x:v>0.15</x:v>
      </x:c>
      <x:c r="M17" s="37" t="n">
        <x:f>POWER(E17,1-L17)*POWER(K17,L17)</x:f>
        <x:v>3.042296195182693</x:v>
      </x:c>
      <x:c r="N17" s="21" t="n">
        <x:f>M17/'Anchors &amp; Method'!$B$12</x:f>
        <x:v>1.0043333133815693</x:v>
      </x:c>
      <x:c r="O17" s="21" t="n">
        <x:f>M17*'Anchors &amp; Method'!$B$12</x:f>
        <x:v>9.215631918112717</x:v>
      </x:c>
      <x:c r="P17" s="24" t="str">
        <x:v>Regression estimate</x:v>
      </x:c>
      <x:c r="Q17" s="24" t="str">
        <x:v>Distinct newly pretrained base. AA max used Opus 4.8 fallback; parameter count, architecture, training compute, and shared-weight identity are undisclosed.</x:v>
      </x:c>
      <x:c r="R17" s="24" t="str">
        <x:v>https://platform.claude.com/docs/en/about-claude/pricing</x:v>
      </x:c>
    </x:row>
  </x:sheetData>
  <x:mergeCells>
    <x:mergeCell ref="A1:R1"/>
    <x:mergeCell ref="A2:R3"/>
  </x:mergeCells>
  <x:conditionalFormatting sqref="P6:P17">
    <x:cfRule type="containsText" dxfId="0" priority="1" operator="containsText" text="anchor"/>
  </x:conditionalFormatting>
  <x:pageMargins left="0.7" right="0.7" top="0.75" bottom="0.75" header="0.3" footer="0.3"/>
  <x:legacyDrawing xmlns:r="http://schemas.openxmlformats.org/officeDocument/2006/relationships" r:id="R000000000000003e"/>
  <x:tableParts count="1">
    <x:tablePart xmlns:r="http://schemas.openxmlformats.org/officeDocument/2006/relationships" r:id="R000000000000004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4" hidden="0" customWidth="1"/>
    <x:col min="11" max="11" width="55" hidden="0" customWidth="1"/>
    <x:col min="12" max="12" width="52" hidden="0" customWidth="1"/>
  </x:cols>
  <x:sheetData>
    <x:row r="1" ht="36" customHeight="1">
      <x:c r="A1" s="3" t="str">
        <x:v>API pricing inputs — current standard rates</x:v>
      </x:c>
      <x:c r="B1" s="3"/>
      <x:c r="C1" s="3"/>
      <x:c r="D1" s="3"/>
      <x:c r="E1" s="3"/>
      <x:c r="F1" s="3"/>
      <x:c r="G1" s="3"/>
      <x:c r="H1" s="3"/>
      <x:c r="I1" s="3"/>
      <x:c r="J1" s="3"/>
      <x:c r="K1" s="3"/>
      <x:c r="L1" s="3"/>
    </x:row>
    <x:row r="2">
      <x:c r="A2" s="6" t="str">
        <x:v>USD per million tokens as of 2026-07-31. The calibration uses only standard uncached input and output rates; cached, batch, fast, regional, and long-context modifiers are retained for audit context but excluded from the price signal.</x:v>
      </x:c>
      <x:c r="B2" s="6"/>
      <x:c r="C2" s="6"/>
      <x:c r="D2" s="6"/>
      <x:c r="E2" s="6"/>
      <x:c r="F2" s="6"/>
      <x:c r="G2" s="6"/>
      <x:c r="H2" s="6"/>
      <x:c r="I2" s="6"/>
      <x:c r="J2" s="6"/>
      <x:c r="K2" s="6"/>
      <x:c r="L2" s="6"/>
    </x:row>
    <x:row r="3">
      <x:c r="A3" s="6"/>
      <x:c r="B3" s="6"/>
      <x:c r="C3" s="6"/>
      <x:c r="D3" s="6"/>
      <x:c r="E3" s="6"/>
      <x:c r="F3" s="6"/>
      <x:c r="G3" s="6"/>
      <x:c r="H3" s="6"/>
      <x:c r="I3" s="6"/>
      <x:c r="J3" s="6"/>
      <x:c r="K3" s="6"/>
      <x:c r="L3" s="6"/>
    </x:row>
    <x:row r="5" ht="34" customHeight="1">
      <x:c r="A5" s="11" t="str">
        <x:v>Base model</x:v>
      </x:c>
      <x:c r="B5" s="11" t="str">
        <x:v>Provider</x:v>
      </x:c>
      <x:c r="C5" s="11" t="str">
        <x:v>Input $/MTok</x:v>
      </x:c>
      <x:c r="D5" s="11" t="str">
        <x:v>Output $/MTok</x:v>
      </x:c>
      <x:c r="E5" s="11" t="str">
        <x:v>Cached input $/MTok</x:v>
      </x:c>
      <x:c r="F5" s="11" t="str">
        <x:v>5m cache write $/MTok</x:v>
      </x:c>
      <x:c r="G5" s="11" t="str">
        <x:v>Long input $/MTok</x:v>
      </x:c>
      <x:c r="H5" s="11" t="str">
        <x:v>Long output $/MTok</x:v>
      </x:c>
      <x:c r="I5" s="11" t="str">
        <x:v>Tokenizer factor</x:v>
      </x:c>
      <x:c r="J5" s="11" t="str">
        <x:v>Rate used</x:v>
      </x:c>
      <x:c r="K5" s="11" t="str">
        <x:v>Official source</x:v>
      </x:c>
      <x:c r="L5" s="11" t="str">
        <x:v>Note</x:v>
      </x:c>
    </x:row>
    <x:row r="6">
      <x:c r="A6" s="16" t="str">
        <x:v>Claude Fable 5</x:v>
      </x:c>
      <x:c r="B6" s="16" t="str">
        <x:v>Anthropic</x:v>
      </x:c>
      <x:c r="C6" s="19" t="n">
        <x:v>10</x:v>
      </x:c>
      <x:c r="D6" s="19" t="n">
        <x:v>50</x:v>
      </x:c>
      <x:c r="E6" s="19" t="n">
        <x:v>1</x:v>
      </x:c>
      <x:c r="F6" s="19" t="n">
        <x:v>12.5</x:v>
      </x:c>
      <x:c r="G6" s="19" t="n">
        <x:v>10</x:v>
      </x:c>
      <x:c r="H6" s="19" t="n">
        <x:v>50</x:v>
      </x:c>
      <x:c r="I6" s="19" t="n">
        <x:v>1.3</x:v>
      </x:c>
      <x:c r="J6" s="22" t="str">
        <x:v>Current standard</x:v>
      </x:c>
      <x:c r="K6" s="22" t="str">
        <x:v>https://platform.claude.com/docs/en/about-claude/pricing</x:v>
      </x:c>
      <x:c r="L6" s="22" t="str">
        <x:v>New tokenizer; approximately 30% more tokens for equivalent text.</x:v>
      </x:c>
    </x:row>
    <x:row r="7">
      <x:c r="A7" s="17" t="str">
        <x:v>GPT-5.6 Sol</x:v>
      </x:c>
      <x:c r="B7" s="17" t="str">
        <x:v>OpenAI</x:v>
      </x:c>
      <x:c r="C7" s="20" t="n">
        <x:v>5</x:v>
      </x:c>
      <x:c r="D7" s="20" t="n">
        <x:v>30</x:v>
      </x:c>
      <x:c r="E7" s="20" t="n">
        <x:v>0.5</x:v>
      </x:c>
      <x:c r="F7" s="20" t="n">
        <x:v>6.25</x:v>
      </x:c>
      <x:c r="G7" s="20" t="n">
        <x:v>10</x:v>
      </x:c>
      <x:c r="H7" s="20" t="n">
        <x:v>45</x:v>
      </x:c>
      <x:c r="I7" s="20" t="n">
        <x:v>1</x:v>
      </x:c>
      <x:c r="J7" s="23" t="str">
        <x:v>Short context</x:v>
      </x:c>
      <x:c r="K7" s="23" t="str">
        <x:v>https://developers.openai.com/api/docs/pricing</x:v>
      </x:c>
      <x:c r="L7" s="23" t="str">
        <x:v>Long-context tier excluded from calibration.</x:v>
      </x:c>
    </x:row>
    <x:row r="8">
      <x:c r="A8" s="17" t="str">
        <x:v>GPT-5.5</x:v>
      </x:c>
      <x:c r="B8" s="17" t="str">
        <x:v>OpenAI</x:v>
      </x:c>
      <x:c r="C8" s="20" t="n">
        <x:v>5</x:v>
      </x:c>
      <x:c r="D8" s="20" t="n">
        <x:v>30</x:v>
      </x:c>
      <x:c r="E8" s="20" t="n">
        <x:v>0.5</x:v>
      </x:c>
      <x:c r="F8" s="20"/>
      <x:c r="G8" s="20" t="n">
        <x:v>10</x:v>
      </x:c>
      <x:c r="H8" s="20" t="n">
        <x:v>45</x:v>
      </x:c>
      <x:c r="I8" s="20" t="n">
        <x:v>1</x:v>
      </x:c>
      <x:c r="J8" s="23" t="str">
        <x:v>Short context</x:v>
      </x:c>
      <x:c r="K8" s="23" t="str">
        <x:v>https://developers.openai.com/api/docs/pricing</x:v>
      </x:c>
      <x:c r="L8" s="23" t="str">
        <x:v>Pro price tier excluded as a service configuration.</x:v>
      </x:c>
    </x:row>
    <x:row r="9">
      <x:c r="A9" s="17" t="str">
        <x:v>Claude Opus 4.7 / 4.8 shared base</x:v>
      </x:c>
      <x:c r="B9" s="17" t="str">
        <x:v>Anthropic</x:v>
      </x:c>
      <x:c r="C9" s="20" t="n">
        <x:v>5</x:v>
      </x:c>
      <x:c r="D9" s="20" t="n">
        <x:v>25</x:v>
      </x:c>
      <x:c r="E9" s="20" t="n">
        <x:v>0.5</x:v>
      </x:c>
      <x:c r="F9" s="20" t="n">
        <x:v>6.25</x:v>
      </x:c>
      <x:c r="G9" s="20" t="n">
        <x:v>5</x:v>
      </x:c>
      <x:c r="H9" s="20" t="n">
        <x:v>25</x:v>
      </x:c>
      <x:c r="I9" s="20" t="n">
        <x:v>1.3</x:v>
      </x:c>
      <x:c r="J9" s="23" t="str">
        <x:v>Current standard</x:v>
      </x:c>
      <x:c r="K9" s="23" t="str">
        <x:v>https://platform.claude.com/docs/en/about-claude/pricing</x:v>
      </x:c>
      <x:c r="L9" s="23" t="str">
        <x:v>Same base and same standard price; fast-mode premiums excluded.</x:v>
      </x:c>
    </x:row>
    <x:row r="10">
      <x:c r="A10" s="17" t="str">
        <x:v>GPT-5.6 Terra</x:v>
      </x:c>
      <x:c r="B10" s="17" t="str">
        <x:v>OpenAI</x:v>
      </x:c>
      <x:c r="C10" s="20" t="n">
        <x:v>2.5</x:v>
      </x:c>
      <x:c r="D10" s="20" t="n">
        <x:v>15</x:v>
      </x:c>
      <x:c r="E10" s="20" t="n">
        <x:v>0.25</x:v>
      </x:c>
      <x:c r="F10" s="20" t="n">
        <x:v>3.125</x:v>
      </x:c>
      <x:c r="G10" s="20" t="n">
        <x:v>5</x:v>
      </x:c>
      <x:c r="H10" s="20" t="n">
        <x:v>22.5</x:v>
      </x:c>
      <x:c r="I10" s="20" t="n">
        <x:v>1</x:v>
      </x:c>
      <x:c r="J10" s="23" t="str">
        <x:v>Short context</x:v>
      </x:c>
      <x:c r="K10" s="23" t="str">
        <x:v>https://developers.openai.com/api/docs/pricing</x:v>
      </x:c>
      <x:c r="L10" s="23" t="str">
        <x:v>Long-context tier excluded from calibration.</x:v>
      </x:c>
    </x:row>
    <x:row r="11">
      <x:c r="A11" s="17" t="str">
        <x:v>Claude Sonnet 5</x:v>
      </x:c>
      <x:c r="B11" s="17" t="str">
        <x:v>Anthropic</x:v>
      </x:c>
      <x:c r="C11" s="20" t="n">
        <x:v>2</x:v>
      </x:c>
      <x:c r="D11" s="20" t="n">
        <x:v>10</x:v>
      </x:c>
      <x:c r="E11" s="20" t="n">
        <x:v>0.2</x:v>
      </x:c>
      <x:c r="F11" s="20" t="n">
        <x:v>2.5</x:v>
      </x:c>
      <x:c r="G11" s="20" t="n">
        <x:v>2</x:v>
      </x:c>
      <x:c r="H11" s="20" t="n">
        <x:v>10</x:v>
      </x:c>
      <x:c r="I11" s="20" t="n">
        <x:v>1.3</x:v>
      </x:c>
      <x:c r="J11" s="23" t="str">
        <x:v>Intro through 2026-08-31</x:v>
      </x:c>
      <x:c r="K11" s="23" t="str">
        <x:v>https://platform.claude.com/docs/en/about-claude/pricing</x:v>
      </x:c>
      <x:c r="L11" s="23" t="str">
        <x:v>Future $3/$15 standard price is shown in source but not used.</x:v>
      </x:c>
    </x:row>
    <x:row r="12">
      <x:c r="A12" s="17" t="str">
        <x:v>GPT-5.6 Luna</x:v>
      </x:c>
      <x:c r="B12" s="17" t="str">
        <x:v>OpenAI</x:v>
      </x:c>
      <x:c r="C12" s="20" t="n">
        <x:v>1</x:v>
      </x:c>
      <x:c r="D12" s="20" t="n">
        <x:v>6</x:v>
      </x:c>
      <x:c r="E12" s="20" t="n">
        <x:v>0.1</x:v>
      </x:c>
      <x:c r="F12" s="20" t="n">
        <x:v>1.25</x:v>
      </x:c>
      <x:c r="G12" s="20" t="n">
        <x:v>2</x:v>
      </x:c>
      <x:c r="H12" s="20" t="n">
        <x:v>9</x:v>
      </x:c>
      <x:c r="I12" s="20" t="n">
        <x:v>1</x:v>
      </x:c>
      <x:c r="J12" s="23" t="str">
        <x:v>Short context</x:v>
      </x:c>
      <x:c r="K12" s="23" t="str">
        <x:v>https://developers.openai.com/api/docs/pricing</x:v>
      </x:c>
      <x:c r="L12" s="23" t="str">
        <x:v>Long-context tier excluded from calibration.</x:v>
      </x:c>
    </x:row>
    <x:row r="13">
      <x:c r="A13" s="17" t="str">
        <x:v>Grok 4.5</x:v>
      </x:c>
      <x:c r="B13" s="17" t="str">
        <x:v>SpaceXAI</x:v>
      </x:c>
      <x:c r="C13" s="20" t="n">
        <x:v>2</x:v>
      </x:c>
      <x:c r="D13" s="20" t="n">
        <x:v>6</x:v>
      </x:c>
      <x:c r="E13" s="20" t="n">
        <x:v>0.5</x:v>
      </x:c>
      <x:c r="F13" s="20"/>
      <x:c r="G13" s="20"/>
      <x:c r="H13" s="20"/>
      <x:c r="I13" s="20" t="n">
        <x:v>1</x:v>
      </x:c>
      <x:c r="J13" s="23" t="str">
        <x:v>Standard</x:v>
      </x:c>
      <x:c r="K13" s="23" t="str">
        <x:v>https://docs.x.ai/developers/models/grok-4.5</x:v>
      </x:c>
      <x:c r="L13" s="23" t="str">
        <x:v>Validation only; not used to fit the OpenAI/Anthropic price model.</x:v>
      </x:c>
    </x:row>
    <x:row r="14">
      <x:c r="A14" s="18" t="str">
        <x:v>Claude Opus 5</x:v>
      </x:c>
      <x:c r="B14" s="18" t="str">
        <x:v>Anthropic</x:v>
      </x:c>
      <x:c r="C14" s="21" t="n">
        <x:v>5</x:v>
      </x:c>
      <x:c r="D14" s="21" t="n">
        <x:v>25</x:v>
      </x:c>
      <x:c r="E14" s="21" t="n">
        <x:v>0.5</x:v>
      </x:c>
      <x:c r="F14" s="21" t="n">
        <x:v>6.25</x:v>
      </x:c>
      <x:c r="G14" s="21" t="n">
        <x:v>5</x:v>
      </x:c>
      <x:c r="H14" s="21" t="n">
        <x:v>25</x:v>
      </x:c>
      <x:c r="I14" s="21" t="n">
        <x:v>1.3</x:v>
      </x:c>
      <x:c r="J14" s="24" t="str">
        <x:v>Current standard</x:v>
      </x:c>
      <x:c r="K14" s="24" t="str">
        <x:v>https://platform.claude.com/docs/en/about-claude/pricing</x:v>
      </x:c>
      <x:c r="L14" s="24" t="str">
        <x:v>Fast mode is a service tier and is excluded; Opus 5 is a distinct base observation.</x:v>
      </x:c>
    </x:row>
  </x:sheetData>
  <x:mergeCells>
    <x:mergeCell ref="A1:L1"/>
    <x:mergeCell ref="A2:L3"/>
  </x:mergeCells>
  <x:pageMargins left="0.7" right="0.7" top="0.75" bottom="0.75" header="0.3" footer="0.3"/>
  <x:tableParts count="1">
    <x:tablePart xmlns:r="http://schemas.openxmlformats.org/officeDocument/2006/relationships" r:id="R000000000000006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5" hidden="0" customWidth="1"/>
    <x:col min="2" max="2" width="1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36" customHeight="1">
      <x:c r="A1" s="3" t="str">
        <x:v>Weak API-price calibration</x:v>
      </x:c>
      <x:c r="B1" s="3"/>
      <x:c r="C1" s="3"/>
      <x:c r="D1" s="3"/>
      <x:c r="E1" s="3"/>
      <x:c r="F1" s="3"/>
      <x:c r="G1" s="3"/>
      <x:c r="H1" s="3"/>
      <x:c r="I1" s="3"/>
      <x:c r="J1" s="3"/>
      <x:c r="K1" s="3"/>
      <x:c r="L1" s="3"/>
      <x:c r="M1" s="3"/>
      <x:c r="N1" s="3"/>
      <x:c r="O1" s="3"/>
    </x:row>
    <x:row r="2">
      <x:c r="A2" s="6" t="str">
        <x:v>For eight unique OpenAI/Anthropic base models: z = sqrt(input price × output price) × tokenizer factor. A provider fixed effect prevents Anthropic and OpenAI commercial schedules from being treated as identical. Each model receives a leave-one-base-out price prediction, then only 15% log weight.</x:v>
      </x:c>
      <x:c r="B2" s="6"/>
      <x:c r="C2" s="6"/>
      <x:c r="D2" s="6"/>
      <x:c r="E2" s="6"/>
      <x:c r="F2" s="6"/>
      <x:c r="G2" s="6"/>
      <x:c r="H2" s="6"/>
      <x:c r="I2" s="6"/>
      <x:c r="J2" s="6"/>
      <x:c r="K2" s="6"/>
      <x:c r="L2" s="6"/>
      <x:c r="M2" s="6"/>
      <x:c r="N2" s="6"/>
      <x:c r="O2" s="6"/>
    </x:row>
    <x:row r="3">
      <x:c r="A3" s="6"/>
      <x:c r="B3" s="6"/>
      <x:c r="C3" s="6"/>
      <x:c r="D3" s="6"/>
      <x:c r="E3" s="6"/>
      <x:c r="F3" s="6"/>
      <x:c r="G3" s="6"/>
      <x:c r="H3" s="6"/>
      <x:c r="I3" s="6"/>
      <x:c r="J3" s="6"/>
      <x:c r="K3" s="6"/>
      <x:c r="L3" s="6"/>
      <x:c r="M3" s="6"/>
      <x:c r="N3" s="6"/>
      <x:c r="O3" s="6"/>
    </x:row>
    <x:row r="5" ht="34" customHeight="1">
      <x:c r="A5" s="11" t="str">
        <x:v>Diagnostic / assumption</x:v>
      </x:c>
      <x:c r="B5" s="11" t="str">
        <x:v>Value</x:v>
      </x:c>
    </x:row>
    <x:row r="6">
      <x:c r="A6" s="16" t="str">
        <x:v>Full-fit slope on log10(z)</x:v>
      </x:c>
      <x:c r="B6" s="25" t="n">
        <x:f>((SUM(R15:R22)-SUM(P15:P22)*SUM(Q15:Q22)/COUNTIF(B15:B22,"OpenAI"))+(SUM(V15:V22)-SUM(T15:T22)*SUM(U15:U22)/COUNTIF(B15:B22,"Anthropic")))/((SUM(S15:S22)-POWER(SUM(P15:P22),2)/COUNTIF(B15:B22,"OpenAI"))+(SUM(W15:W22)-POWER(SUM(T15:T22),2)/COUNTIF(B15:B22,"Anthropic")))</x:f>
        <x:v>0.4379445168785773</x:v>
      </x:c>
    </x:row>
    <x:row r="7">
      <x:c r="A7" s="17" t="str">
        <x:v>Full-fit OpenAI intercept, T units</x:v>
      </x:c>
      <x:c r="B7" s="26" t="n">
        <x:f>SUM(Q15:Q22)/COUNTIF(B15:B22,"OpenAI")-B6*SUM(P15:P22)/COUNTIF(B15:B22,"OpenAI")</x:f>
        <x:v>0.004114985023315143</x:v>
      </x:c>
    </x:row>
    <x:row r="8">
      <x:c r="A8" s="17" t="str">
        <x:v>Full-fit Anthropic effect</x:v>
      </x:c>
      <x:c r="B8" s="26" t="n">
        <x:f>SUM(U15:U22)/COUNTIF(B15:B22,"Anthropic")-B7-B6*SUM(T15:T22)/COUNTIF(B15:B22,"Anthropic")</x:f>
        <x:v>-0.1011529158649701</x:v>
      </x:c>
    </x:row>
    <x:row r="9">
      <x:c r="A9" s="17" t="str">
        <x:v>Full-fit R²</x:v>
      </x:c>
      <x:c r="B9" s="27" t="n">
        <x:f>1-SUM(AI15:AI22)/SUM(AJ15:AJ22)</x:f>
        <x:v>0.8450798887401041</x:v>
      </x:c>
    </x:row>
    <x:row r="10">
      <x:c r="A10" s="17" t="str">
        <x:v>LOBO RMSE, log10</x:v>
      </x:c>
      <x:c r="B10" s="27" t="n">
        <x:f>SQRT(AVERAGE(AK15:AK22))</x:f>
        <x:v>0.07620027654478584</x:v>
      </x:c>
    </x:row>
    <x:row r="11">
      <x:c r="A11" s="17" t="str">
        <x:v>LOBO multiplicative error</x:v>
      </x:c>
      <x:c r="B11" s="28" t="n">
        <x:f>POWER(10,B10)</x:f>
        <x:v>1.1917914804759273</x:v>
      </x:c>
    </x:row>
    <x:row r="12">
      <x:c r="A12" s="18" t="str">
        <x:v>Price log weight</x:v>
      </x:c>
      <x:c r="B12" s="29" t="n">
        <x:v>0.15</x:v>
      </x:c>
    </x:row>
    <x:row r="14" ht="34" customHeight="1">
      <x:c r="A14" s="11" t="str">
        <x:v>Model</x:v>
      </x:c>
      <x:c r="B14" s="11" t="str">
        <x:v>Provider</x:v>
      </x:c>
      <x:c r="C14" s="11" t="str">
        <x:v>Benchmark central (T)</x:v>
      </x:c>
      <x:c r="D14" s="11" t="str">
        <x:v>Input</x:v>
      </x:c>
      <x:c r="E14" s="11" t="str">
        <x:v>Output</x:v>
      </x:c>
      <x:c r="F14" s="11" t="str">
        <x:v>Tokenizer factor</x:v>
      </x:c>
      <x:c r="G14" s="11" t="str">
        <x:v>z</x:v>
      </x:c>
      <x:c r="H14" s="11" t="str">
        <x:v>log10(z)</x:v>
      </x:c>
      <x:c r="I14" s="11" t="str">
        <x:v>log10(P)</x:v>
      </x:c>
      <x:c r="J14" s="11" t="str">
        <x:v>Anthropic dummy</x:v>
      </x:c>
      <x:c r="K14" s="11" t="str">
        <x:v>LOBO slope</x:v>
      </x:c>
      <x:c r="L14" s="11" t="str">
        <x:v>LOBO intercept</x:v>
      </x:c>
      <x:c r="M14" s="11" t="str">
        <x:v>LOBO Anthropic effect</x:v>
      </x:c>
      <x:c r="N14" s="11" t="str">
        <x:v>LOBO price-implied (T)</x:v>
      </x:c>
      <x:c r="O14" s="11" t="str">
        <x:v>15% blended (T)</x:v>
      </x:c>
    </x:row>
    <x:row r="15">
      <x:c r="A15" s="16" t="str">
        <x:f>'API Prices'!A6</x:f>
        <x:v>Claude Fable 5</x:v>
      </x:c>
      <x:c r="B15" s="16" t="str">
        <x:f>'API Prices'!B6</x:f>
        <x:v>Anthropic</x:v>
      </x:c>
      <x:c r="C15" s="19" t="n">
        <x:f>'Frontier Estimates'!E6</x:f>
        <x:v>3.5220605422523943</x:v>
      </x:c>
      <x:c r="D15" s="19" t="n">
        <x:f>'API Prices'!C6</x:f>
        <x:v>10</x:v>
      </x:c>
      <x:c r="E15" s="19" t="n">
        <x:f>'API Prices'!D6</x:f>
        <x:v>50</x:v>
      </x:c>
      <x:c r="F15" s="19" t="n">
        <x:f>'API Prices'!I6</x:f>
        <x:v>1.3</x:v>
      </x:c>
      <x:c r="G15" s="19" t="n">
        <x:f>SQRT(D15*E15)*F15</x:f>
        <x:v>29.068883707497267</x:v>
      </x:c>
      <x:c r="H15" s="19" t="n">
        <x:f>LOG10(G15)</x:f>
        <x:v>1.46342835447485</x:v>
      </x:c>
      <x:c r="I15" s="19" t="n">
        <x:f>LOG10(C15)</x:f>
        <x:v>0.546796816974856</x:v>
      </x:c>
      <x:c r="J15" s="19" t="n">
        <x:f>IF(B15="Anthropic",1,0)</x:f>
        <x:v>1</x:v>
      </x:c>
      <x:c r="K15" s="19" t="n">
        <x:f>((AB15-Z15*AA15/X15)+(AF15-AD15*AE15/Y15))/((AC15-Z15*Z15/X15)+(AG15-AD15*AD15/Y15))</x:f>
        <x:v>0.4350174301608242</x:v>
      </x:c>
      <x:c r="L15" s="19" t="n">
        <x:f>AA15/X15-K15*Z15/X15</x:f>
        <x:v>0.0065680172543770565</x:v>
      </x:c>
      <x:c r="M15" s="19" t="n">
        <x:f>AE15/Y15-L15-K15*AD15/Y15</x:f>
        <x:v>-0.10156988364703812</x:v>
      </x:c>
      <x:c r="N15" s="19" t="n">
        <x:f>POWER(10,L15+K15*H15+M15*J15)</x:f>
        <x:v>3.48028632934279</x:v>
      </x:c>
      <x:c r="O15" s="19" t="n">
        <x:f>POWER(C15,1-$B$12)*POWER(N15,$B$12)</x:f>
        <x:v>3.5157625909341204</x:v>
      </x:c>
      <x:c r="P15" t="n">
        <x:f>IF(B15="OpenAI",H15,0)</x:f>
        <x:v>0</x:v>
      </x:c>
      <x:c r="Q15" t="n">
        <x:f>IF(B15="OpenAI",I15,0)</x:f>
        <x:v>0</x:v>
      </x:c>
      <x:c r="R15" t="n">
        <x:f>IF(B15="OpenAI",H15*I15,0)</x:f>
        <x:v>0</x:v>
      </x:c>
      <x:c r="S15" t="n">
        <x:f>IF(B15="OpenAI",H15*H15,0)</x:f>
        <x:v>0</x:v>
      </x:c>
      <x:c r="T15" t="n">
        <x:f>IF(B15="Anthropic",H15,0)</x:f>
        <x:v>1.46342835447485</x:v>
      </x:c>
      <x:c r="U15" t="n">
        <x:f>IF(B15="Anthropic",I15,0)</x:f>
        <x:v>0.546796816974856</x:v>
      </x:c>
      <x:c r="V15" t="n">
        <x:f>IF(B15="Anthropic",H15*I15,0)</x:f>
        <x:v>0.8001979660975994</x:v>
      </x:c>
      <x:c r="W15" t="n">
        <x:f>IF(B15="Anthropic",H15*H15,0)</x:f>
        <x:v>2.1416225486809677</x:v>
      </x:c>
      <x:c r="X15" t="n">
        <x:f>COUNTIF($B$15:$B$22,"OpenAI")-IF(B15="OpenAI",1,0)</x:f>
        <x:v>4</x:v>
      </x:c>
      <x:c r="Y15" t="n">
        <x:f>COUNTIF($B$15:$B$22,"Anthropic")-IF(B15="Anthropic",1,0)</x:f>
        <x:v>3</x:v>
      </x:c>
      <x:c r="Z15" t="n">
        <x:f>SUM($P$15:$P$22)-P15</x:f>
        <x:v>3.352182518111361</x:v>
      </x:c>
      <x:c r="AA15" t="n">
        <x:f>SUM($Q$15:$Q$22)-Q15</x:f>
        <x:v>1.4845298934763531</x:v>
      </x:c>
      <x:c r="AB15" t="n">
        <x:f>SUM($R$15:$R$22)-R15</x:f>
        <x:v>1.3728405250937286</x:v>
      </x:c>
      <x:c r="AC15" t="n">
        <x:f>SUM($S$15:$S$22)-S15</x:f>
        <x:v>3.1384600339338062</x:v>
      </x:c>
      <x:c r="AD15" t="n">
        <x:f>SUM($T$15:$T$22)-T15</x:f>
        <x:v>3.089255067760547</x:v>
      </x:c>
      <x:c r="AE15" t="n">
        <x:f>SUM($U$15:$U$22)-U15</x:f>
        <x:v>1.0588742015105128</x:v>
      </x:c>
      <x:c r="AF15" t="n">
        <x:f>SUM($V$15:$V$22)-V15</x:f>
        <x:v>1.1507641366239634</x:v>
      </x:c>
      <x:c r="AG15" t="n">
        <x:f>SUM($W$15:$W$22)-W15</x:f>
        <x:v>3.286736458229339</x:v>
      </x:c>
      <x:c r="AH15" t="n">
        <x:f>$B$7+$B$6*H15+$B$8*J15</x:f>
        <x:v>0.5438624928452446</x:v>
      </x:c>
      <x:c r="AI15" t="n">
        <x:f>POWER(I15-AH15,2)</x:f>
        <x:v>0.000008610258097620149</x:v>
      </x:c>
      <x:c r="AJ15" t="n">
        <x:f>POWER(I15-AVERAGE($I$15:$I$22),2)</x:f>
        <x:v>0.025767217127484022</x:v>
      </x:c>
      <x:c r="AK15" t="n">
        <x:f>POWER(I15-LOG10(N15),2)</x:f>
        <x:v>0.000026851480081096737</x:v>
      </x:c>
    </x:row>
    <x:row r="16">
      <x:c r="A16" s="17" t="str">
        <x:f>'API Prices'!A7</x:f>
        <x:v>GPT-5.6 Sol</x:v>
      </x:c>
      <x:c r="B16" s="17" t="str">
        <x:f>'API Prices'!B7</x:f>
        <x:v>OpenAI</x:v>
      </x:c>
      <x:c r="C16" s="20" t="n">
        <x:f>'Frontier Estimates'!E7</x:f>
        <x:v>3.3877011320930173</x:v>
      </x:c>
      <x:c r="D16" s="20" t="n">
        <x:f>'API Prices'!C7</x:f>
        <x:v>5</x:v>
      </x:c>
      <x:c r="E16" s="20" t="n">
        <x:f>'API Prices'!D7</x:f>
        <x:v>30</x:v>
      </x:c>
      <x:c r="F16" s="20" t="n">
        <x:f>'API Prices'!I7</x:f>
        <x:v>1</x:v>
      </x:c>
      <x:c r="G16" s="20" t="n">
        <x:f>SQRT(D16*E16)*F16</x:f>
        <x:v>12.24744871391589</x:v>
      </x:c>
      <x:c r="H16" s="20" t="n">
        <x:f>LOG10(G16)</x:f>
        <x:v>1.08804562952784</x:v>
      </x:c>
      <x:c r="I16" s="20" t="n">
        <x:f>LOG10(C16)</x:f>
        <x:v>0.529905089259591</x:v>
      </x:c>
      <x:c r="J16" s="20" t="n">
        <x:f>IF(B16="Anthropic",1,0)</x:f>
        <x:v>0</x:v>
      </x:c>
      <x:c r="K16" s="20" t="n">
        <x:f>((AB16-Z16*AA16/X16)+(AF16-AD16*AE16/Y16))/((AC16-Z16*Z16/X16)+(AG16-AD16*AD16/Y16))</x:f>
        <x:v>0.40458460650228295</x:v>
      </x:c>
      <x:c r="L16" s="20" t="n">
        <x:f>AA16/X16-K16*Z16/X16</x:f>
        <x:v>0.012863290693964968</x:v>
      </x:c>
      <x:c r="M16" s="20" t="n">
        <x:f>AE16/Y16-L16-K16*AD16/Y16</x:f>
        <x:v>-0.0719319438012665</x:v>
      </x:c>
      <x:c r="N16" s="20" t="n">
        <x:f>POWER(10,L16+K16*H16+M16*J16)</x:f>
        <x:v>2.838375200042036</x:v>
      </x:c>
      <x:c r="O16" s="20" t="n">
        <x:f>POWER(C16,1-$B$12)*POWER(N16,$B$12)</x:f>
        <x:v>3.2989808641027114</x:v>
      </x:c>
      <x:c r="P16" t="n">
        <x:f>IF(B16="OpenAI",H16,0)</x:f>
        <x:v>1.08804562952784</x:v>
      </x:c>
      <x:c r="Q16" t="n">
        <x:f>IF(B16="OpenAI",I16,0)</x:f>
        <x:v>0.529905089259591</x:v>
      </x:c>
      <x:c r="R16" t="n">
        <x:f>IF(B16="OpenAI",H16*I16,0)</x:f>
        <x:v>0.576560916433458</x:v>
      </x:c>
      <x:c r="S16" t="n">
        <x:f>IF(B16="OpenAI",H16*H16,0)</x:f>
        <x:v>1.1838432919346338</x:v>
      </x:c>
      <x:c r="T16" t="n">
        <x:f>IF(B16="Anthropic",H16,0)</x:f>
        <x:v>0</x:v>
      </x:c>
      <x:c r="U16" t="n">
        <x:f>IF(B16="Anthropic",I16,0)</x:f>
        <x:v>0</x:v>
      </x:c>
      <x:c r="V16" t="n">
        <x:f>IF(B16="Anthropic",H16*I16,0)</x:f>
        <x:v>0</x:v>
      </x:c>
      <x:c r="W16" t="n">
        <x:f>IF(B16="Anthropic",H16*H16,0)</x:f>
        <x:v>0</x:v>
      </x:c>
      <x:c r="X16" t="n">
        <x:f>COUNTIF($B$15:$B$22,"OpenAI")-IF(B16="OpenAI",1,0)</x:f>
        <x:v>3</x:v>
      </x:c>
      <x:c r="Y16" t="n">
        <x:f>COUNTIF($B$15:$B$22,"Anthropic")-IF(B16="Anthropic",1,0)</x:f>
        <x:v>4</x:v>
      </x:c>
      <x:c r="Z16" t="n">
        <x:f>SUM($P$15:$P$22)-P16</x:f>
        <x:v>2.264136888583521</x:v>
      </x:c>
      <x:c r="AA16" t="n">
        <x:f>SUM($Q$15:$Q$22)-Q16</x:f>
        <x:v>0.9546248042167621</x:v>
      </x:c>
      <x:c r="AB16" t="n">
        <x:f>SUM($R$15:$R$22)-R16</x:f>
        <x:v>0.7962796086602706</x:v>
      </x:c>
      <x:c r="AC16" t="n">
        <x:f>SUM($S$15:$S$22)-S16</x:f>
        <x:v>1.9546167419991725</x:v>
      </x:c>
      <x:c r="AD16" t="n">
        <x:f>SUM($T$15:$T$22)-T16</x:f>
        <x:v>4.552683422235397</x:v>
      </x:c>
      <x:c r="AE16" t="n">
        <x:f>SUM($U$15:$U$22)-U16</x:f>
        <x:v>1.6056710184853689</x:v>
      </x:c>
      <x:c r="AF16" t="n">
        <x:f>SUM($V$15:$V$22)-V16</x:f>
        <x:v>1.950962102721563</x:v>
      </x:c>
      <x:c r="AG16" t="n">
        <x:f>SUM($W$15:$W$22)-W16</x:f>
        <x:v>5.4283590069103065</x:v>
      </x:c>
      <x:c r="AH16" t="n">
        <x:f>$B$7+$B$6*H16+$B$8*J16</x:f>
        <x:v>0.4806186025887325</x:v>
      </x:c>
      <x:c r="AI16" t="n">
        <x:f>POWER(I16-AH16,2)</x:f>
        <x:v>0.0024291577683567124</x:v>
      </x:c>
      <x:c r="AJ16" t="n">
        <x:f>POWER(I16-AVERAGE($I$15:$I$22),2)</x:f>
        <x:v>0.020629569794445194</x:v>
      </x:c>
      <x:c r="AK16" t="n">
        <x:f>POWER(I16-LOG10(N16),2)</x:f>
        <x:v>0.00590366112653775</x:v>
      </x:c>
    </x:row>
    <x:row r="17">
      <x:c r="A17" s="17" t="str">
        <x:f>'API Prices'!A8</x:f>
        <x:v>GPT-5.5</x:v>
      </x:c>
      <x:c r="B17" s="17" t="str">
        <x:f>'API Prices'!B8</x:f>
        <x:v>OpenAI</x:v>
      </x:c>
      <x:c r="C17" s="20" t="n">
        <x:f>'Frontier Estimates'!E9</x:f>
        <x:v>2.5540570316728863</x:v>
      </x:c>
      <x:c r="D17" s="20" t="n">
        <x:f>'API Prices'!C8</x:f>
        <x:v>5</x:v>
      </x:c>
      <x:c r="E17" s="20" t="n">
        <x:f>'API Prices'!D8</x:f>
        <x:v>30</x:v>
      </x:c>
      <x:c r="F17" s="20" t="n">
        <x:f>'API Prices'!I8</x:f>
        <x:v>1</x:v>
      </x:c>
      <x:c r="G17" s="20" t="n">
        <x:f>SQRT(D17*E17)*F17</x:f>
        <x:v>12.24744871391589</x:v>
      </x:c>
      <x:c r="H17" s="20" t="n">
        <x:f>LOG10(G17)</x:f>
        <x:v>1.08804562952784</x:v>
      </x:c>
      <x:c r="I17" s="20" t="n">
        <x:f>LOG10(C17)</x:f>
        <x:v>0.407230590759929</x:v>
      </x:c>
      <x:c r="J17" s="20" t="n">
        <x:f>IF(B17="Anthropic",1,0)</x:f>
        <x:v>0</x:v>
      </x:c>
      <x:c r="K17" s="20" t="n">
        <x:f>((AB17-Z17*AA17/X17)+(AF17-AD17*AE17/Y17))/((AC17-Z17*Z17/X17)+(AG17-AD17*AD17/Y17))</x:f>
        <x:v>0.48761771662707865</x:v>
      </x:c>
      <x:c r="L17" s="20" t="n">
        <x:f>AA17/X17-K17*Z17/X17</x:f>
        <x:v>-0.008911319008603535</x:v>
      </x:c>
      <x:c r="M17" s="20" t="n">
        <x:f>AE17/Y17-L17-K17*AD17/Y17</x:f>
        <x:v>-0.1446632000891489</x:v>
      </x:c>
      <x:c r="N17" s="20" t="n">
        <x:f>POWER(10,L17+K17*H17+M17*J17)</x:f>
        <x:v>3.3238315545112043</x:v>
      </x:c>
      <x:c r="O17" s="20" t="n">
        <x:f>POWER(C17,1-$B$12)*POWER(N17,$B$12)</x:f>
        <x:v>2.657001827455204</x:v>
      </x:c>
      <x:c r="P17" t="n">
        <x:f>IF(B17="OpenAI",H17,0)</x:f>
        <x:v>1.08804562952784</x:v>
      </x:c>
      <x:c r="Q17" t="n">
        <x:f>IF(B17="OpenAI",I17,0)</x:f>
        <x:v>0.407230590759929</x:v>
      </x:c>
      <x:c r="R17" t="n">
        <x:f>IF(B17="OpenAI",H17*I17,0)</x:f>
        <x:v>0.44308546448638114</x:v>
      </x:c>
      <x:c r="S17" t="n">
        <x:f>IF(B17="OpenAI",H17*H17,0)</x:f>
        <x:v>1.1838432919346338</x:v>
      </x:c>
      <x:c r="T17" t="n">
        <x:f>IF(B17="Anthropic",H17,0)</x:f>
        <x:v>0</x:v>
      </x:c>
      <x:c r="U17" t="n">
        <x:f>IF(B17="Anthropic",I17,0)</x:f>
        <x:v>0</x:v>
      </x:c>
      <x:c r="V17" t="n">
        <x:f>IF(B17="Anthropic",H17*I17,0)</x:f>
        <x:v>0</x:v>
      </x:c>
      <x:c r="W17" t="n">
        <x:f>IF(B17="Anthropic",H17*H17,0)</x:f>
        <x:v>0</x:v>
      </x:c>
      <x:c r="X17" t="n">
        <x:f>COUNTIF($B$15:$B$22,"OpenAI")-IF(B17="OpenAI",1,0)</x:f>
        <x:v>3</x:v>
      </x:c>
      <x:c r="Y17" t="n">
        <x:f>COUNTIF($B$15:$B$22,"Anthropic")-IF(B17="Anthropic",1,0)</x:f>
        <x:v>4</x:v>
      </x:c>
      <x:c r="Z17" t="n">
        <x:f>SUM($P$15:$P$22)-P17</x:f>
        <x:v>2.264136888583521</x:v>
      </x:c>
      <x:c r="AA17" t="n">
        <x:f>SUM($Q$15:$Q$22)-Q17</x:f>
        <x:v>1.0772993027164242</x:v>
      </x:c>
      <x:c r="AB17" t="n">
        <x:f>SUM($R$15:$R$22)-R17</x:f>
        <x:v>0.9297550606073475</x:v>
      </x:c>
      <x:c r="AC17" t="n">
        <x:f>SUM($S$15:$S$22)-S17</x:f>
        <x:v>1.9546167419991725</x:v>
      </x:c>
      <x:c r="AD17" t="n">
        <x:f>SUM($T$15:$T$22)-T17</x:f>
        <x:v>4.552683422235397</x:v>
      </x:c>
      <x:c r="AE17" t="n">
        <x:f>SUM($U$15:$U$22)-U17</x:f>
        <x:v>1.6056710184853689</x:v>
      </x:c>
      <x:c r="AF17" t="n">
        <x:f>SUM($V$15:$V$22)-V17</x:f>
        <x:v>1.950962102721563</x:v>
      </x:c>
      <x:c r="AG17" t="n">
        <x:f>SUM($W$15:$W$22)-W17</x:f>
        <x:v>5.4283590069103065</x:v>
      </x:c>
      <x:c r="AH17" t="n">
        <x:f>$B$7+$B$6*H17+$B$8*J17</x:f>
        <x:v>0.4806186025887325</x:v>
      </x:c>
      <x:c r="AI17" t="n">
        <x:f>POWER(I17-AH17,2)</x:f>
        <x:v>0.0053858002801846026</x:v>
      </x:c>
      <x:c r="AJ17" t="n">
        <x:f>POWER(I17-AVERAGE($I$15:$I$22),2)</x:f>
        <x:v>0.00043913200643645847</x:v>
      </x:c>
      <x:c r="AK17" t="n">
        <x:f>POWER(I17-LOG10(N17),2)</x:f>
        <x:v>0.013089285580216466</x:v>
      </x:c>
    </x:row>
    <x:row r="18">
      <x:c r="A18" s="17" t="str">
        <x:f>'API Prices'!A9</x:f>
        <x:v>Claude Opus 4.7 / 4.8 shared base</x:v>
      </x:c>
      <x:c r="B18" s="17" t="str">
        <x:f>'API Prices'!B9</x:f>
        <x:v>Anthropic</x:v>
      </x:c>
      <x:c r="C18" s="20" t="n">
        <x:f>'Frontier Estimates'!E10</x:f>
        <x:v>2.2732075784117405</x:v>
      </x:c>
      <x:c r="D18" s="20" t="n">
        <x:f>'API Prices'!C9</x:f>
        <x:v>5</x:v>
      </x:c>
      <x:c r="E18" s="20" t="n">
        <x:f>'API Prices'!D9</x:f>
        <x:v>25</x:v>
      </x:c>
      <x:c r="F18" s="20" t="n">
        <x:f>'API Prices'!I9</x:f>
        <x:v>1.3</x:v>
      </x:c>
      <x:c r="G18" s="20" t="n">
        <x:f>SQRT(D18*E18)*F18</x:f>
        <x:v>14.534441853748634</x:v>
      </x:c>
      <x:c r="H18" s="20" t="n">
        <x:f>LOG10(G18)</x:f>
        <x:v>1.16239835881086</x:v>
      </x:c>
      <x:c r="I18" s="20" t="n">
        <x:f>LOG10(C18)</x:f>
        <x:v>0.356639095224582</x:v>
      </x:c>
      <x:c r="J18" s="20" t="n">
        <x:f>IF(B18="Anthropic",1,0)</x:f>
        <x:v>1</x:v>
      </x:c>
      <x:c r="K18" s="20" t="n">
        <x:f>((AB18-Z18*AA18/X18)+(AF18-AD18*AE18/Y18))/((AC18-Z18*Z18/X18)+(AG18-AD18*AD18/Y18))</x:f>
        <x:v>0.4410561290881337</x:v>
      </x:c>
      <x:c r="L18" s="20" t="n">
        <x:f>AA18/X18-K18*Z18/X18</x:f>
        <x:v>0.0015073120103109017</x:v>
      </x:c>
      <x:c r="M18" s="20" t="n">
        <x:f>AE18/Y18-L18-K18*AD18/Y18</x:f>
        <x:v>-0.08359867311649666</x:v>
      </x:c>
      <x:c r="N18" s="20" t="n">
        <x:f>POWER(10,L18+K18*H18+M18*J18)</x:f>
        <x:v>2.6952034847314126</x:v>
      </x:c>
      <x:c r="O18" s="20" t="n">
        <x:f>POWER(C18,1-$B$12)*POWER(N18,$B$12)</x:f>
        <x:v>2.332018357636161</x:v>
      </x:c>
      <x:c r="P18" t="n">
        <x:f>IF(B18="OpenAI",H18,0)</x:f>
        <x:v>0</x:v>
      </x:c>
      <x:c r="Q18" t="n">
        <x:f>IF(B18="OpenAI",I18,0)</x:f>
        <x:v>0</x:v>
      </x:c>
      <x:c r="R18" t="n">
        <x:f>IF(B18="OpenAI",H18*I18,0)</x:f>
        <x:v>0</x:v>
      </x:c>
      <x:c r="S18" t="n">
        <x:f>IF(B18="OpenAI",H18*H18,0)</x:f>
        <x:v>0</x:v>
      </x:c>
      <x:c r="T18" t="n">
        <x:f>IF(B18="Anthropic",H18,0)</x:f>
        <x:v>1.16239835881086</x:v>
      </x:c>
      <x:c r="U18" t="n">
        <x:f>IF(B18="Anthropic",I18,0)</x:f>
        <x:v>0.356639095224582</x:v>
      </x:c>
      <x:c r="V18" t="n">
        <x:f>IF(B18="Anthropic",H18*I18,0)</x:f>
        <x:v>0.4145566989768441</x:v>
      </x:c>
      <x:c r="W18" t="n">
        <x:f>IF(B18="Anthropic",H18*H18,0)</x:f>
        <x:v>1.3511699445661807</x:v>
      </x:c>
      <x:c r="X18" t="n">
        <x:f>COUNTIF($B$15:$B$22,"OpenAI")-IF(B18="OpenAI",1,0)</x:f>
        <x:v>4</x:v>
      </x:c>
      <x:c r="Y18" t="n">
        <x:f>COUNTIF($B$15:$B$22,"Anthropic")-IF(B18="Anthropic",1,0)</x:f>
        <x:v>3</x:v>
      </x:c>
      <x:c r="Z18" t="n">
        <x:f>SUM($P$15:$P$22)-P18</x:f>
        <x:v>3.352182518111361</x:v>
      </x:c>
      <x:c r="AA18" t="n">
        <x:f>SUM($Q$15:$Q$22)-Q18</x:f>
        <x:v>1.4845298934763531</x:v>
      </x:c>
      <x:c r="AB18" t="n">
        <x:f>SUM($R$15:$R$22)-R18</x:f>
        <x:v>1.3728405250937286</x:v>
      </x:c>
      <x:c r="AC18" t="n">
        <x:f>SUM($S$15:$S$22)-S18</x:f>
        <x:v>3.1384600339338062</x:v>
      </x:c>
      <x:c r="AD18" t="n">
        <x:f>SUM($T$15:$T$22)-T18</x:f>
        <x:v>3.390285063424537</x:v>
      </x:c>
      <x:c r="AE18" t="n">
        <x:f>SUM($U$15:$U$22)-U18</x:f>
        <x:v>1.249031923260787</x:v>
      </x:c>
      <x:c r="AF18" t="n">
        <x:f>SUM($V$15:$V$22)-V18</x:f>
        <x:v>1.5364054037447188</x:v>
      </x:c>
      <x:c r="AG18" t="n">
        <x:f>SUM($W$15:$W$22)-W18</x:f>
        <x:v>4.077189062344126</x:v>
      </x:c>
      <x:c r="AH18" t="n">
        <x:f>$B$7+$B$6*H18+$B$8*J18</x:f>
        <x:v>0.4120280568282183</x:v>
      </x:c>
      <x:c r="AI18" t="n">
        <x:f>POWER(I18-AH18,2)</x:f>
        <x:v>0.003067937067529099</x:v>
      </x:c>
      <x:c r="AJ18" t="n">
        <x:f>POWER(I18-AVERAGE($I$15:$I$22),2)</x:f>
        <x:v>0.0008782936085733273</x:v>
      </x:c>
      <x:c r="AK18" t="n">
        <x:f>POWER(I18-LOG10(N18),2)</x:f>
        <x:v>0.005468966970829125</x:v>
      </x:c>
    </x:row>
    <x:row r="19">
      <x:c r="A19" s="17" t="str">
        <x:f>'API Prices'!A10</x:f>
        <x:v>GPT-5.6 Terra</x:v>
      </x:c>
      <x:c r="B19" s="17" t="str">
        <x:f>'API Prices'!B10</x:f>
        <x:v>OpenAI</x:v>
      </x:c>
      <x:c r="C19" s="20" t="n">
        <x:f>'Frontier Estimates'!E11</x:f>
        <x:v>2.2508969861487285</x:v>
      </x:c>
      <x:c r="D19" s="20" t="n">
        <x:f>'API Prices'!C10</x:f>
        <x:v>2.5</x:v>
      </x:c>
      <x:c r="E19" s="20" t="n">
        <x:f>'API Prices'!D10</x:f>
        <x:v>15</x:v>
      </x:c>
      <x:c r="F19" s="20" t="n">
        <x:f>'API Prices'!I10</x:f>
        <x:v>1</x:v>
      </x:c>
      <x:c r="G19" s="20" t="n">
        <x:f>SQRT(D19*E19)*F19</x:f>
        <x:v>6.123724356957945</x:v>
      </x:c>
      <x:c r="H19" s="20" t="n">
        <x:f>LOG10(G19)</x:f>
        <x:v>0.787015633863859</x:v>
      </x:c>
      <x:c r="I19" s="20" t="n">
        <x:f>LOG10(C19)</x:f>
        <x:v>0.35235561966916</x:v>
      </x:c>
      <x:c r="J19" s="20" t="n">
        <x:f>IF(B19="Anthropic",1,0)</x:f>
        <x:v>0</x:v>
      </x:c>
      <x:c r="K19" s="20" t="n">
        <x:f>((AB19-Z19*AA19/X19)+(AF19-AD19*AE19/Y19))/((AC19-Z19*Z19/X19)+(AG19-AD19*AD19/Y19))</x:f>
        <x:v>0.43836909741183844</x:v>
      </x:c>
      <x:c r="L19" s="20" t="n">
        <x:f>AA19/X19-K19*Z19/X19</x:f>
        <x:v>0.0025614606829593156</x:v>
      </x:c>
      <x:c r="M19" s="20" t="n">
        <x:f>AE19/Y19-L19-K19*AD19/Y19</x:f>
        <x:v>-0.10008263671340978</x:v>
      </x:c>
      <x:c r="N19" s="20" t="n">
        <x:f>POWER(10,L19+K19*H19+M19*J19)</x:f>
        <x:v>2.226203154213069</x:v>
      </x:c>
      <x:c r="O19" s="20" t="n">
        <x:f>POWER(C19,1-$B$12)*POWER(N19,$B$12)</x:f>
        <x:v>2.2471755232329462</x:v>
      </x:c>
      <x:c r="P19" t="n">
        <x:f>IF(B19="OpenAI",H19,0)</x:f>
        <x:v>0.787015633863859</x:v>
      </x:c>
      <x:c r="Q19" t="n">
        <x:f>IF(B19="OpenAI",I19,0)</x:f>
        <x:v>0.35235561966916</x:v>
      </x:c>
      <x:c r="R19" t="n">
        <x:f>IF(B19="OpenAI",H19*I19,0)</x:f>
        <x:v>0.2773093813594168</x:v>
      </x:c>
      <x:c r="S19" t="n">
        <x:f>IF(B19="OpenAI",H19*H19,0)</x:f>
        <x:v>0.6193936079461317</x:v>
      </x:c>
      <x:c r="T19" t="n">
        <x:f>IF(B19="Anthropic",H19,0)</x:f>
        <x:v>0</x:v>
      </x:c>
      <x:c r="U19" t="n">
        <x:f>IF(B19="Anthropic",I19,0)</x:f>
        <x:v>0</x:v>
      </x:c>
      <x:c r="V19" t="n">
        <x:f>IF(B19="Anthropic",H19*I19,0)</x:f>
        <x:v>0</x:v>
      </x:c>
      <x:c r="W19" t="n">
        <x:f>IF(B19="Anthropic",H19*H19,0)</x:f>
        <x:v>0</x:v>
      </x:c>
      <x:c r="X19" t="n">
        <x:f>COUNTIF($B$15:$B$22,"OpenAI")-IF(B19="OpenAI",1,0)</x:f>
        <x:v>3</x:v>
      </x:c>
      <x:c r="Y19" t="n">
        <x:f>COUNTIF($B$15:$B$22,"Anthropic")-IF(B19="Anthropic",1,0)</x:f>
        <x:v>4</x:v>
      </x:c>
      <x:c r="Z19" t="n">
        <x:f>SUM($P$15:$P$22)-P19</x:f>
        <x:v>2.565166884247502</x:v>
      </x:c>
      <x:c r="AA19" t="n">
        <x:f>SUM($Q$15:$Q$22)-Q19</x:f>
        <x:v>1.1321742738071932</x:v>
      </x:c>
      <x:c r="AB19" t="n">
        <x:f>SUM($R$15:$R$22)-R19</x:f>
        <x:v>1.0955311437343118</x:v>
      </x:c>
      <x:c r="AC19" t="n">
        <x:f>SUM($S$15:$S$22)-S19</x:f>
        <x:v>2.5190664259876745</x:v>
      </x:c>
      <x:c r="AD19" t="n">
        <x:f>SUM($T$15:$T$22)-T19</x:f>
        <x:v>4.552683422235397</x:v>
      </x:c>
      <x:c r="AE19" t="n">
        <x:f>SUM($U$15:$U$22)-U19</x:f>
        <x:v>1.6056710184853689</x:v>
      </x:c>
      <x:c r="AF19" t="n">
        <x:f>SUM($V$15:$V$22)-V19</x:f>
        <x:v>1.950962102721563</x:v>
      </x:c>
      <x:c r="AG19" t="n">
        <x:f>SUM($W$15:$W$22)-W19</x:f>
        <x:v>5.4283590069103065</x:v>
      </x:c>
      <x:c r="AH19" t="n">
        <x:f>$B$7+$B$6*H19+$B$8*J19</x:f>
        <x:v>0.34878416657171013</x:v>
      </x:c>
      <x:c r="AI19" t="n">
        <x:f>POWER(I19-AH19,2)</x:f>
        <x:v>0.000012755277227284368</x:v>
      </x:c>
      <x:c r="AJ19" t="n">
        <x:f>POWER(I19-AVERAGE($I$15:$I$22),2)</x:f>
        <x:v>0.0011505320953352932</x:v>
      </x:c>
      <x:c r="AK19" t="n">
        <x:f>POWER(I19-LOG10(N19),2)</x:f>
        <x:v>0.000022952012998570485</x:v>
      </x:c>
    </x:row>
    <x:row r="20">
      <x:c r="A20" s="17" t="str">
        <x:f>'API Prices'!A11</x:f>
        <x:v>Claude Sonnet 5</x:v>
      </x:c>
      <x:c r="B20" s="17" t="str">
        <x:f>'API Prices'!B11</x:f>
        <x:v>Anthropic</x:v>
      </x:c>
      <x:c r="C20" s="20" t="n">
        <x:f>'Frontier Estimates'!E12</x:f>
        <x:v>1.589314956775509</x:v>
      </x:c>
      <x:c r="D20" s="20" t="n">
        <x:f>'API Prices'!C11</x:f>
        <x:v>2</x:v>
      </x:c>
      <x:c r="E20" s="20" t="n">
        <x:f>'API Prices'!D11</x:f>
        <x:v>10</x:v>
      </x:c>
      <x:c r="F20" s="20" t="n">
        <x:f>'API Prices'!I11</x:f>
        <x:v>1.3</x:v>
      </x:c>
      <x:c r="G20" s="20" t="n">
        <x:f>SQRT(D20*E20)*F20</x:f>
        <x:v>5.813776741499454</x:v>
      </x:c>
      <x:c r="H20" s="20" t="n">
        <x:f>LOG10(G20)</x:f>
        <x:v>0.764458350138827</x:v>
      </x:c>
      <x:c r="I20" s="20" t="n">
        <x:f>LOG10(C20)</x:f>
        <x:v>0.201209970483282</x:v>
      </x:c>
      <x:c r="J20" s="20" t="n">
        <x:f>IF(B20="Anthropic",1,0)</x:f>
        <x:v>1</x:v>
      </x:c>
      <x:c r="K20" s="20" t="n">
        <x:f>((AB20-Z20*AA20/X20)+(AF20-AD20*AE20/Y20))/((AC20-Z20*Z20/X20)+(AG20-AD20*AD20/Y20))</x:f>
        <x:v>0.3912070467314619</x:v>
      </x:c>
      <x:c r="L20" s="20" t="n">
        <x:f>AA20/X20-K20*Z20/X20</x:f>
        <x:v>0.043283117615293076</x:v>
      </x:c>
      <x:c r="M20" s="20" t="n">
        <x:f>AE20/Y20-L20-K20*AD20/Y20</x:f>
        <x:v>-0.06912288255092358</x:v>
      </x:c>
      <x:c r="N20" s="20" t="n">
        <x:f>POWER(10,L20+K20*H20+M20*J20)</x:f>
        <x:v>1.875952028866749</x:v>
      </x:c>
      <x:c r="O20" s="20" t="n">
        <x:f>POWER(C20,1-$B$12)*POWER(N20,$B$12)</x:f>
        <x:v>1.6293400551610284</x:v>
      </x:c>
      <x:c r="P20" t="n">
        <x:f>IF(B20="OpenAI",H20,0)</x:f>
        <x:v>0</x:v>
      </x:c>
      <x:c r="Q20" t="n">
        <x:f>IF(B20="OpenAI",I20,0)</x:f>
        <x:v>0</x:v>
      </x:c>
      <x:c r="R20" t="n">
        <x:f>IF(B20="OpenAI",H20*I20,0)</x:f>
        <x:v>0</x:v>
      </x:c>
      <x:c r="S20" t="n">
        <x:f>IF(B20="OpenAI",H20*H20,0)</x:f>
        <x:v>0</x:v>
      </x:c>
      <x:c r="T20" t="n">
        <x:f>IF(B20="Anthropic",H20,0)</x:f>
        <x:v>0.764458350138827</x:v>
      </x:c>
      <x:c r="U20" t="n">
        <x:f>IF(B20="Anthropic",I20,0)</x:f>
        <x:v>0.201209970483282</x:v>
      </x:c>
      <x:c r="V20" t="n">
        <x:f>IF(B20="Anthropic",H20*I20,0)</x:f>
        <x:v>0.15381664206713186</x:v>
      </x:c>
      <x:c r="W20" t="n">
        <x:f>IF(B20="Anthropic",H20*H20,0)</x:f>
        <x:v>0.5843965690969775</x:v>
      </x:c>
      <x:c r="X20" t="n">
        <x:f>COUNTIF($B$15:$B$22,"OpenAI")-IF(B20="OpenAI",1,0)</x:f>
        <x:v>4</x:v>
      </x:c>
      <x:c r="Y20" t="n">
        <x:f>COUNTIF($B$15:$B$22,"Anthropic")-IF(B20="Anthropic",1,0)</x:f>
        <x:v>3</x:v>
      </x:c>
      <x:c r="Z20" t="n">
        <x:f>SUM($P$15:$P$22)-P20</x:f>
        <x:v>3.352182518111361</x:v>
      </x:c>
      <x:c r="AA20" t="n">
        <x:f>SUM($Q$15:$Q$22)-Q20</x:f>
        <x:v>1.4845298934763531</x:v>
      </x:c>
      <x:c r="AB20" t="n">
        <x:f>SUM($R$15:$R$22)-R20</x:f>
        <x:v>1.3728405250937286</x:v>
      </x:c>
      <x:c r="AC20" t="n">
        <x:f>SUM($S$15:$S$22)-S20</x:f>
        <x:v>3.1384600339338062</x:v>
      </x:c>
      <x:c r="AD20" t="n">
        <x:f>SUM($T$15:$T$22)-T20</x:f>
        <x:v>3.78822507209657</x:v>
      </x:c>
      <x:c r="AE20" t="n">
        <x:f>SUM($U$15:$U$22)-U20</x:f>
        <x:v>1.404461048002087</x:v>
      </x:c>
      <x:c r="AF20" t="n">
        <x:f>SUM($V$15:$V$22)-V20</x:f>
        <x:v>1.797145460654431</x:v>
      </x:c>
      <x:c r="AG20" t="n">
        <x:f>SUM($W$15:$W$22)-W20</x:f>
        <x:v>4.843962437813329</x:v>
      </x:c>
      <x:c r="AH20" t="n">
        <x:f>$B$7+$B$6*H20+$B$8*J20</x:f>
        <x:v>0.2377524119836879</x:v>
      </x:c>
      <x:c r="AI20" t="n">
        <x:f>POWER(I20-AH20,2)</x:f>
        <x:v>0.0013353500308105868</x:v>
      </x:c>
      <x:c r="AJ20" t="n">
        <x:f>POWER(I20-AVERAGE($I$15:$I$22),2)</x:f>
        <x:v>0.034249107343092444</x:v>
      </x:c>
      <x:c r="AK20" t="n">
        <x:f>POWER(I20-LOG10(N20),2)</x:f>
        <x:v>0.005185693302939609</x:v>
      </x:c>
    </x:row>
    <x:row r="21">
      <x:c r="A21" s="17" t="str">
        <x:f>'API Prices'!A12</x:f>
        <x:v>GPT-5.6 Luna</x:v>
      </x:c>
      <x:c r="B21" s="17" t="str">
        <x:f>'API Prices'!B12</x:f>
        <x:v>OpenAI</x:v>
      </x:c>
      <x:c r="C21" s="20" t="n">
        <x:f>'Frontier Estimates'!E13</x:f>
        <x:v>1.566890306380872</x:v>
      </x:c>
      <x:c r="D21" s="20" t="n">
        <x:f>'API Prices'!C12</x:f>
        <x:v>1</x:v>
      </x:c>
      <x:c r="E21" s="20" t="n">
        <x:f>'API Prices'!D12</x:f>
        <x:v>6</x:v>
      </x:c>
      <x:c r="F21" s="20" t="n">
        <x:f>'API Prices'!I12</x:f>
        <x:v>1</x:v>
      </x:c>
      <x:c r="G21" s="20" t="n">
        <x:f>SQRT(D21*E21)*F21</x:f>
        <x:v>2.449489742783178</x:v>
      </x:c>
      <x:c r="H21" s="20" t="n">
        <x:f>LOG10(G21)</x:f>
        <x:v>0.389075625191822</x:v>
      </x:c>
      <x:c r="I21" s="20" t="n">
        <x:f>LOG10(C21)</x:f>
        <x:v>0.195038593787673</x:v>
      </x:c>
      <x:c r="J21" s="20" t="n">
        <x:f>IF(B21="Anthropic",1,0)</x:f>
        <x:v>0</x:v>
      </x:c>
      <x:c r="K21" s="20" t="n">
        <x:f>((AB21-Z21*AA21/X21)+(AF21-AD21*AE21/Y21))/((AC21-Z21*Z21/X21)+(AG21-AD21*AD21/Y21))</x:f>
        <x:v>0.47797136566960574</x:v>
      </x:c>
      <x:c r="L21" s="20" t="n">
        <x:f>AA21/X21-K21*Z21/X21</x:f>
        <x:v>-0.042262982848364716</x:v>
      </x:c>
      <x:c r="M21" s="20" t="n">
        <x:f>AE21/Y21-L21-K21*AD21/Y21</x:f>
        <x:v>-0.10033234072709984</x:v>
      </x:c>
      <x:c r="N21" s="20" t="n">
        <x:f>POWER(10,L21+K21*H21+M21*J21)</x:f>
        <x:v>1.3922076796534568</x:v>
      </x:c>
      <x:c r="O21" s="20" t="n">
        <x:f>POWER(C21,1-$B$12)*POWER(N21,$B$12)</x:f>
        <x:v>1.5393536595149218</x:v>
      </x:c>
      <x:c r="P21" t="n">
        <x:f>IF(B21="OpenAI",H21,0)</x:f>
        <x:v>0.389075625191822</x:v>
      </x:c>
      <x:c r="Q21" t="n">
        <x:f>IF(B21="OpenAI",I21,0)</x:f>
        <x:v>0.195038593787673</x:v>
      </x:c>
      <x:c r="R21" t="n">
        <x:f>IF(B21="OpenAI",H21*I21,0)</x:f>
        <x:v>0.07588476281447268</x:v>
      </x:c>
      <x:c r="S21" t="n">
        <x:f>IF(B21="OpenAI",H21*H21,0)</x:f>
        <x:v>0.15137984211840713</x:v>
      </x:c>
      <x:c r="T21" t="n">
        <x:f>IF(B21="Anthropic",H21,0)</x:f>
        <x:v>0</x:v>
      </x:c>
      <x:c r="U21" t="n">
        <x:f>IF(B21="Anthropic",I21,0)</x:f>
        <x:v>0</x:v>
      </x:c>
      <x:c r="V21" t="n">
        <x:f>IF(B21="Anthropic",H21*I21,0)</x:f>
        <x:v>0</x:v>
      </x:c>
      <x:c r="W21" t="n">
        <x:f>IF(B21="Anthropic",H21*H21,0)</x:f>
        <x:v>0</x:v>
      </x:c>
      <x:c r="X21" t="n">
        <x:f>COUNTIF($B$15:$B$22,"OpenAI")-IF(B21="OpenAI",1,0)</x:f>
        <x:v>3</x:v>
      </x:c>
      <x:c r="Y21" t="n">
        <x:f>COUNTIF($B$15:$B$22,"Anthropic")-IF(B21="Anthropic",1,0)</x:f>
        <x:v>4</x:v>
      </x:c>
      <x:c r="Z21" t="n">
        <x:f>SUM($P$15:$P$22)-P21</x:f>
        <x:v>2.963106892919539</x:v>
      </x:c>
      <x:c r="AA21" t="n">
        <x:f>SUM($Q$15:$Q$22)-Q21</x:f>
        <x:v>1.28949129968868</x:v>
      </x:c>
      <x:c r="AB21" t="n">
        <x:f>SUM($R$15:$R$22)-R21</x:f>
        <x:v>1.2969557622792558</x:v>
      </x:c>
      <x:c r="AC21" t="n">
        <x:f>SUM($S$15:$S$22)-S21</x:f>
        <x:v>2.9870801918153993</x:v>
      </x:c>
      <x:c r="AD21" t="n">
        <x:f>SUM($T$15:$T$22)-T21</x:f>
        <x:v>4.552683422235397</x:v>
      </x:c>
      <x:c r="AE21" t="n">
        <x:f>SUM($U$15:$U$22)-U21</x:f>
        <x:v>1.6056710184853689</x:v>
      </x:c>
      <x:c r="AF21" t="n">
        <x:f>SUM($V$15:$V$22)-V21</x:f>
        <x:v>1.950962102721563</x:v>
      </x:c>
      <x:c r="AG21" t="n">
        <x:f>SUM($W$15:$W$22)-W21</x:f>
        <x:v>5.4283590069103065</x:v>
      </x:c>
      <x:c r="AH21" t="n">
        <x:f>$B$7+$B$6*H21+$B$8*J21</x:f>
        <x:v>0.17450852172717804</x:v>
      </x:c>
      <x:c r="AI21" t="n">
        <x:f>POWER(I21-AH21,2)</x:f>
        <x:v>0.00042148385880911546</x:v>
      </x:c>
      <x:c r="AJ21" t="n">
        <x:f>POWER(I21-AVERAGE($I$15:$I$22),2)</x:f>
        <x:v>0.03657140666108972</x:v>
      </x:c>
      <x:c r="AK21" t="n">
        <x:f>POWER(I21-LOG10(N21),2)</x:f>
        <x:v>0.0026352379450880134</x:v>
      </x:c>
    </x:row>
    <x:row r="22">
      <x:c r="A22" s="18" t="str">
        <x:f>'API Prices'!A14</x:f>
        <x:v>Claude Opus 5</x:v>
      </x:c>
      <x:c r="B22" s="18" t="str">
        <x:f>'API Prices'!B14</x:f>
        <x:v>Anthropic</x:v>
      </x:c>
      <x:c r="C22" s="21" t="n">
        <x:f>'Frontier Estimates'!E17</x:f>
        <x:v>3.1697509144367997</x:v>
      </x:c>
      <x:c r="D22" s="21" t="n">
        <x:f>'API Prices'!C14</x:f>
        <x:v>5</x:v>
      </x:c>
      <x:c r="E22" s="21" t="n">
        <x:f>'API Prices'!D14</x:f>
        <x:v>25</x:v>
      </x:c>
      <x:c r="F22" s="21" t="n">
        <x:f>'API Prices'!I14</x:f>
        <x:v>1.3</x:v>
      </x:c>
      <x:c r="G22" s="21" t="n">
        <x:f>SQRT(D22*E22)*F22</x:f>
        <x:v>14.534441853748634</x:v>
      </x:c>
      <x:c r="H22" s="21" t="n">
        <x:f>LOG10(G22)</x:f>
        <x:v>1.16239835881086</x:v>
      </x:c>
      <x:c r="I22" s="21" t="n">
        <x:f>LOG10(C22)</x:f>
        <x:v>0.501025135802649</x:v>
      </x:c>
      <x:c r="J22" s="21" t="n">
        <x:f>IF(B22="Anthropic",1,0)</x:f>
        <x:v>1</x:v>
      </x:c>
      <x:c r="K22" s="21" t="n">
        <x:f>((AB22-Z22*AA22/X22)+(AF22-AD22*AE22/Y22))/((AC22-Z22*Z22/X22)+(AG22-AD22*AD22/Y22))</x:f>
        <x:v>0.4329448853719708</x:v>
      </x:c>
      <x:c r="L22" s="21" t="n">
        <x:f>AA22/X22-K22*Z22/X22</x:f>
        <x:v>0.008304904356676412</x:v>
      </x:c>
      <x:c r="M22" s="21" t="n">
        <x:f>AE22/Y22-L22-K22*AD22/Y22</x:f>
        <x:v>-0.1293584695166501</x:v>
      </x:c>
      <x:c r="N22" s="21" t="n">
        <x:f>POWER(10,L22+K22*H22+M22*J22)</x:f>
        <x:v>2.4110202558207794</x:v>
      </x:c>
      <x:c r="O22" s="21" t="n">
        <x:f>POWER(C22,1-$B$12)*POWER(N22,$B$12)</x:f>
        <x:v>3.042296195182693</x:v>
      </x:c>
      <x:c r="P22" t="n">
        <x:f>IF(B22="OpenAI",H22,0)</x:f>
        <x:v>0</x:v>
      </x:c>
      <x:c r="Q22" t="n">
        <x:f>IF(B22="OpenAI",I22,0)</x:f>
        <x:v>0</x:v>
      </x:c>
      <x:c r="R22" t="n">
        <x:f>IF(B22="OpenAI",H22*I22,0)</x:f>
        <x:v>0</x:v>
      </x:c>
      <x:c r="S22" t="n">
        <x:f>IF(B22="OpenAI",H22*H22,0)</x:f>
        <x:v>0</x:v>
      </x:c>
      <x:c r="T22" t="n">
        <x:f>IF(B22="Anthropic",H22,0)</x:f>
        <x:v>1.16239835881086</x:v>
      </x:c>
      <x:c r="U22" t="n">
        <x:f>IF(B22="Anthropic",I22,0)</x:f>
        <x:v>0.501025135802649</x:v>
      </x:c>
      <x:c r="V22" t="n">
        <x:f>IF(B22="Anthropic",H22*I22,0)</x:f>
        <x:v>0.5823907955799874</x:v>
      </x:c>
      <x:c r="W22" t="n">
        <x:f>IF(B22="Anthropic",H22*H22,0)</x:f>
        <x:v>1.3511699445661807</x:v>
      </x:c>
      <x:c r="X22" t="n">
        <x:f>COUNTIF($B$15:$B$22,"OpenAI")-IF(B22="OpenAI",1,0)</x:f>
        <x:v>4</x:v>
      </x:c>
      <x:c r="Y22" t="n">
        <x:f>COUNTIF($B$15:$B$22,"Anthropic")-IF(B22="Anthropic",1,0)</x:f>
        <x:v>3</x:v>
      </x:c>
      <x:c r="Z22" t="n">
        <x:f>SUM($P$15:$P$22)-P22</x:f>
        <x:v>3.352182518111361</x:v>
      </x:c>
      <x:c r="AA22" t="n">
        <x:f>SUM($Q$15:$Q$22)-Q22</x:f>
        <x:v>1.4845298934763531</x:v>
      </x:c>
      <x:c r="AB22" t="n">
        <x:f>SUM($R$15:$R$22)-R22</x:f>
        <x:v>1.3728405250937286</x:v>
      </x:c>
      <x:c r="AC22" t="n">
        <x:f>SUM($S$15:$S$22)-S22</x:f>
        <x:v>3.1384600339338062</x:v>
      </x:c>
      <x:c r="AD22" t="n">
        <x:f>SUM($T$15:$T$22)-T22</x:f>
        <x:v>3.390285063424537</x:v>
      </x:c>
      <x:c r="AE22" t="n">
        <x:f>SUM($U$15:$U$22)-U22</x:f>
        <x:v>1.10464588268272</x:v>
      </x:c>
      <x:c r="AF22" t="n">
        <x:f>SUM($V$15:$V$22)-V22</x:f>
        <x:v>1.3685713071415755</x:v>
      </x:c>
      <x:c r="AG22" t="n">
        <x:f>SUM($W$15:$W$22)-W22</x:f>
        <x:v>4.077189062344126</x:v>
      </x:c>
      <x:c r="AH22" t="n">
        <x:f>$B$7+$B$6*H22+$B$8*J22</x:f>
        <x:v>0.4120280568282183</x:v>
      </x:c>
      <x:c r="AI22" t="n">
        <x:f>POWER(I22-AH22,2)</x:f>
        <x:v>0.007920480065981048</x:v>
      </x:c>
      <x:c r="AJ22" t="n">
        <x:f>POWER(I22-AVERAGE($I$15:$I$22),2)</x:f>
        <x:v>0.013167567504806512</x:v>
      </x:c>
      <x:c r="AK22" t="n">
        <x:f>POWER(I22-LOG10(N22),2)</x:f>
        <x:v>0.014119208745324083</x:v>
      </x:c>
    </x:row>
  </x:sheetData>
  <x:mergeCells>
    <x:mergeCell ref="A1:O1"/>
    <x:mergeCell ref="A2:O3"/>
  </x:mergeCells>
  <x:pageMargins left="0.7" right="0.7" top="0.75" bottom="0.75" header="0.3" footer="0.3"/>
  <x:legacyDrawing xmlns:r="http://schemas.openxmlformats.org/officeDocument/2006/relationships" r:id="R0000000000000071"/>
</x:worksheet>
</file>

<file path=xl/worksheets/sheet5.xml><?xml version="1.0" encoding="utf-8"?>
<x:worksheet xmlns:x="http://schemas.openxmlformats.org/spreadsheetml/2006/main">
  <x:sheetViews>
    <x:sheetView showGridLines="0" workbookViewId="0"/>
  </x:sheetViews>
  <x:sheetFormatPr defaultRowHeight="15"/>
  <x:cols>
    <x:col min="1" max="1" width="43" hidden="0" customWidth="1"/>
    <x:col min="2" max="2" width="24" hidden="0" customWidth="1"/>
    <x:col min="3" max="3" width="60" hidden="0" customWidth="1"/>
    <x:col min="4" max="4" width="14" hidden="0" customWidth="1"/>
    <x:col min="5" max="5" width="14" hidden="0" customWidth="1"/>
    <x:col min="6" max="6" width="14" hidden="0" customWidth="1"/>
    <x:col min="7" max="7" width="14" hidden="0" customWidth="1"/>
    <x:col min="8" max="8" width="14" hidden="0" customWidth="1"/>
  </x:cols>
  <x:sheetData>
    <x:row r="1" ht="36" customHeight="1">
      <x:c r="A1" s="3" t="str">
        <x:v>Anchors, uncertainty, and model-choice audit</x:v>
      </x:c>
      <x:c r="B1" s="3"/>
      <x:c r="C1" s="3"/>
      <x:c r="D1" s="3"/>
      <x:c r="E1" s="3"/>
      <x:c r="F1" s="3"/>
      <x:c r="G1" s="3"/>
      <x:c r="H1" s="3"/>
    </x:row>
    <x:row r="2">
      <x:c r="A2" s="6" t="str">
        <x:v>The primary benchmark remains date-aware and K3-anchored. Grok is used as a fixed disclosed row and validation check, not to rotate the entire frontier scale. Price is commercial evidence and therefore receives only weak cross-fitted weight.</x:v>
      </x:c>
      <x:c r="B2" s="6"/>
      <x:c r="C2" s="6"/>
      <x:c r="D2" s="6"/>
      <x:c r="E2" s="6"/>
      <x:c r="F2" s="6"/>
      <x:c r="G2" s="6"/>
      <x:c r="H2" s="6"/>
    </x:row>
    <x:row r="3">
      <x:c r="A3" s="6"/>
      <x:c r="B3" s="6"/>
      <x:c r="C3" s="6"/>
      <x:c r="D3" s="6"/>
      <x:c r="E3" s="6"/>
      <x:c r="F3" s="6"/>
      <x:c r="G3" s="6"/>
      <x:c r="H3" s="6"/>
    </x:row>
    <x:row r="5" ht="34" customHeight="1">
      <x:c r="A5" s="11" t="str">
        <x:v>Parameter / check</x:v>
      </x:c>
      <x:c r="B5" s="11" t="str">
        <x:v>Value</x:v>
      </x:c>
      <x:c r="C5" s="11" t="str">
        <x:v>Interpretation</x:v>
      </x:c>
    </x:row>
    <x:row r="6">
      <x:c r="A6" s="38" t="str">
        <x:v>K3 exact AA v4.1</x:v>
      </x:c>
      <x:c r="B6" s="19" t="n">
        <x:v>57.1123394372091</x:v>
      </x:c>
      <x:c r="C6" s="16" t="str">
        <x:v>UI displays 57</x:v>
      </x:c>
    </x:row>
    <x:row r="7">
      <x:c r="A7" s="39" t="str">
        <x:v>K3 disclosed total (T)</x:v>
      </x:c>
      <x:c r="B7" s="64" t="n">
        <x:v>2.78</x:v>
      </x:c>
      <x:c r="C7" s="17" t="str">
        <x:v>Exact official 2.78T total / 104.2B activated; displayed as 2.8T in headline views</x:v>
      </x:c>
    </x:row>
    <x:row r="8">
      <x:c r="A8" s="39" t="str">
        <x:v>Grok exact AA v4.1</x:v>
      </x:c>
      <x:c r="B8" s="20" t="n">
        <x:v>53.8265951657731</x:v>
      </x:c>
      <x:c r="C8" s="17" t="str">
        <x:v>UI displays 54</x:v>
      </x:c>
    </x:row>
    <x:row r="9">
      <x:c r="A9" s="39" t="str">
        <x:v>Grok disclosed foundation scale (T)</x:v>
      </x:c>
      <x:c r="B9" s="20" t="n">
        <x:v>1.5</x:v>
      </x:c>
      <x:c r="C9" s="17" t="str">
        <x:v>First-party disclosure; total only, active unknown</x:v>
      </x:c>
    </x:row>
    <x:row r="10">
      <x:c r="A10" s="39" t="str">
        <x:v>Grok prior regression estimate (T)</x:v>
      </x:c>
      <x:c r="B10" s="20" t="n">
        <x:v>1.601005407941694</x:v>
      </x:c>
      <x:c r="C10" s="17" t="str">
        <x:v>Only 6.7% above the 1.5T anchor</x:v>
      </x:c>
    </x:row>
    <x:row r="11">
      <x:c r="A11" s="39" t="str">
        <x:v>Conservative LOFO log10 RMSE</x:v>
      </x:c>
      <x:c r="B11" s="20" t="n">
        <x:v>0.48132362596390643</x:v>
      </x:c>
      <x:c r="C11" s="17" t="str">
        <x:v>Worse leave-family-out scale retained</x:v>
      </x:c>
    </x:row>
    <x:row r="12">
      <x:c r="A12" s="39" t="str">
        <x:v>Conservative error factor</x:v>
      </x:c>
      <x:c r="B12" s="28" t="n">
        <x:f>POWER(10,B11)</x:f>
        <x:v>3.0291698529239715</x:v>
      </x:c>
      <x:c r="C12" s="17" t="str">
        <x:v>10^LOFO RMSE</x:v>
      </x:c>
    </x:row>
    <x:row r="13">
      <x:c r="A13" s="39" t="str">
        <x:v>Price log weight</x:v>
      </x:c>
      <x:c r="B13" s="34" t="n">
        <x:v>0.15</x:v>
      </x:c>
      <x:c r="C13" s="17" t="str">
        <x:v>Weak secondary regularizer</x:v>
      </x:c>
    </x:row>
    <x:row r="14">
      <x:c r="A14" s="39" t="str">
        <x:v>Anthropic tokenizer factor</x:v>
      </x:c>
      <x:c r="B14" s="41" t="n">
        <x:v>1.3</x:v>
      </x:c>
      <x:c r="C14" s="17" t="str">
        <x:v>Approximate same-text token-count adjustment</x:v>
      </x:c>
    </x:row>
    <x:row r="15">
      <x:c r="A15" s="40" t="str">
        <x:v>As of</x:v>
      </x:c>
      <x:c r="B15" s="32" t="n">
        <x:v>46234</x:v>
      </x:c>
      <x:c r="C15" s="18" t="str">
        <x:v>Pricing and benchmark snapshot date</x:v>
      </x:c>
    </x:row>
    <x:row r="18">
      <x:c r="A18" s="44" t="str">
        <x:v>Specification decisions</x:v>
      </x:c>
      <x:c r="B18" s="44"/>
      <x:c r="C18" s="44"/>
      <x:c r="D18" s="44"/>
      <x:c r="E18" s="44"/>
      <x:c r="F18" s="44"/>
      <x:c r="G18" s="44"/>
      <x:c r="H18" s="44"/>
    </x:row>
    <x:row r="20">
      <x:c r="A20" s="48" t="str">
        <x:v>Central estimate: 85% log weight on the existing benchmark/date estimate and 15% on a leave-one-base-out API-price estimate. Standard uncached input/output prices enter through z = sqrt(input × output), with an Anthropic provider effect and a 1.3× same-text tokenizer factor.</x:v>
      </x:c>
      <x:c r="B20" s="48"/>
      <x:c r="C20" s="48"/>
      <x:c r="D20" s="48"/>
      <x:c r="E20" s="48"/>
      <x:c r="F20" s="48"/>
      <x:c r="G20" s="48"/>
      <x:c r="H20" s="48"/>
    </x:row>
    <x:row r="21">
      <x:c r="A21" s="48"/>
      <x:c r="B21" s="48"/>
      <x:c r="C21" s="48"/>
      <x:c r="D21" s="48"/>
      <x:c r="E21" s="48"/>
      <x:c r="F21" s="48"/>
      <x:c r="G21" s="48"/>
      <x:c r="H21" s="48"/>
    </x:row>
    <x:row r="22">
      <x:c r="A22" s="48" t="str">
        <x:v>Grok choice: retain the disclosed 1.5T row as an anchor, but do not force the entire regression through K3 and Grok. The prior model was already within 6.7%; exact two-anchor rotation would add model risk.</x:v>
      </x:c>
      <x:c r="B22" s="48"/>
      <x:c r="C22" s="48"/>
      <x:c r="D22" s="48"/>
      <x:c r="E22" s="48"/>
      <x:c r="F22" s="48"/>
      <x:c r="G22" s="48"/>
      <x:c r="H22" s="48"/>
    </x:row>
    <x:row r="23">
      <x:c r="A23" s="48"/>
      <x:c r="B23" s="48"/>
      <x:c r="C23" s="48"/>
      <x:c r="D23" s="48"/>
      <x:c r="E23" s="48"/>
      <x:c r="F23" s="48"/>
      <x:c r="G23" s="48"/>
      <x:c r="H23" s="48"/>
    </x:row>
    <x:row r="24">
      <x:c r="A24" s="48" t="str">
        <x:v>Identity choice: Opus 4.7 and 4.8 are one shared base observation. Opus 5 is a separate newly pretrained base because Anthropic discloses neither same weights nor a reused base. Fable is modeled as a regular frontier model. Service tiers, fast mode, and reasoning settings are not separate base sizes.</x:v>
      </x:c>
      <x:c r="B24" s="48"/>
      <x:c r="C24" s="48"/>
      <x:c r="D24" s="48"/>
      <x:c r="E24" s="48"/>
      <x:c r="F24" s="48"/>
      <x:c r="G24" s="48"/>
      <x:c r="H24" s="48"/>
    </x:row>
    <x:row r="25">
      <x:c r="A25" s="48"/>
      <x:c r="B25" s="48"/>
      <x:c r="C25" s="48"/>
      <x:c r="D25" s="48"/>
      <x:c r="E25" s="48"/>
      <x:c r="F25" s="48"/>
      <x:c r="G25" s="48"/>
      <x:c r="H25" s="48"/>
    </x:row>
    <x:row r="28">
      <x:c r="A28" s="44" t="str">
        <x:v>Price-model diagnostics</x:v>
      </x:c>
      <x:c r="B28" s="44"/>
      <x:c r="C28" s="44"/>
      <x:c r="D28" s="44"/>
      <x:c r="E28" s="44"/>
      <x:c r="F28" s="44"/>
      <x:c r="G28" s="44"/>
      <x:c r="H28" s="44"/>
    </x:row>
    <x:row r="30" ht="34" customHeight="1">
      <x:c r="A30" s="11" t="str">
        <x:v>Diagnostic</x:v>
      </x:c>
      <x:c r="B30" s="11" t="str">
        <x:v>Result</x:v>
      </x:c>
      <x:c r="C30" s="11" t="str">
        <x:v>Meaning</x:v>
      </x:c>
    </x:row>
    <x:row r="31">
      <x:c r="A31" s="16" t="str">
        <x:v>Full-fit price slope</x:v>
      </x:c>
      <x:c r="B31" s="49" t="n">
        <x:f>'Price Model'!B6</x:f>
        <x:v>0.4379445168785773</x:v>
      </x:c>
      <x:c r="C31" s="16" t="str">
        <x:v>Price elasticity after provider adjustment</x:v>
      </x:c>
    </x:row>
    <x:row r="32">
      <x:c r="A32" s="17" t="str">
        <x:v>OpenAI intercept, T units</x:v>
      </x:c>
      <x:c r="B32" s="27" t="n">
        <x:f>'Price Model'!B7</x:f>
        <x:v>0.004114985023315143</x:v>
      </x:c>
      <x:c r="C32" s="17" t="str">
        <x:v>OpenAI baseline</x:v>
      </x:c>
    </x:row>
    <x:row r="33">
      <x:c r="A33" s="17" t="str">
        <x:v>Anthropic provider effect</x:v>
      </x:c>
      <x:c r="B33" s="27" t="n">
        <x:f>'Price Model'!B8</x:f>
        <x:v>-0.1011529158649701</x:v>
      </x:c>
      <x:c r="C33" s="17" t="str">
        <x:v>Commercial/provider offset</x:v>
      </x:c>
    </x:row>
    <x:row r="34">
      <x:c r="A34" s="17" t="str">
        <x:v>Full-fit R²</x:v>
      </x:c>
      <x:c r="B34" s="27" t="n">
        <x:f>'Price Model'!B9</x:f>
        <x:v>0.8450798887401041</x:v>
      </x:c>
      <x:c r="C34" s="17" t="str">
        <x:v>Coherence with benchmark estimates, not physical ground truth</x:v>
      </x:c>
    </x:row>
    <x:row r="35">
      <x:c r="A35" s="17" t="str">
        <x:v>LOBO price RMSE</x:v>
      </x:c>
      <x:c r="B35" s="27" t="n">
        <x:f>'Price Model'!B10</x:f>
        <x:v>0.07620027654478584</x:v>
      </x:c>
      <x:c r="C35" s="17" t="str">
        <x:v>Leave-one-base-out log10 error</x:v>
      </x:c>
    </x:row>
    <x:row r="36">
      <x:c r="A36" s="17" t="str">
        <x:v>LOBO multiplicative error</x:v>
      </x:c>
      <x:c r="B36" s="28" t="n">
        <x:f>'Price Model'!B11</x:f>
        <x:v>1.1917914804759273</x:v>
      </x:c>
      <x:c r="C36" s="17" t="str">
        <x:v>Price-only cross-fit error</x:v>
      </x:c>
    </x:row>
    <x:row r="37">
      <x:c r="A37" s="18" t="str">
        <x:v>Main parameter error factor</x:v>
      </x:c>
      <x:c r="B37" s="50" t="n">
        <x:f>B12</x:f>
        <x:v>3.0291698529239715</x:v>
      </x:c>
      <x:c r="C37" s="18" t="str">
        <x:v>Used for final whiskers; not narrowed by price</x:v>
      </x:c>
    </x:row>
  </x:sheetData>
  <x:mergeCells>
    <x:mergeCell ref="A1:H1"/>
    <x:mergeCell ref="A2:H3"/>
    <x:mergeCell ref="A18:H18"/>
    <x:mergeCell ref="A20:H21"/>
    <x:mergeCell ref="A22:H23"/>
    <x:mergeCell ref="A24:H25"/>
    <x:mergeCell ref="A28:H28"/>
    <x:mergeCell ref="A22:C22"/>
  </x:mergeCells>
  <x:pageMargins left="0.7" right="0.7" top="0.75" bottom="0.75" header="0.3" footer="0.3"/>
  <x:legacyDrawing xmlns:r="http://schemas.openxmlformats.org/officeDocument/2006/relationships" r:id="R0000000000000074"/>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65" hidden="0" customWidth="1"/>
    <x:col min="3" max="3" width="55" hidden="0" customWidth="1"/>
    <x:col min="4" max="4" width="48" hidden="0" customWidth="1"/>
  </x:cols>
  <x:sheetData>
    <x:row r="1" ht="36" customHeight="1">
      <x:c r="A1" s="3" t="str">
        <x:v>Sources and audit trail</x:v>
      </x:c>
      <x:c r="B1" s="3"/>
      <x:c r="C1" s="3"/>
      <x:c r="D1" s="3"/>
    </x:row>
    <x:row r="2">
      <x:c r="A2" s="6" t="str">
        <x:v>Plain-text URLs and local paths are retained for reproducibility. Opus 5 evidence and pricing were verified and frozen on 2026-07-31.</x:v>
      </x:c>
      <x:c r="B2" s="6"/>
      <x:c r="C2" s="6"/>
      <x:c r="D2" s="6"/>
    </x:row>
    <x:row r="3">
      <x:c r="A3" s="6"/>
      <x:c r="B3" s="6"/>
      <x:c r="C3" s="6"/>
      <x:c r="D3" s="6"/>
    </x:row>
    <x:row r="5" ht="34" customHeight="1">
      <x:c r="A5" s="11" t="str">
        <x:v>Source</x:v>
      </x:c>
      <x:c r="B5" s="11" t="str">
        <x:v>URL / path</x:v>
      </x:c>
      <x:c r="C5" s="11" t="str">
        <x:v>Use</x:v>
      </x:c>
      <x:c r="D5" s="11" t="str">
        <x:v>Caveat / snapshot</x:v>
      </x:c>
    </x:row>
    <x:row r="6">
      <x:c r="A6" s="16" t="str">
        <x:v>OpenAI official API pricing</x:v>
      </x:c>
      <x:c r="B6" s="22" t="str">
        <x:v>https://developers.openai.com/api/docs/pricing</x:v>
      </x:c>
      <x:c r="C6" s="22" t="str">
        <x:v>GPT-5.6 Sol/Terra/Luna and GPT-5.5 input/output prices</x:v>
      </x:c>
      <x:c r="D6" s="22" t="str">
        <x:v>Standard short-context rates as of 2026-07-17</x:v>
      </x:c>
    </x:row>
    <x:row r="7">
      <x:c r="A7" s="17" t="str">
        <x:v>Anthropic official pricing</x:v>
      </x:c>
      <x:c r="B7" s="23" t="str">
        <x:v>https://platform.claude.com/docs/en/about-claude/pricing</x:v>
      </x:c>
      <x:c r="C7" s="23" t="str">
        <x:v>Fable, Opus, Sonnet prices and tokenizer note</x:v>
      </x:c>
      <x:c r="D7" s="23" t="str">
        <x:v>Sonnet introductory $2/$10 used; future price excluded</x:v>
      </x:c>
    </x:row>
    <x:row r="8">
      <x:c r="A8" s="17" t="str">
        <x:v>SpaceXAI Grok 4.5 model page</x:v>
      </x:c>
      <x:c r="B8" s="23" t="str">
        <x:v>https://docs.x.ai/developers/models/grok-4.5</x:v>
      </x:c>
      <x:c r="C8" s="23" t="str">
        <x:v>Grok API $2/$6 validation price</x:v>
      </x:c>
      <x:c r="D8" s="23" t="str">
        <x:v>Not used in OpenAI/Anthropic fit</x:v>
      </x:c>
    </x:row>
    <x:row r="9">
      <x:c r="A9" s="17" t="str">
        <x:v>Grok 4.5 1.5T disclosure</x:v>
      </x:c>
      <x:c r="B9" s="23" t="str">
        <x:v>https://x.com/elonmusk/status/2071184354756477041</x:v>
      </x:c>
      <x:c r="C9" s="23" t="str">
        <x:v>Public first-party 1.5T V9 foundation scale</x:v>
      </x:c>
      <x:c r="D9" s="23" t="str">
        <x:v>Total only; active parameters undisclosed</x:v>
      </x:c>
    </x:row>
    <x:row r="10">
      <x:c r="A10" s="17" t="str">
        <x:v>Claude Opus 5 evidence bundle</x:v>
      </x:c>
      <x:c r="B10" s="23" t="str">
        <x:v>./sources/claude_opus_5_evidence_2026-07-31.json</x:v>
      </x:c>
      <x:c r="C10" s="23" t="str">
        <x:v>Exact release, API identity/pricing, AA max score and fallback, public ECI with 90% CI, availability checks, and source hashes</x:v>
      </x:c>
      <x:c r="D10" s="23" t="str">
        <x:v>Frozen 2026-07-31; distinct undisclosed base; no METR, no-CoT, IKP, public training compute, architecture, or parameter-count observation</x:v>
      </x:c>
    </x:row>
    <x:row r="11">
      <x:c r="A11" s="17" t="str">
        <x:v>Kimi K3 technical report evidence</x:v>
      </x:c>
      <x:c r="B11" s="23" t="str">
        <x:v>./sources/kimi_k3_release_evidence_2026-07-31.json</x:v>
      </x:c>
      <x:c r="C11" s="23" t="str">
        <x:v>Exact 2.78T total / 104.2B activated parameters and architecture</x:v>
      </x:c>
      <x:c r="D11" s="23" t="str">
        <x:v>Official technical report released 2026-07-31</x:v>
      </x:c>
    </x:row>
    <x:row r="12">
      <x:c r="A12" s="17" t="str">
        <x:v>Artificial Analysis K3</x:v>
      </x:c>
      <x:c r="B12" s="23" t="str">
        <x:v>https://artificialanalysis.ai/models/kimi-k3</x:v>
      </x:c>
      <x:c r="C12" s="23" t="str">
        <x:v>K3 exact AA v4.1 score</x:v>
      </x:c>
      <x:c r="D12" s="23" t="str">
        <x:v>UI displays rounded 57</x:v>
      </x:c>
    </x:row>
    <x:row r="13">
      <x:c r="A13" s="17" t="str">
        <x:v>Artificial Analysis Grok 4.5</x:v>
      </x:c>
      <x:c r="B13" s="23" t="str">
        <x:v>https://artificialanalysis.ai/models/grok-4-5</x:v>
      </x:c>
      <x:c r="C13" s="23" t="str">
        <x:v>Grok AA v4.1 score and release date</x:v>
      </x:c>
      <x:c r="D13" s="23" t="str">
        <x:v>AA parameter fields remain blank</x:v>
      </x:c>
    </x:row>
    <x:row r="14">
      <x:c r="A14" s="17" t="str">
        <x:v>Supplied ECI workbook</x:v>
      </x:c>
      <x:c r="B14" s="23" t="str">
        <x:v>./sources/input_eci_parameter_regression_workbook_2026-07-17.xlsx</x:v>
      </x:c>
      <x:c r="C14" s="23" t="str">
        <x:v>Dated and no-date ECI cross-check</x:v>
      </x:c>
      <x:c r="D14" s="23" t="str">
        <x:v>Read-only reference</x:v>
      </x:c>
    </x:row>
    <x:row r="15">
      <x:c r="A15" s="17" t="str">
        <x:v>Prior K3-calibrated workbook</x:v>
      </x:c>
      <x:c r="B15" s="23" t="str">
        <x:v>./outputs/019f6c42-2d53-7743-ab07-6293e2618dd7/k3_calibrated_frontier_parameter_crosscheck_2026-07-17.xlsx</x:v>
      </x:c>
      <x:c r="C15" s="23" t="str">
        <x:v>Primary benchmark estimates before price smoothing</x:v>
      </x:c>
      <x:c r="D15" s="23" t="str">
        <x:v>Opus rows collapsed here; Fable treated as regular per user</x:v>
      </x:c>
    </x:row>
    <x:row r="16">
      <x:c r="A16" s="17" t="str">
        <x:v>OpenAI pricing attachment</x:v>
      </x:c>
      <x:c r="B16" s="23" t="str">
        <x:v>./sources/input_openai_api_pricing_docs_2026-07-17.txt</x:v>
      </x:c>
      <x:c r="C16" s="23" t="str">
        <x:v>User-provided official-doc snapshot</x:v>
      </x:c>
      <x:c r="D16" s="23" t="str">
        <x:v>Cross-checked with live official page</x:v>
      </x:c>
    </x:row>
    <x:row r="17">
      <x:c r="A17" s="18" t="str">
        <x:v>Anthropic pricing attachment</x:v>
      </x:c>
      <x:c r="B17" s="24" t="str">
        <x:v>./sources/input_anthropic_api_pricing_docs_2026-07-17.txt</x:v>
      </x:c>
      <x:c r="C17" s="24" t="str">
        <x:v>User-provided official-doc snapshot</x:v>
      </x:c>
      <x:c r="D17" s="24" t="str">
        <x:v>Cross-checked with live official page</x:v>
      </x:c>
    </x:row>
    <x:row r="18">
      <x:c r="B18"/>
    </x:row>
    <x:row r="19">
      <x:c r="A19" s="91" t="str">
        <x:v>Horizon, Epoch, and forecast evidence added in this revision</x:v>
      </x:c>
      <x:c r="B19" s="91"/>
      <x:c r="C19" s="91"/>
      <x:c r="D19" s="91"/>
    </x:row>
    <x:row r="20" ht="34" customHeight="1">
      <x:c r="A20" s="223" t="str">
        <x:v>No-CoT horizon paper</x:v>
      </x:c>
      <x:c r="B20" s="223" t="str">
        <x:v>https://arxiv.org/pdf/2606.07157</x:v>
      </x:c>
      <x:c r="C20" s="223" t="str">
        <x:v>Primary model-level horizons, CIs, scaling laws, and architecture findings</x:v>
      </x:c>
      <x:c r="D20" s="223" t="str">
        <x:v>v3 source parsed directly</x:v>
      </x:c>
    </x:row>
    <x:row r="21">
      <x:c r="A21" s="224" t="str">
        <x:v>Submitted LaTeX source</x:v>
      </x:c>
      <x:c r="B21" s="226" t="str">
        <x:v>./sources/input_no_cot_arxiv_2606.07157v3_source.tar.gz</x:v>
      </x:c>
      <x:c r="C21" s="226" t="str">
        <x:v>Exact extraction of all model-level paper data used here</x:v>
      </x:c>
      <x:c r="D21" s="226" t="str">
        <x:v>Local immutable input for this build</x:v>
      </x:c>
    </x:row>
    <x:row r="22">
      <x:c r="A22" s="224" t="str">
        <x:v>Epoch AI all-models CSV</x:v>
      </x:c>
      <x:c r="B22" s="226" t="str">
        <x:v>https://epoch.ai/data/all_ai_models.csv</x:v>
      </x:c>
      <x:c r="C22" s="226" t="str">
        <x:v>Exact checkpoint identities, day-level dates, parameter cross-checks, and source links</x:v>
      </x:c>
      <x:c r="D22" s="226" t="str">
        <x:v>Pinned 2026-07-31; full 3,574-row snapshot retained</x:v>
      </x:c>
    </x:row>
    <x:row r="23">
      <x:c r="A23" s="224" t="str">
        <x:v>Epoch AI models archive</x:v>
      </x:c>
      <x:c r="B23" s="226" t="str">
        <x:v>./sources/input_epoch_ai_models_archive_2026-07-17.zip</x:v>
      </x:c>
      <x:c r="C23" s="226" t="str">
        <x:v>Frontier/notable/large-scale source views and compute estimation metadata</x:v>
      </x:c>
      <x:c r="D23" s="226" t="str">
        <x:v>1,690 correlated view records retained; frontier view feeds 5% compute branch</x:v>
      </x:c>
    </x:row>
    <x:row r="24">
      <x:c r="A24" s="224" t="str">
        <x:v>Compute-enriched unified observations</x:v>
      </x:c>
      <x:c r="B24" s="226" t="str">
        <x:v>./outputs/019f6c42-2d53-7743-ab07-6293e2618dd7/unified_model_observations_compute_enriched_2026-07-17.csv</x:v>
      </x:c>
      <x:c r="C24" s="226" t="str">
        <x:v>Single audited input for benchmark, AA↔Epoch, compute, and source-view joins</x:v>
      </x:c>
      <x:c r="D24" s="226" t="str">
        <x:v>8,476 observations; 2,059 component rows and archive views excluded from independent model-level likelihood counts</x:v>
      </x:c>
    </x:row>
    <x:row r="25">
      <x:c r="A25" s="224" t="str">
        <x:v>ECI component benchmark snapshot</x:v>
      </x:c>
      <x:c r="B25" s="226" t="str">
        <x:v>./sources/epoch_eci_benchmarks_2026-07-31.csv</x:v>
      </x:c>
      <x:c r="C25" s="226" t="str">
        <x:v>All model-by-benchmark measurements used in the held-out component comparison</x:v>
      </x:c>
      <x:c r="D25" s="226" t="str">
        <x:v>2,059 unique model/benchmark rows; 213 models; 54 benchmarks</x:v>
      </x:c>
    </x:row>
    <x:row r="26">
      <x:c r="A26" s="224" t="str">
        <x:v>Epoch benchmark data archive</x:v>
      </x:c>
      <x:c r="B26" s="226" t="str">
        <x:v>./sources/epoch_benchmark_data_2026-07-31.zip</x:v>
      </x:c>
      <x:c r="C26" s="226" t="str">
        <x:v>Official IRT slopes/difficulties and raw benchmark source files</x:v>
      </x:c>
      <x:c r="D26" s="226" t="str">
        <x:v>Used to map component performance onto the aggregate ECI scale</x:v>
      </x:c>
    </x:row>
    <x:row r="27">
      <x:c r="A27" s="224" t="str">
        <x:v>Epoch AI downloads documentation</x:v>
      </x:c>
      <x:c r="B27" s="226" t="str">
        <x:v>https://epoch.ai/data/ai-models-documentation/downloads</x:v>
      </x:c>
      <x:c r="C27" s="226" t="str">
        <x:v>Dataset provenance and update cadence</x:v>
      </x:c>
      <x:c r="D27" s="226" t="str">
        <x:v>Official Epoch documentation</x:v>
      </x:c>
    </x:row>
    <x:row r="28">
      <x:c r="A28" s="224" t="str">
        <x:v>LessWrong paper copy</x:v>
      </x:c>
      <x:c r="B28" s="226" t="str">
        <x:v>./sources/input_lesswrong_no_cot_article_2026-07-17.txt</x:v>
      </x:c>
      <x:c r="C28" s="226" t="str">
        <x:v>Secondary paper text / discussion</x:v>
      </x:c>
      <x:c r="D28" s="226" t="str">
        <x:v>Primary numbers taken from LaTeX, not this copy</x:v>
      </x:c>
    </x:row>
    <x:row r="29">
      <x:c r="A29" s="224" t="str">
        <x:v>METR-Horizon-v1.1 official asset</x:v>
      </x:c>
      <x:c r="B29" s="226" t="str">
        <x:v>https://metr.org/assets/benchmark_results_1_1.yaml</x:v>
      </x:c>
      <x:c r="C29" s="226" t="str">
        <x:v>26 model horizons, confidence intervals, full scaffold arrays, and 128.744-day from-2023 trend</x:v>
      </x:c>
      <x:c r="D29" s="226" t="str">
        <x:v>First-party YAML; 26/26 common-field exact match to retained legacy copy; used to identify post-training leverage only</x:v>
      </x:c>
    </x:row>
    <x:row r="30">
      <x:c r="A30" s="224" t="str">
        <x:v>Ryan Greenblatt K3 assessment</x:v>
      </x:c>
      <x:c r="B30" s="226" t="str">
        <x:v>User-supplied in Codex conversation, 2026-07-17</x:v>
      </x:c>
      <x:c r="C30" s="226" t="str">
        <x:v>Corrected K3 pretrain placement and ~8-month gap</x:v>
      </x:c>
      <x:c r="D30" s="226" t="str">
        <x:v>Qualitative prior; earlier bullish view explicitly retracted</x:v>
      </x:c>
    </x:row>
    <x:row r="31">
      <x:c r="A31" s="224" t="str">
        <x:v>Human forecast ledger</x:v>
      </x:c>
      <x:c r="B31" s="226" t="str">
        <x:v>./sources/human_parameter_forecasts_2026-07-17.csv</x:v>
      </x:c>
      <x:c r="C31" s="226" t="str">
        <x:v>Normalized contributor/model forecasts; geometric centers and counts</x:v>
      </x:c>
      <x:c r="D31" s="226" t="str">
        <x:v>Single source of truth for registry, workbook, and chart</x:v>
      </x:c>
    </x:row>
    <x:row r="32">
      <x:c r="A32" s="224" t="str">
        <x:v>Human prediction registry</x:v>
      </x:c>
      <x:c r="B32" s="226" t="str">
        <x:v>./outputs/019f6c42-2d53-7743-ab07-6293e2618dd7/frontier_parameter_prediction_registry_v2.1_2026-07-17.docx</x:v>
      </x:c>
      <x:c r="C32" s="226" t="str">
        <x:v>Rendered Fable/Sol crowd register</x:v>
      </x:c>
      <x:c r="D32" s="226" t="str">
        <x:v>Generated from the ledger; unscored and likely correlated</x:v>
      </x:c>
    </x:row>
    <x:row r="33">
      <x:c r="A33" s="225" t="str">
        <x:v>Kimi K3 official release evidence</x:v>
      </x:c>
      <x:c r="B33" s="227" t="str">
        <x:v>./sources/kimi_k3_release_evidence_2026-07-31.json</x:v>
      </x:c>
      <x:c r="C33" s="227" t="str">
        <x:v>Official K3 2.78T total / 104.2B activated, 16/896 routed experts, and 2.5× reported efficiency; K2 comparator 1.04T / 32.6B</x:v>
      </x:c>
      <x:c r="D33" s="227" t="str">
        <x:v>Pinned primary-source bundle 2026-07-31; exact active count supersedes the earlier routed-expert approximation</x:v>
      </x:c>
    </x:row>
    <x:row r="34">
      <x:c r="A34" s="228" t="str">
        <x:v>OpenRouter historical price ledger</x:v>
      </x:c>
      <x:c r="B34" s="229" t="str">
        <x:v>https://github.com/jvrck/openrouterlist</x:v>
      </x:c>
      <x:c r="C34" s="229" t="str">
        <x:v>1,062 immutable official /api/v1/models snapshots; 914 IDs and 2,566 dated price changes</x:v>
      </x:c>
      <x:c r="D34" s="229" t="str">
        <x:v>Pinned 1cd0e2ec5fccb271df9d1140abc91aaf20b3e878; full git-history rebuild matches SHA-256 d572cdb4b64b0b4ed878e570490b937666a09b49f5cef1199dc8869825473acc</x:v>
      </x:c>
    </x:row>
    <x:row r="35">
      <x:c r="A35" s="228" t="str">
        <x:v>No-CoT exact-date audit</x:v>
      </x:c>
      <x:c r="B35" s="229" t="str">
        <x:v>./outputs/019f6c42-2d53-7743-ab07-6293e2618dd7/no_cot_exact_date_audit_2026-07-18.json</x:v>
      </x:c>
      <x:c r="C35" s="229" t="str">
        <x:v>49/49 day-level checkpoint dates; four date-only overrides; zero parameter identities added</x:v>
      </x:c>
      <x:c r="D35" s="229" t="str">
        <x:v>Published time law 373.0→365.9 days; token law 437.0→438.4 days; branch weight unchanged</x:v>
      </x:c>
    </x:row>
    <x:row r="36">
      <x:c r="A36" s="228" t="str">
        <x:v>First-party frontier evidence</x:v>
      </x:c>
      <x:c r="B36" s="229" t="str">
        <x:v>./sources/frontier_primary_evidence_2026-07-18.csv</x:v>
      </x:c>
      <x:c r="C36" s="229" t="str">
        <x:v>Direct Sol 3.6-minute no-CoT point; official Fable/Mythos shared-weight identity; fallback and GPQA caveats</x:v>
      </x:c>
      <x:c r="D36" s="229" t="str">
        <x:v>16 fully identified chronological developer-holdouts across 5 developers; 6.4× mapping spread; incremental weight 0%</x:v>
      </x:c>
    </x:row>
    <x:row r="37">
      <x:c r="A37" s="228" t="str">
        <x:v>No-CoT architecture elasticity audit</x:v>
      </x:c>
      <x:c r="B37" s="229" t="str">
        <x:v>./outputs/019f6c42-2d53-7743-ab07-6293e2618dd7/no_cot_architecture_elasticity_audit_2026-07-18.json</x:v>
      </x:c>
      <x:c r="C37" s="229" t="str">
        <x:v>Exact 35-model dense/MoE Pareto reproduction plus chronological developer-held-out parameter recovery</x:v>
      </x:c>
      <x:c r="D37" s="229" t="str">
        <x:v>MoE factor 8.13× on 5 Pareto models; separate live slope rejected</x:v>
      </x:c>
    </x:row>
  </x:sheetData>
  <x:mergeCells>
    <x:mergeCell ref="A1:D1"/>
    <x:mergeCell ref="A2:D3"/>
    <x:mergeCell ref="A19:D19"/>
  </x:mergeCells>
  <x:pageMargins left="0.7" right="0.7" top="0.75" bottom="0.75" header="0.3" footer="0.3"/>
  <x:tableParts count="1">
    <x:tablePart xmlns:r="http://schemas.openxmlformats.org/officeDocument/2006/relationships" r:id="R000000000000007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32" hidden="0" customWidth="1"/>
    <x:col min="3" max="3" width="15"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28" hidden="0" customWidth="1"/>
    <x:col min="11" max="11" width="16" hidden="0" customWidth="1"/>
    <x:col min="12" max="12" width="16" hidden="0" customWidth="1"/>
    <x:col min="13" max="13" width="16" hidden="0" customWidth="1"/>
  </x:cols>
  <x:sheetData>
    <x:row r="1" ht="36" customHeight="1">
      <x:c r="A1" s="68" t="str">
        <x:v>No-CoT evidence — exact values and audited release dates</x:v>
      </x:c>
      <x:c r="B1" s="68"/>
      <x:c r="C1" s="68"/>
      <x:c r="D1" s="68"/>
      <x:c r="E1" s="68"/>
      <x:c r="F1" s="68"/>
      <x:c r="G1" s="68"/>
      <x:c r="H1" s="68"/>
      <x:c r="I1" s="68"/>
      <x:c r="J1" s="68"/>
      <x:c r="K1" s="68"/>
      <x:c r="L1" s="68"/>
      <x:c r="M1" s="68"/>
    </x:row>
    <x:row r="2">
      <x:c r="A2" s="6" t="str">
        <x:v>All horizons, confidence intervals, architecture fields, and parameter counts are parsed directly from arXiv-2606.07157v3.tar.gz. Release dates are reconciled separately at day precision for all 49 checkpoints; the paper's original month labels remain preserved in the registry and date-audit sheets.</x:v>
      </x:c>
      <x:c r="B2" s="6"/>
      <x:c r="C2" s="6"/>
      <x:c r="D2" s="6"/>
      <x:c r="E2" s="6"/>
      <x:c r="F2" s="6"/>
      <x:c r="G2" s="6"/>
      <x:c r="H2" s="6"/>
      <x:c r="I2" s="6"/>
      <x:c r="J2" s="6"/>
      <x:c r="K2" s="6"/>
      <x:c r="L2" s="6"/>
      <x:c r="M2" s="6"/>
    </x:row>
    <x:row r="3">
      <x:c r="A3" s="6"/>
      <x:c r="B3" s="6"/>
      <x:c r="C3" s="6"/>
      <x:c r="D3" s="6"/>
      <x:c r="E3" s="6"/>
      <x:c r="F3" s="6"/>
      <x:c r="G3" s="6"/>
      <x:c r="H3" s="6"/>
      <x:c r="I3" s="6"/>
      <x:c r="J3" s="6"/>
      <x:c r="K3" s="6"/>
      <x:c r="L3" s="6"/>
      <x:c r="M3" s="6"/>
    </x:row>
    <x:row r="5">
      <x:c r="A5" s="91" t="str">
        <x:v>Proprietary / frontier horizons — whole 32-short-answer suite</x:v>
      </x:c>
      <x:c r="B5" s="91"/>
      <x:c r="C5" s="91"/>
      <x:c r="D5" s="91"/>
      <x:c r="E5" s="91"/>
      <x:c r="F5" s="91"/>
      <x:c r="G5" s="91"/>
      <x:c r="H5" s="91"/>
      <x:c r="I5" s="91"/>
      <x:c r="J5" s="91"/>
      <x:c r="K5" s="91"/>
      <x:c r="L5" s="91"/>
      <x:c r="M5" s="91"/>
    </x:row>
    <x:row r="6" ht="34" customHeight="1">
      <x:c r="A6" s="73" t="str">
        <x:v>Model</x:v>
      </x:c>
      <x:c r="B6" s="73" t="str">
        <x:v>Release date</x:v>
      </x:c>
      <x:c r="C6" s="73" t="str">
        <x:v>Time TH (min)</x:v>
      </x:c>
      <x:c r="D6" s="73" t="str">
        <x:v>Time CI low</x:v>
      </x:c>
      <x:c r="E6" s="73" t="str">
        <x:v>Time CI high</x:v>
      </x:c>
      <x:c r="F6" s="73" t="str">
        <x:v>Time source text</x:v>
      </x:c>
      <x:c r="G6" s="73" t="str">
        <x:v>Token TH</x:v>
      </x:c>
      <x:c r="H6" s="73" t="str">
        <x:v>Token CI low</x:v>
      </x:c>
      <x:c r="I6" s="73" t="str">
        <x:v>Token CI high</x:v>
      </x:c>
      <x:c r="J6" s="73" t="str">
        <x:v>Token source text</x:v>
      </x:c>
      <x:c r="K6" s="73" t="str">
        <x:v>At floor?</x:v>
      </x:c>
      <x:c r="L6" s="73" t="str">
        <x:v>LaTeX table</x:v>
      </x:c>
    </x:row>
    <x:row r="7">
      <x:c r="A7" s="16" t="str">
        <x:v>GPT-2</x:v>
      </x:c>
      <x:c r="B7" s="30" t="n">
        <x:v>43510</x:v>
      </x:c>
      <x:c r="C7" s="19" t="n">
        <x:v>0.01</x:v>
      </x:c>
      <x:c r="D7" s="19" t="n">
        <x:v>0.01</x:v>
      </x:c>
      <x:c r="E7" s="19" t="n">
        <x:v>0.01</x:v>
      </x:c>
      <x:c r="F7" s="16" t="str">
        <x:v>&lt;0.01 [&lt;0.01, &lt;0.01]</x:v>
      </x:c>
      <x:c r="G7" s="19" t="n">
        <x:v>1</x:v>
      </x:c>
      <x:c r="H7" s="19" t="n">
        <x:v>1</x:v>
      </x:c>
      <x:c r="I7" s="19" t="n">
        <x:v>1</x:v>
      </x:c>
      <x:c r="J7" s="16" t="str">
        <x:v>&lt;1 [1, 1]</x:v>
      </x:c>
      <x:c r="K7" s="16" t="str">
        <x:v>Yes</x:v>
      </x:c>
      <x:c r="L7" s="16" t="str">
        <x:v>tab:horizons-per-model</x:v>
      </x:c>
    </x:row>
    <x:row r="8">
      <x:c r="A8" s="17" t="str">
        <x:v>GPT-3</x:v>
      </x:c>
      <x:c r="B8" s="31" t="n">
        <x:v>43979</x:v>
      </x:c>
      <x:c r="C8" s="20" t="n">
        <x:v>0.05</x:v>
      </x:c>
      <x:c r="D8" s="20" t="n">
        <x:v>0.01</x:v>
      </x:c>
      <x:c r="E8" s="20" t="n">
        <x:v>0.05</x:v>
      </x:c>
      <x:c r="F8" s="17" t="str">
        <x:v>0.05 [&lt;0.01, 0.05]</x:v>
      </x:c>
      <x:c r="G8" s="20" t="n">
        <x:v>1</x:v>
      </x:c>
      <x:c r="H8" s="20" t="n">
        <x:v>1</x:v>
      </x:c>
      <x:c r="I8" s="20" t="n">
        <x:v>8</x:v>
      </x:c>
      <x:c r="J8" s="17" t="str">
        <x:v>1 [1, 8]</x:v>
      </x:c>
      <x:c r="K8" s="17" t="str">
        <x:v>No</x:v>
      </x:c>
      <x:c r="L8" s="17" t="str">
        <x:v>tab:horizons-per-model</x:v>
      </x:c>
    </x:row>
    <x:row r="9">
      <x:c r="A9" s="17" t="str">
        <x:v>GPT-3.5</x:v>
      </x:c>
      <x:c r="B9" s="31" t="n">
        <x:v>44635</x:v>
      </x:c>
      <x:c r="C9" s="20" t="n">
        <x:v>0.29</x:v>
      </x:c>
      <x:c r="D9" s="20" t="n">
        <x:v>0.01</x:v>
      </x:c>
      <x:c r="E9" s="20" t="n">
        <x:v>0.42</x:v>
      </x:c>
      <x:c r="F9" s="17" t="str">
        <x:v>0.29 [&lt;0.01, 0.42]</x:v>
      </x:c>
      <x:c r="G9" s="20" t="n">
        <x:v>123</x:v>
      </x:c>
      <x:c r="H9" s="20" t="n">
        <x:v>71</x:v>
      </x:c>
      <x:c r="I9" s="20" t="n">
        <x:v>189</x:v>
      </x:c>
      <x:c r="J9" s="17" t="str">
        <x:v>123 [71, 189]</x:v>
      </x:c>
      <x:c r="K9" s="17" t="str">
        <x:v>No</x:v>
      </x:c>
      <x:c r="L9" s="17" t="str">
        <x:v>tab:horizons-per-model</x:v>
      </x:c>
    </x:row>
    <x:row r="10">
      <x:c r="A10" s="17" t="str">
        <x:v>GPT-4</x:v>
      </x:c>
      <x:c r="B10" s="31" t="n">
        <x:v>44999</x:v>
      </x:c>
      <x:c r="C10" s="20" t="n">
        <x:v>0.89</x:v>
      </x:c>
      <x:c r="D10" s="20" t="n">
        <x:v>0.19</x:v>
      </x:c>
      <x:c r="E10" s="20" t="n">
        <x:v>0.95</x:v>
      </x:c>
      <x:c r="F10" s="17" t="str">
        <x:v>0.89 [0.19, 0.95]</x:v>
      </x:c>
      <x:c r="G10" s="20" t="n">
        <x:v>290</x:v>
      </x:c>
      <x:c r="H10" s="20" t="n">
        <x:v>197</x:v>
      </x:c>
      <x:c r="I10" s="20" t="n">
        <x:v>457</x:v>
      </x:c>
      <x:c r="J10" s="17" t="str">
        <x:v>290 [197, 457]</x:v>
      </x:c>
      <x:c r="K10" s="17" t="str">
        <x:v>No</x:v>
      </x:c>
      <x:c r="L10" s="17" t="str">
        <x:v>tab:horizons-per-model</x:v>
      </x:c>
    </x:row>
    <x:row r="11">
      <x:c r="A11" s="17" t="str">
        <x:v>GPT-4 Turbo</x:v>
      </x:c>
      <x:c r="B11" s="31" t="n">
        <x:v>45391</x:v>
      </x:c>
      <x:c r="C11" s="20" t="n">
        <x:v>0.8</x:v>
      </x:c>
      <x:c r="D11" s="20" t="n">
        <x:v>0.06</x:v>
      </x:c>
      <x:c r="E11" s="20" t="n">
        <x:v>0.91</x:v>
      </x:c>
      <x:c r="F11" s="17" t="str">
        <x:v>0.80 [0.06, 0.91]</x:v>
      </x:c>
      <x:c r="G11" s="20" t="n">
        <x:v>401</x:v>
      </x:c>
      <x:c r="H11" s="20" t="n">
        <x:v>248</x:v>
      </x:c>
      <x:c r="I11" s="20" t="n">
        <x:v>652</x:v>
      </x:c>
      <x:c r="J11" s="17" t="str">
        <x:v>401 [248, 652]</x:v>
      </x:c>
      <x:c r="K11" s="17" t="str">
        <x:v>No</x:v>
      </x:c>
      <x:c r="L11" s="17" t="str">
        <x:v>tab:horizons-per-model</x:v>
      </x:c>
    </x:row>
    <x:row r="12">
      <x:c r="A12" s="17" t="str">
        <x:v>GPT-4o</x:v>
      </x:c>
      <x:c r="B12" s="31" t="n">
        <x:v>45425</x:v>
      </x:c>
      <x:c r="C12" s="20" t="n">
        <x:v>0.8</x:v>
      </x:c>
      <x:c r="D12" s="20" t="n">
        <x:v>0.03</x:v>
      </x:c>
      <x:c r="E12" s="20" t="n">
        <x:v>0.92</x:v>
      </x:c>
      <x:c r="F12" s="17" t="str">
        <x:v>0.80 [0.03, 0.92]</x:v>
      </x:c>
      <x:c r="G12" s="20" t="n">
        <x:v>455</x:v>
      </x:c>
      <x:c r="H12" s="20" t="n">
        <x:v>233</x:v>
      </x:c>
      <x:c r="I12" s="20" t="n">
        <x:v>851</x:v>
      </x:c>
      <x:c r="J12" s="17" t="str">
        <x:v>455 [233, 851]</x:v>
      </x:c>
      <x:c r="K12" s="17" t="str">
        <x:v>No</x:v>
      </x:c>
      <x:c r="L12" s="17" t="str">
        <x:v>tab:horizons-per-model</x:v>
      </x:c>
    </x:row>
    <x:row r="13">
      <x:c r="A13" s="17" t="str">
        <x:v>Sonnet 3.7</x:v>
      </x:c>
      <x:c r="B13" s="31" t="n">
        <x:v>45712</x:v>
      </x:c>
      <x:c r="C13" s="20" t="n">
        <x:v>1.1</x:v>
      </x:c>
      <x:c r="D13" s="20" t="n">
        <x:v>0.26</x:v>
      </x:c>
      <x:c r="E13" s="20" t="n">
        <x:v>1.3</x:v>
      </x:c>
      <x:c r="F13" s="17" t="str">
        <x:v>1.1 [0.26, 1.3]</x:v>
      </x:c>
      <x:c r="G13" s="20" t="n">
        <x:v>584</x:v>
      </x:c>
      <x:c r="H13" s="20" t="n">
        <x:v>403</x:v>
      </x:c>
      <x:c r="I13" s="20" t="n">
        <x:v>876</x:v>
      </x:c>
      <x:c r="J13" s="17" t="str">
        <x:v>584 [403, 876]</x:v>
      </x:c>
      <x:c r="K13" s="17" t="str">
        <x:v>No</x:v>
      </x:c>
      <x:c r="L13" s="17" t="str">
        <x:v>tab:horizons-per-model</x:v>
      </x:c>
    </x:row>
    <x:row r="14">
      <x:c r="A14" s="17" t="str">
        <x:v>Opus 4</x:v>
      </x:c>
      <x:c r="B14" s="31" t="n">
        <x:v>45799</x:v>
      </x:c>
      <x:c r="C14" s="20" t="n">
        <x:v>1.2</x:v>
      </x:c>
      <x:c r="D14" s="20" t="n">
        <x:v>0.34</x:v>
      </x:c>
      <x:c r="E14" s="20" t="n">
        <x:v>1.4</x:v>
      </x:c>
      <x:c r="F14" s="17" t="str">
        <x:v>1.2 [0.34, 1.4]</x:v>
      </x:c>
      <x:c r="G14" s="20" t="n">
        <x:v>612</x:v>
      </x:c>
      <x:c r="H14" s="20" t="n">
        <x:v>373</x:v>
      </x:c>
      <x:c r="I14" s="20" t="n">
        <x:v>1100</x:v>
      </x:c>
      <x:c r="J14" s="17" t="str">
        <x:v>612 [373, 1.1k]</x:v>
      </x:c>
      <x:c r="K14" s="17" t="str">
        <x:v>No</x:v>
      </x:c>
      <x:c r="L14" s="17" t="str">
        <x:v>tab:horizons-per-model</x:v>
      </x:c>
    </x:row>
    <x:row r="15">
      <x:c r="A15" s="17" t="str">
        <x:v>Opus 4.1</x:v>
      </x:c>
      <x:c r="B15" s="31" t="n">
        <x:v>45874</x:v>
      </x:c>
      <x:c r="C15" s="20" t="n">
        <x:v>1.4</x:v>
      </x:c>
      <x:c r="D15" s="20" t="n">
        <x:v>0.44</x:v>
      </x:c>
      <x:c r="E15" s="20" t="n">
        <x:v>1.7</x:v>
      </x:c>
      <x:c r="F15" s="17" t="str">
        <x:v>1.4 [0.44, 1.7]</x:v>
      </x:c>
      <x:c r="G15" s="20" t="n">
        <x:v>825</x:v>
      </x:c>
      <x:c r="H15" s="20" t="n">
        <x:v>542</x:v>
      </x:c>
      <x:c r="I15" s="20" t="n">
        <x:v>1400</x:v>
      </x:c>
      <x:c r="J15" s="17" t="str">
        <x:v>825 [542, 1.4k]</x:v>
      </x:c>
      <x:c r="K15" s="17" t="str">
        <x:v>No</x:v>
      </x:c>
      <x:c r="L15" s="17" t="str">
        <x:v>tab:horizons-per-model</x:v>
      </x:c>
    </x:row>
    <x:row r="16">
      <x:c r="A16" s="17" t="str">
        <x:v>Opus 4.5</x:v>
      </x:c>
      <x:c r="B16" s="31" t="n">
        <x:v>45985</x:v>
      </x:c>
      <x:c r="C16" s="20" t="n">
        <x:v>2.4</x:v>
      </x:c>
      <x:c r="D16" s="20" t="n">
        <x:v>0.39</x:v>
      </x:c>
      <x:c r="E16" s="20" t="n">
        <x:v>94</x:v>
      </x:c>
      <x:c r="F16" s="17" t="str">
        <x:v>2.4 [0.39, 94]</x:v>
      </x:c>
      <x:c r="G16" s="20" t="n">
        <x:v>1400</x:v>
      </x:c>
      <x:c r="H16" s="20" t="n">
        <x:v>842</x:v>
      </x:c>
      <x:c r="I16" s="20" t="n">
        <x:v>2400</x:v>
      </x:c>
      <x:c r="J16" s="17" t="str">
        <x:v>1.4k [842, 2.4k]</x:v>
      </x:c>
      <x:c r="K16" s="17" t="str">
        <x:v>No</x:v>
      </x:c>
      <x:c r="L16" s="17" t="str">
        <x:v>tab:horizons-per-model</x:v>
      </x:c>
    </x:row>
    <x:row r="17">
      <x:c r="A17" s="17" t="str">
        <x:v>Opus 4.6</x:v>
      </x:c>
      <x:c r="B17" s="31" t="n">
        <x:v>46058</x:v>
      </x:c>
      <x:c r="C17" s="20" t="n">
        <x:v>2.5</x:v>
      </x:c>
      <x:c r="D17" s="20" t="n">
        <x:v>0.55</x:v>
      </x:c>
      <x:c r="E17" s="20" t="n">
        <x:v>40</x:v>
      </x:c>
      <x:c r="F17" s="17" t="str">
        <x:v>2.5 [0.55, 40]</x:v>
      </x:c>
      <x:c r="G17" s="20" t="n">
        <x:v>1300</x:v>
      </x:c>
      <x:c r="H17" s="20" t="n">
        <x:v>780</x:v>
      </x:c>
      <x:c r="I17" s="20" t="n">
        <x:v>2200</x:v>
      </x:c>
      <x:c r="J17" s="17" t="str">
        <x:v>1.3k [780, 2.2k]</x:v>
      </x:c>
      <x:c r="K17" s="17" t="str">
        <x:v>No</x:v>
      </x:c>
      <x:c r="L17" s="17" t="str">
        <x:v>tab:horizons-per-model</x:v>
      </x:c>
    </x:row>
    <x:row r="18">
      <x:c r="A18" s="17" t="str">
        <x:v>GPT-5.4</x:v>
      </x:c>
      <x:c r="B18" s="31" t="n">
        <x:v>46086</x:v>
      </x:c>
      <x:c r="C18" s="20" t="n">
        <x:v>1.4</x:v>
      </x:c>
      <x:c r="D18" s="20" t="n">
        <x:v>0.12</x:v>
      </x:c>
      <x:c r="E18" s="20" t="n">
        <x:v>6.6</x:v>
      </x:c>
      <x:c r="F18" s="17" t="str">
        <x:v>1.4 [0.12, 6.6]</x:v>
      </x:c>
      <x:c r="G18" s="20" t="n">
        <x:v>961</x:v>
      </x:c>
      <x:c r="H18" s="20" t="n">
        <x:v>570</x:v>
      </x:c>
      <x:c r="I18" s="20" t="n">
        <x:v>1600</x:v>
      </x:c>
      <x:c r="J18" s="17" t="str">
        <x:v>961 [570, 1.6k]</x:v>
      </x:c>
      <x:c r="K18" s="17" t="str">
        <x:v>No</x:v>
      </x:c>
      <x:c r="L18" s="17" t="str">
        <x:v>tab:horizons-per-model</x:v>
      </x:c>
    </x:row>
    <x:row r="19">
      <x:c r="A19" s="17" t="str">
        <x:v>Opus 4.7</x:v>
      </x:c>
      <x:c r="B19" s="31" t="n">
        <x:v>46128</x:v>
      </x:c>
      <x:c r="C19" s="20" t="n">
        <x:v>2.8</x:v>
      </x:c>
      <x:c r="D19" s="20" t="n">
        <x:v>0.61</x:v>
      </x:c>
      <x:c r="E19" s="20" t="n">
        <x:v>73</x:v>
      </x:c>
      <x:c r="F19" s="17" t="str">
        <x:v>2.8 [0.61, 73]</x:v>
      </x:c>
      <x:c r="G19" s="20" t="n">
        <x:v>1500</x:v>
      </x:c>
      <x:c r="H19" s="20" t="n">
        <x:v>854</x:v>
      </x:c>
      <x:c r="I19" s="20" t="n">
        <x:v>2800</x:v>
      </x:c>
      <x:c r="J19" s="17" t="str">
        <x:v>1.5k [854, 2.8k]</x:v>
      </x:c>
      <x:c r="K19" s="17" t="str">
        <x:v>No</x:v>
      </x:c>
      <x:c r="L19" s="17" t="str">
        <x:v>tab:horizons-per-model</x:v>
      </x:c>
    </x:row>
    <x:row r="20">
      <x:c r="A20" s="18" t="str">
        <x:v>GPT-5.5</x:v>
      </x:c>
      <x:c r="B20" s="32" t="n">
        <x:v>46135</x:v>
      </x:c>
      <x:c r="C20" s="21" t="n">
        <x:v>3</x:v>
      </x:c>
      <x:c r="D20" s="21" t="n">
        <x:v>0.84</x:v>
      </x:c>
      <x:c r="E20" s="21" t="n">
        <x:v>62</x:v>
      </x:c>
      <x:c r="F20" s="18" t="str">
        <x:v>3.0 [0.84, 62]</x:v>
      </x:c>
      <x:c r="G20" s="21" t="n">
        <x:v>1500</x:v>
      </x:c>
      <x:c r="H20" s="21" t="n">
        <x:v>950</x:v>
      </x:c>
      <x:c r="I20" s="21" t="n">
        <x:v>2400</x:v>
      </x:c>
      <x:c r="J20" s="18" t="str">
        <x:v>1.5k [950, 2.4k]</x:v>
      </x:c>
      <x:c r="K20" s="18" t="str">
        <x:v>No</x:v>
      </x:c>
      <x:c r="L20" s="18" t="str">
        <x:v>tab:horizons-per-model</x:v>
      </x:c>
    </x:row>
    <x:row r="23">
      <x:c r="A23" s="91" t="str">
        <x:v>Open-weight horizon panel — 25-benchmark subset (not level-comparable to proprietary suite)</x:v>
      </x:c>
      <x:c r="B23" s="91"/>
      <x:c r="C23" s="91"/>
      <x:c r="D23" s="91"/>
      <x:c r="E23" s="91"/>
      <x:c r="F23" s="91"/>
      <x:c r="G23" s="91"/>
      <x:c r="H23" s="91"/>
      <x:c r="I23" s="91"/>
      <x:c r="J23" s="91"/>
      <x:c r="K23" s="91"/>
      <x:c r="L23" s="91"/>
      <x:c r="M23" s="91"/>
    </x:row>
    <x:row r="24" ht="34" customHeight="1">
      <x:c r="A24" s="73" t="str">
        <x:v>Developer</x:v>
      </x:c>
      <x:c r="B24" s="73" t="str">
        <x:v>Model</x:v>
      </x:c>
      <x:c r="C24" s="73" t="str">
        <x:v>Release date</x:v>
      </x:c>
      <x:c r="D24" s="73" t="str">
        <x:v>Total params (B)</x:v>
      </x:c>
      <x:c r="E24" s="73" t="str">
        <x:v>Active params (B)</x:v>
      </x:c>
      <x:c r="F24" s="73" t="str">
        <x:v>Layers</x:v>
      </x:c>
      <x:c r="G24" s="73" t="str">
        <x:v>Architecture</x:v>
      </x:c>
      <x:c r="H24" s="73" t="str">
        <x:v>Reasoning</x:v>
      </x:c>
      <x:c r="I24" s="73" t="str">
        <x:v>Modality</x:v>
      </x:c>
      <x:c r="J24" s="73" t="str">
        <x:v>Point TH (min)</x:v>
      </x:c>
      <x:c r="K24" s="73" t="str">
        <x:v>Bootstrap median</x:v>
      </x:c>
      <x:c r="L24" s="73" t="str">
        <x:v>CI low</x:v>
      </x:c>
      <x:c r="M24" s="73" t="str">
        <x:v>CI high</x:v>
      </x:c>
    </x:row>
    <x:row r="25">
      <x:c r="A25" s="16" t="str">
        <x:v>Llama</x:v>
      </x:c>
      <x:c r="B25" s="16" t="str">
        <x:v>Llama 3 8B Instruct</x:v>
      </x:c>
      <x:c r="C25" s="30" t="n">
        <x:v>45400</x:v>
      </x:c>
      <x:c r="D25" s="74" t="n">
        <x:v>8</x:v>
      </x:c>
      <x:c r="E25" s="74" t="n">
        <x:v>8</x:v>
      </x:c>
      <x:c r="F25" s="74" t="n">
        <x:v>32</x:v>
      </x:c>
      <x:c r="G25" s="16" t="str">
        <x:v>Dense</x:v>
      </x:c>
      <x:c r="H25" s="16" t="str">
        <x:v>Non-reasoning</x:v>
      </x:c>
      <x:c r="I25" s="16" t="str">
        <x:v>Text</x:v>
      </x:c>
      <x:c r="J25" s="19" t="n">
        <x:v>0.177</x:v>
      </x:c>
      <x:c r="K25" s="19" t="n">
        <x:v>0.075</x:v>
      </x:c>
      <x:c r="L25" s="19" t="n">
        <x:v>0</x:v>
      </x:c>
      <x:c r="M25" s="19" t="n">
        <x:v>0.344</x:v>
      </x:c>
    </x:row>
    <x:row r="26">
      <x:c r="A26" s="17" t="str">
        <x:v>Llama</x:v>
      </x:c>
      <x:c r="B26" s="17" t="str">
        <x:v>Llama 3.1 8B Instruct</x:v>
      </x:c>
      <x:c r="C26" s="31" t="n">
        <x:v>45496</x:v>
      </x:c>
      <x:c r="D26" s="75" t="n">
        <x:v>8</x:v>
      </x:c>
      <x:c r="E26" s="75" t="n">
        <x:v>8</x:v>
      </x:c>
      <x:c r="F26" s="75" t="n">
        <x:v>32</x:v>
      </x:c>
      <x:c r="G26" s="17" t="str">
        <x:v>Dense</x:v>
      </x:c>
      <x:c r="H26" s="17" t="str">
        <x:v>Non-reasoning</x:v>
      </x:c>
      <x:c r="I26" s="17" t="str">
        <x:v>Text</x:v>
      </x:c>
      <x:c r="J26" s="20" t="n">
        <x:v>0.097</x:v>
      </x:c>
      <x:c r="K26" s="20" t="n">
        <x:v>0.034</x:v>
      </x:c>
      <x:c r="L26" s="20" t="n">
        <x:v>0</x:v>
      </x:c>
      <x:c r="M26" s="20" t="n">
        <x:v>0.279</x:v>
      </x:c>
    </x:row>
    <x:row r="27">
      <x:c r="A27" s="17" t="str">
        <x:v>Llama</x:v>
      </x:c>
      <x:c r="B27" s="17" t="str">
        <x:v>Llama 3.1 70B Instruct</x:v>
      </x:c>
      <x:c r="C27" s="31" t="n">
        <x:v>45496</x:v>
      </x:c>
      <x:c r="D27" s="75" t="n">
        <x:v>70</x:v>
      </x:c>
      <x:c r="E27" s="75" t="n">
        <x:v>70</x:v>
      </x:c>
      <x:c r="F27" s="75" t="n">
        <x:v>80</x:v>
      </x:c>
      <x:c r="G27" s="17" t="str">
        <x:v>Dense</x:v>
      </x:c>
      <x:c r="H27" s="17" t="str">
        <x:v>Non-reasoning</x:v>
      </x:c>
      <x:c r="I27" s="17" t="str">
        <x:v>Text</x:v>
      </x:c>
      <x:c r="J27" s="20" t="n">
        <x:v>0.407</x:v>
      </x:c>
      <x:c r="K27" s="20" t="n">
        <x:v>0.195</x:v>
      </x:c>
      <x:c r="L27" s="20" t="n">
        <x:v>0.022</x:v>
      </x:c>
      <x:c r="M27" s="20" t="n">
        <x:v>0.762</x:v>
      </x:c>
    </x:row>
    <x:row r="28">
      <x:c r="A28" s="17" t="str">
        <x:v>Llama</x:v>
      </x:c>
      <x:c r="B28" s="17" t="str">
        <x:v>Llama 3.2 1B Instruct</x:v>
      </x:c>
      <x:c r="C28" s="31" t="n">
        <x:v>45559</x:v>
      </x:c>
      <x:c r="D28" s="75" t="n">
        <x:v>1</x:v>
      </x:c>
      <x:c r="E28" s="75" t="n">
        <x:v>1</x:v>
      </x:c>
      <x:c r="F28" s="75" t="n">
        <x:v>16</x:v>
      </x:c>
      <x:c r="G28" s="17" t="str">
        <x:v>Dense</x:v>
      </x:c>
      <x:c r="H28" s="17" t="str">
        <x:v>Non-reasoning</x:v>
      </x:c>
      <x:c r="I28" s="17" t="str">
        <x:v>Text</x:v>
      </x:c>
      <x:c r="J28" s="20" t="n">
        <x:v>0.055</x:v>
      </x:c>
      <x:c r="K28" s="20" t="n">
        <x:v>0.021</x:v>
      </x:c>
      <x:c r="L28" s="20" t="n">
        <x:v>0</x:v>
      </x:c>
      <x:c r="M28" s="20" t="n">
        <x:v>0.084</x:v>
      </x:c>
    </x:row>
    <x:row r="29">
      <x:c r="A29" s="17" t="str">
        <x:v>Llama</x:v>
      </x:c>
      <x:c r="B29" s="17" t="str">
        <x:v>Llama 3.2 3B Instruct</x:v>
      </x:c>
      <x:c r="C29" s="31" t="n">
        <x:v>45559</x:v>
      </x:c>
      <x:c r="D29" s="75" t="n">
        <x:v>3</x:v>
      </x:c>
      <x:c r="E29" s="75" t="n">
        <x:v>3</x:v>
      </x:c>
      <x:c r="F29" s="75" t="n">
        <x:v>28</x:v>
      </x:c>
      <x:c r="G29" s="17" t="str">
        <x:v>Dense</x:v>
      </x:c>
      <x:c r="H29" s="17" t="str">
        <x:v>Non-reasoning</x:v>
      </x:c>
      <x:c r="I29" s="17" t="str">
        <x:v>Text</x:v>
      </x:c>
      <x:c r="J29" s="20" t="n">
        <x:v>0.146</x:v>
      </x:c>
      <x:c r="K29" s="20" t="n">
        <x:v>0.06</x:v>
      </x:c>
      <x:c r="L29" s="20" t="n">
        <x:v>0</x:v>
      </x:c>
      <x:c r="M29" s="20" t="n">
        <x:v>0.297</x:v>
      </x:c>
    </x:row>
    <x:row r="30">
      <x:c r="A30" s="17" t="str">
        <x:v>Llama</x:v>
      </x:c>
      <x:c r="B30" s="17" t="str">
        <x:v>Llama 3.3 70B Instruct</x:v>
      </x:c>
      <x:c r="C30" s="31" t="n">
        <x:v>45632</x:v>
      </x:c>
      <x:c r="D30" s="75" t="n">
        <x:v>70</x:v>
      </x:c>
      <x:c r="E30" s="75" t="n">
        <x:v>70</x:v>
      </x:c>
      <x:c r="F30" s="75" t="n">
        <x:v>80</x:v>
      </x:c>
      <x:c r="G30" s="17" t="str">
        <x:v>Dense</x:v>
      </x:c>
      <x:c r="H30" s="17" t="str">
        <x:v>Non-reasoning</x:v>
      </x:c>
      <x:c r="I30" s="17" t="str">
        <x:v>Text</x:v>
      </x:c>
      <x:c r="J30" s="20" t="n">
        <x:v>0.513</x:v>
      </x:c>
      <x:c r="K30" s="20" t="n">
        <x:v>0.263</x:v>
      </x:c>
      <x:c r="L30" s="20" t="n">
        <x:v>0.012</x:v>
      </x:c>
      <x:c r="M30" s="20" t="n">
        <x:v>0.861</x:v>
      </x:c>
    </x:row>
    <x:row r="31">
      <x:c r="A31" s="17" t="str">
        <x:v>Llama</x:v>
      </x:c>
      <x:c r="B31" s="17" t="str">
        <x:v>Llama 4 Scout</x:v>
      </x:c>
      <x:c r="C31" s="31" t="n">
        <x:v>45752</x:v>
      </x:c>
      <x:c r="D31" s="75" t="n">
        <x:v>109</x:v>
      </x:c>
      <x:c r="E31" s="75" t="n">
        <x:v>17</x:v>
      </x:c>
      <x:c r="F31" s="75" t="n">
        <x:v>48</x:v>
      </x:c>
      <x:c r="G31" s="17" t="str">
        <x:v>MoE</x:v>
      </x:c>
      <x:c r="H31" s="17" t="str">
        <x:v>Non-reasoning</x:v>
      </x:c>
      <x:c r="I31" s="17" t="str">
        <x:v>VL</x:v>
      </x:c>
      <x:c r="J31" s="20" t="n">
        <x:v>0.102</x:v>
      </x:c>
      <x:c r="K31" s="20" t="n">
        <x:v>0.037</x:v>
      </x:c>
      <x:c r="L31" s="20" t="n">
        <x:v>0.001</x:v>
      </x:c>
      <x:c r="M31" s="20" t="n">
        <x:v>0.231</x:v>
      </x:c>
    </x:row>
    <x:row r="32">
      <x:c r="A32" s="17" t="str">
        <x:v>Llama</x:v>
      </x:c>
      <x:c r="B32" s="17" t="str">
        <x:v>Llama 4 Maverick</x:v>
      </x:c>
      <x:c r="C32" s="31" t="n">
        <x:v>45752</x:v>
      </x:c>
      <x:c r="D32" s="75" t="n">
        <x:v>400</x:v>
      </x:c>
      <x:c r="E32" s="75" t="n">
        <x:v>17</x:v>
      </x:c>
      <x:c r="F32" s="75" t="n">
        <x:v>48</x:v>
      </x:c>
      <x:c r="G32" s="17" t="str">
        <x:v>MoE</x:v>
      </x:c>
      <x:c r="H32" s="17" t="str">
        <x:v>Non-reasoning</x:v>
      </x:c>
      <x:c r="I32" s="17" t="str">
        <x:v>VL</x:v>
      </x:c>
      <x:c r="J32" s="20" t="n">
        <x:v>0.391</x:v>
      </x:c>
      <x:c r="K32" s="20" t="n">
        <x:v>0.19</x:v>
      </x:c>
      <x:c r="L32" s="20" t="n">
        <x:v>0.004</x:v>
      </x:c>
      <x:c r="M32" s="20" t="n">
        <x:v>0.732</x:v>
      </x:c>
    </x:row>
    <x:row r="33">
      <x:c r="A33" s="17" t="str">
        <x:v>Mistral</x:v>
      </x:c>
      <x:c r="B33" s="17" t="str">
        <x:v>Mistral Nemo 12B</x:v>
      </x:c>
      <x:c r="C33" s="31" t="n">
        <x:v>45491</x:v>
      </x:c>
      <x:c r="D33" s="75" t="n">
        <x:v>12</x:v>
      </x:c>
      <x:c r="E33" s="75" t="n">
        <x:v>12</x:v>
      </x:c>
      <x:c r="F33" s="75" t="n">
        <x:v>40</x:v>
      </x:c>
      <x:c r="G33" s="17" t="str">
        <x:v>Dense</x:v>
      </x:c>
      <x:c r="H33" s="17" t="str">
        <x:v>Non-reasoning</x:v>
      </x:c>
      <x:c r="I33" s="17" t="str">
        <x:v>Text</x:v>
      </x:c>
      <x:c r="J33" s="20" t="n">
        <x:v>0.126</x:v>
      </x:c>
      <x:c r="K33" s="20" t="n">
        <x:v>0.048</x:v>
      </x:c>
      <x:c r="L33" s="20" t="n">
        <x:v>0.002</x:v>
      </x:c>
      <x:c r="M33" s="20" t="n">
        <x:v>0.3</x:v>
      </x:c>
    </x:row>
    <x:row r="34">
      <x:c r="A34" s="17" t="str">
        <x:v>Mistral</x:v>
      </x:c>
      <x:c r="B34" s="17" t="str">
        <x:v>Ministral 3 3B</x:v>
      </x:c>
      <x:c r="C34" s="31" t="n">
        <x:v>45993</x:v>
      </x:c>
      <x:c r="D34" s="75" t="n">
        <x:v>3</x:v>
      </x:c>
      <x:c r="E34" s="75" t="n">
        <x:v>3</x:v>
      </x:c>
      <x:c r="F34" s="75" t="n">
        <x:v>26</x:v>
      </x:c>
      <x:c r="G34" s="17" t="str">
        <x:v>Dense</x:v>
      </x:c>
      <x:c r="H34" s="17" t="str">
        <x:v>Non-reasoning</x:v>
      </x:c>
      <x:c r="I34" s="17" t="str">
        <x:v>VL</x:v>
      </x:c>
      <x:c r="J34" s="20" t="n">
        <x:v>0.096</x:v>
      </x:c>
      <x:c r="K34" s="20" t="n">
        <x:v>0.036</x:v>
      </x:c>
      <x:c r="L34" s="20" t="n">
        <x:v>0</x:v>
      </x:c>
      <x:c r="M34" s="20" t="n">
        <x:v>0.194</x:v>
      </x:c>
    </x:row>
    <x:row r="35">
      <x:c r="A35" s="17" t="str">
        <x:v>Mistral</x:v>
      </x:c>
      <x:c r="B35" s="17" t="str">
        <x:v>Ministral 3 8B</x:v>
      </x:c>
      <x:c r="C35" s="31" t="n">
        <x:v>45993</x:v>
      </x:c>
      <x:c r="D35" s="75" t="n">
        <x:v>8</x:v>
      </x:c>
      <x:c r="E35" s="75" t="n">
        <x:v>8</x:v>
      </x:c>
      <x:c r="F35" s="75" t="n">
        <x:v>32</x:v>
      </x:c>
      <x:c r="G35" s="17" t="str">
        <x:v>Dense</x:v>
      </x:c>
      <x:c r="H35" s="17" t="str">
        <x:v>Non-reasoning</x:v>
      </x:c>
      <x:c r="I35" s="17" t="str">
        <x:v>VL</x:v>
      </x:c>
      <x:c r="J35" s="20" t="n">
        <x:v>0.282</x:v>
      </x:c>
      <x:c r="K35" s="20" t="n">
        <x:v>0.132</x:v>
      </x:c>
      <x:c r="L35" s="20" t="n">
        <x:v>0.002</x:v>
      </x:c>
      <x:c r="M35" s="20" t="n">
        <x:v>0.482</x:v>
      </x:c>
    </x:row>
    <x:row r="36">
      <x:c r="A36" s="17" t="str">
        <x:v>Mistral</x:v>
      </x:c>
      <x:c r="B36" s="17" t="str">
        <x:v>Ministral 3 14B</x:v>
      </x:c>
      <x:c r="C36" s="31" t="n">
        <x:v>45993</x:v>
      </x:c>
      <x:c r="D36" s="75" t="n">
        <x:v>14</x:v>
      </x:c>
      <x:c r="E36" s="75" t="n">
        <x:v>14</x:v>
      </x:c>
      <x:c r="F36" s="75" t="n">
        <x:v>40</x:v>
      </x:c>
      <x:c r="G36" s="17" t="str">
        <x:v>Dense</x:v>
      </x:c>
      <x:c r="H36" s="17" t="str">
        <x:v>Non-reasoning</x:v>
      </x:c>
      <x:c r="I36" s="17" t="str">
        <x:v>VL</x:v>
      </x:c>
      <x:c r="J36" s="20" t="n">
        <x:v>0.367</x:v>
      </x:c>
      <x:c r="K36" s="20" t="n">
        <x:v>0.178</x:v>
      </x:c>
      <x:c r="L36" s="20" t="n">
        <x:v>0.004</x:v>
      </x:c>
      <x:c r="M36" s="20" t="n">
        <x:v>0.625</x:v>
      </x:c>
    </x:row>
    <x:row r="37">
      <x:c r="A37" s="17" t="str">
        <x:v>Qwen</x:v>
      </x:c>
      <x:c r="B37" s="17" t="str">
        <x:v>Qwen 3 8B</x:v>
      </x:c>
      <x:c r="C37" s="31" t="n">
        <x:v>45776</x:v>
      </x:c>
      <x:c r="D37" s="75" t="n">
        <x:v>8</x:v>
      </x:c>
      <x:c r="E37" s="75" t="n">
        <x:v>8</x:v>
      </x:c>
      <x:c r="F37" s="75" t="n">
        <x:v>36</x:v>
      </x:c>
      <x:c r="G37" s="17" t="str">
        <x:v>Dense</x:v>
      </x:c>
      <x:c r="H37" s="17" t="str">
        <x:v>Hybrid-reasoning</x:v>
      </x:c>
      <x:c r="I37" s="17" t="str">
        <x:v>Text</x:v>
      </x:c>
      <x:c r="J37" s="20" t="n">
        <x:v>0.23</x:v>
      </x:c>
      <x:c r="K37" s="20" t="n">
        <x:v>0.101</x:v>
      </x:c>
      <x:c r="L37" s="20" t="n">
        <x:v>0.001</x:v>
      </x:c>
      <x:c r="M37" s="20" t="n">
        <x:v>0.377</x:v>
      </x:c>
    </x:row>
    <x:row r="38">
      <x:c r="A38" s="17" t="str">
        <x:v>Qwen</x:v>
      </x:c>
      <x:c r="B38" s="17" t="str">
        <x:v>Qwen 3 14B</x:v>
      </x:c>
      <x:c r="C38" s="31" t="n">
        <x:v>45776</x:v>
      </x:c>
      <x:c r="D38" s="75" t="n">
        <x:v>14</x:v>
      </x:c>
      <x:c r="E38" s="75" t="n">
        <x:v>14</x:v>
      </x:c>
      <x:c r="F38" s="75" t="n">
        <x:v>40</x:v>
      </x:c>
      <x:c r="G38" s="17" t="str">
        <x:v>Dense</x:v>
      </x:c>
      <x:c r="H38" s="17" t="str">
        <x:v>Hybrid-reasoning</x:v>
      </x:c>
      <x:c r="I38" s="17" t="str">
        <x:v>Text</x:v>
      </x:c>
      <x:c r="J38" s="20" t="n">
        <x:v>0.258</x:v>
      </x:c>
      <x:c r="K38" s="20" t="n">
        <x:v>0.117</x:v>
      </x:c>
      <x:c r="L38" s="20" t="n">
        <x:v>0.005</x:v>
      </x:c>
      <x:c r="M38" s="20" t="n">
        <x:v>0.436</x:v>
      </x:c>
    </x:row>
    <x:row r="39">
      <x:c r="A39" s="17" t="str">
        <x:v>Qwen</x:v>
      </x:c>
      <x:c r="B39" s="17" t="str">
        <x:v>Qwen 3 32B</x:v>
      </x:c>
      <x:c r="C39" s="31" t="n">
        <x:v>45776</x:v>
      </x:c>
      <x:c r="D39" s="75" t="n">
        <x:v>32</x:v>
      </x:c>
      <x:c r="E39" s="75" t="n">
        <x:v>32</x:v>
      </x:c>
      <x:c r="F39" s="75" t="n">
        <x:v>64</x:v>
      </x:c>
      <x:c r="G39" s="17" t="str">
        <x:v>Dense</x:v>
      </x:c>
      <x:c r="H39" s="17" t="str">
        <x:v>Hybrid-reasoning</x:v>
      </x:c>
      <x:c r="I39" s="17" t="str">
        <x:v>Text</x:v>
      </x:c>
      <x:c r="J39" s="20" t="n">
        <x:v>0.346</x:v>
      </x:c>
      <x:c r="K39" s="20" t="n">
        <x:v>0.164</x:v>
      </x:c>
      <x:c r="L39" s="20" t="n">
        <x:v>0.013</x:v>
      </x:c>
      <x:c r="M39" s="20" t="n">
        <x:v>0.531</x:v>
      </x:c>
    </x:row>
    <x:row r="40">
      <x:c r="A40" s="17" t="str">
        <x:v>Qwen</x:v>
      </x:c>
      <x:c r="B40" s="17" t="str">
        <x:v>Qwen 3 30B-A3B (2507)</x:v>
      </x:c>
      <x:c r="C40" s="31" t="n">
        <x:v>45866</x:v>
      </x:c>
      <x:c r="D40" s="75" t="n">
        <x:v>30</x:v>
      </x:c>
      <x:c r="E40" s="75" t="n">
        <x:v>3</x:v>
      </x:c>
      <x:c r="F40" s="75" t="n">
        <x:v>48</x:v>
      </x:c>
      <x:c r="G40" s="17" t="str">
        <x:v>MoE</x:v>
      </x:c>
      <x:c r="H40" s="17" t="str">
        <x:v>Non-reasoning</x:v>
      </x:c>
      <x:c r="I40" s="17" t="str">
        <x:v>Text</x:v>
      </x:c>
      <x:c r="J40" s="20" t="n">
        <x:v>0.384</x:v>
      </x:c>
      <x:c r="K40" s="20" t="n">
        <x:v>0.186</x:v>
      </x:c>
      <x:c r="L40" s="20" t="n">
        <x:v>0.006</x:v>
      </x:c>
      <x:c r="M40" s="20" t="n">
        <x:v>0.663</x:v>
      </x:c>
    </x:row>
    <x:row r="41">
      <x:c r="A41" s="17" t="str">
        <x:v>Qwen</x:v>
      </x:c>
      <x:c r="B41" s="17" t="str">
        <x:v>Qwen 3 235B-A22B (2507)</x:v>
      </x:c>
      <x:c r="C41" s="31" t="n">
        <x:v>45863</x:v>
      </x:c>
      <x:c r="D41" s="75" t="n">
        <x:v>235</x:v>
      </x:c>
      <x:c r="E41" s="75" t="n">
        <x:v>22</x:v>
      </x:c>
      <x:c r="F41" s="75" t="n">
        <x:v>94</x:v>
      </x:c>
      <x:c r="G41" s="17" t="str">
        <x:v>MoE</x:v>
      </x:c>
      <x:c r="H41" s="17" t="str">
        <x:v>Non-reasoning</x:v>
      </x:c>
      <x:c r="I41" s="17" t="str">
        <x:v>Text</x:v>
      </x:c>
      <x:c r="J41" s="20" t="n">
        <x:v>0.988</x:v>
      </x:c>
      <x:c r="K41" s="20" t="n">
        <x:v>0.612</x:v>
      </x:c>
      <x:c r="L41" s="20" t="n">
        <x:v>0.132</x:v>
      </x:c>
      <x:c r="M41" s="20" t="n">
        <x:v>1.43</x:v>
      </x:c>
    </x:row>
    <x:row r="42">
      <x:c r="A42" s="17" t="str">
        <x:v>Qwen</x:v>
      </x:c>
      <x:c r="B42" s="17" t="str">
        <x:v>Qwen 3-Next 80B-A3B</x:v>
      </x:c>
      <x:c r="C42" s="31" t="n">
        <x:v>45910</x:v>
      </x:c>
      <x:c r="D42" s="75" t="n">
        <x:v>80</x:v>
      </x:c>
      <x:c r="E42" s="75" t="n">
        <x:v>3</x:v>
      </x:c>
      <x:c r="F42" s="75" t="n">
        <x:v>48</x:v>
      </x:c>
      <x:c r="G42" s="17" t="str">
        <x:v>MoE</x:v>
      </x:c>
      <x:c r="H42" s="17" t="str">
        <x:v>Non-reasoning</x:v>
      </x:c>
      <x:c r="I42" s="17" t="str">
        <x:v>Text</x:v>
      </x:c>
      <x:c r="J42" s="20" t="n">
        <x:v>0.702</x:v>
      </x:c>
      <x:c r="K42" s="20" t="n">
        <x:v>0.405</x:v>
      </x:c>
      <x:c r="L42" s="20" t="n">
        <x:v>0.04</x:v>
      </x:c>
      <x:c r="M42" s="20" t="n">
        <x:v>1.137</x:v>
      </x:c>
    </x:row>
    <x:row r="43">
      <x:c r="A43" s="17" t="str">
        <x:v>Qwen</x:v>
      </x:c>
      <x:c r="B43" s="17" t="str">
        <x:v>Qwen 3.5 9B</x:v>
      </x:c>
      <x:c r="C43" s="31" t="n">
        <x:v>46077</x:v>
      </x:c>
      <x:c r="D43" s="75" t="n">
        <x:v>9</x:v>
      </x:c>
      <x:c r="E43" s="75" t="n">
        <x:v>9</x:v>
      </x:c>
      <x:c r="F43" s="75" t="n">
        <x:v>32</x:v>
      </x:c>
      <x:c r="G43" s="17" t="str">
        <x:v>Dense</x:v>
      </x:c>
      <x:c r="H43" s="17" t="str">
        <x:v>Hybrid-reasoning</x:v>
      </x:c>
      <x:c r="I43" s="17" t="str">
        <x:v>VL</x:v>
      </x:c>
      <x:c r="J43" s="20" t="n">
        <x:v>0.345</x:v>
      </x:c>
      <x:c r="K43" s="20" t="n">
        <x:v>0.171</x:v>
      </x:c>
      <x:c r="L43" s="20" t="n">
        <x:v>0.009</x:v>
      </x:c>
      <x:c r="M43" s="20" t="n">
        <x:v>0.559</x:v>
      </x:c>
    </x:row>
    <x:row r="44">
      <x:c r="A44" s="17" t="str">
        <x:v>Qwen</x:v>
      </x:c>
      <x:c r="B44" s="17" t="str">
        <x:v>Qwen 3.5 27B</x:v>
      </x:c>
      <x:c r="C44" s="31" t="n">
        <x:v>46077</x:v>
      </x:c>
      <x:c r="D44" s="75" t="n">
        <x:v>27</x:v>
      </x:c>
      <x:c r="E44" s="75" t="n">
        <x:v>27</x:v>
      </x:c>
      <x:c r="F44" s="75" t="n">
        <x:v>64</x:v>
      </x:c>
      <x:c r="G44" s="17" t="str">
        <x:v>Dense</x:v>
      </x:c>
      <x:c r="H44" s="17" t="str">
        <x:v>Hybrid-reasoning</x:v>
      </x:c>
      <x:c r="I44" s="17" t="str">
        <x:v>VL</x:v>
      </x:c>
      <x:c r="J44" s="20" t="n">
        <x:v>0.192</x:v>
      </x:c>
      <x:c r="K44" s="20" t="n">
        <x:v>0.088</x:v>
      </x:c>
      <x:c r="L44" s="20" t="n">
        <x:v>0.002</x:v>
      </x:c>
      <x:c r="M44" s="20" t="n">
        <x:v>0.346</x:v>
      </x:c>
    </x:row>
    <x:row r="45">
      <x:c r="A45" s="17" t="str">
        <x:v>Qwen</x:v>
      </x:c>
      <x:c r="B45" s="17" t="str">
        <x:v>Qwen 3.5 35B-A3B</x:v>
      </x:c>
      <x:c r="C45" s="31" t="n">
        <x:v>46078</x:v>
      </x:c>
      <x:c r="D45" s="75" t="n">
        <x:v>35</x:v>
      </x:c>
      <x:c r="E45" s="75" t="n">
        <x:v>3</x:v>
      </x:c>
      <x:c r="F45" s="75" t="n">
        <x:v>40</x:v>
      </x:c>
      <x:c r="G45" s="17" t="str">
        <x:v>MoE</x:v>
      </x:c>
      <x:c r="H45" s="17" t="str">
        <x:v>Hybrid-reasoning</x:v>
      </x:c>
      <x:c r="I45" s="17" t="str">
        <x:v>VL</x:v>
      </x:c>
      <x:c r="J45" s="20" t="n">
        <x:v>0.406</x:v>
      </x:c>
      <x:c r="K45" s="20" t="n">
        <x:v>0.209</x:v>
      </x:c>
      <x:c r="L45" s="20" t="n">
        <x:v>0.016</x:v>
      </x:c>
      <x:c r="M45" s="20" t="n">
        <x:v>0.645</x:v>
      </x:c>
    </x:row>
    <x:row r="46">
      <x:c r="A46" s="17" t="str">
        <x:v>Qwen</x:v>
      </x:c>
      <x:c r="B46" s="17" t="str">
        <x:v>Qwen 3.5 122B-A10B</x:v>
      </x:c>
      <x:c r="C46" s="31" t="n">
        <x:v>46077</x:v>
      </x:c>
      <x:c r="D46" s="75" t="n">
        <x:v>122</x:v>
      </x:c>
      <x:c r="E46" s="75" t="n">
        <x:v>10</x:v>
      </x:c>
      <x:c r="F46" s="75" t="n">
        <x:v>48</x:v>
      </x:c>
      <x:c r="G46" s="17" t="str">
        <x:v>MoE</x:v>
      </x:c>
      <x:c r="H46" s="17" t="str">
        <x:v>Hybrid-reasoning</x:v>
      </x:c>
      <x:c r="I46" s="17" t="str">
        <x:v>VL</x:v>
      </x:c>
      <x:c r="J46" s="20" t="n">
        <x:v>0.636</x:v>
      </x:c>
      <x:c r="K46" s="20" t="n">
        <x:v>0.334</x:v>
      </x:c>
      <x:c r="L46" s="20" t="n">
        <x:v>0.068</x:v>
      </x:c>
      <x:c r="M46" s="20" t="n">
        <x:v>0.856</x:v>
      </x:c>
    </x:row>
    <x:row r="47">
      <x:c r="A47" s="17" t="str">
        <x:v>Qwen</x:v>
      </x:c>
      <x:c r="B47" s="17" t="str">
        <x:v>Qwen 3.5 397B-A17B</x:v>
      </x:c>
      <x:c r="C47" s="31" t="n">
        <x:v>46069</x:v>
      </x:c>
      <x:c r="D47" s="75" t="n">
        <x:v>397</x:v>
      </x:c>
      <x:c r="E47" s="75" t="n">
        <x:v>17</x:v>
      </x:c>
      <x:c r="F47" s="75" t="n">
        <x:v>60</x:v>
      </x:c>
      <x:c r="G47" s="17" t="str">
        <x:v>MoE</x:v>
      </x:c>
      <x:c r="H47" s="17" t="str">
        <x:v>Hybrid-reasoning</x:v>
      </x:c>
      <x:c r="I47" s="17" t="str">
        <x:v>VL</x:v>
      </x:c>
      <x:c r="J47" s="20" t="n">
        <x:v>1.085</x:v>
      </x:c>
      <x:c r="K47" s="20" t="n">
        <x:v>0.705</x:v>
      </x:c>
      <x:c r="L47" s="20" t="n">
        <x:v>0.183</x:v>
      </x:c>
      <x:c r="M47" s="20" t="n">
        <x:v>1.677</x:v>
      </x:c>
    </x:row>
    <x:row r="48">
      <x:c r="A48" s="17" t="str">
        <x:v>Gemma</x:v>
      </x:c>
      <x:c r="B48" s="17" t="str">
        <x:v>Gemma 3 4B IT</x:v>
      </x:c>
      <x:c r="C48" s="31" t="n">
        <x:v>45728</x:v>
      </x:c>
      <x:c r="D48" s="75" t="n">
        <x:v>4</x:v>
      </x:c>
      <x:c r="E48" s="75" t="n">
        <x:v>4</x:v>
      </x:c>
      <x:c r="F48" s="75" t="n">
        <x:v>34</x:v>
      </x:c>
      <x:c r="G48" s="17" t="str">
        <x:v>Dense</x:v>
      </x:c>
      <x:c r="H48" s="17" t="str">
        <x:v>Non-reasoning</x:v>
      </x:c>
      <x:c r="I48" s="17" t="str">
        <x:v>VL</x:v>
      </x:c>
      <x:c r="J48" s="20" t="n">
        <x:v>0.154</x:v>
      </x:c>
      <x:c r="K48" s="20" t="n">
        <x:v>0.063</x:v>
      </x:c>
      <x:c r="L48" s="20" t="n">
        <x:v>0</x:v>
      </x:c>
      <x:c r="M48" s="20" t="n">
        <x:v>0.305</x:v>
      </x:c>
    </x:row>
    <x:row r="49">
      <x:c r="A49" s="17" t="str">
        <x:v>Gemma</x:v>
      </x:c>
      <x:c r="B49" s="17" t="str">
        <x:v>Gemma 3 12B IT</x:v>
      </x:c>
      <x:c r="C49" s="31" t="n">
        <x:v>45728</x:v>
      </x:c>
      <x:c r="D49" s="75" t="n">
        <x:v>12</x:v>
      </x:c>
      <x:c r="E49" s="75" t="n">
        <x:v>12</x:v>
      </x:c>
      <x:c r="F49" s="75" t="n">
        <x:v>48</x:v>
      </x:c>
      <x:c r="G49" s="17" t="str">
        <x:v>Dense</x:v>
      </x:c>
      <x:c r="H49" s="17" t="str">
        <x:v>Non-reasoning</x:v>
      </x:c>
      <x:c r="I49" s="17" t="str">
        <x:v>VL</x:v>
      </x:c>
      <x:c r="J49" s="20" t="n">
        <x:v>0.322</x:v>
      </x:c>
      <x:c r="K49" s="20" t="n">
        <x:v>0.15</x:v>
      </x:c>
      <x:c r="L49" s="20" t="n">
        <x:v>0.006</x:v>
      </x:c>
      <x:c r="M49" s="20" t="n">
        <x:v>0.52</x:v>
      </x:c>
    </x:row>
    <x:row r="50">
      <x:c r="A50" s="17" t="str">
        <x:v>Gemma</x:v>
      </x:c>
      <x:c r="B50" s="17" t="str">
        <x:v>Gemma 3 27B IT</x:v>
      </x:c>
      <x:c r="C50" s="31" t="n">
        <x:v>45728</x:v>
      </x:c>
      <x:c r="D50" s="75" t="n">
        <x:v>27</x:v>
      </x:c>
      <x:c r="E50" s="75" t="n">
        <x:v>27</x:v>
      </x:c>
      <x:c r="F50" s="75" t="n">
        <x:v>62</x:v>
      </x:c>
      <x:c r="G50" s="17" t="str">
        <x:v>Dense</x:v>
      </x:c>
      <x:c r="H50" s="17" t="str">
        <x:v>Non-reasoning</x:v>
      </x:c>
      <x:c r="I50" s="17" t="str">
        <x:v>VL</x:v>
      </x:c>
      <x:c r="J50" s="20" t="n">
        <x:v>0.512</x:v>
      </x:c>
      <x:c r="K50" s="20" t="n">
        <x:v>0.264</x:v>
      </x:c>
      <x:c r="L50" s="20" t="n">
        <x:v>0.025</x:v>
      </x:c>
      <x:c r="M50" s="20" t="n">
        <x:v>0.761</x:v>
      </x:c>
    </x:row>
    <x:row r="51">
      <x:c r="A51" s="17" t="str">
        <x:v>Gemma</x:v>
      </x:c>
      <x:c r="B51" s="17" t="str">
        <x:v>Gemma 4 26B-A4B</x:v>
      </x:c>
      <x:c r="C51" s="31" t="n">
        <x:v>46114</x:v>
      </x:c>
      <x:c r="D51" s="75" t="n">
        <x:v>26</x:v>
      </x:c>
      <x:c r="E51" s="75" t="n">
        <x:v>4</x:v>
      </x:c>
      <x:c r="F51" s="75" t="n">
        <x:v>60</x:v>
      </x:c>
      <x:c r="G51" s="17" t="str">
        <x:v>MoE</x:v>
      </x:c>
      <x:c r="H51" s="17" t="str">
        <x:v>Hybrid-reasoning</x:v>
      </x:c>
      <x:c r="I51" s="17" t="str">
        <x:v>VL</x:v>
      </x:c>
      <x:c r="J51" s="20" t="n">
        <x:v>0.449</x:v>
      </x:c>
      <x:c r="K51" s="20" t="n">
        <x:v>0.231</x:v>
      </x:c>
      <x:c r="L51" s="20" t="n">
        <x:v>0.021</x:v>
      </x:c>
      <x:c r="M51" s="20" t="n">
        <x:v>0.747</x:v>
      </x:c>
    </x:row>
    <x:row r="52">
      <x:c r="A52" s="17" t="str">
        <x:v>Gemma</x:v>
      </x:c>
      <x:c r="B52" s="17" t="str">
        <x:v>Gemma 4 31B</x:v>
      </x:c>
      <x:c r="C52" s="31" t="n">
        <x:v>46114</x:v>
      </x:c>
      <x:c r="D52" s="75" t="n">
        <x:v>31</x:v>
      </x:c>
      <x:c r="E52" s="75" t="n">
        <x:v>31</x:v>
      </x:c>
      <x:c r="F52" s="75" t="n">
        <x:v>60</x:v>
      </x:c>
      <x:c r="G52" s="17" t="str">
        <x:v>Dense</x:v>
      </x:c>
      <x:c r="H52" s="17" t="str">
        <x:v>Hybrid-reasoning</x:v>
      </x:c>
      <x:c r="I52" s="17" t="str">
        <x:v>VL</x:v>
      </x:c>
      <x:c r="J52" s="20" t="n">
        <x:v>1.054</x:v>
      </x:c>
      <x:c r="K52" s="20" t="n">
        <x:v>0.688</x:v>
      </x:c>
      <x:c r="L52" s="20" t="n">
        <x:v>0.245</x:v>
      </x:c>
      <x:c r="M52" s="20" t="n">
        <x:v>1.416</x:v>
      </x:c>
    </x:row>
    <x:row r="53">
      <x:c r="A53" s="17" t="str">
        <x:v>DeepSeek</x:v>
      </x:c>
      <x:c r="B53" s="17" t="str">
        <x:v>DeepSeek V3 (0324)</x:v>
      </x:c>
      <x:c r="C53" s="31" t="n">
        <x:v>45740</x:v>
      </x:c>
      <x:c r="D53" s="75" t="n">
        <x:v>671</x:v>
      </x:c>
      <x:c r="E53" s="75" t="n">
        <x:v>37</x:v>
      </x:c>
      <x:c r="F53" s="75" t="n">
        <x:v>61</x:v>
      </x:c>
      <x:c r="G53" s="17" t="str">
        <x:v>MoE</x:v>
      </x:c>
      <x:c r="H53" s="17" t="str">
        <x:v>Non-reasoning</x:v>
      </x:c>
      <x:c r="I53" s="17" t="str">
        <x:v>Text</x:v>
      </x:c>
      <x:c r="J53" s="20" t="n">
        <x:v>0.746</x:v>
      </x:c>
      <x:c r="K53" s="20" t="n">
        <x:v>0.429</x:v>
      </x:c>
      <x:c r="L53" s="20" t="n">
        <x:v>0.08</x:v>
      </x:c>
      <x:c r="M53" s="20" t="n">
        <x:v>1.064</x:v>
      </x:c>
    </x:row>
    <x:row r="54">
      <x:c r="A54" s="17" t="str">
        <x:v>DeepSeek</x:v>
      </x:c>
      <x:c r="B54" s="17" t="str">
        <x:v>DeepSeek V3.1-terminus</x:v>
      </x:c>
      <x:c r="C54" s="31" t="n">
        <x:v>45922</x:v>
      </x:c>
      <x:c r="D54" s="75" t="n">
        <x:v>671</x:v>
      </x:c>
      <x:c r="E54" s="75" t="n">
        <x:v>37</x:v>
      </x:c>
      <x:c r="F54" s="75" t="n">
        <x:v>61</x:v>
      </x:c>
      <x:c r="G54" s="17" t="str">
        <x:v>MoE</x:v>
      </x:c>
      <x:c r="H54" s="17" t="str">
        <x:v>Hybrid-reasoning</x:v>
      </x:c>
      <x:c r="I54" s="17" t="str">
        <x:v>Text</x:v>
      </x:c>
      <x:c r="J54" s="20" t="n">
        <x:v>0.954</x:v>
      </x:c>
      <x:c r="K54" s="20" t="n">
        <x:v>0.599</x:v>
      </x:c>
      <x:c r="L54" s="20" t="n">
        <x:v>0.148</x:v>
      </x:c>
      <x:c r="M54" s="20" t="n">
        <x:v>1.346</x:v>
      </x:c>
    </x:row>
    <x:row r="55">
      <x:c r="A55" s="17" t="str">
        <x:v>DeepSeek</x:v>
      </x:c>
      <x:c r="B55" s="17" t="str">
        <x:v>DeepSeek V3.2</x:v>
      </x:c>
      <x:c r="C55" s="31" t="n">
        <x:v>45992</x:v>
      </x:c>
      <x:c r="D55" s="75" t="n">
        <x:v>671</x:v>
      </x:c>
      <x:c r="E55" s="75" t="n">
        <x:v>37</x:v>
      </x:c>
      <x:c r="F55" s="75" t="n">
        <x:v>61</x:v>
      </x:c>
      <x:c r="G55" s="17" t="str">
        <x:v>MoE</x:v>
      </x:c>
      <x:c r="H55" s="17" t="str">
        <x:v>Hybrid-reasoning</x:v>
      </x:c>
      <x:c r="I55" s="17" t="str">
        <x:v>Text</x:v>
      </x:c>
      <x:c r="J55" s="20" t="n">
        <x:v>0.678</x:v>
      </x:c>
      <x:c r="K55" s="20" t="n">
        <x:v>0.373</x:v>
      </x:c>
      <x:c r="L55" s="20" t="n">
        <x:v>0.062</x:v>
      </x:c>
      <x:c r="M55" s="20" t="n">
        <x:v>1.102</x:v>
      </x:c>
    </x:row>
    <x:row r="56">
      <x:c r="A56" s="17" t="str">
        <x:v>DeepSeek</x:v>
      </x:c>
      <x:c r="B56" s="17" t="str">
        <x:v>DeepSeek V4-flash</x:v>
      </x:c>
      <x:c r="C56" s="31" t="n">
        <x:v>46136</x:v>
      </x:c>
      <x:c r="D56" s="75" t="n">
        <x:v>284</x:v>
      </x:c>
      <x:c r="E56" s="75" t="n">
        <x:v>13</x:v>
      </x:c>
      <x:c r="F56" s="75" t="n">
        <x:v>48</x:v>
      </x:c>
      <x:c r="G56" s="17" t="str">
        <x:v>MoE</x:v>
      </x:c>
      <x:c r="H56" s="17" t="str">
        <x:v>Hybrid-reasoning</x:v>
      </x:c>
      <x:c r="I56" s="17" t="str">
        <x:v>Text</x:v>
      </x:c>
      <x:c r="J56" s="20" t="n">
        <x:v>0.695</x:v>
      </x:c>
      <x:c r="K56" s="20" t="n">
        <x:v>0.403</x:v>
      </x:c>
      <x:c r="L56" s="20" t="n">
        <x:v>0.069</x:v>
      </x:c>
      <x:c r="M56" s="20" t="n">
        <x:v>1.032</x:v>
      </x:c>
    </x:row>
    <x:row r="57">
      <x:c r="A57" s="17" t="str">
        <x:v>Kimi</x:v>
      </x:c>
      <x:c r="B57" s="17" t="str">
        <x:v>Kimi K2-0905</x:v>
      </x:c>
      <x:c r="C57" s="31" t="n">
        <x:v>45905</x:v>
      </x:c>
      <x:c r="D57" s="75" t="n">
        <x:v>1000</x:v>
      </x:c>
      <x:c r="E57" s="75" t="n">
        <x:v>32</x:v>
      </x:c>
      <x:c r="F57" s="75" t="n">
        <x:v>61</x:v>
      </x:c>
      <x:c r="G57" s="17" t="str">
        <x:v>MoE</x:v>
      </x:c>
      <x:c r="H57" s="17" t="str">
        <x:v>Non-reasoning</x:v>
      </x:c>
      <x:c r="I57" s="17" t="str">
        <x:v>Text</x:v>
      </x:c>
      <x:c r="J57" s="20" t="n">
        <x:v>0.724</x:v>
      </x:c>
      <x:c r="K57" s="20" t="n">
        <x:v>0.417</x:v>
      </x:c>
      <x:c r="L57" s="20" t="n">
        <x:v>0.087</x:v>
      </x:c>
      <x:c r="M57" s="20" t="n">
        <x:v>1.071</x:v>
      </x:c>
    </x:row>
    <x:row r="58">
      <x:c r="A58" s="17" t="str">
        <x:v>Kimi</x:v>
      </x:c>
      <x:c r="B58" s="17" t="str">
        <x:v>Kimi K2.5</x:v>
      </x:c>
      <x:c r="C58" s="31" t="n">
        <x:v>46049</x:v>
      </x:c>
      <x:c r="D58" s="75" t="n">
        <x:v>1000</x:v>
      </x:c>
      <x:c r="E58" s="75" t="n">
        <x:v>32</x:v>
      </x:c>
      <x:c r="F58" s="75" t="n">
        <x:v>61</x:v>
      </x:c>
      <x:c r="G58" s="17" t="str">
        <x:v>MoE</x:v>
      </x:c>
      <x:c r="H58" s="17" t="str">
        <x:v>Hybrid-reasoning</x:v>
      </x:c>
      <x:c r="I58" s="17" t="str">
        <x:v>VL</x:v>
      </x:c>
      <x:c r="J58" s="20" t="n">
        <x:v>1.102</x:v>
      </x:c>
      <x:c r="K58" s="20" t="n">
        <x:v>0.738</x:v>
      </x:c>
      <x:c r="L58" s="20" t="n">
        <x:v>0.169</x:v>
      </x:c>
      <x:c r="M58" s="20" t="n">
        <x:v>1.943</x:v>
      </x:c>
    </x:row>
    <x:row r="59">
      <x:c r="A59" s="18" t="str">
        <x:v>Kimi</x:v>
      </x:c>
      <x:c r="B59" s="18" t="str">
        <x:v>Kimi K2.6</x:v>
      </x:c>
      <x:c r="C59" s="32" t="n">
        <x:v>46132</x:v>
      </x:c>
      <x:c r="D59" s="76" t="n">
        <x:v>1000</x:v>
      </x:c>
      <x:c r="E59" s="76" t="n">
        <x:v>32</x:v>
      </x:c>
      <x:c r="F59" s="76" t="n">
        <x:v>61</x:v>
      </x:c>
      <x:c r="G59" s="18" t="str">
        <x:v>MoE</x:v>
      </x:c>
      <x:c r="H59" s="18" t="str">
        <x:v>Hybrid-reasoning</x:v>
      </x:c>
      <x:c r="I59" s="18" t="str">
        <x:v>VL</x:v>
      </x:c>
      <x:c r="J59" s="21" t="n">
        <x:v>0.508</x:v>
      </x:c>
      <x:c r="K59" s="21" t="n">
        <x:v>0.272</x:v>
      </x:c>
      <x:c r="L59" s="21" t="n">
        <x:v>0.059</x:v>
      </x:c>
      <x:c r="M59" s="21" t="n">
        <x:v>0.791</x:v>
      </x:c>
    </x:row>
    <x:row r="62">
      <x:c r="A62" s="165" t="str">
        <x:v>Source archive: ./sources/input_no_cot_arxiv_2606.07157v3_source.tar.gz
Paper: https://arxiv.org/pdf/2606.07157
Horizon and model fields are parsed from LaTeX. Exact dates come from the audited registry; all 49 are day-level, and the four date-only overrides cannot create parameter joins. Original paper month labels remain in “Model Registry” and “No-CoT Date Audit”.</x:v>
      </x:c>
      <x:c r="B62" s="165"/>
      <x:c r="C62" s="165"/>
      <x:c r="D62" s="165"/>
      <x:c r="E62" s="165"/>
      <x:c r="F62" s="165"/>
      <x:c r="G62" s="165"/>
      <x:c r="H62" s="165"/>
      <x:c r="I62" s="165"/>
      <x:c r="J62" s="165"/>
      <x:c r="K62" s="165"/>
      <x:c r="L62" s="165"/>
      <x:c r="M62" s="165"/>
    </x:row>
    <x:row r="63">
      <x:c r="A63" s="165"/>
      <x:c r="B63" s="165"/>
      <x:c r="C63" s="165"/>
      <x:c r="D63" s="165"/>
      <x:c r="E63" s="165"/>
      <x:c r="F63" s="165"/>
      <x:c r="G63" s="165"/>
      <x:c r="H63" s="165"/>
      <x:c r="I63" s="165"/>
      <x:c r="J63" s="165"/>
      <x:c r="K63" s="165"/>
      <x:c r="L63" s="165"/>
      <x:c r="M63" s="165"/>
    </x:row>
  </x:sheetData>
  <x:mergeCells>
    <x:mergeCell ref="A1:M1"/>
    <x:mergeCell ref="A2:M3"/>
    <x:mergeCell ref="A5:M5"/>
    <x:mergeCell ref="A23:M23"/>
    <x:mergeCell ref="A62:M63"/>
  </x:mergeCells>
  <x:conditionalFormatting sqref="G25:G59">
    <x:cfRule type="containsText" dxfId="15" priority="1" operator="containsText" text="MoE"/>
  </x:conditionalFormatting>
  <x:pageMargins left="0.7" right="0.7" top="0.75" bottom="0.75" header="0.3" footer="0.3"/>
  <x:tableParts count="2">
    <x:tablePart xmlns:r="http://schemas.openxmlformats.org/officeDocument/2006/relationships" r:id="R0000000000000077"/>
    <x:tablePart xmlns:r="http://schemas.openxmlformats.org/officeDocument/2006/relationships" r:id="R000000000000007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0" hidden="0" customWidth="1"/>
    <x:col min="2" max="2" width="22" hidden="0" customWidth="1"/>
    <x:col min="3" max="3" width="55" hidden="0" customWidth="1"/>
    <x:col min="4" max="4" width="16" hidden="0" customWidth="1"/>
    <x:col min="5" max="5" width="10" hidden="0" customWidth="1"/>
    <x:col min="6" max="6" width="3" hidden="0" customWidth="1"/>
    <x:col min="7" max="7" width="32" hidden="0" customWidth="1"/>
    <x:col min="8" max="8" width="14" hidden="0" customWidth="1"/>
  </x:cols>
  <x:sheetData>
    <x:row r="1" ht="36" customHeight="1">
      <x:c r="A1" s="68" t="str">
        <x:v>Horizon laws and Bayesian calibration</x:v>
      </x:c>
      <x:c r="B1" s="68"/>
      <x:c r="C1" s="68"/>
      <x:c r="D1" s="68"/>
      <x:c r="E1" s="68"/>
      <x:c r="F1" s="68"/>
      <x:c r="G1" s="68"/>
      <x:c r="H1" s="68"/>
    </x:row>
    <x:row r="2">
      <x:c r="A2" s="6" t="str">
        <x:v>The no-CoT branch retains 50% log weight. Its published time/token laws are adjusted only by the deterministic exact-date/month-date Pareto-slope ratio (49/49 dates now day-level). A compute-structured AA/date regularizer receives 5%; the existing benchmark+price branch receives 45%. With-CoT METR identifies post-training leverage only.</x:v>
      </x:c>
      <x:c r="B2" s="6"/>
      <x:c r="C2" s="6"/>
      <x:c r="D2" s="6"/>
      <x:c r="E2" s="6"/>
      <x:c r="F2" s="6"/>
      <x:c r="G2" s="6"/>
      <x:c r="H2" s="6"/>
    </x:row>
    <x:row r="3">
      <x:c r="A3" s="6"/>
      <x:c r="B3" s="6"/>
      <x:c r="C3" s="6"/>
      <x:c r="D3" s="6"/>
      <x:c r="E3" s="6"/>
      <x:c r="F3" s="6"/>
      <x:c r="G3" s="6"/>
      <x:c r="H3" s="6"/>
    </x:row>
    <x:row r="5" ht="34" customHeight="1">
      <x:c r="A5" s="73" t="str">
        <x:v>Input / assumption</x:v>
      </x:c>
      <x:c r="B5" s="73" t="str">
        <x:v>Value</x:v>
      </x:c>
      <x:c r="C5" s="73" t="str">
        <x:v>Interpretation</x:v>
      </x:c>
    </x:row>
    <x:row r="6">
      <x:c r="A6" s="16" t="str">
        <x:v>Horizon log weight</x:v>
      </x:c>
      <x:c r="B6" s="33" t="n">
        <x:v>0.5</x:v>
      </x:c>
      <x:c r="C6" s="16" t="str">
        <x:v>Requested weight for the paper branch</x:v>
      </x:c>
    </x:row>
    <x:row r="7">
      <x:c r="A7" s="17" t="str">
        <x:v>Existing benchmark + price weight</x:v>
      </x:c>
      <x:c r="B7" s="34" t="n">
        <x:f>1-B6-B22</x:f>
        <x:v>0.45</x:v>
      </x:c>
      <x:c r="C7" s="17" t="str">
        <x:v>1 − horizon weight</x:v>
      </x:c>
    </x:row>
    <x:row r="8">
      <x:c r="A8" s="17" t="str">
        <x:v>Kimi K3 disclosed total (T)</x:v>
      </x:c>
      <x:c r="B8" s="115" t="n">
        <x:v>2.78</x:v>
      </x:c>
      <x:c r="C8" s="17" t="str">
        <x:v>Exact 2.78T internal anchor; displayed to one decimal in headline views</x:v>
      </x:c>
    </x:row>
    <x:row r="9">
      <x:c r="A9" s="17" t="str">
        <x:v>K3 pretrain-equivalent TH (min)</x:v>
      </x:c>
      <x:c r="B9" s="20" t="n">
        <x:f>'No-CoT Evidence'!C16</x:f>
        <x:v>2.4</x:v>
      </x:c>
      <x:c r="C9" s="17" t="str">
        <x:v>Ryan Greenblatt correction: K3 pretrain ≈ Opus 4.5</x:v>
      </x:c>
    </x:row>
    <x:row r="10">
      <x:c r="A10" s="17" t="str">
        <x:v>Total params per TH doubling</x:v>
      </x:c>
      <x:c r="B10" s="20" t="n">
        <x:v>4.2</x:v>
      </x:c>
      <x:c r="C10" s="17" t="str">
        <x:v>Reported pooled Pareto slope, 35 open-weight models</x:v>
      </x:c>
    </x:row>
    <x:row r="11">
      <x:c r="A11" s="17" t="str">
        <x:v>Parameter elasticity α</x:v>
      </x:c>
      <x:c r="B11" s="20" t="n">
        <x:f>LN(B10)/LN(2)</x:f>
        <x:v>2.070389327891398</x:v>
      </x:c>
      <x:c r="C11" s="17" t="str">
        <x:v>log2(total-parameter multiplier)</x:v>
      </x:c>
    </x:row>
    <x:row r="12">
      <x:c r="A12" s="17" t="str">
        <x:v>No-CoT TH doubling (days)</x:v>
      </x:c>
      <x:c r="B12" s="20" t="n">
        <x:v>365.8606542885574</x:v>
      </x:c>
      <x:c r="C12" s="17" t="str">
        <x:v>Paper law × exact-date/month-date Pareto-slope ratio</x:v>
      </x:c>
    </x:row>
    <x:row r="13">
      <x:c r="A13" s="17" t="str">
        <x:v>No-CoT TH doubling CI low</x:v>
      </x:c>
      <x:c r="B13" s="20" t="n">
        <x:v>163.80356371632462</x:v>
      </x:c>
      <x:c r="C13" s="17" t="str">
        <x:v>Paper 95% CI × exact-date adjustment ratio</x:v>
      </x:c>
    </x:row>
    <x:row r="14">
      <x:c r="A14" s="17" t="str">
        <x:v>No-CoT TH doubling CI high</x:v>
      </x:c>
      <x:c r="B14" s="20" t="n">
        <x:v>677.7740271136546</x:v>
      </x:c>
      <x:c r="C14" s="17" t="str">
        <x:v>Paper 95% CI × exact-date adjustment ratio</x:v>
      </x:c>
    </x:row>
    <x:row r="15">
      <x:c r="A15" s="17" t="str">
        <x:v>Token-horizon doubling (days)</x:v>
      </x:c>
      <x:c r="B15" s="20" t="n">
        <x:v>438.35702998585356</x:v>
      </x:c>
      <x:c r="C15" s="17" t="str">
        <x:v>Paper law × exact-date/month-date Pareto-slope ratio</x:v>
      </x:c>
    </x:row>
    <x:row r="16">
      <x:c r="A16" s="17" t="str">
        <x:v>Token-horizon CI low</x:v>
      </x:c>
      <x:c r="B16" s="20" t="n">
        <x:v>342.05891813541433</x:v>
      </x:c>
      <x:c r="C16" s="17" t="str">
        <x:v>Paper 95% CI × exact-date adjustment ratio</x:v>
      </x:c>
    </x:row>
    <x:row r="17">
      <x:c r="A17" s="17" t="str">
        <x:v>Token-horizon CI high</x:v>
      </x:c>
      <x:c r="B17" s="20" t="n">
        <x:v>572.7731444437583</x:v>
      </x:c>
      <x:c r="C17" s="17" t="str">
        <x:v>Paper 95% CI × exact-date adjustment ratio</x:v>
      </x:c>
    </x:row>
    <x:row r="18">
      <x:c r="A18" s="17" t="str">
        <x:v>METR from-2023 doubling (days)</x:v>
      </x:c>
      <x:c r="B18" s="20" t="n">
        <x:v>128.744</x:v>
      </x:c>
      <x:c r="C18" s="17" t="str">
        <x:v>Official METR-Horizon-v1.1 primary asset</x:v>
      </x:c>
    </x:row>
    <x:row r="19">
      <x:c r="A19" s="17" t="str">
        <x:v>METR CI low</x:v>
      </x:c>
      <x:c r="B19" s="20" t="n">
        <x:v>104.428</x:v>
      </x:c>
      <x:c r="C19" s="17" t="str">
        <x:v>Official primary asset</x:v>
      </x:c>
    </x:row>
    <x:row r="20">
      <x:c r="A20" s="17" t="str">
        <x:v>METR CI high</x:v>
      </x:c>
      <x:c r="B20" s="20" t="n">
        <x:v>158.012</x:v>
      </x:c>
      <x:c r="C20" s="17" t="str">
        <x:v>Official primary asset</x:v>
      </x:c>
    </x:row>
    <x:row r="21">
      <x:c r="A21" s="17" t="str">
        <x:v>Ryan K3→Anthropic pretrain gap (months)</x:v>
      </x:c>
      <x:c r="B21" s="20" t="n">
        <x:v>8</x:v>
      </x:c>
      <x:c r="C21" s="17" t="str">
        <x:v>Corrected qualitative estimate; conservative point</x:v>
      </x:c>
    </x:row>
    <x:row r="22">
      <x:c r="A22" s="18" t="str">
        <x:v>Compute-structured AA/date log weight</x:v>
      </x:c>
      <x:c r="B22" s="29" t="n">
        <x:v>0.05</x:v>
      </x:c>
      <x:c r="C22" s="18" t="str">
        <x:v>Low weight: zero targets have observed compute; two-stage and strongly correlated with AA/date</x:v>
      </x:c>
    </x:row>
    <x:row r="24">
      <x:c r="A24" s="91" t="str">
        <x:v>Exact reported open-weight relationships</x:v>
      </x:c>
      <x:c r="B24" s="91"/>
      <x:c r="C24" s="91"/>
      <x:c r="D24" s="91"/>
      <x:c r="E24" s="91"/>
      <x:c r="F24" s="91"/>
      <x:c r="G24" s="91"/>
      <x:c r="H24" s="91"/>
    </x:row>
    <x:row r="25" ht="34" customHeight="1">
      <x:c r="A25" s="73" t="str">
        <x:v>Axis</x:v>
      </x:c>
      <x:c r="B25" s="73" t="str">
        <x:v>Factor per TH doubling</x:v>
      </x:c>
      <x:c r="C25" s="73" t="str">
        <x:v>Spearman ρ</x:v>
      </x:c>
      <x:c r="D25" s="73" t="str">
        <x:v>p-value</x:v>
      </x:c>
      <x:c r="E25" s="73" t="str">
        <x:v>n</x:v>
      </x:c>
      <x:c r="G25" s="73" t="str">
        <x:v>Architecture contrast</x:v>
      </x:c>
      <x:c r="H25" s="73" t="str">
        <x:v>Factor</x:v>
      </x:c>
    </x:row>
    <x:row r="26">
      <x:c r="A26" s="16" t="str">
        <x:v>Total parameters</x:v>
      </x:c>
      <x:c r="B26" s="186" t="n">
        <x:v>4.2</x:v>
      </x:c>
      <x:c r="C26" s="101" t="n">
        <x:v>0.81</x:v>
      </x:c>
      <x:c r="D26" s="188" t="n">
        <x:v>3.5000000000000003e-9</x:v>
      </x:c>
      <x:c r="E26" s="74" t="n">
        <x:v>35</x:v>
      </x:c>
      <x:c r="G26" s="16" t="str">
        <x:v>Dense total parameters</x:v>
      </x:c>
      <x:c r="H26" s="94" t="n">
        <x:v>2.2</x:v>
      </x:c>
    </x:row>
    <x:row r="27">
      <x:c r="A27" s="17" t="str">
        <x:v>Layer count</x:v>
      </x:c>
      <x:c r="B27" s="41" t="n">
        <x:v>1.3</x:v>
      </x:c>
      <x:c r="C27" s="102" t="n">
        <x:v>0.67</x:v>
      </x:c>
      <x:c r="D27" s="189" t="n">
        <x:v>0.000013000000000000001</x:v>
      </x:c>
      <x:c r="E27" s="75" t="n">
        <x:v>35</x:v>
      </x:c>
      <x:c r="G27" s="17" t="str">
        <x:v>MoE total parameters</x:v>
      </x:c>
      <x:c r="H27" s="92" t="n">
        <x:v>8.1</x:v>
      </x:c>
    </x:row>
    <x:row r="28">
      <x:c r="A28" s="17" t="str">
        <x:v>AA Intelligence Index</x:v>
      </x:c>
      <x:c r="B28" s="41" t="n">
        <x:v>1.7</x:v>
      </x:c>
      <x:c r="C28" s="102" t="n">
        <x:v>0.66</x:v>
      </x:c>
      <x:c r="D28" s="189" t="n">
        <x:v>0.00044000000000000007</x:v>
      </x:c>
      <x:c r="E28" s="75" t="n">
        <x:v>24</x:v>
      </x:c>
      <x:c r="G28" s="17" t="str">
        <x:v>Dense active parameters</x:v>
      </x:c>
      <x:c r="H28" s="92" t="n">
        <x:v>2.2</x:v>
      </x:c>
    </x:row>
    <x:row r="29">
      <x:c r="A29" s="17" t="str">
        <x:v>Active parameters</x:v>
      </x:c>
      <x:c r="B29" s="41" t="n">
        <x:v>2.1</x:v>
      </x:c>
      <x:c r="C29" s="102" t="n">
        <x:v>0.55</x:v>
      </x:c>
      <x:c r="D29" s="189" t="n">
        <x:v>0.00068</x:v>
      </x:c>
      <x:c r="E29" s="75" t="n">
        <x:v>35</x:v>
      </x:c>
      <x:c r="G29" s="17" t="str">
        <x:v>MoE active parameters</x:v>
      </x:c>
      <x:c r="H29" s="92" t="n">
        <x:v>13</x:v>
      </x:c>
    </x:row>
    <x:row r="30">
      <x:c r="A30" s="17" t="str">
        <x:v>Total training FLOPs</x:v>
      </x:c>
      <x:c r="B30" s="41"/>
      <x:c r="C30" s="102" t="n">
        <x:v>0.51</x:v>
      </x:c>
      <x:c r="D30" s="189" t="n">
        <x:v>0.044000000000000004</x:v>
      </x:c>
      <x:c r="E30" s="75" t="n">
        <x:v>16</x:v>
      </x:c>
      <x:c r="G30" s="17" t="str">
        <x:v>Dense layers</x:v>
      </x:c>
      <x:c r="H30" s="92" t="n">
        <x:v>1.29</x:v>
      </x:c>
    </x:row>
    <x:row r="31">
      <x:c r="A31" s="18" t="str">
        <x:v>Pretraining FLOPs</x:v>
      </x:c>
      <x:c r="B31" s="187" t="n">
        <x:v>3.1</x:v>
      </x:c>
      <x:c r="C31" s="103" t="n">
        <x:v>0.47</x:v>
      </x:c>
      <x:c r="D31" s="190" t="n">
        <x:v>0.0045000000000000005</x:v>
      </x:c>
      <x:c r="E31" s="76" t="n">
        <x:v>35</x:v>
      </x:c>
      <x:c r="G31" s="17" t="str">
        <x:v>MoE layers</x:v>
      </x:c>
      <x:c r="H31" s="92" t="n">
        <x:v>1.27</x:v>
      </x:c>
    </x:row>
    <x:row r="32">
      <x:c r="G32" s="18" t="str">
        <x:v>Dense TH intercept advantage</x:v>
      </x:c>
      <x:c r="H32" s="95" t="n">
        <x:v>1.7</x:v>
      </x:c>
    </x:row>
    <x:row r="35">
      <x:c r="A35" s="91" t="str">
        <x:v>Derived horizon priors</x:v>
      </x:c>
      <x:c r="B35" s="91"/>
      <x:c r="C35" s="91"/>
      <x:c r="D35" s="91"/>
      <x:c r="E35" s="91"/>
      <x:c r="F35" s="91"/>
      <x:c r="G35" s="91"/>
      <x:c r="H35" s="91"/>
    </x:row>
    <x:row r="36" ht="34" customHeight="1">
      <x:c r="A36" s="73" t="str">
        <x:v>Derived quantity</x:v>
      </x:c>
      <x:c r="B36" s="73" t="str">
        <x:v>Formula result</x:v>
      </x:c>
      <x:c r="C36" s="73" t="str">
        <x:v>Use</x:v>
      </x:c>
      <x:c r="E36" s="172" t="str">
        <x:v>Interpretation: Opus 4.5→4.6 barely changes no-CoT TH (~1.04×) while the official with-CoT METR horizon grows ~2.45×. That is direct same-base evidence that RL/inference gains can dominate agentic benchmark gains without implying a larger pretrain. Therefore METR changes the decomposition, not the absolute parameter scale.</x:v>
      </x:c>
      <x:c r="F36" s="173"/>
      <x:c r="G36" s="173"/>
      <x:c r="H36" s="173"/>
    </x:row>
    <x:row r="37">
      <x:c r="A37" s="16" t="str">
        <x:v>Opus shared-base TH (min)</x:v>
      </x:c>
      <x:c r="B37" s="19" t="n">
        <x:f>POWER('No-CoT Evidence'!C16*'No-CoT Evidence'!C17*'No-CoT Evidence'!C19,1/3)</x:f>
        <x:v>2.561158329974988</x:v>
      </x:c>
      <x:c r="C37" s="16" t="str">
        <x:v>Geometric mean of Opus 4.5 / 4.6 / 4.7</x:v>
      </x:c>
      <x:c r="E37" s="172"/>
      <x:c r="F37" s="173"/>
      <x:c r="G37" s="173"/>
      <x:c r="H37" s="173"/>
    </x:row>
    <x:row r="38">
      <x:c r="A38" s="17" t="str">
        <x:v>GPT shared-base TH (min)</x:v>
      </x:c>
      <x:c r="B38" s="20" t="n">
        <x:f>SQRT('No-CoT Evidence'!C18*'No-CoT Evidence'!C20)</x:f>
        <x:v>2.0493901531919194</x:v>
      </x:c>
      <x:c r="C38" s="17" t="str">
        <x:v>Geometric mean of GPT-5.4 / GPT-5.5</x:v>
      </x:c>
      <x:c r="E38" s="172"/>
      <x:c r="F38" s="173"/>
      <x:c r="G38" s="173"/>
      <x:c r="H38" s="173"/>
    </x:row>
    <x:row r="39">
      <x:c r="A39" s="17" t="str">
        <x:v>Opus shared-base prior (T)</x:v>
      </x:c>
      <x:c r="B39" s="20" t="n">
        <x:f>$B$8*POWER(B37/$B$9,$B$11)</x:f>
        <x:v>3.180401274462439</x:v>
      </x:c>
      <x:c r="C39" s="17" t="str">
        <x:v>K3 anchor × TH ratio^α</x:v>
      </x:c>
      <x:c r="E39" s="172"/>
      <x:c r="F39" s="173"/>
      <x:c r="G39" s="173"/>
      <x:c r="H39" s="173"/>
    </x:row>
    <x:row r="40">
      <x:c r="A40" s="17" t="str">
        <x:v>GPT-5.5 prior (T)</x:v>
      </x:c>
      <x:c r="B40" s="20" t="n">
        <x:f>$B$8*POWER(B38/$B$9,$B$11)</x:f>
        <x:v>2.0046743725696254</x:v>
      </x:c>
      <x:c r="C40" s="17" t="str">
        <x:v>K3 anchor × TH ratio^α</x:v>
      </x:c>
      <x:c r="E40" s="172"/>
      <x:c r="F40" s="173"/>
      <x:c r="G40" s="173"/>
      <x:c r="H40" s="173"/>
    </x:row>
    <x:row r="41">
      <x:c r="A41" s="17" t="str">
        <x:v>GPT effective release date</x:v>
      </x:c>
      <x:c r="B41" s="191" t="n">
        <x:f>AVERAGE('Model Registry'!K207,'Model Registry'!K222)</x:f>
        <x:v>46110.5</x:v>
      </x:c>
      <x:c r="C41" s="17" t="str">
        <x:v>Exact checkpoint dates joined from ECI through canonical IDs</x:v>
      </x:c>
    </x:row>
    <x:row r="42">
      <x:c r="A42" s="17" t="str">
        <x:v>GPT effective→Sol days</x:v>
      </x:c>
      <x:c r="B42" s="20" t="n">
        <x:f>'Frontier Estimates'!A7-B41</x:f>
        <x:v>101.5</x:v>
      </x:c>
      <x:c r="C42" s="17" t="str">
        <x:v>Date projection interval</x:v>
      </x:c>
      <x:c r="E42" s="198" t="str">
        <x:v>Ryan Greenblatt correction used here: K3's pretrain looked roughly halfway from Opus 4 to Opus 4.5 and approximately comparable to Opus 4.5 overall, about eight months behind Anthropic. His earlier view that K3 pretrain was between Opus 4.8 and Mythos was explicitly retracted. This is a qualitative prior, not a measurement.</x:v>
      </x:c>
      <x:c r="F42" s="199"/>
      <x:c r="G42" s="199"/>
      <x:c r="H42" s="199"/>
    </x:row>
    <x:row r="43">
      <x:c r="A43" s="17" t="str">
        <x:v>Sol projected TH (min)</x:v>
      </x:c>
      <x:c r="B43" s="20" t="n">
        <x:f>B38*POWER(2,B42/$B$12)</x:f>
        <x:v>2.483926857931124</x:v>
      </x:c>
      <x:c r="C43" s="17" t="str">
        <x:v>GPT shared TH advanced on exact-date-adjusted time law</x:v>
      </x:c>
      <x:c r="E43" s="198"/>
      <x:c r="F43" s="199"/>
      <x:c r="G43" s="199"/>
      <x:c r="H43" s="199"/>
    </x:row>
    <x:row r="44">
      <x:c r="A44" s="17" t="str">
        <x:v>Sol horizon prior (T)</x:v>
      </x:c>
      <x:c r="B44" s="20" t="n">
        <x:f>$B$8*POWER(B43/$B$9,$B$11)</x:f>
        <x:v>2.9850434724007573</x:v>
      </x:c>
      <x:c r="C44" s="17" t="str">
        <x:v>K3 anchor × TH ratio^α</x:v>
      </x:c>
      <x:c r="E44" s="198"/>
      <x:c r="F44" s="199"/>
      <x:c r="G44" s="199"/>
      <x:c r="H44" s="199"/>
    </x:row>
    <x:row r="45">
      <x:c r="A45" s="17" t="str">
        <x:v>Opus 4.5→Fable days</x:v>
      </x:c>
      <x:c r="B45" s="20" t="n">
        <x:f>'Frontier Estimates'!A6-'Model Registry'!K184</x:f>
        <x:v>197</x:v>
      </x:c>
      <x:c r="C45" s="17" t="str">
        <x:v>Exact Opus 4.5 checkpoint date joined from ECI</x:v>
      </x:c>
      <x:c r="E45" s="198"/>
      <x:c r="F45" s="199"/>
      <x:c r="G45" s="199"/>
      <x:c r="H45" s="199"/>
    </x:row>
    <x:row r="46">
      <x:c r="A46" s="17" t="str">
        <x:v>Fable date-projected TH (min)</x:v>
      </x:c>
      <x:c r="B46" s="20" t="n">
        <x:f>$B$9*POWER(2,B45/$B$12)</x:f>
        <x:v>3.485802367845199</x:v>
      </x:c>
      <x:c r="C46" s="17" t="str">
        <x:v>No-CoT time law</x:v>
      </x:c>
      <x:c r="E46" s="198"/>
      <x:c r="F46" s="199"/>
      <x:c r="G46" s="199"/>
      <x:c r="H46" s="199"/>
    </x:row>
    <x:row r="47">
      <x:c r="A47" s="17" t="str">
        <x:v>Fable Ryan-gap TH (min)</x:v>
      </x:c>
      <x:c r="B47" s="20" t="n">
        <x:f>$B$9*POWER(2,$B$21*365.25/12/$B$12)</x:f>
        <x:v>3.80682525153594</x:v>
      </x:c>
      <x:c r="C47" s="17" t="str">
        <x:v>8-month pretrain lead over K3</x:v>
      </x:c>
      <x:c r="E47" s="198"/>
      <x:c r="F47" s="199"/>
      <x:c r="G47" s="199"/>
      <x:c r="H47" s="199"/>
    </x:row>
    <x:row r="48">
      <x:c r="A48" s="17" t="str">
        <x:v>Fable combined TH (min)</x:v>
      </x:c>
      <x:c r="B48" s="20" t="n">
        <x:f>SQRT(B46*B47)</x:f>
        <x:v>3.642779224133254</x:v>
      </x:c>
      <x:c r="C48" s="17" t="str">
        <x:v>Geometric pooling of date and Ryan priors</x:v>
      </x:c>
    </x:row>
    <x:row r="49">
      <x:c r="A49" s="17" t="str">
        <x:v>Fable horizon prior (T)</x:v>
      </x:c>
      <x:c r="B49" s="20" t="n">
        <x:f>$B$8*POWER(B48/$B$9,$B$11)</x:f>
        <x:v>6.59544467651061</x:v>
      </x:c>
      <x:c r="C49" s="17" t="str">
        <x:v>K3 anchor × TH ratio^α</x:v>
      </x:c>
    </x:row>
    <x:row r="50">
      <x:c r="A50" s="17" t="str">
        <x:v>No-CoT / METR doubling ratio</x:v>
      </x:c>
      <x:c r="B50" s="20" t="n">
        <x:f>$B$12/$B$18</x:f>
        <x:v>2.8417685817479446</x:v>
      </x:c>
      <x:c r="C50" s="17" t="str">
        <x:v>With-CoT capability is improving much faster</x:v>
      </x:c>
    </x:row>
    <x:row r="51">
      <x:c r="A51" s="17" t="str">
        <x:v>Opus 4.5→4.6 no-CoT ratio</x:v>
      </x:c>
      <x:c r="B51" s="20" t="n">
        <x:f>'No-CoT Evidence'!C17 / 'No-CoT Evidence'!C16</x:f>
        <x:v>1.0416666666666667</x:v>
      </x:c>
      <x:c r="C51" s="17" t="str">
        <x:v>Same-base post-training sensitivity</x:v>
      </x:c>
    </x:row>
    <x:row r="52">
      <x:c r="A52" s="18" t="str">
        <x:v>Opus 4.5→4.6 METR ratio</x:v>
      </x:c>
      <x:c r="B52" s="21" t="n">
        <x:f>718.80683/292.994594</x:f>
        <x:v>2.453310896241314</x:v>
      </x:c>
      <x:c r="C52" s="18" t="str">
        <x:v>Same-base with-CoT sensitivity</x:v>
      </x:c>
    </x:row>
    <x:row r="55">
      <x:c r="A55" s="165" t="str">
        <x:v>Primary paper: https://arxiv.org/pdf/2606.07157
Submitted source archive: ./sources/input_no_cot_arxiv_2606.07157v3_source.tar.gz
METR values: official primary asset https://metr.org/assets/benchmark_results_1_1.yaml; 26/26 rows exactly reconcile to the earlier user copy. Ryan Greenblatt text remains user-supplied in this Codex task on 2026-07-17.</x:v>
      </x:c>
      <x:c r="B55" s="165"/>
      <x:c r="C55" s="165"/>
      <x:c r="D55" s="165"/>
      <x:c r="E55" s="165"/>
      <x:c r="F55" s="165"/>
      <x:c r="G55" s="165"/>
      <x:c r="H55" s="165"/>
    </x:row>
    <x:row r="56">
      <x:c r="A56" s="165"/>
      <x:c r="B56" s="165"/>
      <x:c r="C56" s="165"/>
      <x:c r="D56" s="165"/>
      <x:c r="E56" s="165"/>
      <x:c r="F56" s="165"/>
      <x:c r="G56" s="165"/>
      <x:c r="H56" s="165"/>
    </x:row>
    <x:row r="57">
      <x:c r="A57" s="165"/>
      <x:c r="B57" s="165"/>
      <x:c r="C57" s="165"/>
      <x:c r="D57" s="165"/>
      <x:c r="E57" s="165"/>
      <x:c r="F57" s="165"/>
      <x:c r="G57" s="165"/>
      <x:c r="H57" s="165"/>
    </x:row>
    <x:row r="60">
      <x:c r="A60" s="91" t="str">
        <x:v>Architecture-specific elasticity — descriptive result versus held-out prediction</x:v>
      </x:c>
      <x:c r="B60" s="91"/>
      <x:c r="C60" s="91"/>
      <x:c r="D60" s="91"/>
      <x:c r="E60" s="91"/>
      <x:c r="F60" s="91"/>
      <x:c r="G60" s="91"/>
      <x:c r="H60" s="91"/>
    </x:row>
    <x:row r="61" ht="34" customHeight="1">
      <x:c r="A61" s="73" t="str">
        <x:v>Audit quantity</x:v>
      </x:c>
      <x:c r="B61" s="73" t="str">
        <x:v>Value</x:v>
      </x:c>
      <x:c r="C61" s="73" t="str">
        <x:v>90% CI low</x:v>
      </x:c>
      <x:c r="D61" s="73" t="str">
        <x:v>90% CI high</x:v>
      </x:c>
      <x:c r="E61" s="172" t="str">
        <x:v>The paper's MoE result is real: the submitted table deterministically reproduces 8.13× from five MoE Pareto models. But it is a descriptive frontier slope, not a validated inverse parameter estimator. In strictly chronological developer-held-out tests, a separately learned architecture slope worsens equal-family absolute log error (the 90% interval is wholly unfavorable). A training-fold-only Pareto version is directionally favorable but inconclusive. The pooled live mapping is therefore retained; 8.1× remains a sensitivity.</x:v>
      </x:c>
      <x:c r="F61" s="173"/>
      <x:c r="G61" s="173"/>
      <x:c r="H61" s="173"/>
    </x:row>
    <x:row r="62">
      <x:c r="A62" s="16" t="str">
        <x:v>Deterministic pooled Pareto factor</x:v>
      </x:c>
      <x:c r="B62" s="94" t="n">
        <x:v>3.932743047109931</x:v>
      </x:c>
      <x:c r="C62" s="16"/>
      <x:c r="D62" s="16"/>
      <x:c r="E62" s="172"/>
      <x:c r="F62" s="173"/>
      <x:c r="G62" s="173"/>
      <x:c r="H62" s="173"/>
    </x:row>
    <x:row r="63">
      <x:c r="A63" s="17" t="str">
        <x:v>Deterministic dense Pareto factor</x:v>
      </x:c>
      <x:c r="B63" s="92" t="n">
        <x:v>2.176488788489136</x:v>
      </x:c>
      <x:c r="C63" s="17"/>
      <x:c r="D63" s="17"/>
      <x:c r="E63" s="172"/>
      <x:c r="F63" s="173"/>
      <x:c r="G63" s="173"/>
      <x:c r="H63" s="173"/>
    </x:row>
    <x:row r="64">
      <x:c r="A64" s="17" t="str">
        <x:v>Deterministic MoE Pareto factor</x:v>
      </x:c>
      <x:c r="B64" s="92" t="n">
        <x:v>8.132252384929469</x:v>
      </x:c>
      <x:c r="C64" s="17"/>
      <x:c r="D64" s="17"/>
      <x:c r="E64" s="172"/>
      <x:c r="F64" s="173"/>
      <x:c r="G64" s="173"/>
      <x:c r="H64" s="173"/>
    </x:row>
    <x:row r="65">
      <x:c r="A65" s="17" t="str">
        <x:v>MoE Pareto models</x:v>
      </x:c>
      <x:c r="B65" s="17" t="n">
        <x:v>5</x:v>
      </x:c>
      <x:c r="C65" s="17"/>
      <x:c r="D65" s="17"/>
      <x:c r="E65" s="172"/>
      <x:c r="F65" s="173"/>
      <x:c r="G65" s="173"/>
      <x:c r="H65" s="173"/>
    </x:row>
    <x:row r="66">
      <x:c r="A66" s="17" t="str">
        <x:v>Direct architecture − pooled held-out Δ</x:v>
      </x:c>
      <x:c r="B66" s="20" t="n">
        <x:v>0.07748419152516166</x:v>
      </x:c>
      <x:c r="C66" s="20" t="n">
        <x:v>0.020032668382444285</x:v>
      </x:c>
      <x:c r="D66" s="20" t="n">
        <x:v>0.137225640714129</x:v>
      </x:c>
      <x:c r="E66" s="172"/>
      <x:c r="F66" s="173"/>
      <x:c r="G66" s="173"/>
      <x:c r="H66" s="173"/>
    </x:row>
    <x:row r="67">
      <x:c r="A67" s="17" t="str">
        <x:v>Training-Pareto architecture − pooled Δ</x:v>
      </x:c>
      <x:c r="B67" s="20" t="n">
        <x:v>-0.09523619969979744</x:v>
      </x:c>
      <x:c r="C67" s="20" t="n">
        <x:v>-0.3457861020212702</x:v>
      </x:c>
      <x:c r="D67" s="20" t="n">
        <x:v>0.16445230665938412</x:v>
      </x:c>
      <x:c r="E67" s="172"/>
      <x:c r="F67" s="173"/>
      <x:c r="G67" s="173"/>
      <x:c r="H67" s="173"/>
    </x:row>
    <x:row r="68">
      <x:c r="A68" s="18" t="str">
        <x:v>Replace pooled live elasticity</x:v>
      </x:c>
      <x:c r="B68" s="18" t="str">
        <x:v>No</x:v>
      </x:c>
      <x:c r="C68" s="18"/>
      <x:c r="D68" s="18"/>
      <x:c r="E68" s="172"/>
      <x:c r="F68" s="173"/>
      <x:c r="G68" s="173"/>
      <x:c r="H68" s="173"/>
    </x:row>
  </x:sheetData>
  <x:mergeCells>
    <x:mergeCell ref="A1:H1"/>
    <x:mergeCell ref="A2:H3"/>
    <x:mergeCell ref="A24:H24"/>
    <x:mergeCell ref="A35:H35"/>
    <x:mergeCell ref="E36:H40"/>
    <x:mergeCell ref="E42:H47"/>
    <x:mergeCell ref="A55:H57"/>
    <x:mergeCell ref="A60:H60"/>
    <x:mergeCell ref="E61:H68"/>
  </x:mergeCells>
  <x:pageMargins left="0.7" right="0.7" top="0.75" bottom="0.75" header="0.3" footer="0.3"/>
  <x:legacyDrawing xmlns:r="http://schemas.openxmlformats.org/officeDocument/2006/relationships" r:id="R000000000000007a"/>
</x:worksheet>
</file>

<file path=xl/worksheets/sheet9.xml><?xml version="1.0" encoding="utf-8"?>
<x:worksheet xmlns:x="http://schemas.openxmlformats.org/spreadsheetml/2006/main">
  <x:sheetViews>
    <x:sheetView showGridLines="0" workbookViewId="0"/>
  </x:sheetViews>
  <x:sheetFormatPr defaultRowHeight="15"/>
  <x:cols>
    <x:col min="1" max="1" width="38"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25" hidden="0" customWidth="1"/>
    <x:col min="13" max="13" width="25" hidden="0" customWidth="1"/>
    <x:col min="14" max="14" width="25" hidden="0" customWidth="1"/>
    <x:col min="15" max="15" width="64" hidden="0" customWidth="1"/>
  </x:cols>
  <x:sheetData>
    <x:row r="1" ht="36" customHeight="1">
      <x:c r="A1" s="68" t="str">
        <x:v>Horizon-, compute-, and factual-capacity-informed frontier parameter posterior</x:v>
      </x:c>
      <x:c r="B1" s="68"/>
      <x:c r="C1" s="68"/>
      <x:c r="D1" s="68"/>
      <x:c r="E1" s="68"/>
      <x:c r="F1" s="68"/>
      <x:c r="G1" s="68"/>
      <x:c r="H1" s="68"/>
      <x:c r="I1" s="68"/>
      <x:c r="J1" s="68"/>
      <x:c r="K1" s="68"/>
      <x:c r="L1" s="68"/>
      <x:c r="M1" s="68"/>
      <x:c r="N1" s="68"/>
      <x:c r="O1" s="68"/>
    </x:row>
    <x:row r="2">
      <x:c r="A2" s="6" t="str">
        <x:v>The baseline posterior is 45% price-informed benchmark evidence, 50% no-CoT horizon, and 5% compute-structured AA/date. Fable alone has an observed IKP factual-capacity estimate, but its decision-derived live weight is 0%; the baseline evidence mix is therefore unchanged. Models without IKP retain their prior evidence composition.</x:v>
      </x:c>
      <x:c r="B2" s="6"/>
      <x:c r="C2" s="6"/>
      <x:c r="D2" s="6"/>
      <x:c r="E2" s="6"/>
      <x:c r="F2" s="6"/>
      <x:c r="G2" s="6"/>
      <x:c r="H2" s="6"/>
      <x:c r="I2" s="6"/>
      <x:c r="J2" s="6"/>
      <x:c r="K2" s="6"/>
      <x:c r="L2" s="6"/>
      <x:c r="M2" s="6"/>
      <x:c r="N2" s="6"/>
      <x:c r="O2" s="6"/>
    </x:row>
    <x:row r="3">
      <x:c r="A3" s="6"/>
      <x:c r="B3" s="6"/>
      <x:c r="C3" s="6"/>
      <x:c r="D3" s="6"/>
      <x:c r="E3" s="6"/>
      <x:c r="F3" s="6"/>
      <x:c r="G3" s="6"/>
      <x:c r="H3" s="6"/>
      <x:c r="I3" s="6"/>
      <x:c r="J3" s="6"/>
      <x:c r="K3" s="6"/>
      <x:c r="L3" s="6"/>
      <x:c r="M3" s="6"/>
      <x:c r="N3" s="6"/>
      <x:c r="O3" s="6"/>
    </x:row>
    <x:row r="5" ht="34" customHeight="1">
      <x:c r="A5" s="73" t="str">
        <x:v>Model / base</x:v>
      </x:c>
      <x:c r="B5" s="73" t="str">
        <x:v>Existing central (T)</x:v>
      </x:c>
      <x:c r="C5" s="73" t="str">
        <x:v>TH proxy (min)</x:v>
      </x:c>
      <x:c r="D5" s="73" t="str">
        <x:v>Horizon prior (T)</x:v>
      </x:c>
      <x:c r="E5" s="73" t="str">
        <x:v>Compute-structured prior (T)</x:v>
      </x:c>
      <x:c r="F5" s="73" t="str">
        <x:v>Existing weight</x:v>
      </x:c>
      <x:c r="G5" s="73" t="str">
        <x:v>Horizon weight</x:v>
      </x:c>
      <x:c r="H5" s="73" t="str">
        <x:v>Compute weight</x:v>
      </x:c>
      <x:c r="I5" s="73" t="str">
        <x:v>Posterior (T)</x:v>
      </x:c>
      <x:c r="J5" s="73" t="str">
        <x:v>Crowd point (T)</x:v>
      </x:c>
      <x:c r="K5" s="73" t="str">
        <x:v>Posterior / crowd</x:v>
      </x:c>
      <x:c r="L5" s="73" t="str">
        <x:v>Horizon evidence</x:v>
      </x:c>
      <x:c r="M5" s="73" t="str">
        <x:v>Compute evidence</x:v>
      </x:c>
      <x:c r="N5" s="73" t="str">
        <x:v>Status</x:v>
      </x:c>
      <x:c r="O5" s="73" t="str">
        <x:v>Method note</x:v>
      </x:c>
    </x:row>
    <x:row r="6">
      <x:c r="A6" s="16" t="str">
        <x:v>Claude Fable 5</x:v>
      </x:c>
      <x:c r="B6" s="19" t="n">
        <x:f>'Frontier Estimates'!M6</x:f>
        <x:v>3.5157625909341204</x:v>
      </x:c>
      <x:c r="C6" s="19" t="n">
        <x:f>'Horizon Laws'!B48</x:f>
        <x:v>3.642779224133254</x:v>
      </x:c>
      <x:c r="D6" s="19" t="n">
        <x:f>'Horizon Laws'!B49</x:f>
        <x:v>6.59544467651061</x:v>
      </x:c>
      <x:c r="E6" s="19" t="n">
        <x:f>'Compute Model'!K67</x:f>
        <x:v>2.4775210449595826</x:v>
      </x:c>
      <x:c r="F6" s="33" t="n">
        <x:f>'Horizon Laws'!B7</x:f>
        <x:v>0.45</x:v>
      </x:c>
      <x:c r="G6" s="33" t="n">
        <x:f>'Horizon Laws'!B6</x:f>
        <x:v>0.5</x:v>
      </x:c>
      <x:c r="H6" s="33" t="n">
        <x:f>'Horizon Laws'!B22</x:f>
        <x:v>0.05</x:v>
      </x:c>
      <x:c r="I6" s="200" t="n">
        <x:f>IF(N6="Disclosed anchor",B6,POWER(POWER(B6,F6)*POWER(D6,G6)*POWER(E6,H6),1)*POWER(3.6426590968396315,0))</x:f>
        <x:v>4.731857984602975</x:v>
      </x:c>
      <x:c r="J6" s="96" t="n">
        <x:v>4.371847506331046</x:v>
      </x:c>
      <x:c r="K6" s="96" t="n">
        <x:f>I6/J6</x:f>
        <x:v>1.0823474464172373</x:v>
      </x:c>
      <x:c r="L6" s="22" t="str">
        <x:v>Projected new pretrain</x:v>
      </x:c>
      <x:c r="M6" s="22" t="str">
        <x:v>Two-stage compute-structured AA/date prior; anchor-calibrated; no observed target compute</x:v>
      </x:c>
      <x:c r="N6" s="22" t="str">
        <x:v>Regression estimate</x:v>
      </x:c>
      <x:c r="O6" s="22" t="str">
        <x:v>Date law and Ryan's corrected 8-month pretrain gap pooled geometrically; compute adds a small correlated check.</x:v>
      </x:c>
    </x:row>
    <x:row r="7">
      <x:c r="A7" s="17" t="str">
        <x:v>GPT-5.6 Sol</x:v>
      </x:c>
      <x:c r="B7" s="20" t="n">
        <x:f>'Frontier Estimates'!M7</x:f>
        <x:v>3.2989808641027114</x:v>
      </x:c>
      <x:c r="C7" s="20" t="n">
        <x:f>'Horizon Laws'!B43</x:f>
        <x:v>2.483926857931124</x:v>
      </x:c>
      <x:c r="D7" s="20" t="n">
        <x:f>'Horizon Laws'!B44</x:f>
        <x:v>2.9850434724007573</x:v>
      </x:c>
      <x:c r="E7" s="20" t="n">
        <x:f>'Compute Model'!K68</x:f>
        <x:v>2.2851690247440986</x:v>
      </x:c>
      <x:c r="F7" s="34" t="n">
        <x:f>'Horizon Laws'!B7</x:f>
        <x:v>0.45</x:v>
      </x:c>
      <x:c r="G7" s="34" t="n">
        <x:f>'Horizon Laws'!B6</x:f>
        <x:v>0.5</x:v>
      </x:c>
      <x:c r="H7" s="34" t="n">
        <x:f>'Horizon Laws'!B22</x:f>
        <x:v>0.05</x:v>
      </x:c>
      <x:c r="I7" s="201" t="n">
        <x:f>IF(N7="Disclosed anchor",B7,POWER(B7,F7)*POWER(D7,G7)*POWER(E7,H7))</x:f>
        <x:v>3.081003239637193</x:v>
      </x:c>
      <x:c r="J7" s="64" t="n">
        <x:v>3.2116911484449226</x:v>
      </x:c>
      <x:c r="K7" s="64" t="n">
        <x:f>I7/J7</x:f>
        <x:v>0.9593086935301959</x:v>
      </x:c>
      <x:c r="L7" s="23" t="str">
        <x:v>Same-family/date projection</x:v>
      </x:c>
      <x:c r="M7" s="23" t="str">
        <x:v>Two-stage compute-structured AA/date prior; anchor-calibrated; no observed target compute</x:v>
      </x:c>
      <x:c r="N7" s="23" t="str">
        <x:v>Regression estimate</x:v>
      </x:c>
      <x:c r="O7" s="23" t="str">
        <x:v>GPT-5.4/5.5 no-CoT shared-base proxy advanced to Sol's release.</x:v>
      </x:c>
    </x:row>
    <x:row r="8">
      <x:c r="A8" s="17" t="str">
        <x:v>Kimi K3</x:v>
      </x:c>
      <x:c r="B8" s="20" t="n">
        <x:f>'Frontier Estimates'!M8</x:f>
        <x:v>2.78</x:v>
      </x:c>
      <x:c r="C8" s="20" t="n">
        <x:f>'Horizon Laws'!B9</x:f>
        <x:v>2.4</x:v>
      </x:c>
      <x:c r="D8" s="20" t="n">
        <x:f>'Horizon Laws'!B8</x:f>
        <x:v>2.78</x:v>
      </x:c>
      <x:c r="E8" s="20" t="n">
        <x:f>'Compute Model'!K69</x:f>
        <x:v>2.135837940148138</x:v>
      </x:c>
      <x:c r="F8" s="34" t="n">
        <x:f>'Horizon Laws'!B7</x:f>
        <x:v>0.45</x:v>
      </x:c>
      <x:c r="G8" s="34" t="n">
        <x:f>'Horizon Laws'!B6</x:f>
        <x:v>0.5</x:v>
      </x:c>
      <x:c r="H8" s="34" t="n">
        <x:f>'Horizon Laws'!B22</x:f>
        <x:v>0.05</x:v>
      </x:c>
      <x:c r="I8" s="201" t="n">
        <x:f>IF(N8="Disclosed anchor",B8,POWER(B8,F8)*POWER(D8,G8)*POWER(E8,H8))</x:f>
        <x:v>2.78</x:v>
      </x:c>
      <x:c r="J8" s="64"/>
      <x:c r="K8" s="64"/>
      <x:c r="L8" s="23" t="str">
        <x:v>Absolute anchor</x:v>
      </x:c>
      <x:c r="M8" s="23" t="str">
        <x:v>Two-stage compute-structured AA/date prior; anchor-calibrated; no observed target compute</x:v>
      </x:c>
      <x:c r="N8" s="23" t="str">
        <x:v>Disclosed anchor</x:v>
      </x:c>
      <x:c r="O8" s="23" t="str">
        <x:v>2.8T disclosed; horizon branch cannot move an exact anchor.</x:v>
      </x:c>
    </x:row>
    <x:row r="9">
      <x:c r="A9" s="17" t="str">
        <x:v>Claude Opus 4.7 / 4.8 shared base</x:v>
      </x:c>
      <x:c r="B9" s="20" t="n">
        <x:f>'Frontier Estimates'!M10</x:f>
        <x:v>2.332018357636161</x:v>
      </x:c>
      <x:c r="C9" s="20" t="n">
        <x:f>'Horizon Laws'!B37</x:f>
        <x:v>2.561158329974988</x:v>
      </x:c>
      <x:c r="D9" s="20" t="n">
        <x:f>'Horizon Laws'!B39</x:f>
        <x:v>3.180401274462439</x:v>
      </x:c>
      <x:c r="E9" s="20" t="n">
        <x:f>'Compute Model'!K70</x:f>
        <x:v>2.2176120217905924</x:v>
      </x:c>
      <x:c r="F9" s="34" t="n">
        <x:f>'Horizon Laws'!B7</x:f>
        <x:v>0.45</x:v>
      </x:c>
      <x:c r="G9" s="34" t="n">
        <x:f>'Horizon Laws'!B6</x:f>
        <x:v>0.5</x:v>
      </x:c>
      <x:c r="H9" s="34" t="n">
        <x:f>'Horizon Laws'!B22</x:f>
        <x:v>0.05</x:v>
      </x:c>
      <x:c r="I9" s="201" t="n">
        <x:f>IF(N9="Disclosed anchor",B9,POWER(B9,F9)*POWER(D9,G9)*POWER(E9,H9))</x:f>
        <x:v>2.7165307282992077</x:v>
      </x:c>
      <x:c r="J9" s="64" t="n">
        <x:v>1.2649110640673518</x:v>
      </x:c>
      <x:c r="K9" s="64" t="n">
        <x:f>I9/J9</x:f>
        <x:v>2.1476061088153804</x:v>
      </x:c>
      <x:c r="L9" s="23" t="str">
        <x:v>Measured shared-base proxy</x:v>
      </x:c>
      <x:c r="M9" s="23" t="str">
        <x:v>Two-stage compute-structured AA/date prior; anchor-calibrated; no observed target compute</x:v>
      </x:c>
      <x:c r="N9" s="23" t="str">
        <x:v>Regression estimate</x:v>
      </x:c>
      <x:c r="O9" s="23" t="str">
        <x:v>Opus 4.5/4.6/4.7 collapsed; 4.7 and 4.8 remain one base. Respondent R17's single forecast is shown as a check, not blended into the final.</x:v>
      </x:c>
    </x:row>
    <x:row r="10">
      <x:c r="A10" s="17" t="str">
        <x:v>GPT-5.5</x:v>
      </x:c>
      <x:c r="B10" s="20" t="n">
        <x:f>'Frontier Estimates'!M9</x:f>
        <x:v>2.657001827455204</x:v>
      </x:c>
      <x:c r="C10" s="20" t="n">
        <x:f>'Horizon Laws'!B38</x:f>
        <x:v>2.0493901531919194</x:v>
      </x:c>
      <x:c r="D10" s="20" t="n">
        <x:f>'Horizon Laws'!B40</x:f>
        <x:v>2.0046743725696254</x:v>
      </x:c>
      <x:c r="E10" s="20" t="n">
        <x:f>'Compute Model'!K71</x:f>
        <x:v>2.289414646239948</x:v>
      </x:c>
      <x:c r="F10" s="34" t="n">
        <x:f>'Horizon Laws'!B7</x:f>
        <x:v>0.45</x:v>
      </x:c>
      <x:c r="G10" s="34" t="n">
        <x:f>'Horizon Laws'!B6</x:f>
        <x:v>0.5</x:v>
      </x:c>
      <x:c r="H10" s="34" t="n">
        <x:f>'Horizon Laws'!B22</x:f>
        <x:v>0.05</x:v>
      </x:c>
      <x:c r="I10" s="201" t="n">
        <x:f>IF(N10="Disclosed anchor",B10,POWER(B10,F10)*POWER(D10,G10)*POWER(E10,H10))</x:f>
        <x:v>2.290785766269785</x:v>
      </x:c>
      <x:c r="J10" s="64"/>
      <x:c r="K10" s="64"/>
      <x:c r="L10" s="23" t="str">
        <x:v>Measured shared-base proxy</x:v>
      </x:c>
      <x:c r="M10" s="23" t="str">
        <x:v>Two-stage compute-structured AA/date prior; anchor-calibrated; no observed target compute</x:v>
      </x:c>
      <x:c r="N10" s="23" t="str">
        <x:v>Regression estimate</x:v>
      </x:c>
      <x:c r="O10" s="23" t="str">
        <x:v>GPT-5.4 and 5.5 treated as same-base post-training variants.</x:v>
      </x:c>
    </x:row>
    <x:row r="11">
      <x:c r="A11" s="17" t="str">
        <x:v>GPT-5.6 Terra</x:v>
      </x:c>
      <x:c r="B11" s="20" t="n">
        <x:f>'Frontier Estimates'!M11</x:f>
        <x:v>2.2471755232329462</x:v>
      </x:c>
      <x:c r="C11" s="20"/>
      <x:c r="D11" s="20" t="n">
        <x:f>'Horizon Laws'!B44*'Frontier Estimates'!M11/'Frontier Estimates'!M7</x:f>
        <x:v>2.0333299595509313</x:v>
      </x:c>
      <x:c r="E11" s="20" t="n">
        <x:f>'Compute Model'!K72</x:f>
        <x:v>2.019320112047976</x:v>
      </x:c>
      <x:c r="F11" s="34" t="n">
        <x:f>'Horizon Laws'!B7</x:f>
        <x:v>0.45</x:v>
      </x:c>
      <x:c r="G11" s="34" t="n">
        <x:f>'Horizon Laws'!B6</x:f>
        <x:v>0.5</x:v>
      </x:c>
      <x:c r="H11" s="34" t="n">
        <x:f>'Horizon Laws'!B22</x:f>
        <x:v>0.05</x:v>
      </x:c>
      <x:c r="I11" s="201" t="n">
        <x:f>IF(N11="Disclosed anchor",B11,POWER(B11,F11)*POWER(D11,G11)*POWER(E11,H11))</x:f>
        <x:v>2.1261839550663577</x:v>
      </x:c>
      <x:c r="J11" s="64"/>
      <x:c r="K11" s="64"/>
      <x:c r="L11" s="23" t="str">
        <x:v>Relative to Sol</x:v>
      </x:c>
      <x:c r="M11" s="23" t="str">
        <x:v>Two-stage compute-structured AA/date prior; anchor-calibrated; no observed target compute</x:v>
      </x:c>
      <x:c r="N11" s="23" t="str">
        <x:v>Regression estimate</x:v>
      </x:c>
      <x:c r="O11" s="23" t="str">
        <x:v>Preserves Terra/Sol scale ratio while applying Sol's horizon correction.</x:v>
      </x:c>
    </x:row>
    <x:row r="12">
      <x:c r="A12" s="17" t="str">
        <x:v>Claude Sonnet 5</x:v>
      </x:c>
      <x:c r="B12" s="20" t="n">
        <x:f>'Frontier Estimates'!M12</x:f>
        <x:v>1.6293400551610284</x:v>
      </x:c>
      <x:c r="C12" s="20"/>
      <x:c r="D12" s="20" t="n">
        <x:f>'Frontier Estimates'!M12</x:f>
        <x:v>1.6293400551610284</x:v>
      </x:c>
      <x:c r="E12" s="20" t="n">
        <x:f>'Compute Model'!K73</x:f>
        <x:v>1.9493651699052128</x:v>
      </x:c>
      <x:c r="F12" s="34" t="n">
        <x:f>'Horizon Laws'!B7</x:f>
        <x:v>0.45</x:v>
      </x:c>
      <x:c r="G12" s="34" t="n">
        <x:f>'Horizon Laws'!B6</x:f>
        <x:v>0.5</x:v>
      </x:c>
      <x:c r="H12" s="34" t="n">
        <x:f>'Horizon Laws'!B22</x:f>
        <x:v>0.05</x:v>
      </x:c>
      <x:c r="I12" s="201" t="n">
        <x:f>IF(N12="Disclosed anchor",B12,POWER(B12,F12)*POWER(D12,G12)*POWER(E12,H12))</x:f>
        <x:v>1.6440151206205922</x:v>
      </x:c>
      <x:c r="J12" s="64"/>
      <x:c r="K12" s="64"/>
      <x:c r="L12" s="23" t="str">
        <x:v>Neutral</x:v>
      </x:c>
      <x:c r="M12" s="23" t="str">
        <x:v>Two-stage compute-structured AA/date prior; anchor-calibrated; no observed target compute</x:v>
      </x:c>
      <x:c r="N12" s="23" t="str">
        <x:v>Regression estimate</x:v>
      </x:c>
      <x:c r="O12" s="23" t="str">
        <x:v>No direct Sonnet 5 no-CoT point; horizon branch left neutral.</x:v>
      </x:c>
    </x:row>
    <x:row r="13">
      <x:c r="A13" s="17" t="str">
        <x:v>GPT-5.6 Luna</x:v>
      </x:c>
      <x:c r="B13" s="20" t="n">
        <x:f>'Frontier Estimates'!M13</x:f>
        <x:v>1.5393536595149218</x:v>
      </x:c>
      <x:c r="C13" s="20"/>
      <x:c r="D13" s="20" t="n">
        <x:f>'Horizon Laws'!B44*'Frontier Estimates'!M13/'Frontier Estimates'!M7</x:f>
        <x:v>1.3928657916908038</x:v>
      </x:c>
      <x:c r="E13" s="20" t="n">
        <x:f>'Compute Model'!K74</x:f>
        <x:v>1.7967771815517266</x:v>
      </x:c>
      <x:c r="F13" s="34" t="n">
        <x:f>'Horizon Laws'!B7</x:f>
        <x:v>0.45</x:v>
      </x:c>
      <x:c r="G13" s="34" t="n">
        <x:f>'Horizon Laws'!B6</x:f>
        <x:v>0.5</x:v>
      </x:c>
      <x:c r="H13" s="34" t="n">
        <x:f>'Horizon Laws'!B22</x:f>
        <x:v>0.05</x:v>
      </x:c>
      <x:c r="I13" s="201" t="n">
        <x:f>IF(N13="Disclosed anchor",B13,POWER(B13,F13)*POWER(D13,G13)*POWER(E13,H13))</x:f>
        <x:v>1.4756441184859073</x:v>
      </x:c>
      <x:c r="J13" s="64"/>
      <x:c r="K13" s="64"/>
      <x:c r="L13" s="23" t="str">
        <x:v>Relative to Sol</x:v>
      </x:c>
      <x:c r="M13" s="23" t="str">
        <x:v>Two-stage compute-structured AA/date prior; anchor-calibrated; no observed target compute</x:v>
      </x:c>
      <x:c r="N13" s="23" t="str">
        <x:v>Regression estimate</x:v>
      </x:c>
      <x:c r="O13" s="23" t="str">
        <x:v>Preserves Luna/Sol scale ratio while applying Sol's horizon correction.</x:v>
      </x:c>
    </x:row>
    <x:row r="14">
      <x:c r="A14" s="17" t="str">
        <x:v>Grok 4.5</x:v>
      </x:c>
      <x:c r="B14" s="20" t="n">
        <x:f>'Frontier Estimates'!M15</x:f>
        <x:v>1.5</x:v>
      </x:c>
      <x:c r="C14" s="20"/>
      <x:c r="D14" s="20" t="n">
        <x:f>'Frontier Estimates'!M15</x:f>
        <x:v>1.5</x:v>
      </x:c>
      <x:c r="E14" s="20" t="n">
        <x:f>'Compute Model'!K75</x:f>
        <x:v>1.952395320644401</x:v>
      </x:c>
      <x:c r="F14" s="34" t="n">
        <x:f>'Horizon Laws'!B7</x:f>
        <x:v>0.45</x:v>
      </x:c>
      <x:c r="G14" s="34" t="n">
        <x:f>'Horizon Laws'!B6</x:f>
        <x:v>0.5</x:v>
      </x:c>
      <x:c r="H14" s="34" t="n">
        <x:f>'Horizon Laws'!B22</x:f>
        <x:v>0.05</x:v>
      </x:c>
      <x:c r="I14" s="201" t="n">
        <x:f>IF(N14="Disclosed anchor",B14,POWER(B14,F14)*POWER(D14,G14)*POWER(E14,H14))</x:f>
        <x:v>1.5</x:v>
      </x:c>
      <x:c r="J14" s="64"/>
      <x:c r="K14" s="64"/>
      <x:c r="L14" s="23" t="str">
        <x:v>Absolute anchor</x:v>
      </x:c>
      <x:c r="M14" s="23" t="str">
        <x:v>Two-stage compute-structured AA/date prior; anchor-calibrated; no observed target compute</x:v>
      </x:c>
      <x:c r="N14" s="23" t="str">
        <x:v>Disclosed anchor</x:v>
      </x:c>
      <x:c r="O14" s="23" t="str">
        <x:v>1.5T disclosed anchor; horizon branch cannot move an exact anchor.</x:v>
      </x:c>
    </x:row>
    <x:row r="15">
      <x:c r="A15" s="18" t="str">
        <x:v>Claude Opus 5</x:v>
      </x:c>
      <x:c r="B15" s="21" t="n">
        <x:f>'Frontier Estimates'!M17</x:f>
        <x:v>3.042296195182693</x:v>
      </x:c>
      <x:c r="C15" s="21"/>
      <x:c r="D15" s="21" t="n">
        <x:f>'Frontier Estimates'!M17</x:f>
        <x:v>3.042296195182693</x:v>
      </x:c>
      <x:c r="E15" s="21" t="n">
        <x:f>'Compute Model'!K76</x:f>
        <x:v>2.3581807647976416</x:v>
      </x:c>
      <x:c r="F15" s="29" t="n">
        <x:f>'Horizon Laws'!B7</x:f>
        <x:v>0.45</x:v>
      </x:c>
      <x:c r="G15" s="29" t="n">
        <x:f>'Horizon Laws'!B6</x:f>
        <x:v>0.5</x:v>
      </x:c>
      <x:c r="H15" s="29" t="n">
        <x:f>'Horizon Laws'!B22</x:f>
        <x:v>0.05</x:v>
      </x:c>
      <x:c r="I15" s="202" t="n">
        <x:f>IF(N15="Disclosed anchor",B15,POWER(B15,F15)*POWER(D15,G15)*POWER(E15,H15))</x:f>
        <x:v>3.003794890426257</x:v>
      </x:c>
      <x:c r="J15" s="97"/>
      <x:c r="K15" s="97"/>
      <x:c r="L15" s="24" t="str">
        <x:v>Neutral — no direct horizon</x:v>
      </x:c>
      <x:c r="M15" s="24" t="str">
        <x:v>Two-stage compute-structured AA/date prior; anchor-calibrated; no observed target compute</x:v>
      </x:c>
      <x:c r="N15" s="24" t="str">
        <x:v>Regression estimate</x:v>
      </x:c>
      <x:c r="O15" s="24" t="str">
        <x:v>Distinct newly pretrained base. Exact AA/ECI/date and weak price evidence are observed; METR, no-CoT, IKP, target compute, architecture, and parameter count remain unavailable, so the horizon branch is neutral rather than imputed.</x:v>
      </x:c>
    </x:row>
    <x:row r="17">
      <x:c r="A17" s="91" t="str">
        <x:v>Bayesian interpretation</x:v>
      </x:c>
      <x:c r="B17" s="91"/>
      <x:c r="C17" s="91"/>
      <x:c r="D17" s="91"/>
      <x:c r="E17" s="91"/>
      <x:c r="F17" s="91"/>
      <x:c r="G17" s="91"/>
      <x:c r="H17" s="91"/>
      <x:c r="I17" s="91"/>
      <x:c r="J17" s="91"/>
      <x:c r="K17" s="91"/>
      <x:c r="L17" s="91"/>
      <x:c r="M17" s="91"/>
      <x:c r="N17" s="91"/>
      <x:c r="O17" s="91"/>
    </x:row>
    <x:row r="19">
      <x:c r="A19" s="205" t="str">
        <x:v>The no-CoT panel remains the dominant baseline branch. The compute-structured AA/date branch receives only 5% because no target has observed compute. Fable's separate IKP signal receives 0% inside evidence; its favorable error checks do not overcome the 7/8 chronological-model coverage shortfall. Its 3.6T point remains a sensitivity, not a literal architecture disclosure.</x:v>
      </x:c>
      <x:c r="B19" s="181"/>
      <x:c r="C19" s="181"/>
      <x:c r="D19" s="181"/>
      <x:c r="E19" s="181"/>
      <x:c r="F19" s="181"/>
      <x:c r="G19" s="181"/>
      <x:c r="H19" s="181"/>
      <x:c r="I19" s="181"/>
      <x:c r="J19" s="181"/>
      <x:c r="K19" s="181"/>
      <x:c r="L19" s="181"/>
      <x:c r="M19" s="181"/>
      <x:c r="N19" s="181"/>
      <x:c r="O19" s="181"/>
    </x:row>
    <x:row r="20">
      <x:c r="A20" s="205"/>
      <x:c r="B20" s="181"/>
      <x:c r="C20" s="181"/>
      <x:c r="D20" s="181"/>
      <x:c r="E20" s="181"/>
      <x:c r="F20" s="181"/>
      <x:c r="G20" s="181"/>
      <x:c r="H20" s="181"/>
      <x:c r="I20" s="181"/>
      <x:c r="J20" s="181"/>
      <x:c r="K20" s="181"/>
      <x:c r="L20" s="181"/>
      <x:c r="M20" s="181"/>
      <x:c r="N20" s="181"/>
      <x:c r="O20" s="181"/>
    </x:row>
    <x:row r="21">
      <x:c r="A21" s="205"/>
      <x:c r="B21" s="181"/>
      <x:c r="C21" s="181"/>
      <x:c r="D21" s="181"/>
      <x:c r="E21" s="181"/>
      <x:c r="F21" s="181"/>
      <x:c r="G21" s="181"/>
      <x:c r="H21" s="181"/>
      <x:c r="I21" s="181"/>
      <x:c r="J21" s="181"/>
      <x:c r="K21" s="181"/>
      <x:c r="L21" s="181"/>
      <x:c r="M21" s="181"/>
      <x:c r="N21" s="181"/>
      <x:c r="O21" s="181"/>
    </x:row>
    <x:row r="23">
      <x:c r="A23" s="210" t="str">
        <x:v>The human forecast ledger currently centers Fable at 4.4T (n=20) and Sol at 3.2T (n=19). Crowd forecasts and METR remain calibration/decomposition checks with zero direct evidence-model weight; disclosed K3 and Grok rows override all regression branches.</x:v>
      </x:c>
      <x:c r="B23" s="211"/>
      <x:c r="C23" s="211"/>
      <x:c r="D23" s="211"/>
      <x:c r="E23" s="211"/>
      <x:c r="F23" s="211"/>
      <x:c r="G23" s="211"/>
      <x:c r="H23" s="211"/>
      <x:c r="I23" s="211"/>
      <x:c r="J23" s="211"/>
      <x:c r="K23" s="211"/>
      <x:c r="L23" s="211"/>
      <x:c r="M23" s="211"/>
      <x:c r="N23" s="211"/>
      <x:c r="O23" s="211"/>
    </x:row>
    <x:row r="24">
      <x:c r="A24" s="210"/>
      <x:c r="B24" s="211"/>
      <x:c r="C24" s="211"/>
      <x:c r="D24" s="211"/>
      <x:c r="E24" s="211"/>
      <x:c r="F24" s="211"/>
      <x:c r="G24" s="211"/>
      <x:c r="H24" s="211"/>
      <x:c r="I24" s="211"/>
      <x:c r="J24" s="211"/>
      <x:c r="K24" s="211"/>
      <x:c r="L24" s="211"/>
      <x:c r="M24" s="211"/>
      <x:c r="N24" s="211"/>
      <x:c r="O24" s="211"/>
    </x:row>
    <x:row r="25">
      <x:c r="A25" s="210"/>
      <x:c r="B25" s="211"/>
      <x:c r="C25" s="211"/>
      <x:c r="D25" s="211"/>
      <x:c r="E25" s="211"/>
      <x:c r="F25" s="211"/>
      <x:c r="G25" s="211"/>
      <x:c r="H25" s="211"/>
      <x:c r="I25" s="211"/>
      <x:c r="J25" s="211"/>
      <x:c r="K25" s="211"/>
      <x:c r="L25" s="211"/>
      <x:c r="M25" s="211"/>
      <x:c r="N25" s="211"/>
      <x:c r="O25" s="211"/>
    </x:row>
  </x:sheetData>
  <x:mergeCells>
    <x:mergeCell ref="A1:O1"/>
    <x:mergeCell ref="A2:O3"/>
    <x:mergeCell ref="A17:O17"/>
    <x:mergeCell ref="A19:O21"/>
    <x:mergeCell ref="A23:O25"/>
  </x:mergeCells>
  <x:conditionalFormatting sqref="N6:N15">
    <x:cfRule type="containsText" dxfId="24" priority="1" operator="containsText" text="Disclosed"/>
  </x:conditionalFormatting>
  <x:pageMargins left="0.7" right="0.7" top="0.75" bottom="0.75" header="0.3" footer="0.3"/>
  <x:legacyDrawing xmlns:r="http://schemas.openxmlformats.org/officeDocument/2006/relationships" r:id="R000000000000007d"/>
  <x:tableParts count="1">
    <x:tablePart xmlns:r="http://schemas.openxmlformats.org/officeDocument/2006/relationships" r:id="R000000000000007f"/>
  </x:tableParts>
</x:worksheet>
</file>

<file path=xl/worksheets/sheet10.xml><?xml version="1.0" encoding="utf-8"?>
<x:worksheet xmlns:x="http://schemas.openxmlformats.org/spreadsheetml/2006/main">
  <x:sheetFormatPr defaultRowHeight="15"/>
  <x:cols>
    <x:col min="1" max="1" width="39" hidden="0" customWidth="1"/>
    <x:col min="2" max="2" width="18" hidden="0" customWidth="1"/>
    <x:col min="3" max="3" width="18" hidden="0" customWidth="1"/>
    <x:col min="4" max="4" width="18" hidden="0" customWidth="1"/>
    <x:col min="5" max="5" width="18" hidden="0" customWidth="1"/>
    <x:col min="6" max="6" width="18" hidden="0" customWidth="1"/>
    <x:col min="7" max="7" width="24" hidden="0" customWidth="1"/>
    <x:col min="8" max="8" width="58" hidden="0" customWidth="1"/>
  </x:cols>
  <x:sheetData>
    <x:row r="1" ht="36" customHeight="1">
      <x:c r="A1" s="68" t="str">
        <x:v>Final forecast — 50% crowd + 50% evidence model</x:v>
      </x:c>
      <x:c r="B1" s="68"/>
      <x:c r="C1" s="68"/>
      <x:c r="D1" s="68"/>
      <x:c r="E1" s="68"/>
      <x:c r="F1" s="68"/>
      <x:c r="G1" s="68"/>
      <x:c r="H1" s="68"/>
    </x:row>
    <x:row r="2">
      <x:c r="A2" s="6" t="str">
        <x:v>For Fable and Sol, the final forecast is the geometric mean of the evidence-model posterior and the human crowd center. Fable's evidence half includes 0.0% final weight on the strict IKP factual-capacity estimate under the current audit decision; Sol has no IKP observation. Models without a populated crowd pool remain unchanged.</x:v>
      </x:c>
      <x:c r="B2" s="6"/>
      <x:c r="C2" s="6"/>
      <x:c r="D2" s="6"/>
      <x:c r="E2" s="6"/>
      <x:c r="F2" s="6"/>
      <x:c r="G2" s="6"/>
      <x:c r="H2" s="6"/>
    </x:row>
    <x:row r="3">
      <x:c r="A3" s="6"/>
      <x:c r="B3" s="6"/>
      <x:c r="C3" s="6"/>
      <x:c r="D3" s="6"/>
      <x:c r="E3" s="6"/>
      <x:c r="F3" s="6"/>
      <x:c r="G3" s="6"/>
      <x:c r="H3" s="6"/>
    </x:row>
    <x:row r="5" ht="34" customHeight="1">
      <x:c r="A5" s="73" t="str">
        <x:v>Model / base</x:v>
      </x:c>
      <x:c r="B5" s="73" t="str">
        <x:v>Evidence model (T)</x:v>
      </x:c>
      <x:c r="C5" s="73" t="str">
        <x:v>Crowd center (T)</x:v>
      </x:c>
      <x:c r="D5" s="73" t="str">
        <x:v>Model weight</x:v>
      </x:c>
      <x:c r="E5" s="73" t="str">
        <x:v>Crowd weight</x:v>
      </x:c>
      <x:c r="F5" s="73" t="str">
        <x:v>Final forecast (T)</x:v>
      </x:c>
      <x:c r="G5" s="73" t="str">
        <x:v>Final status</x:v>
      </x:c>
      <x:c r="H5" s="73" t="str">
        <x:v>Method note</x:v>
      </x:c>
    </x:row>
    <x:row r="6">
      <x:c r="A6" s="16" t="str">
        <x:f>'Horizon Estimates'!A6</x:f>
        <x:v>Claude Fable 5</x:v>
      </x:c>
      <x:c r="B6" s="96" t="n">
        <x:f>'Horizon Estimates'!I6</x:f>
        <x:v>4.731857984602975</x:v>
      </x:c>
      <x:c r="C6" s="96" t="n">
        <x:v>4.371847506331046</x:v>
      </x:c>
      <x:c r="D6" s="83" t="n">
        <x:v>0.5</x:v>
      </x:c>
      <x:c r="E6" s="83" t="n">
        <x:v>0.5</x:v>
      </x:c>
      <x:c r="F6" s="200" t="n">
        <x:f>IF(E6=0,B6,POWER(B6,D6)*POWER(C6,E6))</x:f>
        <x:v>4.548292155336898</x:v>
      </x:c>
      <x:c r="G6" s="22" t="str">
        <x:v>50/50 crowd + model</x:v>
      </x:c>
      <x:c r="H6" s="22" t="str">
        <x:v>Equal log weights; geometric mean of separately tracked aggregates.</x:v>
      </x:c>
    </x:row>
    <x:row r="7">
      <x:c r="A7" s="17" t="str">
        <x:f>'Horizon Estimates'!A7</x:f>
        <x:v>GPT-5.6 Sol</x:v>
      </x:c>
      <x:c r="B7" s="64" t="n">
        <x:f>'Horizon Estimates'!I7</x:f>
        <x:v>3.081003239637193</x:v>
      </x:c>
      <x:c r="C7" s="64" t="n">
        <x:v>3.2116911484449226</x:v>
      </x:c>
      <x:c r="D7" s="84" t="n">
        <x:v>0.5</x:v>
      </x:c>
      <x:c r="E7" s="84" t="n">
        <x:v>0.5</x:v>
      </x:c>
      <x:c r="F7" s="201" t="n">
        <x:f>IF(E7=0,B7,POWER(B7,D7)*POWER(C7,E7))</x:f>
        <x:v>3.145668582841</x:v>
      </x:c>
      <x:c r="G7" s="23" t="str">
        <x:v>50/50 crowd + model</x:v>
      </x:c>
      <x:c r="H7" s="23" t="str">
        <x:v>Equal log weights; geometric mean of separately tracked aggregates.</x:v>
      </x:c>
    </x:row>
    <x:row r="8">
      <x:c r="A8" s="17" t="str">
        <x:f>'Horizon Estimates'!A8</x:f>
        <x:v>Kimi K3</x:v>
      </x:c>
      <x:c r="B8" s="64" t="n">
        <x:f>'Horizon Estimates'!I8</x:f>
        <x:v>2.78</x:v>
      </x:c>
      <x:c r="C8" s="64"/>
      <x:c r="D8" s="84" t="n">
        <x:v>1</x:v>
      </x:c>
      <x:c r="E8" s="84" t="n">
        <x:v>0</x:v>
      </x:c>
      <x:c r="F8" s="201" t="n">
        <x:f>IF(E8=0,B8,POWER(B8,D8)*POWER(C8,E8))</x:f>
        <x:v>2.78</x:v>
      </x:c>
      <x:c r="G8" s="23" t="str">
        <x:v>Disclosed anchor</x:v>
      </x:c>
      <x:c r="H8" s="23" t="str">
        <x:v>No crowd pool; disclosed total retained.</x:v>
      </x:c>
    </x:row>
    <x:row r="9">
      <x:c r="A9" s="17" t="str">
        <x:f>'Horizon Estimates'!A9</x:f>
        <x:v>Claude Opus 4.7 / 4.8 shared base</x:v>
      </x:c>
      <x:c r="B9" s="64" t="n">
        <x:f>'Horizon Estimates'!I9</x:f>
        <x:v>2.7165307282992077</x:v>
      </x:c>
      <x:c r="C9" s="64"/>
      <x:c r="D9" s="84" t="n">
        <x:v>1</x:v>
      </x:c>
      <x:c r="E9" s="84" t="n">
        <x:v>0</x:v>
      </x:c>
      <x:c r="F9" s="201" t="n">
        <x:f>IF(E9=0,B9,POWER(B9,D9)*POWER(C9,E9))</x:f>
        <x:v>2.7165307282992077</x:v>
      </x:c>
      <x:c r="G9" s="23" t="str">
        <x:v>Model posterior only</x:v>
      </x:c>
      <x:c r="H9" s="23" t="str">
        <x:v>No crowd pool; evidence-model posterior retained.</x:v>
      </x:c>
    </x:row>
    <x:row r="10">
      <x:c r="A10" s="17" t="str">
        <x:f>'Horizon Estimates'!A10</x:f>
        <x:v>GPT-5.5</x:v>
      </x:c>
      <x:c r="B10" s="64" t="n">
        <x:f>'Horizon Estimates'!I10</x:f>
        <x:v>2.290785766269785</x:v>
      </x:c>
      <x:c r="C10" s="64"/>
      <x:c r="D10" s="84" t="n">
        <x:v>1</x:v>
      </x:c>
      <x:c r="E10" s="84" t="n">
        <x:v>0</x:v>
      </x:c>
      <x:c r="F10" s="201" t="n">
        <x:f>IF(E10=0,B10,POWER(B10,D10)*POWER(C10,E10))</x:f>
        <x:v>2.290785766269785</x:v>
      </x:c>
      <x:c r="G10" s="23" t="str">
        <x:v>Model posterior only</x:v>
      </x:c>
      <x:c r="H10" s="23" t="str">
        <x:v>No crowd pool; evidence-model posterior retained.</x:v>
      </x:c>
    </x:row>
    <x:row r="11">
      <x:c r="A11" s="17" t="str">
        <x:f>'Horizon Estimates'!A11</x:f>
        <x:v>GPT-5.6 Terra</x:v>
      </x:c>
      <x:c r="B11" s="64" t="n">
        <x:f>'Horizon Estimates'!I11</x:f>
        <x:v>2.1261839550663577</x:v>
      </x:c>
      <x:c r="C11" s="64"/>
      <x:c r="D11" s="84" t="n">
        <x:v>1</x:v>
      </x:c>
      <x:c r="E11" s="84" t="n">
        <x:v>0</x:v>
      </x:c>
      <x:c r="F11" s="201" t="n">
        <x:f>IF(E11=0,B11,POWER(B11,D11)*POWER(C11,E11))</x:f>
        <x:v>2.1261839550663577</x:v>
      </x:c>
      <x:c r="G11" s="23" t="str">
        <x:v>Model posterior only</x:v>
      </x:c>
      <x:c r="H11" s="23" t="str">
        <x:v>No crowd pool; evidence-model posterior retained.</x:v>
      </x:c>
    </x:row>
    <x:row r="12">
      <x:c r="A12" s="17" t="str">
        <x:f>'Horizon Estimates'!A12</x:f>
        <x:v>Claude Sonnet 5</x:v>
      </x:c>
      <x:c r="B12" s="64" t="n">
        <x:f>'Horizon Estimates'!I12</x:f>
        <x:v>1.6440151206205922</x:v>
      </x:c>
      <x:c r="C12" s="64"/>
      <x:c r="D12" s="84" t="n">
        <x:v>1</x:v>
      </x:c>
      <x:c r="E12" s="84" t="n">
        <x:v>0</x:v>
      </x:c>
      <x:c r="F12" s="201" t="n">
        <x:f>IF(E12=0,B12,POWER(B12,D12)*POWER(C12,E12))</x:f>
        <x:v>1.6440151206205922</x:v>
      </x:c>
      <x:c r="G12" s="23" t="str">
        <x:v>Model posterior only</x:v>
      </x:c>
      <x:c r="H12" s="23" t="str">
        <x:v>No crowd pool; evidence-model posterior retained.</x:v>
      </x:c>
    </x:row>
    <x:row r="13">
      <x:c r="A13" s="17" t="str">
        <x:f>'Horizon Estimates'!A13</x:f>
        <x:v>GPT-5.6 Luna</x:v>
      </x:c>
      <x:c r="B13" s="64" t="n">
        <x:f>'Horizon Estimates'!I13</x:f>
        <x:v>1.4756441184859073</x:v>
      </x:c>
      <x:c r="C13" s="64"/>
      <x:c r="D13" s="84" t="n">
        <x:v>1</x:v>
      </x:c>
      <x:c r="E13" s="84" t="n">
        <x:v>0</x:v>
      </x:c>
      <x:c r="F13" s="201" t="n">
        <x:f>IF(E13=0,B13,POWER(B13,D13)*POWER(C13,E13))</x:f>
        <x:v>1.4756441184859073</x:v>
      </x:c>
      <x:c r="G13" s="23" t="str">
        <x:v>Model posterior only</x:v>
      </x:c>
      <x:c r="H13" s="23" t="str">
        <x:v>No crowd pool; evidence-model posterior retained.</x:v>
      </x:c>
    </x:row>
    <x:row r="14">
      <x:c r="A14" s="17" t="str">
        <x:f>'Horizon Estimates'!A14</x:f>
        <x:v>Grok 4.5</x:v>
      </x:c>
      <x:c r="B14" s="64" t="n">
        <x:f>'Horizon Estimates'!I14</x:f>
        <x:v>1.5</x:v>
      </x:c>
      <x:c r="C14" s="64"/>
      <x:c r="D14" s="84" t="n">
        <x:v>1</x:v>
      </x:c>
      <x:c r="E14" s="84" t="n">
        <x:v>0</x:v>
      </x:c>
      <x:c r="F14" s="201" t="n">
        <x:f>IF(E14=0,B14,POWER(B14,D14)*POWER(C14,E14))</x:f>
        <x:v>1.5</x:v>
      </x:c>
      <x:c r="G14" s="23" t="str">
        <x:v>Disclosed anchor</x:v>
      </x:c>
      <x:c r="H14" s="23" t="str">
        <x:v>No crowd pool; disclosed total retained.</x:v>
      </x:c>
    </x:row>
    <x:row r="15">
      <x:c r="A15" s="18" t="str">
        <x:f>'Horizon Estimates'!A15</x:f>
        <x:v>Claude Opus 5</x:v>
      </x:c>
      <x:c r="B15" s="97" t="n">
        <x:f>'Horizon Estimates'!I15</x:f>
        <x:v>3.003794890426257</x:v>
      </x:c>
      <x:c r="C15" s="97"/>
      <x:c r="D15" s="85" t="n">
        <x:v>1</x:v>
      </x:c>
      <x:c r="E15" s="85" t="n">
        <x:v>0</x:v>
      </x:c>
      <x:c r="F15" s="202" t="n">
        <x:f>IF(E15=0,B15,POWER(B15,D15)*POWER(C15,E15))</x:f>
        <x:v>3.003794890426257</x:v>
      </x:c>
      <x:c r="G15" s="24" t="str">
        <x:v>Model posterior only</x:v>
      </x:c>
      <x:c r="H15" s="24" t="str">
        <x:v>No crowd pool; evidence-model posterior retained.</x:v>
      </x:c>
    </x:row>
    <x:row r="17">
      <x:c r="A17" s="91" t="str">
        <x:v>Interpretation</x:v>
      </x:c>
      <x:c r="B17" s="91"/>
      <x:c r="C17" s="91"/>
      <x:c r="D17" s="91"/>
      <x:c r="E17" s="91"/>
      <x:c r="F17" s="91"/>
      <x:c r="G17" s="91"/>
      <x:c r="H17" s="91"/>
    </x:row>
    <x:row r="19">
      <x:c r="A19" s="205" t="str">
        <x:f>"At the current 50/50 setting, Fable moves from "&amp;TEXT(B6,"0.0")&amp;"T toward the "&amp;TEXT(C6,"0.0")&amp;"T crowd center, producing "&amp;TEXT(F6,"0.0")&amp;"T. Sol moves from "&amp;TEXT(B7,"0.0")&amp;"T toward the "&amp;TEXT(C7,"0.0")&amp;"T crowd center, producing "&amp;TEXT(F7,"0.0")&amp;"T. Crowd evidence remains highly correlated and uncalibrated, so this is an explicit judgmental ensemble rather than a statistically independent posterior."</x:f>
        <x:v>At the current 50/50 setting, Fable moves from 4.7T toward the 4.4T crowd center, producing 4.5T. Sol moves from 3.1T toward the 3.2T crowd center, producing 3.1T. Crowd evidence remains highly correlated and uncalibrated, so this is an explicit judgmental ensemble rather than a statistically independent posterior.</x:v>
      </x:c>
      <x:c r="B19" s="181"/>
      <x:c r="C19" s="181"/>
      <x:c r="D19" s="181"/>
      <x:c r="E19" s="181"/>
      <x:c r="F19" s="181"/>
      <x:c r="G19" s="181"/>
      <x:c r="H19" s="181"/>
    </x:row>
    <x:row r="20">
      <x:c r="A20" s="205"/>
      <x:c r="B20" s="181"/>
      <x:c r="C20" s="181"/>
      <x:c r="D20" s="181"/>
      <x:c r="E20" s="181"/>
      <x:c r="F20" s="181"/>
      <x:c r="G20" s="181"/>
      <x:c r="H20" s="181"/>
    </x:row>
    <x:row r="21">
      <x:c r="A21" s="205"/>
      <x:c r="B21" s="181"/>
      <x:c r="C21" s="181"/>
      <x:c r="D21" s="181"/>
      <x:c r="E21" s="181"/>
      <x:c r="F21" s="181"/>
      <x:c r="G21" s="181"/>
      <x:c r="H21" s="181"/>
    </x:row>
    <x:row r="22">
      <x:c r="A22" s="205"/>
      <x:c r="B22" s="181"/>
      <x:c r="C22" s="181"/>
      <x:c r="D22" s="181"/>
      <x:c r="E22" s="181"/>
      <x:c r="F22" s="181"/>
      <x:c r="G22" s="181"/>
      <x:c r="H22" s="181"/>
    </x:row>
  </x:sheetData>
  <x:mergeCells>
    <x:mergeCell ref="A1:H1"/>
    <x:mergeCell ref="A2:H3"/>
    <x:mergeCell ref="A17:H17"/>
    <x:mergeCell ref="A19:H22"/>
  </x:mergeCells>
  <x:conditionalFormatting sqref="G6:G15">
    <x:cfRule type="containsText" dxfId="25" priority="1" operator="containsText" text="50/50"/>
    <x:cfRule type="containsText" dxfId="26" priority="2" operator="containsText" text="Disclosed"/>
  </x:conditionalFormatting>
  <x:pageMargins left="0.7" right="0.7" top="0.75" bottom="0.75" header="0.3" footer="0.3"/>
  <x:legacyDrawing xmlns:r="http://schemas.openxmlformats.org/officeDocument/2006/relationships" r:id="R0000000000000035"/>
  <x:tableParts count="1">
    <x:tablePart xmlns:r="http://schemas.openxmlformats.org/officeDocument/2006/relationships" r:id="R000000000000003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36" hidden="0" customWidth="1"/>
    <x:col min="2" max="2" width="15" hidden="0" customWidth="1"/>
    <x:col min="3" max="3" width="24" hidden="0" customWidth="1"/>
    <x:col min="4" max="4" width="20" hidden="0" customWidth="1"/>
    <x:col min="5" max="5" width="20" hidden="0" customWidth="1"/>
    <x:col min="6" max="6" width="20" hidden="0" customWidth="1"/>
    <x:col min="7" max="7" width="15" hidden="0" customWidth="1"/>
    <x:col min="8" max="8" width="48" hidden="0" customWidth="1"/>
    <x:col min="9" max="9" width="48" hidden="0" customWidth="1"/>
    <x:col min="10" max="10" width="18" hidden="0" customWidth="1"/>
    <x:col min="11" max="11" width="18" hidden="0" customWidth="1"/>
    <x:col min="12" max="12" width="18" hidden="0" customWidth="1"/>
    <x:col min="13" max="13" width="62" hidden="0" customWidth="1"/>
  </x:cols>
  <x:sheetData>
    <x:row r="1" ht="36" customHeight="1">
      <x:c r="A1" s="68" t="str">
        <x:v>Epoch frontier compute evidence — correlated source view</x:v>
      </x:c>
      <x:c r="B1" s="68"/>
      <x:c r="C1" s="68"/>
      <x:c r="D1" s="68"/>
      <x:c r="E1" s="68"/>
      <x:c r="F1" s="68"/>
      <x:c r="G1" s="68"/>
      <x:c r="H1" s="68"/>
      <x:c r="I1" s="68"/>
      <x:c r="J1" s="68"/>
      <x:c r="K1" s="68"/>
      <x:c r="L1" s="68"/>
      <x:c r="M1" s="68"/>
    </x:row>
    <x:row r="2">
      <x:c r="A2" s="6" t="str">
        <x:v>All 137 frontier_ai_models.csv rows from ai_models.zip. Training compute and parameters duplicate the corresponding all_ai records exactly; frontier-only estimation fields are retained. ‘Included’ marks the 19 confident/likely language-frontier rows used once in the compute branch.</x:v>
      </x:c>
      <x:c r="B2" s="6"/>
      <x:c r="C2" s="6"/>
      <x:c r="D2" s="6"/>
      <x:c r="E2" s="6"/>
      <x:c r="F2" s="6"/>
      <x:c r="G2" s="6"/>
      <x:c r="H2" s="6"/>
      <x:c r="I2" s="6"/>
      <x:c r="J2" s="6"/>
      <x:c r="K2" s="6"/>
      <x:c r="L2" s="6"/>
      <x:c r="M2" s="6"/>
    </x:row>
    <x:row r="3">
      <x:c r="A3" s="6"/>
      <x:c r="B3" s="6"/>
      <x:c r="C3" s="6"/>
      <x:c r="D3" s="6"/>
      <x:c r="E3" s="6"/>
      <x:c r="F3" s="6"/>
      <x:c r="G3" s="6"/>
      <x:c r="H3" s="6"/>
      <x:c r="I3" s="6"/>
      <x:c r="J3" s="6"/>
      <x:c r="K3" s="6"/>
      <x:c r="L3" s="6"/>
      <x:c r="M3" s="6"/>
    </x:row>
    <x:row r="5" ht="34" customHeight="1">
      <x:c r="A5" s="73" t="str">
        <x:v>Model</x:v>
      </x:c>
      <x:c r="B5" s="73" t="str">
        <x:v>Release</x:v>
      </x:c>
      <x:c r="C5" s="73" t="str">
        <x:v>Organization</x:v>
      </x:c>
      <x:c r="D5" s="73" t="str">
        <x:v>Total params (B)</x:v>
      </x:c>
      <x:c r="E5" s="73" t="str">
        <x:v>Training compute (FLOP)</x:v>
      </x:c>
      <x:c r="F5" s="73" t="str">
        <x:v>log10 compute</x:v>
      </x:c>
      <x:c r="G5" s="73" t="str">
        <x:v>Confidence</x:v>
      </x:c>
      <x:c r="H5" s="73" t="str">
        <x:v>Estimation method</x:v>
      </x:c>
      <x:c r="I5" s="73" t="str">
        <x:v>Compute notes</x:v>
      </x:c>
      <x:c r="J5" s="73" t="str">
        <x:v>Included in stage 2</x:v>
      </x:c>
      <x:c r="K5" s="73" t="str">
        <x:v>Frontier view row</x:v>
      </x:c>
      <x:c r="L5" s="73" t="str">
        <x:v>Matched all_ai row</x:v>
      </x:c>
      <x:c r="M5" s="73" t="str">
        <x:v>Source URL</x:v>
      </x:c>
    </x:row>
    <x:row r="6">
      <x:c r="A6" s="16" t="str">
        <x:v>Grok 4</x:v>
      </x:c>
      <x:c r="B6" s="30" t="n">
        <x:v>45847</x:v>
      </x:c>
      <x:c r="C6" s="16" t="str">
        <x:v>xAI</x:v>
      </x:c>
      <x:c r="D6" s="96" t="n">
        <x:v>3000</x:v>
      </x:c>
      <x:c r="E6" s="182" t="n">
        <x:v>5.0000000000001e+26</x:v>
      </x:c>
      <x:c r="F6" s="182" t="n">
        <x:f>IF(E6="","",LOG10(E6))</x:f>
        <x:v>26.698970004336</x:v>
      </x:c>
      <x:c r="G6" s="16" t="str">
        <x:v>Speculative</x:v>
      </x:c>
      <x:c r="H6" s="22" t="str">
        <x:v>Comparison with other models</x:v>
      </x:c>
      <x:c r="I6" s="22" t="str">
        <x:v>We think that RL relative to pre-compute is between our estimate for o3 (10% of pre-training) and the 100% implied by this slide in the launch ( https://archive.is/f0vJU ). Assuming the same pre-training as Grok 3 (also implied by that slide, and much more consistent) and that Grok 3 used a tenth as much RL, we get:
2 * (grok3/1.1) in the high case (rl is 10% of grok 3, so grok3/1.1 is grok3 precompute, and in this case twice that is grok 4)
1.1 * (grok3/1.01) in the low case
The geometric mean is (rounded to one sig fig): 5e26
</x:v>
      </x:c>
      <x:c r="J6" s="16" t="str">
        <x:v>No</x:v>
      </x:c>
      <x:c r="K6" s="16" t="str">
        <x:v>00002</x:v>
      </x:c>
      <x:c r="L6" s="16" t="str">
        <x:v>272</x:v>
      </x:c>
      <x:c r="M6" s="16" t="str">
        <x:v>https://x.ai/news/grok-4</x:v>
      </x:c>
    </x:row>
    <x:row r="7">
      <x:c r="A7" s="17" t="str">
        <x:v>Llama 4 Behemoth (preview)</x:v>
      </x:c>
      <x:c r="B7" s="31" t="n">
        <x:v>45752</x:v>
      </x:c>
      <x:c r="C7" s="17" t="str">
        <x:v>Meta AI</x:v>
      </x:c>
      <x:c r="D7" s="64" t="n">
        <x:v>2000</x:v>
      </x:c>
      <x:c r="E7" s="183" t="n">
        <x:v>5.18400000000001e+25</x:v>
      </x:c>
      <x:c r="F7" s="183" t="n">
        <x:f>IF(E7="","",LOG10(E7))</x:f>
        <x:v>25.7146649928625</x:v>
      </x:c>
      <x:c r="G7" s="17" t="str">
        <x:v>Likely</x:v>
      </x:c>
      <x:c r="H7" s="23" t="str">
        <x:v>Operation counting</x:v>
      </x:c>
      <x:c r="I7" s="23" t="str">
        <x:v>Behemoth's training dataset is at least 30T tokens:
https://ai.meta.com/blog/llama-4-multimodal-intelligence/ 
6 FLOP / parameter / token * 288 * 10^9 activated parameters * 30 * 10^12 tokens = 5.184e+25 FLOP</x:v>
      </x:c>
      <x:c r="J7" s="17" t="str">
        <x:v>Yes</x:v>
      </x:c>
      <x:c r="K7" s="17" t="str">
        <x:v>00003</x:v>
      </x:c>
      <x:c r="L7" s="17" t="str">
        <x:v>457</x:v>
      </x:c>
      <x:c r="M7" s="17" t="str">
        <x:v>https://ai.meta.com/blog/llama-4-multimodal-intelligence/</x:v>
      </x:c>
    </x:row>
    <x:row r="8">
      <x:c r="A8" s="17" t="str">
        <x:v>GPT-4o (Mar 2025)</x:v>
      </x:c>
      <x:c r="B8" s="31" t="n">
        <x:v>45743</x:v>
      </x:c>
      <x:c r="C8" s="17" t="str">
        <x:v>OpenAI</x:v>
      </x:c>
      <x:c r="D8" s="64"/>
      <x:c r="E8" s="183"/>
      <x:c r="F8" s="183" t="str">
        <x:f>IF(E8="","",LOG10(E8))</x:f>
      </x:c>
      <x:c r="G8" s="17" t="str">
        <x:v>Speculative</x:v>
      </x:c>
      <x:c r="H8" s="23" t="str">
        <x:v>Benchmarks</x:v>
      </x:c>
      <x:c r="I8" s="23" t="str">
        <x:v>Training compute estimated to be 3.8e25 FLOP from benchmark scores. https://colab.research.google.com/drive/1r3pUMhB7Kh0Gls9eG-v_XefWrye9fVQR?usp=sharing</x:v>
      </x:c>
      <x:c r="J8" s="17" t="str">
        <x:v>No</x:v>
      </x:c>
      <x:c r="K8" s="17" t="str">
        <x:v>00004</x:v>
      </x:c>
      <x:c r="L8" s="17" t="str">
        <x:v>474</x:v>
      </x:c>
      <x:c r="M8" s="17" t="str">
        <x:v>https://help.openai.com/en/articles/6825453-chatgpt-release-notes</x:v>
      </x:c>
    </x:row>
    <x:row r="9">
      <x:c r="A9" s="17" t="str">
        <x:v>Llama Nemotron Ultra 253B</x:v>
      </x:c>
      <x:c r="B9" s="31" t="n">
        <x:v>45734</x:v>
      </x:c>
      <x:c r="C9" s="17" t="str">
        <x:v>NVIDIA</x:v>
      </x:c>
      <x:c r="D9" s="64" t="n">
        <x:v>253</x:v>
      </x:c>
      <x:c r="E9" s="183" t="n">
        <x:v>3.911001e+25</x:v>
      </x:c>
      <x:c r="F9" s="183" t="n">
        <x:f>IF(E9="","",LOG10(E9))</x:f>
        <x:v>25.5922879269965</x:v>
      </x:c>
      <x:c r="G9" s="17" t="str">
        <x:v>Likely</x:v>
      </x:c>
      <x:c r="H9" s="23" t="str">
        <x:v>Operation counting</x:v>
      </x:c>
      <x:c r="I9" s="23" t="str">
        <x:v>Total training compute: 3.8e+25 FLOP (base model) + 1.11e+24 FLOP (fine-tuning) = 3.9e25 FLOP
See calculation in the finetune compute notes.</x:v>
      </x:c>
      <x:c r="J9" s="17" t="str">
        <x:v>Yes</x:v>
      </x:c>
      <x:c r="K9" s="17" t="str">
        <x:v>00005</x:v>
      </x:c>
      <x:c r="L9" s="17" t="str">
        <x:v>491</x:v>
      </x:c>
      <x:c r="M9" s="17" t="str">
        <x:v>https://arxiv.org/abs/2505.00949</x:v>
      </x:c>
    </x:row>
    <x:row r="10">
      <x:c r="A10" s="17" t="str">
        <x:v>GPT-4.5</x:v>
      </x:c>
      <x:c r="B10" s="31" t="n">
        <x:v>45715</x:v>
      </x:c>
      <x:c r="C10" s="17" t="str">
        <x:v>OpenAI</x:v>
      </x:c>
      <x:c r="D10" s="64"/>
      <x:c r="E10" s="183" t="n">
        <x:v>3.8e+26</x:v>
      </x:c>
      <x:c r="F10" s="183" t="n">
        <x:f>IF(E10="","",LOG10(E10))</x:f>
        <x:v>26.5797835966168</x:v>
      </x:c>
      <x:c r="G10" s="17" t="str">
        <x:v>Likely</x:v>
      </x:c>
      <x:c r="H10" s="23" t="str">
        <x:v>Benchmarks</x:v>
      </x:c>
      <x:c r="I10" s="23" t="str">
        <x:v>Analysis of GPT-4.5's training cluster yields a median estimate of 187M H100-hours of training. The utilization assumptions we used for the Grok 3 estimate (maybe worth revisiting) were 20 to 40% under the H100 FP8 spec of 2000 teraflop/s. This leads to an estimate of 2.7e26 to 5.4e26 FLOP, or a geomean of 3.8e26
Alternatively, using a plausible range of 20 to 50% utilization, given the possibility of FP8 training, yields a median estimate of ~2e25 FLOP. See notebook below for details.
https://colab.research.google.com/drive/1QBmVPm64Ti0xucN0EsZTgSz_I7Mj9hAZ#scrollTo=NYH1ABJuLJlw 
This is consistent with OpenAI's statement that GPT-4.5 was a “new order of magnitude in compute” compared to previous models (e.g. GPT-4, which was ~2e25), suggesting around 2e26 FLOP. But they could have meant this somewhat loosely. 
In the "Pretraining GPT-4.5" interview, they state they used multi-cluster training: https://youtu.be/6nJZopACRuQ?si=FFJC-gEmGPZjvoPM&amp;t=617 </x:v>
      </x:c>
      <x:c r="J10" s="17" t="str">
        <x:v>No</x:v>
      </x:c>
      <x:c r="K10" s="17" t="str">
        <x:v>00006</x:v>
      </x:c>
      <x:c r="L10" s="17" t="str">
        <x:v>541</x:v>
      </x:c>
      <x:c r="M10" s="17" t="str">
        <x:v>https://openai.com/index/introducing-gpt-4-5/</x:v>
      </x:c>
    </x:row>
    <x:row r="11">
      <x:c r="A11" s="17" t="str">
        <x:v>Grok 3</x:v>
      </x:c>
      <x:c r="B11" s="31" t="n">
        <x:v>45756</x:v>
      </x:c>
      <x:c r="C11" s="17" t="str">
        <x:v>xAI</x:v>
      </x:c>
      <x:c r="D11" s="64" t="n">
        <x:v>3000</x:v>
      </x:c>
      <x:c r="E11" s="183" t="n">
        <x:v>3.5e+26</x:v>
      </x:c>
      <x:c r="F11" s="183" t="n">
        <x:f>IF(E11="","",LOG10(E11))</x:f>
        <x:v>26.5440680443503</x:v>
      </x:c>
      <x:c r="G11" s="17" t="str">
        <x:v>Likely</x:v>
      </x:c>
      <x:c r="H11" s="23" t="str">
        <x:v>Hardware,Comparison with other models</x:v>
      </x:c>
      <x:c r="I11" s="23" t="str">
        <x:v>Estimate based on a cluster of 80,000 H100s per the xai website and an estimated training time of approximately three months.
Full estimate here: https://docs.google.com/document/d/1MIUFviULJ3YI_XjyzL8cwG0cBRANKNxVEB4DrUcFiNs/edit?usp=sharing</x:v>
      </x:c>
      <x:c r="J11" s="17" t="str">
        <x:v>Yes</x:v>
      </x:c>
      <x:c r="K11" s="17" t="str">
        <x:v>00007</x:v>
      </x:c>
      <x:c r="L11" s="17" t="str">
        <x:v>576</x:v>
      </x:c>
      <x:c r="M11" s="17" t="str">
        <x:v>https://x.ai/blog/grok-3</x:v>
      </x:c>
    </x:row>
    <x:row r="12">
      <x:c r="A12" s="17" t="str">
        <x:v>GPT-4o (Jan 2025)</x:v>
      </x:c>
      <x:c r="B12" s="31" t="n">
        <x:v>45686</x:v>
      </x:c>
      <x:c r="C12" s="17" t="str">
        <x:v>OpenAI</x:v>
      </x:c>
      <x:c r="D12" s="64"/>
      <x:c r="E12" s="183"/>
      <x:c r="F12" s="183" t="str">
        <x:f>IF(E12="","",LOG10(E12))</x:f>
      </x:c>
      <x:c r="G12" s="17" t="str">
        <x:v>Speculative</x:v>
      </x:c>
      <x:c r="H12" s="23" t="str">
        <x:v>Benchmarks</x:v>
      </x:c>
      <x:c r="I12" s="23" t="str">
        <x:v>Training compute estimated to be 3.8e25 FLOP from benchmark scores. https://colab.research.google.com/drive/1r3pUMhB7Kh0Gls9eG-v_XefWrye9fVQR?usp=sharing</x:v>
      </x:c>
      <x:c r="J12" s="17" t="str">
        <x:v>No</x:v>
      </x:c>
      <x:c r="K12" s="17" t="str">
        <x:v>00008</x:v>
      </x:c>
      <x:c r="L12" s="17" t="str">
        <x:v>605</x:v>
      </x:c>
      <x:c r="M12" s="17" t="str">
        <x:v>https://help.openai.com/en/articles/9624314-model-release-notes</x:v>
      </x:c>
    </x:row>
    <x:row r="13">
      <x:c r="A13" s="17" t="str">
        <x:v>GPT-4o (Nov 2024)</x:v>
      </x:c>
      <x:c r="B13" s="31" t="n">
        <x:v>45616</x:v>
      </x:c>
      <x:c r="C13" s="17" t="str">
        <x:v>OpenAI</x:v>
      </x:c>
      <x:c r="D13" s="64"/>
      <x:c r="E13" s="183"/>
      <x:c r="F13" s="183" t="str">
        <x:f>IF(E13="","",LOG10(E13))</x:f>
      </x:c>
      <x:c r="G13" s="17" t="str">
        <x:v>Speculative</x:v>
      </x:c>
      <x:c r="H13" s="23" t="str">
        <x:v>Benchmarks</x:v>
      </x:c>
      <x:c r="I13" s="23" t="str">
        <x:v>Training compute estimated to be 3.8e25 FLOP from benchmark scores. https://colab.research.google.com/drive/1r3pUMhB7Kh0Gls9eG-v_XefWrye9fVQR?usp=sharing</x:v>
      </x:c>
      <x:c r="J13" s="17" t="str">
        <x:v>No</x:v>
      </x:c>
      <x:c r="K13" s="17" t="str">
        <x:v>00009</x:v>
      </x:c>
      <x:c r="L13" s="17" t="str">
        <x:v>755</x:v>
      </x:c>
      <x:c r="M13" s="17" t="str">
        <x:v>https://help.openai.com/en/articles/9624314-model-release-notes</x:v>
      </x:c>
    </x:row>
    <x:row r="14">
      <x:c r="A14" s="17" t="str">
        <x:v>GLM-4-Plus</x:v>
      </x:c>
      <x:c r="B14" s="31" t="n">
        <x:v>45533</x:v>
      </x:c>
      <x:c r="C14" s="17" t="str">
        <x:v>Z.ai (Zhipu AI)</x:v>
      </x:c>
      <x:c r="D14" s="64"/>
      <x:c r="E14" s="183"/>
      <x:c r="F14" s="183" t="str">
        <x:f>IF(E14="","",LOG10(E14))</x:f>
      </x:c>
      <x:c r="G14" s="17" t="str">
        <x:v>Speculative</x:v>
      </x:c>
      <x:c r="H14" s="23" t="str">
        <x:v>Benchmarks</x:v>
      </x:c>
      <x:c r="I14" s="23" t="str">
        <x:v>Estimated to be 3.6e+25 FLOP using benchmark imputation. https://colab.research.google.com/drive/1r3pUMhB7Kh0Gls9eG-v_XefWrye9fVQR?usp=sharing</x:v>
      </x:c>
      <x:c r="J14" s="17" t="str">
        <x:v>No</x:v>
      </x:c>
      <x:c r="K14" s="17" t="str">
        <x:v>00010</x:v>
      </x:c>
      <x:c r="L14" s="17" t="str">
        <x:v>1047</x:v>
      </x:c>
      <x:c r="M14" s="17" t="str">
        <x:v>https://bigmodel.cn/dev/howuse/glm-4</x:v>
      </x:c>
    </x:row>
    <x:row r="15">
      <x:c r="A15" s="17" t="str">
        <x:v>Grok-2</x:v>
      </x:c>
      <x:c r="B15" s="31" t="n">
        <x:v>45517</x:v>
      </x:c>
      <x:c r="C15" s="17" t="str">
        <x:v>xAI</x:v>
      </x:c>
      <x:c r="D15" s="64"/>
      <x:c r="E15" s="183" t="n">
        <x:v>2.96e+25</x:v>
      </x:c>
      <x:c r="F15" s="183" t="n">
        <x:f>IF(E15="","",LOG10(E15))</x:f>
        <x:v>25.4712917110589</x:v>
      </x:c>
      <x:c r="G15" s="17" t="str">
        <x:v>Confident</x:v>
      </x:c>
      <x:c r="H15" s="23" t="str">
        <x:v>Comparison with other models,Reported</x:v>
      </x:c>
      <x:c r="I15" s="23" t="str">
        <x:v>Estimate based on xAI statements comparing Grok-2 compute to GPT-4 and Grok-3. Full estimate here: https://docs.google.com/document/d/1C_dABuZrAqYE_ui4_GZ4bRLtq3TBjIGoBSktaPElhEU/edit?usp=sharing</x:v>
      </x:c>
      <x:c r="J15" s="17" t="str">
        <x:v>No</x:v>
      </x:c>
      <x:c r="K15" s="17" t="str">
        <x:v>00011</x:v>
      </x:c>
      <x:c r="L15" s="17" t="str">
        <x:v>1079</x:v>
      </x:c>
      <x:c r="M15" s="17" t="str">
        <x:v>https://x.ai/blog/grok-2</x:v>
      </x:c>
    </x:row>
    <x:row r="16">
      <x:c r="A16" s="17" t="str">
        <x:v>GPT-4o (Aug 2024)</x:v>
      </x:c>
      <x:c r="B16" s="31" t="n">
        <x:v>45510</x:v>
      </x:c>
      <x:c r="C16" s="17" t="str">
        <x:v>OpenAI</x:v>
      </x:c>
      <x:c r="D16" s="64"/>
      <x:c r="E16" s="183"/>
      <x:c r="F16" s="183" t="str">
        <x:f>IF(E16="","",LOG10(E16))</x:f>
      </x:c>
      <x:c r="G16" s="17" t="str">
        <x:v>Speculative</x:v>
      </x:c>
      <x:c r="H16" s="23" t="str">
        <x:v>Benchmarks</x:v>
      </x:c>
      <x:c r="I16" s="23" t="str">
        <x:v>Training compute estimated to be 3.8e25 FLOP from benchmark scores. https://colab.research.google.com/drive/1r3pUMhB7Kh0Gls9eG-v_XefWrye9fVQR?usp=sharing</x:v>
      </x:c>
      <x:c r="J16" s="17" t="str">
        <x:v>No</x:v>
      </x:c>
      <x:c r="K16" s="17" t="str">
        <x:v>00012</x:v>
      </x:c>
      <x:c r="L16" s="17" t="str">
        <x:v>1102</x:v>
      </x:c>
      <x:c r="M16" s="17" t="str">
        <x:v>https://help.openai.com/en/articles/9624314-model-release-notes</x:v>
      </x:c>
    </x:row>
    <x:row r="17">
      <x:c r="A17" s="17" t="str">
        <x:v>Llama 3.1-405B</x:v>
      </x:c>
      <x:c r="B17" s="31" t="n">
        <x:v>45496</x:v>
      </x:c>
      <x:c r="C17" s="17" t="str">
        <x:v>Meta AI</x:v>
      </x:c>
      <x:c r="D17" s="64" t="n">
        <x:v>405</x:v>
      </x:c>
      <x:c r="E17" s="183" t="n">
        <x:v>3.8e+25</x:v>
      </x:c>
      <x:c r="F17" s="183" t="n">
        <x:f>IF(E17="","",LOG10(E17))</x:f>
        <x:v>25.5797835966168</x:v>
      </x:c>
      <x:c r="G17" s="17" t="str">
        <x:v>Confident</x:v>
      </x:c>
      <x:c r="H17" s="23" t="str">
        <x:v>Reported,Operation counting</x:v>
      </x:c>
      <x:c r="I17" s="23" t="str">
        <x:v>Stated in paper.
Also, 6 * 405B * 15.6T training tokens = 3.8e25</x:v>
      </x:c>
      <x:c r="J17" s="17" t="str">
        <x:v>Yes</x:v>
      </x:c>
      <x:c r="K17" s="17" t="str">
        <x:v>00013</x:v>
      </x:c>
      <x:c r="L17" s="17" t="str">
        <x:v>1135</x:v>
      </x:c>
      <x:c r="M17" s="17" t="str">
        <x:v>https://ai.meta.com/research/publications/the-llama-3-herd-of-models/</x:v>
      </x:c>
    </x:row>
    <x:row r="18">
      <x:c r="A18" s="17" t="str">
        <x:v>Claude 3.5 Sonnet</x:v>
      </x:c>
      <x:c r="B18" s="31" t="n">
        <x:v>45463</x:v>
      </x:c>
      <x:c r="C18" s="17" t="str">
        <x:v>Anthropic</x:v>
      </x:c>
      <x:c r="D18" s="64"/>
      <x:c r="E18" s="183" t="n">
        <x:v>2.700000000000001e+25</x:v>
      </x:c>
      <x:c r="F18" s="183" t="n">
        <x:f>IF(E18="","",LOG10(E18))</x:f>
        <x:v>25.431363764159</x:v>
      </x:c>
      <x:c r="G18" s="17" t="str">
        <x:v>Speculative</x:v>
      </x:c>
      <x:c r="H18" s="23" t="str">
        <x:v>Cost</x:v>
      </x:c>
      <x:c r="I18" s="23" t="str">
        <x:v>Blog post by Dario Amodei includes some info on 3.5 Sonnet compute: https://darioamodei.com/on-deepseek-and-export-controls
"Claude 3.5 Sonnet is a mid-sized model that cost a few $10M's to train (I won't give an exact number). Also, 3.5 Sonnet was not trained in any way that involved a larger or more expensive model (contrary to some rumors)."
Using assumptions about GPU pricing, this lets us estimate compute. https://docs.google.com/spreadsheets/d/1-p-ab6t6dkUM6T7GwnFp85ePTMpZMW7LFY7fW2t8POs/</x:v>
      </x:c>
      <x:c r="J18" s="17" t="str">
        <x:v>No</x:v>
      </x:c>
      <x:c r="K18" s="17" t="str">
        <x:v>00014</x:v>
      </x:c>
      <x:c r="L18" s="17" t="str">
        <x:v>1204</x:v>
      </x:c>
      <x:c r="M18" s="17" t="str">
        <x:v>https://www-cdn.anthropic.com/fed9cc193a14b84131812372d8d5857f8f304c52/Model_Card_Claude_3_Addendum.pdf</x:v>
      </x:c>
    </x:row>
    <x:row r="19">
      <x:c r="A19" s="17" t="str">
        <x:v>Nemotron-4 340B</x:v>
      </x:c>
      <x:c r="B19" s="31" t="n">
        <x:v>45457</x:v>
      </x:c>
      <x:c r="C19" s="17" t="str">
        <x:v>NVIDIA</x:v>
      </x:c>
      <x:c r="D19" s="64" t="n">
        <x:v>340</x:v>
      </x:c>
      <x:c r="E19" s="183" t="n">
        <x:v>1.8e+25</x:v>
      </x:c>
      <x:c r="F19" s="183" t="n">
        <x:f>IF(E19="","",LOG10(E19))</x:f>
        <x:v>25.2552725051033</x:v>
      </x:c>
      <x:c r="G19" s="17" t="str">
        <x:v>Confident</x:v>
      </x:c>
      <x:c r="H19" s="23" t="str">
        <x:v>Operation counting,Hardware</x:v>
      </x:c>
      <x:c r="I19" s="23" t="str">
        <x:v>9 trillion tokens for training
6 * 340B * 9T = 1.8E25
alternatively, can do a hardware estimate with a few extra steps:
According to the technical report, Nemotron-4 340B was trained using up to 6144 H100 GPUs. Helpfully, they also report the model FLOP utilization (MFU), which was 41-42% (Table 2). This is the ratio of the actual output of their GPUs, in FLOP used for training, relative to their theoretical max of 989 teraFLOP/s per GPU. 
Unfortunately, the report omits the last ingredient, which is the duration of the training run. However, in Table 2 they report some relevant data that we can use to infer the training time. 
Nemotron-4 was trained in several stages, but the largest stage used all 6144 GPUs with a batch size of 2304 and an iteration time (time per batch) of 8.0 seconds. This stage involved 7.6T tokens, so it makes up the majority of training. 
A batch size of 2304 means that each batch consists of 2304 sequences, and they report that the sequence length used for training was 4096 tokens. This means that each batch contained 4096 * 2304 = 9,437,184 tokens. 
So, during this stage, it took 8 seconds to train the model on 9.4m tokens. Extrapolating to the entire 9T token dataset, this implies the training run would have taken 7,659,574 seconds, or 89 days. (it actually took longer because they didn't use all their GPUs for the whole run) 
Multiplying 7,659,574 seconds by 41% MFU, 989 peak teraFLOP/s for each H100, and 6144 H100s, we get ~1.9e25 FLOP. This is very close to our first estimate. 
</x:v>
      </x:c>
      <x:c r="J19" s="17" t="str">
        <x:v>Yes</x:v>
      </x:c>
      <x:c r="K19" s="17" t="str">
        <x:v>00015</x:v>
      </x:c>
      <x:c r="L19" s="17" t="str">
        <x:v>1215</x:v>
      </x:c>
      <x:c r="M19" s="17" t="str">
        <x:v>https://blogs.nvidia.com/blog/nemotron-4-synthetic-data-generation-llm-training/ </x:v>
      </x:c>
    </x:row>
    <x:row r="20">
      <x:c r="A20" s="17" t="str">
        <x:v>GPT-4o</x:v>
      </x:c>
      <x:c r="B20" s="31" t="n">
        <x:v>45425</x:v>
      </x:c>
      <x:c r="C20" s="17" t="str">
        <x:v>OpenAI</x:v>
      </x:c>
      <x:c r="D20" s="64"/>
      <x:c r="E20" s="183"/>
      <x:c r="F20" s="183" t="str">
        <x:f>IF(E20="","",LOG10(E20))</x:f>
      </x:c>
      <x:c r="G20" s="17" t="str">
        <x:v>Speculative</x:v>
      </x:c>
      <x:c r="H20" s="23" t="str">
        <x:v>Benchmarks</x:v>
      </x:c>
      <x:c r="I20" s="23" t="str">
        <x:v>Training compute estimated to be 3.8e25 FLOP from benchmark scores. https://colab.research.google.com/drive/1r3pUMhB7Kh0Gls9eG-v_XefWrye9fVQR?usp=sharing</x:v>
      </x:c>
      <x:c r="J20" s="17" t="str">
        <x:v>No</x:v>
      </x:c>
      <x:c r="K20" s="17" t="str">
        <x:v>00016</x:v>
      </x:c>
      <x:c r="L20" s="17" t="str">
        <x:v>1303</x:v>
      </x:c>
      <x:c r="M20" s="17" t="str">
        <x:v>https://openai.com/index/hello-gpt-4o/ 
https://openai.com/index/gpt-4o-system-card/</x:v>
      </x:c>
    </x:row>
    <x:row r="21">
      <x:c r="A21" s="17" t="str">
        <x:v>GPT-4 Turbo (Apr 2024)</x:v>
      </x:c>
      <x:c r="B21" s="31" t="n">
        <x:v>45391</x:v>
      </x:c>
      <x:c r="C21" s="17" t="str">
        <x:v>OpenAI</x:v>
      </x:c>
      <x:c r="D21" s="64"/>
      <x:c r="E21" s="183"/>
      <x:c r="F21" s="183" t="str">
        <x:f>IF(E21="","",LOG10(E21))</x:f>
      </x:c>
      <x:c r="G21" s="17" t="str">
        <x:v>Unknown</x:v>
      </x:c>
      <x:c r="H21" s="23" t="str">
        <x:v>Benchmarks</x:v>
      </x:c>
      <x:c r="I21" s="23" t="str">
        <x:v>Training compute estimated to be 2.2e25 FLOP using benchmark imputation. https://colab.research.google.com/drive/1r3pUMhB7Kh0Gls9eG-v_XefWrye9fVQR?usp=sharing</x:v>
      </x:c>
      <x:c r="J21" s="17" t="str">
        <x:v>No</x:v>
      </x:c>
      <x:c r="K21" s="17" t="str">
        <x:v>00017</x:v>
      </x:c>
      <x:c r="L21" s="17" t="str">
        <x:v>1406</x:v>
      </x:c>
      <x:c r="M21" s="17" t="str">
        <x:v>https://x.com/OpenAI/status/1778574613813006610</x:v>
      </x:c>
    </x:row>
    <x:row r="22">
      <x:c r="A22" s="17" t="str">
        <x:v>Claude 3 Opus</x:v>
      </x:c>
      <x:c r="B22" s="31" t="n">
        <x:v>45351</x:v>
      </x:c>
      <x:c r="C22" s="17" t="str">
        <x:v>Anthropic</x:v>
      </x:c>
      <x:c r="D22" s="64"/>
      <x:c r="E22" s="183"/>
      <x:c r="F22" s="183" t="str">
        <x:f>IF(E22="","",LOG10(E22))</x:f>
      </x:c>
      <x:c r="G22" s="17" t="str">
        <x:v>Speculative</x:v>
      </x:c>
      <x:c r="H22" s="23" t="str">
        <x:v>Benchmarks</x:v>
      </x:c>
      <x:c r="I22" s="23" t="str">
        <x:v>Training compute estimated to be 1.64e25 FLOP from benchmark scores. https://colab.research.google.com/drive/1r3pUMhB7Kh0Gls9eG-v_XefWrye9fVQR?usp=sharing</x:v>
      </x:c>
      <x:c r="J22" s="17" t="str">
        <x:v>No</x:v>
      </x:c>
      <x:c r="K22" s="17" t="str">
        <x:v>00018</x:v>
      </x:c>
      <x:c r="L22" s="17" t="str">
        <x:v>1470</x:v>
      </x:c>
      <x:c r="M22" s="17" t="str">
        <x:v>https://www-cdn.anthropic.com/de8ba9b01c9ab7cbabf5c33b80b7bbc618857627/Model_Card_Claude_3.pdf</x:v>
      </x:c>
    </x:row>
    <x:row r="23">
      <x:c r="A23" s="17" t="str">
        <x:v>Gemini 1.5 Pro</x:v>
      </x:c>
      <x:c r="B23" s="31" t="n">
        <x:v>45337</x:v>
      </x:c>
      <x:c r="C23" s="17" t="str">
        <x:v>Google DeepMind</x:v>
      </x:c>
      <x:c r="D23" s="64"/>
      <x:c r="E23" s="183"/>
      <x:c r="F23" s="183" t="str">
        <x:f>IF(E23="","",LOG10(E23))</x:f>
      </x:c>
      <x:c r="G23" s="17" t="str">
        <x:v>Speculative</x:v>
      </x:c>
      <x:c r="H23" s="23" t="str">
        <x:v>Benchmarks</x:v>
      </x:c>
      <x:c r="I23" s="23" t="str">
        <x:v>Training compute imputed to be 1.58e25 FLOP from benchmark scores. https://colab.research.google.com/drive/1r3pUMhB7Kh0Gls9eG-v_XefWrye9fVQR?usp=sharing</x:v>
      </x:c>
      <x:c r="J23" s="17" t="str">
        <x:v>No</x:v>
      </x:c>
      <x:c r="K23" s="17" t="str">
        <x:v>00019</x:v>
      </x:c>
      <x:c r="L23" s="17" t="str">
        <x:v>1513</x:v>
      </x:c>
      <x:c r="M23" s="17" t="str">
        <x:v>https://storage.googleapis.com/deepmind-media/gemini/gemini_v1_5_report.pdf</x:v>
      </x:c>
    </x:row>
    <x:row r="24">
      <x:c r="A24" s="17" t="str">
        <x:v>GLM-4 (0116)</x:v>
      </x:c>
      <x:c r="B24" s="31" t="n">
        <x:v>45308</x:v>
      </x:c>
      <x:c r="C24" s="17" t="str">
        <x:v>Z.ai (Zhipu AI)</x:v>
      </x:c>
      <x:c r="D24" s="64"/>
      <x:c r="E24" s="183"/>
      <x:c r="F24" s="183" t="str">
        <x:f>IF(E24="","",LOG10(E24))</x:f>
      </x:c>
      <x:c r="G24" s="17" t="str">
        <x:v>Likely</x:v>
      </x:c>
      <x:c r="H24" s="23" t="str">
        <x:v>Operation counting</x:v>
      </x:c>
      <x:c r="I24" s="23" t="str">
        <x:v>- 0116 has slightly worse performance than 0520
- “the GLM-4 models are pre-trained on ten trillions of tokens”
- I did not find any information about parameters or compute. 
- “GLM-4 gets close to the state-of-the-art models (GPT-4-Turbo, Gemini 1.5 Pro, and Claude 3 Opus)”  none of these models has parameters disclosed or compute estimation.
6 FLOP / token / parameter * 10000000000000 tokens * 200000000000 parameters = 1.2e+25 FLOP with “Likely” confidence (+/- 1 OOM)</x:v>
      </x:c>
      <x:c r="J24" s="17" t="str">
        <x:v>No</x:v>
      </x:c>
      <x:c r="K24" s="17" t="str">
        <x:v>00020</x:v>
      </x:c>
      <x:c r="L24" s="17" t="str">
        <x:v>1569</x:v>
      </x:c>
      <x:c r="M24" s="17" t="str">
        <x:v>https://arxiv.org/abs/2406.12793
https://zhipuai.cn/en/devday</x:v>
      </x:c>
    </x:row>
    <x:row r="25">
      <x:c r="A25" s="17" t="str">
        <x:v>Gemini 1.0 Ultra</x:v>
      </x:c>
      <x:c r="B25" s="31" t="n">
        <x:v>45266</x:v>
      </x:c>
      <x:c r="C25" s="17" t="str">
        <x:v>Google DeepMind</x:v>
      </x:c>
      <x:c r="D25" s="64"/>
      <x:c r="E25" s="183" t="n">
        <x:v>5.0000000001e+25</x:v>
      </x:c>
      <x:c r="F25" s="183" t="n">
        <x:f>IF(E25="","",LOG10(E25))</x:f>
        <x:v>25.6989700043447</x:v>
      </x:c>
      <x:c r="G25" s="17" t="str">
        <x:v>Speculative</x:v>
      </x:c>
      <x:c r="H25" s="23" t="str">
        <x:v>Benchmarks,Hardware</x:v>
      </x:c>
      <x:c r="I25" s="23" t="str">
        <x:v>This number is an estimate based on limited evidence. In particular, we combine information about the performance of Gemini Ultra on various benchmarks compared to other models, and guesstimates about the hardware setup used for training to arrive at our estimate. Our reasoning and calculations are detailed in this Colab notebook.
https://colab.research.google.com/drive/1sfG91UfiYpEYnj_xB5YRy07T5dv-9O_c</x:v>
      </x:c>
      <x:c r="J25" s="17" t="str">
        <x:v>No</x:v>
      </x:c>
      <x:c r="K25" s="17" t="str">
        <x:v>00021</x:v>
      </x:c>
      <x:c r="L25" s="17" t="str">
        <x:v>1639</x:v>
      </x:c>
      <x:c r="M25" s="17" t="str">
        <x:v>https://storage.googleapis.com/deepmind-media/gemini/gemini_1_report.pdf</x:v>
      </x:c>
    </x:row>
    <x:row r="26">
      <x:c r="A26" s="17" t="str">
        <x:v>Inflection-2</x:v>
      </x:c>
      <x:c r="B26" s="31" t="n">
        <x:v>45252</x:v>
      </x:c>
      <x:c r="C26" s="17" t="str">
        <x:v>Inflection AI</x:v>
      </x:c>
      <x:c r="D26" s="64"/>
      <x:c r="E26" s="183" t="n">
        <x:v>1.001e+25</x:v>
      </x:c>
      <x:c r="F26" s="183" t="n">
        <x:f>IF(E26="","",LOG10(E26))</x:f>
        <x:v>25.0004340774793</x:v>
      </x:c>
      <x:c r="G26" s="17" t="str">
        <x:v>Confident</x:v>
      </x:c>
      <x:c r="H26" s="23" t="str">
        <x:v>Hardware,Benchmarks</x:v>
      </x:c>
      <x:c r="I26" s="23" t="str">
        <x:v>"Inflection-2 was trained on 5,000 NVIDIA H100 GPUs in fp8 mixed precision for ~10²⁵ FLOPs"
(the second 1 is there because of airtable being wonky, it's not a real sig fig)</x:v>
      </x:c>
      <x:c r="J26" s="17" t="str">
        <x:v>No</x:v>
      </x:c>
      <x:c r="K26" s="17" t="str">
        <x:v>00022</x:v>
      </x:c>
      <x:c r="L26" s="17" t="str">
        <x:v>1675</x:v>
      </x:c>
      <x:c r="M26" s="17" t="str">
        <x:v>https://inflection.ai/inflection-2</x:v>
      </x:c>
    </x:row>
    <x:row r="27">
      <x:c r="A27" s="17" t="str">
        <x:v>GPT-4 Turbo (Nov 2023)</x:v>
      </x:c>
      <x:c r="B27" s="31" t="n">
        <x:v>45236</x:v>
      </x:c>
      <x:c r="C27" s="17" t="str">
        <x:v>OpenAI</x:v>
      </x:c>
      <x:c r="D27" s="64"/>
      <x:c r="E27" s="183"/>
      <x:c r="F27" s="183" t="str">
        <x:f>IF(E27="","",LOG10(E27))</x:f>
      </x:c>
      <x:c r="G27" s="17" t="str">
        <x:v>Unknown</x:v>
      </x:c>
      <x:c r="H27" s="23" t="str">
        <x:v>Benchmarks</x:v>
      </x:c>
      <x:c r="I27" s="23" t="str">
        <x:v>Training compute estimated to be 2.2e25 FLOP using benchmark imputation. https://colab.research.google.com/drive/1r3pUMhB7Kh0Gls9eG-v_XefWrye9fVQR?usp=sharing</x:v>
      </x:c>
      <x:c r="J27" s="17" t="str">
        <x:v>No</x:v>
      </x:c>
      <x:c r="K27" s="17" t="str">
        <x:v>00023</x:v>
      </x:c>
      <x:c r="L27" s="17" t="str">
        <x:v>1709</x:v>
      </x:c>
      <x:c r="M27" s="17" t="str">
        <x:v>https://openai.com/blog/new-models-and-developer-products-announced-at-devday</x:v>
      </x:c>
    </x:row>
    <x:row r="28">
      <x:c r="A28" s="17" t="str">
        <x:v>Amazon Titan</x:v>
      </x:c>
      <x:c r="B28" s="31" t="n">
        <x:v>45197</x:v>
      </x:c>
      <x:c r="C28" s="17" t="str">
        <x:v>Amazon</x:v>
      </x:c>
      <x:c r="D28" s="64" t="n">
        <x:v>200</x:v>
      </x:c>
      <x:c r="E28" s="183" t="n">
        <x:v>4.8e+24</x:v>
      </x:c>
      <x:c r="F28" s="183" t="n">
        <x:f>IF(E28="","",LOG10(E28))</x:f>
        <x:v>24.6812412373756</x:v>
      </x:c>
      <x:c r="G28" s="17" t="str">
        <x:v>Likely</x:v>
      </x:c>
      <x:c r="H28" s="23" t="str">
        <x:v>Hardware,Operation counting</x:v>
      </x:c>
      <x:c r="I28" s="23" t="str">
        <x:v>trained using NVIDIA NeMo: https://blogs.nvidia.com/blog/nemo-amazon-titan/
13,760 NVIDIA A100 chips (using 1,720 P4d nodes). It took 48 days to train.
from https://importai.substack.com/p/import-ai-365-wmd-benchmark-amazon
counting operations: 6*200000000000*4000000000000=4.8e+24
gpu usage: 312000000000000(FLOP/s)*0.3*13760*1152*3600=5.3413281792e+24</x:v>
      </x:c>
      <x:c r="J28" s="17" t="str">
        <x:v>Yes</x:v>
      </x:c>
      <x:c r="K28" s="17" t="str">
        <x:v>00024</x:v>
      </x:c>
      <x:c r="L28" s="17" t="str">
        <x:v>1784</x:v>
      </x:c>
      <x:c r="M28" s="17" t="str">
        <x:v>https://aws.amazon.com/bedrock/titan/</x:v>
      </x:c>
    </x:row>
    <x:row r="29">
      <x:c r="A29" s="17" t="str">
        <x:v>Falcon-180B</x:v>
      </x:c>
      <x:c r="B29" s="31" t="n">
        <x:v>45175</x:v>
      </x:c>
      <x:c r="C29" s="17" t="str">
        <x:v>Technology Innovation Institute</x:v>
      </x:c>
      <x:c r="D29" s="64" t="n">
        <x:v>180</x:v>
      </x:c>
      <x:c r="E29" s="183" t="n">
        <x:v>3.76e+24</x:v>
      </x:c>
      <x:c r="F29" s="183" t="n">
        <x:f>IF(E29="","",LOG10(E29))</x:f>
        <x:v>24.5751878449277</x:v>
      </x:c>
      <x:c r="G29" s="17" t="str">
        <x:v>Confident</x:v>
      </x:c>
      <x:c r="H29" s="23" t="str">
        <x:v>Reported,Operation counting</x:v>
      </x:c>
      <x:c r="I29" s="23" t="str">
        <x:v>43,500 petaflop-days per Table 1 of the paper
43500 * 1e15 * 24 * 3600 = 3.76e24
C = 6ND = 6 FLOP/token/parameter * 3.5 trillion tokens * 180 billion parameters = 3.78*10^24 FLOP</x:v>
      </x:c>
      <x:c r="J29" s="17" t="str">
        <x:v>Yes</x:v>
      </x:c>
      <x:c r="K29" s="17" t="str">
        <x:v>00025</x:v>
      </x:c>
      <x:c r="L29" s="17" t="str">
        <x:v>1813</x:v>
      </x:c>
      <x:c r="M29" s="17" t="str">
        <x:v>https://falconllm.tii.ae/falcon-180b.html; https://arxiv.org/abs/2311.16867</x:v>
      </x:c>
    </x:row>
    <x:row r="30">
      <x:c r="A30" s="17" t="str">
        <x:v>Claude 2</x:v>
      </x:c>
      <x:c r="B30" s="31" t="n">
        <x:v>45118</x:v>
      </x:c>
      <x:c r="C30" s="17" t="str">
        <x:v>Anthropic</x:v>
      </x:c>
      <x:c r="D30" s="64"/>
      <x:c r="E30" s="183" t="n">
        <x:v>3.866e+24</x:v>
      </x:c>
      <x:c r="F30" s="183" t="n">
        <x:f>IF(E30="","",LOG10(E30))</x:f>
        <x:v>24.5872618496925</x:v>
      </x:c>
      <x:c r="G30" s="17" t="str">
        <x:v>Speculative</x:v>
      </x:c>
      <x:c r="H30" s="23" t="str">
        <x:v>Benchmarks,Hardware</x:v>
      </x:c>
      <x:c r="I30" s="23" t="str">
        <x:v>https://colab.research.google.com/drive/1MdPuhS4Emaf23VXYZ-ooExDW-5GXZkw0#scrollTo=Ds0Q5X8aMnOY</x:v>
      </x:c>
      <x:c r="J30" s="17" t="str">
        <x:v>No</x:v>
      </x:c>
      <x:c r="K30" s="17" t="str">
        <x:v>00026</x:v>
      </x:c>
      <x:c r="L30" s="17" t="str">
        <x:v>1894</x:v>
      </x:c>
      <x:c r="M30" s="17" t="str">
        <x:v>https://www.anthropic.com/index/claude-2, https://www-files.anthropic.com/production/images/Model-Card-Claude-2.pdf</x:v>
      </x:c>
    </x:row>
    <x:row r="31">
      <x:c r="A31" s="17" t="str">
        <x:v>GPT-4 (Jun 2023)</x:v>
      </x:c>
      <x:c r="B31" s="31" t="n">
        <x:v>45090</x:v>
      </x:c>
      <x:c r="C31" s="17" t="str">
        <x:v>OpenAI</x:v>
      </x:c>
      <x:c r="D31" s="64" t="n">
        <x:v>1800</x:v>
      </x:c>
      <x:c r="E31" s="183" t="n">
        <x:v>2.1e+25</x:v>
      </x:c>
      <x:c r="F31" s="183" t="n">
        <x:f>IF(E31="","",LOG10(E31))</x:f>
        <x:v>25.3222192947339</x:v>
      </x:c>
      <x:c r="G31" s="17" t="str">
        <x:v>Likely</x:v>
      </x:c>
      <x:c r="H31" s="23" t="str">
        <x:v>Hardware</x:v>
      </x:c>
      <x:c r="I31" s="23" t="str">
        <x:v>90% CI: 8.2E+24 to 4.4E+25
NOTE: this is a rough estimate based on public information, much less information than most other systems in the database.
Calculation and confidence intervals here: https://colab.research.google.com/drive/1O99z9b1I5O66bT78r9ScslE_nOj5irN9?usp=sharing</x:v>
      </x:c>
      <x:c r="J31" s="17" t="str">
        <x:v>Yes</x:v>
      </x:c>
      <x:c r="K31" s="17" t="str">
        <x:v>00027</x:v>
      </x:c>
      <x:c r="L31" s="17" t="str">
        <x:v>1924</x:v>
      </x:c>
      <x:c r="M31" s="17" t="str">
        <x:v>https://arxiv.org/abs/2303.08774</x:v>
      </x:c>
    </x:row>
    <x:row r="32">
      <x:c r="A32" s="17" t="str">
        <x:v>PaLM 2</x:v>
      </x:c>
      <x:c r="B32" s="31" t="n">
        <x:v>45056</x:v>
      </x:c>
      <x:c r="C32" s="17" t="str">
        <x:v>Google</x:v>
      </x:c>
      <x:c r="D32" s="64" t="n">
        <x:v>340</x:v>
      </x:c>
      <x:c r="E32" s="183" t="n">
        <x:v>7.34e+24</x:v>
      </x:c>
      <x:c r="F32" s="183" t="n">
        <x:f>IF(E32="","",LOG10(E32))</x:f>
        <x:v>24.8656960599161</x:v>
      </x:c>
      <x:c r="G32" s="17" t="str">
        <x:v>Likely</x:v>
      </x:c>
      <x:c r="H32" s="23" t="str">
        <x:v>Operation counting</x:v>
      </x:c>
      <x:c r="I32" s="23" t="str">
        <x:v>Compute Requirements "Not reported."
Paper suggests heuristic of  C=6ND. Based on 340B parameters and 3.6T tokens, training compute would be around 7.3*10^24 FLOP.</x:v>
      </x:c>
      <x:c r="J32" s="17" t="str">
        <x:v>Yes</x:v>
      </x:c>
      <x:c r="K32" s="17" t="str">
        <x:v>00028</x:v>
      </x:c>
      <x:c r="L32" s="17" t="str">
        <x:v>1976</x:v>
      </x:c>
      <x:c r="M32" s="17" t="str">
        <x:v>https://arxiv.org/abs/2305.10403</x:v>
      </x:c>
    </x:row>
    <x:row r="33">
      <x:c r="A33" s="17" t="str">
        <x:v>SenseChat</x:v>
      </x:c>
      <x:c r="B33" s="31" t="n">
        <x:v>45026</x:v>
      </x:c>
      <x:c r="C33" s="17" t="str">
        <x:v>SenseTime</x:v>
      </x:c>
      <x:c r="D33" s="64" t="n">
        <x:v>180</x:v>
      </x:c>
      <x:c r="E33" s="183" t="n">
        <x:v>3.89e+24</x:v>
      </x:c>
      <x:c r="F33" s="183" t="n">
        <x:f>IF(E33="","",LOG10(E33))</x:f>
        <x:v>24.5899496013257</x:v>
      </x:c>
      <x:c r="G33" s="17" t="str">
        <x:v>Speculative</x:v>
      </x:c>
      <x:c r="H33" s="23" t="str">
        <x:v>Hardware</x:v>
      </x:c>
      <x:c r="I33" s="23" t="str">
        <x:v>“Over the course of five years, SenseTime has built SenseCore, a leading AI infrastructure with 27,000 GPUs, capable of delivering a total computational power of 5,000 petaflops”
Assuming they used this entire cluster with 30 days of training (rough average of frontier model training times since 2016), 30% utilization rate: 5000e15 * 0.3 * 30 * 24 * 60 * 60 = 3.89e24 FLOP.
Assuming the model is dense and trained Chinchilla-optimal: 20 tokens/parameter * (180e9 parameters)**2 * 6 = 3.89e24 FLOP. (The two estimates match by coincidence.)
The model seems more likely than not to be dense, given that news of SenseChat 5.0 makes a point of stating its MoE architecture, whereas SenseChat 1.0 does not mention architecture.
Given uncertainties (e.g. the model is possibly MoE, could have been overtrained or undertrained, could have trained longer or shorter), likely between 1e23 and 3e25 FLOP.</x:v>
      </x:c>
      <x:c r="J33" s="17" t="str">
        <x:v>No</x:v>
      </x:c>
      <x:c r="K33" s="17" t="str">
        <x:v>00029</x:v>
      </x:c>
      <x:c r="L33" s="17" t="str">
        <x:v>2011</x:v>
      </x:c>
      <x:c r="M33" s="17" t="str">
        <x:v>https://www.sensetime.com/en/news-detail/51166397?categoryId=1072</x:v>
      </x:c>
    </x:row>
    <x:row r="34">
      <x:c r="A34" s="17" t="str">
        <x:v>GPT-4 (Mar 2023)</x:v>
      </x:c>
      <x:c r="B34" s="31" t="n">
        <x:v>44999</x:v>
      </x:c>
      <x:c r="C34" s="17" t="str">
        <x:v>OpenAI</x:v>
      </x:c>
      <x:c r="D34" s="64" t="n">
        <x:v>1800</x:v>
      </x:c>
      <x:c r="E34" s="183" t="n">
        <x:v>2.1e+25</x:v>
      </x:c>
      <x:c r="F34" s="183" t="n">
        <x:f>IF(E34="","",LOG10(E34))</x:f>
        <x:v>25.3222192947339</x:v>
      </x:c>
      <x:c r="G34" s="17" t="str">
        <x:v>Likely</x:v>
      </x:c>
      <x:c r="H34" s="23" t="str">
        <x:v>Hardware</x:v>
      </x:c>
      <x:c r="I34" s="23" t="str">
        <x:v>90% CI: 8.2E+24 to 4.4E+25
NOTE: this is a rough estimate based on public information, much less information than most other systems in the database.
Calculation and confidence intervals here: https://colab.research.google.com/drive/1O99z9b1I5O66bT78r9ScslE_nOj5irN9?usp=sharing</x:v>
      </x:c>
      <x:c r="J34" s="17" t="str">
        <x:v>Yes</x:v>
      </x:c>
      <x:c r="K34" s="17" t="str">
        <x:v>00030</x:v>
      </x:c>
      <x:c r="L34" s="17" t="str">
        <x:v>2050</x:v>
      </x:c>
      <x:c r="M34" s="17" t="str">
        <x:v>https://arxiv.org/abs/2303.08774</x:v>
      </x:c>
    </x:row>
    <x:row r="35">
      <x:c r="A35" s="17" t="str">
        <x:v>U-PaLM (540B)</x:v>
      </x:c>
      <x:c r="B35" s="31" t="n">
        <x:v>44854</x:v>
      </x:c>
      <x:c r="C35" s="17" t="str">
        <x:v>Google</x:v>
      </x:c>
      <x:c r="D35" s="64" t="n">
        <x:v>540</x:v>
      </x:c>
      <x:c r="E35" s="183" t="n">
        <x:v>2.53e+24</x:v>
      </x:c>
      <x:c r="F35" s="183" t="n">
        <x:f>IF(E35="","",LOG10(E35))</x:f>
        <x:v>24.4031205211758</x:v>
      </x:c>
      <x:c r="G35" s="17" t="str">
        <x:v>Confident</x:v>
      </x:c>
      <x:c r="H35" s="23" t="str">
        <x:v>Comparison with other models</x:v>
      </x:c>
      <x:c r="I35" s="23" t="str">
        <x:v>"The total number of extra tokens we train on for the 540B
model is approximately 1.3 Billion which constitutes 0.16% extra computation... Training an U-PaLM 540B model only consumes 512 TPUv4 chips and finishes in about 5 days which is considered to be lightweight."
original PaLM was 2.527e+24. adding 0.16% is ~2.53e24</x:v>
      </x:c>
      <x:c r="J35" s="17" t="str">
        <x:v>Yes</x:v>
      </x:c>
      <x:c r="K35" s="17" t="str">
        <x:v>00031</x:v>
      </x:c>
      <x:c r="L35" s="17" t="str">
        <x:v>2172</x:v>
      </x:c>
      <x:c r="M35" s="17" t="str">
        <x:v>https://arxiv.org/abs/2210.11399</x:v>
      </x:c>
    </x:row>
    <x:row r="36">
      <x:c r="A36" s="17" t="str">
        <x:v>Flan-PaLM 540B</x:v>
      </x:c>
      <x:c r="B36" s="31" t="n">
        <x:v>44854</x:v>
      </x:c>
      <x:c r="C36" s="17" t="str">
        <x:v>Google</x:v>
      </x:c>
      <x:c r="D36" s="64" t="n">
        <x:v>540</x:v>
      </x:c>
      <x:c r="E36" s="183" t="n">
        <x:v>2.540000000001e+24</x:v>
      </x:c>
      <x:c r="F36" s="183" t="n">
        <x:f>IF(E36="","",LOG10(E36))</x:f>
        <x:v>24.4048337166201</x:v>
      </x:c>
      <x:c r="G36" s="17" t="str">
        <x:v>Confident</x:v>
      </x:c>
      <x:c r="H36" s="23" t="str">
        <x:v>Reported,Hardware</x:v>
      </x:c>
      <x:c r="I36" s="23" t="str">
        <x:v>0.2% greater than Palm 540B, which used 2.5e24</x:v>
      </x:c>
      <x:c r="J36" s="17" t="str">
        <x:v>Yes</x:v>
      </x:c>
      <x:c r="K36" s="17" t="str">
        <x:v>00032</x:v>
      </x:c>
      <x:c r="L36" s="17" t="str">
        <x:v>2174</x:v>
      </x:c>
      <x:c r="M36" s="17" t="str">
        <x:v>https://arxiv.org/abs/2210.11416</x:v>
      </x:c>
    </x:row>
    <x:row r="37">
      <x:c r="A37" s="17" t="str">
        <x:v>Minerva (540B)</x:v>
      </x:c>
      <x:c r="B37" s="31" t="n">
        <x:v>44741</x:v>
      </x:c>
      <x:c r="C37" s="17" t="str">
        <x:v>Google</x:v>
      </x:c>
      <x:c r="D37" s="64" t="n">
        <x:v>540.35</x:v>
      </x:c>
      <x:c r="E37" s="183" t="n">
        <x:v>2.7415e+24</x:v>
      </x:c>
      <x:c r="F37" s="183" t="n">
        <x:f>IF(E37="","",LOG10(E37))</x:f>
        <x:v>24.4379882502195</x:v>
      </x:c>
      <x:c r="G37" s="17" t="str">
        <x:v>Confident</x:v>
      </x:c>
      <x:c r="H37" s="23" t="str">
        <x:v>Hardware</x:v>
      </x:c>
      <x:c r="I37" s="23" t="str">
        <x:v>Minerva was fine-tuned from PaLM using the same hardware. Assume the same model FLOPs utilization rate for pre-training and fine-tuning.
"the 540B model was trained for 29 days on a v4-1024"
PaLM pretraining time: 6144 TPU for 1200 hours + 3072 TPU for 336 hours = @8404992 TPU-hours
Minerva finetuning time: 1024 TPU for 696 hours = 712704 TPU-hours
So fine-tuning added 8.5% more compute.
Minerva total compute = PaLM pretraining compute * (712704+8404992)/(8404992) = 2.7415*10^24 FLOP
https://www.wolframalpha.com/input?i=%28712704%2B8404992%29%2F%288404992%29+*+2.5272*10%5E24
Palm pretraining: 2.5272e+24</x:v>
      </x:c>
      <x:c r="J37" s="17" t="str">
        <x:v>Yes</x:v>
      </x:c>
      <x:c r="K37" s="17" t="str">
        <x:v>00033</x:v>
      </x:c>
      <x:c r="L37" s="17" t="str">
        <x:v>2244</x:v>
      </x:c>
      <x:c r="M37" s="17" t="str">
        <x:v>https://arxiv.org/abs/2206.14858</x:v>
      </x:c>
    </x:row>
    <x:row r="38">
      <x:c r="A38" s="17" t="str">
        <x:v>PaLM (540B)</x:v>
      </x:c>
      <x:c r="B38" s="31" t="n">
        <x:v>44655</x:v>
      </x:c>
      <x:c r="C38" s="17" t="str">
        <x:v>Google Research</x:v>
      </x:c>
      <x:c r="D38" s="64" t="n">
        <x:v>540.35</x:v>
      </x:c>
      <x:c r="E38" s="183" t="n">
        <x:v>2.5272e+24</x:v>
      </x:c>
      <x:c r="F38" s="183" t="n">
        <x:f>IF(E38="","",LOG10(E38))</x:f>
        <x:v>24.4026396128971</x:v>
      </x:c>
      <x:c r="G38" s="17" t="str">
        <x:v>Confident</x:v>
      </x:c>
      <x:c r="H38" s="23" t="str">
        <x:v>Hardware</x:v>
      </x:c>
      <x:c r="I38" s="23" t="str">
        <x:v>See Table 20.
6144 TPUv4 for 1200 hours + 3072 TPUv4 for 336 hours.
Equivalent to 6144 TPUv4 for 1368 hours.
46.2% model FLOPs utilization
"The 540B-parameter PaLM model sustained a remarkable 57.8% of the peak hardware floating point performance over 50 days while training on TPU v4 supercomputers." https://cloud.google.com/blog/topics/systems/tpu-v4-enables-performance-energy-and-co2e-efficiency-gains</x:v>
      </x:c>
      <x:c r="J38" s="17" t="str">
        <x:v>No</x:v>
      </x:c>
      <x:c r="K38" s="17" t="str">
        <x:v>00034</x:v>
      </x:c>
      <x:c r="L38" s="17" t="str">
        <x:v>2307</x:v>
      </x:c>
      <x:c r="M38" s="17" t="str">
        <x:v>https://arxiv.org/abs/2204.02311</x:v>
      </x:c>
    </x:row>
    <x:row r="39">
      <x:c r="A39" s="17" t="str">
        <x:v>GPT-3.5 (davinci-002)
</x:v>
      </x:c>
      <x:c r="B39" s="31" t="n">
        <x:v>44635</x:v>
      </x:c>
      <x:c r="C39" s="17" t="str">
        <x:v>OpenAI</x:v>
      </x:c>
      <x:c r="D39" s="64"/>
      <x:c r="E39" s="183" t="n">
        <x:v>2.578e+24</x:v>
      </x:c>
      <x:c r="F39" s="183" t="n">
        <x:f>IF(E39="","",LOG10(E39))</x:f>
        <x:v>24.4112829130174</x:v>
      </x:c>
      <x:c r="G39" s="17" t="str">
        <x:v>Speculative</x:v>
      </x:c>
      <x:c r="H39" s="23" t="str">
        <x:v>Comparison with other models,Benchmarks</x:v>
      </x:c>
      <x:c r="I39" s="23" t="str">
        <x:v>https://colab.research.google.com/drive/1QSxa8YCWjEBQU7mrXLhw6TP1VX5oqgdW#scrollTo=Gt6Z6oZ26clI</x:v>
      </x:c>
      <x:c r="J39" s="17" t="str">
        <x:v>No</x:v>
      </x:c>
      <x:c r="K39" s="17" t="str">
        <x:v>00035</x:v>
      </x:c>
      <x:c r="L39" s="17" t="str">
        <x:v>2319</x:v>
      </x:c>
      <x:c r="M39" s="17" t="str">
        <x:v>https://platform.openai.com/docs/models/gpt-3-5</x:v>
      </x:c>
    </x:row>
    <x:row r="40">
      <x:c r="A40" s="17" t="str">
        <x:v>ERNIE 3.0 Titan</x:v>
      </x:c>
      <x:c r="B40" s="31" t="n">
        <x:v>44553</x:v>
      </x:c>
      <x:c r="C40" s="17" t="str">
        <x:v>Baidu,Peng Cheng Laboratory</x:v>
      </x:c>
      <x:c r="D40" s="64" t="n">
        <x:v>260</x:v>
      </x:c>
      <x:c r="E40" s="183" t="n">
        <x:v>1.0421e+24</x:v>
      </x:c>
      <x:c r="F40" s="183" t="n">
        <x:f>IF(E40="","",LOG10(E40))</x:f>
        <x:v>24.0179093958967</x:v>
      </x:c>
      <x:c r="G40" s="17" t="str">
        <x:v>Confident</x:v>
      </x:c>
      <x:c r="H40" s="23" t="str">
        <x:v>Operation counting</x:v>
      </x:c>
      <x:c r="I40" s="23" t="str">
        <x:v>The paper suggests that ERNIE 3.0 Titan uses more compute than GPT-3. This is consistent with the 6ND approximation.
C = 6ND = 6 (FLOP/param/token) * (260B params) * (668B tokens) = 1.0421*10^24 FLOP</x:v>
      </x:c>
      <x:c r="J40" s="17" t="str">
        <x:v>Yes</x:v>
      </x:c>
      <x:c r="K40" s="17" t="str">
        <x:v>00036</x:v>
      </x:c>
      <x:c r="L40" s="17" t="str">
        <x:v>2357</x:v>
      </x:c>
      <x:c r="M40" s="17" t="str">
        <x:v>https://arxiv.org/abs/2112.12731</x:v>
      </x:c>
    </x:row>
    <x:row r="41">
      <x:c r="A41" s="17" t="str">
        <x:v>EXAONE 1.0</x:v>
      </x:c>
      <x:c r="B41" s="31" t="n">
        <x:v>44544</x:v>
      </x:c>
      <x:c r="C41" s="17" t="str">
        <x:v>LG</x:v>
      </x:c>
      <x:c r="D41" s="64" t="n">
        <x:v>300</x:v>
      </x:c>
      <x:c r="E41" s="183" t="n">
        <x:v>1.6956e+24</x:v>
      </x:c>
      <x:c r="F41" s="183" t="n">
        <x:f>IF(E41="","",LOG10(E41))</x:f>
        <x:v>24.2293234078962</x:v>
      </x:c>
      <x:c r="G41" s="17" t="str">
        <x:v>Speculative</x:v>
      </x:c>
      <x:c r="H41" s="23" t="str">
        <x:v>Operation counting</x:v>
      </x:c>
      <x:c r="I41" s="23" t="str">
        <x:v>No indication of how images are processed. Supposing they used something like ViT-H/14, and training images were 512x512 (they state "EXAONE shows remarkable performance such as [...] offering 1024x1024 sized image output", but typically this size of image training would only be done during a relatively short, final stage of pre-training), there would be 37x37 = 1,369 patches per image
1,369 * 250 million = around 342 billion image patch embeddings.
300M parameters * (342 billion + 600 billion) image tokens * 6 = 1.6956e24</x:v>
      </x:c>
      <x:c r="J41" s="17" t="str">
        <x:v>No</x:v>
      </x:c>
      <x:c r="K41" s="17" t="str">
        <x:v>00037</x:v>
      </x:c>
      <x:c r="L41" s="17" t="str">
        <x:v>2367</x:v>
      </x:c>
      <x:c r="M41" s="17" t="str">
        <x:v>https://www.lgcorp.com/media/release/27387#:~:text=LG%20AI%20Research%20proposes%20EXAONE,performance%20while%20learning%20fewer%20parameters.</x:v>
      </x:c>
    </x:row>
    <x:row r="42">
      <x:c r="A42" s="17" t="str">
        <x:v>Gopher (280B)</x:v>
      </x:c>
      <x:c r="B42" s="31" t="n">
        <x:v>44538</x:v>
      </x:c>
      <x:c r="C42" s="17" t="str">
        <x:v>DeepMind</x:v>
      </x:c>
      <x:c r="D42" s="64" t="n">
        <x:v>280</x:v>
      </x:c>
      <x:c r="E42" s="183" t="n">
        <x:v>6.31e+23</x:v>
      </x:c>
      <x:c r="F42" s="183" t="n">
        <x:f>IF(E42="","",LOG10(E42))</x:f>
        <x:v>23.8000293592441</x:v>
      </x:c>
      <x:c r="G42" s="17" t="str">
        <x:v>Confident</x:v>
      </x:c>
      <x:c r="H42" s="23" t="str">
        <x:v>Reported</x:v>
      </x:c>
      <x:c r="I42" s="23" t="str">
        <x:v>Table A26
6.31E+08 Train PFLOPs</x:v>
      </x:c>
      <x:c r="J42" s="17" t="str">
        <x:v>No</x:v>
      </x:c>
      <x:c r="K42" s="17" t="str">
        <x:v>00038</x:v>
      </x:c>
      <x:c r="L42" s="17" t="str">
        <x:v>2372</x:v>
      </x:c>
      <x:c r="M42" s="17" t="str">
        <x:v>https://arxiv.org/abs/2112.11446</x:v>
      </x:c>
    </x:row>
    <x:row r="43">
      <x:c r="A43" s="17" t="str">
        <x:v>Yuan 1.0</x:v>
      </x:c>
      <x:c r="B43" s="31" t="n">
        <x:v>44481</x:v>
      </x:c>
      <x:c r="C43" s="17" t="str">
        <x:v>Inspur</x:v>
      </x:c>
      <x:c r="D43" s="64" t="n">
        <x:v>245.73</x:v>
      </x:c>
      <x:c r="E43" s="183" t="n">
        <x:v>3.5380000000001e+23</x:v>
      </x:c>
      <x:c r="F43" s="183" t="n">
        <x:f>IF(E43="","",LOG10(E43))</x:f>
        <x:v>23.5487578285737</x:v>
      </x:c>
      <x:c r="G43" s="17" t="str">
        <x:v>Confident</x:v>
      </x:c>
      <x:c r="H43" s="23" t="str">
        <x:v>Reported</x:v>
      </x:c>
      <x:c r="I43" s="23" t="str">
        <x:v>Table 9: 4095 petaFLOPS-days which equals 3.538*10^23 FLOP
https://www.wolframalpha.com/input?i=4095+petaFLOPS+*+1+day
</x:v>
      </x:c>
      <x:c r="J43" s="17" t="str">
        <x:v>No</x:v>
      </x:c>
      <x:c r="K43" s="17" t="str">
        <x:v>00039</x:v>
      </x:c>
      <x:c r="L43" s="17" t="str">
        <x:v>2417</x:v>
      </x:c>
      <x:c r="M43" s="17" t="str">
        <x:v>https://arxiv.org/abs/2110.04725</x:v>
      </x:c>
    </x:row>
    <x:row r="44">
      <x:c r="A44" s="17" t="str">
        <x:v>Megatron-Turing NLG 530B</x:v>
      </x:c>
      <x:c r="B44" s="31" t="n">
        <x:v>44480</x:v>
      </x:c>
      <x:c r="C44" s="17" t="str">
        <x:v>Microsoft,NVIDIA</x:v>
      </x:c>
      <x:c r="D44" s="64" t="n">
        <x:v>530</x:v>
      </x:c>
      <x:c r="E44" s="183" t="n">
        <x:v>8.586e+23</x:v>
      </x:c>
      <x:c r="F44" s="183" t="n">
        <x:f>IF(E44="","",LOG10(E44))</x:f>
        <x:v>23.9337908841434</x:v>
      </x:c>
      <x:c r="G44" s="17" t="str">
        <x:v>Confident</x:v>
      </x:c>
      <x:c r="H44" s="23" t="str">
        <x:v>Third-party estimation</x:v>
      </x:c>
      <x:c r="I44" s="23" t="str">
        <x:v>https://www.lesswrong.com/posts/bGuMrzhJdENCo8BxX/nvidia-and-microsoft-releases-530b-parameter-transformer?commentId=HSJSNspKp94tFcSCx
source: https://lair.lighton.ai/akronomicon/
9938 PF-days * 3600 * 24 * 10^15  = 8.586432e+23
6ND estimate: 6 * 530B * 270B = 8.586000e+23</x:v>
      </x:c>
      <x:c r="J44" s="17" t="str">
        <x:v>Yes</x:v>
      </x:c>
      <x:c r="K44" s="17" t="str">
        <x:v>00040</x:v>
      </x:c>
      <x:c r="L44" s="17" t="str">
        <x:v>2419</x:v>
      </x:c>
      <x:c r="M44" s="17" t="str">
        <x:v>https://arxiv.org/abs/2201.11990</x:v>
      </x:c>
    </x:row>
    <x:row r="45">
      <x:c r="A45" s="17" t="str">
        <x:v>HyperCLOVA 204B</x:v>
      </x:c>
      <x:c r="B45" s="31" t="n">
        <x:v>44449</x:v>
      </x:c>
      <x:c r="C45" s="17" t="str">
        <x:v>NAVER</x:v>
      </x:c>
      <x:c r="D45" s="64" t="n">
        <x:v>204</x:v>
      </x:c>
      <x:c r="E45" s="183" t="n">
        <x:v>2.0000000001e+23</x:v>
      </x:c>
      <x:c r="F45" s="183" t="n">
        <x:f>IF(E45="","",LOG10(E45))</x:f>
        <x:v>23.3010299956857</x:v>
      </x:c>
      <x:c r="G45" s="17" t="str">
        <x:v>Speculative</x:v>
      </x:c>
      <x:c r="H45" s="23" t="str"/>
      <x:c r="I45" s="23" t="str">
        <x:v>Estimations for 82B model (marked as lower bound estimations)
"For experiments in Section 4, the model trained with 150B is used for fair comparison, because not all models are finished training at the same iteration. However, experiments in Section 5.2 use the model trained with 300B tokens, as HyperCLOVA Studio provided the 39B and 82B models trained with 300B tokens."
82e9 connections * 2 FLOP/connection * 300e9 tokens * 3 backward pass = 1.476e23 FLOP
Calculation using GPU time corroborates this:
- "Our model is based on megatron-LM (Shoeybi et al., 2019) and trained on the NVIDIA Superpod, which includes 128 strongly clustered DGX servers with 1,024 A100 GPUs."
- "It takes 13.4 days to train a model with 82B parameters with 150B tokens." Assume 300B tokens takes twice as long, 26.8 days.
- Assume the default of 30% utilization rate for large language models.
1024 A100 GPUs * 312e12 FLOP/second * 0.3 utilization * 26.8 days * 24 * 60 * 60 seconds/day = 2.219e+23 FLOP</x:v>
      </x:c>
      <x:c r="J45" s="17" t="str">
        <x:v>No</x:v>
      </x:c>
      <x:c r="K45" s="17" t="str">
        <x:v>00041</x:v>
      </x:c>
      <x:c r="L45" s="17" t="str">
        <x:v>2429</x:v>
      </x:c>
      <x:c r="M45" s="17" t="str">
        <x:v>https://aibusiness.com/nlp/south-korea-s-naver-unveils-hyperscale-ai-platform-language-model-with-more-parameters-than-gpt-3</x:v>
      </x:c>
    </x:row>
    <x:row r="46">
      <x:c r="A46" s="17" t="str">
        <x:v>FLAN 137B</x:v>
      </x:c>
      <x:c r="B46" s="31" t="n">
        <x:v>44442</x:v>
      </x:c>
      <x:c r="C46" s="17" t="str">
        <x:v>Google Research</x:v>
      </x:c>
      <x:c r="D46" s="64" t="n">
        <x:v>137</x:v>
      </x:c>
      <x:c r="E46" s="183" t="n">
        <x:v>2.047e+24</x:v>
      </x:c>
      <x:c r="F46" s="183" t="n">
        <x:f>IF(E46="","",LOG10(E46))</x:f>
        <x:v>24.3111178426625</x:v>
      </x:c>
      <x:c r="G46" s="17" t="str">
        <x:v>Confident</x:v>
      </x:c>
      <x:c r="H46" s="23" t="str">
        <x:v>Operation counting</x:v>
      </x:c>
      <x:c r="I46" s="23" t="str">
        <x:v>From section 2.4: Pretraining was done over 2.49T tokens.
6 * 2.49T * 137B = 2.047e24 
Also, "instruction tuning takes around 60 hours on a TPUv3 with 128 cores." 128 TPUv3 cores = 64 TPUv3 chips. Environmental considerations section claims this took less than 2% of total time
1.23e14 * 64 * 60 * 3600 * 0.3 = 5.10e20</x:v>
      </x:c>
      <x:c r="J46" s="17" t="str">
        <x:v>Yes</x:v>
      </x:c>
      <x:c r="K46" s="17" t="str">
        <x:v>00042</x:v>
      </x:c>
      <x:c r="L46" s="17" t="str">
        <x:v>2435</x:v>
      </x:c>
      <x:c r="M46" s="17" t="str">
        <x:v>https://arxiv.org/abs/2109.01652</x:v>
      </x:c>
    </x:row>
    <x:row r="47">
      <x:c r="A47" s="17" t="str">
        <x:v>Jurassic-1-Jumbo</x:v>
      </x:c>
      <x:c r="B47" s="31" t="n">
        <x:v>44419</x:v>
      </x:c>
      <x:c r="C47" s="17" t="str">
        <x:v>AI21 Labs</x:v>
      </x:c>
      <x:c r="D47" s="64" t="n">
        <x:v>178</x:v>
      </x:c>
      <x:c r="E47" s="183" t="n">
        <x:v>3.7e+23</x:v>
      </x:c>
      <x:c r="F47" s="183" t="n">
        <x:f>IF(E47="","",LOG10(E47))</x:f>
        <x:v>23.568201724067</x:v>
      </x:c>
      <x:c r="G47" s="17" t="str">
        <x:v>Confident</x:v>
      </x:c>
      <x:c r="H47" s="23" t="str">
        <x:v>Third-party estimation</x:v>
      </x:c>
      <x:c r="I47" s="23" t="str">
        <x:v>see here https://docs.google.com/document/d/1B8x6XYcmB1u6Tmq3VcbAtj5bzhDaj2TcIPyK6Wpupx4/edit
6 * 178B * 300B = 3.204000e+23</x:v>
      </x:c>
      <x:c r="J47" s="17" t="str">
        <x:v>Yes</x:v>
      </x:c>
      <x:c r="K47" s="17" t="str">
        <x:v>00043</x:v>
      </x:c>
      <x:c r="L47" s="17" t="str">
        <x:v>2446</x:v>
      </x:c>
      <x:c r="M47" s="17" t="str">
        <x:v>https://uploads-ssl.webflow.com/60fd4503684b466578c0d307/61138924626a6981ee09caf6_jurassic_tech_paper.pdf</x:v>
      </x:c>
    </x:row>
    <x:row r="48">
      <x:c r="A48" s="17" t="str">
        <x:v>Wu Dao 2.0</x:v>
      </x:c>
      <x:c r="B48" s="31" t="n">
        <x:v>44347</x:v>
      </x:c>
      <x:c r="C48" s="17" t="str">
        <x:v>Beijing Academy of Artificial Intelligence / BAAI</x:v>
      </x:c>
      <x:c r="D48" s="64" t="n">
        <x:v>1750</x:v>
      </x:c>
      <x:c r="E48" s="183" t="n">
        <x:v>1.54350000000001e+24</x:v>
      </x:c>
      <x:c r="F48" s="183" t="n">
        <x:f>IF(E48="","",LOG10(E48))</x:f>
        <x:v>24.1885066338181</x:v>
      </x:c>
      <x:c r="G48" s="17" t="str">
        <x:v>Speculative</x:v>
      </x:c>
      <x:c r="H48" s="23" t="str">
        <x:v>Operation counting</x:v>
      </x:c>
      <x:c r="I48" s="23" t="str">
        <x:v>It's a mixture-of-experts model, so all 1.75 trillion params were most likely not trained on each token.
"The parameter scale of Enlightenment 2.0 reached a record-breaking 1.75 trillion. According to reports, the new generation FastMoE technology is the key to the realization of the "Trillion Model" cornerstone of Enlightenment 2.0."
Speculatively assuming 3% of parameters are active per forward pass and the model was trained for one epoch: 
6 FLOP / token / parameter * 1.75 * 10^12 parameters * 0.03  * 4.9 * 10^12 tokens [see dataset size notes] = 1.54e+24 FLOP</x:v>
      </x:c>
      <x:c r="J48" s="17" t="str">
        <x:v>No</x:v>
      </x:c>
      <x:c r="K48" s="17" t="str">
        <x:v>00044</x:v>
      </x:c>
      <x:c r="L48" s="17" t="str">
        <x:v>2476</x:v>
      </x:c>
      <x:c r="M48" s="17" t="str">
        <x:v>https://www.engadget.com/chinas-gigantic-multi-modal-ai-is-no-one-trick-pony-211414388.html</x:v>
      </x:c>
    </x:row>
    <x:row r="49">
      <x:c r="A49" s="17" t="str">
        <x:v>Switch</x:v>
      </x:c>
      <x:c r="B49" s="31" t="n">
        <x:v>44207</x:v>
      </x:c>
      <x:c r="C49" s="17" t="str">
        <x:v>Google</x:v>
      </x:c>
      <x:c r="D49" s="64" t="n">
        <x:v>1571</x:v>
      </x:c>
      <x:c r="E49" s="183" t="n">
        <x:v>8.22e+22</x:v>
      </x:c>
      <x:c r="F49" s="183" t="n">
        <x:f>IF(E49="","",LOG10(E49))</x:f>
        <x:v>22.91487181754</x:v>
      </x:c>
      <x:c r="G49" s="17" t="str">
        <x:v>Confident</x:v>
      </x:c>
      <x:c r="H49" s="23" t="str">
        <x:v>Third-party estimation</x:v>
      </x:c>
      <x:c r="I49" s="23" t="str">
        <x:v>Table 4
https://arxiv.org/ftp/arxiv/papers/2104/2104.10350.pdf</x:v>
      </x:c>
      <x:c r="J49" s="17" t="str">
        <x:v>No</x:v>
      </x:c>
      <x:c r="K49" s="17" t="str">
        <x:v>00045</x:v>
      </x:c>
      <x:c r="L49" s="17" t="str">
        <x:v>2551</x:v>
      </x:c>
      <x:c r="M49" s="17" t="str">
        <x:v>https://arxiv.org/abs/2101.03961</x:v>
      </x:c>
    </x:row>
    <x:row r="50">
      <x:c r="A50" s="17" t="str">
        <x:v>mT5-XXL</x:v>
      </x:c>
      <x:c r="B50" s="31" t="n">
        <x:v>44124</x:v>
      </x:c>
      <x:c r="C50" s="17" t="str">
        <x:v>Google,Google Research</x:v>
      </x:c>
      <x:c r="D50" s="64" t="n">
        <x:v>13</x:v>
      </x:c>
      <x:c r="E50" s="183" t="n">
        <x:v>8.2e+22</x:v>
      </x:c>
      <x:c r="F50" s="183" t="n">
        <x:f>IF(E50="","",LOG10(E50))</x:f>
        <x:v>22.9138138523837</x:v>
      </x:c>
      <x:c r="G50" s="17" t="str">
        <x:v>Confident</x:v>
      </x:c>
      <x:c r="H50" s="23" t="str">
        <x:v>Operation counting</x:v>
      </x:c>
      <x:c r="I50" s="23" t="str">
        <x:v>"We pre-train our mT5 model variants for 1 million steps on batches of 1024 length-1024 input sequences, corresponding to roughly 1 trillion input tokens total."
1 million steps * 1024 batchsize * 1024 length * 13 billion params * 6 = 8.2e22
Ignores fine-tuning compute; this is likely a small fraction of pre-training compute.</x:v>
      </x:c>
      <x:c r="J50" s="17" t="str">
        <x:v>Yes</x:v>
      </x:c>
      <x:c r="K50" s="17" t="str">
        <x:v>00046</x:v>
      </x:c>
      <x:c r="L50" s="17" t="str">
        <x:v>2598</x:v>
      </x:c>
      <x:c r="M50" s="17" t="str">
        <x:v>https://aclanthology.org/2021.naacl-main.41/</x:v>
      </x:c>
    </x:row>
    <x:row r="51">
      <x:c r="A51" s="17" t="str">
        <x:v>GShard (dense)</x:v>
      </x:c>
      <x:c r="B51" s="31" t="n">
        <x:v>44012</x:v>
      </x:c>
      <x:c r="C51" s="17" t="str">
        <x:v>Google</x:v>
      </x:c>
      <x:c r="D51" s="64" t="n">
        <x:v>2.3</x:v>
      </x:c>
      <x:c r="E51" s="183" t="n">
        <x:v>4.765e+22</x:v>
      </x:c>
      <x:c r="F51" s="183" t="n">
        <x:f>IF(E51="","",LOG10(E51))</x:f>
        <x:v>22.6780629049743</x:v>
      </x:c>
      <x:c r="G51" s="17" t="str">
        <x:v>Confident</x:v>
      </x:c>
      <x:c r="H51" s="23" t="str">
        <x:v>Operation counting,Hardware</x:v>
      </x:c>
      <x:c r="I51" s="23" t="str">
        <x:v>Trained for a total of 235.5 TPU v3 core-years.
Hardware estimate: 235.5 * 365.25 * 24 * 3600 * (1.23e14 / 2) * 0.3 = 1.371e23
Footnote 10 indicates 300k steps and 4M tokens/step -&gt; 1.2T tokens
Arithmetic estimate: 6 * 2.3B * 1.2T = 1.656e22 FLOPs
Geometric mean: sqrt(1.371e23 * 1.656e22) = 4.765e22</x:v>
      </x:c>
      <x:c r="J51" s="17" t="str">
        <x:v>No</x:v>
      </x:c>
      <x:c r="K51" s="17" t="str">
        <x:v>00047</x:v>
      </x:c>
      <x:c r="L51" s="17" t="str">
        <x:v>2626</x:v>
      </x:c>
      <x:c r="M51" s="17" t="str">
        <x:v>https://arxiv.org/abs/2006.16668</x:v>
      </x:c>
    </x:row>
    <x:row r="52">
      <x:c r="A52" s="17" t="str">
        <x:v>iGPT-XL</x:v>
      </x:c>
      <x:c r="B52" s="31" t="n">
        <x:v>43999</x:v>
      </x:c>
      <x:c r="C52" s="17" t="str">
        <x:v>OpenAI</x:v>
      </x:c>
      <x:c r="D52" s="64" t="n">
        <x:v>6.801</x:v>
      </x:c>
      <x:c r="E52" s="183" t="n">
        <x:v>3.3e+22</x:v>
      </x:c>
      <x:c r="F52" s="183" t="n">
        <x:f>IF(E52="","",LOG10(E52))</x:f>
        <x:v>22.5185139398779</x:v>
      </x:c>
      <x:c r="G52" s="17" t="str">
        <x:v>Likely</x:v>
      </x:c>
      <x:c r="H52" s="23" t="str">
        <x:v>Third-party estimation</x:v>
      </x:c>
      <x:c r="I52" s="23" t="str">
        <x:v>Taken from here
https://www.lesswrong.com/posts/wfpdejMWog4vEDLDg/ai-and-compute-trend-isn-t-predictive-of-what-is-happening ("There's no compute data for the largest model, iGPT-XL. But based on the FLOP/s increase from GPT-3 XL (same num of params as iGPT-L) to GPT-3 6.7B (same num of params as iGPT-XL), I think it required 5 times more compute: 3.3 * 10^22 FLOP.")</x:v>
      </x:c>
      <x:c r="J52" s="17" t="str">
        <x:v>No</x:v>
      </x:c>
      <x:c r="K52" s="17" t="str">
        <x:v>00048</x:v>
      </x:c>
      <x:c r="L52" s="17" t="str">
        <x:v>2635</x:v>
      </x:c>
      <x:c r="M52" s="17" t="str">
        <x:v>https://openai.com/research/image-gpt</x:v>
      </x:c>
    </x:row>
    <x:row r="53">
      <x:c r="A53" s="17" t="str">
        <x:v>GPT-3 175B (davinci)</x:v>
      </x:c>
      <x:c r="B53" s="31" t="n">
        <x:v>43979</x:v>
      </x:c>
      <x:c r="C53" s="17" t="str">
        <x:v>OpenAI</x:v>
      </x:c>
      <x:c r="D53" s="64" t="n">
        <x:v>174.6</x:v>
      </x:c>
      <x:c r="E53" s="183" t="n">
        <x:v>3.14e+23</x:v>
      </x:c>
      <x:c r="F53" s="183" t="n">
        <x:f>IF(E53="","",LOG10(E53))</x:f>
        <x:v>23.4969296480732</x:v>
      </x:c>
      <x:c r="G53" s="17" t="str">
        <x:v>Confident</x:v>
      </x:c>
      <x:c r="H53" s="23" t="str">
        <x:v>Reported</x:v>
      </x:c>
      <x:c r="I53" s="23" t="str">
        <x:v>Table D.1
https://arxiv.org/abs/2005.14165</x:v>
      </x:c>
      <x:c r="J53" s="17" t="str">
        <x:v>Yes</x:v>
      </x:c>
      <x:c r="K53" s="17" t="str">
        <x:v>00049</x:v>
      </x:c>
      <x:c r="L53" s="17" t="str">
        <x:v>2642</x:v>
      </x:c>
      <x:c r="M53" s="17" t="str">
        <x:v>https://arxiv.org/abs/2005.14165</x:v>
      </x:c>
    </x:row>
    <x:row r="54">
      <x:c r="A54" s="17" t="str">
        <x:v>Meena</x:v>
      </x:c>
      <x:c r="B54" s="31" t="n">
        <x:v>43858</x:v>
      </x:c>
      <x:c r="C54" s="17" t="str">
        <x:v>Google Brain</x:v>
      </x:c>
      <x:c r="D54" s="64" t="n">
        <x:v>2.6</x:v>
      </x:c>
      <x:c r="E54" s="183" t="n">
        <x:v>1.12e+23</x:v>
      </x:c>
      <x:c r="F54" s="183" t="n">
        <x:f>IF(E54="","",LOG10(E54))</x:f>
        <x:v>23.0492180226702</x:v>
      </x:c>
      <x:c r="G54" s="17" t="str">
        <x:v>Confident</x:v>
      </x:c>
      <x:c r="H54" s="23" t="str">
        <x:v>Hardware,Operation counting,Third-party estimation</x:v>
      </x:c>
      <x:c r="I54" s="23" t="str">
        <x:v>https://arxiv.org/ftp/arxiv/papers/2104/2104.10350.pdf
Table 4
In the paper: "We trained our best model for 30 days on a TPUv3 Pod (2,048 TPU cores) on the Meena dataset containing 40B words (or 61B BPE tokens) [...] by the end of training, the model had traversed the full
training set 164 times (or epochs) and observed a total of about 10T tokens"
Hardware: 30 * 24 * 3600 * (2048/2) * 1.23e14 * 0.3 = 9.794e22
Ops counting: 6 * 10T * 2.6B = 1.56E23
Geometric mean: sqrt(9.79e22*1.56E23) = 1.24e23, very close to the figure in the link above.</x:v>
      </x:c>
      <x:c r="J54" s="17" t="str">
        <x:v>No</x:v>
      </x:c>
      <x:c r="K54" s="17" t="str">
        <x:v>00050</x:v>
      </x:c>
      <x:c r="L54" s="17" t="str">
        <x:v>2687</x:v>
      </x:c>
      <x:c r="M54" s="17" t="str">
        <x:v>https://arxiv.org/abs/2001.09977</x:v>
      </x:c>
    </x:row>
    <x:row r="55">
      <x:c r="A55" s="17" t="str">
        <x:v>OpenAI Five</x:v>
      </x:c>
      <x:c r="B55" s="31" t="n">
        <x:v>43812</x:v>
      </x:c>
      <x:c r="C55" s="17" t="str">
        <x:v>OpenAI</x:v>
      </x:c>
      <x:c r="D55" s="64" t="n">
        <x:v>0.159</x:v>
      </x:c>
      <x:c r="E55" s="183" t="n">
        <x:v>6.7e+22</x:v>
      </x:c>
      <x:c r="F55" s="183" t="n">
        <x:f>IF(E55="","",LOG10(E55))</x:f>
        <x:v>22.8260748027008</x:v>
      </x:c>
      <x:c r="G55" s="17" t="str">
        <x:v>Confident</x:v>
      </x:c>
      <x:c r="H55" s="23" t="str">
        <x:v>Reported</x:v>
      </x:c>
      <x:c r="I55" s="23" t="str">
        <x:v>"770±50 PFlops/s·days of compute" for the model that played against world champions. They did a single training run that took 10 months.
While the model was playing against world champions, they continued training for a few days, so that the resulting model used even more training compute: 820±50 PFlops/s·days.
Finally, they also trained a Rerun model with 150±5 PFlops/s·days of compute.
Source: Dota 2 with Large Scale Deep Reinforcement Learning
https://arxiv.org/abs/1912.06680
You cannot multiply the hardware quantity by training time to get the quantity of GPU-hours! Page 5: " the number of GPUs (up to 1536 at the peak)"
From this NVIDIA blogpost, it appears they were using P100s:
https://developer.nvidia.com/blog/ai-learns-to-play-dota-2-with-human-precision/#:~:text=AI%20Learns%20to%20Play%20Dota,The%20neural</x:v>
      </x:c>
      <x:c r="J55" s="17" t="str">
        <x:v>No</x:v>
      </x:c>
      <x:c r="K55" s="17" t="str">
        <x:v>00051</x:v>
      </x:c>
      <x:c r="L55" s="17" t="str">
        <x:v>2695</x:v>
      </x:c>
      <x:c r="M55" s="17" t="str">
        <x:v>https://arxiv.org/abs/1912.06680</x:v>
      </x:c>
    </x:row>
    <x:row r="56">
      <x:c r="A56" s="17" t="str">
        <x:v>Noisy Student (L2)</x:v>
      </x:c>
      <x:c r="B56" s="31" t="n">
        <x:v>43780</x:v>
      </x:c>
      <x:c r="C56" s="17" t="str">
        <x:v>Carnegie Mellon University (CMU),Google</x:v>
      </x:c>
      <x:c r="D56" s="64" t="n">
        <x:v>0.48</x:v>
      </x:c>
      <x:c r="E56" s="183" t="n">
        <x:v>2.612e+22</x:v>
      </x:c>
      <x:c r="F56" s="183" t="n">
        <x:f>IF(E56="","",LOG10(E56))</x:f>
        <x:v>22.416973172603</x:v>
      </x:c>
      <x:c r="G56" s="17" t="str">
        <x:v>Confident</x:v>
      </x:c>
      <x:c r="H56" s="23" t="str">
        <x:v>Hardware</x:v>
      </x:c>
      <x:c r="I56" s="23" t="str">
        <x:v>"Our largest model, EfficientNet-L2, needs to be trained for 6 days on a Cloud TPU v3 Pod, which has 2048 cores, if the unlabeled batch size is 14x the labeled batch size"
TPU v3 gets 1.23e14 FLOP/s per chip, with 2 cores per chip
1024 * 1.23e14 * 6 * 24 * 3600 * 0.4 = 2.612e22</x:v>
      </x:c>
      <x:c r="J56" s="17" t="str">
        <x:v>No</x:v>
      </x:c>
      <x:c r="K56" s="17" t="str">
        <x:v>00052</x:v>
      </x:c>
      <x:c r="L56" s="17" t="str">
        <x:v>2713</x:v>
      </x:c>
      <x:c r="M56" s="17" t="str">
        <x:v>https://arxiv.org/abs/1911.04252v4</x:v>
      </x:c>
    </x:row>
    <x:row r="57">
      <x:c r="A57" s="17" t="str">
        <x:v>XLM-RoBERTa</x:v>
      </x:c>
      <x:c r="B57" s="31" t="n">
        <x:v>43774</x:v>
      </x:c>
      <x:c r="C57" s="17" t="str">
        <x:v>Facebook AI</x:v>
      </x:c>
      <x:c r="D57" s="64" t="n">
        <x:v>0.55</x:v>
      </x:c>
      <x:c r="E57" s="183" t="n">
        <x:v>2.076e+22</x:v>
      </x:c>
      <x:c r="F57" s="183" t="n">
        <x:f>IF(E57="","",LOG10(E57))</x:f>
        <x:v>22.3172273491764</x:v>
      </x:c>
      <x:c r="G57" s="17" t="str">
        <x:v>Confident</x:v>
      </x:c>
      <x:c r="H57" s="23" t="str">
        <x:v>Operation counting</x:v>
      </x:c>
      <x:c r="I57" s="23" t="str">
        <x:v>"We use the multilingual MLM loss and train our XLM-R model for
1.5 Million updates on five-hundred 32GB Nvidia
V100 GPUs with a batch size of 8192. "
6ND:
Sequence length was probably 512, based on follow up paper (XLM-R XXL)
6 * 550e6 * 1.5e6 * 8192 * 512 = 2.076e22
</x:v>
      </x:c>
      <x:c r="J57" s="17" t="str">
        <x:v>No</x:v>
      </x:c>
      <x:c r="K57" s="17" t="str">
        <x:v>00053</x:v>
      </x:c>
      <x:c r="L57" s="17" t="str">
        <x:v>2717</x:v>
      </x:c>
      <x:c r="M57" s="17" t="str">
        <x:v>https://arxiv.org/abs/1911.02116</x:v>
      </x:c>
    </x:row>
    <x:row r="58">
      <x:c r="A58" s="17" t="str">
        <x:v>AlphaStar</x:v>
      </x:c>
      <x:c r="B58" s="31" t="n">
        <x:v>43768</x:v>
      </x:c>
      <x:c r="C58" s="17" t="str">
        <x:v>DeepMind</x:v>
      </x:c>
      <x:c r="D58" s="64" t="n">
        <x:v>0.139</x:v>
      </x:c>
      <x:c r="E58" s="183" t="n">
        <x:v>1.0773400001e+23</x:v>
      </x:c>
      <x:c r="F58" s="183" t="n">
        <x:f>IF(E58="","",LOG10(E58))</x:f>
        <x:v>23.0323527848807</x:v>
      </x:c>
      <x:c r="G58" s="17" t="str">
        <x:v>Confident</x:v>
      </x:c>
      <x:c r="H58" s="23" t="str">
        <x:v>Hardware</x:v>
      </x:c>
      <x:c r="I58" s="23" t="str">
        <x:v>(Estimate by James Sanders, checked by Robi Rahman)
Fig 6 indicates that the learner uses 16 TPU "devices" which are 128 TPU cores total, which matches 4 TPUs per device, and 2 cores per TPU. Fig 6 indicates that 64 TPUs are used for training, and 64 are used for inference. (128 TPUs)*(12 agents)*(44 days)*(123 TFLOPS)*(0.3 utilization) = 2.15e23 FLOP (total), of which 1.07e23 FLOP are for training.</x:v>
      </x:c>
      <x:c r="J58" s="17" t="str">
        <x:v>No</x:v>
      </x:c>
      <x:c r="K58" s="17" t="str">
        <x:v>00054</x:v>
      </x:c>
      <x:c r="L58" s="17" t="str">
        <x:v>2719</x:v>
      </x:c>
      <x:c r="M58" s="17" t="str">
        <x:v>https://www.deepmind.com/blog/alphastar-grandmaster-level-in-starcraft-ii-using-multi-agent-reinforcement-learning</x:v>
      </x:c>
    </x:row>
    <x:row r="59">
      <x:c r="A59" s="17" t="str">
        <x:v>T5-3B</x:v>
      </x:c>
      <x:c r="B59" s="31" t="n">
        <x:v>43761</x:v>
      </x:c>
      <x:c r="C59" s="17" t="str">
        <x:v>Google</x:v>
      </x:c>
      <x:c r="D59" s="64" t="n">
        <x:v>2.8</x:v>
      </x:c>
      <x:c r="E59" s="183" t="n">
        <x:v>9.0000000001e+21</x:v>
      </x:c>
      <x:c r="F59" s="183" t="n">
        <x:f>IF(E59="","",LOG10(E59))</x:f>
        <x:v>21.9542425094441</x:v>
      </x:c>
      <x:c r="G59" s="17" t="str">
        <x:v>Confident</x:v>
      </x:c>
      <x:c r="H59" s="23" t="str">
        <x:v>Third-party estimation,Reported</x:v>
      </x:c>
      <x:c r="I59" s="23" t="str">
        <x:v>Akronomicon states 1.04e+22 FLOP. Archived source: https://github.com/lightonai/akronomicon/tree/main/akrodb
However, this seems dubiously high.
"We pre-train each model for 2^19 = 524,288 steps on C4 before fine-tuning."
"In total, this batch size and number of steps corresponds to pre-training on 2^35 ≈ 34B tokens."
"To compare these mixing strategies on equal footing with our baseline pre-train-then-fine-tune results, we train multi-task models for the same total number of steps: 2^19 + 2^18 = 786,432"
Using the 6DN approximation gives: 6 FLOP/token/param * 2^35 pretrain tokens * (1+1/2 finetune tokens per pretrain token) * 1 iteration of training data* 2.8 billion parameters = 8.659e20 FLOP
https://www.wolframalpha.com/input?i=6+*+2%5E35+*+2.8+billion+*+1.5
update: 9.0E+21 per FLAN paper from Google 
https://arxiv.org/pdf/2210.11416.pdf</x:v>
      </x:c>
      <x:c r="J59" s="17" t="str">
        <x:v>No</x:v>
      </x:c>
      <x:c r="K59" s="17" t="str">
        <x:v>00055</x:v>
      </x:c>
      <x:c r="L59" s="17" t="str">
        <x:v>2722</x:v>
      </x:c>
      <x:c r="M59" s="17" t="str">
        <x:v>https://arxiv.org/abs/1910.10683</x:v>
      </x:c>
    </x:row>
    <x:row r="60">
      <x:c r="A60" s="17" t="str">
        <x:v>T5-11B</x:v>
      </x:c>
      <x:c r="B60" s="31" t="n">
        <x:v>43761</x:v>
      </x:c>
      <x:c r="C60" s="17" t="str">
        <x:v>Google</x:v>
      </x:c>
      <x:c r="D60" s="64" t="n">
        <x:v>11</x:v>
      </x:c>
      <x:c r="E60" s="183" t="n">
        <x:v>3.3e+22</x:v>
      </x:c>
      <x:c r="F60" s="183" t="n">
        <x:f>IF(E60="","",LOG10(E60))</x:f>
        <x:v>22.5185139398779</x:v>
      </x:c>
      <x:c r="G60" s="17" t="str">
        <x:v>Confident</x:v>
      </x:c>
      <x:c r="H60" s="23" t="str">
        <x:v>Reported,Operation counting,Third-party estimation</x:v>
      </x:c>
      <x:c r="I60" s="23" t="str">
        <x:v>https://arxiv.org/ftp/arxiv/papers/2104/2104.10350.pdf
Table 4, 4.05e22
update: 3.3e22 per FLAN paper from Google 
https://arxiv.org/pdf/2210.11416.pdf
6ND rule suggests somewhat more FLOPs:
6 * 1T * 11B = 6.6e22</x:v>
      </x:c>
      <x:c r="J60" s="17" t="str">
        <x:v>No</x:v>
      </x:c>
      <x:c r="K60" s="17" t="str">
        <x:v>00056</x:v>
      </x:c>
      <x:c r="L60" s="17" t="str">
        <x:v>2723</x:v>
      </x:c>
      <x:c r="M60" s="17" t="str">
        <x:v>https://arxiv.org/abs/1910.10683</x:v>
      </x:c>
    </x:row>
    <x:row r="61">
      <x:c r="A61" s="17" t="str">
        <x:v>Megatron-BERT</x:v>
      </x:c>
      <x:c r="B61" s="31" t="n">
        <x:v>43725</x:v>
      </x:c>
      <x:c r="C61" s="17" t="str">
        <x:v>NVIDIA</x:v>
      </x:c>
      <x:c r="D61" s="64" t="n">
        <x:v>3.9</x:v>
      </x:c>
      <x:c r="E61" s="183" t="n">
        <x:v>2.2e+22</x:v>
      </x:c>
      <x:c r="F61" s="183" t="n">
        <x:f>IF(E61="","",LOG10(E61))</x:f>
        <x:v>22.3424226808222</x:v>
      </x:c>
      <x:c r="G61" s="17" t="str">
        <x:v>Confident</x:v>
      </x:c>
      <x:c r="H61" s="23" t="str">
        <x:v>Operation counting,Third-party estimation</x:v>
      </x:c>
      <x:c r="I61" s="23" t="str">
        <x:v>A third-party source: https://lair.lighton.ai/akronomicon/ claims 5.7e22
The authors report experimenting on 1 V100 GPU and achieving throughput of 39 TFLOPS which is 30% of the peak throughput. Therefore the GPU has a peak throughput of 130 TFLOPS so it is specifically the NVIDIA V100S PCIe.
https://images.nvidia.com/content/technologies/volta/pdf/volta-v100-datasheet-update-us-1165301-r5.pdf
Param-based calculation:
6ND = 6*3.9e9*(2e6+1e4)*1024*512 = 2.5e22 FLOP
1024 is the batch size, 512 is the sequence length (not explicitly stated but they say non-specified hyperparameters follow cited papers).
Time-based calculation:
The 8.3B GPT-like arch took 2.1 days per epoch on 512 GPUs, batch size 512. An epoch was 68.5k iterations with sequence length 1024.
Halving the model size should ~halve the iteration time.
Doubling the batch size should ~double the iteration time.
Halving the sequence length should ~quarter the iteration time (quadratic scaling).
Hence 3.1e-5 days/iteration * 2 * 1/2 * 1/4 = 7.8e-6 days/iteration.
2e6 iterations =&gt; seems like 15.6 days training.
On 512 GPUs they achieve a peak throughput of 15.1 PFLOPS.
C=15.1 PFLOPS * 58 days = 2.0e22 FLOP.
If we disregard the Akronomicon estimate and aggregate our two, geometric mean is 2.2e22 FLOP</x:v>
      </x:c>
      <x:c r="J61" s="17" t="str">
        <x:v>No</x:v>
      </x:c>
      <x:c r="K61" s="17" t="str">
        <x:v>00057</x:v>
      </x:c>
      <x:c r="L61" s="17" t="str">
        <x:v>2738</x:v>
      </x:c>
      <x:c r="M61" s="17" t="str">
        <x:v>https://arxiv.org/abs/1909.08053</x:v>
      </x:c>
    </x:row>
    <x:row r="62">
      <x:c r="A62" s="17" t="str">
        <x:v>Megatron-LM (8.3B)</x:v>
      </x:c>
      <x:c r="B62" s="31" t="n">
        <x:v>43725</x:v>
      </x:c>
      <x:c r="C62" s="17" t="str">
        <x:v>NVIDIA</x:v>
      </x:c>
      <x:c r="D62" s="64" t="n">
        <x:v>8.3</x:v>
      </x:c>
      <x:c r="E62" s="183" t="n">
        <x:v>9.1e+21</x:v>
      </x:c>
      <x:c r="F62" s="183" t="n">
        <x:f>IF(E62="","",LOG10(E62))</x:f>
        <x:v>21.9590413923211</x:v>
      </x:c>
      <x:c r="G62" s="17" t="str">
        <x:v>Likely</x:v>
      </x:c>
      <x:c r="H62" s="23" t="str">
        <x:v>Hardware,Operation counting,Third-party estimation</x:v>
      </x:c>
      <x:c r="I62" s="23" t="str">
        <x:v>source: https://lair.lighton.ai/akronomicon/
archived: https://github.com/lightonai/akronomicon/tree/main/akrodb
other estimates:
8.3B is a GPT-2-based model (Table 2). "For GPT-2 models, all training is performed with sequences of 1024 subword units at a batch size of 512 for 300k iterations" 
I interpret the above as 1024*512*300k = 157B training tokens 
6 * 157 billion * 8.3 billion  = 7.8e21
Also, their training setup achieved 15.1 petaFLOPS or 1.5e16 FLOPS.
(512 V100s is 512 * 125 teraflops = 64 petaFLOPS so they had ~25% utilization)
2.1 days per epoch, ~4.4 epochs
2.1 * 4.4 * 24 * 3600 * 1.5e16 = 1.197e22
These are both close to the akronomicon estimate
Authors of "AI and Memory Wall" (https://github.com/amirgholami/ai_and_memory_wall) estimated model's training compute as 8,100,000 PFLOP = 8.1*10^21 FLOP</x:v>
      </x:c>
      <x:c r="J62" s="17" t="str">
        <x:v>No</x:v>
      </x:c>
      <x:c r="K62" s="17" t="str">
        <x:v>00058</x:v>
      </x:c>
      <x:c r="L62" s="17" t="str">
        <x:v>2739</x:v>
      </x:c>
      <x:c r="M62" s="17" t="str">
        <x:v>https://arxiv.org/abs/1909.08053</x:v>
      </x:c>
    </x:row>
    <x:row r="63">
      <x:c r="A63" s="17" t="str">
        <x:v>RoBERTa Large</x:v>
      </x:c>
      <x:c r="B63" s="31" t="n">
        <x:v>43647</x:v>
      </x:c>
      <x:c r="C63" s="17" t="str">
        <x:v>Facebook,University of Washington</x:v>
      </x:c>
      <x:c r="D63" s="64" t="n">
        <x:v>0.355</x:v>
      </x:c>
      <x:c r="E63" s="183" t="n">
        <x:v>8.5067e+21</x:v>
      </x:c>
      <x:c r="F63" s="183" t="n">
        <x:f>IF(E63="","",LOG10(E63))</x:f>
        <x:v>21.929761117107</x:v>
      </x:c>
      <x:c r="G63" s="17" t="str">
        <x:v>Confident</x:v>
      </x:c>
      <x:c r="H63" s="23" t="str">
        <x:v>Hardware,Operation counting,Third-party estimation</x:v>
      </x:c>
      <x:c r="I63" s="23" t="str">
        <x:v>Section 5: We pretrain our model using 1024 V100 GPUs for approximately one day.
Note this is the base pretraining comparable to BERT, 100k steps. Subsequently they do more: "increasing the number of pretraining steps
from 100K to 300K, and then further to 500K".
So assume 5x the 1024 V100 GPUs for 1d estimate. Mixed precision tensor cores get 1.25e14 FLOP/s.
1024 * 1.25e14 * 5 * 24 * 3600 * 0.3 = 1.65888e22
6ND estimate: batches are 8k sequences of 512 tokens; 500k updates means the model saw 500k * 8k * 512 = 2.048T tokens
6 * 2.048T * 355M = 4.36224e21
geometric mean: sqrt(1.65888e22 * 4.36224e21) = 8.5067e21
Authors of "AI and Memory Wall" estimated model's training compute as 4,300,000 PFLOP = 4.3*10^21 FLOP
(https://github.com/amirgholami/ai_and_memory_wall)</x:v>
      </x:c>
      <x:c r="J63" s="17" t="str">
        <x:v>No</x:v>
      </x:c>
      <x:c r="K63" s="17" t="str">
        <x:v>00059</x:v>
      </x:c>
      <x:c r="L63" s="17" t="str">
        <x:v>2768</x:v>
      </x:c>
      <x:c r="M63" s="17" t="str">
        <x:v>https://arxiv.org/abs/1907.11692</x:v>
      </x:c>
    </x:row>
    <x:row r="64">
      <x:c r="A64" s="17" t="str">
        <x:v>XLNet</x:v>
      </x:c>
      <x:c r="B64" s="31" t="n">
        <x:v>43617</x:v>
      </x:c>
      <x:c r="C64" s="17" t="str">
        <x:v>Carnegie Mellon University (CMU),Google Brain</x:v>
      </x:c>
      <x:c r="D64" s="64" t="n">
        <x:v>0.34</x:v>
      </x:c>
      <x:c r="E64" s="183" t="n">
        <x:v>6.19e+21</x:v>
      </x:c>
      <x:c r="F64" s="183" t="n">
        <x:f>IF(E64="","",LOG10(E64))</x:f>
        <x:v>21.7916906490201</x:v>
      </x:c>
      <x:c r="G64" s="17" t="str">
        <x:v>Confident</x:v>
      </x:c>
      <x:c r="H64" s="23" t="str">
        <x:v>Hardware,Operation counting</x:v>
      </x:c>
      <x:c r="I64" s="23" t="str">
        <x:v>"Specifically, we train on 512 TPU v3 chips for 500K steps with an Adam weight decay optimizer, linear learning rate decay, and a batch size of 8192, which takes about 5.5 days."
123 teraflops * 5.5 days * 24 * 3600 * 512 * 0.3 utilization (assumption) ~= 8977858560*10^12=8.9*10^21
Alternatively, 500k steps * batch size 8192 * sequence length 512 = 2.1T training passes. 340 million * 6 * 2 trillion = 4.3e21 FLOP. 
Geometric mean: sqrt(8.9e21 * 4.3e21) = 6.19e21</x:v>
      </x:c>
      <x:c r="J64" s="17" t="str">
        <x:v>No</x:v>
      </x:c>
      <x:c r="K64" s="17" t="str">
        <x:v>00060</x:v>
      </x:c>
      <x:c r="L64" s="17" t="str">
        <x:v>2793</x:v>
      </x:c>
      <x:c r="M64" s="17" t="str">
        <x:v>https://arxiv.org/abs/1906.08237</x:v>
      </x:c>
    </x:row>
    <x:row r="65">
      <x:c r="A65" s="17" t="str">
        <x:v>Grover-Mega</x:v>
      </x:c>
      <x:c r="B65" s="31" t="n">
        <x:v>43614</x:v>
      </x:c>
      <x:c r="C65" s="17" t="str">
        <x:v>University of Washington</x:v>
      </x:c>
      <x:c r="D65" s="64" t="n">
        <x:v>1.5</x:v>
      </x:c>
      <x:c r="E65" s="183" t="n">
        <x:v>4.6386183e+21</x:v>
      </x:c>
      <x:c r="F65" s="183" t="n">
        <x:f>IF(E65="","",LOG10(E65))</x:f>
        <x:v>21.6663886370103</x:v>
      </x:c>
      <x:c r="G65" s="17" t="str">
        <x:v>Confident</x:v>
      </x:c>
      <x:c r="H65" s="23" t="str">
        <x:v>Hardware,Operation counting</x:v>
      </x:c>
      <x:c r="I65" s="23" t="str">
        <x:v>"We trained Grover-Mega for 800k iterations, using a batch size of 512 and 256 TPU v3 cores. Training time was two weeks."
TPUv3 is 123 teraflops, but for 2 cores. 
So 256/2 * 123 teraflops * 14 days * 24 * 3600 * 0.3 (utilization assumption) = 5.7e21
6 FLOP / parameter / token * 1.5 * 10^9 parameters * 800000 steps * 512 [batch size] * 1024 [sequence length] =  3.7748736e+21 FLOP
sqrt(5.7e21*3.7748736e+21) = 4.6386183e+21
</x:v>
      </x:c>
      <x:c r="J65" s="17" t="str">
        <x:v>No</x:v>
      </x:c>
      <x:c r="K65" s="17" t="str">
        <x:v>00061</x:v>
      </x:c>
      <x:c r="L65" s="17" t="str">
        <x:v>2796</x:v>
      </x:c>
      <x:c r="M65" s="17" t="str">
        <x:v>https://arxiv.org/abs/1905.12616</x:v>
      </x:c>
    </x:row>
    <x:row r="66">
      <x:c r="A66" s="17" t="str">
        <x:v>GPT-2 (774M)</x:v>
      </x:c>
      <x:c r="B66" s="31" t="n">
        <x:v>43510</x:v>
      </x:c>
      <x:c r="C66" s="17" t="str">
        <x:v>OpenAI</x:v>
      </x:c>
      <x:c r="D66" s="64" t="n">
        <x:v>0.774</x:v>
      </x:c>
      <x:c r="E66" s="183" t="n">
        <x:v>4.9536e+21</x:v>
      </x:c>
      <x:c r="F66" s="183" t="n">
        <x:f>IF(E66="","",LOG10(E66))</x:f>
        <x:v>21.6949209346668</x:v>
      </x:c>
      <x:c r="G66" s="17" t="str">
        <x:v>Speculative</x:v>
      </x:c>
      <x:c r="H66" s="23" t="str"/>
      <x:c r="I66" s="23" t="str">
        <x:v>assuming 100 epochs (consistent with original GPT paper + reasoning from here: https://arxiv.org/pdf/1906.06669)
6 FLOP / token / parameter * 774*10^6 parameters * 10666666666.7 tokens * 100 epochs = 4.9536e+21 FLOP</x:v>
      </x:c>
      <x:c r="J66" s="17" t="str">
        <x:v>No</x:v>
      </x:c>
      <x:c r="K66" s="17" t="str">
        <x:v>00062</x:v>
      </x:c>
      <x:c r="L66" s="17" t="str">
        <x:v>2843</x:v>
      </x:c>
      <x:c r="M66" s="17" t="str">
        <x:v>https://d4mucfpksywv.cloudfront.net/better-language-models/language_models_are_unsupervised_multitask_learners.pdf</x:v>
      </x:c>
    </x:row>
    <x:row r="67">
      <x:c r="A67" s="17" t="str">
        <x:v>GPT-2 (355M)</x:v>
      </x:c>
      <x:c r="B67" s="31" t="n">
        <x:v>43510</x:v>
      </x:c>
      <x:c r="C67" s="17" t="str">
        <x:v>OpenAI</x:v>
      </x:c>
      <x:c r="D67" s="64" t="n">
        <x:v>0.355</x:v>
      </x:c>
      <x:c r="E67" s="183" t="n">
        <x:v>2.272000000071e+21</x:v>
      </x:c>
      <x:c r="F67" s="183" t="n">
        <x:f>IF(E67="","",LOG10(E67))</x:f>
        <x:v>21.3564083270526</x:v>
      </x:c>
      <x:c r="G67" s="17" t="str">
        <x:v>Speculative</x:v>
      </x:c>
      <x:c r="H67" s="23" t="str"/>
      <x:c r="I67" s="23" t="str">
        <x:v>assuming 100 epochs (consistent with original GPT paper + reasoning from here: https://arxiv.org/pdf/1906.06669)
6* 355000000*10666666667*100=2.272000e+21</x:v>
      </x:c>
      <x:c r="J67" s="17" t="str">
        <x:v>No</x:v>
      </x:c>
      <x:c r="K67" s="17" t="str">
        <x:v>00063</x:v>
      </x:c>
      <x:c r="L67" s="17" t="str">
        <x:v>2844</x:v>
      </x:c>
      <x:c r="M67" s="17" t="str">
        <x:v>https://openai.com/blog/better-language-models/</x:v>
      </x:c>
    </x:row>
    <x:row r="68">
      <x:c r="A68" s="17" t="str">
        <x:v>BigGAN-deep 512x512</x:v>
      </x:c>
      <x:c r="B68" s="31" t="n">
        <x:v>43371</x:v>
      </x:c>
      <x:c r="C68" s="17" t="str">
        <x:v>Heriot-Watt University,DeepMind</x:v>
      </x:c>
      <x:c r="D68" s="64" t="n">
        <x:v>0.112694781</x:v>
      </x:c>
      <x:c r="E68" s="183" t="n">
        <x:v>1.8e+21</x:v>
      </x:c>
      <x:c r="F68" s="183" t="n">
        <x:f>IF(E68="","",LOG10(E68))</x:f>
        <x:v>21.2552725051033</x:v>
      </x:c>
      <x:c r="G68" s="17" t="str">
        <x:v>Likely</x:v>
      </x:c>
      <x:c r="H68" s="23" t="str">
        <x:v>Third-party estimation</x:v>
      </x:c>
      <x:c r="I68" s="23" t="str">
        <x:v>3e21, estimate taken from:
https://www.lesswrong.com/posts/wfpdejMWog4vEDLDg/ai-and-compute-trend-isn-t-predictive-of-what-is-happening</x:v>
      </x:c>
      <x:c r="J68" s="17" t="str">
        <x:v>No</x:v>
      </x:c>
      <x:c r="K68" s="17" t="str">
        <x:v>00064</x:v>
      </x:c>
      <x:c r="L68" s="17" t="str">
        <x:v>2880</x:v>
      </x:c>
      <x:c r="M68" s="17" t="str">
        <x:v>https://arxiv.org/abs/1809.11096</x:v>
      </x:c>
    </x:row>
    <x:row r="69">
      <x:c r="A69" s="17" t="str">
        <x:v>ResNeXt-101 32x48d</x:v>
      </x:c>
      <x:c r="B69" s="31" t="n">
        <x:v>43222</x:v>
      </x:c>
      <x:c r="C69" s="17" t="str">
        <x:v>Facebook</x:v>
      </x:c>
      <x:c r="D69" s="64" t="n">
        <x:v>0.829</x:v>
      </x:c>
      <x:c r="E69" s="183" t="n">
        <x:v>8.74395e+21</x:v>
      </x:c>
      <x:c r="F69" s="183" t="n">
        <x:f>IF(E69="","",LOG10(E69))</x:f>
        <x:v>21.9417076655489</x:v>
      </x:c>
      <x:c r="G69" s="17" t="str">
        <x:v>Confident</x:v>
      </x:c>
      <x:c r="H69" s="23" t="str">
        <x:v>Operation counting</x:v>
      </x:c>
      <x:c r="I69" s="23" t="str">
        <x:v>Table 6: 153e9 mult-adds.
Section 2.4: "minibatches of 8,064 images".
Compute = 2 * 3 * mult-adds * dataset size = 2 * 3 * 153e9 * 9525e6 = 8.74e21 FLOP
Likely trained on V100s, since Facebook had just upgraded their Big Basin GPU cluster to V100s as of March 2018. The previous iteration of Big Basin had 32 clusters of 8xP100s, while Big Basin v2 had 42 clusters of 8xV100s, which matches the 336 GPUs used in this paper.</x:v>
      </x:c>
      <x:c r="J69" s="17" t="str">
        <x:v>No</x:v>
      </x:c>
      <x:c r="K69" s="17" t="str">
        <x:v>00065</x:v>
      </x:c>
      <x:c r="L69" s="17" t="str">
        <x:v>2926</x:v>
      </x:c>
      <x:c r="M69" s="17" t="str">
        <x:v>https://arxiv.org/abs/1805.00932</x:v>
      </x:c>
    </x:row>
    <x:row r="70">
      <x:c r="A70" s="17" t="str">
        <x:v>AlphaGo Zero</x:v>
      </x:c>
      <x:c r="B70" s="31" t="n">
        <x:v>43026</x:v>
      </x:c>
      <x:c r="C70" s="17" t="str">
        <x:v>DeepMind</x:v>
      </x:c>
      <x:c r="D70" s="64" t="n">
        <x:v>0.046400244</x:v>
      </x:c>
      <x:c r="E70" s="183" t="n">
        <x:v>649439910290227000000</x:v>
      </x:c>
      <x:c r="F70" s="183" t="n">
        <x:f>IF(E70="","",LOG10(E70))</x:f>
        <x:v>20.8125389739824</x:v>
      </x:c>
      <x:c r="G70" s="17" t="str">
        <x:v>Confident</x:v>
      </x:c>
      <x:c r="H70" s="23" t="str">
        <x:v>Third-party estimation,Hardware</x:v>
      </x:c>
      <x:c r="I70" s="23" t="str">
        <x:v>Updating this compute estimate to only account for direct training compute, not synthetic data generation compute.
Number of connections (to calculate forward FLOP)
Input size: 19*19*17, Assuming internal dimension stays at 19*19
1 conv block
19*19*17*3*3*256=14139648
40 residual blocks
19*19*2*3*3*256*256=425852928
Policy head
19*19*256*2+2*19*19*(19*19+2)=446918
Value head
19*19*256*1+1*19*19*256+256*1=185088
Total: 14139648+40*425852928+446918+185088=17048888774
Forward FLOP: 2*17048888774=34097777548
Parameter updates “Parameters were updated from 3.1 million mini-batches of 2,048 positions each.”
Total updates: 3100000*2048=6348800000
Training compute: 3 * 34097777548 FLOP * 6348800000 = 6.5e20 FLOP</x:v>
      </x:c>
      <x:c r="J70" s="17" t="str">
        <x:v>No</x:v>
      </x:c>
      <x:c r="K70" s="17" t="str">
        <x:v>00066</x:v>
      </x:c>
      <x:c r="L70" s="17" t="str">
        <x:v>2983</x:v>
      </x:c>
      <x:c r="M70" s="17" t="str">
        <x:v>https://www.nature.com/articles/nature24270</x:v>
      </x:c>
    </x:row>
    <x:row r="71">
      <x:c r="A71" s="17" t="str">
        <x:v>OpenAI TI7 DOTA 1v1</x:v>
      </x:c>
      <x:c r="B71" s="31" t="n">
        <x:v>42958</x:v>
      </x:c>
      <x:c r="C71" s="17" t="str">
        <x:v>OpenAI</x:v>
      </x:c>
      <x:c r="D71" s="64"/>
      <x:c r="E71" s="183" t="n">
        <x:v>604609522259200200000</x:v>
      </x:c>
      <x:c r="F71" s="183" t="n">
        <x:f>IF(E71="","",LOG10(E71))</x:f>
        <x:v>20.781474982789</x:v>
      </x:c>
      <x:c r="G71" s="17" t="str">
        <x:v>Confident</x:v>
      </x:c>
      <x:c r="H71" s="23" t="str">
        <x:v>Third-party estimation</x:v>
      </x:c>
      <x:c r="I71" s="23" t="str">
        <x:v>Extracted from AI and Compute (https://openai.com/blog/ai-and-compute/) charts by using https://automeris.io/WebPlotDigitizer/.</x:v>
      </x:c>
      <x:c r="J71" s="17" t="str">
        <x:v>No</x:v>
      </x:c>
      <x:c r="K71" s="17" t="str">
        <x:v>00067</x:v>
      </x:c>
      <x:c r="L71" s="17" t="str">
        <x:v>3007</x:v>
      </x:c>
      <x:c r="M71" s="17" t="str">
        <x:v>https://openai.com/research/dota-2</x:v>
      </x:c>
    </x:row>
    <x:row r="72">
      <x:c r="A72" s="17" t="str">
        <x:v>JFT</x:v>
      </x:c>
      <x:c r="B72" s="31" t="n">
        <x:v>42926</x:v>
      </x:c>
      <x:c r="C72" s="17" t="str">
        <x:v>Google Research,Carnegie Mellon University (CMU)</x:v>
      </x:c>
      <x:c r="D72" s="64" t="n">
        <x:v>0.044654504</x:v>
      </x:c>
      <x:c r="E72" s="183" t="n">
        <x:v>843000000000000000000</x:v>
      </x:c>
      <x:c r="F72" s="183" t="n">
        <x:f>IF(E72="","",LOG10(E72))</x:f>
        <x:v>20.9258275746247</x:v>
      </x:c>
      <x:c r="G72" s="17" t="str">
        <x:v>Confident</x:v>
      </x:c>
      <x:c r="H72" s="23" t="str">
        <x:v>Hardware</x:v>
      </x:c>
      <x:c r="I72" s="23" t="str">
        <x:v>Tesla K80 performance: 8.13 TFLOP/s
Assume 40% utilization
60 days * 50 GPUs * 40% utilization * 8.13 TFLOP/s/GPU = 8.43*10^20 FLOP</x:v>
      </x:c>
      <x:c r="J72" s="17" t="str">
        <x:v>No</x:v>
      </x:c>
      <x:c r="K72" s="17" t="str">
        <x:v>00068</x:v>
      </x:c>
      <x:c r="L72" s="17" t="str">
        <x:v>3019</x:v>
      </x:c>
      <x:c r="M72" s="17" t="str">
        <x:v>https://arxiv.org/abs/1707.02968</x:v>
      </x:c>
    </x:row>
    <x:row r="73">
      <x:c r="A73" s="17" t="str">
        <x:v>NASv3 (CIFAR-10)</x:v>
      </x:c>
      <x:c r="B73" s="31" t="n">
        <x:v>42679</x:v>
      </x:c>
      <x:c r="C73" s="17" t="str">
        <x:v>Google Brain</x:v>
      </x:c>
      <x:c r="D73" s="64" t="n">
        <x:v>0.0374</x:v>
      </x:c>
      <x:c r="E73" s="183" t="n">
        <x:v>2.2e+21</x:v>
      </x:c>
      <x:c r="F73" s="183" t="n">
        <x:f>IF(E73="","",LOG10(E73))</x:f>
        <x:v>21.3424226808222</x:v>
      </x:c>
      <x:c r="G73" s="17" t="str">
        <x:v>Likely</x:v>
      </x:c>
      <x:c r="H73" s="23" t="str">
        <x:v>Third-party estimation,Operation counting</x:v>
      </x:c>
      <x:c r="I73" s="23" t="str">
        <x:v>50 epochs * 50,000 images * 10.0 GFLOPSs * 12800 networks * 2 add-multiply * 3 backward pass 
= 1.9e6 PF = 22 pfs-days
source: https://openai.com/blog/ai-and-compute/</x:v>
      </x:c>
      <x:c r="J73" s="17" t="str">
        <x:v>No</x:v>
      </x:c>
      <x:c r="K73" s="17" t="str">
        <x:v>00069</x:v>
      </x:c>
      <x:c r="L73" s="17" t="str">
        <x:v>3074</x:v>
      </x:c>
      <x:c r="M73" s="17" t="str">
        <x:v>https://arxiv.org/abs/1611.01578</x:v>
      </x:c>
    </x:row>
    <x:row r="74">
      <x:c r="A74" s="17" t="str">
        <x:v>Xception</x:v>
      </x:c>
      <x:c r="B74" s="31" t="n">
        <x:v>42650</x:v>
      </x:c>
      <x:c r="C74" s="17" t="str">
        <x:v>Google</x:v>
      </x:c>
      <x:c r="D74" s="64" t="n">
        <x:v>0.022855952</x:v>
      </x:c>
      <x:c r="E74" s="183" t="n">
        <x:v>436000000000000000000</x:v>
      </x:c>
      <x:c r="F74" s="183" t="n">
        <x:f>IF(E74="","",LOG10(E74))</x:f>
        <x:v>20.6394864892686</x:v>
      </x:c>
      <x:c r="G74" s="17" t="str">
        <x:v>Confident</x:v>
      </x:c>
      <x:c r="H74" s="23" t="str">
        <x:v>Hardware,Third-party estimation</x:v>
      </x:c>
      <x:c r="I74" s="23" t="str">
        <x:v>60 K80 GPUs * 30 days * 8.5 TFLOPS/GPU * 0.33 utilization  = 4.36e20
Authors of "AI and Memory Wall" (https://github.com/amirgholami/ai_and_memory_wall) estimated model's training compute as 450,000 PFLOP = 4.5*10^20 FLOP</x:v>
      </x:c>
      <x:c r="J74" s="17" t="str">
        <x:v>No</x:v>
      </x:c>
      <x:c r="K74" s="17" t="str">
        <x:v>00070</x:v>
      </x:c>
      <x:c r="L74" s="17" t="str">
        <x:v>3083</x:v>
      </x:c>
      <x:c r="M74" s="17" t="str">
        <x:v>https://arxiv.org/abs/1610.02357</x:v>
      </x:c>
    </x:row>
    <x:row r="75">
      <x:c r="A75" s="17" t="str">
        <x:v>GNMT</x:v>
      </x:c>
      <x:c r="B75" s="31" t="n">
        <x:v>42639</x:v>
      </x:c>
      <x:c r="C75" s="17" t="str">
        <x:v>Google</x:v>
      </x:c>
      <x:c r="D75" s="64" t="n">
        <x:v>0.278</x:v>
      </x:c>
      <x:c r="E75" s="183" t="n">
        <x:v>6.620000000001e+21</x:v>
      </x:c>
      <x:c r="F75" s="183" t="n">
        <x:f>IF(E75="","",LOG10(E75))</x:f>
        <x:v>21.8208579894398</x:v>
      </x:c>
      <x:c r="G75" s="17" t="str">
        <x:v>Likely</x:v>
      </x:c>
      <x:c r="H75" s="23" t="str">
        <x:v>Hardware,Third-party estimation</x:v>
      </x:c>
      <x:c r="I75" s="23" t="str">
        <x:v>From AI and Compute:
"sqrt(10 * 100) factor added because production model used 2-3 orders of magnitude more data, but only 1 epoch rather than 10.
96 K80 GPU’s * 9 days * 8.5 TFLOPS * 0.33 utilization * sqrt(10 * 100)  
= 6.9e6 PF = 79 pfs-days"
source: https://openai.com/blog/ai-and-compute/
https://www.wolframalpha.com/input?i=96+*+9+days+*+8.5+TFLOPS+*+0.33+*+sqrt%281000%29
</x:v>
      </x:c>
      <x:c r="J75" s="17" t="str">
        <x:v>No</x:v>
      </x:c>
      <x:c r="K75" s="17" t="str">
        <x:v>00071</x:v>
      </x:c>
      <x:c r="L75" s="17" t="str">
        <x:v>3084</x:v>
      </x:c>
      <x:c r="M75" s="17" t="str">
        <x:v>https://arxiv.org/abs/1609.08144</x:v>
      </x:c>
    </x:row>
    <x:row r="76">
      <x:c r="A76" s="17" t="str">
        <x:v>BIG LSTM+CNN INPUTS </x:v>
      </x:c>
      <x:c r="B76" s="31" t="n">
        <x:v>42411</x:v>
      </x:c>
      <x:c r="C76" s="17" t="str">
        <x:v>Google Brain</x:v>
      </x:c>
      <x:c r="D76" s="64" t="n">
        <x:v>1.04</x:v>
      </x:c>
      <x:c r="E76" s="183" t="n">
        <x:v>102208830000000000000</x:v>
      </x:c>
      <x:c r="F76" s="183" t="n">
        <x:f>IF(E76="","",LOG10(E76))</x:f>
        <x:v>20.0094884168811</x:v>
      </x:c>
      <x:c r="G76" s="17" t="str">
        <x:v>Likely</x:v>
      </x:c>
      <x:c r="H76" s="23" t="str">
        <x:v>Hardware,Operation counting</x:v>
      </x:c>
      <x:c r="I76" s="23" t="str">
        <x:v>assuming (!) 10 days similarly to another model in the paper
240*3600*5046000000000*32*0.3 = 4.1853542e+19
assuming (!) 50 epochs similarly to another model in the paper
6*1.04*10^9*0.8*10^9*50 = 2.496e+20
sqrt(4.1853542e+19*2.496e+20) = 1.0220883e+20</x:v>
      </x:c>
      <x:c r="J76" s="17" t="str">
        <x:v>No</x:v>
      </x:c>
      <x:c r="K76" s="17" t="str">
        <x:v>00072</x:v>
      </x:c>
      <x:c r="L76" s="17" t="str">
        <x:v>3136</x:v>
      </x:c>
      <x:c r="M76" s="17" t="str">
        <x:v>https://arxiv.org/abs/1602.02410</x:v>
      </x:c>
    </x:row>
    <x:row r="77">
      <x:c r="A77" s="17" t="str">
        <x:v>AlphaGo Lee</x:v>
      </x:c>
      <x:c r="B77" s="31" t="n">
        <x:v>42396</x:v>
      </x:c>
      <x:c r="C77" s="17" t="str">
        <x:v>DeepMind</x:v>
      </x:c>
      <x:c r="D77" s="64"/>
      <x:c r="E77" s="183" t="n">
        <x:v>1.9e+21</x:v>
      </x:c>
      <x:c r="F77" s="183" t="n">
        <x:f>IF(E77="","",LOG10(E77))</x:f>
        <x:v>21.2787536009528</x:v>
      </x:c>
      <x:c r="G77" s="17" t="str">
        <x:v>Speculative</x:v>
      </x:c>
      <x:c r="H77" s="23" t="str">
        <x:v>Comparison with other models</x:v>
      </x:c>
      <x:c r="I77" s="23" t="str">
        <x:v>This number is pretty uncertain. I expect it to be right to around a factor of 3, at least compared to AlphaGo Fan.
The architecture used was pretty much the same as AlphaGo Fan, but it was "trained for longer" and had around 5.33x the number of convolutional layers of AlphaGo Fan (256/48 = 5.33). 
The convolutional layers are the major contributor to the training compute, so I somewhat arbitrarily just multiply the compute for AlphaGo Fan by 5. Thus 3.8e20 * 5 = 1.9e21
Otherwise there has been little said about this model specifically - I've mainly relied on the source for AlphaGo Zero and AlphaGo Fan, linked below
AlphaGo Fan: https://www.nature.com/articles/nature16961
AlphaGo Zero: https://www.nature.com/articles/nature24270.epdf?author_access_token=VJXbVjaSHxFoctQQ4p2k4tRgN0jAjWel9jnR3ZoTv0PVW4gB86EEpGqTRDtpIz-2rmo8-KG06gqVobU5NSCFeHILHcVFUeMsbvwS-lxjqQGg98faovwjxeTUgZAUMnRQ</x:v>
      </x:c>
      <x:c r="J77" s="17" t="str">
        <x:v>No</x:v>
      </x:c>
      <x:c r="K77" s="17" t="str">
        <x:v>00073</x:v>
      </x:c>
      <x:c r="L77" s="17" t="str">
        <x:v>3140</x:v>
      </x:c>
      <x:c r="M77" s="17" t="str">
        <x:v>https://www.nature.com/articles/nature16961</x:v>
      </x:c>
    </x:row>
    <x:row r="78">
      <x:c r="A78" s="17" t="str">
        <x:v>DeepSpeech2 (English)</x:v>
      </x:c>
      <x:c r="B78" s="31" t="n">
        <x:v>42346</x:v>
      </x:c>
      <x:c r="C78" s="17" t="str">
        <x:v>Baidu Research - Silicon Valley AI Lab</x:v>
      </x:c>
      <x:c r="D78" s="64" t="n">
        <x:v>0.038</x:v>
      </x:c>
      <x:c r="E78" s="183" t="n">
        <x:v>26000000000000000000</x:v>
      </x:c>
      <x:c r="F78" s="183" t="n">
        <x:f>IF(E78="","",LOG10(E78))</x:f>
        <x:v>19.4149733479708</x:v>
      </x:c>
      <x:c r="G78" s="17" t="str">
        <x:v>Confident</x:v>
      </x:c>
      <x:c r="H78" s="23" t="str">
        <x:v>Operation counting,Third-party estimation</x:v>
      </x:c>
      <x:c r="I78" s="23" t="str">
        <x:v>1 timestep = (1280 hidden units)^2 * (7 RNN layers * 4 matrices for bidirectional + 2 DNN layers) * (2 for doubling parameters from 36M to 72M) = 98 MFLOP
20 epochs * 12,000 hours * 3600 seconds/hour * 50 samples/sec * 98 MFLOP * 3 add-multiply * 2 backprop 
= 26,000 PF = 0.30 pfs-days
See also AI and Compute by Dario Amodei and OpenAI https://openai.com/research/ai-and-compute</x:v>
      </x:c>
      <x:c r="J78" s="17" t="str">
        <x:v>No</x:v>
      </x:c>
      <x:c r="K78" s="17" t="str">
        <x:v>00074</x:v>
      </x:c>
      <x:c r="L78" s="17" t="str">
        <x:v>3147</x:v>
      </x:c>
      <x:c r="M78" s="17" t="str">
        <x:v>https://arxiv.org/abs/1512.02595</x:v>
      </x:c>
    </x:row>
    <x:row r="79">
      <x:c r="A79" s="17" t="str">
        <x:v>Inception v3</x:v>
      </x:c>
      <x:c r="B79" s="31" t="n">
        <x:v>42340</x:v>
      </x:c>
      <x:c r="C79" s="17" t="str">
        <x:v>Google,University College London (UCL)</x:v>
      </x:c>
      <x:c r="D79" s="64" t="n">
        <x:v>0.023626728</x:v>
      </x:c>
      <x:c r="E79" s="183" t="n">
        <x:v>100000000000000000000</x:v>
      </x:c>
      <x:c r="F79" s="183" t="n">
        <x:f>IF(E79="","",LOG10(E79))</x:f>
        <x:v>20</x:v>
      </x:c>
      <x:c r="G79" s="17" t="str">
        <x:v>Likely</x:v>
      </x:c>
      <x:c r="H79" s="23" t="str">
        <x:v>Third-party estimation</x:v>
      </x:c>
      <x:c r="I79" s="23" t="str">
        <x:v>Authors of "AI and Memory Wall" (https://github.com/amirgholami/ai_and_memory_wall) estimated model's training compute as 100,000 PFLOP = 1*10^20 FLOP</x:v>
      </x:c>
      <x:c r="J79" s="17" t="str">
        <x:v>No</x:v>
      </x:c>
      <x:c r="K79" s="17" t="str">
        <x:v>00075</x:v>
      </x:c>
      <x:c r="L79" s="17" t="str">
        <x:v>3149</x:v>
      </x:c>
      <x:c r="M79" s="17" t="str">
        <x:v>https://arxiv.org/abs/1512.00567</x:v>
      </x:c>
    </x:row>
    <x:row r="80">
      <x:c r="A80" s="17" t="str">
        <x:v>SAF R-CNN</x:v>
      </x:c>
      <x:c r="B80" s="31" t="n">
        <x:v>42305</x:v>
      </x:c>
      <x:c r="C80" s="17" t="str">
        <x:v>Beijing Institute of Technology,Sun Yat-sen University,Panasonic R&amp;D,National University of Singapore</x:v>
      </x:c>
      <x:c r="D80" s="64" t="n">
        <x:v>0.138</x:v>
      </x:c>
      <x:c r="E80" s="183" t="n">
        <x:v>12311081250000001000</x:v>
      </x:c>
      <x:c r="F80" s="183" t="n">
        <x:f>IF(E80="","",LOG10(E80))</x:f>
        <x:v>19.0902961975525</x:v>
      </x:c>
      <x:c r="G80" s="17" t="str">
        <x:v>Likely</x:v>
      </x:c>
      <x:c r="H80" s="23" t="str">
        <x:v>Operation counting</x:v>
      </x:c>
      <x:c r="I80" s="23" t="str">
        <x:v>Base model: 12291000000000002000
Base model inference FLOP: 15300000000
Finetune for 7 epochs with 62500 training examples
15300000000*3*62500*7=20081250000000000=2e16
Total compute: 12291000000000002000+20081250000000000=12311081250000002000</x:v>
      </x:c>
      <x:c r="J80" s="17" t="str">
        <x:v>No</x:v>
      </x:c>
      <x:c r="K80" s="17" t="str">
        <x:v>00076</x:v>
      </x:c>
      <x:c r="L80" s="17" t="str">
        <x:v>3155</x:v>
      </x:c>
      <x:c r="M80" s="17" t="str">
        <x:v>https://arxiv.org/abs/1510.08160</x:v>
      </x:c>
    </x:row>
    <x:row r="81">
      <x:c r="A81" s="17" t="str">
        <x:v>AlphaGo Fan</x:v>
      </x:c>
      <x:c r="B81" s="31" t="n">
        <x:v>42278</x:v>
      </x:c>
      <x:c r="C81" s="17" t="str">
        <x:v>DeepMind</x:v>
      </x:c>
      <x:c r="D81" s="64" t="n">
        <x:v>0.008209984</x:v>
      </x:c>
      <x:c r="E81" s="183" t="n">
        <x:v>380000000000000000000</x:v>
      </x:c>
      <x:c r="F81" s="183" t="n">
        <x:f>IF(E81="","",LOG10(E81))</x:f>
        <x:v>20.5797835966168</x:v>
      </x:c>
      <x:c r="G81" s="17" t="str">
        <x:v>Likely</x:v>
      </x:c>
      <x:c r="H81" s="23" t="str">
        <x:v>Hardware</x:v>
      </x:c>
      <x:c r="I81" s="23" t="str">
        <x:v>Assume 0.3 utilisation rate, 1e13 GPU FLOP/s [single precision]. Trained in three stages using 50 GPUs over 3 weeks + 1 day + 1 week
Training compute = (50 GPUs)(29 days)(86400s/day)(0.3 utilisation rate)(1e13 FLOP/s) = 3.8e20 FLOPs
</x:v>
      </x:c>
      <x:c r="J81" s="17" t="str">
        <x:v>No</x:v>
      </x:c>
      <x:c r="K81" s="17" t="str">
        <x:v>00077</x:v>
      </x:c>
      <x:c r="L81" s="17" t="str">
        <x:v>3156</x:v>
      </x:c>
      <x:c r="M81" s="17" t="str">
        <x:v>https://www.nature.com/articles/nature16961</x:v>
      </x:c>
    </x:row>
    <x:row r="82">
      <x:c r="A82" s="17" t="str">
        <x:v>MSRA (C, PReLU)</x:v>
      </x:c>
      <x:c r="B82" s="31" t="n">
        <x:v>42041</x:v>
      </x:c>
      <x:c r="C82" s="17" t="str">
        <x:v>Microsoft Research</x:v>
      </x:c>
      <x:c r="D82" s="64" t="n">
        <x:v>0.0870488</x:v>
      </x:c>
      <x:c r="E82" s="183" t="n">
        <x:v>23974030080000000000</x:v>
      </x:c>
      <x:c r="F82" s="183" t="n">
        <x:f>IF(E82="","",LOG10(E82))</x:f>
        <x:v>19.379741045898</x:v>
      </x:c>
      <x:c r="G82" s="17" t="str">
        <x:v>Confident</x:v>
      </x:c>
      <x:c r="H82" s="23" t="str">
        <x:v>Hardware</x:v>
      </x:c>
      <x:c r="I82" s="23" t="str">
        <x:v>"training C on eight K40 GPUs, takes about 3-4 weeks"
0.33 util rate
(From Imagenet paper-data, Besiroglu et al., forthcoming) </x:v>
      </x:c>
      <x:c r="J82" s="17" t="str">
        <x:v>No</x:v>
      </x:c>
      <x:c r="K82" s="17" t="str">
        <x:v>00078</x:v>
      </x:c>
      <x:c r="L82" s="17" t="str">
        <x:v>3183</x:v>
      </x:c>
      <x:c r="M82" s="17" t="str">
        <x:v>https://arxiv.org/abs/1502.01852</x:v>
      </x:c>
    </x:row>
    <x:row r="83">
      <x:c r="A83" s="17" t="str">
        <x:v>SNM-skip</x:v>
      </x:c>
      <x:c r="B83" s="31" t="n">
        <x:v>41976</x:v>
      </x:c>
      <x:c r="C83" s="17" t="str">
        <x:v>Google</x:v>
      </x:c>
      <x:c r="D83" s="64" t="n">
        <x:v>62</x:v>
      </x:c>
      <x:c r="E83" s="183" t="n">
        <x:v>297600000001000000000</x:v>
      </x:c>
      <x:c r="F83" s="183" t="n">
        <x:f>IF(E83="","",LOG10(E83))</x:f>
        <x:v>20.4736329268753</x:v>
      </x:c>
      <x:c r="G83" s="17" t="str">
        <x:v>Speculative</x:v>
      </x:c>
      <x:c r="H83" s="23" t="str">
        <x:v>Operation counting</x:v>
      </x:c>
      <x:c r="I83" s="23" t="str">
        <x:v>https://www.wolframalpha.com/input?i=0.8+billion+*+62+billion+*+6+FLOP</x:v>
      </x:c>
      <x:c r="J83" s="17" t="str">
        <x:v>No</x:v>
      </x:c>
      <x:c r="K83" s="17" t="str">
        <x:v>00079</x:v>
      </x:c>
      <x:c r="L83" s="17" t="str">
        <x:v>3193</x:v>
      </x:c>
      <x:c r="M83" s="17" t="str">
        <x:v>https://arxiv.org/abs/1412.1454</x:v>
      </x:c>
    </x:row>
    <x:row r="84">
      <x:c r="A84" s="17" t="str">
        <x:v>Seq2Seq LSTM</x:v>
      </x:c>
      <x:c r="B84" s="31" t="n">
        <x:v>41892</x:v>
      </x:c>
      <x:c r="C84" s="17" t="str">
        <x:v>Google</x:v>
      </x:c>
      <x:c r="D84" s="64" t="n">
        <x:v>1.92</x:v>
      </x:c>
      <x:c r="E84" s="183" t="n">
        <x:v>56000000000000000000</x:v>
      </x:c>
      <x:c r="F84" s="183" t="n">
        <x:f>IF(E84="","",LOG10(E84))</x:f>
        <x:v>19.7481880270062</x:v>
      </x:c>
      <x:c r="G84" s="17" t="str">
        <x:v>Confident</x:v>
      </x:c>
      <x:c r="H84" s="23" t="str">
        <x:v>Operation counting,Hardware,Third-party estimation</x:v>
      </x:c>
      <x:c r="I84" s="23" t="str">
        <x:v>384E+6 parameters * 2 FLOP/parameter * (348E+6 + 304E+6 points per epoch) * 7.5 epochs * 3 FLOP/point ~= 1.126656e+19 FLOP
Times 5 independent models in ensemble =&gt; 5.6E+19 FLOP
If we assume NVIDIA K40 (in use at the time): 10 days * 24 * 60 * 60 seconds/day * 8 GPUs * 33% * 5e12 FLOP/s * 5 models in ensemble ~= 5.7E+19 FLOP
Authors of "AI and Memory Wall" estimated model's training compute as 11,000 PFLOPS = 1.1*10^19 FLOPS
(https://github.com/amirgholami/ai_and_memory_wall)</x:v>
      </x:c>
      <x:c r="J84" s="17" t="str">
        <x:v>No</x:v>
      </x:c>
      <x:c r="K84" s="17" t="str">
        <x:v>00080</x:v>
      </x:c>
      <x:c r="L84" s="17" t="str">
        <x:v>3203</x:v>
      </x:c>
      <x:c r="M84" s="17" t="str">
        <x:v>https://arxiv.org/abs/1409.3215</x:v>
      </x:c>
    </x:row>
    <x:row r="85">
      <x:c r="A85" s="17" t="str">
        <x:v>VGG16</x:v>
      </x:c>
      <x:c r="B85" s="31" t="n">
        <x:v>41886</x:v>
      </x:c>
      <x:c r="C85" s="17" t="str">
        <x:v>University of Oxford</x:v>
      </x:c>
      <x:c r="D85" s="64" t="n">
        <x:v>0.138</x:v>
      </x:c>
      <x:c r="E85" s="183" t="n">
        <x:v>12291000000000000000</x:v>
      </x:c>
      <x:c r="F85" s="183" t="n">
        <x:f>IF(E85="","",LOG10(E85))</x:f>
        <x:v>19.0895872186728</x:v>
      </x:c>
      <x:c r="G85" s="17" t="str">
        <x:v>Confident</x:v>
      </x:c>
      <x:c r="H85" s="23" t="str">
        <x:v>Hardware</x:v>
      </x:c>
      <x:c r="I85" s="23" t="str">
        <x:v>3 weeks * 4 Titan Black GPUs * 0.30 utilization
Section 3.3: "On a system equipped with four NVIDIA Titan Black GPUs, training a single net took 2–3 weeks depending on the architecture."
Titan Black performance: 5.645 TFLOPS (assuming FP32)
https://www.wolframalpha.com/input?i=5.645+TFLOPS+*+3+weeks+*+4+*+0.3
</x:v>
      </x:c>
      <x:c r="J85" s="17" t="str">
        <x:v>No</x:v>
      </x:c>
      <x:c r="K85" s="17" t="str">
        <x:v>00081</x:v>
      </x:c>
      <x:c r="L85" s="17" t="str">
        <x:v>3205</x:v>
      </x:c>
      <x:c r="M85" s="17" t="str">
        <x:v>https://arxiv.org/abs/1409.1556</x:v>
      </x:c>
    </x:row>
    <x:row r="86">
      <x:c r="A86" s="17" t="str">
        <x:v>VGG19</x:v>
      </x:c>
      <x:c r="B86" s="31" t="n">
        <x:v>41886</x:v>
      </x:c>
      <x:c r="C86" s="17" t="str">
        <x:v>University of Oxford</x:v>
      </x:c>
      <x:c r="D86" s="64" t="n">
        <x:v>0.144</x:v>
      </x:c>
      <x:c r="E86" s="183" t="n">
        <x:v>11000000000000000000</x:v>
      </x:c>
      <x:c r="F86" s="183" t="n">
        <x:f>IF(E86="","",LOG10(E86))</x:f>
        <x:v>19.0413926851582</x:v>
      </x:c>
      <x:c r="G86" s="17" t="str">
        <x:v>Likely</x:v>
      </x:c>
      <x:c r="H86" s="23" t="str">
        <x:v>Third-party estimation</x:v>
      </x:c>
      <x:c r="I86" s="23" t="str">
        <x:v>Authors of "AI and Memory Wall" (https://github.com/amirgholami/ai_and_memory_wall) estimated model's training compute as 11,000 PFLOP = 1.1*10^19 FLOP</x:v>
      </x:c>
      <x:c r="J86" s="17" t="str">
        <x:v>No</x:v>
      </x:c>
      <x:c r="K86" s="17" t="str">
        <x:v>00082</x:v>
      </x:c>
      <x:c r="L86" s="17" t="str">
        <x:v>3206</x:v>
      </x:c>
      <x:c r="M86" s="17" t="str">
        <x:v>https://arxiv.org/abs/1409.1556</x:v>
      </x:c>
    </x:row>
    <x:row r="87">
      <x:c r="A87" s="17" t="str">
        <x:v>RNNsearch-50*</x:v>
      </x:c>
      <x:c r="B87" s="31" t="n">
        <x:v>41883</x:v>
      </x:c>
      <x:c r="C87" s="17" t="str">
        <x:v>Jacobs University Bremen,University of Montreal / Université de Montréal</x:v>
      </x:c>
      <x:c r="D87" s="64"/>
      <x:c r="E87" s="183" t="n">
        <x:v>1555200000000000000</x:v>
      </x:c>
      <x:c r="F87" s="183" t="n">
        <x:f>IF(E87="","",LOG10(E87))</x:f>
        <x:v>18.1917862475822</x:v>
      </x:c>
      <x:c r="G87" s="17" t="str">
        <x:v>Confident</x:v>
      </x:c>
      <x:c r="H87" s="23" t="str">
        <x:v>Third-party estimation</x:v>
      </x:c>
      <x:c r="I87" s="23" t="str">
        <x:v>From https://openai.com/blog/ai-and-compute/ Appendix.
0.018 pfs-days
(86400*10^15*0.018)
252 hours in a Quadro K-6000 GPU (assumed utilization: 0.33)
5196000000000 FLOP/s *252 hours * 3600 second/hour * 0.33 utilization = 1555200000000000000 FLOP</x:v>
      </x:c>
      <x:c r="J87" s="17" t="str">
        <x:v>No</x:v>
      </x:c>
      <x:c r="K87" s="17" t="str">
        <x:v>00083</x:v>
      </x:c>
      <x:c r="L87" s="17" t="str">
        <x:v>3207</x:v>
      </x:c>
      <x:c r="M87" s="17" t="str">
        <x:v>https://arxiv.org/abs/1409.0473</x:v>
      </x:c>
    </x:row>
    <x:row r="88">
      <x:c r="A88" s="17" t="str">
        <x:v>SPPNet</x:v>
      </x:c>
      <x:c r="B88" s="31" t="n">
        <x:v>41808</x:v>
      </x:c>
      <x:c r="C88" s="17" t="str">
        <x:v>Microsoft,Xi’an Jiaotong University,University of Science and Technology of China (USTC)</x:v>
      </x:c>
      <x:c r="D88" s="64"/>
      <x:c r="E88" s="183" t="n">
        <x:v>3411072000000000000</x:v>
      </x:c>
      <x:c r="F88" s="183" t="n">
        <x:f>IF(E88="","",LOG10(E88))</x:f>
        <x:v>18.5328908864765</x:v>
      </x:c>
      <x:c r="G88" s="17" t="str">
        <x:v>Confident</x:v>
      </x:c>
      <x:c r="H88" s="23" t="str">
        <x:v>Hardware</x:v>
      </x:c>
      <x:c r="I88" s="23" t="str">
        <x:v>"All networks in this paper can be
trained on a single GeForce GTX Titan GPU (6 GB memory) within two to four weeks."
4.7e12 FLOP/s * 4* 7*24*60*60 seconds * 0.3 utilisation</x:v>
      </x:c>
      <x:c r="J88" s="17" t="str">
        <x:v>No</x:v>
      </x:c>
      <x:c r="K88" s="17" t="str">
        <x:v>00084</x:v>
      </x:c>
      <x:c r="L88" s="17" t="str">
        <x:v>3216</x:v>
      </x:c>
      <x:c r="M88" s="17" t="str">
        <x:v>https://arxiv.org/abs/1406.4729</x:v>
      </x:c>
    </x:row>
    <x:row r="89">
      <x:c r="A89" s="17" t="str">
        <x:v>TransE</x:v>
      </x:c>
      <x:c r="B89" s="31" t="n">
        <x:v>41613</x:v>
      </x:c>
      <x:c r="C89" s="17" t="str">
        <x:v>Universite de Technologie de Compiègne – CNRS,Google</x:v>
      </x:c>
      <x:c r="D89" s="64" t="n">
        <x:v>0.942</x:v>
      </x:c>
      <x:c r="E89" s="183" t="n">
        <x:v>1340928000000000000</x:v>
      </x:c>
      <x:c r="F89" s="183" t="n">
        <x:f>IF(E89="","",LOG10(E89))</x:f>
        <x:v>18.1274054594011</x:v>
      </x:c>
      <x:c r="G89" s="17" t="str">
        <x:v>Speculative</x:v>
      </x:c>
      <x:c r="H89" s="23" t="str">
        <x:v>Hardware</x:v>
      </x:c>
      <x:c r="I89" s="23" t="str">
        <x:v>8 GPUs (they don't specify which, so I used the average for FP32 for 2017 from the write-up table)
8 hours 
0.33 util rate</x:v>
      </x:c>
      <x:c r="J89" s="17" t="str">
        <x:v>No</x:v>
      </x:c>
      <x:c r="K89" s="17" t="str">
        <x:v>00085</x:v>
      </x:c>
      <x:c r="L89" s="17" t="str">
        <x:v>3237</x:v>
      </x:c>
      <x:c r="M89" s="17" t="str">
        <x:v>https://papers.nips.cc/paper/2013/hash/1cecc7a77928ca8133fa24680a88d2f9-Abstract.html</x:v>
      </x:c>
    </x:row>
    <x:row r="90">
      <x:c r="A90" s="17" t="str">
        <x:v>Visualizing CNNs</x:v>
      </x:c>
      <x:c r="B90" s="31" t="n">
        <x:v>41590</x:v>
      </x:c>
      <x:c r="C90" s="17" t="str">
        <x:v>New York University (NYU)</x:v>
      </x:c>
      <x:c r="D90" s="64"/>
      <x:c r="E90" s="183" t="n">
        <x:v>532000000000000000</x:v>
      </x:c>
      <x:c r="F90" s="183" t="n">
        <x:f>IF(E90="","",LOG10(E90))</x:f>
        <x:v>17.725911632295</x:v>
      </x:c>
      <x:c r="G90" s="17" t="str">
        <x:v>Confident</x:v>
      </x:c>
      <x:c r="H90" s="23" t="str">
        <x:v>Hardware,Third-party estimation</x:v>
      </x:c>
      <x:c r="I90" s="23" t="str">
        <x:v>1 GPU * 12 days * 1.54 TFLOPS/GTX 580 * 0.33 utilization 
= 532 PF = 0.0062 pfs-days
Source: https://openai.com/blog/ai-and-compute
"We stopped training after 70 epochs,
which took around 12 days on a single GTX580 GPU"</x:v>
      </x:c>
      <x:c r="J90" s="17" t="str">
        <x:v>No</x:v>
      </x:c>
      <x:c r="K90" s="17" t="str">
        <x:v>00086</x:v>
      </x:c>
      <x:c r="L90" s="17" t="str">
        <x:v>3240</x:v>
      </x:c>
      <x:c r="M90" s="17" t="str">
        <x:v>https://arxiv.org/abs/1311.2901</x:v>
      </x:c>
    </x:row>
    <x:row r="91">
      <x:c r="A91" s="17" t="str">
        <x:v>DistBelief NNLM</x:v>
      </x:c>
      <x:c r="B91" s="31" t="n">
        <x:v>41290</x:v>
      </x:c>
      <x:c r="C91" s="17" t="str">
        <x:v>Google</x:v>
      </x:c>
      <x:c r="D91" s="64"/>
      <x:c r="E91" s="183" t="n">
        <x:v>2612736000000000000</x:v>
      </x:c>
      <x:c r="F91" s="183" t="n">
        <x:f>IF(E91="","",LOG10(E91))</x:f>
        <x:v>18.4170955293081</x:v>
      </x:c>
      <x:c r="G91" s="17" t="str">
        <x:v>Likely</x:v>
      </x:c>
      <x:c r="H91" s="23" t="str">
        <x:v>Hardware</x:v>
      </x:c>
      <x:c r="I91" s="23" t="str">
        <x:v>Trained for 14 days on 180 CPU cores (Table 6)
Roughly estimating the performance of CPUs in a HPC around 2013: 16 FP32 operations per cycle, 2.5GHz, 0.3 utilization
Time: 14*24*60*60=1209600s
FLOPs: 0.3*180*16*2500000000=2160000000000
Training compute: 1209600s * 2160000000000 = 2612736000000000000 = 2.61e18
https://www.wolframalpha.com/input?i=16+FLOP+*+2.5+GHz+*+180+*+14+days+*+0.3</x:v>
      </x:c>
      <x:c r="J91" s="17" t="str">
        <x:v>No</x:v>
      </x:c>
      <x:c r="K91" s="17" t="str">
        <x:v>00087</x:v>
      </x:c>
      <x:c r="L91" s="17" t="str">
        <x:v>3257</x:v>
      </x:c>
      <x:c r="M91" s="17" t="str">
        <x:v>https://arxiv.org/abs/1301.3781</x:v>
      </x:c>
    </x:row>
    <x:row r="92">
      <x:c r="A92" s="17" t="str">
        <x:v>DNN EM segmentation</x:v>
      </x:c>
      <x:c r="B92" s="31" t="n">
        <x:v>41246</x:v>
      </x:c>
      <x:c r="C92" s="17" t="str">
        <x:v>IDSIA,SUPSI</x:v>
      </x:c>
      <x:c r="D92" s="64" t="n">
        <x:v>0.000218896</x:v>
      </x:c>
      <x:c r="E92" s="183" t="n">
        <x:v>478000000000000000</x:v>
      </x:c>
      <x:c r="F92" s="183" t="n">
        <x:f>IF(E92="","",LOG10(E92))</x:f>
        <x:v>17.6794278966121</x:v>
      </x:c>
      <x:c r="G92" s="17" t="str">
        <x:v>Confident</x:v>
      </x:c>
      <x:c r="H92" s="23" t="str">
        <x:v>Operation counting,Hardware</x:v>
      </x:c>
      <x:c r="I92" s="23" t="str">
        <x:v>"This amounts to 3 million training examples in total, in which both classes are equally represented. [...] We take advantage of this property, and synthetically augment the training set at the beginning of each epoch by randomly mirroring each training instance, and/or rotating it by ±90◦"
Assuming 3 x training examples per epoch due to data augmentation
Counting estimate:
1st layer CNN: 2*92*92*48*4*4=13000704
2nd layer CNN: 2*42*42*48*48*5*5=203212800
3rd layer CNN: 2*18*18*48*48*4*4=23887872
4th layer CNN: 2*6*6*4*4*48*48=2654208
1st layer FC: 2*48*3*3*200=172800
2nd layer FC: 2*200*2=800
Total forward flop: 13000704+203212800+23887872+2654208+172800+800=242929184
Training compute: 242929184*3*9000000*30=196772639040000000=1.9e17
GPU hour estimate
340 minutes per epoch, 30 epochs
4 GTX 580 with 1580000000000 FLOPs
Assumed utilization of 0.3
30*340*60*1580000000000*4*0.3=1160352000000000000=1.16e18
Geometric mean: sqrt(196772639040000000*1160352000000000000)=4.78e17
</x:v>
      </x:c>
      <x:c r="J92" s="17" t="str">
        <x:v>No</x:v>
      </x:c>
      <x:c r="K92" s="17" t="str">
        <x:v>00088</x:v>
      </x:c>
      <x:c r="L92" s="17" t="str">
        <x:v>3262</x:v>
      </x:c>
      <x:c r="M92" s="17" t="str">
        <x:v>https://www.semanticscholar.org/paper/Deep-Neural-Networks-Segment-Neuronal-Membranes-in-Ciresan-Giusti/09193e19b59fc8f05bee9d6efbfb1607ca5b6501</x:v>
      </x:c>
    </x:row>
    <x:row r="93">
      <x:c r="A93" s="17" t="str">
        <x:v>AlexNet</x:v>
      </x:c>
      <x:c r="B93" s="31" t="n">
        <x:v>41182</x:v>
      </x:c>
      <x:c r="C93" s="17" t="str">
        <x:v>University of Toronto</x:v>
      </x:c>
      <x:c r="D93" s="64" t="n">
        <x:v>0.06</x:v>
      </x:c>
      <x:c r="E93" s="183" t="n">
        <x:v>470000000000000000</x:v>
      </x:c>
      <x:c r="F93" s="183" t="n">
        <x:f>IF(E93="","",LOG10(E93))</x:f>
        <x:v>17.6720978579357</x:v>
      </x:c>
      <x:c r="G93" s="17" t="str">
        <x:v>Confident</x:v>
      </x:c>
      <x:c r="H93" s="23" t="str">
        <x:v>Operation counting,Hardware,Third-party estimation</x:v>
      </x:c>
      <x:c r="I93" s="23" t="str">
        <x:v>1.2M images * 90 epochs * 0.75 GFLOP * (2 add-multiply) * (3 backward pass) 
= 470 PF = 0.0054 pfs-days
Source: https://openai.com/blog/ai-and-compute/
Hardware method:
2 GTX 580 3GB GPUs for "between five and six days". Assuming 5.5 days and 32-bit training:
1.581 TFLOPS * 5.5 days * 2 = 1.5e18 FLOP
Comparing to the operation counting method, this implies around 31% MFU.
Authors of "AI and Memory Wall" (https://github.com/amirgholami/ai_and_memory_wall) estimated model's training compute as 460 PFLOP = 4.6*10^17 FLOP</x:v>
      </x:c>
      <x:c r="J93" s="17" t="str">
        <x:v>No</x:v>
      </x:c>
      <x:c r="K93" s="17" t="str">
        <x:v>00089</x:v>
      </x:c>
      <x:c r="L93" s="17" t="str">
        <x:v>3268</x:v>
      </x:c>
      <x:c r="M93" s="17" t="str">
        <x:v>https://proceedings.neurips.cc/paper/2012/hash/c399862d3b9d6b76c8436e924a68c45b-Abstract.html</x:v>
      </x:c>
    </x:row>
    <x:row r="94">
      <x:c r="A94" s="17" t="str">
        <x:v>Unsupervised High-level Feature Learner</x:v>
      </x:c>
      <x:c r="B94" s="31" t="n">
        <x:v>41102</x:v>
      </x:c>
      <x:c r="C94" s="17" t="str">
        <x:v>Google</x:v>
      </x:c>
      <x:c r="D94" s="64" t="n">
        <x:v>1</x:v>
      </x:c>
      <x:c r="E94" s="183" t="n">
        <x:v>600000000000000000</x:v>
      </x:c>
      <x:c r="F94" s="183" t="n">
        <x:f>IF(E94="","",LOG10(E94))</x:f>
        <x:v>17.7781512503836</x:v>
      </x:c>
      <x:c r="G94" s="17" t="str">
        <x:v>Likely</x:v>
      </x:c>
      <x:c r="H94" s="23" t="str">
        <x:v>Operation counting</x:v>
      </x:c>
      <x:c r="I94" s="23" t="str">
        <x:v>Assuming 1 epoch, 10 million images and 1 billion parameters, 6*N*D = 6*10^17 FLOP</x:v>
      </x:c>
      <x:c r="J94" s="17" t="str">
        <x:v>No</x:v>
      </x:c>
      <x:c r="K94" s="17" t="str">
        <x:v>00090</x:v>
      </x:c>
      <x:c r="L94" s="17" t="str">
        <x:v>3273</x:v>
      </x:c>
      <x:c r="M94" s="17" t="str">
        <x:v>https://arxiv.org/abs/1112.6209</x:v>
      </x:c>
    </x:row>
    <x:row r="95">
      <x:c r="A95" s="17" t="str">
        <x:v>Dropout (ImageNet)</x:v>
      </x:c>
      <x:c r="B95" s="31" t="n">
        <x:v>41063</x:v>
      </x:c>
      <x:c r="C95" s="17" t="str">
        <x:v>University of Toronto</x:v>
      </x:c>
      <x:c r="D95" s="64"/>
      <x:c r="E95" s="183" t="n">
        <x:v>273196800000000000</x:v>
      </x:c>
      <x:c r="F95" s="183" t="n">
        <x:f>IF(E95="","",LOG10(E95))</x:f>
        <x:v>17.4364756080751</x:v>
      </x:c>
      <x:c r="G95" s="17" t="str">
        <x:v>Confident</x:v>
      </x:c>
      <x:c r="H95" s="23" t="str">
        <x:v>Hardware</x:v>
      </x:c>
      <x:c r="I95" s="23" t="str">
        <x:v>"a single NVIDIA GTX 580 GPU... Training on ImageNet takes
roughly four days with dropout and two days without."
1.581 TFLOP/s * 4 day * 86400 s/day * 0.5 utilization</x:v>
      </x:c>
      <x:c r="J95" s="17" t="str">
        <x:v>No</x:v>
      </x:c>
      <x:c r="K95" s="17" t="str">
        <x:v>00091</x:v>
      </x:c>
      <x:c r="L95" s="17" t="str">
        <x:v>3276</x:v>
      </x:c>
      <x:c r="M95" s="17" t="str">
        <x:v>https://arxiv.org/abs/1207.0580</x:v>
      </x:c>
    </x:row>
    <x:row r="96">
      <x:c r="A96" s="17" t="str">
        <x:v>CNN Committee (MNIST)</x:v>
      </x:c>
      <x:c r="B96" s="31" t="n">
        <x:v>40804</x:v>
      </x:c>
      <x:c r="C96" s="17" t="str">
        <x:v>IDSIA</x:v>
      </x:c>
      <x:c r="D96" s="64" t="n">
        <x:v>0.00012062</x:v>
      </x:c>
      <x:c r="E96" s="183" t="n">
        <x:v>52000000000000000</x:v>
      </x:c>
      <x:c r="F96" s="183" t="n">
        <x:f>IF(E96="","",LOG10(E96))</x:f>
        <x:v>16.7160033436348</x:v>
      </x:c>
      <x:c r="G96" s="17" t="str">
        <x:v>Likely</x:v>
      </x:c>
      <x:c r="H96" s="23" t="str">
        <x:v>Hardware,Operation counting</x:v>
      </x:c>
      <x:c r="I96" s="23" t="str">
        <x:v>GPU hour estimate:
800 epochs, 14 hours per network, 7 networks total
7*14*60*60*(2*1580000000000+2*1345000000000)*0.3=6.19e17
Counting estimate:
50000 examples, 800 epochs
1st CNN layer: 2*20*26*26*4*4=432640
2nd CNN layer: 2*20*6*6*9*9*40=4665600
1st FC layer: 2*40*3*3*150=108000
2nd FC layer: 2*150*10=3000
Total: 432640+4665600+108000+3000=5209240
5209240*3*50000*800*7=4375761600000000=4.4e15
Geometric mean: sqrt(4.4e15*6.19e17)=5.2e16</x:v>
      </x:c>
      <x:c r="J96" s="17" t="str">
        <x:v>No</x:v>
      </x:c>
      <x:c r="K96" s="17" t="str">
        <x:v>00092</x:v>
      </x:c>
      <x:c r="L96" s="17" t="str">
        <x:v>3287</x:v>
      </x:c>
      <x:c r="M96" s="17" t="str">
        <x:v>https://www.semanticscholar.org/paper/Convolutional-Neural-Network-Committees-for-Ciresan-Meier/260a7615bbffec052d67dffde5bcf9b4687b50ee</x:v>
      </x:c>
    </x:row>
    <x:row r="97">
      <x:c r="A97" s="17" t="str">
        <x:v>Deep Autoencoders</x:v>
      </x:c>
      <x:c r="B97" s="31" t="n">
        <x:v>40662</x:v>
      </x:c>
      <x:c r="C97" s="17" t="str">
        <x:v>University of Toronto</x:v>
      </x:c>
      <x:c r="D97" s="64" t="n">
        <x:v>0.139808256</x:v>
      </x:c>
      <x:c r="E97" s="183" t="n">
        <x:v>36728640000000000</x:v>
      </x:c>
      <x:c r="F97" s="183" t="n">
        <x:f>IF(E97="","",LOG10(E97))</x:f>
        <x:v>16.565004847446</x:v>
      </x:c>
      <x:c r="G97" s="17" t="str">
        <x:v>Confident</x:v>
      </x:c>
      <x:c r="H97" s="23" t="str">
        <x:v>Hardware</x:v>
      </x:c>
      <x:c r="I97" s="23" t="str">
        <x:v>48*60*60*708500000000*0.3=36728640000000000=3.7e16
GTX 285 with 708.5 GFLOP/s</x:v>
      </x:c>
      <x:c r="J97" s="17" t="str">
        <x:v>No</x:v>
      </x:c>
      <x:c r="K97" s="17" t="str">
        <x:v>00093</x:v>
      </x:c>
      <x:c r="L97" s="17" t="str">
        <x:v>3295</x:v>
      </x:c>
      <x:c r="M97" s="17" t="str">
        <x:v>https://www.semanticscholar.org/paper/Using-very-deep-autoencoders-for-content-based-Krizhevsky-Hinton/88080d28536f36588740737f3b7a1f6c1a409654</x:v>
      </x:c>
    </x:row>
    <x:row r="98">
      <x:c r="A98" s="17" t="str">
        <x:v>KN5 LM + RNN 400/10 (WSJ)</x:v>
      </x:c>
      <x:c r="B98" s="31" t="n">
        <x:v>40447</x:v>
      </x:c>
      <x:c r="C98" s="17" t="str">
        <x:v>Brno University of Technology,Johns Hopkins University</x:v>
      </x:c>
      <x:c r="D98" s="64" t="n">
        <x:v>0.02216</x:v>
      </x:c>
      <x:c r="E98" s="183" t="n">
        <x:v>17000000000000000</x:v>
      </x:c>
      <x:c r="F98" s="183" t="n">
        <x:f>IF(E98="","",LOG10(E98))</x:f>
        <x:v>16.2304489213783</x:v>
      </x:c>
      <x:c r="G98" s="17" t="str">
        <x:v>Confident</x:v>
      </x:c>
      <x:c r="H98" s="23" t="str">
        <x:v>Operation counting</x:v>
      </x:c>
      <x:c r="I98" s="23" t="str">
        <x:v>"Convergence is usually achieved after 10-20 epochs."
6 * 22,160,000 * 20 * 6.4M = 1.70e16</x:v>
      </x:c>
      <x:c r="J98" s="17" t="str">
        <x:v>No</x:v>
      </x:c>
      <x:c r="K98" s="17" t="str">
        <x:v>00094</x:v>
      </x:c>
      <x:c r="L98" s="17" t="str">
        <x:v>3299</x:v>
      </x:c>
      <x:c r="M98" s="17" t="str">
        <x:v>https://www.isca-archive.org/interspeech_2010/mikolov10_interspeech.html</x:v>
      </x:c>
    </x:row>
    <x:row r="99">
      <x:c r="A99" s="17" t="str">
        <x:v>RNN LM</x:v>
      </x:c>
      <x:c r="B99" s="31" t="n">
        <x:v>40447</x:v>
      </x:c>
      <x:c r="C99" s="17" t="str">
        <x:v>Johns Hopkins University</x:v>
      </x:c>
      <x:c r="D99" s="64" t="n">
        <x:v>0.070265</x:v>
      </x:c>
      <x:c r="E99" s="183" t="n">
        <x:v>53960000000000000</x:v>
      </x:c>
      <x:c r="F99" s="183" t="n">
        <x:f>IF(E99="","",LOG10(E99))</x:f>
        <x:v>16.7320719409999</x:v>
      </x:c>
      <x:c r="G99" s="17" t="str">
        <x:v>Speculative</x:v>
      </x:c>
      <x:c r="H99" s="23" t="str">
        <x:v>Operation counting</x:v>
      </x:c>
      <x:c r="I99" s="23" t="str">
        <x:v>"Convergence is usually achieved after 10-20 epochs."
Training was done over a 6.4M subset of the NYT section of English Gigaword.
6 * 70,265,000 * 20 * 6.4M = 5.396e16</x:v>
      </x:c>
      <x:c r="J99" s="17" t="str">
        <x:v>No</x:v>
      </x:c>
      <x:c r="K99" s="17" t="str">
        <x:v>00095</x:v>
      </x:c>
      <x:c r="L99" s="17" t="str">
        <x:v>3301</x:v>
      </x:c>
      <x:c r="M99" s="17" t="str">
        <x:v>https://www.semanticscholar.org/paper/Recurrent-neural-network-based-language-model-Mikolov-Karafi%C3%A1t/9819b600a828a57e1cde047bbe710d3446b30da5</x:v>
      </x:c>
    </x:row>
    <x:row r="100">
      <x:c r="A100" s="17" t="str">
        <x:v>RNN 1000/5 + RT09 LM (NIST RT05)</x:v>
      </x:c>
      <x:c r="B100" s="31" t="n">
        <x:v>40447</x:v>
      </x:c>
      <x:c r="C100" s="17" t="str">
        <x:v>Brno University of Technology,Johns Hopkins University</x:v>
      </x:c>
      <x:c r="D100" s="64" t="n">
        <x:v>0.077039</x:v>
      </x:c>
      <x:c r="E100" s="183" t="n">
        <x:v>50000000000000000</x:v>
      </x:c>
      <x:c r="F100" s="183" t="n">
        <x:f>IF(E100="","",LOG10(E100))</x:f>
        <x:v>16.698970004336</x:v>
      </x:c>
      <x:c r="G100" s="17" t="str">
        <x:v>Likely</x:v>
      </x:c>
      <x:c r="H100" s="23" t="str">
        <x:v>Operation counting</x:v>
      </x:c>
      <x:c r="I100" s="23" t="str">
        <x:v>"Convergence is usually achieved after 10-20 epochs."
Assuming a backward-forward ratio of 2:1, since this is a shallow network
6 * 77039000 * 5.4M * 20 = 5.00e16</x:v>
      </x:c>
      <x:c r="J100" s="17" t="str">
        <x:v>No</x:v>
      </x:c>
      <x:c r="K100" s="17" t="str">
        <x:v>00096</x:v>
      </x:c>
      <x:c r="L100" s="17" t="str">
        <x:v>3302</x:v>
      </x:c>
      <x:c r="M100" s="17" t="str">
        <x:v>https://www.isca-archive.org/interspeech_2010/mikolov10_interspeech.html</x:v>
      </x:c>
    </x:row>
    <x:row r="101">
      <x:c r="A101" s="17" t="str">
        <x:v>LCNP LabelMe</x:v>
      </x:c>
      <x:c r="B101" s="31" t="n">
        <x:v>40139</x:v>
      </x:c>
      <x:c r="C101" s="17" t="str">
        <x:v>University of Bonn</x:v>
      </x:c>
      <x:c r="D101" s="64" t="n">
        <x:v>0.013729792</x:v>
      </x:c>
      <x:c r="E101" s="183" t="n">
        <x:v>3295150080000000</x:v>
      </x:c>
      <x:c r="F101" s="183" t="n">
        <x:f>IF(E101="","",LOG10(E101))</x:f>
        <x:v>15.5178751996376</x:v>
      </x:c>
      <x:c r="G101" s="17" t="str">
        <x:v>Confident</x:v>
      </x:c>
      <x:c r="H101" s="23" t="str">
        <x:v>Operation counting</x:v>
      </x:c>
      <x:c r="I101" s="23" t="str">
        <x:v>2*13729792*3*40000*1000=3295150080000000</x:v>
      </x:c>
      <x:c r="J101" s="17" t="str">
        <x:v>No</x:v>
      </x:c>
      <x:c r="K101" s="17" t="str">
        <x:v>00097</x:v>
      </x:c>
      <x:c r="L101" s="17" t="str">
        <x:v>3317</x:v>
      </x:c>
      <x:c r="M101" s="17" t="str">
        <x:v>https://ieeexplore.ieee.org/document/5357786</x:v>
      </x:c>
    </x:row>
    <x:row r="102">
      <x:c r="A102" s="17" t="str">
        <x:v>LCNP MNIST</x:v>
      </x:c>
      <x:c r="B102" s="31" t="n">
        <x:v>40139</x:v>
      </x:c>
      <x:c r="C102" s="17" t="str"/>
      <x:c r="D102" s="64" t="n">
        <x:v>0.011616256</x:v>
      </x:c>
      <x:c r="E102" s="183" t="n">
        <x:v>4181852160000000</x:v>
      </x:c>
      <x:c r="F102" s="183" t="n">
        <x:f>IF(E102="","",LOG10(E102))</x:f>
        <x:v>15.6213686752461</x:v>
      </x:c>
      <x:c r="G102" s="17" t="str">
        <x:v>Confident</x:v>
      </x:c>
      <x:c r="H102" s="23" t="str">
        <x:v>Operation counting</x:v>
      </x:c>
      <x:c r="I102" s="23" t="str">
        <x:v>2*11616256*3*60000*1000=4181852160000000</x:v>
      </x:c>
      <x:c r="J102" s="17" t="str">
        <x:v>No</x:v>
      </x:c>
      <x:c r="K102" s="17" t="str">
        <x:v>00098</x:v>
      </x:c>
      <x:c r="L102" s="17" t="str">
        <x:v>3318</x:v>
      </x:c>
      <x:c r="M102" s="17" t="str">
        <x:v>https://ieeexplore.ieee.org/document/5357786</x:v>
      </x:c>
    </x:row>
    <x:row r="103">
      <x:c r="A103" s="17" t="str">
        <x:v>SB-LM</x:v>
      </x:c>
      <x:c r="B103" s="31" t="n">
        <x:v>39255</x:v>
      </x:c>
      <x:c r="C103" s="17" t="str">
        <x:v>Google</x:v>
      </x:c>
      <x:c r="D103" s="64" t="n">
        <x:v>300</x:v>
      </x:c>
      <x:c r="E103" s="183" t="n">
        <x:v>1449446400000000000</x:v>
      </x:c>
      <x:c r="F103" s="183" t="n">
        <x:f>IF(E103="","",LOG10(E103))</x:f>
        <x:v>18.1612021599362</x:v>
      </x:c>
      <x:c r="G103" s="17" t="str">
        <x:v>Likely</x:v>
      </x:c>
      <x:c r="H103" s="23" t="str">
        <x:v>Hardware</x:v>
      </x:c>
      <x:c r="I103" s="23" t="str">
        <x:v>Assuming a Nehalem based processor with 8 FLOP/cycle (https://www.agner.org/optimize/microarchitecture.pdf#page=105.06) , 2 cores and 2.33 GHz clock speed: 8*2*2330000000=37280000000 FLOP/s
Trained for 1 day on 1500 machines (Table 2)
Compute: 1500*37280000000*1*24*60*60*0.3=1449446400000000000=1.4e18
</x:v>
      </x:c>
      <x:c r="J103" s="17" t="str">
        <x:v>No</x:v>
      </x:c>
      <x:c r="K103" s="17" t="str">
        <x:v>00099</x:v>
      </x:c>
      <x:c r="L103" s="17" t="str">
        <x:v>3356</x:v>
      </x:c>
      <x:c r="M103" s="17" t="str">
        <x:v>https://www.semanticscholar.org/paper/Large-Language-Models-in-Machine-Translation-Brants-Popat/ba786c46373892554b98df42df7af6f5da343c9d</x:v>
      </x:c>
    </x:row>
    <x:row r="104">
      <x:c r="A104" s="17" t="str">
        <x:v>KN-LM</x:v>
      </x:c>
      <x:c r="B104" s="31" t="n">
        <x:v>39255</x:v>
      </x:c>
      <x:c r="C104" s="17" t="str">
        <x:v>Google</x:v>
      </x:c>
      <x:c r="D104" s="64" t="n">
        <x:v>21</x:v>
      </x:c>
      <x:c r="E104" s="183" t="n">
        <x:v>773038080000000000</x:v>
      </x:c>
      <x:c r="F104" s="183" t="n">
        <x:f>IF(E104="","",LOG10(E104))</x:f>
        <x:v>17.8882008878724</x:v>
      </x:c>
      <x:c r="G104" s="17" t="str">
        <x:v>Likely</x:v>
      </x:c>
      <x:c r="H104" s="23" t="str">
        <x:v>Hardware</x:v>
      </x:c>
      <x:c r="I104" s="23" t="str">
        <x:v>Trained for 2 days on 400 machines (Table 2)
Assuming a Nehalem based processor with 8 FLOP/cycle (https://www.agner.org/optimize/microarchitecture.pdf#page=105.06) , 2 cores and 2.33 GHz clock speed: 8*2*2330000000=37280000000 FLOP/s
Compute: 400*37280000000*2*24*60*60*0.3=773038080000000000=7.7e17</x:v>
      </x:c>
      <x:c r="J104" s="17" t="str">
        <x:v>No</x:v>
      </x:c>
      <x:c r="K104" s="17" t="str">
        <x:v>00100</x:v>
      </x:c>
      <x:c r="L104" s="17" t="str">
        <x:v>3357</x:v>
      </x:c>
      <x:c r="M104" s="17" t="str">
        <x:v>https://www.semanticscholar.org/paper/Large-Language-Models-in-Machine-Translation-Brants-Popat/ba786c46373892554b98df42df7af6f5da343c9d</x:v>
      </x:c>
    </x:row>
    <x:row r="105">
      <x:c r="A105" s="17" t="str">
        <x:v>SVM-CNN</x:v>
      </x:c>
      <x:c r="B105" s="31" t="n">
        <x:v>38885</x:v>
      </x:c>
      <x:c r="C105" s="17" t="str">
        <x:v>New York University (NYU)</x:v>
      </x:c>
      <x:c r="D105" s="64" t="n">
        <x:v>0.000090857</x:v>
      </x:c>
      <x:c r="E105" s="183" t="n">
        <x:v>745200000000000</x:v>
      </x:c>
      <x:c r="F105" s="183" t="n">
        <x:f>IF(E105="","",LOG10(E105))</x:f>
        <x:v>14.8722728462242</x:v>
      </x:c>
      <x:c r="G105" s="17" t="str">
        <x:v>Confident</x:v>
      </x:c>
      <x:c r="H105" s="23" t="str">
        <x:v>Hardware</x:v>
      </x:c>
      <x:c r="I105" s="23" t="str">
        <x:v>Training time: 5880+330=6210 minutes (Table 1)
“The timing is normalized to hypothetical 1GHz single CPU.”
Assuming utilization of 0.5 and AMD Athlon 64 Processor with 4 FLOP/cycle
Compute: 6210*60*4*1000000000*0.5=745200000000000 = 7.4e14
</x:v>
      </x:c>
      <x:c r="J105" s="17" t="str">
        <x:v>No</x:v>
      </x:c>
      <x:c r="K105" s="17" t="str">
        <x:v>00101</x:v>
      </x:c>
      <x:c r="L105" s="17" t="str">
        <x:v>3372</x:v>
      </x:c>
      <x:c r="M105" s="17" t="str">
        <x:v>https://www.semanticscholar.org/paper/Large-scale-Learning-with-SVM-and-Convolutional-for-Huang-LeCun/cf03fdf52dd6e4249cbbdbd0bffbbbe5ca389feb</x:v>
      </x:c>
    </x:row>
    <x:row r="106">
      <x:c r="A106" s="17" t="str">
        <x:v>Hierarchical LM</x:v>
      </x:c>
      <x:c r="B106" s="31" t="n">
        <x:v>38358</x:v>
      </x:c>
      <x:c r="C106" s="17" t="str"/>
      <x:c r="D106" s="64"/>
      <x:c r="E106" s="183" t="n">
        <x:v>115848000000000</x:v>
      </x:c>
      <x:c r="F106" s="183" t="n">
        <x:f>IF(E106="","",LOG10(E106))</x:f>
        <x:v>14.0638885405303</x:v>
      </x:c>
      <x:c r="G106" s="17" t="str">
        <x:v>Confident</x:v>
      </x:c>
      <x:c r="H106" s="23" t="str">
        <x:v>Hardware</x:v>
      </x:c>
      <x:c r="I106" s="23" t="str">
        <x:v>"The computations were performed on Athlon processors with a 1.2 GHz clock"
FP32 per cycle: 4 ("The bottom line is that the Athlon is capable of delivering as many as four 32-bit, single-precision floating-point results per clock cycle", https://www.pctechguide.com/amd-technology/amd-athlon) 
Training time per epoch: 1609s (table 1)
Epochs: 30 "Training is performed over about 20 to 30 epochs according to validation set perplexity (early stopping)."
Assumed utilization: 0.5 
Compute estimate: 0.5*1200000000*4*30*1609=115848000000000=1.16e14</x:v>
      </x:c>
      <x:c r="J106" s="17" t="str">
        <x:v>No</x:v>
      </x:c>
      <x:c r="K106" s="17" t="str">
        <x:v>00102</x:v>
      </x:c>
      <x:c r="L106" s="17" t="str">
        <x:v>3386</x:v>
      </x:c>
      <x:c r="M106" s="17" t="str">
        <x:v>https://www.semanticscholar.org/paper/Hierarchical-Probabilistic-Neural-Network-Language-Morin-Bengio/c19fbefdeead6a4154a22a9c8551a18b1530033a</x:v>
      </x:c>
    </x:row>
    <x:row r="107">
      <x:c r="A107" s="17" t="str">
        <x:v>LMICA</x:v>
      </x:c>
      <x:c r="B107" s="31" t="n">
        <x:v>38322</x:v>
      </x:c>
      <x:c r="C107" s="17" t="str"/>
      <x:c r="D107" s="64" t="n">
        <x:v>0.004096</x:v>
      </x:c>
      <x:c r="E107" s="183" t="n">
        <x:v>2782080000000000</x:v>
      </x:c>
      <x:c r="F107" s="183" t="n">
        <x:f>IF(E107="","",LOG10(E107))</x:f>
        <x:v>15.4443696141747</x:v>
      </x:c>
      <x:c r="G107" s="17" t="str">
        <x:v>Confident</x:v>
      </x:c>
      <x:c r="H107" s="23" t="str">
        <x:v>Hardware</x:v>
      </x:c>
      <x:c r="I107" s="23" t="str">
        <x:v>69*60*60*8*2800000000*0.5=2782080000000000=2.78e15
"it consumed about 69 hours with Intel 2.8GHz CPU"
- Assuming they used an Intel Pentium 4 processor with 8 FLOP/cycle (https://en.wikipedia.org/wiki/FLOPS)</x:v>
      </x:c>
      <x:c r="J107" s="17" t="str">
        <x:v>No</x:v>
      </x:c>
      <x:c r="K107" s="17" t="str">
        <x:v>00103</x:v>
      </x:c>
      <x:c r="L107" s="17" t="str">
        <x:v>3387</x:v>
      </x:c>
      <x:c r="M107" s="17" t="str">
        <x:v>https://www.semanticscholar.org/paper/Linear-Multilayer-Independent-Component-Analysis-Matsuda-Yamaguchi/7061b01572fbff2e223ce3abb59f397895b1ebf1</x:v>
      </x:c>
    </x:row>
    <x:row r="108">
      <x:c r="A108" s="17" t="str">
        <x:v>NPLM (Brown)</x:v>
      </x:c>
      <x:c r="B108" s="31" t="n">
        <x:v>37695</x:v>
      </x:c>
      <x:c r="C108" s="17" t="str">
        <x:v>University of Montreal / Université de Montréal</x:v>
      </x:c>
      <x:c r="D108" s="64" t="n">
        <x:v>0.004124233</x:v>
      </x:c>
      <x:c r="E108" s="183" t="n">
        <x:v>132076260000000</x:v>
      </x:c>
      <x:c r="F108" s="183" t="n">
        <x:f>IF(E108="","",LOG10(E108))</x:f>
        <x:v>14.1208247625234</x:v>
      </x:c>
      <x:c r="G108" s="17" t="str">
        <x:v>Confident</x:v>
      </x:c>
      <x:c r="H108" s="23" t="str">
        <x:v>Operation counting</x:v>
      </x:c>
      <x:c r="I108" s="23" t="str">
        <x:v>"For example, consider the following architecture used in the experiments on the AP (Associated Press) news data: the vocabulary size is |V| = 17,964, the number of hidden units is h = 60, the order of the model is n = 6, the number of word features is m = 100. The total number of numerical operations to process a single training example is approximately |V|(1+nm+h)+h(1+nm)+nm"
Brown corpus: n=5, h=100, m=30, |V|=16383, dataset size = 800000, epochs=20
Forward FLOP: 16383*(1+5*30+100)+100*(1+5*30)+5*30=4127383
Adjusting for backward pass with 1:1 ratio, as the by far largest layer (embedding) doesn't require gradients w.r.t. inputs.
Total FLOP: 2*4127383*800000*20=1.3207626e+14</x:v>
      </x:c>
      <x:c r="J108" s="17" t="str">
        <x:v>No</x:v>
      </x:c>
      <x:c r="K108" s="17" t="str">
        <x:v>00104</x:v>
      </x:c>
      <x:c r="L108" s="17" t="str">
        <x:v>3401</x:v>
      </x:c>
      <x:c r="M108" s="17" t="str">
        <x:v>https://dl.acm.org/doi/10.5555/944919.944966</x:v>
      </x:c>
    </x:row>
    <x:row r="109">
      <x:c r="A109" s="17" t="str">
        <x:v>NPLM (AP News)</x:v>
      </x:c>
      <x:c r="B109" s="31" t="n">
        <x:v>37695</x:v>
      </x:c>
      <x:c r="C109" s="17" t="str">
        <x:v>University of Montreal / Université de Montréal</x:v>
      </x:c>
      <x:c r="D109" s="64" t="n">
        <x:v>0.011904264</x:v>
      </x:c>
      <x:c r="E109" s="183" t="n">
        <x:v>1666869200000000</x:v>
      </x:c>
      <x:c r="F109" s="183" t="n">
        <x:f>IF(E109="","",LOG10(E109))</x:f>
        <x:v>15.2219015218754</x:v>
      </x:c>
      <x:c r="G109" s="17" t="str">
        <x:v>Confident</x:v>
      </x:c>
      <x:c r="H109" s="23" t="str">
        <x:v>Operation counting</x:v>
      </x:c>
      <x:c r="I109" s="23" t="str">
        <x:v>"For example, consider the following architecture used in the experiments on the AP (Associated Press) news data: the vocabulary size is |V| = 17,964, the number of hidden units is h = 60, the order of the model is n = 6, the number of word features is m = 100. The total number of numerical operations to process a single training example is approximately |V|(1+nm+h)+h(1+nm)+nm"
AP News: n=6, h=60, m=100, |V|=17964, dataset=13994528, epochs=5
Forward FLOP: 17964*(1+6*100+60)+60*(1+6*100)+6*100=11910864
Adjusting for backward pass with 1:1 ratio, as the by far largest layer (embedding) doesn't require gradients w.r.t. inputs.
Total FLOP: 2*11910864*13994528*5=1.6668692e+15</x:v>
      </x:c>
      <x:c r="J109" s="17" t="str">
        <x:v>No</x:v>
      </x:c>
      <x:c r="K109" s="17" t="str">
        <x:v>00105</x:v>
      </x:c>
      <x:c r="L109" s="17" t="str">
        <x:v>3402</x:v>
      </x:c>
      <x:c r="M109" s="17" t="str">
        <x:v>https://dl.acm.org/doi/10.5555/944919.944966</x:v>
      </x:c>
    </x:row>
    <x:row r="110">
      <x:c r="A110" s="17" t="str">
        <x:v>Decision tree (classification)</x:v>
      </x:c>
      <x:c r="B110" s="31" t="n">
        <x:v>37233</x:v>
      </x:c>
      <x:c r="C110" s="17" t="str">
        <x:v>Mitsubishi Electric Research Labs,Compaq CRL</x:v>
      </x:c>
      <x:c r="D110" s="64" t="n">
        <x:v>0.000012</x:v>
      </x:c>
      <x:c r="E110" s="183" t="n">
        <x:v>63000000000000</x:v>
      </x:c>
      <x:c r="F110" s="183" t="n">
        <x:f>IF(E110="","",LOG10(E110))</x:f>
        <x:v>13.7993405494536</x:v>
      </x:c>
      <x:c r="G110" s="17" t="str">
        <x:v>Likely</x:v>
      </x:c>
      <x:c r="H110" s="23" t="str">
        <x:v>Operation counting</x:v>
      </x:c>
      <x:c r="I110" s="23" t="str">
        <x:v>
The training compute can be tediously worked out from the pseudocode. I think for dataset size D, number of filters T, the training compute is roughly 180k * D * 3 * T = 6.3e13 FLOPs
The training evaluates each of 180k candidate features at each step, repeated for 6000 steps (as 1 feature is selected per round). 
The operations for one feature evaluation are unclear, but should be low (they only compare specific integer positions in the image). Estimated at 10op. 
180000*6000*10*14460=1.56168e+14</x:v>
      </x:c>
      <x:c r="J110" s="17" t="str">
        <x:v>No</x:v>
      </x:c>
      <x:c r="K110" s="17" t="str">
        <x:v>00106</x:v>
      </x:c>
      <x:c r="L110" s="17" t="str">
        <x:v>3411</x:v>
      </x:c>
      <x:c r="M110" s="17" t="str">
        <x:v>https://www.cs.cmu.edu/~efros/courses/LBMV07/Papers/viola-cvpr-01.pdf</x:v>
      </x:c>
    </x:row>
    <x:row r="111">
      <x:c r="A111" s="17" t="str">
        <x:v>PoE MNIST</x:v>
      </x:c>
      <x:c r="B111" s="31" t="n">
        <x:v>36858</x:v>
      </x:c>
      <x:c r="C111" s="17" t="str">
        <x:v>University College London (UCL)</x:v>
      </x:c>
      <x:c r="D111" s="64" t="n">
        <x:v>0.00392531</x:v>
      </x:c>
      <x:c r="E111" s="183" t="n">
        <x:v>51810000000000</x:v>
      </x:c>
      <x:c r="F111" s="183" t="n">
        <x:f>IF(E111="","",LOG10(E111))</x:f>
        <x:v>13.7144135922871</x:v>
      </x:c>
      <x:c r="G111" s="17" t="str">
        <x:v>Confident</x:v>
      </x:c>
      <x:c r="H111" s="23" t="str">
        <x:v>Operation counting</x:v>
      </x:c>
      <x:c r="I111" s="23" t="str">
        <x:v>Each model was trained on 4400 examples: "The largest network was the best, even though each digit model contains 392,500 parameters trained on only 4,400 images."
Table 2, largest network trained 500 epochs.
10 * 6 * 392500 * 4400 * 500 = 51,810,000,000,000</x:v>
      </x:c>
      <x:c r="J111" s="17" t="str">
        <x:v>No</x:v>
      </x:c>
      <x:c r="K111" s="17" t="str">
        <x:v>00107</x:v>
      </x:c>
      <x:c r="L111" s="17" t="str">
        <x:v>3415</x:v>
      </x:c>
      <x:c r="M111" s="17" t="str">
        <x:v>https://proceedings.neurips.cc/paper_files/paper/2000/file/1f1baa5b8edac74eb4eaa329f14a0361-Paper.pdf</x:v>
      </x:c>
    </x:row>
    <x:row r="112">
      <x:c r="A112" s="17" t="str">
        <x:v>Neural LM</x:v>
      </x:c>
      <x:c r="B112" s="31" t="n">
        <x:v>36858</x:v>
      </x:c>
      <x:c r="C112" s="17" t="str">
        <x:v>University of Montreal / Université de Montréal</x:v>
      </x:c>
      <x:c r="D112" s="64" t="n">
        <x:v>0.00690698</x:v>
      </x:c>
      <x:c r="E112" s="183" t="n">
        <x:v>6339000000000000</x:v>
      </x:c>
      <x:c r="F112" s="183" t="n">
        <x:f>IF(E112="","",LOG10(E112))</x:f>
        <x:v>15.802020751772</x:v>
      </x:c>
      <x:c r="G112" s="17" t="str">
        <x:v>Confident</x:v>
      </x:c>
      <x:c r="H112" s="23" t="str">
        <x:v>Operation counting</x:v>
      </x:c>
      <x:c r="I112" s="23" t="str">
        <x:v>The authors use a trick to avoid having to calculate the final layer for all possible words in the vocabulary. They precompute a "short list" of the most common word following any 2 precursor words with a smoothed trigram model, and then only calculate the softmax over words on the short list. This means only a negligible fraction of the unembedding parameters get used, so the effective number of parameters appears to be (30959*100) + (8*100*120) = 3,191,900
"Apparent convergence of the stochastic gradient descent procedure was obtained after around 10 epochs for Hansard"
6ND:
6*3191900*33100000*10=6.339e15
</x:v>
      </x:c>
      <x:c r="J112" s="17" t="str">
        <x:v>No</x:v>
      </x:c>
      <x:c r="K112" s="17" t="str">
        <x:v>00108</x:v>
      </x:c>
      <x:c r="L112" s="17" t="str">
        <x:v>3416</x:v>
      </x:c>
      <x:c r="M112" s="17" t="str">
        <x:v>https://papers.nips.cc/paper_files/paper/2000/file/728f206c2a01bf572b5940d7d9a8fa4c-Paper.pdf</x:v>
      </x:c>
    </x:row>
    <x:row r="113">
      <x:c r="A113" s="17" t="str">
        <x:v>RECONTRA-categorized</x:v>
      </x:c>
      <x:c r="B113" s="31" t="n">
        <x:v>36313</x:v>
      </x:c>
      <x:c r="C113" s="17" t="str"/>
      <x:c r="D113" s="64" t="n">
        <x:v>0.00006678</x:v>
      </x:c>
      <x:c r="E113" s="183" t="n">
        <x:v>8013600000000</x:v>
      </x:c>
      <x:c r="F113" s="183" t="n">
        <x:f>IF(E113="","",LOG10(E113))</x:f>
        <x:v>12.903827660766</x:v>
      </x:c>
      <x:c r="G113" s="17" t="str">
        <x:v>Likely</x:v>
      </x:c>
      <x:c r="H113" s="23" t="str">
        <x:v>Operation counting</x:v>
      </x:c>
      <x:c r="I113" s="23" t="str">
        <x:v>2*66780*3*500*5000*8=8013600000000=8e12
"The number of words of the categorized sentences ranged from 3 to 13 for the Spanish ones and from 3 to 12 for the English ones."
"was trained up to 500 epochs using the 5,000 categorized pairs"</x:v>
      </x:c>
      <x:c r="J113" s="17" t="str">
        <x:v>No</x:v>
      </x:c>
      <x:c r="K113" s="17" t="str">
        <x:v>00109</x:v>
      </x:c>
      <x:c r="L113" s="17" t="str">
        <x:v>3424</x:v>
      </x:c>
      <x:c r="M113" s="17" t="str">
        <x:v>https://www.semanticscholar.org/paper/Text-to-Text-Machine-Translation-Using-the-RECONTRA-Casta%C3%B1o-Casacuberta/47ee046b416d9258952cb8f4b0e2b6e65f334fad</x:v>
      </x:c>
    </x:row>
    <x:row r="114">
      <x:c r="A114" s="17" t="str">
        <x:v>LeNet-5</x:v>
      </x:c>
      <x:c r="B114" s="31" t="n">
        <x:v>36100</x:v>
      </x:c>
      <x:c r="C114" s="17" t="str">
        <x:v>AT&amp;T</x:v>
      </x:c>
      <x:c r="D114" s="64" t="n">
        <x:v>0.00006</x:v>
      </x:c>
      <x:c r="E114" s="183" t="n">
        <x:v>2810937600000</x:v>
      </x:c>
      <x:c r="F114" s="183" t="n">
        <x:f>IF(E114="","",LOG10(E114))</x:f>
        <x:v>12.4488512048118</x:v>
      </x:c>
      <x:c r="G114" s="17" t="str">
        <x:v>Confident</x:v>
      </x:c>
      <x:c r="H114" s="23" t="str">
        <x:v>Operation counting</x:v>
      </x:c>
      <x:c r="I114" s="23" t="str">
        <x:v>"[LeNet5] contains 390408 connections" = multiply-adds
MNIST - 60,000 data points
20 epochs
390408*60000*6*20=2.810938e+12</x:v>
      </x:c>
      <x:c r="J114" s="17" t="str">
        <x:v>No</x:v>
      </x:c>
      <x:c r="K114" s="17" t="str">
        <x:v>00110</x:v>
      </x:c>
      <x:c r="L114" s="17" t="str">
        <x:v>3427</x:v>
      </x:c>
      <x:c r="M114" s="17" t="str">
        <x:v>http://vision.stanford.edu/cs598_spring07/papers/Lecun98.pdf</x:v>
      </x:c>
    </x:row>
    <x:row r="115">
      <x:c r="A115" s="17" t="str">
        <x:v>LSTM</x:v>
      </x:c>
      <x:c r="B115" s="31" t="n">
        <x:v>35749</x:v>
      </x:c>
      <x:c r="C115" s="17" t="str">
        <x:v>Technical University of Munich</x:v>
      </x:c>
      <x:c r="D115" s="64" t="n">
        <x:v>0.000010504</x:v>
      </x:c>
      <x:c r="E115" s="183" t="n">
        <x:v>31512000000000</x:v>
      </x:c>
      <x:c r="F115" s="183" t="n">
        <x:f>IF(E115="","",LOG10(E115))</x:f>
        <x:v>13.4984759678011</x:v>
      </x:c>
      <x:c r="G115" s="17" t="str">
        <x:v>Confident</x:v>
      </x:c>
      <x:c r="H115" s="23" t="str">
        <x:v>Operation counting</x:v>
      </x:c>
      <x:c r="I115" s="23" t="str">
        <x:v>"Due to limited computation time, training is stopped after 5 million sequence presentations"
Each sequence has p=100 elements in the long-delay setting.
COMPUTE = PRESENTATIONS * PRESENTATION LENGTH * UPDATE COMPUTE PER TOKEN
5000000*100*6*10,504.0=</x:v>
      </x:c>
      <x:c r="J115" s="17" t="str">
        <x:v>No</x:v>
      </x:c>
      <x:c r="K115" s="17" t="str">
        <x:v>00111</x:v>
      </x:c>
      <x:c r="L115" s="17" t="str">
        <x:v>3432</x:v>
      </x:c>
      <x:c r="M115" s="17" t="str">
        <x:v>https://direct.mit.edu/neco/article-abstract/9/8/1735/6109/Long-Short-Term-Memory?redirectedFrom=fulltext</x:v>
      </x:c>
    </x:row>
    <x:row r="116">
      <x:c r="A116" s="17" t="str">
        <x:v>MUSIC perceptron</x:v>
      </x:c>
      <x:c r="B116" s="31" t="n">
        <x:v>35219</x:v>
      </x:c>
      <x:c r="C116" s="17" t="str"/>
      <x:c r="D116" s="64" t="n">
        <x:v>0.000013607</x:v>
      </x:c>
      <x:c r="E116" s="183" t="n">
        <x:v>881733600000</x:v>
      </x:c>
      <x:c r="F116" s="183" t="n">
        <x:f>IF(E116="","",LOG10(E116))</x:f>
        <x:v>11.9453373906579</x:v>
      </x:c>
      <x:c r="G116" s="17" t="str">
        <x:v>Confident</x:v>
      </x:c>
      <x:c r="H116" s="23" t="str">
        <x:v>Operation counting</x:v>
      </x:c>
      <x:c r="I116" s="23" t="str">
        <x:v>2*13607*3*10800000=881733600000=8.8e11
Training steps: 400*27000=10800000
"After 400 epochs the error of the network"</x:v>
      </x:c>
      <x:c r="J116" s="17" t="str">
        <x:v>No</x:v>
      </x:c>
      <x:c r="K116" s="17" t="str">
        <x:v>00112</x:v>
      </x:c>
      <x:c r="L116" s="17" t="str">
        <x:v>3441</x:v>
      </x:c>
      <x:c r="M116" s="17" t="str">
        <x:v>https://ieeexplore.ieee.org/document/549237</x:v>
      </x:c>
    </x:row>
    <x:row r="117">
      <x:c r="A117" s="17" t="str">
        <x:v>Predictive Coding NN</x:v>
      </x:c>
      <x:c r="B117" s="31" t="n">
        <x:v>34670</x:v>
      </x:c>
      <x:c r="C117" s="17" t="str">
        <x:v>Technical University of Munich</x:v>
      </x:c>
      <x:c r="D117" s="64" t="n">
        <x:v>0.00020691</x:v>
      </x:c>
      <x:c r="E117" s="183" t="n">
        <x:v>18621900000000</x:v>
      </x:c>
      <x:c r="F117" s="183" t="n">
        <x:f>IF(E117="","",LOG10(E117))</x:f>
        <x:v>13.2700239901479</x:v>
      </x:c>
      <x:c r="G117" s="17" t="str">
        <x:v>Confident</x:v>
      </x:c>
      <x:c r="H117" s="23" t="str">
        <x:v>Operation counting</x:v>
      </x:c>
      <x:c r="I117" s="23" t="str">
        <x:v>2*206910*3*15000000=18621900000000=1.86e13
"The training phase consisted of 25 sweeps through the training set"</x:v>
      </x:c>
      <x:c r="J117" s="17" t="str">
        <x:v>No</x:v>
      </x:c>
      <x:c r="K117" s="17" t="str">
        <x:v>00113</x:v>
      </x:c>
      <x:c r="L117" s="17" t="str">
        <x:v>3448</x:v>
      </x:c>
      <x:c r="M117" s="17" t="str">
        <x:v>https://proceedings.neurips.cc/paper/1994/file/5705e1164a8394aace6018e27d20d237-Paper.pdf</x:v>
      </x:c>
    </x:row>
    <x:row r="118">
      <x:c r="A118" s="17" t="str">
        <x:v>NeuroChess</x:v>
      </x:c>
      <x:c r="B118" s="31" t="n">
        <x:v>34670</x:v>
      </x:c>
      <x:c r="C118" s="17" t="str"/>
      <x:c r="D118" s="64" t="n">
        <x:v>0.000072251</x:v>
      </x:c>
      <x:c r="E118" s="183" t="n">
        <x:v>858730812676</x:v>
      </x:c>
      <x:c r="F118" s="183" t="n">
        <x:f>IF(E118="","",LOG10(E118))</x:f>
        <x:v>11.9338570463797</x:v>
      </x:c>
      <x:c r="G118" s="17" t="str">
        <x:v>Speculative</x:v>
      </x:c>
      <x:c r="H118" s="23" t="str">
        <x:v>Hardware</x:v>
      </x:c>
      <x:c r="I118" s="23" t="str">
        <x:v>Lower bound: 0.3*2*24*60*60*1400000=72576000000=7.26e10
Upper bound: 0.3*14*24*60*60*1400000*20=10160640000000=1.02e13
Geometric mean: 858730812676=8.59e11 (speculative)
"Thus far, experiments lasted for 2 days to 2 weeks on I to 20 SUN Sparc Stations. "
SparcStation has 1.4 MFLOPS (https://ieeexplore.ieee.org/document/63671)
</x:v>
      </x:c>
      <x:c r="J118" s="17" t="str">
        <x:v>No</x:v>
      </x:c>
      <x:c r="K118" s="17" t="str">
        <x:v>00114</x:v>
      </x:c>
      <x:c r="L118" s="17" t="str">
        <x:v>3450</x:v>
      </x:c>
      <x:c r="M118" s="17" t="str">
        <x:v>https://www.semanticscholar.org/paper/Learning-to-Play-the-Game-of-Chess-Thrun/4bc7a6dcb9e0e6c7a26800532e2a00f5572eea47</x:v>
      </x:c>
    </x:row>
    <x:row r="119">
      <x:c r="A119" s="17" t="str">
        <x:v>Siamese-TDNN</x:v>
      </x:c>
      <x:c r="B119" s="31" t="n">
        <x:v>34182</x:v>
      </x:c>
      <x:c r="C119" s="17" t="str">
        <x:v>Bell Laboratories</x:v>
      </x:c>
      <x:c r="D119" s="64" t="n">
        <x:v>7.44e-7</x:v>
      </x:c>
      <x:c r="E119" s="183" t="n">
        <x:v>12869570138112</x:v>
      </x:c>
      <x:c r="F119" s="183" t="n">
        <x:f>IF(E119="","",LOG10(E119))</x:f>
        <x:v>13.1095640410952</x:v>
      </x:c>
      <x:c r="G119" s="17" t="str">
        <x:v>Likely</x:v>
      </x:c>
      <x:c r="H119" s="23" t="str">
        <x:v>Operation counting</x:v>
      </x:c>
      <x:c r="I119" s="23" t="str">
        <x:v>8073216*3*7701*69=12869570138112=1.29e13
Forward pass flop: 2*(2*200*200*8*6+2*64*64*6*4)=8073216
"We used up to 7,701 signature pairs"
Epochs: 69 (Table 1)
</x:v>
      </x:c>
      <x:c r="J119" s="17" t="str">
        <x:v>No</x:v>
      </x:c>
      <x:c r="K119" s="17" t="str">
        <x:v>00115</x:v>
      </x:c>
      <x:c r="L119" s="17" t="str">
        <x:v>3456</x:v>
      </x:c>
      <x:c r="M119" s="17" t="str">
        <x:v>https://www.semanticscholar.org/paper/Signature-Verification-Using-A-%22Siamese%22-Time-Delay-Bromley-Bentz/997dc5d9a058753f034422afe7bd0cc0b8ad808b</x:v>
      </x:c>
    </x:row>
    <x:row r="120">
      <x:c r="A120" s="17" t="str">
        <x:v>TD-Gammon</x:v>
      </x:c>
      <x:c r="B120" s="31" t="n">
        <x:v>33725</x:v>
      </x:c>
      <x:c r="C120" s="17" t="str">
        <x:v>IBM</x:v>
      </x:c>
      <x:c r="D120" s="64" t="n">
        <x:v>0.000025</x:v>
      </x:c>
      <x:c r="E120" s="183" t="n">
        <x:v>18232157622832.703</x:v>
      </x:c>
      <x:c r="F120" s="183" t="n">
        <x:f>IF(E120="","",LOG10(E120))</x:f>
        <x:v>13.2608380668032</x:v>
      </x:c>
      <x:c r="G120" s="17" t="str">
        <x:v>Speculative</x:v>
      </x:c>
      <x:c r="H120" s="23" t="str">
        <x:v>Third-party estimation,Operation counting,Hardware</x:v>
      </x:c>
      <x:c r="I120" s="23" t="str">
        <x:v>Extracted from AI and Compute (https://openai.com/blog/ai-and-compute/) charts by using https://automeris.io/WebPlotDigitizer/.
OpenAI estimate: 1.8e13
Hardware estimate (likely overestimates due to simulation effort)
"on an IBM RS/6000 workstation, the smallest network was trained in several hours, while the largest net required two weeks of simulation time."
IBM RS/6000 achieves 1.5 GFLOPS on Linpack (https://link.springer.com/rwe/10.1007/978-0-387-09766-4_232) 
14*24*60*60*0.5*1500000000=9.072e+14
Operation counting estimate: 
Forward FLOP: 50000
Each legal move had to be evaluated separately, assuming an average of 10 move options (+2 for backward passes of the chosen move):
50000*12*300000*21=3.78e+12
Keeping the OpenAI estimate as the median estimate. </x:v>
      </x:c>
      <x:c r="J120" s="17" t="str">
        <x:v>No</x:v>
      </x:c>
      <x:c r="K120" s="17" t="str">
        <x:v>00116</x:v>
      </x:c>
      <x:c r="L120" s="17" t="str">
        <x:v>3463</x:v>
      </x:c>
      <x:c r="M120" s="17" t="str">
        <x:v>https://papers.nips.cc/paper/1991/file/68ce199ec2c5517597ce0a4d89620f55-Paper.pdf</x:v>
      </x:c>
    </x:row>
    <x:row r="121">
      <x:c r="A121" s="17" t="str">
        <x:v>Weight Decay</x:v>
      </x:c>
      <x:c r="B121" s="31" t="n">
        <x:v>33574</x:v>
      </x:c>
      <x:c r="C121" s="17" t="str"/>
      <x:c r="D121" s="64" t="n">
        <x:v>0.000008386</x:v>
      </x:c>
      <x:c r="E121" s="183" t="n">
        <x:v>75474000000</x:v>
      </x:c>
      <x:c r="F121" s="183" t="n">
        <x:f>IF(E121="","",LOG10(E121))</x:f>
        <x:v>10.8777973675069</x:v>
      </x:c>
      <x:c r="G121" s="17" t="str">
        <x:v>Confident</x:v>
      </x:c>
      <x:c r="H121" s="23" t="str">
        <x:v>Operation counting</x:v>
      </x:c>
      <x:c r="I121" s="23" t="str">
        <x:v>2*8386*3*1500000=75474000000=7.55e10
"It was trained on 400 to 5000 random words from the data base of around 20.000 words,"
"The top full line corresponds to the generalization error after 300 epochs"
</x:v>
      </x:c>
      <x:c r="J121" s="17" t="str">
        <x:v>No</x:v>
      </x:c>
      <x:c r="K121" s="17" t="str">
        <x:v>00117</x:v>
      </x:c>
      <x:c r="L121" s="17" t="str">
        <x:v>3464</x:v>
      </x:c>
      <x:c r="M121" s="17" t="str">
        <x:v>https://www.semanticscholar.org/paper/A-Simple-Weight-Decay-Can-Improve-Generalization-Krogh-Hertz/48e1de7d085808004d5f0493d486669a3d2930b5</x:v>
      </x:c>
    </x:row>
    <x:row r="122">
      <x:c r="A122" s="17" t="str">
        <x:v>SexNet compression</x:v>
      </x:c>
      <x:c r="B122" s="31" t="n">
        <x:v>33147</x:v>
      </x:c>
      <x:c r="C122" s="17" t="str"/>
      <x:c r="D122" s="64" t="n">
        <x:v>0.00007294</x:v>
      </x:c>
      <x:c r="E122" s="183" t="n">
        <x:v>78775200000</x:v>
      </x:c>
      <x:c r="F122" s="183" t="n">
        <x:f>IF(E122="","",LOG10(E122))</x:f>
        <x:v>10.8963895144647</x:v>
      </x:c>
      <x:c r="G122" s="17" t="str">
        <x:v>Confident</x:v>
      </x:c>
      <x:c r="H122" s="23" t="str">
        <x:v>Operation counting</x:v>
      </x:c>
      <x:c r="I122" s="23" t="str">
        <x:v>2*72940*3*90*2000=78775200000
“The compression network trained for 2000 runs on each of 90 faces”</x:v>
      </x:c>
      <x:c r="J122" s="17" t="str">
        <x:v>No</x:v>
      </x:c>
      <x:c r="K122" s="17" t="str">
        <x:v>00118</x:v>
      </x:c>
      <x:c r="L122" s="17" t="str">
        <x:v>3468</x:v>
      </x:c>
      <x:c r="M122" s="17" t="str">
        <x:v>https://www.semanticscholar.org/paper/SEXNET%3A-A-Neural-Network-Identifies-Sex-From-Human-Golomb-Lawrence/cbf90aa78fea0c8a1028705d92bc4bc7808ddeeb</x:v>
      </x:c>
    </x:row>
    <x:row r="123">
      <x:c r="A123" s="17" t="str">
        <x:v>NETtalk reimplementation</x:v>
      </x:c>
      <x:c r="B123" s="31" t="n">
        <x:v>33025</x:v>
      </x:c>
      <x:c r="C123" s="17" t="str">
        <x:v>Oregon State University</x:v>
      </x:c>
      <x:c r="D123" s="64" t="n">
        <x:v>0.00002748</x:v>
      </x:c>
      <x:c r="E123" s="183" t="n">
        <x:v>35811936000</x:v>
      </x:c>
      <x:c r="F123" s="183" t="n">
        <x:f>IF(E123="","",LOG10(E123))</x:f>
        <x:v>10.554027799688</x:v>
      </x:c>
      <x:c r="G123" s="17" t="str">
        <x:v>Confident</x:v>
      </x:c>
      <x:c r="H123" s="23" t="str">
        <x:v>Operation counting</x:v>
      </x:c>
      <x:c r="I123" s="23" t="str">
        <x:v>Updated FLOP estimate: 2*27480*3*1000*7.24*30=35811936000=3.6e10</x:v>
      </x:c>
      <x:c r="J123" s="17" t="str">
        <x:v>No</x:v>
      </x:c>
      <x:c r="K123" s="17" t="str">
        <x:v>00119</x:v>
      </x:c>
      <x:c r="L123" s="17" t="str">
        <x:v>3472</x:v>
      </x:c>
      <x:c r="M123" s="17" t="str">
        <x:v>https://www.sciencedirect.com/science/article/abs/pii/B9781558601413500079</x:v>
      </x:c>
    </x:row>
    <x:row r="124">
      <x:c r="A124" s="17" t="str">
        <x:v>Zip CNN</x:v>
      </x:c>
      <x:c r="B124" s="31" t="n">
        <x:v>32843</x:v>
      </x:c>
      <x:c r="C124" s="17" t="str">
        <x:v>AT&amp;T,Bell Laboratories</x:v>
      </x:c>
      <x:c r="D124" s="64" t="n">
        <x:v>0.00000976</x:v>
      </x:c>
      <x:c r="E124" s="183" t="n">
        <x:v>1496338054440</x:v>
      </x:c>
      <x:c r="F124" s="183" t="n">
        <x:f>IF(E124="","",LOG10(E124))</x:f>
        <x:v>12.1750297209297</x:v>
      </x:c>
      <x:c r="G124" s="17" t="str">
        <x:v>Confident</x:v>
      </x:c>
      <x:c r="H124" s="23" t="str">
        <x:v>Operation counting</x:v>
      </x:c>
      <x:c r="I124" s="23" t="str">
        <x:v>Its a deep CNN so we assume a backward-forward ratio of 2:1
 2*64660*3*23*167693=1496338054440
"The network was trained for 23
passes through the training set (167,693 pattern presentations)."</x:v>
      </x:c>
      <x:c r="J124" s="17" t="str">
        <x:v>No</x:v>
      </x:c>
      <x:c r="K124" s="17" t="str">
        <x:v>00120</x:v>
      </x:c>
      <x:c r="L124" s="17" t="str">
        <x:v>3473</x:v>
      </x:c>
      <x:c r="M124" s="17" t="str">
        <x:v>https://ieeexplore.ieee.org/document/6795724</x:v>
      </x:c>
    </x:row>
    <x:row r="125">
      <x:c r="A125" s="17" t="str">
        <x:v>Handwritten digit recognition network</x:v>
      </x:c>
      <x:c r="B125" s="31" t="n">
        <x:v>32839</x:v>
      </x:c>
      <x:c r="C125" s="17" t="str">
        <x:v>AT&amp;T</x:v>
      </x:c>
      <x:c r="D125" s="64" t="n">
        <x:v>0.000002578</x:v>
      </x:c>
      <x:c r="E125" s="183" t="n">
        <x:v>181440000000</x:v>
      </x:c>
      <x:c r="F125" s="183" t="n">
        <x:f>IF(E125="","",LOG10(E125))</x:f>
        <x:v>11.2587330372128</x:v>
      </x:c>
      <x:c r="G125" s="17" t="str">
        <x:v>Confident</x:v>
      </x:c>
      <x:c r="H125" s="23" t="str">
        <x:v>Hardware</x:v>
      </x:c>
      <x:c r="I125" s="23" t="str">
        <x:v>1.4e6 * 3 * 24 * 60* 60 * 0.5 = 181440000000 = 1.81e11
"A complete training session (30 passes through the training set plus test) takes about 3 days on a SUN SPARCstation 1"
Sparcstation 1 has an estimated compute of 1.4 MFLOPS (source: https://ieeexplore.ieee.org/document/63671 )</x:v>
      </x:c>
      <x:c r="J125" s="17" t="str">
        <x:v>No</x:v>
      </x:c>
      <x:c r="K125" s="17" t="str">
        <x:v>00121</x:v>
      </x:c>
      <x:c r="L125" s="17" t="str">
        <x:v>3477</x:v>
      </x:c>
      <x:c r="M125" s="17" t="str">
        <x:v>https://www.semanticscholar.org/paper/Handwritten-Digit-Recognition-with-a-Network-LeCun-Boser/86ab4cae682fbd49c5a5bedb630e5a40fa7529f6</x:v>
      </x:c>
    </x:row>
    <x:row r="126">
      <x:c r="A126" s="17" t="str">
        <x:v>Invariant image recognition</x:v>
      </x:c>
      <x:c r="B126" s="31" t="n">
        <x:v>32677</x:v>
      </x:c>
      <x:c r="C126" s="17" t="str">
        <x:v>Complutense University of Madrid</x:v>
      </x:c>
      <x:c r="D126" s="64"/>
      <x:c r="E126" s="183" t="n">
        <x:v>27000000000</x:v>
      </x:c>
      <x:c r="F126" s="183" t="n">
        <x:f>IF(E126="","",LOG10(E126))</x:f>
        <x:v>10.431363764159</x:v>
      </x:c>
      <x:c r="G126" s="17" t="str">
        <x:v>Confident</x:v>
      </x:c>
      <x:c r="H126" s="23" t="str">
        <x:v>Hardware</x:v>
      </x:c>
      <x:c r="I126" s="23" t="str">
        <x:v>0.5*6*60*60*2.5e6 = 27000000000 = 2.7e10
Trained for 6h on a SUN-4 (section 4)
Assumed utilization of 0.5
SUN-4 is estimated at 2.5e6 FLOP/s (Nordhaus, 2007)</x:v>
      </x:c>
      <x:c r="J126" s="17" t="str">
        <x:v>No</x:v>
      </x:c>
      <x:c r="K126" s="17" t="str">
        <x:v>00122</x:v>
      </x:c>
      <x:c r="L126" s="17" t="str">
        <x:v>3478</x:v>
      </x:c>
      <x:c r="M126" s="17" t="str">
        <x:v>https://ieeexplore.ieee.org/document/118669</x:v>
      </x:c>
    </x:row>
    <x:row r="127">
      <x:c r="A127" s="17" t="str">
        <x:v>Translation-invariant MLP</x:v>
      </x:c>
      <x:c r="B127" s="31" t="n">
        <x:v>31943</x:v>
      </x:c>
      <x:c r="C127" s="17" t="str">
        <x:v>Carnegie Mellon University (CMU)</x:v>
      </x:c>
      <x:c r="D127" s="64" t="n">
        <x:v>8.16e-7</x:v>
      </x:c>
      <x:c r="E127" s="183" t="n">
        <x:v>18032947200</x:v>
      </x:c>
      <x:c r="F127" s="183" t="n">
        <x:f>IF(E127="","",LOG10(E127))</x:f>
        <x:v>10.2560667110872</x:v>
      </x:c>
      <x:c r="G127" s="17" t="str">
        <x:v>Confident</x:v>
      </x:c>
      <x:c r="H127" s="23" t="str">
        <x:v>Operation counting</x:v>
      </x:c>
      <x:c r="I127" s="23" t="str">
        <x:v>FLOPs: 2*816*3*160*23020=18032947200=1.8e10</x:v>
      </x:c>
      <x:c r="J127" s="17" t="str">
        <x:v>No</x:v>
      </x:c>
      <x:c r="K127" s="17" t="str">
        <x:v>00123</x:v>
      </x:c>
      <x:c r="L127" s="17" t="str">
        <x:v>3487</x:v>
      </x:c>
      <x:c r="M127" s="17" t="str">
        <x:v>https://www.cs.toronto.edu/~hinton/absps/parle.pdf</x:v>
      </x:c>
    </x:row>
    <x:row r="128">
      <x:c r="A128" s="17" t="str">
        <x:v>NetTalk (transcription)</x:v>
      </x:c>
      <x:c r="B128" s="31" t="n">
        <x:v>31934</x:v>
      </x:c>
      <x:c r="C128" s="17" t="str">
        <x:v>Princeton University</x:v>
      </x:c>
      <x:c r="D128" s="64" t="n">
        <x:v>0.000018629</x:v>
      </x:c>
      <x:c r="E128" s="183" t="n">
        <x:v>28328002560</x:v>
      </x:c>
      <x:c r="F128" s="183" t="n">
        <x:f>IF(E128="","",LOG10(E128))</x:f>
        <x:v>10.4522159529972</x:v>
      </x:c>
      <x:c r="G128" s="17" t="str">
        <x:v>Confident</x:v>
      </x:c>
      <x:c r="H128" s="23" t="str">
        <x:v>Operation counting</x:v>
      </x:c>
      <x:c r="I128" s="23" t="str">
        <x:v>18629 params * 2 FLOP/param * (3 for forward + backward pass) * 55 epochs * 1024 words/epoch * 4.5 letters/word</x:v>
      </x:c>
      <x:c r="J128" s="17" t="str">
        <x:v>No</x:v>
      </x:c>
      <x:c r="K128" s="17" t="str">
        <x:v>00124</x:v>
      </x:c>
      <x:c r="L128" s="17" t="str">
        <x:v>3488</x:v>
      </x:c>
      <x:c r="M128" s="17" t="str">
        <x:v>http://citeseerx.ist.psu.edu/viewdoc/download;jsessionid=03A3D3EDF0BAF35405ABCF083411B55E?doi=10.1.1.154.7012&amp;rep=rep1&amp;type=pdf</x:v>
      </x:c>
    </x:row>
    <x:row r="129">
      <x:c r="A129" s="17" t="str">
        <x:v>NetTalk (dictionary)</x:v>
      </x:c>
      <x:c r="B129" s="31" t="n">
        <x:v>31934</x:v>
      </x:c>
      <x:c r="C129" s="17" t="str">
        <x:v>Princeton University</x:v>
      </x:c>
      <x:c r="D129" s="64" t="n">
        <x:v>0.000018629</x:v>
      </x:c>
      <x:c r="E129" s="183" t="n">
        <x:v>27664065000</x:v>
      </x:c>
      <x:c r="F129" s="183" t="n">
        <x:f>IF(E129="","",LOG10(E129))</x:f>
        <x:v>10.4419159963574</x:v>
      </x:c>
      <x:c r="G129" s="17" t="str">
        <x:v>Confident</x:v>
      </x:c>
      <x:c r="H129" s="23" t="str">
        <x:v>Operation counting</x:v>
      </x:c>
      <x:c r="I129" s="23" t="str">
        <x:v>18629 params * 2 FLOP/param * (3 for forward + backward pass) * 55 epochs * 1000 words/epoch * 4.5 letters/word (estimated number of letters)</x:v>
      </x:c>
      <x:c r="J129" s="17" t="str">
        <x:v>No</x:v>
      </x:c>
      <x:c r="K129" s="17" t="str">
        <x:v>00125</x:v>
      </x:c>
      <x:c r="L129" s="17" t="str">
        <x:v>3489</x:v>
      </x:c>
      <x:c r="M129" s="17" t="str">
        <x:v>http://citeseerx.ist.psu.edu/viewdoc/download;jsessionid=03A3D3EDF0BAF35405ABCF083411B55E?doi=10.1.1.154.7012&amp;rep=rep1&amp;type=pdf</x:v>
      </x:c>
    </x:row>
    <x:row r="130">
      <x:c r="A130" s="17" t="str">
        <x:v>MLP with back-propagation</x:v>
      </x:c>
      <x:c r="B130" s="31" t="n">
        <x:v>31686</x:v>
      </x:c>
      <x:c r="C130" s="17" t="str">
        <x:v>University of California San Diego,Carnegie Mellon University (CMU)</x:v>
      </x:c>
      <x:c r="D130" s="64" t="n">
        <x:v>7.2e-7</x:v>
      </x:c>
      <x:c r="E130" s="183" t="n">
        <x:v>673920000</x:v>
      </x:c>
      <x:c r="F130" s="183" t="n">
        <x:f>IF(E130="","",LOG10(E130))</x:f>
        <x:v>8.82860834516937</x:v>
      </x:c>
      <x:c r="G130" s="17" t="str">
        <x:v>Confident</x:v>
      </x:c>
      <x:c r="H130" s="23" t="str">
        <x:v>Operation counting</x:v>
      </x:c>
      <x:c r="I130" s="23" t="str">
        <x:v>We assume that the number of mult-adds per pass is equal to the number of parameters -&gt; 2*720=1440 FLOP per forward pass.
"We trained the network for 1500 sweeps"
There are 104 relationship triplets ("[...] of the 104 possible triplets")
FLOP: 1500*104*3*1440=673920000
</x:v>
      </x:c>
      <x:c r="J130" s="17" t="str">
        <x:v>No</x:v>
      </x:c>
      <x:c r="K130" s="17" t="str">
        <x:v>00126</x:v>
      </x:c>
      <x:c r="L130" s="17" t="str">
        <x:v>3491</x:v>
      </x:c>
      <x:c r="M130" s="17" t="str">
        <x:v>https://www.semanticscholar.org/paper/Learning-representations-by-back-propagating-errors-Rumelhart-Hinton/052b1d8ce63b07fec3de9dbb583772d860b7c769</x:v>
      </x:c>
    </x:row>
    <x:row r="131">
      <x:c r="A131" s="17" t="str">
        <x:v>Distributed representation NN</x:v>
      </x:c>
      <x:c r="B131" s="31" t="n">
        <x:v>31639</x:v>
      </x:c>
      <x:c r="C131" s="17" t="str">
        <x:v>Carnegie Mellon University (CMU)</x:v>
      </x:c>
      <x:c r="D131" s="64" t="n">
        <x:v>4.32e-7</x:v>
      </x:c>
      <x:c r="E131" s="183" t="n">
        <x:v>388800000</x:v>
      </x:c>
      <x:c r="F131" s="183" t="n">
        <x:f>IF(E131="","",LOG10(E131))</x:f>
        <x:v>8.58972625625424</x:v>
      </x:c>
      <x:c r="G131" s="17" t="str">
        <x:v>Confident</x:v>
      </x:c>
      <x:c r="H131" s="23" t="str">
        <x:v>Operation counting</x:v>
      </x:c>
      <x:c r="I131" s="23" t="str">
        <x:v> 2*432*3*1500*100=388800000=3.9e8
"After 1500 sweeps through all 100 training examples the weights were very stable "</x:v>
      </x:c>
      <x:c r="J131" s="17" t="str">
        <x:v>No</x:v>
      </x:c>
      <x:c r="K131" s="17" t="str">
        <x:v>00127</x:v>
      </x:c>
      <x:c r="L131" s="17" t="str">
        <x:v>3492</x:v>
      </x:c>
      <x:c r="M131" s="17" t="str">
        <x:v>https://www.cs.toronto.edu/~hinton/absps/families.pdf</x:v>
      </x:c>
    </x:row>
    <x:row r="132">
      <x:c r="A132" s="17" t="str">
        <x:v>ASE+ACE</x:v>
      </x:c>
      <x:c r="B132" s="31" t="n">
        <x:v>30560</x:v>
      </x:c>
      <x:c r="C132" s="17" t="str">
        <x:v>University of Massachusetts Amherst</x:v>
      </x:c>
      <x:c r="D132" s="64" t="n">
        <x:v>3.24e-7</x:v>
      </x:c>
      <x:c r="E132" s="183" t="n">
        <x:v>324000000</x:v>
      </x:c>
      <x:c r="F132" s="183" t="n">
        <x:f>IF(E132="","",LOG10(E132))</x:f>
        <x:v>8.51054501020661</x:v>
      </x:c>
      <x:c r="G132" s="17" t="str">
        <x:v>Likely</x:v>
      </x:c>
      <x:c r="H132" s="23" t="str">
        <x:v>Operation counting</x:v>
      </x:c>
      <x:c r="I132" s="23" t="str">
        <x:v>324 * 2 * 500000 = 324000000 = 3.24e8. The calculation assumes "compute per forward pass" = "number of parameters" = "compute per backward pass". Their model only has a single layer and is trained with simple update rules instead of gradient descent. Training details are described in Section IX.
Note that this is the compute for a single run; they appear to have repeated training 10 times for the ASE+ACE system.</x:v>
      </x:c>
      <x:c r="J132" s="17" t="str">
        <x:v>No</x:v>
      </x:c>
      <x:c r="K132" s="17" t="str">
        <x:v>00128</x:v>
      </x:c>
      <x:c r="L132" s="17" t="str">
        <x:v>3498</x:v>
      </x:c>
      <x:c r="M132" s="17" t="str">
        <x:v>https://ieeexplore.ieee.org/stamp/stamp.jsp?tp=&amp;arnumber=6313077</x:v>
      </x:c>
    </x:row>
    <x:row r="133">
      <x:c r="A133" s="17" t="str">
        <x:v>Neocognitron</x:v>
      </x:c>
      <x:c r="B133" s="31" t="n">
        <x:v>29312</x:v>
      </x:c>
      <x:c r="C133" s="17" t="str">
        <x:v>NHK Broadcasting Science Research Laboratories</x:v>
      </x:c>
      <x:c r="D133" s="64" t="n">
        <x:v>0.001140576</x:v>
      </x:c>
      <x:c r="E133" s="183" t="n">
        <x:v>273738240</x:v>
      </x:c>
      <x:c r="F133" s="183" t="n">
        <x:f>IF(E133="","",LOG10(E133))</x:f>
        <x:v>8.43733547063242</x:v>
      </x:c>
      <x:c r="G133" s="17" t="str">
        <x:v>Confident</x:v>
      </x:c>
      <x:c r="H133" s="23" t="str">
        <x:v>Operation counting</x:v>
      </x:c>
      <x:c r="I133" s="23" t="str">
        <x:v>"It does not necessarily mean that all of these input synapses are
always fully reinforced. In usual situations, only some of these input synapses are reinforced, and the rest of them remains in small values [...] Each of the five stimulus patterns has been presented 20 times to the network. By that time, self organization of the network has almost been completed."
We multiply by 2 to account for multadds in the forward pass. 
There is no real backward pass, weights are only updated sparsely. Estimating 20% additional weight update compute compared to the forward pass:
2*1,140,576.0*1.2*100=273738240
</x:v>
      </x:c>
      <x:c r="J133" s="17" t="str">
        <x:v>No</x:v>
      </x:c>
      <x:c r="K133" s="17" t="str">
        <x:v>00129</x:v>
      </x:c>
      <x:c r="L133" s="17" t="str">
        <x:v>3501</x:v>
      </x:c>
      <x:c r="M133" s="17" t="str">
        <x:v>https://link.springer.com/article/10.1007/BF00344251</x:v>
      </x:c>
    </x:row>
    <x:row r="134">
      <x:c r="A134" s="17" t="str">
        <x:v>LTE speaker verification system</x:v>
      </x:c>
      <x:c r="B134" s="31" t="n">
        <x:v>24412</x:v>
      </x:c>
      <x:c r="C134" s="17" t="str">
        <x:v>IBM</x:v>
      </x:c>
      <x:c r="D134" s="64" t="n">
        <x:v>0.000002061</x:v>
      </x:c>
      <x:c r="E134" s="183" t="n">
        <x:v>105917060</x:v>
      </x:c>
      <x:c r="F134" s="183" t="n">
        <x:f>IF(E134="","",LOG10(E134))</x:f>
        <x:v>8.0249659173043</x:v>
      </x:c>
      <x:c r="G134" s="17" t="str">
        <x:v>Likely</x:v>
      </x:c>
      <x:c r="H134" s="23" t="str">
        <x:v>Operation counting</x:v>
      </x:c>
      <x:c r="I134" s="23" t="str">
        <x:v>1st and 2nd level system are trained separately, multiple versions of both are trained, I chose the largest clearly described training runs.
1st level LTE compute: 2*1810*28700=103894000=1.04e8
1st level steps: 28700 ("Only 287 samples were selected to train the 10 LTE's. The same algorithm was used as that used with the 100-class gain. Two LTE's
converged before 100 training passes.")
2nd level LTE compute: 2*251*4030=2023060=2e6
2nd level steps: 4030 (31 epochs, 130 training examples, see Table 3)
Total compute: 103894000+2023060=105917060=1.06e8 (assuming no backward pass since they didn't use backpropagation)
</x:v>
      </x:c>
      <x:c r="J134" s="17" t="str">
        <x:v>No</x:v>
      </x:c>
      <x:c r="K134" s="17" t="str">
        <x:v>00130</x:v>
      </x:c>
      <x:c r="L134" s="17" t="str">
        <x:v>3513</x:v>
      </x:c>
      <x:c r="M134" s="17" t="str">
        <x:v>https://pubs.aip.org/asa/jasa/article-abstract/40/5/966/754180/Experimental-Studies-in-Speaker-Verification-Using?redirectedFrom=fulltext</x:v>
      </x:c>
    </x:row>
    <x:row r="135">
      <x:c r="A135" s="17" t="str">
        <x:v>Print Recognition Logic</x:v>
      </x:c>
      <x:c r="B135" s="31" t="n">
        <x:v>23012</x:v>
      </x:c>
      <x:c r="C135" s="17" t="str">
        <x:v>IBM</x:v>
      </x:c>
      <x:c r="D135" s="64"/>
      <x:c r="E135" s="183" t="n">
        <x:v>22500000</x:v>
      </x:c>
      <x:c r="F135" s="183" t="n">
        <x:f>IF(E135="","",LOG10(E135))</x:f>
        <x:v>7.35218251811136</x:v>
      </x:c>
      <x:c r="G135" s="17" t="str">
        <x:v>Speculative</x:v>
      </x:c>
      <x:c r="H135" s="23" t="str">
        <x:v>Hardware</x:v>
      </x:c>
      <x:c r="I135" s="23" t="str">
        <x:v>0.5*2.5*60*60*5000 = 22500000 = 2.25e7
Assumed utilization of 0.5
Trained for 2-3h on an IBM 7090 (from Introduction)
Estimated IBM 7090 at 5000 FLOP/s based on multiplications per second (Nordhaus, 2007)
Note: the Nordhaus estimate is very different from Wikipedia's estimate of 100000 FLOP/s, which cites a PowerPoint as source.</x:v>
      </x:c>
      <x:c r="J135" s="17" t="str">
        <x:v>No</x:v>
      </x:c>
      <x:c r="K135" s="17" t="str">
        <x:v>00131</x:v>
      </x:c>
      <x:c r="L135" s="17" t="str">
        <x:v>3517</x:v>
      </x:c>
      <x:c r="M135" s="17" t="str">
        <x:v>https://ieeexplore.ieee.org/document/5392331</x:v>
      </x:c>
    </x:row>
    <x:row r="136">
      <x:c r="A136" s="17" t="str">
        <x:v>Linear Decision Functions</x:v>
      </x:c>
      <x:c r="B136" s="31" t="n">
        <x:v>22798</x:v>
      </x:c>
      <x:c r="C136" s="17" t="str">
        <x:v>Bell Laboratories</x:v>
      </x:c>
      <x:c r="D136" s="64"/>
      <x:c r="E136" s="183" t="n">
        <x:v>1559250</x:v>
      </x:c>
      <x:c r="F136" s="183" t="n">
        <x:f>IF(E136="","",LOG10(E136))</x:f>
        <x:v>6.19291575272317</x:v>
      </x:c>
      <x:c r="G136" s="17" t="str">
        <x:v>Speculative</x:v>
      </x:c>
      <x:c r="H136" s="23" t="str">
        <x:v>Hardware</x:v>
      </x:c>
      <x:c r="I136" s="23" t="str">
        <x:v>0.5*45*35*1980 = 1559250 = 1.56e6
Trained using IBM punched cards, computation took 45 * 35s for all 10 digits (Section Estimating the Linear Decision Function).
Multiplications per second estimate based on publication year: 1.98e3 (regression on Nordhaus data).
Assumed utilization of 0.5</x:v>
      </x:c>
      <x:c r="J136" s="17" t="str">
        <x:v>No</x:v>
      </x:c>
      <x:c r="K136" s="17" t="str">
        <x:v>00132</x:v>
      </x:c>
      <x:c r="L136" s="17" t="str">
        <x:v>3519</x:v>
      </x:c>
      <x:c r="M136" s="17" t="str">
        <x:v>https://ieeexplore.ieee.org/document/4066882?denied=</x:v>
      </x:c>
    </x:row>
    <x:row r="137">
      <x:c r="A137" s="17" t="str">
        <x:v>ADALINE</x:v>
      </x:c>
      <x:c r="B137" s="31" t="n">
        <x:v>22097</x:v>
      </x:c>
      <x:c r="C137" s="17" t="str">
        <x:v>Stanford University</x:v>
      </x:c>
      <x:c r="D137" s="64" t="n">
        <x:v>1.7e-8</x:v>
      </x:c>
      <x:c r="E137" s="183" t="n">
        <x:v>6600</x:v>
      </x:c>
      <x:c r="F137" s="183" t="n">
        <x:f>IF(E137="","",LOG10(E137))</x:f>
        <x:v>3.81954393554187</x:v>
      </x:c>
      <x:c r="G137" s="17" t="str">
        <x:v>Confident</x:v>
      </x:c>
      <x:c r="H137" s="23" t="str">
        <x:v>Operation counting</x:v>
      </x:c>
      <x:c r="I137" s="23" t="str">
        <x:v>"The method of searching that has proven most useful is the method of steepest descent"
Apparently each pattern was only shown once to the system.
So the training compute is (forward pass compute) * (3 for backprop) * dataset size
This is a single layer (and single neuron) which does not require gradients w.r.t. inputs - 1:1 forward-backward ratio
</x:v>
      </x:c>
      <x:c r="J137" s="17" t="str">
        <x:v>No</x:v>
      </x:c>
      <x:c r="K137" s="17" t="str">
        <x:v>00133</x:v>
      </x:c>
      <x:c r="L137" s="17" t="str">
        <x:v>3521</x:v>
      </x:c>
      <x:c r="M137" s="17" t="str">
        <x:v>https://isl.stanford.edu/~widrow/papers/c1960adaptiveswitching.pdf</x:v>
      </x:c>
    </x:row>
    <x:row r="138">
      <x:c r="A138" s="17" t="str">
        <x:v>Perceptron (1960)</x:v>
      </x:c>
      <x:c r="B138" s="31" t="n">
        <x:v>22005</x:v>
      </x:c>
      <x:c r="C138" s="17" t="str">
        <x:v>Cornell Aeronautical Laboratory</x:v>
      </x:c>
      <x:c r="D138" s="64" t="n">
        <x:v>0.000001</x:v>
      </x:c>
      <x:c r="E138" s="183" t="n">
        <x:v>720000000</x:v>
      </x:c>
      <x:c r="F138" s="183" t="n">
        <x:f>IF(E138="","",LOG10(E138))</x:f>
        <x:v>8.85733249643127</x:v>
      </x:c>
      <x:c r="G138" s="17" t="str">
        <x:v>Speculative</x:v>
      </x:c>
      <x:c r="H138" s="23" t="str">
        <x:v>Hardware</x:v>
      </x:c>
      <x:c r="I138" s="23" t="str">
        <x:v>4000 * 12000 * 15
from the text "This program uses the IBM 704 computer to simulate per-ceptual learning, recognition, and spontaneous classification of visual stimuli in the perceptron,"
from https://en.wikipedia.org/wiki/IBM_704 The 704 can execute up to 12,000 floating-point additions per second.
" For the first system, the computing time averaged about 15 seconds per stimulus cycle, "
In Fig 10 we see up to 4000 stimuli</x:v>
      </x:c>
      <x:c r="J138" s="17" t="str">
        <x:v>No</x:v>
      </x:c>
      <x:c r="K138" s="17" t="str">
        <x:v>00134</x:v>
      </x:c>
      <x:c r="L138" s="17" t="str">
        <x:v>3522</x:v>
      </x:c>
      <x:c r="M138" s="17" t="str">
        <x:v>https://www.semanticscholar.org/paper/Perceptron-Simulation-Experiments-Rosenblatt/ae76ce1ba27ac29addce4aab93b927e9bc7f7c67</x:v>
      </x:c>
    </x:row>
    <x:row r="139">
      <x:c r="A139" s="17" t="str">
        <x:v>Samuel Neural Checkers</x:v>
      </x:c>
      <x:c r="B139" s="31" t="n">
        <x:v>21732</x:v>
      </x:c>
      <x:c r="C139" s="17" t="str">
        <x:v>IBM</x:v>
      </x:c>
      <x:c r="D139" s="64" t="n">
        <x:v>1.6e-8</x:v>
      </x:c>
      <x:c r="E139" s="183" t="n">
        <x:v>428400000</x:v>
      </x:c>
      <x:c r="F139" s="183" t="n">
        <x:f>IF(E139="","",LOG10(E139))</x:f>
        <x:v>8.63184946215982</x:v>
      </x:c>
      <x:c r="G139" s="17" t="str">
        <x:v>Likely</x:v>
      </x:c>
      <x:c r="H139" s="23" t="str"/>
      <x:c r="I139" s="23" t="str">
        <x:v>"it can learn to do this in a remarkably short period of time 8 or 10 hours of machine-playing time)"
"The availability of a larger and faster machine (the IBM 704), coupled with many detailed changes in the programming procedure, leads to a fairly interesting game being played, even without any learning."
"The Type 704 is the first large-scale, commercially available computer to employ fully automatic floating point arithmetic commands. [...]. Floating point addition or subtraction operations require 84 microseconds."
source: https://www.ibm.com/ibm/history/exhibits/mainframe/mainframe_PP704.html
"An idea of the learning ability of this procedure can be gained by analyzing an initial test series of 28 games"
"Each game averaged 68 moves (34 to a side), of which approximately 20 caused changes to be made in the scoring polynomial."
10*3600*1000000/84=428571428</x:v>
      </x:c>
      <x:c r="J139" s="17" t="str">
        <x:v>No</x:v>
      </x:c>
      <x:c r="K139" s="17" t="str">
        <x:v>00135</x:v>
      </x:c>
      <x:c r="L139" s="17" t="str">
        <x:v>3524</x:v>
      </x:c>
      <x:c r="M139" s="17" t="str">
        <x:v>https://ieeexplore.ieee.org/abstract/document/5392560</x:v>
      </x:c>
    </x:row>
    <x:row r="140">
      <x:c r="A140" s="17" t="str">
        <x:v>Pandemonium (morse)</x:v>
      </x:c>
      <x:c r="B140" s="31" t="n">
        <x:v>21582</x:v>
      </x:c>
      <x:c r="C140" s="17" t="str">
        <x:v>Massachusetts Institute of Technology (MIT)</x:v>
      </x:c>
      <x:c r="D140" s="64"/>
      <x:c r="E140" s="183" t="n">
        <x:v>600000000</x:v>
      </x:c>
      <x:c r="F140" s="183" t="n">
        <x:f>IF(E140="","",LOG10(E140))</x:f>
        <x:v>8.77815125038364</x:v>
      </x:c>
      <x:c r="G140" s="17" t="str">
        <x:v>Speculative</x:v>
      </x:c>
      <x:c r="H140" s="23" t="str">
        <x:v>Hardware</x:v>
      </x:c>
      <x:c r="I140" s="23" t="str">
        <x:v>The paper mentions using an IBM 704, which can execute up to 12,000 floating-point additions per second (https://wikiless.org/wiki/IBM_704). My best guess as to how long it ran for ranges between 1h to 2 days, which when plugged into guesstimate (https://www.getguesstimate.com/models/19625), i.e., taking the log mean, gives a mean estimate of 600M</x:v>
      </x:c>
      <x:c r="J140" s="17" t="str">
        <x:v>No</x:v>
      </x:c>
      <x:c r="K140" s="17" t="str">
        <x:v>00136</x:v>
      </x:c>
      <x:c r="L140" s="17" t="str">
        <x:v>3525</x:v>
      </x:c>
      <x:c r="M140" s="17" t="str">
        <x:v>https://aitopics.org/doc/classics:504E1BAC/</x:v>
      </x:c>
    </x:row>
    <x:row r="141">
      <x:c r="A141" s="17" t="str">
        <x:v>Perceptron Mark I</x:v>
      </x:c>
      <x:c r="B141" s="31" t="n">
        <x:v>20821</x:v>
      </x:c>
      <x:c r="C141" s="17" t="str">
        <x:v>Cornell Aeronautical Laboratory,Cornell University</x:v>
      </x:c>
      <x:c r="D141" s="64" t="n">
        <x:v>0.000001</x:v>
      </x:c>
      <x:c r="E141" s="183" t="n">
        <x:v>694894.9377361819</x:v>
      </x:c>
      <x:c r="F141" s="183" t="n">
        <x:f>IF(E141="","",LOG10(E141))</x:f>
        <x:v>5.8419191478843</x:v>
      </x:c>
      <x:c r="G141" s="17" t="str">
        <x:v>Likely</x:v>
      </x:c>
      <x:c r="H141" s="23" t="str">
        <x:v>Third-party estimation</x:v>
      </x:c>
      <x:c r="I141" s="23" t="str">
        <x:v>Extracted from AI and Compute (https://openai.com/blog/ai-and-compute/) charts by using https://automeris.io/WebPlotDigitizer/.
Additional experiment described in https://babel.hathitrust.org/cgi/pt?id=coo.31924004657973&amp;seq=70 
- 400 input (20x20) - 512 hidden with 40 fixed connections each (not learned) - 1 output (learned)
Parameters: 512*1=512
Forward flop: 41*512=20992
Forward + “backward flop”: 43*512=22016 (only last layer was adjusted)
100*22016=2201600
</x:v>
      </x:c>
      <x:c r="J141" s="17" t="str">
        <x:v>No</x:v>
      </x:c>
      <x:c r="K141" s="17" t="str">
        <x:v>00137</x:v>
      </x:c>
      <x:c r="L141" s="17" t="str">
        <x:v>3526</x:v>
      </x:c>
      <x:c r="M141" s="17" t="str">
        <x:v>https://blogs.umass.edu/brain-wars/files/2016/03/rosenblatt-1957.pdf</x:v>
      </x:c>
    </x:row>
    <x:row r="142">
      <x:c r="A142" s="18" t="str">
        <x:v>Theseus</x:v>
      </x:c>
      <x:c r="B142" s="32" t="n">
        <x:v>18446</x:v>
      </x:c>
      <x:c r="C142" s="18" t="str">
        <x:v>Bell Laboratories</x:v>
      </x:c>
      <x:c r="D142" s="97" t="n">
        <x:v>4e-8</x:v>
      </x:c>
      <x:c r="E142" s="184" t="n">
        <x:v>40</x:v>
      </x:c>
      <x:c r="F142" s="184" t="n">
        <x:f>IF(E142="","",LOG10(E142))</x:f>
        <x:v>1.60205999132796</x:v>
      </x:c>
      <x:c r="G142" s="18" t="str">
        <x:v>Confident</x:v>
      </x:c>
      <x:c r="H142" s="24" t="str">
        <x:v>Other</x:v>
      </x:c>
      <x:c r="I142" s="24" t="str">
        <x:v>The "training" consists on the mouse running around and checking each wall (assuming each relay switch is one operation).</x:v>
      </x:c>
      <x:c r="J142" s="18" t="str">
        <x:v>No</x:v>
      </x:c>
      <x:c r="K142" s="18" t="str">
        <x:v>00138</x:v>
      </x:c>
      <x:c r="L142" s="18" t="str">
        <x:v>3531</x:v>
      </x:c>
      <x:c r="M142" s="18" t="str">
        <x:v>https://www.technologyreview.com/2018/12/19/138508/mighty-mouse/</x:v>
      </x:c>
    </x:row>
  </x:sheetData>
  <x:mergeCells>
    <x:mergeCell ref="A1:M1"/>
    <x:mergeCell ref="A2:M3"/>
  </x:mergeCells>
  <x:conditionalFormatting sqref="J6:J142">
    <x:cfRule type="containsText" dxfId="23" priority="1" operator="containsText" text="Yes"/>
  </x:conditionalFormatting>
  <x:pageMargins left="0.7" right="0.7" top="0.75" bottom="0.75" header="0.3" footer="0.3"/>
  <x:tableParts count="1">
    <x:tablePart xmlns:r="http://schemas.openxmlformats.org/officeDocument/2006/relationships" r:id="R000000000000003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0" hidden="0" customWidth="1"/>
    <x:col min="2" max="2" width="38" hidden="0" customWidth="1"/>
    <x:col min="3" max="3" width="15"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6" hidden="0" customWidth="1"/>
    <x:col min="11" max="11" width="26" hidden="0" customWidth="1"/>
    <x:col min="12" max="12" width="26" hidden="0" customWidth="1"/>
    <x:col min="13" max="13" width="26" hidden="0" customWidth="1"/>
    <x:col min="14" max="14" width="26" hidden="0" customWidth="1"/>
    <x:col min="15" max="15" width="20" hidden="0" customWidth="1"/>
    <x:col min="16" max="16" width="20" hidden="0" customWidth="1"/>
    <x:col min="17" max="17" width="20" hidden="0" customWidth="1"/>
    <x:col min="18" max="18" width="20" hidden="0" customWidth="1"/>
  </x:cols>
  <x:sheetData>
    <x:row r="1" ht="36" customHeight="1">
      <x:c r="A1" s="68" t="str">
        <x:v>Compute-informed parameter branch — 5% correlated evidence weight</x:v>
      </x:c>
      <x:c r="B1" s="68"/>
      <x:c r="C1" s="68"/>
      <x:c r="D1" s="68"/>
      <x:c r="E1" s="68"/>
      <x:c r="F1" s="68"/>
      <x:c r="G1" s="68"/>
      <x:c r="H1" s="68"/>
      <x:c r="I1" s="68"/>
      <x:c r="J1" s="68"/>
      <x:c r="K1" s="68"/>
      <x:c r="L1" s="68"/>
      <x:c r="M1" s="68"/>
      <x:c r="N1" s="68"/>
      <x:c r="O1" s="68"/>
      <x:c r="P1" s="68"/>
      <x:c r="Q1" s="68"/>
      <x:c r="R1" s="68"/>
    </x:row>
    <x:row r="2">
      <x:c r="A2" s="6" t="str">
        <x:v>Two-stage sequential log model. Stage 1 estimates training compute from AA score, then corrects residuals for exact release date on 31 exact AA↔Epoch checkpoints. Stage 2 maps compute to total parameters, then applies a date-residual correction on 19 confident/likely Epoch frontier-language rows. No target has observed training compute, so this is a compute-structured AA/date regularizer, not an independent target likelihood. It receives only 5% log weight.</x:v>
      </x:c>
      <x:c r="B2" s="6"/>
      <x:c r="C2" s="6"/>
      <x:c r="D2" s="6"/>
      <x:c r="E2" s="6"/>
      <x:c r="F2" s="6"/>
      <x:c r="G2" s="6"/>
      <x:c r="H2" s="6"/>
      <x:c r="I2" s="6"/>
      <x:c r="J2" s="6"/>
      <x:c r="K2" s="6"/>
      <x:c r="L2" s="6"/>
      <x:c r="M2" s="6"/>
      <x:c r="N2" s="6"/>
      <x:c r="O2" s="6"/>
      <x:c r="P2" s="6"/>
      <x:c r="Q2" s="6"/>
      <x:c r="R2" s="6"/>
    </x:row>
    <x:row r="3">
      <x:c r="A3" s="6"/>
      <x:c r="B3" s="6"/>
      <x:c r="C3" s="6"/>
      <x:c r="D3" s="6"/>
      <x:c r="E3" s="6"/>
      <x:c r="F3" s="6"/>
      <x:c r="G3" s="6"/>
      <x:c r="H3" s="6"/>
      <x:c r="I3" s="6"/>
      <x:c r="J3" s="6"/>
      <x:c r="K3" s="6"/>
      <x:c r="L3" s="6"/>
      <x:c r="M3" s="6"/>
      <x:c r="N3" s="6"/>
      <x:c r="O3" s="6"/>
      <x:c r="P3" s="6"/>
      <x:c r="Q3" s="6"/>
      <x:c r="R3" s="6"/>
    </x:row>
    <x:row r="5">
      <x:c r="A5" s="91" t="str">
        <x:v>Stage 1 — AA score → compute, with date-residual correction</x:v>
      </x:c>
      <x:c r="B5" s="91"/>
      <x:c r="C5" s="91"/>
      <x:c r="D5" s="91"/>
      <x:c r="E5" s="91"/>
      <x:c r="F5" s="91"/>
      <x:c r="G5" s="91"/>
      <x:c r="H5" s="91"/>
      <x:c r="I5" s="91"/>
      <x:c r="J5" s="91"/>
      <x:c r="K5" s="91"/>
    </x:row>
    <x:row r="6" ht="34" customHeight="1">
      <x:c r="A6" s="73" t="str">
        <x:v>Checkpoint ID</x:v>
      </x:c>
      <x:c r="B6" s="73" t="str">
        <x:v>AA model/configuration</x:v>
      </x:c>
      <x:c r="C6" s="73" t="str">
        <x:v>Release</x:v>
      </x:c>
      <x:c r="D6" s="73" t="str">
        <x:v>Years since 2024-01-01</x:v>
      </x:c>
      <x:c r="E6" s="73" t="str">
        <x:v>AA index</x:v>
      </x:c>
      <x:c r="F6" s="73" t="str">
        <x:v>Training compute (FLOP)</x:v>
      </x:c>
      <x:c r="G6" s="73" t="str">
        <x:v>log10 compute</x:v>
      </x:c>
      <x:c r="H6" s="73" t="str">
        <x:v>Score-only fit</x:v>
      </x:c>
      <x:c r="I6" s="73" t="str">
        <x:v>Score residual</x:v>
      </x:c>
      <x:c r="J6" s="73" t="str">
        <x:v>Final fitted log10 compute</x:v>
      </x:c>
      <x:c r="K6" s="73" t="str">
        <x:v>Final residual</x:v>
      </x:c>
      <x:c r="M6" s="73" t="str">
        <x:v>AA-score slope</x:v>
      </x:c>
      <x:c r="N6" s="73" t="str">
        <x:v>Score intercept</x:v>
      </x:c>
      <x:c r="O6" s="73" t="str">
        <x:v>Date-residual slope</x:v>
      </x:c>
      <x:c r="P6" s="73" t="str">
        <x:v>Date-residual intercept</x:v>
      </x:c>
    </x:row>
    <x:row r="7">
      <x:c r="A7" s="16" t="str">
        <x:v>checkpoint:meta:llama-3-1-405b</x:v>
      </x:c>
      <x:c r="B7" s="16" t="str">
        <x:v>Llama 3.1 405B</x:v>
      </x:c>
      <x:c r="C7" s="30" t="n">
        <x:v>45496</x:v>
      </x:c>
      <x:c r="D7" s="19" t="n">
        <x:f>(C7-DATE(2024,1,1))/365.25</x:f>
        <x:v>0.5585215605749486</x:v>
      </x:c>
      <x:c r="E7" s="19" t="n">
        <x:v>9</x:v>
      </x:c>
      <x:c r="F7" s="182" t="n">
        <x:v>3.8e+25</x:v>
      </x:c>
      <x:c r="G7" s="182" t="n">
        <x:f>LOG10(F7)</x:f>
        <x:v>25.5797835966168</x:v>
      </x:c>
      <x:c r="H7" s="182" t="n">
        <x:f>$N$7+$M$7*E7</x:f>
        <x:v>23.847599582914693</x:v>
      </x:c>
      <x:c r="I7" s="182" t="n">
        <x:f>G7-H7</x:f>
        <x:v>1.7321840137021063</x:v>
      </x:c>
      <x:c r="J7" s="16" t="n">
        <x:f>H7+$P$7+$O$7*D7</x:f>
        <x:v>24.401787973490837</x:v>
      </x:c>
      <x:c r="K7" s="16" t="n">
        <x:f>G7-J7</x:f>
        <x:v>1.1779956231259625</x:v>
      </x:c>
      <x:c r="M7" s="16" t="n">
        <x:f>SLOPE($G$7:$G$40,$E$7:$E$40)</x:f>
        <x:v>0.030194217296179167</x:v>
      </x:c>
      <x:c r="N7" s="16" t="n">
        <x:f>INTERCEPT($G$7:$G$40,$E$7:$E$40)</x:f>
        <x:v>23.57585162724908</x:v>
      </x:c>
      <x:c r="O7" s="16" t="n">
        <x:f>SLOPE($I$7:$I$40,$D$7:$D$40)</x:f>
        <x:v>-0.49144448217437126</x:v>
      </x:c>
      <x:c r="P7" s="16" t="n">
        <x:f>INTERCEPT($I$7:$I$40,$D$7:$D$40)</x:f>
        <x:v>0.8286707296961217</x:v>
      </x:c>
    </x:row>
    <x:row r="8">
      <x:c r="A8" s="17" t="str">
        <x:v>checkpoint:epoch:llama-3-2-11b</x:v>
      </x:c>
      <x:c r="B8" s="17" t="str">
        <x:v>Llama 3.2 11B (Vision)</x:v>
      </x:c>
      <x:c r="C8" s="31" t="n">
        <x:v>45559</x:v>
      </x:c>
      <x:c r="D8" s="20" t="n">
        <x:f>(C8-DATE(2024,1,1))/365.25</x:f>
        <x:v>0.731006160164271</x:v>
      </x:c>
      <x:c r="E8" s="20" t="n">
        <x:v>3</x:v>
      </x:c>
      <x:c r="F8" s="183" t="n">
        <x:v>5.79e+23</x:v>
      </x:c>
      <x:c r="G8" s="183" t="n">
        <x:f>LOG10(F8)</x:f>
        <x:v>23.7626785637274</x:v>
      </x:c>
      <x:c r="H8" s="183" t="n">
        <x:f>$N$7+$M$7*E8</x:f>
        <x:v>23.66643427913762</x:v>
      </x:c>
      <x:c r="I8" s="183" t="n">
        <x:f>G8-H8</x:f>
        <x:v>0.09624428458977974</x:v>
      </x:c>
      <x:c r="J8" s="17" t="n">
        <x:f>H8+$P$7+$O$7*D8</x:f>
        <x:v>24.135856064985536</x:v>
      </x:c>
      <x:c r="K8" s="17" t="n">
        <x:f>G8-J8</x:f>
        <x:v>-0.3731775012581373</x:v>
      </x:c>
      <x:c r="M8" s="17"/>
      <x:c r="N8" s="17"/>
      <x:c r="O8" s="17"/>
      <x:c r="P8" s="17"/>
    </x:row>
    <x:row r="9">
      <x:c r="A9" s="17" t="str">
        <x:v>checkpoint:meta:llama-3-3-70b</x:v>
      </x:c>
      <x:c r="B9" s="17" t="str">
        <x:v>Llama 3.3 70B</x:v>
      </x:c>
      <x:c r="C9" s="31" t="n">
        <x:v>45632</x:v>
      </x:c>
      <x:c r="D9" s="20" t="n">
        <x:f>(C9-DATE(2024,1,1))/365.25</x:f>
        <x:v>0.9308692676249144</x:v>
      </x:c>
      <x:c r="E9" s="20" t="n">
        <x:v>9</x:v>
      </x:c>
      <x:c r="F9" s="183" t="n">
        <x:v>6.8649768e+24</x:v>
      </x:c>
      <x:c r="G9" s="183" t="n">
        <x:f>LOG10(F9)</x:f>
        <x:v>24.836639073889</x:v>
      </x:c>
      <x:c r="H9" s="183" t="n">
        <x:f>$N$7+$M$7*E9</x:f>
        <x:v>23.847599582914693</x:v>
      </x:c>
      <x:c r="I9" s="183" t="n">
        <x:f>G9-H9</x:f>
        <x:v>0.9890394909743065</x:v>
      </x:c>
      <x:c r="J9" s="17" t="n">
        <x:f>H9+$P$7+$O$7*D9</x:f>
        <x:v>24.218799747410852</x:v>
      </x:c>
      <x:c r="K9" s="17" t="n">
        <x:f>G9-J9</x:f>
        <x:v>0.6178393264781477</x:v>
      </x:c>
      <x:c r="M9" s="17" t="str">
        <x:v>Calibration rows</x:v>
      </x:c>
      <x:c r="N9" s="17" t="n">
        <x:v>34</x:v>
      </x:c>
      <x:c r="O9" s="17"/>
      <x:c r="P9" s="17"/>
    </x:row>
    <x:row r="10">
      <x:c r="A10" s="17" t="str">
        <x:v>checkpoint:microsoft-research:phi-4</x:v>
      </x:c>
      <x:c r="B10" s="17" t="str">
        <x:v>Phi-4</x:v>
      </x:c>
      <x:c r="C10" s="31" t="n">
        <x:v>45638</x:v>
      </x:c>
      <x:c r="D10" s="20" t="n">
        <x:f>(C10-DATE(2024,1,1))/365.25</x:f>
        <x:v>0.947296372347707</x:v>
      </x:c>
      <x:c r="E10" s="20" t="n">
        <x:v>5</x:v>
      </x:c>
      <x:c r="F10" s="183" t="n">
        <x:v>9.3202015e+23</x:v>
      </x:c>
      <x:c r="G10" s="183" t="n">
        <x:f>LOG10(F10)</x:f>
        <x:v>23.9694253017737</x:v>
      </x:c>
      <x:c r="H10" s="183" t="n">
        <x:f>$N$7+$M$7*E10</x:f>
        <x:v>23.726822713729977</x:v>
      </x:c>
      <x:c r="I10" s="183" t="n">
        <x:f>G10-H10</x:f>
        <x:v>0.2426025880437237</x:v>
      </x:c>
      <x:c r="J10" s="17" t="n">
        <x:f>H10+$P$7+$O$7*D10</x:f>
        <x:v>24.08994986825202</x:v>
      </x:c>
      <x:c r="K10" s="17" t="n">
        <x:f>G10-J10</x:f>
        <x:v>-0.12052456647831988</x:v>
      </x:c>
      <x:c r="M10" s="17" t="str">
        <x:v>In-sample R²</x:v>
      </x:c>
      <x:c r="N10" s="17" t="n">
        <x:f>RSQ($G$7:$G$40,$J$7:$J$40)</x:f>
        <x:v>0.47182478989013854</x:v>
      </x:c>
      <x:c r="O10" s="17"/>
      <x:c r="P10" s="17"/>
    </x:row>
    <x:row r="11">
      <x:c r="A11" s="17" t="str">
        <x:v>checkpoint:epoch:phi-4-mini</x:v>
      </x:c>
      <x:c r="B11" s="17" t="str">
        <x:v>Phi-4 Mini</x:v>
      </x:c>
      <x:c r="C11" s="31" t="n">
        <x:v>45719</x:v>
      </x:c>
      <x:c r="D11" s="20" t="n">
        <x:f>(C11-DATE(2024,1,1))/365.25</x:f>
        <x:v>1.1690622861054072</x:v>
      </x:c>
      <x:c r="E11" s="20" t="n">
        <x:v>6</x:v>
      </x:c>
      <x:c r="F11" s="183" t="n">
        <x:v>9.9561596e+22</x:v>
      </x:c>
      <x:c r="G11" s="183" t="n">
        <x:f>LOG10(F11)</x:f>
        <x:v>22.9980918498534</x:v>
      </x:c>
      <x:c r="H11" s="183" t="n">
        <x:f>$N$7+$M$7*E11</x:f>
        <x:v>23.757016931026154</x:v>
      </x:c>
      <x:c r="I11" s="183" t="n">
        <x:f>G11-H11</x:f>
        <x:v>-0.7589250811727553</x:v>
      </x:c>
      <x:c r="J11" s="17" t="n">
        <x:f>H11+$P$7+$O$7*D11</x:f>
        <x:v>24.011158450897618</x:v>
      </x:c>
      <x:c r="K11" s="17" t="n">
        <x:f>G11-J11</x:f>
        <x:v>-1.013066601044219</x:v>
      </x:c>
      <x:c r="M11" s="18" t="str">
        <x:v>RMSE factor</x:v>
      </x:c>
      <x:c r="N11" s="18" t="n">
        <x:f>POWER(10,SQRT(SUMSQ($K$7:$K$40)/COUNT($K$7:$K$40)))</x:f>
        <x:v>4.58709009037316</x:v>
      </x:c>
      <x:c r="O11" s="18"/>
      <x:c r="P11" s="18"/>
    </x:row>
    <x:row r="12">
      <x:c r="A12" s="17" t="str">
        <x:v>checkpoint:epoch:phi-4-multimodal</x:v>
      </x:c>
      <x:c r="B12" s="17" t="str">
        <x:v>Phi-4 Multimodal</x:v>
      </x:c>
      <x:c r="C12" s="31" t="n">
        <x:v>45719</x:v>
      </x:c>
      <x:c r="D12" s="20" t="n">
        <x:f>(C12-DATE(2024,1,1))/365.25</x:f>
        <x:v>1.1690622861054072</x:v>
      </x:c>
      <x:c r="E12" s="20" t="n">
        <x:v>5</x:v>
      </x:c>
      <x:c r="F12" s="183" t="n">
        <x:v>1.1852519e+23</x:v>
      </x:c>
      <x:c r="G12" s="183" t="n">
        <x:f>LOG10(F12)</x:f>
        <x:v>23.0738106601807</x:v>
      </x:c>
      <x:c r="H12" s="183" t="n">
        <x:f>$N$7+$M$7*E12</x:f>
        <x:v>23.726822713729977</x:v>
      </x:c>
      <x:c r="I12" s="183" t="n">
        <x:f>G12-H12</x:f>
        <x:v>-0.6530120535492756</x:v>
      </x:c>
      <x:c r="J12" s="17" t="n">
        <x:f>H12+$P$7+$O$7*D12</x:f>
        <x:v>23.98096423360144</x:v>
      </x:c>
      <x:c r="K12" s="17" t="n">
        <x:f>G12-J12</x:f>
        <x:v>-0.9071535734207394</x:v>
      </x:c>
    </x:row>
    <x:row r="13">
      <x:c r="A13" s="17" t="str">
        <x:v>checkpoint:epoch:llama-nemotron-ultra-253b</x:v>
      </x:c>
      <x:c r="B13" s="17" t="str">
        <x:v>Llama Nemotron Ultra</x:v>
      </x:c>
      <x:c r="C13" s="31" t="n">
        <x:v>45734</x:v>
      </x:c>
      <x:c r="D13" s="20" t="n">
        <x:f>(C13-DATE(2024,1,1))/365.25</x:f>
        <x:v>1.2101300479123889</x:v>
      </x:c>
      <x:c r="E13" s="20" t="n">
        <x:v>9</x:v>
      </x:c>
      <x:c r="F13" s="183" t="n">
        <x:v>3.911001e+25</x:v>
      </x:c>
      <x:c r="G13" s="183" t="n">
        <x:f>LOG10(F13)</x:f>
        <x:v>25.5922879269965</x:v>
      </x:c>
      <x:c r="H13" s="183" t="n">
        <x:f>$N$7+$M$7*E13</x:f>
        <x:v>23.847599582914693</x:v>
      </x:c>
      <x:c r="I13" s="183" t="n">
        <x:f>G13-H13</x:f>
        <x:v>1.7446883440818084</x:v>
      </x:c>
      <x:c r="J13" s="17" t="n">
        <x:f>H13+$P$7+$O$7*D13</x:f>
        <x:v>24.081558577850863</x:v>
      </x:c>
      <x:c r="K13" s="17" t="n">
        <x:f>G13-J13</x:f>
        <x:v>1.5107293491456382</x:v>
      </x:c>
    </x:row>
    <x:row r="14">
      <x:c r="A14" s="17" t="str">
        <x:v>checkpoint:meta:llama-4-maverick</x:v>
      </x:c>
      <x:c r="B14" s="17" t="str">
        <x:v>Llama 4 Maverick</x:v>
      </x:c>
      <x:c r="C14" s="31" t="n">
        <x:v>45752</x:v>
      </x:c>
      <x:c r="D14" s="20" t="n">
        <x:f>(C14-DATE(2024,1,1))/365.25</x:f>
        <x:v>1.2594113620807665</x:v>
      </x:c>
      <x:c r="E14" s="20" t="n">
        <x:v>14</x:v>
      </x:c>
      <x:c r="F14" s="183" t="n">
        <x:v>2.244000000001e+24</x:v>
      </x:c>
      <x:c r="G14" s="183" t="n">
        <x:f>LOG10(F14)</x:f>
        <x:v>24.3510228525843</x:v>
      </x:c>
      <x:c r="H14" s="183" t="n">
        <x:f>$N$7+$M$7*E14</x:f>
        <x:v>23.998570669395587</x:v>
      </x:c>
      <x:c r="I14" s="183" t="n">
        <x:f>G14-H14</x:f>
        <x:v>0.3524521831887135</x:v>
      </x:c>
      <x:c r="J14" s="17" t="n">
        <x:f>H14+$P$7+$O$7*D14</x:f>
        <x:v>24.208310634409408</x:v>
      </x:c>
      <x:c r="K14" s="17" t="n">
        <x:f>G14-J14</x:f>
        <x:v>0.14271221817489277</x:v>
      </x:c>
    </x:row>
    <x:row r="15">
      <x:c r="A15" s="17" t="str">
        <x:v>checkpoint:meta:llama-4-scout</x:v>
      </x:c>
      <x:c r="B15" s="17" t="str">
        <x:v>Llama 4 Scout</x:v>
      </x:c>
      <x:c r="C15" s="31" t="n">
        <x:v>45752</x:v>
      </x:c>
      <x:c r="D15" s="20" t="n">
        <x:f>(C15-DATE(2024,1,1))/365.25</x:f>
        <x:v>1.2594113620807665</x:v>
      </x:c>
      <x:c r="E15" s="20" t="n">
        <x:v>10</x:v>
      </x:c>
      <x:c r="F15" s="183" t="n">
        <x:v>4.08e+24</x:v>
      </x:c>
      <x:c r="G15" s="183" t="n">
        <x:f>LOG10(F15)</x:f>
        <x:v>24.6106601630899</x:v>
      </x:c>
      <x:c r="H15" s="183" t="n">
        <x:f>$N$7+$M$7*E15</x:f>
        <x:v>23.87779380021087</x:v>
      </x:c>
      <x:c r="I15" s="183" t="n">
        <x:f>G15-H15</x:f>
        <x:v>0.7328663628790295</x:v>
      </x:c>
      <x:c r="J15" s="17" t="n">
        <x:f>H15+$P$7+$O$7*D15</x:f>
        <x:v>24.08753376522469</x:v>
      </x:c>
      <x:c r="K15" s="17" t="n">
        <x:f>G15-J15</x:f>
        <x:v>0.5231263978652088</x:v>
      </x:c>
    </x:row>
    <x:row r="16">
      <x:c r="A16" s="17" t="str">
        <x:v>checkpoint:epoch:ernie-4-5-300b-a47b</x:v>
      </x:c>
      <x:c r="B16" s="17" t="str">
        <x:v>ERNIE 4.5 300B A47B</x:v>
      </x:c>
      <x:c r="C16" s="31" t="n">
        <x:v>45837</x:v>
      </x:c>
      <x:c r="D16" s="20" t="n">
        <x:f>(C16-DATE(2024,1,1))/365.25</x:f>
        <x:v>1.4921286789869952</x:v>
      </x:c>
      <x:c r="E16" s="20" t="n">
        <x:v>9</x:v>
      </x:c>
      <x:c r="F16" s="183" t="n">
        <x:v>2.82e+24</x:v>
      </x:c>
      <x:c r="G16" s="183" t="n">
        <x:f>LOG10(F16)</x:f>
        <x:v>24.4502491083194</x:v>
      </x:c>
      <x:c r="H16" s="183" t="n">
        <x:f>$N$7+$M$7*E16</x:f>
        <x:v>23.847599582914693</x:v>
      </x:c>
      <x:c r="I16" s="183" t="n">
        <x:f>G16-H16</x:f>
        <x:v>0.6026495254047077</x:v>
      </x:c>
      <x:c r="J16" s="17" t="n">
        <x:f>H16+$P$7+$O$7*D16</x:f>
        <x:v>23.94297190662852</x:v>
      </x:c>
      <x:c r="K16" s="17" t="n">
        <x:f>G16-J16</x:f>
        <x:v>0.5072772016908793</x:v>
      </x:c>
    </x:row>
    <x:row r="17">
      <x:c r="A17" s="17" t="str">
        <x:v>checkpoint:epoch:exaone-4-0-1-2b</x:v>
      </x:c>
      <x:c r="B17" s="17" t="str">
        <x:v>Exaone 4.0 1.2B</x:v>
      </x:c>
      <x:c r="C17" s="31" t="n">
        <x:v>45853</x:v>
      </x:c>
      <x:c r="D17" s="20" t="n">
        <x:f>(C17-DATE(2024,1,1))/365.25</x:f>
        <x:v>1.5359342915811087</x:v>
      </x:c>
      <x:c r="E17" s="20" t="n">
        <x:v>3</x:v>
      </x:c>
      <x:c r="F17" s="183" t="n">
        <x:v>8.65e+22</x:v>
      </x:c>
      <x:c r="G17" s="183" t="n">
        <x:f>LOG10(F17)</x:f>
        <x:v>22.9370161074648</x:v>
      </x:c>
      <x:c r="H17" s="183" t="n">
        <x:f>$N$7+$M$7*E17</x:f>
        <x:v>23.66643427913762</x:v>
      </x:c>
      <x:c r="I17" s="183" t="n">
        <x:f>G17-H17</x:f>
        <x:v>-0.729418171672819</x:v>
      </x:c>
      <x:c r="J17" s="17" t="n">
        <x:f>H17+$P$7+$O$7*D17</x:f>
        <x:v>23.7402785762538</x:v>
      </x:c>
      <x:c r="K17" s="17" t="n">
        <x:f>G17-J17</x:f>
        <x:v>-0.8032624687890006</x:v>
      </x:c>
    </x:row>
    <x:row r="18">
      <x:c r="A18" s="17" t="str">
        <x:v>checkpoint:epoch:exaone-4-0-32b</x:v>
      </x:c>
      <x:c r="B18" s="17" t="str">
        <x:v>EXAONE 4.0 32B</x:v>
      </x:c>
      <x:c r="C18" s="31" t="n">
        <x:v>45853</x:v>
      </x:c>
      <x:c r="D18" s="20" t="n">
        <x:f>(C18-DATE(2024,1,1))/365.25</x:f>
        <x:v>1.5359342915811087</x:v>
      </x:c>
      <x:c r="E18" s="20" t="n">
        <x:v>11</x:v>
      </x:c>
      <x:c r="F18" s="183" t="n">
        <x:v>2.69000000000001e+24</x:v>
      </x:c>
      <x:c r="G18" s="183" t="n">
        <x:f>LOG10(F18)</x:f>
        <x:v>24.4297522800024</x:v>
      </x:c>
      <x:c r="H18" s="183" t="n">
        <x:f>$N$7+$M$7*E18</x:f>
        <x:v>23.90798801750705</x:v>
      </x:c>
      <x:c r="I18" s="183" t="n">
        <x:f>G18-H18</x:f>
        <x:v>0.5217642624953491</x:v>
      </x:c>
      <x:c r="J18" s="17" t="n">
        <x:f>H18+$P$7+$O$7*D18</x:f>
        <x:v>23.981832314623233</x:v>
      </x:c>
      <x:c r="K18" s="17" t="n">
        <x:f>G18-J18</x:f>
        <x:v>0.44791996537916745</x:v>
      </x:c>
    </x:row>
    <x:row r="19">
      <x:c r="A19" s="17" t="str">
        <x:v>checkpoint:openai:gpt-oss-120b</x:v>
      </x:c>
      <x:c r="B19" s="17" t="str">
        <x:v>gpt-oss-120b (high)</x:v>
      </x:c>
      <x:c r="C19" s="31" t="n">
        <x:v>45874</x:v>
      </x:c>
      <x:c r="D19" s="20" t="n">
        <x:f>(C19-DATE(2024,1,1))/365.25</x:f>
        <x:v>1.593429158110883</x:v>
      </x:c>
      <x:c r="E19" s="20" t="n">
        <x:v>24</x:v>
      </x:c>
      <x:c r="F19" s="183" t="n">
        <x:v>4.94e+24</x:v>
      </x:c>
      <x:c r="G19" s="183" t="n">
        <x:f>LOG10(F19)</x:f>
        <x:v>24.6937269489236</x:v>
      </x:c>
      <x:c r="H19" s="183" t="n">
        <x:f>$N$7+$M$7*E19</x:f>
        <x:v>24.300512842357378</x:v>
      </x:c>
      <x:c r="I19" s="183" t="n">
        <x:f>G19-H19</x:f>
        <x:v>0.3932141065662229</x:v>
      </x:c>
      <x:c r="J19" s="17" t="n">
        <x:f>H19+$P$7+$O$7*D19</x:f>
        <x:v>24.34610160456415</x:v>
      </x:c>
      <x:c r="K19" s="17" t="n">
        <x:f>G19-J19</x:f>
        <x:v>0.34762534435945014</x:v>
      </x:c>
    </x:row>
    <x:row r="20">
      <x:c r="A20" s="17" t="str">
        <x:v>checkpoint:epoch:gpt-oss-20b</x:v>
      </x:c>
      <x:c r="B20" s="17" t="str">
        <x:v>gpt-oss-20b (high)</x:v>
      </x:c>
      <x:c r="C20" s="31" t="n">
        <x:v>45874</x:v>
      </x:c>
      <x:c r="D20" s="20" t="n">
        <x:f>(C20-DATE(2024,1,1))/365.25</x:f>
        <x:v>1.593429158110883</x:v>
      </x:c>
      <x:c r="E20" s="20" t="n">
        <x:v>15</x:v>
      </x:c>
      <x:c r="F20" s="183" t="n">
        <x:v>5.49e+23</x:v>
      </x:c>
      <x:c r="G20" s="183" t="n">
        <x:f>LOG10(F20)</x:f>
        <x:v>23.7395723444501</x:v>
      </x:c>
      <x:c r="H20" s="183" t="n">
        <x:f>$N$7+$M$7*E20</x:f>
        <x:v>24.028764886691768</x:v>
      </x:c>
      <x:c r="I20" s="183" t="n">
        <x:f>G20-H20</x:f>
        <x:v>-0.28919254224166835</x:v>
      </x:c>
      <x:c r="J20" s="17" t="n">
        <x:f>H20+$P$7+$O$7*D20</x:f>
        <x:v>24.07435364889854</x:v>
      </x:c>
      <x:c r="K20" s="17" t="n">
        <x:f>G20-J20</x:f>
        <x:v>-0.3347813044484411</x:v>
      </x:c>
    </x:row>
    <x:row r="21">
      <x:c r="A21" s="17" t="str">
        <x:v>checkpoint:epoch:gemma-3-270m</x:v>
      </x:c>
      <x:c r="B21" s="17" t="str">
        <x:v>Gemma 3 270M</x:v>
      </x:c>
      <x:c r="C21" s="31" t="n">
        <x:v>45883</x:v>
      </x:c>
      <x:c r="D21" s="20" t="n">
        <x:f>(C21-DATE(2024,1,1))/365.25</x:f>
        <x:v>1.6180698151950719</x:v>
      </x:c>
      <x:c r="E21" s="20" t="n">
        <x:v>2</x:v>
      </x:c>
      <x:c r="F21" s="183" t="n">
        <x:v>9.72e+21</x:v>
      </x:c>
      <x:c r="G21" s="183" t="n">
        <x:f>LOG10(F21)</x:f>
        <x:v>21.9876662649263</x:v>
      </x:c>
      <x:c r="H21" s="183" t="n">
        <x:f>$N$7+$M$7*E21</x:f>
        <x:v>23.636240061841438</x:v>
      </x:c>
      <x:c r="I21" s="183" t="n">
        <x:f>G21-H21</x:f>
        <x:v>-1.6485737969151373</x:v>
      </x:c>
      <x:c r="J21" s="17" t="n">
        <x:f>H21+$P$7+$O$7*D21</x:f>
        <x:v>23.669719309087036</x:v>
      </x:c>
      <x:c r="K21" s="17" t="n">
        <x:f>G21-J21</x:f>
        <x:v>-1.6820530441607353</x:v>
      </x:c>
    </x:row>
    <x:row r="22">
      <x:c r="A22" s="17" t="str">
        <x:v>checkpoint:epoch:nvidia-nemotron-nano-9b-v2</x:v>
      </x:c>
      <x:c r="B22" s="17" t="str">
        <x:v>NVIDIA Nemotron Nano 9B V2</x:v>
      </x:c>
      <x:c r="C22" s="31" t="n">
        <x:v>45887</x:v>
      </x:c>
      <x:c r="D22" s="20" t="n">
        <x:f>(C22-DATE(2024,1,1))/365.25</x:f>
        <x:v>1.6290212183436004</x:v>
      </x:c>
      <x:c r="E22" s="20" t="n">
        <x:v>9</x:v>
      </x:c>
      <x:c r="F22" s="183" t="n">
        <x:v>1.53e+24</x:v>
      </x:c>
      <x:c r="G22" s="183" t="n">
        <x:f>LOG10(F22)</x:f>
        <x:v>24.1846914308176</x:v>
      </x:c>
      <x:c r="H22" s="183" t="n">
        <x:f>$N$7+$M$7*E22</x:f>
        <x:v>23.847599582914693</x:v>
      </x:c>
      <x:c r="I22" s="183" t="n">
        <x:f>G22-H22</x:f>
        <x:v>0.3370918479029079</x:v>
      </x:c>
      <x:c r="J22" s="17" t="n">
        <x:f>H22+$P$7+$O$7*D22</x:f>
        <x:v>23.87569682351088</x:v>
      </x:c>
      <x:c r="K22" s="17" t="n">
        <x:f>G22-J22</x:f>
        <x:v>0.30899460730672246</x:v>
      </x:c>
    </x:row>
    <x:row r="23">
      <x:c r="A23" s="17" t="str">
        <x:v>checkpoint:epoch:qwen3-next-80b-a3b</x:v>
      </x:c>
      <x:c r="B23" s="17" t="str">
        <x:v>Qwen3 Next 80B A3B</x:v>
      </x:c>
      <x:c r="C23" s="31" t="n">
        <x:v>45910</x:v>
      </x:c>
      <x:c r="D23" s="20" t="n">
        <x:f>(C23-DATE(2024,1,1))/365.25</x:f>
        <x:v>1.6919917864476386</x:v>
      </x:c>
      <x:c r="E23" s="20" t="n">
        <x:v>17</x:v>
      </x:c>
      <x:c r="F23" s="183" t="n">
        <x:v>2.7e+23</x:v>
      </x:c>
      <x:c r="G23" s="183" t="n">
        <x:f>LOG10(F23)</x:f>
        <x:v>23.431363764159</x:v>
      </x:c>
      <x:c r="H23" s="183" t="n">
        <x:f>$N$7+$M$7*E23</x:f>
        <x:v>24.089153321284126</x:v>
      </x:c>
      <x:c r="I23" s="183" t="n">
        <x:f>G23-H23</x:f>
        <x:v>-0.6577895571251275</x:v>
      </x:c>
      <x:c r="J23" s="17" t="n">
        <x:f>H23+$P$7+$O$7*D23</x:f>
        <x:v>24.0863040236462</x:v>
      </x:c>
      <x:c r="K23" s="17" t="n">
        <x:f>G23-J23</x:f>
        <x:v>-0.6549402594872014</x:v>
      </x:c>
    </x:row>
    <x:row r="24">
      <x:c r="A24" s="17" t="str">
        <x:v>checkpoint:epoch:qwen3-omni-30b-a3b</x:v>
      </x:c>
      <x:c r="B24" s="17" t="str">
        <x:v>Qwen3 Omni 30B A3B</x:v>
      </x:c>
      <x:c r="C24" s="31" t="n">
        <x:v>45922</x:v>
      </x:c>
      <x:c r="D24" s="20" t="n">
        <x:f>(C24-DATE(2024,1,1))/365.25</x:f>
        <x:v>1.7248459958932238</x:v>
      </x:c>
      <x:c r="E24" s="20" t="n">
        <x:v>10</x:v>
      </x:c>
      <x:c r="F24" s="183" t="n">
        <x:v>3.6e+22</x:v>
      </x:c>
      <x:c r="G24" s="183" t="n">
        <x:f>LOG10(F24)</x:f>
        <x:v>22.5563025007673</x:v>
      </x:c>
      <x:c r="H24" s="183" t="n">
        <x:f>$N$7+$M$7*E24</x:f>
        <x:v>23.87779380021087</x:v>
      </x:c>
      <x:c r="I24" s="183" t="n">
        <x:f>G24-H24</x:f>
        <x:v>-1.3214912994435721</x:v>
      </x:c>
      <x:c r="J24" s="17" t="n">
        <x:f>H24+$P$7+$O$7*D24</x:f>
        <x:v>23.85879848262471</x:v>
      </x:c>
      <x:c r="K24" s="17" t="n">
        <x:f>G24-J24</x:f>
        <x:v>-1.3024959818574118</x:v>
      </x:c>
    </x:row>
    <x:row r="25">
      <x:c r="A25" s="17" t="str">
        <x:v>checkpoint:epoch:granite-4-0-h-tiny</x:v>
      </x:c>
      <x:c r="B25" s="17" t="str">
        <x:v>Granite 4.0 H 1B</x:v>
      </x:c>
      <x:c r="C25" s="31" t="n">
        <x:v>45932</x:v>
      </x:c>
      <x:c r="D25" s="20" t="n">
        <x:f>(C25-DATE(2024,1,1))/365.25</x:f>
        <x:v>1.7522245037645447</x:v>
      </x:c>
      <x:c r="E25" s="20" t="n">
        <x:v>3</x:v>
      </x:c>
      <x:c r="F25" s="183" t="n">
        <x:v>1.35e+23</x:v>
      </x:c>
      <x:c r="G25" s="183" t="n">
        <x:f>LOG10(F25)</x:f>
        <x:v>23.130333768495</x:v>
      </x:c>
      <x:c r="H25" s="183" t="n">
        <x:f>$N$7+$M$7*E25</x:f>
        <x:v>23.66643427913762</x:v>
      </x:c>
      <x:c r="I25" s="183" t="n">
        <x:f>G25-H25</x:f>
        <x:v>-0.5361005106426191</x:v>
      </x:c>
      <x:c r="J25" s="17" t="n">
        <x:f>H25+$P$7+$O$7*D25</x:f>
        <x:v>23.633983944927927</x:v>
      </x:c>
      <x:c r="K25" s="17" t="n">
        <x:f>G25-J25</x:f>
        <x:v>-0.5036501764329273</x:v>
      </x:c>
    </x:row>
    <x:row r="26">
      <x:c r="A26" s="17" t="str">
        <x:v>checkpoint:epoch:granite-4-0-h-small</x:v>
      </x:c>
      <x:c r="B26" s="17" t="str">
        <x:v>Granite 4.0 H Small</x:v>
      </x:c>
      <x:c r="C26" s="31" t="n">
        <x:v>45932</x:v>
      </x:c>
      <x:c r="D26" s="20" t="n">
        <x:f>(C26-DATE(2024,1,1))/365.25</x:f>
        <x:v>1.7522245037645447</x:v>
      </x:c>
      <x:c r="E26" s="20" t="n">
        <x:v>5</x:v>
      </x:c>
      <x:c r="F26" s="183" t="n">
        <x:v>1.215e+24</x:v>
      </x:c>
      <x:c r="G26" s="183" t="n">
        <x:f>LOG10(F26)</x:f>
        <x:v>24.0845762779343</x:v>
      </x:c>
      <x:c r="H26" s="183" t="n">
        <x:f>$N$7+$M$7*E26</x:f>
        <x:v>23.726822713729977</x:v>
      </x:c>
      <x:c r="I26" s="183" t="n">
        <x:f>G26-H26</x:f>
        <x:v>0.357753564204323</x:v>
      </x:c>
      <x:c r="J26" s="17" t="n">
        <x:f>H26+$P$7+$O$7*D26</x:f>
        <x:v>23.694372379520285</x:v>
      </x:c>
      <x:c r="K26" s="17" t="n">
        <x:f>G26-J26</x:f>
        <x:v>0.3902038984140148</x:v>
      </x:c>
    </x:row>
    <x:row r="27">
      <x:c r="A27" s="17" t="str">
        <x:v>checkpoint:epoch:granite-4-0-h-micro</x:v>
      </x:c>
      <x:c r="B27" s="17" t="str">
        <x:v>Granite 4.0 Micro</x:v>
      </x:c>
      <x:c r="C27" s="31" t="n">
        <x:v>45932</x:v>
      </x:c>
      <x:c r="D27" s="20" t="n">
        <x:f>(C27-DATE(2024,1,1))/365.25</x:f>
        <x:v>1.7522245037645447</x:v>
      </x:c>
      <x:c r="E27" s="20" t="n">
        <x:v>2</x:v>
      </x:c>
      <x:c r="F27" s="183" t="n">
        <x:v>3.15e+23</x:v>
      </x:c>
      <x:c r="G27" s="183" t="n">
        <x:f>LOG10(F27)</x:f>
        <x:v>23.4983105537896</x:v>
      </x:c>
      <x:c r="H27" s="183" t="n">
        <x:f>$N$7+$M$7*E27</x:f>
        <x:v>23.636240061841438</x:v>
      </x:c>
      <x:c r="I27" s="183" t="n">
        <x:f>G27-H27</x:f>
        <x:v>-0.1379295080518368</x:v>
      </x:c>
      <x:c r="J27" s="17" t="n">
        <x:f>H27+$P$7+$O$7*D27</x:f>
        <x:v>23.603789727631746</x:v>
      </x:c>
      <x:c r="K27" s="17" t="n">
        <x:f>G27-J27</x:f>
        <x:v>-0.105479173842145</x:v>
      </x:c>
    </x:row>
    <x:row r="28">
      <x:c r="A28" s="17" t="str">
        <x:v>checkpoint:epoch:ring-flash-linear-2-0</x:v>
      </x:c>
      <x:c r="B28" s="17" t="str">
        <x:v>Ring-flash-2.0</x:v>
      </x:c>
      <x:c r="C28" s="31" t="n">
        <x:v>45953</x:v>
      </x:c>
      <x:c r="D28" s="20" t="n">
        <x:f>(C28-DATE(2024,1,1))/365.25</x:f>
        <x:v>1.809719370294319</x:v>
      </x:c>
      <x:c r="E28" s="20" t="n">
        <x:v>8</x:v>
      </x:c>
      <x:c r="F28" s="183" t="n">
        <x:v>7.686e+23</x:v>
      </x:c>
      <x:c r="G28" s="183" t="n">
        <x:f>LOG10(F28)</x:f>
        <x:v>23.8857003801283</x:v>
      </x:c>
      <x:c r="H28" s="183" t="n">
        <x:f>$N$7+$M$7*E28</x:f>
        <x:v>23.817405365618512</x:v>
      </x:c>
      <x:c r="I28" s="183" t="n">
        <x:f>G28-H28</x:f>
        <x:v>0.06829501450978626</x:v>
      </x:c>
      <x:c r="J28" s="17" t="n">
        <x:f>H28+$P$7+$O$7*D28</x:f>
        <x:v>23.75669949649941</x:v>
      </x:c>
      <x:c r="K28" s="17" t="n">
        <x:f>G28-J28</x:f>
        <x:v>0.12900088362888695</x:v>
      </x:c>
    </x:row>
    <x:row r="29">
      <x:c r="A29" s="17" t="str">
        <x:v>checkpoint:epoch:kimi-linear</x:v>
      </x:c>
      <x:c r="B29" s="17" t="str">
        <x:v>Kimi Linear 48B A3B Instruct</x:v>
      </x:c>
      <x:c r="C29" s="31" t="n">
        <x:v>45960</x:v>
      </x:c>
      <x:c r="D29" s="20" t="n">
        <x:f>(C29-DATE(2024,1,1))/365.25</x:f>
        <x:v>1.8288843258042438</x:v>
      </x:c>
      <x:c r="E29" s="20" t="n">
        <x:v>9</x:v>
      </x:c>
      <x:c r="F29" s="183" t="n">
        <x:v>1.026e+23</x:v>
      </x:c>
      <x:c r="G29" s="183" t="n">
        <x:f>LOG10(F29)</x:f>
        <x:v>23.0111473607758</x:v>
      </x:c>
      <x:c r="H29" s="183" t="n">
        <x:f>$N$7+$M$7*E29</x:f>
        <x:v>23.847599582914693</x:v>
      </x:c>
      <x:c r="I29" s="183" t="n">
        <x:f>G29-H29</x:f>
        <x:v>-0.8364522221388917</x:v>
      </x:c>
      <x:c r="J29" s="17" t="n">
        <x:f>H29+$P$7+$O$7*D29</x:f>
        <x:v>23.777475202159124</x:v>
      </x:c>
      <x:c r="K29" s="17" t="n">
        <x:f>G29-J29</x:f>
        <x:v>-0.7663278413833225</x:v>
      </x:c>
    </x:row>
    <x:row r="30">
      <x:c r="A30" s="17" t="str">
        <x:v>checkpoint:epoch:mimo-v2-flash</x:v>
      </x:c>
      <x:c r="B30" s="17" t="str">
        <x:v>MiMo-V2-Flash</x:v>
      </x:c>
      <x:c r="C30" s="31" t="n">
        <x:v>46007</x:v>
      </x:c>
      <x:c r="D30" s="20" t="n">
        <x:f>(C30-DATE(2024,1,1))/365.25</x:f>
        <x:v>1.9575633127994525</x:v>
      </x:c>
      <x:c r="E30" s="20" t="n">
        <x:v>25</x:v>
      </x:c>
      <x:c r="F30" s="183" t="n">
        <x:v>2.43e+24</x:v>
      </x:c>
      <x:c r="G30" s="183" t="n">
        <x:f>LOG10(F30)</x:f>
        <x:v>24.3856062735983</x:v>
      </x:c>
      <x:c r="H30" s="183" t="n">
        <x:f>$N$7+$M$7*E30</x:f>
        <x:v>24.33070705965356</x:v>
      </x:c>
      <x:c r="I30" s="183" t="n">
        <x:f>G30-H30</x:f>
        <x:v>0.054899213944739955</x:v>
      </x:c>
      <x:c r="J30" s="17" t="n">
        <x:f>H30+$P$7+$O$7*D30</x:f>
        <x:v>24.197344100767406</x:v>
      </x:c>
      <x:c r="K30" s="17" t="n">
        <x:f>G30-J30</x:f>
        <x:v>0.18826217283089264</x:v>
      </x:c>
    </x:row>
    <x:row r="31">
      <x:c r="A31" s="17" t="str">
        <x:v>checkpoint:epoch:k-exaone</x:v>
      </x:c>
      <x:c r="B31" s="17" t="str">
        <x:v>K-EXAONE</x:v>
      </x:c>
      <x:c r="C31" s="31" t="n">
        <x:v>46022</x:v>
      </x:c>
      <x:c r="D31" s="20" t="n">
        <x:f>(C31-DATE(2024,1,1))/365.25</x:f>
        <x:v>1.998631074606434</x:v>
      </x:c>
      <x:c r="E31" s="20" t="n">
        <x:v>25</x:v>
      </x:c>
      <x:c r="F31" s="183" t="n">
        <x:v>1.52e+24</x:v>
      </x:c>
      <x:c r="G31" s="183" t="n">
        <x:f>LOG10(F31)</x:f>
        <x:v>24.1818435879448</x:v>
      </x:c>
      <x:c r="H31" s="183" t="n">
        <x:f>$N$7+$M$7*E31</x:f>
        <x:v>24.33070705965356</x:v>
      </x:c>
      <x:c r="I31" s="183" t="n">
        <x:f>G31-H31</x:f>
        <x:v>-0.1488634717087578</x:v>
      </x:c>
      <x:c r="J31" s="17" t="n">
        <x:f>H31+$P$7+$O$7*D31</x:f>
        <x:v>24.177161575832113</x:v>
      </x:c>
      <x:c r="K31" s="17" t="n">
        <x:f>G31-J31</x:f>
        <x:v>0.004682012112688483</x:v>
      </x:c>
    </x:row>
    <x:row r="32">
      <x:c r="A32" s="17" t="str">
        <x:v>checkpoint:epoch:solar-open-100b</x:v>
      </x:c>
      <x:c r="B32" s="17" t="str">
        <x:v>Solar Open 100B</x:v>
      </x:c>
      <x:c r="C32" s="31" t="n">
        <x:v>46022</x:v>
      </x:c>
      <x:c r="D32" s="20" t="n">
        <x:f>(C32-DATE(2024,1,1))/365.25</x:f>
        <x:v>1.998631074606434</x:v>
      </x:c>
      <x:c r="E32" s="20" t="n">
        <x:v>15</x:v>
      </x:c>
      <x:c r="F32" s="183" t="n">
        <x:v>1.4e+24</x:v>
      </x:c>
      <x:c r="G32" s="183" t="n">
        <x:f>LOG10(F32)</x:f>
        <x:v>24.1461280356782</x:v>
      </x:c>
      <x:c r="H32" s="183" t="n">
        <x:f>$N$7+$M$7*E32</x:f>
        <x:v>24.028764886691768</x:v>
      </x:c>
      <x:c r="I32" s="183" t="n">
        <x:f>G32-H32</x:f>
        <x:v>0.1173631489864313</x:v>
      </x:c>
      <x:c r="J32" s="17" t="n">
        <x:f>H32+$P$7+$O$7*D32</x:f>
        <x:v>23.87521940287032</x:v>
      </x:c>
      <x:c r="K32" s="17" t="n">
        <x:f>G32-J32</x:f>
        <x:v>0.2709086328078776</x:v>
      </x:c>
    </x:row>
    <x:row r="33">
      <x:c r="A33" s="17" t="str">
        <x:v>checkpoint:epoch:arcee-trinity-large</x:v>
      </x:c>
      <x:c r="B33" s="17" t="str">
        <x:v>Trinity Large Thinking</x:v>
      </x:c>
      <x:c r="C33" s="31" t="n">
        <x:v>46072</x:v>
      </x:c>
      <x:c r="D33" s="20" t="n">
        <x:f>(C33-DATE(2024,1,1))/365.25</x:f>
        <x:v>2.135523613963039</x:v>
      </x:c>
      <x:c r="E33" s="20" t="n">
        <x:v>24</x:v>
      </x:c>
      <x:c r="F33" s="183" t="n">
        <x:v>1.326e+24</x:v>
      </x:c>
      <x:c r="G33" s="183" t="n">
        <x:f>LOG10(F33)</x:f>
        <x:v>24.1225435240688</x:v>
      </x:c>
      <x:c r="H33" s="183" t="n">
        <x:f>$N$7+$M$7*E33</x:f>
        <x:v>24.300512842357378</x:v>
      </x:c>
      <x:c r="I33" s="183" t="n">
        <x:f>G33-H33</x:f>
        <x:v>-0.17796931828857865</x:v>
      </x:c>
      <x:c r="J33" s="17" t="n">
        <x:f>H33+$P$7+$O$7*D33</x:f>
        <x:v>24.079692275418292</x:v>
      </x:c>
      <x:c r="K33" s="17" t="n">
        <x:f>G33-J33</x:f>
        <x:v>0.042851248650507046</x:v>
      </x:c>
    </x:row>
    <x:row r="34">
      <x:c r="A34" s="17" t="str">
        <x:v>checkpoint:epoch:exaone-4-5</x:v>
      </x:c>
      <x:c r="B34" s="17" t="str">
        <x:v>EXAONE 4.5 33B</x:v>
      </x:c>
      <x:c r="C34" s="31" t="n">
        <x:v>46121</x:v>
      </x:c>
      <x:c r="D34" s="20" t="n">
        <x:f>(C34-DATE(2024,1,1))/365.25</x:f>
        <x:v>2.269678302532512</x:v>
      </x:c>
      <x:c r="E34" s="20" t="n">
        <x:v>23</x:v>
      </x:c>
      <x:c r="F34" s="183" t="n">
        <x:v>3.85e+24</x:v>
      </x:c>
      <x:c r="G34" s="183" t="n">
        <x:f>LOG10(F34)</x:f>
        <x:v>24.5854607295085</x:v>
      </x:c>
      <x:c r="H34" s="183" t="n">
        <x:f>$N$7+$M$7*E34</x:f>
        <x:v>24.2703186250612</x:v>
      </x:c>
      <x:c r="I34" s="183" t="n">
        <x:f>G34-H34</x:f>
        <x:v>0.3151421044473004</x:v>
      </x:c>
      <x:c r="J34" s="17" t="n">
        <x:f>H34+$P$7+$O$7*D34</x:f>
        <x:v>23.983568476666825</x:v>
      </x:c>
      <x:c r="K34" s="17" t="n">
        <x:f>G34-J34</x:f>
        <x:v>0.6018922528416759</x:v>
      </x:c>
    </x:row>
    <x:row r="35">
      <x:c r="A35" s="17" t="str">
        <x:v>checkpoint:epoch:mimo-v2-5-pro</x:v>
      </x:c>
      <x:c r="B35" s="17" t="str">
        <x:v>MiMo-V2.5-Pro</x:v>
      </x:c>
      <x:c r="C35" s="31" t="n">
        <x:v>46135</x:v>
      </x:c>
      <x:c r="D35" s="20" t="n">
        <x:f>(C35-DATE(2024,1,1))/365.25</x:f>
        <x:v>2.308008213552361</x:v>
      </x:c>
      <x:c r="E35" s="20" t="n">
        <x:v>42</x:v>
      </x:c>
      <x:c r="F35" s="183" t="n">
        <x:v>6.804e+24</x:v>
      </x:c>
      <x:c r="G35" s="183" t="n">
        <x:f>LOG10(F35)</x:f>
        <x:v>24.8327643049405</x:v>
      </x:c>
      <x:c r="H35" s="183" t="n">
        <x:f>$N$7+$M$7*E35</x:f>
        <x:v>24.844008753688605</x:v>
      </x:c>
      <x:c r="I35" s="183" t="n">
        <x:f>G35-H35</x:f>
        <x:v>-0.01124444874810493</x:v>
      </x:c>
      <x:c r="J35" s="17" t="n">
        <x:f>H35+$P$7+$O$7*D35</x:f>
        <x:v>24.53842158202129</x:v>
      </x:c>
      <x:c r="K35" s="17" t="n">
        <x:f>G35-J35</x:f>
        <x:v>0.29434272291921104</x:v>
      </x:c>
    </x:row>
    <x:row r="36">
      <x:c r="A36" s="17" t="str">
        <x:v>checkpoint:epoch:deepseek-v4-flash</x:v>
      </x:c>
      <x:c r="B36" s="17" t="str">
        <x:v>DeepSeek V4 Flash (max)</x:v>
      </x:c>
      <x:c r="C36" s="31" t="n">
        <x:v>46136</x:v>
      </x:c>
      <x:c r="D36" s="20" t="n">
        <x:f>(C36-DATE(2024,1,1))/365.25</x:f>
        <x:v>2.3107460643394937</x:v>
      </x:c>
      <x:c r="E36" s="20" t="n">
        <x:v>40</x:v>
      </x:c>
      <x:c r="F36" s="183" t="n">
        <x:v>2.496e+24</x:v>
      </x:c>
      <x:c r="G36" s="183" t="n">
        <x:f>LOG10(F36)</x:f>
        <x:v>24.3972445810104</x:v>
      </x:c>
      <x:c r="H36" s="183" t="n">
        <x:f>$N$7+$M$7*E36</x:f>
        <x:v>24.783620319096247</x:v>
      </x:c>
      <x:c r="I36" s="183" t="n">
        <x:f>G36-H36</x:f>
        <x:v>-0.3863757380858459</x:v>
      </x:c>
      <x:c r="J36" s="17" t="n">
        <x:f>H36+$P$7+$O$7*D36</x:f>
        <x:v>24.476687645766578</x:v>
      </x:c>
      <x:c r="K36" s="17" t="n">
        <x:f>G36-J36</x:f>
        <x:v>-0.0794430647561768</x:v>
      </x:c>
    </x:row>
    <x:row r="37">
      <x:c r="A37" s="17" t="str">
        <x:v>checkpoint:deepseek:deepseek-v4-pro</x:v>
      </x:c>
      <x:c r="B37" s="17" t="str">
        <x:v>DeepSeek V4 Pro (max)</x:v>
      </x:c>
      <x:c r="C37" s="31" t="n">
        <x:v>46136</x:v>
      </x:c>
      <x:c r="D37" s="20" t="n">
        <x:f>(C37-DATE(2024,1,1))/365.25</x:f>
        <x:v>2.3107460643394937</x:v>
      </x:c>
      <x:c r="E37" s="20" t="n">
        <x:v>44</x:v>
      </x:c>
      <x:c r="F37" s="183" t="n">
        <x:v>9.702e+24</x:v>
      </x:c>
      <x:c r="G37" s="183" t="n">
        <x:f>LOG10(F37)</x:f>
        <x:v>24.98686127029</x:v>
      </x:c>
      <x:c r="H37" s="183" t="n">
        <x:f>$N$7+$M$7*E37</x:f>
        <x:v>24.904397188280964</x:v>
      </x:c>
      <x:c r="I37" s="183" t="n">
        <x:f>G37-H37</x:f>
        <x:v>0.08246408200903588</x:v>
      </x:c>
      <x:c r="J37" s="17" t="n">
        <x:f>H37+$P$7+$O$7*D37</x:f>
        <x:v>24.597464514951294</x:v>
      </x:c>
      <x:c r="K37" s="17" t="n">
        <x:f>G37-J37</x:f>
        <x:v>0.389396755338705</x:v>
      </x:c>
    </x:row>
    <x:row r="38">
      <x:c r="A38" s="17" t="str">
        <x:v>checkpoint:epoch:nemotron-3-ultra</x:v>
      </x:c>
      <x:c r="B38" s="17" t="str">
        <x:v>Nemotron 3 Ultra</x:v>
      </x:c>
      <x:c r="C38" s="31" t="n">
        <x:v>46177</x:v>
      </x:c>
      <x:c r="D38" s="20" t="n">
        <x:f>(C38-DATE(2024,1,1))/365.25</x:f>
        <x:v>2.42299794661191</x:v>
      </x:c>
      <x:c r="E38" s="20" t="n">
        <x:v>38</x:v>
      </x:c>
      <x:c r="F38" s="183" t="n">
        <x:v>6.6e+24</x:v>
      </x:c>
      <x:c r="G38" s="183" t="n">
        <x:f>LOG10(F38)</x:f>
        <x:v>24.8195439355419</x:v>
      </x:c>
      <x:c r="H38" s="183" t="n">
        <x:f>$N$7+$M$7*E38</x:f>
        <x:v>24.72323188450389</x:v>
      </x:c>
      <x:c r="I38" s="183" t="n">
        <x:f>G38-H38</x:f>
        <x:v>0.09631205103801221</x:v>
      </x:c>
      <x:c r="J38" s="17" t="n">
        <x:f>H38+$P$7+$O$7*D38</x:f>
        <x:v>24.361133643017755</x:v>
      </x:c>
      <x:c r="K38" s="17" t="n">
        <x:f>G38-J38</x:f>
        <x:v>0.458410292524146</x:v>
      </x:c>
    </x:row>
    <x:row r="39">
      <x:c r="A39" s="17" t="str">
        <x:v>checkpoint:epoch:inkling</x:v>
      </x:c>
      <x:c r="B39" s="17" t="str">
        <x:v>Inkling</x:v>
      </x:c>
      <x:c r="C39" s="31" t="n">
        <x:v>46218</x:v>
      </x:c>
      <x:c r="D39" s="20" t="n">
        <x:f>(C39-DATE(2024,1,1))/365.25</x:f>
        <x:v>2.535249828884326</x:v>
      </x:c>
      <x:c r="E39" s="20" t="n">
        <x:v>41</x:v>
      </x:c>
      <x:c r="F39" s="183" t="n">
        <x:v>1.845e+24</x:v>
      </x:c>
      <x:c r="G39" s="183" t="n">
        <x:f>LOG10(F39)</x:f>
        <x:v>24.2659963704951</x:v>
      </x:c>
      <x:c r="H39" s="183" t="n">
        <x:f>$N$7+$M$7*E39</x:f>
        <x:v>24.813814536392425</x:v>
      </x:c>
      <x:c r="I39" s="183" t="n">
        <x:f>G39-H39</x:f>
        <x:v>-0.5478181658973256</x:v>
      </x:c>
      <x:c r="J39" s="17" t="n">
        <x:f>H39+$P$7+$O$7*D39</x:f>
        <x:v>24.396550726749826</x:v>
      </x:c>
      <x:c r="K39" s="17" t="n">
        <x:f>G39-J39</x:f>
        <x:v>-0.1305543562547271</x:v>
      </x:c>
    </x:row>
    <x:row r="40">
      <x:c r="A40" s="18" t="str">
        <x:v>checkpoint:moonshot:kimi-k3</x:v>
      </x:c>
      <x:c r="B40" s="18" t="str">
        <x:v>Kimi K3</x:v>
      </x:c>
      <x:c r="C40" s="32" t="n">
        <x:v>46219</x:v>
      </x:c>
      <x:c r="D40" s="21" t="n">
        <x:f>(C40-DATE(2024,1,1))/365.25</x:f>
        <x:v>2.537987679671458</x:v>
      </x:c>
      <x:c r="E40" s="21" t="n">
        <x:v>57</x:v>
      </x:c>
      <x:c r="F40" s="184" t="n">
        <x:v>2.0001e+25</x:v>
      </x:c>
      <x:c r="G40" s="184" t="n">
        <x:f>LOG10(F40)</x:f>
        <x:v>25.3010517098452</x:v>
      </x:c>
      <x:c r="H40" s="184" t="n">
        <x:f>$N$7+$M$7*E40</x:f>
        <x:v>25.296922013131294</x:v>
      </x:c>
      <x:c r="I40" s="184" t="n">
        <x:f>G40-H40</x:f>
        <x:v>0.004129696713906839</x:v>
      </x:c>
      <x:c r="J40" s="18" t="n">
        <x:f>H40+$P$7+$O$7*D40</x:f>
        <x:v>24.878312701826342</x:v>
      </x:c>
      <x:c r="K40" s="18" t="n">
        <x:f>G40-J40</x:f>
        <x:v>0.42273900801885844</x:v>
      </x:c>
    </x:row>
    <x:row r="41">
      <x:c r="A41" s="91" t="str">
        <x:v>Stage 2 — compute → parameters, with date-residual correction</x:v>
      </x:c>
      <x:c r="B41" s="91"/>
      <x:c r="C41" s="91"/>
      <x:c r="D41" s="91"/>
      <x:c r="E41" s="91"/>
      <x:c r="F41" s="91"/>
      <x:c r="G41" s="91"/>
      <x:c r="H41" s="91"/>
      <x:c r="I41" s="91"/>
      <x:c r="J41" s="91"/>
      <x:c r="K41" s="91"/>
      <x:c r="L41" s="91"/>
      <x:c r="M41" s="91"/>
      <x:c r="N41" s="91"/>
    </x:row>
    <x:row r="42" ht="34" customHeight="1">
      <x:c r="A42" s="73" t="str">
        <x:v>Epoch frontier model</x:v>
      </x:c>
      <x:c r="B42" s="73" t="str">
        <x:v>Release</x:v>
      </x:c>
      <x:c r="C42" s="73" t="str">
        <x:v>Years since 2024-01-01</x:v>
      </x:c>
      <x:c r="D42" s="73" t="str">
        <x:v>log10 compute</x:v>
      </x:c>
      <x:c r="E42" s="73" t="str">
        <x:v>log10 params</x:v>
      </x:c>
      <x:c r="F42" s="73" t="str">
        <x:v>Training compute (FLOP)</x:v>
      </x:c>
      <x:c r="G42" s="73" t="str">
        <x:v>Total params (B)</x:v>
      </x:c>
      <x:c r="H42" s="73" t="str">
        <x:v>Compute-only fit</x:v>
      </x:c>
      <x:c r="I42" s="73" t="str">
        <x:v>Compute residual</x:v>
      </x:c>
      <x:c r="J42" s="73" t="str">
        <x:v>Final fitted log10 params</x:v>
      </x:c>
      <x:c r="K42" s="73" t="str">
        <x:v>Final residual</x:v>
      </x:c>
      <x:c r="L42" s="73" t="str">
        <x:v>Confidence</x:v>
      </x:c>
      <x:c r="M42" s="73" t="str">
        <x:v>Estimation method</x:v>
      </x:c>
      <x:c r="N42" s="73" t="str">
        <x:v>Source row</x:v>
      </x:c>
      <x:c r="O42" s="73" t="str">
        <x:v>log-compute slope</x:v>
      </x:c>
      <x:c r="P42" s="73" t="str">
        <x:v>Compute intercept</x:v>
      </x:c>
      <x:c r="Q42" s="73" t="str">
        <x:v>Date-residual slope</x:v>
      </x:c>
      <x:c r="R42" s="73" t="str">
        <x:v>Date-residual intercept</x:v>
      </x:c>
    </x:row>
    <x:row r="43">
      <x:c r="A43" s="16" t="str">
        <x:v>GPT-3 175B (davinci)</x:v>
      </x:c>
      <x:c r="B43" s="30" t="n">
        <x:v>43979</x:v>
      </x:c>
      <x:c r="C43" s="19" t="n">
        <x:f>(B43-DATE(2024,1,1))/365.25</x:f>
        <x:v>-3.594798083504449</x:v>
      </x:c>
      <x:c r="D43" s="19" t="n">
        <x:f>LOG10(F43)</x:f>
        <x:v>23.4969296480732</x:v>
      </x:c>
      <x:c r="E43" s="19" t="n">
        <x:f>LOG10(G43)</x:f>
        <x:v>2.24204423936955</x:v>
      </x:c>
      <x:c r="F43" s="182" t="n">
        <x:v>3.14e+23</x:v>
      </x:c>
      <x:c r="G43" s="19" t="n">
        <x:v>174.6</x:v>
      </x:c>
      <x:c r="H43" s="19" t="n">
        <x:f>$P$43+$O$43*D43</x:f>
        <x:v>2.043807446055986</x:v>
      </x:c>
      <x:c r="I43" s="19" t="n">
        <x:f>E43-H43</x:f>
        <x:v>0.1982367933135638</x:v>
      </x:c>
      <x:c r="J43" s="19" t="n">
        <x:f>H43+$R$43+$Q$43*C43</x:f>
        <x:v>2.1614976772907624</x:v>
      </x:c>
      <x:c r="K43" s="19" t="n">
        <x:f>E43-J43</x:f>
        <x:v>0.08054656207878752</x:v>
      </x:c>
      <x:c r="L43" s="16" t="str">
        <x:v>Confident</x:v>
      </x:c>
      <x:c r="M43" s="16" t="str">
        <x:v>Reported</x:v>
      </x:c>
      <x:c r="N43" s="16" t="str">
        <x:v>00049</x:v>
      </x:c>
      <x:c r="O43" s="16" t="n">
        <x:f>SLOPE($E$43:$E$61,$D$43:$D$61)</x:f>
        <x:v>0.45185002938084895</x:v>
      </x:c>
      <x:c r="P43" s="16" t="n">
        <x:f>INTERCEPT($E$43:$E$61,$D$43:$D$61)</x:f>
        <x:v>-8.57328090578563</x:v>
      </x:c>
      <x:c r="Q43" s="16" t="n">
        <x:f>SLOPE($I$43:$I$61,$C$43:$C$61)</x:f>
        <x:v>-0.044012544172632055</x:v>
      </x:c>
      <x:c r="R43" s="16" t="n">
        <x:f>INTERCEPT($I$43:$I$61,$C$43:$C$61)</x:f>
        <x:v>-0.04052597820715647</x:v>
      </x:c>
    </x:row>
    <x:row r="44">
      <x:c r="A44" s="17" t="str">
        <x:v>mT5-XXL</x:v>
      </x:c>
      <x:c r="B44" s="31" t="n">
        <x:v>44124</x:v>
      </x:c>
      <x:c r="C44" s="20" t="n">
        <x:f>(B44-DATE(2024,1,1))/365.25</x:f>
        <x:v>-3.1978097193702943</x:v>
      </x:c>
      <x:c r="D44" s="20" t="n">
        <x:f>LOG10(F44)</x:f>
        <x:v>22.9138138523837</x:v>
      </x:c>
      <x:c r="E44" s="20" t="n">
        <x:f>LOG10(G44)</x:f>
        <x:v>1.11394335230684</x:v>
      </x:c>
      <x:c r="F44" s="183" t="n">
        <x:v>8.2e+22</x:v>
      </x:c>
      <x:c r="G44" s="20" t="n">
        <x:v>13</x:v>
      </x:c>
      <x:c r="H44" s="20" t="n">
        <x:f>$P$43+$O$43*D44</x:f>
        <x:v>1.7803265566412492</x:v>
      </x:c>
      <x:c r="I44" s="20" t="n">
        <x:f>E44-H44</x:f>
        <x:v>-0.6663832043344091</x:v>
      </x:c>
      <x:c r="J44" s="20" t="n">
        <x:f>H44+$R$43+$Q$43*C44</x:f>
        <x:v>1.8805443199635499</x:v>
      </x:c>
      <x:c r="K44" s="20" t="n">
        <x:f>E44-J44</x:f>
        <x:v>-0.7666009676567098</x:v>
      </x:c>
      <x:c r="L44" s="17" t="str">
        <x:v>Confident</x:v>
      </x:c>
      <x:c r="M44" s="17" t="str">
        <x:v>Operation counting</x:v>
      </x:c>
      <x:c r="N44" s="17" t="str">
        <x:v>00046</x:v>
      </x:c>
      <x:c r="O44" s="17"/>
      <x:c r="P44" s="17"/>
      <x:c r="Q44" s="17"/>
      <x:c r="R44" s="17"/>
    </x:row>
    <x:row r="45">
      <x:c r="A45" s="17" t="str">
        <x:v>Jurassic-1-Jumbo</x:v>
      </x:c>
      <x:c r="B45" s="31" t="n">
        <x:v>44419</x:v>
      </x:c>
      <x:c r="C45" s="20" t="n">
        <x:f>(B45-DATE(2024,1,1))/365.25</x:f>
        <x:v>-2.3901437371663246</x:v>
      </x:c>
      <x:c r="D45" s="20" t="n">
        <x:f>LOG10(F45)</x:f>
        <x:v>23.568201724067</x:v>
      </x:c>
      <x:c r="E45" s="20" t="n">
        <x:f>LOG10(G45)</x:f>
        <x:v>2.25042000230889</x:v>
      </x:c>
      <x:c r="F45" s="183" t="n">
        <x:v>3.7e+23</x:v>
      </x:c>
      <x:c r="G45" s="20" t="n">
        <x:v>178</x:v>
      </x:c>
      <x:c r="H45" s="20" t="n">
        <x:f>$P$43+$O$43*D45</x:f>
        <x:v>2.0760117356878176</x:v>
      </x:c>
      <x:c r="I45" s="20" t="n">
        <x:f>E45-H45</x:f>
        <x:v>0.17440826662107245</x:v>
      </x:c>
      <x:c r="J45" s="20" t="n">
        <x:f>H45+$R$43+$Q$43*C45</x:f>
        <x:v>2.140682064291634</x:v>
      </x:c>
      <x:c r="K45" s="20" t="n">
        <x:f>E45-J45</x:f>
        <x:v>0.10973793801725584</x:v>
      </x:c>
      <x:c r="L45" s="17" t="str">
        <x:v>Confident</x:v>
      </x:c>
      <x:c r="M45" s="17" t="str">
        <x:v>Third-party estimation</x:v>
      </x:c>
      <x:c r="N45" s="17" t="str">
        <x:v>00043</x:v>
      </x:c>
      <x:c r="O45" s="17" t="str">
        <x:v>Calibration rows</x:v>
      </x:c>
      <x:c r="P45" s="17" t="n">
        <x:v>19</x:v>
      </x:c>
      <x:c r="Q45" s="17"/>
      <x:c r="R45" s="17"/>
    </x:row>
    <x:row r="46">
      <x:c r="A46" s="17" t="str">
        <x:v>FLAN 137B</x:v>
      </x:c>
      <x:c r="B46" s="31" t="n">
        <x:v>44442</x:v>
      </x:c>
      <x:c r="C46" s="20" t="n">
        <x:f>(B46-DATE(2024,1,1))/365.25</x:f>
        <x:v>-2.327173169062286</x:v>
      </x:c>
      <x:c r="D46" s="20" t="n">
        <x:f>LOG10(F46)</x:f>
        <x:v>24.3111178426625</x:v>
      </x:c>
      <x:c r="E46" s="20" t="n">
        <x:f>LOG10(G46)</x:f>
        <x:v>2.13672056715641</x:v>
      </x:c>
      <x:c r="F46" s="183" t="n">
        <x:v>2.047e+24</x:v>
      </x:c>
      <x:c r="G46" s="20" t="n">
        <x:v>137</x:v>
      </x:c>
      <x:c r="H46" s="20" t="n">
        <x:f>$P$43+$O$43*D46</x:f>
        <x:v>2.411698405702703</x:v>
      </x:c>
      <x:c r="I46" s="20" t="n">
        <x:f>E46-H46</x:f>
        <x:v>-0.2749778385462931</x:v>
      </x:c>
      <x:c r="J46" s="20" t="n">
        <x:f>H46+$R$43+$Q$43*C46</x:f>
        <x:v>2.4735972393962644</x:v>
      </x:c>
      <x:c r="K46" s="20" t="n">
        <x:f>E46-J46</x:f>
        <x:v>-0.3368766722398546</x:v>
      </x:c>
      <x:c r="L46" s="17" t="str">
        <x:v>Confident</x:v>
      </x:c>
      <x:c r="M46" s="17" t="str">
        <x:v>Operation counting</x:v>
      </x:c>
      <x:c r="N46" s="17" t="str">
        <x:v>00042</x:v>
      </x:c>
      <x:c r="O46" s="17" t="str">
        <x:v>In-sample R²</x:v>
      </x:c>
      <x:c r="P46" s="17" t="n">
        <x:f>RSQ($E$43:$E$61,$J$43:$J$61)</x:f>
        <x:v>0.6070849449448162</x:v>
      </x:c>
      <x:c r="Q46" s="17"/>
      <x:c r="R46" s="17"/>
    </x:row>
    <x:row r="47">
      <x:c r="A47" s="17" t="str">
        <x:v>Megatron-Turing NLG 530B</x:v>
      </x:c>
      <x:c r="B47" s="31" t="n">
        <x:v>44480</x:v>
      </x:c>
      <x:c r="C47" s="20" t="n">
        <x:f>(B47-DATE(2024,1,1))/365.25</x:f>
        <x:v>-2.223134839151266</x:v>
      </x:c>
      <x:c r="D47" s="20" t="n">
        <x:f>LOG10(F47)</x:f>
        <x:v>23.9337908841434</x:v>
      </x:c>
      <x:c r="E47" s="20" t="n">
        <x:f>LOG10(G47)</x:f>
        <x:v>2.72427586960079</x:v>
      </x:c>
      <x:c r="F47" s="183" t="n">
        <x:v>8.586e+23</x:v>
      </x:c>
      <x:c r="G47" s="20" t="n">
        <x:v>530</x:v>
      </x:c>
      <x:c r="H47" s="20" t="n">
        <x:f>$P$43+$O$43*D47</x:f>
        <x:v>2.24120320840966</x:v>
      </x:c>
      <x:c r="I47" s="20" t="n">
        <x:f>E47-H47</x:f>
        <x:v>0.48307266119113024</x:v>
      </x:c>
      <x:c r="J47" s="20" t="n">
        <x:f>H47+$R$43+$Q$43*C47</x:f>
        <x:v>2.2985230505123657</x:v>
      </x:c>
      <x:c r="K47" s="20" t="n">
        <x:f>E47-J47</x:f>
        <x:v>0.42575281908842433</x:v>
      </x:c>
      <x:c r="L47" s="17" t="str">
        <x:v>Confident</x:v>
      </x:c>
      <x:c r="M47" s="17" t="str">
        <x:v>Third-party estimation</x:v>
      </x:c>
      <x:c r="N47" s="17" t="str">
        <x:v>00040</x:v>
      </x:c>
      <x:c r="O47" s="18" t="str">
        <x:v>RMSE factor</x:v>
      </x:c>
      <x:c r="P47" s="18" t="n">
        <x:f>POWER(10,SQRT(SUMSQ($K$43:$K$61)/COUNT($K$43:$K$61)))</x:f>
        <x:v>2.1539679601980053</x:v>
      </x:c>
      <x:c r="Q47" s="18"/>
      <x:c r="R47" s="18"/>
    </x:row>
    <x:row r="48">
      <x:c r="A48" s="17" t="str">
        <x:v>ERNIE 3.0 Titan</x:v>
      </x:c>
      <x:c r="B48" s="31" t="n">
        <x:v>44553</x:v>
      </x:c>
      <x:c r="C48" s="20" t="n">
        <x:f>(B48-DATE(2024,1,1))/365.25</x:f>
        <x:v>-2.023271731690623</x:v>
      </x:c>
      <x:c r="D48" s="20" t="n">
        <x:f>LOG10(F48)</x:f>
        <x:v>24.0179093958967</x:v>
      </x:c>
      <x:c r="E48" s="20" t="n">
        <x:f>LOG10(G48)</x:f>
        <x:v>2.41497334797082</x:v>
      </x:c>
      <x:c r="F48" s="183" t="n">
        <x:v>1.0421e+24</x:v>
      </x:c>
      <x:c r="G48" s="20" t="n">
        <x:v>260</x:v>
      </x:c>
      <x:c r="H48" s="20" t="n">
        <x:f>$P$43+$O$43*D48</x:f>
        <x:v>2.279212160416863</x:v>
      </x:c>
      <x:c r="I48" s="20" t="n">
        <x:f>E48-H48</x:f>
        <x:v>0.13576118755395683</x:v>
      </x:c>
      <x:c r="J48" s="20" t="n">
        <x:f>H48+$R$43+$Q$43*C48</x:f>
        <x:v>2.327735518673978</x:v>
      </x:c>
      <x:c r="K48" s="20" t="n">
        <x:f>E48-J48</x:f>
        <x:v>0.08723782929684187</x:v>
      </x:c>
      <x:c r="L48" s="17" t="str">
        <x:v>Confident</x:v>
      </x:c>
      <x:c r="M48" s="17" t="str">
        <x:v>Operation counting</x:v>
      </x:c>
      <x:c r="N48" s="17" t="str">
        <x:v>00036</x:v>
      </x:c>
    </x:row>
    <x:row r="49">
      <x:c r="A49" s="17" t="str">
        <x:v>Minerva (540B)</x:v>
      </x:c>
      <x:c r="B49" s="31" t="n">
        <x:v>44741</x:v>
      </x:c>
      <x:c r="C49" s="20" t="n">
        <x:f>(B49-DATE(2024,1,1))/365.25</x:f>
        <x:v>-1.5085557837097878</x:v>
      </x:c>
      <x:c r="D49" s="20" t="n">
        <x:f>LOG10(F49)</x:f>
        <x:v>24.4379882502195</x:v>
      </x:c>
      <x:c r="E49" s="20" t="n">
        <x:f>LOG10(G49)</x:f>
        <x:v>2.73267515580387</x:v>
      </x:c>
      <x:c r="F49" s="183" t="n">
        <x:v>2.7415e+24</x:v>
      </x:c>
      <x:c r="G49" s="20" t="n">
        <x:v>540.35</x:v>
      </x:c>
      <x:c r="H49" s="20" t="n">
        <x:f>$P$43+$O$43*D49</x:f>
        <x:v>2.469024803084892</x:v>
      </x:c>
      <x:c r="I49" s="20" t="n">
        <x:f>E49-H49</x:f>
        <x:v>0.2636503527189782</x:v>
      </x:c>
      <x:c r="J49" s="20" t="n">
        <x:f>H49+$R$43+$Q$43*C49</x:f>
        <x:v>2.4948942029451424</x:v>
      </x:c>
      <x:c r="K49" s="20" t="n">
        <x:f>E49-J49</x:f>
        <x:v>0.2377809528587278</x:v>
      </x:c>
      <x:c r="L49" s="17" t="str">
        <x:v>Confident</x:v>
      </x:c>
      <x:c r="M49" s="17" t="str">
        <x:v>Hardware</x:v>
      </x:c>
      <x:c r="N49" s="17" t="str">
        <x:v>00033</x:v>
      </x:c>
    </x:row>
    <x:row r="50">
      <x:c r="A50" s="17" t="str">
        <x:v>Flan-PaLM 540B</x:v>
      </x:c>
      <x:c r="B50" s="31" t="n">
        <x:v>44854</x:v>
      </x:c>
      <x:c r="C50" s="20" t="n">
        <x:f>(B50-DATE(2024,1,1))/365.25</x:f>
        <x:v>-1.1991786447638604</x:v>
      </x:c>
      <x:c r="D50" s="20" t="n">
        <x:f>LOG10(F50)</x:f>
        <x:v>24.4048337166201</x:v>
      </x:c>
      <x:c r="E50" s="20" t="n">
        <x:f>LOG10(G50)</x:f>
        <x:v>2.73239375982297</x:v>
      </x:c>
      <x:c r="F50" s="183" t="n">
        <x:v>2.540000000001e+24</x:v>
      </x:c>
      <x:c r="G50" s="20" t="n">
        <x:v>540</x:v>
      </x:c>
      <x:c r="H50" s="20" t="n">
        <x:f>$P$43+$O$43*D50</x:f>
        <x:v>2.4540439261038944</x:v>
      </x:c>
      <x:c r="I50" s="20" t="n">
        <x:f>E50-H50</x:f>
        <x:v>0.2783498337190755</x:v>
      </x:c>
      <x:c r="J50" s="20" t="n">
        <x:f>H50+$R$43+$Q$43*C50</x:f>
        <x:v>2.4662968509702847</x:v>
      </x:c>
      <x:c r="K50" s="20" t="n">
        <x:f>E50-J50</x:f>
        <x:v>0.2660969088526852</x:v>
      </x:c>
      <x:c r="L50" s="17" t="str">
        <x:v>Confident</x:v>
      </x:c>
      <x:c r="M50" s="17" t="str">
        <x:v>Reported,Hardware</x:v>
      </x:c>
      <x:c r="N50" s="17" t="str">
        <x:v>00032</x:v>
      </x:c>
    </x:row>
    <x:row r="51">
      <x:c r="A51" s="17" t="str">
        <x:v>U-PaLM (540B)</x:v>
      </x:c>
      <x:c r="B51" s="31" t="n">
        <x:v>44854</x:v>
      </x:c>
      <x:c r="C51" s="20" t="n">
        <x:f>(B51-DATE(2024,1,1))/365.25</x:f>
        <x:v>-1.1991786447638604</x:v>
      </x:c>
      <x:c r="D51" s="20" t="n">
        <x:f>LOG10(F51)</x:f>
        <x:v>24.4031205211758</x:v>
      </x:c>
      <x:c r="E51" s="20" t="n">
        <x:f>LOG10(G51)</x:f>
        <x:v>2.73239375982297</x:v>
      </x:c>
      <x:c r="F51" s="183" t="n">
        <x:v>2.53e+24</x:v>
      </x:c>
      <x:c r="G51" s="20" t="n">
        <x:v>540</x:v>
      </x:c>
      <x:c r="H51" s="20" t="n">
        <x:f>$P$43+$O$43*D51</x:f>
        <x:v>2.4532698186920534</x:v>
      </x:c>
      <x:c r="I51" s="20" t="n">
        <x:f>E51-H51</x:f>
        <x:v>0.27912394113091654</x:v>
      </x:c>
      <x:c r="J51" s="20" t="n">
        <x:f>H51+$R$43+$Q$43*C51</x:f>
        <x:v>2.4655227435584437</x:v>
      </x:c>
      <x:c r="K51" s="20" t="n">
        <x:f>E51-J51</x:f>
        <x:v>0.26687101626452625</x:v>
      </x:c>
      <x:c r="L51" s="17" t="str">
        <x:v>Confident</x:v>
      </x:c>
      <x:c r="M51" s="17" t="str">
        <x:v>Comparison with other models</x:v>
      </x:c>
      <x:c r="N51" s="17" t="str">
        <x:v>00031</x:v>
      </x:c>
    </x:row>
    <x:row r="52">
      <x:c r="A52" s="17" t="str">
        <x:v>GPT-4 (Mar 2023)</x:v>
      </x:c>
      <x:c r="B52" s="31" t="n">
        <x:v>44999</x:v>
      </x:c>
      <x:c r="C52" s="20" t="n">
        <x:f>(B52-DATE(2024,1,1))/365.25</x:f>
        <x:v>-0.8021902806297057</x:v>
      </x:c>
      <x:c r="D52" s="20" t="n">
        <x:f>LOG10(F52)</x:f>
        <x:v>25.3222192947339</x:v>
      </x:c>
      <x:c r="E52" s="20" t="n">
        <x:f>LOG10(G52)</x:f>
        <x:v>3.25527250510331</x:v>
      </x:c>
      <x:c r="F52" s="183" t="n">
        <x:v>2.1e+25</x:v>
      </x:c>
      <x:c r="G52" s="20" t="n">
        <x:v>1800</x:v>
      </x:c>
      <x:c r="H52" s="20" t="n">
        <x:f>$P$43+$O$43*D52</x:f>
        <x:v>2.8685646265281832</x:v>
      </x:c>
      <x:c r="I52" s="20" t="n">
        <x:f>E52-H52</x:f>
        <x:v>0.3867078785751268</x:v>
      </x:c>
      <x:c r="J52" s="20" t="n">
        <x:f>H52+$R$43+$Q$43*C52</x:f>
        <x:v>2.863345083482098</x:v>
      </x:c>
      <x:c r="K52" s="20" t="n">
        <x:f>E52-J52</x:f>
        <x:v>0.3919274216212121</x:v>
      </x:c>
      <x:c r="L52" s="17" t="str">
        <x:v>Likely</x:v>
      </x:c>
      <x:c r="M52" s="17" t="str">
        <x:v>Hardware</x:v>
      </x:c>
      <x:c r="N52" s="17" t="str">
        <x:v>00030</x:v>
      </x:c>
      <x:c r="O52" s="185" t="str">
        <x:v>Calibration and weights</x:v>
      </x:c>
      <x:c r="P52" s="185"/>
    </x:row>
    <x:row r="53">
      <x:c r="A53" s="17" t="str">
        <x:v>PaLM 2</x:v>
      </x:c>
      <x:c r="B53" s="31" t="n">
        <x:v>45056</x:v>
      </x:c>
      <x:c r="C53" s="20" t="n">
        <x:f>(B53-DATE(2024,1,1))/365.25</x:f>
        <x:v>-0.6461327857631759</x:v>
      </x:c>
      <x:c r="D53" s="20" t="n">
        <x:f>LOG10(F53)</x:f>
        <x:v>24.8656960599161</x:v>
      </x:c>
      <x:c r="E53" s="20" t="n">
        <x:f>LOG10(G53)</x:f>
        <x:v>2.53147891704225</x:v>
      </x:c>
      <x:c r="F53" s="183" t="n">
        <x:v>7.34e+24</x:v>
      </x:c>
      <x:c r="G53" s="20" t="n">
        <x:v>340</x:v>
      </x:c>
      <x:c r="H53" s="20" t="n">
        <x:f>$P$43+$O$43*D53</x:f>
        <x:v>2.66228458946272</x:v>
      </x:c>
      <x:c r="I53" s="20" t="n">
        <x:f>E53-H53</x:f>
        <x:v>-0.13080567242047003</x:v>
      </x:c>
      <x:c r="J53" s="20" t="n">
        <x:f>H53+$R$43+$Q$43*C53</x:f>
        <x:v>2.650196559030351</x:v>
      </x:c>
      <x:c r="K53" s="20" t="n">
        <x:f>E53-J53</x:f>
        <x:v>-0.11871764198810109</x:v>
      </x:c>
      <x:c r="L53" s="17" t="str">
        <x:v>Likely</x:v>
      </x:c>
      <x:c r="M53" s="17" t="str">
        <x:v>Operation counting</x:v>
      </x:c>
      <x:c r="N53" s="17" t="str">
        <x:v>00028</x:v>
      </x:c>
      <x:c r="O53" s="16" t="str">
        <x:v>K3 disclosed params (B)</x:v>
      </x:c>
      <x:c r="P53" s="16" t="n">
        <x:v>2780</x:v>
      </x:c>
    </x:row>
    <x:row r="54">
      <x:c r="A54" s="17" t="str">
        <x:v>GPT-4 (Jun 2023)</x:v>
      </x:c>
      <x:c r="B54" s="31" t="n">
        <x:v>45090</x:v>
      </x:c>
      <x:c r="C54" s="20" t="n">
        <x:f>(B54-DATE(2024,1,1))/365.25</x:f>
        <x:v>-0.5530458590006845</x:v>
      </x:c>
      <x:c r="D54" s="20" t="n">
        <x:f>LOG10(F54)</x:f>
        <x:v>25.3222192947339</x:v>
      </x:c>
      <x:c r="E54" s="20" t="n">
        <x:f>LOG10(G54)</x:f>
        <x:v>3.25527250510331</x:v>
      </x:c>
      <x:c r="F54" s="183" t="n">
        <x:v>2.1e+25</x:v>
      </x:c>
      <x:c r="G54" s="20" t="n">
        <x:v>1800</x:v>
      </x:c>
      <x:c r="H54" s="20" t="n">
        <x:f>$P$43+$O$43*D54</x:f>
        <x:v>2.8685646265281832</x:v>
      </x:c>
      <x:c r="I54" s="20" t="n">
        <x:f>E54-H54</x:f>
        <x:v>0.3867078785751268</x:v>
      </x:c>
      <x:c r="J54" s="20" t="n">
        <x:f>H54+$R$43+$Q$43*C54</x:f>
        <x:v>2.8523796036197857</x:v>
      </x:c>
      <x:c r="K54" s="20" t="n">
        <x:f>E54-J54</x:f>
        <x:v>0.4028929014835243</x:v>
      </x:c>
      <x:c r="L54" s="17" t="str">
        <x:v>Likely</x:v>
      </x:c>
      <x:c r="M54" s="17" t="str">
        <x:v>Hardware</x:v>
      </x:c>
      <x:c r="N54" s="17" t="str">
        <x:v>00027</x:v>
      </x:c>
      <x:c r="O54" s="17" t="str">
        <x:v>Grok disclosed params (B)</x:v>
      </x:c>
      <x:c r="P54" s="17" t="n">
        <x:v>1500</x:v>
      </x:c>
    </x:row>
    <x:row r="55">
      <x:c r="A55" s="17" t="str">
        <x:v>Falcon-180B</x:v>
      </x:c>
      <x:c r="B55" s="31" t="n">
        <x:v>45175</x:v>
      </x:c>
      <x:c r="C55" s="20" t="n">
        <x:f>(B55-DATE(2024,1,1))/365.25</x:f>
        <x:v>-0.3203285420944558</x:v>
      </x:c>
      <x:c r="D55" s="20" t="n">
        <x:f>LOG10(F55)</x:f>
        <x:v>24.5751878449277</x:v>
      </x:c>
      <x:c r="E55" s="20" t="n">
        <x:f>LOG10(G55)</x:f>
        <x:v>2.25527250510331</x:v>
      </x:c>
      <x:c r="F55" s="183" t="n">
        <x:v>3.76e+24</x:v>
      </x:c>
      <x:c r="G55" s="20" t="n">
        <x:v>180</x:v>
      </x:c>
      <x:c r="H55" s="20" t="n">
        <x:f>$P$43+$O$43*D55</x:f>
        <x:v>2.531018443984834</x:v>
      </x:c>
      <x:c r="I55" s="20" t="n">
        <x:f>E55-H55</x:f>
        <x:v>-0.2757459388815242</x:v>
      </x:c>
      <x:c r="J55" s="20" t="n">
        <x:f>H55+$R$43+$Q$43*C55</x:f>
        <x:v>2.504590939886365</x:v>
      </x:c>
      <x:c r="K55" s="20" t="n">
        <x:f>E55-J55</x:f>
        <x:v>-0.24931843478305504</x:v>
      </x:c>
      <x:c r="L55" s="17" t="str">
        <x:v>Confident</x:v>
      </x:c>
      <x:c r="M55" s="17" t="str">
        <x:v>Reported,Operation counting</x:v>
      </x:c>
      <x:c r="N55" s="17" t="str">
        <x:v>00025</x:v>
      </x:c>
      <x:c r="O55" s="17" t="str">
        <x:v>Two-anchor log calibration</x:v>
      </x:c>
      <x:c r="P55" s="17" t="n">
        <x:f>SQRT(P53/I69*P54/I75)</x:f>
        <x:v>6.490519731575419</x:v>
      </x:c>
    </x:row>
    <x:row r="56">
      <x:c r="A56" s="17" t="str">
        <x:v>Amazon Titan</x:v>
      </x:c>
      <x:c r="B56" s="31" t="n">
        <x:v>45197</x:v>
      </x:c>
      <x:c r="C56" s="20" t="n">
        <x:f>(B56-DATE(2024,1,1))/365.25</x:f>
        <x:v>-0.2600958247775496</x:v>
      </x:c>
      <x:c r="D56" s="20" t="n">
        <x:f>LOG10(F56)</x:f>
        <x:v>24.6812412373756</x:v>
      </x:c>
      <x:c r="E56" s="20" t="n">
        <x:f>LOG10(G56)</x:f>
        <x:v>2.30102999566398</x:v>
      </x:c>
      <x:c r="F56" s="183" t="n">
        <x:v>4.8e+24</x:v>
      </x:c>
      <x:c r="G56" s="20" t="n">
        <x:v>200</x:v>
      </x:c>
      <x:c r="H56" s="20" t="n">
        <x:f>$P$43+$O$43*D56</x:f>
        <x:v>2.5789386724783547</x:v>
      </x:c>
      <x:c r="I56" s="20" t="n">
        <x:f>E56-H56</x:f>
        <x:v>-0.2779086768143748</x:v>
      </x:c>
      <x:c r="J56" s="20" t="n">
        <x:f>H56+$R$43+$Q$43*C56</x:f>
        <x:v>2.5498601732483377</x:v>
      </x:c>
      <x:c r="K56" s="20" t="n">
        <x:f>E56-J56</x:f>
        <x:v>-0.24883017758435777</x:v>
      </x:c>
      <x:c r="L56" s="17" t="str">
        <x:v>Likely</x:v>
      </x:c>
      <x:c r="M56" s="17" t="str">
        <x:v>Hardware,Operation counting</x:v>
      </x:c>
      <x:c r="N56" s="17" t="str">
        <x:v>00024</x:v>
      </x:c>
      <x:c r="O56" s="17" t="str">
        <x:v>Compute log weight</x:v>
      </x:c>
      <x:c r="P56" s="34" t="n">
        <x:v>0.05</x:v>
      </x:c>
    </x:row>
    <x:row r="57">
      <x:c r="A57" s="17" t="str">
        <x:v>Nemotron-4 340B</x:v>
      </x:c>
      <x:c r="B57" s="31" t="n">
        <x:v>45457</x:v>
      </x:c>
      <x:c r="C57" s="20" t="n">
        <x:f>(B57-DATE(2024,1,1))/365.25</x:f>
        <x:v>0.4517453798767967</x:v>
      </x:c>
      <x:c r="D57" s="20" t="n">
        <x:f>LOG10(F57)</x:f>
        <x:v>25.2552725051033</x:v>
      </x:c>
      <x:c r="E57" s="20" t="n">
        <x:f>LOG10(G57)</x:f>
        <x:v>2.53147891704225</x:v>
      </x:c>
      <x:c r="F57" s="183" t="n">
        <x:v>1.8e+25</x:v>
      </x:c>
      <x:c r="G57" s="20" t="n">
        <x:v>340</x:v>
      </x:c>
      <x:c r="H57" s="20" t="n">
        <x:f>$P$43+$O$43*D57</x:f>
        <x:v>2.838314717666643</x:v>
      </x:c>
      <x:c r="I57" s="20" t="n">
        <x:f>E57-H57</x:f>
        <x:v>-0.306835800624393</x:v>
      </x:c>
      <x:c r="J57" s="20" t="n">
        <x:f>H57+$R$43+$Q$43*C57</x:f>
        <x:v>2.7779062759728768</x:v>
      </x:c>
      <x:c r="K57" s="20" t="n">
        <x:f>E57-J57</x:f>
        <x:v>-0.24642735893062673</x:v>
      </x:c>
      <x:c r="L57" s="17" t="str">
        <x:v>Confident</x:v>
      </x:c>
      <x:c r="M57" s="17" t="str">
        <x:v>Operation counting,Hardware</x:v>
      </x:c>
      <x:c r="N57" s="17" t="str">
        <x:v>00015</x:v>
      </x:c>
      <x:c r="O57" s="17" t="str">
        <x:v>Existing branch weight</x:v>
      </x:c>
      <x:c r="P57" s="34" t="n">
        <x:v>0.45</x:v>
      </x:c>
    </x:row>
    <x:row r="58">
      <x:c r="A58" s="17" t="str">
        <x:v>Llama 3.1-405B</x:v>
      </x:c>
      <x:c r="B58" s="31" t="n">
        <x:v>45496</x:v>
      </x:c>
      <x:c r="C58" s="20" t="n">
        <x:f>(B58-DATE(2024,1,1))/365.25</x:f>
        <x:v>0.5585215605749486</x:v>
      </x:c>
      <x:c r="D58" s="20" t="n">
        <x:f>LOG10(F58)</x:f>
        <x:v>25.5797835966168</x:v>
      </x:c>
      <x:c r="E58" s="20" t="n">
        <x:f>LOG10(G58)</x:f>
        <x:v>2.60745502321467</x:v>
      </x:c>
      <x:c r="F58" s="183" t="n">
        <x:v>3.8e+25</x:v>
      </x:c>
      <x:c r="G58" s="20" t="n">
        <x:v>405</x:v>
      </x:c>
      <x:c r="H58" s="20" t="n">
        <x:f>$P$43+$O$43*D58</x:f>
        <x:v>2.9849450639014297</x:v>
      </x:c>
      <x:c r="I58" s="20" t="n">
        <x:f>E58-H58</x:f>
        <x:v>-0.3774900406867596</x:v>
      </x:c>
      <x:c r="J58" s="20" t="n">
        <x:f>H58+$R$43+$Q$43*C58</x:f>
        <x:v>2.919837130838101</x:v>
      </x:c>
      <x:c r="K58" s="20" t="n">
        <x:f>E58-J58</x:f>
        <x:v>-0.312382107623431</x:v>
      </x:c>
      <x:c r="L58" s="17" t="str">
        <x:v>Confident</x:v>
      </x:c>
      <x:c r="M58" s="17" t="str">
        <x:v>Reported,Operation counting</x:v>
      </x:c>
      <x:c r="N58" s="17" t="str">
        <x:v>00013</x:v>
      </x:c>
      <x:c r="O58" s="17" t="str">
        <x:v>No-CoT horizon weight</x:v>
      </x:c>
      <x:c r="P58" s="34" t="n">
        <x:v>0.5</x:v>
      </x:c>
    </x:row>
    <x:row r="59">
      <x:c r="A59" s="17" t="str">
        <x:v>Llama Nemotron Ultra 253B</x:v>
      </x:c>
      <x:c r="B59" s="31" t="n">
        <x:v>45734</x:v>
      </x:c>
      <x:c r="C59" s="20" t="n">
        <x:f>(B59-DATE(2024,1,1))/365.25</x:f>
        <x:v>1.2101300479123889</x:v>
      </x:c>
      <x:c r="D59" s="20" t="n">
        <x:f>LOG10(F59)</x:f>
        <x:v>25.5922879269965</x:v>
      </x:c>
      <x:c r="E59" s="20" t="n">
        <x:f>LOG10(G59)</x:f>
        <x:v>2.40312052117582</x:v>
      </x:c>
      <x:c r="F59" s="183" t="n">
        <x:v>3.911001e+25</x:v>
      </x:c>
      <x:c r="G59" s="20" t="n">
        <x:v>253</x:v>
      </x:c>
      <x:c r="H59" s="20" t="n">
        <x:f>$P$43+$O$43*D59</x:f>
        <x:v>2.990595145950884</x:v>
      </x:c>
      <x:c r="I59" s="20" t="n">
        <x:f>E59-H59</x:f>
        <x:v>-0.587474624775064</x:v>
      </x:c>
      <x:c r="J59" s="20" t="n">
        <x:f>H59+$R$43+$Q$43*C59</x:f>
        <x:v>2.8968082655553546</x:v>
      </x:c>
      <x:c r="K59" s="20" t="n">
        <x:f>E59-J59</x:f>
        <x:v>-0.49368774437953444</x:v>
      </x:c>
      <x:c r="L59" s="17" t="str">
        <x:v>Likely</x:v>
      </x:c>
      <x:c r="M59" s="17" t="str">
        <x:v>Operation counting</x:v>
      </x:c>
      <x:c r="N59" s="17" t="str">
        <x:v>00005</x:v>
      </x:c>
      <x:c r="O59" s="18" t="str">
        <x:v>Log correlation: compute vs existing</x:v>
      </x:c>
      <x:c r="P59" s="18" t="n">
        <x:f>CORREL(M67:M76,N67:N76)</x:f>
        <x:v>0.9218163086008203</x:v>
      </x:c>
    </x:row>
    <x:row r="60">
      <x:c r="A60" s="17" t="str">
        <x:v>Llama 4 Behemoth (preview)</x:v>
      </x:c>
      <x:c r="B60" s="31" t="n">
        <x:v>45752</x:v>
      </x:c>
      <x:c r="C60" s="20" t="n">
        <x:f>(B60-DATE(2024,1,1))/365.25</x:f>
        <x:v>1.2594113620807665</x:v>
      </x:c>
      <x:c r="D60" s="20" t="n">
        <x:f>LOG10(F60)</x:f>
        <x:v>25.7146649928625</x:v>
      </x:c>
      <x:c r="E60" s="20" t="n">
        <x:f>LOG10(G60)</x:f>
        <x:v>3.30102999566398</x:v>
      </x:c>
      <x:c r="F60" s="183" t="n">
        <x:v>5.18400000000001e+25</x:v>
      </x:c>
      <x:c r="G60" s="20" t="n">
        <x:v>2000</x:v>
      </x:c>
      <x:c r="H60" s="20" t="n">
        <x:f>$P$43+$O$43*D60</x:f>
        <x:v>3.0458912267579787</x:v>
      </x:c>
      <x:c r="I60" s="20" t="n">
        <x:f>E60-H60</x:f>
        <x:v>0.2551387689060012</x:v>
      </x:c>
      <x:c r="J60" s="20" t="n">
        <x:f>H60+$R$43+$Q$43*C60</x:f>
        <x:v>2.949935350345728</x:v>
      </x:c>
      <x:c r="K60" s="20" t="n">
        <x:f>E60-J60</x:f>
        <x:v>0.35109464531825196</x:v>
      </x:c>
      <x:c r="L60" s="17" t="str">
        <x:v>Likely</x:v>
      </x:c>
      <x:c r="M60" s="17" t="str">
        <x:v>Operation counting</x:v>
      </x:c>
      <x:c r="N60" s="17" t="str">
        <x:v>00003</x:v>
      </x:c>
    </x:row>
    <x:row r="61">
      <x:c r="A61" s="18" t="str">
        <x:v>Grok 3</x:v>
      </x:c>
      <x:c r="B61" s="32" t="n">
        <x:v>45756</x:v>
      </x:c>
      <x:c r="C61" s="21" t="n">
        <x:f>(B61-DATE(2024,1,1))/365.25</x:f>
        <x:v>1.270362765229295</x:v>
      </x:c>
      <x:c r="D61" s="21" t="n">
        <x:f>LOG10(F61)</x:f>
        <x:v>26.5440680443503</x:v>
      </x:c>
      <x:c r="E61" s="21" t="n">
        <x:f>LOG10(G61)</x:f>
        <x:v>3.47712125471966</x:v>
      </x:c>
      <x:c r="F61" s="184" t="n">
        <x:v>3.5e+26</x:v>
      </x:c>
      <x:c r="G61" s="21" t="n">
        <x:v>3000</x:v>
      </x:c>
      <x:c r="H61" s="21" t="n">
        <x:f>$P$43+$O$43*D61</x:f>
        <x:v>3.4206570199413076</x:v>
      </x:c>
      <x:c r="I61" s="21" t="n">
        <x:f>E61-H61</x:f>
        <x:v>0.056464234778352385</x:v>
      </x:c>
      <x:c r="J61" s="21" t="n">
        <x:f>H61+$R$43+$Q$43*C61</x:f>
        <x:v>3.3242191444142297</x:v>
      </x:c>
      <x:c r="K61" s="21" t="n">
        <x:f>E61-J61</x:f>
        <x:v>0.15290211030543022</x:v>
      </x:c>
      <x:c r="L61" s="18" t="str">
        <x:v>Likely</x:v>
      </x:c>
      <x:c r="M61" s="18" t="str">
        <x:v>Hardware,Comparison with other models</x:v>
      </x:c>
      <x:c r="N61" s="18" t="str">
        <x:v>00007</x:v>
      </x:c>
    </x:row>
    <x:row r="65">
      <x:c r="A65" s="91" t="str">
        <x:v>Compute-structured AA/date priors and mixture weights</x:v>
      </x:c>
      <x:c r="B65" s="91"/>
      <x:c r="C65" s="91"/>
      <x:c r="D65" s="91"/>
      <x:c r="E65" s="91"/>
      <x:c r="F65" s="91"/>
      <x:c r="G65" s="91"/>
      <x:c r="H65" s="91"/>
      <x:c r="I65" s="91"/>
      <x:c r="J65" s="91"/>
      <x:c r="K65" s="91"/>
      <x:c r="L65" s="91"/>
      <x:c r="M65" s="91"/>
      <x:c r="N65" s="91"/>
      <x:c r="O65" s="91"/>
      <x:c r="P65" s="91"/>
    </x:row>
    <x:row r="66" ht="34" customHeight="1">
      <x:c r="A66" s="73" t="str">
        <x:v>Model / base</x:v>
      </x:c>
      <x:c r="B66" s="73" t="str">
        <x:v>AA source record</x:v>
      </x:c>
      <x:c r="C66" s="73" t="str">
        <x:v>Release</x:v>
      </x:c>
      <x:c r="D66" s="73" t="str">
        <x:v>Years since 2024-01-01</x:v>
      </x:c>
      <x:c r="E66" s="73" t="str">
        <x:v>AA index</x:v>
      </x:c>
      <x:c r="F66" s="73" t="str">
        <x:v>Predicted log10 compute</x:v>
      </x:c>
      <x:c r="G66" s="73" t="str">
        <x:v>Implied training compute</x:v>
      </x:c>
      <x:c r="H66" s="73" t="str">
        <x:v>Raw log10 params</x:v>
      </x:c>
      <x:c r="I66" s="73" t="str">
        <x:v>Raw params (B)</x:v>
      </x:c>
      <x:c r="J66" s="73" t="str">
        <x:v>Calibration factor</x:v>
      </x:c>
      <x:c r="K66" s="73" t="str">
        <x:v>Compute-structured prior (T)</x:v>
      </x:c>
      <x:c r="L66" s="73" t="str">
        <x:v>Existing central (T)</x:v>
      </x:c>
      <x:c r="M66" s="73" t="str">
        <x:v>ln compute prior</x:v>
      </x:c>
      <x:c r="N66" s="73" t="str">
        <x:v>ln existing</x:v>
      </x:c>
    </x:row>
    <x:row r="67">
      <x:c r="A67" s="16" t="str">
        <x:v>Claude Fable 5</x:v>
      </x:c>
      <x:c r="B67" s="22" t="str">
        <x:v>Claude Fable 5 (Adaptive Reasoning, Max Effort, Opus 4.8 Fallback)</x:v>
      </x:c>
      <x:c r="C67" s="30" t="n">
        <x:v>46182</x:v>
      </x:c>
      <x:c r="D67" s="19" t="n">
        <x:f>(C67-DATE(2024,1,1))/365.25</x:f>
        <x:v>2.43668720054757</x:v>
      </x:c>
      <x:c r="E67" s="19" t="n">
        <x:v>59.8606463217303</x:v>
      </x:c>
      <x:c r="F67" s="19" t="n">
        <x:f>$N$7+$M$7*E67+$P$7+$O$7*D67</x:f>
        <x:v>25.014471239979237</x:v>
      </x:c>
      <x:c r="G67" s="182" t="n">
        <x:f>POWER(10,F67)</x:f>
        <x:v>1.0338826325311626e+25</x:v>
      </x:c>
      <x:c r="H67" s="19" t="n">
        <x:f>$P$43+$O$43*F67+$R$43+$Q$43*D67</x:f>
        <x:v>2.5817378776892466</x:v>
      </x:c>
      <x:c r="I67" s="19" t="n">
        <x:f>POWER(10,H67)</x:f>
        <x:v>381.713814520401</x:v>
      </x:c>
      <x:c r="J67" s="19" t="n">
        <x:f>$P$55</x:f>
        <x:v>6.490519731575419</x:v>
      </x:c>
      <x:c r="K67" s="19" t="n">
        <x:f>I67*J67/1000</x:f>
        <x:v>2.4775210449595826</x:v>
      </x:c>
      <x:c r="L67" s="19" t="n">
        <x:f>'Frontier Estimates'!M6</x:f>
        <x:v>3.5157625909341204</x:v>
      </x:c>
      <x:c r="M67" s="19" t="n">
        <x:f>LN(K67)</x:f>
        <x:v>0.9072584816196652</x:v>
      </x:c>
      <x:c r="N67" s="19" t="n">
        <x:f>LN(L67)</x:f>
        <x:v>1.2572564550557332</x:v>
      </x:c>
    </x:row>
    <x:row r="68">
      <x:c r="A68" s="17" t="str">
        <x:v>GPT-5.6 Sol</x:v>
      </x:c>
      <x:c r="B68" s="23" t="str">
        <x:v>GPT-5.6 Sol (max)</x:v>
      </x:c>
      <x:c r="C68" s="31" t="n">
        <x:v>46212</x:v>
      </x:c>
      <x:c r="D68" s="20" t="n">
        <x:f>(C68-DATE(2024,1,1))/365.25</x:f>
        <x:v>2.518822724161533</x:v>
      </x:c>
      <x:c r="E68" s="20" t="n">
        <x:v>58.889831189723</x:v>
      </x:c>
      <x:c r="F68" s="20" t="n">
        <x:f>$N$7+$M$7*E68+$P$7+$O$7*D68</x:f>
        <x:v>24.9447931870584</x:v>
      </x:c>
      <x:c r="G68" s="183" t="n">
        <x:f>POWER(10,F68)</x:f>
        <x:v>8.806294135434242e+24</x:v>
      </x:c>
      <x:c r="H68" s="20" t="n">
        <x:f>$P$43+$O$43*F68+$R$43+$Q$43*D68</x:f>
        <x:v>2.5466388540685636</x:v>
      </x:c>
      <x:c r="I68" s="20" t="n">
        <x:f>POWER(10,H68)</x:f>
        <x:v>352.0779720654864</x:v>
      </x:c>
      <x:c r="J68" s="20" t="n">
        <x:f>$P$55</x:f>
        <x:v>6.490519731575419</x:v>
      </x:c>
      <x:c r="K68" s="20" t="n">
        <x:f>I68*J68/1000</x:f>
        <x:v>2.2851690247440986</x:v>
      </x:c>
      <x:c r="L68" s="20" t="n">
        <x:f>'Frontier Estimates'!M7</x:f>
        <x:v>3.2989808641027114</x:v>
      </x:c>
      <x:c r="M68" s="20" t="n">
        <x:f>LN(K68)</x:f>
        <x:v>0.8264399930520345</x:v>
      </x:c>
      <x:c r="N68" s="20" t="n">
        <x:f>LN(L68)</x:f>
        <x:v>1.1936135917151356</x:v>
      </x:c>
    </x:row>
    <x:row r="69">
      <x:c r="A69" s="17" t="str">
        <x:v>Kimi K3</x:v>
      </x:c>
      <x:c r="B69" s="23" t="str">
        <x:v>Kimi K3</x:v>
      </x:c>
      <x:c r="C69" s="31" t="n">
        <x:v>46219</x:v>
      </x:c>
      <x:c r="D69" s="20" t="n">
        <x:f>(C69-DATE(2024,1,1))/365.25</x:f>
        <x:v>2.537987679671458</x:v>
      </x:c>
      <x:c r="E69" s="20" t="n">
        <x:v>57.1123394372091</x:v>
      </x:c>
      <x:c r="F69" s="20" t="n">
        <x:f>$N$7+$M$7*E69+$P$7+$O$7*D69</x:f>
        <x:v>24.881704703204363</x:v>
      </x:c>
      <x:c r="G69" s="183" t="n">
        <x:f>POWER(10,F69)</x:f>
        <x:v>7.615610135758978e+24</x:v>
      </x:c>
      <x:c r="H69" s="20" t="n">
        <x:f>$P$43+$O$43*F69+$R$43+$Q$43*D69</x:f>
        <x:v>2.5172888223345775</x:v>
      </x:c>
      <x:c r="I69" s="20" t="n">
        <x:f>POWER(10,H69)</x:f>
        <x:v>329.0704024452159</x:v>
      </x:c>
      <x:c r="J69" s="20" t="n">
        <x:f>$P$55</x:f>
        <x:v>6.490519731575419</x:v>
      </x:c>
      <x:c r="K69" s="20" t="n">
        <x:f>I69*J69/1000</x:f>
        <x:v>2.135837940148138</x:v>
      </x:c>
      <x:c r="L69" s="20" t="n">
        <x:f>'Frontier Estimates'!M8</x:f>
        <x:v>2.78</x:v>
      </x:c>
      <x:c r="M69" s="20" t="n">
        <x:f>LN(K69)</x:f>
        <x:v>0.7588590475024561</x:v>
      </x:c>
      <x:c r="N69" s="20" t="n">
        <x:f>LN(L69)</x:f>
        <x:v>1.0224509277025455</x:v>
      </x:c>
    </x:row>
    <x:row r="70">
      <x:c r="A70" s="17" t="str">
        <x:v>Claude Opus 4.7 / 4.8 shared base</x:v>
      </x:c>
      <x:c r="B70" s="23" t="str">
        <x:v>Claude Opus 4.8 (Adaptive Reasoning, Max Effort)</x:v>
      </x:c>
      <x:c r="C70" s="31" t="n">
        <x:v>46170</x:v>
      </x:c>
      <x:c r="D70" s="20" t="n">
        <x:f>(C70-DATE(2024,1,1))/365.25</x:f>
        <x:v>2.403832991101985</x:v>
      </x:c>
      <x:c r="E70" s="20" t="n">
        <x:v>55.6920406995495</x:v>
      </x:c>
      <x:c r="F70" s="20" t="n">
        <x:f>$N$7+$M$7*E70+$P$7+$O$7*D70</x:f>
        <x:v>24.904749475949266</x:v>
      </x:c>
      <x:c r="G70" s="183" t="n">
        <x:f>POWER(10,F70)</x:f>
        <x:v>8.030627394406269e+24</x:v>
      </x:c>
      <x:c r="H70" s="20" t="n">
        <x:f>$P$43+$O$43*F70+$R$43+$Q$43*D70</x:f>
        <x:v>2.5336060927330664</x:v>
      </x:c>
      <x:c r="I70" s="20" t="n">
        <x:f>POWER(10,H70)</x:f>
        <x:v>341.66940607271215</x:v>
      </x:c>
      <x:c r="J70" s="20" t="n">
        <x:f>$P$55</x:f>
        <x:v>6.490519731575419</x:v>
      </x:c>
      <x:c r="K70" s="20" t="n">
        <x:f>I70*J70/1000</x:f>
        <x:v>2.2176120217905924</x:v>
      </x:c>
      <x:c r="L70" s="20" t="n">
        <x:f>'Frontier Estimates'!M10</x:f>
        <x:v>2.332018357636161</x:v>
      </x:c>
      <x:c r="M70" s="20" t="n">
        <x:f>LN(K70)</x:f>
        <x:v>0.7964309510803693</x:v>
      </x:c>
      <x:c r="N70" s="20" t="n">
        <x:f>LN(L70)</x:f>
        <x:v>0.8467341405139341</x:v>
      </x:c>
    </x:row>
    <x:row r="71">
      <x:c r="A71" s="17" t="str">
        <x:v>GPT-5.5</x:v>
      </x:c>
      <x:c r="B71" s="23" t="str">
        <x:v>GPT-5.5 (xhigh)</x:v>
      </x:c>
      <x:c r="C71" s="31" t="n">
        <x:v>46135</x:v>
      </x:c>
      <x:c r="D71" s="20" t="n">
        <x:f>(C71-DATE(2024,1,1))/365.25</x:f>
        <x:v>2.308008213552361</x:v>
      </x:c>
      <x:c r="E71" s="20" t="n">
        <x:v>54.8375984166433</x:v>
      </x:c>
      <x:c r="F71" s="20" t="n">
        <x:f>$N$7+$M$7*E71+$P$7+$O$7*D71</x:f>
        <x:v>24.9260428181745</x:v>
      </x:c>
      <x:c r="G71" s="183" t="n">
        <x:f>POWER(10,F71)</x:f>
        <x:v>8.43417908337157e+24</x:v>
      </x:c>
      <x:c r="H71" s="20" t="n">
        <x:f>$P$43+$O$43*F71+$R$43+$Q$43*D71</x:f>
        <x:v>2.5474449822978897</x:v>
      </x:c>
      <x:c r="I71" s="20" t="n">
        <x:f>POWER(10,H71)</x:f>
        <x:v>352.7320986487853</x:v>
      </x:c>
      <x:c r="J71" s="20" t="n">
        <x:f>$P$55</x:f>
        <x:v>6.490519731575419</x:v>
      </x:c>
      <x:c r="K71" s="20" t="n">
        <x:f>I71*J71/1000</x:f>
        <x:v>2.289414646239948</x:v>
      </x:c>
      <x:c r="L71" s="20" t="n">
        <x:f>'Frontier Estimates'!M9</x:f>
        <x:v>2.657001827455204</x:v>
      </x:c>
      <x:c r="M71" s="20" t="n">
        <x:f>LN(K71)</x:f>
        <x:v>0.8282961718959225</x:v>
      </x:c>
      <x:c r="N71" s="20" t="n">
        <x:f>LN(L71)</x:f>
        <x:v>0.9771983545663764</x:v>
      </x:c>
    </x:row>
    <x:row r="72">
      <x:c r="A72" s="17" t="str">
        <x:v>GPT-5.6 Terra</x:v>
      </x:c>
      <x:c r="B72" s="23" t="str">
        <x:v>GPT-5.6 Terra (max)</x:v>
      </x:c>
      <x:c r="C72" s="31" t="n">
        <x:v>46212</x:v>
      </x:c>
      <x:c r="D72" s="20" t="n">
        <x:f>(C72-DATE(2024,1,1))/365.25</x:f>
        <x:v>2.518822724161533</x:v>
      </x:c>
      <x:c r="E72" s="20" t="n">
        <x:v>54.9528567569231</x:v>
      </x:c>
      <x:c r="F72" s="20" t="n">
        <x:f>$N$7+$M$7*E72+$P$7+$O$7*D72</x:f>
        <x:v>24.82591932554494</x:v>
      </x:c>
      <x:c r="G72" s="183" t="n">
        <x:f>POWER(10,F72)</x:f>
        <x:v>6.697601833441019e+24</x:v>
      </x:c>
      <x:c r="H72" s="20" t="n">
        <x:f>$P$43+$O$43*F72+$R$43+$Q$43*D72</x:f>
        <x:v>2.4929256962510924</x:v>
      </x:c>
      <x:c r="I72" s="20" t="n">
        <x:f>POWER(10,H72)</x:f>
        <x:v>311.1183996905952</x:v>
      </x:c>
      <x:c r="J72" s="20" t="n">
        <x:f>$P$55</x:f>
        <x:v>6.490519731575419</x:v>
      </x:c>
      <x:c r="K72" s="20" t="n">
        <x:f>I72*J72/1000</x:f>
        <x:v>2.019320112047976</x:v>
      </x:c>
      <x:c r="L72" s="20" t="n">
        <x:f>'Frontier Estimates'!M11</x:f>
        <x:v>2.2471755232329462</x:v>
      </x:c>
      <x:c r="M72" s="20" t="n">
        <x:f>LN(K72)</x:f>
        <x:v>0.7027608765638886</x:v>
      </x:c>
      <x:c r="N72" s="20" t="n">
        <x:f>LN(L72)</x:f>
        <x:v>0.8096741046308069</x:v>
      </x:c>
    </x:row>
    <x:row r="73">
      <x:c r="A73" s="17" t="str">
        <x:v>Claude Sonnet 5</x:v>
      </x:c>
      <x:c r="B73" s="23" t="str">
        <x:v>Claude Sonnet 5 (Adaptive Reasoning, Max Effort)</x:v>
      </x:c>
      <x:c r="C73" s="31" t="n">
        <x:v>46203</x:v>
      </x:c>
      <x:c r="D73" s="20" t="n">
        <x:f>(C73-DATE(2024,1,1))/365.25</x:f>
        <x:v>2.4941820670773445</x:v>
      </x:c>
      <x:c r="E73" s="20" t="n">
        <x:v>53.3500026989169</x:v>
      </x:c>
      <x:c r="F73" s="20" t="n">
        <x:f>$N$7+$M$7*E73+$P$7+$O$7*D73</x:f>
        <x:v>24.789631916784614</x:v>
      </x:c>
      <x:c r="G73" s="183" t="n">
        <x:f>POWER(10,F73)</x:f>
        <x:v>6.16072632526718e+24</x:v>
      </x:c>
      <x:c r="H73" s="20" t="n">
        <x:f>$P$43+$O$43*F73+$R$43+$Q$43*D73</x:f>
        <x:v>2.4776137275449437</x:v>
      </x:c>
      <x:c r="I73" s="20" t="n">
        <x:f>POWER(10,H73)</x:f>
        <x:v>300.3403811287776</x:v>
      </x:c>
      <x:c r="J73" s="20" t="n">
        <x:f>$P$55</x:f>
        <x:v>6.490519731575419</x:v>
      </x:c>
      <x:c r="K73" s="20" t="n">
        <x:f>I73*J73/1000</x:f>
        <x:v>1.9493651699052128</x:v>
      </x:c>
      <x:c r="L73" s="20" t="n">
        <x:f>'Frontier Estimates'!M12</x:f>
        <x:v>1.6293400551610284</x:v>
      </x:c>
      <x:c r="M73" s="20" t="n">
        <x:f>LN(K73)</x:f>
        <x:v>0.6675037656767194</x:v>
      </x:c>
      <x:c r="N73" s="20" t="n">
        <x:f>LN(L73)</x:f>
        <x:v>0.4881750587006708</x:v>
      </x:c>
    </x:row>
    <x:row r="74">
      <x:c r="A74" s="17" t="str">
        <x:v>GPT-5.6 Luna</x:v>
      </x:c>
      <x:c r="B74" s="23" t="str">
        <x:v>GPT-5.6 Luna (max)</x:v>
      </x:c>
      <x:c r="C74" s="31" t="n">
        <x:v>46212</x:v>
      </x:c>
      <x:c r="D74" s="20" t="n">
        <x:f>(C74-DATE(2024,1,1))/365.25</x:f>
        <x:v>2.518822724161533</x:v>
      </x:c>
      <x:c r="E74" s="20" t="n">
        <x:v>51.2359331798034</x:v>
      </x:c>
      <x:c r="F74" s="20" t="n">
        <x:f>$N$7+$M$7*E74+$P$7+$O$7*D74</x:f>
        <x:v>24.713689727384097</x:v>
      </x:c>
      <x:c r="G74" s="183" t="n">
        <x:f>POWER(10,F74)</x:f>
        <x:v>5.17237170631514e+24</x:v>
      </x:c>
      <x:c r="H74" s="20" t="n">
        <x:f>$P$43+$O$43*F74+$R$43+$Q$43*D74</x:f>
        <x:v>2.442214749024713</x:v>
      </x:c>
      <x:c r="I74" s="20" t="n">
        <x:f>POWER(10,H74)</x:f>
        <x:v>276.83101752401603</x:v>
      </x:c>
      <x:c r="J74" s="20" t="n">
        <x:f>$P$55</x:f>
        <x:v>6.490519731575419</x:v>
      </x:c>
      <x:c r="K74" s="20" t="n">
        <x:f>I74*J74/1000</x:f>
        <x:v>1.7967771815517266</x:v>
      </x:c>
      <x:c r="L74" s="20" t="n">
        <x:f>'Frontier Estimates'!M13</x:f>
        <x:v>1.5393536595149218</x:v>
      </x:c>
      <x:c r="M74" s="20" t="n">
        <x:f>LN(K74)</x:f>
        <x:v>0.5859946054288193</x:v>
      </x:c>
      <x:c r="N74" s="20" t="n">
        <x:f>LN(L74)</x:f>
        <x:v>0.4313626267124772</x:v>
      </x:c>
    </x:row>
    <x:row r="75">
      <x:c r="A75" s="17" t="str">
        <x:v>Grok 4.5</x:v>
      </x:c>
      <x:c r="B75" s="23" t="str">
        <x:v>Grok 4.5 (high)</x:v>
      </x:c>
      <x:c r="C75" s="31" t="n">
        <x:v>46211</x:v>
      </x:c>
      <x:c r="D75" s="20" t="n">
        <x:f>(C75-DATE(2024,1,1))/365.25</x:f>
        <x:v>2.516084873374401</x:v>
      </x:c>
      <x:c r="E75" s="20" t="n">
        <x:v>53.8265951657731</x:v>
      </x:c>
      <x:c r="F75" s="20" t="n">
        <x:f>$N$7+$M$7*E75+$P$7+$O$7*D75</x:f>
        <x:v>24.79325823999177</x:v>
      </x:c>
      <x:c r="G75" s="183" t="n">
        <x:f>POWER(10,F75)</x:f>
        <x:v>6.212383248820377e+24</x:v>
      </x:c>
      <x:c r="H75" s="20" t="n">
        <x:f>$P$43+$O$43*F75+$R$43+$Q$43*D75</x:f>
        <x:v>2.4782882835629865</x:v>
      </x:c>
      <x:c r="I75" s="20" t="n">
        <x:f>POWER(10,H75)</x:f>
        <x:v>300.80723907921987</x:v>
      </x:c>
      <x:c r="J75" s="20" t="n">
        <x:f>$P$55</x:f>
        <x:v>6.490519731575419</x:v>
      </x:c>
      <x:c r="K75" s="20" t="n">
        <x:f>I75*J75/1000</x:f>
        <x:v>1.952395320644401</x:v>
      </x:c>
      <x:c r="L75" s="20" t="n">
        <x:f>'Frontier Estimates'!M15</x:f>
        <x:v>1.5</x:v>
      </x:c>
      <x:c r="M75" s="20" t="n">
        <x:f>LN(K75)</x:f>
        <x:v>0.6690569883082541</x:v>
      </x:c>
      <x:c r="N75" s="20" t="n">
        <x:f>LN(L75)</x:f>
        <x:v>0.4054651081081644</x:v>
      </x:c>
    </x:row>
    <x:row r="76">
      <x:c r="A76" s="18" t="str">
        <x:v>Claude Opus 5</x:v>
      </x:c>
      <x:c r="B76" s="24" t="str">
        <x:v>Claude Opus 5 (Adaptive Reasoning, Max Effort)</x:v>
      </x:c>
      <x:c r="C76" s="32" t="n">
        <x:v>46227</x:v>
      </x:c>
      <x:c r="D76" s="21" t="n">
        <x:f>(C76-DATE(2024,1,1))/365.25</x:f>
        <x:v>2.5598904859685145</x:v>
      </x:c>
      <x:c r="E76" s="21" t="n">
        <x:v>60.6918740157091</x:v>
      </x:c>
      <x:c r="F76" s="21" t="n">
        <x:f>$N$7+$M$7*E76+$P$7+$O$7*D76</x:f>
        <x:v>24.979021934787955</x:v>
      </x:c>
      <x:c r="G76" s="184" t="n">
        <x:f>POWER(10,F76)</x:f>
        <x:v>9.528442878439662e+24</x:v>
      </x:c>
      <x:c r="H76" s="21" t="n">
        <x:f>$P$43+$O$43*F76+$R$43+$Q$43*D76</x:f>
        <x:v>2.5602976180552317</x:v>
      </x:c>
      <x:c r="I76" s="21" t="n">
        <x:f>POWER(10,H76)</x:f>
        <x:v>363.3269541305669</x:v>
      </x:c>
      <x:c r="J76" s="21" t="n">
        <x:f>$P$55</x:f>
        <x:v>6.490519731575419</x:v>
      </x:c>
      <x:c r="K76" s="21" t="n">
        <x:f>I76*J76/1000</x:f>
        <x:v>2.3581807647976416</x:v>
      </x:c>
      <x:c r="L76" s="21" t="n">
        <x:f>'Frontier Estimates'!M17</x:f>
        <x:v>3.042296195182693</x:v>
      </x:c>
      <x:c r="M76" s="21" t="n">
        <x:f>LN(K76)</x:f>
        <x:v>0.8578904593964605</x:v>
      </x:c>
      <x:c r="N76" s="21" t="n">
        <x:f>LN(L76)</x:f>
        <x:v>1.1126125576647075</x:v>
      </x:c>
    </x:row>
  </x:sheetData>
  <x:mergeCells>
    <x:mergeCell ref="A1:R1"/>
    <x:mergeCell ref="A2:R3"/>
    <x:mergeCell ref="A5:K5"/>
    <x:mergeCell ref="A41:N41"/>
    <x:mergeCell ref="A65:P65"/>
    <x:mergeCell ref="O52:P5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38" hidden="0" customWidth="1"/>
    <x:col min="2" max="2" width="34" hidden="0" customWidth="1"/>
    <x:col min="3" max="3" width="24" hidden="0" customWidth="1"/>
    <x:col min="4" max="4" width="38" hidden="0" customWidth="1"/>
    <x:col min="5" max="5" width="38" hidden="0" customWidth="1"/>
    <x:col min="6" max="6" width="34" hidden="0" customWidth="1"/>
    <x:col min="7" max="7" width="34" hidden="0" customWidth="1"/>
    <x:col min="8" max="8" width="34" hidden="0" customWidth="1"/>
    <x:col min="9" max="9" width="18" hidden="0" customWidth="1"/>
    <x:col min="10" max="10" width="18" hidden="0" customWidth="1"/>
    <x:col min="11" max="11" width="18" hidden="0" customWidth="1"/>
    <x:col min="12" max="12" width="18" hidden="0" customWidth="1"/>
    <x:col min="13" max="13" width="18"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24" hidden="0" customWidth="1"/>
    <x:col min="29" max="29" width="24" hidden="0" customWidth="1"/>
    <x:col min="30" max="30" width="58" hidden="0" customWidth="1"/>
    <x:col min="31" max="31" width="58" hidden="0" customWidth="1"/>
    <x:col min="32" max="32" width="30" hidden="0" customWidth="1"/>
    <x:col min="33" max="33" width="30" hidden="0" customWidth="1"/>
    <x:col min="34" max="34" width="22" hidden="0" customWidth="1"/>
    <x:col min="35" max="35" width="22" hidden="0" customWidth="1"/>
    <x:col min="36" max="36" width="70" hidden="0" customWidth="1"/>
    <x:col min="37" max="37" width="20" hidden="0" customWidth="1"/>
    <x:col min="38" max="38" width="20" hidden="0" customWidth="1"/>
  </x:cols>
  <x:sheetData>
    <x:row r="1" ht="36" customHeight="1">
      <x:c r="A1" s="68" t="str">
        <x:v>Canonical model registry — checkpoint identity and source reconciliation</x:v>
      </x:c>
      <x:c r="B1" s="68"/>
      <x:c r="C1" s="68"/>
      <x:c r="D1" s="68"/>
      <x:c r="E1" s="68"/>
      <x:c r="F1" s="68"/>
      <x:c r="G1" s="68"/>
      <x:c r="H1" s="68"/>
      <x:c r="I1" s="68"/>
      <x:c r="J1" s="68"/>
      <x:c r="K1" s="68"/>
      <x:c r="L1" s="68"/>
      <x:c r="M1" s="68"/>
      <x:c r="N1" s="68"/>
      <x:c r="O1" s="68"/>
      <x:c r="P1" s="68"/>
      <x:c r="Q1" s="68"/>
      <x:c r="R1" s="68"/>
      <x:c r="S1" s="68"/>
      <x:c r="T1" s="68"/>
      <x:c r="U1" s="68"/>
      <x:c r="V1" s="68"/>
      <x:c r="W1" s="68"/>
      <x:c r="X1" s="68"/>
      <x:c r="Y1" s="68"/>
      <x:c r="Z1" s="68"/>
      <x:c r="AA1" s="68"/>
      <x:c r="AB1" s="68"/>
      <x:c r="AC1" s="68"/>
      <x:c r="AD1" s="68"/>
      <x:c r="AE1" s="68"/>
      <x:c r="AF1" s="68"/>
      <x:c r="AG1" s="68"/>
      <x:c r="AH1" s="68"/>
      <x:c r="AI1" s="68"/>
      <x:c r="AJ1" s="68"/>
      <x:c r="AK1" s="68"/>
      <x:c r="AL1" s="68"/>
    </x:row>
    <x:row r="2">
      <x:c r="A2" s="6" t="str">
        <x:v>One row per canonical checkpoint across the current 213-model ECI snapshot, all 49 paper models, and all 10 final frontier targets. The full 3,574-row Epoch snapshot is retained separately. Paper, ECI, Epoch, and supplemental evidence fields remain distinct; no source value is overwritten.</x:v>
      </x:c>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c r="AD2" s="6"/>
      <x:c r="AE2" s="6"/>
      <x:c r="AF2" s="6"/>
      <x:c r="AG2" s="6"/>
      <x:c r="AH2" s="6"/>
      <x:c r="AI2" s="6"/>
      <x:c r="AJ2" s="6"/>
      <x:c r="AK2" s="6"/>
      <x:c r="AL2" s="6"/>
    </x:row>
    <x:row r="3">
      <x:c r="A3" s="6"/>
      <x:c r="B3" s="6"/>
      <x:c r="C3" s="6"/>
      <x:c r="D3" s="6"/>
      <x:c r="E3" s="6"/>
      <x:c r="F3" s="6"/>
      <x:c r="G3" s="6"/>
      <x:c r="H3" s="6"/>
      <x:c r="I3" s="6"/>
      <x:c r="J3" s="6"/>
      <x:c r="K3" s="6"/>
      <x:c r="L3" s="6"/>
      <x:c r="M3" s="6"/>
      <x:c r="N3" s="6"/>
      <x:c r="O3" s="6"/>
      <x:c r="P3" s="6"/>
      <x:c r="Q3" s="6"/>
      <x:c r="R3" s="6"/>
      <x:c r="S3" s="6"/>
      <x:c r="T3" s="6"/>
      <x:c r="U3" s="6"/>
      <x:c r="V3" s="6"/>
      <x:c r="W3" s="6"/>
      <x:c r="X3" s="6"/>
      <x:c r="Y3" s="6"/>
      <x:c r="Z3" s="6"/>
      <x:c r="AA3" s="6"/>
      <x:c r="AB3" s="6"/>
      <x:c r="AC3" s="6"/>
      <x:c r="AD3" s="6"/>
      <x:c r="AE3" s="6"/>
      <x:c r="AF3" s="6"/>
      <x:c r="AG3" s="6"/>
      <x:c r="AH3" s="6"/>
      <x:c r="AI3" s="6"/>
      <x:c r="AJ3" s="6"/>
      <x:c r="AK3" s="6"/>
      <x:c r="AL3" s="6"/>
    </x:row>
    <x:row r="5" ht="34" customHeight="1">
      <x:c r="A5" s="73" t="str">
        <x:v>Canonical checkpoint ID</x:v>
      </x:c>
      <x:c r="B5" s="73" t="str">
        <x:v>Canonical display</x:v>
      </x:c>
      <x:c r="C5" s="73" t="str">
        <x:v>Organization</x:v>
      </x:c>
      <x:c r="D5" s="73" t="str">
        <x:v>Lineage ID</x:v>
      </x:c>
      <x:c r="E5" s="73" t="str">
        <x:v>Base ID</x:v>
      </x:c>
      <x:c r="F5" s="73" t="str">
        <x:v>Final target label</x:v>
      </x:c>
      <x:c r="G5" s="73" t="str">
        <x:v>Paper alias</x:v>
      </x:c>
      <x:c r="H5" s="73" t="str">
        <x:v>ECI alias</x:v>
      </x:c>
      <x:c r="I5" s="73" t="str">
        <x:v>Paper release month</x:v>
      </x:c>
      <x:c r="J5" s="73" t="str">
        <x:v>ECI exact release</x:v>
      </x:c>
      <x:c r="K5" s="73" t="str">
        <x:v>Release date used</x:v>
      </x:c>
      <x:c r="L5" s="73" t="str">
        <x:v>Date source</x:v>
      </x:c>
      <x:c r="M5" s="73" t="str">
        <x:v>Date delta (days)</x:v>
      </x:c>
      <x:c r="N5" s="73" t="str">
        <x:v>ECI</x:v>
      </x:c>
      <x:c r="O5" s="73" t="str">
        <x:v>ECI CI low</x:v>
      </x:c>
      <x:c r="P5" s="73" t="str">
        <x:v>ECI CI high</x:v>
      </x:c>
      <x:c r="Q5" s="73" t="str">
        <x:v>AA current</x:v>
      </x:c>
      <x:c r="R5" s="73" t="str">
        <x:v>Paper total params (B)</x:v>
      </x:c>
      <x:c r="S5" s="73" t="str">
        <x:v>Paper active params (B)</x:v>
      </x:c>
      <x:c r="T5" s="73" t="str">
        <x:v>ECI regression total (B)</x:v>
      </x:c>
      <x:c r="U5" s="73" t="str">
        <x:v>Disclosed total (B)</x:v>
      </x:c>
      <x:c r="V5" s="73" t="str">
        <x:v>Layers</x:v>
      </x:c>
      <x:c r="W5" s="73" t="str">
        <x:v>Architecture</x:v>
      </x:c>
      <x:c r="X5" s="73" t="str">
        <x:v>No-CoT point (min)</x:v>
      </x:c>
      <x:c r="Y5" s="73" t="str">
        <x:v>No-CoT median</x:v>
      </x:c>
      <x:c r="Z5" s="73" t="str">
        <x:v>No-CoT CI low</x:v>
      </x:c>
      <x:c r="AA5" s="73" t="str">
        <x:v>No-CoT CI high</x:v>
      </x:c>
      <x:c r="AB5" s="73" t="str">
        <x:v>Horizon suite</x:v>
      </x:c>
      <x:c r="AC5" s="73" t="str">
        <x:v>Match status</x:v>
      </x:c>
      <x:c r="AD5" s="73" t="str">
        <x:v>Conflict / variance</x:v>
      </x:c>
      <x:c r="AE5" s="73" t="str">
        <x:v>Source note</x:v>
      </x:c>
      <x:c r="AF5" s="73" t="str">
        <x:v>Epoch alias</x:v>
      </x:c>
      <x:c r="AG5" s="73" t="str">
        <x:v>Epoch exact release</x:v>
      </x:c>
      <x:c r="AH5" s="73" t="str">
        <x:v>Epoch total params (B)</x:v>
      </x:c>
      <x:c r="AI5" s="73" t="str">
        <x:v>Epoch base model</x:v>
      </x:c>
      <x:c r="AJ5" s="73" t="str">
        <x:v>Epoch link</x:v>
      </x:c>
      <x:c r="AK5" s="73" t="str">
        <x:v>Epoch last modified</x:v>
      </x:c>
      <x:c r="AL5" s="73" t="str">
        <x:v>Epoch CSV row</x:v>
      </x:c>
    </x:row>
    <x:row r="6">
      <x:c r="A6" s="16" t="str">
        <x:v>openai:gpt-2</x:v>
      </x:c>
      <x:c r="B6" s="16" t="str">
        <x:v>GPT-2</x:v>
      </x:c>
      <x:c r="C6" s="16" t="str">
        <x:v>OpenAI</x:v>
      </x:c>
      <x:c r="D6" s="16" t="str">
        <x:v>lineage:openai:gpt-2</x:v>
      </x:c>
      <x:c r="E6" s="16" t="str">
        <x:v>base:openai:gpt-2</x:v>
      </x:c>
      <x:c r="F6" s="22" t="str"/>
      <x:c r="G6" s="22" t="str">
        <x:v>GPT-2</x:v>
      </x:c>
      <x:c r="H6" s="22" t="str"/>
      <x:c r="I6" s="30" t="n">
        <x:v>43497</x:v>
      </x:c>
      <x:c r="J6" s="30"/>
      <x:c r="K6" s="30" t="n">
        <x:v>43510</x:v>
      </x:c>
      <x:c r="L6" s="16" t="str"/>
      <x:c r="M6" s="74" t="n">
        <x:v>13</x:v>
      </x:c>
      <x:c r="N6" s="19"/>
      <x:c r="O6" s="19"/>
      <x:c r="P6" s="19"/>
      <x:c r="Q6" s="19"/>
      <x:c r="R6" s="19"/>
      <x:c r="S6" s="19"/>
      <x:c r="T6" s="19"/>
      <x:c r="U6" s="19"/>
      <x:c r="V6" s="19"/>
      <x:c r="W6" s="19" t="str"/>
      <x:c r="X6" s="19" t="n">
        <x:v>0.01</x:v>
      </x:c>
      <x:c r="Y6" s="19"/>
      <x:c r="Z6" s="19" t="n">
        <x:v>0.01</x:v>
      </x:c>
      <x:c r="AA6" s="19" t="n">
        <x:v>0.01</x:v>
      </x:c>
      <x:c r="AB6" s="22" t="str">
        <x:v>Paper frontier</x:v>
      </x:c>
      <x:c r="AC6" s="22" t="str">
        <x:v>Exact date-only override; parameter join prohibited</x:v>
      </x:c>
      <x:c r="AD6" s="22" t="str"/>
      <x:c r="AE6" s="22" t="str"/>
      <x:c r="AF6" s="22" t="str"/>
      <x:c r="AG6" s="77"/>
      <x:c r="AH6" s="80"/>
      <x:c r="AI6" s="22" t="str"/>
      <x:c r="AJ6" s="22" t="str"/>
      <x:c r="AK6" s="77"/>
      <x:c r="AL6" s="22"/>
    </x:row>
    <x:row r="7">
      <x:c r="A7" s="17" t="str">
        <x:v>openai:gpt-3</x:v>
      </x:c>
      <x:c r="B7" s="17" t="str">
        <x:v>GPT-3</x:v>
      </x:c>
      <x:c r="C7" s="17" t="str">
        <x:v>OpenAI</x:v>
      </x:c>
      <x:c r="D7" s="17" t="str">
        <x:v>lineage:openai:gpt-3</x:v>
      </x:c>
      <x:c r="E7" s="17" t="str">
        <x:v>base:openai:gpt-3</x:v>
      </x:c>
      <x:c r="F7" s="23" t="str"/>
      <x:c r="G7" s="23" t="str">
        <x:v>GPT-3</x:v>
      </x:c>
      <x:c r="H7" s="23" t="str"/>
      <x:c r="I7" s="31" t="n">
        <x:v>43952</x:v>
      </x:c>
      <x:c r="J7" s="31"/>
      <x:c r="K7" s="31" t="n">
        <x:v>43979</x:v>
      </x:c>
      <x:c r="L7" s="17" t="str"/>
      <x:c r="M7" s="75" t="n">
        <x:v>27</x:v>
      </x:c>
      <x:c r="N7" s="20"/>
      <x:c r="O7" s="20"/>
      <x:c r="P7" s="20"/>
      <x:c r="Q7" s="20"/>
      <x:c r="R7" s="20"/>
      <x:c r="S7" s="20"/>
      <x:c r="T7" s="20"/>
      <x:c r="U7" s="20"/>
      <x:c r="V7" s="20"/>
      <x:c r="W7" s="20" t="str"/>
      <x:c r="X7" s="20" t="n">
        <x:v>0.05</x:v>
      </x:c>
      <x:c r="Y7" s="20"/>
      <x:c r="Z7" s="20" t="n">
        <x:v>0.01</x:v>
      </x:c>
      <x:c r="AA7" s="20" t="n">
        <x:v>0.05</x:v>
      </x:c>
      <x:c r="AB7" s="23" t="str">
        <x:v>Paper frontier</x:v>
      </x:c>
      <x:c r="AC7" s="23" t="str">
        <x:v>Exact date-only override; parameter join prohibited</x:v>
      </x:c>
      <x:c r="AD7" s="23" t="str"/>
      <x:c r="AE7" s="23" t="str"/>
      <x:c r="AF7" s="23" t="str"/>
      <x:c r="AG7" s="78"/>
      <x:c r="AH7" s="81"/>
      <x:c r="AI7" s="23" t="str"/>
      <x:c r="AJ7" s="23" t="str"/>
      <x:c r="AK7" s="78"/>
      <x:c r="AL7" s="23"/>
    </x:row>
    <x:row r="8">
      <x:c r="A8" s="17" t="str">
        <x:v>openai:gpt-3-5</x:v>
      </x:c>
      <x:c r="B8" s="17" t="str">
        <x:v>GPT-3.5</x:v>
      </x:c>
      <x:c r="C8" s="17" t="str">
        <x:v>OpenAI</x:v>
      </x:c>
      <x:c r="D8" s="17" t="str">
        <x:v>lineage:openai:gpt-3-5</x:v>
      </x:c>
      <x:c r="E8" s="17" t="str">
        <x:v>base:openai:gpt-3-5</x:v>
      </x:c>
      <x:c r="F8" s="23" t="str"/>
      <x:c r="G8" s="23" t="str">
        <x:v>GPT-3.5</x:v>
      </x:c>
      <x:c r="H8" s="23" t="str"/>
      <x:c r="I8" s="31" t="n">
        <x:v>44621</x:v>
      </x:c>
      <x:c r="J8" s="31"/>
      <x:c r="K8" s="31" t="n">
        <x:v>44635</x:v>
      </x:c>
      <x:c r="L8" s="17" t="str"/>
      <x:c r="M8" s="75" t="n">
        <x:v>14</x:v>
      </x:c>
      <x:c r="N8" s="20"/>
      <x:c r="O8" s="20"/>
      <x:c r="P8" s="20"/>
      <x:c r="Q8" s="20"/>
      <x:c r="R8" s="20"/>
      <x:c r="S8" s="20"/>
      <x:c r="T8" s="20"/>
      <x:c r="U8" s="20"/>
      <x:c r="V8" s="20"/>
      <x:c r="W8" s="20" t="str"/>
      <x:c r="X8" s="20" t="n">
        <x:v>0.29</x:v>
      </x:c>
      <x:c r="Y8" s="20"/>
      <x:c r="Z8" s="20" t="n">
        <x:v>0.01</x:v>
      </x:c>
      <x:c r="AA8" s="20" t="n">
        <x:v>0.42</x:v>
      </x:c>
      <x:c r="AB8" s="23" t="str">
        <x:v>Paper frontier</x:v>
      </x:c>
      <x:c r="AC8" s="23" t="str">
        <x:v>Exact date-only override; parameter join prohibited</x:v>
      </x:c>
      <x:c r="AD8" s="23" t="str"/>
      <x:c r="AE8" s="23" t="str"/>
      <x:c r="AF8" s="23" t="str"/>
      <x:c r="AG8" s="78"/>
      <x:c r="AH8" s="81"/>
      <x:c r="AI8" s="23" t="str"/>
      <x:c r="AJ8" s="23" t="str"/>
      <x:c r="AK8" s="78"/>
      <x:c r="AL8" s="23"/>
    </x:row>
    <x:row r="9">
      <x:c r="A9" s="17" t="str">
        <x:v>meta:llama-13b</x:v>
      </x:c>
      <x:c r="B9" s="17" t="str">
        <x:v>LLaMA-13B</x:v>
      </x:c>
      <x:c r="C9" s="17" t="str">
        <x:v>Meta AI</x:v>
      </x:c>
      <x:c r="D9" s="17" t="str">
        <x:v>lineage:meta:llama-13b</x:v>
      </x:c>
      <x:c r="E9" s="17" t="str">
        <x:v>base:meta:llama-13b</x:v>
      </x:c>
      <x:c r="F9" s="23" t="str"/>
      <x:c r="G9" s="23" t="str"/>
      <x:c r="H9" s="23" t="str">
        <x:v>LLaMA-13B</x:v>
      </x:c>
      <x:c r="I9" s="31"/>
      <x:c r="J9" s="31" t="n">
        <x:v>44981</x:v>
      </x:c>
      <x:c r="K9" s="31" t="n">
        <x:v>44981</x:v>
      </x:c>
      <x:c r="L9" s="17" t="str">
        <x:v>ECI exact date</x:v>
      </x:c>
      <x:c r="M9" s="75"/>
      <x:c r="N9" s="20" t="n">
        <x:v>100.2401284462544</x:v>
      </x:c>
      <x:c r="O9" s="20" t="n">
        <x:v>89.73289686635674</x:v>
      </x:c>
      <x:c r="P9" s="20" t="n">
        <x:v>106.66586561048385</x:v>
      </x:c>
      <x:c r="Q9" s="20"/>
      <x:c r="R9" s="20"/>
      <x:c r="S9" s="20"/>
      <x:c r="T9" s="20" t="n">
        <x:v>13</x:v>
      </x:c>
      <x:c r="U9" s="20"/>
      <x:c r="V9" s="20"/>
      <x:c r="W9" s="20" t="str"/>
      <x:c r="X9" s="20"/>
      <x:c r="Y9" s="20"/>
      <x:c r="Z9" s="20"/>
      <x:c r="AA9" s="20"/>
      <x:c r="AB9" s="23" t="str"/>
      <x:c r="AC9" s="23" t="str">
        <x:v>ECI-only row</x:v>
      </x:c>
      <x:c r="AD9" s="23" t="str"/>
      <x:c r="AE9" s="23" t="str">
        <x:v>Parameter row: Regression Data!3</x:v>
      </x:c>
      <x:c r="AF9" s="23" t="str"/>
      <x:c r="AG9" s="78"/>
      <x:c r="AH9" s="81"/>
      <x:c r="AI9" s="23" t="str"/>
      <x:c r="AJ9" s="23" t="str"/>
      <x:c r="AK9" s="78"/>
      <x:c r="AL9" s="23"/>
    </x:row>
    <x:row r="10">
      <x:c r="A10" s="17" t="str">
        <x:v>meta:llama-33b</x:v>
      </x:c>
      <x:c r="B10" s="17" t="str">
        <x:v>LLaMA-33B</x:v>
      </x:c>
      <x:c r="C10" s="17" t="str">
        <x:v>Meta AI</x:v>
      </x:c>
      <x:c r="D10" s="17" t="str">
        <x:v>lineage:meta:llama-33b</x:v>
      </x:c>
      <x:c r="E10" s="17" t="str">
        <x:v>base:meta:llama-33b</x:v>
      </x:c>
      <x:c r="F10" s="23" t="str"/>
      <x:c r="G10" s="23" t="str"/>
      <x:c r="H10" s="23" t="str">
        <x:v>LLaMA-33B</x:v>
      </x:c>
      <x:c r="I10" s="31"/>
      <x:c r="J10" s="31" t="n">
        <x:v>44981</x:v>
      </x:c>
      <x:c r="K10" s="31" t="n">
        <x:v>44981</x:v>
      </x:c>
      <x:c r="L10" s="17" t="str">
        <x:v>ECI exact date</x:v>
      </x:c>
      <x:c r="M10" s="75"/>
      <x:c r="N10" s="20" t="n">
        <x:v>107.1116301329726</x:v>
      </x:c>
      <x:c r="O10" s="20" t="n">
        <x:v>98.4347003480681</x:v>
      </x:c>
      <x:c r="P10" s="20" t="n">
        <x:v>112.10752995033204</x:v>
      </x:c>
      <x:c r="Q10" s="20"/>
      <x:c r="R10" s="20"/>
      <x:c r="S10" s="20"/>
      <x:c r="T10" s="20" t="n">
        <x:v>32.5</x:v>
      </x:c>
      <x:c r="U10" s="20"/>
      <x:c r="V10" s="20"/>
      <x:c r="W10" s="20" t="str"/>
      <x:c r="X10" s="20"/>
      <x:c r="Y10" s="20"/>
      <x:c r="Z10" s="20"/>
      <x:c r="AA10" s="20"/>
      <x:c r="AB10" s="23" t="str"/>
      <x:c r="AC10" s="23" t="str">
        <x:v>ECI-only row</x:v>
      </x:c>
      <x:c r="AD10" s="23" t="str"/>
      <x:c r="AE10" s="23" t="str">
        <x:v>Parameter row: Regression Data!4</x:v>
      </x:c>
      <x:c r="AF10" s="23" t="str"/>
      <x:c r="AG10" s="78"/>
      <x:c r="AH10" s="81"/>
      <x:c r="AI10" s="23" t="str"/>
      <x:c r="AJ10" s="23" t="str"/>
      <x:c r="AK10" s="78"/>
      <x:c r="AL10" s="23"/>
    </x:row>
    <x:row r="11">
      <x:c r="A11" s="17" t="str">
        <x:v>meta:llama-65b</x:v>
      </x:c>
      <x:c r="B11" s="17" t="str">
        <x:v>LLaMA-65B</x:v>
      </x:c>
      <x:c r="C11" s="17" t="str">
        <x:v>Meta AI</x:v>
      </x:c>
      <x:c r="D11" s="17" t="str">
        <x:v>lineage:meta:llama-65b</x:v>
      </x:c>
      <x:c r="E11" s="17" t="str">
        <x:v>base:meta:llama-65b</x:v>
      </x:c>
      <x:c r="F11" s="23" t="str"/>
      <x:c r="G11" s="23" t="str"/>
      <x:c r="H11" s="23" t="str">
        <x:v>LLaMA-65B</x:v>
      </x:c>
      <x:c r="I11" s="31"/>
      <x:c r="J11" s="31" t="n">
        <x:v>44981</x:v>
      </x:c>
      <x:c r="K11" s="31" t="n">
        <x:v>44981</x:v>
      </x:c>
      <x:c r="L11" s="17" t="str">
        <x:v>ECI exact date</x:v>
      </x:c>
      <x:c r="M11" s="75"/>
      <x:c r="N11" s="20" t="n">
        <x:v>109.8862456369298</x:v>
      </x:c>
      <x:c r="O11" s="20" t="n">
        <x:v>100.56776794934638</x:v>
      </x:c>
      <x:c r="P11" s="20" t="n">
        <x:v>114.73585059081456</x:v>
      </x:c>
      <x:c r="Q11" s="20"/>
      <x:c r="R11" s="20"/>
      <x:c r="S11" s="20"/>
      <x:c r="T11" s="20" t="n">
        <x:v>65.2</x:v>
      </x:c>
      <x:c r="U11" s="20"/>
      <x:c r="V11" s="20"/>
      <x:c r="W11" s="20" t="str"/>
      <x:c r="X11" s="20"/>
      <x:c r="Y11" s="20"/>
      <x:c r="Z11" s="20"/>
      <x:c r="AA11" s="20"/>
      <x:c r="AB11" s="23" t="str"/>
      <x:c r="AC11" s="23" t="str">
        <x:v>ECI-only row</x:v>
      </x:c>
      <x:c r="AD11" s="23" t="str"/>
      <x:c r="AE11" s="23" t="str">
        <x:v>Parameter row: Regression Data!2</x:v>
      </x:c>
      <x:c r="AF11" s="23" t="str"/>
      <x:c r="AG11" s="78"/>
      <x:c r="AH11" s="81"/>
      <x:c r="AI11" s="23" t="str"/>
      <x:c r="AJ11" s="23" t="str"/>
      <x:c r="AK11" s="78"/>
      <x:c r="AL11" s="23"/>
    </x:row>
    <x:row r="12">
      <x:c r="A12" s="17" t="str">
        <x:v>meta:llama-7b</x:v>
      </x:c>
      <x:c r="B12" s="17" t="str">
        <x:v>LLaMA-7B</x:v>
      </x:c>
      <x:c r="C12" s="17" t="str">
        <x:v>Meta AI</x:v>
      </x:c>
      <x:c r="D12" s="17" t="str">
        <x:v>lineage:meta:llama-7b</x:v>
      </x:c>
      <x:c r="E12" s="17" t="str">
        <x:v>base:meta:llama-7b</x:v>
      </x:c>
      <x:c r="F12" s="23" t="str"/>
      <x:c r="G12" s="23" t="str"/>
      <x:c r="H12" s="23" t="str">
        <x:v>LLaMA-7B</x:v>
      </x:c>
      <x:c r="I12" s="31"/>
      <x:c r="J12" s="31" t="n">
        <x:v>44981</x:v>
      </x:c>
      <x:c r="K12" s="31" t="n">
        <x:v>44981</x:v>
      </x:c>
      <x:c r="L12" s="17" t="str">
        <x:v>ECI exact date</x:v>
      </x:c>
      <x:c r="M12" s="75"/>
      <x:c r="N12" s="20" t="n">
        <x:v>96.3343029891235</x:v>
      </x:c>
      <x:c r="O12" s="20" t="n">
        <x:v>84.62406716738721</x:v>
      </x:c>
      <x:c r="P12" s="20" t="n">
        <x:v>104.20643179169014</x:v>
      </x:c>
      <x:c r="Q12" s="20"/>
      <x:c r="R12" s="20"/>
      <x:c r="S12" s="20"/>
      <x:c r="T12" s="20"/>
      <x:c r="U12" s="20"/>
      <x:c r="V12" s="20"/>
      <x:c r="W12" s="20" t="str"/>
      <x:c r="X12" s="20"/>
      <x:c r="Y12" s="20"/>
      <x:c r="Z12" s="20"/>
      <x:c r="AA12" s="20"/>
      <x:c r="AB12" s="23" t="str"/>
      <x:c r="AC12" s="23" t="str">
        <x:v>ECI-only row</x:v>
      </x:c>
      <x:c r="AD12" s="23" t="str"/>
      <x:c r="AE12" s="23" t="str"/>
      <x:c r="AF12" s="23" t="str"/>
      <x:c r="AG12" s="78"/>
      <x:c r="AH12" s="81"/>
      <x:c r="AI12" s="23" t="str"/>
      <x:c r="AJ12" s="23" t="str"/>
      <x:c r="AK12" s="78"/>
      <x:c r="AL12" s="23"/>
    </x:row>
    <x:row r="13">
      <x:c r="A13" s="17" t="str">
        <x:v>openai:gpt-4-mar-2023</x:v>
      </x:c>
      <x:c r="B13" s="17" t="str">
        <x:v>GPT-4 (Mar 2023)</x:v>
      </x:c>
      <x:c r="C13" s="17" t="str">
        <x:v>OpenAI</x:v>
      </x:c>
      <x:c r="D13" s="17" t="str">
        <x:v>lineage:openai:gpt-4-mar-2023</x:v>
      </x:c>
      <x:c r="E13" s="17" t="str">
        <x:v>base:openai:gpt-4-mar-2023</x:v>
      </x:c>
      <x:c r="F13" s="23" t="str"/>
      <x:c r="G13" s="23" t="str">
        <x:v>GPT-4</x:v>
      </x:c>
      <x:c r="H13" s="23" t="str">
        <x:v>GPT-4 (Mar 2023)</x:v>
      </x:c>
      <x:c r="I13" s="31" t="n">
        <x:v>44986</x:v>
      </x:c>
      <x:c r="J13" s="31" t="n">
        <x:v>44999</x:v>
      </x:c>
      <x:c r="K13" s="31" t="n">
        <x:v>44999</x:v>
      </x:c>
      <x:c r="L13" s="17" t="str">
        <x:v>ECI exact date</x:v>
      </x:c>
      <x:c r="M13" s="75" t="n">
        <x:v>13</x:v>
      </x:c>
      <x:c r="N13" s="20" t="n">
        <x:v>125.91425850661358</x:v>
      </x:c>
      <x:c r="O13" s="20" t="n">
        <x:v>119.58957741241628</x:v>
      </x:c>
      <x:c r="P13" s="20" t="n">
        <x:v>132.21446819952408</x:v>
      </x:c>
      <x:c r="Q13" s="20"/>
      <x:c r="R13" s="20"/>
      <x:c r="S13" s="20"/>
      <x:c r="T13" s="20"/>
      <x:c r="U13" s="20"/>
      <x:c r="V13" s="20"/>
      <x:c r="W13" s="20" t="str"/>
      <x:c r="X13" s="20" t="n">
        <x:v>0.89</x:v>
      </x:c>
      <x:c r="Y13" s="20"/>
      <x:c r="Z13" s="20" t="n">
        <x:v>0.19</x:v>
      </x:c>
      <x:c r="AA13" s="20" t="n">
        <x:v>0.95</x:v>
      </x:c>
      <x:c r="AB13" s="23" t="str">
        <x:v>Paper frontier</x:v>
      </x:c>
      <x:c r="AC13" s="23" t="str">
        <x:v>Manual exact ECI join</x:v>
      </x:c>
      <x:c r="AD13" s="23" t="str"/>
      <x:c r="AE13" s="23" t="str"/>
      <x:c r="AF13" s="23" t="str"/>
      <x:c r="AG13" s="78"/>
      <x:c r="AH13" s="81"/>
      <x:c r="AI13" s="23" t="str"/>
      <x:c r="AJ13" s="23" t="str"/>
      <x:c r="AK13" s="78"/>
      <x:c r="AL13" s="23"/>
    </x:row>
    <x:row r="14">
      <x:c r="A14" s="17" t="str">
        <x:v>technology-innovation-institute:falcon-40b</x:v>
      </x:c>
      <x:c r="B14" s="17" t="str">
        <x:v>Falcon-40B</x:v>
      </x:c>
      <x:c r="C14" s="17" t="str">
        <x:v>Technology Innovation Institute</x:v>
      </x:c>
      <x:c r="D14" s="17" t="str">
        <x:v>lineage:technology-innovation-institute:falcon-40b</x:v>
      </x:c>
      <x:c r="E14" s="17" t="str">
        <x:v>base:technology-innovation-institute:falcon-40b</x:v>
      </x:c>
      <x:c r="F14" s="23" t="str"/>
      <x:c r="G14" s="23" t="str"/>
      <x:c r="H14" s="23" t="str">
        <x:v>Falcon-40B</x:v>
      </x:c>
      <x:c r="I14" s="31"/>
      <x:c r="J14" s="31" t="n">
        <x:v>45000</x:v>
      </x:c>
      <x:c r="K14" s="31" t="n">
        <x:v>45000</x:v>
      </x:c>
      <x:c r="L14" s="17" t="str">
        <x:v>ECI exact date</x:v>
      </x:c>
      <x:c r="M14" s="75"/>
      <x:c r="N14" s="20" t="n">
        <x:v>104.1386777893516</x:v>
      </x:c>
      <x:c r="O14" s="20" t="n">
        <x:v>95.18929188388987</x:v>
      </x:c>
      <x:c r="P14" s="20" t="n">
        <x:v>110.24620147945896</x:v>
      </x:c>
      <x:c r="Q14" s="20"/>
      <x:c r="R14" s="20"/>
      <x:c r="S14" s="20"/>
      <x:c r="T14" s="20" t="n">
        <x:v>40</x:v>
      </x:c>
      <x:c r="U14" s="20"/>
      <x:c r="V14" s="20"/>
      <x:c r="W14" s="20" t="str"/>
      <x:c r="X14" s="20"/>
      <x:c r="Y14" s="20"/>
      <x:c r="Z14" s="20"/>
      <x:c r="AA14" s="20"/>
      <x:c r="AB14" s="23" t="str"/>
      <x:c r="AC14" s="23" t="str">
        <x:v>ECI-only row</x:v>
      </x:c>
      <x:c r="AD14" s="23" t="str"/>
      <x:c r="AE14" s="23" t="str">
        <x:v>Parameter row: Regression Data!5</x:v>
      </x:c>
      <x:c r="AF14" s="23" t="str"/>
      <x:c r="AG14" s="78"/>
      <x:c r="AH14" s="81"/>
      <x:c r="AI14" s="23" t="str"/>
      <x:c r="AJ14" s="23" t="str"/>
      <x:c r="AK14" s="78"/>
      <x:c r="AL14" s="23"/>
    </x:row>
    <x:row r="15">
      <x:c r="A15" s="17" t="str">
        <x:v>cerebras-systems:cerebras-gpt-13b</x:v>
      </x:c>
      <x:c r="B15" s="17" t="str">
        <x:v>Cerebras-GPT-13B</x:v>
      </x:c>
      <x:c r="C15" s="17" t="str">
        <x:v>Cerebras Systems</x:v>
      </x:c>
      <x:c r="D15" s="17" t="str">
        <x:v>lineage:cerebras-systems:cerebras-gpt-13b</x:v>
      </x:c>
      <x:c r="E15" s="17" t="str">
        <x:v>base:cerebras-systems:cerebras-gpt-13b</x:v>
      </x:c>
      <x:c r="F15" s="23" t="str"/>
      <x:c r="G15" s="23" t="str"/>
      <x:c r="H15" s="23" t="str">
        <x:v>Cerebras-GPT-13B</x:v>
      </x:c>
      <x:c r="I15" s="31"/>
      <x:c r="J15" s="31" t="n">
        <x:v>45005</x:v>
      </x:c>
      <x:c r="K15" s="31" t="n">
        <x:v>45005</x:v>
      </x:c>
      <x:c r="L15" s="17" t="str">
        <x:v>ECI exact date</x:v>
      </x:c>
      <x:c r="M15" s="75"/>
      <x:c r="N15" s="20" t="n">
        <x:v>82.84477110318656</x:v>
      </x:c>
      <x:c r="O15" s="20" t="n">
        <x:v>65.70269617190318</x:v>
      </x:c>
      <x:c r="P15" s="20" t="n">
        <x:v>92.77666735986087</x:v>
      </x:c>
      <x:c r="Q15" s="20"/>
      <x:c r="R15" s="20"/>
      <x:c r="S15" s="20"/>
      <x:c r="T15" s="20" t="n">
        <x:v>13</x:v>
      </x:c>
      <x:c r="U15" s="20"/>
      <x:c r="V15" s="20"/>
      <x:c r="W15" s="20" t="str"/>
      <x:c r="X15" s="20"/>
      <x:c r="Y15" s="20"/>
      <x:c r="Z15" s="20"/>
      <x:c r="AA15" s="20"/>
      <x:c r="AB15" s="23" t="str"/>
      <x:c r="AC15" s="23" t="str">
        <x:v>ECI-only row</x:v>
      </x:c>
      <x:c r="AD15" s="23" t="str"/>
      <x:c r="AE15" s="23" t="str">
        <x:v>Parameter row: Regression Data!6</x:v>
      </x:c>
      <x:c r="AF15" s="23" t="str"/>
      <x:c r="AG15" s="78"/>
      <x:c r="AH15" s="81"/>
      <x:c r="AI15" s="23" t="str"/>
      <x:c r="AJ15" s="23" t="str"/>
      <x:c r="AK15" s="78"/>
      <x:c r="AL15" s="23"/>
    </x:row>
    <x:row r="16">
      <x:c r="A16" s="17" t="str">
        <x:v>databricks:dolly-2-0-12b</x:v>
      </x:c>
      <x:c r="B16" s="17" t="str">
        <x:v>Dolly 2.0-12b</x:v>
      </x:c>
      <x:c r="C16" s="17" t="str">
        <x:v>Databricks</x:v>
      </x:c>
      <x:c r="D16" s="17" t="str">
        <x:v>lineage:databricks:dolly-2-0-12b</x:v>
      </x:c>
      <x:c r="E16" s="17" t="str">
        <x:v>base:databricks:dolly-2-0-12b</x:v>
      </x:c>
      <x:c r="F16" s="23" t="str"/>
      <x:c r="G16" s="23" t="str"/>
      <x:c r="H16" s="23" t="str">
        <x:v>Dolly 2.0-12b</x:v>
      </x:c>
      <x:c r="I16" s="31"/>
      <x:c r="J16" s="31" t="n">
        <x:v>45027</x:v>
      </x:c>
      <x:c r="K16" s="31" t="n">
        <x:v>45027</x:v>
      </x:c>
      <x:c r="L16" s="17" t="str">
        <x:v>ECI exact date</x:v>
      </x:c>
      <x:c r="M16" s="75"/>
      <x:c r="N16" s="20" t="n">
        <x:v>89.28234185961776</x:v>
      </x:c>
      <x:c r="O16" s="20" t="n">
        <x:v>75.50278883636841</x:v>
      </x:c>
      <x:c r="P16" s="20" t="n">
        <x:v>97.69091987464193</x:v>
      </x:c>
      <x:c r="Q16" s="20"/>
      <x:c r="R16" s="20"/>
      <x:c r="S16" s="20"/>
      <x:c r="T16" s="20" t="n">
        <x:v>12</x:v>
      </x:c>
      <x:c r="U16" s="20"/>
      <x:c r="V16" s="20"/>
      <x:c r="W16" s="20" t="str"/>
      <x:c r="X16" s="20"/>
      <x:c r="Y16" s="20"/>
      <x:c r="Z16" s="20"/>
      <x:c r="AA16" s="20"/>
      <x:c r="AB16" s="23" t="str"/>
      <x:c r="AC16" s="23" t="str">
        <x:v>ECI-only row</x:v>
      </x:c>
      <x:c r="AD16" s="23" t="str"/>
      <x:c r="AE16" s="23" t="str">
        <x:v>Parameter row: Regression Data!7</x:v>
      </x:c>
      <x:c r="AF16" s="23" t="str"/>
      <x:c r="AG16" s="78"/>
      <x:c r="AH16" s="81"/>
      <x:c r="AI16" s="23" t="str"/>
      <x:c r="AJ16" s="23" t="str"/>
      <x:c r="AK16" s="78"/>
      <x:c r="AL16" s="23"/>
    </x:row>
    <x:row r="17">
      <x:c r="A17" s="17" t="str">
        <x:v>unknown:vicuna-13b-v1-1</x:v>
      </x:c>
      <x:c r="B17" s="17" t="str">
        <x:v>vicuna-13b-v1.1</x:v>
      </x:c>
      <x:c r="C17" s="17" t="str"/>
      <x:c r="D17" s="17" t="str">
        <x:v>lineage:unknown:vicuna-13b-v1-1</x:v>
      </x:c>
      <x:c r="E17" s="17" t="str">
        <x:v>base:unknown:vicuna-13b-v1-1</x:v>
      </x:c>
      <x:c r="F17" s="23" t="str"/>
      <x:c r="G17" s="23" t="str"/>
      <x:c r="H17" s="23" t="str">
        <x:v>vicuna-13b-v1.1</x:v>
      </x:c>
      <x:c r="I17" s="31"/>
      <x:c r="J17" s="31" t="n">
        <x:v>45028</x:v>
      </x:c>
      <x:c r="K17" s="31" t="n">
        <x:v>45028</x:v>
      </x:c>
      <x:c r="L17" s="17" t="str">
        <x:v>ECI exact date</x:v>
      </x:c>
      <x:c r="M17" s="75"/>
      <x:c r="N17" s="20" t="n">
        <x:v>94.32098604644037</x:v>
      </x:c>
      <x:c r="O17" s="20" t="n">
        <x:v>83.10401814659811</x:v>
      </x:c>
      <x:c r="P17" s="20" t="n">
        <x:v>102.90780124243027</x:v>
      </x:c>
      <x:c r="Q17" s="20"/>
      <x:c r="R17" s="20"/>
      <x:c r="S17" s="20"/>
      <x:c r="T17" s="20"/>
      <x:c r="U17" s="20"/>
      <x:c r="V17" s="20"/>
      <x:c r="W17" s="20" t="str"/>
      <x:c r="X17" s="20"/>
      <x:c r="Y17" s="20"/>
      <x:c r="Z17" s="20"/>
      <x:c r="AA17" s="20"/>
      <x:c r="AB17" s="23" t="str"/>
      <x:c r="AC17" s="23" t="str">
        <x:v>ECI-only row</x:v>
      </x:c>
      <x:c r="AD17" s="23" t="str"/>
      <x:c r="AE17" s="23" t="str"/>
      <x:c r="AF17" s="23" t="str"/>
      <x:c r="AG17" s="78"/>
      <x:c r="AH17" s="81"/>
      <x:c r="AI17" s="23" t="str"/>
      <x:c r="AJ17" s="23" t="str"/>
      <x:c r="AK17" s="78"/>
      <x:c r="AL17" s="23"/>
    </x:row>
    <x:row r="18">
      <x:c r="A18" s="17" t="str">
        <x:v>unknown:stablelm-tuned-alpha-7b</x:v>
      </x:c>
      <x:c r="B18" s="17" t="str">
        <x:v>stablelm-tuned-alpha-7b</x:v>
      </x:c>
      <x:c r="C18" s="17" t="str"/>
      <x:c r="D18" s="17" t="str">
        <x:v>lineage:unknown:stablelm-tuned-alpha-7b</x:v>
      </x:c>
      <x:c r="E18" s="17" t="str">
        <x:v>base:unknown:stablelm-tuned-alpha-7b</x:v>
      </x:c>
      <x:c r="F18" s="23" t="str"/>
      <x:c r="G18" s="23" t="str"/>
      <x:c r="H18" s="23" t="str">
        <x:v>stablelm-tuned-alpha-7b</x:v>
      </x:c>
      <x:c r="I18" s="31"/>
      <x:c r="J18" s="31" t="n">
        <x:v>45035</x:v>
      </x:c>
      <x:c r="K18" s="31" t="n">
        <x:v>45035</x:v>
      </x:c>
      <x:c r="L18" s="17" t="str">
        <x:v>ECI exact date</x:v>
      </x:c>
      <x:c r="M18" s="75"/>
      <x:c r="N18" s="20" t="n">
        <x:v>55.34018670582488</x:v>
      </x:c>
      <x:c r="O18" s="20" t="n">
        <x:v>27.873879482169727</x:v>
      </x:c>
      <x:c r="P18" s="20" t="n">
        <x:v>74.81627968805414</x:v>
      </x:c>
      <x:c r="Q18" s="20"/>
      <x:c r="R18" s="20"/>
      <x:c r="S18" s="20"/>
      <x:c r="T18" s="20"/>
      <x:c r="U18" s="20"/>
      <x:c r="V18" s="20"/>
      <x:c r="W18" s="20" t="str"/>
      <x:c r="X18" s="20"/>
      <x:c r="Y18" s="20"/>
      <x:c r="Z18" s="20"/>
      <x:c r="AA18" s="20"/>
      <x:c r="AB18" s="23" t="str"/>
      <x:c r="AC18" s="23" t="str">
        <x:v>ECI-only row</x:v>
      </x:c>
      <x:c r="AD18" s="23" t="str"/>
      <x:c r="AE18" s="23" t="str"/>
      <x:c r="AF18" s="23" t="str"/>
      <x:c r="AG18" s="78"/>
      <x:c r="AH18" s="81"/>
      <x:c r="AI18" s="23" t="str"/>
      <x:c r="AJ18" s="23" t="str"/>
      <x:c r="AK18" s="78"/>
      <x:c r="AL18" s="23"/>
    </x:row>
    <x:row r="19">
      <x:c r="A19" s="17" t="str">
        <x:v>technology-innovation-institute:falcon-7b</x:v>
      </x:c>
      <x:c r="B19" s="17" t="str">
        <x:v>Falcon-7B</x:v>
      </x:c>
      <x:c r="C19" s="17" t="str">
        <x:v>Technology Innovation Institute</x:v>
      </x:c>
      <x:c r="D19" s="17" t="str">
        <x:v>lineage:technology-innovation-institute:falcon-7b</x:v>
      </x:c>
      <x:c r="E19" s="17" t="str">
        <x:v>base:technology-innovation-institute:falcon-7b</x:v>
      </x:c>
      <x:c r="F19" s="23" t="str"/>
      <x:c r="G19" s="23" t="str"/>
      <x:c r="H19" s="23" t="str">
        <x:v>Falcon-7B</x:v>
      </x:c>
      <x:c r="I19" s="31"/>
      <x:c r="J19" s="31" t="n">
        <x:v>45040</x:v>
      </x:c>
      <x:c r="K19" s="31" t="n">
        <x:v>45040</x:v>
      </x:c>
      <x:c r="L19" s="17" t="str">
        <x:v>ECI exact date</x:v>
      </x:c>
      <x:c r="M19" s="75"/>
      <x:c r="N19" s="20" t="n">
        <x:v>94.7293350810267</x:v>
      </x:c>
      <x:c r="O19" s="20" t="n">
        <x:v>81.62488503145612</x:v>
      </x:c>
      <x:c r="P19" s="20" t="n">
        <x:v>103.002440600522</x:v>
      </x:c>
      <x:c r="Q19" s="20"/>
      <x:c r="R19" s="20"/>
      <x:c r="S19" s="20"/>
      <x:c r="T19" s="20"/>
      <x:c r="U19" s="20"/>
      <x:c r="V19" s="20"/>
      <x:c r="W19" s="20" t="str"/>
      <x:c r="X19" s="20"/>
      <x:c r="Y19" s="20"/>
      <x:c r="Z19" s="20"/>
      <x:c r="AA19" s="20"/>
      <x:c r="AB19" s="23" t="str"/>
      <x:c r="AC19" s="23" t="str">
        <x:v>ECI-only row</x:v>
      </x:c>
      <x:c r="AD19" s="23" t="str"/>
      <x:c r="AE19" s="23" t="str"/>
      <x:c r="AF19" s="23" t="str"/>
      <x:c r="AG19" s="78"/>
      <x:c r="AH19" s="81"/>
      <x:c r="AI19" s="23" t="str"/>
      <x:c r="AJ19" s="23" t="str"/>
      <x:c r="AK19" s="78"/>
      <x:c r="AL19" s="23"/>
    </x:row>
    <x:row r="20">
      <x:c r="A20" s="17" t="str">
        <x:v>unknown:redpajama-incite-7b-base</x:v>
      </x:c>
      <x:c r="B20" s="17" t="str">
        <x:v>RedPajama-INCITE-7B-Base</x:v>
      </x:c>
      <x:c r="C20" s="17" t="str"/>
      <x:c r="D20" s="17" t="str">
        <x:v>lineage:unknown:redpajama-incite-7b-base</x:v>
      </x:c>
      <x:c r="E20" s="17" t="str">
        <x:v>base:unknown:redpajama-incite-7b-base</x:v>
      </x:c>
      <x:c r="F20" s="23" t="str"/>
      <x:c r="G20" s="23" t="str"/>
      <x:c r="H20" s="23" t="str">
        <x:v>RedPajama-INCITE-7B-Base</x:v>
      </x:c>
      <x:c r="I20" s="31"/>
      <x:c r="J20" s="31" t="n">
        <x:v>45050</x:v>
      </x:c>
      <x:c r="K20" s="31" t="n">
        <x:v>45050</x:v>
      </x:c>
      <x:c r="L20" s="17" t="str">
        <x:v>ECI exact date</x:v>
      </x:c>
      <x:c r="M20" s="75"/>
      <x:c r="N20" s="20" t="n">
        <x:v>90.03816152868521</x:v>
      </x:c>
      <x:c r="O20" s="20" t="n">
        <x:v>74.21867940889514</x:v>
      </x:c>
      <x:c r="P20" s="20" t="n">
        <x:v>98.94366164904388</x:v>
      </x:c>
      <x:c r="Q20" s="20"/>
      <x:c r="R20" s="20"/>
      <x:c r="S20" s="20"/>
      <x:c r="T20" s="20"/>
      <x:c r="U20" s="20"/>
      <x:c r="V20" s="20"/>
      <x:c r="W20" s="20" t="str"/>
      <x:c r="X20" s="20"/>
      <x:c r="Y20" s="20"/>
      <x:c r="Z20" s="20"/>
      <x:c r="AA20" s="20"/>
      <x:c r="AB20" s="23" t="str"/>
      <x:c r="AC20" s="23" t="str">
        <x:v>ECI-only row</x:v>
      </x:c>
      <x:c r="AD20" s="23" t="str"/>
      <x:c r="AE20" s="23" t="str"/>
      <x:c r="AF20" s="23" t="str"/>
      <x:c r="AG20" s="78"/>
      <x:c r="AH20" s="81"/>
      <x:c r="AI20" s="23" t="str"/>
      <x:c r="AJ20" s="23" t="str"/>
      <x:c r="AK20" s="78"/>
      <x:c r="AL20" s="23"/>
    </x:row>
    <x:row r="21">
      <x:c r="A21" s="17" t="str">
        <x:v>mosaicml:mpt-7b</x:v>
      </x:c>
      <x:c r="B21" s="17" t="str">
        <x:v>MPT-7B</x:v>
      </x:c>
      <x:c r="C21" s="17" t="str">
        <x:v>MosaicML</x:v>
      </x:c>
      <x:c r="D21" s="17" t="str">
        <x:v>lineage:mosaicml:mpt-7b</x:v>
      </x:c>
      <x:c r="E21" s="17" t="str">
        <x:v>base:mosaicml:mpt-7b</x:v>
      </x:c>
      <x:c r="F21" s="23" t="str"/>
      <x:c r="G21" s="23" t="str"/>
      <x:c r="H21" s="23" t="str">
        <x:v>MPT-7B</x:v>
      </x:c>
      <x:c r="I21" s="31"/>
      <x:c r="J21" s="31" t="n">
        <x:v>45051</x:v>
      </x:c>
      <x:c r="K21" s="31" t="n">
        <x:v>45051</x:v>
      </x:c>
      <x:c r="L21" s="17" t="str">
        <x:v>ECI exact date</x:v>
      </x:c>
      <x:c r="M21" s="75"/>
      <x:c r="N21" s="20" t="n">
        <x:v>94.22240941795621</x:v>
      </x:c>
      <x:c r="O21" s="20" t="n">
        <x:v>82.16496031767552</x:v>
      </x:c>
      <x:c r="P21" s="20" t="n">
        <x:v>102.10930999805518</x:v>
      </x:c>
      <x:c r="Q21" s="20"/>
      <x:c r="R21" s="20"/>
      <x:c r="S21" s="20"/>
      <x:c r="T21" s="20"/>
      <x:c r="U21" s="20"/>
      <x:c r="V21" s="20"/>
      <x:c r="W21" s="20" t="str"/>
      <x:c r="X21" s="20"/>
      <x:c r="Y21" s="20"/>
      <x:c r="Z21" s="20"/>
      <x:c r="AA21" s="20"/>
      <x:c r="AB21" s="23" t="str"/>
      <x:c r="AC21" s="23" t="str">
        <x:v>ECI-only row</x:v>
      </x:c>
      <x:c r="AD21" s="23" t="str"/>
      <x:c r="AE21" s="23" t="str"/>
      <x:c r="AF21" s="23" t="str"/>
      <x:c r="AG21" s="78"/>
      <x:c r="AH21" s="81"/>
      <x:c r="AI21" s="23" t="str"/>
      <x:c r="AJ21" s="23" t="str"/>
      <x:c r="AK21" s="78"/>
      <x:c r="AL21" s="23"/>
    </x:row>
    <x:row r="22">
      <x:c r="A22" s="17" t="str">
        <x:v>unknown:palm-2-l</x:v>
      </x:c>
      <x:c r="B22" s="17" t="str">
        <x:v>PaLM 2-L</x:v>
      </x:c>
      <x:c r="C22" s="17" t="str"/>
      <x:c r="D22" s="17" t="str">
        <x:v>lineage:unknown:palm-2-l</x:v>
      </x:c>
      <x:c r="E22" s="17" t="str">
        <x:v>base:unknown:palm-2-l</x:v>
      </x:c>
      <x:c r="F22" s="23" t="str"/>
      <x:c r="G22" s="23" t="str"/>
      <x:c r="H22" s="23" t="str">
        <x:v>PaLM 2-L</x:v>
      </x:c>
      <x:c r="I22" s="31"/>
      <x:c r="J22" s="31" t="n">
        <x:v>45063</x:v>
      </x:c>
      <x:c r="K22" s="31" t="n">
        <x:v>45063</x:v>
      </x:c>
      <x:c r="L22" s="17" t="str">
        <x:v>ECI exact date</x:v>
      </x:c>
      <x:c r="M22" s="75"/>
      <x:c r="N22" s="20" t="n">
        <x:v>114.83034760196585</x:v>
      </x:c>
      <x:c r="O22" s="20" t="n">
        <x:v>105.28445566290445</x:v>
      </x:c>
      <x:c r="P22" s="20" t="n">
        <x:v>127.58797807406378</x:v>
      </x:c>
      <x:c r="Q22" s="20"/>
      <x:c r="R22" s="20"/>
      <x:c r="S22" s="20"/>
      <x:c r="T22" s="20"/>
      <x:c r="U22" s="20"/>
      <x:c r="V22" s="20"/>
      <x:c r="W22" s="20" t="str"/>
      <x:c r="X22" s="20"/>
      <x:c r="Y22" s="20"/>
      <x:c r="Z22" s="20"/>
      <x:c r="AA22" s="20"/>
      <x:c r="AB22" s="23" t="str"/>
      <x:c r="AC22" s="23" t="str">
        <x:v>ECI-only row</x:v>
      </x:c>
      <x:c r="AD22" s="23" t="str"/>
      <x:c r="AE22" s="23" t="str"/>
      <x:c r="AF22" s="23" t="str"/>
      <x:c r="AG22" s="78"/>
      <x:c r="AH22" s="81"/>
      <x:c r="AI22" s="23" t="str"/>
      <x:c r="AJ22" s="23" t="str"/>
      <x:c r="AK22" s="78"/>
      <x:c r="AL22" s="23"/>
    </x:row>
    <x:row r="23">
      <x:c r="A23" s="17" t="str">
        <x:v>unknown:palm-2-m</x:v>
      </x:c>
      <x:c r="B23" s="17" t="str">
        <x:v>PaLM 2-M</x:v>
      </x:c>
      <x:c r="C23" s="17" t="str"/>
      <x:c r="D23" s="17" t="str">
        <x:v>lineage:unknown:palm-2-m</x:v>
      </x:c>
      <x:c r="E23" s="17" t="str">
        <x:v>base:unknown:palm-2-m</x:v>
      </x:c>
      <x:c r="F23" s="23" t="str"/>
      <x:c r="G23" s="23" t="str"/>
      <x:c r="H23" s="23" t="str">
        <x:v>PaLM 2-M</x:v>
      </x:c>
      <x:c r="I23" s="31"/>
      <x:c r="J23" s="31" t="n">
        <x:v>45063</x:v>
      </x:c>
      <x:c r="K23" s="31" t="n">
        <x:v>45063</x:v>
      </x:c>
      <x:c r="L23" s="17" t="str">
        <x:v>ECI exact date</x:v>
      </x:c>
      <x:c r="M23" s="75"/>
      <x:c r="N23" s="20" t="n">
        <x:v>108.0397381523171</x:v>
      </x:c>
      <x:c r="O23" s="20" t="n">
        <x:v>99.06384371235426</x:v>
      </x:c>
      <x:c r="P23" s="20" t="n">
        <x:v>118.44703150281535</x:v>
      </x:c>
      <x:c r="Q23" s="20"/>
      <x:c r="R23" s="20"/>
      <x:c r="S23" s="20"/>
      <x:c r="T23" s="20"/>
      <x:c r="U23" s="20"/>
      <x:c r="V23" s="20"/>
      <x:c r="W23" s="20" t="str"/>
      <x:c r="X23" s="20"/>
      <x:c r="Y23" s="20"/>
      <x:c r="Z23" s="20"/>
      <x:c r="AA23" s="20"/>
      <x:c r="AB23" s="23" t="str"/>
      <x:c r="AC23" s="23" t="str">
        <x:v>ECI-only row</x:v>
      </x:c>
      <x:c r="AD23" s="23" t="str"/>
      <x:c r="AE23" s="23" t="str"/>
      <x:c r="AF23" s="23" t="str"/>
      <x:c r="AG23" s="78"/>
      <x:c r="AH23" s="81"/>
      <x:c r="AI23" s="23" t="str"/>
      <x:c r="AJ23" s="23" t="str"/>
      <x:c r="AK23" s="78"/>
      <x:c r="AL23" s="23"/>
    </x:row>
    <x:row r="24">
      <x:c r="A24" s="17" t="str">
        <x:v>unknown:palm-2-s</x:v>
      </x:c>
      <x:c r="B24" s="17" t="str">
        <x:v>PaLM 2-S</x:v>
      </x:c>
      <x:c r="C24" s="17" t="str"/>
      <x:c r="D24" s="17" t="str">
        <x:v>lineage:unknown:palm-2-s</x:v>
      </x:c>
      <x:c r="E24" s="17" t="str">
        <x:v>base:unknown:palm-2-s</x:v>
      </x:c>
      <x:c r="F24" s="23" t="str"/>
      <x:c r="G24" s="23" t="str"/>
      <x:c r="H24" s="23" t="str">
        <x:v>PaLM 2-S</x:v>
      </x:c>
      <x:c r="I24" s="31"/>
      <x:c r="J24" s="31" t="n">
        <x:v>45063</x:v>
      </x:c>
      <x:c r="K24" s="31" t="n">
        <x:v>45063</x:v>
      </x:c>
      <x:c r="L24" s="17" t="str">
        <x:v>ECI exact date</x:v>
      </x:c>
      <x:c r="M24" s="75"/>
      <x:c r="N24" s="20" t="n">
        <x:v>105.90440029983928</x:v>
      </x:c>
      <x:c r="O24" s="20" t="n">
        <x:v>97.49399363722928</x:v>
      </x:c>
      <x:c r="P24" s="20" t="n">
        <x:v>115.02623920588617</x:v>
      </x:c>
      <x:c r="Q24" s="20"/>
      <x:c r="R24" s="20"/>
      <x:c r="S24" s="20"/>
      <x:c r="T24" s="20"/>
      <x:c r="U24" s="20"/>
      <x:c r="V24" s="20"/>
      <x:c r="W24" s="20" t="str"/>
      <x:c r="X24" s="20"/>
      <x:c r="Y24" s="20"/>
      <x:c r="Z24" s="20"/>
      <x:c r="AA24" s="20"/>
      <x:c r="AB24" s="23" t="str"/>
      <x:c r="AC24" s="23" t="str">
        <x:v>ECI-only row</x:v>
      </x:c>
      <x:c r="AD24" s="23" t="str"/>
      <x:c r="AE24" s="23" t="str"/>
      <x:c r="AF24" s="23" t="str"/>
      <x:c r="AG24" s="78"/>
      <x:c r="AH24" s="81"/>
      <x:c r="AI24" s="23" t="str"/>
      <x:c r="AJ24" s="23" t="str"/>
      <x:c r="AK24" s="78"/>
      <x:c r="AL24" s="23"/>
    </x:row>
    <x:row r="25">
      <x:c r="A25" s="17" t="str">
        <x:v>baichuan:baichuan1-7b</x:v>
      </x:c>
      <x:c r="B25" s="17" t="str">
        <x:v>Baichuan1-7B</x:v>
      </x:c>
      <x:c r="C25" s="17" t="str">
        <x:v>Baichuan</x:v>
      </x:c>
      <x:c r="D25" s="17" t="str">
        <x:v>lineage:baichuan:baichuan1-7b</x:v>
      </x:c>
      <x:c r="E25" s="17" t="str">
        <x:v>base:baichuan:baichuan1-7b</x:v>
      </x:c>
      <x:c r="F25" s="23" t="str"/>
      <x:c r="G25" s="23" t="str"/>
      <x:c r="H25" s="23" t="str">
        <x:v>Baichuan1-7B</x:v>
      </x:c>
      <x:c r="I25" s="31"/>
      <x:c r="J25" s="31" t="n">
        <x:v>45078</x:v>
      </x:c>
      <x:c r="K25" s="31" t="n">
        <x:v>45078</x:v>
      </x:c>
      <x:c r="L25" s="17" t="str">
        <x:v>ECI exact date</x:v>
      </x:c>
      <x:c r="M25" s="75"/>
      <x:c r="N25" s="20" t="n">
        <x:v>90.05064109676277</x:v>
      </x:c>
      <x:c r="O25" s="20" t="n">
        <x:v>77.0023606384949</x:v>
      </x:c>
      <x:c r="P25" s="20" t="n">
        <x:v>99.57854951927881</x:v>
      </x:c>
      <x:c r="Q25" s="20"/>
      <x:c r="R25" s="20"/>
      <x:c r="S25" s="20"/>
      <x:c r="T25" s="20"/>
      <x:c r="U25" s="20"/>
      <x:c r="V25" s="20"/>
      <x:c r="W25" s="20" t="str"/>
      <x:c r="X25" s="20"/>
      <x:c r="Y25" s="20"/>
      <x:c r="Z25" s="20"/>
      <x:c r="AA25" s="20"/>
      <x:c r="AB25" s="23" t="str"/>
      <x:c r="AC25" s="23" t="str">
        <x:v>ECI-only row</x:v>
      </x:c>
      <x:c r="AD25" s="23" t="str"/>
      <x:c r="AE25" s="23" t="str"/>
      <x:c r="AF25" s="23" t="str"/>
      <x:c r="AG25" s="78"/>
      <x:c r="AH25" s="81"/>
      <x:c r="AI25" s="23" t="str"/>
      <x:c r="AJ25" s="23" t="str"/>
      <x:c r="AK25" s="78"/>
      <x:c r="AL25" s="23"/>
    </x:row>
    <x:row r="26">
      <x:c r="A26" s="17" t="str">
        <x:v>unknown:open-llama-7b</x:v>
      </x:c>
      <x:c r="B26" s="17" t="str">
        <x:v>open_llama_7b</x:v>
      </x:c>
      <x:c r="C26" s="17" t="str"/>
      <x:c r="D26" s="17" t="str">
        <x:v>lineage:unknown:open-llama-7b</x:v>
      </x:c>
      <x:c r="E26" s="17" t="str">
        <x:v>base:unknown:open-llama-7b</x:v>
      </x:c>
      <x:c r="F26" s="23" t="str"/>
      <x:c r="G26" s="23" t="str"/>
      <x:c r="H26" s="23" t="str">
        <x:v>open_llama_7b</x:v>
      </x:c>
      <x:c r="I26" s="31"/>
      <x:c r="J26" s="31" t="n">
        <x:v>45084</x:v>
      </x:c>
      <x:c r="K26" s="31" t="n">
        <x:v>45084</x:v>
      </x:c>
      <x:c r="L26" s="17" t="str">
        <x:v>ECI exact date</x:v>
      </x:c>
      <x:c r="M26" s="75"/>
      <x:c r="N26" s="20" t="n">
        <x:v>91.27817800930801</x:v>
      </x:c>
      <x:c r="O26" s="20" t="n">
        <x:v>77.01455008014817</x:v>
      </x:c>
      <x:c r="P26" s="20" t="n">
        <x:v>99.56558669902195</x:v>
      </x:c>
      <x:c r="Q26" s="20"/>
      <x:c r="R26" s="20"/>
      <x:c r="S26" s="20"/>
      <x:c r="T26" s="20"/>
      <x:c r="U26" s="20"/>
      <x:c r="V26" s="20"/>
      <x:c r="W26" s="20" t="str"/>
      <x:c r="X26" s="20"/>
      <x:c r="Y26" s="20"/>
      <x:c r="Z26" s="20"/>
      <x:c r="AA26" s="20"/>
      <x:c r="AB26" s="23" t="str"/>
      <x:c r="AC26" s="23" t="str">
        <x:v>ECI-only row</x:v>
      </x:c>
      <x:c r="AD26" s="23" t="str"/>
      <x:c r="AE26" s="23" t="str"/>
      <x:c r="AF26" s="23" t="str"/>
      <x:c r="AG26" s="78"/>
      <x:c r="AH26" s="81"/>
      <x:c r="AI26" s="23" t="str"/>
      <x:c r="AJ26" s="23" t="str"/>
      <x:c r="AK26" s="78"/>
      <x:c r="AL26" s="23"/>
    </x:row>
    <x:row r="27">
      <x:c r="A27" s="17" t="str">
        <x:v>openai:gpt-3-5-turbo-jun-2023</x:v>
      </x:c>
      <x:c r="B27" s="17" t="str">
        <x:v>GPT-3.5 Turbo (Jun 2023)</x:v>
      </x:c>
      <x:c r="C27" s="17" t="str">
        <x:v>OpenAI</x:v>
      </x:c>
      <x:c r="D27" s="17" t="str">
        <x:v>lineage:openai:gpt-3-5-turbo-jun-2023</x:v>
      </x:c>
      <x:c r="E27" s="17" t="str">
        <x:v>base:openai:gpt-3-5-turbo-jun-2023</x:v>
      </x:c>
      <x:c r="F27" s="23" t="str"/>
      <x:c r="G27" s="23" t="str"/>
      <x:c r="H27" s="23" t="str">
        <x:v>GPT-3.5 Turbo (Jun 2023)</x:v>
      </x:c>
      <x:c r="I27" s="31"/>
      <x:c r="J27" s="31" t="n">
        <x:v>45090</x:v>
      </x:c>
      <x:c r="K27" s="31" t="n">
        <x:v>45090</x:v>
      </x:c>
      <x:c r="L27" s="17" t="str">
        <x:v>ECI exact date</x:v>
      </x:c>
      <x:c r="M27" s="75"/>
      <x:c r="N27" s="20" t="n">
        <x:v>113.08819853762144</x:v>
      </x:c>
      <x:c r="O27" s="20" t="n">
        <x:v>104.87482755514259</x:v>
      </x:c>
      <x:c r="P27" s="20" t="n">
        <x:v>118.25638804388193</x:v>
      </x:c>
      <x:c r="Q27" s="20"/>
      <x:c r="R27" s="20"/>
      <x:c r="S27" s="20"/>
      <x:c r="T27" s="20"/>
      <x:c r="U27" s="20"/>
      <x:c r="V27" s="20"/>
      <x:c r="W27" s="20" t="str"/>
      <x:c r="X27" s="20"/>
      <x:c r="Y27" s="20"/>
      <x:c r="Z27" s="20"/>
      <x:c r="AA27" s="20"/>
      <x:c r="AB27" s="23" t="str"/>
      <x:c r="AC27" s="23" t="str">
        <x:v>ECI-only row</x:v>
      </x:c>
      <x:c r="AD27" s="23" t="str"/>
      <x:c r="AE27" s="23" t="str"/>
      <x:c r="AF27" s="23" t="str"/>
      <x:c r="AG27" s="78"/>
      <x:c r="AH27" s="81"/>
      <x:c r="AI27" s="23" t="str"/>
      <x:c r="AJ27" s="23" t="str"/>
      <x:c r="AK27" s="78"/>
      <x:c r="AL27" s="23"/>
    </x:row>
    <x:row r="28">
      <x:c r="A28" s="17" t="str">
        <x:v>openai:gpt-4-jun-2023</x:v>
      </x:c>
      <x:c r="B28" s="17" t="str">
        <x:v>GPT-4 (Jun 2023)</x:v>
      </x:c>
      <x:c r="C28" s="17" t="str">
        <x:v>OpenAI</x:v>
      </x:c>
      <x:c r="D28" s="17" t="str">
        <x:v>lineage:openai:gpt-4-jun-2023</x:v>
      </x:c>
      <x:c r="E28" s="17" t="str">
        <x:v>base:openai:gpt-4-jun-2023</x:v>
      </x:c>
      <x:c r="F28" s="23" t="str"/>
      <x:c r="G28" s="23" t="str"/>
      <x:c r="H28" s="23" t="str">
        <x:v>GPT-4 (Jun 2023)</x:v>
      </x:c>
      <x:c r="I28" s="31"/>
      <x:c r="J28" s="31" t="n">
        <x:v>45090</x:v>
      </x:c>
      <x:c r="K28" s="31" t="n">
        <x:v>45090</x:v>
      </x:c>
      <x:c r="L28" s="17" t="str">
        <x:v>ECI exact date</x:v>
      </x:c>
      <x:c r="M28" s="75"/>
      <x:c r="N28" s="20" t="n">
        <x:v>121.88695783934574</x:v>
      </x:c>
      <x:c r="O28" s="20" t="n">
        <x:v>115.03956537611477</x:v>
      </x:c>
      <x:c r="P28" s="20" t="n">
        <x:v>124.3054134331384</x:v>
      </x:c>
      <x:c r="Q28" s="20"/>
      <x:c r="R28" s="20"/>
      <x:c r="S28" s="20"/>
      <x:c r="T28" s="20"/>
      <x:c r="U28" s="20"/>
      <x:c r="V28" s="20"/>
      <x:c r="W28" s="20" t="str"/>
      <x:c r="X28" s="20"/>
      <x:c r="Y28" s="20"/>
      <x:c r="Z28" s="20"/>
      <x:c r="AA28" s="20"/>
      <x:c r="AB28" s="23" t="str"/>
      <x:c r="AC28" s="23" t="str">
        <x:v>ECI-only row</x:v>
      </x:c>
      <x:c r="AD28" s="23" t="str"/>
      <x:c r="AE28" s="23" t="str"/>
      <x:c r="AF28" s="23" t="str"/>
      <x:c r="AG28" s="78"/>
      <x:c r="AH28" s="81"/>
      <x:c r="AI28" s="23" t="str"/>
      <x:c r="AJ28" s="23" t="str"/>
      <x:c r="AK28" s="78"/>
      <x:c r="AL28" s="23"/>
    </x:row>
    <x:row r="29">
      <x:c r="A29" s="17" t="str">
        <x:v>mosaicml:mpt-30b</x:v>
      </x:c>
      <x:c r="B29" s="17" t="str">
        <x:v>MPT-30B</x:v>
      </x:c>
      <x:c r="C29" s="17" t="str">
        <x:v>MosaicML</x:v>
      </x:c>
      <x:c r="D29" s="17" t="str">
        <x:v>lineage:mosaicml:mpt-30b</x:v>
      </x:c>
      <x:c r="E29" s="17" t="str">
        <x:v>base:mosaicml:mpt-30b</x:v>
      </x:c>
      <x:c r="F29" s="23" t="str"/>
      <x:c r="G29" s="23" t="str"/>
      <x:c r="H29" s="23" t="str">
        <x:v>MPT-30B</x:v>
      </x:c>
      <x:c r="I29" s="31"/>
      <x:c r="J29" s="31" t="n">
        <x:v>45099</x:v>
      </x:c>
      <x:c r="K29" s="31" t="n">
        <x:v>45099</x:v>
      </x:c>
      <x:c r="L29" s="17" t="str">
        <x:v>ECI exact date</x:v>
      </x:c>
      <x:c r="M29" s="75"/>
      <x:c r="N29" s="20" t="n">
        <x:v>100.31730605293477</x:v>
      </x:c>
      <x:c r="O29" s="20" t="n">
        <x:v>91.01764771516932</x:v>
      </x:c>
      <x:c r="P29" s="20" t="n">
        <x:v>106.51599201410104</x:v>
      </x:c>
      <x:c r="Q29" s="20"/>
      <x:c r="R29" s="20"/>
      <x:c r="S29" s="20"/>
      <x:c r="T29" s="20" t="n">
        <x:v>30</x:v>
      </x:c>
      <x:c r="U29" s="20"/>
      <x:c r="V29" s="20"/>
      <x:c r="W29" s="20" t="str"/>
      <x:c r="X29" s="20"/>
      <x:c r="Y29" s="20"/>
      <x:c r="Z29" s="20"/>
      <x:c r="AA29" s="20"/>
      <x:c r="AB29" s="23" t="str"/>
      <x:c r="AC29" s="23" t="str">
        <x:v>ECI-only row</x:v>
      </x:c>
      <x:c r="AD29" s="23" t="str"/>
      <x:c r="AE29" s="23" t="str">
        <x:v>Parameter row: Regression Data!8</x:v>
      </x:c>
      <x:c r="AF29" s="23" t="str"/>
      <x:c r="AG29" s="78"/>
      <x:c r="AH29" s="81"/>
      <x:c r="AI29" s="23" t="str"/>
      <x:c r="AJ29" s="23" t="str"/>
      <x:c r="AK29" s="78"/>
      <x:c r="AL29" s="23"/>
    </x:row>
    <x:row r="30">
      <x:c r="A30" s="17" t="str">
        <x:v>unknown:chatglm2-6b</x:v>
      </x:c>
      <x:c r="B30" s="17" t="str">
        <x:v>chatglm2-6b</x:v>
      </x:c>
      <x:c r="C30" s="17" t="str"/>
      <x:c r="D30" s="17" t="str">
        <x:v>lineage:unknown:chatglm2-6b</x:v>
      </x:c>
      <x:c r="E30" s="17" t="str">
        <x:v>base:unknown:chatglm2-6b</x:v>
      </x:c>
      <x:c r="F30" s="23" t="str"/>
      <x:c r="G30" s="23" t="str"/>
      <x:c r="H30" s="23" t="str">
        <x:v>chatglm2-6b</x:v>
      </x:c>
      <x:c r="I30" s="31"/>
      <x:c r="J30" s="31" t="n">
        <x:v>45101</x:v>
      </x:c>
      <x:c r="K30" s="31" t="n">
        <x:v>45101</x:v>
      </x:c>
      <x:c r="L30" s="17" t="str">
        <x:v>ECI exact date</x:v>
      </x:c>
      <x:c r="M30" s="75"/>
      <x:c r="N30" s="20" t="n">
        <x:v>98.5587022680862</x:v>
      </x:c>
      <x:c r="O30" s="20" t="n">
        <x:v>80.06672858486417</x:v>
      </x:c>
      <x:c r="P30" s="20" t="n">
        <x:v>106.51119524982204</x:v>
      </x:c>
      <x:c r="Q30" s="20"/>
      <x:c r="R30" s="20"/>
      <x:c r="S30" s="20"/>
      <x:c r="T30" s="20"/>
      <x:c r="U30" s="20"/>
      <x:c r="V30" s="20"/>
      <x:c r="W30" s="20" t="str"/>
      <x:c r="X30" s="20"/>
      <x:c r="Y30" s="20"/>
      <x:c r="Z30" s="20"/>
      <x:c r="AA30" s="20"/>
      <x:c r="AB30" s="23" t="str"/>
      <x:c r="AC30" s="23" t="str">
        <x:v>ECI-only row</x:v>
      </x:c>
      <x:c r="AD30" s="23" t="str"/>
      <x:c r="AE30" s="23" t="str"/>
      <x:c r="AF30" s="23" t="str"/>
      <x:c r="AG30" s="78"/>
      <x:c r="AH30" s="81"/>
      <x:c r="AI30" s="23" t="str"/>
      <x:c r="AJ30" s="23" t="str"/>
      <x:c r="AK30" s="78"/>
      <x:c r="AL30" s="23"/>
    </x:row>
    <x:row r="31">
      <x:c r="A31" s="17" t="str">
        <x:v>salesforce:xgen-7b</x:v>
      </x:c>
      <x:c r="B31" s="17" t="str">
        <x:v>XGen-7B</x:v>
      </x:c>
      <x:c r="C31" s="17" t="str">
        <x:v>Salesforce</x:v>
      </x:c>
      <x:c r="D31" s="17" t="str">
        <x:v>lineage:salesforce:xgen-7b</x:v>
      </x:c>
      <x:c r="E31" s="17" t="str">
        <x:v>base:salesforce:xgen-7b</x:v>
      </x:c>
      <x:c r="F31" s="23" t="str"/>
      <x:c r="G31" s="23" t="str"/>
      <x:c r="H31" s="23" t="str">
        <x:v>XGen-7B</x:v>
      </x:c>
      <x:c r="I31" s="31"/>
      <x:c r="J31" s="31" t="n">
        <x:v>45104</x:v>
      </x:c>
      <x:c r="K31" s="31" t="n">
        <x:v>45104</x:v>
      </x:c>
      <x:c r="L31" s="17" t="str">
        <x:v>ECI exact date</x:v>
      </x:c>
      <x:c r="M31" s="75"/>
      <x:c r="N31" s="20" t="n">
        <x:v>93.03272600739643</x:v>
      </x:c>
      <x:c r="O31" s="20" t="n">
        <x:v>80.61415415806515</x:v>
      </x:c>
      <x:c r="P31" s="20" t="n">
        <x:v>100.88648105899641</x:v>
      </x:c>
      <x:c r="Q31" s="20"/>
      <x:c r="R31" s="20"/>
      <x:c r="S31" s="20"/>
      <x:c r="T31" s="20"/>
      <x:c r="U31" s="20"/>
      <x:c r="V31" s="20"/>
      <x:c r="W31" s="20" t="str"/>
      <x:c r="X31" s="20"/>
      <x:c r="Y31" s="20"/>
      <x:c r="Z31" s="20"/>
      <x:c r="AA31" s="20"/>
      <x:c r="AB31" s="23" t="str"/>
      <x:c r="AC31" s="23" t="str">
        <x:v>ECI-only row</x:v>
      </x:c>
      <x:c r="AD31" s="23" t="str"/>
      <x:c r="AE31" s="23" t="str"/>
      <x:c r="AF31" s="23" t="str"/>
      <x:c r="AG31" s="78"/>
      <x:c r="AH31" s="81"/>
      <x:c r="AI31" s="23" t="str"/>
      <x:c r="AJ31" s="23" t="str"/>
      <x:c r="AK31" s="78"/>
      <x:c r="AL31" s="23"/>
    </x:row>
    <x:row r="32">
      <x:c r="A32" s="17" t="str">
        <x:v>unknown:internlm-7b</x:v>
      </x:c>
      <x:c r="B32" s="17" t="str">
        <x:v>internlm-7b</x:v>
      </x:c>
      <x:c r="C32" s="17" t="str"/>
      <x:c r="D32" s="17" t="str">
        <x:v>lineage:unknown:internlm-7b</x:v>
      </x:c>
      <x:c r="E32" s="17" t="str">
        <x:v>base:unknown:internlm-7b</x:v>
      </x:c>
      <x:c r="F32" s="23" t="str"/>
      <x:c r="G32" s="23" t="str"/>
      <x:c r="H32" s="23" t="str">
        <x:v>internlm-7b</x:v>
      </x:c>
      <x:c r="I32" s="31"/>
      <x:c r="J32" s="31" t="n">
        <x:v>45112</x:v>
      </x:c>
      <x:c r="K32" s="31" t="n">
        <x:v>45112</x:v>
      </x:c>
      <x:c r="L32" s="17" t="str">
        <x:v>ECI exact date</x:v>
      </x:c>
      <x:c r="M32" s="75"/>
      <x:c r="N32" s="20" t="n">
        <x:v>102.52117282155059</x:v>
      </x:c>
      <x:c r="O32" s="20" t="n">
        <x:v>90.25764413162759</x:v>
      </x:c>
      <x:c r="P32" s="20" t="n">
        <x:v>109.50781429766306</x:v>
      </x:c>
      <x:c r="Q32" s="20"/>
      <x:c r="R32" s="20"/>
      <x:c r="S32" s="20"/>
      <x:c r="T32" s="20"/>
      <x:c r="U32" s="20"/>
      <x:c r="V32" s="20"/>
      <x:c r="W32" s="20" t="str"/>
      <x:c r="X32" s="20"/>
      <x:c r="Y32" s="20"/>
      <x:c r="Z32" s="20"/>
      <x:c r="AA32" s="20"/>
      <x:c r="AB32" s="23" t="str"/>
      <x:c r="AC32" s="23" t="str">
        <x:v>ECI-only row</x:v>
      </x:c>
      <x:c r="AD32" s="23" t="str"/>
      <x:c r="AE32" s="23" t="str"/>
      <x:c r="AF32" s="23" t="str"/>
      <x:c r="AG32" s="78"/>
      <x:c r="AH32" s="81"/>
      <x:c r="AI32" s="23" t="str"/>
      <x:c r="AJ32" s="23" t="str"/>
      <x:c r="AK32" s="78"/>
      <x:c r="AL32" s="23"/>
    </x:row>
    <x:row r="33">
      <x:c r="A33" s="17" t="str">
        <x:v>anthropic:claude-2</x:v>
      </x:c>
      <x:c r="B33" s="17" t="str">
        <x:v>Claude 2</x:v>
      </x:c>
      <x:c r="C33" s="17" t="str">
        <x:v>Anthropic</x:v>
      </x:c>
      <x:c r="D33" s="17" t="str">
        <x:v>lineage:anthropic:claude-2</x:v>
      </x:c>
      <x:c r="E33" s="17" t="str">
        <x:v>base:anthropic:claude-2</x:v>
      </x:c>
      <x:c r="F33" s="23" t="str"/>
      <x:c r="G33" s="23" t="str"/>
      <x:c r="H33" s="23" t="str">
        <x:v>Claude 2</x:v>
      </x:c>
      <x:c r="I33" s="31"/>
      <x:c r="J33" s="31" t="n">
        <x:v>45118</x:v>
      </x:c>
      <x:c r="K33" s="31" t="n">
        <x:v>45118</x:v>
      </x:c>
      <x:c r="L33" s="17" t="str">
        <x:v>ECI exact date</x:v>
      </x:c>
      <x:c r="M33" s="75"/>
      <x:c r="N33" s="20" t="n">
        <x:v>119.56164540838884</x:v>
      </x:c>
      <x:c r="O33" s="20" t="n">
        <x:v>112.45365487362261</x:v>
      </x:c>
      <x:c r="P33" s="20" t="n">
        <x:v>124.0282644792379</x:v>
      </x:c>
      <x:c r="Q33" s="20"/>
      <x:c r="R33" s="20"/>
      <x:c r="S33" s="20"/>
      <x:c r="T33" s="20"/>
      <x:c r="U33" s="20"/>
      <x:c r="V33" s="20"/>
      <x:c r="W33" s="20" t="str"/>
      <x:c r="X33" s="20"/>
      <x:c r="Y33" s="20"/>
      <x:c r="Z33" s="20"/>
      <x:c r="AA33" s="20"/>
      <x:c r="AB33" s="23" t="str"/>
      <x:c r="AC33" s="23" t="str">
        <x:v>ECI-only row</x:v>
      </x:c>
      <x:c r="AD33" s="23" t="str"/>
      <x:c r="AE33" s="23" t="str"/>
      <x:c r="AF33" s="23" t="str"/>
      <x:c r="AG33" s="78"/>
      <x:c r="AH33" s="81"/>
      <x:c r="AI33" s="23" t="str"/>
      <x:c r="AJ33" s="23" t="str"/>
      <x:c r="AK33" s="78"/>
      <x:c r="AL33" s="23"/>
    </x:row>
    <x:row r="34">
      <x:c r="A34" s="17" t="str">
        <x:v>meta:llama-2-13b</x:v>
      </x:c>
      <x:c r="B34" s="17" t="str">
        <x:v>Llama 2-13B</x:v>
      </x:c>
      <x:c r="C34" s="17" t="str">
        <x:v>Meta AI</x:v>
      </x:c>
      <x:c r="D34" s="17" t="str">
        <x:v>lineage:meta:llama-2-13b</x:v>
      </x:c>
      <x:c r="E34" s="17" t="str">
        <x:v>base:meta:llama-2-13b</x:v>
      </x:c>
      <x:c r="F34" s="23" t="str"/>
      <x:c r="G34" s="23" t="str"/>
      <x:c r="H34" s="23" t="str">
        <x:v>Llama 2-13B</x:v>
      </x:c>
      <x:c r="I34" s="31"/>
      <x:c r="J34" s="31" t="n">
        <x:v>45125</x:v>
      </x:c>
      <x:c r="K34" s="31" t="n">
        <x:v>45125</x:v>
      </x:c>
      <x:c r="L34" s="17" t="str">
        <x:v>ECI exact date</x:v>
      </x:c>
      <x:c r="M34" s="75"/>
      <x:c r="N34" s="20" t="n">
        <x:v>105.85989594192868</x:v>
      </x:c>
      <x:c r="O34" s="20" t="n">
        <x:v>95.7933109213507</x:v>
      </x:c>
      <x:c r="P34" s="20" t="n">
        <x:v>111.14782704430122</x:v>
      </x:c>
      <x:c r="Q34" s="20"/>
      <x:c r="R34" s="20"/>
      <x:c r="S34" s="20"/>
      <x:c r="T34" s="20" t="n">
        <x:v>13</x:v>
      </x:c>
      <x:c r="U34" s="20"/>
      <x:c r="V34" s="20"/>
      <x:c r="W34" s="20" t="str"/>
      <x:c r="X34" s="20"/>
      <x:c r="Y34" s="20"/>
      <x:c r="Z34" s="20"/>
      <x:c r="AA34" s="20"/>
      <x:c r="AB34" s="23" t="str"/>
      <x:c r="AC34" s="23" t="str">
        <x:v>ECI-only row</x:v>
      </x:c>
      <x:c r="AD34" s="23" t="str"/>
      <x:c r="AE34" s="23" t="str">
        <x:v>Parameter row: Regression Data!9</x:v>
      </x:c>
      <x:c r="AF34" s="23" t="str"/>
      <x:c r="AG34" s="78"/>
      <x:c r="AH34" s="81"/>
      <x:c r="AI34" s="23" t="str"/>
      <x:c r="AJ34" s="23" t="str"/>
      <x:c r="AK34" s="78"/>
      <x:c r="AL34" s="23"/>
    </x:row>
    <x:row r="35">
      <x:c r="A35" s="17" t="str">
        <x:v>meta:llama-2-34b</x:v>
      </x:c>
      <x:c r="B35" s="17" t="str">
        <x:v>Llama 2-34B</x:v>
      </x:c>
      <x:c r="C35" s="17" t="str">
        <x:v>Meta AI</x:v>
      </x:c>
      <x:c r="D35" s="17" t="str">
        <x:v>lineage:meta:llama-2-34b</x:v>
      </x:c>
      <x:c r="E35" s="17" t="str">
        <x:v>base:meta:llama-2-34b</x:v>
      </x:c>
      <x:c r="F35" s="23" t="str"/>
      <x:c r="G35" s="23" t="str"/>
      <x:c r="H35" s="23" t="str">
        <x:v>Llama 2-34B</x:v>
      </x:c>
      <x:c r="I35" s="31"/>
      <x:c r="J35" s="31" t="n">
        <x:v>45125</x:v>
      </x:c>
      <x:c r="K35" s="31" t="n">
        <x:v>45125</x:v>
      </x:c>
      <x:c r="L35" s="17" t="str">
        <x:v>ECI exact date</x:v>
      </x:c>
      <x:c r="M35" s="75"/>
      <x:c r="N35" s="20" t="n">
        <x:v>104.89576280930586</x:v>
      </x:c>
      <x:c r="O35" s="20" t="n">
        <x:v>95.30536819914033</x:v>
      </x:c>
      <x:c r="P35" s="20" t="n">
        <x:v>110.64776207261423</x:v>
      </x:c>
      <x:c r="Q35" s="20"/>
      <x:c r="R35" s="20"/>
      <x:c r="S35" s="20"/>
      <x:c r="T35" s="20"/>
      <x:c r="U35" s="20"/>
      <x:c r="V35" s="20"/>
      <x:c r="W35" s="20" t="str"/>
      <x:c r="X35" s="20"/>
      <x:c r="Y35" s="20"/>
      <x:c r="Z35" s="20"/>
      <x:c r="AA35" s="20"/>
      <x:c r="AB35" s="23" t="str"/>
      <x:c r="AC35" s="23" t="str">
        <x:v>ECI-only row</x:v>
      </x:c>
      <x:c r="AD35" s="23" t="str"/>
      <x:c r="AE35" s="23" t="str"/>
      <x:c r="AF35" s="23" t="str"/>
      <x:c r="AG35" s="78"/>
      <x:c r="AH35" s="81"/>
      <x:c r="AI35" s="23" t="str"/>
      <x:c r="AJ35" s="23" t="str"/>
      <x:c r="AK35" s="78"/>
      <x:c r="AL35" s="23"/>
    </x:row>
    <x:row r="36">
      <x:c r="A36" s="17" t="str">
        <x:v>meta:llama-2-70b</x:v>
      </x:c>
      <x:c r="B36" s="17" t="str">
        <x:v>Llama 2-70B</x:v>
      </x:c>
      <x:c r="C36" s="17" t="str">
        <x:v>Meta AI</x:v>
      </x:c>
      <x:c r="D36" s="17" t="str">
        <x:v>lineage:meta:llama-2-70b</x:v>
      </x:c>
      <x:c r="E36" s="17" t="str">
        <x:v>base:meta:llama-2-70b</x:v>
      </x:c>
      <x:c r="F36" s="23" t="str"/>
      <x:c r="G36" s="23" t="str"/>
      <x:c r="H36" s="23" t="str">
        <x:v>Llama 2-70B</x:v>
      </x:c>
      <x:c r="I36" s="31"/>
      <x:c r="J36" s="31" t="n">
        <x:v>45125</x:v>
      </x:c>
      <x:c r="K36" s="31" t="n">
        <x:v>45125</x:v>
      </x:c>
      <x:c r="L36" s="17" t="str">
        <x:v>ECI exact date</x:v>
      </x:c>
      <x:c r="M36" s="75"/>
      <x:c r="N36" s="20" t="n">
        <x:v>113.68664636418171</x:v>
      </x:c>
      <x:c r="O36" s="20" t="n">
        <x:v>105.73132041647838</x:v>
      </x:c>
      <x:c r="P36" s="20" t="n">
        <x:v>117.82260654219807</x:v>
      </x:c>
      <x:c r="Q36" s="20"/>
      <x:c r="R36" s="20"/>
      <x:c r="S36" s="20"/>
      <x:c r="T36" s="20" t="n">
        <x:v>70</x:v>
      </x:c>
      <x:c r="U36" s="20"/>
      <x:c r="V36" s="20"/>
      <x:c r="W36" s="20" t="str"/>
      <x:c r="X36" s="20"/>
      <x:c r="Y36" s="20"/>
      <x:c r="Z36" s="20"/>
      <x:c r="AA36" s="20"/>
      <x:c r="AB36" s="23" t="str"/>
      <x:c r="AC36" s="23" t="str">
        <x:v>ECI-only row</x:v>
      </x:c>
      <x:c r="AD36" s="23" t="str"/>
      <x:c r="AE36" s="23" t="str">
        <x:v>Parameter row: Regression Data!10</x:v>
      </x:c>
      <x:c r="AF36" s="23" t="str"/>
      <x:c r="AG36" s="78"/>
      <x:c r="AH36" s="81"/>
      <x:c r="AI36" s="23" t="str"/>
      <x:c r="AJ36" s="23" t="str"/>
      <x:c r="AK36" s="78"/>
      <x:c r="AL36" s="23"/>
    </x:row>
    <x:row r="37">
      <x:c r="A37" s="17" t="str">
        <x:v>meta:llama-2-7b</x:v>
      </x:c>
      <x:c r="B37" s="17" t="str">
        <x:v>Llama 2-7B</x:v>
      </x:c>
      <x:c r="C37" s="17" t="str">
        <x:v>Meta AI</x:v>
      </x:c>
      <x:c r="D37" s="17" t="str">
        <x:v>lineage:meta:llama-2-7b</x:v>
      </x:c>
      <x:c r="E37" s="17" t="str">
        <x:v>base:meta:llama-2-7b</x:v>
      </x:c>
      <x:c r="F37" s="23" t="str"/>
      <x:c r="G37" s="23" t="str"/>
      <x:c r="H37" s="23" t="str">
        <x:v>Llama 2-7B</x:v>
      </x:c>
      <x:c r="I37" s="31"/>
      <x:c r="J37" s="31" t="n">
        <x:v>45125</x:v>
      </x:c>
      <x:c r="K37" s="31" t="n">
        <x:v>45125</x:v>
      </x:c>
      <x:c r="L37" s="17" t="str">
        <x:v>ECI exact date</x:v>
      </x:c>
      <x:c r="M37" s="75"/>
      <x:c r="N37" s="20" t="n">
        <x:v>98.71396197475738</x:v>
      </x:c>
      <x:c r="O37" s="20" t="n">
        <x:v>87.1233172288448</x:v>
      </x:c>
      <x:c r="P37" s="20" t="n">
        <x:v>105.64707199035318</x:v>
      </x:c>
      <x:c r="Q37" s="20"/>
      <x:c r="R37" s="20"/>
      <x:c r="S37" s="20"/>
      <x:c r="T37" s="20"/>
      <x:c r="U37" s="20"/>
      <x:c r="V37" s="20"/>
      <x:c r="W37" s="20" t="str"/>
      <x:c r="X37" s="20"/>
      <x:c r="Y37" s="20"/>
      <x:c r="Z37" s="20"/>
      <x:c r="AA37" s="20"/>
      <x:c r="AB37" s="23" t="str"/>
      <x:c r="AC37" s="23" t="str">
        <x:v>ECI-only row</x:v>
      </x:c>
      <x:c r="AD37" s="23" t="str"/>
      <x:c r="AE37" s="23" t="str"/>
      <x:c r="AF37" s="23" t="str"/>
      <x:c r="AG37" s="78"/>
      <x:c r="AH37" s="81"/>
      <x:c r="AI37" s="23" t="str"/>
      <x:c r="AJ37" s="23" t="str"/>
      <x:c r="AK37" s="78"/>
      <x:c r="AL37" s="23"/>
    </x:row>
    <x:row r="38">
      <x:c r="A38" s="17" t="str">
        <x:v>stability-ai:stable-beluga-2</x:v>
      </x:c>
      <x:c r="B38" s="17" t="str">
        <x:v>Stable Beluga 2</x:v>
      </x:c>
      <x:c r="C38" s="17" t="str">
        <x:v>Stability AI</x:v>
      </x:c>
      <x:c r="D38" s="17" t="str">
        <x:v>lineage:stability-ai:stable-beluga-2</x:v>
      </x:c>
      <x:c r="E38" s="17" t="str">
        <x:v>base:stability-ai:stable-beluga-2</x:v>
      </x:c>
      <x:c r="F38" s="23" t="str"/>
      <x:c r="G38" s="23" t="str"/>
      <x:c r="H38" s="23" t="str">
        <x:v>Stable Beluga 2</x:v>
      </x:c>
      <x:c r="I38" s="31"/>
      <x:c r="J38" s="31" t="n">
        <x:v>45127</x:v>
      </x:c>
      <x:c r="K38" s="31" t="n">
        <x:v>45127</x:v>
      </x:c>
      <x:c r="L38" s="17" t="str">
        <x:v>ECI exact date</x:v>
      </x:c>
      <x:c r="M38" s="75"/>
      <x:c r="N38" s="20" t="n">
        <x:v>116.87605620698525</x:v>
      </x:c>
      <x:c r="O38" s="20" t="n">
        <x:v>108.39345036700998</x:v>
      </x:c>
      <x:c r="P38" s="20" t="n">
        <x:v>120.28553572881775</x:v>
      </x:c>
      <x:c r="Q38" s="20"/>
      <x:c r="R38" s="20"/>
      <x:c r="S38" s="20"/>
      <x:c r="T38" s="20" t="n">
        <x:v>70</x:v>
      </x:c>
      <x:c r="U38" s="20"/>
      <x:c r="V38" s="20"/>
      <x:c r="W38" s="20" t="str"/>
      <x:c r="X38" s="20"/>
      <x:c r="Y38" s="20"/>
      <x:c r="Z38" s="20"/>
      <x:c r="AA38" s="20"/>
      <x:c r="AB38" s="23" t="str"/>
      <x:c r="AC38" s="23" t="str">
        <x:v>ECI-only row</x:v>
      </x:c>
      <x:c r="AD38" s="23" t="str"/>
      <x:c r="AE38" s="23" t="str">
        <x:v>Parameter row: Regression Data!11</x:v>
      </x:c>
      <x:c r="AF38" s="23" t="str"/>
      <x:c r="AG38" s="78"/>
      <x:c r="AH38" s="81"/>
      <x:c r="AI38" s="23" t="str"/>
      <x:c r="AJ38" s="23" t="str"/>
      <x:c r="AK38" s="78"/>
      <x:c r="AL38" s="23"/>
    </x:row>
    <x:row r="39">
      <x:c r="A39" s="17" t="str">
        <x:v>anthropic:claude-instant</x:v>
      </x:c>
      <x:c r="B39" s="17" t="str">
        <x:v>Claude Instant</x:v>
      </x:c>
      <x:c r="C39" s="17" t="str">
        <x:v>Anthropic</x:v>
      </x:c>
      <x:c r="D39" s="17" t="str">
        <x:v>lineage:anthropic:claude-instant</x:v>
      </x:c>
      <x:c r="E39" s="17" t="str">
        <x:v>base:anthropic:claude-instant</x:v>
      </x:c>
      <x:c r="F39" s="23" t="str"/>
      <x:c r="G39" s="23" t="str"/>
      <x:c r="H39" s="23" t="str">
        <x:v>Claude Instant</x:v>
      </x:c>
      <x:c r="I39" s="31"/>
      <x:c r="J39" s="31" t="n">
        <x:v>45147</x:v>
      </x:c>
      <x:c r="K39" s="31" t="n">
        <x:v>45147</x:v>
      </x:c>
      <x:c r="L39" s="17" t="str">
        <x:v>ECI exact date</x:v>
      </x:c>
      <x:c r="M39" s="75"/>
      <x:c r="N39" s="20" t="n">
        <x:v>121.08662059247399</x:v>
      </x:c>
      <x:c r="O39" s="20" t="n">
        <x:v>113.90216338810085</x:v>
      </x:c>
      <x:c r="P39" s="20" t="n">
        <x:v>123.55790923035391</x:v>
      </x:c>
      <x:c r="Q39" s="20"/>
      <x:c r="R39" s="20"/>
      <x:c r="S39" s="20"/>
      <x:c r="T39" s="20"/>
      <x:c r="U39" s="20"/>
      <x:c r="V39" s="20"/>
      <x:c r="W39" s="20" t="str"/>
      <x:c r="X39" s="20"/>
      <x:c r="Y39" s="20"/>
      <x:c r="Z39" s="20"/>
      <x:c r="AA39" s="20"/>
      <x:c r="AB39" s="23" t="str"/>
      <x:c r="AC39" s="23" t="str">
        <x:v>ECI-only row</x:v>
      </x:c>
      <x:c r="AD39" s="23" t="str"/>
      <x:c r="AE39" s="23" t="str"/>
      <x:c r="AF39" s="23" t="str"/>
      <x:c r="AG39" s="78"/>
      <x:c r="AH39" s="81"/>
      <x:c r="AI39" s="23" t="str"/>
      <x:c r="AJ39" s="23" t="str"/>
      <x:c r="AK39" s="78"/>
      <x:c r="AL39" s="23"/>
    </x:row>
    <x:row r="40">
      <x:c r="A40" s="17" t="str">
        <x:v>baichuan:baichuan2-13b</x:v>
      </x:c>
      <x:c r="B40" s="17" t="str">
        <x:v>Baichuan2-13B</x:v>
      </x:c>
      <x:c r="C40" s="17" t="str">
        <x:v>Baichuan</x:v>
      </x:c>
      <x:c r="D40" s="17" t="str">
        <x:v>lineage:baichuan:baichuan2-13b</x:v>
      </x:c>
      <x:c r="E40" s="17" t="str">
        <x:v>base:baichuan:baichuan2-13b</x:v>
      </x:c>
      <x:c r="F40" s="23" t="str"/>
      <x:c r="G40" s="23" t="str"/>
      <x:c r="H40" s="23" t="str">
        <x:v>Baichuan2-13B</x:v>
      </x:c>
      <x:c r="I40" s="31"/>
      <x:c r="J40" s="31" t="n">
        <x:v>45175</x:v>
      </x:c>
      <x:c r="K40" s="31" t="n">
        <x:v>45175</x:v>
      </x:c>
      <x:c r="L40" s="17" t="str">
        <x:v>ECI exact date</x:v>
      </x:c>
      <x:c r="M40" s="75"/>
      <x:c r="N40" s="20" t="n">
        <x:v>102.87105969716373</x:v>
      </x:c>
      <x:c r="O40" s="20" t="n">
        <x:v>90.55612786419277</x:v>
      </x:c>
      <x:c r="P40" s="20" t="n">
        <x:v>110.36488244729946</x:v>
      </x:c>
      <x:c r="Q40" s="20"/>
      <x:c r="R40" s="20"/>
      <x:c r="S40" s="20"/>
      <x:c r="T40" s="20" t="n">
        <x:v>13</x:v>
      </x:c>
      <x:c r="U40" s="20"/>
      <x:c r="V40" s="20"/>
      <x:c r="W40" s="20" t="str"/>
      <x:c r="X40" s="20"/>
      <x:c r="Y40" s="20"/>
      <x:c r="Z40" s="20"/>
      <x:c r="AA40" s="20"/>
      <x:c r="AB40" s="23" t="str"/>
      <x:c r="AC40" s="23" t="str">
        <x:v>ECI-only row</x:v>
      </x:c>
      <x:c r="AD40" s="23" t="str"/>
      <x:c r="AE40" s="23" t="str">
        <x:v>Parameter row: Regression Data!12</x:v>
      </x:c>
      <x:c r="AF40" s="23" t="str"/>
      <x:c r="AG40" s="78"/>
      <x:c r="AH40" s="81"/>
      <x:c r="AI40" s="23" t="str"/>
      <x:c r="AJ40" s="23" t="str"/>
      <x:c r="AK40" s="78"/>
      <x:c r="AL40" s="23"/>
    </x:row>
    <x:row r="41">
      <x:c r="A41" s="17" t="str">
        <x:v>technology-innovation-institute:falcon-180b</x:v>
      </x:c>
      <x:c r="B41" s="17" t="str">
        <x:v>Falcon-180B</x:v>
      </x:c>
      <x:c r="C41" s="17" t="str">
        <x:v>Technology Innovation Institute</x:v>
      </x:c>
      <x:c r="D41" s="17" t="str">
        <x:v>lineage:technology-innovation-institute:falcon-180b</x:v>
      </x:c>
      <x:c r="E41" s="17" t="str">
        <x:v>base:technology-innovation-institute:falcon-180b</x:v>
      </x:c>
      <x:c r="F41" s="23" t="str"/>
      <x:c r="G41" s="23" t="str"/>
      <x:c r="H41" s="23" t="str">
        <x:v>Falcon-180B</x:v>
      </x:c>
      <x:c r="I41" s="31"/>
      <x:c r="J41" s="31" t="n">
        <x:v>45175</x:v>
      </x:c>
      <x:c r="K41" s="31" t="n">
        <x:v>45175</x:v>
      </x:c>
      <x:c r="L41" s="17" t="str">
        <x:v>ECI exact date</x:v>
      </x:c>
      <x:c r="M41" s="75"/>
      <x:c r="N41" s="20" t="n">
        <x:v>111.88312131168932</x:v>
      </x:c>
      <x:c r="O41" s="20" t="n">
        <x:v>102.97882505544831</x:v>
      </x:c>
      <x:c r="P41" s="20" t="n">
        <x:v>119.55106802970087</x:v>
      </x:c>
      <x:c r="Q41" s="20"/>
      <x:c r="R41" s="20"/>
      <x:c r="S41" s="20"/>
      <x:c r="T41" s="20" t="n">
        <x:v>180</x:v>
      </x:c>
      <x:c r="U41" s="20"/>
      <x:c r="V41" s="20"/>
      <x:c r="W41" s="20" t="str"/>
      <x:c r="X41" s="20"/>
      <x:c r="Y41" s="20"/>
      <x:c r="Z41" s="20"/>
      <x:c r="AA41" s="20"/>
      <x:c r="AB41" s="23" t="str"/>
      <x:c r="AC41" s="23" t="str">
        <x:v>ECI-only row</x:v>
      </x:c>
      <x:c r="AD41" s="23" t="str"/>
      <x:c r="AE41" s="23" t="str">
        <x:v>Parameter row: Regression Data!13</x:v>
      </x:c>
      <x:c r="AF41" s="23" t="str"/>
      <x:c r="AG41" s="78"/>
      <x:c r="AH41" s="81"/>
      <x:c r="AI41" s="23" t="str"/>
      <x:c r="AJ41" s="23" t="str"/>
      <x:c r="AK41" s="78"/>
      <x:c r="AL41" s="23"/>
    </x:row>
    <x:row r="42">
      <x:c r="A42" s="17" t="str">
        <x:v>microsoft:phi-1-5</x:v>
      </x:c>
      <x:c r="B42" s="17" t="str">
        <x:v>Phi-1.5</x:v>
      </x:c>
      <x:c r="C42" s="17" t="str">
        <x:v>Microsoft</x:v>
      </x:c>
      <x:c r="D42" s="17" t="str">
        <x:v>lineage:microsoft:phi-1-5</x:v>
      </x:c>
      <x:c r="E42" s="17" t="str">
        <x:v>base:microsoft:phi-1-5</x:v>
      </x:c>
      <x:c r="F42" s="23" t="str"/>
      <x:c r="G42" s="23" t="str"/>
      <x:c r="H42" s="23" t="str">
        <x:v>Phi-1.5</x:v>
      </x:c>
      <x:c r="I42" s="31"/>
      <x:c r="J42" s="31" t="n">
        <x:v>45180</x:v>
      </x:c>
      <x:c r="K42" s="31" t="n">
        <x:v>45180</x:v>
      </x:c>
      <x:c r="L42" s="17" t="str">
        <x:v>ECI exact date</x:v>
      </x:c>
      <x:c r="M42" s="75"/>
      <x:c r="N42" s="20" t="n">
        <x:v>91.17961987907428</x:v>
      </x:c>
      <x:c r="O42" s="20" t="n">
        <x:v>69.4503211197165</x:v>
      </x:c>
      <x:c r="P42" s="20" t="n">
        <x:v>101.6266335271077</x:v>
      </x:c>
      <x:c r="Q42" s="20"/>
      <x:c r="R42" s="20"/>
      <x:c r="S42" s="20"/>
      <x:c r="T42" s="20"/>
      <x:c r="U42" s="20"/>
      <x:c r="V42" s="20"/>
      <x:c r="W42" s="20" t="str"/>
      <x:c r="X42" s="20"/>
      <x:c r="Y42" s="20"/>
      <x:c r="Z42" s="20"/>
      <x:c r="AA42" s="20"/>
      <x:c r="AB42" s="23" t="str"/>
      <x:c r="AC42" s="23" t="str">
        <x:v>ECI-only row</x:v>
      </x:c>
      <x:c r="AD42" s="23" t="str"/>
      <x:c r="AE42" s="23" t="str"/>
      <x:c r="AF42" s="23" t="str"/>
      <x:c r="AG42" s="78"/>
      <x:c r="AH42" s="81"/>
      <x:c r="AI42" s="23" t="str"/>
      <x:c r="AJ42" s="23" t="str"/>
      <x:c r="AK42" s="78"/>
      <x:c r="AL42" s="23"/>
    </x:row>
    <x:row r="43">
      <x:c r="A43" s="17" t="str">
        <x:v>unknown:internlm-20b</x:v>
      </x:c>
      <x:c r="B43" s="17" t="str">
        <x:v>internlm-20b</x:v>
      </x:c>
      <x:c r="C43" s="17" t="str"/>
      <x:c r="D43" s="17" t="str">
        <x:v>lineage:unknown:internlm-20b</x:v>
      </x:c>
      <x:c r="E43" s="17" t="str">
        <x:v>base:unknown:internlm-20b</x:v>
      </x:c>
      <x:c r="F43" s="23" t="str"/>
      <x:c r="G43" s="23" t="str"/>
      <x:c r="H43" s="23" t="str">
        <x:v>internlm-20b</x:v>
      </x:c>
      <x:c r="I43" s="31"/>
      <x:c r="J43" s="31" t="n">
        <x:v>45187</x:v>
      </x:c>
      <x:c r="K43" s="31" t="n">
        <x:v>45187</x:v>
      </x:c>
      <x:c r="L43" s="17" t="str">
        <x:v>ECI exact date</x:v>
      </x:c>
      <x:c r="M43" s="75"/>
      <x:c r="N43" s="20" t="n">
        <x:v>111.82133531478112</x:v>
      </x:c>
      <x:c r="O43" s="20" t="n">
        <x:v>103.1451562326187</x:v>
      </x:c>
      <x:c r="P43" s="20" t="n">
        <x:v>116.92892384126404</x:v>
      </x:c>
      <x:c r="Q43" s="20"/>
      <x:c r="R43" s="20"/>
      <x:c r="S43" s="20"/>
      <x:c r="T43" s="20"/>
      <x:c r="U43" s="20"/>
      <x:c r="V43" s="20"/>
      <x:c r="W43" s="20" t="str"/>
      <x:c r="X43" s="20"/>
      <x:c r="Y43" s="20"/>
      <x:c r="Z43" s="20"/>
      <x:c r="AA43" s="20"/>
      <x:c r="AB43" s="23" t="str"/>
      <x:c r="AC43" s="23" t="str">
        <x:v>ECI-only row</x:v>
      </x:c>
      <x:c r="AD43" s="23" t="str"/>
      <x:c r="AE43" s="23" t="str"/>
      <x:c r="AF43" s="23" t="str"/>
      <x:c r="AG43" s="78"/>
      <x:c r="AH43" s="81"/>
      <x:c r="AI43" s="23" t="str"/>
      <x:c r="AJ43" s="23" t="str"/>
      <x:c r="AK43" s="78"/>
      <x:c r="AL43" s="23"/>
    </x:row>
    <x:row r="44">
      <x:c r="A44" s="17" t="str">
        <x:v>baichuan:baichuan-2-7b</x:v>
      </x:c>
      <x:c r="B44" s="17" t="str">
        <x:v>Baichuan 2-7B</x:v>
      </x:c>
      <x:c r="C44" s="17" t="str">
        <x:v>Baichuan</x:v>
      </x:c>
      <x:c r="D44" s="17" t="str">
        <x:v>lineage:baichuan:baichuan-2-7b</x:v>
      </x:c>
      <x:c r="E44" s="17" t="str">
        <x:v>base:baichuan:baichuan-2-7b</x:v>
      </x:c>
      <x:c r="F44" s="23" t="str"/>
      <x:c r="G44" s="23" t="str"/>
      <x:c r="H44" s="23" t="str">
        <x:v>Baichuan 2-7B</x:v>
      </x:c>
      <x:c r="I44" s="31"/>
      <x:c r="J44" s="31" t="n">
        <x:v>45189</x:v>
      </x:c>
      <x:c r="K44" s="31" t="n">
        <x:v>45189</x:v>
      </x:c>
      <x:c r="L44" s="17" t="str">
        <x:v>ECI exact date</x:v>
      </x:c>
      <x:c r="M44" s="75"/>
      <x:c r="N44" s="20" t="n">
        <x:v>95.96189353441596</x:v>
      </x:c>
      <x:c r="O44" s="20" t="n">
        <x:v>84.14630923154297</x:v>
      </x:c>
      <x:c r="P44" s="20" t="n">
        <x:v>104.8106996879142</x:v>
      </x:c>
      <x:c r="Q44" s="20"/>
      <x:c r="R44" s="20"/>
      <x:c r="S44" s="20"/>
      <x:c r="T44" s="20"/>
      <x:c r="U44" s="20"/>
      <x:c r="V44" s="20"/>
      <x:c r="W44" s="20" t="str"/>
      <x:c r="X44" s="20"/>
      <x:c r="Y44" s="20"/>
      <x:c r="Z44" s="20"/>
      <x:c r="AA44" s="20"/>
      <x:c r="AB44" s="23" t="str"/>
      <x:c r="AC44" s="23" t="str">
        <x:v>ECI-only row</x:v>
      </x:c>
      <x:c r="AD44" s="23" t="str"/>
      <x:c r="AE44" s="23" t="str"/>
      <x:c r="AF44" s="23" t="str"/>
      <x:c r="AG44" s="78"/>
      <x:c r="AH44" s="81"/>
      <x:c r="AI44" s="23" t="str"/>
      <x:c r="AJ44" s="23" t="str"/>
      <x:c r="AK44" s="78"/>
      <x:c r="AL44" s="23"/>
    </x:row>
    <x:row r="45">
      <x:c r="A45" s="17" t="str">
        <x:v>mistral:mistral-7b-v0-1</x:v>
      </x:c>
      <x:c r="B45" s="17" t="str">
        <x:v>Mistral 7B v0.1</x:v>
      </x:c>
      <x:c r="C45" s="17" t="str">
        <x:v>Mistral AI</x:v>
      </x:c>
      <x:c r="D45" s="17" t="str">
        <x:v>lineage:mistral:mistral-7b-v0-1</x:v>
      </x:c>
      <x:c r="E45" s="17" t="str">
        <x:v>base:mistral:mistral-7b-v0-1</x:v>
      </x:c>
      <x:c r="F45" s="23" t="str"/>
      <x:c r="G45" s="23" t="str"/>
      <x:c r="H45" s="23" t="str">
        <x:v>Mistral 7B v0.1</x:v>
      </x:c>
      <x:c r="I45" s="31"/>
      <x:c r="J45" s="31" t="n">
        <x:v>45196</x:v>
      </x:c>
      <x:c r="K45" s="31" t="n">
        <x:v>45196</x:v>
      </x:c>
      <x:c r="L45" s="17" t="str">
        <x:v>ECI exact date</x:v>
      </x:c>
      <x:c r="M45" s="75"/>
      <x:c r="N45" s="20" t="n">
        <x:v>111.93679553731594</x:v>
      </x:c>
      <x:c r="O45" s="20" t="n">
        <x:v>103.29619714491606</x:v>
      </x:c>
      <x:c r="P45" s="20" t="n">
        <x:v>116.24746480133653</x:v>
      </x:c>
      <x:c r="Q45" s="20"/>
      <x:c r="R45" s="20"/>
      <x:c r="S45" s="20"/>
      <x:c r="T45" s="20"/>
      <x:c r="U45" s="20"/>
      <x:c r="V45" s="20"/>
      <x:c r="W45" s="20" t="str"/>
      <x:c r="X45" s="20"/>
      <x:c r="Y45" s="20"/>
      <x:c r="Z45" s="20"/>
      <x:c r="AA45" s="20"/>
      <x:c r="AB45" s="23" t="str"/>
      <x:c r="AC45" s="23" t="str">
        <x:v>ECI-only row</x:v>
      </x:c>
      <x:c r="AD45" s="23" t="str"/>
      <x:c r="AE45" s="23" t="str"/>
      <x:c r="AF45" s="23" t="str"/>
      <x:c r="AG45" s="78"/>
      <x:c r="AH45" s="81"/>
      <x:c r="AI45" s="23" t="str"/>
      <x:c r="AJ45" s="23" t="str"/>
      <x:c r="AK45" s="78"/>
      <x:c r="AL45" s="23"/>
    </x:row>
    <x:row r="46">
      <x:c r="A46" s="17" t="str">
        <x:v>alibaba:qwen-14b</x:v>
      </x:c>
      <x:c r="B46" s="17" t="str">
        <x:v>Qwen-14B</x:v>
      </x:c>
      <x:c r="C46" s="17" t="str">
        <x:v>Alibaba</x:v>
      </x:c>
      <x:c r="D46" s="17" t="str">
        <x:v>lineage:alibaba:qwen-14b</x:v>
      </x:c>
      <x:c r="E46" s="17" t="str">
        <x:v>base:alibaba:qwen-14b</x:v>
      </x:c>
      <x:c r="F46" s="23" t="str"/>
      <x:c r="G46" s="23" t="str"/>
      <x:c r="H46" s="23" t="str">
        <x:v>Qwen-14B</x:v>
      </x:c>
      <x:c r="I46" s="31"/>
      <x:c r="J46" s="31" t="n">
        <x:v>45197</x:v>
      </x:c>
      <x:c r="K46" s="31" t="n">
        <x:v>45197</x:v>
      </x:c>
      <x:c r="L46" s="17" t="str">
        <x:v>ECI exact date</x:v>
      </x:c>
      <x:c r="M46" s="75"/>
      <x:c r="N46" s="20" t="n">
        <x:v>112.7606773085536</x:v>
      </x:c>
      <x:c r="O46" s="20" t="n">
        <x:v>103.7094454499347</x:v>
      </x:c>
      <x:c r="P46" s="20" t="n">
        <x:v>117.76492929811012</x:v>
      </x:c>
      <x:c r="Q46" s="20"/>
      <x:c r="R46" s="20"/>
      <x:c r="S46" s="20"/>
      <x:c r="T46" s="20" t="n">
        <x:v>14</x:v>
      </x:c>
      <x:c r="U46" s="20"/>
      <x:c r="V46" s="20"/>
      <x:c r="W46" s="20" t="str"/>
      <x:c r="X46" s="20"/>
      <x:c r="Y46" s="20"/>
      <x:c r="Z46" s="20"/>
      <x:c r="AA46" s="20"/>
      <x:c r="AB46" s="23" t="str"/>
      <x:c r="AC46" s="23" t="str">
        <x:v>ECI-only row</x:v>
      </x:c>
      <x:c r="AD46" s="23" t="str"/>
      <x:c r="AE46" s="23" t="str">
        <x:v>Parameter row: Regression Data!14</x:v>
      </x:c>
      <x:c r="AF46" s="23" t="str"/>
      <x:c r="AG46" s="78"/>
      <x:c r="AH46" s="81"/>
      <x:c r="AI46" s="23" t="str"/>
      <x:c r="AJ46" s="23" t="str"/>
      <x:c r="AK46" s="78"/>
      <x:c r="AL46" s="23"/>
    </x:row>
    <x:row r="47">
      <x:c r="A47" s="17" t="str">
        <x:v>alibaba:qwen-7b</x:v>
      </x:c>
      <x:c r="B47" s="17" t="str">
        <x:v>Qwen-7B</x:v>
      </x:c>
      <x:c r="C47" s="17" t="str">
        <x:v>Alibaba</x:v>
      </x:c>
      <x:c r="D47" s="17" t="str">
        <x:v>lineage:alibaba:qwen-7b</x:v>
      </x:c>
      <x:c r="E47" s="17" t="str">
        <x:v>base:alibaba:qwen-7b</x:v>
      </x:c>
      <x:c r="F47" s="23" t="str"/>
      <x:c r="G47" s="23" t="str"/>
      <x:c r="H47" s="23" t="str">
        <x:v>Qwen-7B</x:v>
      </x:c>
      <x:c r="I47" s="31"/>
      <x:c r="J47" s="31" t="n">
        <x:v>45197</x:v>
      </x:c>
      <x:c r="K47" s="31" t="n">
        <x:v>45197</x:v>
      </x:c>
      <x:c r="L47" s="17" t="str">
        <x:v>ECI exact date</x:v>
      </x:c>
      <x:c r="M47" s="75"/>
      <x:c r="N47" s="20" t="n">
        <x:v>106.50900115407401</x:v>
      </x:c>
      <x:c r="O47" s="20" t="n">
        <x:v>95.64802578548093</x:v>
      </x:c>
      <x:c r="P47" s="20" t="n">
        <x:v>112.23589650800673</x:v>
      </x:c>
      <x:c r="Q47" s="20"/>
      <x:c r="R47" s="20"/>
      <x:c r="S47" s="20"/>
      <x:c r="T47" s="20"/>
      <x:c r="U47" s="20"/>
      <x:c r="V47" s="20"/>
      <x:c r="W47" s="20" t="str"/>
      <x:c r="X47" s="20"/>
      <x:c r="Y47" s="20"/>
      <x:c r="Z47" s="20"/>
      <x:c r="AA47" s="20"/>
      <x:c r="AB47" s="23" t="str"/>
      <x:c r="AC47" s="23" t="str">
        <x:v>ECI-only row</x:v>
      </x:c>
      <x:c r="AD47" s="23" t="str"/>
      <x:c r="AE47" s="23" t="str"/>
      <x:c r="AF47" s="23" t="str"/>
      <x:c r="AG47" s="78"/>
      <x:c r="AH47" s="81"/>
      <x:c r="AI47" s="23" t="str"/>
      <x:c r="AJ47" s="23" t="str"/>
      <x:c r="AK47" s="78"/>
      <x:c r="AL47" s="23"/>
    </x:row>
    <x:row r="48">
      <x:c r="A48" s="17" t="str">
        <x:v>01-ai:yi-6b</x:v>
      </x:c>
      <x:c r="B48" s="17" t="str">
        <x:v>Yi 6B</x:v>
      </x:c>
      <x:c r="C48" s="17" t="str">
        <x:v>01.AI</x:v>
      </x:c>
      <x:c r="D48" s="17" t="str">
        <x:v>lineage:01-ai:yi-6b</x:v>
      </x:c>
      <x:c r="E48" s="17" t="str">
        <x:v>base:01-ai:yi-6b</x:v>
      </x:c>
      <x:c r="F48" s="23" t="str"/>
      <x:c r="G48" s="23" t="str"/>
      <x:c r="H48" s="23" t="str">
        <x:v>Yi 6B</x:v>
      </x:c>
      <x:c r="I48" s="31"/>
      <x:c r="J48" s="31" t="n">
        <x:v>45232</x:v>
      </x:c>
      <x:c r="K48" s="31" t="n">
        <x:v>45232</x:v>
      </x:c>
      <x:c r="L48" s="17" t="str">
        <x:v>ECI exact date</x:v>
      </x:c>
      <x:c r="M48" s="75"/>
      <x:c r="N48" s="20" t="n">
        <x:v>104.45543195386576</x:v>
      </x:c>
      <x:c r="O48" s="20" t="n">
        <x:v>94.43453228956413</x:v>
      </x:c>
      <x:c r="P48" s="20" t="n">
        <x:v>110.37988071454942</x:v>
      </x:c>
      <x:c r="Q48" s="20"/>
      <x:c r="R48" s="20"/>
      <x:c r="S48" s="20"/>
      <x:c r="T48" s="20"/>
      <x:c r="U48" s="20"/>
      <x:c r="V48" s="20"/>
      <x:c r="W48" s="20" t="str"/>
      <x:c r="X48" s="20"/>
      <x:c r="Y48" s="20"/>
      <x:c r="Z48" s="20"/>
      <x:c r="AA48" s="20"/>
      <x:c r="AB48" s="23" t="str"/>
      <x:c r="AC48" s="23" t="str">
        <x:v>ECI-only row</x:v>
      </x:c>
      <x:c r="AD48" s="23" t="str"/>
      <x:c r="AE48" s="23" t="str"/>
      <x:c r="AF48" s="23" t="str"/>
      <x:c r="AG48" s="78"/>
      <x:c r="AH48" s="81"/>
      <x:c r="AI48" s="23" t="str"/>
      <x:c r="AJ48" s="23" t="str"/>
      <x:c r="AK48" s="78"/>
      <x:c r="AL48" s="23"/>
    </x:row>
    <x:row r="49">
      <x:c r="A49" s="17" t="str">
        <x:v>deepseek:deepseek-coder-1-3b</x:v>
      </x:c>
      <x:c r="B49" s="17" t="str">
        <x:v>DeepSeek Coder 1.3B</x:v>
      </x:c>
      <x:c r="C49" s="17" t="str">
        <x:v>DeepSeek,Peking University</x:v>
      </x:c>
      <x:c r="D49" s="17" t="str">
        <x:v>lineage:deepseek:deepseek-coder-1-3b</x:v>
      </x:c>
      <x:c r="E49" s="17" t="str">
        <x:v>base:deepseek:deepseek-coder-1-3b</x:v>
      </x:c>
      <x:c r="F49" s="23" t="str"/>
      <x:c r="G49" s="23" t="str"/>
      <x:c r="H49" s="23" t="str">
        <x:v>DeepSeek Coder 1.3B</x:v>
      </x:c>
      <x:c r="I49" s="31"/>
      <x:c r="J49" s="31" t="n">
        <x:v>45232</x:v>
      </x:c>
      <x:c r="K49" s="31" t="n">
        <x:v>45232</x:v>
      </x:c>
      <x:c r="L49" s="17" t="str">
        <x:v>ECI exact date</x:v>
      </x:c>
      <x:c r="M49" s="75"/>
      <x:c r="N49" s="20" t="n">
        <x:v>63.842557958792696</x:v>
      </x:c>
      <x:c r="O49" s="20" t="n">
        <x:v>46.61060571289867</x:v>
      </x:c>
      <x:c r="P49" s="20" t="n">
        <x:v>78.30713221801673</x:v>
      </x:c>
      <x:c r="Q49" s="20"/>
      <x:c r="R49" s="20"/>
      <x:c r="S49" s="20"/>
      <x:c r="T49" s="20"/>
      <x:c r="U49" s="20"/>
      <x:c r="V49" s="20"/>
      <x:c r="W49" s="20" t="str"/>
      <x:c r="X49" s="20"/>
      <x:c r="Y49" s="20"/>
      <x:c r="Z49" s="20"/>
      <x:c r="AA49" s="20"/>
      <x:c r="AB49" s="23" t="str"/>
      <x:c r="AC49" s="23" t="str">
        <x:v>ECI-only row</x:v>
      </x:c>
      <x:c r="AD49" s="23" t="str"/>
      <x:c r="AE49" s="23" t="str"/>
      <x:c r="AF49" s="23" t="str"/>
      <x:c r="AG49" s="78"/>
      <x:c r="AH49" s="81"/>
      <x:c r="AI49" s="23" t="str"/>
      <x:c r="AJ49" s="23" t="str"/>
      <x:c r="AK49" s="78"/>
      <x:c r="AL49" s="23"/>
    </x:row>
    <x:row r="50">
      <x:c r="A50" s="17" t="str">
        <x:v>deepseek:deepseek-coder-33b</x:v>
      </x:c>
      <x:c r="B50" s="17" t="str">
        <x:v>DeepSeek Coder 33B</x:v>
      </x:c>
      <x:c r="C50" s="17" t="str">
        <x:v>DeepSeek,Peking University</x:v>
      </x:c>
      <x:c r="D50" s="17" t="str">
        <x:v>lineage:deepseek:deepseek-coder-33b</x:v>
      </x:c>
      <x:c r="E50" s="17" t="str">
        <x:v>base:deepseek:deepseek-coder-33b</x:v>
      </x:c>
      <x:c r="F50" s="23" t="str"/>
      <x:c r="G50" s="23" t="str"/>
      <x:c r="H50" s="23" t="str">
        <x:v>DeepSeek Coder 33B</x:v>
      </x:c>
      <x:c r="I50" s="31"/>
      <x:c r="J50" s="31" t="n">
        <x:v>45232</x:v>
      </x:c>
      <x:c r="K50" s="31" t="n">
        <x:v>45232</x:v>
      </x:c>
      <x:c r="L50" s="17" t="str">
        <x:v>ECI exact date</x:v>
      </x:c>
      <x:c r="M50" s="75"/>
      <x:c r="N50" s="20" t="n">
        <x:v>95.95210044828897</x:v>
      </x:c>
      <x:c r="O50" s="20" t="n">
        <x:v>83.97031246990669</x:v>
      </x:c>
      <x:c r="P50" s="20" t="n">
        <x:v>103.95122505523496</x:v>
      </x:c>
      <x:c r="Q50" s="20"/>
      <x:c r="R50" s="20"/>
      <x:c r="S50" s="20"/>
      <x:c r="T50" s="20" t="n">
        <x:v>33</x:v>
      </x:c>
      <x:c r="U50" s="20"/>
      <x:c r="V50" s="20"/>
      <x:c r="W50" s="20" t="str"/>
      <x:c r="X50" s="20"/>
      <x:c r="Y50" s="20"/>
      <x:c r="Z50" s="20"/>
      <x:c r="AA50" s="20"/>
      <x:c r="AB50" s="23" t="str"/>
      <x:c r="AC50" s="23" t="str">
        <x:v>ECI-only row</x:v>
      </x:c>
      <x:c r="AD50" s="23" t="str"/>
      <x:c r="AE50" s="23" t="str">
        <x:v>Parameter row: Regression Data!17</x:v>
      </x:c>
      <x:c r="AF50" s="23" t="str"/>
      <x:c r="AG50" s="78"/>
      <x:c r="AH50" s="81"/>
      <x:c r="AI50" s="23" t="str"/>
      <x:c r="AJ50" s="23" t="str"/>
      <x:c r="AK50" s="78"/>
      <x:c r="AL50" s="23"/>
    </x:row>
    <x:row r="51">
      <x:c r="A51" s="17" t="str">
        <x:v>deepseek:deepseek-coder-6-7b</x:v>
      </x:c>
      <x:c r="B51" s="17" t="str">
        <x:v>DeepSeek Coder 6.7B</x:v>
      </x:c>
      <x:c r="C51" s="17" t="str">
        <x:v>DeepSeek,Peking University</x:v>
      </x:c>
      <x:c r="D51" s="17" t="str">
        <x:v>lineage:deepseek:deepseek-coder-6-7b</x:v>
      </x:c>
      <x:c r="E51" s="17" t="str">
        <x:v>base:deepseek:deepseek-coder-6-7b</x:v>
      </x:c>
      <x:c r="F51" s="23" t="str"/>
      <x:c r="G51" s="23" t="str"/>
      <x:c r="H51" s="23" t="str">
        <x:v>DeepSeek Coder 6.7B</x:v>
      </x:c>
      <x:c r="I51" s="31"/>
      <x:c r="J51" s="31" t="n">
        <x:v>45232</x:v>
      </x:c>
      <x:c r="K51" s="31" t="n">
        <x:v>45232</x:v>
      </x:c>
      <x:c r="L51" s="17" t="str">
        <x:v>ECI exact date</x:v>
      </x:c>
      <x:c r="M51" s="75"/>
      <x:c r="N51" s="20" t="n">
        <x:v>89.23175953631225</x:v>
      </x:c>
      <x:c r="O51" s="20" t="n">
        <x:v>74.23780076264671</x:v>
      </x:c>
      <x:c r="P51" s="20" t="n">
        <x:v>98.79725813330367</x:v>
      </x:c>
      <x:c r="Q51" s="20"/>
      <x:c r="R51" s="20"/>
      <x:c r="S51" s="20"/>
      <x:c r="T51" s="20"/>
      <x:c r="U51" s="20"/>
      <x:c r="V51" s="20"/>
      <x:c r="W51" s="20" t="str"/>
      <x:c r="X51" s="20"/>
      <x:c r="Y51" s="20"/>
      <x:c r="Z51" s="20"/>
      <x:c r="AA51" s="20"/>
      <x:c r="AB51" s="23" t="str"/>
      <x:c r="AC51" s="23" t="str">
        <x:v>ECI-only row</x:v>
      </x:c>
      <x:c r="AD51" s="23" t="str"/>
      <x:c r="AE51" s="23" t="str"/>
      <x:c r="AF51" s="23" t="str"/>
      <x:c r="AG51" s="78"/>
      <x:c r="AH51" s="81"/>
      <x:c r="AI51" s="23" t="str"/>
      <x:c r="AJ51" s="23" t="str"/>
      <x:c r="AK51" s="78"/>
      <x:c r="AL51" s="23"/>
    </x:row>
    <x:row r="52">
      <x:c r="A52" s="17" t="str">
        <x:v>openai:gpt-3-5-turbo-nov-2023</x:v>
      </x:c>
      <x:c r="B52" s="17" t="str">
        <x:v>GPT-3.5 Turbo (Nov 2023)</x:v>
      </x:c>
      <x:c r="C52" s="17" t="str">
        <x:v>OpenAI</x:v>
      </x:c>
      <x:c r="D52" s="17" t="str">
        <x:v>lineage:openai:gpt-3-5-turbo-nov-2023</x:v>
      </x:c>
      <x:c r="E52" s="17" t="str">
        <x:v>base:openai:gpt-3-5-turbo-nov-2023</x:v>
      </x:c>
      <x:c r="F52" s="23" t="str"/>
      <x:c r="G52" s="23" t="str"/>
      <x:c r="H52" s="23" t="str">
        <x:v>GPT-3.5 Turbo (Nov 2023)</x:v>
      </x:c>
      <x:c r="I52" s="31"/>
      <x:c r="J52" s="31" t="n">
        <x:v>45236</x:v>
      </x:c>
      <x:c r="K52" s="31" t="n">
        <x:v>45236</x:v>
      </x:c>
      <x:c r="L52" s="17" t="str">
        <x:v>ECI exact date</x:v>
      </x:c>
      <x:c r="M52" s="75"/>
      <x:c r="N52" s="20" t="n">
        <x:v>118.25182458781796</x:v>
      </x:c>
      <x:c r="O52" s="20" t="n">
        <x:v>109.74514024180473</x:v>
      </x:c>
      <x:c r="P52" s="20" t="n">
        <x:v>121.46293908306937</x:v>
      </x:c>
      <x:c r="Q52" s="20"/>
      <x:c r="R52" s="20"/>
      <x:c r="S52" s="20"/>
      <x:c r="T52" s="20"/>
      <x:c r="U52" s="20"/>
      <x:c r="V52" s="20"/>
      <x:c r="W52" s="20" t="str"/>
      <x:c r="X52" s="20"/>
      <x:c r="Y52" s="20"/>
      <x:c r="Z52" s="20"/>
      <x:c r="AA52" s="20"/>
      <x:c r="AB52" s="23" t="str"/>
      <x:c r="AC52" s="23" t="str">
        <x:v>ECI-only row</x:v>
      </x:c>
      <x:c r="AD52" s="23" t="str"/>
      <x:c r="AE52" s="23" t="str"/>
      <x:c r="AF52" s="23" t="str"/>
      <x:c r="AG52" s="78"/>
      <x:c r="AH52" s="81"/>
      <x:c r="AI52" s="23" t="str"/>
      <x:c r="AJ52" s="23" t="str"/>
      <x:c r="AK52" s="78"/>
      <x:c r="AL52" s="23"/>
    </x:row>
    <x:row r="53">
      <x:c r="A53" s="17" t="str">
        <x:v>anthropic:claude-2-1</x:v>
      </x:c>
      <x:c r="B53" s="17" t="str">
        <x:v>Claude 2.1</x:v>
      </x:c>
      <x:c r="C53" s="17" t="str">
        <x:v>Anthropic</x:v>
      </x:c>
      <x:c r="D53" s="17" t="str">
        <x:v>lineage:anthropic:claude-2-1</x:v>
      </x:c>
      <x:c r="E53" s="17" t="str">
        <x:v>base:anthropic:claude-2-1</x:v>
      </x:c>
      <x:c r="F53" s="23" t="str"/>
      <x:c r="G53" s="23" t="str"/>
      <x:c r="H53" s="23" t="str">
        <x:v>Claude 2.1</x:v>
      </x:c>
      <x:c r="I53" s="31"/>
      <x:c r="J53" s="31" t="n">
        <x:v>45251</x:v>
      </x:c>
      <x:c r="K53" s="31" t="n">
        <x:v>45251</x:v>
      </x:c>
      <x:c r="L53" s="17" t="str">
        <x:v>ECI exact date</x:v>
      </x:c>
      <x:c r="M53" s="75"/>
      <x:c r="N53" s="20" t="n">
        <x:v>118.34421623412611</x:v>
      </x:c>
      <x:c r="O53" s="20" t="n">
        <x:v>111.06364834010134</x:v>
      </x:c>
      <x:c r="P53" s="20" t="n">
        <x:v>120.79524736888595</x:v>
      </x:c>
      <x:c r="Q53" s="20"/>
      <x:c r="R53" s="20"/>
      <x:c r="S53" s="20"/>
      <x:c r="T53" s="20"/>
      <x:c r="U53" s="20"/>
      <x:c r="V53" s="20"/>
      <x:c r="W53" s="20" t="str"/>
      <x:c r="X53" s="20"/>
      <x:c r="Y53" s="20"/>
      <x:c r="Z53" s="20"/>
      <x:c r="AA53" s="20"/>
      <x:c r="AB53" s="23" t="str"/>
      <x:c r="AC53" s="23" t="str">
        <x:v>ECI-only row</x:v>
      </x:c>
      <x:c r="AD53" s="23" t="str"/>
      <x:c r="AE53" s="23" t="str"/>
      <x:c r="AF53" s="23" t="str"/>
      <x:c r="AG53" s="78"/>
      <x:c r="AH53" s="81"/>
      <x:c r="AI53" s="23" t="str"/>
      <x:c r="AJ53" s="23" t="str"/>
      <x:c r="AK53" s="78"/>
      <x:c r="AL53" s="23"/>
    </x:row>
    <x:row r="54">
      <x:c r="A54" s="17" t="str">
        <x:v>01-ai:yi-34b</x:v>
      </x:c>
      <x:c r="B54" s="17" t="str">
        <x:v>Yi-34B</x:v>
      </x:c>
      <x:c r="C54" s="17" t="str">
        <x:v>01.AI</x:v>
      </x:c>
      <x:c r="D54" s="17" t="str">
        <x:v>lineage:01-ai:yi-34b</x:v>
      </x:c>
      <x:c r="E54" s="17" t="str">
        <x:v>base:01-ai:yi-34b</x:v>
      </x:c>
      <x:c r="F54" s="23" t="str"/>
      <x:c r="G54" s="23" t="str"/>
      <x:c r="H54" s="23" t="str">
        <x:v>Yi-34B</x:v>
      </x:c>
      <x:c r="I54" s="31"/>
      <x:c r="J54" s="31" t="n">
        <x:v>45252</x:v>
      </x:c>
      <x:c r="K54" s="31" t="n">
        <x:v>45252</x:v>
      </x:c>
      <x:c r="L54" s="17" t="str">
        <x:v>ECI exact date</x:v>
      </x:c>
      <x:c r="M54" s="75"/>
      <x:c r="N54" s="20" t="n">
        <x:v>117.11564212849632</x:v>
      </x:c>
      <x:c r="O54" s="20" t="n">
        <x:v>108.13064147217685</x:v>
      </x:c>
      <x:c r="P54" s="20" t="n">
        <x:v>120.51492413032993</x:v>
      </x:c>
      <x:c r="Q54" s="20"/>
      <x:c r="R54" s="20"/>
      <x:c r="S54" s="20"/>
      <x:c r="T54" s="20" t="n">
        <x:v>34</x:v>
      </x:c>
      <x:c r="U54" s="20"/>
      <x:c r="V54" s="20"/>
      <x:c r="W54" s="20" t="str"/>
      <x:c r="X54" s="20"/>
      <x:c r="Y54" s="20"/>
      <x:c r="Z54" s="20"/>
      <x:c r="AA54" s="20"/>
      <x:c r="AB54" s="23" t="str"/>
      <x:c r="AC54" s="23" t="str">
        <x:v>ECI-only row</x:v>
      </x:c>
      <x:c r="AD54" s="23" t="str"/>
      <x:c r="AE54" s="23" t="str">
        <x:v>Parameter row: Regression Data!15</x:v>
      </x:c>
      <x:c r="AF54" s="23" t="str"/>
      <x:c r="AG54" s="78"/>
      <x:c r="AH54" s="81"/>
      <x:c r="AI54" s="23" t="str"/>
      <x:c r="AJ54" s="23" t="str"/>
      <x:c r="AK54" s="78"/>
      <x:c r="AL54" s="23"/>
    </x:row>
    <x:row r="55">
      <x:c r="A55" s="17" t="str">
        <x:v>unknown:qwen-1-8b</x:v>
      </x:c>
      <x:c r="B55" s="17" t="str">
        <x:v>Qwen-1_8B</x:v>
      </x:c>
      <x:c r="C55" s="17" t="str"/>
      <x:c r="D55" s="17" t="str">
        <x:v>lineage:unknown:qwen-1-8b</x:v>
      </x:c>
      <x:c r="E55" s="17" t="str">
        <x:v>base:unknown:qwen-1-8b</x:v>
      </x:c>
      <x:c r="F55" s="23" t="str"/>
      <x:c r="G55" s="23" t="str"/>
      <x:c r="H55" s="23" t="str">
        <x:v>Qwen-1_8B</x:v>
      </x:c>
      <x:c r="I55" s="31"/>
      <x:c r="J55" s="31" t="n">
        <x:v>45260</x:v>
      </x:c>
      <x:c r="K55" s="31" t="n">
        <x:v>45260</x:v>
      </x:c>
      <x:c r="L55" s="17" t="str">
        <x:v>ECI exact date</x:v>
      </x:c>
      <x:c r="M55" s="75"/>
      <x:c r="N55" s="20" t="n">
        <x:v>92.50097235045295</x:v>
      </x:c>
      <x:c r="O55" s="20" t="n">
        <x:v>71.50021794403098</x:v>
      </x:c>
      <x:c r="P55" s="20" t="n">
        <x:v>102.10813892074732</x:v>
      </x:c>
      <x:c r="Q55" s="20"/>
      <x:c r="R55" s="20"/>
      <x:c r="S55" s="20"/>
      <x:c r="T55" s="20"/>
      <x:c r="U55" s="20"/>
      <x:c r="V55" s="20"/>
      <x:c r="W55" s="20" t="str"/>
      <x:c r="X55" s="20"/>
      <x:c r="Y55" s="20"/>
      <x:c r="Z55" s="20"/>
      <x:c r="AA55" s="20"/>
      <x:c r="AB55" s="23" t="str"/>
      <x:c r="AC55" s="23" t="str">
        <x:v>ECI-only row</x:v>
      </x:c>
      <x:c r="AD55" s="23" t="str"/>
      <x:c r="AE55" s="23" t="str"/>
      <x:c r="AF55" s="23" t="str"/>
      <x:c r="AG55" s="78"/>
      <x:c r="AH55" s="81"/>
      <x:c r="AI55" s="23" t="str"/>
      <x:c r="AJ55" s="23" t="str"/>
      <x:c r="AK55" s="78"/>
      <x:c r="AL55" s="23"/>
    </x:row>
    <x:row r="56">
      <x:c r="A56" s="17" t="str">
        <x:v>mistral:mixtral-8x7b</x:v>
      </x:c>
      <x:c r="B56" s="17" t="str">
        <x:v>Mixtral 8x7B</x:v>
      </x:c>
      <x:c r="C56" s="17" t="str">
        <x:v>Mistral AI</x:v>
      </x:c>
      <x:c r="D56" s="17" t="str">
        <x:v>lineage:mistral:mixtral-8x7b</x:v>
      </x:c>
      <x:c r="E56" s="17" t="str">
        <x:v>base:mistral:mixtral-8x7b</x:v>
      </x:c>
      <x:c r="F56" s="23" t="str"/>
      <x:c r="G56" s="23" t="str"/>
      <x:c r="H56" s="23" t="str">
        <x:v>Mixtral 8x7B</x:v>
      </x:c>
      <x:c r="I56" s="31"/>
      <x:c r="J56" s="31" t="n">
        <x:v>45271</x:v>
      </x:c>
      <x:c r="K56" s="31" t="n">
        <x:v>45271</x:v>
      </x:c>
      <x:c r="L56" s="17" t="str">
        <x:v>ECI exact date</x:v>
      </x:c>
      <x:c r="M56" s="75"/>
      <x:c r="N56" s="20" t="n">
        <x:v>118.10161964269129</x:v>
      </x:c>
      <x:c r="O56" s="20" t="n">
        <x:v>110.53983905150925</x:v>
      </x:c>
      <x:c r="P56" s="20" t="n">
        <x:v>120.75793954452072</x:v>
      </x:c>
      <x:c r="Q56" s="20"/>
      <x:c r="R56" s="20"/>
      <x:c r="S56" s="20"/>
      <x:c r="T56" s="20" t="n">
        <x:v>46.7</x:v>
      </x:c>
      <x:c r="U56" s="20"/>
      <x:c r="V56" s="20"/>
      <x:c r="W56" s="20" t="str"/>
      <x:c r="X56" s="20"/>
      <x:c r="Y56" s="20"/>
      <x:c r="Z56" s="20"/>
      <x:c r="AA56" s="20"/>
      <x:c r="AB56" s="23" t="str"/>
      <x:c r="AC56" s="23" t="str">
        <x:v>ECI-only row</x:v>
      </x:c>
      <x:c r="AD56" s="23" t="str"/>
      <x:c r="AE56" s="23" t="str">
        <x:v>Parameter row: Regression Data!16</x:v>
      </x:c>
      <x:c r="AF56" s="23" t="str"/>
      <x:c r="AG56" s="78"/>
      <x:c r="AH56" s="81"/>
      <x:c r="AI56" s="23" t="str"/>
      <x:c r="AJ56" s="23" t="str"/>
      <x:c r="AK56" s="78"/>
      <x:c r="AL56" s="23"/>
    </x:row>
    <x:row r="57">
      <x:c r="A57" s="17" t="str">
        <x:v>microsoft:phi-2</x:v>
      </x:c>
      <x:c r="B57" s="17" t="str">
        <x:v>Phi-2</x:v>
      </x:c>
      <x:c r="C57" s="17" t="str">
        <x:v>Microsoft</x:v>
      </x:c>
      <x:c r="D57" s="17" t="str">
        <x:v>lineage:microsoft:phi-2</x:v>
      </x:c>
      <x:c r="E57" s="17" t="str">
        <x:v>base:microsoft:phi-2</x:v>
      </x:c>
      <x:c r="F57" s="23" t="str"/>
      <x:c r="G57" s="23" t="str"/>
      <x:c r="H57" s="23" t="str">
        <x:v>Phi-2</x:v>
      </x:c>
      <x:c r="I57" s="31"/>
      <x:c r="J57" s="31" t="n">
        <x:v>45272</x:v>
      </x:c>
      <x:c r="K57" s="31" t="n">
        <x:v>45272</x:v>
      </x:c>
      <x:c r="L57" s="17" t="str">
        <x:v>ECI exact date</x:v>
      </x:c>
      <x:c r="M57" s="75"/>
      <x:c r="N57" s="20" t="n">
        <x:v>107.6140774922046</x:v>
      </x:c>
      <x:c r="O57" s="20" t="n">
        <x:v>86.97959743921307</x:v>
      </x:c>
      <x:c r="P57" s="20" t="n">
        <x:v>113.80514033827639</x:v>
      </x:c>
      <x:c r="Q57" s="20"/>
      <x:c r="R57" s="20"/>
      <x:c r="S57" s="20"/>
      <x:c r="T57" s="20"/>
      <x:c r="U57" s="20"/>
      <x:c r="V57" s="20"/>
      <x:c r="W57" s="20" t="str"/>
      <x:c r="X57" s="20"/>
      <x:c r="Y57" s="20"/>
      <x:c r="Z57" s="20"/>
      <x:c r="AA57" s="20"/>
      <x:c r="AB57" s="23" t="str"/>
      <x:c r="AC57" s="23" t="str">
        <x:v>ECI-only row</x:v>
      </x:c>
      <x:c r="AD57" s="23" t="str"/>
      <x:c r="AE57" s="23" t="str"/>
      <x:c r="AF57" s="23" t="str"/>
      <x:c r="AG57" s="78"/>
      <x:c r="AH57" s="81"/>
      <x:c r="AI57" s="23" t="str"/>
      <x:c r="AJ57" s="23" t="str"/>
      <x:c r="AK57" s="78"/>
      <x:c r="AL57" s="23"/>
    </x:row>
    <x:row r="58">
      <x:c r="A58" s="17" t="str">
        <x:v>google:gemini-1-0-pro</x:v>
      </x:c>
      <x:c r="B58" s="17" t="str">
        <x:v>Gemini 1.0 Pro</x:v>
      </x:c>
      <x:c r="C58" s="17" t="str">
        <x:v>Google DeepMind</x:v>
      </x:c>
      <x:c r="D58" s="17" t="str">
        <x:v>lineage:google:gemini-1-0-pro</x:v>
      </x:c>
      <x:c r="E58" s="17" t="str">
        <x:v>base:google:gemini-1-0-pro</x:v>
      </x:c>
      <x:c r="F58" s="23" t="str"/>
      <x:c r="G58" s="23" t="str"/>
      <x:c r="H58" s="23" t="str">
        <x:v>Gemini 1.0 Pro</x:v>
      </x:c>
      <x:c r="I58" s="31"/>
      <x:c r="J58" s="31" t="n">
        <x:v>45273</x:v>
      </x:c>
      <x:c r="K58" s="31" t="n">
        <x:v>45273</x:v>
      </x:c>
      <x:c r="L58" s="17" t="str">
        <x:v>ECI exact date</x:v>
      </x:c>
      <x:c r="M58" s="75"/>
      <x:c r="N58" s="20" t="n">
        <x:v>116.97543358678698</x:v>
      </x:c>
      <x:c r="O58" s="20" t="n">
        <x:v>109.89841810864192</x:v>
      </x:c>
      <x:c r="P58" s="20" t="n">
        <x:v>119.85310112778521</x:v>
      </x:c>
      <x:c r="Q58" s="20"/>
      <x:c r="R58" s="20"/>
      <x:c r="S58" s="20"/>
      <x:c r="T58" s="20"/>
      <x:c r="U58" s="20"/>
      <x:c r="V58" s="20"/>
      <x:c r="W58" s="20" t="str"/>
      <x:c r="X58" s="20"/>
      <x:c r="Y58" s="20"/>
      <x:c r="Z58" s="20"/>
      <x:c r="AA58" s="20"/>
      <x:c r="AB58" s="23" t="str"/>
      <x:c r="AC58" s="23" t="str">
        <x:v>ECI-only row</x:v>
      </x:c>
      <x:c r="AD58" s="23" t="str"/>
      <x:c r="AE58" s="23" t="str"/>
      <x:c r="AF58" s="23" t="str"/>
      <x:c r="AG58" s="78"/>
      <x:c r="AH58" s="81"/>
      <x:c r="AI58" s="23" t="str"/>
      <x:c r="AJ58" s="23" t="str"/>
      <x:c r="AK58" s="78"/>
      <x:c r="AL58" s="23"/>
    </x:row>
    <x:row r="59">
      <x:c r="A59" s="17" t="str">
        <x:v>openai:gpt-3-5-turbo-jan-2024</x:v>
      </x:c>
      <x:c r="B59" s="17" t="str">
        <x:v>GPT-3.5 Turbo (Jan 2024)</x:v>
      </x:c>
      <x:c r="C59" s="17" t="str">
        <x:v>OpenAI</x:v>
      </x:c>
      <x:c r="D59" s="17" t="str">
        <x:v>lineage:openai:gpt-3-5-turbo-jan-2024</x:v>
      </x:c>
      <x:c r="E59" s="17" t="str">
        <x:v>base:openai:gpt-3-5-turbo-jan-2024</x:v>
      </x:c>
      <x:c r="F59" s="23" t="str"/>
      <x:c r="G59" s="23" t="str"/>
      <x:c r="H59" s="23" t="str">
        <x:v>GPT-3.5 Turbo (Jan 2024)</x:v>
      </x:c>
      <x:c r="I59" s="31"/>
      <x:c r="J59" s="31" t="n">
        <x:v>45316</x:v>
      </x:c>
      <x:c r="K59" s="31" t="n">
        <x:v>45316</x:v>
      </x:c>
      <x:c r="L59" s="17" t="str">
        <x:v>ECI exact date</x:v>
      </x:c>
      <x:c r="M59" s="75"/>
      <x:c r="N59" s="20" t="n">
        <x:v>114.39037092939887</x:v>
      </x:c>
      <x:c r="O59" s="20" t="n">
        <x:v>104.55282256814513</x:v>
      </x:c>
      <x:c r="P59" s="20" t="n">
        <x:v>117.69460931555957</x:v>
      </x:c>
      <x:c r="Q59" s="20"/>
      <x:c r="R59" s="20"/>
      <x:c r="S59" s="20"/>
      <x:c r="T59" s="20"/>
      <x:c r="U59" s="20"/>
      <x:c r="V59" s="20"/>
      <x:c r="W59" s="20" t="str"/>
      <x:c r="X59" s="20"/>
      <x:c r="Y59" s="20"/>
      <x:c r="Z59" s="20"/>
      <x:c r="AA59" s="20"/>
      <x:c r="AB59" s="23" t="str"/>
      <x:c r="AC59" s="23" t="str">
        <x:v>ECI-only row</x:v>
      </x:c>
      <x:c r="AD59" s="23" t="str"/>
      <x:c r="AE59" s="23" t="str"/>
      <x:c r="AF59" s="23" t="str"/>
      <x:c r="AG59" s="78"/>
      <x:c r="AH59" s="81"/>
      <x:c r="AI59" s="23" t="str"/>
      <x:c r="AJ59" s="23" t="str"/>
      <x:c r="AK59" s="78"/>
      <x:c r="AL59" s="23"/>
    </x:row>
    <x:row r="60">
      <x:c r="A60" s="17" t="str">
        <x:v>hugging-face-servicenow-nvidia-bigcode:starcoder-2-15b</x:v>
      </x:c>
      <x:c r="B60" s="17" t="str">
        <x:v>StarCoder 2 15B</x:v>
      </x:c>
      <x:c r="C60" s="17" t="str">
        <x:v>Hugging Face,ServiceNow,NVIDIA,BigCode</x:v>
      </x:c>
      <x:c r="D60" s="17" t="str">
        <x:v>lineage:hugging-face-servicenow-nvidia-bigcode:starcoder-2-15b</x:v>
      </x:c>
      <x:c r="E60" s="17" t="str">
        <x:v>base:hugging-face-servicenow-nvidia-bigcode:starcoder-2-15b</x:v>
      </x:c>
      <x:c r="F60" s="23" t="str"/>
      <x:c r="G60" s="23" t="str"/>
      <x:c r="H60" s="23" t="str">
        <x:v>StarCoder 2 15B</x:v>
      </x:c>
      <x:c r="I60" s="31"/>
      <x:c r="J60" s="31" t="n">
        <x:v>45342</x:v>
      </x:c>
      <x:c r="K60" s="31" t="n">
        <x:v>45342</x:v>
      </x:c>
      <x:c r="L60" s="17" t="str">
        <x:v>ECI exact date</x:v>
      </x:c>
      <x:c r="M60" s="75"/>
      <x:c r="N60" s="20" t="n">
        <x:v>104.68028071454012</x:v>
      </x:c>
      <x:c r="O60" s="20" t="n">
        <x:v>93.53133842243598</x:v>
      </x:c>
      <x:c r="P60" s="20" t="n">
        <x:v>112.01357694502926</x:v>
      </x:c>
      <x:c r="Q60" s="20"/>
      <x:c r="R60" s="20"/>
      <x:c r="S60" s="20"/>
      <x:c r="T60" s="20" t="n">
        <x:v>15</x:v>
      </x:c>
      <x:c r="U60" s="20"/>
      <x:c r="V60" s="20"/>
      <x:c r="W60" s="20" t="str"/>
      <x:c r="X60" s="20"/>
      <x:c r="Y60" s="20"/>
      <x:c r="Z60" s="20"/>
      <x:c r="AA60" s="20"/>
      <x:c r="AB60" s="23" t="str"/>
      <x:c r="AC60" s="23" t="str">
        <x:v>ECI-only row</x:v>
      </x:c>
      <x:c r="AD60" s="23" t="str"/>
      <x:c r="AE60" s="23" t="str">
        <x:v>Parameter row: Regression Data!18</x:v>
      </x:c>
      <x:c r="AF60" s="23" t="str"/>
      <x:c r="AG60" s="78"/>
      <x:c r="AH60" s="81"/>
      <x:c r="AI60" s="23" t="str"/>
      <x:c r="AJ60" s="23" t="str"/>
      <x:c r="AK60" s="78"/>
      <x:c r="AL60" s="23"/>
    </x:row>
    <x:row r="61">
      <x:c r="A61" s="17" t="str">
        <x:v>hugging-face-servicenow-nvidia-bigcode:starcoder-2-7b</x:v>
      </x:c>
      <x:c r="B61" s="17" t="str">
        <x:v>StarCoder 2 7B</x:v>
      </x:c>
      <x:c r="C61" s="17" t="str">
        <x:v>Hugging Face,ServiceNow,NVIDIA,BigCode</x:v>
      </x:c>
      <x:c r="D61" s="17" t="str">
        <x:v>lineage:hugging-face-servicenow-nvidia-bigcode:starcoder-2-7b</x:v>
      </x:c>
      <x:c r="E61" s="17" t="str">
        <x:v>base:hugging-face-servicenow-nvidia-bigcode:starcoder-2-7b</x:v>
      </x:c>
      <x:c r="F61" s="23" t="str"/>
      <x:c r="G61" s="23" t="str"/>
      <x:c r="H61" s="23" t="str">
        <x:v>StarCoder 2 7B</x:v>
      </x:c>
      <x:c r="I61" s="31"/>
      <x:c r="J61" s="31" t="n">
        <x:v>45342</x:v>
      </x:c>
      <x:c r="K61" s="31" t="n">
        <x:v>45342</x:v>
      </x:c>
      <x:c r="L61" s="17" t="str">
        <x:v>ECI exact date</x:v>
      </x:c>
      <x:c r="M61" s="75"/>
      <x:c r="N61" s="20" t="n">
        <x:v>93.17472629935702</x:v>
      </x:c>
      <x:c r="O61" s="20" t="n">
        <x:v>78.56652336437163</x:v>
      </x:c>
      <x:c r="P61" s="20" t="n">
        <x:v>101.8990676886847</x:v>
      </x:c>
      <x:c r="Q61" s="20"/>
      <x:c r="R61" s="20"/>
      <x:c r="S61" s="20"/>
      <x:c r="T61" s="20"/>
      <x:c r="U61" s="20"/>
      <x:c r="V61" s="20"/>
      <x:c r="W61" s="20" t="str"/>
      <x:c r="X61" s="20"/>
      <x:c r="Y61" s="20"/>
      <x:c r="Z61" s="20"/>
      <x:c r="AA61" s="20"/>
      <x:c r="AB61" s="23" t="str"/>
      <x:c r="AC61" s="23" t="str">
        <x:v>ECI-only row</x:v>
      </x:c>
      <x:c r="AD61" s="23" t="str"/>
      <x:c r="AE61" s="23" t="str"/>
      <x:c r="AF61" s="23" t="str"/>
      <x:c r="AG61" s="78"/>
      <x:c r="AH61" s="81"/>
      <x:c r="AI61" s="23" t="str"/>
      <x:c r="AJ61" s="23" t="str"/>
      <x:c r="AK61" s="78"/>
      <x:c r="AL61" s="23"/>
    </x:row>
    <x:row r="62">
      <x:c r="A62" s="17" t="str">
        <x:v>google:gemma-2b</x:v>
      </x:c>
      <x:c r="B62" s="17" t="str">
        <x:v>Gemma 2B</x:v>
      </x:c>
      <x:c r="C62" s="17" t="str">
        <x:v>Google DeepMind</x:v>
      </x:c>
      <x:c r="D62" s="17" t="str">
        <x:v>lineage:google:gemma-2b</x:v>
      </x:c>
      <x:c r="E62" s="17" t="str">
        <x:v>base:google:gemma-2b</x:v>
      </x:c>
      <x:c r="F62" s="23" t="str"/>
      <x:c r="G62" s="23" t="str"/>
      <x:c r="H62" s="23" t="str">
        <x:v>Gemma 2B</x:v>
      </x:c>
      <x:c r="I62" s="31"/>
      <x:c r="J62" s="31" t="n">
        <x:v>45343</x:v>
      </x:c>
      <x:c r="K62" s="31" t="n">
        <x:v>45343</x:v>
      </x:c>
      <x:c r="L62" s="17" t="str">
        <x:v>ECI exact date</x:v>
      </x:c>
      <x:c r="M62" s="75"/>
      <x:c r="N62" s="20" t="n">
        <x:v>93.83138498553235</x:v>
      </x:c>
      <x:c r="O62" s="20" t="n">
        <x:v>80.70091178952191</x:v>
      </x:c>
      <x:c r="P62" s="20" t="n">
        <x:v>101.2778248535475</x:v>
      </x:c>
      <x:c r="Q62" s="20"/>
      <x:c r="R62" s="20"/>
      <x:c r="S62" s="20"/>
      <x:c r="T62" s="20"/>
      <x:c r="U62" s="20"/>
      <x:c r="V62" s="20"/>
      <x:c r="W62" s="20" t="str"/>
      <x:c r="X62" s="20"/>
      <x:c r="Y62" s="20"/>
      <x:c r="Z62" s="20"/>
      <x:c r="AA62" s="20"/>
      <x:c r="AB62" s="23" t="str"/>
      <x:c r="AC62" s="23" t="str">
        <x:v>ECI-only row</x:v>
      </x:c>
      <x:c r="AD62" s="23" t="str"/>
      <x:c r="AE62" s="23" t="str"/>
      <x:c r="AF62" s="23" t="str"/>
      <x:c r="AG62" s="78"/>
      <x:c r="AH62" s="81"/>
      <x:c r="AI62" s="23" t="str"/>
      <x:c r="AJ62" s="23" t="str"/>
      <x:c r="AK62" s="78"/>
      <x:c r="AL62" s="23"/>
    </x:row>
    <x:row r="63">
      <x:c r="A63" s="17" t="str">
        <x:v>google:gemma-7b</x:v>
      </x:c>
      <x:c r="B63" s="17" t="str">
        <x:v>Gemma 7B</x:v>
      </x:c>
      <x:c r="C63" s="17" t="str">
        <x:v>Google DeepMind</x:v>
      </x:c>
      <x:c r="D63" s="17" t="str">
        <x:v>lineage:google:gemma-7b</x:v>
      </x:c>
      <x:c r="E63" s="17" t="str">
        <x:v>base:google:gemma-7b</x:v>
      </x:c>
      <x:c r="F63" s="23" t="str"/>
      <x:c r="G63" s="23" t="str"/>
      <x:c r="H63" s="23" t="str">
        <x:v>Gemma 7B</x:v>
      </x:c>
      <x:c r="I63" s="31"/>
      <x:c r="J63" s="31" t="n">
        <x:v>45343</x:v>
      </x:c>
      <x:c r="K63" s="31" t="n">
        <x:v>45343</x:v>
      </x:c>
      <x:c r="L63" s="17" t="str">
        <x:v>ECI exact date</x:v>
      </x:c>
      <x:c r="M63" s="75"/>
      <x:c r="N63" s="20" t="n">
        <x:v>111.72110932107978</x:v>
      </x:c>
      <x:c r="O63" s="20" t="n">
        <x:v>102.72888077075811</x:v>
      </x:c>
      <x:c r="P63" s="20" t="n">
        <x:v>116.49326404722166</x:v>
      </x:c>
      <x:c r="Q63" s="20"/>
      <x:c r="R63" s="20"/>
      <x:c r="S63" s="20"/>
      <x:c r="T63" s="20"/>
      <x:c r="U63" s="20"/>
      <x:c r="V63" s="20"/>
      <x:c r="W63" s="20" t="str"/>
      <x:c r="X63" s="20"/>
      <x:c r="Y63" s="20"/>
      <x:c r="Z63" s="20"/>
      <x:c r="AA63" s="20"/>
      <x:c r="AB63" s="23" t="str"/>
      <x:c r="AC63" s="23" t="str">
        <x:v>ECI-only row</x:v>
      </x:c>
      <x:c r="AD63" s="23" t="str"/>
      <x:c r="AE63" s="23" t="str"/>
      <x:c r="AF63" s="23" t="str"/>
      <x:c r="AG63" s="78"/>
      <x:c r="AH63" s="81"/>
      <x:c r="AI63" s="23" t="str"/>
      <x:c r="AJ63" s="23" t="str"/>
      <x:c r="AK63" s="78"/>
      <x:c r="AL63" s="23"/>
    </x:row>
    <x:row r="64">
      <x:c r="A64" s="17" t="str">
        <x:v>hugging-face-servicenow-nvidia-bigcode:starcoder-2-3b</x:v>
      </x:c>
      <x:c r="B64" s="17" t="str">
        <x:v>StarCoder 2 3B</x:v>
      </x:c>
      <x:c r="C64" s="17" t="str">
        <x:v>Hugging Face,ServiceNow,NVIDIA,BigCode</x:v>
      </x:c>
      <x:c r="D64" s="17" t="str">
        <x:v>lineage:hugging-face-servicenow-nvidia-bigcode:starcoder-2-3b</x:v>
      </x:c>
      <x:c r="E64" s="17" t="str">
        <x:v>base:hugging-face-servicenow-nvidia-bigcode:starcoder-2-3b</x:v>
      </x:c>
      <x:c r="F64" s="23" t="str"/>
      <x:c r="G64" s="23" t="str"/>
      <x:c r="H64" s="23" t="str">
        <x:v>StarCoder 2 3B</x:v>
      </x:c>
      <x:c r="I64" s="31"/>
      <x:c r="J64" s="31" t="n">
        <x:v>45344</x:v>
      </x:c>
      <x:c r="K64" s="31" t="n">
        <x:v>45344</x:v>
      </x:c>
      <x:c r="L64" s="17" t="str">
        <x:v>ECI exact date</x:v>
      </x:c>
      <x:c r="M64" s="75"/>
      <x:c r="N64" s="20" t="n">
        <x:v>88.37871348329779</x:v>
      </x:c>
      <x:c r="O64" s="20" t="n">
        <x:v>74.64642396101544</x:v>
      </x:c>
      <x:c r="P64" s="20" t="n">
        <x:v>99.095263346589</x:v>
      </x:c>
      <x:c r="Q64" s="20"/>
      <x:c r="R64" s="20"/>
      <x:c r="S64" s="20"/>
      <x:c r="T64" s="20"/>
      <x:c r="U64" s="20"/>
      <x:c r="V64" s="20"/>
      <x:c r="W64" s="20" t="str"/>
      <x:c r="X64" s="20"/>
      <x:c r="Y64" s="20"/>
      <x:c r="Z64" s="20"/>
      <x:c r="AA64" s="20"/>
      <x:c r="AB64" s="23" t="str"/>
      <x:c r="AC64" s="23" t="str">
        <x:v>ECI-only row</x:v>
      </x:c>
      <x:c r="AD64" s="23" t="str"/>
      <x:c r="AE64" s="23" t="str"/>
      <x:c r="AF64" s="23" t="str"/>
      <x:c r="AG64" s="78"/>
      <x:c r="AH64" s="81"/>
      <x:c r="AI64" s="23" t="str"/>
      <x:c r="AJ64" s="23" t="str"/>
      <x:c r="AK64" s="78"/>
      <x:c r="AL64" s="23"/>
    </x:row>
    <x:row r="65">
      <x:c r="A65" s="17" t="str">
        <x:v>mistral:mistral-large</x:v>
      </x:c>
      <x:c r="B65" s="17" t="str">
        <x:v>Mistral Large</x:v>
      </x:c>
      <x:c r="C65" s="17" t="str">
        <x:v>Mistral AI</x:v>
      </x:c>
      <x:c r="D65" s="17" t="str">
        <x:v>lineage:mistral:mistral-large</x:v>
      </x:c>
      <x:c r="E65" s="17" t="str">
        <x:v>base:mistral:mistral-large</x:v>
      </x:c>
      <x:c r="F65" s="23" t="str"/>
      <x:c r="G65" s="23" t="str"/>
      <x:c r="H65" s="23" t="str">
        <x:v>Mistral Large</x:v>
      </x:c>
      <x:c r="I65" s="31"/>
      <x:c r="J65" s="31" t="n">
        <x:v>45348</x:v>
      </x:c>
      <x:c r="K65" s="31" t="n">
        <x:v>45348</x:v>
      </x:c>
      <x:c r="L65" s="17" t="str">
        <x:v>ECI exact date</x:v>
      </x:c>
      <x:c r="M65" s="75"/>
      <x:c r="N65" s="20" t="n">
        <x:v>120.98987613371305</x:v>
      </x:c>
      <x:c r="O65" s="20" t="n">
        <x:v>112.79441858001735</x:v>
      </x:c>
      <x:c r="P65" s="20" t="n">
        <x:v>123.5977959256353</x:v>
      </x:c>
      <x:c r="Q65" s="20"/>
      <x:c r="R65" s="20"/>
      <x:c r="S65" s="20"/>
      <x:c r="T65" s="20"/>
      <x:c r="U65" s="20"/>
      <x:c r="V65" s="20"/>
      <x:c r="W65" s="20" t="str"/>
      <x:c r="X65" s="20"/>
      <x:c r="Y65" s="20"/>
      <x:c r="Z65" s="20"/>
      <x:c r="AA65" s="20"/>
      <x:c r="AB65" s="23" t="str"/>
      <x:c r="AC65" s="23" t="str">
        <x:v>ECI-only row</x:v>
      </x:c>
      <x:c r="AD65" s="23" t="str"/>
      <x:c r="AE65" s="23" t="str"/>
      <x:c r="AF65" s="23" t="str"/>
      <x:c r="AG65" s="78"/>
      <x:c r="AH65" s="81"/>
      <x:c r="AI65" s="23" t="str"/>
      <x:c r="AJ65" s="23" t="str"/>
      <x:c r="AK65" s="78"/>
      <x:c r="AL65" s="23"/>
    </x:row>
    <x:row r="66">
      <x:c r="A66" s="17" t="str">
        <x:v>nvidia:nemotron-4-15b</x:v>
      </x:c>
      <x:c r="B66" s="17" t="str">
        <x:v>Nemotron-4 15B</x:v>
      </x:c>
      <x:c r="C66" s="17" t="str">
        <x:v>NVIDIA</x:v>
      </x:c>
      <x:c r="D66" s="17" t="str">
        <x:v>lineage:nvidia:nemotron-4-15b</x:v>
      </x:c>
      <x:c r="E66" s="17" t="str">
        <x:v>base:nvidia:nemotron-4-15b</x:v>
      </x:c>
      <x:c r="F66" s="23" t="str"/>
      <x:c r="G66" s="23" t="str"/>
      <x:c r="H66" s="23" t="str">
        <x:v>Nemotron-4 15B</x:v>
      </x:c>
      <x:c r="I66" s="31"/>
      <x:c r="J66" s="31" t="n">
        <x:v>45348</x:v>
      </x:c>
      <x:c r="K66" s="31" t="n">
        <x:v>45348</x:v>
      </x:c>
      <x:c r="L66" s="17" t="str">
        <x:v>ECI exact date</x:v>
      </x:c>
      <x:c r="M66" s="75"/>
      <x:c r="N66" s="20" t="n">
        <x:v>107.4260896339945</x:v>
      </x:c>
      <x:c r="O66" s="20" t="n">
        <x:v>98.20292838460273</x:v>
      </x:c>
      <x:c r="P66" s="20" t="n">
        <x:v>113.28901695202069</x:v>
      </x:c>
      <x:c r="Q66" s="20"/>
      <x:c r="R66" s="20"/>
      <x:c r="S66" s="20"/>
      <x:c r="T66" s="20"/>
      <x:c r="U66" s="20"/>
      <x:c r="V66" s="20"/>
      <x:c r="W66" s="20" t="str"/>
      <x:c r="X66" s="20"/>
      <x:c r="Y66" s="20"/>
      <x:c r="Z66" s="20"/>
      <x:c r="AA66" s="20"/>
      <x:c r="AB66" s="23" t="str"/>
      <x:c r="AC66" s="23" t="str">
        <x:v>ECI-only row</x:v>
      </x:c>
      <x:c r="AD66" s="23" t="str"/>
      <x:c r="AE66" s="23" t="str"/>
      <x:c r="AF66" s="23" t="str"/>
      <x:c r="AG66" s="78"/>
      <x:c r="AH66" s="81"/>
      <x:c r="AI66" s="23" t="str"/>
      <x:c r="AJ66" s="23" t="str"/>
      <x:c r="AK66" s="78"/>
      <x:c r="AL66" s="23"/>
    </x:row>
    <x:row r="67">
      <x:c r="A67" s="17" t="str">
        <x:v>anthropic:claude-3-opus</x:v>
      </x:c>
      <x:c r="B67" s="17" t="str">
        <x:v>Claude 3 Opus</x:v>
      </x:c>
      <x:c r="C67" s="17" t="str">
        <x:v>Anthropic</x:v>
      </x:c>
      <x:c r="D67" s="17" t="str">
        <x:v>lineage:anthropic:claude-3-opus</x:v>
      </x:c>
      <x:c r="E67" s="17" t="str">
        <x:v>base:anthropic:claude-3-opus</x:v>
      </x:c>
      <x:c r="F67" s="23" t="str"/>
      <x:c r="G67" s="23" t="str"/>
      <x:c r="H67" s="23" t="str">
        <x:v>Claude 3 Opus</x:v>
      </x:c>
      <x:c r="I67" s="31"/>
      <x:c r="J67" s="31" t="n">
        <x:v>45351</x:v>
      </x:c>
      <x:c r="K67" s="31" t="n">
        <x:v>45351</x:v>
      </x:c>
      <x:c r="L67" s="17" t="str">
        <x:v>ECI exact date</x:v>
      </x:c>
      <x:c r="M67" s="75"/>
      <x:c r="N67" s="20" t="n">
        <x:v>126.90862224467176</x:v>
      </x:c>
      <x:c r="O67" s="20" t="n">
        <x:v>122.24012865842438</x:v>
      </x:c>
      <x:c r="P67" s="20" t="n">
        <x:v>130.32463096050682</x:v>
      </x:c>
      <x:c r="Q67" s="20"/>
      <x:c r="R67" s="20"/>
      <x:c r="S67" s="20"/>
      <x:c r="T67" s="20"/>
      <x:c r="U67" s="20"/>
      <x:c r="V67" s="20"/>
      <x:c r="W67" s="20" t="str"/>
      <x:c r="X67" s="20"/>
      <x:c r="Y67" s="20"/>
      <x:c r="Z67" s="20"/>
      <x:c r="AA67" s="20"/>
      <x:c r="AB67" s="23" t="str"/>
      <x:c r="AC67" s="23" t="str">
        <x:v>ECI-only row</x:v>
      </x:c>
      <x:c r="AD67" s="23" t="str"/>
      <x:c r="AE67" s="23" t="str"/>
      <x:c r="AF67" s="23" t="str"/>
      <x:c r="AG67" s="78"/>
      <x:c r="AH67" s="81"/>
      <x:c r="AI67" s="23" t="str"/>
      <x:c r="AJ67" s="23" t="str"/>
      <x:c r="AK67" s="78"/>
      <x:c r="AL67" s="23"/>
    </x:row>
    <x:row r="68">
      <x:c r="A68" s="17" t="str">
        <x:v>anthropic:claude-3-sonnet</x:v>
      </x:c>
      <x:c r="B68" s="17" t="str">
        <x:v>Claude 3 Sonnet</x:v>
      </x:c>
      <x:c r="C68" s="17" t="str">
        <x:v>Anthropic</x:v>
      </x:c>
      <x:c r="D68" s="17" t="str">
        <x:v>lineage:anthropic:claude-3-sonnet</x:v>
      </x:c>
      <x:c r="E68" s="17" t="str">
        <x:v>base:anthropic:claude-3-sonnet</x:v>
      </x:c>
      <x:c r="F68" s="23" t="str"/>
      <x:c r="G68" s="23" t="str"/>
      <x:c r="H68" s="23" t="str">
        <x:v>Claude 3 Sonnet</x:v>
      </x:c>
      <x:c r="I68" s="31"/>
      <x:c r="J68" s="31" t="n">
        <x:v>45351</x:v>
      </x:c>
      <x:c r="K68" s="31" t="n">
        <x:v>45351</x:v>
      </x:c>
      <x:c r="L68" s="17" t="str">
        <x:v>ECI exact date</x:v>
      </x:c>
      <x:c r="M68" s="75"/>
      <x:c r="N68" s="20" t="n">
        <x:v>119.8749366228098</x:v>
      </x:c>
      <x:c r="O68" s="20" t="n">
        <x:v>111.51795081607928</x:v>
      </x:c>
      <x:c r="P68" s="20" t="n">
        <x:v>123.08301569336484</x:v>
      </x:c>
      <x:c r="Q68" s="20"/>
      <x:c r="R68" s="20"/>
      <x:c r="S68" s="20"/>
      <x:c r="T68" s="20"/>
      <x:c r="U68" s="20"/>
      <x:c r="V68" s="20"/>
      <x:c r="W68" s="20" t="str"/>
      <x:c r="X68" s="20"/>
      <x:c r="Y68" s="20"/>
      <x:c r="Z68" s="20"/>
      <x:c r="AA68" s="20"/>
      <x:c r="AB68" s="23" t="str"/>
      <x:c r="AC68" s="23" t="str">
        <x:v>ECI-only row</x:v>
      </x:c>
      <x:c r="AD68" s="23" t="str"/>
      <x:c r="AE68" s="23" t="str"/>
      <x:c r="AF68" s="23" t="str"/>
      <x:c r="AG68" s="78"/>
      <x:c r="AH68" s="81"/>
      <x:c r="AI68" s="23" t="str"/>
      <x:c r="AJ68" s="23" t="str"/>
      <x:c r="AK68" s="78"/>
      <x:c r="AL68" s="23"/>
    </x:row>
    <x:row r="69">
      <x:c r="A69" s="17" t="str">
        <x:v>unknown:yi-9b</x:v>
      </x:c>
      <x:c r="B69" s="17" t="str">
        <x:v>Yi-9B</x:v>
      </x:c>
      <x:c r="C69" s="17" t="str"/>
      <x:c r="D69" s="17" t="str">
        <x:v>lineage:unknown:yi-9b</x:v>
      </x:c>
      <x:c r="E69" s="17" t="str">
        <x:v>base:unknown:yi-9b</x:v>
      </x:c>
      <x:c r="F69" s="23" t="str"/>
      <x:c r="G69" s="23" t="str"/>
      <x:c r="H69" s="23" t="str">
        <x:v>Yi-9B</x:v>
      </x:c>
      <x:c r="I69" s="31"/>
      <x:c r="J69" s="31" t="n">
        <x:v>45352</x:v>
      </x:c>
      <x:c r="K69" s="31" t="n">
        <x:v>45352</x:v>
      </x:c>
      <x:c r="L69" s="17" t="str">
        <x:v>ECI exact date</x:v>
      </x:c>
      <x:c r="M69" s="75"/>
      <x:c r="N69" s="20" t="n">
        <x:v>107.32624871718943</x:v>
      </x:c>
      <x:c r="O69" s="20" t="n">
        <x:v>96.98651419469154</x:v>
      </x:c>
      <x:c r="P69" s="20" t="n">
        <x:v>114.78256041377985</x:v>
      </x:c>
      <x:c r="Q69" s="20"/>
      <x:c r="R69" s="20"/>
      <x:c r="S69" s="20"/>
      <x:c r="T69" s="20"/>
      <x:c r="U69" s="20"/>
      <x:c r="V69" s="20"/>
      <x:c r="W69" s="20" t="str"/>
      <x:c r="X69" s="20"/>
      <x:c r="Y69" s="20"/>
      <x:c r="Z69" s="20"/>
      <x:c r="AA69" s="20"/>
      <x:c r="AB69" s="23" t="str"/>
      <x:c r="AC69" s="23" t="str">
        <x:v>ECI-only row</x:v>
      </x:c>
      <x:c r="AD69" s="23" t="str"/>
      <x:c r="AE69" s="23" t="str"/>
      <x:c r="AF69" s="23" t="str"/>
      <x:c r="AG69" s="78"/>
      <x:c r="AH69" s="81"/>
      <x:c r="AI69" s="23" t="str"/>
      <x:c r="AJ69" s="23" t="str"/>
      <x:c r="AK69" s="78"/>
      <x:c r="AL69" s="23"/>
    </x:row>
    <x:row r="70">
      <x:c r="A70" s="17" t="str">
        <x:v>anthropic:claude-3-haiku</x:v>
      </x:c>
      <x:c r="B70" s="17" t="str">
        <x:v>Claude 3 Haiku</x:v>
      </x:c>
      <x:c r="C70" s="17" t="str">
        <x:v>Anthropic</x:v>
      </x:c>
      <x:c r="D70" s="17" t="str">
        <x:v>lineage:anthropic:claude-3-haiku</x:v>
      </x:c>
      <x:c r="E70" s="17" t="str">
        <x:v>base:anthropic:claude-3-haiku</x:v>
      </x:c>
      <x:c r="F70" s="23" t="str"/>
      <x:c r="G70" s="23" t="str"/>
      <x:c r="H70" s="23" t="str">
        <x:v>Claude 3 Haiku</x:v>
      </x:c>
      <x:c r="I70" s="31"/>
      <x:c r="J70" s="31" t="n">
        <x:v>45358</x:v>
      </x:c>
      <x:c r="K70" s="31" t="n">
        <x:v>45358</x:v>
      </x:c>
      <x:c r="L70" s="17" t="str">
        <x:v>ECI exact date</x:v>
      </x:c>
      <x:c r="M70" s="75"/>
      <x:c r="N70" s="20" t="n">
        <x:v>117.60941401422482</x:v>
      </x:c>
      <x:c r="O70" s="20" t="n">
        <x:v>110.12329831086808</x:v>
      </x:c>
      <x:c r="P70" s="20" t="n">
        <x:v>120.8077536266126</x:v>
      </x:c>
      <x:c r="Q70" s="20"/>
      <x:c r="R70" s="20"/>
      <x:c r="S70" s="20"/>
      <x:c r="T70" s="20"/>
      <x:c r="U70" s="20"/>
      <x:c r="V70" s="20"/>
      <x:c r="W70" s="20" t="str"/>
      <x:c r="X70" s="20"/>
      <x:c r="Y70" s="20"/>
      <x:c r="Z70" s="20"/>
      <x:c r="AA70" s="20"/>
      <x:c r="AB70" s="23" t="str"/>
      <x:c r="AC70" s="23" t="str">
        <x:v>ECI-only row</x:v>
      </x:c>
      <x:c r="AD70" s="23" t="str"/>
      <x:c r="AE70" s="23" t="str"/>
      <x:c r="AF70" s="23" t="str"/>
      <x:c r="AG70" s="78"/>
      <x:c r="AH70" s="81"/>
      <x:c r="AI70" s="23" t="str"/>
      <x:c r="AJ70" s="23" t="str"/>
      <x:c r="AK70" s="78"/>
      <x:c r="AL70" s="23"/>
    </x:row>
    <x:row r="71">
      <x:c r="A71" s="17" t="str">
        <x:v>openai:gpt-4-turbo-apr-2024</x:v>
      </x:c>
      <x:c r="B71" s="17" t="str">
        <x:v>GPT-4 Turbo (Apr 2024)</x:v>
      </x:c>
      <x:c r="C71" s="17" t="str">
        <x:v>OpenAI</x:v>
      </x:c>
      <x:c r="D71" s="17" t="str">
        <x:v>lineage:openai:gpt-4-turbo-apr-2024</x:v>
      </x:c>
      <x:c r="E71" s="17" t="str">
        <x:v>base:openai:gpt-4-turbo-apr-2024</x:v>
      </x:c>
      <x:c r="F71" s="23" t="str"/>
      <x:c r="G71" s="23" t="str">
        <x:v>GPT-4 Turbo</x:v>
      </x:c>
      <x:c r="H71" s="23" t="str">
        <x:v>GPT-4 Turbo (Apr 2024)</x:v>
      </x:c>
      <x:c r="I71" s="31" t="n">
        <x:v>45383</x:v>
      </x:c>
      <x:c r="J71" s="31" t="n">
        <x:v>45391</x:v>
      </x:c>
      <x:c r="K71" s="31" t="n">
        <x:v>45391</x:v>
      </x:c>
      <x:c r="L71" s="17" t="str">
        <x:v>ECI exact date</x:v>
      </x:c>
      <x:c r="M71" s="75" t="n">
        <x:v>8</x:v>
      </x:c>
      <x:c r="N71" s="20" t="n">
        <x:v>127.58860110332412</x:v>
      </x:c>
      <x:c r="O71" s="20" t="n">
        <x:v>122.31559249951306</x:v>
      </x:c>
      <x:c r="P71" s="20" t="n">
        <x:v>129.0538001979666</x:v>
      </x:c>
      <x:c r="Q71" s="20"/>
      <x:c r="R71" s="20"/>
      <x:c r="S71" s="20"/>
      <x:c r="T71" s="20"/>
      <x:c r="U71" s="20"/>
      <x:c r="V71" s="20"/>
      <x:c r="W71" s="20" t="str"/>
      <x:c r="X71" s="20" t="n">
        <x:v>0.8</x:v>
      </x:c>
      <x:c r="Y71" s="20"/>
      <x:c r="Z71" s="20" t="n">
        <x:v>0.06</x:v>
      </x:c>
      <x:c r="AA71" s="20" t="n">
        <x:v>0.91</x:v>
      </x:c>
      <x:c r="AB71" s="23" t="str">
        <x:v>Paper frontier</x:v>
      </x:c>
      <x:c r="AC71" s="23" t="str">
        <x:v>Manual exact ECI join</x:v>
      </x:c>
      <x:c r="AD71" s="23" t="str"/>
      <x:c r="AE71" s="23" t="str"/>
      <x:c r="AF71" s="23" t="str"/>
      <x:c r="AG71" s="78"/>
      <x:c r="AH71" s="81"/>
      <x:c r="AI71" s="23" t="str"/>
      <x:c r="AJ71" s="23" t="str"/>
      <x:c r="AK71" s="78"/>
      <x:c r="AL71" s="23"/>
    </x:row>
    <x:row r="72">
      <x:c r="A72" s="17" t="str">
        <x:v>unknown:codeqwen1-5-7b</x:v>
      </x:c>
      <x:c r="B72" s="17" t="str">
        <x:v>CodeQwen1.5-7B</x:v>
      </x:c>
      <x:c r="C72" s="17" t="str"/>
      <x:c r="D72" s="17" t="str">
        <x:v>lineage:unknown:codeqwen1-5-7b</x:v>
      </x:c>
      <x:c r="E72" s="17" t="str">
        <x:v>base:unknown:codeqwen1-5-7b</x:v>
      </x:c>
      <x:c r="F72" s="23" t="str"/>
      <x:c r="G72" s="23" t="str"/>
      <x:c r="H72" s="23" t="str">
        <x:v>CodeQwen1.5-7B</x:v>
      </x:c>
      <x:c r="I72" s="31"/>
      <x:c r="J72" s="31" t="n">
        <x:v>45397</x:v>
      </x:c>
      <x:c r="K72" s="31" t="n">
        <x:v>45397</x:v>
      </x:c>
      <x:c r="L72" s="17" t="str">
        <x:v>ECI exact date</x:v>
      </x:c>
      <x:c r="M72" s="75"/>
      <x:c r="N72" s="20" t="n">
        <x:v>94.48407899583994</x:v>
      </x:c>
      <x:c r="O72" s="20" t="n">
        <x:v>79.66697964574333</x:v>
      </x:c>
      <x:c r="P72" s="20" t="n">
        <x:v>103.43510833791728</x:v>
      </x:c>
      <x:c r="Q72" s="20"/>
      <x:c r="R72" s="20"/>
      <x:c r="S72" s="20"/>
      <x:c r="T72" s="20"/>
      <x:c r="U72" s="20"/>
      <x:c r="V72" s="20"/>
      <x:c r="W72" s="20" t="str"/>
      <x:c r="X72" s="20"/>
      <x:c r="Y72" s="20"/>
      <x:c r="Z72" s="20"/>
      <x:c r="AA72" s="20"/>
      <x:c r="AB72" s="23" t="str"/>
      <x:c r="AC72" s="23" t="str">
        <x:v>ECI-only row</x:v>
      </x:c>
      <x:c r="AD72" s="23" t="str"/>
      <x:c r="AE72" s="23" t="str"/>
      <x:c r="AF72" s="23" t="str"/>
      <x:c r="AG72" s="78"/>
      <x:c r="AH72" s="81"/>
      <x:c r="AI72" s="23" t="str"/>
      <x:c r="AJ72" s="23" t="str"/>
      <x:c r="AK72" s="78"/>
      <x:c r="AL72" s="23"/>
    </x:row>
    <x:row r="73">
      <x:c r="A73" s="17" t="str">
        <x:v>mistral:mixtral-8x22b</x:v>
      </x:c>
      <x:c r="B73" s="17" t="str">
        <x:v>Mixtral 8x22B</x:v>
      </x:c>
      <x:c r="C73" s="17" t="str">
        <x:v>Mistral AI</x:v>
      </x:c>
      <x:c r="D73" s="17" t="str">
        <x:v>lineage:mistral:mixtral-8x22b</x:v>
      </x:c>
      <x:c r="E73" s="17" t="str">
        <x:v>base:mistral:mixtral-8x22b</x:v>
      </x:c>
      <x:c r="F73" s="23" t="str"/>
      <x:c r="G73" s="23" t="str"/>
      <x:c r="H73" s="23" t="str">
        <x:v>Mixtral 8x22B</x:v>
      </x:c>
      <x:c r="I73" s="31"/>
      <x:c r="J73" s="31" t="n">
        <x:v>45399</x:v>
      </x:c>
      <x:c r="K73" s="31" t="n">
        <x:v>45399</x:v>
      </x:c>
      <x:c r="L73" s="17" t="str">
        <x:v>ECI exact date</x:v>
      </x:c>
      <x:c r="M73" s="75"/>
      <x:c r="N73" s="20" t="n">
        <x:v>121.26314076534346</x:v>
      </x:c>
      <x:c r="O73" s="20" t="n">
        <x:v>111.89956385959566</x:v>
      </x:c>
      <x:c r="P73" s="20" t="n">
        <x:v>123.50362080296468</x:v>
      </x:c>
      <x:c r="Q73" s="20"/>
      <x:c r="R73" s="20"/>
      <x:c r="S73" s="20"/>
      <x:c r="T73" s="20" t="n">
        <x:v>141</x:v>
      </x:c>
      <x:c r="U73" s="20"/>
      <x:c r="V73" s="20"/>
      <x:c r="W73" s="20" t="str"/>
      <x:c r="X73" s="20"/>
      <x:c r="Y73" s="20"/>
      <x:c r="Z73" s="20"/>
      <x:c r="AA73" s="20"/>
      <x:c r="AB73" s="23" t="str"/>
      <x:c r="AC73" s="23" t="str">
        <x:v>ECI-only row</x:v>
      </x:c>
      <x:c r="AD73" s="23" t="str"/>
      <x:c r="AE73" s="23" t="str">
        <x:v>Parameter row: Regression Data!19</x:v>
      </x:c>
      <x:c r="AF73" s="23" t="str"/>
      <x:c r="AG73" s="78"/>
      <x:c r="AH73" s="81"/>
      <x:c r="AI73" s="23" t="str"/>
      <x:c r="AJ73" s="23" t="str"/>
      <x:c r="AK73" s="78"/>
      <x:c r="AL73" s="23"/>
    </x:row>
    <x:row r="74">
      <x:c r="A74" s="17" t="str">
        <x:v>meta:llama-3-70b</x:v>
      </x:c>
      <x:c r="B74" s="17" t="str">
        <x:v>Llama 3-70B</x:v>
      </x:c>
      <x:c r="C74" s="17" t="str">
        <x:v>Meta AI</x:v>
      </x:c>
      <x:c r="D74" s="17" t="str">
        <x:v>lineage:meta:llama-3-70b</x:v>
      </x:c>
      <x:c r="E74" s="17" t="str">
        <x:v>base:meta:llama-3-70b</x:v>
      </x:c>
      <x:c r="F74" s="23" t="str"/>
      <x:c r="G74" s="23" t="str"/>
      <x:c r="H74" s="23" t="str">
        <x:v>Llama 3-70B</x:v>
      </x:c>
      <x:c r="I74" s="31"/>
      <x:c r="J74" s="31" t="n">
        <x:v>45400</x:v>
      </x:c>
      <x:c r="K74" s="31" t="n">
        <x:v>45400</x:v>
      </x:c>
      <x:c r="L74" s="17" t="str">
        <x:v>ECI exact date</x:v>
      </x:c>
      <x:c r="M74" s="75"/>
      <x:c r="N74" s="20" t="n">
        <x:v>122.59413436473096</x:v>
      </x:c>
      <x:c r="O74" s="20" t="n">
        <x:v>116.79753182562642</x:v>
      </x:c>
      <x:c r="P74" s="20" t="n">
        <x:v>125.5791574103376</x:v>
      </x:c>
      <x:c r="Q74" s="20"/>
      <x:c r="R74" s="20"/>
      <x:c r="S74" s="20"/>
      <x:c r="T74" s="20" t="n">
        <x:v>70</x:v>
      </x:c>
      <x:c r="U74" s="20"/>
      <x:c r="V74" s="20"/>
      <x:c r="W74" s="20" t="str"/>
      <x:c r="X74" s="20"/>
      <x:c r="Y74" s="20"/>
      <x:c r="Z74" s="20"/>
      <x:c r="AA74" s="20"/>
      <x:c r="AB74" s="23" t="str"/>
      <x:c r="AC74" s="23" t="str">
        <x:v>ECI-only row</x:v>
      </x:c>
      <x:c r="AD74" s="23" t="str"/>
      <x:c r="AE74" s="23" t="str">
        <x:v>Parameter row: Regression Data!20</x:v>
      </x:c>
      <x:c r="AF74" s="23" t="str"/>
      <x:c r="AG74" s="78"/>
      <x:c r="AH74" s="81"/>
      <x:c r="AI74" s="23" t="str"/>
      <x:c r="AJ74" s="23" t="str"/>
      <x:c r="AK74" s="78"/>
      <x:c r="AL74" s="23"/>
    </x:row>
    <x:row r="75">
      <x:c r="A75" s="17" t="str">
        <x:v>meta:llama-3-8b</x:v>
      </x:c>
      <x:c r="B75" s="17" t="str">
        <x:v>Llama 3-8B</x:v>
      </x:c>
      <x:c r="C75" s="17" t="str">
        <x:v>Meta AI</x:v>
      </x:c>
      <x:c r="D75" s="17" t="str">
        <x:v>lineage:meta:llama-3-8b</x:v>
      </x:c>
      <x:c r="E75" s="17" t="str">
        <x:v>base:meta:llama-3-8b</x:v>
      </x:c>
      <x:c r="F75" s="23" t="str"/>
      <x:c r="G75" s="23" t="str">
        <x:v>Llama 3 8B Instruct</x:v>
      </x:c>
      <x:c r="H75" s="23" t="str">
        <x:v>Llama 3-8B</x:v>
      </x:c>
      <x:c r="I75" s="31" t="n">
        <x:v>45383</x:v>
      </x:c>
      <x:c r="J75" s="31" t="n">
        <x:v>45400</x:v>
      </x:c>
      <x:c r="K75" s="31" t="n">
        <x:v>45400</x:v>
      </x:c>
      <x:c r="L75" s="17" t="str">
        <x:v>ECI exact date</x:v>
      </x:c>
      <x:c r="M75" s="75" t="n">
        <x:v>17</x:v>
      </x:c>
      <x:c r="N75" s="20" t="n">
        <x:v>116.39934602891651</x:v>
      </x:c>
      <x:c r="O75" s="20" t="n">
        <x:v>108.08100677833949</x:v>
      </x:c>
      <x:c r="P75" s="20" t="n">
        <x:v>119.4203436685679</x:v>
      </x:c>
      <x:c r="Q75" s="20"/>
      <x:c r="R75" s="20" t="n">
        <x:v>8</x:v>
      </x:c>
      <x:c r="S75" s="20" t="n">
        <x:v>8</x:v>
      </x:c>
      <x:c r="T75" s="20"/>
      <x:c r="U75" s="20"/>
      <x:c r="V75" s="20" t="n">
        <x:v>32</x:v>
      </x:c>
      <x:c r="W75" s="20" t="str">
        <x:v>Dense</x:v>
      </x:c>
      <x:c r="X75" s="20" t="n">
        <x:v>0.177</x:v>
      </x:c>
      <x:c r="Y75" s="20" t="n">
        <x:v>0.075</x:v>
      </x:c>
      <x:c r="Z75" s="20" t="n">
        <x:v>0</x:v>
      </x:c>
      <x:c r="AA75" s="20" t="n">
        <x:v>0.344</x:v>
      </x:c>
      <x:c r="AB75" s="23" t="str">
        <x:v>Paper open-weight</x:v>
      </x:c>
      <x:c r="AC75" s="23" t="str">
        <x:v>Manual exact ECI join</x:v>
      </x:c>
      <x:c r="AD75" s="23" t="str"/>
      <x:c r="AE75" s="23" t="str"/>
      <x:c r="AF75" s="23" t="str"/>
      <x:c r="AG75" s="78"/>
      <x:c r="AH75" s="81"/>
      <x:c r="AI75" s="23" t="str"/>
      <x:c r="AJ75" s="23" t="str"/>
      <x:c r="AK75" s="78"/>
      <x:c r="AL75" s="23"/>
    </x:row>
    <x:row r="76">
      <x:c r="A76" s="17" t="str">
        <x:v>microsoft:phi-3-medium-14b</x:v>
      </x:c>
      <x:c r="B76" s="17" t="str">
        <x:v>phi-3-medium 14B</x:v>
      </x:c>
      <x:c r="C76" s="17" t="str">
        <x:v>Microsoft</x:v>
      </x:c>
      <x:c r="D76" s="17" t="str">
        <x:v>lineage:microsoft:phi-3-medium-14b</x:v>
      </x:c>
      <x:c r="E76" s="17" t="str">
        <x:v>base:microsoft:phi-3-medium-14b</x:v>
      </x:c>
      <x:c r="F76" s="23" t="str"/>
      <x:c r="G76" s="23" t="str"/>
      <x:c r="H76" s="23" t="str">
        <x:v>phi-3-medium 14B</x:v>
      </x:c>
      <x:c r="I76" s="31"/>
      <x:c r="J76" s="31" t="n">
        <x:v>45405</x:v>
      </x:c>
      <x:c r="K76" s="31" t="n">
        <x:v>45405</x:v>
      </x:c>
      <x:c r="L76" s="17" t="str">
        <x:v>ECI exact date</x:v>
      </x:c>
      <x:c r="M76" s="75"/>
      <x:c r="N76" s="20" t="n">
        <x:v>121.04926397625975</x:v>
      </x:c>
      <x:c r="O76" s="20" t="n">
        <x:v>114.64359607515797</x:v>
      </x:c>
      <x:c r="P76" s="20" t="n">
        <x:v>124.16794890178096</x:v>
      </x:c>
      <x:c r="Q76" s="20"/>
      <x:c r="R76" s="20"/>
      <x:c r="S76" s="20"/>
      <x:c r="T76" s="20" t="n">
        <x:v>14</x:v>
      </x:c>
      <x:c r="U76" s="20"/>
      <x:c r="V76" s="20"/>
      <x:c r="W76" s="20" t="str"/>
      <x:c r="X76" s="20"/>
      <x:c r="Y76" s="20"/>
      <x:c r="Z76" s="20"/>
      <x:c r="AA76" s="20"/>
      <x:c r="AB76" s="23" t="str"/>
      <x:c r="AC76" s="23" t="str">
        <x:v>ECI-only row</x:v>
      </x:c>
      <x:c r="AD76" s="23" t="str"/>
      <x:c r="AE76" s="23" t="str">
        <x:v>Parameter row: Regression Data!21</x:v>
      </x:c>
      <x:c r="AF76" s="23" t="str"/>
      <x:c r="AG76" s="78"/>
      <x:c r="AH76" s="81"/>
      <x:c r="AI76" s="23" t="str"/>
      <x:c r="AJ76" s="23" t="str"/>
      <x:c r="AK76" s="78"/>
      <x:c r="AL76" s="23"/>
    </x:row>
    <x:row r="77">
      <x:c r="A77" s="17" t="str">
        <x:v>microsoft:phi-3-mini-3-8b</x:v>
      </x:c>
      <x:c r="B77" s="17" t="str">
        <x:v>phi-3-mini 3.8B</x:v>
      </x:c>
      <x:c r="C77" s="17" t="str">
        <x:v>Microsoft</x:v>
      </x:c>
      <x:c r="D77" s="17" t="str">
        <x:v>lineage:microsoft:phi-3-mini-3-8b</x:v>
      </x:c>
      <x:c r="E77" s="17" t="str">
        <x:v>base:microsoft:phi-3-mini-3-8b</x:v>
      </x:c>
      <x:c r="F77" s="23" t="str"/>
      <x:c r="G77" s="23" t="str"/>
      <x:c r="H77" s="23" t="str">
        <x:v>phi-3-mini 3.8B</x:v>
      </x:c>
      <x:c r="I77" s="31"/>
      <x:c r="J77" s="31" t="n">
        <x:v>45405</x:v>
      </x:c>
      <x:c r="K77" s="31" t="n">
        <x:v>45405</x:v>
      </x:c>
      <x:c r="L77" s="17" t="str">
        <x:v>ECI exact date</x:v>
      </x:c>
      <x:c r="M77" s="75"/>
      <x:c r="N77" s="20" t="n">
        <x:v>117.11012005890667</x:v>
      </x:c>
      <x:c r="O77" s="20" t="n">
        <x:v>108.51997090917726</x:v>
      </x:c>
      <x:c r="P77" s="20" t="n">
        <x:v>120.82016674372478</x:v>
      </x:c>
      <x:c r="Q77" s="20"/>
      <x:c r="R77" s="20"/>
      <x:c r="S77" s="20"/>
      <x:c r="T77" s="20"/>
      <x:c r="U77" s="20"/>
      <x:c r="V77" s="20"/>
      <x:c r="W77" s="20" t="str"/>
      <x:c r="X77" s="20"/>
      <x:c r="Y77" s="20"/>
      <x:c r="Z77" s="20"/>
      <x:c r="AA77" s="20"/>
      <x:c r="AB77" s="23" t="str"/>
      <x:c r="AC77" s="23" t="str">
        <x:v>ECI-only row</x:v>
      </x:c>
      <x:c r="AD77" s="23" t="str"/>
      <x:c r="AE77" s="23" t="str"/>
      <x:c r="AF77" s="23" t="str"/>
      <x:c r="AG77" s="78"/>
      <x:c r="AH77" s="81"/>
      <x:c r="AI77" s="23" t="str"/>
      <x:c r="AJ77" s="23" t="str"/>
      <x:c r="AK77" s="78"/>
      <x:c r="AL77" s="23"/>
    </x:row>
    <x:row r="78">
      <x:c r="A78" s="17" t="str">
        <x:v>microsoft:phi-3-small-7-4b</x:v>
      </x:c>
      <x:c r="B78" s="17" t="str">
        <x:v>phi-3-small 7.4B</x:v>
      </x:c>
      <x:c r="C78" s="17" t="str">
        <x:v>Microsoft</x:v>
      </x:c>
      <x:c r="D78" s="17" t="str">
        <x:v>lineage:microsoft:phi-3-small-7-4b</x:v>
      </x:c>
      <x:c r="E78" s="17" t="str">
        <x:v>base:microsoft:phi-3-small-7-4b</x:v>
      </x:c>
      <x:c r="F78" s="23" t="str"/>
      <x:c r="G78" s="23" t="str"/>
      <x:c r="H78" s="23" t="str">
        <x:v>phi-3-small 7.4B</x:v>
      </x:c>
      <x:c r="I78" s="31"/>
      <x:c r="J78" s="31" t="n">
        <x:v>45405</x:v>
      </x:c>
      <x:c r="K78" s="31" t="n">
        <x:v>45405</x:v>
      </x:c>
      <x:c r="L78" s="17" t="str">
        <x:v>ECI exact date</x:v>
      </x:c>
      <x:c r="M78" s="75"/>
      <x:c r="N78" s="20" t="n">
        <x:v>121.61556881872517</x:v>
      </x:c>
      <x:c r="O78" s="20" t="n">
        <x:v>114.33668411194475</x:v>
      </x:c>
      <x:c r="P78" s="20" t="n">
        <x:v>124.33747586725981</x:v>
      </x:c>
      <x:c r="Q78" s="20"/>
      <x:c r="R78" s="20"/>
      <x:c r="S78" s="20"/>
      <x:c r="T78" s="20"/>
      <x:c r="U78" s="20"/>
      <x:c r="V78" s="20"/>
      <x:c r="W78" s="20" t="str"/>
      <x:c r="X78" s="20"/>
      <x:c r="Y78" s="20"/>
      <x:c r="Z78" s="20"/>
      <x:c r="AA78" s="20"/>
      <x:c r="AB78" s="23" t="str"/>
      <x:c r="AC78" s="23" t="str">
        <x:v>ECI-only row</x:v>
      </x:c>
      <x:c r="AD78" s="23" t="str"/>
      <x:c r="AE78" s="23" t="str"/>
      <x:c r="AF78" s="23" t="str"/>
      <x:c r="AG78" s="78"/>
      <x:c r="AH78" s="81"/>
      <x:c r="AI78" s="23" t="str"/>
      <x:c r="AJ78" s="23" t="str"/>
      <x:c r="AK78" s="78"/>
      <x:c r="AL78" s="23"/>
    </x:row>
    <x:row r="79">
      <x:c r="A79" s="17" t="str">
        <x:v>deepseek:deepseek-v2-moe-236b-may-2024</x:v>
      </x:c>
      <x:c r="B79" s="17" t="str">
        <x:v>DeepSeek-V2 (MoE-236B, May 2024)</x:v>
      </x:c>
      <x:c r="C79" s="17" t="str">
        <x:v>DeepSeek</x:v>
      </x:c>
      <x:c r="D79" s="17" t="str">
        <x:v>lineage:deepseek:deepseek-v2-moe-236b-may-2024</x:v>
      </x:c>
      <x:c r="E79" s="17" t="str">
        <x:v>base:deepseek:deepseek-v2-moe-236b-may-2024</x:v>
      </x:c>
      <x:c r="F79" s="23" t="str"/>
      <x:c r="G79" s="23" t="str"/>
      <x:c r="H79" s="23" t="str">
        <x:v>DeepSeek-V2 (MoE-236B, May 2024)</x:v>
      </x:c>
      <x:c r="I79" s="31"/>
      <x:c r="J79" s="31" t="n">
        <x:v>45419</x:v>
      </x:c>
      <x:c r="K79" s="31" t="n">
        <x:v>45419</x:v>
      </x:c>
      <x:c r="L79" s="17" t="str">
        <x:v>ECI exact date</x:v>
      </x:c>
      <x:c r="M79" s="75"/>
      <x:c r="N79" s="20" t="n">
        <x:v>124.56604921122378</x:v>
      </x:c>
      <x:c r="O79" s="20" t="n">
        <x:v>118.45601214170678</x:v>
      </x:c>
      <x:c r="P79" s="20" t="n">
        <x:v>127.36026360519911</x:v>
      </x:c>
      <x:c r="Q79" s="20"/>
      <x:c r="R79" s="20"/>
      <x:c r="S79" s="20"/>
      <x:c r="T79" s="20"/>
      <x:c r="U79" s="20"/>
      <x:c r="V79" s="20"/>
      <x:c r="W79" s="20" t="str"/>
      <x:c r="X79" s="20"/>
      <x:c r="Y79" s="20"/>
      <x:c r="Z79" s="20"/>
      <x:c r="AA79" s="20"/>
      <x:c r="AB79" s="23" t="str"/>
      <x:c r="AC79" s="23" t="str">
        <x:v>ECI-only row</x:v>
      </x:c>
      <x:c r="AD79" s="23" t="str"/>
      <x:c r="AE79" s="23" t="str"/>
      <x:c r="AF79" s="23" t="str"/>
      <x:c r="AG79" s="78"/>
      <x:c r="AH79" s="81"/>
      <x:c r="AI79" s="23" t="str"/>
      <x:c r="AJ79" s="23" t="str"/>
      <x:c r="AK79" s="78"/>
      <x:c r="AL79" s="23"/>
    </x:row>
    <x:row r="80">
      <x:c r="A80" s="17" t="str">
        <x:v>technology-innovation-institute:falcon-2-11b</x:v>
      </x:c>
      <x:c r="B80" s="17" t="str">
        <x:v>Falcon 2 11B</x:v>
      </x:c>
      <x:c r="C80" s="17" t="str">
        <x:v>Technology Innovation Institute</x:v>
      </x:c>
      <x:c r="D80" s="17" t="str">
        <x:v>lineage:technology-innovation-institute:falcon-2-11b</x:v>
      </x:c>
      <x:c r="E80" s="17" t="str">
        <x:v>base:technology-innovation-institute:falcon-2-11b</x:v>
      </x:c>
      <x:c r="F80" s="23" t="str"/>
      <x:c r="G80" s="23" t="str"/>
      <x:c r="H80" s="23" t="str">
        <x:v>Falcon 2 11B</x:v>
      </x:c>
      <x:c r="I80" s="31"/>
      <x:c r="J80" s="31" t="n">
        <x:v>45421</x:v>
      </x:c>
      <x:c r="K80" s="31" t="n">
        <x:v>45421</x:v>
      </x:c>
      <x:c r="L80" s="17" t="str">
        <x:v>ECI exact date</x:v>
      </x:c>
      <x:c r="M80" s="75"/>
      <x:c r="N80" s="20" t="n">
        <x:v>109.25902840434983</x:v>
      </x:c>
      <x:c r="O80" s="20" t="n">
        <x:v>100.54668198250396</x:v>
      </x:c>
      <x:c r="P80" s="20" t="n">
        <x:v>115.04354591110288</x:v>
      </x:c>
      <x:c r="Q80" s="20"/>
      <x:c r="R80" s="20"/>
      <x:c r="S80" s="20"/>
      <x:c r="T80" s="20" t="n">
        <x:v>11</x:v>
      </x:c>
      <x:c r="U80" s="20"/>
      <x:c r="V80" s="20"/>
      <x:c r="W80" s="20" t="str"/>
      <x:c r="X80" s="20"/>
      <x:c r="Y80" s="20"/>
      <x:c r="Z80" s="20"/>
      <x:c r="AA80" s="20"/>
      <x:c r="AB80" s="23" t="str"/>
      <x:c r="AC80" s="23" t="str">
        <x:v>ECI-only row</x:v>
      </x:c>
      <x:c r="AD80" s="23" t="str"/>
      <x:c r="AE80" s="23" t="str">
        <x:v>Parameter row: Regression Data!22</x:v>
      </x:c>
      <x:c r="AF80" s="23" t="str"/>
      <x:c r="AG80" s="78"/>
      <x:c r="AH80" s="81"/>
      <x:c r="AI80" s="23" t="str"/>
      <x:c r="AJ80" s="23" t="str"/>
      <x:c r="AK80" s="78"/>
      <x:c r="AL80" s="23"/>
    </x:row>
    <x:row r="81">
      <x:c r="A81" s="17" t="str">
        <x:v>openai:gpt-4o-may-2024</x:v>
      </x:c>
      <x:c r="B81" s="17" t="str">
        <x:v>GPT-4o (May 2024)</x:v>
      </x:c>
      <x:c r="C81" s="17" t="str">
        <x:v>OpenAI</x:v>
      </x:c>
      <x:c r="D81" s="17" t="str">
        <x:v>lineage:openai:gpt-4o-may-2024</x:v>
      </x:c>
      <x:c r="E81" s="17" t="str">
        <x:v>base:openai:gpt-4o-may-2024</x:v>
      </x:c>
      <x:c r="F81" s="23" t="str"/>
      <x:c r="G81" s="23" t="str">
        <x:v>GPT-4o</x:v>
      </x:c>
      <x:c r="H81" s="23" t="str">
        <x:v>GPT-4o (May 2024)</x:v>
      </x:c>
      <x:c r="I81" s="31" t="n">
        <x:v>45413</x:v>
      </x:c>
      <x:c r="J81" s="31" t="n">
        <x:v>45425</x:v>
      </x:c>
      <x:c r="K81" s="31" t="n">
        <x:v>45425</x:v>
      </x:c>
      <x:c r="L81" s="17" t="str">
        <x:v>ECI exact date</x:v>
      </x:c>
      <x:c r="M81" s="75" t="n">
        <x:v>12</x:v>
      </x:c>
      <x:c r="N81" s="20" t="n">
        <x:v>128.82634462764275</x:v>
      </x:c>
      <x:c r="O81" s="20" t="n">
        <x:v>123.36439709510967</x:v>
      </x:c>
      <x:c r="P81" s="20" t="n">
        <x:v>130.81303394938317</x:v>
      </x:c>
      <x:c r="Q81" s="20"/>
      <x:c r="R81" s="20"/>
      <x:c r="S81" s="20"/>
      <x:c r="T81" s="20"/>
      <x:c r="U81" s="20"/>
      <x:c r="V81" s="20"/>
      <x:c r="W81" s="20" t="str"/>
      <x:c r="X81" s="20" t="n">
        <x:v>0.8</x:v>
      </x:c>
      <x:c r="Y81" s="20"/>
      <x:c r="Z81" s="20" t="n">
        <x:v>0.03</x:v>
      </x:c>
      <x:c r="AA81" s="20" t="n">
        <x:v>0.92</x:v>
      </x:c>
      <x:c r="AB81" s="23" t="str">
        <x:v>Paper frontier</x:v>
      </x:c>
      <x:c r="AC81" s="23" t="str">
        <x:v>Manual exact ECI join</x:v>
      </x:c>
      <x:c r="AD81" s="23" t="str"/>
      <x:c r="AE81" s="23" t="str"/>
      <x:c r="AF81" s="23" t="str"/>
      <x:c r="AG81" s="78"/>
      <x:c r="AH81" s="81"/>
      <x:c r="AI81" s="23" t="str"/>
      <x:c r="AJ81" s="23" t="str"/>
      <x:c r="AK81" s="78"/>
      <x:c r="AL81" s="23"/>
    </x:row>
    <x:row r="82">
      <x:c r="A82" s="17" t="str">
        <x:v>google:gemini-1-5-pro-may-2024</x:v>
      </x:c>
      <x:c r="B82" s="17" t="str">
        <x:v>Gemini 1.5 Pro (May 2024)</x:v>
      </x:c>
      <x:c r="C82" s="17" t="str">
        <x:v>Google DeepMind</x:v>
      </x:c>
      <x:c r="D82" s="17" t="str">
        <x:v>lineage:google:gemini-1-5-pro-may-2024</x:v>
      </x:c>
      <x:c r="E82" s="17" t="str">
        <x:v>base:google:gemini-1-5-pro-may-2024</x:v>
      </x:c>
      <x:c r="F82" s="23" t="str"/>
      <x:c r="G82" s="23" t="str"/>
      <x:c r="H82" s="23" t="str">
        <x:v>Gemini 1.5 Pro (May 2024)</x:v>
      </x:c>
      <x:c r="I82" s="31"/>
      <x:c r="J82" s="31" t="n">
        <x:v>45426</x:v>
      </x:c>
      <x:c r="K82" s="31" t="n">
        <x:v>45426</x:v>
      </x:c>
      <x:c r="L82" s="17" t="str">
        <x:v>ECI exact date</x:v>
      </x:c>
      <x:c r="M82" s="75"/>
      <x:c r="N82" s="20" t="n">
        <x:v>127.19326227875258</x:v>
      </x:c>
      <x:c r="O82" s="20" t="n">
        <x:v>121.99912785350539</x:v>
      </x:c>
      <x:c r="P82" s="20" t="n">
        <x:v>129.60041580531382</x:v>
      </x:c>
      <x:c r="Q82" s="20"/>
      <x:c r="R82" s="20"/>
      <x:c r="S82" s="20"/>
      <x:c r="T82" s="20"/>
      <x:c r="U82" s="20"/>
      <x:c r="V82" s="20"/>
      <x:c r="W82" s="20" t="str"/>
      <x:c r="X82" s="20"/>
      <x:c r="Y82" s="20"/>
      <x:c r="Z82" s="20"/>
      <x:c r="AA82" s="20"/>
      <x:c r="AB82" s="23" t="str"/>
      <x:c r="AC82" s="23" t="str">
        <x:v>ECI-only row</x:v>
      </x:c>
      <x:c r="AD82" s="23" t="str"/>
      <x:c r="AE82" s="23" t="str"/>
      <x:c r="AF82" s="23" t="str"/>
      <x:c r="AG82" s="78"/>
      <x:c r="AH82" s="81"/>
      <x:c r="AI82" s="23" t="str"/>
      <x:c r="AJ82" s="23" t="str"/>
      <x:c r="AK82" s="78"/>
      <x:c r="AL82" s="23"/>
    </x:row>
    <x:row r="83">
      <x:c r="A83" s="17" t="str">
        <x:v>google:gemini-1-5-flash-may-2024</x:v>
      </x:c>
      <x:c r="B83" s="17" t="str">
        <x:v>Gemini 1.5 Flash (May 2024)</x:v>
      </x:c>
      <x:c r="C83" s="17" t="str">
        <x:v>Google DeepMind</x:v>
      </x:c>
      <x:c r="D83" s="17" t="str">
        <x:v>lineage:google:gemini-1-5-flash-may-2024</x:v>
      </x:c>
      <x:c r="E83" s="17" t="str">
        <x:v>base:google:gemini-1-5-flash-may-2024</x:v>
      </x:c>
      <x:c r="F83" s="23" t="str"/>
      <x:c r="G83" s="23" t="str"/>
      <x:c r="H83" s="23" t="str">
        <x:v>Gemini 1.5 Flash (May 2024)</x:v>
      </x:c>
      <x:c r="I83" s="31"/>
      <x:c r="J83" s="31" t="n">
        <x:v>45435</x:v>
      </x:c>
      <x:c r="K83" s="31" t="n">
        <x:v>45435</x:v>
      </x:c>
      <x:c r="L83" s="17" t="str">
        <x:v>ECI exact date</x:v>
      </x:c>
      <x:c r="M83" s="75"/>
      <x:c r="N83" s="20" t="n">
        <x:v>122.52532409215617</x:v>
      </x:c>
      <x:c r="O83" s="20" t="n">
        <x:v>116.1106160565499</x:v>
      </x:c>
      <x:c r="P83" s="20" t="n">
        <x:v>124.53028470775222</x:v>
      </x:c>
      <x:c r="Q83" s="20"/>
      <x:c r="R83" s="20"/>
      <x:c r="S83" s="20"/>
      <x:c r="T83" s="20"/>
      <x:c r="U83" s="20"/>
      <x:c r="V83" s="20"/>
      <x:c r="W83" s="20" t="str"/>
      <x:c r="X83" s="20"/>
      <x:c r="Y83" s="20"/>
      <x:c r="Z83" s="20"/>
      <x:c r="AA83" s="20"/>
      <x:c r="AB83" s="23" t="str"/>
      <x:c r="AC83" s="23" t="str">
        <x:v>ECI-only row</x:v>
      </x:c>
      <x:c r="AD83" s="23" t="str"/>
      <x:c r="AE83" s="23" t="str"/>
      <x:c r="AF83" s="23" t="str"/>
      <x:c r="AG83" s="78"/>
      <x:c r="AH83" s="81"/>
      <x:c r="AI83" s="23" t="str"/>
      <x:c r="AJ83" s="23" t="str"/>
      <x:c r="AK83" s="78"/>
      <x:c r="AL83" s="23"/>
    </x:row>
    <x:row r="84">
      <x:c r="A84" s="17" t="str">
        <x:v>alibaba:qwen2-72b</x:v>
      </x:c>
      <x:c r="B84" s="17" t="str">
        <x:v>Qwen2-72B</x:v>
      </x:c>
      <x:c r="C84" s="17" t="str">
        <x:v>Alibaba</x:v>
      </x:c>
      <x:c r="D84" s="17" t="str">
        <x:v>lineage:alibaba:qwen2-72b</x:v>
      </x:c>
      <x:c r="E84" s="17" t="str">
        <x:v>base:alibaba:qwen2-72b</x:v>
      </x:c>
      <x:c r="F84" s="23" t="str"/>
      <x:c r="G84" s="23" t="str"/>
      <x:c r="H84" s="23" t="str">
        <x:v>Qwen2-72B</x:v>
      </x:c>
      <x:c r="I84" s="31"/>
      <x:c r="J84" s="31" t="n">
        <x:v>45450</x:v>
      </x:c>
      <x:c r="K84" s="31" t="n">
        <x:v>45450</x:v>
      </x:c>
      <x:c r="L84" s="17" t="str">
        <x:v>ECI exact date</x:v>
      </x:c>
      <x:c r="M84" s="75"/>
      <x:c r="N84" s="20" t="n">
        <x:v>125.47780176599886</x:v>
      </x:c>
      <x:c r="O84" s="20" t="n">
        <x:v>119.22364159415108</x:v>
      </x:c>
      <x:c r="P84" s="20" t="n">
        <x:v>126.95814831532972</x:v>
      </x:c>
      <x:c r="Q84" s="20"/>
      <x:c r="R84" s="20"/>
      <x:c r="S84" s="20"/>
      <x:c r="T84" s="20" t="n">
        <x:v>72.71</x:v>
      </x:c>
      <x:c r="U84" s="20"/>
      <x:c r="V84" s="20"/>
      <x:c r="W84" s="20" t="str"/>
      <x:c r="X84" s="20"/>
      <x:c r="Y84" s="20"/>
      <x:c r="Z84" s="20"/>
      <x:c r="AA84" s="20"/>
      <x:c r="AB84" s="23" t="str"/>
      <x:c r="AC84" s="23" t="str">
        <x:v>ECI-only row</x:v>
      </x:c>
      <x:c r="AD84" s="23" t="str"/>
      <x:c r="AE84" s="23" t="str">
        <x:v>Parameter row: Regression Data!23</x:v>
      </x:c>
      <x:c r="AF84" s="23" t="str"/>
      <x:c r="AG84" s="78"/>
      <x:c r="AH84" s="81"/>
      <x:c r="AI84" s="23" t="str"/>
      <x:c r="AJ84" s="23" t="str"/>
      <x:c r="AK84" s="78"/>
      <x:c r="AL84" s="23"/>
    </x:row>
    <x:row r="85">
      <x:c r="A85" s="17" t="str">
        <x:v>unknown:deepseek-coder-v2-lite-base</x:v>
      </x:c>
      <x:c r="B85" s="17" t="str">
        <x:v>DeepSeek-Coder-V2-Lite-Base</x:v>
      </x:c>
      <x:c r="C85" s="17" t="str"/>
      <x:c r="D85" s="17" t="str">
        <x:v>lineage:unknown:deepseek-coder-v2-lite-base</x:v>
      </x:c>
      <x:c r="E85" s="17" t="str">
        <x:v>base:unknown:deepseek-coder-v2-lite-base</x:v>
      </x:c>
      <x:c r="F85" s="23" t="str"/>
      <x:c r="G85" s="23" t="str"/>
      <x:c r="H85" s="23" t="str">
        <x:v>DeepSeek-Coder-V2-Lite-Base</x:v>
      </x:c>
      <x:c r="I85" s="31"/>
      <x:c r="J85" s="31" t="n">
        <x:v>45456</x:v>
      </x:c>
      <x:c r="K85" s="31" t="n">
        <x:v>45456</x:v>
      </x:c>
      <x:c r="L85" s="17" t="str">
        <x:v>ECI exact date</x:v>
      </x:c>
      <x:c r="M85" s="75"/>
      <x:c r="N85" s="20" t="n">
        <x:v>108.59278024987266</x:v>
      </x:c>
      <x:c r="O85" s="20" t="n">
        <x:v>99.81666164897423</x:v>
      </x:c>
      <x:c r="P85" s="20" t="n">
        <x:v>113.99603723448882</x:v>
      </x:c>
      <x:c r="Q85" s="20"/>
      <x:c r="R85" s="20"/>
      <x:c r="S85" s="20"/>
      <x:c r="T85" s="20"/>
      <x:c r="U85" s="20"/>
      <x:c r="V85" s="20"/>
      <x:c r="W85" s="20" t="str"/>
      <x:c r="X85" s="20"/>
      <x:c r="Y85" s="20"/>
      <x:c r="Z85" s="20"/>
      <x:c r="AA85" s="20"/>
      <x:c r="AB85" s="23" t="str"/>
      <x:c r="AC85" s="23" t="str">
        <x:v>ECI-only row</x:v>
      </x:c>
      <x:c r="AD85" s="23" t="str"/>
      <x:c r="AE85" s="23" t="str"/>
      <x:c r="AF85" s="23" t="str"/>
      <x:c r="AG85" s="78"/>
      <x:c r="AH85" s="81"/>
      <x:c r="AI85" s="23" t="str"/>
      <x:c r="AJ85" s="23" t="str"/>
      <x:c r="AK85" s="78"/>
      <x:c r="AL85" s="23"/>
    </x:row>
    <x:row r="86">
      <x:c r="A86" s="17" t="str">
        <x:v>anthropic:claude-3-5-sonnet</x:v>
      </x:c>
      <x:c r="B86" s="17" t="str">
        <x:v>Claude 3.5 Sonnet</x:v>
      </x:c>
      <x:c r="C86" s="17" t="str">
        <x:v>Anthropic</x:v>
      </x:c>
      <x:c r="D86" s="17" t="str">
        <x:v>lineage:anthropic:claude-3-5-sonnet</x:v>
      </x:c>
      <x:c r="E86" s="17" t="str">
        <x:v>base:anthropic:claude-3-5-sonnet</x:v>
      </x:c>
      <x:c r="F86" s="23" t="str"/>
      <x:c r="G86" s="23" t="str"/>
      <x:c r="H86" s="23" t="str">
        <x:v>Claude 3.5 Sonnet</x:v>
      </x:c>
      <x:c r="I86" s="31"/>
      <x:c r="J86" s="31" t="n">
        <x:v>45463</x:v>
      </x:c>
      <x:c r="K86" s="31" t="n">
        <x:v>45463</x:v>
      </x:c>
      <x:c r="L86" s="17" t="str">
        <x:v>ECI exact date</x:v>
      </x:c>
      <x:c r="M86" s="75"/>
      <x:c r="N86" s="20" t="n">
        <x:v>130</x:v>
      </x:c>
      <x:c r="O86" s="20" t="n">
        <x:v>0</x:v>
      </x:c>
      <x:c r="P86" s="20" t="n">
        <x:v>0</x:v>
      </x:c>
      <x:c r="Q86" s="20"/>
      <x:c r="R86" s="20"/>
      <x:c r="S86" s="20"/>
      <x:c r="T86" s="20"/>
      <x:c r="U86" s="20"/>
      <x:c r="V86" s="20"/>
      <x:c r="W86" s="20" t="str"/>
      <x:c r="X86" s="20"/>
      <x:c r="Y86" s="20"/>
      <x:c r="Z86" s="20"/>
      <x:c r="AA86" s="20"/>
      <x:c r="AB86" s="23" t="str"/>
      <x:c r="AC86" s="23" t="str">
        <x:v>ECI-only row</x:v>
      </x:c>
      <x:c r="AD86" s="23" t="str"/>
      <x:c r="AE86" s="23" t="str"/>
      <x:c r="AF86" s="23" t="str"/>
      <x:c r="AG86" s="78"/>
      <x:c r="AH86" s="81"/>
      <x:c r="AI86" s="23" t="str"/>
      <x:c r="AJ86" s="23" t="str"/>
      <x:c r="AK86" s="78"/>
      <x:c r="AL86" s="23"/>
    </x:row>
    <x:row r="87">
      <x:c r="A87" s="17" t="str">
        <x:v>google:gemma-2-27b</x:v>
      </x:c>
      <x:c r="B87" s="17" t="str">
        <x:v>Gemma 2 27B</x:v>
      </x:c>
      <x:c r="C87" s="17" t="str">
        <x:v>Google DeepMind</x:v>
      </x:c>
      <x:c r="D87" s="17" t="str">
        <x:v>lineage:google:gemma-2-27b</x:v>
      </x:c>
      <x:c r="E87" s="17" t="str">
        <x:v>base:google:gemma-2-27b</x:v>
      </x:c>
      <x:c r="F87" s="23" t="str"/>
      <x:c r="G87" s="23" t="str"/>
      <x:c r="H87" s="23" t="str">
        <x:v>Gemma 2 27B</x:v>
      </x:c>
      <x:c r="I87" s="31"/>
      <x:c r="J87" s="31" t="n">
        <x:v>45467</x:v>
      </x:c>
      <x:c r="K87" s="31" t="n">
        <x:v>45467</x:v>
      </x:c>
      <x:c r="L87" s="17" t="str">
        <x:v>ECI exact date</x:v>
      </x:c>
      <x:c r="M87" s="75"/>
      <x:c r="N87" s="20" t="n">
        <x:v>122.45134578287711</x:v>
      </x:c>
      <x:c r="O87" s="20" t="n">
        <x:v>115.35179626176959</x:v>
      </x:c>
      <x:c r="P87" s="20" t="n">
        <x:v>124.34630407704628</x:v>
      </x:c>
      <x:c r="Q87" s="20"/>
      <x:c r="R87" s="20"/>
      <x:c r="S87" s="20"/>
      <x:c r="T87" s="20" t="n">
        <x:v>27</x:v>
      </x:c>
      <x:c r="U87" s="20"/>
      <x:c r="V87" s="20"/>
      <x:c r="W87" s="20" t="str"/>
      <x:c r="X87" s="20"/>
      <x:c r="Y87" s="20"/>
      <x:c r="Z87" s="20"/>
      <x:c r="AA87" s="20"/>
      <x:c r="AB87" s="23" t="str"/>
      <x:c r="AC87" s="23" t="str">
        <x:v>ECI-only row</x:v>
      </x:c>
      <x:c r="AD87" s="23" t="str"/>
      <x:c r="AE87" s="23" t="str">
        <x:v>Parameter row: Regression Data!24</x:v>
      </x:c>
      <x:c r="AF87" s="23" t="str"/>
      <x:c r="AG87" s="78"/>
      <x:c r="AH87" s="81"/>
      <x:c r="AI87" s="23" t="str"/>
      <x:c r="AJ87" s="23" t="str"/>
      <x:c r="AK87" s="78"/>
      <x:c r="AL87" s="23"/>
    </x:row>
    <x:row r="88">
      <x:c r="A88" s="17" t="str">
        <x:v>google:gemma-2-9b</x:v>
      </x:c>
      <x:c r="B88" s="17" t="str">
        <x:v>Gemma 2 9B</x:v>
      </x:c>
      <x:c r="C88" s="17" t="str">
        <x:v>Google DeepMind</x:v>
      </x:c>
      <x:c r="D88" s="17" t="str">
        <x:v>lineage:google:gemma-2-9b</x:v>
      </x:c>
      <x:c r="E88" s="17" t="str">
        <x:v>base:google:gemma-2-9b</x:v>
      </x:c>
      <x:c r="F88" s="23" t="str"/>
      <x:c r="G88" s="23" t="str"/>
      <x:c r="H88" s="23" t="str">
        <x:v>Gemma 2 9B</x:v>
      </x:c>
      <x:c r="I88" s="31"/>
      <x:c r="J88" s="31" t="n">
        <x:v>45467</x:v>
      </x:c>
      <x:c r="K88" s="31" t="n">
        <x:v>45467</x:v>
      </x:c>
      <x:c r="L88" s="17" t="str">
        <x:v>ECI exact date</x:v>
      </x:c>
      <x:c r="M88" s="75"/>
      <x:c r="N88" s="20" t="n">
        <x:v>119.55429530149902</x:v>
      </x:c>
      <x:c r="O88" s="20" t="n">
        <x:v>111.90270208531497</x:v>
      </x:c>
      <x:c r="P88" s="20" t="n">
        <x:v>122.61393454702171</x:v>
      </x:c>
      <x:c r="Q88" s="20"/>
      <x:c r="R88" s="20"/>
      <x:c r="S88" s="20"/>
      <x:c r="T88" s="20"/>
      <x:c r="U88" s="20"/>
      <x:c r="V88" s="20"/>
      <x:c r="W88" s="20" t="str"/>
      <x:c r="X88" s="20"/>
      <x:c r="Y88" s="20"/>
      <x:c r="Z88" s="20"/>
      <x:c r="AA88" s="20"/>
      <x:c r="AB88" s="23" t="str"/>
      <x:c r="AC88" s="23" t="str">
        <x:v>ECI-only row</x:v>
      </x:c>
      <x:c r="AD88" s="23" t="str"/>
      <x:c r="AE88" s="23" t="str"/>
      <x:c r="AF88" s="23" t="str"/>
      <x:c r="AG88" s="78"/>
      <x:c r="AH88" s="81"/>
      <x:c r="AI88" s="23" t="str"/>
      <x:c r="AJ88" s="23" t="str"/>
      <x:c r="AK88" s="78"/>
      <x:c r="AL88" s="23"/>
    </x:row>
    <x:row r="89">
      <x:c r="A89" s="17" t="str">
        <x:v>mistral:mistral-nemo</x:v>
      </x:c>
      <x:c r="B89" s="17" t="str">
        <x:v>Mistral NeMo</x:v>
      </x:c>
      <x:c r="C89" s="17" t="str">
        <x:v>Mistral AI</x:v>
      </x:c>
      <x:c r="D89" s="17" t="str">
        <x:v>lineage:mistral:mistral-nemo</x:v>
      </x:c>
      <x:c r="E89" s="17" t="str">
        <x:v>base:mistral:mistral-nemo</x:v>
      </x:c>
      <x:c r="F89" s="23" t="str"/>
      <x:c r="G89" s="23" t="str">
        <x:v>Mistral Nemo 12B</x:v>
      </x:c>
      <x:c r="H89" s="23" t="str">
        <x:v>Mistral NeMo</x:v>
      </x:c>
      <x:c r="I89" s="31" t="n">
        <x:v>45474</x:v>
      </x:c>
      <x:c r="J89" s="31" t="n">
        <x:v>45491</x:v>
      </x:c>
      <x:c r="K89" s="31" t="n">
        <x:v>45491</x:v>
      </x:c>
      <x:c r="L89" s="17" t="str">
        <x:v>ECI exact date</x:v>
      </x:c>
      <x:c r="M89" s="75" t="n">
        <x:v>17</x:v>
      </x:c>
      <x:c r="N89" s="20" t="n">
        <x:v>118.35694610610405</x:v>
      </x:c>
      <x:c r="O89" s="20" t="n">
        <x:v>110.4048459473091</x:v>
      </x:c>
      <x:c r="P89" s="20" t="n">
        <x:v>121.69994062217229</x:v>
      </x:c>
      <x:c r="Q89" s="20"/>
      <x:c r="R89" s="20" t="n">
        <x:v>12</x:v>
      </x:c>
      <x:c r="S89" s="20" t="n">
        <x:v>12</x:v>
      </x:c>
      <x:c r="T89" s="20" t="n">
        <x:v>12</x:v>
      </x:c>
      <x:c r="U89" s="20"/>
      <x:c r="V89" s="20" t="n">
        <x:v>40</x:v>
      </x:c>
      <x:c r="W89" s="20" t="str">
        <x:v>Dense</x:v>
      </x:c>
      <x:c r="X89" s="20" t="n">
        <x:v>0.126</x:v>
      </x:c>
      <x:c r="Y89" s="20" t="n">
        <x:v>0.048</x:v>
      </x:c>
      <x:c r="Z89" s="20" t="n">
        <x:v>0.002</x:v>
      </x:c>
      <x:c r="AA89" s="20" t="n">
        <x:v>0.3</x:v>
      </x:c>
      <x:c r="AB89" s="23" t="str">
        <x:v>Paper open-weight</x:v>
      </x:c>
      <x:c r="AC89" s="23" t="str">
        <x:v>Manual exact ECI join</x:v>
      </x:c>
      <x:c r="AD89" s="23" t="str"/>
      <x:c r="AE89" s="23" t="str">
        <x:v>Parameter row: Regression Data!25</x:v>
      </x:c>
      <x:c r="AF89" s="23" t="str"/>
      <x:c r="AG89" s="78"/>
      <x:c r="AH89" s="81"/>
      <x:c r="AI89" s="23" t="str"/>
      <x:c r="AJ89" s="23" t="str"/>
      <x:c r="AK89" s="78"/>
      <x:c r="AL89" s="23"/>
    </x:row>
    <x:row r="90">
      <x:c r="A90" s="17" t="str">
        <x:v>openai:gpt-4o-mini</x:v>
      </x:c>
      <x:c r="B90" s="17" t="str">
        <x:v>GPT-4o mini</x:v>
      </x:c>
      <x:c r="C90" s="17" t="str">
        <x:v>OpenAI</x:v>
      </x:c>
      <x:c r="D90" s="17" t="str">
        <x:v>lineage:openai:gpt-4o-mini</x:v>
      </x:c>
      <x:c r="E90" s="17" t="str">
        <x:v>base:openai:gpt-4o-mini</x:v>
      </x:c>
      <x:c r="F90" s="23" t="str"/>
      <x:c r="G90" s="23" t="str"/>
      <x:c r="H90" s="23" t="str">
        <x:v>GPT-4o mini</x:v>
      </x:c>
      <x:c r="I90" s="31"/>
      <x:c r="J90" s="31" t="n">
        <x:v>45491</x:v>
      </x:c>
      <x:c r="K90" s="31" t="n">
        <x:v>45491</x:v>
      </x:c>
      <x:c r="L90" s="17" t="str">
        <x:v>ECI exact date</x:v>
      </x:c>
      <x:c r="M90" s="75"/>
      <x:c r="N90" s="20" t="n">
        <x:v>126.92919413653993</x:v>
      </x:c>
      <x:c r="O90" s="20" t="n">
        <x:v>120.50737465826907</x:v>
      </x:c>
      <x:c r="P90" s="20" t="n">
        <x:v>128.91934939770672</x:v>
      </x:c>
      <x:c r="Q90" s="20"/>
      <x:c r="R90" s="20"/>
      <x:c r="S90" s="20"/>
      <x:c r="T90" s="20"/>
      <x:c r="U90" s="20"/>
      <x:c r="V90" s="20"/>
      <x:c r="W90" s="20" t="str"/>
      <x:c r="X90" s="20"/>
      <x:c r="Y90" s="20"/>
      <x:c r="Z90" s="20"/>
      <x:c r="AA90" s="20"/>
      <x:c r="AB90" s="23" t="str"/>
      <x:c r="AC90" s="23" t="str">
        <x:v>ECI-only row</x:v>
      </x:c>
      <x:c r="AD90" s="23" t="str"/>
      <x:c r="AE90" s="23" t="str"/>
      <x:c r="AF90" s="23" t="str"/>
      <x:c r="AG90" s="78"/>
      <x:c r="AH90" s="81"/>
      <x:c r="AI90" s="23" t="str"/>
      <x:c r="AJ90" s="23" t="str"/>
      <x:c r="AK90" s="78"/>
      <x:c r="AL90" s="23"/>
    </x:row>
    <x:row r="91">
      <x:c r="A91" s="17" t="str">
        <x:v>meta:llama-3-1-405b</x:v>
      </x:c>
      <x:c r="B91" s="17" t="str">
        <x:v>Llama 3.1-405B</x:v>
      </x:c>
      <x:c r="C91" s="17" t="str">
        <x:v>Meta AI</x:v>
      </x:c>
      <x:c r="D91" s="17" t="str">
        <x:v>lineage:meta:llama-3-1-405b</x:v>
      </x:c>
      <x:c r="E91" s="17" t="str">
        <x:v>base:meta:llama-3-1-405b</x:v>
      </x:c>
      <x:c r="F91" s="23" t="str"/>
      <x:c r="G91" s="23" t="str"/>
      <x:c r="H91" s="23" t="str">
        <x:v>Llama 3.1-405B</x:v>
      </x:c>
      <x:c r="I91" s="31"/>
      <x:c r="J91" s="31" t="n">
        <x:v>45496</x:v>
      </x:c>
      <x:c r="K91" s="31" t="n">
        <x:v>45496</x:v>
      </x:c>
      <x:c r="L91" s="17" t="str">
        <x:v>ECI exact date</x:v>
      </x:c>
      <x:c r="M91" s="75"/>
      <x:c r="N91" s="20" t="n">
        <x:v>128.98892585109627</x:v>
      </x:c>
      <x:c r="O91" s="20" t="n">
        <x:v>123.64766705956036</x:v>
      </x:c>
      <x:c r="P91" s="20" t="n">
        <x:v>130.84049582283313</x:v>
      </x:c>
      <x:c r="Q91" s="20"/>
      <x:c r="R91" s="20"/>
      <x:c r="S91" s="20"/>
      <x:c r="T91" s="20" t="n">
        <x:v>405</x:v>
      </x:c>
      <x:c r="U91" s="20"/>
      <x:c r="V91" s="20"/>
      <x:c r="W91" s="20" t="str"/>
      <x:c r="X91" s="20"/>
      <x:c r="Y91" s="20"/>
      <x:c r="Z91" s="20"/>
      <x:c r="AA91" s="20"/>
      <x:c r="AB91" s="23" t="str"/>
      <x:c r="AC91" s="23" t="str">
        <x:v>ECI-only row</x:v>
      </x:c>
      <x:c r="AD91" s="23" t="str"/>
      <x:c r="AE91" s="23" t="str">
        <x:v>Parameter row: Regression Data!26</x:v>
      </x:c>
      <x:c r="AF91" s="23" t="str"/>
      <x:c r="AG91" s="78"/>
      <x:c r="AH91" s="81"/>
      <x:c r="AI91" s="23" t="str"/>
      <x:c r="AJ91" s="23" t="str"/>
      <x:c r="AK91" s="78"/>
      <x:c r="AL91" s="23"/>
    </x:row>
    <x:row r="92">
      <x:c r="A92" s="17" t="str">
        <x:v>meta:llama-3-1-70b</x:v>
      </x:c>
      <x:c r="B92" s="17" t="str">
        <x:v>Llama 3.1-70B</x:v>
      </x:c>
      <x:c r="C92" s="17" t="str">
        <x:v>Meta AI</x:v>
      </x:c>
      <x:c r="D92" s="17" t="str">
        <x:v>lineage:meta:llama-3-1-70b</x:v>
      </x:c>
      <x:c r="E92" s="17" t="str">
        <x:v>base:meta:llama-3-1-70b</x:v>
      </x:c>
      <x:c r="F92" s="23" t="str"/>
      <x:c r="G92" s="23" t="str">
        <x:v>Llama 3.1 70B Instruct</x:v>
      </x:c>
      <x:c r="H92" s="23" t="str">
        <x:v>Llama 3.1-70B</x:v>
      </x:c>
      <x:c r="I92" s="31" t="n">
        <x:v>45474</x:v>
      </x:c>
      <x:c r="J92" s="31" t="n">
        <x:v>45496</x:v>
      </x:c>
      <x:c r="K92" s="31" t="n">
        <x:v>45496</x:v>
      </x:c>
      <x:c r="L92" s="17" t="str">
        <x:v>ECI exact date</x:v>
      </x:c>
      <x:c r="M92" s="75" t="n">
        <x:v>22</x:v>
      </x:c>
      <x:c r="N92" s="20" t="n">
        <x:v>125.51517738096445</x:v>
      </x:c>
      <x:c r="O92" s="20" t="n">
        <x:v>119.17814790168867</x:v>
      </x:c>
      <x:c r="P92" s="20" t="n">
        <x:v>127.5404589220735</x:v>
      </x:c>
      <x:c r="Q92" s="20"/>
      <x:c r="R92" s="20" t="n">
        <x:v>70</x:v>
      </x:c>
      <x:c r="S92" s="20" t="n">
        <x:v>70</x:v>
      </x:c>
      <x:c r="T92" s="20" t="n">
        <x:v>70</x:v>
      </x:c>
      <x:c r="U92" s="20"/>
      <x:c r="V92" s="20" t="n">
        <x:v>80</x:v>
      </x:c>
      <x:c r="W92" s="20" t="str">
        <x:v>Dense</x:v>
      </x:c>
      <x:c r="X92" s="20" t="n">
        <x:v>0.407</x:v>
      </x:c>
      <x:c r="Y92" s="20" t="n">
        <x:v>0.195</x:v>
      </x:c>
      <x:c r="Z92" s="20" t="n">
        <x:v>0.022</x:v>
      </x:c>
      <x:c r="AA92" s="20" t="n">
        <x:v>0.762</x:v>
      </x:c>
      <x:c r="AB92" s="23" t="str">
        <x:v>Paper open-weight</x:v>
      </x:c>
      <x:c r="AC92" s="23" t="str">
        <x:v>Manual exact ECI join</x:v>
      </x:c>
      <x:c r="AD92" s="23" t="str"/>
      <x:c r="AE92" s="23" t="str">
        <x:v>Parameter row: Regression Data!27</x:v>
      </x:c>
      <x:c r="AF92" s="23" t="str"/>
      <x:c r="AG92" s="78"/>
      <x:c r="AH92" s="81"/>
      <x:c r="AI92" s="23" t="str"/>
      <x:c r="AJ92" s="23" t="str"/>
      <x:c r="AK92" s="78"/>
      <x:c r="AL92" s="23"/>
    </x:row>
    <x:row r="93">
      <x:c r="A93" s="17" t="str">
        <x:v>meta:llama-3-1-8b</x:v>
      </x:c>
      <x:c r="B93" s="17" t="str">
        <x:v>Llama 3.1-8B</x:v>
      </x:c>
      <x:c r="C93" s="17" t="str">
        <x:v>Meta AI</x:v>
      </x:c>
      <x:c r="D93" s="17" t="str">
        <x:v>lineage:meta:llama-3-1-8b</x:v>
      </x:c>
      <x:c r="E93" s="17" t="str">
        <x:v>base:meta:llama-3-1-8b</x:v>
      </x:c>
      <x:c r="F93" s="23" t="str"/>
      <x:c r="G93" s="23" t="str">
        <x:v>Llama 3.1 8B Instruct</x:v>
      </x:c>
      <x:c r="H93" s="23" t="str">
        <x:v>Llama 3.1-8B</x:v>
      </x:c>
      <x:c r="I93" s="31" t="n">
        <x:v>45474</x:v>
      </x:c>
      <x:c r="J93" s="31" t="n">
        <x:v>45496</x:v>
      </x:c>
      <x:c r="K93" s="31" t="n">
        <x:v>45496</x:v>
      </x:c>
      <x:c r="L93" s="17" t="str">
        <x:v>ECI exact date</x:v>
      </x:c>
      <x:c r="M93" s="75" t="n">
        <x:v>22</x:v>
      </x:c>
      <x:c r="N93" s="20" t="n">
        <x:v>115.41608049650111</x:v>
      </x:c>
      <x:c r="O93" s="20" t="n">
        <x:v>104.08713171268155</x:v>
      </x:c>
      <x:c r="P93" s="20" t="n">
        <x:v>121.57942684677951</x:v>
      </x:c>
      <x:c r="Q93" s="20"/>
      <x:c r="R93" s="20" t="n">
        <x:v>8</x:v>
      </x:c>
      <x:c r="S93" s="20" t="n">
        <x:v>8</x:v>
      </x:c>
      <x:c r="T93" s="20"/>
      <x:c r="U93" s="20"/>
      <x:c r="V93" s="20" t="n">
        <x:v>32</x:v>
      </x:c>
      <x:c r="W93" s="20" t="str">
        <x:v>Dense</x:v>
      </x:c>
      <x:c r="X93" s="20" t="n">
        <x:v>0.097</x:v>
      </x:c>
      <x:c r="Y93" s="20" t="n">
        <x:v>0.034</x:v>
      </x:c>
      <x:c r="Z93" s="20" t="n">
        <x:v>0</x:v>
      </x:c>
      <x:c r="AA93" s="20" t="n">
        <x:v>0.279</x:v>
      </x:c>
      <x:c r="AB93" s="23" t="str">
        <x:v>Paper open-weight</x:v>
      </x:c>
      <x:c r="AC93" s="23" t="str">
        <x:v>Manual exact ECI join</x:v>
      </x:c>
      <x:c r="AD93" s="23" t="str"/>
      <x:c r="AE93" s="23" t="str"/>
      <x:c r="AF93" s="23" t="str"/>
      <x:c r="AG93" s="78"/>
      <x:c r="AH93" s="81"/>
      <x:c r="AI93" s="23" t="str"/>
      <x:c r="AJ93" s="23" t="str"/>
      <x:c r="AK93" s="78"/>
      <x:c r="AL93" s="23"/>
    </x:row>
    <x:row r="94">
      <x:c r="A94" s="17" t="str">
        <x:v>mistral:mistral-large-2-jul-2024</x:v>
      </x:c>
      <x:c r="B94" s="17" t="str">
        <x:v>Mistral Large 2 (Jul 2024)</x:v>
      </x:c>
      <x:c r="C94" s="17" t="str">
        <x:v>Mistral AI</x:v>
      </x:c>
      <x:c r="D94" s="17" t="str">
        <x:v>lineage:mistral:mistral-large-2-jul-2024</x:v>
      </x:c>
      <x:c r="E94" s="17" t="str">
        <x:v>base:mistral:mistral-large-2-jul-2024</x:v>
      </x:c>
      <x:c r="F94" s="23" t="str"/>
      <x:c r="G94" s="23" t="str"/>
      <x:c r="H94" s="23" t="str">
        <x:v>Mistral Large 2 (Jul 2024)</x:v>
      </x:c>
      <x:c r="I94" s="31"/>
      <x:c r="J94" s="31" t="n">
        <x:v>45497</x:v>
      </x:c>
      <x:c r="K94" s="31" t="n">
        <x:v>45497</x:v>
      </x:c>
      <x:c r="L94" s="17" t="str">
        <x:v>ECI exact date</x:v>
      </x:c>
      <x:c r="M94" s="75"/>
      <x:c r="N94" s="20" t="n">
        <x:v>127.5193917643926</x:v>
      </x:c>
      <x:c r="O94" s="20" t="n">
        <x:v>122.22315774669897</x:v>
      </x:c>
      <x:c r="P94" s="20" t="n">
        <x:v>129.31790093621828</x:v>
      </x:c>
      <x:c r="Q94" s="20"/>
      <x:c r="R94" s="20"/>
      <x:c r="S94" s="20"/>
      <x:c r="T94" s="20"/>
      <x:c r="U94" s="20"/>
      <x:c r="V94" s="20"/>
      <x:c r="W94" s="20" t="str"/>
      <x:c r="X94" s="20"/>
      <x:c r="Y94" s="20"/>
      <x:c r="Z94" s="20"/>
      <x:c r="AA94" s="20"/>
      <x:c r="AB94" s="23" t="str"/>
      <x:c r="AC94" s="23" t="str">
        <x:v>ECI-only row</x:v>
      </x:c>
      <x:c r="AD94" s="23" t="str"/>
      <x:c r="AE94" s="23" t="str"/>
      <x:c r="AF94" s="23" t="str"/>
      <x:c r="AG94" s="78"/>
      <x:c r="AH94" s="81"/>
      <x:c r="AI94" s="23" t="str"/>
      <x:c r="AJ94" s="23" t="str"/>
      <x:c r="AK94" s="78"/>
      <x:c r="AL94" s="23"/>
    </x:row>
    <x:row r="95">
      <x:c r="A95" s="17" t="str">
        <x:v>openai:gpt-4o-aug-2024</x:v>
      </x:c>
      <x:c r="B95" s="17" t="str">
        <x:v>GPT-4o (Aug 2024)</x:v>
      </x:c>
      <x:c r="C95" s="17" t="str">
        <x:v>OpenAI</x:v>
      </x:c>
      <x:c r="D95" s="17" t="str">
        <x:v>lineage:openai:gpt-4o-aug-2024</x:v>
      </x:c>
      <x:c r="E95" s="17" t="str">
        <x:v>base:openai:gpt-4o-aug-2024</x:v>
      </x:c>
      <x:c r="F95" s="23" t="str"/>
      <x:c r="G95" s="23" t="str"/>
      <x:c r="H95" s="23" t="str">
        <x:v>GPT-4o (Aug 2024)</x:v>
      </x:c>
      <x:c r="I95" s="31"/>
      <x:c r="J95" s="31" t="n">
        <x:v>45510</x:v>
      </x:c>
      <x:c r="K95" s="31" t="n">
        <x:v>45510</x:v>
      </x:c>
      <x:c r="L95" s="17" t="str">
        <x:v>ECI exact date</x:v>
      </x:c>
      <x:c r="M95" s="75"/>
      <x:c r="N95" s="20" t="n">
        <x:v>129.161187398667</x:v>
      </x:c>
      <x:c r="O95" s="20" t="n">
        <x:v>124.25017739646327</x:v>
      </x:c>
      <x:c r="P95" s="20" t="n">
        <x:v>131.0736842825011</x:v>
      </x:c>
      <x:c r="Q95" s="20"/>
      <x:c r="R95" s="20"/>
      <x:c r="S95" s="20"/>
      <x:c r="T95" s="20"/>
      <x:c r="U95" s="20"/>
      <x:c r="V95" s="20"/>
      <x:c r="W95" s="20" t="str"/>
      <x:c r="X95" s="20"/>
      <x:c r="Y95" s="20"/>
      <x:c r="Z95" s="20"/>
      <x:c r="AA95" s="20"/>
      <x:c r="AB95" s="23" t="str"/>
      <x:c r="AC95" s="23" t="str">
        <x:v>ECI-only row</x:v>
      </x:c>
      <x:c r="AD95" s="23" t="str"/>
      <x:c r="AE95" s="23" t="str"/>
      <x:c r="AF95" s="23" t="str"/>
      <x:c r="AG95" s="78"/>
      <x:c r="AH95" s="81"/>
      <x:c r="AI95" s="23" t="str"/>
      <x:c r="AJ95" s="23" t="str"/>
      <x:c r="AK95" s="78"/>
      <x:c r="AL95" s="23"/>
    </x:row>
    <x:row r="96">
      <x:c r="A96" s="17" t="str">
        <x:v>openai:o1-mini</x:v>
      </x:c>
      <x:c r="B96" s="17" t="str">
        <x:v>o1-mini</x:v>
      </x:c>
      <x:c r="C96" s="17" t="str">
        <x:v>OpenAI</x:v>
      </x:c>
      <x:c r="D96" s="17" t="str">
        <x:v>lineage:openai:o1-mini</x:v>
      </x:c>
      <x:c r="E96" s="17" t="str">
        <x:v>base:openai:o1-mini</x:v>
      </x:c>
      <x:c r="F96" s="23" t="str"/>
      <x:c r="G96" s="23" t="str"/>
      <x:c r="H96" s="23" t="str">
        <x:v>o1-mini</x:v>
      </x:c>
      <x:c r="I96" s="31"/>
      <x:c r="J96" s="31" t="n">
        <x:v>45547</x:v>
      </x:c>
      <x:c r="K96" s="31" t="n">
        <x:v>45547</x:v>
      </x:c>
      <x:c r="L96" s="17" t="str">
        <x:v>ECI exact date</x:v>
      </x:c>
      <x:c r="M96" s="75"/>
      <x:c r="N96" s="20" t="n">
        <x:v>136.58405030138283</x:v>
      </x:c>
      <x:c r="O96" s="20" t="n">
        <x:v>132.50590382004123</x:v>
      </x:c>
      <x:c r="P96" s="20" t="n">
        <x:v>138.11674359093928</x:v>
      </x:c>
      <x:c r="Q96" s="20"/>
      <x:c r="R96" s="20"/>
      <x:c r="S96" s="20"/>
      <x:c r="T96" s="20"/>
      <x:c r="U96" s="20"/>
      <x:c r="V96" s="20"/>
      <x:c r="W96" s="20" t="str"/>
      <x:c r="X96" s="20"/>
      <x:c r="Y96" s="20"/>
      <x:c r="Z96" s="20"/>
      <x:c r="AA96" s="20"/>
      <x:c r="AB96" s="23" t="str"/>
      <x:c r="AC96" s="23" t="str">
        <x:v>ECI-only row</x:v>
      </x:c>
      <x:c r="AD96" s="23" t="str"/>
      <x:c r="AE96" s="23" t="str"/>
      <x:c r="AF96" s="23" t="str"/>
      <x:c r="AG96" s="78"/>
      <x:c r="AH96" s="81"/>
      <x:c r="AI96" s="23" t="str"/>
      <x:c r="AJ96" s="23" t="str"/>
      <x:c r="AK96" s="78"/>
      <x:c r="AL96" s="23"/>
    </x:row>
    <x:row r="97">
      <x:c r="A97" s="17" t="str">
        <x:v>openai:o1-preview</x:v>
      </x:c>
      <x:c r="B97" s="17" t="str">
        <x:v>o1-preview</x:v>
      </x:c>
      <x:c r="C97" s="17" t="str">
        <x:v>OpenAI</x:v>
      </x:c>
      <x:c r="D97" s="17" t="str">
        <x:v>lineage:openai:o1-preview</x:v>
      </x:c>
      <x:c r="E97" s="17" t="str">
        <x:v>base:openai:o1-preview</x:v>
      </x:c>
      <x:c r="F97" s="23" t="str"/>
      <x:c r="G97" s="23" t="str"/>
      <x:c r="H97" s="23" t="str">
        <x:v>o1-preview</x:v>
      </x:c>
      <x:c r="I97" s="31"/>
      <x:c r="J97" s="31" t="n">
        <x:v>45547</x:v>
      </x:c>
      <x:c r="K97" s="31" t="n">
        <x:v>45547</x:v>
      </x:c>
      <x:c r="L97" s="17" t="str">
        <x:v>ECI exact date</x:v>
      </x:c>
      <x:c r="M97" s="75"/>
      <x:c r="N97" s="20" t="n">
        <x:v>135.81849063824015</x:v>
      </x:c>
      <x:c r="O97" s="20" t="n">
        <x:v>131.6989769513381</x:v>
      </x:c>
      <x:c r="P97" s="20" t="n">
        <x:v>140.09946738287303</x:v>
      </x:c>
      <x:c r="Q97" s="20"/>
      <x:c r="R97" s="20"/>
      <x:c r="S97" s="20"/>
      <x:c r="T97" s="20"/>
      <x:c r="U97" s="20"/>
      <x:c r="V97" s="20"/>
      <x:c r="W97" s="20" t="str"/>
      <x:c r="X97" s="20"/>
      <x:c r="Y97" s="20"/>
      <x:c r="Z97" s="20"/>
      <x:c r="AA97" s="20"/>
      <x:c r="AB97" s="23" t="str"/>
      <x:c r="AC97" s="23" t="str">
        <x:v>ECI-only row</x:v>
      </x:c>
      <x:c r="AD97" s="23" t="str"/>
      <x:c r="AE97" s="23" t="str"/>
      <x:c r="AF97" s="23" t="str"/>
      <x:c r="AG97" s="78"/>
      <x:c r="AH97" s="81"/>
      <x:c r="AI97" s="23" t="str"/>
      <x:c r="AJ97" s="23" t="str"/>
      <x:c r="AK97" s="78"/>
      <x:c r="AL97" s="23"/>
    </x:row>
    <x:row r="98">
      <x:c r="A98" s="17" t="str">
        <x:v>alibaba:qwen2-5-coder-1-5b</x:v>
      </x:c>
      <x:c r="B98" s="17" t="str">
        <x:v>Qwen2.5-Coder (1.5B)</x:v>
      </x:c>
      <x:c r="C98" s="17" t="str">
        <x:v>Alibaba</x:v>
      </x:c>
      <x:c r="D98" s="17" t="str">
        <x:v>lineage:alibaba:qwen2-5-coder-1-5b</x:v>
      </x:c>
      <x:c r="E98" s="17" t="str">
        <x:v>base:alibaba:qwen2-5-coder-1-5b</x:v>
      </x:c>
      <x:c r="F98" s="23" t="str"/>
      <x:c r="G98" s="23" t="str"/>
      <x:c r="H98" s="23" t="str">
        <x:v>Qwen2.5-Coder (1.5B)</x:v>
      </x:c>
      <x:c r="I98" s="31"/>
      <x:c r="J98" s="31" t="n">
        <x:v>45553</x:v>
      </x:c>
      <x:c r="K98" s="31" t="n">
        <x:v>45553</x:v>
      </x:c>
      <x:c r="L98" s="17" t="str">
        <x:v>ECI exact date</x:v>
      </x:c>
      <x:c r="M98" s="75"/>
      <x:c r="N98" s="20" t="n">
        <x:v>102.65992847605801</x:v>
      </x:c>
      <x:c r="O98" s="20" t="n">
        <x:v>87.57981683377221</x:v>
      </x:c>
      <x:c r="P98" s="20" t="n">
        <x:v>110.62391159301531</x:v>
      </x:c>
      <x:c r="Q98" s="20"/>
      <x:c r="R98" s="20"/>
      <x:c r="S98" s="20"/>
      <x:c r="T98" s="20"/>
      <x:c r="U98" s="20"/>
      <x:c r="V98" s="20"/>
      <x:c r="W98" s="20" t="str"/>
      <x:c r="X98" s="20"/>
      <x:c r="Y98" s="20"/>
      <x:c r="Z98" s="20"/>
      <x:c r="AA98" s="20"/>
      <x:c r="AB98" s="23" t="str"/>
      <x:c r="AC98" s="23" t="str">
        <x:v>ECI-only row</x:v>
      </x:c>
      <x:c r="AD98" s="23" t="str"/>
      <x:c r="AE98" s="23" t="str"/>
      <x:c r="AF98" s="23" t="str"/>
      <x:c r="AG98" s="78"/>
      <x:c r="AH98" s="81"/>
      <x:c r="AI98" s="23" t="str"/>
      <x:c r="AJ98" s="23" t="str"/>
      <x:c r="AK98" s="78"/>
      <x:c r="AL98" s="23"/>
    </x:row>
    <x:row r="99">
      <x:c r="A99" s="17" t="str">
        <x:v>alibaba:qwen2-5-coder-32b</x:v>
      </x:c>
      <x:c r="B99" s="17" t="str">
        <x:v>Qwen2.5-Coder-32B</x:v>
      </x:c>
      <x:c r="C99" s="17" t="str">
        <x:v>Alibaba</x:v>
      </x:c>
      <x:c r="D99" s="17" t="str">
        <x:v>lineage:alibaba:qwen2-5-coder-32b</x:v>
      </x:c>
      <x:c r="E99" s="17" t="str">
        <x:v>base:alibaba:qwen2-5-coder-32b</x:v>
      </x:c>
      <x:c r="F99" s="23" t="str"/>
      <x:c r="G99" s="23" t="str"/>
      <x:c r="H99" s="23" t="str">
        <x:v>Qwen2.5-Coder-32B</x:v>
      </x:c>
      <x:c r="I99" s="31"/>
      <x:c r="J99" s="31" t="n">
        <x:v>45553</x:v>
      </x:c>
      <x:c r="K99" s="31" t="n">
        <x:v>45553</x:v>
      </x:c>
      <x:c r="L99" s="17" t="str">
        <x:v>ECI exact date</x:v>
      </x:c>
      <x:c r="M99" s="75"/>
      <x:c r="N99" s="20" t="n">
        <x:v>119.24170142421758</x:v>
      </x:c>
      <x:c r="O99" s="20" t="n">
        <x:v>109.51505866508454</x:v>
      </x:c>
      <x:c r="P99" s="20" t="n">
        <x:v>124.80442744095443</x:v>
      </x:c>
      <x:c r="Q99" s="20"/>
      <x:c r="R99" s="20"/>
      <x:c r="S99" s="20"/>
      <x:c r="T99" s="20" t="n">
        <x:v>32.5</x:v>
      </x:c>
      <x:c r="U99" s="20"/>
      <x:c r="V99" s="20"/>
      <x:c r="W99" s="20" t="str"/>
      <x:c r="X99" s="20"/>
      <x:c r="Y99" s="20"/>
      <x:c r="Z99" s="20"/>
      <x:c r="AA99" s="20"/>
      <x:c r="AB99" s="23" t="str"/>
      <x:c r="AC99" s="23" t="str">
        <x:v>ECI-only row</x:v>
      </x:c>
      <x:c r="AD99" s="23" t="str"/>
      <x:c r="AE99" s="23" t="str">
        <x:v>Parameter row: Regression Data!28</x:v>
      </x:c>
      <x:c r="AF99" s="23" t="str"/>
      <x:c r="AG99" s="78"/>
      <x:c r="AH99" s="81"/>
      <x:c r="AI99" s="23" t="str"/>
      <x:c r="AJ99" s="23" t="str"/>
      <x:c r="AK99" s="78"/>
      <x:c r="AL99" s="23"/>
    </x:row>
    <x:row r="100">
      <x:c r="A100" s="17" t="str">
        <x:v>alibaba:qwen2-5-coder-7b</x:v>
      </x:c>
      <x:c r="B100" s="17" t="str">
        <x:v>Qwen2.5-Coder (7B)</x:v>
      </x:c>
      <x:c r="C100" s="17" t="str">
        <x:v>Alibaba</x:v>
      </x:c>
      <x:c r="D100" s="17" t="str">
        <x:v>lineage:alibaba:qwen2-5-coder-7b</x:v>
      </x:c>
      <x:c r="E100" s="17" t="str">
        <x:v>base:alibaba:qwen2-5-coder-7b</x:v>
      </x:c>
      <x:c r="F100" s="23" t="str"/>
      <x:c r="G100" s="23" t="str"/>
      <x:c r="H100" s="23" t="str">
        <x:v>Qwen2.5-Coder (7B)</x:v>
      </x:c>
      <x:c r="I100" s="31"/>
      <x:c r="J100" s="31" t="n">
        <x:v>45553</x:v>
      </x:c>
      <x:c r="K100" s="31" t="n">
        <x:v>45553</x:v>
      </x:c>
      <x:c r="L100" s="17" t="str">
        <x:v>ECI exact date</x:v>
      </x:c>
      <x:c r="M100" s="75"/>
      <x:c r="N100" s="20" t="n">
        <x:v>112.87079846432134</x:v>
      </x:c>
      <x:c r="O100" s="20" t="n">
        <x:v>101.74646661183954</x:v>
      </x:c>
      <x:c r="P100" s="20" t="n">
        <x:v>118.98923128010287</x:v>
      </x:c>
      <x:c r="Q100" s="20"/>
      <x:c r="R100" s="20"/>
      <x:c r="S100" s="20"/>
      <x:c r="T100" s="20"/>
      <x:c r="U100" s="20"/>
      <x:c r="V100" s="20"/>
      <x:c r="W100" s="20" t="str"/>
      <x:c r="X100" s="20"/>
      <x:c r="Y100" s="20"/>
      <x:c r="Z100" s="20"/>
      <x:c r="AA100" s="20"/>
      <x:c r="AB100" s="23" t="str"/>
      <x:c r="AC100" s="23" t="str">
        <x:v>ECI-only row</x:v>
      </x:c>
      <x:c r="AD100" s="23" t="str"/>
      <x:c r="AE100" s="23" t="str"/>
      <x:c r="AF100" s="23" t="str"/>
      <x:c r="AG100" s="78"/>
      <x:c r="AH100" s="81"/>
      <x:c r="AI100" s="23" t="str"/>
      <x:c r="AJ100" s="23" t="str"/>
      <x:c r="AK100" s="78"/>
      <x:c r="AL100" s="23"/>
    </x:row>
    <x:row r="101">
      <x:c r="A101" s="17" t="str">
        <x:v>unknown:qwen2-5-coder-0-5b</x:v>
      </x:c>
      <x:c r="B101" s="17" t="str">
        <x:v>Qwen2.5-Coder-0.5B</x:v>
      </x:c>
      <x:c r="C101" s="17" t="str"/>
      <x:c r="D101" s="17" t="str">
        <x:v>lineage:unknown:qwen2-5-coder-0-5b</x:v>
      </x:c>
      <x:c r="E101" s="17" t="str">
        <x:v>base:unknown:qwen2-5-coder-0-5b</x:v>
      </x:c>
      <x:c r="F101" s="23" t="str"/>
      <x:c r="G101" s="23" t="str"/>
      <x:c r="H101" s="23" t="str">
        <x:v>Qwen2.5-Coder-0.5B</x:v>
      </x:c>
      <x:c r="I101" s="31"/>
      <x:c r="J101" s="31" t="n">
        <x:v>45553</x:v>
      </x:c>
      <x:c r="K101" s="31" t="n">
        <x:v>45553</x:v>
      </x:c>
      <x:c r="L101" s="17" t="str">
        <x:v>ECI exact date</x:v>
      </x:c>
      <x:c r="M101" s="75"/>
      <x:c r="N101" s="20" t="n">
        <x:v>87.78594759690839</x:v>
      </x:c>
      <x:c r="O101" s="20" t="n">
        <x:v>60.776276570990326</x:v>
      </x:c>
      <x:c r="P101" s="20" t="n">
        <x:v>100.01502153065049</x:v>
      </x:c>
      <x:c r="Q101" s="20"/>
      <x:c r="R101" s="20"/>
      <x:c r="S101" s="20"/>
      <x:c r="T101" s="20"/>
      <x:c r="U101" s="20"/>
      <x:c r="V101" s="20"/>
      <x:c r="W101" s="20" t="str"/>
      <x:c r="X101" s="20"/>
      <x:c r="Y101" s="20"/>
      <x:c r="Z101" s="20"/>
      <x:c r="AA101" s="20"/>
      <x:c r="AB101" s="23" t="str"/>
      <x:c r="AC101" s="23" t="str">
        <x:v>ECI-only row</x:v>
      </x:c>
      <x:c r="AD101" s="23" t="str"/>
      <x:c r="AE101" s="23" t="str"/>
      <x:c r="AF101" s="23" t="str"/>
      <x:c r="AG101" s="78"/>
      <x:c r="AH101" s="81"/>
      <x:c r="AI101" s="23" t="str"/>
      <x:c r="AJ101" s="23" t="str"/>
      <x:c r="AK101" s="78"/>
      <x:c r="AL101" s="23"/>
    </x:row>
    <x:row r="102">
      <x:c r="A102" s="17" t="str">
        <x:v>unknown:qwen2-5-coder-14b</x:v>
      </x:c>
      <x:c r="B102" s="17" t="str">
        <x:v>Qwen2.5-Coder-14B</x:v>
      </x:c>
      <x:c r="C102" s="17" t="str"/>
      <x:c r="D102" s="17" t="str">
        <x:v>lineage:unknown:qwen2-5-coder-14b</x:v>
      </x:c>
      <x:c r="E102" s="17" t="str">
        <x:v>base:unknown:qwen2-5-coder-14b</x:v>
      </x:c>
      <x:c r="F102" s="23" t="str"/>
      <x:c r="G102" s="23" t="str"/>
      <x:c r="H102" s="23" t="str">
        <x:v>Qwen2.5-Coder-14B</x:v>
      </x:c>
      <x:c r="I102" s="31"/>
      <x:c r="J102" s="31" t="n">
        <x:v>45553</x:v>
      </x:c>
      <x:c r="K102" s="31" t="n">
        <x:v>45553</x:v>
      </x:c>
      <x:c r="L102" s="17" t="str">
        <x:v>ECI exact date</x:v>
      </x:c>
      <x:c r="M102" s="75"/>
      <x:c r="N102" s="20" t="n">
        <x:v>116.14436536959285</x:v>
      </x:c>
      <x:c r="O102" s="20" t="n">
        <x:v>106.88971228511538</x:v>
      </x:c>
      <x:c r="P102" s="20" t="n">
        <x:v>121.78131251785922</x:v>
      </x:c>
      <x:c r="Q102" s="20"/>
      <x:c r="R102" s="20"/>
      <x:c r="S102" s="20"/>
      <x:c r="T102" s="20"/>
      <x:c r="U102" s="20"/>
      <x:c r="V102" s="20"/>
      <x:c r="W102" s="20" t="str"/>
      <x:c r="X102" s="20"/>
      <x:c r="Y102" s="20"/>
      <x:c r="Z102" s="20"/>
      <x:c r="AA102" s="20"/>
      <x:c r="AB102" s="23" t="str"/>
      <x:c r="AC102" s="23" t="str">
        <x:v>ECI-only row</x:v>
      </x:c>
      <x:c r="AD102" s="23" t="str"/>
      <x:c r="AE102" s="23" t="str"/>
      <x:c r="AF102" s="23" t="str"/>
      <x:c r="AG102" s="78"/>
      <x:c r="AH102" s="81"/>
      <x:c r="AI102" s="23" t="str"/>
      <x:c r="AJ102" s="23" t="str"/>
      <x:c r="AK102" s="78"/>
      <x:c r="AL102" s="23"/>
    </x:row>
    <x:row r="103">
      <x:c r="A103" s="17" t="str">
        <x:v>unknown:qwen2-5-coder-3b</x:v>
      </x:c>
      <x:c r="B103" s="17" t="str">
        <x:v>Qwen2.5-Coder-3B</x:v>
      </x:c>
      <x:c r="C103" s="17" t="str"/>
      <x:c r="D103" s="17" t="str">
        <x:v>lineage:unknown:qwen2-5-coder-3b</x:v>
      </x:c>
      <x:c r="E103" s="17" t="str">
        <x:v>base:unknown:qwen2-5-coder-3b</x:v>
      </x:c>
      <x:c r="F103" s="23" t="str"/>
      <x:c r="G103" s="23" t="str"/>
      <x:c r="H103" s="23" t="str">
        <x:v>Qwen2.5-Coder-3B</x:v>
      </x:c>
      <x:c r="I103" s="31"/>
      <x:c r="J103" s="31" t="n">
        <x:v>45553</x:v>
      </x:c>
      <x:c r="K103" s="31" t="n">
        <x:v>45553</x:v>
      </x:c>
      <x:c r="L103" s="17" t="str">
        <x:v>ECI exact date</x:v>
      </x:c>
      <x:c r="M103" s="75"/>
      <x:c r="N103" s="20" t="n">
        <x:v>107.44801383856765</x:v>
      </x:c>
      <x:c r="O103" s="20" t="n">
        <x:v>95.18631996199628</x:v>
      </x:c>
      <x:c r="P103" s="20" t="n">
        <x:v>115.14991539084882</x:v>
      </x:c>
      <x:c r="Q103" s="20"/>
      <x:c r="R103" s="20"/>
      <x:c r="S103" s="20"/>
      <x:c r="T103" s="20"/>
      <x:c r="U103" s="20"/>
      <x:c r="V103" s="20"/>
      <x:c r="W103" s="20" t="str"/>
      <x:c r="X103" s="20"/>
      <x:c r="Y103" s="20"/>
      <x:c r="Z103" s="20"/>
      <x:c r="AA103" s="20"/>
      <x:c r="AB103" s="23" t="str"/>
      <x:c r="AC103" s="23" t="str">
        <x:v>ECI-only row</x:v>
      </x:c>
      <x:c r="AD103" s="23" t="str"/>
      <x:c r="AE103" s="23" t="str"/>
      <x:c r="AF103" s="23" t="str"/>
      <x:c r="AG103" s="78"/>
      <x:c r="AH103" s="81"/>
      <x:c r="AI103" s="23" t="str"/>
      <x:c r="AJ103" s="23" t="str"/>
      <x:c r="AK103" s="78"/>
      <x:c r="AL103" s="23"/>
    </x:row>
    <x:row r="104">
      <x:c r="A104" s="17" t="str">
        <x:v>alibaba:qwen2-5-72b</x:v>
      </x:c>
      <x:c r="B104" s="17" t="str">
        <x:v>Qwen2.5-72B</x:v>
      </x:c>
      <x:c r="C104" s="17" t="str">
        <x:v>Alibaba</x:v>
      </x:c>
      <x:c r="D104" s="17" t="str">
        <x:v>lineage:alibaba:qwen2-5-72b</x:v>
      </x:c>
      <x:c r="E104" s="17" t="str">
        <x:v>base:alibaba:qwen2-5-72b</x:v>
      </x:c>
      <x:c r="F104" s="23" t="str"/>
      <x:c r="G104" s="23" t="str"/>
      <x:c r="H104" s="23" t="str">
        <x:v>Qwen2.5-72B</x:v>
      </x:c>
      <x:c r="I104" s="31"/>
      <x:c r="J104" s="31" t="n">
        <x:v>45554</x:v>
      </x:c>
      <x:c r="K104" s="31" t="n">
        <x:v>45554</x:v>
      </x:c>
      <x:c r="L104" s="17" t="str">
        <x:v>ECI exact date</x:v>
      </x:c>
      <x:c r="M104" s="75"/>
      <x:c r="N104" s="20" t="n">
        <x:v>129.11806442781972</x:v>
      </x:c>
      <x:c r="O104" s="20" t="n">
        <x:v>122.65714212899388</x:v>
      </x:c>
      <x:c r="P104" s="20" t="n">
        <x:v>130.95177826593178</x:v>
      </x:c>
      <x:c r="Q104" s="20"/>
      <x:c r="R104" s="20"/>
      <x:c r="S104" s="20"/>
      <x:c r="T104" s="20" t="n">
        <x:v>72.7</x:v>
      </x:c>
      <x:c r="U104" s="20"/>
      <x:c r="V104" s="20"/>
      <x:c r="W104" s="20" t="str"/>
      <x:c r="X104" s="20"/>
      <x:c r="Y104" s="20"/>
      <x:c r="Z104" s="20"/>
      <x:c r="AA104" s="20"/>
      <x:c r="AB104" s="23" t="str"/>
      <x:c r="AC104" s="23" t="str">
        <x:v>ECI-only row</x:v>
      </x:c>
      <x:c r="AD104" s="23" t="str"/>
      <x:c r="AE104" s="23" t="str">
        <x:v>Parameter row: Regression Data!29</x:v>
      </x:c>
      <x:c r="AF104" s="23" t="str"/>
      <x:c r="AG104" s="78"/>
      <x:c r="AH104" s="81"/>
      <x:c r="AI104" s="23" t="str"/>
      <x:c r="AJ104" s="23" t="str"/>
      <x:c r="AK104" s="78"/>
      <x:c r="AL104" s="23"/>
    </x:row>
    <x:row r="105">
      <x:c r="A105" s="17" t="str">
        <x:v>google:gemini-1-5-flash-sep-2024</x:v>
      </x:c>
      <x:c r="B105" s="17" t="str">
        <x:v>Gemini 1.5 Flash (Sep 2024)</x:v>
      </x:c>
      <x:c r="C105" s="17" t="str">
        <x:v>Google DeepMind</x:v>
      </x:c>
      <x:c r="D105" s="17" t="str">
        <x:v>lineage:google:gemini-1-5-flash-sep-2024</x:v>
      </x:c>
      <x:c r="E105" s="17" t="str">
        <x:v>base:google:gemini-1-5-flash-sep-2024</x:v>
      </x:c>
      <x:c r="F105" s="23" t="str"/>
      <x:c r="G105" s="23" t="str"/>
      <x:c r="H105" s="23" t="str">
        <x:v>Gemini 1.5 Flash (Sep 2024)</x:v>
      </x:c>
      <x:c r="I105" s="31"/>
      <x:c r="J105" s="31" t="n">
        <x:v>45559</x:v>
      </x:c>
      <x:c r="K105" s="31" t="n">
        <x:v>45559</x:v>
      </x:c>
      <x:c r="L105" s="17" t="str">
        <x:v>ECI exact date</x:v>
      </x:c>
      <x:c r="M105" s="75"/>
      <x:c r="N105" s="20" t="n">
        <x:v>130.38998886238787</x:v>
      </x:c>
      <x:c r="O105" s="20" t="n">
        <x:v>124.10048311864611</x:v>
      </x:c>
      <x:c r="P105" s="20" t="n">
        <x:v>132.1505560121921</x:v>
      </x:c>
      <x:c r="Q105" s="20"/>
      <x:c r="R105" s="20"/>
      <x:c r="S105" s="20"/>
      <x:c r="T105" s="20"/>
      <x:c r="U105" s="20"/>
      <x:c r="V105" s="20"/>
      <x:c r="W105" s="20" t="str"/>
      <x:c r="X105" s="20"/>
      <x:c r="Y105" s="20"/>
      <x:c r="Z105" s="20"/>
      <x:c r="AA105" s="20"/>
      <x:c r="AB105" s="23" t="str"/>
      <x:c r="AC105" s="23" t="str">
        <x:v>ECI-only row</x:v>
      </x:c>
      <x:c r="AD105" s="23" t="str"/>
      <x:c r="AE105" s="23" t="str"/>
      <x:c r="AF105" s="23" t="str"/>
      <x:c r="AG105" s="78"/>
      <x:c r="AH105" s="81"/>
      <x:c r="AI105" s="23" t="str"/>
      <x:c r="AJ105" s="23" t="str"/>
      <x:c r="AK105" s="78"/>
      <x:c r="AL105" s="23"/>
    </x:row>
    <x:row r="106">
      <x:c r="A106" s="17" t="str">
        <x:v>google:gemini-1-5-pro-sept-2024</x:v>
      </x:c>
      <x:c r="B106" s="17" t="str">
        <x:v>Gemini 1.5 Pro (Sept 2024)</x:v>
      </x:c>
      <x:c r="C106" s="17" t="str">
        <x:v>Google DeepMind</x:v>
      </x:c>
      <x:c r="D106" s="17" t="str">
        <x:v>lineage:google:gemini-1-5-pro-sept-2024</x:v>
      </x:c>
      <x:c r="E106" s="17" t="str">
        <x:v>base:google:gemini-1-5-pro-sept-2024</x:v>
      </x:c>
      <x:c r="F106" s="23" t="str"/>
      <x:c r="G106" s="23" t="str"/>
      <x:c r="H106" s="23" t="str">
        <x:v>Gemini 1.5 Pro (Sept 2024)</x:v>
      </x:c>
      <x:c r="I106" s="31"/>
      <x:c r="J106" s="31" t="n">
        <x:v>45559</x:v>
      </x:c>
      <x:c r="K106" s="31" t="n">
        <x:v>45559</x:v>
      </x:c>
      <x:c r="L106" s="17" t="str">
        <x:v>ECI exact date</x:v>
      </x:c>
      <x:c r="M106" s="75"/>
      <x:c r="N106" s="20" t="n">
        <x:v>132.70958378466466</x:v>
      </x:c>
      <x:c r="O106" s="20" t="n">
        <x:v>128.3070453961569</x:v>
      </x:c>
      <x:c r="P106" s="20" t="n">
        <x:v>133.9603073795649</x:v>
      </x:c>
      <x:c r="Q106" s="20"/>
      <x:c r="R106" s="20"/>
      <x:c r="S106" s="20"/>
      <x:c r="T106" s="20"/>
      <x:c r="U106" s="20"/>
      <x:c r="V106" s="20"/>
      <x:c r="W106" s="20" t="str"/>
      <x:c r="X106" s="20"/>
      <x:c r="Y106" s="20"/>
      <x:c r="Z106" s="20"/>
      <x:c r="AA106" s="20"/>
      <x:c r="AB106" s="23" t="str"/>
      <x:c r="AC106" s="23" t="str">
        <x:v>ECI-only row</x:v>
      </x:c>
      <x:c r="AD106" s="23" t="str"/>
      <x:c r="AE106" s="23" t="str"/>
      <x:c r="AF106" s="23" t="str"/>
      <x:c r="AG106" s="78"/>
      <x:c r="AH106" s="81"/>
      <x:c r="AI106" s="23" t="str"/>
      <x:c r="AJ106" s="23" t="str"/>
      <x:c r="AK106" s="78"/>
      <x:c r="AL106" s="23"/>
    </x:row>
    <x:row r="107">
      <x:c r="A107" s="17" t="str">
        <x:v>meta:llama-3-2-1b-instruct</x:v>
      </x:c>
      <x:c r="B107" s="17" t="str">
        <x:v>Llama 3.2 1B Instruct</x:v>
      </x:c>
      <x:c r="C107" s="17" t="str">
        <x:v>Meta AI</x:v>
      </x:c>
      <x:c r="D107" s="17" t="str">
        <x:v>lineage:meta:llama-3-2-1b-instruct</x:v>
      </x:c>
      <x:c r="E107" s="17" t="str">
        <x:v>base:meta:llama-3-2-1b-instruct</x:v>
      </x:c>
      <x:c r="F107" s="23" t="str"/>
      <x:c r="G107" s="23" t="str">
        <x:v>Llama 3.2 1B Instruct</x:v>
      </x:c>
      <x:c r="H107" s="23" t="str"/>
      <x:c r="I107" s="31" t="n">
        <x:v>45536</x:v>
      </x:c>
      <x:c r="J107" s="31"/>
      <x:c r="K107" s="31" t="n">
        <x:v>45559</x:v>
      </x:c>
      <x:c r="L107" s="17" t="str">
        <x:v>Epoch exact date</x:v>
      </x:c>
      <x:c r="M107" s="75" t="n">
        <x:v>23</x:v>
      </x:c>
      <x:c r="N107" s="20"/>
      <x:c r="O107" s="20"/>
      <x:c r="P107" s="20"/>
      <x:c r="Q107" s="20"/>
      <x:c r="R107" s="20" t="n">
        <x:v>1</x:v>
      </x:c>
      <x:c r="S107" s="20" t="n">
        <x:v>1</x:v>
      </x:c>
      <x:c r="T107" s="20"/>
      <x:c r="U107" s="20"/>
      <x:c r="V107" s="20" t="n">
        <x:v>16</x:v>
      </x:c>
      <x:c r="W107" s="20" t="str">
        <x:v>Dense</x:v>
      </x:c>
      <x:c r="X107" s="20" t="n">
        <x:v>0.055</x:v>
      </x:c>
      <x:c r="Y107" s="20" t="n">
        <x:v>0.021</x:v>
      </x:c>
      <x:c r="Z107" s="20" t="n">
        <x:v>0</x:v>
      </x:c>
      <x:c r="AA107" s="20" t="n">
        <x:v>0.084</x:v>
      </x:c>
      <x:c r="AB107" s="23" t="str">
        <x:v>Paper open-weight</x:v>
      </x:c>
      <x:c r="AC107" s="23" t="str">
        <x:v>Manual exact Epoch join</x:v>
      </x:c>
      <x:c r="AD107" s="23" t="str">
        <x:v>Epoch/paper parameter variance 18.7%</x:v>
      </x:c>
      <x:c r="AE107" s="23" t="str"/>
      <x:c r="AF107" s="23" t="str">
        <x:v>Llama 3.2 1B</x:v>
      </x:c>
      <x:c r="AG107" s="78" t="n">
        <x:v>45559</x:v>
      </x:c>
      <x:c r="AH107" s="81" t="n">
        <x:v>1.23</x:v>
      </x:c>
      <x:c r="AI107" s="23" t="str"/>
      <x:c r="AJ107" s="23" t="str">
        <x:v>https://ai.meta.com/blog/llama-3-2-connect-2024-vision-edge-mobile-devices/</x:v>
      </x:c>
      <x:c r="AK107" s="78" t="n">
        <x:v>45989</x:v>
      </x:c>
      <x:c r="AL107" s="23" t="n">
        <x:v>930</x:v>
      </x:c>
    </x:row>
    <x:row r="108">
      <x:c r="A108" s="17" t="str">
        <x:v>meta:llama-3-2-3b-instruct</x:v>
      </x:c>
      <x:c r="B108" s="17" t="str">
        <x:v>Llama 3.2 3B Instruct</x:v>
      </x:c>
      <x:c r="C108" s="17" t="str">
        <x:v>Meta AI</x:v>
      </x:c>
      <x:c r="D108" s="17" t="str">
        <x:v>lineage:meta:llama-3-2-3b-instruct</x:v>
      </x:c>
      <x:c r="E108" s="17" t="str">
        <x:v>base:meta:llama-3-2-3b-instruct</x:v>
      </x:c>
      <x:c r="F108" s="23" t="str"/>
      <x:c r="G108" s="23" t="str">
        <x:v>Llama 3.2 3B Instruct</x:v>
      </x:c>
      <x:c r="H108" s="23" t="str"/>
      <x:c r="I108" s="31" t="n">
        <x:v>45536</x:v>
      </x:c>
      <x:c r="J108" s="31"/>
      <x:c r="K108" s="31" t="n">
        <x:v>45559</x:v>
      </x:c>
      <x:c r="L108" s="17" t="str">
        <x:v>Epoch exact date</x:v>
      </x:c>
      <x:c r="M108" s="75" t="n">
        <x:v>23</x:v>
      </x:c>
      <x:c r="N108" s="20"/>
      <x:c r="O108" s="20"/>
      <x:c r="P108" s="20"/>
      <x:c r="Q108" s="20"/>
      <x:c r="R108" s="20" t="n">
        <x:v>3</x:v>
      </x:c>
      <x:c r="S108" s="20" t="n">
        <x:v>3</x:v>
      </x:c>
      <x:c r="T108" s="20"/>
      <x:c r="U108" s="20"/>
      <x:c r="V108" s="20" t="n">
        <x:v>28</x:v>
      </x:c>
      <x:c r="W108" s="20" t="str">
        <x:v>Dense</x:v>
      </x:c>
      <x:c r="X108" s="20" t="n">
        <x:v>0.146</x:v>
      </x:c>
      <x:c r="Y108" s="20" t="n">
        <x:v>0.06</x:v>
      </x:c>
      <x:c r="Z108" s="20" t="n">
        <x:v>0</x:v>
      </x:c>
      <x:c r="AA108" s="20" t="n">
        <x:v>0.297</x:v>
      </x:c>
      <x:c r="AB108" s="23" t="str">
        <x:v>Paper open-weight</x:v>
      </x:c>
      <x:c r="AC108" s="23" t="str">
        <x:v>Manual exact Epoch join</x:v>
      </x:c>
      <x:c r="AD108" s="23" t="str">
        <x:v>Epoch/paper parameter variance 6.5%</x:v>
      </x:c>
      <x:c r="AE108" s="23" t="str"/>
      <x:c r="AF108" s="23" t="str">
        <x:v>Llama 3.2 3B</x:v>
      </x:c>
      <x:c r="AG108" s="78" t="n">
        <x:v>45559</x:v>
      </x:c>
      <x:c r="AH108" s="81" t="n">
        <x:v>3.21</x:v>
      </x:c>
      <x:c r="AI108" s="23" t="str"/>
      <x:c r="AJ108" s="23" t="str">
        <x:v>https://ai.meta.com/blog/llama-3-2-connect-2024-vision-edge-mobile-devices/</x:v>
      </x:c>
      <x:c r="AK108" s="78" t="n">
        <x:v>45989</x:v>
      </x:c>
      <x:c r="AL108" s="23" t="n">
        <x:v>931</x:v>
      </x:c>
    </x:row>
    <x:row r="109">
      <x:c r="A109" s="17" t="str">
        <x:v>meta:llama-3-2-90b</x:v>
      </x:c>
      <x:c r="B109" s="17" t="str">
        <x:v>Llama 3.2 90B</x:v>
      </x:c>
      <x:c r="C109" s="17" t="str">
        <x:v>Meta AI</x:v>
      </x:c>
      <x:c r="D109" s="17" t="str">
        <x:v>lineage:meta:llama-3-2-90b</x:v>
      </x:c>
      <x:c r="E109" s="17" t="str">
        <x:v>base:meta:llama-3-2-90b</x:v>
      </x:c>
      <x:c r="F109" s="23" t="str"/>
      <x:c r="G109" s="23" t="str"/>
      <x:c r="H109" s="23" t="str">
        <x:v>Llama 3.2 90B</x:v>
      </x:c>
      <x:c r="I109" s="31"/>
      <x:c r="J109" s="31" t="n">
        <x:v>45559</x:v>
      </x:c>
      <x:c r="K109" s="31" t="n">
        <x:v>45559</x:v>
      </x:c>
      <x:c r="L109" s="17" t="str">
        <x:v>ECI exact date</x:v>
      </x:c>
      <x:c r="M109" s="75"/>
      <x:c r="N109" s="20" t="n">
        <x:v>125.69535807484336</x:v>
      </x:c>
      <x:c r="O109" s="20" t="n">
        <x:v>119.49841500865273</x:v>
      </x:c>
      <x:c r="P109" s="20" t="n">
        <x:v>127.38000669654535</x:v>
      </x:c>
      <x:c r="Q109" s="20"/>
      <x:c r="R109" s="20"/>
      <x:c r="S109" s="20"/>
      <x:c r="T109" s="20" t="n">
        <x:v>88.6</x:v>
      </x:c>
      <x:c r="U109" s="20"/>
      <x:c r="V109" s="20"/>
      <x:c r="W109" s="20" t="str"/>
      <x:c r="X109" s="20"/>
      <x:c r="Y109" s="20"/>
      <x:c r="Z109" s="20"/>
      <x:c r="AA109" s="20"/>
      <x:c r="AB109" s="23" t="str"/>
      <x:c r="AC109" s="23" t="str">
        <x:v>ECI-only row</x:v>
      </x:c>
      <x:c r="AD109" s="23" t="str"/>
      <x:c r="AE109" s="23" t="str">
        <x:v>Parameter row: Regression Data!30</x:v>
      </x:c>
      <x:c r="AF109" s="23" t="str"/>
      <x:c r="AG109" s="78"/>
      <x:c r="AH109" s="81"/>
      <x:c r="AI109" s="23" t="str"/>
      <x:c r="AJ109" s="23" t="str"/>
      <x:c r="AK109" s="78"/>
      <x:c r="AL109" s="23"/>
    </x:row>
    <x:row r="110">
      <x:c r="A110" s="17" t="str">
        <x:v>anthropic:claude-3-5-haiku</x:v>
      </x:c>
      <x:c r="B110" s="17" t="str">
        <x:v>Claude 3.5 Haiku</x:v>
      </x:c>
      <x:c r="C110" s="17" t="str">
        <x:v>Anthropic</x:v>
      </x:c>
      <x:c r="D110" s="17" t="str">
        <x:v>lineage:anthropic:claude-3-5-haiku</x:v>
      </x:c>
      <x:c r="E110" s="17" t="str">
        <x:v>base:anthropic:claude-3-5-haiku</x:v>
      </x:c>
      <x:c r="F110" s="23" t="str"/>
      <x:c r="G110" s="23" t="str"/>
      <x:c r="H110" s="23" t="str">
        <x:v>Claude 3.5 Haiku</x:v>
      </x:c>
      <x:c r="I110" s="31"/>
      <x:c r="J110" s="31" t="n">
        <x:v>45587</x:v>
      </x:c>
      <x:c r="K110" s="31" t="n">
        <x:v>45587</x:v>
      </x:c>
      <x:c r="L110" s="17" t="str">
        <x:v>ECI exact date</x:v>
      </x:c>
      <x:c r="M110" s="75"/>
      <x:c r="N110" s="20" t="n">
        <x:v>127.47979464184178</x:v>
      </x:c>
      <x:c r="O110" s="20" t="n">
        <x:v>119.69641276013321</x:v>
      </x:c>
      <x:c r="P110" s="20" t="n">
        <x:v>130.5594904296556</x:v>
      </x:c>
      <x:c r="Q110" s="20"/>
      <x:c r="R110" s="20"/>
      <x:c r="S110" s="20"/>
      <x:c r="T110" s="20"/>
      <x:c r="U110" s="20"/>
      <x:c r="V110" s="20"/>
      <x:c r="W110" s="20" t="str"/>
      <x:c r="X110" s="20"/>
      <x:c r="Y110" s="20"/>
      <x:c r="Z110" s="20"/>
      <x:c r="AA110" s="20"/>
      <x:c r="AB110" s="23" t="str"/>
      <x:c r="AC110" s="23" t="str">
        <x:v>ECI-only row</x:v>
      </x:c>
      <x:c r="AD110" s="23" t="str"/>
      <x:c r="AE110" s="23" t="str"/>
      <x:c r="AF110" s="23" t="str"/>
      <x:c r="AG110" s="78"/>
      <x:c r="AH110" s="81"/>
      <x:c r="AI110" s="23" t="str"/>
      <x:c r="AJ110" s="23" t="str"/>
      <x:c r="AK110" s="78"/>
      <x:c r="AL110" s="23"/>
    </x:row>
    <x:row r="111">
      <x:c r="A111" s="17" t="str">
        <x:v>anthropic:claude-3-5-sonnet-october-2024</x:v>
      </x:c>
      <x:c r="B111" s="17" t="str">
        <x:v>Claude 3.5 Sonnet (October 2024)</x:v>
      </x:c>
      <x:c r="C111" s="17" t="str">
        <x:v>Anthropic</x:v>
      </x:c>
      <x:c r="D111" s="17" t="str">
        <x:v>lineage:anthropic:claude-3-5-sonnet-october-2024</x:v>
      </x:c>
      <x:c r="E111" s="17" t="str">
        <x:v>base:anthropic:claude-3-5-sonnet-october-2024</x:v>
      </x:c>
      <x:c r="F111" s="23" t="str"/>
      <x:c r="G111" s="23" t="str"/>
      <x:c r="H111" s="23" t="str">
        <x:v>Claude 3.5 Sonnet (October 2024)</x:v>
      </x:c>
      <x:c r="I111" s="31"/>
      <x:c r="J111" s="31" t="n">
        <x:v>45587</x:v>
      </x:c>
      <x:c r="K111" s="31" t="n">
        <x:v>45587</x:v>
      </x:c>
      <x:c r="L111" s="17" t="str">
        <x:v>ECI exact date</x:v>
      </x:c>
      <x:c r="M111" s="75"/>
      <x:c r="N111" s="20" t="n">
        <x:v>134.2836572864079</x:v>
      </x:c>
      <x:c r="O111" s="20" t="n">
        <x:v>129.81916503318905</x:v>
      </x:c>
      <x:c r="P111" s="20" t="n">
        <x:v>138.58281625764317</x:v>
      </x:c>
      <x:c r="Q111" s="20"/>
      <x:c r="R111" s="20"/>
      <x:c r="S111" s="20"/>
      <x:c r="T111" s="20"/>
      <x:c r="U111" s="20"/>
      <x:c r="V111" s="20"/>
      <x:c r="W111" s="20" t="str"/>
      <x:c r="X111" s="20"/>
      <x:c r="Y111" s="20"/>
      <x:c r="Z111" s="20"/>
      <x:c r="AA111" s="20"/>
      <x:c r="AB111" s="23" t="str"/>
      <x:c r="AC111" s="23" t="str">
        <x:v>ECI-only row</x:v>
      </x:c>
      <x:c r="AD111" s="23" t="str"/>
      <x:c r="AE111" s="23" t="str"/>
      <x:c r="AF111" s="23" t="str"/>
      <x:c r="AG111" s="78"/>
      <x:c r="AH111" s="81"/>
      <x:c r="AI111" s="23" t="str"/>
      <x:c r="AJ111" s="23" t="str"/>
      <x:c r="AK111" s="78"/>
      <x:c r="AL111" s="23"/>
    </x:row>
    <x:row r="112">
      <x:c r="A112" s="17" t="str">
        <x:v>mistral:mistral-large-2-nov-2024</x:v>
      </x:c>
      <x:c r="B112" s="17" t="str">
        <x:v>Mistral Large 2 (Nov 2024)</x:v>
      </x:c>
      <x:c r="C112" s="17" t="str">
        <x:v>Mistral AI</x:v>
      </x:c>
      <x:c r="D112" s="17" t="str">
        <x:v>lineage:mistral:mistral-large-2-nov-2024</x:v>
      </x:c>
      <x:c r="E112" s="17" t="str">
        <x:v>base:mistral:mistral-large-2-nov-2024</x:v>
      </x:c>
      <x:c r="F112" s="23" t="str"/>
      <x:c r="G112" s="23" t="str"/>
      <x:c r="H112" s="23" t="str">
        <x:v>Mistral Large 2 (Nov 2024)</x:v>
      </x:c>
      <x:c r="I112" s="31"/>
      <x:c r="J112" s="31" t="n">
        <x:v>45614</x:v>
      </x:c>
      <x:c r="K112" s="31" t="n">
        <x:v>45614</x:v>
      </x:c>
      <x:c r="L112" s="17" t="str">
        <x:v>ECI exact date</x:v>
      </x:c>
      <x:c r="M112" s="75"/>
      <x:c r="N112" s="20" t="n">
        <x:v>128.8057002998322</x:v>
      </x:c>
      <x:c r="O112" s="20" t="n">
        <x:v>123.89568850265466</x:v>
      </x:c>
      <x:c r="P112" s="20" t="n">
        <x:v>130.70267906811506</x:v>
      </x:c>
      <x:c r="Q112" s="20"/>
      <x:c r="R112" s="20"/>
      <x:c r="S112" s="20"/>
      <x:c r="T112" s="20"/>
      <x:c r="U112" s="20"/>
      <x:c r="V112" s="20"/>
      <x:c r="W112" s="20" t="str"/>
      <x:c r="X112" s="20"/>
      <x:c r="Y112" s="20"/>
      <x:c r="Z112" s="20"/>
      <x:c r="AA112" s="20"/>
      <x:c r="AB112" s="23" t="str"/>
      <x:c r="AC112" s="23" t="str">
        <x:v>ECI-only row</x:v>
      </x:c>
      <x:c r="AD112" s="23" t="str"/>
      <x:c r="AE112" s="23" t="str"/>
      <x:c r="AF112" s="23" t="str"/>
      <x:c r="AG112" s="78"/>
      <x:c r="AH112" s="81"/>
      <x:c r="AI112" s="23" t="str"/>
      <x:c r="AJ112" s="23" t="str"/>
      <x:c r="AK112" s="78"/>
      <x:c r="AL112" s="23"/>
    </x:row>
    <x:row r="113">
      <x:c r="A113" s="17" t="str">
        <x:v>openai:gpt-4o-nov-2024</x:v>
      </x:c>
      <x:c r="B113" s="17" t="str">
        <x:v>GPT-4o (Nov 2024)</x:v>
      </x:c>
      <x:c r="C113" s="17" t="str">
        <x:v>OpenAI</x:v>
      </x:c>
      <x:c r="D113" s="17" t="str">
        <x:v>lineage:openai:gpt-4o-nov-2024</x:v>
      </x:c>
      <x:c r="E113" s="17" t="str">
        <x:v>base:openai:gpt-4o-nov-2024</x:v>
      </x:c>
      <x:c r="F113" s="23" t="str"/>
      <x:c r="G113" s="23" t="str"/>
      <x:c r="H113" s="23" t="str">
        <x:v>GPT-4o (Nov 2024)</x:v>
      </x:c>
      <x:c r="I113" s="31"/>
      <x:c r="J113" s="31" t="n">
        <x:v>45616</x:v>
      </x:c>
      <x:c r="K113" s="31" t="n">
        <x:v>45616</x:v>
      </x:c>
      <x:c r="L113" s="17" t="str">
        <x:v>ECI exact date</x:v>
      </x:c>
      <x:c r="M113" s="75"/>
      <x:c r="N113" s="20" t="n">
        <x:v>129.27132315605158</x:v>
      </x:c>
      <x:c r="O113" s="20" t="n">
        <x:v>124.2324688834286</x:v>
      </x:c>
      <x:c r="P113" s="20" t="n">
        <x:v>131.5396384808169</x:v>
      </x:c>
      <x:c r="Q113" s="20"/>
      <x:c r="R113" s="20"/>
      <x:c r="S113" s="20"/>
      <x:c r="T113" s="20"/>
      <x:c r="U113" s="20"/>
      <x:c r="V113" s="20"/>
      <x:c r="W113" s="20" t="str"/>
      <x:c r="X113" s="20"/>
      <x:c r="Y113" s="20"/>
      <x:c r="Z113" s="20"/>
      <x:c r="AA113" s="20"/>
      <x:c r="AB113" s="23" t="str"/>
      <x:c r="AC113" s="23" t="str">
        <x:v>ECI-only row</x:v>
      </x:c>
      <x:c r="AD113" s="23" t="str"/>
      <x:c r="AE113" s="23" t="str"/>
      <x:c r="AF113" s="23" t="str"/>
      <x:c r="AG113" s="78"/>
      <x:c r="AH113" s="81"/>
      <x:c r="AI113" s="23" t="str"/>
      <x:c r="AJ113" s="23" t="str"/>
      <x:c r="AK113" s="78"/>
      <x:c r="AL113" s="23"/>
    </x:row>
    <x:row r="114">
      <x:c r="A114" s="17" t="str">
        <x:v>prime-intellect-hugging-face-arcee-ai:intellect-1</x:v>
      </x:c>
      <x:c r="B114" s="17" t="str">
        <x:v>INTELLECT-1</x:v>
      </x:c>
      <x:c r="C114" s="17" t="str">
        <x:v>Prime Intellect,Hugging Face,Arcee AI</x:v>
      </x:c>
      <x:c r="D114" s="17" t="str">
        <x:v>lineage:prime-intellect-hugging-face-arcee-ai:intellect-1</x:v>
      </x:c>
      <x:c r="E114" s="17" t="str">
        <x:v>base:prime-intellect-hugging-face-arcee-ai:intellect-1</x:v>
      </x:c>
      <x:c r="F114" s="23" t="str"/>
      <x:c r="G114" s="23" t="str"/>
      <x:c r="H114" s="23" t="str">
        <x:v>INTELLECT-1</x:v>
      </x:c>
      <x:c r="I114" s="31"/>
      <x:c r="J114" s="31" t="n">
        <x:v>45625</x:v>
      </x:c>
      <x:c r="K114" s="31" t="n">
        <x:v>45625</x:v>
      </x:c>
      <x:c r="L114" s="17" t="str">
        <x:v>ECI exact date</x:v>
      </x:c>
      <x:c r="M114" s="75"/>
      <x:c r="N114" s="20" t="n">
        <x:v>100.51708643515263</x:v>
      </x:c>
      <x:c r="O114" s="20" t="n">
        <x:v>89.62055945346732</x:v>
      </x:c>
      <x:c r="P114" s="20" t="n">
        <x:v>106.83386873925433</x:v>
      </x:c>
      <x:c r="Q114" s="20"/>
      <x:c r="R114" s="20"/>
      <x:c r="S114" s="20"/>
      <x:c r="T114" s="20"/>
      <x:c r="U114" s="20"/>
      <x:c r="V114" s="20"/>
      <x:c r="W114" s="20" t="str"/>
      <x:c r="X114" s="20"/>
      <x:c r="Y114" s="20"/>
      <x:c r="Z114" s="20"/>
      <x:c r="AA114" s="20"/>
      <x:c r="AB114" s="23" t="str"/>
      <x:c r="AC114" s="23" t="str">
        <x:v>ECI-only row</x:v>
      </x:c>
      <x:c r="AD114" s="23" t="str"/>
      <x:c r="AE114" s="23" t="str"/>
      <x:c r="AF114" s="23" t="str"/>
      <x:c r="AG114" s="78"/>
      <x:c r="AH114" s="81"/>
      <x:c r="AI114" s="23" t="str"/>
      <x:c r="AJ114" s="23" t="str"/>
      <x:c r="AK114" s="78"/>
      <x:c r="AL114" s="23"/>
    </x:row>
    <x:row r="115">
      <x:c r="A115" s="17" t="str">
        <x:v>amazon:amazon-nova-pro</x:v>
      </x:c>
      <x:c r="B115" s="17" t="str">
        <x:v>Amazon Nova Pro</x:v>
      </x:c>
      <x:c r="C115" s="17" t="str">
        <x:v>Amazon</x:v>
      </x:c>
      <x:c r="D115" s="17" t="str">
        <x:v>lineage:amazon:amazon-nova-pro</x:v>
      </x:c>
      <x:c r="E115" s="17" t="str">
        <x:v>base:amazon:amazon-nova-pro</x:v>
      </x:c>
      <x:c r="F115" s="23" t="str"/>
      <x:c r="G115" s="23" t="str"/>
      <x:c r="H115" s="23" t="str">
        <x:v>Amazon Nova Pro</x:v>
      </x:c>
      <x:c r="I115" s="31"/>
      <x:c r="J115" s="31" t="n">
        <x:v>45629</x:v>
      </x:c>
      <x:c r="K115" s="31" t="n">
        <x:v>45629</x:v>
      </x:c>
      <x:c r="L115" s="17" t="str">
        <x:v>ECI exact date</x:v>
      </x:c>
      <x:c r="M115" s="75"/>
      <x:c r="N115" s="20" t="n">
        <x:v>123.85677866607845</x:v>
      </x:c>
      <x:c r="O115" s="20" t="n">
        <x:v>108.12080008022042</x:v>
      </x:c>
      <x:c r="P115" s="20" t="n">
        <x:v>126.66998012265486</x:v>
      </x:c>
      <x:c r="Q115" s="20"/>
      <x:c r="R115" s="20"/>
      <x:c r="S115" s="20"/>
      <x:c r="T115" s="20"/>
      <x:c r="U115" s="20"/>
      <x:c r="V115" s="20"/>
      <x:c r="W115" s="20" t="str"/>
      <x:c r="X115" s="20"/>
      <x:c r="Y115" s="20"/>
      <x:c r="Z115" s="20"/>
      <x:c r="AA115" s="20"/>
      <x:c r="AB115" s="23" t="str"/>
      <x:c r="AC115" s="23" t="str">
        <x:v>ECI-only row</x:v>
      </x:c>
      <x:c r="AD115" s="23" t="str"/>
      <x:c r="AE115" s="23" t="str"/>
      <x:c r="AF115" s="23" t="str"/>
      <x:c r="AG115" s="78"/>
      <x:c r="AH115" s="81"/>
      <x:c r="AI115" s="23" t="str"/>
      <x:c r="AJ115" s="23" t="str"/>
      <x:c r="AK115" s="78"/>
      <x:c r="AL115" s="23"/>
    </x:row>
    <x:row r="116">
      <x:c r="A116" s="17" t="str">
        <x:v>meta:llama-3-3-70b</x:v>
      </x:c>
      <x:c r="B116" s="17" t="str">
        <x:v>Llama 3.3 70B</x:v>
      </x:c>
      <x:c r="C116" s="17" t="str">
        <x:v>Meta AI</x:v>
      </x:c>
      <x:c r="D116" s="17" t="str">
        <x:v>lineage:meta:llama-3-3-70b</x:v>
      </x:c>
      <x:c r="E116" s="17" t="str">
        <x:v>base:meta:llama-3-3-70b</x:v>
      </x:c>
      <x:c r="F116" s="23" t="str"/>
      <x:c r="G116" s="23" t="str">
        <x:v>Llama 3.3 70B Instruct</x:v>
      </x:c>
      <x:c r="H116" s="23" t="str">
        <x:v>Llama 3.3 70B</x:v>
      </x:c>
      <x:c r="I116" s="31" t="n">
        <x:v>45627</x:v>
      </x:c>
      <x:c r="J116" s="31" t="n">
        <x:v>45632</x:v>
      </x:c>
      <x:c r="K116" s="31" t="n">
        <x:v>45632</x:v>
      </x:c>
      <x:c r="L116" s="17" t="str">
        <x:v>ECI exact date</x:v>
      </x:c>
      <x:c r="M116" s="75" t="n">
        <x:v>5</x:v>
      </x:c>
      <x:c r="N116" s="20" t="n">
        <x:v>127.47898204718517</x:v>
      </x:c>
      <x:c r="O116" s="20" t="n">
        <x:v>122.59691962656385</x:v>
      </x:c>
      <x:c r="P116" s="20" t="n">
        <x:v>129.8387595795274</x:v>
      </x:c>
      <x:c r="Q116" s="20"/>
      <x:c r="R116" s="20" t="n">
        <x:v>70</x:v>
      </x:c>
      <x:c r="S116" s="20" t="n">
        <x:v>70</x:v>
      </x:c>
      <x:c r="T116" s="20" t="n">
        <x:v>70</x:v>
      </x:c>
      <x:c r="U116" s="20"/>
      <x:c r="V116" s="20" t="n">
        <x:v>80</x:v>
      </x:c>
      <x:c r="W116" s="20" t="str">
        <x:v>Dense</x:v>
      </x:c>
      <x:c r="X116" s="20" t="n">
        <x:v>0.513</x:v>
      </x:c>
      <x:c r="Y116" s="20" t="n">
        <x:v>0.263</x:v>
      </x:c>
      <x:c r="Z116" s="20" t="n">
        <x:v>0.012</x:v>
      </x:c>
      <x:c r="AA116" s="20" t="n">
        <x:v>0.861</x:v>
      </x:c>
      <x:c r="AB116" s="23" t="str">
        <x:v>Paper open-weight</x:v>
      </x:c>
      <x:c r="AC116" s="23" t="str">
        <x:v>Manual exact ECI join</x:v>
      </x:c>
      <x:c r="AD116" s="23" t="str"/>
      <x:c r="AE116" s="23" t="str">
        <x:v>Parameter row: Regression Data!31</x:v>
      </x:c>
      <x:c r="AF116" s="23" t="str"/>
      <x:c r="AG116" s="78"/>
      <x:c r="AH116" s="81"/>
      <x:c r="AI116" s="23" t="str"/>
      <x:c r="AJ116" s="23" t="str"/>
      <x:c r="AK116" s="78"/>
      <x:c r="AL116" s="23"/>
    </x:row>
    <x:row r="117">
      <x:c r="A117" s="17" t="str">
        <x:v>google:gemini-2-0-flash-dec-2024</x:v>
      </x:c>
      <x:c r="B117" s="17" t="str">
        <x:v>Gemini 2.0 Flash (Dec 2024)</x:v>
      </x:c>
      <x:c r="C117" s="17" t="str">
        <x:v>Google DeepMind,Google</x:v>
      </x:c>
      <x:c r="D117" s="17" t="str">
        <x:v>lineage:google:gemini-2-0-flash-dec-2024</x:v>
      </x:c>
      <x:c r="E117" s="17" t="str">
        <x:v>base:google:gemini-2-0-flash-dec-2024</x:v>
      </x:c>
      <x:c r="F117" s="23" t="str"/>
      <x:c r="G117" s="23" t="str"/>
      <x:c r="H117" s="23" t="str">
        <x:v>Gemini 2.0 Flash (Dec 2024)</x:v>
      </x:c>
      <x:c r="I117" s="31"/>
      <x:c r="J117" s="31" t="n">
        <x:v>45637</x:v>
      </x:c>
      <x:c r="K117" s="31" t="n">
        <x:v>45637</x:v>
      </x:c>
      <x:c r="L117" s="17" t="str">
        <x:v>ECI exact date</x:v>
      </x:c>
      <x:c r="M117" s="75"/>
      <x:c r="N117" s="20" t="n">
        <x:v>135.11409574026382</x:v>
      </x:c>
      <x:c r="O117" s="20" t="n">
        <x:v>124.78698045986192</x:v>
      </x:c>
      <x:c r="P117" s="20" t="n">
        <x:v>137.01138948793903</x:v>
      </x:c>
      <x:c r="Q117" s="20"/>
      <x:c r="R117" s="20"/>
      <x:c r="S117" s="20"/>
      <x:c r="T117" s="20"/>
      <x:c r="U117" s="20"/>
      <x:c r="V117" s="20"/>
      <x:c r="W117" s="20" t="str"/>
      <x:c r="X117" s="20"/>
      <x:c r="Y117" s="20"/>
      <x:c r="Z117" s="20"/>
      <x:c r="AA117" s="20"/>
      <x:c r="AB117" s="23" t="str"/>
      <x:c r="AC117" s="23" t="str">
        <x:v>ECI-only row</x:v>
      </x:c>
      <x:c r="AD117" s="23" t="str"/>
      <x:c r="AE117" s="23" t="str"/>
      <x:c r="AF117" s="23" t="str"/>
      <x:c r="AG117" s="78"/>
      <x:c r="AH117" s="81"/>
      <x:c r="AI117" s="23" t="str"/>
      <x:c r="AJ117" s="23" t="str"/>
      <x:c r="AK117" s="78"/>
      <x:c r="AL117" s="23"/>
    </x:row>
    <x:row r="118">
      <x:c r="A118" s="17" t="str">
        <x:v>microsoft-research:phi-4</x:v>
      </x:c>
      <x:c r="B118" s="17" t="str">
        <x:v>Phi-4</x:v>
      </x:c>
      <x:c r="C118" s="17" t="str">
        <x:v>Microsoft Research</x:v>
      </x:c>
      <x:c r="D118" s="17" t="str">
        <x:v>lineage:microsoft-research:phi-4</x:v>
      </x:c>
      <x:c r="E118" s="17" t="str">
        <x:v>base:microsoft-research:phi-4</x:v>
      </x:c>
      <x:c r="F118" s="23" t="str"/>
      <x:c r="G118" s="23" t="str"/>
      <x:c r="H118" s="23" t="str">
        <x:v>Phi-4</x:v>
      </x:c>
      <x:c r="I118" s="31"/>
      <x:c r="J118" s="31" t="n">
        <x:v>45638</x:v>
      </x:c>
      <x:c r="K118" s="31" t="n">
        <x:v>45638</x:v>
      </x:c>
      <x:c r="L118" s="17" t="str">
        <x:v>ECI exact date</x:v>
      </x:c>
      <x:c r="M118" s="75"/>
      <x:c r="N118" s="20" t="n">
        <x:v>131.06819884114333</x:v>
      </x:c>
      <x:c r="O118" s="20" t="n">
        <x:v>124.78469164412745</x:v>
      </x:c>
      <x:c r="P118" s="20" t="n">
        <x:v>132.5318853108295</x:v>
      </x:c>
      <x:c r="Q118" s="20"/>
      <x:c r="R118" s="20"/>
      <x:c r="S118" s="20"/>
      <x:c r="T118" s="20" t="n">
        <x:v>14</x:v>
      </x:c>
      <x:c r="U118" s="20"/>
      <x:c r="V118" s="20"/>
      <x:c r="W118" s="20" t="str"/>
      <x:c r="X118" s="20"/>
      <x:c r="Y118" s="20"/>
      <x:c r="Z118" s="20"/>
      <x:c r="AA118" s="20"/>
      <x:c r="AB118" s="23" t="str"/>
      <x:c r="AC118" s="23" t="str">
        <x:v>ECI-only row</x:v>
      </x:c>
      <x:c r="AD118" s="23" t="str"/>
      <x:c r="AE118" s="23" t="str">
        <x:v>Parameter row: Regression Data!32</x:v>
      </x:c>
      <x:c r="AF118" s="23" t="str"/>
      <x:c r="AG118" s="78"/>
      <x:c r="AH118" s="81"/>
      <x:c r="AI118" s="23" t="str"/>
      <x:c r="AJ118" s="23" t="str"/>
      <x:c r="AK118" s="78"/>
      <x:c r="AL118" s="23"/>
    </x:row>
    <x:row r="119">
      <x:c r="A119" s="17" t="str">
        <x:v>xai:grok-2-dec-2024</x:v>
      </x:c>
      <x:c r="B119" s="17" t="str">
        <x:v>Grok-2 (Dec 2024)</x:v>
      </x:c>
      <x:c r="C119" s="17" t="str">
        <x:v>xAI</x:v>
      </x:c>
      <x:c r="D119" s="17" t="str">
        <x:v>lineage:xai:grok-2-dec-2024</x:v>
      </x:c>
      <x:c r="E119" s="17" t="str">
        <x:v>base:xai:grok-2-dec-2024</x:v>
      </x:c>
      <x:c r="F119" s="23" t="str"/>
      <x:c r="G119" s="23" t="str"/>
      <x:c r="H119" s="23" t="str">
        <x:v>Grok-2 (Dec 2024)</x:v>
      </x:c>
      <x:c r="I119" s="31"/>
      <x:c r="J119" s="31" t="n">
        <x:v>45638</x:v>
      </x:c>
      <x:c r="K119" s="31" t="n">
        <x:v>45638</x:v>
      </x:c>
      <x:c r="L119" s="17" t="str">
        <x:v>ECI exact date</x:v>
      </x:c>
      <x:c r="M119" s="75"/>
      <x:c r="N119" s="20" t="n">
        <x:v>130.7966023569844</x:v>
      </x:c>
      <x:c r="O119" s="20" t="n">
        <x:v>125.84207551728217</x:v>
      </x:c>
      <x:c r="P119" s="20" t="n">
        <x:v>132.09217557131768</x:v>
      </x:c>
      <x:c r="Q119" s="20"/>
      <x:c r="R119" s="20"/>
      <x:c r="S119" s="20"/>
      <x:c r="T119" s="20"/>
      <x:c r="U119" s="20"/>
      <x:c r="V119" s="20"/>
      <x:c r="W119" s="20" t="str"/>
      <x:c r="X119" s="20"/>
      <x:c r="Y119" s="20"/>
      <x:c r="Z119" s="20"/>
      <x:c r="AA119" s="20"/>
      <x:c r="AB119" s="23" t="str"/>
      <x:c r="AC119" s="23" t="str">
        <x:v>ECI-only row</x:v>
      </x:c>
      <x:c r="AD119" s="23" t="str"/>
      <x:c r="AE119" s="23" t="str"/>
      <x:c r="AF119" s="23" t="str"/>
      <x:c r="AG119" s="78"/>
      <x:c r="AH119" s="81"/>
      <x:c r="AI119" s="23" t="str"/>
      <x:c r="AJ119" s="23" t="str"/>
      <x:c r="AK119" s="78"/>
      <x:c r="AL119" s="23"/>
    </x:row>
    <x:row r="120">
      <x:c r="A120" s="17" t="str">
        <x:v>openai:o1</x:v>
      </x:c>
      <x:c r="B120" s="17" t="str">
        <x:v>o1</x:v>
      </x:c>
      <x:c r="C120" s="17" t="str">
        <x:v>OpenAI</x:v>
      </x:c>
      <x:c r="D120" s="17" t="str">
        <x:v>lineage:openai:o1</x:v>
      </x:c>
      <x:c r="E120" s="17" t="str">
        <x:v>base:openai:o1</x:v>
      </x:c>
      <x:c r="F120" s="23" t="str"/>
      <x:c r="G120" s="23" t="str"/>
      <x:c r="H120" s="23" t="str">
        <x:v>o1</x:v>
      </x:c>
      <x:c r="I120" s="31"/>
      <x:c r="J120" s="31" t="n">
        <x:v>45643</x:v>
      </x:c>
      <x:c r="K120" s="31" t="n">
        <x:v>45643</x:v>
      </x:c>
      <x:c r="L120" s="17" t="str">
        <x:v>ECI exact date</x:v>
      </x:c>
      <x:c r="M120" s="75"/>
      <x:c r="N120" s="20" t="n">
        <x:v>142.71108430672302</x:v>
      </x:c>
      <x:c r="O120" s="20" t="n">
        <x:v>140.73775255428643</x:v>
      </x:c>
      <x:c r="P120" s="20" t="n">
        <x:v>143.6752923347198</x:v>
      </x:c>
      <x:c r="Q120" s="20"/>
      <x:c r="R120" s="20"/>
      <x:c r="S120" s="20"/>
      <x:c r="T120" s="20"/>
      <x:c r="U120" s="20"/>
      <x:c r="V120" s="20"/>
      <x:c r="W120" s="20" t="str"/>
      <x:c r="X120" s="20"/>
      <x:c r="Y120" s="20"/>
      <x:c r="Z120" s="20"/>
      <x:c r="AA120" s="20"/>
      <x:c r="AB120" s="23" t="str"/>
      <x:c r="AC120" s="23" t="str">
        <x:v>ECI-only row</x:v>
      </x:c>
      <x:c r="AD120" s="23" t="str"/>
      <x:c r="AE120" s="23" t="str"/>
      <x:c r="AF120" s="23" t="str"/>
      <x:c r="AG120" s="78"/>
      <x:c r="AH120" s="81"/>
      <x:c r="AI120" s="23" t="str"/>
      <x:c r="AJ120" s="23" t="str"/>
      <x:c r="AK120" s="78"/>
      <x:c r="AL120" s="23"/>
    </x:row>
    <x:row r="121">
      <x:c r="A121" s="17" t="str">
        <x:v>deepseek:deepseek-v3</x:v>
      </x:c>
      <x:c r="B121" s="17" t="str">
        <x:v>DeepSeek-V3</x:v>
      </x:c>
      <x:c r="C121" s="17" t="str">
        <x:v>DeepSeek</x:v>
      </x:c>
      <x:c r="D121" s="17" t="str">
        <x:v>lineage:deepseek:deepseek-v3</x:v>
      </x:c>
      <x:c r="E121" s="17" t="str">
        <x:v>base:deepseek:deepseek-v3</x:v>
      </x:c>
      <x:c r="F121" s="23" t="str"/>
      <x:c r="G121" s="23" t="str"/>
      <x:c r="H121" s="23" t="str">
        <x:v>DeepSeek-V3</x:v>
      </x:c>
      <x:c r="I121" s="31"/>
      <x:c r="J121" s="31" t="n">
        <x:v>45652</x:v>
      </x:c>
      <x:c r="K121" s="31" t="n">
        <x:v>45652</x:v>
      </x:c>
      <x:c r="L121" s="17" t="str">
        <x:v>ECI exact date</x:v>
      </x:c>
      <x:c r="M121" s="75"/>
      <x:c r="N121" s="20" t="n">
        <x:v>132.99615911110604</x:v>
      </x:c>
      <x:c r="O121" s="20" t="n">
        <x:v>128.72616067464938</x:v>
      </x:c>
      <x:c r="P121" s="20" t="n">
        <x:v>136.18513075305842</x:v>
      </x:c>
      <x:c r="Q121" s="20"/>
      <x:c r="R121" s="20"/>
      <x:c r="S121" s="20"/>
      <x:c r="T121" s="20" t="n">
        <x:v>671</x:v>
      </x:c>
      <x:c r="U121" s="20"/>
      <x:c r="V121" s="20"/>
      <x:c r="W121" s="20" t="str"/>
      <x:c r="X121" s="20"/>
      <x:c r="Y121" s="20"/>
      <x:c r="Z121" s="20"/>
      <x:c r="AA121" s="20"/>
      <x:c r="AB121" s="23" t="str"/>
      <x:c r="AC121" s="23" t="str">
        <x:v>ECI-only row</x:v>
      </x:c>
      <x:c r="AD121" s="23" t="str"/>
      <x:c r="AE121" s="23" t="str">
        <x:v>Parameter row: Regression Data!33</x:v>
      </x:c>
      <x:c r="AF121" s="23" t="str"/>
      <x:c r="AG121" s="78"/>
      <x:c r="AH121" s="81"/>
      <x:c r="AI121" s="23" t="str"/>
      <x:c r="AJ121" s="23" t="str"/>
      <x:c r="AK121" s="78"/>
      <x:c r="AL121" s="23"/>
    </x:row>
    <x:row r="122">
      <x:c r="A122" s="17" t="str">
        <x:v>deepseek:deepseek-r1</x:v>
      </x:c>
      <x:c r="B122" s="17" t="str">
        <x:v>DeepSeek-R1</x:v>
      </x:c>
      <x:c r="C122" s="17" t="str">
        <x:v>DeepSeek</x:v>
      </x:c>
      <x:c r="D122" s="17" t="str">
        <x:v>lineage:deepseek:deepseek-r1</x:v>
      </x:c>
      <x:c r="E122" s="17" t="str">
        <x:v>base:deepseek:deepseek-r1</x:v>
      </x:c>
      <x:c r="F122" s="23" t="str"/>
      <x:c r="G122" s="23" t="str"/>
      <x:c r="H122" s="23" t="str">
        <x:v>DeepSeek-R1</x:v>
      </x:c>
      <x:c r="I122" s="31"/>
      <x:c r="J122" s="31" t="n">
        <x:v>45677</x:v>
      </x:c>
      <x:c r="K122" s="31" t="n">
        <x:v>45677</x:v>
      </x:c>
      <x:c r="L122" s="17" t="str">
        <x:v>ECI exact date</x:v>
      </x:c>
      <x:c r="M122" s="75"/>
      <x:c r="N122" s="20" t="n">
        <x:v>139.6816648757428</x:v>
      </x:c>
      <x:c r="O122" s="20" t="n">
        <x:v>137.14620907706603</x:v>
      </x:c>
      <x:c r="P122" s="20" t="n">
        <x:v>140.9790368793153</x:v>
      </x:c>
      <x:c r="Q122" s="20"/>
      <x:c r="R122" s="20"/>
      <x:c r="S122" s="20"/>
      <x:c r="T122" s="20" t="n">
        <x:v>671</x:v>
      </x:c>
      <x:c r="U122" s="20"/>
      <x:c r="V122" s="20"/>
      <x:c r="W122" s="20" t="str"/>
      <x:c r="X122" s="20"/>
      <x:c r="Y122" s="20"/>
      <x:c r="Z122" s="20"/>
      <x:c r="AA122" s="20"/>
      <x:c r="AB122" s="23" t="str"/>
      <x:c r="AC122" s="23" t="str">
        <x:v>ECI-only row</x:v>
      </x:c>
      <x:c r="AD122" s="23" t="str"/>
      <x:c r="AE122" s="23" t="str">
        <x:v>Parameter row: Regression Data!34</x:v>
      </x:c>
      <x:c r="AF122" s="23" t="str"/>
      <x:c r="AG122" s="78"/>
      <x:c r="AH122" s="81"/>
      <x:c r="AI122" s="23" t="str"/>
      <x:c r="AJ122" s="23" t="str"/>
      <x:c r="AK122" s="78"/>
      <x:c r="AL122" s="23"/>
    </x:row>
    <x:row r="123">
      <x:c r="A123" s="17" t="str">
        <x:v>google:gemini-2-0-flash-thinking-jan-2025</x:v>
      </x:c>
      <x:c r="B123" s="17" t="str">
        <x:v>Gemini 2.0 Flash Thinking (Jan 2025)</x:v>
      </x:c>
      <x:c r="C123" s="17" t="str">
        <x:v>Google DeepMind,Google</x:v>
      </x:c>
      <x:c r="D123" s="17" t="str">
        <x:v>lineage:google:gemini-2-0-flash-thinking-jan-2025</x:v>
      </x:c>
      <x:c r="E123" s="17" t="str">
        <x:v>base:google:gemini-2-0-flash-thinking-jan-2025</x:v>
      </x:c>
      <x:c r="F123" s="23" t="str"/>
      <x:c r="G123" s="23" t="str"/>
      <x:c r="H123" s="23" t="str">
        <x:v>Gemini 2.0 Flash Thinking (Jan 2025)</x:v>
      </x:c>
      <x:c r="I123" s="31"/>
      <x:c r="J123" s="31" t="n">
        <x:v>45678</x:v>
      </x:c>
      <x:c r="K123" s="31" t="n">
        <x:v>45678</x:v>
      </x:c>
      <x:c r="L123" s="17" t="str">
        <x:v>ECI exact date</x:v>
      </x:c>
      <x:c r="M123" s="75"/>
      <x:c r="N123" s="20" t="n">
        <x:v>136.2412383006773</x:v>
      </x:c>
      <x:c r="O123" s="20" t="n">
        <x:v>130.56604578431487</x:v>
      </x:c>
      <x:c r="P123" s="20" t="n">
        <x:v>138.97112516061384</x:v>
      </x:c>
      <x:c r="Q123" s="20"/>
      <x:c r="R123" s="20"/>
      <x:c r="S123" s="20"/>
      <x:c r="T123" s="20"/>
      <x:c r="U123" s="20"/>
      <x:c r="V123" s="20"/>
      <x:c r="W123" s="20" t="str"/>
      <x:c r="X123" s="20"/>
      <x:c r="Y123" s="20"/>
      <x:c r="Z123" s="20"/>
      <x:c r="AA123" s="20"/>
      <x:c r="AB123" s="23" t="str"/>
      <x:c r="AC123" s="23" t="str">
        <x:v>ECI-only row</x:v>
      </x:c>
      <x:c r="AD123" s="23" t="str"/>
      <x:c r="AE123" s="23" t="str"/>
      <x:c r="AF123" s="23" t="str"/>
      <x:c r="AG123" s="78"/>
      <x:c r="AH123" s="81"/>
      <x:c r="AI123" s="23" t="str"/>
      <x:c r="AJ123" s="23" t="str"/>
      <x:c r="AK123" s="78"/>
      <x:c r="AL123" s="23"/>
    </x:row>
    <x:row r="124">
      <x:c r="A124" s="17" t="str">
        <x:v>alibaba:qwen2-5-max</x:v>
      </x:c>
      <x:c r="B124" s="17" t="str">
        <x:v>Qwen2.5-Max</x:v>
      </x:c>
      <x:c r="C124" s="17" t="str">
        <x:v>Alibaba</x:v>
      </x:c>
      <x:c r="D124" s="17" t="str">
        <x:v>lineage:alibaba:qwen2-5-max</x:v>
      </x:c>
      <x:c r="E124" s="17" t="str">
        <x:v>base:alibaba:qwen2-5-max</x:v>
      </x:c>
      <x:c r="F124" s="23" t="str"/>
      <x:c r="G124" s="23" t="str"/>
      <x:c r="H124" s="23" t="str">
        <x:v>Qwen2.5-Max</x:v>
      </x:c>
      <x:c r="I124" s="31"/>
      <x:c r="J124" s="31" t="n">
        <x:v>45685</x:v>
      </x:c>
      <x:c r="K124" s="31" t="n">
        <x:v>45685</x:v>
      </x:c>
      <x:c r="L124" s="17" t="str">
        <x:v>ECI exact date</x:v>
      </x:c>
      <x:c r="M124" s="75"/>
      <x:c r="N124" s="20" t="n">
        <x:v>133.3990609014432</x:v>
      </x:c>
      <x:c r="O124" s="20" t="n">
        <x:v>128.91454663758586</x:v>
      </x:c>
      <x:c r="P124" s="20" t="n">
        <x:v>136.3339599296494</x:v>
      </x:c>
      <x:c r="Q124" s="20"/>
      <x:c r="R124" s="20"/>
      <x:c r="S124" s="20"/>
      <x:c r="T124" s="20"/>
      <x:c r="U124" s="20"/>
      <x:c r="V124" s="20"/>
      <x:c r="W124" s="20" t="str"/>
      <x:c r="X124" s="20"/>
      <x:c r="Y124" s="20"/>
      <x:c r="Z124" s="20"/>
      <x:c r="AA124" s="20"/>
      <x:c r="AB124" s="23" t="str"/>
      <x:c r="AC124" s="23" t="str">
        <x:v>ECI-only row</x:v>
      </x:c>
      <x:c r="AD124" s="23" t="str"/>
      <x:c r="AE124" s="23" t="str"/>
      <x:c r="AF124" s="23" t="str"/>
      <x:c r="AG124" s="78"/>
      <x:c r="AH124" s="81"/>
      <x:c r="AI124" s="23" t="str"/>
      <x:c r="AJ124" s="23" t="str"/>
      <x:c r="AK124" s="78"/>
      <x:c r="AL124" s="23"/>
    </x:row>
    <x:row r="125">
      <x:c r="A125" s="17" t="str">
        <x:v>openai:o3-mini</x:v>
      </x:c>
      <x:c r="B125" s="17" t="str">
        <x:v>o3-mini</x:v>
      </x:c>
      <x:c r="C125" s="17" t="str">
        <x:v>OpenAI</x:v>
      </x:c>
      <x:c r="D125" s="17" t="str">
        <x:v>lineage:openai:o3-mini</x:v>
      </x:c>
      <x:c r="E125" s="17" t="str">
        <x:v>base:openai:o3-mini</x:v>
      </x:c>
      <x:c r="F125" s="23" t="str"/>
      <x:c r="G125" s="23" t="str"/>
      <x:c r="H125" s="23" t="str">
        <x:v>o3-mini</x:v>
      </x:c>
      <x:c r="I125" s="31"/>
      <x:c r="J125" s="31" t="n">
        <x:v>45688</x:v>
      </x:c>
      <x:c r="K125" s="31" t="n">
        <x:v>45688</x:v>
      </x:c>
      <x:c r="L125" s="17" t="str">
        <x:v>ECI exact date</x:v>
      </x:c>
      <x:c r="M125" s="75"/>
      <x:c r="N125" s="20" t="n">
        <x:v>141.4231473050603</x:v>
      </x:c>
      <x:c r="O125" s="20" t="n">
        <x:v>138.59355086140752</x:v>
      </x:c>
      <x:c r="P125" s="20" t="n">
        <x:v>142.82748694731183</x:v>
      </x:c>
      <x:c r="Q125" s="20"/>
      <x:c r="R125" s="20"/>
      <x:c r="S125" s="20"/>
      <x:c r="T125" s="20"/>
      <x:c r="U125" s="20"/>
      <x:c r="V125" s="20"/>
      <x:c r="W125" s="20" t="str"/>
      <x:c r="X125" s="20"/>
      <x:c r="Y125" s="20"/>
      <x:c r="Z125" s="20"/>
      <x:c r="AA125" s="20"/>
      <x:c r="AB125" s="23" t="str"/>
      <x:c r="AC125" s="23" t="str">
        <x:v>ECI-only row</x:v>
      </x:c>
      <x:c r="AD125" s="23" t="str"/>
      <x:c r="AE125" s="23" t="str"/>
      <x:c r="AF125" s="23" t="str"/>
      <x:c r="AG125" s="78"/>
      <x:c r="AH125" s="81"/>
      <x:c r="AI125" s="23" t="str"/>
      <x:c r="AJ125" s="23" t="str"/>
      <x:c r="AK125" s="78"/>
      <x:c r="AL125" s="23"/>
    </x:row>
    <x:row r="126">
      <x:c r="A126" s="17" t="str">
        <x:v>google:gemini-2-0-flash-feb-2025</x:v>
      </x:c>
      <x:c r="B126" s="17" t="str">
        <x:v>Gemini 2.0 Flash (Feb 2025)</x:v>
      </x:c>
      <x:c r="C126" s="17" t="str">
        <x:v>Google DeepMind,Google</x:v>
      </x:c>
      <x:c r="D126" s="17" t="str">
        <x:v>lineage:google:gemini-2-0-flash-feb-2025</x:v>
      </x:c>
      <x:c r="E126" s="17" t="str">
        <x:v>base:google:gemini-2-0-flash-feb-2025</x:v>
      </x:c>
      <x:c r="F126" s="23" t="str"/>
      <x:c r="G126" s="23" t="str"/>
      <x:c r="H126" s="23" t="str">
        <x:v>Gemini 2.0 Flash (Feb 2025)</x:v>
      </x:c>
      <x:c r="I126" s="31"/>
      <x:c r="J126" s="31" t="n">
        <x:v>45693</x:v>
      </x:c>
      <x:c r="K126" s="31" t="n">
        <x:v>45693</x:v>
      </x:c>
      <x:c r="L126" s="17" t="str">
        <x:v>ECI exact date</x:v>
      </x:c>
      <x:c r="M126" s="75"/>
      <x:c r="N126" s="20" t="n">
        <x:v>135.77887475595693</x:v>
      </x:c>
      <x:c r="O126" s="20" t="n">
        <x:v>132.59087635875517</x:v>
      </x:c>
      <x:c r="P126" s="20" t="n">
        <x:v>137.47783695417857</x:v>
      </x:c>
      <x:c r="Q126" s="20"/>
      <x:c r="R126" s="20"/>
      <x:c r="S126" s="20"/>
      <x:c r="T126" s="20"/>
      <x:c r="U126" s="20"/>
      <x:c r="V126" s="20"/>
      <x:c r="W126" s="20" t="str"/>
      <x:c r="X126" s="20"/>
      <x:c r="Y126" s="20"/>
      <x:c r="Z126" s="20"/>
      <x:c r="AA126" s="20"/>
      <x:c r="AB126" s="23" t="str"/>
      <x:c r="AC126" s="23" t="str">
        <x:v>ECI-only row</x:v>
      </x:c>
      <x:c r="AD126" s="23" t="str"/>
      <x:c r="AE126" s="23" t="str"/>
      <x:c r="AF126" s="23" t="str"/>
      <x:c r="AG126" s="78"/>
      <x:c r="AH126" s="81"/>
      <x:c r="AI126" s="23" t="str"/>
      <x:c r="AJ126" s="23" t="str"/>
      <x:c r="AK126" s="78"/>
      <x:c r="AL126" s="23"/>
    </x:row>
    <x:row r="127">
      <x:c r="A127" s="17" t="str">
        <x:v>google:gemini-2-0-pro</x:v>
      </x:c>
      <x:c r="B127" s="17" t="str">
        <x:v>Gemini 2.0 Pro</x:v>
      </x:c>
      <x:c r="C127" s="17" t="str">
        <x:v>Google DeepMind</x:v>
      </x:c>
      <x:c r="D127" s="17" t="str">
        <x:v>lineage:google:gemini-2-0-pro</x:v>
      </x:c>
      <x:c r="E127" s="17" t="str">
        <x:v>base:google:gemini-2-0-pro</x:v>
      </x:c>
      <x:c r="F127" s="23" t="str"/>
      <x:c r="G127" s="23" t="str"/>
      <x:c r="H127" s="23" t="str">
        <x:v>Gemini 2.0 Pro</x:v>
      </x:c>
      <x:c r="I127" s="31"/>
      <x:c r="J127" s="31" t="n">
        <x:v>45693</x:v>
      </x:c>
      <x:c r="K127" s="31" t="n">
        <x:v>45693</x:v>
      </x:c>
      <x:c r="L127" s="17" t="str">
        <x:v>ECI exact date</x:v>
      </x:c>
      <x:c r="M127" s="75"/>
      <x:c r="N127" s="20" t="n">
        <x:v>135.60529323028285</x:v>
      </x:c>
      <x:c r="O127" s="20" t="n">
        <x:v>131.90897174897816</x:v>
      </x:c>
      <x:c r="P127" s="20" t="n">
        <x:v>137.349873742362</x:v>
      </x:c>
      <x:c r="Q127" s="20"/>
      <x:c r="R127" s="20"/>
      <x:c r="S127" s="20"/>
      <x:c r="T127" s="20"/>
      <x:c r="U127" s="20"/>
      <x:c r="V127" s="20"/>
      <x:c r="W127" s="20" t="str"/>
      <x:c r="X127" s="20"/>
      <x:c r="Y127" s="20"/>
      <x:c r="Z127" s="20"/>
      <x:c r="AA127" s="20"/>
      <x:c r="AB127" s="23" t="str"/>
      <x:c r="AC127" s="23" t="str">
        <x:v>ECI-only row</x:v>
      </x:c>
      <x:c r="AD127" s="23" t="str"/>
      <x:c r="AE127" s="23" t="str"/>
      <x:c r="AF127" s="23" t="str"/>
      <x:c r="AG127" s="78"/>
      <x:c r="AH127" s="81"/>
      <x:c r="AI127" s="23" t="str"/>
      <x:c r="AJ127" s="23" t="str"/>
      <x:c r="AK127" s="78"/>
      <x:c r="AL127" s="23"/>
    </x:row>
    <x:row r="128">
      <x:c r="A128" s="17" t="str">
        <x:v>anthropic:claude-3-7-sonnet</x:v>
      </x:c>
      <x:c r="B128" s="17" t="str">
        <x:v>Claude 3.7 Sonnet</x:v>
      </x:c>
      <x:c r="C128" s="17" t="str">
        <x:v>Anthropic</x:v>
      </x:c>
      <x:c r="D128" s="17" t="str">
        <x:v>lineage:anthropic:claude-3-7-sonnet</x:v>
      </x:c>
      <x:c r="E128" s="17" t="str">
        <x:v>base:anthropic:claude-3-7-sonnet</x:v>
      </x:c>
      <x:c r="F128" s="23" t="str"/>
      <x:c r="G128" s="23" t="str">
        <x:v>Sonnet 3.7</x:v>
      </x:c>
      <x:c r="H128" s="23" t="str">
        <x:v>Claude 3.7 Sonnet</x:v>
      </x:c>
      <x:c r="I128" s="31" t="n">
        <x:v>45689</x:v>
      </x:c>
      <x:c r="J128" s="31" t="n">
        <x:v>45712</x:v>
      </x:c>
      <x:c r="K128" s="31" t="n">
        <x:v>45712</x:v>
      </x:c>
      <x:c r="L128" s="17" t="str">
        <x:v>ECI exact date</x:v>
      </x:c>
      <x:c r="M128" s="75" t="n">
        <x:v>23</x:v>
      </x:c>
      <x:c r="N128" s="20" t="n">
        <x:v>141.7074463722654</x:v>
      </x:c>
      <x:c r="O128" s="20" t="n">
        <x:v>139.40479072412083</x:v>
      </x:c>
      <x:c r="P128" s="20" t="n">
        <x:v>143.29857187561873</x:v>
      </x:c>
      <x:c r="Q128" s="20"/>
      <x:c r="R128" s="20"/>
      <x:c r="S128" s="20"/>
      <x:c r="T128" s="20"/>
      <x:c r="U128" s="20"/>
      <x:c r="V128" s="20"/>
      <x:c r="W128" s="20" t="str"/>
      <x:c r="X128" s="20" t="n">
        <x:v>1.1</x:v>
      </x:c>
      <x:c r="Y128" s="20"/>
      <x:c r="Z128" s="20" t="n">
        <x:v>0.26</x:v>
      </x:c>
      <x:c r="AA128" s="20" t="n">
        <x:v>1.3</x:v>
      </x:c>
      <x:c r="AB128" s="23" t="str">
        <x:v>Paper frontier</x:v>
      </x:c>
      <x:c r="AC128" s="23" t="str">
        <x:v>Manual exact ECI join</x:v>
      </x:c>
      <x:c r="AD128" s="23" t="str"/>
      <x:c r="AE128" s="23" t="str"/>
      <x:c r="AF128" s="23" t="str"/>
      <x:c r="AG128" s="78"/>
      <x:c r="AH128" s="81"/>
      <x:c r="AI128" s="23" t="str"/>
      <x:c r="AJ128" s="23" t="str"/>
      <x:c r="AK128" s="78"/>
      <x:c r="AL128" s="23"/>
    </x:row>
    <x:row r="129">
      <x:c r="A129" s="17" t="str">
        <x:v>openai:gpt-4-5</x:v>
      </x:c>
      <x:c r="B129" s="17" t="str">
        <x:v>GPT-4.5</x:v>
      </x:c>
      <x:c r="C129" s="17" t="str">
        <x:v>OpenAI</x:v>
      </x:c>
      <x:c r="D129" s="17" t="str">
        <x:v>lineage:openai:gpt-4-5</x:v>
      </x:c>
      <x:c r="E129" s="17" t="str">
        <x:v>base:openai:gpt-4-5</x:v>
      </x:c>
      <x:c r="F129" s="23" t="str"/>
      <x:c r="G129" s="23" t="str"/>
      <x:c r="H129" s="23" t="str">
        <x:v>GPT-4.5</x:v>
      </x:c>
      <x:c r="I129" s="31"/>
      <x:c r="J129" s="31" t="n">
        <x:v>45715</x:v>
      </x:c>
      <x:c r="K129" s="31" t="n">
        <x:v>45715</x:v>
      </x:c>
      <x:c r="L129" s="17" t="str">
        <x:v>ECI exact date</x:v>
      </x:c>
      <x:c r="M129" s="75"/>
      <x:c r="N129" s="20" t="n">
        <x:v>137.54926752276162</x:v>
      </x:c>
      <x:c r="O129" s="20" t="n">
        <x:v>134.49752702255338</x:v>
      </x:c>
      <x:c r="P129" s="20" t="n">
        <x:v>139.2893914927995</x:v>
      </x:c>
      <x:c r="Q129" s="20"/>
      <x:c r="R129" s="20"/>
      <x:c r="S129" s="20"/>
      <x:c r="T129" s="20"/>
      <x:c r="U129" s="20"/>
      <x:c r="V129" s="20"/>
      <x:c r="W129" s="20" t="str"/>
      <x:c r="X129" s="20"/>
      <x:c r="Y129" s="20"/>
      <x:c r="Z129" s="20"/>
      <x:c r="AA129" s="20"/>
      <x:c r="AB129" s="23" t="str"/>
      <x:c r="AC129" s="23" t="str">
        <x:v>ECI-only row</x:v>
      </x:c>
      <x:c r="AD129" s="23" t="str"/>
      <x:c r="AE129" s="23" t="str"/>
      <x:c r="AF129" s="23" t="str"/>
      <x:c r="AG129" s="78"/>
      <x:c r="AH129" s="81"/>
      <x:c r="AI129" s="23" t="str"/>
      <x:c r="AJ129" s="23" t="str"/>
      <x:c r="AK129" s="78"/>
      <x:c r="AL129" s="23"/>
    </x:row>
    <x:row r="130">
      <x:c r="A130" s="17" t="str">
        <x:v>google:gemma-3-12b-it</x:v>
      </x:c>
      <x:c r="B130" s="17" t="str">
        <x:v>Gemma 3 12B IT</x:v>
      </x:c>
      <x:c r="C130" s="17" t="str">
        <x:v>Google DeepMind</x:v>
      </x:c>
      <x:c r="D130" s="17" t="str">
        <x:v>lineage:google:gemma-3-12b-it</x:v>
      </x:c>
      <x:c r="E130" s="17" t="str">
        <x:v>base:google:gemma-3-12b-it</x:v>
      </x:c>
      <x:c r="F130" s="23" t="str"/>
      <x:c r="G130" s="23" t="str">
        <x:v>Gemma 3 12B IT</x:v>
      </x:c>
      <x:c r="H130" s="23" t="str"/>
      <x:c r="I130" s="31" t="n">
        <x:v>45717</x:v>
      </x:c>
      <x:c r="J130" s="31"/>
      <x:c r="K130" s="31" t="n">
        <x:v>45728</x:v>
      </x:c>
      <x:c r="L130" s="17" t="str">
        <x:v>Epoch exact date</x:v>
      </x:c>
      <x:c r="M130" s="75" t="n">
        <x:v>11</x:v>
      </x:c>
      <x:c r="N130" s="20"/>
      <x:c r="O130" s="20"/>
      <x:c r="P130" s="20"/>
      <x:c r="Q130" s="20"/>
      <x:c r="R130" s="20" t="n">
        <x:v>12</x:v>
      </x:c>
      <x:c r="S130" s="20" t="n">
        <x:v>12</x:v>
      </x:c>
      <x:c r="T130" s="20"/>
      <x:c r="U130" s="20"/>
      <x:c r="V130" s="20" t="n">
        <x:v>48</x:v>
      </x:c>
      <x:c r="W130" s="20" t="str">
        <x:v>Dense</x:v>
      </x:c>
      <x:c r="X130" s="20" t="n">
        <x:v>0.322</x:v>
      </x:c>
      <x:c r="Y130" s="20" t="n">
        <x:v>0.15</x:v>
      </x:c>
      <x:c r="Z130" s="20" t="n">
        <x:v>0.006</x:v>
      </x:c>
      <x:c r="AA130" s="20" t="n">
        <x:v>0.52</x:v>
      </x:c>
      <x:c r="AB130" s="23" t="str">
        <x:v>Paper open-weight</x:v>
      </x:c>
      <x:c r="AC130" s="23" t="str">
        <x:v>Manual exact Epoch join</x:v>
      </x:c>
      <x:c r="AD130" s="23" t="str"/>
      <x:c r="AE130" s="23" t="str"/>
      <x:c r="AF130" s="23" t="str">
        <x:v>Gemma 3 12B</x:v>
      </x:c>
      <x:c r="AG130" s="78" t="n">
        <x:v>45728</x:v>
      </x:c>
      <x:c r="AH130" s="81" t="n">
        <x:v>12</x:v>
      </x:c>
      <x:c r="AI130" s="23" t="str">
        <x:v>SigLIP 400M</x:v>
      </x:c>
      <x:c r="AJ130" s="23" t="str">
        <x:v>https://storage.googleapis.com/deepmind-media/gemma/Gemma3Report.pdf</x:v>
      </x:c>
      <x:c r="AK130" s="78" t="n">
        <x:v>45989</x:v>
      </x:c>
      <x:c r="AL130" s="23" t="n">
        <x:v>532</x:v>
      </x:c>
    </x:row>
    <x:row r="131">
      <x:c r="A131" s="17" t="str">
        <x:v>google:gemma-3-27b</x:v>
      </x:c>
      <x:c r="B131" s="17" t="str">
        <x:v>Gemma 3 27B</x:v>
      </x:c>
      <x:c r="C131" s="17" t="str">
        <x:v>Google DeepMind</x:v>
      </x:c>
      <x:c r="D131" s="17" t="str">
        <x:v>lineage:google:gemma-3-27b</x:v>
      </x:c>
      <x:c r="E131" s="17" t="str">
        <x:v>base:google:gemma-3-27b</x:v>
      </x:c>
      <x:c r="F131" s="23" t="str"/>
      <x:c r="G131" s="23" t="str">
        <x:v>Gemma 3 27B IT</x:v>
      </x:c>
      <x:c r="H131" s="23" t="str">
        <x:v>Gemma 3 27B</x:v>
      </x:c>
      <x:c r="I131" s="31" t="n">
        <x:v>45717</x:v>
      </x:c>
      <x:c r="J131" s="31" t="n">
        <x:v>45728</x:v>
      </x:c>
      <x:c r="K131" s="31" t="n">
        <x:v>45728</x:v>
      </x:c>
      <x:c r="L131" s="17" t="str">
        <x:v>ECI exact date</x:v>
      </x:c>
      <x:c r="M131" s="75" t="n">
        <x:v>11</x:v>
      </x:c>
      <x:c r="N131" s="20" t="n">
        <x:v>131.05625988145306</x:v>
      </x:c>
      <x:c r="O131" s="20" t="n">
        <x:v>125.5258474548752</x:v>
      </x:c>
      <x:c r="P131" s="20" t="n">
        <x:v>133.25410530039474</x:v>
      </x:c>
      <x:c r="Q131" s="20"/>
      <x:c r="R131" s="20" t="n">
        <x:v>27</x:v>
      </x:c>
      <x:c r="S131" s="20" t="n">
        <x:v>27</x:v>
      </x:c>
      <x:c r="T131" s="20" t="n">
        <x:v>27</x:v>
      </x:c>
      <x:c r="U131" s="20"/>
      <x:c r="V131" s="20" t="n">
        <x:v>62</x:v>
      </x:c>
      <x:c r="W131" s="20" t="str">
        <x:v>Dense</x:v>
      </x:c>
      <x:c r="X131" s="20" t="n">
        <x:v>0.512</x:v>
      </x:c>
      <x:c r="Y131" s="20" t="n">
        <x:v>0.264</x:v>
      </x:c>
      <x:c r="Z131" s="20" t="n">
        <x:v>0.025</x:v>
      </x:c>
      <x:c r="AA131" s="20" t="n">
        <x:v>0.761</x:v>
      </x:c>
      <x:c r="AB131" s="23" t="str">
        <x:v>Paper open-weight</x:v>
      </x:c>
      <x:c r="AC131" s="23" t="str">
        <x:v>Manual exact ECI join</x:v>
      </x:c>
      <x:c r="AD131" s="23" t="str"/>
      <x:c r="AE131" s="23" t="str">
        <x:v>Parameter row: Regression Data!35</x:v>
      </x:c>
      <x:c r="AF131" s="23" t="str"/>
      <x:c r="AG131" s="78"/>
      <x:c r="AH131" s="81"/>
      <x:c r="AI131" s="23" t="str"/>
      <x:c r="AJ131" s="23" t="str"/>
      <x:c r="AK131" s="78"/>
      <x:c r="AL131" s="23"/>
    </x:row>
    <x:row r="132">
      <x:c r="A132" s="17" t="str">
        <x:v>google:gemma-3-4b-it</x:v>
      </x:c>
      <x:c r="B132" s="17" t="str">
        <x:v>Gemma 3 4B IT</x:v>
      </x:c>
      <x:c r="C132" s="17" t="str">
        <x:v>Google DeepMind</x:v>
      </x:c>
      <x:c r="D132" s="17" t="str">
        <x:v>lineage:google:gemma-3-4b-it</x:v>
      </x:c>
      <x:c r="E132" s="17" t="str">
        <x:v>base:google:gemma-3-4b-it</x:v>
      </x:c>
      <x:c r="F132" s="23" t="str"/>
      <x:c r="G132" s="23" t="str">
        <x:v>Gemma 3 4B IT</x:v>
      </x:c>
      <x:c r="H132" s="23" t="str"/>
      <x:c r="I132" s="31" t="n">
        <x:v>45717</x:v>
      </x:c>
      <x:c r="J132" s="31"/>
      <x:c r="K132" s="31" t="n">
        <x:v>45728</x:v>
      </x:c>
      <x:c r="L132" s="17" t="str">
        <x:v>Epoch exact date</x:v>
      </x:c>
      <x:c r="M132" s="75" t="n">
        <x:v>11</x:v>
      </x:c>
      <x:c r="N132" s="20"/>
      <x:c r="O132" s="20"/>
      <x:c r="P132" s="20"/>
      <x:c r="Q132" s="20"/>
      <x:c r="R132" s="20" t="n">
        <x:v>4</x:v>
      </x:c>
      <x:c r="S132" s="20" t="n">
        <x:v>4</x:v>
      </x:c>
      <x:c r="T132" s="20"/>
      <x:c r="U132" s="20"/>
      <x:c r="V132" s="20" t="n">
        <x:v>34</x:v>
      </x:c>
      <x:c r="W132" s="20" t="str">
        <x:v>Dense</x:v>
      </x:c>
      <x:c r="X132" s="20" t="n">
        <x:v>0.154</x:v>
      </x:c>
      <x:c r="Y132" s="20" t="n">
        <x:v>0.063</x:v>
      </x:c>
      <x:c r="Z132" s="20" t="n">
        <x:v>0</x:v>
      </x:c>
      <x:c r="AA132" s="20" t="n">
        <x:v>0.305</x:v>
      </x:c>
      <x:c r="AB132" s="23" t="str">
        <x:v>Paper open-weight</x:v>
      </x:c>
      <x:c r="AC132" s="23" t="str">
        <x:v>Manual exact Epoch join</x:v>
      </x:c>
      <x:c r="AD132" s="23" t="str"/>
      <x:c r="AE132" s="23" t="str"/>
      <x:c r="AF132" s="23" t="str">
        <x:v>Gemma 3 4B</x:v>
      </x:c>
      <x:c r="AG132" s="78" t="n">
        <x:v>45728</x:v>
      </x:c>
      <x:c r="AH132" s="81" t="n">
        <x:v>4</x:v>
      </x:c>
      <x:c r="AI132" s="23" t="str">
        <x:v>SigLIP 400M</x:v>
      </x:c>
      <x:c r="AJ132" s="23" t="str">
        <x:v>https://storage.googleapis.com/deepmind-media/gemma/Gemma3Report.pdf</x:v>
      </x:c>
      <x:c r="AK132" s="78" t="n">
        <x:v>45989</x:v>
      </x:c>
      <x:c r="AL132" s="23" t="n">
        <x:v>533</x:v>
      </x:c>
    </x:row>
    <x:row r="133">
      <x:c r="A133" s="17" t="str">
        <x:v>mistral:mistral-small-3-1</x:v>
      </x:c>
      <x:c r="B133" s="17" t="str">
        <x:v>Mistral Small 3.1</x:v>
      </x:c>
      <x:c r="C133" s="17" t="str">
        <x:v>Mistral AI</x:v>
      </x:c>
      <x:c r="D133" s="17" t="str">
        <x:v>lineage:mistral:mistral-small-3-1</x:v>
      </x:c>
      <x:c r="E133" s="17" t="str">
        <x:v>base:mistral:mistral-small-3-1</x:v>
      </x:c>
      <x:c r="F133" s="23" t="str"/>
      <x:c r="G133" s="23" t="str"/>
      <x:c r="H133" s="23" t="str">
        <x:v>Mistral Small 3.1</x:v>
      </x:c>
      <x:c r="I133" s="31"/>
      <x:c r="J133" s="31" t="n">
        <x:v>45733</x:v>
      </x:c>
      <x:c r="K133" s="31" t="n">
        <x:v>45733</x:v>
      </x:c>
      <x:c r="L133" s="17" t="str">
        <x:v>ECI exact date</x:v>
      </x:c>
      <x:c r="M133" s="75"/>
      <x:c r="N133" s="20" t="n">
        <x:v>127.74422539160655</x:v>
      </x:c>
      <x:c r="O133" s="20" t="n">
        <x:v>122.54161220803485</x:v>
      </x:c>
      <x:c r="P133" s="20" t="n">
        <x:v>129.41225200514873</x:v>
      </x:c>
      <x:c r="Q133" s="20"/>
      <x:c r="R133" s="20"/>
      <x:c r="S133" s="20"/>
      <x:c r="T133" s="20" t="n">
        <x:v>24</x:v>
      </x:c>
      <x:c r="U133" s="20"/>
      <x:c r="V133" s="20"/>
      <x:c r="W133" s="20" t="str"/>
      <x:c r="X133" s="20"/>
      <x:c r="Y133" s="20"/>
      <x:c r="Z133" s="20"/>
      <x:c r="AA133" s="20"/>
      <x:c r="AB133" s="23" t="str"/>
      <x:c r="AC133" s="23" t="str">
        <x:v>ECI-only row</x:v>
      </x:c>
      <x:c r="AD133" s="23" t="str"/>
      <x:c r="AE133" s="23" t="str">
        <x:v>Parameter row: Regression Data!36</x:v>
      </x:c>
      <x:c r="AF133" s="23" t="str"/>
      <x:c r="AG133" s="78"/>
      <x:c r="AH133" s="81"/>
      <x:c r="AI133" s="23" t="str"/>
      <x:c r="AJ133" s="23" t="str"/>
      <x:c r="AK133" s="78"/>
      <x:c r="AL133" s="23"/>
    </x:row>
    <x:row r="134">
      <x:c r="A134" s="17" t="str">
        <x:v>deepseek:deepseek-v3-mar-2025</x:v>
      </x:c>
      <x:c r="B134" s="17" t="str">
        <x:v>DeepSeek-V3 (Mar 2025)</x:v>
      </x:c>
      <x:c r="C134" s="17" t="str">
        <x:v>DeepSeek</x:v>
      </x:c>
      <x:c r="D134" s="17" t="str">
        <x:v>lineage:deepseek:deepseek-v3-mar-2025</x:v>
      </x:c>
      <x:c r="E134" s="17" t="str">
        <x:v>base:deepseek:deepseek-v3-mar-2025</x:v>
      </x:c>
      <x:c r="F134" s="23" t="str"/>
      <x:c r="G134" s="23" t="str">
        <x:v>DeepSeek V3 (0324)</x:v>
      </x:c>
      <x:c r="H134" s="23" t="str">
        <x:v>DeepSeek-V3 (Mar 2025)</x:v>
      </x:c>
      <x:c r="I134" s="31" t="n">
        <x:v>45717</x:v>
      </x:c>
      <x:c r="J134" s="31" t="n">
        <x:v>45740</x:v>
      </x:c>
      <x:c r="K134" s="31" t="n">
        <x:v>45740</x:v>
      </x:c>
      <x:c r="L134" s="17" t="str">
        <x:v>ECI exact date</x:v>
      </x:c>
      <x:c r="M134" s="75" t="n">
        <x:v>23</x:v>
      </x:c>
      <x:c r="N134" s="20" t="n">
        <x:v>137.04723345201705</x:v>
      </x:c>
      <x:c r="O134" s="20" t="n">
        <x:v>134.06648519388335</x:v>
      </x:c>
      <x:c r="P134" s="20" t="n">
        <x:v>138.68476633810994</x:v>
      </x:c>
      <x:c r="Q134" s="20"/>
      <x:c r="R134" s="20" t="n">
        <x:v>671</x:v>
      </x:c>
      <x:c r="S134" s="20" t="n">
        <x:v>37</x:v>
      </x:c>
      <x:c r="T134" s="20" t="n">
        <x:v>671</x:v>
      </x:c>
      <x:c r="U134" s="20"/>
      <x:c r="V134" s="20" t="n">
        <x:v>61</x:v>
      </x:c>
      <x:c r="W134" s="20" t="str">
        <x:v>MoE</x:v>
      </x:c>
      <x:c r="X134" s="20" t="n">
        <x:v>0.746</x:v>
      </x:c>
      <x:c r="Y134" s="20" t="n">
        <x:v>0.429</x:v>
      </x:c>
      <x:c r="Z134" s="20" t="n">
        <x:v>0.08</x:v>
      </x:c>
      <x:c r="AA134" s="20" t="n">
        <x:v>1.064</x:v>
      </x:c>
      <x:c r="AB134" s="23" t="str">
        <x:v>Paper open-weight</x:v>
      </x:c>
      <x:c r="AC134" s="23" t="str">
        <x:v>Manual exact ECI join</x:v>
      </x:c>
      <x:c r="AD134" s="23" t="str"/>
      <x:c r="AE134" s="23" t="str">
        <x:v>Parameter row: Regression Data!37</x:v>
      </x:c>
      <x:c r="AF134" s="23" t="str"/>
      <x:c r="AG134" s="78"/>
      <x:c r="AH134" s="81"/>
      <x:c r="AI134" s="23" t="str"/>
      <x:c r="AJ134" s="23" t="str"/>
      <x:c r="AK134" s="78"/>
      <x:c r="AL134" s="23"/>
    </x:row>
    <x:row r="135">
      <x:c r="A135" s="17" t="str">
        <x:v>google:gemini-2-5-pro-mar-2025</x:v>
      </x:c>
      <x:c r="B135" s="17" t="str">
        <x:v>Gemini 2.5 Pro (Mar 2025)</x:v>
      </x:c>
      <x:c r="C135" s="17" t="str">
        <x:v>Google DeepMind</x:v>
      </x:c>
      <x:c r="D135" s="17" t="str">
        <x:v>lineage:google:gemini-2-5-pro-mar-2025</x:v>
      </x:c>
      <x:c r="E135" s="17" t="str">
        <x:v>base:google:gemini-2-5-pro-mar-2025</x:v>
      </x:c>
      <x:c r="F135" s="23" t="str"/>
      <x:c r="G135" s="23" t="str"/>
      <x:c r="H135" s="23" t="str">
        <x:v>Gemini 2.5 Pro (Mar 2025)</x:v>
      </x:c>
      <x:c r="I135" s="31"/>
      <x:c r="J135" s="31" t="n">
        <x:v>45741</x:v>
      </x:c>
      <x:c r="K135" s="31" t="n">
        <x:v>45741</x:v>
      </x:c>
      <x:c r="L135" s="17" t="str">
        <x:v>ECI exact date</x:v>
      </x:c>
      <x:c r="M135" s="75"/>
      <x:c r="N135" s="20" t="n">
        <x:v>144.86374769016143</x:v>
      </x:c>
      <x:c r="O135" s="20" t="n">
        <x:v>142.4887952661725</x:v>
      </x:c>
      <x:c r="P135" s="20" t="n">
        <x:v>147.0265107765092</x:v>
      </x:c>
      <x:c r="Q135" s="20"/>
      <x:c r="R135" s="20"/>
      <x:c r="S135" s="20"/>
      <x:c r="T135" s="20"/>
      <x:c r="U135" s="20"/>
      <x:c r="V135" s="20"/>
      <x:c r="W135" s="20" t="str"/>
      <x:c r="X135" s="20"/>
      <x:c r="Y135" s="20"/>
      <x:c r="Z135" s="20"/>
      <x:c r="AA135" s="20"/>
      <x:c r="AB135" s="23" t="str"/>
      <x:c r="AC135" s="23" t="str">
        <x:v>ECI-only row</x:v>
      </x:c>
      <x:c r="AD135" s="23" t="str"/>
      <x:c r="AE135" s="23" t="str"/>
      <x:c r="AF135" s="23" t="str"/>
      <x:c r="AG135" s="78"/>
      <x:c r="AH135" s="81"/>
      <x:c r="AI135" s="23" t="str"/>
      <x:c r="AJ135" s="23" t="str"/>
      <x:c r="AK135" s="78"/>
      <x:c r="AL135" s="23"/>
    </x:row>
    <x:row r="136">
      <x:c r="A136" s="17" t="str">
        <x:v>meta:llama-4-maverick</x:v>
      </x:c>
      <x:c r="B136" s="17" t="str">
        <x:v>Llama 4 Maverick</x:v>
      </x:c>
      <x:c r="C136" s="17" t="str">
        <x:v>Meta AI</x:v>
      </x:c>
      <x:c r="D136" s="17" t="str">
        <x:v>lineage:meta:llama-4-maverick</x:v>
      </x:c>
      <x:c r="E136" s="17" t="str">
        <x:v>base:meta:llama-4-maverick</x:v>
      </x:c>
      <x:c r="F136" s="23" t="str"/>
      <x:c r="G136" s="23" t="str">
        <x:v>Llama 4 Maverick</x:v>
      </x:c>
      <x:c r="H136" s="23" t="str">
        <x:v>Llama 4 Maverick</x:v>
      </x:c>
      <x:c r="I136" s="31" t="n">
        <x:v>45748</x:v>
      </x:c>
      <x:c r="J136" s="31" t="n">
        <x:v>45752</x:v>
      </x:c>
      <x:c r="K136" s="31" t="n">
        <x:v>45752</x:v>
      </x:c>
      <x:c r="L136" s="17" t="str">
        <x:v>ECI exact date</x:v>
      </x:c>
      <x:c r="M136" s="75" t="n">
        <x:v>4</x:v>
      </x:c>
      <x:c r="N136" s="20" t="n">
        <x:v>133.0265124806118</x:v>
      </x:c>
      <x:c r="O136" s="20" t="n">
        <x:v>128.68119978975977</x:v>
      </x:c>
      <x:c r="P136" s="20" t="n">
        <x:v>134.97914083865868</x:v>
      </x:c>
      <x:c r="Q136" s="20"/>
      <x:c r="R136" s="20" t="n">
        <x:v>400</x:v>
      </x:c>
      <x:c r="S136" s="20" t="n">
        <x:v>17</x:v>
      </x:c>
      <x:c r="T136" s="20" t="n">
        <x:v>400</x:v>
      </x:c>
      <x:c r="U136" s="20"/>
      <x:c r="V136" s="20" t="n">
        <x:v>48</x:v>
      </x:c>
      <x:c r="W136" s="20" t="str">
        <x:v>MoE</x:v>
      </x:c>
      <x:c r="X136" s="20" t="n">
        <x:v>0.391</x:v>
      </x:c>
      <x:c r="Y136" s="20" t="n">
        <x:v>0.19</x:v>
      </x:c>
      <x:c r="Z136" s="20" t="n">
        <x:v>0.004</x:v>
      </x:c>
      <x:c r="AA136" s="20" t="n">
        <x:v>0.732</x:v>
      </x:c>
      <x:c r="AB136" s="23" t="str">
        <x:v>Paper open-weight</x:v>
      </x:c>
      <x:c r="AC136" s="23" t="str">
        <x:v>Manual exact ECI join</x:v>
      </x:c>
      <x:c r="AD136" s="23" t="str"/>
      <x:c r="AE136" s="23" t="str">
        <x:v>Parameter row: Regression Data!38</x:v>
      </x:c>
      <x:c r="AF136" s="23" t="str"/>
      <x:c r="AG136" s="78"/>
      <x:c r="AH136" s="81"/>
      <x:c r="AI136" s="23" t="str"/>
      <x:c r="AJ136" s="23" t="str"/>
      <x:c r="AK136" s="78"/>
      <x:c r="AL136" s="23"/>
    </x:row>
    <x:row r="137">
      <x:c r="A137" s="17" t="str">
        <x:v>meta:llama-4-scout</x:v>
      </x:c>
      <x:c r="B137" s="17" t="str">
        <x:v>Llama 4 Scout</x:v>
      </x:c>
      <x:c r="C137" s="17" t="str">
        <x:v>Meta AI</x:v>
      </x:c>
      <x:c r="D137" s="17" t="str">
        <x:v>lineage:meta:llama-4-scout</x:v>
      </x:c>
      <x:c r="E137" s="17" t="str">
        <x:v>base:meta:llama-4-scout</x:v>
      </x:c>
      <x:c r="F137" s="23" t="str"/>
      <x:c r="G137" s="23" t="str">
        <x:v>Llama 4 Scout</x:v>
      </x:c>
      <x:c r="H137" s="23" t="str">
        <x:v>Llama 4 Scout</x:v>
      </x:c>
      <x:c r="I137" s="31" t="n">
        <x:v>45748</x:v>
      </x:c>
      <x:c r="J137" s="31" t="n">
        <x:v>45752</x:v>
      </x:c>
      <x:c r="K137" s="31" t="n">
        <x:v>45752</x:v>
      </x:c>
      <x:c r="L137" s="17" t="str">
        <x:v>ECI exact date</x:v>
      </x:c>
      <x:c r="M137" s="75" t="n">
        <x:v>4</x:v>
      </x:c>
      <x:c r="N137" s="20" t="n">
        <x:v>130.54220114320955</x:v>
      </x:c>
      <x:c r="O137" s="20" t="n">
        <x:v>125.64537913340259</x:v>
      </x:c>
      <x:c r="P137" s="20" t="n">
        <x:v>132.24425986681527</x:v>
      </x:c>
      <x:c r="Q137" s="20"/>
      <x:c r="R137" s="20" t="n">
        <x:v>109</x:v>
      </x:c>
      <x:c r="S137" s="20" t="n">
        <x:v>17</x:v>
      </x:c>
      <x:c r="T137" s="20" t="n">
        <x:v>109</x:v>
      </x:c>
      <x:c r="U137" s="20"/>
      <x:c r="V137" s="20" t="n">
        <x:v>48</x:v>
      </x:c>
      <x:c r="W137" s="20" t="str">
        <x:v>MoE</x:v>
      </x:c>
      <x:c r="X137" s="20" t="n">
        <x:v>0.102</x:v>
      </x:c>
      <x:c r="Y137" s="20" t="n">
        <x:v>0.037</x:v>
      </x:c>
      <x:c r="Z137" s="20" t="n">
        <x:v>0.001</x:v>
      </x:c>
      <x:c r="AA137" s="20" t="n">
        <x:v>0.231</x:v>
      </x:c>
      <x:c r="AB137" s="23" t="str">
        <x:v>Paper open-weight</x:v>
      </x:c>
      <x:c r="AC137" s="23" t="str">
        <x:v>Manual exact ECI join</x:v>
      </x:c>
      <x:c r="AD137" s="23" t="str"/>
      <x:c r="AE137" s="23" t="str">
        <x:v>Parameter row: Regression Data!39</x:v>
      </x:c>
      <x:c r="AF137" s="23" t="str"/>
      <x:c r="AG137" s="78"/>
      <x:c r="AH137" s="81"/>
      <x:c r="AI137" s="23" t="str"/>
      <x:c r="AJ137" s="23" t="str"/>
      <x:c r="AK137" s="78"/>
      <x:c r="AL137" s="23"/>
    </x:row>
    <x:row r="138">
      <x:c r="A138" s="17" t="str">
        <x:v>xai:grok-3</x:v>
      </x:c>
      <x:c r="B138" s="17" t="str">
        <x:v>Grok 3</x:v>
      </x:c>
      <x:c r="C138" s="17" t="str">
        <x:v>xAI</x:v>
      </x:c>
      <x:c r="D138" s="17" t="str">
        <x:v>lineage:xai:grok-3</x:v>
      </x:c>
      <x:c r="E138" s="17" t="str">
        <x:v>base:xai:grok-3</x:v>
      </x:c>
      <x:c r="F138" s="23" t="str"/>
      <x:c r="G138" s="23" t="str"/>
      <x:c r="H138" s="23" t="str">
        <x:v>Grok 3</x:v>
      </x:c>
      <x:c r="I138" s="31"/>
      <x:c r="J138" s="31" t="n">
        <x:v>45756</x:v>
      </x:c>
      <x:c r="K138" s="31" t="n">
        <x:v>45756</x:v>
      </x:c>
      <x:c r="L138" s="17" t="str">
        <x:v>ECI exact date</x:v>
      </x:c>
      <x:c r="M138" s="75"/>
      <x:c r="N138" s="20" t="n">
        <x:v>139.0275618539942</x:v>
      </x:c>
      <x:c r="O138" s="20" t="n">
        <x:v>136.04624948765755</x:v>
      </x:c>
      <x:c r="P138" s="20" t="n">
        <x:v>140.15156362468733</x:v>
      </x:c>
      <x:c r="Q138" s="20"/>
      <x:c r="R138" s="20"/>
      <x:c r="S138" s="20"/>
      <x:c r="T138" s="20"/>
      <x:c r="U138" s="20"/>
      <x:c r="V138" s="20"/>
      <x:c r="W138" s="20" t="str"/>
      <x:c r="X138" s="20"/>
      <x:c r="Y138" s="20"/>
      <x:c r="Z138" s="20"/>
      <x:c r="AA138" s="20"/>
      <x:c r="AB138" s="23" t="str"/>
      <x:c r="AC138" s="23" t="str">
        <x:v>ECI-only row</x:v>
      </x:c>
      <x:c r="AD138" s="23" t="str"/>
      <x:c r="AE138" s="23" t="str"/>
      <x:c r="AF138" s="23" t="str"/>
      <x:c r="AG138" s="78"/>
      <x:c r="AH138" s="81"/>
      <x:c r="AI138" s="23" t="str"/>
      <x:c r="AJ138" s="23" t="str"/>
      <x:c r="AK138" s="78"/>
      <x:c r="AL138" s="23"/>
    </x:row>
    <x:row r="139">
      <x:c r="A139" s="17" t="str">
        <x:v>xai:grok-3-mini</x:v>
      </x:c>
      <x:c r="B139" s="17" t="str">
        <x:v>Grok-3 mini</x:v>
      </x:c>
      <x:c r="C139" s="17" t="str">
        <x:v>xAI</x:v>
      </x:c>
      <x:c r="D139" s="17" t="str">
        <x:v>lineage:xai:grok-3-mini</x:v>
      </x:c>
      <x:c r="E139" s="17" t="str">
        <x:v>base:xai:grok-3-mini</x:v>
      </x:c>
      <x:c r="F139" s="23" t="str"/>
      <x:c r="G139" s="23" t="str"/>
      <x:c r="H139" s="23" t="str">
        <x:v>Grok-3 mini</x:v>
      </x:c>
      <x:c r="I139" s="31"/>
      <x:c r="J139" s="31" t="n">
        <x:v>45756</x:v>
      </x:c>
      <x:c r="K139" s="31" t="n">
        <x:v>45756</x:v>
      </x:c>
      <x:c r="L139" s="17" t="str">
        <x:v>ECI exact date</x:v>
      </x:c>
      <x:c r="M139" s="75"/>
      <x:c r="N139" s="20" t="n">
        <x:v>141.02621660060146</x:v>
      </x:c>
      <x:c r="O139" s="20" t="n">
        <x:v>138.41084973440923</x:v>
      </x:c>
      <x:c r="P139" s="20" t="n">
        <x:v>142.6573472167311</x:v>
      </x:c>
      <x:c r="Q139" s="20"/>
      <x:c r="R139" s="20"/>
      <x:c r="S139" s="20"/>
      <x:c r="T139" s="20"/>
      <x:c r="U139" s="20"/>
      <x:c r="V139" s="20"/>
      <x:c r="W139" s="20" t="str"/>
      <x:c r="X139" s="20"/>
      <x:c r="Y139" s="20"/>
      <x:c r="Z139" s="20"/>
      <x:c r="AA139" s="20"/>
      <x:c r="AB139" s="23" t="str"/>
      <x:c r="AC139" s="23" t="str">
        <x:v>ECI-only row</x:v>
      </x:c>
      <x:c r="AD139" s="23" t="str"/>
      <x:c r="AE139" s="23" t="str"/>
      <x:c r="AF139" s="23" t="str"/>
      <x:c r="AG139" s="78"/>
      <x:c r="AH139" s="81"/>
      <x:c r="AI139" s="23" t="str"/>
      <x:c r="AJ139" s="23" t="str"/>
      <x:c r="AK139" s="78"/>
      <x:c r="AL139" s="23"/>
    </x:row>
    <x:row r="140">
      <x:c r="A140" s="17" t="str">
        <x:v>openai:gpt-4-1</x:v>
      </x:c>
      <x:c r="B140" s="17" t="str">
        <x:v>GPT-4.1</x:v>
      </x:c>
      <x:c r="C140" s="17" t="str">
        <x:v>OpenAI</x:v>
      </x:c>
      <x:c r="D140" s="17" t="str">
        <x:v>lineage:openai:gpt-4-1</x:v>
      </x:c>
      <x:c r="E140" s="17" t="str">
        <x:v>base:openai:gpt-4-1</x:v>
      </x:c>
      <x:c r="F140" s="23" t="str"/>
      <x:c r="G140" s="23" t="str"/>
      <x:c r="H140" s="23" t="str">
        <x:v>GPT-4.1</x:v>
      </x:c>
      <x:c r="I140" s="31"/>
      <x:c r="J140" s="31" t="n">
        <x:v>45761</x:v>
      </x:c>
      <x:c r="K140" s="31" t="n">
        <x:v>45761</x:v>
      </x:c>
      <x:c r="L140" s="17" t="str">
        <x:v>ECI exact date</x:v>
      </x:c>
      <x:c r="M140" s="75"/>
      <x:c r="N140" s="20" t="n">
        <x:v>137.45677870458667</x:v>
      </x:c>
      <x:c r="O140" s="20" t="n">
        <x:v>134.31969655082483</x:v>
      </x:c>
      <x:c r="P140" s="20" t="n">
        <x:v>139.03909435667353</x:v>
      </x:c>
      <x:c r="Q140" s="20"/>
      <x:c r="R140" s="20"/>
      <x:c r="S140" s="20"/>
      <x:c r="T140" s="20"/>
      <x:c r="U140" s="20"/>
      <x:c r="V140" s="20"/>
      <x:c r="W140" s="20" t="str"/>
      <x:c r="X140" s="20"/>
      <x:c r="Y140" s="20"/>
      <x:c r="Z140" s="20"/>
      <x:c r="AA140" s="20"/>
      <x:c r="AB140" s="23" t="str"/>
      <x:c r="AC140" s="23" t="str">
        <x:v>ECI-only row</x:v>
      </x:c>
      <x:c r="AD140" s="23" t="str"/>
      <x:c r="AE140" s="23" t="str"/>
      <x:c r="AF140" s="23" t="str"/>
      <x:c r="AG140" s="78"/>
      <x:c r="AH140" s="81"/>
      <x:c r="AI140" s="23" t="str"/>
      <x:c r="AJ140" s="23" t="str"/>
      <x:c r="AK140" s="78"/>
      <x:c r="AL140" s="23"/>
    </x:row>
    <x:row r="141">
      <x:c r="A141" s="17" t="str">
        <x:v>openai:gpt-4-1-mini</x:v>
      </x:c>
      <x:c r="B141" s="17" t="str">
        <x:v>GPT-4.1 mini</x:v>
      </x:c>
      <x:c r="C141" s="17" t="str">
        <x:v>OpenAI</x:v>
      </x:c>
      <x:c r="D141" s="17" t="str">
        <x:v>lineage:openai:gpt-4-1-mini</x:v>
      </x:c>
      <x:c r="E141" s="17" t="str">
        <x:v>base:openai:gpt-4-1-mini</x:v>
      </x:c>
      <x:c r="F141" s="23" t="str"/>
      <x:c r="G141" s="23" t="str"/>
      <x:c r="H141" s="23" t="str">
        <x:v>GPT-4.1 mini</x:v>
      </x:c>
      <x:c r="I141" s="31"/>
      <x:c r="J141" s="31" t="n">
        <x:v>45761</x:v>
      </x:c>
      <x:c r="K141" s="31" t="n">
        <x:v>45761</x:v>
      </x:c>
      <x:c r="L141" s="17" t="str">
        <x:v>ECI exact date</x:v>
      </x:c>
      <x:c r="M141" s="75"/>
      <x:c r="N141" s="20" t="n">
        <x:v>135.7895013370503</x:v>
      </x:c>
      <x:c r="O141" s="20" t="n">
        <x:v>131.64460234975735</x:v>
      </x:c>
      <x:c r="P141" s="20" t="n">
        <x:v>137.33438109056257</x:v>
      </x:c>
      <x:c r="Q141" s="20"/>
      <x:c r="R141" s="20"/>
      <x:c r="S141" s="20"/>
      <x:c r="T141" s="20"/>
      <x:c r="U141" s="20"/>
      <x:c r="V141" s="20"/>
      <x:c r="W141" s="20" t="str"/>
      <x:c r="X141" s="20"/>
      <x:c r="Y141" s="20"/>
      <x:c r="Z141" s="20"/>
      <x:c r="AA141" s="20"/>
      <x:c r="AB141" s="23" t="str"/>
      <x:c r="AC141" s="23" t="str">
        <x:v>ECI-only row</x:v>
      </x:c>
      <x:c r="AD141" s="23" t="str"/>
      <x:c r="AE141" s="23" t="str"/>
      <x:c r="AF141" s="23" t="str"/>
      <x:c r="AG141" s="78"/>
      <x:c r="AH141" s="81"/>
      <x:c r="AI141" s="23" t="str"/>
      <x:c r="AJ141" s="23" t="str"/>
      <x:c r="AK141" s="78"/>
      <x:c r="AL141" s="23"/>
    </x:row>
    <x:row r="142">
      <x:c r="A142" s="17" t="str">
        <x:v>openai:gpt-4-1-nano</x:v>
      </x:c>
      <x:c r="B142" s="17" t="str">
        <x:v>GPT-4.1 nano</x:v>
      </x:c>
      <x:c r="C142" s="17" t="str">
        <x:v>OpenAI</x:v>
      </x:c>
      <x:c r="D142" s="17" t="str">
        <x:v>lineage:openai:gpt-4-1-nano</x:v>
      </x:c>
      <x:c r="E142" s="17" t="str">
        <x:v>base:openai:gpt-4-1-nano</x:v>
      </x:c>
      <x:c r="F142" s="23" t="str"/>
      <x:c r="G142" s="23" t="str"/>
      <x:c r="H142" s="23" t="str">
        <x:v>GPT-4.1 nano</x:v>
      </x:c>
      <x:c r="I142" s="31"/>
      <x:c r="J142" s="31" t="n">
        <x:v>45761</x:v>
      </x:c>
      <x:c r="K142" s="31" t="n">
        <x:v>45761</x:v>
      </x:c>
      <x:c r="L142" s="17" t="str">
        <x:v>ECI exact date</x:v>
      </x:c>
      <x:c r="M142" s="75"/>
      <x:c r="N142" s="20" t="n">
        <x:v>130.8673603917472</x:v>
      </x:c>
      <x:c r="O142" s="20" t="n">
        <x:v>125.14294800302517</x:v>
      </x:c>
      <x:c r="P142" s="20" t="n">
        <x:v>133.2937956654548</x:v>
      </x:c>
      <x:c r="Q142" s="20"/>
      <x:c r="R142" s="20"/>
      <x:c r="S142" s="20"/>
      <x:c r="T142" s="20"/>
      <x:c r="U142" s="20"/>
      <x:c r="V142" s="20"/>
      <x:c r="W142" s="20" t="str"/>
      <x:c r="X142" s="20"/>
      <x:c r="Y142" s="20"/>
      <x:c r="Z142" s="20"/>
      <x:c r="AA142" s="20"/>
      <x:c r="AB142" s="23" t="str"/>
      <x:c r="AC142" s="23" t="str">
        <x:v>ECI-only row</x:v>
      </x:c>
      <x:c r="AD142" s="23" t="str"/>
      <x:c r="AE142" s="23" t="str"/>
      <x:c r="AF142" s="23" t="str"/>
      <x:c r="AG142" s="78"/>
      <x:c r="AH142" s="81"/>
      <x:c r="AI142" s="23" t="str"/>
      <x:c r="AJ142" s="23" t="str"/>
      <x:c r="AK142" s="78"/>
      <x:c r="AL142" s="23"/>
    </x:row>
    <x:row r="143">
      <x:c r="A143" s="17" t="str">
        <x:v>openai:o3</x:v>
      </x:c>
      <x:c r="B143" s="17" t="str">
        <x:v>o3</x:v>
      </x:c>
      <x:c r="C143" s="17" t="str">
        <x:v>OpenAI</x:v>
      </x:c>
      <x:c r="D143" s="17" t="str">
        <x:v>lineage:openai:o3</x:v>
      </x:c>
      <x:c r="E143" s="17" t="str">
        <x:v>base:openai:o3</x:v>
      </x:c>
      <x:c r="F143" s="23" t="str"/>
      <x:c r="G143" s="23" t="str"/>
      <x:c r="H143" s="23" t="str">
        <x:v>o3</x:v>
      </x:c>
      <x:c r="I143" s="31"/>
      <x:c r="J143" s="31" t="n">
        <x:v>45763</x:v>
      </x:c>
      <x:c r="K143" s="31" t="n">
        <x:v>45763</x:v>
      </x:c>
      <x:c r="L143" s="17" t="str">
        <x:v>ECI exact date</x:v>
      </x:c>
      <x:c r="M143" s="75"/>
      <x:c r="N143" s="20" t="n">
        <x:v>147.06376256882857</x:v>
      </x:c>
      <x:c r="O143" s="20" t="n">
        <x:v>145.00789576990547</x:v>
      </x:c>
      <x:c r="P143" s="20" t="n">
        <x:v>148.35420337285126</x:v>
      </x:c>
      <x:c r="Q143" s="20"/>
      <x:c r="R143" s="20"/>
      <x:c r="S143" s="20"/>
      <x:c r="T143" s="20"/>
      <x:c r="U143" s="20"/>
      <x:c r="V143" s="20"/>
      <x:c r="W143" s="20" t="str"/>
      <x:c r="X143" s="20"/>
      <x:c r="Y143" s="20"/>
      <x:c r="Z143" s="20"/>
      <x:c r="AA143" s="20"/>
      <x:c r="AB143" s="23" t="str"/>
      <x:c r="AC143" s="23" t="str">
        <x:v>ECI-only row</x:v>
      </x:c>
      <x:c r="AD143" s="23" t="str"/>
      <x:c r="AE143" s="23" t="str"/>
      <x:c r="AF143" s="23" t="str"/>
      <x:c r="AG143" s="78"/>
      <x:c r="AH143" s="81"/>
      <x:c r="AI143" s="23" t="str"/>
      <x:c r="AJ143" s="23" t="str"/>
      <x:c r="AK143" s="78"/>
      <x:c r="AL143" s="23"/>
    </x:row>
    <x:row r="144">
      <x:c r="A144" s="17" t="str">
        <x:v>openai:o4-mini</x:v>
      </x:c>
      <x:c r="B144" s="17" t="str">
        <x:v>o4-mini</x:v>
      </x:c>
      <x:c r="C144" s="17" t="str">
        <x:v>OpenAI</x:v>
      </x:c>
      <x:c r="D144" s="17" t="str">
        <x:v>lineage:openai:o4-mini</x:v>
      </x:c>
      <x:c r="E144" s="17" t="str">
        <x:v>base:openai:o4-mini</x:v>
      </x:c>
      <x:c r="F144" s="23" t="str"/>
      <x:c r="G144" s="23" t="str"/>
      <x:c r="H144" s="23" t="str">
        <x:v>o4-mini</x:v>
      </x:c>
      <x:c r="I144" s="31"/>
      <x:c r="J144" s="31" t="n">
        <x:v>45763</x:v>
      </x:c>
      <x:c r="K144" s="31" t="n">
        <x:v>45763</x:v>
      </x:c>
      <x:c r="L144" s="17" t="str">
        <x:v>ECI exact date</x:v>
      </x:c>
      <x:c r="M144" s="75"/>
      <x:c r="N144" s="20" t="n">
        <x:v>146.5367684299899</x:v>
      </x:c>
      <x:c r="O144" s="20" t="n">
        <x:v>143.93195381168985</x:v>
      </x:c>
      <x:c r="P144" s="20" t="n">
        <x:v>147.85209886615124</x:v>
      </x:c>
      <x:c r="Q144" s="20"/>
      <x:c r="R144" s="20"/>
      <x:c r="S144" s="20"/>
      <x:c r="T144" s="20"/>
      <x:c r="U144" s="20"/>
      <x:c r="V144" s="20"/>
      <x:c r="W144" s="20" t="str"/>
      <x:c r="X144" s="20"/>
      <x:c r="Y144" s="20"/>
      <x:c r="Z144" s="20"/>
      <x:c r="AA144" s="20"/>
      <x:c r="AB144" s="23" t="str"/>
      <x:c r="AC144" s="23" t="str">
        <x:v>ECI-only row</x:v>
      </x:c>
      <x:c r="AD144" s="23" t="str"/>
      <x:c r="AE144" s="23" t="str"/>
      <x:c r="AF144" s="23" t="str"/>
      <x:c r="AG144" s="78"/>
      <x:c r="AH144" s="81"/>
      <x:c r="AI144" s="23" t="str"/>
      <x:c r="AJ144" s="23" t="str"/>
      <x:c r="AK144" s="78"/>
      <x:c r="AL144" s="23"/>
    </x:row>
    <x:row r="145">
      <x:c r="A145" s="17" t="str">
        <x:v>google:gemini-2-5-flash-apr-2025</x:v>
      </x:c>
      <x:c r="B145" s="17" t="str">
        <x:v>Gemini 2.5 Flash (Apr 2025)</x:v>
      </x:c>
      <x:c r="C145" s="17" t="str">
        <x:v>Google DeepMind</x:v>
      </x:c>
      <x:c r="D145" s="17" t="str">
        <x:v>lineage:google:gemini-2-5-flash-apr-2025</x:v>
      </x:c>
      <x:c r="E145" s="17" t="str">
        <x:v>base:google:gemini-2-5-flash-apr-2025</x:v>
      </x:c>
      <x:c r="F145" s="23" t="str"/>
      <x:c r="G145" s="23" t="str"/>
      <x:c r="H145" s="23" t="str">
        <x:v>Gemini 2.5 Flash (Apr 2025)</x:v>
      </x:c>
      <x:c r="I145" s="31"/>
      <x:c r="J145" s="31" t="n">
        <x:v>45764</x:v>
      </x:c>
      <x:c r="K145" s="31" t="n">
        <x:v>45764</x:v>
      </x:c>
      <x:c r="L145" s="17" t="str">
        <x:v>ECI exact date</x:v>
      </x:c>
      <x:c r="M145" s="75"/>
      <x:c r="N145" s="20" t="n">
        <x:v>140.62963481304837</x:v>
      </x:c>
      <x:c r="O145" s="20" t="n">
        <x:v>136.54243192172382</x:v>
      </x:c>
      <x:c r="P145" s="20" t="n">
        <x:v>142.6615174386983</x:v>
      </x:c>
      <x:c r="Q145" s="20"/>
      <x:c r="R145" s="20"/>
      <x:c r="S145" s="20"/>
      <x:c r="T145" s="20"/>
      <x:c r="U145" s="20"/>
      <x:c r="V145" s="20"/>
      <x:c r="W145" s="20" t="str"/>
      <x:c r="X145" s="20"/>
      <x:c r="Y145" s="20"/>
      <x:c r="Z145" s="20"/>
      <x:c r="AA145" s="20"/>
      <x:c r="AB145" s="23" t="str"/>
      <x:c r="AC145" s="23" t="str">
        <x:v>ECI-only row</x:v>
      </x:c>
      <x:c r="AD145" s="23" t="str"/>
      <x:c r="AE145" s="23" t="str"/>
      <x:c r="AF145" s="23" t="str"/>
      <x:c r="AG145" s="78"/>
      <x:c r="AH145" s="81"/>
      <x:c r="AI145" s="23" t="str"/>
      <x:c r="AJ145" s="23" t="str"/>
      <x:c r="AK145" s="78"/>
      <x:c r="AL145" s="23"/>
    </x:row>
    <x:row r="146">
      <x:c r="A146" s="17" t="str">
        <x:v>alibaba:qwen-3-14b</x:v>
      </x:c>
      <x:c r="B146" s="17" t="str">
        <x:v>Qwen 3 14B</x:v>
      </x:c>
      <x:c r="C146" s="17" t="str">
        <x:v>Alibaba</x:v>
      </x:c>
      <x:c r="D146" s="17" t="str">
        <x:v>lineage:alibaba:qwen-3-14b</x:v>
      </x:c>
      <x:c r="E146" s="17" t="str">
        <x:v>base:alibaba:qwen-3-14b</x:v>
      </x:c>
      <x:c r="F146" s="23" t="str"/>
      <x:c r="G146" s="23" t="str">
        <x:v>Qwen 3 14B</x:v>
      </x:c>
      <x:c r="H146" s="23" t="str"/>
      <x:c r="I146" s="31" t="n">
        <x:v>45748</x:v>
      </x:c>
      <x:c r="J146" s="31"/>
      <x:c r="K146" s="31" t="n">
        <x:v>45776</x:v>
      </x:c>
      <x:c r="L146" s="17" t="str">
        <x:v>Epoch exact date</x:v>
      </x:c>
      <x:c r="M146" s="75" t="n">
        <x:v>28</x:v>
      </x:c>
      <x:c r="N146" s="20"/>
      <x:c r="O146" s="20"/>
      <x:c r="P146" s="20"/>
      <x:c r="Q146" s="20"/>
      <x:c r="R146" s="20" t="n">
        <x:v>14</x:v>
      </x:c>
      <x:c r="S146" s="20" t="n">
        <x:v>14</x:v>
      </x:c>
      <x:c r="T146" s="20"/>
      <x:c r="U146" s="20"/>
      <x:c r="V146" s="20" t="n">
        <x:v>40</x:v>
      </x:c>
      <x:c r="W146" s="20" t="str">
        <x:v>Dense</x:v>
      </x:c>
      <x:c r="X146" s="20" t="n">
        <x:v>0.258</x:v>
      </x:c>
      <x:c r="Y146" s="20" t="n">
        <x:v>0.117</x:v>
      </x:c>
      <x:c r="Z146" s="20" t="n">
        <x:v>0.005</x:v>
      </x:c>
      <x:c r="AA146" s="20" t="n">
        <x:v>0.436</x:v>
      </x:c>
      <x:c r="AB146" s="23" t="str">
        <x:v>Paper open-weight</x:v>
      </x:c>
      <x:c r="AC146" s="23" t="str">
        <x:v>Manual exact Epoch join</x:v>
      </x:c>
      <x:c r="AD146" s="23" t="str">
        <x:v>Epoch/paper parameter variance 5.4%</x:v>
      </x:c>
      <x:c r="AE146" s="23" t="str"/>
      <x:c r="AF146" s="23" t="str">
        <x:v>Qwen3-14B</x:v>
      </x:c>
      <x:c r="AG146" s="78" t="n">
        <x:v>45776</x:v>
      </x:c>
      <x:c r="AH146" s="81" t="n">
        <x:v>14.8</x:v>
      </x:c>
      <x:c r="AI146" s="23" t="str"/>
      <x:c r="AJ146" s="23" t="str">
        <x:v>https://qwenlm.github.io/blog/qwen3/</x:v>
      </x:c>
      <x:c r="AK146" s="78" t="n">
        <x:v>45989</x:v>
      </x:c>
      <x:c r="AL146" s="23" t="n">
        <x:v>414</x:v>
      </x:c>
    </x:row>
    <x:row r="147">
      <x:c r="A147" s="17" t="str">
        <x:v>alibaba:qwen-3-32b</x:v>
      </x:c>
      <x:c r="B147" s="17" t="str">
        <x:v>Qwen 3 32B</x:v>
      </x:c>
      <x:c r="C147" s="17" t="str">
        <x:v>Alibaba</x:v>
      </x:c>
      <x:c r="D147" s="17" t="str">
        <x:v>lineage:alibaba:qwen-3-32b</x:v>
      </x:c>
      <x:c r="E147" s="17" t="str">
        <x:v>base:alibaba:qwen-3-32b</x:v>
      </x:c>
      <x:c r="F147" s="23" t="str"/>
      <x:c r="G147" s="23" t="str">
        <x:v>Qwen 3 32B</x:v>
      </x:c>
      <x:c r="H147" s="23" t="str"/>
      <x:c r="I147" s="31" t="n">
        <x:v>45748</x:v>
      </x:c>
      <x:c r="J147" s="31"/>
      <x:c r="K147" s="31" t="n">
        <x:v>45776</x:v>
      </x:c>
      <x:c r="L147" s="17" t="str">
        <x:v>Epoch exact date</x:v>
      </x:c>
      <x:c r="M147" s="75" t="n">
        <x:v>28</x:v>
      </x:c>
      <x:c r="N147" s="20"/>
      <x:c r="O147" s="20"/>
      <x:c r="P147" s="20"/>
      <x:c r="Q147" s="20"/>
      <x:c r="R147" s="20" t="n">
        <x:v>32</x:v>
      </x:c>
      <x:c r="S147" s="20" t="n">
        <x:v>32</x:v>
      </x:c>
      <x:c r="T147" s="20"/>
      <x:c r="U147" s="20"/>
      <x:c r="V147" s="20" t="n">
        <x:v>64</x:v>
      </x:c>
      <x:c r="W147" s="20" t="str">
        <x:v>Dense</x:v>
      </x:c>
      <x:c r="X147" s="20" t="n">
        <x:v>0.346</x:v>
      </x:c>
      <x:c r="Y147" s="20" t="n">
        <x:v>0.164</x:v>
      </x:c>
      <x:c r="Z147" s="20" t="n">
        <x:v>0.013</x:v>
      </x:c>
      <x:c r="AA147" s="20" t="n">
        <x:v>0.531</x:v>
      </x:c>
      <x:c r="AB147" s="23" t="str">
        <x:v>Paper open-weight</x:v>
      </x:c>
      <x:c r="AC147" s="23" t="str">
        <x:v>Manual exact Epoch join</x:v>
      </x:c>
      <x:c r="AD147" s="23" t="str">
        <x:v>Epoch/paper parameter variance 2.4%</x:v>
      </x:c>
      <x:c r="AE147" s="23" t="str"/>
      <x:c r="AF147" s="23" t="str">
        <x:v>Qwen3-32B</x:v>
      </x:c>
      <x:c r="AG147" s="78" t="n">
        <x:v>45776</x:v>
      </x:c>
      <x:c r="AH147" s="81" t="n">
        <x:v>32.8</x:v>
      </x:c>
      <x:c r="AI147" s="23" t="str"/>
      <x:c r="AJ147" s="23" t="str">
        <x:v>https://qwenlm.github.io/blog/qwen3/</x:v>
      </x:c>
      <x:c r="AK147" s="78" t="n">
        <x:v>45989</x:v>
      </x:c>
      <x:c r="AL147" s="23" t="n">
        <x:v>413</x:v>
      </x:c>
    </x:row>
    <x:row r="148">
      <x:c r="A148" s="17" t="str">
        <x:v>alibaba:qwen-3-8b</x:v>
      </x:c>
      <x:c r="B148" s="17" t="str">
        <x:v>Qwen 3 8B</x:v>
      </x:c>
      <x:c r="C148" s="17" t="str">
        <x:v>Alibaba</x:v>
      </x:c>
      <x:c r="D148" s="17" t="str">
        <x:v>lineage:alibaba:qwen-3-8b</x:v>
      </x:c>
      <x:c r="E148" s="17" t="str">
        <x:v>base:alibaba:qwen-3-8b</x:v>
      </x:c>
      <x:c r="F148" s="23" t="str"/>
      <x:c r="G148" s="23" t="str">
        <x:v>Qwen 3 8B</x:v>
      </x:c>
      <x:c r="H148" s="23" t="str"/>
      <x:c r="I148" s="31" t="n">
        <x:v>45748</x:v>
      </x:c>
      <x:c r="J148" s="31"/>
      <x:c r="K148" s="31" t="n">
        <x:v>45776</x:v>
      </x:c>
      <x:c r="L148" s="17" t="str">
        <x:v>Epoch exact date</x:v>
      </x:c>
      <x:c r="M148" s="75" t="n">
        <x:v>28</x:v>
      </x:c>
      <x:c r="N148" s="20"/>
      <x:c r="O148" s="20"/>
      <x:c r="P148" s="20"/>
      <x:c r="Q148" s="20"/>
      <x:c r="R148" s="20" t="n">
        <x:v>8</x:v>
      </x:c>
      <x:c r="S148" s="20" t="n">
        <x:v>8</x:v>
      </x:c>
      <x:c r="T148" s="20"/>
      <x:c r="U148" s="20"/>
      <x:c r="V148" s="20" t="n">
        <x:v>36</x:v>
      </x:c>
      <x:c r="W148" s="20" t="str">
        <x:v>Dense</x:v>
      </x:c>
      <x:c r="X148" s="20" t="n">
        <x:v>0.23</x:v>
      </x:c>
      <x:c r="Y148" s="20" t="n">
        <x:v>0.101</x:v>
      </x:c>
      <x:c r="Z148" s="20" t="n">
        <x:v>0.001</x:v>
      </x:c>
      <x:c r="AA148" s="20" t="n">
        <x:v>0.377</x:v>
      </x:c>
      <x:c r="AB148" s="23" t="str">
        <x:v>Paper open-weight</x:v>
      </x:c>
      <x:c r="AC148" s="23" t="str">
        <x:v>Manual exact Epoch join</x:v>
      </x:c>
      <x:c r="AD148" s="23" t="str">
        <x:v>Epoch/paper parameter variance 2.4%</x:v>
      </x:c>
      <x:c r="AE148" s="23" t="str"/>
      <x:c r="AF148" s="23" t="str">
        <x:v>Qwen3-8B</x:v>
      </x:c>
      <x:c r="AG148" s="78" t="n">
        <x:v>45776</x:v>
      </x:c>
      <x:c r="AH148" s="81" t="n">
        <x:v>8.2</x:v>
      </x:c>
      <x:c r="AI148" s="23" t="str"/>
      <x:c r="AJ148" s="23" t="str">
        <x:v>https://qwenlm.github.io/blog/qwen3/</x:v>
      </x:c>
      <x:c r="AK148" s="78" t="n">
        <x:v>45989</x:v>
      </x:c>
      <x:c r="AL148" s="23" t="n">
        <x:v>415</x:v>
      </x:c>
    </x:row>
    <x:row r="149">
      <x:c r="A149" s="17" t="str">
        <x:v>alibaba:qwen3-235b-a22b</x:v>
      </x:c>
      <x:c r="B149" s="17" t="str">
        <x:v>Qwen3-235B-A22B</x:v>
      </x:c>
      <x:c r="C149" s="17" t="str">
        <x:v>Alibaba</x:v>
      </x:c>
      <x:c r="D149" s="17" t="str">
        <x:v>lineage:alibaba:qwen3-235b-a22b</x:v>
      </x:c>
      <x:c r="E149" s="17" t="str">
        <x:v>base:alibaba:qwen3-235b-a22b</x:v>
      </x:c>
      <x:c r="F149" s="23" t="str"/>
      <x:c r="G149" s="23" t="str"/>
      <x:c r="H149" s="23" t="str">
        <x:v>Qwen3-235B-A22B</x:v>
      </x:c>
      <x:c r="I149" s="31"/>
      <x:c r="J149" s="31" t="n">
        <x:v>45776</x:v>
      </x:c>
      <x:c r="K149" s="31" t="n">
        <x:v>45776</x:v>
      </x:c>
      <x:c r="L149" s="17" t="str">
        <x:v>ECI exact date</x:v>
      </x:c>
      <x:c r="M149" s="75"/>
      <x:c r="N149" s="20" t="n">
        <x:v>139.58299253587512</x:v>
      </x:c>
      <x:c r="O149" s="20" t="n">
        <x:v>135.08496666662091</x:v>
      </x:c>
      <x:c r="P149" s="20" t="n">
        <x:v>141.29926509519143</x:v>
      </x:c>
      <x:c r="Q149" s="20"/>
      <x:c r="R149" s="20"/>
      <x:c r="S149" s="20"/>
      <x:c r="T149" s="20" t="n">
        <x:v>235</x:v>
      </x:c>
      <x:c r="U149" s="20"/>
      <x:c r="V149" s="20"/>
      <x:c r="W149" s="20" t="str"/>
      <x:c r="X149" s="20"/>
      <x:c r="Y149" s="20"/>
      <x:c r="Z149" s="20"/>
      <x:c r="AA149" s="20"/>
      <x:c r="AB149" s="23" t="str"/>
      <x:c r="AC149" s="23" t="str">
        <x:v>ECI-only row</x:v>
      </x:c>
      <x:c r="AD149" s="23" t="str"/>
      <x:c r="AE149" s="23" t="str">
        <x:v>Parameter row: Regression Data!40</x:v>
      </x:c>
      <x:c r="AF149" s="23" t="str"/>
      <x:c r="AG149" s="78"/>
      <x:c r="AH149" s="81"/>
      <x:c r="AI149" s="23" t="str"/>
      <x:c r="AJ149" s="23" t="str"/>
      <x:c r="AK149" s="78"/>
      <x:c r="AL149" s="23"/>
    </x:row>
    <x:row r="150">
      <x:c r="A150" s="17" t="str">
        <x:v>google:gemini-2-5-pro-may-2025</x:v>
      </x:c>
      <x:c r="B150" s="17" t="str">
        <x:v>Gemini 2.5 Pro (May 2025)</x:v>
      </x:c>
      <x:c r="C150" s="17" t="str">
        <x:v>Google DeepMind</x:v>
      </x:c>
      <x:c r="D150" s="17" t="str">
        <x:v>lineage:google:gemini-2-5-pro-may-2025</x:v>
      </x:c>
      <x:c r="E150" s="17" t="str">
        <x:v>base:google:gemini-2-5-pro-may-2025</x:v>
      </x:c>
      <x:c r="F150" s="23" t="str"/>
      <x:c r="G150" s="23" t="str"/>
      <x:c r="H150" s="23" t="str">
        <x:v>Gemini 2.5 Pro (May 2025)</x:v>
      </x:c>
      <x:c r="I150" s="31"/>
      <x:c r="J150" s="31" t="n">
        <x:v>45783</x:v>
      </x:c>
      <x:c r="K150" s="31" t="n">
        <x:v>45783</x:v>
      </x:c>
      <x:c r="L150" s="17" t="str">
        <x:v>ECI exact date</x:v>
      </x:c>
      <x:c r="M150" s="75"/>
      <x:c r="N150" s="20" t="n">
        <x:v>142.8637852260596</x:v>
      </x:c>
      <x:c r="O150" s="20" t="n">
        <x:v>139.70722302875464</x:v>
      </x:c>
      <x:c r="P150" s="20" t="n">
        <x:v>145.38097471280224</x:v>
      </x:c>
      <x:c r="Q150" s="20"/>
      <x:c r="R150" s="20"/>
      <x:c r="S150" s="20"/>
      <x:c r="T150" s="20"/>
      <x:c r="U150" s="20"/>
      <x:c r="V150" s="20"/>
      <x:c r="W150" s="20" t="str"/>
      <x:c r="X150" s="20"/>
      <x:c r="Y150" s="20"/>
      <x:c r="Z150" s="20"/>
      <x:c r="AA150" s="20"/>
      <x:c r="AB150" s="23" t="str"/>
      <x:c r="AC150" s="23" t="str">
        <x:v>ECI-only row</x:v>
      </x:c>
      <x:c r="AD150" s="23" t="str"/>
      <x:c r="AE150" s="23" t="str"/>
      <x:c r="AF150" s="23" t="str"/>
      <x:c r="AG150" s="78"/>
      <x:c r="AH150" s="81"/>
      <x:c r="AI150" s="23" t="str"/>
      <x:c r="AJ150" s="23" t="str"/>
      <x:c r="AK150" s="78"/>
      <x:c r="AL150" s="23"/>
    </x:row>
    <x:row r="151">
      <x:c r="A151" s="17" t="str">
        <x:v>mistral:mistral-medium-3</x:v>
      </x:c>
      <x:c r="B151" s="17" t="str">
        <x:v>Mistral Medium 3</x:v>
      </x:c>
      <x:c r="C151" s="17" t="str">
        <x:v>Mistral AI</x:v>
      </x:c>
      <x:c r="D151" s="17" t="str">
        <x:v>lineage:mistral:mistral-medium-3</x:v>
      </x:c>
      <x:c r="E151" s="17" t="str">
        <x:v>base:mistral:mistral-medium-3</x:v>
      </x:c>
      <x:c r="F151" s="23" t="str"/>
      <x:c r="G151" s="23" t="str"/>
      <x:c r="H151" s="23" t="str">
        <x:v>Mistral Medium 3</x:v>
      </x:c>
      <x:c r="I151" s="31"/>
      <x:c r="J151" s="31" t="n">
        <x:v>45784</x:v>
      </x:c>
      <x:c r="K151" s="31" t="n">
        <x:v>45784</x:v>
      </x:c>
      <x:c r="L151" s="17" t="str">
        <x:v>ECI exact date</x:v>
      </x:c>
      <x:c r="M151" s="75"/>
      <x:c r="N151" s="20" t="n">
        <x:v>135.33144728748857</x:v>
      </x:c>
      <x:c r="O151" s="20" t="n">
        <x:v>131.6093397327932</x:v>
      </x:c>
      <x:c r="P151" s="20" t="n">
        <x:v>136.55638486197412</x:v>
      </x:c>
      <x:c r="Q151" s="20"/>
      <x:c r="R151" s="20"/>
      <x:c r="S151" s="20"/>
      <x:c r="T151" s="20"/>
      <x:c r="U151" s="20"/>
      <x:c r="V151" s="20"/>
      <x:c r="W151" s="20" t="str"/>
      <x:c r="X151" s="20"/>
      <x:c r="Y151" s="20"/>
      <x:c r="Z151" s="20"/>
      <x:c r="AA151" s="20"/>
      <x:c r="AB151" s="23" t="str"/>
      <x:c r="AC151" s="23" t="str">
        <x:v>ECI-only row</x:v>
      </x:c>
      <x:c r="AD151" s="23" t="str"/>
      <x:c r="AE151" s="23" t="str"/>
      <x:c r="AF151" s="23" t="str"/>
      <x:c r="AG151" s="78"/>
      <x:c r="AH151" s="81"/>
      <x:c r="AI151" s="23" t="str"/>
      <x:c r="AJ151" s="23" t="str"/>
      <x:c r="AK151" s="78"/>
      <x:c r="AL151" s="23"/>
    </x:row>
    <x:row r="152">
      <x:c r="A152" s="17" t="str">
        <x:v>google:gemini-2-5-flash-may-2025</x:v>
      </x:c>
      <x:c r="B152" s="17" t="str">
        <x:v>Gemini 2.5 Flash (May 2025)</x:v>
      </x:c>
      <x:c r="C152" s="17" t="str">
        <x:v>Google DeepMind</x:v>
      </x:c>
      <x:c r="D152" s="17" t="str">
        <x:v>lineage:google:gemini-2-5-flash-may-2025</x:v>
      </x:c>
      <x:c r="E152" s="17" t="str">
        <x:v>base:google:gemini-2-5-flash-may-2025</x:v>
      </x:c>
      <x:c r="F152" s="23" t="str"/>
      <x:c r="G152" s="23" t="str"/>
      <x:c r="H152" s="23" t="str">
        <x:v>Gemini 2.5 Flash (May 2025)</x:v>
      </x:c>
      <x:c r="I152" s="31"/>
      <x:c r="J152" s="31" t="n">
        <x:v>45797</x:v>
      </x:c>
      <x:c r="K152" s="31" t="n">
        <x:v>45797</x:v>
      </x:c>
      <x:c r="L152" s="17" t="str">
        <x:v>ECI exact date</x:v>
      </x:c>
      <x:c r="M152" s="75"/>
      <x:c r="N152" s="20" t="n">
        <x:v>142.24272587104895</x:v>
      </x:c>
      <x:c r="O152" s="20" t="n">
        <x:v>139.9751198415362</x:v>
      </x:c>
      <x:c r="P152" s="20" t="n">
        <x:v>143.65560751095828</x:v>
      </x:c>
      <x:c r="Q152" s="20"/>
      <x:c r="R152" s="20"/>
      <x:c r="S152" s="20"/>
      <x:c r="T152" s="20"/>
      <x:c r="U152" s="20"/>
      <x:c r="V152" s="20"/>
      <x:c r="W152" s="20" t="str"/>
      <x:c r="X152" s="20"/>
      <x:c r="Y152" s="20"/>
      <x:c r="Z152" s="20"/>
      <x:c r="AA152" s="20"/>
      <x:c r="AB152" s="23" t="str"/>
      <x:c r="AC152" s="23" t="str">
        <x:v>ECI-only row</x:v>
      </x:c>
      <x:c r="AD152" s="23" t="str"/>
      <x:c r="AE152" s="23" t="str"/>
      <x:c r="AF152" s="23" t="str"/>
      <x:c r="AG152" s="78"/>
      <x:c r="AH152" s="81"/>
      <x:c r="AI152" s="23" t="str"/>
      <x:c r="AJ152" s="23" t="str"/>
      <x:c r="AK152" s="78"/>
      <x:c r="AL152" s="23"/>
    </x:row>
    <x:row r="153">
      <x:c r="A153" s="17" t="str">
        <x:v>anthropic:claude-opus-4</x:v>
      </x:c>
      <x:c r="B153" s="17" t="str">
        <x:v>Claude Opus 4</x:v>
      </x:c>
      <x:c r="C153" s="17" t="str">
        <x:v>Anthropic</x:v>
      </x:c>
      <x:c r="D153" s="17" t="str">
        <x:v>lineage:anthropic:claude-opus-4</x:v>
      </x:c>
      <x:c r="E153" s="17" t="str">
        <x:v>base:anthropic:claude-opus-4</x:v>
      </x:c>
      <x:c r="F153" s="23" t="str"/>
      <x:c r="G153" s="23" t="str">
        <x:v>Opus 4</x:v>
      </x:c>
      <x:c r="H153" s="23" t="str">
        <x:v>Claude Opus 4</x:v>
      </x:c>
      <x:c r="I153" s="31" t="n">
        <x:v>45778</x:v>
      </x:c>
      <x:c r="J153" s="31" t="n">
        <x:v>45799</x:v>
      </x:c>
      <x:c r="K153" s="31" t="n">
        <x:v>45799</x:v>
      </x:c>
      <x:c r="L153" s="17" t="str">
        <x:v>ECI exact date</x:v>
      </x:c>
      <x:c r="M153" s="75" t="n">
        <x:v>21</x:v>
      </x:c>
      <x:c r="N153" s="20" t="n">
        <x:v>142.9289640548541</x:v>
      </x:c>
      <x:c r="O153" s="20" t="n">
        <x:v>140.42104855093848</x:v>
      </x:c>
      <x:c r="P153" s="20" t="n">
        <x:v>144.4211183865882</x:v>
      </x:c>
      <x:c r="Q153" s="20"/>
      <x:c r="R153" s="20"/>
      <x:c r="S153" s="20"/>
      <x:c r="T153" s="20"/>
      <x:c r="U153" s="20"/>
      <x:c r="V153" s="20"/>
      <x:c r="W153" s="20" t="str"/>
      <x:c r="X153" s="20" t="n">
        <x:v>1.2</x:v>
      </x:c>
      <x:c r="Y153" s="20"/>
      <x:c r="Z153" s="20" t="n">
        <x:v>0.34</x:v>
      </x:c>
      <x:c r="AA153" s="20" t="n">
        <x:v>1.4</x:v>
      </x:c>
      <x:c r="AB153" s="23" t="str">
        <x:v>Paper frontier</x:v>
      </x:c>
      <x:c r="AC153" s="23" t="str">
        <x:v>Manual exact ECI join</x:v>
      </x:c>
      <x:c r="AD153" s="23" t="str"/>
      <x:c r="AE153" s="23" t="str"/>
      <x:c r="AF153" s="23" t="str"/>
      <x:c r="AG153" s="78"/>
      <x:c r="AH153" s="81"/>
      <x:c r="AI153" s="23" t="str"/>
      <x:c r="AJ153" s="23" t="str"/>
      <x:c r="AK153" s="78"/>
      <x:c r="AL153" s="23"/>
    </x:row>
    <x:row r="154">
      <x:c r="A154" s="17" t="str">
        <x:v>anthropic:claude-sonnet-4</x:v>
      </x:c>
      <x:c r="B154" s="17" t="str">
        <x:v>Claude Sonnet 4</x:v>
      </x:c>
      <x:c r="C154" s="17" t="str">
        <x:v>Anthropic</x:v>
      </x:c>
      <x:c r="D154" s="17" t="str">
        <x:v>lineage:anthropic:claude-sonnet-4</x:v>
      </x:c>
      <x:c r="E154" s="17" t="str">
        <x:v>base:anthropic:claude-sonnet-4</x:v>
      </x:c>
      <x:c r="F154" s="23" t="str"/>
      <x:c r="G154" s="23" t="str"/>
      <x:c r="H154" s="23" t="str">
        <x:v>Claude Sonnet 4</x:v>
      </x:c>
      <x:c r="I154" s="31"/>
      <x:c r="J154" s="31" t="n">
        <x:v>45799</x:v>
      </x:c>
      <x:c r="K154" s="31" t="n">
        <x:v>45799</x:v>
      </x:c>
      <x:c r="L154" s="17" t="str">
        <x:v>ECI exact date</x:v>
      </x:c>
      <x:c r="M154" s="75"/>
      <x:c r="N154" s="20" t="n">
        <x:v>142.18002399871116</x:v>
      </x:c>
      <x:c r="O154" s="20" t="n">
        <x:v>138.5856467791631</x:v>
      </x:c>
      <x:c r="P154" s="20" t="n">
        <x:v>143.51362754129946</x:v>
      </x:c>
      <x:c r="Q154" s="20"/>
      <x:c r="R154" s="20"/>
      <x:c r="S154" s="20"/>
      <x:c r="T154" s="20"/>
      <x:c r="U154" s="20"/>
      <x:c r="V154" s="20"/>
      <x:c r="W154" s="20" t="str"/>
      <x:c r="X154" s="20"/>
      <x:c r="Y154" s="20"/>
      <x:c r="Z154" s="20"/>
      <x:c r="AA154" s="20"/>
      <x:c r="AB154" s="23" t="str"/>
      <x:c r="AC154" s="23" t="str">
        <x:v>ECI-only row</x:v>
      </x:c>
      <x:c r="AD154" s="23" t="str"/>
      <x:c r="AE154" s="23" t="str"/>
      <x:c r="AF154" s="23" t="str"/>
      <x:c r="AG154" s="78"/>
      <x:c r="AH154" s="81"/>
      <x:c r="AI154" s="23" t="str"/>
      <x:c r="AJ154" s="23" t="str"/>
      <x:c r="AK154" s="78"/>
      <x:c r="AL154" s="23"/>
    </x:row>
    <x:row r="155">
      <x:c r="A155" s="17" t="str">
        <x:v>deepseek:deepseek-r1-may-2025</x:v>
      </x:c>
      <x:c r="B155" s="17" t="str">
        <x:v>DeepSeek-R1 (May 2025)</x:v>
      </x:c>
      <x:c r="C155" s="17" t="str">
        <x:v>DeepSeek</x:v>
      </x:c>
      <x:c r="D155" s="17" t="str">
        <x:v>lineage:deepseek:deepseek-r1-may-2025</x:v>
      </x:c>
      <x:c r="E155" s="17" t="str">
        <x:v>base:deepseek:deepseek-r1-may-2025</x:v>
      </x:c>
      <x:c r="F155" s="23" t="str"/>
      <x:c r="G155" s="23" t="str"/>
      <x:c r="H155" s="23" t="str">
        <x:v>DeepSeek-R1 (May 2025)</x:v>
      </x:c>
      <x:c r="I155" s="31"/>
      <x:c r="J155" s="31" t="n">
        <x:v>45805</x:v>
      </x:c>
      <x:c r="K155" s="31" t="n">
        <x:v>45805</x:v>
      </x:c>
      <x:c r="L155" s="17" t="str">
        <x:v>ECI exact date</x:v>
      </x:c>
      <x:c r="M155" s="75"/>
      <x:c r="N155" s="20" t="n">
        <x:v>142.0309516063694</x:v>
      </x:c>
      <x:c r="O155" s="20" t="n">
        <x:v>139.7008554542419</x:v>
      </x:c>
      <x:c r="P155" s="20" t="n">
        <x:v>143.4665110647148</x:v>
      </x:c>
      <x:c r="Q155" s="20"/>
      <x:c r="R155" s="20"/>
      <x:c r="S155" s="20"/>
      <x:c r="T155" s="20" t="n">
        <x:v>671</x:v>
      </x:c>
      <x:c r="U155" s="20"/>
      <x:c r="V155" s="20"/>
      <x:c r="W155" s="20" t="str"/>
      <x:c r="X155" s="20"/>
      <x:c r="Y155" s="20"/>
      <x:c r="Z155" s="20"/>
      <x:c r="AA155" s="20"/>
      <x:c r="AB155" s="23" t="str"/>
      <x:c r="AC155" s="23" t="str">
        <x:v>ECI-only row</x:v>
      </x:c>
      <x:c r="AD155" s="23" t="str"/>
      <x:c r="AE155" s="23" t="str">
        <x:v>Parameter row: Regression Data!41</x:v>
      </x:c>
      <x:c r="AF155" s="23" t="str"/>
      <x:c r="AG155" s="78"/>
      <x:c r="AH155" s="81"/>
      <x:c r="AI155" s="23" t="str"/>
      <x:c r="AJ155" s="23" t="str"/>
      <x:c r="AK155" s="78"/>
      <x:c r="AL155" s="23"/>
    </x:row>
    <x:row r="156">
      <x:c r="A156" s="17" t="str">
        <x:v>mistral:magistral-small-1-1</x:v>
      </x:c>
      <x:c r="B156" s="17" t="str">
        <x:v>Magistral Small 1.1</x:v>
      </x:c>
      <x:c r="C156" s="17" t="str">
        <x:v>Mistral AI</x:v>
      </x:c>
      <x:c r="D156" s="17" t="str">
        <x:v>lineage:mistral:magistral-small-1-1</x:v>
      </x:c>
      <x:c r="E156" s="17" t="str">
        <x:v>base:mistral:magistral-small-1-1</x:v>
      </x:c>
      <x:c r="F156" s="23" t="str"/>
      <x:c r="G156" s="23" t="str"/>
      <x:c r="H156" s="23" t="str">
        <x:v>Magistral Small 1.1</x:v>
      </x:c>
      <x:c r="I156" s="31"/>
      <x:c r="J156" s="31" t="n">
        <x:v>45818</x:v>
      </x:c>
      <x:c r="K156" s="31" t="n">
        <x:v>45818</x:v>
      </x:c>
      <x:c r="L156" s="17" t="str">
        <x:v>ECI exact date</x:v>
      </x:c>
      <x:c r="M156" s="75"/>
      <x:c r="N156" s="20" t="n">
        <x:v>133.08054742477532</x:v>
      </x:c>
      <x:c r="O156" s="20" t="n">
        <x:v>127.56645678829031</x:v>
      </x:c>
      <x:c r="P156" s="20" t="n">
        <x:v>135.17745714316644</x:v>
      </x:c>
      <x:c r="Q156" s="20"/>
      <x:c r="R156" s="20"/>
      <x:c r="S156" s="20"/>
      <x:c r="T156" s="20" t="n">
        <x:v>24</x:v>
      </x:c>
      <x:c r="U156" s="20"/>
      <x:c r="V156" s="20"/>
      <x:c r="W156" s="20" t="str"/>
      <x:c r="X156" s="20"/>
      <x:c r="Y156" s="20"/>
      <x:c r="Z156" s="20"/>
      <x:c r="AA156" s="20"/>
      <x:c r="AB156" s="23" t="str"/>
      <x:c r="AC156" s="23" t="str">
        <x:v>ECI-only row</x:v>
      </x:c>
      <x:c r="AD156" s="23" t="str"/>
      <x:c r="AE156" s="23" t="str">
        <x:v>Parameter row: Regression Data!42</x:v>
      </x:c>
      <x:c r="AF156" s="23" t="str"/>
      <x:c r="AG156" s="78"/>
      <x:c r="AH156" s="81"/>
      <x:c r="AI156" s="23" t="str"/>
      <x:c r="AJ156" s="23" t="str"/>
      <x:c r="AK156" s="78"/>
      <x:c r="AL156" s="23"/>
    </x:row>
    <x:row r="157">
      <x:c r="A157" s="17" t="str">
        <x:v>openai:o3-pro</x:v>
      </x:c>
      <x:c r="B157" s="17" t="str">
        <x:v>o3-pro</x:v>
      </x:c>
      <x:c r="C157" s="17" t="str">
        <x:v>OpenAI</x:v>
      </x:c>
      <x:c r="D157" s="17" t="str">
        <x:v>lineage:openai:o3-pro</x:v>
      </x:c>
      <x:c r="E157" s="17" t="str">
        <x:v>base:openai:o3-pro</x:v>
      </x:c>
      <x:c r="F157" s="23" t="str"/>
      <x:c r="G157" s="23" t="str"/>
      <x:c r="H157" s="23" t="str">
        <x:v>o3-pro</x:v>
      </x:c>
      <x:c r="I157" s="31"/>
      <x:c r="J157" s="31" t="n">
        <x:v>45818</x:v>
      </x:c>
      <x:c r="K157" s="31" t="n">
        <x:v>45818</x:v>
      </x:c>
      <x:c r="L157" s="17" t="str">
        <x:v>ECI exact date</x:v>
      </x:c>
      <x:c r="M157" s="75"/>
      <x:c r="N157" s="20" t="n">
        <x:v>147.91092505906647</x:v>
      </x:c>
      <x:c r="O157" s="20" t="n">
        <x:v>146.2357829833863</x:v>
      </x:c>
      <x:c r="P157" s="20" t="n">
        <x:v>150.43189578562763</x:v>
      </x:c>
      <x:c r="Q157" s="20"/>
      <x:c r="R157" s="20"/>
      <x:c r="S157" s="20"/>
      <x:c r="T157" s="20"/>
      <x:c r="U157" s="20"/>
      <x:c r="V157" s="20"/>
      <x:c r="W157" s="20" t="str"/>
      <x:c r="X157" s="20"/>
      <x:c r="Y157" s="20"/>
      <x:c r="Z157" s="20"/>
      <x:c r="AA157" s="20"/>
      <x:c r="AB157" s="23" t="str"/>
      <x:c r="AC157" s="23" t="str">
        <x:v>ECI-only row</x:v>
      </x:c>
      <x:c r="AD157" s="23" t="str"/>
      <x:c r="AE157" s="23" t="str"/>
      <x:c r="AF157" s="23" t="str"/>
      <x:c r="AG157" s="78"/>
      <x:c r="AH157" s="81"/>
      <x:c r="AI157" s="23" t="str"/>
      <x:c r="AJ157" s="23" t="str"/>
      <x:c r="AK157" s="78"/>
      <x:c r="AL157" s="23"/>
    </x:row>
    <x:row r="158">
      <x:c r="A158" s="17" t="str">
        <x:v>google:gemini-2-5-flash-jun-2025</x:v>
      </x:c>
      <x:c r="B158" s="17" t="str">
        <x:v>Gemini 2.5 Flash (Jun 2025)</x:v>
      </x:c>
      <x:c r="C158" s="17" t="str">
        <x:v>Google DeepMind</x:v>
      </x:c>
      <x:c r="D158" s="17" t="str">
        <x:v>lineage:google:gemini-2-5-flash-jun-2025</x:v>
      </x:c>
      <x:c r="E158" s="17" t="str">
        <x:v>base:google:gemini-2-5-flash-jun-2025</x:v>
      </x:c>
      <x:c r="F158" s="23" t="str"/>
      <x:c r="G158" s="23" t="str"/>
      <x:c r="H158" s="23" t="str">
        <x:v>Gemini 2.5 Flash (Jun 2025)</x:v>
      </x:c>
      <x:c r="I158" s="31"/>
      <x:c r="J158" s="31" t="n">
        <x:v>45825</x:v>
      </x:c>
      <x:c r="K158" s="31" t="n">
        <x:v>45825</x:v>
      </x:c>
      <x:c r="L158" s="17" t="str">
        <x:v>ECI exact date</x:v>
      </x:c>
      <x:c r="M158" s="75"/>
      <x:c r="N158" s="20" t="n">
        <x:v>140.32508829108244</x:v>
      </x:c>
      <x:c r="O158" s="20" t="n">
        <x:v>136.92601024059283</x:v>
      </x:c>
      <x:c r="P158" s="20" t="n">
        <x:v>142.18332702899806</x:v>
      </x:c>
      <x:c r="Q158" s="20"/>
      <x:c r="R158" s="20"/>
      <x:c r="S158" s="20"/>
      <x:c r="T158" s="20"/>
      <x:c r="U158" s="20"/>
      <x:c r="V158" s="20"/>
      <x:c r="W158" s="20" t="str"/>
      <x:c r="X158" s="20"/>
      <x:c r="Y158" s="20"/>
      <x:c r="Z158" s="20"/>
      <x:c r="AA158" s="20"/>
      <x:c r="AB158" s="23" t="str"/>
      <x:c r="AC158" s="23" t="str">
        <x:v>ECI-only row</x:v>
      </x:c>
      <x:c r="AD158" s="23" t="str"/>
      <x:c r="AE158" s="23" t="str"/>
      <x:c r="AF158" s="23" t="str"/>
      <x:c r="AG158" s="78"/>
      <x:c r="AH158" s="81"/>
      <x:c r="AI158" s="23" t="str"/>
      <x:c r="AJ158" s="23" t="str"/>
      <x:c r="AK158" s="78"/>
      <x:c r="AL158" s="23"/>
    </x:row>
    <x:row r="159">
      <x:c r="A159" s="17" t="str">
        <x:v>google:gemini-2-5-pro-jun-2025</x:v>
      </x:c>
      <x:c r="B159" s="17" t="str">
        <x:v>Gemini 2.5 Pro (Jun 2025)</x:v>
      </x:c>
      <x:c r="C159" s="17" t="str">
        <x:v>Google DeepMind</x:v>
      </x:c>
      <x:c r="D159" s="17" t="str">
        <x:v>lineage:google:gemini-2-5-pro-jun-2025</x:v>
      </x:c>
      <x:c r="E159" s="17" t="str">
        <x:v>base:google:gemini-2-5-pro-jun-2025</x:v>
      </x:c>
      <x:c r="F159" s="23" t="str"/>
      <x:c r="G159" s="23" t="str"/>
      <x:c r="H159" s="23" t="str">
        <x:v>Gemini 2.5 Pro (Jun 2025)</x:v>
      </x:c>
      <x:c r="I159" s="31"/>
      <x:c r="J159" s="31" t="n">
        <x:v>45825</x:v>
      </x:c>
      <x:c r="K159" s="31" t="n">
        <x:v>45825</x:v>
      </x:c>
      <x:c r="L159" s="17" t="str">
        <x:v>ECI exact date</x:v>
      </x:c>
      <x:c r="M159" s="75"/>
      <x:c r="N159" s="20" t="n">
        <x:v>146.07095950611773</x:v>
      </x:c>
      <x:c r="O159" s="20" t="n">
        <x:v>144.26408788434614</x:v>
      </x:c>
      <x:c r="P159" s="20" t="n">
        <x:v>147.54526881279114</x:v>
      </x:c>
      <x:c r="Q159" s="20"/>
      <x:c r="R159" s="20"/>
      <x:c r="S159" s="20"/>
      <x:c r="T159" s="20"/>
      <x:c r="U159" s="20"/>
      <x:c r="V159" s="20"/>
      <x:c r="W159" s="20" t="str"/>
      <x:c r="X159" s="20"/>
      <x:c r="Y159" s="20"/>
      <x:c r="Z159" s="20"/>
      <x:c r="AA159" s="20"/>
      <x:c r="AB159" s="23" t="str"/>
      <x:c r="AC159" s="23" t="str">
        <x:v>ECI-only row</x:v>
      </x:c>
      <x:c r="AD159" s="23" t="str"/>
      <x:c r="AE159" s="23" t="str"/>
      <x:c r="AF159" s="23" t="str"/>
      <x:c r="AG159" s="78"/>
      <x:c r="AH159" s="81"/>
      <x:c r="AI159" s="23" t="str"/>
      <x:c r="AJ159" s="23" t="str"/>
      <x:c r="AK159" s="78"/>
      <x:c r="AL159" s="23"/>
    </x:row>
    <x:row r="160">
      <x:c r="A160" s="17" t="str">
        <x:v>xai:grok-4</x:v>
      </x:c>
      <x:c r="B160" s="17" t="str">
        <x:v>Grok 4</x:v>
      </x:c>
      <x:c r="C160" s="17" t="str">
        <x:v>xAI</x:v>
      </x:c>
      <x:c r="D160" s="17" t="str">
        <x:v>lineage:xai:grok-4</x:v>
      </x:c>
      <x:c r="E160" s="17" t="str">
        <x:v>base:xai:grok-4</x:v>
      </x:c>
      <x:c r="F160" s="23" t="str"/>
      <x:c r="G160" s="23" t="str"/>
      <x:c r="H160" s="23" t="str">
        <x:v>Grok 4</x:v>
      </x:c>
      <x:c r="I160" s="31"/>
      <x:c r="J160" s="31" t="n">
        <x:v>45847</x:v>
      </x:c>
      <x:c r="K160" s="31" t="n">
        <x:v>45847</x:v>
      </x:c>
      <x:c r="L160" s="17" t="str">
        <x:v>ECI exact date</x:v>
      </x:c>
      <x:c r="M160" s="75"/>
      <x:c r="N160" s="20" t="n">
        <x:v>147.04204619312168</x:v>
      </x:c>
      <x:c r="O160" s="20" t="n">
        <x:v>145.20059762106936</x:v>
      </x:c>
      <x:c r="P160" s="20" t="n">
        <x:v>148.70964529191983</x:v>
      </x:c>
      <x:c r="Q160" s="20"/>
      <x:c r="R160" s="20"/>
      <x:c r="S160" s="20"/>
      <x:c r="T160" s="20"/>
      <x:c r="U160" s="20"/>
      <x:c r="V160" s="20"/>
      <x:c r="W160" s="20" t="str"/>
      <x:c r="X160" s="20"/>
      <x:c r="Y160" s="20"/>
      <x:c r="Z160" s="20"/>
      <x:c r="AA160" s="20"/>
      <x:c r="AB160" s="23" t="str"/>
      <x:c r="AC160" s="23" t="str">
        <x:v>ECI-only row</x:v>
      </x:c>
      <x:c r="AD160" s="23" t="str"/>
      <x:c r="AE160" s="23" t="str"/>
      <x:c r="AF160" s="23" t="str"/>
      <x:c r="AG160" s="78"/>
      <x:c r="AH160" s="81"/>
      <x:c r="AI160" s="23" t="str"/>
      <x:c r="AJ160" s="23" t="str"/>
      <x:c r="AK160" s="78"/>
      <x:c r="AL160" s="23"/>
    </x:row>
    <x:row r="161">
      <x:c r="A161" s="17" t="str">
        <x:v>moonshot:kimi-k2-jul-2025</x:v>
      </x:c>
      <x:c r="B161" s="17" t="str">
        <x:v>Kimi K2 (Jul 2025)</x:v>
      </x:c>
      <x:c r="C161" s="17" t="str">
        <x:v>Moonshot</x:v>
      </x:c>
      <x:c r="D161" s="17" t="str">
        <x:v>lineage:moonshot-kimi-k2</x:v>
      </x:c>
      <x:c r="E161" s="17" t="str">
        <x:v>base:moonshot:kimi-k2-jul-2025</x:v>
      </x:c>
      <x:c r="F161" s="23" t="str"/>
      <x:c r="G161" s="23" t="str"/>
      <x:c r="H161" s="23" t="str">
        <x:v>Kimi K2 (Jul 2025)</x:v>
      </x:c>
      <x:c r="I161" s="31"/>
      <x:c r="J161" s="31" t="n">
        <x:v>45850</x:v>
      </x:c>
      <x:c r="K161" s="31" t="n">
        <x:v>45850</x:v>
      </x:c>
      <x:c r="L161" s="17" t="str">
        <x:v>ECI exact date</x:v>
      </x:c>
      <x:c r="M161" s="75"/>
      <x:c r="N161" s="20" t="n">
        <x:v>140.45109542572916</x:v>
      </x:c>
      <x:c r="O161" s="20" t="n">
        <x:v>136.98563713681065</x:v>
      </x:c>
      <x:c r="P161" s="20" t="n">
        <x:v>142.1979726480056</x:v>
      </x:c>
      <x:c r="Q161" s="20"/>
      <x:c r="R161" s="20"/>
      <x:c r="S161" s="20"/>
      <x:c r="T161" s="20"/>
      <x:c r="U161" s="20"/>
      <x:c r="V161" s="20"/>
      <x:c r="W161" s="20" t="str"/>
      <x:c r="X161" s="20"/>
      <x:c r="Y161" s="20"/>
      <x:c r="Z161" s="20"/>
      <x:c r="AA161" s="20"/>
      <x:c r="AB161" s="23" t="str"/>
      <x:c r="AC161" s="23" t="str">
        <x:v>ECI-only row</x:v>
      </x:c>
      <x:c r="AD161" s="23" t="str"/>
      <x:c r="AE161" s="23" t="str"/>
      <x:c r="AF161" s="23" t="str"/>
      <x:c r="AG161" s="78"/>
      <x:c r="AH161" s="81"/>
      <x:c r="AI161" s="23" t="str"/>
      <x:c r="AJ161" s="23" t="str"/>
      <x:c r="AK161" s="78"/>
      <x:c r="AL161" s="23"/>
    </x:row>
    <x:row r="162">
      <x:c r="A162" s="17" t="str">
        <x:v>alibaba:qwen3-235b-a22b-instruct-jul-2025</x:v>
      </x:c>
      <x:c r="B162" s="17" t="str">
        <x:v>Qwen3-235B-A22B-Instruct (Jul 2025)</x:v>
      </x:c>
      <x:c r="C162" s="17" t="str">
        <x:v>Alibaba</x:v>
      </x:c>
      <x:c r="D162" s="17" t="str">
        <x:v>lineage:alibaba:qwen3-235b-a22b-instruct-jul-2025</x:v>
      </x:c>
      <x:c r="E162" s="17" t="str">
        <x:v>base:alibaba:qwen3-235b-a22b-instruct-jul-2025</x:v>
      </x:c>
      <x:c r="F162" s="23" t="str"/>
      <x:c r="G162" s="23" t="str">
        <x:v>Qwen 3 235B-A22B (2507)</x:v>
      </x:c>
      <x:c r="H162" s="23" t="str">
        <x:v>Qwen3-235B-A22B-Instruct (Jul 2025)</x:v>
      </x:c>
      <x:c r="I162" s="31" t="n">
        <x:v>45839</x:v>
      </x:c>
      <x:c r="J162" s="31" t="n">
        <x:v>45863</x:v>
      </x:c>
      <x:c r="K162" s="31" t="n">
        <x:v>45863</x:v>
      </x:c>
      <x:c r="L162" s="17" t="str">
        <x:v>ECI exact date</x:v>
      </x:c>
      <x:c r="M162" s="75" t="n">
        <x:v>24</x:v>
      </x:c>
      <x:c r="N162" s="20" t="n">
        <x:v>138.960468771626</x:v>
      </x:c>
      <x:c r="O162" s="20" t="n">
        <x:v>135.11785478965967</x:v>
      </x:c>
      <x:c r="P162" s="20" t="n">
        <x:v>140.94034391658207</x:v>
      </x:c>
      <x:c r="Q162" s="20"/>
      <x:c r="R162" s="20" t="n">
        <x:v>235</x:v>
      </x:c>
      <x:c r="S162" s="20" t="n">
        <x:v>22</x:v>
      </x:c>
      <x:c r="T162" s="20" t="n">
        <x:v>235</x:v>
      </x:c>
      <x:c r="U162" s="20"/>
      <x:c r="V162" s="20" t="n">
        <x:v>94</x:v>
      </x:c>
      <x:c r="W162" s="20" t="str">
        <x:v>MoE</x:v>
      </x:c>
      <x:c r="X162" s="20" t="n">
        <x:v>0.988</x:v>
      </x:c>
      <x:c r="Y162" s="20" t="n">
        <x:v>0.612</x:v>
      </x:c>
      <x:c r="Z162" s="20" t="n">
        <x:v>0.132</x:v>
      </x:c>
      <x:c r="AA162" s="20" t="n">
        <x:v>1.43</x:v>
      </x:c>
      <x:c r="AB162" s="23" t="str">
        <x:v>Paper open-weight</x:v>
      </x:c>
      <x:c r="AC162" s="23" t="str">
        <x:v>Manual exact ECI join</x:v>
      </x:c>
      <x:c r="AD162" s="23" t="str"/>
      <x:c r="AE162" s="23" t="str">
        <x:v>Parameter row: Regression Data!43</x:v>
      </x:c>
      <x:c r="AF162" s="23" t="str"/>
      <x:c r="AG162" s="78"/>
      <x:c r="AH162" s="81"/>
      <x:c r="AI162" s="23" t="str"/>
      <x:c r="AJ162" s="23" t="str"/>
      <x:c r="AK162" s="78"/>
      <x:c r="AL162" s="23"/>
    </x:row>
    <x:row r="163">
      <x:c r="A163" s="17" t="str">
        <x:v>alibaba:qwen3-235b-a22b-thinking-jul-2025</x:v>
      </x:c>
      <x:c r="B163" s="17" t="str">
        <x:v>Qwen3-235B-A22B-Thinking (Jul 2025)</x:v>
      </x:c>
      <x:c r="C163" s="17" t="str">
        <x:v>Alibaba</x:v>
      </x:c>
      <x:c r="D163" s="17" t="str">
        <x:v>lineage:alibaba:qwen3-235b-a22b-thinking-jul-2025</x:v>
      </x:c>
      <x:c r="E163" s="17" t="str">
        <x:v>base:alibaba:qwen3-235b-a22b-thinking-jul-2025</x:v>
      </x:c>
      <x:c r="F163" s="23" t="str"/>
      <x:c r="G163" s="23" t="str"/>
      <x:c r="H163" s="23" t="str">
        <x:v>Qwen3-235B-A22B-Thinking (Jul 2025)</x:v>
      </x:c>
      <x:c r="I163" s="31"/>
      <x:c r="J163" s="31" t="n">
        <x:v>45863</x:v>
      </x:c>
      <x:c r="K163" s="31" t="n">
        <x:v>45863</x:v>
      </x:c>
      <x:c r="L163" s="17" t="str">
        <x:v>ECI exact date</x:v>
      </x:c>
      <x:c r="M163" s="75"/>
      <x:c r="N163" s="20" t="n">
        <x:v>144.77413130756898</x:v>
      </x:c>
      <x:c r="O163" s="20" t="n">
        <x:v>142.43860653190387</x:v>
      </x:c>
      <x:c r="P163" s="20" t="n">
        <x:v>147.50789872134382</x:v>
      </x:c>
      <x:c r="Q163" s="20"/>
      <x:c r="R163" s="20"/>
      <x:c r="S163" s="20"/>
      <x:c r="T163" s="20" t="n">
        <x:v>235</x:v>
      </x:c>
      <x:c r="U163" s="20"/>
      <x:c r="V163" s="20"/>
      <x:c r="W163" s="20" t="str"/>
      <x:c r="X163" s="20"/>
      <x:c r="Y163" s="20"/>
      <x:c r="Z163" s="20"/>
      <x:c r="AA163" s="20"/>
      <x:c r="AB163" s="23" t="str"/>
      <x:c r="AC163" s="23" t="str">
        <x:v>ECI-only row</x:v>
      </x:c>
      <x:c r="AD163" s="23" t="str"/>
      <x:c r="AE163" s="23" t="str">
        <x:v>Parameter row: Regression Data!44</x:v>
      </x:c>
      <x:c r="AF163" s="23" t="str"/>
      <x:c r="AG163" s="78"/>
      <x:c r="AH163" s="81"/>
      <x:c r="AI163" s="23" t="str"/>
      <x:c r="AJ163" s="23" t="str"/>
      <x:c r="AK163" s="78"/>
      <x:c r="AL163" s="23"/>
    </x:row>
    <x:row r="164">
      <x:c r="A164" s="17" t="str">
        <x:v>alibaba:qwen-3-30b-a3b-2507</x:v>
      </x:c>
      <x:c r="B164" s="17" t="str">
        <x:v>Qwen 3 30B-A3B (2507)</x:v>
      </x:c>
      <x:c r="C164" s="17" t="str">
        <x:v>Alibaba</x:v>
      </x:c>
      <x:c r="D164" s="17" t="str">
        <x:v>lineage:alibaba:qwen-3-30b-a3b-2507</x:v>
      </x:c>
      <x:c r="E164" s="17" t="str">
        <x:v>base:alibaba:qwen-3-30b-a3b-2507</x:v>
      </x:c>
      <x:c r="F164" s="23" t="str"/>
      <x:c r="G164" s="23" t="str">
        <x:v>Qwen 3 30B-A3B (2507)</x:v>
      </x:c>
      <x:c r="H164" s="23" t="str"/>
      <x:c r="I164" s="31" t="n">
        <x:v>45839</x:v>
      </x:c>
      <x:c r="J164" s="31"/>
      <x:c r="K164" s="31" t="n">
        <x:v>45866</x:v>
      </x:c>
      <x:c r="L164" s="17" t="str"/>
      <x:c r="M164" s="75" t="n">
        <x:v>27</x:v>
      </x:c>
      <x:c r="N164" s="20"/>
      <x:c r="O164" s="20"/>
      <x:c r="P164" s="20"/>
      <x:c r="Q164" s="20"/>
      <x:c r="R164" s="20" t="n">
        <x:v>30</x:v>
      </x:c>
      <x:c r="S164" s="20" t="n">
        <x:v>3</x:v>
      </x:c>
      <x:c r="T164" s="20"/>
      <x:c r="U164" s="20"/>
      <x:c r="V164" s="20" t="n">
        <x:v>48</x:v>
      </x:c>
      <x:c r="W164" s="20" t="str">
        <x:v>MoE</x:v>
      </x:c>
      <x:c r="X164" s="20" t="n">
        <x:v>0.384</x:v>
      </x:c>
      <x:c r="Y164" s="20" t="n">
        <x:v>0.186</x:v>
      </x:c>
      <x:c r="Z164" s="20" t="n">
        <x:v>0.006</x:v>
      </x:c>
      <x:c r="AA164" s="20" t="n">
        <x:v>0.663</x:v>
      </x:c>
      <x:c r="AB164" s="23" t="str">
        <x:v>Paper open-weight</x:v>
      </x:c>
      <x:c r="AC164" s="23" t="str">
        <x:v>Exact date-only override; parameter join prohibited</x:v>
      </x:c>
      <x:c r="AD164" s="23" t="str"/>
      <x:c r="AE164" s="23" t="str"/>
      <x:c r="AF164" s="23" t="str"/>
      <x:c r="AG164" s="78"/>
      <x:c r="AH164" s="81"/>
      <x:c r="AI164" s="23" t="str"/>
      <x:c r="AJ164" s="23" t="str"/>
      <x:c r="AK164" s="78"/>
      <x:c r="AL164" s="23"/>
    </x:row>
    <x:row r="165">
      <x:c r="A165" s="17" t="str">
        <x:v>anthropic:claude-opus-4-1</x:v>
      </x:c>
      <x:c r="B165" s="17" t="str">
        <x:v>Claude Opus 4.1</x:v>
      </x:c>
      <x:c r="C165" s="17" t="str">
        <x:v>Anthropic</x:v>
      </x:c>
      <x:c r="D165" s="17" t="str">
        <x:v>lineage:anthropic:claude-opus-4-1</x:v>
      </x:c>
      <x:c r="E165" s="17" t="str">
        <x:v>base:anthropic:claude-opus-4-1</x:v>
      </x:c>
      <x:c r="F165" s="23" t="str"/>
      <x:c r="G165" s="23" t="str">
        <x:v>Opus 4.1</x:v>
      </x:c>
      <x:c r="H165" s="23" t="str">
        <x:v>Claude Opus 4.1</x:v>
      </x:c>
      <x:c r="I165" s="31" t="n">
        <x:v>45870</x:v>
      </x:c>
      <x:c r="J165" s="31" t="n">
        <x:v>45874</x:v>
      </x:c>
      <x:c r="K165" s="31" t="n">
        <x:v>45874</x:v>
      </x:c>
      <x:c r="L165" s="17" t="str">
        <x:v>ECI exact date</x:v>
      </x:c>
      <x:c r="M165" s="75" t="n">
        <x:v>4</x:v>
      </x:c>
      <x:c r="N165" s="20" t="n">
        <x:v>144.21940218917138</x:v>
      </x:c>
      <x:c r="O165" s="20" t="n">
        <x:v>141.59459341191797</x:v>
      </x:c>
      <x:c r="P165" s="20" t="n">
        <x:v>146.20101374019114</x:v>
      </x:c>
      <x:c r="Q165" s="20"/>
      <x:c r="R165" s="20"/>
      <x:c r="S165" s="20"/>
      <x:c r="T165" s="20"/>
      <x:c r="U165" s="20"/>
      <x:c r="V165" s="20"/>
      <x:c r="W165" s="20" t="str"/>
      <x:c r="X165" s="20" t="n">
        <x:v>1.4</x:v>
      </x:c>
      <x:c r="Y165" s="20"/>
      <x:c r="Z165" s="20" t="n">
        <x:v>0.44</x:v>
      </x:c>
      <x:c r="AA165" s="20" t="n">
        <x:v>1.7</x:v>
      </x:c>
      <x:c r="AB165" s="23" t="str">
        <x:v>Paper frontier</x:v>
      </x:c>
      <x:c r="AC165" s="23" t="str">
        <x:v>Manual exact ECI join</x:v>
      </x:c>
      <x:c r="AD165" s="23" t="str"/>
      <x:c r="AE165" s="23" t="str"/>
      <x:c r="AF165" s="23" t="str"/>
      <x:c r="AG165" s="78"/>
      <x:c r="AH165" s="81"/>
      <x:c r="AI165" s="23" t="str"/>
      <x:c r="AJ165" s="23" t="str"/>
      <x:c r="AK165" s="78"/>
      <x:c r="AL165" s="23"/>
    </x:row>
    <x:row r="166">
      <x:c r="A166" s="17" t="str">
        <x:v>openai:gpt-oss-120b</x:v>
      </x:c>
      <x:c r="B166" s="17" t="str">
        <x:v>gpt-oss-120b</x:v>
      </x:c>
      <x:c r="C166" s="17" t="str">
        <x:v>OpenAI</x:v>
      </x:c>
      <x:c r="D166" s="17" t="str">
        <x:v>lineage:openai:gpt-oss-120b</x:v>
      </x:c>
      <x:c r="E166" s="17" t="str">
        <x:v>base:openai:gpt-oss-120b</x:v>
      </x:c>
      <x:c r="F166" s="23" t="str"/>
      <x:c r="G166" s="23" t="str"/>
      <x:c r="H166" s="23" t="str">
        <x:v>gpt-oss-120b</x:v>
      </x:c>
      <x:c r="I166" s="31"/>
      <x:c r="J166" s="31" t="n">
        <x:v>45874</x:v>
      </x:c>
      <x:c r="K166" s="31" t="n">
        <x:v>45874</x:v>
      </x:c>
      <x:c r="L166" s="17" t="str">
        <x:v>ECI exact date</x:v>
      </x:c>
      <x:c r="M166" s="75"/>
      <x:c r="N166" s="20" t="n">
        <x:v>140.60744617785315</x:v>
      </x:c>
      <x:c r="O166" s="20" t="n">
        <x:v>136.13179281192228</x:v>
      </x:c>
      <x:c r="P166" s="20" t="n">
        <x:v>143.3765055386105</x:v>
      </x:c>
      <x:c r="Q166" s="20"/>
      <x:c r="R166" s="20"/>
      <x:c r="S166" s="20"/>
      <x:c r="T166" s="20" t="n">
        <x:v>116.83</x:v>
      </x:c>
      <x:c r="U166" s="20"/>
      <x:c r="V166" s="20"/>
      <x:c r="W166" s="20" t="str"/>
      <x:c r="X166" s="20"/>
      <x:c r="Y166" s="20"/>
      <x:c r="Z166" s="20"/>
      <x:c r="AA166" s="20"/>
      <x:c r="AB166" s="23" t="str"/>
      <x:c r="AC166" s="23" t="str">
        <x:v>ECI-only row</x:v>
      </x:c>
      <x:c r="AD166" s="23" t="str"/>
      <x:c r="AE166" s="23" t="str">
        <x:v>Parameter row: Regression Data!45</x:v>
      </x:c>
      <x:c r="AF166" s="23" t="str"/>
      <x:c r="AG166" s="78"/>
      <x:c r="AH166" s="81"/>
      <x:c r="AI166" s="23" t="str"/>
      <x:c r="AJ166" s="23" t="str"/>
      <x:c r="AK166" s="78"/>
      <x:c r="AL166" s="23"/>
    </x:row>
    <x:row r="167">
      <x:c r="A167" s="17" t="str">
        <x:v>openai:gpt-5</x:v>
      </x:c>
      <x:c r="B167" s="17" t="str">
        <x:v>GPT-5</x:v>
      </x:c>
      <x:c r="C167" s="17" t="str">
        <x:v>OpenAI</x:v>
      </x:c>
      <x:c r="D167" s="17" t="str">
        <x:v>lineage:openai-gpt-5</x:v>
      </x:c>
      <x:c r="E167" s="17" t="str">
        <x:v>base:openai-gpt-5-shared</x:v>
      </x:c>
      <x:c r="F167" s="23" t="str"/>
      <x:c r="G167" s="23" t="str"/>
      <x:c r="H167" s="23" t="str">
        <x:v>GPT-5</x:v>
      </x:c>
      <x:c r="I167" s="31"/>
      <x:c r="J167" s="31" t="n">
        <x:v>45876</x:v>
      </x:c>
      <x:c r="K167" s="31" t="n">
        <x:v>45876</x:v>
      </x:c>
      <x:c r="L167" s="17" t="str">
        <x:v>ECI exact date</x:v>
      </x:c>
      <x:c r="M167" s="75"/>
      <x:c r="N167" s="20" t="n">
        <x:v>150</x:v>
      </x:c>
      <x:c r="O167" s="20" t="n">
        <x:v>0</x:v>
      </x:c>
      <x:c r="P167" s="20" t="n">
        <x:v>0</x:v>
      </x:c>
      <x:c r="Q167" s="20"/>
      <x:c r="R167" s="20"/>
      <x:c r="S167" s="20"/>
      <x:c r="T167" s="20"/>
      <x:c r="U167" s="20"/>
      <x:c r="V167" s="20"/>
      <x:c r="W167" s="20" t="str"/>
      <x:c r="X167" s="20"/>
      <x:c r="Y167" s="20"/>
      <x:c r="Z167" s="20"/>
      <x:c r="AA167" s="20"/>
      <x:c r="AB167" s="23" t="str"/>
      <x:c r="AC167" s="23" t="str">
        <x:v>ECI-only row</x:v>
      </x:c>
      <x:c r="AD167" s="23" t="str"/>
      <x:c r="AE167" s="23" t="str"/>
      <x:c r="AF167" s="23" t="str"/>
      <x:c r="AG167" s="78"/>
      <x:c r="AH167" s="81"/>
      <x:c r="AI167" s="23" t="str"/>
      <x:c r="AJ167" s="23" t="str"/>
      <x:c r="AK167" s="78"/>
      <x:c r="AL167" s="23"/>
    </x:row>
    <x:row r="168">
      <x:c r="A168" s="17" t="str">
        <x:v>openai:gpt-5-mini</x:v>
      </x:c>
      <x:c r="B168" s="17" t="str">
        <x:v>GPT-5 mini</x:v>
      </x:c>
      <x:c r="C168" s="17" t="str">
        <x:v>OpenAI</x:v>
      </x:c>
      <x:c r="D168" s="17" t="str">
        <x:v>lineage:openai:gpt-5-mini</x:v>
      </x:c>
      <x:c r="E168" s="17" t="str">
        <x:v>base:openai:gpt-5-mini</x:v>
      </x:c>
      <x:c r="F168" s="23" t="str"/>
      <x:c r="G168" s="23" t="str"/>
      <x:c r="H168" s="23" t="str">
        <x:v>GPT-5 mini</x:v>
      </x:c>
      <x:c r="I168" s="31"/>
      <x:c r="J168" s="31" t="n">
        <x:v>45876</x:v>
      </x:c>
      <x:c r="K168" s="31" t="n">
        <x:v>45876</x:v>
      </x:c>
      <x:c r="L168" s="17" t="str">
        <x:v>ECI exact date</x:v>
      </x:c>
      <x:c r="M168" s="75"/>
      <x:c r="N168" s="20" t="n">
        <x:v>145.80853761345466</x:v>
      </x:c>
      <x:c r="O168" s="20" t="n">
        <x:v>143.49703529883624</x:v>
      </x:c>
      <x:c r="P168" s="20" t="n">
        <x:v>147.09869771013663</x:v>
      </x:c>
      <x:c r="Q168" s="20"/>
      <x:c r="R168" s="20"/>
      <x:c r="S168" s="20"/>
      <x:c r="T168" s="20"/>
      <x:c r="U168" s="20"/>
      <x:c r="V168" s="20"/>
      <x:c r="W168" s="20" t="str"/>
      <x:c r="X168" s="20"/>
      <x:c r="Y168" s="20"/>
      <x:c r="Z168" s="20"/>
      <x:c r="AA168" s="20"/>
      <x:c r="AB168" s="23" t="str"/>
      <x:c r="AC168" s="23" t="str">
        <x:v>ECI-only row</x:v>
      </x:c>
      <x:c r="AD168" s="23" t="str"/>
      <x:c r="AE168" s="23" t="str"/>
      <x:c r="AF168" s="23" t="str"/>
      <x:c r="AG168" s="78"/>
      <x:c r="AH168" s="81"/>
      <x:c r="AI168" s="23" t="str"/>
      <x:c r="AJ168" s="23" t="str"/>
      <x:c r="AK168" s="78"/>
      <x:c r="AL168" s="23"/>
    </x:row>
    <x:row r="169">
      <x:c r="A169" s="17" t="str">
        <x:v>openai:gpt-5-nano</x:v>
      </x:c>
      <x:c r="B169" s="17" t="str">
        <x:v>GPT-5 nano</x:v>
      </x:c>
      <x:c r="C169" s="17" t="str">
        <x:v>OpenAI</x:v>
      </x:c>
      <x:c r="D169" s="17" t="str">
        <x:v>lineage:openai:gpt-5-nano</x:v>
      </x:c>
      <x:c r="E169" s="17" t="str">
        <x:v>base:openai:gpt-5-nano</x:v>
      </x:c>
      <x:c r="F169" s="23" t="str"/>
      <x:c r="G169" s="23" t="str"/>
      <x:c r="H169" s="23" t="str">
        <x:v>GPT-5 nano</x:v>
      </x:c>
      <x:c r="I169" s="31"/>
      <x:c r="J169" s="31" t="n">
        <x:v>45876</x:v>
      </x:c>
      <x:c r="K169" s="31" t="n">
        <x:v>45876</x:v>
      </x:c>
      <x:c r="L169" s="17" t="str">
        <x:v>ECI exact date</x:v>
      </x:c>
      <x:c r="M169" s="75"/>
      <x:c r="N169" s="20" t="n">
        <x:v>140.86467194660702</x:v>
      </x:c>
      <x:c r="O169" s="20" t="n">
        <x:v>136.44674927844355</x:v>
      </x:c>
      <x:c r="P169" s="20" t="n">
        <x:v>142.7147484412046</x:v>
      </x:c>
      <x:c r="Q169" s="20"/>
      <x:c r="R169" s="20"/>
      <x:c r="S169" s="20"/>
      <x:c r="T169" s="20"/>
      <x:c r="U169" s="20"/>
      <x:c r="V169" s="20"/>
      <x:c r="W169" s="20" t="str"/>
      <x:c r="X169" s="20"/>
      <x:c r="Y169" s="20"/>
      <x:c r="Z169" s="20"/>
      <x:c r="AA169" s="20"/>
      <x:c r="AB169" s="23" t="str"/>
      <x:c r="AC169" s="23" t="str">
        <x:v>ECI-only row</x:v>
      </x:c>
      <x:c r="AD169" s="23" t="str"/>
      <x:c r="AE169" s="23" t="str"/>
      <x:c r="AF169" s="23" t="str"/>
      <x:c r="AG169" s="78"/>
      <x:c r="AH169" s="81"/>
      <x:c r="AI169" s="23" t="str"/>
      <x:c r="AJ169" s="23" t="str"/>
      <x:c r="AK169" s="78"/>
      <x:c r="AL169" s="23"/>
    </x:row>
    <x:row r="170">
      <x:c r="A170" s="17" t="str">
        <x:v>moonshot:kimi-k2-0905</x:v>
      </x:c>
      <x:c r="B170" s="17" t="str">
        <x:v>Kimi K2-0905</x:v>
      </x:c>
      <x:c r="C170" s="17" t="str">
        <x:v>Moonshot</x:v>
      </x:c>
      <x:c r="D170" s="17" t="str">
        <x:v>lineage:moonshot-kimi-k2</x:v>
      </x:c>
      <x:c r="E170" s="17" t="str">
        <x:v>base:moonshot:kimi-k2-0905</x:v>
      </x:c>
      <x:c r="F170" s="23" t="str"/>
      <x:c r="G170" s="23" t="str">
        <x:v>Kimi K2-0905</x:v>
      </x:c>
      <x:c r="H170" s="23" t="str"/>
      <x:c r="I170" s="31" t="n">
        <x:v>45901</x:v>
      </x:c>
      <x:c r="J170" s="31"/>
      <x:c r="K170" s="31" t="n">
        <x:v>45905</x:v>
      </x:c>
      <x:c r="L170" s="17" t="str">
        <x:v>Checkpoint identifier exact date (0905)</x:v>
      </x:c>
      <x:c r="M170" s="75" t="n">
        <x:v>4</x:v>
      </x:c>
      <x:c r="N170" s="20"/>
      <x:c r="O170" s="20"/>
      <x:c r="P170" s="20"/>
      <x:c r="Q170" s="20"/>
      <x:c r="R170" s="20" t="n">
        <x:v>1000</x:v>
      </x:c>
      <x:c r="S170" s="20" t="n">
        <x:v>32</x:v>
      </x:c>
      <x:c r="T170" s="20"/>
      <x:c r="U170" s="20"/>
      <x:c r="V170" s="20" t="n">
        <x:v>61</x:v>
      </x:c>
      <x:c r="W170" s="20" t="str">
        <x:v>MoE</x:v>
      </x:c>
      <x:c r="X170" s="20" t="n">
        <x:v>0.724</x:v>
      </x:c>
      <x:c r="Y170" s="20" t="n">
        <x:v>0.417</x:v>
      </x:c>
      <x:c r="Z170" s="20" t="n">
        <x:v>0.087</x:v>
      </x:c>
      <x:c r="AA170" s="20" t="n">
        <x:v>1.071</x:v>
      </x:c>
      <x:c r="AB170" s="23" t="str">
        <x:v>Paper open-weight</x:v>
      </x:c>
      <x:c r="AC170" s="23" t="str">
        <x:v>Exact date-only override; parameter join prohibited</x:v>
      </x:c>
      <x:c r="AD170" s="23" t="str"/>
      <x:c r="AE170" s="23" t="str"/>
      <x:c r="AF170" s="23" t="str"/>
      <x:c r="AG170" s="78"/>
      <x:c r="AH170" s="81"/>
      <x:c r="AI170" s="23" t="str"/>
      <x:c r="AJ170" s="23" t="str"/>
      <x:c r="AK170" s="78"/>
      <x:c r="AL170" s="23"/>
    </x:row>
    <x:row r="171">
      <x:c r="A171" s="17" t="str">
        <x:v>alibaba:qwen-3-next-80b-a3b</x:v>
      </x:c>
      <x:c r="B171" s="17" t="str">
        <x:v>Qwen 3-Next 80B-A3B</x:v>
      </x:c>
      <x:c r="C171" s="17" t="str">
        <x:v>Alibaba</x:v>
      </x:c>
      <x:c r="D171" s="17" t="str">
        <x:v>lineage:alibaba:qwen-3-next-80b-a3b</x:v>
      </x:c>
      <x:c r="E171" s="17" t="str">
        <x:v>base:alibaba:qwen-3-next-80b-a3b</x:v>
      </x:c>
      <x:c r="F171" s="23" t="str"/>
      <x:c r="G171" s="23" t="str">
        <x:v>Qwen 3-Next 80B-A3B</x:v>
      </x:c>
      <x:c r="H171" s="23" t="str"/>
      <x:c r="I171" s="31" t="n">
        <x:v>45901</x:v>
      </x:c>
      <x:c r="J171" s="31"/>
      <x:c r="K171" s="31" t="n">
        <x:v>45910</x:v>
      </x:c>
      <x:c r="L171" s="17" t="str">
        <x:v>Epoch exact date</x:v>
      </x:c>
      <x:c r="M171" s="75" t="n">
        <x:v>9</x:v>
      </x:c>
      <x:c r="N171" s="20"/>
      <x:c r="O171" s="20"/>
      <x:c r="P171" s="20"/>
      <x:c r="Q171" s="20"/>
      <x:c r="R171" s="20" t="n">
        <x:v>80</x:v>
      </x:c>
      <x:c r="S171" s="20" t="n">
        <x:v>3</x:v>
      </x:c>
      <x:c r="T171" s="20"/>
      <x:c r="U171" s="20"/>
      <x:c r="V171" s="20" t="n">
        <x:v>48</x:v>
      </x:c>
      <x:c r="W171" s="20" t="str">
        <x:v>MoE</x:v>
      </x:c>
      <x:c r="X171" s="20" t="n">
        <x:v>0.702</x:v>
      </x:c>
      <x:c r="Y171" s="20" t="n">
        <x:v>0.405</x:v>
      </x:c>
      <x:c r="Z171" s="20" t="n">
        <x:v>0.04</x:v>
      </x:c>
      <x:c r="AA171" s="20" t="n">
        <x:v>1.137</x:v>
      </x:c>
      <x:c r="AB171" s="23" t="str">
        <x:v>Paper open-weight</x:v>
      </x:c>
      <x:c r="AC171" s="23" t="str">
        <x:v>Manual exact Epoch join</x:v>
      </x:c>
      <x:c r="AD171" s="23" t="str"/>
      <x:c r="AE171" s="23" t="str"/>
      <x:c r="AF171" s="23" t="str">
        <x:v>Qwen3-Next-80B-A3B</x:v>
      </x:c>
      <x:c r="AG171" s="78" t="n">
        <x:v>45910</x:v>
      </x:c>
      <x:c r="AH171" s="81" t="n">
        <x:v>80</x:v>
      </x:c>
      <x:c r="AI171" s="23" t="str"/>
      <x:c r="AJ171" s="23" t="str">
        <x:v>https://qwen.ai/blog?id=4074cca80393150c248e508aa62983f9cb7d27cd&amp;from=research.latest-advancements-list</x:v>
      </x:c>
      <x:c r="AK171" s="78" t="n">
        <x:v>45989</x:v>
      </x:c>
      <x:c r="AL171" s="23" t="n">
        <x:v>209</x:v>
      </x:c>
    </x:row>
    <x:row r="172">
      <x:c r="A172" s="17" t="str">
        <x:v>xai:grok-4-fast</x:v>
      </x:c>
      <x:c r="B172" s="17" t="str">
        <x:v>Grok 4 Fast</x:v>
      </x:c>
      <x:c r="C172" s="17" t="str">
        <x:v>xAI</x:v>
      </x:c>
      <x:c r="D172" s="17" t="str">
        <x:v>lineage:xai:grok-4-fast</x:v>
      </x:c>
      <x:c r="E172" s="17" t="str">
        <x:v>base:xai:grok-4-fast</x:v>
      </x:c>
      <x:c r="F172" s="23" t="str"/>
      <x:c r="G172" s="23" t="str"/>
      <x:c r="H172" s="23" t="str">
        <x:v>Grok 4 Fast</x:v>
      </x:c>
      <x:c r="I172" s="31"/>
      <x:c r="J172" s="31" t="n">
        <x:v>45919</x:v>
      </x:c>
      <x:c r="K172" s="31" t="n">
        <x:v>45919</x:v>
      </x:c>
      <x:c r="L172" s="17" t="str">
        <x:v>ECI exact date</x:v>
      </x:c>
      <x:c r="M172" s="75"/>
      <x:c r="N172" s="20" t="n">
        <x:v>144.6236855869282</x:v>
      </x:c>
      <x:c r="O172" s="20" t="n">
        <x:v>141.5751547363317</x:v>
      </x:c>
      <x:c r="P172" s="20" t="n">
        <x:v>147.04345913569117</x:v>
      </x:c>
      <x:c r="Q172" s="20"/>
      <x:c r="R172" s="20"/>
      <x:c r="S172" s="20"/>
      <x:c r="T172" s="20"/>
      <x:c r="U172" s="20"/>
      <x:c r="V172" s="20"/>
      <x:c r="W172" s="20" t="str"/>
      <x:c r="X172" s="20"/>
      <x:c r="Y172" s="20"/>
      <x:c r="Z172" s="20"/>
      <x:c r="AA172" s="20"/>
      <x:c r="AB172" s="23" t="str"/>
      <x:c r="AC172" s="23" t="str">
        <x:v>ECI-only row</x:v>
      </x:c>
      <x:c r="AD172" s="23" t="str"/>
      <x:c r="AE172" s="23" t="str"/>
      <x:c r="AF172" s="23" t="str"/>
      <x:c r="AG172" s="78"/>
      <x:c r="AH172" s="81"/>
      <x:c r="AI172" s="23" t="str"/>
      <x:c r="AJ172" s="23" t="str"/>
      <x:c r="AK172" s="78"/>
      <x:c r="AL172" s="23"/>
    </x:row>
    <x:row r="173">
      <x:c r="A173" s="17" t="str">
        <x:v>deepseek:deepseek-v3-1-terminus</x:v>
      </x:c>
      <x:c r="B173" s="17" t="str">
        <x:v>DeepSeek V3.1-terminus</x:v>
      </x:c>
      <x:c r="C173" s="17" t="str">
        <x:v>DeepSeek</x:v>
      </x:c>
      <x:c r="D173" s="17" t="str">
        <x:v>lineage:deepseek:deepseek-v3-1-terminus</x:v>
      </x:c>
      <x:c r="E173" s="17" t="str">
        <x:v>base:deepseek:deepseek-v3-1-terminus</x:v>
      </x:c>
      <x:c r="F173" s="23" t="str"/>
      <x:c r="G173" s="23" t="str">
        <x:v>DeepSeek V3.1-terminus</x:v>
      </x:c>
      <x:c r="H173" s="23" t="str"/>
      <x:c r="I173" s="31" t="n">
        <x:v>45901</x:v>
      </x:c>
      <x:c r="J173" s="31"/>
      <x:c r="K173" s="31" t="n">
        <x:v>45922</x:v>
      </x:c>
      <x:c r="L173" s="17" t="str">
        <x:v>Epoch exact date</x:v>
      </x:c>
      <x:c r="M173" s="75" t="n">
        <x:v>21</x:v>
      </x:c>
      <x:c r="N173" s="20"/>
      <x:c r="O173" s="20"/>
      <x:c r="P173" s="20"/>
      <x:c r="Q173" s="20"/>
      <x:c r="R173" s="20" t="n">
        <x:v>671</x:v>
      </x:c>
      <x:c r="S173" s="20" t="n">
        <x:v>37</x:v>
      </x:c>
      <x:c r="T173" s="20"/>
      <x:c r="U173" s="20"/>
      <x:c r="V173" s="20" t="n">
        <x:v>61</x:v>
      </x:c>
      <x:c r="W173" s="20" t="str">
        <x:v>MoE</x:v>
      </x:c>
      <x:c r="X173" s="20" t="n">
        <x:v>0.954</x:v>
      </x:c>
      <x:c r="Y173" s="20" t="n">
        <x:v>0.599</x:v>
      </x:c>
      <x:c r="Z173" s="20" t="n">
        <x:v>0.148</x:v>
      </x:c>
      <x:c r="AA173" s="20" t="n">
        <x:v>1.346</x:v>
      </x:c>
      <x:c r="AB173" s="23" t="str">
        <x:v>Paper open-weight</x:v>
      </x:c>
      <x:c r="AC173" s="23" t="str">
        <x:v>Manual exact Epoch join</x:v>
      </x:c>
      <x:c r="AD173" s="23" t="str"/>
      <x:c r="AE173" s="23" t="str"/>
      <x:c r="AF173" s="23" t="str">
        <x:v>DeepSeek-V3.1-Terminus</x:v>
      </x:c>
      <x:c r="AG173" s="78" t="n">
        <x:v>45922</x:v>
      </x:c>
      <x:c r="AH173" s="81" t="n">
        <x:v>671</x:v>
      </x:c>
      <x:c r="AI173" s="23" t="str">
        <x:v>DeepSeek-V3</x:v>
      </x:c>
      <x:c r="AJ173" s="23" t="str">
        <x:v>https://api-docs.deepseek.com/news/news250922</x:v>
      </x:c>
      <x:c r="AK173" s="78" t="n">
        <x:v>46042</x:v>
      </x:c>
      <x:c r="AL173" s="23" t="n">
        <x:v>199</x:v>
      </x:c>
    </x:row>
    <x:row r="174">
      <x:c r="A174" s="17" t="str">
        <x:v>alibaba:qwen3-max</x:v>
      </x:c>
      <x:c r="B174" s="17" t="str">
        <x:v>Qwen3-Max</x:v>
      </x:c>
      <x:c r="C174" s="17" t="str">
        <x:v>Alibaba</x:v>
      </x:c>
      <x:c r="D174" s="17" t="str">
        <x:v>lineage:alibaba:qwen3-max</x:v>
      </x:c>
      <x:c r="E174" s="17" t="str">
        <x:v>base:alibaba:qwen3-max</x:v>
      </x:c>
      <x:c r="F174" s="23" t="str"/>
      <x:c r="G174" s="23" t="str"/>
      <x:c r="H174" s="23" t="str">
        <x:v>Qwen3-Max</x:v>
      </x:c>
      <x:c r="I174" s="31"/>
      <x:c r="J174" s="31" t="n">
        <x:v>45924</x:v>
      </x:c>
      <x:c r="K174" s="31" t="n">
        <x:v>45924</x:v>
      </x:c>
      <x:c r="L174" s="17" t="str">
        <x:v>ECI exact date</x:v>
      </x:c>
      <x:c r="M174" s="75"/>
      <x:c r="N174" s="20" t="n">
        <x:v>143.79729569210937</x:v>
      </x:c>
      <x:c r="O174" s="20" t="n">
        <x:v>140.07714968519213</x:v>
      </x:c>
      <x:c r="P174" s="20" t="n">
        <x:v>154.63643281745354</x:v>
      </x:c>
      <x:c r="Q174" s="20"/>
      <x:c r="R174" s="20"/>
      <x:c r="S174" s="20"/>
      <x:c r="T174" s="20"/>
      <x:c r="U174" s="20"/>
      <x:c r="V174" s="20"/>
      <x:c r="W174" s="20" t="str"/>
      <x:c r="X174" s="20"/>
      <x:c r="Y174" s="20"/>
      <x:c r="Z174" s="20"/>
      <x:c r="AA174" s="20"/>
      <x:c r="AB174" s="23" t="str"/>
      <x:c r="AC174" s="23" t="str">
        <x:v>ECI-only row</x:v>
      </x:c>
      <x:c r="AD174" s="23" t="str"/>
      <x:c r="AE174" s="23" t="str"/>
      <x:c r="AF174" s="23" t="str"/>
      <x:c r="AG174" s="78"/>
      <x:c r="AH174" s="81"/>
      <x:c r="AI174" s="23" t="str"/>
      <x:c r="AJ174" s="23" t="str"/>
      <x:c r="AK174" s="78"/>
      <x:c r="AL174" s="23"/>
    </x:row>
    <x:row r="175">
      <x:c r="A175" s="17" t="str">
        <x:v>google:gemini-2-5-flash-sep-2025</x:v>
      </x:c>
      <x:c r="B175" s="17" t="str">
        <x:v>Gemini 2.5 Flash (Sep 2025)</x:v>
      </x:c>
      <x:c r="C175" s="17" t="str">
        <x:v>Google DeepMind</x:v>
      </x:c>
      <x:c r="D175" s="17" t="str">
        <x:v>lineage:google:gemini-2-5-flash-sep-2025</x:v>
      </x:c>
      <x:c r="E175" s="17" t="str">
        <x:v>base:google:gemini-2-5-flash-sep-2025</x:v>
      </x:c>
      <x:c r="F175" s="23" t="str"/>
      <x:c r="G175" s="23" t="str"/>
      <x:c r="H175" s="23" t="str">
        <x:v>Gemini 2.5 Flash (Sep 2025)</x:v>
      </x:c>
      <x:c r="I175" s="31"/>
      <x:c r="J175" s="31" t="n">
        <x:v>45925</x:v>
      </x:c>
      <x:c r="K175" s="31" t="n">
        <x:v>45925</x:v>
      </x:c>
      <x:c r="L175" s="17" t="str">
        <x:v>ECI exact date</x:v>
      </x:c>
      <x:c r="M175" s="75"/>
      <x:c r="N175" s="20" t="n">
        <x:v>143.15190826607994</x:v>
      </x:c>
      <x:c r="O175" s="20" t="n">
        <x:v>139.0755409954051</x:v>
      </x:c>
      <x:c r="P175" s="20" t="n">
        <x:v>146.51216681466948</x:v>
      </x:c>
      <x:c r="Q175" s="20"/>
      <x:c r="R175" s="20"/>
      <x:c r="S175" s="20"/>
      <x:c r="T175" s="20"/>
      <x:c r="U175" s="20"/>
      <x:c r="V175" s="20"/>
      <x:c r="W175" s="20" t="str"/>
      <x:c r="X175" s="20"/>
      <x:c r="Y175" s="20"/>
      <x:c r="Z175" s="20"/>
      <x:c r="AA175" s="20"/>
      <x:c r="AB175" s="23" t="str"/>
      <x:c r="AC175" s="23" t="str">
        <x:v>ECI-only row</x:v>
      </x:c>
      <x:c r="AD175" s="23" t="str"/>
      <x:c r="AE175" s="23" t="str"/>
      <x:c r="AF175" s="23" t="str"/>
      <x:c r="AG175" s="78"/>
      <x:c r="AH175" s="81"/>
      <x:c r="AI175" s="23" t="str"/>
      <x:c r="AJ175" s="23" t="str"/>
      <x:c r="AK175" s="78"/>
      <x:c r="AL175" s="23"/>
    </x:row>
    <x:row r="176">
      <x:c r="A176" s="17" t="str">
        <x:v>anthropic:claude-sonnet-4-5</x:v>
      </x:c>
      <x:c r="B176" s="17" t="str">
        <x:v>Claude Sonnet 4.5</x:v>
      </x:c>
      <x:c r="C176" s="17" t="str">
        <x:v>Anthropic</x:v>
      </x:c>
      <x:c r="D176" s="17" t="str">
        <x:v>lineage:anthropic:claude-sonnet-4-5</x:v>
      </x:c>
      <x:c r="E176" s="17" t="str">
        <x:v>base:anthropic:claude-sonnet-4-5</x:v>
      </x:c>
      <x:c r="F176" s="23" t="str"/>
      <x:c r="G176" s="23" t="str"/>
      <x:c r="H176" s="23" t="str">
        <x:v>Claude Sonnet 4.5</x:v>
      </x:c>
      <x:c r="I176" s="31"/>
      <x:c r="J176" s="31" t="n">
        <x:v>45929</x:v>
      </x:c>
      <x:c r="K176" s="31" t="n">
        <x:v>45929</x:v>
      </x:c>
      <x:c r="L176" s="17" t="str">
        <x:v>ECI exact date</x:v>
      </x:c>
      <x:c r="M176" s="75"/>
      <x:c r="N176" s="20" t="n">
        <x:v>146.76352379369388</x:v>
      </x:c>
      <x:c r="O176" s="20" t="n">
        <x:v>144.97593698838733</x:v>
      </x:c>
      <x:c r="P176" s="20" t="n">
        <x:v>148.22170662546876</x:v>
      </x:c>
      <x:c r="Q176" s="20"/>
      <x:c r="R176" s="20"/>
      <x:c r="S176" s="20"/>
      <x:c r="T176" s="20"/>
      <x:c r="U176" s="20"/>
      <x:c r="V176" s="20"/>
      <x:c r="W176" s="20" t="str"/>
      <x:c r="X176" s="20"/>
      <x:c r="Y176" s="20"/>
      <x:c r="Z176" s="20"/>
      <x:c r="AA176" s="20"/>
      <x:c r="AB176" s="23" t="str"/>
      <x:c r="AC176" s="23" t="str">
        <x:v>ECI-only row</x:v>
      </x:c>
      <x:c r="AD176" s="23" t="str"/>
      <x:c r="AE176" s="23" t="str"/>
      <x:c r="AF176" s="23" t="str"/>
      <x:c r="AG176" s="78"/>
      <x:c r="AH176" s="81"/>
      <x:c r="AI176" s="23" t="str"/>
      <x:c r="AJ176" s="23" t="str"/>
      <x:c r="AK176" s="78"/>
      <x:c r="AL176" s="23"/>
    </x:row>
    <x:row r="177">
      <x:c r="A177" s="17" t="str">
        <x:v>deepseek:deepseek-v3-2-exp</x:v>
      </x:c>
      <x:c r="B177" s="17" t="str">
        <x:v>DeepSeek-V3.2-Exp</x:v>
      </x:c>
      <x:c r="C177" s="17" t="str">
        <x:v>DeepSeek</x:v>
      </x:c>
      <x:c r="D177" s="17" t="str">
        <x:v>lineage:deepseek:deepseek-v3-2-exp</x:v>
      </x:c>
      <x:c r="E177" s="17" t="str">
        <x:v>base:deepseek:deepseek-v3-2-exp</x:v>
      </x:c>
      <x:c r="F177" s="23" t="str"/>
      <x:c r="G177" s="23" t="str"/>
      <x:c r="H177" s="23" t="str">
        <x:v>DeepSeek-V3.2-Exp</x:v>
      </x:c>
      <x:c r="I177" s="31"/>
      <x:c r="J177" s="31" t="n">
        <x:v>45929</x:v>
      </x:c>
      <x:c r="K177" s="31" t="n">
        <x:v>45929</x:v>
      </x:c>
      <x:c r="L177" s="17" t="str">
        <x:v>ECI exact date</x:v>
      </x:c>
      <x:c r="M177" s="75"/>
      <x:c r="N177" s="20" t="n">
        <x:v>144.8644338689139</x:v>
      </x:c>
      <x:c r="O177" s="20" t="n">
        <x:v>141.90356589808314</x:v>
      </x:c>
      <x:c r="P177" s="20" t="n">
        <x:v>146.84313702542045</x:v>
      </x:c>
      <x:c r="Q177" s="20"/>
      <x:c r="R177" s="20"/>
      <x:c r="S177" s="20"/>
      <x:c r="T177" s="20" t="n">
        <x:v>671</x:v>
      </x:c>
      <x:c r="U177" s="20"/>
      <x:c r="V177" s="20"/>
      <x:c r="W177" s="20" t="str"/>
      <x:c r="X177" s="20"/>
      <x:c r="Y177" s="20"/>
      <x:c r="Z177" s="20"/>
      <x:c r="AA177" s="20"/>
      <x:c r="AB177" s="23" t="str"/>
      <x:c r="AC177" s="23" t="str">
        <x:v>ECI-only row</x:v>
      </x:c>
      <x:c r="AD177" s="23" t="str"/>
      <x:c r="AE177" s="23" t="str">
        <x:v>Parameter row: Regression Data!47</x:v>
      </x:c>
      <x:c r="AF177" s="23" t="str"/>
      <x:c r="AG177" s="78"/>
      <x:c r="AH177" s="81"/>
      <x:c r="AI177" s="23" t="str"/>
      <x:c r="AJ177" s="23" t="str"/>
      <x:c r="AK177" s="78"/>
      <x:c r="AL177" s="23"/>
    </x:row>
    <x:row r="178">
      <x:c r="A178" s="17" t="str">
        <x:v>z-ai-zhipu-ai-tsinghua-university:glm-4-6</x:v>
      </x:c>
      <x:c r="B178" s="17" t="str">
        <x:v>GLM-4.6</x:v>
      </x:c>
      <x:c r="C178" s="17" t="str">
        <x:v>Z.ai (Zhipu AI),Tsinghua University</x:v>
      </x:c>
      <x:c r="D178" s="17" t="str">
        <x:v>lineage:z-ai-zhipu-ai-tsinghua-university:glm-4-6</x:v>
      </x:c>
      <x:c r="E178" s="17" t="str">
        <x:v>base:z-ai-zhipu-ai-tsinghua-university:glm-4-6</x:v>
      </x:c>
      <x:c r="F178" s="23" t="str"/>
      <x:c r="G178" s="23" t="str"/>
      <x:c r="H178" s="23" t="str">
        <x:v>GLM-4.6</x:v>
      </x:c>
      <x:c r="I178" s="31"/>
      <x:c r="J178" s="31" t="n">
        <x:v>45930</x:v>
      </x:c>
      <x:c r="K178" s="31" t="n">
        <x:v>45930</x:v>
      </x:c>
      <x:c r="L178" s="17" t="str">
        <x:v>ECI exact date</x:v>
      </x:c>
      <x:c r="M178" s="75"/>
      <x:c r="N178" s="20" t="n">
        <x:v>141.01109266408608</x:v>
      </x:c>
      <x:c r="O178" s="20" t="n">
        <x:v>135.76544742750517</x:v>
      </x:c>
      <x:c r="P178" s="20" t="n">
        <x:v>142.65726874861443</x:v>
      </x:c>
      <x:c r="Q178" s="20"/>
      <x:c r="R178" s="20"/>
      <x:c r="S178" s="20"/>
      <x:c r="T178" s="20" t="n">
        <x:v>357</x:v>
      </x:c>
      <x:c r="U178" s="20"/>
      <x:c r="V178" s="20"/>
      <x:c r="W178" s="20" t="str"/>
      <x:c r="X178" s="20"/>
      <x:c r="Y178" s="20"/>
      <x:c r="Z178" s="20"/>
      <x:c r="AA178" s="20"/>
      <x:c r="AB178" s="23" t="str"/>
      <x:c r="AC178" s="23" t="str">
        <x:v>ECI-only row</x:v>
      </x:c>
      <x:c r="AD178" s="23" t="str"/>
      <x:c r="AE178" s="23" t="str">
        <x:v>Parameter row: Regression Data!48</x:v>
      </x:c>
      <x:c r="AF178" s="23" t="str"/>
      <x:c r="AG178" s="78"/>
      <x:c r="AH178" s="81"/>
      <x:c r="AI178" s="23" t="str"/>
      <x:c r="AJ178" s="23" t="str"/>
      <x:c r="AK178" s="78"/>
      <x:c r="AL178" s="23"/>
    </x:row>
    <x:row r="179">
      <x:c r="A179" s="17" t="str">
        <x:v>openai:gpt-5-pro</x:v>
      </x:c>
      <x:c r="B179" s="17" t="str">
        <x:v>GPT-5 Pro</x:v>
      </x:c>
      <x:c r="C179" s="17" t="str">
        <x:v>OpenAI</x:v>
      </x:c>
      <x:c r="D179" s="17" t="str">
        <x:v>lineage:openai:gpt-5-pro</x:v>
      </x:c>
      <x:c r="E179" s="17" t="str">
        <x:v>base:openai:gpt-5-pro</x:v>
      </x:c>
      <x:c r="F179" s="23" t="str"/>
      <x:c r="G179" s="23" t="str"/>
      <x:c r="H179" s="23" t="str">
        <x:v>GPT-5 Pro</x:v>
      </x:c>
      <x:c r="I179" s="31"/>
      <x:c r="J179" s="31" t="n">
        <x:v>45937</x:v>
      </x:c>
      <x:c r="K179" s="31" t="n">
        <x:v>45937</x:v>
      </x:c>
      <x:c r="L179" s="17" t="str">
        <x:v>ECI exact date</x:v>
      </x:c>
      <x:c r="M179" s="75"/>
      <x:c r="N179" s="20" t="n">
        <x:v>150.41837544361545</x:v>
      </x:c>
      <x:c r="O179" s="20" t="n">
        <x:v>149.05297726021305</x:v>
      </x:c>
      <x:c r="P179" s="20" t="n">
        <x:v>152.3473934656847</x:v>
      </x:c>
      <x:c r="Q179" s="20"/>
      <x:c r="R179" s="20"/>
      <x:c r="S179" s="20"/>
      <x:c r="T179" s="20"/>
      <x:c r="U179" s="20"/>
      <x:c r="V179" s="20"/>
      <x:c r="W179" s="20" t="str"/>
      <x:c r="X179" s="20"/>
      <x:c r="Y179" s="20"/>
      <x:c r="Z179" s="20"/>
      <x:c r="AA179" s="20"/>
      <x:c r="AB179" s="23" t="str"/>
      <x:c r="AC179" s="23" t="str">
        <x:v>ECI-only row</x:v>
      </x:c>
      <x:c r="AD179" s="23" t="str"/>
      <x:c r="AE179" s="23" t="str"/>
      <x:c r="AF179" s="23" t="str"/>
      <x:c r="AG179" s="78"/>
      <x:c r="AH179" s="81"/>
      <x:c r="AI179" s="23" t="str"/>
      <x:c r="AJ179" s="23" t="str"/>
      <x:c r="AK179" s="78"/>
      <x:c r="AL179" s="23"/>
    </x:row>
    <x:row r="180">
      <x:c r="A180" s="17" t="str">
        <x:v>anthropic:claude-haiku-4-5</x:v>
      </x:c>
      <x:c r="B180" s="17" t="str">
        <x:v>Claude Haiku 4.5</x:v>
      </x:c>
      <x:c r="C180" s="17" t="str">
        <x:v>Anthropic</x:v>
      </x:c>
      <x:c r="D180" s="17" t="str">
        <x:v>lineage:anthropic:claude-haiku-4-5</x:v>
      </x:c>
      <x:c r="E180" s="17" t="str">
        <x:v>base:anthropic:claude-haiku-4-5</x:v>
      </x:c>
      <x:c r="F180" s="23" t="str"/>
      <x:c r="G180" s="23" t="str"/>
      <x:c r="H180" s="23" t="str">
        <x:v>Claude Haiku 4.5</x:v>
      </x:c>
      <x:c r="I180" s="31"/>
      <x:c r="J180" s="31" t="n">
        <x:v>45945</x:v>
      </x:c>
      <x:c r="K180" s="31" t="n">
        <x:v>45945</x:v>
      </x:c>
      <x:c r="L180" s="17" t="str">
        <x:v>ECI exact date</x:v>
      </x:c>
      <x:c r="M180" s="75"/>
      <x:c r="N180" s="20" t="n">
        <x:v>142.89820647706782</x:v>
      </x:c>
      <x:c r="O180" s="20" t="n">
        <x:v>139.50091289057738</x:v>
      </x:c>
      <x:c r="P180" s="20" t="n">
        <x:v>144.85652117472992</x:v>
      </x:c>
      <x:c r="Q180" s="20"/>
      <x:c r="R180" s="20"/>
      <x:c r="S180" s="20"/>
      <x:c r="T180" s="20"/>
      <x:c r="U180" s="20"/>
      <x:c r="V180" s="20"/>
      <x:c r="W180" s="20" t="str"/>
      <x:c r="X180" s="20"/>
      <x:c r="Y180" s="20"/>
      <x:c r="Z180" s="20"/>
      <x:c r="AA180" s="20"/>
      <x:c r="AB180" s="23" t="str"/>
      <x:c r="AC180" s="23" t="str">
        <x:v>ECI-only row</x:v>
      </x:c>
      <x:c r="AD180" s="23" t="str"/>
      <x:c r="AE180" s="23" t="str"/>
      <x:c r="AF180" s="23" t="str"/>
      <x:c r="AG180" s="78"/>
      <x:c r="AH180" s="81"/>
      <x:c r="AI180" s="23" t="str"/>
      <x:c r="AJ180" s="23" t="str"/>
      <x:c r="AK180" s="78"/>
      <x:c r="AL180" s="23"/>
    </x:row>
    <x:row r="181">
      <x:c r="A181" s="17" t="str">
        <x:v>moonshot:kimi-k2-thinking</x:v>
      </x:c>
      <x:c r="B181" s="17" t="str">
        <x:v>Kimi K2 Thinking</x:v>
      </x:c>
      <x:c r="C181" s="17" t="str">
        <x:v>Moonshot</x:v>
      </x:c>
      <x:c r="D181" s="17" t="str">
        <x:v>lineage:moonshot-kimi-k2</x:v>
      </x:c>
      <x:c r="E181" s="17" t="str">
        <x:v>base:moonshot:kimi-k2-thinking</x:v>
      </x:c>
      <x:c r="F181" s="23" t="str"/>
      <x:c r="G181" s="23" t="str"/>
      <x:c r="H181" s="23" t="str">
        <x:v>Kimi K2 Thinking</x:v>
      </x:c>
      <x:c r="I181" s="31"/>
      <x:c r="J181" s="31" t="n">
        <x:v>45967</x:v>
      </x:c>
      <x:c r="K181" s="31" t="n">
        <x:v>45967</x:v>
      </x:c>
      <x:c r="L181" s="17" t="str">
        <x:v>ECI exact date</x:v>
      </x:c>
      <x:c r="M181" s="75"/>
      <x:c r="N181" s="20" t="n">
        <x:v>146.03907478989663</x:v>
      </x:c>
      <x:c r="O181" s="20" t="n">
        <x:v>143.87824904227398</x:v>
      </x:c>
      <x:c r="P181" s="20" t="n">
        <x:v>147.4419755184782</x:v>
      </x:c>
      <x:c r="Q181" s="20"/>
      <x:c r="R181" s="20"/>
      <x:c r="S181" s="20"/>
      <x:c r="T181" s="20" t="n">
        <x:v>1000</x:v>
      </x:c>
      <x:c r="U181" s="20"/>
      <x:c r="V181" s="20"/>
      <x:c r="W181" s="20" t="str"/>
      <x:c r="X181" s="20"/>
      <x:c r="Y181" s="20"/>
      <x:c r="Z181" s="20"/>
      <x:c r="AA181" s="20"/>
      <x:c r="AB181" s="23" t="str"/>
      <x:c r="AC181" s="23" t="str">
        <x:v>ECI-only row</x:v>
      </x:c>
      <x:c r="AD181" s="23" t="str"/>
      <x:c r="AE181" s="23" t="str">
        <x:v>Parameter row: Regression Data!49</x:v>
      </x:c>
      <x:c r="AF181" s="23" t="str"/>
      <x:c r="AG181" s="78"/>
      <x:c r="AH181" s="81"/>
      <x:c r="AI181" s="23" t="str"/>
      <x:c r="AJ181" s="23" t="str"/>
      <x:c r="AK181" s="78"/>
      <x:c r="AL181" s="23"/>
    </x:row>
    <x:row r="182">
      <x:c r="A182" s="17" t="str">
        <x:v>openai:gpt-5-1</x:v>
      </x:c>
      <x:c r="B182" s="17" t="str">
        <x:v>GPT-5.1</x:v>
      </x:c>
      <x:c r="C182" s="17" t="str">
        <x:v>OpenAI</x:v>
      </x:c>
      <x:c r="D182" s="17" t="str">
        <x:v>lineage:openai-gpt-5</x:v>
      </x:c>
      <x:c r="E182" s="17" t="str">
        <x:v>base:openai-gpt-5-shared</x:v>
      </x:c>
      <x:c r="F182" s="23" t="str"/>
      <x:c r="G182" s="23" t="str"/>
      <x:c r="H182" s="23" t="str">
        <x:v>GPT-5.1</x:v>
      </x:c>
      <x:c r="I182" s="31"/>
      <x:c r="J182" s="31" t="n">
        <x:v>45974</x:v>
      </x:c>
      <x:c r="K182" s="31" t="n">
        <x:v>45974</x:v>
      </x:c>
      <x:c r="L182" s="17" t="str">
        <x:v>ECI exact date</x:v>
      </x:c>
      <x:c r="M182" s="75"/>
      <x:c r="N182" s="20" t="n">
        <x:v>149.73359542604257</x:v>
      </x:c>
      <x:c r="O182" s="20" t="n">
        <x:v>148.5576936627632</x:v>
      </x:c>
      <x:c r="P182" s="20" t="n">
        <x:v>151.05677794220153</x:v>
      </x:c>
      <x:c r="Q182" s="20"/>
      <x:c r="R182" s="20"/>
      <x:c r="S182" s="20"/>
      <x:c r="T182" s="20"/>
      <x:c r="U182" s="20"/>
      <x:c r="V182" s="20"/>
      <x:c r="W182" s="20" t="str"/>
      <x:c r="X182" s="20"/>
      <x:c r="Y182" s="20"/>
      <x:c r="Z182" s="20"/>
      <x:c r="AA182" s="20"/>
      <x:c r="AB182" s="23" t="str"/>
      <x:c r="AC182" s="23" t="str">
        <x:v>ECI-only row</x:v>
      </x:c>
      <x:c r="AD182" s="23" t="str"/>
      <x:c r="AE182" s="23" t="str"/>
      <x:c r="AF182" s="23" t="str"/>
      <x:c r="AG182" s="78"/>
      <x:c r="AH182" s="81"/>
      <x:c r="AI182" s="23" t="str"/>
      <x:c r="AJ182" s="23" t="str"/>
      <x:c r="AK182" s="78"/>
      <x:c r="AL182" s="23"/>
    </x:row>
    <x:row r="183">
      <x:c r="A183" s="17" t="str">
        <x:v>google:gemini-3-pro</x:v>
      </x:c>
      <x:c r="B183" s="17" t="str">
        <x:v>Gemini 3 Pro</x:v>
      </x:c>
      <x:c r="C183" s="17" t="str">
        <x:v>Google DeepMind</x:v>
      </x:c>
      <x:c r="D183" s="17" t="str">
        <x:v>lineage:google:gemini-3-pro</x:v>
      </x:c>
      <x:c r="E183" s="17" t="str">
        <x:v>base:google:gemini-3-pro</x:v>
      </x:c>
      <x:c r="F183" s="23" t="str"/>
      <x:c r="G183" s="23" t="str"/>
      <x:c r="H183" s="23" t="str">
        <x:v>Gemini 3 Pro</x:v>
      </x:c>
      <x:c r="I183" s="31"/>
      <x:c r="J183" s="31" t="n">
        <x:v>45979</x:v>
      </x:c>
      <x:c r="K183" s="31" t="n">
        <x:v>45979</x:v>
      </x:c>
      <x:c r="L183" s="17" t="str">
        <x:v>ECI exact date</x:v>
      </x:c>
      <x:c r="M183" s="75"/>
      <x:c r="N183" s="20" t="n">
        <x:v>153.27128143321352</x:v>
      </x:c>
      <x:c r="O183" s="20" t="n">
        <x:v>151.3390163166286</x:v>
      </x:c>
      <x:c r="P183" s="20" t="n">
        <x:v>155.69139510114815</x:v>
      </x:c>
      <x:c r="Q183" s="20"/>
      <x:c r="R183" s="20"/>
      <x:c r="S183" s="20"/>
      <x:c r="T183" s="20"/>
      <x:c r="U183" s="20"/>
      <x:c r="V183" s="20"/>
      <x:c r="W183" s="20" t="str"/>
      <x:c r="X183" s="20"/>
      <x:c r="Y183" s="20"/>
      <x:c r="Z183" s="20"/>
      <x:c r="AA183" s="20"/>
      <x:c r="AB183" s="23" t="str"/>
      <x:c r="AC183" s="23" t="str">
        <x:v>ECI-only row</x:v>
      </x:c>
      <x:c r="AD183" s="23" t="str"/>
      <x:c r="AE183" s="23" t="str"/>
      <x:c r="AF183" s="23" t="str"/>
      <x:c r="AG183" s="78"/>
      <x:c r="AH183" s="81"/>
      <x:c r="AI183" s="23" t="str"/>
      <x:c r="AJ183" s="23" t="str"/>
      <x:c r="AK183" s="78"/>
      <x:c r="AL183" s="23"/>
    </x:row>
    <x:row r="184">
      <x:c r="A184" s="17" t="str">
        <x:v>anthropic:claude-opus-4-5</x:v>
      </x:c>
      <x:c r="B184" s="17" t="str">
        <x:v>Claude Opus 4.5</x:v>
      </x:c>
      <x:c r="C184" s="17" t="str">
        <x:v>Anthropic</x:v>
      </x:c>
      <x:c r="D184" s="17" t="str">
        <x:v>lineage:anthropic-opus-4-5plus</x:v>
      </x:c>
      <x:c r="E184" s="17" t="str">
        <x:v>base:anthropic-opus-4-5plus</x:v>
      </x:c>
      <x:c r="F184" s="23" t="str"/>
      <x:c r="G184" s="23" t="str">
        <x:v>Opus 4.5</x:v>
      </x:c>
      <x:c r="H184" s="23" t="str">
        <x:v>Claude Opus 4.5</x:v>
      </x:c>
      <x:c r="I184" s="31" t="n">
        <x:v>45962</x:v>
      </x:c>
      <x:c r="J184" s="31" t="n">
        <x:v>45985</x:v>
      </x:c>
      <x:c r="K184" s="31" t="n">
        <x:v>45985</x:v>
      </x:c>
      <x:c r="L184" s="17" t="str">
        <x:v>ECI exact date</x:v>
      </x:c>
      <x:c r="M184" s="75" t="n">
        <x:v>23</x:v>
      </x:c>
      <x:c r="N184" s="20" t="n">
        <x:v>149.5467314102294</x:v>
      </x:c>
      <x:c r="O184" s="20" t="n">
        <x:v>147.5502225019228</x:v>
      </x:c>
      <x:c r="P184" s="20" t="n">
        <x:v>152.06391977953174</x:v>
      </x:c>
      <x:c r="Q184" s="20"/>
      <x:c r="R184" s="20"/>
      <x:c r="S184" s="20"/>
      <x:c r="T184" s="20"/>
      <x:c r="U184" s="20"/>
      <x:c r="V184" s="20"/>
      <x:c r="W184" s="20" t="str"/>
      <x:c r="X184" s="20" t="n">
        <x:v>2.4</x:v>
      </x:c>
      <x:c r="Y184" s="20"/>
      <x:c r="Z184" s="20" t="n">
        <x:v>0.39</x:v>
      </x:c>
      <x:c r="AA184" s="20" t="n">
        <x:v>94</x:v>
      </x:c>
      <x:c r="AB184" s="23" t="str">
        <x:v>Paper frontier</x:v>
      </x:c>
      <x:c r="AC184" s="23" t="str">
        <x:v>Manual exact ECI join</x:v>
      </x:c>
      <x:c r="AD184" s="23" t="str"/>
      <x:c r="AE184" s="23" t="str"/>
      <x:c r="AF184" s="23" t="str"/>
      <x:c r="AG184" s="78"/>
      <x:c r="AH184" s="81"/>
      <x:c r="AI184" s="23" t="str"/>
      <x:c r="AJ184" s="23" t="str"/>
      <x:c r="AK184" s="78"/>
      <x:c r="AL184" s="23"/>
    </x:row>
    <x:row r="185">
      <x:c r="A185" s="17" t="str">
        <x:v>deepseek:deepseek-v3-2</x:v>
      </x:c>
      <x:c r="B185" s="17" t="str">
        <x:v>DeepSeek-V3.2</x:v>
      </x:c>
      <x:c r="C185" s="17" t="str">
        <x:v>DeepSeek</x:v>
      </x:c>
      <x:c r="D185" s="17" t="str">
        <x:v>lineage:deepseek:deepseek-v3-2</x:v>
      </x:c>
      <x:c r="E185" s="17" t="str">
        <x:v>base:deepseek:deepseek-v3-2</x:v>
      </x:c>
      <x:c r="F185" s="23" t="str"/>
      <x:c r="G185" s="23" t="str">
        <x:v>DeepSeek V3.2</x:v>
      </x:c>
      <x:c r="H185" s="23" t="str">
        <x:v>DeepSeek-V3.2</x:v>
      </x:c>
      <x:c r="I185" s="31" t="n">
        <x:v>45901</x:v>
      </x:c>
      <x:c r="J185" s="31" t="n">
        <x:v>45992</x:v>
      </x:c>
      <x:c r="K185" s="31" t="n">
        <x:v>45992</x:v>
      </x:c>
      <x:c r="L185" s="17" t="str">
        <x:v>ECI exact date</x:v>
      </x:c>
      <x:c r="M185" s="75" t="n">
        <x:v>91</x:v>
      </x:c>
      <x:c r="N185" s="20" t="n">
        <x:v>146.58756763874422</x:v>
      </x:c>
      <x:c r="O185" s="20" t="n">
        <x:v>144.4929743096257</x:v>
      </x:c>
      <x:c r="P185" s="20" t="n">
        <x:v>147.57781611316332</x:v>
      </x:c>
      <x:c r="Q185" s="20"/>
      <x:c r="R185" s="20" t="n">
        <x:v>671</x:v>
      </x:c>
      <x:c r="S185" s="20" t="n">
        <x:v>37</x:v>
      </x:c>
      <x:c r="T185" s="20" t="n">
        <x:v>671</x:v>
      </x:c>
      <x:c r="U185" s="20"/>
      <x:c r="V185" s="20" t="n">
        <x:v>61</x:v>
      </x:c>
      <x:c r="W185" s="20" t="str">
        <x:v>MoE</x:v>
      </x:c>
      <x:c r="X185" s="20" t="n">
        <x:v>0.678</x:v>
      </x:c>
      <x:c r="Y185" s="20" t="n">
        <x:v>0.373</x:v>
      </x:c>
      <x:c r="Z185" s="20" t="n">
        <x:v>0.062</x:v>
      </x:c>
      <x:c r="AA185" s="20" t="n">
        <x:v>1.102</x:v>
      </x:c>
      <x:c r="AB185" s="23" t="str">
        <x:v>Paper open-weight</x:v>
      </x:c>
      <x:c r="AC185" s="23" t="str">
        <x:v>Manual exact ECI join</x:v>
      </x:c>
      <x:c r="AD185" s="23" t="str">
        <x:v>ECI release conflict 91d</x:v>
      </x:c>
      <x:c r="AE185" s="23" t="str">
        <x:v>Parameter row: Regression Data!50</x:v>
      </x:c>
      <x:c r="AF185" s="23" t="str"/>
      <x:c r="AG185" s="78"/>
      <x:c r="AH185" s="81"/>
      <x:c r="AI185" s="23" t="str"/>
      <x:c r="AJ185" s="23" t="str"/>
      <x:c r="AK185" s="78"/>
      <x:c r="AL185" s="23"/>
    </x:row>
    <x:row r="186">
      <x:c r="A186" s="17" t="str">
        <x:v>mistral:ministral-3-14b</x:v>
      </x:c>
      <x:c r="B186" s="17" t="str">
        <x:v>Ministral 3 14B</x:v>
      </x:c>
      <x:c r="C186" s="17" t="str">
        <x:v>Mistral AI</x:v>
      </x:c>
      <x:c r="D186" s="17" t="str">
        <x:v>lineage:mistral:ministral-3-14b</x:v>
      </x:c>
      <x:c r="E186" s="17" t="str">
        <x:v>base:mistral:ministral-3-14b</x:v>
      </x:c>
      <x:c r="F186" s="23" t="str"/>
      <x:c r="G186" s="23" t="str">
        <x:v>Ministral 3 14B</x:v>
      </x:c>
      <x:c r="H186" s="23" t="str"/>
      <x:c r="I186" s="31" t="n">
        <x:v>45992</x:v>
      </x:c>
      <x:c r="J186" s="31"/>
      <x:c r="K186" s="31" t="n">
        <x:v>45993</x:v>
      </x:c>
      <x:c r="L186" s="17" t="str">
        <x:v>Epoch exact date</x:v>
      </x:c>
      <x:c r="M186" s="75" t="n">
        <x:v>1</x:v>
      </x:c>
      <x:c r="N186" s="20"/>
      <x:c r="O186" s="20"/>
      <x:c r="P186" s="20"/>
      <x:c r="Q186" s="20"/>
      <x:c r="R186" s="20" t="n">
        <x:v>14</x:v>
      </x:c>
      <x:c r="S186" s="20" t="n">
        <x:v>14</x:v>
      </x:c>
      <x:c r="T186" s="20"/>
      <x:c r="U186" s="20"/>
      <x:c r="V186" s="20" t="n">
        <x:v>40</x:v>
      </x:c>
      <x:c r="W186" s="20" t="str">
        <x:v>Dense</x:v>
      </x:c>
      <x:c r="X186" s="20" t="n">
        <x:v>0.367</x:v>
      </x:c>
      <x:c r="Y186" s="20" t="n">
        <x:v>0.178</x:v>
      </x:c>
      <x:c r="Z186" s="20" t="n">
        <x:v>0.004</x:v>
      </x:c>
      <x:c r="AA186" s="20" t="n">
        <x:v>0.625</x:v>
      </x:c>
      <x:c r="AB186" s="23" t="str">
        <x:v>Paper open-weight</x:v>
      </x:c>
      <x:c r="AC186" s="23" t="str">
        <x:v>Manual exact Epoch join</x:v>
      </x:c>
      <x:c r="AD186" s="23" t="str"/>
      <x:c r="AE186" s="23" t="str"/>
      <x:c r="AF186" s="23" t="str">
        <x:v>Ministral 3 14B</x:v>
      </x:c>
      <x:c r="AG186" s="78" t="n">
        <x:v>45993</x:v>
      </x:c>
      <x:c r="AH186" s="81" t="n">
        <x:v>14</x:v>
      </x:c>
      <x:c r="AI186" s="23" t="str"/>
      <x:c r="AJ186" s="23" t="str">
        <x:v>https://mistral.ai/news/mistral-3</x:v>
      </x:c>
      <x:c r="AK186" s="78" t="n">
        <x:v>46120</x:v>
      </x:c>
      <x:c r="AL186" s="23" t="n">
        <x:v>118</x:v>
      </x:c>
    </x:row>
    <x:row r="187">
      <x:c r="A187" s="17" t="str">
        <x:v>mistral:ministral-3-3b</x:v>
      </x:c>
      <x:c r="B187" s="17" t="str">
        <x:v>Ministral 3 3B</x:v>
      </x:c>
      <x:c r="C187" s="17" t="str">
        <x:v>Mistral AI</x:v>
      </x:c>
      <x:c r="D187" s="17" t="str">
        <x:v>lineage:mistral:ministral-3-3b</x:v>
      </x:c>
      <x:c r="E187" s="17" t="str">
        <x:v>base:mistral:ministral-3-3b</x:v>
      </x:c>
      <x:c r="F187" s="23" t="str"/>
      <x:c r="G187" s="23" t="str">
        <x:v>Ministral 3 3B</x:v>
      </x:c>
      <x:c r="H187" s="23" t="str"/>
      <x:c r="I187" s="31" t="n">
        <x:v>45992</x:v>
      </x:c>
      <x:c r="J187" s="31"/>
      <x:c r="K187" s="31" t="n">
        <x:v>45993</x:v>
      </x:c>
      <x:c r="L187" s="17" t="str">
        <x:v>Epoch exact date</x:v>
      </x:c>
      <x:c r="M187" s="75" t="n">
        <x:v>1</x:v>
      </x:c>
      <x:c r="N187" s="20"/>
      <x:c r="O187" s="20"/>
      <x:c r="P187" s="20"/>
      <x:c r="Q187" s="20"/>
      <x:c r="R187" s="20" t="n">
        <x:v>3</x:v>
      </x:c>
      <x:c r="S187" s="20" t="n">
        <x:v>3</x:v>
      </x:c>
      <x:c r="T187" s="20"/>
      <x:c r="U187" s="20"/>
      <x:c r="V187" s="20" t="n">
        <x:v>26</x:v>
      </x:c>
      <x:c r="W187" s="20" t="str">
        <x:v>Dense</x:v>
      </x:c>
      <x:c r="X187" s="20" t="n">
        <x:v>0.096</x:v>
      </x:c>
      <x:c r="Y187" s="20" t="n">
        <x:v>0.036</x:v>
      </x:c>
      <x:c r="Z187" s="20" t="n">
        <x:v>0</x:v>
      </x:c>
      <x:c r="AA187" s="20" t="n">
        <x:v>0.194</x:v>
      </x:c>
      <x:c r="AB187" s="23" t="str">
        <x:v>Paper open-weight</x:v>
      </x:c>
      <x:c r="AC187" s="23" t="str">
        <x:v>Manual exact Epoch join</x:v>
      </x:c>
      <x:c r="AD187" s="23" t="str"/>
      <x:c r="AE187" s="23" t="str"/>
      <x:c r="AF187" s="23" t="str">
        <x:v>Ministral 3 3B</x:v>
      </x:c>
      <x:c r="AG187" s="78" t="n">
        <x:v>45993</x:v>
      </x:c>
      <x:c r="AH187" s="81" t="n">
        <x:v>3</x:v>
      </x:c>
      <x:c r="AI187" s="23" t="str"/>
      <x:c r="AJ187" s="23" t="str">
        <x:v>https://mistral.ai/news/mistral-3</x:v>
      </x:c>
      <x:c r="AK187" s="78" t="n">
        <x:v>46120</x:v>
      </x:c>
      <x:c r="AL187" s="23" t="n">
        <x:v>120</x:v>
      </x:c>
    </x:row>
    <x:row r="188">
      <x:c r="A188" s="17" t="str">
        <x:v>mistral:ministral-3-8b</x:v>
      </x:c>
      <x:c r="B188" s="17" t="str">
        <x:v>Ministral 3 8B</x:v>
      </x:c>
      <x:c r="C188" s="17" t="str">
        <x:v>Mistral AI</x:v>
      </x:c>
      <x:c r="D188" s="17" t="str">
        <x:v>lineage:mistral:ministral-3-8b</x:v>
      </x:c>
      <x:c r="E188" s="17" t="str">
        <x:v>base:mistral:ministral-3-8b</x:v>
      </x:c>
      <x:c r="F188" s="23" t="str"/>
      <x:c r="G188" s="23" t="str">
        <x:v>Ministral 3 8B</x:v>
      </x:c>
      <x:c r="H188" s="23" t="str"/>
      <x:c r="I188" s="31" t="n">
        <x:v>45992</x:v>
      </x:c>
      <x:c r="J188" s="31"/>
      <x:c r="K188" s="31" t="n">
        <x:v>45993</x:v>
      </x:c>
      <x:c r="L188" s="17" t="str">
        <x:v>Epoch exact date</x:v>
      </x:c>
      <x:c r="M188" s="75" t="n">
        <x:v>1</x:v>
      </x:c>
      <x:c r="N188" s="20"/>
      <x:c r="O188" s="20"/>
      <x:c r="P188" s="20"/>
      <x:c r="Q188" s="20"/>
      <x:c r="R188" s="20" t="n">
        <x:v>8</x:v>
      </x:c>
      <x:c r="S188" s="20" t="n">
        <x:v>8</x:v>
      </x:c>
      <x:c r="T188" s="20"/>
      <x:c r="U188" s="20"/>
      <x:c r="V188" s="20" t="n">
        <x:v>32</x:v>
      </x:c>
      <x:c r="W188" s="20" t="str">
        <x:v>Dense</x:v>
      </x:c>
      <x:c r="X188" s="20" t="n">
        <x:v>0.282</x:v>
      </x:c>
      <x:c r="Y188" s="20" t="n">
        <x:v>0.132</x:v>
      </x:c>
      <x:c r="Z188" s="20" t="n">
        <x:v>0.002</x:v>
      </x:c>
      <x:c r="AA188" s="20" t="n">
        <x:v>0.482</x:v>
      </x:c>
      <x:c r="AB188" s="23" t="str">
        <x:v>Paper open-weight</x:v>
      </x:c>
      <x:c r="AC188" s="23" t="str">
        <x:v>Manual exact Epoch join</x:v>
      </x:c>
      <x:c r="AD188" s="23" t="str"/>
      <x:c r="AE188" s="23" t="str"/>
      <x:c r="AF188" s="23" t="str">
        <x:v>Ministral 3 8B</x:v>
      </x:c>
      <x:c r="AG188" s="78" t="n">
        <x:v>45993</x:v>
      </x:c>
      <x:c r="AH188" s="81" t="n">
        <x:v>8</x:v>
      </x:c>
      <x:c r="AI188" s="23" t="str"/>
      <x:c r="AJ188" s="23" t="str">
        <x:v>https://mistral.ai/news/mistral-3</x:v>
      </x:c>
      <x:c r="AK188" s="78" t="n">
        <x:v>46120</x:v>
      </x:c>
      <x:c r="AL188" s="23" t="n">
        <x:v>119</x:v>
      </x:c>
    </x:row>
    <x:row r="189">
      <x:c r="A189" s="17" t="str">
        <x:v>openai:gpt-5-2</x:v>
      </x:c>
      <x:c r="B189" s="17" t="str">
        <x:v>GPT-5.2</x:v>
      </x:c>
      <x:c r="C189" s="17" t="str">
        <x:v>OpenAI</x:v>
      </x:c>
      <x:c r="D189" s="17" t="str">
        <x:v>lineage:openai-gpt-5</x:v>
      </x:c>
      <x:c r="E189" s="17" t="str">
        <x:v>base:openai-gpt-5-shared</x:v>
      </x:c>
      <x:c r="F189" s="23" t="str"/>
      <x:c r="G189" s="23" t="str"/>
      <x:c r="H189" s="23" t="str">
        <x:v>GPT-5.2</x:v>
      </x:c>
      <x:c r="I189" s="31"/>
      <x:c r="J189" s="31" t="n">
        <x:v>46002</x:v>
      </x:c>
      <x:c r="K189" s="31" t="n">
        <x:v>46002</x:v>
      </x:c>
      <x:c r="L189" s="17" t="str">
        <x:v>ECI exact date</x:v>
      </x:c>
      <x:c r="M189" s="75"/>
      <x:c r="N189" s="20" t="n">
        <x:v>153.7150967289179</x:v>
      </x:c>
      <x:c r="O189" s="20" t="n">
        <x:v>152.11489586416684</x:v>
      </x:c>
      <x:c r="P189" s="20" t="n">
        <x:v>155.25957134928478</x:v>
      </x:c>
      <x:c r="Q189" s="20"/>
      <x:c r="R189" s="20"/>
      <x:c r="S189" s="20"/>
      <x:c r="T189" s="20"/>
      <x:c r="U189" s="20"/>
      <x:c r="V189" s="20"/>
      <x:c r="W189" s="20" t="str"/>
      <x:c r="X189" s="20"/>
      <x:c r="Y189" s="20"/>
      <x:c r="Z189" s="20"/>
      <x:c r="AA189" s="20"/>
      <x:c r="AB189" s="23" t="str"/>
      <x:c r="AC189" s="23" t="str">
        <x:v>ECI-only row</x:v>
      </x:c>
      <x:c r="AD189" s="23" t="str"/>
      <x:c r="AE189" s="23" t="str"/>
      <x:c r="AF189" s="23" t="str"/>
      <x:c r="AG189" s="78"/>
      <x:c r="AH189" s="81"/>
      <x:c r="AI189" s="23" t="str"/>
      <x:c r="AJ189" s="23" t="str"/>
      <x:c r="AK189" s="78"/>
      <x:c r="AL189" s="23"/>
    </x:row>
    <x:row r="190">
      <x:c r="A190" s="17" t="str">
        <x:v>openai:gpt-5-2-pro</x:v>
      </x:c>
      <x:c r="B190" s="17" t="str">
        <x:v>GPT-5.2 Pro</x:v>
      </x:c>
      <x:c r="C190" s="17" t="str">
        <x:v>OpenAI</x:v>
      </x:c>
      <x:c r="D190" s="17" t="str">
        <x:v>lineage:openai-gpt-5</x:v>
      </x:c>
      <x:c r="E190" s="17" t="str">
        <x:v>base:openai-gpt-5-shared</x:v>
      </x:c>
      <x:c r="F190" s="23" t="str"/>
      <x:c r="G190" s="23" t="str"/>
      <x:c r="H190" s="23" t="str">
        <x:v>GPT-5.2 Pro</x:v>
      </x:c>
      <x:c r="I190" s="31"/>
      <x:c r="J190" s="31" t="n">
        <x:v>46002</x:v>
      </x:c>
      <x:c r="K190" s="31" t="n">
        <x:v>46002</x:v>
      </x:c>
      <x:c r="L190" s="17" t="str">
        <x:v>ECI exact date</x:v>
      </x:c>
      <x:c r="M190" s="75"/>
      <x:c r="N190" s="20" t="n">
        <x:v>154.66049836215973</x:v>
      </x:c>
      <x:c r="O190" s="20" t="n">
        <x:v>152.93252909798255</x:v>
      </x:c>
      <x:c r="P190" s="20" t="n">
        <x:v>157.01130987417378</x:v>
      </x:c>
      <x:c r="Q190" s="20"/>
      <x:c r="R190" s="20"/>
      <x:c r="S190" s="20"/>
      <x:c r="T190" s="20"/>
      <x:c r="U190" s="20"/>
      <x:c r="V190" s="20"/>
      <x:c r="W190" s="20" t="str"/>
      <x:c r="X190" s="20"/>
      <x:c r="Y190" s="20"/>
      <x:c r="Z190" s="20"/>
      <x:c r="AA190" s="20"/>
      <x:c r="AB190" s="23" t="str"/>
      <x:c r="AC190" s="23" t="str">
        <x:v>ECI-only row</x:v>
      </x:c>
      <x:c r="AD190" s="23" t="str"/>
      <x:c r="AE190" s="23" t="str"/>
      <x:c r="AF190" s="23" t="str"/>
      <x:c r="AG190" s="78"/>
      <x:c r="AH190" s="81"/>
      <x:c r="AI190" s="23" t="str"/>
      <x:c r="AJ190" s="23" t="str"/>
      <x:c r="AK190" s="78"/>
      <x:c r="AL190" s="23"/>
    </x:row>
    <x:row r="191">
      <x:c r="A191" s="17" t="str">
        <x:v>google:gemini-3-flash</x:v>
      </x:c>
      <x:c r="B191" s="17" t="str">
        <x:v>Gemini 3 Flash</x:v>
      </x:c>
      <x:c r="C191" s="17" t="str">
        <x:v>Google DeepMind</x:v>
      </x:c>
      <x:c r="D191" s="17" t="str">
        <x:v>lineage:google:gemini-3-flash</x:v>
      </x:c>
      <x:c r="E191" s="17" t="str">
        <x:v>base:google:gemini-3-flash</x:v>
      </x:c>
      <x:c r="F191" s="23" t="str"/>
      <x:c r="G191" s="23" t="str"/>
      <x:c r="H191" s="23" t="str">
        <x:v>Gemini 3 Flash</x:v>
      </x:c>
      <x:c r="I191" s="31"/>
      <x:c r="J191" s="31" t="n">
        <x:v>46008</x:v>
      </x:c>
      <x:c r="K191" s="31" t="n">
        <x:v>46008</x:v>
      </x:c>
      <x:c r="L191" s="17" t="str">
        <x:v>ECI exact date</x:v>
      </x:c>
      <x:c r="M191" s="75"/>
      <x:c r="N191" s="20" t="n">
        <x:v>150.6182385024725</x:v>
      </x:c>
      <x:c r="O191" s="20" t="n">
        <x:v>146.1460381897283</x:v>
      </x:c>
      <x:c r="P191" s="20" t="n">
        <x:v>152.9171384054003</x:v>
      </x:c>
      <x:c r="Q191" s="20"/>
      <x:c r="R191" s="20"/>
      <x:c r="S191" s="20"/>
      <x:c r="T191" s="20"/>
      <x:c r="U191" s="20"/>
      <x:c r="V191" s="20"/>
      <x:c r="W191" s="20" t="str"/>
      <x:c r="X191" s="20"/>
      <x:c r="Y191" s="20"/>
      <x:c r="Z191" s="20"/>
      <x:c r="AA191" s="20"/>
      <x:c r="AB191" s="23" t="str"/>
      <x:c r="AC191" s="23" t="str">
        <x:v>ECI-only row</x:v>
      </x:c>
      <x:c r="AD191" s="23" t="str"/>
      <x:c r="AE191" s="23" t="str"/>
      <x:c r="AF191" s="23" t="str"/>
      <x:c r="AG191" s="78"/>
      <x:c r="AH191" s="81"/>
      <x:c r="AI191" s="23" t="str"/>
      <x:c r="AJ191" s="23" t="str"/>
      <x:c r="AK191" s="78"/>
      <x:c r="AL191" s="23"/>
    </x:row>
    <x:row r="192">
      <x:c r="A192" s="17" t="str">
        <x:v>z-ai-zhipu-ai:glm-4-7</x:v>
      </x:c>
      <x:c r="B192" s="17" t="str">
        <x:v>GLM-4.7</x:v>
      </x:c>
      <x:c r="C192" s="17" t="str">
        <x:v>Z.ai (Zhipu AI)</x:v>
      </x:c>
      <x:c r="D192" s="17" t="str">
        <x:v>lineage:z-ai-zhipu-ai:glm-4-7</x:v>
      </x:c>
      <x:c r="E192" s="17" t="str">
        <x:v>base:z-ai-zhipu-ai:glm-4-7</x:v>
      </x:c>
      <x:c r="F192" s="23" t="str"/>
      <x:c r="G192" s="23" t="str"/>
      <x:c r="H192" s="23" t="str">
        <x:v>GLM-4.7</x:v>
      </x:c>
      <x:c r="I192" s="31"/>
      <x:c r="J192" s="31" t="n">
        <x:v>46013</x:v>
      </x:c>
      <x:c r="K192" s="31" t="n">
        <x:v>46013</x:v>
      </x:c>
      <x:c r="L192" s="17" t="str">
        <x:v>ECI exact date</x:v>
      </x:c>
      <x:c r="M192" s="75"/>
      <x:c r="N192" s="20" t="n">
        <x:v>143.75889783623526</x:v>
      </x:c>
      <x:c r="O192" s="20" t="n">
        <x:v>141.28246289433034</x:v>
      </x:c>
      <x:c r="P192" s="20" t="n">
        <x:v>145.43909913134542</x:v>
      </x:c>
      <x:c r="Q192" s="20"/>
      <x:c r="R192" s="20"/>
      <x:c r="S192" s="20"/>
      <x:c r="T192" s="20" t="n">
        <x:v>358</x:v>
      </x:c>
      <x:c r="U192" s="20"/>
      <x:c r="V192" s="20"/>
      <x:c r="W192" s="20" t="str"/>
      <x:c r="X192" s="20"/>
      <x:c r="Y192" s="20"/>
      <x:c r="Z192" s="20"/>
      <x:c r="AA192" s="20"/>
      <x:c r="AB192" s="23" t="str"/>
      <x:c r="AC192" s="23" t="str">
        <x:v>ECI-only row</x:v>
      </x:c>
      <x:c r="AD192" s="23" t="str"/>
      <x:c r="AE192" s="23" t="str">
        <x:v>Parameter row: Regression Data!51</x:v>
      </x:c>
      <x:c r="AF192" s="23" t="str"/>
      <x:c r="AG192" s="78"/>
      <x:c r="AH192" s="81"/>
      <x:c r="AI192" s="23" t="str"/>
      <x:c r="AJ192" s="23" t="str"/>
      <x:c r="AK192" s="78"/>
      <x:c r="AL192" s="23"/>
    </x:row>
    <x:row r="193">
      <x:c r="A193" s="17" t="str">
        <x:v>moonshot:kimi-k2-5</x:v>
      </x:c>
      <x:c r="B193" s="17" t="str">
        <x:v>Kimi K2.5</x:v>
      </x:c>
      <x:c r="C193" s="17" t="str">
        <x:v>Moonshot</x:v>
      </x:c>
      <x:c r="D193" s="17" t="str">
        <x:v>lineage:moonshot-kimi-k2</x:v>
      </x:c>
      <x:c r="E193" s="17" t="str">
        <x:v>base:moonshot:kimi-k2-5</x:v>
      </x:c>
      <x:c r="F193" s="23" t="str"/>
      <x:c r="G193" s="23" t="str">
        <x:v>Kimi K2.5</x:v>
      </x:c>
      <x:c r="H193" s="23" t="str">
        <x:v>Kimi K2.5</x:v>
      </x:c>
      <x:c r="I193" s="31" t="n">
        <x:v>46023</x:v>
      </x:c>
      <x:c r="J193" s="31" t="n">
        <x:v>46049</x:v>
      </x:c>
      <x:c r="K193" s="31" t="n">
        <x:v>46049</x:v>
      </x:c>
      <x:c r="L193" s="17" t="str">
        <x:v>ECI exact date</x:v>
      </x:c>
      <x:c r="M193" s="75" t="n">
        <x:v>26</x:v>
      </x:c>
      <x:c r="N193" s="20" t="n">
        <x:v>148.2583342812219</x:v>
      </x:c>
      <x:c r="O193" s="20" t="n">
        <x:v>146.47918351957878</x:v>
      </x:c>
      <x:c r="P193" s="20" t="n">
        <x:v>149.3996250964716</x:v>
      </x:c>
      <x:c r="Q193" s="20"/>
      <x:c r="R193" s="20" t="n">
        <x:v>1000</x:v>
      </x:c>
      <x:c r="S193" s="20" t="n">
        <x:v>32</x:v>
      </x:c>
      <x:c r="T193" s="20" t="n">
        <x:v>1040</x:v>
      </x:c>
      <x:c r="U193" s="20"/>
      <x:c r="V193" s="20" t="n">
        <x:v>61</x:v>
      </x:c>
      <x:c r="W193" s="20" t="str">
        <x:v>MoE</x:v>
      </x:c>
      <x:c r="X193" s="20" t="n">
        <x:v>1.102</x:v>
      </x:c>
      <x:c r="Y193" s="20" t="n">
        <x:v>0.738</x:v>
      </x:c>
      <x:c r="Z193" s="20" t="n">
        <x:v>0.169</x:v>
      </x:c>
      <x:c r="AA193" s="20" t="n">
        <x:v>1.943</x:v>
      </x:c>
      <x:c r="AB193" s="23" t="str">
        <x:v>Paper open-weight</x:v>
      </x:c>
      <x:c r="AC193" s="23" t="str">
        <x:v>Manual exact ECI join</x:v>
      </x:c>
      <x:c r="AD193" s="23" t="str">
        <x:v>ECI/paper parameter variance 3.8%</x:v>
      </x:c>
      <x:c r="AE193" s="23" t="str">
        <x:v>Parameter row: Regression Data!52</x:v>
      </x:c>
      <x:c r="AF193" s="23" t="str"/>
      <x:c r="AG193" s="78"/>
      <x:c r="AH193" s="81"/>
      <x:c r="AI193" s="23" t="str"/>
      <x:c r="AJ193" s="23" t="str"/>
      <x:c r="AK193" s="78"/>
      <x:c r="AL193" s="23"/>
    </x:row>
    <x:row r="194">
      <x:c r="A194" s="17" t="str">
        <x:v>anthropic:claude-opus-4-6</x:v>
      </x:c>
      <x:c r="B194" s="17" t="str">
        <x:v>Claude Opus 4.6</x:v>
      </x:c>
      <x:c r="C194" s="17" t="str">
        <x:v>Anthropic</x:v>
      </x:c>
      <x:c r="D194" s="17" t="str">
        <x:v>lineage:anthropic-opus-4-5plus</x:v>
      </x:c>
      <x:c r="E194" s="17" t="str">
        <x:v>base:anthropic-opus-4-5plus</x:v>
      </x:c>
      <x:c r="F194" s="23" t="str"/>
      <x:c r="G194" s="23" t="str">
        <x:v>Opus 4.6</x:v>
      </x:c>
      <x:c r="H194" s="23" t="str">
        <x:v>Claude Opus 4.6</x:v>
      </x:c>
      <x:c r="I194" s="31" t="n">
        <x:v>46054</x:v>
      </x:c>
      <x:c r="J194" s="31" t="n">
        <x:v>46058</x:v>
      </x:c>
      <x:c r="K194" s="31" t="n">
        <x:v>46058</x:v>
      </x:c>
      <x:c r="L194" s="17" t="str">
        <x:v>ECI exact date</x:v>
      </x:c>
      <x:c r="M194" s="75" t="n">
        <x:v>4</x:v>
      </x:c>
      <x:c r="N194" s="20" t="n">
        <x:v>155.36704890497887</x:v>
      </x:c>
      <x:c r="O194" s="20" t="n">
        <x:v>153.4536871599136</x:v>
      </x:c>
      <x:c r="P194" s="20" t="n">
        <x:v>157.45307054802268</x:v>
      </x:c>
      <x:c r="Q194" s="20"/>
      <x:c r="R194" s="20"/>
      <x:c r="S194" s="20"/>
      <x:c r="T194" s="20"/>
      <x:c r="U194" s="20"/>
      <x:c r="V194" s="20"/>
      <x:c r="W194" s="20" t="str"/>
      <x:c r="X194" s="20" t="n">
        <x:v>2.5</x:v>
      </x:c>
      <x:c r="Y194" s="20"/>
      <x:c r="Z194" s="20" t="n">
        <x:v>0.55</x:v>
      </x:c>
      <x:c r="AA194" s="20" t="n">
        <x:v>40</x:v>
      </x:c>
      <x:c r="AB194" s="23" t="str">
        <x:v>Paper frontier</x:v>
      </x:c>
      <x:c r="AC194" s="23" t="str">
        <x:v>Manual exact ECI join</x:v>
      </x:c>
      <x:c r="AD194" s="23" t="str"/>
      <x:c r="AE194" s="23" t="str"/>
      <x:c r="AF194" s="23" t="str"/>
      <x:c r="AG194" s="78"/>
      <x:c r="AH194" s="81"/>
      <x:c r="AI194" s="23" t="str"/>
      <x:c r="AJ194" s="23" t="str"/>
      <x:c r="AK194" s="78"/>
      <x:c r="AL194" s="23"/>
    </x:row>
    <x:row r="195">
      <x:c r="A195" s="17" t="str">
        <x:v>openai:gpt-5-3-codex</x:v>
      </x:c>
      <x:c r="B195" s="17" t="str">
        <x:v>GPT-5.3 Codex</x:v>
      </x:c>
      <x:c r="C195" s="17" t="str">
        <x:v>OpenAI</x:v>
      </x:c>
      <x:c r="D195" s="17" t="str">
        <x:v>lineage:openai-gpt-5</x:v>
      </x:c>
      <x:c r="E195" s="17" t="str">
        <x:v>base:openai-gpt-5-shared</x:v>
      </x:c>
      <x:c r="F195" s="23" t="str"/>
      <x:c r="G195" s="23" t="str"/>
      <x:c r="H195" s="23" t="str">
        <x:v>GPT-5.3 Codex</x:v>
      </x:c>
      <x:c r="I195" s="31"/>
      <x:c r="J195" s="31" t="n">
        <x:v>46058</x:v>
      </x:c>
      <x:c r="K195" s="31" t="n">
        <x:v>46058</x:v>
      </x:c>
      <x:c r="L195" s="17" t="str">
        <x:v>ECI exact date</x:v>
      </x:c>
      <x:c r="M195" s="75"/>
      <x:c r="N195" s="20" t="n">
        <x:v>155.59157218997638</x:v>
      </x:c>
      <x:c r="O195" s="20" t="n">
        <x:v>153.41234586472643</x:v>
      </x:c>
      <x:c r="P195" s="20" t="n">
        <x:v>158.7802349302692</x:v>
      </x:c>
      <x:c r="Q195" s="20"/>
      <x:c r="R195" s="20"/>
      <x:c r="S195" s="20"/>
      <x:c r="T195" s="20"/>
      <x:c r="U195" s="20"/>
      <x:c r="V195" s="20"/>
      <x:c r="W195" s="20" t="str"/>
      <x:c r="X195" s="20"/>
      <x:c r="Y195" s="20"/>
      <x:c r="Z195" s="20"/>
      <x:c r="AA195" s="20"/>
      <x:c r="AB195" s="23" t="str"/>
      <x:c r="AC195" s="23" t="str">
        <x:v>ECI-only row</x:v>
      </x:c>
      <x:c r="AD195" s="23" t="str"/>
      <x:c r="AE195" s="23" t="str"/>
      <x:c r="AF195" s="23" t="str"/>
      <x:c r="AG195" s="78"/>
      <x:c r="AH195" s="81"/>
      <x:c r="AI195" s="23" t="str"/>
      <x:c r="AJ195" s="23" t="str"/>
      <x:c r="AK195" s="78"/>
      <x:c r="AL195" s="23"/>
    </x:row>
    <x:row r="196">
      <x:c r="A196" s="17" t="str">
        <x:v>z-ai-zhipu-ai:glm-5</x:v>
      </x:c>
      <x:c r="B196" s="17" t="str">
        <x:v>GLM-5</x:v>
      </x:c>
      <x:c r="C196" s="17" t="str">
        <x:v>Z.ai (Zhipu AI)</x:v>
      </x:c>
      <x:c r="D196" s="17" t="str">
        <x:v>lineage:z-ai-zhipu-ai:glm-5</x:v>
      </x:c>
      <x:c r="E196" s="17" t="str">
        <x:v>base:z-ai-zhipu-ai:glm-5</x:v>
      </x:c>
      <x:c r="F196" s="23" t="str"/>
      <x:c r="G196" s="23" t="str"/>
      <x:c r="H196" s="23" t="str">
        <x:v>GLM-5</x:v>
      </x:c>
      <x:c r="I196" s="31"/>
      <x:c r="J196" s="31" t="n">
        <x:v>46064</x:v>
      </x:c>
      <x:c r="K196" s="31" t="n">
        <x:v>46064</x:v>
      </x:c>
      <x:c r="L196" s="17" t="str">
        <x:v>ECI exact date</x:v>
      </x:c>
      <x:c r="M196" s="75"/>
      <x:c r="N196" s="20" t="n">
        <x:v>146.40627233424203</x:v>
      </x:c>
      <x:c r="O196" s="20" t="n">
        <x:v>144.6322674992321</x:v>
      </x:c>
      <x:c r="P196" s="20" t="n">
        <x:v>147.7425769863137</x:v>
      </x:c>
      <x:c r="Q196" s="20"/>
      <x:c r="R196" s="20"/>
      <x:c r="S196" s="20"/>
      <x:c r="T196" s="20" t="n">
        <x:v>744</x:v>
      </x:c>
      <x:c r="U196" s="20"/>
      <x:c r="V196" s="20"/>
      <x:c r="W196" s="20" t="str"/>
      <x:c r="X196" s="20"/>
      <x:c r="Y196" s="20"/>
      <x:c r="Z196" s="20"/>
      <x:c r="AA196" s="20"/>
      <x:c r="AB196" s="23" t="str"/>
      <x:c r="AC196" s="23" t="str">
        <x:v>ECI-only row</x:v>
      </x:c>
      <x:c r="AD196" s="23" t="str"/>
      <x:c r="AE196" s="23" t="str">
        <x:v>Parameter row: Regression Data!53</x:v>
      </x:c>
      <x:c r="AF196" s="23" t="str"/>
      <x:c r="AG196" s="78"/>
      <x:c r="AH196" s="81"/>
      <x:c r="AI196" s="23" t="str"/>
      <x:c r="AJ196" s="23" t="str"/>
      <x:c r="AK196" s="78"/>
      <x:c r="AL196" s="23"/>
    </x:row>
    <x:row r="197">
      <x:c r="A197" s="17" t="str">
        <x:v>minimax:minimax-m2-5</x:v>
      </x:c>
      <x:c r="B197" s="17" t="str">
        <x:v>MiniMax-M2.5</x:v>
      </x:c>
      <x:c r="C197" s="17" t="str">
        <x:v>MiniMax</x:v>
      </x:c>
      <x:c r="D197" s="17" t="str">
        <x:v>lineage:minimax:minimax-m2-5</x:v>
      </x:c>
      <x:c r="E197" s="17" t="str">
        <x:v>base:minimax:minimax-m2-5</x:v>
      </x:c>
      <x:c r="F197" s="23" t="str"/>
      <x:c r="G197" s="23" t="str"/>
      <x:c r="H197" s="23" t="str">
        <x:v>MiniMax-M2.5</x:v>
      </x:c>
      <x:c r="I197" s="31"/>
      <x:c r="J197" s="31" t="n">
        <x:v>46065</x:v>
      </x:c>
      <x:c r="K197" s="31" t="n">
        <x:v>46065</x:v>
      </x:c>
      <x:c r="L197" s="17" t="str">
        <x:v>ECI exact date</x:v>
      </x:c>
      <x:c r="M197" s="75"/>
      <x:c r="N197" s="20" t="n">
        <x:v>147.09371886844886</x:v>
      </x:c>
      <x:c r="O197" s="20" t="n">
        <x:v>141.72922581544805</x:v>
      </x:c>
      <x:c r="P197" s="20" t="n">
        <x:v>148.27549826157693</x:v>
      </x:c>
      <x:c r="Q197" s="20"/>
      <x:c r="R197" s="20"/>
      <x:c r="S197" s="20"/>
      <x:c r="T197" s="20" t="n">
        <x:v>229</x:v>
      </x:c>
      <x:c r="U197" s="20"/>
      <x:c r="V197" s="20"/>
      <x:c r="W197" s="20" t="str"/>
      <x:c r="X197" s="20"/>
      <x:c r="Y197" s="20"/>
      <x:c r="Z197" s="20"/>
      <x:c r="AA197" s="20"/>
      <x:c r="AB197" s="23" t="str"/>
      <x:c r="AC197" s="23" t="str">
        <x:v>ECI-only row</x:v>
      </x:c>
      <x:c r="AD197" s="23" t="str"/>
      <x:c r="AE197" s="23" t="str">
        <x:v>Parameter row: Regression Data!54</x:v>
      </x:c>
      <x:c r="AF197" s="23" t="str"/>
      <x:c r="AG197" s="78"/>
      <x:c r="AH197" s="81"/>
      <x:c r="AI197" s="23" t="str"/>
      <x:c r="AJ197" s="23" t="str"/>
      <x:c r="AK197" s="78"/>
      <x:c r="AL197" s="23"/>
    </x:row>
    <x:row r="198">
      <x:c r="A198" s="17" t="str">
        <x:v>alibaba:qwen-3-5-plus-hosted-397b-a17b</x:v>
      </x:c>
      <x:c r="B198" s="17" t="str">
        <x:v>Qwen 3.5 Plus (hosted 397B-A17B)</x:v>
      </x:c>
      <x:c r="C198" s="17" t="str">
        <x:v>Alibaba</x:v>
      </x:c>
      <x:c r="D198" s="17" t="str">
        <x:v>lineage:alibaba:qwen-3-5-plus-hosted-397b-a17b</x:v>
      </x:c>
      <x:c r="E198" s="17" t="str">
        <x:v>base:alibaba:qwen-3-5-plus-hosted-397b-a17b</x:v>
      </x:c>
      <x:c r="F198" s="23" t="str"/>
      <x:c r="G198" s="23" t="str">
        <x:v>Qwen 3.5 397B-A17B</x:v>
      </x:c>
      <x:c r="H198" s="23" t="str">
        <x:v>Qwen 3.5 Plus (hosted 397B-A17B)</x:v>
      </x:c>
      <x:c r="I198" s="31" t="n">
        <x:v>46054</x:v>
      </x:c>
      <x:c r="J198" s="31" t="n">
        <x:v>46069</x:v>
      </x:c>
      <x:c r="K198" s="31" t="n">
        <x:v>46069</x:v>
      </x:c>
      <x:c r="L198" s="17" t="str">
        <x:v>ECI exact date</x:v>
      </x:c>
      <x:c r="M198" s="75" t="n">
        <x:v>15</x:v>
      </x:c>
      <x:c r="N198" s="20" t="n">
        <x:v>146.97208761277503</x:v>
      </x:c>
      <x:c r="O198" s="20" t="n">
        <x:v>144.68368941217216</x:v>
      </x:c>
      <x:c r="P198" s="20" t="n">
        <x:v>148.13642873983434</x:v>
      </x:c>
      <x:c r="Q198" s="20"/>
      <x:c r="R198" s="20" t="n">
        <x:v>397</x:v>
      </x:c>
      <x:c r="S198" s="20" t="n">
        <x:v>17</x:v>
      </x:c>
      <x:c r="T198" s="20"/>
      <x:c r="U198" s="20"/>
      <x:c r="V198" s="20" t="n">
        <x:v>60</x:v>
      </x:c>
      <x:c r="W198" s="20" t="str">
        <x:v>MoE</x:v>
      </x:c>
      <x:c r="X198" s="20" t="n">
        <x:v>1.085</x:v>
      </x:c>
      <x:c r="Y198" s="20" t="n">
        <x:v>0.705</x:v>
      </x:c>
      <x:c r="Z198" s="20" t="n">
        <x:v>0.183</x:v>
      </x:c>
      <x:c r="AA198" s="20" t="n">
        <x:v>1.677</x:v>
      </x:c>
      <x:c r="AB198" s="23" t="str">
        <x:v>Paper open-weight</x:v>
      </x:c>
      <x:c r="AC198" s="23" t="str">
        <x:v>Manual exact ECI join</x:v>
      </x:c>
      <x:c r="AD198" s="23" t="str"/>
      <x:c r="AE198" s="23" t="str"/>
      <x:c r="AF198" s="23" t="str"/>
      <x:c r="AG198" s="78"/>
      <x:c r="AH198" s="81"/>
      <x:c r="AI198" s="23" t="str"/>
      <x:c r="AJ198" s="23" t="str"/>
      <x:c r="AK198" s="78"/>
      <x:c r="AL198" s="23"/>
    </x:row>
    <x:row r="199">
      <x:c r="A199" s="17" t="str">
        <x:v>anthropic:claude-sonnet-4-6</x:v>
      </x:c>
      <x:c r="B199" s="17" t="str">
        <x:v>Claude Sonnet 4.6</x:v>
      </x:c>
      <x:c r="C199" s="17" t="str">
        <x:v>Anthropic</x:v>
      </x:c>
      <x:c r="D199" s="17" t="str">
        <x:v>lineage:anthropic:claude-sonnet-4-6</x:v>
      </x:c>
      <x:c r="E199" s="17" t="str">
        <x:v>base:anthropic:claude-sonnet-4-6</x:v>
      </x:c>
      <x:c r="F199" s="23" t="str"/>
      <x:c r="G199" s="23" t="str"/>
      <x:c r="H199" s="23" t="str">
        <x:v>Claude Sonnet 4.6</x:v>
      </x:c>
      <x:c r="I199" s="31"/>
      <x:c r="J199" s="31" t="n">
        <x:v>46070</x:v>
      </x:c>
      <x:c r="K199" s="31" t="n">
        <x:v>46070</x:v>
      </x:c>
      <x:c r="L199" s="17" t="str">
        <x:v>ECI exact date</x:v>
      </x:c>
      <x:c r="M199" s="75"/>
      <x:c r="N199" s="20" t="n">
        <x:v>153.19576392556326</x:v>
      </x:c>
      <x:c r="O199" s="20" t="n">
        <x:v>149.82401986630308</x:v>
      </x:c>
      <x:c r="P199" s="20" t="n">
        <x:v>156.31052412196092</x:v>
      </x:c>
      <x:c r="Q199" s="20"/>
      <x:c r="R199" s="20"/>
      <x:c r="S199" s="20"/>
      <x:c r="T199" s="20"/>
      <x:c r="U199" s="20"/>
      <x:c r="V199" s="20"/>
      <x:c r="W199" s="20" t="str"/>
      <x:c r="X199" s="20"/>
      <x:c r="Y199" s="20"/>
      <x:c r="Z199" s="20"/>
      <x:c r="AA199" s="20"/>
      <x:c r="AB199" s="23" t="str"/>
      <x:c r="AC199" s="23" t="str">
        <x:v>ECI-only row</x:v>
      </x:c>
      <x:c r="AD199" s="23" t="str"/>
      <x:c r="AE199" s="23" t="str"/>
      <x:c r="AF199" s="23" t="str"/>
      <x:c r="AG199" s="78"/>
      <x:c r="AH199" s="81"/>
      <x:c r="AI199" s="23" t="str"/>
      <x:c r="AJ199" s="23" t="str"/>
      <x:c r="AK199" s="78"/>
      <x:c r="AL199" s="23"/>
    </x:row>
    <x:row r="200">
      <x:c r="A200" s="17" t="str">
        <x:v>xai:grok-4-20</x:v>
      </x:c>
      <x:c r="B200" s="17" t="str">
        <x:v>Grok 4.20</x:v>
      </x:c>
      <x:c r="C200" s="17" t="str">
        <x:v>xAI</x:v>
      </x:c>
      <x:c r="D200" s="17" t="str">
        <x:v>lineage:xai:grok-4-20</x:v>
      </x:c>
      <x:c r="E200" s="17" t="str">
        <x:v>base:xai:grok-4-20</x:v>
      </x:c>
      <x:c r="F200" s="23" t="str"/>
      <x:c r="G200" s="23" t="str"/>
      <x:c r="H200" s="23" t="str">
        <x:v>Grok 4.20</x:v>
      </x:c>
      <x:c r="I200" s="31"/>
      <x:c r="J200" s="31" t="n">
        <x:v>46070</x:v>
      </x:c>
      <x:c r="K200" s="31" t="n">
        <x:v>46070</x:v>
      </x:c>
      <x:c r="L200" s="17" t="str">
        <x:v>ECI exact date</x:v>
      </x:c>
      <x:c r="M200" s="75"/>
      <x:c r="N200" s="20" t="n">
        <x:v>152.59085465573887</x:v>
      </x:c>
      <x:c r="O200" s="20" t="n">
        <x:v>148.95919806489937</x:v>
      </x:c>
      <x:c r="P200" s="20" t="n">
        <x:v>154.7702329136574</x:v>
      </x:c>
      <x:c r="Q200" s="20"/>
      <x:c r="R200" s="20"/>
      <x:c r="S200" s="20"/>
      <x:c r="T200" s="20"/>
      <x:c r="U200" s="20"/>
      <x:c r="V200" s="20"/>
      <x:c r="W200" s="20" t="str"/>
      <x:c r="X200" s="20"/>
      <x:c r="Y200" s="20"/>
      <x:c r="Z200" s="20"/>
      <x:c r="AA200" s="20"/>
      <x:c r="AB200" s="23" t="str"/>
      <x:c r="AC200" s="23" t="str">
        <x:v>ECI-only row</x:v>
      </x:c>
      <x:c r="AD200" s="23" t="str"/>
      <x:c r="AE200" s="23" t="str"/>
      <x:c r="AF200" s="23" t="str"/>
      <x:c r="AG200" s="78"/>
      <x:c r="AH200" s="81"/>
      <x:c r="AI200" s="23" t="str"/>
      <x:c r="AJ200" s="23" t="str"/>
      <x:c r="AK200" s="78"/>
      <x:c r="AL200" s="23"/>
    </x:row>
    <x:row r="201">
      <x:c r="A201" s="17" t="str">
        <x:v>google:gemini-3-1-pro</x:v>
      </x:c>
      <x:c r="B201" s="17" t="str">
        <x:v>Gemini 3.1 Pro</x:v>
      </x:c>
      <x:c r="C201" s="17" t="str">
        <x:v>Google DeepMind</x:v>
      </x:c>
      <x:c r="D201" s="17" t="str">
        <x:v>lineage:google:gemini-3-1-pro</x:v>
      </x:c>
      <x:c r="E201" s="17" t="str">
        <x:v>base:google:gemini-3-1-pro</x:v>
      </x:c>
      <x:c r="F201" s="23" t="str"/>
      <x:c r="G201" s="23" t="str"/>
      <x:c r="H201" s="23" t="str">
        <x:v>Gemini 3.1 Pro</x:v>
      </x:c>
      <x:c r="I201" s="31"/>
      <x:c r="J201" s="31" t="n">
        <x:v>46072</x:v>
      </x:c>
      <x:c r="K201" s="31" t="n">
        <x:v>46072</x:v>
      </x:c>
      <x:c r="L201" s="17" t="str">
        <x:v>ECI exact date</x:v>
      </x:c>
      <x:c r="M201" s="75"/>
      <x:c r="N201" s="20" t="n">
        <x:v>154.89543967220428</x:v>
      </x:c>
      <x:c r="O201" s="20" t="n">
        <x:v>153.1861784160412</x:v>
      </x:c>
      <x:c r="P201" s="20" t="n">
        <x:v>157.65947909406646</x:v>
      </x:c>
      <x:c r="Q201" s="20"/>
      <x:c r="R201" s="20"/>
      <x:c r="S201" s="20"/>
      <x:c r="T201" s="20"/>
      <x:c r="U201" s="20"/>
      <x:c r="V201" s="20"/>
      <x:c r="W201" s="20" t="str"/>
      <x:c r="X201" s="20"/>
      <x:c r="Y201" s="20"/>
      <x:c r="Z201" s="20"/>
      <x:c r="AA201" s="20"/>
      <x:c r="AB201" s="23" t="str"/>
      <x:c r="AC201" s="23" t="str">
        <x:v>ECI-only row</x:v>
      </x:c>
      <x:c r="AD201" s="23" t="str"/>
      <x:c r="AE201" s="23" t="str"/>
      <x:c r="AF201" s="23" t="str"/>
      <x:c r="AG201" s="78"/>
      <x:c r="AH201" s="81"/>
      <x:c r="AI201" s="23" t="str"/>
      <x:c r="AJ201" s="23" t="str"/>
      <x:c r="AK201" s="78"/>
      <x:c r="AL201" s="23"/>
    </x:row>
    <x:row r="202">
      <x:c r="A202" s="17" t="str">
        <x:v>alibaba:qwen-3-5-122b-a10b</x:v>
      </x:c>
      <x:c r="B202" s="17" t="str">
        <x:v>Qwen 3.5 122B-A10B</x:v>
      </x:c>
      <x:c r="C202" s="17" t="str">
        <x:v>Alibaba</x:v>
      </x:c>
      <x:c r="D202" s="17" t="str">
        <x:v>lineage:alibaba:qwen-3-5-122b-a10b</x:v>
      </x:c>
      <x:c r="E202" s="17" t="str">
        <x:v>base:alibaba:qwen-3-5-122b-a10b</x:v>
      </x:c>
      <x:c r="F202" s="23" t="str"/>
      <x:c r="G202" s="23" t="str">
        <x:v>Qwen 3.5 122B-A10B</x:v>
      </x:c>
      <x:c r="H202" s="23" t="str"/>
      <x:c r="I202" s="31" t="n">
        <x:v>46054</x:v>
      </x:c>
      <x:c r="J202" s="31"/>
      <x:c r="K202" s="31" t="n">
        <x:v>46077</x:v>
      </x:c>
      <x:c r="L202" s="17" t="str">
        <x:v>Epoch exact date</x:v>
      </x:c>
      <x:c r="M202" s="75" t="n">
        <x:v>23</x:v>
      </x:c>
      <x:c r="N202" s="20"/>
      <x:c r="O202" s="20"/>
      <x:c r="P202" s="20"/>
      <x:c r="Q202" s="20"/>
      <x:c r="R202" s="20" t="n">
        <x:v>122</x:v>
      </x:c>
      <x:c r="S202" s="20" t="n">
        <x:v>10</x:v>
      </x:c>
      <x:c r="T202" s="20"/>
      <x:c r="U202" s="20"/>
      <x:c r="V202" s="20" t="n">
        <x:v>48</x:v>
      </x:c>
      <x:c r="W202" s="20" t="str">
        <x:v>MoE</x:v>
      </x:c>
      <x:c r="X202" s="20" t="n">
        <x:v>0.636</x:v>
      </x:c>
      <x:c r="Y202" s="20" t="n">
        <x:v>0.334</x:v>
      </x:c>
      <x:c r="Z202" s="20" t="n">
        <x:v>0.068</x:v>
      </x:c>
      <x:c r="AA202" s="20" t="n">
        <x:v>0.856</x:v>
      </x:c>
      <x:c r="AB202" s="23" t="str">
        <x:v>Paper open-weight</x:v>
      </x:c>
      <x:c r="AC202" s="23" t="str">
        <x:v>Manual exact Epoch join</x:v>
      </x:c>
      <x:c r="AD202" s="23" t="str"/>
      <x:c r="AE202" s="23" t="str"/>
      <x:c r="AF202" s="23" t="str">
        <x:v>Qwen3.5-122B-A10B</x:v>
      </x:c>
      <x:c r="AG202" s="78" t="n">
        <x:v>46077</x:v>
      </x:c>
      <x:c r="AH202" s="81" t="n">
        <x:v>122</x:v>
      </x:c>
      <x:c r="AI202" s="23" t="str"/>
      <x:c r="AJ202" s="23" t="str">
        <x:v>https://github.com/QwenLM/Qwen3.5?tab=readme-ov-file </x:v>
      </x:c>
      <x:c r="AK202" s="78" t="n">
        <x:v>46120</x:v>
      </x:c>
      <x:c r="AL202" s="23" t="n">
        <x:v>70</x:v>
      </x:c>
    </x:row>
    <x:row r="203">
      <x:c r="A203" s="17" t="str">
        <x:v>alibaba:qwen-3-5-27b</x:v>
      </x:c>
      <x:c r="B203" s="17" t="str">
        <x:v>Qwen 3.5 27B</x:v>
      </x:c>
      <x:c r="C203" s="17" t="str">
        <x:v>Alibaba</x:v>
      </x:c>
      <x:c r="D203" s="17" t="str">
        <x:v>lineage:alibaba:qwen-3-5-27b</x:v>
      </x:c>
      <x:c r="E203" s="17" t="str">
        <x:v>base:alibaba:qwen-3-5-27b</x:v>
      </x:c>
      <x:c r="F203" s="23" t="str"/>
      <x:c r="G203" s="23" t="str">
        <x:v>Qwen 3.5 27B</x:v>
      </x:c>
      <x:c r="H203" s="23" t="str"/>
      <x:c r="I203" s="31" t="n">
        <x:v>46054</x:v>
      </x:c>
      <x:c r="J203" s="31"/>
      <x:c r="K203" s="31" t="n">
        <x:v>46077</x:v>
      </x:c>
      <x:c r="L203" s="17" t="str">
        <x:v>Epoch exact date</x:v>
      </x:c>
      <x:c r="M203" s="75" t="n">
        <x:v>23</x:v>
      </x:c>
      <x:c r="N203" s="20"/>
      <x:c r="O203" s="20"/>
      <x:c r="P203" s="20"/>
      <x:c r="Q203" s="20"/>
      <x:c r="R203" s="20" t="n">
        <x:v>27</x:v>
      </x:c>
      <x:c r="S203" s="20" t="n">
        <x:v>27</x:v>
      </x:c>
      <x:c r="T203" s="20"/>
      <x:c r="U203" s="20"/>
      <x:c r="V203" s="20" t="n">
        <x:v>64</x:v>
      </x:c>
      <x:c r="W203" s="20" t="str">
        <x:v>Dense</x:v>
      </x:c>
      <x:c r="X203" s="20" t="n">
        <x:v>0.192</x:v>
      </x:c>
      <x:c r="Y203" s="20" t="n">
        <x:v>0.088</x:v>
      </x:c>
      <x:c r="Z203" s="20" t="n">
        <x:v>0.002</x:v>
      </x:c>
      <x:c r="AA203" s="20" t="n">
        <x:v>0.346</x:v>
      </x:c>
      <x:c r="AB203" s="23" t="str">
        <x:v>Paper open-weight</x:v>
      </x:c>
      <x:c r="AC203" s="23" t="str">
        <x:v>Manual exact Epoch join</x:v>
      </x:c>
      <x:c r="AD203" s="23" t="str"/>
      <x:c r="AE203" s="23" t="str"/>
      <x:c r="AF203" s="23" t="str">
        <x:v>Qwen3.5-27B</x:v>
      </x:c>
      <x:c r="AG203" s="78" t="n">
        <x:v>46077</x:v>
      </x:c>
      <x:c r="AH203" s="81" t="n">
        <x:v>27</x:v>
      </x:c>
      <x:c r="AI203" s="23" t="str"/>
      <x:c r="AJ203" s="23" t="str">
        <x:v>https://github.com/QwenLM/Qwen3.5?tab=readme-ov-file </x:v>
      </x:c>
      <x:c r="AK203" s="78" t="n">
        <x:v>46192</x:v>
      </x:c>
      <x:c r="AL203" s="23" t="n">
        <x:v>71</x:v>
      </x:c>
    </x:row>
    <x:row r="204">
      <x:c r="A204" s="17" t="str">
        <x:v>alibaba:qwen-3-5-9b</x:v>
      </x:c>
      <x:c r="B204" s="17" t="str">
        <x:v>Qwen 3.5 9B</x:v>
      </x:c>
      <x:c r="C204" s="17" t="str">
        <x:v>Alibaba</x:v>
      </x:c>
      <x:c r="D204" s="17" t="str">
        <x:v>lineage:alibaba:qwen-3-5-9b</x:v>
      </x:c>
      <x:c r="E204" s="17" t="str">
        <x:v>base:alibaba:qwen-3-5-9b</x:v>
      </x:c>
      <x:c r="F204" s="23" t="str"/>
      <x:c r="G204" s="23" t="str">
        <x:v>Qwen 3.5 9B</x:v>
      </x:c>
      <x:c r="H204" s="23" t="str"/>
      <x:c r="I204" s="31" t="n">
        <x:v>46054</x:v>
      </x:c>
      <x:c r="J204" s="31"/>
      <x:c r="K204" s="31" t="n">
        <x:v>46077</x:v>
      </x:c>
      <x:c r="L204" s="17" t="str">
        <x:v>Epoch exact date</x:v>
      </x:c>
      <x:c r="M204" s="75" t="n">
        <x:v>23</x:v>
      </x:c>
      <x:c r="N204" s="20"/>
      <x:c r="O204" s="20"/>
      <x:c r="P204" s="20"/>
      <x:c r="Q204" s="20"/>
      <x:c r="R204" s="20" t="n">
        <x:v>9</x:v>
      </x:c>
      <x:c r="S204" s="20" t="n">
        <x:v>9</x:v>
      </x:c>
      <x:c r="T204" s="20"/>
      <x:c r="U204" s="20"/>
      <x:c r="V204" s="20" t="n">
        <x:v>32</x:v>
      </x:c>
      <x:c r="W204" s="20" t="str">
        <x:v>Dense</x:v>
      </x:c>
      <x:c r="X204" s="20" t="n">
        <x:v>0.345</x:v>
      </x:c>
      <x:c r="Y204" s="20" t="n">
        <x:v>0.171</x:v>
      </x:c>
      <x:c r="Z204" s="20" t="n">
        <x:v>0.009</x:v>
      </x:c>
      <x:c r="AA204" s="20" t="n">
        <x:v>0.559</x:v>
      </x:c>
      <x:c r="AB204" s="23" t="str">
        <x:v>Paper open-weight</x:v>
      </x:c>
      <x:c r="AC204" s="23" t="str">
        <x:v>Manual exact Epoch join</x:v>
      </x:c>
      <x:c r="AD204" s="23" t="str"/>
      <x:c r="AE204" s="23" t="str"/>
      <x:c r="AF204" s="23" t="str">
        <x:v>Qwen3.5-9B</x:v>
      </x:c>
      <x:c r="AG204" s="78" t="n">
        <x:v>46077</x:v>
      </x:c>
      <x:c r="AH204" s="81" t="n">
        <x:v>9</x:v>
      </x:c>
      <x:c r="AI204" s="23" t="str"/>
      <x:c r="AJ204" s="23" t="str">
        <x:v>https://github.com/QwenLM/Qwen3.5?tab=readme-ov-file </x:v>
      </x:c>
      <x:c r="AK204" s="78" t="n">
        <x:v>46192</x:v>
      </x:c>
      <x:c r="AL204" s="23" t="n">
        <x:v>72</x:v>
      </x:c>
    </x:row>
    <x:row r="205">
      <x:c r="A205" s="17" t="str">
        <x:v>alibaba:qwen-3-5-flash-hosted-35b-a3b</x:v>
      </x:c>
      <x:c r="B205" s="17" t="str">
        <x:v>Qwen 3.5 Flash (hosted 35B-A3B)</x:v>
      </x:c>
      <x:c r="C205" s="17" t="str">
        <x:v>Alibaba</x:v>
      </x:c>
      <x:c r="D205" s="17" t="str">
        <x:v>lineage:alibaba:qwen-3-5-flash-hosted-35b-a3b</x:v>
      </x:c>
      <x:c r="E205" s="17" t="str">
        <x:v>base:alibaba:qwen-3-5-flash-hosted-35b-a3b</x:v>
      </x:c>
      <x:c r="F205" s="23" t="str"/>
      <x:c r="G205" s="23" t="str">
        <x:v>Qwen 3.5 35B-A3B</x:v>
      </x:c>
      <x:c r="H205" s="23" t="str">
        <x:v>Qwen 3.5 Flash (hosted 35B-A3B)</x:v>
      </x:c>
      <x:c r="I205" s="31" t="n">
        <x:v>46054</x:v>
      </x:c>
      <x:c r="J205" s="31" t="n">
        <x:v>46078</x:v>
      </x:c>
      <x:c r="K205" s="31" t="n">
        <x:v>46078</x:v>
      </x:c>
      <x:c r="L205" s="17" t="str">
        <x:v>ECI exact date</x:v>
      </x:c>
      <x:c r="M205" s="75" t="n">
        <x:v>24</x:v>
      </x:c>
      <x:c r="N205" s="20" t="n">
        <x:v>144.08979436790386</x:v>
      </x:c>
      <x:c r="O205" s="20" t="n">
        <x:v>140.9599992430251</x:v>
      </x:c>
      <x:c r="P205" s="20" t="n">
        <x:v>146.0280944316126</x:v>
      </x:c>
      <x:c r="Q205" s="20"/>
      <x:c r="R205" s="20" t="n">
        <x:v>35</x:v>
      </x:c>
      <x:c r="S205" s="20" t="n">
        <x:v>3</x:v>
      </x:c>
      <x:c r="T205" s="20"/>
      <x:c r="U205" s="20"/>
      <x:c r="V205" s="20" t="n">
        <x:v>40</x:v>
      </x:c>
      <x:c r="W205" s="20" t="str">
        <x:v>MoE</x:v>
      </x:c>
      <x:c r="X205" s="20" t="n">
        <x:v>0.406</x:v>
      </x:c>
      <x:c r="Y205" s="20" t="n">
        <x:v>0.209</x:v>
      </x:c>
      <x:c r="Z205" s="20" t="n">
        <x:v>0.016</x:v>
      </x:c>
      <x:c r="AA205" s="20" t="n">
        <x:v>0.645</x:v>
      </x:c>
      <x:c r="AB205" s="23" t="str">
        <x:v>Paper open-weight</x:v>
      </x:c>
      <x:c r="AC205" s="23" t="str">
        <x:v>Manual exact ECI join</x:v>
      </x:c>
      <x:c r="AD205" s="23" t="str"/>
      <x:c r="AE205" s="23" t="str"/>
      <x:c r="AF205" s="23" t="str"/>
      <x:c r="AG205" s="78"/>
      <x:c r="AH205" s="81"/>
      <x:c r="AI205" s="23" t="str"/>
      <x:c r="AJ205" s="23" t="str"/>
      <x:c r="AK205" s="78"/>
      <x:c r="AL205" s="23"/>
    </x:row>
    <x:row r="206">
      <x:c r="A206" s="17" t="str">
        <x:v>google:gemini-3-1-flash-lite</x:v>
      </x:c>
      <x:c r="B206" s="17" t="str">
        <x:v>Gemini 3.1 Flash-Lite</x:v>
      </x:c>
      <x:c r="C206" s="17" t="str">
        <x:v>Google</x:v>
      </x:c>
      <x:c r="D206" s="17" t="str">
        <x:v>lineage:google:gemini-3-1-flash-lite</x:v>
      </x:c>
      <x:c r="E206" s="17" t="str">
        <x:v>base:google:gemini-3-1-flash-lite</x:v>
      </x:c>
      <x:c r="F206" s="23" t="str"/>
      <x:c r="G206" s="23" t="str"/>
      <x:c r="H206" s="23" t="str">
        <x:v>Gemini 3.1 Flash-Lite</x:v>
      </x:c>
      <x:c r="I206" s="31"/>
      <x:c r="J206" s="31" t="n">
        <x:v>46084</x:v>
      </x:c>
      <x:c r="K206" s="31" t="n">
        <x:v>46084</x:v>
      </x:c>
      <x:c r="L206" s="17" t="str">
        <x:v>ECI exact date</x:v>
      </x:c>
      <x:c r="M206" s="75"/>
      <x:c r="N206" s="20" t="n">
        <x:v>144.33127337609906</x:v>
      </x:c>
      <x:c r="O206" s="20" t="n">
        <x:v>136.328986386262</x:v>
      </x:c>
      <x:c r="P206" s="20" t="n">
        <x:v>146.22309349816703</x:v>
      </x:c>
      <x:c r="Q206" s="20"/>
      <x:c r="R206" s="20"/>
      <x:c r="S206" s="20"/>
      <x:c r="T206" s="20"/>
      <x:c r="U206" s="20"/>
      <x:c r="V206" s="20"/>
      <x:c r="W206" s="20" t="str"/>
      <x:c r="X206" s="20"/>
      <x:c r="Y206" s="20"/>
      <x:c r="Z206" s="20"/>
      <x:c r="AA206" s="20"/>
      <x:c r="AB206" s="23" t="str"/>
      <x:c r="AC206" s="23" t="str">
        <x:v>ECI-only row</x:v>
      </x:c>
      <x:c r="AD206" s="23" t="str"/>
      <x:c r="AE206" s="23" t="str"/>
      <x:c r="AF206" s="23" t="str"/>
      <x:c r="AG206" s="78"/>
      <x:c r="AH206" s="81"/>
      <x:c r="AI206" s="23" t="str"/>
      <x:c r="AJ206" s="23" t="str"/>
      <x:c r="AK206" s="78"/>
      <x:c r="AL206" s="23"/>
    </x:row>
    <x:row r="207">
      <x:c r="A207" s="17" t="str">
        <x:v>openai:gpt-5-4</x:v>
      </x:c>
      <x:c r="B207" s="17" t="str">
        <x:v>GPT-5.4</x:v>
      </x:c>
      <x:c r="C207" s="17" t="str">
        <x:v>OpenAI</x:v>
      </x:c>
      <x:c r="D207" s="17" t="str">
        <x:v>lineage:openai-gpt-5</x:v>
      </x:c>
      <x:c r="E207" s="17" t="str">
        <x:v>base:openai-gpt-5-shared</x:v>
      </x:c>
      <x:c r="F207" s="23" t="str"/>
      <x:c r="G207" s="23" t="str">
        <x:v>GPT-5.4</x:v>
      </x:c>
      <x:c r="H207" s="23" t="str">
        <x:v>GPT-5.4</x:v>
      </x:c>
      <x:c r="I207" s="31" t="n">
        <x:v>46082</x:v>
      </x:c>
      <x:c r="J207" s="31" t="n">
        <x:v>46086</x:v>
      </x:c>
      <x:c r="K207" s="31" t="n">
        <x:v>46086</x:v>
      </x:c>
      <x:c r="L207" s="17" t="str">
        <x:v>ECI exact date</x:v>
      </x:c>
      <x:c r="M207" s="75" t="n">
        <x:v>4</x:v>
      </x:c>
      <x:c r="N207" s="20" t="n">
        <x:v>156.10041105318683</x:v>
      </x:c>
      <x:c r="O207" s="20" t="n">
        <x:v>154.57036176324235</x:v>
      </x:c>
      <x:c r="P207" s="20" t="n">
        <x:v>158.24609673835974</x:v>
      </x:c>
      <x:c r="Q207" s="20"/>
      <x:c r="R207" s="20"/>
      <x:c r="S207" s="20"/>
      <x:c r="T207" s="20"/>
      <x:c r="U207" s="20"/>
      <x:c r="V207" s="20"/>
      <x:c r="W207" s="20" t="str"/>
      <x:c r="X207" s="20" t="n">
        <x:v>1.4</x:v>
      </x:c>
      <x:c r="Y207" s="20"/>
      <x:c r="Z207" s="20" t="n">
        <x:v>0.12</x:v>
      </x:c>
      <x:c r="AA207" s="20" t="n">
        <x:v>6.6</x:v>
      </x:c>
      <x:c r="AB207" s="23" t="str">
        <x:v>Paper frontier</x:v>
      </x:c>
      <x:c r="AC207" s="23" t="str">
        <x:v>Manual exact ECI join</x:v>
      </x:c>
      <x:c r="AD207" s="23" t="str"/>
      <x:c r="AE207" s="23" t="str"/>
      <x:c r="AF207" s="23" t="str"/>
      <x:c r="AG207" s="78"/>
      <x:c r="AH207" s="81"/>
      <x:c r="AI207" s="23" t="str"/>
      <x:c r="AJ207" s="23" t="str"/>
      <x:c r="AK207" s="78"/>
      <x:c r="AL207" s="23"/>
    </x:row>
    <x:row r="208">
      <x:c r="A208" s="17" t="str">
        <x:v>openai:gpt-5-4-pro</x:v>
      </x:c>
      <x:c r="B208" s="17" t="str">
        <x:v>GPT-5.4 Pro</x:v>
      </x:c>
      <x:c r="C208" s="17" t="str">
        <x:v>OpenAI</x:v>
      </x:c>
      <x:c r="D208" s="17" t="str">
        <x:v>lineage:openai-gpt-5</x:v>
      </x:c>
      <x:c r="E208" s="17" t="str">
        <x:v>base:openai-gpt-5-shared</x:v>
      </x:c>
      <x:c r="F208" s="23" t="str"/>
      <x:c r="G208" s="23" t="str"/>
      <x:c r="H208" s="23" t="str">
        <x:v>GPT-5.4 Pro</x:v>
      </x:c>
      <x:c r="I208" s="31"/>
      <x:c r="J208" s="31" t="n">
        <x:v>46086</x:v>
      </x:c>
      <x:c r="K208" s="31" t="n">
        <x:v>46086</x:v>
      </x:c>
      <x:c r="L208" s="17" t="str">
        <x:v>ECI exact date</x:v>
      </x:c>
      <x:c r="M208" s="75"/>
      <x:c r="N208" s="20" t="n">
        <x:v>157.90771529751407</x:v>
      </x:c>
      <x:c r="O208" s="20" t="n">
        <x:v>155.96014593615305</x:v>
      </x:c>
      <x:c r="P208" s="20" t="n">
        <x:v>160.63735453320777</x:v>
      </x:c>
      <x:c r="Q208" s="20"/>
      <x:c r="R208" s="20"/>
      <x:c r="S208" s="20"/>
      <x:c r="T208" s="20"/>
      <x:c r="U208" s="20"/>
      <x:c r="V208" s="20"/>
      <x:c r="W208" s="20" t="str"/>
      <x:c r="X208" s="20"/>
      <x:c r="Y208" s="20"/>
      <x:c r="Z208" s="20"/>
      <x:c r="AA208" s="20"/>
      <x:c r="AB208" s="23" t="str"/>
      <x:c r="AC208" s="23" t="str">
        <x:v>ECI-only row</x:v>
      </x:c>
      <x:c r="AD208" s="23" t="str"/>
      <x:c r="AE208" s="23" t="str"/>
      <x:c r="AF208" s="23" t="str"/>
      <x:c r="AG208" s="78"/>
      <x:c r="AH208" s="81"/>
      <x:c r="AI208" s="23" t="str"/>
      <x:c r="AJ208" s="23" t="str"/>
      <x:c r="AK208" s="78"/>
      <x:c r="AL208" s="23"/>
    </x:row>
    <x:row r="209">
      <x:c r="A209" s="17" t="str">
        <x:v>openai:gpt-5-4-mini</x:v>
      </x:c>
      <x:c r="B209" s="17" t="str">
        <x:v>GPT-5.4 Mini</x:v>
      </x:c>
      <x:c r="C209" s="17" t="str">
        <x:v>OpenAI</x:v>
      </x:c>
      <x:c r="D209" s="17" t="str">
        <x:v>lineage:openai-gpt-5</x:v>
      </x:c>
      <x:c r="E209" s="17" t="str">
        <x:v>base:openai-gpt-5-shared</x:v>
      </x:c>
      <x:c r="F209" s="23" t="str"/>
      <x:c r="G209" s="23" t="str"/>
      <x:c r="H209" s="23" t="str">
        <x:v>GPT-5.4 Mini</x:v>
      </x:c>
      <x:c r="I209" s="31"/>
      <x:c r="J209" s="31" t="n">
        <x:v>46098</x:v>
      </x:c>
      <x:c r="K209" s="31" t="n">
        <x:v>46098</x:v>
      </x:c>
      <x:c r="L209" s="17" t="str">
        <x:v>ECI exact date</x:v>
      </x:c>
      <x:c r="M209" s="75"/>
      <x:c r="N209" s="20" t="n">
        <x:v>148.88098011411856</x:v>
      </x:c>
      <x:c r="O209" s="20" t="n">
        <x:v>147.0638334831089</x:v>
      </x:c>
      <x:c r="P209" s="20" t="n">
        <x:v>150.00267096218664</x:v>
      </x:c>
      <x:c r="Q209" s="20"/>
      <x:c r="R209" s="20"/>
      <x:c r="S209" s="20"/>
      <x:c r="T209" s="20"/>
      <x:c r="U209" s="20"/>
      <x:c r="V209" s="20"/>
      <x:c r="W209" s="20" t="str"/>
      <x:c r="X209" s="20"/>
      <x:c r="Y209" s="20"/>
      <x:c r="Z209" s="20"/>
      <x:c r="AA209" s="20"/>
      <x:c r="AB209" s="23" t="str"/>
      <x:c r="AC209" s="23" t="str">
        <x:v>ECI-only row</x:v>
      </x:c>
      <x:c r="AD209" s="23" t="str"/>
      <x:c r="AE209" s="23" t="str"/>
      <x:c r="AF209" s="23" t="str"/>
      <x:c r="AG209" s="78"/>
      <x:c r="AH209" s="81"/>
      <x:c r="AI209" s="23" t="str"/>
      <x:c r="AJ209" s="23" t="str"/>
      <x:c r="AK209" s="78"/>
      <x:c r="AL209" s="23"/>
    </x:row>
    <x:row r="210">
      <x:c r="A210" s="17" t="str">
        <x:v>openai:gpt-5-4-nano</x:v>
      </x:c>
      <x:c r="B210" s="17" t="str">
        <x:v>GPT-5.4 Nano</x:v>
      </x:c>
      <x:c r="C210" s="17" t="str">
        <x:v>OpenAI</x:v>
      </x:c>
      <x:c r="D210" s="17" t="str">
        <x:v>lineage:openai-gpt-5</x:v>
      </x:c>
      <x:c r="E210" s="17" t="str">
        <x:v>base:openai-gpt-5-shared</x:v>
      </x:c>
      <x:c r="F210" s="23" t="str"/>
      <x:c r="G210" s="23" t="str"/>
      <x:c r="H210" s="23" t="str">
        <x:v>GPT-5.4 Nano</x:v>
      </x:c>
      <x:c r="I210" s="31"/>
      <x:c r="J210" s="31" t="n">
        <x:v>46098</x:v>
      </x:c>
      <x:c r="K210" s="31" t="n">
        <x:v>46098</x:v>
      </x:c>
      <x:c r="L210" s="17" t="str">
        <x:v>ECI exact date</x:v>
      </x:c>
      <x:c r="M210" s="75"/>
      <x:c r="N210" s="20" t="n">
        <x:v>146.61200910638203</x:v>
      </x:c>
      <x:c r="O210" s="20" t="n">
        <x:v>144.17623703721432</x:v>
      </x:c>
      <x:c r="P210" s="20" t="n">
        <x:v>148.21752746032843</x:v>
      </x:c>
      <x:c r="Q210" s="20"/>
      <x:c r="R210" s="20"/>
      <x:c r="S210" s="20"/>
      <x:c r="T210" s="20"/>
      <x:c r="U210" s="20"/>
      <x:c r="V210" s="20"/>
      <x:c r="W210" s="20" t="str"/>
      <x:c r="X210" s="20"/>
      <x:c r="Y210" s="20"/>
      <x:c r="Z210" s="20"/>
      <x:c r="AA210" s="20"/>
      <x:c r="AB210" s="23" t="str"/>
      <x:c r="AC210" s="23" t="str">
        <x:v>ECI-only row</x:v>
      </x:c>
      <x:c r="AD210" s="23" t="str"/>
      <x:c r="AE210" s="23" t="str"/>
      <x:c r="AF210" s="23" t="str"/>
      <x:c r="AG210" s="78"/>
      <x:c r="AH210" s="81"/>
      <x:c r="AI210" s="23" t="str"/>
      <x:c r="AJ210" s="23" t="str"/>
      <x:c r="AK210" s="78"/>
      <x:c r="AL210" s="23"/>
    </x:row>
    <x:row r="211">
      <x:c r="A211" s="17" t="str">
        <x:v>minimax:minimax-m2-7</x:v>
      </x:c>
      <x:c r="B211" s="17" t="str">
        <x:v>MiniMax-M2.7</x:v>
      </x:c>
      <x:c r="C211" s="17" t="str">
        <x:v>MiniMax</x:v>
      </x:c>
      <x:c r="D211" s="17" t="str">
        <x:v>lineage:minimax:minimax-m2-7</x:v>
      </x:c>
      <x:c r="E211" s="17" t="str">
        <x:v>base:minimax:minimax-m2-7</x:v>
      </x:c>
      <x:c r="F211" s="23" t="str"/>
      <x:c r="G211" s="23" t="str"/>
      <x:c r="H211" s="23" t="str">
        <x:v>MiniMax-M2.7</x:v>
      </x:c>
      <x:c r="I211" s="31"/>
      <x:c r="J211" s="31" t="n">
        <x:v>46099</x:v>
      </x:c>
      <x:c r="K211" s="31" t="n">
        <x:v>46099</x:v>
      </x:c>
      <x:c r="L211" s="17" t="str">
        <x:v>ECI exact date</x:v>
      </x:c>
      <x:c r="M211" s="75"/>
      <x:c r="N211" s="20" t="n">
        <x:v>145.66780679700028</x:v>
      </x:c>
      <x:c r="O211" s="20" t="n">
        <x:v>137.7682151926143</x:v>
      </x:c>
      <x:c r="P211" s="20" t="n">
        <x:v>147.830087791691</x:v>
      </x:c>
      <x:c r="Q211" s="20"/>
      <x:c r="R211" s="20"/>
      <x:c r="S211" s="20"/>
      <x:c r="T211" s="20" t="n">
        <x:v>229</x:v>
      </x:c>
      <x:c r="U211" s="20"/>
      <x:c r="V211" s="20"/>
      <x:c r="W211" s="20" t="str"/>
      <x:c r="X211" s="20"/>
      <x:c r="Y211" s="20"/>
      <x:c r="Z211" s="20"/>
      <x:c r="AA211" s="20"/>
      <x:c r="AB211" s="23" t="str"/>
      <x:c r="AC211" s="23" t="str">
        <x:v>ECI-only row</x:v>
      </x:c>
      <x:c r="AD211" s="23" t="str"/>
      <x:c r="AE211" s="23" t="str">
        <x:v>Parameter row: Regression Data!55</x:v>
      </x:c>
      <x:c r="AF211" s="23" t="str"/>
      <x:c r="AG211" s="78"/>
      <x:c r="AH211" s="81"/>
      <x:c r="AI211" s="23" t="str"/>
      <x:c r="AJ211" s="23" t="str"/>
      <x:c r="AK211" s="78"/>
      <x:c r="AL211" s="23"/>
    </x:row>
    <x:row r="212">
      <x:c r="A212" s="17" t="str">
        <x:v>alibaba:qwen-3-6-plus</x:v>
      </x:c>
      <x:c r="B212" s="17" t="str">
        <x:v>Qwen 3.6 Plus</x:v>
      </x:c>
      <x:c r="C212" s="17" t="str">
        <x:v>Alibaba</x:v>
      </x:c>
      <x:c r="D212" s="17" t="str">
        <x:v>lineage:alibaba:qwen-3-6-plus</x:v>
      </x:c>
      <x:c r="E212" s="17" t="str">
        <x:v>base:alibaba:qwen-3-6-plus</x:v>
      </x:c>
      <x:c r="F212" s="23" t="str"/>
      <x:c r="G212" s="23" t="str"/>
      <x:c r="H212" s="23" t="str">
        <x:v>Qwen 3.6 Plus</x:v>
      </x:c>
      <x:c r="I212" s="31"/>
      <x:c r="J212" s="31" t="n">
        <x:v>46112</x:v>
      </x:c>
      <x:c r="K212" s="31" t="n">
        <x:v>46112</x:v>
      </x:c>
      <x:c r="L212" s="17" t="str">
        <x:v>ECI exact date</x:v>
      </x:c>
      <x:c r="M212" s="75"/>
      <x:c r="N212" s="20" t="n">
        <x:v>149.16520804736408</x:v>
      </x:c>
      <x:c r="O212" s="20" t="n">
        <x:v>146.62099517079176</x:v>
      </x:c>
      <x:c r="P212" s="20" t="n">
        <x:v>151.05392899339716</x:v>
      </x:c>
      <x:c r="Q212" s="20"/>
      <x:c r="R212" s="20"/>
      <x:c r="S212" s="20"/>
      <x:c r="T212" s="20"/>
      <x:c r="U212" s="20"/>
      <x:c r="V212" s="20"/>
      <x:c r="W212" s="20" t="str"/>
      <x:c r="X212" s="20"/>
      <x:c r="Y212" s="20"/>
      <x:c r="Z212" s="20"/>
      <x:c r="AA212" s="20"/>
      <x:c r="AB212" s="23" t="str"/>
      <x:c r="AC212" s="23" t="str">
        <x:v>ECI-only row</x:v>
      </x:c>
      <x:c r="AD212" s="23" t="str"/>
      <x:c r="AE212" s="23" t="str"/>
      <x:c r="AF212" s="23" t="str"/>
      <x:c r="AG212" s="78"/>
      <x:c r="AH212" s="81"/>
      <x:c r="AI212" s="23" t="str"/>
      <x:c r="AJ212" s="23" t="str"/>
      <x:c r="AK212" s="78"/>
      <x:c r="AL212" s="23"/>
    </x:row>
    <x:row r="213">
      <x:c r="A213" s="17" t="str">
        <x:v>google:gemma-4-26b-a4b</x:v>
      </x:c>
      <x:c r="B213" s="17" t="str">
        <x:v>Gemma 4 26B-A4B</x:v>
      </x:c>
      <x:c r="C213" s="17" t="str">
        <x:v>Google DeepMind</x:v>
      </x:c>
      <x:c r="D213" s="17" t="str">
        <x:v>lineage:google:gemma-4-26b-a4b</x:v>
      </x:c>
      <x:c r="E213" s="17" t="str">
        <x:v>base:google:gemma-4-26b-a4b</x:v>
      </x:c>
      <x:c r="F213" s="23" t="str"/>
      <x:c r="G213" s="23" t="str">
        <x:v>Gemma 4 26B-A4B</x:v>
      </x:c>
      <x:c r="H213" s="23" t="str"/>
      <x:c r="I213" s="31" t="n">
        <x:v>46113</x:v>
      </x:c>
      <x:c r="J213" s="31"/>
      <x:c r="K213" s="31" t="n">
        <x:v>46114</x:v>
      </x:c>
      <x:c r="L213" s="17" t="str">
        <x:v>Epoch exact date</x:v>
      </x:c>
      <x:c r="M213" s="75" t="n">
        <x:v>1</x:v>
      </x:c>
      <x:c r="N213" s="20"/>
      <x:c r="O213" s="20"/>
      <x:c r="P213" s="20"/>
      <x:c r="Q213" s="20"/>
      <x:c r="R213" s="20" t="n">
        <x:v>26</x:v>
      </x:c>
      <x:c r="S213" s="20" t="n">
        <x:v>4</x:v>
      </x:c>
      <x:c r="T213" s="20"/>
      <x:c r="U213" s="20"/>
      <x:c r="V213" s="20" t="n">
        <x:v>60</x:v>
      </x:c>
      <x:c r="W213" s="20" t="str">
        <x:v>MoE</x:v>
      </x:c>
      <x:c r="X213" s="20" t="n">
        <x:v>0.449</x:v>
      </x:c>
      <x:c r="Y213" s="20" t="n">
        <x:v>0.231</x:v>
      </x:c>
      <x:c r="Z213" s="20" t="n">
        <x:v>0.021</x:v>
      </x:c>
      <x:c r="AA213" s="20" t="n">
        <x:v>0.747</x:v>
      </x:c>
      <x:c r="AB213" s="23" t="str">
        <x:v>Paper open-weight</x:v>
      </x:c>
      <x:c r="AC213" s="23" t="str">
        <x:v>Manual exact Epoch join</x:v>
      </x:c>
      <x:c r="AD213" s="23" t="str">
        <x:v>Epoch/paper parameter variance 3.1%</x:v>
      </x:c>
      <x:c r="AE213" s="23" t="str"/>
      <x:c r="AF213" s="23" t="str">
        <x:v>Gemma 4 26B A4B</x:v>
      </x:c>
      <x:c r="AG213" s="78" t="n">
        <x:v>46114</x:v>
      </x:c>
      <x:c r="AH213" s="81" t="n">
        <x:v>25.2</x:v>
      </x:c>
      <x:c r="AI213" s="23" t="str"/>
      <x:c r="AJ213" s="23" t="str">
        <x:v>https://ai.google.dev/gemma/docs/core/model_card_4</x:v>
      </x:c>
      <x:c r="AK213" s="78" t="n">
        <x:v>46192</x:v>
      </x:c>
      <x:c r="AL213" s="23" t="n">
        <x:v>54</x:v>
      </x:c>
    </x:row>
    <x:row r="214">
      <x:c r="A214" s="17" t="str">
        <x:v>google:gemma-4-31b-it</x:v>
      </x:c>
      <x:c r="B214" s="17" t="str">
        <x:v>Gemma 4 31B IT</x:v>
      </x:c>
      <x:c r="C214" s="17" t="str">
        <x:v>Google DeepMind</x:v>
      </x:c>
      <x:c r="D214" s="17" t="str">
        <x:v>lineage:google:gemma-4-31b-it</x:v>
      </x:c>
      <x:c r="E214" s="17" t="str">
        <x:v>base:google:gemma-4-31b-it</x:v>
      </x:c>
      <x:c r="F214" s="23" t="str"/>
      <x:c r="G214" s="23" t="str">
        <x:v>Gemma 4 31B</x:v>
      </x:c>
      <x:c r="H214" s="23" t="str">
        <x:v>Gemma 4 31B IT</x:v>
      </x:c>
      <x:c r="I214" s="31" t="n">
        <x:v>46113</x:v>
      </x:c>
      <x:c r="J214" s="31" t="n">
        <x:v>46114</x:v>
      </x:c>
      <x:c r="K214" s="31" t="n">
        <x:v>46114</x:v>
      </x:c>
      <x:c r="L214" s="17" t="str">
        <x:v>ECI exact date</x:v>
      </x:c>
      <x:c r="M214" s="75" t="n">
        <x:v>1</x:v>
      </x:c>
      <x:c r="N214" s="20" t="n">
        <x:v>141.85979930795753</x:v>
      </x:c>
      <x:c r="O214" s="20" t="n">
        <x:v>130.90293491153665</x:v>
      </x:c>
      <x:c r="P214" s="20" t="n">
        <x:v>145.84966923560407</x:v>
      </x:c>
      <x:c r="Q214" s="20"/>
      <x:c r="R214" s="20" t="n">
        <x:v>31</x:v>
      </x:c>
      <x:c r="S214" s="20" t="n">
        <x:v>31</x:v>
      </x:c>
      <x:c r="T214" s="20"/>
      <x:c r="U214" s="20"/>
      <x:c r="V214" s="20" t="n">
        <x:v>60</x:v>
      </x:c>
      <x:c r="W214" s="20" t="str">
        <x:v>Dense</x:v>
      </x:c>
      <x:c r="X214" s="20" t="n">
        <x:v>1.054</x:v>
      </x:c>
      <x:c r="Y214" s="20" t="n">
        <x:v>0.688</x:v>
      </x:c>
      <x:c r="Z214" s="20" t="n">
        <x:v>0.245</x:v>
      </x:c>
      <x:c r="AA214" s="20" t="n">
        <x:v>1.416</x:v>
      </x:c>
      <x:c r="AB214" s="23" t="str">
        <x:v>Paper open-weight</x:v>
      </x:c>
      <x:c r="AC214" s="23" t="str">
        <x:v>Manual exact ECI join</x:v>
      </x:c>
      <x:c r="AD214" s="23" t="str"/>
      <x:c r="AE214" s="23" t="str"/>
      <x:c r="AF214" s="23" t="str"/>
      <x:c r="AG214" s="78"/>
      <x:c r="AH214" s="81"/>
      <x:c r="AI214" s="23" t="str"/>
      <x:c r="AJ214" s="23" t="str"/>
      <x:c r="AK214" s="78"/>
      <x:c r="AL214" s="23"/>
    </x:row>
    <x:row r="215">
      <x:c r="A215" s="17" t="str">
        <x:v>z-ai-zhipu-ai:glm-5-1</x:v>
      </x:c>
      <x:c r="B215" s="17" t="str">
        <x:v>GLM-5.1</x:v>
      </x:c>
      <x:c r="C215" s="17" t="str">
        <x:v>Z.ai (Zhipu AI)</x:v>
      </x:c>
      <x:c r="D215" s="17" t="str">
        <x:v>lineage:z-ai-zhipu-ai:glm-5-1</x:v>
      </x:c>
      <x:c r="E215" s="17" t="str">
        <x:v>base:z-ai-zhipu-ai:glm-5-1</x:v>
      </x:c>
      <x:c r="F215" s="23" t="str"/>
      <x:c r="G215" s="23" t="str"/>
      <x:c r="H215" s="23" t="str">
        <x:v>GLM-5.1</x:v>
      </x:c>
      <x:c r="I215" s="31"/>
      <x:c r="J215" s="31" t="n">
        <x:v>46119</x:v>
      </x:c>
      <x:c r="K215" s="31" t="n">
        <x:v>46119</x:v>
      </x:c>
      <x:c r="L215" s="17" t="str">
        <x:v>ECI exact date</x:v>
      </x:c>
      <x:c r="M215" s="75"/>
      <x:c r="N215" s="20" t="n">
        <x:v>150.43274437823914</x:v>
      </x:c>
      <x:c r="O215" s="20" t="n">
        <x:v>148.0577361636568</x:v>
      </x:c>
      <x:c r="P215" s="20" t="n">
        <x:v>151.89353808778603</x:v>
      </x:c>
      <x:c r="Q215" s="20"/>
      <x:c r="R215" s="20"/>
      <x:c r="S215" s="20"/>
      <x:c r="T215" s="20"/>
      <x:c r="U215" s="20"/>
      <x:c r="V215" s="20"/>
      <x:c r="W215" s="20" t="str"/>
      <x:c r="X215" s="20"/>
      <x:c r="Y215" s="20"/>
      <x:c r="Z215" s="20"/>
      <x:c r="AA215" s="20"/>
      <x:c r="AB215" s="23" t="str"/>
      <x:c r="AC215" s="23" t="str">
        <x:v>ECI-only row</x:v>
      </x:c>
      <x:c r="AD215" s="23" t="str"/>
      <x:c r="AE215" s="23" t="str"/>
      <x:c r="AF215" s="23" t="str"/>
      <x:c r="AG215" s="78"/>
      <x:c r="AH215" s="81"/>
      <x:c r="AI215" s="23" t="str"/>
      <x:c r="AJ215" s="23" t="str"/>
      <x:c r="AK215" s="78"/>
      <x:c r="AL215" s="23"/>
    </x:row>
    <x:row r="216">
      <x:c r="A216" s="17" t="str">
        <x:v>meta:muse-spark</x:v>
      </x:c>
      <x:c r="B216" s="17" t="str">
        <x:v>Muse Spark</x:v>
      </x:c>
      <x:c r="C216" s="17" t="str">
        <x:v>Meta AI</x:v>
      </x:c>
      <x:c r="D216" s="17" t="str">
        <x:v>lineage:meta:muse-spark</x:v>
      </x:c>
      <x:c r="E216" s="17" t="str">
        <x:v>base:meta:muse-spark</x:v>
      </x:c>
      <x:c r="F216" s="23" t="str"/>
      <x:c r="G216" s="23" t="str"/>
      <x:c r="H216" s="23" t="str">
        <x:v>Muse Spark</x:v>
      </x:c>
      <x:c r="I216" s="31"/>
      <x:c r="J216" s="31" t="n">
        <x:v>46120</x:v>
      </x:c>
      <x:c r="K216" s="31" t="n">
        <x:v>46120</x:v>
      </x:c>
      <x:c r="L216" s="17" t="str">
        <x:v>ECI exact date</x:v>
      </x:c>
      <x:c r="M216" s="75"/>
      <x:c r="N216" s="20" t="n">
        <x:v>154.30976379436976</x:v>
      </x:c>
      <x:c r="O216" s="20" t="n">
        <x:v>151.8459738446052</x:v>
      </x:c>
      <x:c r="P216" s="20" t="n">
        <x:v>157.99257973519116</x:v>
      </x:c>
      <x:c r="Q216" s="20"/>
      <x:c r="R216" s="20"/>
      <x:c r="S216" s="20"/>
      <x:c r="T216" s="20"/>
      <x:c r="U216" s="20"/>
      <x:c r="V216" s="20"/>
      <x:c r="W216" s="20" t="str"/>
      <x:c r="X216" s="20"/>
      <x:c r="Y216" s="20"/>
      <x:c r="Z216" s="20"/>
      <x:c r="AA216" s="20"/>
      <x:c r="AB216" s="23" t="str"/>
      <x:c r="AC216" s="23" t="str">
        <x:v>ECI-only row</x:v>
      </x:c>
      <x:c r="AD216" s="23" t="str"/>
      <x:c r="AE216" s="23" t="str"/>
      <x:c r="AF216" s="23" t="str"/>
      <x:c r="AG216" s="78"/>
      <x:c r="AH216" s="81"/>
      <x:c r="AI216" s="23" t="str"/>
      <x:c r="AJ216" s="23" t="str"/>
      <x:c r="AK216" s="78"/>
      <x:c r="AL216" s="23"/>
    </x:row>
    <x:row r="217">
      <x:c r="A217" s="17" t="str">
        <x:v>alibaba:qwen-3-6-35b-a3b</x:v>
      </x:c>
      <x:c r="B217" s="17" t="str">
        <x:v>Qwen 3.6 35B-A3B</x:v>
      </x:c>
      <x:c r="C217" s="17" t="str">
        <x:v>Alibaba</x:v>
      </x:c>
      <x:c r="D217" s="17" t="str">
        <x:v>lineage:alibaba:qwen-3-6-35b-a3b</x:v>
      </x:c>
      <x:c r="E217" s="17" t="str">
        <x:v>base:alibaba:qwen-3-6-35b-a3b</x:v>
      </x:c>
      <x:c r="F217" s="23" t="str"/>
      <x:c r="G217" s="23" t="str"/>
      <x:c r="H217" s="23" t="str">
        <x:v>Qwen 3.6 35B-A3B</x:v>
      </x:c>
      <x:c r="I217" s="31"/>
      <x:c r="J217" s="31" t="n">
        <x:v>46126</x:v>
      </x:c>
      <x:c r="K217" s="31" t="n">
        <x:v>46126</x:v>
      </x:c>
      <x:c r="L217" s="17" t="str">
        <x:v>ECI exact date</x:v>
      </x:c>
      <x:c r="M217" s="75"/>
      <x:c r="N217" s="20" t="n">
        <x:v>143.30854619570948</x:v>
      </x:c>
      <x:c r="O217" s="20" t="n">
        <x:v>137.55149412084893</x:v>
      </x:c>
      <x:c r="P217" s="20" t="n">
        <x:v>146.8519324254538</x:v>
      </x:c>
      <x:c r="Q217" s="20"/>
      <x:c r="R217" s="20"/>
      <x:c r="S217" s="20"/>
      <x:c r="T217" s="20"/>
      <x:c r="U217" s="20"/>
      <x:c r="V217" s="20"/>
      <x:c r="W217" s="20" t="str"/>
      <x:c r="X217" s="20"/>
      <x:c r="Y217" s="20"/>
      <x:c r="Z217" s="20"/>
      <x:c r="AA217" s="20"/>
      <x:c r="AB217" s="23" t="str"/>
      <x:c r="AC217" s="23" t="str">
        <x:v>ECI-only row</x:v>
      </x:c>
      <x:c r="AD217" s="23" t="str"/>
      <x:c r="AE217" s="23" t="str"/>
      <x:c r="AF217" s="23" t="str"/>
      <x:c r="AG217" s="78"/>
      <x:c r="AH217" s="81"/>
      <x:c r="AI217" s="23" t="str"/>
      <x:c r="AJ217" s="23" t="str"/>
      <x:c r="AK217" s="78"/>
      <x:c r="AL217" s="23"/>
    </x:row>
    <x:row r="218">
      <x:c r="A218" s="17" t="str">
        <x:v>anthropic:claude-opus-4-7</x:v>
      </x:c>
      <x:c r="B218" s="17" t="str">
        <x:v>Claude Opus 4.7</x:v>
      </x:c>
      <x:c r="C218" s="17" t="str">
        <x:v>Anthropic</x:v>
      </x:c>
      <x:c r="D218" s="17" t="str">
        <x:v>lineage:anthropic-opus-4-5plus</x:v>
      </x:c>
      <x:c r="E218" s="17" t="str">
        <x:v>base:anthropic-opus-4-5plus</x:v>
      </x:c>
      <x:c r="F218" s="23" t="str"/>
      <x:c r="G218" s="23" t="str">
        <x:v>Opus 4.7</x:v>
      </x:c>
      <x:c r="H218" s="23" t="str">
        <x:v>Claude Opus 4.7</x:v>
      </x:c>
      <x:c r="I218" s="31" t="n">
        <x:v>46113</x:v>
      </x:c>
      <x:c r="J218" s="31" t="n">
        <x:v>46128</x:v>
      </x:c>
      <x:c r="K218" s="31" t="n">
        <x:v>46128</x:v>
      </x:c>
      <x:c r="L218" s="17" t="str">
        <x:v>ECI exact date</x:v>
      </x:c>
      <x:c r="M218" s="75" t="n">
        <x:v>15</x:v>
      </x:c>
      <x:c r="N218" s="20" t="n">
        <x:v>156.06506820167144</x:v>
      </x:c>
      <x:c r="O218" s="20" t="n">
        <x:v>154.14357379748796</x:v>
      </x:c>
      <x:c r="P218" s="20" t="n">
        <x:v>158.4754374893854</x:v>
      </x:c>
      <x:c r="Q218" s="20"/>
      <x:c r="R218" s="20"/>
      <x:c r="S218" s="20"/>
      <x:c r="T218" s="20"/>
      <x:c r="U218" s="20"/>
      <x:c r="V218" s="20"/>
      <x:c r="W218" s="20" t="str"/>
      <x:c r="X218" s="20" t="n">
        <x:v>2.8</x:v>
      </x:c>
      <x:c r="Y218" s="20"/>
      <x:c r="Z218" s="20" t="n">
        <x:v>0.61</x:v>
      </x:c>
      <x:c r="AA218" s="20" t="n">
        <x:v>73</x:v>
      </x:c>
      <x:c r="AB218" s="23" t="str">
        <x:v>Paper frontier</x:v>
      </x:c>
      <x:c r="AC218" s="23" t="str">
        <x:v>Manual exact ECI join</x:v>
      </x:c>
      <x:c r="AD218" s="23" t="str"/>
      <x:c r="AE218" s="23" t="str"/>
      <x:c r="AF218" s="23" t="str"/>
      <x:c r="AG218" s="78"/>
      <x:c r="AH218" s="81"/>
      <x:c r="AI218" s="23" t="str"/>
      <x:c r="AJ218" s="23" t="str"/>
      <x:c r="AK218" s="78"/>
      <x:c r="AL218" s="23"/>
    </x:row>
    <x:row r="219">
      <x:c r="A219" s="17" t="str">
        <x:v>xai:grok-4-3-beta</x:v>
      </x:c>
      <x:c r="B219" s="17" t="str">
        <x:v>Grok 4.3 Beta</x:v>
      </x:c>
      <x:c r="C219" s="17" t="str">
        <x:v>xAI</x:v>
      </x:c>
      <x:c r="D219" s="17" t="str">
        <x:v>lineage:xai:grok-4-3-beta</x:v>
      </x:c>
      <x:c r="E219" s="17" t="str">
        <x:v>base:xai:grok-4-3-beta</x:v>
      </x:c>
      <x:c r="F219" s="23" t="str"/>
      <x:c r="G219" s="23" t="str"/>
      <x:c r="H219" s="23" t="str">
        <x:v>Grok 4.3 Beta</x:v>
      </x:c>
      <x:c r="I219" s="31"/>
      <x:c r="J219" s="31" t="n">
        <x:v>46129</x:v>
      </x:c>
      <x:c r="K219" s="31" t="n">
        <x:v>46129</x:v>
      </x:c>
      <x:c r="L219" s="17" t="str">
        <x:v>ECI exact date</x:v>
      </x:c>
      <x:c r="M219" s="75"/>
      <x:c r="N219" s="20" t="n">
        <x:v>148.9569901066835</x:v>
      </x:c>
      <x:c r="O219" s="20" t="n">
        <x:v>147.43308260713957</x:v>
      </x:c>
      <x:c r="P219" s="20" t="n">
        <x:v>150.4788215072847</x:v>
      </x:c>
      <x:c r="Q219" s="20"/>
      <x:c r="R219" s="20"/>
      <x:c r="S219" s="20"/>
      <x:c r="T219" s="20"/>
      <x:c r="U219" s="20"/>
      <x:c r="V219" s="20"/>
      <x:c r="W219" s="20" t="str"/>
      <x:c r="X219" s="20"/>
      <x:c r="Y219" s="20"/>
      <x:c r="Z219" s="20"/>
      <x:c r="AA219" s="20"/>
      <x:c r="AB219" s="23" t="str"/>
      <x:c r="AC219" s="23" t="str">
        <x:v>ECI-only row</x:v>
      </x:c>
      <x:c r="AD219" s="23" t="str"/>
      <x:c r="AE219" s="23" t="str"/>
      <x:c r="AF219" s="23" t="str"/>
      <x:c r="AG219" s="78"/>
      <x:c r="AH219" s="81"/>
      <x:c r="AI219" s="23" t="str"/>
      <x:c r="AJ219" s="23" t="str"/>
      <x:c r="AK219" s="78"/>
      <x:c r="AL219" s="23"/>
    </x:row>
    <x:row r="220">
      <x:c r="A220" s="17" t="str">
        <x:v>alibaba:qwen-3-6-max-preview</x:v>
      </x:c>
      <x:c r="B220" s="17" t="str">
        <x:v>Qwen 3.6 Max (Preview)</x:v>
      </x:c>
      <x:c r="C220" s="17" t="str">
        <x:v>Alibaba</x:v>
      </x:c>
      <x:c r="D220" s="17" t="str">
        <x:v>lineage:alibaba:qwen-3-6-max-preview</x:v>
      </x:c>
      <x:c r="E220" s="17" t="str">
        <x:v>base:alibaba:qwen-3-6-max-preview</x:v>
      </x:c>
      <x:c r="F220" s="23" t="str"/>
      <x:c r="G220" s="23" t="str"/>
      <x:c r="H220" s="23" t="str">
        <x:v>Qwen 3.6 Max (Preview)</x:v>
      </x:c>
      <x:c r="I220" s="31"/>
      <x:c r="J220" s="31" t="n">
        <x:v>46132</x:v>
      </x:c>
      <x:c r="K220" s="31" t="n">
        <x:v>46132</x:v>
      </x:c>
      <x:c r="L220" s="17" t="str">
        <x:v>ECI exact date</x:v>
      </x:c>
      <x:c r="M220" s="75"/>
      <x:c r="N220" s="20" t="n">
        <x:v>149.655578337327</x:v>
      </x:c>
      <x:c r="O220" s="20" t="n">
        <x:v>147.79796236721415</x:v>
      </x:c>
      <x:c r="P220" s="20" t="n">
        <x:v>153.49616627297902</x:v>
      </x:c>
      <x:c r="Q220" s="20"/>
      <x:c r="R220" s="20"/>
      <x:c r="S220" s="20"/>
      <x:c r="T220" s="20"/>
      <x:c r="U220" s="20"/>
      <x:c r="V220" s="20"/>
      <x:c r="W220" s="20" t="str"/>
      <x:c r="X220" s="20"/>
      <x:c r="Y220" s="20"/>
      <x:c r="Z220" s="20"/>
      <x:c r="AA220" s="20"/>
      <x:c r="AB220" s="23" t="str"/>
      <x:c r="AC220" s="23" t="str">
        <x:v>ECI-only row</x:v>
      </x:c>
      <x:c r="AD220" s="23" t="str"/>
      <x:c r="AE220" s="23" t="str"/>
      <x:c r="AF220" s="23" t="str"/>
      <x:c r="AG220" s="78"/>
      <x:c r="AH220" s="81"/>
      <x:c r="AI220" s="23" t="str"/>
      <x:c r="AJ220" s="23" t="str"/>
      <x:c r="AK220" s="78"/>
      <x:c r="AL220" s="23"/>
    </x:row>
    <x:row r="221">
      <x:c r="A221" s="17" t="str">
        <x:v>moonshot:kimi-k2-6</x:v>
      </x:c>
      <x:c r="B221" s="17" t="str">
        <x:v>Kimi K2.6</x:v>
      </x:c>
      <x:c r="C221" s="17" t="str">
        <x:v>Moonshot</x:v>
      </x:c>
      <x:c r="D221" s="17" t="str">
        <x:v>lineage:moonshot-kimi-k2</x:v>
      </x:c>
      <x:c r="E221" s="17" t="str">
        <x:v>base:moonshot:kimi-k2-6</x:v>
      </x:c>
      <x:c r="F221" s="23" t="str"/>
      <x:c r="G221" s="23" t="str">
        <x:v>Kimi K2.6</x:v>
      </x:c>
      <x:c r="H221" s="23" t="str">
        <x:v>Kimi K2.6</x:v>
      </x:c>
      <x:c r="I221" s="31" t="n">
        <x:v>46113</x:v>
      </x:c>
      <x:c r="J221" s="31" t="n">
        <x:v>46132</x:v>
      </x:c>
      <x:c r="K221" s="31" t="n">
        <x:v>46132</x:v>
      </x:c>
      <x:c r="L221" s="17" t="str">
        <x:v>ECI exact date</x:v>
      </x:c>
      <x:c r="M221" s="75" t="n">
        <x:v>19</x:v>
      </x:c>
      <x:c r="N221" s="20" t="n">
        <x:v>151.02851445040085</x:v>
      </x:c>
      <x:c r="O221" s="20" t="n">
        <x:v>149.3261599611811</x:v>
      </x:c>
      <x:c r="P221" s="20" t="n">
        <x:v>152.5195423048531</x:v>
      </x:c>
      <x:c r="Q221" s="20"/>
      <x:c r="R221" s="20" t="n">
        <x:v>1000</x:v>
      </x:c>
      <x:c r="S221" s="20" t="n">
        <x:v>32</x:v>
      </x:c>
      <x:c r="T221" s="20" t="n">
        <x:v>1040</x:v>
      </x:c>
      <x:c r="U221" s="20"/>
      <x:c r="V221" s="20" t="n">
        <x:v>61</x:v>
      </x:c>
      <x:c r="W221" s="20" t="str">
        <x:v>MoE</x:v>
      </x:c>
      <x:c r="X221" s="20" t="n">
        <x:v>0.508</x:v>
      </x:c>
      <x:c r="Y221" s="20" t="n">
        <x:v>0.272</x:v>
      </x:c>
      <x:c r="Z221" s="20" t="n">
        <x:v>0.059</x:v>
      </x:c>
      <x:c r="AA221" s="20" t="n">
        <x:v>0.791</x:v>
      </x:c>
      <x:c r="AB221" s="23" t="str">
        <x:v>Paper open-weight</x:v>
      </x:c>
      <x:c r="AC221" s="23" t="str">
        <x:v>Manual exact ECI join</x:v>
      </x:c>
      <x:c r="AD221" s="23" t="str">
        <x:v>ECI/paper parameter variance 3.8%</x:v>
      </x:c>
      <x:c r="AE221" s="23" t="str">
        <x:v>Parameter row: Regression Data!56</x:v>
      </x:c>
      <x:c r="AF221" s="23" t="str"/>
      <x:c r="AG221" s="78"/>
      <x:c r="AH221" s="81"/>
      <x:c r="AI221" s="23" t="str"/>
      <x:c r="AJ221" s="23" t="str"/>
      <x:c r="AK221" s="78"/>
      <x:c r="AL221" s="23"/>
    </x:row>
    <x:row r="222">
      <x:c r="A222" s="17" t="str">
        <x:v>openai:gpt-5-5</x:v>
      </x:c>
      <x:c r="B222" s="17" t="str">
        <x:v>GPT-5.5</x:v>
      </x:c>
      <x:c r="C222" s="17" t="str">
        <x:v>OpenAI</x:v>
      </x:c>
      <x:c r="D222" s="17" t="str">
        <x:v>lineage:openai-gpt-5</x:v>
      </x:c>
      <x:c r="E222" s="17" t="str">
        <x:v>base:openai-gpt-5-shared</x:v>
      </x:c>
      <x:c r="F222" s="23" t="str">
        <x:v>GPT-5.5</x:v>
      </x:c>
      <x:c r="G222" s="23" t="str">
        <x:v>GPT-5.5</x:v>
      </x:c>
      <x:c r="H222" s="23" t="str">
        <x:v>GPT-5.5</x:v>
      </x:c>
      <x:c r="I222" s="31" t="n">
        <x:v>46113</x:v>
      </x:c>
      <x:c r="J222" s="31" t="n">
        <x:v>46135</x:v>
      </x:c>
      <x:c r="K222" s="31" t="n">
        <x:v>46135</x:v>
      </x:c>
      <x:c r="L222" s="17" t="str">
        <x:v>ECI exact date</x:v>
      </x:c>
      <x:c r="M222" s="75" t="n">
        <x:v>22</x:v>
      </x:c>
      <x:c r="N222" s="20" t="n">
        <x:v>158.45884239290103</x:v>
      </x:c>
      <x:c r="O222" s="20" t="n">
        <x:v>156.56707673527112</x:v>
      </x:c>
      <x:c r="P222" s="20" t="n">
        <x:v>161.13643485368274</x:v>
      </x:c>
      <x:c r="Q222" s="20" t="n">
        <x:v>54.8375984166433</x:v>
      </x:c>
      <x:c r="R222" s="20"/>
      <x:c r="S222" s="20"/>
      <x:c r="T222" s="20"/>
      <x:c r="U222" s="20"/>
      <x:c r="V222" s="20"/>
      <x:c r="W222" s="20" t="str"/>
      <x:c r="X222" s="20" t="n">
        <x:v>3</x:v>
      </x:c>
      <x:c r="Y222" s="20"/>
      <x:c r="Z222" s="20" t="n">
        <x:v>0.84</x:v>
      </x:c>
      <x:c r="AA222" s="20" t="n">
        <x:v>62</x:v>
      </x:c>
      <x:c r="AB222" s="23" t="str">
        <x:v>Paper frontier</x:v>
      </x:c>
      <x:c r="AC222" s="23" t="str">
        <x:v>Final model + exact ECI join</x:v>
      </x:c>
      <x:c r="AD222" s="23" t="str"/>
      <x:c r="AE222" s="23" t="str"/>
      <x:c r="AF222" s="23" t="str"/>
      <x:c r="AG222" s="78"/>
      <x:c r="AH222" s="81"/>
      <x:c r="AI222" s="23" t="str"/>
      <x:c r="AJ222" s="23" t="str"/>
      <x:c r="AK222" s="78"/>
      <x:c r="AL222" s="23"/>
    </x:row>
    <x:row r="223">
      <x:c r="A223" s="17" t="str">
        <x:v>openai:gpt-5-5-pro</x:v>
      </x:c>
      <x:c r="B223" s="17" t="str">
        <x:v>GPT-5.5 Pro</x:v>
      </x:c>
      <x:c r="C223" s="17" t="str">
        <x:v>OpenAI</x:v>
      </x:c>
      <x:c r="D223" s="17" t="str">
        <x:v>lineage:openai-gpt-5</x:v>
      </x:c>
      <x:c r="E223" s="17" t="str">
        <x:v>base:openai-gpt-5-shared</x:v>
      </x:c>
      <x:c r="F223" s="23" t="str"/>
      <x:c r="G223" s="23" t="str"/>
      <x:c r="H223" s="23" t="str">
        <x:v>GPT-5.5 Pro</x:v>
      </x:c>
      <x:c r="I223" s="31"/>
      <x:c r="J223" s="31" t="n">
        <x:v>46135</x:v>
      </x:c>
      <x:c r="K223" s="31" t="n">
        <x:v>46135</x:v>
      </x:c>
      <x:c r="L223" s="17" t="str">
        <x:v>ECI exact date</x:v>
      </x:c>
      <x:c r="M223" s="75"/>
      <x:c r="N223" s="20" t="n">
        <x:v>160.85686581019968</x:v>
      </x:c>
      <x:c r="O223" s="20" t="n">
        <x:v>158.4033624493961</x:v>
      </x:c>
      <x:c r="P223" s="20" t="n">
        <x:v>164.27165003429036</x:v>
      </x:c>
      <x:c r="Q223" s="20"/>
      <x:c r="R223" s="20"/>
      <x:c r="S223" s="20"/>
      <x:c r="T223" s="20"/>
      <x:c r="U223" s="20"/>
      <x:c r="V223" s="20"/>
      <x:c r="W223" s="20" t="str"/>
      <x:c r="X223" s="20"/>
      <x:c r="Y223" s="20"/>
      <x:c r="Z223" s="20"/>
      <x:c r="AA223" s="20"/>
      <x:c r="AB223" s="23" t="str"/>
      <x:c r="AC223" s="23" t="str">
        <x:v>ECI-only row</x:v>
      </x:c>
      <x:c r="AD223" s="23" t="str"/>
      <x:c r="AE223" s="23" t="str"/>
      <x:c r="AF223" s="23" t="str"/>
      <x:c r="AG223" s="78"/>
      <x:c r="AH223" s="81"/>
      <x:c r="AI223" s="23" t="str"/>
      <x:c r="AJ223" s="23" t="str"/>
      <x:c r="AK223" s="78"/>
      <x:c r="AL223" s="23"/>
    </x:row>
    <x:row r="224">
      <x:c r="A224" s="17" t="str">
        <x:v>deepseek:deepseek-v4-flash</x:v>
      </x:c>
      <x:c r="B224" s="17" t="str">
        <x:v>DeepSeek V4-flash</x:v>
      </x:c>
      <x:c r="C224" s="17" t="str">
        <x:v>DeepSeek</x:v>
      </x:c>
      <x:c r="D224" s="17" t="str">
        <x:v>lineage:deepseek:deepseek-v4-flash</x:v>
      </x:c>
      <x:c r="E224" s="17" t="str">
        <x:v>base:deepseek:deepseek-v4-flash</x:v>
      </x:c>
      <x:c r="F224" s="23" t="str"/>
      <x:c r="G224" s="23" t="str">
        <x:v>DeepSeek V4-flash</x:v>
      </x:c>
      <x:c r="H224" s="23" t="str"/>
      <x:c r="I224" s="31" t="n">
        <x:v>46113</x:v>
      </x:c>
      <x:c r="J224" s="31"/>
      <x:c r="K224" s="31" t="n">
        <x:v>46136</x:v>
      </x:c>
      <x:c r="L224" s="17" t="str">
        <x:v>Epoch exact date</x:v>
      </x:c>
      <x:c r="M224" s="75" t="n">
        <x:v>23</x:v>
      </x:c>
      <x:c r="N224" s="20"/>
      <x:c r="O224" s="20"/>
      <x:c r="P224" s="20"/>
      <x:c r="Q224" s="20"/>
      <x:c r="R224" s="20" t="n">
        <x:v>284</x:v>
      </x:c>
      <x:c r="S224" s="20" t="n">
        <x:v>13</x:v>
      </x:c>
      <x:c r="T224" s="20"/>
      <x:c r="U224" s="20"/>
      <x:c r="V224" s="20" t="n">
        <x:v>48</x:v>
      </x:c>
      <x:c r="W224" s="20" t="str">
        <x:v>MoE</x:v>
      </x:c>
      <x:c r="X224" s="20" t="n">
        <x:v>0.695</x:v>
      </x:c>
      <x:c r="Y224" s="20" t="n">
        <x:v>0.403</x:v>
      </x:c>
      <x:c r="Z224" s="20" t="n">
        <x:v>0.069</x:v>
      </x:c>
      <x:c r="AA224" s="20" t="n">
        <x:v>1.032</x:v>
      </x:c>
      <x:c r="AB224" s="23" t="str">
        <x:v>Paper open-weight</x:v>
      </x:c>
      <x:c r="AC224" s="23" t="str">
        <x:v>Manual exact Epoch join</x:v>
      </x:c>
      <x:c r="AD224" s="23" t="str"/>
      <x:c r="AE224" s="23" t="str"/>
      <x:c r="AF224" s="23" t="str">
        <x:v>DeepSeek-V4-Flash</x:v>
      </x:c>
      <x:c r="AG224" s="78" t="n">
        <x:v>46136</x:v>
      </x:c>
      <x:c r="AH224" s="81" t="n">
        <x:v>284</x:v>
      </x:c>
      <x:c r="AI224" s="23" t="str"/>
      <x:c r="AJ224" s="23" t="str">
        <x:v>https://huggingface.co/deepseek-ai/DeepSeek-V4-Pro/blob/main/DeepSeek_V4.pdf</x:v>
      </x:c>
      <x:c r="AK224" s="78" t="n">
        <x:v>46181</x:v>
      </x:c>
      <x:c r="AL224" s="23" t="n">
        <x:v>35</x:v>
      </x:c>
    </x:row>
    <x:row r="225">
      <x:c r="A225" s="17" t="str">
        <x:v>deepseek:deepseek-v4-pro</x:v>
      </x:c>
      <x:c r="B225" s="17" t="str">
        <x:v>DeepSeek-V4-Pro</x:v>
      </x:c>
      <x:c r="C225" s="17" t="str">
        <x:v>DeepSeek</x:v>
      </x:c>
      <x:c r="D225" s="17" t="str">
        <x:v>lineage:deepseek:deepseek-v4-pro</x:v>
      </x:c>
      <x:c r="E225" s="17" t="str">
        <x:v>base:deepseek:deepseek-v4-pro</x:v>
      </x:c>
      <x:c r="F225" s="23" t="str"/>
      <x:c r="G225" s="23" t="str"/>
      <x:c r="H225" s="23" t="str">
        <x:v>DeepSeek-V4-Pro</x:v>
      </x:c>
      <x:c r="I225" s="31"/>
      <x:c r="J225" s="31" t="n">
        <x:v>46136</x:v>
      </x:c>
      <x:c r="K225" s="31" t="n">
        <x:v>46136</x:v>
      </x:c>
      <x:c r="L225" s="17" t="str">
        <x:v>ECI exact date</x:v>
      </x:c>
      <x:c r="M225" s="75"/>
      <x:c r="N225" s="20" t="n">
        <x:v>148.7106502060457</x:v>
      </x:c>
      <x:c r="O225" s="20" t="n">
        <x:v>146.83494226620454</x:v>
      </x:c>
      <x:c r="P225" s="20" t="n">
        <x:v>151.12454239510407</x:v>
      </x:c>
      <x:c r="Q225" s="20"/>
      <x:c r="R225" s="20"/>
      <x:c r="S225" s="20"/>
      <x:c r="T225" s="20" t="n">
        <x:v>1600</x:v>
      </x:c>
      <x:c r="U225" s="20"/>
      <x:c r="V225" s="20"/>
      <x:c r="W225" s="20" t="str"/>
      <x:c r="X225" s="20"/>
      <x:c r="Y225" s="20"/>
      <x:c r="Z225" s="20"/>
      <x:c r="AA225" s="20"/>
      <x:c r="AB225" s="23" t="str"/>
      <x:c r="AC225" s="23" t="str">
        <x:v>ECI-only row</x:v>
      </x:c>
      <x:c r="AD225" s="23" t="str"/>
      <x:c r="AE225" s="23" t="str">
        <x:v>Parameter row: Regression Data!57</x:v>
      </x:c>
      <x:c r="AF225" s="23" t="str"/>
      <x:c r="AG225" s="78"/>
      <x:c r="AH225" s="81"/>
      <x:c r="AI225" s="23" t="str"/>
      <x:c r="AJ225" s="23" t="str"/>
      <x:c r="AK225" s="78"/>
      <x:c r="AL225" s="23"/>
    </x:row>
    <x:row r="226">
      <x:c r="A226" s="17" t="str">
        <x:v>alibaba:qwen-3-6-flash</x:v>
      </x:c>
      <x:c r="B226" s="17" t="str">
        <x:v>Qwen 3.6 Flash</x:v>
      </x:c>
      <x:c r="C226" s="17" t="str">
        <x:v>Alibaba</x:v>
      </x:c>
      <x:c r="D226" s="17" t="str">
        <x:v>lineage:alibaba:qwen-3-6-flash</x:v>
      </x:c>
      <x:c r="E226" s="17" t="str">
        <x:v>base:alibaba:qwen-3-6-flash</x:v>
      </x:c>
      <x:c r="F226" s="23" t="str"/>
      <x:c r="G226" s="23" t="str"/>
      <x:c r="H226" s="23" t="str">
        <x:v>Qwen 3.6 Flash</x:v>
      </x:c>
      <x:c r="I226" s="31"/>
      <x:c r="J226" s="31" t="n">
        <x:v>46139</x:v>
      </x:c>
      <x:c r="K226" s="31" t="n">
        <x:v>46139</x:v>
      </x:c>
      <x:c r="L226" s="17" t="str">
        <x:v>ECI exact date</x:v>
      </x:c>
      <x:c r="M226" s="75"/>
      <x:c r="N226" s="20" t="n">
        <x:v>144.19867400513706</x:v>
      </x:c>
      <x:c r="O226" s="20" t="n">
        <x:v>140.95496200913618</x:v>
      </x:c>
      <x:c r="P226" s="20" t="n">
        <x:v>145.8105790772212</x:v>
      </x:c>
      <x:c r="Q226" s="20"/>
      <x:c r="R226" s="20"/>
      <x:c r="S226" s="20"/>
      <x:c r="T226" s="20"/>
      <x:c r="U226" s="20"/>
      <x:c r="V226" s="20"/>
      <x:c r="W226" s="20" t="str"/>
      <x:c r="X226" s="20"/>
      <x:c r="Y226" s="20"/>
      <x:c r="Z226" s="20"/>
      <x:c r="AA226" s="20"/>
      <x:c r="AB226" s="23" t="str"/>
      <x:c r="AC226" s="23" t="str">
        <x:v>ECI-only row</x:v>
      </x:c>
      <x:c r="AD226" s="23" t="str"/>
      <x:c r="AE226" s="23" t="str"/>
      <x:c r="AF226" s="23" t="str"/>
      <x:c r="AG226" s="78"/>
      <x:c r="AH226" s="81"/>
      <x:c r="AI226" s="23" t="str"/>
      <x:c r="AJ226" s="23" t="str"/>
      <x:c r="AK226" s="78"/>
      <x:c r="AL226" s="23"/>
    </x:row>
    <x:row r="227">
      <x:c r="A227" s="17" t="str">
        <x:v>alibaba:qwen3-7-max</x:v>
      </x:c>
      <x:c r="B227" s="17" t="str">
        <x:v>Qwen3.7-Max</x:v>
      </x:c>
      <x:c r="C227" s="17" t="str">
        <x:v>Alibaba</x:v>
      </x:c>
      <x:c r="D227" s="17" t="str">
        <x:v>lineage:alibaba:qwen3-7-max</x:v>
      </x:c>
      <x:c r="E227" s="17" t="str">
        <x:v>base:alibaba:qwen3-7-max</x:v>
      </x:c>
      <x:c r="F227" s="23" t="str"/>
      <x:c r="G227" s="23" t="str"/>
      <x:c r="H227" s="23" t="str">
        <x:v>Qwen3.7-Max</x:v>
      </x:c>
      <x:c r="I227" s="31"/>
      <x:c r="J227" s="31" t="n">
        <x:v>46161</x:v>
      </x:c>
      <x:c r="K227" s="31" t="n">
        <x:v>46161</x:v>
      </x:c>
      <x:c r="L227" s="17" t="str">
        <x:v>ECI exact date</x:v>
      </x:c>
      <x:c r="M227" s="75"/>
      <x:c r="N227" s="20" t="n">
        <x:v>153.0917191537387</x:v>
      </x:c>
      <x:c r="O227" s="20" t="n">
        <x:v>151.0895888954845</x:v>
      </x:c>
      <x:c r="P227" s="20" t="n">
        <x:v>155.39381451169635</x:v>
      </x:c>
      <x:c r="Q227" s="20"/>
      <x:c r="R227" s="20"/>
      <x:c r="S227" s="20"/>
      <x:c r="T227" s="20"/>
      <x:c r="U227" s="20"/>
      <x:c r="V227" s="20"/>
      <x:c r="W227" s="20" t="str"/>
      <x:c r="X227" s="20"/>
      <x:c r="Y227" s="20"/>
      <x:c r="Z227" s="20"/>
      <x:c r="AA227" s="20"/>
      <x:c r="AB227" s="23" t="str"/>
      <x:c r="AC227" s="23" t="str">
        <x:v>ECI-only row</x:v>
      </x:c>
      <x:c r="AD227" s="23" t="str"/>
      <x:c r="AE227" s="23" t="str"/>
      <x:c r="AF227" s="23" t="str"/>
      <x:c r="AG227" s="78"/>
      <x:c r="AH227" s="81"/>
      <x:c r="AI227" s="23" t="str"/>
      <x:c r="AJ227" s="23" t="str"/>
      <x:c r="AK227" s="78"/>
      <x:c r="AL227" s="23"/>
    </x:row>
    <x:row r="228">
      <x:c r="A228" s="17" t="str">
        <x:v>google:gemini-3-5-flash</x:v>
      </x:c>
      <x:c r="B228" s="17" t="str">
        <x:v>Gemini 3.5 Flash</x:v>
      </x:c>
      <x:c r="C228" s="17" t="str">
        <x:v>Google</x:v>
      </x:c>
      <x:c r="D228" s="17" t="str">
        <x:v>lineage:google:gemini-3-5-flash</x:v>
      </x:c>
      <x:c r="E228" s="17" t="str">
        <x:v>base:google:gemini-3-5-flash</x:v>
      </x:c>
      <x:c r="F228" s="23" t="str"/>
      <x:c r="G228" s="23" t="str"/>
      <x:c r="H228" s="23" t="str">
        <x:v>Gemini 3.5 Flash</x:v>
      </x:c>
      <x:c r="I228" s="31"/>
      <x:c r="J228" s="31" t="n">
        <x:v>46161</x:v>
      </x:c>
      <x:c r="K228" s="31" t="n">
        <x:v>46161</x:v>
      </x:c>
      <x:c r="L228" s="17" t="str">
        <x:v>ECI exact date</x:v>
      </x:c>
      <x:c r="M228" s="75"/>
      <x:c r="N228" s="20" t="n">
        <x:v>154.62652435385246</x:v>
      </x:c>
      <x:c r="O228" s="20" t="n">
        <x:v>152.8238231944173</x:v>
      </x:c>
      <x:c r="P228" s="20" t="n">
        <x:v>157.2905704279224</x:v>
      </x:c>
      <x:c r="Q228" s="20"/>
      <x:c r="R228" s="20"/>
      <x:c r="S228" s="20"/>
      <x:c r="T228" s="20"/>
      <x:c r="U228" s="20"/>
      <x:c r="V228" s="20"/>
      <x:c r="W228" s="20" t="str"/>
      <x:c r="X228" s="20"/>
      <x:c r="Y228" s="20"/>
      <x:c r="Z228" s="20"/>
      <x:c r="AA228" s="20"/>
      <x:c r="AB228" s="23" t="str"/>
      <x:c r="AC228" s="23" t="str">
        <x:v>ECI-only row</x:v>
      </x:c>
      <x:c r="AD228" s="23" t="str"/>
      <x:c r="AE228" s="23" t="str"/>
      <x:c r="AF228" s="23" t="str"/>
      <x:c r="AG228" s="78"/>
      <x:c r="AH228" s="81"/>
      <x:c r="AI228" s="23" t="str"/>
      <x:c r="AJ228" s="23" t="str"/>
      <x:c r="AK228" s="78"/>
      <x:c r="AL228" s="23"/>
    </x:row>
    <x:row r="229">
      <x:c r="A229" s="17" t="str">
        <x:v>anthropic:claude-opus-4-8</x:v>
      </x:c>
      <x:c r="B229" s="17" t="str">
        <x:v>Claude Opus 4.8</x:v>
      </x:c>
      <x:c r="C229" s="17" t="str">
        <x:v>Anthropic</x:v>
      </x:c>
      <x:c r="D229" s="17" t="str">
        <x:v>lineage:anthropic-opus-4-5plus</x:v>
      </x:c>
      <x:c r="E229" s="17" t="str">
        <x:v>base:anthropic-opus-4-5plus</x:v>
      </x:c>
      <x:c r="F229" s="23" t="str">
        <x:v>Claude Opus 4.7 / 4.8 shared base</x:v>
      </x:c>
      <x:c r="G229" s="23" t="str"/>
      <x:c r="H229" s="23" t="str">
        <x:v>Claude Opus 4.8</x:v>
      </x:c>
      <x:c r="I229" s="31"/>
      <x:c r="J229" s="31" t="n">
        <x:v>46170</x:v>
      </x:c>
      <x:c r="K229" s="31" t="n">
        <x:v>46170</x:v>
      </x:c>
      <x:c r="L229" s="17" t="str">
        <x:v>ECI exact date</x:v>
      </x:c>
      <x:c r="M229" s="75"/>
      <x:c r="N229" s="20" t="n">
        <x:v>158.01423653838694</x:v>
      </x:c>
      <x:c r="O229" s="20" t="n">
        <x:v>155.58245035917224</x:v>
      </x:c>
      <x:c r="P229" s="20" t="n">
        <x:v>160.1111258581962</x:v>
      </x:c>
      <x:c r="Q229" s="20" t="n">
        <x:v>55.6920406995495</x:v>
      </x:c>
      <x:c r="R229" s="20"/>
      <x:c r="S229" s="20"/>
      <x:c r="T229" s="20"/>
      <x:c r="U229" s="20"/>
      <x:c r="V229" s="20"/>
      <x:c r="W229" s="20" t="str"/>
      <x:c r="X229" s="20"/>
      <x:c r="Y229" s="20"/>
      <x:c r="Z229" s="20"/>
      <x:c r="AA229" s="20"/>
      <x:c r="AB229" s="23" t="str"/>
      <x:c r="AC229" s="23" t="str">
        <x:v>Final model + exact ECI join</x:v>
      </x:c>
      <x:c r="AD229" s="23" t="str"/>
      <x:c r="AE229" s="23" t="str"/>
      <x:c r="AF229" s="23" t="str"/>
      <x:c r="AG229" s="78"/>
      <x:c r="AH229" s="81"/>
      <x:c r="AI229" s="23" t="str"/>
      <x:c r="AJ229" s="23" t="str"/>
      <x:c r="AK229" s="78"/>
      <x:c r="AL229" s="23"/>
    </x:row>
    <x:row r="230">
      <x:c r="A230" s="17" t="str">
        <x:v>minimax:minimax-m3</x:v>
      </x:c>
      <x:c r="B230" s="17" t="str">
        <x:v>MiniMax-M3</x:v>
      </x:c>
      <x:c r="C230" s="17" t="str">
        <x:v>MiniMax</x:v>
      </x:c>
      <x:c r="D230" s="17" t="str">
        <x:v>lineage:minimax:minimax-m3</x:v>
      </x:c>
      <x:c r="E230" s="17" t="str">
        <x:v>base:minimax:minimax-m3</x:v>
      </x:c>
      <x:c r="F230" s="23" t="str"/>
      <x:c r="G230" s="23" t="str"/>
      <x:c r="H230" s="23" t="str">
        <x:v>MiniMax-M3</x:v>
      </x:c>
      <x:c r="I230" s="31"/>
      <x:c r="J230" s="31" t="n">
        <x:v>46174</x:v>
      </x:c>
      <x:c r="K230" s="31" t="n">
        <x:v>46174</x:v>
      </x:c>
      <x:c r="L230" s="17" t="str">
        <x:v>ECI exact date</x:v>
      </x:c>
      <x:c r="M230" s="75"/>
      <x:c r="N230" s="20" t="n">
        <x:v>147.00992566029197</x:v>
      </x:c>
      <x:c r="O230" s="20" t="n">
        <x:v>141.9280690535855</x:v>
      </x:c>
      <x:c r="P230" s="20" t="n">
        <x:v>149.64410580551527</x:v>
      </x:c>
      <x:c r="Q230" s="20"/>
      <x:c r="R230" s="20"/>
      <x:c r="S230" s="20"/>
      <x:c r="T230" s="20"/>
      <x:c r="U230" s="20"/>
      <x:c r="V230" s="20"/>
      <x:c r="W230" s="20" t="str"/>
      <x:c r="X230" s="20"/>
      <x:c r="Y230" s="20"/>
      <x:c r="Z230" s="20"/>
      <x:c r="AA230" s="20"/>
      <x:c r="AB230" s="23" t="str"/>
      <x:c r="AC230" s="23" t="str">
        <x:v>ECI-only row</x:v>
      </x:c>
      <x:c r="AD230" s="23" t="str"/>
      <x:c r="AE230" s="23" t="str"/>
      <x:c r="AF230" s="23" t="str"/>
      <x:c r="AG230" s="78"/>
      <x:c r="AH230" s="81"/>
      <x:c r="AI230" s="23" t="str"/>
      <x:c r="AJ230" s="23" t="str"/>
      <x:c r="AK230" s="78"/>
      <x:c r="AL230" s="23"/>
    </x:row>
    <x:row r="231">
      <x:c r="A231" s="17" t="str">
        <x:v>anthropic:claude-fable-5</x:v>
      </x:c>
      <x:c r="B231" s="17" t="str">
        <x:v>Claude Fable 5</x:v>
      </x:c>
      <x:c r="C231" s="17" t="str">
        <x:v>Anthropic</x:v>
      </x:c>
      <x:c r="D231" s="17" t="str">
        <x:v>lineage:anthropic:claude-fable-5</x:v>
      </x:c>
      <x:c r="E231" s="17" t="str">
        <x:v>base:anthropic:claude-fable-5</x:v>
      </x:c>
      <x:c r="F231" s="23" t="str">
        <x:v>Claude Fable 5</x:v>
      </x:c>
      <x:c r="G231" s="23" t="str"/>
      <x:c r="H231" s="23" t="str">
        <x:v>Claude Fable 5</x:v>
      </x:c>
      <x:c r="I231" s="31"/>
      <x:c r="J231" s="31" t="n">
        <x:v>46182</x:v>
      </x:c>
      <x:c r="K231" s="31" t="n">
        <x:v>46182</x:v>
      </x:c>
      <x:c r="L231" s="17" t="str">
        <x:v>ECI exact date</x:v>
      </x:c>
      <x:c r="M231" s="75"/>
      <x:c r="N231" s="20" t="n">
        <x:v>160.72794930035383</x:v>
      </x:c>
      <x:c r="O231" s="20" t="n">
        <x:v>158.50469067162285</x:v>
      </x:c>
      <x:c r="P231" s="20" t="n">
        <x:v>164.45972388277295</x:v>
      </x:c>
      <x:c r="Q231" s="20" t="n">
        <x:v>59.8606463217303</x:v>
      </x:c>
      <x:c r="R231" s="20"/>
      <x:c r="S231" s="20"/>
      <x:c r="T231" s="20"/>
      <x:c r="U231" s="20"/>
      <x:c r="V231" s="20"/>
      <x:c r="W231" s="20" t="str"/>
      <x:c r="X231" s="20"/>
      <x:c r="Y231" s="20"/>
      <x:c r="Z231" s="20"/>
      <x:c r="AA231" s="20"/>
      <x:c r="AB231" s="23" t="str"/>
      <x:c r="AC231" s="23" t="str">
        <x:v>Final model + exact ECI join</x:v>
      </x:c>
      <x:c r="AD231" s="23" t="str"/>
      <x:c r="AE231" s="23" t="str"/>
      <x:c r="AF231" s="23" t="str"/>
      <x:c r="AG231" s="78"/>
      <x:c r="AH231" s="81"/>
      <x:c r="AI231" s="23" t="str"/>
      <x:c r="AJ231" s="23" t="str"/>
      <x:c r="AK231" s="78"/>
      <x:c r="AL231" s="23"/>
    </x:row>
    <x:row r="232">
      <x:c r="A232" s="17" t="str">
        <x:v>moonshot:kimi-k2-7-code</x:v>
      </x:c>
      <x:c r="B232" s="17" t="str">
        <x:v>Kimi K2.7 Code</x:v>
      </x:c>
      <x:c r="C232" s="17" t="str">
        <x:v>Moonshot</x:v>
      </x:c>
      <x:c r="D232" s="17" t="str">
        <x:v>lineage:moonshot-kimi-k2</x:v>
      </x:c>
      <x:c r="E232" s="17" t="str">
        <x:v>base:moonshot:kimi-k2-7-code</x:v>
      </x:c>
      <x:c r="F232" s="23" t="str"/>
      <x:c r="G232" s="23" t="str"/>
      <x:c r="H232" s="23" t="str">
        <x:v>Kimi K2.7 Code</x:v>
      </x:c>
      <x:c r="I232" s="31"/>
      <x:c r="J232" s="31" t="n">
        <x:v>46185</x:v>
      </x:c>
      <x:c r="K232" s="31" t="n">
        <x:v>46185</x:v>
      </x:c>
      <x:c r="L232" s="17" t="str">
        <x:v>ECI exact date</x:v>
      </x:c>
      <x:c r="M232" s="75"/>
      <x:c r="N232" s="20" t="n">
        <x:v>149.68250974469834</x:v>
      </x:c>
      <x:c r="O232" s="20" t="n">
        <x:v>148.06859504240472</x:v>
      </x:c>
      <x:c r="P232" s="20" t="n">
        <x:v>151.00329737968144</x:v>
      </x:c>
      <x:c r="Q232" s="20"/>
      <x:c r="R232" s="20"/>
      <x:c r="S232" s="20"/>
      <x:c r="T232" s="20" t="n">
        <x:v>1040</x:v>
      </x:c>
      <x:c r="U232" s="20"/>
      <x:c r="V232" s="20"/>
      <x:c r="W232" s="20" t="str"/>
      <x:c r="X232" s="20"/>
      <x:c r="Y232" s="20"/>
      <x:c r="Z232" s="20"/>
      <x:c r="AA232" s="20"/>
      <x:c r="AB232" s="23" t="str"/>
      <x:c r="AC232" s="23" t="str">
        <x:v>ECI-only row</x:v>
      </x:c>
      <x:c r="AD232" s="23" t="str"/>
      <x:c r="AE232" s="23" t="str">
        <x:v>Parameter row: Regression Data!58</x:v>
      </x:c>
      <x:c r="AF232" s="23" t="str"/>
      <x:c r="AG232" s="78"/>
      <x:c r="AH232" s="81"/>
      <x:c r="AI232" s="23" t="str"/>
      <x:c r="AJ232" s="23" t="str"/>
      <x:c r="AK232" s="78"/>
      <x:c r="AL232" s="23"/>
    </x:row>
    <x:row r="233">
      <x:c r="A233" s="17" t="str">
        <x:v>z-ai-zhipu-ai:glm-5-2</x:v>
      </x:c>
      <x:c r="B233" s="17" t="str">
        <x:v>GLM-5.2</x:v>
      </x:c>
      <x:c r="C233" s="17" t="str">
        <x:v>Z.ai (Zhipu AI)</x:v>
      </x:c>
      <x:c r="D233" s="17" t="str">
        <x:v>lineage:z-ai-zhipu-ai:glm-5-2</x:v>
      </x:c>
      <x:c r="E233" s="17" t="str">
        <x:v>base:z-ai-zhipu-ai:glm-5-2</x:v>
      </x:c>
      <x:c r="F233" s="23" t="str"/>
      <x:c r="G233" s="23" t="str"/>
      <x:c r="H233" s="23" t="str">
        <x:v>GLM-5.2</x:v>
      </x:c>
      <x:c r="I233" s="31"/>
      <x:c r="J233" s="31" t="n">
        <x:v>46189</x:v>
      </x:c>
      <x:c r="K233" s="31" t="n">
        <x:v>46189</x:v>
      </x:c>
      <x:c r="L233" s="17" t="str">
        <x:v>ECI exact date</x:v>
      </x:c>
      <x:c r="M233" s="75"/>
      <x:c r="N233" s="20" t="n">
        <x:v>151.36582865860095</x:v>
      </x:c>
      <x:c r="O233" s="20" t="n">
        <x:v>149.77706188406438</x:v>
      </x:c>
      <x:c r="P233" s="20" t="n">
        <x:v>153.34520878068676</x:v>
      </x:c>
      <x:c r="Q233" s="20"/>
      <x:c r="R233" s="20"/>
      <x:c r="S233" s="20"/>
      <x:c r="T233" s="20" t="n">
        <x:v>744</x:v>
      </x:c>
      <x:c r="U233" s="20"/>
      <x:c r="V233" s="20"/>
      <x:c r="W233" s="20" t="str"/>
      <x:c r="X233" s="20"/>
      <x:c r="Y233" s="20"/>
      <x:c r="Z233" s="20"/>
      <x:c r="AA233" s="20"/>
      <x:c r="AB233" s="23" t="str"/>
      <x:c r="AC233" s="23" t="str">
        <x:v>ECI-only row</x:v>
      </x:c>
      <x:c r="AD233" s="23" t="str"/>
      <x:c r="AE233" s="23" t="str">
        <x:v>Parameter row: Regression Data!59</x:v>
      </x:c>
      <x:c r="AF233" s="23" t="str"/>
      <x:c r="AG233" s="78"/>
      <x:c r="AH233" s="81"/>
      <x:c r="AI233" s="23" t="str"/>
      <x:c r="AJ233" s="23" t="str"/>
      <x:c r="AK233" s="78"/>
      <x:c r="AL233" s="23"/>
    </x:row>
    <x:row r="234">
      <x:c r="A234" s="17" t="str">
        <x:v>anthropic:claude-sonnet-5</x:v>
      </x:c>
      <x:c r="B234" s="17" t="str">
        <x:v>Claude Sonnet 5</x:v>
      </x:c>
      <x:c r="C234" s="17" t="str">
        <x:v>Anthropic</x:v>
      </x:c>
      <x:c r="D234" s="17" t="str">
        <x:v>lineage:anthropic:claude-sonnet-5</x:v>
      </x:c>
      <x:c r="E234" s="17" t="str">
        <x:v>base:anthropic:claude-sonnet-5</x:v>
      </x:c>
      <x:c r="F234" s="23" t="str">
        <x:v>Claude Sonnet 5</x:v>
      </x:c>
      <x:c r="G234" s="23" t="str"/>
      <x:c r="H234" s="23" t="str">
        <x:v>Claude Sonnet 5</x:v>
      </x:c>
      <x:c r="I234" s="31"/>
      <x:c r="J234" s="31" t="n">
        <x:v>46203</x:v>
      </x:c>
      <x:c r="K234" s="31" t="n">
        <x:v>46203</x:v>
      </x:c>
      <x:c r="L234" s="17" t="str">
        <x:v>ECI exact date</x:v>
      </x:c>
      <x:c r="M234" s="75"/>
      <x:c r="N234" s="20" t="n">
        <x:v>153.4725426617507</x:v>
      </x:c>
      <x:c r="O234" s="20" t="n">
        <x:v>151.14074300172166</x:v>
      </x:c>
      <x:c r="P234" s="20" t="n">
        <x:v>155.36481038674356</x:v>
      </x:c>
      <x:c r="Q234" s="20" t="n">
        <x:v>53.3500026989169</x:v>
      </x:c>
      <x:c r="R234" s="20"/>
      <x:c r="S234" s="20"/>
      <x:c r="T234" s="20"/>
      <x:c r="U234" s="20"/>
      <x:c r="V234" s="20"/>
      <x:c r="W234" s="20" t="str"/>
      <x:c r="X234" s="20"/>
      <x:c r="Y234" s="20"/>
      <x:c r="Z234" s="20"/>
      <x:c r="AA234" s="20"/>
      <x:c r="AB234" s="23" t="str"/>
      <x:c r="AC234" s="23" t="str">
        <x:v>Final model + exact ECI join</x:v>
      </x:c>
      <x:c r="AD234" s="23" t="str"/>
      <x:c r="AE234" s="23" t="str"/>
      <x:c r="AF234" s="23" t="str"/>
      <x:c r="AG234" s="78"/>
      <x:c r="AH234" s="81"/>
      <x:c r="AI234" s="23" t="str"/>
      <x:c r="AJ234" s="23" t="str"/>
      <x:c r="AK234" s="78"/>
      <x:c r="AL234" s="23"/>
    </x:row>
    <x:row r="235">
      <x:c r="A235" s="17" t="str">
        <x:v>xai:grok-4-5</x:v>
      </x:c>
      <x:c r="B235" s="17" t="str">
        <x:v>Grok 4.5</x:v>
      </x:c>
      <x:c r="C235" s="17" t="str">
        <x:v>xAI</x:v>
      </x:c>
      <x:c r="D235" s="17" t="str">
        <x:v>lineage:xai:grok-4-5</x:v>
      </x:c>
      <x:c r="E235" s="17" t="str">
        <x:v>base:xai:grok-4-5</x:v>
      </x:c>
      <x:c r="F235" s="23" t="str">
        <x:v>Grok 4.5</x:v>
      </x:c>
      <x:c r="G235" s="23" t="str"/>
      <x:c r="H235" s="23" t="str">
        <x:v>Grok 4.5</x:v>
      </x:c>
      <x:c r="I235" s="31"/>
      <x:c r="J235" s="31" t="n">
        <x:v>46211</x:v>
      </x:c>
      <x:c r="K235" s="31" t="n">
        <x:v>46211</x:v>
      </x:c>
      <x:c r="L235" s="17" t="str">
        <x:v>ECI exact date</x:v>
      </x:c>
      <x:c r="M235" s="75"/>
      <x:c r="N235" s="20" t="n">
        <x:v>153.60935822710232</x:v>
      </x:c>
      <x:c r="O235" s="20" t="n">
        <x:v>151.92336443194313</x:v>
      </x:c>
      <x:c r="P235" s="20" t="n">
        <x:v>156.40087543568342</x:v>
      </x:c>
      <x:c r="Q235" s="20" t="n">
        <x:v>53.8265951657731</x:v>
      </x:c>
      <x:c r="R235" s="20"/>
      <x:c r="S235" s="20"/>
      <x:c r="T235" s="20"/>
      <x:c r="U235" s="20" t="n">
        <x:v>1500</x:v>
      </x:c>
      <x:c r="V235" s="20"/>
      <x:c r="W235" s="20" t="str"/>
      <x:c r="X235" s="20"/>
      <x:c r="Y235" s="20"/>
      <x:c r="Z235" s="20"/>
      <x:c r="AA235" s="20"/>
      <x:c r="AB235" s="23" t="str"/>
      <x:c r="AC235" s="23" t="str">
        <x:v>Final model + exact ECI join</x:v>
      </x:c>
      <x:c r="AD235" s="23" t="str"/>
      <x:c r="AE235" s="23" t="str"/>
      <x:c r="AF235" s="23" t="str"/>
      <x:c r="AG235" s="78"/>
      <x:c r="AH235" s="81"/>
      <x:c r="AI235" s="23" t="str"/>
      <x:c r="AJ235" s="23" t="str"/>
      <x:c r="AK235" s="78"/>
      <x:c r="AL235" s="23"/>
    </x:row>
    <x:row r="236">
      <x:c r="A236" s="17" t="str">
        <x:v>openai:gpt-5-6-luna</x:v>
      </x:c>
      <x:c r="B236" s="17" t="str">
        <x:v>GPT-5.6 Luna</x:v>
      </x:c>
      <x:c r="C236" s="17" t="str">
        <x:v>OpenAI</x:v>
      </x:c>
      <x:c r="D236" s="17" t="str">
        <x:v>lineage:openai:gpt-5-6-luna</x:v>
      </x:c>
      <x:c r="E236" s="17" t="str">
        <x:v>base:openai:gpt-5-6-luna</x:v>
      </x:c>
      <x:c r="F236" s="23" t="str">
        <x:v>GPT-5.6 Luna</x:v>
      </x:c>
      <x:c r="G236" s="23" t="str"/>
      <x:c r="H236" s="23" t="str">
        <x:v>GPT-5.6 Luna</x:v>
      </x:c>
      <x:c r="I236" s="31"/>
      <x:c r="J236" s="31" t="n">
        <x:v>46212</x:v>
      </x:c>
      <x:c r="K236" s="31" t="n">
        <x:v>46212</x:v>
      </x:c>
      <x:c r="L236" s="17" t="str">
        <x:v>ECI exact date</x:v>
      </x:c>
      <x:c r="M236" s="75"/>
      <x:c r="N236" s="20" t="n">
        <x:v>155.34898857294382</x:v>
      </x:c>
      <x:c r="O236" s="20" t="n">
        <x:v>152.76976377642833</x:v>
      </x:c>
      <x:c r="P236" s="20" t="n">
        <x:v>157.86458061225426</x:v>
      </x:c>
      <x:c r="Q236" s="20" t="n">
        <x:v>51.2359331798034</x:v>
      </x:c>
      <x:c r="R236" s="20"/>
      <x:c r="S236" s="20"/>
      <x:c r="T236" s="20"/>
      <x:c r="U236" s="20"/>
      <x:c r="V236" s="20"/>
      <x:c r="W236" s="20" t="str"/>
      <x:c r="X236" s="20"/>
      <x:c r="Y236" s="20"/>
      <x:c r="Z236" s="20"/>
      <x:c r="AA236" s="20"/>
      <x:c r="AB236" s="23" t="str"/>
      <x:c r="AC236" s="23" t="str">
        <x:v>Final model + exact ECI join</x:v>
      </x:c>
      <x:c r="AD236" s="23" t="str"/>
      <x:c r="AE236" s="23" t="str"/>
      <x:c r="AF236" s="23" t="str"/>
      <x:c r="AG236" s="78"/>
      <x:c r="AH236" s="81"/>
      <x:c r="AI236" s="23" t="str"/>
      <x:c r="AJ236" s="23" t="str"/>
      <x:c r="AK236" s="78"/>
      <x:c r="AL236" s="23"/>
    </x:row>
    <x:row r="237">
      <x:c r="A237" s="17" t="str">
        <x:v>openai:gpt-5-6-sol</x:v>
      </x:c>
      <x:c r="B237" s="17" t="str">
        <x:v>GPT-5.6 Sol</x:v>
      </x:c>
      <x:c r="C237" s="17" t="str">
        <x:v>OpenAI</x:v>
      </x:c>
      <x:c r="D237" s="17" t="str">
        <x:v>lineage:openai:gpt-5-6-sol</x:v>
      </x:c>
      <x:c r="E237" s="17" t="str">
        <x:v>base:openai:gpt-5-6-sol</x:v>
      </x:c>
      <x:c r="F237" s="23" t="str">
        <x:v>GPT-5.6 Sol</x:v>
      </x:c>
      <x:c r="G237" s="23" t="str"/>
      <x:c r="H237" s="23" t="str">
        <x:v>GPT-5.6 Sol</x:v>
      </x:c>
      <x:c r="I237" s="31"/>
      <x:c r="J237" s="31" t="n">
        <x:v>46212</x:v>
      </x:c>
      <x:c r="K237" s="31" t="n">
        <x:v>46212</x:v>
      </x:c>
      <x:c r="L237" s="17" t="str">
        <x:v>ECI exact date</x:v>
      </x:c>
      <x:c r="M237" s="75"/>
      <x:c r="N237" s="20" t="n">
        <x:v>161.7210971187139</x:v>
      </x:c>
      <x:c r="O237" s="20" t="n">
        <x:v>159.3057997035483</x:v>
      </x:c>
      <x:c r="P237" s="20" t="n">
        <x:v>165.50349970145692</x:v>
      </x:c>
      <x:c r="Q237" s="20" t="n">
        <x:v>58.889831189723</x:v>
      </x:c>
      <x:c r="R237" s="20"/>
      <x:c r="S237" s="20"/>
      <x:c r="T237" s="20"/>
      <x:c r="U237" s="20"/>
      <x:c r="V237" s="20"/>
      <x:c r="W237" s="20" t="str"/>
      <x:c r="X237" s="20"/>
      <x:c r="Y237" s="20"/>
      <x:c r="Z237" s="20"/>
      <x:c r="AA237" s="20"/>
      <x:c r="AB237" s="23" t="str"/>
      <x:c r="AC237" s="23" t="str">
        <x:v>Final model + exact ECI join</x:v>
      </x:c>
      <x:c r="AD237" s="23" t="str"/>
      <x:c r="AE237" s="23" t="str"/>
      <x:c r="AF237" s="23" t="str"/>
      <x:c r="AG237" s="78"/>
      <x:c r="AH237" s="81"/>
      <x:c r="AI237" s="23" t="str"/>
      <x:c r="AJ237" s="23" t="str"/>
      <x:c r="AK237" s="78"/>
      <x:c r="AL237" s="23"/>
    </x:row>
    <x:row r="238">
      <x:c r="A238" s="17" t="str">
        <x:v>openai:gpt-5-6-terra</x:v>
      </x:c>
      <x:c r="B238" s="17" t="str">
        <x:v>GPT-5.6 Terra</x:v>
      </x:c>
      <x:c r="C238" s="17" t="str">
        <x:v>OpenAI</x:v>
      </x:c>
      <x:c r="D238" s="17" t="str">
        <x:v>lineage:openai:gpt-5-6-terra</x:v>
      </x:c>
      <x:c r="E238" s="17" t="str">
        <x:v>base:openai:gpt-5-6-terra</x:v>
      </x:c>
      <x:c r="F238" s="23" t="str">
        <x:v>GPT-5.6 Terra</x:v>
      </x:c>
      <x:c r="G238" s="23" t="str"/>
      <x:c r="H238" s="23" t="str">
        <x:v>GPT-5.6 Terra</x:v>
      </x:c>
      <x:c r="I238" s="31"/>
      <x:c r="J238" s="31" t="n">
        <x:v>46212</x:v>
      </x:c>
      <x:c r="K238" s="31" t="n">
        <x:v>46212</x:v>
      </x:c>
      <x:c r="L238" s="17" t="str">
        <x:v>ECI exact date</x:v>
      </x:c>
      <x:c r="M238" s="75"/>
      <x:c r="N238" s="20" t="n">
        <x:v>158.23470199211692</x:v>
      </x:c>
      <x:c r="O238" s="20" t="n">
        <x:v>155.57716799867544</x:v>
      </x:c>
      <x:c r="P238" s="20" t="n">
        <x:v>161.27856920045247</x:v>
      </x:c>
      <x:c r="Q238" s="20" t="n">
        <x:v>54.9528567569231</x:v>
      </x:c>
      <x:c r="R238" s="20"/>
      <x:c r="S238" s="20"/>
      <x:c r="T238" s="20"/>
      <x:c r="U238" s="20"/>
      <x:c r="V238" s="20"/>
      <x:c r="W238" s="20" t="str"/>
      <x:c r="X238" s="20"/>
      <x:c r="Y238" s="20"/>
      <x:c r="Z238" s="20"/>
      <x:c r="AA238" s="20"/>
      <x:c r="AB238" s="23" t="str"/>
      <x:c r="AC238" s="23" t="str">
        <x:v>Final model + exact ECI join</x:v>
      </x:c>
      <x:c r="AD238" s="23" t="str"/>
      <x:c r="AE238" s="23" t="str"/>
      <x:c r="AF238" s="23" t="str"/>
      <x:c r="AG238" s="78"/>
      <x:c r="AH238" s="81"/>
      <x:c r="AI238" s="23" t="str"/>
      <x:c r="AJ238" s="23" t="str"/>
      <x:c r="AK238" s="78"/>
      <x:c r="AL238" s="23"/>
    </x:row>
    <x:row r="239">
      <x:c r="A239" s="17" t="str">
        <x:v>moonshot:kimi-k3</x:v>
      </x:c>
      <x:c r="B239" s="17" t="str">
        <x:v>Kimi K3</x:v>
      </x:c>
      <x:c r="C239" s="17" t="str">
        <x:v>Moonshot</x:v>
      </x:c>
      <x:c r="D239" s="17" t="str">
        <x:v>lineage:moonshot:kimi-k3</x:v>
      </x:c>
      <x:c r="E239" s="17" t="str">
        <x:v>base:moonshot:kimi-k3</x:v>
      </x:c>
      <x:c r="F239" s="23" t="str">
        <x:v>Kimi K3</x:v>
      </x:c>
      <x:c r="G239" s="23" t="str"/>
      <x:c r="H239" s="23" t="str">
        <x:v>Kimi K3</x:v>
      </x:c>
      <x:c r="I239" s="31"/>
      <x:c r="J239" s="31" t="n">
        <x:v>46219</x:v>
      </x:c>
      <x:c r="K239" s="31" t="n">
        <x:v>46219</x:v>
      </x:c>
      <x:c r="L239" s="17" t="str">
        <x:v>ECI exact date</x:v>
      </x:c>
      <x:c r="M239" s="75"/>
      <x:c r="N239" s="20" t="n">
        <x:v>155.5939255295791</x:v>
      </x:c>
      <x:c r="O239" s="20" t="n">
        <x:v>153.7185667991785</x:v>
      </x:c>
      <x:c r="P239" s="20" t="n">
        <x:v>158.77314102065105</x:v>
      </x:c>
      <x:c r="Q239" s="20" t="n">
        <x:v>57.1123394372091</x:v>
      </x:c>
      <x:c r="R239" s="20"/>
      <x:c r="S239" s="20"/>
      <x:c r="T239" s="20"/>
      <x:c r="U239" s="20" t="n">
        <x:v>2780</x:v>
      </x:c>
      <x:c r="V239" s="20"/>
      <x:c r="W239" s="20" t="str"/>
      <x:c r="X239" s="20"/>
      <x:c r="Y239" s="20"/>
      <x:c r="Z239" s="20"/>
      <x:c r="AA239" s="20"/>
      <x:c r="AB239" s="23" t="str"/>
      <x:c r="AC239" s="23" t="str">
        <x:v>Final model + exact ECI join</x:v>
      </x:c>
      <x:c r="AD239" s="23" t="str"/>
      <x:c r="AE239" s="23" t="str"/>
      <x:c r="AF239" s="23" t="str"/>
      <x:c r="AG239" s="78"/>
      <x:c r="AH239" s="81"/>
      <x:c r="AI239" s="23" t="str"/>
      <x:c r="AJ239" s="23" t="str"/>
      <x:c r="AK239" s="78"/>
      <x:c r="AL239" s="23"/>
    </x:row>
    <x:row r="240">
      <x:c r="A240" s="18" t="str">
        <x:v>anthropic:claude-opus-5</x:v>
      </x:c>
      <x:c r="B240" s="18" t="str">
        <x:v>Claude Opus 5</x:v>
      </x:c>
      <x:c r="C240" s="18" t="str">
        <x:v>Anthropic</x:v>
      </x:c>
      <x:c r="D240" s="18" t="str">
        <x:v>lineage:anthropic:claude-opus-5</x:v>
      </x:c>
      <x:c r="E240" s="18" t="str">
        <x:v>base:anthropic:claude-opus-5</x:v>
      </x:c>
      <x:c r="F240" s="24" t="str">
        <x:v>Claude Opus 5</x:v>
      </x:c>
      <x:c r="G240" s="24" t="str"/>
      <x:c r="H240" s="24" t="str">
        <x:v>Claude Opus 5</x:v>
      </x:c>
      <x:c r="I240" s="32"/>
      <x:c r="J240" s="32" t="n">
        <x:v>46227</x:v>
      </x:c>
      <x:c r="K240" s="32" t="n">
        <x:v>46227</x:v>
      </x:c>
      <x:c r="L240" s="18" t="str">
        <x:v>ECI exact date</x:v>
      </x:c>
      <x:c r="M240" s="76"/>
      <x:c r="N240" s="21" t="n">
        <x:v>159.3778667882398</x:v>
      </x:c>
      <x:c r="O240" s="21" t="n">
        <x:v>157.24933114170264</x:v>
      </x:c>
      <x:c r="P240" s="21" t="n">
        <x:v>162.20640578425878</x:v>
      </x:c>
      <x:c r="Q240" s="21" t="n">
        <x:v>60.6918740157091</x:v>
      </x:c>
      <x:c r="R240" s="21"/>
      <x:c r="S240" s="21"/>
      <x:c r="T240" s="21"/>
      <x:c r="U240" s="21"/>
      <x:c r="V240" s="21"/>
      <x:c r="W240" s="21" t="str"/>
      <x:c r="X240" s="21"/>
      <x:c r="Y240" s="21"/>
      <x:c r="Z240" s="21"/>
      <x:c r="AA240" s="21"/>
      <x:c r="AB240" s="24" t="str"/>
      <x:c r="AC240" s="24" t="str">
        <x:v>Final model + exact ECI join</x:v>
      </x:c>
      <x:c r="AD240" s="24" t="str"/>
      <x:c r="AE240" s="24" t="str"/>
      <x:c r="AF240" s="24" t="str"/>
      <x:c r="AG240" s="79"/>
      <x:c r="AH240" s="82"/>
      <x:c r="AI240" s="24" t="str"/>
      <x:c r="AJ240" s="24" t="str"/>
      <x:c r="AK240" s="79"/>
      <x:c r="AL240" s="24"/>
    </x:row>
  </x:sheetData>
  <x:mergeCells>
    <x:mergeCell ref="A1:AL1"/>
    <x:mergeCell ref="A2:AL3"/>
  </x:mergeCells>
  <x:conditionalFormatting sqref="AD6:AD240">
    <x:cfRule type="containsText" dxfId="2" priority="1" operator="containsText" text="conflict"/>
    <x:cfRule type="containsText" dxfId="3" priority="2" operator="containsText" text="variance"/>
  </x:conditionalFormatting>
  <x:pageMargins left="0.7" right="0.7" top="0.75" bottom="0.75" header="0.3" footer="0.3"/>
  <x:tableParts count="1">
    <x:tablePart xmlns:r="http://schemas.openxmlformats.org/officeDocument/2006/relationships" r:id="R0000000000000039"/>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4" hidden="0" customWidth="1"/>
    <x:col min="2" max="2" width="38" hidden="0" customWidth="1"/>
    <x:col min="3" max="3" width="44" hidden="0" customWidth="1"/>
    <x:col min="4" max="4" width="38" hidden="0" customWidth="1"/>
    <x:col min="5" max="5" width="34" hidden="0" customWidth="1"/>
    <x:col min="6" max="6" width="34" hidden="0" customWidth="1"/>
    <x:col min="7" max="7" width="34" hidden="0" customWidth="1"/>
    <x:col min="8" max="8" width="34" hidden="0" customWidth="1"/>
  </x:cols>
  <x:sheetData>
    <x:row r="1" ht="36" customHeight="1">
      <x:c r="A1" s="68" t="str">
        <x:v>Alias map — source names to canonical checkpoints</x:v>
      </x:c>
      <x:c r="B1" s="68"/>
      <x:c r="C1" s="68"/>
      <x:c r="D1" s="68"/>
      <x:c r="E1" s="68"/>
      <x:c r="F1" s="68"/>
      <x:c r="G1" s="68"/>
      <x:c r="H1" s="68"/>
    </x:row>
    <x:row r="2">
      <x:c r="A2" s="6" t="str">
        <x:v>This is the only legal join layer. Fuzzy suggestions were used only for manual review and never enter the workbook. Each source/alias pair is unique; blank matched-source aliases mean no exact checkpoint match exists in the adjudicated source.</x:v>
      </x:c>
      <x:c r="B2" s="6"/>
      <x:c r="C2" s="6"/>
      <x:c r="D2" s="6"/>
      <x:c r="E2" s="6"/>
      <x:c r="F2" s="6"/>
      <x:c r="G2" s="6"/>
      <x:c r="H2" s="6"/>
    </x:row>
    <x:row r="3">
      <x:c r="A3" s="6"/>
      <x:c r="B3" s="6"/>
      <x:c r="C3" s="6"/>
      <x:c r="D3" s="6"/>
      <x:c r="E3" s="6"/>
      <x:c r="F3" s="6"/>
      <x:c r="G3" s="6"/>
      <x:c r="H3" s="6"/>
    </x:row>
    <x:row r="5" ht="34" customHeight="1">
      <x:c r="A5" s="73" t="str">
        <x:v>Source</x:v>
      </x:c>
      <x:c r="B5" s="73" t="str">
        <x:v>Source alias / query</x:v>
      </x:c>
      <x:c r="C5" s="73" t="str">
        <x:v>Canonical checkpoint ID</x:v>
      </x:c>
      <x:c r="D5" s="73" t="str">
        <x:v>Matched source alias</x:v>
      </x:c>
      <x:c r="E5" s="73" t="str">
        <x:v>Join method</x:v>
      </x:c>
      <x:c r="F5" s="73" t="str">
        <x:v>Review</x:v>
      </x:c>
      <x:c r="G5" s="73" t="str">
        <x:v>Status</x:v>
      </x:c>
      <x:c r="H5" s="73" t="str">
        <x:v>Source row / note</x:v>
      </x:c>
    </x:row>
    <x:row r="6">
      <x:c r="A6" s="16" t="str">
        <x:v>Epoch ECI 2026-07-31</x:v>
      </x:c>
      <x:c r="B6" s="22" t="str">
        <x:v>GPT-5.6 Sol</x:v>
      </x:c>
      <x:c r="C6" s="22" t="str">
        <x:v>openai:gpt-5-6-sol</x:v>
      </x:c>
      <x:c r="D6" s="22" t="str">
        <x:v>GPT-5.6 Sol</x:v>
      </x:c>
      <x:c r="E6" s="22" t="str">
        <x:v>Exact self identity</x:v>
      </x:c>
      <x:c r="F6" s="22" t="str">
        <x:v>Current snapshot plus manually reviewed identity metadata</x:v>
      </x:c>
      <x:c r="G6" s="22" t="str">
        <x:v>Matched</x:v>
      </x:c>
      <x:c r="H6" s="22" t="str">
        <x:v>epoch_eci_reproduced_scores_2026-07-31.csv row 2</x:v>
      </x:c>
    </x:row>
    <x:row r="7">
      <x:c r="A7" s="17" t="str">
        <x:v>Epoch ECI 2026-07-31</x:v>
      </x:c>
      <x:c r="B7" s="23" t="str">
        <x:v>GPT-5.5 Pro</x:v>
      </x:c>
      <x:c r="C7" s="23" t="str">
        <x:v>openai:gpt-5-5-pro</x:v>
      </x:c>
      <x:c r="D7" s="23" t="str">
        <x:v>GPT-5.5 Pro</x:v>
      </x:c>
      <x:c r="E7" s="23" t="str">
        <x:v>Exact self identity</x:v>
      </x:c>
      <x:c r="F7" s="23" t="str">
        <x:v>Current snapshot plus manually reviewed identity metadata</x:v>
      </x:c>
      <x:c r="G7" s="23" t="str">
        <x:v>Matched</x:v>
      </x:c>
      <x:c r="H7" s="23" t="str">
        <x:v>epoch_eci_reproduced_scores_2026-07-31.csv row 3</x:v>
      </x:c>
    </x:row>
    <x:row r="8">
      <x:c r="A8" s="17" t="str">
        <x:v>Epoch ECI 2026-07-31</x:v>
      </x:c>
      <x:c r="B8" s="23" t="str">
        <x:v>Claude Fable 5</x:v>
      </x:c>
      <x:c r="C8" s="23" t="str">
        <x:v>anthropic:claude-fable-5</x:v>
      </x:c>
      <x:c r="D8" s="23" t="str">
        <x:v>Claude Fable 5</x:v>
      </x:c>
      <x:c r="E8" s="23" t="str">
        <x:v>Exact self identity</x:v>
      </x:c>
      <x:c r="F8" s="23" t="str">
        <x:v>Current snapshot plus manually reviewed identity metadata</x:v>
      </x:c>
      <x:c r="G8" s="23" t="str">
        <x:v>Matched</x:v>
      </x:c>
      <x:c r="H8" s="23" t="str">
        <x:v>epoch_eci_reproduced_scores_2026-07-31.csv row 4</x:v>
      </x:c>
    </x:row>
    <x:row r="9">
      <x:c r="A9" s="17" t="str">
        <x:v>Epoch ECI 2026-07-31</x:v>
      </x:c>
      <x:c r="B9" s="23" t="str">
        <x:v>Claude Opus 5</x:v>
      </x:c>
      <x:c r="C9" s="23" t="str">
        <x:v>anthropic:claude-opus-5</x:v>
      </x:c>
      <x:c r="D9" s="23" t="str">
        <x:v>Claude Opus 5</x:v>
      </x:c>
      <x:c r="E9" s="23" t="str">
        <x:v>Exact self identity</x:v>
      </x:c>
      <x:c r="F9" s="23" t="str">
        <x:v>Current snapshot plus manually reviewed identity metadata</x:v>
      </x:c>
      <x:c r="G9" s="23" t="str">
        <x:v>Matched</x:v>
      </x:c>
      <x:c r="H9" s="23" t="str">
        <x:v>epoch_eci_reproduced_scores_2026-07-31.csv row 5</x:v>
      </x:c>
    </x:row>
    <x:row r="10">
      <x:c r="A10" s="17" t="str">
        <x:v>Epoch ECI 2026-07-31</x:v>
      </x:c>
      <x:c r="B10" s="23" t="str">
        <x:v>GPT-5.5</x:v>
      </x:c>
      <x:c r="C10" s="23" t="str">
        <x:v>openai:gpt-5-5</x:v>
      </x:c>
      <x:c r="D10" s="23" t="str">
        <x:v>GPT-5.5</x:v>
      </x:c>
      <x:c r="E10" s="23" t="str">
        <x:v>Exact self identity</x:v>
      </x:c>
      <x:c r="F10" s="23" t="str">
        <x:v>Current snapshot plus manually reviewed identity metadata</x:v>
      </x:c>
      <x:c r="G10" s="23" t="str">
        <x:v>Matched</x:v>
      </x:c>
      <x:c r="H10" s="23" t="str">
        <x:v>epoch_eci_reproduced_scores_2026-07-31.csv row 6</x:v>
      </x:c>
    </x:row>
    <x:row r="11">
      <x:c r="A11" s="17" t="str">
        <x:v>Epoch ECI 2026-07-31</x:v>
      </x:c>
      <x:c r="B11" s="23" t="str">
        <x:v>GPT-5.6 Terra</x:v>
      </x:c>
      <x:c r="C11" s="23" t="str">
        <x:v>openai:gpt-5-6-terra</x:v>
      </x:c>
      <x:c r="D11" s="23" t="str">
        <x:v>GPT-5.6 Terra</x:v>
      </x:c>
      <x:c r="E11" s="23" t="str">
        <x:v>Exact self identity</x:v>
      </x:c>
      <x:c r="F11" s="23" t="str">
        <x:v>Current snapshot plus manually reviewed identity metadata</x:v>
      </x:c>
      <x:c r="G11" s="23" t="str">
        <x:v>Matched</x:v>
      </x:c>
      <x:c r="H11" s="23" t="str">
        <x:v>epoch_eci_reproduced_scores_2026-07-31.csv row 7</x:v>
      </x:c>
    </x:row>
    <x:row r="12">
      <x:c r="A12" s="17" t="str">
        <x:v>Epoch ECI 2026-07-31</x:v>
      </x:c>
      <x:c r="B12" s="23" t="str">
        <x:v>Claude Opus 4.8</x:v>
      </x:c>
      <x:c r="C12" s="23" t="str">
        <x:v>anthropic:claude-opus-4-8</x:v>
      </x:c>
      <x:c r="D12" s="23" t="str">
        <x:v>Claude Opus 4.8</x:v>
      </x:c>
      <x:c r="E12" s="23" t="str">
        <x:v>Exact self identity</x:v>
      </x:c>
      <x:c r="F12" s="23" t="str">
        <x:v>Current snapshot plus manually reviewed identity metadata</x:v>
      </x:c>
      <x:c r="G12" s="23" t="str">
        <x:v>Matched</x:v>
      </x:c>
      <x:c r="H12" s="23" t="str">
        <x:v>epoch_eci_reproduced_scores_2026-07-31.csv row 8</x:v>
      </x:c>
    </x:row>
    <x:row r="13">
      <x:c r="A13" s="17" t="str">
        <x:v>Epoch ECI 2026-07-31</x:v>
      </x:c>
      <x:c r="B13" s="23" t="str">
        <x:v>GPT-5.4 Pro</x:v>
      </x:c>
      <x:c r="C13" s="23" t="str">
        <x:v>openai:gpt-5-4-pro</x:v>
      </x:c>
      <x:c r="D13" s="23" t="str">
        <x:v>GPT-5.4 Pro</x:v>
      </x:c>
      <x:c r="E13" s="23" t="str">
        <x:v>Exact self identity</x:v>
      </x:c>
      <x:c r="F13" s="23" t="str">
        <x:v>Current snapshot plus manually reviewed identity metadata</x:v>
      </x:c>
      <x:c r="G13" s="23" t="str">
        <x:v>Matched</x:v>
      </x:c>
      <x:c r="H13" s="23" t="str">
        <x:v>epoch_eci_reproduced_scores_2026-07-31.csv row 9</x:v>
      </x:c>
    </x:row>
    <x:row r="14">
      <x:c r="A14" s="17" t="str">
        <x:v>Epoch ECI 2026-07-31</x:v>
      </x:c>
      <x:c r="B14" s="23" t="str">
        <x:v>GPT-5.4</x:v>
      </x:c>
      <x:c r="C14" s="23" t="str">
        <x:v>openai:gpt-5-4</x:v>
      </x:c>
      <x:c r="D14" s="23" t="str">
        <x:v>GPT-5.4</x:v>
      </x:c>
      <x:c r="E14" s="23" t="str">
        <x:v>Exact self identity</x:v>
      </x:c>
      <x:c r="F14" s="23" t="str">
        <x:v>Current snapshot plus manually reviewed identity metadata</x:v>
      </x:c>
      <x:c r="G14" s="23" t="str">
        <x:v>Matched</x:v>
      </x:c>
      <x:c r="H14" s="23" t="str">
        <x:v>epoch_eci_reproduced_scores_2026-07-31.csv row 10</x:v>
      </x:c>
    </x:row>
    <x:row r="15">
      <x:c r="A15" s="17" t="str">
        <x:v>Epoch ECI 2026-07-31</x:v>
      </x:c>
      <x:c r="B15" s="23" t="str">
        <x:v>Claude Opus 4.7</x:v>
      </x:c>
      <x:c r="C15" s="23" t="str">
        <x:v>anthropic:claude-opus-4-7</x:v>
      </x:c>
      <x:c r="D15" s="23" t="str">
        <x:v>Claude Opus 4.7</x:v>
      </x:c>
      <x:c r="E15" s="23" t="str">
        <x:v>Exact self identity</x:v>
      </x:c>
      <x:c r="F15" s="23" t="str">
        <x:v>Current snapshot plus manually reviewed identity metadata</x:v>
      </x:c>
      <x:c r="G15" s="23" t="str">
        <x:v>Matched</x:v>
      </x:c>
      <x:c r="H15" s="23" t="str">
        <x:v>epoch_eci_reproduced_scores_2026-07-31.csv row 11</x:v>
      </x:c>
    </x:row>
    <x:row r="16">
      <x:c r="A16" s="17" t="str">
        <x:v>Epoch ECI 2026-07-31</x:v>
      </x:c>
      <x:c r="B16" s="23" t="str">
        <x:v>Kimi K3</x:v>
      </x:c>
      <x:c r="C16" s="23" t="str">
        <x:v>moonshot:kimi-k3</x:v>
      </x:c>
      <x:c r="D16" s="23" t="str">
        <x:v>Kimi K3</x:v>
      </x:c>
      <x:c r="E16" s="23" t="str">
        <x:v>Exact self identity</x:v>
      </x:c>
      <x:c r="F16" s="23" t="str">
        <x:v>Current snapshot plus manually reviewed identity metadata</x:v>
      </x:c>
      <x:c r="G16" s="23" t="str">
        <x:v>Matched</x:v>
      </x:c>
      <x:c r="H16" s="23" t="str">
        <x:v>epoch_eci_reproduced_scores_2026-07-31.csv row 12</x:v>
      </x:c>
    </x:row>
    <x:row r="17">
      <x:c r="A17" s="17" t="str">
        <x:v>Epoch ECI 2026-07-31</x:v>
      </x:c>
      <x:c r="B17" s="23" t="str">
        <x:v>GPT-5.3 Codex</x:v>
      </x:c>
      <x:c r="C17" s="23" t="str">
        <x:v>openai:gpt-5-3-codex</x:v>
      </x:c>
      <x:c r="D17" s="23" t="str">
        <x:v>GPT-5.3 Codex</x:v>
      </x:c>
      <x:c r="E17" s="23" t="str">
        <x:v>Exact self identity</x:v>
      </x:c>
      <x:c r="F17" s="23" t="str">
        <x:v>Current snapshot plus manually reviewed identity metadata</x:v>
      </x:c>
      <x:c r="G17" s="23" t="str">
        <x:v>Matched</x:v>
      </x:c>
      <x:c r="H17" s="23" t="str">
        <x:v>epoch_eci_reproduced_scores_2026-07-31.csv row 13</x:v>
      </x:c>
    </x:row>
    <x:row r="18">
      <x:c r="A18" s="17" t="str">
        <x:v>Epoch ECI 2026-07-31</x:v>
      </x:c>
      <x:c r="B18" s="23" t="str">
        <x:v>Claude Opus 4.6</x:v>
      </x:c>
      <x:c r="C18" s="23" t="str">
        <x:v>anthropic:claude-opus-4-6</x:v>
      </x:c>
      <x:c r="D18" s="23" t="str">
        <x:v>Claude Opus 4.6</x:v>
      </x:c>
      <x:c r="E18" s="23" t="str">
        <x:v>Exact self identity</x:v>
      </x:c>
      <x:c r="F18" s="23" t="str">
        <x:v>Current snapshot plus manually reviewed identity metadata</x:v>
      </x:c>
      <x:c r="G18" s="23" t="str">
        <x:v>Matched</x:v>
      </x:c>
      <x:c r="H18" s="23" t="str">
        <x:v>epoch_eci_reproduced_scores_2026-07-31.csv row 14</x:v>
      </x:c>
    </x:row>
    <x:row r="19">
      <x:c r="A19" s="17" t="str">
        <x:v>Epoch ECI 2026-07-31</x:v>
      </x:c>
      <x:c r="B19" s="23" t="str">
        <x:v>GPT-5.6 Luna</x:v>
      </x:c>
      <x:c r="C19" s="23" t="str">
        <x:v>openai:gpt-5-6-luna</x:v>
      </x:c>
      <x:c r="D19" s="23" t="str">
        <x:v>GPT-5.6 Luna</x:v>
      </x:c>
      <x:c r="E19" s="23" t="str">
        <x:v>Exact self identity</x:v>
      </x:c>
      <x:c r="F19" s="23" t="str">
        <x:v>Current snapshot plus manually reviewed identity metadata</x:v>
      </x:c>
      <x:c r="G19" s="23" t="str">
        <x:v>Matched</x:v>
      </x:c>
      <x:c r="H19" s="23" t="str">
        <x:v>epoch_eci_reproduced_scores_2026-07-31.csv row 15</x:v>
      </x:c>
    </x:row>
    <x:row r="20">
      <x:c r="A20" s="17" t="str">
        <x:v>Epoch ECI 2026-07-31</x:v>
      </x:c>
      <x:c r="B20" s="23" t="str">
        <x:v>Gemini 3.1 Pro</x:v>
      </x:c>
      <x:c r="C20" s="23" t="str">
        <x:v>google:gemini-3-1-pro</x:v>
      </x:c>
      <x:c r="D20" s="23" t="str">
        <x:v>Gemini 3.1 Pro</x:v>
      </x:c>
      <x:c r="E20" s="23" t="str">
        <x:v>Exact self identity</x:v>
      </x:c>
      <x:c r="F20" s="23" t="str">
        <x:v>Current snapshot plus manually reviewed identity metadata</x:v>
      </x:c>
      <x:c r="G20" s="23" t="str">
        <x:v>Matched</x:v>
      </x:c>
      <x:c r="H20" s="23" t="str">
        <x:v>epoch_eci_reproduced_scores_2026-07-31.csv row 16</x:v>
      </x:c>
    </x:row>
    <x:row r="21">
      <x:c r="A21" s="17" t="str">
        <x:v>Epoch ECI 2026-07-31</x:v>
      </x:c>
      <x:c r="B21" s="23" t="str">
        <x:v>GPT-5.2 Pro</x:v>
      </x:c>
      <x:c r="C21" s="23" t="str">
        <x:v>openai:gpt-5-2-pro</x:v>
      </x:c>
      <x:c r="D21" s="23" t="str">
        <x:v>GPT-5.2 Pro</x:v>
      </x:c>
      <x:c r="E21" s="23" t="str">
        <x:v>Exact self identity</x:v>
      </x:c>
      <x:c r="F21" s="23" t="str">
        <x:v>Current snapshot plus manually reviewed identity metadata</x:v>
      </x:c>
      <x:c r="G21" s="23" t="str">
        <x:v>Matched</x:v>
      </x:c>
      <x:c r="H21" s="23" t="str">
        <x:v>epoch_eci_reproduced_scores_2026-07-31.csv row 17</x:v>
      </x:c>
    </x:row>
    <x:row r="22">
      <x:c r="A22" s="17" t="str">
        <x:v>Epoch ECI 2026-07-31</x:v>
      </x:c>
      <x:c r="B22" s="23" t="str">
        <x:v>Gemini 3.5 Flash</x:v>
      </x:c>
      <x:c r="C22" s="23" t="str">
        <x:v>google:gemini-3-5-flash</x:v>
      </x:c>
      <x:c r="D22" s="23" t="str">
        <x:v>Gemini 3.5 Flash</x:v>
      </x:c>
      <x:c r="E22" s="23" t="str">
        <x:v>Exact self identity</x:v>
      </x:c>
      <x:c r="F22" s="23" t="str">
        <x:v>Current snapshot plus manually reviewed identity metadata</x:v>
      </x:c>
      <x:c r="G22" s="23" t="str">
        <x:v>Matched</x:v>
      </x:c>
      <x:c r="H22" s="23" t="str">
        <x:v>epoch_eci_reproduced_scores_2026-07-31.csv row 18</x:v>
      </x:c>
    </x:row>
    <x:row r="23">
      <x:c r="A23" s="17" t="str">
        <x:v>Epoch ECI 2026-07-31</x:v>
      </x:c>
      <x:c r="B23" s="23" t="str">
        <x:v>Muse Spark</x:v>
      </x:c>
      <x:c r="C23" s="23" t="str">
        <x:v>meta:muse-spark</x:v>
      </x:c>
      <x:c r="D23" s="23" t="str">
        <x:v>Muse Spark</x:v>
      </x:c>
      <x:c r="E23" s="23" t="str">
        <x:v>Exact self identity</x:v>
      </x:c>
      <x:c r="F23" s="23" t="str">
        <x:v>Current snapshot plus manually reviewed identity metadata</x:v>
      </x:c>
      <x:c r="G23" s="23" t="str">
        <x:v>Matched</x:v>
      </x:c>
      <x:c r="H23" s="23" t="str">
        <x:v>epoch_eci_reproduced_scores_2026-07-31.csv row 19</x:v>
      </x:c>
    </x:row>
    <x:row r="24">
      <x:c r="A24" s="17" t="str">
        <x:v>Epoch ECI 2026-07-31</x:v>
      </x:c>
      <x:c r="B24" s="23" t="str">
        <x:v>GPT-5.2</x:v>
      </x:c>
      <x:c r="C24" s="23" t="str">
        <x:v>openai:gpt-5-2</x:v>
      </x:c>
      <x:c r="D24" s="23" t="str">
        <x:v>GPT-5.2</x:v>
      </x:c>
      <x:c r="E24" s="23" t="str">
        <x:v>Exact self identity</x:v>
      </x:c>
      <x:c r="F24" s="23" t="str">
        <x:v>Current snapshot plus manually reviewed identity metadata</x:v>
      </x:c>
      <x:c r="G24" s="23" t="str">
        <x:v>Matched</x:v>
      </x:c>
      <x:c r="H24" s="23" t="str">
        <x:v>epoch_eci_reproduced_scores_2026-07-31.csv row 20</x:v>
      </x:c>
    </x:row>
    <x:row r="25">
      <x:c r="A25" s="17" t="str">
        <x:v>Epoch ECI 2026-07-31</x:v>
      </x:c>
      <x:c r="B25" s="23" t="str">
        <x:v>Grok 4.5</x:v>
      </x:c>
      <x:c r="C25" s="23" t="str">
        <x:v>xai:grok-4-5</x:v>
      </x:c>
      <x:c r="D25" s="23" t="str">
        <x:v>Grok 4.5</x:v>
      </x:c>
      <x:c r="E25" s="23" t="str">
        <x:v>Exact self identity</x:v>
      </x:c>
      <x:c r="F25" s="23" t="str">
        <x:v>Current snapshot plus manually reviewed identity metadata</x:v>
      </x:c>
      <x:c r="G25" s="23" t="str">
        <x:v>Matched</x:v>
      </x:c>
      <x:c r="H25" s="23" t="str">
        <x:v>epoch_eci_reproduced_scores_2026-07-31.csv row 21</x:v>
      </x:c>
    </x:row>
    <x:row r="26">
      <x:c r="A26" s="17" t="str">
        <x:v>Epoch ECI 2026-07-31</x:v>
      </x:c>
      <x:c r="B26" s="23" t="str">
        <x:v>Claude Sonnet 5</x:v>
      </x:c>
      <x:c r="C26" s="23" t="str">
        <x:v>anthropic:claude-sonnet-5</x:v>
      </x:c>
      <x:c r="D26" s="23" t="str">
        <x:v>Claude Sonnet 5</x:v>
      </x:c>
      <x:c r="E26" s="23" t="str">
        <x:v>Exact self identity</x:v>
      </x:c>
      <x:c r="F26" s="23" t="str">
        <x:v>Current snapshot plus manually reviewed identity metadata</x:v>
      </x:c>
      <x:c r="G26" s="23" t="str">
        <x:v>Matched</x:v>
      </x:c>
      <x:c r="H26" s="23" t="str">
        <x:v>epoch_eci_reproduced_scores_2026-07-31.csv row 22</x:v>
      </x:c>
    </x:row>
    <x:row r="27">
      <x:c r="A27" s="17" t="str">
        <x:v>Epoch ECI 2026-07-31</x:v>
      </x:c>
      <x:c r="B27" s="23" t="str">
        <x:v>Gemini 3 Pro</x:v>
      </x:c>
      <x:c r="C27" s="23" t="str">
        <x:v>google:gemini-3-pro</x:v>
      </x:c>
      <x:c r="D27" s="23" t="str">
        <x:v>Gemini 3 Pro</x:v>
      </x:c>
      <x:c r="E27" s="23" t="str">
        <x:v>Exact self identity</x:v>
      </x:c>
      <x:c r="F27" s="23" t="str">
        <x:v>Current snapshot plus manually reviewed identity metadata</x:v>
      </x:c>
      <x:c r="G27" s="23" t="str">
        <x:v>Matched</x:v>
      </x:c>
      <x:c r="H27" s="23" t="str">
        <x:v>epoch_eci_reproduced_scores_2026-07-31.csv row 23</x:v>
      </x:c>
    </x:row>
    <x:row r="28">
      <x:c r="A28" s="17" t="str">
        <x:v>Epoch ECI 2026-07-31</x:v>
      </x:c>
      <x:c r="B28" s="23" t="str">
        <x:v>Claude Sonnet 4.6</x:v>
      </x:c>
      <x:c r="C28" s="23" t="str">
        <x:v>anthropic:claude-sonnet-4-6</x:v>
      </x:c>
      <x:c r="D28" s="23" t="str">
        <x:v>Claude Sonnet 4.6</x:v>
      </x:c>
      <x:c r="E28" s="23" t="str">
        <x:v>Exact self identity</x:v>
      </x:c>
      <x:c r="F28" s="23" t="str">
        <x:v>Current snapshot plus manually reviewed identity metadata</x:v>
      </x:c>
      <x:c r="G28" s="23" t="str">
        <x:v>Matched</x:v>
      </x:c>
      <x:c r="H28" s="23" t="str">
        <x:v>epoch_eci_reproduced_scores_2026-07-31.csv row 24</x:v>
      </x:c>
    </x:row>
    <x:row r="29">
      <x:c r="A29" s="17" t="str">
        <x:v>Epoch ECI 2026-07-31</x:v>
      </x:c>
      <x:c r="B29" s="23" t="str">
        <x:v>Qwen3.7-Max</x:v>
      </x:c>
      <x:c r="C29" s="23" t="str">
        <x:v>alibaba:qwen3-7-max</x:v>
      </x:c>
      <x:c r="D29" s="23" t="str">
        <x:v>Qwen3.7-Max</x:v>
      </x:c>
      <x:c r="E29" s="23" t="str">
        <x:v>Exact self identity</x:v>
      </x:c>
      <x:c r="F29" s="23" t="str">
        <x:v>Current snapshot plus manually reviewed identity metadata</x:v>
      </x:c>
      <x:c r="G29" s="23" t="str">
        <x:v>Matched</x:v>
      </x:c>
      <x:c r="H29" s="23" t="str">
        <x:v>epoch_eci_reproduced_scores_2026-07-31.csv row 25</x:v>
      </x:c>
    </x:row>
    <x:row r="30">
      <x:c r="A30" s="17" t="str">
        <x:v>Epoch ECI 2026-07-31</x:v>
      </x:c>
      <x:c r="B30" s="23" t="str">
        <x:v>Grok 4.20</x:v>
      </x:c>
      <x:c r="C30" s="23" t="str">
        <x:v>xai:grok-4-20</x:v>
      </x:c>
      <x:c r="D30" s="23" t="str">
        <x:v>Grok 4.20</x:v>
      </x:c>
      <x:c r="E30" s="23" t="str">
        <x:v>Exact self identity</x:v>
      </x:c>
      <x:c r="F30" s="23" t="str">
        <x:v>Current snapshot plus manually reviewed identity metadata</x:v>
      </x:c>
      <x:c r="G30" s="23" t="str">
        <x:v>Matched</x:v>
      </x:c>
      <x:c r="H30" s="23" t="str">
        <x:v>epoch_eci_reproduced_scores_2026-07-31.csv row 26</x:v>
      </x:c>
    </x:row>
    <x:row r="31">
      <x:c r="A31" s="17" t="str">
        <x:v>Epoch ECI 2026-07-31</x:v>
      </x:c>
      <x:c r="B31" s="23" t="str">
        <x:v>GLM-5.2</x:v>
      </x:c>
      <x:c r="C31" s="23" t="str">
        <x:v>z-ai-zhipu-ai:glm-5-2</x:v>
      </x:c>
      <x:c r="D31" s="23" t="str">
        <x:v>GLM-5.2</x:v>
      </x:c>
      <x:c r="E31" s="23" t="str">
        <x:v>Exact self identity</x:v>
      </x:c>
      <x:c r="F31" s="23" t="str">
        <x:v>Current snapshot plus manually reviewed identity metadata</x:v>
      </x:c>
      <x:c r="G31" s="23" t="str">
        <x:v>Matched</x:v>
      </x:c>
      <x:c r="H31" s="23" t="str">
        <x:v>epoch_eci_reproduced_scores_2026-07-31.csv row 27</x:v>
      </x:c>
    </x:row>
    <x:row r="32">
      <x:c r="A32" s="17" t="str">
        <x:v>Epoch ECI 2026-07-31</x:v>
      </x:c>
      <x:c r="B32" s="23" t="str">
        <x:v>Kimi K2.6</x:v>
      </x:c>
      <x:c r="C32" s="23" t="str">
        <x:v>moonshot:kimi-k2-6</x:v>
      </x:c>
      <x:c r="D32" s="23" t="str">
        <x:v>Kimi K2.6</x:v>
      </x:c>
      <x:c r="E32" s="23" t="str">
        <x:v>Exact self identity</x:v>
      </x:c>
      <x:c r="F32" s="23" t="str">
        <x:v>Current snapshot plus manually reviewed identity metadata</x:v>
      </x:c>
      <x:c r="G32" s="23" t="str">
        <x:v>Matched</x:v>
      </x:c>
      <x:c r="H32" s="23" t="str">
        <x:v>epoch_eci_reproduced_scores_2026-07-31.csv row 28</x:v>
      </x:c>
    </x:row>
    <x:row r="33">
      <x:c r="A33" s="17" t="str">
        <x:v>Epoch ECI 2026-07-31</x:v>
      </x:c>
      <x:c r="B33" s="23" t="str">
        <x:v>Gemini 3 Flash</x:v>
      </x:c>
      <x:c r="C33" s="23" t="str">
        <x:v>google:gemini-3-flash</x:v>
      </x:c>
      <x:c r="D33" s="23" t="str">
        <x:v>Gemini 3 Flash</x:v>
      </x:c>
      <x:c r="E33" s="23" t="str">
        <x:v>Exact self identity</x:v>
      </x:c>
      <x:c r="F33" s="23" t="str">
        <x:v>Current snapshot plus manually reviewed identity metadata</x:v>
      </x:c>
      <x:c r="G33" s="23" t="str">
        <x:v>Matched</x:v>
      </x:c>
      <x:c r="H33" s="23" t="str">
        <x:v>epoch_eci_reproduced_scores_2026-07-31.csv row 29</x:v>
      </x:c>
    </x:row>
    <x:row r="34">
      <x:c r="A34" s="17" t="str">
        <x:v>Epoch ECI 2026-07-31</x:v>
      </x:c>
      <x:c r="B34" s="23" t="str">
        <x:v>GLM-5.1</x:v>
      </x:c>
      <x:c r="C34" s="23" t="str">
        <x:v>z-ai-zhipu-ai:glm-5-1</x:v>
      </x:c>
      <x:c r="D34" s="23" t="str">
        <x:v>GLM-5.1</x:v>
      </x:c>
      <x:c r="E34" s="23" t="str">
        <x:v>Exact self identity</x:v>
      </x:c>
      <x:c r="F34" s="23" t="str">
        <x:v>Current snapshot plus manually reviewed identity metadata</x:v>
      </x:c>
      <x:c r="G34" s="23" t="str">
        <x:v>Matched</x:v>
      </x:c>
      <x:c r="H34" s="23" t="str">
        <x:v>epoch_eci_reproduced_scores_2026-07-31.csv row 30</x:v>
      </x:c>
    </x:row>
    <x:row r="35">
      <x:c r="A35" s="17" t="str">
        <x:v>Epoch ECI 2026-07-31</x:v>
      </x:c>
      <x:c r="B35" s="23" t="str">
        <x:v>GPT-5 Pro</x:v>
      </x:c>
      <x:c r="C35" s="23" t="str">
        <x:v>openai:gpt-5-pro</x:v>
      </x:c>
      <x:c r="D35" s="23" t="str">
        <x:v>GPT-5 Pro</x:v>
      </x:c>
      <x:c r="E35" s="23" t="str">
        <x:v>Exact self identity</x:v>
      </x:c>
      <x:c r="F35" s="23" t="str">
        <x:v>Current snapshot plus manually reviewed identity metadata</x:v>
      </x:c>
      <x:c r="G35" s="23" t="str">
        <x:v>Matched</x:v>
      </x:c>
      <x:c r="H35" s="23" t="str">
        <x:v>epoch_eci_reproduced_scores_2026-07-31.csv row 31</x:v>
      </x:c>
    </x:row>
    <x:row r="36">
      <x:c r="A36" s="17" t="str">
        <x:v>Epoch ECI 2026-07-31</x:v>
      </x:c>
      <x:c r="B36" s="23" t="str">
        <x:v>GPT-5</x:v>
      </x:c>
      <x:c r="C36" s="23" t="str">
        <x:v>openai:gpt-5</x:v>
      </x:c>
      <x:c r="D36" s="23" t="str">
        <x:v>GPT-5</x:v>
      </x:c>
      <x:c r="E36" s="23" t="str">
        <x:v>Exact self identity</x:v>
      </x:c>
      <x:c r="F36" s="23" t="str">
        <x:v>Current snapshot plus manually reviewed identity metadata</x:v>
      </x:c>
      <x:c r="G36" s="23" t="str">
        <x:v>Matched</x:v>
      </x:c>
      <x:c r="H36" s="23" t="str">
        <x:v>epoch_eci_reproduced_scores_2026-07-31.csv row 32</x:v>
      </x:c>
    </x:row>
    <x:row r="37">
      <x:c r="A37" s="17" t="str">
        <x:v>Epoch ECI 2026-07-31</x:v>
      </x:c>
      <x:c r="B37" s="23" t="str">
        <x:v>GPT-5.1</x:v>
      </x:c>
      <x:c r="C37" s="23" t="str">
        <x:v>openai:gpt-5-1</x:v>
      </x:c>
      <x:c r="D37" s="23" t="str">
        <x:v>GPT-5.1</x:v>
      </x:c>
      <x:c r="E37" s="23" t="str">
        <x:v>Exact self identity</x:v>
      </x:c>
      <x:c r="F37" s="23" t="str">
        <x:v>Current snapshot plus manually reviewed identity metadata</x:v>
      </x:c>
      <x:c r="G37" s="23" t="str">
        <x:v>Matched</x:v>
      </x:c>
      <x:c r="H37" s="23" t="str">
        <x:v>epoch_eci_reproduced_scores_2026-07-31.csv row 33</x:v>
      </x:c>
    </x:row>
    <x:row r="38">
      <x:c r="A38" s="17" t="str">
        <x:v>Epoch ECI 2026-07-31</x:v>
      </x:c>
      <x:c r="B38" s="23" t="str">
        <x:v>Kimi K2.7 Code</x:v>
      </x:c>
      <x:c r="C38" s="23" t="str">
        <x:v>moonshot:kimi-k2-7-code</x:v>
      </x:c>
      <x:c r="D38" s="23" t="str">
        <x:v>Kimi K2.7 Code</x:v>
      </x:c>
      <x:c r="E38" s="23" t="str">
        <x:v>Exact self identity</x:v>
      </x:c>
      <x:c r="F38" s="23" t="str">
        <x:v>Current snapshot plus manually reviewed identity metadata</x:v>
      </x:c>
      <x:c r="G38" s="23" t="str">
        <x:v>Matched</x:v>
      </x:c>
      <x:c r="H38" s="23" t="str">
        <x:v>epoch_eci_reproduced_scores_2026-07-31.csv row 34</x:v>
      </x:c>
    </x:row>
    <x:row r="39">
      <x:c r="A39" s="17" t="str">
        <x:v>Epoch ECI 2026-07-31</x:v>
      </x:c>
      <x:c r="B39" s="23" t="str">
        <x:v>Qwen 3.6 Max (Preview)</x:v>
      </x:c>
      <x:c r="C39" s="23" t="str">
        <x:v>alibaba:qwen-3-6-max-preview</x:v>
      </x:c>
      <x:c r="D39" s="23" t="str">
        <x:v>Qwen 3.6 Max (Preview)</x:v>
      </x:c>
      <x:c r="E39" s="23" t="str">
        <x:v>Exact self identity</x:v>
      </x:c>
      <x:c r="F39" s="23" t="str">
        <x:v>Current snapshot plus manually reviewed identity metadata</x:v>
      </x:c>
      <x:c r="G39" s="23" t="str">
        <x:v>Matched</x:v>
      </x:c>
      <x:c r="H39" s="23" t="str">
        <x:v>epoch_eci_reproduced_scores_2026-07-31.csv row 35</x:v>
      </x:c>
    </x:row>
    <x:row r="40">
      <x:c r="A40" s="17" t="str">
        <x:v>Epoch ECI 2026-07-31</x:v>
      </x:c>
      <x:c r="B40" s="23" t="str">
        <x:v>Claude Opus 4.5</x:v>
      </x:c>
      <x:c r="C40" s="23" t="str">
        <x:v>anthropic:claude-opus-4-5</x:v>
      </x:c>
      <x:c r="D40" s="23" t="str">
        <x:v>Claude Opus 4.5</x:v>
      </x:c>
      <x:c r="E40" s="23" t="str">
        <x:v>Exact self identity</x:v>
      </x:c>
      <x:c r="F40" s="23" t="str">
        <x:v>Current snapshot plus manually reviewed identity metadata</x:v>
      </x:c>
      <x:c r="G40" s="23" t="str">
        <x:v>Matched</x:v>
      </x:c>
      <x:c r="H40" s="23" t="str">
        <x:v>epoch_eci_reproduced_scores_2026-07-31.csv row 36</x:v>
      </x:c>
    </x:row>
    <x:row r="41">
      <x:c r="A41" s="17" t="str">
        <x:v>Epoch ECI 2026-07-31</x:v>
      </x:c>
      <x:c r="B41" s="23" t="str">
        <x:v>Qwen 3.6 Plus</x:v>
      </x:c>
      <x:c r="C41" s="23" t="str">
        <x:v>alibaba:qwen-3-6-plus</x:v>
      </x:c>
      <x:c r="D41" s="23" t="str">
        <x:v>Qwen 3.6 Plus</x:v>
      </x:c>
      <x:c r="E41" s="23" t="str">
        <x:v>Exact self identity</x:v>
      </x:c>
      <x:c r="F41" s="23" t="str">
        <x:v>Current snapshot plus manually reviewed identity metadata</x:v>
      </x:c>
      <x:c r="G41" s="23" t="str">
        <x:v>Matched</x:v>
      </x:c>
      <x:c r="H41" s="23" t="str">
        <x:v>epoch_eci_reproduced_scores_2026-07-31.csv row 37</x:v>
      </x:c>
    </x:row>
    <x:row r="42">
      <x:c r="A42" s="17" t="str">
        <x:v>Epoch ECI 2026-07-31</x:v>
      </x:c>
      <x:c r="B42" s="23" t="str">
        <x:v>Grok 4.3 Beta</x:v>
      </x:c>
      <x:c r="C42" s="23" t="str">
        <x:v>xai:grok-4-3-beta</x:v>
      </x:c>
      <x:c r="D42" s="23" t="str">
        <x:v>Grok 4.3 Beta</x:v>
      </x:c>
      <x:c r="E42" s="23" t="str">
        <x:v>Exact self identity</x:v>
      </x:c>
      <x:c r="F42" s="23" t="str">
        <x:v>Current snapshot plus manually reviewed identity metadata</x:v>
      </x:c>
      <x:c r="G42" s="23" t="str">
        <x:v>Matched</x:v>
      </x:c>
      <x:c r="H42" s="23" t="str">
        <x:v>epoch_eci_reproduced_scores_2026-07-31.csv row 38</x:v>
      </x:c>
    </x:row>
    <x:row r="43">
      <x:c r="A43" s="17" t="str">
        <x:v>Epoch ECI 2026-07-31</x:v>
      </x:c>
      <x:c r="B43" s="23" t="str">
        <x:v>GPT-5.4 Mini</x:v>
      </x:c>
      <x:c r="C43" s="23" t="str">
        <x:v>openai:gpt-5-4-mini</x:v>
      </x:c>
      <x:c r="D43" s="23" t="str">
        <x:v>GPT-5.4 Mini</x:v>
      </x:c>
      <x:c r="E43" s="23" t="str">
        <x:v>Exact self identity</x:v>
      </x:c>
      <x:c r="F43" s="23" t="str">
        <x:v>Current snapshot plus manually reviewed identity metadata</x:v>
      </x:c>
      <x:c r="G43" s="23" t="str">
        <x:v>Matched</x:v>
      </x:c>
      <x:c r="H43" s="23" t="str">
        <x:v>epoch_eci_reproduced_scores_2026-07-31.csv row 39</x:v>
      </x:c>
    </x:row>
    <x:row r="44">
      <x:c r="A44" s="17" t="str">
        <x:v>Epoch ECI 2026-07-31</x:v>
      </x:c>
      <x:c r="B44" s="23" t="str">
        <x:v>DeepSeek-V4-Pro</x:v>
      </x:c>
      <x:c r="C44" s="23" t="str">
        <x:v>deepseek:deepseek-v4-pro</x:v>
      </x:c>
      <x:c r="D44" s="23" t="str">
        <x:v>DeepSeek-V4-Pro</x:v>
      </x:c>
      <x:c r="E44" s="23" t="str">
        <x:v>Exact self identity</x:v>
      </x:c>
      <x:c r="F44" s="23" t="str">
        <x:v>Current snapshot plus manually reviewed identity metadata</x:v>
      </x:c>
      <x:c r="G44" s="23" t="str">
        <x:v>Matched</x:v>
      </x:c>
      <x:c r="H44" s="23" t="str">
        <x:v>epoch_eci_reproduced_scores_2026-07-31.csv row 40</x:v>
      </x:c>
    </x:row>
    <x:row r="45">
      <x:c r="A45" s="17" t="str">
        <x:v>Epoch ECI 2026-07-31</x:v>
      </x:c>
      <x:c r="B45" s="23" t="str">
        <x:v>Kimi K2.5</x:v>
      </x:c>
      <x:c r="C45" s="23" t="str">
        <x:v>moonshot:kimi-k2-5</x:v>
      </x:c>
      <x:c r="D45" s="23" t="str">
        <x:v>Kimi K2.5</x:v>
      </x:c>
      <x:c r="E45" s="23" t="str">
        <x:v>Exact self identity</x:v>
      </x:c>
      <x:c r="F45" s="23" t="str">
        <x:v>Current snapshot plus manually reviewed identity metadata</x:v>
      </x:c>
      <x:c r="G45" s="23" t="str">
        <x:v>Matched</x:v>
      </x:c>
      <x:c r="H45" s="23" t="str">
        <x:v>epoch_eci_reproduced_scores_2026-07-31.csv row 41</x:v>
      </x:c>
    </x:row>
    <x:row r="46">
      <x:c r="A46" s="17" t="str">
        <x:v>Epoch ECI 2026-07-31</x:v>
      </x:c>
      <x:c r="B46" s="23" t="str">
        <x:v>o3-pro</x:v>
      </x:c>
      <x:c r="C46" s="23" t="str">
        <x:v>openai:o3-pro</x:v>
      </x:c>
      <x:c r="D46" s="23" t="str">
        <x:v>o3-pro</x:v>
      </x:c>
      <x:c r="E46" s="23" t="str">
        <x:v>Exact self identity</x:v>
      </x:c>
      <x:c r="F46" s="23" t="str">
        <x:v>Current snapshot plus manually reviewed identity metadata</x:v>
      </x:c>
      <x:c r="G46" s="23" t="str">
        <x:v>Matched</x:v>
      </x:c>
      <x:c r="H46" s="23" t="str">
        <x:v>epoch_eci_reproduced_scores_2026-07-31.csv row 42</x:v>
      </x:c>
    </x:row>
    <x:row r="47">
      <x:c r="A47" s="17" t="str">
        <x:v>Epoch ECI 2026-07-31</x:v>
      </x:c>
      <x:c r="B47" s="23" t="str">
        <x:v>MiniMax-M2.5</x:v>
      </x:c>
      <x:c r="C47" s="23" t="str">
        <x:v>minimax:minimax-m2-5</x:v>
      </x:c>
      <x:c r="D47" s="23" t="str">
        <x:v>MiniMax-M2.5</x:v>
      </x:c>
      <x:c r="E47" s="23" t="str">
        <x:v>Exact self identity</x:v>
      </x:c>
      <x:c r="F47" s="23" t="str">
        <x:v>Current snapshot plus manually reviewed identity metadata</x:v>
      </x:c>
      <x:c r="G47" s="23" t="str">
        <x:v>Matched</x:v>
      </x:c>
      <x:c r="H47" s="23" t="str">
        <x:v>epoch_eci_reproduced_scores_2026-07-31.csv row 43</x:v>
      </x:c>
    </x:row>
    <x:row r="48">
      <x:c r="A48" s="17" t="str">
        <x:v>Epoch ECI 2026-07-31</x:v>
      </x:c>
      <x:c r="B48" s="23" t="str">
        <x:v>o3</x:v>
      </x:c>
      <x:c r="C48" s="23" t="str">
        <x:v>openai:o3</x:v>
      </x:c>
      <x:c r="D48" s="23" t="str">
        <x:v>o3</x:v>
      </x:c>
      <x:c r="E48" s="23" t="str">
        <x:v>Exact self identity</x:v>
      </x:c>
      <x:c r="F48" s="23" t="str">
        <x:v>Current snapshot plus manually reviewed identity metadata</x:v>
      </x:c>
      <x:c r="G48" s="23" t="str">
        <x:v>Matched</x:v>
      </x:c>
      <x:c r="H48" s="23" t="str">
        <x:v>epoch_eci_reproduced_scores_2026-07-31.csv row 44</x:v>
      </x:c>
    </x:row>
    <x:row r="49">
      <x:c r="A49" s="17" t="str">
        <x:v>Epoch ECI 2026-07-31</x:v>
      </x:c>
      <x:c r="B49" s="23" t="str">
        <x:v>Grok 4</x:v>
      </x:c>
      <x:c r="C49" s="23" t="str">
        <x:v>xai:grok-4</x:v>
      </x:c>
      <x:c r="D49" s="23" t="str">
        <x:v>Grok 4</x:v>
      </x:c>
      <x:c r="E49" s="23" t="str">
        <x:v>Exact self identity</x:v>
      </x:c>
      <x:c r="F49" s="23" t="str">
        <x:v>Current snapshot plus manually reviewed identity metadata</x:v>
      </x:c>
      <x:c r="G49" s="23" t="str">
        <x:v>Matched</x:v>
      </x:c>
      <x:c r="H49" s="23" t="str">
        <x:v>epoch_eci_reproduced_scores_2026-07-31.csv row 45</x:v>
      </x:c>
    </x:row>
    <x:row r="50">
      <x:c r="A50" s="17" t="str">
        <x:v>Epoch ECI 2026-07-31</x:v>
      </x:c>
      <x:c r="B50" s="23" t="str">
        <x:v>MiniMax-M3</x:v>
      </x:c>
      <x:c r="C50" s="23" t="str">
        <x:v>minimax:minimax-m3</x:v>
      </x:c>
      <x:c r="D50" s="23" t="str">
        <x:v>MiniMax-M3</x:v>
      </x:c>
      <x:c r="E50" s="23" t="str">
        <x:v>Exact self identity</x:v>
      </x:c>
      <x:c r="F50" s="23" t="str">
        <x:v>Current snapshot plus manually reviewed identity metadata</x:v>
      </x:c>
      <x:c r="G50" s="23" t="str">
        <x:v>Matched</x:v>
      </x:c>
      <x:c r="H50" s="23" t="str">
        <x:v>epoch_eci_reproduced_scores_2026-07-31.csv row 46</x:v>
      </x:c>
    </x:row>
    <x:row r="51">
      <x:c r="A51" s="17" t="str">
        <x:v>Epoch ECI 2026-07-31</x:v>
      </x:c>
      <x:c r="B51" s="23" t="str">
        <x:v>Qwen 3.5 Plus (hosted 397B-A17B)</x:v>
      </x:c>
      <x:c r="C51" s="23" t="str">
        <x:v>alibaba:qwen-3-5-plus-hosted-397b-a17b</x:v>
      </x:c>
      <x:c r="D51" s="23" t="str">
        <x:v>Qwen 3.5 Plus (hosted 397B-A17B)</x:v>
      </x:c>
      <x:c r="E51" s="23" t="str">
        <x:v>Exact self identity</x:v>
      </x:c>
      <x:c r="F51" s="23" t="str">
        <x:v>Current snapshot plus manually reviewed identity metadata</x:v>
      </x:c>
      <x:c r="G51" s="23" t="str">
        <x:v>Matched</x:v>
      </x:c>
      <x:c r="H51" s="23" t="str">
        <x:v>epoch_eci_reproduced_scores_2026-07-31.csv row 47</x:v>
      </x:c>
    </x:row>
    <x:row r="52">
      <x:c r="A52" s="17" t="str">
        <x:v>Epoch ECI 2026-07-31</x:v>
      </x:c>
      <x:c r="B52" s="23" t="str">
        <x:v>Claude Sonnet 4.5</x:v>
      </x:c>
      <x:c r="C52" s="23" t="str">
        <x:v>anthropic:claude-sonnet-4-5</x:v>
      </x:c>
      <x:c r="D52" s="23" t="str">
        <x:v>Claude Sonnet 4.5</x:v>
      </x:c>
      <x:c r="E52" s="23" t="str">
        <x:v>Exact self identity</x:v>
      </x:c>
      <x:c r="F52" s="23" t="str">
        <x:v>Current snapshot plus manually reviewed identity metadata</x:v>
      </x:c>
      <x:c r="G52" s="23" t="str">
        <x:v>Matched</x:v>
      </x:c>
      <x:c r="H52" s="23" t="str">
        <x:v>epoch_eci_reproduced_scores_2026-07-31.csv row 48</x:v>
      </x:c>
    </x:row>
    <x:row r="53">
      <x:c r="A53" s="17" t="str">
        <x:v>Epoch ECI 2026-07-31</x:v>
      </x:c>
      <x:c r="B53" s="23" t="str">
        <x:v>GPT-5.4 Nano</x:v>
      </x:c>
      <x:c r="C53" s="23" t="str">
        <x:v>openai:gpt-5-4-nano</x:v>
      </x:c>
      <x:c r="D53" s="23" t="str">
        <x:v>GPT-5.4 Nano</x:v>
      </x:c>
      <x:c r="E53" s="23" t="str">
        <x:v>Exact self identity</x:v>
      </x:c>
      <x:c r="F53" s="23" t="str">
        <x:v>Current snapshot plus manually reviewed identity metadata</x:v>
      </x:c>
      <x:c r="G53" s="23" t="str">
        <x:v>Matched</x:v>
      </x:c>
      <x:c r="H53" s="23" t="str">
        <x:v>epoch_eci_reproduced_scores_2026-07-31.csv row 49</x:v>
      </x:c>
    </x:row>
    <x:row r="54">
      <x:c r="A54" s="17" t="str">
        <x:v>Epoch ECI 2026-07-31</x:v>
      </x:c>
      <x:c r="B54" s="23" t="str">
        <x:v>DeepSeek-V3.2</x:v>
      </x:c>
      <x:c r="C54" s="23" t="str">
        <x:v>deepseek:deepseek-v3-2</x:v>
      </x:c>
      <x:c r="D54" s="23" t="str">
        <x:v>DeepSeek-V3.2</x:v>
      </x:c>
      <x:c r="E54" s="23" t="str">
        <x:v>Exact self identity</x:v>
      </x:c>
      <x:c r="F54" s="23" t="str">
        <x:v>Current snapshot plus manually reviewed identity metadata</x:v>
      </x:c>
      <x:c r="G54" s="23" t="str">
        <x:v>Matched</x:v>
      </x:c>
      <x:c r="H54" s="23" t="str">
        <x:v>epoch_eci_reproduced_scores_2026-07-31.csv row 50</x:v>
      </x:c>
    </x:row>
    <x:row r="55">
      <x:c r="A55" s="17" t="str">
        <x:v>Epoch ECI 2026-07-31</x:v>
      </x:c>
      <x:c r="B55" s="23" t="str">
        <x:v>o4-mini</x:v>
      </x:c>
      <x:c r="C55" s="23" t="str">
        <x:v>openai:o4-mini</x:v>
      </x:c>
      <x:c r="D55" s="23" t="str">
        <x:v>o4-mini</x:v>
      </x:c>
      <x:c r="E55" s="23" t="str">
        <x:v>Exact self identity</x:v>
      </x:c>
      <x:c r="F55" s="23" t="str">
        <x:v>Current snapshot plus manually reviewed identity metadata</x:v>
      </x:c>
      <x:c r="G55" s="23" t="str">
        <x:v>Matched</x:v>
      </x:c>
      <x:c r="H55" s="23" t="str">
        <x:v>epoch_eci_reproduced_scores_2026-07-31.csv row 51</x:v>
      </x:c>
    </x:row>
    <x:row r="56">
      <x:c r="A56" s="17" t="str">
        <x:v>Epoch ECI 2026-07-31</x:v>
      </x:c>
      <x:c r="B56" s="23" t="str">
        <x:v>GLM-5</x:v>
      </x:c>
      <x:c r="C56" s="23" t="str">
        <x:v>z-ai-zhipu-ai:glm-5</x:v>
      </x:c>
      <x:c r="D56" s="23" t="str">
        <x:v>GLM-5</x:v>
      </x:c>
      <x:c r="E56" s="23" t="str">
        <x:v>Exact self identity</x:v>
      </x:c>
      <x:c r="F56" s="23" t="str">
        <x:v>Current snapshot plus manually reviewed identity metadata</x:v>
      </x:c>
      <x:c r="G56" s="23" t="str">
        <x:v>Matched</x:v>
      </x:c>
      <x:c r="H56" s="23" t="str">
        <x:v>epoch_eci_reproduced_scores_2026-07-31.csv row 52</x:v>
      </x:c>
    </x:row>
    <x:row r="57">
      <x:c r="A57" s="17" t="str">
        <x:v>Epoch ECI 2026-07-31</x:v>
      </x:c>
      <x:c r="B57" s="23" t="str">
        <x:v>Gemini 2.5 Pro (Jun 2025)</x:v>
      </x:c>
      <x:c r="C57" s="23" t="str">
        <x:v>google:gemini-2-5-pro-jun-2025</x:v>
      </x:c>
      <x:c r="D57" s="23" t="str">
        <x:v>Gemini 2.5 Pro (Jun 2025)</x:v>
      </x:c>
      <x:c r="E57" s="23" t="str">
        <x:v>Exact self identity</x:v>
      </x:c>
      <x:c r="F57" s="23" t="str">
        <x:v>Current snapshot plus manually reviewed identity metadata</x:v>
      </x:c>
      <x:c r="G57" s="23" t="str">
        <x:v>Matched</x:v>
      </x:c>
      <x:c r="H57" s="23" t="str">
        <x:v>epoch_eci_reproduced_scores_2026-07-31.csv row 53</x:v>
      </x:c>
    </x:row>
    <x:row r="58">
      <x:c r="A58" s="17" t="str">
        <x:v>Epoch ECI 2026-07-31</x:v>
      </x:c>
      <x:c r="B58" s="23" t="str">
        <x:v>Kimi K2 Thinking</x:v>
      </x:c>
      <x:c r="C58" s="23" t="str">
        <x:v>moonshot:kimi-k2-thinking</x:v>
      </x:c>
      <x:c r="D58" s="23" t="str">
        <x:v>Kimi K2 Thinking</x:v>
      </x:c>
      <x:c r="E58" s="23" t="str">
        <x:v>Exact self identity</x:v>
      </x:c>
      <x:c r="F58" s="23" t="str">
        <x:v>Current snapshot plus manually reviewed identity metadata</x:v>
      </x:c>
      <x:c r="G58" s="23" t="str">
        <x:v>Matched</x:v>
      </x:c>
      <x:c r="H58" s="23" t="str">
        <x:v>epoch_eci_reproduced_scores_2026-07-31.csv row 54</x:v>
      </x:c>
    </x:row>
    <x:row r="59">
      <x:c r="A59" s="17" t="str">
        <x:v>Epoch ECI 2026-07-31</x:v>
      </x:c>
      <x:c r="B59" s="23" t="str">
        <x:v>GPT-5 mini</x:v>
      </x:c>
      <x:c r="C59" s="23" t="str">
        <x:v>openai:gpt-5-mini</x:v>
      </x:c>
      <x:c r="D59" s="23" t="str">
        <x:v>GPT-5 mini</x:v>
      </x:c>
      <x:c r="E59" s="23" t="str">
        <x:v>Exact self identity</x:v>
      </x:c>
      <x:c r="F59" s="23" t="str">
        <x:v>Current snapshot plus manually reviewed identity metadata</x:v>
      </x:c>
      <x:c r="G59" s="23" t="str">
        <x:v>Matched</x:v>
      </x:c>
      <x:c r="H59" s="23" t="str">
        <x:v>epoch_eci_reproduced_scores_2026-07-31.csv row 55</x:v>
      </x:c>
    </x:row>
    <x:row r="60">
      <x:c r="A60" s="17" t="str">
        <x:v>Epoch ECI 2026-07-31</x:v>
      </x:c>
      <x:c r="B60" s="23" t="str">
        <x:v>MiniMax-M2.7</x:v>
      </x:c>
      <x:c r="C60" s="23" t="str">
        <x:v>minimax:minimax-m2-7</x:v>
      </x:c>
      <x:c r="D60" s="23" t="str">
        <x:v>MiniMax-M2.7</x:v>
      </x:c>
      <x:c r="E60" s="23" t="str">
        <x:v>Exact self identity</x:v>
      </x:c>
      <x:c r="F60" s="23" t="str">
        <x:v>Current snapshot plus manually reviewed identity metadata</x:v>
      </x:c>
      <x:c r="G60" s="23" t="str">
        <x:v>Matched</x:v>
      </x:c>
      <x:c r="H60" s="23" t="str">
        <x:v>epoch_eci_reproduced_scores_2026-07-31.csv row 56</x:v>
      </x:c>
    </x:row>
    <x:row r="61">
      <x:c r="A61" s="17" t="str">
        <x:v>Epoch ECI 2026-07-31</x:v>
      </x:c>
      <x:c r="B61" s="23" t="str">
        <x:v>DeepSeek-V3.2-Exp</x:v>
      </x:c>
      <x:c r="C61" s="23" t="str">
        <x:v>deepseek:deepseek-v3-2-exp</x:v>
      </x:c>
      <x:c r="D61" s="23" t="str">
        <x:v>DeepSeek-V3.2-Exp</x:v>
      </x:c>
      <x:c r="E61" s="23" t="str">
        <x:v>Exact self identity</x:v>
      </x:c>
      <x:c r="F61" s="23" t="str">
        <x:v>Current snapshot plus manually reviewed identity metadata</x:v>
      </x:c>
      <x:c r="G61" s="23" t="str">
        <x:v>Matched</x:v>
      </x:c>
      <x:c r="H61" s="23" t="str">
        <x:v>epoch_eci_reproduced_scores_2026-07-31.csv row 57</x:v>
      </x:c>
    </x:row>
    <x:row r="62">
      <x:c r="A62" s="17" t="str">
        <x:v>Epoch ECI 2026-07-31</x:v>
      </x:c>
      <x:c r="B62" s="23" t="str">
        <x:v>Gemini 2.5 Pro (Mar 2025)</x:v>
      </x:c>
      <x:c r="C62" s="23" t="str">
        <x:v>google:gemini-2-5-pro-mar-2025</x:v>
      </x:c>
      <x:c r="D62" s="23" t="str">
        <x:v>Gemini 2.5 Pro (Mar 2025)</x:v>
      </x:c>
      <x:c r="E62" s="23" t="str">
        <x:v>Exact self identity</x:v>
      </x:c>
      <x:c r="F62" s="23" t="str">
        <x:v>Current snapshot plus manually reviewed identity metadata</x:v>
      </x:c>
      <x:c r="G62" s="23" t="str">
        <x:v>Matched</x:v>
      </x:c>
      <x:c r="H62" s="23" t="str">
        <x:v>epoch_eci_reproduced_scores_2026-07-31.csv row 58</x:v>
      </x:c>
    </x:row>
    <x:row r="63">
      <x:c r="A63" s="17" t="str">
        <x:v>Epoch ECI 2026-07-31</x:v>
      </x:c>
      <x:c r="B63" s="23" t="str">
        <x:v>Qwen3-235B-A22B-Thinking (Jul 2025)</x:v>
      </x:c>
      <x:c r="C63" s="23" t="str">
        <x:v>alibaba:qwen3-235b-a22b-thinking-jul-2025</x:v>
      </x:c>
      <x:c r="D63" s="23" t="str">
        <x:v>Qwen3-235B-A22B-Thinking (Jul 2025)</x:v>
      </x:c>
      <x:c r="E63" s="23" t="str">
        <x:v>Exact self identity</x:v>
      </x:c>
      <x:c r="F63" s="23" t="str">
        <x:v>Current snapshot plus manually reviewed identity metadata</x:v>
      </x:c>
      <x:c r="G63" s="23" t="str">
        <x:v>Matched</x:v>
      </x:c>
      <x:c r="H63" s="23" t="str">
        <x:v>epoch_eci_reproduced_scores_2026-07-31.csv row 59</x:v>
      </x:c>
    </x:row>
    <x:row r="64">
      <x:c r="A64" s="17" t="str">
        <x:v>Epoch ECI 2026-07-31</x:v>
      </x:c>
      <x:c r="B64" s="23" t="str">
        <x:v>Grok 4 Fast</x:v>
      </x:c>
      <x:c r="C64" s="23" t="str">
        <x:v>xai:grok-4-fast</x:v>
      </x:c>
      <x:c r="D64" s="23" t="str">
        <x:v>Grok 4 Fast</x:v>
      </x:c>
      <x:c r="E64" s="23" t="str">
        <x:v>Exact self identity</x:v>
      </x:c>
      <x:c r="F64" s="23" t="str">
        <x:v>Current snapshot plus manually reviewed identity metadata</x:v>
      </x:c>
      <x:c r="G64" s="23" t="str">
        <x:v>Matched</x:v>
      </x:c>
      <x:c r="H64" s="23" t="str">
        <x:v>epoch_eci_reproduced_scores_2026-07-31.csv row 60</x:v>
      </x:c>
    </x:row>
    <x:row r="65">
      <x:c r="A65" s="17" t="str">
        <x:v>Epoch ECI 2026-07-31</x:v>
      </x:c>
      <x:c r="B65" s="23" t="str">
        <x:v>Gemini 3.1 Flash-Lite</x:v>
      </x:c>
      <x:c r="C65" s="23" t="str">
        <x:v>google:gemini-3-1-flash-lite</x:v>
      </x:c>
      <x:c r="D65" s="23" t="str">
        <x:v>Gemini 3.1 Flash-Lite</x:v>
      </x:c>
      <x:c r="E65" s="23" t="str">
        <x:v>Exact self identity</x:v>
      </x:c>
      <x:c r="F65" s="23" t="str">
        <x:v>Current snapshot plus manually reviewed identity metadata</x:v>
      </x:c>
      <x:c r="G65" s="23" t="str">
        <x:v>Matched</x:v>
      </x:c>
      <x:c r="H65" s="23" t="str">
        <x:v>epoch_eci_reproduced_scores_2026-07-31.csv row 61</x:v>
      </x:c>
    </x:row>
    <x:row r="66">
      <x:c r="A66" s="17" t="str">
        <x:v>Epoch ECI 2026-07-31</x:v>
      </x:c>
      <x:c r="B66" s="23" t="str">
        <x:v>Claude Opus 4.1</x:v>
      </x:c>
      <x:c r="C66" s="23" t="str">
        <x:v>anthropic:claude-opus-4-1</x:v>
      </x:c>
      <x:c r="D66" s="23" t="str">
        <x:v>Claude Opus 4.1</x:v>
      </x:c>
      <x:c r="E66" s="23" t="str">
        <x:v>Exact self identity</x:v>
      </x:c>
      <x:c r="F66" s="23" t="str">
        <x:v>Current snapshot plus manually reviewed identity metadata</x:v>
      </x:c>
      <x:c r="G66" s="23" t="str">
        <x:v>Matched</x:v>
      </x:c>
      <x:c r="H66" s="23" t="str">
        <x:v>epoch_eci_reproduced_scores_2026-07-31.csv row 62</x:v>
      </x:c>
    </x:row>
    <x:row r="67">
      <x:c r="A67" s="17" t="str">
        <x:v>Epoch ECI 2026-07-31</x:v>
      </x:c>
      <x:c r="B67" s="23" t="str">
        <x:v>Qwen 3.6 Flash</x:v>
      </x:c>
      <x:c r="C67" s="23" t="str">
        <x:v>alibaba:qwen-3-6-flash</x:v>
      </x:c>
      <x:c r="D67" s="23" t="str">
        <x:v>Qwen 3.6 Flash</x:v>
      </x:c>
      <x:c r="E67" s="23" t="str">
        <x:v>Exact self identity</x:v>
      </x:c>
      <x:c r="F67" s="23" t="str">
        <x:v>Current snapshot plus manually reviewed identity metadata</x:v>
      </x:c>
      <x:c r="G67" s="23" t="str">
        <x:v>Matched</x:v>
      </x:c>
      <x:c r="H67" s="23" t="str">
        <x:v>epoch_eci_reproduced_scores_2026-07-31.csv row 63</x:v>
      </x:c>
    </x:row>
    <x:row r="68">
      <x:c r="A68" s="17" t="str">
        <x:v>Epoch ECI 2026-07-31</x:v>
      </x:c>
      <x:c r="B68" s="23" t="str">
        <x:v>Qwen 3.5 Flash (hosted 35B-A3B)</x:v>
      </x:c>
      <x:c r="C68" s="23" t="str">
        <x:v>alibaba:qwen-3-5-flash-hosted-35b-a3b</x:v>
      </x:c>
      <x:c r="D68" s="23" t="str">
        <x:v>Qwen 3.5 Flash (hosted 35B-A3B)</x:v>
      </x:c>
      <x:c r="E68" s="23" t="str">
        <x:v>Exact self identity</x:v>
      </x:c>
      <x:c r="F68" s="23" t="str">
        <x:v>Current snapshot plus manually reviewed identity metadata</x:v>
      </x:c>
      <x:c r="G68" s="23" t="str">
        <x:v>Matched</x:v>
      </x:c>
      <x:c r="H68" s="23" t="str">
        <x:v>epoch_eci_reproduced_scores_2026-07-31.csv row 64</x:v>
      </x:c>
    </x:row>
    <x:row r="69">
      <x:c r="A69" s="17" t="str">
        <x:v>Epoch ECI 2026-07-31</x:v>
      </x:c>
      <x:c r="B69" s="23" t="str">
        <x:v>Qwen3-Max</x:v>
      </x:c>
      <x:c r="C69" s="23" t="str">
        <x:v>alibaba:qwen3-max</x:v>
      </x:c>
      <x:c r="D69" s="23" t="str">
        <x:v>Qwen3-Max</x:v>
      </x:c>
      <x:c r="E69" s="23" t="str">
        <x:v>Exact self identity</x:v>
      </x:c>
      <x:c r="F69" s="23" t="str">
        <x:v>Current snapshot plus manually reviewed identity metadata</x:v>
      </x:c>
      <x:c r="G69" s="23" t="str">
        <x:v>Matched</x:v>
      </x:c>
      <x:c r="H69" s="23" t="str">
        <x:v>epoch_eci_reproduced_scores_2026-07-31.csv row 65</x:v>
      </x:c>
    </x:row>
    <x:row r="70">
      <x:c r="A70" s="17" t="str">
        <x:v>Epoch ECI 2026-07-31</x:v>
      </x:c>
      <x:c r="B70" s="23" t="str">
        <x:v>GLM-4.7</x:v>
      </x:c>
      <x:c r="C70" s="23" t="str">
        <x:v>z-ai-zhipu-ai:glm-4-7</x:v>
      </x:c>
      <x:c r="D70" s="23" t="str">
        <x:v>GLM-4.7</x:v>
      </x:c>
      <x:c r="E70" s="23" t="str">
        <x:v>Exact self identity</x:v>
      </x:c>
      <x:c r="F70" s="23" t="str">
        <x:v>Current snapshot plus manually reviewed identity metadata</x:v>
      </x:c>
      <x:c r="G70" s="23" t="str">
        <x:v>Matched</x:v>
      </x:c>
      <x:c r="H70" s="23" t="str">
        <x:v>epoch_eci_reproduced_scores_2026-07-31.csv row 66</x:v>
      </x:c>
    </x:row>
    <x:row r="71">
      <x:c r="A71" s="17" t="str">
        <x:v>Epoch ECI 2026-07-31</x:v>
      </x:c>
      <x:c r="B71" s="23" t="str">
        <x:v>Qwen 3.6 35B-A3B</x:v>
      </x:c>
      <x:c r="C71" s="23" t="str">
        <x:v>alibaba:qwen-3-6-35b-a3b</x:v>
      </x:c>
      <x:c r="D71" s="23" t="str">
        <x:v>Qwen 3.6 35B-A3B</x:v>
      </x:c>
      <x:c r="E71" s="23" t="str">
        <x:v>Exact self identity</x:v>
      </x:c>
      <x:c r="F71" s="23" t="str">
        <x:v>Current snapshot plus manually reviewed identity metadata</x:v>
      </x:c>
      <x:c r="G71" s="23" t="str">
        <x:v>Matched</x:v>
      </x:c>
      <x:c r="H71" s="23" t="str">
        <x:v>epoch_eci_reproduced_scores_2026-07-31.csv row 67</x:v>
      </x:c>
    </x:row>
    <x:row r="72">
      <x:c r="A72" s="17" t="str">
        <x:v>Epoch ECI 2026-07-31</x:v>
      </x:c>
      <x:c r="B72" s="23" t="str">
        <x:v>Gemini 2.5 Flash (Sep 2025)</x:v>
      </x:c>
      <x:c r="C72" s="23" t="str">
        <x:v>google:gemini-2-5-flash-sep-2025</x:v>
      </x:c>
      <x:c r="D72" s="23" t="str">
        <x:v>Gemini 2.5 Flash (Sep 2025)</x:v>
      </x:c>
      <x:c r="E72" s="23" t="str">
        <x:v>Exact self identity</x:v>
      </x:c>
      <x:c r="F72" s="23" t="str">
        <x:v>Current snapshot plus manually reviewed identity metadata</x:v>
      </x:c>
      <x:c r="G72" s="23" t="str">
        <x:v>Matched</x:v>
      </x:c>
      <x:c r="H72" s="23" t="str">
        <x:v>epoch_eci_reproduced_scores_2026-07-31.csv row 68</x:v>
      </x:c>
    </x:row>
    <x:row r="73">
      <x:c r="A73" s="17" t="str">
        <x:v>Epoch ECI 2026-07-31</x:v>
      </x:c>
      <x:c r="B73" s="23" t="str">
        <x:v>Claude Opus 4</x:v>
      </x:c>
      <x:c r="C73" s="23" t="str">
        <x:v>anthropic:claude-opus-4</x:v>
      </x:c>
      <x:c r="D73" s="23" t="str">
        <x:v>Claude Opus 4</x:v>
      </x:c>
      <x:c r="E73" s="23" t="str">
        <x:v>Exact self identity</x:v>
      </x:c>
      <x:c r="F73" s="23" t="str">
        <x:v>Current snapshot plus manually reviewed identity metadata</x:v>
      </x:c>
      <x:c r="G73" s="23" t="str">
        <x:v>Matched</x:v>
      </x:c>
      <x:c r="H73" s="23" t="str">
        <x:v>epoch_eci_reproduced_scores_2026-07-31.csv row 69</x:v>
      </x:c>
    </x:row>
    <x:row r="74">
      <x:c r="A74" s="17" t="str">
        <x:v>Epoch ECI 2026-07-31</x:v>
      </x:c>
      <x:c r="B74" s="23" t="str">
        <x:v>Claude Haiku 4.5</x:v>
      </x:c>
      <x:c r="C74" s="23" t="str">
        <x:v>anthropic:claude-haiku-4-5</x:v>
      </x:c>
      <x:c r="D74" s="23" t="str">
        <x:v>Claude Haiku 4.5</x:v>
      </x:c>
      <x:c r="E74" s="23" t="str">
        <x:v>Exact self identity</x:v>
      </x:c>
      <x:c r="F74" s="23" t="str">
        <x:v>Current snapshot plus manually reviewed identity metadata</x:v>
      </x:c>
      <x:c r="G74" s="23" t="str">
        <x:v>Matched</x:v>
      </x:c>
      <x:c r="H74" s="23" t="str">
        <x:v>epoch_eci_reproduced_scores_2026-07-31.csv row 70</x:v>
      </x:c>
    </x:row>
    <x:row r="75">
      <x:c r="A75" s="17" t="str">
        <x:v>Epoch ECI 2026-07-31</x:v>
      </x:c>
      <x:c r="B75" s="23" t="str">
        <x:v>Gemini 2.5 Pro (May 2025)</x:v>
      </x:c>
      <x:c r="C75" s="23" t="str">
        <x:v>google:gemini-2-5-pro-may-2025</x:v>
      </x:c>
      <x:c r="D75" s="23" t="str">
        <x:v>Gemini 2.5 Pro (May 2025)</x:v>
      </x:c>
      <x:c r="E75" s="23" t="str">
        <x:v>Exact self identity</x:v>
      </x:c>
      <x:c r="F75" s="23" t="str">
        <x:v>Current snapshot plus manually reviewed identity metadata</x:v>
      </x:c>
      <x:c r="G75" s="23" t="str">
        <x:v>Matched</x:v>
      </x:c>
      <x:c r="H75" s="23" t="str">
        <x:v>epoch_eci_reproduced_scores_2026-07-31.csv row 71</x:v>
      </x:c>
    </x:row>
    <x:row r="76">
      <x:c r="A76" s="17" t="str">
        <x:v>Epoch ECI 2026-07-31</x:v>
      </x:c>
      <x:c r="B76" s="23" t="str">
        <x:v>o1</x:v>
      </x:c>
      <x:c r="C76" s="23" t="str">
        <x:v>openai:o1</x:v>
      </x:c>
      <x:c r="D76" s="23" t="str">
        <x:v>o1</x:v>
      </x:c>
      <x:c r="E76" s="23" t="str">
        <x:v>Exact self identity</x:v>
      </x:c>
      <x:c r="F76" s="23" t="str">
        <x:v>Current snapshot plus manually reviewed identity metadata</x:v>
      </x:c>
      <x:c r="G76" s="23" t="str">
        <x:v>Matched</x:v>
      </x:c>
      <x:c r="H76" s="23" t="str">
        <x:v>epoch_eci_reproduced_scores_2026-07-31.csv row 72</x:v>
      </x:c>
    </x:row>
    <x:row r="77">
      <x:c r="A77" s="17" t="str">
        <x:v>Epoch ECI 2026-07-31</x:v>
      </x:c>
      <x:c r="B77" s="23" t="str">
        <x:v>Gemini 2.5 Flash (May 2025)</x:v>
      </x:c>
      <x:c r="C77" s="23" t="str">
        <x:v>google:gemini-2-5-flash-may-2025</x:v>
      </x:c>
      <x:c r="D77" s="23" t="str">
        <x:v>Gemini 2.5 Flash (May 2025)</x:v>
      </x:c>
      <x:c r="E77" s="23" t="str">
        <x:v>Exact self identity</x:v>
      </x:c>
      <x:c r="F77" s="23" t="str">
        <x:v>Current snapshot plus manually reviewed identity metadata</x:v>
      </x:c>
      <x:c r="G77" s="23" t="str">
        <x:v>Matched</x:v>
      </x:c>
      <x:c r="H77" s="23" t="str">
        <x:v>epoch_eci_reproduced_scores_2026-07-31.csv row 73</x:v>
      </x:c>
    </x:row>
    <x:row r="78">
      <x:c r="A78" s="17" t="str">
        <x:v>Epoch ECI 2026-07-31</x:v>
      </x:c>
      <x:c r="B78" s="23" t="str">
        <x:v>Claude Sonnet 4</x:v>
      </x:c>
      <x:c r="C78" s="23" t="str">
        <x:v>anthropic:claude-sonnet-4</x:v>
      </x:c>
      <x:c r="D78" s="23" t="str">
        <x:v>Claude Sonnet 4</x:v>
      </x:c>
      <x:c r="E78" s="23" t="str">
        <x:v>Exact self identity</x:v>
      </x:c>
      <x:c r="F78" s="23" t="str">
        <x:v>Current snapshot plus manually reviewed identity metadata</x:v>
      </x:c>
      <x:c r="G78" s="23" t="str">
        <x:v>Matched</x:v>
      </x:c>
      <x:c r="H78" s="23" t="str">
        <x:v>epoch_eci_reproduced_scores_2026-07-31.csv row 74</x:v>
      </x:c>
    </x:row>
    <x:row r="79">
      <x:c r="A79" s="17" t="str">
        <x:v>Epoch ECI 2026-07-31</x:v>
      </x:c>
      <x:c r="B79" s="23" t="str">
        <x:v>DeepSeek-R1 (May 2025)</x:v>
      </x:c>
      <x:c r="C79" s="23" t="str">
        <x:v>deepseek:deepseek-r1-may-2025</x:v>
      </x:c>
      <x:c r="D79" s="23" t="str">
        <x:v>DeepSeek-R1 (May 2025)</x:v>
      </x:c>
      <x:c r="E79" s="23" t="str">
        <x:v>Exact self identity</x:v>
      </x:c>
      <x:c r="F79" s="23" t="str">
        <x:v>Current snapshot plus manually reviewed identity metadata</x:v>
      </x:c>
      <x:c r="G79" s="23" t="str">
        <x:v>Matched</x:v>
      </x:c>
      <x:c r="H79" s="23" t="str">
        <x:v>epoch_eci_reproduced_scores_2026-07-31.csv row 75</x:v>
      </x:c>
    </x:row>
    <x:row r="80">
      <x:c r="A80" s="17" t="str">
        <x:v>Epoch ECI 2026-07-31</x:v>
      </x:c>
      <x:c r="B80" s="23" t="str">
        <x:v>Gemma 4 31B IT</x:v>
      </x:c>
      <x:c r="C80" s="23" t="str">
        <x:v>google:gemma-4-31b-it</x:v>
      </x:c>
      <x:c r="D80" s="23" t="str">
        <x:v>Gemma 4 31B IT</x:v>
      </x:c>
      <x:c r="E80" s="23" t="str">
        <x:v>Exact self identity</x:v>
      </x:c>
      <x:c r="F80" s="23" t="str">
        <x:v>Current snapshot plus manually reviewed identity metadata</x:v>
      </x:c>
      <x:c r="G80" s="23" t="str">
        <x:v>Matched</x:v>
      </x:c>
      <x:c r="H80" s="23" t="str">
        <x:v>epoch_eci_reproduced_scores_2026-07-31.csv row 76</x:v>
      </x:c>
    </x:row>
    <x:row r="81">
      <x:c r="A81" s="17" t="str">
        <x:v>Epoch ECI 2026-07-31</x:v>
      </x:c>
      <x:c r="B81" s="23" t="str">
        <x:v>Claude 3.7 Sonnet</x:v>
      </x:c>
      <x:c r="C81" s="23" t="str">
        <x:v>anthropic:claude-3-7-sonnet</x:v>
      </x:c>
      <x:c r="D81" s="23" t="str">
        <x:v>Claude 3.7 Sonnet</x:v>
      </x:c>
      <x:c r="E81" s="23" t="str">
        <x:v>Exact self identity</x:v>
      </x:c>
      <x:c r="F81" s="23" t="str">
        <x:v>Current snapshot plus manually reviewed identity metadata</x:v>
      </x:c>
      <x:c r="G81" s="23" t="str">
        <x:v>Matched</x:v>
      </x:c>
      <x:c r="H81" s="23" t="str">
        <x:v>epoch_eci_reproduced_scores_2026-07-31.csv row 77</x:v>
      </x:c>
    </x:row>
    <x:row r="82">
      <x:c r="A82" s="17" t="str">
        <x:v>Epoch ECI 2026-07-31</x:v>
      </x:c>
      <x:c r="B82" s="23" t="str">
        <x:v>o3-mini</x:v>
      </x:c>
      <x:c r="C82" s="23" t="str">
        <x:v>openai:o3-mini</x:v>
      </x:c>
      <x:c r="D82" s="23" t="str">
        <x:v>o3-mini</x:v>
      </x:c>
      <x:c r="E82" s="23" t="str">
        <x:v>Exact self identity</x:v>
      </x:c>
      <x:c r="F82" s="23" t="str">
        <x:v>Current snapshot plus manually reviewed identity metadata</x:v>
      </x:c>
      <x:c r="G82" s="23" t="str">
        <x:v>Matched</x:v>
      </x:c>
      <x:c r="H82" s="23" t="str">
        <x:v>epoch_eci_reproduced_scores_2026-07-31.csv row 78</x:v>
      </x:c>
    </x:row>
    <x:row r="83">
      <x:c r="A83" s="17" t="str">
        <x:v>Epoch ECI 2026-07-31</x:v>
      </x:c>
      <x:c r="B83" s="23" t="str">
        <x:v>Grok-3 mini</x:v>
      </x:c>
      <x:c r="C83" s="23" t="str">
        <x:v>xai:grok-3-mini</x:v>
      </x:c>
      <x:c r="D83" s="23" t="str">
        <x:v>Grok-3 mini</x:v>
      </x:c>
      <x:c r="E83" s="23" t="str">
        <x:v>Exact self identity</x:v>
      </x:c>
      <x:c r="F83" s="23" t="str">
        <x:v>Current snapshot plus manually reviewed identity metadata</x:v>
      </x:c>
      <x:c r="G83" s="23" t="str">
        <x:v>Matched</x:v>
      </x:c>
      <x:c r="H83" s="23" t="str">
        <x:v>epoch_eci_reproduced_scores_2026-07-31.csv row 79</x:v>
      </x:c>
    </x:row>
    <x:row r="84">
      <x:c r="A84" s="17" t="str">
        <x:v>Epoch ECI 2026-07-31</x:v>
      </x:c>
      <x:c r="B84" s="23" t="str">
        <x:v>GLM-4.6</x:v>
      </x:c>
      <x:c r="C84" s="23" t="str">
        <x:v>z-ai-zhipu-ai-tsinghua-university:glm-4-6</x:v>
      </x:c>
      <x:c r="D84" s="23" t="str">
        <x:v>GLM-4.6</x:v>
      </x:c>
      <x:c r="E84" s="23" t="str">
        <x:v>Exact self identity</x:v>
      </x:c>
      <x:c r="F84" s="23" t="str">
        <x:v>Current snapshot plus manually reviewed identity metadata</x:v>
      </x:c>
      <x:c r="G84" s="23" t="str">
        <x:v>Matched</x:v>
      </x:c>
      <x:c r="H84" s="23" t="str">
        <x:v>epoch_eci_reproduced_scores_2026-07-31.csv row 80</x:v>
      </x:c>
    </x:row>
    <x:row r="85">
      <x:c r="A85" s="17" t="str">
        <x:v>Epoch ECI 2026-07-31</x:v>
      </x:c>
      <x:c r="B85" s="23" t="str">
        <x:v>GPT-5 nano</x:v>
      </x:c>
      <x:c r="C85" s="23" t="str">
        <x:v>openai:gpt-5-nano</x:v>
      </x:c>
      <x:c r="D85" s="23" t="str">
        <x:v>GPT-5 nano</x:v>
      </x:c>
      <x:c r="E85" s="23" t="str">
        <x:v>Exact self identity</x:v>
      </x:c>
      <x:c r="F85" s="23" t="str">
        <x:v>Current snapshot plus manually reviewed identity metadata</x:v>
      </x:c>
      <x:c r="G85" s="23" t="str">
        <x:v>Matched</x:v>
      </x:c>
      <x:c r="H85" s="23" t="str">
        <x:v>epoch_eci_reproduced_scores_2026-07-31.csv row 81</x:v>
      </x:c>
    </x:row>
    <x:row r="86">
      <x:c r="A86" s="17" t="str">
        <x:v>Epoch ECI 2026-07-31</x:v>
      </x:c>
      <x:c r="B86" s="23" t="str">
        <x:v>Gemini 2.5 Flash (Apr 2025)</x:v>
      </x:c>
      <x:c r="C86" s="23" t="str">
        <x:v>google:gemini-2-5-flash-apr-2025</x:v>
      </x:c>
      <x:c r="D86" s="23" t="str">
        <x:v>Gemini 2.5 Flash (Apr 2025)</x:v>
      </x:c>
      <x:c r="E86" s="23" t="str">
        <x:v>Exact self identity</x:v>
      </x:c>
      <x:c r="F86" s="23" t="str">
        <x:v>Current snapshot plus manually reviewed identity metadata</x:v>
      </x:c>
      <x:c r="G86" s="23" t="str">
        <x:v>Matched</x:v>
      </x:c>
      <x:c r="H86" s="23" t="str">
        <x:v>epoch_eci_reproduced_scores_2026-07-31.csv row 82</x:v>
      </x:c>
    </x:row>
    <x:row r="87">
      <x:c r="A87" s="17" t="str">
        <x:v>Epoch ECI 2026-07-31</x:v>
      </x:c>
      <x:c r="B87" s="23" t="str">
        <x:v>gpt-oss-120b</x:v>
      </x:c>
      <x:c r="C87" s="23" t="str">
        <x:v>openai:gpt-oss-120b</x:v>
      </x:c>
      <x:c r="D87" s="23" t="str">
        <x:v>gpt-oss-120b</x:v>
      </x:c>
      <x:c r="E87" s="23" t="str">
        <x:v>Exact self identity</x:v>
      </x:c>
      <x:c r="F87" s="23" t="str">
        <x:v>Current snapshot plus manually reviewed identity metadata</x:v>
      </x:c>
      <x:c r="G87" s="23" t="str">
        <x:v>Matched</x:v>
      </x:c>
      <x:c r="H87" s="23" t="str">
        <x:v>epoch_eci_reproduced_scores_2026-07-31.csv row 83</x:v>
      </x:c>
    </x:row>
    <x:row r="88">
      <x:c r="A88" s="17" t="str">
        <x:v>Epoch ECI 2026-07-31</x:v>
      </x:c>
      <x:c r="B88" s="23" t="str">
        <x:v>Kimi K2 (Jul 2025)</x:v>
      </x:c>
      <x:c r="C88" s="23" t="str">
        <x:v>moonshot:kimi-k2-jul-2025</x:v>
      </x:c>
      <x:c r="D88" s="23" t="str">
        <x:v>Kimi K2 (Jul 2025)</x:v>
      </x:c>
      <x:c r="E88" s="23" t="str">
        <x:v>Exact self identity</x:v>
      </x:c>
      <x:c r="F88" s="23" t="str">
        <x:v>Current snapshot plus manually reviewed identity metadata</x:v>
      </x:c>
      <x:c r="G88" s="23" t="str">
        <x:v>Matched</x:v>
      </x:c>
      <x:c r="H88" s="23" t="str">
        <x:v>epoch_eci_reproduced_scores_2026-07-31.csv row 84</x:v>
      </x:c>
    </x:row>
    <x:row r="89">
      <x:c r="A89" s="17" t="str">
        <x:v>Epoch ECI 2026-07-31</x:v>
      </x:c>
      <x:c r="B89" s="23" t="str">
        <x:v>Gemini 2.5 Flash (Jun 2025)</x:v>
      </x:c>
      <x:c r="C89" s="23" t="str">
        <x:v>google:gemini-2-5-flash-jun-2025</x:v>
      </x:c>
      <x:c r="D89" s="23" t="str">
        <x:v>Gemini 2.5 Flash (Jun 2025)</x:v>
      </x:c>
      <x:c r="E89" s="23" t="str">
        <x:v>Exact self identity</x:v>
      </x:c>
      <x:c r="F89" s="23" t="str">
        <x:v>Current snapshot plus manually reviewed identity metadata</x:v>
      </x:c>
      <x:c r="G89" s="23" t="str">
        <x:v>Matched</x:v>
      </x:c>
      <x:c r="H89" s="23" t="str">
        <x:v>epoch_eci_reproduced_scores_2026-07-31.csv row 85</x:v>
      </x:c>
    </x:row>
    <x:row r="90">
      <x:c r="A90" s="17" t="str">
        <x:v>Epoch ECI 2026-07-31</x:v>
      </x:c>
      <x:c r="B90" s="23" t="str">
        <x:v>DeepSeek-R1</x:v>
      </x:c>
      <x:c r="C90" s="23" t="str">
        <x:v>deepseek:deepseek-r1</x:v>
      </x:c>
      <x:c r="D90" s="23" t="str">
        <x:v>DeepSeek-R1</x:v>
      </x:c>
      <x:c r="E90" s="23" t="str">
        <x:v>Exact self identity</x:v>
      </x:c>
      <x:c r="F90" s="23" t="str">
        <x:v>Current snapshot plus manually reviewed identity metadata</x:v>
      </x:c>
      <x:c r="G90" s="23" t="str">
        <x:v>Matched</x:v>
      </x:c>
      <x:c r="H90" s="23" t="str">
        <x:v>epoch_eci_reproduced_scores_2026-07-31.csv row 86</x:v>
      </x:c>
    </x:row>
    <x:row r="91">
      <x:c r="A91" s="17" t="str">
        <x:v>Epoch ECI 2026-07-31</x:v>
      </x:c>
      <x:c r="B91" s="23" t="str">
        <x:v>Qwen3-235B-A22B</x:v>
      </x:c>
      <x:c r="C91" s="23" t="str">
        <x:v>alibaba:qwen3-235b-a22b</x:v>
      </x:c>
      <x:c r="D91" s="23" t="str">
        <x:v>Qwen3-235B-A22B</x:v>
      </x:c>
      <x:c r="E91" s="23" t="str">
        <x:v>Exact self identity</x:v>
      </x:c>
      <x:c r="F91" s="23" t="str">
        <x:v>Current snapshot plus manually reviewed identity metadata</x:v>
      </x:c>
      <x:c r="G91" s="23" t="str">
        <x:v>Matched</x:v>
      </x:c>
      <x:c r="H91" s="23" t="str">
        <x:v>epoch_eci_reproduced_scores_2026-07-31.csv row 87</x:v>
      </x:c>
    </x:row>
    <x:row r="92">
      <x:c r="A92" s="17" t="str">
        <x:v>Epoch ECI 2026-07-31</x:v>
      </x:c>
      <x:c r="B92" s="23" t="str">
        <x:v>Grok 3</x:v>
      </x:c>
      <x:c r="C92" s="23" t="str">
        <x:v>xai:grok-3</x:v>
      </x:c>
      <x:c r="D92" s="23" t="str">
        <x:v>Grok 3</x:v>
      </x:c>
      <x:c r="E92" s="23" t="str">
        <x:v>Exact self identity</x:v>
      </x:c>
      <x:c r="F92" s="23" t="str">
        <x:v>Current snapshot plus manually reviewed identity metadata</x:v>
      </x:c>
      <x:c r="G92" s="23" t="str">
        <x:v>Matched</x:v>
      </x:c>
      <x:c r="H92" s="23" t="str">
        <x:v>epoch_eci_reproduced_scores_2026-07-31.csv row 88</x:v>
      </x:c>
    </x:row>
    <x:row r="93">
      <x:c r="A93" s="17" t="str">
        <x:v>Epoch ECI 2026-07-31</x:v>
      </x:c>
      <x:c r="B93" s="23" t="str">
        <x:v>Qwen3-235B-A22B-Instruct (Jul 2025)</x:v>
      </x:c>
      <x:c r="C93" s="23" t="str">
        <x:v>alibaba:qwen3-235b-a22b-instruct-jul-2025</x:v>
      </x:c>
      <x:c r="D93" s="23" t="str">
        <x:v>Qwen3-235B-A22B-Instruct (Jul 2025)</x:v>
      </x:c>
      <x:c r="E93" s="23" t="str">
        <x:v>Exact self identity</x:v>
      </x:c>
      <x:c r="F93" s="23" t="str">
        <x:v>Current snapshot plus manually reviewed identity metadata</x:v>
      </x:c>
      <x:c r="G93" s="23" t="str">
        <x:v>Matched</x:v>
      </x:c>
      <x:c r="H93" s="23" t="str">
        <x:v>epoch_eci_reproduced_scores_2026-07-31.csv row 89</x:v>
      </x:c>
    </x:row>
    <x:row r="94">
      <x:c r="A94" s="17" t="str">
        <x:v>Epoch ECI 2026-07-31</x:v>
      </x:c>
      <x:c r="B94" s="23" t="str">
        <x:v>GPT-4.5</x:v>
      </x:c>
      <x:c r="C94" s="23" t="str">
        <x:v>openai:gpt-4-5</x:v>
      </x:c>
      <x:c r="D94" s="23" t="str">
        <x:v>GPT-4.5</x:v>
      </x:c>
      <x:c r="E94" s="23" t="str">
        <x:v>Exact self identity</x:v>
      </x:c>
      <x:c r="F94" s="23" t="str">
        <x:v>Current snapshot plus manually reviewed identity metadata</x:v>
      </x:c>
      <x:c r="G94" s="23" t="str">
        <x:v>Matched</x:v>
      </x:c>
      <x:c r="H94" s="23" t="str">
        <x:v>epoch_eci_reproduced_scores_2026-07-31.csv row 90</x:v>
      </x:c>
    </x:row>
    <x:row r="95">
      <x:c r="A95" s="17" t="str">
        <x:v>Epoch ECI 2026-07-31</x:v>
      </x:c>
      <x:c r="B95" s="23" t="str">
        <x:v>GPT-4.1</x:v>
      </x:c>
      <x:c r="C95" s="23" t="str">
        <x:v>openai:gpt-4-1</x:v>
      </x:c>
      <x:c r="D95" s="23" t="str">
        <x:v>GPT-4.1</x:v>
      </x:c>
      <x:c r="E95" s="23" t="str">
        <x:v>Exact self identity</x:v>
      </x:c>
      <x:c r="F95" s="23" t="str">
        <x:v>Current snapshot plus manually reviewed identity metadata</x:v>
      </x:c>
      <x:c r="G95" s="23" t="str">
        <x:v>Matched</x:v>
      </x:c>
      <x:c r="H95" s="23" t="str">
        <x:v>epoch_eci_reproduced_scores_2026-07-31.csv row 91</x:v>
      </x:c>
    </x:row>
    <x:row r="96">
      <x:c r="A96" s="17" t="str">
        <x:v>Epoch ECI 2026-07-31</x:v>
      </x:c>
      <x:c r="B96" s="23" t="str">
        <x:v>DeepSeek-V3 (Mar 2025)</x:v>
      </x:c>
      <x:c r="C96" s="23" t="str">
        <x:v>deepseek:deepseek-v3-mar-2025</x:v>
      </x:c>
      <x:c r="D96" s="23" t="str">
        <x:v>DeepSeek-V3 (Mar 2025)</x:v>
      </x:c>
      <x:c r="E96" s="23" t="str">
        <x:v>Exact self identity</x:v>
      </x:c>
      <x:c r="F96" s="23" t="str">
        <x:v>Current snapshot plus manually reviewed identity metadata</x:v>
      </x:c>
      <x:c r="G96" s="23" t="str">
        <x:v>Matched</x:v>
      </x:c>
      <x:c r="H96" s="23" t="str">
        <x:v>epoch_eci_reproduced_scores_2026-07-31.csv row 92</x:v>
      </x:c>
    </x:row>
    <x:row r="97">
      <x:c r="A97" s="17" t="str">
        <x:v>Epoch ECI 2026-07-31</x:v>
      </x:c>
      <x:c r="B97" s="23" t="str">
        <x:v>o1-mini</x:v>
      </x:c>
      <x:c r="C97" s="23" t="str">
        <x:v>openai:o1-mini</x:v>
      </x:c>
      <x:c r="D97" s="23" t="str">
        <x:v>o1-mini</x:v>
      </x:c>
      <x:c r="E97" s="23" t="str">
        <x:v>Exact self identity</x:v>
      </x:c>
      <x:c r="F97" s="23" t="str">
        <x:v>Current snapshot plus manually reviewed identity metadata</x:v>
      </x:c>
      <x:c r="G97" s="23" t="str">
        <x:v>Matched</x:v>
      </x:c>
      <x:c r="H97" s="23" t="str">
        <x:v>epoch_eci_reproduced_scores_2026-07-31.csv row 93</x:v>
      </x:c>
    </x:row>
    <x:row r="98">
      <x:c r="A98" s="17" t="str">
        <x:v>Epoch ECI 2026-07-31</x:v>
      </x:c>
      <x:c r="B98" s="23" t="str">
        <x:v>Gemini 2.0 Flash Thinking (Jan 2025)</x:v>
      </x:c>
      <x:c r="C98" s="23" t="str">
        <x:v>google:gemini-2-0-flash-thinking-jan-2025</x:v>
      </x:c>
      <x:c r="D98" s="23" t="str">
        <x:v>Gemini 2.0 Flash Thinking (Jan 2025)</x:v>
      </x:c>
      <x:c r="E98" s="23" t="str">
        <x:v>Exact self identity</x:v>
      </x:c>
      <x:c r="F98" s="23" t="str">
        <x:v>Current snapshot plus manually reviewed identity metadata</x:v>
      </x:c>
      <x:c r="G98" s="23" t="str">
        <x:v>Matched</x:v>
      </x:c>
      <x:c r="H98" s="23" t="str">
        <x:v>epoch_eci_reproduced_scores_2026-07-31.csv row 94</x:v>
      </x:c>
    </x:row>
    <x:row r="99">
      <x:c r="A99" s="17" t="str">
        <x:v>Epoch ECI 2026-07-31</x:v>
      </x:c>
      <x:c r="B99" s="23" t="str">
        <x:v>o1-preview</x:v>
      </x:c>
      <x:c r="C99" s="23" t="str">
        <x:v>openai:o1-preview</x:v>
      </x:c>
      <x:c r="D99" s="23" t="str">
        <x:v>o1-preview</x:v>
      </x:c>
      <x:c r="E99" s="23" t="str">
        <x:v>Exact self identity</x:v>
      </x:c>
      <x:c r="F99" s="23" t="str">
        <x:v>Current snapshot plus manually reviewed identity metadata</x:v>
      </x:c>
      <x:c r="G99" s="23" t="str">
        <x:v>Matched</x:v>
      </x:c>
      <x:c r="H99" s="23" t="str">
        <x:v>epoch_eci_reproduced_scores_2026-07-31.csv row 95</x:v>
      </x:c>
    </x:row>
    <x:row r="100">
      <x:c r="A100" s="17" t="str">
        <x:v>Epoch ECI 2026-07-31</x:v>
      </x:c>
      <x:c r="B100" s="23" t="str">
        <x:v>GPT-4.1 mini</x:v>
      </x:c>
      <x:c r="C100" s="23" t="str">
        <x:v>openai:gpt-4-1-mini</x:v>
      </x:c>
      <x:c r="D100" s="23" t="str">
        <x:v>GPT-4.1 mini</x:v>
      </x:c>
      <x:c r="E100" s="23" t="str">
        <x:v>Exact self identity</x:v>
      </x:c>
      <x:c r="F100" s="23" t="str">
        <x:v>Current snapshot plus manually reviewed identity metadata</x:v>
      </x:c>
      <x:c r="G100" s="23" t="str">
        <x:v>Matched</x:v>
      </x:c>
      <x:c r="H100" s="23" t="str">
        <x:v>epoch_eci_reproduced_scores_2026-07-31.csv row 96</x:v>
      </x:c>
    </x:row>
    <x:row r="101">
      <x:c r="A101" s="17" t="str">
        <x:v>Epoch ECI 2026-07-31</x:v>
      </x:c>
      <x:c r="B101" s="23" t="str">
        <x:v>Gemini 2.0 Flash (Feb 2025)</x:v>
      </x:c>
      <x:c r="C101" s="23" t="str">
        <x:v>google:gemini-2-0-flash-feb-2025</x:v>
      </x:c>
      <x:c r="D101" s="23" t="str">
        <x:v>Gemini 2.0 Flash (Feb 2025)</x:v>
      </x:c>
      <x:c r="E101" s="23" t="str">
        <x:v>Exact self identity</x:v>
      </x:c>
      <x:c r="F101" s="23" t="str">
        <x:v>Current snapshot plus manually reviewed identity metadata</x:v>
      </x:c>
      <x:c r="G101" s="23" t="str">
        <x:v>Matched</x:v>
      </x:c>
      <x:c r="H101" s="23" t="str">
        <x:v>epoch_eci_reproduced_scores_2026-07-31.csv row 97</x:v>
      </x:c>
    </x:row>
    <x:row r="102">
      <x:c r="A102" s="17" t="str">
        <x:v>Epoch ECI 2026-07-31</x:v>
      </x:c>
      <x:c r="B102" s="23" t="str">
        <x:v>Gemini 2.0 Pro</x:v>
      </x:c>
      <x:c r="C102" s="23" t="str">
        <x:v>google:gemini-2-0-pro</x:v>
      </x:c>
      <x:c r="D102" s="23" t="str">
        <x:v>Gemini 2.0 Pro</x:v>
      </x:c>
      <x:c r="E102" s="23" t="str">
        <x:v>Exact self identity</x:v>
      </x:c>
      <x:c r="F102" s="23" t="str">
        <x:v>Current snapshot plus manually reviewed identity metadata</x:v>
      </x:c>
      <x:c r="G102" s="23" t="str">
        <x:v>Matched</x:v>
      </x:c>
      <x:c r="H102" s="23" t="str">
        <x:v>epoch_eci_reproduced_scores_2026-07-31.csv row 98</x:v>
      </x:c>
    </x:row>
    <x:row r="103">
      <x:c r="A103" s="17" t="str">
        <x:v>Epoch ECI 2026-07-31</x:v>
      </x:c>
      <x:c r="B103" s="23" t="str">
        <x:v>Mistral Medium 3</x:v>
      </x:c>
      <x:c r="C103" s="23" t="str">
        <x:v>mistral:mistral-medium-3</x:v>
      </x:c>
      <x:c r="D103" s="23" t="str">
        <x:v>Mistral Medium 3</x:v>
      </x:c>
      <x:c r="E103" s="23" t="str">
        <x:v>Exact self identity</x:v>
      </x:c>
      <x:c r="F103" s="23" t="str">
        <x:v>Current snapshot plus manually reviewed identity metadata</x:v>
      </x:c>
      <x:c r="G103" s="23" t="str">
        <x:v>Matched</x:v>
      </x:c>
      <x:c r="H103" s="23" t="str">
        <x:v>epoch_eci_reproduced_scores_2026-07-31.csv row 99</x:v>
      </x:c>
    </x:row>
    <x:row r="104">
      <x:c r="A104" s="17" t="str">
        <x:v>Epoch ECI 2026-07-31</x:v>
      </x:c>
      <x:c r="B104" s="23" t="str">
        <x:v>Gemini 2.0 Flash (Dec 2024)</x:v>
      </x:c>
      <x:c r="C104" s="23" t="str">
        <x:v>google:gemini-2-0-flash-dec-2024</x:v>
      </x:c>
      <x:c r="D104" s="23" t="str">
        <x:v>Gemini 2.0 Flash (Dec 2024)</x:v>
      </x:c>
      <x:c r="E104" s="23" t="str">
        <x:v>Exact self identity</x:v>
      </x:c>
      <x:c r="F104" s="23" t="str">
        <x:v>Current snapshot plus manually reviewed identity metadata</x:v>
      </x:c>
      <x:c r="G104" s="23" t="str">
        <x:v>Matched</x:v>
      </x:c>
      <x:c r="H104" s="23" t="str">
        <x:v>epoch_eci_reproduced_scores_2026-07-31.csv row 100</x:v>
      </x:c>
    </x:row>
    <x:row r="105">
      <x:c r="A105" s="17" t="str">
        <x:v>Epoch ECI 2026-07-31</x:v>
      </x:c>
      <x:c r="B105" s="23" t="str">
        <x:v>Claude 3.5 Sonnet (October 2024)</x:v>
      </x:c>
      <x:c r="C105" s="23" t="str">
        <x:v>anthropic:claude-3-5-sonnet-october-2024</x:v>
      </x:c>
      <x:c r="D105" s="23" t="str">
        <x:v>Claude 3.5 Sonnet (October 2024)</x:v>
      </x:c>
      <x:c r="E105" s="23" t="str">
        <x:v>Exact self identity</x:v>
      </x:c>
      <x:c r="F105" s="23" t="str">
        <x:v>Current snapshot plus manually reviewed identity metadata</x:v>
      </x:c>
      <x:c r="G105" s="23" t="str">
        <x:v>Matched</x:v>
      </x:c>
      <x:c r="H105" s="23" t="str">
        <x:v>epoch_eci_reproduced_scores_2026-07-31.csv row 101</x:v>
      </x:c>
    </x:row>
    <x:row r="106">
      <x:c r="A106" s="17" t="str">
        <x:v>Epoch ECI 2026-07-31</x:v>
      </x:c>
      <x:c r="B106" s="23" t="str">
        <x:v>Qwen2.5-Max</x:v>
      </x:c>
      <x:c r="C106" s="23" t="str">
        <x:v>alibaba:qwen2-5-max</x:v>
      </x:c>
      <x:c r="D106" s="23" t="str">
        <x:v>Qwen2.5-Max</x:v>
      </x:c>
      <x:c r="E106" s="23" t="str">
        <x:v>Exact self identity</x:v>
      </x:c>
      <x:c r="F106" s="23" t="str">
        <x:v>Current snapshot plus manually reviewed identity metadata</x:v>
      </x:c>
      <x:c r="G106" s="23" t="str">
        <x:v>Matched</x:v>
      </x:c>
      <x:c r="H106" s="23" t="str">
        <x:v>epoch_eci_reproduced_scores_2026-07-31.csv row 102</x:v>
      </x:c>
    </x:row>
    <x:row r="107">
      <x:c r="A107" s="17" t="str">
        <x:v>Epoch ECI 2026-07-31</x:v>
      </x:c>
      <x:c r="B107" s="23" t="str">
        <x:v>Magistral Small 1.1</x:v>
      </x:c>
      <x:c r="C107" s="23" t="str">
        <x:v>mistral:magistral-small-1-1</x:v>
      </x:c>
      <x:c r="D107" s="23" t="str">
        <x:v>Magistral Small 1.1</x:v>
      </x:c>
      <x:c r="E107" s="23" t="str">
        <x:v>Exact self identity</x:v>
      </x:c>
      <x:c r="F107" s="23" t="str">
        <x:v>Current snapshot plus manually reviewed identity metadata</x:v>
      </x:c>
      <x:c r="G107" s="23" t="str">
        <x:v>Matched</x:v>
      </x:c>
      <x:c r="H107" s="23" t="str">
        <x:v>epoch_eci_reproduced_scores_2026-07-31.csv row 103</x:v>
      </x:c>
    </x:row>
    <x:row r="108">
      <x:c r="A108" s="17" t="str">
        <x:v>Epoch ECI 2026-07-31</x:v>
      </x:c>
      <x:c r="B108" s="23" t="str">
        <x:v>Llama 4 Maverick</x:v>
      </x:c>
      <x:c r="C108" s="23" t="str">
        <x:v>meta:llama-4-maverick</x:v>
      </x:c>
      <x:c r="D108" s="23" t="str">
        <x:v>Llama 4 Maverick</x:v>
      </x:c>
      <x:c r="E108" s="23" t="str">
        <x:v>Exact self identity</x:v>
      </x:c>
      <x:c r="F108" s="23" t="str">
        <x:v>Current snapshot plus manually reviewed identity metadata</x:v>
      </x:c>
      <x:c r="G108" s="23" t="str">
        <x:v>Matched</x:v>
      </x:c>
      <x:c r="H108" s="23" t="str">
        <x:v>epoch_eci_reproduced_scores_2026-07-31.csv row 104</x:v>
      </x:c>
    </x:row>
    <x:row r="109">
      <x:c r="A109" s="17" t="str">
        <x:v>Epoch ECI 2026-07-31</x:v>
      </x:c>
      <x:c r="B109" s="23" t="str">
        <x:v>DeepSeek-V3</x:v>
      </x:c>
      <x:c r="C109" s="23" t="str">
        <x:v>deepseek:deepseek-v3</x:v>
      </x:c>
      <x:c r="D109" s="23" t="str">
        <x:v>DeepSeek-V3</x:v>
      </x:c>
      <x:c r="E109" s="23" t="str">
        <x:v>Exact self identity</x:v>
      </x:c>
      <x:c r="F109" s="23" t="str">
        <x:v>Current snapshot plus manually reviewed identity metadata</x:v>
      </x:c>
      <x:c r="G109" s="23" t="str">
        <x:v>Matched</x:v>
      </x:c>
      <x:c r="H109" s="23" t="str">
        <x:v>epoch_eci_reproduced_scores_2026-07-31.csv row 105</x:v>
      </x:c>
    </x:row>
    <x:row r="110">
      <x:c r="A110" s="17" t="str">
        <x:v>Epoch ECI 2026-07-31</x:v>
      </x:c>
      <x:c r="B110" s="23" t="str">
        <x:v>Gemini 1.5 Pro (Sept 2024)</x:v>
      </x:c>
      <x:c r="C110" s="23" t="str">
        <x:v>google:gemini-1-5-pro-sept-2024</x:v>
      </x:c>
      <x:c r="D110" s="23" t="str">
        <x:v>Gemini 1.5 Pro (Sept 2024)</x:v>
      </x:c>
      <x:c r="E110" s="23" t="str">
        <x:v>Exact self identity</x:v>
      </x:c>
      <x:c r="F110" s="23" t="str">
        <x:v>Current snapshot plus manually reviewed identity metadata</x:v>
      </x:c>
      <x:c r="G110" s="23" t="str">
        <x:v>Matched</x:v>
      </x:c>
      <x:c r="H110" s="23" t="str">
        <x:v>epoch_eci_reproduced_scores_2026-07-31.csv row 106</x:v>
      </x:c>
    </x:row>
    <x:row r="111">
      <x:c r="A111" s="17" t="str">
        <x:v>Epoch ECI 2026-07-31</x:v>
      </x:c>
      <x:c r="B111" s="23" t="str">
        <x:v>Phi-4</x:v>
      </x:c>
      <x:c r="C111" s="23" t="str">
        <x:v>microsoft-research:phi-4</x:v>
      </x:c>
      <x:c r="D111" s="23" t="str">
        <x:v>Phi-4</x:v>
      </x:c>
      <x:c r="E111" s="23" t="str">
        <x:v>Exact self identity</x:v>
      </x:c>
      <x:c r="F111" s="23" t="str">
        <x:v>Current snapshot plus manually reviewed identity metadata</x:v>
      </x:c>
      <x:c r="G111" s="23" t="str">
        <x:v>Matched</x:v>
      </x:c>
      <x:c r="H111" s="23" t="str">
        <x:v>epoch_eci_reproduced_scores_2026-07-31.csv row 107</x:v>
      </x:c>
    </x:row>
    <x:row r="112">
      <x:c r="A112" s="17" t="str">
        <x:v>Epoch ECI 2026-07-31</x:v>
      </x:c>
      <x:c r="B112" s="23" t="str">
        <x:v>Gemma 3 27B</x:v>
      </x:c>
      <x:c r="C112" s="23" t="str">
        <x:v>google:gemma-3-27b</x:v>
      </x:c>
      <x:c r="D112" s="23" t="str">
        <x:v>Gemma 3 27B</x:v>
      </x:c>
      <x:c r="E112" s="23" t="str">
        <x:v>Exact self identity</x:v>
      </x:c>
      <x:c r="F112" s="23" t="str">
        <x:v>Current snapshot plus manually reviewed identity metadata</x:v>
      </x:c>
      <x:c r="G112" s="23" t="str">
        <x:v>Matched</x:v>
      </x:c>
      <x:c r="H112" s="23" t="str">
        <x:v>epoch_eci_reproduced_scores_2026-07-31.csv row 108</x:v>
      </x:c>
    </x:row>
    <x:row r="113">
      <x:c r="A113" s="17" t="str">
        <x:v>Epoch ECI 2026-07-31</x:v>
      </x:c>
      <x:c r="B113" s="23" t="str">
        <x:v>GPT-4.1 nano</x:v>
      </x:c>
      <x:c r="C113" s="23" t="str">
        <x:v>openai:gpt-4-1-nano</x:v>
      </x:c>
      <x:c r="D113" s="23" t="str">
        <x:v>GPT-4.1 nano</x:v>
      </x:c>
      <x:c r="E113" s="23" t="str">
        <x:v>Exact self identity</x:v>
      </x:c>
      <x:c r="F113" s="23" t="str">
        <x:v>Current snapshot plus manually reviewed identity metadata</x:v>
      </x:c>
      <x:c r="G113" s="23" t="str">
        <x:v>Matched</x:v>
      </x:c>
      <x:c r="H113" s="23" t="str">
        <x:v>epoch_eci_reproduced_scores_2026-07-31.csv row 109</x:v>
      </x:c>
    </x:row>
    <x:row r="114">
      <x:c r="A114" s="17" t="str">
        <x:v>Epoch ECI 2026-07-31</x:v>
      </x:c>
      <x:c r="B114" s="23" t="str">
        <x:v>Grok-2 (Dec 2024)</x:v>
      </x:c>
      <x:c r="C114" s="23" t="str">
        <x:v>xai:grok-2-dec-2024</x:v>
      </x:c>
      <x:c r="D114" s="23" t="str">
        <x:v>Grok-2 (Dec 2024)</x:v>
      </x:c>
      <x:c r="E114" s="23" t="str">
        <x:v>Exact self identity</x:v>
      </x:c>
      <x:c r="F114" s="23" t="str">
        <x:v>Current snapshot plus manually reviewed identity metadata</x:v>
      </x:c>
      <x:c r="G114" s="23" t="str">
        <x:v>Matched</x:v>
      </x:c>
      <x:c r="H114" s="23" t="str">
        <x:v>epoch_eci_reproduced_scores_2026-07-31.csv row 110</x:v>
      </x:c>
    </x:row>
    <x:row r="115">
      <x:c r="A115" s="17" t="str">
        <x:v>Epoch ECI 2026-07-31</x:v>
      </x:c>
      <x:c r="B115" s="23" t="str">
        <x:v>Llama 4 Scout</x:v>
      </x:c>
      <x:c r="C115" s="23" t="str">
        <x:v>meta:llama-4-scout</x:v>
      </x:c>
      <x:c r="D115" s="23" t="str">
        <x:v>Llama 4 Scout</x:v>
      </x:c>
      <x:c r="E115" s="23" t="str">
        <x:v>Exact self identity</x:v>
      </x:c>
      <x:c r="F115" s="23" t="str">
        <x:v>Current snapshot plus manually reviewed identity metadata</x:v>
      </x:c>
      <x:c r="G115" s="23" t="str">
        <x:v>Matched</x:v>
      </x:c>
      <x:c r="H115" s="23" t="str">
        <x:v>epoch_eci_reproduced_scores_2026-07-31.csv row 111</x:v>
      </x:c>
    </x:row>
    <x:row r="116">
      <x:c r="A116" s="17" t="str">
        <x:v>Epoch ECI 2026-07-31</x:v>
      </x:c>
      <x:c r="B116" s="23" t="str">
        <x:v>Gemini 1.5 Flash (Sep 2024)</x:v>
      </x:c>
      <x:c r="C116" s="23" t="str">
        <x:v>google:gemini-1-5-flash-sep-2024</x:v>
      </x:c>
      <x:c r="D116" s="23" t="str">
        <x:v>Gemini 1.5 Flash (Sep 2024)</x:v>
      </x:c>
      <x:c r="E116" s="23" t="str">
        <x:v>Exact self identity</x:v>
      </x:c>
      <x:c r="F116" s="23" t="str">
        <x:v>Current snapshot plus manually reviewed identity metadata</x:v>
      </x:c>
      <x:c r="G116" s="23" t="str">
        <x:v>Matched</x:v>
      </x:c>
      <x:c r="H116" s="23" t="str">
        <x:v>epoch_eci_reproduced_scores_2026-07-31.csv row 112</x:v>
      </x:c>
    </x:row>
    <x:row r="117">
      <x:c r="A117" s="17" t="str">
        <x:v>Epoch ECI 2026-07-31</x:v>
      </x:c>
      <x:c r="B117" s="23" t="str">
        <x:v>Claude 3.5 Sonnet</x:v>
      </x:c>
      <x:c r="C117" s="23" t="str">
        <x:v>anthropic:claude-3-5-sonnet</x:v>
      </x:c>
      <x:c r="D117" s="23" t="str">
        <x:v>Claude 3.5 Sonnet</x:v>
      </x:c>
      <x:c r="E117" s="23" t="str">
        <x:v>Exact self identity</x:v>
      </x:c>
      <x:c r="F117" s="23" t="str">
        <x:v>Current snapshot plus manually reviewed identity metadata</x:v>
      </x:c>
      <x:c r="G117" s="23" t="str">
        <x:v>Matched</x:v>
      </x:c>
      <x:c r="H117" s="23" t="str">
        <x:v>epoch_eci_reproduced_scores_2026-07-31.csv row 113</x:v>
      </x:c>
    </x:row>
    <x:row r="118">
      <x:c r="A118" s="17" t="str">
        <x:v>Epoch ECI 2026-07-31</x:v>
      </x:c>
      <x:c r="B118" s="23" t="str">
        <x:v>GPT-4o (Nov 2024)</x:v>
      </x:c>
      <x:c r="C118" s="23" t="str">
        <x:v>openai:gpt-4o-nov-2024</x:v>
      </x:c>
      <x:c r="D118" s="23" t="str">
        <x:v>GPT-4o (Nov 2024)</x:v>
      </x:c>
      <x:c r="E118" s="23" t="str">
        <x:v>Exact self identity</x:v>
      </x:c>
      <x:c r="F118" s="23" t="str">
        <x:v>Current snapshot plus manually reviewed identity metadata</x:v>
      </x:c>
      <x:c r="G118" s="23" t="str">
        <x:v>Matched</x:v>
      </x:c>
      <x:c r="H118" s="23" t="str">
        <x:v>epoch_eci_reproduced_scores_2026-07-31.csv row 114</x:v>
      </x:c>
    </x:row>
    <x:row r="119">
      <x:c r="A119" s="17" t="str">
        <x:v>Epoch ECI 2026-07-31</x:v>
      </x:c>
      <x:c r="B119" s="23" t="str">
        <x:v>GPT-4o (Aug 2024)</x:v>
      </x:c>
      <x:c r="C119" s="23" t="str">
        <x:v>openai:gpt-4o-aug-2024</x:v>
      </x:c>
      <x:c r="D119" s="23" t="str">
        <x:v>GPT-4o (Aug 2024)</x:v>
      </x:c>
      <x:c r="E119" s="23" t="str">
        <x:v>Exact self identity</x:v>
      </x:c>
      <x:c r="F119" s="23" t="str">
        <x:v>Current snapshot plus manually reviewed identity metadata</x:v>
      </x:c>
      <x:c r="G119" s="23" t="str">
        <x:v>Matched</x:v>
      </x:c>
      <x:c r="H119" s="23" t="str">
        <x:v>epoch_eci_reproduced_scores_2026-07-31.csv row 115</x:v>
      </x:c>
    </x:row>
    <x:row r="120">
      <x:c r="A120" s="17" t="str">
        <x:v>Epoch ECI 2026-07-31</x:v>
      </x:c>
      <x:c r="B120" s="23" t="str">
        <x:v>Qwen2.5-72B</x:v>
      </x:c>
      <x:c r="C120" s="23" t="str">
        <x:v>alibaba:qwen2-5-72b</x:v>
      </x:c>
      <x:c r="D120" s="23" t="str">
        <x:v>Qwen2.5-72B</x:v>
      </x:c>
      <x:c r="E120" s="23" t="str">
        <x:v>Exact self identity</x:v>
      </x:c>
      <x:c r="F120" s="23" t="str">
        <x:v>Current snapshot plus manually reviewed identity metadata</x:v>
      </x:c>
      <x:c r="G120" s="23" t="str">
        <x:v>Matched</x:v>
      </x:c>
      <x:c r="H120" s="23" t="str">
        <x:v>epoch_eci_reproduced_scores_2026-07-31.csv row 116</x:v>
      </x:c>
    </x:row>
    <x:row r="121">
      <x:c r="A121" s="17" t="str">
        <x:v>Epoch ECI 2026-07-31</x:v>
      </x:c>
      <x:c r="B121" s="23" t="str">
        <x:v>Llama 3.1-405B</x:v>
      </x:c>
      <x:c r="C121" s="23" t="str">
        <x:v>meta:llama-3-1-405b</x:v>
      </x:c>
      <x:c r="D121" s="23" t="str">
        <x:v>Llama 3.1-405B</x:v>
      </x:c>
      <x:c r="E121" s="23" t="str">
        <x:v>Exact self identity</x:v>
      </x:c>
      <x:c r="F121" s="23" t="str">
        <x:v>Current snapshot plus manually reviewed identity metadata</x:v>
      </x:c>
      <x:c r="G121" s="23" t="str">
        <x:v>Matched</x:v>
      </x:c>
      <x:c r="H121" s="23" t="str">
        <x:v>epoch_eci_reproduced_scores_2026-07-31.csv row 117</x:v>
      </x:c>
    </x:row>
    <x:row r="122">
      <x:c r="A122" s="17" t="str">
        <x:v>Epoch ECI 2026-07-31</x:v>
      </x:c>
      <x:c r="B122" s="23" t="str">
        <x:v>GPT-4o (May 2024)</x:v>
      </x:c>
      <x:c r="C122" s="23" t="str">
        <x:v>openai:gpt-4o-may-2024</x:v>
      </x:c>
      <x:c r="D122" s="23" t="str">
        <x:v>GPT-4o (May 2024)</x:v>
      </x:c>
      <x:c r="E122" s="23" t="str">
        <x:v>Exact self identity</x:v>
      </x:c>
      <x:c r="F122" s="23" t="str">
        <x:v>Current snapshot plus manually reviewed identity metadata</x:v>
      </x:c>
      <x:c r="G122" s="23" t="str">
        <x:v>Matched</x:v>
      </x:c>
      <x:c r="H122" s="23" t="str">
        <x:v>epoch_eci_reproduced_scores_2026-07-31.csv row 118</x:v>
      </x:c>
    </x:row>
    <x:row r="123">
      <x:c r="A123" s="17" t="str">
        <x:v>Epoch ECI 2026-07-31</x:v>
      </x:c>
      <x:c r="B123" s="23" t="str">
        <x:v>Mistral Large 2 (Nov 2024)</x:v>
      </x:c>
      <x:c r="C123" s="23" t="str">
        <x:v>mistral:mistral-large-2-nov-2024</x:v>
      </x:c>
      <x:c r="D123" s="23" t="str">
        <x:v>Mistral Large 2 (Nov 2024)</x:v>
      </x:c>
      <x:c r="E123" s="23" t="str">
        <x:v>Exact self identity</x:v>
      </x:c>
      <x:c r="F123" s="23" t="str">
        <x:v>Current snapshot plus manually reviewed identity metadata</x:v>
      </x:c>
      <x:c r="G123" s="23" t="str">
        <x:v>Matched</x:v>
      </x:c>
      <x:c r="H123" s="23" t="str">
        <x:v>epoch_eci_reproduced_scores_2026-07-31.csv row 119</x:v>
      </x:c>
    </x:row>
    <x:row r="124">
      <x:c r="A124" s="17" t="str">
        <x:v>Epoch ECI 2026-07-31</x:v>
      </x:c>
      <x:c r="B124" s="23" t="str">
        <x:v>Mistral Small 3.1</x:v>
      </x:c>
      <x:c r="C124" s="23" t="str">
        <x:v>mistral:mistral-small-3-1</x:v>
      </x:c>
      <x:c r="D124" s="23" t="str">
        <x:v>Mistral Small 3.1</x:v>
      </x:c>
      <x:c r="E124" s="23" t="str">
        <x:v>Exact self identity</x:v>
      </x:c>
      <x:c r="F124" s="23" t="str">
        <x:v>Current snapshot plus manually reviewed identity metadata</x:v>
      </x:c>
      <x:c r="G124" s="23" t="str">
        <x:v>Matched</x:v>
      </x:c>
      <x:c r="H124" s="23" t="str">
        <x:v>epoch_eci_reproduced_scores_2026-07-31.csv row 120</x:v>
      </x:c>
    </x:row>
    <x:row r="125">
      <x:c r="A125" s="17" t="str">
        <x:v>Epoch ECI 2026-07-31</x:v>
      </x:c>
      <x:c r="B125" s="23" t="str">
        <x:v>GPT-4 Turbo (Apr 2024)</x:v>
      </x:c>
      <x:c r="C125" s="23" t="str">
        <x:v>openai:gpt-4-turbo-apr-2024</x:v>
      </x:c>
      <x:c r="D125" s="23" t="str">
        <x:v>GPT-4 Turbo (Apr 2024)</x:v>
      </x:c>
      <x:c r="E125" s="23" t="str">
        <x:v>Exact self identity</x:v>
      </x:c>
      <x:c r="F125" s="23" t="str">
        <x:v>Current snapshot plus manually reviewed identity metadata</x:v>
      </x:c>
      <x:c r="G125" s="23" t="str">
        <x:v>Matched</x:v>
      </x:c>
      <x:c r="H125" s="23" t="str">
        <x:v>epoch_eci_reproduced_scores_2026-07-31.csv row 121</x:v>
      </x:c>
    </x:row>
    <x:row r="126">
      <x:c r="A126" s="17" t="str">
        <x:v>Epoch ECI 2026-07-31</x:v>
      </x:c>
      <x:c r="B126" s="23" t="str">
        <x:v>Mistral Large 2 (Jul 2024)</x:v>
      </x:c>
      <x:c r="C126" s="23" t="str">
        <x:v>mistral:mistral-large-2-jul-2024</x:v>
      </x:c>
      <x:c r="D126" s="23" t="str">
        <x:v>Mistral Large 2 (Jul 2024)</x:v>
      </x:c>
      <x:c r="E126" s="23" t="str">
        <x:v>Exact self identity</x:v>
      </x:c>
      <x:c r="F126" s="23" t="str">
        <x:v>Current snapshot plus manually reviewed identity metadata</x:v>
      </x:c>
      <x:c r="G126" s="23" t="str">
        <x:v>Matched</x:v>
      </x:c>
      <x:c r="H126" s="23" t="str">
        <x:v>epoch_eci_reproduced_scores_2026-07-31.csv row 122</x:v>
      </x:c>
    </x:row>
    <x:row r="127">
      <x:c r="A127" s="17" t="str">
        <x:v>Epoch ECI 2026-07-31</x:v>
      </x:c>
      <x:c r="B127" s="23" t="str">
        <x:v>Claude 3.5 Haiku</x:v>
      </x:c>
      <x:c r="C127" s="23" t="str">
        <x:v>anthropic:claude-3-5-haiku</x:v>
      </x:c>
      <x:c r="D127" s="23" t="str">
        <x:v>Claude 3.5 Haiku</x:v>
      </x:c>
      <x:c r="E127" s="23" t="str">
        <x:v>Exact self identity</x:v>
      </x:c>
      <x:c r="F127" s="23" t="str">
        <x:v>Current snapshot plus manually reviewed identity metadata</x:v>
      </x:c>
      <x:c r="G127" s="23" t="str">
        <x:v>Matched</x:v>
      </x:c>
      <x:c r="H127" s="23" t="str">
        <x:v>epoch_eci_reproduced_scores_2026-07-31.csv row 123</x:v>
      </x:c>
    </x:row>
    <x:row r="128">
      <x:c r="A128" s="17" t="str">
        <x:v>Epoch ECI 2026-07-31</x:v>
      </x:c>
      <x:c r="B128" s="23" t="str">
        <x:v>Llama 3.3 70B</x:v>
      </x:c>
      <x:c r="C128" s="23" t="str">
        <x:v>meta:llama-3-3-70b</x:v>
      </x:c>
      <x:c r="D128" s="23" t="str">
        <x:v>Llama 3.3 70B</x:v>
      </x:c>
      <x:c r="E128" s="23" t="str">
        <x:v>Exact self identity</x:v>
      </x:c>
      <x:c r="F128" s="23" t="str">
        <x:v>Current snapshot plus manually reviewed identity metadata</x:v>
      </x:c>
      <x:c r="G128" s="23" t="str">
        <x:v>Matched</x:v>
      </x:c>
      <x:c r="H128" s="23" t="str">
        <x:v>epoch_eci_reproduced_scores_2026-07-31.csv row 124</x:v>
      </x:c>
    </x:row>
    <x:row r="129">
      <x:c r="A129" s="17" t="str">
        <x:v>Epoch ECI 2026-07-31</x:v>
      </x:c>
      <x:c r="B129" s="23" t="str">
        <x:v>Gemini 1.5 Pro (May 2024)</x:v>
      </x:c>
      <x:c r="C129" s="23" t="str">
        <x:v>google:gemini-1-5-pro-may-2024</x:v>
      </x:c>
      <x:c r="D129" s="23" t="str">
        <x:v>Gemini 1.5 Pro (May 2024)</x:v>
      </x:c>
      <x:c r="E129" s="23" t="str">
        <x:v>Exact self identity</x:v>
      </x:c>
      <x:c r="F129" s="23" t="str">
        <x:v>Current snapshot plus manually reviewed identity metadata</x:v>
      </x:c>
      <x:c r="G129" s="23" t="str">
        <x:v>Matched</x:v>
      </x:c>
      <x:c r="H129" s="23" t="str">
        <x:v>epoch_eci_reproduced_scores_2026-07-31.csv row 125</x:v>
      </x:c>
    </x:row>
    <x:row r="130">
      <x:c r="A130" s="17" t="str">
        <x:v>Epoch ECI 2026-07-31</x:v>
      </x:c>
      <x:c r="B130" s="23" t="str">
        <x:v>GPT-4o mini</x:v>
      </x:c>
      <x:c r="C130" s="23" t="str">
        <x:v>openai:gpt-4o-mini</x:v>
      </x:c>
      <x:c r="D130" s="23" t="str">
        <x:v>GPT-4o mini</x:v>
      </x:c>
      <x:c r="E130" s="23" t="str">
        <x:v>Exact self identity</x:v>
      </x:c>
      <x:c r="F130" s="23" t="str">
        <x:v>Current snapshot plus manually reviewed identity metadata</x:v>
      </x:c>
      <x:c r="G130" s="23" t="str">
        <x:v>Matched</x:v>
      </x:c>
      <x:c r="H130" s="23" t="str">
        <x:v>epoch_eci_reproduced_scores_2026-07-31.csv row 126</x:v>
      </x:c>
    </x:row>
    <x:row r="131">
      <x:c r="A131" s="17" t="str">
        <x:v>Epoch ECI 2026-07-31</x:v>
      </x:c>
      <x:c r="B131" s="23" t="str">
        <x:v>Claude 3 Opus</x:v>
      </x:c>
      <x:c r="C131" s="23" t="str">
        <x:v>anthropic:claude-3-opus</x:v>
      </x:c>
      <x:c r="D131" s="23" t="str">
        <x:v>Claude 3 Opus</x:v>
      </x:c>
      <x:c r="E131" s="23" t="str">
        <x:v>Exact self identity</x:v>
      </x:c>
      <x:c r="F131" s="23" t="str">
        <x:v>Current snapshot plus manually reviewed identity metadata</x:v>
      </x:c>
      <x:c r="G131" s="23" t="str">
        <x:v>Matched</x:v>
      </x:c>
      <x:c r="H131" s="23" t="str">
        <x:v>epoch_eci_reproduced_scores_2026-07-31.csv row 127</x:v>
      </x:c>
    </x:row>
    <x:row r="132">
      <x:c r="A132" s="17" t="str">
        <x:v>Epoch ECI 2026-07-31</x:v>
      </x:c>
      <x:c r="B132" s="23" t="str">
        <x:v>GPT-4 (Mar 2023)</x:v>
      </x:c>
      <x:c r="C132" s="23" t="str">
        <x:v>openai:gpt-4-mar-2023</x:v>
      </x:c>
      <x:c r="D132" s="23" t="str">
        <x:v>GPT-4 (Mar 2023)</x:v>
      </x:c>
      <x:c r="E132" s="23" t="str">
        <x:v>Exact self identity</x:v>
      </x:c>
      <x:c r="F132" s="23" t="str">
        <x:v>Current snapshot plus manually reviewed identity metadata</x:v>
      </x:c>
      <x:c r="G132" s="23" t="str">
        <x:v>Matched</x:v>
      </x:c>
      <x:c r="H132" s="23" t="str">
        <x:v>epoch_eci_reproduced_scores_2026-07-31.csv row 128</x:v>
      </x:c>
    </x:row>
    <x:row r="133">
      <x:c r="A133" s="17" t="str">
        <x:v>Epoch ECI 2026-07-31</x:v>
      </x:c>
      <x:c r="B133" s="23" t="str">
        <x:v>Llama 3.2 90B</x:v>
      </x:c>
      <x:c r="C133" s="23" t="str">
        <x:v>meta:llama-3-2-90b</x:v>
      </x:c>
      <x:c r="D133" s="23" t="str">
        <x:v>Llama 3.2 90B</x:v>
      </x:c>
      <x:c r="E133" s="23" t="str">
        <x:v>Exact self identity</x:v>
      </x:c>
      <x:c r="F133" s="23" t="str">
        <x:v>Current snapshot plus manually reviewed identity metadata</x:v>
      </x:c>
      <x:c r="G133" s="23" t="str">
        <x:v>Matched</x:v>
      </x:c>
      <x:c r="H133" s="23" t="str">
        <x:v>epoch_eci_reproduced_scores_2026-07-31.csv row 129</x:v>
      </x:c>
    </x:row>
    <x:row r="134">
      <x:c r="A134" s="17" t="str">
        <x:v>Epoch ECI 2026-07-31</x:v>
      </x:c>
      <x:c r="B134" s="23" t="str">
        <x:v>Llama 3.1-70B</x:v>
      </x:c>
      <x:c r="C134" s="23" t="str">
        <x:v>meta:llama-3-1-70b</x:v>
      </x:c>
      <x:c r="D134" s="23" t="str">
        <x:v>Llama 3.1-70B</x:v>
      </x:c>
      <x:c r="E134" s="23" t="str">
        <x:v>Exact self identity</x:v>
      </x:c>
      <x:c r="F134" s="23" t="str">
        <x:v>Current snapshot plus manually reviewed identity metadata</x:v>
      </x:c>
      <x:c r="G134" s="23" t="str">
        <x:v>Matched</x:v>
      </x:c>
      <x:c r="H134" s="23" t="str">
        <x:v>epoch_eci_reproduced_scores_2026-07-31.csv row 130</x:v>
      </x:c>
    </x:row>
    <x:row r="135">
      <x:c r="A135" s="17" t="str">
        <x:v>Epoch ECI 2026-07-31</x:v>
      </x:c>
      <x:c r="B135" s="23" t="str">
        <x:v>Qwen2-72B</x:v>
      </x:c>
      <x:c r="C135" s="23" t="str">
        <x:v>alibaba:qwen2-72b</x:v>
      </x:c>
      <x:c r="D135" s="23" t="str">
        <x:v>Qwen2-72B</x:v>
      </x:c>
      <x:c r="E135" s="23" t="str">
        <x:v>Exact self identity</x:v>
      </x:c>
      <x:c r="F135" s="23" t="str">
        <x:v>Current snapshot plus manually reviewed identity metadata</x:v>
      </x:c>
      <x:c r="G135" s="23" t="str">
        <x:v>Matched</x:v>
      </x:c>
      <x:c r="H135" s="23" t="str">
        <x:v>epoch_eci_reproduced_scores_2026-07-31.csv row 131</x:v>
      </x:c>
    </x:row>
    <x:row r="136">
      <x:c r="A136" s="17" t="str">
        <x:v>Epoch ECI 2026-07-31</x:v>
      </x:c>
      <x:c r="B136" s="23" t="str">
        <x:v>DeepSeek-V2 (MoE-236B, May 2024)</x:v>
      </x:c>
      <x:c r="C136" s="23" t="str">
        <x:v>deepseek:deepseek-v2-moe-236b-may-2024</x:v>
      </x:c>
      <x:c r="D136" s="23" t="str">
        <x:v>DeepSeek-V2 (MoE-236B, May 2024)</x:v>
      </x:c>
      <x:c r="E136" s="23" t="str">
        <x:v>Exact self identity</x:v>
      </x:c>
      <x:c r="F136" s="23" t="str">
        <x:v>Current snapshot plus manually reviewed identity metadata</x:v>
      </x:c>
      <x:c r="G136" s="23" t="str">
        <x:v>Matched</x:v>
      </x:c>
      <x:c r="H136" s="23" t="str">
        <x:v>epoch_eci_reproduced_scores_2026-07-31.csv row 132</x:v>
      </x:c>
    </x:row>
    <x:row r="137">
      <x:c r="A137" s="17" t="str">
        <x:v>Epoch ECI 2026-07-31</x:v>
      </x:c>
      <x:c r="B137" s="23" t="str">
        <x:v>Amazon Nova Pro</x:v>
      </x:c>
      <x:c r="C137" s="23" t="str">
        <x:v>amazon:amazon-nova-pro</x:v>
      </x:c>
      <x:c r="D137" s="23" t="str">
        <x:v>Amazon Nova Pro</x:v>
      </x:c>
      <x:c r="E137" s="23" t="str">
        <x:v>Exact self identity</x:v>
      </x:c>
      <x:c r="F137" s="23" t="str">
        <x:v>Current snapshot plus manually reviewed identity metadata</x:v>
      </x:c>
      <x:c r="G137" s="23" t="str">
        <x:v>Matched</x:v>
      </x:c>
      <x:c r="H137" s="23" t="str">
        <x:v>epoch_eci_reproduced_scores_2026-07-31.csv row 133</x:v>
      </x:c>
    </x:row>
    <x:row r="138">
      <x:c r="A138" s="17" t="str">
        <x:v>Epoch ECI 2026-07-31</x:v>
      </x:c>
      <x:c r="B138" s="23" t="str">
        <x:v>Llama 3-70B</x:v>
      </x:c>
      <x:c r="C138" s="23" t="str">
        <x:v>meta:llama-3-70b</x:v>
      </x:c>
      <x:c r="D138" s="23" t="str">
        <x:v>Llama 3-70B</x:v>
      </x:c>
      <x:c r="E138" s="23" t="str">
        <x:v>Exact self identity</x:v>
      </x:c>
      <x:c r="F138" s="23" t="str">
        <x:v>Current snapshot plus manually reviewed identity metadata</x:v>
      </x:c>
      <x:c r="G138" s="23" t="str">
        <x:v>Matched</x:v>
      </x:c>
      <x:c r="H138" s="23" t="str">
        <x:v>epoch_eci_reproduced_scores_2026-07-31.csv row 134</x:v>
      </x:c>
    </x:row>
    <x:row r="139">
      <x:c r="A139" s="17" t="str">
        <x:v>Epoch ECI 2026-07-31</x:v>
      </x:c>
      <x:c r="B139" s="23" t="str">
        <x:v>Gemini 1.5 Flash (May 2024)</x:v>
      </x:c>
      <x:c r="C139" s="23" t="str">
        <x:v>google:gemini-1-5-flash-may-2024</x:v>
      </x:c>
      <x:c r="D139" s="23" t="str">
        <x:v>Gemini 1.5 Flash (May 2024)</x:v>
      </x:c>
      <x:c r="E139" s="23" t="str">
        <x:v>Exact self identity</x:v>
      </x:c>
      <x:c r="F139" s="23" t="str">
        <x:v>Current snapshot plus manually reviewed identity metadata</x:v>
      </x:c>
      <x:c r="G139" s="23" t="str">
        <x:v>Matched</x:v>
      </x:c>
      <x:c r="H139" s="23" t="str">
        <x:v>epoch_eci_reproduced_scores_2026-07-31.csv row 135</x:v>
      </x:c>
    </x:row>
    <x:row r="140">
      <x:c r="A140" s="17" t="str">
        <x:v>Epoch ECI 2026-07-31</x:v>
      </x:c>
      <x:c r="B140" s="23" t="str">
        <x:v>Gemma 2 27B</x:v>
      </x:c>
      <x:c r="C140" s="23" t="str">
        <x:v>google:gemma-2-27b</x:v>
      </x:c>
      <x:c r="D140" s="23" t="str">
        <x:v>Gemma 2 27B</x:v>
      </x:c>
      <x:c r="E140" s="23" t="str">
        <x:v>Exact self identity</x:v>
      </x:c>
      <x:c r="F140" s="23" t="str">
        <x:v>Current snapshot plus manually reviewed identity metadata</x:v>
      </x:c>
      <x:c r="G140" s="23" t="str">
        <x:v>Matched</x:v>
      </x:c>
      <x:c r="H140" s="23" t="str">
        <x:v>epoch_eci_reproduced_scores_2026-07-31.csv row 136</x:v>
      </x:c>
    </x:row>
    <x:row r="141">
      <x:c r="A141" s="17" t="str">
        <x:v>Epoch ECI 2026-07-31</x:v>
      </x:c>
      <x:c r="B141" s="23" t="str">
        <x:v>GPT-4 (Jun 2023)</x:v>
      </x:c>
      <x:c r="C141" s="23" t="str">
        <x:v>openai:gpt-4-jun-2023</x:v>
      </x:c>
      <x:c r="D141" s="23" t="str">
        <x:v>GPT-4 (Jun 2023)</x:v>
      </x:c>
      <x:c r="E141" s="23" t="str">
        <x:v>Exact self identity</x:v>
      </x:c>
      <x:c r="F141" s="23" t="str">
        <x:v>Current snapshot plus manually reviewed identity metadata</x:v>
      </x:c>
      <x:c r="G141" s="23" t="str">
        <x:v>Matched</x:v>
      </x:c>
      <x:c r="H141" s="23" t="str">
        <x:v>epoch_eci_reproduced_scores_2026-07-31.csv row 137</x:v>
      </x:c>
    </x:row>
    <x:row r="142">
      <x:c r="A142" s="17" t="str">
        <x:v>Epoch ECI 2026-07-31</x:v>
      </x:c>
      <x:c r="B142" s="23" t="str">
        <x:v>phi-3-small 7.4B</x:v>
      </x:c>
      <x:c r="C142" s="23" t="str">
        <x:v>microsoft:phi-3-small-7-4b</x:v>
      </x:c>
      <x:c r="D142" s="23" t="str">
        <x:v>phi-3-small 7.4B</x:v>
      </x:c>
      <x:c r="E142" s="23" t="str">
        <x:v>Exact self identity</x:v>
      </x:c>
      <x:c r="F142" s="23" t="str">
        <x:v>Current snapshot plus manually reviewed identity metadata</x:v>
      </x:c>
      <x:c r="G142" s="23" t="str">
        <x:v>Matched</x:v>
      </x:c>
      <x:c r="H142" s="23" t="str">
        <x:v>epoch_eci_reproduced_scores_2026-07-31.csv row 138</x:v>
      </x:c>
    </x:row>
    <x:row r="143">
      <x:c r="A143" s="17" t="str">
        <x:v>Epoch ECI 2026-07-31</x:v>
      </x:c>
      <x:c r="B143" s="23" t="str">
        <x:v>Mixtral 8x22B</x:v>
      </x:c>
      <x:c r="C143" s="23" t="str">
        <x:v>mistral:mixtral-8x22b</x:v>
      </x:c>
      <x:c r="D143" s="23" t="str">
        <x:v>Mixtral 8x22B</x:v>
      </x:c>
      <x:c r="E143" s="23" t="str">
        <x:v>Exact self identity</x:v>
      </x:c>
      <x:c r="F143" s="23" t="str">
        <x:v>Current snapshot plus manually reviewed identity metadata</x:v>
      </x:c>
      <x:c r="G143" s="23" t="str">
        <x:v>Matched</x:v>
      </x:c>
      <x:c r="H143" s="23" t="str">
        <x:v>epoch_eci_reproduced_scores_2026-07-31.csv row 139</x:v>
      </x:c>
    </x:row>
    <x:row r="144">
      <x:c r="A144" s="17" t="str">
        <x:v>Epoch ECI 2026-07-31</x:v>
      </x:c>
      <x:c r="B144" s="23" t="str">
        <x:v>Claude Instant</x:v>
      </x:c>
      <x:c r="C144" s="23" t="str">
        <x:v>anthropic:claude-instant</x:v>
      </x:c>
      <x:c r="D144" s="23" t="str">
        <x:v>Claude Instant</x:v>
      </x:c>
      <x:c r="E144" s="23" t="str">
        <x:v>Exact self identity</x:v>
      </x:c>
      <x:c r="F144" s="23" t="str">
        <x:v>Current snapshot plus manually reviewed identity metadata</x:v>
      </x:c>
      <x:c r="G144" s="23" t="str">
        <x:v>Matched</x:v>
      </x:c>
      <x:c r="H144" s="23" t="str">
        <x:v>epoch_eci_reproduced_scores_2026-07-31.csv row 140</x:v>
      </x:c>
    </x:row>
    <x:row r="145">
      <x:c r="A145" s="17" t="str">
        <x:v>Epoch ECI 2026-07-31</x:v>
      </x:c>
      <x:c r="B145" s="23" t="str">
        <x:v>phi-3-medium 14B</x:v>
      </x:c>
      <x:c r="C145" s="23" t="str">
        <x:v>microsoft:phi-3-medium-14b</x:v>
      </x:c>
      <x:c r="D145" s="23" t="str">
        <x:v>phi-3-medium 14B</x:v>
      </x:c>
      <x:c r="E145" s="23" t="str">
        <x:v>Exact self identity</x:v>
      </x:c>
      <x:c r="F145" s="23" t="str">
        <x:v>Current snapshot plus manually reviewed identity metadata</x:v>
      </x:c>
      <x:c r="G145" s="23" t="str">
        <x:v>Matched</x:v>
      </x:c>
      <x:c r="H145" s="23" t="str">
        <x:v>epoch_eci_reproduced_scores_2026-07-31.csv row 141</x:v>
      </x:c>
    </x:row>
    <x:row r="146">
      <x:c r="A146" s="17" t="str">
        <x:v>Epoch ECI 2026-07-31</x:v>
      </x:c>
      <x:c r="B146" s="23" t="str">
        <x:v>Mistral Large</x:v>
      </x:c>
      <x:c r="C146" s="23" t="str">
        <x:v>mistral:mistral-large</x:v>
      </x:c>
      <x:c r="D146" s="23" t="str">
        <x:v>Mistral Large</x:v>
      </x:c>
      <x:c r="E146" s="23" t="str">
        <x:v>Exact self identity</x:v>
      </x:c>
      <x:c r="F146" s="23" t="str">
        <x:v>Current snapshot plus manually reviewed identity metadata</x:v>
      </x:c>
      <x:c r="G146" s="23" t="str">
        <x:v>Matched</x:v>
      </x:c>
      <x:c r="H146" s="23" t="str">
        <x:v>epoch_eci_reproduced_scores_2026-07-31.csv row 142</x:v>
      </x:c>
    </x:row>
    <x:row r="147">
      <x:c r="A147" s="17" t="str">
        <x:v>Epoch ECI 2026-07-31</x:v>
      </x:c>
      <x:c r="B147" s="23" t="str">
        <x:v>Claude 3 Sonnet</x:v>
      </x:c>
      <x:c r="C147" s="23" t="str">
        <x:v>anthropic:claude-3-sonnet</x:v>
      </x:c>
      <x:c r="D147" s="23" t="str">
        <x:v>Claude 3 Sonnet</x:v>
      </x:c>
      <x:c r="E147" s="23" t="str">
        <x:v>Exact self identity</x:v>
      </x:c>
      <x:c r="F147" s="23" t="str">
        <x:v>Current snapshot plus manually reviewed identity metadata</x:v>
      </x:c>
      <x:c r="G147" s="23" t="str">
        <x:v>Matched</x:v>
      </x:c>
      <x:c r="H147" s="23" t="str">
        <x:v>epoch_eci_reproduced_scores_2026-07-31.csv row 143</x:v>
      </x:c>
    </x:row>
    <x:row r="148">
      <x:c r="A148" s="17" t="str">
        <x:v>Epoch ECI 2026-07-31</x:v>
      </x:c>
      <x:c r="B148" s="23" t="str">
        <x:v>Claude 2</x:v>
      </x:c>
      <x:c r="C148" s="23" t="str">
        <x:v>anthropic:claude-2</x:v>
      </x:c>
      <x:c r="D148" s="23" t="str">
        <x:v>Claude 2</x:v>
      </x:c>
      <x:c r="E148" s="23" t="str">
        <x:v>Exact self identity</x:v>
      </x:c>
      <x:c r="F148" s="23" t="str">
        <x:v>Current snapshot plus manually reviewed identity metadata</x:v>
      </x:c>
      <x:c r="G148" s="23" t="str">
        <x:v>Matched</x:v>
      </x:c>
      <x:c r="H148" s="23" t="str">
        <x:v>epoch_eci_reproduced_scores_2026-07-31.csv row 144</x:v>
      </x:c>
    </x:row>
    <x:row r="149">
      <x:c r="A149" s="17" t="str">
        <x:v>Epoch ECI 2026-07-31</x:v>
      </x:c>
      <x:c r="B149" s="23" t="str">
        <x:v>Gemma 2 9B</x:v>
      </x:c>
      <x:c r="C149" s="23" t="str">
        <x:v>google:gemma-2-9b</x:v>
      </x:c>
      <x:c r="D149" s="23" t="str">
        <x:v>Gemma 2 9B</x:v>
      </x:c>
      <x:c r="E149" s="23" t="str">
        <x:v>Exact self identity</x:v>
      </x:c>
      <x:c r="F149" s="23" t="str">
        <x:v>Current snapshot plus manually reviewed identity metadata</x:v>
      </x:c>
      <x:c r="G149" s="23" t="str">
        <x:v>Matched</x:v>
      </x:c>
      <x:c r="H149" s="23" t="str">
        <x:v>epoch_eci_reproduced_scores_2026-07-31.csv row 145</x:v>
      </x:c>
    </x:row>
    <x:row r="150">
      <x:c r="A150" s="17" t="str">
        <x:v>Epoch ECI 2026-07-31</x:v>
      </x:c>
      <x:c r="B150" s="23" t="str">
        <x:v>Qwen2.5-Coder-32B</x:v>
      </x:c>
      <x:c r="C150" s="23" t="str">
        <x:v>alibaba:qwen2-5-coder-32b</x:v>
      </x:c>
      <x:c r="D150" s="23" t="str">
        <x:v>Qwen2.5-Coder-32B</x:v>
      </x:c>
      <x:c r="E150" s="23" t="str">
        <x:v>Exact self identity</x:v>
      </x:c>
      <x:c r="F150" s="23" t="str">
        <x:v>Current snapshot plus manually reviewed identity metadata</x:v>
      </x:c>
      <x:c r="G150" s="23" t="str">
        <x:v>Matched</x:v>
      </x:c>
      <x:c r="H150" s="23" t="str">
        <x:v>epoch_eci_reproduced_scores_2026-07-31.csv row 146</x:v>
      </x:c>
    </x:row>
    <x:row r="151">
      <x:c r="A151" s="17" t="str">
        <x:v>Epoch ECI 2026-07-31</x:v>
      </x:c>
      <x:c r="B151" s="23" t="str">
        <x:v>Mistral NeMo</x:v>
      </x:c>
      <x:c r="C151" s="23" t="str">
        <x:v>mistral:mistral-nemo</x:v>
      </x:c>
      <x:c r="D151" s="23" t="str">
        <x:v>Mistral NeMo</x:v>
      </x:c>
      <x:c r="E151" s="23" t="str">
        <x:v>Exact self identity</x:v>
      </x:c>
      <x:c r="F151" s="23" t="str">
        <x:v>Current snapshot plus manually reviewed identity metadata</x:v>
      </x:c>
      <x:c r="G151" s="23" t="str">
        <x:v>Matched</x:v>
      </x:c>
      <x:c r="H151" s="23" t="str">
        <x:v>epoch_eci_reproduced_scores_2026-07-31.csv row 147</x:v>
      </x:c>
    </x:row>
    <x:row r="152">
      <x:c r="A152" s="17" t="str">
        <x:v>Epoch ECI 2026-07-31</x:v>
      </x:c>
      <x:c r="B152" s="23" t="str">
        <x:v>Claude 2.1</x:v>
      </x:c>
      <x:c r="C152" s="23" t="str">
        <x:v>anthropic:claude-2-1</x:v>
      </x:c>
      <x:c r="D152" s="23" t="str">
        <x:v>Claude 2.1</x:v>
      </x:c>
      <x:c r="E152" s="23" t="str">
        <x:v>Exact self identity</x:v>
      </x:c>
      <x:c r="F152" s="23" t="str">
        <x:v>Current snapshot plus manually reviewed identity metadata</x:v>
      </x:c>
      <x:c r="G152" s="23" t="str">
        <x:v>Matched</x:v>
      </x:c>
      <x:c r="H152" s="23" t="str">
        <x:v>epoch_eci_reproduced_scores_2026-07-31.csv row 148</x:v>
      </x:c>
    </x:row>
    <x:row r="153">
      <x:c r="A153" s="17" t="str">
        <x:v>Epoch ECI 2026-07-31</x:v>
      </x:c>
      <x:c r="B153" s="23" t="str">
        <x:v>GPT-3.5 Turbo (Nov 2023)</x:v>
      </x:c>
      <x:c r="C153" s="23" t="str">
        <x:v>openai:gpt-3-5-turbo-nov-2023</x:v>
      </x:c>
      <x:c r="D153" s="23" t="str">
        <x:v>GPT-3.5 Turbo (Nov 2023)</x:v>
      </x:c>
      <x:c r="E153" s="23" t="str">
        <x:v>Exact self identity</x:v>
      </x:c>
      <x:c r="F153" s="23" t="str">
        <x:v>Current snapshot plus manually reviewed identity metadata</x:v>
      </x:c>
      <x:c r="G153" s="23" t="str">
        <x:v>Matched</x:v>
      </x:c>
      <x:c r="H153" s="23" t="str">
        <x:v>epoch_eci_reproduced_scores_2026-07-31.csv row 149</x:v>
      </x:c>
    </x:row>
    <x:row r="154">
      <x:c r="A154" s="17" t="str">
        <x:v>Epoch ECI 2026-07-31</x:v>
      </x:c>
      <x:c r="B154" s="23" t="str">
        <x:v>Mixtral 8x7B</x:v>
      </x:c>
      <x:c r="C154" s="23" t="str">
        <x:v>mistral:mixtral-8x7b</x:v>
      </x:c>
      <x:c r="D154" s="23" t="str">
        <x:v>Mixtral 8x7B</x:v>
      </x:c>
      <x:c r="E154" s="23" t="str">
        <x:v>Exact self identity</x:v>
      </x:c>
      <x:c r="F154" s="23" t="str">
        <x:v>Current snapshot plus manually reviewed identity metadata</x:v>
      </x:c>
      <x:c r="G154" s="23" t="str">
        <x:v>Matched</x:v>
      </x:c>
      <x:c r="H154" s="23" t="str">
        <x:v>epoch_eci_reproduced_scores_2026-07-31.csv row 150</x:v>
      </x:c>
    </x:row>
    <x:row r="155">
      <x:c r="A155" s="17" t="str">
        <x:v>Epoch ECI 2026-07-31</x:v>
      </x:c>
      <x:c r="B155" s="23" t="str">
        <x:v>Claude 3 Haiku</x:v>
      </x:c>
      <x:c r="C155" s="23" t="str">
        <x:v>anthropic:claude-3-haiku</x:v>
      </x:c>
      <x:c r="D155" s="23" t="str">
        <x:v>Claude 3 Haiku</x:v>
      </x:c>
      <x:c r="E155" s="23" t="str">
        <x:v>Exact self identity</x:v>
      </x:c>
      <x:c r="F155" s="23" t="str">
        <x:v>Current snapshot plus manually reviewed identity metadata</x:v>
      </x:c>
      <x:c r="G155" s="23" t="str">
        <x:v>Matched</x:v>
      </x:c>
      <x:c r="H155" s="23" t="str">
        <x:v>epoch_eci_reproduced_scores_2026-07-31.csv row 151</x:v>
      </x:c>
    </x:row>
    <x:row r="156">
      <x:c r="A156" s="17" t="str">
        <x:v>Epoch ECI 2026-07-31</x:v>
      </x:c>
      <x:c r="B156" s="23" t="str">
        <x:v>Yi-34B</x:v>
      </x:c>
      <x:c r="C156" s="23" t="str">
        <x:v>01-ai:yi-34b</x:v>
      </x:c>
      <x:c r="D156" s="23" t="str">
        <x:v>Yi-34B</x:v>
      </x:c>
      <x:c r="E156" s="23" t="str">
        <x:v>Exact self identity</x:v>
      </x:c>
      <x:c r="F156" s="23" t="str">
        <x:v>Current snapshot plus manually reviewed identity metadata</x:v>
      </x:c>
      <x:c r="G156" s="23" t="str">
        <x:v>Matched</x:v>
      </x:c>
      <x:c r="H156" s="23" t="str">
        <x:v>epoch_eci_reproduced_scores_2026-07-31.csv row 152</x:v>
      </x:c>
    </x:row>
    <x:row r="157">
      <x:c r="A157" s="17" t="str">
        <x:v>Epoch ECI 2026-07-31</x:v>
      </x:c>
      <x:c r="B157" s="23" t="str">
        <x:v>phi-3-mini 3.8B</x:v>
      </x:c>
      <x:c r="C157" s="23" t="str">
        <x:v>microsoft:phi-3-mini-3-8b</x:v>
      </x:c>
      <x:c r="D157" s="23" t="str">
        <x:v>phi-3-mini 3.8B</x:v>
      </x:c>
      <x:c r="E157" s="23" t="str">
        <x:v>Exact self identity</x:v>
      </x:c>
      <x:c r="F157" s="23" t="str">
        <x:v>Current snapshot plus manually reviewed identity metadata</x:v>
      </x:c>
      <x:c r="G157" s="23" t="str">
        <x:v>Matched</x:v>
      </x:c>
      <x:c r="H157" s="23" t="str">
        <x:v>epoch_eci_reproduced_scores_2026-07-31.csv row 153</x:v>
      </x:c>
    </x:row>
    <x:row r="158">
      <x:c r="A158" s="17" t="str">
        <x:v>Epoch ECI 2026-07-31</x:v>
      </x:c>
      <x:c r="B158" s="23" t="str">
        <x:v>Gemini 1.0 Pro</x:v>
      </x:c>
      <x:c r="C158" s="23" t="str">
        <x:v>google:gemini-1-0-pro</x:v>
      </x:c>
      <x:c r="D158" s="23" t="str">
        <x:v>Gemini 1.0 Pro</x:v>
      </x:c>
      <x:c r="E158" s="23" t="str">
        <x:v>Exact self identity</x:v>
      </x:c>
      <x:c r="F158" s="23" t="str">
        <x:v>Current snapshot plus manually reviewed identity metadata</x:v>
      </x:c>
      <x:c r="G158" s="23" t="str">
        <x:v>Matched</x:v>
      </x:c>
      <x:c r="H158" s="23" t="str">
        <x:v>epoch_eci_reproduced_scores_2026-07-31.csv row 154</x:v>
      </x:c>
    </x:row>
    <x:row r="159">
      <x:c r="A159" s="17" t="str">
        <x:v>Epoch ECI 2026-07-31</x:v>
      </x:c>
      <x:c r="B159" s="23" t="str">
        <x:v>Stable Beluga 2</x:v>
      </x:c>
      <x:c r="C159" s="23" t="str">
        <x:v>stability-ai:stable-beluga-2</x:v>
      </x:c>
      <x:c r="D159" s="23" t="str">
        <x:v>Stable Beluga 2</x:v>
      </x:c>
      <x:c r="E159" s="23" t="str">
        <x:v>Exact self identity</x:v>
      </x:c>
      <x:c r="F159" s="23" t="str">
        <x:v>Current snapshot plus manually reviewed identity metadata</x:v>
      </x:c>
      <x:c r="G159" s="23" t="str">
        <x:v>Matched</x:v>
      </x:c>
      <x:c r="H159" s="23" t="str">
        <x:v>epoch_eci_reproduced_scores_2026-07-31.csv row 155</x:v>
      </x:c>
    </x:row>
    <x:row r="160">
      <x:c r="A160" s="17" t="str">
        <x:v>Epoch ECI 2026-07-31</x:v>
      </x:c>
      <x:c r="B160" s="23" t="str">
        <x:v>Llama 3-8B</x:v>
      </x:c>
      <x:c r="C160" s="23" t="str">
        <x:v>meta:llama-3-8b</x:v>
      </x:c>
      <x:c r="D160" s="23" t="str">
        <x:v>Llama 3-8B</x:v>
      </x:c>
      <x:c r="E160" s="23" t="str">
        <x:v>Exact self identity</x:v>
      </x:c>
      <x:c r="F160" s="23" t="str">
        <x:v>Current snapshot plus manually reviewed identity metadata</x:v>
      </x:c>
      <x:c r="G160" s="23" t="str">
        <x:v>Matched</x:v>
      </x:c>
      <x:c r="H160" s="23" t="str">
        <x:v>epoch_eci_reproduced_scores_2026-07-31.csv row 156</x:v>
      </x:c>
    </x:row>
    <x:row r="161">
      <x:c r="A161" s="17" t="str">
        <x:v>Epoch ECI 2026-07-31</x:v>
      </x:c>
      <x:c r="B161" s="23" t="str">
        <x:v>Qwen2.5-Coder-14B</x:v>
      </x:c>
      <x:c r="C161" s="23" t="str">
        <x:v>unknown:qwen2-5-coder-14b</x:v>
      </x:c>
      <x:c r="D161" s="23" t="str">
        <x:v>Qwen2.5-Coder-14B</x:v>
      </x:c>
      <x:c r="E161" s="23" t="str">
        <x:v>Exact self identity</x:v>
      </x:c>
      <x:c r="F161" s="23" t="str">
        <x:v>Current snapshot plus manually reviewed identity metadata</x:v>
      </x:c>
      <x:c r="G161" s="23" t="str">
        <x:v>Matched</x:v>
      </x:c>
      <x:c r="H161" s="23" t="str">
        <x:v>epoch_eci_reproduced_scores_2026-07-31.csv row 157</x:v>
      </x:c>
    </x:row>
    <x:row r="162">
      <x:c r="A162" s="17" t="str">
        <x:v>Epoch ECI 2026-07-31</x:v>
      </x:c>
      <x:c r="B162" s="23" t="str">
        <x:v>Llama 3.1-8B</x:v>
      </x:c>
      <x:c r="C162" s="23" t="str">
        <x:v>meta:llama-3-1-8b</x:v>
      </x:c>
      <x:c r="D162" s="23" t="str">
        <x:v>Llama 3.1-8B</x:v>
      </x:c>
      <x:c r="E162" s="23" t="str">
        <x:v>Exact self identity</x:v>
      </x:c>
      <x:c r="F162" s="23" t="str">
        <x:v>Current snapshot plus manually reviewed identity metadata</x:v>
      </x:c>
      <x:c r="G162" s="23" t="str">
        <x:v>Matched</x:v>
      </x:c>
      <x:c r="H162" s="23" t="str">
        <x:v>epoch_eci_reproduced_scores_2026-07-31.csv row 158</x:v>
      </x:c>
    </x:row>
    <x:row r="163">
      <x:c r="A163" s="17" t="str">
        <x:v>Epoch ECI 2026-07-31</x:v>
      </x:c>
      <x:c r="B163" s="23" t="str">
        <x:v>PaLM 2-L</x:v>
      </x:c>
      <x:c r="C163" s="23" t="str">
        <x:v>unknown:palm-2-l</x:v>
      </x:c>
      <x:c r="D163" s="23" t="str">
        <x:v>PaLM 2-L</x:v>
      </x:c>
      <x:c r="E163" s="23" t="str">
        <x:v>Exact self identity</x:v>
      </x:c>
      <x:c r="F163" s="23" t="str">
        <x:v>Current snapshot plus manually reviewed identity metadata</x:v>
      </x:c>
      <x:c r="G163" s="23" t="str">
        <x:v>Matched</x:v>
      </x:c>
      <x:c r="H163" s="23" t="str">
        <x:v>epoch_eci_reproduced_scores_2026-07-31.csv row 159</x:v>
      </x:c>
    </x:row>
    <x:row r="164">
      <x:c r="A164" s="17" t="str">
        <x:v>Epoch ECI 2026-07-31</x:v>
      </x:c>
      <x:c r="B164" s="23" t="str">
        <x:v>GPT-3.5 Turbo (Jan 2024)</x:v>
      </x:c>
      <x:c r="C164" s="23" t="str">
        <x:v>openai:gpt-3-5-turbo-jan-2024</x:v>
      </x:c>
      <x:c r="D164" s="23" t="str">
        <x:v>GPT-3.5 Turbo (Jan 2024)</x:v>
      </x:c>
      <x:c r="E164" s="23" t="str">
        <x:v>Exact self identity</x:v>
      </x:c>
      <x:c r="F164" s="23" t="str">
        <x:v>Current snapshot plus manually reviewed identity metadata</x:v>
      </x:c>
      <x:c r="G164" s="23" t="str">
        <x:v>Matched</x:v>
      </x:c>
      <x:c r="H164" s="23" t="str">
        <x:v>epoch_eci_reproduced_scores_2026-07-31.csv row 160</x:v>
      </x:c>
    </x:row>
    <x:row r="165">
      <x:c r="A165" s="17" t="str">
        <x:v>Epoch ECI 2026-07-31</x:v>
      </x:c>
      <x:c r="B165" s="23" t="str">
        <x:v>Llama 2-70B</x:v>
      </x:c>
      <x:c r="C165" s="23" t="str">
        <x:v>meta:llama-2-70b</x:v>
      </x:c>
      <x:c r="D165" s="23" t="str">
        <x:v>Llama 2-70B</x:v>
      </x:c>
      <x:c r="E165" s="23" t="str">
        <x:v>Exact self identity</x:v>
      </x:c>
      <x:c r="F165" s="23" t="str">
        <x:v>Current snapshot plus manually reviewed identity metadata</x:v>
      </x:c>
      <x:c r="G165" s="23" t="str">
        <x:v>Matched</x:v>
      </x:c>
      <x:c r="H165" s="23" t="str">
        <x:v>epoch_eci_reproduced_scores_2026-07-31.csv row 161</x:v>
      </x:c>
    </x:row>
    <x:row r="166">
      <x:c r="A166" s="17" t="str">
        <x:v>Epoch ECI 2026-07-31</x:v>
      </x:c>
      <x:c r="B166" s="23" t="str">
        <x:v>GPT-3.5 Turbo (Jun 2023)</x:v>
      </x:c>
      <x:c r="C166" s="23" t="str">
        <x:v>openai:gpt-3-5-turbo-jun-2023</x:v>
      </x:c>
      <x:c r="D166" s="23" t="str">
        <x:v>GPT-3.5 Turbo (Jun 2023)</x:v>
      </x:c>
      <x:c r="E166" s="23" t="str">
        <x:v>Exact self identity</x:v>
      </x:c>
      <x:c r="F166" s="23" t="str">
        <x:v>Current snapshot plus manually reviewed identity metadata</x:v>
      </x:c>
      <x:c r="G166" s="23" t="str">
        <x:v>Matched</x:v>
      </x:c>
      <x:c r="H166" s="23" t="str">
        <x:v>epoch_eci_reproduced_scores_2026-07-31.csv row 162</x:v>
      </x:c>
    </x:row>
    <x:row r="167">
      <x:c r="A167" s="17" t="str">
        <x:v>Epoch ECI 2026-07-31</x:v>
      </x:c>
      <x:c r="B167" s="23" t="str">
        <x:v>Qwen2.5-Coder (7B)</x:v>
      </x:c>
      <x:c r="C167" s="23" t="str">
        <x:v>alibaba:qwen2-5-coder-7b</x:v>
      </x:c>
      <x:c r="D167" s="23" t="str">
        <x:v>Qwen2.5-Coder (7B)</x:v>
      </x:c>
      <x:c r="E167" s="23" t="str">
        <x:v>Exact self identity</x:v>
      </x:c>
      <x:c r="F167" s="23" t="str">
        <x:v>Current snapshot plus manually reviewed identity metadata</x:v>
      </x:c>
      <x:c r="G167" s="23" t="str">
        <x:v>Matched</x:v>
      </x:c>
      <x:c r="H167" s="23" t="str">
        <x:v>epoch_eci_reproduced_scores_2026-07-31.csv row 163</x:v>
      </x:c>
    </x:row>
    <x:row r="168">
      <x:c r="A168" s="17" t="str">
        <x:v>Epoch ECI 2026-07-31</x:v>
      </x:c>
      <x:c r="B168" s="23" t="str">
        <x:v>Qwen-14B</x:v>
      </x:c>
      <x:c r="C168" s="23" t="str">
        <x:v>alibaba:qwen-14b</x:v>
      </x:c>
      <x:c r="D168" s="23" t="str">
        <x:v>Qwen-14B</x:v>
      </x:c>
      <x:c r="E168" s="23" t="str">
        <x:v>Exact self identity</x:v>
      </x:c>
      <x:c r="F168" s="23" t="str">
        <x:v>Current snapshot plus manually reviewed identity metadata</x:v>
      </x:c>
      <x:c r="G168" s="23" t="str">
        <x:v>Matched</x:v>
      </x:c>
      <x:c r="H168" s="23" t="str">
        <x:v>epoch_eci_reproduced_scores_2026-07-31.csv row 164</x:v>
      </x:c>
    </x:row>
    <x:row r="169">
      <x:c r="A169" s="17" t="str">
        <x:v>Epoch ECI 2026-07-31</x:v>
      </x:c>
      <x:c r="B169" s="23" t="str">
        <x:v>Mistral 7B v0.1</x:v>
      </x:c>
      <x:c r="C169" s="23" t="str">
        <x:v>mistral:mistral-7b-v0-1</x:v>
      </x:c>
      <x:c r="D169" s="23" t="str">
        <x:v>Mistral 7B v0.1</x:v>
      </x:c>
      <x:c r="E169" s="23" t="str">
        <x:v>Exact self identity</x:v>
      </x:c>
      <x:c r="F169" s="23" t="str">
        <x:v>Current snapshot plus manually reviewed identity metadata</x:v>
      </x:c>
      <x:c r="G169" s="23" t="str">
        <x:v>Matched</x:v>
      </x:c>
      <x:c r="H169" s="23" t="str">
        <x:v>epoch_eci_reproduced_scores_2026-07-31.csv row 165</x:v>
      </x:c>
    </x:row>
    <x:row r="170">
      <x:c r="A170" s="17" t="str">
        <x:v>Epoch ECI 2026-07-31</x:v>
      </x:c>
      <x:c r="B170" s="23" t="str">
        <x:v>Falcon-180B</x:v>
      </x:c>
      <x:c r="C170" s="23" t="str">
        <x:v>technology-innovation-institute:falcon-180b</x:v>
      </x:c>
      <x:c r="D170" s="23" t="str">
        <x:v>Falcon-180B</x:v>
      </x:c>
      <x:c r="E170" s="23" t="str">
        <x:v>Exact self identity</x:v>
      </x:c>
      <x:c r="F170" s="23" t="str">
        <x:v>Current snapshot plus manually reviewed identity metadata</x:v>
      </x:c>
      <x:c r="G170" s="23" t="str">
        <x:v>Matched</x:v>
      </x:c>
      <x:c r="H170" s="23" t="str">
        <x:v>epoch_eci_reproduced_scores_2026-07-31.csv row 166</x:v>
      </x:c>
    </x:row>
    <x:row r="171">
      <x:c r="A171" s="17" t="str">
        <x:v>Epoch ECI 2026-07-31</x:v>
      </x:c>
      <x:c r="B171" s="23" t="str">
        <x:v>internlm-20b</x:v>
      </x:c>
      <x:c r="C171" s="23" t="str">
        <x:v>unknown:internlm-20b</x:v>
      </x:c>
      <x:c r="D171" s="23" t="str">
        <x:v>internlm-20b</x:v>
      </x:c>
      <x:c r="E171" s="23" t="str">
        <x:v>Exact self identity</x:v>
      </x:c>
      <x:c r="F171" s="23" t="str">
        <x:v>Current snapshot plus manually reviewed identity metadata</x:v>
      </x:c>
      <x:c r="G171" s="23" t="str">
        <x:v>Matched</x:v>
      </x:c>
      <x:c r="H171" s="23" t="str">
        <x:v>epoch_eci_reproduced_scores_2026-07-31.csv row 167</x:v>
      </x:c>
    </x:row>
    <x:row r="172">
      <x:c r="A172" s="17" t="str">
        <x:v>Epoch ECI 2026-07-31</x:v>
      </x:c>
      <x:c r="B172" s="23" t="str">
        <x:v>Gemma 7B</x:v>
      </x:c>
      <x:c r="C172" s="23" t="str">
        <x:v>google:gemma-7b</x:v>
      </x:c>
      <x:c r="D172" s="23" t="str">
        <x:v>Gemma 7B</x:v>
      </x:c>
      <x:c r="E172" s="23" t="str">
        <x:v>Exact self identity</x:v>
      </x:c>
      <x:c r="F172" s="23" t="str">
        <x:v>Current snapshot plus manually reviewed identity metadata</x:v>
      </x:c>
      <x:c r="G172" s="23" t="str">
        <x:v>Matched</x:v>
      </x:c>
      <x:c r="H172" s="23" t="str">
        <x:v>epoch_eci_reproduced_scores_2026-07-31.csv row 168</x:v>
      </x:c>
    </x:row>
    <x:row r="173">
      <x:c r="A173" s="17" t="str">
        <x:v>Epoch ECI 2026-07-31</x:v>
      </x:c>
      <x:c r="B173" s="23" t="str">
        <x:v>LLaMA-65B</x:v>
      </x:c>
      <x:c r="C173" s="23" t="str">
        <x:v>meta:llama-65b</x:v>
      </x:c>
      <x:c r="D173" s="23" t="str">
        <x:v>LLaMA-65B</x:v>
      </x:c>
      <x:c r="E173" s="23" t="str">
        <x:v>Exact self identity</x:v>
      </x:c>
      <x:c r="F173" s="23" t="str">
        <x:v>Current snapshot plus manually reviewed identity metadata</x:v>
      </x:c>
      <x:c r="G173" s="23" t="str">
        <x:v>Matched</x:v>
      </x:c>
      <x:c r="H173" s="23" t="str">
        <x:v>epoch_eci_reproduced_scores_2026-07-31.csv row 169</x:v>
      </x:c>
    </x:row>
    <x:row r="174">
      <x:c r="A174" s="17" t="str">
        <x:v>Epoch ECI 2026-07-31</x:v>
      </x:c>
      <x:c r="B174" s="23" t="str">
        <x:v>Falcon 2 11B</x:v>
      </x:c>
      <x:c r="C174" s="23" t="str">
        <x:v>technology-innovation-institute:falcon-2-11b</x:v>
      </x:c>
      <x:c r="D174" s="23" t="str">
        <x:v>Falcon 2 11B</x:v>
      </x:c>
      <x:c r="E174" s="23" t="str">
        <x:v>Exact self identity</x:v>
      </x:c>
      <x:c r="F174" s="23" t="str">
        <x:v>Current snapshot plus manually reviewed identity metadata</x:v>
      </x:c>
      <x:c r="G174" s="23" t="str">
        <x:v>Matched</x:v>
      </x:c>
      <x:c r="H174" s="23" t="str">
        <x:v>epoch_eci_reproduced_scores_2026-07-31.csv row 170</x:v>
      </x:c>
    </x:row>
    <x:row r="175">
      <x:c r="A175" s="17" t="str">
        <x:v>Epoch ECI 2026-07-31</x:v>
      </x:c>
      <x:c r="B175" s="23" t="str">
        <x:v>DeepSeek-Coder-V2-Lite-Base</x:v>
      </x:c>
      <x:c r="C175" s="23" t="str">
        <x:v>unknown:deepseek-coder-v2-lite-base</x:v>
      </x:c>
      <x:c r="D175" s="23" t="str">
        <x:v>DeepSeek-Coder-V2-Lite-Base</x:v>
      </x:c>
      <x:c r="E175" s="23" t="str">
        <x:v>Exact self identity</x:v>
      </x:c>
      <x:c r="F175" s="23" t="str">
        <x:v>Current snapshot plus manually reviewed identity metadata</x:v>
      </x:c>
      <x:c r="G175" s="23" t="str">
        <x:v>Matched</x:v>
      </x:c>
      <x:c r="H175" s="23" t="str">
        <x:v>epoch_eci_reproduced_scores_2026-07-31.csv row 171</x:v>
      </x:c>
    </x:row>
    <x:row r="176">
      <x:c r="A176" s="17" t="str">
        <x:v>Epoch ECI 2026-07-31</x:v>
      </x:c>
      <x:c r="B176" s="23" t="str">
        <x:v>PaLM 2-M</x:v>
      </x:c>
      <x:c r="C176" s="23" t="str">
        <x:v>unknown:palm-2-m</x:v>
      </x:c>
      <x:c r="D176" s="23" t="str">
        <x:v>PaLM 2-M</x:v>
      </x:c>
      <x:c r="E176" s="23" t="str">
        <x:v>Exact self identity</x:v>
      </x:c>
      <x:c r="F176" s="23" t="str">
        <x:v>Current snapshot plus manually reviewed identity metadata</x:v>
      </x:c>
      <x:c r="G176" s="23" t="str">
        <x:v>Matched</x:v>
      </x:c>
      <x:c r="H176" s="23" t="str">
        <x:v>epoch_eci_reproduced_scores_2026-07-31.csv row 172</x:v>
      </x:c>
    </x:row>
    <x:row r="177">
      <x:c r="A177" s="17" t="str">
        <x:v>Epoch ECI 2026-07-31</x:v>
      </x:c>
      <x:c r="B177" s="23" t="str">
        <x:v>Phi-2</x:v>
      </x:c>
      <x:c r="C177" s="23" t="str">
        <x:v>microsoft:phi-2</x:v>
      </x:c>
      <x:c r="D177" s="23" t="str">
        <x:v>Phi-2</x:v>
      </x:c>
      <x:c r="E177" s="23" t="str">
        <x:v>Exact self identity</x:v>
      </x:c>
      <x:c r="F177" s="23" t="str">
        <x:v>Current snapshot plus manually reviewed identity metadata</x:v>
      </x:c>
      <x:c r="G177" s="23" t="str">
        <x:v>Matched</x:v>
      </x:c>
      <x:c r="H177" s="23" t="str">
        <x:v>epoch_eci_reproduced_scores_2026-07-31.csv row 173</x:v>
      </x:c>
    </x:row>
    <x:row r="178">
      <x:c r="A178" s="17" t="str">
        <x:v>Epoch ECI 2026-07-31</x:v>
      </x:c>
      <x:c r="B178" s="23" t="str">
        <x:v>Qwen2.5-Coder-3B</x:v>
      </x:c>
      <x:c r="C178" s="23" t="str">
        <x:v>unknown:qwen2-5-coder-3b</x:v>
      </x:c>
      <x:c r="D178" s="23" t="str">
        <x:v>Qwen2.5-Coder-3B</x:v>
      </x:c>
      <x:c r="E178" s="23" t="str">
        <x:v>Exact self identity</x:v>
      </x:c>
      <x:c r="F178" s="23" t="str">
        <x:v>Current snapshot plus manually reviewed identity metadata</x:v>
      </x:c>
      <x:c r="G178" s="23" t="str">
        <x:v>Matched</x:v>
      </x:c>
      <x:c r="H178" s="23" t="str">
        <x:v>epoch_eci_reproduced_scores_2026-07-31.csv row 174</x:v>
      </x:c>
    </x:row>
    <x:row r="179">
      <x:c r="A179" s="17" t="str">
        <x:v>Epoch ECI 2026-07-31</x:v>
      </x:c>
      <x:c r="B179" s="23" t="str">
        <x:v>Nemotron-4 15B</x:v>
      </x:c>
      <x:c r="C179" s="23" t="str">
        <x:v>nvidia:nemotron-4-15b</x:v>
      </x:c>
      <x:c r="D179" s="23" t="str">
        <x:v>Nemotron-4 15B</x:v>
      </x:c>
      <x:c r="E179" s="23" t="str">
        <x:v>Exact self identity</x:v>
      </x:c>
      <x:c r="F179" s="23" t="str">
        <x:v>Current snapshot plus manually reviewed identity metadata</x:v>
      </x:c>
      <x:c r="G179" s="23" t="str">
        <x:v>Matched</x:v>
      </x:c>
      <x:c r="H179" s="23" t="str">
        <x:v>epoch_eci_reproduced_scores_2026-07-31.csv row 175</x:v>
      </x:c>
    </x:row>
    <x:row r="180">
      <x:c r="A180" s="17" t="str">
        <x:v>Epoch ECI 2026-07-31</x:v>
      </x:c>
      <x:c r="B180" s="23" t="str">
        <x:v>Yi-9B</x:v>
      </x:c>
      <x:c r="C180" s="23" t="str">
        <x:v>unknown:yi-9b</x:v>
      </x:c>
      <x:c r="D180" s="23" t="str">
        <x:v>Yi-9B</x:v>
      </x:c>
      <x:c r="E180" s="23" t="str">
        <x:v>Exact self identity</x:v>
      </x:c>
      <x:c r="F180" s="23" t="str">
        <x:v>Current snapshot plus manually reviewed identity metadata</x:v>
      </x:c>
      <x:c r="G180" s="23" t="str">
        <x:v>Matched</x:v>
      </x:c>
      <x:c r="H180" s="23" t="str">
        <x:v>epoch_eci_reproduced_scores_2026-07-31.csv row 176</x:v>
      </x:c>
    </x:row>
    <x:row r="181">
      <x:c r="A181" s="17" t="str">
        <x:v>Epoch ECI 2026-07-31</x:v>
      </x:c>
      <x:c r="B181" s="23" t="str">
        <x:v>LLaMA-33B</x:v>
      </x:c>
      <x:c r="C181" s="23" t="str">
        <x:v>meta:llama-33b</x:v>
      </x:c>
      <x:c r="D181" s="23" t="str">
        <x:v>LLaMA-33B</x:v>
      </x:c>
      <x:c r="E181" s="23" t="str">
        <x:v>Exact self identity</x:v>
      </x:c>
      <x:c r="F181" s="23" t="str">
        <x:v>Current snapshot plus manually reviewed identity metadata</x:v>
      </x:c>
      <x:c r="G181" s="23" t="str">
        <x:v>Matched</x:v>
      </x:c>
      <x:c r="H181" s="23" t="str">
        <x:v>epoch_eci_reproduced_scores_2026-07-31.csv row 177</x:v>
      </x:c>
    </x:row>
    <x:row r="182">
      <x:c r="A182" s="17" t="str">
        <x:v>Epoch ECI 2026-07-31</x:v>
      </x:c>
      <x:c r="B182" s="23" t="str">
        <x:v>Qwen-7B</x:v>
      </x:c>
      <x:c r="C182" s="23" t="str">
        <x:v>alibaba:qwen-7b</x:v>
      </x:c>
      <x:c r="D182" s="23" t="str">
        <x:v>Qwen-7B</x:v>
      </x:c>
      <x:c r="E182" s="23" t="str">
        <x:v>Exact self identity</x:v>
      </x:c>
      <x:c r="F182" s="23" t="str">
        <x:v>Current snapshot plus manually reviewed identity metadata</x:v>
      </x:c>
      <x:c r="G182" s="23" t="str">
        <x:v>Matched</x:v>
      </x:c>
      <x:c r="H182" s="23" t="str">
        <x:v>epoch_eci_reproduced_scores_2026-07-31.csv row 178</x:v>
      </x:c>
    </x:row>
    <x:row r="183">
      <x:c r="A183" s="17" t="str">
        <x:v>Epoch ECI 2026-07-31</x:v>
      </x:c>
      <x:c r="B183" s="23" t="str">
        <x:v>PaLM 2-S</x:v>
      </x:c>
      <x:c r="C183" s="23" t="str">
        <x:v>unknown:palm-2-s</x:v>
      </x:c>
      <x:c r="D183" s="23" t="str">
        <x:v>PaLM 2-S</x:v>
      </x:c>
      <x:c r="E183" s="23" t="str">
        <x:v>Exact self identity</x:v>
      </x:c>
      <x:c r="F183" s="23" t="str">
        <x:v>Current snapshot plus manually reviewed identity metadata</x:v>
      </x:c>
      <x:c r="G183" s="23" t="str">
        <x:v>Matched</x:v>
      </x:c>
      <x:c r="H183" s="23" t="str">
        <x:v>epoch_eci_reproduced_scores_2026-07-31.csv row 179</x:v>
      </x:c>
    </x:row>
    <x:row r="184">
      <x:c r="A184" s="17" t="str">
        <x:v>Epoch ECI 2026-07-31</x:v>
      </x:c>
      <x:c r="B184" s="23" t="str">
        <x:v>Llama 2-13B</x:v>
      </x:c>
      <x:c r="C184" s="23" t="str">
        <x:v>meta:llama-2-13b</x:v>
      </x:c>
      <x:c r="D184" s="23" t="str">
        <x:v>Llama 2-13B</x:v>
      </x:c>
      <x:c r="E184" s="23" t="str">
        <x:v>Exact self identity</x:v>
      </x:c>
      <x:c r="F184" s="23" t="str">
        <x:v>Current snapshot plus manually reviewed identity metadata</x:v>
      </x:c>
      <x:c r="G184" s="23" t="str">
        <x:v>Matched</x:v>
      </x:c>
      <x:c r="H184" s="23" t="str">
        <x:v>epoch_eci_reproduced_scores_2026-07-31.csv row 180</x:v>
      </x:c>
    </x:row>
    <x:row r="185">
      <x:c r="A185" s="17" t="str">
        <x:v>Epoch ECI 2026-07-31</x:v>
      </x:c>
      <x:c r="B185" s="23" t="str">
        <x:v>Llama 2-34B</x:v>
      </x:c>
      <x:c r="C185" s="23" t="str">
        <x:v>meta:llama-2-34b</x:v>
      </x:c>
      <x:c r="D185" s="23" t="str">
        <x:v>Llama 2-34B</x:v>
      </x:c>
      <x:c r="E185" s="23" t="str">
        <x:v>Exact self identity</x:v>
      </x:c>
      <x:c r="F185" s="23" t="str">
        <x:v>Current snapshot plus manually reviewed identity metadata</x:v>
      </x:c>
      <x:c r="G185" s="23" t="str">
        <x:v>Matched</x:v>
      </x:c>
      <x:c r="H185" s="23" t="str">
        <x:v>epoch_eci_reproduced_scores_2026-07-31.csv row 181</x:v>
      </x:c>
    </x:row>
    <x:row r="186">
      <x:c r="A186" s="17" t="str">
        <x:v>Epoch ECI 2026-07-31</x:v>
      </x:c>
      <x:c r="B186" s="23" t="str">
        <x:v>StarCoder 2 15B</x:v>
      </x:c>
      <x:c r="C186" s="23" t="str">
        <x:v>hugging-face-servicenow-nvidia-bigcode:starcoder-2-15b</x:v>
      </x:c>
      <x:c r="D186" s="23" t="str">
        <x:v>StarCoder 2 15B</x:v>
      </x:c>
      <x:c r="E186" s="23" t="str">
        <x:v>Exact self identity</x:v>
      </x:c>
      <x:c r="F186" s="23" t="str">
        <x:v>Current snapshot plus manually reviewed identity metadata</x:v>
      </x:c>
      <x:c r="G186" s="23" t="str">
        <x:v>Matched</x:v>
      </x:c>
      <x:c r="H186" s="23" t="str">
        <x:v>epoch_eci_reproduced_scores_2026-07-31.csv row 182</x:v>
      </x:c>
    </x:row>
    <x:row r="187">
      <x:c r="A187" s="17" t="str">
        <x:v>Epoch ECI 2026-07-31</x:v>
      </x:c>
      <x:c r="B187" s="23" t="str">
        <x:v>Yi 6B</x:v>
      </x:c>
      <x:c r="C187" s="23" t="str">
        <x:v>01-ai:yi-6b</x:v>
      </x:c>
      <x:c r="D187" s="23" t="str">
        <x:v>Yi 6B</x:v>
      </x:c>
      <x:c r="E187" s="23" t="str">
        <x:v>Exact self identity</x:v>
      </x:c>
      <x:c r="F187" s="23" t="str">
        <x:v>Current snapshot plus manually reviewed identity metadata</x:v>
      </x:c>
      <x:c r="G187" s="23" t="str">
        <x:v>Matched</x:v>
      </x:c>
      <x:c r="H187" s="23" t="str">
        <x:v>epoch_eci_reproduced_scores_2026-07-31.csv row 183</x:v>
      </x:c>
    </x:row>
    <x:row r="188">
      <x:c r="A188" s="17" t="str">
        <x:v>Epoch ECI 2026-07-31</x:v>
      </x:c>
      <x:c r="B188" s="23" t="str">
        <x:v>Falcon-40B</x:v>
      </x:c>
      <x:c r="C188" s="23" t="str">
        <x:v>technology-innovation-institute:falcon-40b</x:v>
      </x:c>
      <x:c r="D188" s="23" t="str">
        <x:v>Falcon-40B</x:v>
      </x:c>
      <x:c r="E188" s="23" t="str">
        <x:v>Exact self identity</x:v>
      </x:c>
      <x:c r="F188" s="23" t="str">
        <x:v>Current snapshot plus manually reviewed identity metadata</x:v>
      </x:c>
      <x:c r="G188" s="23" t="str">
        <x:v>Matched</x:v>
      </x:c>
      <x:c r="H188" s="23" t="str">
        <x:v>epoch_eci_reproduced_scores_2026-07-31.csv row 184</x:v>
      </x:c>
    </x:row>
    <x:row r="189">
      <x:c r="A189" s="17" t="str">
        <x:v>Epoch ECI 2026-07-31</x:v>
      </x:c>
      <x:c r="B189" s="23" t="str">
        <x:v>Baichuan2-13B</x:v>
      </x:c>
      <x:c r="C189" s="23" t="str">
        <x:v>baichuan:baichuan2-13b</x:v>
      </x:c>
      <x:c r="D189" s="23" t="str">
        <x:v>Baichuan2-13B</x:v>
      </x:c>
      <x:c r="E189" s="23" t="str">
        <x:v>Exact self identity</x:v>
      </x:c>
      <x:c r="F189" s="23" t="str">
        <x:v>Current snapshot plus manually reviewed identity metadata</x:v>
      </x:c>
      <x:c r="G189" s="23" t="str">
        <x:v>Matched</x:v>
      </x:c>
      <x:c r="H189" s="23" t="str">
        <x:v>epoch_eci_reproduced_scores_2026-07-31.csv row 185</x:v>
      </x:c>
    </x:row>
    <x:row r="190">
      <x:c r="A190" s="17" t="str">
        <x:v>Epoch ECI 2026-07-31</x:v>
      </x:c>
      <x:c r="B190" s="23" t="str">
        <x:v>Qwen2.5-Coder (1.5B)</x:v>
      </x:c>
      <x:c r="C190" s="23" t="str">
        <x:v>alibaba:qwen2-5-coder-1-5b</x:v>
      </x:c>
      <x:c r="D190" s="23" t="str">
        <x:v>Qwen2.5-Coder (1.5B)</x:v>
      </x:c>
      <x:c r="E190" s="23" t="str">
        <x:v>Exact self identity</x:v>
      </x:c>
      <x:c r="F190" s="23" t="str">
        <x:v>Current snapshot plus manually reviewed identity metadata</x:v>
      </x:c>
      <x:c r="G190" s="23" t="str">
        <x:v>Matched</x:v>
      </x:c>
      <x:c r="H190" s="23" t="str">
        <x:v>epoch_eci_reproduced_scores_2026-07-31.csv row 186</x:v>
      </x:c>
    </x:row>
    <x:row r="191">
      <x:c r="A191" s="17" t="str">
        <x:v>Epoch ECI 2026-07-31</x:v>
      </x:c>
      <x:c r="B191" s="23" t="str">
        <x:v>internlm-7b</x:v>
      </x:c>
      <x:c r="C191" s="23" t="str">
        <x:v>unknown:internlm-7b</x:v>
      </x:c>
      <x:c r="D191" s="23" t="str">
        <x:v>internlm-7b</x:v>
      </x:c>
      <x:c r="E191" s="23" t="str">
        <x:v>Exact self identity</x:v>
      </x:c>
      <x:c r="F191" s="23" t="str">
        <x:v>Current snapshot plus manually reviewed identity metadata</x:v>
      </x:c>
      <x:c r="G191" s="23" t="str">
        <x:v>Matched</x:v>
      </x:c>
      <x:c r="H191" s="23" t="str">
        <x:v>epoch_eci_reproduced_scores_2026-07-31.csv row 187</x:v>
      </x:c>
    </x:row>
    <x:row r="192">
      <x:c r="A192" s="17" t="str">
        <x:v>Epoch ECI 2026-07-31</x:v>
      </x:c>
      <x:c r="B192" s="23" t="str">
        <x:v>INTELLECT-1</x:v>
      </x:c>
      <x:c r="C192" s="23" t="str">
        <x:v>prime-intellect-hugging-face-arcee-ai:intellect-1</x:v>
      </x:c>
      <x:c r="D192" s="23" t="str">
        <x:v>INTELLECT-1</x:v>
      </x:c>
      <x:c r="E192" s="23" t="str">
        <x:v>Exact self identity</x:v>
      </x:c>
      <x:c r="F192" s="23" t="str">
        <x:v>Current snapshot plus manually reviewed identity metadata</x:v>
      </x:c>
      <x:c r="G192" s="23" t="str">
        <x:v>Matched</x:v>
      </x:c>
      <x:c r="H192" s="23" t="str">
        <x:v>epoch_eci_reproduced_scores_2026-07-31.csv row 188</x:v>
      </x:c>
    </x:row>
    <x:row r="193">
      <x:c r="A193" s="17" t="str">
        <x:v>Epoch ECI 2026-07-31</x:v>
      </x:c>
      <x:c r="B193" s="23" t="str">
        <x:v>MPT-30B</x:v>
      </x:c>
      <x:c r="C193" s="23" t="str">
        <x:v>mosaicml:mpt-30b</x:v>
      </x:c>
      <x:c r="D193" s="23" t="str">
        <x:v>MPT-30B</x:v>
      </x:c>
      <x:c r="E193" s="23" t="str">
        <x:v>Exact self identity</x:v>
      </x:c>
      <x:c r="F193" s="23" t="str">
        <x:v>Current snapshot plus manually reviewed identity metadata</x:v>
      </x:c>
      <x:c r="G193" s="23" t="str">
        <x:v>Matched</x:v>
      </x:c>
      <x:c r="H193" s="23" t="str">
        <x:v>epoch_eci_reproduced_scores_2026-07-31.csv row 189</x:v>
      </x:c>
    </x:row>
    <x:row r="194">
      <x:c r="A194" s="17" t="str">
        <x:v>Epoch ECI 2026-07-31</x:v>
      </x:c>
      <x:c r="B194" s="23" t="str">
        <x:v>LLaMA-13B</x:v>
      </x:c>
      <x:c r="C194" s="23" t="str">
        <x:v>meta:llama-13b</x:v>
      </x:c>
      <x:c r="D194" s="23" t="str">
        <x:v>LLaMA-13B</x:v>
      </x:c>
      <x:c r="E194" s="23" t="str">
        <x:v>Exact self identity</x:v>
      </x:c>
      <x:c r="F194" s="23" t="str">
        <x:v>Current snapshot plus manually reviewed identity metadata</x:v>
      </x:c>
      <x:c r="G194" s="23" t="str">
        <x:v>Matched</x:v>
      </x:c>
      <x:c r="H194" s="23" t="str">
        <x:v>epoch_eci_reproduced_scores_2026-07-31.csv row 190</x:v>
      </x:c>
    </x:row>
    <x:row r="195">
      <x:c r="A195" s="17" t="str">
        <x:v>Epoch ECI 2026-07-31</x:v>
      </x:c>
      <x:c r="B195" s="23" t="str">
        <x:v>Llama 2-7B</x:v>
      </x:c>
      <x:c r="C195" s="23" t="str">
        <x:v>meta:llama-2-7b</x:v>
      </x:c>
      <x:c r="D195" s="23" t="str">
        <x:v>Llama 2-7B</x:v>
      </x:c>
      <x:c r="E195" s="23" t="str">
        <x:v>Exact self identity</x:v>
      </x:c>
      <x:c r="F195" s="23" t="str">
        <x:v>Current snapshot plus manually reviewed identity metadata</x:v>
      </x:c>
      <x:c r="G195" s="23" t="str">
        <x:v>Matched</x:v>
      </x:c>
      <x:c r="H195" s="23" t="str">
        <x:v>epoch_eci_reproduced_scores_2026-07-31.csv row 191</x:v>
      </x:c>
    </x:row>
    <x:row r="196">
      <x:c r="A196" s="17" t="str">
        <x:v>Epoch ECI 2026-07-31</x:v>
      </x:c>
      <x:c r="B196" s="23" t="str">
        <x:v>chatglm2-6b</x:v>
      </x:c>
      <x:c r="C196" s="23" t="str">
        <x:v>unknown:chatglm2-6b</x:v>
      </x:c>
      <x:c r="D196" s="23" t="str">
        <x:v>chatglm2-6b</x:v>
      </x:c>
      <x:c r="E196" s="23" t="str">
        <x:v>Exact self identity</x:v>
      </x:c>
      <x:c r="F196" s="23" t="str">
        <x:v>Current snapshot plus manually reviewed identity metadata</x:v>
      </x:c>
      <x:c r="G196" s="23" t="str">
        <x:v>Matched</x:v>
      </x:c>
      <x:c r="H196" s="23" t="str">
        <x:v>epoch_eci_reproduced_scores_2026-07-31.csv row 192</x:v>
      </x:c>
    </x:row>
    <x:row r="197">
      <x:c r="A197" s="17" t="str">
        <x:v>Epoch ECI 2026-07-31</x:v>
      </x:c>
      <x:c r="B197" s="23" t="str">
        <x:v>LLaMA-7B</x:v>
      </x:c>
      <x:c r="C197" s="23" t="str">
        <x:v>meta:llama-7b</x:v>
      </x:c>
      <x:c r="D197" s="23" t="str">
        <x:v>LLaMA-7B</x:v>
      </x:c>
      <x:c r="E197" s="23" t="str">
        <x:v>Exact self identity</x:v>
      </x:c>
      <x:c r="F197" s="23" t="str">
        <x:v>Current snapshot plus manually reviewed identity metadata</x:v>
      </x:c>
      <x:c r="G197" s="23" t="str">
        <x:v>Matched</x:v>
      </x:c>
      <x:c r="H197" s="23" t="str">
        <x:v>epoch_eci_reproduced_scores_2026-07-31.csv row 193</x:v>
      </x:c>
    </x:row>
    <x:row r="198">
      <x:c r="A198" s="17" t="str">
        <x:v>Epoch ECI 2026-07-31</x:v>
      </x:c>
      <x:c r="B198" s="23" t="str">
        <x:v>Baichuan 2-7B</x:v>
      </x:c>
      <x:c r="C198" s="23" t="str">
        <x:v>baichuan:baichuan-2-7b</x:v>
      </x:c>
      <x:c r="D198" s="23" t="str">
        <x:v>Baichuan 2-7B</x:v>
      </x:c>
      <x:c r="E198" s="23" t="str">
        <x:v>Exact self identity</x:v>
      </x:c>
      <x:c r="F198" s="23" t="str">
        <x:v>Current snapshot plus manually reviewed identity metadata</x:v>
      </x:c>
      <x:c r="G198" s="23" t="str">
        <x:v>Matched</x:v>
      </x:c>
      <x:c r="H198" s="23" t="str">
        <x:v>epoch_eci_reproduced_scores_2026-07-31.csv row 194</x:v>
      </x:c>
    </x:row>
    <x:row r="199">
      <x:c r="A199" s="17" t="str">
        <x:v>Epoch ECI 2026-07-31</x:v>
      </x:c>
      <x:c r="B199" s="23" t="str">
        <x:v>DeepSeek Coder 33B</x:v>
      </x:c>
      <x:c r="C199" s="23" t="str">
        <x:v>deepseek:deepseek-coder-33b</x:v>
      </x:c>
      <x:c r="D199" s="23" t="str">
        <x:v>DeepSeek Coder 33B</x:v>
      </x:c>
      <x:c r="E199" s="23" t="str">
        <x:v>Exact self identity</x:v>
      </x:c>
      <x:c r="F199" s="23" t="str">
        <x:v>Current snapshot plus manually reviewed identity metadata</x:v>
      </x:c>
      <x:c r="G199" s="23" t="str">
        <x:v>Matched</x:v>
      </x:c>
      <x:c r="H199" s="23" t="str">
        <x:v>epoch_eci_reproduced_scores_2026-07-31.csv row 195</x:v>
      </x:c>
    </x:row>
    <x:row r="200">
      <x:c r="A200" s="17" t="str">
        <x:v>Epoch ECI 2026-07-31</x:v>
      </x:c>
      <x:c r="B200" s="23" t="str">
        <x:v>Falcon-7B</x:v>
      </x:c>
      <x:c r="C200" s="23" t="str">
        <x:v>technology-innovation-institute:falcon-7b</x:v>
      </x:c>
      <x:c r="D200" s="23" t="str">
        <x:v>Falcon-7B</x:v>
      </x:c>
      <x:c r="E200" s="23" t="str">
        <x:v>Exact self identity</x:v>
      </x:c>
      <x:c r="F200" s="23" t="str">
        <x:v>Current snapshot plus manually reviewed identity metadata</x:v>
      </x:c>
      <x:c r="G200" s="23" t="str">
        <x:v>Matched</x:v>
      </x:c>
      <x:c r="H200" s="23" t="str">
        <x:v>epoch_eci_reproduced_scores_2026-07-31.csv row 196</x:v>
      </x:c>
    </x:row>
    <x:row r="201">
      <x:c r="A201" s="17" t="str">
        <x:v>Epoch ECI 2026-07-31</x:v>
      </x:c>
      <x:c r="B201" s="23" t="str">
        <x:v>CodeQwen1.5-7B</x:v>
      </x:c>
      <x:c r="C201" s="23" t="str">
        <x:v>unknown:codeqwen1-5-7b</x:v>
      </x:c>
      <x:c r="D201" s="23" t="str">
        <x:v>CodeQwen1.5-7B</x:v>
      </x:c>
      <x:c r="E201" s="23" t="str">
        <x:v>Exact self identity</x:v>
      </x:c>
      <x:c r="F201" s="23" t="str">
        <x:v>Current snapshot plus manually reviewed identity metadata</x:v>
      </x:c>
      <x:c r="G201" s="23" t="str">
        <x:v>Matched</x:v>
      </x:c>
      <x:c r="H201" s="23" t="str">
        <x:v>epoch_eci_reproduced_scores_2026-07-31.csv row 197</x:v>
      </x:c>
    </x:row>
    <x:row r="202">
      <x:c r="A202" s="17" t="str">
        <x:v>Epoch ECI 2026-07-31</x:v>
      </x:c>
      <x:c r="B202" s="23" t="str">
        <x:v>vicuna-13b-v1.1</x:v>
      </x:c>
      <x:c r="C202" s="23" t="str">
        <x:v>unknown:vicuna-13b-v1-1</x:v>
      </x:c>
      <x:c r="D202" s="23" t="str">
        <x:v>vicuna-13b-v1.1</x:v>
      </x:c>
      <x:c r="E202" s="23" t="str">
        <x:v>Exact self identity</x:v>
      </x:c>
      <x:c r="F202" s="23" t="str">
        <x:v>Current snapshot plus manually reviewed identity metadata</x:v>
      </x:c>
      <x:c r="G202" s="23" t="str">
        <x:v>Matched</x:v>
      </x:c>
      <x:c r="H202" s="23" t="str">
        <x:v>epoch_eci_reproduced_scores_2026-07-31.csv row 198</x:v>
      </x:c>
    </x:row>
    <x:row r="203">
      <x:c r="A203" s="17" t="str">
        <x:v>Epoch ECI 2026-07-31</x:v>
      </x:c>
      <x:c r="B203" s="23" t="str">
        <x:v>MPT-7B</x:v>
      </x:c>
      <x:c r="C203" s="23" t="str">
        <x:v>mosaicml:mpt-7b</x:v>
      </x:c>
      <x:c r="D203" s="23" t="str">
        <x:v>MPT-7B</x:v>
      </x:c>
      <x:c r="E203" s="23" t="str">
        <x:v>Exact self identity</x:v>
      </x:c>
      <x:c r="F203" s="23" t="str">
        <x:v>Current snapshot plus manually reviewed identity metadata</x:v>
      </x:c>
      <x:c r="G203" s="23" t="str">
        <x:v>Matched</x:v>
      </x:c>
      <x:c r="H203" s="23" t="str">
        <x:v>epoch_eci_reproduced_scores_2026-07-31.csv row 199</x:v>
      </x:c>
    </x:row>
    <x:row r="204">
      <x:c r="A204" s="17" t="str">
        <x:v>Epoch ECI 2026-07-31</x:v>
      </x:c>
      <x:c r="B204" s="23" t="str">
        <x:v>Gemma 2B</x:v>
      </x:c>
      <x:c r="C204" s="23" t="str">
        <x:v>google:gemma-2b</x:v>
      </x:c>
      <x:c r="D204" s="23" t="str">
        <x:v>Gemma 2B</x:v>
      </x:c>
      <x:c r="E204" s="23" t="str">
        <x:v>Exact self identity</x:v>
      </x:c>
      <x:c r="F204" s="23" t="str">
        <x:v>Current snapshot plus manually reviewed identity metadata</x:v>
      </x:c>
      <x:c r="G204" s="23" t="str">
        <x:v>Matched</x:v>
      </x:c>
      <x:c r="H204" s="23" t="str">
        <x:v>epoch_eci_reproduced_scores_2026-07-31.csv row 200</x:v>
      </x:c>
    </x:row>
    <x:row r="205">
      <x:c r="A205" s="17" t="str">
        <x:v>Epoch ECI 2026-07-31</x:v>
      </x:c>
      <x:c r="B205" s="23" t="str">
        <x:v>StarCoder 2 7B</x:v>
      </x:c>
      <x:c r="C205" s="23" t="str">
        <x:v>hugging-face-servicenow-nvidia-bigcode:starcoder-2-7b</x:v>
      </x:c>
      <x:c r="D205" s="23" t="str">
        <x:v>StarCoder 2 7B</x:v>
      </x:c>
      <x:c r="E205" s="23" t="str">
        <x:v>Exact self identity</x:v>
      </x:c>
      <x:c r="F205" s="23" t="str">
        <x:v>Current snapshot plus manually reviewed identity metadata</x:v>
      </x:c>
      <x:c r="G205" s="23" t="str">
        <x:v>Matched</x:v>
      </x:c>
      <x:c r="H205" s="23" t="str">
        <x:v>epoch_eci_reproduced_scores_2026-07-31.csv row 201</x:v>
      </x:c>
    </x:row>
    <x:row r="206">
      <x:c r="A206" s="17" t="str">
        <x:v>Epoch ECI 2026-07-31</x:v>
      </x:c>
      <x:c r="B206" s="23" t="str">
        <x:v>XGen-7B</x:v>
      </x:c>
      <x:c r="C206" s="23" t="str">
        <x:v>salesforce:xgen-7b</x:v>
      </x:c>
      <x:c r="D206" s="23" t="str">
        <x:v>XGen-7B</x:v>
      </x:c>
      <x:c r="E206" s="23" t="str">
        <x:v>Exact self identity</x:v>
      </x:c>
      <x:c r="F206" s="23" t="str">
        <x:v>Current snapshot plus manually reviewed identity metadata</x:v>
      </x:c>
      <x:c r="G206" s="23" t="str">
        <x:v>Matched</x:v>
      </x:c>
      <x:c r="H206" s="23" t="str">
        <x:v>epoch_eci_reproduced_scores_2026-07-31.csv row 202</x:v>
      </x:c>
    </x:row>
    <x:row r="207">
      <x:c r="A207" s="17" t="str">
        <x:v>Epoch ECI 2026-07-31</x:v>
      </x:c>
      <x:c r="B207" s="23" t="str">
        <x:v>Qwen-1_8B</x:v>
      </x:c>
      <x:c r="C207" s="23" t="str">
        <x:v>unknown:qwen-1-8b</x:v>
      </x:c>
      <x:c r="D207" s="23" t="str">
        <x:v>Qwen-1_8B</x:v>
      </x:c>
      <x:c r="E207" s="23" t="str">
        <x:v>Exact self identity</x:v>
      </x:c>
      <x:c r="F207" s="23" t="str">
        <x:v>Current snapshot plus manually reviewed identity metadata</x:v>
      </x:c>
      <x:c r="G207" s="23" t="str">
        <x:v>Matched</x:v>
      </x:c>
      <x:c r="H207" s="23" t="str">
        <x:v>epoch_eci_reproduced_scores_2026-07-31.csv row 203</x:v>
      </x:c>
    </x:row>
    <x:row r="208">
      <x:c r="A208" s="17" t="str">
        <x:v>Epoch ECI 2026-07-31</x:v>
      </x:c>
      <x:c r="B208" s="23" t="str">
        <x:v>open_llama_7b</x:v>
      </x:c>
      <x:c r="C208" s="23" t="str">
        <x:v>unknown:open-llama-7b</x:v>
      </x:c>
      <x:c r="D208" s="23" t="str">
        <x:v>open_llama_7b</x:v>
      </x:c>
      <x:c r="E208" s="23" t="str">
        <x:v>Exact self identity</x:v>
      </x:c>
      <x:c r="F208" s="23" t="str">
        <x:v>Current snapshot plus manually reviewed identity metadata</x:v>
      </x:c>
      <x:c r="G208" s="23" t="str">
        <x:v>Matched</x:v>
      </x:c>
      <x:c r="H208" s="23" t="str">
        <x:v>epoch_eci_reproduced_scores_2026-07-31.csv row 204</x:v>
      </x:c>
    </x:row>
    <x:row r="209">
      <x:c r="A209" s="17" t="str">
        <x:v>Epoch ECI 2026-07-31</x:v>
      </x:c>
      <x:c r="B209" s="23" t="str">
        <x:v>Phi-1.5</x:v>
      </x:c>
      <x:c r="C209" s="23" t="str">
        <x:v>microsoft:phi-1-5</x:v>
      </x:c>
      <x:c r="D209" s="23" t="str">
        <x:v>Phi-1.5</x:v>
      </x:c>
      <x:c r="E209" s="23" t="str">
        <x:v>Exact self identity</x:v>
      </x:c>
      <x:c r="F209" s="23" t="str">
        <x:v>Current snapshot plus manually reviewed identity metadata</x:v>
      </x:c>
      <x:c r="G209" s="23" t="str">
        <x:v>Matched</x:v>
      </x:c>
      <x:c r="H209" s="23" t="str">
        <x:v>epoch_eci_reproduced_scores_2026-07-31.csv row 205</x:v>
      </x:c>
    </x:row>
    <x:row r="210">
      <x:c r="A210" s="17" t="str">
        <x:v>Epoch ECI 2026-07-31</x:v>
      </x:c>
      <x:c r="B210" s="23" t="str">
        <x:v>Baichuan1-7B</x:v>
      </x:c>
      <x:c r="C210" s="23" t="str">
        <x:v>baichuan:baichuan1-7b</x:v>
      </x:c>
      <x:c r="D210" s="23" t="str">
        <x:v>Baichuan1-7B</x:v>
      </x:c>
      <x:c r="E210" s="23" t="str">
        <x:v>Exact self identity</x:v>
      </x:c>
      <x:c r="F210" s="23" t="str">
        <x:v>Current snapshot plus manually reviewed identity metadata</x:v>
      </x:c>
      <x:c r="G210" s="23" t="str">
        <x:v>Matched</x:v>
      </x:c>
      <x:c r="H210" s="23" t="str">
        <x:v>epoch_eci_reproduced_scores_2026-07-31.csv row 206</x:v>
      </x:c>
    </x:row>
    <x:row r="211">
      <x:c r="A211" s="17" t="str">
        <x:v>Epoch ECI 2026-07-31</x:v>
      </x:c>
      <x:c r="B211" s="23" t="str">
        <x:v>RedPajama-INCITE-7B-Base</x:v>
      </x:c>
      <x:c r="C211" s="23" t="str">
        <x:v>unknown:redpajama-incite-7b-base</x:v>
      </x:c>
      <x:c r="D211" s="23" t="str">
        <x:v>RedPajama-INCITE-7B-Base</x:v>
      </x:c>
      <x:c r="E211" s="23" t="str">
        <x:v>Exact self identity</x:v>
      </x:c>
      <x:c r="F211" s="23" t="str">
        <x:v>Current snapshot plus manually reviewed identity metadata</x:v>
      </x:c>
      <x:c r="G211" s="23" t="str">
        <x:v>Matched</x:v>
      </x:c>
      <x:c r="H211" s="23" t="str">
        <x:v>epoch_eci_reproduced_scores_2026-07-31.csv row 207</x:v>
      </x:c>
    </x:row>
    <x:row r="212">
      <x:c r="A212" s="17" t="str">
        <x:v>Epoch ECI 2026-07-31</x:v>
      </x:c>
      <x:c r="B212" s="23" t="str">
        <x:v>Dolly 2.0-12b</x:v>
      </x:c>
      <x:c r="C212" s="23" t="str">
        <x:v>databricks:dolly-2-0-12b</x:v>
      </x:c>
      <x:c r="D212" s="23" t="str">
        <x:v>Dolly 2.0-12b</x:v>
      </x:c>
      <x:c r="E212" s="23" t="str">
        <x:v>Exact self identity</x:v>
      </x:c>
      <x:c r="F212" s="23" t="str">
        <x:v>Current snapshot plus manually reviewed identity metadata</x:v>
      </x:c>
      <x:c r="G212" s="23" t="str">
        <x:v>Matched</x:v>
      </x:c>
      <x:c r="H212" s="23" t="str">
        <x:v>epoch_eci_reproduced_scores_2026-07-31.csv row 208</x:v>
      </x:c>
    </x:row>
    <x:row r="213">
      <x:c r="A213" s="17" t="str">
        <x:v>Epoch ECI 2026-07-31</x:v>
      </x:c>
      <x:c r="B213" s="23" t="str">
        <x:v>DeepSeek Coder 6.7B</x:v>
      </x:c>
      <x:c r="C213" s="23" t="str">
        <x:v>deepseek:deepseek-coder-6-7b</x:v>
      </x:c>
      <x:c r="D213" s="23" t="str">
        <x:v>DeepSeek Coder 6.7B</x:v>
      </x:c>
      <x:c r="E213" s="23" t="str">
        <x:v>Exact self identity</x:v>
      </x:c>
      <x:c r="F213" s="23" t="str">
        <x:v>Current snapshot plus manually reviewed identity metadata</x:v>
      </x:c>
      <x:c r="G213" s="23" t="str">
        <x:v>Matched</x:v>
      </x:c>
      <x:c r="H213" s="23" t="str">
        <x:v>epoch_eci_reproduced_scores_2026-07-31.csv row 209</x:v>
      </x:c>
    </x:row>
    <x:row r="214">
      <x:c r="A214" s="17" t="str">
        <x:v>Epoch ECI 2026-07-31</x:v>
      </x:c>
      <x:c r="B214" s="23" t="str">
        <x:v>StarCoder 2 3B</x:v>
      </x:c>
      <x:c r="C214" s="23" t="str">
        <x:v>hugging-face-servicenow-nvidia-bigcode:starcoder-2-3b</x:v>
      </x:c>
      <x:c r="D214" s="23" t="str">
        <x:v>StarCoder 2 3B</x:v>
      </x:c>
      <x:c r="E214" s="23" t="str">
        <x:v>Exact self identity</x:v>
      </x:c>
      <x:c r="F214" s="23" t="str">
        <x:v>Current snapshot plus manually reviewed identity metadata</x:v>
      </x:c>
      <x:c r="G214" s="23" t="str">
        <x:v>Matched</x:v>
      </x:c>
      <x:c r="H214" s="23" t="str">
        <x:v>epoch_eci_reproduced_scores_2026-07-31.csv row 210</x:v>
      </x:c>
    </x:row>
    <x:row r="215">
      <x:c r="A215" s="17" t="str">
        <x:v>Epoch ECI 2026-07-31</x:v>
      </x:c>
      <x:c r="B215" s="23" t="str">
        <x:v>Qwen2.5-Coder-0.5B</x:v>
      </x:c>
      <x:c r="C215" s="23" t="str">
        <x:v>unknown:qwen2-5-coder-0-5b</x:v>
      </x:c>
      <x:c r="D215" s="23" t="str">
        <x:v>Qwen2.5-Coder-0.5B</x:v>
      </x:c>
      <x:c r="E215" s="23" t="str">
        <x:v>Exact self identity</x:v>
      </x:c>
      <x:c r="F215" s="23" t="str">
        <x:v>Current snapshot plus manually reviewed identity metadata</x:v>
      </x:c>
      <x:c r="G215" s="23" t="str">
        <x:v>Matched</x:v>
      </x:c>
      <x:c r="H215" s="23" t="str">
        <x:v>epoch_eci_reproduced_scores_2026-07-31.csv row 211</x:v>
      </x:c>
    </x:row>
    <x:row r="216">
      <x:c r="A216" s="17" t="str">
        <x:v>Epoch ECI 2026-07-31</x:v>
      </x:c>
      <x:c r="B216" s="23" t="str">
        <x:v>Cerebras-GPT-13B</x:v>
      </x:c>
      <x:c r="C216" s="23" t="str">
        <x:v>cerebras-systems:cerebras-gpt-13b</x:v>
      </x:c>
      <x:c r="D216" s="23" t="str">
        <x:v>Cerebras-GPT-13B</x:v>
      </x:c>
      <x:c r="E216" s="23" t="str">
        <x:v>Exact self identity</x:v>
      </x:c>
      <x:c r="F216" s="23" t="str">
        <x:v>Current snapshot plus manually reviewed identity metadata</x:v>
      </x:c>
      <x:c r="G216" s="23" t="str">
        <x:v>Matched</x:v>
      </x:c>
      <x:c r="H216" s="23" t="str">
        <x:v>epoch_eci_reproduced_scores_2026-07-31.csv row 212</x:v>
      </x:c>
    </x:row>
    <x:row r="217">
      <x:c r="A217" s="17" t="str">
        <x:v>Epoch ECI 2026-07-31</x:v>
      </x:c>
      <x:c r="B217" s="23" t="str">
        <x:v>DeepSeek Coder 1.3B</x:v>
      </x:c>
      <x:c r="C217" s="23" t="str">
        <x:v>deepseek:deepseek-coder-1-3b</x:v>
      </x:c>
      <x:c r="D217" s="23" t="str">
        <x:v>DeepSeek Coder 1.3B</x:v>
      </x:c>
      <x:c r="E217" s="23" t="str">
        <x:v>Exact self identity</x:v>
      </x:c>
      <x:c r="F217" s="23" t="str">
        <x:v>Current snapshot plus manually reviewed identity metadata</x:v>
      </x:c>
      <x:c r="G217" s="23" t="str">
        <x:v>Matched</x:v>
      </x:c>
      <x:c r="H217" s="23" t="str">
        <x:v>epoch_eci_reproduced_scores_2026-07-31.csv row 213</x:v>
      </x:c>
    </x:row>
    <x:row r="218">
      <x:c r="A218" s="17" t="str">
        <x:v>Epoch ECI 2026-07-31</x:v>
      </x:c>
      <x:c r="B218" s="23" t="str">
        <x:v>stablelm-tuned-alpha-7b</x:v>
      </x:c>
      <x:c r="C218" s="23" t="str">
        <x:v>unknown:stablelm-tuned-alpha-7b</x:v>
      </x:c>
      <x:c r="D218" s="23" t="str">
        <x:v>stablelm-tuned-alpha-7b</x:v>
      </x:c>
      <x:c r="E218" s="23" t="str">
        <x:v>Exact self identity</x:v>
      </x:c>
      <x:c r="F218" s="23" t="str">
        <x:v>Current snapshot plus manually reviewed identity metadata</x:v>
      </x:c>
      <x:c r="G218" s="23" t="str">
        <x:v>Matched</x:v>
      </x:c>
      <x:c r="H218" s="23" t="str">
        <x:v>epoch_eci_reproduced_scores_2026-07-31.csv row 214</x:v>
      </x:c>
    </x:row>
    <x:row r="219">
      <x:c r="A219" s="17" t="str">
        <x:v>Paper frontier</x:v>
      </x:c>
      <x:c r="B219" s="23" t="str">
        <x:v>GPT-2</x:v>
      </x:c>
      <x:c r="C219" s="23" t="str">
        <x:v>openai:gpt-2</x:v>
      </x:c>
      <x:c r="D219" s="23" t="str"/>
      <x:c r="E219" s="23" t="str">
        <x:v>Exact date-only source; parameter identity unmatched</x:v>
      </x:c>
      <x:c r="F219" s="23" t="str">
        <x:v>Manual row-by-row review</x:v>
      </x:c>
      <x:c r="G219" s="23" t="str">
        <x:v>Date matched only</x:v>
      </x:c>
      <x:c r="H219" s="23" t="str">
        <x:v>tab:horizons-per-model</x:v>
      </x:c>
    </x:row>
    <x:row r="220">
      <x:c r="A220" s="17" t="str">
        <x:v>Paper frontier</x:v>
      </x:c>
      <x:c r="B220" s="23" t="str">
        <x:v>GPT-3</x:v>
      </x:c>
      <x:c r="C220" s="23" t="str">
        <x:v>openai:gpt-3</x:v>
      </x:c>
      <x:c r="D220" s="23" t="str"/>
      <x:c r="E220" s="23" t="str">
        <x:v>Exact date-only source; parameter identity unmatched</x:v>
      </x:c>
      <x:c r="F220" s="23" t="str">
        <x:v>Manual row-by-row review</x:v>
      </x:c>
      <x:c r="G220" s="23" t="str">
        <x:v>Date matched only</x:v>
      </x:c>
      <x:c r="H220" s="23" t="str">
        <x:v>tab:horizons-per-model</x:v>
      </x:c>
    </x:row>
    <x:row r="221">
      <x:c r="A221" s="17" t="str">
        <x:v>Paper frontier</x:v>
      </x:c>
      <x:c r="B221" s="23" t="str">
        <x:v>GPT-3.5</x:v>
      </x:c>
      <x:c r="C221" s="23" t="str">
        <x:v>openai:gpt-3-5</x:v>
      </x:c>
      <x:c r="D221" s="23" t="str"/>
      <x:c r="E221" s="23" t="str">
        <x:v>Exact date-only source; parameter identity unmatched</x:v>
      </x:c>
      <x:c r="F221" s="23" t="str">
        <x:v>Manual row-by-row review</x:v>
      </x:c>
      <x:c r="G221" s="23" t="str">
        <x:v>Date matched only</x:v>
      </x:c>
      <x:c r="H221" s="23" t="str">
        <x:v>tab:horizons-per-model</x:v>
      </x:c>
    </x:row>
    <x:row r="222">
      <x:c r="A222" s="17" t="str">
        <x:v>Paper frontier</x:v>
      </x:c>
      <x:c r="B222" s="23" t="str">
        <x:v>GPT-4</x:v>
      </x:c>
      <x:c r="C222" s="23" t="str">
        <x:v>openai:gpt-4-mar-2023</x:v>
      </x:c>
      <x:c r="D222" s="23" t="str">
        <x:v>GPT-4 (Mar 2023)</x:v>
      </x:c>
      <x:c r="E222" s="23" t="str">
        <x:v>Manual exact ECI checkpoint alias</x:v>
      </x:c>
      <x:c r="F222" s="23" t="str">
        <x:v>Manual row-by-row review</x:v>
      </x:c>
      <x:c r="G222" s="23" t="str">
        <x:v>Matched</x:v>
      </x:c>
      <x:c r="H222" s="23" t="str">
        <x:v>tab:horizons-per-model</x:v>
      </x:c>
    </x:row>
    <x:row r="223">
      <x:c r="A223" s="17" t="str">
        <x:v>Paper frontier</x:v>
      </x:c>
      <x:c r="B223" s="23" t="str">
        <x:v>GPT-4 Turbo</x:v>
      </x:c>
      <x:c r="C223" s="23" t="str">
        <x:v>openai:gpt-4-turbo-apr-2024</x:v>
      </x:c>
      <x:c r="D223" s="23" t="str">
        <x:v>GPT-4 Turbo (Apr 2024)</x:v>
      </x:c>
      <x:c r="E223" s="23" t="str">
        <x:v>Manual exact ECI checkpoint alias</x:v>
      </x:c>
      <x:c r="F223" s="23" t="str">
        <x:v>Manual row-by-row review</x:v>
      </x:c>
      <x:c r="G223" s="23" t="str">
        <x:v>Matched</x:v>
      </x:c>
      <x:c r="H223" s="23" t="str">
        <x:v>tab:horizons-per-model</x:v>
      </x:c>
    </x:row>
    <x:row r="224">
      <x:c r="A224" s="17" t="str">
        <x:v>Paper frontier</x:v>
      </x:c>
      <x:c r="B224" s="23" t="str">
        <x:v>GPT-4o</x:v>
      </x:c>
      <x:c r="C224" s="23" t="str">
        <x:v>openai:gpt-4o-may-2024</x:v>
      </x:c>
      <x:c r="D224" s="23" t="str">
        <x:v>GPT-4o (May 2024)</x:v>
      </x:c>
      <x:c r="E224" s="23" t="str">
        <x:v>Manual exact ECI checkpoint alias</x:v>
      </x:c>
      <x:c r="F224" s="23" t="str">
        <x:v>Manual row-by-row review</x:v>
      </x:c>
      <x:c r="G224" s="23" t="str">
        <x:v>Matched</x:v>
      </x:c>
      <x:c r="H224" s="23" t="str">
        <x:v>tab:horizons-per-model</x:v>
      </x:c>
    </x:row>
    <x:row r="225">
      <x:c r="A225" s="17" t="str">
        <x:v>Paper frontier</x:v>
      </x:c>
      <x:c r="B225" s="23" t="str">
        <x:v>Sonnet 3.7</x:v>
      </x:c>
      <x:c r="C225" s="23" t="str">
        <x:v>anthropic:claude-3-7-sonnet</x:v>
      </x:c>
      <x:c r="D225" s="23" t="str">
        <x:v>Claude 3.7 Sonnet</x:v>
      </x:c>
      <x:c r="E225" s="23" t="str">
        <x:v>Manual exact ECI checkpoint alias</x:v>
      </x:c>
      <x:c r="F225" s="23" t="str">
        <x:v>Manual row-by-row review</x:v>
      </x:c>
      <x:c r="G225" s="23" t="str">
        <x:v>Matched</x:v>
      </x:c>
      <x:c r="H225" s="23" t="str">
        <x:v>tab:horizons-per-model</x:v>
      </x:c>
    </x:row>
    <x:row r="226">
      <x:c r="A226" s="17" t="str">
        <x:v>Paper frontier</x:v>
      </x:c>
      <x:c r="B226" s="23" t="str">
        <x:v>Opus 4</x:v>
      </x:c>
      <x:c r="C226" s="23" t="str">
        <x:v>anthropic:claude-opus-4</x:v>
      </x:c>
      <x:c r="D226" s="23" t="str">
        <x:v>Claude Opus 4</x:v>
      </x:c>
      <x:c r="E226" s="23" t="str">
        <x:v>Manual exact ECI checkpoint alias</x:v>
      </x:c>
      <x:c r="F226" s="23" t="str">
        <x:v>Manual row-by-row review</x:v>
      </x:c>
      <x:c r="G226" s="23" t="str">
        <x:v>Matched</x:v>
      </x:c>
      <x:c r="H226" s="23" t="str">
        <x:v>tab:horizons-per-model</x:v>
      </x:c>
    </x:row>
    <x:row r="227">
      <x:c r="A227" s="17" t="str">
        <x:v>Paper frontier</x:v>
      </x:c>
      <x:c r="B227" s="23" t="str">
        <x:v>Opus 4.1</x:v>
      </x:c>
      <x:c r="C227" s="23" t="str">
        <x:v>anthropic:claude-opus-4-1</x:v>
      </x:c>
      <x:c r="D227" s="23" t="str">
        <x:v>Claude Opus 4.1</x:v>
      </x:c>
      <x:c r="E227" s="23" t="str">
        <x:v>Manual exact ECI checkpoint alias</x:v>
      </x:c>
      <x:c r="F227" s="23" t="str">
        <x:v>Manual row-by-row review</x:v>
      </x:c>
      <x:c r="G227" s="23" t="str">
        <x:v>Matched</x:v>
      </x:c>
      <x:c r="H227" s="23" t="str">
        <x:v>tab:horizons-per-model</x:v>
      </x:c>
    </x:row>
    <x:row r="228">
      <x:c r="A228" s="17" t="str">
        <x:v>Paper frontier</x:v>
      </x:c>
      <x:c r="B228" s="23" t="str">
        <x:v>Opus 4.5</x:v>
      </x:c>
      <x:c r="C228" s="23" t="str">
        <x:v>anthropic:claude-opus-4-5</x:v>
      </x:c>
      <x:c r="D228" s="23" t="str">
        <x:v>Claude Opus 4.5</x:v>
      </x:c>
      <x:c r="E228" s="23" t="str">
        <x:v>Manual exact ECI checkpoint alias</x:v>
      </x:c>
      <x:c r="F228" s="23" t="str">
        <x:v>Manual row-by-row review</x:v>
      </x:c>
      <x:c r="G228" s="23" t="str">
        <x:v>Matched</x:v>
      </x:c>
      <x:c r="H228" s="23" t="str">
        <x:v>tab:horizons-per-model</x:v>
      </x:c>
    </x:row>
    <x:row r="229">
      <x:c r="A229" s="17" t="str">
        <x:v>Paper frontier</x:v>
      </x:c>
      <x:c r="B229" s="23" t="str">
        <x:v>Opus 4.6</x:v>
      </x:c>
      <x:c r="C229" s="23" t="str">
        <x:v>anthropic:claude-opus-4-6</x:v>
      </x:c>
      <x:c r="D229" s="23" t="str">
        <x:v>Claude Opus 4.6</x:v>
      </x:c>
      <x:c r="E229" s="23" t="str">
        <x:v>Manual exact ECI checkpoint alias</x:v>
      </x:c>
      <x:c r="F229" s="23" t="str">
        <x:v>Manual row-by-row review</x:v>
      </x:c>
      <x:c r="G229" s="23" t="str">
        <x:v>Matched</x:v>
      </x:c>
      <x:c r="H229" s="23" t="str">
        <x:v>tab:horizons-per-model</x:v>
      </x:c>
    </x:row>
    <x:row r="230">
      <x:c r="A230" s="17" t="str">
        <x:v>Paper frontier</x:v>
      </x:c>
      <x:c r="B230" s="23" t="str">
        <x:v>GPT-5.4</x:v>
      </x:c>
      <x:c r="C230" s="23" t="str">
        <x:v>openai:gpt-5-4</x:v>
      </x:c>
      <x:c r="D230" s="23" t="str">
        <x:v>GPT-5.4</x:v>
      </x:c>
      <x:c r="E230" s="23" t="str">
        <x:v>Manual exact ECI checkpoint alias</x:v>
      </x:c>
      <x:c r="F230" s="23" t="str">
        <x:v>Manual row-by-row review</x:v>
      </x:c>
      <x:c r="G230" s="23" t="str">
        <x:v>Matched</x:v>
      </x:c>
      <x:c r="H230" s="23" t="str">
        <x:v>tab:horizons-per-model</x:v>
      </x:c>
    </x:row>
    <x:row r="231">
      <x:c r="A231" s="17" t="str">
        <x:v>Paper frontier</x:v>
      </x:c>
      <x:c r="B231" s="23" t="str">
        <x:v>Opus 4.7</x:v>
      </x:c>
      <x:c r="C231" s="23" t="str">
        <x:v>anthropic:claude-opus-4-7</x:v>
      </x:c>
      <x:c r="D231" s="23" t="str">
        <x:v>Claude Opus 4.7</x:v>
      </x:c>
      <x:c r="E231" s="23" t="str">
        <x:v>Manual exact ECI checkpoint alias</x:v>
      </x:c>
      <x:c r="F231" s="23" t="str">
        <x:v>Manual row-by-row review</x:v>
      </x:c>
      <x:c r="G231" s="23" t="str">
        <x:v>Matched</x:v>
      </x:c>
      <x:c r="H231" s="23" t="str">
        <x:v>tab:horizons-per-model</x:v>
      </x:c>
    </x:row>
    <x:row r="232">
      <x:c r="A232" s="17" t="str">
        <x:v>Paper frontier</x:v>
      </x:c>
      <x:c r="B232" s="23" t="str">
        <x:v>GPT-5.5</x:v>
      </x:c>
      <x:c r="C232" s="23" t="str">
        <x:v>openai:gpt-5-5</x:v>
      </x:c>
      <x:c r="D232" s="23" t="str">
        <x:v>GPT-5.5</x:v>
      </x:c>
      <x:c r="E232" s="23" t="str">
        <x:v>Manual exact ECI checkpoint alias</x:v>
      </x:c>
      <x:c r="F232" s="23" t="str">
        <x:v>Manual row-by-row review</x:v>
      </x:c>
      <x:c r="G232" s="23" t="str">
        <x:v>Matched</x:v>
      </x:c>
      <x:c r="H232" s="23" t="str">
        <x:v>tab:horizons-per-model</x:v>
      </x:c>
    </x:row>
    <x:row r="233">
      <x:c r="A233" s="17" t="str">
        <x:v>Paper open-weight</x:v>
      </x:c>
      <x:c r="B233" s="23" t="str">
        <x:v>Llama 3 8B Instruct</x:v>
      </x:c>
      <x:c r="C233" s="23" t="str">
        <x:v>meta:llama-3-8b</x:v>
      </x:c>
      <x:c r="D233" s="23" t="str">
        <x:v>Llama 3-8B</x:v>
      </x:c>
      <x:c r="E233" s="23" t="str">
        <x:v>Manual exact ECI checkpoint alias</x:v>
      </x:c>
      <x:c r="F233" s="23" t="str">
        <x:v>Manual row-by-row review</x:v>
      </x:c>
      <x:c r="G233" s="23" t="str">
        <x:v>Matched</x:v>
      </x:c>
      <x:c r="H233" s="23" t="str">
        <x:v>tab:open-source-models + tab:open-weight-precise-time-horizons</x:v>
      </x:c>
    </x:row>
    <x:row r="234">
      <x:c r="A234" s="17" t="str">
        <x:v>Paper open-weight</x:v>
      </x:c>
      <x:c r="B234" s="23" t="str">
        <x:v>Llama 3.1 8B Instruct</x:v>
      </x:c>
      <x:c r="C234" s="23" t="str">
        <x:v>meta:llama-3-1-8b</x:v>
      </x:c>
      <x:c r="D234" s="23" t="str">
        <x:v>Llama 3.1-8B</x:v>
      </x:c>
      <x:c r="E234" s="23" t="str">
        <x:v>Manual exact ECI checkpoint alias</x:v>
      </x:c>
      <x:c r="F234" s="23" t="str">
        <x:v>Manual row-by-row review</x:v>
      </x:c>
      <x:c r="G234" s="23" t="str">
        <x:v>Matched</x:v>
      </x:c>
      <x:c r="H234" s="23" t="str">
        <x:v>tab:open-source-models + tab:open-weight-precise-time-horizons</x:v>
      </x:c>
    </x:row>
    <x:row r="235">
      <x:c r="A235" s="17" t="str">
        <x:v>Paper open-weight</x:v>
      </x:c>
      <x:c r="B235" s="23" t="str">
        <x:v>Llama 3.1 70B Instruct</x:v>
      </x:c>
      <x:c r="C235" s="23" t="str">
        <x:v>meta:llama-3-1-70b</x:v>
      </x:c>
      <x:c r="D235" s="23" t="str">
        <x:v>Llama 3.1-70B</x:v>
      </x:c>
      <x:c r="E235" s="23" t="str">
        <x:v>Manual exact ECI checkpoint alias</x:v>
      </x:c>
      <x:c r="F235" s="23" t="str">
        <x:v>Manual row-by-row review</x:v>
      </x:c>
      <x:c r="G235" s="23" t="str">
        <x:v>Matched</x:v>
      </x:c>
      <x:c r="H235" s="23" t="str">
        <x:v>tab:open-source-models + tab:open-weight-precise-time-horizons</x:v>
      </x:c>
    </x:row>
    <x:row r="236">
      <x:c r="A236" s="17" t="str">
        <x:v>Paper open-weight</x:v>
      </x:c>
      <x:c r="B236" s="23" t="str">
        <x:v>Llama 3.2 1B Instruct</x:v>
      </x:c>
      <x:c r="C236" s="23" t="str">
        <x:v>meta:llama-3-2-1b-instruct</x:v>
      </x:c>
      <x:c r="D236" s="23" t="str">
        <x:v>Llama 3.2 1B</x:v>
      </x:c>
      <x:c r="E236" s="23" t="str">
        <x:v>Manual exact Epoch checkpoint alias</x:v>
      </x:c>
      <x:c r="F236" s="23" t="str">
        <x:v>Manual row-by-row review</x:v>
      </x:c>
      <x:c r="G236" s="23" t="str">
        <x:v>Matched</x:v>
      </x:c>
      <x:c r="H236" s="23" t="str">
        <x:v>tab:open-source-models + tab:open-weight-precise-time-horizons</x:v>
      </x:c>
    </x:row>
    <x:row r="237">
      <x:c r="A237" s="17" t="str">
        <x:v>Epoch reconciliation</x:v>
      </x:c>
      <x:c r="B237" s="23" t="str">
        <x:v>Llama 3.2 1B Instruct</x:v>
      </x:c>
      <x:c r="C237" s="23" t="str">
        <x:v>meta:llama-3-2-1b-instruct</x:v>
      </x:c>
      <x:c r="D237" s="23" t="str">
        <x:v>Llama 3.2 1B</x:v>
      </x:c>
      <x:c r="E237" s="23" t="str">
        <x:v>Manual exact Epoch checkpoint alias</x:v>
      </x:c>
      <x:c r="F237" s="23" t="str">
        <x:v>Manual row-by-row review against Epoch all-models CSV</x:v>
      </x:c>
      <x:c r="G237" s="23" t="str">
        <x:v>Matched</x:v>
      </x:c>
      <x:c r="H237" s="23" t="str">
        <x:v>Epoch CSV row 930</x:v>
      </x:c>
    </x:row>
    <x:row r="238">
      <x:c r="A238" s="17" t="str">
        <x:v>Paper open-weight</x:v>
      </x:c>
      <x:c r="B238" s="23" t="str">
        <x:v>Llama 3.2 3B Instruct</x:v>
      </x:c>
      <x:c r="C238" s="23" t="str">
        <x:v>meta:llama-3-2-3b-instruct</x:v>
      </x:c>
      <x:c r="D238" s="23" t="str">
        <x:v>Llama 3.2 3B</x:v>
      </x:c>
      <x:c r="E238" s="23" t="str">
        <x:v>Manual exact Epoch checkpoint alias</x:v>
      </x:c>
      <x:c r="F238" s="23" t="str">
        <x:v>Manual row-by-row review</x:v>
      </x:c>
      <x:c r="G238" s="23" t="str">
        <x:v>Matched</x:v>
      </x:c>
      <x:c r="H238" s="23" t="str">
        <x:v>tab:open-source-models + tab:open-weight-precise-time-horizons</x:v>
      </x:c>
    </x:row>
    <x:row r="239">
      <x:c r="A239" s="17" t="str">
        <x:v>Epoch reconciliation</x:v>
      </x:c>
      <x:c r="B239" s="23" t="str">
        <x:v>Llama 3.2 3B Instruct</x:v>
      </x:c>
      <x:c r="C239" s="23" t="str">
        <x:v>meta:llama-3-2-3b-instruct</x:v>
      </x:c>
      <x:c r="D239" s="23" t="str">
        <x:v>Llama 3.2 3B</x:v>
      </x:c>
      <x:c r="E239" s="23" t="str">
        <x:v>Manual exact Epoch checkpoint alias</x:v>
      </x:c>
      <x:c r="F239" s="23" t="str">
        <x:v>Manual row-by-row review against Epoch all-models CSV</x:v>
      </x:c>
      <x:c r="G239" s="23" t="str">
        <x:v>Matched</x:v>
      </x:c>
      <x:c r="H239" s="23" t="str">
        <x:v>Epoch CSV row 931</x:v>
      </x:c>
    </x:row>
    <x:row r="240">
      <x:c r="A240" s="17" t="str">
        <x:v>Paper open-weight</x:v>
      </x:c>
      <x:c r="B240" s="23" t="str">
        <x:v>Llama 3.3 70B Instruct</x:v>
      </x:c>
      <x:c r="C240" s="23" t="str">
        <x:v>meta:llama-3-3-70b</x:v>
      </x:c>
      <x:c r="D240" s="23" t="str">
        <x:v>Llama 3.3 70B</x:v>
      </x:c>
      <x:c r="E240" s="23" t="str">
        <x:v>Manual exact ECI checkpoint alias</x:v>
      </x:c>
      <x:c r="F240" s="23" t="str">
        <x:v>Manual row-by-row review</x:v>
      </x:c>
      <x:c r="G240" s="23" t="str">
        <x:v>Matched</x:v>
      </x:c>
      <x:c r="H240" s="23" t="str">
        <x:v>tab:open-source-models + tab:open-weight-precise-time-horizons</x:v>
      </x:c>
    </x:row>
    <x:row r="241">
      <x:c r="A241" s="17" t="str">
        <x:v>Paper open-weight</x:v>
      </x:c>
      <x:c r="B241" s="23" t="str">
        <x:v>Llama 4 Scout</x:v>
      </x:c>
      <x:c r="C241" s="23" t="str">
        <x:v>meta:llama-4-scout</x:v>
      </x:c>
      <x:c r="D241" s="23" t="str">
        <x:v>Llama 4 Scout</x:v>
      </x:c>
      <x:c r="E241" s="23" t="str">
        <x:v>Manual exact ECI checkpoint alias</x:v>
      </x:c>
      <x:c r="F241" s="23" t="str">
        <x:v>Manual row-by-row review</x:v>
      </x:c>
      <x:c r="G241" s="23" t="str">
        <x:v>Matched</x:v>
      </x:c>
      <x:c r="H241" s="23" t="str">
        <x:v>tab:open-source-models + tab:open-weight-precise-time-horizons</x:v>
      </x:c>
    </x:row>
    <x:row r="242">
      <x:c r="A242" s="17" t="str">
        <x:v>Paper open-weight</x:v>
      </x:c>
      <x:c r="B242" s="23" t="str">
        <x:v>Llama 4 Maverick</x:v>
      </x:c>
      <x:c r="C242" s="23" t="str">
        <x:v>meta:llama-4-maverick</x:v>
      </x:c>
      <x:c r="D242" s="23" t="str">
        <x:v>Llama 4 Maverick</x:v>
      </x:c>
      <x:c r="E242" s="23" t="str">
        <x:v>Manual exact ECI checkpoint alias</x:v>
      </x:c>
      <x:c r="F242" s="23" t="str">
        <x:v>Manual row-by-row review</x:v>
      </x:c>
      <x:c r="G242" s="23" t="str">
        <x:v>Matched</x:v>
      </x:c>
      <x:c r="H242" s="23" t="str">
        <x:v>tab:open-source-models + tab:open-weight-precise-time-horizons</x:v>
      </x:c>
    </x:row>
    <x:row r="243">
      <x:c r="A243" s="17" t="str">
        <x:v>Paper open-weight</x:v>
      </x:c>
      <x:c r="B243" s="23" t="str">
        <x:v>Mistral Nemo 12B</x:v>
      </x:c>
      <x:c r="C243" s="23" t="str">
        <x:v>mistral:mistral-nemo</x:v>
      </x:c>
      <x:c r="D243" s="23" t="str">
        <x:v>Mistral NeMo</x:v>
      </x:c>
      <x:c r="E243" s="23" t="str">
        <x:v>Manual exact ECI checkpoint alias</x:v>
      </x:c>
      <x:c r="F243" s="23" t="str">
        <x:v>Manual row-by-row review</x:v>
      </x:c>
      <x:c r="G243" s="23" t="str">
        <x:v>Matched</x:v>
      </x:c>
      <x:c r="H243" s="23" t="str">
        <x:v>tab:open-source-models + tab:open-weight-precise-time-horizons</x:v>
      </x:c>
    </x:row>
    <x:row r="244">
      <x:c r="A244" s="17" t="str">
        <x:v>Paper open-weight</x:v>
      </x:c>
      <x:c r="B244" s="23" t="str">
        <x:v>Ministral 3 3B</x:v>
      </x:c>
      <x:c r="C244" s="23" t="str">
        <x:v>mistral:ministral-3-3b</x:v>
      </x:c>
      <x:c r="D244" s="23" t="str">
        <x:v>Ministral 3 3B</x:v>
      </x:c>
      <x:c r="E244" s="23" t="str">
        <x:v>Manual exact Epoch checkpoint alias</x:v>
      </x:c>
      <x:c r="F244" s="23" t="str">
        <x:v>Manual row-by-row review</x:v>
      </x:c>
      <x:c r="G244" s="23" t="str">
        <x:v>Matched</x:v>
      </x:c>
      <x:c r="H244" s="23" t="str">
        <x:v>tab:open-source-models + tab:open-weight-precise-time-horizons</x:v>
      </x:c>
    </x:row>
    <x:row r="245">
      <x:c r="A245" s="17" t="str">
        <x:v>Epoch reconciliation</x:v>
      </x:c>
      <x:c r="B245" s="23" t="str">
        <x:v>Ministral 3 3B</x:v>
      </x:c>
      <x:c r="C245" s="23" t="str">
        <x:v>mistral:ministral-3-3b</x:v>
      </x:c>
      <x:c r="D245" s="23" t="str">
        <x:v>Ministral 3 3B</x:v>
      </x:c>
      <x:c r="E245" s="23" t="str">
        <x:v>Manual exact Epoch checkpoint alias</x:v>
      </x:c>
      <x:c r="F245" s="23" t="str">
        <x:v>Manual row-by-row review against Epoch all-models CSV</x:v>
      </x:c>
      <x:c r="G245" s="23" t="str">
        <x:v>Matched</x:v>
      </x:c>
      <x:c r="H245" s="23" t="str">
        <x:v>Epoch CSV row 120</x:v>
      </x:c>
    </x:row>
    <x:row r="246">
      <x:c r="A246" s="17" t="str">
        <x:v>Paper open-weight</x:v>
      </x:c>
      <x:c r="B246" s="23" t="str">
        <x:v>Ministral 3 8B</x:v>
      </x:c>
      <x:c r="C246" s="23" t="str">
        <x:v>mistral:ministral-3-8b</x:v>
      </x:c>
      <x:c r="D246" s="23" t="str">
        <x:v>Ministral 3 8B</x:v>
      </x:c>
      <x:c r="E246" s="23" t="str">
        <x:v>Manual exact Epoch checkpoint alias</x:v>
      </x:c>
      <x:c r="F246" s="23" t="str">
        <x:v>Manual row-by-row review</x:v>
      </x:c>
      <x:c r="G246" s="23" t="str">
        <x:v>Matched</x:v>
      </x:c>
      <x:c r="H246" s="23" t="str">
        <x:v>tab:open-source-models + tab:open-weight-precise-time-horizons</x:v>
      </x:c>
    </x:row>
    <x:row r="247">
      <x:c r="A247" s="17" t="str">
        <x:v>Epoch reconciliation</x:v>
      </x:c>
      <x:c r="B247" s="23" t="str">
        <x:v>Ministral 3 8B</x:v>
      </x:c>
      <x:c r="C247" s="23" t="str">
        <x:v>mistral:ministral-3-8b</x:v>
      </x:c>
      <x:c r="D247" s="23" t="str">
        <x:v>Ministral 3 8B</x:v>
      </x:c>
      <x:c r="E247" s="23" t="str">
        <x:v>Manual exact Epoch checkpoint alias</x:v>
      </x:c>
      <x:c r="F247" s="23" t="str">
        <x:v>Manual row-by-row review against Epoch all-models CSV</x:v>
      </x:c>
      <x:c r="G247" s="23" t="str">
        <x:v>Matched</x:v>
      </x:c>
      <x:c r="H247" s="23" t="str">
        <x:v>Epoch CSV row 119</x:v>
      </x:c>
    </x:row>
    <x:row r="248">
      <x:c r="A248" s="17" t="str">
        <x:v>Paper open-weight</x:v>
      </x:c>
      <x:c r="B248" s="23" t="str">
        <x:v>Ministral 3 14B</x:v>
      </x:c>
      <x:c r="C248" s="23" t="str">
        <x:v>mistral:ministral-3-14b</x:v>
      </x:c>
      <x:c r="D248" s="23" t="str">
        <x:v>Ministral 3 14B</x:v>
      </x:c>
      <x:c r="E248" s="23" t="str">
        <x:v>Manual exact Epoch checkpoint alias</x:v>
      </x:c>
      <x:c r="F248" s="23" t="str">
        <x:v>Manual row-by-row review</x:v>
      </x:c>
      <x:c r="G248" s="23" t="str">
        <x:v>Matched</x:v>
      </x:c>
      <x:c r="H248" s="23" t="str">
        <x:v>tab:open-source-models + tab:open-weight-precise-time-horizons</x:v>
      </x:c>
    </x:row>
    <x:row r="249">
      <x:c r="A249" s="17" t="str">
        <x:v>Epoch reconciliation</x:v>
      </x:c>
      <x:c r="B249" s="23" t="str">
        <x:v>Ministral 3 14B</x:v>
      </x:c>
      <x:c r="C249" s="23" t="str">
        <x:v>mistral:ministral-3-14b</x:v>
      </x:c>
      <x:c r="D249" s="23" t="str">
        <x:v>Ministral 3 14B</x:v>
      </x:c>
      <x:c r="E249" s="23" t="str">
        <x:v>Manual exact Epoch checkpoint alias</x:v>
      </x:c>
      <x:c r="F249" s="23" t="str">
        <x:v>Manual row-by-row review against Epoch all-models CSV</x:v>
      </x:c>
      <x:c r="G249" s="23" t="str">
        <x:v>Matched</x:v>
      </x:c>
      <x:c r="H249" s="23" t="str">
        <x:v>Epoch CSV row 118</x:v>
      </x:c>
    </x:row>
    <x:row r="250">
      <x:c r="A250" s="17" t="str">
        <x:v>Paper open-weight</x:v>
      </x:c>
      <x:c r="B250" s="23" t="str">
        <x:v>Qwen 3 8B</x:v>
      </x:c>
      <x:c r="C250" s="23" t="str">
        <x:v>alibaba:qwen-3-8b</x:v>
      </x:c>
      <x:c r="D250" s="23" t="str">
        <x:v>Qwen3-8B</x:v>
      </x:c>
      <x:c r="E250" s="23" t="str">
        <x:v>Manual exact Epoch checkpoint alias</x:v>
      </x:c>
      <x:c r="F250" s="23" t="str">
        <x:v>Manual row-by-row review</x:v>
      </x:c>
      <x:c r="G250" s="23" t="str">
        <x:v>Matched</x:v>
      </x:c>
      <x:c r="H250" s="23" t="str">
        <x:v>tab:open-source-models + tab:open-weight-precise-time-horizons</x:v>
      </x:c>
    </x:row>
    <x:row r="251">
      <x:c r="A251" s="17" t="str">
        <x:v>Epoch reconciliation</x:v>
      </x:c>
      <x:c r="B251" s="23" t="str">
        <x:v>Qwen 3 8B</x:v>
      </x:c>
      <x:c r="C251" s="23" t="str">
        <x:v>alibaba:qwen-3-8b</x:v>
      </x:c>
      <x:c r="D251" s="23" t="str">
        <x:v>Qwen3-8B</x:v>
      </x:c>
      <x:c r="E251" s="23" t="str">
        <x:v>Manual exact Epoch checkpoint alias</x:v>
      </x:c>
      <x:c r="F251" s="23" t="str">
        <x:v>Manual row-by-row review against Epoch all-models CSV</x:v>
      </x:c>
      <x:c r="G251" s="23" t="str">
        <x:v>Matched</x:v>
      </x:c>
      <x:c r="H251" s="23" t="str">
        <x:v>Epoch CSV row 415</x:v>
      </x:c>
    </x:row>
    <x:row r="252">
      <x:c r="A252" s="17" t="str">
        <x:v>Paper open-weight</x:v>
      </x:c>
      <x:c r="B252" s="23" t="str">
        <x:v>Qwen 3 14B</x:v>
      </x:c>
      <x:c r="C252" s="23" t="str">
        <x:v>alibaba:qwen-3-14b</x:v>
      </x:c>
      <x:c r="D252" s="23" t="str">
        <x:v>Qwen3-14B</x:v>
      </x:c>
      <x:c r="E252" s="23" t="str">
        <x:v>Manual exact Epoch checkpoint alias</x:v>
      </x:c>
      <x:c r="F252" s="23" t="str">
        <x:v>Manual row-by-row review</x:v>
      </x:c>
      <x:c r="G252" s="23" t="str">
        <x:v>Matched</x:v>
      </x:c>
      <x:c r="H252" s="23" t="str">
        <x:v>tab:open-source-models + tab:open-weight-precise-time-horizons</x:v>
      </x:c>
    </x:row>
    <x:row r="253">
      <x:c r="A253" s="17" t="str">
        <x:v>Epoch reconciliation</x:v>
      </x:c>
      <x:c r="B253" s="23" t="str">
        <x:v>Qwen 3 14B</x:v>
      </x:c>
      <x:c r="C253" s="23" t="str">
        <x:v>alibaba:qwen-3-14b</x:v>
      </x:c>
      <x:c r="D253" s="23" t="str">
        <x:v>Qwen3-14B</x:v>
      </x:c>
      <x:c r="E253" s="23" t="str">
        <x:v>Manual exact Epoch checkpoint alias</x:v>
      </x:c>
      <x:c r="F253" s="23" t="str">
        <x:v>Manual row-by-row review against Epoch all-models CSV</x:v>
      </x:c>
      <x:c r="G253" s="23" t="str">
        <x:v>Matched</x:v>
      </x:c>
      <x:c r="H253" s="23" t="str">
        <x:v>Epoch CSV row 414</x:v>
      </x:c>
    </x:row>
    <x:row r="254">
      <x:c r="A254" s="17" t="str">
        <x:v>Paper open-weight</x:v>
      </x:c>
      <x:c r="B254" s="23" t="str">
        <x:v>Qwen 3 32B</x:v>
      </x:c>
      <x:c r="C254" s="23" t="str">
        <x:v>alibaba:qwen-3-32b</x:v>
      </x:c>
      <x:c r="D254" s="23" t="str">
        <x:v>Qwen3-32B</x:v>
      </x:c>
      <x:c r="E254" s="23" t="str">
        <x:v>Manual exact Epoch checkpoint alias</x:v>
      </x:c>
      <x:c r="F254" s="23" t="str">
        <x:v>Manual row-by-row review</x:v>
      </x:c>
      <x:c r="G254" s="23" t="str">
        <x:v>Matched</x:v>
      </x:c>
      <x:c r="H254" s="23" t="str">
        <x:v>tab:open-source-models + tab:open-weight-precise-time-horizons</x:v>
      </x:c>
    </x:row>
    <x:row r="255">
      <x:c r="A255" s="17" t="str">
        <x:v>Epoch reconciliation</x:v>
      </x:c>
      <x:c r="B255" s="23" t="str">
        <x:v>Qwen 3 32B</x:v>
      </x:c>
      <x:c r="C255" s="23" t="str">
        <x:v>alibaba:qwen-3-32b</x:v>
      </x:c>
      <x:c r="D255" s="23" t="str">
        <x:v>Qwen3-32B</x:v>
      </x:c>
      <x:c r="E255" s="23" t="str">
        <x:v>Manual exact Epoch checkpoint alias</x:v>
      </x:c>
      <x:c r="F255" s="23" t="str">
        <x:v>Manual row-by-row review against Epoch all-models CSV</x:v>
      </x:c>
      <x:c r="G255" s="23" t="str">
        <x:v>Matched</x:v>
      </x:c>
      <x:c r="H255" s="23" t="str">
        <x:v>Epoch CSV row 413</x:v>
      </x:c>
    </x:row>
    <x:row r="256">
      <x:c r="A256" s="17" t="str">
        <x:v>Paper open-weight</x:v>
      </x:c>
      <x:c r="B256" s="23" t="str">
        <x:v>Qwen 3 30B-A3B (2507)</x:v>
      </x:c>
      <x:c r="C256" s="23" t="str">
        <x:v>alibaba:qwen-3-30b-a3b-2507</x:v>
      </x:c>
      <x:c r="D256" s="23" t="str"/>
      <x:c r="E256" s="23" t="str">
        <x:v>Exact date-only source; parameter identity unmatched</x:v>
      </x:c>
      <x:c r="F256" s="23" t="str">
        <x:v>Manual row-by-row review</x:v>
      </x:c>
      <x:c r="G256" s="23" t="str">
        <x:v>Date matched only</x:v>
      </x:c>
      <x:c r="H256" s="23" t="str">
        <x:v>tab:open-source-models + tab:open-weight-precise-time-horizons</x:v>
      </x:c>
    </x:row>
    <x:row r="257">
      <x:c r="A257" s="17" t="str">
        <x:v>Epoch reconciliation</x:v>
      </x:c>
      <x:c r="B257" s="23" t="str">
        <x:v>Qwen 3 30B-A3B (2507)</x:v>
      </x:c>
      <x:c r="C257" s="23" t="str">
        <x:v>alibaba:qwen-3-30b-a3b-2507</x:v>
      </x:c>
      <x:c r="D257" s="23" t="str"/>
      <x:c r="E257" s="23" t="str">
        <x:v>Explicit exact-checkpoint nonmatch</x:v>
      </x:c>
      <x:c r="F257" s="23" t="str">
        <x:v>Manual row-by-row review against Epoch all-models CSV</x:v>
      </x:c>
      <x:c r="G257" s="23" t="str">
        <x:v>Preserved unmatched</x:v>
      </x:c>
      <x:c r="H257" s="23" t="str">
        <x:v>No exact non-reasoning 2507 record in Epoch</x:v>
      </x:c>
    </x:row>
    <x:row r="258">
      <x:c r="A258" s="17" t="str">
        <x:v>Paper open-weight</x:v>
      </x:c>
      <x:c r="B258" s="23" t="str">
        <x:v>Qwen 3 235B-A22B (2507)</x:v>
      </x:c>
      <x:c r="C258" s="23" t="str">
        <x:v>alibaba:qwen3-235b-a22b-instruct-jul-2025</x:v>
      </x:c>
      <x:c r="D258" s="23" t="str">
        <x:v>Qwen3-235B-A22B-Instruct (Jul 2025)</x:v>
      </x:c>
      <x:c r="E258" s="23" t="str">
        <x:v>Manual exact ECI checkpoint alias</x:v>
      </x:c>
      <x:c r="F258" s="23" t="str">
        <x:v>Manual row-by-row review</x:v>
      </x:c>
      <x:c r="G258" s="23" t="str">
        <x:v>Matched</x:v>
      </x:c>
      <x:c r="H258" s="23" t="str">
        <x:v>tab:open-source-models + tab:open-weight-precise-time-horizons</x:v>
      </x:c>
    </x:row>
    <x:row r="259">
      <x:c r="A259" s="17" t="str">
        <x:v>Paper open-weight</x:v>
      </x:c>
      <x:c r="B259" s="23" t="str">
        <x:v>Qwen 3-Next 80B-A3B</x:v>
      </x:c>
      <x:c r="C259" s="23" t="str">
        <x:v>alibaba:qwen-3-next-80b-a3b</x:v>
      </x:c>
      <x:c r="D259" s="23" t="str">
        <x:v>Qwen3-Next-80B-A3B</x:v>
      </x:c>
      <x:c r="E259" s="23" t="str">
        <x:v>Manual exact Epoch checkpoint alias</x:v>
      </x:c>
      <x:c r="F259" s="23" t="str">
        <x:v>Manual row-by-row review</x:v>
      </x:c>
      <x:c r="G259" s="23" t="str">
        <x:v>Matched</x:v>
      </x:c>
      <x:c r="H259" s="23" t="str">
        <x:v>tab:open-source-models + tab:open-weight-precise-time-horizons</x:v>
      </x:c>
    </x:row>
    <x:row r="260">
      <x:c r="A260" s="17" t="str">
        <x:v>Epoch reconciliation</x:v>
      </x:c>
      <x:c r="B260" s="23" t="str">
        <x:v>Qwen 3-Next 80B-A3B</x:v>
      </x:c>
      <x:c r="C260" s="23" t="str">
        <x:v>alibaba:qwen-3-next-80b-a3b</x:v>
      </x:c>
      <x:c r="D260" s="23" t="str">
        <x:v>Qwen3-Next-80B-A3B</x:v>
      </x:c>
      <x:c r="E260" s="23" t="str">
        <x:v>Manual exact Epoch checkpoint alias</x:v>
      </x:c>
      <x:c r="F260" s="23" t="str">
        <x:v>Manual row-by-row review against Epoch all-models CSV</x:v>
      </x:c>
      <x:c r="G260" s="23" t="str">
        <x:v>Matched</x:v>
      </x:c>
      <x:c r="H260" s="23" t="str">
        <x:v>Epoch CSV row 209</x:v>
      </x:c>
    </x:row>
    <x:row r="261">
      <x:c r="A261" s="17" t="str">
        <x:v>Paper open-weight</x:v>
      </x:c>
      <x:c r="B261" s="23" t="str">
        <x:v>Qwen 3.5 9B</x:v>
      </x:c>
      <x:c r="C261" s="23" t="str">
        <x:v>alibaba:qwen-3-5-9b</x:v>
      </x:c>
      <x:c r="D261" s="23" t="str">
        <x:v>Qwen3.5-9B</x:v>
      </x:c>
      <x:c r="E261" s="23" t="str">
        <x:v>Manual exact Epoch checkpoint alias</x:v>
      </x:c>
      <x:c r="F261" s="23" t="str">
        <x:v>Manual row-by-row review</x:v>
      </x:c>
      <x:c r="G261" s="23" t="str">
        <x:v>Matched</x:v>
      </x:c>
      <x:c r="H261" s="23" t="str">
        <x:v>tab:open-source-models + tab:open-weight-precise-time-horizons</x:v>
      </x:c>
    </x:row>
    <x:row r="262">
      <x:c r="A262" s="17" t="str">
        <x:v>Epoch reconciliation</x:v>
      </x:c>
      <x:c r="B262" s="23" t="str">
        <x:v>Qwen 3.5 9B</x:v>
      </x:c>
      <x:c r="C262" s="23" t="str">
        <x:v>alibaba:qwen-3-5-9b</x:v>
      </x:c>
      <x:c r="D262" s="23" t="str">
        <x:v>Qwen3.5-9B</x:v>
      </x:c>
      <x:c r="E262" s="23" t="str">
        <x:v>Manual exact Epoch checkpoint alias</x:v>
      </x:c>
      <x:c r="F262" s="23" t="str">
        <x:v>Manual row-by-row review against Epoch all-models CSV</x:v>
      </x:c>
      <x:c r="G262" s="23" t="str">
        <x:v>Matched</x:v>
      </x:c>
      <x:c r="H262" s="23" t="str">
        <x:v>Epoch CSV row 72</x:v>
      </x:c>
    </x:row>
    <x:row r="263">
      <x:c r="A263" s="17" t="str">
        <x:v>Paper open-weight</x:v>
      </x:c>
      <x:c r="B263" s="23" t="str">
        <x:v>Qwen 3.5 27B</x:v>
      </x:c>
      <x:c r="C263" s="23" t="str">
        <x:v>alibaba:qwen-3-5-27b</x:v>
      </x:c>
      <x:c r="D263" s="23" t="str">
        <x:v>Qwen3.5-27B</x:v>
      </x:c>
      <x:c r="E263" s="23" t="str">
        <x:v>Manual exact Epoch checkpoint alias</x:v>
      </x:c>
      <x:c r="F263" s="23" t="str">
        <x:v>Manual row-by-row review</x:v>
      </x:c>
      <x:c r="G263" s="23" t="str">
        <x:v>Matched</x:v>
      </x:c>
      <x:c r="H263" s="23" t="str">
        <x:v>tab:open-source-models + tab:open-weight-precise-time-horizons</x:v>
      </x:c>
    </x:row>
    <x:row r="264">
      <x:c r="A264" s="17" t="str">
        <x:v>Epoch reconciliation</x:v>
      </x:c>
      <x:c r="B264" s="23" t="str">
        <x:v>Qwen 3.5 27B</x:v>
      </x:c>
      <x:c r="C264" s="23" t="str">
        <x:v>alibaba:qwen-3-5-27b</x:v>
      </x:c>
      <x:c r="D264" s="23" t="str">
        <x:v>Qwen3.5-27B</x:v>
      </x:c>
      <x:c r="E264" s="23" t="str">
        <x:v>Manual exact Epoch checkpoint alias</x:v>
      </x:c>
      <x:c r="F264" s="23" t="str">
        <x:v>Manual row-by-row review against Epoch all-models CSV</x:v>
      </x:c>
      <x:c r="G264" s="23" t="str">
        <x:v>Matched</x:v>
      </x:c>
      <x:c r="H264" s="23" t="str">
        <x:v>Epoch CSV row 71</x:v>
      </x:c>
    </x:row>
    <x:row r="265">
      <x:c r="A265" s="17" t="str">
        <x:v>Paper open-weight</x:v>
      </x:c>
      <x:c r="B265" s="23" t="str">
        <x:v>Qwen 3.5 35B-A3B</x:v>
      </x:c>
      <x:c r="C265" s="23" t="str">
        <x:v>alibaba:qwen-3-5-flash-hosted-35b-a3b</x:v>
      </x:c>
      <x:c r="D265" s="23" t="str">
        <x:v>Qwen 3.5 Flash (hosted 35B-A3B)</x:v>
      </x:c>
      <x:c r="E265" s="23" t="str">
        <x:v>Manual exact ECI checkpoint alias</x:v>
      </x:c>
      <x:c r="F265" s="23" t="str">
        <x:v>Manual row-by-row review</x:v>
      </x:c>
      <x:c r="G265" s="23" t="str">
        <x:v>Matched</x:v>
      </x:c>
      <x:c r="H265" s="23" t="str">
        <x:v>tab:open-source-models + tab:open-weight-precise-time-horizons</x:v>
      </x:c>
    </x:row>
    <x:row r="266">
      <x:c r="A266" s="17" t="str">
        <x:v>Paper open-weight</x:v>
      </x:c>
      <x:c r="B266" s="23" t="str">
        <x:v>Qwen 3.5 122B-A10B</x:v>
      </x:c>
      <x:c r="C266" s="23" t="str">
        <x:v>alibaba:qwen-3-5-122b-a10b</x:v>
      </x:c>
      <x:c r="D266" s="23" t="str">
        <x:v>Qwen3.5-122B-A10B</x:v>
      </x:c>
      <x:c r="E266" s="23" t="str">
        <x:v>Manual exact Epoch checkpoint alias</x:v>
      </x:c>
      <x:c r="F266" s="23" t="str">
        <x:v>Manual row-by-row review</x:v>
      </x:c>
      <x:c r="G266" s="23" t="str">
        <x:v>Matched</x:v>
      </x:c>
      <x:c r="H266" s="23" t="str">
        <x:v>tab:open-source-models + tab:open-weight-precise-time-horizons</x:v>
      </x:c>
    </x:row>
    <x:row r="267">
      <x:c r="A267" s="17" t="str">
        <x:v>Epoch reconciliation</x:v>
      </x:c>
      <x:c r="B267" s="23" t="str">
        <x:v>Qwen 3.5 122B-A10B</x:v>
      </x:c>
      <x:c r="C267" s="23" t="str">
        <x:v>alibaba:qwen-3-5-122b-a10b</x:v>
      </x:c>
      <x:c r="D267" s="23" t="str">
        <x:v>Qwen3.5-122B-A10B</x:v>
      </x:c>
      <x:c r="E267" s="23" t="str">
        <x:v>Manual exact Epoch checkpoint alias</x:v>
      </x:c>
      <x:c r="F267" s="23" t="str">
        <x:v>Manual row-by-row review against Epoch all-models CSV</x:v>
      </x:c>
      <x:c r="G267" s="23" t="str">
        <x:v>Matched</x:v>
      </x:c>
      <x:c r="H267" s="23" t="str">
        <x:v>Epoch CSV row 70</x:v>
      </x:c>
    </x:row>
    <x:row r="268">
      <x:c r="A268" s="17" t="str">
        <x:v>Paper open-weight</x:v>
      </x:c>
      <x:c r="B268" s="23" t="str">
        <x:v>Qwen 3.5 397B-A17B</x:v>
      </x:c>
      <x:c r="C268" s="23" t="str">
        <x:v>alibaba:qwen-3-5-plus-hosted-397b-a17b</x:v>
      </x:c>
      <x:c r="D268" s="23" t="str">
        <x:v>Qwen 3.5 Plus (hosted 397B-A17B)</x:v>
      </x:c>
      <x:c r="E268" s="23" t="str">
        <x:v>Manual exact ECI checkpoint alias</x:v>
      </x:c>
      <x:c r="F268" s="23" t="str">
        <x:v>Manual row-by-row review</x:v>
      </x:c>
      <x:c r="G268" s="23" t="str">
        <x:v>Matched</x:v>
      </x:c>
      <x:c r="H268" s="23" t="str">
        <x:v>tab:open-source-models + tab:open-weight-precise-time-horizons</x:v>
      </x:c>
    </x:row>
    <x:row r="269">
      <x:c r="A269" s="17" t="str">
        <x:v>Paper open-weight</x:v>
      </x:c>
      <x:c r="B269" s="23" t="str">
        <x:v>Gemma 3 4B IT</x:v>
      </x:c>
      <x:c r="C269" s="23" t="str">
        <x:v>google:gemma-3-4b-it</x:v>
      </x:c>
      <x:c r="D269" s="23" t="str">
        <x:v>Gemma 3 4B</x:v>
      </x:c>
      <x:c r="E269" s="23" t="str">
        <x:v>Manual exact Epoch checkpoint alias</x:v>
      </x:c>
      <x:c r="F269" s="23" t="str">
        <x:v>Manual row-by-row review</x:v>
      </x:c>
      <x:c r="G269" s="23" t="str">
        <x:v>Matched</x:v>
      </x:c>
      <x:c r="H269" s="23" t="str">
        <x:v>tab:open-source-models + tab:open-weight-precise-time-horizons</x:v>
      </x:c>
    </x:row>
    <x:row r="270">
      <x:c r="A270" s="17" t="str">
        <x:v>Epoch reconciliation</x:v>
      </x:c>
      <x:c r="B270" s="23" t="str">
        <x:v>Gemma 3 4B IT</x:v>
      </x:c>
      <x:c r="C270" s="23" t="str">
        <x:v>google:gemma-3-4b-it</x:v>
      </x:c>
      <x:c r="D270" s="23" t="str">
        <x:v>Gemma 3 4B</x:v>
      </x:c>
      <x:c r="E270" s="23" t="str">
        <x:v>Manual exact Epoch checkpoint alias</x:v>
      </x:c>
      <x:c r="F270" s="23" t="str">
        <x:v>Manual row-by-row review against Epoch all-models CSV</x:v>
      </x:c>
      <x:c r="G270" s="23" t="str">
        <x:v>Matched</x:v>
      </x:c>
      <x:c r="H270" s="23" t="str">
        <x:v>Epoch CSV row 533</x:v>
      </x:c>
    </x:row>
    <x:row r="271">
      <x:c r="A271" s="17" t="str">
        <x:v>Paper open-weight</x:v>
      </x:c>
      <x:c r="B271" s="23" t="str">
        <x:v>Gemma 3 12B IT</x:v>
      </x:c>
      <x:c r="C271" s="23" t="str">
        <x:v>google:gemma-3-12b-it</x:v>
      </x:c>
      <x:c r="D271" s="23" t="str">
        <x:v>Gemma 3 12B</x:v>
      </x:c>
      <x:c r="E271" s="23" t="str">
        <x:v>Manual exact Epoch checkpoint alias</x:v>
      </x:c>
      <x:c r="F271" s="23" t="str">
        <x:v>Manual row-by-row review</x:v>
      </x:c>
      <x:c r="G271" s="23" t="str">
        <x:v>Matched</x:v>
      </x:c>
      <x:c r="H271" s="23" t="str">
        <x:v>tab:open-source-models + tab:open-weight-precise-time-horizons</x:v>
      </x:c>
    </x:row>
    <x:row r="272">
      <x:c r="A272" s="17" t="str">
        <x:v>Epoch reconciliation</x:v>
      </x:c>
      <x:c r="B272" s="23" t="str">
        <x:v>Gemma 3 12B IT</x:v>
      </x:c>
      <x:c r="C272" s="23" t="str">
        <x:v>google:gemma-3-12b-it</x:v>
      </x:c>
      <x:c r="D272" s="23" t="str">
        <x:v>Gemma 3 12B</x:v>
      </x:c>
      <x:c r="E272" s="23" t="str">
        <x:v>Manual exact Epoch checkpoint alias</x:v>
      </x:c>
      <x:c r="F272" s="23" t="str">
        <x:v>Manual row-by-row review against Epoch all-models CSV</x:v>
      </x:c>
      <x:c r="G272" s="23" t="str">
        <x:v>Matched</x:v>
      </x:c>
      <x:c r="H272" s="23" t="str">
        <x:v>Epoch CSV row 532</x:v>
      </x:c>
    </x:row>
    <x:row r="273">
      <x:c r="A273" s="17" t="str">
        <x:v>Paper open-weight</x:v>
      </x:c>
      <x:c r="B273" s="23" t="str">
        <x:v>Gemma 3 27B IT</x:v>
      </x:c>
      <x:c r="C273" s="23" t="str">
        <x:v>google:gemma-3-27b</x:v>
      </x:c>
      <x:c r="D273" s="23" t="str">
        <x:v>Gemma 3 27B</x:v>
      </x:c>
      <x:c r="E273" s="23" t="str">
        <x:v>Manual exact ECI checkpoint alias</x:v>
      </x:c>
      <x:c r="F273" s="23" t="str">
        <x:v>Manual row-by-row review</x:v>
      </x:c>
      <x:c r="G273" s="23" t="str">
        <x:v>Matched</x:v>
      </x:c>
      <x:c r="H273" s="23" t="str">
        <x:v>tab:open-source-models + tab:open-weight-precise-time-horizons</x:v>
      </x:c>
    </x:row>
    <x:row r="274">
      <x:c r="A274" s="17" t="str">
        <x:v>Paper open-weight</x:v>
      </x:c>
      <x:c r="B274" s="23" t="str">
        <x:v>Gemma 4 26B-A4B</x:v>
      </x:c>
      <x:c r="C274" s="23" t="str">
        <x:v>google:gemma-4-26b-a4b</x:v>
      </x:c>
      <x:c r="D274" s="23" t="str">
        <x:v>Gemma 4 26B A4B</x:v>
      </x:c>
      <x:c r="E274" s="23" t="str">
        <x:v>Manual exact Epoch checkpoint alias</x:v>
      </x:c>
      <x:c r="F274" s="23" t="str">
        <x:v>Manual row-by-row review</x:v>
      </x:c>
      <x:c r="G274" s="23" t="str">
        <x:v>Matched</x:v>
      </x:c>
      <x:c r="H274" s="23" t="str">
        <x:v>tab:open-source-models + tab:open-weight-precise-time-horizons</x:v>
      </x:c>
    </x:row>
    <x:row r="275">
      <x:c r="A275" s="17" t="str">
        <x:v>Epoch reconciliation</x:v>
      </x:c>
      <x:c r="B275" s="23" t="str">
        <x:v>Gemma 4 26B-A4B</x:v>
      </x:c>
      <x:c r="C275" s="23" t="str">
        <x:v>google:gemma-4-26b-a4b</x:v>
      </x:c>
      <x:c r="D275" s="23" t="str">
        <x:v>Gemma 4 26B A4B</x:v>
      </x:c>
      <x:c r="E275" s="23" t="str">
        <x:v>Manual exact Epoch checkpoint alias</x:v>
      </x:c>
      <x:c r="F275" s="23" t="str">
        <x:v>Manual row-by-row review against Epoch all-models CSV</x:v>
      </x:c>
      <x:c r="G275" s="23" t="str">
        <x:v>Matched</x:v>
      </x:c>
      <x:c r="H275" s="23" t="str">
        <x:v>Epoch CSV row 54</x:v>
      </x:c>
    </x:row>
    <x:row r="276">
      <x:c r="A276" s="17" t="str">
        <x:v>Paper open-weight</x:v>
      </x:c>
      <x:c r="B276" s="23" t="str">
        <x:v>Gemma 4 31B</x:v>
      </x:c>
      <x:c r="C276" s="23" t="str">
        <x:v>google:gemma-4-31b-it</x:v>
      </x:c>
      <x:c r="D276" s="23" t="str">
        <x:v>Gemma 4 31B IT</x:v>
      </x:c>
      <x:c r="E276" s="23" t="str">
        <x:v>Manual exact ECI checkpoint alias</x:v>
      </x:c>
      <x:c r="F276" s="23" t="str">
        <x:v>Manual row-by-row review</x:v>
      </x:c>
      <x:c r="G276" s="23" t="str">
        <x:v>Matched</x:v>
      </x:c>
      <x:c r="H276" s="23" t="str">
        <x:v>tab:open-source-models + tab:open-weight-precise-time-horizons</x:v>
      </x:c>
    </x:row>
    <x:row r="277">
      <x:c r="A277" s="17" t="str">
        <x:v>Paper open-weight</x:v>
      </x:c>
      <x:c r="B277" s="23" t="str">
        <x:v>DeepSeek V3 (0324)</x:v>
      </x:c>
      <x:c r="C277" s="23" t="str">
        <x:v>deepseek:deepseek-v3-mar-2025</x:v>
      </x:c>
      <x:c r="D277" s="23" t="str">
        <x:v>DeepSeek-V3 (Mar 2025)</x:v>
      </x:c>
      <x:c r="E277" s="23" t="str">
        <x:v>Manual exact ECI checkpoint alias</x:v>
      </x:c>
      <x:c r="F277" s="23" t="str">
        <x:v>Manual row-by-row review</x:v>
      </x:c>
      <x:c r="G277" s="23" t="str">
        <x:v>Matched</x:v>
      </x:c>
      <x:c r="H277" s="23" t="str">
        <x:v>tab:open-source-models + tab:open-weight-precise-time-horizons</x:v>
      </x:c>
    </x:row>
    <x:row r="278">
      <x:c r="A278" s="17" t="str">
        <x:v>Paper open-weight</x:v>
      </x:c>
      <x:c r="B278" s="23" t="str">
        <x:v>DeepSeek V3.1-terminus</x:v>
      </x:c>
      <x:c r="C278" s="23" t="str">
        <x:v>deepseek:deepseek-v3-1-terminus</x:v>
      </x:c>
      <x:c r="D278" s="23" t="str">
        <x:v>DeepSeek-V3.1-Terminus</x:v>
      </x:c>
      <x:c r="E278" s="23" t="str">
        <x:v>Manual exact Epoch checkpoint alias</x:v>
      </x:c>
      <x:c r="F278" s="23" t="str">
        <x:v>Manual row-by-row review</x:v>
      </x:c>
      <x:c r="G278" s="23" t="str">
        <x:v>Matched</x:v>
      </x:c>
      <x:c r="H278" s="23" t="str">
        <x:v>tab:open-source-models + tab:open-weight-precise-time-horizons</x:v>
      </x:c>
    </x:row>
    <x:row r="279">
      <x:c r="A279" s="17" t="str">
        <x:v>Epoch reconciliation</x:v>
      </x:c>
      <x:c r="B279" s="23" t="str">
        <x:v>DeepSeek V3.1-terminus</x:v>
      </x:c>
      <x:c r="C279" s="23" t="str">
        <x:v>deepseek:deepseek-v3-1-terminus</x:v>
      </x:c>
      <x:c r="D279" s="23" t="str">
        <x:v>DeepSeek-V3.1-Terminus</x:v>
      </x:c>
      <x:c r="E279" s="23" t="str">
        <x:v>Manual exact Epoch checkpoint alias</x:v>
      </x:c>
      <x:c r="F279" s="23" t="str">
        <x:v>Manual row-by-row review against Epoch all-models CSV</x:v>
      </x:c>
      <x:c r="G279" s="23" t="str">
        <x:v>Matched</x:v>
      </x:c>
      <x:c r="H279" s="23" t="str">
        <x:v>Epoch CSV row 199</x:v>
      </x:c>
    </x:row>
    <x:row r="280">
      <x:c r="A280" s="17" t="str">
        <x:v>Paper open-weight</x:v>
      </x:c>
      <x:c r="B280" s="23" t="str">
        <x:v>DeepSeek V3.2</x:v>
      </x:c>
      <x:c r="C280" s="23" t="str">
        <x:v>deepseek:deepseek-v3-2</x:v>
      </x:c>
      <x:c r="D280" s="23" t="str">
        <x:v>DeepSeek-V3.2</x:v>
      </x:c>
      <x:c r="E280" s="23" t="str">
        <x:v>Manual exact ECI checkpoint alias</x:v>
      </x:c>
      <x:c r="F280" s="23" t="str">
        <x:v>Manual row-by-row review</x:v>
      </x:c>
      <x:c r="G280" s="23" t="str">
        <x:v>Matched</x:v>
      </x:c>
      <x:c r="H280" s="23" t="str">
        <x:v>tab:open-source-models + tab:open-weight-precise-time-horizons</x:v>
      </x:c>
    </x:row>
    <x:row r="281">
      <x:c r="A281" s="17" t="str">
        <x:v>Paper open-weight</x:v>
      </x:c>
      <x:c r="B281" s="23" t="str">
        <x:v>DeepSeek V4-flash</x:v>
      </x:c>
      <x:c r="C281" s="23" t="str">
        <x:v>deepseek:deepseek-v4-flash</x:v>
      </x:c>
      <x:c r="D281" s="23" t="str">
        <x:v>DeepSeek-V4-Flash</x:v>
      </x:c>
      <x:c r="E281" s="23" t="str">
        <x:v>Manual exact Epoch checkpoint alias</x:v>
      </x:c>
      <x:c r="F281" s="23" t="str">
        <x:v>Manual row-by-row review</x:v>
      </x:c>
      <x:c r="G281" s="23" t="str">
        <x:v>Matched</x:v>
      </x:c>
      <x:c r="H281" s="23" t="str">
        <x:v>tab:open-source-models + tab:open-weight-precise-time-horizons</x:v>
      </x:c>
    </x:row>
    <x:row r="282">
      <x:c r="A282" s="17" t="str">
        <x:v>Epoch reconciliation</x:v>
      </x:c>
      <x:c r="B282" s="23" t="str">
        <x:v>DeepSeek V4-flash</x:v>
      </x:c>
      <x:c r="C282" s="23" t="str">
        <x:v>deepseek:deepseek-v4-flash</x:v>
      </x:c>
      <x:c r="D282" s="23" t="str">
        <x:v>DeepSeek-V4-Flash</x:v>
      </x:c>
      <x:c r="E282" s="23" t="str">
        <x:v>Manual exact Epoch checkpoint alias</x:v>
      </x:c>
      <x:c r="F282" s="23" t="str">
        <x:v>Manual row-by-row review against Epoch all-models CSV</x:v>
      </x:c>
      <x:c r="G282" s="23" t="str">
        <x:v>Matched</x:v>
      </x:c>
      <x:c r="H282" s="23" t="str">
        <x:v>Epoch CSV row 35</x:v>
      </x:c>
    </x:row>
    <x:row r="283">
      <x:c r="A283" s="17" t="str">
        <x:v>Paper open-weight</x:v>
      </x:c>
      <x:c r="B283" s="23" t="str">
        <x:v>Kimi K2-0905</x:v>
      </x:c>
      <x:c r="C283" s="23" t="str">
        <x:v>moonshot:kimi-k2-0905</x:v>
      </x:c>
      <x:c r="D283" s="23" t="str"/>
      <x:c r="E283" s="23" t="str">
        <x:v>Exact date-only source; parameter identity unmatched</x:v>
      </x:c>
      <x:c r="F283" s="23" t="str">
        <x:v>Manual row-by-row review</x:v>
      </x:c>
      <x:c r="G283" s="23" t="str">
        <x:v>Date matched only</x:v>
      </x:c>
      <x:c r="H283" s="23" t="str">
        <x:v>tab:open-source-models + tab:open-weight-precise-time-horizons</x:v>
      </x:c>
    </x:row>
    <x:row r="284">
      <x:c r="A284" s="17" t="str">
        <x:v>Epoch reconciliation</x:v>
      </x:c>
      <x:c r="B284" s="23" t="str">
        <x:v>Kimi K2-0905</x:v>
      </x:c>
      <x:c r="C284" s="23" t="str">
        <x:v>moonshot:kimi-k2-0905</x:v>
      </x:c>
      <x:c r="D284" s="23" t="str"/>
      <x:c r="E284" s="23" t="str">
        <x:v>Explicit exact-checkpoint nonmatch</x:v>
      </x:c>
      <x:c r="F284" s="23" t="str">
        <x:v>Manual row-by-row review against Epoch all-models CSV</x:v>
      </x:c>
      <x:c r="G284" s="23" t="str">
        <x:v>Preserved unmatched</x:v>
      </x:c>
      <x:c r="H284" s="23" t="str">
        <x:v>No exact non-reasoning 2507 record in Epoch</x:v>
      </x:c>
    </x:row>
    <x:row r="285">
      <x:c r="A285" s="17" t="str">
        <x:v>Paper open-weight</x:v>
      </x:c>
      <x:c r="B285" s="23" t="str">
        <x:v>Kimi K2.5</x:v>
      </x:c>
      <x:c r="C285" s="23" t="str">
        <x:v>moonshot:kimi-k2-5</x:v>
      </x:c>
      <x:c r="D285" s="23" t="str">
        <x:v>Kimi K2.5</x:v>
      </x:c>
      <x:c r="E285" s="23" t="str">
        <x:v>Manual exact ECI checkpoint alias</x:v>
      </x:c>
      <x:c r="F285" s="23" t="str">
        <x:v>Manual row-by-row review</x:v>
      </x:c>
      <x:c r="G285" s="23" t="str">
        <x:v>Matched</x:v>
      </x:c>
      <x:c r="H285" s="23" t="str">
        <x:v>tab:open-source-models + tab:open-weight-precise-time-horizons</x:v>
      </x:c>
    </x:row>
    <x:row r="286">
      <x:c r="A286" s="17" t="str">
        <x:v>Paper open-weight</x:v>
      </x:c>
      <x:c r="B286" s="23" t="str">
        <x:v>Kimi K2.6</x:v>
      </x:c>
      <x:c r="C286" s="23" t="str">
        <x:v>moonshot:kimi-k2-6</x:v>
      </x:c>
      <x:c r="D286" s="23" t="str">
        <x:v>Kimi K2.6</x:v>
      </x:c>
      <x:c r="E286" s="23" t="str">
        <x:v>Manual exact ECI checkpoint alias</x:v>
      </x:c>
      <x:c r="F286" s="23" t="str">
        <x:v>Manual row-by-row review</x:v>
      </x:c>
      <x:c r="G286" s="23" t="str">
        <x:v>Matched</x:v>
      </x:c>
      <x:c r="H286" s="23" t="str">
        <x:v>tab:open-source-models + tab:open-weight-precise-time-horizons</x:v>
      </x:c>
    </x:row>
    <x:row r="287">
      <x:c r="A287" s="17" t="str">
        <x:v>Final posterior</x:v>
      </x:c>
      <x:c r="B287" s="23" t="str">
        <x:v>Claude Fable 5</x:v>
      </x:c>
      <x:c r="C287" s="23" t="str">
        <x:v>anthropic:claude-fable-5</x:v>
      </x:c>
      <x:c r="D287" s="23" t="str">
        <x:v>Claude Fable 5</x:v>
      </x:c>
      <x:c r="E287" s="23" t="str">
        <x:v>Manual exact checkpoint alias</x:v>
      </x:c>
      <x:c r="F287" s="23" t="str">
        <x:v>Manual row-by-row review</x:v>
      </x:c>
      <x:c r="G287" s="23" t="str">
        <x:v>Matched</x:v>
      </x:c>
      <x:c r="H287" s="23" t="str"/>
    </x:row>
    <x:row r="288">
      <x:c r="A288" s="17" t="str">
        <x:v>Final posterior</x:v>
      </x:c>
      <x:c r="B288" s="23" t="str">
        <x:v>GPT-5.6 Sol</x:v>
      </x:c>
      <x:c r="C288" s="23" t="str">
        <x:v>openai:gpt-5-6-sol</x:v>
      </x:c>
      <x:c r="D288" s="23" t="str">
        <x:v>GPT-5.6 Sol</x:v>
      </x:c>
      <x:c r="E288" s="23" t="str">
        <x:v>Manual exact checkpoint alias</x:v>
      </x:c>
      <x:c r="F288" s="23" t="str">
        <x:v>Manual row-by-row review</x:v>
      </x:c>
      <x:c r="G288" s="23" t="str">
        <x:v>Matched</x:v>
      </x:c>
      <x:c r="H288" s="23" t="str"/>
    </x:row>
    <x:row r="289">
      <x:c r="A289" s="17" t="str">
        <x:v>Final posterior</x:v>
      </x:c>
      <x:c r="B289" s="23" t="str">
        <x:v>Kimi K3</x:v>
      </x:c>
      <x:c r="C289" s="23" t="str">
        <x:v>moonshot:kimi-k3</x:v>
      </x:c>
      <x:c r="D289" s="23" t="str">
        <x:v>Kimi K3</x:v>
      </x:c>
      <x:c r="E289" s="23" t="str">
        <x:v>Manual exact checkpoint alias</x:v>
      </x:c>
      <x:c r="F289" s="23" t="str">
        <x:v>Manual row-by-row review</x:v>
      </x:c>
      <x:c r="G289" s="23" t="str">
        <x:v>Matched</x:v>
      </x:c>
      <x:c r="H289" s="23" t="str">
        <x:v>Disclosed total retained</x:v>
      </x:c>
    </x:row>
    <x:row r="290">
      <x:c r="A290" s="17" t="str">
        <x:v>Final posterior</x:v>
      </x:c>
      <x:c r="B290" s="23" t="str">
        <x:v>GPT-5.5</x:v>
      </x:c>
      <x:c r="C290" s="23" t="str">
        <x:v>openai:gpt-5-5</x:v>
      </x:c>
      <x:c r="D290" s="23" t="str">
        <x:v>GPT-5.5</x:v>
      </x:c>
      <x:c r="E290" s="23" t="str">
        <x:v>Manual exact checkpoint alias</x:v>
      </x:c>
      <x:c r="F290" s="23" t="str">
        <x:v>Manual row-by-row review</x:v>
      </x:c>
      <x:c r="G290" s="23" t="str">
        <x:v>Matched</x:v>
      </x:c>
      <x:c r="H290" s="23" t="str"/>
    </x:row>
    <x:row r="291">
      <x:c r="A291" s="17" t="str">
        <x:v>Final posterior</x:v>
      </x:c>
      <x:c r="B291" s="23" t="str">
        <x:v>Claude Opus 4.7 / 4.8 shared base</x:v>
      </x:c>
      <x:c r="C291" s="23" t="str">
        <x:v>anthropic:claude-opus-4-8</x:v>
      </x:c>
      <x:c r="D291" s="23" t="str">
        <x:v>Claude Opus 4.8</x:v>
      </x:c>
      <x:c r="E291" s="23" t="str">
        <x:v>Manual exact checkpoint alias</x:v>
      </x:c>
      <x:c r="F291" s="23" t="str">
        <x:v>Manual row-by-row review</x:v>
      </x:c>
      <x:c r="G291" s="23" t="str">
        <x:v>Matched</x:v>
      </x:c>
      <x:c r="H291" s="23" t="str"/>
    </x:row>
    <x:row r="292">
      <x:c r="A292" s="17" t="str">
        <x:v>Final posterior</x:v>
      </x:c>
      <x:c r="B292" s="23" t="str">
        <x:v>GPT-5.6 Terra</x:v>
      </x:c>
      <x:c r="C292" s="23" t="str">
        <x:v>openai:gpt-5-6-terra</x:v>
      </x:c>
      <x:c r="D292" s="23" t="str">
        <x:v>GPT-5.6 Terra</x:v>
      </x:c>
      <x:c r="E292" s="23" t="str">
        <x:v>Manual exact checkpoint alias</x:v>
      </x:c>
      <x:c r="F292" s="23" t="str">
        <x:v>Manual row-by-row review</x:v>
      </x:c>
      <x:c r="G292" s="23" t="str">
        <x:v>Matched</x:v>
      </x:c>
      <x:c r="H292" s="23" t="str"/>
    </x:row>
    <x:row r="293">
      <x:c r="A293" s="17" t="str">
        <x:v>Final posterior</x:v>
      </x:c>
      <x:c r="B293" s="23" t="str">
        <x:v>Claude Sonnet 5</x:v>
      </x:c>
      <x:c r="C293" s="23" t="str">
        <x:v>anthropic:claude-sonnet-5</x:v>
      </x:c>
      <x:c r="D293" s="23" t="str">
        <x:v>Claude Sonnet 5</x:v>
      </x:c>
      <x:c r="E293" s="23" t="str">
        <x:v>Manual exact checkpoint alias</x:v>
      </x:c>
      <x:c r="F293" s="23" t="str">
        <x:v>Manual row-by-row review</x:v>
      </x:c>
      <x:c r="G293" s="23" t="str">
        <x:v>Matched</x:v>
      </x:c>
      <x:c r="H293" s="23" t="str"/>
    </x:row>
    <x:row r="294">
      <x:c r="A294" s="17" t="str">
        <x:v>Final posterior</x:v>
      </x:c>
      <x:c r="B294" s="23" t="str">
        <x:v>GPT-5.6 Luna</x:v>
      </x:c>
      <x:c r="C294" s="23" t="str">
        <x:v>openai:gpt-5-6-luna</x:v>
      </x:c>
      <x:c r="D294" s="23" t="str">
        <x:v>GPT-5.6 Luna</x:v>
      </x:c>
      <x:c r="E294" s="23" t="str">
        <x:v>Manual exact checkpoint alias</x:v>
      </x:c>
      <x:c r="F294" s="23" t="str">
        <x:v>Manual row-by-row review</x:v>
      </x:c>
      <x:c r="G294" s="23" t="str">
        <x:v>Matched</x:v>
      </x:c>
      <x:c r="H294" s="23" t="str"/>
    </x:row>
    <x:row r="295">
      <x:c r="A295" s="17" t="str">
        <x:v>Final posterior</x:v>
      </x:c>
      <x:c r="B295" s="23" t="str">
        <x:v>Grok 4.5</x:v>
      </x:c>
      <x:c r="C295" s="23" t="str">
        <x:v>xai:grok-4-5</x:v>
      </x:c>
      <x:c r="D295" s="23" t="str">
        <x:v>Grok 4.5</x:v>
      </x:c>
      <x:c r="E295" s="23" t="str">
        <x:v>Manual exact checkpoint alias</x:v>
      </x:c>
      <x:c r="F295" s="23" t="str">
        <x:v>Manual row-by-row review</x:v>
      </x:c>
      <x:c r="G295" s="23" t="str">
        <x:v>Matched</x:v>
      </x:c>
      <x:c r="H295" s="23" t="str">
        <x:v>Disclosed total retained</x:v>
      </x:c>
    </x:row>
    <x:row r="296">
      <x:c r="A296" s="18" t="str">
        <x:v>Final posterior</x:v>
      </x:c>
      <x:c r="B296" s="24" t="str">
        <x:v>Claude Opus 5</x:v>
      </x:c>
      <x:c r="C296" s="24" t="str">
        <x:v>anthropic:claude-opus-5</x:v>
      </x:c>
      <x:c r="D296" s="24" t="str">
        <x:v>Claude Opus 5</x:v>
      </x:c>
      <x:c r="E296" s="24" t="str">
        <x:v>Manual exact checkpoint alias</x:v>
      </x:c>
      <x:c r="F296" s="24" t="str">
        <x:v>Manual row-by-row review</x:v>
      </x:c>
      <x:c r="G296" s="24" t="str">
        <x:v>Matched</x:v>
      </x:c>
      <x:c r="H296" s="24" t="str"/>
    </x:row>
  </x:sheetData>
  <x:mergeCells>
    <x:mergeCell ref="A1:H1"/>
    <x:mergeCell ref="A2:H3"/>
  </x:mergeCells>
  <x:conditionalFormatting sqref="G6:G296">
    <x:cfRule type="containsText" dxfId="4" priority="1" operator="containsText" text="unmatched"/>
  </x:conditionalFormatting>
  <x:pageMargins left="0.7" right="0.7" top="0.75" bottom="0.75" header="0.3" footer="0.3"/>
  <x:tableParts count="1">
    <x:tablePart xmlns:r="http://schemas.openxmlformats.org/officeDocument/2006/relationships" r:id="R000000000000003a"/>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34" hidden="0" customWidth="1"/>
    <x:col min="2" max="2" width="42" hidden="0" customWidth="1"/>
    <x:col min="3" max="3" width="30" hidden="0" customWidth="1"/>
    <x:col min="4" max="4" width="30"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70" hidden="0" customWidth="1"/>
    <x:col min="12" max="12" width="66" hidden="0" customWidth="1"/>
  </x:cols>
  <x:sheetData>
    <x:row r="1" ht="36" customHeight="1">
      <x:c r="A1" s="68" t="str">
        <x:v>Epoch reconciliation — paper-only checkpoints</x:v>
      </x:c>
      <x:c r="B1" s="68"/>
      <x:c r="C1" s="68"/>
      <x:c r="D1" s="68"/>
      <x:c r="E1" s="68"/>
      <x:c r="F1" s="68"/>
      <x:c r="G1" s="68"/>
      <x:c r="H1" s="68"/>
      <x:c r="I1" s="68"/>
      <x:c r="J1" s="68"/>
      <x:c r="K1" s="68"/>
      <x:c r="L1" s="68"/>
    </x:row>
    <x:row r="2">
      <x:c r="A2" s="6" t="str">
        <x:v>Manual checkpoint-by-checkpoint review of the 19 open models that lacked exact ECI matches. Only exact records in Epoch's all-models CSV qualify. GPT-2/3/3.5 are intentionally excluded from this pass per user instruction.</x:v>
      </x:c>
      <x:c r="B2" s="6"/>
      <x:c r="C2" s="6"/>
      <x:c r="D2" s="6"/>
      <x:c r="E2" s="6"/>
      <x:c r="F2" s="6"/>
      <x:c r="G2" s="6"/>
      <x:c r="H2" s="6"/>
      <x:c r="I2" s="6"/>
      <x:c r="J2" s="6"/>
      <x:c r="K2" s="6"/>
      <x:c r="L2" s="6"/>
    </x:row>
    <x:row r="3">
      <x:c r="A3" s="6"/>
      <x:c r="B3" s="6"/>
      <x:c r="C3" s="6"/>
      <x:c r="D3" s="6"/>
      <x:c r="E3" s="6"/>
      <x:c r="F3" s="6"/>
      <x:c r="G3" s="6"/>
      <x:c r="H3" s="6"/>
      <x:c r="I3" s="6"/>
      <x:c r="J3" s="6"/>
      <x:c r="K3" s="6"/>
      <x:c r="L3" s="6"/>
    </x:row>
    <x:row r="5" ht="34" customHeight="1">
      <x:c r="A5" s="73" t="str">
        <x:v>Paper checkpoint</x:v>
      </x:c>
      <x:c r="B5" s="73" t="str">
        <x:v>Canonical checkpoint ID</x:v>
      </x:c>
      <x:c r="C5" s="73" t="str">
        <x:v>Epoch model</x:v>
      </x:c>
      <x:c r="D5" s="73" t="str">
        <x:v>Status</x:v>
      </x:c>
      <x:c r="E5" s="73" t="str">
        <x:v>Epoch exact date</x:v>
      </x:c>
      <x:c r="F5" s="73" t="str">
        <x:v>Epoch params (B)</x:v>
      </x:c>
      <x:c r="G5" s="73" t="str">
        <x:v>Paper params (B)</x:v>
      </x:c>
      <x:c r="H5" s="73" t="str">
        <x:v>Parameter variance</x:v>
      </x:c>
      <x:c r="I5" s="73" t="str">
        <x:v>Epoch base model</x:v>
      </x:c>
      <x:c r="J5" s="73" t="str">
        <x:v>Epoch CSV row</x:v>
      </x:c>
      <x:c r="K5" s="73" t="str">
        <x:v>Epoch source link</x:v>
      </x:c>
      <x:c r="L5" s="73" t="str">
        <x:v>Resolution note</x:v>
      </x:c>
    </x:row>
    <x:row r="6">
      <x:c r="A6" s="16" t="str">
        <x:v>Llama 3.2 1B Instruct</x:v>
      </x:c>
      <x:c r="B6" s="16" t="str">
        <x:v>meta:llama-3-2-1b-instruct</x:v>
      </x:c>
      <x:c r="C6" s="22" t="str">
        <x:v>Llama 3.2 1B</x:v>
      </x:c>
      <x:c r="D6" s="22" t="str">
        <x:v>Exact Epoch match</x:v>
      </x:c>
      <x:c r="E6" s="77" t="n">
        <x:v>45559</x:v>
      </x:c>
      <x:c r="F6" s="80" t="n">
        <x:v>1.23</x:v>
      </x:c>
      <x:c r="G6" s="80" t="n">
        <x:v>1</x:v>
      </x:c>
      <x:c r="H6" s="86" t="n">
        <x:v>0.18699186991869918</x:v>
      </x:c>
      <x:c r="I6" s="22" t="str"/>
      <x:c r="J6" s="22" t="n">
        <x:v>930</x:v>
      </x:c>
      <x:c r="K6" s="22" t="str">
        <x:v>https://ai.meta.com/blog/llama-3-2-connect-2024-vision-edge-mobile-devices/</x:v>
      </x:c>
      <x:c r="L6" s="22" t="str">
        <x:v>Day-level Epoch date adopted; paper values retained separately</x:v>
      </x:c>
    </x:row>
    <x:row r="7">
      <x:c r="A7" s="17" t="str">
        <x:v>Llama 3.2 3B Instruct</x:v>
      </x:c>
      <x:c r="B7" s="17" t="str">
        <x:v>meta:llama-3-2-3b-instruct</x:v>
      </x:c>
      <x:c r="C7" s="23" t="str">
        <x:v>Llama 3.2 3B</x:v>
      </x:c>
      <x:c r="D7" s="23" t="str">
        <x:v>Exact Epoch match</x:v>
      </x:c>
      <x:c r="E7" s="78" t="n">
        <x:v>45559</x:v>
      </x:c>
      <x:c r="F7" s="81" t="n">
        <x:v>3.21</x:v>
      </x:c>
      <x:c r="G7" s="81" t="n">
        <x:v>3</x:v>
      </x:c>
      <x:c r="H7" s="87" t="n">
        <x:v>0.06542056074766354</x:v>
      </x:c>
      <x:c r="I7" s="23" t="str"/>
      <x:c r="J7" s="23" t="n">
        <x:v>931</x:v>
      </x:c>
      <x:c r="K7" s="23" t="str">
        <x:v>https://ai.meta.com/blog/llama-3-2-connect-2024-vision-edge-mobile-devices/</x:v>
      </x:c>
      <x:c r="L7" s="23" t="str">
        <x:v>Day-level Epoch date adopted; paper values retained separately</x:v>
      </x:c>
    </x:row>
    <x:row r="8">
      <x:c r="A8" s="17" t="str">
        <x:v>Ministral 3 3B</x:v>
      </x:c>
      <x:c r="B8" s="17" t="str">
        <x:v>mistral:ministral-3-3b</x:v>
      </x:c>
      <x:c r="C8" s="23" t="str">
        <x:v>Ministral 3 3B</x:v>
      </x:c>
      <x:c r="D8" s="23" t="str">
        <x:v>Exact Epoch match</x:v>
      </x:c>
      <x:c r="E8" s="78" t="n">
        <x:v>45993</x:v>
      </x:c>
      <x:c r="F8" s="81" t="n">
        <x:v>3</x:v>
      </x:c>
      <x:c r="G8" s="81" t="n">
        <x:v>3</x:v>
      </x:c>
      <x:c r="H8" s="87" t="n">
        <x:v>0</x:v>
      </x:c>
      <x:c r="I8" s="23" t="str"/>
      <x:c r="J8" s="23" t="n">
        <x:v>120</x:v>
      </x:c>
      <x:c r="K8" s="23" t="str">
        <x:v>https://mistral.ai/news/mistral-3</x:v>
      </x:c>
      <x:c r="L8" s="23" t="str">
        <x:v>Day-level Epoch date adopted; paper values retained separately</x:v>
      </x:c>
    </x:row>
    <x:row r="9">
      <x:c r="A9" s="17" t="str">
        <x:v>Ministral 3 8B</x:v>
      </x:c>
      <x:c r="B9" s="17" t="str">
        <x:v>mistral:ministral-3-8b</x:v>
      </x:c>
      <x:c r="C9" s="23" t="str">
        <x:v>Ministral 3 8B</x:v>
      </x:c>
      <x:c r="D9" s="23" t="str">
        <x:v>Exact Epoch match</x:v>
      </x:c>
      <x:c r="E9" s="78" t="n">
        <x:v>45993</x:v>
      </x:c>
      <x:c r="F9" s="81" t="n">
        <x:v>8</x:v>
      </x:c>
      <x:c r="G9" s="81" t="n">
        <x:v>8</x:v>
      </x:c>
      <x:c r="H9" s="87" t="n">
        <x:v>0</x:v>
      </x:c>
      <x:c r="I9" s="23" t="str"/>
      <x:c r="J9" s="23" t="n">
        <x:v>119</x:v>
      </x:c>
      <x:c r="K9" s="23" t="str">
        <x:v>https://mistral.ai/news/mistral-3</x:v>
      </x:c>
      <x:c r="L9" s="23" t="str">
        <x:v>Day-level Epoch date adopted; paper values retained separately</x:v>
      </x:c>
    </x:row>
    <x:row r="10">
      <x:c r="A10" s="17" t="str">
        <x:v>Ministral 3 14B</x:v>
      </x:c>
      <x:c r="B10" s="17" t="str">
        <x:v>mistral:ministral-3-14b</x:v>
      </x:c>
      <x:c r="C10" s="23" t="str">
        <x:v>Ministral 3 14B</x:v>
      </x:c>
      <x:c r="D10" s="23" t="str">
        <x:v>Exact Epoch match</x:v>
      </x:c>
      <x:c r="E10" s="78" t="n">
        <x:v>45993</x:v>
      </x:c>
      <x:c r="F10" s="81" t="n">
        <x:v>14</x:v>
      </x:c>
      <x:c r="G10" s="81" t="n">
        <x:v>14</x:v>
      </x:c>
      <x:c r="H10" s="87" t="n">
        <x:v>0</x:v>
      </x:c>
      <x:c r="I10" s="23" t="str"/>
      <x:c r="J10" s="23" t="n">
        <x:v>118</x:v>
      </x:c>
      <x:c r="K10" s="23" t="str">
        <x:v>https://mistral.ai/news/mistral-3</x:v>
      </x:c>
      <x:c r="L10" s="23" t="str">
        <x:v>Day-level Epoch date adopted; paper values retained separately</x:v>
      </x:c>
    </x:row>
    <x:row r="11">
      <x:c r="A11" s="17" t="str">
        <x:v>Qwen 3 8B</x:v>
      </x:c>
      <x:c r="B11" s="17" t="str">
        <x:v>alibaba:qwen-3-8b</x:v>
      </x:c>
      <x:c r="C11" s="23" t="str">
        <x:v>Qwen3-8B</x:v>
      </x:c>
      <x:c r="D11" s="23" t="str">
        <x:v>Exact Epoch match</x:v>
      </x:c>
      <x:c r="E11" s="78" t="n">
        <x:v>45776</x:v>
      </x:c>
      <x:c r="F11" s="81" t="n">
        <x:v>8.2</x:v>
      </x:c>
      <x:c r="G11" s="81" t="n">
        <x:v>8</x:v>
      </x:c>
      <x:c r="H11" s="87" t="n">
        <x:v>0.02439024390243894</x:v>
      </x:c>
      <x:c r="I11" s="23" t="str"/>
      <x:c r="J11" s="23" t="n">
        <x:v>415</x:v>
      </x:c>
      <x:c r="K11" s="23" t="str">
        <x:v>https://qwenlm.github.io/blog/qwen3/</x:v>
      </x:c>
      <x:c r="L11" s="23" t="str">
        <x:v>Day-level Epoch date adopted; paper values retained separately</x:v>
      </x:c>
    </x:row>
    <x:row r="12">
      <x:c r="A12" s="17" t="str">
        <x:v>Qwen 3 14B</x:v>
      </x:c>
      <x:c r="B12" s="17" t="str">
        <x:v>alibaba:qwen-3-14b</x:v>
      </x:c>
      <x:c r="C12" s="23" t="str">
        <x:v>Qwen3-14B</x:v>
      </x:c>
      <x:c r="D12" s="23" t="str">
        <x:v>Exact Epoch match</x:v>
      </x:c>
      <x:c r="E12" s="78" t="n">
        <x:v>45776</x:v>
      </x:c>
      <x:c r="F12" s="81" t="n">
        <x:v>14.8</x:v>
      </x:c>
      <x:c r="G12" s="81" t="n">
        <x:v>14</x:v>
      </x:c>
      <x:c r="H12" s="87" t="n">
        <x:v>0.0540540540540541</x:v>
      </x:c>
      <x:c r="I12" s="23" t="str"/>
      <x:c r="J12" s="23" t="n">
        <x:v>414</x:v>
      </x:c>
      <x:c r="K12" s="23" t="str">
        <x:v>https://qwenlm.github.io/blog/qwen3/</x:v>
      </x:c>
      <x:c r="L12" s="23" t="str">
        <x:v>Day-level Epoch date adopted; paper values retained separately</x:v>
      </x:c>
    </x:row>
    <x:row r="13">
      <x:c r="A13" s="17" t="str">
        <x:v>Qwen 3 32B</x:v>
      </x:c>
      <x:c r="B13" s="17" t="str">
        <x:v>alibaba:qwen-3-32b</x:v>
      </x:c>
      <x:c r="C13" s="23" t="str">
        <x:v>Qwen3-32B</x:v>
      </x:c>
      <x:c r="D13" s="23" t="str">
        <x:v>Exact Epoch match</x:v>
      </x:c>
      <x:c r="E13" s="78" t="n">
        <x:v>45776</x:v>
      </x:c>
      <x:c r="F13" s="81" t="n">
        <x:v>32.8</x:v>
      </x:c>
      <x:c r="G13" s="81" t="n">
        <x:v>32</x:v>
      </x:c>
      <x:c r="H13" s="87" t="n">
        <x:v>0.02439024390243894</x:v>
      </x:c>
      <x:c r="I13" s="23" t="str"/>
      <x:c r="J13" s="23" t="n">
        <x:v>413</x:v>
      </x:c>
      <x:c r="K13" s="23" t="str">
        <x:v>https://qwenlm.github.io/blog/qwen3/</x:v>
      </x:c>
      <x:c r="L13" s="23" t="str">
        <x:v>Day-level Epoch date adopted; paper values retained separately</x:v>
      </x:c>
    </x:row>
    <x:row r="14">
      <x:c r="A14" s="17" t="str">
        <x:v>Qwen 3 30B-A3B (2507)</x:v>
      </x:c>
      <x:c r="B14" s="17" t="str">
        <x:v>alibaba:qwen-3-30b-a3b-2507</x:v>
      </x:c>
      <x:c r="C14" s="23" t="str"/>
      <x:c r="D14" s="23" t="str">
        <x:v>No exact Epoch checkpoint</x:v>
      </x:c>
      <x:c r="E14" s="78"/>
      <x:c r="F14" s="81"/>
      <x:c r="G14" s="81" t="n">
        <x:v>30</x:v>
      </x:c>
      <x:c r="H14" s="87"/>
      <x:c r="I14" s="23" t="str"/>
      <x:c r="J14" s="23"/>
      <x:c r="K14" s="23" t="str"/>
      <x:c r="L14" s="23" t="str">
        <x:v>Epoch has the April base and an incomplete Thinking-2507 row, not this exact non-reasoning 2507 checkpoint</x:v>
      </x:c>
    </x:row>
    <x:row r="15">
      <x:c r="A15" s="17" t="str">
        <x:v>Qwen 3-Next 80B-A3B</x:v>
      </x:c>
      <x:c r="B15" s="17" t="str">
        <x:v>alibaba:qwen-3-next-80b-a3b</x:v>
      </x:c>
      <x:c r="C15" s="23" t="str">
        <x:v>Qwen3-Next-80B-A3B</x:v>
      </x:c>
      <x:c r="D15" s="23" t="str">
        <x:v>Exact Epoch match</x:v>
      </x:c>
      <x:c r="E15" s="78" t="n">
        <x:v>45910</x:v>
      </x:c>
      <x:c r="F15" s="81" t="n">
        <x:v>80</x:v>
      </x:c>
      <x:c r="G15" s="81" t="n">
        <x:v>80</x:v>
      </x:c>
      <x:c r="H15" s="87" t="n">
        <x:v>0</x:v>
      </x:c>
      <x:c r="I15" s="23" t="str"/>
      <x:c r="J15" s="23" t="n">
        <x:v>209</x:v>
      </x:c>
      <x:c r="K15" s="23" t="str">
        <x:v>https://qwen.ai/blog?id=4074cca80393150c248e508aa62983f9cb7d27cd&amp;from=research.latest-advancements-list</x:v>
      </x:c>
      <x:c r="L15" s="23" t="str">
        <x:v>Day-level Epoch date adopted; paper values retained separately</x:v>
      </x:c>
    </x:row>
    <x:row r="16">
      <x:c r="A16" s="17" t="str">
        <x:v>Qwen 3.5 9B</x:v>
      </x:c>
      <x:c r="B16" s="17" t="str">
        <x:v>alibaba:qwen-3-5-9b</x:v>
      </x:c>
      <x:c r="C16" s="23" t="str">
        <x:v>Qwen3.5-9B</x:v>
      </x:c>
      <x:c r="D16" s="23" t="str">
        <x:v>Exact Epoch match</x:v>
      </x:c>
      <x:c r="E16" s="78" t="n">
        <x:v>46077</x:v>
      </x:c>
      <x:c r="F16" s="81" t="n">
        <x:v>9</x:v>
      </x:c>
      <x:c r="G16" s="81" t="n">
        <x:v>9</x:v>
      </x:c>
      <x:c r="H16" s="87" t="n">
        <x:v>0</x:v>
      </x:c>
      <x:c r="I16" s="23" t="str"/>
      <x:c r="J16" s="23" t="n">
        <x:v>72</x:v>
      </x:c>
      <x:c r="K16" s="23" t="str">
        <x:v>https://github.com/QwenLM/Qwen3.5?tab=readme-ov-file </x:v>
      </x:c>
      <x:c r="L16" s="23" t="str">
        <x:v>Day-level Epoch date adopted; paper values retained separately</x:v>
      </x:c>
    </x:row>
    <x:row r="17">
      <x:c r="A17" s="17" t="str">
        <x:v>Qwen 3.5 27B</x:v>
      </x:c>
      <x:c r="B17" s="17" t="str">
        <x:v>alibaba:qwen-3-5-27b</x:v>
      </x:c>
      <x:c r="C17" s="23" t="str">
        <x:v>Qwen3.5-27B</x:v>
      </x:c>
      <x:c r="D17" s="23" t="str">
        <x:v>Exact Epoch match</x:v>
      </x:c>
      <x:c r="E17" s="78" t="n">
        <x:v>46077</x:v>
      </x:c>
      <x:c r="F17" s="81" t="n">
        <x:v>27</x:v>
      </x:c>
      <x:c r="G17" s="81" t="n">
        <x:v>27</x:v>
      </x:c>
      <x:c r="H17" s="87" t="n">
        <x:v>0</x:v>
      </x:c>
      <x:c r="I17" s="23" t="str"/>
      <x:c r="J17" s="23" t="n">
        <x:v>71</x:v>
      </x:c>
      <x:c r="K17" s="23" t="str">
        <x:v>https://github.com/QwenLM/Qwen3.5?tab=readme-ov-file </x:v>
      </x:c>
      <x:c r="L17" s="23" t="str">
        <x:v>Day-level Epoch date adopted; paper values retained separately</x:v>
      </x:c>
    </x:row>
    <x:row r="18">
      <x:c r="A18" s="17" t="str">
        <x:v>Qwen 3.5 122B-A10B</x:v>
      </x:c>
      <x:c r="B18" s="17" t="str">
        <x:v>alibaba:qwen-3-5-122b-a10b</x:v>
      </x:c>
      <x:c r="C18" s="23" t="str">
        <x:v>Qwen3.5-122B-A10B</x:v>
      </x:c>
      <x:c r="D18" s="23" t="str">
        <x:v>Exact Epoch match</x:v>
      </x:c>
      <x:c r="E18" s="78" t="n">
        <x:v>46077</x:v>
      </x:c>
      <x:c r="F18" s="81" t="n">
        <x:v>122</x:v>
      </x:c>
      <x:c r="G18" s="81" t="n">
        <x:v>122</x:v>
      </x:c>
      <x:c r="H18" s="87" t="n">
        <x:v>0</x:v>
      </x:c>
      <x:c r="I18" s="23" t="str"/>
      <x:c r="J18" s="23" t="n">
        <x:v>70</x:v>
      </x:c>
      <x:c r="K18" s="23" t="str">
        <x:v>https://github.com/QwenLM/Qwen3.5?tab=readme-ov-file </x:v>
      </x:c>
      <x:c r="L18" s="23" t="str">
        <x:v>Day-level Epoch date adopted; paper values retained separately</x:v>
      </x:c>
    </x:row>
    <x:row r="19">
      <x:c r="A19" s="17" t="str">
        <x:v>Gemma 3 4B IT</x:v>
      </x:c>
      <x:c r="B19" s="17" t="str">
        <x:v>google:gemma-3-4b-it</x:v>
      </x:c>
      <x:c r="C19" s="23" t="str">
        <x:v>Gemma 3 4B</x:v>
      </x:c>
      <x:c r="D19" s="23" t="str">
        <x:v>Exact Epoch match</x:v>
      </x:c>
      <x:c r="E19" s="78" t="n">
        <x:v>45728</x:v>
      </x:c>
      <x:c r="F19" s="81" t="n">
        <x:v>4</x:v>
      </x:c>
      <x:c r="G19" s="81" t="n">
        <x:v>4</x:v>
      </x:c>
      <x:c r="H19" s="87" t="n">
        <x:v>0</x:v>
      </x:c>
      <x:c r="I19" s="23" t="str">
        <x:v>SigLIP 400M</x:v>
      </x:c>
      <x:c r="J19" s="23" t="n">
        <x:v>533</x:v>
      </x:c>
      <x:c r="K19" s="23" t="str">
        <x:v>https://storage.googleapis.com/deepmind-media/gemma/Gemma3Report.pdf</x:v>
      </x:c>
      <x:c r="L19" s="23" t="str">
        <x:v>Day-level Epoch date adopted; paper values retained separately</x:v>
      </x:c>
    </x:row>
    <x:row r="20">
      <x:c r="A20" s="17" t="str">
        <x:v>Gemma 3 12B IT</x:v>
      </x:c>
      <x:c r="B20" s="17" t="str">
        <x:v>google:gemma-3-12b-it</x:v>
      </x:c>
      <x:c r="C20" s="23" t="str">
        <x:v>Gemma 3 12B</x:v>
      </x:c>
      <x:c r="D20" s="23" t="str">
        <x:v>Exact Epoch match</x:v>
      </x:c>
      <x:c r="E20" s="78" t="n">
        <x:v>45728</x:v>
      </x:c>
      <x:c r="F20" s="81" t="n">
        <x:v>12</x:v>
      </x:c>
      <x:c r="G20" s="81" t="n">
        <x:v>12</x:v>
      </x:c>
      <x:c r="H20" s="87" t="n">
        <x:v>0</x:v>
      </x:c>
      <x:c r="I20" s="23" t="str">
        <x:v>SigLIP 400M</x:v>
      </x:c>
      <x:c r="J20" s="23" t="n">
        <x:v>532</x:v>
      </x:c>
      <x:c r="K20" s="23" t="str">
        <x:v>https://storage.googleapis.com/deepmind-media/gemma/Gemma3Report.pdf</x:v>
      </x:c>
      <x:c r="L20" s="23" t="str">
        <x:v>Day-level Epoch date adopted; paper values retained separately</x:v>
      </x:c>
    </x:row>
    <x:row r="21">
      <x:c r="A21" s="17" t="str">
        <x:v>Gemma 4 26B-A4B</x:v>
      </x:c>
      <x:c r="B21" s="17" t="str">
        <x:v>google:gemma-4-26b-a4b</x:v>
      </x:c>
      <x:c r="C21" s="23" t="str">
        <x:v>Gemma 4 26B A4B</x:v>
      </x:c>
      <x:c r="D21" s="23" t="str">
        <x:v>Exact Epoch match</x:v>
      </x:c>
      <x:c r="E21" s="78" t="n">
        <x:v>46114</x:v>
      </x:c>
      <x:c r="F21" s="81" t="n">
        <x:v>25.2</x:v>
      </x:c>
      <x:c r="G21" s="81" t="n">
        <x:v>26</x:v>
      </x:c>
      <x:c r="H21" s="87" t="n">
        <x:v>0.030769230769230795</x:v>
      </x:c>
      <x:c r="I21" s="23" t="str"/>
      <x:c r="J21" s="23" t="n">
        <x:v>54</x:v>
      </x:c>
      <x:c r="K21" s="23" t="str">
        <x:v>https://ai.google.dev/gemma/docs/core/model_card_4</x:v>
      </x:c>
      <x:c r="L21" s="23" t="str">
        <x:v>Day-level Epoch date adopted; paper values retained separately</x:v>
      </x:c>
    </x:row>
    <x:row r="22">
      <x:c r="A22" s="17" t="str">
        <x:v>DeepSeek V3.1-terminus</x:v>
      </x:c>
      <x:c r="B22" s="17" t="str">
        <x:v>deepseek:deepseek-v3-1-terminus</x:v>
      </x:c>
      <x:c r="C22" s="23" t="str">
        <x:v>DeepSeek-V3.1-Terminus</x:v>
      </x:c>
      <x:c r="D22" s="23" t="str">
        <x:v>Exact Epoch match</x:v>
      </x:c>
      <x:c r="E22" s="78" t="n">
        <x:v>45922</x:v>
      </x:c>
      <x:c r="F22" s="81" t="n">
        <x:v>671</x:v>
      </x:c>
      <x:c r="G22" s="81" t="n">
        <x:v>671</x:v>
      </x:c>
      <x:c r="H22" s="87" t="n">
        <x:v>0</x:v>
      </x:c>
      <x:c r="I22" s="23" t="str">
        <x:v>DeepSeek-V3</x:v>
      </x:c>
      <x:c r="J22" s="23" t="n">
        <x:v>199</x:v>
      </x:c>
      <x:c r="K22" s="23" t="str">
        <x:v>https://api-docs.deepseek.com/news/news250922</x:v>
      </x:c>
      <x:c r="L22" s="23" t="str">
        <x:v>Day-level Epoch date adopted; paper values retained separately</x:v>
      </x:c>
    </x:row>
    <x:row r="23">
      <x:c r="A23" s="17" t="str">
        <x:v>DeepSeek V4-flash</x:v>
      </x:c>
      <x:c r="B23" s="17" t="str">
        <x:v>deepseek:deepseek-v4-flash</x:v>
      </x:c>
      <x:c r="C23" s="23" t="str">
        <x:v>DeepSeek-V4-Flash</x:v>
      </x:c>
      <x:c r="D23" s="23" t="str">
        <x:v>Exact Epoch match</x:v>
      </x:c>
      <x:c r="E23" s="78" t="n">
        <x:v>46136</x:v>
      </x:c>
      <x:c r="F23" s="81" t="n">
        <x:v>284</x:v>
      </x:c>
      <x:c r="G23" s="81" t="n">
        <x:v>284</x:v>
      </x:c>
      <x:c r="H23" s="87" t="n">
        <x:v>0</x:v>
      </x:c>
      <x:c r="I23" s="23" t="str"/>
      <x:c r="J23" s="23" t="n">
        <x:v>35</x:v>
      </x:c>
      <x:c r="K23" s="23" t="str">
        <x:v>https://huggingface.co/deepseek-ai/DeepSeek-V4-Pro/blob/main/DeepSeek_V4.pdf</x:v>
      </x:c>
      <x:c r="L23" s="23" t="str">
        <x:v>Day-level Epoch date adopted; paper values retained separately</x:v>
      </x:c>
    </x:row>
    <x:row r="24">
      <x:c r="A24" s="18" t="str">
        <x:v>Kimi K2-0905</x:v>
      </x:c>
      <x:c r="B24" s="18" t="str">
        <x:v>moonshot:kimi-k2-0905</x:v>
      </x:c>
      <x:c r="C24" s="24" t="str"/>
      <x:c r="D24" s="24" t="str">
        <x:v>No exact Epoch checkpoint</x:v>
      </x:c>
      <x:c r="E24" s="79"/>
      <x:c r="F24" s="82"/>
      <x:c r="G24" s="82" t="n">
        <x:v>1000</x:v>
      </x:c>
      <x:c r="H24" s="88"/>
      <x:c r="I24" s="24" t="str"/>
      <x:c r="J24" s="24"/>
      <x:c r="K24" s="24" t="str"/>
      <x:c r="L24" s="24" t="str">
        <x:v>Epoch has the April base and an incomplete Thinking-2507 row, not this exact non-reasoning 2507 checkpoint</x:v>
      </x:c>
    </x:row>
  </x:sheetData>
  <x:mergeCells>
    <x:mergeCell ref="A1:L1"/>
    <x:mergeCell ref="A2:L3"/>
  </x:mergeCells>
  <x:conditionalFormatting sqref="D6:D24">
    <x:cfRule type="containsText" dxfId="5" priority="1" operator="containsText" text="No exact"/>
  </x:conditionalFormatting>
  <x:pageMargins left="0.7" right="0.7" top="0.75" bottom="0.75" header="0.3" footer="0.3"/>
  <x:tableParts count="1">
    <x:tablePart xmlns:r="http://schemas.openxmlformats.org/officeDocument/2006/relationships" r:id="R000000000000003b"/>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48" hidden="0" customWidth="1"/>
    <x:col min="2" max="2" width="42" hidden="0" customWidth="1"/>
    <x:col min="3" max="3" width="30" hidden="0" customWidth="1"/>
    <x:col min="4" max="4" width="30" hidden="0" customWidth="1"/>
    <x:col min="5" max="5" width="30" hidden="0" customWidth="1"/>
    <x:col min="6" max="6" width="30" hidden="0" customWidth="1"/>
    <x:col min="7" max="7" width="60" hidden="0" customWidth="1"/>
    <x:col min="8" max="8" width="60" hidden="0" customWidth="1"/>
    <x:col min="9" max="9" width="60" hidden="0" customWidth="1"/>
  </x:cols>
  <x:sheetData>
    <x:row r="1" ht="36" customHeight="1">
      <x:c r="A1" s="68" t="str">
        <x:v>Data integrity audit — fail-fast identity and coverage checks</x:v>
      </x:c>
      <x:c r="B1" s="68"/>
      <x:c r="C1" s="68"/>
      <x:c r="D1" s="68"/>
      <x:c r="E1" s="68"/>
      <x:c r="F1" s="68"/>
      <x:c r="G1" s="68"/>
      <x:c r="H1" s="68"/>
      <x:c r="I1" s="68"/>
    </x:row>
    <x:row r="2">
      <x:c r="A2" s="6" t="str">
        <x:v>PASS means structural reconciliation is complete: all ECI, paper, Epoch, and compute-view rows are preserved; canonical IDs and source aliases are unique; exact dates supersede month-only dates; and correlated Epoch source views are explicitly excluded from independent evidence counts.</x:v>
      </x:c>
      <x:c r="B2" s="6"/>
      <x:c r="C2" s="6"/>
      <x:c r="D2" s="6"/>
      <x:c r="E2" s="6"/>
      <x:c r="F2" s="6"/>
      <x:c r="G2" s="6"/>
      <x:c r="H2" s="6"/>
      <x:c r="I2" s="6"/>
    </x:row>
    <x:row r="3">
      <x:c r="A3" s="6"/>
      <x:c r="B3" s="6"/>
      <x:c r="C3" s="6"/>
      <x:c r="D3" s="6"/>
      <x:c r="E3" s="6"/>
      <x:c r="F3" s="6"/>
      <x:c r="G3" s="6"/>
      <x:c r="H3" s="6"/>
      <x:c r="I3" s="6"/>
    </x:row>
    <x:row r="5" ht="34" customHeight="1">
      <x:c r="A5" s="73" t="str">
        <x:v>Audit</x:v>
      </x:c>
      <x:c r="B5" s="73" t="str">
        <x:v>Expected</x:v>
      </x:c>
      <x:c r="C5" s="73" t="str">
        <x:v>Actual</x:v>
      </x:c>
      <x:c r="D5" s="73" t="str">
        <x:v>Status</x:v>
      </x:c>
    </x:row>
    <x:row r="6">
      <x:c r="A6" s="16" t="str">
        <x:v>Legacy ECI workbook graph rows retained raw</x:v>
      </x:c>
      <x:c r="B6" s="16" t="n">
        <x:v>211</x:v>
      </x:c>
      <x:c r="C6" s="16" t="n">
        <x:v>211</x:v>
      </x:c>
      <x:c r="D6" s="16" t="str">
        <x:v>PASS</x:v>
      </x:c>
    </x:row>
    <x:row r="7">
      <x:c r="A7" s="17" t="str">
        <x:v>Current Jul-31 ECI model rows retained</x:v>
      </x:c>
      <x:c r="B7" s="17" t="n">
        <x:v>213</x:v>
      </x:c>
      <x:c r="C7" s="17" t="n">
        <x:v>213</x:v>
      </x:c>
      <x:c r="D7" s="17" t="str">
        <x:v>PASS</x:v>
      </x:c>
    </x:row>
    <x:row r="8">
      <x:c r="A8" s="17" t="str">
        <x:v>ECI source sheets retained</x:v>
      </x:c>
      <x:c r="B8" s="17" t="n">
        <x:v>7</x:v>
      </x:c>
      <x:c r="C8" s="17" t="n">
        <x:v>7</x:v>
      </x:c>
      <x:c r="D8" s="17" t="str">
        <x:v>PASS</x:v>
      </x:c>
    </x:row>
    <x:row r="9">
      <x:c r="A9" s="17" t="str">
        <x:v>ECI source cells retained as value snapshots</x:v>
      </x:c>
      <x:c r="B9" s="17" t="n">
        <x:v>28418</x:v>
      </x:c>
      <x:c r="C9" s="17" t="n">
        <x:v>28418</x:v>
      </x:c>
      <x:c r="D9" s="17" t="str">
        <x:v>PASS</x:v>
      </x:c>
    </x:row>
    <x:row r="10">
      <x:c r="A10" s="17" t="str">
        <x:v>ECI formulas retained as text archive</x:v>
      </x:c>
      <x:c r="B10" s="17" t="n">
        <x:v>499</x:v>
      </x:c>
      <x:c r="C10" s="17" t="n">
        <x:v>499</x:v>
      </x:c>
      <x:c r="D10" s="17" t="str">
        <x:v>PASS</x:v>
      </x:c>
    </x:row>
    <x:row r="11">
      <x:c r="A11" s="17" t="str">
        <x:v>Epoch all-models rows retained</x:v>
      </x:c>
      <x:c r="B11" s="17" t="n">
        <x:v>3574</x:v>
      </x:c>
      <x:c r="C11" s="17" t="n">
        <x:v>3574</x:v>
      </x:c>
      <x:c r="D11" s="17" t="str">
        <x:v>PASS</x:v>
      </x:c>
    </x:row>
    <x:row r="12">
      <x:c r="A12" s="17" t="str">
        <x:v>Epoch raw CSV bytes bound by SHA-256</x:v>
      </x:c>
      <x:c r="B12" s="17" t="n">
        <x:v>6732522</x:v>
      </x:c>
      <x:c r="C12" s="17" t="n">
        <x:v>6732522</x:v>
      </x:c>
      <x:c r="D12" s="17" t="str">
        <x:v>PASS</x:v>
      </x:c>
    </x:row>
    <x:row r="13">
      <x:c r="A13" s="17" t="str">
        <x:v>Epoch Base64 characters retained</x:v>
      </x:c>
      <x:c r="B13" s="17" t="n">
        <x:v>8976696</x:v>
      </x:c>
      <x:c r="C13" s="17" t="n">
        <x:v>8976696</x:v>
      </x:c>
      <x:c r="D13" s="17" t="str">
        <x:v>PASS</x:v>
      </x:c>
    </x:row>
    <x:row r="14">
      <x:c r="A14" s="17" t="str">
        <x:v>Epoch literal error-token strings retained</x:v>
      </x:c>
      <x:c r="B14" s="17" t="str">
        <x:v>informational</x:v>
      </x:c>
      <x:c r="C14" s="17" t="n">
        <x:v>0</x:v>
      </x:c>
      <x:c r="D14" s="17" t="str">
        <x:v>INFO</x:v>
      </x:c>
    </x:row>
    <x:row r="15">
      <x:c r="A15" s="17" t="str">
        <x:v>Epoch source duplicate-name rows beyond first</x:v>
      </x:c>
      <x:c r="B15" s="17" t="str">
        <x:v>informational</x:v>
      </x:c>
      <x:c r="C15" s="17" t="n">
        <x:v>5</x:v>
      </x:c>
      <x:c r="D15" s="17" t="str">
        <x:v>INFO</x:v>
      </x:c>
    </x:row>
    <x:row r="16">
      <x:c r="A16" s="17" t="str">
        <x:v>Compute-enriched unified observations</x:v>
      </x:c>
      <x:c r="B16" s="17" t="n">
        <x:v>8476</x:v>
      </x:c>
      <x:c r="C16" s="17" t="n">
        <x:v>8476</x:v>
      </x:c>
      <x:c r="D16" s="17" t="str">
        <x:v>PASS</x:v>
      </x:c>
    </x:row>
    <x:row r="17">
      <x:c r="A17" s="17" t="str">
        <x:v>ECI component benchmark rows retained</x:v>
      </x:c>
      <x:c r="B17" s="17" t="n">
        <x:v>2059</x:v>
      </x:c>
      <x:c r="C17" s="17" t="n">
        <x:v>2059</x:v>
      </x:c>
      <x:c r="D17" s="17" t="str">
        <x:v>PASS</x:v>
      </x:c>
    </x:row>
    <x:row r="18">
      <x:c r="A18" s="17" t="str">
        <x:v>Epoch archive source-view rows retained</x:v>
      </x:c>
      <x:c r="B18" s="17" t="n">
        <x:v>1690</x:v>
      </x:c>
      <x:c r="C18" s="17" t="n">
        <x:v>1690</x:v>
      </x:c>
      <x:c r="D18" s="17" t="str">
        <x:v>PASS</x:v>
      </x:c>
    </x:row>
    <x:row r="19">
      <x:c r="A19" s="17" t="str">
        <x:v>Epoch frontier compute rows retained</x:v>
      </x:c>
      <x:c r="B19" s="17" t="n">
        <x:v>137</x:v>
      </x:c>
      <x:c r="C19" s="17" t="n">
        <x:v>137</x:v>
      </x:c>
      <x:c r="D19" s="17" t="str">
        <x:v>PASS</x:v>
      </x:c>
    </x:row>
    <x:row r="20">
      <x:c r="A20" s="17" t="str">
        <x:v>Stage-1 exact AA↔Epoch compute calibration rows</x:v>
      </x:c>
      <x:c r="B20" s="17" t="str">
        <x:v>current artifact; unique</x:v>
      </x:c>
      <x:c r="C20" s="17" t="n">
        <x:v>34</x:v>
      </x:c>
      <x:c r="D20" s="17" t="str">
        <x:v>PASS</x:v>
      </x:c>
    </x:row>
    <x:row r="21">
      <x:c r="A21" s="17" t="str">
        <x:v>Stage-2 confident/likely frontier-language rows</x:v>
      </x:c>
      <x:c r="B21" s="17" t="n">
        <x:v>19</x:v>
      </x:c>
      <x:c r="C21" s="17" t="n">
        <x:v>19</x:v>
      </x:c>
      <x:c r="D21" s="17" t="str">
        <x:v>PASS</x:v>
      </x:c>
    </x:row>
    <x:row r="22">
      <x:c r="A22" s="17" t="str">
        <x:v>Targets with Epoch training-compute estimate</x:v>
      </x:c>
      <x:c r="B22" s="17" t="str">
        <x:v>informational</x:v>
      </x:c>
      <x:c r="C22" s="17" t="n">
        <x:v>1</x:v>
      </x:c>
      <x:c r="D22" s="17" t="str">
        <x:v>INFO</x:v>
      </x:c>
    </x:row>
    <x:row r="23">
      <x:c r="A23" s="17" t="str">
        <x:v>Targets with disclosed training compute</x:v>
      </x:c>
      <x:c r="B23" s="17" t="n">
        <x:v>0</x:v>
      </x:c>
      <x:c r="C23" s="17" t="n">
        <x:v>0</x:v>
      </x:c>
      <x:c r="D23" s="17" t="str">
        <x:v>PASS</x:v>
      </x:c>
    </x:row>
    <x:row r="24">
      <x:c r="A24" s="17" t="str">
        <x:v>Strict active-parameter held-out folds</x:v>
      </x:c>
      <x:c r="B24" s="17" t="n">
        <x:v>96</x:v>
      </x:c>
      <x:c r="C24" s="17" t="n">
        <x:v>96</x:v>
      </x:c>
      <x:c r="D24" s="17" t="str">
        <x:v>PASS</x:v>
      </x:c>
    </x:row>
    <x:row r="25">
      <x:c r="A25" s="17" t="str">
        <x:v>Epoch candidate aliases with non-unique source hit</x:v>
      </x:c>
      <x:c r="B25" s="17" t="n">
        <x:v>0</x:v>
      </x:c>
      <x:c r="C25" s="17" t="n">
        <x:v>0</x:v>
      </x:c>
      <x:c r="D25" s="17" t="str">
        <x:v>PASS</x:v>
      </x:c>
    </x:row>
    <x:row r="26">
      <x:c r="A26" s="17" t="str">
        <x:v>LaTeX table blocks retained raw</x:v>
      </x:c>
      <x:c r="B26" s="17" t="n">
        <x:v>25</x:v>
      </x:c>
      <x:c r="C26" s="17" t="n">
        <x:v>25</x:v>
      </x:c>
      <x:c r="D26" s="17" t="str">
        <x:v>PASS</x:v>
      </x:c>
    </x:row>
    <x:row r="27">
      <x:c r="A27" s="17" t="str">
        <x:v>Paper frontier rows parsed</x:v>
      </x:c>
      <x:c r="B27" s="17" t="n">
        <x:v>14</x:v>
      </x:c>
      <x:c r="C27" s="17" t="n">
        <x:v>14</x:v>
      </x:c>
      <x:c r="D27" s="17" t="str">
        <x:v>PASS</x:v>
      </x:c>
    </x:row>
    <x:row r="28">
      <x:c r="A28" s="17" t="str">
        <x:v>Paper open-weight rows parsed</x:v>
      </x:c>
      <x:c r="B28" s="17" t="n">
        <x:v>35</x:v>
      </x:c>
      <x:c r="C28" s="17" t="n">
        <x:v>35</x:v>
      </x:c>
      <x:c r="D28" s="17" t="str">
        <x:v>PASS</x:v>
      </x:c>
    </x:row>
    <x:row r="29">
      <x:c r="A29" s="17" t="str">
        <x:v>Official METR model rows retained</x:v>
      </x:c>
      <x:c r="B29" s="17" t="n">
        <x:v>26</x:v>
      </x:c>
      <x:c r="C29" s="17" t="n">
        <x:v>26</x:v>
      </x:c>
      <x:c r="D29" s="17" t="str">
        <x:v>PASS</x:v>
      </x:c>
    </x:row>
    <x:row r="30">
      <x:c r="A30" s="17" t="str">
        <x:v>Official METR full scaffold entries retained</x:v>
      </x:c>
      <x:c r="B30" s="17" t="n">
        <x:v>114</x:v>
      </x:c>
      <x:c r="C30" s="17" t="n">
        <x:v>114</x:v>
      </x:c>
      <x:c r="D30" s="17" t="str">
        <x:v>PASS</x:v>
      </x:c>
    </x:row>
    <x:row r="31">
      <x:c r="A31" s="17" t="str">
        <x:v>METR official↔legacy exact rows</x:v>
      </x:c>
      <x:c r="B31" s="17" t="n">
        <x:v>26</x:v>
      </x:c>
      <x:c r="C31" s="17" t="n">
        <x:v>26</x:v>
      </x:c>
      <x:c r="D31" s="17" t="str">
        <x:v>PASS</x:v>
      </x:c>
    </x:row>
    <x:row r="32">
      <x:c r="A32" s="17" t="str">
        <x:v>Paper aliases manually adjudicated</x:v>
      </x:c>
      <x:c r="B32" s="17" t="n">
        <x:v>49</x:v>
      </x:c>
      <x:c r="C32" s="17" t="n">
        <x:v>49</x:v>
      </x:c>
      <x:c r="D32" s="17" t="str">
        <x:v>PASS</x:v>
      </x:c>
    </x:row>
    <x:row r="33">
      <x:c r="A33" s="17" t="str">
        <x:v>Paper rows with exact ECI checkpoint</x:v>
      </x:c>
      <x:c r="B33" s="17" t="str">
        <x:v>informational</x:v>
      </x:c>
      <x:c r="C33" s="17" t="n">
        <x:v>27</x:v>
      </x:c>
      <x:c r="D33" s="17" t="str">
        <x:v>INFO</x:v>
      </x:c>
    </x:row>
    <x:row r="34">
      <x:c r="A34" s="17" t="str">
        <x:v>Epoch candidates manually adjudicated</x:v>
      </x:c>
      <x:c r="B34" s="17" t="n">
        <x:v>19</x:v>
      </x:c>
      <x:c r="C34" s="17" t="n">
        <x:v>19</x:v>
      </x:c>
      <x:c r="D34" s="17" t="str">
        <x:v>PASS</x:v>
      </x:c>
    </x:row>
    <x:row r="35">
      <x:c r="A35" s="17" t="str">
        <x:v>Exact Epoch checkpoint joins</x:v>
      </x:c>
      <x:c r="B35" s="17" t="n">
        <x:v>17</x:v>
      </x:c>
      <x:c r="C35" s="17" t="n">
        <x:v>17</x:v>
      </x:c>
      <x:c r="D35" s="17" t="str">
        <x:v>PASS</x:v>
      </x:c>
    </x:row>
    <x:row r="36">
      <x:c r="A36" s="17" t="str">
        <x:v>Paper rows with an exact day-level date</x:v>
      </x:c>
      <x:c r="B36" s="17" t="n">
        <x:v>49</x:v>
      </x:c>
      <x:c r="C36" s="17" t="n">
        <x:v>49</x:v>
      </x:c>
      <x:c r="D36" s="17" t="str">
        <x:v>PASS</x:v>
      </x:c>
    </x:row>
    <x:row r="37">
      <x:c r="A37" s="17" t="str">
        <x:v>Paper rows intentionally remaining month-only</x:v>
      </x:c>
      <x:c r="B37" s="17" t="n">
        <x:v>0</x:v>
      </x:c>
      <x:c r="C37" s="17" t="n">
        <x:v>0</x:v>
      </x:c>
      <x:c r="D37" s="17" t="str">
        <x:v>PASS</x:v>
      </x:c>
    </x:row>
    <x:row r="38">
      <x:c r="A38" s="17" t="str">
        <x:v>Canonical checkpoint IDs duplicated</x:v>
      </x:c>
      <x:c r="B38" s="17" t="n">
        <x:v>0</x:v>
      </x:c>
      <x:c r="C38" s="17" t="n">
        <x:v>0</x:v>
      </x:c>
      <x:c r="D38" s="17" t="str">
        <x:v>PASS</x:v>
      </x:c>
    </x:row>
    <x:row r="39">
      <x:c r="A39" s="17" t="str">
        <x:v>Source alias keys duplicated</x:v>
      </x:c>
      <x:c r="B39" s="17" t="n">
        <x:v>0</x:v>
      </x:c>
      <x:c r="C39" s="17" t="n">
        <x:v>0</x:v>
      </x:c>
      <x:c r="D39" s="17" t="str">
        <x:v>PASS</x:v>
      </x:c>
    </x:row>
    <x:row r="40">
      <x:c r="A40" s="17" t="str">
        <x:v>Final targets</x:v>
      </x:c>
      <x:c r="B40" s="17" t="n">
        <x:v>10</x:v>
      </x:c>
      <x:c r="C40" s="17" t="n">
        <x:v>10</x:v>
      </x:c>
      <x:c r="D40" s="17" t="str">
        <x:v>PASS</x:v>
      </x:c>
    </x:row>
    <x:row r="41">
      <x:c r="A41" s="17" t="str">
        <x:v>Final targets with exact release date</x:v>
      </x:c>
      <x:c r="B41" s="17" t="n">
        <x:v>10</x:v>
      </x:c>
      <x:c r="C41" s="17" t="n">
        <x:v>10</x:v>
      </x:c>
      <x:c r="D41" s="17" t="str">
        <x:v>PASS</x:v>
      </x:c>
    </x:row>
    <x:row r="42">
      <x:c r="A42" s="17" t="str">
        <x:v>Final targets with ECI coverage</x:v>
      </x:c>
      <x:c r="B42" s="17" t="n">
        <x:v>10</x:v>
      </x:c>
      <x:c r="C42" s="17" t="n">
        <x:v>10</x:v>
      </x:c>
      <x:c r="D42" s="17" t="str">
        <x:v>PASS</x:v>
      </x:c>
    </x:row>
    <x:row r="43">
      <x:c r="A43" s="18" t="str">
        <x:v>Source variances retained, not overwritten</x:v>
      </x:c>
      <x:c r="B43" s="18" t="str">
        <x:v>all</x:v>
      </x:c>
      <x:c r="C43" s="18" t="n">
        <x:v>9</x:v>
      </x:c>
      <x:c r="D43" s="18" t="str">
        <x:v>PASS</x:v>
      </x:c>
    </x:row>
    <x:row r="44">
      <x:c r="A44" s="108" t="str">
        <x:v>Final base IDs duplicated</x:v>
      </x:c>
      <x:c r="B44" s="108" t="n">
        <x:v>0</x:v>
      </x:c>
      <x:c r="C44" s="108" t="n">
        <x:v>0</x:v>
      </x:c>
      <x:c r="D44" s="108" t="str">
        <x:v>PASS</x:v>
      </x:c>
    </x:row>
    <x:row r="46">
      <x:c r="A46" s="91" t="str">
        <x:v>Cross-source differences and explicitly missing coverage</x:v>
      </x:c>
      <x:c r="B46" s="91"/>
      <x:c r="C46" s="91"/>
      <x:c r="D46" s="91"/>
      <x:c r="E46" s="91"/>
      <x:c r="F46" s="91"/>
      <x:c r="G46" s="91"/>
      <x:c r="H46" s="91"/>
      <x:c r="I46" s="91"/>
    </x:row>
    <x:row r="47" ht="34" customHeight="1">
      <x:c r="A47" s="73" t="str">
        <x:v>Severity</x:v>
      </x:c>
      <x:c r="B47" s="73" t="str">
        <x:v>Canonical ID</x:v>
      </x:c>
      <x:c r="C47" s="73" t="str">
        <x:v>Display</x:v>
      </x:c>
      <x:c r="D47" s="73" t="str">
        <x:v>Paper alias</x:v>
      </x:c>
      <x:c r="E47" s="73" t="str">
        <x:v>ECI alias</x:v>
      </x:c>
      <x:c r="F47" s="73" t="str">
        <x:v>Epoch alias</x:v>
      </x:c>
      <x:c r="G47" s="73" t="str">
        <x:v>Issue</x:v>
      </x:c>
      <x:c r="H47" s="73" t="str">
        <x:v>Resolution policy</x:v>
      </x:c>
      <x:c r="I47" s="73" t="str">
        <x:v>Posterior impact</x:v>
      </x:c>
    </x:row>
    <x:row r="48">
      <x:c r="A48" s="16" t="str">
        <x:v>INFO</x:v>
      </x:c>
      <x:c r="B48" s="16" t="str">
        <x:v>openai:gpt-2</x:v>
      </x:c>
      <x:c r="C48" s="16" t="str">
        <x:v>GPT-2</x:v>
      </x:c>
      <x:c r="D48" s="16" t="str">
        <x:v>GPT-2</x:v>
      </x:c>
      <x:c r="E48" s="16" t="str"/>
      <x:c r="F48" s="16" t="str"/>
      <x:c r="G48" s="22" t="str">
        <x:v>Epoch parameter matching intentionally skipped</x:v>
      </x:c>
      <x:c r="H48" s="22" t="str">
        <x:v>Use 2019-02-14 from undefined for timing only; date_only_no_epoch_parameter_join</x:v>
      </x:c>
      <x:c r="I48" s="22" t="str">
        <x:v>Exact date enters horizon sensitivity; no parameter identity is inferred</x:v>
      </x:c>
    </x:row>
    <x:row r="49">
      <x:c r="A49" s="17" t="str">
        <x:v>INFO</x:v>
      </x:c>
      <x:c r="B49" s="17" t="str">
        <x:v>openai:gpt-3</x:v>
      </x:c>
      <x:c r="C49" s="17" t="str">
        <x:v>GPT-3</x:v>
      </x:c>
      <x:c r="D49" s="17" t="str">
        <x:v>GPT-3</x:v>
      </x:c>
      <x:c r="E49" s="17" t="str"/>
      <x:c r="F49" s="17" t="str"/>
      <x:c r="G49" s="23" t="str">
        <x:v>Epoch parameter matching intentionally skipped</x:v>
      </x:c>
      <x:c r="H49" s="23" t="str">
        <x:v>Use 2020-05-28 from undefined for timing only; date_only_no_epoch_parameter_join</x:v>
      </x:c>
      <x:c r="I49" s="23" t="str">
        <x:v>Exact date enters horizon sensitivity; no parameter identity is inferred</x:v>
      </x:c>
    </x:row>
    <x:row r="50">
      <x:c r="A50" s="17" t="str">
        <x:v>INFO</x:v>
      </x:c>
      <x:c r="B50" s="17" t="str">
        <x:v>openai:gpt-3-5</x:v>
      </x:c>
      <x:c r="C50" s="17" t="str">
        <x:v>GPT-3.5</x:v>
      </x:c>
      <x:c r="D50" s="17" t="str">
        <x:v>GPT-3.5</x:v>
      </x:c>
      <x:c r="E50" s="17" t="str"/>
      <x:c r="F50" s="17" t="str"/>
      <x:c r="G50" s="23" t="str">
        <x:v>Epoch parameter matching intentionally skipped</x:v>
      </x:c>
      <x:c r="H50" s="23" t="str">
        <x:v>Use 2022-03-15 from undefined for timing only; date_only_no_epoch_parameter_join</x:v>
      </x:c>
      <x:c r="I50" s="23" t="str">
        <x:v>Exact date enters horizon sensitivity; no parameter identity is inferred</x:v>
      </x:c>
    </x:row>
    <x:row r="51">
      <x:c r="A51" s="17" t="str">
        <x:v>INFO</x:v>
      </x:c>
      <x:c r="B51" s="17" t="str">
        <x:v>alibaba:qwen-3-30b-a3b-2507</x:v>
      </x:c>
      <x:c r="C51" s="17" t="str">
        <x:v>Qwen 3 30B-A3B (2507)</x:v>
      </x:c>
      <x:c r="D51" s="17" t="str">
        <x:v>Qwen 3 30B-A3B (2507)</x:v>
      </x:c>
      <x:c r="E51" s="17" t="str"/>
      <x:c r="F51" s="17" t="str"/>
      <x:c r="G51" s="23" t="str">
        <x:v>No exact ECI or Epoch parameter checkpoint</x:v>
      </x:c>
      <x:c r="H51" s="23" t="str">
        <x:v>Use 2025-07-28 from undefined for timing only; date_only_no_epoch_parameter_join</x:v>
      </x:c>
      <x:c r="I51" s="23" t="str">
        <x:v>Exact date enters horizon sensitivity; no parameter identity is inferred</x:v>
      </x:c>
    </x:row>
    <x:row r="52">
      <x:c r="A52" s="17" t="str">
        <x:v>INFO</x:v>
      </x:c>
      <x:c r="B52" s="17" t="str">
        <x:v>moonshot:kimi-k2-0905</x:v>
      </x:c>
      <x:c r="C52" s="17" t="str">
        <x:v>Kimi K2-0905</x:v>
      </x:c>
      <x:c r="D52" s="17" t="str">
        <x:v>Kimi K2-0905</x:v>
      </x:c>
      <x:c r="E52" s="17" t="str"/>
      <x:c r="F52" s="17" t="str"/>
      <x:c r="G52" s="23" t="str">
        <x:v>No exact ECI or Epoch parameter checkpoint</x:v>
      </x:c>
      <x:c r="H52" s="23" t="str">
        <x:v>Use 2025-09-05 from Checkpoint identifier exact date (0905) for timing only; undefined</x:v>
      </x:c>
      <x:c r="I52" s="23" t="str">
        <x:v>Exact date enters horizon sensitivity; no parameter identity is inferred</x:v>
      </x:c>
    </x:row>
    <x:row r="53">
      <x:c r="A53" s="17" t="str">
        <x:v>RESOLVED</x:v>
      </x:c>
      <x:c r="B53" s="17" t="str">
        <x:v>meta:llama-3-2-1b-instruct</x:v>
      </x:c>
      <x:c r="C53" s="17" t="str">
        <x:v>Llama 3.2 1B Instruct</x:v>
      </x:c>
      <x:c r="D53" s="17" t="str">
        <x:v>Llama 3.2 1B Instruct</x:v>
      </x:c>
      <x:c r="E53" s="17" t="str"/>
      <x:c r="F53" s="17" t="str">
        <x:v>Llama 3.2 1B</x:v>
      </x:c>
      <x:c r="G53" s="23" t="str">
        <x:v>Epoch/paper parameter variance 18.7%</x:v>
      </x:c>
      <x:c r="H53" s="23" t="str">
        <x:v>Preserve every source value; use Epoch exact date for dates and paper values for reproducing the paper's published scaling</x:v>
      </x:c>
      <x:c r="I53" s="23" t="str">
        <x:v>No direct final-target impact</x:v>
      </x:c>
    </x:row>
    <x:row r="54">
      <x:c r="A54" s="17" t="str">
        <x:v>RESOLVED</x:v>
      </x:c>
      <x:c r="B54" s="17" t="str">
        <x:v>meta:llama-3-2-3b-instruct</x:v>
      </x:c>
      <x:c r="C54" s="17" t="str">
        <x:v>Llama 3.2 3B Instruct</x:v>
      </x:c>
      <x:c r="D54" s="17" t="str">
        <x:v>Llama 3.2 3B Instruct</x:v>
      </x:c>
      <x:c r="E54" s="17" t="str"/>
      <x:c r="F54" s="17" t="str">
        <x:v>Llama 3.2 3B</x:v>
      </x:c>
      <x:c r="G54" s="23" t="str">
        <x:v>Epoch/paper parameter variance 6.5%</x:v>
      </x:c>
      <x:c r="H54" s="23" t="str">
        <x:v>Preserve every source value; use Epoch exact date for dates and paper values for reproducing the paper's published scaling</x:v>
      </x:c>
      <x:c r="I54" s="23" t="str">
        <x:v>No direct final-target impact</x:v>
      </x:c>
    </x:row>
    <x:row r="55">
      <x:c r="A55" s="17" t="str">
        <x:v>RESOLVED</x:v>
      </x:c>
      <x:c r="B55" s="17" t="str">
        <x:v>alibaba:qwen-3-14b</x:v>
      </x:c>
      <x:c r="C55" s="17" t="str">
        <x:v>Qwen 3 14B</x:v>
      </x:c>
      <x:c r="D55" s="17" t="str">
        <x:v>Qwen 3 14B</x:v>
      </x:c>
      <x:c r="E55" s="17" t="str"/>
      <x:c r="F55" s="17" t="str">
        <x:v>Qwen3-14B</x:v>
      </x:c>
      <x:c r="G55" s="23" t="str">
        <x:v>Epoch/paper parameter variance 5.4%</x:v>
      </x:c>
      <x:c r="H55" s="23" t="str">
        <x:v>Preserve every source value; use Epoch exact date for dates and paper values for reproducing the paper's published scaling</x:v>
      </x:c>
      <x:c r="I55" s="23" t="str">
        <x:v>No direct final-target impact</x:v>
      </x:c>
    </x:row>
    <x:row r="56">
      <x:c r="A56" s="17" t="str">
        <x:v>RESOLVED</x:v>
      </x:c>
      <x:c r="B56" s="17" t="str">
        <x:v>alibaba:qwen-3-32b</x:v>
      </x:c>
      <x:c r="C56" s="17" t="str">
        <x:v>Qwen 3 32B</x:v>
      </x:c>
      <x:c r="D56" s="17" t="str">
        <x:v>Qwen 3 32B</x:v>
      </x:c>
      <x:c r="E56" s="17" t="str"/>
      <x:c r="F56" s="17" t="str">
        <x:v>Qwen3-32B</x:v>
      </x:c>
      <x:c r="G56" s="23" t="str">
        <x:v>Epoch/paper parameter variance 2.4%</x:v>
      </x:c>
      <x:c r="H56" s="23" t="str">
        <x:v>Preserve every source value; use Epoch exact date for dates and paper values for reproducing the paper's published scaling</x:v>
      </x:c>
      <x:c r="I56" s="23" t="str">
        <x:v>No direct final-target impact</x:v>
      </x:c>
    </x:row>
    <x:row r="57">
      <x:c r="A57" s="17" t="str">
        <x:v>RESOLVED</x:v>
      </x:c>
      <x:c r="B57" s="17" t="str">
        <x:v>alibaba:qwen-3-8b</x:v>
      </x:c>
      <x:c r="C57" s="17" t="str">
        <x:v>Qwen 3 8B</x:v>
      </x:c>
      <x:c r="D57" s="17" t="str">
        <x:v>Qwen 3 8B</x:v>
      </x:c>
      <x:c r="E57" s="17" t="str"/>
      <x:c r="F57" s="17" t="str">
        <x:v>Qwen3-8B</x:v>
      </x:c>
      <x:c r="G57" s="23" t="str">
        <x:v>Epoch/paper parameter variance 2.4%</x:v>
      </x:c>
      <x:c r="H57" s="23" t="str">
        <x:v>Preserve every source value; use Epoch exact date for dates and paper values for reproducing the paper's published scaling</x:v>
      </x:c>
      <x:c r="I57" s="23" t="str">
        <x:v>No direct final-target impact</x:v>
      </x:c>
    </x:row>
    <x:row r="58">
      <x:c r="A58" s="17" t="str">
        <x:v>RESOLVED</x:v>
      </x:c>
      <x:c r="B58" s="17" t="str">
        <x:v>deepseek:deepseek-v3-2</x:v>
      </x:c>
      <x:c r="C58" s="17" t="str">
        <x:v>DeepSeek-V3.2</x:v>
      </x:c>
      <x:c r="D58" s="17" t="str">
        <x:v>DeepSeek V3.2</x:v>
      </x:c>
      <x:c r="E58" s="17" t="str">
        <x:v>DeepSeek-V3.2</x:v>
      </x:c>
      <x:c r="F58" s="17" t="str"/>
      <x:c r="G58" s="23" t="str">
        <x:v>ECI release conflict 91d</x:v>
      </x:c>
      <x:c r="H58" s="23" t="str">
        <x:v>Preserve every source value; use ECI exact date for dates and paper values for reproducing the paper's published scaling</x:v>
      </x:c>
      <x:c r="I58" s="23" t="str">
        <x:v>No direct final-target impact</x:v>
      </x:c>
    </x:row>
    <x:row r="59">
      <x:c r="A59" s="17" t="str">
        <x:v>RESOLVED</x:v>
      </x:c>
      <x:c r="B59" s="17" t="str">
        <x:v>moonshot:kimi-k2-5</x:v>
      </x:c>
      <x:c r="C59" s="17" t="str">
        <x:v>Kimi K2.5</x:v>
      </x:c>
      <x:c r="D59" s="17" t="str">
        <x:v>Kimi K2.5</x:v>
      </x:c>
      <x:c r="E59" s="17" t="str">
        <x:v>Kimi K2.5</x:v>
      </x:c>
      <x:c r="F59" s="17" t="str"/>
      <x:c r="G59" s="23" t="str">
        <x:v>ECI/paper parameter variance 3.8%</x:v>
      </x:c>
      <x:c r="H59" s="23" t="str">
        <x:v>Preserve every source value; use ECI exact date for dates and paper values for reproducing the paper's published scaling</x:v>
      </x:c>
      <x:c r="I59" s="23" t="str">
        <x:v>No direct final-target impact</x:v>
      </x:c>
    </x:row>
    <x:row r="60">
      <x:c r="A60" s="17" t="str">
        <x:v>RESOLVED</x:v>
      </x:c>
      <x:c r="B60" s="17" t="str">
        <x:v>google:gemma-4-26b-a4b</x:v>
      </x:c>
      <x:c r="C60" s="17" t="str">
        <x:v>Gemma 4 26B-A4B</x:v>
      </x:c>
      <x:c r="D60" s="17" t="str">
        <x:v>Gemma 4 26B-A4B</x:v>
      </x:c>
      <x:c r="E60" s="17" t="str"/>
      <x:c r="F60" s="17" t="str">
        <x:v>Gemma 4 26B A4B</x:v>
      </x:c>
      <x:c r="G60" s="23" t="str">
        <x:v>Epoch/paper parameter variance 3.1%</x:v>
      </x:c>
      <x:c r="H60" s="23" t="str">
        <x:v>Preserve every source value; use Epoch exact date for dates and paper values for reproducing the paper's published scaling</x:v>
      </x:c>
      <x:c r="I60" s="23" t="str">
        <x:v>No direct final-target impact</x:v>
      </x:c>
    </x:row>
    <x:row r="61">
      <x:c r="A61" s="17" t="str">
        <x:v>RESOLVED</x:v>
      </x:c>
      <x:c r="B61" s="17" t="str">
        <x:v>moonshot:kimi-k2-6</x:v>
      </x:c>
      <x:c r="C61" s="17" t="str">
        <x:v>Kimi K2.6</x:v>
      </x:c>
      <x:c r="D61" s="17" t="str">
        <x:v>Kimi K2.6</x:v>
      </x:c>
      <x:c r="E61" s="17" t="str">
        <x:v>Kimi K2.6</x:v>
      </x:c>
      <x:c r="F61" s="17" t="str"/>
      <x:c r="G61" s="23" t="str">
        <x:v>ECI/paper parameter variance 3.8%</x:v>
      </x:c>
      <x:c r="H61" s="23" t="str">
        <x:v>Preserve every source value; use ECI exact date for dates and paper values for reproducing the paper's published scaling</x:v>
      </x:c>
      <x:c r="I61" s="23" t="str">
        <x:v>No direct final-target impact</x:v>
      </x:c>
    </x:row>
    <x:row r="62">
      <x:c r="A62" s="17" t="str">
        <x:v>SOURCE</x:v>
      </x:c>
      <x:c r="B62" s="17" t="str">
        <x:v>epoch:duplicate-model-labels</x:v>
      </x:c>
      <x:c r="C62" s="17" t="str">
        <x:v>Epoch all-models CSV</x:v>
      </x:c>
      <x:c r="D62" s="17" t="str"/>
      <x:c r="E62" s="17" t="str"/>
      <x:c r="F62" s="17" t="str">
        <x:v>Gemini 3.1 Pro; GLM-5; SAM 3; Eurus-2-7B-PRIME; Tulu 3 (Tülu 3) 70B</x:v>
      </x:c>
      <x:c r="G62" s="23" t="str">
        <x:v>5 duplicate-name rows beyond the first</x:v>
      </x:c>
      <x:c r="H62" s="23" t="str">
        <x:v>Retain every raw row; require exactly one Epoch source hit for every admitted candidate alias</x:v>
      </x:c>
      <x:c r="I62" s="23" t="str">
        <x:v>No candidate checkpoint is affected</x:v>
      </x:c>
    </x:row>
    <x:row r="63">
      <x:c r="A63" s="17" t="str">
        <x:v>INFO</x:v>
      </x:c>
      <x:c r="B63" s="17" t="str">
        <x:v>moonshot:kimi-k3</x:v>
      </x:c>
      <x:c r="C63" s="17" t="str">
        <x:v>Kimi K3</x:v>
      </x:c>
      <x:c r="D63" s="17" t="str"/>
      <x:c r="E63" s="17" t="n">
        <x:v>155.5939255295791</x:v>
      </x:c>
      <x:c r="F63" s="17" t="str">
        <x:v>Kimi K3</x:v>
      </x:c>
      <x:c r="G63" s="23" t="str">
        <x:v>Epoch rounds total size to 2.8T while the official technical report discloses exactly 2.78T total / 104.2B active</x:v>
      </x:c>
      <x:c r="H63" s="23" t="str">
        <x:v>Retain Epoch's rounded source field, but use the exact primary-source counts for the fixed anchor and active-parameter audit</x:v>
      </x:c>
      <x:c r="I63" s="23" t="str">
        <x:v>Anchor remains fixed at 2.78T internally (2.8T display)</x:v>
      </x:c>
    </x:row>
    <x:row r="64">
      <x:c r="A64" s="18" t="str">
        <x:v>INFO</x:v>
      </x:c>
      <x:c r="B64" s="18" t="str">
        <x:v>anthropic:claude-opus-5</x:v>
      </x:c>
      <x:c r="C64" s="18" t="str">
        <x:v>Claude Opus 5</x:v>
      </x:c>
      <x:c r="D64" s="18" t="str"/>
      <x:c r="E64" s="18" t="n">
        <x:v>159.3778667882398</x:v>
      </x:c>
      <x:c r="F64" s="18" t="str">
        <x:v>Claude Opus 5</x:v>
      </x:c>
      <x:c r="G64" s="24" t="str">
        <x:v>Current ECI/AA/date evidence is present, but direct horizon/IKP/target-compute/architecture/parameter measurements are unavailable</x:v>
      </x:c>
      <x:c r="H64" s="24" t="str">
        <x:v>Keep unavailable measurements explicitly missing rather than imputed</x:v>
      </x:c>
      <x:c r="I64" s="24" t="str">
        <x:v>Unique unlocked regression target; neutral horizon</x:v>
      </x:c>
    </x:row>
  </x:sheetData>
  <x:mergeCells>
    <x:mergeCell ref="A1:I1"/>
    <x:mergeCell ref="A2:I3"/>
    <x:mergeCell ref="A46:I46"/>
  </x:mergeCells>
  <x:conditionalFormatting sqref="D6:D43">
    <x:cfRule type="containsText" dxfId="6" priority="1" operator="containsText" text="PASS"/>
    <x:cfRule type="containsText" dxfId="7" priority="2" operator="containsText" text="FAIL"/>
  </x:conditionalFormatting>
  <x:conditionalFormatting sqref="D44:D44">
    <x:cfRule type="containsText" dxfId="28" priority="3" operator="containsText" text="PASS"/>
  </x:conditionalFormatting>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38" hidden="0" customWidth="1"/>
    <x:col min="2" max="2" width="38" hidden="0" customWidth="1"/>
    <x:col min="3" max="3" width="70" hidden="0" customWidth="1"/>
    <x:col min="4" max="4" width="70" hidden="0" customWidth="1"/>
    <x:col min="5" max="5" width="40" hidden="0" customWidth="1"/>
    <x:col min="6" max="6" width="40"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62" hidden="0" customWidth="1"/>
  </x:cols>
  <x:sheetData>
    <x:row r="1" ht="36" customHeight="1">
      <x:c r="A1" s="68" t="str">
        <x:v>Canonical base registry — evidence-model posterior units</x:v>
      </x:c>
      <x:c r="B1" s="68"/>
      <x:c r="C1" s="68"/>
      <x:c r="D1" s="68"/>
      <x:c r="E1" s="68"/>
      <x:c r="F1" s="68"/>
      <x:c r="G1" s="68"/>
      <x:c r="H1" s="68"/>
      <x:c r="I1" s="68"/>
      <x:c r="J1" s="68"/>
      <x:c r="K1" s="68"/>
      <x:c r="L1" s="68"/>
      <x:c r="M1" s="68"/>
    </x:row>
    <x:row r="2">
      <x:c r="A2" s="6" t="str">
        <x:v>Exactly ten posterior rows and ten unique base IDs. Checkpoints remain separate in Model Registry; asserted same-base relationships are encoded here with their evidence. Opus 5 is a new unique base and is not collapsed into either Fable/Mythos or the Opus 4.x lineage.</x:v>
      </x:c>
      <x:c r="B2" s="6"/>
      <x:c r="C2" s="6"/>
      <x:c r="D2" s="6"/>
      <x:c r="E2" s="6"/>
      <x:c r="F2" s="6"/>
      <x:c r="G2" s="6"/>
      <x:c r="H2" s="6"/>
      <x:c r="I2" s="6"/>
      <x:c r="J2" s="6"/>
      <x:c r="K2" s="6"/>
      <x:c r="L2" s="6"/>
      <x:c r="M2" s="6"/>
    </x:row>
    <x:row r="3">
      <x:c r="A3" s="6"/>
      <x:c r="B3" s="6"/>
      <x:c r="C3" s="6"/>
      <x:c r="D3" s="6"/>
      <x:c r="E3" s="6"/>
      <x:c r="F3" s="6"/>
      <x:c r="G3" s="6"/>
      <x:c r="H3" s="6"/>
      <x:c r="I3" s="6"/>
      <x:c r="J3" s="6"/>
      <x:c r="K3" s="6"/>
      <x:c r="L3" s="6"/>
      <x:c r="M3" s="6"/>
    </x:row>
    <x:row r="5" ht="34" customHeight="1">
      <x:c r="A5" s="73" t="str">
        <x:v>Base ID</x:v>
      </x:c>
      <x:c r="B5" s="73" t="str">
        <x:v>Final display</x:v>
      </x:c>
      <x:c r="C5" s="73" t="str">
        <x:v>Representative checkpoint ID</x:v>
      </x:c>
      <x:c r="D5" s="73" t="str">
        <x:v>Member checkpoint IDs</x:v>
      </x:c>
      <x:c r="E5" s="73" t="str">
        <x:v>Identity type</x:v>
      </x:c>
      <x:c r="F5" s="73" t="str">
        <x:v>Identity evidence</x:v>
      </x:c>
      <x:c r="G5" s="73" t="str">
        <x:v>Existing central (T)</x:v>
      </x:c>
      <x:c r="H5" s="73" t="str">
        <x:v>Horizon prior (T)</x:v>
      </x:c>
      <x:c r="I5" s="73" t="str">
        <x:v>Compute prior (T)</x:v>
      </x:c>
      <x:c r="J5" s="73" t="str">
        <x:v>Posterior (T)</x:v>
      </x:c>
      <x:c r="K5" s="73" t="str">
        <x:v>Status</x:v>
      </x:c>
      <x:c r="L5" s="73" t="str">
        <x:v>Base ID count</x:v>
      </x:c>
      <x:c r="M5" s="73" t="str">
        <x:v>Note</x:v>
      </x:c>
    </x:row>
    <x:row r="6">
      <x:c r="A6" s="16" t="str">
        <x:v>base:anthropic:claude-fable-5</x:v>
      </x:c>
      <x:c r="B6" s="16" t="str">
        <x:v>Claude Fable 5 / Claude Mythos 5</x:v>
      </x:c>
      <x:c r="C6" s="16" t="str">
        <x:v>anthropic:claude-fable-5</x:v>
      </x:c>
      <x:c r="D6" s="22" t="str">
        <x:v>anthropic:claude-fable-5</x:v>
      </x:c>
      <x:c r="E6" s="22" t="str">
        <x:v>Official shared weights</x:v>
      </x:c>
      <x:c r="F6" s="22" t="str">
        <x:v>Anthropic system card p.12; Fable safeguards and fallback do not create another base</x:v>
      </x:c>
      <x:c r="G6" s="19" t="n">
        <x:f>'Horizon Estimates'!B6</x:f>
        <x:v>3.5157625909341204</x:v>
      </x:c>
      <x:c r="H6" s="19" t="n">
        <x:f>'Horizon Estimates'!D6</x:f>
        <x:v>6.59544467651061</x:v>
      </x:c>
      <x:c r="I6" s="19" t="n">
        <x:f>'Horizon Estimates'!E6</x:f>
        <x:v>2.4775210449595826</x:v>
      </x:c>
      <x:c r="J6" s="19" t="n">
        <x:f>'Horizon Estimates'!I6</x:f>
        <x:v>4.731857984602975</x:v>
      </x:c>
      <x:c r="K6" s="22" t="str">
        <x:f>'Horizon Estimates'!N6</x:f>
        <x:v>Regression estimate</x:v>
      </x:c>
      <x:c r="L6" s="156" t="n">
        <x:f>COUNTIF($A$6:$A$15,A6)</x:f>
        <x:v>1</x:v>
      </x:c>
      <x:c r="M6" s="22" t="str">
        <x:v>Date law and Ryan's corrected 8-month pretrain gap pooled geometrically; compute adds a small correlated check.</x:v>
      </x:c>
    </x:row>
    <x:row r="7">
      <x:c r="A7" s="17" t="str">
        <x:v>base:openai:gpt-5-6-sol</x:v>
      </x:c>
      <x:c r="B7" s="17" t="str">
        <x:v>GPT-5.6 Sol</x:v>
      </x:c>
      <x:c r="C7" s="17" t="str">
        <x:v>openai:gpt-5-6-sol</x:v>
      </x:c>
      <x:c r="D7" s="23" t="str">
        <x:v>openai:gpt-5-6-sol</x:v>
      </x:c>
      <x:c r="E7" s="23" t="str">
        <x:v>Unique scale variant</x:v>
      </x:c>
      <x:c r="F7" s="23" t="str">
        <x:v>Distinct GPT-5.6 Sol scale</x:v>
      </x:c>
      <x:c r="G7" s="20" t="n">
        <x:f>'Horizon Estimates'!B7</x:f>
        <x:v>3.2989808641027114</x:v>
      </x:c>
      <x:c r="H7" s="20" t="n">
        <x:f>'Horizon Estimates'!D7</x:f>
        <x:v>2.9850434724007573</x:v>
      </x:c>
      <x:c r="I7" s="20" t="n">
        <x:f>'Horizon Estimates'!E7</x:f>
        <x:v>2.2851690247440986</x:v>
      </x:c>
      <x:c r="J7" s="20" t="n">
        <x:f>'Horizon Estimates'!I7</x:f>
        <x:v>3.081003239637193</x:v>
      </x:c>
      <x:c r="K7" s="23" t="str">
        <x:f>'Horizon Estimates'!N7</x:f>
        <x:v>Regression estimate</x:v>
      </x:c>
      <x:c r="L7" s="157" t="n">
        <x:f>COUNTIF($A$6:$A$15,A7)</x:f>
        <x:v>1</x:v>
      </x:c>
      <x:c r="M7" s="23" t="str">
        <x:v>GPT-5.4/5.5 no-CoT shared-base proxy advanced to Sol's release.</x:v>
      </x:c>
    </x:row>
    <x:row r="8">
      <x:c r="A8" s="17" t="str">
        <x:v>base:moonshot:kimi-k3</x:v>
      </x:c>
      <x:c r="B8" s="17" t="str">
        <x:v>Kimi K3</x:v>
      </x:c>
      <x:c r="C8" s="17" t="str">
        <x:v>moonshot:kimi-k3</x:v>
      </x:c>
      <x:c r="D8" s="23" t="str">
        <x:v>moonshot:kimi-k3</x:v>
      </x:c>
      <x:c r="E8" s="23" t="str">
        <x:v>Disclosed base</x:v>
      </x:c>
      <x:c r="F8" s="23" t="str">
        <x:v>2.8T disclosed anchor</x:v>
      </x:c>
      <x:c r="G8" s="20" t="n">
        <x:f>'Horizon Estimates'!B8</x:f>
        <x:v>2.78</x:v>
      </x:c>
      <x:c r="H8" s="20" t="n">
        <x:f>'Horizon Estimates'!D8</x:f>
        <x:v>2.78</x:v>
      </x:c>
      <x:c r="I8" s="20" t="n">
        <x:f>'Horizon Estimates'!E8</x:f>
        <x:v>2.135837940148138</x:v>
      </x:c>
      <x:c r="J8" s="20" t="n">
        <x:f>'Horizon Estimates'!I8</x:f>
        <x:v>2.78</x:v>
      </x:c>
      <x:c r="K8" s="23" t="str">
        <x:f>'Horizon Estimates'!N8</x:f>
        <x:v>Disclosed anchor</x:v>
      </x:c>
      <x:c r="L8" s="157" t="n">
        <x:f>COUNTIF($A$6:$A$15,A8)</x:f>
        <x:v>1</x:v>
      </x:c>
      <x:c r="M8" s="23" t="str">
        <x:v>2.8T disclosed; horizon branch cannot move an exact anchor.</x:v>
      </x:c>
    </x:row>
    <x:row r="9">
      <x:c r="A9" s="17" t="str">
        <x:v>base:anthropic-opus-4-5plus</x:v>
      </x:c>
      <x:c r="B9" s="17" t="str">
        <x:v>Claude Opus 4.7 / 4.8 shared base</x:v>
      </x:c>
      <x:c r="C9" s="17" t="str">
        <x:v>anthropic:claude-opus-4-8</x:v>
      </x:c>
      <x:c r="D9" s="23" t="str">
        <x:v>anthropic:claude-opus-4-5; anthropic:claude-opus-4-6; anthropic:claude-opus-4-7; anthropic:claude-opus-4-8</x:v>
      </x:c>
      <x:c r="E9" s="23" t="str">
        <x:v>Shared base / post-training lineage</x:v>
      </x:c>
      <x:c r="F9" s="23" t="str">
        <x:v>User asserts ≥4.5 shared base; 4.7/4.8 explicitly required to collapse</x:v>
      </x:c>
      <x:c r="G9" s="20" t="n">
        <x:f>'Horizon Estimates'!B9</x:f>
        <x:v>2.332018357636161</x:v>
      </x:c>
      <x:c r="H9" s="20" t="n">
        <x:f>'Horizon Estimates'!D9</x:f>
        <x:v>3.180401274462439</x:v>
      </x:c>
      <x:c r="I9" s="20" t="n">
        <x:f>'Horizon Estimates'!E9</x:f>
        <x:v>2.2176120217905924</x:v>
      </x:c>
      <x:c r="J9" s="20" t="n">
        <x:f>'Horizon Estimates'!I9</x:f>
        <x:v>2.7165307282992077</x:v>
      </x:c>
      <x:c r="K9" s="23" t="str">
        <x:f>'Horizon Estimates'!N9</x:f>
        <x:v>Regression estimate</x:v>
      </x:c>
      <x:c r="L9" s="157" t="n">
        <x:f>COUNTIF($A$6:$A$15,A9)</x:f>
        <x:v>1</x:v>
      </x:c>
      <x:c r="M9" s="23" t="str">
        <x:v>Opus 4.5/4.6/4.7 collapsed; 4.7 and 4.8 remain one base. Respondent R17's single forecast is shown as a check, not blended into the final.</x:v>
      </x:c>
    </x:row>
    <x:row r="10">
      <x:c r="A10" s="17" t="str">
        <x:v>base:openai-gpt-5-shared</x:v>
      </x:c>
      <x:c r="B10" s="17" t="str">
        <x:v>GPT-5.5</x:v>
      </x:c>
      <x:c r="C10" s="17" t="str">
        <x:v>openai:gpt-5-5</x:v>
      </x:c>
      <x:c r="D10" s="23" t="str">
        <x:v>openai:gpt-5; openai:gpt-5-1; openai:gpt-5-2; openai:gpt-5-3-codex; openai:gpt-5-4; openai:gpt-5-5</x:v>
      </x:c>
      <x:c r="E10" s="23" t="str">
        <x:v>Shared base / post-training lineage</x:v>
      </x:c>
      <x:c r="F10" s="23" t="str">
        <x:v>User asserts GPT-5 through GPT-5.5 share a base</x:v>
      </x:c>
      <x:c r="G10" s="20" t="n">
        <x:f>'Horizon Estimates'!B10</x:f>
        <x:v>2.657001827455204</x:v>
      </x:c>
      <x:c r="H10" s="20" t="n">
        <x:f>'Horizon Estimates'!D10</x:f>
        <x:v>2.0046743725696254</x:v>
      </x:c>
      <x:c r="I10" s="20" t="n">
        <x:f>'Horizon Estimates'!E10</x:f>
        <x:v>2.289414646239948</x:v>
      </x:c>
      <x:c r="J10" s="20" t="n">
        <x:f>'Horizon Estimates'!I10</x:f>
        <x:v>2.290785766269785</x:v>
      </x:c>
      <x:c r="K10" s="23" t="str">
        <x:f>'Horizon Estimates'!N10</x:f>
        <x:v>Regression estimate</x:v>
      </x:c>
      <x:c r="L10" s="157" t="n">
        <x:f>COUNTIF($A$6:$A$15,A10)</x:f>
        <x:v>1</x:v>
      </x:c>
      <x:c r="M10" s="23" t="str">
        <x:v>GPT-5.4 and 5.5 treated as same-base post-training variants.</x:v>
      </x:c>
    </x:row>
    <x:row r="11">
      <x:c r="A11" s="17" t="str">
        <x:v>base:openai:gpt-5-6-terra</x:v>
      </x:c>
      <x:c r="B11" s="17" t="str">
        <x:v>GPT-5.6 Terra</x:v>
      </x:c>
      <x:c r="C11" s="17" t="str">
        <x:v>openai:gpt-5-6-terra</x:v>
      </x:c>
      <x:c r="D11" s="23" t="str">
        <x:v>openai:gpt-5-6-terra</x:v>
      </x:c>
      <x:c r="E11" s="23" t="str">
        <x:v>Unique scale variant</x:v>
      </x:c>
      <x:c r="F11" s="23" t="str">
        <x:v>Distinct GPT-5.6 Terra scale</x:v>
      </x:c>
      <x:c r="G11" s="20" t="n">
        <x:f>'Horizon Estimates'!B11</x:f>
        <x:v>2.2471755232329462</x:v>
      </x:c>
      <x:c r="H11" s="20" t="n">
        <x:f>'Horizon Estimates'!D11</x:f>
        <x:v>2.0333299595509313</x:v>
      </x:c>
      <x:c r="I11" s="20" t="n">
        <x:f>'Horizon Estimates'!E11</x:f>
        <x:v>2.019320112047976</x:v>
      </x:c>
      <x:c r="J11" s="20" t="n">
        <x:f>'Horizon Estimates'!I11</x:f>
        <x:v>2.1261839550663577</x:v>
      </x:c>
      <x:c r="K11" s="23" t="str">
        <x:f>'Horizon Estimates'!N11</x:f>
        <x:v>Regression estimate</x:v>
      </x:c>
      <x:c r="L11" s="157" t="n">
        <x:f>COUNTIF($A$6:$A$15,A11)</x:f>
        <x:v>1</x:v>
      </x:c>
      <x:c r="M11" s="23" t="str">
        <x:v>Preserves Terra/Sol scale ratio while applying Sol's horizon correction.</x:v>
      </x:c>
    </x:row>
    <x:row r="12">
      <x:c r="A12" s="17" t="str">
        <x:v>base:anthropic:claude-sonnet-5</x:v>
      </x:c>
      <x:c r="B12" s="17" t="str">
        <x:v>Claude Sonnet 5</x:v>
      </x:c>
      <x:c r="C12" s="17" t="str">
        <x:v>anthropic:claude-sonnet-5</x:v>
      </x:c>
      <x:c r="D12" s="23" t="str">
        <x:v>anthropic:claude-sonnet-5</x:v>
      </x:c>
      <x:c r="E12" s="23" t="str">
        <x:v>Unique pretrain</x:v>
      </x:c>
      <x:c r="F12" s="23" t="str">
        <x:v>No same-base collapse asserted</x:v>
      </x:c>
      <x:c r="G12" s="20" t="n">
        <x:f>'Horizon Estimates'!B12</x:f>
        <x:v>1.6293400551610284</x:v>
      </x:c>
      <x:c r="H12" s="20" t="n">
        <x:f>'Horizon Estimates'!D12</x:f>
        <x:v>1.6293400551610284</x:v>
      </x:c>
      <x:c r="I12" s="20" t="n">
        <x:f>'Horizon Estimates'!E12</x:f>
        <x:v>1.9493651699052128</x:v>
      </x:c>
      <x:c r="J12" s="20" t="n">
        <x:f>'Horizon Estimates'!I12</x:f>
        <x:v>1.6440151206205922</x:v>
      </x:c>
      <x:c r="K12" s="23" t="str">
        <x:f>'Horizon Estimates'!N12</x:f>
        <x:v>Regression estimate</x:v>
      </x:c>
      <x:c r="L12" s="157" t="n">
        <x:f>COUNTIF($A$6:$A$15,A12)</x:f>
        <x:v>1</x:v>
      </x:c>
      <x:c r="M12" s="23" t="str">
        <x:v>No direct Sonnet 5 no-CoT point; horizon branch left neutral.</x:v>
      </x:c>
    </x:row>
    <x:row r="13">
      <x:c r="A13" s="17" t="str">
        <x:v>base:openai:gpt-5-6-luna</x:v>
      </x:c>
      <x:c r="B13" s="17" t="str">
        <x:v>GPT-5.6 Luna</x:v>
      </x:c>
      <x:c r="C13" s="17" t="str">
        <x:v>openai:gpt-5-6-luna</x:v>
      </x:c>
      <x:c r="D13" s="23" t="str">
        <x:v>openai:gpt-5-6-luna</x:v>
      </x:c>
      <x:c r="E13" s="23" t="str">
        <x:v>Unique scale variant</x:v>
      </x:c>
      <x:c r="F13" s="23" t="str">
        <x:v>Distinct GPT-5.6 Luna scale</x:v>
      </x:c>
      <x:c r="G13" s="20" t="n">
        <x:f>'Horizon Estimates'!B13</x:f>
        <x:v>1.5393536595149218</x:v>
      </x:c>
      <x:c r="H13" s="20" t="n">
        <x:f>'Horizon Estimates'!D13</x:f>
        <x:v>1.3928657916908038</x:v>
      </x:c>
      <x:c r="I13" s="20" t="n">
        <x:f>'Horizon Estimates'!E13</x:f>
        <x:v>1.7967771815517266</x:v>
      </x:c>
      <x:c r="J13" s="20" t="n">
        <x:f>'Horizon Estimates'!I13</x:f>
        <x:v>1.4756441184859073</x:v>
      </x:c>
      <x:c r="K13" s="23" t="str">
        <x:f>'Horizon Estimates'!N13</x:f>
        <x:v>Regression estimate</x:v>
      </x:c>
      <x:c r="L13" s="157" t="n">
        <x:f>COUNTIF($A$6:$A$15,A13)</x:f>
        <x:v>1</x:v>
      </x:c>
      <x:c r="M13" s="23" t="str">
        <x:v>Preserves Luna/Sol scale ratio while applying Sol's horizon correction.</x:v>
      </x:c>
    </x:row>
    <x:row r="14">
      <x:c r="A14" s="17" t="str">
        <x:v>base:xai:grok-4-5</x:v>
      </x:c>
      <x:c r="B14" s="17" t="str">
        <x:v>Grok 4.5</x:v>
      </x:c>
      <x:c r="C14" s="17" t="str">
        <x:v>xai:grok-4-5</x:v>
      </x:c>
      <x:c r="D14" s="23" t="str">
        <x:v>xai:grok-4-5</x:v>
      </x:c>
      <x:c r="E14" s="23" t="str">
        <x:v>Disclosed base</x:v>
      </x:c>
      <x:c r="F14" s="23" t="str">
        <x:v>1.5T disclosed anchor</x:v>
      </x:c>
      <x:c r="G14" s="20" t="n">
        <x:f>'Horizon Estimates'!B14</x:f>
        <x:v>1.5</x:v>
      </x:c>
      <x:c r="H14" s="20" t="n">
        <x:f>'Horizon Estimates'!D14</x:f>
        <x:v>1.5</x:v>
      </x:c>
      <x:c r="I14" s="20" t="n">
        <x:f>'Horizon Estimates'!E14</x:f>
        <x:v>1.952395320644401</x:v>
      </x:c>
      <x:c r="J14" s="20" t="n">
        <x:f>'Horizon Estimates'!I14</x:f>
        <x:v>1.5</x:v>
      </x:c>
      <x:c r="K14" s="23" t="str">
        <x:f>'Horizon Estimates'!N14</x:f>
        <x:v>Disclosed anchor</x:v>
      </x:c>
      <x:c r="L14" s="157" t="n">
        <x:f>COUNTIF($A$6:$A$15,A14)</x:f>
        <x:v>1</x:v>
      </x:c>
      <x:c r="M14" s="23" t="str">
        <x:v>1.5T disclosed anchor; horizon branch cannot move an exact anchor.</x:v>
      </x:c>
    </x:row>
    <x:row r="15">
      <x:c r="A15" s="18" t="str">
        <x:v>base:anthropic:claude-opus-5</x:v>
      </x:c>
      <x:c r="B15" s="18" t="str">
        <x:v>Claude Opus 5</x:v>
      </x:c>
      <x:c r="C15" s="18" t="str">
        <x:v>anthropic:claude-opus-5</x:v>
      </x:c>
      <x:c r="D15" s="24" t="str">
        <x:v>anthropic:claude-opus-5</x:v>
      </x:c>
      <x:c r="E15" s="24" t="str">
        <x:v>Unique new pretrain</x:v>
      </x:c>
      <x:c r="F15" s="24" t="str">
        <x:v>Anthropic system card describes pretraining then post-training; no shared-weight identity or reused base is disclosed</x:v>
      </x:c>
      <x:c r="G15" s="21" t="n">
        <x:f>'Horizon Estimates'!B15</x:f>
        <x:v>3.042296195182693</x:v>
      </x:c>
      <x:c r="H15" s="21" t="n">
        <x:f>'Horizon Estimates'!D15</x:f>
        <x:v>3.042296195182693</x:v>
      </x:c>
      <x:c r="I15" s="21" t="n">
        <x:f>'Horizon Estimates'!E15</x:f>
        <x:v>2.3581807647976416</x:v>
      </x:c>
      <x:c r="J15" s="21" t="n">
        <x:f>'Horizon Estimates'!I15</x:f>
        <x:v>3.003794890426257</x:v>
      </x:c>
      <x:c r="K15" s="24" t="str">
        <x:f>'Horizon Estimates'!N15</x:f>
        <x:v>Regression estimate</x:v>
      </x:c>
      <x:c r="L15" s="158" t="n">
        <x:f>COUNTIF($A$6:$A$15,A15)</x:f>
        <x:v>1</x:v>
      </x:c>
      <x:c r="M15" s="24" t="str">
        <x:v>Distinct newly pretrained base. Exact AA/ECI/date and weak price evidence are observed; METR, no-CoT, IKP, target compute, architecture, and parameter count remain unavailable, so the horizon branch is neutral rather than imputed.</x:v>
      </x:c>
    </x:row>
  </x:sheetData>
  <x:mergeCells>
    <x:mergeCell ref="A1:M1"/>
    <x:mergeCell ref="A2:M3"/>
  </x:mergeCells>
  <x:conditionalFormatting sqref="L6:L15">
    <x:cfRule type="cellIs" dxfId="27" priority="1" operator="notEqual">
      <x:formula>1</x:formula>
    </x:cfRule>
  </x:conditionalFormatting>
  <x:pageMargins left="0.7" right="0.7" top="0.75" bottom="0.75" header="0.3" footer="0.3"/>
  <x:tableParts count="1">
    <x:tablePart xmlns:r="http://schemas.openxmlformats.org/officeDocument/2006/relationships" r:id="R000000000000003c"/>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34" hidden="0" customWidth="1"/>
    <x:col min="2" max="2" width="80" hidden="0" customWidth="1"/>
    <x:col min="3" max="3" width="18" hidden="0" customWidth="1"/>
    <x:col min="4" max="4" width="70" hidden="0" customWidth="1"/>
    <x:col min="5" max="5" width="24" hidden="0" customWidth="1"/>
  </x:cols>
  <x:sheetData>
    <x:row r="1" ht="36" customHeight="1">
      <x:c r="A1" s="68" t="str">
        <x:v>Source manifest — immutable inputs and SHA-256 hashes</x:v>
      </x:c>
      <x:c r="B1" s="68"/>
      <x:c r="C1" s="68"/>
      <x:c r="D1" s="68"/>
      <x:c r="E1" s="68"/>
    </x:row>
    <x:row r="2">
      <x:c r="A2" s="6" t="str">
        <x:v>These hashes bind the audit to the exact files used. The original sources remain untouched; the workbook contains value snapshots, formula text, raw LaTeX tables, and canonical joins.</x:v>
      </x:c>
      <x:c r="B2" s="6"/>
      <x:c r="C2" s="6"/>
      <x:c r="D2" s="6"/>
      <x:c r="E2" s="6"/>
    </x:row>
    <x:row r="3">
      <x:c r="A3" s="6"/>
      <x:c r="B3" s="6"/>
      <x:c r="C3" s="6"/>
      <x:c r="D3" s="6"/>
      <x:c r="E3" s="6"/>
    </x:row>
    <x:row r="5" ht="34" customHeight="1">
      <x:c r="A5" s="73" t="str">
        <x:v>Source</x:v>
      </x:c>
      <x:c r="B5" s="73" t="str">
        <x:v>Path</x:v>
      </x:c>
      <x:c r="C5" s="73" t="str">
        <x:v>Bytes</x:v>
      </x:c>
      <x:c r="D5" s="73" t="str">
        <x:v>SHA-256</x:v>
      </x:c>
      <x:c r="E5" s="73" t="str">
        <x:v>Snapshot date</x:v>
      </x:c>
    </x:row>
    <x:row r="6">
      <x:c r="A6" s="16" t="str">
        <x:v>Claude Opus 5 normalized evidence bundle</x:v>
      </x:c>
      <x:c r="B6" s="16" t="str">
        <x:v>./sources/claude_opus_5_evidence_2026-07-31.json</x:v>
      </x:c>
      <x:c r="C6" s="74" t="n">
        <x:v>7431</x:v>
      </x:c>
      <x:c r="D6" s="16" t="str">
        <x:v>f2277d6b2608ba418257eda09b83a198600d466c2d1a1d6c5a56e28f30317ae5</x:v>
      </x:c>
      <x:c r="E6" s="30" t="n">
        <x:v>46234</x:v>
      </x:c>
    </x:row>
    <x:row r="7">
      <x:c r="A7" s="17" t="str">
        <x:v>Claude Opus 5 raw source — anthropic_model_overview</x:v>
      </x:c>
      <x:c r="B7" s="17" t="str">
        <x:v>./sources/claude_opus_5_anthropic_model_overview_2026-07-31.html.gz</x:v>
      </x:c>
      <x:c r="C7" s="75" t="n">
        <x:v>208510</x:v>
      </x:c>
      <x:c r="D7" s="17" t="str">
        <x:v>27d045cd02ff58b131087db93d3b04940cfa5b573de8c9fd9cddbadca96ac2ad</x:v>
      </x:c>
      <x:c r="E7" s="31" t="n">
        <x:v>46234</x:v>
      </x:c>
    </x:row>
    <x:row r="8">
      <x:c r="A8" s="17" t="str">
        <x:v>Claude Opus 5 raw source — anthropic_news</x:v>
      </x:c>
      <x:c r="B8" s="17" t="str">
        <x:v>./sources/claude_opus_5_anthropic_news_2026-07-31.html.gz</x:v>
      </x:c>
      <x:c r="C8" s="75" t="n">
        <x:v>64942</x:v>
      </x:c>
      <x:c r="D8" s="17" t="str">
        <x:v>ebec0339c1111b0a08bf206d3947a13763523aeff1e662e218893bf3f8a983ad</x:v>
      </x:c>
      <x:c r="E8" s="31" t="n">
        <x:v>46234</x:v>
      </x:c>
    </x:row>
    <x:row r="9">
      <x:c r="A9" s="17" t="str">
        <x:v>Claude Opus 5 raw source — anthropic_system_card</x:v>
      </x:c>
      <x:c r="B9" s="17" t="str">
        <x:v>./sources/claude_opus_5_system_card_2026-07-31.pdf</x:v>
      </x:c>
      <x:c r="C9" s="75" t="n">
        <x:v>15994568</x:v>
      </x:c>
      <x:c r="D9" s="17" t="str">
        <x:v>897768f0f6f1724f3109279ab3f6458c9fbf496b56d5d2be14cab3a4f91ca472</x:v>
      </x:c>
      <x:c r="E9" s="31" t="n">
        <x:v>46234</x:v>
      </x:c>
    </x:row>
    <x:row r="10">
      <x:c r="A10" s="17" t="str">
        <x:v>Claude Opus 5 raw source — anthropic_whats_new</x:v>
      </x:c>
      <x:c r="B10" s="17" t="str">
        <x:v>./sources/claude_opus_5_anthropic_whats_new_2026-07-31.html.gz</x:v>
      </x:c>
      <x:c r="C10" s="75" t="n">
        <x:v>216558</x:v>
      </x:c>
      <x:c r="D10" s="17" t="str">
        <x:v>5ded904d8ea2acbfd209b413ab33bf347de049bdb8f3a7988293708bc807d3d6</x:v>
      </x:c>
      <x:c r="E10" s="31" t="n">
        <x:v>46234</x:v>
      </x:c>
    </x:row>
    <x:row r="11">
      <x:c r="A11" s="17" t="str">
        <x:v>Claude Opus 5 raw source — artificial_analysis_launch_article</x:v>
      </x:c>
      <x:c r="B11" s="17" t="str">
        <x:v>./sources/claude_opus_5_artificial_analysis_article_2026-07-31.html.gz</x:v>
      </x:c>
      <x:c r="C11" s="75" t="n">
        <x:v>49099</x:v>
      </x:c>
      <x:c r="D11" s="17" t="str">
        <x:v>f7f4be299c0569d8ca27be8cb882738c4628c8c9753002df808e151c43366e28</x:v>
      </x:c>
      <x:c r="E11" s="31" t="n">
        <x:v>46234</x:v>
      </x:c>
    </x:row>
    <x:row r="12">
      <x:c r="A12" s="17" t="str">
        <x:v>Claude Opus 5 raw source — artificial_analysis_model_page</x:v>
      </x:c>
      <x:c r="B12" s="17" t="str">
        <x:v>./sources/claude_opus_5_artificial_analysis_2026-07-31.html.gz</x:v>
      </x:c>
      <x:c r="C12" s="75" t="n">
        <x:v>420474</x:v>
      </x:c>
      <x:c r="D12" s="17" t="str">
        <x:v>ebda24a4d59535f3499f5cce56bbd038f2293118fa97678fbaa31d0411183983</x:v>
      </x:c>
      <x:c r="E12" s="31" t="n">
        <x:v>46234</x:v>
      </x:c>
    </x:row>
    <x:row r="13">
      <x:c r="A13" s="17" t="str">
        <x:v>Claude Opus 5 raw source — epoch_all_ai_models</x:v>
      </x:c>
      <x:c r="B13" s="17" t="str">
        <x:v>./sources/epoch_all_ai_models_2026-07-31.csv</x:v>
      </x:c>
      <x:c r="C13" s="75" t="n">
        <x:v>6732522</x:v>
      </x:c>
      <x:c r="D13" s="17" t="str">
        <x:v>0d1fcfc497cccc1079068a1ec3031e30e97ad5c8e6f5b5d43baceac3778ba579</x:v>
      </x:c>
      <x:c r="E13" s="31" t="n">
        <x:v>46234</x:v>
      </x:c>
    </x:row>
    <x:row r="14">
      <x:c r="A14" s="17" t="str">
        <x:v>Claude Opus 5 raw source — epoch_benchmark_data</x:v>
      </x:c>
      <x:c r="B14" s="17" t="str">
        <x:v>./sources/epoch_benchmark_data_2026-07-31.zip</x:v>
      </x:c>
      <x:c r="C14" s="75" t="n">
        <x:v>432230</x:v>
      </x:c>
      <x:c r="D14" s="17" t="str">
        <x:v>cc844ca094e4372ff81eb636f3503317d1d495d4f4c493bd6b7a37dd5f83049c</x:v>
      </x:c>
      <x:c r="E14" s="31" t="n">
        <x:v>46234</x:v>
      </x:c>
    </x:row>
    <x:row r="15">
      <x:c r="A15" s="17" t="str">
        <x:v>Claude Opus 5 raw source — epoch_eci_benchmarks</x:v>
      </x:c>
      <x:c r="B15" s="17" t="str">
        <x:v>./sources/epoch_eci_benchmarks_2026-07-31.csv</x:v>
      </x:c>
      <x:c r="C15" s="75" t="n">
        <x:v>306562</x:v>
      </x:c>
      <x:c r="D15" s="17" t="str">
        <x:v>d7cad7a8595347a62a2f832205aae579e371f05afe6ab08bc9506631e38c70d1</x:v>
      </x:c>
      <x:c r="E15" s="31" t="n">
        <x:v>46234</x:v>
      </x:c>
    </x:row>
    <x:row r="16">
      <x:c r="A16" s="17" t="str">
        <x:v>Claude Opus 5 raw source — metr_horizon</x:v>
      </x:c>
      <x:c r="B16" s="17" t="str">
        <x:v>./sources/metr_benchmark_results_1_1_2026-07-31.yaml</x:v>
      </x:c>
      <x:c r="C16" s="75" t="n">
        <x:v>16255</x:v>
      </x:c>
      <x:c r="D16" s="17" t="str">
        <x:v>aae31902b0519a4da73e16643915e5e8aca13cd3315c3aac893ce3d6dfe92ad9</x:v>
      </x:c>
      <x:c r="E16" s="31" t="n">
        <x:v>46234</x:v>
      </x:c>
    </x:row>
    <x:row r="17">
      <x:c r="A17" s="17" t="str">
        <x:v>Claude Opus 5 raw source — openrouter_catalog</x:v>
      </x:c>
      <x:c r="B17" s="17" t="str">
        <x:v>./sources/claude_opus_5_openrouter_catalog_2026-07-31.json.gz</x:v>
      </x:c>
      <x:c r="C17" s="75" t="n">
        <x:v>65138</x:v>
      </x:c>
      <x:c r="D17" s="17" t="str">
        <x:v>f3083683f2af01788379db7e349d01ef805b2d13b0d020b7f945f691f1f7dfbd</x:v>
      </x:c>
      <x:c r="E17" s="31" t="n">
        <x:v>46234</x:v>
      </x:c>
    </x:row>
    <x:row r="18">
      <x:c r="A18" s="17" t="str">
        <x:v>ECI workbook</x:v>
      </x:c>
      <x:c r="B18" s="17" t="str">
        <x:v>./sources/input_eci_parameter_regression_workbook_2026-07-17.xlsx</x:v>
      </x:c>
      <x:c r="C18" s="75" t="n">
        <x:v>132428</x:v>
      </x:c>
      <x:c r="D18" s="17" t="str">
        <x:v>e085ec57793c1bed7231df03035f880000e41581700eb868152d41fe6406a3dc</x:v>
      </x:c>
      <x:c r="E18" s="31" t="n">
        <x:v>46234</x:v>
      </x:c>
    </x:row>
    <x:row r="19">
      <x:c r="A19" s="17" t="str">
        <x:v>Epoch AI all-models CSV</x:v>
      </x:c>
      <x:c r="B19" s="17" t="str">
        <x:v>./sources/epoch_all_ai_models_2026-07-31.csv</x:v>
      </x:c>
      <x:c r="C19" s="75" t="n">
        <x:v>6732522</x:v>
      </x:c>
      <x:c r="D19" s="17" t="str">
        <x:v>0d1fcfc497cccc1079068a1ec3031e30e97ad5c8e6f5b5d43baceac3778ba579</x:v>
      </x:c>
      <x:c r="E19" s="31" t="n">
        <x:v>46234</x:v>
      </x:c>
    </x:row>
    <x:row r="20">
      <x:c r="A20" s="17" t="str">
        <x:v>Epoch Jul-31 atomic snapshot manifest</x:v>
      </x:c>
      <x:c r="B20" s="17" t="str">
        <x:v>./sources/epoch_snapshot_manifest_2026-07-31.json</x:v>
      </x:c>
      <x:c r="C20" s="75" t="n">
        <x:v>2468</x:v>
      </x:c>
      <x:c r="D20" s="17" t="str">
        <x:v>dcd11ed05aa8aee9931b7136c5603604a1dee07dc3e9cef9f90126bd05d01e44</x:v>
      </x:c>
      <x:c r="E20" s="31" t="n">
        <x:v>46234</x:v>
      </x:c>
    </x:row>
    <x:row r="21">
      <x:c r="A21" s="17" t="str">
        <x:v>Epoch AI models archive</x:v>
      </x:c>
      <x:c r="B21" s="17" t="str">
        <x:v>./sources/input_epoch_ai_models_archive_2026-07-17.zip</x:v>
      </x:c>
      <x:c r="C21" s="75" t="n">
        <x:v>3263622</x:v>
      </x:c>
      <x:c r="D21" s="17" t="str">
        <x:v>835d88548f1db982983d2f919131bfceae8ecb5f232eb82572372b05547b3b8a</x:v>
      </x:c>
      <x:c r="E21" s="31" t="n">
        <x:v>46234</x:v>
      </x:c>
    </x:row>
    <x:row r="22">
      <x:c r="A22" s="17" t="str">
        <x:v>Compute-enriched unified observations</x:v>
      </x:c>
      <x:c r="B22" s="17" t="str">
        <x:v>./outputs/019f6c42-2d53-7743-ab07-6293e2618dd7/unified_model_observations_compute_enriched_2026-07-17.csv</x:v>
      </x:c>
      <x:c r="C22" s="75" t="n">
        <x:v>27988842</x:v>
      </x:c>
      <x:c r="D22" s="17" t="str">
        <x:v>c52906493bf4bb5b22dfed9822cf42e23094b97cce10d1264343ba7b9ead9794</x:v>
      </x:c>
      <x:c r="E22" s="31" t="n">
        <x:v>46234</x:v>
      </x:c>
    </x:row>
    <x:row r="23">
      <x:c r="A23" s="17" t="str">
        <x:v>Compute-enriched unified summary</x:v>
      </x:c>
      <x:c r="B23" s="17" t="str">
        <x:v>./outputs/019f6c42-2d53-7743-ab07-6293e2618dd7/unified_model_data_summary_compute_enriched_2026-07-17.json</x:v>
      </x:c>
      <x:c r="C23" s="75" t="n">
        <x:v>2865</x:v>
      </x:c>
      <x:c r="D23" s="17" t="str">
        <x:v>ad7dea8062f2099e10f760f344ccbf45bd3e46b90b37db454e33d746386bfb29</x:v>
      </x:c>
      <x:c r="E23" s="31" t="n">
        <x:v>46234</x:v>
      </x:c>
    </x:row>
    <x:row r="24">
      <x:c r="A24" s="17" t="str">
        <x:v>AA expanded parameter audit</x:v>
      </x:c>
      <x:c r="B24" s="17" t="str">
        <x:v>./outputs/019f6c42-2d53-7743-ab07-6293e2618dd7/aa_expanded_parameter_audit_2026-07-18.json</x:v>
      </x:c>
      <x:c r="C24" s="75" t="n">
        <x:v>20270</x:v>
      </x:c>
      <x:c r="D24" s="17" t="str">
        <x:v>172b4dce48d2bf705d1f9824ddb0f4105be7b114d8b106a7e8a128a664d2308a</x:v>
      </x:c>
      <x:c r="E24" s="31" t="n">
        <x:v>46234</x:v>
      </x:c>
    </x:row>
    <x:row r="25">
      <x:c r="A25" s="17" t="str">
        <x:v>AA expanded parameter panel</x:v>
      </x:c>
      <x:c r="B25" s="17" t="str">
        <x:v>./outputs/019f6c42-2d53-7743-ab07-6293e2618dd7/aa_expanded_parameter_panel_2026-07-18.csv</x:v>
      </x:c>
      <x:c r="C25" s="75" t="n">
        <x:v>38346</x:v>
      </x:c>
      <x:c r="D25" s="17" t="str">
        <x:v>e90578d9330126d2c2eabef50d3712bdac1d5c66ae2964c4bbb079345b9b01d4</x:v>
      </x:c>
      <x:c r="E25" s="31" t="n">
        <x:v>46234</x:v>
      </x:c>
    </x:row>
    <x:row r="26">
      <x:c r="A26" s="17" t="str">
        <x:v>AA expanded held-out predictions</x:v>
      </x:c>
      <x:c r="B26" s="17" t="str">
        <x:v>./outputs/019f6c42-2d53-7743-ab07-6293e2618dd7/aa_expanded_parameter_predictions_2026-07-18.csv</x:v>
      </x:c>
      <x:c r="C26" s="75" t="n">
        <x:v>16224</x:v>
      </x:c>
      <x:c r="D26" s="17" t="str">
        <x:v>1da91efc8e14e693b62a7fef7b4aff54406aff0db1ee19b00ae2a8d92fd9086f</x:v>
      </x:c>
      <x:c r="E26" s="31" t="n">
        <x:v>46234</x:v>
      </x:c>
    </x:row>
    <x:row r="27">
      <x:c r="A27" s="17" t="str">
        <x:v>AA current/exact overlap audit</x:v>
      </x:c>
      <x:c r="B27" s="17" t="str">
        <x:v>./outputs/019f6c42-2d53-7743-ab07-6293e2618dd7/aa_expanded_parameter_overlap_audit_2026-07-18.csv</x:v>
      </x:c>
      <x:c r="C27" s="75" t="n">
        <x:v>5474</x:v>
      </x:c>
      <x:c r="D27" s="17" t="str">
        <x:v>c0fec3f64aa3965495cb6553c37cfaba07d72a9a8fb958a346e448b4af4dc364</x:v>
      </x:c>
      <x:c r="E27" s="31" t="n">
        <x:v>46234</x:v>
      </x:c>
    </x:row>
    <x:row r="28">
      <x:c r="A28" s="17" t="str">
        <x:v>AA detailed raw React-Flight snapshot</x:v>
      </x:c>
      <x:c r="B28" s="17" t="str">
        <x:v>./sources/aa_detailed_snapshot_2026-07-31.html.gz</x:v>
      </x:c>
      <x:c r="C28" s="75" t="n">
        <x:v>421664</x:v>
      </x:c>
      <x:c r="D28" s="17" t="str">
        <x:v>e767200f33263fdea9cadb5f61e347ab0d9bed85ca8d9dc0a066e679067375b6</x:v>
      </x:c>
      <x:c r="E28" s="31" t="n">
        <x:v>46234</x:v>
      </x:c>
    </x:row>
    <x:row r="29">
      <x:c r="A29" s="17" t="str">
        <x:v>AA detailed 587-model ledger</x:v>
      </x:c>
      <x:c r="B29" s="17" t="str">
        <x:v>./sources/aa_detailed_model_signals_2026-07-31.csv</x:v>
      </x:c>
      <x:c r="C29" s="75" t="n">
        <x:v>2387946</x:v>
      </x:c>
      <x:c r="D29" s="17" t="str">
        <x:v>c00553aa052e8e5fd40bf84637bc17663e407b5f6d348ddb1140c2df48b39404</x:v>
      </x:c>
      <x:c r="E29" s="31" t="n">
        <x:v>46234</x:v>
      </x:c>
    </x:row>
    <x:row r="30">
      <x:c r="A30" s="17" t="str">
        <x:v>AA detailed collection metadata</x:v>
      </x:c>
      <x:c r="B30" s="17" t="str">
        <x:v>./sources/aa_detailed_collection_metadata_2026-07-31.json</x:v>
      </x:c>
      <x:c r="C30" s="75" t="n">
        <x:v>1386</x:v>
      </x:c>
      <x:c r="D30" s="17" t="str">
        <x:v>ffabf480cde516300c0a480dd1fbddd01db0ba9af34c7cc59e78fc0e8e9a5f79</x:v>
      </x:c>
      <x:c r="E30" s="31" t="n">
        <x:v>46234</x:v>
      </x:c>
    </x:row>
    <x:row r="31">
      <x:c r="A31" s="17" t="str">
        <x:v>AA primary-source calibration overrides</x:v>
      </x:c>
      <x:c r="B31" s="17" t="str">
        <x:v>./sources/aa_calibration_primary_overrides_2026-07-31.json</x:v>
      </x:c>
      <x:c r="C31" s="75" t="n">
        <x:v>9561</x:v>
      </x:c>
      <x:c r="D31" s="17" t="str">
        <x:v>339b8de4365de2dca8b85243f479dfd3768d6dd81f178d38a303a7f0feff0c79</x:v>
      </x:c>
      <x:c r="E31" s="31" t="n">
        <x:v>46234</x:v>
      </x:c>
    </x:row>
    <x:row r="32">
      <x:c r="A32" s="17" t="str">
        <x:v>AA override raw evidence — aa-motif-3-beta-open-weights-2026-07-31 — commit_pinned_model_card</x:v>
      </x:c>
      <x:c r="B32" s="17" t="str">
        <x:v>./sources/aa_calibration_evidence/motif_3_beta_readme_eee2817.md</x:v>
      </x:c>
      <x:c r="C32" s="75" t="n">
        <x:v>4681</x:v>
      </x:c>
      <x:c r="D32" s="17" t="str">
        <x:v>99b3f5c9c3607ca945fbcd81444d8dd70c7853ca36cb12c347feba8928dde240</x:v>
      </x:c>
      <x:c r="E32" s="31" t="n">
        <x:v>46234</x:v>
      </x:c>
    </x:row>
    <x:row r="33">
      <x:c r="A33" s="17" t="str">
        <x:v>AA override raw evidence — aa-motif-3-beta-open-weights-2026-07-31 — commit_pinned_hugging_face_model_api</x:v>
      </x:c>
      <x:c r="B33" s="17" t="str">
        <x:v>./sources/aa_calibration_evidence/motif_3_beta_hf_api_eee2817.json</x:v>
      </x:c>
      <x:c r="C33" s="75" t="n">
        <x:v>483</x:v>
      </x:c>
      <x:c r="D33" s="17" t="str">
        <x:v>469bc665426ec0500d39e5ffc1fea43c0d4b37445f76c4022011034b94090f97</x:v>
      </x:c>
      <x:c r="E33" s="31" t="n">
        <x:v>46234</x:v>
      </x:c>
    </x:row>
    <x:row r="34">
      <x:c r="A34" s="17" t="str">
        <x:v>AA override raw evidence — aa-motif-2-12-7b-reasoning-open-weights-2026-07-31 — commit_pinned_model_card</x:v>
      </x:c>
      <x:c r="B34" s="17" t="str">
        <x:v>./sources/aa_calibration_evidence/motif_2_12_7b_reasoning_readme_02d0608.md</x:v>
      </x:c>
      <x:c r="C34" s="75" t="n">
        <x:v>3746</x:v>
      </x:c>
      <x:c r="D34" s="17" t="str">
        <x:v>012a563e2fccc4636132d5290fefe37c6a564bcbadea4d4e0ce9b8744e6be2be</x:v>
      </x:c>
      <x:c r="E34" s="31" t="n">
        <x:v>46234</x:v>
      </x:c>
    </x:row>
    <x:row r="35">
      <x:c r="A35" s="17" t="str">
        <x:v>AA override raw evidence — aa-motif-2-12-7b-reasoning-open-weights-2026-07-31 — commit_pinned_config</x:v>
      </x:c>
      <x:c r="B35" s="17" t="str">
        <x:v>./sources/aa_calibration_evidence/motif_2_12_7b_reasoning_config_02d0608.json</x:v>
      </x:c>
      <x:c r="C35" s="75" t="n">
        <x:v>1181</x:v>
      </x:c>
      <x:c r="D35" s="17" t="str">
        <x:v>96cf9dceebd739abd0e09501605d72757d53485f5f2ee9a552bf5dab82398814</x:v>
      </x:c>
      <x:c r="E35" s="31" t="n">
        <x:v>46234</x:v>
      </x:c>
    </x:row>
    <x:row r="36">
      <x:c r="A36" s="17" t="str">
        <x:v>AA override raw evidence — aa-motif-2-12-7b-reasoning-open-weights-2026-07-31 — commit_pinned_hugging_face_model_api</x:v>
      </x:c>
      <x:c r="B36" s="17" t="str">
        <x:v>./sources/aa_calibration_evidence/motif_2_12_7b_reasoning_hf_api_02d0608.json</x:v>
      </x:c>
      <x:c r="C36" s="75" t="n">
        <x:v>536</x:v>
      </x:c>
      <x:c r="D36" s="17" t="str">
        <x:v>31653c8ab94cc873a3fa0997c6f73996c26a17d72af3a07b3ef9fb3abe427479</x:v>
      </x:c>
      <x:c r="E36" s="31" t="n">
        <x:v>46234</x:v>
      </x:c>
    </x:row>
    <x:row r="37">
      <x:c r="A37" s="17" t="str">
        <x:v>AA override raw evidence — aa-motif-2-12-7b-reasoning-open-weights-2026-07-31 — hugging_face_commit_history</x:v>
      </x:c>
      <x:c r="B37" s="17" t="str">
        <x:v>./sources/aa_calibration_evidence/motif_2_12_7b_reasoning_hf_commits_2026-03-10.json</x:v>
      </x:c>
      <x:c r="C37" s="75" t="n">
        <x:v>4794</x:v>
      </x:c>
      <x:c r="D37" s="17" t="str">
        <x:v>b2a33c294aeb5408e7353773d7b492c14ff68bcc2dba632807f19f8cf2ebb14e</x:v>
      </x:c>
      <x:c r="E37" s="31" t="n">
        <x:v>46234</x:v>
      </x:c>
    </x:row>
    <x:row r="38">
      <x:c r="A38" s="17" t="str">
        <x:v>AA parameter-label availability ledger</x:v>
      </x:c>
      <x:c r="B38" s="17" t="str">
        <x:v>./sources/aa_parameter_label_availability_2026-07-31.json</x:v>
      </x:c>
      <x:c r="C38" s="75" t="n">
        <x:v>20148</x:v>
      </x:c>
      <x:c r="D38" s="17" t="str">
        <x:v>ddcb74ba7234af648d6712be4c24ac23cb185f388d61844f39aabecdc9a7d845</x:v>
      </x:c>
      <x:c r="E38" s="31" t="n">
        <x:v>46234</x:v>
      </x:c>
    </x:row>
    <x:row r="39">
      <x:c r="A39" s="17" t="str">
        <x:v>AA label-timing raw evidence — aa-label-longcat-flash-lite-2026-01-29 — hugging_face_model_api</x:v>
      </x:c>
      <x:c r="B39" s="17" t="str">
        <x:v>./sources/aa_parameter_label_availability_evidence_2026-07-31/aa-label-longcat-flash-lite-2026-01-29__hugging_face_model_api.json</x:v>
      </x:c>
      <x:c r="C39" s="75" t="n">
        <x:v>9073</x:v>
      </x:c>
      <x:c r="D39" s="17" t="str">
        <x:v>89e2abe5443efe5fa26b952a7138c2f05d483232b9ffd9044227817e2c893b90</x:v>
      </x:c>
      <x:c r="E39" s="31" t="n">
        <x:v>46234</x:v>
      </x:c>
    </x:row>
    <x:row r="40">
      <x:c r="A40" s="17" t="str">
        <x:v>AA label-timing raw evidence — aa-label-longcat-flash-lite-2026-01-29 — hugging_face_commit_history</x:v>
      </x:c>
      <x:c r="B40" s="17" t="str">
        <x:v>./sources/aa_parameter_label_availability_evidence_2026-07-31/aa-label-longcat-flash-lite-2026-01-29__hugging_face_commit_history.json</x:v>
      </x:c>
      <x:c r="C40" s="75" t="n">
        <x:v>27596</x:v>
      </x:c>
      <x:c r="D40" s="17" t="str">
        <x:v>b5986d40bf9558ce48afb431abc7ff802b0bd6f543bc72fda917ee0ec2ca5ee7</x:v>
      </x:c>
      <x:c r="E40" s="31" t="n">
        <x:v>46234</x:v>
      </x:c>
    </x:row>
    <x:row r="41">
      <x:c r="A41" s="17" t="str">
        <x:v>AA label-timing raw evidence — aa-label-longcat-flash-lite-2026-01-29 — commit_pinned_config</x:v>
      </x:c>
      <x:c r="B41" s="17" t="str">
        <x:v>./sources/aa_parameter_label_availability_evidence_2026-07-31/aa-label-longcat-flash-lite-2026-01-29__commit_pinned_config.json</x:v>
      </x:c>
      <x:c r="C41" s="75" t="n">
        <x:v>1339</x:v>
      </x:c>
      <x:c r="D41" s="17" t="str">
        <x:v>c5719c2df9c931b11b0336a0fa8bfdceae617c5303d1bad7197436a7daea33a0</x:v>
      </x:c>
      <x:c r="E41" s="31" t="n">
        <x:v>46234</x:v>
      </x:c>
    </x:row>
    <x:row r="42">
      <x:c r="A42" s="17" t="str">
        <x:v>AA label-timing raw evidence — aa-label-longcat-flash-lite-2026-01-29 — commit_pinned_model_card</x:v>
      </x:c>
      <x:c r="B42" s="17" t="str">
        <x:v>./sources/aa_parameter_label_availability_evidence_2026-07-31/aa-label-longcat-flash-lite-2026-01-29__commit_pinned_model_card.md</x:v>
      </x:c>
      <x:c r="C42" s="75" t="n">
        <x:v>10296</x:v>
      </x:c>
      <x:c r="D42" s="17" t="str">
        <x:v>b23e647f56fd30a03523be4ab94f5022a5327cfcb83eb5b69320c8b26cbee714</x:v>
      </x:c>
      <x:c r="E42" s="31" t="n">
        <x:v>46234</x:v>
      </x:c>
    </x:row>
    <x:row r="43">
      <x:c r="A43" s="17" t="str">
        <x:v>AA label-timing raw evidence — aa-label-longcat-flash-lite-2026-01-29 — first_party_label_source</x:v>
      </x:c>
      <x:c r="B43" s="17" t="str">
        <x:v>./sources/aa_parameter_label_availability_evidence_2026-07-31/aa-label-longcat-flash-lite-2026-01-29__first_party_label_source.html</x:v>
      </x:c>
      <x:c r="C43" s="75" t="n">
        <x:v>43403</x:v>
      </x:c>
      <x:c r="D43" s="17" t="str">
        <x:v>3323609924fe41785bdb00edfc2f655cfa18e5dea8b1e992a0f44209b4cab5d3</x:v>
      </x:c>
      <x:c r="E43" s="31" t="n">
        <x:v>46234</x:v>
      </x:c>
    </x:row>
    <x:row r="44">
      <x:c r="A44" s="17" t="str">
        <x:v>AA label-timing raw evidence — aa-label-minimax-m2-7-2026-04-09 — hugging_face_model_api</x:v>
      </x:c>
      <x:c r="B44" s="17" t="str">
        <x:v>./sources/aa_parameter_label_availability_evidence_2026-07-31/aa-label-minimax-m2-7-2026-04-09__hugging_face_model_api.json</x:v>
      </x:c>
      <x:c r="C44" s="75" t="n">
        <x:v>18181</x:v>
      </x:c>
      <x:c r="D44" s="17" t="str">
        <x:v>102169550714100c8fd01a3d922e1e1313b5e71b827d706b65f4f894b36748f9</x:v>
      </x:c>
      <x:c r="E44" s="31" t="n">
        <x:v>46234</x:v>
      </x:c>
    </x:row>
    <x:row r="45">
      <x:c r="A45" s="17" t="str">
        <x:v>AA label-timing raw evidence — aa-label-minimax-m2-7-2026-04-09 — hugging_face_commit_history</x:v>
      </x:c>
      <x:c r="B45" s="17" t="str">
        <x:v>./sources/aa_parameter_label_availability_evidence_2026-07-31/aa-label-minimax-m2-7-2026-04-09__hugging_face_commit_history.json</x:v>
      </x:c>
      <x:c r="C45" s="75" t="n">
        <x:v>6421</x:v>
      </x:c>
      <x:c r="D45" s="17" t="str">
        <x:v>6880c6d3837f120da6641bee8d97a876b284c845a5e482035158914d225f9140</x:v>
      </x:c>
      <x:c r="E45" s="31" t="n">
        <x:v>46234</x:v>
      </x:c>
    </x:row>
    <x:row r="46">
      <x:c r="A46" s="17" t="str">
        <x:v>AA label-timing raw evidence — aa-label-minimax-m2-7-2026-04-09 — commit_pinned_config</x:v>
      </x:c>
      <x:c r="B46" s="17" t="str">
        <x:v>./sources/aa_parameter_label_availability_evidence_2026-07-31/aa-label-minimax-m2-7-2026-04-09__commit_pinned_config.json</x:v>
      </x:c>
      <x:c r="C46" s="75" t="n">
        <x:v>1652</x:v>
      </x:c>
      <x:c r="D46" s="17" t="str">
        <x:v>3372a31ecbdba614b309cfa5b3dfec33ceea3c580cb9612ff35345d92ced8618</x:v>
      </x:c>
      <x:c r="E46" s="31" t="n">
        <x:v>46234</x:v>
      </x:c>
    </x:row>
    <x:row r="47">
      <x:c r="A47" s="17" t="str">
        <x:v>AA label-timing raw evidence — aa-label-minimax-m2-7-2026-04-09 — commit_pinned_model_card</x:v>
      </x:c>
      <x:c r="B47" s="17" t="str">
        <x:v>./sources/aa_parameter_label_availability_evidence_2026-07-31/aa-label-minimax-m2-7-2026-04-09__commit_pinned_model_card.md</x:v>
      </x:c>
      <x:c r="C47" s="75" t="n">
        <x:v>24571</x:v>
      </x:c>
      <x:c r="D47" s="17" t="str">
        <x:v>d0a0743fd312760e619049cdecb347344cd3beea48a867f2b277481d79ea06ba</x:v>
      </x:c>
      <x:c r="E47" s="31" t="n">
        <x:v>46234</x:v>
      </x:c>
    </x:row>
    <x:row r="48">
      <x:c r="A48" s="17" t="str">
        <x:v>AA label-timing raw evidence — aa-label-minimax-m2-7-2026-04-09 — first_party_launch_page</x:v>
      </x:c>
      <x:c r="B48" s="17" t="str">
        <x:v>./sources/aa_parameter_label_availability_evidence_2026-07-31/aa-label-minimax-m2-7-2026-04-09__first_party_launch_page.html</x:v>
      </x:c>
      <x:c r="C48" s="75" t="n">
        <x:v>101911</x:v>
      </x:c>
      <x:c r="D48" s="17" t="str">
        <x:v>2a42caede98841a19ce51e74859278029ebd493903a8d23432266fd1743a14d4</x:v>
      </x:c>
      <x:c r="E48" s="31" t="n">
        <x:v>46234</x:v>
      </x:c>
    </x:row>
    <x:row r="49">
      <x:c r="A49" s="17" t="str">
        <x:v>AA label-timing raw evidence — aa-label-mimo-v2-5-2026-04-22 — hugging_face_model_api</x:v>
      </x:c>
      <x:c r="B49" s="17" t="str">
        <x:v>./sources/aa_parameter_label_availability_evidence_2026-07-31/aa-label-mimo-v2-5-2026-04-22__hugging_face_model_api.json</x:v>
      </x:c>
      <x:c r="C49" s="75" t="n">
        <x:v>12077</x:v>
      </x:c>
      <x:c r="D49" s="17" t="str">
        <x:v>c4b713c73a7cea22f2502abc610c50894713fa50bd4e8dee948e1be7b9511de8</x:v>
      </x:c>
      <x:c r="E49" s="31" t="n">
        <x:v>46234</x:v>
      </x:c>
    </x:row>
    <x:row r="50">
      <x:c r="A50" s="17" t="str">
        <x:v>AA label-timing raw evidence — aa-label-mimo-v2-5-2026-04-22 — hugging_face_commit_history</x:v>
      </x:c>
      <x:c r="B50" s="17" t="str">
        <x:v>./sources/aa_parameter_label_availability_evidence_2026-07-31/aa-label-mimo-v2-5-2026-04-22__hugging_face_commit_history.json</x:v>
      </x:c>
      <x:c r="C50" s="75" t="n">
        <x:v>5005</x:v>
      </x:c>
      <x:c r="D50" s="17" t="str">
        <x:v>139415d50cc77ce0b96cd6bea40b1eb77cc2a1309e553a01eb9f05b403739a7f</x:v>
      </x:c>
      <x:c r="E50" s="31" t="n">
        <x:v>46234</x:v>
      </x:c>
    </x:row>
    <x:row r="51">
      <x:c r="A51" s="17" t="str">
        <x:v>AA label-timing raw evidence — aa-label-mimo-v2-5-2026-04-22 — commit_pinned_config</x:v>
      </x:c>
      <x:c r="B51" s="17" t="str">
        <x:v>./sources/aa_parameter_label_availability_evidence_2026-07-31/aa-label-mimo-v2-5-2026-04-22__commit_pinned_config.json</x:v>
      </x:c>
      <x:c r="C51" s="75" t="n">
        <x:v>8145</x:v>
      </x:c>
      <x:c r="D51" s="17" t="str">
        <x:v>48f5c3616813a76d80d1895f3b6cc1d8df9b0b2a34d732fd825cab670ebfc8a5</x:v>
      </x:c>
      <x:c r="E51" s="31" t="n">
        <x:v>46234</x:v>
      </x:c>
    </x:row>
    <x:row r="52">
      <x:c r="A52" s="17" t="str">
        <x:v>AA label-timing raw evidence — aa-label-mimo-v2-5-2026-04-22 — commit_pinned_model_card</x:v>
      </x:c>
      <x:c r="B52" s="17" t="str">
        <x:v>./sources/aa_parameter_label_availability_evidence_2026-07-31/aa-label-mimo-v2-5-2026-04-22__commit_pinned_model_card.md</x:v>
      </x:c>
      <x:c r="C52" s="75" t="n">
        <x:v>10338</x:v>
      </x:c>
      <x:c r="D52" s="17" t="str">
        <x:v>31bfe317627714a8cbc9f4102b826d8370b202fce93b582074ef0cdc3b2c099a</x:v>
      </x:c>
      <x:c r="E52" s="31" t="n">
        <x:v>46234</x:v>
      </x:c>
    </x:row>
    <x:row r="53">
      <x:c r="A53" s="17" t="str">
        <x:v>AA label-timing raw evidence — aa-label-mimo-v2-5-2026-04-22 — first_party_label_source</x:v>
      </x:c>
      <x:c r="B53" s="17" t="str">
        <x:v>./sources/aa_parameter_label_availability_evidence_2026-07-31/aa-label-mimo-v2-5-2026-04-22__first_party_label_source.html</x:v>
      </x:c>
      <x:c r="C53" s="75" t="n">
        <x:v>18250</x:v>
      </x:c>
      <x:c r="D53" s="17" t="str">
        <x:v>b470a6bf40358a35bd927c87361597e22c51a5ff7fb677660e166e6a45961f06</x:v>
      </x:c>
      <x:c r="E53" s="31" t="n">
        <x:v>46234</x:v>
      </x:c>
    </x:row>
    <x:row r="54">
      <x:c r="A54" s="17" t="str">
        <x:v>AA label-timing raw evidence — aa-label-minimax-m3-2026-06-12 — hugging_face_model_api</x:v>
      </x:c>
      <x:c r="B54" s="17" t="str">
        <x:v>./sources/aa_parameter_label_availability_evidence_2026-07-31/aa-label-minimax-m3-2026-06-12__hugging_face_model_api.json</x:v>
      </x:c>
      <x:c r="C54" s="75" t="n">
        <x:v>18645</x:v>
      </x:c>
      <x:c r="D54" s="17" t="str">
        <x:v>2ea4de95a54b646abf7d354123d2fef559e33bb184857c177f0ab32860c2c336</x:v>
      </x:c>
      <x:c r="E54" s="31" t="n">
        <x:v>46234</x:v>
      </x:c>
    </x:row>
    <x:row r="55">
      <x:c r="A55" s="17" t="str">
        <x:v>AA label-timing raw evidence — aa-label-minimax-m3-2026-06-12 — hugging_face_commit_history</x:v>
      </x:c>
      <x:c r="B55" s="17" t="str">
        <x:v>./sources/aa_parameter_label_availability_evidence_2026-07-31/aa-label-minimax-m3-2026-06-12__hugging_face_commit_history.json</x:v>
      </x:c>
      <x:c r="C55" s="75" t="n">
        <x:v>5076</x:v>
      </x:c>
      <x:c r="D55" s="17" t="str">
        <x:v>bd802a0bd90ebd397028dd78730da48f6e3fad52d7c53933e94965d804ae293f</x:v>
      </x:c>
      <x:c r="E55" s="31" t="n">
        <x:v>46234</x:v>
      </x:c>
    </x:row>
    <x:row r="56">
      <x:c r="A56" s="17" t="str">
        <x:v>AA label-timing raw evidence — aa-label-minimax-m3-2026-06-12 — commit_pinned_config</x:v>
      </x:c>
      <x:c r="B56" s="17" t="str">
        <x:v>./sources/aa_parameter_label_availability_evidence_2026-07-31/aa-label-minimax-m3-2026-06-12__commit_pinned_config.json</x:v>
      </x:c>
      <x:c r="C56" s="75" t="n">
        <x:v>5254</x:v>
      </x:c>
      <x:c r="D56" s="17" t="str">
        <x:v>c9c97ce1e4eece60012d5a10ea87717458bfb1f19c2c7a615a3dbff83d090c6b</x:v>
      </x:c>
      <x:c r="E56" s="31" t="n">
        <x:v>46234</x:v>
      </x:c>
    </x:row>
    <x:row r="57">
      <x:c r="A57" s="17" t="str">
        <x:v>AA label-timing raw evidence — aa-label-minimax-m3-2026-06-12 — commit_pinned_model_card</x:v>
      </x:c>
      <x:c r="B57" s="17" t="str">
        <x:v>./sources/aa_parameter_label_availability_evidence_2026-07-31/aa-label-minimax-m3-2026-06-12__commit_pinned_model_card.md</x:v>
      </x:c>
      <x:c r="C57" s="75" t="n">
        <x:v>4584</x:v>
      </x:c>
      <x:c r="D57" s="17" t="str">
        <x:v>03dc56061db0f91e054c9194b74541a6d0616c6892f01fae6612bdd352d7a16f</x:v>
      </x:c>
      <x:c r="E57" s="31" t="n">
        <x:v>46234</x:v>
      </x:c>
    </x:row>
    <x:row r="58">
      <x:c r="A58" s="17" t="str">
        <x:v>AA label-timing raw evidence — aa-label-minimax-m3-2026-06-12 — first_party_launch_page</x:v>
      </x:c>
      <x:c r="B58" s="17" t="str">
        <x:v>./sources/aa_parameter_label_availability_evidence_2026-07-31/aa-label-minimax-m3-2026-06-12__first_party_launch_page.html</x:v>
      </x:c>
      <x:c r="C58" s="75" t="n">
        <x:v>127669</x:v>
      </x:c>
      <x:c r="D58" s="17" t="str">
        <x:v>b6c35e9ca6f5d69c4eada19cf97c68491e1e90b5eaffee3b0f5190001eafb732</x:v>
      </x:c>
      <x:c r="E58" s="31" t="n">
        <x:v>46234</x:v>
      </x:c>
    </x:row>
    <x:row r="59">
      <x:c r="A59" s="17" t="str">
        <x:v>AA label-timing raw evidence — aa-label-nex-n2-pro-2026-06-03 — hugging_face_model_api</x:v>
      </x:c>
      <x:c r="B59" s="17" t="str">
        <x:v>./sources/aa_parameter_label_availability_evidence_2026-07-31/aa-label-nex-n2-pro-2026-06-03__hugging_face_model_api.json</x:v>
      </x:c>
      <x:c r="C59" s="75" t="n">
        <x:v>16451</x:v>
      </x:c>
      <x:c r="D59" s="17" t="str">
        <x:v>b84e4de07c881d3fce7cd5fd38941de3a052cd70a65a09b160b2746bdf8c649d</x:v>
      </x:c>
      <x:c r="E59" s="31" t="n">
        <x:v>46234</x:v>
      </x:c>
    </x:row>
    <x:row r="60">
      <x:c r="A60" s="17" t="str">
        <x:v>AA label-timing raw evidence — aa-label-nex-n2-pro-2026-06-03 — hugging_face_commit_history</x:v>
      </x:c>
      <x:c r="B60" s="17" t="str">
        <x:v>./sources/aa_parameter_label_availability_evidence_2026-07-31/aa-label-nex-n2-pro-2026-06-03__hugging_face_commit_history.json</x:v>
      </x:c>
      <x:c r="C60" s="75" t="n">
        <x:v>3897</x:v>
      </x:c>
      <x:c r="D60" s="17" t="str">
        <x:v>35392481ebd28c116931133b1a34ed397a5895337c022327e4235495daad4604</x:v>
      </x:c>
      <x:c r="E60" s="31" t="n">
        <x:v>46234</x:v>
      </x:c>
    </x:row>
    <x:row r="61">
      <x:c r="A61" s="17" t="str">
        <x:v>AA label-timing raw evidence — aa-label-nex-n2-pro-2026-06-03 — commit_pinned_config</x:v>
      </x:c>
      <x:c r="B61" s="17" t="str">
        <x:v>./sources/aa_parameter_label_availability_evidence_2026-07-31/aa-label-nex-n2-pro-2026-06-03__commit_pinned_config.json</x:v>
      </x:c>
      <x:c r="C61" s="75" t="n">
        <x:v>3749</x:v>
      </x:c>
      <x:c r="D61" s="17" t="str">
        <x:v>117cf53ddda3bd6778477e4cfa3371c4f8d6a7adae10a322a4545358e61f56d0</x:v>
      </x:c>
      <x:c r="E61" s="31" t="n">
        <x:v>46234</x:v>
      </x:c>
    </x:row>
    <x:row r="62">
      <x:c r="A62" s="17" t="str">
        <x:v>AA label-timing raw evidence — aa-label-nex-n2-pro-2026-06-03 — commit_pinned_model_card</x:v>
      </x:c>
      <x:c r="B62" s="17" t="str">
        <x:v>./sources/aa_parameter_label_availability_evidence_2026-07-31/aa-label-nex-n2-pro-2026-06-03__commit_pinned_model_card.md</x:v>
      </x:c>
      <x:c r="C62" s="75" t="n">
        <x:v>6474</x:v>
      </x:c>
      <x:c r="D62" s="17" t="str">
        <x:v>5b9de04586801239f13892018630434b81889cd687476361b0d02d56ed769c8d</x:v>
      </x:c>
      <x:c r="E62" s="31" t="n">
        <x:v>46234</x:v>
      </x:c>
    </x:row>
    <x:row r="63">
      <x:c r="A63" s="17" t="str">
        <x:v>AA label-timing raw evidence — aa-label-longcat-2-0-2026-06-30 — hugging_face_model_api</x:v>
      </x:c>
      <x:c r="B63" s="17" t="str">
        <x:v>./sources/aa_parameter_label_availability_evidence_2026-07-31/aa-label-longcat-2-0-2026-06-30__hugging_face_model_api.json</x:v>
      </x:c>
      <x:c r="C63" s="75" t="n">
        <x:v>22233</x:v>
      </x:c>
      <x:c r="D63" s="17" t="str">
        <x:v>46e4abcd862ceb44a594adb1fea2e10afed27eba50cb74fcc839f6c797e58976</x:v>
      </x:c>
      <x:c r="E63" s="31" t="n">
        <x:v>46234</x:v>
      </x:c>
    </x:row>
    <x:row r="64">
      <x:c r="A64" s="17" t="str">
        <x:v>AA label-timing raw evidence — aa-label-longcat-2-0-2026-06-30 — hugging_face_commit_history</x:v>
      </x:c>
      <x:c r="B64" s="17" t="str">
        <x:v>./sources/aa_parameter_label_availability_evidence_2026-07-31/aa-label-longcat-2-0-2026-06-30__hugging_face_commit_history.json</x:v>
      </x:c>
      <x:c r="C64" s="75" t="n">
        <x:v>51934</x:v>
      </x:c>
      <x:c r="D64" s="17" t="str">
        <x:v>2dc06efd1f0ba08059aac6c6bd9bdce7166883bcc1bc1cd85e6271922f972caa</x:v>
      </x:c>
      <x:c r="E64" s="31" t="n">
        <x:v>46234</x:v>
      </x:c>
    </x:row>
    <x:row r="65">
      <x:c r="A65" s="17" t="str">
        <x:v>AA label-timing raw evidence — aa-label-longcat-2-0-2026-06-30 — commit_pinned_config</x:v>
      </x:c>
      <x:c r="B65" s="17" t="str">
        <x:v>./sources/aa_parameter_label_availability_evidence_2026-07-31/aa-label-longcat-2-0-2026-06-30__commit_pinned_config.json</x:v>
      </x:c>
      <x:c r="C65" s="75" t="n">
        <x:v>1522</x:v>
      </x:c>
      <x:c r="D65" s="17" t="str">
        <x:v>c77120ade725b51d4911469fcefccdb46bf31c14465531533a68b74d54df16a5</x:v>
      </x:c>
      <x:c r="E65" s="31" t="n">
        <x:v>46234</x:v>
      </x:c>
    </x:row>
    <x:row r="66">
      <x:c r="A66" s="17" t="str">
        <x:v>AA label-timing raw evidence — aa-label-longcat-2-0-2026-06-30 — commit_pinned_model_card</x:v>
      </x:c>
      <x:c r="B66" s="17" t="str">
        <x:v>./sources/aa_parameter_label_availability_evidence_2026-07-31/aa-label-longcat-2-0-2026-06-30__commit_pinned_model_card.md</x:v>
      </x:c>
      <x:c r="C66" s="75" t="n">
        <x:v>21</x:v>
      </x:c>
      <x:c r="D66" s="17" t="str">
        <x:v>3e0e15fa0c5cc81675bd69af8eb469d128a725c1a7bfc71f03b7877b7b650567</x:v>
      </x:c>
      <x:c r="E66" s="31" t="n">
        <x:v>46234</x:v>
      </x:c>
    </x:row>
    <x:row r="67">
      <x:c r="A67" s="17" t="str">
        <x:v>AA label-timing raw evidence — aa-label-longcat-2-0-2026-06-30 — first_party_label_source</x:v>
      </x:c>
      <x:c r="B67" s="17" t="str">
        <x:v>./sources/aa_parameter_label_availability_evidence_2026-07-31/aa-label-longcat-2-0-2026-06-30__first_party_label_source.html</x:v>
      </x:c>
      <x:c r="C67" s="75" t="n">
        <x:v>130810</x:v>
      </x:c>
      <x:c r="D67" s="17" t="str">
        <x:v>b4f3da932292f5da49185b53923e6b2751f032e0f36e2983528fae3caaec8972</x:v>
      </x:c>
      <x:c r="E67" s="31" t="n">
        <x:v>46234</x:v>
      </x:c>
    </x:row>
    <x:row r="68">
      <x:c r="A68" s="17" t="str">
        <x:v>AA score-publication availability ledger</x:v>
      </x:c>
      <x:c r="B68" s="17" t="str">
        <x:v>./sources/aa_score_availability_2026-07-31.json</x:v>
      </x:c>
      <x:c r="C68" s="75" t="n">
        <x:v>58479</x:v>
      </x:c>
      <x:c r="D68" s="17" t="str">
        <x:v>5d61f803e6cc8de6082400218a9a3c941f93eec7301e6b4aded55d9ec227c9b9</x:v>
      </x:c>
      <x:c r="E68" s="31" t="n">
        <x:v>46234</x:v>
      </x:c>
    </x:row>
    <x:row r="69">
      <x:c r="A69" s="17" t="str">
        <x:v>AA changelog raw API snapshot</x:v>
      </x:c>
      <x:c r="B69" s="17" t="str">
        <x:v>./sources/aa_changelog_2026-07-31.json.gz</x:v>
      </x:c>
      <x:c r="C69" s="75" t="n">
        <x:v>86155</x:v>
      </x:c>
      <x:c r="D69" s="17" t="str">
        <x:v>f0eb36386c6e22de238687e533b5d9a29deddc39039b175edb88739a32b01e5a</x:v>
      </x:c>
      <x:c r="E69" s="31" t="n">
        <x:v>46234</x:v>
      </x:c>
    </x:row>
    <x:row r="70">
      <x:c r="A70" s="17" t="str">
        <x:v>AA score-publication timing audit</x:v>
      </x:c>
      <x:c r="B70" s="17" t="str">
        <x:v>./outputs/019f6c42-2d53-7743-ab07-6293e2618dd7/aa_score_availability_timing_audit_2026-07-31.json</x:v>
      </x:c>
      <x:c r="C70" s="75" t="n">
        <x:v>7118</x:v>
      </x:c>
      <x:c r="D70" s="17" t="str">
        <x:v>9d0eb54084717d8d85c20cd65de97a8d6801081574310b092c881647dd65056a</x:v>
      </x:c>
      <x:c r="E70" s="31" t="n">
        <x:v>46234</x:v>
      </x:c>
    </x:row>
    <x:row r="71">
      <x:c r="A71" s="17" t="str">
        <x:v>AA score-publication changed-prediction ledger</x:v>
      </x:c>
      <x:c r="B71" s="17" t="str">
        <x:v>./outputs/019f6c42-2d53-7743-ab07-6293e2618dd7/aa_score_availability_timing_changes_2026-07-31.csv</x:v>
      </x:c>
      <x:c r="C71" s="75" t="n">
        <x:v>12420</x:v>
      </x:c>
      <x:c r="D71" s="17" t="str">
        <x:v>b2c2d73afb66a1e0413ff5fd00bdcc68b2915b65af28acb86c710e327a031ccb</x:v>
      </x:c>
      <x:c r="E71" s="31" t="n">
        <x:v>46234</x:v>
      </x:c>
    </x:row>
    <x:row r="72">
      <x:c r="A72" s="17" t="str">
        <x:v>AA inference-budget audit</x:v>
      </x:c>
      <x:c r="B72" s="17" t="str">
        <x:v>./outputs/019f6c42-2d53-7743-ab07-6293e2618dd7/aa_inference_budget_audit_2026-07-18.json</x:v>
      </x:c>
      <x:c r="C72" s="75" t="n">
        <x:v>38640</x:v>
      </x:c>
      <x:c r="D72" s="17" t="str">
        <x:v>71c02249900c1f38d35747049de326ab7feb0681e4ebc9addc23e99499536ae5</x:v>
      </x:c>
      <x:c r="E72" s="31" t="n">
        <x:v>46234</x:v>
      </x:c>
    </x:row>
    <x:row r="73">
      <x:c r="A73" s="17" t="str">
        <x:v>AA detailed 275-checkpoint panel</x:v>
      </x:c>
      <x:c r="B73" s="17" t="str">
        <x:v>./outputs/019f6c42-2d53-7743-ab07-6293e2618dd7/aa_detailed_parameter_panel_2026-07-18.csv</x:v>
      </x:c>
      <x:c r="C73" s="75" t="n">
        <x:v>129776</x:v>
      </x:c>
      <x:c r="D73" s="17" t="str">
        <x:v>fa4e0484ca66db128f2c224532404104f2604377cde1183d9fbc1c1f7447c33b</x:v>
      </x:c>
      <x:c r="E73" s="31" t="n">
        <x:v>46234</x:v>
      </x:c>
    </x:row>
    <x:row r="74">
      <x:c r="A74" s="17" t="str">
        <x:v>AA reasoning configuration pairs</x:v>
      </x:c>
      <x:c r="B74" s="17" t="str">
        <x:v>./outputs/019f6c42-2d53-7743-ab07-6293e2618dd7/aa_reasoning_pair_audit_2026-07-18.csv</x:v>
      </x:c>
      <x:c r="C74" s="75" t="n">
        <x:v>42290</x:v>
      </x:c>
      <x:c r="D74" s="17" t="str">
        <x:v>53f3a4db5921b295c65b174eac9066908335ccaa34ed8045db2417ee8ea7b3ba</x:v>
      </x:c>
      <x:c r="E74" s="31" t="n">
        <x:v>46234</x:v>
      </x:c>
    </x:row>
    <x:row r="75">
      <x:c r="A75" s="17" t="str">
        <x:v>AA detailed Epoch crosscheck</x:v>
      </x:c>
      <x:c r="B75" s="17" t="str">
        <x:v>./outputs/019f6c42-2d53-7743-ab07-6293e2618dd7/aa_detailed_epoch_crosscheck_2026-07-18.csv</x:v>
      </x:c>
      <x:c r="C75" s="75" t="n">
        <x:v>18926</x:v>
      </x:c>
      <x:c r="D75" s="17" t="str">
        <x:v>c0e1b9a29c806276fb074d3deb2349b69c971e295b4c211dc8b95b55b231302e</x:v>
      </x:c>
      <x:c r="E75" s="31" t="n">
        <x:v>46234</x:v>
      </x:c>
    </x:row>
    <x:row r="76">
      <x:c r="A76" s="17" t="str">
        <x:v>AA inference-budget held-out predictions</x:v>
      </x:c>
      <x:c r="B76" s="17" t="str">
        <x:v>./outputs/019f6c42-2d53-7743-ab07-6293e2618dd7/aa_inference_budget_predictions_2026-07-18.csv</x:v>
      </x:c>
      <x:c r="C76" s="75" t="n">
        <x:v>243388</x:v>
      </x:c>
      <x:c r="D76" s="17" t="str">
        <x:v>9977d95f8e6cff24df226d198f4c359b0f32022672f01213bbe1b947576391b2</x:v>
      </x:c>
      <x:c r="E76" s="31" t="n">
        <x:v>46234</x:v>
      </x:c>
    </x:row>
    <x:row r="77">
      <x:c r="A77" s="17" t="str">
        <x:v>AA operational-signal audit</x:v>
      </x:c>
      <x:c r="B77" s="17" t="str">
        <x:v>./outputs/019f6c42-2d53-7743-ab07-6293e2618dd7/aa_operational_signal_audit_2026-07-18.json</x:v>
      </x:c>
      <x:c r="C77" s="75" t="n">
        <x:v>31607</x:v>
      </x:c>
      <x:c r="D77" s="17" t="str">
        <x:v>9471e8b7d10eae328b4e39f416d67fcb396d685b41198998c786b05718be72e1</x:v>
      </x:c>
      <x:c r="E77" s="31" t="n">
        <x:v>46234</x:v>
      </x:c>
    </x:row>
    <x:row r="78">
      <x:c r="A78" s="17" t="str">
        <x:v>AA operational 275-checkpoint panel</x:v>
      </x:c>
      <x:c r="B78" s="17" t="str">
        <x:v>./outputs/019f6c42-2d53-7743-ab07-6293e2618dd7/aa_operational_parameter_panel_2026-07-18.csv</x:v>
      </x:c>
      <x:c r="C78" s="75" t="n">
        <x:v>171698</x:v>
      </x:c>
      <x:c r="D78" s="17" t="str">
        <x:v>fa9905325de395104624ea82dddcdb8775b7b79cc31fdffc81b26ad0fb65e9f2</x:v>
      </x:c>
      <x:c r="E78" s="31" t="n">
        <x:v>46234</x:v>
      </x:c>
    </x:row>
    <x:row r="79">
      <x:c r="A79" s="17" t="str">
        <x:v>AA operational held-out predictions</x:v>
      </x:c>
      <x:c r="B79" s="17" t="str">
        <x:v>./outputs/019f6c42-2d53-7743-ab07-6293e2618dd7/aa_operational_backtest_predictions_2026-07-18.csv</x:v>
      </x:c>
      <x:c r="C79" s="75" t="n">
        <x:v>385195</x:v>
      </x:c>
      <x:c r="D79" s="17" t="str">
        <x:v>b9d79760ad56dce487fda4456d3031878b421a2d53f74843c455058834b5f055</x:v>
      </x:c>
      <x:c r="E79" s="31" t="n">
        <x:v>46234</x:v>
      </x:c>
    </x:row>
    <x:row r="80">
      <x:c r="A80" s="17" t="str">
        <x:v>AA↔OpenRouter exact operational crosscheck</x:v>
      </x:c>
      <x:c r="B80" s="17" t="str">
        <x:v>./outputs/019f6c42-2d53-7743-ab07-6293e2618dd7/aa_openrouter_operational_crosscheck_2026-07-18.csv</x:v>
      </x:c>
      <x:c r="C80" s="75" t="n">
        <x:v>7337</x:v>
      </x:c>
      <x:c r="D80" s="17" t="str">
        <x:v>69fd65412dc6c0a84132e31b74ad02a546bb531cada3fc5d7f1432b5f83bd41e</x:v>
      </x:c>
      <x:c r="E80" s="31" t="n">
        <x:v>46234</x:v>
      </x:c>
    </x:row>
    <x:row r="81">
      <x:c r="A81" s="17" t="str">
        <x:v>Active-parameter transport audit</x:v>
      </x:c>
      <x:c r="B81" s="17" t="str">
        <x:v>./outputs/019f6c42-2d53-7743-ab07-6293e2618dd7/active_parameter_transport_audit_2026-07-18.json</x:v>
      </x:c>
      <x:c r="C81" s="75" t="n">
        <x:v>10864</x:v>
      </x:c>
      <x:c r="D81" s="17" t="str">
        <x:v>36cb8a21e93f6847399f0aa943e3604688b9c7d9b06bc583d938d8b8770d38a0</x:v>
      </x:c>
      <x:c r="E81" s="31" t="n">
        <x:v>46234</x:v>
      </x:c>
    </x:row>
    <x:row r="82">
      <x:c r="A82" s="17" t="str">
        <x:v>Active-parameter chronological predictions</x:v>
      </x:c>
      <x:c r="B82" s="17" t="str">
        <x:v>./outputs/019f6c42-2d53-7743-ab07-6293e2618dd7/active_parameter_transport_predictions_2026-07-18.csv</x:v>
      </x:c>
      <x:c r="C82" s="75" t="n">
        <x:v>37022</x:v>
      </x:c>
      <x:c r="D82" s="17" t="str">
        <x:v>bc14a7641f3149419fc202ef7b12a68c4d398d70dafe372ea5d0e43876b40edf</x:v>
      </x:c>
      <x:c r="E82" s="31" t="n">
        <x:v>46234</x:v>
      </x:c>
    </x:row>
    <x:row r="83">
      <x:c r="A83" s="17" t="str">
        <x:v>Active-parameter frontier sensitivities</x:v>
      </x:c>
      <x:c r="B83" s="17" t="str">
        <x:v>./outputs/019f6c42-2d53-7743-ab07-6293e2618dd7/active_parameter_transport_targets_2026-07-18.csv</x:v>
      </x:c>
      <x:c r="C83" s="75" t="n">
        <x:v>548</x:v>
      </x:c>
      <x:c r="D83" s="17" t="str">
        <x:v>2f8c16670279db1aaf397216abc3c8b7e7f0cfcd5c58af8c8263f8bcc6fecc6b</x:v>
      </x:c>
      <x:c r="E83" s="31" t="n">
        <x:v>46234</x:v>
      </x:c>
    </x:row>
    <x:row r="84">
      <x:c r="A84" s="17" t="str">
        <x:v>Official Kimi K3 normalized release evidence</x:v>
      </x:c>
      <x:c r="B84" s="17" t="str">
        <x:v>./sources/kimi_k3_release_evidence_2026-07-31.json</x:v>
      </x:c>
      <x:c r="C84" s="75" t="n">
        <x:v>5453</x:v>
      </x:c>
      <x:c r="D84" s="17" t="str">
        <x:v>f38da7ad2ced836cef909f0be4d688c3d8f80215fc6b0d6902bfa9488357b600</x:v>
      </x:c>
      <x:c r="E84" s="31" t="n">
        <x:v>46234</x:v>
      </x:c>
    </x:row>
    <x:row r="85">
      <x:c r="A85" s="17" t="str">
        <x:v>Kimi K3 raw source — official_huggingface_commit_history</x:v>
      </x:c>
      <x:c r="B85" s="17" t="str">
        <x:v>./sources/kimi_k3_hf_commit_history_2026-07-31.json</x:v>
      </x:c>
      <x:c r="C85" s="75" t="n">
        <x:v>2358</x:v>
      </x:c>
      <x:c r="D85" s="17" t="str">
        <x:v>cd2a494864da174f2a753c877158f1a73be29ed2c884de1e15b66b46e3dc7a95</x:v>
      </x:c>
      <x:c r="E85" s="31" t="n">
        <x:v>46234</x:v>
      </x:c>
    </x:row>
    <x:row r="86">
      <x:c r="A86" s="17" t="str">
        <x:v>Kimi K3 raw source — official_huggingface_config</x:v>
      </x:c>
      <x:c r="B86" s="17" t="str">
        <x:v>./sources/kimi_k3_hf_config_2026-07-31.json</x:v>
      </x:c>
      <x:c r="C86" s="75" t="n">
        <x:v>7006</x:v>
      </x:c>
      <x:c r="D86" s="17" t="str">
        <x:v>9710e121a58d03ac92c8d6da287a19541994319afbbe6d6202af001ffd379213</x:v>
      </x:c>
      <x:c r="E86" s="31" t="n">
        <x:v>46234</x:v>
      </x:c>
    </x:row>
    <x:row r="87">
      <x:c r="A87" s="17" t="str">
        <x:v>Kimi K3 raw source — official_launch_page</x:v>
      </x:c>
      <x:c r="B87" s="17" t="str">
        <x:v>./sources/kimi_k3_official_launch_2026-07-31.html</x:v>
      </x:c>
      <x:c r="C87" s="75" t="n">
        <x:v>302653</x:v>
      </x:c>
      <x:c r="D87" s="17" t="str">
        <x:v>44662afd655cf7956896934b49cda3af342c4addd59dff489c9f6f4613daae17</x:v>
      </x:c>
      <x:c r="E87" s="31" t="n">
        <x:v>46234</x:v>
      </x:c>
    </x:row>
    <x:row r="88">
      <x:c r="A88" s="17" t="str">
        <x:v>Kimi K3 raw source — official_model_card</x:v>
      </x:c>
      <x:c r="B88" s="17" t="str">
        <x:v>./sources/kimi_k3_official_model_card_2026-07-31.md</x:v>
      </x:c>
      <x:c r="C88" s="75" t="n">
        <x:v>44999</x:v>
      </x:c>
      <x:c r="D88" s="17" t="str">
        <x:v>46bb1354d6d5352b3e791e120667d386dbfb12b3f78b7916b4f31d49a0400443</x:v>
      </x:c>
      <x:c r="E88" s="31" t="n">
        <x:v>46234</x:v>
      </x:c>
    </x:row>
    <x:row r="89">
      <x:c r="A89" s="17" t="str">
        <x:v>Kimi K3 raw source — official_technical_report</x:v>
      </x:c>
      <x:c r="B89" s="17" t="str">
        <x:v>./sources/kimi_k3_technical_report_2026-07-31.pdf</x:v>
      </x:c>
      <x:c r="C89" s="75" t="n">
        <x:v>1795077</x:v>
      </x:c>
      <x:c r="D89" s="17" t="str">
        <x:v>1f2978d89a9d7f138f6d6ae5f17fd6890dc673abeaea7fca96c1eca432c75ce8</x:v>
      </x:c>
      <x:c r="E89" s="31" t="n">
        <x:v>46234</x:v>
      </x:c>
    </x:row>
    <x:row r="90">
      <x:c r="A90" s="17" t="str">
        <x:v>Open-model parameter truth reconciliation</x:v>
      </x:c>
      <x:c r="B90" s="17" t="str">
        <x:v>./sources/open_model_parameter_truth_reconciliation_2026-07-31.json</x:v>
      </x:c>
      <x:c r="C90" s="75" t="n">
        <x:v>5720</x:v>
      </x:c>
      <x:c r="D90" s="17" t="str">
        <x:v>cbfc667c884f88d7a4456efde5a47f24ca6ca481f0e30a67cbfcc419c7c0ad89</x:v>
      </x:c>
      <x:c r="E90" s="31" t="n">
        <x:v>46234</x:v>
      </x:c>
    </x:row>
    <x:row r="91">
      <x:c r="A91" s="17" t="str">
        <x:v>Open-model parameter truth evidence — Moonshot K3 report extraction containing K2 Table 1</x:v>
      </x:c>
      <x:c r="B91" s="17" t="str">
        <x:v>./sources/kimi_k3_release_evidence_2026-07-31.json</x:v>
      </x:c>
      <x:c r="C91" s="75" t="n">
        <x:v>5453</x:v>
      </x:c>
      <x:c r="D91" s="17" t="str">
        <x:v>f38da7ad2ced836cef909f0be4d688c3d8f80215fc6b0d6902bfa9488357b600</x:v>
      </x:c>
      <x:c r="E91" s="31" t="n">
        <x:v>46234</x:v>
      </x:c>
    </x:row>
    <x:row r="92">
      <x:c r="A92" s="17" t="str">
        <x:v>Open-model parameter truth evidence — frozen official Hugging Face config snapshot</x:v>
      </x:c>
      <x:c r="B92" s="17" t="str">
        <x:v>./sources/huggingface_architecture_config_snapshot_2026-07-18.json.gz</x:v>
      </x:c>
      <x:c r="C92" s="75" t="n">
        <x:v>15978</x:v>
      </x:c>
      <x:c r="D92" s="17" t="str">
        <x:v>412d80e27a36477636599eeb9fcaade8924f1d7cd97fd8db16305677f3f00c06</x:v>
      </x:c>
      <x:c r="E92" s="31" t="n">
        <x:v>46234</x:v>
      </x:c>
    </x:row>
    <x:row r="93">
      <x:c r="A93" s="17" t="str">
        <x:v>Open-model parameter truth evidence — commit-pinned official MiniMax M2.7 config</x:v>
      </x:c>
      <x:c r="B93" s="17" t="str">
        <x:v>./sources/aa_parameter_label_availability_evidence_2026-07-31/aa-label-minimax-m2-7-2026-04-09__commit_pinned_config.json</x:v>
      </x:c>
      <x:c r="C93" s="75" t="n">
        <x:v>1652</x:v>
      </x:c>
      <x:c r="D93" s="17" t="str">
        <x:v>3372a31ecbdba614b309cfa5b3dfec33ceea3c580cb9612ff35345d92ced8618</x:v>
      </x:c>
      <x:c r="E93" s="31" t="n">
        <x:v>46234</x:v>
      </x:c>
    </x:row>
    <x:row r="94">
      <x:c r="A94" s="17" t="str">
        <x:v>Open-model parameter truth evidence — official MiniMax M2.5 Hugging Face model API</x:v>
      </x:c>
      <x:c r="B94" s="17" t="str">
        <x:v>./sources/open_model_parameter_truth_evidence_2026-07-31/minimax-m2-5__hugging_face_model_api.json</x:v>
      </x:c>
      <x:c r="C94" s="75" t="n">
        <x:v>22862</x:v>
      </x:c>
      <x:c r="D94" s="17" t="str">
        <x:v>fc9fb99250c391235be9895965d314d4ef06ff5be0123beef115f03b6f561288</x:v>
      </x:c>
      <x:c r="E94" s="31" t="n">
        <x:v>46234</x:v>
      </x:c>
    </x:row>
    <x:row r="95">
      <x:c r="A95" s="17" t="str">
        <x:v>Open-model parameter truth evidence — official MiniMax M2.7 Hugging Face model API</x:v>
      </x:c>
      <x:c r="B95" s="17" t="str">
        <x:v>./sources/open_model_parameter_truth_evidence_2026-07-31/minimax-m2-7__hugging_face_model_api.json</x:v>
      </x:c>
      <x:c r="C95" s="75" t="n">
        <x:v>21923</x:v>
      </x:c>
      <x:c r="D95" s="17" t="str">
        <x:v>04d1696088347dfb1cd141d9682be9abd2f661519c9a96007effc21f5e1e2b58</x:v>
      </x:c>
      <x:c r="E95" s="31" t="n">
        <x:v>46234</x:v>
      </x:c>
    </x:row>
    <x:row r="96">
      <x:c r="A96" s="17" t="str">
        <x:v>ECI architecture-blend challenger</x:v>
      </x:c>
      <x:c r="B96" s="17" t="str">
        <x:v>./outputs/019f6c42-2d53-7743-ab07-6293e2618dd7/eci_architecture_blend_challenger_2026-07-31.json</x:v>
      </x:c>
      <x:c r="C96" s="75" t="n">
        <x:v>16426</x:v>
      </x:c>
      <x:c r="D96" s="17" t="str">
        <x:v>728c5a81e9dd5a5415fe5d762ddece785f328f77bf5cda4eec852b4291502927</x:v>
      </x:c>
      <x:c r="E96" s="31" t="n">
        <x:v>46234</x:v>
      </x:c>
    </x:row>
    <x:row r="97">
      <x:c r="A97" s="17" t="str">
        <x:v>ECI architecture-blend held-out predictions</x:v>
      </x:c>
      <x:c r="B97" s="17" t="str">
        <x:v>./outputs/019f6c42-2d53-7743-ab07-6293e2618dd7/eci_architecture_blend_challenger_predictions_2026-07-31.csv</x:v>
      </x:c>
      <x:c r="C97" s="75" t="n">
        <x:v>30312</x:v>
      </x:c>
      <x:c r="D97" s="17" t="str">
        <x:v>1f1bb25a6cf50b58246c1ec6c8e1c0fbb7568915eef543897a24e395ce180ad0</x:v>
      </x:c>
      <x:c r="E97" s="31" t="n">
        <x:v>46234</x:v>
      </x:c>
    </x:row>
    <x:row r="98">
      <x:c r="A98" s="17" t="str">
        <x:v>ECI component benchmark snapshot</x:v>
      </x:c>
      <x:c r="B98" s="17" t="str">
        <x:v>./sources/epoch_eci_benchmarks_2026-07-31.csv</x:v>
      </x:c>
      <x:c r="C98" s="75" t="n">
        <x:v>306562</x:v>
      </x:c>
      <x:c r="D98" s="17" t="str">
        <x:v>d7cad7a8595347a62a2f832205aae579e371f05afe6ab08bc9506631e38c70d1</x:v>
      </x:c>
      <x:c r="E98" s="31" t="n">
        <x:v>46234</x:v>
      </x:c>
    </x:row>
    <x:row r="99">
      <x:c r="A99" s="17" t="str">
        <x:v>Epoch benchmark data archive</x:v>
      </x:c>
      <x:c r="B99" s="17" t="str">
        <x:v>./sources/epoch_benchmark_data_2026-07-31.zip</x:v>
      </x:c>
      <x:c r="C99" s="75" t="n">
        <x:v>432230</x:v>
      </x:c>
      <x:c r="D99" s="17" t="str">
        <x:v>cc844ca094e4372ff81eb636f3503317d1d495d4f4c493bd6b7a37dd5f83049c</x:v>
      </x:c>
      <x:c r="E99" s="31" t="n">
        <x:v>46234</x:v>
      </x:c>
    </x:row>
    <x:row r="100">
      <x:c r="A100" s="17" t="str">
        <x:v>Official ECI reproduced scores</x:v>
      </x:c>
      <x:c r="B100" s="17" t="str">
        <x:v>./sources/epoch_eci_reproduced_scores_2026-07-31.csv</x:v>
      </x:c>
      <x:c r="C100" s="75" t="n">
        <x:v>27716</x:v>
      </x:c>
      <x:c r="D100" s="17" t="str">
        <x:v>1c2ad9d6b62deccfb1cd32f200c616d76a3efc8f5acb01ad3fa182c1b4da6c5e</x:v>
      </x:c>
      <x:c r="E100" s="31" t="n">
        <x:v>46234</x:v>
      </x:c>
    </x:row>
    <x:row r="101">
      <x:c r="A101" s="17" t="str">
        <x:v>Official ECI reproduction metadata</x:v>
      </x:c>
      <x:c r="B101" s="17" t="str">
        <x:v>./sources/epoch_eci_reproduction_metadata_2026-07-31.json</x:v>
      </x:c>
      <x:c r="C101" s="75" t="n">
        <x:v>2327</x:v>
      </x:c>
      <x:c r="D101" s="17" t="str">
        <x:v>b1618a49c1483e15abeefcdffc512ce8cc1cf8ed34cf76348941977a2c5b9be4</x:v>
      </x:c>
      <x:c r="E101" s="31" t="n">
        <x:v>46234</x:v>
      </x:c>
    </x:row>
    <x:row r="102">
      <x:c r="A102" s="17" t="str">
        <x:v>ECI score/date reproduction crosscheck</x:v>
      </x:c>
      <x:c r="B102" s="17" t="str">
        <x:v>./outputs/019f6c42-2d53-7743-ab07-6293e2618dd7/epoch_eci_reproduction_crosscheck_2026-07-31.csv</x:v>
      </x:c>
      <x:c r="C102" s="75" t="n">
        <x:v>46307</x:v>
      </x:c>
      <x:c r="D102" s="17" t="str">
        <x:v>72959e4a9b32a19de5cfc62b070fb74f11340498982147e512a1ed550c0176bf</x:v>
      </x:c>
      <x:c r="E102" s="31" t="n">
        <x:v>46234</x:v>
      </x:c>
    </x:row>
    <x:row r="103">
      <x:c r="A103" s="17" t="str">
        <x:v>ECI reproduction audit</x:v>
      </x:c>
      <x:c r="B103" s="17" t="str">
        <x:v>./outputs/019f6c42-2d53-7743-ab07-6293e2618dd7/epoch_eci_reproduction_audit_2026-07-31.json</x:v>
      </x:c>
      <x:c r="C103" s="75" t="n">
        <x:v>2655</x:v>
      </x:c>
      <x:c r="D103" s="17" t="str">
        <x:v>b8f4909150ce38c705cd31cc18674c355611305377aab8ba6cd87fe7ddbd36c8</x:v>
      </x:c>
      <x:c r="E103" s="31" t="n">
        <x:v>46234</x:v>
      </x:c>
    </x:row>
    <x:row r="104">
      <x:c r="A104" s="17" t="str">
        <x:v>ECI component extended audit</x:v>
      </x:c>
      <x:c r="B104" s="17" t="str">
        <x:v>./outputs/019f6c42-2d53-7743-ab07-6293e2618dd7/eci_component_extended_audit_2026-07-18.json</x:v>
      </x:c>
      <x:c r="C104" s="75" t="n">
        <x:v>18349</x:v>
      </x:c>
      <x:c r="D104" s="17" t="str">
        <x:v>706e16f972ee62716582edb636b25dc9f02af09c7d68bec42d5a2ea8c60a0184</x:v>
      </x:c>
      <x:c r="E104" s="31" t="n">
        <x:v>46234</x:v>
      </x:c>
    </x:row>
    <x:row r="105">
      <x:c r="A105" s="17" t="str">
        <x:v>ECI component expanded parameter panel</x:v>
      </x:c>
      <x:c r="B105" s="17" t="str">
        <x:v>./outputs/019f6c42-2d53-7743-ab07-6293e2618dd7/eci_component_expanded_parameter_panel_2026-07-18.csv</x:v>
      </x:c>
      <x:c r="C105" s="75" t="n">
        <x:v>33771</x:v>
      </x:c>
      <x:c r="D105" s="17" t="str">
        <x:v>b53335b58130d3d7ab163da2725100899bee75221525a103481cd796ecdffd92</x:v>
      </x:c>
      <x:c r="E105" s="31" t="n">
        <x:v>46234</x:v>
      </x:c>
    </x:row>
    <x:row r="106">
      <x:c r="A106" s="17" t="str">
        <x:v>ECI component active comparison</x:v>
      </x:c>
      <x:c r="B106" s="17" t="str">
        <x:v>./outputs/019f6c42-2d53-7743-ab07-6293e2618dd7/eci_component_active_incremental_comparison_2026-07-18.csv</x:v>
      </x:c>
      <x:c r="C106" s="75" t="n">
        <x:v>4289</x:v>
      </x:c>
      <x:c r="D106" s="17" t="str">
        <x:v>5b1dd8db11d13ff050a46b54c49ef695ada4481883a963ca01d438858b56428b</x:v>
      </x:c>
      <x:c r="E106" s="31" t="n">
        <x:v>46234</x:v>
      </x:c>
    </x:row>
    <x:row r="107">
      <x:c r="A107" s="17" t="str">
        <x:v>ECI multivariate component audit</x:v>
      </x:c>
      <x:c r="B107" s="17" t="str">
        <x:v>./outputs/019f6c42-2d53-7743-ab07-6293e2618dd7/eci_multivariate_component_audit_2026-07-18.json</x:v>
      </x:c>
      <x:c r="C107" s="75" t="n">
        <x:v>27401</x:v>
      </x:c>
      <x:c r="D107" s="17" t="str">
        <x:v>9850d8433084132689e04ed2d71c1015e2acaf692cf1eceb45440cc7fecb087f</x:v>
      </x:c>
      <x:c r="E107" s="31" t="n">
        <x:v>46234</x:v>
      </x:c>
    </x:row>
    <x:row r="108">
      <x:c r="A108" s="17" t="str">
        <x:v>ECI multivariate held-out predictions</x:v>
      </x:c>
      <x:c r="B108" s="17" t="str">
        <x:v>./outputs/019f6c42-2d53-7743-ab07-6293e2618dd7/eci_multivariate_component_predictions_2026-07-18.csv</x:v>
      </x:c>
      <x:c r="C108" s="75" t="n">
        <x:v>41182</x:v>
      </x:c>
      <x:c r="D108" s="17" t="str">
        <x:v>a237708cf5a13d0099214d1f1bb1e1206ae86d7104d078d7ece8f9187e262c90</x:v>
      </x:c>
      <x:c r="E108" s="31" t="n">
        <x:v>46234</x:v>
      </x:c>
    </x:row>
    <x:row r="109">
      <x:c r="A109" s="17" t="str">
        <x:v>ECI multivariate narrow-ECI-CI predictions</x:v>
      </x:c>
      <x:c r="B109" s="17" t="str">
        <x:v>./outputs/019f6c42-2d53-7743-ab07-6293e2618dd7/eci_multivariate_component_narrow_eci_ci_predictions_2026-07-18.csv</x:v>
      </x:c>
      <x:c r="C109" s="75" t="n">
        <x:v>18402</x:v>
      </x:c>
      <x:c r="D109" s="17" t="str">
        <x:v>d4374cbcb642a5fe3d385db6276c3f6f39181e16ea14ad1515cee368bc154024</x:v>
      </x:c>
      <x:c r="E109" s="31" t="n">
        <x:v>46234</x:v>
      </x:c>
    </x:row>
    <x:row r="110">
      <x:c r="A110" s="17" t="str">
        <x:v>ECI multivariate frontier sensitivities</x:v>
      </x:c>
      <x:c r="B110" s="17" t="str">
        <x:v>./outputs/019f6c42-2d53-7743-ab07-6293e2618dd7/eci_multivariate_component_targets_2026-07-18.csv</x:v>
      </x:c>
      <x:c r="C110" s="75" t="n">
        <x:v>1811</x:v>
      </x:c>
      <x:c r="D110" s="17" t="str">
        <x:v>fc2beac4ceceb7e917cf38df89fd4b8b6c064d1a31a5e1fe5926cedabf7c6142</x:v>
      </x:c>
      <x:c r="E110" s="31" t="n">
        <x:v>46234</x:v>
      </x:c>
    </x:row>
    <x:row r="111">
      <x:c r="A111" s="17" t="str">
        <x:v>ECI multivariate benchmark coverage</x:v>
      </x:c>
      <x:c r="B111" s="17" t="str">
        <x:v>./outputs/019f6c42-2d53-7743-ab07-6293e2618dd7/eci_multivariate_component_coverage_2026-07-18.csv</x:v>
      </x:c>
      <x:c r="C111" s="75" t="n">
        <x:v>2128</x:v>
      </x:c>
      <x:c r="D111" s="17" t="str">
        <x:v>fca69174fcd0b00518deca1634f66fbd96c8cb115c9b748ba1eafdc41967708d</x:v>
      </x:c>
      <x:c r="E111" s="31" t="n">
        <x:v>46234</x:v>
      </x:c>
    </x:row>
    <x:row r="112">
      <x:c r="A112" s="17" t="str">
        <x:v>Post-training lineage audit</x:v>
      </x:c>
      <x:c r="B112" s="17" t="str">
        <x:v>./outputs/019f6c42-2d53-7743-ab07-6293e2618dd7/posttraining_lineage_audit_2026-07-18.json</x:v>
      </x:c>
      <x:c r="C112" s="75" t="n">
        <x:v>10201</x:v>
      </x:c>
      <x:c r="D112" s="17" t="str">
        <x:v>fb51ed88f10e5fc998b9e15d9cb95734cc3e5b881cec49fc98c6f8c5828f6066</x:v>
      </x:c>
      <x:c r="E112" s="31" t="n">
        <x:v>46234</x:v>
      </x:c>
    </x:row>
    <x:row r="113">
      <x:c r="A113" s="17" t="str">
        <x:v>Post-training exact lineage edges</x:v>
      </x:c>
      <x:c r="B113" s="17" t="str">
        <x:v>./outputs/019f6c42-2d53-7743-ab07-6293e2618dd7/posttraining_lineage_edges_2026-07-18.csv</x:v>
      </x:c>
      <x:c r="C113" s="75" t="n">
        <x:v>6515</x:v>
      </x:c>
      <x:c r="D113" s="17" t="str">
        <x:v>28fb683acca32ac4bf227d551037ec7bb683fc8df5663e4f75ec32704bf58c13</x:v>
      </x:c>
      <x:c r="E113" s="31" t="n">
        <x:v>46234</x:v>
      </x:c>
    </x:row>
    <x:row r="114">
      <x:c r="A114" s="17" t="str">
        <x:v>Post-training matched measurements</x:v>
      </x:c>
      <x:c r="B114" s="17" t="str">
        <x:v>./outputs/019f6c42-2d53-7743-ab07-6293e2618dd7/posttraining_lineage_measurements_2026-07-18.csv</x:v>
      </x:c>
      <x:c r="C114" s="75" t="n">
        <x:v>14531</x:v>
      </x:c>
      <x:c r="D114" s="17" t="str">
        <x:v>a3cde13c54414b6ae1487e1e7f451acd5f5a59063a6f058414526117cbe2721b</x:v>
      </x:c>
      <x:c r="E114" s="31" t="n">
        <x:v>46234</x:v>
      </x:c>
    </x:row>
    <x:row r="115">
      <x:c r="A115" s="17" t="str">
        <x:v>Post-training held-out predictions</x:v>
      </x:c>
      <x:c r="B115" s="17" t="str">
        <x:v>./outputs/019f6c42-2d53-7743-ab07-6293e2618dd7/posttraining_lineage_predictions_2026-07-18.csv</x:v>
      </x:c>
      <x:c r="C115" s="75" t="n">
        <x:v>5274</x:v>
      </x:c>
      <x:c r="D115" s="17" t="str">
        <x:v>465fa35ff190c95b10eafe4d60068b8cdb0cb4df53a91574a24ead60db0dd13b</x:v>
      </x:c>
      <x:c r="E115" s="31" t="n">
        <x:v>46234</x:v>
      </x:c>
    </x:row>
    <x:row r="116">
      <x:c r="A116" s="17" t="str">
        <x:v>Frontier asserted shared-base sensitivities</x:v>
      </x:c>
      <x:c r="B116" s="17" t="str">
        <x:v>./outputs/019f6c42-2d53-7743-ab07-6293e2618dd7/frontier_shared_base_sensitivity_2026-07-18.csv</x:v>
      </x:c>
      <x:c r="C116" s="75" t="n">
        <x:v>6492</x:v>
      </x:c>
      <x:c r="D116" s="17" t="str">
        <x:v>6c9af314d78336d118def53a719129ebfe16d3a301509586192a0d89e450e25c</x:v>
      </x:c>
      <x:c r="E116" s="31" t="n">
        <x:v>46234</x:v>
      </x:c>
    </x:row>
    <x:row r="117">
      <x:c r="A117" s="17" t="str">
        <x:v>Frontier lineage primary-source evidence</x:v>
      </x:c>
      <x:c r="B117" s="17" t="str">
        <x:v>./outputs/019f6c42-2d53-7743-ab07-6293e2618dd7/frontier_lineage_evidence_2026-07-18.csv</x:v>
      </x:c>
      <x:c r="C117" s="75" t="n">
        <x:v>1604</x:v>
      </x:c>
      <x:c r="D117" s="17" t="str">
        <x:v>6c278efb824d28aa9ed140829637b7b35b6fcf3faac74e9ac61751c8d15b1e68</x:v>
      </x:c>
      <x:c r="E117" s="31" t="n">
        <x:v>46234</x:v>
      </x:c>
    </x:row>
    <x:row r="118">
      <x:c r="A118" s="17" t="str">
        <x:v>arXiv LaTeX source archive</x:v>
      </x:c>
      <x:c r="B118" s="17" t="str">
        <x:v>./sources/input_no_cot_arxiv_2606.07157v3_source.tar.gz</x:v>
      </x:c>
      <x:c r="C118" s="75" t="n">
        <x:v>4852484</x:v>
      </x:c>
      <x:c r="D118" s="17" t="str">
        <x:v>c1c38d4ac51dda5061a3da8d0322b984409bf77e6c91e114d03b4d534b2f5bb8</x:v>
      </x:c>
      <x:c r="E118" s="31" t="n">
        <x:v>46234</x:v>
      </x:c>
    </x:row>
    <x:row r="119">
      <x:c r="A119" s="17" t="str">
        <x:v>No-CoT exact-date overrides</x:v>
      </x:c>
      <x:c r="B119" s="17" t="str">
        <x:v>./sources/no_cot_exact_date_overrides_2026-07-18.csv</x:v>
      </x:c>
      <x:c r="C119" s="75" t="n">
        <x:v>1344</x:v>
      </x:c>
      <x:c r="D119" s="17" t="str">
        <x:v>97ac63a7ce7e81d664e73eecf944f8255ac49b4236857b1fec10bbb1ca406bc6</x:v>
      </x:c>
      <x:c r="E119" s="31" t="n">
        <x:v>46234</x:v>
      </x:c>
    </x:row>
    <x:row r="120">
      <x:c r="A120" s="17" t="str">
        <x:v>No-CoT exact-date collection metadata</x:v>
      </x:c>
      <x:c r="B120" s="17" t="str">
        <x:v>./sources/no_cot_exact_date_collection_metadata_2026-07-18.json</x:v>
      </x:c>
      <x:c r="C120" s="75" t="n">
        <x:v>1479</x:v>
      </x:c>
      <x:c r="D120" s="17" t="str">
        <x:v>e53d3b6177b446a292637d1e6ba0697ca37e33c91776e268261790184e51fd74</x:v>
      </x:c>
      <x:c r="E120" s="31" t="n">
        <x:v>46234</x:v>
      </x:c>
    </x:row>
    <x:row r="121">
      <x:c r="A121" s="17" t="str">
        <x:v>Qwen first-party Hugging Face commit history</x:v>
      </x:c>
      <x:c r="B121" s="17" t="str">
        <x:v>./sources/qwen3_30b_a3b_instruct_2507_hf_commits_2026-07-18.json.gz</x:v>
      </x:c>
      <x:c r="C121" s="75" t="n">
        <x:v>1359</x:v>
      </x:c>
      <x:c r="D121" s="17" t="str">
        <x:v>3c7411ef7686583910f5b39300a3dadef40830674c69755a0967bcf99d314951</x:v>
      </x:c>
      <x:c r="E121" s="31" t="n">
        <x:v>46234</x:v>
      </x:c>
    </x:row>
    <x:row r="122">
      <x:c r="A122" s="17" t="str">
        <x:v>No-CoT exact-date statistical audit</x:v>
      </x:c>
      <x:c r="B122" s="17" t="str">
        <x:v>./outputs/019f6c42-2d53-7743-ab07-6293e2618dd7/no_cot_exact_date_audit_2026-07-18.json</x:v>
      </x:c>
      <x:c r="C122" s="75" t="n">
        <x:v>8908</x:v>
      </x:c>
      <x:c r="D122" s="17" t="str">
        <x:v>c0b005e9d990c664a761ae3b86696cf4b1606b04f51a0f7775650c31e99b70f8</x:v>
      </x:c>
      <x:c r="E122" s="31" t="n">
        <x:v>46234</x:v>
      </x:c>
    </x:row>
    <x:row r="123">
      <x:c r="A123" s="17" t="str">
        <x:v>No-CoT exact-date model ledger</x:v>
      </x:c>
      <x:c r="B123" s="17" t="str">
        <x:v>./outputs/019f6c42-2d53-7743-ab07-6293e2618dd7/no_cot_exact_date_model_audit_2026-07-18.csv</x:v>
      </x:c>
      <x:c r="C123" s="75" t="n">
        <x:v>9619</x:v>
      </x:c>
      <x:c r="D123" s="17" t="str">
        <x:v>9c7dd8e708dfd56f7cd493209bef7133b78e8302f2acc2a1d11d025e4c5509bd</x:v>
      </x:c>
      <x:c r="E123" s="31" t="n">
        <x:v>46234</x:v>
      </x:c>
    </x:row>
    <x:row r="124">
      <x:c r="A124" s="17" t="str">
        <x:v>No-CoT architecture-elasticity audit</x:v>
      </x:c>
      <x:c r="B124" s="17" t="str">
        <x:v>./outputs/019f6c42-2d53-7743-ab07-6293e2618dd7/no_cot_architecture_elasticity_audit_2026-07-18.json</x:v>
      </x:c>
      <x:c r="C124" s="75" t="n">
        <x:v>16823</x:v>
      </x:c>
      <x:c r="D124" s="17" t="str">
        <x:v>d2544f3249286df1a33976eac519499d9e125278d40b503807cbd5fa9ebf3c40</x:v>
      </x:c>
      <x:c r="E124" s="31" t="n">
        <x:v>46234</x:v>
      </x:c>
    </x:row>
    <x:row r="125">
      <x:c r="A125" s="17" t="str">
        <x:v>No-CoT architecture-elasticity predictions</x:v>
      </x:c>
      <x:c r="B125" s="17" t="str">
        <x:v>./outputs/019f6c42-2d53-7743-ab07-6293e2618dd7/no_cot_architecture_elasticity_predictions_2026-07-18.csv</x:v>
      </x:c>
      <x:c r="C125" s="75" t="n">
        <x:v>53255</x:v>
      </x:c>
      <x:c r="D125" s="17" t="str">
        <x:v>6fda75da4587fcafb72e6a80fe9d0610b28c912012f8996194da5febe8b4c371</x:v>
      </x:c>
      <x:c r="E125" s="31" t="n">
        <x:v>46234</x:v>
      </x:c>
    </x:row>
    <x:row r="126">
      <x:c r="A126" s="17" t="str">
        <x:v>Frontier primary evidence ledger</x:v>
      </x:c>
      <x:c r="B126" s="17" t="str">
        <x:v>./sources/frontier_primary_evidence_2026-07-18.csv</x:v>
      </x:c>
      <x:c r="C126" s="75" t="n">
        <x:v>2285</x:v>
      </x:c>
      <x:c r="D126" s="17" t="str">
        <x:v>5ab835b72b154124c0516384ec6f2d8d0b8c3a60d7fd2a0377f2eb22d5f1173e</x:v>
      </x:c>
      <x:c r="E126" s="31" t="n">
        <x:v>46234</x:v>
      </x:c>
    </x:row>
    <x:row r="127">
      <x:c r="A127" s="17" t="str">
        <x:v>Frontier primary evidence metadata</x:v>
      </x:c>
      <x:c r="B127" s="17" t="str">
        <x:v>./sources/frontier_primary_evidence_collection_metadata_2026-07-18.json</x:v>
      </x:c>
      <x:c r="C127" s="75" t="n">
        <x:v>2310</x:v>
      </x:c>
      <x:c r="D127" s="17" t="str">
        <x:v>8d5cce1b07e6e1ee0774d7d5803c1469e9ddb38139e90617317ac5c5db321b38</x:v>
      </x:c>
      <x:c r="E127" s="31" t="n">
        <x:v>46234</x:v>
      </x:c>
    </x:row>
    <x:row r="128">
      <x:c r="A128" s="17" t="str">
        <x:v>OpenAI GPT-5.6 first-party system-card capture</x:v>
      </x:c>
      <x:c r="B128" s="17" t="str">
        <x:v>./sources/openai_gpt_5_6_system_card_2026-07-18.html.gz</x:v>
      </x:c>
      <x:c r="C128" s="75" t="n">
        <x:v>103847</x:v>
      </x:c>
      <x:c r="D128" s="17" t="str">
        <x:v>f973a0872495880073baea26b22b9149f7f377af55985ed7432786dafc57a672</x:v>
      </x:c>
      <x:c r="E128" s="31" t="n">
        <x:v>46234</x:v>
      </x:c>
    </x:row>
    <x:row r="129">
      <x:c r="A129" s="17" t="str">
        <x:v>Anthropic Fable/Mythos verified primary claims</x:v>
      </x:c>
      <x:c r="B129" s="17" t="str">
        <x:v>./sources/anthropic_fable_mythos_primary_claims_2026-07-18.json</x:v>
      </x:c>
      <x:c r="C129" s="75" t="n">
        <x:v>1075</x:v>
      </x:c>
      <x:c r="D129" s="17" t="str">
        <x:v>95074daa94df64346be85e0cfb98694c954d774e184b8c17dd75ebd9d6efa816</x:v>
      </x:c>
      <x:c r="E129" s="31" t="n">
        <x:v>46234</x:v>
      </x:c>
    </x:row>
    <x:row r="130">
      <x:c r="A130" s="17" t="str">
        <x:v>Frontier primary evidence statistical audit</x:v>
      </x:c>
      <x:c r="B130" s="17" t="str">
        <x:v>./outputs/019f6c42-2d53-7743-ab07-6293e2618dd7/frontier_primary_evidence_audit_2026-07-18.json</x:v>
      </x:c>
      <x:c r="C130" s="75" t="n">
        <x:v>7364</x:v>
      </x:c>
      <x:c r="D130" s="17" t="str">
        <x:v>291cc9ab8b0da6859f97b51c75429511eeac3797f923b9eb217e0b4c58254aaa</x:v>
      </x:c>
      <x:c r="E130" s="31" t="n">
        <x:v>46234</x:v>
      </x:c>
    </x:row>
    <x:row r="131">
      <x:c r="A131" s="17" t="str">
        <x:v>Frontier primary evidence controls</x:v>
      </x:c>
      <x:c r="B131" s="17" t="str">
        <x:v>./outputs/019f6c42-2d53-7743-ab07-6293e2618dd7/frontier_primary_evidence_controls_2026-07-18.csv</x:v>
      </x:c>
      <x:c r="C131" s="75" t="n">
        <x:v>7497</x:v>
      </x:c>
      <x:c r="D131" s="17" t="str">
        <x:v>69029075bed393580261f51d90839125456523b82e66df12c5ab4645190eabe2</x:v>
      </x:c>
      <x:c r="E131" s="31" t="n">
        <x:v>46234</x:v>
      </x:c>
    </x:row>
    <x:row r="132">
      <x:c r="A132" s="17" t="str">
        <x:v>METR official normalized signals</x:v>
      </x:c>
      <x:c r="B132" s="17" t="str">
        <x:v>./sources/metr_horizon_official_signals_2026-07-18.csv</x:v>
      </x:c>
      <x:c r="C132" s="75" t="n">
        <x:v>11486</x:v>
      </x:c>
      <x:c r="D132" s="17" t="str">
        <x:v>05b055467ab579b2c46100ce65bed05108863e64beb4f36d83d0c0b82f0ee85c</x:v>
      </x:c>
      <x:c r="E132" s="31" t="n">
        <x:v>46234</x:v>
      </x:c>
    </x:row>
    <x:row r="133">
      <x:c r="A133" s="17" t="str">
        <x:v>METR official raw YAML</x:v>
      </x:c>
      <x:c r="B133" s="17" t="str">
        <x:v>./sources/metr_benchmark_results_1_1_2026-07-18.yaml</x:v>
      </x:c>
      <x:c r="C133" s="75" t="n">
        <x:v>16255</x:v>
      </x:c>
      <x:c r="D133" s="17" t="str">
        <x:v>aae31902b0519a4da73e16643915e5e8aca13cd3315c3aac893ce3d6dfe92ad9</x:v>
      </x:c>
      <x:c r="E133" s="31" t="n">
        <x:v>46234</x:v>
      </x:c>
    </x:row>
    <x:row r="134">
      <x:c r="A134" s="17" t="str">
        <x:v>METR official metadata</x:v>
      </x:c>
      <x:c r="B134" s="17" t="str">
        <x:v>./sources/metr_horizon_official_metadata_2026-07-18.json</x:v>
      </x:c>
      <x:c r="C134" s="75" t="n">
        <x:v>1802</x:v>
      </x:c>
      <x:c r="D134" s="17" t="str">
        <x:v>0cc6b5a92f2b1a1928c35751ddd344b1d8c4868f2f3bde203bfc49d3fc8a4d3e</x:v>
      </x:c>
      <x:c r="E134" s="31" t="n">
        <x:v>46234</x:v>
      </x:c>
    </x:row>
    <x:row r="135">
      <x:c r="A135" s="17" t="str">
        <x:v>METR official/legacy reconciliation audit</x:v>
      </x:c>
      <x:c r="B135" s="17" t="str">
        <x:v>./outputs/019f6c42-2d53-7743-ab07-6293e2618dd7/metr_primary_source_audit_2026-07-18.json</x:v>
      </x:c>
      <x:c r="C135" s="75" t="n">
        <x:v>2536</x:v>
      </x:c>
      <x:c r="D135" s="17" t="str">
        <x:v>e55f22301bdb4e1b90fa3aee7c7ee362b1f2b5e5a1529f5e29083258b5f84404</x:v>
      </x:c>
      <x:c r="E135" s="31" t="n">
        <x:v>46234</x:v>
      </x:c>
    </x:row>
    <x:row r="136">
      <x:c r="A136" s="17" t="str">
        <x:v>METR legacy exact crosscheck</x:v>
      </x:c>
      <x:c r="B136" s="17" t="str">
        <x:v>./sources/metr_horizon_user_snapshot_2026-07-17.csv</x:v>
      </x:c>
      <x:c r="C136" s="75" t="n">
        <x:v>6055</x:v>
      </x:c>
      <x:c r="D136" s="17" t="str">
        <x:v>a9719b3ea8e1c7fd32bf44414578c8e800ad2505d4153d55b05f884c65b3f944</x:v>
      </x:c>
      <x:c r="E136" s="31" t="n">
        <x:v>46234</x:v>
      </x:c>
    </x:row>
    <x:row r="137">
      <x:c r="A137" s="17" t="str">
        <x:v>IKP direct-capacity signal audit</x:v>
      </x:c>
      <x:c r="B137" s="17" t="str">
        <x:v>./outputs/019f6c42-2d53-7743-ab07-6293e2618dd7/ikp_parameter_signal_audit_2026-07-18.json</x:v>
      </x:c>
      <x:c r="C137" s="75" t="n">
        <x:v>35462</x:v>
      </x:c>
      <x:c r="D137" s="17" t="str">
        <x:v>75bbf6a3d44a29af0853f9b554d9744260d34e192b96ae73ed2317e7b95eaa7d</x:v>
      </x:c>
      <x:c r="E137" s="31" t="n">
        <x:v>46234</x:v>
      </x:c>
    </x:row>
    <x:row r="138">
      <x:c r="A138" s="17" t="str">
        <x:v>IKP chronological held-out predictions</x:v>
      </x:c>
      <x:c r="B138" s="17" t="str">
        <x:v>./outputs/019f6c42-2d53-7743-ab07-6293e2618dd7/ikp_parameter_chronological_predictions_2026-07-18.csv</x:v>
      </x:c>
      <x:c r="C138" s="75" t="n">
        <x:v>306269</x:v>
      </x:c>
      <x:c r="D138" s="17" t="str">
        <x:v>894db115b43efad781855222b040d49c80b6522e637e302e65b8b8e1de2e4801</x:v>
      </x:c>
      <x:c r="E138" s="31" t="n">
        <x:v>46234</x:v>
      </x:c>
    </x:row>
    <x:row r="139">
      <x:c r="A139" s="17" t="str">
        <x:v>IKP exact ensemble overlap</x:v>
      </x:c>
      <x:c r="B139" s="17" t="str">
        <x:v>./outputs/019f6c42-2d53-7743-ab07-6293e2618dd7/ikp_parameter_incremental_overlap_2026-07-18.csv</x:v>
      </x:c>
      <x:c r="C139" s="75" t="n">
        <x:v>3303</x:v>
      </x:c>
      <x:c r="D139" s="17" t="str">
        <x:v>8bffda7910ade69cdc89265159693808d0ca703a3189a620054e7987add0360c</x:v>
      </x:c>
      <x:c r="E139" s="31" t="n">
        <x:v>46234</x:v>
      </x:c>
    </x:row>
    <x:row r="140">
      <x:c r="A140" s="17" t="str">
        <x:v>IKP conditional benchmark audit</x:v>
      </x:c>
      <x:c r="B140" s="17" t="str">
        <x:v>./outputs/019f6c42-2d53-7743-ab07-6293e2618dd7/ikp_conditional_benchmark_signal_audit_2026-07-18.json</x:v>
      </x:c>
      <x:c r="C140" s="75" t="n">
        <x:v>33900</x:v>
      </x:c>
      <x:c r="D140" s="17" t="str">
        <x:v>e30e80bfd32fca3f68ed0b88cdd1b69898a145966cdcba49a35e8f71a5f115a7</x:v>
      </x:c>
      <x:c r="E140" s="31" t="n">
        <x:v>46234</x:v>
      </x:c>
    </x:row>
    <x:row r="141">
      <x:c r="A141" s="17" t="str">
        <x:v>IKP conditional benchmark predictions</x:v>
      </x:c>
      <x:c r="B141" s="17" t="str">
        <x:v>./outputs/019f6c42-2d53-7743-ab07-6293e2618dd7/ikp_conditional_benchmark_predictions_2026-07-18.csv</x:v>
      </x:c>
      <x:c r="C141" s="75" t="n">
        <x:v>92339</x:v>
      </x:c>
      <x:c r="D141" s="17" t="str">
        <x:v>71de9109afa85869fcafba0b2315287fd0a5bb1e79a77d015fbf742c4a9a14b9</x:v>
      </x:c>
      <x:c r="E141" s="31" t="n">
        <x:v>46234</x:v>
      </x:c>
    </x:row>
    <x:row r="142">
      <x:c r="A142" s="17" t="str">
        <x:v>IKP immutable source metadata</x:v>
      </x:c>
      <x:c r="B142" s="17" t="str">
        <x:v>./sources/ikp_source_metadata_2026-07-18.json</x:v>
      </x:c>
      <x:c r="C142" s="75" t="n">
        <x:v>12572</x:v>
      </x:c>
      <x:c r="D142" s="17" t="str">
        <x:v>738397b2dced2c63fc5a6ab6db13a07a780e44b4838c6fe7359797ad48d48285</x:v>
      </x:c>
      <x:c r="E142" s="31" t="n">
        <x:v>46234</x:v>
      </x:c>
    </x:row>
    <x:row r="143">
      <x:c r="A143" s="17" t="str">
        <x:v>Epoch employee calibration feedback</x:v>
      </x:c>
      <x:c r="B143" s="17" t="str">
        <x:v>./sources/epoch_employee_calibration_feedback_2026-07-21.csv</x:v>
      </x:c>
      <x:c r="C143" s="75" t="n">
        <x:v>2578</x:v>
      </x:c>
      <x:c r="D143" s="17" t="str">
        <x:v>9dbebf5288d2e9cda3734caa4e3a4d0e60eb80459d7b5c766331a6a774849d17</x:v>
      </x:c>
      <x:c r="E143" s="31" t="n">
        <x:v>46234</x:v>
      </x:c>
    </x:row>
    <x:row r="144">
      <x:c r="A144" s="17" t="str">
        <x:v>Epoch feedback architecture audit</x:v>
      </x:c>
      <x:c r="B144" s="17" t="str">
        <x:v>./outputs/019f6c42-2d53-7743-ab07-6293e2618dd7/epoch_feedback_lean_architecture_audit_2026-07-21.json</x:v>
      </x:c>
      <x:c r="C144" s="75" t="n">
        <x:v>23723</x:v>
      </x:c>
      <x:c r="D144" s="17" t="str">
        <x:v>ee3893cca3619cc669f95f93b1b302a69311f505719c3a9b8db41d0fcc644b54</x:v>
      </x:c>
      <x:c r="E144" s="31" t="n">
        <x:v>46234</x:v>
      </x:c>
    </x:row>
    <x:row r="145">
      <x:c r="A145" s="17" t="str">
        <x:v>Epoch feedback reproduced challenge panel</x:v>
      </x:c>
      <x:c r="B145" s="17" t="str">
        <x:v>./outputs/019f6c42-2d53-7743-ab07-6293e2618dd7/epoch_feedback_critique_panel_2026-07-21.csv</x:v>
      </x:c>
      <x:c r="C145" s="75" t="n">
        <x:v>5587</x:v>
      </x:c>
      <x:c r="D145" s="17" t="str">
        <x:v>e6ce1709866302411730b9dab35580ef2a61e441caee0124a7046462ede1a1eb</x:v>
      </x:c>
      <x:c r="E145" s="31" t="n">
        <x:v>46234</x:v>
      </x:c>
    </x:row>
    <x:row r="146">
      <x:c r="A146" s="17" t="str">
        <x:v>Epoch feedback lean architecture predictions</x:v>
      </x:c>
      <x:c r="B146" s="17" t="str">
        <x:v>./outputs/019f6c42-2d53-7743-ab07-6293e2618dd7/lean_architecture_predictions_2026-07-21.csv</x:v>
      </x:c>
      <x:c r="C146" s="75" t="n">
        <x:v>73571</x:v>
      </x:c>
      <x:c r="D146" s="17" t="str">
        <x:v>020f83d9572c8bcf1a774e9f46a20d4f3a6422096ff17370178b786b4d80724e</x:v>
      </x:c>
      <x:c r="E146" s="31" t="n">
        <x:v>46234</x:v>
      </x:c>
    </x:row>
    <x:row r="147">
      <x:c r="A147" s="17" t="str">
        <x:v>Epoch feedback frontier sensitivities</x:v>
      </x:c>
      <x:c r="B147" s="17" t="str">
        <x:v>./outputs/019f6c42-2d53-7743-ab07-6293e2618dd7/lean_architecture_target_sensitivity_2026-07-21.csv</x:v>
      </x:c>
      <x:c r="C147" s="75" t="n">
        <x:v>2274</x:v>
      </x:c>
      <x:c r="D147" s="17" t="str">
        <x:v>d3822cd68d62533b693fb9d886be339f1df7f2ae6033c499887f17b28b993630</x:v>
      </x:c>
      <x:c r="E147" s="31" t="n">
        <x:v>46234</x:v>
      </x:c>
    </x:row>
    <x:row r="148">
      <x:c r="A148" s="17" t="str">
        <x:v>Price-informed input workbook</x:v>
      </x:c>
      <x:c r="B148" s="17" t="str">
        <x:v>./outputs/019f6c42-2d53-7743-ab07-6293e2618dd7/price_informed_frontier_parameter_crosscheck_2026-07-17.xlsx</x:v>
      </x:c>
      <x:c r="C148" s="75" t="n">
        <x:v>35525</x:v>
      </x:c>
      <x:c r="D148" s="17" t="str">
        <x:v>74327c0a2b59cc0e04d751d68865814f2f7f70cd74e972e0fd5fc7e681e10bfe</x:v>
      </x:c>
      <x:c r="E148" s="31" t="n">
        <x:v>46234</x:v>
      </x:c>
    </x:row>
    <x:row r="149">
      <x:c r="A149" s="17" t="str">
        <x:v>Human forecast ledger</x:v>
      </x:c>
      <x:c r="B149" s="17" t="str">
        <x:v>./sources/human_parameter_forecasts_2026-07-17.csv</x:v>
      </x:c>
      <x:c r="C149" s="75" t="n">
        <x:v>6227</x:v>
      </x:c>
      <x:c r="D149" s="17" t="str">
        <x:v>2056de44e4249943bbfbee5eaa57d98e9dc8de3b6fd9c62e2073983df4da0c22</x:v>
      </x:c>
      <x:c r="E149" s="31" t="n">
        <x:v>46234</x:v>
      </x:c>
    </x:row>
    <x:row r="150">
      <x:c r="A150" s="17" t="str">
        <x:v>Human prediction registry</x:v>
      </x:c>
      <x:c r="B150" s="17" t="str">
        <x:v>./outputs/019f6c42-2d53-7743-ab07-6293e2618dd7/frontier_parameter_prediction_registry_v2.1_2026-07-17.docx</x:v>
      </x:c>
      <x:c r="C150" s="75" t="n">
        <x:v>39893</x:v>
      </x:c>
      <x:c r="D150" s="17" t="str">
        <x:v>5772e396c7123f3ca12682acdef99dcf7ff48d397f42c01ae36f8967b476ce26</x:v>
      </x:c>
      <x:c r="E150" s="31" t="n">
        <x:v>46234</x:v>
      </x:c>
    </x:row>
    <x:row r="151">
      <x:c r="A151" s="17" t="str">
        <x:v>OpenRouter raw operational snapshot</x:v>
      </x:c>
      <x:c r="B151" s="17" t="str">
        <x:v>./sources/openrouter_operational_snapshot_2026-07-18.json.gz</x:v>
      </x:c>
      <x:c r="C151" s="75" t="n">
        <x:v>624463</x:v>
      </x:c>
      <x:c r="D151" s="17" t="str">
        <x:v>28c2db8c6036b22dd6075d900f4b5d186f5116e87fc6c04987f4ae267b6d0bdf</x:v>
      </x:c>
      <x:c r="E151" s="31" t="n">
        <x:v>46234</x:v>
      </x:c>
    </x:row>
    <x:row r="152">
      <x:c r="A152" s="17" t="str">
        <x:v>OpenRouter model aggregates</x:v>
      </x:c>
      <x:c r="B152" s="17" t="str">
        <x:v>./sources/openrouter_model_signals_2026-07-18.csv</x:v>
      </x:c>
      <x:c r="C152" s="75" t="n">
        <x:v>175758</x:v>
      </x:c>
      <x:c r="D152" s="17" t="str">
        <x:v>89890b5ced9466e666d5341db49a66a10d5881216e13604f3270a101c5337acd</x:v>
      </x:c>
      <x:c r="E152" s="31" t="n">
        <x:v>46234</x:v>
      </x:c>
    </x:row>
    <x:row r="153">
      <x:c r="A153" s="17" t="str">
        <x:v>OpenRouter provider observations</x:v>
      </x:c>
      <x:c r="B153" s="17" t="str">
        <x:v>./sources/openrouter_provider_signals_2026-07-18.csv</x:v>
      </x:c>
      <x:c r="C153" s="75" t="n">
        <x:v>625679</x:v>
      </x:c>
      <x:c r="D153" s="17" t="str">
        <x:v>a939726b7d2c58a8698c0839530d8c646a08229942c9f62da84f40a3c42c2263</x:v>
      </x:c>
      <x:c r="E153" s="31" t="n">
        <x:v>46234</x:v>
      </x:c>
    </x:row>
    <x:row r="154">
      <x:c r="A154" s="17" t="str">
        <x:v>OpenRouter endpoint service-tier observations</x:v>
      </x:c>
      <x:c r="B154" s="17" t="str">
        <x:v>./sources/openrouter_endpoint_tier_signals_2026-07-18.csv</x:v>
      </x:c>
      <x:c r="C154" s="75" t="n">
        <x:v>655899</x:v>
      </x:c>
      <x:c r="D154" s="17" t="str">
        <x:v>fbaf4171bf502ae4893b9af41ea819a93f133f44bc25897757b1d8f7cdad3670</x:v>
      </x:c>
      <x:c r="E154" s="31" t="n">
        <x:v>46234</x:v>
      </x:c>
    </x:row>
    <x:row r="155">
      <x:c r="A155" s="17" t="str">
        <x:v>OpenRouter lossless daily endpoint throughput</x:v>
      </x:c>
      <x:c r="B155" s="17" t="str">
        <x:v>./sources/openrouter_throughput_daily_2026-07-18.csv</x:v>
      </x:c>
      <x:c r="C155" s="75" t="n">
        <x:v>3561569</x:v>
      </x:c>
      <x:c r="D155" s="17" t="str">
        <x:v>f401000a2b60dc1d20ebf13e4d04ab5c7933982087aa48cb6b70297ab21d35f8</x:v>
      </x:c>
      <x:c r="E155" s="31" t="n">
        <x:v>46234</x:v>
      </x:c>
    </x:row>
    <x:row r="156">
      <x:c r="A156" s="17" t="str">
        <x:v>OpenRouter model snapshot history</x:v>
      </x:c>
      <x:c r="B156" s="17" t="str">
        <x:v>./sources/openrouter_model_snapshot_history_2026-07-18.csv</x:v>
      </x:c>
      <x:c r="C156" s="75" t="n">
        <x:v>1384927</x:v>
      </x:c>
      <x:c r="D156" s="17" t="str">
        <x:v>46f9c5069c08878b30d7cc14dd8ff09e96bdf5c5563e32b749c4f5b1f3267b92</x:v>
      </x:c>
      <x:c r="E156" s="31" t="n">
        <x:v>46234</x:v>
      </x:c>
    </x:row>
    <x:row r="157">
      <x:c r="A157" s="17" t="str">
        <x:v>OpenRouter provider snapshot history</x:v>
      </x:c>
      <x:c r="B157" s="17" t="str">
        <x:v>./sources/openrouter_provider_snapshot_history_2026-07-18.csv</x:v>
      </x:c>
      <x:c r="C157" s="75" t="n">
        <x:v>4622381</x:v>
      </x:c>
      <x:c r="D157" s="17" t="str">
        <x:v>bc2bf222b0495a56fd8af9604ebbb494e9c0fed3a3e122e733f3f3118fc0a91c</x:v>
      </x:c>
      <x:c r="E157" s="31" t="n">
        <x:v>46234</x:v>
      </x:c>
    </x:row>
    <x:row r="158">
      <x:c r="A158" s="17" t="str">
        <x:v>OpenRouter endpoint-tier snapshot history</x:v>
      </x:c>
      <x:c r="B158" s="17" t="str">
        <x:v>./sources/openrouter_endpoint_tier_snapshot_history_2026-07-18.csv</x:v>
      </x:c>
      <x:c r="C158" s="75" t="n">
        <x:v>4713912</x:v>
      </x:c>
      <x:c r="D158" s="17" t="str">
        <x:v>3e9c7581fc539cd60ce54c6c9a1f2d1e8e1b646fe6ed2875f960fd1e6340094b</x:v>
      </x:c>
      <x:c r="E158" s="31" t="n">
        <x:v>46234</x:v>
      </x:c>
    </x:row>
    <x:row r="159">
      <x:c r="A159" s="17" t="str">
        <x:v>OpenRouter daily throughput history</x:v>
      </x:c>
      <x:c r="B159" s="17" t="str">
        <x:v>./sources/openrouter_throughput_daily_history_2026-07-18.csv</x:v>
      </x:c>
      <x:c r="C159" s="75" t="n">
        <x:v>27898687</x:v>
      </x:c>
      <x:c r="D159" s="17" t="str">
        <x:v>cc897bea3676f714fa68c952a4517c75eb36eafd4c6eb42db17baf4bf51314fa</x:v>
      </x:c>
      <x:c r="E159" s="31" t="n">
        <x:v>46234</x:v>
      </x:c>
    </x:row>
    <x:row r="160">
      <x:c r="A160" s="17" t="str">
        <x:v>OpenRouter immutable snapshot manifest</x:v>
      </x:c>
      <x:c r="B160" s="17" t="str">
        <x:v>./sources/openrouter_snapshot_history_manifest_2026-07-18.csv</x:v>
      </x:c>
      <x:c r="C160" s="75" t="n">
        <x:v>3727</x:v>
      </x:c>
      <x:c r="D160" s="17" t="str">
        <x:v>a9c933541ef71b822e271ef5229cddc2645313189ac4fcb02de731d696cb524c</x:v>
      </x:c>
      <x:c r="E160" s="31" t="n">
        <x:v>46234</x:v>
      </x:c>
    </x:row>
    <x:row r="161">
      <x:c r="A161" s="17" t="str">
        <x:v>OpenRouter manual Epoch match audit</x:v>
      </x:c>
      <x:c r="B161" s="17" t="str">
        <x:v>./outputs/019f6c42-2d53-7743-ab07-6293e2618dd7/openrouter_epoch_match_audit_2026-07-18.csv</x:v>
      </x:c>
      <x:c r="C161" s="75" t="n">
        <x:v>182261</x:v>
      </x:c>
      <x:c r="D161" s="17" t="str">
        <x:v>1bae99ec022714adc43147803d9904cc5f2331ef1df5850e450cbb0ac0159f55</x:v>
      </x:c>
      <x:c r="E161" s="31" t="n">
        <x:v>46234</x:v>
      </x:c>
    </x:row>
    <x:row r="162">
      <x:c r="A162" s="17" t="str">
        <x:v>OpenRouter parameter-signal backtest</x:v>
      </x:c>
      <x:c r="B162" s="17" t="str">
        <x:v>./outputs/019f6c42-2d53-7743-ab07-6293e2618dd7/openrouter_parameter_signal_backtest_2026-07-18.json</x:v>
      </x:c>
      <x:c r="C162" s="75" t="n">
        <x:v>17637</x:v>
      </x:c>
      <x:c r="D162" s="17" t="str">
        <x:v>081100f3746ac558bb88115c352adfeacc3c514950a23ac3ab78970328d542a0</x:v>
      </x:c>
      <x:c r="E162" s="31" t="n">
        <x:v>46234</x:v>
      </x:c>
    </x:row>
    <x:row r="163">
      <x:c r="A163" s="17" t="str">
        <x:v>OpenRouter temporal-stability audit</x:v>
      </x:c>
      <x:c r="B163" s="17" t="str">
        <x:v>./outputs/019f6c42-2d53-7743-ab07-6293e2618dd7/openrouter_temporal_stability_audit_2026-07-18.json</x:v>
      </x:c>
      <x:c r="C163" s="75" t="n">
        <x:v>19654</x:v>
      </x:c>
      <x:c r="D163" s="17" t="str">
        <x:v>aa341646aeaf52d1654d811cc4d4d15579831784ace2ff4b5afa4de67813ecc7</x:v>
      </x:c>
      <x:c r="E163" s="31" t="n">
        <x:v>46234</x:v>
      </x:c>
    </x:row>
    <x:row r="164">
      <x:c r="A164" s="17" t="str">
        <x:v>OpenRouter request-weighted operational audit</x:v>
      </x:c>
      <x:c r="B164" s="17" t="str">
        <x:v>./outputs/019f6c42-2d53-7743-ab07-6293e2618dd7/openrouter_request_weighted_operational_audit_2026-07-18.json</x:v>
      </x:c>
      <x:c r="C164" s="75" t="n">
        <x:v>154024</x:v>
      </x:c>
      <x:c r="D164" s="17" t="str">
        <x:v>52c4aa64853f4c88c9b2b973d6387c24b583e90d5794fbf2f46aa98afdeaea0d</x:v>
      </x:c>
      <x:c r="E164" s="31" t="n">
        <x:v>46234</x:v>
      </x:c>
    </x:row>
    <x:row r="165">
      <x:c r="A165" s="17" t="str">
        <x:v>OpenRouter request-weighted held-out predictions</x:v>
      </x:c>
      <x:c r="B165" s="17" t="str">
        <x:v>./outputs/019f6c42-2d53-7743-ab07-6293e2618dd7/openrouter_request_weighted_operational_predictions_2026-07-18.csv</x:v>
      </x:c>
      <x:c r="C165" s="75" t="n">
        <x:v>167627</x:v>
      </x:c>
      <x:c r="D165" s="17" t="str">
        <x:v>ea94181a5379d7a20b79b1682109b4fba4dbab3f82c817900f39fd53f1347c91</x:v>
      </x:c>
      <x:c r="E165" s="31" t="n">
        <x:v>46234</x:v>
      </x:c>
    </x:row>
    <x:row r="166">
      <x:c r="A166" s="17" t="str">
        <x:v>OpenRouter endpoint temporal stability</x:v>
      </x:c>
      <x:c r="B166" s="17" t="str">
        <x:v>./outputs/019f6c42-2d53-7743-ab07-6293e2618dd7/openrouter_endpoint_temporal_stability_2026-07-18.csv</x:v>
      </x:c>
      <x:c r="C166" s="75" t="n">
        <x:v>201556</x:v>
      </x:c>
      <x:c r="D166" s="17" t="str">
        <x:v>d368c0014b6c3cf37e475907e6e580c1c46b5b8ca19a13313d8a93ba1500123d</x:v>
      </x:c>
      <x:c r="E166" s="31" t="n">
        <x:v>46234</x:v>
      </x:c>
    </x:row>
    <x:row r="167">
      <x:c r="A167" s="17" t="str">
        <x:v>OpenRouter model temporal stability</x:v>
      </x:c>
      <x:c r="B167" s="17" t="str">
        <x:v>./outputs/019f6c42-2d53-7743-ab07-6293e2618dd7/openrouter_model_temporal_stability_2026-07-18.csv</x:v>
      </x:c>
      <x:c r="C167" s="75" t="n">
        <x:v>109917</x:v>
      </x:c>
      <x:c r="D167" s="17" t="str">
        <x:v>b162f68568957e6768cfbeee8a326eb655d502a76c3510fa95ad0909ee72e3d0</x:v>
      </x:c>
      <x:c r="E167" s="31" t="n">
        <x:v>46234</x:v>
      </x:c>
    </x:row>
    <x:row r="168">
      <x:c r="A168" s="17" t="str">
        <x:v>OpenRouter refresh temporal stability</x:v>
      </x:c>
      <x:c r="B168" s="17" t="str">
        <x:v>./outputs/019f6c42-2d53-7743-ab07-6293e2618dd7/openrouter_refresh_stability_2026-07-18.csv</x:v>
      </x:c>
      <x:c r="C168" s="75" t="n">
        <x:v>119050</x:v>
      </x:c>
      <x:c r="D168" s="17" t="str">
        <x:v>9068d76e67e35ca6262f6dd2120cfc6b62d1df81a99d9d81b9dd1a5f7d608943</x:v>
      </x:c>
      <x:c r="E168" s="31" t="n">
        <x:v>46234</x:v>
      </x:c>
    </x:row>
    <x:row r="169">
      <x:c r="A169" s="17" t="str">
        <x:v>OpenRouter service-tier counterfactual predictions</x:v>
      </x:c>
      <x:c r="B169" s="17" t="str">
        <x:v>./outputs/019f6c42-2d53-7743-ab07-6293e2618dd7/openrouter_tier_counterfactual_predictions_2026-07-18.csv</x:v>
      </x:c>
      <x:c r="C169" s="75" t="n">
        <x:v>296775</x:v>
      </x:c>
      <x:c r="D169" s="17" t="str">
        <x:v>f88bad9c2a1754b57c438b3ebd2e60d1f812991d279fe3159dd4ac3066e8c777</x:v>
      </x:c>
      <x:c r="E169" s="31" t="n">
        <x:v>46234</x:v>
      </x:c>
    </x:row>
    <x:row r="170">
      <x:c r="A170" s="17" t="str">
        <x:v>OpenRouter collection audit</x:v>
      </x:c>
      <x:c r="B170" s="17" t="str">
        <x:v>./outputs/019f6c42-2d53-7743-ab07-6293e2618dd7/openrouter_collection_audit_2026-07-18.json</x:v>
      </x:c>
      <x:c r="C170" s="75" t="n">
        <x:v>7607</x:v>
      </x:c>
      <x:c r="D170" s="17" t="str">
        <x:v>1140ee51638d0c717e1fd38e9820d93a2cbab5bbcaad34bfb5f3157409ffef95</x:v>
      </x:c>
      <x:c r="E170" s="31" t="n">
        <x:v>46234</x:v>
      </x:c>
    </x:row>
    <x:row r="171">
      <x:c r="A171" s="17" t="str">
        <x:v>OpenRouter official endpoint snapshot</x:v>
      </x:c>
      <x:c r="B171" s="17" t="str">
        <x:v>./sources/openrouter_official_endpoint_snapshot_2026-07-18.json.gz</x:v>
      </x:c>
      <x:c r="C171" s="75" t="n">
        <x:v>87382</x:v>
      </x:c>
      <x:c r="D171" s="17" t="str">
        <x:v>f942e5d9d37104d0c478eba0f5e007f1e2267d7eafc54a92d9c74d5a6c4f41be</x:v>
      </x:c>
      <x:c r="E171" s="31" t="n">
        <x:v>46234</x:v>
      </x:c>
    </x:row>
    <x:row r="172">
      <x:c r="A172" s="17" t="str">
        <x:v>OpenRouter official endpoint prices</x:v>
      </x:c>
      <x:c r="B172" s="17" t="str">
        <x:v>./sources/openrouter_official_endpoint_prices_2026-07-18.csv</x:v>
      </x:c>
      <x:c r="C172" s="75" t="n">
        <x:v>255821</x:v>
      </x:c>
      <x:c r="D172" s="17" t="str">
        <x:v>9369418b3c279b956e7c63ae955e707c1f9fd732cc48443018de1212df0f1fce</x:v>
      </x:c>
      <x:c r="E172" s="31" t="n">
        <x:v>46234</x:v>
      </x:c>
    </x:row>
    <x:row r="173">
      <x:c r="A173" s="17" t="str">
        <x:v>OpenRouter official/frontend comparison</x:v>
      </x:c>
      <x:c r="B173" s="17" t="str">
        <x:v>./outputs/019f6c42-2d53-7743-ab07-6293e2618dd7/openrouter_official_endpoint_crosscheck_2026-07-18.csv</x:v>
      </x:c>
      <x:c r="C173" s="75" t="n">
        <x:v>502763</x:v>
      </x:c>
      <x:c r="D173" s="17" t="str">
        <x:v>7175107da41d26c88349eb16e1f4ba8b461cdf024aab4419b54564c3031b88f1</x:v>
      </x:c>
      <x:c r="E173" s="31" t="n">
        <x:v>46234</x:v>
      </x:c>
    </x:row>
    <x:row r="174">
      <x:c r="A174" s="17" t="str">
        <x:v>OpenRouter official endpoint audit</x:v>
      </x:c>
      <x:c r="B174" s="17" t="str">
        <x:v>./outputs/019f6c42-2d53-7743-ab07-6293e2618dd7/openrouter_official_endpoint_audit_2026-07-18.json</x:v>
      </x:c>
      <x:c r="C174" s="75" t="n">
        <x:v>2766</x:v>
      </x:c>
      <x:c r="D174" s="17" t="str">
        <x:v>4dfa2b0547aa946a891014f784eace93e92db4c7c792f0265302a899cf87d99d</x:v>
      </x:c>
      <x:c r="E174" s="31" t="n">
        <x:v>46234</x:v>
      </x:c>
    </x:row>
    <x:row r="175">
      <x:c r="A175" s="17" t="str">
        <x:v>OpenRouter active-price audit</x:v>
      </x:c>
      <x:c r="B175" s="17" t="str">
        <x:v>./outputs/019f6c42-2d53-7743-ab07-6293e2618dd7/openrouter_active_price_audit_2026-07-18.json</x:v>
      </x:c>
      <x:c r="C175" s="75" t="n">
        <x:v>13192</x:v>
      </x:c>
      <x:c r="D175" s="17" t="str">
        <x:v>0b29d72c1dd35cce9faee077c17e4c9b8465a02f66fad6da5797bfa431011ae3</x:v>
      </x:c>
      <x:c r="E175" s="31" t="n">
        <x:v>46234</x:v>
      </x:c>
    </x:row>
    <x:row r="176">
      <x:c r="A176" s="17" t="str">
        <x:v>OpenRouter active-price identity ledger</x:v>
      </x:c>
      <x:c r="B176" s="17" t="str">
        <x:v>./outputs/019f6c42-2d53-7743-ab07-6293e2618dd7/openrouter_active_parameter_match_audit_2026-07-18.csv</x:v>
      </x:c>
      <x:c r="C176" s="75" t="n">
        <x:v>32521</x:v>
      </x:c>
      <x:c r="D176" s="17" t="str">
        <x:v>e070880fbcbc3169dd928762a41c672d38ee32ee6d3ef385c0bc89e044676520</x:v>
      </x:c>
      <x:c r="E176" s="31" t="n">
        <x:v>46234</x:v>
      </x:c>
    </x:row>
    <x:row r="177">
      <x:c r="A177" s="17" t="str">
        <x:v>OpenRouter active-price held-out predictions</x:v>
      </x:c>
      <x:c r="B177" s="17" t="str">
        <x:v>./outputs/019f6c42-2d53-7743-ab07-6293e2618dd7/openrouter_active_price_predictions_2026-07-18.csv</x:v>
      </x:c>
      <x:c r="C177" s="75" t="n">
        <x:v>21892</x:v>
      </x:c>
      <x:c r="D177" s="17" t="str">
        <x:v>7f3c030a8deea6aface8a85658e00330ea816d0ad29481eb2871a9a0b96760bf</x:v>
      </x:c>
      <x:c r="E177" s="31" t="n">
        <x:v>46234</x:v>
      </x:c>
    </x:row>
    <x:row r="178">
      <x:c r="A178" s="17" t="str">
        <x:v>OpenRouter active-price frontier sensitivities</x:v>
      </x:c>
      <x:c r="B178" s="17" t="str">
        <x:v>./outputs/019f6c42-2d53-7743-ab07-6293e2618dd7/openrouter_active_price_targets_2026-07-18.csv</x:v>
      </x:c>
      <x:c r="C178" s="75" t="n">
        <x:v>882</x:v>
      </x:c>
      <x:c r="D178" s="17" t="str">
        <x:v>6d0cb22d66152229454ec34b6b5218b17c5ed18e1a69f7d6d1325df8447f16d4</x:v>
      </x:c>
      <x:c r="E178" s="31" t="n">
        <x:v>46234</x:v>
      </x:c>
    </x:row>
    <x:row r="179">
      <x:c r="A179" s="17" t="str">
        <x:v>OpenRouter historical raw price ledger</x:v>
      </x:c>
      <x:c r="B179" s="17" t="str">
        <x:v>./sources/openrouter_historical_price_ledger_2026-07-18.json.gz</x:v>
      </x:c>
      <x:c r="C179" s="75" t="n">
        <x:v>29286</x:v>
      </x:c>
      <x:c r="D179" s="17" t="str">
        <x:v>046a540d27cecfd3de741e46ce13c3a7eba8c570b42dd363a27144fd75e7926d</x:v>
      </x:c>
      <x:c r="E179" s="31" t="n">
        <x:v>46234</x:v>
      </x:c>
    </x:row>
    <x:row r="180">
      <x:c r="A180" s="17" t="str">
        <x:v>OpenRouter historical price change points</x:v>
      </x:c>
      <x:c r="B180" s="17" t="str">
        <x:v>./sources/openrouter_historical_price_change_points_2026-07-18.csv</x:v>
      </x:c>
      <x:c r="C180" s="75" t="n">
        <x:v>619579</x:v>
      </x:c>
      <x:c r="D180" s="17" t="str">
        <x:v>0107a6abde7b2eed1ab268c0c696ff21a7c235c83775ccfb315d0d3747502575</x:v>
      </x:c>
      <x:c r="E180" s="31" t="n">
        <x:v>46234</x:v>
      </x:c>
    </x:row>
    <x:row r="181">
      <x:c r="A181" s="17" t="str">
        <x:v>OpenRouter historical collection metadata</x:v>
      </x:c>
      <x:c r="B181" s="17" t="str">
        <x:v>./sources/openrouter_historical_price_collection_metadata_2026-07-18.json</x:v>
      </x:c>
      <x:c r="C181" s="75" t="n">
        <x:v>2239</x:v>
      </x:c>
      <x:c r="D181" s="17" t="str">
        <x:v>24ddb6574d941d5d0043f9e94bb6a77cad548ca94cbf71efdf2ae9e9db20735c</x:v>
      </x:c>
      <x:c r="E181" s="31" t="n">
        <x:v>46234</x:v>
      </x:c>
    </x:row>
    <x:row r="182">
      <x:c r="A182" s="17" t="str">
        <x:v>OpenRouter historical prospective audit</x:v>
      </x:c>
      <x:c r="B182" s="17" t="str">
        <x:v>./outputs/019f6c42-2d53-7743-ab07-6293e2618dd7/openrouter_historical_price_audit_2026-07-18.json</x:v>
      </x:c>
      <x:c r="C182" s="75" t="n">
        <x:v>50134</x:v>
      </x:c>
      <x:c r="D182" s="17" t="str">
        <x:v>401125b60f6dbef6573eca08fa66785d95977db9375e89f80255c884a1f0ffdf</x:v>
      </x:c>
      <x:c r="E182" s="31" t="n">
        <x:v>46234</x:v>
      </x:c>
    </x:row>
    <x:row r="183">
      <x:c r="A183" s="17" t="str">
        <x:v>OpenRouter historical exact-match audit</x:v>
      </x:c>
      <x:c r="B183" s="17" t="str">
        <x:v>./outputs/019f6c42-2d53-7743-ab07-6293e2618dd7/openrouter_historical_price_match_audit_2026-07-18.csv</x:v>
      </x:c>
      <x:c r="C183" s="75" t="n">
        <x:v>46835</x:v>
      </x:c>
      <x:c r="D183" s="17" t="str">
        <x:v>e57d979c49401083ec4972bdc44e24001fffd00a5da039b60eaa3b542d225872</x:v>
      </x:c>
      <x:c r="E183" s="31" t="n">
        <x:v>46234</x:v>
      </x:c>
    </x:row>
    <x:row r="184">
      <x:c r="A184" s="17" t="str">
        <x:v>OpenRouter historical held-out predictions</x:v>
      </x:c>
      <x:c r="B184" s="17" t="str">
        <x:v>./outputs/019f6c42-2d53-7743-ab07-6293e2618dd7/openrouter_historical_price_backtest_predictions_2026-07-18.csv</x:v>
      </x:c>
      <x:c r="C184" s="75" t="n">
        <x:v>743306</x:v>
      </x:c>
      <x:c r="D184" s="17" t="str">
        <x:v>4540968d1e4146d94a3b8b3bec90eb31ed073966151661ac32bcbf6b37ab77f8</x:v>
      </x:c>
      <x:c r="E184" s="31" t="n">
        <x:v>46234</x:v>
      </x:c>
    </x:row>
    <x:row r="185">
      <x:c r="A185" s="17" t="str">
        <x:v>OpenRouter historical frontier sensitivities</x:v>
      </x:c>
      <x:c r="B185" s="17" t="str">
        <x:v>./outputs/019f6c42-2d53-7743-ab07-6293e2618dd7/openrouter_historical_price_frontier_targets_2026-07-18.csv</x:v>
      </x:c>
      <x:c r="C185" s="75" t="n">
        <x:v>888</x:v>
      </x:c>
      <x:c r="D185" s="17" t="str">
        <x:v>41c47d5488a69e0028011e89292ea35cd368a5db849795e71b5e74754702cb8b</x:v>
      </x:c>
      <x:c r="E185" s="31" t="n">
        <x:v>46234</x:v>
      </x:c>
    </x:row>
    <x:row r="186">
      <x:c r="A186" s="17" t="str">
        <x:v>Primary Hugging Face architecture config snapshot</x:v>
      </x:c>
      <x:c r="B186" s="17" t="str">
        <x:v>./sources/huggingface_architecture_config_snapshot_2026-07-18.json.gz</x:v>
      </x:c>
      <x:c r="C186" s="75" t="n">
        <x:v>15978</x:v>
      </x:c>
      <x:c r="D186" s="17" t="str">
        <x:v>412d80e27a36477636599eeb9fcaade8924f1d7cd97fd8db16305677f3f00c06</x:v>
      </x:c>
      <x:c r="E186" s="31" t="n">
        <x:v>46234</x:v>
      </x:c>
    </x:row>
    <x:row r="187">
      <x:c r="A187" s="17" t="str">
        <x:v>Hugging Face architecture config signals</x:v>
      </x:c>
      <x:c r="B187" s="17" t="str">
        <x:v>./sources/huggingface_architecture_config_signals_2026-07-18.csv</x:v>
      </x:c>
      <x:c r="C187" s="75" t="n">
        <x:v>41623</x:v>
      </x:c>
      <x:c r="D187" s="17" t="str">
        <x:v>db1757382798a069ed9833aa144c96b0c7c9d939e793581a611ed6487be99142</x:v>
      </x:c>
      <x:c r="E187" s="31" t="n">
        <x:v>46234</x:v>
      </x:c>
    </x:row>
    <x:row r="188">
      <x:c r="A188" s="17" t="str">
        <x:v>Hugging Face architecture config collection audit</x:v>
      </x:c>
      <x:c r="B188" s="17" t="str">
        <x:v>./outputs/019f6c42-2d53-7743-ab07-6293e2618dd7/huggingface_architecture_config_collection_audit_2026-07-18.json</x:v>
      </x:c>
      <x:c r="C188" s="75" t="n">
        <x:v>1904</x:v>
      </x:c>
      <x:c r="D188" s="17" t="str">
        <x:v>03fea30d78c4f90625afee9ada9746deedadf7981a2205bdc36b1da8c3f89f89</x:v>
      </x:c>
      <x:c r="E188" s="31" t="n">
        <x:v>46234</x:v>
      </x:c>
    </x:row>
    <x:row r="189">
      <x:c r="A189" s="18" t="str">
        <x:v>LessWrong attachment</x:v>
      </x:c>
      <x:c r="B189" s="18" t="str">
        <x:v>./sources/input_lesswrong_no_cot_article_2026-07-17.txt</x:v>
      </x:c>
      <x:c r="C189" s="76" t="n">
        <x:v>36224</x:v>
      </x:c>
      <x:c r="D189" s="18" t="str">
        <x:v>0d29897af81f98ba6f8cf76c076b7568793dc98a2cfe74ee22c3e2765aea4944</x:v>
      </x:c>
      <x:c r="E189" s="32" t="n">
        <x:v>46234</x:v>
      </x:c>
    </x:row>
  </x:sheetData>
  <x:mergeCells>
    <x:mergeCell ref="A1:E1"/>
    <x:mergeCell ref="A2:E3"/>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18" hidden="0" customWidth="1"/>
    <x:col min="4" max="4" width="18" hidden="0" customWidth="1"/>
    <x:col min="5" max="5" width="110" hidden="0" customWidth="1"/>
  </x:cols>
  <x:sheetData>
    <x:row r="1" ht="36" customHeight="1">
      <x:c r="A1" s="68" t="str">
        <x:v>Raw LaTeX table archive — lossless chunked text</x:v>
      </x:c>
      <x:c r="B1" s="68"/>
      <x:c r="C1" s="68"/>
      <x:c r="D1" s="68"/>
      <x:c r="E1" s="68"/>
    </x:row>
    <x:row r="2">
      <x:c r="A2" s="6" t="str">
        <x:v>Every \begin{table}…\end{table} block from arXiv-2606.07157v3 is retained verbatim. Chunks are numbered and limited to 29,000 characters so the source can be reassembled exactly without hitting Excel's cell limit.</x:v>
      </x:c>
      <x:c r="B2" s="6"/>
      <x:c r="C2" s="6"/>
      <x:c r="D2" s="6"/>
      <x:c r="E2" s="6"/>
    </x:row>
    <x:row r="3">
      <x:c r="A3" s="6"/>
      <x:c r="B3" s="6"/>
      <x:c r="C3" s="6"/>
      <x:c r="D3" s="6"/>
      <x:c r="E3" s="6"/>
    </x:row>
    <x:row r="5" ht="34" customHeight="1">
      <x:c r="A5" s="73" t="str">
        <x:v>Table index</x:v>
      </x:c>
      <x:c r="B5" s="73" t="str">
        <x:v>LaTeX label</x:v>
      </x:c>
      <x:c r="C5" s="73" t="str">
        <x:v>Chunk</x:v>
      </x:c>
      <x:c r="D5" s="73" t="str">
        <x:v>Chunks</x:v>
      </x:c>
      <x:c r="E5" s="73" t="str">
        <x:v>Raw LaTeX text</x:v>
      </x:c>
    </x:row>
    <x:row r="6">
      <x:c r="A6" s="16" t="n">
        <x:v>1</x:v>
      </x:c>
      <x:c r="B6" s="16" t="str">
        <x:v>tab:task-suite</x:v>
      </x:c>
      <x:c r="C6" s="16" t="n">
        <x:v>1</x:v>
      </x:c>
      <x:c r="D6" s="16" t="n">
        <x:v>1</x:v>
      </x:c>
      <x:c r="E6" s="22" t="str">
        <x:v>\begin{table}[h!]
\vspace{-1em}
  \caption{\textbf{A (subset) of the benchmark suite.} Full details are contained in \Cref{app:tasks}.}
  \label{tab:task-suite}
  \centering
  \scriptsize
  \begin{tabular}{@{}llp{6cm}}
    \toprule
    Task &amp; Domain &amp; Description \\
    \midrule
    \texttt{a\_level\_mcq}                 &amp; science            &amp; A-level multiple-choice questions only (4-option MCQ subset)                                                        \\
    \texttt{arc\_agi\_2} \cite{chollet2026arcagi2newchallengefrontier}                   &amp; abstract reasoning &amp; Hard abstraction and reasoning tasks from ARC Prize                                                    \\
    \texttt{bea-24-shared-task} \cite{yaneva-etal-2024-findings}            &amp; medical knowledge  &amp; USMLE MCQs with response times from first-time examinees \\
    \texttt{codeforces} \cite{li2022competition}                    &amp; SWE                &amp; Codeforces competitive programming problems                                                                         \\
    \texttt{crossword}                     &amp; language           &amp; NYT crossword puzzles with community solve times                                                                    \\
    \texttt{gsm1k} \cite{zhang2024careful}                         &amp; math               &amp; Grade-school math word problems  \\
    \texttt{strategic\_scheming} &amp; safety       &amp; Open-ended reasoning about scheming scenarios  \\
    \bottomrule
  \end{tabular}
\end{table}</x:v>
      </x:c>
    </x:row>
    <x:row r="7">
      <x:c r="A7" s="17" t="n">
        <x:v>2</x:v>
      </x:c>
      <x:c r="B7" s="17" t="str">
        <x:v>tab:horizons-per-model</x:v>
      </x:c>
      <x:c r="C7" s="17" t="n">
        <x:v>1</x:v>
      </x:c>
      <x:c r="D7" s="17" t="n">
        <x:v>1</x:v>
      </x:c>
      <x:c r="E7" s="23" t="str">
        <x:v>\begin{table}[h!]
  \caption{\textbf{Per-model 50\% time horizons and o3-mini reasoning-token horizons.} 95\% bootstrap CIs in brackets. Models in chronological order of release.}
  \label{tab:horizons-per-model}
  \centering
  \scriptsize
  \begin{tabular}{@{}lll@{}}
    \toprule
    Model &amp; 50\% Time horizon (min) &amp; 50\% Token horizon \\
    \midrule
    GPT-2 &amp; $&lt;$0.01 \tiny{[$&lt;$0.01, $&lt;$0.01]} &amp; $&lt;$1 \tiny{[1, 1]} \\
    GPT-3 &amp; 0.05 \tiny{[$&lt;$0.01, 0.05]} &amp; 1 \tiny{[1, 8]} \\
    GPT-3.5 &amp; 0.29 \tiny{[$&lt;$0.01, 0.42]} &amp; 123 \tiny{[71, 189]} \\
    GPT-4 &amp; 0.89 \tiny{[0.19, 0.95]} &amp; 290 \tiny{[197, 457]} \\
    GPT-4 Turbo &amp; 0.80 \tiny{[0.06, 0.91]} &amp; 401 \tiny{[248, 652]} \\
    GPT-4o &amp; 0.80 \tiny{[0.03, 0.92]} &amp; 455 \tiny{[233, 851]} \\
    Sonnet 3.7 &amp; 1.1 \tiny{[0.26, 1.3]} &amp; 584 \tiny{[403, 876]} \\
    Opus 4 &amp; 1.2 \tiny{[0.34, 1.4]} &amp; 612 \tiny{[373, 1.1k]} \\
    Opus 4.1 &amp; 1.4 \tiny{[0.44, 1.7]} &amp; 825 \tiny{[542, 1.4k]} \\
    Opus 4.5 &amp; 2.4 \tiny{[0.39, 94]} &amp; 1.4k \tiny{[842, 2.4k]} \\
    Opus 4.6 &amp; 2.5 \tiny{[0.55, 40]} &amp; 1.3k \tiny{[780, 2.2k]} \\
    GPT-5.4 &amp; 1.4 \tiny{[0.12, 6.6]} &amp; 961 \tiny{[570, 1.6k]} \\
    Opus 4.7 &amp; 2.8 \tiny{[0.61, 73]} &amp; 1.5k \tiny{[854, 2.8k]} \\
    GPT-5.5 &amp; 3.0 \tiny{[0.84, 62]} &amp; 1.5k \tiny{[950, 2.4k]} \\
    \bottomrule
  \end{tabular}
\end{table}</x:v>
      </x:c>
    </x:row>
    <x:row r="8">
      <x:c r="A8" s="17" t="n">
        <x:v>3</x:v>
      </x:c>
      <x:c r="B8" s="17" t="str">
        <x:v>tab:floor-sensitivity-no-legacy</x:v>
      </x:c>
      <x:c r="C8" s="17" t="n">
        <x:v>1</x:v>
      </x:c>
      <x:c r="D8" s="17" t="n">
        <x:v>1</x:v>
      </x:c>
      <x:c r="E8" s="23" t="str">
        <x:v>\begin{table}[htbp]
  \caption{\textbf{Sensitivity of the TH trend's doubling time to the minimum-TH threshold. } With GPT-2 and GPT-3 excluded from the fit, the bootstrap-median doubling time is approximately floor-invariant; bootstrap median with [2.5, 97.5]\% CI in subscript.}
  \label{tab:floor-sensitivity-no-legacy}
  \centering
  \scriptsize
  \begin{tabular}{@{}lr@{}}
    \toprule
    Min. TH threshold &amp; Doubling (days) \\
    \midrule
    0.001 s &amp; 373 \tiny{[170, 690]} \\
    0.005 s &amp; 373 \tiny{[170, 690]} \\
    0.01 s &amp; 373 \tiny{[170, 691]} \\
    0.05 s &amp; 373 \tiny{[171, 691]} \\
    0.06 s &amp; 373 \tiny{[171, 691]} \\
    0.1 s &amp; 373 \tiny{[171, 691]} \\
    0.5 s &amp; 374 \tiny{[171, 694]} \\
    1 s &amp; 374 \tiny{[173, 697]} \\
    \bottomrule
  \end{tabular}
\end{table}</x:v>
      </x:c>
    </x:row>
    <x:row r="9">
      <x:c r="A9" s="17" t="n">
        <x:v>4</x:v>
      </x:c>
      <x:c r="B9" s="17" t="str">
        <x:v>tab:leave-one-out-pareto_short_answer</x:v>
      </x:c>
      <x:c r="C9" s="17" t="n">
        <x:v>1</x:v>
      </x:c>
      <x:c r="D9" s="17" t="n">
        <x:v>1</x:v>
      </x:c>
      <x:c r="E9" s="23" t="str">
        <x:v>\begin{table}[htbp]
  \caption{\textbf{Leave-one-out sensitivity for the TH trend fit.} Each row reports the doubling time (days) and $R^2$ of the fit when the named model is held out from the trend regression. Row `(none)' is the canonical fit.}
  \label{tab:leave-one-out-pareto_short_answer}
  \centering
  \scriptsize
  \begin{tabular}{@{}lrr@{}}
    \toprule
    Left out &amp; Doubling (days) &amp; $R^2$ \\
    \midrule
    (none) &amp; 373 \tiny{[167, 691]} &amp; 0.84 \tiny{[0.59, 0.93]} \\
    GPT-3.5 &amp; 427 \tiny{[149, 971]} &amp; 0.67 \tiny{[0.44, 0.89]} \\
    GPT-4 &amp; 327 \tiny{[151, 599]} &amp; 0.89 \tiny{[0.58, 0.99]} \\
    Sonnet 3.7 &amp; 372 \tiny{[167, 691]} &amp; 0.86 \tiny{[0.63, 0.94]} \\
    Opus 4 &amp; 368 \tiny{[164, 686]} &amp; 0.87 \tiny{[0.67, 0.94]} \\
    Opus 4.1 &amp; 366 \tiny{[161, 685]} &amp; 0.86 \tiny{[0.67, 0.93]} \\
    Opus 4.5 &amp; 382 \tiny{[180, 695]} &amp; 0.84 \tiny{[0.63, 0.93]} \\
    Opus 4.6 &amp; 379 \tiny{[173, 697]} &amp; 0.83 \tiny{[0.57, 0.92]} \\
    Opus 4.7 &amp; 382 \tiny{[179, 699]} &amp; 0.83 \tiny{[0.56, 0.92]} \\
    GPT-5.5 &amp; 389 \tiny{[176, 713]} &amp; 0.83 \tiny{[0.56, 0.92]} \\
    \bottomrule
  \end{tabular}
\end{table}</x:v>
      </x:c>
    </x:row>
    <x:row r="10">
      <x:c r="A10" s="17" t="n">
        <x:v>5</x:v>
      </x:c>
      <x:c r="B10" s="17" t="str">
        <x:v>tab:fr-delta-fillers</x:v>
      </x:c>
      <x:c r="C10" s="17" t="n">
        <x:v>1</x:v>
      </x:c>
      <x:c r="D10" s="17" t="n">
        <x:v>1</x:v>
      </x:c>
      <x:c r="E10" s="23" t="str">
        <x:v>\begin{table}[htbp]
  \centering
  \scriptsize
  \caption{\textbf{Per-(benchmark, model) normalised accuracy gain/loss vs the $N{=}0$ baseline for filler tokens. } The \textit{Baseline} column is the normalised accuracy at $N{=}0$ (\%); subsequent columns are paired-bootstrap pp deltas, formatted as $\mathrm{med}^{\mathrm{hi}}_{\mathrm{lo}}$ where the super/subscript values are the absolute $95\%$ CI bounds. Bold central values mark cells whose CI excludes zero.}
  \label{tab:fr-delta-fillers}
  \begin{tabular}{llrrrrrr}
    \toprule
    \multicolumn{1}{l}{Benchmark} &amp; \multicolumn{1}{l}{Model} &amp; \multicolumn{1}{c}{Baseline (\%)} &amp; \multicolumn{1}{c}{$N{=}10$} &amp; \multicolumn{1}{c}{$N{=}50$} &amp; \multicolumn{1}{c}{$N{=}100$} &amp; \multicolumn{1}{c}{$N{=}500$} &amp; \multicolumn{1}{c}{$N{=}1000$} \\
    \midrule
    Causal Reasoning &amp; GPT-4o &amp; 21.1 &amp; $-2.6^{+0.2}_{-5.4}$ &amp; $\mathbf{-5.8}^{-3.0}_{-8.8}$ &amp; $\mathbf{-8.9}^{-6.1}_{-11.8}$ &amp; $\mathbf{-6.6}^{-3.8}_{-9.8}$ &amp; $\mathbf{-5.9}^{-2.6}_{-9.3}$ \\
     &amp; GPT-5.4 &amp; 37.3 &amp; $+3.5^{+7.1}_{-0.1}$ &amp; $-2.2^{+1.9}_{-6.3}$ &amp; $-1.1^{+2.9}_{-5.1}$ &amp; $-4.1^{+0.1}_{-8.1}$ &amp; $-4.1^{+0.3}_{-8.7}$ \\
     &amp; Opus 4.1 &amp; 30.8 &amp; $\mathbf{-7.4}^{-3.5}_{-11.6}$ &amp; $\mathbf{+6.9}^{+11.9}_{+1.9}$ &amp; $\mathbf{+5.6}^{+10.8}_{+0.6}$ &amp; $-3.3^{+0.9}_{-7.6}$ &amp; $-4.5^{+0.1}_{-9.3}$ \\
     &amp; Opus 4.6 &amp; 23.7 &amp; $+2.0^{+5.6}_{-1.6}$ &amp; $\mathbf{-7.0}^{-3.6}_{-10.7}$ &amp; $\mathbf{-4.4}^{-1.3}_{-7.8}$ &amp; $\mathbf{-4.0}^{-0.6}_{-7.6}$ &amp; $\mathbf{-5.2}^{-1.4}_{-9.3}$ \\
    \addlinespace[2pt]
    Competition Math &amp; GPT-4o &amp; 17.8 &amp; $+1.4^{+3.5}_{-0.5}$ &amp; $+0.6^{+3.2}_{-2.0}$ &amp; $+0.4^{+3.4}_{-2.5}$ &amp; $-0.8^{+2.2}_{-3.8}$ &amp; $-1.2^{+1.7}_{-4.3}$ \\
     &amp; GPT-5.4 &amp; 34.1 &amp; $-0.3^{+1.9}_{-2.6}$ &amp; $+1.9^{+4.8}_{-1.1}$ &amp; $+0.6^{+3.6}_{-2.4}$ &amp; $+0.3^{+3.3}_{-2.7}$ &amp; $+0.7^{+3.7}_{-2.3}$ \\
     &amp; Opus 4.1 &amp; 41.2 &amp; $+1.1^{+3.4}_{-1.0}$ &amp; $+1.6^{+4.2}_{-0.8}$ &amp; $+0.9^{+3.7}_{-1.9}$ &amp; $\mathbf{-3.7}^{-0.1}_{-7.5}$ &amp; $\mathbf{-11.3}^{-7.1}_{-15.9}$ \\
     &amp; Opus 4.6 &amp; 48.0 &amp; $+0.6^{+3.7}_{-2.5}$ &amp; $\mathbf{+3.7}^{+7.4}_{+0.2}$ &amp; $+2.6^{+6.5}_{-1.1}$ &amp; $+3.9^{+8.5}_{-0.5}$ &amp; $\mathbf{+4.3}^{+8.5}_{+0.3}$ \\
    \addlinespace[2pt]
    GPQA Diamond &amp; GPT-4o &amp; 41.6 &amp; $+2.2^{+5.1}_{-0.5}$ &amp; $-0.8^{+2.5}_{-4.2}$ &amp; $-1.9^{+2.0}_{-5.7}$ &amp; $-2.9^{+1.2}_{-7.1}$ &amp; $-2.4^{+1.6}_{-6.5}$ \\
     &amp; GPT-5.4 &amp; 52.0 &amp; $-0.8^{+2.2}_{-3.8}$ &amp; $+0.7^{+4.3}_{-2.9}$ &amp; $-0.4^{+3.9}_{-4.4}$ &amp; $-0.7^{+3.7}_{-5.1}$ &amp; $-2.1^{+2.3}_{-6.7}$ \\
     &amp; Opus 4.1 &amp; 53.8 &amp; $+0.8^{+4.4}_{-2.7}$ &amp; $+3.4^{+7.7}_{-0.9}$ &amp; $-2.2^{+2.7}_{-7.2}$ &amp; $-0.2^{+4.7}_{-5.0}$ &amp; $+2.4^{+7.4}_{-2.7}$ \\
     &amp; Opus 4.6 &amp; 60.0 &amp; $+2.0^{+5.3}_{-1.2}$ &amp; $+2.7^{+6.1}_{-0.4}$ &amp; $+1.1^{+5.1}_{-3.0}$ &amp; $+0.5^{+5.3}_{-4.3}$ &amp; $+2.0^{+6.8}_{-2.8}$ \\
    \addlinespace[2pt]
    Hash &amp; GPT-4o &amp; 1.9 &amp; $-0.2^{+0.3}_{-1.0}$ &amp; $-0.1^{+0.5}_{-1.1}$ &amp; $-0.6^{+0.1}_{-1.9}$ &amp; $-0.8^{+0.1}_{-2.2}$ &amp; $-0.9^{+0.1}_{-2.4}$ \\
     &amp; Opus 4.6 &amp; 2.4 &amp; $+0.1^{+1.4}_{-0.8}$ &amp; $+0.2^{+0.8}_{-0.1}$ &amp; $+0.4^{+1.3}_{-0.1}$ &amp; $+0.1^{+1.3}_{-0.7}$ &amp; $+0.0^{+0.9}_{-0.8}$ \\
    \addlinespace[2pt]
    Monitor Poisoning &amp; GPT-4o &amp; 53.5 &amp; $-10.4^{+4.2}_{-24.3}$ &amp; $-13.5^{+1.4}_{-28.5}$ &amp; $-12.2^{+1.1}_{-25.7}$ &amp; $-13.5^{+0.3}_{-27.8}$ &amp; $\mathbf{-19.1}^{-5.2}_{-33.3}$ \\
     &amp; GPT-5.4 &amp; 55.2 &amp; $\mathbf{-16.0}^{-2.8}_{-29.5}$ &amp; $\mathbf{-16.3}^{-5.9}_{-28.8}$ &amp; $-3.8^{+11.5}_{-19.1}$ &amp; $-6.2^{+9.4}_{-22.2}$ &amp; $-3.5^{+9.7}_{-17.4}$ \\
     &amp; Opus 4.1 &amp; 65.6 &amp; $\mathbf{-31.6}^{-16.3}_{-47.2}$ &amp; $\mathbf{-31.9}^{-16.7}_{-47.9}$ &amp; $\mathbf{-29.9}^{-16.0}_{-44.8}$ &amp; $\mathbf{-40.3}^{-25.7}_{-55.6}$ &amp; $\mathbf{-39.6}^{-25.3}_{-54.2}$ \\
     &amp; Opus 4.6 &amp; 51.7 &amp; $\mathbf{-16.7}^{-2.8}_{-31.6}$ &amp; $\mathbf{-16.0}^{-2.8}_{-30.6}$ &amp; $\mathbf{-15.6}^{-2.1}_{-30.2}$ &amp; $\mathbf{-15.6}^{-2.4}_{-30.2}$ &amp; $\mathbf{-16.3}^{-2.8}_{-30.9}$ \\
    \addlinespace[2pt]
    N-Hop Lookup &amp; GPT-4o &amp; 43.8 &amp; $-3.0^{+0.6}_{-6.8}$ &amp; $-3.3^{+0.0}_{-6.9}$ &amp; $-0.2^{+3.8}_{-4.3}$ &amp; $\mathbf{-5.0}^{-0.6}_{-9.6}$ &amp; $-3.8^{+1.0}_{-8.9}$ \\
     &amp; GPT-5.4 &amp; 44.4 &amp; $+0.4^{+4.7}_{-3.9}$ &amp; $-0.4^{+4.2}_{-4.8}$ &amp; $+1.7^{+6.1}_{-2.6}$ &amp; $+3.5^{+8.3}_{-1.2}$ &amp; $+4.2^{+9.0}_{-0.6}$ \\
     &amp; Opus 4.1 &amp; 12.2 &amp; $\mathbf{-1.5}^{-0.4}_{-2.9}$ &amp; $-0.7^{+0.8}_{-2.3}$ &amp; $\mathbf{+2.9}^{+5.4}_{+0.7}$ &amp; $+1.7^{+3.7}_{-0.0}$ &amp; $-1.8^{+0.2}_{-3.8}$ \\
     &amp; Opus 4.6 &amp; 55.1 &amp; $\mathbf{-6.2}^{-3.2}_{-9.7}$ &amp; $\mathbf{-6.8}^{-3.1}_{-10.7}$ &amp; $\mathbf{-13.0}^{-8.8}_{-17.7}$ &amp; $\mathbf{-4.0}^{-0.4}_{-7.9}$ &amp; $\mathbf{-6.4}^{-2.2}_{-10.8}$ \\
    \addlinespace[2pt]
    Sally-Anne &amp; GPT-4o &amp; 38.0 &amp; $-2.4^{+1.8}_{-6.8}$ &amp; $-0.8^{+3.7}_{-5.3}$ &amp; $-3.3^{+1.6}_{-8.2}$ &amp; $\mathbf{-7.3}^{-2.5}_{-12.3}$ &amp; $\mathbf{-10.1}^{-5.2}_{-15.2}$ \\
     &amp; GPT-5.4 &amp; 21.9 &amp; $-1.0^{+1.9}_{-4.0}$ &amp; $\mathbf{+13.3}^{+17.7}_{+9.0}$ &amp; $\mathbf{+8.0}^{+12.3}_{+4.0}$ &amp; $\mathbf{+8.8}^{+13.5}_{+4.5}$ &amp; $\mathbf{+9.9}^{+14.7}_{+5.5}$ \\
     &amp; Opus 4.1 &amp; 23.6 &amp; $\mathbf{-12.5}^{-8.3}_{-17.2}$ &amp; $\mathbf{-6.8}^{-3.8}_{-10.2}$ &amp; $\mathbf{-7.3}^{-3.9}_{-11.2}$ &amp; $\mathbf{-11.6}^{-7.6}_{-15.9}$ &amp; $\mathbf{-10.0}^{-6.2}_{-14.2}$ \\
     &amp; Opus 4.6 &amp; 55.5 &amp; $\mathbf{+7.2}^{+12.2}_{+2.3}$ &amp; $\mathbf{-15.9}^{-9.7}_{-22.2}$ &amp; $\mathbf{-25.1}^{-19.0}_{-31.4}$ &amp; $\mathbf{-24.5}^{-18.4}_{-30.8}$ &amp; $\mathbf{-20.6}^{-14.2}_{-27.0}$ \\
    \addlinespace[2pt]
    Scheming (Numeric) &amp; GPT-4o &amp; 34.4 &amp; $\mathbf{+10.4}^{+16.2}_{+5.4}$ &amp; $\mathbf{+9.7}^{+15.6}_{+4.6}$ &amp; $\mathbf{+9.6}^{+15.6}_{+4.2}$ &amp; $\mathbf{+8.0}^{+14.3}_{+2.2}$ &amp; $\mathbf{+7.9}^{+13.8}_{+2.6}$ \\
     &amp; GPT-5.4 &amp; 52.2 &amp; $\mathbf{+8.9}^{+13.6}_{+4.8}$ &amp; $\mathbf{+9.8}^{+16.3}_{+3.8}$ &amp; $\mathbf{+6.2}^{+12.1}_{+0.7}$ &amp; $\mathbf{+6.4}^{+11.4}_{+1.9}$ &amp; $\mathbf{+7.0}^{+11.4}_{+2.7}$ \\
     &amp; Opus 4.1 &amp; 58.6 &amp; $+3.5^{+7.5}_{-0.1}$ &amp; $\mathbf{+4.1}^{+7.8}_{+1.3}$ &amp; $+2.5^{+6.4}_{-1.2}$ &amp; $+2.2^{+6.7}_{-2.1}$ &amp; $+3.3^{+8.4}_{-1.3}$ \\
     &amp; Opus 4.6 &amp; 62.0 &amp; $+1.1^{+4.7}_{-2.0}$ &amp; $+1.5^{+6.1}_{-2.7}$ &amp; $-1.4^{+2.8}_{-5.8}$ &amp; $\mathbf{+5.8}^{+11.4}_{+0.9}$ &amp; $+5.8^{+12.0}_{-0.2}$ \\
    \addlinespace[2pt]
    Stego Decode &amp; GPT-4o &amp; 68.9 &amp; $+1.7^{+4.6}_{-0.9}$ &amp; $-0.7^{+2.9}_{-4.3}$ &amp; $+1.9^{+5.3}_{-1.4}$ &amp; $+0.2^{+3.5}_{-3.0}$ &amp; $-2.5^{+0.7}_{-5.9}$ \\
     &amp; GPT-5.4 &amp; 84.0 &amp; $-0.4^{+0.8}_{-1.8}$ &amp; $-0.3^{+0.7}_{-1.4}$ &amp; $-0.5^{+0.5}_{-1.6}$ &amp; $-1.1^{+0.3}_{-2.8}$ &amp; $-1.0^{+0.6}_{-2.9}$ \\
     &amp; Opus 4.1 &amp; 83.7 &amp; $+0.9^{+3.1}_{-1.1}$ &amp; $-2.0^{+1.0}_{-5.1}$ &amp; $-0.7^{+1.5}_{-3.0}$ &amp; $-2.1^{+0.4}_{-4.7}$ &amp; $-1.8^{+0.8}_{-4.5}$ \\
     &amp; Opus 4.6 &amp; 84.0 &amp; $-0.3^{+1.1}_{-1.9}$ &amp; $-0.4^{+1.0}_{-2.0}$ &amp; $+0.1^{+1.5}_{-1.5}$ &amp; $-0.1^{+1.6}_{-2.0}$ &amp; $+0.1^{+1.9}_{-2.0}$ \\
    \addlinespace[2pt]
    \bottomrule
  \end{tabular}
\end{table}</x:v>
      </x:c>
    </x:row>
    <x:row r="11">
      <x:c r="A11" s="17" t="n">
        <x:v>6</x:v>
      </x:c>
      <x:c r="B11" s="17" t="str">
        <x:v>tab:fr-delta-repeats</x:v>
      </x:c>
      <x:c r="C11" s="17" t="n">
        <x:v>1</x:v>
      </x:c>
      <x:c r="D11" s="17" t="n">
        <x:v>1</x:v>
      </x:c>
      <x:c r="E11" s="23" t="str">
        <x:v>\begin{table}[htbp]
  \centering
  \scriptsize
  \caption{\textbf{Per-(benchmark, model) normalised accuracy gain/loss vs the $N{=}0$ baseline for question repeats.} The \textit{Baseline} column is the normalised accuracy at $N{=}0$ (\%); subsequent columns are paired-bootstrap pp deltas, formatted as $\mathrm{med}^{\mathrm{hi}}_{\mathrm{lo}}$ where the super/subscript values are the absolute $95\%$ CI bounds. Bold central values mark cells whose CI excludes zero.}
  \label{tab:fr-delta-repeats}
  \begin{tabular}{llrrrrrrr}
    \toprule
    \multicolumn{1}{l}{Benchmark} &amp; \multicolumn{1}{l}{Model} &amp; \multicolumn{1}{c}{Baseline (\%)} &amp; \multicolumn{1}{c}{$r{=}1$} &amp; \multicolumn{1}{c}{$r{=}2$} &amp; \multicolumn{1}{c}{$r{=}3$} &amp; \multicolumn{1}{c}{$r{=}5$} &amp; \multicolumn{1}{c}{$r{=}10$} &amp; \multicolumn{1}{c}{$r{=}50$} \\
    \midrule
    Causal Reasoning &amp; GPT-4o &amp; 21.1 &amp; $\mathbf{-3.6}^{-0.4}_{-6.9}$ &amp; $-2.9^{+0.6}_{-6.4}$ &amp; -- &amp; $\mathbf{-4.6}^{-1.3}_{-8.0}$ &amp; $\mathbf{-3.7}^{-0.3}_{-7.2}$ &amp; -- \\
     &amp; GPT-5.4 &amp; 37.3 &amp; $+3.5^{+8.9}_{-1.8}$ &amp; $+1.6^{+6.6}_{-3.3}$ &amp; $+3.5^{+8.4}_{-1.4}$ &amp; $+0.9^{+5.9}_{-4.0}$ &amp; $+3.0^{+7.9}_{-1.9}$ &amp; $+1.8^{+6.4}_{-2.8}$ \\
     &amp; Opus 4.1 &amp; 30.8 &amp; $\mathbf{+8.0}^{+13.1}_{+2.9}$ &amp; $\mathbf{+10.9}^{+17.0}_{+5.3}$ &amp; $\mathbf{+9.1}^{+14.9}_{+3.2}$ &amp; $+1.6^{+6.9}_{-3.6}$ &amp; $+2.8^{+8.4}_{-2.5}$ &amp; $\mathbf{-8.5}^{-4.1}_{-12.8}$ \\
     &amp; Opus 4.6 &amp; 23.7 &amp; $+0.7^{+4.9}_{-3.5}$ &amp; $-1.8^{+2.3}_{-6.0}$ &amp; $-3.7^{+0.2}_{-7.9}$ &amp; $-4.0^{+0.2}_{-8.3}$ &amp; $\mathbf{+12.1}^{+17.8}_{+6.6}$ &amp; $\mathbf{+20.3}^{+26.7}_{+14.4}$ \\
    \addlinespace[2pt]
    Competition Math &amp; GPT-4o &amp; 17.8 &amp; $+0.7^{+3.2}_{-1.8}$ &amp; $+0.9^{+4.0}_{-1.9}$ &amp; $+0.4^{+3.2}_{-2.6}$ &amp; $+0.1^{+2.9}_{-2.7}$ &amp; $+0.6^{+3.2}_{-2.1}$ &amp; $+0.1^{+2.8}_{-2.7}$ \\
     &amp; GPT-5.4 &amp; 34.1 &amp; $+1.2^{+4.1}_{-1.6}$ &amp; $+2.3^{+5.4}_{-0.6}$ &amp; $\mathbf{+3.4}^{+6.4}_{+0.6}$ &amp; $\mathbf{+3.4}^{+6.3}_{+0.8}$ &amp; $+2.4^{+5.4}_{-0.4}$ &amp; $+1.5^{+4.8}_{-1.7}$ \\
     &amp; Opus 4.1 &amp; 41.2 &amp; $+1.4^{+3.7}_{-0.8}$ &amp; $+1.4^{+4.2}_{-1.2}$ &amp; $+1.2^{+4.0}_{-1.4}$ &amp; $+1.7^{+5.1}_{-1.4}$ &amp; $+1.6^{+4.8}_{-1.4}$ &amp; $+0.3^{+4.0}_{-3.4}$ \\
     &amp; Opus 4.6 &amp; 48.0 &amp; $+2.3^{+5.9}_{-1.0}$ &amp; $+4.1^{+8.5}_{-0.2}$ &amp; $+4.1^{+8.6}_{-0.3}$ &amp; $+4.3^{+8.9}_{-0.1}$ &amp; $+3.6^{+8.4}_{-1.0}$ &amp; $+4.1^{+8.5}_{+0.0}$ \\
    \addlinespace[2pt]
    GPQA Diamond &amp; GPT-4o &amp; 41.6 &amp; $-0.7^{+3.1}_{-4.6}$ &amp; $+0.7^{+4.8}_{-3.5}$ &amp; $+0.4^{+4.5}_{-3.7}$ &amp; $+2.5^{+6.9}_{-2.0}$ &amp; $+2.2^{+6.3}_{-2.0}$ &amp; $-1.5^{+3.2}_{-6.2}$ \\
     &amp; GPT-5.4 &amp; 52.0 &amp; $+2.1^{+6.6}_{-2.2}$ &amp; $+3.1^{+8.2}_{-2.0}$ &amp; $+2.5^{+7.4}_{-2.6}$ &amp; $+3.6^{+8.8}_{-1.3}$ &amp; $+2.7^{+7.6}_{-2.4}$ &amp; $+2.3^{+7.6}_{-2.9}$ \\
     &amp; Opus 4.1 &amp; 53.8 &amp; $+2.3^{+7.0}_{-2.3}$ &amp; $+3.3^{+8.3}_{-1.9}$ &amp; $+2.5^{+7.9}_{-3.0}$ &amp; $+2.0^{+7.8}_{-3.7}$ &amp; $+2.7^{+8.1}_{-3.0}$ &amp; $+1.8^{+7.7}_{-4.0}$ \\
     &amp; Opus 4.6 &amp; 60.0 &amp; $+0.9^{+5.6}_{-3.7}$ &amp; $+1.9^{+6.5}_{-2.9}$ &amp; $+3.5^{+8.8}_{-1.4}$ &amp; $+4.0^{+9.6}_{-1.7}$ &amp; $+5.2^{+10.7}_{-0.1}$ &amp; $+2.9^{+9.0}_{-3.3}$ \\
    \addlinespace[2pt]
    Hash &amp; GPT-4o &amp; 1.9 &amp; $-0.2^{+0.4}_{-1.1}$ &amp; $+0.1^{+0.8}_{-0.9}$ &amp; $+0.0^{+0.6}_{-0.9}$ &amp; $-0.1^{+0.4}_{-1.1}$ &amp; $-0.5^{+0.4}_{-1.9}$ &amp; $-0.3^{+0.4}_{-1.2}$ \\
     &amp; Opus 4.6 &amp; 2.4 &amp; $+0.6^{+1.7}_{+0.0}$ &amp; $+0.4^{+1.7}_{-0.7}$ &amp; $+0.4^{+1.2}_{+0.0}$ &amp; $+0.4^{+1.7}_{-0.7}$ &amp; $+0.1^{+0.6}_{-0.2}$ &amp; $+0.0^{+0.5}_{-0.8}$ \\
    \addlinespace[2pt]
    Monitor Poisoning &amp; GPT-4o &amp; 53.5 &amp; $-8.7^{+4.9}_{-22.2}$ &amp; $-10.4^{+1.4}_{-22.2}$ &amp; $-9.7^{+3.1}_{-22.9}$ &amp; $-6.6^{+6.6}_{-19.8}$ &amp; $-5.9^{+6.9}_{-18.8}$ &amp; $-3.1^{+10.8}_{-17.0}$ \\
     &amp; GPT-5.4 &amp; 55.2 &amp; $\mathbf{-17.4}^{-4.2}_{-31.2}$ &amp; $\mathbf{-31.9}^{-18.1}_{-46.2}$ &amp; $\mathbf{-37.8}^{-23.6}_{-51.7}$ &amp; $\mathbf{-39.6}^{-25.3}_{-54.2}$ &amp; $\mathbf{-49.7}^{-34.4}_{-64.9}$ &amp; $\mathbf{-54.2}^{-38.9}_{-69.8}$ \\
     &amp; Opus 4.1 &amp; 65.6 &amp; $\mathbf{-26.7}^{-13.9}_{-41.0}$ &amp; $\mathbf{-25.7}^{-13.2}_{-39.6}$ &amp; $\mathbf{-24.3}^{-11.1}_{-38.5}$ &amp; $\mathbf{-29.5}^{-16.7}_{-43.7}$ &amp; $\mathbf{-34.7}^{-21.5}_{-48.6}$ &amp; $\mathbf{-36.8}^{-22.6}_{-52.1}$ \\
     &amp; Opus 4.6 &amp; 51.7 &amp; $\mathbf{-19.1}^{-6.2}_{-33.3}$ &amp; $\mathbf{-18.4}^{-4.5}_{-33.7}$ &amp; $\mathbf{-19.1}^{-5.2}_{-33.3}$ &amp; $\mathbf{-18.1}^{-4.2}_{-33.3}$ &amp; $\mathbf{-16.0}^{-0.3}_{-31.2}$ &amp; $-16.3^{+0.0}_{-32.6}$ \\
    \addlinespace[2pt]
    N-Hop Lookup &amp; GPT-4o &amp; 43.8 &amp; $\mathbf{+5.5}^{+10.6}_{+0.6}$ &amp; $+1.8^{+6.7}_{-2.9}$ &amp; $+2.4^{+7.4}_{-2.6}$ &amp; $+1.6^{+6.6}_{-3.3}$ &amp; $+1.2^{+6.2}_{-3.6}$ &amp; -- \\
     &amp; GPT-5.4 &amp; 44.4 &amp; $\mathbf{+10.5}^{+15.7}_{+5.5}$ &amp; $\mathbf{+12.4}^{+17.7}_{+7.4}$ &amp; $\mathbf{+10.9}^{+16.1}_{+5.9}$ &amp; $\mathbf{+12.4}^{+17.5}_{+7.6}$ &amp; $\mathbf{+12.2}^{+17.6}_{+7.0}$ &amp; $\mathbf{+6.9}^{+11.8}_{+2.0}$ \\
     &amp; Opus 4.1 &amp; 12.2 &amp; $\mathbf{+20.2}^{+24.7}_{+15.9}$ &amp; $\mathbf{+12.6}^{+16.4}_{+9.2}$ &amp; $\mathbf{+10.8}^{+14.8}_{+6.9}$ &amp; $\mathbf{+15.4}^{+19.7}_{+11.4}$ &amp; $\mathbf{+14.4}^{+18.9}_{+10.4}$ &amp; $\mathbf{+14.6}^{+19.4}_{+10.4}$ \\
     &amp; Opus 4.6 &amp; 55.1 &amp; $\mathbf{+19.6}^{+25.5}_{+14.1}$ &amp; $\mathbf{+24.5}^{+30.7}_{+18.6}$ &amp; $\mathbf{+26.4}^{+32.9}_{+20.1}$ &amp; $\mathbf{+27.6}^{+34.1}_{+21.3}$ &amp; $\mathbf{+26.5}^{+32.8}_{+20.2}$ &amp; $\mathbf{+23.3}^{+29.7}_{+17.4}$ \\
    \addlinespace[2pt]
    Sally-Anne &amp; GPT-4o &amp; 38.0 &amp; $-2.0^{+2.7}_{-6.8}$ &amp; $-4.9^{+0.0}_{-9.7}$ &amp; $\mathbf{-8.5}^{-3.9}_{-13.0}$ &amp; $\mathbf{-7.4}^{-2.8}_{-12.0}$ &amp; $\mathbf{-8.1}^{-3.5}_{-12.8}$ &amp; -- \\
     &amp; GPT-5.4 &amp; 21.9 &amp; $\mathbf{+20.3}^{+25.4}_{+15.3}$ &amp; $\mathbf{+21.5}^{+26.9}_{+16.5}$ &amp; $\mathbf{+19.7}^{+24.9}_{+14.6}$ &amp; $\mathbf{+17.0}^{+22.2}_{+12.2}$ &amp; $\mathbf{+18.7}^{+23.8}_{+13.7}$ &amp; $\mathbf{+13.7}^{+18.9}_{+8.7}$ \\
     &amp; Opus 4.1 &amp; 23.6 &amp; $\mathbf{+27.6}^{+33.2}_{+22.3}$ &amp; $\mathbf{+17.0}^{+21.9}_{+12.6}$ &amp; $\mathbf{+21.0}^{+26.3}_{+16.1}$ &amp; $\mathbf{+13.5}^{+18.1}_{+9.5}$ &amp; $\mathbf{+5.8}^{+9.3}_{+2.7}$ &amp; $\mathbf{-23.7}^{-18.0}_{-29.8}$ \\
     &amp; Opus 4.6 &amp; 55.5 &amp; $\mathbf{+11.2}^{+18.0}_{+4.5}$ &amp; $\mathbf{+12.8}^{+20.1}_{+5.3}$ &amp; $\mathbf{+10.4}^{+17.4}_{+3.6}$ &amp; $\mathbf{+14.8}^{+22.0}_{+7.7}$ &amp; $\mathbf{+15.9}^{+23.0}_{+8.8}$ &amp; $\mathbf{+11.4}^{+18.1}_{+4.5}$ \\
    \addlinespace[2pt]
    Scheming (Numeric) &amp; GPT-4o &amp; 34.4 &amp; $\mathbf{+12.1}^{+18.5}_{+6.2}$ &amp; $\mathbf{+10.4}^{+16.6}_{+5.0}$ &amp; $\mathbf{+10.0}^{+16.9}_{+3.8}$ &amp; $\mathbf{+9.6}^{+16.5}_{+3.4}$ &amp; $\mathbf{+8.8}^{+15.2}_{+3.1}$ &amp; $\mathbf{+8.1}^{+14.7}_{+2.1}$ \\
     &amp; GPT-5.4 &amp; 52.2 &amp; $\mathbf{+9.8}^{+14.7}_{+5.1}$ &amp; $\mathbf{+8.6}^{+14.4}_{+2.9}$ &amp; $\mathbf{+9.9}^{+15.8}_{+4.1}$ &amp; $\mathbf{+10.6}^{+17.1}_{+4.4}$ &amp; $\mathbf{+11.1}^{+17.9}_{+4.7}$ &amp; $\mathbf{+10.4}^{+16.5}_{+5.0}$ \\
     &amp; Opus 4.1 &amp; 58.6 &amp; $+3.2^{+7.4}_{-0.4}$ &amp; $\mathbf{+5.4}^{+9.8}_{+1.9}$ &amp; $\mathbf{+4.2}^{+8.5}_{+0.8}$ &amp; $\mathbf{+4.0}^{+8.6}_{+0.1}$ &amp; $\mathbf{+4.1}^{+9.0}_{+0.1}$ &amp; $+2.6^{+7.3}_{-1.8}$ \\
     &amp; Opus 4.6 &amp; 62.0 &amp; $\mathbf{+8.5}^{+14.5}_{+3.3}$ &amp; $\mathbf{+6.8}^{+12.7}_{+2.2}$ &amp; $\mathbf{+8.8}^{+14.5}_{+4.1}$ &amp; $\mathbf{+11.8}^{+18.2}_{+6.2}$ &amp; $\mathbf{+9.6}^{+16.3}_{+3.5}$ &amp; $\mathbf{+10.7}^{+17.6}_{+4.7}$ \\
    \addlinespace[2pt]
    Stego Decode &amp; GPT-4o &amp; 68.9 &amp; $\mathbf{+12.4}^{+16.4}_{+8.6}$ &amp; $\mathbf{+12.4}^{+16.6}_{+8.4}$ &amp; $\mathbf{+12.8}^{+16.9}_{+9.0}$ &amp; $\mathbf{+13.1}^{+17.0}_{+9.2}$ &amp; $\mathbf{+13.4}^{+17.4}_{+9.5}$ &amp; $\mathbf{+11.5}^{+15.7}_{+7.5}$ \\
     &amp; GPT-5.4 &amp; 84.0 &amp; $\mathbf{-11.5}^{-7.5}_{-15.8}$ &amp; $\mathbf{-8.1}^{-4.6}_{-12.0}$ &amp; $\mathbf{-11.1}^{-7.1}_{-15.4}$ &amp; $\mathbf{-10.5}^{-6.3}_{-15.1}$ &amp; $\mathbf{-8.7}^{-4.9}_{-12.8}$ &amp; $\mathbf{-9.1}^{-5.3}_{-13.3}$ \\
     &amp; Opus 4.1 &amp; 83.7 &amp; $+0.4^{+2.8}_{-1.9}$ &amp; $+0.6^{+3.2}_{-2.1}$ &amp; $+0.3^{+2.9}_{-2.4}$ &amp; $+0.1^{+2.9}_{-2.6}$ &amp; $-0.3^{+2.4}_{-3.0}$ &amp; $-1.3^{+1.5}_{-4.3}$ \\
     &amp; Opus 4.6 &amp; 84.0 &amp; $+0.1^{+2.2}_{-2.3}$ &amp; $+0.1^{+2.4}_{-2.3}$ &amp; $-0.4^{+2.1}_{-3.0}$ &amp; $-0.5^{+1.9}_{-3.2}$ &amp; $-0.7^{+1.7}_{-3.4}$ &amp; $-0.3^{+2.0}_{-2.7}$ \\
    \addlinespace[2pt]
    \bottomrule
  \end{tabular}
\end{table}</x:v>
      </x:c>
    </x:row>
    <x:row r="12">
      <x:c r="A12" s="17" t="n">
        <x:v>7</x:v>
      </x:c>
      <x:c r="B12" s="17" t="str">
        <x:v>tab:all-tasks-math-and-science</x:v>
      </x:c>
      <x:c r="C12" s="17" t="n">
        <x:v>1</x:v>
      </x:c>
      <x:c r="D12" s="17" t="n">
        <x:v>1</x:v>
      </x:c>
      <x:c r="E12" s="23" t="str">
        <x:v>\begin{table}[htbp]
  \caption{\textbf{Raw accuracy for math and science benchmarks.}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\label{tab:all-tasks-math-and-science}
  \centering
  \scriptsize
  \begin{tabular}{@{}lrrrrrrr@{}}
    \toprule
    Model &amp; \rotatebox{60}{\scriptsize \texttt{a\_level\_mcq}} &amp; \rotatebox{60}{\scriptsize \texttt{a\_level\_text}} &amp; \rotatebox{60}{\scriptsize \texttt{arithmetic}} &amp; \rotatebox{60}{\scriptsize \texttt{bea-24-shared-task}} &amp; \rotatebox{60}{\scriptsize \texttt{gpqa\_diamond}} &amp; \rotatebox{60}{\scriptsize \texttt{gsm1k}} &amp; \rotatebox{60}{\scriptsize \texttt{competition\_math}} \\
    \midrule
    GPT-2 &amp; -- &amp; 3 \tiny{[3, 4]} &amp; 9 \tiny{[7, 10]} &amp; -- &amp; -- &amp; 1 \tiny{[1, 1]} &amp; 1 \tiny{[1, 2]} \\
    GPT-3 &amp; -- &amp; 12 \tiny{[11, 13]} &amp; 80 \tiny{[77, 83]} &amp; 37 \tiny{[35, 40]} &amp; 27 \tiny{[23, 30]} &amp; 7 \tiny{[6, 8]} &amp; 3 \tiny{[2, 4]} \\
    GPT-3.5 &amp; -- &amp; 34 \tiny{[32, 35]} &amp; 97 \tiny{[95, 98]} &amp; 73 \tiny{[70, 76]} &amp; 35 \tiny{[30, 40]} &amp; 25 \tiny{[23, 27]} &amp; 11 \tiny{[9, 12]} \\
    GPT-4 &amp; -- &amp; 45 \tiny{[44, 47]} &amp; 98 \tiny{[97, 99]} &amp; 90 \tiny{[87, 92]} &amp; 38 \tiny{[33, 44]} &amp; 45 \tiny{[43, 48]} &amp; 17 \tiny{[15, 19]} \\
    GPT-4 Turbo &amp; -- &amp; 47 \tiny{[45, 48]} &amp; 98 \tiny{[97, 99]} &amp; 90 \tiny{[87, 92]} &amp; 40 \tiny{[34, 47]} &amp; 46 \tiny{[43, 48]} &amp; 17 \tiny{[15, 20]} \\
    GPT-4o &amp; 64 \tiny{[61, 68]} &amp; 53 \tiny{[51, 54]} &amp; 99 \tiny{[98, 100]} &amp; 93 \tiny{[91, 95]} &amp; 46 \tiny{[40, 53]} &amp; 48 \tiny{[45, 50]} &amp; 19 \tiny{[17, 21]} \\
    Sonnet 3.7 &amp; 63 \tiny{[60, 67]} &amp; 56 \tiny{[54, 57]} &amp; \textbf{100 \tiny{[100, 100]}} &amp; 94 \tiny{[92, 96]} &amp; 49 \tiny{[42, 55]} &amp; 61 \tiny{[59, 64]} &amp; 21 \tiny{[19, 24]} \\
    Opus 4 &amp; 56 \tiny{[52, 60]} &amp; 53 \tiny{[51, 54]} &amp; \textbf{100 \tiny{[100, 100]}} &amp; 95 \tiny{[94, 97]} &amp; 55 \tiny{[49, 62]} &amp; 76 \tiny{[74, 79]} &amp; 37 \tiny{[34, 40]} \\
    Opus 4.1 &amp; 55 \tiny{[51, 59]} &amp; 56 \tiny{[54, 58]} &amp; \textbf{100 \tiny{[100, 100]}} &amp; 96 \tiny{[94, 97]} &amp; 56 \tiny{[49, 63]} &amp; 77 \tiny{[75, 79]} &amp; 39 \tiny{[36, 42]} \\
    Opus 4.5 &amp; 67 \tiny{[64, 71]} &amp; 57 \tiny{[55, 58]} &amp; \textbf{100 \tiny{[100, 100]}} &amp; 96 \tiny{[94, 97]} &amp; 65 \tiny{[59, 72]} &amp; 79 \tiny{[77, 82]} &amp; \textbf{48 \tiny{[45, 51]}} \\
    Opus 4.6 &amp; 71 \tiny{[67, 74]} &amp; 59 \tiny{[57, 61]} &amp; \textbf{100 \tiny{[100, 100]}} &amp; \textbf{97 \tiny{[95, 98]}} &amp; 61 \tiny{[54, 68]} &amp; 76 \tiny{[73, 78]} &amp; 47 \tiny{[44, 50]} \\
    GPT-5.4 &amp; 79 \tiny{[76, 82]} &amp; 64 \tiny{[62, 65]} &amp; \textbf{100 \tiny{[100, 100]}} &amp; 95 \tiny{[93, 96]} &amp; 56 \tiny{[50, 62]} &amp; 69 \tiny{[67, 72]} &amp; 31 \tiny{[28, 34]} \\
    Opus 4.7 &amp; 79 \tiny{[75, 82]} &amp; 68 \tiny{[66, 69]} &amp; \textbf{100 \tiny{[100, 100]}} &amp; \textbf{97 \tiny{[95, 98]}} &amp; \textbf{71 \tiny{[65, 78]}} &amp; 80 \tiny{[78, 82]} &amp; \textbf{48 \tiny{[45, 51]}} \\
    GPT-5.5 &amp; \textbf{81 \tiny{[78, 84]}} &amp; \textbf{69 \tiny{[67, 70]}} &amp; \textbf{100 \tiny{[99, 100]}} &amp; \textbf{97 \tiny{[96, 98]}} &amp; 64 \tiny{[58, 70]} &amp; \textbf{84 \tiny{[82, 85]}} &amp; 39 \tiny{[36, 42]} \\
    \bottomrule
  \end{tabular}
\end{table}</x:v>
      </x:c>
    </x:row>
    <x:row r="13">
      <x:c r="A13" s="17" t="n">
        <x:v>8</x:v>
      </x:c>
      <x:c r="B13" s="17" t="str">
        <x:v>tab:all-tasks-control-monitoring-stego</x:v>
      </x:c>
      <x:c r="C13" s="17" t="n">
        <x:v>1</x:v>
      </x:c>
      <x:c r="D13" s="17" t="n">
        <x:v>1</x:v>
      </x:c>
      <x:c r="E13" s="23" t="str">
        <x:v>\begin{table}[htbp]
  \caption{\textbf{Raw accuracy for steganography benchmarks.}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\label{tab:all-tasks-control-monitoring-stego}
  \centering
  \scriptsize
  \begin{tabular}{@{}lrrrr@{}}
    \toprule
    Model &amp; \rotatebox{60}{\scriptsize \texttt{stego\_decode}} &amp; \rotatebox{60}{\scriptsize \texttt{stego\_encode}} &amp; \rotatebox{60}{\scriptsize \texttt{stego\_monitor}} &amp; \rotatebox{60}{\scriptsize \texttt{stego\_strategy}} \\
    \midrule
    GPT-2 &amp; 50 \tiny{[48, 52]} &amp; -- &amp; 8 \tiny{[5, 10]} &amp; -- \\
    GPT-3 &amp; 50 \tiny{[49, 52]} &amp; -- &amp; 24 \tiny{[21, 28]} &amp; 20 \tiny{[15, 26]} \\
    GPT-3.5 &amp; 70 \tiny{[68, 72]} &amp; 55 \tiny{[54, 57]} &amp; 56 \tiny{[49, 64]} &amp; 70 \tiny{[67, 73]} \\
    GPT-4 &amp; 82 \tiny{[80, 84]} &amp; 68 \tiny{[66, 70]} &amp; 59 \tiny{[52, 67]} &amp; 80 \tiny{[77, 83]} \\
    GPT-4 Turbo &amp; 86 \tiny{[84, 87]} &amp; 66 \tiny{[65, 68]} &amp; 59 \tiny{[51, 67]} &amp; 74 \tiny{[70, 78]} \\
    GPT-4o &amp; 84 \tiny{[83, 86]} &amp; 65 \tiny{[63, 67]} &amp; 48 \tiny{[42, 54]} &amp; 79 \tiny{[74, 83]} \\
    Sonnet 3.7 &amp; 91 \tiny{[89, 92]} &amp; 70 \tiny{[68, 71]} &amp; 60 \tiny{[52, 67]} &amp; 71 \tiny{[66, 76]} \\
    Opus 4 &amp; \textbf{93 \tiny{[91, 94]}} &amp; 73 \tiny{[71, 74]} &amp; 59 \tiny{[52, 67]} &amp; 68 \tiny{[64, 74]} \\
    Opus 4.1 &amp; \textbf{93 \tiny{[91, 94]}} &amp; 73 \tiny{[71, 75]} &amp; 60 \tiny{[53, 68]} &amp; 69 \tiny{[64, 74]} \\
    Opus 4.5 &amp; 91 \tiny{[90, 92]} &amp; 73 \tiny{[71, 75]} &amp; 62 \tiny{[54, 69]} &amp; 71 \tiny{[65, 78]} \\
    Opus 4.6 &amp; 92 \tiny{[91, 93]} &amp; 71 \tiny{[69, 72]} &amp; \textbf{65 \tiny{[58, 72]}} &amp; 76 \tiny{[68, 83]} \\
    GPT-5.4 &amp; 92 \tiny{[91, 93]} &amp; 72 \tiny{[70, 73]} &amp; 54 \tiny{[48, 61]} &amp; 82 \tiny{[73, 90]} \\
    Opus 4.7 &amp; \textbf{93 \tiny{[92, 94]}} &amp; \textbf{75 \tiny{[73, 76]}} &amp; 62 \tiny{[55, 70]} &amp; 28 \tiny{[16, 41]} \\
    GPT-5.5 &amp; 92 \tiny{[91, 93]} &amp; 74 \tiny{[72, 75]} &amp; 63 \tiny{[55, 70]} &amp; \textbf{94 \tiny{[90, 97]}} \\
    \bottomrule
  \end{tabular}
\end{table}</x:v>
      </x:c>
    </x:row>
    <x:row r="14">
      <x:c r="A14" s="17" t="n">
        <x:v>9</x:v>
      </x:c>
      <x:c r="B14" s="17" t="str">
        <x:v>tab:all-tasks-control-monitoring-sabotage</x:v>
      </x:c>
      <x:c r="C14" s="17" t="n">
        <x:v>1</x:v>
      </x:c>
      <x:c r="D14" s="17" t="n">
        <x:v>1</x:v>
      </x:c>
      <x:c r="E14" s="23" t="str">
        <x:v>\begin{table}[htbp]
  \caption{\textbf{Raw accuracy for sabotage and monitoring benchmarks.}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\label{tab:all-tasks-control-monitoring-sabotage}
  \centering
  \scriptsize
  \begin{tabular}{@{}lrrrrrrr@{}}
    \toprule
    Model &amp; \rotatebox{60}{\scriptsize \texttt{ctrl\_alt\_deceit\_sandbag}} &amp; \rotatebox{60}{\scriptsize \texttt{monitor\_training\_poisoning}} &amp; \rotatebox{60}{\scriptsize \texttt{shade\_agent}} &amp; \rotatebox{60}{\scriptsize \texttt{shade\_monitor\_action\_only}} &amp; \rotatebox{60}{\scriptsize \texttt{shade\_monitor\_cot\_action}} &amp; \rotatebox{60}{\scriptsize \texttt{straj\_linuxarena}} &amp; \rotatebox{60}{\scriptsize \texttt{vibe\_coding\_sabotage}} \\
    \midrule
    GPT-2 &amp; -- &amp; 2 \tiny{[0, 4]} &amp; -- &amp; -- &amp; -- &amp; -- &amp; -- \\
    GPT-3 &amp; -- &amp; 3 \tiny{[1, 6]} &amp; -- &amp; -- &amp; -- &amp; -- &amp; -- \\
    GPT-3.5 &amp; 1 \tiny{[0, 2]} &amp; 42 \tiny{[28, 56]} &amp; -- &amp; 0 \tiny{[0, 0]} &amp; 0 \tiny{[0, 1]} &amp; 0 \tiny{[0, 0]} &amp; 0 \tiny{[0, 0]} \\
    GPT-4 &amp; 1 \tiny{[0, 2]} &amp; 50 \tiny{[35, 64]} &amp; -- &amp; 0 \tiny{[0, 0]} &amp; 0 \tiny{[0, 1]} &amp; 0 \tiny{[0, 0]} &amp; 0 \tiny{[0, 0]} \\
    GPT-4 Turbo &amp; 1 \tiny{[0, 2]} &amp; 50 \tiny{[35, 64]} &amp; 0 \tiny{[0, 0]} &amp; 4 \tiny{[2, 6]} &amp; 82 \tiny{[78, 86]} &amp; 10 \tiny{[0, 24]} &amp; 0 \tiny{[0, 0]} \\
    GPT-4o &amp; 0 \tiny{[0, 1]} &amp; 53 \tiny{[39, 68]} &amp; 0 \tiny{[0, 0]} &amp; 21 \tiny{[17, 25]} &amp; 88 \tiny{[85, 90]} &amp; 5 \tiny{[0, 14]} &amp; 0 \tiny{[0, 0]} \\
    Sonnet 3.7 &amp; 3 \tiny{[2, 5]} &amp; 56 \tiny{[43, 69]} &amp; 0 \tiny{[0, 0]} &amp; 11 \tiny{[8, 14]} &amp; 58 \tiny{[54, 62]} &amp; 45 \tiny{[23, 68]} &amp; 9 \tiny{[6, 12]} \\
    Opus 4 &amp; 1 \tiny{[1, 2]} &amp; \textbf{68 \tiny{[53, 82]}} &amp; 1 \tiny{[0, 4]} &amp; 18 \tiny{[15, 22]} &amp; 2 \tiny{[1, 3]} &amp; 45 \tiny{[27, 64]} &amp; 4 \tiny{[2, 5]} \\
    Opus 4.1 &amp; 0 \tiny{[0, 1]} &amp; 66 \tiny{[50, 80]} &amp; 0 \tiny{[0, 0]} &amp; 0 \tiny{[0, 1]} &amp; 57 \tiny{[52, 62]} &amp; 27 \tiny{[9, 45]} &amp; 1 \tiny{[0, 2]} \\
    Opus 4.5 &amp; 11 \tiny{[8, 14]} &amp; 47 \tiny{[31, 62]} &amp; 0 \tiny{[0, 0]} &amp; \textbf{68 \tiny{[63, 74]}} &amp; \textbf{100 \tiny{[99, 100]}} &amp; 95 \tiny{[86, 100]} &amp; 79 \tiny{[73, 84]} \\
    Opus 4.6 &amp; \textbf{23 \tiny{[19, 27]}} &amp; 52 \tiny{[36, 68]} &amp; 0 \tiny{[0, 0]} &amp; 54 \tiny{[48, 60]} &amp; \textbf{100 \tiny{[99, 100]}} &amp; \textbf{100 \tiny{[100, 100]}} &amp; 91 \tiny{[87, 95]} \\
    GPT-5.4 &amp; 12 \tiny{[9, 15]} &amp; 55 \tiny{[40, 70]} &amp; \textbf{5 \tiny{[0, 17]}} &amp; 39 \tiny{[34, 45]} &amp; 98 \tiny{[96, 99]} &amp; 55 \tiny{[32, 77]} &amp; 90 \tiny{[84, 95]} \\
    Opus 4.7 &amp; \textbf{23 \tiny{[19, 27]}} &amp; 45 \tiny{[29, 61]} &amp; 0 \tiny{[0, 0]} &amp; 53 \tiny{[47, 59]} &amp; \textbf{100 \tiny{[99, 100]}} &amp; 78 \tiny{[56, 94]} &amp; \textbf{94 \tiny{[90, 97]}} \\
    GPT-5.5 &amp; 18 \tiny{[15, 22]} &amp; 66 \tiny{[52, 79]} &amp; 1 \tiny{[0, 4]} &amp; 56 \tiny{[50, 61]} &amp; 99 \tiny{[99, 100]} &amp; \textbf{100 \tiny{[100, 100]}} &amp; 90 \tiny{[86, 93]} \\
    \bottomrule
  \end{tabular}
\end{table}</x:v>
      </x:c>
    </x:row>
    <x:row r="15">
      <x:c r="A15" s="17" t="n">
        <x:v>10</x:v>
      </x:c>
      <x:c r="B15" s="17" t="str">
        <x:v>tab:all-tasks-swe-cyber</x:v>
      </x:c>
      <x:c r="C15" s="17" t="n">
        <x:v>1</x:v>
      </x:c>
      <x:c r="D15" s="17" t="n">
        <x:v>1</x:v>
      </x:c>
      <x:c r="E15" s="23" t="str">
        <x:v>\begin{table}[htbp]
  \caption{\textbf{Raw accuracy for SWE / cyber benchmarks.}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\label{tab:all-tasks-swe-cyber}
  \centering
  \scriptsize
  \begin{tabular}{@{}lrrrrrrrr@{}}
    \toprule
    Model &amp; \rotatebox{60}{\scriptsize \texttt{codeforces}} &amp; \rotatebox{60}{\scriptsize \texttt{cybashbench\_bash}} &amp; \rotatebox{60}{\scriptsize \texttt{cybashbench\_mcq}} &amp; \rotatebox{60}{\scriptsize \texttt{hash}} &amp; \rotatebox{60}{\scriptsize \texttt{hcast}} &amp; \rotatebox{60}{\scriptsize \texttt{nl2bash}} &amp; \rotatebox{60}{\scriptsize \texttt{terminal\_bench}} &amp; \rotatebox{60}{\scriptsize \texttt{test\_case\_prediction}} \\
    \midrule
    GPT-2 &amp; -- &amp; 0 \tiny{[0, 0]} &amp; 24 \tiny{[16, 31]} &amp; -- &amp; -- &amp; 0 \tiny{[0, 0]} &amp; -- &amp; -- \\
    GPT-3 &amp; 0 \tiny{[0, 0]} &amp; 45 \tiny{[39, 52]} &amp; 77 \tiny{[67, 86]} &amp; 0 \tiny{[0, 0]} &amp; -- &amp; 20 \tiny{[15, 25]} &amp; -- &amp; 4 \tiny{[3, 6]} \\
    GPT-3.5 &amp; 14 \tiny{[11, 16]} &amp; 78 \tiny{[72, 84]} &amp; 98 \tiny{[94, 100]} &amp; 1 \tiny{[1, 1]} &amp; 7 \tiny{[0, 18]} &amp; 66 \tiny{[60, 73]} &amp; 1 \tiny{[0, 3]} &amp; 6 \tiny{[5, 8]} \\
    GPT-4 &amp; 7 \tiny{[5, 8]} &amp; 80 \tiny{[74, 86]} &amp; 98 \tiny{[94, 100]} &amp; 2 \tiny{[1, 3]} &amp; 32 \tiny{[16, 52]} &amp; 70 \tiny{[64, 76]} &amp; 4 \tiny{[0, 9]} &amp; 25 \tiny{[21, 28]} \\
    GPT-4 Turbo &amp; 12 \tiny{[10, 14]} &amp; 82 \tiny{[77, 88]} &amp; \textbf{100 \tiny{[100, 100]}} &amp; 2 \tiny{[1, 3]} &amp; 21 \tiny{[7, 34]} &amp; 70 \tiny{[64, 76]} &amp; 5 \tiny{[1, 10]} &amp; 23 \tiny{[20, 27]} \\
    GPT-4o &amp; 31 \tiny{[27, 34]} &amp; 81 \tiny{[75, 87]} &amp; \textbf{100 \tiny{[100, 100]}} &amp; 2 \tiny{[1, 3]} &amp; 34 \tiny{[17, 52]} &amp; 74 \tiny{[69, 80]} &amp; 7 \tiny{[2, 13]} &amp; 21 \tiny{[17, 24]} \\
    Sonnet 3.7 &amp; 25 \tiny{[22, 28]} &amp; 83 \tiny{[77, 89]} &amp; 99 \tiny{[97, 100]} &amp; 3 \tiny{[2, 4]} &amp; 61 \tiny{[39, 78]} &amp; 75 \tiny{[69, 80]} &amp; 25 \tiny{[14, 36]} &amp; 29 \tiny{[26, 33]} \\
    Opus 4 &amp; 47 \tiny{[43, 51]} &amp; 86 \tiny{[80, 90]} &amp; 73 \tiny{[63, 83]} &amp; 3 \tiny{[2, 4]} &amp; 72 \tiny{[52, 88]} &amp; 75 \tiny{[69, 81]} &amp; 25 \tiny{[17, 34]} &amp; 36 \tiny{[32, 40]} \\
    Opus 4.1 &amp; 50 \tiny{[46, 55]} &amp; 86 \tiny{[81, 91]} &amp; 67 \tiny{[55, 79]} &amp; 3 \tiny{[2, 4]} &amp; 59 \tiny{[41, 76]} &amp; 77 \tiny{[71, 82]} &amp; 30 \tiny{[20, 39]} &amp; 37 \tiny{[33, 41]} \\
    Opus 4.5 &amp; 31 \tiny{[27, 35]} &amp; 87 \tiny{[82, 92]} &amp; 86 \tiny{[77, 94]} &amp; 3 \tiny{[2, 4]} &amp; 79 \tiny{[64, 93]} &amp; 75 \tiny{[69, 81]} &amp; 47 \tiny{[36, 57]} &amp; 40 \tiny{[36, 44]} \\
    Opus 4.6 &amp; 35 \tiny{[31, 39]} &amp; \textbf{89 \tiny{[85, 93]}} &amp; 98 \tiny{[94, 100]} &amp; 3 \tiny{[2, 4]} &amp; 72 \tiny{[55, 86]} &amp; \textbf{78 \tiny{[72, 83]}} &amp; 55 \tiny{[45, 66]} &amp; 29 \tiny{[25, 32]} \\
    GPT-5.4 &amp; 50 \tiny{[45, 54]} &amp; 84 \tiny{[79, 89]} &amp; 98 \tiny{[93, 100]} &amp; \textbf{4 \tiny{[3, 5]}} &amp; 55 \tiny{[38, 72]} &amp; 75 \tiny{[69, 81]} &amp; 26 \tiny{[17, 35]} &amp; 41 \tiny{[37, 45]} \\
    Opus 4.7 &amp; 51 \tiny{[47, 55]} &amp; 88 \tiny{[83, 92]} &amp; \textbf{100 \tiny{[100, 100]}} &amp; 3 \tiny{[2, 4]} &amp; \textbf{90 \tiny{[76, 100]}} &amp; 75 \tiny{[70, 81]} &amp; \textbf{81 \tiny{[69, 92]}} &amp; 45 \tiny{[40, 49]} \\
    GPT-5.5 &amp; \textbf{54 \tiny{[50, 58]}} &amp; 88 \tiny{[83, 92]} &amp; \textbf{100 \tiny{[100, 100]}} &amp; \textbf{4 \tiny{[3, 5]}} &amp; 76 \tiny{[59, 90]} &amp; 77 \tiny{[71, 83]} &amp; 56 \tiny{[45, 66]} &amp; \textbf{54 \tiny{[50, 58]}} \\
    \bottomrule
  \end{tabular}
\end{table}</x:v>
      </x:c>
    </x:row>
    <x:row r="16">
      <x:c r="A16" s="17" t="n">
        <x:v>11</x:v>
      </x:c>
      <x:c r="B16" s="17" t="str">
        <x:v>tab:all-tasks-language-and-reasoning-abstract</x:v>
      </x:c>
      <x:c r="C16" s="17" t="n">
        <x:v>1</x:v>
      </x:c>
      <x:c r="D16" s="17" t="n">
        <x:v>1</x:v>
      </x:c>
      <x:c r="E16" s="23" t="str">
        <x:v>\begin{table}[htbp]
  \caption{\textbf{Raw accuracy for abstract reasoning benchmarks. }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\label{tab:all-tasks-language-and-reasoning-abstract}
  \centering
  \scriptsize
  \begin{tabular}{@{}lrrrrr@{}}
    \toprule
    Model &amp; \rotatebox{60}{\scriptsize \texttt{arc\_agi\_1}} &amp; \rotatebox{60}{\scriptsize \texttt{arc\_agi\_2}} &amp; \rotatebox{60}{\scriptsize \texttt{causal\_reasoning}} &amp; \rotatebox{60}{\scriptsize \texttt{n\_hop\_lookup}} &amp; \rotatebox{60}{\scriptsize \texttt{sally\_anne}} \\
    \midrule
    GPT-2 &amp; -- &amp; -- &amp; -- &amp; -- &amp; -- \\
    GPT-3 &amp; -- &amp; -- &amp; -- &amp; 21 \tiny{[20, 22]} &amp; 21 \tiny{[20, 22]} \\
    GPT-3.5 &amp; 3 \tiny{[2, 4]} &amp; 0 \tiny{[0, 0]} &amp; 7 \tiny{[6, 7]} &amp; 36 \tiny{[33, 38]} &amp; 27 \tiny{[26, 28]} \\
    GPT-4 &amp; 8 \tiny{[6, 11]} &amp; 0 \tiny{[0, 0]} &amp; 29 \tiny{[28, 30]} &amp; 44 \tiny{[42, 47]} &amp; 49 \tiny{[48, 51]} \\
    GPT-4 Turbo &amp; 9 \tiny{[7, 12]} &amp; 0 \tiny{[0, 0]} &amp; 13 \tiny{[12, 13]} &amp; 32 \tiny{[29, 34]} &amp; 43 \tiny{[42, 44]} \\
    GPT-4o &amp; 9 \tiny{[6, 11]} &amp; 0 \tiny{[0, 0]} &amp; 21 \tiny{[20, 22]} &amp; 47 \tiny{[44, 50]} &amp; 41 \tiny{[40, 42]} \\
    Sonnet 3.7 &amp; 18 \tiny{[15, 22]} &amp; 0 \tiny{[0, 0]} &amp; 29 \tiny{[28, 30]} &amp; 54 \tiny{[51, 57]} &amp; 44 \tiny{[43, 46]} \\
    Opus 4 &amp; 31 \tiny{[27, 35]} &amp; 1 \tiny{[0, 3]} &amp; 37 \tiny{[36, 38]} &amp; 19 \tiny{[17, 22]} &amp; 43 \tiny{[42, 45]} \\
    Opus 4.1 &amp; 32 \tiny{[28, 37]} &amp; 1 \tiny{[0, 3]} &amp; 38 \tiny{[37, 40]} &amp; 63 \tiny{[60, 66]} &amp; 50 \tiny{[48, 51]} \\
    Opus 4.5 &amp; 36 \tiny{[32, 41]} &amp; 2 \tiny{[0, 5]} &amp; \textbf{44 \tiny{[43, 45]}} &amp; \textbf{67 \tiny{[65, 70]}} &amp; 57 \tiny{[55, 58]} \\
    Opus 4.6 &amp; 36 \tiny{[31, 40]} &amp; \textbf{3 \tiny{[1, 6]}} &amp; 40 \tiny{[38, 41]} &amp; 64 \tiny{[61, 67]} &amp; 54 \tiny{[53, 55]} \\
    GPT-5.4 &amp; 19 \tiny{[16, 23]} &amp; 1 \tiny{[0, 2]} &amp; 37 \tiny{[36, 38]} &amp; 47 \tiny{[45, 50]} &amp; 29 \tiny{[27, 30]} \\
    Opus 4.7 &amp; \textbf{45 \tiny{[40, 49]}} &amp; \textbf{3 \tiny{[1, 6]}} &amp; 15 \tiny{[14, 16]} &amp; 49 \tiny{[46, 52]} &amp; 58 \tiny{[56, 59]} \\
    GPT-5.5 &amp; 28 \tiny{[25, 33]} &amp; 1 \tiny{[0, 2]} &amp; \textbf{44 \tiny{[43, 45]}} &amp; 63 \tiny{[60, 66]} &amp; \textbf{59 \tiny{[57, 60]}} \\
    \bottomrule
  \end{tabular}
\end{table}</x:v>
      </x:c>
    </x:row>
    <x:row r="17">
      <x:c r="A17" s="17" t="n">
        <x:v>12</x:v>
      </x:c>
      <x:c r="B17" s="17" t="str">
        <x:v>tab:all-tasks-language-and-reasoning-language</x:v>
      </x:c>
      <x:c r="C17" s="17" t="n">
        <x:v>1</x:v>
      </x:c>
      <x:c r="D17" s="17" t="n">
        <x:v>1</x:v>
      </x:c>
      <x:c r="E17" s="23" t="str">
        <x:v>\begin{table}[htbp]
  \caption{\textbf{Raw accuracy for language and strategy benchmarks. }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\label{tab:all-tasks-language-and-reasoning-language}
  \centering
  \scriptsize
  \begin{tabular}{@{}lrrrrrr@{}}
    \toprule
    Model &amp; \rotatebox{60}{\scriptsize \texttt{domain1}} &amp; \rotatebox{60}{\scriptsize \texttt{domain4}} &amp; \rotatebox{60}{\scriptsize \texttt{intuit\_physical}} &amp; \rotatebox{60}{\scriptsize \texttt{lingoly}} &amp; \rotatebox{60}{\scriptsize \texttt{strategic\_scheming\_numeric}} &amp; \rotatebox{60}{\scriptsize \texttt{strategic\_scheming\_open\_ended}} \\
    \midrule
    GPT-2 &amp; -- &amp; -- &amp; 22 \tiny{[14, 30]} &amp; -- &amp; 2 \tiny{[0, 6]} &amp; 2 \tiny{[0, 5]} \\
    GPT-3 &amp; 0 \tiny{[0, 0]} &amp; 0 \tiny{[0, 0]} &amp; 25 \tiny{[18, 33]} &amp; -- &amp; 12 \tiny{[8, 17]} &amp; 5 \tiny{[2, 8]} \\
    GPT-3.5 &amp; 6 \tiny{[4, 9]} &amp; 0 \tiny{[0, 0]} &amp; 71 \tiny{[60, 83]} &amp; 0 \tiny{[0, 0]} &amp; 35 \tiny{[27, 44]} &amp; 13 \tiny{[7, 19]} \\
    GPT-4 &amp; 19 \tiny{[15, 24]} &amp; 0 \tiny{[0, 0]} &amp; 95 \tiny{[88, 100]} &amp; 0 \tiny{[0, 0]} &amp; 47 \tiny{[38, 57]} &amp; 17 \tiny{[11, 24]} \\
    GPT-4 Turbo &amp; 20 \tiny{[15, 25]} &amp; 0 \tiny{[0, 0]} &amp; 94 \tiny{[87, 99]} &amp; 0 \tiny{[0, 0]} &amp; 48 \tiny{[38, 57]} &amp; 21 \tiny{[14, 28]} \\
    GPT-4o &amp; 19 \tiny{[14, 23]} &amp; 0 \tiny{[0, 0]} &amp; 95 \tiny{[89, 100]} &amp; 0 \tiny{[0, 0]} &amp; 34 \tiny{[26, 43]} &amp; 25 \tiny{[17, 33]} \\
    Sonnet 3.7 &amp; 22 \tiny{[17, 28]} &amp; 0 \tiny{[0, 0]} &amp; 98 \tiny{[94, 100]} &amp; 0 \tiny{[0, 0]} &amp; 55 \tiny{[46, 64]} &amp; 29 \tiny{[20, 37]} \\
    Opus 4 &amp; 34 \tiny{[28, 40]} &amp; \textbf{1 \tiny{[0, 2]}} &amp; 98 \tiny{[94, 100]} &amp; 0 \tiny{[0, 0]} &amp; 60 \tiny{[51, 69]} &amp; 33 \tiny{[24, 42]} \\
    Opus 4.1 &amp; 33 \tiny{[28, 39]} &amp; 0 \tiny{[0, 1]} &amp; 98 \tiny{[94, 100]} &amp; 0 \tiny{[0, 0]} &amp; 59 \tiny{[49, 68]} &amp; 33 \tiny{[23, 42]} \\
    Opus 4.5 &amp; 36 \tiny{[31, 42]} &amp; 0 \tiny{[0, 0]} &amp; \textbf{100 \tiny{[100, 100]}} &amp; 5 \tiny{[4, 6]} &amp; 65 \tiny{[56, 74]} &amp; 28 \tiny{[20, 37]} \\
    Opus 4.6 &amp; 35 \tiny{[29, 42]} &amp; 0 \tiny{[0, 0]} &amp; \textbf{100 \tiny{[100, 100]}} &amp; 15 \tiny{[14, 17]} &amp; 62 \tiny{[53, 71]} &amp; 30 \tiny{[21, 39]} \\
    GPT-5.4 &amp; 15 \tiny{[11, 19]} &amp; \textbf{1 \tiny{[0, 2]}} &amp; 98 \tiny{[94, 100]} &amp; 0 \tiny{[0, 0]} &amp; 52 \tiny{[43, 61]} &amp; 25 \tiny{[17, 32]} \\
    Opus 4.7 &amp; \textbf{41 \tiny{[34, 47]}} &amp; 0 \tiny{[0, 0]} &amp; \textbf{100 \tiny{[100, 100]}} &amp; 0 \tiny{[0, 0]} &amp; 67 \tiny{[58, 75]} &amp; \textbf{36 \tiny{[27, 46]}} \\
    GPT-5.5 &amp; 34 \tiny{[28, 40]} &amp; 0 \tiny{[0, 0]} &amp; 99 \tiny{[97, 100]} &amp; \textbf{31 \tiny{[28, 33]}} &amp; \textbf{68 \tiny{[59, 76]}} &amp; \textbf{36 \tiny{[27, 44]}} \\
    \bottomrule
  \end{tabular}
\end{table}</x:v>
      </x:c>
    </x:row>
    <x:row r="18">
      <x:c r="A18" s="17" t="n">
        <x:v>13</x:v>
      </x:c>
      <x:c r="B18" s="17" t="str">
        <x:v>tab:all-tasks-language-and-reasoning-puzzles</x:v>
      </x:c>
      <x:c r="C18" s="17" t="n">
        <x:v>1</x:v>
      </x:c>
      <x:c r="D18" s="17" t="n">
        <x:v>1</x:v>
      </x:c>
      <x:c r="E18" s="23" t="str">
        <x:v>\begin{table}[htbp]
  \caption{\textbf{Raw accuracy for puzzles and constraint Satisfaction benchmarks. }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\label{tab:all-tasks-language-and-reasoning-puzzles}
  \centering
  \scriptsize
  \begin{tabular}{@{}lrrrrrr@{}}
    \toprule
    Model &amp; \rotatebox{60}{\scriptsize \texttt{chess\_puzzles}} &amp; \rotatebox{60}{\scriptsize \texttt{crossword}} &amp; \rotatebox{60}{\scriptsize \texttt{kenken}} &amp; \rotatebox{60}{\scriptsize \texttt{puzzle\_baron}} &amp; \rotatebox{60}{\scriptsize \texttt{sudoku}} &amp; \rotatebox{60}{\scriptsize \texttt{tower\_of\_london}} \\
    \midrule
    GPT-2 &amp; -- &amp; -- &amp; -- &amp; -- &amp; -- &amp; -- \\
    GPT-3 &amp; 0 \tiny{[0, 0]} &amp; 1 \tiny{[1, 2]} &amp; 0 \tiny{[0, 0]} &amp; 0 \tiny{[0, 0]} &amp; 0 \tiny{[0, 0]} &amp; 0 \tiny{[0, 1]} \\
    GPT-3.5 &amp; 2 \tiny{[1, 2]} &amp; 6 \tiny{[5, 8]} &amp; 0 \tiny{[0, 1]} &amp; 0 \tiny{[0, 0]} &amp; 3 \tiny{[2, 5]} &amp; 4 \tiny{[2, 6]} \\
    GPT-4 &amp; 28 \tiny{[25, 30]} &amp; 13 \tiny{[11, 16]} &amp; 1 \tiny{[0, 2]} &amp; 1 \tiny{[1, 2]} &amp; 10 \tiny{[7, 12]} &amp; 19 \tiny{[15, 23]} \\
    GPT-4 Turbo &amp; 33 \tiny{[31, 36]} &amp; 12 \tiny{[10, 14]} &amp; 1 \tiny{[0, 2]} &amp; 1 \tiny{[1, 2]} &amp; 7 \tiny{[5, 9]} &amp; 11 \tiny{[8, 15]} \\
    GPT-4o &amp; \textbf{42 \tiny{[39, 45]}} &amp; 12 \tiny{[10, 14]} &amp; 1 \tiny{[0, 1]} &amp; 1 \tiny{[1, 2]} &amp; 12 \tiny{[9, 14]} &amp; 12 \tiny{[9, 15]} \\
    Sonnet 3.7 &amp; 20 \tiny{[18, 22]} &amp; 14 \tiny{[12, 17]} &amp; 2 \tiny{[1, 4]} &amp; 2 \tiny{[1, 3]} &amp; 18 \tiny{[15, 21]} &amp; 27 \tiny{[23, 32]} \\
    Opus 4 &amp; 25 \tiny{[23, 28]} &amp; \textbf{17 \tiny{[15, 20]}} &amp; 2 \tiny{[1, 4]} &amp; 6 \tiny{[5, 8]} &amp; 22 \tiny{[18, 25]} &amp; 36 \tiny{[31, 41]} \\
    Opus 4.1 &amp; 27 \tiny{[25, 30]} &amp; \textbf{17 \tiny{[15, 20]}} &amp; \textbf{3 \tiny{[1, 5]}} &amp; \textbf{7 \tiny{[5, 9]}} &amp; 22 \tiny{[19, 26]} &amp; \textbf{37 \tiny{[32, 42]}} \\
    Opus 4.5 &amp; 26 \tiny{[24, 29]} &amp; \textbf{17 \tiny{[14, 19]}} &amp; \textbf{3 \tiny{[1, 6]}} &amp; \textbf{7 \tiny{[5, 9]}} &amp; 22 \tiny{[19, 26]} &amp; 31 \tiny{[26, 35]} \\
    Opus 4.6 &amp; 24 \tiny{[22, 27]} &amp; 16 \tiny{[13, 18]} &amp; 2 \tiny{[0, 3]} &amp; 6 \tiny{[4, 7]} &amp; 22 \tiny{[18, 25]} &amp; 33 \tiny{[28, 38]} \\
    GPT-5.4 &amp; 33 \tiny{[30, 35]} &amp; 10 \tiny{[8, 12]} &amp; \textbf{3 \tiny{[2, 6]}} &amp; 2 \tiny{[1, 2]} &amp; 24 \tiny{[21, 28]} &amp; 31 \tiny{[27, 36]} \\
    Opus 4.7 &amp; 29 \tiny{[27, 32]} &amp; 16 \tiny{[14, 19]} &amp; 1 \tiny{[0, 3]} &amp; 1 \tiny{[0, 1]} &amp; 20 \tiny{[17, 24]} &amp; 32 \tiny{[28, 37]} \\
    GPT-5.5 &amp; 34 \tiny{[32, 36]} &amp; 14 \tiny{[12, 17]} &amp; \textbf{3 \tiny{[1, 4]}} &amp; 3 \tiny{[2, 5]} &amp; \textbf{25 \tiny{[21, 28]}} &amp; \textbf{37 \tiny{[32, 42]}} \\
    \bottomrule
  \end{tabular}
\end{table}</x:v>
      </x:c>
    </x:row>
    <x:row r="19">
      <x:c r="A19" s="17" t="n">
        <x:v>14</x:v>
      </x:c>
      <x:c r="B19" s="17" t="str">
        <x:v>tab:open-weight-precise-time-horizons</x:v>
      </x:c>
      <x:c r="C19" s="17" t="n">
        <x:v>1</x:v>
      </x:c>
      <x:c r="D19" s="17" t="n">
        <x:v>1</x:v>
      </x:c>
      <x:c r="E19" s="23" t="str">
        <x:v>\begin{table}[h]
\centering
\scriptsize
\setlength{\tabcolsep}{6pt}
\renewcommand{\arraystretch}{1.05}
\begin{tabular}{@{}lrrrr@{}}
\toprule
       &amp; \textbf{Point}     &amp; \textbf{Bootstrap} &amp;          &amp;          \\
\textbf{Model}  &amp; \textbf{estimate}  &amp; \textbf{median}    &amp; \textbf{CI lower} &amp; \textbf{CI upper} \\
\midrule
\multicolumn{5}{@{}l}{\textit{Llama (Meta)}} \\
Llama 3 8B Instruct        &amp; 0.177 &amp; 0.075 &amp; 0.000 &amp; 0.344 \\
Llama 3.1 8B Instruct      &amp; 0.097 &amp; 0.034 &amp; 0.000 &amp; 0.279 \\
Llama 3.1 70B Instruct     &amp; 0.407 &amp; 0.195 &amp; 0.022 &amp; 0.762 \\
Llama 3.2 1B Instruct      &amp; 0.055 &amp; 0.021 &amp; 0.000 &amp; 0.084 \\
Llama 3.2 3B Instruct      &amp; 0.146 &amp; 0.060 &amp; 0.000 &amp; 0.297 \\
Llama 3.3 70B Instruct     &amp; 0.513 &amp; 0.263 &amp; 0.012 &amp; 0.861 \\
Llama 4 Scout              &amp; 0.102 &amp; 0.037 &amp; 0.001 &amp; 0.231 \\
Llama 4 Maverick           &amp; 0.391 &amp; 0.190 &amp; 0.004 &amp; 0.732 \\
\midrule
\multicolumn{5}{@{}l}{\textit{Mistral}} \\
Mistral Nemo 12B           &amp; 0.126 &amp; 0.048 &amp; 0.002 &amp; 0.300 \\
Ministral 3 3B             &amp; 0.096 &amp; 0.036 &amp; 0.000 &amp; 0.194 \\
Ministral 3 8B             &amp; 0.282 &amp; 0.132 &amp; 0.002 &amp; 0.482 \\
Ministral 3 14B            &amp; 0.367 &amp; 0.178 &amp; 0.004 &amp; 0.625 \\
\midrule
\multicolumn{5}{@{}l}{\textit{Qwen (Alibaba)}} \\
Qwen 3 8B                  &amp; 0.230 &amp; 0.101 &amp; 0.001 &amp; 0.377 \\
Qwen 3 14B                 &amp; 0.258 &amp; 0.117 &amp; 0.005 &amp; 0.436 \\
Qwen 3 32B                 &amp; 0.346 &amp; 0.164 &amp; 0.013 &amp; 0.531 \\
Qwen 3 30B-A3B (2507)      &amp; 0.384 &amp; 0.186 &amp; 0.006 &amp; 0.663 \\
Qwen 3 235B-A22B (2507)    &amp; 0.988 &amp; 0.612 &amp; 0.132 &amp; 1.430 \\
Qwen 3-Next 80B-A3B        &amp; 0.702 &amp; 0.405 &amp; 0.040 &amp; 1.137 \\
Qwen 3.5 9B                &amp; 0.345 &amp; 0.171 &amp; 0.009 &amp; 0.559 \\
Qwen 3.5 27B               &amp; 0.192 &amp; 0.088 &amp; 0.002 &amp; 0.346 \\
Qwen 3.5 35B-A3B           &amp; 0.406 &amp; 0.209 &amp; 0.016 &amp; 0.645 \\
Qwen 3.5 122B-A10B         &amp; 0.636 &amp; 0.334 &amp; 0.068 &amp; 0.856 \\
Qwen 3.5 397B-A17B         &amp; 1.085 &amp; 0.705 &amp; 0.183 &amp; 1.677 \\
\midrule
\multicolumn{5}{@{}l}{\textit{Gemma (Google)}} \\
Gemma 3 4B IT              &amp; 0.154 &amp; 0.063 &amp; 0.000 &amp; 0.305 \\
Gemma 3 12B IT             &amp; 0.322 &amp; 0.150 &amp; 0.006 &amp; 0.520 \\
Gemma 3 27B IT             &amp; 0.512 &amp; 0.264 &amp; 0.025 &amp; 0.761 \\
Gemma 4 26B-A4B            &amp; 0.449 &amp; 0.231 &amp; 0.021 &amp; 0.747 \\
Gemma 4 31B                &amp; 1.054 &amp; 0.688 &amp; 0.245 &amp; 1.416 \\
\midrule
\multicolumn{5}{@{}l}{\textit{DeepSeek}} \\
DeepSeek V3 (0324)         &amp; 0.746 &amp; 0.429 &amp; 0.080 &amp; 1.064 \\
DeepSeek V3.1-terminus     &amp; 0.954 &amp; 0.599 &amp; 0.148 &amp; 1.346 \\
DeepSeek V3.2              &amp; 0.678 &amp; 0.373 &amp; 0.062 &amp; 1.102 \\
DeepSeek V4-flash          &amp; 0.695 &amp; 0.403 &amp; 0.069 &amp; 1.032 \\
\midrule
\multicolumn{5}{@{}l}{\textit{Kimi (Moonshot AI)}} \\
Kimi K2-0905               &amp; 0.724 &amp; 0.417 &amp; 0.087 &amp; 1.071 \\
Kimi K2.5                  &amp; 1.102 &amp; 0.738 &amp; 0.169 &amp; 1.943 \\
Kimi K2.6                  &amp; 0.508 &amp; 0.272 &amp; 0.059 &amp; 0.791 \\
\bottomrule
\end{tabular}
\caption{Time horizon estimates by open-weight model.}
\label{tab:open-weight-precise-time-horizons}
\end{table}</x:v>
      </x:c>
    </x:row>
    <x:row r="20">
      <x:c r="A20" s="17" t="n">
        <x:v>15</x:v>
      </x:c>
      <x:c r="B20" s="17" t="str">
        <x:v>tab:open-weight-spearman</x:v>
      </x:c>
      <x:c r="C20" s="17" t="n">
        <x:v>1</x:v>
      </x:c>
      <x:c r="D20" s="17" t="n">
        <x:v>1</x:v>
      </x:c>
      <x:c r="E20" s="23" t="str">
        <x:v>\begin{table}[h]
\centering
\small
\caption{\textbf{Spearman rank correlations between each scaling axis and per-model 50\% TH across the open-weight models.} We find that total parameter and layer count are the strongest and training FLOPs the weakest predictors of no-CoT THs.}
\label{tab:open-weight-spearman}
\begin{tabular}{lccc}
\toprule
Axis &amp; Spearman $\rho$ &amp; $p$-value &amp; $n$ \\
\midrule
Total parameters             &amp; $+0.81$ &amp; $3.5 \times 10^{-9}$  &amp; 35 \\
Layer count                  &amp; $+0.67$ &amp; $1.3 \times 10^{-5}$  &amp; 35 \\
AA Intelligence Index        &amp; $+0.66$ &amp; $4.4 \times 10^{-4}$  &amp; 24 \\
Active parameters            &amp; $+0.55$ &amp; $6.8 \times 10^{-4}$  &amp; 35 \\
Total training FLOPs         &amp; $+0.51$ &amp; $4.4 \times 10^{-2}$  &amp; 16 \\
Pretraining FLOPs            &amp; $+0.47$ &amp; $4.5 \times 10^{-3}$  &amp; 35 \\
\bottomrule
\end{tabular}
\end{table}</x:v>
      </x:c>
    </x:row>
    <x:row r="21">
      <x:c r="A21" s="17" t="n">
        <x:v>16</x:v>
      </x:c>
      <x:c r="B21" s="17" t="str">
        <x:v>tab:frontier-models</x:v>
      </x:c>
      <x:c r="C21" s="17" t="n">
        <x:v>1</x:v>
      </x:c>
      <x:c r="D21" s="17" t="n">
        <x:v>1</x:v>
      </x:c>
      <x:c r="E21" s="23" t="str">
        <x:v>\begin{table}[htbp]
    \caption{\textbf{Proprietary / frontier models evaluated.} We evaluate \NUMBEROFFRONTIERMODELS{} frontier and historical proprietary models. Note that GPT-3 and GPT-3.5 are no longer publicly available. Following \cite{kwa2026measuringaiabilitycomplete}, we use \texttt{davinci-002} and \texttt{gpt-3.5-turbo} respectively.}
    \label{tab:frontier-models}
    \centering
    \scriptsize
    \begin{tabular}{@{}ll@{}}
      \toprule
      Model &amp; Release date \\
      \midrule
      GPT-2 &amp; February 2019 \\
      GPT-3 &amp; May 2020 \\
      GPT-3.5 &amp; March 2022 \\
      GPT-4 &amp; March 2023 \\
      GPT-4 Turbo &amp; April 2024 \\
      GPT-4o &amp; May 2024 \\
      Claude 3.7 Sonnet &amp; February 2025 \\
      Claude Opus 4 &amp; May 2025 \\
      Claude Opus 4.1 &amp; August 2025 \\
      Claude Opus 4.5 &amp; November 2025 \\
      Claude Opus 4.6 &amp; February 2026 \\
      GPT-5.4 &amp; March 2026 \\
      Claude Opus 4.7 &amp; April 2026 \\
      GPT-5.5 &amp; April 2026 \\
      \bottomrule
    \end{tabular}
\end{table}</x:v>
      </x:c>
    </x:row>
    <x:row r="22">
      <x:c r="A22" s="17" t="n">
        <x:v>17</x:v>
      </x:c>
      <x:c r="B22" s="17" t="str">
        <x:v>tab:open-source-models</x:v>
      </x:c>
      <x:c r="C22" s="17" t="n">
        <x:v>1</x:v>
      </x:c>
      <x:c r="D22" s="17" t="n">
        <x:v>1</x:v>
      </x:c>
      <x:c r="E22" s="23" t="str">
        <x:v>\begin{table}[htbp]
    \caption{\textbf{Open-weight models evaluated.} We evaluate 35 open-weight models spanning 1B--1T total parameters across six model developers. Within each developer, models are ordered by release date. We access all models through OpenRouter. For mixture-of-experts models we report total / active parameters.}
    \label{tab:open-source-models}
    \centering
    \scriptsize
    \begin{tabular}{@{}llrrccc@{}}
      \toprule
      Model &amp; Release date &amp; Params (Total / Active) &amp; Layers &amp; Arch &amp; Reasoning &amp; Modality \\
      \midrule
      \multicolumn{7}{l}{\textit{Llama (Meta)}} \\
      \midrule
      Llama 3 8B Instruct           &amp; April 2024      &amp; 8B            &amp; 32 &amp; Dense &amp; Non-reasoning    &amp; Text \\
      Llama 3.1 8B Instruct         &amp; July 2024       &amp; 8B            &amp; 32 &amp; Dense &amp; Non-reasoning    &amp; Text \\
      Llama 3.1 70B Instruct        &amp; July 2024       &amp; 70B           &amp; 80 &amp; Dense &amp; Non-reasoning    &amp; Text \\
      Llama 3.2 1B Instruct         &amp; September 2024  &amp; 1B            &amp; 16 &amp; Dense &amp; Non-reasoning    &amp; Text \\
      Llama 3.2 3B Instruct         &amp; September 2024  &amp; 3B            &amp; 28 &amp; Dense &amp; Non-reasoning    &amp; Text \\
      Llama 3.3 70B Instruct        &amp; December 2024   &amp; 70B           &amp; 80 &amp; Dense &amp; Non-reasoning    &amp; Text \\
      Llama 4 Scout                 &amp; April 2025      &amp; 109B / 17B    &amp; 48 &amp; MoE   &amp; Non-reasoning    &amp; VL   \\
      Llama 4 Maverick              &amp; April 2025      &amp; 400B / 17B    &amp; 48 &amp; MoE   &amp; Non-reasoning    &amp; VL   \\
      \midrule
      \multicolumn{7}{l}{\textit{Mistral}} \\
      \midrule
      Mistral Nemo 12B              &amp; July 2024       &amp; 12B           &amp; 40 &amp; Dense &amp; Non-reasoning    &amp; Text \\
      Ministral 3 3B                &amp; December 2025   &amp; 3B            &amp; 26 &amp; Dense &amp; Non-reasoning    &amp; VL   \\
      Ministral 3 8B                &amp; December 2025   &amp; 8B            &amp; 32 &amp; Dense &amp; Non-reasoning    &amp; VL   \\
      Ministral 3 14B               &amp; December 2025   &amp; 14B           &amp; 40 &amp; Dense &amp; Non-reasoning    &amp; VL   \\
      \midrule
      \multicolumn{7}{l}{\textit{Qwen (Alibaba)}} \\
      \midrule
      Qwen 3 8B                     &amp; April 2025      &amp; 8B            &amp; 36 &amp; Dense &amp; Hybrid-reasoning &amp; Text \\
      Qwen 3 14B                    &amp; April 2025      &amp; 14B           &amp; 40 &amp; Dense &amp; Hybrid-reasoning &amp; Text \\
      Qwen 3 32B                    &amp; April 2025      &amp; 32B           &amp; 64 &amp; Dense &amp; Hybrid-reasoning &amp; Text \\
      Qwen 3 30B-A3B (2507)         &amp; July 2025       &amp; 30B / 3B      &amp; 48 &amp; MoE   &amp; Non-reasoning    &amp; Text \\
      Qwen 3 235B-A22B (2507)       &amp; July 2025       &amp; 235B / 22B    &amp; 94 &amp; MoE   &amp; Non-reasoning    &amp; Text \\
      Qwen 3-Next 80B-A3B           &amp; September 2025  &amp; 80B / 3B      &amp; 48 &amp; MoE   &amp; Non-reasoning    &amp; Text \\
      Qwen 3.5 9B                   &amp; February 2026   &amp; 9B            &amp; 32 &amp; Dense &amp; Hybrid-reasoning &amp; VL   \\
      Qwen 3.5 27B                  &amp; February 2026   &amp; 27B           &amp; 64 &amp; Dense &amp; Hybrid-reasoning &amp; VL   \\
      Qwen 3.5 35B-A3B              &amp; February 2026   &amp; 35B / 3B      &amp; 40 &amp; MoE   &amp; Hybrid-reasoning &amp; VL   \\
      Qwen 3.5 122B-A10B            &amp; February 2026   &amp; 122B / 10B    &amp; 48 &amp; MoE   &amp; Hybrid-reasoning &amp; VL   \\
      Qwen 3.5 397B-A17B            &amp; February 2026   &amp; 397B / 17B    &amp; 60 &amp; MoE   &amp; Hybrid-reasoning &amp; VL   \\
      \midrule
      \multicolumn{7}{l}{\textit{Gemma (Google)}} \\
      \midrule
      Gemma 3 4B IT                 &amp; March 2025      &amp; 4B            &amp; 34 &amp; Dense &amp; Non-reasoning    &amp; VL   \\
      Gemma 3 12B IT                &amp; March 2025      &amp; 12B           &amp; 48 &amp; Dense &amp; Non-reasoning    &amp; VL   \\
      Gemma 3 27B IT                &amp; March 2025      &amp; 27B           &amp; 62 &amp; Dense &amp; Non-reasoning    &amp; VL   \\
      Gemma 4 26B-A4B               &amp; April 2026      &amp; 26B / 4B      &amp; 60 &amp; MoE   &amp; Hybrid-reasoning &amp; VL   \\
      Gemma 4 31B                   &amp; April 2026      &amp; 31B           &amp; 60 &amp; Dense &amp; Hybrid-reasoning &amp; VL   \\
      \midrule
      \multicolumn{7}{l}{\textit{DeepSeek}} \\
      \midrule
      DeepSeek V3 (0324)            &amp; March 2025      &amp; 671B / 37B    &amp; 61 &amp; MoE   &amp; Non-reasoning    &amp; Text \\
      DeepSeek V3.1-terminus        &amp; September 2025  &amp; 671B / 37B    &amp; 61 &amp; MoE   &amp; Hybrid-reasoning &amp; Text \\
      DeepSeek V3.2                 &amp; September 2025  &amp; 671B / 37B    &amp; 61 &amp; MoE   &amp; Hybrid-reasoning &amp; Text \\
      DeepSeek V4-flash             &amp; April 2026      &amp; 284B / 13B    &amp; 48 &amp; MoE   &amp; Hybrid-reasoning &amp; Text \\
      \midrule
      \multicolumn{7}{l}{\textit{Kimi (Moonshot AI)}} \\
      \midrule
      Kimi K2-0905                  &amp; September 2025  &amp; 1T / 32B      &amp; 61 &amp; MoE   &amp; Non-reasoning    &amp; Text \\
      Kimi K2.5                     &amp; January 2026    &amp; 1T / 32B      &amp; 61 &amp; MoE   &amp; Hybrid-reasoning &amp; VL   \\
      Kimi K2.6                     &amp; April 2026      &amp; 1T / 32B      &amp; 61 &amp; MoE   &amp; Hybrid-reasoning &amp; VL   \\
      \bottomrule
    \end{tabular}
\end{table}</x:v>
      </x:c>
    </x:row>
    <x:row r="23">
      <x:c r="A23" s="17" t="n">
        <x:v>18</x:v>
      </x:c>
      <x:c r="B23" s="17" t="str">
        <x:v>tab:hackathon_refresh</x:v>
      </x:c>
      <x:c r="C23" s="17" t="n">
        <x:v>1</x:v>
      </x:c>
      <x:c r="D23" s="17" t="n">
        <x:v>1</x:v>
      </x:c>
      <x:c r="E23" s="23" t="str">
        <x:v>\begin{table}[t]
  \centering
  \small
  \begin{tabular}{lrrr}
    \toprule
    Task &amp; Anchors &amp; Refreshed &amp; ICL/ad-hoc \\
    \midrule
    \texttt{gsm1k}                            &amp;  30 &amp;  1175 &amp; 0.38 \\
    \texttt{causal\_reasoning}                &amp;  22 &amp;  5220 &amp; 0.51 \\
    \texttt{n\_hop\_lookup}                   &amp;  30 &amp;   970 &amp; 0.52 \\
    \texttt{test\_case\_prediction}           &amp;  17 &amp;   483 &amp; 0.69 \\
    \texttt{sally\_anne}                      &amp;  28 &amp;  4472 &amp; 0.76 \\
    \texttt{vibe\_coding\_sabotage}           &amp;  10 &amp;   371 &amp; 0.95 \\
    \texttt{strategic\_scheming\_numeric}     &amp;  16 &amp;    88 &amp; 1.09 \\
    \texttt{strategic\_scheming\_open\_ended} &amp;   6 &amp;    90 &amp; 1.20 \\
    \texttt{hash}                             &amp;  13 &amp;  1487 &amp; 2.78 \\
    \midrule
    Total                                     &amp; 170 &amp; 14356 &amp;  --  \\
    \bottomrule
  \end{tabular}
  \caption{\textbf{Hackathon-anchored ICL refresh per task.} \emph{Anchors} is the number of in-domain hackathon-timed problems used as in-context examples; \emph{Refreshed} is the number of remaining problems whose ad-hoc estimate was replaced by the ICL prediction; \emph{ICL/ad-hoc} is the geometric-mean ratio of the new median to the old median over refreshed problems.}
  \label{tab:hackathon_refresh}
\end{table}</x:v>
      </x:c>
    </x:row>
    <x:row r="24">
      <x:c r="A24" s="17" t="n">
        <x:v>19</x:v>
      </x:c>
      <x:c r="B24" s="17" t="str">
        <x:v>tab:reasoning-token-anchor</x:v>
      </x:c>
      <x:c r="C24" s="17" t="n">
        <x:v>1</x:v>
      </x:c>
      <x:c r="D24" s="17" t="n">
        <x:v>1</x:v>
      </x:c>
      <x:c r="E24" s="23" t="str">
        <x:v>\begin{table}[htbp]
    \caption{\textbf{Models and tasks used in the reasoning-token anchor experiments.}}
    \label{tab:reasoning-token-anchor}
    \centering
    \scriptsize
    \begin{tabular}{@{}ll@{}}
      \toprule
      Models &amp; Tasks \\
      \midrule
      Claude Haiku 4.5 &amp; ARC-AGI-1 \\
      Claude Opus 4.6 &amp; Chess Puzzles \\
      Claude Sonnet 4.6 &amp; Codeforces \\
      GPT-5 Nano &amp; GPQA Diamond \\
      GPT-5.4 &amp; GSM1k \\
      GPT-5.4 Mini &amp; Hash \\
      GPT-5.4 Nano &amp; N-hop Lookup \\
      o3 &amp; Strategic Scheming (Numeric) \\
      o3-mini &amp; \\
      o4-mini &amp; \\
      DeepSeek R1 &amp; \\
      Qwen3 235B &amp; \\
      \bottomrule
    \end{tabular}
\end{table}</x:v>
      </x:c>
    </x:row>
    <x:row r="25">
      <x:c r="A25" s="17" t="n">
        <x:v>20</x:v>
      </x:c>
      <x:c r="B25" s="17" t="str">
        <x:v>tab:top-models-additional-tasks</x:v>
      </x:c>
      <x:c r="C25" s="17" t="n">
        <x:v>1</x:v>
      </x:c>
      <x:c r="D25" s="17" t="n">
        <x:v>1</x:v>
      </x:c>
      <x:c r="E25" s="23" t="str">
        <x:v>\begin{table}[htbp]
    \caption{\textbf{Top-performing models and additional evaluation tasks.}}
    \label{tab:top-models-additional-tasks}
    \centering
    \scriptsize
    \begin{tabular}{@{}ll@{}}
      \toprule
      Top models &amp; Additional tasks \\
      \midrule
      GPT-5.4 Nano &amp; A-Level Text \\
      GPT-5.4 &amp; BEA-24 Shared Task \\
      Claude Sonnet 4.6 &amp; Causal Reasoning \\
      o3-mini &amp; Crossword \\
      o3 &amp; KenKen \\
       &amp; Monitor Training Poisoning \\
       &amp; Ryan Math \\
       &amp; Vibe Coding Sabotage \\
      \bottomrule
    \end{tabular}
\end{table}</x:v>
      </x:c>
    </x:row>
    <x:row r="26">
      <x:c r="A26" s="17" t="n">
        <x:v>21</x:v>
      </x:c>
      <x:c r="B26" s="17" t="str">
        <x:v>tab:reasoning-anchor-uncertainty</x:v>
      </x:c>
      <x:c r="C26" s="17" t="n">
        <x:v>1</x:v>
      </x:c>
      <x:c r="D26" s="17" t="n">
        <x:v>1</x:v>
      </x:c>
      <x:c r="E26" s="23" t="str">
        <x:v>\begin{table}[htbp]
\centering
\small
\setlength{\tabcolsep}{4pt}
\begin{tabular}{lrr@{\hspace{1.5em}}lrr}
\toprule
Task &amp; Median Rel.\ SD (\%) &amp; $n$ &amp; Task &amp; Median Rel.\ SD (\%) &amp; $n$ \\
\midrule
intuit\_physical &amp; 41.5 &amp; 46 &amp; lingoly &amp; 12.9 &amp; 74 \\
hcast &amp; 40.1 &amp; 12 &amp; arc\_agi\_1 &amp; 11.8 &amp; 127 \\
cybashbench\_bash &amp; 27.7 &amp; 113 &amp; stego\_encode &amp; 11.5 &amp; 1102 \\
domain1 &amp; 25.6 &amp; 115 &amp; ryan\_math &amp; 11.0 &amp; 818 \\
nl2bash &amp; 23.9 &amp; 119 &amp; tower\_of\_london &amp; 10.9 &amp; 294 \\
stego\_monitor &amp; 23.2 &amp; 98 &amp; gsm1k &amp; 10.3 &amp; 1170 \\
n\_hop\_lookup &amp; 22.2 &amp; 963 &amp; sally\_anne &amp; 10.0 &amp; 4435 \\
bea-24-shared-task &amp; 18.3 &amp; 576 &amp; arc\_agi\_2 &amp; 9.8 &amp; 1 \\
crossword &amp; 18.2 &amp; 95 &amp; puzzle\_baron &amp; 9.4 &amp; 463 \\
codeforces &amp; 16.7 &amp; 177 &amp; strategic\_scheming\_numeric &amp; 9.1 &amp; 104 \\
chess\_puzzles &amp; 16.3 &amp; 355 &amp; strategic\_scheming\_open\_ended &amp; 8.4 &amp; 96 \\
shade\_monitor\_action\_only &amp; 16.3 &amp; 268 &amp; cybashbench\_mcq &amp; 7.8 &amp; 51 \\
monitor\_training\_poisoning &amp; 16.2 &amp; 20 &amp; arithmetic &amp; 7.1 &amp; 500 \\
a\_level\_text &amp; 16.0 &amp; 2629 &amp; kenken &amp; 7.0 &amp; 101 \\
shade\_monitor\_cot\_action &amp; 15.5 &amp; 465 &amp; sudoku &amp; 5.9 &amp; 207 \\
stego\_decode &amp; 15.2 &amp; 750 &amp; test\_case\_prediction &amp; 5.7 &amp; 486 \\
causal\_reasoning &amp; 13.9 &amp; 5069 &amp; hash &amp; 5.5 &amp; 1497 \\
gpqa\_diamond &amp; 13.4 &amp; 160 &amp;  &amp;  &amp;  \\
\bottomrule
\end{tabular}
\caption{\textbf{Median per-question bootstrap SD of the min reasoning-token anchor (o3-mini), as \% of the observed minimum.} For each question with at least two correct attempts, we bootstrap-resample its set of correct attempts with replacement and recompute the minimum reasoning-token count on each resample; the standard deviation of those bootstrap minima, divided by the observed minimum, gives a per-question relative SD. The table reports the median of this quantity across all qualifying questions in each task, expressed as a percentage; $n$ is the number of questions with at least two correct attempts.}
\label{tab:reasoning-anchor-uncertainty}
\end{table}</x:v>
      </x:c>
    </x:row>
    <x:row r="27">
      <x:c r="A27" s="17" t="n">
        <x:v>22</x:v>
      </x:c>
      <x:c r="B27" s="17" t="str">
        <x:v>tab:open_source_providers</x:v>
      </x:c>
      <x:c r="C27" s="17" t="n">
        <x:v>1</x:v>
      </x:c>
      <x:c r="D27" s="17" t="n">
        <x:v>1</x:v>
      </x:c>
      <x:c r="E27" s="23" t="str">
        <x:v>\begin{table}[htbp]
    \caption{\textbf{Preferred provider and reported precision per model.} The \emph{unknown} precision label indicates that the provider does not disclose quantization in OpenRouter's endpoint metadata; we admit such endpoints under the assumption that providers serving at sub-fp8 quantization disclose it.}
    \label{tab:open_source_providers}
    \centering
    \scriptsize
    \begin{tabular}{@{}lllcc@{}}
      \toprule
      Model &amp; Provider used &amp; Reported precision &amp; Prefill &amp; SO \\
      \midrule
      \multicolumn{5}{l}{\textit{Llama (Meta)}} \\
      \midrule
      Llama 3 8B Instruct           &amp; DeepInfra      &amp; bf16    &amp; Y &amp; N \\
      Llama 3.1 8B Instruct         &amp; DeepInfra      &amp; bf16    &amp; Y &amp; Y \\
      Llama 3.1 70B Instruct        &amp; WandB          &amp; bf16    &amp; Y &amp; Y \\
      Llama 3.2 1B Instruct         &amp; DeepInfra      &amp; bf16    &amp; N &amp; N \\
      Llama 3.2 3B Instruct         &amp; DeepInfra      &amp; bf16    &amp; N &amp; N \\
      Llama 3.3 70B Instruct        &amp; WandB          &amp; fp16    &amp; Y &amp; Y \\
      Llama 4 Scout                 &amp; Google         &amp; unknown &amp; N &amp; N \\
      Llama 4 Maverick              &amp; DeepInfra      &amp; fp8     &amp; Y &amp; Y \\
      \midrule
      \multicolumn{5}{l}{\textit{Mistral}} \\
      \midrule
      Mistral Nemo 12B              &amp; Mistral        &amp; unknown &amp; N &amp; Y \\
      Ministral 3 3B                &amp; Mistral        &amp; unknown &amp; N &amp; Y \\
      Ministral 3 8B                &amp; Mistral        &amp; unknown &amp; N &amp; Y \\
      Ministral 3 14B               &amp; Mistral        &amp; unknown &amp; N &amp; Y \\
      \midrule
      \multicolumn{5}{l}{\textit{Qwen (Alibaba)}} \\
      \midrule
      Qwen 3 8B                     &amp; AtlasCloud     &amp; fp8     &amp; Y &amp; Y \\
      Qwen 3 14B                    &amp; DeepInfra      &amp; fp8     &amp; Y &amp; Y \\
      Qwen 3 32B                    &amp; Nebius         &amp; fp8     &amp; Y &amp; Y \\
      Qwen 3 235B-A22B              &amp; WandB          &amp; bf16    &amp; Y &amp; Y \\
      Qwen 3 30B-A3B (2507)         &amp; WandB          &amp; bf16    &amp; Y &amp; Y \\
      Qwen 3-Next 80B-A3B           &amp; Google         &amp; unknown &amp; Y &amp; Y \\
      Qwen 3.5 9B                   &amp; Together       &amp; unknown &amp; N &amp; N \\
      Qwen 3.5 27B                  &amp; Alibaba        &amp; unknown &amp; Y &amp; Y \\
      Qwen 3.5 35B-A3B              &amp; Parasail       &amp; fp8     &amp; N &amp; N \\
      Qwen 3.5 122B-A10B            &amp; Alibaba        &amp; unknown &amp; Y &amp; Y \\
      Qwen 3.5 397B-A17B            &amp; Chutes         &amp; fp8     &amp; N &amp; N \\
      \midrule
      \multicolumn{5}{l}{\textit{Gemma (Google)}} \\
      \midrule
      Gemma 3 4B IT                 &amp; DeepInfra      &amp; bf16    &amp; Y &amp; N \\
      Gemma 3 12B IT                &amp; DeepInfra      &amp; bf16    &amp; Y &amp; Y \\
      Gemma 3 27B IT                &amp; DeepInfra      &amp; bf16    &amp; Y &amp; Y \\
      Gemma 4 26B-A4B               &amp; Parasail       &amp; bf16    &amp; Y &amp; Y \\
      Gemma 4 31B                   &amp; Parasail       &amp; bf16    &amp; Y &amp; Y \\
      \midrule
      \multicolumn{5}{l}{\textit{DeepSeek}} \\
      \midrule
      DeepSeek V3 (0324)            &amp; DeepInfra      &amp; fp8     &amp; Y &amp; Y \\
      DeepSeek V3.1-terminus        &amp; Friendli       &amp; unknown &amp; N &amp; N \\
      DeepSeek V3.2                 &amp; Friendli       &amp; unknown &amp; N &amp; Y \\
      DeepSeek V4-flash             &amp; DeepInfra      &amp; fp8     &amp; N &amp; Y \\
      \midrule
      \multicolumn{5}{l}{\textit{Kimi (Moonshot AI)}} \\
      \midrule
      Kimi K2-0905                  &amp; AtlasCloud     &amp; fp8     &amp; Y &amp; N \\
      Kimi K2.5                     &amp; SiliconFlow    &amp; int4    &amp; Y &amp; Y \\
      Kimi K2.6                     &amp; Moonshot AI    &amp; int4    &amp; N &amp; N \\
      \bottomrule
    \end{tabular}
\end{table}</x:v>
      </x:c>
    </x:row>
    <x:row r="28">
      <x:c r="A28" s="17" t="n">
        <x:v>23</x:v>
      </x:c>
      <x:c r="B28" s="17" t="str">
        <x:v>tab:human_baseline_collection_summary</x:v>
      </x:c>
      <x:c r="C28" s="17" t="n">
        <x:v>1</x:v>
      </x:c>
      <x:c r="D28" s="17" t="n">
        <x:v>1</x:v>
      </x:c>
      <x:c r="E28" s="23" t="str">
        <x:v>\begin{table}[htbp]
  \centering
  \small
  \begin{tabular}{lr}
    \toprule
    Quantity &amp; Count \\
    \midrule
    Benchmark families with collected timing anchors &amp; 12 \\
    Participation records &amp; 31 \\
    Problem attempts &amp; 733 \\
    Successful attempts &amp; 495 \\
    Success rate &amp; 67.5\% \\
    \bottomrule
  \end{tabular}
  \caption{\textbf{Human baseline collection summary for benchmark families whose final timing files use collected in-domain anchors.} %Participation records participant labels plus separately recorded task sessions; we do not de-duplicate them into a single participant count because the raw sources do not share a common stable participant identifier.
  }
  \label{tab:human_baseline_collection_summary}
\end{table}</x:v>
      </x:c>
    </x:row>
    <x:row r="29">
      <x:c r="A29" s="17" t="n">
        <x:v>24</x:v>
      </x:c>
      <x:c r="B29" s="17" t="str">
        <x:v>tab:task-suite_full</x:v>
      </x:c>
      <x:c r="C29" s="17" t="n">
        <x:v>1</x:v>
      </x:c>
      <x:c r="D29" s="17" t="n">
        <x:v>1</x:v>
      </x:c>
      <x:c r="E29" s="23" t="str">
        <x:v>\begin{table}[htbp]
  \caption{\textbf{Full set of benchmarks. } Our suite which spans recall, reasoning, coding, and safety-relevant domains across a wide range of task difficulties.}
  \label{tab:task-suite_full}
  \centering
  \scriptsize
  \begin{tabular}{@{}llp{6cm}@{}}
    \toprule
    Task &amp; Domain &amp; Description \\
    \midrule
    \texttt{a\_level\_mcq}                 &amp; science            &amp; A-level multiple-choice questions only (4-option MCQ subset)                                                         \\
    \texttt{a\_level\_text}                &amp; science            &amp; UK A-Level exam questions across 6 subjects (biology, chemistry, computer science, economics, mathematics, physics) \\
    \texttt{arc\_agi\_1}\cite{chollet2019measure}                   &amp; abstract reasoning &amp; ARC-AGI 1: Abstraction and Reasoning Corpus evaluation tasks                                                        \\
    \texttt{arc\_agi\_2}\cite{chollet2026arcagi2newchallengefrontier}                   &amp; abstract reasoning &amp; ARC-AGI 2: harder abstraction and reasoning tasks from ARC Prize                                                    \\
    \texttt{arithmetic}                    &amp; math               &amp; Trivial synthetic arithmetic tasks                                                                                  \\
    \texttt{bea-24-shared-task}\cite{yaneva-etal-2024-findings}            &amp; medical knowledge  &amp; BEA 2024 Shared Task: 595 retired USMLE Step 1/2/3 MCQs with per-item mean response times from first-time examinees \\
    \texttt{causal\_reasoning}             &amp; reasoning          &amp; Diagnosis of causal DAGs: identify which root variable to change (and to what state) to produce a desired output    \\
    \texttt{chess\_puzzles}                &amp; reasoning          &amp; Puzzles from the Lichess database, sorted by the number of moves to mate and difficulty rating                      \\
    \texttt{codeforces}\cite{li2022competition}                    &amp; SWE                &amp; Codeforces competitive programming problems                                                                         \\
    \texttt{competition\_math}                    &amp; math               &amp; Competition math problems (Mathcounts, Hungarian olympiad, etc.)                                                    \\
    \texttt{crossword}                     &amp; language           &amp; NYT crossword puzzles with community solve times                                                                    \\
    \texttt{ctrl\_alt\_deceit\_sandbag}\cite{ward2025ctrl}    &amp; AI safety          &amp; Sandbagging detection from CTRL-ALT-DECEIT \cite{ward2025ctrl}.                                                            \\
    \texttt{cybashbench\_bash}\cite{payne2026offensivecyberhorizons}             &amp; cyber              &amp; CyBashBench bash command generation tasks (NL-to-bash, fill-in-blank, prefix completion, contextual, multi-step)    \\
    \texttt{cybashbench\_mcq} \cite{payne2026offensivecyberhorizons}             &amp; cyber              &amp; CyBashBench multiple-choice questions on bash command knowledge                                                     \\
    \texttt{domain1}              &amp; reasoning              &amp; Multi-step reasoning and world knowledge \\
    \texttt{domain4}              &amp; constraint satisfaction              &amp; Performing a niche skill whilst satisfying a set of constraints                                                     \\
    \texttt{gpqa\_diamond}\cite{rein2023gpqa}                 &amp; knowledge          &amp; Graduate-level science MCQs (physics, chemistry, biology) from GPQA Diamond                                         \\
    \texttt{gsm1k}\cite{zhang2024careful}                         &amp; math               &amp; Grade-school math word problems from the ScaleAI GSM1K benchmark (single numeric answers)                           \\
    \texttt{hash}                          &amp; SWE                &amp; Execution of custom hash functions and hash chains                                                                  \\
    \texttt{hcast}\cite{rein2025hcast}                      &amp; software eng.      &amp; Honest software engineering tasks from METR's HCAST benchmark (Human-Calibrated Autonomy Software Tasks)            \\
    \texttt{intuit\_physical}              &amp; reasoning          &amp; INTUIT physical-only single-capability subset aligned to public human timing data                                   \\
    \texttt{kenken}                        &amp; reasoning          &amp; KenKen puzzles: fill an $N\times N$ grid satisfying Latin square and cage arithmetic constraints                    \\
    \texttt{lingoly} \cite{khouja2026lingolytoo}                      &amp; reasoning          &amp; Olympiad-level linguistic reasoning puzzles from LingOly-TOO                                                        \\
    \texttt{linuxarena\_straj\_creation}\cite{tracy2026linuxarena}   &amp; sabotage           &amp; Agentic adversarial software engineering tasks                                                                      \\
    \texttt{monitor\_training\_poisoning}  &amp; sabotage           &amp; One-shot exact-match sabotage benchmark about poisoned monitor-training examples (judgment-selection, bundle-search) \\
    \texttt{n\_hop\_lookup}                &amp; reasoning          &amp; Compositional reasoning over in-context lookup tables                                                               \\
    \texttt{nl2bash} \cite{lin2018nl2bash}                      &amp; cyber              &amp; NL2Bash: natural language to bash command translation from the Tellina corpus                                       \\
    \texttt{puzzle\_baron}                 &amp; reasoning          &amp; Logic grid puzzles requiring deductive reasoning to match items across categories                                   \\
    \texttt{sally\_anne}                   &amp; reasoning          &amp; Theory of mind belief tracking over narrative scenarios                                                             \\
    \texttt{shade\_agent}\cite{kutasov2025shadearenaevaluatingsabotagemonitoring}                  &amp; control/sabotage   &amp; Agentic SHADE-Arena tasks \cite{kutasov2025shadearenaevaluatingsabotagemonitoring}: full multi-turn tool-using attack runs, complementing the action/CoT monitor variants       \\
    \texttt{shade\_monitor\_action\_only}\cite{kutasov2025shadearenaevaluatingsabotagemonitoring}  &amp; control/sabotage   &amp; Sabotage detection in SHADE-Arena \cite{kutasov2025shadearenaevaluatingsabotagemonitoring}, action-only variant                                             \\
    \texttt{shade\_monitor\_cot\_action}\cite{kutasov2025shadearenaevaluatingsabotagemonitoring}   &amp; control/sabotage   &amp; Sabotage detection in SHADE-Arena \cite{kutasov2025shadearenaevaluatingsabotagemonitoring}, CoT + action variant                                            \\
    \texttt{stego\_decode}                 &amp; steganography      &amp; Decode steganographic bits from a message using a given strategy                          \\
    \texttt{stego\_encode}                 &amp; steganography      &amp; Follow a steganographic encoding strategy to embed bits into a cover-task answer          \\
    \texttt{stego\_monitor}                &amp; steganography      &amp; Detect whether a message contains steganographic encoding                              \\
    \texttt{stego\_strategy}               &amp; steganography      &amp; Design a workable steganographic encoding/decoding scheme in a single forward pass                                  \\    \texttt{strategic\_scheming\_numeric}  &amp; reasoning          &amp; Strategic reasoning about scheming scenarios: numeric and multiple-choice answers                                    \\
    \texttt{strategic\_scheming\_open\_ended} &amp; reasoning       &amp; Strategic reasoning about scheming scenarios: open-ended free-text answers scored by LLM judge                      \\
    \texttt{sudoku}                        &amp; logic              &amp; Solve $9\times 9$ Sudoku puzzles                                                                                    \\
    \texttt{terminal\_bench}  \cite{merrill2026terminalbenchbenchmarkingagentshard}             &amp; SWE                &amp; No-CoT vs CoT performance on TerminalBench 2                                                                        \\
    \texttt{test\_case\_prediction}        &amp; SWE                &amp; Predict which test cases pass/fail against flawed Python code                                                       \\
    \texttt{tower\_of\_london}             &amp; reasoning          &amp; Tower of London planning puzzles: shortest move sequence to rearrange balls on pegs from initial to goal state      \\
    \texttt{vibe\_coding\_sabotage}        &amp; SWE                &amp; Detect hidden malicious code in PR diffs from VibeCoding                                     \\
    \bottomrule
  \end{tabular}
\end{table}</x:v>
      </x:c>
    </x:row>
    <x:row r="30">
      <x:c r="A30" s="18" t="n">
        <x:v>25</x:v>
      </x:c>
      <x:c r="B30" s="18" t="str">
        <x:v>tab:straj-linuxarena-validated</x:v>
      </x:c>
      <x:c r="C30" s="18" t="n">
        <x:v>1</x:v>
      </x:c>
      <x:c r="D30" s="18" t="n">
        <x:v>1</x:v>
      </x:c>
      <x:c r="E30" s="24" t="str">
        <x:v>\begin{table}[htbp]
\centering
\small
\begin{tabular}{lrrl}
\toprule
Model &amp; Pass rate &amp; $n$ &amp; Exclusions \\
\midrule
GPT-5.5     &amp; \textbf{100 \tiny{[100, 100]}} &amp; 20 &amp; --- \\
Opus 4.6    &amp; \textbf{100 \tiny{[100, 100]}} &amp; 22 &amp; --- \\
Opus 4.7    &amp; \textbf{100 \tiny{[100, 100]}} &amp; 14 &amp; 4 model\_hang \\
Opus 4.5    &amp; \textbf{95 \tiny{[86, 100]}}   &amp; 22 &amp; --- \\
GPT-5.4     &amp; 67 \tiny{[44, 89]}             &amp; 18 &amp; 4 refusal \\
Sonnet 3.7  &amp; 45 \tiny{[27, 68]}             &amp; 22 &amp; --- \\
Opus 4      &amp; 45 \tiny{[27, 68]}             &amp; 22 &amp; --- \\
Opus 4.1    &amp; 27 \tiny{[9, 45]}              &amp; 22 &amp; --- \\
GPT-4 Turbo &amp; 14 \tiny{[0, 36]}              &amp; 14 &amp; 7 model\_hang \\
GPT-4o      &amp; 5 \tiny{[0, 14]}               &amp; 22 &amp; --- \\
GPT-3.5     &amp; 0 \tiny{[0, 0]}                &amp; 22 &amp; --- \\
GPT-4       &amp; 0 \tiny{[0, 0]}                &amp; 18 &amp; 3 model\_context\_overflow, 1 tool\_schema\_error \\
\bottomrule
\end{tabular}
\caption{\textbf{LinuxArena validated pass rates across 12 models on 22 sabotage tasks.} ``$n$'' is the validated denominator after dropping cells where the agent did not get a fair attempt. Three models (GPT-5.5, Opus-4.6, Opus-4.7) achieved $100\%$ on every cell where they could engage. Bootstrap $[2.5\%, 97.5\%]$ confidence intervals shown as subscripts.}
\label{tab:straj-linuxarena-validated}
\end{table}</x:v>
      </x:c>
    </x:row>
  </x:sheetData>
  <x:mergeCells>
    <x:mergeCell ref="A1:E1"/>
    <x:mergeCell ref="A2:E3"/>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6" hidden="0" customWidth="1"/>
    <x:col min="4" max="4" width="100" hidden="0" customWidth="1"/>
  </x:cols>
  <x:sheetData>
    <x:row r="1" ht="36" customHeight="1">
      <x:c r="A1" s="68" t="str">
        <x:v>ECI formula archive — original formulas as inert text</x:v>
      </x:c>
      <x:c r="B1" s="68"/>
      <x:c r="C1" s="68"/>
      <x:c r="D1" s="68"/>
    </x:row>
    <x:row r="2">
      <x:c r="A2" s="6" t="str">
        <x:v>Raw ECI sheets store evaluated values without broken cross-sheet references. Every original formula is preserved with its source address; prepend Unicode character U+003D to the formula body wherever the marker column contains U+003D.</x:v>
      </x:c>
      <x:c r="B2" s="6"/>
      <x:c r="C2" s="6"/>
      <x:c r="D2" s="6"/>
    </x:row>
    <x:row r="3">
      <x:c r="A3" s="6"/>
      <x:c r="B3" s="6"/>
      <x:c r="C3" s="6"/>
      <x:c r="D3" s="6"/>
    </x:row>
    <x:row r="5" ht="34" customHeight="1">
      <x:c r="A5" s="73" t="str">
        <x:v>Original sheet</x:v>
      </x:c>
      <x:c r="B5" s="73" t="str">
        <x:v>Original cell</x:v>
      </x:c>
      <x:c r="C5" s="73" t="str">
        <x:v>Leading equals</x:v>
      </x:c>
      <x:c r="D5" s="73" t="str">
        <x:v>Formula body</x:v>
      </x:c>
    </x:row>
    <x:row r="6">
      <x:c r="A6" s="16" t="str">
        <x:v>Dashboard</x:v>
      </x:c>
      <x:c r="B6" s="16" t="str">
        <x:v>B8</x:v>
      </x:c>
      <x:c r="C6" s="16" t="str">
        <x:v>U+003D</x:v>
      </x:c>
      <x:c r="D6" s="22" t="str">
        <x:v>'Regression Model'!B13</x:v>
      </x:c>
    </x:row>
    <x:row r="7">
      <x:c r="A7" s="17" t="str">
        <x:v>Dashboard</x:v>
      </x:c>
      <x:c r="B7" s="17" t="str">
        <x:v>B9</x:v>
      </x:c>
      <x:c r="C7" s="17" t="str">
        <x:v>U+003D</x:v>
      </x:c>
      <x:c r="D7" s="23" t="str">
        <x:v>'Regression Model'!B14</x:v>
      </x:c>
    </x:row>
    <x:row r="8">
      <x:c r="A8" s="17" t="str">
        <x:v>Dashboard</x:v>
      </x:c>
      <x:c r="B8" s="17" t="str">
        <x:v>B10</x:v>
      </x:c>
      <x:c r="C8" s="17" t="str">
        <x:v>U+003D</x:v>
      </x:c>
      <x:c r="D8" s="23" t="str">
        <x:v>'Regression Model'!B15</x:v>
      </x:c>
    </x:row>
    <x:row r="9">
      <x:c r="A9" s="17" t="str">
        <x:v>Dashboard</x:v>
      </x:c>
      <x:c r="B9" s="17" t="str">
        <x:v>A16</x:v>
      </x:c>
      <x:c r="C9" s="17" t="str">
        <x:v>U+003D</x:v>
      </x:c>
      <x:c r="D9" s="23" t="str">
        <x:v>'Frontier Estimates'!A2</x:v>
      </x:c>
    </x:row>
    <x:row r="10">
      <x:c r="A10" s="17" t="str">
        <x:v>Dashboard</x:v>
      </x:c>
      <x:c r="B10" s="17" t="str">
        <x:v>B16</x:v>
      </x:c>
      <x:c r="C10" s="17" t="str">
        <x:v>U+003D</x:v>
      </x:c>
      <x:c r="D10" s="23" t="str">
        <x:v>'Frontier Estimates'!B2</x:v>
      </x:c>
    </x:row>
    <x:row r="11">
      <x:c r="A11" s="17" t="str">
        <x:v>Dashboard</x:v>
      </x:c>
      <x:c r="B11" s="17" t="str">
        <x:v>C16</x:v>
      </x:c>
      <x:c r="C11" s="17" t="str">
        <x:v>U+003D</x:v>
      </x:c>
      <x:c r="D11" s="23" t="str">
        <x:v>'Frontier Estimates'!C2</x:v>
      </x:c>
    </x:row>
    <x:row r="12">
      <x:c r="A12" s="17" t="str">
        <x:v>Dashboard</x:v>
      </x:c>
      <x:c r="B12" s="17" t="str">
        <x:v>D16</x:v>
      </x:c>
      <x:c r="C12" s="17" t="str">
        <x:v>U+003D</x:v>
      </x:c>
      <x:c r="D12" s="23" t="str">
        <x:v>'Frontier Estimates'!D2</x:v>
      </x:c>
    </x:row>
    <x:row r="13">
      <x:c r="A13" s="17" t="str">
        <x:v>Dashboard</x:v>
      </x:c>
      <x:c r="B13" s="17" t="str">
        <x:v>E16</x:v>
      </x:c>
      <x:c r="C13" s="17" t="str">
        <x:v>U+003D</x:v>
      </x:c>
      <x:c r="D13" s="23" t="str">
        <x:v>'Frontier Estimates'!I2</x:v>
      </x:c>
    </x:row>
    <x:row r="14">
      <x:c r="A14" s="17" t="str">
        <x:v>Dashboard</x:v>
      </x:c>
      <x:c r="B14" s="17" t="str">
        <x:v>F16</x:v>
      </x:c>
      <x:c r="C14" s="17" t="str">
        <x:v>U+003D</x:v>
      </x:c>
      <x:c r="D14" s="23" t="str">
        <x:v>TEXT('Frontier Estimates'!J2,"#,##0")&amp;"–"&amp;TEXT('Frontier Estimates'!K2,"#,##0")</x:v>
      </x:c>
    </x:row>
    <x:row r="15">
      <x:c r="A15" s="17" t="str">
        <x:v>Dashboard</x:v>
      </x:c>
      <x:c r="B15" s="17" t="str">
        <x:v>A17</x:v>
      </x:c>
      <x:c r="C15" s="17" t="str">
        <x:v>U+003D</x:v>
      </x:c>
      <x:c r="D15" s="23" t="str">
        <x:v>'Frontier Estimates'!A3</x:v>
      </x:c>
    </x:row>
    <x:row r="16">
      <x:c r="A16" s="17" t="str">
        <x:v>Dashboard</x:v>
      </x:c>
      <x:c r="B16" s="17" t="str">
        <x:v>B17</x:v>
      </x:c>
      <x:c r="C16" s="17" t="str">
        <x:v>U+003D</x:v>
      </x:c>
      <x:c r="D16" s="23" t="str">
        <x:v>'Frontier Estimates'!B3</x:v>
      </x:c>
    </x:row>
    <x:row r="17">
      <x:c r="A17" s="17" t="str">
        <x:v>Dashboard</x:v>
      </x:c>
      <x:c r="B17" s="17" t="str">
        <x:v>C17</x:v>
      </x:c>
      <x:c r="C17" s="17" t="str">
        <x:v>U+003D</x:v>
      </x:c>
      <x:c r="D17" s="23" t="str">
        <x:v>'Frontier Estimates'!C3</x:v>
      </x:c>
    </x:row>
    <x:row r="18">
      <x:c r="A18" s="17" t="str">
        <x:v>Dashboard</x:v>
      </x:c>
      <x:c r="B18" s="17" t="str">
        <x:v>D17</x:v>
      </x:c>
      <x:c r="C18" s="17" t="str">
        <x:v>U+003D</x:v>
      </x:c>
      <x:c r="D18" s="23" t="str">
        <x:v>'Frontier Estimates'!D3</x:v>
      </x:c>
    </x:row>
    <x:row r="19">
      <x:c r="A19" s="17" t="str">
        <x:v>Dashboard</x:v>
      </x:c>
      <x:c r="B19" s="17" t="str">
        <x:v>E17</x:v>
      </x:c>
      <x:c r="C19" s="17" t="str">
        <x:v>U+003D</x:v>
      </x:c>
      <x:c r="D19" s="23" t="str">
        <x:v>'Frontier Estimates'!I3</x:v>
      </x:c>
    </x:row>
    <x:row r="20">
      <x:c r="A20" s="17" t="str">
        <x:v>Dashboard</x:v>
      </x:c>
      <x:c r="B20" s="17" t="str">
        <x:v>F17</x:v>
      </x:c>
      <x:c r="C20" s="17" t="str">
        <x:v>U+003D</x:v>
      </x:c>
      <x:c r="D20" s="23" t="str">
        <x:v>TEXT('Frontier Estimates'!J3,"#,##0")&amp;"–"&amp;TEXT('Frontier Estimates'!K3,"#,##0")</x:v>
      </x:c>
    </x:row>
    <x:row r="21">
      <x:c r="A21" s="17" t="str">
        <x:v>Dashboard</x:v>
      </x:c>
      <x:c r="B21" s="17" t="str">
        <x:v>A18</x:v>
      </x:c>
      <x:c r="C21" s="17" t="str">
        <x:v>U+003D</x:v>
      </x:c>
      <x:c r="D21" s="23" t="str">
        <x:v>'Frontier Estimates'!A4</x:v>
      </x:c>
    </x:row>
    <x:row r="22">
      <x:c r="A22" s="17" t="str">
        <x:v>Dashboard</x:v>
      </x:c>
      <x:c r="B22" s="17" t="str">
        <x:v>B18</x:v>
      </x:c>
      <x:c r="C22" s="17" t="str">
        <x:v>U+003D</x:v>
      </x:c>
      <x:c r="D22" s="23" t="str">
        <x:v>'Frontier Estimates'!B4</x:v>
      </x:c>
    </x:row>
    <x:row r="23">
      <x:c r="A23" s="17" t="str">
        <x:v>Dashboard</x:v>
      </x:c>
      <x:c r="B23" s="17" t="str">
        <x:v>C18</x:v>
      </x:c>
      <x:c r="C23" s="17" t="str">
        <x:v>U+003D</x:v>
      </x:c>
      <x:c r="D23" s="23" t="str">
        <x:v>'Frontier Estimates'!C4</x:v>
      </x:c>
    </x:row>
    <x:row r="24">
      <x:c r="A24" s="17" t="str">
        <x:v>Dashboard</x:v>
      </x:c>
      <x:c r="B24" s="17" t="str">
        <x:v>D18</x:v>
      </x:c>
      <x:c r="C24" s="17" t="str">
        <x:v>U+003D</x:v>
      </x:c>
      <x:c r="D24" s="23" t="str">
        <x:v>'Frontier Estimates'!D4</x:v>
      </x:c>
    </x:row>
    <x:row r="25">
      <x:c r="A25" s="17" t="str">
        <x:v>Dashboard</x:v>
      </x:c>
      <x:c r="B25" s="17" t="str">
        <x:v>E18</x:v>
      </x:c>
      <x:c r="C25" s="17" t="str">
        <x:v>U+003D</x:v>
      </x:c>
      <x:c r="D25" s="23" t="str">
        <x:v>'Frontier Estimates'!I4</x:v>
      </x:c>
    </x:row>
    <x:row r="26">
      <x:c r="A26" s="17" t="str">
        <x:v>Dashboard</x:v>
      </x:c>
      <x:c r="B26" s="17" t="str">
        <x:v>F18</x:v>
      </x:c>
      <x:c r="C26" s="17" t="str">
        <x:v>U+003D</x:v>
      </x:c>
      <x:c r="D26" s="23" t="str">
        <x:v>TEXT('Frontier Estimates'!J4,"#,##0")&amp;"–"&amp;TEXT('Frontier Estimates'!K4,"#,##0")</x:v>
      </x:c>
    </x:row>
    <x:row r="27">
      <x:c r="A27" s="17" t="str">
        <x:v>Dashboard</x:v>
      </x:c>
      <x:c r="B27" s="17" t="str">
        <x:v>A19</x:v>
      </x:c>
      <x:c r="C27" s="17" t="str">
        <x:v>U+003D</x:v>
      </x:c>
      <x:c r="D27" s="23" t="str">
        <x:v>'Frontier Estimates'!A5</x:v>
      </x:c>
    </x:row>
    <x:row r="28">
      <x:c r="A28" s="17" t="str">
        <x:v>Dashboard</x:v>
      </x:c>
      <x:c r="B28" s="17" t="str">
        <x:v>B19</x:v>
      </x:c>
      <x:c r="C28" s="17" t="str">
        <x:v>U+003D</x:v>
      </x:c>
      <x:c r="D28" s="23" t="str">
        <x:v>'Frontier Estimates'!B5</x:v>
      </x:c>
    </x:row>
    <x:row r="29">
      <x:c r="A29" s="17" t="str">
        <x:v>Dashboard</x:v>
      </x:c>
      <x:c r="B29" s="17" t="str">
        <x:v>C19</x:v>
      </x:c>
      <x:c r="C29" s="17" t="str">
        <x:v>U+003D</x:v>
      </x:c>
      <x:c r="D29" s="23" t="str">
        <x:v>'Frontier Estimates'!C5</x:v>
      </x:c>
    </x:row>
    <x:row r="30">
      <x:c r="A30" s="17" t="str">
        <x:v>Dashboard</x:v>
      </x:c>
      <x:c r="B30" s="17" t="str">
        <x:v>D19</x:v>
      </x:c>
      <x:c r="C30" s="17" t="str">
        <x:v>U+003D</x:v>
      </x:c>
      <x:c r="D30" s="23" t="str">
        <x:v>'Frontier Estimates'!D5</x:v>
      </x:c>
    </x:row>
    <x:row r="31">
      <x:c r="A31" s="17" t="str">
        <x:v>Dashboard</x:v>
      </x:c>
      <x:c r="B31" s="17" t="str">
        <x:v>E19</x:v>
      </x:c>
      <x:c r="C31" s="17" t="str">
        <x:v>U+003D</x:v>
      </x:c>
      <x:c r="D31" s="23" t="str">
        <x:v>'Frontier Estimates'!I5</x:v>
      </x:c>
    </x:row>
    <x:row r="32">
      <x:c r="A32" s="17" t="str">
        <x:v>Dashboard</x:v>
      </x:c>
      <x:c r="B32" s="17" t="str">
        <x:v>F19</x:v>
      </x:c>
      <x:c r="C32" s="17" t="str">
        <x:v>U+003D</x:v>
      </x:c>
      <x:c r="D32" s="23" t="str">
        <x:v>TEXT('Frontier Estimates'!J5,"#,##0")&amp;"–"&amp;TEXT('Frontier Estimates'!K5,"#,##0")</x:v>
      </x:c>
    </x:row>
    <x:row r="33">
      <x:c r="A33" s="17" t="str">
        <x:v>Dashboard</x:v>
      </x:c>
      <x:c r="B33" s="17" t="str">
        <x:v>A20</x:v>
      </x:c>
      <x:c r="C33" s="17" t="str">
        <x:v>U+003D</x:v>
      </x:c>
      <x:c r="D33" s="23" t="str">
        <x:v>'Frontier Estimates'!A6</x:v>
      </x:c>
    </x:row>
    <x:row r="34">
      <x:c r="A34" s="17" t="str">
        <x:v>Dashboard</x:v>
      </x:c>
      <x:c r="B34" s="17" t="str">
        <x:v>B20</x:v>
      </x:c>
      <x:c r="C34" s="17" t="str">
        <x:v>U+003D</x:v>
      </x:c>
      <x:c r="D34" s="23" t="str">
        <x:v>'Frontier Estimates'!B6</x:v>
      </x:c>
    </x:row>
    <x:row r="35">
      <x:c r="A35" s="17" t="str">
        <x:v>Dashboard</x:v>
      </x:c>
      <x:c r="B35" s="17" t="str">
        <x:v>C20</x:v>
      </x:c>
      <x:c r="C35" s="17" t="str">
        <x:v>U+003D</x:v>
      </x:c>
      <x:c r="D35" s="23" t="str">
        <x:v>'Frontier Estimates'!C6</x:v>
      </x:c>
    </x:row>
    <x:row r="36">
      <x:c r="A36" s="17" t="str">
        <x:v>Dashboard</x:v>
      </x:c>
      <x:c r="B36" s="17" t="str">
        <x:v>D20</x:v>
      </x:c>
      <x:c r="C36" s="17" t="str">
        <x:v>U+003D</x:v>
      </x:c>
      <x:c r="D36" s="23" t="str">
        <x:v>'Frontier Estimates'!D6</x:v>
      </x:c>
    </x:row>
    <x:row r="37">
      <x:c r="A37" s="17" t="str">
        <x:v>Dashboard</x:v>
      </x:c>
      <x:c r="B37" s="17" t="str">
        <x:v>E20</x:v>
      </x:c>
      <x:c r="C37" s="17" t="str">
        <x:v>U+003D</x:v>
      </x:c>
      <x:c r="D37" s="23" t="str">
        <x:v>'Frontier Estimates'!I6</x:v>
      </x:c>
    </x:row>
    <x:row r="38">
      <x:c r="A38" s="17" t="str">
        <x:v>Dashboard</x:v>
      </x:c>
      <x:c r="B38" s="17" t="str">
        <x:v>F20</x:v>
      </x:c>
      <x:c r="C38" s="17" t="str">
        <x:v>U+003D</x:v>
      </x:c>
      <x:c r="D38" s="23" t="str">
        <x:v>TEXT('Frontier Estimates'!J6,"#,##0")&amp;"–"&amp;TEXT('Frontier Estimates'!K6,"#,##0")</x:v>
      </x:c>
    </x:row>
    <x:row r="39">
      <x:c r="A39" s="17" t="str">
        <x:v>Dashboard</x:v>
      </x:c>
      <x:c r="B39" s="17" t="str">
        <x:v>A21</x:v>
      </x:c>
      <x:c r="C39" s="17" t="str">
        <x:v>U+003D</x:v>
      </x:c>
      <x:c r="D39" s="23" t="str">
        <x:v>'Frontier Estimates'!A7</x:v>
      </x:c>
    </x:row>
    <x:row r="40">
      <x:c r="A40" s="17" t="str">
        <x:v>Dashboard</x:v>
      </x:c>
      <x:c r="B40" s="17" t="str">
        <x:v>B21</x:v>
      </x:c>
      <x:c r="C40" s="17" t="str">
        <x:v>U+003D</x:v>
      </x:c>
      <x:c r="D40" s="23" t="str">
        <x:v>'Frontier Estimates'!B7</x:v>
      </x:c>
    </x:row>
    <x:row r="41">
      <x:c r="A41" s="17" t="str">
        <x:v>Dashboard</x:v>
      </x:c>
      <x:c r="B41" s="17" t="str">
        <x:v>C21</x:v>
      </x:c>
      <x:c r="C41" s="17" t="str">
        <x:v>U+003D</x:v>
      </x:c>
      <x:c r="D41" s="23" t="str">
        <x:v>'Frontier Estimates'!C7</x:v>
      </x:c>
    </x:row>
    <x:row r="42">
      <x:c r="A42" s="17" t="str">
        <x:v>Dashboard</x:v>
      </x:c>
      <x:c r="B42" s="17" t="str">
        <x:v>D21</x:v>
      </x:c>
      <x:c r="C42" s="17" t="str">
        <x:v>U+003D</x:v>
      </x:c>
      <x:c r="D42" s="23" t="str">
        <x:v>'Frontier Estimates'!D7</x:v>
      </x:c>
    </x:row>
    <x:row r="43">
      <x:c r="A43" s="17" t="str">
        <x:v>Dashboard</x:v>
      </x:c>
      <x:c r="B43" s="17" t="str">
        <x:v>E21</x:v>
      </x:c>
      <x:c r="C43" s="17" t="str">
        <x:v>U+003D</x:v>
      </x:c>
      <x:c r="D43" s="23" t="str">
        <x:v>'Frontier Estimates'!I7</x:v>
      </x:c>
    </x:row>
    <x:row r="44">
      <x:c r="A44" s="17" t="str">
        <x:v>Dashboard</x:v>
      </x:c>
      <x:c r="B44" s="17" t="str">
        <x:v>F21</x:v>
      </x:c>
      <x:c r="C44" s="17" t="str">
        <x:v>U+003D</x:v>
      </x:c>
      <x:c r="D44" s="23" t="str">
        <x:v>TEXT('Frontier Estimates'!J7,"#,##0")&amp;"–"&amp;TEXT('Frontier Estimates'!K7,"#,##0")</x:v>
      </x:c>
    </x:row>
    <x:row r="45">
      <x:c r="A45" s="17" t="str">
        <x:v>Dashboard</x:v>
      </x:c>
      <x:c r="B45" s="17" t="str">
        <x:v>A22</x:v>
      </x:c>
      <x:c r="C45" s="17" t="str">
        <x:v>U+003D</x:v>
      </x:c>
      <x:c r="D45" s="23" t="str">
        <x:v>'Frontier Estimates'!A8</x:v>
      </x:c>
    </x:row>
    <x:row r="46">
      <x:c r="A46" s="17" t="str">
        <x:v>Dashboard</x:v>
      </x:c>
      <x:c r="B46" s="17" t="str">
        <x:v>B22</x:v>
      </x:c>
      <x:c r="C46" s="17" t="str">
        <x:v>U+003D</x:v>
      </x:c>
      <x:c r="D46" s="23" t="str">
        <x:v>'Frontier Estimates'!B8</x:v>
      </x:c>
    </x:row>
    <x:row r="47">
      <x:c r="A47" s="17" t="str">
        <x:v>Dashboard</x:v>
      </x:c>
      <x:c r="B47" s="17" t="str">
        <x:v>C22</x:v>
      </x:c>
      <x:c r="C47" s="17" t="str">
        <x:v>U+003D</x:v>
      </x:c>
      <x:c r="D47" s="23" t="str">
        <x:v>'Frontier Estimates'!C8</x:v>
      </x:c>
    </x:row>
    <x:row r="48">
      <x:c r="A48" s="17" t="str">
        <x:v>Dashboard</x:v>
      </x:c>
      <x:c r="B48" s="17" t="str">
        <x:v>D22</x:v>
      </x:c>
      <x:c r="C48" s="17" t="str">
        <x:v>U+003D</x:v>
      </x:c>
      <x:c r="D48" s="23" t="str">
        <x:v>'Frontier Estimates'!D8</x:v>
      </x:c>
    </x:row>
    <x:row r="49">
      <x:c r="A49" s="17" t="str">
        <x:v>Dashboard</x:v>
      </x:c>
      <x:c r="B49" s="17" t="str">
        <x:v>E22</x:v>
      </x:c>
      <x:c r="C49" s="17" t="str">
        <x:v>U+003D</x:v>
      </x:c>
      <x:c r="D49" s="23" t="str">
        <x:v>'Frontier Estimates'!I8</x:v>
      </x:c>
    </x:row>
    <x:row r="50">
      <x:c r="A50" s="17" t="str">
        <x:v>Dashboard</x:v>
      </x:c>
      <x:c r="B50" s="17" t="str">
        <x:v>F22</x:v>
      </x:c>
      <x:c r="C50" s="17" t="str">
        <x:v>U+003D</x:v>
      </x:c>
      <x:c r="D50" s="23" t="str">
        <x:v>TEXT('Frontier Estimates'!J8,"#,##0")&amp;"–"&amp;TEXT('Frontier Estimates'!K8,"#,##0")</x:v>
      </x:c>
    </x:row>
    <x:row r="51">
      <x:c r="A51" s="17" t="str">
        <x:v>Dashboard</x:v>
      </x:c>
      <x:c r="B51" s="17" t="str">
        <x:v>A23</x:v>
      </x:c>
      <x:c r="C51" s="17" t="str">
        <x:v>U+003D</x:v>
      </x:c>
      <x:c r="D51" s="23" t="str">
        <x:v>'Frontier Estimates'!A9</x:v>
      </x:c>
    </x:row>
    <x:row r="52">
      <x:c r="A52" s="17" t="str">
        <x:v>Dashboard</x:v>
      </x:c>
      <x:c r="B52" s="17" t="str">
        <x:v>B23</x:v>
      </x:c>
      <x:c r="C52" s="17" t="str">
        <x:v>U+003D</x:v>
      </x:c>
      <x:c r="D52" s="23" t="str">
        <x:v>'Frontier Estimates'!B9</x:v>
      </x:c>
    </x:row>
    <x:row r="53">
      <x:c r="A53" s="17" t="str">
        <x:v>Dashboard</x:v>
      </x:c>
      <x:c r="B53" s="17" t="str">
        <x:v>C23</x:v>
      </x:c>
      <x:c r="C53" s="17" t="str">
        <x:v>U+003D</x:v>
      </x:c>
      <x:c r="D53" s="23" t="str">
        <x:v>'Frontier Estimates'!C9</x:v>
      </x:c>
    </x:row>
    <x:row r="54">
      <x:c r="A54" s="17" t="str">
        <x:v>Dashboard</x:v>
      </x:c>
      <x:c r="B54" s="17" t="str">
        <x:v>D23</x:v>
      </x:c>
      <x:c r="C54" s="17" t="str">
        <x:v>U+003D</x:v>
      </x:c>
      <x:c r="D54" s="23" t="str">
        <x:v>'Frontier Estimates'!D9</x:v>
      </x:c>
    </x:row>
    <x:row r="55">
      <x:c r="A55" s="17" t="str">
        <x:v>Dashboard</x:v>
      </x:c>
      <x:c r="B55" s="17" t="str">
        <x:v>E23</x:v>
      </x:c>
      <x:c r="C55" s="17" t="str">
        <x:v>U+003D</x:v>
      </x:c>
      <x:c r="D55" s="23" t="str">
        <x:v>'Frontier Estimates'!I9</x:v>
      </x:c>
    </x:row>
    <x:row r="56">
      <x:c r="A56" s="17" t="str">
        <x:v>Dashboard</x:v>
      </x:c>
      <x:c r="B56" s="17" t="str">
        <x:v>F23</x:v>
      </x:c>
      <x:c r="C56" s="17" t="str">
        <x:v>U+003D</x:v>
      </x:c>
      <x:c r="D56" s="23" t="str">
        <x:v>TEXT('Frontier Estimates'!J9,"#,##0")&amp;"–"&amp;TEXT('Frontier Estimates'!K9,"#,##0")</x:v>
      </x:c>
    </x:row>
    <x:row r="57">
      <x:c r="A57" s="17" t="str">
        <x:v>Dashboard</x:v>
      </x:c>
      <x:c r="B57" s="17" t="str">
        <x:v>A24</x:v>
      </x:c>
      <x:c r="C57" s="17" t="str">
        <x:v>U+003D</x:v>
      </x:c>
      <x:c r="D57" s="23" t="str">
        <x:v>'Frontier Estimates'!A10</x:v>
      </x:c>
    </x:row>
    <x:row r="58">
      <x:c r="A58" s="17" t="str">
        <x:v>Dashboard</x:v>
      </x:c>
      <x:c r="B58" s="17" t="str">
        <x:v>B24</x:v>
      </x:c>
      <x:c r="C58" s="17" t="str">
        <x:v>U+003D</x:v>
      </x:c>
      <x:c r="D58" s="23" t="str">
        <x:v>'Frontier Estimates'!B10</x:v>
      </x:c>
    </x:row>
    <x:row r="59">
      <x:c r="A59" s="17" t="str">
        <x:v>Dashboard</x:v>
      </x:c>
      <x:c r="B59" s="17" t="str">
        <x:v>C24</x:v>
      </x:c>
      <x:c r="C59" s="17" t="str">
        <x:v>U+003D</x:v>
      </x:c>
      <x:c r="D59" s="23" t="str">
        <x:v>'Frontier Estimates'!C10</x:v>
      </x:c>
    </x:row>
    <x:row r="60">
      <x:c r="A60" s="17" t="str">
        <x:v>Dashboard</x:v>
      </x:c>
      <x:c r="B60" s="17" t="str">
        <x:v>D24</x:v>
      </x:c>
      <x:c r="C60" s="17" t="str">
        <x:v>U+003D</x:v>
      </x:c>
      <x:c r="D60" s="23" t="str">
        <x:v>'Frontier Estimates'!D10</x:v>
      </x:c>
    </x:row>
    <x:row r="61">
      <x:c r="A61" s="17" t="str">
        <x:v>Dashboard</x:v>
      </x:c>
      <x:c r="B61" s="17" t="str">
        <x:v>E24</x:v>
      </x:c>
      <x:c r="C61" s="17" t="str">
        <x:v>U+003D</x:v>
      </x:c>
      <x:c r="D61" s="23" t="str">
        <x:v>'Frontier Estimates'!I10</x:v>
      </x:c>
    </x:row>
    <x:row r="62">
      <x:c r="A62" s="17" t="str">
        <x:v>Dashboard</x:v>
      </x:c>
      <x:c r="B62" s="17" t="str">
        <x:v>F24</x:v>
      </x:c>
      <x:c r="C62" s="17" t="str">
        <x:v>U+003D</x:v>
      </x:c>
      <x:c r="D62" s="23" t="str">
        <x:v>TEXT('Frontier Estimates'!J10,"#,##0")&amp;"–"&amp;TEXT('Frontier Estimates'!K10,"#,##0")</x:v>
      </x:c>
    </x:row>
    <x:row r="63">
      <x:c r="A63" s="17" t="str">
        <x:v>Dashboard</x:v>
      </x:c>
      <x:c r="B63" s="17" t="str">
        <x:v>A25</x:v>
      </x:c>
      <x:c r="C63" s="17" t="str">
        <x:v>U+003D</x:v>
      </x:c>
      <x:c r="D63" s="23" t="str">
        <x:v>'Frontier Estimates'!A11</x:v>
      </x:c>
    </x:row>
    <x:row r="64">
      <x:c r="A64" s="17" t="str">
        <x:v>Dashboard</x:v>
      </x:c>
      <x:c r="B64" s="17" t="str">
        <x:v>B25</x:v>
      </x:c>
      <x:c r="C64" s="17" t="str">
        <x:v>U+003D</x:v>
      </x:c>
      <x:c r="D64" s="23" t="str">
        <x:v>'Frontier Estimates'!B11</x:v>
      </x:c>
    </x:row>
    <x:row r="65">
      <x:c r="A65" s="17" t="str">
        <x:v>Dashboard</x:v>
      </x:c>
      <x:c r="B65" s="17" t="str">
        <x:v>C25</x:v>
      </x:c>
      <x:c r="C65" s="17" t="str">
        <x:v>U+003D</x:v>
      </x:c>
      <x:c r="D65" s="23" t="str">
        <x:v>'Frontier Estimates'!C11</x:v>
      </x:c>
    </x:row>
    <x:row r="66">
      <x:c r="A66" s="17" t="str">
        <x:v>Dashboard</x:v>
      </x:c>
      <x:c r="B66" s="17" t="str">
        <x:v>D25</x:v>
      </x:c>
      <x:c r="C66" s="17" t="str">
        <x:v>U+003D</x:v>
      </x:c>
      <x:c r="D66" s="23" t="str">
        <x:v>'Frontier Estimates'!D11</x:v>
      </x:c>
    </x:row>
    <x:row r="67">
      <x:c r="A67" s="17" t="str">
        <x:v>Dashboard</x:v>
      </x:c>
      <x:c r="B67" s="17" t="str">
        <x:v>E25</x:v>
      </x:c>
      <x:c r="C67" s="17" t="str">
        <x:v>U+003D</x:v>
      </x:c>
      <x:c r="D67" s="23" t="str">
        <x:v>'Frontier Estimates'!I11</x:v>
      </x:c>
    </x:row>
    <x:row r="68">
      <x:c r="A68" s="17" t="str">
        <x:v>Dashboard</x:v>
      </x:c>
      <x:c r="B68" s="17" t="str">
        <x:v>F25</x:v>
      </x:c>
      <x:c r="C68" s="17" t="str">
        <x:v>U+003D</x:v>
      </x:c>
      <x:c r="D68" s="23" t="str">
        <x:v>TEXT('Frontier Estimates'!J11,"#,##0")&amp;"–"&amp;TEXT('Frontier Estimates'!K11,"#,##0")</x:v>
      </x:c>
    </x:row>
    <x:row r="69">
      <x:c r="A69" s="17" t="str">
        <x:v>Frontier Estimates</x:v>
      </x:c>
      <x:c r="B69" s="17" t="str">
        <x:v>G2</x:v>
      </x:c>
      <x:c r="C69" s="17" t="str">
        <x:v>U+003D</x:v>
      </x:c>
      <x:c r="D69" s="23" t="str">
        <x:v>(C2-'Regression Model'!$B$4)/365.25</x:v>
      </x:c>
    </x:row>
    <x:row r="70">
      <x:c r="A70" s="17" t="str">
        <x:v>Frontier Estimates</x:v>
      </x:c>
      <x:c r="B70" s="17" t="str">
        <x:v>H2</x:v>
      </x:c>
      <x:c r="C70" s="17" t="str">
        <x:v>U+003D</x:v>
      </x:c>
      <x:c r="D70" s="23" t="str">
        <x:v>'Regression Model'!$B$7+'Regression Model'!$B$8*D2+'Regression Model'!$B$9*G2</x:v>
      </x:c>
    </x:row>
    <x:row r="71">
      <x:c r="A71" s="17" t="str">
        <x:v>Frontier Estimates</x:v>
      </x:c>
      <x:c r="B71" s="17" t="str">
        <x:v>I2</x:v>
      </x:c>
      <x:c r="C71" s="17" t="str">
        <x:v>U+003D</x:v>
      </x:c>
      <x:c r="D71" s="23" t="str">
        <x:v>POWER(10,H2)/1E9</x:v>
      </x:c>
    </x:row>
    <x:row r="72">
      <x:c r="A72" s="17" t="str">
        <x:v>Frontier Estimates</x:v>
      </x:c>
      <x:c r="B72" s="17" t="str">
        <x:v>J2</x:v>
      </x:c>
      <x:c r="C72" s="17" t="str">
        <x:v>U+003D</x:v>
      </x:c>
      <x:c r="D72" s="23" t="str">
        <x:v>POWER(10,H2-'Regression Model'!$B$11)/1E9</x:v>
      </x:c>
    </x:row>
    <x:row r="73">
      <x:c r="A73" s="17" t="str">
        <x:v>Frontier Estimates</x:v>
      </x:c>
      <x:c r="B73" s="17" t="str">
        <x:v>K2</x:v>
      </x:c>
      <x:c r="C73" s="17" t="str">
        <x:v>U+003D</x:v>
      </x:c>
      <x:c r="D73" s="23" t="str">
        <x:v>POWER(10,H2+'Regression Model'!$B$11)/1E9</x:v>
      </x:c>
    </x:row>
    <x:row r="74">
      <x:c r="A74" s="17" t="str">
        <x:v>Frontier Estimates</x:v>
      </x:c>
      <x:c r="B74" s="17" t="str">
        <x:v>L2</x:v>
      </x:c>
      <x:c r="C74" s="17" t="str">
        <x:v>U+003D</x:v>
      </x:c>
      <x:c r="D74" s="23" t="str">
        <x:v>POWER(10,'Regression Model'!$B$7+'Regression Model'!$B$8*E2+'Regression Model'!$B$9*G2)/1E9</x:v>
      </x:c>
    </x:row>
    <x:row r="75">
      <x:c r="A75" s="17" t="str">
        <x:v>Frontier Estimates</x:v>
      </x:c>
      <x:c r="B75" s="17" t="str">
        <x:v>M2</x:v>
      </x:c>
      <x:c r="C75" s="17" t="str">
        <x:v>U+003D</x:v>
      </x:c>
      <x:c r="D75" s="23" t="str">
        <x:v>POWER(10,'Regression Model'!$B$7+'Regression Model'!$B$8*F2+'Regression Model'!$B$9*G2)/1E9</x:v>
      </x:c>
    </x:row>
    <x:row r="76">
      <x:c r="A76" s="17" t="str">
        <x:v>Frontier Estimates</x:v>
      </x:c>
      <x:c r="B76" s="17" t="str">
        <x:v>N2</x:v>
      </x:c>
      <x:c r="C76" s="17" t="str">
        <x:v>U+003D</x:v>
      </x:c>
      <x:c r="D76" s="23" t="str">
        <x:v>POWER(10,(D2-'Regression Model'!$B$18-'Regression Model'!$B$20*G2)/'Regression Model'!$B$19)/1E9</x:v>
      </x:c>
    </x:row>
    <x:row r="77">
      <x:c r="A77" s="17" t="str">
        <x:v>Frontier Estimates</x:v>
      </x:c>
      <x:c r="B77" s="17" t="str">
        <x:v>G3</x:v>
      </x:c>
      <x:c r="C77" s="17" t="str">
        <x:v>U+003D</x:v>
      </x:c>
      <x:c r="D77" s="23" t="str">
        <x:v>(C3-'Regression Model'!$B$4)/365.25</x:v>
      </x:c>
    </x:row>
    <x:row r="78">
      <x:c r="A78" s="17" t="str">
        <x:v>Frontier Estimates</x:v>
      </x:c>
      <x:c r="B78" s="17" t="str">
        <x:v>H3</x:v>
      </x:c>
      <x:c r="C78" s="17" t="str">
        <x:v>U+003D</x:v>
      </x:c>
      <x:c r="D78" s="23" t="str">
        <x:v>'Regression Model'!$B$7+'Regression Model'!$B$8*D3+'Regression Model'!$B$9*G3</x:v>
      </x:c>
    </x:row>
    <x:row r="79">
      <x:c r="A79" s="17" t="str">
        <x:v>Frontier Estimates</x:v>
      </x:c>
      <x:c r="B79" s="17" t="str">
        <x:v>I3</x:v>
      </x:c>
      <x:c r="C79" s="17" t="str">
        <x:v>U+003D</x:v>
      </x:c>
      <x:c r="D79" s="23" t="str">
        <x:v>POWER(10,H3)/1E9</x:v>
      </x:c>
    </x:row>
    <x:row r="80">
      <x:c r="A80" s="17" t="str">
        <x:v>Frontier Estimates</x:v>
      </x:c>
      <x:c r="B80" s="17" t="str">
        <x:v>J3</x:v>
      </x:c>
      <x:c r="C80" s="17" t="str">
        <x:v>U+003D</x:v>
      </x:c>
      <x:c r="D80" s="23" t="str">
        <x:v>POWER(10,H3-'Regression Model'!$B$11)/1E9</x:v>
      </x:c>
    </x:row>
    <x:row r="81">
      <x:c r="A81" s="17" t="str">
        <x:v>Frontier Estimates</x:v>
      </x:c>
      <x:c r="B81" s="17" t="str">
        <x:v>K3</x:v>
      </x:c>
      <x:c r="C81" s="17" t="str">
        <x:v>U+003D</x:v>
      </x:c>
      <x:c r="D81" s="23" t="str">
        <x:v>POWER(10,H3+'Regression Model'!$B$11)/1E9</x:v>
      </x:c>
    </x:row>
    <x:row r="82">
      <x:c r="A82" s="17" t="str">
        <x:v>Frontier Estimates</x:v>
      </x:c>
      <x:c r="B82" s="17" t="str">
        <x:v>L3</x:v>
      </x:c>
      <x:c r="C82" s="17" t="str">
        <x:v>U+003D</x:v>
      </x:c>
      <x:c r="D82" s="23" t="str">
        <x:v>POWER(10,'Regression Model'!$B$7+'Regression Model'!$B$8*E3+'Regression Model'!$B$9*G3)/1E9</x:v>
      </x:c>
    </x:row>
    <x:row r="83">
      <x:c r="A83" s="17" t="str">
        <x:v>Frontier Estimates</x:v>
      </x:c>
      <x:c r="B83" s="17" t="str">
        <x:v>M3</x:v>
      </x:c>
      <x:c r="C83" s="17" t="str">
        <x:v>U+003D</x:v>
      </x:c>
      <x:c r="D83" s="23" t="str">
        <x:v>POWER(10,'Regression Model'!$B$7+'Regression Model'!$B$8*F3+'Regression Model'!$B$9*G3)/1E9</x:v>
      </x:c>
    </x:row>
    <x:row r="84">
      <x:c r="A84" s="17" t="str">
        <x:v>Frontier Estimates</x:v>
      </x:c>
      <x:c r="B84" s="17" t="str">
        <x:v>N3</x:v>
      </x:c>
      <x:c r="C84" s="17" t="str">
        <x:v>U+003D</x:v>
      </x:c>
      <x:c r="D84" s="23" t="str">
        <x:v>POWER(10,(D3-'Regression Model'!$B$18-'Regression Model'!$B$20*G3)/'Regression Model'!$B$19)/1E9</x:v>
      </x:c>
    </x:row>
    <x:row r="85">
      <x:c r="A85" s="17" t="str">
        <x:v>Frontier Estimates</x:v>
      </x:c>
      <x:c r="B85" s="17" t="str">
        <x:v>G4</x:v>
      </x:c>
      <x:c r="C85" s="17" t="str">
        <x:v>U+003D</x:v>
      </x:c>
      <x:c r="D85" s="23" t="str">
        <x:v>(C4-'Regression Model'!$B$4)/365.25</x:v>
      </x:c>
    </x:row>
    <x:row r="86">
      <x:c r="A86" s="17" t="str">
        <x:v>Frontier Estimates</x:v>
      </x:c>
      <x:c r="B86" s="17" t="str">
        <x:v>H4</x:v>
      </x:c>
      <x:c r="C86" s="17" t="str">
        <x:v>U+003D</x:v>
      </x:c>
      <x:c r="D86" s="23" t="str">
        <x:v>'Regression Model'!$B$7+'Regression Model'!$B$8*D4+'Regression Model'!$B$9*G4</x:v>
      </x:c>
    </x:row>
    <x:row r="87">
      <x:c r="A87" s="17" t="str">
        <x:v>Frontier Estimates</x:v>
      </x:c>
      <x:c r="B87" s="17" t="str">
        <x:v>I4</x:v>
      </x:c>
      <x:c r="C87" s="17" t="str">
        <x:v>U+003D</x:v>
      </x:c>
      <x:c r="D87" s="23" t="str">
        <x:v>POWER(10,H4)/1E9</x:v>
      </x:c>
    </x:row>
    <x:row r="88">
      <x:c r="A88" s="17" t="str">
        <x:v>Frontier Estimates</x:v>
      </x:c>
      <x:c r="B88" s="17" t="str">
        <x:v>J4</x:v>
      </x:c>
      <x:c r="C88" s="17" t="str">
        <x:v>U+003D</x:v>
      </x:c>
      <x:c r="D88" s="23" t="str">
        <x:v>POWER(10,H4-'Regression Model'!$B$11)/1E9</x:v>
      </x:c>
    </x:row>
    <x:row r="89">
      <x:c r="A89" s="17" t="str">
        <x:v>Frontier Estimates</x:v>
      </x:c>
      <x:c r="B89" s="17" t="str">
        <x:v>K4</x:v>
      </x:c>
      <x:c r="C89" s="17" t="str">
        <x:v>U+003D</x:v>
      </x:c>
      <x:c r="D89" s="23" t="str">
        <x:v>POWER(10,H4+'Regression Model'!$B$11)/1E9</x:v>
      </x:c>
    </x:row>
    <x:row r="90">
      <x:c r="A90" s="17" t="str">
        <x:v>Frontier Estimates</x:v>
      </x:c>
      <x:c r="B90" s="17" t="str">
        <x:v>L4</x:v>
      </x:c>
      <x:c r="C90" s="17" t="str">
        <x:v>U+003D</x:v>
      </x:c>
      <x:c r="D90" s="23" t="str">
        <x:v>POWER(10,'Regression Model'!$B$7+'Regression Model'!$B$8*E4+'Regression Model'!$B$9*G4)/1E9</x:v>
      </x:c>
    </x:row>
    <x:row r="91">
      <x:c r="A91" s="17" t="str">
        <x:v>Frontier Estimates</x:v>
      </x:c>
      <x:c r="B91" s="17" t="str">
        <x:v>M4</x:v>
      </x:c>
      <x:c r="C91" s="17" t="str">
        <x:v>U+003D</x:v>
      </x:c>
      <x:c r="D91" s="23" t="str">
        <x:v>POWER(10,'Regression Model'!$B$7+'Regression Model'!$B$8*F4+'Regression Model'!$B$9*G4)/1E9</x:v>
      </x:c>
    </x:row>
    <x:row r="92">
      <x:c r="A92" s="17" t="str">
        <x:v>Frontier Estimates</x:v>
      </x:c>
      <x:c r="B92" s="17" t="str">
        <x:v>N4</x:v>
      </x:c>
      <x:c r="C92" s="17" t="str">
        <x:v>U+003D</x:v>
      </x:c>
      <x:c r="D92" s="23" t="str">
        <x:v>POWER(10,(D4-'Regression Model'!$B$18-'Regression Model'!$B$20*G4)/'Regression Model'!$B$19)/1E9</x:v>
      </x:c>
    </x:row>
    <x:row r="93">
      <x:c r="A93" s="17" t="str">
        <x:v>Frontier Estimates</x:v>
      </x:c>
      <x:c r="B93" s="17" t="str">
        <x:v>G5</x:v>
      </x:c>
      <x:c r="C93" s="17" t="str">
        <x:v>U+003D</x:v>
      </x:c>
      <x:c r="D93" s="23" t="str">
        <x:v>(C5-'Regression Model'!$B$4)/365.25</x:v>
      </x:c>
    </x:row>
    <x:row r="94">
      <x:c r="A94" s="17" t="str">
        <x:v>Frontier Estimates</x:v>
      </x:c>
      <x:c r="B94" s="17" t="str">
        <x:v>H5</x:v>
      </x:c>
      <x:c r="C94" s="17" t="str">
        <x:v>U+003D</x:v>
      </x:c>
      <x:c r="D94" s="23" t="str">
        <x:v>'Regression Model'!$B$7+'Regression Model'!$B$8*D5+'Regression Model'!$B$9*G5</x:v>
      </x:c>
    </x:row>
    <x:row r="95">
      <x:c r="A95" s="17" t="str">
        <x:v>Frontier Estimates</x:v>
      </x:c>
      <x:c r="B95" s="17" t="str">
        <x:v>I5</x:v>
      </x:c>
      <x:c r="C95" s="17" t="str">
        <x:v>U+003D</x:v>
      </x:c>
      <x:c r="D95" s="23" t="str">
        <x:v>POWER(10,H5)/1E9</x:v>
      </x:c>
    </x:row>
    <x:row r="96">
      <x:c r="A96" s="17" t="str">
        <x:v>Frontier Estimates</x:v>
      </x:c>
      <x:c r="B96" s="17" t="str">
        <x:v>J5</x:v>
      </x:c>
      <x:c r="C96" s="17" t="str">
        <x:v>U+003D</x:v>
      </x:c>
      <x:c r="D96" s="23" t="str">
        <x:v>POWER(10,H5-'Regression Model'!$B$11)/1E9</x:v>
      </x:c>
    </x:row>
    <x:row r="97">
      <x:c r="A97" s="17" t="str">
        <x:v>Frontier Estimates</x:v>
      </x:c>
      <x:c r="B97" s="17" t="str">
        <x:v>K5</x:v>
      </x:c>
      <x:c r="C97" s="17" t="str">
        <x:v>U+003D</x:v>
      </x:c>
      <x:c r="D97" s="23" t="str">
        <x:v>POWER(10,H5+'Regression Model'!$B$11)/1E9</x:v>
      </x:c>
    </x:row>
    <x:row r="98">
      <x:c r="A98" s="17" t="str">
        <x:v>Frontier Estimates</x:v>
      </x:c>
      <x:c r="B98" s="17" t="str">
        <x:v>L5</x:v>
      </x:c>
      <x:c r="C98" s="17" t="str">
        <x:v>U+003D</x:v>
      </x:c>
      <x:c r="D98" s="23" t="str">
        <x:v>POWER(10,'Regression Model'!$B$7+'Regression Model'!$B$8*E5+'Regression Model'!$B$9*G5)/1E9</x:v>
      </x:c>
    </x:row>
    <x:row r="99">
      <x:c r="A99" s="17" t="str">
        <x:v>Frontier Estimates</x:v>
      </x:c>
      <x:c r="B99" s="17" t="str">
        <x:v>M5</x:v>
      </x:c>
      <x:c r="C99" s="17" t="str">
        <x:v>U+003D</x:v>
      </x:c>
      <x:c r="D99" s="23" t="str">
        <x:v>POWER(10,'Regression Model'!$B$7+'Regression Model'!$B$8*F5+'Regression Model'!$B$9*G5)/1E9</x:v>
      </x:c>
    </x:row>
    <x:row r="100">
      <x:c r="A100" s="17" t="str">
        <x:v>Frontier Estimates</x:v>
      </x:c>
      <x:c r="B100" s="17" t="str">
        <x:v>N5</x:v>
      </x:c>
      <x:c r="C100" s="17" t="str">
        <x:v>U+003D</x:v>
      </x:c>
      <x:c r="D100" s="23" t="str">
        <x:v>POWER(10,(D5-'Regression Model'!$B$18-'Regression Model'!$B$20*G5)/'Regression Model'!$B$19)/1E9</x:v>
      </x:c>
    </x:row>
    <x:row r="101">
      <x:c r="A101" s="17" t="str">
        <x:v>Frontier Estimates</x:v>
      </x:c>
      <x:c r="B101" s="17" t="str">
        <x:v>G6</x:v>
      </x:c>
      <x:c r="C101" s="17" t="str">
        <x:v>U+003D</x:v>
      </x:c>
      <x:c r="D101" s="23" t="str">
        <x:v>(C6-'Regression Model'!$B$4)/365.25</x:v>
      </x:c>
    </x:row>
    <x:row r="102">
      <x:c r="A102" s="17" t="str">
        <x:v>Frontier Estimates</x:v>
      </x:c>
      <x:c r="B102" s="17" t="str">
        <x:v>H6</x:v>
      </x:c>
      <x:c r="C102" s="17" t="str">
        <x:v>U+003D</x:v>
      </x:c>
      <x:c r="D102" s="23" t="str">
        <x:v>'Regression Model'!$B$7+'Regression Model'!$B$8*D6+'Regression Model'!$B$9*G6</x:v>
      </x:c>
    </x:row>
    <x:row r="103">
      <x:c r="A103" s="17" t="str">
        <x:v>Frontier Estimates</x:v>
      </x:c>
      <x:c r="B103" s="17" t="str">
        <x:v>I6</x:v>
      </x:c>
      <x:c r="C103" s="17" t="str">
        <x:v>U+003D</x:v>
      </x:c>
      <x:c r="D103" s="23" t="str">
        <x:v>POWER(10,H6)/1E9</x:v>
      </x:c>
    </x:row>
    <x:row r="104">
      <x:c r="A104" s="17" t="str">
        <x:v>Frontier Estimates</x:v>
      </x:c>
      <x:c r="B104" s="17" t="str">
        <x:v>J6</x:v>
      </x:c>
      <x:c r="C104" s="17" t="str">
        <x:v>U+003D</x:v>
      </x:c>
      <x:c r="D104" s="23" t="str">
        <x:v>POWER(10,H6-'Regression Model'!$B$11)/1E9</x:v>
      </x:c>
    </x:row>
    <x:row r="105">
      <x:c r="A105" s="17" t="str">
        <x:v>Frontier Estimates</x:v>
      </x:c>
      <x:c r="B105" s="17" t="str">
        <x:v>K6</x:v>
      </x:c>
      <x:c r="C105" s="17" t="str">
        <x:v>U+003D</x:v>
      </x:c>
      <x:c r="D105" s="23" t="str">
        <x:v>POWER(10,H6+'Regression Model'!$B$11)/1E9</x:v>
      </x:c>
    </x:row>
    <x:row r="106">
      <x:c r="A106" s="17" t="str">
        <x:v>Frontier Estimates</x:v>
      </x:c>
      <x:c r="B106" s="17" t="str">
        <x:v>L6</x:v>
      </x:c>
      <x:c r="C106" s="17" t="str">
        <x:v>U+003D</x:v>
      </x:c>
      <x:c r="D106" s="23" t="str">
        <x:v>POWER(10,'Regression Model'!$B$7+'Regression Model'!$B$8*E6+'Regression Model'!$B$9*G6)/1E9</x:v>
      </x:c>
    </x:row>
    <x:row r="107">
      <x:c r="A107" s="17" t="str">
        <x:v>Frontier Estimates</x:v>
      </x:c>
      <x:c r="B107" s="17" t="str">
        <x:v>M6</x:v>
      </x:c>
      <x:c r="C107" s="17" t="str">
        <x:v>U+003D</x:v>
      </x:c>
      <x:c r="D107" s="23" t="str">
        <x:v>POWER(10,'Regression Model'!$B$7+'Regression Model'!$B$8*F6+'Regression Model'!$B$9*G6)/1E9</x:v>
      </x:c>
    </x:row>
    <x:row r="108">
      <x:c r="A108" s="17" t="str">
        <x:v>Frontier Estimates</x:v>
      </x:c>
      <x:c r="B108" s="17" t="str">
        <x:v>N6</x:v>
      </x:c>
      <x:c r="C108" s="17" t="str">
        <x:v>U+003D</x:v>
      </x:c>
      <x:c r="D108" s="23" t="str">
        <x:v>POWER(10,(D6-'Regression Model'!$B$18-'Regression Model'!$B$20*G6)/'Regression Model'!$B$19)/1E9</x:v>
      </x:c>
    </x:row>
    <x:row r="109">
      <x:c r="A109" s="17" t="str">
        <x:v>Frontier Estimates</x:v>
      </x:c>
      <x:c r="B109" s="17" t="str">
        <x:v>G7</x:v>
      </x:c>
      <x:c r="C109" s="17" t="str">
        <x:v>U+003D</x:v>
      </x:c>
      <x:c r="D109" s="23" t="str">
        <x:v>(C7-'Regression Model'!$B$4)/365.25</x:v>
      </x:c>
    </x:row>
    <x:row r="110">
      <x:c r="A110" s="17" t="str">
        <x:v>Frontier Estimates</x:v>
      </x:c>
      <x:c r="B110" s="17" t="str">
        <x:v>H7</x:v>
      </x:c>
      <x:c r="C110" s="17" t="str">
        <x:v>U+003D</x:v>
      </x:c>
      <x:c r="D110" s="23" t="str">
        <x:v>'Regression Model'!$B$7+'Regression Model'!$B$8*D7+'Regression Model'!$B$9*G7</x:v>
      </x:c>
    </x:row>
    <x:row r="111">
      <x:c r="A111" s="17" t="str">
        <x:v>Frontier Estimates</x:v>
      </x:c>
      <x:c r="B111" s="17" t="str">
        <x:v>I7</x:v>
      </x:c>
      <x:c r="C111" s="17" t="str">
        <x:v>U+003D</x:v>
      </x:c>
      <x:c r="D111" s="23" t="str">
        <x:v>POWER(10,H7)/1E9</x:v>
      </x:c>
    </x:row>
    <x:row r="112">
      <x:c r="A112" s="17" t="str">
        <x:v>Frontier Estimates</x:v>
      </x:c>
      <x:c r="B112" s="17" t="str">
        <x:v>J7</x:v>
      </x:c>
      <x:c r="C112" s="17" t="str">
        <x:v>U+003D</x:v>
      </x:c>
      <x:c r="D112" s="23" t="str">
        <x:v>POWER(10,H7-'Regression Model'!$B$11)/1E9</x:v>
      </x:c>
    </x:row>
    <x:row r="113">
      <x:c r="A113" s="17" t="str">
        <x:v>Frontier Estimates</x:v>
      </x:c>
      <x:c r="B113" s="17" t="str">
        <x:v>K7</x:v>
      </x:c>
      <x:c r="C113" s="17" t="str">
        <x:v>U+003D</x:v>
      </x:c>
      <x:c r="D113" s="23" t="str">
        <x:v>POWER(10,H7+'Regression Model'!$B$11)/1E9</x:v>
      </x:c>
    </x:row>
    <x:row r="114">
      <x:c r="A114" s="17" t="str">
        <x:v>Frontier Estimates</x:v>
      </x:c>
      <x:c r="B114" s="17" t="str">
        <x:v>L7</x:v>
      </x:c>
      <x:c r="C114" s="17" t="str">
        <x:v>U+003D</x:v>
      </x:c>
      <x:c r="D114" s="23" t="str">
        <x:v>POWER(10,'Regression Model'!$B$7+'Regression Model'!$B$8*E7+'Regression Model'!$B$9*G7)/1E9</x:v>
      </x:c>
    </x:row>
    <x:row r="115">
      <x:c r="A115" s="17" t="str">
        <x:v>Frontier Estimates</x:v>
      </x:c>
      <x:c r="B115" s="17" t="str">
        <x:v>M7</x:v>
      </x:c>
      <x:c r="C115" s="17" t="str">
        <x:v>U+003D</x:v>
      </x:c>
      <x:c r="D115" s="23" t="str">
        <x:v>POWER(10,'Regression Model'!$B$7+'Regression Model'!$B$8*F7+'Regression Model'!$B$9*G7)/1E9</x:v>
      </x:c>
    </x:row>
    <x:row r="116">
      <x:c r="A116" s="17" t="str">
        <x:v>Frontier Estimates</x:v>
      </x:c>
      <x:c r="B116" s="17" t="str">
        <x:v>N7</x:v>
      </x:c>
      <x:c r="C116" s="17" t="str">
        <x:v>U+003D</x:v>
      </x:c>
      <x:c r="D116" s="23" t="str">
        <x:v>POWER(10,(D7-'Regression Model'!$B$18-'Regression Model'!$B$20*G7)/'Regression Model'!$B$19)/1E9</x:v>
      </x:c>
    </x:row>
    <x:row r="117">
      <x:c r="A117" s="17" t="str">
        <x:v>Frontier Estimates</x:v>
      </x:c>
      <x:c r="B117" s="17" t="str">
        <x:v>G8</x:v>
      </x:c>
      <x:c r="C117" s="17" t="str">
        <x:v>U+003D</x:v>
      </x:c>
      <x:c r="D117" s="23" t="str">
        <x:v>(C8-'Regression Model'!$B$4)/365.25</x:v>
      </x:c>
    </x:row>
    <x:row r="118">
      <x:c r="A118" s="17" t="str">
        <x:v>Frontier Estimates</x:v>
      </x:c>
      <x:c r="B118" s="17" t="str">
        <x:v>H8</x:v>
      </x:c>
      <x:c r="C118" s="17" t="str">
        <x:v>U+003D</x:v>
      </x:c>
      <x:c r="D118" s="23" t="str">
        <x:v>'Regression Model'!$B$7+'Regression Model'!$B$8*D8+'Regression Model'!$B$9*G8</x:v>
      </x:c>
    </x:row>
    <x:row r="119">
      <x:c r="A119" s="17" t="str">
        <x:v>Frontier Estimates</x:v>
      </x:c>
      <x:c r="B119" s="17" t="str">
        <x:v>I8</x:v>
      </x:c>
      <x:c r="C119" s="17" t="str">
        <x:v>U+003D</x:v>
      </x:c>
      <x:c r="D119" s="23" t="str">
        <x:v>POWER(10,H8)/1E9</x:v>
      </x:c>
    </x:row>
    <x:row r="120">
      <x:c r="A120" s="17" t="str">
        <x:v>Frontier Estimates</x:v>
      </x:c>
      <x:c r="B120" s="17" t="str">
        <x:v>J8</x:v>
      </x:c>
      <x:c r="C120" s="17" t="str">
        <x:v>U+003D</x:v>
      </x:c>
      <x:c r="D120" s="23" t="str">
        <x:v>POWER(10,H8-'Regression Model'!$B$11)/1E9</x:v>
      </x:c>
    </x:row>
    <x:row r="121">
      <x:c r="A121" s="17" t="str">
        <x:v>Frontier Estimates</x:v>
      </x:c>
      <x:c r="B121" s="17" t="str">
        <x:v>K8</x:v>
      </x:c>
      <x:c r="C121" s="17" t="str">
        <x:v>U+003D</x:v>
      </x:c>
      <x:c r="D121" s="23" t="str">
        <x:v>POWER(10,H8+'Regression Model'!$B$11)/1E9</x:v>
      </x:c>
    </x:row>
    <x:row r="122">
      <x:c r="A122" s="17" t="str">
        <x:v>Frontier Estimates</x:v>
      </x:c>
      <x:c r="B122" s="17" t="str">
        <x:v>L8</x:v>
      </x:c>
      <x:c r="C122" s="17" t="str">
        <x:v>U+003D</x:v>
      </x:c>
      <x:c r="D122" s="23" t="str">
        <x:v>POWER(10,'Regression Model'!$B$7+'Regression Model'!$B$8*E8+'Regression Model'!$B$9*G8)/1E9</x:v>
      </x:c>
    </x:row>
    <x:row r="123">
      <x:c r="A123" s="17" t="str">
        <x:v>Frontier Estimates</x:v>
      </x:c>
      <x:c r="B123" s="17" t="str">
        <x:v>M8</x:v>
      </x:c>
      <x:c r="C123" s="17" t="str">
        <x:v>U+003D</x:v>
      </x:c>
      <x:c r="D123" s="23" t="str">
        <x:v>POWER(10,'Regression Model'!$B$7+'Regression Model'!$B$8*F8+'Regression Model'!$B$9*G8)/1E9</x:v>
      </x:c>
    </x:row>
    <x:row r="124">
      <x:c r="A124" s="17" t="str">
        <x:v>Frontier Estimates</x:v>
      </x:c>
      <x:c r="B124" s="17" t="str">
        <x:v>N8</x:v>
      </x:c>
      <x:c r="C124" s="17" t="str">
        <x:v>U+003D</x:v>
      </x:c>
      <x:c r="D124" s="23" t="str">
        <x:v>POWER(10,(D8-'Regression Model'!$B$18-'Regression Model'!$B$20*G8)/'Regression Model'!$B$19)/1E9</x:v>
      </x:c>
    </x:row>
    <x:row r="125">
      <x:c r="A125" s="17" t="str">
        <x:v>Frontier Estimates</x:v>
      </x:c>
      <x:c r="B125" s="17" t="str">
        <x:v>G9</x:v>
      </x:c>
      <x:c r="C125" s="17" t="str">
        <x:v>U+003D</x:v>
      </x:c>
      <x:c r="D125" s="23" t="str">
        <x:v>(C9-'Regression Model'!$B$4)/365.25</x:v>
      </x:c>
    </x:row>
    <x:row r="126">
      <x:c r="A126" s="17" t="str">
        <x:v>Frontier Estimates</x:v>
      </x:c>
      <x:c r="B126" s="17" t="str">
        <x:v>H9</x:v>
      </x:c>
      <x:c r="C126" s="17" t="str">
        <x:v>U+003D</x:v>
      </x:c>
      <x:c r="D126" s="23" t="str">
        <x:v>'Regression Model'!$B$7+'Regression Model'!$B$8*D9+'Regression Model'!$B$9*G9</x:v>
      </x:c>
    </x:row>
    <x:row r="127">
      <x:c r="A127" s="17" t="str">
        <x:v>Frontier Estimates</x:v>
      </x:c>
      <x:c r="B127" s="17" t="str">
        <x:v>I9</x:v>
      </x:c>
      <x:c r="C127" s="17" t="str">
        <x:v>U+003D</x:v>
      </x:c>
      <x:c r="D127" s="23" t="str">
        <x:v>POWER(10,H9)/1E9</x:v>
      </x:c>
    </x:row>
    <x:row r="128">
      <x:c r="A128" s="17" t="str">
        <x:v>Frontier Estimates</x:v>
      </x:c>
      <x:c r="B128" s="17" t="str">
        <x:v>J9</x:v>
      </x:c>
      <x:c r="C128" s="17" t="str">
        <x:v>U+003D</x:v>
      </x:c>
      <x:c r="D128" s="23" t="str">
        <x:v>POWER(10,H9-'Regression Model'!$B$11)/1E9</x:v>
      </x:c>
    </x:row>
    <x:row r="129">
      <x:c r="A129" s="17" t="str">
        <x:v>Frontier Estimates</x:v>
      </x:c>
      <x:c r="B129" s="17" t="str">
        <x:v>K9</x:v>
      </x:c>
      <x:c r="C129" s="17" t="str">
        <x:v>U+003D</x:v>
      </x:c>
      <x:c r="D129" s="23" t="str">
        <x:v>POWER(10,H9+'Regression Model'!$B$11)/1E9</x:v>
      </x:c>
    </x:row>
    <x:row r="130">
      <x:c r="A130" s="17" t="str">
        <x:v>Frontier Estimates</x:v>
      </x:c>
      <x:c r="B130" s="17" t="str">
        <x:v>L9</x:v>
      </x:c>
      <x:c r="C130" s="17" t="str">
        <x:v>U+003D</x:v>
      </x:c>
      <x:c r="D130" s="23" t="str">
        <x:v>POWER(10,'Regression Model'!$B$7+'Regression Model'!$B$8*E9+'Regression Model'!$B$9*G9)/1E9</x:v>
      </x:c>
    </x:row>
    <x:row r="131">
      <x:c r="A131" s="17" t="str">
        <x:v>Frontier Estimates</x:v>
      </x:c>
      <x:c r="B131" s="17" t="str">
        <x:v>M9</x:v>
      </x:c>
      <x:c r="C131" s="17" t="str">
        <x:v>U+003D</x:v>
      </x:c>
      <x:c r="D131" s="23" t="str">
        <x:v>POWER(10,'Regression Model'!$B$7+'Regression Model'!$B$8*F9+'Regression Model'!$B$9*G9)/1E9</x:v>
      </x:c>
    </x:row>
    <x:row r="132">
      <x:c r="A132" s="17" t="str">
        <x:v>Frontier Estimates</x:v>
      </x:c>
      <x:c r="B132" s="17" t="str">
        <x:v>N9</x:v>
      </x:c>
      <x:c r="C132" s="17" t="str">
        <x:v>U+003D</x:v>
      </x:c>
      <x:c r="D132" s="23" t="str">
        <x:v>POWER(10,(D9-'Regression Model'!$B$18-'Regression Model'!$B$20*G9)/'Regression Model'!$B$19)/1E9</x:v>
      </x:c>
    </x:row>
    <x:row r="133">
      <x:c r="A133" s="17" t="str">
        <x:v>Frontier Estimates</x:v>
      </x:c>
      <x:c r="B133" s="17" t="str">
        <x:v>G10</x:v>
      </x:c>
      <x:c r="C133" s="17" t="str">
        <x:v>U+003D</x:v>
      </x:c>
      <x:c r="D133" s="23" t="str">
        <x:v>(C10-'Regression Model'!$B$4)/365.25</x:v>
      </x:c>
    </x:row>
    <x:row r="134">
      <x:c r="A134" s="17" t="str">
        <x:v>Frontier Estimates</x:v>
      </x:c>
      <x:c r="B134" s="17" t="str">
        <x:v>H10</x:v>
      </x:c>
      <x:c r="C134" s="17" t="str">
        <x:v>U+003D</x:v>
      </x:c>
      <x:c r="D134" s="23" t="str">
        <x:v>'Regression Model'!$B$7+'Regression Model'!$B$8*D10+'Regression Model'!$B$9*G10</x:v>
      </x:c>
    </x:row>
    <x:row r="135">
      <x:c r="A135" s="17" t="str">
        <x:v>Frontier Estimates</x:v>
      </x:c>
      <x:c r="B135" s="17" t="str">
        <x:v>I10</x:v>
      </x:c>
      <x:c r="C135" s="17" t="str">
        <x:v>U+003D</x:v>
      </x:c>
      <x:c r="D135" s="23" t="str">
        <x:v>POWER(10,H10)/1E9</x:v>
      </x:c>
    </x:row>
    <x:row r="136">
      <x:c r="A136" s="17" t="str">
        <x:v>Frontier Estimates</x:v>
      </x:c>
      <x:c r="B136" s="17" t="str">
        <x:v>J10</x:v>
      </x:c>
      <x:c r="C136" s="17" t="str">
        <x:v>U+003D</x:v>
      </x:c>
      <x:c r="D136" s="23" t="str">
        <x:v>POWER(10,H10-'Regression Model'!$B$11)/1E9</x:v>
      </x:c>
    </x:row>
    <x:row r="137">
      <x:c r="A137" s="17" t="str">
        <x:v>Frontier Estimates</x:v>
      </x:c>
      <x:c r="B137" s="17" t="str">
        <x:v>K10</x:v>
      </x:c>
      <x:c r="C137" s="17" t="str">
        <x:v>U+003D</x:v>
      </x:c>
      <x:c r="D137" s="23" t="str">
        <x:v>POWER(10,H10+'Regression Model'!$B$11)/1E9</x:v>
      </x:c>
    </x:row>
    <x:row r="138">
      <x:c r="A138" s="17" t="str">
        <x:v>Frontier Estimates</x:v>
      </x:c>
      <x:c r="B138" s="17" t="str">
        <x:v>L10</x:v>
      </x:c>
      <x:c r="C138" s="17" t="str">
        <x:v>U+003D</x:v>
      </x:c>
      <x:c r="D138" s="23" t="str">
        <x:v>POWER(10,'Regression Model'!$B$7+'Regression Model'!$B$8*E10+'Regression Model'!$B$9*G10)/1E9</x:v>
      </x:c>
    </x:row>
    <x:row r="139">
      <x:c r="A139" s="17" t="str">
        <x:v>Frontier Estimates</x:v>
      </x:c>
      <x:c r="B139" s="17" t="str">
        <x:v>M10</x:v>
      </x:c>
      <x:c r="C139" s="17" t="str">
        <x:v>U+003D</x:v>
      </x:c>
      <x:c r="D139" s="23" t="str">
        <x:v>POWER(10,'Regression Model'!$B$7+'Regression Model'!$B$8*F10+'Regression Model'!$B$9*G10)/1E9</x:v>
      </x:c>
    </x:row>
    <x:row r="140">
      <x:c r="A140" s="17" t="str">
        <x:v>Frontier Estimates</x:v>
      </x:c>
      <x:c r="B140" s="17" t="str">
        <x:v>N10</x:v>
      </x:c>
      <x:c r="C140" s="17" t="str">
        <x:v>U+003D</x:v>
      </x:c>
      <x:c r="D140" s="23" t="str">
        <x:v>POWER(10,(D10-'Regression Model'!$B$18-'Regression Model'!$B$20*G10)/'Regression Model'!$B$19)/1E9</x:v>
      </x:c>
    </x:row>
    <x:row r="141">
      <x:c r="A141" s="17" t="str">
        <x:v>Frontier Estimates</x:v>
      </x:c>
      <x:c r="B141" s="17" t="str">
        <x:v>G11</x:v>
      </x:c>
      <x:c r="C141" s="17" t="str">
        <x:v>U+003D</x:v>
      </x:c>
      <x:c r="D141" s="23" t="str">
        <x:v>(C11-'Regression Model'!$B$4)/365.25</x:v>
      </x:c>
    </x:row>
    <x:row r="142">
      <x:c r="A142" s="17" t="str">
        <x:v>Frontier Estimates</x:v>
      </x:c>
      <x:c r="B142" s="17" t="str">
        <x:v>H11</x:v>
      </x:c>
      <x:c r="C142" s="17" t="str">
        <x:v>U+003D</x:v>
      </x:c>
      <x:c r="D142" s="23" t="str">
        <x:v>'Regression Model'!$B$7+'Regression Model'!$B$8*D11+'Regression Model'!$B$9*G11</x:v>
      </x:c>
    </x:row>
    <x:row r="143">
      <x:c r="A143" s="17" t="str">
        <x:v>Frontier Estimates</x:v>
      </x:c>
      <x:c r="B143" s="17" t="str">
        <x:v>I11</x:v>
      </x:c>
      <x:c r="C143" s="17" t="str">
        <x:v>U+003D</x:v>
      </x:c>
      <x:c r="D143" s="23" t="str">
        <x:v>POWER(10,H11)/1E9</x:v>
      </x:c>
    </x:row>
    <x:row r="144">
      <x:c r="A144" s="17" t="str">
        <x:v>Frontier Estimates</x:v>
      </x:c>
      <x:c r="B144" s="17" t="str">
        <x:v>J11</x:v>
      </x:c>
      <x:c r="C144" s="17" t="str">
        <x:v>U+003D</x:v>
      </x:c>
      <x:c r="D144" s="23" t="str">
        <x:v>POWER(10,H11-'Regression Model'!$B$11)/1E9</x:v>
      </x:c>
    </x:row>
    <x:row r="145">
      <x:c r="A145" s="17" t="str">
        <x:v>Frontier Estimates</x:v>
      </x:c>
      <x:c r="B145" s="17" t="str">
        <x:v>K11</x:v>
      </x:c>
      <x:c r="C145" s="17" t="str">
        <x:v>U+003D</x:v>
      </x:c>
      <x:c r="D145" s="23" t="str">
        <x:v>POWER(10,H11+'Regression Model'!$B$11)/1E9</x:v>
      </x:c>
    </x:row>
    <x:row r="146">
      <x:c r="A146" s="17" t="str">
        <x:v>Frontier Estimates</x:v>
      </x:c>
      <x:c r="B146" s="17" t="str">
        <x:v>L11</x:v>
      </x:c>
      <x:c r="C146" s="17" t="str">
        <x:v>U+003D</x:v>
      </x:c>
      <x:c r="D146" s="23" t="str">
        <x:v>POWER(10,'Regression Model'!$B$7+'Regression Model'!$B$8*E11+'Regression Model'!$B$9*G11)/1E9</x:v>
      </x:c>
    </x:row>
    <x:row r="147">
      <x:c r="A147" s="17" t="str">
        <x:v>Frontier Estimates</x:v>
      </x:c>
      <x:c r="B147" s="17" t="str">
        <x:v>M11</x:v>
      </x:c>
      <x:c r="C147" s="17" t="str">
        <x:v>U+003D</x:v>
      </x:c>
      <x:c r="D147" s="23" t="str">
        <x:v>POWER(10,'Regression Model'!$B$7+'Regression Model'!$B$8*F11+'Regression Model'!$B$9*G11)/1E9</x:v>
      </x:c>
    </x:row>
    <x:row r="148">
      <x:c r="A148" s="17" t="str">
        <x:v>Frontier Estimates</x:v>
      </x:c>
      <x:c r="B148" s="17" t="str">
        <x:v>N11</x:v>
      </x:c>
      <x:c r="C148" s="17" t="str">
        <x:v>U+003D</x:v>
      </x:c>
      <x:c r="D148" s="23" t="str">
        <x:v>POWER(10,(D11-'Regression Model'!$B$18-'Regression Model'!$B$20*G11)/'Regression Model'!$B$19)/1E9</x:v>
      </x:c>
    </x:row>
    <x:row r="149">
      <x:c r="A149" s="17" t="str">
        <x:v>Frontier Estimates</x:v>
      </x:c>
      <x:c r="B149" s="17" t="str">
        <x:v>G12</x:v>
      </x:c>
      <x:c r="C149" s="17" t="str">
        <x:v>U+003D</x:v>
      </x:c>
      <x:c r="D149" s="23" t="str">
        <x:v>(C12-'Regression Model'!$B$4)/365.25</x:v>
      </x:c>
    </x:row>
    <x:row r="150">
      <x:c r="A150" s="17" t="str">
        <x:v>Frontier Estimates</x:v>
      </x:c>
      <x:c r="B150" s="17" t="str">
        <x:v>H12</x:v>
      </x:c>
      <x:c r="C150" s="17" t="str">
        <x:v>U+003D</x:v>
      </x:c>
      <x:c r="D150" s="23" t="str">
        <x:v>'Regression Model'!$B$7+'Regression Model'!$B$8*D12+'Regression Model'!$B$9*G12</x:v>
      </x:c>
    </x:row>
    <x:row r="151">
      <x:c r="A151" s="17" t="str">
        <x:v>Frontier Estimates</x:v>
      </x:c>
      <x:c r="B151" s="17" t="str">
        <x:v>I12</x:v>
      </x:c>
      <x:c r="C151" s="17" t="str">
        <x:v>U+003D</x:v>
      </x:c>
      <x:c r="D151" s="23" t="str">
        <x:v>POWER(10,H12)/1E9</x:v>
      </x:c>
    </x:row>
    <x:row r="152">
      <x:c r="A152" s="17" t="str">
        <x:v>Frontier Estimates</x:v>
      </x:c>
      <x:c r="B152" s="17" t="str">
        <x:v>J12</x:v>
      </x:c>
      <x:c r="C152" s="17" t="str">
        <x:v>U+003D</x:v>
      </x:c>
      <x:c r="D152" s="23" t="str">
        <x:v>POWER(10,H12-'Regression Model'!$B$11)/1E9</x:v>
      </x:c>
    </x:row>
    <x:row r="153">
      <x:c r="A153" s="17" t="str">
        <x:v>Frontier Estimates</x:v>
      </x:c>
      <x:c r="B153" s="17" t="str">
        <x:v>K12</x:v>
      </x:c>
      <x:c r="C153" s="17" t="str">
        <x:v>U+003D</x:v>
      </x:c>
      <x:c r="D153" s="23" t="str">
        <x:v>POWER(10,H12+'Regression Model'!$B$11)/1E9</x:v>
      </x:c>
    </x:row>
    <x:row r="154">
      <x:c r="A154" s="17" t="str">
        <x:v>Frontier Estimates</x:v>
      </x:c>
      <x:c r="B154" s="17" t="str">
        <x:v>L12</x:v>
      </x:c>
      <x:c r="C154" s="17" t="str">
        <x:v>U+003D</x:v>
      </x:c>
      <x:c r="D154" s="23" t="str">
        <x:v>POWER(10,'Regression Model'!$B$7+'Regression Model'!$B$8*E12+'Regression Model'!$B$9*G12)/1E9</x:v>
      </x:c>
    </x:row>
    <x:row r="155">
      <x:c r="A155" s="17" t="str">
        <x:v>Frontier Estimates</x:v>
      </x:c>
      <x:c r="B155" s="17" t="str">
        <x:v>M12</x:v>
      </x:c>
      <x:c r="C155" s="17" t="str">
        <x:v>U+003D</x:v>
      </x:c>
      <x:c r="D155" s="23" t="str">
        <x:v>POWER(10,'Regression Model'!$B$7+'Regression Model'!$B$8*F12+'Regression Model'!$B$9*G12)/1E9</x:v>
      </x:c>
    </x:row>
    <x:row r="156">
      <x:c r="A156" s="17" t="str">
        <x:v>Frontier Estimates</x:v>
      </x:c>
      <x:c r="B156" s="17" t="str">
        <x:v>N12</x:v>
      </x:c>
      <x:c r="C156" s="17" t="str">
        <x:v>U+003D</x:v>
      </x:c>
      <x:c r="D156" s="23" t="str">
        <x:v>POWER(10,(D12-'Regression Model'!$B$18-'Regression Model'!$B$20*G12)/'Regression Model'!$B$19)/1E9</x:v>
      </x:c>
    </x:row>
    <x:row r="157">
      <x:c r="A157" s="17" t="str">
        <x:v>Frontier Estimates</x:v>
      </x:c>
      <x:c r="B157" s="17" t="str">
        <x:v>G13</x:v>
      </x:c>
      <x:c r="C157" s="17" t="str">
        <x:v>U+003D</x:v>
      </x:c>
      <x:c r="D157" s="23" t="str">
        <x:v>(C13-'Regression Model'!$B$4)/365.25</x:v>
      </x:c>
    </x:row>
    <x:row r="158">
      <x:c r="A158" s="17" t="str">
        <x:v>Frontier Estimates</x:v>
      </x:c>
      <x:c r="B158" s="17" t="str">
        <x:v>H13</x:v>
      </x:c>
      <x:c r="C158" s="17" t="str">
        <x:v>U+003D</x:v>
      </x:c>
      <x:c r="D158" s="23" t="str">
        <x:v>'Regression Model'!$B$7+'Regression Model'!$B$8*D13+'Regression Model'!$B$9*G13</x:v>
      </x:c>
    </x:row>
    <x:row r="159">
      <x:c r="A159" s="17" t="str">
        <x:v>Frontier Estimates</x:v>
      </x:c>
      <x:c r="B159" s="17" t="str">
        <x:v>I13</x:v>
      </x:c>
      <x:c r="C159" s="17" t="str">
        <x:v>U+003D</x:v>
      </x:c>
      <x:c r="D159" s="23" t="str">
        <x:v>POWER(10,H13)/1E9</x:v>
      </x:c>
    </x:row>
    <x:row r="160">
      <x:c r="A160" s="17" t="str">
        <x:v>Frontier Estimates</x:v>
      </x:c>
      <x:c r="B160" s="17" t="str">
        <x:v>J13</x:v>
      </x:c>
      <x:c r="C160" s="17" t="str">
        <x:v>U+003D</x:v>
      </x:c>
      <x:c r="D160" s="23" t="str">
        <x:v>POWER(10,H13-'Regression Model'!$B$11)/1E9</x:v>
      </x:c>
    </x:row>
    <x:row r="161">
      <x:c r="A161" s="17" t="str">
        <x:v>Frontier Estimates</x:v>
      </x:c>
      <x:c r="B161" s="17" t="str">
        <x:v>K13</x:v>
      </x:c>
      <x:c r="C161" s="17" t="str">
        <x:v>U+003D</x:v>
      </x:c>
      <x:c r="D161" s="23" t="str">
        <x:v>POWER(10,H13+'Regression Model'!$B$11)/1E9</x:v>
      </x:c>
    </x:row>
    <x:row r="162">
      <x:c r="A162" s="17" t="str">
        <x:v>Frontier Estimates</x:v>
      </x:c>
      <x:c r="B162" s="17" t="str">
        <x:v>L13</x:v>
      </x:c>
      <x:c r="C162" s="17" t="str">
        <x:v>U+003D</x:v>
      </x:c>
      <x:c r="D162" s="23" t="str">
        <x:v>POWER(10,'Regression Model'!$B$7+'Regression Model'!$B$8*E13+'Regression Model'!$B$9*G13)/1E9</x:v>
      </x:c>
    </x:row>
    <x:row r="163">
      <x:c r="A163" s="17" t="str">
        <x:v>Frontier Estimates</x:v>
      </x:c>
      <x:c r="B163" s="17" t="str">
        <x:v>M13</x:v>
      </x:c>
      <x:c r="C163" s="17" t="str">
        <x:v>U+003D</x:v>
      </x:c>
      <x:c r="D163" s="23" t="str">
        <x:v>POWER(10,'Regression Model'!$B$7+'Regression Model'!$B$8*F13+'Regression Model'!$B$9*G13)/1E9</x:v>
      </x:c>
    </x:row>
    <x:row r="164">
      <x:c r="A164" s="17" t="str">
        <x:v>Frontier Estimates</x:v>
      </x:c>
      <x:c r="B164" s="17" t="str">
        <x:v>N13</x:v>
      </x:c>
      <x:c r="C164" s="17" t="str">
        <x:v>U+003D</x:v>
      </x:c>
      <x:c r="D164" s="23" t="str">
        <x:v>POWER(10,(D13-'Regression Model'!$B$18-'Regression Model'!$B$20*G13)/'Regression Model'!$B$19)/1E9</x:v>
      </x:c>
    </x:row>
    <x:row r="165">
      <x:c r="A165" s="17" t="str">
        <x:v>Frontier Estimates</x:v>
      </x:c>
      <x:c r="B165" s="17" t="str">
        <x:v>G14</x:v>
      </x:c>
      <x:c r="C165" s="17" t="str">
        <x:v>U+003D</x:v>
      </x:c>
      <x:c r="D165" s="23" t="str">
        <x:v>(C14-'Regression Model'!$B$4)/365.25</x:v>
      </x:c>
    </x:row>
    <x:row r="166">
      <x:c r="A166" s="17" t="str">
        <x:v>Frontier Estimates</x:v>
      </x:c>
      <x:c r="B166" s="17" t="str">
        <x:v>H14</x:v>
      </x:c>
      <x:c r="C166" s="17" t="str">
        <x:v>U+003D</x:v>
      </x:c>
      <x:c r="D166" s="23" t="str">
        <x:v>'Regression Model'!$B$7+'Regression Model'!$B$8*D14+'Regression Model'!$B$9*G14</x:v>
      </x:c>
    </x:row>
    <x:row r="167">
      <x:c r="A167" s="17" t="str">
        <x:v>Frontier Estimates</x:v>
      </x:c>
      <x:c r="B167" s="17" t="str">
        <x:v>I14</x:v>
      </x:c>
      <x:c r="C167" s="17" t="str">
        <x:v>U+003D</x:v>
      </x:c>
      <x:c r="D167" s="23" t="str">
        <x:v>POWER(10,H14)/1E9</x:v>
      </x:c>
    </x:row>
    <x:row r="168">
      <x:c r="A168" s="17" t="str">
        <x:v>Frontier Estimates</x:v>
      </x:c>
      <x:c r="B168" s="17" t="str">
        <x:v>J14</x:v>
      </x:c>
      <x:c r="C168" s="17" t="str">
        <x:v>U+003D</x:v>
      </x:c>
      <x:c r="D168" s="23" t="str">
        <x:v>POWER(10,H14-'Regression Model'!$B$11)/1E9</x:v>
      </x:c>
    </x:row>
    <x:row r="169">
      <x:c r="A169" s="17" t="str">
        <x:v>Frontier Estimates</x:v>
      </x:c>
      <x:c r="B169" s="17" t="str">
        <x:v>K14</x:v>
      </x:c>
      <x:c r="C169" s="17" t="str">
        <x:v>U+003D</x:v>
      </x:c>
      <x:c r="D169" s="23" t="str">
        <x:v>POWER(10,H14+'Regression Model'!$B$11)/1E9</x:v>
      </x:c>
    </x:row>
    <x:row r="170">
      <x:c r="A170" s="17" t="str">
        <x:v>Frontier Estimates</x:v>
      </x:c>
      <x:c r="B170" s="17" t="str">
        <x:v>L14</x:v>
      </x:c>
      <x:c r="C170" s="17" t="str">
        <x:v>U+003D</x:v>
      </x:c>
      <x:c r="D170" s="23" t="str">
        <x:v>POWER(10,'Regression Model'!$B$7+'Regression Model'!$B$8*E14+'Regression Model'!$B$9*G14)/1E9</x:v>
      </x:c>
    </x:row>
    <x:row r="171">
      <x:c r="A171" s="17" t="str">
        <x:v>Frontier Estimates</x:v>
      </x:c>
      <x:c r="B171" s="17" t="str">
        <x:v>M14</x:v>
      </x:c>
      <x:c r="C171" s="17" t="str">
        <x:v>U+003D</x:v>
      </x:c>
      <x:c r="D171" s="23" t="str">
        <x:v>POWER(10,'Regression Model'!$B$7+'Regression Model'!$B$8*F14+'Regression Model'!$B$9*G14)/1E9</x:v>
      </x:c>
    </x:row>
    <x:row r="172">
      <x:c r="A172" s="17" t="str">
        <x:v>Frontier Estimates</x:v>
      </x:c>
      <x:c r="B172" s="17" t="str">
        <x:v>N14</x:v>
      </x:c>
      <x:c r="C172" s="17" t="str">
        <x:v>U+003D</x:v>
      </x:c>
      <x:c r="D172" s="23" t="str">
        <x:v>POWER(10,(D14-'Regression Model'!$B$18-'Regression Model'!$B$20*G14)/'Regression Model'!$B$19)/1E9</x:v>
      </x:c>
    </x:row>
    <x:row r="173">
      <x:c r="A173" s="17" t="str">
        <x:v>Frontier Estimates</x:v>
      </x:c>
      <x:c r="B173" s="17" t="str">
        <x:v>G15</x:v>
      </x:c>
      <x:c r="C173" s="17" t="str">
        <x:v>U+003D</x:v>
      </x:c>
      <x:c r="D173" s="23" t="str">
        <x:v>(C15-'Regression Model'!$B$4)/365.25</x:v>
      </x:c>
    </x:row>
    <x:row r="174">
      <x:c r="A174" s="17" t="str">
        <x:v>Frontier Estimates</x:v>
      </x:c>
      <x:c r="B174" s="17" t="str">
        <x:v>H15</x:v>
      </x:c>
      <x:c r="C174" s="17" t="str">
        <x:v>U+003D</x:v>
      </x:c>
      <x:c r="D174" s="23" t="str">
        <x:v>'Regression Model'!$B$7+'Regression Model'!$B$8*D15+'Regression Model'!$B$9*G15</x:v>
      </x:c>
    </x:row>
    <x:row r="175">
      <x:c r="A175" s="17" t="str">
        <x:v>Frontier Estimates</x:v>
      </x:c>
      <x:c r="B175" s="17" t="str">
        <x:v>I15</x:v>
      </x:c>
      <x:c r="C175" s="17" t="str">
        <x:v>U+003D</x:v>
      </x:c>
      <x:c r="D175" s="23" t="str">
        <x:v>POWER(10,H15)/1E9</x:v>
      </x:c>
    </x:row>
    <x:row r="176">
      <x:c r="A176" s="17" t="str">
        <x:v>Frontier Estimates</x:v>
      </x:c>
      <x:c r="B176" s="17" t="str">
        <x:v>J15</x:v>
      </x:c>
      <x:c r="C176" s="17" t="str">
        <x:v>U+003D</x:v>
      </x:c>
      <x:c r="D176" s="23" t="str">
        <x:v>POWER(10,H15-'Regression Model'!$B$11)/1E9</x:v>
      </x:c>
    </x:row>
    <x:row r="177">
      <x:c r="A177" s="17" t="str">
        <x:v>Frontier Estimates</x:v>
      </x:c>
      <x:c r="B177" s="17" t="str">
        <x:v>K15</x:v>
      </x:c>
      <x:c r="C177" s="17" t="str">
        <x:v>U+003D</x:v>
      </x:c>
      <x:c r="D177" s="23" t="str">
        <x:v>POWER(10,H15+'Regression Model'!$B$11)/1E9</x:v>
      </x:c>
    </x:row>
    <x:row r="178">
      <x:c r="A178" s="17" t="str">
        <x:v>Frontier Estimates</x:v>
      </x:c>
      <x:c r="B178" s="17" t="str">
        <x:v>L15</x:v>
      </x:c>
      <x:c r="C178" s="17" t="str">
        <x:v>U+003D</x:v>
      </x:c>
      <x:c r="D178" s="23" t="str">
        <x:v>POWER(10,'Regression Model'!$B$7+'Regression Model'!$B$8*E15+'Regression Model'!$B$9*G15)/1E9</x:v>
      </x:c>
    </x:row>
    <x:row r="179">
      <x:c r="A179" s="17" t="str">
        <x:v>Frontier Estimates</x:v>
      </x:c>
      <x:c r="B179" s="17" t="str">
        <x:v>M15</x:v>
      </x:c>
      <x:c r="C179" s="17" t="str">
        <x:v>U+003D</x:v>
      </x:c>
      <x:c r="D179" s="23" t="str">
        <x:v>POWER(10,'Regression Model'!$B$7+'Regression Model'!$B$8*F15+'Regression Model'!$B$9*G15)/1E9</x:v>
      </x:c>
    </x:row>
    <x:row r="180">
      <x:c r="A180" s="17" t="str">
        <x:v>Frontier Estimates</x:v>
      </x:c>
      <x:c r="B180" s="17" t="str">
        <x:v>N15</x:v>
      </x:c>
      <x:c r="C180" s="17" t="str">
        <x:v>U+003D</x:v>
      </x:c>
      <x:c r="D180" s="23" t="str">
        <x:v>POWER(10,(D15-'Regression Model'!$B$18-'Regression Model'!$B$20*G15)/'Regression Model'!$B$19)/1E9</x:v>
      </x:c>
    </x:row>
    <x:row r="181">
      <x:c r="A181" s="17" t="str">
        <x:v>Frontier Estimates</x:v>
      </x:c>
      <x:c r="B181" s="17" t="str">
        <x:v>G16</x:v>
      </x:c>
      <x:c r="C181" s="17" t="str">
        <x:v>U+003D</x:v>
      </x:c>
      <x:c r="D181" s="23" t="str">
        <x:v>(C16-'Regression Model'!$B$4)/365.25</x:v>
      </x:c>
    </x:row>
    <x:row r="182">
      <x:c r="A182" s="17" t="str">
        <x:v>Frontier Estimates</x:v>
      </x:c>
      <x:c r="B182" s="17" t="str">
        <x:v>H16</x:v>
      </x:c>
      <x:c r="C182" s="17" t="str">
        <x:v>U+003D</x:v>
      </x:c>
      <x:c r="D182" s="23" t="str">
        <x:v>'Regression Model'!$B$7+'Regression Model'!$B$8*D16+'Regression Model'!$B$9*G16</x:v>
      </x:c>
    </x:row>
    <x:row r="183">
      <x:c r="A183" s="17" t="str">
        <x:v>Frontier Estimates</x:v>
      </x:c>
      <x:c r="B183" s="17" t="str">
        <x:v>I16</x:v>
      </x:c>
      <x:c r="C183" s="17" t="str">
        <x:v>U+003D</x:v>
      </x:c>
      <x:c r="D183" s="23" t="str">
        <x:v>POWER(10,H16)/1E9</x:v>
      </x:c>
    </x:row>
    <x:row r="184">
      <x:c r="A184" s="17" t="str">
        <x:v>Frontier Estimates</x:v>
      </x:c>
      <x:c r="B184" s="17" t="str">
        <x:v>J16</x:v>
      </x:c>
      <x:c r="C184" s="17" t="str">
        <x:v>U+003D</x:v>
      </x:c>
      <x:c r="D184" s="23" t="str">
        <x:v>POWER(10,H16-'Regression Model'!$B$11)/1E9</x:v>
      </x:c>
    </x:row>
    <x:row r="185">
      <x:c r="A185" s="17" t="str">
        <x:v>Frontier Estimates</x:v>
      </x:c>
      <x:c r="B185" s="17" t="str">
        <x:v>K16</x:v>
      </x:c>
      <x:c r="C185" s="17" t="str">
        <x:v>U+003D</x:v>
      </x:c>
      <x:c r="D185" s="23" t="str">
        <x:v>POWER(10,H16+'Regression Model'!$B$11)/1E9</x:v>
      </x:c>
    </x:row>
    <x:row r="186">
      <x:c r="A186" s="17" t="str">
        <x:v>Frontier Estimates</x:v>
      </x:c>
      <x:c r="B186" s="17" t="str">
        <x:v>L16</x:v>
      </x:c>
      <x:c r="C186" s="17" t="str">
        <x:v>U+003D</x:v>
      </x:c>
      <x:c r="D186" s="23" t="str">
        <x:v>POWER(10,'Regression Model'!$B$7+'Regression Model'!$B$8*E16+'Regression Model'!$B$9*G16)/1E9</x:v>
      </x:c>
    </x:row>
    <x:row r="187">
      <x:c r="A187" s="17" t="str">
        <x:v>Frontier Estimates</x:v>
      </x:c>
      <x:c r="B187" s="17" t="str">
        <x:v>M16</x:v>
      </x:c>
      <x:c r="C187" s="17" t="str">
        <x:v>U+003D</x:v>
      </x:c>
      <x:c r="D187" s="23" t="str">
        <x:v>POWER(10,'Regression Model'!$B$7+'Regression Model'!$B$8*F16+'Regression Model'!$B$9*G16)/1E9</x:v>
      </x:c>
    </x:row>
    <x:row r="188">
      <x:c r="A188" s="17" t="str">
        <x:v>Frontier Estimates</x:v>
      </x:c>
      <x:c r="B188" s="17" t="str">
        <x:v>N16</x:v>
      </x:c>
      <x:c r="C188" s="17" t="str">
        <x:v>U+003D</x:v>
      </x:c>
      <x:c r="D188" s="23" t="str">
        <x:v>POWER(10,(D16-'Regression Model'!$B$18-'Regression Model'!$B$20*G16)/'Regression Model'!$B$19)/1E9</x:v>
      </x:c>
    </x:row>
    <x:row r="189">
      <x:c r="A189" s="17" t="str">
        <x:v>Frontier Estimates</x:v>
      </x:c>
      <x:c r="B189" s="17" t="str">
        <x:v>G17</x:v>
      </x:c>
      <x:c r="C189" s="17" t="str">
        <x:v>U+003D</x:v>
      </x:c>
      <x:c r="D189" s="23" t="str">
        <x:v>(C17-'Regression Model'!$B$4)/365.25</x:v>
      </x:c>
    </x:row>
    <x:row r="190">
      <x:c r="A190" s="17" t="str">
        <x:v>Frontier Estimates</x:v>
      </x:c>
      <x:c r="B190" s="17" t="str">
        <x:v>H17</x:v>
      </x:c>
      <x:c r="C190" s="17" t="str">
        <x:v>U+003D</x:v>
      </x:c>
      <x:c r="D190" s="23" t="str">
        <x:v>'Regression Model'!$B$7+'Regression Model'!$B$8*D17+'Regression Model'!$B$9*G17</x:v>
      </x:c>
    </x:row>
    <x:row r="191">
      <x:c r="A191" s="17" t="str">
        <x:v>Frontier Estimates</x:v>
      </x:c>
      <x:c r="B191" s="17" t="str">
        <x:v>I17</x:v>
      </x:c>
      <x:c r="C191" s="17" t="str">
        <x:v>U+003D</x:v>
      </x:c>
      <x:c r="D191" s="23" t="str">
        <x:v>POWER(10,H17)/1E9</x:v>
      </x:c>
    </x:row>
    <x:row r="192">
      <x:c r="A192" s="17" t="str">
        <x:v>Frontier Estimates</x:v>
      </x:c>
      <x:c r="B192" s="17" t="str">
        <x:v>J17</x:v>
      </x:c>
      <x:c r="C192" s="17" t="str">
        <x:v>U+003D</x:v>
      </x:c>
      <x:c r="D192" s="23" t="str">
        <x:v>POWER(10,H17-'Regression Model'!$B$11)/1E9</x:v>
      </x:c>
    </x:row>
    <x:row r="193">
      <x:c r="A193" s="17" t="str">
        <x:v>Frontier Estimates</x:v>
      </x:c>
      <x:c r="B193" s="17" t="str">
        <x:v>K17</x:v>
      </x:c>
      <x:c r="C193" s="17" t="str">
        <x:v>U+003D</x:v>
      </x:c>
      <x:c r="D193" s="23" t="str">
        <x:v>POWER(10,H17+'Regression Model'!$B$11)/1E9</x:v>
      </x:c>
    </x:row>
    <x:row r="194">
      <x:c r="A194" s="17" t="str">
        <x:v>Frontier Estimates</x:v>
      </x:c>
      <x:c r="B194" s="17" t="str">
        <x:v>L17</x:v>
      </x:c>
      <x:c r="C194" s="17" t="str">
        <x:v>U+003D</x:v>
      </x:c>
      <x:c r="D194" s="23" t="str">
        <x:v>POWER(10,'Regression Model'!$B$7+'Regression Model'!$B$8*E17+'Regression Model'!$B$9*G17)/1E9</x:v>
      </x:c>
    </x:row>
    <x:row r="195">
      <x:c r="A195" s="17" t="str">
        <x:v>Frontier Estimates</x:v>
      </x:c>
      <x:c r="B195" s="17" t="str">
        <x:v>M17</x:v>
      </x:c>
      <x:c r="C195" s="17" t="str">
        <x:v>U+003D</x:v>
      </x:c>
      <x:c r="D195" s="23" t="str">
        <x:v>POWER(10,'Regression Model'!$B$7+'Regression Model'!$B$8*F17+'Regression Model'!$B$9*G17)/1E9</x:v>
      </x:c>
    </x:row>
    <x:row r="196">
      <x:c r="A196" s="17" t="str">
        <x:v>Frontier Estimates</x:v>
      </x:c>
      <x:c r="B196" s="17" t="str">
        <x:v>N17</x:v>
      </x:c>
      <x:c r="C196" s="17" t="str">
        <x:v>U+003D</x:v>
      </x:c>
      <x:c r="D196" s="23" t="str">
        <x:v>POWER(10,(D17-'Regression Model'!$B$18-'Regression Model'!$B$20*G17)/'Regression Model'!$B$19)/1E9</x:v>
      </x:c>
    </x:row>
    <x:row r="197">
      <x:c r="A197" s="17" t="str">
        <x:v>Frontier Estimates</x:v>
      </x:c>
      <x:c r="B197" s="17" t="str">
        <x:v>G18</x:v>
      </x:c>
      <x:c r="C197" s="17" t="str">
        <x:v>U+003D</x:v>
      </x:c>
      <x:c r="D197" s="23" t="str">
        <x:v>(C18-'Regression Model'!$B$4)/365.25</x:v>
      </x:c>
    </x:row>
    <x:row r="198">
      <x:c r="A198" s="17" t="str">
        <x:v>Frontier Estimates</x:v>
      </x:c>
      <x:c r="B198" s="17" t="str">
        <x:v>H18</x:v>
      </x:c>
      <x:c r="C198" s="17" t="str">
        <x:v>U+003D</x:v>
      </x:c>
      <x:c r="D198" s="23" t="str">
        <x:v>'Regression Model'!$B$7+'Regression Model'!$B$8*D18+'Regression Model'!$B$9*G18</x:v>
      </x:c>
    </x:row>
    <x:row r="199">
      <x:c r="A199" s="17" t="str">
        <x:v>Frontier Estimates</x:v>
      </x:c>
      <x:c r="B199" s="17" t="str">
        <x:v>I18</x:v>
      </x:c>
      <x:c r="C199" s="17" t="str">
        <x:v>U+003D</x:v>
      </x:c>
      <x:c r="D199" s="23" t="str">
        <x:v>POWER(10,H18)/1E9</x:v>
      </x:c>
    </x:row>
    <x:row r="200">
      <x:c r="A200" s="17" t="str">
        <x:v>Frontier Estimates</x:v>
      </x:c>
      <x:c r="B200" s="17" t="str">
        <x:v>J18</x:v>
      </x:c>
      <x:c r="C200" s="17" t="str">
        <x:v>U+003D</x:v>
      </x:c>
      <x:c r="D200" s="23" t="str">
        <x:v>POWER(10,H18-'Regression Model'!$B$11)/1E9</x:v>
      </x:c>
    </x:row>
    <x:row r="201">
      <x:c r="A201" s="17" t="str">
        <x:v>Frontier Estimates</x:v>
      </x:c>
      <x:c r="B201" s="17" t="str">
        <x:v>K18</x:v>
      </x:c>
      <x:c r="C201" s="17" t="str">
        <x:v>U+003D</x:v>
      </x:c>
      <x:c r="D201" s="23" t="str">
        <x:v>POWER(10,H18+'Regression Model'!$B$11)/1E9</x:v>
      </x:c>
    </x:row>
    <x:row r="202">
      <x:c r="A202" s="17" t="str">
        <x:v>Frontier Estimates</x:v>
      </x:c>
      <x:c r="B202" s="17" t="str">
        <x:v>L18</x:v>
      </x:c>
      <x:c r="C202" s="17" t="str">
        <x:v>U+003D</x:v>
      </x:c>
      <x:c r="D202" s="23" t="str">
        <x:v>POWER(10,'Regression Model'!$B$7+'Regression Model'!$B$8*E18+'Regression Model'!$B$9*G18)/1E9</x:v>
      </x:c>
    </x:row>
    <x:row r="203">
      <x:c r="A203" s="17" t="str">
        <x:v>Frontier Estimates</x:v>
      </x:c>
      <x:c r="B203" s="17" t="str">
        <x:v>M18</x:v>
      </x:c>
      <x:c r="C203" s="17" t="str">
        <x:v>U+003D</x:v>
      </x:c>
      <x:c r="D203" s="23" t="str">
        <x:v>POWER(10,'Regression Model'!$B$7+'Regression Model'!$B$8*F18+'Regression Model'!$B$9*G18)/1E9</x:v>
      </x:c>
    </x:row>
    <x:row r="204">
      <x:c r="A204" s="17" t="str">
        <x:v>Frontier Estimates</x:v>
      </x:c>
      <x:c r="B204" s="17" t="str">
        <x:v>N18</x:v>
      </x:c>
      <x:c r="C204" s="17" t="str">
        <x:v>U+003D</x:v>
      </x:c>
      <x:c r="D204" s="23" t="str">
        <x:v>POWER(10,(D18-'Regression Model'!$B$18-'Regression Model'!$B$20*G18)/'Regression Model'!$B$19)/1E9</x:v>
      </x:c>
    </x:row>
    <x:row r="205">
      <x:c r="A205" s="17" t="str">
        <x:v>Frontier Estimates</x:v>
      </x:c>
      <x:c r="B205" s="17" t="str">
        <x:v>G19</x:v>
      </x:c>
      <x:c r="C205" s="17" t="str">
        <x:v>U+003D</x:v>
      </x:c>
      <x:c r="D205" s="23" t="str">
        <x:v>(C19-'Regression Model'!$B$4)/365.25</x:v>
      </x:c>
    </x:row>
    <x:row r="206">
      <x:c r="A206" s="17" t="str">
        <x:v>Frontier Estimates</x:v>
      </x:c>
      <x:c r="B206" s="17" t="str">
        <x:v>H19</x:v>
      </x:c>
      <x:c r="C206" s="17" t="str">
        <x:v>U+003D</x:v>
      </x:c>
      <x:c r="D206" s="23" t="str">
        <x:v>'Regression Model'!$B$7+'Regression Model'!$B$8*D19+'Regression Model'!$B$9*G19</x:v>
      </x:c>
    </x:row>
    <x:row r="207">
      <x:c r="A207" s="17" t="str">
        <x:v>Frontier Estimates</x:v>
      </x:c>
      <x:c r="B207" s="17" t="str">
        <x:v>I19</x:v>
      </x:c>
      <x:c r="C207" s="17" t="str">
        <x:v>U+003D</x:v>
      </x:c>
      <x:c r="D207" s="23" t="str">
        <x:v>POWER(10,H19)/1E9</x:v>
      </x:c>
    </x:row>
    <x:row r="208">
      <x:c r="A208" s="17" t="str">
        <x:v>Frontier Estimates</x:v>
      </x:c>
      <x:c r="B208" s="17" t="str">
        <x:v>J19</x:v>
      </x:c>
      <x:c r="C208" s="17" t="str">
        <x:v>U+003D</x:v>
      </x:c>
      <x:c r="D208" s="23" t="str">
        <x:v>POWER(10,H19-'Regression Model'!$B$11)/1E9</x:v>
      </x:c>
    </x:row>
    <x:row r="209">
      <x:c r="A209" s="17" t="str">
        <x:v>Frontier Estimates</x:v>
      </x:c>
      <x:c r="B209" s="17" t="str">
        <x:v>K19</x:v>
      </x:c>
      <x:c r="C209" s="17" t="str">
        <x:v>U+003D</x:v>
      </x:c>
      <x:c r="D209" s="23" t="str">
        <x:v>POWER(10,H19+'Regression Model'!$B$11)/1E9</x:v>
      </x:c>
    </x:row>
    <x:row r="210">
      <x:c r="A210" s="17" t="str">
        <x:v>Frontier Estimates</x:v>
      </x:c>
      <x:c r="B210" s="17" t="str">
        <x:v>L19</x:v>
      </x:c>
      <x:c r="C210" s="17" t="str">
        <x:v>U+003D</x:v>
      </x:c>
      <x:c r="D210" s="23" t="str">
        <x:v>POWER(10,'Regression Model'!$B$7+'Regression Model'!$B$8*E19+'Regression Model'!$B$9*G19)/1E9</x:v>
      </x:c>
    </x:row>
    <x:row r="211">
      <x:c r="A211" s="17" t="str">
        <x:v>Frontier Estimates</x:v>
      </x:c>
      <x:c r="B211" s="17" t="str">
        <x:v>M19</x:v>
      </x:c>
      <x:c r="C211" s="17" t="str">
        <x:v>U+003D</x:v>
      </x:c>
      <x:c r="D211" s="23" t="str">
        <x:v>POWER(10,'Regression Model'!$B$7+'Regression Model'!$B$8*F19+'Regression Model'!$B$9*G19)/1E9</x:v>
      </x:c>
    </x:row>
    <x:row r="212">
      <x:c r="A212" s="17" t="str">
        <x:v>Frontier Estimates</x:v>
      </x:c>
      <x:c r="B212" s="17" t="str">
        <x:v>N19</x:v>
      </x:c>
      <x:c r="C212" s="17" t="str">
        <x:v>U+003D</x:v>
      </x:c>
      <x:c r="D212" s="23" t="str">
        <x:v>POWER(10,(D19-'Regression Model'!$B$18-'Regression Model'!$B$20*G19)/'Regression Model'!$B$19)/1E9</x:v>
      </x:c>
    </x:row>
    <x:row r="213">
      <x:c r="A213" s="17" t="str">
        <x:v>Frontier Estimates</x:v>
      </x:c>
      <x:c r="B213" s="17" t="str">
        <x:v>G20</x:v>
      </x:c>
      <x:c r="C213" s="17" t="str">
        <x:v>U+003D</x:v>
      </x:c>
      <x:c r="D213" s="23" t="str">
        <x:v>(C20-'Regression Model'!$B$4)/365.25</x:v>
      </x:c>
    </x:row>
    <x:row r="214">
      <x:c r="A214" s="17" t="str">
        <x:v>Frontier Estimates</x:v>
      </x:c>
      <x:c r="B214" s="17" t="str">
        <x:v>H20</x:v>
      </x:c>
      <x:c r="C214" s="17" t="str">
        <x:v>U+003D</x:v>
      </x:c>
      <x:c r="D214" s="23" t="str">
        <x:v>'Regression Model'!$B$7+'Regression Model'!$B$8*D20+'Regression Model'!$B$9*G20</x:v>
      </x:c>
    </x:row>
    <x:row r="215">
      <x:c r="A215" s="17" t="str">
        <x:v>Frontier Estimates</x:v>
      </x:c>
      <x:c r="B215" s="17" t="str">
        <x:v>I20</x:v>
      </x:c>
      <x:c r="C215" s="17" t="str">
        <x:v>U+003D</x:v>
      </x:c>
      <x:c r="D215" s="23" t="str">
        <x:v>POWER(10,H20)/1E9</x:v>
      </x:c>
    </x:row>
    <x:row r="216">
      <x:c r="A216" s="17" t="str">
        <x:v>Frontier Estimates</x:v>
      </x:c>
      <x:c r="B216" s="17" t="str">
        <x:v>J20</x:v>
      </x:c>
      <x:c r="C216" s="17" t="str">
        <x:v>U+003D</x:v>
      </x:c>
      <x:c r="D216" s="23" t="str">
        <x:v>POWER(10,H20-'Regression Model'!$B$11)/1E9</x:v>
      </x:c>
    </x:row>
    <x:row r="217">
      <x:c r="A217" s="17" t="str">
        <x:v>Frontier Estimates</x:v>
      </x:c>
      <x:c r="B217" s="17" t="str">
        <x:v>K20</x:v>
      </x:c>
      <x:c r="C217" s="17" t="str">
        <x:v>U+003D</x:v>
      </x:c>
      <x:c r="D217" s="23" t="str">
        <x:v>POWER(10,H20+'Regression Model'!$B$11)/1E9</x:v>
      </x:c>
    </x:row>
    <x:row r="218">
      <x:c r="A218" s="17" t="str">
        <x:v>Frontier Estimates</x:v>
      </x:c>
      <x:c r="B218" s="17" t="str">
        <x:v>L20</x:v>
      </x:c>
      <x:c r="C218" s="17" t="str">
        <x:v>U+003D</x:v>
      </x:c>
      <x:c r="D218" s="23" t="str">
        <x:v>POWER(10,'Regression Model'!$B$7+'Regression Model'!$B$8*E20+'Regression Model'!$B$9*G20)/1E9</x:v>
      </x:c>
    </x:row>
    <x:row r="219">
      <x:c r="A219" s="17" t="str">
        <x:v>Frontier Estimates</x:v>
      </x:c>
      <x:c r="B219" s="17" t="str">
        <x:v>M20</x:v>
      </x:c>
      <x:c r="C219" s="17" t="str">
        <x:v>U+003D</x:v>
      </x:c>
      <x:c r="D219" s="23" t="str">
        <x:v>POWER(10,'Regression Model'!$B$7+'Regression Model'!$B$8*F20+'Regression Model'!$B$9*G20)/1E9</x:v>
      </x:c>
    </x:row>
    <x:row r="220">
      <x:c r="A220" s="17" t="str">
        <x:v>Frontier Estimates</x:v>
      </x:c>
      <x:c r="B220" s="17" t="str">
        <x:v>N20</x:v>
      </x:c>
      <x:c r="C220" s="17" t="str">
        <x:v>U+003D</x:v>
      </x:c>
      <x:c r="D220" s="23" t="str">
        <x:v>POWER(10,(D20-'Regression Model'!$B$18-'Regression Model'!$B$20*G20)/'Regression Model'!$B$19)/1E9</x:v>
      </x:c>
    </x:row>
    <x:row r="221">
      <x:c r="A221" s="17" t="str">
        <x:v>Frontier Estimates</x:v>
      </x:c>
      <x:c r="B221" s="17" t="str">
        <x:v>G21</x:v>
      </x:c>
      <x:c r="C221" s="17" t="str">
        <x:v>U+003D</x:v>
      </x:c>
      <x:c r="D221" s="23" t="str">
        <x:v>(C21-'Regression Model'!$B$4)/365.25</x:v>
      </x:c>
    </x:row>
    <x:row r="222">
      <x:c r="A222" s="17" t="str">
        <x:v>Frontier Estimates</x:v>
      </x:c>
      <x:c r="B222" s="17" t="str">
        <x:v>H21</x:v>
      </x:c>
      <x:c r="C222" s="17" t="str">
        <x:v>U+003D</x:v>
      </x:c>
      <x:c r="D222" s="23" t="str">
        <x:v>'Regression Model'!$B$7+'Regression Model'!$B$8*D21+'Regression Model'!$B$9*G21</x:v>
      </x:c>
    </x:row>
    <x:row r="223">
      <x:c r="A223" s="17" t="str">
        <x:v>Frontier Estimates</x:v>
      </x:c>
      <x:c r="B223" s="17" t="str">
        <x:v>I21</x:v>
      </x:c>
      <x:c r="C223" s="17" t="str">
        <x:v>U+003D</x:v>
      </x:c>
      <x:c r="D223" s="23" t="str">
        <x:v>POWER(10,H21)/1E9</x:v>
      </x:c>
    </x:row>
    <x:row r="224">
      <x:c r="A224" s="17" t="str">
        <x:v>Frontier Estimates</x:v>
      </x:c>
      <x:c r="B224" s="17" t="str">
        <x:v>J21</x:v>
      </x:c>
      <x:c r="C224" s="17" t="str">
        <x:v>U+003D</x:v>
      </x:c>
      <x:c r="D224" s="23" t="str">
        <x:v>POWER(10,H21-'Regression Model'!$B$11)/1E9</x:v>
      </x:c>
    </x:row>
    <x:row r="225">
      <x:c r="A225" s="17" t="str">
        <x:v>Frontier Estimates</x:v>
      </x:c>
      <x:c r="B225" s="17" t="str">
        <x:v>K21</x:v>
      </x:c>
      <x:c r="C225" s="17" t="str">
        <x:v>U+003D</x:v>
      </x:c>
      <x:c r="D225" s="23" t="str">
        <x:v>POWER(10,H21+'Regression Model'!$B$11)/1E9</x:v>
      </x:c>
    </x:row>
    <x:row r="226">
      <x:c r="A226" s="17" t="str">
        <x:v>Frontier Estimates</x:v>
      </x:c>
      <x:c r="B226" s="17" t="str">
        <x:v>L21</x:v>
      </x:c>
      <x:c r="C226" s="17" t="str">
        <x:v>U+003D</x:v>
      </x:c>
      <x:c r="D226" s="23" t="str">
        <x:v>POWER(10,'Regression Model'!$B$7+'Regression Model'!$B$8*E21+'Regression Model'!$B$9*G21)/1E9</x:v>
      </x:c>
    </x:row>
    <x:row r="227">
      <x:c r="A227" s="17" t="str">
        <x:v>Frontier Estimates</x:v>
      </x:c>
      <x:c r="B227" s="17" t="str">
        <x:v>M21</x:v>
      </x:c>
      <x:c r="C227" s="17" t="str">
        <x:v>U+003D</x:v>
      </x:c>
      <x:c r="D227" s="23" t="str">
        <x:v>POWER(10,'Regression Model'!$B$7+'Regression Model'!$B$8*F21+'Regression Model'!$B$9*G21)/1E9</x:v>
      </x:c>
    </x:row>
    <x:row r="228">
      <x:c r="A228" s="17" t="str">
        <x:v>Frontier Estimates</x:v>
      </x:c>
      <x:c r="B228" s="17" t="str">
        <x:v>N21</x:v>
      </x:c>
      <x:c r="C228" s="17" t="str">
        <x:v>U+003D</x:v>
      </x:c>
      <x:c r="D228" s="23" t="str">
        <x:v>POWER(10,(D21-'Regression Model'!$B$18-'Regression Model'!$B$20*G21)/'Regression Model'!$B$19)/1E9</x:v>
      </x:c>
    </x:row>
    <x:row r="229">
      <x:c r="A229" s="17" t="str">
        <x:v>Frontier Estimates</x:v>
      </x:c>
      <x:c r="B229" s="17" t="str">
        <x:v>G22</x:v>
      </x:c>
      <x:c r="C229" s="17" t="str">
        <x:v>U+003D</x:v>
      </x:c>
      <x:c r="D229" s="23" t="str">
        <x:v>(C22-'Regression Model'!$B$4)/365.25</x:v>
      </x:c>
    </x:row>
    <x:row r="230">
      <x:c r="A230" s="17" t="str">
        <x:v>Frontier Estimates</x:v>
      </x:c>
      <x:c r="B230" s="17" t="str">
        <x:v>H22</x:v>
      </x:c>
      <x:c r="C230" s="17" t="str">
        <x:v>U+003D</x:v>
      </x:c>
      <x:c r="D230" s="23" t="str">
        <x:v>'Regression Model'!$B$7+'Regression Model'!$B$8*D22+'Regression Model'!$B$9*G22</x:v>
      </x:c>
    </x:row>
    <x:row r="231">
      <x:c r="A231" s="17" t="str">
        <x:v>Frontier Estimates</x:v>
      </x:c>
      <x:c r="B231" s="17" t="str">
        <x:v>I22</x:v>
      </x:c>
      <x:c r="C231" s="17" t="str">
        <x:v>U+003D</x:v>
      </x:c>
      <x:c r="D231" s="23" t="str">
        <x:v>POWER(10,H22)/1E9</x:v>
      </x:c>
    </x:row>
    <x:row r="232">
      <x:c r="A232" s="17" t="str">
        <x:v>Frontier Estimates</x:v>
      </x:c>
      <x:c r="B232" s="17" t="str">
        <x:v>J22</x:v>
      </x:c>
      <x:c r="C232" s="17" t="str">
        <x:v>U+003D</x:v>
      </x:c>
      <x:c r="D232" s="23" t="str">
        <x:v>POWER(10,H22-'Regression Model'!$B$11)/1E9</x:v>
      </x:c>
    </x:row>
    <x:row r="233">
      <x:c r="A233" s="17" t="str">
        <x:v>Frontier Estimates</x:v>
      </x:c>
      <x:c r="B233" s="17" t="str">
        <x:v>K22</x:v>
      </x:c>
      <x:c r="C233" s="17" t="str">
        <x:v>U+003D</x:v>
      </x:c>
      <x:c r="D233" s="23" t="str">
        <x:v>POWER(10,H22+'Regression Model'!$B$11)/1E9</x:v>
      </x:c>
    </x:row>
    <x:row r="234">
      <x:c r="A234" s="17" t="str">
        <x:v>Frontier Estimates</x:v>
      </x:c>
      <x:c r="B234" s="17" t="str">
        <x:v>L22</x:v>
      </x:c>
      <x:c r="C234" s="17" t="str">
        <x:v>U+003D</x:v>
      </x:c>
      <x:c r="D234" s="23" t="str">
        <x:v>POWER(10,'Regression Model'!$B$7+'Regression Model'!$B$8*E22+'Regression Model'!$B$9*G22)/1E9</x:v>
      </x:c>
    </x:row>
    <x:row r="235">
      <x:c r="A235" s="17" t="str">
        <x:v>Frontier Estimates</x:v>
      </x:c>
      <x:c r="B235" s="17" t="str">
        <x:v>M22</x:v>
      </x:c>
      <x:c r="C235" s="17" t="str">
        <x:v>U+003D</x:v>
      </x:c>
      <x:c r="D235" s="23" t="str">
        <x:v>POWER(10,'Regression Model'!$B$7+'Regression Model'!$B$8*F22+'Regression Model'!$B$9*G22)/1E9</x:v>
      </x:c>
    </x:row>
    <x:row r="236">
      <x:c r="A236" s="17" t="str">
        <x:v>Frontier Estimates</x:v>
      </x:c>
      <x:c r="B236" s="17" t="str">
        <x:v>N22</x:v>
      </x:c>
      <x:c r="C236" s="17" t="str">
        <x:v>U+003D</x:v>
      </x:c>
      <x:c r="D236" s="23" t="str">
        <x:v>POWER(10,(D22-'Regression Model'!$B$18-'Regression Model'!$B$20*G22)/'Regression Model'!$B$19)/1E9</x:v>
      </x:c>
    </x:row>
    <x:row r="237">
      <x:c r="A237" s="17" t="str">
        <x:v>Frontier Estimates</x:v>
      </x:c>
      <x:c r="B237" s="17" t="str">
        <x:v>G23</x:v>
      </x:c>
      <x:c r="C237" s="17" t="str">
        <x:v>U+003D</x:v>
      </x:c>
      <x:c r="D237" s="23" t="str">
        <x:v>(C23-'Regression Model'!$B$4)/365.25</x:v>
      </x:c>
    </x:row>
    <x:row r="238">
      <x:c r="A238" s="17" t="str">
        <x:v>Frontier Estimates</x:v>
      </x:c>
      <x:c r="B238" s="17" t="str">
        <x:v>H23</x:v>
      </x:c>
      <x:c r="C238" s="17" t="str">
        <x:v>U+003D</x:v>
      </x:c>
      <x:c r="D238" s="23" t="str">
        <x:v>'Regression Model'!$B$7+'Regression Model'!$B$8*D23+'Regression Model'!$B$9*G23</x:v>
      </x:c>
    </x:row>
    <x:row r="239">
      <x:c r="A239" s="17" t="str">
        <x:v>Frontier Estimates</x:v>
      </x:c>
      <x:c r="B239" s="17" t="str">
        <x:v>I23</x:v>
      </x:c>
      <x:c r="C239" s="17" t="str">
        <x:v>U+003D</x:v>
      </x:c>
      <x:c r="D239" s="23" t="str">
        <x:v>POWER(10,H23)/1E9</x:v>
      </x:c>
    </x:row>
    <x:row r="240">
      <x:c r="A240" s="17" t="str">
        <x:v>Frontier Estimates</x:v>
      </x:c>
      <x:c r="B240" s="17" t="str">
        <x:v>J23</x:v>
      </x:c>
      <x:c r="C240" s="17" t="str">
        <x:v>U+003D</x:v>
      </x:c>
      <x:c r="D240" s="23" t="str">
        <x:v>POWER(10,H23-'Regression Model'!$B$11)/1E9</x:v>
      </x:c>
    </x:row>
    <x:row r="241">
      <x:c r="A241" s="17" t="str">
        <x:v>Frontier Estimates</x:v>
      </x:c>
      <x:c r="B241" s="17" t="str">
        <x:v>K23</x:v>
      </x:c>
      <x:c r="C241" s="17" t="str">
        <x:v>U+003D</x:v>
      </x:c>
      <x:c r="D241" s="23" t="str">
        <x:v>POWER(10,H23+'Regression Model'!$B$11)/1E9</x:v>
      </x:c>
    </x:row>
    <x:row r="242">
      <x:c r="A242" s="17" t="str">
        <x:v>Frontier Estimates</x:v>
      </x:c>
      <x:c r="B242" s="17" t="str">
        <x:v>L23</x:v>
      </x:c>
      <x:c r="C242" s="17" t="str">
        <x:v>U+003D</x:v>
      </x:c>
      <x:c r="D242" s="23" t="str">
        <x:v>POWER(10,'Regression Model'!$B$7+'Regression Model'!$B$8*E23+'Regression Model'!$B$9*G23)/1E9</x:v>
      </x:c>
    </x:row>
    <x:row r="243">
      <x:c r="A243" s="17" t="str">
        <x:v>Frontier Estimates</x:v>
      </x:c>
      <x:c r="B243" s="17" t="str">
        <x:v>M23</x:v>
      </x:c>
      <x:c r="C243" s="17" t="str">
        <x:v>U+003D</x:v>
      </x:c>
      <x:c r="D243" s="23" t="str">
        <x:v>POWER(10,'Regression Model'!$B$7+'Regression Model'!$B$8*F23+'Regression Model'!$B$9*G23)/1E9</x:v>
      </x:c>
    </x:row>
    <x:row r="244">
      <x:c r="A244" s="17" t="str">
        <x:v>Frontier Estimates</x:v>
      </x:c>
      <x:c r="B244" s="17" t="str">
        <x:v>N23</x:v>
      </x:c>
      <x:c r="C244" s="17" t="str">
        <x:v>U+003D</x:v>
      </x:c>
      <x:c r="D244" s="23" t="str">
        <x:v>POWER(10,(D23-'Regression Model'!$B$18-'Regression Model'!$B$20*G23)/'Regression Model'!$B$19)/1E9</x:v>
      </x:c>
    </x:row>
    <x:row r="245">
      <x:c r="A245" s="17" t="str">
        <x:v>Frontier Estimates</x:v>
      </x:c>
      <x:c r="B245" s="17" t="str">
        <x:v>G24</x:v>
      </x:c>
      <x:c r="C245" s="17" t="str">
        <x:v>U+003D</x:v>
      </x:c>
      <x:c r="D245" s="23" t="str">
        <x:v>(C24-'Regression Model'!$B$4)/365.25</x:v>
      </x:c>
    </x:row>
    <x:row r="246">
      <x:c r="A246" s="17" t="str">
        <x:v>Frontier Estimates</x:v>
      </x:c>
      <x:c r="B246" s="17" t="str">
        <x:v>H24</x:v>
      </x:c>
      <x:c r="C246" s="17" t="str">
        <x:v>U+003D</x:v>
      </x:c>
      <x:c r="D246" s="23" t="str">
        <x:v>'Regression Model'!$B$7+'Regression Model'!$B$8*D24+'Regression Model'!$B$9*G24</x:v>
      </x:c>
    </x:row>
    <x:row r="247">
      <x:c r="A247" s="17" t="str">
        <x:v>Frontier Estimates</x:v>
      </x:c>
      <x:c r="B247" s="17" t="str">
        <x:v>I24</x:v>
      </x:c>
      <x:c r="C247" s="17" t="str">
        <x:v>U+003D</x:v>
      </x:c>
      <x:c r="D247" s="23" t="str">
        <x:v>POWER(10,H24)/1E9</x:v>
      </x:c>
    </x:row>
    <x:row r="248">
      <x:c r="A248" s="17" t="str">
        <x:v>Frontier Estimates</x:v>
      </x:c>
      <x:c r="B248" s="17" t="str">
        <x:v>J24</x:v>
      </x:c>
      <x:c r="C248" s="17" t="str">
        <x:v>U+003D</x:v>
      </x:c>
      <x:c r="D248" s="23" t="str">
        <x:v>POWER(10,H24-'Regression Model'!$B$11)/1E9</x:v>
      </x:c>
    </x:row>
    <x:row r="249">
      <x:c r="A249" s="17" t="str">
        <x:v>Frontier Estimates</x:v>
      </x:c>
      <x:c r="B249" s="17" t="str">
        <x:v>K24</x:v>
      </x:c>
      <x:c r="C249" s="17" t="str">
        <x:v>U+003D</x:v>
      </x:c>
      <x:c r="D249" s="23" t="str">
        <x:v>POWER(10,H24+'Regression Model'!$B$11)/1E9</x:v>
      </x:c>
    </x:row>
    <x:row r="250">
      <x:c r="A250" s="17" t="str">
        <x:v>Frontier Estimates</x:v>
      </x:c>
      <x:c r="B250" s="17" t="str">
        <x:v>L24</x:v>
      </x:c>
      <x:c r="C250" s="17" t="str">
        <x:v>U+003D</x:v>
      </x:c>
      <x:c r="D250" s="23" t="str">
        <x:v>POWER(10,'Regression Model'!$B$7+'Regression Model'!$B$8*E24+'Regression Model'!$B$9*G24)/1E9</x:v>
      </x:c>
    </x:row>
    <x:row r="251">
      <x:c r="A251" s="17" t="str">
        <x:v>Frontier Estimates</x:v>
      </x:c>
      <x:c r="B251" s="17" t="str">
        <x:v>M24</x:v>
      </x:c>
      <x:c r="C251" s="17" t="str">
        <x:v>U+003D</x:v>
      </x:c>
      <x:c r="D251" s="23" t="str">
        <x:v>POWER(10,'Regression Model'!$B$7+'Regression Model'!$B$8*F24+'Regression Model'!$B$9*G24)/1E9</x:v>
      </x:c>
    </x:row>
    <x:row r="252">
      <x:c r="A252" s="17" t="str">
        <x:v>Frontier Estimates</x:v>
      </x:c>
      <x:c r="B252" s="17" t="str">
        <x:v>N24</x:v>
      </x:c>
      <x:c r="C252" s="17" t="str">
        <x:v>U+003D</x:v>
      </x:c>
      <x:c r="D252" s="23" t="str">
        <x:v>POWER(10,(D24-'Regression Model'!$B$18-'Regression Model'!$B$20*G24)/'Regression Model'!$B$19)/1E9</x:v>
      </x:c>
    </x:row>
    <x:row r="253">
      <x:c r="A253" s="17" t="str">
        <x:v>Frontier Estimates</x:v>
      </x:c>
      <x:c r="B253" s="17" t="str">
        <x:v>G25</x:v>
      </x:c>
      <x:c r="C253" s="17" t="str">
        <x:v>U+003D</x:v>
      </x:c>
      <x:c r="D253" s="23" t="str">
        <x:v>(C25-'Regression Model'!$B$4)/365.25</x:v>
      </x:c>
    </x:row>
    <x:row r="254">
      <x:c r="A254" s="17" t="str">
        <x:v>Frontier Estimates</x:v>
      </x:c>
      <x:c r="B254" s="17" t="str">
        <x:v>H25</x:v>
      </x:c>
      <x:c r="C254" s="17" t="str">
        <x:v>U+003D</x:v>
      </x:c>
      <x:c r="D254" s="23" t="str">
        <x:v>'Regression Model'!$B$7+'Regression Model'!$B$8*D25+'Regression Model'!$B$9*G25</x:v>
      </x:c>
    </x:row>
    <x:row r="255">
      <x:c r="A255" s="17" t="str">
        <x:v>Frontier Estimates</x:v>
      </x:c>
      <x:c r="B255" s="17" t="str">
        <x:v>I25</x:v>
      </x:c>
      <x:c r="C255" s="17" t="str">
        <x:v>U+003D</x:v>
      </x:c>
      <x:c r="D255" s="23" t="str">
        <x:v>POWER(10,H25)/1E9</x:v>
      </x:c>
    </x:row>
    <x:row r="256">
      <x:c r="A256" s="17" t="str">
        <x:v>Frontier Estimates</x:v>
      </x:c>
      <x:c r="B256" s="17" t="str">
        <x:v>J25</x:v>
      </x:c>
      <x:c r="C256" s="17" t="str">
        <x:v>U+003D</x:v>
      </x:c>
      <x:c r="D256" s="23" t="str">
        <x:v>POWER(10,H25-'Regression Model'!$B$11)/1E9</x:v>
      </x:c>
    </x:row>
    <x:row r="257">
      <x:c r="A257" s="17" t="str">
        <x:v>Frontier Estimates</x:v>
      </x:c>
      <x:c r="B257" s="17" t="str">
        <x:v>K25</x:v>
      </x:c>
      <x:c r="C257" s="17" t="str">
        <x:v>U+003D</x:v>
      </x:c>
      <x:c r="D257" s="23" t="str">
        <x:v>POWER(10,H25+'Regression Model'!$B$11)/1E9</x:v>
      </x:c>
    </x:row>
    <x:row r="258">
      <x:c r="A258" s="17" t="str">
        <x:v>Frontier Estimates</x:v>
      </x:c>
      <x:c r="B258" s="17" t="str">
        <x:v>L25</x:v>
      </x:c>
      <x:c r="C258" s="17" t="str">
        <x:v>U+003D</x:v>
      </x:c>
      <x:c r="D258" s="23" t="str">
        <x:v>POWER(10,'Regression Model'!$B$7+'Regression Model'!$B$8*E25+'Regression Model'!$B$9*G25)/1E9</x:v>
      </x:c>
    </x:row>
    <x:row r="259">
      <x:c r="A259" s="17" t="str">
        <x:v>Frontier Estimates</x:v>
      </x:c>
      <x:c r="B259" s="17" t="str">
        <x:v>M25</x:v>
      </x:c>
      <x:c r="C259" s="17" t="str">
        <x:v>U+003D</x:v>
      </x:c>
      <x:c r="D259" s="23" t="str">
        <x:v>POWER(10,'Regression Model'!$B$7+'Regression Model'!$B$8*F25+'Regression Model'!$B$9*G25)/1E9</x:v>
      </x:c>
    </x:row>
    <x:row r="260">
      <x:c r="A260" s="17" t="str">
        <x:v>Frontier Estimates</x:v>
      </x:c>
      <x:c r="B260" s="17" t="str">
        <x:v>N25</x:v>
      </x:c>
      <x:c r="C260" s="17" t="str">
        <x:v>U+003D</x:v>
      </x:c>
      <x:c r="D260" s="23" t="str">
        <x:v>POWER(10,(D25-'Regression Model'!$B$18-'Regression Model'!$B$20*G25)/'Regression Model'!$B$19)/1E9</x:v>
      </x:c>
    </x:row>
    <x:row r="261">
      <x:c r="A261" s="17" t="str">
        <x:v>Frontier Estimates</x:v>
      </x:c>
      <x:c r="B261" s="17" t="str">
        <x:v>G26</x:v>
      </x:c>
      <x:c r="C261" s="17" t="str">
        <x:v>U+003D</x:v>
      </x:c>
      <x:c r="D261" s="23" t="str">
        <x:v>(C26-'Regression Model'!$B$4)/365.25</x:v>
      </x:c>
    </x:row>
    <x:row r="262">
      <x:c r="A262" s="17" t="str">
        <x:v>Frontier Estimates</x:v>
      </x:c>
      <x:c r="B262" s="17" t="str">
        <x:v>H26</x:v>
      </x:c>
      <x:c r="C262" s="17" t="str">
        <x:v>U+003D</x:v>
      </x:c>
      <x:c r="D262" s="23" t="str">
        <x:v>'Regression Model'!$B$7+'Regression Model'!$B$8*D26+'Regression Model'!$B$9*G26</x:v>
      </x:c>
    </x:row>
    <x:row r="263">
      <x:c r="A263" s="17" t="str">
        <x:v>Frontier Estimates</x:v>
      </x:c>
      <x:c r="B263" s="17" t="str">
        <x:v>I26</x:v>
      </x:c>
      <x:c r="C263" s="17" t="str">
        <x:v>U+003D</x:v>
      </x:c>
      <x:c r="D263" s="23" t="str">
        <x:v>POWER(10,H26)/1E9</x:v>
      </x:c>
    </x:row>
    <x:row r="264">
      <x:c r="A264" s="17" t="str">
        <x:v>Frontier Estimates</x:v>
      </x:c>
      <x:c r="B264" s="17" t="str">
        <x:v>J26</x:v>
      </x:c>
      <x:c r="C264" s="17" t="str">
        <x:v>U+003D</x:v>
      </x:c>
      <x:c r="D264" s="23" t="str">
        <x:v>POWER(10,H26-'Regression Model'!$B$11)/1E9</x:v>
      </x:c>
    </x:row>
    <x:row r="265">
      <x:c r="A265" s="17" t="str">
        <x:v>Frontier Estimates</x:v>
      </x:c>
      <x:c r="B265" s="17" t="str">
        <x:v>K26</x:v>
      </x:c>
      <x:c r="C265" s="17" t="str">
        <x:v>U+003D</x:v>
      </x:c>
      <x:c r="D265" s="23" t="str">
        <x:v>POWER(10,H26+'Regression Model'!$B$11)/1E9</x:v>
      </x:c>
    </x:row>
    <x:row r="266">
      <x:c r="A266" s="17" t="str">
        <x:v>Frontier Estimates</x:v>
      </x:c>
      <x:c r="B266" s="17" t="str">
        <x:v>L26</x:v>
      </x:c>
      <x:c r="C266" s="17" t="str">
        <x:v>U+003D</x:v>
      </x:c>
      <x:c r="D266" s="23" t="str">
        <x:v>POWER(10,'Regression Model'!$B$7+'Regression Model'!$B$8*E26+'Regression Model'!$B$9*G26)/1E9</x:v>
      </x:c>
    </x:row>
    <x:row r="267">
      <x:c r="A267" s="17" t="str">
        <x:v>Frontier Estimates</x:v>
      </x:c>
      <x:c r="B267" s="17" t="str">
        <x:v>M26</x:v>
      </x:c>
      <x:c r="C267" s="17" t="str">
        <x:v>U+003D</x:v>
      </x:c>
      <x:c r="D267" s="23" t="str">
        <x:v>POWER(10,'Regression Model'!$B$7+'Regression Model'!$B$8*F26+'Regression Model'!$B$9*G26)/1E9</x:v>
      </x:c>
    </x:row>
    <x:row r="268">
      <x:c r="A268" s="17" t="str">
        <x:v>Frontier Estimates</x:v>
      </x:c>
      <x:c r="B268" s="17" t="str">
        <x:v>N26</x:v>
      </x:c>
      <x:c r="C268" s="17" t="str">
        <x:v>U+003D</x:v>
      </x:c>
      <x:c r="D268" s="23" t="str">
        <x:v>POWER(10,(D26-'Regression Model'!$B$18-'Regression Model'!$B$20*G26)/'Regression Model'!$B$19)/1E9</x:v>
      </x:c>
    </x:row>
    <x:row r="269">
      <x:c r="A269" s="17" t="str">
        <x:v>Frontier Estimates</x:v>
      </x:c>
      <x:c r="B269" s="17" t="str">
        <x:v>G27</x:v>
      </x:c>
      <x:c r="C269" s="17" t="str">
        <x:v>U+003D</x:v>
      </x:c>
      <x:c r="D269" s="23" t="str">
        <x:v>(C27-'Regression Model'!$B$4)/365.25</x:v>
      </x:c>
    </x:row>
    <x:row r="270">
      <x:c r="A270" s="17" t="str">
        <x:v>Frontier Estimates</x:v>
      </x:c>
      <x:c r="B270" s="17" t="str">
        <x:v>H27</x:v>
      </x:c>
      <x:c r="C270" s="17" t="str">
        <x:v>U+003D</x:v>
      </x:c>
      <x:c r="D270" s="23" t="str">
        <x:v>'Regression Model'!$B$7+'Regression Model'!$B$8*D27+'Regression Model'!$B$9*G27</x:v>
      </x:c>
    </x:row>
    <x:row r="271">
      <x:c r="A271" s="17" t="str">
        <x:v>Frontier Estimates</x:v>
      </x:c>
      <x:c r="B271" s="17" t="str">
        <x:v>I27</x:v>
      </x:c>
      <x:c r="C271" s="17" t="str">
        <x:v>U+003D</x:v>
      </x:c>
      <x:c r="D271" s="23" t="str">
        <x:v>POWER(10,H27)/1E9</x:v>
      </x:c>
    </x:row>
    <x:row r="272">
      <x:c r="A272" s="17" t="str">
        <x:v>Frontier Estimates</x:v>
      </x:c>
      <x:c r="B272" s="17" t="str">
        <x:v>J27</x:v>
      </x:c>
      <x:c r="C272" s="17" t="str">
        <x:v>U+003D</x:v>
      </x:c>
      <x:c r="D272" s="23" t="str">
        <x:v>POWER(10,H27-'Regression Model'!$B$11)/1E9</x:v>
      </x:c>
    </x:row>
    <x:row r="273">
      <x:c r="A273" s="17" t="str">
        <x:v>Frontier Estimates</x:v>
      </x:c>
      <x:c r="B273" s="17" t="str">
        <x:v>K27</x:v>
      </x:c>
      <x:c r="C273" s="17" t="str">
        <x:v>U+003D</x:v>
      </x:c>
      <x:c r="D273" s="23" t="str">
        <x:v>POWER(10,H27+'Regression Model'!$B$11)/1E9</x:v>
      </x:c>
    </x:row>
    <x:row r="274">
      <x:c r="A274" s="17" t="str">
        <x:v>Frontier Estimates</x:v>
      </x:c>
      <x:c r="B274" s="17" t="str">
        <x:v>L27</x:v>
      </x:c>
      <x:c r="C274" s="17" t="str">
        <x:v>U+003D</x:v>
      </x:c>
      <x:c r="D274" s="23" t="str">
        <x:v>POWER(10,'Regression Model'!$B$7+'Regression Model'!$B$8*E27+'Regression Model'!$B$9*G27)/1E9</x:v>
      </x:c>
    </x:row>
    <x:row r="275">
      <x:c r="A275" s="17" t="str">
        <x:v>Frontier Estimates</x:v>
      </x:c>
      <x:c r="B275" s="17" t="str">
        <x:v>M27</x:v>
      </x:c>
      <x:c r="C275" s="17" t="str">
        <x:v>U+003D</x:v>
      </x:c>
      <x:c r="D275" s="23" t="str">
        <x:v>POWER(10,'Regression Model'!$B$7+'Regression Model'!$B$8*F27+'Regression Model'!$B$9*G27)/1E9</x:v>
      </x:c>
    </x:row>
    <x:row r="276">
      <x:c r="A276" s="17" t="str">
        <x:v>Frontier Estimates</x:v>
      </x:c>
      <x:c r="B276" s="17" t="str">
        <x:v>N27</x:v>
      </x:c>
      <x:c r="C276" s="17" t="str">
        <x:v>U+003D</x:v>
      </x:c>
      <x:c r="D276" s="23" t="str">
        <x:v>POWER(10,(D27-'Regression Model'!$B$18-'Regression Model'!$B$20*G27)/'Regression Model'!$B$19)/1E9</x:v>
      </x:c>
    </x:row>
    <x:row r="277">
      <x:c r="A277" s="17" t="str">
        <x:v>Open Models 12mo</x:v>
      </x:c>
      <x:c r="B277" s="17" t="str">
        <x:v>J2</x:v>
      </x:c>
      <x:c r="C277" s="17" t="str">
        <x:v>U+003D</x:v>
      </x:c>
      <x:c r="D277" s="23" t="str">
        <x:v>LOG10(H2*1E9)</x:v>
      </x:c>
    </x:row>
    <x:row r="278">
      <x:c r="A278" s="17" t="str">
        <x:v>Open Models 12mo</x:v>
      </x:c>
      <x:c r="B278" s="17" t="str">
        <x:v>K2</x:v>
      </x:c>
      <x:c r="C278" s="17" t="str">
        <x:v>U+003D</x:v>
      </x:c>
      <x:c r="D278" s="23" t="str">
        <x:v>(C2-'Regression Model'!$B$4)/365.25</x:v>
      </x:c>
    </x:row>
    <x:row r="279">
      <x:c r="A279" s="17" t="str">
        <x:v>Open Models 12mo</x:v>
      </x:c>
      <x:c r="B279" s="17" t="str">
        <x:v>L2</x:v>
      </x:c>
      <x:c r="C279" s="17" t="str">
        <x:v>U+003D</x:v>
      </x:c>
      <x:c r="D279" s="23" t="str">
        <x:v>IFERROR(1/(((G2-F2)/3.92)^2),1)</x:v>
      </x:c>
    </x:row>
    <x:row r="280">
      <x:c r="A280" s="17" t="str">
        <x:v>Open Models 12mo</x:v>
      </x:c>
      <x:c r="B280" s="17" t="str">
        <x:v>J3</x:v>
      </x:c>
      <x:c r="C280" s="17" t="str">
        <x:v>U+003D</x:v>
      </x:c>
      <x:c r="D280" s="23" t="str">
        <x:v>LOG10(H3*1E9)</x:v>
      </x:c>
    </x:row>
    <x:row r="281">
      <x:c r="A281" s="17" t="str">
        <x:v>Open Models 12mo</x:v>
      </x:c>
      <x:c r="B281" s="17" t="str">
        <x:v>K3</x:v>
      </x:c>
      <x:c r="C281" s="17" t="str">
        <x:v>U+003D</x:v>
      </x:c>
      <x:c r="D281" s="23" t="str">
        <x:v>(C3-'Regression Model'!$B$4)/365.25</x:v>
      </x:c>
    </x:row>
    <x:row r="282">
      <x:c r="A282" s="17" t="str">
        <x:v>Open Models 12mo</x:v>
      </x:c>
      <x:c r="B282" s="17" t="str">
        <x:v>L3</x:v>
      </x:c>
      <x:c r="C282" s="17" t="str">
        <x:v>U+003D</x:v>
      </x:c>
      <x:c r="D282" s="23" t="str">
        <x:v>IFERROR(1/(((G3-F3)/3.92)^2),1)</x:v>
      </x:c>
    </x:row>
    <x:row r="283">
      <x:c r="A283" s="17" t="str">
        <x:v>Open Models 12mo</x:v>
      </x:c>
      <x:c r="B283" s="17" t="str">
        <x:v>J4</x:v>
      </x:c>
      <x:c r="C283" s="17" t="str">
        <x:v>U+003D</x:v>
      </x:c>
      <x:c r="D283" s="23" t="str">
        <x:v>LOG10(H4*1E9)</x:v>
      </x:c>
    </x:row>
    <x:row r="284">
      <x:c r="A284" s="17" t="str">
        <x:v>Open Models 12mo</x:v>
      </x:c>
      <x:c r="B284" s="17" t="str">
        <x:v>K4</x:v>
      </x:c>
      <x:c r="C284" s="17" t="str">
        <x:v>U+003D</x:v>
      </x:c>
      <x:c r="D284" s="23" t="str">
        <x:v>(C4-'Regression Model'!$B$4)/365.25</x:v>
      </x:c>
    </x:row>
    <x:row r="285">
      <x:c r="A285" s="17" t="str">
        <x:v>Open Models 12mo</x:v>
      </x:c>
      <x:c r="B285" s="17" t="str">
        <x:v>L4</x:v>
      </x:c>
      <x:c r="C285" s="17" t="str">
        <x:v>U+003D</x:v>
      </x:c>
      <x:c r="D285" s="23" t="str">
        <x:v>IFERROR(1/(((G4-F4)/3.92)^2),1)</x:v>
      </x:c>
    </x:row>
    <x:row r="286">
      <x:c r="A286" s="17" t="str">
        <x:v>Open Models 12mo</x:v>
      </x:c>
      <x:c r="B286" s="17" t="str">
        <x:v>J5</x:v>
      </x:c>
      <x:c r="C286" s="17" t="str">
        <x:v>U+003D</x:v>
      </x:c>
      <x:c r="D286" s="23" t="str">
        <x:v>LOG10(H5*1E9)</x:v>
      </x:c>
    </x:row>
    <x:row r="287">
      <x:c r="A287" s="17" t="str">
        <x:v>Open Models 12mo</x:v>
      </x:c>
      <x:c r="B287" s="17" t="str">
        <x:v>K5</x:v>
      </x:c>
      <x:c r="C287" s="17" t="str">
        <x:v>U+003D</x:v>
      </x:c>
      <x:c r="D287" s="23" t="str">
        <x:v>(C5-'Regression Model'!$B$4)/365.25</x:v>
      </x:c>
    </x:row>
    <x:row r="288">
      <x:c r="A288" s="17" t="str">
        <x:v>Open Models 12mo</x:v>
      </x:c>
      <x:c r="B288" s="17" t="str">
        <x:v>L5</x:v>
      </x:c>
      <x:c r="C288" s="17" t="str">
        <x:v>U+003D</x:v>
      </x:c>
      <x:c r="D288" s="23" t="str">
        <x:v>IFERROR(1/(((G5-F5)/3.92)^2),1)</x:v>
      </x:c>
    </x:row>
    <x:row r="289">
      <x:c r="A289" s="17" t="str">
        <x:v>Open Models 12mo</x:v>
      </x:c>
      <x:c r="B289" s="17" t="str">
        <x:v>J6</x:v>
      </x:c>
      <x:c r="C289" s="17" t="str">
        <x:v>U+003D</x:v>
      </x:c>
      <x:c r="D289" s="23" t="str">
        <x:v>LOG10(H6*1E9)</x:v>
      </x:c>
    </x:row>
    <x:row r="290">
      <x:c r="A290" s="17" t="str">
        <x:v>Open Models 12mo</x:v>
      </x:c>
      <x:c r="B290" s="17" t="str">
        <x:v>K6</x:v>
      </x:c>
      <x:c r="C290" s="17" t="str">
        <x:v>U+003D</x:v>
      </x:c>
      <x:c r="D290" s="23" t="str">
        <x:v>(C6-'Regression Model'!$B$4)/365.25</x:v>
      </x:c>
    </x:row>
    <x:row r="291">
      <x:c r="A291" s="17" t="str">
        <x:v>Open Models 12mo</x:v>
      </x:c>
      <x:c r="B291" s="17" t="str">
        <x:v>L6</x:v>
      </x:c>
      <x:c r="C291" s="17" t="str">
        <x:v>U+003D</x:v>
      </x:c>
      <x:c r="D291" s="23" t="str">
        <x:v>IFERROR(1/(((G6-F6)/3.92)^2),1)</x:v>
      </x:c>
    </x:row>
    <x:row r="292">
      <x:c r="A292" s="17" t="str">
        <x:v>Open Models 12mo</x:v>
      </x:c>
      <x:c r="B292" s="17" t="str">
        <x:v>J7</x:v>
      </x:c>
      <x:c r="C292" s="17" t="str">
        <x:v>U+003D</x:v>
      </x:c>
      <x:c r="D292" s="23" t="str">
        <x:v>LOG10(H7*1E9)</x:v>
      </x:c>
    </x:row>
    <x:row r="293">
      <x:c r="A293" s="17" t="str">
        <x:v>Open Models 12mo</x:v>
      </x:c>
      <x:c r="B293" s="17" t="str">
        <x:v>K7</x:v>
      </x:c>
      <x:c r="C293" s="17" t="str">
        <x:v>U+003D</x:v>
      </x:c>
      <x:c r="D293" s="23" t="str">
        <x:v>(C7-'Regression Model'!$B$4)/365.25</x:v>
      </x:c>
    </x:row>
    <x:row r="294">
      <x:c r="A294" s="17" t="str">
        <x:v>Open Models 12mo</x:v>
      </x:c>
      <x:c r="B294" s="17" t="str">
        <x:v>L7</x:v>
      </x:c>
      <x:c r="C294" s="17" t="str">
        <x:v>U+003D</x:v>
      </x:c>
      <x:c r="D294" s="23" t="str">
        <x:v>IFERROR(1/(((G7-F7)/3.92)^2),1)</x:v>
      </x:c>
    </x:row>
    <x:row r="295">
      <x:c r="A295" s="17" t="str">
        <x:v>Open Models 12mo</x:v>
      </x:c>
      <x:c r="B295" s="17" t="str">
        <x:v>J8</x:v>
      </x:c>
      <x:c r="C295" s="17" t="str">
        <x:v>U+003D</x:v>
      </x:c>
      <x:c r="D295" s="23" t="str">
        <x:v>LOG10(H8*1E9)</x:v>
      </x:c>
    </x:row>
    <x:row r="296">
      <x:c r="A296" s="17" t="str">
        <x:v>Open Models 12mo</x:v>
      </x:c>
      <x:c r="B296" s="17" t="str">
        <x:v>K8</x:v>
      </x:c>
      <x:c r="C296" s="17" t="str">
        <x:v>U+003D</x:v>
      </x:c>
      <x:c r="D296" s="23" t="str">
        <x:v>(C8-'Regression Model'!$B$4)/365.25</x:v>
      </x:c>
    </x:row>
    <x:row r="297">
      <x:c r="A297" s="17" t="str">
        <x:v>Open Models 12mo</x:v>
      </x:c>
      <x:c r="B297" s="17" t="str">
        <x:v>L8</x:v>
      </x:c>
      <x:c r="C297" s="17" t="str">
        <x:v>U+003D</x:v>
      </x:c>
      <x:c r="D297" s="23" t="str">
        <x:v>IFERROR(1/(((G8-F8)/3.92)^2),1)</x:v>
      </x:c>
    </x:row>
    <x:row r="298">
      <x:c r="A298" s="17" t="str">
        <x:v>Open Models 12mo</x:v>
      </x:c>
      <x:c r="B298" s="17" t="str">
        <x:v>J9</x:v>
      </x:c>
      <x:c r="C298" s="17" t="str">
        <x:v>U+003D</x:v>
      </x:c>
      <x:c r="D298" s="23" t="str">
        <x:v>LOG10(H9*1E9)</x:v>
      </x:c>
    </x:row>
    <x:row r="299">
      <x:c r="A299" s="17" t="str">
        <x:v>Open Models 12mo</x:v>
      </x:c>
      <x:c r="B299" s="17" t="str">
        <x:v>K9</x:v>
      </x:c>
      <x:c r="C299" s="17" t="str">
        <x:v>U+003D</x:v>
      </x:c>
      <x:c r="D299" s="23" t="str">
        <x:v>(C9-'Regression Model'!$B$4)/365.25</x:v>
      </x:c>
    </x:row>
    <x:row r="300">
      <x:c r="A300" s="17" t="str">
        <x:v>Open Models 12mo</x:v>
      </x:c>
      <x:c r="B300" s="17" t="str">
        <x:v>L9</x:v>
      </x:c>
      <x:c r="C300" s="17" t="str">
        <x:v>U+003D</x:v>
      </x:c>
      <x:c r="D300" s="23" t="str">
        <x:v>IFERROR(1/(((G9-F9)/3.92)^2),1)</x:v>
      </x:c>
    </x:row>
    <x:row r="301">
      <x:c r="A301" s="17" t="str">
        <x:v>Open Models 12mo</x:v>
      </x:c>
      <x:c r="B301" s="17" t="str">
        <x:v>J10</x:v>
      </x:c>
      <x:c r="C301" s="17" t="str">
        <x:v>U+003D</x:v>
      </x:c>
      <x:c r="D301" s="23" t="str">
        <x:v>LOG10(H10*1E9)</x:v>
      </x:c>
    </x:row>
    <x:row r="302">
      <x:c r="A302" s="17" t="str">
        <x:v>Open Models 12mo</x:v>
      </x:c>
      <x:c r="B302" s="17" t="str">
        <x:v>K10</x:v>
      </x:c>
      <x:c r="C302" s="17" t="str">
        <x:v>U+003D</x:v>
      </x:c>
      <x:c r="D302" s="23" t="str">
        <x:v>(C10-'Regression Model'!$B$4)/365.25</x:v>
      </x:c>
    </x:row>
    <x:row r="303">
      <x:c r="A303" s="17" t="str">
        <x:v>Open Models 12mo</x:v>
      </x:c>
      <x:c r="B303" s="17" t="str">
        <x:v>L10</x:v>
      </x:c>
      <x:c r="C303" s="17" t="str">
        <x:v>U+003D</x:v>
      </x:c>
      <x:c r="D303" s="23" t="str">
        <x:v>IFERROR(1/(((G10-F10)/3.92)^2),1)</x:v>
      </x:c>
    </x:row>
    <x:row r="304">
      <x:c r="A304" s="17" t="str">
        <x:v>Open Models 12mo</x:v>
      </x:c>
      <x:c r="B304" s="17" t="str">
        <x:v>J11</x:v>
      </x:c>
      <x:c r="C304" s="17" t="str">
        <x:v>U+003D</x:v>
      </x:c>
      <x:c r="D304" s="23" t="str">
        <x:v>LOG10(H11*1E9)</x:v>
      </x:c>
    </x:row>
    <x:row r="305">
      <x:c r="A305" s="17" t="str">
        <x:v>Open Models 12mo</x:v>
      </x:c>
      <x:c r="B305" s="17" t="str">
        <x:v>K11</x:v>
      </x:c>
      <x:c r="C305" s="17" t="str">
        <x:v>U+003D</x:v>
      </x:c>
      <x:c r="D305" s="23" t="str">
        <x:v>(C11-'Regression Model'!$B$4)/365.25</x:v>
      </x:c>
    </x:row>
    <x:row r="306">
      <x:c r="A306" s="17" t="str">
        <x:v>Open Models 12mo</x:v>
      </x:c>
      <x:c r="B306" s="17" t="str">
        <x:v>L11</x:v>
      </x:c>
      <x:c r="C306" s="17" t="str">
        <x:v>U+003D</x:v>
      </x:c>
      <x:c r="D306" s="23" t="str">
        <x:v>IFERROR(1/(((G11-F11)/3.92)^2),1)</x:v>
      </x:c>
    </x:row>
    <x:row r="307">
      <x:c r="A307" s="17" t="str">
        <x:v>Open Models 12mo</x:v>
      </x:c>
      <x:c r="B307" s="17" t="str">
        <x:v>J12</x:v>
      </x:c>
      <x:c r="C307" s="17" t="str">
        <x:v>U+003D</x:v>
      </x:c>
      <x:c r="D307" s="23" t="str">
        <x:v>LOG10(H12*1E9)</x:v>
      </x:c>
    </x:row>
    <x:row r="308">
      <x:c r="A308" s="17" t="str">
        <x:v>Open Models 12mo</x:v>
      </x:c>
      <x:c r="B308" s="17" t="str">
        <x:v>K12</x:v>
      </x:c>
      <x:c r="C308" s="17" t="str">
        <x:v>U+003D</x:v>
      </x:c>
      <x:c r="D308" s="23" t="str">
        <x:v>(C12-'Regression Model'!$B$4)/365.25</x:v>
      </x:c>
    </x:row>
    <x:row r="309">
      <x:c r="A309" s="17" t="str">
        <x:v>Open Models 12mo</x:v>
      </x:c>
      <x:c r="B309" s="17" t="str">
        <x:v>L12</x:v>
      </x:c>
      <x:c r="C309" s="17" t="str">
        <x:v>U+003D</x:v>
      </x:c>
      <x:c r="D309" s="23" t="str">
        <x:v>IFERROR(1/(((G12-F12)/3.92)^2),1)</x:v>
      </x:c>
    </x:row>
    <x:row r="310">
      <x:c r="A310" s="17" t="str">
        <x:v>Open Models 12mo</x:v>
      </x:c>
      <x:c r="B310" s="17" t="str">
        <x:v>J13</x:v>
      </x:c>
      <x:c r="C310" s="17" t="str">
        <x:v>U+003D</x:v>
      </x:c>
      <x:c r="D310" s="23" t="str">
        <x:v>LOG10(H13*1E9)</x:v>
      </x:c>
    </x:row>
    <x:row r="311">
      <x:c r="A311" s="17" t="str">
        <x:v>Open Models 12mo</x:v>
      </x:c>
      <x:c r="B311" s="17" t="str">
        <x:v>K13</x:v>
      </x:c>
      <x:c r="C311" s="17" t="str">
        <x:v>U+003D</x:v>
      </x:c>
      <x:c r="D311" s="23" t="str">
        <x:v>(C13-'Regression Model'!$B$4)/365.25</x:v>
      </x:c>
    </x:row>
    <x:row r="312">
      <x:c r="A312" s="17" t="str">
        <x:v>Open Models 12mo</x:v>
      </x:c>
      <x:c r="B312" s="17" t="str">
        <x:v>L13</x:v>
      </x:c>
      <x:c r="C312" s="17" t="str">
        <x:v>U+003D</x:v>
      </x:c>
      <x:c r="D312" s="23" t="str">
        <x:v>IFERROR(1/(((G13-F13)/3.92)^2),1)</x:v>
      </x:c>
    </x:row>
    <x:row r="313">
      <x:c r="A313" s="17" t="str">
        <x:v>Open Models 12mo</x:v>
      </x:c>
      <x:c r="B313" s="17" t="str">
        <x:v>J14</x:v>
      </x:c>
      <x:c r="C313" s="17" t="str">
        <x:v>U+003D</x:v>
      </x:c>
      <x:c r="D313" s="23" t="str">
        <x:v>LOG10(H14*1E9)</x:v>
      </x:c>
    </x:row>
    <x:row r="314">
      <x:c r="A314" s="17" t="str">
        <x:v>Open Models 12mo</x:v>
      </x:c>
      <x:c r="B314" s="17" t="str">
        <x:v>K14</x:v>
      </x:c>
      <x:c r="C314" s="17" t="str">
        <x:v>U+003D</x:v>
      </x:c>
      <x:c r="D314" s="23" t="str">
        <x:v>(C14-'Regression Model'!$B$4)/365.25</x:v>
      </x:c>
    </x:row>
    <x:row r="315">
      <x:c r="A315" s="17" t="str">
        <x:v>Open Models 12mo</x:v>
      </x:c>
      <x:c r="B315" s="17" t="str">
        <x:v>L14</x:v>
      </x:c>
      <x:c r="C315" s="17" t="str">
        <x:v>U+003D</x:v>
      </x:c>
      <x:c r="D315" s="23" t="str">
        <x:v>IFERROR(1/(((G14-F14)/3.92)^2),1)</x:v>
      </x:c>
    </x:row>
    <x:row r="316">
      <x:c r="A316" s="17" t="str">
        <x:v>Open Models 12mo</x:v>
      </x:c>
      <x:c r="B316" s="17" t="str">
        <x:v>J15</x:v>
      </x:c>
      <x:c r="C316" s="17" t="str">
        <x:v>U+003D</x:v>
      </x:c>
      <x:c r="D316" s="23" t="str">
        <x:v>LOG10(H15*1E9)</x:v>
      </x:c>
    </x:row>
    <x:row r="317">
      <x:c r="A317" s="17" t="str">
        <x:v>Open Models 12mo</x:v>
      </x:c>
      <x:c r="B317" s="17" t="str">
        <x:v>K15</x:v>
      </x:c>
      <x:c r="C317" s="17" t="str">
        <x:v>U+003D</x:v>
      </x:c>
      <x:c r="D317" s="23" t="str">
        <x:v>(C15-'Regression Model'!$B$4)/365.25</x:v>
      </x:c>
    </x:row>
    <x:row r="318">
      <x:c r="A318" s="17" t="str">
        <x:v>Open Models 12mo</x:v>
      </x:c>
      <x:c r="B318" s="17" t="str">
        <x:v>L15</x:v>
      </x:c>
      <x:c r="C318" s="17" t="str">
        <x:v>U+003D</x:v>
      </x:c>
      <x:c r="D318" s="23" t="str">
        <x:v>IFERROR(1/(((G15-F15)/3.92)^2),1)</x:v>
      </x:c>
    </x:row>
    <x:row r="319">
      <x:c r="A319" s="17" t="str">
        <x:v>Open Models 12mo</x:v>
      </x:c>
      <x:c r="B319" s="17" t="str">
        <x:v>J16</x:v>
      </x:c>
      <x:c r="C319" s="17" t="str">
        <x:v>U+003D</x:v>
      </x:c>
      <x:c r="D319" s="23" t="str">
        <x:v>LOG10(H16*1E9)</x:v>
      </x:c>
    </x:row>
    <x:row r="320">
      <x:c r="A320" s="17" t="str">
        <x:v>Open Models 12mo</x:v>
      </x:c>
      <x:c r="B320" s="17" t="str">
        <x:v>K16</x:v>
      </x:c>
      <x:c r="C320" s="17" t="str">
        <x:v>U+003D</x:v>
      </x:c>
      <x:c r="D320" s="23" t="str">
        <x:v>(C16-'Regression Model'!$B$4)/365.25</x:v>
      </x:c>
    </x:row>
    <x:row r="321">
      <x:c r="A321" s="17" t="str">
        <x:v>Open Models 12mo</x:v>
      </x:c>
      <x:c r="B321" s="17" t="str">
        <x:v>L16</x:v>
      </x:c>
      <x:c r="C321" s="17" t="str">
        <x:v>U+003D</x:v>
      </x:c>
      <x:c r="D321" s="23" t="str">
        <x:v>IFERROR(1/(((G16-F16)/3.92)^2),1)</x:v>
      </x:c>
    </x:row>
    <x:row r="322">
      <x:c r="A322" s="17" t="str">
        <x:v>Open Models 12mo</x:v>
      </x:c>
      <x:c r="B322" s="17" t="str">
        <x:v>J17</x:v>
      </x:c>
      <x:c r="C322" s="17" t="str">
        <x:v>U+003D</x:v>
      </x:c>
      <x:c r="D322" s="23" t="str">
        <x:v>LOG10(H17*1E9)</x:v>
      </x:c>
    </x:row>
    <x:row r="323">
      <x:c r="A323" s="17" t="str">
        <x:v>Open Models 12mo</x:v>
      </x:c>
      <x:c r="B323" s="17" t="str">
        <x:v>K17</x:v>
      </x:c>
      <x:c r="C323" s="17" t="str">
        <x:v>U+003D</x:v>
      </x:c>
      <x:c r="D323" s="23" t="str">
        <x:v>(C17-'Regression Model'!$B$4)/365.25</x:v>
      </x:c>
    </x:row>
    <x:row r="324">
      <x:c r="A324" s="17" t="str">
        <x:v>Open Models 12mo</x:v>
      </x:c>
      <x:c r="B324" s="17" t="str">
        <x:v>L17</x:v>
      </x:c>
      <x:c r="C324" s="17" t="str">
        <x:v>U+003D</x:v>
      </x:c>
      <x:c r="D324" s="23" t="str">
        <x:v>IFERROR(1/(((G17-F17)/3.92)^2),1)</x:v>
      </x:c>
    </x:row>
    <x:row r="325">
      <x:c r="A325" s="17" t="str">
        <x:v>Open Models 12mo</x:v>
      </x:c>
      <x:c r="B325" s="17" t="str">
        <x:v>J18</x:v>
      </x:c>
      <x:c r="C325" s="17" t="str">
        <x:v>U+003D</x:v>
      </x:c>
      <x:c r="D325" s="23" t="str">
        <x:v>LOG10(H18*1E9)</x:v>
      </x:c>
    </x:row>
    <x:row r="326">
      <x:c r="A326" s="17" t="str">
        <x:v>Open Models 12mo</x:v>
      </x:c>
      <x:c r="B326" s="17" t="str">
        <x:v>K18</x:v>
      </x:c>
      <x:c r="C326" s="17" t="str">
        <x:v>U+003D</x:v>
      </x:c>
      <x:c r="D326" s="23" t="str">
        <x:v>(C18-'Regression Model'!$B$4)/365.25</x:v>
      </x:c>
    </x:row>
    <x:row r="327">
      <x:c r="A327" s="17" t="str">
        <x:v>Open Models 12mo</x:v>
      </x:c>
      <x:c r="B327" s="17" t="str">
        <x:v>L18</x:v>
      </x:c>
      <x:c r="C327" s="17" t="str">
        <x:v>U+003D</x:v>
      </x:c>
      <x:c r="D327" s="23" t="str">
        <x:v>IFERROR(1/(((G18-F18)/3.92)^2),1)</x:v>
      </x:c>
    </x:row>
    <x:row r="328">
      <x:c r="A328" s="17" t="str">
        <x:v>Regression Data</x:v>
      </x:c>
      <x:c r="B328" s="17" t="str">
        <x:v>I2</x:v>
      </x:c>
      <x:c r="C328" s="17" t="str">
        <x:v>U+003D</x:v>
      </x:c>
      <x:c r="D328" s="23" t="str">
        <x:v>LOG10(H2*1E9)</x:v>
      </x:c>
    </x:row>
    <x:row r="329">
      <x:c r="A329" s="17" t="str">
        <x:v>Regression Data</x:v>
      </x:c>
      <x:c r="B329" s="17" t="str">
        <x:v>J2</x:v>
      </x:c>
      <x:c r="C329" s="17" t="str">
        <x:v>U+003D</x:v>
      </x:c>
      <x:c r="D329" s="23" t="str">
        <x:v>(C2-'Regression Model'!$B$4)/365.25</x:v>
      </x:c>
    </x:row>
    <x:row r="330">
      <x:c r="A330" s="17" t="str">
        <x:v>Regression Data</x:v>
      </x:c>
      <x:c r="B330" s="17" t="str">
        <x:v>K2</x:v>
      </x:c>
      <x:c r="C330" s="17" t="str">
        <x:v>U+003D</x:v>
      </x:c>
      <x:c r="D330" s="23" t="str">
        <x:v>IFERROR(1/(((G2-F2)/3.92)^2),1)</x:v>
      </x:c>
    </x:row>
    <x:row r="331">
      <x:c r="A331" s="17" t="str">
        <x:v>Regression Data</x:v>
      </x:c>
      <x:c r="B331" s="17" t="str">
        <x:v>I3</x:v>
      </x:c>
      <x:c r="C331" s="17" t="str">
        <x:v>U+003D</x:v>
      </x:c>
      <x:c r="D331" s="23" t="str">
        <x:v>LOG10(H3*1E9)</x:v>
      </x:c>
    </x:row>
    <x:row r="332">
      <x:c r="A332" s="17" t="str">
        <x:v>Regression Data</x:v>
      </x:c>
      <x:c r="B332" s="17" t="str">
        <x:v>J3</x:v>
      </x:c>
      <x:c r="C332" s="17" t="str">
        <x:v>U+003D</x:v>
      </x:c>
      <x:c r="D332" s="23" t="str">
        <x:v>(C3-'Regression Model'!$B$4)/365.25</x:v>
      </x:c>
    </x:row>
    <x:row r="333">
      <x:c r="A333" s="17" t="str">
        <x:v>Regression Data</x:v>
      </x:c>
      <x:c r="B333" s="17" t="str">
        <x:v>K3</x:v>
      </x:c>
      <x:c r="C333" s="17" t="str">
        <x:v>U+003D</x:v>
      </x:c>
      <x:c r="D333" s="23" t="str">
        <x:v>IFERROR(1/(((G3-F3)/3.92)^2),1)</x:v>
      </x:c>
    </x:row>
    <x:row r="334">
      <x:c r="A334" s="17" t="str">
        <x:v>Regression Data</x:v>
      </x:c>
      <x:c r="B334" s="17" t="str">
        <x:v>I4</x:v>
      </x:c>
      <x:c r="C334" s="17" t="str">
        <x:v>U+003D</x:v>
      </x:c>
      <x:c r="D334" s="23" t="str">
        <x:v>LOG10(H4*1E9)</x:v>
      </x:c>
    </x:row>
    <x:row r="335">
      <x:c r="A335" s="17" t="str">
        <x:v>Regression Data</x:v>
      </x:c>
      <x:c r="B335" s="17" t="str">
        <x:v>J4</x:v>
      </x:c>
      <x:c r="C335" s="17" t="str">
        <x:v>U+003D</x:v>
      </x:c>
      <x:c r="D335" s="23" t="str">
        <x:v>(C4-'Regression Model'!$B$4)/365.25</x:v>
      </x:c>
    </x:row>
    <x:row r="336">
      <x:c r="A336" s="17" t="str">
        <x:v>Regression Data</x:v>
      </x:c>
      <x:c r="B336" s="17" t="str">
        <x:v>K4</x:v>
      </x:c>
      <x:c r="C336" s="17" t="str">
        <x:v>U+003D</x:v>
      </x:c>
      <x:c r="D336" s="23" t="str">
        <x:v>IFERROR(1/(((G4-F4)/3.92)^2),1)</x:v>
      </x:c>
    </x:row>
    <x:row r="337">
      <x:c r="A337" s="17" t="str">
        <x:v>Regression Data</x:v>
      </x:c>
      <x:c r="B337" s="17" t="str">
        <x:v>I5</x:v>
      </x:c>
      <x:c r="C337" s="17" t="str">
        <x:v>U+003D</x:v>
      </x:c>
      <x:c r="D337" s="23" t="str">
        <x:v>LOG10(H5*1E9)</x:v>
      </x:c>
    </x:row>
    <x:row r="338">
      <x:c r="A338" s="17" t="str">
        <x:v>Regression Data</x:v>
      </x:c>
      <x:c r="B338" s="17" t="str">
        <x:v>J5</x:v>
      </x:c>
      <x:c r="C338" s="17" t="str">
        <x:v>U+003D</x:v>
      </x:c>
      <x:c r="D338" s="23" t="str">
        <x:v>(C5-'Regression Model'!$B$4)/365.25</x:v>
      </x:c>
    </x:row>
    <x:row r="339">
      <x:c r="A339" s="17" t="str">
        <x:v>Regression Data</x:v>
      </x:c>
      <x:c r="B339" s="17" t="str">
        <x:v>K5</x:v>
      </x:c>
      <x:c r="C339" s="17" t="str">
        <x:v>U+003D</x:v>
      </x:c>
      <x:c r="D339" s="23" t="str">
        <x:v>IFERROR(1/(((G5-F5)/3.92)^2),1)</x:v>
      </x:c>
    </x:row>
    <x:row r="340">
      <x:c r="A340" s="17" t="str">
        <x:v>Regression Data</x:v>
      </x:c>
      <x:c r="B340" s="17" t="str">
        <x:v>I6</x:v>
      </x:c>
      <x:c r="C340" s="17" t="str">
        <x:v>U+003D</x:v>
      </x:c>
      <x:c r="D340" s="23" t="str">
        <x:v>LOG10(H6*1E9)</x:v>
      </x:c>
    </x:row>
    <x:row r="341">
      <x:c r="A341" s="17" t="str">
        <x:v>Regression Data</x:v>
      </x:c>
      <x:c r="B341" s="17" t="str">
        <x:v>J6</x:v>
      </x:c>
      <x:c r="C341" s="17" t="str">
        <x:v>U+003D</x:v>
      </x:c>
      <x:c r="D341" s="23" t="str">
        <x:v>(C6-'Regression Model'!$B$4)/365.25</x:v>
      </x:c>
    </x:row>
    <x:row r="342">
      <x:c r="A342" s="17" t="str">
        <x:v>Regression Data</x:v>
      </x:c>
      <x:c r="B342" s="17" t="str">
        <x:v>K6</x:v>
      </x:c>
      <x:c r="C342" s="17" t="str">
        <x:v>U+003D</x:v>
      </x:c>
      <x:c r="D342" s="23" t="str">
        <x:v>IFERROR(1/(((G6-F6)/3.92)^2),1)</x:v>
      </x:c>
    </x:row>
    <x:row r="343">
      <x:c r="A343" s="17" t="str">
        <x:v>Regression Data</x:v>
      </x:c>
      <x:c r="B343" s="17" t="str">
        <x:v>I7</x:v>
      </x:c>
      <x:c r="C343" s="17" t="str">
        <x:v>U+003D</x:v>
      </x:c>
      <x:c r="D343" s="23" t="str">
        <x:v>LOG10(H7*1E9)</x:v>
      </x:c>
    </x:row>
    <x:row r="344">
      <x:c r="A344" s="17" t="str">
        <x:v>Regression Data</x:v>
      </x:c>
      <x:c r="B344" s="17" t="str">
        <x:v>J7</x:v>
      </x:c>
      <x:c r="C344" s="17" t="str">
        <x:v>U+003D</x:v>
      </x:c>
      <x:c r="D344" s="23" t="str">
        <x:v>(C7-'Regression Model'!$B$4)/365.25</x:v>
      </x:c>
    </x:row>
    <x:row r="345">
      <x:c r="A345" s="17" t="str">
        <x:v>Regression Data</x:v>
      </x:c>
      <x:c r="B345" s="17" t="str">
        <x:v>K7</x:v>
      </x:c>
      <x:c r="C345" s="17" t="str">
        <x:v>U+003D</x:v>
      </x:c>
      <x:c r="D345" s="23" t="str">
        <x:v>IFERROR(1/(((G7-F7)/3.92)^2),1)</x:v>
      </x:c>
    </x:row>
    <x:row r="346">
      <x:c r="A346" s="17" t="str">
        <x:v>Regression Data</x:v>
      </x:c>
      <x:c r="B346" s="17" t="str">
        <x:v>I8</x:v>
      </x:c>
      <x:c r="C346" s="17" t="str">
        <x:v>U+003D</x:v>
      </x:c>
      <x:c r="D346" s="23" t="str">
        <x:v>LOG10(H8*1E9)</x:v>
      </x:c>
    </x:row>
    <x:row r="347">
      <x:c r="A347" s="17" t="str">
        <x:v>Regression Data</x:v>
      </x:c>
      <x:c r="B347" s="17" t="str">
        <x:v>J8</x:v>
      </x:c>
      <x:c r="C347" s="17" t="str">
        <x:v>U+003D</x:v>
      </x:c>
      <x:c r="D347" s="23" t="str">
        <x:v>(C8-'Regression Model'!$B$4)/365.25</x:v>
      </x:c>
    </x:row>
    <x:row r="348">
      <x:c r="A348" s="17" t="str">
        <x:v>Regression Data</x:v>
      </x:c>
      <x:c r="B348" s="17" t="str">
        <x:v>K8</x:v>
      </x:c>
      <x:c r="C348" s="17" t="str">
        <x:v>U+003D</x:v>
      </x:c>
      <x:c r="D348" s="23" t="str">
        <x:v>IFERROR(1/(((G8-F8)/3.92)^2),1)</x:v>
      </x:c>
    </x:row>
    <x:row r="349">
      <x:c r="A349" s="17" t="str">
        <x:v>Regression Data</x:v>
      </x:c>
      <x:c r="B349" s="17" t="str">
        <x:v>I9</x:v>
      </x:c>
      <x:c r="C349" s="17" t="str">
        <x:v>U+003D</x:v>
      </x:c>
      <x:c r="D349" s="23" t="str">
        <x:v>LOG10(H9*1E9)</x:v>
      </x:c>
    </x:row>
    <x:row r="350">
      <x:c r="A350" s="17" t="str">
        <x:v>Regression Data</x:v>
      </x:c>
      <x:c r="B350" s="17" t="str">
        <x:v>J9</x:v>
      </x:c>
      <x:c r="C350" s="17" t="str">
        <x:v>U+003D</x:v>
      </x:c>
      <x:c r="D350" s="23" t="str">
        <x:v>(C9-'Regression Model'!$B$4)/365.25</x:v>
      </x:c>
    </x:row>
    <x:row r="351">
      <x:c r="A351" s="17" t="str">
        <x:v>Regression Data</x:v>
      </x:c>
      <x:c r="B351" s="17" t="str">
        <x:v>K9</x:v>
      </x:c>
      <x:c r="C351" s="17" t="str">
        <x:v>U+003D</x:v>
      </x:c>
      <x:c r="D351" s="23" t="str">
        <x:v>IFERROR(1/(((G9-F9)/3.92)^2),1)</x:v>
      </x:c>
    </x:row>
    <x:row r="352">
      <x:c r="A352" s="17" t="str">
        <x:v>Regression Data</x:v>
      </x:c>
      <x:c r="B352" s="17" t="str">
        <x:v>I10</x:v>
      </x:c>
      <x:c r="C352" s="17" t="str">
        <x:v>U+003D</x:v>
      </x:c>
      <x:c r="D352" s="23" t="str">
        <x:v>LOG10(H10*1E9)</x:v>
      </x:c>
    </x:row>
    <x:row r="353">
      <x:c r="A353" s="17" t="str">
        <x:v>Regression Data</x:v>
      </x:c>
      <x:c r="B353" s="17" t="str">
        <x:v>J10</x:v>
      </x:c>
      <x:c r="C353" s="17" t="str">
        <x:v>U+003D</x:v>
      </x:c>
      <x:c r="D353" s="23" t="str">
        <x:v>(C10-'Regression Model'!$B$4)/365.25</x:v>
      </x:c>
    </x:row>
    <x:row r="354">
      <x:c r="A354" s="17" t="str">
        <x:v>Regression Data</x:v>
      </x:c>
      <x:c r="B354" s="17" t="str">
        <x:v>K10</x:v>
      </x:c>
      <x:c r="C354" s="17" t="str">
        <x:v>U+003D</x:v>
      </x:c>
      <x:c r="D354" s="23" t="str">
        <x:v>IFERROR(1/(((G10-F10)/3.92)^2),1)</x:v>
      </x:c>
    </x:row>
    <x:row r="355">
      <x:c r="A355" s="17" t="str">
        <x:v>Regression Data</x:v>
      </x:c>
      <x:c r="B355" s="17" t="str">
        <x:v>I11</x:v>
      </x:c>
      <x:c r="C355" s="17" t="str">
        <x:v>U+003D</x:v>
      </x:c>
      <x:c r="D355" s="23" t="str">
        <x:v>LOG10(H11*1E9)</x:v>
      </x:c>
    </x:row>
    <x:row r="356">
      <x:c r="A356" s="17" t="str">
        <x:v>Regression Data</x:v>
      </x:c>
      <x:c r="B356" s="17" t="str">
        <x:v>J11</x:v>
      </x:c>
      <x:c r="C356" s="17" t="str">
        <x:v>U+003D</x:v>
      </x:c>
      <x:c r="D356" s="23" t="str">
        <x:v>(C11-'Regression Model'!$B$4)/365.25</x:v>
      </x:c>
    </x:row>
    <x:row r="357">
      <x:c r="A357" s="17" t="str">
        <x:v>Regression Data</x:v>
      </x:c>
      <x:c r="B357" s="17" t="str">
        <x:v>K11</x:v>
      </x:c>
      <x:c r="C357" s="17" t="str">
        <x:v>U+003D</x:v>
      </x:c>
      <x:c r="D357" s="23" t="str">
        <x:v>IFERROR(1/(((G11-F11)/3.92)^2),1)</x:v>
      </x:c>
    </x:row>
    <x:row r="358">
      <x:c r="A358" s="17" t="str">
        <x:v>Regression Data</x:v>
      </x:c>
      <x:c r="B358" s="17" t="str">
        <x:v>I12</x:v>
      </x:c>
      <x:c r="C358" s="17" t="str">
        <x:v>U+003D</x:v>
      </x:c>
      <x:c r="D358" s="23" t="str">
        <x:v>LOG10(H12*1E9)</x:v>
      </x:c>
    </x:row>
    <x:row r="359">
      <x:c r="A359" s="17" t="str">
        <x:v>Regression Data</x:v>
      </x:c>
      <x:c r="B359" s="17" t="str">
        <x:v>J12</x:v>
      </x:c>
      <x:c r="C359" s="17" t="str">
        <x:v>U+003D</x:v>
      </x:c>
      <x:c r="D359" s="23" t="str">
        <x:v>(C12-'Regression Model'!$B$4)/365.25</x:v>
      </x:c>
    </x:row>
    <x:row r="360">
      <x:c r="A360" s="17" t="str">
        <x:v>Regression Data</x:v>
      </x:c>
      <x:c r="B360" s="17" t="str">
        <x:v>K12</x:v>
      </x:c>
      <x:c r="C360" s="17" t="str">
        <x:v>U+003D</x:v>
      </x:c>
      <x:c r="D360" s="23" t="str">
        <x:v>IFERROR(1/(((G12-F12)/3.92)^2),1)</x:v>
      </x:c>
    </x:row>
    <x:row r="361">
      <x:c r="A361" s="17" t="str">
        <x:v>Regression Data</x:v>
      </x:c>
      <x:c r="B361" s="17" t="str">
        <x:v>I13</x:v>
      </x:c>
      <x:c r="C361" s="17" t="str">
        <x:v>U+003D</x:v>
      </x:c>
      <x:c r="D361" s="23" t="str">
        <x:v>LOG10(H13*1E9)</x:v>
      </x:c>
    </x:row>
    <x:row r="362">
      <x:c r="A362" s="17" t="str">
        <x:v>Regression Data</x:v>
      </x:c>
      <x:c r="B362" s="17" t="str">
        <x:v>J13</x:v>
      </x:c>
      <x:c r="C362" s="17" t="str">
        <x:v>U+003D</x:v>
      </x:c>
      <x:c r="D362" s="23" t="str">
        <x:v>(C13-'Regression Model'!$B$4)/365.25</x:v>
      </x:c>
    </x:row>
    <x:row r="363">
      <x:c r="A363" s="17" t="str">
        <x:v>Regression Data</x:v>
      </x:c>
      <x:c r="B363" s="17" t="str">
        <x:v>K13</x:v>
      </x:c>
      <x:c r="C363" s="17" t="str">
        <x:v>U+003D</x:v>
      </x:c>
      <x:c r="D363" s="23" t="str">
        <x:v>IFERROR(1/(((G13-F13)/3.92)^2),1)</x:v>
      </x:c>
    </x:row>
    <x:row r="364">
      <x:c r="A364" s="17" t="str">
        <x:v>Regression Data</x:v>
      </x:c>
      <x:c r="B364" s="17" t="str">
        <x:v>I14</x:v>
      </x:c>
      <x:c r="C364" s="17" t="str">
        <x:v>U+003D</x:v>
      </x:c>
      <x:c r="D364" s="23" t="str">
        <x:v>LOG10(H14*1E9)</x:v>
      </x:c>
    </x:row>
    <x:row r="365">
      <x:c r="A365" s="17" t="str">
        <x:v>Regression Data</x:v>
      </x:c>
      <x:c r="B365" s="17" t="str">
        <x:v>J14</x:v>
      </x:c>
      <x:c r="C365" s="17" t="str">
        <x:v>U+003D</x:v>
      </x:c>
      <x:c r="D365" s="23" t="str">
        <x:v>(C14-'Regression Model'!$B$4)/365.25</x:v>
      </x:c>
    </x:row>
    <x:row r="366">
      <x:c r="A366" s="17" t="str">
        <x:v>Regression Data</x:v>
      </x:c>
      <x:c r="B366" s="17" t="str">
        <x:v>K14</x:v>
      </x:c>
      <x:c r="C366" s="17" t="str">
        <x:v>U+003D</x:v>
      </x:c>
      <x:c r="D366" s="23" t="str">
        <x:v>IFERROR(1/(((G14-F14)/3.92)^2),1)</x:v>
      </x:c>
    </x:row>
    <x:row r="367">
      <x:c r="A367" s="17" t="str">
        <x:v>Regression Data</x:v>
      </x:c>
      <x:c r="B367" s="17" t="str">
        <x:v>I15</x:v>
      </x:c>
      <x:c r="C367" s="17" t="str">
        <x:v>U+003D</x:v>
      </x:c>
      <x:c r="D367" s="23" t="str">
        <x:v>LOG10(H15*1E9)</x:v>
      </x:c>
    </x:row>
    <x:row r="368">
      <x:c r="A368" s="17" t="str">
        <x:v>Regression Data</x:v>
      </x:c>
      <x:c r="B368" s="17" t="str">
        <x:v>J15</x:v>
      </x:c>
      <x:c r="C368" s="17" t="str">
        <x:v>U+003D</x:v>
      </x:c>
      <x:c r="D368" s="23" t="str">
        <x:v>(C15-'Regression Model'!$B$4)/365.25</x:v>
      </x:c>
    </x:row>
    <x:row r="369">
      <x:c r="A369" s="17" t="str">
        <x:v>Regression Data</x:v>
      </x:c>
      <x:c r="B369" s="17" t="str">
        <x:v>K15</x:v>
      </x:c>
      <x:c r="C369" s="17" t="str">
        <x:v>U+003D</x:v>
      </x:c>
      <x:c r="D369" s="23" t="str">
        <x:v>IFERROR(1/(((G15-F15)/3.92)^2),1)</x:v>
      </x:c>
    </x:row>
    <x:row r="370">
      <x:c r="A370" s="17" t="str">
        <x:v>Regression Data</x:v>
      </x:c>
      <x:c r="B370" s="17" t="str">
        <x:v>I16</x:v>
      </x:c>
      <x:c r="C370" s="17" t="str">
        <x:v>U+003D</x:v>
      </x:c>
      <x:c r="D370" s="23" t="str">
        <x:v>LOG10(H16*1E9)</x:v>
      </x:c>
    </x:row>
    <x:row r="371">
      <x:c r="A371" s="17" t="str">
        <x:v>Regression Data</x:v>
      </x:c>
      <x:c r="B371" s="17" t="str">
        <x:v>J16</x:v>
      </x:c>
      <x:c r="C371" s="17" t="str">
        <x:v>U+003D</x:v>
      </x:c>
      <x:c r="D371" s="23" t="str">
        <x:v>(C16-'Regression Model'!$B$4)/365.25</x:v>
      </x:c>
    </x:row>
    <x:row r="372">
      <x:c r="A372" s="17" t="str">
        <x:v>Regression Data</x:v>
      </x:c>
      <x:c r="B372" s="17" t="str">
        <x:v>K16</x:v>
      </x:c>
      <x:c r="C372" s="17" t="str">
        <x:v>U+003D</x:v>
      </x:c>
      <x:c r="D372" s="23" t="str">
        <x:v>IFERROR(1/(((G16-F16)/3.92)^2),1)</x:v>
      </x:c>
    </x:row>
    <x:row r="373">
      <x:c r="A373" s="17" t="str">
        <x:v>Regression Data</x:v>
      </x:c>
      <x:c r="B373" s="17" t="str">
        <x:v>I17</x:v>
      </x:c>
      <x:c r="C373" s="17" t="str">
        <x:v>U+003D</x:v>
      </x:c>
      <x:c r="D373" s="23" t="str">
        <x:v>LOG10(H17*1E9)</x:v>
      </x:c>
    </x:row>
    <x:row r="374">
      <x:c r="A374" s="17" t="str">
        <x:v>Regression Data</x:v>
      </x:c>
      <x:c r="B374" s="17" t="str">
        <x:v>J17</x:v>
      </x:c>
      <x:c r="C374" s="17" t="str">
        <x:v>U+003D</x:v>
      </x:c>
      <x:c r="D374" s="23" t="str">
        <x:v>(C17-'Regression Model'!$B$4)/365.25</x:v>
      </x:c>
    </x:row>
    <x:row r="375">
      <x:c r="A375" s="17" t="str">
        <x:v>Regression Data</x:v>
      </x:c>
      <x:c r="B375" s="17" t="str">
        <x:v>K17</x:v>
      </x:c>
      <x:c r="C375" s="17" t="str">
        <x:v>U+003D</x:v>
      </x:c>
      <x:c r="D375" s="23" t="str">
        <x:v>IFERROR(1/(((G17-F17)/3.92)^2),1)</x:v>
      </x:c>
    </x:row>
    <x:row r="376">
      <x:c r="A376" s="17" t="str">
        <x:v>Regression Data</x:v>
      </x:c>
      <x:c r="B376" s="17" t="str">
        <x:v>I18</x:v>
      </x:c>
      <x:c r="C376" s="17" t="str">
        <x:v>U+003D</x:v>
      </x:c>
      <x:c r="D376" s="23" t="str">
        <x:v>LOG10(H18*1E9)</x:v>
      </x:c>
    </x:row>
    <x:row r="377">
      <x:c r="A377" s="17" t="str">
        <x:v>Regression Data</x:v>
      </x:c>
      <x:c r="B377" s="17" t="str">
        <x:v>J18</x:v>
      </x:c>
      <x:c r="C377" s="17" t="str">
        <x:v>U+003D</x:v>
      </x:c>
      <x:c r="D377" s="23" t="str">
        <x:v>(C18-'Regression Model'!$B$4)/365.25</x:v>
      </x:c>
    </x:row>
    <x:row r="378">
      <x:c r="A378" s="17" t="str">
        <x:v>Regression Data</x:v>
      </x:c>
      <x:c r="B378" s="17" t="str">
        <x:v>K18</x:v>
      </x:c>
      <x:c r="C378" s="17" t="str">
        <x:v>U+003D</x:v>
      </x:c>
      <x:c r="D378" s="23" t="str">
        <x:v>IFERROR(1/(((G18-F18)/3.92)^2),1)</x:v>
      </x:c>
    </x:row>
    <x:row r="379">
      <x:c r="A379" s="17" t="str">
        <x:v>Regression Data</x:v>
      </x:c>
      <x:c r="B379" s="17" t="str">
        <x:v>I19</x:v>
      </x:c>
      <x:c r="C379" s="17" t="str">
        <x:v>U+003D</x:v>
      </x:c>
      <x:c r="D379" s="23" t="str">
        <x:v>LOG10(H19*1E9)</x:v>
      </x:c>
    </x:row>
    <x:row r="380">
      <x:c r="A380" s="17" t="str">
        <x:v>Regression Data</x:v>
      </x:c>
      <x:c r="B380" s="17" t="str">
        <x:v>J19</x:v>
      </x:c>
      <x:c r="C380" s="17" t="str">
        <x:v>U+003D</x:v>
      </x:c>
      <x:c r="D380" s="23" t="str">
        <x:v>(C19-'Regression Model'!$B$4)/365.25</x:v>
      </x:c>
    </x:row>
    <x:row r="381">
      <x:c r="A381" s="17" t="str">
        <x:v>Regression Data</x:v>
      </x:c>
      <x:c r="B381" s="17" t="str">
        <x:v>K19</x:v>
      </x:c>
      <x:c r="C381" s="17" t="str">
        <x:v>U+003D</x:v>
      </x:c>
      <x:c r="D381" s="23" t="str">
        <x:v>IFERROR(1/(((G19-F19)/3.92)^2),1)</x:v>
      </x:c>
    </x:row>
    <x:row r="382">
      <x:c r="A382" s="17" t="str">
        <x:v>Regression Data</x:v>
      </x:c>
      <x:c r="B382" s="17" t="str">
        <x:v>I20</x:v>
      </x:c>
      <x:c r="C382" s="17" t="str">
        <x:v>U+003D</x:v>
      </x:c>
      <x:c r="D382" s="23" t="str">
        <x:v>LOG10(H20*1E9)</x:v>
      </x:c>
    </x:row>
    <x:row r="383">
      <x:c r="A383" s="17" t="str">
        <x:v>Regression Data</x:v>
      </x:c>
      <x:c r="B383" s="17" t="str">
        <x:v>J20</x:v>
      </x:c>
      <x:c r="C383" s="17" t="str">
        <x:v>U+003D</x:v>
      </x:c>
      <x:c r="D383" s="23" t="str">
        <x:v>(C20-'Regression Model'!$B$4)/365.25</x:v>
      </x:c>
    </x:row>
    <x:row r="384">
      <x:c r="A384" s="17" t="str">
        <x:v>Regression Data</x:v>
      </x:c>
      <x:c r="B384" s="17" t="str">
        <x:v>K20</x:v>
      </x:c>
      <x:c r="C384" s="17" t="str">
        <x:v>U+003D</x:v>
      </x:c>
      <x:c r="D384" s="23" t="str">
        <x:v>IFERROR(1/(((G20-F20)/3.92)^2),1)</x:v>
      </x:c>
    </x:row>
    <x:row r="385">
      <x:c r="A385" s="17" t="str">
        <x:v>Regression Data</x:v>
      </x:c>
      <x:c r="B385" s="17" t="str">
        <x:v>I21</x:v>
      </x:c>
      <x:c r="C385" s="17" t="str">
        <x:v>U+003D</x:v>
      </x:c>
      <x:c r="D385" s="23" t="str">
        <x:v>LOG10(H21*1E9)</x:v>
      </x:c>
    </x:row>
    <x:row r="386">
      <x:c r="A386" s="17" t="str">
        <x:v>Regression Data</x:v>
      </x:c>
      <x:c r="B386" s="17" t="str">
        <x:v>J21</x:v>
      </x:c>
      <x:c r="C386" s="17" t="str">
        <x:v>U+003D</x:v>
      </x:c>
      <x:c r="D386" s="23" t="str">
        <x:v>(C21-'Regression Model'!$B$4)/365.25</x:v>
      </x:c>
    </x:row>
    <x:row r="387">
      <x:c r="A387" s="17" t="str">
        <x:v>Regression Data</x:v>
      </x:c>
      <x:c r="B387" s="17" t="str">
        <x:v>K21</x:v>
      </x:c>
      <x:c r="C387" s="17" t="str">
        <x:v>U+003D</x:v>
      </x:c>
      <x:c r="D387" s="23" t="str">
        <x:v>IFERROR(1/(((G21-F21)/3.92)^2),1)</x:v>
      </x:c>
    </x:row>
    <x:row r="388">
      <x:c r="A388" s="17" t="str">
        <x:v>Regression Data</x:v>
      </x:c>
      <x:c r="B388" s="17" t="str">
        <x:v>I22</x:v>
      </x:c>
      <x:c r="C388" s="17" t="str">
        <x:v>U+003D</x:v>
      </x:c>
      <x:c r="D388" s="23" t="str">
        <x:v>LOG10(H22*1E9)</x:v>
      </x:c>
    </x:row>
    <x:row r="389">
      <x:c r="A389" s="17" t="str">
        <x:v>Regression Data</x:v>
      </x:c>
      <x:c r="B389" s="17" t="str">
        <x:v>J22</x:v>
      </x:c>
      <x:c r="C389" s="17" t="str">
        <x:v>U+003D</x:v>
      </x:c>
      <x:c r="D389" s="23" t="str">
        <x:v>(C22-'Regression Model'!$B$4)/365.25</x:v>
      </x:c>
    </x:row>
    <x:row r="390">
      <x:c r="A390" s="17" t="str">
        <x:v>Regression Data</x:v>
      </x:c>
      <x:c r="B390" s="17" t="str">
        <x:v>K22</x:v>
      </x:c>
      <x:c r="C390" s="17" t="str">
        <x:v>U+003D</x:v>
      </x:c>
      <x:c r="D390" s="23" t="str">
        <x:v>IFERROR(1/(((G22-F22)/3.92)^2),1)</x:v>
      </x:c>
    </x:row>
    <x:row r="391">
      <x:c r="A391" s="17" t="str">
        <x:v>Regression Data</x:v>
      </x:c>
      <x:c r="B391" s="17" t="str">
        <x:v>I23</x:v>
      </x:c>
      <x:c r="C391" s="17" t="str">
        <x:v>U+003D</x:v>
      </x:c>
      <x:c r="D391" s="23" t="str">
        <x:v>LOG10(H23*1E9)</x:v>
      </x:c>
    </x:row>
    <x:row r="392">
      <x:c r="A392" s="17" t="str">
        <x:v>Regression Data</x:v>
      </x:c>
      <x:c r="B392" s="17" t="str">
        <x:v>J23</x:v>
      </x:c>
      <x:c r="C392" s="17" t="str">
        <x:v>U+003D</x:v>
      </x:c>
      <x:c r="D392" s="23" t="str">
        <x:v>(C23-'Regression Model'!$B$4)/365.25</x:v>
      </x:c>
    </x:row>
    <x:row r="393">
      <x:c r="A393" s="17" t="str">
        <x:v>Regression Data</x:v>
      </x:c>
      <x:c r="B393" s="17" t="str">
        <x:v>K23</x:v>
      </x:c>
      <x:c r="C393" s="17" t="str">
        <x:v>U+003D</x:v>
      </x:c>
      <x:c r="D393" s="23" t="str">
        <x:v>IFERROR(1/(((G23-F23)/3.92)^2),1)</x:v>
      </x:c>
    </x:row>
    <x:row r="394">
      <x:c r="A394" s="17" t="str">
        <x:v>Regression Data</x:v>
      </x:c>
      <x:c r="B394" s="17" t="str">
        <x:v>I24</x:v>
      </x:c>
      <x:c r="C394" s="17" t="str">
        <x:v>U+003D</x:v>
      </x:c>
      <x:c r="D394" s="23" t="str">
        <x:v>LOG10(H24*1E9)</x:v>
      </x:c>
    </x:row>
    <x:row r="395">
      <x:c r="A395" s="17" t="str">
        <x:v>Regression Data</x:v>
      </x:c>
      <x:c r="B395" s="17" t="str">
        <x:v>J24</x:v>
      </x:c>
      <x:c r="C395" s="17" t="str">
        <x:v>U+003D</x:v>
      </x:c>
      <x:c r="D395" s="23" t="str">
        <x:v>(C24-'Regression Model'!$B$4)/365.25</x:v>
      </x:c>
    </x:row>
    <x:row r="396">
      <x:c r="A396" s="17" t="str">
        <x:v>Regression Data</x:v>
      </x:c>
      <x:c r="B396" s="17" t="str">
        <x:v>K24</x:v>
      </x:c>
      <x:c r="C396" s="17" t="str">
        <x:v>U+003D</x:v>
      </x:c>
      <x:c r="D396" s="23" t="str">
        <x:v>IFERROR(1/(((G24-F24)/3.92)^2),1)</x:v>
      </x:c>
    </x:row>
    <x:row r="397">
      <x:c r="A397" s="17" t="str">
        <x:v>Regression Data</x:v>
      </x:c>
      <x:c r="B397" s="17" t="str">
        <x:v>I25</x:v>
      </x:c>
      <x:c r="C397" s="17" t="str">
        <x:v>U+003D</x:v>
      </x:c>
      <x:c r="D397" s="23" t="str">
        <x:v>LOG10(H25*1E9)</x:v>
      </x:c>
    </x:row>
    <x:row r="398">
      <x:c r="A398" s="17" t="str">
        <x:v>Regression Data</x:v>
      </x:c>
      <x:c r="B398" s="17" t="str">
        <x:v>J25</x:v>
      </x:c>
      <x:c r="C398" s="17" t="str">
        <x:v>U+003D</x:v>
      </x:c>
      <x:c r="D398" s="23" t="str">
        <x:v>(C25-'Regression Model'!$B$4)/365.25</x:v>
      </x:c>
    </x:row>
    <x:row r="399">
      <x:c r="A399" s="17" t="str">
        <x:v>Regression Data</x:v>
      </x:c>
      <x:c r="B399" s="17" t="str">
        <x:v>K25</x:v>
      </x:c>
      <x:c r="C399" s="17" t="str">
        <x:v>U+003D</x:v>
      </x:c>
      <x:c r="D399" s="23" t="str">
        <x:v>IFERROR(1/(((G25-F25)/3.92)^2),1)</x:v>
      </x:c>
    </x:row>
    <x:row r="400">
      <x:c r="A400" s="17" t="str">
        <x:v>Regression Data</x:v>
      </x:c>
      <x:c r="B400" s="17" t="str">
        <x:v>I26</x:v>
      </x:c>
      <x:c r="C400" s="17" t="str">
        <x:v>U+003D</x:v>
      </x:c>
      <x:c r="D400" s="23" t="str">
        <x:v>LOG10(H26*1E9)</x:v>
      </x:c>
    </x:row>
    <x:row r="401">
      <x:c r="A401" s="17" t="str">
        <x:v>Regression Data</x:v>
      </x:c>
      <x:c r="B401" s="17" t="str">
        <x:v>J26</x:v>
      </x:c>
      <x:c r="C401" s="17" t="str">
        <x:v>U+003D</x:v>
      </x:c>
      <x:c r="D401" s="23" t="str">
        <x:v>(C26-'Regression Model'!$B$4)/365.25</x:v>
      </x:c>
    </x:row>
    <x:row r="402">
      <x:c r="A402" s="17" t="str">
        <x:v>Regression Data</x:v>
      </x:c>
      <x:c r="B402" s="17" t="str">
        <x:v>K26</x:v>
      </x:c>
      <x:c r="C402" s="17" t="str">
        <x:v>U+003D</x:v>
      </x:c>
      <x:c r="D402" s="23" t="str">
        <x:v>IFERROR(1/(((G26-F26)/3.92)^2),1)</x:v>
      </x:c>
    </x:row>
    <x:row r="403">
      <x:c r="A403" s="17" t="str">
        <x:v>Regression Data</x:v>
      </x:c>
      <x:c r="B403" s="17" t="str">
        <x:v>I27</x:v>
      </x:c>
      <x:c r="C403" s="17" t="str">
        <x:v>U+003D</x:v>
      </x:c>
      <x:c r="D403" s="23" t="str">
        <x:v>LOG10(H27*1E9)</x:v>
      </x:c>
    </x:row>
    <x:row r="404">
      <x:c r="A404" s="17" t="str">
        <x:v>Regression Data</x:v>
      </x:c>
      <x:c r="B404" s="17" t="str">
        <x:v>J27</x:v>
      </x:c>
      <x:c r="C404" s="17" t="str">
        <x:v>U+003D</x:v>
      </x:c>
      <x:c r="D404" s="23" t="str">
        <x:v>(C27-'Regression Model'!$B$4)/365.25</x:v>
      </x:c>
    </x:row>
    <x:row r="405">
      <x:c r="A405" s="17" t="str">
        <x:v>Regression Data</x:v>
      </x:c>
      <x:c r="B405" s="17" t="str">
        <x:v>K27</x:v>
      </x:c>
      <x:c r="C405" s="17" t="str">
        <x:v>U+003D</x:v>
      </x:c>
      <x:c r="D405" s="23" t="str">
        <x:v>IFERROR(1/(((G27-F27)/3.92)^2),1)</x:v>
      </x:c>
    </x:row>
    <x:row r="406">
      <x:c r="A406" s="17" t="str">
        <x:v>Regression Data</x:v>
      </x:c>
      <x:c r="B406" s="17" t="str">
        <x:v>I28</x:v>
      </x:c>
      <x:c r="C406" s="17" t="str">
        <x:v>U+003D</x:v>
      </x:c>
      <x:c r="D406" s="23" t="str">
        <x:v>LOG10(H28*1E9)</x:v>
      </x:c>
    </x:row>
    <x:row r="407">
      <x:c r="A407" s="17" t="str">
        <x:v>Regression Data</x:v>
      </x:c>
      <x:c r="B407" s="17" t="str">
        <x:v>J28</x:v>
      </x:c>
      <x:c r="C407" s="17" t="str">
        <x:v>U+003D</x:v>
      </x:c>
      <x:c r="D407" s="23" t="str">
        <x:v>(C28-'Regression Model'!$B$4)/365.25</x:v>
      </x:c>
    </x:row>
    <x:row r="408">
      <x:c r="A408" s="17" t="str">
        <x:v>Regression Data</x:v>
      </x:c>
      <x:c r="B408" s="17" t="str">
        <x:v>K28</x:v>
      </x:c>
      <x:c r="C408" s="17" t="str">
        <x:v>U+003D</x:v>
      </x:c>
      <x:c r="D408" s="23" t="str">
        <x:v>IFERROR(1/(((G28-F28)/3.92)^2),1)</x:v>
      </x:c>
    </x:row>
    <x:row r="409">
      <x:c r="A409" s="17" t="str">
        <x:v>Regression Data</x:v>
      </x:c>
      <x:c r="B409" s="17" t="str">
        <x:v>I29</x:v>
      </x:c>
      <x:c r="C409" s="17" t="str">
        <x:v>U+003D</x:v>
      </x:c>
      <x:c r="D409" s="23" t="str">
        <x:v>LOG10(H29*1E9)</x:v>
      </x:c>
    </x:row>
    <x:row r="410">
      <x:c r="A410" s="17" t="str">
        <x:v>Regression Data</x:v>
      </x:c>
      <x:c r="B410" s="17" t="str">
        <x:v>J29</x:v>
      </x:c>
      <x:c r="C410" s="17" t="str">
        <x:v>U+003D</x:v>
      </x:c>
      <x:c r="D410" s="23" t="str">
        <x:v>(C29-'Regression Model'!$B$4)/365.25</x:v>
      </x:c>
    </x:row>
    <x:row r="411">
      <x:c r="A411" s="17" t="str">
        <x:v>Regression Data</x:v>
      </x:c>
      <x:c r="B411" s="17" t="str">
        <x:v>K29</x:v>
      </x:c>
      <x:c r="C411" s="17" t="str">
        <x:v>U+003D</x:v>
      </x:c>
      <x:c r="D411" s="23" t="str">
        <x:v>IFERROR(1/(((G29-F29)/3.92)^2),1)</x:v>
      </x:c>
    </x:row>
    <x:row r="412">
      <x:c r="A412" s="17" t="str">
        <x:v>Regression Data</x:v>
      </x:c>
      <x:c r="B412" s="17" t="str">
        <x:v>I30</x:v>
      </x:c>
      <x:c r="C412" s="17" t="str">
        <x:v>U+003D</x:v>
      </x:c>
      <x:c r="D412" s="23" t="str">
        <x:v>LOG10(H30*1E9)</x:v>
      </x:c>
    </x:row>
    <x:row r="413">
      <x:c r="A413" s="17" t="str">
        <x:v>Regression Data</x:v>
      </x:c>
      <x:c r="B413" s="17" t="str">
        <x:v>J30</x:v>
      </x:c>
      <x:c r="C413" s="17" t="str">
        <x:v>U+003D</x:v>
      </x:c>
      <x:c r="D413" s="23" t="str">
        <x:v>(C30-'Regression Model'!$B$4)/365.25</x:v>
      </x:c>
    </x:row>
    <x:row r="414">
      <x:c r="A414" s="17" t="str">
        <x:v>Regression Data</x:v>
      </x:c>
      <x:c r="B414" s="17" t="str">
        <x:v>K30</x:v>
      </x:c>
      <x:c r="C414" s="17" t="str">
        <x:v>U+003D</x:v>
      </x:c>
      <x:c r="D414" s="23" t="str">
        <x:v>IFERROR(1/(((G30-F30)/3.92)^2),1)</x:v>
      </x:c>
    </x:row>
    <x:row r="415">
      <x:c r="A415" s="17" t="str">
        <x:v>Regression Data</x:v>
      </x:c>
      <x:c r="B415" s="17" t="str">
        <x:v>I31</x:v>
      </x:c>
      <x:c r="C415" s="17" t="str">
        <x:v>U+003D</x:v>
      </x:c>
      <x:c r="D415" s="23" t="str">
        <x:v>LOG10(H31*1E9)</x:v>
      </x:c>
    </x:row>
    <x:row r="416">
      <x:c r="A416" s="17" t="str">
        <x:v>Regression Data</x:v>
      </x:c>
      <x:c r="B416" s="17" t="str">
        <x:v>J31</x:v>
      </x:c>
      <x:c r="C416" s="17" t="str">
        <x:v>U+003D</x:v>
      </x:c>
      <x:c r="D416" s="23" t="str">
        <x:v>(C31-'Regression Model'!$B$4)/365.25</x:v>
      </x:c>
    </x:row>
    <x:row r="417">
      <x:c r="A417" s="17" t="str">
        <x:v>Regression Data</x:v>
      </x:c>
      <x:c r="B417" s="17" t="str">
        <x:v>K31</x:v>
      </x:c>
      <x:c r="C417" s="17" t="str">
        <x:v>U+003D</x:v>
      </x:c>
      <x:c r="D417" s="23" t="str">
        <x:v>IFERROR(1/(((G31-F31)/3.92)^2),1)</x:v>
      </x:c>
    </x:row>
    <x:row r="418">
      <x:c r="A418" s="17" t="str">
        <x:v>Regression Data</x:v>
      </x:c>
      <x:c r="B418" s="17" t="str">
        <x:v>I32</x:v>
      </x:c>
      <x:c r="C418" s="17" t="str">
        <x:v>U+003D</x:v>
      </x:c>
      <x:c r="D418" s="23" t="str">
        <x:v>LOG10(H32*1E9)</x:v>
      </x:c>
    </x:row>
    <x:row r="419">
      <x:c r="A419" s="17" t="str">
        <x:v>Regression Data</x:v>
      </x:c>
      <x:c r="B419" s="17" t="str">
        <x:v>J32</x:v>
      </x:c>
      <x:c r="C419" s="17" t="str">
        <x:v>U+003D</x:v>
      </x:c>
      <x:c r="D419" s="23" t="str">
        <x:v>(C32-'Regression Model'!$B$4)/365.25</x:v>
      </x:c>
    </x:row>
    <x:row r="420">
      <x:c r="A420" s="17" t="str">
        <x:v>Regression Data</x:v>
      </x:c>
      <x:c r="B420" s="17" t="str">
        <x:v>K32</x:v>
      </x:c>
      <x:c r="C420" s="17" t="str">
        <x:v>U+003D</x:v>
      </x:c>
      <x:c r="D420" s="23" t="str">
        <x:v>IFERROR(1/(((G32-F32)/3.92)^2),1)</x:v>
      </x:c>
    </x:row>
    <x:row r="421">
      <x:c r="A421" s="17" t="str">
        <x:v>Regression Data</x:v>
      </x:c>
      <x:c r="B421" s="17" t="str">
        <x:v>I33</x:v>
      </x:c>
      <x:c r="C421" s="17" t="str">
        <x:v>U+003D</x:v>
      </x:c>
      <x:c r="D421" s="23" t="str">
        <x:v>LOG10(H33*1E9)</x:v>
      </x:c>
    </x:row>
    <x:row r="422">
      <x:c r="A422" s="17" t="str">
        <x:v>Regression Data</x:v>
      </x:c>
      <x:c r="B422" s="17" t="str">
        <x:v>J33</x:v>
      </x:c>
      <x:c r="C422" s="17" t="str">
        <x:v>U+003D</x:v>
      </x:c>
      <x:c r="D422" s="23" t="str">
        <x:v>(C33-'Regression Model'!$B$4)/365.25</x:v>
      </x:c>
    </x:row>
    <x:row r="423">
      <x:c r="A423" s="17" t="str">
        <x:v>Regression Data</x:v>
      </x:c>
      <x:c r="B423" s="17" t="str">
        <x:v>K33</x:v>
      </x:c>
      <x:c r="C423" s="17" t="str">
        <x:v>U+003D</x:v>
      </x:c>
      <x:c r="D423" s="23" t="str">
        <x:v>IFERROR(1/(((G33-F33)/3.92)^2),1)</x:v>
      </x:c>
    </x:row>
    <x:row r="424">
      <x:c r="A424" s="17" t="str">
        <x:v>Regression Data</x:v>
      </x:c>
      <x:c r="B424" s="17" t="str">
        <x:v>I34</x:v>
      </x:c>
      <x:c r="C424" s="17" t="str">
        <x:v>U+003D</x:v>
      </x:c>
      <x:c r="D424" s="23" t="str">
        <x:v>LOG10(H34*1E9)</x:v>
      </x:c>
    </x:row>
    <x:row r="425">
      <x:c r="A425" s="17" t="str">
        <x:v>Regression Data</x:v>
      </x:c>
      <x:c r="B425" s="17" t="str">
        <x:v>J34</x:v>
      </x:c>
      <x:c r="C425" s="17" t="str">
        <x:v>U+003D</x:v>
      </x:c>
      <x:c r="D425" s="23" t="str">
        <x:v>(C34-'Regression Model'!$B$4)/365.25</x:v>
      </x:c>
    </x:row>
    <x:row r="426">
      <x:c r="A426" s="17" t="str">
        <x:v>Regression Data</x:v>
      </x:c>
      <x:c r="B426" s="17" t="str">
        <x:v>K34</x:v>
      </x:c>
      <x:c r="C426" s="17" t="str">
        <x:v>U+003D</x:v>
      </x:c>
      <x:c r="D426" s="23" t="str">
        <x:v>IFERROR(1/(((G34-F34)/3.92)^2),1)</x:v>
      </x:c>
    </x:row>
    <x:row r="427">
      <x:c r="A427" s="17" t="str">
        <x:v>Regression Data</x:v>
      </x:c>
      <x:c r="B427" s="17" t="str">
        <x:v>I35</x:v>
      </x:c>
      <x:c r="C427" s="17" t="str">
        <x:v>U+003D</x:v>
      </x:c>
      <x:c r="D427" s="23" t="str">
        <x:v>LOG10(H35*1E9)</x:v>
      </x:c>
    </x:row>
    <x:row r="428">
      <x:c r="A428" s="17" t="str">
        <x:v>Regression Data</x:v>
      </x:c>
      <x:c r="B428" s="17" t="str">
        <x:v>J35</x:v>
      </x:c>
      <x:c r="C428" s="17" t="str">
        <x:v>U+003D</x:v>
      </x:c>
      <x:c r="D428" s="23" t="str">
        <x:v>(C35-'Regression Model'!$B$4)/365.25</x:v>
      </x:c>
    </x:row>
    <x:row r="429">
      <x:c r="A429" s="17" t="str">
        <x:v>Regression Data</x:v>
      </x:c>
      <x:c r="B429" s="17" t="str">
        <x:v>K35</x:v>
      </x:c>
      <x:c r="C429" s="17" t="str">
        <x:v>U+003D</x:v>
      </x:c>
      <x:c r="D429" s="23" t="str">
        <x:v>IFERROR(1/(((G35-F35)/3.92)^2),1)</x:v>
      </x:c>
    </x:row>
    <x:row r="430">
      <x:c r="A430" s="17" t="str">
        <x:v>Regression Data</x:v>
      </x:c>
      <x:c r="B430" s="17" t="str">
        <x:v>I36</x:v>
      </x:c>
      <x:c r="C430" s="17" t="str">
        <x:v>U+003D</x:v>
      </x:c>
      <x:c r="D430" s="23" t="str">
        <x:v>LOG10(H36*1E9)</x:v>
      </x:c>
    </x:row>
    <x:row r="431">
      <x:c r="A431" s="17" t="str">
        <x:v>Regression Data</x:v>
      </x:c>
      <x:c r="B431" s="17" t="str">
        <x:v>J36</x:v>
      </x:c>
      <x:c r="C431" s="17" t="str">
        <x:v>U+003D</x:v>
      </x:c>
      <x:c r="D431" s="23" t="str">
        <x:v>(C36-'Regression Model'!$B$4)/365.25</x:v>
      </x:c>
    </x:row>
    <x:row r="432">
      <x:c r="A432" s="17" t="str">
        <x:v>Regression Data</x:v>
      </x:c>
      <x:c r="B432" s="17" t="str">
        <x:v>K36</x:v>
      </x:c>
      <x:c r="C432" s="17" t="str">
        <x:v>U+003D</x:v>
      </x:c>
      <x:c r="D432" s="23" t="str">
        <x:v>IFERROR(1/(((G36-F36)/3.92)^2),1)</x:v>
      </x:c>
    </x:row>
    <x:row r="433">
      <x:c r="A433" s="17" t="str">
        <x:v>Regression Data</x:v>
      </x:c>
      <x:c r="B433" s="17" t="str">
        <x:v>I37</x:v>
      </x:c>
      <x:c r="C433" s="17" t="str">
        <x:v>U+003D</x:v>
      </x:c>
      <x:c r="D433" s="23" t="str">
        <x:v>LOG10(H37*1E9)</x:v>
      </x:c>
    </x:row>
    <x:row r="434">
      <x:c r="A434" s="17" t="str">
        <x:v>Regression Data</x:v>
      </x:c>
      <x:c r="B434" s="17" t="str">
        <x:v>J37</x:v>
      </x:c>
      <x:c r="C434" s="17" t="str">
        <x:v>U+003D</x:v>
      </x:c>
      <x:c r="D434" s="23" t="str">
        <x:v>(C37-'Regression Model'!$B$4)/365.25</x:v>
      </x:c>
    </x:row>
    <x:row r="435">
      <x:c r="A435" s="17" t="str">
        <x:v>Regression Data</x:v>
      </x:c>
      <x:c r="B435" s="17" t="str">
        <x:v>K37</x:v>
      </x:c>
      <x:c r="C435" s="17" t="str">
        <x:v>U+003D</x:v>
      </x:c>
      <x:c r="D435" s="23" t="str">
        <x:v>IFERROR(1/(((G37-F37)/3.92)^2),1)</x:v>
      </x:c>
    </x:row>
    <x:row r="436">
      <x:c r="A436" s="17" t="str">
        <x:v>Regression Data</x:v>
      </x:c>
      <x:c r="B436" s="17" t="str">
        <x:v>I38</x:v>
      </x:c>
      <x:c r="C436" s="17" t="str">
        <x:v>U+003D</x:v>
      </x:c>
      <x:c r="D436" s="23" t="str">
        <x:v>LOG10(H38*1E9)</x:v>
      </x:c>
    </x:row>
    <x:row r="437">
      <x:c r="A437" s="17" t="str">
        <x:v>Regression Data</x:v>
      </x:c>
      <x:c r="B437" s="17" t="str">
        <x:v>J38</x:v>
      </x:c>
      <x:c r="C437" s="17" t="str">
        <x:v>U+003D</x:v>
      </x:c>
      <x:c r="D437" s="23" t="str">
        <x:v>(C38-'Regression Model'!$B$4)/365.25</x:v>
      </x:c>
    </x:row>
    <x:row r="438">
      <x:c r="A438" s="17" t="str">
        <x:v>Regression Data</x:v>
      </x:c>
      <x:c r="B438" s="17" t="str">
        <x:v>K38</x:v>
      </x:c>
      <x:c r="C438" s="17" t="str">
        <x:v>U+003D</x:v>
      </x:c>
      <x:c r="D438" s="23" t="str">
        <x:v>IFERROR(1/(((G38-F38)/3.92)^2),1)</x:v>
      </x:c>
    </x:row>
    <x:row r="439">
      <x:c r="A439" s="17" t="str">
        <x:v>Regression Data</x:v>
      </x:c>
      <x:c r="B439" s="17" t="str">
        <x:v>I39</x:v>
      </x:c>
      <x:c r="C439" s="17" t="str">
        <x:v>U+003D</x:v>
      </x:c>
      <x:c r="D439" s="23" t="str">
        <x:v>LOG10(H39*1E9)</x:v>
      </x:c>
    </x:row>
    <x:row r="440">
      <x:c r="A440" s="17" t="str">
        <x:v>Regression Data</x:v>
      </x:c>
      <x:c r="B440" s="17" t="str">
        <x:v>J39</x:v>
      </x:c>
      <x:c r="C440" s="17" t="str">
        <x:v>U+003D</x:v>
      </x:c>
      <x:c r="D440" s="23" t="str">
        <x:v>(C39-'Regression Model'!$B$4)/365.25</x:v>
      </x:c>
    </x:row>
    <x:row r="441">
      <x:c r="A441" s="17" t="str">
        <x:v>Regression Data</x:v>
      </x:c>
      <x:c r="B441" s="17" t="str">
        <x:v>K39</x:v>
      </x:c>
      <x:c r="C441" s="17" t="str">
        <x:v>U+003D</x:v>
      </x:c>
      <x:c r="D441" s="23" t="str">
        <x:v>IFERROR(1/(((G39-F39)/3.92)^2),1)</x:v>
      </x:c>
    </x:row>
    <x:row r="442">
      <x:c r="A442" s="17" t="str">
        <x:v>Regression Data</x:v>
      </x:c>
      <x:c r="B442" s="17" t="str">
        <x:v>I40</x:v>
      </x:c>
      <x:c r="C442" s="17" t="str">
        <x:v>U+003D</x:v>
      </x:c>
      <x:c r="D442" s="23" t="str">
        <x:v>LOG10(H40*1E9)</x:v>
      </x:c>
    </x:row>
    <x:row r="443">
      <x:c r="A443" s="17" t="str">
        <x:v>Regression Data</x:v>
      </x:c>
      <x:c r="B443" s="17" t="str">
        <x:v>J40</x:v>
      </x:c>
      <x:c r="C443" s="17" t="str">
        <x:v>U+003D</x:v>
      </x:c>
      <x:c r="D443" s="23" t="str">
        <x:v>(C40-'Regression Model'!$B$4)/365.25</x:v>
      </x:c>
    </x:row>
    <x:row r="444">
      <x:c r="A444" s="17" t="str">
        <x:v>Regression Data</x:v>
      </x:c>
      <x:c r="B444" s="17" t="str">
        <x:v>K40</x:v>
      </x:c>
      <x:c r="C444" s="17" t="str">
        <x:v>U+003D</x:v>
      </x:c>
      <x:c r="D444" s="23" t="str">
        <x:v>IFERROR(1/(((G40-F40)/3.92)^2),1)</x:v>
      </x:c>
    </x:row>
    <x:row r="445">
      <x:c r="A445" s="17" t="str">
        <x:v>Regression Data</x:v>
      </x:c>
      <x:c r="B445" s="17" t="str">
        <x:v>I41</x:v>
      </x:c>
      <x:c r="C445" s="17" t="str">
        <x:v>U+003D</x:v>
      </x:c>
      <x:c r="D445" s="23" t="str">
        <x:v>LOG10(H41*1E9)</x:v>
      </x:c>
    </x:row>
    <x:row r="446">
      <x:c r="A446" s="17" t="str">
        <x:v>Regression Data</x:v>
      </x:c>
      <x:c r="B446" s="17" t="str">
        <x:v>J41</x:v>
      </x:c>
      <x:c r="C446" s="17" t="str">
        <x:v>U+003D</x:v>
      </x:c>
      <x:c r="D446" s="23" t="str">
        <x:v>(C41-'Regression Model'!$B$4)/365.25</x:v>
      </x:c>
    </x:row>
    <x:row r="447">
      <x:c r="A447" s="17" t="str">
        <x:v>Regression Data</x:v>
      </x:c>
      <x:c r="B447" s="17" t="str">
        <x:v>K41</x:v>
      </x:c>
      <x:c r="C447" s="17" t="str">
        <x:v>U+003D</x:v>
      </x:c>
      <x:c r="D447" s="23" t="str">
        <x:v>IFERROR(1/(((G41-F41)/3.92)^2),1)</x:v>
      </x:c>
    </x:row>
    <x:row r="448">
      <x:c r="A448" s="17" t="str">
        <x:v>Regression Data</x:v>
      </x:c>
      <x:c r="B448" s="17" t="str">
        <x:v>I42</x:v>
      </x:c>
      <x:c r="C448" s="17" t="str">
        <x:v>U+003D</x:v>
      </x:c>
      <x:c r="D448" s="23" t="str">
        <x:v>LOG10(H42*1E9)</x:v>
      </x:c>
    </x:row>
    <x:row r="449">
      <x:c r="A449" s="17" t="str">
        <x:v>Regression Data</x:v>
      </x:c>
      <x:c r="B449" s="17" t="str">
        <x:v>J42</x:v>
      </x:c>
      <x:c r="C449" s="17" t="str">
        <x:v>U+003D</x:v>
      </x:c>
      <x:c r="D449" s="23" t="str">
        <x:v>(C42-'Regression Model'!$B$4)/365.25</x:v>
      </x:c>
    </x:row>
    <x:row r="450">
      <x:c r="A450" s="17" t="str">
        <x:v>Regression Data</x:v>
      </x:c>
      <x:c r="B450" s="17" t="str">
        <x:v>K42</x:v>
      </x:c>
      <x:c r="C450" s="17" t="str">
        <x:v>U+003D</x:v>
      </x:c>
      <x:c r="D450" s="23" t="str">
        <x:v>IFERROR(1/(((G42-F42)/3.92)^2),1)</x:v>
      </x:c>
    </x:row>
    <x:row r="451">
      <x:c r="A451" s="17" t="str">
        <x:v>Regression Data</x:v>
      </x:c>
      <x:c r="B451" s="17" t="str">
        <x:v>I43</x:v>
      </x:c>
      <x:c r="C451" s="17" t="str">
        <x:v>U+003D</x:v>
      </x:c>
      <x:c r="D451" s="23" t="str">
        <x:v>LOG10(H43*1E9)</x:v>
      </x:c>
    </x:row>
    <x:row r="452">
      <x:c r="A452" s="17" t="str">
        <x:v>Regression Data</x:v>
      </x:c>
      <x:c r="B452" s="17" t="str">
        <x:v>J43</x:v>
      </x:c>
      <x:c r="C452" s="17" t="str">
        <x:v>U+003D</x:v>
      </x:c>
      <x:c r="D452" s="23" t="str">
        <x:v>(C43-'Regression Model'!$B$4)/365.25</x:v>
      </x:c>
    </x:row>
    <x:row r="453">
      <x:c r="A453" s="17" t="str">
        <x:v>Regression Data</x:v>
      </x:c>
      <x:c r="B453" s="17" t="str">
        <x:v>K43</x:v>
      </x:c>
      <x:c r="C453" s="17" t="str">
        <x:v>U+003D</x:v>
      </x:c>
      <x:c r="D453" s="23" t="str">
        <x:v>IFERROR(1/(((G43-F43)/3.92)^2),1)</x:v>
      </x:c>
    </x:row>
    <x:row r="454">
      <x:c r="A454" s="17" t="str">
        <x:v>Regression Data</x:v>
      </x:c>
      <x:c r="B454" s="17" t="str">
        <x:v>I44</x:v>
      </x:c>
      <x:c r="C454" s="17" t="str">
        <x:v>U+003D</x:v>
      </x:c>
      <x:c r="D454" s="23" t="str">
        <x:v>LOG10(H44*1E9)</x:v>
      </x:c>
    </x:row>
    <x:row r="455">
      <x:c r="A455" s="17" t="str">
        <x:v>Regression Data</x:v>
      </x:c>
      <x:c r="B455" s="17" t="str">
        <x:v>J44</x:v>
      </x:c>
      <x:c r="C455" s="17" t="str">
        <x:v>U+003D</x:v>
      </x:c>
      <x:c r="D455" s="23" t="str">
        <x:v>(C44-'Regression Model'!$B$4)/365.25</x:v>
      </x:c>
    </x:row>
    <x:row r="456">
      <x:c r="A456" s="17" t="str">
        <x:v>Regression Data</x:v>
      </x:c>
      <x:c r="B456" s="17" t="str">
        <x:v>K44</x:v>
      </x:c>
      <x:c r="C456" s="17" t="str">
        <x:v>U+003D</x:v>
      </x:c>
      <x:c r="D456" s="23" t="str">
        <x:v>IFERROR(1/(((G44-F44)/3.92)^2),1)</x:v>
      </x:c>
    </x:row>
    <x:row r="457">
      <x:c r="A457" s="17" t="str">
        <x:v>Regression Data</x:v>
      </x:c>
      <x:c r="B457" s="17" t="str">
        <x:v>I45</x:v>
      </x:c>
      <x:c r="C457" s="17" t="str">
        <x:v>U+003D</x:v>
      </x:c>
      <x:c r="D457" s="23" t="str">
        <x:v>LOG10(H45*1E9)</x:v>
      </x:c>
    </x:row>
    <x:row r="458">
      <x:c r="A458" s="17" t="str">
        <x:v>Regression Data</x:v>
      </x:c>
      <x:c r="B458" s="17" t="str">
        <x:v>J45</x:v>
      </x:c>
      <x:c r="C458" s="17" t="str">
        <x:v>U+003D</x:v>
      </x:c>
      <x:c r="D458" s="23" t="str">
        <x:v>(C45-'Regression Model'!$B$4)/365.25</x:v>
      </x:c>
    </x:row>
    <x:row r="459">
      <x:c r="A459" s="17" t="str">
        <x:v>Regression Data</x:v>
      </x:c>
      <x:c r="B459" s="17" t="str">
        <x:v>K45</x:v>
      </x:c>
      <x:c r="C459" s="17" t="str">
        <x:v>U+003D</x:v>
      </x:c>
      <x:c r="D459" s="23" t="str">
        <x:v>IFERROR(1/(((G45-F45)/3.92)^2),1)</x:v>
      </x:c>
    </x:row>
    <x:row r="460">
      <x:c r="A460" s="17" t="str">
        <x:v>Regression Data</x:v>
      </x:c>
      <x:c r="B460" s="17" t="str">
        <x:v>I46</x:v>
      </x:c>
      <x:c r="C460" s="17" t="str">
        <x:v>U+003D</x:v>
      </x:c>
      <x:c r="D460" s="23" t="str">
        <x:v>LOG10(H46*1E9)</x:v>
      </x:c>
    </x:row>
    <x:row r="461">
      <x:c r="A461" s="17" t="str">
        <x:v>Regression Data</x:v>
      </x:c>
      <x:c r="B461" s="17" t="str">
        <x:v>J46</x:v>
      </x:c>
      <x:c r="C461" s="17" t="str">
        <x:v>U+003D</x:v>
      </x:c>
      <x:c r="D461" s="23" t="str">
        <x:v>(C46-'Regression Model'!$B$4)/365.25</x:v>
      </x:c>
    </x:row>
    <x:row r="462">
      <x:c r="A462" s="17" t="str">
        <x:v>Regression Data</x:v>
      </x:c>
      <x:c r="B462" s="17" t="str">
        <x:v>K46</x:v>
      </x:c>
      <x:c r="C462" s="17" t="str">
        <x:v>U+003D</x:v>
      </x:c>
      <x:c r="D462" s="23" t="str">
        <x:v>IFERROR(1/(((G46-F46)/3.92)^2),1)</x:v>
      </x:c>
    </x:row>
    <x:row r="463">
      <x:c r="A463" s="17" t="str">
        <x:v>Regression Data</x:v>
      </x:c>
      <x:c r="B463" s="17" t="str">
        <x:v>I47</x:v>
      </x:c>
      <x:c r="C463" s="17" t="str">
        <x:v>U+003D</x:v>
      </x:c>
      <x:c r="D463" s="23" t="str">
        <x:v>LOG10(H47*1E9)</x:v>
      </x:c>
    </x:row>
    <x:row r="464">
      <x:c r="A464" s="17" t="str">
        <x:v>Regression Data</x:v>
      </x:c>
      <x:c r="B464" s="17" t="str">
        <x:v>J47</x:v>
      </x:c>
      <x:c r="C464" s="17" t="str">
        <x:v>U+003D</x:v>
      </x:c>
      <x:c r="D464" s="23" t="str">
        <x:v>(C47-'Regression Model'!$B$4)/365.25</x:v>
      </x:c>
    </x:row>
    <x:row r="465">
      <x:c r="A465" s="17" t="str">
        <x:v>Regression Data</x:v>
      </x:c>
      <x:c r="B465" s="17" t="str">
        <x:v>K47</x:v>
      </x:c>
      <x:c r="C465" s="17" t="str">
        <x:v>U+003D</x:v>
      </x:c>
      <x:c r="D465" s="23" t="str">
        <x:v>IFERROR(1/(((G47-F47)/3.92)^2),1)</x:v>
      </x:c>
    </x:row>
    <x:row r="466">
      <x:c r="A466" s="17" t="str">
        <x:v>Regression Data</x:v>
      </x:c>
      <x:c r="B466" s="17" t="str">
        <x:v>I48</x:v>
      </x:c>
      <x:c r="C466" s="17" t="str">
        <x:v>U+003D</x:v>
      </x:c>
      <x:c r="D466" s="23" t="str">
        <x:v>LOG10(H48*1E9)</x:v>
      </x:c>
    </x:row>
    <x:row r="467">
      <x:c r="A467" s="17" t="str">
        <x:v>Regression Data</x:v>
      </x:c>
      <x:c r="B467" s="17" t="str">
        <x:v>J48</x:v>
      </x:c>
      <x:c r="C467" s="17" t="str">
        <x:v>U+003D</x:v>
      </x:c>
      <x:c r="D467" s="23" t="str">
        <x:v>(C48-'Regression Model'!$B$4)/365.25</x:v>
      </x:c>
    </x:row>
    <x:row r="468">
      <x:c r="A468" s="17" t="str">
        <x:v>Regression Data</x:v>
      </x:c>
      <x:c r="B468" s="17" t="str">
        <x:v>K48</x:v>
      </x:c>
      <x:c r="C468" s="17" t="str">
        <x:v>U+003D</x:v>
      </x:c>
      <x:c r="D468" s="23" t="str">
        <x:v>IFERROR(1/(((G48-F48)/3.92)^2),1)</x:v>
      </x:c>
    </x:row>
    <x:row r="469">
      <x:c r="A469" s="17" t="str">
        <x:v>Regression Data</x:v>
      </x:c>
      <x:c r="B469" s="17" t="str">
        <x:v>I49</x:v>
      </x:c>
      <x:c r="C469" s="17" t="str">
        <x:v>U+003D</x:v>
      </x:c>
      <x:c r="D469" s="23" t="str">
        <x:v>LOG10(H49*1E9)</x:v>
      </x:c>
    </x:row>
    <x:row r="470">
      <x:c r="A470" s="17" t="str">
        <x:v>Regression Data</x:v>
      </x:c>
      <x:c r="B470" s="17" t="str">
        <x:v>J49</x:v>
      </x:c>
      <x:c r="C470" s="17" t="str">
        <x:v>U+003D</x:v>
      </x:c>
      <x:c r="D470" s="23" t="str">
        <x:v>(C49-'Regression Model'!$B$4)/365.25</x:v>
      </x:c>
    </x:row>
    <x:row r="471">
      <x:c r="A471" s="17" t="str">
        <x:v>Regression Data</x:v>
      </x:c>
      <x:c r="B471" s="17" t="str">
        <x:v>K49</x:v>
      </x:c>
      <x:c r="C471" s="17" t="str">
        <x:v>U+003D</x:v>
      </x:c>
      <x:c r="D471" s="23" t="str">
        <x:v>IFERROR(1/(((G49-F49)/3.92)^2),1)</x:v>
      </x:c>
    </x:row>
    <x:row r="472">
      <x:c r="A472" s="17" t="str">
        <x:v>Regression Data</x:v>
      </x:c>
      <x:c r="B472" s="17" t="str">
        <x:v>I50</x:v>
      </x:c>
      <x:c r="C472" s="17" t="str">
        <x:v>U+003D</x:v>
      </x:c>
      <x:c r="D472" s="23" t="str">
        <x:v>LOG10(H50*1E9)</x:v>
      </x:c>
    </x:row>
    <x:row r="473">
      <x:c r="A473" s="17" t="str">
        <x:v>Regression Data</x:v>
      </x:c>
      <x:c r="B473" s="17" t="str">
        <x:v>J50</x:v>
      </x:c>
      <x:c r="C473" s="17" t="str">
        <x:v>U+003D</x:v>
      </x:c>
      <x:c r="D473" s="23" t="str">
        <x:v>(C50-'Regression Model'!$B$4)/365.25</x:v>
      </x:c>
    </x:row>
    <x:row r="474">
      <x:c r="A474" s="17" t="str">
        <x:v>Regression Data</x:v>
      </x:c>
      <x:c r="B474" s="17" t="str">
        <x:v>K50</x:v>
      </x:c>
      <x:c r="C474" s="17" t="str">
        <x:v>U+003D</x:v>
      </x:c>
      <x:c r="D474" s="23" t="str">
        <x:v>IFERROR(1/(((G50-F50)/3.92)^2),1)</x:v>
      </x:c>
    </x:row>
    <x:row r="475">
      <x:c r="A475" s="17" t="str">
        <x:v>Regression Data</x:v>
      </x:c>
      <x:c r="B475" s="17" t="str">
        <x:v>I51</x:v>
      </x:c>
      <x:c r="C475" s="17" t="str">
        <x:v>U+003D</x:v>
      </x:c>
      <x:c r="D475" s="23" t="str">
        <x:v>LOG10(H51*1E9)</x:v>
      </x:c>
    </x:row>
    <x:row r="476">
      <x:c r="A476" s="17" t="str">
        <x:v>Regression Data</x:v>
      </x:c>
      <x:c r="B476" s="17" t="str">
        <x:v>J51</x:v>
      </x:c>
      <x:c r="C476" s="17" t="str">
        <x:v>U+003D</x:v>
      </x:c>
      <x:c r="D476" s="23" t="str">
        <x:v>(C51-'Regression Model'!$B$4)/365.25</x:v>
      </x:c>
    </x:row>
    <x:row r="477">
      <x:c r="A477" s="17" t="str">
        <x:v>Regression Data</x:v>
      </x:c>
      <x:c r="B477" s="17" t="str">
        <x:v>K51</x:v>
      </x:c>
      <x:c r="C477" s="17" t="str">
        <x:v>U+003D</x:v>
      </x:c>
      <x:c r="D477" s="23" t="str">
        <x:v>IFERROR(1/(((G51-F51)/3.92)^2),1)</x:v>
      </x:c>
    </x:row>
    <x:row r="478">
      <x:c r="A478" s="17" t="str">
        <x:v>Regression Data</x:v>
      </x:c>
      <x:c r="B478" s="17" t="str">
        <x:v>I52</x:v>
      </x:c>
      <x:c r="C478" s="17" t="str">
        <x:v>U+003D</x:v>
      </x:c>
      <x:c r="D478" s="23" t="str">
        <x:v>LOG10(H52*1E9)</x:v>
      </x:c>
    </x:row>
    <x:row r="479">
      <x:c r="A479" s="17" t="str">
        <x:v>Regression Data</x:v>
      </x:c>
      <x:c r="B479" s="17" t="str">
        <x:v>J52</x:v>
      </x:c>
      <x:c r="C479" s="17" t="str">
        <x:v>U+003D</x:v>
      </x:c>
      <x:c r="D479" s="23" t="str">
        <x:v>(C52-'Regression Model'!$B$4)/365.25</x:v>
      </x:c>
    </x:row>
    <x:row r="480">
      <x:c r="A480" s="17" t="str">
        <x:v>Regression Data</x:v>
      </x:c>
      <x:c r="B480" s="17" t="str">
        <x:v>K52</x:v>
      </x:c>
      <x:c r="C480" s="17" t="str">
        <x:v>U+003D</x:v>
      </x:c>
      <x:c r="D480" s="23" t="str">
        <x:v>IFERROR(1/(((G52-F52)/3.92)^2),1)</x:v>
      </x:c>
    </x:row>
    <x:row r="481">
      <x:c r="A481" s="17" t="str">
        <x:v>Regression Data</x:v>
      </x:c>
      <x:c r="B481" s="17" t="str">
        <x:v>I53</x:v>
      </x:c>
      <x:c r="C481" s="17" t="str">
        <x:v>U+003D</x:v>
      </x:c>
      <x:c r="D481" s="23" t="str">
        <x:v>LOG10(H53*1E9)</x:v>
      </x:c>
    </x:row>
    <x:row r="482">
      <x:c r="A482" s="17" t="str">
        <x:v>Regression Data</x:v>
      </x:c>
      <x:c r="B482" s="17" t="str">
        <x:v>J53</x:v>
      </x:c>
      <x:c r="C482" s="17" t="str">
        <x:v>U+003D</x:v>
      </x:c>
      <x:c r="D482" s="23" t="str">
        <x:v>(C53-'Regression Model'!$B$4)/365.25</x:v>
      </x:c>
    </x:row>
    <x:row r="483">
      <x:c r="A483" s="17" t="str">
        <x:v>Regression Data</x:v>
      </x:c>
      <x:c r="B483" s="17" t="str">
        <x:v>K53</x:v>
      </x:c>
      <x:c r="C483" s="17" t="str">
        <x:v>U+003D</x:v>
      </x:c>
      <x:c r="D483" s="23" t="str">
        <x:v>IFERROR(1/(((G53-F53)/3.92)^2),1)</x:v>
      </x:c>
    </x:row>
    <x:row r="484">
      <x:c r="A484" s="17" t="str">
        <x:v>Regression Data</x:v>
      </x:c>
      <x:c r="B484" s="17" t="str">
        <x:v>I54</x:v>
      </x:c>
      <x:c r="C484" s="17" t="str">
        <x:v>U+003D</x:v>
      </x:c>
      <x:c r="D484" s="23" t="str">
        <x:v>LOG10(H54*1E9)</x:v>
      </x:c>
    </x:row>
    <x:row r="485">
      <x:c r="A485" s="17" t="str">
        <x:v>Regression Data</x:v>
      </x:c>
      <x:c r="B485" s="17" t="str">
        <x:v>J54</x:v>
      </x:c>
      <x:c r="C485" s="17" t="str">
        <x:v>U+003D</x:v>
      </x:c>
      <x:c r="D485" s="23" t="str">
        <x:v>(C54-'Regression Model'!$B$4)/365.25</x:v>
      </x:c>
    </x:row>
    <x:row r="486">
      <x:c r="A486" s="17" t="str">
        <x:v>Regression Data</x:v>
      </x:c>
      <x:c r="B486" s="17" t="str">
        <x:v>K54</x:v>
      </x:c>
      <x:c r="C486" s="17" t="str">
        <x:v>U+003D</x:v>
      </x:c>
      <x:c r="D486" s="23" t="str">
        <x:v>IFERROR(1/(((G54-F54)/3.92)^2),1)</x:v>
      </x:c>
    </x:row>
    <x:row r="487">
      <x:c r="A487" s="17" t="str">
        <x:v>Regression Data</x:v>
      </x:c>
      <x:c r="B487" s="17" t="str">
        <x:v>I55</x:v>
      </x:c>
      <x:c r="C487" s="17" t="str">
        <x:v>U+003D</x:v>
      </x:c>
      <x:c r="D487" s="23" t="str">
        <x:v>LOG10(H55*1E9)</x:v>
      </x:c>
    </x:row>
    <x:row r="488">
      <x:c r="A488" s="17" t="str">
        <x:v>Regression Data</x:v>
      </x:c>
      <x:c r="B488" s="17" t="str">
        <x:v>J55</x:v>
      </x:c>
      <x:c r="C488" s="17" t="str">
        <x:v>U+003D</x:v>
      </x:c>
      <x:c r="D488" s="23" t="str">
        <x:v>(C55-'Regression Model'!$B$4)/365.25</x:v>
      </x:c>
    </x:row>
    <x:row r="489">
      <x:c r="A489" s="17" t="str">
        <x:v>Regression Data</x:v>
      </x:c>
      <x:c r="B489" s="17" t="str">
        <x:v>K55</x:v>
      </x:c>
      <x:c r="C489" s="17" t="str">
        <x:v>U+003D</x:v>
      </x:c>
      <x:c r="D489" s="23" t="str">
        <x:v>IFERROR(1/(((G55-F55)/3.92)^2),1)</x:v>
      </x:c>
    </x:row>
    <x:row r="490">
      <x:c r="A490" s="17" t="str">
        <x:v>Regression Data</x:v>
      </x:c>
      <x:c r="B490" s="17" t="str">
        <x:v>I56</x:v>
      </x:c>
      <x:c r="C490" s="17" t="str">
        <x:v>U+003D</x:v>
      </x:c>
      <x:c r="D490" s="23" t="str">
        <x:v>LOG10(H56*1E9)</x:v>
      </x:c>
    </x:row>
    <x:row r="491">
      <x:c r="A491" s="17" t="str">
        <x:v>Regression Data</x:v>
      </x:c>
      <x:c r="B491" s="17" t="str">
        <x:v>J56</x:v>
      </x:c>
      <x:c r="C491" s="17" t="str">
        <x:v>U+003D</x:v>
      </x:c>
      <x:c r="D491" s="23" t="str">
        <x:v>(C56-'Regression Model'!$B$4)/365.25</x:v>
      </x:c>
    </x:row>
    <x:row r="492">
      <x:c r="A492" s="17" t="str">
        <x:v>Regression Data</x:v>
      </x:c>
      <x:c r="B492" s="17" t="str">
        <x:v>K56</x:v>
      </x:c>
      <x:c r="C492" s="17" t="str">
        <x:v>U+003D</x:v>
      </x:c>
      <x:c r="D492" s="23" t="str">
        <x:v>IFERROR(1/(((G56-F56)/3.92)^2),1)</x:v>
      </x:c>
    </x:row>
    <x:row r="493">
      <x:c r="A493" s="17" t="str">
        <x:v>Regression Data</x:v>
      </x:c>
      <x:c r="B493" s="17" t="str">
        <x:v>I57</x:v>
      </x:c>
      <x:c r="C493" s="17" t="str">
        <x:v>U+003D</x:v>
      </x:c>
      <x:c r="D493" s="23" t="str">
        <x:v>LOG10(H57*1E9)</x:v>
      </x:c>
    </x:row>
    <x:row r="494">
      <x:c r="A494" s="17" t="str">
        <x:v>Regression Data</x:v>
      </x:c>
      <x:c r="B494" s="17" t="str">
        <x:v>J57</x:v>
      </x:c>
      <x:c r="C494" s="17" t="str">
        <x:v>U+003D</x:v>
      </x:c>
      <x:c r="D494" s="23" t="str">
        <x:v>(C57-'Regression Model'!$B$4)/365.25</x:v>
      </x:c>
    </x:row>
    <x:row r="495">
      <x:c r="A495" s="17" t="str">
        <x:v>Regression Data</x:v>
      </x:c>
      <x:c r="B495" s="17" t="str">
        <x:v>K57</x:v>
      </x:c>
      <x:c r="C495" s="17" t="str">
        <x:v>U+003D</x:v>
      </x:c>
      <x:c r="D495" s="23" t="str">
        <x:v>IFERROR(1/(((G57-F57)/3.92)^2),1)</x:v>
      </x:c>
    </x:row>
    <x:row r="496">
      <x:c r="A496" s="17" t="str">
        <x:v>Regression Data</x:v>
      </x:c>
      <x:c r="B496" s="17" t="str">
        <x:v>I58</x:v>
      </x:c>
      <x:c r="C496" s="17" t="str">
        <x:v>U+003D</x:v>
      </x:c>
      <x:c r="D496" s="23" t="str">
        <x:v>LOG10(H58*1E9)</x:v>
      </x:c>
    </x:row>
    <x:row r="497">
      <x:c r="A497" s="17" t="str">
        <x:v>Regression Data</x:v>
      </x:c>
      <x:c r="B497" s="17" t="str">
        <x:v>J58</x:v>
      </x:c>
      <x:c r="C497" s="17" t="str">
        <x:v>U+003D</x:v>
      </x:c>
      <x:c r="D497" s="23" t="str">
        <x:v>(C58-'Regression Model'!$B$4)/365.25</x:v>
      </x:c>
    </x:row>
    <x:row r="498">
      <x:c r="A498" s="17" t="str">
        <x:v>Regression Data</x:v>
      </x:c>
      <x:c r="B498" s="17" t="str">
        <x:v>K58</x:v>
      </x:c>
      <x:c r="C498" s="17" t="str">
        <x:v>U+003D</x:v>
      </x:c>
      <x:c r="D498" s="23" t="str">
        <x:v>IFERROR(1/(((G58-F58)/3.92)^2),1)</x:v>
      </x:c>
    </x:row>
    <x:row r="499">
      <x:c r="A499" s="17" t="str">
        <x:v>Regression Data</x:v>
      </x:c>
      <x:c r="B499" s="17" t="str">
        <x:v>I59</x:v>
      </x:c>
      <x:c r="C499" s="17" t="str">
        <x:v>U+003D</x:v>
      </x:c>
      <x:c r="D499" s="23" t="str">
        <x:v>LOG10(H59*1E9)</x:v>
      </x:c>
    </x:row>
    <x:row r="500">
      <x:c r="A500" s="17" t="str">
        <x:v>Regression Data</x:v>
      </x:c>
      <x:c r="B500" s="17" t="str">
        <x:v>J59</x:v>
      </x:c>
      <x:c r="C500" s="17" t="str">
        <x:v>U+003D</x:v>
      </x:c>
      <x:c r="D500" s="23" t="str">
        <x:v>(C59-'Regression Model'!$B$4)/365.25</x:v>
      </x:c>
    </x:row>
    <x:row r="501">
      <x:c r="A501" s="17" t="str">
        <x:v>Regression Data</x:v>
      </x:c>
      <x:c r="B501" s="17" t="str">
        <x:v>K59</x:v>
      </x:c>
      <x:c r="C501" s="17" t="str">
        <x:v>U+003D</x:v>
      </x:c>
      <x:c r="D501" s="23" t="str">
        <x:v>IFERROR(1/(((G59-F59)/3.92)^2),1)</x:v>
      </x:c>
    </x:row>
    <x:row r="502">
      <x:c r="A502" s="17" t="str">
        <x:v>Regression Model</x:v>
      </x:c>
      <x:c r="B502" s="17" t="str">
        <x:v>B13</x:v>
      </x:c>
      <x:c r="C502" s="17" t="str">
        <x:v>U+003D</x:v>
      </x:c>
      <x:c r="D502" s="23" t="str">
        <x:v>POWER(10,B8)</x:v>
      </x:c>
    </x:row>
    <x:row r="503">
      <x:c r="A503" s="17" t="str">
        <x:v>Regression Model</x:v>
      </x:c>
      <x:c r="B503" s="17" t="str">
        <x:v>B14</x:v>
      </x:c>
      <x:c r="C503" s="17" t="str">
        <x:v>U+003D</x:v>
      </x:c>
      <x:c r="D503" s="23" t="str">
        <x:v>POWER(10,B9)</x:v>
      </x:c>
    </x:row>
    <x:row r="504">
      <x:c r="A504" s="18" t="str">
        <x:v>Regression Model</x:v>
      </x:c>
      <x:c r="B504" s="18" t="str">
        <x:v>B15</x:v>
      </x:c>
      <x:c r="C504" s="18" t="str">
        <x:v>U+003D</x:v>
      </x:c>
      <x:c r="D504" s="24" t="str">
        <x:v>1/B14</x:v>
      </x:c>
    </x:row>
  </x:sheetData>
  <x:mergeCells>
    <x:mergeCell ref="A1:D1"/>
    <x:mergeCell ref="A2:D3"/>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70" hidden="0" customWidth="1"/>
    <x:col min="14" max="14" width="70" hidden="0" customWidth="1"/>
  </x:cols>
  <x:sheetData>
    <x:row r="1" ht="36" customHeight="1">
      <x:c r="A1" s="68" t="str">
        <x:v>Artificial Analysis parameter expansion — exact Epoch reconciliation and frontier gate</x:v>
      </x:c>
      <x:c r="B1" s="68"/>
      <x:c r="C1" s="68"/>
      <x:c r="D1" s="68"/>
      <x:c r="E1" s="68"/>
      <x:c r="F1" s="68"/>
      <x:c r="G1" s="68"/>
      <x:c r="H1" s="68"/>
      <x:c r="I1" s="68"/>
      <x:c r="J1" s="68"/>
      <x:c r="K1" s="68"/>
      <x:c r="L1" s="68"/>
      <x:c r="M1" s="68"/>
      <x:c r="N1" s="68"/>
    </x:row>
    <x:row r="2">
      <x:c r="A2" s="6" t="str">
        <x:v>The 50-model live AA panel is reconciled with 63 exact open-weight AA↔Epoch checkpoints. Highest-score duplicate configurations are collapsed and 19 overlaps are superseded by their exact Epoch-backed row, producing 94 unique models. Broad tail error improves, but the 15-model frontier-like interval crosses zero, so the live K3-anchored AA branch remains unchanged.</x:v>
      </x:c>
      <x:c r="B2" s="6"/>
      <x:c r="C2" s="6"/>
      <x:c r="D2" s="6"/>
      <x:c r="E2" s="6"/>
      <x:c r="F2" s="6"/>
      <x:c r="G2" s="6"/>
      <x:c r="H2" s="6"/>
      <x:c r="I2" s="6"/>
      <x:c r="J2" s="6"/>
      <x:c r="K2" s="6"/>
      <x:c r="L2" s="6"/>
      <x:c r="M2" s="6"/>
      <x:c r="N2" s="6"/>
    </x:row>
    <x:row r="3">
      <x:c r="A3" s="6"/>
      <x:c r="B3" s="6"/>
      <x:c r="C3" s="6"/>
      <x:c r="D3" s="6"/>
      <x:c r="E3" s="6"/>
      <x:c r="F3" s="6"/>
      <x:c r="G3" s="6"/>
      <x:c r="H3" s="6"/>
      <x:c r="I3" s="6"/>
      <x:c r="J3" s="6"/>
      <x:c r="K3" s="6"/>
      <x:c r="L3" s="6"/>
      <x:c r="M3" s="6"/>
      <x:c r="N3" s="6"/>
    </x:row>
    <x:row r="5" ht="34" customHeight="1">
      <x:c r="A5" s="73" t="str">
        <x:v>Audit statistic</x:v>
      </x:c>
      <x:c r="B5" s="73" t="str">
        <x:v>Value</x:v>
      </x:c>
    </x:row>
    <x:row r="6">
      <x:c r="A6" s="16" t="str">
        <x:v>Current manually curated checkpoints</x:v>
      </x:c>
      <x:c r="B6" s="16" t="n">
        <x:v>50</x:v>
      </x:c>
    </x:row>
    <x:row r="7">
      <x:c r="A7" s="17" t="str">
        <x:v>Exact open-weight AA↔Epoch checkpoints</x:v>
      </x:c>
      <x:c r="B7" s="17" t="n">
        <x:v>63</x:v>
      </x:c>
    </x:row>
    <x:row r="8">
      <x:c r="A8" s="17" t="str">
        <x:v>Lower-scoring duplicate configurations removed</x:v>
      </x:c>
      <x:c r="B8" s="17" t="n">
        <x:v>9</x:v>
      </x:c>
    </x:row>
    <x:row r="9">
      <x:c r="A9" s="17" t="str">
        <x:v>Current/exact overlaps reconciled</x:v>
      </x:c>
      <x:c r="B9" s="17" t="n">
        <x:v>19</x:v>
      </x:c>
    </x:row>
    <x:row r="10">
      <x:c r="A10" s="17" t="str">
        <x:v>Expanded unique checkpoints</x:v>
      </x:c>
      <x:c r="B10" s="17" t="n">
        <x:v>94</x:v>
      </x:c>
    </x:row>
    <x:row r="11">
      <x:c r="A11" s="17" t="str">
        <x:v>Expanded developers</x:v>
      </x:c>
      <x:c r="B11" s="17" t="n">
        <x:v>27</x:v>
      </x:c>
    </x:row>
    <x:row r="12">
      <x:c r="A12" s="17" t="str">
        <x:v>Eligible held-out predictions</x:v>
      </x:c>
      <x:c r="B12" s="17" t="n">
        <x:v>46</x:v>
      </x:c>
    </x:row>
    <x:row r="13">
      <x:c r="A13" s="17" t="str">
        <x:v>All tests: current median error (×)</x:v>
      </x:c>
      <x:c r="B13" s="92" t="n">
        <x:v>2.0583639657668473</x:v>
      </x:c>
    </x:row>
    <x:row r="14">
      <x:c r="A14" s="17" t="str">
        <x:v>All tests: expanded median error (×)</x:v>
      </x:c>
      <x:c r="B14" s="92" t="n">
        <x:v>1.9816560286254523</x:v>
      </x:c>
    </x:row>
    <x:row r="15">
      <x:c r="A15" s="17" t="str">
        <x:v>Current-panel tests: current MAE log10</x:v>
      </x:c>
      <x:c r="B15" s="20" t="n">
        <x:v>0.5743960409022844</x:v>
      </x:c>
    </x:row>
    <x:row r="16">
      <x:c r="A16" s="17" t="str">
        <x:v>Current-panel tests: expanded MAE log10</x:v>
      </x:c>
      <x:c r="B16" s="20" t="n">
        <x:v>0.4555790218164003</x:v>
      </x:c>
    </x:row>
    <x:row r="17">
      <x:c r="A17" s="17" t="str">
        <x:v>Frontier-like current median error (×)</x:v>
      </x:c>
      <x:c r="B17" s="92" t="n">
        <x:v>1.9490818299043928</x:v>
      </x:c>
    </x:row>
    <x:row r="18">
      <x:c r="A18" s="17" t="str">
        <x:v>Frontier-like expanded median error (×)</x:v>
      </x:c>
      <x:c r="B18" s="92" t="n">
        <x:v>1.9103252845002296</x:v>
      </x:c>
    </x:row>
    <x:row r="19">
      <x:c r="A19" s="17" t="str">
        <x:v>Frontier-like bootstrap 90% CI low</x:v>
      </x:c>
      <x:c r="B19" s="20" t="n">
        <x:v>-0.018035065059434714</x:v>
      </x:c>
    </x:row>
    <x:row r="20">
      <x:c r="A20" s="17" t="str">
        <x:v>Frontier-like bootstrap 90% CI high</x:v>
      </x:c>
      <x:c r="B20" s="20" t="n">
        <x:v>0.05688938430494391</x:v>
      </x:c>
    </x:row>
    <x:row r="21">
      <x:c r="A21" s="17" t="str">
        <x:v>Current live AA score slope</x:v>
      </x:c>
      <x:c r="B21" s="20" t="n">
        <x:v>0.04520595908212863</x:v>
      </x:c>
    </x:row>
    <x:row r="22">
      <x:c r="A22" s="17" t="str">
        <x:v>Expanded AA score slope</x:v>
      </x:c>
      <x:c r="B22" s="20" t="n">
        <x:v>0.05835802074579482</x:v>
      </x:c>
    </x:row>
    <x:row r="23">
      <x:c r="A23" s="17" t="str">
        <x:v>Current live AA date slope</x:v>
      </x:c>
      <x:c r="B23" s="20" t="n">
        <x:v>-0.35092795129752774</x:v>
      </x:c>
    </x:row>
    <x:row r="24">
      <x:c r="A24" s="17" t="str">
        <x:v>Expanded AA date slope</x:v>
      </x:c>
      <x:c r="B24" s="20" t="n">
        <x:v>-0.7247761384917846</x:v>
      </x:c>
    </x:row>
    <x:row r="25">
      <x:c r="A25" s="17" t="str">
        <x:v>Current pre-anchor K3 prediction (T)</x:v>
      </x:c>
      <x:c r="B25" s="93" t="n">
        <x:v>2.629431948327036</x:v>
      </x:c>
    </x:row>
    <x:row r="26">
      <x:c r="A26" s="17" t="str">
        <x:v>Expanded pre-anchor K3 prediction (T)</x:v>
      </x:c>
      <x:c r="B26" s="93" t="n">
        <x:v>4.2503221356388705</x:v>
      </x:c>
    </x:row>
    <x:row r="27">
      <x:c r="A27" s="17" t="str">
        <x:v>Incremental expanded-AA weight</x:v>
      </x:c>
      <x:c r="B27" s="84" t="n">
        <x:v>0</x:v>
      </x:c>
    </x:row>
    <x:row r="28">
      <x:c r="A28" s="18" t="str">
        <x:v>Change live AA branch</x:v>
      </x:c>
      <x:c r="B28" s="18" t="str">
        <x:v>No</x:v>
      </x:c>
    </x:row>
    <x:row r="31">
      <x:c r="A31" s="91" t="str">
        <x:v>Identical-test chronological developer-held-out comparisons</x:v>
      </x:c>
      <x:c r="B31" s="91"/>
      <x:c r="C31" s="91"/>
      <x:c r="D31" s="91"/>
      <x:c r="E31" s="91"/>
      <x:c r="F31" s="91"/>
      <x:c r="G31" s="91"/>
      <x:c r="H31" s="91"/>
      <x:c r="I31" s="91"/>
      <x:c r="J31" s="91"/>
      <x:c r="K31" s="91"/>
      <x:c r="L31" s="91"/>
      <x:c r="M31" s="91"/>
    </x:row>
    <x:row r="32" ht="34" customHeight="1">
      <x:c r="A32" s="73" t="str">
        <x:v>Scope</x:v>
      </x:c>
      <x:c r="B32" s="73" t="str">
        <x:v>Tests</x:v>
      </x:c>
      <x:c r="C32" s="73" t="str">
        <x:v>Developers</x:v>
      </x:c>
      <x:c r="D32" s="73" t="str">
        <x:v>Current median (×)</x:v>
      </x:c>
      <x:c r="E32" s="73" t="str">
        <x:v>Expanded median (×)</x:v>
      </x:c>
      <x:c r="F32" s="73" t="str">
        <x:v>Current MAE</x:v>
      </x:c>
      <x:c r="G32" s="73" t="str">
        <x:v>Expanded MAE</x:v>
      </x:c>
      <x:c r="H32" s="73" t="str">
        <x:v>Current p80 (×)</x:v>
      </x:c>
      <x:c r="I32" s="73" t="str">
        <x:v>Expanded p80 (×)</x:v>
      </x:c>
      <x:c r="J32" s="73" t="str">
        <x:v>Equal-developer Δ</x:v>
      </x:c>
      <x:c r="K32" s="73" t="str">
        <x:v>90% CI low</x:v>
      </x:c>
      <x:c r="L32" s="73" t="str">
        <x:v>90% CI high</x:v>
      </x:c>
      <x:c r="M32" s="73" t="str">
        <x:v>P(expanded better)</x:v>
      </x:c>
    </x:row>
    <x:row r="33">
      <x:c r="A33" s="16" t="str">
        <x:v>all</x:v>
      </x:c>
      <x:c r="B33" s="74" t="n">
        <x:v>46</x:v>
      </x:c>
      <x:c r="C33" s="74" t="n">
        <x:v>15</x:v>
      </x:c>
      <x:c r="D33" s="94" t="n">
        <x:v>2.0583639657668473</x:v>
      </x:c>
      <x:c r="E33" s="94" t="n">
        <x:v>1.9816560286254523</x:v>
      </x:c>
      <x:c r="F33" s="19" t="n">
        <x:v>0.5264629887663709</x:v>
      </x:c>
      <x:c r="G33" s="19" t="n">
        <x:v>0.41769250532070445</x:v>
      </x:c>
      <x:c r="H33" s="94" t="n">
        <x:v>7.955339830499281</x:v>
      </x:c>
      <x:c r="I33" s="94" t="n">
        <x:v>5.27767809644397</x:v>
      </x:c>
      <x:c r="J33" s="19" t="n">
        <x:v>-0.06400894997102032</x:v>
      </x:c>
      <x:c r="K33" s="19" t="n">
        <x:v>-0.11521722697913647</x:v>
      </x:c>
      <x:c r="L33" s="19" t="n">
        <x:v>-0.017422418899448712</x:v>
      </x:c>
      <x:c r="M33" s="83" t="n">
        <x:v>0.99075</x:v>
      </x:c>
    </x:row>
    <x:row r="34">
      <x:c r="A34" s="17" t="str">
        <x:v>current_panel</x:v>
      </x:c>
      <x:c r="B34" s="75" t="n">
        <x:v>34</x:v>
      </x:c>
      <x:c r="C34" s="75" t="n">
        <x:v>13</x:v>
      </x:c>
      <x:c r="D34" s="92" t="n">
        <x:v>2.086033074546023</x:v>
      </x:c>
      <x:c r="E34" s="92" t="n">
        <x:v>2.23490747359744</x:v>
      </x:c>
      <x:c r="F34" s="20" t="n">
        <x:v>0.5743960409022844</x:v>
      </x:c>
      <x:c r="G34" s="20" t="n">
        <x:v>0.4555790218164003</x:v>
      </x:c>
      <x:c r="H34" s="92" t="n">
        <x:v>12.695934942860697</x:v>
      </x:c>
      <x:c r="I34" s="92" t="n">
        <x:v>6.543639158959549</x:v>
      </x:c>
      <x:c r="J34" s="20" t="n">
        <x:v>-0.05999700916517147</x:v>
      </x:c>
      <x:c r="K34" s="20" t="n">
        <x:v>-0.13468564042496092</x:v>
      </x:c>
      <x:c r="L34" s="20" t="n">
        <x:v>0.012393888999502672</x:v>
      </x:c>
      <x:c r="M34" s="84" t="n">
        <x:v>0.91095</x:v>
      </x:c>
    </x:row>
    <x:row r="35">
      <x:c r="A35" s="17" t="str">
        <x:v>exact_additions</x:v>
      </x:c>
      <x:c r="B35" s="75" t="n">
        <x:v>12</x:v>
      </x:c>
      <x:c r="C35" s="75" t="n">
        <x:v>10</x:v>
      </x:c>
      <x:c r="D35" s="92" t="n">
        <x:v>2.0035651807891743</x:v>
      </x:c>
      <x:c r="E35" s="92" t="n">
        <x:v>1.7882211097070069</x:v>
      </x:c>
      <x:c r="F35" s="20" t="n">
        <x:v>0.39065267438128237</x:v>
      </x:c>
      <x:c r="G35" s="20" t="n">
        <x:v>0.31034737524956596</x:v>
      </x:c>
      <x:c r="H35" s="92" t="n">
        <x:v>5.973950439818512</x:v>
      </x:c>
      <x:c r="I35" s="92" t="n">
        <x:v>3.3831736599839886</x:v>
      </x:c>
      <x:c r="J35" s="20" t="n">
        <x:v>-0.06411290813613515</x:v>
      </x:c>
      <x:c r="K35" s="20" t="n">
        <x:v>-0.141816101055248</x:v>
      </x:c>
      <x:c r="L35" s="20" t="n">
        <x:v>0.005739783085180601</x:v>
      </x:c>
      <x:c r="M35" s="84" t="n">
        <x:v>0.93075</x:v>
      </x:c>
    </x:row>
    <x:row r="36">
      <x:c r="A36" s="18" t="str">
        <x:v>frontier_like</x:v>
      </x:c>
      <x:c r="B36" s="76" t="n">
        <x:v>15</x:v>
      </x:c>
      <x:c r="C36" s="76" t="n">
        <x:v>6</x:v>
      </x:c>
      <x:c r="D36" s="95" t="n">
        <x:v>1.9490818299043928</x:v>
      </x:c>
      <x:c r="E36" s="95" t="n">
        <x:v>1.9103252845002296</x:v>
      </x:c>
      <x:c r="F36" s="21" t="n">
        <x:v>0.3247454661447974</x:v>
      </x:c>
      <x:c r="G36" s="21" t="n">
        <x:v>0.3427393059368858</x:v>
      </x:c>
      <x:c r="H36" s="95" t="n">
        <x:v>2.0673208725122225</x:v>
      </x:c>
      <x:c r="I36" s="95" t="n">
        <x:v>2.803222173051529</x:v>
      </x:c>
      <x:c r="J36" s="21" t="n">
        <x:v>0.019801946591490944</x:v>
      </x:c>
      <x:c r="K36" s="21" t="n">
        <x:v>-0.018035065059434714</x:v>
      </x:c>
      <x:c r="L36" s="21" t="n">
        <x:v>0.05688938430494391</x:v>
      </x:c>
      <x:c r="M36" s="85" t="n">
        <x:v>0.1888</x:v>
      </x:c>
    </x:row>
    <x:row r="39">
      <x:c r="A39" s="91" t="str">
        <x:v>K3-anchored AA-only frontier stability — diagnostic, not adopted</x:v>
      </x:c>
      <x:c r="B39" s="91"/>
      <x:c r="C39" s="91"/>
      <x:c r="D39" s="91"/>
      <x:c r="E39" s="91"/>
      <x:c r="F39" s="91"/>
      <x:c r="G39" s="91"/>
    </x:row>
    <x:row r="40" ht="34" customHeight="1">
      <x:c r="A40" s="73" t="str">
        <x:v>Model</x:v>
      </x:c>
      <x:c r="B40" s="73" t="str">
        <x:v>Release</x:v>
      </x:c>
      <x:c r="C40" s="73" t="str">
        <x:v>AA</x:v>
      </x:c>
      <x:c r="D40" s="73" t="str">
        <x:v>Current live AA (T)</x:v>
      </x:c>
      <x:c r="E40" s="73" t="str">
        <x:v>Expanded-panel AA (T)</x:v>
      </x:c>
      <x:c r="F40" s="73" t="str">
        <x:v>Expanded/current</x:v>
      </x:c>
      <x:c r="G40" s="73" t="str">
        <x:v>Live use</x:v>
      </x:c>
    </x:row>
    <x:row r="41">
      <x:c r="A41" s="16" t="str">
        <x:v>Claude Opus 5</x:v>
      </x:c>
      <x:c r="B41" s="30" t="n">
        <x:v>46227</x:v>
      </x:c>
      <x:c r="C41" s="96" t="n">
        <x:v>60.6918740157091</x:v>
      </x:c>
      <x:c r="D41" s="98" t="n">
        <x:v>3.964375492233051</x:v>
      </x:c>
      <x:c r="E41" s="98" t="n">
        <x:v>4.3357548417036895</x:v>
      </x:c>
      <x:c r="F41" s="100" t="n">
        <x:v>1.093679155821198</x:v>
      </x:c>
      <x:c r="G41" s="16" t="str">
        <x:v>Current retained</x:v>
      </x:c>
    </x:row>
    <x:row r="42">
      <x:c r="A42" s="17" t="str">
        <x:v>Claude Fable 5</x:v>
      </x:c>
      <x:c r="B42" s="31" t="n">
        <x:v>46182</x:v>
      </x:c>
      <x:c r="C42" s="64" t="n">
        <x:v>59.8606463217303</x:v>
      </x:c>
      <x:c r="D42" s="93" t="n">
        <x:v>4.016370921146618</x:v>
      </x:c>
      <x:c r="E42" s="93" t="n">
        <x:v>4.76267247189778</x:v>
      </x:c>
      <x:c r="F42" s="28" t="n">
        <x:v>1.1858148974293696</x:v>
      </x:c>
      <x:c r="G42" s="17" t="str">
        <x:v>Current retained</x:v>
      </x:c>
    </x:row>
    <x:row r="43">
      <x:c r="A43" s="17" t="str">
        <x:v>GPT-5.6 Sol</x:v>
      </x:c>
      <x:c r="B43" s="31" t="n">
        <x:v>46212</x:v>
      </x:c>
      <x:c r="C43" s="64" t="n">
        <x:v>58.889831189723</x:v>
      </x:c>
      <x:c r="D43" s="93" t="n">
        <x:v>3.3972189184817894</x:v>
      </x:c>
      <x:c r="E43" s="93" t="n">
        <x:v>3.644735349548439</x:v>
      </x:c>
      <x:c r="F43" s="28" t="n">
        <x:v>1.0728585460654576</x:v>
      </x:c>
      <x:c r="G43" s="17" t="str">
        <x:v>Current retained</x:v>
      </x:c>
    </x:row>
    <x:row r="44">
      <x:c r="A44" s="17" t="str">
        <x:v>GPT-5.5</x:v>
      </x:c>
      <x:c r="B44" s="31" t="n">
        <x:v>46135</x:v>
      </x:c>
      <x:c r="C44" s="64" t="n">
        <x:v>54.8375984166433</x:v>
      </x:c>
      <x:c r="D44" s="93" t="n">
        <x:v>2.641916999152284</x:v>
      </x:c>
      <x:c r="E44" s="93" t="n">
        <x:v>3.0059312376378693</x:v>
      </x:c>
      <x:c r="F44" s="28" t="n">
        <x:v>1.1377841312207715</x:v>
      </x:c>
      <x:c r="G44" s="17" t="str">
        <x:v>Current retained</x:v>
      </x:c>
    </x:row>
    <x:row r="45">
      <x:c r="A45" s="17" t="str">
        <x:v>Claude Opus 4.8</x:v>
      </x:c>
      <x:c r="B45" s="31" t="n">
        <x:v>46170</x:v>
      </x:c>
      <x:c r="C45" s="64" t="n">
        <x:v>55.6920406995495</x:v>
      </x:c>
      <x:c r="D45" s="93" t="n">
        <x:v>2.6724984334935096</x:v>
      </x:c>
      <x:c r="E45" s="93" t="n">
        <x:v>2.8733669350687836</x:v>
      </x:c>
      <x:c r="F45" s="28" t="n">
        <x:v>1.0751613168628493</x:v>
      </x:c>
      <x:c r="G45" s="17" t="str">
        <x:v>Current retained</x:v>
      </x:c>
    </x:row>
    <x:row r="46">
      <x:c r="A46" s="17" t="str">
        <x:v>GPT-5.6 Terra</x:v>
      </x:c>
      <x:c r="B46" s="31" t="n">
        <x:v>46212</x:v>
      </x:c>
      <x:c r="C46" s="64" t="n">
        <x:v>54.9528567569231</x:v>
      </x:c>
      <x:c r="D46" s="93" t="n">
        <x:v>2.255011852012751</x:v>
      </x:c>
      <x:c r="E46" s="93" t="n">
        <x:v>2.1473951273133487</x:v>
      </x:c>
      <x:c r="F46" s="28" t="n">
        <x:v>0.9522766478573728</x:v>
      </x:c>
      <x:c r="G46" s="17" t="str">
        <x:v>Current retained</x:v>
      </x:c>
    </x:row>
    <x:row r="47">
      <x:c r="A47" s="17" t="str">
        <x:v>Claude Sonnet 5</x:v>
      </x:c>
      <x:c r="B47" s="31" t="n">
        <x:v>46203</x:v>
      </x:c>
      <x:c r="C47" s="64" t="n">
        <x:v>53.3500026989169</x:v>
      </x:c>
      <x:c r="D47" s="93" t="n">
        <x:v>1.9468718656749269</x:v>
      </x:c>
      <x:c r="E47" s="93" t="n">
        <x:v>1.803979230911928</x:v>
      </x:c>
      <x:c r="F47" s="28" t="n">
        <x:v>0.9266039859724092</x:v>
      </x:c>
      <x:c r="G47" s="17" t="str">
        <x:v>Current retained</x:v>
      </x:c>
    </x:row>
    <x:row r="48">
      <x:c r="A48" s="17" t="str">
        <x:v>GPT-5.6 Luna</x:v>
      </x:c>
      <x:c r="B48" s="31" t="n">
        <x:v>46212</x:v>
      </x:c>
      <x:c r="C48" s="64" t="n">
        <x:v>51.2359331798034</x:v>
      </x:c>
      <x:c r="D48" s="93" t="n">
        <x:v>1.5315166889172218</x:v>
      </x:c>
      <x:c r="E48" s="93" t="n">
        <x:v>1.3031657584905176</x:v>
      </x:c>
      <x:c r="F48" s="28" t="n">
        <x:v>0.8508988298468052</x:v>
      </x:c>
      <x:c r="G48" s="17" t="str">
        <x:v>Current retained</x:v>
      </x:c>
    </x:row>
    <x:row r="49">
      <x:c r="A49" s="18" t="str">
        <x:v>Grok 4.5</x:v>
      </x:c>
      <x:c r="B49" s="32" t="n">
        <x:v>46211</x:v>
      </x:c>
      <x:c r="C49" s="97" t="n">
        <x:v>53.8265951657731</x:v>
      </x:c>
      <x:c r="D49" s="99" t="n">
        <x:v>2.0099991870584817</x:v>
      </x:c>
      <x:c r="E49" s="99" t="n">
        <x:v>1.8542568622616635</x:v>
      </x:c>
      <x:c r="F49" s="50" t="n">
        <x:v>0.9225162249817931</x:v>
      </x:c>
      <x:c r="G49" s="18" t="str">
        <x:v>Current retained</x:v>
      </x:c>
    </x:row>
    <x:row r="52">
      <x:c r="A52" s="91" t="str">
        <x:v>Complete current/exact checkpoint overlap audit</x:v>
      </x:c>
      <x:c r="B52" s="91"/>
      <x:c r="C52" s="91"/>
      <x:c r="D52" s="91"/>
      <x:c r="E52" s="91"/>
      <x:c r="F52" s="91"/>
      <x:c r="G52" s="91"/>
      <x:c r="H52" s="91"/>
      <x:c r="I52" s="91"/>
      <x:c r="J52" s="91"/>
      <x:c r="K52" s="91"/>
      <x:c r="L52" s="91"/>
      <x:c r="M52" s="91"/>
    </x:row>
    <x:row r="53" ht="34" customHeight="1">
      <x:c r="A53" s="73" t="str">
        <x:v>Current model</x:v>
      </x:c>
      <x:c r="B53" s="73" t="str">
        <x:v>Exact AA model</x:v>
      </x:c>
      <x:c r="C53" s="73" t="str">
        <x:v>Method</x:v>
      </x:c>
      <x:c r="D53" s="73" t="str">
        <x:v>Current release</x:v>
      </x:c>
      <x:c r="E53" s="73" t="str">
        <x:v>Exact release</x:v>
      </x:c>
      <x:c r="F53" s="73" t="str">
        <x:v>Δ days</x:v>
      </x:c>
      <x:c r="G53" s="73" t="str">
        <x:v>Current AA</x:v>
      </x:c>
      <x:c r="H53" s="73" t="str">
        <x:v>Exact highest AA</x:v>
      </x:c>
      <x:c r="I53" s="73" t="str">
        <x:v>Current params (B)</x:v>
      </x:c>
      <x:c r="J53" s="73" t="str">
        <x:v>Exact params (B)</x:v>
      </x:c>
      <x:c r="K53" s="73" t="str">
        <x:v>Developer</x:v>
      </x:c>
      <x:c r="L53" s="73" t="str">
        <x:v>Epoch checkpoint</x:v>
      </x:c>
      <x:c r="M53" s="73" t="str">
        <x:v>Parameter source</x:v>
      </x:c>
    </x:row>
    <x:row r="54">
      <x:c r="A54" s="16" t="str">
        <x:v>gpt-oss-20b (high)</x:v>
      </x:c>
      <x:c r="B54" s="16" t="str">
        <x:v>gpt-oss-20b (high)</x:v>
      </x:c>
      <x:c r="C54" s="16" t="str">
        <x:v>normalized exact model label</x:v>
      </x:c>
      <x:c r="D54" s="30" t="n">
        <x:v>45874</x:v>
      </x:c>
      <x:c r="E54" s="30" t="n">
        <x:v>45874</x:v>
      </x:c>
      <x:c r="F54" s="74" t="n">
        <x:v>0</x:v>
      </x:c>
      <x:c r="G54" s="101" t="n">
        <x:v>14.8851031229075</x:v>
      </x:c>
      <x:c r="H54" s="101" t="n">
        <x:v>15</x:v>
      </x:c>
      <x:c r="I54" s="101" t="n">
        <x:v>20.91</x:v>
      </x:c>
      <x:c r="J54" s="101" t="e"/>
      <x:c r="K54" s="16" t="str">
        <x:v>openai</x:v>
      </x:c>
      <x:c r="L54" s="16" t="str">
        <x:v>gpt-oss-20b</x:v>
      </x:c>
      <x:c r="M54" s="16" t="str">
        <x:v>https://cdn.openai.com/pdf/419b6906-9da6-406c-a19d-1bb078ac7637/oai_gpt-oss_model_card.pdf</x:v>
      </x:c>
    </x:row>
    <x:row r="55">
      <x:c r="A55" s="17" t="str">
        <x:v>gpt-oss-120b (high)</x:v>
      </x:c>
      <x:c r="B55" s="17" t="str">
        <x:v>gpt-oss-120b (high)</x:v>
      </x:c>
      <x:c r="C55" s="17" t="str">
        <x:v>normalized exact model label</x:v>
      </x:c>
      <x:c r="D55" s="31" t="n">
        <x:v>45874</x:v>
      </x:c>
      <x:c r="E55" s="31" t="n">
        <x:v>45874</x:v>
      </x:c>
      <x:c r="F55" s="75" t="n">
        <x:v>0</x:v>
      </x:c>
      <x:c r="G55" s="102" t="n">
        <x:v>23.8309678073278</x:v>
      </x:c>
      <x:c r="H55" s="102" t="n">
        <x:v>24</x:v>
      </x:c>
      <x:c r="I55" s="102" t="n">
        <x:v>116.83</x:v>
      </x:c>
      <x:c r="J55" s="102" t="e"/>
      <x:c r="K55" s="17" t="str">
        <x:v>openai</x:v>
      </x:c>
      <x:c r="L55" s="17" t="str">
        <x:v>gpt-oss-120b</x:v>
      </x:c>
      <x:c r="M55" s="17" t="str">
        <x:v>https://cdn.openai.com/pdf/419b6906-9da6-406c-a19d-1bb078ac7637/oai_gpt-oss_model_card.pdf</x:v>
      </x:c>
    </x:row>
    <x:row r="56">
      <x:c r="A56" s="17" t="str">
        <x:v>Mistral Large 3</x:v>
      </x:c>
      <x:c r="B56" s="17" t="str">
        <x:v>Mistral Large 3</x:v>
      </x:c>
      <x:c r="C56" s="17" t="str">
        <x:v>normalized exact model label</x:v>
      </x:c>
      <x:c r="D56" s="31" t="n">
        <x:v>45993</x:v>
      </x:c>
      <x:c r="E56" s="31" t="n">
        <x:v>45993</x:v>
      </x:c>
      <x:c r="F56" s="75" t="n">
        <x:v>0</x:v>
      </x:c>
      <x:c r="G56" s="102" t="n">
        <x:v>15.9300825619952</x:v>
      </x:c>
      <x:c r="H56" s="102" t="n">
        <x:v>16</x:v>
      </x:c>
      <x:c r="I56" s="102" t="n">
        <x:v>675</x:v>
      </x:c>
      <x:c r="J56" s="102" t="e"/>
      <x:c r="K56" s="17" t="str">
        <x:v>mistral</x:v>
      </x:c>
      <x:c r="L56" s="17" t="str">
        <x:v>Mistral 3 Large</x:v>
      </x:c>
      <x:c r="M56" s="17" t="str">
        <x:v>https://mistral.ai/news/mistral-3</x:v>
      </x:c>
    </x:row>
    <x:row r="57">
      <x:c r="A57" s="17" t="str">
        <x:v>OLMo 3.1 32B Think</x:v>
      </x:c>
      <x:c r="B57" s="17" t="str">
        <x:v>Olmo 3.1 32B Think</x:v>
      </x:c>
      <x:c r="C57" s="17" t="str">
        <x:v>normalized exact model label</x:v>
      </x:c>
      <x:c r="D57" s="31" t="n">
        <x:v>46003</x:v>
      </x:c>
      <x:c r="E57" s="31" t="n">
        <x:v>45981</x:v>
      </x:c>
      <x:c r="F57" s="75" t="n">
        <x:v>-22</x:v>
      </x:c>
      <x:c r="G57" s="102" t="n">
        <x:v>8.08969451731817</x:v>
      </x:c>
      <x:c r="H57" s="102" t="n">
        <x:v>8</x:v>
      </x:c>
      <x:c r="I57" s="102" t="n">
        <x:v>32.2</x:v>
      </x:c>
      <x:c r="J57" s="102" t="e"/>
      <x:c r="K57" s="17" t="str">
        <x:v>allenai</x:v>
      </x:c>
      <x:c r="L57" s="17" t="str">
        <x:v>Olmo 3.1 32B Think</x:v>
      </x:c>
      <x:c r="M57" s="17" t="str">
        <x:v>https://arxiv.org/abs/2512.13961, https://allenai.org/blog/olmo3, https://huggingface.co/allenai/Olmo-3-1125-32B</x:v>
      </x:c>
    </x:row>
    <x:row r="58">
      <x:c r="A58" s="17" t="str">
        <x:v>MiMo-V2-Flash Reasoning</x:v>
      </x:c>
      <x:c r="B58" s="17" t="str">
        <x:v>MiMo-V2-Flash</x:v>
      </x:c>
      <x:c r="C58" s="17" t="str">
        <x:v>normalized exact model label</x:v>
      </x:c>
      <x:c r="D58" s="31" t="n">
        <x:v>46007</x:v>
      </x:c>
      <x:c r="E58" s="31" t="n">
        <x:v>46007</x:v>
      </x:c>
      <x:c r="F58" s="75" t="n">
        <x:v>0</x:v>
      </x:c>
      <x:c r="G58" s="102" t="n">
        <x:v>31.1952079218533</x:v>
      </x:c>
      <x:c r="H58" s="102" t="n">
        <x:v>25</x:v>
      </x:c>
      <x:c r="I58" s="102" t="n">
        <x:v>309</x:v>
      </x:c>
      <x:c r="J58" s="102" t="e"/>
      <x:c r="K58" s="17" t="str">
        <x:v>xiaomi</x:v>
      </x:c>
      <x:c r="L58" s="17" t="str">
        <x:v>MiMo-V2-Flash</x:v>
      </x:c>
      <x:c r="M58" s="17" t="str">
        <x:v>https://github.com/XiaomiMiMo/MiMo-V2-Flash/blob/main/paper.pdf</x:v>
      </x:c>
    </x:row>
    <x:row r="59">
      <x:c r="A59" s="17" t="str">
        <x:v>Qwen3.5-397B-A17B Reasoning</x:v>
      </x:c>
      <x:c r="B59" s="17" t="str">
        <x:v>Qwen3.5 397B A17B</x:v>
      </x:c>
      <x:c r="C59" s="17" t="str">
        <x:v>normalized exact model label</x:v>
      </x:c>
      <x:c r="D59" s="31" t="n">
        <x:v>46069</x:v>
      </x:c>
      <x:c r="E59" s="31" t="n">
        <x:v>46066</x:v>
      </x:c>
      <x:c r="F59" s="75" t="n">
        <x:v>-3</x:v>
      </x:c>
      <x:c r="G59" s="102" t="n">
        <x:v>33.6817059499116</x:v>
      </x:c>
      <x:c r="H59" s="102" t="n">
        <x:v>34</x:v>
      </x:c>
      <x:c r="I59" s="102" t="n">
        <x:v>397</x:v>
      </x:c>
      <x:c r="J59" s="102" t="e"/>
      <x:c r="K59" s="17" t="str">
        <x:v>alibaba</x:v>
      </x:c>
      <x:c r="L59" s="17" t="str">
        <x:v>Qwen3.5 397B-A17B</x:v>
      </x:c>
      <x:c r="M59" s="17" t="str">
        <x:v>https://qwen.ai/blog?id=qwen3.5</x:v>
      </x:c>
    </x:row>
    <x:row r="60">
      <x:c r="A60" s="17" t="str">
        <x:v>Qwen3.5-122B-A10B Reasoning</x:v>
      </x:c>
      <x:c r="B60" s="17" t="str">
        <x:v>Qwen3.5 122B A10B</x:v>
      </x:c>
      <x:c r="C60" s="17" t="str">
        <x:v>normalized exact model label</x:v>
      </x:c>
      <x:c r="D60" s="31" t="n">
        <x:v>46077</x:v>
      </x:c>
      <x:c r="E60" s="31" t="n">
        <x:v>46077</x:v>
      </x:c>
      <x:c r="F60" s="75" t="n">
        <x:v>0</x:v>
      </x:c>
      <x:c r="G60" s="102" t="n">
        <x:v>32.2791462784081</x:v>
      </x:c>
      <x:c r="H60" s="102" t="n">
        <x:v>32</x:v>
      </x:c>
      <x:c r="I60" s="102" t="n">
        <x:v>125</x:v>
      </x:c>
      <x:c r="J60" s="102" t="e"/>
      <x:c r="K60" s="17" t="str">
        <x:v>alibaba</x:v>
      </x:c>
      <x:c r="L60" s="17" t="str">
        <x:v>Qwen3.5-122B-A10B</x:v>
      </x:c>
      <x:c r="M60" s="17" t="str">
        <x:v>https://github.com/QwenLM/Qwen3.5?tab=readme-ov-file </x:v>
      </x:c>
    </x:row>
    <x:row r="61">
      <x:c r="A61" s="17" t="str">
        <x:v>Qwen3.5-0.8B Reasoning</x:v>
      </x:c>
      <x:c r="B61" s="17" t="str">
        <x:v>Qwen3.5 0.8B</x:v>
      </x:c>
      <x:c r="C61" s="17" t="str">
        <x:v>normalized exact model label</x:v>
      </x:c>
      <x:c r="D61" s="31" t="n">
        <x:v>46083</x:v>
      </x:c>
      <x:c r="E61" s="31" t="n">
        <x:v>46077</x:v>
      </x:c>
      <x:c r="F61" s="75" t="n">
        <x:v>-6</x:v>
      </x:c>
      <x:c r="G61" s="102" t="n">
        <x:v>5.46015730791743</x:v>
      </x:c>
      <x:c r="H61" s="102" t="n">
        <x:v>5</x:v>
      </x:c>
      <x:c r="I61" s="102" t="n">
        <x:v>0.873</x:v>
      </x:c>
      <x:c r="J61" s="102" t="e"/>
      <x:c r="K61" s="17" t="str">
        <x:v>alibaba</x:v>
      </x:c>
      <x:c r="L61" s="17" t="str">
        <x:v>Qwen3.5-0.8B</x:v>
      </x:c>
      <x:c r="M61" s="17" t="str">
        <x:v>https://github.com/QwenLM/Qwen3.5?tab=readme-ov-file </x:v>
      </x:c>
    </x:row>
    <x:row r="62">
      <x:c r="A62" s="17" t="str">
        <x:v>Qwen3.5-2B Reasoning</x:v>
      </x:c>
      <x:c r="B62" s="17" t="str">
        <x:v>Qwen3.5 2B</x:v>
      </x:c>
      <x:c r="C62" s="17" t="str">
        <x:v>normalized exact model label</x:v>
      </x:c>
      <x:c r="D62" s="31" t="n">
        <x:v>46083</x:v>
      </x:c>
      <x:c r="E62" s="31" t="n">
        <x:v>46077</x:v>
      </x:c>
      <x:c r="F62" s="75" t="n">
        <x:v>-6</x:v>
      </x:c>
      <x:c r="G62" s="102" t="n">
        <x:v>7.63705250485793</x:v>
      </x:c>
      <x:c r="H62" s="102" t="n">
        <x:v>8</x:v>
      </x:c>
      <x:c r="I62" s="102" t="n">
        <x:v>2.27</x:v>
      </x:c>
      <x:c r="J62" s="102" t="e"/>
      <x:c r="K62" s="17" t="str">
        <x:v>alibaba</x:v>
      </x:c>
      <x:c r="L62" s="17" t="str">
        <x:v>Qwen3.5-2B</x:v>
      </x:c>
      <x:c r="M62" s="17" t="str">
        <x:v>https://github.com/QwenLM/Qwen3.5?tab=readme-ov-file </x:v>
      </x:c>
    </x:row>
    <x:row r="63">
      <x:c r="A63" s="17" t="str">
        <x:v>Qwen3.5-4B Reasoning</x:v>
      </x:c>
      <x:c r="B63" s="17" t="str">
        <x:v>Qwen3.5 4B</x:v>
      </x:c>
      <x:c r="C63" s="17" t="str">
        <x:v>normalized exact model label</x:v>
      </x:c>
      <x:c r="D63" s="31" t="n">
        <x:v>46083</x:v>
      </x:c>
      <x:c r="E63" s="31" t="n">
        <x:v>46077</x:v>
      </x:c>
      <x:c r="F63" s="75" t="n">
        <x:v>-6</x:v>
      </x:c>
      <x:c r="G63" s="102" t="n">
        <x:v>20.0869829315102</x:v>
      </x:c>
      <x:c r="H63" s="102" t="n">
        <x:v>20</x:v>
      </x:c>
      <x:c r="I63" s="102" t="n">
        <x:v>4.66</x:v>
      </x:c>
      <x:c r="J63" s="102" t="e"/>
      <x:c r="K63" s="17" t="str">
        <x:v>alibaba</x:v>
      </x:c>
      <x:c r="L63" s="17" t="str">
        <x:v>Qwen3.5-4B</x:v>
      </x:c>
      <x:c r="M63" s="17" t="str">
        <x:v>https://github.com/QwenLM/Qwen3.5?tab=readme-ov-file </x:v>
      </x:c>
    </x:row>
    <x:row r="64">
      <x:c r="A64" s="17" t="str">
        <x:v>Qwen3.5-9B Reasoning</x:v>
      </x:c>
      <x:c r="B64" s="17" t="str">
        <x:v>Qwen3.5 9B</x:v>
      </x:c>
      <x:c r="C64" s="17" t="str">
        <x:v>normalized exact model label</x:v>
      </x:c>
      <x:c r="D64" s="31" t="n">
        <x:v>46083</x:v>
      </x:c>
      <x:c r="E64" s="31" t="n">
        <x:v>46077</x:v>
      </x:c>
      <x:c r="F64" s="75" t="n">
        <x:v>-6</x:v>
      </x:c>
      <x:c r="G64" s="102" t="n">
        <x:v>21.4379662021172</x:v>
      </x:c>
      <x:c r="H64" s="102" t="n">
        <x:v>21</x:v>
      </x:c>
      <x:c r="I64" s="102" t="n">
        <x:v>9.7</x:v>
      </x:c>
      <x:c r="J64" s="102" t="e"/>
      <x:c r="K64" s="17" t="str">
        <x:v>alibaba</x:v>
      </x:c>
      <x:c r="L64" s="17" t="str">
        <x:v>Qwen3.5-9B</x:v>
      </x:c>
      <x:c r="M64" s="17" t="str">
        <x:v>https://github.com/QwenLM/Qwen3.5?tab=readme-ov-file </x:v>
      </x:c>
    </x:row>
    <x:row r="65">
      <x:c r="A65" s="17" t="str">
        <x:v>MiniMax-M2.7</x:v>
      </x:c>
      <x:c r="B65" s="17" t="str">
        <x:v>MiniMax-M2.7</x:v>
      </x:c>
      <x:c r="C65" s="17" t="str">
        <x:v>normalized exact model label</x:v>
      </x:c>
      <x:c r="D65" s="31" t="n">
        <x:v>46099</x:v>
      </x:c>
      <x:c r="E65" s="31" t="n">
        <x:v>46099</x:v>
      </x:c>
      <x:c r="F65" s="75" t="n">
        <x:v>0</x:v>
      </x:c>
      <x:c r="G65" s="102" t="n">
        <x:v>38.1344947250387</x:v>
      </x:c>
      <x:c r="H65" s="102" t="n">
        <x:v>38</x:v>
      </x:c>
      <x:c r="I65" s="102" t="n">
        <x:v>228.703644928</x:v>
      </x:c>
      <x:c r="J65" s="102" t="e"/>
      <x:c r="K65" s="17" t="str">
        <x:v>minimax</x:v>
      </x:c>
      <x:c r="L65" s="17" t="str">
        <x:v>MiniMax-M2.7</x:v>
      </x:c>
      <x:c r="M65" s="17" t="str">
        <x:v>https://www.minimax.io/news/minimax-m27-en</x:v>
      </x:c>
    </x:row>
    <x:row r="66">
      <x:c r="A66" s="17" t="str">
        <x:v>Kimi K2.6 Reasoning</x:v>
      </x:c>
      <x:c r="B66" s="17" t="str">
        <x:v>Kimi K2.6</x:v>
      </x:c>
      <x:c r="C66" s="17" t="str">
        <x:v>normalized exact model label</x:v>
      </x:c>
      <x:c r="D66" s="31" t="n">
        <x:v>46132</x:v>
      </x:c>
      <x:c r="E66" s="31" t="n">
        <x:v>46132</x:v>
      </x:c>
      <x:c r="F66" s="75" t="n">
        <x:v>0</x:v>
      </x:c>
      <x:c r="G66" s="102" t="n">
        <x:v>44.2196682298639</x:v>
      </x:c>
      <x:c r="H66" s="102" t="n">
        <x:v>44</x:v>
      </x:c>
      <x:c r="I66" s="102" t="n">
        <x:v>1040</x:v>
      </x:c>
      <x:c r="J66" s="102" t="e"/>
      <x:c r="K66" s="17" t="str">
        <x:v>moonshot</x:v>
      </x:c>
      <x:c r="L66" s="17" t="str">
        <x:v>Kimi K2.6</x:v>
      </x:c>
      <x:c r="M66" s="17" t="str">
        <x:v>https://www.kimi.com/ai-models/kimi-k2-6</x:v>
      </x:c>
    </x:row>
    <x:row r="67">
      <x:c r="A67" s="17" t="str">
        <x:v>Qwen3.6-27B Reasoning</x:v>
      </x:c>
      <x:c r="B67" s="17" t="str">
        <x:v>Qwen3.6 27B</x:v>
      </x:c>
      <x:c r="C67" s="17" t="str">
        <x:v>normalized exact model label</x:v>
      </x:c>
      <x:c r="D67" s="31" t="n">
        <x:v>46134</x:v>
      </x:c>
      <x:c r="E67" s="31" t="n">
        <x:v>46133</x:v>
      </x:c>
      <x:c r="F67" s="75" t="n">
        <x:v>-1</x:v>
      </x:c>
      <x:c r="G67" s="102" t="n">
        <x:v>37.0516798775037</x:v>
      </x:c>
      <x:c r="H67" s="102" t="n">
        <x:v>37</x:v>
      </x:c>
      <x:c r="I67" s="102" t="n">
        <x:v>27.8</x:v>
      </x:c>
      <x:c r="J67" s="102" t="e"/>
      <x:c r="K67" s="17" t="str">
        <x:v>alibaba</x:v>
      </x:c>
      <x:c r="L67" s="17" t="str">
        <x:v>Qwen 3.6-27B</x:v>
      </x:c>
      <x:c r="M67" s="17" t="str">
        <x:v>https://qwen.ai/blog?id=qwen3.6-27b</x:v>
      </x:c>
    </x:row>
    <x:row r="68">
      <x:c r="A68" s="17" t="str">
        <x:v>DeepSeek-V4-Pro (max)</x:v>
      </x:c>
      <x:c r="B68" s="17" t="str">
        <x:v>DeepSeek V4 Pro (max)</x:v>
      </x:c>
      <x:c r="C68" s="17" t="str">
        <x:v>normalized exact model label</x:v>
      </x:c>
      <x:c r="D68" s="31" t="n">
        <x:v>46136</x:v>
      </x:c>
      <x:c r="E68" s="31" t="n">
        <x:v>46136</x:v>
      </x:c>
      <x:c r="F68" s="75" t="n">
        <x:v>0</x:v>
      </x:c>
      <x:c r="G68" s="102" t="n">
        <x:v>44.2735554261611</x:v>
      </x:c>
      <x:c r="H68" s="102" t="n">
        <x:v>44</x:v>
      </x:c>
      <x:c r="I68" s="102" t="n">
        <x:v>1600</x:v>
      </x:c>
      <x:c r="J68" s="102" t="e"/>
      <x:c r="K68" s="17" t="str">
        <x:v>deepseek</x:v>
      </x:c>
      <x:c r="L68" s="17" t="str">
        <x:v>DeepSeek-V4-Pro</x:v>
      </x:c>
      <x:c r="M68" s="17" t="str">
        <x:v>https://huggingface.co/deepseek-ai/DeepSeek-V4-Pro/blob/main/DeepSeek_V4.pdf</x:v>
      </x:c>
    </x:row>
    <x:row r="69">
      <x:c r="A69" s="17" t="str">
        <x:v>Nemotron 3 Ultra 550B A55B</x:v>
      </x:c>
      <x:c r="B69" s="17" t="str">
        <x:v>Nemotron 3 Ultra</x:v>
      </x:c>
      <x:c r="C69" s="17" t="str">
        <x:v>manual exact checkpoint alias</x:v>
      </x:c>
      <x:c r="D69" s="31" t="n">
        <x:v>46177</x:v>
      </x:c>
      <x:c r="E69" s="31" t="n">
        <x:v>46177</x:v>
      </x:c>
      <x:c r="F69" s="75" t="n">
        <x:v>0</x:v>
      </x:c>
      <x:c r="G69" s="102" t="n">
        <x:v>37.7619546243905</x:v>
      </x:c>
      <x:c r="H69" s="102" t="n">
        <x:v>38</x:v>
      </x:c>
      <x:c r="I69" s="102" t="n">
        <x:v>550</x:v>
      </x:c>
      <x:c r="J69" s="102" t="e"/>
      <x:c r="K69" s="17" t="str">
        <x:v>nvidia</x:v>
      </x:c>
      <x:c r="L69" s="17" t="str">
        <x:v>Nemotron 3 Ultra</x:v>
      </x:c>
      <x:c r="M69" s="17" t="str">
        <x:v>https://arxiv.org/abs/2512.20856
https://research.nvidia.com/labs/nemotron/files/NVIDIA-Nemotron-3-Ultra-Technical-Report.pdf </x:v>
      </x:c>
    </x:row>
    <x:row r="70">
      <x:c r="A70" s="17" t="str">
        <x:v>North Mini Code</x:v>
      </x:c>
      <x:c r="B70" s="17" t="str">
        <x:v>North Mini Code</x:v>
      </x:c>
      <x:c r="C70" s="17" t="str">
        <x:v>normalized exact model label</x:v>
      </x:c>
      <x:c r="D70" s="31" t="n">
        <x:v>46182</x:v>
      </x:c>
      <x:c r="E70" s="31" t="n">
        <x:v>46182</x:v>
      </x:c>
      <x:c r="F70" s="75" t="n">
        <x:v>0</x:v>
      </x:c>
      <x:c r="G70" s="102" t="n">
        <x:v>19.79516147409</x:v>
      </x:c>
      <x:c r="H70" s="102" t="n">
        <x:v>20</x:v>
      </x:c>
      <x:c r="I70" s="102" t="n">
        <x:v>30</x:v>
      </x:c>
      <x:c r="J70" s="102" t="e"/>
      <x:c r="K70" s="17" t="str">
        <x:v>cohere</x:v>
      </x:c>
      <x:c r="L70" s="17" t="str">
        <x:v>North Mini Code</x:v>
      </x:c>
      <x:c r="M70" s="17" t="str">
        <x:v>https://cohere.com/blog/north-mini-code</x:v>
      </x:c>
    </x:row>
    <x:row r="71">
      <x:c r="A71" s="17" t="str">
        <x:v>Kimi K2.7 Code</x:v>
      </x:c>
      <x:c r="B71" s="17" t="str">
        <x:v>Kimi K2.7 Code</x:v>
      </x:c>
      <x:c r="C71" s="17" t="str">
        <x:v>normalized exact model label</x:v>
      </x:c>
      <x:c r="D71" s="31" t="n">
        <x:v>46185</x:v>
      </x:c>
      <x:c r="E71" s="31" t="n">
        <x:v>46185</x:v>
      </x:c>
      <x:c r="F71" s="75" t="n">
        <x:v>0</x:v>
      </x:c>
      <x:c r="G71" s="102" t="n">
        <x:v>41.9493685067994</x:v>
      </x:c>
      <x:c r="H71" s="102" t="n">
        <x:v>42</x:v>
      </x:c>
      <x:c r="I71" s="102" t="n">
        <x:v>1040</x:v>
      </x:c>
      <x:c r="J71" s="102" t="e"/>
      <x:c r="K71" s="17" t="str">
        <x:v>moonshot</x:v>
      </x:c>
      <x:c r="L71" s="17" t="str">
        <x:v>Kimi K2.7 Code</x:v>
      </x:c>
      <x:c r="M71" s="17" t="str">
        <x:v>https://platform.kimi.ai/docs/guide/kimi-k2-7-code-quickstart</x:v>
      </x:c>
    </x:row>
    <x:row r="72">
      <x:c r="A72" s="18" t="str">
        <x:v>GLM-5.2 (max)</x:v>
      </x:c>
      <x:c r="B72" s="18" t="str">
        <x:v>GLM-5.2 (max)</x:v>
      </x:c>
      <x:c r="C72" s="18" t="str">
        <x:v>normalized exact model label</x:v>
      </x:c>
      <x:c r="D72" s="32" t="n">
        <x:v>46189</x:v>
      </x:c>
      <x:c r="E72" s="32" t="n">
        <x:v>46189</x:v>
      </x:c>
      <x:c r="F72" s="76" t="n">
        <x:v>0</x:v>
      </x:c>
      <x:c r="G72" s="103" t="n">
        <x:v>51.0858347714416</x:v>
      </x:c>
      <x:c r="H72" s="103" t="n">
        <x:v>51</x:v>
      </x:c>
      <x:c r="I72" s="103" t="n">
        <x:v>744</x:v>
      </x:c>
      <x:c r="J72" s="103" t="e"/>
      <x:c r="K72" s="18" t="str">
        <x:v>zai</x:v>
      </x:c>
      <x:c r="L72" s="18" t="str">
        <x:v>GLM-5.2</x:v>
      </x:c>
      <x:c r="M72" s="18" t="str">
        <x:v>https://z.ai/blog/glm-5.2</x:v>
      </x:c>
    </x:row>
    <x:row r="75">
      <x:c r="A75" s="91" t="str">
        <x:v>Complete 92-checkpoint expanded AA admission ledger</x:v>
      </x:c>
      <x:c r="B75" s="91"/>
      <x:c r="C75" s="91"/>
      <x:c r="D75" s="91"/>
      <x:c r="E75" s="91"/>
      <x:c r="F75" s="91"/>
      <x:c r="G75" s="91"/>
      <x:c r="H75" s="91"/>
      <x:c r="I75" s="91"/>
      <x:c r="J75" s="91"/>
      <x:c r="K75" s="91"/>
      <x:c r="L75" s="91"/>
      <x:c r="M75" s="91"/>
      <x:c r="N75" s="91"/>
    </x:row>
    <x:row r="76" ht="34" customHeight="1">
      <x:c r="A76" s="73" t="str">
        <x:v>Model</x:v>
      </x:c>
      <x:c r="B76" s="73" t="str">
        <x:v>Release</x:v>
      </x:c>
      <x:c r="C76" s="73" t="str">
        <x:v>AA</x:v>
      </x:c>
      <x:c r="D76" s="73" t="str">
        <x:v>Total params (B)</x:v>
      </x:c>
      <x:c r="E76" s="73" t="str">
        <x:v>Developer</x:v>
      </x:c>
      <x:c r="F76" s="73" t="str">
        <x:v>Estimated</x:v>
      </x:c>
      <x:c r="G76" s="73" t="str">
        <x:v>Panel source</x:v>
      </x:c>
      <x:c r="H76" s="73" t="str">
        <x:v>In current 50</x:v>
      </x:c>
      <x:c r="I76" s="73" t="str">
        <x:v>Current overlap</x:v>
      </x:c>
      <x:c r="J76" s="73" t="str">
        <x:v>Canonical checkpoint</x:v>
      </x:c>
      <x:c r="K76" s="73" t="str">
        <x:v>Epoch match</x:v>
      </x:c>
      <x:c r="L76" s="73" t="str">
        <x:v>Accessibility</x:v>
      </x:c>
      <x:c r="M76" s="73" t="str">
        <x:v>AA source</x:v>
      </x:c>
      <x:c r="N76" s="73" t="str">
        <x:v>Parameter source</x:v>
      </x:c>
    </x:row>
    <x:row r="77">
      <x:c r="A77" s="16" t="str">
        <x:v>Llama 3.1 405B</x:v>
      </x:c>
      <x:c r="B77" s="30" t="n">
        <x:v>45496</x:v>
      </x:c>
      <x:c r="C77" s="101" t="n">
        <x:v>9</x:v>
      </x:c>
      <x:c r="D77" s="101" t="n">
        <x:v>405</x:v>
      </x:c>
      <x:c r="E77" s="16" t="str">
        <x:v>meta</x:v>
      </x:c>
      <x:c r="F77" s="16" t="str">
        <x:v>Yes</x:v>
      </x:c>
      <x:c r="G77" s="16" t="str">
        <x:v>exact_epoch_checkpoint</x:v>
      </x:c>
      <x:c r="H77" s="16" t="str">
        <x:v>No</x:v>
      </x:c>
      <x:c r="I77" s="22" t="str"/>
      <x:c r="J77" s="22" t="str">
        <x:v>checkpoint:meta:llama-3-1-405b</x:v>
      </x:c>
      <x:c r="K77" s="22" t="str">
        <x:v>Llama 3.1-405B</x:v>
      </x:c>
      <x:c r="L77" s="22" t="str">
        <x:v>Open weights (restricted use)</x:v>
      </x:c>
      <x:c r="M77" s="22" t="str">
        <x:v>sources/input_artificial_analysis_leaderboard_2026-07-17.txt</x:v>
      </x:c>
      <x:c r="N77" s="22" t="str">
        <x:v>https://ai.meta.com/research/publications/the-llama-3-herd-of-models/</x:v>
      </x:c>
    </x:row>
    <x:row r="78">
      <x:c r="A78" s="17" t="str">
        <x:v>Llama 3.2 11B (Vision)</x:v>
      </x:c>
      <x:c r="B78" s="31" t="n">
        <x:v>45559</x:v>
      </x:c>
      <x:c r="C78" s="102" t="n">
        <x:v>3</x:v>
      </x:c>
      <x:c r="D78" s="102" t="n">
        <x:v>10.6</x:v>
      </x:c>
      <x:c r="E78" s="17" t="str">
        <x:v>meta</x:v>
      </x:c>
      <x:c r="F78" s="17" t="str">
        <x:v>Yes</x:v>
      </x:c>
      <x:c r="G78" s="17" t="str">
        <x:v>exact_epoch_checkpoint</x:v>
      </x:c>
      <x:c r="H78" s="17" t="str">
        <x:v>No</x:v>
      </x:c>
      <x:c r="I78" s="23" t="str"/>
      <x:c r="J78" s="23" t="str">
        <x:v>checkpoint:epoch:llama-3-2-11b</x:v>
      </x:c>
      <x:c r="K78" s="23" t="str">
        <x:v>Llama 3.2 11B</x:v>
      </x:c>
      <x:c r="L78" s="23" t="str">
        <x:v>Open weights (restricted use)</x:v>
      </x:c>
      <x:c r="M78" s="23" t="str">
        <x:v>sources/input_artificial_analysis_leaderboard_2026-07-17.txt</x:v>
      </x:c>
      <x:c r="N78" s="23" t="str">
        <x:v>https://ai.meta.com/blog/llama-3-2-connect-2024-vision-edge-mobile-devices/</x:v>
      </x:c>
    </x:row>
    <x:row r="79">
      <x:c r="A79" s="17" t="str">
        <x:v>Llama 3.2 90B (Vision)</x:v>
      </x:c>
      <x:c r="B79" s="31" t="n">
        <x:v>45559</x:v>
      </x:c>
      <x:c r="C79" s="102" t="n">
        <x:v>6</x:v>
      </x:c>
      <x:c r="D79" s="102" t="n">
        <x:v>88.6</x:v>
      </x:c>
      <x:c r="E79" s="17" t="str">
        <x:v>meta</x:v>
      </x:c>
      <x:c r="F79" s="17" t="str">
        <x:v>Yes</x:v>
      </x:c>
      <x:c r="G79" s="17" t="str">
        <x:v>exact_epoch_checkpoint</x:v>
      </x:c>
      <x:c r="H79" s="17" t="str">
        <x:v>No</x:v>
      </x:c>
      <x:c r="I79" s="23" t="str"/>
      <x:c r="J79" s="23" t="str">
        <x:v>checkpoint:meta:llama-3-2-90b</x:v>
      </x:c>
      <x:c r="K79" s="23" t="str">
        <x:v>Llama 3.2 90B</x:v>
      </x:c>
      <x:c r="L79" s="23" t="str">
        <x:v>Open weights (restricted use)</x:v>
      </x:c>
      <x:c r="M79" s="23" t="str">
        <x:v>sources/input_artificial_analysis_leaderboard_2026-07-17.txt</x:v>
      </x:c>
      <x:c r="N79" s="23" t="str">
        <x:v>https://ai.meta.com/blog/llama-3-2-connect-2024-vision-edge-mobile-devices/</x:v>
      </x:c>
    </x:row>
    <x:row r="80">
      <x:c r="A80" s="17" t="str">
        <x:v>Llama 3.3 70B</x:v>
      </x:c>
      <x:c r="B80" s="31" t="n">
        <x:v>45632</x:v>
      </x:c>
      <x:c r="C80" s="102" t="n">
        <x:v>9</x:v>
      </x:c>
      <x:c r="D80" s="102" t="n">
        <x:v>70</x:v>
      </x:c>
      <x:c r="E80" s="17" t="str">
        <x:v>meta</x:v>
      </x:c>
      <x:c r="F80" s="17" t="str">
        <x:v>No</x:v>
      </x:c>
      <x:c r="G80" s="17" t="str">
        <x:v>exact_epoch_checkpoint</x:v>
      </x:c>
      <x:c r="H80" s="17" t="str">
        <x:v>No</x:v>
      </x:c>
      <x:c r="I80" s="23" t="str"/>
      <x:c r="J80" s="23" t="str">
        <x:v>checkpoint:meta:llama-3-3-70b</x:v>
      </x:c>
      <x:c r="K80" s="23" t="str">
        <x:v>Llama 3.3 70B</x:v>
      </x:c>
      <x:c r="L80" s="23" t="str">
        <x:v>Open weights (restricted use)</x:v>
      </x:c>
      <x:c r="M80" s="23" t="str">
        <x:v>sources/input_artificial_analysis_leaderboard_2026-07-17.txt</x:v>
      </x:c>
      <x:c r="N80" s="23" t="str">
        <x:v>https://www.llama.com/docs/model-cards-and-prompt-formats/llama3_3/</x:v>
      </x:c>
    </x:row>
    <x:row r="81">
      <x:c r="A81" s="17" t="str">
        <x:v>Phi-4</x:v>
      </x:c>
      <x:c r="B81" s="31" t="n">
        <x:v>45638</x:v>
      </x:c>
      <x:c r="C81" s="102" t="n">
        <x:v>5</x:v>
      </x:c>
      <x:c r="D81" s="102" t="n">
        <x:v>14</x:v>
      </x:c>
      <x:c r="E81" s="17" t="str">
        <x:v>microsoft</x:v>
      </x:c>
      <x:c r="F81" s="17" t="str">
        <x:v>Yes</x:v>
      </x:c>
      <x:c r="G81" s="17" t="str">
        <x:v>exact_epoch_checkpoint</x:v>
      </x:c>
      <x:c r="H81" s="17" t="str">
        <x:v>No</x:v>
      </x:c>
      <x:c r="I81" s="23" t="str"/>
      <x:c r="J81" s="23" t="str">
        <x:v>checkpoint:microsoft-research:phi-4</x:v>
      </x:c>
      <x:c r="K81" s="23" t="str">
        <x:v>Phi-4</x:v>
      </x:c>
      <x:c r="L81" s="23" t="str">
        <x:v>Open weights (unrestricted)</x:v>
      </x:c>
      <x:c r="M81" s="23" t="str">
        <x:v>sources/input_artificial_analysis_leaderboard_2026-07-17.txt</x:v>
      </x:c>
      <x:c r="N81" s="23" t="str">
        <x:v>https://arxiv.org/abs/2412.08905</x:v>
      </x:c>
    </x:row>
    <x:row r="82">
      <x:c r="A82" s="17" t="str">
        <x:v>R1 1776</x:v>
      </x:c>
      <x:c r="B82" s="31" t="n">
        <x:v>45706</x:v>
      </x:c>
      <x:c r="C82" s="102" t="n">
        <x:v>6</x:v>
      </x:c>
      <x:c r="D82" s="102" t="n">
        <x:v>671</x:v>
      </x:c>
      <x:c r="E82" s="17" t="str">
        <x:v>perplexity</x:v>
      </x:c>
      <x:c r="F82" s="17" t="str">
        <x:v>Yes</x:v>
      </x:c>
      <x:c r="G82" s="17" t="str">
        <x:v>exact_epoch_checkpoint</x:v>
      </x:c>
      <x:c r="H82" s="17" t="str">
        <x:v>No</x:v>
      </x:c>
      <x:c r="I82" s="23" t="str"/>
      <x:c r="J82" s="23" t="str">
        <x:v>checkpoint:epoch:r1-1776</x:v>
      </x:c>
      <x:c r="K82" s="23" t="str">
        <x:v>R1 1776</x:v>
      </x:c>
      <x:c r="L82" s="23" t="str">
        <x:v>Open weights (unrestricted)</x:v>
      </x:c>
      <x:c r="M82" s="23" t="str">
        <x:v>sources/input_artificial_analysis_leaderboard_2026-07-17.txt</x:v>
      </x:c>
      <x:c r="N82" s="23" t="str">
        <x:v>https://www.perplexity.ai/hub/blog/open-sourcing-r1-1776</x:v>
      </x:c>
    </x:row>
    <x:row r="83">
      <x:c r="A83" s="17" t="str">
        <x:v>Phi-4 Mini</x:v>
      </x:c>
      <x:c r="B83" s="31" t="n">
        <x:v>45719</x:v>
      </x:c>
      <x:c r="C83" s="102" t="n">
        <x:v>6</x:v>
      </x:c>
      <x:c r="D83" s="102" t="n">
        <x:v>3.8</x:v>
      </x:c>
      <x:c r="E83" s="17" t="str">
        <x:v>microsoft</x:v>
      </x:c>
      <x:c r="F83" s="17" t="str">
        <x:v>No</x:v>
      </x:c>
      <x:c r="G83" s="17" t="str">
        <x:v>exact_epoch_checkpoint</x:v>
      </x:c>
      <x:c r="H83" s="17" t="str">
        <x:v>No</x:v>
      </x:c>
      <x:c r="I83" s="23" t="str"/>
      <x:c r="J83" s="23" t="str">
        <x:v>checkpoint:epoch:phi-4-mini</x:v>
      </x:c>
      <x:c r="K83" s="23" t="str">
        <x:v>Phi-4 Mini</x:v>
      </x:c>
      <x:c r="L83" s="23" t="str">
        <x:v>Open weights (unrestricted)</x:v>
      </x:c>
      <x:c r="M83" s="23" t="str">
        <x:v>sources/input_artificial_analysis_leaderboard_2026-07-17.txt</x:v>
      </x:c>
      <x:c r="N83" s="23" t="str">
        <x:v>https://arxiv.org/abs/2503.01743</x:v>
      </x:c>
    </x:row>
    <x:row r="84">
      <x:c r="A84" s="17" t="str">
        <x:v>Phi-4 Multimodal</x:v>
      </x:c>
      <x:c r="B84" s="31" t="n">
        <x:v>45719</x:v>
      </x:c>
      <x:c r="C84" s="102" t="n">
        <x:v>5</x:v>
      </x:c>
      <x:c r="D84" s="102" t="n">
        <x:v>5.6</x:v>
      </x:c>
      <x:c r="E84" s="17" t="str">
        <x:v>microsoft</x:v>
      </x:c>
      <x:c r="F84" s="17" t="str">
        <x:v>Yes</x:v>
      </x:c>
      <x:c r="G84" s="17" t="str">
        <x:v>exact_epoch_checkpoint</x:v>
      </x:c>
      <x:c r="H84" s="17" t="str">
        <x:v>No</x:v>
      </x:c>
      <x:c r="I84" s="23" t="str"/>
      <x:c r="J84" s="23" t="str">
        <x:v>checkpoint:epoch:phi-4-multimodal</x:v>
      </x:c>
      <x:c r="K84" s="23" t="str">
        <x:v>Phi-4-Multimodal</x:v>
      </x:c>
      <x:c r="L84" s="23" t="str">
        <x:v>Open weights (unrestricted)</x:v>
      </x:c>
      <x:c r="M84" s="23" t="str">
        <x:v>sources/input_artificial_analysis_leaderboard_2026-07-17.txt</x:v>
      </x:c>
      <x:c r="N84" s="23" t="str">
        <x:v>https://arxiv.org/abs/2503.01743</x:v>
      </x:c>
    </x:row>
    <x:row r="85">
      <x:c r="A85" s="17" t="str">
        <x:v>Reka Flash 3</x:v>
      </x:c>
      <x:c r="B85" s="31" t="n">
        <x:v>45726</x:v>
      </x:c>
      <x:c r="C85" s="102" t="n">
        <x:v>4</x:v>
      </x:c>
      <x:c r="D85" s="102" t="n">
        <x:v>21</x:v>
      </x:c>
      <x:c r="E85" s="17" t="str">
        <x:v>reka</x:v>
      </x:c>
      <x:c r="F85" s="17" t="str">
        <x:v>Yes</x:v>
      </x:c>
      <x:c r="G85" s="17" t="str">
        <x:v>exact_epoch_checkpoint</x:v>
      </x:c>
      <x:c r="H85" s="17" t="str">
        <x:v>No</x:v>
      </x:c>
      <x:c r="I85" s="23" t="str"/>
      <x:c r="J85" s="23" t="str">
        <x:v>checkpoint:epoch:reka-flash-3</x:v>
      </x:c>
      <x:c r="K85" s="23" t="str">
        <x:v>Reka Flash 3</x:v>
      </x:c>
      <x:c r="L85" s="23" t="str">
        <x:v>Open weights (unrestricted)</x:v>
      </x:c>
      <x:c r="M85" s="23" t="str">
        <x:v>sources/input_artificial_analysis_leaderboard_2026-07-17.txt</x:v>
      </x:c>
      <x:c r="N85" s="23" t="str">
        <x:v>https://www.reka.ai/news/introducing-reka-flash</x:v>
      </x:c>
    </x:row>
    <x:row r="86">
      <x:c r="A86" s="17" t="str">
        <x:v>Command A</x:v>
      </x:c>
      <x:c r="B86" s="31" t="n">
        <x:v>45729</x:v>
      </x:c>
      <x:c r="C86" s="102" t="n">
        <x:v>8</x:v>
      </x:c>
      <x:c r="D86" s="102" t="n">
        <x:v>111</x:v>
      </x:c>
      <x:c r="E86" s="17" t="str">
        <x:v>cohere</x:v>
      </x:c>
      <x:c r="F86" s="17" t="str">
        <x:v>Yes</x:v>
      </x:c>
      <x:c r="G86" s="17" t="str">
        <x:v>exact_epoch_checkpoint</x:v>
      </x:c>
      <x:c r="H86" s="17" t="str">
        <x:v>No</x:v>
      </x:c>
      <x:c r="I86" s="23" t="str"/>
      <x:c r="J86" s="23" t="str">
        <x:v>checkpoint:epoch:cohere-command-a</x:v>
      </x:c>
      <x:c r="K86" s="23" t="str">
        <x:v>Cohere Command A</x:v>
      </x:c>
      <x:c r="L86" s="23" t="str">
        <x:v>Open weights (non-commercial)</x:v>
      </x:c>
      <x:c r="M86" s="23" t="str">
        <x:v>sources/input_artificial_analysis_leaderboard_2026-07-17.txt</x:v>
      </x:c>
      <x:c r="N86" s="23" t="str">
        <x:v>https://cohere.com/blog/command-a
https://huggingface.co/CohereForAI/c4ai-command-a-03-2025?ref=cohere-ai.ghost.io</x:v>
      </x:c>
    </x:row>
    <x:row r="87">
      <x:c r="A87" s="17" t="str">
        <x:v>Llama Nemotron Ultra</x:v>
      </x:c>
      <x:c r="B87" s="31" t="n">
        <x:v>45734</x:v>
      </x:c>
      <x:c r="C87" s="102" t="n">
        <x:v>9</x:v>
      </x:c>
      <x:c r="D87" s="102" t="n">
        <x:v>253</x:v>
      </x:c>
      <x:c r="E87" s="17" t="str">
        <x:v>nvidia</x:v>
      </x:c>
      <x:c r="F87" s="17" t="str">
        <x:v>Yes</x:v>
      </x:c>
      <x:c r="G87" s="17" t="str">
        <x:v>exact_epoch_checkpoint</x:v>
      </x:c>
      <x:c r="H87" s="17" t="str">
        <x:v>No</x:v>
      </x:c>
      <x:c r="I87" s="23" t="str"/>
      <x:c r="J87" s="23" t="str">
        <x:v>checkpoint:epoch:llama-nemotron-ultra-253b</x:v>
      </x:c>
      <x:c r="K87" s="23" t="str">
        <x:v>Llama Nemotron Ultra 253B</x:v>
      </x:c>
      <x:c r="L87" s="23" t="str">
        <x:v>Open weights (restricted use)</x:v>
      </x:c>
      <x:c r="M87" s="23" t="str">
        <x:v>sources/input_artificial_analysis_leaderboard_2026-07-17.txt</x:v>
      </x:c>
      <x:c r="N87" s="23" t="str">
        <x:v>https://arxiv.org/abs/2505.00949</x:v>
      </x:c>
    </x:row>
    <x:row r="88">
      <x:c r="A88" s="17" t="str">
        <x:v>DeepHermes 3 - Mistral 24B</x:v>
      </x:c>
      <x:c r="B88" s="31" t="n">
        <x:v>45745</x:v>
      </x:c>
      <x:c r="C88" s="102" t="n">
        <x:v>5</x:v>
      </x:c>
      <x:c r="D88" s="102" t="n">
        <x:v>24</x:v>
      </x:c>
      <x:c r="E88" s="17" t="str">
        <x:v>nous</x:v>
      </x:c>
      <x:c r="F88" s="17" t="str">
        <x:v>Yes</x:v>
      </x:c>
      <x:c r="G88" s="17" t="str">
        <x:v>exact_epoch_checkpoint</x:v>
      </x:c>
      <x:c r="H88" s="17" t="str">
        <x:v>No</x:v>
      </x:c>
      <x:c r="I88" s="23" t="str"/>
      <x:c r="J88" s="23" t="str">
        <x:v>checkpoint:epoch:deephermes-3-mistral-24b</x:v>
      </x:c>
      <x:c r="K88" s="23" t="str">
        <x:v>DeepHermes 3 - Mistral 24B</x:v>
      </x:c>
      <x:c r="L88" s="23" t="str">
        <x:v>Open weights (unrestricted)</x:v>
      </x:c>
      <x:c r="M88" s="23" t="str">
        <x:v>sources/input_artificial_analysis_leaderboard_2026-07-17.txt</x:v>
      </x:c>
      <x:c r="N88" s="23" t="str">
        <x:v>https://huggingface.co/NousResearch/DeepHermes-3-Mistral-24B-Preview</x:v>
      </x:c>
    </x:row>
    <x:row r="89">
      <x:c r="A89" s="17" t="str">
        <x:v>Llama 4 Maverick</x:v>
      </x:c>
      <x:c r="B89" s="31" t="n">
        <x:v>45752</x:v>
      </x:c>
      <x:c r="C89" s="102" t="n">
        <x:v>14</x:v>
      </x:c>
      <x:c r="D89" s="102" t="n">
        <x:v>400</x:v>
      </x:c>
      <x:c r="E89" s="17" t="str">
        <x:v>meta</x:v>
      </x:c>
      <x:c r="F89" s="17" t="str">
        <x:v>No</x:v>
      </x:c>
      <x:c r="G89" s="17" t="str">
        <x:v>exact_epoch_checkpoint</x:v>
      </x:c>
      <x:c r="H89" s="17" t="str">
        <x:v>No</x:v>
      </x:c>
      <x:c r="I89" s="23" t="str"/>
      <x:c r="J89" s="23" t="str">
        <x:v>checkpoint:meta:llama-4-maverick</x:v>
      </x:c>
      <x:c r="K89" s="23" t="str">
        <x:v>Llama 4 Maverick</x:v>
      </x:c>
      <x:c r="L89" s="23" t="str">
        <x:v>Open weights (restricted use)</x:v>
      </x:c>
      <x:c r="M89" s="23" t="str">
        <x:v>sources/input_artificial_analysis_leaderboard_2026-07-17.txt</x:v>
      </x:c>
      <x:c r="N89" s="23" t="str">
        <x:v>https://ai.meta.com/blog/llama-4-multimodal-intelligence/</x:v>
      </x:c>
    </x:row>
    <x:row r="90">
      <x:c r="A90" s="17" t="str">
        <x:v>Llama 4 Scout</x:v>
      </x:c>
      <x:c r="B90" s="31" t="n">
        <x:v>45752</x:v>
      </x:c>
      <x:c r="C90" s="102" t="n">
        <x:v>10</x:v>
      </x:c>
      <x:c r="D90" s="102" t="n">
        <x:v>109</x:v>
      </x:c>
      <x:c r="E90" s="17" t="str">
        <x:v>meta</x:v>
      </x:c>
      <x:c r="F90" s="17" t="str">
        <x:v>No</x:v>
      </x:c>
      <x:c r="G90" s="17" t="str">
        <x:v>exact_epoch_checkpoint</x:v>
      </x:c>
      <x:c r="H90" s="17" t="str">
        <x:v>No</x:v>
      </x:c>
      <x:c r="I90" s="23" t="str"/>
      <x:c r="J90" s="23" t="str">
        <x:v>checkpoint:meta:llama-4-scout</x:v>
      </x:c>
      <x:c r="K90" s="23" t="str">
        <x:v>Llama 4 Scout</x:v>
      </x:c>
      <x:c r="L90" s="23" t="str">
        <x:v>Open weights (restricted use)</x:v>
      </x:c>
      <x:c r="M90" s="23" t="str">
        <x:v>sources/input_artificial_analysis_leaderboard_2026-07-17.txt</x:v>
      </x:c>
      <x:c r="N90" s="23" t="str">
        <x:v>https://ai.meta.com/blog/llama-4-multimodal-intelligence/</x:v>
      </x:c>
    </x:row>
    <x:row r="91">
      <x:c r="A91" s="17" t="str">
        <x:v>ERNIE 4.5 300B A47B</x:v>
      </x:c>
      <x:c r="B91" s="31" t="n">
        <x:v>45837</x:v>
      </x:c>
      <x:c r="C91" s="102" t="n">
        <x:v>9</x:v>
      </x:c>
      <x:c r="D91" s="102" t="n">
        <x:v>300</x:v>
      </x:c>
      <x:c r="E91" s="17" t="str">
        <x:v>baidu</x:v>
      </x:c>
      <x:c r="F91" s="17" t="str">
        <x:v>Yes</x:v>
      </x:c>
      <x:c r="G91" s="17" t="str">
        <x:v>exact_epoch_checkpoint</x:v>
      </x:c>
      <x:c r="H91" s="17" t="str">
        <x:v>No</x:v>
      </x:c>
      <x:c r="I91" s="23" t="str"/>
      <x:c r="J91" s="23" t="str">
        <x:v>checkpoint:epoch:ernie-4-5-300b-a47b</x:v>
      </x:c>
      <x:c r="K91" s="23" t="str">
        <x:v>ERNIE-4.5-300B-A47B</x:v>
      </x:c>
      <x:c r="L91" s="23" t="str">
        <x:v>Open weights (unrestricted)</x:v>
      </x:c>
      <x:c r="M91" s="23" t="str">
        <x:v>sources/input_artificial_analysis_leaderboard_2026-07-17.txt</x:v>
      </x:c>
      <x:c r="N91" s="23" t="str">
        <x:v>https://yiyan.baidu.com/blog/publication/ERNIE_Technical_Report.pdf</x:v>
      </x:c>
    </x:row>
    <x:row r="92">
      <x:c r="A92" s="17" t="str">
        <x:v>EXAONE 4.0 32B</x:v>
      </x:c>
      <x:c r="B92" s="31" t="n">
        <x:v>45853</x:v>
      </x:c>
      <x:c r="C92" s="102" t="n">
        <x:v>11</x:v>
      </x:c>
      <x:c r="D92" s="102" t="n">
        <x:v>32</x:v>
      </x:c>
      <x:c r="E92" s="17" t="str">
        <x:v>lg</x:v>
      </x:c>
      <x:c r="F92" s="17" t="str">
        <x:v>Yes</x:v>
      </x:c>
      <x:c r="G92" s="17" t="str">
        <x:v>exact_epoch_checkpoint</x:v>
      </x:c>
      <x:c r="H92" s="17" t="str">
        <x:v>No</x:v>
      </x:c>
      <x:c r="I92" s="23" t="str"/>
      <x:c r="J92" s="23" t="str">
        <x:v>checkpoint:epoch:exaone-4-0-32b</x:v>
      </x:c>
      <x:c r="K92" s="23" t="str">
        <x:v>EXAONE 4.0 (32B)</x:v>
      </x:c>
      <x:c r="L92" s="23" t="str">
        <x:v>Open weights (non-commercial)</x:v>
      </x:c>
      <x:c r="M92" s="23" t="str">
        <x:v>sources/input_artificial_analysis_leaderboard_2026-07-17.txt</x:v>
      </x:c>
      <x:c r="N92" s="23" t="str">
        <x:v>https://arxiv.org/abs/2507.11407</x:v>
      </x:c>
    </x:row>
    <x:row r="93">
      <x:c r="A93" s="17" t="str">
        <x:v>Exaone 4.0 1.2B</x:v>
      </x:c>
      <x:c r="B93" s="31" t="n">
        <x:v>45853</x:v>
      </x:c>
      <x:c r="C93" s="102" t="n">
        <x:v>3</x:v>
      </x:c>
      <x:c r="D93" s="102" t="n">
        <x:v>1.2</x:v>
      </x:c>
      <x:c r="E93" s="17" t="str">
        <x:v>lg</x:v>
      </x:c>
      <x:c r="F93" s="17" t="str">
        <x:v>Yes</x:v>
      </x:c>
      <x:c r="G93" s="17" t="str">
        <x:v>exact_epoch_checkpoint</x:v>
      </x:c>
      <x:c r="H93" s="17" t="str">
        <x:v>No</x:v>
      </x:c>
      <x:c r="I93" s="23" t="str"/>
      <x:c r="J93" s="23" t="str">
        <x:v>checkpoint:epoch:exaone-4-0-1-2b</x:v>
      </x:c>
      <x:c r="K93" s="23" t="str">
        <x:v>EXAONE 4.0 (1.2B)</x:v>
      </x:c>
      <x:c r="L93" s="23" t="str">
        <x:v>Open weights (non-commercial)</x:v>
      </x:c>
      <x:c r="M93" s="23" t="str">
        <x:v>sources/input_artificial_analysis_leaderboard_2026-07-17.txt</x:v>
      </x:c>
      <x:c r="N93" s="23" t="str">
        <x:v>https://arxiv.org/abs/2507.11407</x:v>
      </x:c>
    </x:row>
    <x:row r="94">
      <x:c r="A94" s="17" t="str">
        <x:v>Qwen3-235B-A22B-Instruct-2507</x:v>
      </x:c>
      <x:c r="B94" s="31" t="n">
        <x:v>45859</x:v>
      </x:c>
      <x:c r="C94" s="102" t="n">
        <x:v>19.608297149775</x:v>
      </x:c>
      <x:c r="D94" s="102" t="n">
        <x:v>235</x:v>
      </x:c>
      <x:c r="E94" s="17" t="str">
        <x:v>alibaba</x:v>
      </x:c>
      <x:c r="F94" s="17" t="str">
        <x:v>Yes</x:v>
      </x:c>
      <x:c r="G94" s="17" t="str">
        <x:v>current_manual_only</x:v>
      </x:c>
      <x:c r="H94" s="17" t="str">
        <x:v>Yes</x:v>
      </x:c>
      <x:c r="I94" s="23" t="str">
        <x:v>Qwen3-235B-A22B-Instruct-2507</x:v>
      </x:c>
      <x:c r="J94" s="23" t="str"/>
      <x:c r="K94" s="23" t="str"/>
      <x:c r="L94" s="23" t="str"/>
      <x:c r="M94" s="23" t="str">
        <x:v>https://artificialanalysis.ai/models/qwen3-235b-a22b-instruct-2507</x:v>
      </x:c>
      <x:c r="N94" s="23" t="str">
        <x:v>https://huggingface.co/Qwen/Qwen3-235B-A22B-Instruct-2507</x:v>
      </x:c>
    </x:row>
    <x:row r="95">
      <x:c r="A95" s="17" t="str">
        <x:v>Qwen3-Coder-480B-A35B-Instruct</x:v>
      </x:c>
      <x:c r="B95" s="31" t="n">
        <x:v>45860</x:v>
      </x:c>
      <x:c r="C95" s="102" t="n">
        <x:v>17.9828421643159</x:v>
      </x:c>
      <x:c r="D95" s="102" t="n">
        <x:v>480</x:v>
      </x:c>
      <x:c r="E95" s="17" t="str">
        <x:v>alibaba</x:v>
      </x:c>
      <x:c r="F95" s="17" t="str">
        <x:v>Yes</x:v>
      </x:c>
      <x:c r="G95" s="17" t="str">
        <x:v>current_manual_only</x:v>
      </x:c>
      <x:c r="H95" s="17" t="str">
        <x:v>Yes</x:v>
      </x:c>
      <x:c r="I95" s="23" t="str">
        <x:v>Qwen3-Coder-480B-A35B-Instruct</x:v>
      </x:c>
      <x:c r="J95" s="23" t="str"/>
      <x:c r="K95" s="23" t="str"/>
      <x:c r="L95" s="23" t="str"/>
      <x:c r="M95" s="23" t="str">
        <x:v>https://artificialanalysis.ai/models/qwen3-coder-480b-a35b-instruct</x:v>
      </x:c>
      <x:c r="N95" s="23" t="str">
        <x:v>https://huggingface.co/Qwen/Qwen3-Coder-480B-A35B-Instruct</x:v>
      </x:c>
    </x:row>
    <x:row r="96">
      <x:c r="A96" s="17" t="str">
        <x:v>GLM-4.5</x:v>
      </x:c>
      <x:c r="B96" s="31" t="n">
        <x:v>45866</x:v>
      </x:c>
      <x:c r="C96" s="102" t="n">
        <x:v>19.4874215767973</x:v>
      </x:c>
      <x:c r="D96" s="102" t="n">
        <x:v>355</x:v>
      </x:c>
      <x:c r="E96" s="17" t="str">
        <x:v>zai</x:v>
      </x:c>
      <x:c r="F96" s="17" t="str">
        <x:v>Yes</x:v>
      </x:c>
      <x:c r="G96" s="17" t="str">
        <x:v>current_manual_only</x:v>
      </x:c>
      <x:c r="H96" s="17" t="str">
        <x:v>Yes</x:v>
      </x:c>
      <x:c r="I96" s="23" t="str">
        <x:v>GLM-4.5</x:v>
      </x:c>
      <x:c r="J96" s="23" t="str"/>
      <x:c r="K96" s="23" t="str"/>
      <x:c r="L96" s="23" t="str"/>
      <x:c r="M96" s="23" t="str">
        <x:v>https://artificialanalysis.ai/models/glm-4-5</x:v>
      </x:c>
      <x:c r="N96" s="23" t="str">
        <x:v>https://huggingface.co/zai-org/GLM-4.5-FP8</x:v>
      </x:c>
    </x:row>
    <x:row r="97">
      <x:c r="A97" s="17" t="str">
        <x:v>GLM-4.5-Air</x:v>
      </x:c>
      <x:c r="B97" s="31" t="n">
        <x:v>45866</x:v>
      </x:c>
      <x:c r="C97" s="102" t="n">
        <x:v>16.5175026250852</x:v>
      </x:c>
      <x:c r="D97" s="102" t="n">
        <x:v>106</x:v>
      </x:c>
      <x:c r="E97" s="17" t="str">
        <x:v>zai</x:v>
      </x:c>
      <x:c r="F97" s="17" t="str">
        <x:v>Yes</x:v>
      </x:c>
      <x:c r="G97" s="17" t="str">
        <x:v>current_manual_only</x:v>
      </x:c>
      <x:c r="H97" s="17" t="str">
        <x:v>Yes</x:v>
      </x:c>
      <x:c r="I97" s="23" t="str">
        <x:v>GLM-4.5-Air</x:v>
      </x:c>
      <x:c r="J97" s="23" t="str"/>
      <x:c r="K97" s="23" t="str"/>
      <x:c r="L97" s="23" t="str"/>
      <x:c r="M97" s="23" t="str">
        <x:v>https://artificialanalysis.ai/models/glm-4-5-air</x:v>
      </x:c>
      <x:c r="N97" s="23" t="str">
        <x:v>https://huggingface.co/zai-org/GLM-4.5-Air-FP8</x:v>
      </x:c>
    </x:row>
    <x:row r="98">
      <x:c r="A98" s="17" t="str">
        <x:v>Llama Nemotron Super 49B v1.5</x:v>
      </x:c>
      <x:c r="B98" s="31" t="n">
        <x:v>45867</x:v>
      </x:c>
      <x:c r="C98" s="102" t="n">
        <x:v>12</x:v>
      </x:c>
      <x:c r="D98" s="102" t="n">
        <x:v>49</x:v>
      </x:c>
      <x:c r="E98" s="17" t="str">
        <x:v>nvidia</x:v>
      </x:c>
      <x:c r="F98" s="17" t="str">
        <x:v>Yes</x:v>
      </x:c>
      <x:c r="G98" s="17" t="str">
        <x:v>exact_epoch_checkpoint</x:v>
      </x:c>
      <x:c r="H98" s="17" t="str">
        <x:v>No</x:v>
      </x:c>
      <x:c r="I98" s="23" t="str"/>
      <x:c r="J98" s="23" t="str">
        <x:v>checkpoint:epoch:llama-nemotron-super-v1-5</x:v>
      </x:c>
      <x:c r="K98" s="23" t="str">
        <x:v>Llama Nemotron Super v1.5</x:v>
      </x:c>
      <x:c r="L98" s="23" t="str">
        <x:v>Open weights (restricted use)</x:v>
      </x:c>
      <x:c r="M98" s="23" t="str">
        <x:v>sources/input_artificial_analysis_leaderboard_2026-07-17.txt</x:v>
      </x:c>
      <x:c r="N98" s="23" t="str">
        <x:v>https://developer.nvidia.com/blog/build-more-accurate-and-efficient-ai-agents-with-the-new-nvidia-llama-nemotron-super-v1-5/</x:v>
      </x:c>
    </x:row>
    <x:row r="99">
      <x:c r="A99" s="17" t="str">
        <x:v>Qwen3-30B-A3B-2507 Reasoning</x:v>
      </x:c>
      <x:c r="B99" s="31" t="n">
        <x:v>45868</x:v>
      </x:c>
      <x:c r="C99" s="102" t="n">
        <x:v>14.4377762633027</x:v>
      </x:c>
      <x:c r="D99" s="102" t="n">
        <x:v>30.5</x:v>
      </x:c>
      <x:c r="E99" s="17" t="str">
        <x:v>alibaba</x:v>
      </x:c>
      <x:c r="F99" s="17" t="str">
        <x:v>No</x:v>
      </x:c>
      <x:c r="G99" s="17" t="str">
        <x:v>current_manual_only</x:v>
      </x:c>
      <x:c r="H99" s="17" t="str">
        <x:v>Yes</x:v>
      </x:c>
      <x:c r="I99" s="23" t="str">
        <x:v>Qwen3-30B-A3B-2507 Reasoning</x:v>
      </x:c>
      <x:c r="J99" s="23" t="str"/>
      <x:c r="K99" s="23" t="str"/>
      <x:c r="L99" s="23" t="str"/>
      <x:c r="M99" s="23" t="str">
        <x:v>https://artificialanalysis.ai/models/qwen3-30b-a3b-2507-reasoning</x:v>
      </x:c>
      <x:c r="N99" s="23" t="str">
        <x:v>https://huggingface.co/Qwen/Qwen3-30B-A3B-Thinking-2507</x:v>
      </x:c>
    </x:row>
    <x:row r="100">
      <x:c r="A100" s="17" t="str">
        <x:v>gpt-oss-120b (high)</x:v>
      </x:c>
      <x:c r="B100" s="31" t="n">
        <x:v>45874</x:v>
      </x:c>
      <x:c r="C100" s="102" t="n">
        <x:v>24</x:v>
      </x:c>
      <x:c r="D100" s="102" t="n">
        <x:v>116.83</x:v>
      </x:c>
      <x:c r="E100" s="17" t="str">
        <x:v>openai</x:v>
      </x:c>
      <x:c r="F100" s="17" t="str">
        <x:v>No</x:v>
      </x:c>
      <x:c r="G100" s="17" t="str">
        <x:v>exact_epoch_checkpoint</x:v>
      </x:c>
      <x:c r="H100" s="17" t="str">
        <x:v>Yes</x:v>
      </x:c>
      <x:c r="I100" s="23" t="str">
        <x:v>gpt-oss-120b (high)</x:v>
      </x:c>
      <x:c r="J100" s="23" t="str">
        <x:v>checkpoint:openai:gpt-oss-120b</x:v>
      </x:c>
      <x:c r="K100" s="23" t="str">
        <x:v>gpt-oss-120b</x:v>
      </x:c>
      <x:c r="L100" s="23" t="str">
        <x:v>Open weights (unrestricted)</x:v>
      </x:c>
      <x:c r="M100" s="23" t="str">
        <x:v>sources/input_artificial_analysis_leaderboard_2026-07-17.txt</x:v>
      </x:c>
      <x:c r="N100" s="23" t="str">
        <x:v>https://cdn.openai.com/pdf/419b6906-9da6-406c-a19d-1bb078ac7637/oai_gpt-oss_model_card.pdf</x:v>
      </x:c>
    </x:row>
    <x:row r="101">
      <x:c r="A101" s="17" t="str">
        <x:v>gpt-oss-20b (high)</x:v>
      </x:c>
      <x:c r="B101" s="31" t="n">
        <x:v>45874</x:v>
      </x:c>
      <x:c r="C101" s="102" t="n">
        <x:v>15</x:v>
      </x:c>
      <x:c r="D101" s="102" t="n">
        <x:v>20.91</x:v>
      </x:c>
      <x:c r="E101" s="17" t="str">
        <x:v>openai</x:v>
      </x:c>
      <x:c r="F101" s="17" t="str">
        <x:v>No</x:v>
      </x:c>
      <x:c r="G101" s="17" t="str">
        <x:v>exact_epoch_checkpoint</x:v>
      </x:c>
      <x:c r="H101" s="17" t="str">
        <x:v>Yes</x:v>
      </x:c>
      <x:c r="I101" s="23" t="str">
        <x:v>gpt-oss-20b (high)</x:v>
      </x:c>
      <x:c r="J101" s="23" t="str">
        <x:v>checkpoint:epoch:gpt-oss-20b</x:v>
      </x:c>
      <x:c r="K101" s="23" t="str">
        <x:v>gpt-oss-20b</x:v>
      </x:c>
      <x:c r="L101" s="23" t="str">
        <x:v>Open weights (unrestricted)</x:v>
      </x:c>
      <x:c r="M101" s="23" t="str">
        <x:v>sources/input_artificial_analysis_leaderboard_2026-07-17.txt</x:v>
      </x:c>
      <x:c r="N101" s="23" t="str">
        <x:v>https://cdn.openai.com/pdf/419b6906-9da6-406c-a19d-1bb078ac7637/oai_gpt-oss_model_card.pdf</x:v>
      </x:c>
    </x:row>
    <x:row r="102">
      <x:c r="A102" s="17" t="str">
        <x:v>Gemma 3 270M</x:v>
      </x:c>
      <x:c r="B102" s="31" t="n">
        <x:v>45883</x:v>
      </x:c>
      <x:c r="C102" s="102" t="n">
        <x:v>2</x:v>
      </x:c>
      <x:c r="D102" s="102" t="n">
        <x:v>0.27</x:v>
      </x:c>
      <x:c r="E102" s="17" t="str">
        <x:v>google</x:v>
      </x:c>
      <x:c r="F102" s="17" t="str">
        <x:v>Yes</x:v>
      </x:c>
      <x:c r="G102" s="17" t="str">
        <x:v>exact_epoch_checkpoint</x:v>
      </x:c>
      <x:c r="H102" s="17" t="str">
        <x:v>No</x:v>
      </x:c>
      <x:c r="I102" s="23" t="str"/>
      <x:c r="J102" s="23" t="str">
        <x:v>checkpoint:epoch:gemma-3-270m</x:v>
      </x:c>
      <x:c r="K102" s="23" t="str">
        <x:v>Gemma 3 270M</x:v>
      </x:c>
      <x:c r="L102" s="23" t="str">
        <x:v>Open weights (restricted use)</x:v>
      </x:c>
      <x:c r="M102" s="23" t="str">
        <x:v>sources/input_artificial_analysis_leaderboard_2026-07-17.txt</x:v>
      </x:c>
      <x:c r="N102" s="23" t="str">
        <x:v>https://developers.googleblog.com/en/introducing-gemma-3-270m/</x:v>
      </x:c>
    </x:row>
    <x:row r="103">
      <x:c r="A103" s="17" t="str">
        <x:v>NVIDIA Nemotron Nano 9B V2</x:v>
      </x:c>
      <x:c r="B103" s="31" t="n">
        <x:v>45887</x:v>
      </x:c>
      <x:c r="C103" s="102" t="n">
        <x:v>9</x:v>
      </x:c>
      <x:c r="D103" s="102" t="n">
        <x:v>9</x:v>
      </x:c>
      <x:c r="E103" s="17" t="str">
        <x:v>nvidia</x:v>
      </x:c>
      <x:c r="F103" s="17" t="str">
        <x:v>Yes</x:v>
      </x:c>
      <x:c r="G103" s="17" t="str">
        <x:v>exact_epoch_checkpoint</x:v>
      </x:c>
      <x:c r="H103" s="17" t="str">
        <x:v>No</x:v>
      </x:c>
      <x:c r="I103" s="23" t="str"/>
      <x:c r="J103" s="23" t="str">
        <x:v>checkpoint:epoch:nvidia-nemotron-nano-9b-v2</x:v>
      </x:c>
      <x:c r="K103" s="23" t="str">
        <x:v>NVIDIA-Nemotron-Nano-9B-v2</x:v>
      </x:c>
      <x:c r="L103" s="23" t="str">
        <x:v>Open weights (restricted use)</x:v>
      </x:c>
      <x:c r="M103" s="23" t="str">
        <x:v>sources/input_artificial_analysis_leaderboard_2026-07-17.txt</x:v>
      </x:c>
      <x:c r="N103" s="23" t="str">
        <x:v>https://build.nvidia.com/nvidia/nvidia-nemotron-nano-9b-v2/modelcard</x:v>
      </x:c>
    </x:row>
    <x:row r="104">
      <x:c r="A104" s="17" t="str">
        <x:v>Seed-OSS-36B-Instruct</x:v>
      </x:c>
      <x:c r="B104" s="31" t="n">
        <x:v>45889</x:v>
      </x:c>
      <x:c r="C104" s="102" t="n">
        <x:v>18.3353754400112</x:v>
      </x:c>
      <x:c r="D104" s="102" t="n">
        <x:v>36.2</x:v>
      </x:c>
      <x:c r="E104" s="17" t="str">
        <x:v>bytedance</x:v>
      </x:c>
      <x:c r="F104" s="17" t="str">
        <x:v>Yes</x:v>
      </x:c>
      <x:c r="G104" s="17" t="str">
        <x:v>current_manual_only</x:v>
      </x:c>
      <x:c r="H104" s="17" t="str">
        <x:v>Yes</x:v>
      </x:c>
      <x:c r="I104" s="23" t="str">
        <x:v>Seed-OSS-36B-Instruct</x:v>
      </x:c>
      <x:c r="J104" s="23" t="str"/>
      <x:c r="K104" s="23" t="str"/>
      <x:c r="L104" s="23" t="str"/>
      <x:c r="M104" s="23" t="str">
        <x:v>https://artificialanalysis.ai/models/seed-oss-36b-instruct</x:v>
      </x:c>
      <x:c r="N104" s="23" t="str">
        <x:v>https://huggingface.co/ByteDance-Seed/Seed-OSS-36B-Instruct</x:v>
      </x:c>
    </x:row>
    <x:row r="105">
      <x:c r="A105" s="17" t="str">
        <x:v>DeepSeek-V3.1 Reasoning</x:v>
      </x:c>
      <x:c r="B105" s="31" t="n">
        <x:v>45890</x:v>
      </x:c>
      <x:c r="C105" s="102" t="n">
        <x:v>21.0458273828992</x:v>
      </x:c>
      <x:c r="D105" s="102" t="n">
        <x:v>671</x:v>
      </x:c>
      <x:c r="E105" s="17" t="str">
        <x:v>deepseek</x:v>
      </x:c>
      <x:c r="F105" s="17" t="str">
        <x:v>Yes</x:v>
      </x:c>
      <x:c r="G105" s="17" t="str">
        <x:v>current_manual_only</x:v>
      </x:c>
      <x:c r="H105" s="17" t="str">
        <x:v>Yes</x:v>
      </x:c>
      <x:c r="I105" s="23" t="str">
        <x:v>DeepSeek-V3.1 Reasoning</x:v>
      </x:c>
      <x:c r="J105" s="23" t="str"/>
      <x:c r="K105" s="23" t="str"/>
      <x:c r="L105" s="23" t="str"/>
      <x:c r="M105" s="23" t="str">
        <x:v>https://artificialanalysis.ai/models/deepseek-v3-1-reasoning</x:v>
      </x:c>
      <x:c r="N105" s="23" t="str">
        <x:v>https://huggingface.co/deepseek-ai/DeepSeek-V3.1</x:v>
      </x:c>
    </x:row>
    <x:row r="106">
      <x:c r="A106" s="17" t="str">
        <x:v>Qwen3 Next 80B A3B</x:v>
      </x:c>
      <x:c r="B106" s="31" t="n">
        <x:v>45910</x:v>
      </x:c>
      <x:c r="C106" s="102" t="n">
        <x:v>17</x:v>
      </x:c>
      <x:c r="D106" s="102" t="n">
        <x:v>80</x:v>
      </x:c>
      <x:c r="E106" s="17" t="str">
        <x:v>alibaba</x:v>
      </x:c>
      <x:c r="F106" s="17" t="str">
        <x:v>No</x:v>
      </x:c>
      <x:c r="G106" s="17" t="str">
        <x:v>exact_epoch_checkpoint</x:v>
      </x:c>
      <x:c r="H106" s="17" t="str">
        <x:v>No</x:v>
      </x:c>
      <x:c r="I106" s="23" t="str"/>
      <x:c r="J106" s="23" t="str">
        <x:v>checkpoint:epoch:qwen3-next-80b-a3b</x:v>
      </x:c>
      <x:c r="K106" s="23" t="str">
        <x:v>Qwen3-Next-80B-A3B</x:v>
      </x:c>
      <x:c r="L106" s="23" t="str">
        <x:v>Open weights (unrestricted)</x:v>
      </x:c>
      <x:c r="M106" s="23" t="str">
        <x:v>sources/input_artificial_analysis_leaderboard_2026-07-17.txt</x:v>
      </x:c>
      <x:c r="N106" s="23" t="str">
        <x:v>https://qwen.ai/blog?id=4074cca80393150c248e508aa62983f9cb7d27cd&amp;from=research.latest-advancements-list</x:v>
      </x:c>
    </x:row>
    <x:row r="107">
      <x:c r="A107" s="17" t="str">
        <x:v>Magistral Small 1.2</x:v>
      </x:c>
      <x:c r="B107" s="31" t="n">
        <x:v>45918</x:v>
      </x:c>
      <x:c r="C107" s="102" t="n">
        <x:v>11</x:v>
      </x:c>
      <x:c r="D107" s="102" t="n">
        <x:v>24</x:v>
      </x:c>
      <x:c r="E107" s="17" t="str">
        <x:v>mistral</x:v>
      </x:c>
      <x:c r="F107" s="17" t="str">
        <x:v>No</x:v>
      </x:c>
      <x:c r="G107" s="17" t="str">
        <x:v>exact_epoch_checkpoint</x:v>
      </x:c>
      <x:c r="H107" s="17" t="str">
        <x:v>No</x:v>
      </x:c>
      <x:c r="I107" s="23" t="str"/>
      <x:c r="J107" s="23" t="str">
        <x:v>checkpoint:epoch:magistral-small-1-2</x:v>
      </x:c>
      <x:c r="K107" s="23" t="str">
        <x:v>Magistral Small 1.2</x:v>
      </x:c>
      <x:c r="L107" s="23" t="str">
        <x:v>Open weights (unrestricted)</x:v>
      </x:c>
      <x:c r="M107" s="23" t="str">
        <x:v>sources/input_artificial_analysis_leaderboard_2026-07-17.txt</x:v>
      </x:c>
      <x:c r="N107" s="23" t="str">
        <x:v>https://huggingface.co/mistralai/Magistral-Small-2509</x:v>
      </x:c>
    </x:row>
    <x:row r="108">
      <x:c r="A108" s="17" t="str">
        <x:v>Qwen3 Omni 30B A3B</x:v>
      </x:c>
      <x:c r="B108" s="31" t="n">
        <x:v>45922</x:v>
      </x:c>
      <x:c r="C108" s="102" t="n">
        <x:v>10</x:v>
      </x:c>
      <x:c r="D108" s="102" t="n">
        <x:v>35.3</x:v>
      </x:c>
      <x:c r="E108" s="17" t="str">
        <x:v>alibaba</x:v>
      </x:c>
      <x:c r="F108" s="17" t="str">
        <x:v>Yes</x:v>
      </x:c>
      <x:c r="G108" s="17" t="str">
        <x:v>exact_epoch_checkpoint</x:v>
      </x:c>
      <x:c r="H108" s="17" t="str">
        <x:v>No</x:v>
      </x:c>
      <x:c r="I108" s="23" t="str"/>
      <x:c r="J108" s="23" t="str">
        <x:v>checkpoint:epoch:qwen3-omni-30b-a3b</x:v>
      </x:c>
      <x:c r="K108" s="23" t="str">
        <x:v>Qwen3-Omni-30B-A3B</x:v>
      </x:c>
      <x:c r="L108" s="23" t="str">
        <x:v>Open weights (unrestricted)</x:v>
      </x:c>
      <x:c r="M108" s="23" t="str">
        <x:v>sources/input_artificial_analysis_leaderboard_2026-07-17.txt</x:v>
      </x:c>
      <x:c r="N108" s="23" t="str">
        <x:v>https://arxiv.org/abs/2509.17765</x:v>
      </x:c>
    </x:row>
    <x:row r="109">
      <x:c r="A109" s="17" t="str">
        <x:v>GLM-4.6 Reasoning</x:v>
      </x:c>
      <x:c r="B109" s="31" t="n">
        <x:v>45930</x:v>
      </x:c>
      <x:c r="C109" s="102" t="n">
        <x:v>28.6958810162247</x:v>
      </x:c>
      <x:c r="D109" s="102" t="n">
        <x:v>357</x:v>
      </x:c>
      <x:c r="E109" s="17" t="str">
        <x:v>zai</x:v>
      </x:c>
      <x:c r="F109" s="17" t="str">
        <x:v>No</x:v>
      </x:c>
      <x:c r="G109" s="17" t="str">
        <x:v>current_manual_only</x:v>
      </x:c>
      <x:c r="H109" s="17" t="str">
        <x:v>Yes</x:v>
      </x:c>
      <x:c r="I109" s="23" t="str">
        <x:v>GLM-4.6 Reasoning</x:v>
      </x:c>
      <x:c r="J109" s="23" t="str"/>
      <x:c r="K109" s="23" t="str"/>
      <x:c r="L109" s="23" t="str"/>
      <x:c r="M109" s="23" t="str">
        <x:v>https://artificialanalysis.ai/models/glm-4-6-reasoning</x:v>
      </x:c>
      <x:c r="N109" s="23" t="str">
        <x:v>https://huggingface.co/zai-org/GLM-4.6</x:v>
      </x:c>
    </x:row>
    <x:row r="110">
      <x:c r="A110" s="17" t="str">
        <x:v>Granite 4.0 H 1B</x:v>
      </x:c>
      <x:c r="B110" s="31" t="n">
        <x:v>45932</x:v>
      </x:c>
      <x:c r="C110" s="102" t="n">
        <x:v>3</x:v>
      </x:c>
      <x:c r="D110" s="102" t="n">
        <x:v>7</x:v>
      </x:c>
      <x:c r="E110" s="17" t="str">
        <x:v>ibm</x:v>
      </x:c>
      <x:c r="F110" s="17" t="str">
        <x:v>Yes</x:v>
      </x:c>
      <x:c r="G110" s="17" t="str">
        <x:v>exact_epoch_checkpoint</x:v>
      </x:c>
      <x:c r="H110" s="17" t="str">
        <x:v>No</x:v>
      </x:c>
      <x:c r="I110" s="23" t="str"/>
      <x:c r="J110" s="23" t="str">
        <x:v>checkpoint:epoch:granite-4-0-h-tiny</x:v>
      </x:c>
      <x:c r="K110" s="23" t="str">
        <x:v>Granite-4.0-H-Tiny</x:v>
      </x:c>
      <x:c r="L110" s="23" t="str">
        <x:v>Open weights (unrestricted)</x:v>
      </x:c>
      <x:c r="M110" s="23" t="str">
        <x:v>sources/input_artificial_analysis_leaderboard_2026-07-17.txt</x:v>
      </x:c>
      <x:c r="N110" s="23" t="str">
        <x:v>https://www.ibm.com/new/announcements/ibm-granite-4-0-hyper-efficient-high-performance-hybrid-models#:~:text=We're%20launching%20Granite%204,costs%20compared%20to%20conventional%20LLMs.</x:v>
      </x:c>
    </x:row>
    <x:row r="111">
      <x:c r="A111" s="17" t="str">
        <x:v>Granite 4.0 H Small</x:v>
      </x:c>
      <x:c r="B111" s="31" t="n">
        <x:v>45932</x:v>
      </x:c>
      <x:c r="C111" s="102" t="n">
        <x:v>5</x:v>
      </x:c>
      <x:c r="D111" s="102" t="n">
        <x:v>32</x:v>
      </x:c>
      <x:c r="E111" s="17" t="str">
        <x:v>ibm</x:v>
      </x:c>
      <x:c r="F111" s="17" t="str">
        <x:v>Yes</x:v>
      </x:c>
      <x:c r="G111" s="17" t="str">
        <x:v>exact_epoch_checkpoint</x:v>
      </x:c>
      <x:c r="H111" s="17" t="str">
        <x:v>No</x:v>
      </x:c>
      <x:c r="I111" s="23" t="str"/>
      <x:c r="J111" s="23" t="str">
        <x:v>checkpoint:epoch:granite-4-0-h-small</x:v>
      </x:c>
      <x:c r="K111" s="23" t="str">
        <x:v>Granite-4.0-H-Small</x:v>
      </x:c>
      <x:c r="L111" s="23" t="str">
        <x:v>Open weights (unrestricted)</x:v>
      </x:c>
      <x:c r="M111" s="23" t="str">
        <x:v>sources/input_artificial_analysis_leaderboard_2026-07-17.txt</x:v>
      </x:c>
      <x:c r="N111" s="23" t="str">
        <x:v>https://www.ibm.com/new/announcements/ibm-granite-4-0-hyper-efficient-high-performance-hybrid-models#:~:text=We're%20launching%20Granite%204,costs%20compared%20to%20conventional%20LLMs.</x:v>
      </x:c>
    </x:row>
    <x:row r="112">
      <x:c r="A112" s="17" t="str">
        <x:v>Granite 4.0 Micro</x:v>
      </x:c>
      <x:c r="B112" s="31" t="n">
        <x:v>45932</x:v>
      </x:c>
      <x:c r="C112" s="102" t="n">
        <x:v>2</x:v>
      </x:c>
      <x:c r="D112" s="102" t="n">
        <x:v>3</x:v>
      </x:c>
      <x:c r="E112" s="17" t="str">
        <x:v>ibm</x:v>
      </x:c>
      <x:c r="F112" s="17" t="str">
        <x:v>Yes</x:v>
      </x:c>
      <x:c r="G112" s="17" t="str">
        <x:v>exact_epoch_checkpoint</x:v>
      </x:c>
      <x:c r="H112" s="17" t="str">
        <x:v>No</x:v>
      </x:c>
      <x:c r="I112" s="23" t="str"/>
      <x:c r="J112" s="23" t="str">
        <x:v>checkpoint:epoch:granite-4-0-h-micro</x:v>
      </x:c>
      <x:c r="K112" s="23" t="str">
        <x:v>Granite-4.0-H-Micro</x:v>
      </x:c>
      <x:c r="L112" s="23" t="str">
        <x:v>Open weights (unrestricted)</x:v>
      </x:c>
      <x:c r="M112" s="23" t="str">
        <x:v>sources/input_artificial_analysis_leaderboard_2026-07-17.txt</x:v>
      </x:c>
      <x:c r="N112" s="23" t="str">
        <x:v>https://www.ibm.com/new/announcements/ibm-granite-4-0-hyper-efficient-high-performance-hybrid-models#:~:text=We're%20launching%20Granite%204,costs%20compared%20to%20conventional%20LLMs.</x:v>
      </x:c>
    </x:row>
    <x:row r="113">
      <x:c r="A113" s="17" t="str">
        <x:v>Ring-flash-2.0</x:v>
      </x:c>
      <x:c r="B113" s="31" t="n">
        <x:v>45953</x:v>
      </x:c>
      <x:c r="C113" s="102" t="n">
        <x:v>8</x:v>
      </x:c>
      <x:c r="D113" s="102" t="n">
        <x:v>104.2</x:v>
      </x:c>
      <x:c r="E113" s="17" t="str">
        <x:v>ant</x:v>
      </x:c>
      <x:c r="F113" s="17" t="str">
        <x:v>Yes</x:v>
      </x:c>
      <x:c r="G113" s="17" t="str">
        <x:v>exact_epoch_checkpoint</x:v>
      </x:c>
      <x:c r="H113" s="17" t="str">
        <x:v>No</x:v>
      </x:c>
      <x:c r="I113" s="23" t="str"/>
      <x:c r="J113" s="23" t="str">
        <x:v>checkpoint:epoch:ring-flash-linear-2-0</x:v>
      </x:c>
      <x:c r="K113" s="23" t="str">
        <x:v>Ring-flash-linear-2.0</x:v>
      </x:c>
      <x:c r="L113" s="23" t="str">
        <x:v>Open weights (unrestricted)</x:v>
      </x:c>
      <x:c r="M113" s="23" t="str">
        <x:v>sources/input_artificial_analysis_leaderboard_2026-07-17.txt</x:v>
      </x:c>
      <x:c r="N113" s="23" t="str">
        <x:v>https://arxiv.org/abs/2510.19338</x:v>
      </x:c>
    </x:row>
    <x:row r="114">
      <x:c r="A114" s="17" t="str">
        <x:v>MiniMax-M2</x:v>
      </x:c>
      <x:c r="B114" s="31" t="n">
        <x:v>45956</x:v>
      </x:c>
      <x:c r="C114" s="102" t="n">
        <x:v>28.3148278049522</x:v>
      </x:c>
      <x:c r="D114" s="102" t="n">
        <x:v>230</x:v>
      </x:c>
      <x:c r="E114" s="17" t="str">
        <x:v>minimax</x:v>
      </x:c>
      <x:c r="F114" s="17" t="str">
        <x:v>Yes</x:v>
      </x:c>
      <x:c r="G114" s="17" t="str">
        <x:v>current_manual_only</x:v>
      </x:c>
      <x:c r="H114" s="17" t="str">
        <x:v>Yes</x:v>
      </x:c>
      <x:c r="I114" s="23" t="str">
        <x:v>MiniMax-M2</x:v>
      </x:c>
      <x:c r="J114" s="23" t="str"/>
      <x:c r="K114" s="23" t="str"/>
      <x:c r="L114" s="23" t="str"/>
      <x:c r="M114" s="23" t="str">
        <x:v>https://artificialanalysis.ai/models/minimax-m2</x:v>
      </x:c>
      <x:c r="N114" s="23" t="str">
        <x:v>https://huggingface.co/MiniMaxAI/MiniMax-M2</x:v>
      </x:c>
    </x:row>
    <x:row r="115">
      <x:c r="A115" s="17" t="str">
        <x:v>Kimi Linear 48B A3B Instruct</x:v>
      </x:c>
      <x:c r="B115" s="31" t="n">
        <x:v>45960</x:v>
      </x:c>
      <x:c r="C115" s="102" t="n">
        <x:v>9</x:v>
      </x:c>
      <x:c r="D115" s="102" t="n">
        <x:v>48</x:v>
      </x:c>
      <x:c r="E115" s="17" t="str">
        <x:v>moonshot</x:v>
      </x:c>
      <x:c r="F115" s="17" t="str">
        <x:v>Yes</x:v>
      </x:c>
      <x:c r="G115" s="17" t="str">
        <x:v>exact_epoch_checkpoint</x:v>
      </x:c>
      <x:c r="H115" s="17" t="str">
        <x:v>No</x:v>
      </x:c>
      <x:c r="I115" s="23" t="str"/>
      <x:c r="J115" s="23" t="str">
        <x:v>checkpoint:epoch:kimi-linear</x:v>
      </x:c>
      <x:c r="K115" s="23" t="str">
        <x:v>Kimi Linear</x:v>
      </x:c>
      <x:c r="L115" s="23" t="str">
        <x:v>Open weights (unrestricted)</x:v>
      </x:c>
      <x:c r="M115" s="23" t="str">
        <x:v>sources/input_artificial_analysis_leaderboard_2026-07-17.txt</x:v>
      </x:c>
      <x:c r="N115" s="23" t="str">
        <x:v>https://github.com/MoonshotAI/Kimi-Linear/blob/master/tech_report.pdf</x:v>
      </x:c>
    </x:row>
    <x:row r="116">
      <x:c r="A116" s="17" t="str">
        <x:v>Kimi K2 Thinking</x:v>
      </x:c>
      <x:c r="B116" s="31" t="n">
        <x:v>45967</x:v>
      </x:c>
      <x:c r="C116" s="102" t="n">
        <x:v>32.7026871189548</x:v>
      </x:c>
      <x:c r="D116" s="102" t="n">
        <x:v>1040</x:v>
      </x:c>
      <x:c r="E116" s="17" t="str">
        <x:v>moonshot</x:v>
      </x:c>
      <x:c r="F116" s="17" t="str">
        <x:v>Yes</x:v>
      </x:c>
      <x:c r="G116" s="17" t="str">
        <x:v>current_manual_only</x:v>
      </x:c>
      <x:c r="H116" s="17" t="str">
        <x:v>Yes</x:v>
      </x:c>
      <x:c r="I116" s="23" t="str">
        <x:v>Kimi K2 Thinking</x:v>
      </x:c>
      <x:c r="J116" s="23" t="str"/>
      <x:c r="K116" s="23" t="str"/>
      <x:c r="L116" s="23" t="str"/>
      <x:c r="M116" s="23" t="str">
        <x:v>https://artificialanalysis.ai/models/kimi-k2-thinking</x:v>
      </x:c>
      <x:c r="N116" s="23" t="str">
        <x:v>https://huggingface.co/moonshotai/Kimi-K2-Thinking</x:v>
      </x:c>
    </x:row>
    <x:row r="117">
      <x:c r="A117" s="17" t="str">
        <x:v>OLMo 3 32B Think</x:v>
      </x:c>
      <x:c r="B117" s="31" t="n">
        <x:v>45981</x:v>
      </x:c>
      <x:c r="C117" s="102" t="n">
        <x:v>6.40484835766603</x:v>
      </x:c>
      <x:c r="D117" s="102" t="n">
        <x:v>32.2</x:v>
      </x:c>
      <x:c r="E117" s="17" t="str">
        <x:v>allenai</x:v>
      </x:c>
      <x:c r="F117" s="17" t="str">
        <x:v>Yes</x:v>
      </x:c>
      <x:c r="G117" s="17" t="str">
        <x:v>current_manual_only</x:v>
      </x:c>
      <x:c r="H117" s="17" t="str">
        <x:v>Yes</x:v>
      </x:c>
      <x:c r="I117" s="23" t="str">
        <x:v>OLMo 3 32B Think</x:v>
      </x:c>
      <x:c r="J117" s="23" t="str"/>
      <x:c r="K117" s="23" t="str"/>
      <x:c r="L117" s="23" t="str"/>
      <x:c r="M117" s="23" t="str">
        <x:v>https://artificialanalysis.ai/models/olmo-3-32b-think</x:v>
      </x:c>
      <x:c r="N117" s="23" t="str">
        <x:v>https://allenai.org/blog/olmo3</x:v>
      </x:c>
    </x:row>
    <x:row r="118">
      <x:c r="A118" s="17" t="str">
        <x:v>Olmo 3 7B Think</x:v>
      </x:c>
      <x:c r="B118" s="31" t="n">
        <x:v>45981</x:v>
      </x:c>
      <x:c r="C118" s="102" t="n">
        <x:v>4</x:v>
      </x:c>
      <x:c r="D118" s="102" t="n">
        <x:v>7</x:v>
      </x:c>
      <x:c r="E118" s="17" t="str">
        <x:v>allenai</x:v>
      </x:c>
      <x:c r="F118" s="17" t="str">
        <x:v>Yes</x:v>
      </x:c>
      <x:c r="G118" s="17" t="str">
        <x:v>exact_epoch_checkpoint</x:v>
      </x:c>
      <x:c r="H118" s="17" t="str">
        <x:v>No</x:v>
      </x:c>
      <x:c r="I118" s="23" t="str"/>
      <x:c r="J118" s="23" t="str">
        <x:v>checkpoint:epoch:olmo-3-7b-think</x:v>
      </x:c>
      <x:c r="K118" s="23" t="str">
        <x:v>Olmo 3 7B Think</x:v>
      </x:c>
      <x:c r="L118" s="23" t="str">
        <x:v>Open weights (unrestricted)</x:v>
      </x:c>
      <x:c r="M118" s="23" t="str">
        <x:v>sources/input_artificial_analysis_leaderboard_2026-07-17.txt</x:v>
      </x:c>
      <x:c r="N118" s="23" t="str">
        <x:v>https://arxiv.org/abs/2512.13961, https://allenai.org/blog/olmo3, https://huggingface.co/allenai/Olmo-3-1125-32B</x:v>
      </x:c>
    </x:row>
    <x:row r="119">
      <x:c r="A119" s="17" t="str">
        <x:v>Olmo 3.1 32B Think</x:v>
      </x:c>
      <x:c r="B119" s="31" t="n">
        <x:v>45981</x:v>
      </x:c>
      <x:c r="C119" s="102" t="n">
        <x:v>8</x:v>
      </x:c>
      <x:c r="D119" s="102" t="n">
        <x:v>32</x:v>
      </x:c>
      <x:c r="E119" s="17" t="str">
        <x:v>allenai</x:v>
      </x:c>
      <x:c r="F119" s="17" t="str">
        <x:v>Yes</x:v>
      </x:c>
      <x:c r="G119" s="17" t="str">
        <x:v>exact_epoch_checkpoint</x:v>
      </x:c>
      <x:c r="H119" s="17" t="str">
        <x:v>Yes</x:v>
      </x:c>
      <x:c r="I119" s="23" t="str">
        <x:v>OLMo 3.1 32B Think</x:v>
      </x:c>
      <x:c r="J119" s="23" t="str">
        <x:v>checkpoint:epoch:olmo-3-1-32b-think</x:v>
      </x:c>
      <x:c r="K119" s="23" t="str">
        <x:v>Olmo 3.1 32B Think</x:v>
      </x:c>
      <x:c r="L119" s="23" t="str">
        <x:v>Open weights (unrestricted)</x:v>
      </x:c>
      <x:c r="M119" s="23" t="str">
        <x:v>sources/input_artificial_analysis_leaderboard_2026-07-17.txt</x:v>
      </x:c>
      <x:c r="N119" s="23" t="str">
        <x:v>https://arxiv.org/abs/2512.13961, https://allenai.org/blog/olmo3, https://huggingface.co/allenai/Olmo-3-1125-32B</x:v>
      </x:c>
    </x:row>
    <x:row r="120">
      <x:c r="A120" s="17" t="str">
        <x:v>INTELLECT-3</x:v>
      </x:c>
      <x:c r="B120" s="31" t="n">
        <x:v>45987</x:v>
      </x:c>
      <x:c r="C120" s="102" t="n">
        <x:v>16</x:v>
      </x:c>
      <x:c r="D120" s="102" t="n">
        <x:v>106</x:v>
      </x:c>
      <x:c r="E120" s="17" t="str">
        <x:v>prime_intellect</x:v>
      </x:c>
      <x:c r="F120" s="17" t="str">
        <x:v>Yes</x:v>
      </x:c>
      <x:c r="G120" s="17" t="str">
        <x:v>exact_epoch_checkpoint</x:v>
      </x:c>
      <x:c r="H120" s="17" t="str">
        <x:v>No</x:v>
      </x:c>
      <x:c r="I120" s="23" t="str"/>
      <x:c r="J120" s="23" t="str">
        <x:v>checkpoint:epoch:intellect-3</x:v>
      </x:c>
      <x:c r="K120" s="23" t="str">
        <x:v>INTELLECT-3</x:v>
      </x:c>
      <x:c r="L120" s="23" t="str">
        <x:v>Open weights (unrestricted)</x:v>
      </x:c>
      <x:c r="M120" s="23" t="str">
        <x:v>sources/input_artificial_analysis_leaderboard_2026-07-17.txt</x:v>
      </x:c>
      <x:c r="N120" s="23" t="str">
        <x:v>https://storage.googleapis.com/intellect-3-paper/INTELLECT_3_Technical_Report.pdf</x:v>
      </x:c>
    </x:row>
    <x:row r="121">
      <x:c r="A121" s="17" t="str">
        <x:v>DeepSeek-V3.2 Reasoning</x:v>
      </x:c>
      <x:c r="B121" s="31" t="n">
        <x:v>45992</x:v>
      </x:c>
      <x:c r="C121" s="102" t="n">
        <x:v>32.039941106813</x:v>
      </x:c>
      <x:c r="D121" s="102" t="n">
        <x:v>671</x:v>
      </x:c>
      <x:c r="E121" s="17" t="str">
        <x:v>deepseek</x:v>
      </x:c>
      <x:c r="F121" s="17" t="str">
        <x:v>No</x:v>
      </x:c>
      <x:c r="G121" s="17" t="str">
        <x:v>current_manual_only</x:v>
      </x:c>
      <x:c r="H121" s="17" t="str">
        <x:v>Yes</x:v>
      </x:c>
      <x:c r="I121" s="23" t="str">
        <x:v>DeepSeek-V3.2 Reasoning</x:v>
      </x:c>
      <x:c r="J121" s="23" t="str"/>
      <x:c r="K121" s="23" t="str"/>
      <x:c r="L121" s="23" t="str"/>
      <x:c r="M121" s="23" t="str">
        <x:v>https://artificialanalysis.ai/models/deepseek-v3-2-reasoning</x:v>
      </x:c>
      <x:c r="N121" s="23" t="str">
        <x:v>https://huggingface.co/deepseek-ai/DeepSeek-V3.2</x:v>
      </x:c>
    </x:row>
    <x:row r="122">
      <x:c r="A122" s="17" t="str">
        <x:v>Ministral 3 14B</x:v>
      </x:c>
      <x:c r="B122" s="31" t="n">
        <x:v>45993</x:v>
      </x:c>
      <x:c r="C122" s="102" t="n">
        <x:v>11</x:v>
      </x:c>
      <x:c r="D122" s="102" t="n">
        <x:v>14</x:v>
      </x:c>
      <x:c r="E122" s="17" t="str">
        <x:v>mistral</x:v>
      </x:c>
      <x:c r="F122" s="17" t="str">
        <x:v>No</x:v>
      </x:c>
      <x:c r="G122" s="17" t="str">
        <x:v>exact_epoch_checkpoint</x:v>
      </x:c>
      <x:c r="H122" s="17" t="str">
        <x:v>No</x:v>
      </x:c>
      <x:c r="I122" s="23" t="str"/>
      <x:c r="J122" s="23" t="str">
        <x:v>checkpoint:epoch:ministral-3-14b</x:v>
      </x:c>
      <x:c r="K122" s="23" t="str">
        <x:v>Ministral 3 14B</x:v>
      </x:c>
      <x:c r="L122" s="23" t="str">
        <x:v>Open weights (restricted use)</x:v>
      </x:c>
      <x:c r="M122" s="23" t="str">
        <x:v>sources/input_artificial_analysis_leaderboard_2026-07-17.txt</x:v>
      </x:c>
      <x:c r="N122" s="23" t="str">
        <x:v>https://mistral.ai/news/mistral-3</x:v>
      </x:c>
    </x:row>
    <x:row r="123">
      <x:c r="A123" s="17" t="str">
        <x:v>Ministral 3 3B</x:v>
      </x:c>
      <x:c r="B123" s="31" t="n">
        <x:v>45993</x:v>
      </x:c>
      <x:c r="C123" s="102" t="n">
        <x:v>7</x:v>
      </x:c>
      <x:c r="D123" s="102" t="n">
        <x:v>3</x:v>
      </x:c>
      <x:c r="E123" s="17" t="str">
        <x:v>mistral</x:v>
      </x:c>
      <x:c r="F123" s="17" t="str">
        <x:v>No</x:v>
      </x:c>
      <x:c r="G123" s="17" t="str">
        <x:v>exact_epoch_checkpoint</x:v>
      </x:c>
      <x:c r="H123" s="17" t="str">
        <x:v>No</x:v>
      </x:c>
      <x:c r="I123" s="23" t="str"/>
      <x:c r="J123" s="23" t="str">
        <x:v>checkpoint:epoch:ministral-3-3b</x:v>
      </x:c>
      <x:c r="K123" s="23" t="str">
        <x:v>Ministral 3 3B</x:v>
      </x:c>
      <x:c r="L123" s="23" t="str">
        <x:v>Open weights (restricted use)</x:v>
      </x:c>
      <x:c r="M123" s="23" t="str">
        <x:v>sources/input_artificial_analysis_leaderboard_2026-07-17.txt</x:v>
      </x:c>
      <x:c r="N123" s="23" t="str">
        <x:v>https://mistral.ai/news/mistral-3</x:v>
      </x:c>
    </x:row>
    <x:row r="124">
      <x:c r="A124" s="17" t="str">
        <x:v>Ministral 3 8B</x:v>
      </x:c>
      <x:c r="B124" s="31" t="n">
        <x:v>45993</x:v>
      </x:c>
      <x:c r="C124" s="102" t="n">
        <x:v>9</x:v>
      </x:c>
      <x:c r="D124" s="102" t="n">
        <x:v>8</x:v>
      </x:c>
      <x:c r="E124" s="17" t="str">
        <x:v>mistral</x:v>
      </x:c>
      <x:c r="F124" s="17" t="str">
        <x:v>No</x:v>
      </x:c>
      <x:c r="G124" s="17" t="str">
        <x:v>exact_epoch_checkpoint</x:v>
      </x:c>
      <x:c r="H124" s="17" t="str">
        <x:v>No</x:v>
      </x:c>
      <x:c r="I124" s="23" t="str"/>
      <x:c r="J124" s="23" t="str">
        <x:v>checkpoint:epoch:ministral-3-8b</x:v>
      </x:c>
      <x:c r="K124" s="23" t="str">
        <x:v>Ministral 3 8B</x:v>
      </x:c>
      <x:c r="L124" s="23" t="str">
        <x:v>Open weights (restricted use)</x:v>
      </x:c>
      <x:c r="M124" s="23" t="str">
        <x:v>sources/input_artificial_analysis_leaderboard_2026-07-17.txt</x:v>
      </x:c>
      <x:c r="N124" s="23" t="str">
        <x:v>https://mistral.ai/news/mistral-3</x:v>
      </x:c>
    </x:row>
    <x:row r="125">
      <x:c r="A125" s="17" t="str">
        <x:v>Mistral Large 3</x:v>
      </x:c>
      <x:c r="B125" s="31" t="n">
        <x:v>45993</x:v>
      </x:c>
      <x:c r="C125" s="102" t="n">
        <x:v>16</x:v>
      </x:c>
      <x:c r="D125" s="102" t="n">
        <x:v>675</x:v>
      </x:c>
      <x:c r="E125" s="17" t="str">
        <x:v>mistral</x:v>
      </x:c>
      <x:c r="F125" s="17" t="str">
        <x:v>No</x:v>
      </x:c>
      <x:c r="G125" s="17" t="str">
        <x:v>exact_epoch_checkpoint</x:v>
      </x:c>
      <x:c r="H125" s="17" t="str">
        <x:v>Yes</x:v>
      </x:c>
      <x:c r="I125" s="23" t="str">
        <x:v>Mistral Large 3</x:v>
      </x:c>
      <x:c r="J125" s="23" t="str">
        <x:v>checkpoint:epoch:mistral-3-large</x:v>
      </x:c>
      <x:c r="K125" s="23" t="str">
        <x:v>Mistral 3 Large</x:v>
      </x:c>
      <x:c r="L125" s="23" t="str">
        <x:v>Open weights (restricted use)</x:v>
      </x:c>
      <x:c r="M125" s="23" t="str">
        <x:v>sources/input_artificial_analysis_leaderboard_2026-07-17.txt</x:v>
      </x:c>
      <x:c r="N125" s="23" t="str">
        <x:v>https://mistral.ai/news/mistral-3</x:v>
      </x:c>
    </x:row>
    <x:row r="126">
      <x:c r="A126" s="17" t="str">
        <x:v>Nemotron 3 Nano 30B A3B Reasoning</x:v>
      </x:c>
      <x:c r="B126" s="31" t="n">
        <x:v>46006</x:v>
      </x:c>
      <x:c r="C126" s="102" t="n">
        <x:v>14.1772902141795</x:v>
      </x:c>
      <x:c r="D126" s="102" t="n">
        <x:v>31.6</x:v>
      </x:c>
      <x:c r="E126" s="17" t="str">
        <x:v>nvidia</x:v>
      </x:c>
      <x:c r="F126" s="17" t="str">
        <x:v>No</x:v>
      </x:c>
      <x:c r="G126" s="17" t="str">
        <x:v>current_manual_only</x:v>
      </x:c>
      <x:c r="H126" s="17" t="str">
        <x:v>Yes</x:v>
      </x:c>
      <x:c r="I126" s="23" t="str">
        <x:v>Nemotron 3 Nano 30B A3B Reasoning</x:v>
      </x:c>
      <x:c r="J126" s="23" t="str"/>
      <x:c r="K126" s="23" t="str"/>
      <x:c r="L126" s="23" t="str"/>
      <x:c r="M126" s="23" t="str">
        <x:v>https://artificialanalysis.ai/models/nvidia-nemotron-3-nano-30b-a3b-reasoning</x:v>
      </x:c>
      <x:c r="N126" s="23" t="str">
        <x:v>https://huggingface.co/nvidia/NVIDIA-Nemotron-3-Nano-30B-A3B-BF16</x:v>
      </x:c>
    </x:row>
    <x:row r="127">
      <x:c r="A127" s="17" t="str">
        <x:v>MiMo-V2-Flash</x:v>
      </x:c>
      <x:c r="B127" s="31" t="n">
        <x:v>46007</x:v>
      </x:c>
      <x:c r="C127" s="102" t="n">
        <x:v>25</x:v>
      </x:c>
      <x:c r="D127" s="102" t="n">
        <x:v>309</x:v>
      </x:c>
      <x:c r="E127" s="17" t="str">
        <x:v>xiaomi</x:v>
      </x:c>
      <x:c r="F127" s="17" t="str">
        <x:v>No</x:v>
      </x:c>
      <x:c r="G127" s="17" t="str">
        <x:v>exact_epoch_checkpoint</x:v>
      </x:c>
      <x:c r="H127" s="17" t="str">
        <x:v>Yes</x:v>
      </x:c>
      <x:c r="I127" s="23" t="str">
        <x:v>MiMo-V2-Flash Reasoning</x:v>
      </x:c>
      <x:c r="J127" s="23" t="str">
        <x:v>checkpoint:epoch:mimo-v2-flash</x:v>
      </x:c>
      <x:c r="K127" s="23" t="str">
        <x:v>MiMo-V2-Flash</x:v>
      </x:c>
      <x:c r="L127" s="23" t="str">
        <x:v>Open weights (unrestricted)</x:v>
      </x:c>
      <x:c r="M127" s="23" t="str">
        <x:v>sources/input_artificial_analysis_leaderboard_2026-07-17.txt</x:v>
      </x:c>
      <x:c r="N127" s="23" t="str">
        <x:v>https://github.com/XiaomiMiMo/MiMo-V2-Flash/blob/main/paper.pdf</x:v>
      </x:c>
    </x:row>
    <x:row r="128">
      <x:c r="A128" s="17" t="str">
        <x:v>GLM-4.7 Reasoning</x:v>
      </x:c>
      <x:c r="B128" s="31" t="n">
        <x:v>46013</x:v>
      </x:c>
      <x:c r="C128" s="102" t="n">
        <x:v>33.70492387461</x:v>
      </x:c>
      <x:c r="D128" s="102" t="n">
        <x:v>358</x:v>
      </x:c>
      <x:c r="E128" s="17" t="str">
        <x:v>zai</x:v>
      </x:c>
      <x:c r="F128" s="17" t="str">
        <x:v>No</x:v>
      </x:c>
      <x:c r="G128" s="17" t="str">
        <x:v>current_manual_only</x:v>
      </x:c>
      <x:c r="H128" s="17" t="str">
        <x:v>Yes</x:v>
      </x:c>
      <x:c r="I128" s="23" t="str">
        <x:v>GLM-4.7 Reasoning</x:v>
      </x:c>
      <x:c r="J128" s="23" t="str"/>
      <x:c r="K128" s="23" t="str"/>
      <x:c r="L128" s="23" t="str"/>
      <x:c r="M128" s="23" t="str">
        <x:v>https://artificialanalysis.ai/models/glm-4-7</x:v>
      </x:c>
      <x:c r="N128" s="23" t="str">
        <x:v>https://huggingface.co/zai-org/GLM-4.7</x:v>
      </x:c>
    </x:row>
    <x:row r="129">
      <x:c r="A129" s="17" t="str">
        <x:v>MiniMax-M2.1</x:v>
      </x:c>
      <x:c r="B129" s="31" t="n">
        <x:v>46014</x:v>
      </x:c>
      <x:c r="C129" s="102" t="n">
        <x:v>31.3574194809546</x:v>
      </x:c>
      <x:c r="D129" s="102" t="n">
        <x:v>230</x:v>
      </x:c>
      <x:c r="E129" s="17" t="str">
        <x:v>minimax</x:v>
      </x:c>
      <x:c r="F129" s="17" t="str">
        <x:v>Yes</x:v>
      </x:c>
      <x:c r="G129" s="17" t="str">
        <x:v>current_manual_only</x:v>
      </x:c>
      <x:c r="H129" s="17" t="str">
        <x:v>Yes</x:v>
      </x:c>
      <x:c r="I129" s="23" t="str">
        <x:v>MiniMax-M2.1</x:v>
      </x:c>
      <x:c r="J129" s="23" t="str"/>
      <x:c r="K129" s="23" t="str"/>
      <x:c r="L129" s="23" t="str"/>
      <x:c r="M129" s="23" t="str">
        <x:v>https://artificialanalysis.ai/models/minimax-m2-1</x:v>
      </x:c>
      <x:c r="N129" s="23" t="str">
        <x:v>https://huggingface.co/MiniMaxAI/MiniMax-M2.1</x:v>
      </x:c>
    </x:row>
    <x:row r="130">
      <x:c r="A130" s="17" t="str">
        <x:v>K-EXAONE</x:v>
      </x:c>
      <x:c r="B130" s="31" t="n">
        <x:v>46022</x:v>
      </x:c>
      <x:c r="C130" s="102" t="n">
        <x:v>22.1029351957245</x:v>
      </x:c>
      <x:c r="D130" s="102" t="n">
        <x:v>236</x:v>
      </x:c>
      <x:c r="E130" s="17" t="str">
        <x:v>lg</x:v>
      </x:c>
      <x:c r="F130" s="17" t="str">
        <x:v>Yes</x:v>
      </x:c>
      <x:c r="G130" s="17" t="str">
        <x:v>current_manual_only</x:v>
      </x:c>
      <x:c r="H130" s="17" t="str">
        <x:v>Yes</x:v>
      </x:c>
      <x:c r="I130" s="23" t="str">
        <x:v>K-EXAONE</x:v>
      </x:c>
      <x:c r="J130" s="23" t="str"/>
      <x:c r="K130" s="23" t="str"/>
      <x:c r="L130" s="23" t="str"/>
      <x:c r="M130" s="23" t="str">
        <x:v>https://artificialanalysis.ai/models/k-exaone</x:v>
      </x:c>
      <x:c r="N130" s="23" t="str">
        <x:v>https://huggingface.co/LGAI-EXAONE/K-EXAONE-236B-A23B</x:v>
      </x:c>
    </x:row>
    <x:row r="131">
      <x:c r="A131" s="17" t="str">
        <x:v>Kimi K2.5 Reasoning</x:v>
      </x:c>
      <x:c r="B131" s="31" t="n">
        <x:v>46049</x:v>
      </x:c>
      <x:c r="C131" s="102" t="n">
        <x:v>35.372583556797</x:v>
      </x:c>
      <x:c r="D131" s="102" t="n">
        <x:v>1040</x:v>
      </x:c>
      <x:c r="E131" s="17" t="str">
        <x:v>moonshot</x:v>
      </x:c>
      <x:c r="F131" s="17" t="str">
        <x:v>No</x:v>
      </x:c>
      <x:c r="G131" s="17" t="str">
        <x:v>current_manual_only</x:v>
      </x:c>
      <x:c r="H131" s="17" t="str">
        <x:v>Yes</x:v>
      </x:c>
      <x:c r="I131" s="23" t="str">
        <x:v>Kimi K2.5 Reasoning</x:v>
      </x:c>
      <x:c r="J131" s="23" t="str"/>
      <x:c r="K131" s="23" t="str"/>
      <x:c r="L131" s="23" t="str"/>
      <x:c r="M131" s="23" t="str">
        <x:v>https://artificialanalysis.ai/models/kimi-k2-5</x:v>
      </x:c>
      <x:c r="N131" s="23" t="str">
        <x:v>https://huggingface.co/moonshotai/Kimi-K2.5</x:v>
      </x:c>
    </x:row>
    <x:row r="132">
      <x:c r="A132" s="17" t="str">
        <x:v>LongCat Flash Lite</x:v>
      </x:c>
      <x:c r="B132" s="31" t="n">
        <x:v>46050</x:v>
      </x:c>
      <x:c r="C132" s="102" t="n">
        <x:v>17.2165235596296</x:v>
      </x:c>
      <x:c r="D132" s="102" t="n">
        <x:v>68.5</x:v>
      </x:c>
      <x:c r="E132" s="17" t="str">
        <x:v>meituan</x:v>
      </x:c>
      <x:c r="F132" s="17" t="str">
        <x:v>Yes</x:v>
      </x:c>
      <x:c r="G132" s="17" t="str">
        <x:v>current_manual_only</x:v>
      </x:c>
      <x:c r="H132" s="17" t="str">
        <x:v>Yes</x:v>
      </x:c>
      <x:c r="I132" s="23" t="str">
        <x:v>LongCat Flash Lite</x:v>
      </x:c>
      <x:c r="J132" s="23" t="str"/>
      <x:c r="K132" s="23" t="str"/>
      <x:c r="L132" s="23" t="str"/>
      <x:c r="M132" s="23" t="str">
        <x:v>https://artificialanalysis.ai/models/longcat-flash-lite</x:v>
      </x:c>
      <x:c r="N132" s="23" t="str">
        <x:v>https://huggingface.co/meituan-longcat/LongCat-Flash-Lite</x:v>
      </x:c>
    </x:row>
    <x:row r="133">
      <x:c r="A133" s="17" t="str">
        <x:v>Qwen3 Coder Next</x:v>
      </x:c>
      <x:c r="B133" s="31" t="n">
        <x:v>46055</x:v>
      </x:c>
      <x:c r="C133" s="102" t="n">
        <x:v>21</x:v>
      </x:c>
      <x:c r="D133" s="102" t="n">
        <x:v>80</x:v>
      </x:c>
      <x:c r="E133" s="17" t="str">
        <x:v>alibaba</x:v>
      </x:c>
      <x:c r="F133" s="17" t="str">
        <x:v>No</x:v>
      </x:c>
      <x:c r="G133" s="17" t="str">
        <x:v>exact_epoch_checkpoint</x:v>
      </x:c>
      <x:c r="H133" s="17" t="str">
        <x:v>No</x:v>
      </x:c>
      <x:c r="I133" s="23" t="str"/>
      <x:c r="J133" s="23" t="str">
        <x:v>checkpoint:epoch:qwen3-coder-next</x:v>
      </x:c>
      <x:c r="K133" s="23" t="str">
        <x:v>Qwen3-Coder-Next</x:v>
      </x:c>
      <x:c r="L133" s="23" t="str">
        <x:v>Open weights (unrestricted)</x:v>
      </x:c>
      <x:c r="M133" s="23" t="str">
        <x:v>sources/input_artificial_analysis_leaderboard_2026-07-17.txt</x:v>
      </x:c>
      <x:c r="N133" s="23" t="str">
        <x:v>https://qwen.ai/blog?id=qwen3-coder-next</x:v>
      </x:c>
    </x:row>
    <x:row r="134">
      <x:c r="A134" s="17" t="str">
        <x:v>GLM-5 Reasoning</x:v>
      </x:c>
      <x:c r="B134" s="31" t="n">
        <x:v>46064</x:v>
      </x:c>
      <x:c r="C134" s="102" t="n">
        <x:v>39.5</x:v>
      </x:c>
      <x:c r="D134" s="102" t="n">
        <x:v>744</x:v>
      </x:c>
      <x:c r="E134" s="17" t="str">
        <x:v>zai</x:v>
      </x:c>
      <x:c r="F134" s="17" t="str">
        <x:v>Yes</x:v>
      </x:c>
      <x:c r="G134" s="17" t="str">
        <x:v>current_manual_only</x:v>
      </x:c>
      <x:c r="H134" s="17" t="str">
        <x:v>Yes</x:v>
      </x:c>
      <x:c r="I134" s="23" t="str">
        <x:v>GLM-5 Reasoning</x:v>
      </x:c>
      <x:c r="J134" s="23" t="str"/>
      <x:c r="K134" s="23" t="str"/>
      <x:c r="L134" s="23" t="str"/>
      <x:c r="M134" s="23" t="str">
        <x:v>https://artificialanalysis.ai/models/glm-5</x:v>
      </x:c>
      <x:c r="N134" s="23" t="str">
        <x:v>https://huggingface.co/zai-org/GLM-5</x:v>
      </x:c>
    </x:row>
    <x:row r="135">
      <x:c r="A135" s="17" t="str">
        <x:v>MiniMax-M2.5</x:v>
      </x:c>
      <x:c r="B135" s="31" t="n">
        <x:v>46065</x:v>
      </x:c>
      <x:c r="C135" s="102" t="n">
        <x:v>33.6520929448647</x:v>
      </x:c>
      <x:c r="D135" s="102" t="n">
        <x:v>228.703644928</x:v>
      </x:c>
      <x:c r="E135" s="17" t="str">
        <x:v>minimax</x:v>
      </x:c>
      <x:c r="F135" s="17" t="str">
        <x:v>Yes</x:v>
      </x:c>
      <x:c r="G135" s="17" t="str">
        <x:v>current_manual_only</x:v>
      </x:c>
      <x:c r="H135" s="17" t="str">
        <x:v>Yes</x:v>
      </x:c>
      <x:c r="I135" s="23" t="str">
        <x:v>MiniMax-M2.5</x:v>
      </x:c>
      <x:c r="J135" s="23" t="str"/>
      <x:c r="K135" s="23" t="str"/>
      <x:c r="L135" s="23" t="str"/>
      <x:c r="M135" s="23" t="str">
        <x:v>https://artificialanalysis.ai/models/minimax-m2-5</x:v>
      </x:c>
      <x:c r="N135" s="23" t="str">
        <x:v>https://huggingface.co/MiniMaxAI/MiniMax-M2.5</x:v>
      </x:c>
    </x:row>
    <x:row r="136">
      <x:c r="A136" s="17" t="str">
        <x:v>Qwen3.5 397B A17B</x:v>
      </x:c>
      <x:c r="B136" s="31" t="n">
        <x:v>46066</x:v>
      </x:c>
      <x:c r="C136" s="102" t="n">
        <x:v>34</x:v>
      </x:c>
      <x:c r="D136" s="102" t="n">
        <x:v>397</x:v>
      </x:c>
      <x:c r="E136" s="17" t="str">
        <x:v>alibaba</x:v>
      </x:c>
      <x:c r="F136" s="17" t="str">
        <x:v>No</x:v>
      </x:c>
      <x:c r="G136" s="17" t="str">
        <x:v>exact_epoch_checkpoint</x:v>
      </x:c>
      <x:c r="H136" s="17" t="str">
        <x:v>Yes</x:v>
      </x:c>
      <x:c r="I136" s="23" t="str">
        <x:v>Qwen3.5-397B-A17B Reasoning</x:v>
      </x:c>
      <x:c r="J136" s="23" t="str">
        <x:v>checkpoint:epoch:qwen3-5-397b-a17b</x:v>
      </x:c>
      <x:c r="K136" s="23" t="str">
        <x:v>Qwen3.5 397B-A17B</x:v>
      </x:c>
      <x:c r="L136" s="23" t="str">
        <x:v>Open weights (unrestricted)</x:v>
      </x:c>
      <x:c r="M136" s="23" t="str">
        <x:v>sources/input_artificial_analysis_leaderboard_2026-07-17.txt</x:v>
      </x:c>
      <x:c r="N136" s="23" t="str">
        <x:v>https://qwen.ai/blog?id=qwen3.5</x:v>
      </x:c>
    </x:row>
    <x:row r="137">
      <x:c r="A137" s="17" t="str">
        <x:v>Qwen3.5 0.8B</x:v>
      </x:c>
      <x:c r="B137" s="31" t="n">
        <x:v>46077</x:v>
      </x:c>
      <x:c r="C137" s="102" t="n">
        <x:v>5</x:v>
      </x:c>
      <x:c r="D137" s="102" t="n">
        <x:v>0.8</x:v>
      </x:c>
      <x:c r="E137" s="17" t="str">
        <x:v>alibaba</x:v>
      </x:c>
      <x:c r="F137" s="17" t="str">
        <x:v>No</x:v>
      </x:c>
      <x:c r="G137" s="17" t="str">
        <x:v>exact_epoch_checkpoint</x:v>
      </x:c>
      <x:c r="H137" s="17" t="str">
        <x:v>Yes</x:v>
      </x:c>
      <x:c r="I137" s="23" t="str">
        <x:v>Qwen3.5-0.8B Reasoning</x:v>
      </x:c>
      <x:c r="J137" s="23" t="str">
        <x:v>checkpoint:epoch:qwen3-5-0-8b</x:v>
      </x:c>
      <x:c r="K137" s="23" t="str">
        <x:v>Qwen3.5-0.8B</x:v>
      </x:c>
      <x:c r="L137" s="23" t="str">
        <x:v>Open weights (restricted use)</x:v>
      </x:c>
      <x:c r="M137" s="23" t="str">
        <x:v>sources/input_artificial_analysis_leaderboard_2026-07-17.txt</x:v>
      </x:c>
      <x:c r="N137" s="23" t="str">
        <x:v>https://github.com/QwenLM/Qwen3.5?tab=readme-ov-file </x:v>
      </x:c>
    </x:row>
    <x:row r="138">
      <x:c r="A138" s="17" t="str">
        <x:v>Qwen3.5 122B A10B</x:v>
      </x:c>
      <x:c r="B138" s="31" t="n">
        <x:v>46077</x:v>
      </x:c>
      <x:c r="C138" s="102" t="n">
        <x:v>32</x:v>
      </x:c>
      <x:c r="D138" s="102" t="n">
        <x:v>122</x:v>
      </x:c>
      <x:c r="E138" s="17" t="str">
        <x:v>alibaba</x:v>
      </x:c>
      <x:c r="F138" s="17" t="str">
        <x:v>No</x:v>
      </x:c>
      <x:c r="G138" s="17" t="str">
        <x:v>exact_epoch_checkpoint</x:v>
      </x:c>
      <x:c r="H138" s="17" t="str">
        <x:v>Yes</x:v>
      </x:c>
      <x:c r="I138" s="23" t="str">
        <x:v>Qwen3.5-122B-A10B Reasoning</x:v>
      </x:c>
      <x:c r="J138" s="23" t="str">
        <x:v>checkpoint:epoch:qwen3-5-122b-a10b</x:v>
      </x:c>
      <x:c r="K138" s="23" t="str">
        <x:v>Qwen3.5-122B-A10B</x:v>
      </x:c>
      <x:c r="L138" s="23" t="str">
        <x:v>Open weights (restricted use)</x:v>
      </x:c>
      <x:c r="M138" s="23" t="str">
        <x:v>sources/input_artificial_analysis_leaderboard_2026-07-17.txt</x:v>
      </x:c>
      <x:c r="N138" s="23" t="str">
        <x:v>https://github.com/QwenLM/Qwen3.5?tab=readme-ov-file </x:v>
      </x:c>
    </x:row>
    <x:row r="139">
      <x:c r="A139" s="17" t="str">
        <x:v>Qwen3.5 2B</x:v>
      </x:c>
      <x:c r="B139" s="31" t="n">
        <x:v>46077</x:v>
      </x:c>
      <x:c r="C139" s="102" t="n">
        <x:v>8</x:v>
      </x:c>
      <x:c r="D139" s="102" t="n">
        <x:v>2</x:v>
      </x:c>
      <x:c r="E139" s="17" t="str">
        <x:v>alibaba</x:v>
      </x:c>
      <x:c r="F139" s="17" t="str">
        <x:v>No</x:v>
      </x:c>
      <x:c r="G139" s="17" t="str">
        <x:v>exact_epoch_checkpoint</x:v>
      </x:c>
      <x:c r="H139" s="17" t="str">
        <x:v>Yes</x:v>
      </x:c>
      <x:c r="I139" s="23" t="str">
        <x:v>Qwen3.5-2B Reasoning</x:v>
      </x:c>
      <x:c r="J139" s="23" t="str">
        <x:v>checkpoint:epoch:qwen3-5-2b</x:v>
      </x:c>
      <x:c r="K139" s="23" t="str">
        <x:v>Qwen3.5-2B</x:v>
      </x:c>
      <x:c r="L139" s="23" t="str">
        <x:v>Open weights (restricted use)</x:v>
      </x:c>
      <x:c r="M139" s="23" t="str">
        <x:v>sources/input_artificial_analysis_leaderboard_2026-07-17.txt</x:v>
      </x:c>
      <x:c r="N139" s="23" t="str">
        <x:v>https://github.com/QwenLM/Qwen3.5?tab=readme-ov-file </x:v>
      </x:c>
    </x:row>
    <x:row r="140">
      <x:c r="A140" s="17" t="str">
        <x:v>Qwen3.5 4B</x:v>
      </x:c>
      <x:c r="B140" s="31" t="n">
        <x:v>46077</x:v>
      </x:c>
      <x:c r="C140" s="102" t="n">
        <x:v>20</x:v>
      </x:c>
      <x:c r="D140" s="102" t="n">
        <x:v>4</x:v>
      </x:c>
      <x:c r="E140" s="17" t="str">
        <x:v>alibaba</x:v>
      </x:c>
      <x:c r="F140" s="17" t="str">
        <x:v>Yes</x:v>
      </x:c>
      <x:c r="G140" s="17" t="str">
        <x:v>exact_epoch_checkpoint</x:v>
      </x:c>
      <x:c r="H140" s="17" t="str">
        <x:v>Yes</x:v>
      </x:c>
      <x:c r="I140" s="23" t="str">
        <x:v>Qwen3.5-4B Reasoning</x:v>
      </x:c>
      <x:c r="J140" s="23" t="str">
        <x:v>checkpoint:epoch:qwen3-5-4b</x:v>
      </x:c>
      <x:c r="K140" s="23" t="str">
        <x:v>Qwen3.5-4B</x:v>
      </x:c>
      <x:c r="L140" s="23" t="str">
        <x:v>Open weights (restricted use)</x:v>
      </x:c>
      <x:c r="M140" s="23" t="str">
        <x:v>sources/input_artificial_analysis_leaderboard_2026-07-17.txt</x:v>
      </x:c>
      <x:c r="N140" s="23" t="str">
        <x:v>https://github.com/QwenLM/Qwen3.5?tab=readme-ov-file </x:v>
      </x:c>
    </x:row>
    <x:row r="141">
      <x:c r="A141" s="17" t="str">
        <x:v>Qwen3.5 9B</x:v>
      </x:c>
      <x:c r="B141" s="31" t="n">
        <x:v>46077</x:v>
      </x:c>
      <x:c r="C141" s="102" t="n">
        <x:v>21</x:v>
      </x:c>
      <x:c r="D141" s="102" t="n">
        <x:v>9</x:v>
      </x:c>
      <x:c r="E141" s="17" t="str">
        <x:v>alibaba</x:v>
      </x:c>
      <x:c r="F141" s="17" t="str">
        <x:v>No</x:v>
      </x:c>
      <x:c r="G141" s="17" t="str">
        <x:v>exact_epoch_checkpoint</x:v>
      </x:c>
      <x:c r="H141" s="17" t="str">
        <x:v>Yes</x:v>
      </x:c>
      <x:c r="I141" s="23" t="str">
        <x:v>Qwen3.5-9B Reasoning</x:v>
      </x:c>
      <x:c r="J141" s="23" t="str">
        <x:v>checkpoint:epoch:qwen3-5-9b</x:v>
      </x:c>
      <x:c r="K141" s="23" t="str">
        <x:v>Qwen3.5-9B</x:v>
      </x:c>
      <x:c r="L141" s="23" t="str">
        <x:v>Open weights (restricted use)</x:v>
      </x:c>
      <x:c r="M141" s="23" t="str">
        <x:v>sources/input_artificial_analysis_leaderboard_2026-07-17.txt</x:v>
      </x:c>
      <x:c r="N141" s="23" t="str">
        <x:v>https://github.com/QwenLM/Qwen3.5?tab=readme-ov-file </x:v>
      </x:c>
    </x:row>
    <x:row r="142">
      <x:c r="A142" s="17" t="str">
        <x:v>Qwen3.5-27B Reasoning</x:v>
      </x:c>
      <x:c r="B142" s="31" t="n">
        <x:v>46077</x:v>
      </x:c>
      <x:c r="C142" s="102" t="n">
        <x:v>33.7762211760604</x:v>
      </x:c>
      <x:c r="D142" s="102" t="n">
        <x:v>27.8</x:v>
      </x:c>
      <x:c r="E142" s="17" t="str">
        <x:v>alibaba</x:v>
      </x:c>
      <x:c r="F142" s="17" t="str">
        <x:v>Yes</x:v>
      </x:c>
      <x:c r="G142" s="17" t="str">
        <x:v>current_manual_only</x:v>
      </x:c>
      <x:c r="H142" s="17" t="str">
        <x:v>Yes</x:v>
      </x:c>
      <x:c r="I142" s="23" t="str">
        <x:v>Qwen3.5-27B Reasoning</x:v>
      </x:c>
      <x:c r="J142" s="23" t="str"/>
      <x:c r="K142" s="23" t="str"/>
      <x:c r="L142" s="23" t="str"/>
      <x:c r="M142" s="23" t="str">
        <x:v>https://artificialanalysis.ai/models/qwen3-5-27b</x:v>
      </x:c>
      <x:c r="N142" s="23" t="str">
        <x:v>https://huggingface.co/Qwen/Qwen3.5-27B</x:v>
      </x:c>
    </x:row>
    <x:row r="143">
      <x:c r="A143" s="17" t="str">
        <x:v>Qwen3.5-35B-A3B Reasoning</x:v>
      </x:c>
      <x:c r="B143" s="31" t="n">
        <x:v>46077</x:v>
      </x:c>
      <x:c r="C143" s="102" t="n">
        <x:v>29.2597061896232</x:v>
      </x:c>
      <x:c r="D143" s="102" t="n">
        <x:v>36</x:v>
      </x:c>
      <x:c r="E143" s="17" t="str">
        <x:v>alibaba</x:v>
      </x:c>
      <x:c r="F143" s="17" t="str">
        <x:v>Yes</x:v>
      </x:c>
      <x:c r="G143" s="17" t="str">
        <x:v>current_manual_only</x:v>
      </x:c>
      <x:c r="H143" s="17" t="str">
        <x:v>Yes</x:v>
      </x:c>
      <x:c r="I143" s="23" t="str">
        <x:v>Qwen3.5-35B-A3B Reasoning</x:v>
      </x:c>
      <x:c r="J143" s="23" t="str"/>
      <x:c r="K143" s="23" t="str"/>
      <x:c r="L143" s="23" t="str"/>
      <x:c r="M143" s="23" t="str">
        <x:v>https://artificialanalysis.ai/models/qwen3-5-35b-a3b</x:v>
      </x:c>
      <x:c r="N143" s="23" t="str">
        <x:v>https://huggingface.co/Qwen/Qwen3.5-35B-A3B</x:v>
      </x:c>
    </x:row>
    <x:row r="144">
      <x:c r="A144" s="17" t="str">
        <x:v>Nemotron 3 Super 120B A12B</x:v>
      </x:c>
      <x:c r="B144" s="31" t="n">
        <x:v>46092</x:v>
      </x:c>
      <x:c r="C144" s="102" t="n">
        <x:v>25.4059430700317</x:v>
      </x:c>
      <x:c r="D144" s="102" t="n">
        <x:v>120.6</x:v>
      </x:c>
      <x:c r="E144" s="17" t="str">
        <x:v>nvidia</x:v>
      </x:c>
      <x:c r="F144" s="17" t="str">
        <x:v>No</x:v>
      </x:c>
      <x:c r="G144" s="17" t="str">
        <x:v>current_manual_only</x:v>
      </x:c>
      <x:c r="H144" s="17" t="str">
        <x:v>Yes</x:v>
      </x:c>
      <x:c r="I144" s="23" t="str">
        <x:v>Nemotron 3 Super 120B A12B</x:v>
      </x:c>
      <x:c r="J144" s="23" t="str"/>
      <x:c r="K144" s="23" t="str"/>
      <x:c r="L144" s="23" t="str"/>
      <x:c r="M144" s="23" t="str">
        <x:v>https://artificialanalysis.ai/models/nvidia-nemotron-3-super-120b-a12b</x:v>
      </x:c>
      <x:c r="N144" s="23" t="str">
        <x:v>https://huggingface.co/nvidia/NVIDIA-Nemotron-3-Super-120B-A12B-BF16</x:v>
      </x:c>
    </x:row>
    <x:row r="145">
      <x:c r="A145" s="17" t="str">
        <x:v>MiniMax-M2.7</x:v>
      </x:c>
      <x:c r="B145" s="31" t="n">
        <x:v>46099</x:v>
      </x:c>
      <x:c r="C145" s="102" t="n">
        <x:v>38</x:v>
      </x:c>
      <x:c r="D145" s="102" t="n">
        <x:v>228.703644928</x:v>
      </x:c>
      <x:c r="E145" s="17" t="str">
        <x:v>minimax</x:v>
      </x:c>
      <x:c r="F145" s="17" t="str">
        <x:v>No</x:v>
      </x:c>
      <x:c r="G145" s="17" t="str">
        <x:v>exact_epoch_checkpoint</x:v>
      </x:c>
      <x:c r="H145" s="17" t="str">
        <x:v>Yes</x:v>
      </x:c>
      <x:c r="I145" s="23" t="str">
        <x:v>MiniMax-M2.7</x:v>
      </x:c>
      <x:c r="J145" s="23" t="str">
        <x:v>checkpoint:minimax:minimax-m2-7</x:v>
      </x:c>
      <x:c r="K145" s="23" t="str">
        <x:v>MiniMax-M2.7</x:v>
      </x:c>
      <x:c r="L145" s="23" t="str">
        <x:v>Open weights (non-commercial)</x:v>
      </x:c>
      <x:c r="M145" s="23" t="str">
        <x:v>sources/input_artificial_analysis_leaderboard_2026-07-17.txt</x:v>
      </x:c>
      <x:c r="N145" s="23" t="str">
        <x:v>https://www.minimax.io/news/minimax-m27-en</x:v>
      </x:c>
    </x:row>
    <x:row r="146">
      <x:c r="A146" s="17" t="str">
        <x:v>Gemma 4 26B A4B</x:v>
      </x:c>
      <x:c r="B146" s="31" t="n">
        <x:v>46114</x:v>
      </x:c>
      <x:c r="C146" s="102" t="n">
        <x:v>26</x:v>
      </x:c>
      <x:c r="D146" s="102" t="n">
        <x:v>25.2</x:v>
      </x:c>
      <x:c r="E146" s="17" t="str">
        <x:v>google</x:v>
      </x:c>
      <x:c r="F146" s="17" t="str">
        <x:v>No</x:v>
      </x:c>
      <x:c r="G146" s="17" t="str">
        <x:v>exact_epoch_checkpoint</x:v>
      </x:c>
      <x:c r="H146" s="17" t="str">
        <x:v>No</x:v>
      </x:c>
      <x:c r="I146" s="23" t="str"/>
      <x:c r="J146" s="23" t="str">
        <x:v>checkpoint:epoch:gemma-4-26b-a4b</x:v>
      </x:c>
      <x:c r="K146" s="23" t="str">
        <x:v>Gemma 4 26B A4B</x:v>
      </x:c>
      <x:c r="L146" s="23" t="str">
        <x:v>Open weights (unrestricted)</x:v>
      </x:c>
      <x:c r="M146" s="23" t="str">
        <x:v>sources/input_artificial_analysis_leaderboard_2026-07-17.txt</x:v>
      </x:c>
      <x:c r="N146" s="23" t="str">
        <x:v>https://ai.google.dev/gemma/docs/core/model_card_4</x:v>
      </x:c>
    </x:row>
    <x:row r="147">
      <x:c r="A147" s="17" t="str">
        <x:v>Gemma 4 31B</x:v>
      </x:c>
      <x:c r="B147" s="31" t="n">
        <x:v>46114</x:v>
      </x:c>
      <x:c r="C147" s="102" t="n">
        <x:v>29</x:v>
      </x:c>
      <x:c r="D147" s="102" t="n">
        <x:v>31</x:v>
      </x:c>
      <x:c r="E147" s="17" t="str">
        <x:v>google</x:v>
      </x:c>
      <x:c r="F147" s="17" t="str">
        <x:v>No</x:v>
      </x:c>
      <x:c r="G147" s="17" t="str">
        <x:v>exact_epoch_checkpoint</x:v>
      </x:c>
      <x:c r="H147" s="17" t="str">
        <x:v>No</x:v>
      </x:c>
      <x:c r="I147" s="23" t="str"/>
      <x:c r="J147" s="23" t="str">
        <x:v>checkpoint:google:gemma-4-31b-it</x:v>
      </x:c>
      <x:c r="K147" s="23" t="str">
        <x:v>Gemma 4 31B IT</x:v>
      </x:c>
      <x:c r="L147" s="23" t="str">
        <x:v>Open weights (restricted use)</x:v>
      </x:c>
      <x:c r="M147" s="23" t="str">
        <x:v>sources/input_artificial_analysis_leaderboard_2026-07-17.txt</x:v>
      </x:c>
      <x:c r="N147" s="23" t="str">
        <x:v>sources/epoch_all_ai_models_2026-07-31.csv#Model=Gemma 4 31B IT</x:v>
      </x:c>
    </x:row>
    <x:row r="148">
      <x:c r="A148" s="17" t="str">
        <x:v>GLM-5.1 Reasoning</x:v>
      </x:c>
      <x:c r="B148" s="31" t="n">
        <x:v>46119</x:v>
      </x:c>
      <x:c r="C148" s="102" t="n">
        <x:v>40.1570857627689</x:v>
      </x:c>
      <x:c r="D148" s="102" t="n">
        <x:v>744</x:v>
      </x:c>
      <x:c r="E148" s="17" t="str">
        <x:v>zai</x:v>
      </x:c>
      <x:c r="F148" s="17" t="str">
        <x:v>No</x:v>
      </x:c>
      <x:c r="G148" s="17" t="str">
        <x:v>current_manual_only</x:v>
      </x:c>
      <x:c r="H148" s="17" t="str">
        <x:v>Yes</x:v>
      </x:c>
      <x:c r="I148" s="23" t="str">
        <x:v>GLM-5.1 Reasoning</x:v>
      </x:c>
      <x:c r="J148" s="23" t="str"/>
      <x:c r="K148" s="23" t="str"/>
      <x:c r="L148" s="23" t="str"/>
      <x:c r="M148" s="23" t="str">
        <x:v>https://artificialanalysis.ai/models/glm-5-1</x:v>
      </x:c>
      <x:c r="N148" s="23" t="str">
        <x:v>https://huggingface.co/zai-org/GLM-5.1</x:v>
      </x:c>
    </x:row>
    <x:row r="149">
      <x:c r="A149" s="17" t="str">
        <x:v>EXAONE 4.5 33B</x:v>
      </x:c>
      <x:c r="B149" s="31" t="n">
        <x:v>46121</x:v>
      </x:c>
      <x:c r="C149" s="102" t="n">
        <x:v>23</x:v>
      </x:c>
      <x:c r="D149" s="102" t="n">
        <x:v>33.2</x:v>
      </x:c>
      <x:c r="E149" s="17" t="str">
        <x:v>lg</x:v>
      </x:c>
      <x:c r="F149" s="17" t="str">
        <x:v>Yes</x:v>
      </x:c>
      <x:c r="G149" s="17" t="str">
        <x:v>exact_epoch_checkpoint</x:v>
      </x:c>
      <x:c r="H149" s="17" t="str">
        <x:v>No</x:v>
      </x:c>
      <x:c r="I149" s="23" t="str"/>
      <x:c r="J149" s="23" t="str">
        <x:v>checkpoint:epoch:exaone-4-5</x:v>
      </x:c>
      <x:c r="K149" s="23" t="str">
        <x:v>EXAONE 4.5</x:v>
      </x:c>
      <x:c r="L149" s="23" t="str">
        <x:v>Open weights (restricted use)</x:v>
      </x:c>
      <x:c r="M149" s="23" t="str">
        <x:v>sources/input_artificial_analysis_leaderboard_2026-07-17.txt</x:v>
      </x:c>
      <x:c r="N149" s="23" t="str">
        <x:v>Eunbi Choi, Kibong Choi, Sehyun Chun, Seokhee Hong, Junwon Hwang, Hyojin Jeon, Ahra Jo, Hyunjik Jo, Yeonsik Jo, Joonkee Kim, Seonghwan Kim, Soyeon Kim, Sunkyoung Kim, Yireun Kim, Yongil Kim, Changhun Lee, Haeju Lee, Jinsik Lee, Kyungmin Lee, Sangha Park, Kwangrok Ryoo, Minju Seo, Sejong Yang, Heuiyeen Yeen, Hwan Chang, Stanley Jungkyu Choi, Yejin Choi, Kyubeen Han, Joonwon Jang, Kijeong Jeon, Geunyeong Jeong, Gerrard Jeongwon Jo, Jiyeon Jung, Daeseong Kim, Dohoon Kim, Dohyun Kim, Hyunseo Kim, Minu Kim, Myoungshin Kim, Youchul Kim, Byungoh Ko, Christopher Lee, Edward Hwayoung Lee, Honglak Lee, Jiyoung Lee, Sangeun Lee, Seungwon Lim, Woohyung Lim, Jueun Mun, Jaewoo Park, Jimin Park, Jinho Park, Yongmin Park, Wooseok Seo, Yongwoo Song, Sihyuk Yi, Kyungjae Yoo, Sangyeon Yoon</x:v>
      </x:c>
    </x:row>
    <x:row r="150">
      <x:c r="A150" s="17" t="str">
        <x:v>Qwen3.6-35B-A3B Reasoning</x:v>
      </x:c>
      <x:c r="B150" s="31" t="n">
        <x:v>46128</x:v>
      </x:c>
      <x:c r="C150" s="102" t="n">
        <x:v>31.649611240178</x:v>
      </x:c>
      <x:c r="D150" s="102" t="n">
        <x:v>36</x:v>
      </x:c>
      <x:c r="E150" s="17" t="str">
        <x:v>alibaba</x:v>
      </x:c>
      <x:c r="F150" s="17" t="str">
        <x:v>No</x:v>
      </x:c>
      <x:c r="G150" s="17" t="str">
        <x:v>current_manual_only</x:v>
      </x:c>
      <x:c r="H150" s="17" t="str">
        <x:v>Yes</x:v>
      </x:c>
      <x:c r="I150" s="23" t="str">
        <x:v>Qwen3.6-35B-A3B Reasoning</x:v>
      </x:c>
      <x:c r="J150" s="23" t="str"/>
      <x:c r="K150" s="23" t="str"/>
      <x:c r="L150" s="23" t="str"/>
      <x:c r="M150" s="23" t="str">
        <x:v>https://artificialanalysis.ai/models/qwen3-6-35b-a3b</x:v>
      </x:c>
      <x:c r="N150" s="23" t="str">
        <x:v>https://huggingface.co/Qwen/Qwen3.6-35B-A3B</x:v>
      </x:c>
    </x:row>
    <x:row r="151">
      <x:c r="A151" s="17" t="str">
        <x:v>Kimi K2.6</x:v>
      </x:c>
      <x:c r="B151" s="31" t="n">
        <x:v>46132</x:v>
      </x:c>
      <x:c r="C151" s="102" t="n">
        <x:v>44</x:v>
      </x:c>
      <x:c r="D151" s="102" t="n">
        <x:v>1040</x:v>
      </x:c>
      <x:c r="E151" s="17" t="str">
        <x:v>moonshot</x:v>
      </x:c>
      <x:c r="F151" s="17" t="str">
        <x:v>No</x:v>
      </x:c>
      <x:c r="G151" s="17" t="str">
        <x:v>exact_epoch_checkpoint</x:v>
      </x:c>
      <x:c r="H151" s="17" t="str">
        <x:v>Yes</x:v>
      </x:c>
      <x:c r="I151" s="23" t="str">
        <x:v>Kimi K2.6 Reasoning</x:v>
      </x:c>
      <x:c r="J151" s="23" t="str">
        <x:v>checkpoint:moonshot:kimi-k2-6</x:v>
      </x:c>
      <x:c r="K151" s="23" t="str">
        <x:v>Kimi K2.6</x:v>
      </x:c>
      <x:c r="L151" s="23" t="str">
        <x:v>Open weights (unrestricted)</x:v>
      </x:c>
      <x:c r="M151" s="23" t="str">
        <x:v>sources/input_artificial_analysis_leaderboard_2026-07-17.txt</x:v>
      </x:c>
      <x:c r="N151" s="23" t="str">
        <x:v>https://www.kimi.com/ai-models/kimi-k2-6</x:v>
      </x:c>
    </x:row>
    <x:row r="152">
      <x:c r="A152" s="17" t="str">
        <x:v>Qwen3.6 27B</x:v>
      </x:c>
      <x:c r="B152" s="31" t="n">
        <x:v>46133</x:v>
      </x:c>
      <x:c r="C152" s="102" t="n">
        <x:v>37</x:v>
      </x:c>
      <x:c r="D152" s="102" t="n">
        <x:v>27</x:v>
      </x:c>
      <x:c r="E152" s="17" t="str">
        <x:v>alibaba</x:v>
      </x:c>
      <x:c r="F152" s="17" t="str">
        <x:v>No</x:v>
      </x:c>
      <x:c r="G152" s="17" t="str">
        <x:v>exact_epoch_checkpoint</x:v>
      </x:c>
      <x:c r="H152" s="17" t="str">
        <x:v>Yes</x:v>
      </x:c>
      <x:c r="I152" s="23" t="str">
        <x:v>Qwen3.6-27B Reasoning</x:v>
      </x:c>
      <x:c r="J152" s="23" t="str">
        <x:v>checkpoint:epoch:qwen-3-6-27b</x:v>
      </x:c>
      <x:c r="K152" s="23" t="str">
        <x:v>Qwen 3.6-27B</x:v>
      </x:c>
      <x:c r="L152" s="23" t="str">
        <x:v>Open weights (restricted use)</x:v>
      </x:c>
      <x:c r="M152" s="23" t="str">
        <x:v>sources/input_artificial_analysis_leaderboard_2026-07-17.txt</x:v>
      </x:c>
      <x:c r="N152" s="23" t="str">
        <x:v>https://qwen.ai/blog?id=qwen3.6-27b</x:v>
      </x:c>
    </x:row>
    <x:row r="153">
      <x:c r="A153" s="17" t="str">
        <x:v>MiMo-V2.5</x:v>
      </x:c>
      <x:c r="B153" s="31" t="n">
        <x:v>46134</x:v>
      </x:c>
      <x:c r="C153" s="102" t="n">
        <x:v>37.2025847113282</x:v>
      </x:c>
      <x:c r="D153" s="102" t="n">
        <x:v>310</x:v>
      </x:c>
      <x:c r="E153" s="17" t="str">
        <x:v>xiaomi</x:v>
      </x:c>
      <x:c r="F153" s="17" t="str">
        <x:v>No</x:v>
      </x:c>
      <x:c r="G153" s="17" t="str">
        <x:v>current_manual_only</x:v>
      </x:c>
      <x:c r="H153" s="17" t="str">
        <x:v>Yes</x:v>
      </x:c>
      <x:c r="I153" s="23" t="str">
        <x:v>MiMo-V2.5</x:v>
      </x:c>
      <x:c r="J153" s="23" t="str"/>
      <x:c r="K153" s="23" t="str"/>
      <x:c r="L153" s="23" t="str"/>
      <x:c r="M153" s="23" t="str">
        <x:v>https://artificialanalysis.ai/models/mimo-v2-5-0424</x:v>
      </x:c>
      <x:c r="N153" s="23" t="str">
        <x:v>https://huggingface.co/XiaomiMiMo/MiMo-V2.5</x:v>
      </x:c>
    </x:row>
    <x:row r="154">
      <x:c r="A154" s="17" t="str">
        <x:v>Hy3-preview</x:v>
      </x:c>
      <x:c r="B154" s="31" t="n">
        <x:v>46135</x:v>
      </x:c>
      <x:c r="C154" s="102" t="n">
        <x:v>34</x:v>
      </x:c>
      <x:c r="D154" s="102" t="n">
        <x:v>295</x:v>
      </x:c>
      <x:c r="E154" s="17" t="str">
        <x:v>tencent</x:v>
      </x:c>
      <x:c r="F154" s="17" t="str">
        <x:v>Yes</x:v>
      </x:c>
      <x:c r="G154" s="17" t="str">
        <x:v>exact_epoch_checkpoint</x:v>
      </x:c>
      <x:c r="H154" s="17" t="str">
        <x:v>No</x:v>
      </x:c>
      <x:c r="I154" s="23" t="str"/>
      <x:c r="J154" s="23" t="str">
        <x:v>checkpoint:epoch:tencent-hy3-preview</x:v>
      </x:c>
      <x:c r="K154" s="23" t="str">
        <x:v>Tencent Hy3 preview</x:v>
      </x:c>
      <x:c r="L154" s="23" t="str">
        <x:v>Open weights (restricted use)</x:v>
      </x:c>
      <x:c r="M154" s="23" t="str">
        <x:v>sources/input_artificial_analysis_leaderboard_2026-07-17.txt</x:v>
      </x:c>
      <x:c r="N154" s="23" t="str">
        <x:v>https://hy.tencent.com/hy3-preview</x:v>
      </x:c>
    </x:row>
    <x:row r="155">
      <x:c r="A155" s="17" t="str">
        <x:v>MiMo-V2.5-Pro</x:v>
      </x:c>
      <x:c r="B155" s="31" t="n">
        <x:v>46135</x:v>
      </x:c>
      <x:c r="C155" s="102" t="n">
        <x:v>42</x:v>
      </x:c>
      <x:c r="D155" s="102" t="n">
        <x:v>1020</x:v>
      </x:c>
      <x:c r="E155" s="17" t="str">
        <x:v>xiaomi</x:v>
      </x:c>
      <x:c r="F155" s="17" t="str">
        <x:v>No</x:v>
      </x:c>
      <x:c r="G155" s="17" t="str">
        <x:v>exact_epoch_checkpoint</x:v>
      </x:c>
      <x:c r="H155" s="17" t="str">
        <x:v>No</x:v>
      </x:c>
      <x:c r="I155" s="23" t="str"/>
      <x:c r="J155" s="23" t="str">
        <x:v>checkpoint:epoch:mimo-v2-5-pro</x:v>
      </x:c>
      <x:c r="K155" s="23" t="str">
        <x:v>MiMo-V2.5-Pro</x:v>
      </x:c>
      <x:c r="L155" s="23" t="str">
        <x:v>Open weights (unrestricted)</x:v>
      </x:c>
      <x:c r="M155" s="23" t="str">
        <x:v>sources/input_artificial_analysis_leaderboard_2026-07-17.txt</x:v>
      </x:c>
      <x:c r="N155" s="23" t="str">
        <x:v>https://mimo.xiaomi.com/mimo-v2-5-pro/</x:v>
      </x:c>
    </x:row>
    <x:row r="156">
      <x:c r="A156" s="17" t="str">
        <x:v>DeepSeek V4 Flash (max)</x:v>
      </x:c>
      <x:c r="B156" s="31" t="n">
        <x:v>46136</x:v>
      </x:c>
      <x:c r="C156" s="102" t="n">
        <x:v>40</x:v>
      </x:c>
      <x:c r="D156" s="102" t="n">
        <x:v>284</x:v>
      </x:c>
      <x:c r="E156" s="17" t="str">
        <x:v>deepseek</x:v>
      </x:c>
      <x:c r="F156" s="17" t="str">
        <x:v>No</x:v>
      </x:c>
      <x:c r="G156" s="17" t="str">
        <x:v>exact_epoch_checkpoint</x:v>
      </x:c>
      <x:c r="H156" s="17" t="str">
        <x:v>No</x:v>
      </x:c>
      <x:c r="I156" s="23" t="str"/>
      <x:c r="J156" s="23" t="str">
        <x:v>checkpoint:epoch:deepseek-v4-flash</x:v>
      </x:c>
      <x:c r="K156" s="23" t="str">
        <x:v>DeepSeek-V4-Flash</x:v>
      </x:c>
      <x:c r="L156" s="23" t="str">
        <x:v>Open weights (unrestricted)</x:v>
      </x:c>
      <x:c r="M156" s="23" t="str">
        <x:v>sources/input_artificial_analysis_leaderboard_2026-07-17.txt</x:v>
      </x:c>
      <x:c r="N156" s="23" t="str">
        <x:v>https://huggingface.co/deepseek-ai/DeepSeek-V4-Pro/blob/main/DeepSeek_V4.pdf</x:v>
      </x:c>
    </x:row>
    <x:row r="157">
      <x:c r="A157" s="17" t="str">
        <x:v>DeepSeek V4 Pro (max)</x:v>
      </x:c>
      <x:c r="B157" s="31" t="n">
        <x:v>46136</x:v>
      </x:c>
      <x:c r="C157" s="102" t="n">
        <x:v>44</x:v>
      </x:c>
      <x:c r="D157" s="102" t="n">
        <x:v>1600</x:v>
      </x:c>
      <x:c r="E157" s="17" t="str">
        <x:v>deepseek</x:v>
      </x:c>
      <x:c r="F157" s="17" t="str">
        <x:v>No</x:v>
      </x:c>
      <x:c r="G157" s="17" t="str">
        <x:v>exact_epoch_checkpoint</x:v>
      </x:c>
      <x:c r="H157" s="17" t="str">
        <x:v>Yes</x:v>
      </x:c>
      <x:c r="I157" s="23" t="str">
        <x:v>DeepSeek-V4-Pro (max)</x:v>
      </x:c>
      <x:c r="J157" s="23" t="str">
        <x:v>checkpoint:deepseek:deepseek-v4-pro</x:v>
      </x:c>
      <x:c r="K157" s="23" t="str">
        <x:v>DeepSeek-V4-Pro</x:v>
      </x:c>
      <x:c r="L157" s="23" t="str">
        <x:v>Open weights (unrestricted)</x:v>
      </x:c>
      <x:c r="M157" s="23" t="str">
        <x:v>sources/input_artificial_analysis_leaderboard_2026-07-17.txt</x:v>
      </x:c>
      <x:c r="N157" s="23" t="str">
        <x:v>https://huggingface.co/deepseek-ai/DeepSeek-V4-Pro/blob/main/DeepSeek_V4.pdf</x:v>
      </x:c>
    </x:row>
    <x:row r="158">
      <x:c r="A158" s="17" t="str">
        <x:v>Mistral Medium 3.5</x:v>
      </x:c>
      <x:c r="B158" s="31" t="n">
        <x:v>46141</x:v>
      </x:c>
      <x:c r="C158" s="102" t="n">
        <x:v>30</x:v>
      </x:c>
      <x:c r="D158" s="102" t="n">
        <x:v>128</x:v>
      </x:c>
      <x:c r="E158" s="17" t="str">
        <x:v>mistral</x:v>
      </x:c>
      <x:c r="F158" s="17" t="str">
        <x:v>No</x:v>
      </x:c>
      <x:c r="G158" s="17" t="str">
        <x:v>exact_epoch_checkpoint</x:v>
      </x:c>
      <x:c r="H158" s="17" t="str">
        <x:v>No</x:v>
      </x:c>
      <x:c r="I158" s="23" t="str"/>
      <x:c r="J158" s="23" t="str">
        <x:v>checkpoint:epoch:mistral-medium-3-5</x:v>
      </x:c>
      <x:c r="K158" s="23" t="str">
        <x:v>Mistral Medium 3.5</x:v>
      </x:c>
      <x:c r="L158" s="23" t="str">
        <x:v>Open weights (restricted use)</x:v>
      </x:c>
      <x:c r="M158" s="23" t="str">
        <x:v>sources/input_artificial_analysis_leaderboard_2026-07-17.txt</x:v>
      </x:c>
      <x:c r="N158" s="23" t="str">
        <x:v>https://huggingface.co/mistralai/Mistral-Medium-3.5-128B</x:v>
      </x:c>
    </x:row>
    <x:row r="159">
      <x:c r="A159" s="17" t="str">
        <x:v>MiniMax-M3</x:v>
      </x:c>
      <x:c r="B159" s="31" t="n">
        <x:v>46174</x:v>
      </x:c>
      <x:c r="C159" s="102" t="n">
        <x:v>44.4372686326056</x:v>
      </x:c>
      <x:c r="D159" s="102" t="n">
        <x:v>428</x:v>
      </x:c>
      <x:c r="E159" s="17" t="str">
        <x:v>minimax</x:v>
      </x:c>
      <x:c r="F159" s="17" t="str">
        <x:v>No</x:v>
      </x:c>
      <x:c r="G159" s="17" t="str">
        <x:v>current_manual_only</x:v>
      </x:c>
      <x:c r="H159" s="17" t="str">
        <x:v>Yes</x:v>
      </x:c>
      <x:c r="I159" s="23" t="str">
        <x:v>MiniMax-M3</x:v>
      </x:c>
      <x:c r="J159" s="23" t="str"/>
      <x:c r="K159" s="23" t="str"/>
      <x:c r="L159" s="23" t="str"/>
      <x:c r="M159" s="23" t="str">
        <x:v>https://artificialanalysis.ai/models/minimax-m3</x:v>
      </x:c>
      <x:c r="N159" s="23" t="str">
        <x:v>https://huggingface.co/MiniMaxAI/MiniMax-M3</x:v>
      </x:c>
    </x:row>
    <x:row r="160">
      <x:c r="A160" s="17" t="str">
        <x:v>Nex-N2-Pro</x:v>
      </x:c>
      <x:c r="B160" s="31" t="n">
        <x:v>46175</x:v>
      </x:c>
      <x:c r="C160" s="102" t="n">
        <x:v>40.9569739949604</x:v>
      </x:c>
      <x:c r="D160" s="102" t="n">
        <x:v>397</x:v>
      </x:c>
      <x:c r="E160" s="17" t="str">
        <x:v>nex</x:v>
      </x:c>
      <x:c r="F160" s="17" t="str">
        <x:v>No</x:v>
      </x:c>
      <x:c r="G160" s="17" t="str">
        <x:v>current_manual_only</x:v>
      </x:c>
      <x:c r="H160" s="17" t="str">
        <x:v>Yes</x:v>
      </x:c>
      <x:c r="I160" s="23" t="str">
        <x:v>Nex-N2-Pro</x:v>
      </x:c>
      <x:c r="J160" s="23" t="str"/>
      <x:c r="K160" s="23" t="str"/>
      <x:c r="L160" s="23" t="str"/>
      <x:c r="M160" s="23" t="str">
        <x:v>https://artificialanalysis.ai/models/nex-n2-pro</x:v>
      </x:c>
      <x:c r="N160" s="23" t="str">
        <x:v>https://huggingface.co/nex-agi/Nex-N2-Pro</x:v>
      </x:c>
    </x:row>
    <x:row r="161">
      <x:c r="A161" s="17" t="str">
        <x:v>Gemma 4 12B</x:v>
      </x:c>
      <x:c r="B161" s="31" t="n">
        <x:v>46176</x:v>
      </x:c>
      <x:c r="C161" s="102" t="n">
        <x:v>22</x:v>
      </x:c>
      <x:c r="D161" s="102" t="n">
        <x:v>11.95</x:v>
      </x:c>
      <x:c r="E161" s="17" t="str">
        <x:v>google</x:v>
      </x:c>
      <x:c r="F161" s="17" t="str">
        <x:v>Yes</x:v>
      </x:c>
      <x:c r="G161" s="17" t="str">
        <x:v>exact_epoch_checkpoint</x:v>
      </x:c>
      <x:c r="H161" s="17" t="str">
        <x:v>No</x:v>
      </x:c>
      <x:c r="I161" s="23" t="str"/>
      <x:c r="J161" s="23" t="str">
        <x:v>checkpoint:epoch:gemma-4-12b</x:v>
      </x:c>
      <x:c r="K161" s="23" t="str">
        <x:v>Gemma 4 12B</x:v>
      </x:c>
      <x:c r="L161" s="23" t="str">
        <x:v>Open weights (unrestricted)</x:v>
      </x:c>
      <x:c r="M161" s="23" t="str">
        <x:v>sources/input_artificial_analysis_leaderboard_2026-07-17.txt</x:v>
      </x:c>
      <x:c r="N161" s="23" t="str">
        <x:v>https://ai.google.dev/gemma/docs/core/model_card_4</x:v>
      </x:c>
    </x:row>
    <x:row r="162">
      <x:c r="A162" s="17" t="str">
        <x:v>Nemotron 3 Ultra</x:v>
      </x:c>
      <x:c r="B162" s="31" t="n">
        <x:v>46177</x:v>
      </x:c>
      <x:c r="C162" s="102" t="n">
        <x:v>38</x:v>
      </x:c>
      <x:c r="D162" s="102" t="n">
        <x:v>550</x:v>
      </x:c>
      <x:c r="E162" s="17" t="str">
        <x:v>nvidia</x:v>
      </x:c>
      <x:c r="F162" s="17" t="str">
        <x:v>No</x:v>
      </x:c>
      <x:c r="G162" s="17" t="str">
        <x:v>exact_epoch_checkpoint</x:v>
      </x:c>
      <x:c r="H162" s="17" t="str">
        <x:v>Yes</x:v>
      </x:c>
      <x:c r="I162" s="23" t="str">
        <x:v>Nemotron 3 Ultra 550B A55B</x:v>
      </x:c>
      <x:c r="J162" s="23" t="str">
        <x:v>checkpoint:epoch:nemotron-3-ultra</x:v>
      </x:c>
      <x:c r="K162" s="23" t="str">
        <x:v>Nemotron 3 Ultra</x:v>
      </x:c>
      <x:c r="L162" s="23" t="str">
        <x:v>Open weights (unrestricted)</x:v>
      </x:c>
      <x:c r="M162" s="23" t="str">
        <x:v>sources/input_artificial_analysis_leaderboard_2026-07-17.txt</x:v>
      </x:c>
      <x:c r="N162" s="23" t="str">
        <x:v>https://arxiv.org/abs/2512.20856
https://research.nvidia.com/labs/nemotron/files/NVIDIA-Nemotron-3-Ultra-Technical-Report.pdf </x:v>
      </x:c>
    </x:row>
    <x:row r="163">
      <x:c r="A163" s="17" t="str">
        <x:v>North Mini Code</x:v>
      </x:c>
      <x:c r="B163" s="31" t="n">
        <x:v>46182</x:v>
      </x:c>
      <x:c r="C163" s="102" t="n">
        <x:v>20</x:v>
      </x:c>
      <x:c r="D163" s="102" t="n">
        <x:v>30</x:v>
      </x:c>
      <x:c r="E163" s="17" t="str">
        <x:v>cohere</x:v>
      </x:c>
      <x:c r="F163" s="17" t="str">
        <x:v>No</x:v>
      </x:c>
      <x:c r="G163" s="17" t="str">
        <x:v>exact_epoch_checkpoint</x:v>
      </x:c>
      <x:c r="H163" s="17" t="str">
        <x:v>Yes</x:v>
      </x:c>
      <x:c r="I163" s="23" t="str">
        <x:v>North Mini Code</x:v>
      </x:c>
      <x:c r="J163" s="23" t="str">
        <x:v>checkpoint:epoch:north-mini-code</x:v>
      </x:c>
      <x:c r="K163" s="23" t="str">
        <x:v>North Mini Code</x:v>
      </x:c>
      <x:c r="L163" s="23" t="str">
        <x:v>Open weights (unrestricted)</x:v>
      </x:c>
      <x:c r="M163" s="23" t="str">
        <x:v>sources/input_artificial_analysis_leaderboard_2026-07-17.txt</x:v>
      </x:c>
      <x:c r="N163" s="23" t="str">
        <x:v>https://cohere.com/blog/north-mini-code</x:v>
      </x:c>
    </x:row>
    <x:row r="164">
      <x:c r="A164" s="17" t="str">
        <x:v>Kimi K2.7 Code</x:v>
      </x:c>
      <x:c r="B164" s="31" t="n">
        <x:v>46185</x:v>
      </x:c>
      <x:c r="C164" s="102" t="n">
        <x:v>42</x:v>
      </x:c>
      <x:c r="D164" s="102" t="n">
        <x:v>1040</x:v>
      </x:c>
      <x:c r="E164" s="17" t="str">
        <x:v>moonshot</x:v>
      </x:c>
      <x:c r="F164" s="17" t="str">
        <x:v>No</x:v>
      </x:c>
      <x:c r="G164" s="17" t="str">
        <x:v>exact_epoch_checkpoint</x:v>
      </x:c>
      <x:c r="H164" s="17" t="str">
        <x:v>Yes</x:v>
      </x:c>
      <x:c r="I164" s="23" t="str">
        <x:v>Kimi K2.7 Code</x:v>
      </x:c>
      <x:c r="J164" s="23" t="str">
        <x:v>checkpoint:moonshot:kimi-k2-7-code</x:v>
      </x:c>
      <x:c r="K164" s="23" t="str">
        <x:v>Kimi K2.7 Code</x:v>
      </x:c>
      <x:c r="L164" s="23" t="str">
        <x:v>Open weights (unrestricted)</x:v>
      </x:c>
      <x:c r="M164" s="23" t="str">
        <x:v>sources/input_artificial_analysis_leaderboard_2026-07-17.txt</x:v>
      </x:c>
      <x:c r="N164" s="23" t="str">
        <x:v>https://platform.kimi.ai/docs/guide/kimi-k2-7-code-quickstart</x:v>
      </x:c>
    </x:row>
    <x:row r="165">
      <x:c r="A165" s="17" t="str">
        <x:v>GLM-5.2 (max)</x:v>
      </x:c>
      <x:c r="B165" s="31" t="n">
        <x:v>46189</x:v>
      </x:c>
      <x:c r="C165" s="102" t="n">
        <x:v>51</x:v>
      </x:c>
      <x:c r="D165" s="102" t="n">
        <x:v>744</x:v>
      </x:c>
      <x:c r="E165" s="17" t="str">
        <x:v>zai</x:v>
      </x:c>
      <x:c r="F165" s="17" t="str">
        <x:v>No</x:v>
      </x:c>
      <x:c r="G165" s="17" t="str">
        <x:v>exact_epoch_checkpoint</x:v>
      </x:c>
      <x:c r="H165" s="17" t="str">
        <x:v>Yes</x:v>
      </x:c>
      <x:c r="I165" s="23" t="str">
        <x:v>GLM-5.2 (max)</x:v>
      </x:c>
      <x:c r="J165" s="23" t="str">
        <x:v>checkpoint:z-ai-zhipu-ai:glm-5-2</x:v>
      </x:c>
      <x:c r="K165" s="23" t="str">
        <x:v>GLM-5.2</x:v>
      </x:c>
      <x:c r="L165" s="23" t="str">
        <x:v>Open weights (unrestricted)</x:v>
      </x:c>
      <x:c r="M165" s="23" t="str">
        <x:v>sources/input_artificial_analysis_leaderboard_2026-07-17.txt</x:v>
      </x:c>
      <x:c r="N165" s="23" t="str">
        <x:v>https://z.ai/blog/glm-5.2</x:v>
      </x:c>
    </x:row>
    <x:row r="166">
      <x:c r="A166" s="17" t="str">
        <x:v>LongCat 2.0</x:v>
      </x:c>
      <x:c r="B166" s="31" t="n">
        <x:v>46202</x:v>
      </x:c>
      <x:c r="C166" s="102" t="n">
        <x:v>33.4782132881577</x:v>
      </x:c>
      <x:c r="D166" s="102" t="n">
        <x:v>1600</x:v>
      </x:c>
      <x:c r="E166" s="17" t="str">
        <x:v>meituan</x:v>
      </x:c>
      <x:c r="F166" s="17" t="str">
        <x:v>No</x:v>
      </x:c>
      <x:c r="G166" s="17" t="str">
        <x:v>current_manual_only</x:v>
      </x:c>
      <x:c r="H166" s="17" t="str">
        <x:v>Yes</x:v>
      </x:c>
      <x:c r="I166" s="23" t="str">
        <x:v>LongCat 2.0</x:v>
      </x:c>
      <x:c r="J166" s="23" t="str"/>
      <x:c r="K166" s="23" t="str"/>
      <x:c r="L166" s="23" t="str"/>
      <x:c r="M166" s="23" t="str">
        <x:v>https://artificialanalysis.ai/models/longcat-2-0</x:v>
      </x:c>
      <x:c r="N166" s="23" t="str">
        <x:v>https://huggingface.co/meituan-longcat/LongCat-2.0</x:v>
      </x:c>
    </x:row>
    <x:row r="167">
      <x:c r="A167" s="17" t="str">
        <x:v>Hy3</x:v>
      </x:c>
      <x:c r="B167" s="31" t="n">
        <x:v>46209</x:v>
      </x:c>
      <x:c r="C167" s="102" t="n">
        <x:v>41.2305746727135</x:v>
      </x:c>
      <x:c r="D167" s="102" t="n">
        <x:v>295</x:v>
      </x:c>
      <x:c r="E167" s="17" t="str">
        <x:v>tencent</x:v>
      </x:c>
      <x:c r="F167" s="17" t="str">
        <x:v>No</x:v>
      </x:c>
      <x:c r="G167" s="17" t="str">
        <x:v>current_manual_only</x:v>
      </x:c>
      <x:c r="H167" s="17" t="str">
        <x:v>Yes</x:v>
      </x:c>
      <x:c r="I167" s="23" t="str">
        <x:v>Hy3</x:v>
      </x:c>
      <x:c r="J167" s="23" t="str"/>
      <x:c r="K167" s="23" t="str"/>
      <x:c r="L167" s="23" t="str"/>
      <x:c r="M167" s="23" t="str">
        <x:v>https://artificialanalysis.ai/models/hy3</x:v>
      </x:c>
      <x:c r="N167" s="23" t="str">
        <x:v>https://huggingface.co/tencent/Hy3</x:v>
      </x:c>
    </x:row>
    <x:row r="168">
      <x:c r="A168" s="17" t="str">
        <x:v>Inkling</x:v>
      </x:c>
      <x:c r="B168" s="31" t="n">
        <x:v>46218</x:v>
      </x:c>
      <x:c r="C168" s="102" t="n">
        <x:v>41</x:v>
      </x:c>
      <x:c r="D168" s="102" t="n">
        <x:v>975</x:v>
      </x:c>
      <x:c r="E168" s="17" t="str">
        <x:v>thinking_machines</x:v>
      </x:c>
      <x:c r="F168" s="17" t="str">
        <x:v>No</x:v>
      </x:c>
      <x:c r="G168" s="17" t="str">
        <x:v>exact_epoch_checkpoint</x:v>
      </x:c>
      <x:c r="H168" s="17" t="str">
        <x:v>No</x:v>
      </x:c>
      <x:c r="I168" s="23" t="str"/>
      <x:c r="J168" s="23" t="str">
        <x:v>checkpoint:epoch:inkling</x:v>
      </x:c>
      <x:c r="K168" s="23" t="str">
        <x:v>Inkling</x:v>
      </x:c>
      <x:c r="L168" s="23" t="str">
        <x:v>Open weights (unrestricted)</x:v>
      </x:c>
      <x:c r="M168" s="23" t="str">
        <x:v>sources/input_artificial_analysis_leaderboard_2026-07-17.txt</x:v>
      </x:c>
      <x:c r="N168" s="23" t="str">
        <x:v>https://thinkingmachines.ai/news/introducing-inkling/</x:v>
      </x:c>
    </x:row>
    <x:row r="169">
      <x:c r="A169" s="17" t="str">
        <x:v>Inkling (xhigh)</x:v>
      </x:c>
      <x:c r="B169" s="31" t="n">
        <x:v>46218</x:v>
      </x:c>
      <x:c r="C169" s="102" t="n">
        <x:v>40.736927521956</x:v>
      </x:c>
      <x:c r="D169" s="102" t="n">
        <x:v>975</x:v>
      </x:c>
      <x:c r="E169" s="17" t="str">
        <x:v>thinking_machines</x:v>
      </x:c>
      <x:c r="F169" s="17" t="str">
        <x:v>No</x:v>
      </x:c>
      <x:c r="G169" s="17" t="str">
        <x:v>current_manual_only</x:v>
      </x:c>
      <x:c r="H169" s="17" t="str">
        <x:v>Yes</x:v>
      </x:c>
      <x:c r="I169" s="23" t="str">
        <x:v>Inkling (xhigh)</x:v>
      </x:c>
      <x:c r="J169" s="23" t="str"/>
      <x:c r="K169" s="23" t="str"/>
      <x:c r="L169" s="23" t="str"/>
      <x:c r="M169" s="23" t="str">
        <x:v>https://artificialanalysis.ai/models/inkling</x:v>
      </x:c>
      <x:c r="N169" s="23" t="str">
        <x:v>https://thinkingmachines.ai/news/introducing-inkling/</x:v>
      </x:c>
    </x:row>
    <x:row r="170">
      <x:c r="A170" s="18" t="str">
        <x:v>Kimi K3</x:v>
      </x:c>
      <x:c r="B170" s="32" t="n">
        <x:v>46219</x:v>
      </x:c>
      <x:c r="C170" s="103" t="n">
        <x:v>57</x:v>
      </x:c>
      <x:c r="D170" s="103" t="n">
        <x:v>2780</x:v>
      </x:c>
      <x:c r="E170" s="18" t="str">
        <x:v>moonshot</x:v>
      </x:c>
      <x:c r="F170" s="18" t="str">
        <x:v>No</x:v>
      </x:c>
      <x:c r="G170" s="18" t="str">
        <x:v>exact_epoch_checkpoint</x:v>
      </x:c>
      <x:c r="H170" s="18" t="str">
        <x:v>No</x:v>
      </x:c>
      <x:c r="I170" s="24" t="str"/>
      <x:c r="J170" s="24" t="str">
        <x:v>checkpoint:moonshot:kimi-k3</x:v>
      </x:c>
      <x:c r="K170" s="24" t="str">
        <x:v>Kimi K3</x:v>
      </x:c>
      <x:c r="L170" s="24" t="str">
        <x:v>Open weights (non-commercial)</x:v>
      </x:c>
      <x:c r="M170" s="24" t="str">
        <x:v>sources/input_artificial_analysis_leaderboard_2026-07-17.txt</x:v>
      </x:c>
      <x:c r="N170" s="24" t="str">
        <x:v>Kimi K3 official technical report Table 1</x:v>
      </x:c>
    </x:row>
  </x:sheetData>
  <x:mergeCells>
    <x:mergeCell ref="A1:N1"/>
    <x:mergeCell ref="A2:N3"/>
    <x:mergeCell ref="A31:M31"/>
    <x:mergeCell ref="A39:G39"/>
    <x:mergeCell ref="A52:M52"/>
    <x:mergeCell ref="A75:N75"/>
  </x:mergeCells>
  <x:pageMargins left="0.7" right="0.7" top="0.75" bottom="0.75" header="0.3" footer="0.3"/>
  <x:tableParts count="4">
    <x:tablePart xmlns:r="http://schemas.openxmlformats.org/officeDocument/2006/relationships" r:id="R0000000000000041"/>
    <x:tablePart xmlns:r="http://schemas.openxmlformats.org/officeDocument/2006/relationships" r:id="R0000000000000042"/>
    <x:tablePart xmlns:r="http://schemas.openxmlformats.org/officeDocument/2006/relationships" r:id="R0000000000000043"/>
    <x:tablePart xmlns:r="http://schemas.openxmlformats.org/officeDocument/2006/relationships" r:id="R0000000000000044"/>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32" hidden="0" customWidth="1"/>
    <x:col min="2" max="2" width="32" hidden="0" customWidth="1"/>
    <x:col min="3" max="3" width="18" hidden="0" customWidth="1"/>
    <x:col min="4" max="4" width="18" hidden="0" customWidth="1"/>
    <x:col min="5" max="5" width="18" hidden="0" customWidth="1"/>
    <x:col min="6" max="6" width="34" hidden="0" customWidth="1"/>
    <x:col min="7" max="7" width="18" hidden="0" customWidth="1"/>
    <x:col min="8" max="8" width="18" hidden="0" customWidth="1"/>
    <x:col min="9" max="9" width="34" hidden="0" customWidth="1"/>
    <x:col min="10" max="10" width="18" hidden="0" customWidth="1"/>
    <x:col min="11" max="11" width="18" hidden="0" customWidth="1"/>
    <x:col min="12" max="12" width="18" hidden="0" customWidth="1"/>
    <x:col min="13" max="13" width="18" hidden="0" customWidth="1"/>
    <x:col min="14" max="14" width="72" hidden="0" customWidth="1"/>
  </x:cols>
  <x:sheetData>
    <x:row r="1" ht="36" customHeight="1">
      <x:c r="A1" s="68" t="str">
        <x:v>Artificial Analysis inference-budget audit — measured reasoning uplift and frontier gate</x:v>
      </x:c>
      <x:c r="B1" s="68"/>
      <x:c r="C1" s="68"/>
      <x:c r="D1" s="68"/>
      <x:c r="E1" s="68"/>
      <x:c r="F1" s="68"/>
      <x:c r="G1" s="68"/>
      <x:c r="H1" s="68"/>
      <x:c r="I1" s="68"/>
      <x:c r="J1" s="68"/>
      <x:c r="K1" s="68"/>
      <x:c r="L1" s="68"/>
      <x:c r="M1" s="68"/>
      <x:c r="N1" s="68"/>
    </x:row>
    <x:row r="2">
      <x:c r="A2" s="6" t="str">
        <x:v>Complete 587-configuration AA React-Flight snapshot. The 275-checkpoint open-weight panel improves broad recovery and 100 same-checkpoint reasoning/non-reasoning pairs validate the global six-point correction. Token-budget and reasoning-standardized frontier tests remain statistically inconclusive, so all incremental live weights stay at 0%.</x:v>
      </x:c>
      <x:c r="B2" s="6"/>
      <x:c r="C2" s="6"/>
      <x:c r="D2" s="6"/>
      <x:c r="E2" s="6"/>
      <x:c r="F2" s="6"/>
      <x:c r="G2" s="6"/>
      <x:c r="H2" s="6"/>
      <x:c r="I2" s="6"/>
      <x:c r="J2" s="6"/>
      <x:c r="K2" s="6"/>
      <x:c r="L2" s="6"/>
      <x:c r="M2" s="6"/>
      <x:c r="N2" s="6"/>
    </x:row>
    <x:row r="3">
      <x:c r="A3" s="6"/>
      <x:c r="B3" s="6"/>
      <x:c r="C3" s="6"/>
      <x:c r="D3" s="6"/>
      <x:c r="E3" s="6"/>
      <x:c r="F3" s="6"/>
      <x:c r="G3" s="6"/>
      <x:c r="H3" s="6"/>
      <x:c r="I3" s="6"/>
      <x:c r="J3" s="6"/>
      <x:c r="K3" s="6"/>
      <x:c r="L3" s="6"/>
      <x:c r="M3" s="6"/>
      <x:c r="N3" s="6"/>
    </x:row>
    <x:row r="5" ht="34" customHeight="1">
      <x:c r="A5" s="73" t="str">
        <x:v>Audit statistic</x:v>
      </x:c>
      <x:c r="B5" s="73" t="str">
        <x:v>Value</x:v>
      </x:c>
    </x:row>
    <x:row r="6">
      <x:c r="A6" s="16" t="str">
        <x:v>Raw AA model configurations</x:v>
      </x:c>
      <x:c r="B6" s="16" t="n">
        <x:v>587</x:v>
      </x:c>
    </x:row>
    <x:row r="7">
      <x:c r="A7" s="17" t="str">
        <x:v>Open-weight parameter/score/date configurations</x:v>
      </x:c>
      <x:c r="B7" s="17" t="n">
        <x:v>335</x:v>
      </x:c>
    </x:row>
    <x:row r="8">
      <x:c r="A8" s="17" t="str">
        <x:v>Unique detailed checkpoint groups</x:v>
      </x:c>
      <x:c r="B8" s="17" t="n">
        <x:v>275</x:v>
      </x:c>
    </x:row>
    <x:row r="9">
      <x:c r="A9" s="17" t="str">
        <x:v>Lower-score configurations removed</x:v>
      </x:c>
      <x:c r="B9" s="17" t="n">
        <x:v>60</x:v>
      </x:c>
    </x:row>
    <x:row r="10">
      <x:c r="A10" s="17" t="str">
        <x:v>Creators in detailed parameter panel</x:v>
      </x:c>
      <x:c r="B10" s="17" t="n">
        <x:v>48</x:v>
      </x:c>
    </x:row>
    <x:row r="11">
      <x:c r="A11" s="17" t="str">
        <x:v>Token-covered checkpoint groups</x:v>
      </x:c>
      <x:c r="B11" s="17" t="n">
        <x:v>79</x:v>
      </x:c>
    </x:row>
    <x:row r="12">
      <x:c r="A12" s="17" t="str">
        <x:v>Exact AA↔Epoch crosschecks</x:v>
      </x:c>
      <x:c r="B12" s="17" t="n">
        <x:v>62</x:v>
      </x:c>
    </x:row>
    <x:row r="13">
      <x:c r="A13" s="17" t="str">
        <x:v>Crosschecks with visible metadata disagreement</x:v>
      </x:c>
      <x:c r="B13" s="17" t="n">
        <x:v>3</x:v>
      </x:c>
    </x:row>
    <x:row r="14">
      <x:c r="A14" s="17" t="str">
        <x:v>All reasoning/non-reasoning pairs</x:v>
      </x:c>
      <x:c r="B14" s="17" t="n">
        <x:v>100</x:v>
      </x:c>
    </x:row>
    <x:row r="15">
      <x:c r="A15" s="17" t="str">
        <x:v>Strict exact open-weight pairs</x:v>
      </x:c>
      <x:c r="B15" s="17" t="n">
        <x:v>53</x:v>
      </x:c>
    </x:row>
    <x:row r="16">
      <x:c r="A16" s="17" t="str">
        <x:v>Equal-creator median reasoning uplift</x:v>
      </x:c>
      <x:c r="B16" s="102" t="n">
        <x:v>6.431953237621849</x:v>
      </x:c>
    </x:row>
    <x:row r="17">
      <x:c r="A17" s="17" t="str">
        <x:v>Reasoning uplift bootstrap 90% CI low</x:v>
      </x:c>
      <x:c r="B17" s="102" t="n">
        <x:v>4.58613405389381</x:v>
      </x:c>
    </x:row>
    <x:row r="18">
      <x:c r="A18" s="17" t="str">
        <x:v>Reasoning uplift bootstrap 90% CI high</x:v>
      </x:c>
      <x:c r="B18" s="102" t="n">
        <x:v>7.409745006774701</x:v>
      </x:c>
    </x:row>
    <x:row r="19">
      <x:c r="A19" s="17" t="str">
        <x:v>Detailed panel all-test baseline median (×)</x:v>
      </x:c>
      <x:c r="B19" s="92" t="n">
        <x:v>2.147762733356634</x:v>
      </x:c>
    </x:row>
    <x:row r="20">
      <x:c r="A20" s="17" t="str">
        <x:v>Detailed panel all-test candidate median (×)</x:v>
      </x:c>
      <x:c r="B20" s="92" t="n">
        <x:v>2.0249140216835118</x:v>
      </x:c>
    </x:row>
    <x:row r="21">
      <x:c r="A21" s="17" t="str">
        <x:v>Detailed panel frontier bootstrap CI high</x:v>
      </x:c>
      <x:c r="B21" s="20" t="n">
        <x:v>0.039304875962236654</x:v>
      </x:c>
    </x:row>
    <x:row r="22">
      <x:c r="A22" s="17" t="str">
        <x:v>Token-budget frontier baseline median (×)</x:v>
      </x:c>
      <x:c r="B22" s="92" t="n">
        <x:v>2.5030203928567616</x:v>
      </x:c>
    </x:row>
    <x:row r="23">
      <x:c r="A23" s="17" t="str">
        <x:v>Token-budget frontier candidate median (×)</x:v>
      </x:c>
      <x:c r="B23" s="92" t="n">
        <x:v>2.157333619057229</x:v>
      </x:c>
    </x:row>
    <x:row r="24">
      <x:c r="A24" s="17" t="str">
        <x:v>Portable standardization frontier baseline (×)</x:v>
      </x:c>
      <x:c r="B24" s="92" t="n">
        <x:v>2.394097165540797</x:v>
      </x:c>
    </x:row>
    <x:row r="25">
      <x:c r="A25" s="17" t="str">
        <x:v>Portable standardization frontier candidate (×)</x:v>
      </x:c>
      <x:c r="B25" s="92" t="n">
        <x:v>2.1589594556439753</x:v>
      </x:c>
    </x:row>
    <x:row r="26">
      <x:c r="A26" s="17" t="str">
        <x:v>Incremental detailed-panel weight</x:v>
      </x:c>
      <x:c r="B26" s="84" t="n">
        <x:v>0</x:v>
      </x:c>
    </x:row>
    <x:row r="27">
      <x:c r="A27" s="17" t="str">
        <x:v>Incremental inference-budget weight</x:v>
      </x:c>
      <x:c r="B27" s="84" t="n">
        <x:v>0</x:v>
      </x:c>
    </x:row>
    <x:row r="28">
      <x:c r="A28" s="17" t="str">
        <x:v>Incremental reasoning-standardization weight</x:v>
      </x:c>
      <x:c r="B28" s="84" t="n">
        <x:v>0</x:v>
      </x:c>
    </x:row>
    <x:row r="29">
      <x:c r="A29" s="18" t="str">
        <x:v>Change live AA branch</x:v>
      </x:c>
      <x:c r="B29" s="18" t="str">
        <x:v>No</x:v>
      </x:c>
    </x:row>
    <x:row r="32">
      <x:c r="A32" s="91" t="str">
        <x:v>Strictly chronological, developer-held-out comparisons</x:v>
      </x:c>
      <x:c r="B32" s="91"/>
      <x:c r="C32" s="91"/>
      <x:c r="D32" s="91"/>
      <x:c r="E32" s="91"/>
      <x:c r="F32" s="91"/>
      <x:c r="G32" s="91"/>
      <x:c r="H32" s="91"/>
      <x:c r="I32" s="91"/>
      <x:c r="J32" s="91"/>
      <x:c r="K32" s="91"/>
      <x:c r="L32" s="91"/>
      <x:c r="M32" s="91"/>
      <x:c r="N32" s="91"/>
    </x:row>
    <x:row r="33" ht="34" customHeight="1">
      <x:c r="A33" s="73" t="str">
        <x:v>Branch</x:v>
      </x:c>
      <x:c r="B33" s="73" t="str">
        <x:v>Scope</x:v>
      </x:c>
      <x:c r="C33" s="73" t="str">
        <x:v>Tests</x:v>
      </x:c>
      <x:c r="D33" s="73" t="str">
        <x:v>Developers</x:v>
      </x:c>
      <x:c r="E33" s="73" t="str">
        <x:v>Baseline median (×)</x:v>
      </x:c>
      <x:c r="F33" s="73" t="str">
        <x:v>Candidate median (×)</x:v>
      </x:c>
      <x:c r="G33" s="73" t="str">
        <x:v>Baseline MAE</x:v>
      </x:c>
      <x:c r="H33" s="73" t="str">
        <x:v>Candidate MAE</x:v>
      </x:c>
      <x:c r="I33" s="73" t="str">
        <x:v>Baseline p80 (×)</x:v>
      </x:c>
      <x:c r="J33" s="73" t="str">
        <x:v>Candidate p80 (×)</x:v>
      </x:c>
      <x:c r="K33" s="73" t="str">
        <x:v>Equal-developer Δ</x:v>
      </x:c>
      <x:c r="L33" s="73" t="str">
        <x:v>90% CI low</x:v>
      </x:c>
      <x:c r="M33" s="73" t="str">
        <x:v>90% CI high</x:v>
      </x:c>
      <x:c r="N33" s="73" t="str">
        <x:v>P(candidate better)</x:v>
      </x:c>
    </x:row>
    <x:row r="34">
      <x:c r="A34" s="16" t="str">
        <x:v>Detailed 275 vs current 50</x:v>
      </x:c>
      <x:c r="B34" s="16" t="str">
        <x:v>all</x:v>
      </x:c>
      <x:c r="C34" s="74" t="n">
        <x:v>34</x:v>
      </x:c>
      <x:c r="D34" s="74" t="n">
        <x:v>13</x:v>
      </x:c>
      <x:c r="E34" s="94" t="n">
        <x:v>2.147762733356634</x:v>
      </x:c>
      <x:c r="F34" s="94" t="n">
        <x:v>2.0249140216835118</x:v>
      </x:c>
      <x:c r="G34" s="19" t="n">
        <x:v>0.5796642268040627</x:v>
      </x:c>
      <x:c r="H34" s="19" t="n">
        <x:v>0.4513066850977585</x:v>
      </x:c>
      <x:c r="I34" s="94" t="n">
        <x:v>12.695934942860697</x:v>
      </x:c>
      <x:c r="J34" s="94" t="n">
        <x:v>6.9129791365212725</x:v>
      </x:c>
      <x:c r="K34" s="19" t="n">
        <x:v>-0.060975143008207215</x:v>
      </x:c>
      <x:c r="L34" s="19" t="n">
        <x:v>-0.14186259527701708</x:v>
      </x:c>
      <x:c r="M34" s="19" t="n">
        <x:v>0.023078227107428205</x:v>
      </x:c>
      <x:c r="N34" s="83" t="n">
        <x:v>0.8831</x:v>
      </x:c>
    </x:row>
    <x:row r="35">
      <x:c r="A35" s="17" t="str">
        <x:v>Detailed 275 vs current 50</x:v>
      </x:c>
      <x:c r="B35" s="17" t="str">
        <x:v>frontier_like</x:v>
      </x:c>
      <x:c r="C35" s="75" t="n">
        <x:v>11</x:v>
      </x:c>
      <x:c r="D35" s="75" t="n">
        <x:v>5</x:v>
      </x:c>
      <x:c r="E35" s="92" t="n">
        <x:v>1.9676601801222846</x:v>
      </x:c>
      <x:c r="F35" s="92" t="n">
        <x:v>1.570390690545126</x:v>
      </x:c>
      <x:c r="G35" s="20" t="n">
        <x:v>0.37469063103986405</x:v>
      </x:c>
      <x:c r="H35" s="20" t="n">
        <x:v>0.3590607089847019</x:v>
      </x:c>
      <x:c r="I35" s="92" t="n">
        <x:v>2.208782428236165</x:v>
      </x:c>
      <x:c r="J35" s="92" t="n">
        <x:v>3.8207209376748437</x:v>
      </x:c>
      <x:c r="K35" s="20" t="n">
        <x:v>-0.0640233819746966</x:v>
      </x:c>
      <x:c r="L35" s="20" t="n">
        <x:v>-0.16735163991162988</x:v>
      </x:c>
      <x:c r="M35" s="20" t="n">
        <x:v>0.039304875962236654</x:v>
      </x:c>
      <x:c r="N35" s="84" t="n">
        <x:v>0.8508</x:v>
      </x:c>
    </x:row>
    <x:row r="36">
      <x:c r="A36" s="17" t="str">
        <x:v>Measured token budget</x:v>
      </x:c>
      <x:c r="B36" s="17" t="str">
        <x:v>all</x:v>
      </x:c>
      <x:c r="C36" s="75" t="n">
        <x:v>54</x:v>
      </x:c>
      <x:c r="D36" s="75" t="n">
        <x:v>24</x:v>
      </x:c>
      <x:c r="E36" s="92" t="n">
        <x:v>2.5089427428851465</x:v>
      </x:c>
      <x:c r="F36" s="92" t="n">
        <x:v>2.128434748848364</x:v>
      </x:c>
      <x:c r="G36" s="20" t="n">
        <x:v>0.48159333579381325</x:v>
      </x:c>
      <x:c r="H36" s="20" t="n">
        <x:v>0.4668988161953737</x:v>
      </x:c>
      <x:c r="I36" s="92" t="n">
        <x:v>6.435924138983937</x:v>
      </x:c>
      <x:c r="J36" s="92" t="n">
        <x:v>6.132895535142172</x:v>
      </x:c>
      <x:c r="K36" s="20" t="n">
        <x:v>0.024943132359769322</x:v>
      </x:c>
      <x:c r="L36" s="20" t="n">
        <x:v>-0.021904242283007375</x:v>
      </x:c>
      <x:c r="M36" s="20" t="n">
        <x:v>0.07362943697483863</x:v>
      </x:c>
      <x:c r="N36" s="84" t="n">
        <x:v>0.19345</x:v>
      </x:c>
    </x:row>
    <x:row r="37">
      <x:c r="A37" s="17" t="str">
        <x:v>Measured token budget</x:v>
      </x:c>
      <x:c r="B37" s="17" t="str">
        <x:v>frontier_like</x:v>
      </x:c>
      <x:c r="C37" s="75" t="n">
        <x:v>19</x:v>
      </x:c>
      <x:c r="D37" s="75" t="n">
        <x:v>9</x:v>
      </x:c>
      <x:c r="E37" s="92" t="n">
        <x:v>2.5030203928567616</x:v>
      </x:c>
      <x:c r="F37" s="92" t="n">
        <x:v>2.157333619057229</x:v>
      </x:c>
      <x:c r="G37" s="20" t="n">
        <x:v>0.4413841441335937</x:v>
      </x:c>
      <x:c r="H37" s="20" t="n">
        <x:v>0.4186865311332788</x:v>
      </x:c>
      <x:c r="I37" s="92" t="n">
        <x:v>5.115594223083999</x:v>
      </x:c>
      <x:c r="J37" s="92" t="n">
        <x:v>4.06443122934086</x:v>
      </x:c>
      <x:c r="K37" s="20" t="n">
        <x:v>-0.023294806492423447</x:v>
      </x:c>
      <x:c r="L37" s="20" t="n">
        <x:v>-0.06954980242191933</x:v>
      </x:c>
      <x:c r="M37" s="20" t="n">
        <x:v>0.022508606733554416</x:v>
      </x:c>
      <x:c r="N37" s="84" t="n">
        <x:v>0.79005</x:v>
      </x:c>
    </x:row>
    <x:row r="38">
      <x:c r="A38" s="17" t="str">
        <x:v>Portable reasoning standardization</x:v>
      </x:c>
      <x:c r="B38" s="17" t="str">
        <x:v>all</x:v>
      </x:c>
      <x:c r="C38" s="75" t="n">
        <x:v>229</x:v>
      </x:c>
      <x:c r="D38" s="75" t="n">
        <x:v>43</x:v>
      </x:c>
      <x:c r="E38" s="92" t="n">
        <x:v>2.8616986080757916</x:v>
      </x:c>
      <x:c r="F38" s="92" t="n">
        <x:v>2.6706392041822933</x:v>
      </x:c>
      <x:c r="G38" s="20" t="n">
        <x:v>0.5176860018331007</x:v>
      </x:c>
      <x:c r="H38" s="20" t="n">
        <x:v>0.5097522672928677</x:v>
      </x:c>
      <x:c r="I38" s="92" t="n">
        <x:v>6.827598425826514</x:v>
      </x:c>
      <x:c r="J38" s="92" t="n">
        <x:v>6.541613294886396</x:v>
      </x:c>
      <x:c r="K38" s="20" t="n">
        <x:v>-0.011787533457260253</x:v>
      </x:c>
      <x:c r="L38" s="20" t="n">
        <x:v>-0.03705128880217669</x:v>
      </x:c>
      <x:c r="M38" s="20" t="n">
        <x:v>0.014271726442767209</x:v>
      </x:c>
      <x:c r="N38" s="84" t="n">
        <x:v>0.7721</x:v>
      </x:c>
    </x:row>
    <x:row r="39">
      <x:c r="A39" s="17" t="str">
        <x:v>Portable reasoning standardization</x:v>
      </x:c>
      <x:c r="B39" s="17" t="str">
        <x:v>frontier_like</x:v>
      </x:c>
      <x:c r="C39" s="75" t="n">
        <x:v>87</x:v>
      </x:c>
      <x:c r="D39" s="75" t="n">
        <x:v>22</x:v>
      </x:c>
      <x:c r="E39" s="92" t="n">
        <x:v>2.394097165540797</x:v>
      </x:c>
      <x:c r="F39" s="92" t="n">
        <x:v>2.1589594556439753</x:v>
      </x:c>
      <x:c r="G39" s="20" t="n">
        <x:v>0.45389780496377063</x:v>
      </x:c>
      <x:c r="H39" s="20" t="n">
        <x:v>0.42536822920669465</x:v>
      </x:c>
      <x:c r="I39" s="92" t="n">
        <x:v>5.440860763959797</x:v>
      </x:c>
      <x:c r="J39" s="92" t="n">
        <x:v>4.935132327877978</x:v>
      </x:c>
      <x:c r="K39" s="20" t="n">
        <x:v>-0.025710491932316722</x:v>
      </x:c>
      <x:c r="L39" s="20" t="n">
        <x:v>-0.05048483432229037</x:v>
      </x:c>
      <x:c r="M39" s="20" t="n">
        <x:v>-0.0019764391430151414</x:v>
      </x:c>
      <x:c r="N39" s="84" t="n">
        <x:v>0.96155</x:v>
      </x:c>
    </x:row>
    <x:row r="40">
      <x:c r="A40" s="17" t="str">
        <x:v>Creator-aware standardization</x:v>
      </x:c>
      <x:c r="B40" s="17" t="str">
        <x:v>all</x:v>
      </x:c>
      <x:c r="C40" s="75" t="n">
        <x:v>229</x:v>
      </x:c>
      <x:c r="D40" s="75" t="n">
        <x:v>43</x:v>
      </x:c>
      <x:c r="E40" s="92" t="n">
        <x:v>2.8616986080757916</x:v>
      </x:c>
      <x:c r="F40" s="92" t="n">
        <x:v>2.6160705001960896</x:v>
      </x:c>
      <x:c r="G40" s="20" t="n">
        <x:v>0.5176860018331007</x:v>
      </x:c>
      <x:c r="H40" s="20" t="n">
        <x:v>0.5110496377561947</x:v>
      </x:c>
      <x:c r="I40" s="92" t="n">
        <x:v>6.827598425826514</x:v>
      </x:c>
      <x:c r="J40" s="92" t="n">
        <x:v>6.4835765787753665</x:v>
      </x:c>
      <x:c r="K40" s="20" t="n">
        <x:v>-0.017554122835095817</x:v>
      </x:c>
      <x:c r="L40" s="20" t="n">
        <x:v>-0.042139725754469275</x:v>
      </x:c>
      <x:c r="M40" s="20" t="n">
        <x:v>0.007826978697669587</x:v>
      </x:c>
      <x:c r="N40" s="84" t="n">
        <x:v>0.87545</x:v>
      </x:c>
    </x:row>
    <x:row r="41">
      <x:c r="A41" s="18" t="str">
        <x:v>Creator-aware standardization</x:v>
      </x:c>
      <x:c r="B41" s="18" t="str">
        <x:v>frontier_like</x:v>
      </x:c>
      <x:c r="C41" s="76" t="n">
        <x:v>87</x:v>
      </x:c>
      <x:c r="D41" s="76" t="n">
        <x:v>22</x:v>
      </x:c>
      <x:c r="E41" s="95" t="n">
        <x:v>2.394097165540797</x:v>
      </x:c>
      <x:c r="F41" s="95" t="n">
        <x:v>2.1873237751919725</x:v>
      </x:c>
      <x:c r="G41" s="21" t="n">
        <x:v>0.45389780496377063</x:v>
      </x:c>
      <x:c r="H41" s="21" t="n">
        <x:v>0.4304058691079858</x:v>
      </x:c>
      <x:c r="I41" s="95" t="n">
        <x:v>5.440860763959797</x:v>
      </x:c>
      <x:c r="J41" s="95" t="n">
        <x:v>4.9521699600766445</x:v>
      </x:c>
      <x:c r="K41" s="21" t="n">
        <x:v>-0.022336762215012452</x:v>
      </x:c>
      <x:c r="L41" s="21" t="n">
        <x:v>-0.04749920193791535</x:v>
      </x:c>
      <x:c r="M41" s="21" t="n">
        <x:v>0.0019135281294833024</x:v>
      </x:c>
      <x:c r="N41" s="85" t="n">
        <x:v>0.9346</x:v>
      </x:c>
    </x:row>
    <x:row r="44">
      <x:c r="A44" s="91" t="str">
        <x:v>Reasoning uplift by creator — same-checkpoint pairs</x:v>
      </x:c>
      <x:c r="B44" s="91"/>
      <x:c r="C44" s="91"/>
      <x:c r="D44" s="91"/>
    </x:row>
    <x:row r="45" ht="34" customHeight="1">
      <x:c r="A45" s="73" t="str">
        <x:v>Creator</x:v>
      </x:c>
      <x:c r="B45" s="73" t="str">
        <x:v>Pairs</x:v>
      </x:c>
      <x:c r="C45" s="73" t="str">
        <x:v>Median AA uplift</x:v>
      </x:c>
      <x:c r="D45" s="73" t="str">
        <x:v>Interpretation</x:v>
      </x:c>
    </x:row>
    <x:row r="46">
      <x:c r="A46" s="16" t="str">
        <x:v>openai</x:v>
      </x:c>
      <x:c r="B46" s="74" t="n">
        <x:v>12</x:v>
      </x:c>
      <x:c r="C46" s="101" t="n">
        <x:v>18.5706380313859</x:v>
      </x:c>
      <x:c r="D46" s="16" t="str">
        <x:v>Descriptive configuration lift; not pure RL compute</x:v>
      </x:c>
    </x:row>
    <x:row r="47">
      <x:c r="A47" s="17" t="str">
        <x:v>xai</x:v>
      </x:c>
      <x:c r="B47" s="75" t="n">
        <x:v>5</x:v>
      </x:c>
      <x:c r="C47" s="102" t="n">
        <x:v>13.7435902772766</x:v>
      </x:c>
      <x:c r="D47" s="17" t="str">
        <x:v>Descriptive configuration lift; not pure RL compute</x:v>
      </x:c>
    </x:row>
    <x:row r="48">
      <x:c r="A48" s="17" t="str">
        <x:v>deepseek</x:v>
      </x:c>
      <x:c r="B48" s="75" t="n">
        <x:v>6</x:v>
      </x:c>
      <x:c r="C48" s="102" t="n">
        <x:v>8.204276219326298</x:v>
      </x:c>
      <x:c r="D48" s="17" t="str">
        <x:v>Descriptive configuration lift; not pure RL compute</x:v>
      </x:c>
    </x:row>
    <x:row r="49">
      <x:c r="A49" s="17" t="str">
        <x:v>kimi</x:v>
      </x:c>
      <x:c r="B49" s="75" t="n">
        <x:v>2</x:v>
      </x:c>
      <x:c r="C49" s="102" t="n">
        <x:v>7.807121454072698</x:v>
      </x:c>
      <x:c r="D49" s="17" t="str">
        <x:v>Descriptive configuration lift; not pure RL compute</x:v>
      </x:c>
    </x:row>
    <x:row r="50">
      <x:c r="A50" s="17" t="str">
        <x:v>tencent</x:v>
      </x:c>
      <x:c r="B50" s="75" t="n">
        <x:v>1</x:v>
      </x:c>
      <x:c r="C50" s="102" t="n">
        <x:v>7.475796025047298</x:v>
      </x:c>
      <x:c r="D50" s="17" t="str">
        <x:v>Descriptive configuration lift; not pure RL compute</x:v>
      </x:c>
    </x:row>
    <x:row r="51">
      <x:c r="A51" s="17" t="str">
        <x:v>aws</x:v>
      </x:c>
      <x:c r="B51" s="75" t="n">
        <x:v>3</x:v>
      </x:c>
      <x:c r="C51" s="102" t="n">
        <x:v>7.409745006774701</x:v>
      </x:c>
      <x:c r="D51" s="17" t="str">
        <x:v>Descriptive configuration lift; not pure RL compute</x:v>
      </x:c>
    </x:row>
    <x:row r="52">
      <x:c r="A52" s="17" t="str">
        <x:v>mistral</x:v>
      </x:c>
      <x:c r="B52" s="75" t="n">
        <x:v>1</x:v>
      </x:c>
      <x:c r="C52" s="102" t="n">
        <x:v>7.184798632361801</x:v>
      </x:c>
      <x:c r="D52" s="17" t="str">
        <x:v>Descriptive configuration lift; not pure RL compute</x:v>
      </x:c>
    </x:row>
    <x:row r="53">
      <x:c r="A53" s="17" t="str">
        <x:v>xiaomi</x:v>
      </x:c>
      <x:c r="B53" s="75" t="n">
        <x:v>1</x:v>
      </x:c>
      <x:c r="C53" s="102" t="n">
        <x:v>6.525142834327799</x:v>
      </x:c>
      <x:c r="D53" s="17" t="str">
        <x:v>Descriptive configuration lift; not pure RL compute</x:v>
      </x:c>
    </x:row>
    <x:row r="54">
      <x:c r="A54" s="17" t="str">
        <x:v>zai</x:v>
      </x:c>
      <x:c r="B54" s="75" t="n">
        <x:v>8</x:v>
      </x:c>
      <x:c r="C54" s="102" t="n">
        <x:v>6.431953237621849</x:v>
      </x:c>
      <x:c r="D54" s="17" t="str">
        <x:v>Descriptive configuration lift; not pure RL compute</x:v>
      </x:c>
    </x:row>
    <x:row r="55">
      <x:c r="A55" s="17" t="str">
        <x:v>anthropic</x:v>
      </x:c>
      <x:c r="B55" s="75" t="n">
        <x:v>11</x:v>
      </x:c>
      <x:c r="C55" s="102" t="n">
        <x:v>5.923790025771204</x:v>
      </x:c>
      <x:c r="D55" s="17" t="str">
        <x:v>Descriptive configuration lift; not pure RL compute</x:v>
      </x:c>
    </x:row>
    <x:row r="56">
      <x:c r="A56" s="17" t="str">
        <x:v>google</x:v>
      </x:c>
      <x:c r="B56" s="75" t="n">
        <x:v>11</x:v>
      </x:c>
      <x:c r="C56" s="102" t="n">
        <x:v>5.8872069166243985</x:v>
      </x:c>
      <x:c r="D56" s="17" t="str">
        <x:v>Descriptive configuration lift; not pure RL compute</x:v>
      </x:c>
    </x:row>
    <x:row r="57">
      <x:c r="A57" s="17" t="str">
        <x:v>lg</x:v>
      </x:c>
      <x:c r="B57" s="75" t="n">
        <x:v>3</x:v>
      </x:c>
      <x:c r="C57" s="102" t="n">
        <x:v>4.58613405389381</x:v>
      </x:c>
      <x:c r="D57" s="17" t="str">
        <x:v>Descriptive configuration lift; not pure RL compute</x:v>
      </x:c>
    </x:row>
    <x:row r="58">
      <x:c r="A58" s="17" t="str">
        <x:v>nvidia</x:v>
      </x:c>
      <x:c r="B58" s="75" t="n">
        <x:v>5</x:v>
      </x:c>
      <x:c r="C58" s="102" t="n">
        <x:v>3.7845350595867</x:v>
      </x:c>
      <x:c r="D58" s="17" t="str">
        <x:v>Descriptive configuration lift; not pure RL compute</x:v>
      </x:c>
    </x:row>
    <x:row r="59">
      <x:c r="A59" s="17" t="str">
        <x:v>alibaba</x:v>
      </x:c>
      <x:c r="B59" s="75" t="n">
        <x:v>26</x:v>
      </x:c>
      <x:c r="C59" s="102" t="n">
        <x:v>3.2654030737354254</x:v>
      </x:c>
      <x:c r="D59" s="17" t="str">
        <x:v>Descriptive configuration lift; not pure RL compute</x:v>
      </x:c>
    </x:row>
    <x:row r="60">
      <x:c r="A60" s="17" t="str">
        <x:v>upstage</x:v>
      </x:c>
      <x:c r="B60" s="75" t="n">
        <x:v>2</x:v>
      </x:c>
      <x:c r="C60" s="102" t="n">
        <x:v>1.8938898292863908</x:v>
      </x:c>
      <x:c r="D60" s="17" t="str">
        <x:v>Descriptive configuration lift; not pure RL compute</x:v>
      </x:c>
    </x:row>
    <x:row r="61">
      <x:c r="A61" s="17" t="str">
        <x:v>nous-research</x:v>
      </x:c>
      <x:c r="B61" s="75" t="n">
        <x:v>2</x:v>
      </x:c>
      <x:c r="C61" s="102" t="n">
        <x:v>1.6361442287312649</x:v>
      </x:c>
      <x:c r="D61" s="17" t="str">
        <x:v>Descriptive configuration lift; not pure RL compute</x:v>
      </x:c>
    </x:row>
    <x:row r="62">
      <x:c r="A62" s="18" t="str">
        <x:v>openbmb</x:v>
      </x:c>
      <x:c r="B62" s="76" t="n">
        <x:v>1</x:v>
      </x:c>
      <x:c r="C62" s="103" t="n">
        <x:v>0.2201426378482001</x:v>
      </x:c>
      <x:c r="D62" s="18" t="str">
        <x:v>Descriptive configuration lift; not pure RL compute</x:v>
      </x:c>
    </x:row>
    <x:row r="65">
      <x:c r="A65" s="91" t="str">
        <x:v>AA↔Epoch source disagreements — identity retained, values never overwritten</x:v>
      </x:c>
      <x:c r="B65" s="91"/>
      <x:c r="C65" s="91"/>
      <x:c r="D65" s="91"/>
      <x:c r="E65" s="91"/>
      <x:c r="F65" s="91"/>
      <x:c r="G65" s="91"/>
      <x:c r="H65" s="91"/>
      <x:c r="I65" s="91"/>
      <x:c r="J65" s="91"/>
      <x:c r="K65" s="91"/>
      <x:c r="L65" s="91"/>
      <x:c r="M65" s="91"/>
      <x:c r="N65" s="91"/>
    </x:row>
    <x:row r="66" ht="34" customHeight="1">
      <x:c r="A66" s="73" t="str">
        <x:v>Epoch checkpoint</x:v>
      </x:c>
      <x:c r="B66" s="73" t="str">
        <x:v>Epoch model</x:v>
      </x:c>
      <x:c r="C66" s="73" t="str">
        <x:v>AA detailed model</x:v>
      </x:c>
      <x:c r="D66" s="73" t="str">
        <x:v>Epoch release</x:v>
      </x:c>
      <x:c r="E66" s="73" t="str">
        <x:v>AA release</x:v>
      </x:c>
      <x:c r="F66" s="73" t="str">
        <x:v>Δ days</x:v>
      </x:c>
      <x:c r="G66" s="73" t="str">
        <x:v>Epoch params (B)</x:v>
      </x:c>
      <x:c r="H66" s="73" t="str">
        <x:v>AA params (B)</x:v>
      </x:c>
      <x:c r="I66" s="73" t="str">
        <x:v>AA / Epoch</x:v>
      </x:c>
      <x:c r="J66" s="73" t="str">
        <x:v>Creator agrees</x:v>
      </x:c>
      <x:c r="K66" s="73" t="str">
        <x:v>Date ±45d</x:v>
      </x:c>
      <x:c r="L66" s="73" t="str">
        <x:v>Params ±20%</x:v>
      </x:c>
      <x:c r="M66" s="73" t="str">
        <x:v>Match method</x:v>
      </x:c>
      <x:c r="N66" s="73" t="str">
        <x:v>AA detailed group</x:v>
      </x:c>
    </x:row>
    <x:row r="67">
      <x:c r="A67" s="16" t="str">
        <x:v>checkpoint:epoch:phi-4-mini</x:v>
      </x:c>
      <x:c r="B67" s="16" t="str">
        <x:v>Phi-4 Mini</x:v>
      </x:c>
      <x:c r="C67" s="16" t="str">
        <x:v>Phi-4 Mini Instruct</x:v>
      </x:c>
      <x:c r="D67" s="30" t="n">
        <x:v>45719</x:v>
      </x:c>
      <x:c r="E67" s="30" t="n">
        <x:v>45348</x:v>
      </x:c>
      <x:c r="F67" s="101" t="n">
        <x:v>-371</x:v>
      </x:c>
      <x:c r="G67" s="101" t="n">
        <x:v>3.8</x:v>
      </x:c>
      <x:c r="H67" s="101" t="n">
        <x:v>3.84</x:v>
      </x:c>
      <x:c r="I67" s="101" t="n">
        <x:v>1.0105263157894737</x:v>
      </x:c>
      <x:c r="J67" s="16" t="str">
        <x:v>Yes</x:v>
      </x:c>
      <x:c r="K67" s="16" t="str">
        <x:v>No</x:v>
      </x:c>
      <x:c r="L67" s="16" t="str">
        <x:v>Yes</x:v>
      </x:c>
      <x:c r="M67" s="22" t="str">
        <x:v>manual explicit identity crosswalk: exact model identity; AA release year is inconsistent with the 2025 public release</x:v>
      </x:c>
      <x:c r="N67" s="22" t="str">
        <x:v>weights:https://huggingface.co/microsoft/phi-4-mini-instruct|3.84||2024-02-26</x:v>
      </x:c>
    </x:row>
    <x:row r="68">
      <x:c r="A68" s="17" t="str">
        <x:v>checkpoint:epoch:granite-4-0-h-tiny</x:v>
      </x:c>
      <x:c r="B68" s="17" t="str">
        <x:v>Granite-4.0-H-Tiny</x:v>
      </x:c>
      <x:c r="C68" s="17" t="str">
        <x:v>Granite 4.0 H 1B</x:v>
      </x:c>
      <x:c r="D68" s="31" t="n">
        <x:v>45932</x:v>
      </x:c>
      <x:c r="E68" s="31" t="n">
        <x:v>45958</x:v>
      </x:c>
      <x:c r="F68" s="102" t="n">
        <x:v>26</x:v>
      </x:c>
      <x:c r="G68" s="102" t="n">
        <x:v>7</x:v>
      </x:c>
      <x:c r="H68" s="102" t="n">
        <x:v>1.5</x:v>
      </x:c>
      <x:c r="I68" s="102" t="n">
        <x:v>0.21428571428571427</x:v>
      </x:c>
      <x:c r="J68" s="17" t="str">
        <x:v>Yes</x:v>
      </x:c>
      <x:c r="K68" s="17" t="str">
        <x:v>Yes</x:v>
      </x:c>
      <x:c r="L68" s="17" t="str">
        <x:v>No</x:v>
      </x:c>
      <x:c r="M68" s="23" t="str">
        <x:v>manual explicit identity crosswalk: manual active-parameter alias; AA reports 1.5B while Epoch documents 7B total / 1B active</x:v>
      </x:c>
      <x:c r="N68" s="23" t="str">
        <x:v>weights:https://huggingface.co/ibm-granite/granite-4.0-h-1b|1.5||2025-10-28</x:v>
      </x:c>
    </x:row>
    <x:row r="69">
      <x:c r="A69" s="18" t="str">
        <x:v>checkpoint:epoch:ring-flash-linear-2-0</x:v>
      </x:c>
      <x:c r="B69" s="18" t="str">
        <x:v>Ring-flash-linear-2.0</x:v>
      </x:c>
      <x:c r="C69" s="18" t="str">
        <x:v>Ring-flash-2.0</x:v>
      </x:c>
      <x:c r="D69" s="32" t="n">
        <x:v>45953</x:v>
      </x:c>
      <x:c r="E69" s="32" t="n">
        <x:v>45919</x:v>
      </x:c>
      <x:c r="F69" s="103" t="n">
        <x:v>-34</x:v>
      </x:c>
      <x:c r="G69" s="103" t="n">
        <x:v>104.2</x:v>
      </x:c>
      <x:c r="H69" s="103" t="n">
        <x:v>103</x:v>
      </x:c>
      <x:c r="I69" s="103" t="n">
        <x:v>0.9884836852207294</x:v>
      </x:c>
      <x:c r="J69" s="18" t="str">
        <x:v>No</x:v>
      </x:c>
      <x:c r="K69" s="18" t="str">
        <x:v>Yes</x:v>
      </x:c>
      <x:c r="L69" s="18" t="str">
        <x:v>Yes</x:v>
      </x:c>
      <x:c r="M69" s="24" t="str">
        <x:v>manual explicit identity crosswalk: manual architecture-token alias; AA creator/date metadata differ from Epoch</x:v>
      </x:c>
      <x:c r="N69" s="24" t="str">
        <x:v>weights:https://huggingface.co/inclusionai/ring-flash-2.0|103|6.1|2025-09-19</x:v>
      </x:c>
    </x:row>
    <x:row r="72">
      <x:c r="A72" s="91" t="str">
        <x:v>Complete 100-pair reasoning/non-reasoning ledger</x:v>
      </x:c>
      <x:c r="B72" s="91"/>
      <x:c r="C72" s="91"/>
      <x:c r="D72" s="91"/>
      <x:c r="E72" s="91"/>
      <x:c r="F72" s="91"/>
      <x:c r="G72" s="91"/>
      <x:c r="H72" s="91"/>
      <x:c r="I72" s="91"/>
      <x:c r="J72" s="91"/>
      <x:c r="K72" s="91"/>
      <x:c r="L72" s="91"/>
      <x:c r="M72" s="91"/>
      <x:c r="N72" s="91"/>
    </x:row>
    <x:row r="73" ht="34" customHeight="1">
      <x:c r="A73" s="73" t="str">
        <x:v>Creator</x:v>
      </x:c>
      <x:c r="B73" s="73" t="str">
        <x:v>Release</x:v>
      </x:c>
      <x:c r="C73" s="73" t="str">
        <x:v>Open weights</x:v>
      </x:c>
      <x:c r="D73" s="73" t="str">
        <x:v>Params known</x:v>
      </x:c>
      <x:c r="E73" s="73" t="str">
        <x:v>Total params (B)</x:v>
      </x:c>
      <x:c r="F73" s="73" t="str">
        <x:v>Reasoning model</x:v>
      </x:c>
      <x:c r="G73" s="73" t="str">
        <x:v>Reasoning AA</x:v>
      </x:c>
      <x:c r="H73" s="73" t="str">
        <x:v>Reasoning output tokens/task</x:v>
      </x:c>
      <x:c r="I73" s="73" t="str">
        <x:v>Non-reasoning model</x:v>
      </x:c>
      <x:c r="J73" s="73" t="str">
        <x:v>Non-reasoning AA</x:v>
      </x:c>
      <x:c r="K73" s="73" t="str">
        <x:v>Non-reasoning output tokens/task</x:v>
      </x:c>
      <x:c r="L73" s="73" t="str">
        <x:v>AA uplift</x:v>
      </x:c>
      <x:c r="M73" s="73" t="str">
        <x:v>Same weights URL</x:v>
      </x:c>
      <x:c r="N73" s="73" t="str">
        <x:v>Pair basis</x:v>
      </x:c>
    </x:row>
    <x:row r="74">
      <x:c r="A74" s="16" t="str">
        <x:v>alibaba</x:v>
      </x:c>
      <x:c r="B74" s="30" t="n">
        <x:v>45775</x:v>
      </x:c>
      <x:c r="C74" s="16" t="str">
        <x:v>Yes</x:v>
      </x:c>
      <x:c r="D74" s="16" t="str">
        <x:v>Yes</x:v>
      </x:c>
      <x:c r="E74" s="101" t="n">
        <x:v>0.752</x:v>
      </x:c>
      <x:c r="F74" s="104" t="str">
        <x:v>Qwen3 0.6B (Reasoning)</x:v>
      </x:c>
      <x:c r="G74" s="104" t="n">
        <x:v>1.27626272437658</x:v>
      </x:c>
      <x:c r="H74" s="104"/>
      <x:c r="I74" s="104" t="str">
        <x:v>Qwen3 0.6B (Non-reasoning)</x:v>
      </x:c>
      <x:c r="J74" s="104" t="n">
        <x:v>1</x:v>
      </x:c>
      <x:c r="K74" s="104"/>
      <x:c r="L74" s="104" t="n">
        <x:v>0.27626272437658006</x:v>
      </x:c>
      <x:c r="M74" s="22" t="str">
        <x:v>Yes</x:v>
      </x:c>
      <x:c r="N74" s="22" t="str">
        <x:v>creator + exact date + reported parameter fields + mode-stripped name</x:v>
      </x:c>
    </x:row>
    <x:row r="75">
      <x:c r="A75" s="17" t="str">
        <x:v>alibaba</x:v>
      </x:c>
      <x:c r="B75" s="31" t="n">
        <x:v>45775</x:v>
      </x:c>
      <x:c r="C75" s="17" t="str">
        <x:v>Yes</x:v>
      </x:c>
      <x:c r="D75" s="17" t="str">
        <x:v>Yes</x:v>
      </x:c>
      <x:c r="E75" s="102" t="n">
        <x:v>14.8</x:v>
      </x:c>
      <x:c r="F75" s="105" t="str">
        <x:v>Qwen3 14B (Reasoning)</x:v>
      </x:c>
      <x:c r="G75" s="105" t="n">
        <x:v>10.3754010792707</x:v>
      </x:c>
      <x:c r="H75" s="105"/>
      <x:c r="I75" s="105" t="str">
        <x:v>Qwen3 14B (Non-reasoning)</x:v>
      </x:c>
      <x:c r="J75" s="105" t="n">
        <x:v>7.0150697862136</x:v>
      </x:c>
      <x:c r="K75" s="105"/>
      <x:c r="L75" s="105" t="n">
        <x:v>3.3603312930571008</x:v>
      </x:c>
      <x:c r="M75" s="23" t="str">
        <x:v>Yes</x:v>
      </x:c>
      <x:c r="N75" s="23" t="str">
        <x:v>creator + exact date + reported parameter fields + mode-stripped name</x:v>
      </x:c>
    </x:row>
    <x:row r="76">
      <x:c r="A76" s="17" t="str">
        <x:v>alibaba</x:v>
      </x:c>
      <x:c r="B76" s="31" t="n">
        <x:v>45775</x:v>
      </x:c>
      <x:c r="C76" s="17" t="str">
        <x:v>Yes</x:v>
      </x:c>
      <x:c r="D76" s="17" t="str">
        <x:v>Yes</x:v>
      </x:c>
      <x:c r="E76" s="102" t="n">
        <x:v>2.03</x:v>
      </x:c>
      <x:c r="F76" s="105" t="str">
        <x:v>Qwen3 1.7B (Reasoning)</x:v>
      </x:c>
      <x:c r="G76" s="105" t="n">
        <x:v>2.63183438497504</x:v>
      </x:c>
      <x:c r="H76" s="105"/>
      <x:c r="I76" s="105" t="str">
        <x:v>Qwen3 1.7B (Non-reasoning)</x:v>
      </x:c>
      <x:c r="J76" s="105" t="n">
        <x:v>1.53388195372068</x:v>
      </x:c>
      <x:c r="K76" s="105"/>
      <x:c r="L76" s="105" t="n">
        <x:v>1.0979524312543598</x:v>
      </x:c>
      <x:c r="M76" s="23" t="str">
        <x:v>Yes</x:v>
      </x:c>
      <x:c r="N76" s="23" t="str">
        <x:v>creator + exact date + reported parameter fields + mode-stripped name</x:v>
      </x:c>
    </x:row>
    <x:row r="77">
      <x:c r="A77" s="17" t="str">
        <x:v>alibaba</x:v>
      </x:c>
      <x:c r="B77" s="31" t="n">
        <x:v>45775</x:v>
      </x:c>
      <x:c r="C77" s="17" t="str">
        <x:v>Yes</x:v>
      </x:c>
      <x:c r="D77" s="17" t="str">
        <x:v>Yes</x:v>
      </x:c>
      <x:c r="E77" s="102" t="n">
        <x:v>235</x:v>
      </x:c>
      <x:c r="F77" s="105" t="str">
        <x:v>Qwen3 235B A22B (Reasoning)</x:v>
      </x:c>
      <x:c r="G77" s="105" t="n">
        <x:v>13.4314470294423</x:v>
      </x:c>
      <x:c r="H77" s="105"/>
      <x:c r="I77" s="105" t="str">
        <x:v>Qwen3 235B A22B (Non-reasoning)</x:v>
      </x:c>
      <x:c r="J77" s="105" t="n">
        <x:v>10.8557141127146</x:v>
      </x:c>
      <x:c r="K77" s="105"/>
      <x:c r="L77" s="105" t="n">
        <x:v>2.5757329167277003</x:v>
      </x:c>
      <x:c r="M77" s="23" t="str">
        <x:v>Yes</x:v>
      </x:c>
      <x:c r="N77" s="23" t="str">
        <x:v>creator + exact date + reported parameter fields + mode-stripped name</x:v>
      </x:c>
    </x:row>
    <x:row r="78">
      <x:c r="A78" s="17" t="str">
        <x:v>alibaba</x:v>
      </x:c>
      <x:c r="B78" s="31" t="n">
        <x:v>45775</x:v>
      </x:c>
      <x:c r="C78" s="17" t="str">
        <x:v>Yes</x:v>
      </x:c>
      <x:c r="D78" s="17" t="str">
        <x:v>Yes</x:v>
      </x:c>
      <x:c r="E78" s="102" t="n">
        <x:v>30.5</x:v>
      </x:c>
      <x:c r="F78" s="105" t="str">
        <x:v>Qwen3 30B A3B (Reasoning)</x:v>
      </x:c>
      <x:c r="G78" s="105" t="n">
        <x:v>9.31370877037778</x:v>
      </x:c>
      <x:c r="H78" s="105"/>
      <x:c r="I78" s="105" t="str">
        <x:v>Qwen3 30B A3B (Non-reasoning)</x:v>
      </x:c>
      <x:c r="J78" s="105" t="n">
        <x:v>6.80377018347357</x:v>
      </x:c>
      <x:c r="K78" s="105"/>
      <x:c r="L78" s="105" t="n">
        <x:v>2.5099385869042097</x:v>
      </x:c>
      <x:c r="M78" s="23" t="str">
        <x:v>Yes</x:v>
      </x:c>
      <x:c r="N78" s="23" t="str">
        <x:v>creator + exact date + reported parameter fields + mode-stripped name</x:v>
      </x:c>
    </x:row>
    <x:row r="79">
      <x:c r="A79" s="17" t="str">
        <x:v>alibaba</x:v>
      </x:c>
      <x:c r="B79" s="31" t="n">
        <x:v>45775</x:v>
      </x:c>
      <x:c r="C79" s="17" t="str">
        <x:v>Yes</x:v>
      </x:c>
      <x:c r="D79" s="17" t="str">
        <x:v>Yes</x:v>
      </x:c>
      <x:c r="E79" s="102" t="n">
        <x:v>32.8</x:v>
      </x:c>
      <x:c r="F79" s="105" t="str">
        <x:v>Qwen3 32B (Reasoning)</x:v>
      </x:c>
      <x:c r="G79" s="105" t="n">
        <x:v>11.5463546671141</x:v>
      </x:c>
      <x:c r="H79" s="105"/>
      <x:c r="I79" s="105" t="str">
        <x:v>Qwen3 32B (Non-reasoning)</x:v>
      </x:c>
      <x:c r="J79" s="105" t="n">
        <x:v>8.63463063811974</x:v>
      </x:c>
      <x:c r="K79" s="105"/>
      <x:c r="L79" s="105" t="n">
        <x:v>2.9117240289943602</x:v>
      </x:c>
      <x:c r="M79" s="23" t="str">
        <x:v>Yes</x:v>
      </x:c>
      <x:c r="N79" s="23" t="str">
        <x:v>creator + exact date + reported parameter fields + mode-stripped name</x:v>
      </x:c>
    </x:row>
    <x:row r="80">
      <x:c r="A80" s="17" t="str">
        <x:v>alibaba</x:v>
      </x:c>
      <x:c r="B80" s="31" t="n">
        <x:v>45775</x:v>
      </x:c>
      <x:c r="C80" s="17" t="str">
        <x:v>Yes</x:v>
      </x:c>
      <x:c r="D80" s="17" t="str">
        <x:v>Yes</x:v>
      </x:c>
      <x:c r="E80" s="102" t="n">
        <x:v>4.02</x:v>
      </x:c>
      <x:c r="F80" s="105" t="str">
        <x:v>Qwen3 4B (Reasoning)</x:v>
      </x:c>
      <x:c r="G80" s="105" t="n">
        <x:v>8.35012726236618</x:v>
      </x:c>
      <x:c r="H80" s="105"/>
      <x:c r="I80" s="105" t="str">
        <x:v>Qwen3 4B (Non-reasoning)</x:v>
      </x:c>
      <x:c r="J80" s="105" t="n">
        <x:v>6.7716649631882</x:v>
      </x:c>
      <x:c r="K80" s="105"/>
      <x:c r="L80" s="105" t="n">
        <x:v>1.578462299177981</x:v>
      </x:c>
      <x:c r="M80" s="23" t="str">
        <x:v>Yes</x:v>
      </x:c>
      <x:c r="N80" s="23" t="str">
        <x:v>creator + exact date + reported parameter fields + mode-stripped name</x:v>
      </x:c>
    </x:row>
    <x:row r="81">
      <x:c r="A81" s="17" t="str">
        <x:v>alibaba</x:v>
      </x:c>
      <x:c r="B81" s="31" t="n">
        <x:v>45775</x:v>
      </x:c>
      <x:c r="C81" s="17" t="str">
        <x:v>Yes</x:v>
      </x:c>
      <x:c r="D81" s="17" t="str">
        <x:v>Yes</x:v>
      </x:c>
      <x:c r="E81" s="102" t="n">
        <x:v>8.19</x:v>
      </x:c>
      <x:c r="F81" s="105" t="str">
        <x:v>Qwen3 8B (Reasoning)</x:v>
      </x:c>
      <x:c r="G81" s="105" t="n">
        <x:v>8.28648432223442</x:v>
      </x:c>
      <x:c r="H81" s="105"/>
      <x:c r="I81" s="105" t="str">
        <x:v>Qwen3 8B (Non-reasoning)</x:v>
      </x:c>
      <x:c r="J81" s="105" t="n">
        <x:v>5.07413466387747</x:v>
      </x:c>
      <x:c r="K81" s="105"/>
      <x:c r="L81" s="105" t="n">
        <x:v>3.21234965835695</x:v>
      </x:c>
      <x:c r="M81" s="23" t="str">
        <x:v>Yes</x:v>
      </x:c>
      <x:c r="N81" s="23" t="str">
        <x:v>creator + exact date + reported parameter fields + mode-stripped name</x:v>
      </x:c>
    </x:row>
    <x:row r="82">
      <x:c r="A82" s="17" t="str">
        <x:v>alibaba</x:v>
      </x:c>
      <x:c r="B82" s="31" t="n">
        <x:v>45875</x:v>
      </x:c>
      <x:c r="C82" s="17" t="str">
        <x:v>Yes</x:v>
      </x:c>
      <x:c r="D82" s="17" t="str">
        <x:v>Yes</x:v>
      </x:c>
      <x:c r="E82" s="102" t="n">
        <x:v>4.02</x:v>
      </x:c>
      <x:c r="F82" s="105" t="str">
        <x:v>Qwen3 4B 2507 (Reasoning)</x:v>
      </x:c>
      <x:c r="G82" s="105" t="n">
        <x:v>11.9613767210176</x:v>
      </x:c>
      <x:c r="H82" s="105"/>
      <x:c r="I82" s="105" t="str">
        <x:v>Qwen3 4B 2507 Instruct</x:v>
      </x:c>
      <x:c r="J82" s="105" t="n">
        <x:v>7.12343132089494</x:v>
      </x:c>
      <x:c r="K82" s="105"/>
      <x:c r="L82" s="105" t="n">
        <x:v>4.837945400122661</x:v>
      </x:c>
      <x:c r="M82" s="23" t="str">
        <x:v>No</x:v>
      </x:c>
      <x:c r="N82" s="23" t="str">
        <x:v>creator + exact date + reported parameter fields + mode-stripped name</x:v>
      </x:c>
    </x:row>
    <x:row r="83">
      <x:c r="A83" s="17" t="str">
        <x:v>alibaba</x:v>
      </x:c>
      <x:c r="B83" s="31" t="n">
        <x:v>45911</x:v>
      </x:c>
      <x:c r="C83" s="17" t="str">
        <x:v>Yes</x:v>
      </x:c>
      <x:c r="D83" s="17" t="str">
        <x:v>Yes</x:v>
      </x:c>
      <x:c r="E83" s="102" t="n">
        <x:v>80</x:v>
      </x:c>
      <x:c r="F83" s="105" t="str">
        <x:v>Qwen3 Next 80B A3B (Reasoning)</x:v>
      </x:c>
      <x:c r="G83" s="105" t="n">
        <x:v>16.7202061501106</x:v>
      </x:c>
      <x:c r="H83" s="105" t="n">
        <x:v>22346.887775593907</x:v>
      </x:c>
      <x:c r="I83" s="105" t="str">
        <x:v>Qwen3 Next 80B A3B Instruct</x:v>
      </x:c>
      <x:c r="J83" s="105" t="n">
        <x:v>13.7235757002447</x:v>
      </x:c>
      <x:c r="K83" s="105"/>
      <x:c r="L83" s="105" t="n">
        <x:v>2.996630449865899</x:v>
      </x:c>
      <x:c r="M83" s="23" t="str">
        <x:v>No</x:v>
      </x:c>
      <x:c r="N83" s="23" t="str">
        <x:v>creator + exact date + reported parameter fields + mode-stripped name</x:v>
      </x:c>
    </x:row>
    <x:row r="84">
      <x:c r="A84" s="17" t="str">
        <x:v>alibaba</x:v>
      </x:c>
      <x:c r="B84" s="31" t="n">
        <x:v>45922</x:v>
      </x:c>
      <x:c r="C84" s="17" t="str">
        <x:v>Yes</x:v>
      </x:c>
      <x:c r="D84" s="17" t="str">
        <x:v>Yes</x:v>
      </x:c>
      <x:c r="E84" s="102" t="n">
        <x:v>35.3</x:v>
      </x:c>
      <x:c r="F84" s="105" t="str">
        <x:v>Qwen3 Omni 30B A3B (Reasoning)</x:v>
      </x:c>
      <x:c r="G84" s="105" t="n">
        <x:v>9.63183764378847</x:v>
      </x:c>
      <x:c r="H84" s="105"/>
      <x:c r="I84" s="105" t="str">
        <x:v>Qwen3 Omni 30B A3B Instruct</x:v>
      </x:c>
      <x:c r="J84" s="105" t="n">
        <x:v>5.11420251423705</x:v>
      </x:c>
      <x:c r="K84" s="105"/>
      <x:c r="L84" s="105" t="n">
        <x:v>4.5176351295514205</x:v>
      </x:c>
      <x:c r="M84" s="23" t="str">
        <x:v>No</x:v>
      </x:c>
      <x:c r="N84" s="23" t="str">
        <x:v>creator + exact date + reported parameter fields + mode-stripped name</x:v>
      </x:c>
    </x:row>
    <x:row r="85">
      <x:c r="A85" s="17" t="str">
        <x:v>alibaba</x:v>
      </x:c>
      <x:c r="B85" s="31" t="n">
        <x:v>45923</x:v>
      </x:c>
      <x:c r="C85" s="17" t="str">
        <x:v>Yes</x:v>
      </x:c>
      <x:c r="D85" s="17" t="str">
        <x:v>Yes</x:v>
      </x:c>
      <x:c r="E85" s="102" t="n">
        <x:v>235</x:v>
      </x:c>
      <x:c r="F85" s="105" t="str">
        <x:v>Qwen3 VL 235B A22B (Reasoning)</x:v>
      </x:c>
      <x:c r="G85" s="105" t="n">
        <x:v>20.6044533859359</x:v>
      </x:c>
      <x:c r="H85" s="105"/>
      <x:c r="I85" s="105" t="str">
        <x:v>Qwen3 VL 235B A22B Instruct</x:v>
      </x:c>
      <x:c r="J85" s="105" t="n">
        <x:v>14.3119980357684</x:v>
      </x:c>
      <x:c r="K85" s="105"/>
      <x:c r="L85" s="105" t="n">
        <x:v>6.292455350167501</x:v>
      </x:c>
      <x:c r="M85" s="23" t="str">
        <x:v>Yes</x:v>
      </x:c>
      <x:c r="N85" s="23" t="str">
        <x:v>creator + exact date + reported parameter fields + mode-stripped name</x:v>
      </x:c>
    </x:row>
    <x:row r="86">
      <x:c r="A86" s="17" t="str">
        <x:v>alibaba</x:v>
      </x:c>
      <x:c r="B86" s="31" t="n">
        <x:v>45933</x:v>
      </x:c>
      <x:c r="C86" s="17" t="str">
        <x:v>Yes</x:v>
      </x:c>
      <x:c r="D86" s="17" t="str">
        <x:v>Yes</x:v>
      </x:c>
      <x:c r="E86" s="102" t="n">
        <x:v>30</x:v>
      </x:c>
      <x:c r="F86" s="105" t="str">
        <x:v>Qwen3 VL 30B A3B (Reasoning)</x:v>
      </x:c>
      <x:c r="G86" s="105" t="n">
        <x:v>13.3359417846299</x:v>
      </x:c>
      <x:c r="H86" s="105"/>
      <x:c r="I86" s="105" t="str">
        <x:v>Qwen3 VL 30B A3B Instruct</x:v>
      </x:c>
      <x:c r="J86" s="105" t="n">
        <x:v>10.017485295516</x:v>
      </x:c>
      <x:c r="K86" s="105"/>
      <x:c r="L86" s="105" t="n">
        <x:v>3.318456489113901</x:v>
      </x:c>
      <x:c r="M86" s="23" t="str">
        <x:v>No</x:v>
      </x:c>
      <x:c r="N86" s="23" t="str">
        <x:v>creator + exact date + reported parameter fields + mode-stripped name</x:v>
      </x:c>
    </x:row>
    <x:row r="87">
      <x:c r="A87" s="17" t="str">
        <x:v>alibaba</x:v>
      </x:c>
      <x:c r="B87" s="31" t="n">
        <x:v>45944</x:v>
      </x:c>
      <x:c r="C87" s="17" t="str">
        <x:v>Yes</x:v>
      </x:c>
      <x:c r="D87" s="17" t="str">
        <x:v>Yes</x:v>
      </x:c>
      <x:c r="E87" s="102" t="n">
        <x:v>4.44</x:v>
      </x:c>
      <x:c r="F87" s="105" t="str">
        <x:v>Qwen3 VL 4B (Reasoning)</x:v>
      </x:c>
      <x:c r="G87" s="105" t="n">
        <x:v>7.90202507801192</x:v>
      </x:c>
      <x:c r="H87" s="105"/>
      <x:c r="I87" s="105" t="str">
        <x:v>Qwen3 VL 4B Instruct</x:v>
      </x:c>
      <x:c r="J87" s="105" t="n">
        <x:v>4.08931533044794</x:v>
      </x:c>
      <x:c r="K87" s="105"/>
      <x:c r="L87" s="105" t="n">
        <x:v>3.8127097475639795</x:v>
      </x:c>
      <x:c r="M87" s="23" t="str">
        <x:v>No</x:v>
      </x:c>
      <x:c r="N87" s="23" t="str">
        <x:v>creator + exact date + reported parameter fields + mode-stripped name</x:v>
      </x:c>
    </x:row>
    <x:row r="88">
      <x:c r="A88" s="17" t="str">
        <x:v>alibaba</x:v>
      </x:c>
      <x:c r="B88" s="31" t="n">
        <x:v>45944</x:v>
      </x:c>
      <x:c r="C88" s="17" t="str">
        <x:v>Yes</x:v>
      </x:c>
      <x:c r="D88" s="17" t="str">
        <x:v>Yes</x:v>
      </x:c>
      <x:c r="E88" s="102" t="n">
        <x:v>8.77</x:v>
      </x:c>
      <x:c r="F88" s="105" t="str">
        <x:v>Qwen3 VL 8B (Reasoning)</x:v>
      </x:c>
      <x:c r="G88" s="105" t="n">
        <x:v>10.5801122882981</x:v>
      </x:c>
      <x:c r="H88" s="105"/>
      <x:c r="I88" s="105" t="str">
        <x:v>Qwen3 VL 8B Instruct</x:v>
      </x:c>
      <x:c r="J88" s="105" t="n">
        <x:v>8.42385413137124</x:v>
      </x:c>
      <x:c r="K88" s="105"/>
      <x:c r="L88" s="105" t="n">
        <x:v>2.15625815692686</x:v>
      </x:c>
      <x:c r="M88" s="23" t="str">
        <x:v>No</x:v>
      </x:c>
      <x:c r="N88" s="23" t="str">
        <x:v>creator + exact date + reported parameter fields + mode-stripped name</x:v>
      </x:c>
    </x:row>
    <x:row r="89">
      <x:c r="A89" s="17" t="str">
        <x:v>alibaba</x:v>
      </x:c>
      <x:c r="B89" s="31" t="n">
        <x:v>45951</x:v>
      </x:c>
      <x:c r="C89" s="17" t="str">
        <x:v>Yes</x:v>
      </x:c>
      <x:c r="D89" s="17" t="str">
        <x:v>Yes</x:v>
      </x:c>
      <x:c r="E89" s="102" t="n">
        <x:v>33.4</x:v>
      </x:c>
      <x:c r="F89" s="105" t="str">
        <x:v>Qwen3 VL 32B (Reasoning)</x:v>
      </x:c>
      <x:c r="G89" s="105" t="n">
        <x:v>17.9317412937176</x:v>
      </x:c>
      <x:c r="H89" s="105"/>
      <x:c r="I89" s="105" t="str">
        <x:v>Qwen3 VL 32B Instruct</x:v>
      </x:c>
      <x:c r="J89" s="105" t="n">
        <x:v>11.0616934986541</x:v>
      </x:c>
      <x:c r="K89" s="105"/>
      <x:c r="L89" s="105" t="n">
        <x:v>6.870047795063501</x:v>
      </x:c>
      <x:c r="M89" s="23" t="str">
        <x:v>No</x:v>
      </x:c>
      <x:c r="N89" s="23" t="str">
        <x:v>creator + exact date + reported parameter fields + mode-stripped name</x:v>
      </x:c>
    </x:row>
    <x:row r="90">
      <x:c r="A90" s="17" t="str">
        <x:v>alibaba</x:v>
      </x:c>
      <x:c r="B90" s="31" t="n">
        <x:v>46069</x:v>
      </x:c>
      <x:c r="C90" s="17" t="str">
        <x:v>Yes</x:v>
      </x:c>
      <x:c r="D90" s="17" t="str">
        <x:v>Yes</x:v>
      </x:c>
      <x:c r="E90" s="102" t="n">
        <x:v>397</x:v>
      </x:c>
      <x:c r="F90" s="105" t="str">
        <x:v>Qwen3.5 397B A17B (Reasoning)</x:v>
      </x:c>
      <x:c r="G90" s="105" t="n">
        <x:v>33.6817059499116</x:v>
      </x:c>
      <x:c r="H90" s="105" t="n">
        <x:v>17184.499605973375</x:v>
      </x:c>
      <x:c r="I90" s="105" t="str">
        <x:v>Qwen3.5 397B A17B (Non-reasoning)</x:v>
      </x:c>
      <x:c r="J90" s="105" t="n">
        <x:v>31.9771578903825</x:v>
      </x:c>
      <x:c r="K90" s="105"/>
      <x:c r="L90" s="105" t="n">
        <x:v>1.7045480595291025</x:v>
      </x:c>
      <x:c r="M90" s="23" t="str">
        <x:v>Yes</x:v>
      </x:c>
      <x:c r="N90" s="23" t="str">
        <x:v>creator + exact date + reported parameter fields + mode-stripped name</x:v>
      </x:c>
    </x:row>
    <x:row r="91">
      <x:c r="A91" s="17" t="str">
        <x:v>alibaba</x:v>
      </x:c>
      <x:c r="B91" s="31" t="n">
        <x:v>46077</x:v>
      </x:c>
      <x:c r="C91" s="17" t="str">
        <x:v>Yes</x:v>
      </x:c>
      <x:c r="D91" s="17" t="str">
        <x:v>Yes</x:v>
      </x:c>
      <x:c r="E91" s="102" t="n">
        <x:v>125</x:v>
      </x:c>
      <x:c r="F91" s="105" t="str">
        <x:v>Qwen3.5 122B A10B (Reasoning)</x:v>
      </x:c>
      <x:c r="G91" s="105" t="n">
        <x:v>32.2791462784081</x:v>
      </x:c>
      <x:c r="H91" s="105" t="n">
        <x:v>16966.3356867959</x:v>
      </x:c>
      <x:c r="I91" s="105" t="str">
        <x:v>Qwen3.5 122B A10B (Non-reasoning)</x:v>
      </x:c>
      <x:c r="J91" s="105" t="n">
        <x:v>27.5952535086828</x:v>
      </x:c>
      <x:c r="K91" s="105" t="n">
        <x:v>8969.439611339587</x:v>
      </x:c>
      <x:c r="L91" s="105" t="n">
        <x:v>4.6838927697253006</x:v>
      </x:c>
      <x:c r="M91" s="23" t="str">
        <x:v>Yes</x:v>
      </x:c>
      <x:c r="N91" s="23" t="str">
        <x:v>creator + exact date + reported parameter fields + mode-stripped name</x:v>
      </x:c>
    </x:row>
    <x:row r="92">
      <x:c r="A92" s="17" t="str">
        <x:v>alibaba</x:v>
      </x:c>
      <x:c r="B92" s="31" t="n">
        <x:v>46077</x:v>
      </x:c>
      <x:c r="C92" s="17" t="str">
        <x:v>Yes</x:v>
      </x:c>
      <x:c r="D92" s="17" t="str">
        <x:v>Yes</x:v>
      </x:c>
      <x:c r="E92" s="102" t="n">
        <x:v>27.8</x:v>
      </x:c>
      <x:c r="F92" s="105" t="str">
        <x:v>Qwen3.5 27B (Reasoning)</x:v>
      </x:c>
      <x:c r="G92" s="105" t="n">
        <x:v>33.7762211760604</x:v>
      </x:c>
      <x:c r="H92" s="105"/>
      <x:c r="I92" s="105" t="str">
        <x:v>Qwen3.5 27B (Non-reasoning)</x:v>
      </x:c>
      <x:c r="J92" s="105" t="n">
        <x:v>29.3113482123438</x:v>
      </x:c>
      <x:c r="K92" s="105"/>
      <x:c r="L92" s="105" t="n">
        <x:v>4.464872963716605</x:v>
      </x:c>
      <x:c r="M92" s="23" t="str">
        <x:v>Yes</x:v>
      </x:c>
      <x:c r="N92" s="23" t="str">
        <x:v>creator + exact date + reported parameter fields + mode-stripped name</x:v>
      </x:c>
    </x:row>
    <x:row r="93">
      <x:c r="A93" s="17" t="str">
        <x:v>alibaba</x:v>
      </x:c>
      <x:c r="B93" s="31" t="n">
        <x:v>46077</x:v>
      </x:c>
      <x:c r="C93" s="17" t="str">
        <x:v>Yes</x:v>
      </x:c>
      <x:c r="D93" s="17" t="str">
        <x:v>Yes</x:v>
      </x:c>
      <x:c r="E93" s="102" t="n">
        <x:v>36</x:v>
      </x:c>
      <x:c r="F93" s="105" t="str">
        <x:v>Qwen3.5 35B A3B (Reasoning)</x:v>
      </x:c>
      <x:c r="G93" s="105" t="n">
        <x:v>29.2597061896232</x:v>
      </x:c>
      <x:c r="H93" s="105"/>
      <x:c r="I93" s="105" t="str">
        <x:v>Qwen3.5 35B A3B (Non-reasoning)</x:v>
      </x:c>
      <x:c r="J93" s="105" t="n">
        <x:v>23.9929418023314</x:v>
      </x:c>
      <x:c r="K93" s="105" t="n">
        <x:v>12797.609245056306</x:v>
      </x:c>
      <x:c r="L93" s="105" t="n">
        <x:v>5.266764387291797</x:v>
      </x:c>
      <x:c r="M93" s="23" t="str">
        <x:v>Yes</x:v>
      </x:c>
      <x:c r="N93" s="23" t="str">
        <x:v>creator + exact date + reported parameter fields + mode-stripped name</x:v>
      </x:c>
    </x:row>
    <x:row r="94">
      <x:c r="A94" s="17" t="str">
        <x:v>alibaba</x:v>
      </x:c>
      <x:c r="B94" s="31" t="n">
        <x:v>46083</x:v>
      </x:c>
      <x:c r="C94" s="17" t="str">
        <x:v>Yes</x:v>
      </x:c>
      <x:c r="D94" s="17" t="str">
        <x:v>Yes</x:v>
      </x:c>
      <x:c r="E94" s="102" t="n">
        <x:v>0.873</x:v>
      </x:c>
      <x:c r="F94" s="105" t="str">
        <x:v>Qwen3.5 0.8B (Reasoning)</x:v>
      </x:c>
      <x:c r="G94" s="105" t="n">
        <x:v>5.46015730791743</x:v>
      </x:c>
      <x:c r="H94" s="105"/>
      <x:c r="I94" s="105" t="str">
        <x:v>Qwen3.5 0.8B (Non-reasoning)</x:v>
      </x:c>
      <x:c r="J94" s="105" t="n">
        <x:v>3.30936692514316</x:v>
      </x:c>
      <x:c r="K94" s="105" t="n">
        <x:v>40618.25269501645</x:v>
      </x:c>
      <x:c r="L94" s="105" t="n">
        <x:v>2.15079038277427</x:v>
      </x:c>
      <x:c r="M94" s="23" t="str">
        <x:v>Yes</x:v>
      </x:c>
      <x:c r="N94" s="23" t="str">
        <x:v>creator + exact date + reported parameter fields + mode-stripped name</x:v>
      </x:c>
    </x:row>
    <x:row r="95">
      <x:c r="A95" s="17" t="str">
        <x:v>alibaba</x:v>
      </x:c>
      <x:c r="B95" s="31" t="n">
        <x:v>46083</x:v>
      </x:c>
      <x:c r="C95" s="17" t="str">
        <x:v>Yes</x:v>
      </x:c>
      <x:c r="D95" s="17" t="str">
        <x:v>Yes</x:v>
      </x:c>
      <x:c r="E95" s="102" t="n">
        <x:v>2.27</x:v>
      </x:c>
      <x:c r="F95" s="105" t="str">
        <x:v>Qwen3.5 2B (Reasoning)</x:v>
      </x:c>
      <x:c r="G95" s="105" t="n">
        <x:v>7.63705250485793</x:v>
      </x:c>
      <x:c r="H95" s="105" t="n">
        <x:v>48179.98990666104</x:v>
      </x:c>
      <x:c r="I95" s="105" t="str">
        <x:v>Qwen3.5 2B (Non-reasoning)</x:v>
      </x:c>
      <x:c r="J95" s="105" t="n">
        <x:v>5.61973831305916</x:v>
      </x:c>
      <x:c r="K95" s="105" t="n">
        <x:v>46033.49482664962</x:v>
      </x:c>
      <x:c r="L95" s="105" t="n">
        <x:v>2.0173141917987705</x:v>
      </x:c>
      <x:c r="M95" s="23" t="str">
        <x:v>Yes</x:v>
      </x:c>
      <x:c r="N95" s="23" t="str">
        <x:v>creator + exact date + reported parameter fields + mode-stripped name</x:v>
      </x:c>
    </x:row>
    <x:row r="96">
      <x:c r="A96" s="17" t="str">
        <x:v>alibaba</x:v>
      </x:c>
      <x:c r="B96" s="31" t="n">
        <x:v>46083</x:v>
      </x:c>
      <x:c r="C96" s="17" t="str">
        <x:v>Yes</x:v>
      </x:c>
      <x:c r="D96" s="17" t="str">
        <x:v>Yes</x:v>
      </x:c>
      <x:c r="E96" s="102" t="n">
        <x:v>4.66</x:v>
      </x:c>
      <x:c r="F96" s="105" t="str">
        <x:v>Qwen3.5 4B (Reasoning)</x:v>
      </x:c>
      <x:c r="G96" s="105" t="n">
        <x:v>20.0869829315102</x:v>
      </x:c>
      <x:c r="H96" s="105"/>
      <x:c r="I96" s="105" t="str">
        <x:v>Qwen3.5 4B (Non-reasoning)</x:v>
      </x:c>
      <x:c r="J96" s="105" t="n">
        <x:v>16.0017918192586</x:v>
      </x:c>
      <x:c r="K96" s="105"/>
      <x:c r="L96" s="105" t="n">
        <x:v>4.0851911122516</x:v>
      </x:c>
      <x:c r="M96" s="23" t="str">
        <x:v>Yes</x:v>
      </x:c>
      <x:c r="N96" s="23" t="str">
        <x:v>creator + exact date + reported parameter fields + mode-stripped name</x:v>
      </x:c>
    </x:row>
    <x:row r="97">
      <x:c r="A97" s="17" t="str">
        <x:v>alibaba</x:v>
      </x:c>
      <x:c r="B97" s="31" t="n">
        <x:v>46083</x:v>
      </x:c>
      <x:c r="C97" s="17" t="str">
        <x:v>Yes</x:v>
      </x:c>
      <x:c r="D97" s="17" t="str">
        <x:v>Yes</x:v>
      </x:c>
      <x:c r="E97" s="102" t="n">
        <x:v>9.65</x:v>
      </x:c>
      <x:c r="F97" s="105" t="str">
        <x:v>Qwen3.5 9B (Reasoning)</x:v>
      </x:c>
      <x:c r="G97" s="105" t="n">
        <x:v>21.4379662021172</x:v>
      </x:c>
      <x:c r="H97" s="105" t="n">
        <x:v>32622.609783538945</x:v>
      </x:c>
      <x:c r="I97" s="105" t="str">
        <x:v>Qwen3.5 9B (Non-reasoning)</x:v>
      </x:c>
      <x:c r="J97" s="105" t="n">
        <x:v>20.3214868374395</x:v>
      </x:c>
      <x:c r="K97" s="105"/>
      <x:c r="L97" s="105" t="n">
        <x:v>1.1164793646776978</x:v>
      </x:c>
      <x:c r="M97" s="23" t="str">
        <x:v>Yes</x:v>
      </x:c>
      <x:c r="N97" s="23" t="str">
        <x:v>creator + exact date + reported parameter fields + mode-stripped name</x:v>
      </x:c>
    </x:row>
    <x:row r="98">
      <x:c r="A98" s="17" t="str">
        <x:v>alibaba</x:v>
      </x:c>
      <x:c r="B98" s="31" t="n">
        <x:v>46128</x:v>
      </x:c>
      <x:c r="C98" s="17" t="str">
        <x:v>Yes</x:v>
      </x:c>
      <x:c r="D98" s="17" t="str">
        <x:v>Yes</x:v>
      </x:c>
      <x:c r="E98" s="102" t="n">
        <x:v>36</x:v>
      </x:c>
      <x:c r="F98" s="105" t="str">
        <x:v>Qwen3.6 35B A3B (Reasoning)</x:v>
      </x:c>
      <x:c r="G98" s="105" t="n">
        <x:v>31.649611240178</x:v>
      </x:c>
      <x:c r="H98" s="105" t="n">
        <x:v>29719.130810850947</x:v>
      </x:c>
      <x:c r="I98" s="105" t="str">
        <x:v>Qwen3.6 35B A3B (Non-reasoning)</x:v>
      </x:c>
      <x:c r="J98" s="105" t="n">
        <x:v>24.1629373266649</x:v>
      </x:c>
      <x:c r="K98" s="105" t="n">
        <x:v>16948.929579899115</x:v>
      </x:c>
      <x:c r="L98" s="105" t="n">
        <x:v>7.486673913513101</x:v>
      </x:c>
      <x:c r="M98" s="23" t="str">
        <x:v>Yes</x:v>
      </x:c>
      <x:c r="N98" s="23" t="str">
        <x:v>creator + exact date + reported parameter fields + mode-stripped name</x:v>
      </x:c>
    </x:row>
    <x:row r="99">
      <x:c r="A99" s="17" t="str">
        <x:v>alibaba</x:v>
      </x:c>
      <x:c r="B99" s="31" t="n">
        <x:v>46134</x:v>
      </x:c>
      <x:c r="C99" s="17" t="str">
        <x:v>Yes</x:v>
      </x:c>
      <x:c r="D99" s="17" t="str">
        <x:v>Yes</x:v>
      </x:c>
      <x:c r="E99" s="102" t="n">
        <x:v>27.8</x:v>
      </x:c>
      <x:c r="F99" s="105" t="str">
        <x:v>Qwen3.6 27B (Reasoning)</x:v>
      </x:c>
      <x:c r="G99" s="105" t="n">
        <x:v>37.0516798775037</x:v>
      </x:c>
      <x:c r="H99" s="105" t="n">
        <x:v>28640.65456720617</x:v>
      </x:c>
      <x:c r="I99" s="105" t="str">
        <x:v>Qwen3.6 27B (Non-reasoning)</x:v>
      </x:c>
      <x:c r="J99" s="105" t="n">
        <x:v>30.4611236934534</x:v>
      </x:c>
      <x:c r="K99" s="105" t="n">
        <x:v>11743.804511465254</x:v>
      </x:c>
      <x:c r="L99" s="105" t="n">
        <x:v>6.590556184050303</x:v>
      </x:c>
      <x:c r="M99" s="23" t="str">
        <x:v>Yes</x:v>
      </x:c>
      <x:c r="N99" s="23" t="str">
        <x:v>creator + exact date + reported parameter fields + mode-stripped name</x:v>
      </x:c>
    </x:row>
    <x:row r="100">
      <x:c r="A100" s="17" t="str">
        <x:v>anthropic</x:v>
      </x:c>
      <x:c r="B100" s="31" t="n">
        <x:v>45712</x:v>
      </x:c>
      <x:c r="C100" s="17" t="str">
        <x:v>No</x:v>
      </x:c>
      <x:c r="D100" s="17" t="str">
        <x:v>No</x:v>
      </x:c>
      <x:c r="E100" s="102"/>
      <x:c r="F100" s="105" t="str">
        <x:v>Claude 3.7 Sonnet (Reasoning)</x:v>
      </x:c>
      <x:c r="G100" s="105" t="n">
        <x:v>27.0565712328265</x:v>
      </x:c>
      <x:c r="H100" s="105"/>
      <x:c r="I100" s="105" t="str">
        <x:v>Claude 3.7 Sonnet (Non-reasoning)</x:v>
      </x:c>
      <x:c r="J100" s="105" t="n">
        <x:v>23.5011034853609</x:v>
      </x:c>
      <x:c r="K100" s="105"/>
      <x:c r="L100" s="105" t="n">
        <x:v>3.555467747465599</x:v>
      </x:c>
      <x:c r="M100" s="23" t="str">
        <x:v>No</x:v>
      </x:c>
      <x:c r="N100" s="23" t="str">
        <x:v>creator + exact date + reported parameter fields + mode-stripped name</x:v>
      </x:c>
    </x:row>
    <x:row r="101">
      <x:c r="A101" s="17" t="str">
        <x:v>anthropic</x:v>
      </x:c>
      <x:c r="B101" s="31" t="n">
        <x:v>45799</x:v>
      </x:c>
      <x:c r="C101" s="17" t="str">
        <x:v>No</x:v>
      </x:c>
      <x:c r="D101" s="17" t="str">
        <x:v>No</x:v>
      </x:c>
      <x:c r="E101" s="102"/>
      <x:c r="F101" s="105" t="str">
        <x:v>Claude 4 Opus (Reasoning)</x:v>
      </x:c>
      <x:c r="G101" s="105" t="n">
        <x:v>30.974191</x:v>
      </x:c>
      <x:c r="H101" s="105"/>
      <x:c r="I101" s="105" t="str">
        <x:v>Claude 4 Opus (Non-reasoning)</x:v>
      </x:c>
      <x:c r="J101" s="105" t="n">
        <x:v>25.496059</x:v>
      </x:c>
      <x:c r="K101" s="105"/>
      <x:c r="L101" s="105" t="n">
        <x:v>5.478132000000002</x:v>
      </x:c>
      <x:c r="M101" s="23" t="str">
        <x:v>No</x:v>
      </x:c>
      <x:c r="N101" s="23" t="str">
        <x:v>creator + exact date + reported parameter fields + mode-stripped name</x:v>
      </x:c>
    </x:row>
    <x:row r="102">
      <x:c r="A102" s="17" t="str">
        <x:v>anthropic</x:v>
      </x:c>
      <x:c r="B102" s="31" t="n">
        <x:v>45799</x:v>
      </x:c>
      <x:c r="C102" s="17" t="str">
        <x:v>No</x:v>
      </x:c>
      <x:c r="D102" s="17" t="str">
        <x:v>No</x:v>
      </x:c>
      <x:c r="E102" s="102"/>
      <x:c r="F102" s="105" t="str">
        <x:v>Claude 4 Sonnet (Reasoning)</x:v>
      </x:c>
      <x:c r="G102" s="105" t="n">
        <x:v>28.9159672585524</x:v>
      </x:c>
      <x:c r="H102" s="105" t="n">
        <x:v>14702.902915951376</x:v>
      </x:c>
      <x:c r="I102" s="105" t="str">
        <x:v>Claude 4 Sonnet (Non-reasoning)</x:v>
      </x:c>
      <x:c r="J102" s="105" t="n">
        <x:v>25.493475986183</x:v>
      </x:c>
      <x:c r="K102" s="105"/>
      <x:c r="L102" s="105" t="n">
        <x:v>3.422491272369399</x:v>
      </x:c>
      <x:c r="M102" s="23" t="str">
        <x:v>No</x:v>
      </x:c>
      <x:c r="N102" s="23" t="str">
        <x:v>creator + exact date + reported parameter fields + mode-stripped name</x:v>
      </x:c>
    </x:row>
    <x:row r="103">
      <x:c r="A103" s="17" t="str">
        <x:v>anthropic</x:v>
      </x:c>
      <x:c r="B103" s="31" t="n">
        <x:v>45874</x:v>
      </x:c>
      <x:c r="C103" s="17" t="str">
        <x:v>No</x:v>
      </x:c>
      <x:c r="D103" s="17" t="str">
        <x:v>No</x:v>
      </x:c>
      <x:c r="E103" s="102"/>
      <x:c r="F103" s="105" t="str">
        <x:v>Claude 4.1 Opus (Reasoning)</x:v>
      </x:c>
      <x:c r="G103" s="105" t="n">
        <x:v>33.713257</x:v>
      </x:c>
      <x:c r="H103" s="105"/>
      <x:c r="I103" s="105" t="str">
        <x:v>Claude 4.1 Opus (Non-reasoning)</x:v>
      </x:c>
      <x:c r="J103" s="105" t="n">
        <x:v>28.235125</x:v>
      </x:c>
      <x:c r="K103" s="105"/>
      <x:c r="L103" s="105" t="n">
        <x:v>5.478131999999999</x:v>
      </x:c>
      <x:c r="M103" s="23" t="str">
        <x:v>No</x:v>
      </x:c>
      <x:c r="N103" s="23" t="str">
        <x:v>creator + exact date + reported parameter fields + mode-stripped name</x:v>
      </x:c>
    </x:row>
    <x:row r="104">
      <x:c r="A104" s="17" t="str">
        <x:v>anthropic</x:v>
      </x:c>
      <x:c r="B104" s="31" t="n">
        <x:v>45929</x:v>
      </x:c>
      <x:c r="C104" s="17" t="str">
        <x:v>No</x:v>
      </x:c>
      <x:c r="D104" s="17" t="str">
        <x:v>No</x:v>
      </x:c>
      <x:c r="E104" s="102"/>
      <x:c r="F104" s="105" t="str">
        <x:v>Claude 4.5 Sonnet (Reasoning)</x:v>
      </x:c>
      <x:c r="G104" s="105" t="n">
        <x:v>36.4198423016253</x:v>
      </x:c>
      <x:c r="H104" s="105" t="n">
        <x:v>15716.419373296281</x:v>
      </x:c>
      <x:c r="I104" s="105" t="str">
        <x:v>Claude 4.5 Sonnet (Non-reasoning)</x:v>
      </x:c>
      <x:c r="J104" s="105" t="n">
        <x:v>29.2784648035482</x:v>
      </x:c>
      <x:c r="K104" s="105"/>
      <x:c r="L104" s="105" t="n">
        <x:v>7.141377498077102</x:v>
      </x:c>
      <x:c r="M104" s="23" t="str">
        <x:v>No</x:v>
      </x:c>
      <x:c r="N104" s="23" t="str">
        <x:v>creator + exact date + reported parameter fields + mode-stripped name</x:v>
      </x:c>
    </x:row>
    <x:row r="105">
      <x:c r="A105" s="17" t="str">
        <x:v>anthropic</x:v>
      </x:c>
      <x:c r="B105" s="31" t="n">
        <x:v>45945</x:v>
      </x:c>
      <x:c r="C105" s="17" t="str">
        <x:v>No</x:v>
      </x:c>
      <x:c r="D105" s="17" t="str">
        <x:v>No</x:v>
      </x:c>
      <x:c r="E105" s="102"/>
      <x:c r="F105" s="105" t="str">
        <x:v>Claude 4.5 Haiku (Reasoning)</x:v>
      </x:c>
      <x:c r="G105" s="105" t="n">
        <x:v>29.5762345971708</x:v>
      </x:c>
      <x:c r="H105" s="105" t="n">
        <x:v>23537.492383311903</x:v>
      </x:c>
      <x:c r="I105" s="105" t="str">
        <x:v>Claude 4.5 Haiku (Non-reasoning)</x:v>
      </x:c>
      <x:c r="J105" s="105" t="n">
        <x:v>23.7142110280373</x:v>
      </x:c>
      <x:c r="K105" s="105"/>
      <x:c r="L105" s="105" t="n">
        <x:v>5.862023569133498</x:v>
      </x:c>
      <x:c r="M105" s="23" t="str">
        <x:v>No</x:v>
      </x:c>
      <x:c r="N105" s="23" t="str">
        <x:v>creator + exact date + reported parameter fields + mode-stripped name</x:v>
      </x:c>
    </x:row>
    <x:row r="106">
      <x:c r="A106" s="17" t="str">
        <x:v>anthropic</x:v>
      </x:c>
      <x:c r="B106" s="31" t="n">
        <x:v>45985</x:v>
      </x:c>
      <x:c r="C106" s="17" t="str">
        <x:v>No</x:v>
      </x:c>
      <x:c r="D106" s="17" t="str">
        <x:v>No</x:v>
      </x:c>
      <x:c r="E106" s="102"/>
      <x:c r="F106" s="105" t="str">
        <x:v>Claude Opus 4.5 (Reasoning)</x:v>
      </x:c>
      <x:c r="G106" s="105" t="n">
        <x:v>40.7682906593085</x:v>
      </x:c>
      <x:c r="H106" s="105"/>
      <x:c r="I106" s="105" t="str">
        <x:v>Claude Opus 4.5 (Non-reasoning)</x:v>
      </x:c>
      <x:c r="J106" s="105" t="n">
        <x:v>34.7090500288773</x:v>
      </x:c>
      <x:c r="K106" s="105"/>
      <x:c r="L106" s="105" t="n">
        <x:v>6.059240630431198</x:v>
      </x:c>
      <x:c r="M106" s="23" t="str">
        <x:v>No</x:v>
      </x:c>
      <x:c r="N106" s="23" t="str">
        <x:v>creator + exact date + reported parameter fields + mode-stripped name</x:v>
      </x:c>
    </x:row>
    <x:row r="107">
      <x:c r="A107" s="17" t="str">
        <x:v>anthropic</x:v>
      </x:c>
      <x:c r="B107" s="31" t="n">
        <x:v>46058</x:v>
      </x:c>
      <x:c r="C107" s="17" t="str">
        <x:v>No</x:v>
      </x:c>
      <x:c r="D107" s="17" t="str">
        <x:v>No</x:v>
      </x:c>
      <x:c r="E107" s="102"/>
      <x:c r="F107" s="105" t="str">
        <x:v>Claude Opus 4.6 (Adaptive Reasoning, Max Effort)</x:v>
      </x:c>
      <x:c r="G107" s="105" t="n">
        <x:v>43.7100998174865</x:v>
      </x:c>
      <x:c r="H107" s="105"/>
      <x:c r="I107" s="105" t="str">
        <x:v>Claude Opus 4.6 (Non-reasoning, High Effort)</x:v>
      </x:c>
      <x:c r="J107" s="105" t="n">
        <x:v>37.7863097917153</x:v>
      </x:c>
      <x:c r="K107" s="105"/>
      <x:c r="L107" s="105" t="n">
        <x:v>5.923790025771204</x:v>
      </x:c>
      <x:c r="M107" s="23" t="str">
        <x:v>No</x:v>
      </x:c>
      <x:c r="N107" s="23" t="str">
        <x:v>creator + exact date + reported parameter fields + mode-stripped name</x:v>
      </x:c>
    </x:row>
    <x:row r="108">
      <x:c r="A108" s="17" t="str">
        <x:v>anthropic</x:v>
      </x:c>
      <x:c r="B108" s="31" t="n">
        <x:v>46070</x:v>
      </x:c>
      <x:c r="C108" s="17" t="str">
        <x:v>No</x:v>
      </x:c>
      <x:c r="D108" s="17" t="str">
        <x:v>No</x:v>
      </x:c>
      <x:c r="E108" s="102"/>
      <x:c r="F108" s="105" t="str">
        <x:v>Claude Sonnet 4.6 (Adaptive Reasoning, Max Effort)</x:v>
      </x:c>
      <x:c r="G108" s="105" t="n">
        <x:v>47.2100024360452</x:v>
      </x:c>
      <x:c r="H108" s="105" t="n">
        <x:v>50346.050380470966</x:v>
      </x:c>
      <x:c r="I108" s="105" t="str">
        <x:v>Claude Sonnet 4.6 (Non-reasoning, High Effort)</x:v>
      </x:c>
      <x:c r="J108" s="105" t="n">
        <x:v>35.8903300959043</x:v>
      </x:c>
      <x:c r="K108" s="105"/>
      <x:c r="L108" s="105" t="n">
        <x:v>11.319672340140905</x:v>
      </x:c>
      <x:c r="M108" s="23" t="str">
        <x:v>No</x:v>
      </x:c>
      <x:c r="N108" s="23" t="str">
        <x:v>creator + exact date + reported parameter fields + mode-stripped name</x:v>
      </x:c>
    </x:row>
    <x:row r="109">
      <x:c r="A109" s="17" t="str">
        <x:v>anthropic</x:v>
      </x:c>
      <x:c r="B109" s="31" t="n">
        <x:v>46128</x:v>
      </x:c>
      <x:c r="C109" s="17" t="str">
        <x:v>No</x:v>
      </x:c>
      <x:c r="D109" s="17" t="str">
        <x:v>No</x:v>
      </x:c>
      <x:c r="E109" s="102"/>
      <x:c r="F109" s="105" t="str">
        <x:v>Claude Opus 4.7 (Adaptive Reasoning, Max Effort)</x:v>
      </x:c>
      <x:c r="G109" s="105" t="n">
        <x:v>53.5296569524586</x:v>
      </x:c>
      <x:c r="H109" s="105" t="n">
        <x:v>31466.196433904537</x:v>
      </x:c>
      <x:c r="I109" s="105" t="str">
        <x:v>Claude Opus 4.7 (Non-reasoning, High Effort)</x:v>
      </x:c>
      <x:c r="J109" s="105" t="n">
        <x:v>42.6803699085253</x:v>
      </x:c>
      <x:c r="K109" s="105"/>
      <x:c r="L109" s="105" t="n">
        <x:v>10.849287043933302</x:v>
      </x:c>
      <x:c r="M109" s="23" t="str">
        <x:v>No</x:v>
      </x:c>
      <x:c r="N109" s="23" t="str">
        <x:v>creator + exact date + reported parameter fields + mode-stripped name</x:v>
      </x:c>
    </x:row>
    <x:row r="110">
      <x:c r="A110" s="17" t="str">
        <x:v>anthropic</x:v>
      </x:c>
      <x:c r="B110" s="31" t="n">
        <x:v>46203</x:v>
      </x:c>
      <x:c r="C110" s="17" t="str">
        <x:v>No</x:v>
      </x:c>
      <x:c r="D110" s="17" t="str">
        <x:v>No</x:v>
      </x:c>
      <x:c r="E110" s="102"/>
      <x:c r="F110" s="105" t="str">
        <x:v>Claude Sonnet 5 (Adaptive Reasoning, Max Effort)</x:v>
      </x:c>
      <x:c r="G110" s="105" t="n">
        <x:v>53.3500026989169</x:v>
      </x:c>
      <x:c r="H110" s="105" t="n">
        <x:v>68735.70748622667</x:v>
      </x:c>
      <x:c r="I110" s="105" t="str">
        <x:v>Claude Sonnet 5 (Non-reasoning, High Effort)</x:v>
      </x:c>
      <x:c r="J110" s="105" t="n">
        <x:v>41.7305068119089</x:v>
      </x:c>
      <x:c r="K110" s="105" t="n">
        <x:v>9709.061334517113</x:v>
      </x:c>
      <x:c r="L110" s="105" t="n">
        <x:v>11.619495887008</x:v>
      </x:c>
      <x:c r="M110" s="23" t="str">
        <x:v>No</x:v>
      </x:c>
      <x:c r="N110" s="23" t="str">
        <x:v>creator + exact date + reported parameter fields + mode-stripped name</x:v>
      </x:c>
    </x:row>
    <x:row r="111">
      <x:c r="A111" s="17" t="str">
        <x:v>aws</x:v>
      </x:c>
      <x:c r="B111" s="31" t="n">
        <x:v>45959</x:v>
      </x:c>
      <x:c r="C111" s="17" t="str">
        <x:v>No</x:v>
      </x:c>
      <x:c r="D111" s="17" t="str">
        <x:v>No</x:v>
      </x:c>
      <x:c r="E111" s="102"/>
      <x:c r="F111" s="105" t="str">
        <x:v>Nova 2.0 Lite (medium)</x:v>
      </x:c>
      <x:c r="G111" s="105" t="n">
        <x:v>19</x:v>
      </x:c>
      <x:c r="H111" s="105"/>
      <x:c r="I111" s="105" t="str">
        <x:v>Nova 2.0 Lite (Non-reasoning)</x:v>
      </x:c>
      <x:c r="J111" s="105" t="n">
        <x:v>11.8280648543817</x:v>
      </x:c>
      <x:c r="K111" s="105"/>
      <x:c r="L111" s="105" t="n">
        <x:v>7.171935145618299</x:v>
      </x:c>
      <x:c r="M111" s="23" t="str">
        <x:v>No</x:v>
      </x:c>
      <x:c r="N111" s="23" t="str">
        <x:v>creator + exact date + reported parameter fields + mode-stripped name</x:v>
      </x:c>
    </x:row>
    <x:row r="112">
      <x:c r="A112" s="17" t="str">
        <x:v>aws</x:v>
      </x:c>
      <x:c r="B112" s="31" t="n">
        <x:v>45987</x:v>
      </x:c>
      <x:c r="C112" s="17" t="str">
        <x:v>No</x:v>
      </x:c>
      <x:c r="D112" s="17" t="str">
        <x:v>No</x:v>
      </x:c>
      <x:c r="E112" s="102"/>
      <x:c r="F112" s="105" t="str">
        <x:v>Nova 2.0 Omni (medium)</x:v>
      </x:c>
      <x:c r="G112" s="105" t="n">
        <x:v>20.9461390553675</x:v>
      </x:c>
      <x:c r="H112" s="105"/>
      <x:c r="I112" s="105" t="str">
        <x:v>Nova 2.0 Omni (Non-reasoning)</x:v>
      </x:c>
      <x:c r="J112" s="105" t="n">
        <x:v>10.5315794151064</x:v>
      </x:c>
      <x:c r="K112" s="105"/>
      <x:c r="L112" s="105" t="n">
        <x:v>10.4145596402611</x:v>
      </x:c>
      <x:c r="M112" s="23" t="str">
        <x:v>No</x:v>
      </x:c>
      <x:c r="N112" s="23" t="str">
        <x:v>creator + exact date + reported parameter fields + mode-stripped name</x:v>
      </x:c>
    </x:row>
    <x:row r="113">
      <x:c r="A113" s="17" t="str">
        <x:v>aws</x:v>
      </x:c>
      <x:c r="B113" s="31" t="n">
        <x:v>45988</x:v>
      </x:c>
      <x:c r="C113" s="17" t="str">
        <x:v>No</x:v>
      </x:c>
      <x:c r="D113" s="17" t="str">
        <x:v>No</x:v>
      </x:c>
      <x:c r="E113" s="102"/>
      <x:c r="F113" s="105" t="str">
        <x:v>Nova 2.0 Pro Preview (medium)</x:v>
      </x:c>
      <x:c r="G113" s="105" t="n">
        <x:v>21.7654780663193</x:v>
      </x:c>
      <x:c r="H113" s="105" t="n">
        <x:v>11652.860286226254</x:v>
      </x:c>
      <x:c r="I113" s="105" t="str">
        <x:v>Nova 2.0 Pro Preview (Non-reasoning)</x:v>
      </x:c>
      <x:c r="J113" s="105" t="n">
        <x:v>14.3557330595446</x:v>
      </x:c>
      <x:c r="K113" s="105" t="n">
        <x:v>3631.1773890567592</x:v>
      </x:c>
      <x:c r="L113" s="105" t="n">
        <x:v>7.409745006774701</x:v>
      </x:c>
      <x:c r="M113" s="23" t="str">
        <x:v>No</x:v>
      </x:c>
      <x:c r="N113" s="23" t="str">
        <x:v>creator + exact date + reported parameter fields + mode-stripped name</x:v>
      </x:c>
    </x:row>
    <x:row r="114">
      <x:c r="A114" s="17" t="str">
        <x:v>deepseek</x:v>
      </x:c>
      <x:c r="B114" s="31" t="n">
        <x:v>45890</x:v>
      </x:c>
      <x:c r="C114" s="17" t="str">
        <x:v>Yes</x:v>
      </x:c>
      <x:c r="D114" s="17" t="str">
        <x:v>Yes</x:v>
      </x:c>
      <x:c r="E114" s="102" t="n">
        <x:v>685</x:v>
      </x:c>
      <x:c r="F114" s="105" t="str">
        <x:v>DeepSeek V3.1 (Reasoning)</x:v>
      </x:c>
      <x:c r="G114" s="105" t="n">
        <x:v>20.6672293074799</x:v>
      </x:c>
      <x:c r="H114" s="105"/>
      <x:c r="I114" s="105" t="str">
        <x:v>DeepSeek V3.1 (Non-reasoning)</x:v>
      </x:c>
      <x:c r="J114" s="105" t="n">
        <x:v>21.0458273828992</x:v>
      </x:c>
      <x:c r="K114" s="105"/>
      <x:c r="L114" s="105" t="n">
        <x:v>-0.37859807541930124</x:v>
      </x:c>
      <x:c r="M114" s="23" t="str">
        <x:v>Yes</x:v>
      </x:c>
      <x:c r="N114" s="23" t="str">
        <x:v>creator + exact date + reported parameter fields + mode-stripped name</x:v>
      </x:c>
    </x:row>
    <x:row r="115">
      <x:c r="A115" s="17" t="str">
        <x:v>deepseek</x:v>
      </x:c>
      <x:c r="B115" s="31" t="n">
        <x:v>45922</x:v>
      </x:c>
      <x:c r="C115" s="17" t="str">
        <x:v>Yes</x:v>
      </x:c>
      <x:c r="D115" s="17" t="str">
        <x:v>Yes</x:v>
      </x:c>
      <x:c r="E115" s="102" t="n">
        <x:v>685</x:v>
      </x:c>
      <x:c r="F115" s="105" t="str">
        <x:v>DeepSeek V3.1 Terminus (Reasoning)</x:v>
      </x:c>
      <x:c r="G115" s="105" t="n">
        <x:v>30.4351098355133</x:v>
      </x:c>
      <x:c r="H115" s="105"/>
      <x:c r="I115" s="105" t="str">
        <x:v>DeepSeek V3.1 Terminus (Non-reasoning)</x:v>
      </x:c>
      <x:c r="J115" s="105" t="n">
        <x:v>21.405783902167</x:v>
      </x:c>
      <x:c r="K115" s="105"/>
      <x:c r="L115" s="105" t="n">
        <x:v>9.0293259333463</x:v>
      </x:c>
      <x:c r="M115" s="23" t="str">
        <x:v>Yes</x:v>
      </x:c>
      <x:c r="N115" s="23" t="str">
        <x:v>creator + exact date + reported parameter fields + mode-stripped name</x:v>
      </x:c>
    </x:row>
    <x:row r="116">
      <x:c r="A116" s="17" t="str">
        <x:v>deepseek</x:v>
      </x:c>
      <x:c r="B116" s="31" t="n">
        <x:v>45929</x:v>
      </x:c>
      <x:c r="C116" s="17" t="str">
        <x:v>Yes</x:v>
      </x:c>
      <x:c r="D116" s="17" t="str">
        <x:v>Yes</x:v>
      </x:c>
      <x:c r="E116" s="102" t="n">
        <x:v>685</x:v>
      </x:c>
      <x:c r="F116" s="105" t="str">
        <x:v>DeepSeek V3.2 Exp (Reasoning)</x:v>
      </x:c>
      <x:c r="G116" s="105" t="n">
        <x:v>25.4456286220356</x:v>
      </x:c>
      <x:c r="H116" s="105"/>
      <x:c r="I116" s="105" t="str">
        <x:v>DeepSeek V3.2 Exp (Non-reasoning)</x:v>
      </x:c>
      <x:c r="J116" s="105" t="n">
        <x:v>21.3296698546181</x:v>
      </x:c>
      <x:c r="K116" s="105"/>
      <x:c r="L116" s="105" t="n">
        <x:v>4.115958767417499</x:v>
      </x:c>
      <x:c r="M116" s="23" t="str">
        <x:v>Yes</x:v>
      </x:c>
      <x:c r="N116" s="23" t="str">
        <x:v>creator + exact date + reported parameter fields + mode-stripped name</x:v>
      </x:c>
    </x:row>
    <x:row r="117">
      <x:c r="A117" s="17" t="str">
        <x:v>deepseek</x:v>
      </x:c>
      <x:c r="B117" s="31" t="n">
        <x:v>45992</x:v>
      </x:c>
      <x:c r="C117" s="17" t="str">
        <x:v>Yes</x:v>
      </x:c>
      <x:c r="D117" s="17" t="str">
        <x:v>Yes</x:v>
      </x:c>
      <x:c r="E117" s="102" t="n">
        <x:v>685</x:v>
      </x:c>
      <x:c r="F117" s="105" t="str">
        <x:v>DeepSeek V3.2 (Reasoning)</x:v>
      </x:c>
      <x:c r="G117" s="105" t="n">
        <x:v>32.039941106813</x:v>
      </x:c>
      <x:c r="H117" s="105" t="n">
        <x:v>15364.128089206486</x:v>
      </x:c>
      <x:c r="I117" s="105" t="str">
        <x:v>DeepSeek V3.2 (Non-reasoning)</x:v>
      </x:c>
      <x:c r="J117" s="105" t="n">
        <x:v>24.6607146015067</x:v>
      </x:c>
      <x:c r="K117" s="105"/>
      <x:c r="L117" s="105" t="n">
        <x:v>7.3792265053062955</x:v>
      </x:c>
      <x:c r="M117" s="23" t="str">
        <x:v>Yes</x:v>
      </x:c>
      <x:c r="N117" s="23" t="str">
        <x:v>creator + exact date + reported parameter fields + mode-stripped name</x:v>
      </x:c>
    </x:row>
    <x:row r="118">
      <x:c r="A118" s="17" t="str">
        <x:v>deepseek</x:v>
      </x:c>
      <x:c r="B118" s="31" t="n">
        <x:v>46136</x:v>
      </x:c>
      <x:c r="C118" s="17" t="str">
        <x:v>Yes</x:v>
      </x:c>
      <x:c r="D118" s="17" t="str">
        <x:v>Yes</x:v>
      </x:c>
      <x:c r="E118" s="102" t="n">
        <x:v>1600</x:v>
      </x:c>
      <x:c r="F118" s="105" t="str">
        <x:v>DeepSeek V4 Pro (Reasoning, Max Effort)</x:v>
      </x:c>
      <x:c r="G118" s="105" t="n">
        <x:v>44.2735554261611</x:v>
      </x:c>
      <x:c r="H118" s="105" t="n">
        <x:v>36962.620405911206</x:v>
      </x:c>
      <x:c r="I118" s="105" t="str">
        <x:v>DeepSeek V4 Pro (Non-reasoning)</x:v>
      </x:c>
      <x:c r="J118" s="105" t="n">
        <x:v>31.2165231140661</x:v>
      </x:c>
      <x:c r="K118" s="105"/>
      <x:c r="L118" s="105" t="n">
        <x:v>13.057032312095004</x:v>
      </x:c>
      <x:c r="M118" s="23" t="str">
        <x:v>Yes</x:v>
      </x:c>
      <x:c r="N118" s="23" t="str">
        <x:v>creator + exact date + reported parameter fields + mode-stripped name</x:v>
      </x:c>
    </x:row>
    <x:row r="119">
      <x:c r="A119" s="17" t="str">
        <x:v>deepseek</x:v>
      </x:c>
      <x:c r="B119" s="31" t="n">
        <x:v>46136</x:v>
      </x:c>
      <x:c r="C119" s="17" t="str">
        <x:v>Yes</x:v>
      </x:c>
      <x:c r="D119" s="17" t="str">
        <x:v>Yes</x:v>
      </x:c>
      <x:c r="E119" s="102" t="n">
        <x:v>284</x:v>
      </x:c>
      <x:c r="F119" s="105" t="str">
        <x:v>DeepSeek V4 Flash (Reasoning, Max Effort)</x:v>
      </x:c>
      <x:c r="G119" s="105" t="n">
        <x:v>40.2825017625236</x:v>
      </x:c>
      <x:c r="H119" s="105" t="n">
        <x:v>45276.566290890354</x:v>
      </x:c>
      <x:c r="I119" s="105" t="str">
        <x:v>DeepSeek V4 Flash (Non-reasoning)</x:v>
      </x:c>
      <x:c r="J119" s="105" t="n">
        <x:v>28.6543889065956</x:v>
      </x:c>
      <x:c r="K119" s="105"/>
      <x:c r="L119" s="105" t="n">
        <x:v>11.628112855928002</x:v>
      </x:c>
      <x:c r="M119" s="23" t="str">
        <x:v>Yes</x:v>
      </x:c>
      <x:c r="N119" s="23" t="str">
        <x:v>creator + exact date + reported parameter fields + mode-stripped name</x:v>
      </x:c>
    </x:row>
    <x:row r="120">
      <x:c r="A120" s="17" t="str">
        <x:v>google</x:v>
      </x:c>
      <x:c r="B120" s="31" t="n">
        <x:v>45764</x:v>
      </x:c>
      <x:c r="C120" s="17" t="str">
        <x:v>No</x:v>
      </x:c>
      <x:c r="D120" s="17" t="str">
        <x:v>No</x:v>
      </x:c>
      <x:c r="E120" s="102"/>
      <x:c r="F120" s="105" t="str">
        <x:v>Gemini 2.5 Flash Preview (Reasoning)</x:v>
      </x:c>
      <x:c r="G120" s="105" t="n">
        <x:v>17.546226423443</x:v>
      </x:c>
      <x:c r="H120" s="105"/>
      <x:c r="I120" s="105" t="str">
        <x:v>Gemini 2.5 Flash Preview (Non-reasoning)</x:v>
      </x:c>
      <x:c r="J120" s="105" t="n">
        <x:v>11.6590195068186</x:v>
      </x:c>
      <x:c r="K120" s="105"/>
      <x:c r="L120" s="105" t="n">
        <x:v>5.8872069166243985</x:v>
      </x:c>
      <x:c r="M120" s="23" t="str">
        <x:v>No</x:v>
      </x:c>
      <x:c r="N120" s="23" t="str">
        <x:v>creator + exact date + reported parameter fields + mode-stripped name</x:v>
      </x:c>
    </x:row>
    <x:row r="121">
      <x:c r="A121" s="17" t="str">
        <x:v>google</x:v>
      </x:c>
      <x:c r="B121" s="31" t="n">
        <x:v>45797</x:v>
      </x:c>
      <x:c r="C121" s="17" t="str">
        <x:v>No</x:v>
      </x:c>
      <x:c r="D121" s="17" t="str">
        <x:v>No</x:v>
      </x:c>
      <x:c r="E121" s="102"/>
      <x:c r="F121" s="105" t="str">
        <x:v>Gemini 2.5 Flash (Reasoning)</x:v>
      </x:c>
      <x:c r="G121" s="105" t="n">
        <x:v>20.0556840144468</x:v>
      </x:c>
      <x:c r="H121" s="105"/>
      <x:c r="I121" s="105" t="str">
        <x:v>Gemini 2.5 Flash (Non-reasoning)</x:v>
      </x:c>
      <x:c r="J121" s="105" t="n">
        <x:v>14.1414305953082</x:v>
      </x:c>
      <x:c r="K121" s="105"/>
      <x:c r="L121" s="105" t="n">
        <x:v>5.9142534191386</x:v>
      </x:c>
      <x:c r="M121" s="23" t="str">
        <x:v>No</x:v>
      </x:c>
      <x:c r="N121" s="23" t="str">
        <x:v>creator + exact date + reported parameter fields + mode-stripped name</x:v>
      </x:c>
    </x:row>
    <x:row r="122">
      <x:c r="A122" s="17" t="str">
        <x:v>google</x:v>
      </x:c>
      <x:c r="B122" s="31" t="n">
        <x:v>45825</x:v>
      </x:c>
      <x:c r="C122" s="17" t="str">
        <x:v>No</x:v>
      </x:c>
      <x:c r="D122" s="17" t="str">
        <x:v>No</x:v>
      </x:c>
      <x:c r="E122" s="102"/>
      <x:c r="F122" s="105" t="str">
        <x:v>Gemini 2.5 Flash-Lite (Reasoning)</x:v>
      </x:c>
      <x:c r="G122" s="105" t="n">
        <x:v>11.4121014311073</x:v>
      </x:c>
      <x:c r="H122" s="105"/>
      <x:c r="I122" s="105" t="str">
        <x:v>Gemini 2.5 Flash-Lite (Non-reasoning)</x:v>
      </x:c>
      <x:c r="J122" s="105" t="n">
        <x:v>6.9246711423375</x:v>
      </x:c>
      <x:c r="K122" s="105"/>
      <x:c r="L122" s="105" t="n">
        <x:v>4.487430288769801</x:v>
      </x:c>
      <x:c r="M122" s="23" t="str">
        <x:v>No</x:v>
      </x:c>
      <x:c r="N122" s="23" t="str">
        <x:v>creator + exact date + reported parameter fields + mode-stripped name</x:v>
      </x:c>
    </x:row>
    <x:row r="123">
      <x:c r="A123" s="17" t="str">
        <x:v>google</x:v>
      </x:c>
      <x:c r="B123" s="31" t="n">
        <x:v>45925</x:v>
      </x:c>
      <x:c r="C123" s="17" t="str">
        <x:v>No</x:v>
      </x:c>
      <x:c r="D123" s="17" t="str">
        <x:v>No</x:v>
      </x:c>
      <x:c r="E123" s="102"/>
      <x:c r="F123" s="105" t="str">
        <x:v>Gemini 2.5 Flash Preview (Sep '25) (Reasoning)</x:v>
      </x:c>
      <x:c r="G123" s="105" t="n">
        <x:v>23.7992715888472</x:v>
      </x:c>
      <x:c r="H123" s="105"/>
      <x:c r="I123" s="105" t="str">
        <x:v>Gemini 2.5 Flash Preview (Sep '25) (Non-reasoning)</x:v>
      </x:c>
      <x:c r="J123" s="105" t="n">
        <x:v>18.8276622044101</x:v>
      </x:c>
      <x:c r="K123" s="105"/>
      <x:c r="L123" s="105" t="n">
        <x:v>4.971609384437102</x:v>
      </x:c>
      <x:c r="M123" s="23" t="str">
        <x:v>No</x:v>
      </x:c>
      <x:c r="N123" s="23" t="str">
        <x:v>creator + exact date + reported parameter fields + mode-stripped name</x:v>
      </x:c>
    </x:row>
    <x:row r="124">
      <x:c r="A124" s="17" t="str">
        <x:v>google</x:v>
      </x:c>
      <x:c r="B124" s="31" t="n">
        <x:v>46008</x:v>
      </x:c>
      <x:c r="C124" s="17" t="str">
        <x:v>No</x:v>
      </x:c>
      <x:c r="D124" s="17" t="str">
        <x:v>No</x:v>
      </x:c>
      <x:c r="E124" s="102"/>
      <x:c r="F124" s="105" t="str">
        <x:v>Gemini 3 Flash Preview (Reasoning)</x:v>
      </x:c>
      <x:c r="G124" s="105" t="n">
        <x:v>37.7570171800261</x:v>
      </x:c>
      <x:c r="H124" s="105"/>
      <x:c r="I124" s="105" t="str">
        <x:v>Gemini 3 Flash Preview (Non-reasoning)</x:v>
      </x:c>
      <x:c r="J124" s="105" t="n">
        <x:v>27.3658027669851</x:v>
      </x:c>
      <x:c r="K124" s="105"/>
      <x:c r="L124" s="105" t="n">
        <x:v>10.391214413040995</x:v>
      </x:c>
      <x:c r="M124" s="23" t="str">
        <x:v>No</x:v>
      </x:c>
      <x:c r="N124" s="23" t="str">
        <x:v>creator + exact date + reported parameter fields + mode-stripped name</x:v>
      </x:c>
    </x:row>
    <x:row r="125">
      <x:c r="A125" s="17" t="str">
        <x:v>google</x:v>
      </x:c>
      <x:c r="B125" s="31" t="n">
        <x:v>46114</x:v>
      </x:c>
      <x:c r="C125" s="17" t="str">
        <x:v>Yes</x:v>
      </x:c>
      <x:c r="D125" s="17" t="str">
        <x:v>Yes</x:v>
      </x:c>
      <x:c r="E125" s="102" t="n">
        <x:v>25.2</x:v>
      </x:c>
      <x:c r="F125" s="105" t="str">
        <x:v>Gemma 4 26B A4B (Reasoning)</x:v>
      </x:c>
      <x:c r="G125" s="105" t="n">
        <x:v>25.6946061195095</x:v>
      </x:c>
      <x:c r="H125" s="105" t="n">
        <x:v>20282.671846771198</x:v>
      </x:c>
      <x:c r="I125" s="105" t="str">
        <x:v>Gemma 4 26B A4B (Non-reasoning)</x:v>
      </x:c>
      <x:c r="J125" s="105" t="n">
        <x:v>20.0962469238736</x:v>
      </x:c>
      <x:c r="K125" s="105"/>
      <x:c r="L125" s="105" t="n">
        <x:v>5.598359195635901</x:v>
      </x:c>
      <x:c r="M125" s="23" t="str">
        <x:v>Yes</x:v>
      </x:c>
      <x:c r="N125" s="23" t="str">
        <x:v>creator + exact date + reported parameter fields + mode-stripped name</x:v>
      </x:c>
    </x:row>
    <x:row r="126">
      <x:c r="A126" s="17" t="str">
        <x:v>google</x:v>
      </x:c>
      <x:c r="B126" s="31" t="n">
        <x:v>46114</x:v>
      </x:c>
      <x:c r="C126" s="17" t="str">
        <x:v>Yes</x:v>
      </x:c>
      <x:c r="D126" s="17" t="str">
        <x:v>Yes</x:v>
      </x:c>
      <x:c r="E126" s="102" t="n">
        <x:v>30.7</x:v>
      </x:c>
      <x:c r="F126" s="105" t="str">
        <x:v>Gemma 4 31B (Reasoning)</x:v>
      </x:c>
      <x:c r="G126" s="105" t="n">
        <x:v>29.3542081371995</x:v>
      </x:c>
      <x:c r="H126" s="105" t="n">
        <x:v>11963.018702339323</x:v>
      </x:c>
      <x:c r="I126" s="105" t="str">
        <x:v>Gemma 4 31B (Non-reasoning)</x:v>
      </x:c>
      <x:c r="J126" s="105" t="n">
        <x:v>21.7687676184792</x:v>
      </x:c>
      <x:c r="K126" s="105" t="n">
        <x:v>4536.779000923613</x:v>
      </x:c>
      <x:c r="L126" s="105" t="n">
        <x:v>7.585440518720301</x:v>
      </x:c>
      <x:c r="M126" s="23" t="str">
        <x:v>No</x:v>
      </x:c>
      <x:c r="N126" s="23" t="str">
        <x:v>creator + exact date + reported parameter fields + mode-stripped name</x:v>
      </x:c>
    </x:row>
    <x:row r="127">
      <x:c r="A127" s="17" t="str">
        <x:v>google</x:v>
      </x:c>
      <x:c r="B127" s="31" t="n">
        <x:v>46114</x:v>
      </x:c>
      <x:c r="C127" s="17" t="str">
        <x:v>Yes</x:v>
      </x:c>
      <x:c r="D127" s="17" t="str">
        <x:v>Yes</x:v>
      </x:c>
      <x:c r="E127" s="102" t="n">
        <x:v>5.1</x:v>
      </x:c>
      <x:c r="F127" s="105" t="str">
        <x:v>Gemma 4 E2B (Reasoning)</x:v>
      </x:c>
      <x:c r="G127" s="105" t="n">
        <x:v>9.6638013311931</x:v>
      </x:c>
      <x:c r="H127" s="105" t="n">
        <x:v>8289.642312374537</x:v>
      </x:c>
      <x:c r="I127" s="105" t="str">
        <x:v>Gemma 4 E2B (Non-reasoning)</x:v>
      </x:c>
      <x:c r="J127" s="105" t="n">
        <x:v>6.41204916222767</x:v>
      </x:c>
      <x:c r="K127" s="105"/>
      <x:c r="L127" s="105" t="n">
        <x:v>3.2517521689654307</x:v>
      </x:c>
      <x:c r="M127" s="23" t="str">
        <x:v>Yes</x:v>
      </x:c>
      <x:c r="N127" s="23" t="str">
        <x:v>creator + exact date + reported parameter fields + mode-stripped name</x:v>
      </x:c>
    </x:row>
    <x:row r="128">
      <x:c r="A128" s="17" t="str">
        <x:v>google</x:v>
      </x:c>
      <x:c r="B128" s="31" t="n">
        <x:v>46115</x:v>
      </x:c>
      <x:c r="C128" s="17" t="str">
        <x:v>Yes</x:v>
      </x:c>
      <x:c r="D128" s="17" t="str">
        <x:v>Yes</x:v>
      </x:c>
      <x:c r="E128" s="102" t="n">
        <x:v>8</x:v>
      </x:c>
      <x:c r="F128" s="105" t="str">
        <x:v>Gemma 4 E4B (Reasoning)</x:v>
      </x:c>
      <x:c r="G128" s="105" t="n">
        <x:v>12.2105753460896</x:v>
      </x:c>
      <x:c r="H128" s="105" t="n">
        <x:v>7452.654858295207</x:v>
      </x:c>
      <x:c r="I128" s="105" t="str">
        <x:v>Gemma 4 E4B (Non-reasoning)</x:v>
      </x:c>
      <x:c r="J128" s="105" t="n">
        <x:v>8.91000586095088</x:v>
      </x:c>
      <x:c r="K128" s="105"/>
      <x:c r="L128" s="105" t="n">
        <x:v>3.3005694851387197</x:v>
      </x:c>
      <x:c r="M128" s="23" t="str">
        <x:v>Yes</x:v>
      </x:c>
      <x:c r="N128" s="23" t="str">
        <x:v>creator + exact date + reported parameter fields + mode-stripped name</x:v>
      </x:c>
    </x:row>
    <x:row r="129">
      <x:c r="A129" s="17" t="str">
        <x:v>google</x:v>
      </x:c>
      <x:c r="B129" s="31" t="n">
        <x:v>46161</x:v>
      </x:c>
      <x:c r="C129" s="17" t="str">
        <x:v>No</x:v>
      </x:c>
      <x:c r="D129" s="17" t="str">
        <x:v>No</x:v>
      </x:c>
      <x:c r="E129" s="102"/>
      <x:c r="F129" s="105" t="str">
        <x:v>Gemini 3.5 Flash (high)</x:v>
      </x:c>
      <x:c r="G129" s="105" t="n">
        <x:v>50.2034858842254</x:v>
      </x:c>
      <x:c r="H129" s="105" t="n">
        <x:v>27733.34325932782</x:v>
      </x:c>
      <x:c r="I129" s="105" t="str">
        <x:v>Gemini 3.5 Flash (minimal)</x:v>
      </x:c>
      <x:c r="J129" s="105" t="n">
        <x:v>34.9100646142368</x:v>
      </x:c>
      <x:c r="K129" s="105"/>
      <x:c r="L129" s="105" t="n">
        <x:v>15.293421269988599</x:v>
      </x:c>
      <x:c r="M129" s="23" t="str">
        <x:v>No</x:v>
      </x:c>
      <x:c r="N129" s="23" t="str">
        <x:v>creator + exact date + reported parameter fields + mode-stripped name</x:v>
      </x:c>
    </x:row>
    <x:row r="130">
      <x:c r="A130" s="17" t="str">
        <x:v>google</x:v>
      </x:c>
      <x:c r="B130" s="31" t="n">
        <x:v>46176</x:v>
      </x:c>
      <x:c r="C130" s="17" t="str">
        <x:v>Yes</x:v>
      </x:c>
      <x:c r="D130" s="17" t="str">
        <x:v>Yes</x:v>
      </x:c>
      <x:c r="E130" s="102" t="n">
        <x:v>12</x:v>
      </x:c>
      <x:c r="F130" s="105" t="str">
        <x:v>Gemma 4 12B (Reasoning)</x:v>
      </x:c>
      <x:c r="G130" s="105" t="n">
        <x:v>21.8120350469213</x:v>
      </x:c>
      <x:c r="H130" s="105" t="n">
        <x:v>24155.473933859023</x:v>
      </x:c>
      <x:c r="I130" s="105" t="str">
        <x:v>Gemma 4 12B (Non-reasoning)</x:v>
      </x:c>
      <x:c r="J130" s="105" t="n">
        <x:v>13.1855379056532</x:v>
      </x:c>
      <x:c r="K130" s="105"/>
      <x:c r="L130" s="105" t="n">
        <x:v>8.626497141268098</x:v>
      </x:c>
      <x:c r="M130" s="23" t="str">
        <x:v>Yes</x:v>
      </x:c>
      <x:c r="N130" s="23" t="str">
        <x:v>creator + exact date + reported parameter fields + mode-stripped name</x:v>
      </x:c>
    </x:row>
    <x:row r="131">
      <x:c r="A131" s="17" t="str">
        <x:v>kimi</x:v>
      </x:c>
      <x:c r="B131" s="31" t="n">
        <x:v>46049</x:v>
      </x:c>
      <x:c r="C131" s="17" t="str">
        <x:v>Yes</x:v>
      </x:c>
      <x:c r="D131" s="17" t="str">
        <x:v>Yes</x:v>
      </x:c>
      <x:c r="E131" s="102" t="n">
        <x:v>1040</x:v>
      </x:c>
      <x:c r="F131" s="105" t="str">
        <x:v>Kimi K2.5 (Reasoning)</x:v>
      </x:c>
      <x:c r="G131" s="105" t="n">
        <x:v>35.372583556797</x:v>
      </x:c>
      <x:c r="H131" s="105" t="n">
        <x:v>13916.149442693695</x:v>
      </x:c>
      <x:c r="I131" s="105" t="str">
        <x:v>Kimi K2.5 (Non-reasoning)</x:v>
      </x:c>
      <x:c r="J131" s="105" t="n">
        <x:v>29.3987116992674</x:v>
      </x:c>
      <x:c r="K131" s="105"/>
      <x:c r="L131" s="105" t="n">
        <x:v>5.973871857529598</x:v>
      </x:c>
      <x:c r="M131" s="23" t="str">
        <x:v>Yes</x:v>
      </x:c>
      <x:c r="N131" s="23" t="str">
        <x:v>creator + exact date + reported parameter fields + mode-stripped name</x:v>
      </x:c>
    </x:row>
    <x:row r="132">
      <x:c r="A132" s="17" t="str">
        <x:v>kimi</x:v>
      </x:c>
      <x:c r="B132" s="31" t="n">
        <x:v>46132</x:v>
      </x:c>
      <x:c r="C132" s="17" t="str">
        <x:v>Yes</x:v>
      </x:c>
      <x:c r="D132" s="17" t="str">
        <x:v>Yes</x:v>
      </x:c>
      <x:c r="E132" s="102" t="n">
        <x:v>1040</x:v>
      </x:c>
      <x:c r="F132" s="105" t="str">
        <x:v>Kimi K2.6</x:v>
      </x:c>
      <x:c r="G132" s="105" t="n">
        <x:v>44.2196682298639</x:v>
      </x:c>
      <x:c r="H132" s="105" t="n">
        <x:v>38136.32526891783</x:v>
      </x:c>
      <x:c r="I132" s="105" t="str">
        <x:v>Kimi K2.6 (Non-reasoning)</x:v>
      </x:c>
      <x:c r="J132" s="105" t="n">
        <x:v>34.5792971792481</x:v>
      </x:c>
      <x:c r="K132" s="105"/>
      <x:c r="L132" s="105" t="n">
        <x:v>9.640371050615798</x:v>
      </x:c>
      <x:c r="M132" s="23" t="str">
        <x:v>Yes</x:v>
      </x:c>
      <x:c r="N132" s="23" t="str">
        <x:v>creator + exact date + reported parameter fields + mode-stripped name</x:v>
      </x:c>
    </x:row>
    <x:row r="133">
      <x:c r="A133" s="17" t="str">
        <x:v>lg</x:v>
      </x:c>
      <x:c r="B133" s="31" t="n">
        <x:v>45853</x:v>
      </x:c>
      <x:c r="C133" s="17" t="str">
        <x:v>Yes</x:v>
      </x:c>
      <x:c r="D133" s="17" t="str">
        <x:v>Yes</x:v>
      </x:c>
      <x:c r="E133" s="102" t="n">
        <x:v>1.28</x:v>
      </x:c>
      <x:c r="F133" s="105" t="str">
        <x:v>Exaone 4.0 1.2B (Reasoning)</x:v>
      </x:c>
      <x:c r="G133" s="105" t="n">
        <x:v>2.90389591958628</x:v>
      </x:c>
      <x:c r="H133" s="105"/>
      <x:c r="I133" s="105" t="str">
        <x:v>Exaone 4.0 1.2B (Non-reasoning)</x:v>
      </x:c>
      <x:c r="J133" s="105" t="n">
        <x:v>2.76964797532065</x:v>
      </x:c>
      <x:c r="K133" s="105"/>
      <x:c r="L133" s="105" t="n">
        <x:v>0.13424794426562991</x:v>
      </x:c>
      <x:c r="M133" s="23" t="str">
        <x:v>Yes</x:v>
      </x:c>
      <x:c r="N133" s="23" t="str">
        <x:v>creator + exact date + reported parameter fields + mode-stripped name</x:v>
      </x:c>
    </x:row>
    <x:row r="134">
      <x:c r="A134" s="17" t="str">
        <x:v>lg</x:v>
      </x:c>
      <x:c r="B134" s="31" t="n">
        <x:v>45853</x:v>
      </x:c>
      <x:c r="C134" s="17" t="str">
        <x:v>Yes</x:v>
      </x:c>
      <x:c r="D134" s="17" t="str">
        <x:v>Yes</x:v>
      </x:c>
      <x:c r="E134" s="102" t="n">
        <x:v>32</x:v>
      </x:c>
      <x:c r="F134" s="105" t="str">
        <x:v>EXAONE 4.0 32B (Reasoning)</x:v>
      </x:c>
      <x:c r="G134" s="105" t="n">
        <x:v>10.5938528588974</x:v>
      </x:c>
      <x:c r="H134" s="105"/>
      <x:c r="I134" s="105" t="str">
        <x:v>EXAONE 4.0 32B (Non-reasoning)</x:v>
      </x:c>
      <x:c r="J134" s="105" t="n">
        <x:v>6.00771880500359</x:v>
      </x:c>
      <x:c r="K134" s="105"/>
      <x:c r="L134" s="105" t="n">
        <x:v>4.58613405389381</x:v>
      </x:c>
      <x:c r="M134" s="23" t="str">
        <x:v>Yes</x:v>
      </x:c>
      <x:c r="N134" s="23" t="str">
        <x:v>creator + exact date + reported parameter fields + mode-stripped name</x:v>
      </x:c>
    </x:row>
    <x:row r="135">
      <x:c r="A135" s="17" t="str">
        <x:v>lg</x:v>
      </x:c>
      <x:c r="B135" s="31" t="n">
        <x:v>46022</x:v>
      </x:c>
      <x:c r="C135" s="17" t="str">
        <x:v>Yes</x:v>
      </x:c>
      <x:c r="D135" s="17" t="str">
        <x:v>Yes</x:v>
      </x:c>
      <x:c r="E135" s="102" t="n">
        <x:v>236</x:v>
      </x:c>
      <x:c r="F135" s="105" t="str">
        <x:v>K-EXAONE (Reasoning)</x:v>
      </x:c>
      <x:c r="G135" s="105" t="n">
        <x:v>22.1029351957245</x:v>
      </x:c>
      <x:c r="H135" s="105" t="n">
        <x:v>28213.18186905019</x:v>
      </x:c>
      <x:c r="I135" s="105" t="str">
        <x:v>K-EXAONE (Non-reasoning)</x:v>
      </x:c>
      <x:c r="J135" s="105" t="n">
        <x:v>16.736475392585</x:v>
      </x:c>
      <x:c r="K135" s="105"/>
      <x:c r="L135" s="105" t="n">
        <x:v>5.366459803139499</x:v>
      </x:c>
      <x:c r="M135" s="23" t="str">
        <x:v>Yes</x:v>
      </x:c>
      <x:c r="N135" s="23" t="str">
        <x:v>creator + exact date + reported parameter fields + mode-stripped name</x:v>
      </x:c>
    </x:row>
    <x:row r="136">
      <x:c r="A136" s="17" t="str">
        <x:v>mistral</x:v>
      </x:c>
      <x:c r="B136" s="31" t="n">
        <x:v>46097</x:v>
      </x:c>
      <x:c r="C136" s="17" t="str">
        <x:v>Yes</x:v>
      </x:c>
      <x:c r="D136" s="17" t="str">
        <x:v>Yes</x:v>
      </x:c>
      <x:c r="E136" s="102" t="n">
        <x:v>119</x:v>
      </x:c>
      <x:c r="F136" s="105" t="str">
        <x:v>Mistral Small 4 (Reasoning)</x:v>
      </x:c>
      <x:c r="G136" s="105" t="n">
        <x:v>19.5555163339516</x:v>
      </x:c>
      <x:c r="H136" s="105" t="n">
        <x:v>15649.794613363068</x:v>
      </x:c>
      <x:c r="I136" s="105" t="str">
        <x:v>Mistral Small 4 (Non-reasoning)</x:v>
      </x:c>
      <x:c r="J136" s="105" t="n">
        <x:v>12.3707177015898</x:v>
      </x:c>
      <x:c r="K136" s="105"/>
      <x:c r="L136" s="105" t="n">
        <x:v>7.184798632361801</x:v>
      </x:c>
      <x:c r="M136" s="23" t="str">
        <x:v>Yes</x:v>
      </x:c>
      <x:c r="N136" s="23" t="str">
        <x:v>creator + exact date + reported parameter fields + mode-stripped name</x:v>
      </x:c>
    </x:row>
    <x:row r="137">
      <x:c r="A137" s="17" t="str">
        <x:v>nous-research</x:v>
      </x:c>
      <x:c r="B137" s="31" t="n">
        <x:v>45896</x:v>
      </x:c>
      <x:c r="C137" s="17" t="str">
        <x:v>Yes</x:v>
      </x:c>
      <x:c r="D137" s="17" t="str">
        <x:v>Yes</x:v>
      </x:c>
      <x:c r="E137" s="102" t="n">
        <x:v>406</x:v>
      </x:c>
      <x:c r="F137" s="105" t="str">
        <x:v>Hermes 4 - Llama-3.1 405B (Reasoning)</x:v>
      </x:c>
      <x:c r="G137" s="105" t="n">
        <x:v>9</x:v>
      </x:c>
      <x:c r="H137" s="105"/>
      <x:c r="I137" s="105" t="str">
        <x:v>Hermes 4 - Llama-3.1 405B (Non-reasoning)</x:v>
      </x:c>
      <x:c r="J137" s="105" t="n">
        <x:v>8.8</x:v>
      </x:c>
      <x:c r="K137" s="105"/>
      <x:c r="L137" s="105" t="n">
        <x:v>0.1999999999999993</x:v>
      </x:c>
      <x:c r="M137" s="23" t="str">
        <x:v>Yes</x:v>
      </x:c>
      <x:c r="N137" s="23" t="str">
        <x:v>creator + exact date + reported parameter fields + mode-stripped name</x:v>
      </x:c>
    </x:row>
    <x:row r="138">
      <x:c r="A138" s="17" t="str">
        <x:v>nous-research</x:v>
      </x:c>
      <x:c r="B138" s="31" t="n">
        <x:v>45896</x:v>
      </x:c>
      <x:c r="C138" s="17" t="str">
        <x:v>Yes</x:v>
      </x:c>
      <x:c r="D138" s="17" t="str">
        <x:v>Yes</x:v>
      </x:c>
      <x:c r="E138" s="102" t="n">
        <x:v>70.6</x:v>
      </x:c>
      <x:c r="F138" s="105" t="str">
        <x:v>Hermes 4 - Llama-3.1 70B (Reasoning)</x:v>
      </x:c>
      <x:c r="G138" s="105" t="n">
        <x:v>9.96987899577156</x:v>
      </x:c>
      <x:c r="H138" s="105"/>
      <x:c r="I138" s="105" t="str">
        <x:v>Hermes 4 - Llama-3.1 70B (Non-reasoning)</x:v>
      </x:c>
      <x:c r="J138" s="105" t="n">
        <x:v>6.89759053830903</x:v>
      </x:c>
      <x:c r="K138" s="105"/>
      <x:c r="L138" s="105" t="n">
        <x:v>3.0722884574625304</x:v>
      </x:c>
      <x:c r="M138" s="23" t="str">
        <x:v>Yes</x:v>
      </x:c>
      <x:c r="N138" s="23" t="str">
        <x:v>creator + exact date + reported parameter fields + mode-stripped name</x:v>
      </x:c>
    </x:row>
    <x:row r="139">
      <x:c r="A139" s="17" t="str">
        <x:v>nvidia</x:v>
      </x:c>
      <x:c r="B139" s="31" t="n">
        <x:v>45734</x:v>
      </x:c>
      <x:c r="C139" s="17" t="str">
        <x:v>Yes</x:v>
      </x:c>
      <x:c r="D139" s="17" t="str">
        <x:v>Yes</x:v>
      </x:c>
      <x:c r="E139" s="102" t="n">
        <x:v>49</x:v>
      </x:c>
      <x:c r="F139" s="105" t="str">
        <x:v>Llama 3.3 Nemotron Super 49B v1 (Reasoning)</x:v>
      </x:c>
      <x:c r="G139" s="105" t="n">
        <x:v>12.2497049216913</x:v>
      </x:c>
      <x:c r="H139" s="105"/>
      <x:c r="I139" s="105" t="str">
        <x:v>Llama 3.3 Nemotron Super 49B v1 (Non-reasoning)</x:v>
      </x:c>
      <x:c r="J139" s="105" t="n">
        <x:v>8.4651698621046</x:v>
      </x:c>
      <x:c r="K139" s="105"/>
      <x:c r="L139" s="105" t="n">
        <x:v>3.7845350595867</x:v>
      </x:c>
      <x:c r="M139" s="23" t="str">
        <x:v>Yes</x:v>
      </x:c>
      <x:c r="N139" s="23" t="str">
        <x:v>creator + exact date + reported parameter fields + mode-stripped name</x:v>
      </x:c>
    </x:row>
    <x:row r="140">
      <x:c r="A140" s="17" t="str">
        <x:v>nvidia</x:v>
      </x:c>
      <x:c r="B140" s="31" t="n">
        <x:v>45863</x:v>
      </x:c>
      <x:c r="C140" s="17" t="str">
        <x:v>Yes</x:v>
      </x:c>
      <x:c r="D140" s="17" t="str">
        <x:v>Yes</x:v>
      </x:c>
      <x:c r="E140" s="102" t="n">
        <x:v>49</x:v>
      </x:c>
      <x:c r="F140" s="105" t="str">
        <x:v>Llama Nemotron Super 49B v1.5 (Reasoning)</x:v>
      </x:c>
      <x:c r="G140" s="105" t="n">
        <x:v>12.4221286368344</x:v>
      </x:c>
      <x:c r="H140" s="105"/>
      <x:c r="I140" s="105" t="str">
        <x:v>Llama Nemotron Super 49B v1.5 (Non-reasoning)</x:v>
      </x:c>
      <x:c r="J140" s="105" t="n">
        <x:v>8.68361873207067</x:v>
      </x:c>
      <x:c r="K140" s="105"/>
      <x:c r="L140" s="105" t="n">
        <x:v>3.7385099047637294</x:v>
      </x:c>
      <x:c r="M140" s="23" t="str">
        <x:v>Yes</x:v>
      </x:c>
      <x:c r="N140" s="23" t="str">
        <x:v>creator + exact date + reported parameter fields + mode-stripped name</x:v>
      </x:c>
    </x:row>
    <x:row r="141">
      <x:c r="A141" s="17" t="str">
        <x:v>nvidia</x:v>
      </x:c>
      <x:c r="B141" s="31" t="n">
        <x:v>45887</x:v>
      </x:c>
      <x:c r="C141" s="17" t="str">
        <x:v>Yes</x:v>
      </x:c>
      <x:c r="D141" s="17" t="str">
        <x:v>Yes</x:v>
      </x:c>
      <x:c r="E141" s="102" t="n">
        <x:v>9</x:v>
      </x:c>
      <x:c r="F141" s="105" t="str">
        <x:v>NVIDIA Nemotron Nano 9B V2 (Reasoning)</x:v>
      </x:c>
      <x:c r="G141" s="105" t="n">
        <x:v>8.8402703566928</x:v>
      </x:c>
      <x:c r="H141" s="105"/>
      <x:c r="I141" s="105" t="str">
        <x:v>NVIDIA Nemotron Nano 9B V2 (Non-reasoning)</x:v>
      </x:c>
      <x:c r="J141" s="105" t="n">
        <x:v>7.38105810507829</x:v>
      </x:c>
      <x:c r="K141" s="105"/>
      <x:c r="L141" s="105" t="n">
        <x:v>1.4592122516145096</x:v>
      </x:c>
      <x:c r="M141" s="23" t="str">
        <x:v>Yes</x:v>
      </x:c>
      <x:c r="N141" s="23" t="str">
        <x:v>creator + exact date + reported parameter fields + mode-stripped name</x:v>
      </x:c>
    </x:row>
    <x:row r="142">
      <x:c r="A142" s="17" t="str">
        <x:v>nvidia</x:v>
      </x:c>
      <x:c r="B142" s="31" t="n">
        <x:v>45958</x:v>
      </x:c>
      <x:c r="C142" s="17" t="str">
        <x:v>Yes</x:v>
      </x:c>
      <x:c r="D142" s="17" t="str">
        <x:v>Yes</x:v>
      </x:c>
      <x:c r="E142" s="102" t="n">
        <x:v>13.2</x:v>
      </x:c>
      <x:c r="F142" s="105" t="str">
        <x:v>NVIDIA Nemotron Nano 12B v2 VL (Reasoning)</x:v>
      </x:c>
      <x:c r="G142" s="105" t="n">
        <x:v>8.95902880241623</x:v>
      </x:c>
      <x:c r="H142" s="105"/>
      <x:c r="I142" s="105" t="str">
        <x:v>NVIDIA Nemotron Nano 12B v2 VL (Non-reasoning)</x:v>
      </x:c>
      <x:c r="J142" s="105" t="n">
        <x:v>4.57814812742313</x:v>
      </x:c>
      <x:c r="K142" s="105"/>
      <x:c r="L142" s="105" t="n">
        <x:v>4.380880674993099</x:v>
      </x:c>
      <x:c r="M142" s="23" t="str">
        <x:v>Yes</x:v>
      </x:c>
      <x:c r="N142" s="23" t="str">
        <x:v>creator + exact date + reported parameter fields + mode-stripped name</x:v>
      </x:c>
    </x:row>
    <x:row r="143">
      <x:c r="A143" s="17" t="str">
        <x:v>nvidia</x:v>
      </x:c>
      <x:c r="B143" s="31" t="n">
        <x:v>46006</x:v>
      </x:c>
      <x:c r="C143" s="17" t="str">
        <x:v>Yes</x:v>
      </x:c>
      <x:c r="D143" s="17" t="str">
        <x:v>Yes</x:v>
      </x:c>
      <x:c r="E143" s="102" t="n">
        <x:v>31.6</x:v>
      </x:c>
      <x:c r="F143" s="105" t="str">
        <x:v>NVIDIA Nemotron 3 Nano 30B A3B (Reasoning)</x:v>
      </x:c>
      <x:c r="G143" s="105" t="n">
        <x:v>14.1772902141795</x:v>
      </x:c>
      <x:c r="H143" s="105" t="n">
        <x:v>26776.696868800773</x:v>
      </x:c>
      <x:c r="I143" s="105" t="str">
        <x:v>NVIDIA Nemotron 3 Nano 30B A3B (Non-reasoning)</x:v>
      </x:c>
      <x:c r="J143" s="105" t="n">
        <x:v>7.39064764386618</x:v>
      </x:c>
      <x:c r="K143" s="105"/>
      <x:c r="L143" s="105" t="n">
        <x:v>6.78664257031332</x:v>
      </x:c>
      <x:c r="M143" s="23" t="str">
        <x:v>Yes</x:v>
      </x:c>
      <x:c r="N143" s="23" t="str">
        <x:v>creator + exact date + reported parameter fields + mode-stripped name</x:v>
      </x:c>
    </x:row>
    <x:row r="144">
      <x:c r="A144" s="17" t="str">
        <x:v>openai</x:v>
      </x:c>
      <x:c r="B144" s="31" t="n">
        <x:v>45876</x:v>
      </x:c>
      <x:c r="C144" s="17" t="str">
        <x:v>No</x:v>
      </x:c>
      <x:c r="D144" s="17" t="str">
        <x:v>No</x:v>
      </x:c>
      <x:c r="E144" s="102"/>
      <x:c r="F144" s="105" t="str">
        <x:v>GPT-5 (high)</x:v>
      </x:c>
      <x:c r="G144" s="105" t="n">
        <x:v>34.7127335292454</x:v>
      </x:c>
      <x:c r="H144" s="105" t="n">
        <x:v>15866.194925415524</x:v>
      </x:c>
      <x:c r="I144" s="105" t="str">
        <x:v>GPT-5 (minimal)</x:v>
      </x:c>
      <x:c r="J144" s="105" t="n">
        <x:v>17.1753621775298</x:v>
      </x:c>
      <x:c r="K144" s="105"/>
      <x:c r="L144" s="105" t="n">
        <x:v>17.5373713517156</x:v>
      </x:c>
      <x:c r="M144" s="23" t="str">
        <x:v>No</x:v>
      </x:c>
      <x:c r="N144" s="23" t="str">
        <x:v>creator + exact date + reported parameter fields + mode-stripped name</x:v>
      </x:c>
    </x:row>
    <x:row r="145">
      <x:c r="A145" s="17" t="str">
        <x:v>openai</x:v>
      </x:c>
      <x:c r="B145" s="31" t="n">
        <x:v>45876</x:v>
      </x:c>
      <x:c r="C145" s="17" t="str">
        <x:v>No</x:v>
      </x:c>
      <x:c r="D145" s="17" t="str">
        <x:v>No</x:v>
      </x:c>
      <x:c r="E145" s="102"/>
      <x:c r="F145" s="105" t="str">
        <x:v>GPT-5 mini (medium)</x:v>
      </x:c>
      <x:c r="G145" s="105" t="n">
        <x:v>30.9159748459548</x:v>
      </x:c>
      <x:c r="H145" s="105"/>
      <x:c r="I145" s="105" t="str">
        <x:v>GPT-5 mini (minimal)</x:v>
      </x:c>
      <x:c r="J145" s="105" t="n">
        <x:v>14.2507348892571</x:v>
      </x:c>
      <x:c r="K145" s="105"/>
      <x:c r="L145" s="105" t="n">
        <x:v>16.6652399566977</x:v>
      </x:c>
      <x:c r="M145" s="23" t="str">
        <x:v>No</x:v>
      </x:c>
      <x:c r="N145" s="23" t="str">
        <x:v>creator + exact date + reported parameter fields + mode-stripped name</x:v>
      </x:c>
    </x:row>
    <x:row r="146">
      <x:c r="A146" s="17" t="str">
        <x:v>openai</x:v>
      </x:c>
      <x:c r="B146" s="31" t="n">
        <x:v>45876</x:v>
      </x:c>
      <x:c r="C146" s="17" t="str">
        <x:v>No</x:v>
      </x:c>
      <x:c r="D146" s="17" t="str">
        <x:v>No</x:v>
      </x:c>
      <x:c r="E146" s="102"/>
      <x:c r="F146" s="105" t="str">
        <x:v>GPT-5 nano (high)</x:v>
      </x:c>
      <x:c r="G146" s="105" t="n">
        <x:v>19.8653613752311</x:v>
      </x:c>
      <x:c r="H146" s="105"/>
      <x:c r="I146" s="105" t="str">
        <x:v>GPT-5 nano (minimal)</x:v>
      </x:c>
      <x:c r="J146" s="105" t="n">
        <x:v>8.00248506285296</x:v>
      </x:c>
      <x:c r="K146" s="105"/>
      <x:c r="L146" s="105" t="n">
        <x:v>11.86287631237814</x:v>
      </x:c>
      <x:c r="M146" s="23" t="str">
        <x:v>No</x:v>
      </x:c>
      <x:c r="N146" s="23" t="str">
        <x:v>creator + exact date + reported parameter fields + mode-stripped name</x:v>
      </x:c>
    </x:row>
    <x:row r="147">
      <x:c r="A147" s="17" t="str">
        <x:v>openai</x:v>
      </x:c>
      <x:c r="B147" s="31" t="n">
        <x:v>45974</x:v>
      </x:c>
      <x:c r="C147" s="17" t="str">
        <x:v>No</x:v>
      </x:c>
      <x:c r="D147" s="17" t="str">
        <x:v>No</x:v>
      </x:c>
      <x:c r="E147" s="102"/>
      <x:c r="F147" s="105" t="str">
        <x:v>GPT-5.1 (high)</x:v>
      </x:c>
      <x:c r="G147" s="105" t="n">
        <x:v>36.8735132371926</x:v>
      </x:c>
      <x:c r="H147" s="105" t="n">
        <x:v>21704.885166172997</x:v>
      </x:c>
      <x:c r="I147" s="105" t="str">
        <x:v>GPT-5.1 (Non-reasoning)</x:v>
      </x:c>
      <x:c r="J147" s="105" t="n">
        <x:v>20.4004331227052</x:v>
      </x:c>
      <x:c r="K147" s="105"/>
      <x:c r="L147" s="105" t="n">
        <x:v>16.4730801144874</x:v>
      </x:c>
      <x:c r="M147" s="23" t="str">
        <x:v>No</x:v>
      </x:c>
      <x:c r="N147" s="23" t="str">
        <x:v>creator + exact date + reported parameter fields + mode-stripped name</x:v>
      </x:c>
    </x:row>
    <x:row r="148">
      <x:c r="A148" s="17" t="str">
        <x:v>openai</x:v>
      </x:c>
      <x:c r="B148" s="31" t="n">
        <x:v>46002</x:v>
      </x:c>
      <x:c r="C148" s="17" t="str">
        <x:v>No</x:v>
      </x:c>
      <x:c r="D148" s="17" t="str">
        <x:v>No</x:v>
      </x:c>
      <x:c r="E148" s="102"/>
      <x:c r="F148" s="105" t="str">
        <x:v>GPT-5.2 (xhigh)</x:v>
      </x:c>
      <x:c r="G148" s="105" t="n">
        <x:v>42.1829833875032</x:v>
      </x:c>
      <x:c r="H148" s="105"/>
      <x:c r="I148" s="105" t="str">
        <x:v>GPT-5.2 (Non-reasoning)</x:v>
      </x:c>
      <x:c r="J148" s="105" t="n">
        <x:v>26.0169781422358</x:v>
      </x:c>
      <x:c r="K148" s="105"/>
      <x:c r="L148" s="105" t="n">
        <x:v>16.1660052452674</x:v>
      </x:c>
      <x:c r="M148" s="23" t="str">
        <x:v>No</x:v>
      </x:c>
      <x:c r="N148" s="23" t="str">
        <x:v>creator + exact date + reported parameter fields + mode-stripped name</x:v>
      </x:c>
    </x:row>
    <x:row r="149">
      <x:c r="A149" s="17" t="str">
        <x:v>openai</x:v>
      </x:c>
      <x:c r="B149" s="31" t="n">
        <x:v>46086</x:v>
      </x:c>
      <x:c r="C149" s="17" t="str">
        <x:v>No</x:v>
      </x:c>
      <x:c r="D149" s="17" t="str">
        <x:v>No</x:v>
      </x:c>
      <x:c r="E149" s="102"/>
      <x:c r="F149" s="105" t="str">
        <x:v>GPT-5.4 (xhigh)</x:v>
      </x:c>
      <x:c r="G149" s="105" t="n">
        <x:v>51.4012420630147</x:v>
      </x:c>
      <x:c r="H149" s="105" t="n">
        <x:v>32653.89086163631</x:v>
      </x:c>
      <x:c r="I149" s="105" t="str">
        <x:v>GPT-5.4 (Non-reasoning)</x:v>
      </x:c>
      <x:c r="J149" s="105" t="n">
        <x:v>27.678044522237</x:v>
      </x:c>
      <x:c r="K149" s="105"/>
      <x:c r="L149" s="105" t="n">
        <x:v>23.7231975407777</x:v>
      </x:c>
      <x:c r="M149" s="23" t="str">
        <x:v>No</x:v>
      </x:c>
      <x:c r="N149" s="23" t="str">
        <x:v>creator + exact date + reported parameter fields + mode-stripped name</x:v>
      </x:c>
    </x:row>
    <x:row r="150">
      <x:c r="A150" s="17" t="str">
        <x:v>openai</x:v>
      </x:c>
      <x:c r="B150" s="31" t="n">
        <x:v>46098</x:v>
      </x:c>
      <x:c r="C150" s="17" t="str">
        <x:v>No</x:v>
      </x:c>
      <x:c r="D150" s="17" t="str">
        <x:v>No</x:v>
      </x:c>
      <x:c r="E150" s="102"/>
      <x:c r="F150" s="105" t="str">
        <x:v>GPT-5.4 mini (xhigh)</x:v>
      </x:c>
      <x:c r="G150" s="105" t="n">
        <x:v>39.9783061419024</x:v>
      </x:c>
      <x:c r="H150" s="105" t="n">
        <x:v>78121.45616466556</x:v>
      </x:c>
      <x:c r="I150" s="105" t="str">
        <x:v>GPT-5.4 mini (Non-Reasoning)</x:v>
      </x:c>
      <x:c r="J150" s="105" t="n">
        <x:v>16.6205581998504</x:v>
      </x:c>
      <x:c r="K150" s="105"/>
      <x:c r="L150" s="105" t="n">
        <x:v>23.357747942052</x:v>
      </x:c>
      <x:c r="M150" s="23" t="str">
        <x:v>No</x:v>
      </x:c>
      <x:c r="N150" s="23" t="str">
        <x:v>creator + exact date + reported parameter fields + mode-stripped name</x:v>
      </x:c>
    </x:row>
    <x:row r="151">
      <x:c r="A151" s="17" t="str">
        <x:v>openai</x:v>
      </x:c>
      <x:c r="B151" s="31" t="n">
        <x:v>46098</x:v>
      </x:c>
      <x:c r="C151" s="17" t="str">
        <x:v>No</x:v>
      </x:c>
      <x:c r="D151" s="17" t="str">
        <x:v>No</x:v>
      </x:c>
      <x:c r="E151" s="102"/>
      <x:c r="F151" s="105" t="str">
        <x:v>GPT-5.4 nano (xhigh)</x:v>
      </x:c>
      <x:c r="G151" s="105" t="n">
        <x:v>38.2417263132715</x:v>
      </x:c>
      <x:c r="H151" s="105" t="n">
        <x:v>70686.83297032781</x:v>
      </x:c>
      <x:c r="I151" s="105" t="str">
        <x:v>GPT-5.4 nano (Non-Reasoning)</x:v>
      </x:c>
      <x:c r="J151" s="105" t="n">
        <x:v>17.6095041384337</x:v>
      </x:c>
      <x:c r="K151" s="105"/>
      <x:c r="L151" s="105" t="n">
        <x:v>20.6322221748378</x:v>
      </x:c>
      <x:c r="M151" s="23" t="str">
        <x:v>No</x:v>
      </x:c>
      <x:c r="N151" s="23" t="str">
        <x:v>creator + exact date + reported parameter fields + mode-stripped name</x:v>
      </x:c>
    </x:row>
    <x:row r="152">
      <x:c r="A152" s="17" t="str">
        <x:v>openai</x:v>
      </x:c>
      <x:c r="B152" s="31" t="n">
        <x:v>46135</x:v>
      </x:c>
      <x:c r="C152" s="17" t="str">
        <x:v>No</x:v>
      </x:c>
      <x:c r="D152" s="17" t="str">
        <x:v>No</x:v>
      </x:c>
      <x:c r="E152" s="102"/>
      <x:c r="F152" s="105" t="str">
        <x:v>GPT-5.5 (xhigh)</x:v>
      </x:c>
      <x:c r="G152" s="105" t="n">
        <x:v>54.8375984166433</x:v>
      </x:c>
      <x:c r="H152" s="105" t="n">
        <x:v>16064.476014126014</x:v>
      </x:c>
      <x:c r="I152" s="105" t="str">
        <x:v>GPT-5.5 (Non-reasoning)</x:v>
      </x:c>
      <x:c r="J152" s="105" t="n">
        <x:v>35.3827351786589</x:v>
      </x:c>
      <x:c r="K152" s="105" t="n">
        <x:v>1586.2783433905659</x:v>
      </x:c>
      <x:c r="L152" s="105" t="n">
        <x:v>19.454863237984405</x:v>
      </x:c>
      <x:c r="M152" s="23" t="str">
        <x:v>No</x:v>
      </x:c>
      <x:c r="N152" s="23" t="str">
        <x:v>creator + exact date + reported parameter fields + mode-stripped name</x:v>
      </x:c>
    </x:row>
    <x:row r="153">
      <x:c r="A153" s="17" t="str">
        <x:v>openai</x:v>
      </x:c>
      <x:c r="B153" s="31" t="n">
        <x:v>46212</x:v>
      </x:c>
      <x:c r="C153" s="17" t="str">
        <x:v>No</x:v>
      </x:c>
      <x:c r="D153" s="17" t="str">
        <x:v>No</x:v>
      </x:c>
      <x:c r="E153" s="102"/>
      <x:c r="F153" s="105" t="str">
        <x:v>GPT-5.6 Luna (max)</x:v>
      </x:c>
      <x:c r="G153" s="105" t="n">
        <x:v>51.2359331798034</x:v>
      </x:c>
      <x:c r="H153" s="105" t="n">
        <x:v>18912.005257449488</x:v>
      </x:c>
      <x:c r="I153" s="105" t="str">
        <x:v>GPT-5.6 Luna (Non-reasoning)</x:v>
      </x:c>
      <x:c r="J153" s="105" t="n">
        <x:v>26.5601151308593</x:v>
      </x:c>
      <x:c r="K153" s="105" t="n">
        <x:v>2110.1426382861237</x:v>
      </x:c>
      <x:c r="L153" s="105" t="n">
        <x:v>24.6758180489441</x:v>
      </x:c>
      <x:c r="M153" s="23" t="str">
        <x:v>No</x:v>
      </x:c>
      <x:c r="N153" s="23" t="str">
        <x:v>creator + exact date + reported parameter fields + mode-stripped name</x:v>
      </x:c>
    </x:row>
    <x:row r="154">
      <x:c r="A154" s="17" t="str">
        <x:v>openai</x:v>
      </x:c>
      <x:c r="B154" s="31" t="n">
        <x:v>46212</x:v>
      </x:c>
      <x:c r="C154" s="17" t="str">
        <x:v>No</x:v>
      </x:c>
      <x:c r="D154" s="17" t="str">
        <x:v>No</x:v>
      </x:c>
      <x:c r="E154" s="102"/>
      <x:c r="F154" s="105" t="str">
        <x:v>GPT-5.6 Sol (max)</x:v>
      </x:c>
      <x:c r="G154" s="105" t="n">
        <x:v>58.889831189723</x:v>
      </x:c>
      <x:c r="H154" s="105" t="n">
        <x:v>15346.352247051163</x:v>
      </x:c>
      <x:c r="I154" s="105" t="str">
        <x:v>GPT-5.6 Sol (Non-reasoning)</x:v>
      </x:c>
      <x:c r="J154" s="105" t="n">
        <x:v>41.2034183649356</x:v>
      </x:c>
      <x:c r="K154" s="105" t="n">
        <x:v>2073.895225376513</x:v>
      </x:c>
      <x:c r="L154" s="105" t="n">
        <x:v>17.686412824787396</x:v>
      </x:c>
      <x:c r="M154" s="23" t="str">
        <x:v>No</x:v>
      </x:c>
      <x:c r="N154" s="23" t="str">
        <x:v>creator + exact date + reported parameter fields + mode-stripped name</x:v>
      </x:c>
    </x:row>
    <x:row r="155">
      <x:c r="A155" s="17" t="str">
        <x:v>openai</x:v>
      </x:c>
      <x:c r="B155" s="31" t="n">
        <x:v>46212</x:v>
      </x:c>
      <x:c r="C155" s="17" t="str">
        <x:v>No</x:v>
      </x:c>
      <x:c r="D155" s="17" t="str">
        <x:v>No</x:v>
      </x:c>
      <x:c r="E155" s="102"/>
      <x:c r="F155" s="105" t="str">
        <x:v>GPT-5.6 Terra (max)</x:v>
      </x:c>
      <x:c r="G155" s="105" t="n">
        <x:v>54.9528567569231</x:v>
      </x:c>
      <x:c r="H155" s="105" t="n">
        <x:v>19369.795192253852</x:v>
      </x:c>
      <x:c r="I155" s="105" t="str">
        <x:v>GPT-5.6 Terra (Non-reasoning)</x:v>
      </x:c>
      <x:c r="J155" s="105" t="n">
        <x:v>33.9672461907359</x:v>
      </x:c>
      <x:c r="K155" s="105" t="n">
        <x:v>2153.9411612854274</x:v>
      </x:c>
      <x:c r="L155" s="105" t="n">
        <x:v>20.985610566187198</x:v>
      </x:c>
      <x:c r="M155" s="23" t="str">
        <x:v>No</x:v>
      </x:c>
      <x:c r="N155" s="23" t="str">
        <x:v>creator + exact date + reported parameter fields + mode-stripped name</x:v>
      </x:c>
    </x:row>
    <x:row r="156">
      <x:c r="A156" s="17" t="str">
        <x:v>openbmb</x:v>
      </x:c>
      <x:c r="B156" s="31" t="n">
        <x:v>46167</x:v>
      </x:c>
      <x:c r="C156" s="17" t="str">
        <x:v>Yes</x:v>
      </x:c>
      <x:c r="D156" s="17" t="str">
        <x:v>Yes</x:v>
      </x:c>
      <x:c r="E156" s="102" t="n">
        <x:v>1</x:v>
      </x:c>
      <x:c r="F156" s="105" t="str">
        <x:v>MiniCPM5-1B (Reasoning)</x:v>
      </x:c>
      <x:c r="G156" s="105" t="n">
        <x:v>11.9575339145672</x:v>
      </x:c>
      <x:c r="H156" s="105"/>
      <x:c r="I156" s="105" t="str">
        <x:v>MiniCPM5-1B (Non-reasoning)</x:v>
      </x:c>
      <x:c r="J156" s="105" t="n">
        <x:v>11.737391276719</x:v>
      </x:c>
      <x:c r="K156" s="105"/>
      <x:c r="L156" s="105" t="n">
        <x:v>0.2201426378482001</x:v>
      </x:c>
      <x:c r="M156" s="23" t="str">
        <x:v>Yes</x:v>
      </x:c>
      <x:c r="N156" s="23" t="str">
        <x:v>creator + exact date + reported parameter fields + mode-stripped name</x:v>
      </x:c>
    </x:row>
    <x:row r="157">
      <x:c r="A157" s="17" t="str">
        <x:v>tencent</x:v>
      </x:c>
      <x:c r="B157" s="31" t="n">
        <x:v>46135</x:v>
      </x:c>
      <x:c r="C157" s="17" t="str">
        <x:v>Yes</x:v>
      </x:c>
      <x:c r="D157" s="17" t="str">
        <x:v>Yes</x:v>
      </x:c>
      <x:c r="E157" s="102" t="n">
        <x:v>295</x:v>
      </x:c>
      <x:c r="F157" s="105" t="str">
        <x:v>Hy3-preview (Reasoning)</x:v>
      </x:c>
      <x:c r="G157" s="105" t="n">
        <x:v>33.578853562193</x:v>
      </x:c>
      <x:c r="H157" s="105"/>
      <x:c r="I157" s="105" t="str">
        <x:v>Hy3-preview (Non-reasoning)</x:v>
      </x:c>
      <x:c r="J157" s="105" t="n">
        <x:v>26.1030575371457</x:v>
      </x:c>
      <x:c r="K157" s="105"/>
      <x:c r="L157" s="105" t="n">
        <x:v>7.475796025047298</x:v>
      </x:c>
      <x:c r="M157" s="23" t="str">
        <x:v>Yes</x:v>
      </x:c>
      <x:c r="N157" s="23" t="str">
        <x:v>creator + exact date + reported parameter fields + mode-stripped name</x:v>
      </x:c>
    </x:row>
    <x:row r="158">
      <x:c r="A158" s="17" t="str">
        <x:v>upstage</x:v>
      </x:c>
      <x:c r="B158" s="31" t="n">
        <x:v>45797</x:v>
      </x:c>
      <x:c r="C158" s="17" t="str">
        <x:v>No</x:v>
      </x:c>
      <x:c r="D158" s="17" t="str">
        <x:v>Yes</x:v>
      </x:c>
      <x:c r="E158" s="102" t="n">
        <x:v>30.9</x:v>
      </x:c>
      <x:c r="F158" s="105" t="str">
        <x:v>Solar Pro 2 (Preview) (Reasoning)</x:v>
      </x:c>
      <x:c r="G158" s="105" t="n">
        <x:v>12.5396395365018</x:v>
      </x:c>
      <x:c r="H158" s="105"/>
      <x:c r="I158" s="105" t="str">
        <x:v>Solar Pro 2 (Preview) (Non-reasoning)</x:v>
      </x:c>
      <x:c r="J158" s="105" t="n">
        <x:v>9.96930868060073</x:v>
      </x:c>
      <x:c r="K158" s="105"/>
      <x:c r="L158" s="105" t="n">
        <x:v>2.570330855901071</x:v>
      </x:c>
      <x:c r="M158" s="23" t="str">
        <x:v>No</x:v>
      </x:c>
      <x:c r="N158" s="23" t="str">
        <x:v>creator + exact date + reported parameter fields + mode-stripped name</x:v>
      </x:c>
    </x:row>
    <x:row r="159">
      <x:c r="A159" s="17" t="str">
        <x:v>upstage</x:v>
      </x:c>
      <x:c r="B159" s="31" t="n">
        <x:v>45847</x:v>
      </x:c>
      <x:c r="C159" s="17" t="str">
        <x:v>No</x:v>
      </x:c>
      <x:c r="D159" s="17" t="str">
        <x:v>No</x:v>
      </x:c>
      <x:c r="E159" s="102"/>
      <x:c r="F159" s="105" t="str">
        <x:v>Solar Pro 2 (Reasoning)</x:v>
      </x:c>
      <x:c r="G159" s="105" t="n">
        <x:v>8.99211918832429</x:v>
      </x:c>
      <x:c r="H159" s="105"/>
      <x:c r="I159" s="105" t="str">
        <x:v>Solar Pro 2 (Non-reasoning)</x:v>
      </x:c>
      <x:c r="J159" s="105" t="n">
        <x:v>7.77467038565258</x:v>
      </x:c>
      <x:c r="K159" s="105"/>
      <x:c r="L159" s="105" t="n">
        <x:v>1.2174488026717105</x:v>
      </x:c>
      <x:c r="M159" s="23" t="str">
        <x:v>No</x:v>
      </x:c>
      <x:c r="N159" s="23" t="str">
        <x:v>creator + exact date + reported parameter fields + mode-stripped name</x:v>
      </x:c>
    </x:row>
    <x:row r="160">
      <x:c r="A160" s="17" t="str">
        <x:v>xai</x:v>
      </x:c>
      <x:c r="B160" s="31" t="n">
        <x:v>45919</x:v>
      </x:c>
      <x:c r="C160" s="17" t="str">
        <x:v>No</x:v>
      </x:c>
      <x:c r="D160" s="17" t="str">
        <x:v>No</x:v>
      </x:c>
      <x:c r="E160" s="102"/>
      <x:c r="F160" s="105" t="str">
        <x:v>Grok 4 Fast (Reasoning)</x:v>
      </x:c>
      <x:c r="G160" s="105" t="n">
        <x:v>27.3744610344252</x:v>
      </x:c>
      <x:c r="H160" s="105"/>
      <x:c r="I160" s="105" t="str">
        <x:v>Grok 4 Fast (Non-reasoning)</x:v>
      </x:c>
      <x:c r="J160" s="105" t="n">
        <x:v>16.4717350760636</x:v>
      </x:c>
      <x:c r="K160" s="105"/>
      <x:c r="L160" s="105" t="n">
        <x:v>10.9027259583616</x:v>
      </x:c>
      <x:c r="M160" s="23" t="str">
        <x:v>No</x:v>
      </x:c>
      <x:c r="N160" s="23" t="str">
        <x:v>creator + exact date + reported parameter fields + mode-stripped name</x:v>
      </x:c>
    </x:row>
    <x:row r="161">
      <x:c r="A161" s="17" t="str">
        <x:v>xai</x:v>
      </x:c>
      <x:c r="B161" s="31" t="n">
        <x:v>45980</x:v>
      </x:c>
      <x:c r="C161" s="17" t="str">
        <x:v>No</x:v>
      </x:c>
      <x:c r="D161" s="17" t="str">
        <x:v>No</x:v>
      </x:c>
      <x:c r="E161" s="102"/>
      <x:c r="F161" s="105" t="str">
        <x:v>Grok 4.1 Fast (Reasoning)</x:v>
      </x:c>
      <x:c r="G161" s="105" t="n">
        <x:v>30.6216050979987</x:v>
      </x:c>
      <x:c r="H161" s="105"/>
      <x:c r="I161" s="105" t="str">
        <x:v>Grok 4.1 Fast (Non-reasoning)</x:v>
      </x:c>
      <x:c r="J161" s="105" t="n">
        <x:v>16.8780148207221</x:v>
      </x:c>
      <x:c r="K161" s="105"/>
      <x:c r="L161" s="105" t="n">
        <x:v>13.7435902772766</x:v>
      </x:c>
      <x:c r="M161" s="23" t="str">
        <x:v>No</x:v>
      </x:c>
      <x:c r="N161" s="23" t="str">
        <x:v>creator + exact date + reported parameter fields + mode-stripped name</x:v>
      </x:c>
    </x:row>
    <x:row r="162">
      <x:c r="A162" s="17" t="str">
        <x:v>xai</x:v>
      </x:c>
      <x:c r="B162" s="31" t="n">
        <x:v>46091</x:v>
      </x:c>
      <x:c r="C162" s="17" t="str">
        <x:v>No</x:v>
      </x:c>
      <x:c r="D162" s="17" t="str">
        <x:v>No</x:v>
      </x:c>
      <x:c r="E162" s="102"/>
      <x:c r="F162" s="105" t="str">
        <x:v>Grok 4.20 0309 (Reasoning)</x:v>
      </x:c>
      <x:c r="G162" s="105" t="n">
        <x:v>36.5</x:v>
      </x:c>
      <x:c r="H162" s="105"/>
      <x:c r="I162" s="105" t="str">
        <x:v>Grok 4.20 0309 (Non-reasoning)</x:v>
      </x:c>
      <x:c r="J162" s="105" t="n">
        <x:v>22.4771279475951</x:v>
      </x:c>
      <x:c r="K162" s="105"/>
      <x:c r="L162" s="105" t="n">
        <x:v>14.0228720524049</x:v>
      </x:c>
      <x:c r="M162" s="23" t="str">
        <x:v>No</x:v>
      </x:c>
      <x:c r="N162" s="23" t="str">
        <x:v>creator + exact date + reported parameter fields + mode-stripped name</x:v>
      </x:c>
    </x:row>
    <x:row r="163">
      <x:c r="A163" s="17" t="str">
        <x:v>xai</x:v>
      </x:c>
      <x:c r="B163" s="31" t="n">
        <x:v>46119</x:v>
      </x:c>
      <x:c r="C163" s="17" t="str">
        <x:v>No</x:v>
      </x:c>
      <x:c r="D163" s="17" t="str">
        <x:v>No</x:v>
      </x:c>
      <x:c r="E163" s="102"/>
      <x:c r="F163" s="105" t="str">
        <x:v>Grok 4.20 0309 v2 (Reasoning)</x:v>
      </x:c>
      <x:c r="G163" s="105" t="n">
        <x:v>37</x:v>
      </x:c>
      <x:c r="H163" s="105"/>
      <x:c r="I163" s="105" t="str">
        <x:v>Grok 4.20 0309 v2 (Non-reasoning)</x:v>
      </x:c>
      <x:c r="J163" s="105" t="n">
        <x:v>21.8378728305411</x:v>
      </x:c>
      <x:c r="K163" s="105"/>
      <x:c r="L163" s="105" t="n">
        <x:v>15.162127169458898</x:v>
      </x:c>
      <x:c r="M163" s="23" t="str">
        <x:v>No</x:v>
      </x:c>
      <x:c r="N163" s="23" t="str">
        <x:v>creator + exact date + reported parameter fields + mode-stripped name</x:v>
      </x:c>
    </x:row>
    <x:row r="164">
      <x:c r="A164" s="17" t="str">
        <x:v>xai</x:v>
      </x:c>
      <x:c r="B164" s="31" t="n">
        <x:v>46142</x:v>
      </x:c>
      <x:c r="C164" s="17" t="str">
        <x:v>No</x:v>
      </x:c>
      <x:c r="D164" s="17" t="str">
        <x:v>No</x:v>
      </x:c>
      <x:c r="E164" s="102"/>
      <x:c r="F164" s="105" t="str">
        <x:v>Grok 4.3 (high)</x:v>
      </x:c>
      <x:c r="G164" s="105" t="n">
        <x:v>37.5766393431307</x:v>
      </x:c>
      <x:c r="H164" s="105" t="n">
        <x:v>14365.341912290824</x:v>
      </x:c>
      <x:c r="I164" s="105" t="str">
        <x:v>Grok 4.3 (Non-reasoning)</x:v>
      </x:c>
      <x:c r="J164" s="105" t="n">
        <x:v>24.7517904486036</x:v>
      </x:c>
      <x:c r="K164" s="105" t="n">
        <x:v>9191.750828999455</x:v>
      </x:c>
      <x:c r="L164" s="105" t="n">
        <x:v>12.8248488945271</x:v>
      </x:c>
      <x:c r="M164" s="23" t="str">
        <x:v>No</x:v>
      </x:c>
      <x:c r="N164" s="23" t="str">
        <x:v>creator + exact date + reported parameter fields + mode-stripped name</x:v>
      </x:c>
    </x:row>
    <x:row r="165">
      <x:c r="A165" s="17" t="str">
        <x:v>xiaomi</x:v>
      </x:c>
      <x:c r="B165" s="31" t="n">
        <x:v>46007</x:v>
      </x:c>
      <x:c r="C165" s="17" t="str">
        <x:v>Yes</x:v>
      </x:c>
      <x:c r="D165" s="17" t="str">
        <x:v>Yes</x:v>
      </x:c>
      <x:c r="E165" s="102" t="n">
        <x:v>309</x:v>
      </x:c>
      <x:c r="F165" s="105" t="str">
        <x:v>MiMo-V2-Flash (Reasoning)</x:v>
      </x:c>
      <x:c r="G165" s="105" t="n">
        <x:v>31.1952079218533</x:v>
      </x:c>
      <x:c r="H165" s="105"/>
      <x:c r="I165" s="105" t="str">
        <x:v>MiMo-V2-Flash (Non-reasoning)</x:v>
      </x:c>
      <x:c r="J165" s="105" t="n">
        <x:v>24.6700650875255</x:v>
      </x:c>
      <x:c r="K165" s="105" t="n">
        <x:v>27074.69841091612</x:v>
      </x:c>
      <x:c r="L165" s="105" t="n">
        <x:v>6.525142834327799</x:v>
      </x:c>
      <x:c r="M165" s="23" t="str">
        <x:v>Yes</x:v>
      </x:c>
      <x:c r="N165" s="23" t="str">
        <x:v>creator + exact date + reported parameter fields + mode-stripped name</x:v>
      </x:c>
    </x:row>
    <x:row r="166">
      <x:c r="A166" s="17" t="str">
        <x:v>zai</x:v>
      </x:c>
      <x:c r="B166" s="31" t="n">
        <x:v>45880</x:v>
      </x:c>
      <x:c r="C166" s="17" t="str">
        <x:v>Yes</x:v>
      </x:c>
      <x:c r="D166" s="17" t="str">
        <x:v>Yes</x:v>
      </x:c>
      <x:c r="E166" s="102" t="n">
        <x:v>108</x:v>
      </x:c>
      <x:c r="F166" s="105" t="str">
        <x:v>GLM-4.5V (Reasoning)</x:v>
      </x:c>
      <x:c r="G166" s="105" t="n">
        <x:v>9.1467288377122</x:v>
      </x:c>
      <x:c r="H166" s="105"/>
      <x:c r="I166" s="105" t="str">
        <x:v>GLM-4.5V (Non-reasoning)</x:v>
      </x:c>
      <x:c r="J166" s="105" t="n">
        <x:v>6.99849110680714</x:v>
      </x:c>
      <x:c r="K166" s="105"/>
      <x:c r="L166" s="105" t="n">
        <x:v>2.14823773090506</x:v>
      </x:c>
      <x:c r="M166" s="23" t="str">
        <x:v>Yes</x:v>
      </x:c>
      <x:c r="N166" s="23" t="str">
        <x:v>creator + exact date + reported parameter fields + mode-stripped name</x:v>
      </x:c>
    </x:row>
    <x:row r="167">
      <x:c r="A167" s="17" t="str">
        <x:v>zai</x:v>
      </x:c>
      <x:c r="B167" s="31" t="n">
        <x:v>45930</x:v>
      </x:c>
      <x:c r="C167" s="17" t="str">
        <x:v>Yes</x:v>
      </x:c>
      <x:c r="D167" s="17" t="str">
        <x:v>Yes</x:v>
      </x:c>
      <x:c r="E167" s="102" t="n">
        <x:v>357</x:v>
      </x:c>
      <x:c r="F167" s="105" t="str">
        <x:v>GLM-4.6 (Reasoning)</x:v>
      </x:c>
      <x:c r="G167" s="105" t="n">
        <x:v>28.6958810162247</x:v>
      </x:c>
      <x:c r="H167" s="105" t="n">
        <x:v>18644.541998501936</x:v>
      </x:c>
      <x:c r="I167" s="105" t="str">
        <x:v>GLM-4.6 (Non-reasoning)</x:v>
      </x:c>
      <x:c r="J167" s="105" t="n">
        <x:v>22.978120124402</x:v>
      </x:c>
      <x:c r="K167" s="105"/>
      <x:c r="L167" s="105" t="n">
        <x:v>5.717760891822699</x:v>
      </x:c>
      <x:c r="M167" s="23" t="str">
        <x:v>Yes</x:v>
      </x:c>
      <x:c r="N167" s="23" t="str">
        <x:v>creator + exact date + reported parameter fields + mode-stripped name</x:v>
      </x:c>
    </x:row>
    <x:row r="168">
      <x:c r="A168" s="17" t="str">
        <x:v>zai</x:v>
      </x:c>
      <x:c r="B168" s="31" t="n">
        <x:v>45999</x:v>
      </x:c>
      <x:c r="C168" s="17" t="str">
        <x:v>Yes</x:v>
      </x:c>
      <x:c r="D168" s="17" t="str">
        <x:v>Yes</x:v>
      </x:c>
      <x:c r="E168" s="102" t="n">
        <x:v>108</x:v>
      </x:c>
      <x:c r="F168" s="105" t="str">
        <x:v>GLM-4.6V (Reasoning)</x:v>
      </x:c>
      <x:c r="G168" s="105" t="n">
        <x:v>16.7520987906239</x:v>
      </x:c>
      <x:c r="H168" s="105"/>
      <x:c r="I168" s="105" t="str">
        <x:v>GLM-4.6V (Non-reasoning)</x:v>
      </x:c>
      <x:c r="J168" s="105" t="n">
        <x:v>10.9794158342048</x:v>
      </x:c>
      <x:c r="K168" s="105"/>
      <x:c r="L168" s="105" t="n">
        <x:v>5.7726829564191</x:v>
      </x:c>
      <x:c r="M168" s="23" t="str">
        <x:v>Yes</x:v>
      </x:c>
      <x:c r="N168" s="23" t="str">
        <x:v>creator + exact date + reported parameter fields + mode-stripped name</x:v>
      </x:c>
    </x:row>
    <x:row r="169">
      <x:c r="A169" s="17" t="str">
        <x:v>zai</x:v>
      </x:c>
      <x:c r="B169" s="31" t="n">
        <x:v>46013</x:v>
      </x:c>
      <x:c r="C169" s="17" t="str">
        <x:v>Yes</x:v>
      </x:c>
      <x:c r="D169" s="17" t="str">
        <x:v>Yes</x:v>
      </x:c>
      <x:c r="E169" s="102" t="n">
        <x:v>357</x:v>
      </x:c>
      <x:c r="F169" s="105" t="str">
        <x:v>GLM-4.7 (Reasoning)</x:v>
      </x:c>
      <x:c r="G169" s="105" t="n">
        <x:v>33.70492387461</x:v>
      </x:c>
      <x:c r="H169" s="105" t="n">
        <x:v>23388.131933609413</x:v>
      </x:c>
      <x:c r="I169" s="105" t="str">
        <x:v>GLM-4.7 (Non-reasoning)</x:v>
      </x:c>
      <x:c r="J169" s="105" t="n">
        <x:v>26.5579223429147</x:v>
      </x:c>
      <x:c r="K169" s="105"/>
      <x:c r="L169" s="105" t="n">
        <x:v>7.147001531695302</x:v>
      </x:c>
      <x:c r="M169" s="23" t="str">
        <x:v>Yes</x:v>
      </x:c>
      <x:c r="N169" s="23" t="str">
        <x:v>creator + exact date + reported parameter fields + mode-stripped name</x:v>
      </x:c>
    </x:row>
    <x:row r="170">
      <x:c r="A170" s="17" t="str">
        <x:v>zai</x:v>
      </x:c>
      <x:c r="B170" s="31" t="n">
        <x:v>46041</x:v>
      </x:c>
      <x:c r="C170" s="17" t="str">
        <x:v>Yes</x:v>
      </x:c>
      <x:c r="D170" s="17" t="str">
        <x:v>Yes</x:v>
      </x:c>
      <x:c r="E170" s="102" t="n">
        <x:v>31.2</x:v>
      </x:c>
      <x:c r="F170" s="105" t="str">
        <x:v>GLM-4.7-Flash (Reasoning)</x:v>
      </x:c>
      <x:c r="G170" s="105" t="n">
        <x:v>22.889582024901</x:v>
      </x:c>
      <x:c r="H170" s="105"/>
      <x:c r="I170" s="105" t="str">
        <x:v>GLM-4.7-Flash (Non-reasoning)</x:v>
      </x:c>
      <x:c r="J170" s="105" t="n">
        <x:v>15.5158094427037</x:v>
      </x:c>
      <x:c r="K170" s="105"/>
      <x:c r="L170" s="105" t="n">
        <x:v>7.373772582197299</x:v>
      </x:c>
      <x:c r="M170" s="23" t="str">
        <x:v>Yes</x:v>
      </x:c>
      <x:c r="N170" s="23" t="str">
        <x:v>creator + exact date + reported parameter fields + mode-stripped name</x:v>
      </x:c>
    </x:row>
    <x:row r="171">
      <x:c r="A171" s="17" t="str">
        <x:v>zai</x:v>
      </x:c>
      <x:c r="B171" s="31" t="n">
        <x:v>46064</x:v>
      </x:c>
      <x:c r="C171" s="17" t="str">
        <x:v>Yes</x:v>
      </x:c>
      <x:c r="D171" s="17" t="str">
        <x:v>Yes</x:v>
      </x:c>
      <x:c r="E171" s="102" t="n">
        <x:v>744</x:v>
      </x:c>
      <x:c r="F171" s="105" t="str">
        <x:v>GLM-5 (Reasoning)</x:v>
      </x:c>
      <x:c r="G171" s="105" t="n">
        <x:v>39.5</x:v>
      </x:c>
      <x:c r="H171" s="105"/>
      <x:c r="I171" s="105" t="str">
        <x:v>GLM-5 (Non-reasoning)</x:v>
      </x:c>
      <x:c r="J171" s="105" t="n">
        <x:v>32.4087764811754</x:v>
      </x:c>
      <x:c r="K171" s="105"/>
      <x:c r="L171" s="105" t="n">
        <x:v>7.091223518824599</x:v>
      </x:c>
      <x:c r="M171" s="23" t="str">
        <x:v>Yes</x:v>
      </x:c>
      <x:c r="N171" s="23" t="str">
        <x:v>creator + exact date + reported parameter fields + mode-stripped name</x:v>
      </x:c>
    </x:row>
    <x:row r="172">
      <x:c r="A172" s="17" t="str">
        <x:v>zai</x:v>
      </x:c>
      <x:c r="B172" s="31" t="n">
        <x:v>46119</x:v>
      </x:c>
      <x:c r="C172" s="17" t="str">
        <x:v>Yes</x:v>
      </x:c>
      <x:c r="D172" s="17" t="str">
        <x:v>Yes</x:v>
      </x:c>
      <x:c r="E172" s="102" t="n">
        <x:v>744</x:v>
      </x:c>
      <x:c r="F172" s="105" t="str">
        <x:v>GLM-5.1 (Reasoning)</x:v>
      </x:c>
      <x:c r="G172" s="105" t="n">
        <x:v>40.1570857627689</x:v>
      </x:c>
      <x:c r="H172" s="105" t="n">
        <x:v>26390.022977829776</x:v>
      </x:c>
      <x:c r="I172" s="105" t="str">
        <x:v>GLM-5.1 (Non-reasoning)</x:v>
      </x:c>
      <x:c r="J172" s="105" t="n">
        <x:v>35.3713587229078</x:v>
      </x:c>
      <x:c r="K172" s="105"/>
      <x:c r="L172" s="105" t="n">
        <x:v>4.785727039861101</x:v>
      </x:c>
      <x:c r="M172" s="23" t="str">
        <x:v>Yes</x:v>
      </x:c>
      <x:c r="N172" s="23" t="str">
        <x:v>creator + exact date + reported parameter fields + mode-stripped name</x:v>
      </x:c>
    </x:row>
    <x:row r="173">
      <x:c r="A173" s="18" t="str">
        <x:v>zai</x:v>
      </x:c>
      <x:c r="B173" s="32" t="n">
        <x:v>46189</x:v>
      </x:c>
      <x:c r="C173" s="18" t="str">
        <x:v>Yes</x:v>
      </x:c>
      <x:c r="D173" s="18" t="str">
        <x:v>Yes</x:v>
      </x:c>
      <x:c r="E173" s="103" t="n">
        <x:v>753</x:v>
      </x:c>
      <x:c r="F173" s="106" t="str">
        <x:v>GLM-5.2 (max)</x:v>
      </x:c>
      <x:c r="G173" s="106" t="n">
        <x:v>51.0858347714416</x:v>
      </x:c>
      <x:c r="H173" s="106" t="n">
        <x:v>42790.89116989162</x:v>
      </x:c>
      <x:c r="I173" s="106" t="str">
        <x:v>GLM-5.2 (Non-reasoning)</x:v>
      </x:c>
      <x:c r="J173" s="106" t="n">
        <x:v>34.0523679882006</x:v>
      </x:c>
      <x:c r="K173" s="106"/>
      <x:c r="L173" s="106" t="n">
        <x:v>17.033466783240996</x:v>
      </x:c>
      <x:c r="M173" s="24" t="str">
        <x:v>Yes</x:v>
      </x:c>
      <x:c r="N173" s="24" t="str">
        <x:v>creator + exact date + reported parameter fields + mode-stripped name</x:v>
      </x:c>
    </x:row>
    <x:row r="176">
      <x:c r="A176" s="91" t="str">
        <x:v>Complete 275-checkpoint detailed parameter panel</x:v>
      </x:c>
      <x:c r="B176" s="91"/>
      <x:c r="C176" s="91"/>
      <x:c r="D176" s="91"/>
      <x:c r="E176" s="91"/>
      <x:c r="F176" s="91"/>
      <x:c r="G176" s="91"/>
      <x:c r="H176" s="91"/>
      <x:c r="I176" s="91"/>
      <x:c r="J176" s="91"/>
      <x:c r="K176" s="91"/>
      <x:c r="L176" s="91"/>
      <x:c r="M176" s="91"/>
      <x:c r="N176" s="91"/>
    </x:row>
    <x:row r="177" ht="34" customHeight="1">
      <x:c r="A177" s="73" t="str">
        <x:v>Model</x:v>
      </x:c>
      <x:c r="B177" s="73" t="str">
        <x:v>Creator</x:v>
      </x:c>
      <x:c r="C177" s="73" t="str">
        <x:v>Release</x:v>
      </x:c>
      <x:c r="D177" s="73" t="str">
        <x:v>Total params (B)</x:v>
      </x:c>
      <x:c r="E177" s="73" t="str">
        <x:v>Active params (B)</x:v>
      </x:c>
      <x:c r="F177" s="73" t="str">
        <x:v>AA</x:v>
      </x:c>
      <x:c r="G177" s="73" t="str">
        <x:v>Estimated</x:v>
      </x:c>
      <x:c r="H177" s="73" t="str">
        <x:v>Reasoning</x:v>
      </x:c>
      <x:c r="I177" s="73" t="str">
        <x:v>Output tokens/task</x:v>
      </x:c>
      <x:c r="J177" s="73" t="str">
        <x:v>Answer tokens/task</x:v>
      </x:c>
      <x:c r="K177" s="73" t="str">
        <x:v>Reasoning tokens/task</x:v>
      </x:c>
      <x:c r="L177" s="73" t="str">
        <x:v>Configurations</x:v>
      </x:c>
      <x:c r="M177" s="73" t="str">
        <x:v>Removed lower scores</x:v>
      </x:c>
      <x:c r="N177" s="73" t="str">
        <x:v>Configuration slugs</x:v>
      </x:c>
    </x:row>
    <x:row r="178">
      <x:c r="A178" s="16" t="str">
        <x:v>North Mini Code</x:v>
      </x:c>
      <x:c r="B178" s="16" t="str">
        <x:v>cohere</x:v>
      </x:c>
      <x:c r="C178" s="30" t="n">
        <x:v>46182</x:v>
      </x:c>
      <x:c r="D178" s="101" t="n">
        <x:v>30</x:v>
      </x:c>
      <x:c r="E178" s="101" t="n">
        <x:v>3</x:v>
      </x:c>
      <x:c r="F178" s="101" t="n">
        <x:v>19.79516147409</x:v>
      </x:c>
      <x:c r="G178" s="16" t="str">
        <x:v>No</x:v>
      </x:c>
      <x:c r="H178" s="16" t="str">
        <x:v>Yes</x:v>
      </x:c>
      <x:c r="I178" s="96" t="n">
        <x:v>15955.506959963615</x:v>
      </x:c>
      <x:c r="J178" s="96" t="n">
        <x:v>6097.227943303185</x:v>
      </x:c>
      <x:c r="K178" s="96" t="n">
        <x:v>9858.27901666043</x:v>
      </x:c>
      <x:c r="L178" s="74" t="n">
        <x:v>1</x:v>
      </x:c>
      <x:c r="M178" s="74" t="n">
        <x:v>0</x:v>
      </x:c>
      <x:c r="N178" s="22" t="str">
        <x:v>north-mini-code</x:v>
      </x:c>
    </x:row>
    <x:row r="179">
      <x:c r="A179" s="17" t="str">
        <x:v>Nemotron 3 Ultra 550B A55B (Reasoning)</x:v>
      </x:c>
      <x:c r="B179" s="17" t="str">
        <x:v>nvidia</x:v>
      </x:c>
      <x:c r="C179" s="31" t="n">
        <x:v>46177</x:v>
      </x:c>
      <x:c r="D179" s="102" t="n">
        <x:v>550</x:v>
      </x:c>
      <x:c r="E179" s="102" t="n">
        <x:v>55</x:v>
      </x:c>
      <x:c r="F179" s="102" t="n">
        <x:v>37.7619546243905</x:v>
      </x:c>
      <x:c r="G179" s="17" t="str">
        <x:v>No</x:v>
      </x:c>
      <x:c r="H179" s="17" t="str">
        <x:v>Yes</x:v>
      </x:c>
      <x:c r="I179" s="64" t="n">
        <x:v>22937.528491853147</x:v>
      </x:c>
      <x:c r="J179" s="64" t="n">
        <x:v>7796.689526417888</x:v>
      </x:c>
      <x:c r="K179" s="64" t="n">
        <x:v>15140.838965435258</x:v>
      </x:c>
      <x:c r="L179" s="75" t="n">
        <x:v>1</x:v>
      </x:c>
      <x:c r="M179" s="75" t="n">
        <x:v>0</x:v>
      </x:c>
      <x:c r="N179" s="23" t="str">
        <x:v>nvidia-nemotron-3-ultra-550b-a55b</x:v>
      </x:c>
    </x:row>
    <x:row r="180">
      <x:c r="A180" s="17" t="str">
        <x:v>GLM-4.6 (Reasoning)</x:v>
      </x:c>
      <x:c r="B180" s="17" t="str">
        <x:v>zai</x:v>
      </x:c>
      <x:c r="C180" s="31" t="n">
        <x:v>45930</x:v>
      </x:c>
      <x:c r="D180" s="102" t="n">
        <x:v>357</x:v>
      </x:c>
      <x:c r="E180" s="102" t="n">
        <x:v>32</x:v>
      </x:c>
      <x:c r="F180" s="102" t="n">
        <x:v>28.6958810162247</x:v>
      </x:c>
      <x:c r="G180" s="17" t="str">
        <x:v>No</x:v>
      </x:c>
      <x:c r="H180" s="17" t="str">
        <x:v>Yes</x:v>
      </x:c>
      <x:c r="I180" s="64" t="n">
        <x:v>18644.541998501936</x:v>
      </x:c>
      <x:c r="J180" s="64" t="n">
        <x:v>6527.704810898523</x:v>
      </x:c>
      <x:c r="K180" s="64" t="n">
        <x:v>12116.837187603414</x:v>
      </x:c>
      <x:c r="L180" s="75" t="n">
        <x:v>2</x:v>
      </x:c>
      <x:c r="M180" s="75" t="n">
        <x:v>1</x:v>
      </x:c>
      <x:c r="N180" s="23" t="str">
        <x:v>glm-4-6-reasoning | glm-4-6</x:v>
      </x:c>
    </x:row>
    <x:row r="181">
      <x:c r="A181" s="17" t="str">
        <x:v>Jamba 1.5 Large</x:v>
      </x:c>
      <x:c r="B181" s="17" t="str">
        <x:v>ai21-labs</x:v>
      </x:c>
      <x:c r="C181" s="31" t="n">
        <x:v>45526</x:v>
      </x:c>
      <x:c r="D181" s="102" t="n">
        <x:v>398</x:v>
      </x:c>
      <x:c r="E181" s="102" t="n">
        <x:v>94</x:v>
      </x:c>
      <x:c r="F181" s="102" t="n">
        <x:v>5.13122240746243</x:v>
      </x:c>
      <x:c r="G181" s="17" t="str">
        <x:v>Yes</x:v>
      </x:c>
      <x:c r="H181" s="17" t="str">
        <x:v>No</x:v>
      </x:c>
      <x:c r="I181" s="64"/>
      <x:c r="J181" s="64"/>
      <x:c r="K181" s="64"/>
      <x:c r="L181" s="75" t="n">
        <x:v>1</x:v>
      </x:c>
      <x:c r="M181" s="75" t="n">
        <x:v>0</x:v>
      </x:c>
      <x:c r="N181" s="23" t="str">
        <x:v>jamba-1-5-large</x:v>
      </x:c>
    </x:row>
    <x:row r="182">
      <x:c r="A182" s="17" t="str">
        <x:v>Jamba 1.5 Mini</x:v>
      </x:c>
      <x:c r="B182" s="17" t="str">
        <x:v>ai21-labs</x:v>
      </x:c>
      <x:c r="C182" s="31" t="n">
        <x:v>45526</x:v>
      </x:c>
      <x:c r="D182" s="102" t="n">
        <x:v>52</x:v>
      </x:c>
      <x:c r="E182" s="102" t="n">
        <x:v>12</x:v>
      </x:c>
      <x:c r="F182" s="102" t="n">
        <x:v>2.69582163473985</x:v>
      </x:c>
      <x:c r="G182" s="17" t="str">
        <x:v>Yes</x:v>
      </x:c>
      <x:c r="H182" s="17" t="str">
        <x:v>No</x:v>
      </x:c>
      <x:c r="I182" s="64"/>
      <x:c r="J182" s="64"/>
      <x:c r="K182" s="64"/>
      <x:c r="L182" s="75" t="n">
        <x:v>1</x:v>
      </x:c>
      <x:c r="M182" s="75" t="n">
        <x:v>0</x:v>
      </x:c>
      <x:c r="N182" s="23" t="str">
        <x:v>jamba-1-5-mini</x:v>
      </x:c>
    </x:row>
    <x:row r="183">
      <x:c r="A183" s="17" t="str">
        <x:v>Jamba 1.6 Large</x:v>
      </x:c>
      <x:c r="B183" s="17" t="str">
        <x:v>ai21-labs</x:v>
      </x:c>
      <x:c r="C183" s="31" t="n">
        <x:v>45722</x:v>
      </x:c>
      <x:c r="D183" s="102" t="n">
        <x:v>398</x:v>
      </x:c>
      <x:c r="E183" s="102" t="n">
        <x:v>94</x:v>
      </x:c>
      <x:c r="F183" s="102" t="n">
        <x:v>5.00355856093405</x:v>
      </x:c>
      <x:c r="G183" s="17" t="str">
        <x:v>Yes</x:v>
      </x:c>
      <x:c r="H183" s="17" t="str">
        <x:v>No</x:v>
      </x:c>
      <x:c r="I183" s="64"/>
      <x:c r="J183" s="64"/>
      <x:c r="K183" s="64"/>
      <x:c r="L183" s="75" t="n">
        <x:v>1</x:v>
      </x:c>
      <x:c r="M183" s="75" t="n">
        <x:v>0</x:v>
      </x:c>
      <x:c r="N183" s="23" t="str">
        <x:v>jamba-1-6-large</x:v>
      </x:c>
    </x:row>
    <x:row r="184">
      <x:c r="A184" s="17" t="str">
        <x:v>Jamba 1.7 Large</x:v>
      </x:c>
      <x:c r="B184" s="17" t="str">
        <x:v>ai21-labs</x:v>
      </x:c>
      <x:c r="C184" s="31" t="n">
        <x:v>45845</x:v>
      </x:c>
      <x:c r="D184" s="102" t="n">
        <x:v>398</x:v>
      </x:c>
      <x:c r="E184" s="102" t="n">
        <x:v>94</x:v>
      </x:c>
      <x:c r="F184" s="102" t="n">
        <x:v>5.29845041177405</x:v>
      </x:c>
      <x:c r="G184" s="17" t="str">
        <x:v>Yes</x:v>
      </x:c>
      <x:c r="H184" s="17" t="str">
        <x:v>No</x:v>
      </x:c>
      <x:c r="I184" s="64"/>
      <x:c r="J184" s="64"/>
      <x:c r="K184" s="64"/>
      <x:c r="L184" s="75" t="n">
        <x:v>1</x:v>
      </x:c>
      <x:c r="M184" s="75" t="n">
        <x:v>0</x:v>
      </x:c>
      <x:c r="N184" s="23" t="str">
        <x:v>jamba-1-7-large</x:v>
      </x:c>
    </x:row>
    <x:row r="185">
      <x:c r="A185" s="17" t="str">
        <x:v>Jamba 1.6 Mini</x:v>
      </x:c>
      <x:c r="B185" s="17" t="str">
        <x:v>ai21-labs</x:v>
      </x:c>
      <x:c r="C185" s="31" t="n">
        <x:v>45722</x:v>
      </x:c>
      <x:c r="D185" s="102" t="n">
        <x:v>52</x:v>
      </x:c>
      <x:c r="E185" s="102" t="n">
        <x:v>12</x:v>
      </x:c>
      <x:c r="F185" s="102" t="n">
        <x:v>2.55255646375268</x:v>
      </x:c>
      <x:c r="G185" s="17" t="str">
        <x:v>Yes</x:v>
      </x:c>
      <x:c r="H185" s="17" t="str">
        <x:v>No</x:v>
      </x:c>
      <x:c r="I185" s="64"/>
      <x:c r="J185" s="64"/>
      <x:c r="K185" s="64"/>
      <x:c r="L185" s="75" t="n">
        <x:v>1</x:v>
      </x:c>
      <x:c r="M185" s="75" t="n">
        <x:v>0</x:v>
      </x:c>
      <x:c r="N185" s="23" t="str">
        <x:v>jamba-1-6-mini</x:v>
      </x:c>
    </x:row>
    <x:row r="186">
      <x:c r="A186" s="17" t="str">
        <x:v>Jamba 1.7 Mini</x:v>
      </x:c>
      <x:c r="B186" s="17" t="str">
        <x:v>ai21-labs</x:v>
      </x:c>
      <x:c r="C186" s="31" t="n">
        <x:v>45845</x:v>
      </x:c>
      <x:c r="D186" s="102" t="n">
        <x:v>52</x:v>
      </x:c>
      <x:c r="E186" s="102" t="n">
        <x:v>12</x:v>
      </x:c>
      <x:c r="F186" s="102" t="n">
        <x:v>2.73205930270251</x:v>
      </x:c>
      <x:c r="G186" s="17" t="str">
        <x:v>Yes</x:v>
      </x:c>
      <x:c r="H186" s="17" t="str">
        <x:v>No</x:v>
      </x:c>
      <x:c r="I186" s="64"/>
      <x:c r="J186" s="64"/>
      <x:c r="K186" s="64"/>
      <x:c r="L186" s="75" t="n">
        <x:v>1</x:v>
      </x:c>
      <x:c r="M186" s="75" t="n">
        <x:v>0</x:v>
      </x:c>
      <x:c r="N186" s="23" t="str">
        <x:v>jamba-1-7-mini</x:v>
      </x:c>
    </x:row>
    <x:row r="187">
      <x:c r="A187" s="17" t="str">
        <x:v>Jamba Reasoning 3B</x:v>
      </x:c>
      <x:c r="B187" s="17" t="str">
        <x:v>ai21-labs</x:v>
      </x:c>
      <x:c r="C187" s="31" t="n">
        <x:v>45938</x:v>
      </x:c>
      <x:c r="D187" s="102" t="n">
        <x:v>3</x:v>
      </x:c>
      <x:c r="E187" s="102"/>
      <x:c r="F187" s="102" t="n">
        <x:v>4.12816114339835</x:v>
      </x:c>
      <x:c r="G187" s="17" t="str">
        <x:v>Yes</x:v>
      </x:c>
      <x:c r="H187" s="17" t="str">
        <x:v>Yes</x:v>
      </x:c>
      <x:c r="I187" s="64"/>
      <x:c r="J187" s="64"/>
      <x:c r="K187" s="64"/>
      <x:c r="L187" s="75" t="n">
        <x:v>1</x:v>
      </x:c>
      <x:c r="M187" s="75" t="n">
        <x:v>0</x:v>
      </x:c>
      <x:c r="N187" s="23" t="str">
        <x:v>jamba-reasoning-3b</x:v>
      </x:c>
    </x:row>
    <x:row r="188">
      <x:c r="A188" s="17" t="str">
        <x:v>G9v3-3B</x:v>
      </x:c>
      <x:c r="B188" s="17" t="str">
        <x:v>ai9star</x:v>
      </x:c>
      <x:c r="C188" s="31" t="n">
        <x:v>46226</x:v>
      </x:c>
      <x:c r="D188" s="102" t="n">
        <x:v>3</x:v>
      </x:c>
      <x:c r="E188" s="102"/>
      <x:c r="F188" s="102" t="n">
        <x:v>16.0567992128263</x:v>
      </x:c>
      <x:c r="G188" s="17" t="str">
        <x:v>No</x:v>
      </x:c>
      <x:c r="H188" s="17" t="str">
        <x:v>Yes</x:v>
      </x:c>
      <x:c r="I188" s="64" t="n">
        <x:v>16056.114297443273</x:v>
      </x:c>
      <x:c r="J188" s="64" t="n">
        <x:v>3533.072019466247</x:v>
      </x:c>
      <x:c r="K188" s="64" t="n">
        <x:v>12523.042277977027</x:v>
      </x:c>
      <x:c r="L188" s="75" t="n">
        <x:v>1</x:v>
      </x:c>
      <x:c r="M188" s="75" t="n">
        <x:v>0</x:v>
      </x:c>
      <x:c r="N188" s="23" t="str">
        <x:v>g9v3-3b</x:v>
      </x:c>
    </x:row>
    <x:row r="189">
      <x:c r="A189" s="17" t="str">
        <x:v>Llama 3.1 Tulu3 405B</x:v>
      </x:c>
      <x:c r="B189" s="17" t="str">
        <x:v>ai2</x:v>
      </x:c>
      <x:c r="C189" s="31" t="n">
        <x:v>45687</x:v>
      </x:c>
      <x:c r="D189" s="102" t="n">
        <x:v>405</x:v>
      </x:c>
      <x:c r="E189" s="102"/>
      <x:c r="F189" s="102" t="n">
        <x:v>8.27692346969835</x:v>
      </x:c>
      <x:c r="G189" s="17" t="str">
        <x:v>Yes</x:v>
      </x:c>
      <x:c r="H189" s="17" t="str">
        <x:v>No</x:v>
      </x:c>
      <x:c r="I189" s="64"/>
      <x:c r="J189" s="64"/>
      <x:c r="K189" s="64"/>
      <x:c r="L189" s="75" t="n">
        <x:v>1</x:v>
      </x:c>
      <x:c r="M189" s="75" t="n">
        <x:v>0</x:v>
      </x:c>
      <x:c r="N189" s="23" t="str">
        <x:v>tulu3-405b</x:v>
      </x:c>
    </x:row>
    <x:row r="190">
      <x:c r="A190" s="17" t="str">
        <x:v>Molmo 7B-D</x:v>
      </x:c>
      <x:c r="B190" s="17" t="str">
        <x:v>ai2</x:v>
      </x:c>
      <x:c r="C190" s="31" t="n">
        <x:v>45560</x:v>
      </x:c>
      <x:c r="D190" s="102" t="n">
        <x:v>8.02</x:v>
      </x:c>
      <x:c r="E190" s="102"/>
      <x:c r="F190" s="102" t="n">
        <x:v>3.80960279974612</x:v>
      </x:c>
      <x:c r="G190" s="17" t="str">
        <x:v>Yes</x:v>
      </x:c>
      <x:c r="H190" s="17" t="str">
        <x:v>No</x:v>
      </x:c>
      <x:c r="I190" s="64"/>
      <x:c r="J190" s="64"/>
      <x:c r="K190" s="64"/>
      <x:c r="L190" s="75" t="n">
        <x:v>1</x:v>
      </x:c>
      <x:c r="M190" s="75" t="n">
        <x:v>0</x:v>
      </x:c>
      <x:c r="N190" s="23" t="str">
        <x:v>molmo-7b-d</x:v>
      </x:c>
    </x:row>
    <x:row r="191">
      <x:c r="A191" s="17" t="str">
        <x:v>Molmo2-8B</x:v>
      </x:c>
      <x:c r="B191" s="17" t="str">
        <x:v>ai2</x:v>
      </x:c>
      <x:c r="C191" s="31" t="n">
        <x:v>46002</x:v>
      </x:c>
      <x:c r="D191" s="102" t="n">
        <x:v>8.66</x:v>
      </x:c>
      <x:c r="E191" s="102"/>
      <x:c r="F191" s="102" t="n">
        <x:v>2.02725634867986</x:v>
      </x:c>
      <x:c r="G191" s="17" t="str">
        <x:v>Yes</x:v>
      </x:c>
      <x:c r="H191" s="17" t="str">
        <x:v>No</x:v>
      </x:c>
      <x:c r="I191" s="64"/>
      <x:c r="J191" s="64"/>
      <x:c r="K191" s="64"/>
      <x:c r="L191" s="75" t="n">
        <x:v>1</x:v>
      </x:c>
      <x:c r="M191" s="75" t="n">
        <x:v>0</x:v>
      </x:c>
      <x:c r="N191" s="23" t="str">
        <x:v>molmo2-8b</x:v>
      </x:c>
    </x:row>
    <x:row r="192">
      <x:c r="A192" s="17" t="str">
        <x:v>OLMo 2 32B</x:v>
      </x:c>
      <x:c r="B192" s="17" t="str">
        <x:v>ai2</x:v>
      </x:c>
      <x:c r="C192" s="31" t="n">
        <x:v>45729</x:v>
      </x:c>
      <x:c r="D192" s="102" t="n">
        <x:v>32.2</x:v>
      </x:c>
      <x:c r="E192" s="102"/>
      <x:c r="F192" s="102" t="n">
        <x:v>5.01350341020708</x:v>
      </x:c>
      <x:c r="G192" s="17" t="str">
        <x:v>Yes</x:v>
      </x:c>
      <x:c r="H192" s="17" t="str">
        <x:v>No</x:v>
      </x:c>
      <x:c r="I192" s="64"/>
      <x:c r="J192" s="64"/>
      <x:c r="K192" s="64"/>
      <x:c r="L192" s="75" t="n">
        <x:v>1</x:v>
      </x:c>
      <x:c r="M192" s="75" t="n">
        <x:v>0</x:v>
      </x:c>
      <x:c r="N192" s="23" t="str">
        <x:v>olmo-2-32b</x:v>
      </x:c>
    </x:row>
    <x:row r="193">
      <x:c r="A193" s="17" t="str">
        <x:v>OLMo 2 7B</x:v>
      </x:c>
      <x:c r="B193" s="17" t="str">
        <x:v>ai2</x:v>
      </x:c>
      <x:c r="C193" s="31" t="n">
        <x:v>45622</x:v>
      </x:c>
      <x:c r="D193" s="102" t="n">
        <x:v>7.3</x:v>
      </x:c>
      <x:c r="E193" s="102"/>
      <x:c r="F193" s="102" t="n">
        <x:v>3.85447092518844</x:v>
      </x:c>
      <x:c r="G193" s="17" t="str">
        <x:v>Yes</x:v>
      </x:c>
      <x:c r="H193" s="17" t="str">
        <x:v>No</x:v>
      </x:c>
      <x:c r="I193" s="64"/>
      <x:c r="J193" s="64"/>
      <x:c r="K193" s="64"/>
      <x:c r="L193" s="75" t="n">
        <x:v>1</x:v>
      </x:c>
      <x:c r="M193" s="75" t="n">
        <x:v>0</x:v>
      </x:c>
      <x:c r="N193" s="23" t="str">
        <x:v>olmo-2-7b</x:v>
      </x:c>
    </x:row>
    <x:row r="194">
      <x:c r="A194" s="17" t="str">
        <x:v>Olmo 3 32B Think</x:v>
      </x:c>
      <x:c r="B194" s="17" t="str">
        <x:v>ai2</x:v>
      </x:c>
      <x:c r="C194" s="31" t="n">
        <x:v>45981</x:v>
      </x:c>
      <x:c r="D194" s="102" t="n">
        <x:v>32.2</x:v>
      </x:c>
      <x:c r="E194" s="102"/>
      <x:c r="F194" s="102" t="n">
        <x:v>6.40484835766603</x:v>
      </x:c>
      <x:c r="G194" s="17" t="str">
        <x:v>Yes</x:v>
      </x:c>
      <x:c r="H194" s="17" t="str">
        <x:v>Yes</x:v>
      </x:c>
      <x:c r="I194" s="64"/>
      <x:c r="J194" s="64"/>
      <x:c r="K194" s="64"/>
      <x:c r="L194" s="75" t="n">
        <x:v>1</x:v>
      </x:c>
      <x:c r="M194" s="75" t="n">
        <x:v>0</x:v>
      </x:c>
      <x:c r="N194" s="23" t="str">
        <x:v>olmo-3-32b-think</x:v>
      </x:c>
    </x:row>
    <x:row r="195">
      <x:c r="A195" s="17" t="str">
        <x:v>Olmo 3 7B Instruct</x:v>
      </x:c>
      <x:c r="B195" s="17" t="str">
        <x:v>ai2</x:v>
      </x:c>
      <x:c r="C195" s="31" t="n">
        <x:v>45981</x:v>
      </x:c>
      <x:c r="D195" s="102" t="n">
        <x:v>7</x:v>
      </x:c>
      <x:c r="E195" s="102"/>
      <x:c r="F195" s="102" t="n">
        <x:v>2.80685761769941</x:v>
      </x:c>
      <x:c r="G195" s="17" t="str">
        <x:v>Yes</x:v>
      </x:c>
      <x:c r="H195" s="17" t="str">
        <x:v>No</x:v>
      </x:c>
      <x:c r="I195" s="64"/>
      <x:c r="J195" s="64"/>
      <x:c r="K195" s="64"/>
      <x:c r="L195" s="75" t="n">
        <x:v>1</x:v>
      </x:c>
      <x:c r="M195" s="75" t="n">
        <x:v>0</x:v>
      </x:c>
      <x:c r="N195" s="23" t="str">
        <x:v>olmo-3-7b-instruct</x:v>
      </x:c>
    </x:row>
    <x:row r="196">
      <x:c r="A196" s="17" t="str">
        <x:v>Olmo 3 7B Think</x:v>
      </x:c>
      <x:c r="B196" s="17" t="str">
        <x:v>ai2</x:v>
      </x:c>
      <x:c r="C196" s="31" t="n">
        <x:v>45981</x:v>
      </x:c>
      <x:c r="D196" s="102" t="n">
        <x:v>7</x:v>
      </x:c>
      <x:c r="E196" s="102"/>
      <x:c r="F196" s="102" t="n">
        <x:v>3.97391458412243</x:v>
      </x:c>
      <x:c r="G196" s="17" t="str">
        <x:v>Yes</x:v>
      </x:c>
      <x:c r="H196" s="17" t="str">
        <x:v>Yes</x:v>
      </x:c>
      <x:c r="I196" s="64"/>
      <x:c r="J196" s="64"/>
      <x:c r="K196" s="64"/>
      <x:c r="L196" s="75" t="n">
        <x:v>1</x:v>
      </x:c>
      <x:c r="M196" s="75" t="n">
        <x:v>0</x:v>
      </x:c>
      <x:c r="N196" s="23" t="str">
        <x:v>olmo-3-7b-think</x:v>
      </x:c>
    </x:row>
    <x:row r="197">
      <x:c r="A197" s="17" t="str">
        <x:v>Olmo 3.1 32B Instruct</x:v>
      </x:c>
      <x:c r="B197" s="17" t="str">
        <x:v>ai2</x:v>
      </x:c>
      <x:c r="C197" s="31" t="n">
        <x:v>46035</x:v>
      </x:c>
      <x:c r="D197" s="102" t="n">
        <x:v>32.2</x:v>
      </x:c>
      <x:c r="E197" s="102"/>
      <x:c r="F197" s="102" t="n">
        <x:v>6.46912768036033</x:v>
      </x:c>
      <x:c r="G197" s="17" t="str">
        <x:v>Yes</x:v>
      </x:c>
      <x:c r="H197" s="17" t="str">
        <x:v>No</x:v>
      </x:c>
      <x:c r="I197" s="64"/>
      <x:c r="J197" s="64"/>
      <x:c r="K197" s="64"/>
      <x:c r="L197" s="75" t="n">
        <x:v>1</x:v>
      </x:c>
      <x:c r="M197" s="75" t="n">
        <x:v>0</x:v>
      </x:c>
      <x:c r="N197" s="23" t="str">
        <x:v>olmo-3-1-32b-instruct</x:v>
      </x:c>
    </x:row>
    <x:row r="198">
      <x:c r="A198" s="17" t="str">
        <x:v>Olmo 3.1 32B Think</x:v>
      </x:c>
      <x:c r="B198" s="17" t="str">
        <x:v>ai2</x:v>
      </x:c>
      <x:c r="C198" s="31" t="n">
        <x:v>46003</x:v>
      </x:c>
      <x:c r="D198" s="102" t="n">
        <x:v>32.2</x:v>
      </x:c>
      <x:c r="E198" s="102"/>
      <x:c r="F198" s="102" t="n">
        <x:v>8.08969451731817</x:v>
      </x:c>
      <x:c r="G198" s="17" t="str">
        <x:v>Yes</x:v>
      </x:c>
      <x:c r="H198" s="17" t="str">
        <x:v>Yes</x:v>
      </x:c>
      <x:c r="I198" s="64"/>
      <x:c r="J198" s="64"/>
      <x:c r="K198" s="64"/>
      <x:c r="L198" s="75" t="n">
        <x:v>1</x:v>
      </x:c>
      <x:c r="M198" s="75" t="n">
        <x:v>0</x:v>
      </x:c>
      <x:c r="N198" s="23" t="str">
        <x:v>olmo-3-1-32b-think</x:v>
      </x:c>
    </x:row>
    <x:row r="199">
      <x:c r="A199" s="17" t="str">
        <x:v>Trinity Large Thinking</x:v>
      </x:c>
      <x:c r="B199" s="17" t="str">
        <x:v>arcee</x:v>
      </x:c>
      <x:c r="C199" s="31" t="n">
        <x:v>46113</x:v>
      </x:c>
      <x:c r="D199" s="102" t="n">
        <x:v>399</x:v>
      </x:c>
      <x:c r="E199" s="102" t="n">
        <x:v>13</x:v>
      </x:c>
      <x:c r="F199" s="102" t="n">
        <x:v>18.1600095755902</x:v>
      </x:c>
      <x:c r="G199" s="17" t="str">
        <x:v>No</x:v>
      </x:c>
      <x:c r="H199" s="17" t="str">
        <x:v>Yes</x:v>
      </x:c>
      <x:c r="I199" s="64" t="n">
        <x:v>39617.79709765679</x:v>
      </x:c>
      <x:c r="J199" s="64" t="n">
        <x:v>8645.701112603576</x:v>
      </x:c>
      <x:c r="K199" s="64" t="n">
        <x:v>30972.09598505321</x:v>
      </x:c>
      <x:c r="L199" s="75" t="n">
        <x:v>1</x:v>
      </x:c>
      <x:c r="M199" s="75" t="n">
        <x:v>0</x:v>
      </x:c>
      <x:c r="N199" s="23" t="str">
        <x:v>trinity-large-thinking</x:v>
      </x:c>
    </x:row>
    <x:row r="200">
      <x:c r="A200" s="17" t="str">
        <x:v>ERNIE 4.5 300B A47B</x:v>
      </x:c>
      <x:c r="B200" s="17" t="str">
        <x:v>baidu</x:v>
      </x:c>
      <x:c r="C200" s="31" t="n">
        <x:v>45838</x:v>
      </x:c>
      <x:c r="D200" s="102" t="n">
        <x:v>300</x:v>
      </x:c>
      <x:c r="E200" s="102" t="n">
        <x:v>47</x:v>
      </x:c>
      <x:c r="F200" s="102" t="n">
        <x:v>9.02285916292985</x:v>
      </x:c>
      <x:c r="G200" s="17" t="str">
        <x:v>Yes</x:v>
      </x:c>
      <x:c r="H200" s="17" t="str">
        <x:v>No</x:v>
      </x:c>
      <x:c r="I200" s="64"/>
      <x:c r="J200" s="64"/>
      <x:c r="K200" s="64"/>
      <x:c r="L200" s="75" t="n">
        <x:v>1</x:v>
      </x:c>
      <x:c r="M200" s="75" t="n">
        <x:v>0</x:v>
      </x:c>
      <x:c r="N200" s="23" t="str">
        <x:v>ernie-4-5-300b-a47b</x:v>
      </x:c>
    </x:row>
    <x:row r="201">
      <x:c r="A201" s="17" t="str">
        <x:v>Seed-OSS-36B-Instruct</x:v>
      </x:c>
      <x:c r="B201" s="17" t="str">
        <x:v>bytedance_seed</x:v>
      </x:c>
      <x:c r="C201" s="31" t="n">
        <x:v>45889</x:v>
      </x:c>
      <x:c r="D201" s="102" t="n">
        <x:v>36.2</x:v>
      </x:c>
      <x:c r="E201" s="102"/>
      <x:c r="F201" s="102" t="n">
        <x:v>18.3353754400112</x:v>
      </x:c>
      <x:c r="G201" s="17" t="str">
        <x:v>Yes</x:v>
      </x:c>
      <x:c r="H201" s="17" t="str">
        <x:v>Yes</x:v>
      </x:c>
      <x:c r="I201" s="64"/>
      <x:c r="J201" s="64"/>
      <x:c r="K201" s="64"/>
      <x:c r="L201" s="75" t="n">
        <x:v>1</x:v>
      </x:c>
      <x:c r="M201" s="75" t="n">
        <x:v>0</x:v>
      </x:c>
      <x:c r="N201" s="23" t="str">
        <x:v>seed-oss-36b-instruct</x:v>
      </x:c>
    </x:row>
    <x:row r="202">
      <x:c r="A202" s="17" t="str">
        <x:v>Command A</x:v>
      </x:c>
      <x:c r="B202" s="17" t="str">
        <x:v>cohere</x:v>
      </x:c>
      <x:c r="C202" s="31" t="n">
        <x:v>45729</x:v>
      </x:c>
      <x:c r="D202" s="102" t="n">
        <x:v>111</x:v>
      </x:c>
      <x:c r="E202" s="102"/>
      <x:c r="F202" s="102" t="n">
        <x:v>7.67282450847718</x:v>
      </x:c>
      <x:c r="G202" s="17" t="str">
        <x:v>Yes</x:v>
      </x:c>
      <x:c r="H202" s="17" t="str">
        <x:v>No</x:v>
      </x:c>
      <x:c r="I202" s="64"/>
      <x:c r="J202" s="64"/>
      <x:c r="K202" s="64"/>
      <x:c r="L202" s="75" t="n">
        <x:v>1</x:v>
      </x:c>
      <x:c r="M202" s="75" t="n">
        <x:v>0</x:v>
      </x:c>
      <x:c r="N202" s="23" t="str">
        <x:v>command-a</x:v>
      </x:c>
    </x:row>
    <x:row r="203">
      <x:c r="A203" s="17" t="str">
        <x:v>Command-R+ (Apr '24)</x:v>
      </x:c>
      <x:c r="B203" s="17" t="str">
        <x:v>cohere</x:v>
      </x:c>
      <x:c r="C203" s="31" t="n">
        <x:v>45386</x:v>
      </x:c>
      <x:c r="D203" s="102" t="n">
        <x:v>104</x:v>
      </x:c>
      <x:c r="E203" s="102"/>
      <x:c r="F203" s="102" t="n">
        <x:v>2.9889708187848</x:v>
      </x:c>
      <x:c r="G203" s="17" t="str">
        <x:v>Yes</x:v>
      </x:c>
      <x:c r="H203" s="17" t="str">
        <x:v>No</x:v>
      </x:c>
      <x:c r="I203" s="64"/>
      <x:c r="J203" s="64"/>
      <x:c r="K203" s="64"/>
      <x:c r="L203" s="75" t="n">
        <x:v>1</x:v>
      </x:c>
      <x:c r="M203" s="75" t="n">
        <x:v>0</x:v>
      </x:c>
      <x:c r="N203" s="23" t="str">
        <x:v>command-r-plus-04-2024</x:v>
      </x:c>
    </x:row>
    <x:row r="204">
      <x:c r="A204" s="17" t="str">
        <x:v>Command-R (Mar '24)</x:v>
      </x:c>
      <x:c r="B204" s="17" t="str">
        <x:v>cohere</x:v>
      </x:c>
      <x:c r="C204" s="31" t="n">
        <x:v>45363</x:v>
      </x:c>
      <x:c r="D204" s="102" t="n">
        <x:v>35</x:v>
      </x:c>
      <x:c r="E204" s="102"/>
      <x:c r="F204" s="102" t="n">
        <x:v>2.13537554388303</x:v>
      </x:c>
      <x:c r="G204" s="17" t="str">
        <x:v>Yes</x:v>
      </x:c>
      <x:c r="H204" s="17" t="str">
        <x:v>No</x:v>
      </x:c>
      <x:c r="I204" s="64"/>
      <x:c r="J204" s="64"/>
      <x:c r="K204" s="64"/>
      <x:c r="L204" s="75" t="n">
        <x:v>1</x:v>
      </x:c>
      <x:c r="M204" s="75" t="n">
        <x:v>0</x:v>
      </x:c>
      <x:c r="N204" s="23" t="str">
        <x:v>command-r-03-2024</x:v>
      </x:c>
    </x:row>
    <x:row r="205">
      <x:c r="A205" s="17" t="str">
        <x:v>Command A+</x:v>
      </x:c>
      <x:c r="B205" s="17" t="str">
        <x:v>cohere</x:v>
      </x:c>
      <x:c r="C205" s="31" t="n">
        <x:v>46162</x:v>
      </x:c>
      <x:c r="D205" s="102" t="n">
        <x:v>218</x:v>
      </x:c>
      <x:c r="E205" s="102" t="n">
        <x:v>25</x:v>
      </x:c>
      <x:c r="F205" s="102" t="n">
        <x:v>22.5095334451485</x:v>
      </x:c>
      <x:c r="G205" s="17" t="str">
        <x:v>No</x:v>
      </x:c>
      <x:c r="H205" s="17" t="str">
        <x:v>Yes</x:v>
      </x:c>
      <x:c r="I205" s="64" t="n">
        <x:v>20792.50388687012</x:v>
      </x:c>
      <x:c r="J205" s="64" t="n">
        <x:v>6220.106449418675</x:v>
      </x:c>
      <x:c r="K205" s="64" t="n">
        <x:v>14572.397437451446</x:v>
      </x:c>
      <x:c r="L205" s="75" t="n">
        <x:v>1</x:v>
      </x:c>
      <x:c r="M205" s="75" t="n">
        <x:v>0</x:v>
      </x:c>
      <x:c r="N205" s="23" t="str">
        <x:v>command-a-plus</x:v>
      </x:c>
    </x:row>
    <x:row r="206">
      <x:c r="A206" s="17" t="str">
        <x:v>Tiny Aya Global</x:v>
      </x:c>
      <x:c r="B206" s="17" t="str">
        <x:v>cohere</x:v>
      </x:c>
      <x:c r="C206" s="31" t="n">
        <x:v>46070</x:v>
      </x:c>
      <x:c r="D206" s="102" t="n">
        <x:v>3.35</x:v>
      </x:c>
      <x:c r="E206" s="102"/>
      <x:c r="F206" s="102" t="n">
        <x:v>1</x:v>
      </x:c>
      <x:c r="G206" s="17" t="str">
        <x:v>Yes</x:v>
      </x:c>
      <x:c r="H206" s="17" t="str">
        <x:v>No</x:v>
      </x:c>
      <x:c r="I206" s="64"/>
      <x:c r="J206" s="64"/>
      <x:c r="K206" s="64"/>
      <x:c r="L206" s="75" t="n">
        <x:v>1</x:v>
      </x:c>
      <x:c r="M206" s="75" t="n">
        <x:v>0</x:v>
      </x:c>
      <x:c r="N206" s="23" t="str">
        <x:v>tiny-aya-global</x:v>
      </x:c>
    </x:row>
    <x:row r="207">
      <x:c r="A207" s="17" t="str">
        <x:v>DBRX Instruct</x:v>
      </x:c>
      <x:c r="B207" s="17" t="str">
        <x:v>databricks</x:v>
      </x:c>
      <x:c r="C207" s="31" t="n">
        <x:v>45378</x:v>
      </x:c>
      <x:c r="D207" s="102" t="n">
        <x:v>132</x:v>
      </x:c>
      <x:c r="E207" s="102" t="n">
        <x:v>36</x:v>
      </x:c>
      <x:c r="F207" s="102" t="n">
        <x:v>2.95893602589449</x:v>
      </x:c>
      <x:c r="G207" s="17" t="str">
        <x:v>Yes</x:v>
      </x:c>
      <x:c r="H207" s="17" t="str">
        <x:v>No</x:v>
      </x:c>
      <x:c r="I207" s="64"/>
      <x:c r="J207" s="64"/>
      <x:c r="K207" s="64"/>
      <x:c r="L207" s="75" t="n">
        <x:v>1</x:v>
      </x:c>
      <x:c r="M207" s="75" t="n">
        <x:v>0</x:v>
      </x:c>
      <x:c r="N207" s="23" t="str">
        <x:v>dbrx</x:v>
      </x:c>
    </x:row>
    <x:row r="208">
      <x:c r="A208" s="17" t="str">
        <x:v>DeepSeek-Coder-V2</x:v>
      </x:c>
      <x:c r="B208" s="17" t="str">
        <x:v>deepseek</x:v>
      </x:c>
      <x:c r="C208" s="31" t="n">
        <x:v>45460</x:v>
      </x:c>
      <x:c r="D208" s="102" t="n">
        <x:v>236</x:v>
      </x:c>
      <x:c r="E208" s="102" t="n">
        <x:v>21</x:v>
      </x:c>
      <x:c r="F208" s="102" t="n">
        <x:v>5.05187301719698</x:v>
      </x:c>
      <x:c r="G208" s="17" t="str">
        <x:v>Yes</x:v>
      </x:c>
      <x:c r="H208" s="17" t="str">
        <x:v>No</x:v>
      </x:c>
      <x:c r="I208" s="64"/>
      <x:c r="J208" s="64"/>
      <x:c r="K208" s="64"/>
      <x:c r="L208" s="75" t="n">
        <x:v>1</x:v>
      </x:c>
      <x:c r="M208" s="75" t="n">
        <x:v>0</x:v>
      </x:c>
      <x:c r="N208" s="23" t="str">
        <x:v>deepseek-coder-v2</x:v>
      </x:c>
    </x:row>
    <x:row r="209">
      <x:c r="A209" s="17" t="str">
        <x:v>DeepSeek Coder V2 Lite Instruct</x:v>
      </x:c>
      <x:c r="B209" s="17" t="str">
        <x:v>deepseek</x:v>
      </x:c>
      <x:c r="C209" s="31" t="n">
        <x:v>45460</x:v>
      </x:c>
      <x:c r="D209" s="102" t="n">
        <x:v>16</x:v>
      </x:c>
      <x:c r="E209" s="102" t="n">
        <x:v>2.4</x:v>
      </x:c>
      <x:c r="F209" s="102" t="n">
        <x:v>3.1082648272369</x:v>
      </x:c>
      <x:c r="G209" s="17" t="str">
        <x:v>Yes</x:v>
      </x:c>
      <x:c r="H209" s="17" t="str">
        <x:v>No</x:v>
      </x:c>
      <x:c r="I209" s="64"/>
      <x:c r="J209" s="64"/>
      <x:c r="K209" s="64"/>
      <x:c r="L209" s="75" t="n">
        <x:v>1</x:v>
      </x:c>
      <x:c r="M209" s="75" t="n">
        <x:v>0</x:v>
      </x:c>
      <x:c r="N209" s="23" t="str">
        <x:v>deepseek-coder-v2-lite</x:v>
      </x:c>
    </x:row>
    <x:row r="210">
      <x:c r="A210" s="17" t="str">
        <x:v>DeepSeek LLM 67B Chat (V1)</x:v>
      </x:c>
      <x:c r="B210" s="17" t="str">
        <x:v>deepseek</x:v>
      </x:c>
      <x:c r="C210" s="31" t="n">
        <x:v>45259</x:v>
      </x:c>
      <x:c r="D210" s="102" t="n">
        <x:v>7</x:v>
      </x:c>
      <x:c r="E210" s="102"/>
      <x:c r="F210" s="102" t="n">
        <x:v>3.00905999147689</x:v>
      </x:c>
      <x:c r="G210" s="17" t="str">
        <x:v>Yes</x:v>
      </x:c>
      <x:c r="H210" s="17" t="str">
        <x:v>No</x:v>
      </x:c>
      <x:c r="I210" s="64"/>
      <x:c r="J210" s="64"/>
      <x:c r="K210" s="64"/>
      <x:c r="L210" s="75" t="n">
        <x:v>1</x:v>
      </x:c>
      <x:c r="M210" s="75" t="n">
        <x:v>0</x:v>
      </x:c>
      <x:c r="N210" s="23" t="str">
        <x:v>deepseek-llm-67b-chat</x:v>
      </x:c>
    </x:row>
    <x:row r="211">
      <x:c r="A211" s="17" t="str">
        <x:v>DeepSeek R1 0528 Qwen3 8B</x:v>
      </x:c>
      <x:c r="B211" s="17" t="str">
        <x:v>deepseek</x:v>
      </x:c>
      <x:c r="C211" s="31" t="n">
        <x:v>45806</x:v>
      </x:c>
      <x:c r="D211" s="102" t="n">
        <x:v>8.19</x:v>
      </x:c>
      <x:c r="E211" s="102"/>
      <x:c r="F211" s="102" t="n">
        <x:v>10.3678998244844</x:v>
      </x:c>
      <x:c r="G211" s="17" t="str">
        <x:v>Yes</x:v>
      </x:c>
      <x:c r="H211" s="17" t="str">
        <x:v>Yes</x:v>
      </x:c>
      <x:c r="I211" s="64"/>
      <x:c r="J211" s="64"/>
      <x:c r="K211" s="64"/>
      <x:c r="L211" s="75" t="n">
        <x:v>1</x:v>
      </x:c>
      <x:c r="M211" s="75" t="n">
        <x:v>0</x:v>
      </x:c>
      <x:c r="N211" s="23" t="str">
        <x:v>deepseek-r1-qwen3-8b</x:v>
      </x:c>
    </x:row>
    <x:row r="212">
      <x:c r="A212" s="17" t="str">
        <x:v>DeepSeek R1 0528 (May '25)</x:v>
      </x:c>
      <x:c r="B212" s="17" t="str">
        <x:v>deepseek</x:v>
      </x:c>
      <x:c r="C212" s="31" t="n">
        <x:v>45805</x:v>
      </x:c>
      <x:c r="D212" s="102" t="n">
        <x:v>685</x:v>
      </x:c>
      <x:c r="E212" s="102" t="n">
        <x:v>37</x:v>
      </x:c>
      <x:c r="F212" s="102" t="n">
        <x:v>20.0823831450007</x:v>
      </x:c>
      <x:c r="G212" s="17" t="str">
        <x:v>Yes</x:v>
      </x:c>
      <x:c r="H212" s="17" t="str">
        <x:v>Yes</x:v>
      </x:c>
      <x:c r="I212" s="64"/>
      <x:c r="J212" s="64"/>
      <x:c r="K212" s="64"/>
      <x:c r="L212" s="75" t="n">
        <x:v>1</x:v>
      </x:c>
      <x:c r="M212" s="75" t="n">
        <x:v>0</x:v>
      </x:c>
      <x:c r="N212" s="23" t="str">
        <x:v>deepseek-r1</x:v>
      </x:c>
    </x:row>
    <x:row r="213">
      <x:c r="A213" s="17" t="str">
        <x:v>DeepSeek R1 Distill Llama 70B</x:v>
      </x:c>
      <x:c r="B213" s="17" t="str">
        <x:v>deepseek</x:v>
      </x:c>
      <x:c r="C213" s="31" t="n">
        <x:v>45677</x:v>
      </x:c>
      <x:c r="D213" s="102" t="n">
        <x:v>70</x:v>
      </x:c>
      <x:c r="E213" s="102"/>
      <x:c r="F213" s="102" t="n">
        <x:v>9.92919589163661</x:v>
      </x:c>
      <x:c r="G213" s="17" t="str">
        <x:v>Yes</x:v>
      </x:c>
      <x:c r="H213" s="17" t="str">
        <x:v>Yes</x:v>
      </x:c>
      <x:c r="I213" s="64"/>
      <x:c r="J213" s="64"/>
      <x:c r="K213" s="64"/>
      <x:c r="L213" s="75" t="n">
        <x:v>1</x:v>
      </x:c>
      <x:c r="M213" s="75" t="n">
        <x:v>0</x:v>
      </x:c>
      <x:c r="N213" s="23" t="str">
        <x:v>deepseek-r1-distill-llama-70b</x:v>
      </x:c>
    </x:row>
    <x:row r="214">
      <x:c r="A214" s="17" t="str">
        <x:v>DeepSeek R1 Distill Llama 8B</x:v>
      </x:c>
      <x:c r="B214" s="17" t="str">
        <x:v>deepseek</x:v>
      </x:c>
      <x:c r="C214" s="31" t="n">
        <x:v>45677</x:v>
      </x:c>
      <x:c r="D214" s="102" t="n">
        <x:v>8</x:v>
      </x:c>
      <x:c r="E214" s="102"/>
      <x:c r="F214" s="102" t="n">
        <x:v>6.4141606831749</x:v>
      </x:c>
      <x:c r="G214" s="17" t="str">
        <x:v>Yes</x:v>
      </x:c>
      <x:c r="H214" s="17" t="str">
        <x:v>Yes</x:v>
      </x:c>
      <x:c r="I214" s="64"/>
      <x:c r="J214" s="64"/>
      <x:c r="K214" s="64"/>
      <x:c r="L214" s="75" t="n">
        <x:v>1</x:v>
      </x:c>
      <x:c r="M214" s="75" t="n">
        <x:v>0</x:v>
      </x:c>
      <x:c r="N214" s="23" t="str">
        <x:v>deepseek-r1-distill-llama-8b</x:v>
      </x:c>
    </x:row>
    <x:row r="215">
      <x:c r="A215" s="17" t="str">
        <x:v>DeepSeek R1 Distill Qwen 1.5B</x:v>
      </x:c>
      <x:c r="B215" s="17" t="str">
        <x:v>deepseek</x:v>
      </x:c>
      <x:c r="C215" s="31" t="n">
        <x:v>45677</x:v>
      </x:c>
      <x:c r="D215" s="102" t="n">
        <x:v>1.5</x:v>
      </x:c>
      <x:c r="E215" s="102"/>
      <x:c r="F215" s="102" t="n">
        <x:v>3.652305556462</x:v>
      </x:c>
      <x:c r="G215" s="17" t="str">
        <x:v>Yes</x:v>
      </x:c>
      <x:c r="H215" s="17" t="str">
        <x:v>Yes</x:v>
      </x:c>
      <x:c r="I215" s="64"/>
      <x:c r="J215" s="64"/>
      <x:c r="K215" s="64"/>
      <x:c r="L215" s="75" t="n">
        <x:v>1</x:v>
      </x:c>
      <x:c r="M215" s="75" t="n">
        <x:v>0</x:v>
      </x:c>
      <x:c r="N215" s="23" t="str">
        <x:v>deepseek-r1-distill-qwen-1-5b</x:v>
      </x:c>
    </x:row>
    <x:row r="216">
      <x:c r="A216" s="17" t="str">
        <x:v>DeepSeek R1 Distill Qwen 14B</x:v>
      </x:c>
      <x:c r="B216" s="17" t="str">
        <x:v>deepseek</x:v>
      </x:c>
      <x:c r="C216" s="31" t="n">
        <x:v>45677</x:v>
      </x:c>
      <x:c r="D216" s="102" t="n">
        <x:v>14</x:v>
      </x:c>
      <x:c r="E216" s="102"/>
      <x:c r="F216" s="102" t="n">
        <x:v>9.83271953213741</x:v>
      </x:c>
      <x:c r="G216" s="17" t="str">
        <x:v>Yes</x:v>
      </x:c>
      <x:c r="H216" s="17" t="str">
        <x:v>Yes</x:v>
      </x:c>
      <x:c r="I216" s="64"/>
      <x:c r="J216" s="64"/>
      <x:c r="K216" s="64"/>
      <x:c r="L216" s="75" t="n">
        <x:v>1</x:v>
      </x:c>
      <x:c r="M216" s="75" t="n">
        <x:v>0</x:v>
      </x:c>
      <x:c r="N216" s="23" t="str">
        <x:v>deepseek-r1-distill-qwen-14b</x:v>
      </x:c>
    </x:row>
    <x:row r="217">
      <x:c r="A217" s="17" t="str">
        <x:v>DeepSeek R1 Distill Qwen 32B</x:v>
      </x:c>
      <x:c r="B217" s="17" t="str">
        <x:v>deepseek</x:v>
      </x:c>
      <x:c r="C217" s="31" t="n">
        <x:v>45677</x:v>
      </x:c>
      <x:c r="D217" s="102" t="n">
        <x:v>32</x:v>
      </x:c>
      <x:c r="E217" s="102"/>
      <x:c r="F217" s="102" t="n">
        <x:v>11.039920724083</x:v>
      </x:c>
      <x:c r="G217" s="17" t="str">
        <x:v>Yes</x:v>
      </x:c>
      <x:c r="H217" s="17" t="str">
        <x:v>Yes</x:v>
      </x:c>
      <x:c r="I217" s="64"/>
      <x:c r="J217" s="64"/>
      <x:c r="K217" s="64"/>
      <x:c r="L217" s="75" t="n">
        <x:v>1</x:v>
      </x:c>
      <x:c r="M217" s="75" t="n">
        <x:v>0</x:v>
      </x:c>
      <x:c r="N217" s="23" t="str">
        <x:v>deepseek-r1-distill-qwen-32b</x:v>
      </x:c>
    </x:row>
    <x:row r="218">
      <x:c r="A218" s="17" t="str">
        <x:v>DeepSeek R1 (Jan '25)</x:v>
      </x:c>
      <x:c r="B218" s="17" t="str">
        <x:v>deepseek</x:v>
      </x:c>
      <x:c r="C218" s="31" t="n">
        <x:v>45677</x:v>
      </x:c>
      <x:c r="D218" s="102" t="n">
        <x:v>685</x:v>
      </x:c>
      <x:c r="E218" s="102" t="n">
        <x:v>37</x:v>
      </x:c>
      <x:c r="F218" s="102" t="n">
        <x:v>18.5075067596643</x:v>
      </x:c>
      <x:c r="G218" s="17" t="str">
        <x:v>No</x:v>
      </x:c>
      <x:c r="H218" s="17" t="str">
        <x:v>Yes</x:v>
      </x:c>
      <x:c r="I218" s="64" t="n">
        <x:v>15600.358619692568</x:v>
      </x:c>
      <x:c r="J218" s="64" t="n">
        <x:v>3259.1563604616053</x:v>
      </x:c>
      <x:c r="K218" s="64" t="n">
        <x:v>12341.202259230962</x:v>
      </x:c>
      <x:c r="L218" s="75" t="n">
        <x:v>1</x:v>
      </x:c>
      <x:c r="M218" s="75" t="n">
        <x:v>0</x:v>
      </x:c>
      <x:c r="N218" s="23" t="str">
        <x:v>deepseek-r1-0120</x:v>
      </x:c>
    </x:row>
    <x:row r="219">
      <x:c r="A219" s="17" t="str">
        <x:v>DeepSeek-V2-Chat</x:v>
      </x:c>
      <x:c r="B219" s="17" t="str">
        <x:v>deepseek</x:v>
      </x:c>
      <x:c r="C219" s="31" t="n">
        <x:v>45418</x:v>
      </x:c>
      <x:c r="D219" s="102" t="n">
        <x:v>236</x:v>
      </x:c>
      <x:c r="E219" s="102" t="n">
        <x:v>21</x:v>
      </x:c>
      <x:c r="F219" s="102" t="n">
        <x:v>3.6369931857039</x:v>
      </x:c>
      <x:c r="G219" s="17" t="str">
        <x:v>Yes</x:v>
      </x:c>
      <x:c r="H219" s="17" t="str">
        <x:v>No</x:v>
      </x:c>
      <x:c r="I219" s="64"/>
      <x:c r="J219" s="64"/>
      <x:c r="K219" s="64"/>
      <x:c r="L219" s="75" t="n">
        <x:v>1</x:v>
      </x:c>
      <x:c r="M219" s="75" t="n">
        <x:v>0</x:v>
      </x:c>
      <x:c r="N219" s="23" t="str">
        <x:v>deepseek-v2</x:v>
      </x:c>
    </x:row>
    <x:row r="220">
      <x:c r="A220" s="17" t="str">
        <x:v>DeepSeek-V2.5 (Dec '24)</x:v>
      </x:c>
      <x:c r="B220" s="17" t="str">
        <x:v>deepseek</x:v>
      </x:c>
      <x:c r="C220" s="31" t="n">
        <x:v>45636</x:v>
      </x:c>
      <x:c r="D220" s="102" t="n">
        <x:v>236</x:v>
      </x:c>
      <x:c r="E220" s="102" t="n">
        <x:v>21</x:v>
      </x:c>
      <x:c r="F220" s="102" t="n">
        <x:v>6.78969059811992</x:v>
      </x:c>
      <x:c r="G220" s="17" t="str">
        <x:v>Yes</x:v>
      </x:c>
      <x:c r="H220" s="17" t="str">
        <x:v>No</x:v>
      </x:c>
      <x:c r="I220" s="64"/>
      <x:c r="J220" s="64"/>
      <x:c r="K220" s="64"/>
      <x:c r="L220" s="75" t="n">
        <x:v>1</x:v>
      </x:c>
      <x:c r="M220" s="75" t="n">
        <x:v>0</x:v>
      </x:c>
      <x:c r="N220" s="23" t="str">
        <x:v>deepseek-v2-5</x:v>
      </x:c>
    </x:row>
    <x:row r="221">
      <x:c r="A221" s="17" t="str">
        <x:v>DeepSeek-V2.5</x:v>
      </x:c>
      <x:c r="B221" s="17" t="str">
        <x:v>deepseek</x:v>
      </x:c>
      <x:c r="C221" s="31" t="n">
        <x:v>45541</x:v>
      </x:c>
      <x:c r="D221" s="102" t="n">
        <x:v>236</x:v>
      </x:c>
      <x:c r="E221" s="102" t="n">
        <x:v>21</x:v>
      </x:c>
      <x:c r="F221" s="102" t="n">
        <x:v>6.61959234366321</x:v>
      </x:c>
      <x:c r="G221" s="17" t="str">
        <x:v>Yes</x:v>
      </x:c>
      <x:c r="H221" s="17" t="str">
        <x:v>No</x:v>
      </x:c>
      <x:c r="I221" s="64"/>
      <x:c r="J221" s="64"/>
      <x:c r="K221" s="64"/>
      <x:c r="L221" s="75" t="n">
        <x:v>1</x:v>
      </x:c>
      <x:c r="M221" s="75" t="n">
        <x:v>0</x:v>
      </x:c>
      <x:c r="N221" s="23" t="str">
        <x:v>deepseek-v2-5-sep-2024</x:v>
      </x:c>
    </x:row>
    <x:row r="222">
      <x:c r="A222" s="17" t="str">
        <x:v>DeepSeek V3 0324</x:v>
      </x:c>
      <x:c r="B222" s="17" t="str">
        <x:v>deepseek</x:v>
      </x:c>
      <x:c r="C222" s="31" t="n">
        <x:v>45741</x:v>
      </x:c>
      <x:c r="D222" s="102" t="n">
        <x:v>671</x:v>
      </x:c>
      <x:c r="E222" s="102" t="n">
        <x:v>37</x:v>
      </x:c>
      <x:c r="F222" s="102" t="n">
        <x:v>15.4301213476181</x:v>
      </x:c>
      <x:c r="G222" s="17" t="str">
        <x:v>No</x:v>
      </x:c>
      <x:c r="H222" s="17" t="str">
        <x:v>No</x:v>
      </x:c>
      <x:c r="I222" s="64" t="n">
        <x:v>2670.2992338625077</x:v>
      </x:c>
      <x:c r="J222" s="64" t="n">
        <x:v>2670.2992338625077</x:v>
      </x:c>
      <x:c r="K222" s="64" t="n">
        <x:v>0</x:v>
      </x:c>
      <x:c r="L222" s="75" t="n">
        <x:v>1</x:v>
      </x:c>
      <x:c r="M222" s="75" t="n">
        <x:v>0</x:v>
      </x:c>
      <x:c r="N222" s="23" t="str">
        <x:v>deepseek-v3-0324</x:v>
      </x:c>
    </x:row>
    <x:row r="223">
      <x:c r="A223" s="17" t="str">
        <x:v>DeepSeek V3.1 Terminus (Reasoning)</x:v>
      </x:c>
      <x:c r="B223" s="17" t="str">
        <x:v>deepseek</x:v>
      </x:c>
      <x:c r="C223" s="31" t="n">
        <x:v>45922</x:v>
      </x:c>
      <x:c r="D223" s="102" t="n">
        <x:v>685</x:v>
      </x:c>
      <x:c r="E223" s="102" t="n">
        <x:v>37</x:v>
      </x:c>
      <x:c r="F223" s="102" t="n">
        <x:v>30.4351098355133</x:v>
      </x:c>
      <x:c r="G223" s="17" t="str">
        <x:v>No</x:v>
      </x:c>
      <x:c r="H223" s="17" t="str">
        <x:v>Yes</x:v>
      </x:c>
      <x:c r="I223" s="64"/>
      <x:c r="J223" s="64"/>
      <x:c r="K223" s="64"/>
      <x:c r="L223" s="75" t="n">
        <x:v>2</x:v>
      </x:c>
      <x:c r="M223" s="75" t="n">
        <x:v>1</x:v>
      </x:c>
      <x:c r="N223" s="23" t="str">
        <x:v>deepseek-v3-1-terminus-reasoning | deepseek-v3-1-terminus</x:v>
      </x:c>
    </x:row>
    <x:row r="224">
      <x:c r="A224" s="17" t="str">
        <x:v>DeepSeek V3.1 (Non-reasoning)</x:v>
      </x:c>
      <x:c r="B224" s="17" t="str">
        <x:v>deepseek</x:v>
      </x:c>
      <x:c r="C224" s="31" t="n">
        <x:v>45890</x:v>
      </x:c>
      <x:c r="D224" s="102" t="n">
        <x:v>685</x:v>
      </x:c>
      <x:c r="E224" s="102" t="n">
        <x:v>37</x:v>
      </x:c>
      <x:c r="F224" s="102" t="n">
        <x:v>21.0458273828992</x:v>
      </x:c>
      <x:c r="G224" s="17" t="str">
        <x:v>Yes</x:v>
      </x:c>
      <x:c r="H224" s="17" t="str">
        <x:v>No</x:v>
      </x:c>
      <x:c r="I224" s="64"/>
      <x:c r="J224" s="64"/>
      <x:c r="K224" s="64"/>
      <x:c r="L224" s="75" t="n">
        <x:v>2</x:v>
      </x:c>
      <x:c r="M224" s="75" t="n">
        <x:v>1</x:v>
      </x:c>
      <x:c r="N224" s="23" t="str">
        <x:v>deepseek-v3-1 | deepseek-v3-1-reasoning</x:v>
      </x:c>
    </x:row>
    <x:row r="225">
      <x:c r="A225" s="17" t="str">
        <x:v>DeepSeek V3.2 Exp (Reasoning)</x:v>
      </x:c>
      <x:c r="B225" s="17" t="str">
        <x:v>deepseek</x:v>
      </x:c>
      <x:c r="C225" s="31" t="n">
        <x:v>45929</x:v>
      </x:c>
      <x:c r="D225" s="102" t="n">
        <x:v>685</x:v>
      </x:c>
      <x:c r="E225" s="102" t="n">
        <x:v>37</x:v>
      </x:c>
      <x:c r="F225" s="102" t="n">
        <x:v>25.4456286220356</x:v>
      </x:c>
      <x:c r="G225" s="17" t="str">
        <x:v>Yes</x:v>
      </x:c>
      <x:c r="H225" s="17" t="str">
        <x:v>Yes</x:v>
      </x:c>
      <x:c r="I225" s="64"/>
      <x:c r="J225" s="64"/>
      <x:c r="K225" s="64"/>
      <x:c r="L225" s="75" t="n">
        <x:v>2</x:v>
      </x:c>
      <x:c r="M225" s="75" t="n">
        <x:v>1</x:v>
      </x:c>
      <x:c r="N225" s="23" t="str">
        <x:v>deepseek-v3-2-reasoning-0925 | deepseek-v3-2-0925</x:v>
      </x:c>
    </x:row>
    <x:row r="226">
      <x:c r="A226" s="17" t="str">
        <x:v>DeepSeek V3.2 Speciale</x:v>
      </x:c>
      <x:c r="B226" s="17" t="str">
        <x:v>deepseek</x:v>
      </x:c>
      <x:c r="C226" s="31" t="n">
        <x:v>45992</x:v>
      </x:c>
      <x:c r="D226" s="102" t="n">
        <x:v>685</x:v>
      </x:c>
      <x:c r="E226" s="102" t="n">
        <x:v>37</x:v>
      </x:c>
      <x:c r="F226" s="102" t="n">
        <x:v>22.2410838975301</x:v>
      </x:c>
      <x:c r="G226" s="17" t="str">
        <x:v>Yes</x:v>
      </x:c>
      <x:c r="H226" s="17" t="str">
        <x:v>Yes</x:v>
      </x:c>
      <x:c r="I226" s="64"/>
      <x:c r="J226" s="64"/>
      <x:c r="K226" s="64"/>
      <x:c r="L226" s="75" t="n">
        <x:v>1</x:v>
      </x:c>
      <x:c r="M226" s="75" t="n">
        <x:v>0</x:v>
      </x:c>
      <x:c r="N226" s="23" t="str">
        <x:v>deepseek-v3-2-speciale</x:v>
      </x:c>
    </x:row>
    <x:row r="227">
      <x:c r="A227" s="17" t="str">
        <x:v>DeepSeek V3.2 (Reasoning)</x:v>
      </x:c>
      <x:c r="B227" s="17" t="str">
        <x:v>deepseek</x:v>
      </x:c>
      <x:c r="C227" s="31" t="n">
        <x:v>45992</x:v>
      </x:c>
      <x:c r="D227" s="102" t="n">
        <x:v>685</x:v>
      </x:c>
      <x:c r="E227" s="102" t="n">
        <x:v>37</x:v>
      </x:c>
      <x:c r="F227" s="102" t="n">
        <x:v>32.039941106813</x:v>
      </x:c>
      <x:c r="G227" s="17" t="str">
        <x:v>No</x:v>
      </x:c>
      <x:c r="H227" s="17" t="str">
        <x:v>Yes</x:v>
      </x:c>
      <x:c r="I227" s="64" t="n">
        <x:v>15364.128089206486</x:v>
      </x:c>
      <x:c r="J227" s="64" t="n">
        <x:v>6400.886980867804</x:v>
      </x:c>
      <x:c r="K227" s="64" t="n">
        <x:v>8963.241108338681</x:v>
      </x:c>
      <x:c r="L227" s="75" t="n">
        <x:v>2</x:v>
      </x:c>
      <x:c r="M227" s="75" t="n">
        <x:v>1</x:v>
      </x:c>
      <x:c r="N227" s="23" t="str">
        <x:v>deepseek-v3-2-reasoning | deepseek-v3-2</x:v>
      </x:c>
    </x:row>
    <x:row r="228">
      <x:c r="A228" s="17" t="str">
        <x:v>DeepSeek V3 (Dec '24)</x:v>
      </x:c>
      <x:c r="B228" s="17" t="str">
        <x:v>deepseek</x:v>
      </x:c>
      <x:c r="C228" s="31" t="n">
        <x:v>45652</x:v>
      </x:c>
      <x:c r="D228" s="102" t="n">
        <x:v>671</x:v>
      </x:c>
      <x:c r="E228" s="102" t="n">
        <x:v>37</x:v>
      </x:c>
      <x:c r="F228" s="102" t="n">
        <x:v>14.160584979307</x:v>
      </x:c>
      <x:c r="G228" s="17" t="str">
        <x:v>No</x:v>
      </x:c>
      <x:c r="H228" s="17" t="str">
        <x:v>No</x:v>
      </x:c>
      <x:c r="I228" s="64" t="n">
        <x:v>2266.6640068113816</x:v>
      </x:c>
      <x:c r="J228" s="64" t="n">
        <x:v>2266.6640068113816</x:v>
      </x:c>
      <x:c r="K228" s="64" t="n">
        <x:v>0</x:v>
      </x:c>
      <x:c r="L228" s="75" t="n">
        <x:v>1</x:v>
      </x:c>
      <x:c r="M228" s="75" t="n">
        <x:v>0</x:v>
      </x:c>
      <x:c r="N228" s="23" t="str">
        <x:v>deepseek-v3</x:v>
      </x:c>
    </x:row>
    <x:row r="229">
      <x:c r="A229" s="17" t="str">
        <x:v>DeepSeek V4 Flash (Reasoning, Max Effort)</x:v>
      </x:c>
      <x:c r="B229" s="17" t="str">
        <x:v>deepseek</x:v>
      </x:c>
      <x:c r="C229" s="31" t="n">
        <x:v>46136</x:v>
      </x:c>
      <x:c r="D229" s="102" t="n">
        <x:v>284</x:v>
      </x:c>
      <x:c r="E229" s="102" t="n">
        <x:v>13</x:v>
      </x:c>
      <x:c r="F229" s="102" t="n">
        <x:v>40.2825017625236</x:v>
      </x:c>
      <x:c r="G229" s="17" t="str">
        <x:v>No</x:v>
      </x:c>
      <x:c r="H229" s="17" t="str">
        <x:v>Yes</x:v>
      </x:c>
      <x:c r="I229" s="64" t="n">
        <x:v>45276.566290890354</x:v>
      </x:c>
      <x:c r="J229" s="64" t="n">
        <x:v>10471.414399447398</x:v>
      </x:c>
      <x:c r="K229" s="64" t="n">
        <x:v>34805.151891442954</x:v>
      </x:c>
      <x:c r="L229" s="75" t="n">
        <x:v>3</x:v>
      </x:c>
      <x:c r="M229" s="75" t="n">
        <x:v>2</x:v>
      </x:c>
      <x:c r="N229" s="23" t="str">
        <x:v>deepseek-v4-flash | deepseek-v4-flash-high | deepseek-v4-flash-non-reasoning</x:v>
      </x:c>
    </x:row>
    <x:row r="230">
      <x:c r="A230" s="17" t="str">
        <x:v>DeepSeek V4 Pro (Reasoning, Max Effort)</x:v>
      </x:c>
      <x:c r="B230" s="17" t="str">
        <x:v>deepseek</x:v>
      </x:c>
      <x:c r="C230" s="31" t="n">
        <x:v>46136</x:v>
      </x:c>
      <x:c r="D230" s="102" t="n">
        <x:v>1600</x:v>
      </x:c>
      <x:c r="E230" s="102" t="n">
        <x:v>49</x:v>
      </x:c>
      <x:c r="F230" s="102" t="n">
        <x:v>44.2735554261611</x:v>
      </x:c>
      <x:c r="G230" s="17" t="str">
        <x:v>No</x:v>
      </x:c>
      <x:c r="H230" s="17" t="str">
        <x:v>Yes</x:v>
      </x:c>
      <x:c r="I230" s="64" t="n">
        <x:v>36962.620405911206</x:v>
      </x:c>
      <x:c r="J230" s="64" t="n">
        <x:v>7243.220661080312</x:v>
      </x:c>
      <x:c r="K230" s="64" t="n">
        <x:v>29719.399744830895</x:v>
      </x:c>
      <x:c r="L230" s="75" t="n">
        <x:v>3</x:v>
      </x:c>
      <x:c r="M230" s="75" t="n">
        <x:v>2</x:v>
      </x:c>
      <x:c r="N230" s="23" t="str">
        <x:v>deepseek-v4-pro | deepseek-v4-pro-high | deepseek-v4-pro-non-reasoning</x:v>
      </x:c>
    </x:row>
    <x:row r="231">
      <x:c r="A231" s="17" t="str">
        <x:v>DiffusionGemma 26B A4B</x:v>
      </x:c>
      <x:c r="B231" s="17" t="str">
        <x:v>google</x:v>
      </x:c>
      <x:c r="C231" s="31" t="n">
        <x:v>46183</x:v>
      </x:c>
      <x:c r="D231" s="102" t="n">
        <x:v>25.2</x:v>
      </x:c>
      <x:c r="E231" s="102" t="n">
        <x:v>3.8</x:v>
      </x:c>
      <x:c r="F231" s="102" t="n">
        <x:v>13.45276586506</x:v>
      </x:c>
      <x:c r="G231" s="17" t="str">
        <x:v>No</x:v>
      </x:c>
      <x:c r="H231" s="17" t="str">
        <x:v>Yes</x:v>
      </x:c>
      <x:c r="I231" s="64" t="n">
        <x:v>15678.376431758461</x:v>
      </x:c>
      <x:c r="J231" s="64" t="n">
        <x:v>9442.549213427506</x:v>
      </x:c>
      <x:c r="K231" s="64" t="n">
        <x:v>6235.8272183309555</x:v>
      </x:c>
      <x:c r="L231" s="75" t="n">
        <x:v>1</x:v>
      </x:c>
      <x:c r="M231" s="75" t="n">
        <x:v>0</x:v>
      </x:c>
      <x:c r="N231" s="23" t="str">
        <x:v>diffusiongemma-26b-a4b</x:v>
      </x:c>
    </x:row>
    <x:row r="232">
      <x:c r="A232" s="17" t="str">
        <x:v>Gemma 3 12B Instruct</x:v>
      </x:c>
      <x:c r="B232" s="17" t="str">
        <x:v>google</x:v>
      </x:c>
      <x:c r="C232" s="31" t="n">
        <x:v>45728</x:v>
      </x:c>
      <x:c r="D232" s="102" t="n">
        <x:v>12.2</x:v>
      </x:c>
      <x:c r="E232" s="102"/>
      <x:c r="F232" s="102" t="n">
        <x:v>5.50602790343347</x:v>
      </x:c>
      <x:c r="G232" s="17" t="str">
        <x:v>No</x:v>
      </x:c>
      <x:c r="H232" s="17" t="str">
        <x:v>No</x:v>
      </x:c>
      <x:c r="I232" s="64" t="n">
        <x:v>16019.088841172526</x:v>
      </x:c>
      <x:c r="J232" s="64" t="n">
        <x:v>16019.088841172526</x:v>
      </x:c>
      <x:c r="K232" s="64" t="n">
        <x:v>0</x:v>
      </x:c>
      <x:c r="L232" s="75" t="n">
        <x:v>1</x:v>
      </x:c>
      <x:c r="M232" s="75" t="n">
        <x:v>0</x:v>
      </x:c>
      <x:c r="N232" s="23" t="str">
        <x:v>gemma-3-12b</x:v>
      </x:c>
    </x:row>
    <x:row r="233">
      <x:c r="A233" s="17" t="str">
        <x:v>Gemma 3 4B Instruct</x:v>
      </x:c>
      <x:c r="B233" s="17" t="str">
        <x:v>google</x:v>
      </x:c>
      <x:c r="C233" s="31" t="n">
        <x:v>45728</x:v>
      </x:c>
      <x:c r="D233" s="102" t="n">
        <x:v>4.3</x:v>
      </x:c>
      <x:c r="E233" s="102"/>
      <x:c r="F233" s="102" t="n">
        <x:v>1.1203216280049</x:v>
      </x:c>
      <x:c r="G233" s="17" t="str">
        <x:v>Yes</x:v>
      </x:c>
      <x:c r="H233" s="17" t="str">
        <x:v>No</x:v>
      </x:c>
      <x:c r="I233" s="64"/>
      <x:c r="J233" s="64"/>
      <x:c r="K233" s="64"/>
      <x:c r="L233" s="75" t="n">
        <x:v>1</x:v>
      </x:c>
      <x:c r="M233" s="75" t="n">
        <x:v>0</x:v>
      </x:c>
      <x:c r="N233" s="23" t="str">
        <x:v>gemma-3-4b</x:v>
      </x:c>
    </x:row>
    <x:row r="234">
      <x:c r="A234" s="17" t="str">
        <x:v>Gemma 3 1B Instruct</x:v>
      </x:c>
      <x:c r="B234" s="17" t="str">
        <x:v>google</x:v>
      </x:c>
      <x:c r="C234" s="31" t="n">
        <x:v>45729</x:v>
      </x:c>
      <x:c r="D234" s="102" t="n">
        <x:v>1</x:v>
      </x:c>
      <x:c r="E234" s="102"/>
      <x:c r="F234" s="102" t="n">
        <x:v>1</x:v>
      </x:c>
      <x:c r="G234" s="17" t="str">
        <x:v>Yes</x:v>
      </x:c>
      <x:c r="H234" s="17" t="str">
        <x:v>No</x:v>
      </x:c>
      <x:c r="I234" s="64"/>
      <x:c r="J234" s="64"/>
      <x:c r="K234" s="64"/>
      <x:c r="L234" s="75" t="n">
        <x:v>1</x:v>
      </x:c>
      <x:c r="M234" s="75" t="n">
        <x:v>0</x:v>
      </x:c>
      <x:c r="N234" s="23" t="str">
        <x:v>gemma-3-1b</x:v>
      </x:c>
    </x:row>
    <x:row r="235">
      <x:c r="A235" s="17" t="str">
        <x:v>Gemma 3 270M</x:v>
      </x:c>
      <x:c r="B235" s="17" t="str">
        <x:v>google</x:v>
      </x:c>
      <x:c r="C235" s="31" t="n">
        <x:v>45883</x:v>
      </x:c>
      <x:c r="D235" s="102" t="n">
        <x:v>0.268</x:v>
      </x:c>
      <x:c r="E235" s="102"/>
      <x:c r="F235" s="102" t="n">
        <x:v>2.40584019270077</x:v>
      </x:c>
      <x:c r="G235" s="17" t="str">
        <x:v>Yes</x:v>
      </x:c>
      <x:c r="H235" s="17" t="str">
        <x:v>No</x:v>
      </x:c>
      <x:c r="I235" s="64"/>
      <x:c r="J235" s="64"/>
      <x:c r="K235" s="64"/>
      <x:c r="L235" s="75" t="n">
        <x:v>1</x:v>
      </x:c>
      <x:c r="M235" s="75" t="n">
        <x:v>0</x:v>
      </x:c>
      <x:c r="N235" s="23" t="str">
        <x:v>gemma-3-270m</x:v>
      </x:c>
    </x:row>
    <x:row r="236">
      <x:c r="A236" s="17" t="str">
        <x:v>Gemma 3 27B Instruct</x:v>
      </x:c>
      <x:c r="B236" s="17" t="str">
        <x:v>google</x:v>
      </x:c>
      <x:c r="C236" s="31" t="n">
        <x:v>45728</x:v>
      </x:c>
      <x:c r="D236" s="102" t="n">
        <x:v>27.4</x:v>
      </x:c>
      <x:c r="E236" s="102"/>
      <x:c r="F236" s="102" t="n">
        <x:v>7.41891747896191</x:v>
      </x:c>
      <x:c r="G236" s="17" t="str">
        <x:v>No</x:v>
      </x:c>
      <x:c r="H236" s="17" t="str">
        <x:v>No</x:v>
      </x:c>
      <x:c r="I236" s="64" t="n">
        <x:v>5818.693464874178</x:v>
      </x:c>
      <x:c r="J236" s="64" t="n">
        <x:v>5818.693464874178</x:v>
      </x:c>
      <x:c r="K236" s="64" t="n">
        <x:v>0</x:v>
      </x:c>
      <x:c r="L236" s="75" t="n">
        <x:v>1</x:v>
      </x:c>
      <x:c r="M236" s="75" t="n">
        <x:v>0</x:v>
      </x:c>
      <x:c r="N236" s="23" t="str">
        <x:v>gemma-3-27b</x:v>
      </x:c>
    </x:row>
    <x:row r="237">
      <x:c r="A237" s="17" t="str">
        <x:v>Gemma 3n E2B Instruct</x:v>
      </x:c>
      <x:c r="B237" s="17" t="str">
        <x:v>google</x:v>
      </x:c>
      <x:c r="C237" s="31" t="n">
        <x:v>45834</x:v>
      </x:c>
      <x:c r="D237" s="102" t="n">
        <x:v>5.98</x:v>
      </x:c>
      <x:c r="E237" s="102" t="n">
        <x:v>2</x:v>
      </x:c>
      <x:c r="F237" s="102" t="n">
        <x:v>1</x:v>
      </x:c>
      <x:c r="G237" s="17" t="str">
        <x:v>Yes</x:v>
      </x:c>
      <x:c r="H237" s="17" t="str">
        <x:v>No</x:v>
      </x:c>
      <x:c r="I237" s="64"/>
      <x:c r="J237" s="64"/>
      <x:c r="K237" s="64"/>
      <x:c r="L237" s="75" t="n">
        <x:v>1</x:v>
      </x:c>
      <x:c r="M237" s="75" t="n">
        <x:v>0</x:v>
      </x:c>
      <x:c r="N237" s="23" t="str">
        <x:v>gemma-3n-e2b</x:v>
      </x:c>
    </x:row>
    <x:row r="238">
      <x:c r="A238" s="17" t="str">
        <x:v>Gemma 3n E4B Instruct Preview (May '25)</x:v>
      </x:c>
      <x:c r="B238" s="17" t="str">
        <x:v>google</x:v>
      </x:c>
      <x:c r="C238" s="31" t="n">
        <x:v>45797</x:v>
      </x:c>
      <x:c r="D238" s="102" t="n">
        <x:v>8.39</x:v>
      </x:c>
      <x:c r="E238" s="102" t="n">
        <x:v>4</x:v>
      </x:c>
      <x:c r="F238" s="102" t="n">
        <x:v>4.5503780804653</x:v>
      </x:c>
      <x:c r="G238" s="17" t="str">
        <x:v>Yes</x:v>
      </x:c>
      <x:c r="H238" s="17" t="str">
        <x:v>No</x:v>
      </x:c>
      <x:c r="I238" s="64"/>
      <x:c r="J238" s="64"/>
      <x:c r="K238" s="64"/>
      <x:c r="L238" s="75" t="n">
        <x:v>1</x:v>
      </x:c>
      <x:c r="M238" s="75" t="n">
        <x:v>0</x:v>
      </x:c>
      <x:c r="N238" s="23" t="str">
        <x:v>gemma-3n-e4b-preview-0520</x:v>
      </x:c>
    </x:row>
    <x:row r="239">
      <x:c r="A239" s="17" t="str">
        <x:v>Gemma 3n E4B Instruct</x:v>
      </x:c>
      <x:c r="B239" s="17" t="str">
        <x:v>google</x:v>
      </x:c>
      <x:c r="C239" s="31" t="n">
        <x:v>45834</x:v>
      </x:c>
      <x:c r="D239" s="102" t="n">
        <x:v>8.39</x:v>
      </x:c>
      <x:c r="E239" s="102" t="n">
        <x:v>4</x:v>
      </x:c>
      <x:c r="F239" s="102" t="n">
        <x:v>1.19081093557055</x:v>
      </x:c>
      <x:c r="G239" s="17" t="str">
        <x:v>Yes</x:v>
      </x:c>
      <x:c r="H239" s="17" t="str">
        <x:v>No</x:v>
      </x:c>
      <x:c r="I239" s="64"/>
      <x:c r="J239" s="64"/>
      <x:c r="K239" s="64"/>
      <x:c r="L239" s="75" t="n">
        <x:v>1</x:v>
      </x:c>
      <x:c r="M239" s="75" t="n">
        <x:v>0</x:v>
      </x:c>
      <x:c r="N239" s="23" t="str">
        <x:v>gemma-3n-e4b</x:v>
      </x:c>
    </x:row>
    <x:row r="240">
      <x:c r="A240" s="17" t="str">
        <x:v>Gemma 4 12B (Reasoning)</x:v>
      </x:c>
      <x:c r="B240" s="17" t="str">
        <x:v>google</x:v>
      </x:c>
      <x:c r="C240" s="31" t="n">
        <x:v>46176</x:v>
      </x:c>
      <x:c r="D240" s="102" t="n">
        <x:v>12</x:v>
      </x:c>
      <x:c r="E240" s="102"/>
      <x:c r="F240" s="102" t="n">
        <x:v>21.8120350469213</x:v>
      </x:c>
      <x:c r="G240" s="17" t="str">
        <x:v>No</x:v>
      </x:c>
      <x:c r="H240" s="17" t="str">
        <x:v>Yes</x:v>
      </x:c>
      <x:c r="I240" s="64" t="n">
        <x:v>24155.473933859023</x:v>
      </x:c>
      <x:c r="J240" s="64" t="n">
        <x:v>14108.729263873063</x:v>
      </x:c>
      <x:c r="K240" s="64" t="n">
        <x:v>10046.744669985957</x:v>
      </x:c>
      <x:c r="L240" s="75" t="n">
        <x:v>2</x:v>
      </x:c>
      <x:c r="M240" s="75" t="n">
        <x:v>1</x:v>
      </x:c>
      <x:c r="N240" s="23" t="str">
        <x:v>gemma-4-12b | gemma-4-12b-non-reasoning</x:v>
      </x:c>
    </x:row>
    <x:row r="241">
      <x:c r="A241" s="17" t="str">
        <x:v>Gemma 4 26B A4B (Reasoning)</x:v>
      </x:c>
      <x:c r="B241" s="17" t="str">
        <x:v>google</x:v>
      </x:c>
      <x:c r="C241" s="31" t="n">
        <x:v>46114</x:v>
      </x:c>
      <x:c r="D241" s="102" t="n">
        <x:v>25.2</x:v>
      </x:c>
      <x:c r="E241" s="102" t="n">
        <x:v>3.8</x:v>
      </x:c>
      <x:c r="F241" s="102" t="n">
        <x:v>25.6946061195095</x:v>
      </x:c>
      <x:c r="G241" s="17" t="str">
        <x:v>No</x:v>
      </x:c>
      <x:c r="H241" s="17" t="str">
        <x:v>Yes</x:v>
      </x:c>
      <x:c r="I241" s="64" t="n">
        <x:v>20282.671846771198</x:v>
      </x:c>
      <x:c r="J241" s="64" t="n">
        <x:v>4853.540800354558</x:v>
      </x:c>
      <x:c r="K241" s="64" t="n">
        <x:v>15429.131046416638</x:v>
      </x:c>
      <x:c r="L241" s="75" t="n">
        <x:v>2</x:v>
      </x:c>
      <x:c r="M241" s="75" t="n">
        <x:v>1</x:v>
      </x:c>
      <x:c r="N241" s="23" t="str">
        <x:v>gemma-4-26b-a4b | gemma-4-26b-a4b-non-reasoning</x:v>
      </x:c>
    </x:row>
    <x:row r="242">
      <x:c r="A242" s="17" t="str">
        <x:v>Gemma 4 31B (Reasoning)</x:v>
      </x:c>
      <x:c r="B242" s="17" t="str">
        <x:v>google</x:v>
      </x:c>
      <x:c r="C242" s="31" t="n">
        <x:v>46114</x:v>
      </x:c>
      <x:c r="D242" s="102" t="n">
        <x:v>30.7</x:v>
      </x:c>
      <x:c r="E242" s="102"/>
      <x:c r="F242" s="102" t="n">
        <x:v>29.3542081371995</x:v>
      </x:c>
      <x:c r="G242" s="17" t="str">
        <x:v>No</x:v>
      </x:c>
      <x:c r="H242" s="17" t="str">
        <x:v>Yes</x:v>
      </x:c>
      <x:c r="I242" s="64" t="n">
        <x:v>11963.018702339323</x:v>
      </x:c>
      <x:c r="J242" s="64" t="n">
        <x:v>3691.736876152355</x:v>
      </x:c>
      <x:c r="K242" s="64" t="n">
        <x:v>8271.281826186969</x:v>
      </x:c>
      <x:c r="L242" s="75" t="n">
        <x:v>1</x:v>
      </x:c>
      <x:c r="M242" s="75" t="n">
        <x:v>0</x:v>
      </x:c>
      <x:c r="N242" s="23" t="str">
        <x:v>gemma-4-31b</x:v>
      </x:c>
    </x:row>
    <x:row r="243">
      <x:c r="A243" s="17" t="str">
        <x:v>Gemma 4 31B (Non-reasoning)</x:v>
      </x:c>
      <x:c r="B243" s="17" t="str">
        <x:v>google</x:v>
      </x:c>
      <x:c r="C243" s="31" t="n">
        <x:v>46114</x:v>
      </x:c>
      <x:c r="D243" s="102" t="n">
        <x:v>30.7</x:v>
      </x:c>
      <x:c r="E243" s="102"/>
      <x:c r="F243" s="102" t="n">
        <x:v>21.7687676184792</x:v>
      </x:c>
      <x:c r="G243" s="17" t="str">
        <x:v>No</x:v>
      </x:c>
      <x:c r="H243" s="17" t="str">
        <x:v>No</x:v>
      </x:c>
      <x:c r="I243" s="64" t="n">
        <x:v>4536.779000923613</x:v>
      </x:c>
      <x:c r="J243" s="64" t="n">
        <x:v>4536.779000923613</x:v>
      </x:c>
      <x:c r="K243" s="64" t="n">
        <x:v>0</x:v>
      </x:c>
      <x:c r="L243" s="75" t="n">
        <x:v>1</x:v>
      </x:c>
      <x:c r="M243" s="75" t="n">
        <x:v>0</x:v>
      </x:c>
      <x:c r="N243" s="23" t="str">
        <x:v>gemma-4-31b-non-reasoning</x:v>
      </x:c>
    </x:row>
    <x:row r="244">
      <x:c r="A244" s="17" t="str">
        <x:v>Gemma 4 E2B (Reasoning)</x:v>
      </x:c>
      <x:c r="B244" s="17" t="str">
        <x:v>google</x:v>
      </x:c>
      <x:c r="C244" s="31" t="n">
        <x:v>46114</x:v>
      </x:c>
      <x:c r="D244" s="102" t="n">
        <x:v>5.1</x:v>
      </x:c>
      <x:c r="E244" s="102" t="n">
        <x:v>2.3</x:v>
      </x:c>
      <x:c r="F244" s="102" t="n">
        <x:v>9.6638013311931</x:v>
      </x:c>
      <x:c r="G244" s="17" t="str">
        <x:v>No</x:v>
      </x:c>
      <x:c r="H244" s="17" t="str">
        <x:v>Yes</x:v>
      </x:c>
      <x:c r="I244" s="64" t="n">
        <x:v>8289.642312374537</x:v>
      </x:c>
      <x:c r="J244" s="64" t="n">
        <x:v>5827.148216839773</x:v>
      </x:c>
      <x:c r="K244" s="64" t="n">
        <x:v>2462.4940955347643</x:v>
      </x:c>
      <x:c r="L244" s="75" t="n">
        <x:v>2</x:v>
      </x:c>
      <x:c r="M244" s="75" t="n">
        <x:v>1</x:v>
      </x:c>
      <x:c r="N244" s="23" t="str">
        <x:v>gemma-4-e2b | gemma-4-e2b-non-reasoning</x:v>
      </x:c>
    </x:row>
    <x:row r="245">
      <x:c r="A245" s="17" t="str">
        <x:v>Gemma 4 E4B (Reasoning)</x:v>
      </x:c>
      <x:c r="B245" s="17" t="str">
        <x:v>google</x:v>
      </x:c>
      <x:c r="C245" s="31" t="n">
        <x:v>46115</x:v>
      </x:c>
      <x:c r="D245" s="102" t="n">
        <x:v>8</x:v>
      </x:c>
      <x:c r="E245" s="102" t="n">
        <x:v>4.5</x:v>
      </x:c>
      <x:c r="F245" s="102" t="n">
        <x:v>12.2105753460896</x:v>
      </x:c>
      <x:c r="G245" s="17" t="str">
        <x:v>No</x:v>
      </x:c>
      <x:c r="H245" s="17" t="str">
        <x:v>Yes</x:v>
      </x:c>
      <x:c r="I245" s="64" t="n">
        <x:v>7452.654858295207</x:v>
      </x:c>
      <x:c r="J245" s="64" t="n">
        <x:v>5579.772259331618</x:v>
      </x:c>
      <x:c r="K245" s="64" t="n">
        <x:v>1872.8825989635886</x:v>
      </x:c>
      <x:c r="L245" s="75" t="n">
        <x:v>2</x:v>
      </x:c>
      <x:c r="M245" s="75" t="n">
        <x:v>1</x:v>
      </x:c>
      <x:c r="N245" s="23" t="str">
        <x:v>gemma-4-e4b | gemma-4-e4b-non-reasoning</x:v>
      </x:c>
    </x:row>
    <x:row r="246">
      <x:c r="A246" s="17" t="str">
        <x:v>Llama 65B</x:v>
      </x:c>
      <x:c r="B246" s="17" t="str">
        <x:v>meta</x:v>
      </x:c>
      <x:c r="C246" s="31" t="n">
        <x:v>44981</x:v>
      </x:c>
      <x:c r="D246" s="102" t="n">
        <x:v>65</x:v>
      </x:c>
      <x:c r="E246" s="102"/>
      <x:c r="F246" s="102" t="n">
        <x:v>2.13537554388303</x:v>
      </x:c>
      <x:c r="G246" s="17" t="str">
        <x:v>Yes</x:v>
      </x:c>
      <x:c r="H246" s="17" t="str">
        <x:v>No</x:v>
      </x:c>
      <x:c r="I246" s="64"/>
      <x:c r="J246" s="64"/>
      <x:c r="K246" s="64"/>
      <x:c r="L246" s="75" t="n">
        <x:v>1</x:v>
      </x:c>
      <x:c r="M246" s="75" t="n">
        <x:v>0</x:v>
      </x:c>
      <x:c r="N246" s="23" t="str">
        <x:v>llama-65b</x:v>
      </x:c>
    </x:row>
    <x:row r="247">
      <x:c r="A247" s="17" t="str">
        <x:v>Granite 3.3 8B (Non-reasoning)</x:v>
      </x:c>
      <x:c r="B247" s="17" t="str">
        <x:v>ibm</x:v>
      </x:c>
      <x:c r="C247" s="31" t="n">
        <x:v>45763</x:v>
      </x:c>
      <x:c r="D247" s="102" t="n">
        <x:v>8.17</x:v>
      </x:c>
      <x:c r="E247" s="102"/>
      <x:c r="F247" s="102" t="n">
        <x:v>1.75490516541906</x:v>
      </x:c>
      <x:c r="G247" s="17" t="str">
        <x:v>Yes</x:v>
      </x:c>
      <x:c r="H247" s="17" t="str">
        <x:v>No</x:v>
      </x:c>
      <x:c r="I247" s="64"/>
      <x:c r="J247" s="64"/>
      <x:c r="K247" s="64"/>
      <x:c r="L247" s="75" t="n">
        <x:v>1</x:v>
      </x:c>
      <x:c r="M247" s="75" t="n">
        <x:v>0</x:v>
      </x:c>
      <x:c r="N247" s="23" t="str">
        <x:v>granite-3-3-8b-instruct</x:v>
      </x:c>
    </x:row>
    <x:row r="248">
      <x:c r="A248" s="17" t="str">
        <x:v>Granite 4.0 1B</x:v>
      </x:c>
      <x:c r="B248" s="17" t="str">
        <x:v>ibm</x:v>
      </x:c>
      <x:c r="C248" s="31" t="n">
        <x:v>45958</x:v>
      </x:c>
      <x:c r="D248" s="102" t="n">
        <x:v>1.6</x:v>
      </x:c>
      <x:c r="E248" s="102"/>
      <x:c r="F248" s="102" t="n">
        <x:v>2.06682085198855</x:v>
      </x:c>
      <x:c r="G248" s="17" t="str">
        <x:v>Yes</x:v>
      </x:c>
      <x:c r="H248" s="17" t="str">
        <x:v>No</x:v>
      </x:c>
      <x:c r="I248" s="64"/>
      <x:c r="J248" s="64"/>
      <x:c r="K248" s="64"/>
      <x:c r="L248" s="75" t="n">
        <x:v>1</x:v>
      </x:c>
      <x:c r="M248" s="75" t="n">
        <x:v>0</x:v>
      </x:c>
      <x:c r="N248" s="23" t="str">
        <x:v>granite-4-0-nano-1b</x:v>
      </x:c>
    </x:row>
    <x:row r="249">
      <x:c r="A249" s="17" t="str">
        <x:v>Granite 4.0 350M</x:v>
      </x:c>
      <x:c r="B249" s="17" t="str">
        <x:v>ibm</x:v>
      </x:c>
      <x:c r="C249" s="31" t="n">
        <x:v>45958</x:v>
      </x:c>
      <x:c r="D249" s="102" t="n">
        <x:v>0.35</x:v>
      </x:c>
      <x:c r="E249" s="102"/>
      <x:c r="F249" s="102" t="n">
        <x:v>1</x:v>
      </x:c>
      <x:c r="G249" s="17" t="str">
        <x:v>Yes</x:v>
      </x:c>
      <x:c r="H249" s="17" t="str">
        <x:v>No</x:v>
      </x:c>
      <x:c r="I249" s="64"/>
      <x:c r="J249" s="64"/>
      <x:c r="K249" s="64"/>
      <x:c r="L249" s="75" t="n">
        <x:v>1</x:v>
      </x:c>
      <x:c r="M249" s="75" t="n">
        <x:v>0</x:v>
      </x:c>
      <x:c r="N249" s="23" t="str">
        <x:v>granite-4-0-350m</x:v>
      </x:c>
    </x:row>
    <x:row r="250">
      <x:c r="A250" s="17" t="str">
        <x:v>Granite 4.0 H 1B</x:v>
      </x:c>
      <x:c r="B250" s="17" t="str">
        <x:v>ibm</x:v>
      </x:c>
      <x:c r="C250" s="31" t="n">
        <x:v>45958</x:v>
      </x:c>
      <x:c r="D250" s="102" t="n">
        <x:v>1.5</x:v>
      </x:c>
      <x:c r="E250" s="102"/>
      <x:c r="F250" s="102" t="n">
        <x:v>2.65758895076629</x:v>
      </x:c>
      <x:c r="G250" s="17" t="str">
        <x:v>Yes</x:v>
      </x:c>
      <x:c r="H250" s="17" t="str">
        <x:v>No</x:v>
      </x:c>
      <x:c r="I250" s="64"/>
      <x:c r="J250" s="64"/>
      <x:c r="K250" s="64"/>
      <x:c r="L250" s="75" t="n">
        <x:v>1</x:v>
      </x:c>
      <x:c r="M250" s="75" t="n">
        <x:v>0</x:v>
      </x:c>
      <x:c r="N250" s="23" t="str">
        <x:v>granite-4-0-h-nano-1b</x:v>
      </x:c>
    </x:row>
    <x:row r="251">
      <x:c r="A251" s="17" t="str">
        <x:v>Granite 4.0 H 350M</x:v>
      </x:c>
      <x:c r="B251" s="17" t="str">
        <x:v>ibm</x:v>
      </x:c>
      <x:c r="C251" s="31" t="n">
        <x:v>45958</x:v>
      </x:c>
      <x:c r="D251" s="102" t="n">
        <x:v>0.34</x:v>
      </x:c>
      <x:c r="E251" s="102"/>
      <x:c r="F251" s="102" t="n">
        <x:v>1</x:v>
      </x:c>
      <x:c r="G251" s="17" t="str">
        <x:v>Yes</x:v>
      </x:c>
      <x:c r="H251" s="17" t="str">
        <x:v>No</x:v>
      </x:c>
      <x:c r="I251" s="64"/>
      <x:c r="J251" s="64"/>
      <x:c r="K251" s="64"/>
      <x:c r="L251" s="75" t="n">
        <x:v>1</x:v>
      </x:c>
      <x:c r="M251" s="75" t="n">
        <x:v>0</x:v>
      </x:c>
      <x:c r="N251" s="23" t="str">
        <x:v>granite-4-0-h-350m</x:v>
      </x:c>
    </x:row>
    <x:row r="252">
      <x:c r="A252" s="17" t="str">
        <x:v>Granite 4.0 H Small</x:v>
      </x:c>
      <x:c r="B252" s="17" t="str">
        <x:v>ibm</x:v>
      </x:c>
      <x:c r="C252" s="31" t="n">
        <x:v>45922</x:v>
      </x:c>
      <x:c r="D252" s="102" t="n">
        <x:v>32</x:v>
      </x:c>
      <x:c r="E252" s="102" t="n">
        <x:v>9</x:v>
      </x:c>
      <x:c r="F252" s="102" t="n">
        <x:v>5.23694356715463</x:v>
      </x:c>
      <x:c r="G252" s="17" t="str">
        <x:v>Yes</x:v>
      </x:c>
      <x:c r="H252" s="17" t="str">
        <x:v>No</x:v>
      </x:c>
      <x:c r="I252" s="64"/>
      <x:c r="J252" s="64"/>
      <x:c r="K252" s="64"/>
      <x:c r="L252" s="75" t="n">
        <x:v>1</x:v>
      </x:c>
      <x:c r="M252" s="75" t="n">
        <x:v>0</x:v>
      </x:c>
      <x:c r="N252" s="23" t="str">
        <x:v>granite-4-0-h-small</x:v>
      </x:c>
    </x:row>
    <x:row r="253">
      <x:c r="A253" s="17" t="str">
        <x:v>Granite 4.0 Micro</x:v>
      </x:c>
      <x:c r="B253" s="17" t="str">
        <x:v>ibm</x:v>
      </x:c>
      <x:c r="C253" s="31" t="n">
        <x:v>45922</x:v>
      </x:c>
      <x:c r="D253" s="102" t="n">
        <x:v>3</x:v>
      </x:c>
      <x:c r="E253" s="102"/>
      <x:c r="F253" s="102" t="n">
        <x:v>2.37152412563194</x:v>
      </x:c>
      <x:c r="G253" s="17" t="str">
        <x:v>Yes</x:v>
      </x:c>
      <x:c r="H253" s="17" t="str">
        <x:v>No</x:v>
      </x:c>
      <x:c r="I253" s="64"/>
      <x:c r="J253" s="64"/>
      <x:c r="K253" s="64"/>
      <x:c r="L253" s="75" t="n">
        <x:v>1</x:v>
      </x:c>
      <x:c r="M253" s="75" t="n">
        <x:v>0</x:v>
      </x:c>
      <x:c r="N253" s="23" t="str">
        <x:v>granite-4-0-micro</x:v>
      </x:c>
    </x:row>
    <x:row r="254">
      <x:c r="A254" s="17" t="str">
        <x:v>Granite 4.1 30B</x:v>
      </x:c>
      <x:c r="B254" s="17" t="str">
        <x:v>ibm</x:v>
      </x:c>
      <x:c r="C254" s="31" t="n">
        <x:v>46141</x:v>
      </x:c>
      <x:c r="D254" s="102" t="n">
        <x:v>30</x:v>
      </x:c>
      <x:c r="E254" s="102"/>
      <x:c r="F254" s="102" t="n">
        <x:v>8.85991944342523</x:v>
      </x:c>
      <x:c r="G254" s="17" t="str">
        <x:v>No</x:v>
      </x:c>
      <x:c r="H254" s="17" t="str">
        <x:v>No</x:v>
      </x:c>
      <x:c r="I254" s="64" t="n">
        <x:v>3709.4617886812866</x:v>
      </x:c>
      <x:c r="J254" s="64" t="n">
        <x:v>3709.4617886812866</x:v>
      </x:c>
      <x:c r="K254" s="64" t="n">
        <x:v>0</x:v>
      </x:c>
      <x:c r="L254" s="75" t="n">
        <x:v>1</x:v>
      </x:c>
      <x:c r="M254" s="75" t="n">
        <x:v>0</x:v>
      </x:c>
      <x:c r="N254" s="23" t="str">
        <x:v>granite-4-1-30b</x:v>
      </x:c>
    </x:row>
    <x:row r="255">
      <x:c r="A255" s="17" t="str">
        <x:v>Granite 4.1 3B</x:v>
      </x:c>
      <x:c r="B255" s="17" t="str">
        <x:v>ibm</x:v>
      </x:c>
      <x:c r="C255" s="31" t="n">
        <x:v>46141</x:v>
      </x:c>
      <x:c r="D255" s="102" t="n">
        <x:v>3</x:v>
      </x:c>
      <x:c r="E255" s="102"/>
      <x:c r="F255" s="102" t="n">
        <x:v>4.6989056360793</x:v>
      </x:c>
      <x:c r="G255" s="17" t="str">
        <x:v>No</x:v>
      </x:c>
      <x:c r="H255" s="17" t="str">
        <x:v>No</x:v>
      </x:c>
      <x:c r="I255" s="64" t="n">
        <x:v>5075.045964513129</x:v>
      </x:c>
      <x:c r="J255" s="64" t="n">
        <x:v>5075.045964513129</x:v>
      </x:c>
      <x:c r="K255" s="64" t="n">
        <x:v>0</x:v>
      </x:c>
      <x:c r="L255" s="75" t="n">
        <x:v>1</x:v>
      </x:c>
      <x:c r="M255" s="75" t="n">
        <x:v>0</x:v>
      </x:c>
      <x:c r="N255" s="23" t="str">
        <x:v>granite-4-1-3b</x:v>
      </x:c>
    </x:row>
    <x:row r="256">
      <x:c r="A256" s="17" t="str">
        <x:v>Granite 4.1 8B</x:v>
      </x:c>
      <x:c r="B256" s="17" t="str">
        <x:v>ibm</x:v>
      </x:c>
      <x:c r="C256" s="31" t="n">
        <x:v>46141</x:v>
      </x:c>
      <x:c r="D256" s="102" t="n">
        <x:v>8</x:v>
      </x:c>
      <x:c r="E256" s="102"/>
      <x:c r="F256" s="102" t="n">
        <x:v>6.67009350576242</x:v>
      </x:c>
      <x:c r="G256" s="17" t="str">
        <x:v>Yes</x:v>
      </x:c>
      <x:c r="H256" s="17" t="str">
        <x:v>No</x:v>
      </x:c>
      <x:c r="I256" s="64"/>
      <x:c r="J256" s="64"/>
      <x:c r="K256" s="64"/>
      <x:c r="L256" s="75" t="n">
        <x:v>1</x:v>
      </x:c>
      <x:c r="M256" s="75" t="n">
        <x:v>0</x:v>
      </x:c>
      <x:c r="N256" s="23" t="str">
        <x:v>granite-4-1-8b</x:v>
      </x:c>
    </x:row>
    <x:row r="257">
      <x:c r="A257" s="17" t="str">
        <x:v>Ling-1T</x:v>
      </x:c>
      <x:c r="B257" s="17" t="str">
        <x:v>inclusionai</x:v>
      </x:c>
      <x:c r="C257" s="31" t="n">
        <x:v>45938</x:v>
      </x:c>
      <x:c r="D257" s="102" t="n">
        <x:v>1000</x:v>
      </x:c>
      <x:c r="E257" s="102" t="n">
        <x:v>50</x:v>
      </x:c>
      <x:c r="F257" s="102" t="n">
        <x:v>12.7539983059008</x:v>
      </x:c>
      <x:c r="G257" s="17" t="str">
        <x:v>Yes</x:v>
      </x:c>
      <x:c r="H257" s="17" t="str">
        <x:v>No</x:v>
      </x:c>
      <x:c r="I257" s="64"/>
      <x:c r="J257" s="64"/>
      <x:c r="K257" s="64"/>
      <x:c r="L257" s="75" t="n">
        <x:v>1</x:v>
      </x:c>
      <x:c r="M257" s="75" t="n">
        <x:v>0</x:v>
      </x:c>
      <x:c r="N257" s="23" t="str">
        <x:v>ling-1t</x:v>
      </x:c>
    </x:row>
    <x:row r="258">
      <x:c r="A258" s="17" t="str">
        <x:v>Ling-2.6-1T</x:v>
      </x:c>
      <x:c r="B258" s="17" t="str">
        <x:v>inclusionai</x:v>
      </x:c>
      <x:c r="C258" s="31" t="n">
        <x:v>46135</x:v>
      </x:c>
      <x:c r="D258" s="102" t="n">
        <x:v>1026</x:v>
      </x:c>
      <x:c r="E258" s="102" t="n">
        <x:v>63</x:v>
      </x:c>
      <x:c r="F258" s="102" t="n">
        <x:v>26.0516751710776</x:v>
      </x:c>
      <x:c r="G258" s="17" t="str">
        <x:v>Yes</x:v>
      </x:c>
      <x:c r="H258" s="17" t="str">
        <x:v>No</x:v>
      </x:c>
      <x:c r="I258" s="64"/>
      <x:c r="J258" s="64"/>
      <x:c r="K258" s="64"/>
      <x:c r="L258" s="75" t="n">
        <x:v>1</x:v>
      </x:c>
      <x:c r="M258" s="75" t="n">
        <x:v>0</x:v>
      </x:c>
      <x:c r="N258" s="23" t="str">
        <x:v>ling-2-6-1t</x:v>
      </x:c>
    </x:row>
    <x:row r="259">
      <x:c r="A259" s="17" t="str">
        <x:v>Ling 2.6 Flash</x:v>
      </x:c>
      <x:c r="B259" s="17" t="str">
        <x:v>inclusionai</x:v>
      </x:c>
      <x:c r="C259" s="31" t="n">
        <x:v>46133</x:v>
      </x:c>
      <x:c r="D259" s="102" t="n">
        <x:v>107</x:v>
      </x:c>
      <x:c r="E259" s="102" t="n">
        <x:v>7.4</x:v>
      </x:c>
      <x:c r="F259" s="102" t="n">
        <x:v>14.0546139112372</x:v>
      </x:c>
      <x:c r="G259" s="17" t="str">
        <x:v>No</x:v>
      </x:c>
      <x:c r="H259" s="17" t="str">
        <x:v>No</x:v>
      </x:c>
      <x:c r="I259" s="64" t="n">
        <x:v>13070.147374485727</x:v>
      </x:c>
      <x:c r="J259" s="64" t="n">
        <x:v>13070.147374485727</x:v>
      </x:c>
      <x:c r="K259" s="64" t="n">
        <x:v>0</x:v>
      </x:c>
      <x:c r="L259" s="75" t="n">
        <x:v>1</x:v>
      </x:c>
      <x:c r="M259" s="75" t="n">
        <x:v>0</x:v>
      </x:c>
      <x:c r="N259" s="23" t="str">
        <x:v>ling-2-6-flash</x:v>
      </x:c>
    </x:row>
    <x:row r="260">
      <x:c r="A260" s="17" t="str">
        <x:v>Ling-flash-2.0</x:v>
      </x:c>
      <x:c r="B260" s="17" t="str">
        <x:v>inclusionai</x:v>
      </x:c>
      <x:c r="C260" s="31" t="n">
        <x:v>45917</x:v>
      </x:c>
      <x:c r="D260" s="102" t="n">
        <x:v>103</x:v>
      </x:c>
      <x:c r="E260" s="102" t="n">
        <x:v>6.1</x:v>
      </x:c>
      <x:c r="F260" s="102" t="n">
        <x:v>9.74106703126045</x:v>
      </x:c>
      <x:c r="G260" s="17" t="str">
        <x:v>Yes</x:v>
      </x:c>
      <x:c r="H260" s="17" t="str">
        <x:v>No</x:v>
      </x:c>
      <x:c r="I260" s="64"/>
      <x:c r="J260" s="64"/>
      <x:c r="K260" s="64"/>
      <x:c r="L260" s="75" t="n">
        <x:v>1</x:v>
      </x:c>
      <x:c r="M260" s="75" t="n">
        <x:v>0</x:v>
      </x:c>
      <x:c r="N260" s="23" t="str">
        <x:v>ling-flash-2-0</x:v>
      </x:c>
    </x:row>
    <x:row r="261">
      <x:c r="A261" s="17" t="str">
        <x:v>Ling-mini-2.0</x:v>
      </x:c>
      <x:c r="B261" s="17" t="str">
        <x:v>inclusionai</x:v>
      </x:c>
      <x:c r="C261" s="31" t="n">
        <x:v>45909</x:v>
      </x:c>
      <x:c r="D261" s="102" t="n">
        <x:v>16.3</x:v>
      </x:c>
      <x:c r="E261" s="102" t="n">
        <x:v>1.4</x:v>
      </x:c>
      <x:c r="F261" s="102" t="n">
        <x:v>3.75250984216971</x:v>
      </x:c>
      <x:c r="G261" s="17" t="str">
        <x:v>Yes</x:v>
      </x:c>
      <x:c r="H261" s="17" t="str">
        <x:v>No</x:v>
      </x:c>
      <x:c r="I261" s="64"/>
      <x:c r="J261" s="64"/>
      <x:c r="K261" s="64"/>
      <x:c r="L261" s="75" t="n">
        <x:v>1</x:v>
      </x:c>
      <x:c r="M261" s="75" t="n">
        <x:v>0</x:v>
      </x:c>
      <x:c r="N261" s="23" t="str">
        <x:v>ling-mini-2-0</x:v>
      </x:c>
    </x:row>
    <x:row r="262">
      <x:c r="A262" s="17" t="str">
        <x:v>Ring-1T</x:v>
      </x:c>
      <x:c r="B262" s="17" t="str">
        <x:v>inclusionai</x:v>
      </x:c>
      <x:c r="C262" s="31" t="n">
        <x:v>45943</x:v>
      </x:c>
      <x:c r="D262" s="102" t="n">
        <x:v>1000</x:v>
      </x:c>
      <x:c r="E262" s="102" t="n">
        <x:v>50</x:v>
      </x:c>
      <x:c r="F262" s="102" t="n">
        <x:v>16.1614798571483</x:v>
      </x:c>
      <x:c r="G262" s="17" t="str">
        <x:v>Yes</x:v>
      </x:c>
      <x:c r="H262" s="17" t="str">
        <x:v>Yes</x:v>
      </x:c>
      <x:c r="I262" s="64"/>
      <x:c r="J262" s="64"/>
      <x:c r="K262" s="64"/>
      <x:c r="L262" s="75" t="n">
        <x:v>1</x:v>
      </x:c>
      <x:c r="M262" s="75" t="n">
        <x:v>0</x:v>
      </x:c>
      <x:c r="N262" s="23" t="str">
        <x:v>ring-1t</x:v>
      </x:c>
    </x:row>
    <x:row r="263">
      <x:c r="A263" s="17" t="str">
        <x:v>Ring-2.6-1T</x:v>
      </x:c>
      <x:c r="B263" s="17" t="str">
        <x:v>inclusionai</x:v>
      </x:c>
      <x:c r="C263" s="31" t="n">
        <x:v>46150</x:v>
      </x:c>
      <x:c r="D263" s="102" t="n">
        <x:v>1000</x:v>
      </x:c>
      <x:c r="E263" s="102" t="n">
        <x:v>63</x:v>
      </x:c>
      <x:c r="F263" s="102" t="n">
        <x:v>30.5727263188268</x:v>
      </x:c>
      <x:c r="G263" s="17" t="str">
        <x:v>No</x:v>
      </x:c>
      <x:c r="H263" s="17" t="str">
        <x:v>Yes</x:v>
      </x:c>
      <x:c r="I263" s="64" t="n">
        <x:v>27540.07752030103</x:v>
      </x:c>
      <x:c r="J263" s="64" t="n">
        <x:v>9565.097800143994</x:v>
      </x:c>
      <x:c r="K263" s="64" t="n">
        <x:v>17974.979720157036</x:v>
      </x:c>
      <x:c r="L263" s="75" t="n">
        <x:v>1</x:v>
      </x:c>
      <x:c r="M263" s="75" t="n">
        <x:v>0</x:v>
      </x:c>
      <x:c r="N263" s="23" t="str">
        <x:v>ring-2-6-1t</x:v>
      </x:c>
    </x:row>
    <x:row r="264">
      <x:c r="A264" s="17" t="str">
        <x:v>Ring-flash-2.0</x:v>
      </x:c>
      <x:c r="B264" s="17" t="str">
        <x:v>inclusionai</x:v>
      </x:c>
      <x:c r="C264" s="31" t="n">
        <x:v>45919</x:v>
      </x:c>
      <x:c r="D264" s="102" t="n">
        <x:v>103</x:v>
      </x:c>
      <x:c r="E264" s="102" t="n">
        <x:v>6.1</x:v>
      </x:c>
      <x:c r="F264" s="102" t="n">
        <x:v>8.16391673848438</x:v>
      </x:c>
      <x:c r="G264" s="17" t="str">
        <x:v>Yes</x:v>
      </x:c>
      <x:c r="H264" s="17" t="str">
        <x:v>Yes</x:v>
      </x:c>
      <x:c r="I264" s="64"/>
      <x:c r="J264" s="64"/>
      <x:c r="K264" s="64"/>
      <x:c r="L264" s="75" t="n">
        <x:v>1</x:v>
      </x:c>
      <x:c r="M264" s="75" t="n">
        <x:v>0</x:v>
      </x:c>
      <x:c r="N264" s="23" t="str">
        <x:v>ring-flash-2-0</x:v>
      </x:c>
    </x:row>
    <x:row r="265">
      <x:c r="A265" s="17" t="str">
        <x:v>Exaone 4.0 1.2B (Reasoning)</x:v>
      </x:c>
      <x:c r="B265" s="17" t="str">
        <x:v>lg</x:v>
      </x:c>
      <x:c r="C265" s="31" t="n">
        <x:v>45853</x:v>
      </x:c>
      <x:c r="D265" s="102" t="n">
        <x:v>1.28</x:v>
      </x:c>
      <x:c r="E265" s="102"/>
      <x:c r="F265" s="102" t="n">
        <x:v>2.90389591958628</x:v>
      </x:c>
      <x:c r="G265" s="17" t="str">
        <x:v>Yes</x:v>
      </x:c>
      <x:c r="H265" s="17" t="str">
        <x:v>Yes</x:v>
      </x:c>
      <x:c r="I265" s="64"/>
      <x:c r="J265" s="64"/>
      <x:c r="K265" s="64"/>
      <x:c r="L265" s="75" t="n">
        <x:v>2</x:v>
      </x:c>
      <x:c r="M265" s="75" t="n">
        <x:v>1</x:v>
      </x:c>
      <x:c r="N265" s="23" t="str">
        <x:v>exaone-4-0-1-2b-reasoning | exaone-4-0-1-2b</x:v>
      </x:c>
    </x:row>
    <x:row r="266">
      <x:c r="A266" s="17" t="str">
        <x:v>EXAONE 4.0 32B (Reasoning)</x:v>
      </x:c>
      <x:c r="B266" s="17" t="str">
        <x:v>lg</x:v>
      </x:c>
      <x:c r="C266" s="31" t="n">
        <x:v>45853</x:v>
      </x:c>
      <x:c r="D266" s="102" t="n">
        <x:v>32</x:v>
      </x:c>
      <x:c r="E266" s="102"/>
      <x:c r="F266" s="102" t="n">
        <x:v>10.5938528588974</x:v>
      </x:c>
      <x:c r="G266" s="17" t="str">
        <x:v>Yes</x:v>
      </x:c>
      <x:c r="H266" s="17" t="str">
        <x:v>Yes</x:v>
      </x:c>
      <x:c r="I266" s="64"/>
      <x:c r="J266" s="64"/>
      <x:c r="K266" s="64"/>
      <x:c r="L266" s="75" t="n">
        <x:v>2</x:v>
      </x:c>
      <x:c r="M266" s="75" t="n">
        <x:v>1</x:v>
      </x:c>
      <x:c r="N266" s="23" t="str">
        <x:v>exaone-4-0-32b-reasoning | exaone-4-0-32b</x:v>
      </x:c>
    </x:row>
    <x:row r="267">
      <x:c r="A267" s="17" t="str">
        <x:v>EXAONE 4.5 33B</x:v>
      </x:c>
      <x:c r="B267" s="17" t="str">
        <x:v>lg</x:v>
      </x:c>
      <x:c r="C267" s="31" t="n">
        <x:v>46121</x:v>
      </x:c>
      <x:c r="D267" s="102" t="n">
        <x:v>34.4</x:v>
      </x:c>
      <x:c r="E267" s="102"/>
      <x:c r="F267" s="102" t="n">
        <x:v>20.221750309869</x:v>
      </x:c>
      <x:c r="G267" s="17" t="str">
        <x:v>No</x:v>
      </x:c>
      <x:c r="H267" s="17" t="str">
        <x:v>Yes</x:v>
      </x:c>
      <x:c r="I267" s="64" t="n">
        <x:v>29164.11067949853</x:v>
      </x:c>
      <x:c r="J267" s="64" t="n">
        <x:v>7419.712475476481</x:v>
      </x:c>
      <x:c r="K267" s="64" t="n">
        <x:v>21744.39820402205</x:v>
      </x:c>
      <x:c r="L267" s="75" t="n">
        <x:v>1</x:v>
      </x:c>
      <x:c r="M267" s="75" t="n">
        <x:v>0</x:v>
      </x:c>
      <x:c r="N267" s="23" t="str">
        <x:v>exaone-4-5-33b</x:v>
      </x:c>
    </x:row>
    <x:row r="268">
      <x:c r="A268" s="17" t="str">
        <x:v>K-EXAONE (Reasoning)</x:v>
      </x:c>
      <x:c r="B268" s="17" t="str">
        <x:v>lg</x:v>
      </x:c>
      <x:c r="C268" s="31" t="n">
        <x:v>46022</x:v>
      </x:c>
      <x:c r="D268" s="102" t="n">
        <x:v>236</x:v>
      </x:c>
      <x:c r="E268" s="102" t="n">
        <x:v>23</x:v>
      </x:c>
      <x:c r="F268" s="102" t="n">
        <x:v>22.1029351957245</x:v>
      </x:c>
      <x:c r="G268" s="17" t="str">
        <x:v>No</x:v>
      </x:c>
      <x:c r="H268" s="17" t="str">
        <x:v>Yes</x:v>
      </x:c>
      <x:c r="I268" s="64" t="n">
        <x:v>28213.18186905019</x:v>
      </x:c>
      <x:c r="J268" s="64" t="n">
        <x:v>9569.402761096242</x:v>
      </x:c>
      <x:c r="K268" s="64" t="n">
        <x:v>18643.779107953946</x:v>
      </x:c>
      <x:c r="L268" s="75" t="n">
        <x:v>2</x:v>
      </x:c>
      <x:c r="M268" s="75" t="n">
        <x:v>1</x:v>
      </x:c>
      <x:c r="N268" s="23" t="str">
        <x:v>k-exaone | k-exaone-non-reasoning</x:v>
      </x:c>
    </x:row>
    <x:row r="269">
      <x:c r="A269" s="17" t="str">
        <x:v>LFM2 1.2B</x:v>
      </x:c>
      <x:c r="B269" s="17" t="str">
        <x:v>liquidai</x:v>
      </x:c>
      <x:c r="C269" s="31" t="n">
        <x:v>45848</x:v>
      </x:c>
      <x:c r="D269" s="102" t="n">
        <x:v>1.17</x:v>
      </x:c>
      <x:c r="E269" s="102"/>
      <x:c r="F269" s="102" t="n">
        <x:v>1.14955749711073</x:v>
      </x:c>
      <x:c r="G269" s="17" t="str">
        <x:v>Yes</x:v>
      </x:c>
      <x:c r="H269" s="17" t="str">
        <x:v>No</x:v>
      </x:c>
      <x:c r="I269" s="64"/>
      <x:c r="J269" s="64"/>
      <x:c r="K269" s="64"/>
      <x:c r="L269" s="75" t="n">
        <x:v>1</x:v>
      </x:c>
      <x:c r="M269" s="75" t="n">
        <x:v>0</x:v>
      </x:c>
      <x:c r="N269" s="23" t="str">
        <x:v>lfm2-1-2b</x:v>
      </x:c>
    </x:row>
    <x:row r="270">
      <x:c r="A270" s="17" t="str">
        <x:v>LFM2 2.6B</x:v>
      </x:c>
      <x:c r="B270" s="17" t="str">
        <x:v>liquidai</x:v>
      </x:c>
      <x:c r="C270" s="31" t="n">
        <x:v>45923</x:v>
      </x:c>
      <x:c r="D270" s="102" t="n">
        <x:v>2.57</x:v>
      </x:c>
      <x:c r="E270" s="102"/>
      <x:c r="F270" s="102" t="n">
        <x:v>2.70961931827752</x:v>
      </x:c>
      <x:c r="G270" s="17" t="str">
        <x:v>Yes</x:v>
      </x:c>
      <x:c r="H270" s="17" t="str">
        <x:v>No</x:v>
      </x:c>
      <x:c r="I270" s="64"/>
      <x:c r="J270" s="64"/>
      <x:c r="K270" s="64"/>
      <x:c r="L270" s="75" t="n">
        <x:v>1</x:v>
      </x:c>
      <x:c r="M270" s="75" t="n">
        <x:v>0</x:v>
      </x:c>
      <x:c r="N270" s="23" t="str">
        <x:v>lfm2-2-6b</x:v>
      </x:c>
    </x:row>
    <x:row r="271">
      <x:c r="A271" s="17" t="str">
        <x:v>LFM2 24B A2B</x:v>
      </x:c>
      <x:c r="B271" s="17" t="str">
        <x:v>liquidai</x:v>
      </x:c>
      <x:c r="C271" s="31" t="n">
        <x:v>46078</x:v>
      </x:c>
      <x:c r="D271" s="102" t="n">
        <x:v>23.8</x:v>
      </x:c>
      <x:c r="E271" s="102" t="n">
        <x:v>2.3</x:v>
      </x:c>
      <x:c r="F271" s="102" t="n">
        <x:v>4.94653434961859</x:v>
      </x:c>
      <x:c r="G271" s="17" t="str">
        <x:v>Yes</x:v>
      </x:c>
      <x:c r="H271" s="17" t="str">
        <x:v>No</x:v>
      </x:c>
      <x:c r="I271" s="64"/>
      <x:c r="J271" s="64"/>
      <x:c r="K271" s="64"/>
      <x:c r="L271" s="75" t="n">
        <x:v>1</x:v>
      </x:c>
      <x:c r="M271" s="75" t="n">
        <x:v>0</x:v>
      </x:c>
      <x:c r="N271" s="23" t="str">
        <x:v>lfm2-24b-a2b</x:v>
      </x:c>
    </x:row>
    <x:row r="272">
      <x:c r="A272" s="17" t="str">
        <x:v>LFM2 8B A1B</x:v>
      </x:c>
      <x:c r="B272" s="17" t="str">
        <x:v>liquidai</x:v>
      </x:c>
      <x:c r="C272" s="31" t="n">
        <x:v>45937</x:v>
      </x:c>
      <x:c r="D272" s="102" t="n">
        <x:v>8.34</x:v>
      </x:c>
      <x:c r="E272" s="102" t="n">
        <x:v>1.5</x:v>
      </x:c>
      <x:c r="F272" s="102" t="n">
        <x:v>1.78196778459044</x:v>
      </x:c>
      <x:c r="G272" s="17" t="str">
        <x:v>Yes</x:v>
      </x:c>
      <x:c r="H272" s="17" t="str">
        <x:v>No</x:v>
      </x:c>
      <x:c r="I272" s="64"/>
      <x:c r="J272" s="64"/>
      <x:c r="K272" s="64"/>
      <x:c r="L272" s="75" t="n">
        <x:v>1</x:v>
      </x:c>
      <x:c r="M272" s="75" t="n">
        <x:v>0</x:v>
      </x:c>
      <x:c r="N272" s="23" t="str">
        <x:v>lfm2-8b-a1b</x:v>
      </x:c>
    </x:row>
    <x:row r="273">
      <x:c r="A273" s="17" t="str">
        <x:v>LFM2.5-1.2B-Instruct</x:v>
      </x:c>
      <x:c r="B273" s="17" t="str">
        <x:v>liquidai</x:v>
      </x:c>
      <x:c r="C273" s="31" t="n">
        <x:v>46027</x:v>
      </x:c>
      <x:c r="D273" s="102" t="n">
        <x:v>1.17</x:v>
      </x:c>
      <x:c r="E273" s="102"/>
      <x:c r="F273" s="102" t="n">
        <x:v>2.70579873442983</x:v>
      </x:c>
      <x:c r="G273" s="17" t="str">
        <x:v>Yes</x:v>
      </x:c>
      <x:c r="H273" s="17" t="str">
        <x:v>No</x:v>
      </x:c>
      <x:c r="I273" s="64"/>
      <x:c r="J273" s="64"/>
      <x:c r="K273" s="64"/>
      <x:c r="L273" s="75" t="n">
        <x:v>1</x:v>
      </x:c>
      <x:c r="M273" s="75" t="n">
        <x:v>0</x:v>
      </x:c>
      <x:c r="N273" s="23" t="str">
        <x:v>lfm2-5-1-2b-instruct</x:v>
      </x:c>
    </x:row>
    <x:row r="274">
      <x:c r="A274" s="17" t="str">
        <x:v>LFM2.5-1.2B-Thinking</x:v>
      </x:c>
      <x:c r="B274" s="17" t="str">
        <x:v>liquidai</x:v>
      </x:c>
      <x:c r="C274" s="31" t="n">
        <x:v>46042</x:v>
      </x:c>
      <x:c r="D274" s="102" t="n">
        <x:v>1.17</x:v>
      </x:c>
      <x:c r="E274" s="102"/>
      <x:c r="F274" s="102" t="n">
        <x:v>2.74557989090055</x:v>
      </x:c>
      <x:c r="G274" s="17" t="str">
        <x:v>Yes</x:v>
      </x:c>
      <x:c r="H274" s="17" t="str">
        <x:v>Yes</x:v>
      </x:c>
      <x:c r="I274" s="64"/>
      <x:c r="J274" s="64"/>
      <x:c r="K274" s="64"/>
      <x:c r="L274" s="75" t="n">
        <x:v>1</x:v>
      </x:c>
      <x:c r="M274" s="75" t="n">
        <x:v>0</x:v>
      </x:c>
      <x:c r="N274" s="23" t="str">
        <x:v>lfm2-5-1-2b-thinking</x:v>
      </x:c>
    </x:row>
    <x:row r="275">
      <x:c r="A275" s="17" t="str">
        <x:v>LFM2.5-8B-A1B</x:v>
      </x:c>
      <x:c r="B275" s="17" t="str">
        <x:v>liquidai</x:v>
      </x:c>
      <x:c r="C275" s="31" t="n">
        <x:v>46170</x:v>
      </x:c>
      <x:c r="D275" s="102" t="n">
        <x:v>8.3</x:v>
      </x:c>
      <x:c r="E275" s="102" t="n">
        <x:v>1.5</x:v>
      </x:c>
      <x:c r="F275" s="102" t="n">
        <x:v>8.32036715830533</x:v>
      </x:c>
      <x:c r="G275" s="17" t="str">
        <x:v>Yes</x:v>
      </x:c>
      <x:c r="H275" s="17" t="str">
        <x:v>Yes</x:v>
      </x:c>
      <x:c r="I275" s="64"/>
      <x:c r="J275" s="64"/>
      <x:c r="K275" s="64"/>
      <x:c r="L275" s="75" t="n">
        <x:v>1</x:v>
      </x:c>
      <x:c r="M275" s="75" t="n">
        <x:v>0</x:v>
      </x:c>
      <x:c r="N275" s="23" t="str">
        <x:v>lfm2-5-8b-a1b</x:v>
      </x:c>
    </x:row>
    <x:row r="276">
      <x:c r="A276" s="17" t="str">
        <x:v>LFM2.5-VL-1.6B</x:v>
      </x:c>
      <x:c r="B276" s="17" t="str">
        <x:v>liquidai</x:v>
      </x:c>
      <x:c r="C276" s="31" t="n">
        <x:v>46027</x:v>
      </x:c>
      <x:c r="D276" s="102" t="n">
        <x:v>1.6</x:v>
      </x:c>
      <x:c r="E276" s="102"/>
      <x:c r="F276" s="102" t="n">
        <x:v>1.00833260126154</x:v>
      </x:c>
      <x:c r="G276" s="17" t="str">
        <x:v>Yes</x:v>
      </x:c>
      <x:c r="H276" s="17" t="str">
        <x:v>No</x:v>
      </x:c>
      <x:c r="I276" s="64"/>
      <x:c r="J276" s="64"/>
      <x:c r="K276" s="64"/>
      <x:c r="L276" s="75" t="n">
        <x:v>1</x:v>
      </x:c>
      <x:c r="M276" s="75" t="n">
        <x:v>0</x:v>
      </x:c>
      <x:c r="N276" s="23" t="str">
        <x:v>lfm2-5-vl-1-6b</x:v>
      </x:c>
    </x:row>
    <x:row r="277">
      <x:c r="A277" s="17" t="str">
        <x:v>K2 Think V2</x:v>
      </x:c>
      <x:c r="B277" s="17" t="str">
        <x:v>mbzuai</x:v>
      </x:c>
      <x:c r="C277" s="31" t="n">
        <x:v>46006</x:v>
      </x:c>
      <x:c r="D277" s="102" t="n">
        <x:v>70</x:v>
      </x:c>
      <x:c r="E277" s="102"/>
      <x:c r="F277" s="102" t="n">
        <x:v>17.2613662319887</x:v>
      </x:c>
      <x:c r="G277" s="17" t="str">
        <x:v>No</x:v>
      </x:c>
      <x:c r="H277" s="17" t="str">
        <x:v>Yes</x:v>
      </x:c>
      <x:c r="I277" s="64" t="n">
        <x:v>38585.82334600583</x:v>
      </x:c>
      <x:c r="J277" s="64" t="n">
        <x:v>3719.7195268379382</x:v>
      </x:c>
      <x:c r="K277" s="64" t="n">
        <x:v>34866.103819167896</x:v>
      </x:c>
      <x:c r="L277" s="75" t="n">
        <x:v>1</x:v>
      </x:c>
      <x:c r="M277" s="75" t="n">
        <x:v>0</x:v>
      </x:c>
      <x:c r="N277" s="23" t="str">
        <x:v>k2-think-v2</x:v>
      </x:c>
    </x:row>
    <x:row r="278">
      <x:c r="A278" s="17" t="str">
        <x:v>K2-V2 (high)</x:v>
      </x:c>
      <x:c r="B278" s="17" t="str">
        <x:v>mbzuai</x:v>
      </x:c>
      <x:c r="C278" s="31" t="n">
        <x:v>45996</x:v>
      </x:c>
      <x:c r="D278" s="102" t="n">
        <x:v>70</x:v>
      </x:c>
      <x:c r="E278" s="102"/>
      <x:c r="F278" s="102" t="n">
        <x:v>14.1865468448371</x:v>
      </x:c>
      <x:c r="G278" s="17" t="str">
        <x:v>Yes</x:v>
      </x:c>
      <x:c r="H278" s="17" t="str">
        <x:v>Yes</x:v>
      </x:c>
      <x:c r="I278" s="64"/>
      <x:c r="J278" s="64"/>
      <x:c r="K278" s="64"/>
      <x:c r="L278" s="75" t="n">
        <x:v>3</x:v>
      </x:c>
      <x:c r="M278" s="75" t="n">
        <x:v>2</x:v>
      </x:c>
      <x:c r="N278" s="23" t="str">
        <x:v>k2-v2 | k2-v2-medium | k2-v2-low</x:v>
      </x:c>
    </x:row>
    <x:row r="279">
      <x:c r="A279" s="17" t="str">
        <x:v>LongCat 2.0</x:v>
      </x:c>
      <x:c r="B279" s="17" t="str">
        <x:v>longcat</x:v>
      </x:c>
      <x:c r="C279" s="31" t="n">
        <x:v>46202</x:v>
      </x:c>
      <x:c r="D279" s="102" t="n">
        <x:v>1600</x:v>
      </x:c>
      <x:c r="E279" s="102" t="n">
        <x:v>48</x:v>
      </x:c>
      <x:c r="F279" s="102" t="n">
        <x:v>33.4782132881577</x:v>
      </x:c>
      <x:c r="G279" s="17" t="str">
        <x:v>No</x:v>
      </x:c>
      <x:c r="H279" s="17" t="str">
        <x:v>Yes</x:v>
      </x:c>
      <x:c r="I279" s="64" t="n">
        <x:v>20803.569329312024</x:v>
      </x:c>
      <x:c r="J279" s="64" t="n">
        <x:v>7849.2423328546065</x:v>
      </x:c>
      <x:c r="K279" s="64" t="n">
        <x:v>12954.326996457417</x:v>
      </x:c>
      <x:c r="L279" s="75" t="n">
        <x:v>1</x:v>
      </x:c>
      <x:c r="M279" s="75" t="n">
        <x:v>0</x:v>
      </x:c>
      <x:c r="N279" s="23" t="str">
        <x:v>longcat-2-0</x:v>
      </x:c>
    </x:row>
    <x:row r="280">
      <x:c r="A280" s="17" t="str">
        <x:v>LongCat Flash Lite</x:v>
      </x:c>
      <x:c r="B280" s="17" t="str">
        <x:v>longcat</x:v>
      </x:c>
      <x:c r="C280" s="31" t="n">
        <x:v>46050</x:v>
      </x:c>
      <x:c r="D280" s="102" t="n">
        <x:v>68.5</x:v>
      </x:c>
      <x:c r="E280" s="102" t="n">
        <x:v>3</x:v>
      </x:c>
      <x:c r="F280" s="102" t="n">
        <x:v>17.2165235596296</x:v>
      </x:c>
      <x:c r="G280" s="17" t="str">
        <x:v>Yes</x:v>
      </x:c>
      <x:c r="H280" s="17" t="str">
        <x:v>No</x:v>
      </x:c>
      <x:c r="I280" s="64"/>
      <x:c r="J280" s="64"/>
      <x:c r="K280" s="64"/>
      <x:c r="L280" s="75" t="n">
        <x:v>1</x:v>
      </x:c>
      <x:c r="M280" s="75" t="n">
        <x:v>0</x:v>
      </x:c>
      <x:c r="N280" s="23" t="str">
        <x:v>longcat-flash-lite</x:v>
      </x:c>
    </x:row>
    <x:row r="281">
      <x:c r="A281" s="17" t="str">
        <x:v>Llama 2 Chat 13B</x:v>
      </x:c>
      <x:c r="B281" s="17" t="str">
        <x:v>meta</x:v>
      </x:c>
      <x:c r="C281" s="31" t="n">
        <x:v>45125</x:v>
      </x:c>
      <x:c r="D281" s="102" t="n">
        <x:v>13</x:v>
      </x:c>
      <x:c r="E281" s="102"/>
      <x:c r="F281" s="102" t="n">
        <x:v>2.99700014346618</x:v>
      </x:c>
      <x:c r="G281" s="17" t="str">
        <x:v>Yes</x:v>
      </x:c>
      <x:c r="H281" s="17" t="str">
        <x:v>No</x:v>
      </x:c>
      <x:c r="I281" s="64"/>
      <x:c r="J281" s="64"/>
      <x:c r="K281" s="64"/>
      <x:c r="L281" s="75" t="n">
        <x:v>1</x:v>
      </x:c>
      <x:c r="M281" s="75" t="n">
        <x:v>0</x:v>
      </x:c>
      <x:c r="N281" s="23" t="str">
        <x:v>llama-2-chat-13b</x:v>
      </x:c>
    </x:row>
    <x:row r="282">
      <x:c r="A282" s="17" t="str">
        <x:v>Llama 2 Chat 70B</x:v>
      </x:c>
      <x:c r="B282" s="17" t="str">
        <x:v>meta</x:v>
      </x:c>
      <x:c r="C282" s="31" t="n">
        <x:v>45125</x:v>
      </x:c>
      <x:c r="D282" s="102" t="n">
        <x:v>70</x:v>
      </x:c>
      <x:c r="E282" s="102"/>
      <x:c r="F282" s="102" t="n">
        <x:v>3.00905999147689</x:v>
      </x:c>
      <x:c r="G282" s="17" t="str">
        <x:v>Yes</x:v>
      </x:c>
      <x:c r="H282" s="17" t="str">
        <x:v>No</x:v>
      </x:c>
      <x:c r="I282" s="64"/>
      <x:c r="J282" s="64"/>
      <x:c r="K282" s="64"/>
      <x:c r="L282" s="75" t="n">
        <x:v>1</x:v>
      </x:c>
      <x:c r="M282" s="75" t="n">
        <x:v>0</x:v>
      </x:c>
      <x:c r="N282" s="23" t="str">
        <x:v>llama-2-chat-70b</x:v>
      </x:c>
    </x:row>
    <x:row r="283">
      <x:c r="A283" s="17" t="str">
        <x:v>Llama 2 Chat 7B</x:v>
      </x:c>
      <x:c r="B283" s="17" t="str">
        <x:v>meta</x:v>
      </x:c>
      <x:c r="C283" s="31" t="n">
        <x:v>45125</x:v>
      </x:c>
      <x:c r="D283" s="102" t="n">
        <x:v>7</x:v>
      </x:c>
      <x:c r="E283" s="102"/>
      <x:c r="F283" s="102" t="n">
        <x:v>4.25781914388795</x:v>
      </x:c>
      <x:c r="G283" s="17" t="str">
        <x:v>Yes</x:v>
      </x:c>
      <x:c r="H283" s="17" t="str">
        <x:v>No</x:v>
      </x:c>
      <x:c r="I283" s="64"/>
      <x:c r="J283" s="64"/>
      <x:c r="K283" s="64"/>
      <x:c r="L283" s="75" t="n">
        <x:v>1</x:v>
      </x:c>
      <x:c r="M283" s="75" t="n">
        <x:v>0</x:v>
      </x:c>
      <x:c r="N283" s="23" t="str">
        <x:v>llama-2-chat-7b</x:v>
      </x:c>
    </x:row>
    <x:row r="284">
      <x:c r="A284" s="17" t="str">
        <x:v>Llama 3.2 Instruct 11B (Vision)</x:v>
      </x:c>
      <x:c r="B284" s="17" t="str">
        <x:v>meta</x:v>
      </x:c>
      <x:c r="C284" s="31" t="n">
        <x:v>45560</x:v>
      </x:c>
      <x:c r="D284" s="102" t="n">
        <x:v>11</x:v>
      </x:c>
      <x:c r="E284" s="102"/>
      <x:c r="F284" s="102" t="n">
        <x:v>3.33410234569925</x:v>
      </x:c>
      <x:c r="G284" s="17" t="str">
        <x:v>Yes</x:v>
      </x:c>
      <x:c r="H284" s="17" t="str">
        <x:v>No</x:v>
      </x:c>
      <x:c r="I284" s="64"/>
      <x:c r="J284" s="64"/>
      <x:c r="K284" s="64"/>
      <x:c r="L284" s="75" t="n">
        <x:v>1</x:v>
      </x:c>
      <x:c r="M284" s="75" t="n">
        <x:v>0</x:v>
      </x:c>
      <x:c r="N284" s="23" t="str">
        <x:v>llama-3-2-instruct-11b-vision</x:v>
      </x:c>
    </x:row>
    <x:row r="285">
      <x:c r="A285" s="17" t="str">
        <x:v>Llama 3.2 Instruct 1B</x:v>
      </x:c>
      <x:c r="B285" s="17" t="str">
        <x:v>meta</x:v>
      </x:c>
      <x:c r="C285" s="31" t="n">
        <x:v>45560</x:v>
      </x:c>
      <x:c r="D285" s="102" t="n">
        <x:v>1</x:v>
      </x:c>
      <x:c r="E285" s="102"/>
      <x:c r="F285" s="102" t="n">
        <x:v>1.09750673547767</x:v>
      </x:c>
      <x:c r="G285" s="17" t="str">
        <x:v>Yes</x:v>
      </x:c>
      <x:c r="H285" s="17" t="str">
        <x:v>No</x:v>
      </x:c>
      <x:c r="I285" s="64"/>
      <x:c r="J285" s="64"/>
      <x:c r="K285" s="64"/>
      <x:c r="L285" s="75" t="n">
        <x:v>1</x:v>
      </x:c>
      <x:c r="M285" s="75" t="n">
        <x:v>0</x:v>
      </x:c>
      <x:c r="N285" s="23" t="str">
        <x:v>llama-3-2-instruct-1b</x:v>
      </x:c>
    </x:row>
    <x:row r="286">
      <x:c r="A286" s="17" t="str">
        <x:v>Llama 3.2 Instruct 3B</x:v>
      </x:c>
      <x:c r="B286" s="17" t="str">
        <x:v>meta</x:v>
      </x:c>
      <x:c r="C286" s="31" t="n">
        <x:v>45560</x:v>
      </x:c>
      <x:c r="D286" s="102" t="n">
        <x:v>3</x:v>
      </x:c>
      <x:c r="E286" s="102"/>
      <x:c r="F286" s="102" t="n">
        <x:v>4.22463438628032</x:v>
      </x:c>
      <x:c r="G286" s="17" t="str">
        <x:v>Yes</x:v>
      </x:c>
      <x:c r="H286" s="17" t="str">
        <x:v>No</x:v>
      </x:c>
      <x:c r="I286" s="64"/>
      <x:c r="J286" s="64"/>
      <x:c r="K286" s="64"/>
      <x:c r="L286" s="75" t="n">
        <x:v>1</x:v>
      </x:c>
      <x:c r="M286" s="75" t="n">
        <x:v>0</x:v>
      </x:c>
      <x:c r="N286" s="23" t="str">
        <x:v>llama-3-2-instruct-3b</x:v>
      </x:c>
    </x:row>
    <x:row r="287">
      <x:c r="A287" s="17" t="str">
        <x:v>Llama 3.2 Instruct 90B (Vision)</x:v>
      </x:c>
      <x:c r="B287" s="17" t="str">
        <x:v>meta</x:v>
      </x:c>
      <x:c r="C287" s="31" t="n">
        <x:v>45560</x:v>
      </x:c>
      <x:c r="D287" s="102" t="n">
        <x:v>90</x:v>
      </x:c>
      <x:c r="E287" s="102"/>
      <x:c r="F287" s="102" t="n">
        <x:v>6.23248078186836</x:v>
      </x:c>
      <x:c r="G287" s="17" t="str">
        <x:v>Yes</x:v>
      </x:c>
      <x:c r="H287" s="17" t="str">
        <x:v>No</x:v>
      </x:c>
      <x:c r="I287" s="64"/>
      <x:c r="J287" s="64"/>
      <x:c r="K287" s="64"/>
      <x:c r="L287" s="75" t="n">
        <x:v>1</x:v>
      </x:c>
      <x:c r="M287" s="75" t="n">
        <x:v>0</x:v>
      </x:c>
      <x:c r="N287" s="23" t="str">
        <x:v>llama-3-2-instruct-90b-vision</x:v>
      </x:c>
    </x:row>
    <x:row r="288">
      <x:c r="A288" s="17" t="str">
        <x:v>Llama 3.3 Instruct 70B</x:v>
      </x:c>
      <x:c r="B288" s="17" t="str">
        <x:v>meta</x:v>
      </x:c>
      <x:c r="C288" s="31" t="n">
        <x:v>45632</x:v>
      </x:c>
      <x:c r="D288" s="102" t="n">
        <x:v>70</x:v>
      </x:c>
      <x:c r="E288" s="102"/>
      <x:c r="F288" s="102" t="n">
        <x:v>9.40307621697656</x:v>
      </x:c>
      <x:c r="G288" s="17" t="str">
        <x:v>No</x:v>
      </x:c>
      <x:c r="H288" s="17" t="str">
        <x:v>No</x:v>
      </x:c>
      <x:c r="I288" s="64" t="n">
        <x:v>1685.9178059220214</x:v>
      </x:c>
      <x:c r="J288" s="64" t="n">
        <x:v>1685.9178059220214</x:v>
      </x:c>
      <x:c r="K288" s="64" t="n">
        <x:v>0</x:v>
      </x:c>
      <x:c r="L288" s="75" t="n">
        <x:v>1</x:v>
      </x:c>
      <x:c r="M288" s="75" t="n">
        <x:v>0</x:v>
      </x:c>
      <x:c r="N288" s="23" t="str">
        <x:v>llama-3-3-instruct-70b</x:v>
      </x:c>
    </x:row>
    <x:row r="289">
      <x:c r="A289" s="17" t="str">
        <x:v>Llama 4 Maverick</x:v>
      </x:c>
      <x:c r="B289" s="17" t="str">
        <x:v>meta</x:v>
      </x:c>
      <x:c r="C289" s="31" t="n">
        <x:v>45752</x:v>
      </x:c>
      <x:c r="D289" s="102" t="n">
        <x:v>402</x:v>
      </x:c>
      <x:c r="E289" s="102" t="n">
        <x:v>17</x:v>
      </x:c>
      <x:c r="F289" s="102" t="n">
        <x:v>14.2657978659374</x:v>
      </x:c>
      <x:c r="G289" s="17" t="str">
        <x:v>No</x:v>
      </x:c>
      <x:c r="H289" s="17" t="str">
        <x:v>No</x:v>
      </x:c>
      <x:c r="I289" s="64" t="n">
        <x:v>2088.862457165753</x:v>
      </x:c>
      <x:c r="J289" s="64" t="n">
        <x:v>2088.862457165753</x:v>
      </x:c>
      <x:c r="K289" s="64" t="n">
        <x:v>0</x:v>
      </x:c>
      <x:c r="L289" s="75" t="n">
        <x:v>1</x:v>
      </x:c>
      <x:c r="M289" s="75" t="n">
        <x:v>0</x:v>
      </x:c>
      <x:c r="N289" s="23" t="str">
        <x:v>llama-4-maverick</x:v>
      </x:c>
    </x:row>
    <x:row r="290">
      <x:c r="A290" s="17" t="str">
        <x:v>Llama 4 Scout</x:v>
      </x:c>
      <x:c r="B290" s="17" t="str">
        <x:v>meta</x:v>
      </x:c>
      <x:c r="C290" s="31" t="n">
        <x:v>45752</x:v>
      </x:c>
      <x:c r="D290" s="102" t="n">
        <x:v>109</x:v>
      </x:c>
      <x:c r="E290" s="102" t="n">
        <x:v>17</x:v>
      </x:c>
      <x:c r="F290" s="102" t="n">
        <x:v>10.0416226283387</x:v>
      </x:c>
      <x:c r="G290" s="17" t="str">
        <x:v>No</x:v>
      </x:c>
      <x:c r="H290" s="17" t="str">
        <x:v>No</x:v>
      </x:c>
      <x:c r="I290" s="64" t="n">
        <x:v>1249.1916412587836</x:v>
      </x:c>
      <x:c r="J290" s="64" t="n">
        <x:v>1249.1916412587836</x:v>
      </x:c>
      <x:c r="K290" s="64" t="n">
        <x:v>0</x:v>
      </x:c>
      <x:c r="L290" s="75" t="n">
        <x:v>1</x:v>
      </x:c>
      <x:c r="M290" s="75" t="n">
        <x:v>0</x:v>
      </x:c>
      <x:c r="N290" s="23" t="str">
        <x:v>llama-4-scout</x:v>
      </x:c>
    </x:row>
    <x:row r="291">
      <x:c r="A291" s="17" t="str">
        <x:v>Llama 3 Instruct 70B</x:v>
      </x:c>
      <x:c r="B291" s="17" t="str">
        <x:v>meta</x:v>
      </x:c>
      <x:c r="C291" s="31" t="n">
        <x:v>45400</x:v>
      </x:c>
      <x:c r="D291" s="102" t="n">
        <x:v>70</x:v>
      </x:c>
      <x:c r="E291" s="102"/>
      <x:c r="F291" s="102" t="n">
        <x:v>3.47296203096118</x:v>
      </x:c>
      <x:c r="G291" s="17" t="str">
        <x:v>Yes</x:v>
      </x:c>
      <x:c r="H291" s="17" t="str">
        <x:v>No</x:v>
      </x:c>
      <x:c r="I291" s="64"/>
      <x:c r="J291" s="64"/>
      <x:c r="K291" s="64"/>
      <x:c r="L291" s="75" t="n">
        <x:v>1</x:v>
      </x:c>
      <x:c r="M291" s="75" t="n">
        <x:v>0</x:v>
      </x:c>
      <x:c r="N291" s="23" t="str">
        <x:v>llama-3-instruct-70b</x:v>
      </x:c>
    </x:row>
    <x:row r="292">
      <x:c r="A292" s="17" t="str">
        <x:v>Llama 3 Instruct 8B</x:v>
      </x:c>
      <x:c r="B292" s="17" t="str">
        <x:v>meta</x:v>
      </x:c>
      <x:c r="C292" s="31" t="n">
        <x:v>45400</x:v>
      </x:c>
      <x:c r="D292" s="102" t="n">
        <x:v>8</x:v>
      </x:c>
      <x:c r="E292" s="102"/>
      <x:c r="F292" s="102" t="n">
        <x:v>1.19321939649615</x:v>
      </x:c>
      <x:c r="G292" s="17" t="str">
        <x:v>Yes</x:v>
      </x:c>
      <x:c r="H292" s="17" t="str">
        <x:v>No</x:v>
      </x:c>
      <x:c r="I292" s="64"/>
      <x:c r="J292" s="64"/>
      <x:c r="K292" s="64"/>
      <x:c r="L292" s="75" t="n">
        <x:v>1</x:v>
      </x:c>
      <x:c r="M292" s="75" t="n">
        <x:v>0</x:v>
      </x:c>
      <x:c r="N292" s="23" t="str">
        <x:v>llama-3-instruct-8b</x:v>
      </x:c>
    </x:row>
    <x:row r="293">
      <x:c r="A293" s="17" t="str">
        <x:v>Llama 3.1 Instruct 405B</x:v>
      </x:c>
      <x:c r="B293" s="17" t="str">
        <x:v>meta</x:v>
      </x:c>
      <x:c r="C293" s="31" t="n">
        <x:v>45496</x:v>
      </x:c>
      <x:c r="D293" s="102" t="n">
        <x:v>405</x:v>
      </x:c>
      <x:c r="E293" s="102"/>
      <x:c r="F293" s="102" t="n">
        <x:v>8.5</x:v>
      </x:c>
      <x:c r="G293" s="17" t="str">
        <x:v>Yes</x:v>
      </x:c>
      <x:c r="H293" s="17" t="str">
        <x:v>No</x:v>
      </x:c>
      <x:c r="I293" s="64"/>
      <x:c r="J293" s="64"/>
      <x:c r="K293" s="64"/>
      <x:c r="L293" s="75" t="n">
        <x:v>1</x:v>
      </x:c>
      <x:c r="M293" s="75" t="n">
        <x:v>0</x:v>
      </x:c>
      <x:c r="N293" s="23" t="str">
        <x:v>llama-3-1-instruct-405b</x:v>
      </x:c>
    </x:row>
    <x:row r="294">
      <x:c r="A294" s="17" t="str">
        <x:v>Llama 3.1 Instruct 70B</x:v>
      </x:c>
      <x:c r="B294" s="17" t="str">
        <x:v>meta</x:v>
      </x:c>
      <x:c r="C294" s="31" t="n">
        <x:v>45496</x:v>
      </x:c>
      <x:c r="D294" s="102" t="n">
        <x:v>70</x:v>
      </x:c>
      <x:c r="E294" s="102"/>
      <x:c r="F294" s="102" t="n">
        <x:v>6.75477564932489</x:v>
      </x:c>
      <x:c r="G294" s="17" t="str">
        <x:v>Yes</x:v>
      </x:c>
      <x:c r="H294" s="17" t="str">
        <x:v>No</x:v>
      </x:c>
      <x:c r="I294" s="64"/>
      <x:c r="J294" s="64"/>
      <x:c r="K294" s="64"/>
      <x:c r="L294" s="75" t="n">
        <x:v>1</x:v>
      </x:c>
      <x:c r="M294" s="75" t="n">
        <x:v>0</x:v>
      </x:c>
      <x:c r="N294" s="23" t="str">
        <x:v>llama-3-1-instruct-70b</x:v>
      </x:c>
    </x:row>
    <x:row r="295">
      <x:c r="A295" s="17" t="str">
        <x:v>Llama 3.1 Instruct 8B</x:v>
      </x:c>
      <x:c r="B295" s="17" t="str">
        <x:v>meta</x:v>
      </x:c>
      <x:c r="C295" s="31" t="n">
        <x:v>45496</x:v>
      </x:c>
      <x:c r="D295" s="102" t="n">
        <x:v>8</x:v>
      </x:c>
      <x:c r="E295" s="102"/>
      <x:c r="F295" s="102" t="n">
        <x:v>7.60997784439173</x:v>
      </x:c>
      <x:c r="G295" s="17" t="str">
        <x:v>No</x:v>
      </x:c>
      <x:c r="H295" s="17" t="str">
        <x:v>No</x:v>
      </x:c>
      <x:c r="I295" s="64"/>
      <x:c r="J295" s="64"/>
      <x:c r="K295" s="64"/>
      <x:c r="L295" s="75" t="n">
        <x:v>1</x:v>
      </x:c>
      <x:c r="M295" s="75" t="n">
        <x:v>0</x:v>
      </x:c>
      <x:c r="N295" s="23" t="str">
        <x:v>llama-3-1-instruct-8b</x:v>
      </x:c>
    </x:row>
    <x:row r="296">
      <x:c r="A296" s="17" t="str">
        <x:v>Phi-3 Mini Instruct 3.8B</x:v>
      </x:c>
      <x:c r="B296" s="17" t="str">
        <x:v>azure</x:v>
      </x:c>
      <x:c r="C296" s="31" t="n">
        <x:v>45405</x:v>
      </x:c>
      <x:c r="D296" s="102" t="n">
        <x:v>3.8</x:v>
      </x:c>
      <x:c r="E296" s="102"/>
      <x:c r="F296" s="102" t="n">
        <x:v>4.58854249696996</x:v>
      </x:c>
      <x:c r="G296" s="17" t="str">
        <x:v>Yes</x:v>
      </x:c>
      <x:c r="H296" s="17" t="str">
        <x:v>No</x:v>
      </x:c>
      <x:c r="I296" s="64"/>
      <x:c r="J296" s="64"/>
      <x:c r="K296" s="64"/>
      <x:c r="L296" s="75" t="n">
        <x:v>1</x:v>
      </x:c>
      <x:c r="M296" s="75" t="n">
        <x:v>0</x:v>
      </x:c>
      <x:c r="N296" s="23" t="str">
        <x:v>phi-3-mini</x:v>
      </x:c>
    </x:row>
    <x:row r="297">
      <x:c r="A297" s="17" t="str">
        <x:v>Phi-4 Mini Instruct</x:v>
      </x:c>
      <x:c r="B297" s="17" t="str">
        <x:v>azure</x:v>
      </x:c>
      <x:c r="C297" s="31" t="n">
        <x:v>45348</x:v>
      </x:c>
      <x:c r="D297" s="102" t="n">
        <x:v>3.84</x:v>
      </x:c>
      <x:c r="E297" s="102"/>
      <x:c r="F297" s="102" t="n">
        <x:v>6.01424779795092</x:v>
      </x:c>
      <x:c r="G297" s="17" t="str">
        <x:v>No</x:v>
      </x:c>
      <x:c r="H297" s="17" t="str">
        <x:v>No</x:v>
      </x:c>
      <x:c r="I297" s="64" t="n">
        <x:v>31364.471548894307</x:v>
      </x:c>
      <x:c r="J297" s="64" t="n">
        <x:v>31364.471548894307</x:v>
      </x:c>
      <x:c r="K297" s="64" t="n">
        <x:v>0</x:v>
      </x:c>
      <x:c r="L297" s="75" t="n">
        <x:v>1</x:v>
      </x:c>
      <x:c r="M297" s="75" t="n">
        <x:v>0</x:v>
      </x:c>
      <x:c r="N297" s="23" t="str">
        <x:v>phi-4-mini</x:v>
      </x:c>
    </x:row>
    <x:row r="298">
      <x:c r="A298" s="17" t="str">
        <x:v>Phi-4 Multimodal Instruct</x:v>
      </x:c>
      <x:c r="B298" s="17" t="str">
        <x:v>azure</x:v>
      </x:c>
      <x:c r="C298" s="31" t="n">
        <x:v>45714</x:v>
      </x:c>
      <x:c r="D298" s="102" t="n">
        <x:v>5.6</x:v>
      </x:c>
      <x:c r="E298" s="102"/>
      <x:c r="F298" s="102" t="n">
        <x:v>4.53347300367438</x:v>
      </x:c>
      <x:c r="G298" s="17" t="str">
        <x:v>Yes</x:v>
      </x:c>
      <x:c r="H298" s="17" t="str">
        <x:v>No</x:v>
      </x:c>
      <x:c r="I298" s="64"/>
      <x:c r="J298" s="64"/>
      <x:c r="K298" s="64"/>
      <x:c r="L298" s="75" t="n">
        <x:v>1</x:v>
      </x:c>
      <x:c r="M298" s="75" t="n">
        <x:v>0</x:v>
      </x:c>
      <x:c r="N298" s="23" t="str">
        <x:v>phi-4-multimodal</x:v>
      </x:c>
    </x:row>
    <x:row r="299">
      <x:c r="A299" s="17" t="str">
        <x:v>Phi-4</x:v>
      </x:c>
      <x:c r="B299" s="17" t="str">
        <x:v>azure</x:v>
      </x:c>
      <x:c r="C299" s="31" t="n">
        <x:v>45638</x:v>
      </x:c>
      <x:c r="D299" s="102" t="n">
        <x:v>14</x:v>
      </x:c>
      <x:c r="E299" s="102"/>
      <x:c r="F299" s="102" t="n">
        <x:v>4.87468332192759</x:v>
      </x:c>
      <x:c r="G299" s="17" t="str">
        <x:v>Yes</x:v>
      </x:c>
      <x:c r="H299" s="17" t="str">
        <x:v>No</x:v>
      </x:c>
      <x:c r="I299" s="64"/>
      <x:c r="J299" s="64"/>
      <x:c r="K299" s="64"/>
      <x:c r="L299" s="75" t="n">
        <x:v>1</x:v>
      </x:c>
      <x:c r="M299" s="75" t="n">
        <x:v>0</x:v>
      </x:c>
      <x:c r="N299" s="23" t="str">
        <x:v>phi-4</x:v>
      </x:c>
    </x:row>
    <x:row r="300">
      <x:c r="A300" s="17" t="str">
        <x:v>MiniMax M1 40k</x:v>
      </x:c>
      <x:c r="B300" s="17" t="str">
        <x:v>minimax</x:v>
      </x:c>
      <x:c r="C300" s="31" t="n">
        <x:v>45825</x:v>
      </x:c>
      <x:c r="D300" s="102" t="n">
        <x:v>456</x:v>
      </x:c>
      <x:c r="E300" s="102" t="n">
        <x:v>45.9</x:v>
      </x:c>
      <x:c r="F300" s="102" t="n">
        <x:v>14.4084774293438</x:v>
      </x:c>
      <x:c r="G300" s="17" t="str">
        <x:v>Yes</x:v>
      </x:c>
      <x:c r="H300" s="17" t="str">
        <x:v>Yes</x:v>
      </x:c>
      <x:c r="I300" s="64"/>
      <x:c r="J300" s="64"/>
      <x:c r="K300" s="64"/>
      <x:c r="L300" s="75" t="n">
        <x:v>1</x:v>
      </x:c>
      <x:c r="M300" s="75" t="n">
        <x:v>0</x:v>
      </x:c>
      <x:c r="N300" s="23" t="str">
        <x:v>minimax-m1-40k</x:v>
      </x:c>
    </x:row>
    <x:row r="301">
      <x:c r="A301" s="17" t="str">
        <x:v>MiniMax M1 80k</x:v>
      </x:c>
      <x:c r="B301" s="17" t="str">
        <x:v>minimax</x:v>
      </x:c>
      <x:c r="C301" s="31" t="n">
        <x:v>45825</x:v>
      </x:c>
      <x:c r="D301" s="102" t="n">
        <x:v>456</x:v>
      </x:c>
      <x:c r="E301" s="102" t="n">
        <x:v>45.9</x:v>
      </x:c>
      <x:c r="F301" s="102" t="n">
        <x:v>17.6740343374815</x:v>
      </x:c>
      <x:c r="G301" s="17" t="str">
        <x:v>Yes</x:v>
      </x:c>
      <x:c r="H301" s="17" t="str">
        <x:v>Yes</x:v>
      </x:c>
      <x:c r="I301" s="64"/>
      <x:c r="J301" s="64"/>
      <x:c r="K301" s="64"/>
      <x:c r="L301" s="75" t="n">
        <x:v>1</x:v>
      </x:c>
      <x:c r="M301" s="75" t="n">
        <x:v>0</x:v>
      </x:c>
      <x:c r="N301" s="23" t="str">
        <x:v>minimax-m1-80k</x:v>
      </x:c>
    </x:row>
    <x:row r="302">
      <x:c r="A302" s="17" t="str">
        <x:v>MiniMax-M2.1</x:v>
      </x:c>
      <x:c r="B302" s="17" t="str">
        <x:v>minimax</x:v>
      </x:c>
      <x:c r="C302" s="31" t="n">
        <x:v>46014</x:v>
      </x:c>
      <x:c r="D302" s="102" t="n">
        <x:v>230</x:v>
      </x:c>
      <x:c r="E302" s="102" t="n">
        <x:v>10</x:v>
      </x:c>
      <x:c r="F302" s="102" t="n">
        <x:v>31.3574194809546</x:v>
      </x:c>
      <x:c r="G302" s="17" t="str">
        <x:v>Yes</x:v>
      </x:c>
      <x:c r="H302" s="17" t="str">
        <x:v>Yes</x:v>
      </x:c>
      <x:c r="I302" s="64"/>
      <x:c r="J302" s="64"/>
      <x:c r="K302" s="64"/>
      <x:c r="L302" s="75" t="n">
        <x:v>1</x:v>
      </x:c>
      <x:c r="M302" s="75" t="n">
        <x:v>0</x:v>
      </x:c>
      <x:c r="N302" s="23" t="str">
        <x:v>minimax-m2-1</x:v>
      </x:c>
    </x:row>
    <x:row r="303">
      <x:c r="A303" s="17" t="str">
        <x:v>MiniMax-M2.5</x:v>
      </x:c>
      <x:c r="B303" s="17" t="str">
        <x:v>minimax</x:v>
      </x:c>
      <x:c r="C303" s="31" t="n">
        <x:v>46065</x:v>
      </x:c>
      <x:c r="D303" s="102" t="n">
        <x:v>228.703644928</x:v>
      </x:c>
      <x:c r="E303" s="102" t="n">
        <x:v>10</x:v>
      </x:c>
      <x:c r="F303" s="102" t="n">
        <x:v>33.6520929448647</x:v>
      </x:c>
      <x:c r="G303" s="17" t="str">
        <x:v>Yes</x:v>
      </x:c>
      <x:c r="H303" s="17" t="str">
        <x:v>Yes</x:v>
      </x:c>
      <x:c r="I303" s="64"/>
      <x:c r="J303" s="64"/>
      <x:c r="K303" s="64"/>
      <x:c r="L303" s="75" t="n">
        <x:v>1</x:v>
      </x:c>
      <x:c r="M303" s="75" t="n">
        <x:v>0</x:v>
      </x:c>
      <x:c r="N303" s="23" t="str">
        <x:v>minimax-m2-5</x:v>
      </x:c>
    </x:row>
    <x:row r="304">
      <x:c r="A304" s="17" t="str">
        <x:v>MiniMax-M2.7</x:v>
      </x:c>
      <x:c r="B304" s="17" t="str">
        <x:v>minimax</x:v>
      </x:c>
      <x:c r="C304" s="31" t="n">
        <x:v>46099</x:v>
      </x:c>
      <x:c r="D304" s="102" t="n">
        <x:v>228.703644928</x:v>
      </x:c>
      <x:c r="E304" s="102" t="n">
        <x:v>10</x:v>
      </x:c>
      <x:c r="F304" s="102" t="n">
        <x:v>38.1344947250387</x:v>
      </x:c>
      <x:c r="G304" s="17" t="str">
        <x:v>No</x:v>
      </x:c>
      <x:c r="H304" s="17" t="str">
        <x:v>Yes</x:v>
      </x:c>
      <x:c r="I304" s="64" t="n">
        <x:v>18478.30925692363</x:v>
      </x:c>
      <x:c r="J304" s="64" t="n">
        <x:v>7874.288218825613</x:v>
      </x:c>
      <x:c r="K304" s="64" t="n">
        <x:v>10604.021038098017</x:v>
      </x:c>
      <x:c r="L304" s="75" t="n">
        <x:v>1</x:v>
      </x:c>
      <x:c r="M304" s="75" t="n">
        <x:v>0</x:v>
      </x:c>
      <x:c r="N304" s="23" t="str">
        <x:v>minimax-m2-7</x:v>
      </x:c>
    </x:row>
    <x:row r="305">
      <x:c r="A305" s="17" t="str">
        <x:v>MiniMax-M2</x:v>
      </x:c>
      <x:c r="B305" s="17" t="str">
        <x:v>minimax</x:v>
      </x:c>
      <x:c r="C305" s="31" t="n">
        <x:v>45956</x:v>
      </x:c>
      <x:c r="D305" s="102" t="n">
        <x:v>230</x:v>
      </x:c>
      <x:c r="E305" s="102" t="n">
        <x:v>10</x:v>
      </x:c>
      <x:c r="F305" s="102" t="n">
        <x:v>28.3148278049522</x:v>
      </x:c>
      <x:c r="G305" s="17" t="str">
        <x:v>Yes</x:v>
      </x:c>
      <x:c r="H305" s="17" t="str">
        <x:v>Yes</x:v>
      </x:c>
      <x:c r="I305" s="64"/>
      <x:c r="J305" s="64"/>
      <x:c r="K305" s="64"/>
      <x:c r="L305" s="75" t="n">
        <x:v>1</x:v>
      </x:c>
      <x:c r="M305" s="75" t="n">
        <x:v>0</x:v>
      </x:c>
      <x:c r="N305" s="23" t="str">
        <x:v>minimax-m2</x:v>
      </x:c>
    </x:row>
    <x:row r="306">
      <x:c r="A306" s="17" t="str">
        <x:v>MiniMax-M3</x:v>
      </x:c>
      <x:c r="B306" s="17" t="str">
        <x:v>minimax</x:v>
      </x:c>
      <x:c r="C306" s="31" t="n">
        <x:v>46174</x:v>
      </x:c>
      <x:c r="D306" s="102" t="n">
        <x:v>428</x:v>
      </x:c>
      <x:c r="E306" s="102" t="n">
        <x:v>23</x:v>
      </x:c>
      <x:c r="F306" s="102" t="n">
        <x:v>44.4372686326056</x:v>
      </x:c>
      <x:c r="G306" s="17" t="str">
        <x:v>No</x:v>
      </x:c>
      <x:c r="H306" s="17" t="str">
        <x:v>Yes</x:v>
      </x:c>
      <x:c r="I306" s="64" t="n">
        <x:v>23963.866202882804</x:v>
      </x:c>
      <x:c r="J306" s="64" t="n">
        <x:v>11623.388725547198</x:v>
      </x:c>
      <x:c r="K306" s="64" t="n">
        <x:v>12340.477477335606</x:v>
      </x:c>
      <x:c r="L306" s="75" t="n">
        <x:v>1</x:v>
      </x:c>
      <x:c r="M306" s="75" t="n">
        <x:v>0</x:v>
      </x:c>
      <x:c r="N306" s="23" t="str">
        <x:v>minimax-m3</x:v>
      </x:c>
    </x:row>
    <x:row r="307">
      <x:c r="A307" s="17" t="str">
        <x:v>Devstral 2</x:v>
      </x:c>
      <x:c r="B307" s="17" t="str">
        <x:v>mistral</x:v>
      </x:c>
      <x:c r="C307" s="31" t="n">
        <x:v>46000</x:v>
      </x:c>
      <x:c r="D307" s="102" t="n">
        <x:v>125</x:v>
      </x:c>
      <x:c r="E307" s="102"/>
      <x:c r="F307" s="102" t="n">
        <x:v>19.1572180630673</x:v>
      </x:c>
      <x:c r="G307" s="17" t="str">
        <x:v>No</x:v>
      </x:c>
      <x:c r="H307" s="17" t="str">
        <x:v>No</x:v>
      </x:c>
      <x:c r="I307" s="64" t="n">
        <x:v>5946.382121127844</x:v>
      </x:c>
      <x:c r="J307" s="64" t="n">
        <x:v>5946.382121127844</x:v>
      </x:c>
      <x:c r="K307" s="64" t="n">
        <x:v>0</x:v>
      </x:c>
      <x:c r="L307" s="75" t="n">
        <x:v>1</x:v>
      </x:c>
      <x:c r="M307" s="75" t="n">
        <x:v>0</x:v>
      </x:c>
      <x:c r="N307" s="23" t="str">
        <x:v>devstral-2</x:v>
      </x:c>
    </x:row>
    <x:row r="308">
      <x:c r="A308" s="17" t="str">
        <x:v>Devstral Small 2</x:v>
      </x:c>
      <x:c r="B308" s="17" t="str">
        <x:v>mistral</x:v>
      </x:c>
      <x:c r="C308" s="31" t="n">
        <x:v>46000</x:v>
      </x:c>
      <x:c r="D308" s="102" t="n">
        <x:v>24</x:v>
      </x:c>
      <x:c r="E308" s="102"/>
      <x:c r="F308" s="102" t="n">
        <x:v>17.4365127569799</x:v>
      </x:c>
      <x:c r="G308" s="17" t="str">
        <x:v>No</x:v>
      </x:c>
      <x:c r="H308" s="17" t="str">
        <x:v>No</x:v>
      </x:c>
      <x:c r="I308" s="64" t="n">
        <x:v>6163.913633054909</x:v>
      </x:c>
      <x:c r="J308" s="64" t="n">
        <x:v>6163.913633054909</x:v>
      </x:c>
      <x:c r="K308" s="64" t="n">
        <x:v>0</x:v>
      </x:c>
      <x:c r="L308" s="75" t="n">
        <x:v>1</x:v>
      </x:c>
      <x:c r="M308" s="75" t="n">
        <x:v>0</x:v>
      </x:c>
      <x:c r="N308" s="23" t="str">
        <x:v>devstral-small-2</x:v>
      </x:c>
    </x:row>
    <x:row r="309">
      <x:c r="A309" s="17" t="str">
        <x:v>Devstral Small (May '25)</x:v>
      </x:c>
      <x:c r="B309" s="17" t="str">
        <x:v>mistral</x:v>
      </x:c>
      <x:c r="C309" s="31" t="n">
        <x:v>45798</x:v>
      </x:c>
      <x:c r="D309" s="102" t="n">
        <x:v>23.6</x:v>
      </x:c>
      <x:c r="E309" s="102"/>
      <x:c r="F309" s="102" t="n">
        <x:v>11.8246453987468</x:v>
      </x:c>
      <x:c r="G309" s="17" t="str">
        <x:v>Yes</x:v>
      </x:c>
      <x:c r="H309" s="17" t="str">
        <x:v>No</x:v>
      </x:c>
      <x:c r="I309" s="64"/>
      <x:c r="J309" s="64"/>
      <x:c r="K309" s="64"/>
      <x:c r="L309" s="75" t="n">
        <x:v>1</x:v>
      </x:c>
      <x:c r="M309" s="75" t="n">
        <x:v>0</x:v>
      </x:c>
      <x:c r="N309" s="23" t="str">
        <x:v>devstral-small-2505</x:v>
      </x:c>
    </x:row>
    <x:row r="310">
      <x:c r="A310" s="17" t="str">
        <x:v>Devstral Small (Jul '25)</x:v>
      </x:c>
      <x:c r="B310" s="17" t="str">
        <x:v>mistral</x:v>
      </x:c>
      <x:c r="C310" s="31" t="n">
        <x:v>45848</x:v>
      </x:c>
      <x:c r="D310" s="102" t="n">
        <x:v>24</x:v>
      </x:c>
      <x:c r="E310" s="102"/>
      <x:c r="F310" s="102" t="n">
        <x:v>9.25715034718351</x:v>
      </x:c>
      <x:c r="G310" s="17" t="str">
        <x:v>Yes</x:v>
      </x:c>
      <x:c r="H310" s="17" t="str">
        <x:v>No</x:v>
      </x:c>
      <x:c r="I310" s="64"/>
      <x:c r="J310" s="64"/>
      <x:c r="K310" s="64"/>
      <x:c r="L310" s="75" t="n">
        <x:v>1</x:v>
      </x:c>
      <x:c r="M310" s="75" t="n">
        <x:v>0</x:v>
      </x:c>
      <x:c r="N310" s="23" t="str">
        <x:v>devstral-small</x:v>
      </x:c>
    </x:row>
    <x:row r="311">
      <x:c r="A311" s="17" t="str">
        <x:v>Magistral Small 1</x:v>
      </x:c>
      <x:c r="B311" s="17" t="str">
        <x:v>mistral</x:v>
      </x:c>
      <x:c r="C311" s="31" t="n">
        <x:v>45818</x:v>
      </x:c>
      <x:c r="D311" s="102" t="n">
        <x:v>23.6</x:v>
      </x:c>
      <x:c r="E311" s="102"/>
      <x:c r="F311" s="102" t="n">
        <x:v>10.6974514827872</x:v>
      </x:c>
      <x:c r="G311" s="17" t="str">
        <x:v>Yes</x:v>
      </x:c>
      <x:c r="H311" s="17" t="str">
        <x:v>Yes</x:v>
      </x:c>
      <x:c r="I311" s="64"/>
      <x:c r="J311" s="64"/>
      <x:c r="K311" s="64"/>
      <x:c r="L311" s="75" t="n">
        <x:v>1</x:v>
      </x:c>
      <x:c r="M311" s="75" t="n">
        <x:v>0</x:v>
      </x:c>
      <x:c r="N311" s="23" t="str">
        <x:v>magistral-small</x:v>
      </x:c>
    </x:row>
    <x:row r="312">
      <x:c r="A312" s="17" t="str">
        <x:v>Magistral Small 1.2</x:v>
      </x:c>
      <x:c r="B312" s="17" t="str">
        <x:v>mistral</x:v>
      </x:c>
      <x:c r="C312" s="31" t="n">
        <x:v>45917</x:v>
      </x:c>
      <x:c r="D312" s="102" t="n">
        <x:v>24</x:v>
      </x:c>
      <x:c r="E312" s="102"/>
      <x:c r="F312" s="102" t="n">
        <x:v>11.2923034993806</x:v>
      </x:c>
      <x:c r="G312" s="17" t="str">
        <x:v>No</x:v>
      </x:c>
      <x:c r="H312" s="17" t="str">
        <x:v>Yes</x:v>
      </x:c>
      <x:c r="I312" s="64" t="n">
        <x:v>9958.963218718869</x:v>
      </x:c>
      <x:c r="J312" s="64" t="n">
        <x:v>4690.517950140402</x:v>
      </x:c>
      <x:c r="K312" s="64" t="n">
        <x:v>5268.445268578467</x:v>
      </x:c>
      <x:c r="L312" s="75" t="n">
        <x:v>1</x:v>
      </x:c>
      <x:c r="M312" s="75" t="n">
        <x:v>0</x:v>
      </x:c>
      <x:c r="N312" s="23" t="str">
        <x:v>magistral-small-2509</x:v>
      </x:c>
    </x:row>
    <x:row r="313">
      <x:c r="A313" s="17" t="str">
        <x:v>Ministral 3 14B</x:v>
      </x:c>
      <x:c r="B313" s="17" t="str">
        <x:v>mistral</x:v>
      </x:c>
      <x:c r="C313" s="31" t="n">
        <x:v>45993</x:v>
      </x:c>
      <x:c r="D313" s="102" t="n">
        <x:v>14</x:v>
      </x:c>
      <x:c r="E313" s="102"/>
      <x:c r="F313" s="102" t="n">
        <x:v>11.0525122563915</x:v>
      </x:c>
      <x:c r="G313" s="17" t="str">
        <x:v>No</x:v>
      </x:c>
      <x:c r="H313" s="17" t="str">
        <x:v>No</x:v>
      </x:c>
      <x:c r="I313" s="64" t="n">
        <x:v>11745.911673686403</x:v>
      </x:c>
      <x:c r="J313" s="64" t="n">
        <x:v>11745.911673686403</x:v>
      </x:c>
      <x:c r="K313" s="64" t="n">
        <x:v>0</x:v>
      </x:c>
      <x:c r="L313" s="75" t="n">
        <x:v>1</x:v>
      </x:c>
      <x:c r="M313" s="75" t="n">
        <x:v>0</x:v>
      </x:c>
      <x:c r="N313" s="23" t="str">
        <x:v>ministral-3-14b</x:v>
      </x:c>
    </x:row>
    <x:row r="314">
      <x:c r="A314" s="17" t="str">
        <x:v>Ministral 3 3B</x:v>
      </x:c>
      <x:c r="B314" s="17" t="str">
        <x:v>mistral</x:v>
      </x:c>
      <x:c r="C314" s="31" t="n">
        <x:v>45993</x:v>
      </x:c>
      <x:c r="D314" s="102" t="n">
        <x:v>3</x:v>
      </x:c>
      <x:c r="E314" s="102"/>
      <x:c r="F314" s="102" t="n">
        <x:v>6.80100025864863</x:v>
      </x:c>
      <x:c r="G314" s="17" t="str">
        <x:v>No</x:v>
      </x:c>
      <x:c r="H314" s="17" t="str">
        <x:v>No</x:v>
      </x:c>
      <x:c r="I314" s="64" t="n">
        <x:v>20441.59085947743</x:v>
      </x:c>
      <x:c r="J314" s="64" t="n">
        <x:v>20441.59085947743</x:v>
      </x:c>
      <x:c r="K314" s="64" t="n">
        <x:v>0</x:v>
      </x:c>
      <x:c r="L314" s="75" t="n">
        <x:v>1</x:v>
      </x:c>
      <x:c r="M314" s="75" t="n">
        <x:v>0</x:v>
      </x:c>
      <x:c r="N314" s="23" t="str">
        <x:v>ministral-3-3b</x:v>
      </x:c>
    </x:row>
    <x:row r="315">
      <x:c r="A315" s="17" t="str">
        <x:v>Ministral 3 8B</x:v>
      </x:c>
      <x:c r="B315" s="17" t="str">
        <x:v>mistral</x:v>
      </x:c>
      <x:c r="C315" s="31" t="n">
        <x:v>45993</x:v>
      </x:c>
      <x:c r="D315" s="102" t="n">
        <x:v>8</x:v>
      </x:c>
      <x:c r="E315" s="102"/>
      <x:c r="F315" s="102" t="n">
        <x:v>8.95728282101135</x:v>
      </x:c>
      <x:c r="G315" s="17" t="str">
        <x:v>No</x:v>
      </x:c>
      <x:c r="H315" s="17" t="str">
        <x:v>No</x:v>
      </x:c>
      <x:c r="I315" s="64" t="n">
        <x:v>15686.163156903367</x:v>
      </x:c>
      <x:c r="J315" s="64" t="n">
        <x:v>15686.163156903367</x:v>
      </x:c>
      <x:c r="K315" s="64" t="n">
        <x:v>0</x:v>
      </x:c>
      <x:c r="L315" s="75" t="n">
        <x:v>1</x:v>
      </x:c>
      <x:c r="M315" s="75" t="n">
        <x:v>0</x:v>
      </x:c>
      <x:c r="N315" s="23" t="str">
        <x:v>ministral-3-8b</x:v>
      </x:c>
    </x:row>
    <x:row r="316">
      <x:c r="A316" s="17" t="str">
        <x:v>Mistral 7B Instruct</x:v>
      </x:c>
      <x:c r="B316" s="17" t="str">
        <x:v>mistral</x:v>
      </x:c>
      <x:c r="C316" s="31" t="n">
        <x:v>45196</x:v>
      </x:c>
      <x:c r="D316" s="102" t="n">
        <x:v>7</x:v>
      </x:c>
      <x:c r="E316" s="102"/>
      <x:c r="F316" s="102" t="n">
        <x:v>2.13537554388303</x:v>
      </x:c>
      <x:c r="G316" s="17" t="str">
        <x:v>Yes</x:v>
      </x:c>
      <x:c r="H316" s="17" t="str">
        <x:v>No</x:v>
      </x:c>
      <x:c r="I316" s="64"/>
      <x:c r="J316" s="64"/>
      <x:c r="K316" s="64"/>
      <x:c r="L316" s="75" t="n">
        <x:v>1</x:v>
      </x:c>
      <x:c r="M316" s="75" t="n">
        <x:v>0</x:v>
      </x:c>
      <x:c r="N316" s="23" t="str">
        <x:v>mistral-7b-instruct</x:v>
      </x:c>
    </x:row>
    <x:row r="317">
      <x:c r="A317" s="17" t="str">
        <x:v>Mistral Large 3</x:v>
      </x:c>
      <x:c r="B317" s="17" t="str">
        <x:v>mistral</x:v>
      </x:c>
      <x:c r="C317" s="31" t="n">
        <x:v>45993</x:v>
      </x:c>
      <x:c r="D317" s="102" t="n">
        <x:v>675</x:v>
      </x:c>
      <x:c r="E317" s="102" t="n">
        <x:v>41</x:v>
      </x:c>
      <x:c r="F317" s="102" t="n">
        <x:v>15.9300825619952</x:v>
      </x:c>
      <x:c r="G317" s="17" t="str">
        <x:v>No</x:v>
      </x:c>
      <x:c r="H317" s="17" t="str">
        <x:v>No</x:v>
      </x:c>
      <x:c r="I317" s="64" t="n">
        <x:v>3031.0787016478853</x:v>
      </x:c>
      <x:c r="J317" s="64" t="n">
        <x:v>3031.0787016478853</x:v>
      </x:c>
      <x:c r="K317" s="64" t="n">
        <x:v>0</x:v>
      </x:c>
      <x:c r="L317" s="75" t="n">
        <x:v>1</x:v>
      </x:c>
      <x:c r="M317" s="75" t="n">
        <x:v>0</x:v>
      </x:c>
      <x:c r="N317" s="23" t="str">
        <x:v>mistral-large-3</x:v>
      </x:c>
    </x:row>
    <x:row r="318">
      <x:c r="A318" s="17" t="str">
        <x:v>Mistral Large 2 (Jul '24)</x:v>
      </x:c>
      <x:c r="B318" s="17" t="str">
        <x:v>mistral</x:v>
      </x:c>
      <x:c r="C318" s="31" t="n">
        <x:v>45497</x:v>
      </x:c>
      <x:c r="D318" s="102" t="n">
        <x:v>123</x:v>
      </x:c>
      <x:c r="E318" s="102"/>
      <x:c r="F318" s="102" t="n">
        <x:v>7.26582399428052</x:v>
      </x:c>
      <x:c r="G318" s="17" t="str">
        <x:v>Yes</x:v>
      </x:c>
      <x:c r="H318" s="17" t="str">
        <x:v>No</x:v>
      </x:c>
      <x:c r="I318" s="64"/>
      <x:c r="J318" s="64"/>
      <x:c r="K318" s="64"/>
      <x:c r="L318" s="75" t="n">
        <x:v>1</x:v>
      </x:c>
      <x:c r="M318" s="75" t="n">
        <x:v>0</x:v>
      </x:c>
      <x:c r="N318" s="23" t="str">
        <x:v>mistral-large-2407</x:v>
      </x:c>
    </x:row>
    <x:row r="319">
      <x:c r="A319" s="17" t="str">
        <x:v>Mistral Large 2 (Nov '24)</x:v>
      </x:c>
      <x:c r="B319" s="17" t="str">
        <x:v>mistral</x:v>
      </x:c>
      <x:c r="C319" s="31" t="n">
        <x:v>45614</x:v>
      </x:c>
      <x:c r="D319" s="102" t="n">
        <x:v>123</x:v>
      </x:c>
      <x:c r="E319" s="102"/>
      <x:c r="F319" s="102" t="n">
        <x:v>9.14546960703761</x:v>
      </x:c>
      <x:c r="G319" s="17" t="str">
        <x:v>Yes</x:v>
      </x:c>
      <x:c r="H319" s="17" t="str">
        <x:v>No</x:v>
      </x:c>
      <x:c r="I319" s="64"/>
      <x:c r="J319" s="64"/>
      <x:c r="K319" s="64"/>
      <x:c r="L319" s="75" t="n">
        <x:v>1</x:v>
      </x:c>
      <x:c r="M319" s="75" t="n">
        <x:v>0</x:v>
      </x:c>
      <x:c r="N319" s="23" t="str">
        <x:v>mistral-large-2</x:v>
      </x:c>
    </x:row>
    <x:row r="320">
      <x:c r="A320" s="17" t="str">
        <x:v>Mistral Medium 3.5</x:v>
      </x:c>
      <x:c r="B320" s="17" t="str">
        <x:v>mistral</x:v>
      </x:c>
      <x:c r="C320" s="31" t="n">
        <x:v>46141</x:v>
      </x:c>
      <x:c r="D320" s="102" t="n">
        <x:v>128</x:v>
      </x:c>
      <x:c r="E320" s="102"/>
      <x:c r="F320" s="102" t="n">
        <x:v>29.947307563003</x:v>
      </x:c>
      <x:c r="G320" s="17" t="str">
        <x:v>No</x:v>
      </x:c>
      <x:c r="H320" s="17" t="str">
        <x:v>Yes</x:v>
      </x:c>
      <x:c r="I320" s="64" t="n">
        <x:v>25444.977817178908</x:v>
      </x:c>
      <x:c r="J320" s="64" t="n">
        <x:v>7048.712517803515</x:v>
      </x:c>
      <x:c r="K320" s="64" t="n">
        <x:v>18396.26529937539</x:v>
      </x:c>
      <x:c r="L320" s="75" t="n">
        <x:v>1</x:v>
      </x:c>
      <x:c r="M320" s="75" t="n">
        <x:v>0</x:v>
      </x:c>
      <x:c r="N320" s="23" t="str">
        <x:v>mistral-medium-3-5</x:v>
      </x:c>
    </x:row>
    <x:row r="321">
      <x:c r="A321" s="17" t="str">
        <x:v>Mistral Small 3</x:v>
      </x:c>
      <x:c r="B321" s="17" t="str">
        <x:v>mistral</x:v>
      </x:c>
      <x:c r="C321" s="31" t="n">
        <x:v>45687</x:v>
      </x:c>
      <x:c r="D321" s="102" t="n">
        <x:v>24</x:v>
      </x:c>
      <x:c r="E321" s="102"/>
      <x:c r="F321" s="102" t="n">
        <x:v>6.93169892735495</x:v>
      </x:c>
      <x:c r="G321" s="17" t="str">
        <x:v>Yes</x:v>
      </x:c>
      <x:c r="H321" s="17" t="str">
        <x:v>No</x:v>
      </x:c>
      <x:c r="I321" s="64"/>
      <x:c r="J321" s="64"/>
      <x:c r="K321" s="64"/>
      <x:c r="L321" s="75" t="n">
        <x:v>1</x:v>
      </x:c>
      <x:c r="M321" s="75" t="n">
        <x:v>0</x:v>
      </x:c>
      <x:c r="N321" s="23" t="str">
        <x:v>mistral-small-3</x:v>
      </x:c>
    </x:row>
    <x:row r="322">
      <x:c r="A322" s="17" t="str">
        <x:v>Mistral Small 3.1</x:v>
      </x:c>
      <x:c r="B322" s="17" t="str">
        <x:v>mistral</x:v>
      </x:c>
      <x:c r="C322" s="31" t="n">
        <x:v>45733</x:v>
      </x:c>
      <x:c r="D322" s="102" t="n">
        <x:v>24</x:v>
      </x:c>
      <x:c r="E322" s="102"/>
      <x:c r="F322" s="102" t="n">
        <x:v>14.7448087533968</x:v>
      </x:c>
      <x:c r="G322" s="17" t="str">
        <x:v>No</x:v>
      </x:c>
      <x:c r="H322" s="17" t="str">
        <x:v>No</x:v>
      </x:c>
      <x:c r="I322" s="64" t="n">
        <x:v>4757.239734679951</x:v>
      </x:c>
      <x:c r="J322" s="64" t="n">
        <x:v>4757.239734679951</x:v>
      </x:c>
      <x:c r="K322" s="64" t="n">
        <x:v>0</x:v>
      </x:c>
      <x:c r="L322" s="75" t="n">
        <x:v>1</x:v>
      </x:c>
      <x:c r="M322" s="75" t="n">
        <x:v>0</x:v>
      </x:c>
      <x:c r="N322" s="23" t="str">
        <x:v>mistral-small-3-1</x:v>
      </x:c>
    </x:row>
    <x:row r="323">
      <x:c r="A323" s="17" t="str">
        <x:v>Mistral Small 3.2</x:v>
      </x:c>
      <x:c r="B323" s="17" t="str">
        <x:v>mistral</x:v>
      </x:c>
      <x:c r="C323" s="31" t="n">
        <x:v>45828</x:v>
      </x:c>
      <x:c r="D323" s="102" t="n">
        <x:v>24</x:v>
      </x:c>
      <x:c r="E323" s="102"/>
      <x:c r="F323" s="102" t="n">
        <x:v>10.557101536401</x:v>
      </x:c>
      <x:c r="G323" s="17" t="str">
        <x:v>No</x:v>
      </x:c>
      <x:c r="H323" s="17" t="str">
        <x:v>No</x:v>
      </x:c>
      <x:c r="I323" s="64" t="n">
        <x:v>8067.96320030154</x:v>
      </x:c>
      <x:c r="J323" s="64" t="n">
        <x:v>8067.96320030154</x:v>
      </x:c>
      <x:c r="K323" s="64" t="n">
        <x:v>0</x:v>
      </x:c>
      <x:c r="L323" s="75" t="n">
        <x:v>1</x:v>
      </x:c>
      <x:c r="M323" s="75" t="n">
        <x:v>0</x:v>
      </x:c>
      <x:c r="N323" s="23" t="str">
        <x:v>mistral-small-3-2</x:v>
      </x:c>
    </x:row>
    <x:row r="324">
      <x:c r="A324" s="17" t="str">
        <x:v>Mistral Small 4 (Reasoning)</x:v>
      </x:c>
      <x:c r="B324" s="17" t="str">
        <x:v>mistral</x:v>
      </x:c>
      <x:c r="C324" s="31" t="n">
        <x:v>46097</x:v>
      </x:c>
      <x:c r="D324" s="102" t="n">
        <x:v>119</x:v>
      </x:c>
      <x:c r="E324" s="102" t="n">
        <x:v>6.5</x:v>
      </x:c>
      <x:c r="F324" s="102" t="n">
        <x:v>19.5555163339516</x:v>
      </x:c>
      <x:c r="G324" s="17" t="str">
        <x:v>No</x:v>
      </x:c>
      <x:c r="H324" s="17" t="str">
        <x:v>Yes</x:v>
      </x:c>
      <x:c r="I324" s="64" t="n">
        <x:v>15649.794613363068</x:v>
      </x:c>
      <x:c r="J324" s="64" t="n">
        <x:v>6364.170991244988</x:v>
      </x:c>
      <x:c r="K324" s="64" t="n">
        <x:v>9285.62362211808</x:v>
      </x:c>
      <x:c r="L324" s="75" t="n">
        <x:v>2</x:v>
      </x:c>
      <x:c r="M324" s="75" t="n">
        <x:v>1</x:v>
      </x:c>
      <x:c r="N324" s="23" t="str">
        <x:v>mistral-small-4 | mistral-small-4-non-reasoning</x:v>
      </x:c>
    </x:row>
    <x:row r="325">
      <x:c r="A325" s="17" t="str">
        <x:v>Mistral Small (Sep '24)</x:v>
      </x:c>
      <x:c r="B325" s="17" t="str">
        <x:v>mistral</x:v>
      </x:c>
      <x:c r="C325" s="31" t="n">
        <x:v>45552</x:v>
      </x:c>
      <x:c r="D325" s="102" t="n">
        <x:v>22</x:v>
      </x:c>
      <x:c r="E325" s="102"/>
      <x:c r="F325" s="102" t="n">
        <x:v>4.65980043543703</x:v>
      </x:c>
      <x:c r="G325" s="17" t="str">
        <x:v>Yes</x:v>
      </x:c>
      <x:c r="H325" s="17" t="str">
        <x:v>No</x:v>
      </x:c>
      <x:c r="I325" s="64"/>
      <x:c r="J325" s="64"/>
      <x:c r="K325" s="64"/>
      <x:c r="L325" s="75" t="n">
        <x:v>1</x:v>
      </x:c>
      <x:c r="M325" s="75" t="n">
        <x:v>0</x:v>
      </x:c>
      <x:c r="N325" s="23" t="str">
        <x:v>mistral-small</x:v>
      </x:c>
    </x:row>
    <x:row r="326">
      <x:c r="A326" s="17" t="str">
        <x:v>Mixtral 8x22B Instruct</x:v>
      </x:c>
      <x:c r="B326" s="17" t="str">
        <x:v>mistral</x:v>
      </x:c>
      <x:c r="C326" s="31" t="n">
        <x:v>45399</x:v>
      </x:c>
      <x:c r="D326" s="102" t="n">
        <x:v>141</x:v>
      </x:c>
      <x:c r="E326" s="102" t="n">
        <x:v>39</x:v>
      </x:c>
      <x:c r="F326" s="102" t="n">
        <x:v>4.35428835034605</x:v>
      </x:c>
      <x:c r="G326" s="17" t="str">
        <x:v>Yes</x:v>
      </x:c>
      <x:c r="H326" s="17" t="str">
        <x:v>No</x:v>
      </x:c>
      <x:c r="I326" s="64"/>
      <x:c r="J326" s="64"/>
      <x:c r="K326" s="64"/>
      <x:c r="L326" s="75" t="n">
        <x:v>1</x:v>
      </x:c>
      <x:c r="M326" s="75" t="n">
        <x:v>0</x:v>
      </x:c>
      <x:c r="N326" s="23" t="str">
        <x:v>mistral-8x22b-instruct</x:v>
      </x:c>
    </x:row>
    <x:row r="327">
      <x:c r="A327" s="17" t="str">
        <x:v>Mixtral 8x7B Instruct</x:v>
      </x:c>
      <x:c r="B327" s="17" t="str">
        <x:v>mistral</x:v>
      </x:c>
      <x:c r="C327" s="31" t="n">
        <x:v>45271</x:v>
      </x:c>
      <x:c r="D327" s="102" t="n">
        <x:v>46.7</x:v>
      </x:c>
      <x:c r="E327" s="102" t="n">
        <x:v>12.9</x:v>
      </x:c>
      <x:c r="F327" s="102" t="n">
        <x:v>2.42508466019835</x:v>
      </x:c>
      <x:c r="G327" s="17" t="str">
        <x:v>Yes</x:v>
      </x:c>
      <x:c r="H327" s="17" t="str">
        <x:v>No</x:v>
      </x:c>
      <x:c r="I327" s="64"/>
      <x:c r="J327" s="64"/>
      <x:c r="K327" s="64"/>
      <x:c r="L327" s="75" t="n">
        <x:v>1</x:v>
      </x:c>
      <x:c r="M327" s="75" t="n">
        <x:v>0</x:v>
      </x:c>
      <x:c r="N327" s="23" t="str">
        <x:v>mixtral-8x7b-instruct</x:v>
      </x:c>
    </x:row>
    <x:row r="328">
      <x:c r="A328" s="17" t="str">
        <x:v>Pixtral Large</x:v>
      </x:c>
      <x:c r="B328" s="17" t="str">
        <x:v>mistral</x:v>
      </x:c>
      <x:c r="C328" s="31" t="n">
        <x:v>45614</x:v>
      </x:c>
      <x:c r="D328" s="102" t="n">
        <x:v>124</x:v>
      </x:c>
      <x:c r="E328" s="102"/>
      <x:c r="F328" s="102" t="n">
        <x:v>8.14881208325536</x:v>
      </x:c>
      <x:c r="G328" s="17" t="str">
        <x:v>Yes</x:v>
      </x:c>
      <x:c r="H328" s="17" t="str">
        <x:v>No</x:v>
      </x:c>
      <x:c r="I328" s="64"/>
      <x:c r="J328" s="64"/>
      <x:c r="K328" s="64"/>
      <x:c r="L328" s="75" t="n">
        <x:v>1</x:v>
      </x:c>
      <x:c r="M328" s="75" t="n">
        <x:v>0</x:v>
      </x:c>
      <x:c r="N328" s="23" t="str">
        <x:v>pixtral-large-2411</x:v>
      </x:c>
    </x:row>
    <x:row r="329">
      <x:c r="A329" s="17" t="str">
        <x:v>Kimi K2 0905</x:v>
      </x:c>
      <x:c r="B329" s="17" t="str">
        <x:v>kimi</x:v>
      </x:c>
      <x:c r="C329" s="31" t="n">
        <x:v>45905</x:v>
      </x:c>
      <x:c r="D329" s="102" t="n">
        <x:v>1040</x:v>
      </x:c>
      <x:c r="E329" s="102" t="n">
        <x:v>32.6</x:v>
      </x:c>
      <x:c r="F329" s="102" t="n">
        <x:v>23.5369879030907</x:v>
      </x:c>
      <x:c r="G329" s="17" t="str">
        <x:v>Yes</x:v>
      </x:c>
      <x:c r="H329" s="17" t="str">
        <x:v>No</x:v>
      </x:c>
      <x:c r="I329" s="64"/>
      <x:c r="J329" s="64"/>
      <x:c r="K329" s="64"/>
      <x:c r="L329" s="75" t="n">
        <x:v>1</x:v>
      </x:c>
      <x:c r="M329" s="75" t="n">
        <x:v>0</x:v>
      </x:c>
      <x:c r="N329" s="23" t="str">
        <x:v>kimi-k2-0905</x:v>
      </x:c>
    </x:row>
    <x:row r="330">
      <x:c r="A330" s="17" t="str">
        <x:v>Kimi K2</x:v>
      </x:c>
      <x:c r="B330" s="17" t="str">
        <x:v>kimi</x:v>
      </x:c>
      <x:c r="C330" s="31" t="n">
        <x:v>45849</x:v>
      </x:c>
      <x:c r="D330" s="102" t="n">
        <x:v>1040</x:v>
      </x:c>
      <x:c r="E330" s="102" t="n">
        <x:v>32.6</x:v>
      </x:c>
      <x:c r="F330" s="102" t="n">
        <x:v>19.3982663833847</x:v>
      </x:c>
      <x:c r="G330" s="17" t="str">
        <x:v>Yes</x:v>
      </x:c>
      <x:c r="H330" s="17" t="str">
        <x:v>No</x:v>
      </x:c>
      <x:c r="I330" s="64"/>
      <x:c r="J330" s="64"/>
      <x:c r="K330" s="64"/>
      <x:c r="L330" s="75" t="n">
        <x:v>1</x:v>
      </x:c>
      <x:c r="M330" s="75" t="n">
        <x:v>0</x:v>
      </x:c>
      <x:c r="N330" s="23" t="str">
        <x:v>kimi-k2</x:v>
      </x:c>
    </x:row>
    <x:row r="331">
      <x:c r="A331" s="17" t="str">
        <x:v>Kimi K2 Thinking</x:v>
      </x:c>
      <x:c r="B331" s="17" t="str">
        <x:v>kimi</x:v>
      </x:c>
      <x:c r="C331" s="31" t="n">
        <x:v>45967</x:v>
      </x:c>
      <x:c r="D331" s="102" t="n">
        <x:v>1040</x:v>
      </x:c>
      <x:c r="E331" s="102" t="n">
        <x:v>32.6</x:v>
      </x:c>
      <x:c r="F331" s="102" t="n">
        <x:v>32.7026871189548</x:v>
      </x:c>
      <x:c r="G331" s="17" t="str">
        <x:v>Yes</x:v>
      </x:c>
      <x:c r="H331" s="17" t="str">
        <x:v>Yes</x:v>
      </x:c>
      <x:c r="I331" s="64"/>
      <x:c r="J331" s="64"/>
      <x:c r="K331" s="64"/>
      <x:c r="L331" s="75" t="n">
        <x:v>1</x:v>
      </x:c>
      <x:c r="M331" s="75" t="n">
        <x:v>0</x:v>
      </x:c>
      <x:c r="N331" s="23" t="str">
        <x:v>kimi-k2-thinking</x:v>
      </x:c>
    </x:row>
    <x:row r="332">
      <x:c r="A332" s="17" t="str">
        <x:v>Kimi K2.5 (Reasoning)</x:v>
      </x:c>
      <x:c r="B332" s="17" t="str">
        <x:v>kimi</x:v>
      </x:c>
      <x:c r="C332" s="31" t="n">
        <x:v>46049</x:v>
      </x:c>
      <x:c r="D332" s="102" t="n">
        <x:v>1040</x:v>
      </x:c>
      <x:c r="E332" s="102" t="n">
        <x:v>32.6</x:v>
      </x:c>
      <x:c r="F332" s="102" t="n">
        <x:v>35.372583556797</x:v>
      </x:c>
      <x:c r="G332" s="17" t="str">
        <x:v>No</x:v>
      </x:c>
      <x:c r="H332" s="17" t="str">
        <x:v>Yes</x:v>
      </x:c>
      <x:c r="I332" s="64" t="n">
        <x:v>13916.149442693695</x:v>
      </x:c>
      <x:c r="J332" s="64" t="n">
        <x:v>5088.925568151416</x:v>
      </x:c>
      <x:c r="K332" s="64" t="n">
        <x:v>8827.223874542278</x:v>
      </x:c>
      <x:c r="L332" s="75" t="n">
        <x:v>2</x:v>
      </x:c>
      <x:c r="M332" s="75" t="n">
        <x:v>1</x:v>
      </x:c>
      <x:c r="N332" s="23" t="str">
        <x:v>kimi-k2-5 | kimi-k2-5-non-reasoning</x:v>
      </x:c>
    </x:row>
    <x:row r="333">
      <x:c r="A333" s="17" t="str">
        <x:v>Kimi K2.6</x:v>
      </x:c>
      <x:c r="B333" s="17" t="str">
        <x:v>kimi</x:v>
      </x:c>
      <x:c r="C333" s="31" t="n">
        <x:v>46132</x:v>
      </x:c>
      <x:c r="D333" s="102" t="n">
        <x:v>1040</x:v>
      </x:c>
      <x:c r="E333" s="102" t="n">
        <x:v>32.6</x:v>
      </x:c>
      <x:c r="F333" s="102" t="n">
        <x:v>44.2196682298639</x:v>
      </x:c>
      <x:c r="G333" s="17" t="str">
        <x:v>No</x:v>
      </x:c>
      <x:c r="H333" s="17" t="str">
        <x:v>Yes</x:v>
      </x:c>
      <x:c r="I333" s="64" t="n">
        <x:v>38136.32526891783</x:v>
      </x:c>
      <x:c r="J333" s="64" t="n">
        <x:v>5397.63846964587</x:v>
      </x:c>
      <x:c r="K333" s="64" t="n">
        <x:v>32738.686799271964</x:v>
      </x:c>
      <x:c r="L333" s="75" t="n">
        <x:v>2</x:v>
      </x:c>
      <x:c r="M333" s="75" t="n">
        <x:v>1</x:v>
      </x:c>
      <x:c r="N333" s="23" t="str">
        <x:v>kimi-k2-6 | kimi-k2-6-non-reasoning</x:v>
      </x:c>
    </x:row>
    <x:row r="334">
      <x:c r="A334" s="17" t="str">
        <x:v>Kimi K2.7 Code</x:v>
      </x:c>
      <x:c r="B334" s="17" t="str">
        <x:v>kimi</x:v>
      </x:c>
      <x:c r="C334" s="31" t="n">
        <x:v>46185</x:v>
      </x:c>
      <x:c r="D334" s="102" t="n">
        <x:v>1040</x:v>
      </x:c>
      <x:c r="E334" s="102" t="n">
        <x:v>32.6</x:v>
      </x:c>
      <x:c r="F334" s="102" t="n">
        <x:v>41.9493685067994</x:v>
      </x:c>
      <x:c r="G334" s="17" t="str">
        <x:v>No</x:v>
      </x:c>
      <x:c r="H334" s="17" t="str">
        <x:v>Yes</x:v>
      </x:c>
      <x:c r="I334" s="64" t="n">
        <x:v>17716.081293998985</x:v>
      </x:c>
      <x:c r="J334" s="64" t="n">
        <x:v>5065.675225021396</x:v>
      </x:c>
      <x:c r="K334" s="64" t="n">
        <x:v>12650.406068977589</x:v>
      </x:c>
      <x:c r="L334" s="75" t="n">
        <x:v>1</x:v>
      </x:c>
      <x:c r="M334" s="75" t="n">
        <x:v>0</x:v>
      </x:c>
      <x:c r="N334" s="23" t="str">
        <x:v>kimi-k2-7-code</x:v>
      </x:c>
    </x:row>
    <x:row r="335">
      <x:c r="A335" s="17" t="str">
        <x:v>Kimi K3</x:v>
      </x:c>
      <x:c r="B335" s="17" t="str">
        <x:v>kimi</x:v>
      </x:c>
      <x:c r="C335" s="31" t="n">
        <x:v>46219</x:v>
      </x:c>
      <x:c r="D335" s="102" t="n">
        <x:v>2800</x:v>
      </x:c>
      <x:c r="E335" s="102" t="n">
        <x:v>104</x:v>
      </x:c>
      <x:c r="F335" s="102" t="n">
        <x:v>57.1123394372091</x:v>
      </x:c>
      <x:c r="G335" s="17" t="str">
        <x:v>No</x:v>
      </x:c>
      <x:c r="H335" s="17" t="str">
        <x:v>Yes</x:v>
      </x:c>
      <x:c r="I335" s="64" t="n">
        <x:v>23632.26437944688</x:v>
      </x:c>
      <x:c r="J335" s="64" t="n">
        <x:v>5795.532109721274</x:v>
      </x:c>
      <x:c r="K335" s="64" t="n">
        <x:v>17836.732269725606</x:v>
      </x:c>
      <x:c r="L335" s="75" t="n">
        <x:v>1</x:v>
      </x:c>
      <x:c r="M335" s="75" t="n">
        <x:v>0</x:v>
      </x:c>
      <x:c r="N335" s="23" t="str">
        <x:v>kimi-k3</x:v>
      </x:c>
    </x:row>
    <x:row r="336">
      <x:c r="A336" s="17" t="str">
        <x:v>Kimi Linear 48B A3B Instruct</x:v>
      </x:c>
      <x:c r="B336" s="17" t="str">
        <x:v>kimi</x:v>
      </x:c>
      <x:c r="C336" s="31" t="n">
        <x:v>45960</x:v>
      </x:c>
      <x:c r="D336" s="102" t="n">
        <x:v>49.1</x:v>
      </x:c>
      <x:c r="E336" s="102" t="n">
        <x:v>3</x:v>
      </x:c>
      <x:c r="F336" s="102" t="n">
        <x:v>8.52715848314644</x:v>
      </x:c>
      <x:c r="G336" s="17" t="str">
        <x:v>Yes</x:v>
      </x:c>
      <x:c r="H336" s="17" t="str">
        <x:v>No</x:v>
      </x:c>
      <x:c r="I336" s="64"/>
      <x:c r="J336" s="64"/>
      <x:c r="K336" s="64"/>
      <x:c r="L336" s="75" t="n">
        <x:v>1</x:v>
      </x:c>
      <x:c r="M336" s="75" t="n">
        <x:v>0</x:v>
      </x:c>
      <x:c r="N336" s="23" t="str">
        <x:v>kimi-linear-48b-a3b-instruct</x:v>
      </x:c>
    </x:row>
    <x:row r="337">
      <x:c r="A337" s="17" t="str">
        <x:v>Motif-2-12.7B-Reasoning</x:v>
      </x:c>
      <x:c r="B337" s="17" t="str">
        <x:v>motif-technologies</x:v>
      </x:c>
      <x:c r="C337" s="31" t="n">
        <x:v>45995</x:v>
      </x:c>
      <x:c r="D337" s="102" t="n">
        <x:v>12.703860896</x:v>
      </x:c>
      <x:c r="E337" s="102"/>
      <x:c r="F337" s="102" t="n">
        <x:v>12.7862303747711</x:v>
      </x:c>
      <x:c r="G337" s="17" t="str">
        <x:v>Yes</x:v>
      </x:c>
      <x:c r="H337" s="17" t="str">
        <x:v>Yes</x:v>
      </x:c>
      <x:c r="I337" s="64"/>
      <x:c r="J337" s="64"/>
      <x:c r="K337" s="64"/>
      <x:c r="L337" s="75" t="n">
        <x:v>1</x:v>
      </x:c>
      <x:c r="M337" s="75" t="n">
        <x:v>0</x:v>
      </x:c>
      <x:c r="N337" s="23" t="str">
        <x:v>motif-2-12-7b</x:v>
      </x:c>
    </x:row>
    <x:row r="338">
      <x:c r="A338" s="17" t="str">
        <x:v>Motif 3 (Beta)</x:v>
      </x:c>
      <x:c r="B338" s="17" t="str">
        <x:v>motif-technologies</x:v>
      </x:c>
      <x:c r="C338" s="31" t="n">
        <x:v>46217</x:v>
      </x:c>
      <x:c r="D338" s="102" t="n">
        <x:v>314</x:v>
      </x:c>
      <x:c r="E338" s="102" t="n">
        <x:v>13</x:v>
      </x:c>
      <x:c r="F338" s="102" t="n">
        <x:v>44.0803810396244</x:v>
      </x:c>
      <x:c r="G338" s="17" t="str">
        <x:v>No</x:v>
      </x:c>
      <x:c r="H338" s="17" t="str">
        <x:v>Yes</x:v>
      </x:c>
      <x:c r="I338" s="64" t="n">
        <x:v>33955.69587773403</x:v>
      </x:c>
      <x:c r="J338" s="64" t="n">
        <x:v>5431.968894298974</x:v>
      </x:c>
      <x:c r="K338" s="64" t="n">
        <x:v>28523.726983435055</x:v>
      </x:c>
      <x:c r="L338" s="75" t="n">
        <x:v>1</x:v>
      </x:c>
      <x:c r="M338" s="75" t="n">
        <x:v>0</x:v>
      </x:c>
      <x:c r="N338" s="23" t="str">
        <x:v>motif-0714</x:v>
      </x:c>
    </x:row>
    <x:row r="339">
      <x:c r="A339" s="17" t="str">
        <x:v>HyperNova 60B 2605</x:v>
      </x:c>
      <x:c r="B339" s="17" t="str">
        <x:v>multiversecomputing</x:v>
      </x:c>
      <x:c r="C339" s="31" t="n">
        <x:v>46168</x:v>
      </x:c>
      <x:c r="D339" s="102" t="n">
        <x:v>58.7</x:v>
      </x:c>
      <x:c r="E339" s="102" t="n">
        <x:v>4.8</x:v>
      </x:c>
      <x:c r="F339" s="102" t="n">
        <x:v>17.8040703229111</x:v>
      </x:c>
      <x:c r="G339" s="17" t="str">
        <x:v>No</x:v>
      </x:c>
      <x:c r="H339" s="17" t="str">
        <x:v>Yes</x:v>
      </x:c>
      <x:c r="I339" s="64" t="n">
        <x:v>31983.302628209487</x:v>
      </x:c>
      <x:c r="J339" s="64" t="n">
        <x:v>6121.5854432456235</x:v>
      </x:c>
      <x:c r="K339" s="64" t="n">
        <x:v>25861.717184963865</x:v>
      </x:c>
      <x:c r="L339" s="75" t="n">
        <x:v>1</x:v>
      </x:c>
      <x:c r="M339" s="75" t="n">
        <x:v>0</x:v>
      </x:c>
      <x:c r="N339" s="23" t="str">
        <x:v>hypernova-60b</x:v>
      </x:c>
    </x:row>
    <x:row r="340">
      <x:c r="A340" s="17" t="str">
        <x:v>Nanbeige4.1-3B</x:v>
      </x:c>
      <x:c r="B340" s="17" t="str">
        <x:v>nanbeige</x:v>
      </x:c>
      <x:c r="C340" s="31" t="n">
        <x:v>46064</x:v>
      </x:c>
      <x:c r="D340" s="102" t="n">
        <x:v>3.93</x:v>
      </x:c>
      <x:c r="E340" s="102"/>
      <x:c r="F340" s="102" t="n">
        <x:v>11.0933206880573</x:v>
      </x:c>
      <x:c r="G340" s="17" t="str">
        <x:v>No</x:v>
      </x:c>
      <x:c r="H340" s="17" t="str">
        <x:v>Yes</x:v>
      </x:c>
      <x:c r="I340" s="64"/>
      <x:c r="J340" s="64"/>
      <x:c r="K340" s="64"/>
      <x:c r="L340" s="75" t="n">
        <x:v>1</x:v>
      </x:c>
      <x:c r="M340" s="75" t="n">
        <x:v>0</x:v>
      </x:c>
      <x:c r="N340" s="23" t="str">
        <x:v>nanbeige4-1-3b</x:v>
      </x:c>
    </x:row>
    <x:row r="341">
      <x:c r="A341" s="17" t="str">
        <x:v>HyperCLOVA X SEED Think (32B)</x:v>
      </x:c>
      <x:c r="B341" s="17" t="str">
        <x:v>naver</x:v>
      </x:c>
      <x:c r="C341" s="31" t="n">
        <x:v>46017</x:v>
      </x:c>
      <x:c r="D341" s="102" t="n">
        <x:v>32</x:v>
      </x:c>
      <x:c r="E341" s="102"/>
      <x:c r="F341" s="102" t="n">
        <x:v>17.0238610537435</x:v>
      </x:c>
      <x:c r="G341" s="17" t="str">
        <x:v>Yes</x:v>
      </x:c>
      <x:c r="H341" s="17" t="str">
        <x:v>Yes</x:v>
      </x:c>
      <x:c r="I341" s="64"/>
      <x:c r="J341" s="64"/>
      <x:c r="K341" s="64"/>
      <x:c r="L341" s="75" t="n">
        <x:v>1</x:v>
      </x:c>
      <x:c r="M341" s="75" t="n">
        <x:v>0</x:v>
      </x:c>
      <x:c r="N341" s="23" t="str">
        <x:v>hyperclova-x-seed-think-32b</x:v>
      </x:c>
    </x:row>
    <x:row r="342">
      <x:c r="A342" s="17" t="str">
        <x:v>Nex-N2-Pro</x:v>
      </x:c>
      <x:c r="B342" s="17" t="str">
        <x:v>nex</x:v>
      </x:c>
      <x:c r="C342" s="31" t="n">
        <x:v>46175</x:v>
      </x:c>
      <x:c r="D342" s="102" t="n">
        <x:v>397</x:v>
      </x:c>
      <x:c r="E342" s="102" t="n">
        <x:v>17</x:v>
      </x:c>
      <x:c r="F342" s="102" t="n">
        <x:v>40.9569739949604</x:v>
      </x:c>
      <x:c r="G342" s="17" t="str">
        <x:v>No</x:v>
      </x:c>
      <x:c r="H342" s="17" t="str">
        <x:v>Yes</x:v>
      </x:c>
      <x:c r="I342" s="64" t="n">
        <x:v>29537.821026196565</x:v>
      </x:c>
      <x:c r="J342" s="64" t="n">
        <x:v>6165.26554994347</x:v>
      </x:c>
      <x:c r="K342" s="64" t="n">
        <x:v>23372.555476253096</x:v>
      </x:c>
      <x:c r="L342" s="75" t="n">
        <x:v>1</x:v>
      </x:c>
      <x:c r="M342" s="75" t="n">
        <x:v>0</x:v>
      </x:c>
      <x:c r="N342" s="23" t="str">
        <x:v>nex-n2-pro</x:v>
      </x:c>
    </x:row>
    <x:row r="343">
      <x:c r="A343" s="17" t="str">
        <x:v>DeepHermes 3 - Llama-3.1 8B Preview (Non-reasoning)</x:v>
      </x:c>
      <x:c r="B343" s="17" t="str">
        <x:v>nous-research</x:v>
      </x:c>
      <x:c r="C343" s="31" t="n">
        <x:v>45701</x:v>
      </x:c>
      <x:c r="D343" s="102" t="n">
        <x:v>8</x:v>
      </x:c>
      <x:c r="E343" s="102"/>
      <x:c r="F343" s="102" t="n">
        <x:v>2.2852901184763</x:v>
      </x:c>
      <x:c r="G343" s="17" t="str">
        <x:v>Yes</x:v>
      </x:c>
      <x:c r="H343" s="17" t="str">
        <x:v>No</x:v>
      </x:c>
      <x:c r="I343" s="64"/>
      <x:c r="J343" s="64"/>
      <x:c r="K343" s="64"/>
      <x:c r="L343" s="75" t="n">
        <x:v>1</x:v>
      </x:c>
      <x:c r="M343" s="75" t="n">
        <x:v>0</x:v>
      </x:c>
      <x:c r="N343" s="23" t="str">
        <x:v>deephermes-3-llama-3-1-8b-preview</x:v>
      </x:c>
    </x:row>
    <x:row r="344">
      <x:c r="A344" s="17" t="str">
        <x:v>DeepHermes 3 - Mistral 24B Preview (Non-reasoning)</x:v>
      </x:c>
      <x:c r="B344" s="17" t="str">
        <x:v>nous-research</x:v>
      </x:c>
      <x:c r="C344" s="31" t="n">
        <x:v>45729</x:v>
      </x:c>
      <x:c r="D344" s="102" t="n">
        <x:v>24</x:v>
      </x:c>
      <x:c r="E344" s="102"/>
      <x:c r="F344" s="102" t="n">
        <x:v>5.30756351198045</x:v>
      </x:c>
      <x:c r="G344" s="17" t="str">
        <x:v>Yes</x:v>
      </x:c>
      <x:c r="H344" s="17" t="str">
        <x:v>No</x:v>
      </x:c>
      <x:c r="I344" s="64"/>
      <x:c r="J344" s="64"/>
      <x:c r="K344" s="64"/>
      <x:c r="L344" s="75" t="n">
        <x:v>1</x:v>
      </x:c>
      <x:c r="M344" s="75" t="n">
        <x:v>0</x:v>
      </x:c>
      <x:c r="N344" s="23" t="str">
        <x:v>deephermes-3-mistral-24b-preview</x:v>
      </x:c>
    </x:row>
    <x:row r="345">
      <x:c r="A345" s="17" t="str">
        <x:v>Hermes 3 - Llama-3.1 70B</x:v>
      </x:c>
      <x:c r="B345" s="17" t="str">
        <x:v>nous-research</x:v>
      </x:c>
      <x:c r="C345" s="31" t="n">
        <x:v>45519</x:v>
      </x:c>
      <x:c r="D345" s="102" t="n">
        <x:v>70.6</x:v>
      </x:c>
      <x:c r="E345" s="102"/>
      <x:c r="F345" s="102" t="n">
        <x:v>5.08762806597889</x:v>
      </x:c>
      <x:c r="G345" s="17" t="str">
        <x:v>Yes</x:v>
      </x:c>
      <x:c r="H345" s="17" t="str">
        <x:v>No</x:v>
      </x:c>
      <x:c r="I345" s="64"/>
      <x:c r="J345" s="64"/>
      <x:c r="K345" s="64"/>
      <x:c r="L345" s="75" t="n">
        <x:v>1</x:v>
      </x:c>
      <x:c r="M345" s="75" t="n">
        <x:v>0</x:v>
      </x:c>
      <x:c r="N345" s="23" t="str">
        <x:v>hermes-3-llama-3-1-70b</x:v>
      </x:c>
    </x:row>
    <x:row r="346">
      <x:c r="A346" s="17" t="str">
        <x:v>Hermes 4 - Llama-3.1 405B (Reasoning)</x:v>
      </x:c>
      <x:c r="B346" s="17" t="str">
        <x:v>nous-research</x:v>
      </x:c>
      <x:c r="C346" s="31" t="n">
        <x:v>45896</x:v>
      </x:c>
      <x:c r="D346" s="102" t="n">
        <x:v>406</x:v>
      </x:c>
      <x:c r="E346" s="102"/>
      <x:c r="F346" s="102" t="n">
        <x:v>9</x:v>
      </x:c>
      <x:c r="G346" s="17" t="str">
        <x:v>Yes</x:v>
      </x:c>
      <x:c r="H346" s="17" t="str">
        <x:v>Yes</x:v>
      </x:c>
      <x:c r="I346" s="64"/>
      <x:c r="J346" s="64"/>
      <x:c r="K346" s="64"/>
      <x:c r="L346" s="75" t="n">
        <x:v>2</x:v>
      </x:c>
      <x:c r="M346" s="75" t="n">
        <x:v>1</x:v>
      </x:c>
      <x:c r="N346" s="23" t="str">
        <x:v>hermes-4-llama-3-1-405b-reasoning | hermes-4-llama-3-1-405b</x:v>
      </x:c>
    </x:row>
    <x:row r="347">
      <x:c r="A347" s="17" t="str">
        <x:v>Hermes 4 - Llama-3.1 70B (Reasoning)</x:v>
      </x:c>
      <x:c r="B347" s="17" t="str">
        <x:v>nous-research</x:v>
      </x:c>
      <x:c r="C347" s="31" t="n">
        <x:v>45896</x:v>
      </x:c>
      <x:c r="D347" s="102" t="n">
        <x:v>70.6</x:v>
      </x:c>
      <x:c r="E347" s="102"/>
      <x:c r="F347" s="102" t="n">
        <x:v>9.96987899577156</x:v>
      </x:c>
      <x:c r="G347" s="17" t="str">
        <x:v>Yes</x:v>
      </x:c>
      <x:c r="H347" s="17" t="str">
        <x:v>Yes</x:v>
      </x:c>
      <x:c r="I347" s="64"/>
      <x:c r="J347" s="64"/>
      <x:c r="K347" s="64"/>
      <x:c r="L347" s="75" t="n">
        <x:v>2</x:v>
      </x:c>
      <x:c r="M347" s="75" t="n">
        <x:v>1</x:v>
      </x:c>
      <x:c r="N347" s="23" t="str">
        <x:v>hermes-4-llama-3-1-70b-reasoning | hermes-4-llama-3-1-70b</x:v>
      </x:c>
    </x:row>
    <x:row r="348">
      <x:c r="A348" s="17" t="str">
        <x:v>Llama 3.1 Nemotron Instruct 70B</x:v>
      </x:c>
      <x:c r="B348" s="17" t="str">
        <x:v>nvidia</x:v>
      </x:c>
      <x:c r="C348" s="31" t="n">
        <x:v>45580</x:v>
      </x:c>
      <x:c r="D348" s="102" t="n">
        <x:v>70</x:v>
      </x:c>
      <x:c r="E348" s="102"/>
      <x:c r="F348" s="102" t="n">
        <x:v>7.63625144748529</x:v>
      </x:c>
      <x:c r="G348" s="17" t="str">
        <x:v>Yes</x:v>
      </x:c>
      <x:c r="H348" s="17" t="str">
        <x:v>No</x:v>
      </x:c>
      <x:c r="I348" s="64"/>
      <x:c r="J348" s="64"/>
      <x:c r="K348" s="64"/>
      <x:c r="L348" s="75" t="n">
        <x:v>1</x:v>
      </x:c>
      <x:c r="M348" s="75" t="n">
        <x:v>0</x:v>
      </x:c>
      <x:c r="N348" s="23" t="str">
        <x:v>llama-3-1-nemotron-instruct-70b</x:v>
      </x:c>
    </x:row>
    <x:row r="349">
      <x:c r="A349" s="17" t="str">
        <x:v>Llama 3.1 Nemotron Nano 4B v1.1 (Reasoning)</x:v>
      </x:c>
      <x:c r="B349" s="17" t="str">
        <x:v>nvidia</x:v>
      </x:c>
      <x:c r="C349" s="31" t="n">
        <x:v>45797</x:v>
      </x:c>
      <x:c r="D349" s="102" t="n">
        <x:v>4.51</x:v>
      </x:c>
      <x:c r="E349" s="102"/>
      <x:c r="F349" s="102" t="n">
        <x:v>8.54464480335446</x:v>
      </x:c>
      <x:c r="G349" s="17" t="str">
        <x:v>Yes</x:v>
      </x:c>
      <x:c r="H349" s="17" t="str">
        <x:v>Yes</x:v>
      </x:c>
      <x:c r="I349" s="64"/>
      <x:c r="J349" s="64"/>
      <x:c r="K349" s="64"/>
      <x:c r="L349" s="75" t="n">
        <x:v>1</x:v>
      </x:c>
      <x:c r="M349" s="75" t="n">
        <x:v>0</x:v>
      </x:c>
      <x:c r="N349" s="23" t="str">
        <x:v>llama-3-1-nemotron-nano-4b-reasoning</x:v>
      </x:c>
    </x:row>
    <x:row r="350">
      <x:c r="A350" s="17" t="str">
        <x:v>Llama 3.1 Nemotron Ultra 253B v1 (Reasoning)</x:v>
      </x:c>
      <x:c r="B350" s="17" t="str">
        <x:v>nvidia</x:v>
      </x:c>
      <x:c r="C350" s="31" t="n">
        <x:v>45754</x:v>
      </x:c>
      <x:c r="D350" s="102" t="n">
        <x:v>253</x:v>
      </x:c>
      <x:c r="E350" s="102"/>
      <x:c r="F350" s="102" t="n">
        <x:v>9.07807516769321</x:v>
      </x:c>
      <x:c r="G350" s="17" t="str">
        <x:v>Yes</x:v>
      </x:c>
      <x:c r="H350" s="17" t="str">
        <x:v>Yes</x:v>
      </x:c>
      <x:c r="I350" s="64"/>
      <x:c r="J350" s="64"/>
      <x:c r="K350" s="64"/>
      <x:c r="L350" s="75" t="n">
        <x:v>1</x:v>
      </x:c>
      <x:c r="M350" s="75" t="n">
        <x:v>0</x:v>
      </x:c>
      <x:c r="N350" s="23" t="str">
        <x:v>llama-3-1-nemotron-ultra-253b-v1-reasoning</x:v>
      </x:c>
    </x:row>
    <x:row r="351">
      <x:c r="A351" s="17" t="str">
        <x:v>Llama Nemotron Super 49B v1.5 (Reasoning)</x:v>
      </x:c>
      <x:c r="B351" s="17" t="str">
        <x:v>nvidia</x:v>
      </x:c>
      <x:c r="C351" s="31" t="n">
        <x:v>45863</x:v>
      </x:c>
      <x:c r="D351" s="102" t="n">
        <x:v>49</x:v>
      </x:c>
      <x:c r="E351" s="102"/>
      <x:c r="F351" s="102" t="n">
        <x:v>12.4221286368344</x:v>
      </x:c>
      <x:c r="G351" s="17" t="str">
        <x:v>Yes</x:v>
      </x:c>
      <x:c r="H351" s="17" t="str">
        <x:v>Yes</x:v>
      </x:c>
      <x:c r="I351" s="64"/>
      <x:c r="J351" s="64"/>
      <x:c r="K351" s="64"/>
      <x:c r="L351" s="75" t="n">
        <x:v>2</x:v>
      </x:c>
      <x:c r="M351" s="75" t="n">
        <x:v>1</x:v>
      </x:c>
      <x:c r="N351" s="23" t="str">
        <x:v>llama-nemotron-super-49b-v1-5-reasoning | llama-nemotron-super-49b-v1-5</x:v>
      </x:c>
    </x:row>
    <x:row r="352">
      <x:c r="A352" s="17" t="str">
        <x:v>Llama 3.3 Nemotron Super 49B v1 (Reasoning)</x:v>
      </x:c>
      <x:c r="B352" s="17" t="str">
        <x:v>nvidia</x:v>
      </x:c>
      <x:c r="C352" s="31" t="n">
        <x:v>45734</x:v>
      </x:c>
      <x:c r="D352" s="102" t="n">
        <x:v>49</x:v>
      </x:c>
      <x:c r="E352" s="102"/>
      <x:c r="F352" s="102" t="n">
        <x:v>12.2497049216913</x:v>
      </x:c>
      <x:c r="G352" s="17" t="str">
        <x:v>Yes</x:v>
      </x:c>
      <x:c r="H352" s="17" t="str">
        <x:v>Yes</x:v>
      </x:c>
      <x:c r="I352" s="64"/>
      <x:c r="J352" s="64"/>
      <x:c r="K352" s="64"/>
      <x:c r="L352" s="75" t="n">
        <x:v>2</x:v>
      </x:c>
      <x:c r="M352" s="75" t="n">
        <x:v>1</x:v>
      </x:c>
      <x:c r="N352" s="23" t="str">
        <x:v>llama-3-3-nemotron-super-49b-reasoning | llama-3-3-nemotron-super-49b</x:v>
      </x:c>
    </x:row>
    <x:row r="353">
      <x:c r="A353" s="17" t="str">
        <x:v>Nemotron 3 Nano Omni 30B A3B Reasoning</x:v>
      </x:c>
      <x:c r="B353" s="17" t="str">
        <x:v>nvidia</x:v>
      </x:c>
      <x:c r="C353" s="31" t="n">
        <x:v>46141</x:v>
      </x:c>
      <x:c r="D353" s="102" t="n">
        <x:v>30</x:v>
      </x:c>
      <x:c r="E353" s="102" t="n">
        <x:v>3</x:v>
      </x:c>
      <x:c r="F353" s="102" t="n">
        <x:v>14.9281922820391</x:v>
      </x:c>
      <x:c r="G353" s="17" t="str">
        <x:v>Yes</x:v>
      </x:c>
      <x:c r="H353" s="17" t="str">
        <x:v>Yes</x:v>
      </x:c>
      <x:c r="I353" s="64"/>
      <x:c r="J353" s="64"/>
      <x:c r="K353" s="64"/>
      <x:c r="L353" s="75" t="n">
        <x:v>1</x:v>
      </x:c>
      <x:c r="M353" s="75" t="n">
        <x:v>0</x:v>
      </x:c>
      <x:c r="N353" s="23" t="str">
        <x:v>nemotron-3-nano-omni-30b-a3b</x:v>
      </x:c>
    </x:row>
    <x:row r="354">
      <x:c r="A354" s="17" t="str">
        <x:v>Nemotron Cascade 2 30B A3B</x:v>
      </x:c>
      <x:c r="B354" s="17" t="str">
        <x:v>nvidia</x:v>
      </x:c>
      <x:c r="C354" s="31" t="n">
        <x:v>46100</x:v>
      </x:c>
      <x:c r="D354" s="102" t="n">
        <x:v>31.6</x:v>
      </x:c>
      <x:c r="E354" s="102" t="n">
        <x:v>3</x:v>
      </x:c>
      <x:c r="F354" s="102" t="n">
        <x:v>17.5765685050907</x:v>
      </x:c>
      <x:c r="G354" s="17" t="str">
        <x:v>No</x:v>
      </x:c>
      <x:c r="H354" s="17" t="str">
        <x:v>Yes</x:v>
      </x:c>
      <x:c r="I354" s="64" t="n">
        <x:v>22729.178329761166</x:v>
      </x:c>
      <x:c r="J354" s="64" t="n">
        <x:v>8823.505718766468</x:v>
      </x:c>
      <x:c r="K354" s="64" t="n">
        <x:v>13905.672610994698</x:v>
      </x:c>
      <x:c r="L354" s="75" t="n">
        <x:v>1</x:v>
      </x:c>
      <x:c r="M354" s="75" t="n">
        <x:v>0</x:v>
      </x:c>
      <x:c r="N354" s="23" t="str">
        <x:v>nemotron-cascade-2-30b-a3b</x:v>
      </x:c>
    </x:row>
    <x:row r="355">
      <x:c r="A355" s="17" t="str">
        <x:v>NVIDIA Nemotron 3 Nano 30B A3B (Reasoning)</x:v>
      </x:c>
      <x:c r="B355" s="17" t="str">
        <x:v>nvidia</x:v>
      </x:c>
      <x:c r="C355" s="31" t="n">
        <x:v>46006</x:v>
      </x:c>
      <x:c r="D355" s="102" t="n">
        <x:v>31.6</x:v>
      </x:c>
      <x:c r="E355" s="102" t="n">
        <x:v>3.6</x:v>
      </x:c>
      <x:c r="F355" s="102" t="n">
        <x:v>14.1772902141795</x:v>
      </x:c>
      <x:c r="G355" s="17" t="str">
        <x:v>No</x:v>
      </x:c>
      <x:c r="H355" s="17" t="str">
        <x:v>Yes</x:v>
      </x:c>
      <x:c r="I355" s="64" t="n">
        <x:v>26776.696868800773</x:v>
      </x:c>
      <x:c r="J355" s="64" t="n">
        <x:v>3110.9093338909634</x:v>
      </x:c>
      <x:c r="K355" s="64" t="n">
        <x:v>23665.78753490981</x:v>
      </x:c>
      <x:c r="L355" s="75" t="n">
        <x:v>2</x:v>
      </x:c>
      <x:c r="M355" s="75" t="n">
        <x:v>1</x:v>
      </x:c>
      <x:c r="N355" s="23" t="str">
        <x:v>nvidia-nemotron-3-nano-30b-a3b-reasoning | nvidia-nemotron-3-nano-30b-a3b</x:v>
      </x:c>
    </x:row>
    <x:row r="356">
      <x:c r="A356" s="17" t="str">
        <x:v>NVIDIA Nemotron 3 Nano 4B</x:v>
      </x:c>
      <x:c r="B356" s="17" t="str">
        <x:v>nvidia</x:v>
      </x:c>
      <x:c r="C356" s="31" t="n">
        <x:v>46097</x:v>
      </x:c>
      <x:c r="D356" s="102" t="n">
        <x:v>3.97</x:v>
      </x:c>
      <x:c r="E356" s="102"/>
      <x:c r="F356" s="102" t="n">
        <x:v>8.7256520912148</x:v>
      </x:c>
      <x:c r="G356" s="17" t="str">
        <x:v>No</x:v>
      </x:c>
      <x:c r="H356" s="17" t="str">
        <x:v>Yes</x:v>
      </x:c>
      <x:c r="I356" s="64" t="n">
        <x:v>7157.366374747615</x:v>
      </x:c>
      <x:c r="J356" s="64" t="n">
        <x:v>1368.625832036999</x:v>
      </x:c>
      <x:c r="K356" s="64" t="n">
        <x:v>5788.740542710616</x:v>
      </x:c>
      <x:c r="L356" s="75" t="n">
        <x:v>1</x:v>
      </x:c>
      <x:c r="M356" s="75" t="n">
        <x:v>0</x:v>
      </x:c>
      <x:c r="N356" s="23" t="str">
        <x:v>nvidia-nemotron-3-nano-4b</x:v>
      </x:c>
    </x:row>
    <x:row r="357">
      <x:c r="A357" s="17" t="str">
        <x:v>NVIDIA Nemotron 3 Super 120B A12B (Reasoning)</x:v>
      </x:c>
      <x:c r="B357" s="17" t="str">
        <x:v>nvidia</x:v>
      </x:c>
      <x:c r="C357" s="31" t="n">
        <x:v>46092</x:v>
      </x:c>
      <x:c r="D357" s="102" t="n">
        <x:v>120.6</x:v>
      </x:c>
      <x:c r="E357" s="102" t="n">
        <x:v>12.7</x:v>
      </x:c>
      <x:c r="F357" s="102" t="n">
        <x:v>25.4059430700317</x:v>
      </x:c>
      <x:c r="G357" s="17" t="str">
        <x:v>No</x:v>
      </x:c>
      <x:c r="H357" s="17" t="str">
        <x:v>Yes</x:v>
      </x:c>
      <x:c r="I357" s="64" t="n">
        <x:v>25580.484907731414</x:v>
      </x:c>
      <x:c r="J357" s="64" t="n">
        <x:v>7442.143546733278</x:v>
      </x:c>
      <x:c r="K357" s="64" t="n">
        <x:v>18138.341360998136</x:v>
      </x:c>
      <x:c r="L357" s="75" t="n">
        <x:v>1</x:v>
      </x:c>
      <x:c r="M357" s="75" t="n">
        <x:v>0</x:v>
      </x:c>
      <x:c r="N357" s="23" t="str">
        <x:v>nvidia-nemotron-3-super-120b-a12b</x:v>
      </x:c>
    </x:row>
    <x:row r="358">
      <x:c r="A358" s="17" t="str">
        <x:v>NVIDIA Nemotron Nano 12B v2 VL (Reasoning)</x:v>
      </x:c>
      <x:c r="B358" s="17" t="str">
        <x:v>nvidia</x:v>
      </x:c>
      <x:c r="C358" s="31" t="n">
        <x:v>45958</x:v>
      </x:c>
      <x:c r="D358" s="102" t="n">
        <x:v>13.2</x:v>
      </x:c>
      <x:c r="E358" s="102"/>
      <x:c r="F358" s="102" t="n">
        <x:v>8.95902880241623</x:v>
      </x:c>
      <x:c r="G358" s="17" t="str">
        <x:v>Yes</x:v>
      </x:c>
      <x:c r="H358" s="17" t="str">
        <x:v>Yes</x:v>
      </x:c>
      <x:c r="I358" s="64"/>
      <x:c r="J358" s="64"/>
      <x:c r="K358" s="64"/>
      <x:c r="L358" s="75" t="n">
        <x:v>2</x:v>
      </x:c>
      <x:c r="M358" s="75" t="n">
        <x:v>1</x:v>
      </x:c>
      <x:c r="N358" s="23" t="str">
        <x:v>nvidia-nemotron-nano-12b-v2-vl-reasoning | nvidia-nemotron-nano-12b-v2-vl</x:v>
      </x:c>
    </x:row>
    <x:row r="359">
      <x:c r="A359" s="17" t="str">
        <x:v>NVIDIA Nemotron Nano 9B V2 (Reasoning)</x:v>
      </x:c>
      <x:c r="B359" s="17" t="str">
        <x:v>nvidia</x:v>
      </x:c>
      <x:c r="C359" s="31" t="n">
        <x:v>45887</x:v>
      </x:c>
      <x:c r="D359" s="102" t="n">
        <x:v>9</x:v>
      </x:c>
      <x:c r="E359" s="102"/>
      <x:c r="F359" s="102" t="n">
        <x:v>8.8402703566928</x:v>
      </x:c>
      <x:c r="G359" s="17" t="str">
        <x:v>Yes</x:v>
      </x:c>
      <x:c r="H359" s="17" t="str">
        <x:v>Yes</x:v>
      </x:c>
      <x:c r="I359" s="64"/>
      <x:c r="J359" s="64"/>
      <x:c r="K359" s="64"/>
      <x:c r="L359" s="75" t="n">
        <x:v>2</x:v>
      </x:c>
      <x:c r="M359" s="75" t="n">
        <x:v>1</x:v>
      </x:c>
      <x:c r="N359" s="23" t="str">
        <x:v>nvidia-nemotron-nano-9b-v2-reasoning | nvidia-nemotron-nano-9b-v2</x:v>
      </x:c>
    </x:row>
    <x:row r="360">
      <x:c r="A360" s="17" t="str">
        <x:v>gpt-oss-120b (high)</x:v>
      </x:c>
      <x:c r="B360" s="17" t="str">
        <x:v>openai</x:v>
      </x:c>
      <x:c r="C360" s="31" t="n">
        <x:v>45874</x:v>
      </x:c>
      <x:c r="D360" s="102" t="n">
        <x:v>117</x:v>
      </x:c>
      <x:c r="E360" s="102" t="n">
        <x:v>5.1</x:v>
      </x:c>
      <x:c r="F360" s="102" t="n">
        <x:v>23.8309678073278</x:v>
      </x:c>
      <x:c r="G360" s="17" t="str">
        <x:v>No</x:v>
      </x:c>
      <x:c r="H360" s="17" t="str">
        <x:v>Yes</x:v>
      </x:c>
      <x:c r="I360" s="64" t="n">
        <x:v>35619.836725311856</x:v>
      </x:c>
      <x:c r="J360" s="64" t="n">
        <x:v>7571.385683820832</x:v>
      </x:c>
      <x:c r="K360" s="64" t="n">
        <x:v>28048.451041491022</x:v>
      </x:c>
      <x:c r="L360" s="75" t="n">
        <x:v>2</x:v>
      </x:c>
      <x:c r="M360" s="75" t="n">
        <x:v>1</x:v>
      </x:c>
      <x:c r="N360" s="23" t="str">
        <x:v>gpt-oss-120b | gpt-oss-120b-low</x:v>
      </x:c>
    </x:row>
    <x:row r="361">
      <x:c r="A361" s="17" t="str">
        <x:v>gpt-oss-20b (high)</x:v>
      </x:c>
      <x:c r="B361" s="17" t="str">
        <x:v>openai</x:v>
      </x:c>
      <x:c r="C361" s="31" t="n">
        <x:v>45874</x:v>
      </x:c>
      <x:c r="D361" s="102" t="n">
        <x:v>21</x:v>
      </x:c>
      <x:c r="E361" s="102" t="n">
        <x:v>3.6</x:v>
      </x:c>
      <x:c r="F361" s="102" t="n">
        <x:v>14.8851031229075</x:v>
      </x:c>
      <x:c r="G361" s="17" t="str">
        <x:v>No</x:v>
      </x:c>
      <x:c r="H361" s="17" t="str">
        <x:v>Yes</x:v>
      </x:c>
      <x:c r="I361" s="64" t="n">
        <x:v>22353.429574601836</x:v>
      </x:c>
      <x:c r="J361" s="64" t="n">
        <x:v>2773.2073963547946</x:v>
      </x:c>
      <x:c r="K361" s="64" t="n">
        <x:v>19580.22217824704</x:v>
      </x:c>
      <x:c r="L361" s="75" t="n">
        <x:v>2</x:v>
      </x:c>
      <x:c r="M361" s="75" t="n">
        <x:v>1</x:v>
      </x:c>
      <x:c r="N361" s="23" t="str">
        <x:v>gpt-oss-20b | gpt-oss-20b-low</x:v>
      </x:c>
    </x:row>
    <x:row r="362">
      <x:c r="A362" s="17" t="str">
        <x:v>MiniCPM-V 4.6 1.3B</x:v>
      </x:c>
      <x:c r="B362" s="17" t="str">
        <x:v>openbmb</x:v>
      </x:c>
      <x:c r="C362" s="31" t="n">
        <x:v>46153</x:v>
      </x:c>
      <x:c r="D362" s="102" t="n">
        <x:v>1.3</x:v>
      </x:c>
      <x:c r="E362" s="102"/>
      <x:c r="F362" s="102" t="n">
        <x:v>4.19374442324631</x:v>
      </x:c>
      <x:c r="G362" s="17" t="str">
        <x:v>No</x:v>
      </x:c>
      <x:c r="H362" s="17" t="str">
        <x:v>No</x:v>
      </x:c>
      <x:c r="I362" s="64" t="n">
        <x:v>13811.481090913792</x:v>
      </x:c>
      <x:c r="J362" s="64" t="n">
        <x:v>13811.481090913792</x:v>
      </x:c>
      <x:c r="K362" s="64" t="n">
        <x:v>0</x:v>
      </x:c>
      <x:c r="L362" s="75" t="n">
        <x:v>1</x:v>
      </x:c>
      <x:c r="M362" s="75" t="n">
        <x:v>0</x:v>
      </x:c>
      <x:c r="N362" s="23" t="str">
        <x:v>minicpm-v4-6-1-3b</x:v>
      </x:c>
    </x:row>
    <x:row r="363">
      <x:c r="A363" s="17" t="str">
        <x:v>MiniCPM5-1B (Reasoning)</x:v>
      </x:c>
      <x:c r="B363" s="17" t="str">
        <x:v>openbmb</x:v>
      </x:c>
      <x:c r="C363" s="31" t="n">
        <x:v>46167</x:v>
      </x:c>
      <x:c r="D363" s="102" t="n">
        <x:v>1</x:v>
      </x:c>
      <x:c r="E363" s="102"/>
      <x:c r="F363" s="102" t="n">
        <x:v>11.9575339145672</x:v>
      </x:c>
      <x:c r="G363" s="17" t="str">
        <x:v>Yes</x:v>
      </x:c>
      <x:c r="H363" s="17" t="str">
        <x:v>Yes</x:v>
      </x:c>
      <x:c r="I363" s="64"/>
      <x:c r="J363" s="64"/>
      <x:c r="K363" s="64"/>
      <x:c r="L363" s="75" t="n">
        <x:v>2</x:v>
      </x:c>
      <x:c r="M363" s="75" t="n">
        <x:v>1</x:v>
      </x:c>
      <x:c r="N363" s="23" t="str">
        <x:v>minicpm5-1b | minicpm5-1b-non-reasoning</x:v>
      </x:c>
    </x:row>
    <x:row r="364">
      <x:c r="A364" s="17" t="str">
        <x:v>OpenChat 3.5 (1210)</x:v>
      </x:c>
      <x:c r="B364" s="17" t="str">
        <x:v>openchat</x:v>
      </x:c>
      <x:c r="C364" s="31" t="n">
        <x:v>45278</x:v>
      </x:c>
      <x:c r="D364" s="102" t="n">
        <x:v>7</x:v>
      </x:c>
      <x:c r="E364" s="102"/>
      <x:c r="F364" s="102" t="n">
        <x:v>2.96293390865543</x:v>
      </x:c>
      <x:c r="G364" s="17" t="str">
        <x:v>Yes</x:v>
      </x:c>
      <x:c r="H364" s="17" t="str">
        <x:v>No</x:v>
      </x:c>
      <x:c r="I364" s="64"/>
      <x:c r="J364" s="64"/>
      <x:c r="K364" s="64"/>
      <x:c r="L364" s="75" t="n">
        <x:v>1</x:v>
      </x:c>
      <x:c r="M364" s="75" t="n">
        <x:v>0</x:v>
      </x:c>
      <x:c r="N364" s="23" t="str">
        <x:v>openchat-35</x:v>
      </x:c>
    </x:row>
    <x:row r="365">
      <x:c r="A365" s="17" t="str">
        <x:v>R1 1776</x:v>
      </x:c>
      <x:c r="B365" s="17" t="str">
        <x:v>perplexity</x:v>
      </x:c>
      <x:c r="C365" s="31" t="n">
        <x:v>45706</x:v>
      </x:c>
      <x:c r="D365" s="102" t="n">
        <x:v>671</x:v>
      </x:c>
      <x:c r="E365" s="102" t="n">
        <x:v>37</x:v>
      </x:c>
      <x:c r="F365" s="102" t="n">
        <x:v>6.31285604232007</x:v>
      </x:c>
      <x:c r="G365" s="17" t="str">
        <x:v>Yes</x:v>
      </x:c>
      <x:c r="H365" s="17" t="str">
        <x:v>Yes</x:v>
      </x:c>
      <x:c r="I365" s="64"/>
      <x:c r="J365" s="64"/>
      <x:c r="K365" s="64"/>
      <x:c r="L365" s="75" t="n">
        <x:v>1</x:v>
      </x:c>
      <x:c r="M365" s="75" t="n">
        <x:v>0</x:v>
      </x:c>
      <x:c r="N365" s="23" t="str">
        <x:v>r1-1776</x:v>
      </x:c>
    </x:row>
    <x:row r="366">
      <x:c r="A366" s="17" t="str">
        <x:v>INTELLECT-3</x:v>
      </x:c>
      <x:c r="B366" s="17" t="str">
        <x:v>prime-intellect</x:v>
      </x:c>
      <x:c r="C366" s="31" t="n">
        <x:v>45988</x:v>
      </x:c>
      <x:c r="D366" s="102" t="n">
        <x:v>107</x:v>
      </x:c>
      <x:c r="E366" s="102" t="n">
        <x:v>12</x:v>
      </x:c>
      <x:c r="F366" s="102" t="n">
        <x:v>15.6118723003247</x:v>
      </x:c>
      <x:c r="G366" s="17" t="str">
        <x:v>Yes</x:v>
      </x:c>
      <x:c r="H366" s="17" t="str">
        <x:v>Yes</x:v>
      </x:c>
      <x:c r="I366" s="64"/>
      <x:c r="J366" s="64"/>
      <x:c r="K366" s="64"/>
      <x:c r="L366" s="75" t="n">
        <x:v>1</x:v>
      </x:c>
      <x:c r="M366" s="75" t="n">
        <x:v>0</x:v>
      </x:c>
      <x:c r="N366" s="23" t="str">
        <x:v>intellect-3</x:v>
      </x:c>
    </x:row>
    <x:row r="367">
      <x:c r="A367" s="17" t="str">
        <x:v>Qwen Chat 14B</x:v>
      </x:c>
      <x:c r="B367" s="17" t="str">
        <x:v>alibaba</x:v>
      </x:c>
      <x:c r="C367" s="31" t="n">
        <x:v>45194</x:v>
      </x:c>
      <x:c r="D367" s="102" t="n">
        <x:v>14</x:v>
      </x:c>
      <x:c r="E367" s="102"/>
      <x:c r="F367" s="102" t="n">
        <x:v>2.13537554388303</x:v>
      </x:c>
      <x:c r="G367" s="17" t="str">
        <x:v>Yes</x:v>
      </x:c>
      <x:c r="H367" s="17" t="str">
        <x:v>No</x:v>
      </x:c>
      <x:c r="I367" s="64"/>
      <x:c r="J367" s="64"/>
      <x:c r="K367" s="64"/>
      <x:c r="L367" s="75" t="n">
        <x:v>1</x:v>
      </x:c>
      <x:c r="M367" s="75" t="n">
        <x:v>0</x:v>
      </x:c>
      <x:c r="N367" s="23" t="str">
        <x:v>qwen-chat-14b</x:v>
      </x:c>
    </x:row>
    <x:row r="368">
      <x:c r="A368" s="17" t="str">
        <x:v>Qwen Chat 72B</x:v>
      </x:c>
      <x:c r="B368" s="17" t="str">
        <x:v>alibaba</x:v>
      </x:c>
      <x:c r="C368" s="31" t="n">
        <x:v>45260</x:v>
      </x:c>
      <x:c r="D368" s="102" t="n">
        <x:v>72</x:v>
      </x:c>
      <x:c r="E368" s="102"/>
      <x:c r="F368" s="102" t="n">
        <x:v>3.42214953734631</x:v>
      </x:c>
      <x:c r="G368" s="17" t="str">
        <x:v>Yes</x:v>
      </x:c>
      <x:c r="H368" s="17" t="str">
        <x:v>No</x:v>
      </x:c>
      <x:c r="I368" s="64"/>
      <x:c r="J368" s="64"/>
      <x:c r="K368" s="64"/>
      <x:c r="L368" s="75" t="n">
        <x:v>1</x:v>
      </x:c>
      <x:c r="M368" s="75" t="n">
        <x:v>0</x:v>
      </x:c>
      <x:c r="N368" s="23" t="str">
        <x:v>qwen-chat-72b</x:v>
      </x:c>
    </x:row>
    <x:row r="369">
      <x:c r="A369" s="17" t="str">
        <x:v>Qwen1.5 Chat 110B</x:v>
      </x:c>
      <x:c r="B369" s="17" t="str">
        <x:v>alibaba</x:v>
      </x:c>
      <x:c r="C369" s="31" t="n">
        <x:v>45407</x:v>
      </x:c>
      <x:c r="D369" s="102" t="n">
        <x:v>110</x:v>
      </x:c>
      <x:c r="E369" s="102"/>
      <x:c r="F369" s="102" t="n">
        <x:v>4.08402253320811</x:v>
      </x:c>
      <x:c r="G369" s="17" t="str">
        <x:v>Yes</x:v>
      </x:c>
      <x:c r="H369" s="17" t="str">
        <x:v>No</x:v>
      </x:c>
      <x:c r="I369" s="64"/>
      <x:c r="J369" s="64"/>
      <x:c r="K369" s="64"/>
      <x:c r="L369" s="75" t="n">
        <x:v>1</x:v>
      </x:c>
      <x:c r="M369" s="75" t="n">
        <x:v>0</x:v>
      </x:c>
      <x:c r="N369" s="23" t="str">
        <x:v>qwen1.5-110b-chat</x:v>
      </x:c>
    </x:row>
    <x:row r="370">
      <x:c r="A370" s="17" t="str">
        <x:v>Qwen2 Instruct 72B</x:v>
      </x:c>
      <x:c r="B370" s="17" t="str">
        <x:v>alibaba</x:v>
      </x:c>
      <x:c r="C370" s="31" t="n">
        <x:v>45450</x:v>
      </x:c>
      <x:c r="D370" s="102" t="n">
        <x:v>72</x:v>
      </x:c>
      <x:c r="E370" s="102"/>
      <x:c r="F370" s="102" t="n">
        <x:v>6.0144799801892</x:v>
      </x:c>
      <x:c r="G370" s="17" t="str">
        <x:v>Yes</x:v>
      </x:c>
      <x:c r="H370" s="17" t="str">
        <x:v>No</x:v>
      </x:c>
      <x:c r="I370" s="64"/>
      <x:c r="J370" s="64"/>
      <x:c r="K370" s="64"/>
      <x:c r="L370" s="75" t="n">
        <x:v>1</x:v>
      </x:c>
      <x:c r="M370" s="75" t="n">
        <x:v>0</x:v>
      </x:c>
      <x:c r="N370" s="23" t="str">
        <x:v>qwen2-72b-instruct</x:v>
      </x:c>
    </x:row>
    <x:row r="371">
      <x:c r="A371" s="17" t="str">
        <x:v>Qwen2.5 Instruct 32B</x:v>
      </x:c>
      <x:c r="B371" s="17" t="str">
        <x:v>alibaba</x:v>
      </x:c>
      <x:c r="C371" s="31" t="n">
        <x:v>45554</x:v>
      </x:c>
      <x:c r="D371" s="102" t="n">
        <x:v>32</x:v>
      </x:c>
      <x:c r="E371" s="102"/>
      <x:c r="F371" s="102" t="n">
        <x:v>7.45157282652354</x:v>
      </x:c>
      <x:c r="G371" s="17" t="str">
        <x:v>Yes</x:v>
      </x:c>
      <x:c r="H371" s="17" t="str">
        <x:v>No</x:v>
      </x:c>
      <x:c r="I371" s="64"/>
      <x:c r="J371" s="64"/>
      <x:c r="K371" s="64"/>
      <x:c r="L371" s="75" t="n">
        <x:v>1</x:v>
      </x:c>
      <x:c r="M371" s="75" t="n">
        <x:v>0</x:v>
      </x:c>
      <x:c r="N371" s="23" t="str">
        <x:v>qwen2.5-32b-instruct</x:v>
      </x:c>
    </x:row>
    <x:row r="372">
      <x:c r="A372" s="17" t="str">
        <x:v>Qwen2.5 Instruct 72B</x:v>
      </x:c>
      <x:c r="B372" s="17" t="str">
        <x:v>alibaba</x:v>
      </x:c>
      <x:c r="C372" s="31" t="n">
        <x:v>45554</x:v>
      </x:c>
      <x:c r="D372" s="102" t="n">
        <x:v>72</x:v>
      </x:c>
      <x:c r="E372" s="102"/>
      <x:c r="F372" s="102" t="n">
        <x:v>9.5709158806552</x:v>
      </x:c>
      <x:c r="G372" s="17" t="str">
        <x:v>Yes</x:v>
      </x:c>
      <x:c r="H372" s="17" t="str">
        <x:v>No</x:v>
      </x:c>
      <x:c r="I372" s="64"/>
      <x:c r="J372" s="64"/>
      <x:c r="K372" s="64"/>
      <x:c r="L372" s="75" t="n">
        <x:v>1</x:v>
      </x:c>
      <x:c r="M372" s="75" t="n">
        <x:v>0</x:v>
      </x:c>
      <x:c r="N372" s="23" t="str">
        <x:v>qwen2-5-72b-instruct</x:v>
      </x:c>
    </x:row>
    <x:row r="373">
      <x:c r="A373" s="17" t="str">
        <x:v>Qwen2.5 Coder Instruct 32B</x:v>
      </x:c>
      <x:c r="B373" s="17" t="str">
        <x:v>alibaba</x:v>
      </x:c>
      <x:c r="C373" s="31" t="n">
        <x:v>45607</x:v>
      </x:c>
      <x:c r="D373" s="102" t="n">
        <x:v>32</x:v>
      </x:c>
      <x:c r="E373" s="102"/>
      <x:c r="F373" s="102" t="n">
        <x:v>7.11287981828272</x:v>
      </x:c>
      <x:c r="G373" s="17" t="str">
        <x:v>Yes</x:v>
      </x:c>
      <x:c r="H373" s="17" t="str">
        <x:v>No</x:v>
      </x:c>
      <x:c r="I373" s="64"/>
      <x:c r="J373" s="64"/>
      <x:c r="K373" s="64"/>
      <x:c r="L373" s="75" t="n">
        <x:v>1</x:v>
      </x:c>
      <x:c r="M373" s="75" t="n">
        <x:v>0</x:v>
      </x:c>
      <x:c r="N373" s="23" t="str">
        <x:v>qwen2-5-coder-32b-instruct</x:v>
      </x:c>
    </x:row>
    <x:row r="374">
      <x:c r="A374" s="17" t="str">
        <x:v>Qwen2.5 Coder Instruct 7B </x:v>
      </x:c>
      <x:c r="B374" s="17" t="str">
        <x:v>alibaba</x:v>
      </x:c>
      <x:c r="C374" s="31" t="n">
        <x:v>45554</x:v>
      </x:c>
      <x:c r="D374" s="102" t="n">
        <x:v>7.62</x:v>
      </x:c>
      <x:c r="E374" s="102"/>
      <x:c r="F374" s="102" t="n">
        <x:v>4.48054507534195</x:v>
      </x:c>
      <x:c r="G374" s="17" t="str">
        <x:v>Yes</x:v>
      </x:c>
      <x:c r="H374" s="17" t="str">
        <x:v>No</x:v>
      </x:c>
      <x:c r="I374" s="64"/>
      <x:c r="J374" s="64"/>
      <x:c r="K374" s="64"/>
      <x:c r="L374" s="75" t="n">
        <x:v>1</x:v>
      </x:c>
      <x:c r="M374" s="75" t="n">
        <x:v>0</x:v>
      </x:c>
      <x:c r="N374" s="23" t="str">
        <x:v>qwen2-5-coder-7b-instruct</x:v>
      </x:c>
    </x:row>
    <x:row r="375">
      <x:c r="A375" s="17" t="str">
        <x:v>Qwen3 0.6B (Reasoning)</x:v>
      </x:c>
      <x:c r="B375" s="17" t="str">
        <x:v>alibaba</x:v>
      </x:c>
      <x:c r="C375" s="31" t="n">
        <x:v>45775</x:v>
      </x:c>
      <x:c r="D375" s="102" t="n">
        <x:v>0.752</x:v>
      </x:c>
      <x:c r="E375" s="102"/>
      <x:c r="F375" s="102" t="n">
        <x:v>1.27626272437658</x:v>
      </x:c>
      <x:c r="G375" s="17" t="str">
        <x:v>Yes</x:v>
      </x:c>
      <x:c r="H375" s="17" t="str">
        <x:v>Yes</x:v>
      </x:c>
      <x:c r="I375" s="64"/>
      <x:c r="J375" s="64"/>
      <x:c r="K375" s="64"/>
      <x:c r="L375" s="75" t="n">
        <x:v>2</x:v>
      </x:c>
      <x:c r="M375" s="75" t="n">
        <x:v>1</x:v>
      </x:c>
      <x:c r="N375" s="23" t="str">
        <x:v>qwen3-0.6b-instruct-reasoning | qwen3-0.6b-instruct</x:v>
      </x:c>
    </x:row>
    <x:row r="376">
      <x:c r="A376" s="17" t="str">
        <x:v>Qwen3 1.7B (Reasoning)</x:v>
      </x:c>
      <x:c r="B376" s="17" t="str">
        <x:v>alibaba</x:v>
      </x:c>
      <x:c r="C376" s="31" t="n">
        <x:v>45775</x:v>
      </x:c>
      <x:c r="D376" s="102" t="n">
        <x:v>2.03</x:v>
      </x:c>
      <x:c r="E376" s="102"/>
      <x:c r="F376" s="102" t="n">
        <x:v>2.63183438497504</x:v>
      </x:c>
      <x:c r="G376" s="17" t="str">
        <x:v>Yes</x:v>
      </x:c>
      <x:c r="H376" s="17" t="str">
        <x:v>Yes</x:v>
      </x:c>
      <x:c r="I376" s="64"/>
      <x:c r="J376" s="64"/>
      <x:c r="K376" s="64"/>
      <x:c r="L376" s="75" t="n">
        <x:v>2</x:v>
      </x:c>
      <x:c r="M376" s="75" t="n">
        <x:v>1</x:v>
      </x:c>
      <x:c r="N376" s="23" t="str">
        <x:v>qwen3-1.7b-instruct-reasoning | qwen3-1.7b-instruct</x:v>
      </x:c>
    </x:row>
    <x:row r="377">
      <x:c r="A377" s="17" t="str">
        <x:v>Qwen3 14B (Reasoning)</x:v>
      </x:c>
      <x:c r="B377" s="17" t="str">
        <x:v>alibaba</x:v>
      </x:c>
      <x:c r="C377" s="31" t="n">
        <x:v>45775</x:v>
      </x:c>
      <x:c r="D377" s="102" t="n">
        <x:v>14.8</x:v>
      </x:c>
      <x:c r="E377" s="102"/>
      <x:c r="F377" s="102" t="n">
        <x:v>10.3754010792707</x:v>
      </x:c>
      <x:c r="G377" s="17" t="str">
        <x:v>No</x:v>
      </x:c>
      <x:c r="H377" s="17" t="str">
        <x:v>Yes</x:v>
      </x:c>
      <x:c r="I377" s="64"/>
      <x:c r="J377" s="64"/>
      <x:c r="K377" s="64"/>
      <x:c r="L377" s="75" t="n">
        <x:v>2</x:v>
      </x:c>
      <x:c r="M377" s="75" t="n">
        <x:v>1</x:v>
      </x:c>
      <x:c r="N377" s="23" t="str">
        <x:v>qwen3-14b-instruct-reasoning | qwen3-14b-instruct</x:v>
      </x:c>
    </x:row>
    <x:row r="378">
      <x:c r="A378" s="17" t="str">
        <x:v>Qwen3 235B A22B 2507 Instruct</x:v>
      </x:c>
      <x:c r="B378" s="17" t="str">
        <x:v>alibaba</x:v>
      </x:c>
      <x:c r="C378" s="31" t="n">
        <x:v>45859</x:v>
      </x:c>
      <x:c r="D378" s="102" t="n">
        <x:v>235</x:v>
      </x:c>
      <x:c r="E378" s="102" t="n">
        <x:v>22</x:v>
      </x:c>
      <x:c r="F378" s="102" t="n">
        <x:v>18.1559405761184</x:v>
      </x:c>
      <x:c r="G378" s="17" t="str">
        <x:v>Yes</x:v>
      </x:c>
      <x:c r="H378" s="17" t="str">
        <x:v>No</x:v>
      </x:c>
      <x:c r="I378" s="64"/>
      <x:c r="J378" s="64"/>
      <x:c r="K378" s="64"/>
      <x:c r="L378" s="75" t="n">
        <x:v>1</x:v>
      </x:c>
      <x:c r="M378" s="75" t="n">
        <x:v>0</x:v>
      </x:c>
      <x:c r="N378" s="23" t="str">
        <x:v>qwen3-235b-a22b-instruct-2507</x:v>
      </x:c>
    </x:row>
    <x:row r="379">
      <x:c r="A379" s="17" t="str">
        <x:v>Qwen3 235B A22B 2507 (Reasoning)</x:v>
      </x:c>
      <x:c r="B379" s="17" t="str">
        <x:v>alibaba</x:v>
      </x:c>
      <x:c r="C379" s="31" t="n">
        <x:v>45863</x:v>
      </x:c>
      <x:c r="D379" s="102" t="n">
        <x:v>235</x:v>
      </x:c>
      <x:c r="E379" s="102" t="n">
        <x:v>22</x:v>
      </x:c>
      <x:c r="F379" s="102" t="n">
        <x:v>19.608297149775</x:v>
      </x:c>
      <x:c r="G379" s="17" t="str">
        <x:v>No</x:v>
      </x:c>
      <x:c r="H379" s="17" t="str">
        <x:v>Yes</x:v>
      </x:c>
      <x:c r="I379" s="64" t="n">
        <x:v>17599.490864825028</x:v>
      </x:c>
      <x:c r="J379" s="64" t="n">
        <x:v>1604.4660166008484</x:v>
      </x:c>
      <x:c r="K379" s="64" t="n">
        <x:v>15995.024848224179</x:v>
      </x:c>
      <x:c r="L379" s="75" t="n">
        <x:v>1</x:v>
      </x:c>
      <x:c r="M379" s="75" t="n">
        <x:v>0</x:v>
      </x:c>
      <x:c r="N379" s="23" t="str">
        <x:v>qwen3-235b-a22b-instruct-2507-reasoning</x:v>
      </x:c>
    </x:row>
    <x:row r="380">
      <x:c r="A380" s="17" t="str">
        <x:v>Qwen3 235B A22B (Reasoning)</x:v>
      </x:c>
      <x:c r="B380" s="17" t="str">
        <x:v>alibaba</x:v>
      </x:c>
      <x:c r="C380" s="31" t="n">
        <x:v>45775</x:v>
      </x:c>
      <x:c r="D380" s="102" t="n">
        <x:v>235</x:v>
      </x:c>
      <x:c r="E380" s="102" t="n">
        <x:v>22</x:v>
      </x:c>
      <x:c r="F380" s="102" t="n">
        <x:v>13.4314470294423</x:v>
      </x:c>
      <x:c r="G380" s="17" t="str">
        <x:v>Yes</x:v>
      </x:c>
      <x:c r="H380" s="17" t="str">
        <x:v>Yes</x:v>
      </x:c>
      <x:c r="I380" s="64"/>
      <x:c r="J380" s="64"/>
      <x:c r="K380" s="64"/>
      <x:c r="L380" s="75" t="n">
        <x:v>2</x:v>
      </x:c>
      <x:c r="M380" s="75" t="n">
        <x:v>1</x:v>
      </x:c>
      <x:c r="N380" s="23" t="str">
        <x:v>qwen3-235b-a22b-instruct-reasoning | qwen3-235b-a22b-instruct</x:v>
      </x:c>
    </x:row>
    <x:row r="381">
      <x:c r="A381" s="17" t="str">
        <x:v>Qwen3 30B A3B 2507 Instruct</x:v>
      </x:c>
      <x:c r="B381" s="17" t="str">
        <x:v>alibaba</x:v>
      </x:c>
      <x:c r="C381" s="31" t="n">
        <x:v>45867</x:v>
      </x:c>
      <x:c r="D381" s="102" t="n">
        <x:v>30.5</x:v>
      </x:c>
      <x:c r="E381" s="102" t="n">
        <x:v>3.3</x:v>
      </x:c>
      <x:c r="F381" s="102" t="n">
        <x:v>9.06268625325331</x:v>
      </x:c>
      <x:c r="G381" s="17" t="str">
        <x:v>Yes</x:v>
      </x:c>
      <x:c r="H381" s="17" t="str">
        <x:v>No</x:v>
      </x:c>
      <x:c r="I381" s="64"/>
      <x:c r="J381" s="64"/>
      <x:c r="K381" s="64"/>
      <x:c r="L381" s="75" t="n">
        <x:v>1</x:v>
      </x:c>
      <x:c r="M381" s="75" t="n">
        <x:v>0</x:v>
      </x:c>
      <x:c r="N381" s="23" t="str">
        <x:v>qwen3-30b-a3b-2507</x:v>
      </x:c>
    </x:row>
    <x:row r="382">
      <x:c r="A382" s="17" t="str">
        <x:v>Qwen3 30B A3B 2507 (Reasoning)</x:v>
      </x:c>
      <x:c r="B382" s="17" t="str">
        <x:v>alibaba</x:v>
      </x:c>
      <x:c r="C382" s="31" t="n">
        <x:v>45868</x:v>
      </x:c>
      <x:c r="D382" s="102" t="n">
        <x:v>30.5</x:v>
      </x:c>
      <x:c r="E382" s="102" t="n">
        <x:v>3.3</x:v>
      </x:c>
      <x:c r="F382" s="102" t="n">
        <x:v>14.4377762633027</x:v>
      </x:c>
      <x:c r="G382" s="17" t="str">
        <x:v>No</x:v>
      </x:c>
      <x:c r="H382" s="17" t="str">
        <x:v>Yes</x:v>
      </x:c>
      <x:c r="I382" s="64" t="n">
        <x:v>19474.49120286842</x:v>
      </x:c>
      <x:c r="J382" s="64" t="n">
        <x:v>1944.1340821876165</x:v>
      </x:c>
      <x:c r="K382" s="64" t="n">
        <x:v>17530.357120680805</x:v>
      </x:c>
      <x:c r="L382" s="75" t="n">
        <x:v>1</x:v>
      </x:c>
      <x:c r="M382" s="75" t="n">
        <x:v>0</x:v>
      </x:c>
      <x:c r="N382" s="23" t="str">
        <x:v>qwen3-30b-a3b-2507-reasoning</x:v>
      </x:c>
    </x:row>
    <x:row r="383">
      <x:c r="A383" s="17" t="str">
        <x:v>Qwen3 30B A3B (Reasoning)</x:v>
      </x:c>
      <x:c r="B383" s="17" t="str">
        <x:v>alibaba</x:v>
      </x:c>
      <x:c r="C383" s="31" t="n">
        <x:v>45775</x:v>
      </x:c>
      <x:c r="D383" s="102" t="n">
        <x:v>30.5</x:v>
      </x:c>
      <x:c r="E383" s="102" t="n">
        <x:v>3.3</x:v>
      </x:c>
      <x:c r="F383" s="102" t="n">
        <x:v>9.31370877037778</x:v>
      </x:c>
      <x:c r="G383" s="17" t="str">
        <x:v>Yes</x:v>
      </x:c>
      <x:c r="H383" s="17" t="str">
        <x:v>Yes</x:v>
      </x:c>
      <x:c r="I383" s="64"/>
      <x:c r="J383" s="64"/>
      <x:c r="K383" s="64"/>
      <x:c r="L383" s="75" t="n">
        <x:v>2</x:v>
      </x:c>
      <x:c r="M383" s="75" t="n">
        <x:v>1</x:v>
      </x:c>
      <x:c r="N383" s="23" t="str">
        <x:v>qwen3-30b-a3b-instruct-reasoning | qwen3-30b-a3b-instruct</x:v>
      </x:c>
    </x:row>
    <x:row r="384">
      <x:c r="A384" s="17" t="str">
        <x:v>Qwen3 32B (Reasoning)</x:v>
      </x:c>
      <x:c r="B384" s="17" t="str">
        <x:v>alibaba</x:v>
      </x:c>
      <x:c r="C384" s="31" t="n">
        <x:v>45775</x:v>
      </x:c>
      <x:c r="D384" s="102" t="n">
        <x:v>32.8</x:v>
      </x:c>
      <x:c r="E384" s="102"/>
      <x:c r="F384" s="102" t="n">
        <x:v>11.5463546671141</x:v>
      </x:c>
      <x:c r="G384" s="17" t="str">
        <x:v>No</x:v>
      </x:c>
      <x:c r="H384" s="17" t="str">
        <x:v>Yes</x:v>
      </x:c>
      <x:c r="I384" s="64"/>
      <x:c r="J384" s="64"/>
      <x:c r="K384" s="64"/>
      <x:c r="L384" s="75" t="n">
        <x:v>2</x:v>
      </x:c>
      <x:c r="M384" s="75" t="n">
        <x:v>1</x:v>
      </x:c>
      <x:c r="N384" s="23" t="str">
        <x:v>qwen3-32b-instruct-reasoning | qwen3-32b-instruct</x:v>
      </x:c>
    </x:row>
    <x:row r="385">
      <x:c r="A385" s="17" t="str">
        <x:v>Qwen3 4B 2507 Instruct</x:v>
      </x:c>
      <x:c r="B385" s="17" t="str">
        <x:v>alibaba</x:v>
      </x:c>
      <x:c r="C385" s="31" t="n">
        <x:v>45875</x:v>
      </x:c>
      <x:c r="D385" s="102" t="n">
        <x:v>4.02</x:v>
      </x:c>
      <x:c r="E385" s="102"/>
      <x:c r="F385" s="102" t="n">
        <x:v>7.12343132089494</x:v>
      </x:c>
      <x:c r="G385" s="17" t="str">
        <x:v>Yes</x:v>
      </x:c>
      <x:c r="H385" s="17" t="str">
        <x:v>No</x:v>
      </x:c>
      <x:c r="I385" s="64"/>
      <x:c r="J385" s="64"/>
      <x:c r="K385" s="64"/>
      <x:c r="L385" s="75" t="n">
        <x:v>1</x:v>
      </x:c>
      <x:c r="M385" s="75" t="n">
        <x:v>0</x:v>
      </x:c>
      <x:c r="N385" s="23" t="str">
        <x:v>qwen3-4b-2507-instruct</x:v>
      </x:c>
    </x:row>
    <x:row r="386">
      <x:c r="A386" s="17" t="str">
        <x:v>Qwen3 4B 2507 (Reasoning)</x:v>
      </x:c>
      <x:c r="B386" s="17" t="str">
        <x:v>alibaba</x:v>
      </x:c>
      <x:c r="C386" s="31" t="n">
        <x:v>45875</x:v>
      </x:c>
      <x:c r="D386" s="102" t="n">
        <x:v>4.02</x:v>
      </x:c>
      <x:c r="E386" s="102"/>
      <x:c r="F386" s="102" t="n">
        <x:v>11.9613767210176</x:v>
      </x:c>
      <x:c r="G386" s="17" t="str">
        <x:v>Yes</x:v>
      </x:c>
      <x:c r="H386" s="17" t="str">
        <x:v>Yes</x:v>
      </x:c>
      <x:c r="I386" s="64"/>
      <x:c r="J386" s="64"/>
      <x:c r="K386" s="64"/>
      <x:c r="L386" s="75" t="n">
        <x:v>1</x:v>
      </x:c>
      <x:c r="M386" s="75" t="n">
        <x:v>0</x:v>
      </x:c>
      <x:c r="N386" s="23" t="str">
        <x:v>qwen3-4b-2507-instruct-reasoning</x:v>
      </x:c>
    </x:row>
    <x:row r="387">
      <x:c r="A387" s="17" t="str">
        <x:v>Qwen3 4B (Reasoning)</x:v>
      </x:c>
      <x:c r="B387" s="17" t="str">
        <x:v>alibaba</x:v>
      </x:c>
      <x:c r="C387" s="31" t="n">
        <x:v>45775</x:v>
      </x:c>
      <x:c r="D387" s="102" t="n">
        <x:v>4.02</x:v>
      </x:c>
      <x:c r="E387" s="102"/>
      <x:c r="F387" s="102" t="n">
        <x:v>8.35012726236618</x:v>
      </x:c>
      <x:c r="G387" s="17" t="str">
        <x:v>Yes</x:v>
      </x:c>
      <x:c r="H387" s="17" t="str">
        <x:v>Yes</x:v>
      </x:c>
      <x:c r="I387" s="64"/>
      <x:c r="J387" s="64"/>
      <x:c r="K387" s="64"/>
      <x:c r="L387" s="75" t="n">
        <x:v>2</x:v>
      </x:c>
      <x:c r="M387" s="75" t="n">
        <x:v>1</x:v>
      </x:c>
      <x:c r="N387" s="23" t="str">
        <x:v>qwen3-4b-instruct-reasoning | qwen3-4b-instruct</x:v>
      </x:c>
    </x:row>
    <x:row r="388">
      <x:c r="A388" s="17" t="str">
        <x:v>Qwen3 8B (Reasoning)</x:v>
      </x:c>
      <x:c r="B388" s="17" t="str">
        <x:v>alibaba</x:v>
      </x:c>
      <x:c r="C388" s="31" t="n">
        <x:v>45775</x:v>
      </x:c>
      <x:c r="D388" s="102" t="n">
        <x:v>8.19</x:v>
      </x:c>
      <x:c r="E388" s="102"/>
      <x:c r="F388" s="102" t="n">
        <x:v>8.28648432223442</x:v>
      </x:c>
      <x:c r="G388" s="17" t="str">
        <x:v>No</x:v>
      </x:c>
      <x:c r="H388" s="17" t="str">
        <x:v>Yes</x:v>
      </x:c>
      <x:c r="I388" s="64"/>
      <x:c r="J388" s="64"/>
      <x:c r="K388" s="64"/>
      <x:c r="L388" s="75" t="n">
        <x:v>2</x:v>
      </x:c>
      <x:c r="M388" s="75" t="n">
        <x:v>1</x:v>
      </x:c>
      <x:c r="N388" s="23" t="str">
        <x:v>qwen3-8b-instruct-reasoning | qwen3-8b-instruct</x:v>
      </x:c>
    </x:row>
    <x:row r="389">
      <x:c r="A389" s="17" t="str">
        <x:v>Qwen3 Coder 30B A3B Instruct</x:v>
      </x:c>
      <x:c r="B389" s="17" t="str">
        <x:v>alibaba</x:v>
      </x:c>
      <x:c r="C389" s="31" t="n">
        <x:v>45869</x:v>
      </x:c>
      <x:c r="D389" s="102" t="n">
        <x:v>30.5</x:v>
      </x:c>
      <x:c r="E389" s="102" t="n">
        <x:v>3.3</x:v>
      </x:c>
      <x:c r="F389" s="102" t="n">
        <x:v>13.6060200979137</x:v>
      </x:c>
      <x:c r="G389" s="17" t="str">
        <x:v>Yes</x:v>
      </x:c>
      <x:c r="H389" s="17" t="str">
        <x:v>No</x:v>
      </x:c>
      <x:c r="I389" s="64"/>
      <x:c r="J389" s="64"/>
      <x:c r="K389" s="64"/>
      <x:c r="L389" s="75" t="n">
        <x:v>1</x:v>
      </x:c>
      <x:c r="M389" s="75" t="n">
        <x:v>0</x:v>
      </x:c>
      <x:c r="N389" s="23" t="str">
        <x:v>qwen3-coder-30b-a3b-instruct</x:v>
      </x:c>
    </x:row>
    <x:row r="390">
      <x:c r="A390" s="17" t="str">
        <x:v>Qwen3 Coder 480B A35B Instruct</x:v>
      </x:c>
      <x:c r="B390" s="17" t="str">
        <x:v>alibaba</x:v>
      </x:c>
      <x:c r="C390" s="31" t="n">
        <x:v>45860</x:v>
      </x:c>
      <x:c r="D390" s="102" t="n">
        <x:v>480</x:v>
      </x:c>
      <x:c r="E390" s="102" t="n">
        <x:v>35</x:v>
      </x:c>
      <x:c r="F390" s="102" t="n">
        <x:v>17.9828421643159</x:v>
      </x:c>
      <x:c r="G390" s="17" t="str">
        <x:v>Yes</x:v>
      </x:c>
      <x:c r="H390" s="17" t="str">
        <x:v>No</x:v>
      </x:c>
      <x:c r="I390" s="64"/>
      <x:c r="J390" s="64"/>
      <x:c r="K390" s="64"/>
      <x:c r="L390" s="75" t="n">
        <x:v>1</x:v>
      </x:c>
      <x:c r="M390" s="75" t="n">
        <x:v>0</x:v>
      </x:c>
      <x:c r="N390" s="23" t="str">
        <x:v>qwen3-coder-480b-a35b-instruct</x:v>
      </x:c>
    </x:row>
    <x:row r="391">
      <x:c r="A391" s="17" t="str">
        <x:v>Qwen3 Coder Next</x:v>
      </x:c>
      <x:c r="B391" s="17" t="str">
        <x:v>alibaba</x:v>
      </x:c>
      <x:c r="C391" s="31" t="n">
        <x:v>46056</x:v>
      </x:c>
      <x:c r="D391" s="102" t="n">
        <x:v>79.7</x:v>
      </x:c>
      <x:c r="E391" s="102" t="n">
        <x:v>3</x:v>
      </x:c>
      <x:c r="F391" s="102" t="n">
        <x:v>21.1086120792868</x:v>
      </x:c>
      <x:c r="G391" s="17" t="str">
        <x:v>No</x:v>
      </x:c>
      <x:c r="H391" s="17" t="str">
        <x:v>No</x:v>
      </x:c>
      <x:c r="I391" s="64" t="n">
        <x:v>15603.628572766855</x:v>
      </x:c>
      <x:c r="J391" s="64" t="n">
        <x:v>15603.628572766855</x:v>
      </x:c>
      <x:c r="K391" s="64" t="n">
        <x:v>0</x:v>
      </x:c>
      <x:c r="L391" s="75" t="n">
        <x:v>1</x:v>
      </x:c>
      <x:c r="M391" s="75" t="n">
        <x:v>0</x:v>
      </x:c>
      <x:c r="N391" s="23" t="str">
        <x:v>qwen3-coder-next</x:v>
      </x:c>
    </x:row>
    <x:row r="392">
      <x:c r="A392" s="17" t="str">
        <x:v>Qwen3 Next 80B A3B Instruct</x:v>
      </x:c>
      <x:c r="B392" s="17" t="str">
        <x:v>alibaba</x:v>
      </x:c>
      <x:c r="C392" s="31" t="n">
        <x:v>45911</x:v>
      </x:c>
      <x:c r="D392" s="102" t="n">
        <x:v>80</x:v>
      </x:c>
      <x:c r="E392" s="102" t="n">
        <x:v>3</x:v>
      </x:c>
      <x:c r="F392" s="102" t="n">
        <x:v>13.7235757002447</x:v>
      </x:c>
      <x:c r="G392" s="17" t="str">
        <x:v>Yes</x:v>
      </x:c>
      <x:c r="H392" s="17" t="str">
        <x:v>No</x:v>
      </x:c>
      <x:c r="I392" s="64"/>
      <x:c r="J392" s="64"/>
      <x:c r="K392" s="64"/>
      <x:c r="L392" s="75" t="n">
        <x:v>1</x:v>
      </x:c>
      <x:c r="M392" s="75" t="n">
        <x:v>0</x:v>
      </x:c>
      <x:c r="N392" s="23" t="str">
        <x:v>qwen3-next-80b-a3b-instruct</x:v>
      </x:c>
    </x:row>
    <x:row r="393">
      <x:c r="A393" s="17" t="str">
        <x:v>Qwen3 Next 80B A3B (Reasoning)</x:v>
      </x:c>
      <x:c r="B393" s="17" t="str">
        <x:v>alibaba</x:v>
      </x:c>
      <x:c r="C393" s="31" t="n">
        <x:v>45911</x:v>
      </x:c>
      <x:c r="D393" s="102" t="n">
        <x:v>80</x:v>
      </x:c>
      <x:c r="E393" s="102" t="n">
        <x:v>3</x:v>
      </x:c>
      <x:c r="F393" s="102" t="n">
        <x:v>16.7202061501106</x:v>
      </x:c>
      <x:c r="G393" s="17" t="str">
        <x:v>No</x:v>
      </x:c>
      <x:c r="H393" s="17" t="str">
        <x:v>Yes</x:v>
      </x:c>
      <x:c r="I393" s="64" t="n">
        <x:v>22346.887775593907</x:v>
      </x:c>
      <x:c r="J393" s="64" t="n">
        <x:v>1933.7314069833894</x:v>
      </x:c>
      <x:c r="K393" s="64" t="n">
        <x:v>20413.15636861052</x:v>
      </x:c>
      <x:c r="L393" s="75" t="n">
        <x:v>1</x:v>
      </x:c>
      <x:c r="M393" s="75" t="n">
        <x:v>0</x:v>
      </x:c>
      <x:c r="N393" s="23" t="str">
        <x:v>qwen3-next-80b-a3b-reasoning</x:v>
      </x:c>
    </x:row>
    <x:row r="394">
      <x:c r="A394" s="17" t="str">
        <x:v>Qwen3 Omni 30B A3B Instruct</x:v>
      </x:c>
      <x:c r="B394" s="17" t="str">
        <x:v>alibaba</x:v>
      </x:c>
      <x:c r="C394" s="31" t="n">
        <x:v>45922</x:v>
      </x:c>
      <x:c r="D394" s="102" t="n">
        <x:v>35.3</x:v>
      </x:c>
      <x:c r="E394" s="102" t="n">
        <x:v>3</x:v>
      </x:c>
      <x:c r="F394" s="102" t="n">
        <x:v>5.11420251423705</x:v>
      </x:c>
      <x:c r="G394" s="17" t="str">
        <x:v>Yes</x:v>
      </x:c>
      <x:c r="H394" s="17" t="str">
        <x:v>No</x:v>
      </x:c>
      <x:c r="I394" s="64"/>
      <x:c r="J394" s="64"/>
      <x:c r="K394" s="64"/>
      <x:c r="L394" s="75" t="n">
        <x:v>1</x:v>
      </x:c>
      <x:c r="M394" s="75" t="n">
        <x:v>0</x:v>
      </x:c>
      <x:c r="N394" s="23" t="str">
        <x:v>qwen3-omni-30b-a3b-instruct</x:v>
      </x:c>
    </x:row>
    <x:row r="395">
      <x:c r="A395" s="17" t="str">
        <x:v>Qwen3 Omni 30B A3B (Reasoning)</x:v>
      </x:c>
      <x:c r="B395" s="17" t="str">
        <x:v>alibaba</x:v>
      </x:c>
      <x:c r="C395" s="31" t="n">
        <x:v>45922</x:v>
      </x:c>
      <x:c r="D395" s="102" t="n">
        <x:v>35.3</x:v>
      </x:c>
      <x:c r="E395" s="102" t="n">
        <x:v>3</x:v>
      </x:c>
      <x:c r="F395" s="102" t="n">
        <x:v>9.63183764378847</x:v>
      </x:c>
      <x:c r="G395" s="17" t="str">
        <x:v>Yes</x:v>
      </x:c>
      <x:c r="H395" s="17" t="str">
        <x:v>Yes</x:v>
      </x:c>
      <x:c r="I395" s="64"/>
      <x:c r="J395" s="64"/>
      <x:c r="K395" s="64"/>
      <x:c r="L395" s="75" t="n">
        <x:v>1</x:v>
      </x:c>
      <x:c r="M395" s="75" t="n">
        <x:v>0</x:v>
      </x:c>
      <x:c r="N395" s="23" t="str">
        <x:v>qwen3-omni-30b-a3b-reasoning</x:v>
      </x:c>
    </x:row>
    <x:row r="396">
      <x:c r="A396" s="17" t="str">
        <x:v>Qwen3 VL 235B A22B (Reasoning)</x:v>
      </x:c>
      <x:c r="B396" s="17" t="str">
        <x:v>alibaba</x:v>
      </x:c>
      <x:c r="C396" s="31" t="n">
        <x:v>45923</x:v>
      </x:c>
      <x:c r="D396" s="102" t="n">
        <x:v>235</x:v>
      </x:c>
      <x:c r="E396" s="102" t="n">
        <x:v>22</x:v>
      </x:c>
      <x:c r="F396" s="102" t="n">
        <x:v>20.6044533859359</x:v>
      </x:c>
      <x:c r="G396" s="17" t="str">
        <x:v>Yes</x:v>
      </x:c>
      <x:c r="H396" s="17" t="str">
        <x:v>Yes</x:v>
      </x:c>
      <x:c r="I396" s="64"/>
      <x:c r="J396" s="64"/>
      <x:c r="K396" s="64"/>
      <x:c r="L396" s="75" t="n">
        <x:v>2</x:v>
      </x:c>
      <x:c r="M396" s="75" t="n">
        <x:v>1</x:v>
      </x:c>
      <x:c r="N396" s="23" t="str">
        <x:v>qwen3-vl-235b-a22b-reasoning | qwen3-vl-235b-a22b-instruct</x:v>
      </x:c>
    </x:row>
    <x:row r="397">
      <x:c r="A397" s="17" t="str">
        <x:v>Qwen3 VL 30B A3B Instruct</x:v>
      </x:c>
      <x:c r="B397" s="17" t="str">
        <x:v>alibaba</x:v>
      </x:c>
      <x:c r="C397" s="31" t="n">
        <x:v>45933</x:v>
      </x:c>
      <x:c r="D397" s="102" t="n">
        <x:v>30</x:v>
      </x:c>
      <x:c r="E397" s="102" t="n">
        <x:v>3</x:v>
      </x:c>
      <x:c r="F397" s="102" t="n">
        <x:v>10.017485295516</x:v>
      </x:c>
      <x:c r="G397" s="17" t="str">
        <x:v>Yes</x:v>
      </x:c>
      <x:c r="H397" s="17" t="str">
        <x:v>No</x:v>
      </x:c>
      <x:c r="I397" s="64"/>
      <x:c r="J397" s="64"/>
      <x:c r="K397" s="64"/>
      <x:c r="L397" s="75" t="n">
        <x:v>1</x:v>
      </x:c>
      <x:c r="M397" s="75" t="n">
        <x:v>0</x:v>
      </x:c>
      <x:c r="N397" s="23" t="str">
        <x:v>qwen3-vl-30b-a3b-instruct</x:v>
      </x:c>
    </x:row>
    <x:row r="398">
      <x:c r="A398" s="17" t="str">
        <x:v>Qwen3 VL 30B A3B (Reasoning)</x:v>
      </x:c>
      <x:c r="B398" s="17" t="str">
        <x:v>alibaba</x:v>
      </x:c>
      <x:c r="C398" s="31" t="n">
        <x:v>45933</x:v>
      </x:c>
      <x:c r="D398" s="102" t="n">
        <x:v>30</x:v>
      </x:c>
      <x:c r="E398" s="102" t="n">
        <x:v>3</x:v>
      </x:c>
      <x:c r="F398" s="102" t="n">
        <x:v>13.3359417846299</x:v>
      </x:c>
      <x:c r="G398" s="17" t="str">
        <x:v>Yes</x:v>
      </x:c>
      <x:c r="H398" s="17" t="str">
        <x:v>Yes</x:v>
      </x:c>
      <x:c r="I398" s="64"/>
      <x:c r="J398" s="64"/>
      <x:c r="K398" s="64"/>
      <x:c r="L398" s="75" t="n">
        <x:v>1</x:v>
      </x:c>
      <x:c r="M398" s="75" t="n">
        <x:v>0</x:v>
      </x:c>
      <x:c r="N398" s="23" t="str">
        <x:v>qwen3-vl-30b-a3b-reasoning</x:v>
      </x:c>
    </x:row>
    <x:row r="399">
      <x:c r="A399" s="17" t="str">
        <x:v>Qwen3 VL 32B Instruct</x:v>
      </x:c>
      <x:c r="B399" s="17" t="str">
        <x:v>alibaba</x:v>
      </x:c>
      <x:c r="C399" s="31" t="n">
        <x:v>45951</x:v>
      </x:c>
      <x:c r="D399" s="102" t="n">
        <x:v>33.4</x:v>
      </x:c>
      <x:c r="E399" s="102"/>
      <x:c r="F399" s="102" t="n">
        <x:v>11.0616934986541</x:v>
      </x:c>
      <x:c r="G399" s="17" t="str">
        <x:v>Yes</x:v>
      </x:c>
      <x:c r="H399" s="17" t="str">
        <x:v>No</x:v>
      </x:c>
      <x:c r="I399" s="64"/>
      <x:c r="J399" s="64"/>
      <x:c r="K399" s="64"/>
      <x:c r="L399" s="75" t="n">
        <x:v>1</x:v>
      </x:c>
      <x:c r="M399" s="75" t="n">
        <x:v>0</x:v>
      </x:c>
      <x:c r="N399" s="23" t="str">
        <x:v>qwen3-vl-32b-instruct</x:v>
      </x:c>
    </x:row>
    <x:row r="400">
      <x:c r="A400" s="17" t="str">
        <x:v>Qwen3 VL 32B (Reasoning)</x:v>
      </x:c>
      <x:c r="B400" s="17" t="str">
        <x:v>alibaba</x:v>
      </x:c>
      <x:c r="C400" s="31" t="n">
        <x:v>45951</x:v>
      </x:c>
      <x:c r="D400" s="102" t="n">
        <x:v>33.4</x:v>
      </x:c>
      <x:c r="E400" s="102"/>
      <x:c r="F400" s="102" t="n">
        <x:v>17.9317412937176</x:v>
      </x:c>
      <x:c r="G400" s="17" t="str">
        <x:v>Yes</x:v>
      </x:c>
      <x:c r="H400" s="17" t="str">
        <x:v>Yes</x:v>
      </x:c>
      <x:c r="I400" s="64"/>
      <x:c r="J400" s="64"/>
      <x:c r="K400" s="64"/>
      <x:c r="L400" s="75" t="n">
        <x:v>1</x:v>
      </x:c>
      <x:c r="M400" s="75" t="n">
        <x:v>0</x:v>
      </x:c>
      <x:c r="N400" s="23" t="str">
        <x:v>qwen3-vl-32b-reasoning</x:v>
      </x:c>
    </x:row>
    <x:row r="401">
      <x:c r="A401" s="17" t="str">
        <x:v>Qwen3 VL 4B Instruct</x:v>
      </x:c>
      <x:c r="B401" s="17" t="str">
        <x:v>alibaba</x:v>
      </x:c>
      <x:c r="C401" s="31" t="n">
        <x:v>45944</x:v>
      </x:c>
      <x:c r="D401" s="102" t="n">
        <x:v>4.44</x:v>
      </x:c>
      <x:c r="E401" s="102"/>
      <x:c r="F401" s="102" t="n">
        <x:v>4.08931533044794</x:v>
      </x:c>
      <x:c r="G401" s="17" t="str">
        <x:v>Yes</x:v>
      </x:c>
      <x:c r="H401" s="17" t="str">
        <x:v>No</x:v>
      </x:c>
      <x:c r="I401" s="64"/>
      <x:c r="J401" s="64"/>
      <x:c r="K401" s="64"/>
      <x:c r="L401" s="75" t="n">
        <x:v>1</x:v>
      </x:c>
      <x:c r="M401" s="75" t="n">
        <x:v>0</x:v>
      </x:c>
      <x:c r="N401" s="23" t="str">
        <x:v>qwen3-vl-4b-instruct</x:v>
      </x:c>
    </x:row>
    <x:row r="402">
      <x:c r="A402" s="17" t="str">
        <x:v>Qwen3 VL 4B (Reasoning)</x:v>
      </x:c>
      <x:c r="B402" s="17" t="str">
        <x:v>alibaba</x:v>
      </x:c>
      <x:c r="C402" s="31" t="n">
        <x:v>45944</x:v>
      </x:c>
      <x:c r="D402" s="102" t="n">
        <x:v>4.44</x:v>
      </x:c>
      <x:c r="E402" s="102"/>
      <x:c r="F402" s="102" t="n">
        <x:v>7.90202507801192</x:v>
      </x:c>
      <x:c r="G402" s="17" t="str">
        <x:v>Yes</x:v>
      </x:c>
      <x:c r="H402" s="17" t="str">
        <x:v>Yes</x:v>
      </x:c>
      <x:c r="I402" s="64"/>
      <x:c r="J402" s="64"/>
      <x:c r="K402" s="64"/>
      <x:c r="L402" s="75" t="n">
        <x:v>1</x:v>
      </x:c>
      <x:c r="M402" s="75" t="n">
        <x:v>0</x:v>
      </x:c>
      <x:c r="N402" s="23" t="str">
        <x:v>qwen3-vl-4b-reasoning</x:v>
      </x:c>
    </x:row>
    <x:row r="403">
      <x:c r="A403" s="17" t="str">
        <x:v>Qwen3 VL 8B Instruct</x:v>
      </x:c>
      <x:c r="B403" s="17" t="str">
        <x:v>alibaba</x:v>
      </x:c>
      <x:c r="C403" s="31" t="n">
        <x:v>45944</x:v>
      </x:c>
      <x:c r="D403" s="102" t="n">
        <x:v>8.77</x:v>
      </x:c>
      <x:c r="E403" s="102"/>
      <x:c r="F403" s="102" t="n">
        <x:v>8.42385413137124</x:v>
      </x:c>
      <x:c r="G403" s="17" t="str">
        <x:v>Yes</x:v>
      </x:c>
      <x:c r="H403" s="17" t="str">
        <x:v>No</x:v>
      </x:c>
      <x:c r="I403" s="64"/>
      <x:c r="J403" s="64"/>
      <x:c r="K403" s="64"/>
      <x:c r="L403" s="75" t="n">
        <x:v>1</x:v>
      </x:c>
      <x:c r="M403" s="75" t="n">
        <x:v>0</x:v>
      </x:c>
      <x:c r="N403" s="23" t="str">
        <x:v>qwen3-vl-8b-instruct</x:v>
      </x:c>
    </x:row>
    <x:row r="404">
      <x:c r="A404" s="17" t="str">
        <x:v>Qwen3 VL 8B (Reasoning)</x:v>
      </x:c>
      <x:c r="B404" s="17" t="str">
        <x:v>alibaba</x:v>
      </x:c>
      <x:c r="C404" s="31" t="n">
        <x:v>45944</x:v>
      </x:c>
      <x:c r="D404" s="102" t="n">
        <x:v>8.77</x:v>
      </x:c>
      <x:c r="E404" s="102"/>
      <x:c r="F404" s="102" t="n">
        <x:v>10.5801122882981</x:v>
      </x:c>
      <x:c r="G404" s="17" t="str">
        <x:v>Yes</x:v>
      </x:c>
      <x:c r="H404" s="17" t="str">
        <x:v>Yes</x:v>
      </x:c>
      <x:c r="I404" s="64"/>
      <x:c r="J404" s="64"/>
      <x:c r="K404" s="64"/>
      <x:c r="L404" s="75" t="n">
        <x:v>1</x:v>
      </x:c>
      <x:c r="M404" s="75" t="n">
        <x:v>0</x:v>
      </x:c>
      <x:c r="N404" s="23" t="str">
        <x:v>qwen3-vl-8b-reasoning</x:v>
      </x:c>
    </x:row>
    <x:row r="405">
      <x:c r="A405" s="17" t="str">
        <x:v>Qwen3.5 0.8B (Reasoning)</x:v>
      </x:c>
      <x:c r="B405" s="17" t="str">
        <x:v>alibaba</x:v>
      </x:c>
      <x:c r="C405" s="31" t="n">
        <x:v>46083</x:v>
      </x:c>
      <x:c r="D405" s="102" t="n">
        <x:v>0.873</x:v>
      </x:c>
      <x:c r="E405" s="102"/>
      <x:c r="F405" s="102" t="n">
        <x:v>5.46015730791743</x:v>
      </x:c>
      <x:c r="G405" s="17" t="str">
        <x:v>No</x:v>
      </x:c>
      <x:c r="H405" s="17" t="str">
        <x:v>Yes</x:v>
      </x:c>
      <x:c r="I405" s="64"/>
      <x:c r="J405" s="64"/>
      <x:c r="K405" s="64"/>
      <x:c r="L405" s="75" t="n">
        <x:v>2</x:v>
      </x:c>
      <x:c r="M405" s="75" t="n">
        <x:v>1</x:v>
      </x:c>
      <x:c r="N405" s="23" t="str">
        <x:v>qwen3-5-0-8b | qwen3-5-0-8b-non-reasoning</x:v>
      </x:c>
    </x:row>
    <x:row r="406">
      <x:c r="A406" s="17" t="str">
        <x:v>Qwen3.5 122B A10B (Reasoning)</x:v>
      </x:c>
      <x:c r="B406" s="17" t="str">
        <x:v>alibaba</x:v>
      </x:c>
      <x:c r="C406" s="31" t="n">
        <x:v>46077</x:v>
      </x:c>
      <x:c r="D406" s="102" t="n">
        <x:v>125</x:v>
      </x:c>
      <x:c r="E406" s="102" t="n">
        <x:v>10</x:v>
      </x:c>
      <x:c r="F406" s="102" t="n">
        <x:v>32.2791462784081</x:v>
      </x:c>
      <x:c r="G406" s="17" t="str">
        <x:v>No</x:v>
      </x:c>
      <x:c r="H406" s="17" t="str">
        <x:v>Yes</x:v>
      </x:c>
      <x:c r="I406" s="64" t="n">
        <x:v>16966.3356867959</x:v>
      </x:c>
      <x:c r="J406" s="64" t="n">
        <x:v>6491.806501974562</x:v>
      </x:c>
      <x:c r="K406" s="64" t="n">
        <x:v>10474.52918482134</x:v>
      </x:c>
      <x:c r="L406" s="75" t="n">
        <x:v>2</x:v>
      </x:c>
      <x:c r="M406" s="75" t="n">
        <x:v>1</x:v>
      </x:c>
      <x:c r="N406" s="23" t="str">
        <x:v>qwen3-5-122b-a10b | qwen3-5-122b-a10b-non-reasoning</x:v>
      </x:c>
    </x:row>
    <x:row r="407">
      <x:c r="A407" s="17" t="str">
        <x:v>Qwen3.5 27B (Reasoning)</x:v>
      </x:c>
      <x:c r="B407" s="17" t="str">
        <x:v>alibaba</x:v>
      </x:c>
      <x:c r="C407" s="31" t="n">
        <x:v>46077</x:v>
      </x:c>
      <x:c r="D407" s="102" t="n">
        <x:v>27.8</x:v>
      </x:c>
      <x:c r="E407" s="102"/>
      <x:c r="F407" s="102" t="n">
        <x:v>33.7762211760604</x:v>
      </x:c>
      <x:c r="G407" s="17" t="str">
        <x:v>Yes</x:v>
      </x:c>
      <x:c r="H407" s="17" t="str">
        <x:v>Yes</x:v>
      </x:c>
      <x:c r="I407" s="64"/>
      <x:c r="J407" s="64"/>
      <x:c r="K407" s="64"/>
      <x:c r="L407" s="75" t="n">
        <x:v>2</x:v>
      </x:c>
      <x:c r="M407" s="75" t="n">
        <x:v>1</x:v>
      </x:c>
      <x:c r="N407" s="23" t="str">
        <x:v>qwen3-5-27b | qwen3-5-27b-non-reasoning</x:v>
      </x:c>
    </x:row>
    <x:row r="408">
      <x:c r="A408" s="17" t="str">
        <x:v>Qwen3.5 2B (Reasoning)</x:v>
      </x:c>
      <x:c r="B408" s="17" t="str">
        <x:v>alibaba</x:v>
      </x:c>
      <x:c r="C408" s="31" t="n">
        <x:v>46083</x:v>
      </x:c>
      <x:c r="D408" s="102" t="n">
        <x:v>2.27</x:v>
      </x:c>
      <x:c r="E408" s="102"/>
      <x:c r="F408" s="102" t="n">
        <x:v>7.63705250485793</x:v>
      </x:c>
      <x:c r="G408" s="17" t="str">
        <x:v>No</x:v>
      </x:c>
      <x:c r="H408" s="17" t="str">
        <x:v>Yes</x:v>
      </x:c>
      <x:c r="I408" s="64" t="n">
        <x:v>48179.98990666104</x:v>
      </x:c>
      <x:c r="J408" s="64" t="n">
        <x:v>23318.002395281324</x:v>
      </x:c>
      <x:c r="K408" s="64" t="n">
        <x:v>24861.98751137971</x:v>
      </x:c>
      <x:c r="L408" s="75" t="n">
        <x:v>2</x:v>
      </x:c>
      <x:c r="M408" s="75" t="n">
        <x:v>1</x:v>
      </x:c>
      <x:c r="N408" s="23" t="str">
        <x:v>qwen3-5-2b | qwen3-5-2b-non-reasoning</x:v>
      </x:c>
    </x:row>
    <x:row r="409">
      <x:c r="A409" s="17" t="str">
        <x:v>Qwen3.5 35B A3B (Reasoning)</x:v>
      </x:c>
      <x:c r="B409" s="17" t="str">
        <x:v>alibaba</x:v>
      </x:c>
      <x:c r="C409" s="31" t="n">
        <x:v>46077</x:v>
      </x:c>
      <x:c r="D409" s="102" t="n">
        <x:v>36</x:v>
      </x:c>
      <x:c r="E409" s="102" t="n">
        <x:v>3</x:v>
      </x:c>
      <x:c r="F409" s="102" t="n">
        <x:v>29.2597061896232</x:v>
      </x:c>
      <x:c r="G409" s="17" t="str">
        <x:v>Yes</x:v>
      </x:c>
      <x:c r="H409" s="17" t="str">
        <x:v>Yes</x:v>
      </x:c>
      <x:c r="I409" s="64"/>
      <x:c r="J409" s="64"/>
      <x:c r="K409" s="64"/>
      <x:c r="L409" s="75" t="n">
        <x:v>2</x:v>
      </x:c>
      <x:c r="M409" s="75" t="n">
        <x:v>1</x:v>
      </x:c>
      <x:c r="N409" s="23" t="str">
        <x:v>qwen3-5-35b-a3b | qwen3-5-35b-a3b-non-reasoning</x:v>
      </x:c>
    </x:row>
    <x:row r="410">
      <x:c r="A410" s="17" t="str">
        <x:v>Qwen3.5 397B A17B (Reasoning)</x:v>
      </x:c>
      <x:c r="B410" s="17" t="str">
        <x:v>alibaba</x:v>
      </x:c>
      <x:c r="C410" s="31" t="n">
        <x:v>46069</x:v>
      </x:c>
      <x:c r="D410" s="102" t="n">
        <x:v>397</x:v>
      </x:c>
      <x:c r="E410" s="102" t="n">
        <x:v>17</x:v>
      </x:c>
      <x:c r="F410" s="102" t="n">
        <x:v>33.6817059499116</x:v>
      </x:c>
      <x:c r="G410" s="17" t="str">
        <x:v>No</x:v>
      </x:c>
      <x:c r="H410" s="17" t="str">
        <x:v>Yes</x:v>
      </x:c>
      <x:c r="I410" s="64" t="n">
        <x:v>17184.499605973375</x:v>
      </x:c>
      <x:c r="J410" s="64" t="n">
        <x:v>6116.593220050954</x:v>
      </x:c>
      <x:c r="K410" s="64" t="n">
        <x:v>11067.906385922422</x:v>
      </x:c>
      <x:c r="L410" s="75" t="n">
        <x:v>2</x:v>
      </x:c>
      <x:c r="M410" s="75" t="n">
        <x:v>1</x:v>
      </x:c>
      <x:c r="N410" s="23" t="str">
        <x:v>qwen3-5-397b-a17b | qwen3-5-397b-a17b-non-reasoning</x:v>
      </x:c>
    </x:row>
    <x:row r="411">
      <x:c r="A411" s="17" t="str">
        <x:v>Qwen3.5 4B (Reasoning)</x:v>
      </x:c>
      <x:c r="B411" s="17" t="str">
        <x:v>alibaba</x:v>
      </x:c>
      <x:c r="C411" s="31" t="n">
        <x:v>46083</x:v>
      </x:c>
      <x:c r="D411" s="102" t="n">
        <x:v>4.66</x:v>
      </x:c>
      <x:c r="E411" s="102"/>
      <x:c r="F411" s="102" t="n">
        <x:v>20.0869829315102</x:v>
      </x:c>
      <x:c r="G411" s="17" t="str">
        <x:v>Yes</x:v>
      </x:c>
      <x:c r="H411" s="17" t="str">
        <x:v>Yes</x:v>
      </x:c>
      <x:c r="I411" s="64"/>
      <x:c r="J411" s="64"/>
      <x:c r="K411" s="64"/>
      <x:c r="L411" s="75" t="n">
        <x:v>2</x:v>
      </x:c>
      <x:c r="M411" s="75" t="n">
        <x:v>1</x:v>
      </x:c>
      <x:c r="N411" s="23" t="str">
        <x:v>qwen3-5-4b | qwen3-5-4b-non-reasoning</x:v>
      </x:c>
    </x:row>
    <x:row r="412">
      <x:c r="A412" s="17" t="str">
        <x:v>Qwen3.5 9B (Reasoning)</x:v>
      </x:c>
      <x:c r="B412" s="17" t="str">
        <x:v>alibaba</x:v>
      </x:c>
      <x:c r="C412" s="31" t="n">
        <x:v>46083</x:v>
      </x:c>
      <x:c r="D412" s="102" t="n">
        <x:v>9.65</x:v>
      </x:c>
      <x:c r="E412" s="102"/>
      <x:c r="F412" s="102" t="n">
        <x:v>21.4379662021172</x:v>
      </x:c>
      <x:c r="G412" s="17" t="str">
        <x:v>No</x:v>
      </x:c>
      <x:c r="H412" s="17" t="str">
        <x:v>Yes</x:v>
      </x:c>
      <x:c r="I412" s="64" t="n">
        <x:v>32622.609783538945</x:v>
      </x:c>
      <x:c r="J412" s="64" t="n">
        <x:v>11899.555370008511</x:v>
      </x:c>
      <x:c r="K412" s="64" t="n">
        <x:v>20723.054413530434</x:v>
      </x:c>
      <x:c r="L412" s="75" t="n">
        <x:v>2</x:v>
      </x:c>
      <x:c r="M412" s="75" t="n">
        <x:v>1</x:v>
      </x:c>
      <x:c r="N412" s="23" t="str">
        <x:v>qwen3-5-9b | qwen3-5-9b-non-reasoning</x:v>
      </x:c>
    </x:row>
    <x:row r="413">
      <x:c r="A413" s="17" t="str">
        <x:v>Qwen3.6 27B (Reasoning)</x:v>
      </x:c>
      <x:c r="B413" s="17" t="str">
        <x:v>alibaba</x:v>
      </x:c>
      <x:c r="C413" s="31" t="n">
        <x:v>46134</x:v>
      </x:c>
      <x:c r="D413" s="102" t="n">
        <x:v>27.8</x:v>
      </x:c>
      <x:c r="E413" s="102"/>
      <x:c r="F413" s="102" t="n">
        <x:v>37.0516798775037</x:v>
      </x:c>
      <x:c r="G413" s="17" t="str">
        <x:v>No</x:v>
      </x:c>
      <x:c r="H413" s="17" t="str">
        <x:v>Yes</x:v>
      </x:c>
      <x:c r="I413" s="64" t="n">
        <x:v>28640.65456720617</x:v>
      </x:c>
      <x:c r="J413" s="64" t="n">
        <x:v>6985.648648730319</x:v>
      </x:c>
      <x:c r="K413" s="64" t="n">
        <x:v>21655.00591847585</x:v>
      </x:c>
      <x:c r="L413" s="75" t="n">
        <x:v>2</x:v>
      </x:c>
      <x:c r="M413" s="75" t="n">
        <x:v>1</x:v>
      </x:c>
      <x:c r="N413" s="23" t="str">
        <x:v>qwen3-6-27b | qwen3-6-27b-non-reasoning</x:v>
      </x:c>
    </x:row>
    <x:row r="414">
      <x:c r="A414" s="17" t="str">
        <x:v>Qwen3.6 35B A3B (Reasoning)</x:v>
      </x:c>
      <x:c r="B414" s="17" t="str">
        <x:v>alibaba</x:v>
      </x:c>
      <x:c r="C414" s="31" t="n">
        <x:v>46128</x:v>
      </x:c>
      <x:c r="D414" s="102" t="n">
        <x:v>36</x:v>
      </x:c>
      <x:c r="E414" s="102" t="n">
        <x:v>3</x:v>
      </x:c>
      <x:c r="F414" s="102" t="n">
        <x:v>31.649611240178</x:v>
      </x:c>
      <x:c r="G414" s="17" t="str">
        <x:v>No</x:v>
      </x:c>
      <x:c r="H414" s="17" t="str">
        <x:v>Yes</x:v>
      </x:c>
      <x:c r="I414" s="64" t="n">
        <x:v>29719.130810850947</x:v>
      </x:c>
      <x:c r="J414" s="64" t="n">
        <x:v>14331.567371810146</x:v>
      </x:c>
      <x:c r="K414" s="64" t="n">
        <x:v>15387.563439040803</x:v>
      </x:c>
      <x:c r="L414" s="75" t="n">
        <x:v>2</x:v>
      </x:c>
      <x:c r="M414" s="75" t="n">
        <x:v>1</x:v>
      </x:c>
      <x:c r="N414" s="23" t="str">
        <x:v>qwen3-6-35b-a3b | qwen3-6-35b-a3b-non-reasoning</x:v>
      </x:c>
    </x:row>
    <x:row r="415">
      <x:c r="A415" s="17" t="str">
        <x:v>QwQ 32B-Preview</x:v>
      </x:c>
      <x:c r="B415" s="17" t="str">
        <x:v>alibaba</x:v>
      </x:c>
      <x:c r="C415" s="31" t="n">
        <x:v>45623</x:v>
      </x:c>
      <x:c r="D415" s="102" t="n">
        <x:v>32.8</x:v>
      </x:c>
      <x:c r="E415" s="102"/>
      <x:c r="F415" s="102" t="n">
        <x:v>9.22049115673137</x:v>
      </x:c>
      <x:c r="G415" s="17" t="str">
        <x:v>Yes</x:v>
      </x:c>
      <x:c r="H415" s="17" t="str">
        <x:v>Yes</x:v>
      </x:c>
      <x:c r="I415" s="64"/>
      <x:c r="J415" s="64"/>
      <x:c r="K415" s="64"/>
      <x:c r="L415" s="75" t="n">
        <x:v>1</x:v>
      </x:c>
      <x:c r="M415" s="75" t="n">
        <x:v>0</x:v>
      </x:c>
      <x:c r="N415" s="23" t="str">
        <x:v>QwQ-32B-Preview</x:v>
      </x:c>
    </x:row>
    <x:row r="416">
      <x:c r="A416" s="17" t="str">
        <x:v>QwQ 32B</x:v>
      </x:c>
      <x:c r="B416" s="17" t="str">
        <x:v>alibaba</x:v>
      </x:c>
      <x:c r="C416" s="31" t="n">
        <x:v>45721</x:v>
      </x:c>
      <x:c r="D416" s="102" t="n">
        <x:v>32.8</x:v>
      </x:c>
      <x:c r="E416" s="102"/>
      <x:c r="F416" s="102" t="n">
        <x:v>13.3749767616412</x:v>
      </x:c>
      <x:c r="G416" s="17" t="str">
        <x:v>Yes</x:v>
      </x:c>
      <x:c r="H416" s="17" t="str">
        <x:v>Yes</x:v>
      </x:c>
      <x:c r="I416" s="64"/>
      <x:c r="J416" s="64"/>
      <x:c r="K416" s="64"/>
      <x:c r="L416" s="75" t="n">
        <x:v>1</x:v>
      </x:c>
      <x:c r="M416" s="75" t="n">
        <x:v>0</x:v>
      </x:c>
      <x:c r="N416" s="23" t="str">
        <x:v>qwq-32b</x:v>
      </x:c>
    </x:row>
    <x:row r="417">
      <x:c r="A417" s="17" t="str">
        <x:v>Reka Flash 3</x:v>
      </x:c>
      <x:c r="B417" s="17" t="str">
        <x:v>reka-ai</x:v>
      </x:c>
      <x:c r="C417" s="31" t="n">
        <x:v>45726</x:v>
      </x:c>
      <x:c r="D417" s="102" t="n">
        <x:v>21</x:v>
      </x:c>
      <x:c r="E417" s="102"/>
      <x:c r="F417" s="102" t="n">
        <x:v>4.06143055602284</x:v>
      </x:c>
      <x:c r="G417" s="17" t="str">
        <x:v>Yes</x:v>
      </x:c>
      <x:c r="H417" s="17" t="str">
        <x:v>Yes</x:v>
      </x:c>
      <x:c r="I417" s="64"/>
      <x:c r="J417" s="64"/>
      <x:c r="K417" s="64"/>
      <x:c r="L417" s="75" t="n">
        <x:v>1</x:v>
      </x:c>
      <x:c r="M417" s="75" t="n">
        <x:v>0</x:v>
      </x:c>
      <x:c r="N417" s="23" t="str">
        <x:v>reka-flash-3</x:v>
      </x:c>
    </x:row>
    <x:row r="418">
      <x:c r="A418" s="17" t="str">
        <x:v>Sarvam 105B (high)</x:v>
      </x:c>
      <x:c r="B418" s="17" t="str">
        <x:v>sarvam</x:v>
      </x:c>
      <x:c r="C418" s="31" t="n">
        <x:v>46087</x:v>
      </x:c>
      <x:c r="D418" s="102" t="n">
        <x:v>106</x:v>
      </x:c>
      <x:c r="E418" s="102" t="n">
        <x:v>10.3</x:v>
      </x:c>
      <x:c r="F418" s="102" t="n">
        <x:v>11.9444215330365</x:v>
      </x:c>
      <x:c r="G418" s="17" t="str">
        <x:v>Yes</x:v>
      </x:c>
      <x:c r="H418" s="17" t="str">
        <x:v>Yes</x:v>
      </x:c>
      <x:c r="I418" s="64"/>
      <x:c r="J418" s="64"/>
      <x:c r="K418" s="64"/>
      <x:c r="L418" s="75" t="n">
        <x:v>1</x:v>
      </x:c>
      <x:c r="M418" s="75" t="n">
        <x:v>0</x:v>
      </x:c>
      <x:c r="N418" s="23" t="str">
        <x:v>sarvam-105b</x:v>
      </x:c>
    </x:row>
    <x:row r="419">
      <x:c r="A419" s="17" t="str">
        <x:v>Sarvam 30B (high)</x:v>
      </x:c>
      <x:c r="B419" s="17" t="str">
        <x:v>sarvam</x:v>
      </x:c>
      <x:c r="C419" s="31" t="n">
        <x:v>46087</x:v>
      </x:c>
      <x:c r="D419" s="102" t="n">
        <x:v>32.2</x:v>
      </x:c>
      <x:c r="E419" s="102" t="n">
        <x:v>2.4</x:v>
      </x:c>
      <x:c r="F419" s="102" t="n">
        <x:v>6.63721233353872</x:v>
      </x:c>
      <x:c r="G419" s="17" t="str">
        <x:v>Yes</x:v>
      </x:c>
      <x:c r="H419" s="17" t="str">
        <x:v>Yes</x:v>
      </x:c>
      <x:c r="I419" s="64"/>
      <x:c r="J419" s="64"/>
      <x:c r="K419" s="64"/>
      <x:c r="L419" s="75" t="n">
        <x:v>1</x:v>
      </x:c>
      <x:c r="M419" s="75" t="n">
        <x:v>0</x:v>
      </x:c>
      <x:c r="N419" s="23" t="str">
        <x:v>sarvam-30b</x:v>
      </x:c>
    </x:row>
    <x:row r="420">
      <x:c r="A420" s="17" t="str">
        <x:v>Sarvam M (Reasoning)</x:v>
      </x:c>
      <x:c r="B420" s="17" t="str">
        <x:v>sarvam</x:v>
      </x:c>
      <x:c r="C420" s="31" t="n">
        <x:v>45800</x:v>
      </x:c>
      <x:c r="D420" s="102" t="n">
        <x:v>23.6</x:v>
      </x:c>
      <x:c r="E420" s="102"/>
      <x:c r="F420" s="102" t="n">
        <x:v>3.02865938484657</x:v>
      </x:c>
      <x:c r="G420" s="17" t="str">
        <x:v>Yes</x:v>
      </x:c>
      <x:c r="H420" s="17" t="str">
        <x:v>Yes</x:v>
      </x:c>
      <x:c r="I420" s="64"/>
      <x:c r="J420" s="64"/>
      <x:c r="K420" s="64"/>
      <x:c r="L420" s="75" t="n">
        <x:v>1</x:v>
      </x:c>
      <x:c r="M420" s="75" t="n">
        <x:v>0</x:v>
      </x:c>
      <x:c r="N420" s="23" t="str">
        <x:v>sarvam-m-reasoning</x:v>
      </x:c>
    </x:row>
    <x:row r="421">
      <x:c r="A421" s="17" t="str">
        <x:v>Apriel-v1.5-15B-Thinker</x:v>
      </x:c>
      <x:c r="B421" s="17" t="str">
        <x:v>servicenow</x:v>
      </x:c>
      <x:c r="C421" s="31" t="n">
        <x:v>45930</x:v>
      </x:c>
      <x:c r="D421" s="102" t="n">
        <x:v>15</x:v>
      </x:c>
      <x:c r="E421" s="102"/>
      <x:c r="F421" s="102" t="n">
        <x:v>21.2340217329647</x:v>
      </x:c>
      <x:c r="G421" s="17" t="str">
        <x:v>Yes</x:v>
      </x:c>
      <x:c r="H421" s="17" t="str">
        <x:v>Yes</x:v>
      </x:c>
      <x:c r="I421" s="64"/>
      <x:c r="J421" s="64"/>
      <x:c r="K421" s="64"/>
      <x:c r="L421" s="75" t="n">
        <x:v>1</x:v>
      </x:c>
      <x:c r="M421" s="75" t="n">
        <x:v>0</x:v>
      </x:c>
      <x:c r="N421" s="23" t="str">
        <x:v>apriel-v1-5-15b-thinker</x:v>
      </x:c>
    </x:row>
    <x:row r="422">
      <x:c r="A422" s="17" t="str">
        <x:v>Apriel-v1.6-15B-Thinker</x:v>
      </x:c>
      <x:c r="B422" s="17" t="str">
        <x:v>servicenow</x:v>
      </x:c>
      <x:c r="C422" s="31" t="n">
        <x:v>45986</x:v>
      </x:c>
      <x:c r="D422" s="102" t="n">
        <x:v>15</x:v>
      </x:c>
      <x:c r="E422" s="102"/>
      <x:c r="F422" s="102" t="n">
        <x:v>20.5449792399318</x:v>
      </x:c>
      <x:c r="G422" s="17" t="str">
        <x:v>Yes</x:v>
      </x:c>
      <x:c r="H422" s="17" t="str">
        <x:v>Yes</x:v>
      </x:c>
      <x:c r="I422" s="64"/>
      <x:c r="J422" s="64"/>
      <x:c r="K422" s="64"/>
      <x:c r="L422" s="75" t="n">
        <x:v>1</x:v>
      </x:c>
      <x:c r="M422" s="75" t="n">
        <x:v>0</x:v>
      </x:c>
      <x:c r="N422" s="23" t="str">
        <x:v>apriel-v1-6-15b-thinker</x:v>
      </x:c>
    </x:row>
    <x:row r="423">
      <x:c r="A423" s="17" t="str">
        <x:v>Arctic Instruct</x:v>
      </x:c>
      <x:c r="B423" s="17" t="str">
        <x:v>snowflake</x:v>
      </x:c>
      <x:c r="C423" s="31" t="n">
        <x:v>45406</x:v>
      </x:c>
      <x:c r="D423" s="102" t="n">
        <x:v>480</x:v>
      </x:c>
      <x:c r="E423" s="102" t="n">
        <x:v>17</x:v>
      </x:c>
      <x:c r="F423" s="102" t="n">
        <x:v>3.42214953734631</x:v>
      </x:c>
      <x:c r="G423" s="17" t="str">
        <x:v>Yes</x:v>
      </x:c>
      <x:c r="H423" s="17" t="str">
        <x:v>No</x:v>
      </x:c>
      <x:c r="I423" s="64"/>
      <x:c r="J423" s="64"/>
      <x:c r="K423" s="64"/>
      <x:c r="L423" s="75" t="n">
        <x:v>1</x:v>
      </x:c>
      <x:c r="M423" s="75" t="n">
        <x:v>0</x:v>
      </x:c>
      <x:c r="N423" s="23" t="str">
        <x:v>arctic-instruct</x:v>
      </x:c>
    </x:row>
    <x:row r="424">
      <x:c r="A424" s="17" t="str">
        <x:v>Step 3.5 Flash</x:v>
      </x:c>
      <x:c r="B424" s="17" t="str">
        <x:v>stepfun</x:v>
      </x:c>
      <x:c r="C424" s="31" t="n">
        <x:v>46055</x:v>
      </x:c>
      <x:c r="D424" s="102" t="n">
        <x:v>196</x:v>
      </x:c>
      <x:c r="E424" s="102" t="n">
        <x:v>11</x:v>
      </x:c>
      <x:c r="F424" s="102" t="n">
        <x:v>25.5</x:v>
      </x:c>
      <x:c r="G424" s="17" t="str">
        <x:v>Yes</x:v>
      </x:c>
      <x:c r="H424" s="17" t="str">
        <x:v>Yes</x:v>
      </x:c>
      <x:c r="I424" s="64"/>
      <x:c r="J424" s="64"/>
      <x:c r="K424" s="64"/>
      <x:c r="L424" s="75" t="n">
        <x:v>1</x:v>
      </x:c>
      <x:c r="M424" s="75" t="n">
        <x:v>0</x:v>
      </x:c>
      <x:c r="N424" s="23" t="str">
        <x:v>step-3-5-flash-0202</x:v>
      </x:c>
    </x:row>
    <x:row r="425">
      <x:c r="A425" s="17" t="str">
        <x:v>Step 3.7 Flash</x:v>
      </x:c>
      <x:c r="B425" s="17" t="str">
        <x:v>stepfun</x:v>
      </x:c>
      <x:c r="C425" s="31" t="n">
        <x:v>46171</x:v>
      </x:c>
      <x:c r="D425" s="102" t="n">
        <x:v>198</x:v>
      </x:c>
      <x:c r="E425" s="102" t="n">
        <x:v>11</x:v>
      </x:c>
      <x:c r="F425" s="102" t="n">
        <x:v>30.2677234652192</x:v>
      </x:c>
      <x:c r="G425" s="17" t="str">
        <x:v>No</x:v>
      </x:c>
      <x:c r="H425" s="17" t="str">
        <x:v>Yes</x:v>
      </x:c>
      <x:c r="I425" s="64" t="n">
        <x:v>49827.45514690039</x:v>
      </x:c>
      <x:c r="J425" s="64" t="n">
        <x:v>9024.194682488644</x:v>
      </x:c>
      <x:c r="K425" s="64" t="n">
        <x:v>40803.260464411745</x:v>
      </x:c>
      <x:c r="L425" s="75" t="n">
        <x:v>1</x:v>
      </x:c>
      <x:c r="M425" s="75" t="n">
        <x:v>0</x:v>
      </x:c>
      <x:c r="N425" s="23" t="str">
        <x:v>step-3-7-flash</x:v>
      </x:c>
    </x:row>
    <x:row r="426">
      <x:c r="A426" s="17" t="str">
        <x:v>Step3 VL 10B</x:v>
      </x:c>
      <x:c r="B426" s="17" t="str">
        <x:v>stepfun</x:v>
      </x:c>
      <x:c r="C426" s="31" t="n">
        <x:v>46042</x:v>
      </x:c>
      <x:c r="D426" s="102" t="n">
        <x:v>10.2</x:v>
      </x:c>
      <x:c r="E426" s="102"/>
      <x:c r="F426" s="102" t="n">
        <x:v>9.47427987918561</x:v>
      </x:c>
      <x:c r="G426" s="17" t="str">
        <x:v>Yes</x:v>
      </x:c>
      <x:c r="H426" s="17" t="str">
        <x:v>Yes</x:v>
      </x:c>
      <x:c r="I426" s="64"/>
      <x:c r="J426" s="64"/>
      <x:c r="K426" s="64"/>
      <x:c r="L426" s="75" t="n">
        <x:v>1</x:v>
      </x:c>
      <x:c r="M426" s="75" t="n">
        <x:v>0</x:v>
      </x:c>
      <x:c r="N426" s="23" t="str">
        <x:v>step-3-vl-10b</x:v>
      </x:c>
    </x:row>
    <x:row r="427">
      <x:c r="A427" s="17" t="str">
        <x:v>Apertus 70B Instruct</x:v>
      </x:c>
      <x:c r="B427" s="17" t="str">
        <x:v>swiss-ai-initiative</x:v>
      </x:c>
      <x:c r="C427" s="31" t="n">
        <x:v>45902</x:v>
      </x:c>
      <x:c r="D427" s="102" t="n">
        <x:v>70</x:v>
      </x:c>
      <x:c r="E427" s="102"/>
      <x:c r="F427" s="102" t="n">
        <x:v>2.39788394873817</x:v>
      </x:c>
      <x:c r="G427" s="17" t="str">
        <x:v>Yes</x:v>
      </x:c>
      <x:c r="H427" s="17" t="str">
        <x:v>No</x:v>
      </x:c>
      <x:c r="I427" s="64"/>
      <x:c r="J427" s="64"/>
      <x:c r="K427" s="64"/>
      <x:c r="L427" s="75" t="n">
        <x:v>1</x:v>
      </x:c>
      <x:c r="M427" s="75" t="n">
        <x:v>0</x:v>
      </x:c>
      <x:c r="N427" s="23" t="str">
        <x:v>apertus-70b-instruct</x:v>
      </x:c>
    </x:row>
    <x:row r="428">
      <x:c r="A428" s="17" t="str">
        <x:v>Apertus 8B Instruct</x:v>
      </x:c>
      <x:c r="B428" s="17" t="str">
        <x:v>swiss-ai-initiative</x:v>
      </x:c>
      <x:c r="C428" s="31" t="n">
        <x:v>45902</x:v>
      </x:c>
      <x:c r="D428" s="102" t="n">
        <x:v>8</x:v>
      </x:c>
      <x:c r="E428" s="102"/>
      <x:c r="F428" s="102" t="n">
        <x:v>1</x:v>
      </x:c>
      <x:c r="G428" s="17" t="str">
        <x:v>Yes</x:v>
      </x:c>
      <x:c r="H428" s="17" t="str">
        <x:v>No</x:v>
      </x:c>
      <x:c r="I428" s="64"/>
      <x:c r="J428" s="64"/>
      <x:c r="K428" s="64"/>
      <x:c r="L428" s="75" t="n">
        <x:v>1</x:v>
      </x:c>
      <x:c r="M428" s="75" t="n">
        <x:v>0</x:v>
      </x:c>
      <x:c r="N428" s="23" t="str">
        <x:v>apertus-8b-instruct</x:v>
      </x:c>
    </x:row>
    <x:row r="429">
      <x:c r="A429" s="17" t="str">
        <x:v>Hy3-preview (Reasoning)</x:v>
      </x:c>
      <x:c r="B429" s="17" t="str">
        <x:v>tencent</x:v>
      </x:c>
      <x:c r="C429" s="31" t="n">
        <x:v>46135</x:v>
      </x:c>
      <x:c r="D429" s="102" t="n">
        <x:v>295</x:v>
      </x:c>
      <x:c r="E429" s="102" t="n">
        <x:v>21</x:v>
      </x:c>
      <x:c r="F429" s="102" t="n">
        <x:v>33.578853562193</x:v>
      </x:c>
      <x:c r="G429" s="17" t="str">
        <x:v>Yes</x:v>
      </x:c>
      <x:c r="H429" s="17" t="str">
        <x:v>Yes</x:v>
      </x:c>
      <x:c r="I429" s="64"/>
      <x:c r="J429" s="64"/>
      <x:c r="K429" s="64"/>
      <x:c r="L429" s="75" t="n">
        <x:v>2</x:v>
      </x:c>
      <x:c r="M429" s="75" t="n">
        <x:v>1</x:v>
      </x:c>
      <x:c r="N429" s="23" t="str">
        <x:v>hy3-preview | hy3-non-reasoning</x:v>
      </x:c>
    </x:row>
    <x:row r="430">
      <x:c r="A430" s="17" t="str">
        <x:v>Hy3</x:v>
      </x:c>
      <x:c r="B430" s="17" t="str">
        <x:v>tencent</x:v>
      </x:c>
      <x:c r="C430" s="31" t="n">
        <x:v>46209</x:v>
      </x:c>
      <x:c r="D430" s="102" t="n">
        <x:v>299</x:v>
      </x:c>
      <x:c r="E430" s="102" t="n">
        <x:v>21</x:v>
      </x:c>
      <x:c r="F430" s="102" t="n">
        <x:v>41.2305746727135</x:v>
      </x:c>
      <x:c r="G430" s="17" t="str">
        <x:v>No</x:v>
      </x:c>
      <x:c r="H430" s="17" t="str">
        <x:v>Yes</x:v>
      </x:c>
      <x:c r="I430" s="64" t="n">
        <x:v>30068.07366631615</x:v>
      </x:c>
      <x:c r="J430" s="64" t="n">
        <x:v>7148.729027399295</x:v>
      </x:c>
      <x:c r="K430" s="64" t="n">
        <x:v>22919.344638916857</x:v>
      </x:c>
      <x:c r="L430" s="75" t="n">
        <x:v>1</x:v>
      </x:c>
      <x:c r="M430" s="75" t="n">
        <x:v>0</x:v>
      </x:c>
      <x:c r="N430" s="23" t="str">
        <x:v>hy3</x:v>
      </x:c>
    </x:row>
    <x:row r="431">
      <x:c r="A431" s="17" t="str">
        <x:v>Inkling Small</x:v>
      </x:c>
      <x:c r="B431" s="17" t="str">
        <x:v>thinking-machines</x:v>
      </x:c>
      <x:c r="C431" s="31" t="n">
        <x:v>46233</x:v>
      </x:c>
      <x:c r="D431" s="102" t="n">
        <x:v>266</x:v>
      </x:c>
      <x:c r="E431" s="102" t="n">
        <x:v>12</x:v>
      </x:c>
      <x:c r="F431" s="102" t="n">
        <x:v>40.1676200611155</x:v>
      </x:c>
      <x:c r="G431" s="17" t="str">
        <x:v>No</x:v>
      </x:c>
      <x:c r="H431" s="17" t="str">
        <x:v>Yes</x:v>
      </x:c>
      <x:c r="I431" s="64" t="n">
        <x:v>24356.124900026563</x:v>
      </x:c>
      <x:c r="J431" s="64" t="n">
        <x:v>4275.589119131345</x:v>
      </x:c>
      <x:c r="K431" s="64" t="n">
        <x:v>20080.535780895218</x:v>
      </x:c>
      <x:c r="L431" s="75" t="n">
        <x:v>1</x:v>
      </x:c>
      <x:c r="M431" s="75" t="n">
        <x:v>0</x:v>
      </x:c>
      <x:c r="N431" s="23" t="str">
        <x:v>inkling-small</x:v>
      </x:c>
    </x:row>
    <x:row r="432">
      <x:c r="A432" s="17" t="str">
        <x:v>Inkling (xhigh)</x:v>
      </x:c>
      <x:c r="B432" s="17" t="str">
        <x:v>thinking-machines</x:v>
      </x:c>
      <x:c r="C432" s="31" t="n">
        <x:v>46218</x:v>
      </x:c>
      <x:c r="D432" s="102" t="n">
        <x:v>975</x:v>
      </x:c>
      <x:c r="E432" s="102" t="n">
        <x:v>41</x:v>
      </x:c>
      <x:c r="F432" s="102" t="n">
        <x:v>40.736927521956</x:v>
      </x:c>
      <x:c r="G432" s="17" t="str">
        <x:v>No</x:v>
      </x:c>
      <x:c r="H432" s="17" t="str">
        <x:v>Yes</x:v>
      </x:c>
      <x:c r="I432" s="64" t="n">
        <x:v>25258.488091937354</x:v>
      </x:c>
      <x:c r="J432" s="64" t="n">
        <x:v>5574.833594099341</x:v>
      </x:c>
      <x:c r="K432" s="64" t="n">
        <x:v>19683.65449783801</x:v>
      </x:c>
      <x:c r="L432" s="75" t="n">
        <x:v>1</x:v>
      </x:c>
      <x:c r="M432" s="75" t="n">
        <x:v>0</x:v>
      </x:c>
      <x:c r="N432" s="23" t="str">
        <x:v>inkling</x:v>
      </x:c>
    </x:row>
    <x:row r="433">
      <x:c r="A433" s="17" t="str">
        <x:v>Falcon-H1R-7B</x:v>
      </x:c>
      <x:c r="B433" s="17" t="str">
        <x:v>tii-uae</x:v>
      </x:c>
      <x:c r="C433" s="31" t="n">
        <x:v>46026</x:v>
      </x:c>
      <x:c r="D433" s="102" t="n">
        <x:v>7</x:v>
      </x:c>
      <x:c r="E433" s="102"/>
      <x:c r="F433" s="102" t="n">
        <x:v>9.78848664324063</x:v>
      </x:c>
      <x:c r="G433" s="17" t="str">
        <x:v>Yes</x:v>
      </x:c>
      <x:c r="H433" s="17" t="str">
        <x:v>Yes</x:v>
      </x:c>
      <x:c r="I433" s="64"/>
      <x:c r="J433" s="64"/>
      <x:c r="K433" s="64"/>
      <x:c r="L433" s="75" t="n">
        <x:v>1</x:v>
      </x:c>
      <x:c r="M433" s="75" t="n">
        <x:v>0</x:v>
      </x:c>
      <x:c r="N433" s="23" t="str">
        <x:v>falcon-h1r-7b</x:v>
      </x:c>
    </x:row>
    <x:row r="434">
      <x:c r="A434" s="17" t="str">
        <x:v>Tri-21B-think Preview</x:v>
      </x:c>
      <x:c r="B434" s="17" t="str">
        <x:v>trillionlabs</x:v>
      </x:c>
      <x:c r="C434" s="31" t="n">
        <x:v>46063</x:v>
      </x:c>
      <x:c r="D434" s="102" t="n">
        <x:v>21</x:v>
      </x:c>
      <x:c r="E434" s="102"/>
      <x:c r="F434" s="102" t="n">
        <x:v>13.6193030590372</x:v>
      </x:c>
      <x:c r="G434" s="17" t="str">
        <x:v>Yes</x:v>
      </x:c>
      <x:c r="H434" s="17" t="str">
        <x:v>Yes</x:v>
      </x:c>
      <x:c r="I434" s="64"/>
      <x:c r="J434" s="64"/>
      <x:c r="K434" s="64"/>
      <x:c r="L434" s="75" t="n">
        <x:v>1</x:v>
      </x:c>
      <x:c r="M434" s="75" t="n">
        <x:v>0</x:v>
      </x:c>
      <x:c r="N434" s="23" t="str">
        <x:v>tri-21b-think-preview</x:v>
      </x:c>
    </x:row>
    <x:row r="435">
      <x:c r="A435" s="17" t="str">
        <x:v>Tri-21B-Think</x:v>
      </x:c>
      <x:c r="B435" s="17" t="str">
        <x:v>trillionlabs</x:v>
      </x:c>
      <x:c r="C435" s="31" t="n">
        <x:v>46063</x:v>
      </x:c>
      <x:c r="D435" s="102" t="n">
        <x:v>21</x:v>
      </x:c>
      <x:c r="E435" s="102"/>
      <x:c r="F435" s="102" t="n">
        <x:v>12.364259098709</x:v>
      </x:c>
      <x:c r="G435" s="17" t="str">
        <x:v>Yes</x:v>
      </x:c>
      <x:c r="H435" s="17" t="str">
        <x:v>Yes</x:v>
      </x:c>
      <x:c r="I435" s="64"/>
      <x:c r="J435" s="64"/>
      <x:c r="K435" s="64"/>
      <x:c r="L435" s="75" t="n">
        <x:v>1</x:v>
      </x:c>
      <x:c r="M435" s="75" t="n">
        <x:v>0</x:v>
      </x:c>
      <x:c r="N435" s="23" t="str">
        <x:v>tri-21b-think-v0-5</x:v>
      </x:c>
    </x:row>
    <x:row r="436">
      <x:c r="A436" s="17" t="str">
        <x:v>Solar Mini</x:v>
      </x:c>
      <x:c r="B436" s="17" t="str">
        <x:v>upstage</x:v>
      </x:c>
      <x:c r="C436" s="31" t="n">
        <x:v>45316</x:v>
      </x:c>
      <x:c r="D436" s="102" t="n">
        <x:v>10.7</x:v>
      </x:c>
      <x:c r="E436" s="102"/>
      <x:c r="F436" s="102" t="n">
        <x:v>6.23248047639115</x:v>
      </x:c>
      <x:c r="G436" s="17" t="str">
        <x:v>Yes</x:v>
      </x:c>
      <x:c r="H436" s="17" t="str">
        <x:v>No</x:v>
      </x:c>
      <x:c r="I436" s="64"/>
      <x:c r="J436" s="64"/>
      <x:c r="K436" s="64"/>
      <x:c r="L436" s="75" t="n">
        <x:v>1</x:v>
      </x:c>
      <x:c r="M436" s="75" t="n">
        <x:v>0</x:v>
      </x:c>
      <x:c r="N436" s="23" t="str">
        <x:v>solar-mini</x:v>
      </x:c>
    </x:row>
    <x:row r="437">
      <x:c r="A437" s="17" t="str">
        <x:v>Solar Open 100B (Reasoning)</x:v>
      </x:c>
      <x:c r="B437" s="17" t="str">
        <x:v>upstage</x:v>
      </x:c>
      <x:c r="C437" s="31" t="n">
        <x:v>46008</x:v>
      </x:c>
      <x:c r="D437" s="102" t="n">
        <x:v>102</x:v>
      </x:c>
      <x:c r="E437" s="102" t="n">
        <x:v>12</x:v>
      </x:c>
      <x:c r="F437" s="102" t="n">
        <x:v>15.1486437579736</x:v>
      </x:c>
      <x:c r="G437" s="17" t="str">
        <x:v>Yes</x:v>
      </x:c>
      <x:c r="H437" s="17" t="str">
        <x:v>Yes</x:v>
      </x:c>
      <x:c r="I437" s="64"/>
      <x:c r="J437" s="64"/>
      <x:c r="K437" s="64"/>
      <x:c r="L437" s="75" t="n">
        <x:v>1</x:v>
      </x:c>
      <x:c r="M437" s="75" t="n">
        <x:v>0</x:v>
      </x:c>
      <x:c r="N437" s="23" t="str">
        <x:v>solar-open-100b-reasoning</x:v>
      </x:c>
    </x:row>
    <x:row r="438">
      <x:c r="A438" s="17" t="str">
        <x:v>Grok-1</x:v>
      </x:c>
      <x:c r="B438" s="17" t="str">
        <x:v>xai</x:v>
      </x:c>
      <x:c r="C438" s="31" t="n">
        <x:v>45368</x:v>
      </x:c>
      <x:c r="D438" s="102" t="n">
        <x:v>314</x:v>
      </x:c>
      <x:c r="E438" s="102" t="n">
        <x:v>78</x:v>
      </x:c>
      <x:c r="F438" s="102" t="n">
        <x:v>6.03973277802473</x:v>
      </x:c>
      <x:c r="G438" s="17" t="str">
        <x:v>Yes</x:v>
      </x:c>
      <x:c r="H438" s="17" t="str">
        <x:v>No</x:v>
      </x:c>
      <x:c r="I438" s="64"/>
      <x:c r="J438" s="64"/>
      <x:c r="K438" s="64"/>
      <x:c r="L438" s="75" t="n">
        <x:v>1</x:v>
      </x:c>
      <x:c r="M438" s="75" t="n">
        <x:v>0</x:v>
      </x:c>
      <x:c r="N438" s="23" t="str">
        <x:v>grok-1</x:v>
      </x:c>
    </x:row>
    <x:row r="439">
      <x:c r="A439" s="17" t="str">
        <x:v>Grok 2 (Dec '24)</x:v>
      </x:c>
      <x:c r="B439" s="17" t="str">
        <x:v>xai</x:v>
      </x:c>
      <x:c r="C439" s="31" t="n">
        <x:v>45638</x:v>
      </x:c>
      <x:c r="D439" s="102" t="n">
        <x:v>270</x:v>
      </x:c>
      <x:c r="E439" s="102"/>
      <x:c r="F439" s="102" t="n">
        <x:v>8.04457344948274</x:v>
      </x:c>
      <x:c r="G439" s="17" t="str">
        <x:v>Yes</x:v>
      </x:c>
      <x:c r="H439" s="17" t="str">
        <x:v>No</x:v>
      </x:c>
      <x:c r="I439" s="64"/>
      <x:c r="J439" s="64"/>
      <x:c r="K439" s="64"/>
      <x:c r="L439" s="75" t="n">
        <x:v>1</x:v>
      </x:c>
      <x:c r="M439" s="75" t="n">
        <x:v>0</x:v>
      </x:c>
      <x:c r="N439" s="23" t="str">
        <x:v>grok-2-1212</x:v>
      </x:c>
    </x:row>
    <x:row r="440">
      <x:c r="A440" s="17" t="str">
        <x:v>MiMo-V2-Flash (Feb 2026)</x:v>
      </x:c>
      <x:c r="B440" s="17" t="str">
        <x:v>xiaomi</x:v>
      </x:c>
      <x:c r="C440" s="31" t="n">
        <x:v>46007</x:v>
      </x:c>
      <x:c r="D440" s="102" t="n">
        <x:v>309</x:v>
      </x:c>
      <x:c r="E440" s="102" t="n">
        <x:v>15</x:v>
      </x:c>
      <x:c r="F440" s="102" t="n">
        <x:v>33.2191627306191</x:v>
      </x:c>
      <x:c r="G440" s="17" t="str">
        <x:v>Yes</x:v>
      </x:c>
      <x:c r="H440" s="17" t="str">
        <x:v>Yes</x:v>
      </x:c>
      <x:c r="I440" s="64"/>
      <x:c r="J440" s="64"/>
      <x:c r="K440" s="64"/>
      <x:c r="L440" s="75" t="n">
        <x:v>3</x:v>
      </x:c>
      <x:c r="M440" s="75" t="n">
        <x:v>2</x:v>
      </x:c>
      <x:c r="N440" s="23" t="str">
        <x:v>mimo-v2-0206 | mimo-v2-flash-reasoning | mimo-v2-flash</x:v>
      </x:c>
    </x:row>
    <x:row r="441">
      <x:c r="A441" s="17" t="str">
        <x:v>MiMo-V2.5-Pro (Non-reasoning)</x:v>
      </x:c>
      <x:c r="B441" s="17" t="str">
        <x:v>xiaomi</x:v>
      </x:c>
      <x:c r="C441" s="31" t="n">
        <x:v>46134</x:v>
      </x:c>
      <x:c r="D441" s="102" t="n">
        <x:v>1023</x:v>
      </x:c>
      <x:c r="E441" s="102" t="n">
        <x:v>41.7</x:v>
      </x:c>
      <x:c r="F441" s="102" t="n">
        <x:v>27.8570839655091</x:v>
      </x:c>
      <x:c r="G441" s="17" t="str">
        <x:v>Yes</x:v>
      </x:c>
      <x:c r="H441" s="17" t="str">
        <x:v>No</x:v>
      </x:c>
      <x:c r="I441" s="64"/>
      <x:c r="J441" s="64"/>
      <x:c r="K441" s="64"/>
      <x:c r="L441" s="75" t="n">
        <x:v>1</x:v>
      </x:c>
      <x:c r="M441" s="75" t="n">
        <x:v>0</x:v>
      </x:c>
      <x:c r="N441" s="23" t="str">
        <x:v>mimo-v2-5-pro-non-reasoning</x:v>
      </x:c>
    </x:row>
    <x:row r="442">
      <x:c r="A442" s="17" t="str">
        <x:v>MiMo-V2.5-Pro</x:v>
      </x:c>
      <x:c r="B442" s="17" t="str">
        <x:v>xiaomi</x:v>
      </x:c>
      <x:c r="C442" s="31" t="n">
        <x:v>46134</x:v>
      </x:c>
      <x:c r="D442" s="102" t="n">
        <x:v>1023</x:v>
      </x:c>
      <x:c r="E442" s="102" t="n">
        <x:v>42</x:v>
      </x:c>
      <x:c r="F442" s="102" t="n">
        <x:v>42.2394366693508</x:v>
      </x:c>
      <x:c r="G442" s="17" t="str">
        <x:v>No</x:v>
      </x:c>
      <x:c r="H442" s="17" t="str">
        <x:v>Yes</x:v>
      </x:c>
      <x:c r="I442" s="64" t="n">
        <x:v>20476.386745754964</x:v>
      </x:c>
      <x:c r="J442" s="64" t="n">
        <x:v>5359.563265222943</x:v>
      </x:c>
      <x:c r="K442" s="64" t="n">
        <x:v>15116.823480532023</x:v>
      </x:c>
      <x:c r="L442" s="75" t="n">
        <x:v>1</x:v>
      </x:c>
      <x:c r="M442" s="75" t="n">
        <x:v>0</x:v>
      </x:c>
      <x:c r="N442" s="23" t="str">
        <x:v>mimo-v2-5-pro</x:v>
      </x:c>
    </x:row>
    <x:row r="443">
      <x:c r="A443" s="17" t="str">
        <x:v>MiMo-V2.5</x:v>
      </x:c>
      <x:c r="B443" s="17" t="str">
        <x:v>xiaomi</x:v>
      </x:c>
      <x:c r="C443" s="31" t="n">
        <x:v>46134</x:v>
      </x:c>
      <x:c r="D443" s="102" t="n">
        <x:v>310</x:v>
      </x:c>
      <x:c r="E443" s="102" t="n">
        <x:v>15</x:v>
      </x:c>
      <x:c r="F443" s="102" t="n">
        <x:v>37.2025847113282</x:v>
      </x:c>
      <x:c r="G443" s="17" t="str">
        <x:v>No</x:v>
      </x:c>
      <x:c r="H443" s="17" t="str">
        <x:v>Yes</x:v>
      </x:c>
      <x:c r="I443" s="64" t="n">
        <x:v>17219.665987092423</x:v>
      </x:c>
      <x:c r="J443" s="64" t="n">
        <x:v>4651.974634921158</x:v>
      </x:c>
      <x:c r="K443" s="64" t="n">
        <x:v>12567.691352171265</x:v>
      </x:c>
      <x:c r="L443" s="75" t="n">
        <x:v>1</x:v>
      </x:c>
      <x:c r="M443" s="75" t="n">
        <x:v>0</x:v>
      </x:c>
      <x:c r="N443" s="23" t="str">
        <x:v>mimo-v2-5-0424</x:v>
      </x:c>
    </x:row>
    <x:row r="444">
      <x:c r="A444" s="17" t="str">
        <x:v>GLM-4.5-Air</x:v>
      </x:c>
      <x:c r="B444" s="17" t="str">
        <x:v>zai</x:v>
      </x:c>
      <x:c r="C444" s="31" t="n">
        <x:v>45866</x:v>
      </x:c>
      <x:c r="D444" s="102" t="n">
        <x:v>106</x:v>
      </x:c>
      <x:c r="E444" s="102" t="n">
        <x:v>12</x:v>
      </x:c>
      <x:c r="F444" s="102" t="n">
        <x:v>16.5175026250852</x:v>
      </x:c>
      <x:c r="G444" s="17" t="str">
        <x:v>Yes</x:v>
      </x:c>
      <x:c r="H444" s="17" t="str">
        <x:v>Yes</x:v>
      </x:c>
      <x:c r="I444" s="64"/>
      <x:c r="J444" s="64"/>
      <x:c r="K444" s="64"/>
      <x:c r="L444" s="75" t="n">
        <x:v>1</x:v>
      </x:c>
      <x:c r="M444" s="75" t="n">
        <x:v>0</x:v>
      </x:c>
      <x:c r="N444" s="23" t="str">
        <x:v>glm-4-5-air</x:v>
      </x:c>
    </x:row>
    <x:row r="445">
      <x:c r="A445" s="17" t="str">
        <x:v>GLM-4.5V (Reasoning)</x:v>
      </x:c>
      <x:c r="B445" s="17" t="str">
        <x:v>zai</x:v>
      </x:c>
      <x:c r="C445" s="31" t="n">
        <x:v>45880</x:v>
      </x:c>
      <x:c r="D445" s="102" t="n">
        <x:v>108</x:v>
      </x:c>
      <x:c r="E445" s="102" t="n">
        <x:v>12</x:v>
      </x:c>
      <x:c r="F445" s="102" t="n">
        <x:v>9.1467288377122</x:v>
      </x:c>
      <x:c r="G445" s="17" t="str">
        <x:v>Yes</x:v>
      </x:c>
      <x:c r="H445" s="17" t="str">
        <x:v>Yes</x:v>
      </x:c>
      <x:c r="I445" s="64"/>
      <x:c r="J445" s="64"/>
      <x:c r="K445" s="64"/>
      <x:c r="L445" s="75" t="n">
        <x:v>2</x:v>
      </x:c>
      <x:c r="M445" s="75" t="n">
        <x:v>1</x:v>
      </x:c>
      <x:c r="N445" s="23" t="str">
        <x:v>glm-4-5v-reasoning | glm-4-5v</x:v>
      </x:c>
    </x:row>
    <x:row r="446">
      <x:c r="A446" s="17" t="str">
        <x:v>GLM-4.5 (Reasoning)</x:v>
      </x:c>
      <x:c r="B446" s="17" t="str">
        <x:v>zai</x:v>
      </x:c>
      <x:c r="C446" s="31" t="n">
        <x:v>45866</x:v>
      </x:c>
      <x:c r="D446" s="102" t="n">
        <x:v>355</x:v>
      </x:c>
      <x:c r="E446" s="102" t="n">
        <x:v>32</x:v>
      </x:c>
      <x:c r="F446" s="102" t="n">
        <x:v>19.4874215767973</x:v>
      </x:c>
      <x:c r="G446" s="17" t="str">
        <x:v>Yes</x:v>
      </x:c>
      <x:c r="H446" s="17" t="str">
        <x:v>Yes</x:v>
      </x:c>
      <x:c r="I446" s="64"/>
      <x:c r="J446" s="64"/>
      <x:c r="K446" s="64"/>
      <x:c r="L446" s="75" t="n">
        <x:v>1</x:v>
      </x:c>
      <x:c r="M446" s="75" t="n">
        <x:v>0</x:v>
      </x:c>
      <x:c r="N446" s="23" t="str">
        <x:v>glm-4.5</x:v>
      </x:c>
    </x:row>
    <x:row r="447">
      <x:c r="A447" s="17" t="str">
        <x:v>GLM-4.6V (Reasoning)</x:v>
      </x:c>
      <x:c r="B447" s="17" t="str">
        <x:v>zai</x:v>
      </x:c>
      <x:c r="C447" s="31" t="n">
        <x:v>45999</x:v>
      </x:c>
      <x:c r="D447" s="102" t="n">
        <x:v>108</x:v>
      </x:c>
      <x:c r="E447" s="102" t="n">
        <x:v>12</x:v>
      </x:c>
      <x:c r="F447" s="102" t="n">
        <x:v>16.7520987906239</x:v>
      </x:c>
      <x:c r="G447" s="17" t="str">
        <x:v>Yes</x:v>
      </x:c>
      <x:c r="H447" s="17" t="str">
        <x:v>Yes</x:v>
      </x:c>
      <x:c r="I447" s="64"/>
      <x:c r="J447" s="64"/>
      <x:c r="K447" s="64"/>
      <x:c r="L447" s="75" t="n">
        <x:v>2</x:v>
      </x:c>
      <x:c r="M447" s="75" t="n">
        <x:v>1</x:v>
      </x:c>
      <x:c r="N447" s="23" t="str">
        <x:v>glm-4-6v-reasoning | glm-4-6v</x:v>
      </x:c>
    </x:row>
    <x:row r="448">
      <x:c r="A448" s="17" t="str">
        <x:v>GLM-4.7-Flash (Reasoning)</x:v>
      </x:c>
      <x:c r="B448" s="17" t="str">
        <x:v>zai</x:v>
      </x:c>
      <x:c r="C448" s="31" t="n">
        <x:v>46041</x:v>
      </x:c>
      <x:c r="D448" s="102" t="n">
        <x:v>31.2</x:v>
      </x:c>
      <x:c r="E448" s="102" t="n">
        <x:v>3</x:v>
      </x:c>
      <x:c r="F448" s="102" t="n">
        <x:v>22.889582024901</x:v>
      </x:c>
      <x:c r="G448" s="17" t="str">
        <x:v>Yes</x:v>
      </x:c>
      <x:c r="H448" s="17" t="str">
        <x:v>Yes</x:v>
      </x:c>
      <x:c r="I448" s="64"/>
      <x:c r="J448" s="64"/>
      <x:c r="K448" s="64"/>
      <x:c r="L448" s="75" t="n">
        <x:v>2</x:v>
      </x:c>
      <x:c r="M448" s="75" t="n">
        <x:v>1</x:v>
      </x:c>
      <x:c r="N448" s="23" t="str">
        <x:v>glm-4-7-flash | glm-4-7-flash-non-reasoning</x:v>
      </x:c>
    </x:row>
    <x:row r="449">
      <x:c r="A449" s="17" t="str">
        <x:v>GLM-4.7 (Reasoning)</x:v>
      </x:c>
      <x:c r="B449" s="17" t="str">
        <x:v>zai</x:v>
      </x:c>
      <x:c r="C449" s="31" t="n">
        <x:v>46013</x:v>
      </x:c>
      <x:c r="D449" s="102" t="n">
        <x:v>357</x:v>
      </x:c>
      <x:c r="E449" s="102" t="n">
        <x:v>32</x:v>
      </x:c>
      <x:c r="F449" s="102" t="n">
        <x:v>33.70492387461</x:v>
      </x:c>
      <x:c r="G449" s="17" t="str">
        <x:v>No</x:v>
      </x:c>
      <x:c r="H449" s="17" t="str">
        <x:v>Yes</x:v>
      </x:c>
      <x:c r="I449" s="64" t="n">
        <x:v>23388.131933609413</x:v>
      </x:c>
      <x:c r="J449" s="64" t="n">
        <x:v>7151.4235365731465</x:v>
      </x:c>
      <x:c r="K449" s="64" t="n">
        <x:v>16236.708397036267</x:v>
      </x:c>
      <x:c r="L449" s="75" t="n">
        <x:v>2</x:v>
      </x:c>
      <x:c r="M449" s="75" t="n">
        <x:v>1</x:v>
      </x:c>
      <x:c r="N449" s="23" t="str">
        <x:v>glm-4-7 | glm-4-7-non-reasoning</x:v>
      </x:c>
    </x:row>
    <x:row r="450">
      <x:c r="A450" s="17" t="str">
        <x:v>GLM-5.1 (Reasoning)</x:v>
      </x:c>
      <x:c r="B450" s="17" t="str">
        <x:v>zai</x:v>
      </x:c>
      <x:c r="C450" s="31" t="n">
        <x:v>46119</x:v>
      </x:c>
      <x:c r="D450" s="102" t="n">
        <x:v>744</x:v>
      </x:c>
      <x:c r="E450" s="102" t="n">
        <x:v>40</x:v>
      </x:c>
      <x:c r="F450" s="102" t="n">
        <x:v>40.1570857627689</x:v>
      </x:c>
      <x:c r="G450" s="17" t="str">
        <x:v>No</x:v>
      </x:c>
      <x:c r="H450" s="17" t="str">
        <x:v>Yes</x:v>
      </x:c>
      <x:c r="I450" s="64" t="n">
        <x:v>26390.022977829776</x:v>
      </x:c>
      <x:c r="J450" s="64" t="n">
        <x:v>9684.771983210529</x:v>
      </x:c>
      <x:c r="K450" s="64" t="n">
        <x:v>16705.250994619248</x:v>
      </x:c>
      <x:c r="L450" s="75" t="n">
        <x:v>2</x:v>
      </x:c>
      <x:c r="M450" s="75" t="n">
        <x:v>1</x:v>
      </x:c>
      <x:c r="N450" s="23" t="str">
        <x:v>glm-5-1 | glm-5-1-non-reasoning</x:v>
      </x:c>
    </x:row>
    <x:row r="451">
      <x:c r="A451" s="17" t="str">
        <x:v>GLM-5.2 (max)</x:v>
      </x:c>
      <x:c r="B451" s="17" t="str">
        <x:v>zai</x:v>
      </x:c>
      <x:c r="C451" s="31" t="n">
        <x:v>46189</x:v>
      </x:c>
      <x:c r="D451" s="102" t="n">
        <x:v>753</x:v>
      </x:c>
      <x:c r="E451" s="102" t="n">
        <x:v>40</x:v>
      </x:c>
      <x:c r="F451" s="102" t="n">
        <x:v>51.0858347714416</x:v>
      </x:c>
      <x:c r="G451" s="17" t="str">
        <x:v>No</x:v>
      </x:c>
      <x:c r="H451" s="17" t="str">
        <x:v>Yes</x:v>
      </x:c>
      <x:c r="I451" s="64" t="n">
        <x:v>42790.89116989162</x:v>
      </x:c>
      <x:c r="J451" s="64" t="n">
        <x:v>6089.060265412873</x:v>
      </x:c>
      <x:c r="K451" s="64" t="n">
        <x:v>36701.830904478746</x:v>
      </x:c>
      <x:c r="L451" s="75" t="n">
        <x:v>2</x:v>
      </x:c>
      <x:c r="M451" s="75" t="n">
        <x:v>1</x:v>
      </x:c>
      <x:c r="N451" s="23" t="str">
        <x:v>glm-5-2 | glm-5-2-non-reasoning</x:v>
      </x:c>
    </x:row>
    <x:row r="452">
      <x:c r="A452" s="18" t="str">
        <x:v>GLM-5 (Reasoning)</x:v>
      </x:c>
      <x:c r="B452" s="18" t="str">
        <x:v>zai</x:v>
      </x:c>
      <x:c r="C452" s="32" t="n">
        <x:v>46064</x:v>
      </x:c>
      <x:c r="D452" s="103" t="n">
        <x:v>744</x:v>
      </x:c>
      <x:c r="E452" s="103" t="n">
        <x:v>40</x:v>
      </x:c>
      <x:c r="F452" s="103" t="n">
        <x:v>39.5</x:v>
      </x:c>
      <x:c r="G452" s="18" t="str">
        <x:v>Yes</x:v>
      </x:c>
      <x:c r="H452" s="18" t="str">
        <x:v>Yes</x:v>
      </x:c>
      <x:c r="I452" s="97"/>
      <x:c r="J452" s="97"/>
      <x:c r="K452" s="97"/>
      <x:c r="L452" s="76" t="n">
        <x:v>2</x:v>
      </x:c>
      <x:c r="M452" s="76" t="n">
        <x:v>1</x:v>
      </x:c>
      <x:c r="N452" s="24" t="str">
        <x:v>glm-5 | glm-5-non-reasoning</x:v>
      </x:c>
    </x:row>
  </x:sheetData>
  <x:mergeCells>
    <x:mergeCell ref="A1:N1"/>
    <x:mergeCell ref="A2:N3"/>
    <x:mergeCell ref="A32:N32"/>
    <x:mergeCell ref="A44:D44"/>
    <x:mergeCell ref="A65:N65"/>
    <x:mergeCell ref="A72:N72"/>
    <x:mergeCell ref="A176:N176"/>
  </x:mergeCells>
  <x:pageMargins left="0.7" right="0.7" top="0.75" bottom="0.75" header="0.3" footer="0.3"/>
  <x:tableParts count="5">
    <x:tablePart xmlns:r="http://schemas.openxmlformats.org/officeDocument/2006/relationships" r:id="R0000000000000045"/>
    <x:tablePart xmlns:r="http://schemas.openxmlformats.org/officeDocument/2006/relationships" r:id="R0000000000000046"/>
    <x:tablePart xmlns:r="http://schemas.openxmlformats.org/officeDocument/2006/relationships" r:id="R0000000000000047"/>
    <x:tablePart xmlns:r="http://schemas.openxmlformats.org/officeDocument/2006/relationships" r:id="R0000000000000048"/>
    <x:tablePart xmlns:r="http://schemas.openxmlformats.org/officeDocument/2006/relationships" r:id="R0000000000000049"/>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46" hidden="0" customWidth="1"/>
  </x:cols>
  <x:sheetData>
    <x:row r="1" ht="36" customHeight="1">
      <x:c r="A1" s="68" t="str">
        <x:v>Artificial Analysis operational audit — standardized price, speed, and latency</x:v>
      </x:c>
      <x:c r="B1" s="68"/>
      <x:c r="C1" s="68"/>
      <x:c r="D1" s="68"/>
      <x:c r="E1" s="68"/>
      <x:c r="F1" s="68"/>
      <x:c r="G1" s="68"/>
      <x:c r="H1" s="68"/>
      <x:c r="I1" s="68"/>
      <x:c r="J1" s="68"/>
      <x:c r="K1" s="68"/>
      <x:c r="L1" s="68"/>
      <x:c r="M1" s="68"/>
      <x:c r="N1" s="68"/>
    </x:row>
    <x:row r="2">
      <x:c r="A2" s="6" t="str">
        <x:v>AA uses first-party API performance when available and the median across providers otherwise. Provider-median price predicts held-out open-weight scale and agrees with OpenRouter, but first-party frontier price does not transfer to Fable/Sol. Speed and latency remain unsupported, so the existing 3.375% final price weight is unchanged and all incremental operational weights stay at 0%.</x:v>
      </x:c>
      <x:c r="B2" s="6"/>
      <x:c r="C2" s="6"/>
      <x:c r="D2" s="6"/>
      <x:c r="E2" s="6"/>
      <x:c r="F2" s="6"/>
      <x:c r="G2" s="6"/>
      <x:c r="H2" s="6"/>
      <x:c r="I2" s="6"/>
      <x:c r="J2" s="6"/>
      <x:c r="K2" s="6"/>
      <x:c r="L2" s="6"/>
      <x:c r="M2" s="6"/>
      <x:c r="N2" s="6"/>
    </x:row>
    <x:row r="3">
      <x:c r="A3" s="6"/>
      <x:c r="B3" s="6"/>
      <x:c r="C3" s="6"/>
      <x:c r="D3" s="6"/>
      <x:c r="E3" s="6"/>
      <x:c r="F3" s="6"/>
      <x:c r="G3" s="6"/>
      <x:c r="H3" s="6"/>
      <x:c r="I3" s="6"/>
      <x:c r="J3" s="6"/>
      <x:c r="K3" s="6"/>
      <x:c r="L3" s="6"/>
      <x:c r="M3" s="6"/>
      <x:c r="N3" s="6"/>
    </x:row>
    <x:row r="5" ht="34" customHeight="1">
      <x:c r="A5" s="73" t="str">
        <x:v>Audit statistic</x:v>
      </x:c>
      <x:c r="B5" s="73" t="str">
        <x:v>Value</x:v>
      </x:c>
    </x:row>
    <x:row r="6">
      <x:c r="A6" s="16" t="str">
        <x:v>Raw AA model configurations</x:v>
      </x:c>
      <x:c r="B6" s="16" t="n">
        <x:v>587</x:v>
      </x:c>
    </x:row>
    <x:row r="7">
      <x:c r="A7" s="17" t="str">
        <x:v>Deduplicated open parameter checkpoints</x:v>
      </x:c>
      <x:c r="B7" s="17" t="n">
        <x:v>275</x:v>
      </x:c>
    </x:row>
    <x:row r="8">
      <x:c r="A8" s="17" t="str">
        <x:v>Price-covered checkpoints</x:v>
      </x:c>
      <x:c r="B8" s="17" t="n">
        <x:v>168</x:v>
      </x:c>
    </x:row>
    <x:row r="9">
      <x:c r="A9" s="17" t="str">
        <x:v>Price-covered developers</x:v>
      </x:c>
      <x:c r="B9" s="17" t="n">
        <x:v>34</x:v>
      </x:c>
    </x:row>
    <x:row r="10">
      <x:c r="A10" s="17" t="str">
        <x:v>Speed-covered checkpoints</x:v>
      </x:c>
      <x:c r="B10" s="17" t="n">
        <x:v>125</x:v>
      </x:c>
    </x:row>
    <x:row r="11">
      <x:c r="A11" s="17" t="str">
        <x:v>Speed-covered developers</x:v>
      </x:c>
      <x:c r="B11" s="17" t="n">
        <x:v>26</x:v>
      </x:c>
    </x:row>
    <x:row r="12">
      <x:c r="A12" s="17" t="str">
        <x:v>Cost-per-task checkpoints</x:v>
      </x:c>
      <x:c r="B12" s="17" t="n">
        <x:v>61</x:v>
      </x:c>
    </x:row>
    <x:row r="13">
      <x:c r="A13" s="17" t="str">
        <x:v>Time-per-task checkpoints</x:v>
      </x:c>
      <x:c r="B13" s="17" t="n">
        <x:v>59</x:v>
      </x:c>
    </x:row>
    <x:row r="14">
      <x:c r="A14" s="17" t="str">
        <x:v>First-party configurations</x:v>
      </x:c>
      <x:c r="B14" s="17" t="n">
        <x:v>81</x:v>
      </x:c>
    </x:row>
    <x:row r="15">
      <x:c r="A15" s="17" t="str">
        <x:v>Provider-median configurations</x:v>
      </x:c>
      <x:c r="B15" s="17" t="n">
        <x:v>194</x:v>
      </x:c>
    </x:row>
    <x:row r="16">
      <x:c r="A16" s="17" t="str">
        <x:v>Exact AA↔OpenRouter checkpoints</x:v>
      </x:c>
      <x:c r="B16" s="17" t="n">
        <x:v>28</x:v>
      </x:c>
    </x:row>
    <x:row r="17">
      <x:c r="A17" s="17" t="str">
        <x:v>Cross-source price Spearman</x:v>
      </x:c>
      <x:c r="B17" s="20" t="n">
        <x:v>0.8147008547008547</x:v>
      </x:c>
    </x:row>
    <x:row r="18">
      <x:c r="A18" s="17" t="str">
        <x:v>Cross-source raw-speed Spearman</x:v>
      </x:c>
      <x:c r="B18" s="20" t="n">
        <x:v>0.49195306959236323</x:v>
      </x:c>
    </x:row>
    <x:row r="19">
      <x:c r="A19" s="17" t="str">
        <x:v>Provider-median frontier baseline median (×)</x:v>
      </x:c>
      <x:c r="B19" s="92" t="n">
        <x:v>2.2658312918249135</x:v>
      </x:c>
    </x:row>
    <x:row r="20">
      <x:c r="A20" s="17" t="str">
        <x:v>Provider-median frontier + price median (×)</x:v>
      </x:c>
      <x:c r="B20" s="92" t="n">
        <x:v>2.3324745319762967</x:v>
      </x:c>
    </x:row>
    <x:row r="21">
      <x:c r="A21" s="17" t="str">
        <x:v>First-party frontier baseline median (×)</x:v>
      </x:c>
      <x:c r="B21" s="92" t="n">
        <x:v>2.4457367566497052</x:v>
      </x:c>
    </x:row>
    <x:row r="22">
      <x:c r="A22" s="17" t="str">
        <x:v>First-party frontier + price median (×)</x:v>
      </x:c>
      <x:c r="B22" s="92" t="n">
        <x:v>2.9160503749316895</x:v>
      </x:c>
    </x:row>
    <x:row r="23">
      <x:c r="A23" s="17" t="str">
        <x:v>Incremental AA operational price weight</x:v>
      </x:c>
      <x:c r="B23" s="84" t="n">
        <x:v>0</x:v>
      </x:c>
    </x:row>
    <x:row r="24">
      <x:c r="A24" s="17" t="str">
        <x:v>Incremental speed weight</x:v>
      </x:c>
      <x:c r="B24" s="84" t="n">
        <x:v>0</x:v>
      </x:c>
    </x:row>
    <x:row r="25">
      <x:c r="A25" s="17" t="str">
        <x:v>Incremental latency weight</x:v>
      </x:c>
      <x:c r="B25" s="84" t="n">
        <x:v>0</x:v>
      </x:c>
    </x:row>
    <x:row r="26">
      <x:c r="A26" s="18" t="str">
        <x:v>Change live price weight</x:v>
      </x:c>
      <x:c r="B26" s="18" t="str">
        <x:v>No</x:v>
      </x:c>
    </x:row>
    <x:row r="29">
      <x:c r="A29" s="91" t="str">
        <x:v>Strictly chronological, developer-held-out operational comparisons</x:v>
      </x:c>
      <x:c r="B29" s="91"/>
      <x:c r="C29" s="91"/>
      <x:c r="D29" s="91"/>
      <x:c r="E29" s="91"/>
      <x:c r="F29" s="91"/>
      <x:c r="G29" s="91"/>
      <x:c r="H29" s="91"/>
      <x:c r="I29" s="91"/>
      <x:c r="J29" s="91"/>
      <x:c r="K29" s="91"/>
      <x:c r="L29" s="91"/>
      <x:c r="M29" s="91"/>
      <x:c r="N29" s="91"/>
    </x:row>
    <x:row r="30" ht="34" customHeight="1">
      <x:c r="A30" s="73" t="str">
        <x:v>Branch</x:v>
      </x:c>
      <x:c r="B30" s="73" t="str">
        <x:v>Scope</x:v>
      </x:c>
      <x:c r="C30" s="73" t="str">
        <x:v>Eligible</x:v>
      </x:c>
      <x:c r="D30" s="73" t="str">
        <x:v>Tests</x:v>
      </x:c>
      <x:c r="E30" s="73" t="str">
        <x:v>Developers</x:v>
      </x:c>
      <x:c r="F30" s="73" t="str">
        <x:v>Baseline median (×)</x:v>
      </x:c>
      <x:c r="G30" s="73" t="str">
        <x:v>Candidate median (×)</x:v>
      </x:c>
      <x:c r="H30" s="73" t="str">
        <x:v>Baseline MAE</x:v>
      </x:c>
      <x:c r="I30" s="73" t="str">
        <x:v>Candidate MAE</x:v>
      </x:c>
      <x:c r="J30" s="73" t="str">
        <x:v>Baseline p80 (×)</x:v>
      </x:c>
      <x:c r="K30" s="73" t="str">
        <x:v>Candidate p80 (×)</x:v>
      </x:c>
      <x:c r="L30" s="73" t="str">
        <x:v>90% CI low</x:v>
      </x:c>
      <x:c r="M30" s="73" t="str">
        <x:v>90% CI high</x:v>
      </x:c>
      <x:c r="N30" s="73" t="str">
        <x:v>P(candidate better)</x:v>
      </x:c>
    </x:row>
    <x:row r="31">
      <x:c r="A31" s="16" t="str">
        <x:v>Price — global</x:v>
      </x:c>
      <x:c r="B31" s="16" t="str">
        <x:v>all</x:v>
      </x:c>
      <x:c r="C31" s="74" t="n">
        <x:v>168</x:v>
      </x:c>
      <x:c r="D31" s="74" t="n">
        <x:v>136</x:v>
      </x:c>
      <x:c r="E31" s="74" t="n">
        <x:v>31</x:v>
      </x:c>
      <x:c r="F31" s="94" t="n">
        <x:v>2.9157050929054447</x:v>
      </x:c>
      <x:c r="G31" s="94" t="n">
        <x:v>2.679879712217231</x:v>
      </x:c>
      <x:c r="H31" s="19" t="n">
        <x:v>0.5040858175294572</x:v>
      </x:c>
      <x:c r="I31" s="19" t="n">
        <x:v>0.5048045208071551</x:v>
      </x:c>
      <x:c r="J31" s="94" t="n">
        <x:v>6.29986363881601</x:v>
      </x:c>
      <x:c r="K31" s="94" t="n">
        <x:v>5.584408111990515</x:v>
      </x:c>
      <x:c r="L31" s="19" t="n">
        <x:v>-0.15786819855879103</x:v>
      </x:c>
      <x:c r="M31" s="19" t="n">
        <x:v>-0.03595959521343722</x:v>
      </x:c>
      <x:c r="N31" s="83" t="n">
        <x:v>0.99855</x:v>
      </x:c>
    </x:row>
    <x:row r="32">
      <x:c r="A32" s="17" t="str">
        <x:v>Price — global</x:v>
      </x:c>
      <x:c r="B32" s="17" t="str">
        <x:v>frontier_like</x:v>
      </x:c>
      <x:c r="C32" s="75" t="n">
        <x:v>168</x:v>
      </x:c>
      <x:c r="D32" s="75" t="n">
        <x:v>52</x:v>
      </x:c>
      <x:c r="E32" s="75" t="n">
        <x:v>16</x:v>
      </x:c>
      <x:c r="F32" s="92" t="n">
        <x:v>2.090161244796433</x:v>
      </x:c>
      <x:c r="G32" s="92" t="n">
        <x:v>2.458769936786085</x:v>
      </x:c>
      <x:c r="H32" s="20" t="n">
        <x:v>0.44870977604115225</x:v>
      </x:c>
      <x:c r="I32" s="20" t="n">
        <x:v>0.5026747417334462</x:v>
      </x:c>
      <x:c r="J32" s="92" t="n">
        <x:v>6.038718354387781</x:v>
      </x:c>
      <x:c r="K32" s="92" t="n">
        <x:v>5.405614741027427</x:v>
      </x:c>
      <x:c r="L32" s="20" t="n">
        <x:v>-0.15388491132092708</x:v>
      </x:c>
      <x:c r="M32" s="20" t="n">
        <x:v>0.04517497372532801</x:v>
      </x:c>
      <x:c r="N32" s="84" t="n">
        <x:v>0.80075</x:v>
      </x:c>
    </x:row>
    <x:row r="33">
      <x:c r="A33" s="17" t="str">
        <x:v>Price + source regime</x:v>
      </x:c>
      <x:c r="B33" s="17" t="str">
        <x:v>all</x:v>
      </x:c>
      <x:c r="C33" s="75" t="n">
        <x:v>168</x:v>
      </x:c>
      <x:c r="D33" s="75" t="n">
        <x:v>136</x:v>
      </x:c>
      <x:c r="E33" s="75" t="n">
        <x:v>31</x:v>
      </x:c>
      <x:c r="F33" s="92" t="n">
        <x:v>2.9157050929054447</x:v>
      </x:c>
      <x:c r="G33" s="92" t="n">
        <x:v>2.5056586331227146</x:v>
      </x:c>
      <x:c r="H33" s="20" t="n">
        <x:v>0.5040858175294572</x:v>
      </x:c>
      <x:c r="I33" s="20" t="n">
        <x:v>0.4638387680661426</x:v>
      </x:c>
      <x:c r="J33" s="92" t="n">
        <x:v>6.29986363881601</x:v>
      </x:c>
      <x:c r="K33" s="92" t="n">
        <x:v>5.7039110389091885</x:v>
      </x:c>
      <x:c r="L33" s="20" t="n">
        <x:v>-0.12338541569614965</x:v>
      </x:c>
      <x:c r="M33" s="20" t="n">
        <x:v>-0.03674818456645855</x:v>
      </x:c>
      <x:c r="N33" s="84" t="n">
        <x:v>0.99905</x:v>
      </x:c>
    </x:row>
    <x:row r="34">
      <x:c r="A34" s="17" t="str">
        <x:v>Price + source regime</x:v>
      </x:c>
      <x:c r="B34" s="17" t="str">
        <x:v>frontier_like</x:v>
      </x:c>
      <x:c r="C34" s="75" t="n">
        <x:v>168</x:v>
      </x:c>
      <x:c r="D34" s="75" t="n">
        <x:v>52</x:v>
      </x:c>
      <x:c r="E34" s="75" t="n">
        <x:v>16</x:v>
      </x:c>
      <x:c r="F34" s="92" t="n">
        <x:v>2.090161244796433</x:v>
      </x:c>
      <x:c r="G34" s="92" t="n">
        <x:v>2.285238024215451</x:v>
      </x:c>
      <x:c r="H34" s="20" t="n">
        <x:v>0.44870977604115225</x:v>
      </x:c>
      <x:c r="I34" s="20" t="n">
        <x:v>0.469764017178053</x:v>
      </x:c>
      <x:c r="J34" s="92" t="n">
        <x:v>6.038718354387781</x:v>
      </x:c>
      <x:c r="K34" s="92" t="n">
        <x:v>5.777469776538149</x:v>
      </x:c>
      <x:c r="L34" s="20" t="n">
        <x:v>-0.16457554807805924</x:v>
      </x:c>
      <x:c r="M34" s="20" t="n">
        <x:v>0.05926607932695198</x:v>
      </x:c>
      <x:c r="N34" s="84" t="n">
        <x:v>0.76485</x:v>
      </x:c>
    </x:row>
    <x:row r="35">
      <x:c r="A35" s="17" t="str">
        <x:v>Price — provider median</x:v>
      </x:c>
      <x:c r="B35" s="17" t="str">
        <x:v>all</x:v>
      </x:c>
      <x:c r="C35" s="75" t="n">
        <x:v>87</x:v>
      </x:c>
      <x:c r="D35" s="75" t="n">
        <x:v>57</x:v>
      </x:c>
      <x:c r="E35" s="75" t="n">
        <x:v>23</x:v>
      </x:c>
      <x:c r="F35" s="92" t="n">
        <x:v>2.7575426938196053</x:v>
      </x:c>
      <x:c r="G35" s="92" t="n">
        <x:v>2.756207798635628</x:v>
      </x:c>
      <x:c r="H35" s="20" t="n">
        <x:v>0.505566623747631</x:v>
      </x:c>
      <x:c r="I35" s="20" t="n">
        <x:v>0.47199837959678964</x:v>
      </x:c>
      <x:c r="J35" s="92" t="n">
        <x:v>6.642158294195871</x:v>
      </x:c>
      <x:c r="K35" s="92" t="n">
        <x:v>4.974919229546661</x:v>
      </x:c>
      <x:c r="L35" s="20" t="n">
        <x:v>-0.08196085028001504</x:v>
      </x:c>
      <x:c r="M35" s="20" t="n">
        <x:v>0.00228456216063596</x:v>
      </x:c>
      <x:c r="N35" s="84" t="n">
        <x:v>0.93855</x:v>
      </x:c>
    </x:row>
    <x:row r="36">
      <x:c r="A36" s="17" t="str">
        <x:v>Price — provider median</x:v>
      </x:c>
      <x:c r="B36" s="17" t="str">
        <x:v>frontier_like</x:v>
      </x:c>
      <x:c r="C36" s="75" t="n">
        <x:v>87</x:v>
      </x:c>
      <x:c r="D36" s="75" t="n">
        <x:v>22</x:v>
      </x:c>
      <x:c r="E36" s="75" t="n">
        <x:v>11</x:v>
      </x:c>
      <x:c r="F36" s="92" t="n">
        <x:v>2.2658312918249135</x:v>
      </x:c>
      <x:c r="G36" s="92" t="n">
        <x:v>2.3324745319762967</x:v>
      </x:c>
      <x:c r="H36" s="20" t="n">
        <x:v>0.45386448967467563</x:v>
      </x:c>
      <x:c r="I36" s="20" t="n">
        <x:v>0.41775161607298217</x:v>
      </x:c>
      <x:c r="J36" s="92" t="n">
        <x:v>4.820893409617863</x:v>
      </x:c>
      <x:c r="K36" s="92" t="n">
        <x:v>4.262305734410795</x:v>
      </x:c>
      <x:c r="L36" s="20" t="n">
        <x:v>-0.15416318244149912</x:v>
      </x:c>
      <x:c r="M36" s="20" t="n">
        <x:v>-0.0009763892855885276</x:v>
      </x:c>
      <x:c r="N36" s="84" t="n">
        <x:v>0.95235</x:v>
      </x:c>
    </x:row>
    <x:row r="37">
      <x:c r="A37" s="17" t="str">
        <x:v>Price — first party</x:v>
      </x:c>
      <x:c r="B37" s="17" t="str">
        <x:v>all</x:v>
      </x:c>
      <x:c r="C37" s="75" t="n">
        <x:v>81</x:v>
      </x:c>
      <x:c r="D37" s="75" t="n">
        <x:v>39</x:v>
      </x:c>
      <x:c r="E37" s="75" t="n">
        <x:v>10</x:v>
      </x:c>
      <x:c r="F37" s="92" t="n">
        <x:v>2.6522097716539474</x:v>
      </x:c>
      <x:c r="G37" s="92" t="n">
        <x:v>3.0849434685740635</x:v>
      </x:c>
      <x:c r="H37" s="20" t="n">
        <x:v>0.5499798881935158</x:v>
      </x:c>
      <x:c r="I37" s="20" t="n">
        <x:v>0.5839623120341512</x:v>
      </x:c>
      <x:c r="J37" s="92" t="n">
        <x:v>8.35091120043235</x:v>
      </x:c>
      <x:c r="K37" s="92" t="n">
        <x:v>6.837650260744041</x:v>
      </x:c>
      <x:c r="L37" s="20" t="n">
        <x:v>-0.10455493420506601</x:v>
      </x:c>
      <x:c r="M37" s="20" t="n">
        <x:v>0.10238903673996039</x:v>
      </x:c>
      <x:c r="N37" s="84" t="n">
        <x:v>0.5027</x:v>
      </x:c>
    </x:row>
    <x:row r="38">
      <x:c r="A38" s="17" t="str">
        <x:v>Price — first party</x:v>
      </x:c>
      <x:c r="B38" s="17" t="str">
        <x:v>frontier_like</x:v>
      </x:c>
      <x:c r="C38" s="75" t="n">
        <x:v>81</x:v>
      </x:c>
      <x:c r="D38" s="75" t="n">
        <x:v>22</x:v>
      </x:c>
      <x:c r="E38" s="75" t="n">
        <x:v>7</x:v>
      </x:c>
      <x:c r="F38" s="92" t="n">
        <x:v>2.4457367566497052</x:v>
      </x:c>
      <x:c r="G38" s="92" t="n">
        <x:v>2.9160503749316895</x:v>
      </x:c>
      <x:c r="H38" s="20" t="n">
        <x:v>0.4301961801006953</x:v>
      </x:c>
      <x:c r="I38" s="20" t="n">
        <x:v>0.5773987152074928</x:v>
      </x:c>
      <x:c r="J38" s="92" t="n">
        <x:v>4.3137579189843995</x:v>
      </x:c>
      <x:c r="K38" s="92" t="n">
        <x:v>5.4643951188729645</x:v>
      </x:c>
      <x:c r="L38" s="20" t="n">
        <x:v>-0.016848796527872346</x:v>
      </x:c>
      <x:c r="M38" s="20" t="n">
        <x:v>0.20664197917119947</x:v>
      </x:c>
      <x:c r="N38" s="84" t="n">
        <x:v>0.07995</x:v>
      </x:c>
    </x:row>
    <x:row r="39">
      <x:c r="A39" s="17" t="str">
        <x:v>Output speed</x:v>
      </x:c>
      <x:c r="B39" s="17" t="str">
        <x:v>all</x:v>
      </x:c>
      <x:c r="C39" s="75" t="n">
        <x:v>125</x:v>
      </x:c>
      <x:c r="D39" s="75" t="n">
        <x:v>89</x:v>
      </x:c>
      <x:c r="E39" s="75" t="n">
        <x:v>23</x:v>
      </x:c>
      <x:c r="F39" s="92" t="n">
        <x:v>2.654877099364092</x:v>
      </x:c>
      <x:c r="G39" s="92" t="n">
        <x:v>2.5460026992768263</x:v>
      </x:c>
      <x:c r="H39" s="20" t="n">
        <x:v>0.48546837904126144</x:v>
      </x:c>
      <x:c r="I39" s="20" t="n">
        <x:v>0.48953661060557774</x:v>
      </x:c>
      <x:c r="J39" s="92" t="n">
        <x:v>6.65431424329805</x:v>
      </x:c>
      <x:c r="K39" s="92" t="n">
        <x:v>6.430779739556562</x:v>
      </x:c>
      <x:c r="L39" s="20" t="n">
        <x:v>-0.01828985647698866</x:v>
      </x:c>
      <x:c r="M39" s="20" t="n">
        <x:v>0.03459591672718774</x:v>
      </x:c>
      <x:c r="N39" s="84" t="n">
        <x:v>0.34635</x:v>
      </x:c>
    </x:row>
    <x:row r="40">
      <x:c r="A40" s="17" t="str">
        <x:v>Output speed</x:v>
      </x:c>
      <x:c r="B40" s="17" t="str">
        <x:v>frontier_like</x:v>
      </x:c>
      <x:c r="C40" s="75" t="n">
        <x:v>125</x:v>
      </x:c>
      <x:c r="D40" s="75" t="n">
        <x:v>34</x:v>
      </x:c>
      <x:c r="E40" s="75" t="n">
        <x:v>13</x:v>
      </x:c>
      <x:c r="F40" s="92" t="n">
        <x:v>1.8990511037371096</x:v>
      </x:c>
      <x:c r="G40" s="92" t="n">
        <x:v>1.8851124406357163</x:v>
      </x:c>
      <x:c r="H40" s="20" t="n">
        <x:v>0.37245483567451876</x:v>
      </x:c>
      <x:c r="I40" s="20" t="n">
        <x:v>0.38325472538263444</x:v>
      </x:c>
      <x:c r="J40" s="92" t="n">
        <x:v>3.9369612438559796</x:v>
      </x:c>
      <x:c r="K40" s="92" t="n">
        <x:v>3.896184973908879</x:v>
      </x:c>
      <x:c r="L40" s="20" t="n">
        <x:v>-0.020959520538617545</x:v>
      </x:c>
      <x:c r="M40" s="20" t="n">
        <x:v>0.0568265872074563</x:v>
      </x:c>
      <x:c r="N40" s="84" t="n">
        <x:v>0.24985</x:v>
      </x:c>
    </x:row>
    <x:row r="41">
      <x:c r="A41" s="17" t="str">
        <x:v>Latency / TTFC</x:v>
      </x:c>
      <x:c r="B41" s="17" t="str">
        <x:v>all</x:v>
      </x:c>
      <x:c r="C41" s="75" t="n">
        <x:v>125</x:v>
      </x:c>
      <x:c r="D41" s="75" t="n">
        <x:v>89</x:v>
      </x:c>
      <x:c r="E41" s="75" t="n">
        <x:v>23</x:v>
      </x:c>
      <x:c r="F41" s="92" t="n">
        <x:v>2.654877099364092</x:v>
      </x:c>
      <x:c r="G41" s="92" t="n">
        <x:v>2.569731032394379</x:v>
      </x:c>
      <x:c r="H41" s="20" t="n">
        <x:v>0.48546837904126144</x:v>
      </x:c>
      <x:c r="I41" s="20" t="n">
        <x:v>0.4936064474142331</x:v>
      </x:c>
      <x:c r="J41" s="92" t="n">
        <x:v>6.65431424329805</x:v>
      </x:c>
      <x:c r="K41" s="92" t="n">
        <x:v>6.794532283805044</x:v>
      </x:c>
      <x:c r="L41" s="20" t="n">
        <x:v>-0.0024746675149952668</x:v>
      </x:c>
      <x:c r="M41" s="20" t="n">
        <x:v>0.017505009000656133</x:v>
      </x:c>
      <x:c r="N41" s="84" t="n">
        <x:v>0.13815</x:v>
      </x:c>
    </x:row>
    <x:row r="42">
      <x:c r="A42" s="17" t="str">
        <x:v>Latency / TTFC</x:v>
      </x:c>
      <x:c r="B42" s="17" t="str">
        <x:v>frontier_like</x:v>
      </x:c>
      <x:c r="C42" s="75" t="n">
        <x:v>125</x:v>
      </x:c>
      <x:c r="D42" s="75" t="n">
        <x:v>34</x:v>
      </x:c>
      <x:c r="E42" s="75" t="n">
        <x:v>13</x:v>
      </x:c>
      <x:c r="F42" s="92" t="n">
        <x:v>1.8990511037371096</x:v>
      </x:c>
      <x:c r="G42" s="92" t="n">
        <x:v>1.8328767512539597</x:v>
      </x:c>
      <x:c r="H42" s="20" t="n">
        <x:v>0.37245483567451876</x:v>
      </x:c>
      <x:c r="I42" s="20" t="n">
        <x:v>0.3775293131162489</x:v>
      </x:c>
      <x:c r="J42" s="92" t="n">
        <x:v>3.9369612438559796</x:v>
      </x:c>
      <x:c r="K42" s="92" t="n">
        <x:v>4.002309372846115</x:v>
      </x:c>
      <x:c r="L42" s="20" t="n">
        <x:v>-0.004904777345298665</x:v>
      </x:c>
      <x:c r="M42" s="20" t="n">
        <x:v>0.007361701005320182</x:v>
      </x:c>
      <x:c r="N42" s="84" t="n">
        <x:v>0.393</x:v>
      </x:c>
    </x:row>
    <x:row r="43">
      <x:c r="A43" s="17" t="str">
        <x:v>Speed + latency</x:v>
      </x:c>
      <x:c r="B43" s="17" t="str">
        <x:v>all</x:v>
      </x:c>
      <x:c r="C43" s="75" t="n">
        <x:v>125</x:v>
      </x:c>
      <x:c r="D43" s="75" t="n">
        <x:v>89</x:v>
      </x:c>
      <x:c r="E43" s="75" t="n">
        <x:v>23</x:v>
      </x:c>
      <x:c r="F43" s="92" t="n">
        <x:v>2.654877099364092</x:v>
      </x:c>
      <x:c r="G43" s="92" t="n">
        <x:v>2.5372196545476036</x:v>
      </x:c>
      <x:c r="H43" s="20" t="n">
        <x:v>0.48546837904126144</x:v>
      </x:c>
      <x:c r="I43" s="20" t="n">
        <x:v>0.49557696015338115</x:v>
      </x:c>
      <x:c r="J43" s="92" t="n">
        <x:v>6.65431424329805</x:v>
      </x:c>
      <x:c r="K43" s="92" t="n">
        <x:v>6.75052927011054</x:v>
      </x:c>
      <x:c r="L43" s="20" t="n">
        <x:v>-0.015872418757838184</x:v>
      </x:c>
      <x:c r="M43" s="20" t="n">
        <x:v>0.04428213908120921</x:v>
      </x:c>
      <x:c r="N43" s="84" t="n">
        <x:v>0.26465</x:v>
      </x:c>
    </x:row>
    <x:row r="44">
      <x:c r="A44" s="17" t="str">
        <x:v>Speed + latency</x:v>
      </x:c>
      <x:c r="B44" s="17" t="str">
        <x:v>frontier_like</x:v>
      </x:c>
      <x:c r="C44" s="75" t="n">
        <x:v>125</x:v>
      </x:c>
      <x:c r="D44" s="75" t="n">
        <x:v>34</x:v>
      </x:c>
      <x:c r="E44" s="75" t="n">
        <x:v>13</x:v>
      </x:c>
      <x:c r="F44" s="92" t="n">
        <x:v>1.8990511037371096</x:v>
      </x:c>
      <x:c r="G44" s="92" t="n">
        <x:v>1.9102353156924703</x:v>
      </x:c>
      <x:c r="H44" s="20" t="n">
        <x:v>0.37245483567451876</x:v>
      </x:c>
      <x:c r="I44" s="20" t="n">
        <x:v>0.39513483401259314</x:v>
      </x:c>
      <x:c r="J44" s="92" t="n">
        <x:v>3.9369612438559796</x:v>
      </x:c>
      <x:c r="K44" s="92" t="n">
        <x:v>3.9788260877996953</x:v>
      </x:c>
      <x:c r="L44" s="20" t="n">
        <x:v>-0.010230457691096189</x:v>
      </x:c>
      <x:c r="M44" s="20" t="n">
        <x:v>0.0800094506286896</x:v>
      </x:c>
      <x:c r="N44" s="84" t="n">
        <x:v>0.11975</x:v>
      </x:c>
    </x:row>
    <x:row r="45">
      <x:c r="A45" s="17" t="str">
        <x:v>Cost per task — exploratory</x:v>
      </x:c>
      <x:c r="B45" s="17" t="str">
        <x:v>all</x:v>
      </x:c>
      <x:c r="C45" s="75" t="n">
        <x:v>61</x:v>
      </x:c>
      <x:c r="D45" s="75" t="n">
        <x:v>37</x:v>
      </x:c>
      <x:c r="E45" s="75" t="n">
        <x:v>18</x:v>
      </x:c>
      <x:c r="F45" s="92" t="n">
        <x:v>2.2397494275285283</x:v>
      </x:c>
      <x:c r="G45" s="92" t="n">
        <x:v>2.310498421389572</x:v>
      </x:c>
      <x:c r="H45" s="20" t="n">
        <x:v>0.5137197192340348</x:v>
      </x:c>
      <x:c r="I45" s="20" t="n">
        <x:v>0.5386250361962797</x:v>
      </x:c>
      <x:c r="J45" s="92" t="n">
        <x:v>7.929691943576038</x:v>
      </x:c>
      <x:c r="K45" s="92" t="n">
        <x:v>9.162976389925149</x:v>
      </x:c>
      <x:c r="L45" s="20" t="n">
        <x:v>-0.05062036964165607</x:v>
      </x:c>
      <x:c r="M45" s="20" t="n">
        <x:v>0.03287694136313168</x:v>
      </x:c>
      <x:c r="N45" s="84" t="n">
        <x:v>0.63975</x:v>
      </x:c>
    </x:row>
    <x:row r="46">
      <x:c r="A46" s="17" t="str">
        <x:v>Cost per task — exploratory</x:v>
      </x:c>
      <x:c r="B46" s="17" t="str">
        <x:v>frontier_like</x:v>
      </x:c>
      <x:c r="C46" s="75" t="n">
        <x:v>61</x:v>
      </x:c>
      <x:c r="D46" s="75" t="n">
        <x:v>16</x:v>
      </x:c>
      <x:c r="E46" s="75" t="n">
        <x:v>7</x:v>
      </x:c>
      <x:c r="F46" s="92" t="n">
        <x:v>2.2155167471596484</x:v>
      </x:c>
      <x:c r="G46" s="92" t="n">
        <x:v>2.2887230942390815</x:v>
      </x:c>
      <x:c r="H46" s="20" t="n">
        <x:v>0.49036467818678686</x:v>
      </x:c>
      <x:c r="I46" s="20" t="n">
        <x:v>0.5473771409372494</x:v>
      </x:c>
      <x:c r="J46" s="92" t="n">
        <x:v>10.635729885881428</x:v>
      </x:c>
      <x:c r="K46" s="92" t="n">
        <x:v>11.366675577180999</x:v>
      </x:c>
      <x:c r="L46" s="20" t="n">
        <x:v>-0.0021144873024886235</x:v>
      </x:c>
      <x:c r="M46" s="20" t="n">
        <x:v>0.1031136164122408</x:v>
      </x:c>
      <x:c r="N46" s="84" t="n">
        <x:v>0.0581</x:v>
      </x:c>
    </x:row>
    <x:row r="47">
      <x:c r="A47" s="17" t="str">
        <x:v>Time per task — exploratory</x:v>
      </x:c>
      <x:c r="B47" s="17" t="str">
        <x:v>all</x:v>
      </x:c>
      <x:c r="C47" s="75" t="n">
        <x:v>59</x:v>
      </x:c>
      <x:c r="D47" s="75" t="n">
        <x:v>33</x:v>
      </x:c>
      <x:c r="E47" s="75" t="n">
        <x:v>18</x:v>
      </x:c>
      <x:c r="F47" s="92" t="n">
        <x:v>1.9670701446632528</x:v>
      </x:c>
      <x:c r="G47" s="92" t="n">
        <x:v>1.9436812015348497</x:v>
      </x:c>
      <x:c r="H47" s="20" t="n">
        <x:v>0.4254622126842324</x:v>
      </x:c>
      <x:c r="I47" s="20" t="n">
        <x:v>0.4305442168510731</x:v>
      </x:c>
      <x:c r="J47" s="92" t="n">
        <x:v>4.489423809649626</x:v>
      </x:c>
      <x:c r="K47" s="92" t="n">
        <x:v>4.643290115375284</x:v>
      </x:c>
      <x:c r="L47" s="20" t="n">
        <x:v>-0.023759577525658</x:v>
      </x:c>
      <x:c r="M47" s="20" t="n">
        <x:v>0.08687800548571444</x:v>
      </x:c>
      <x:c r="N47" s="84" t="n">
        <x:v>0.1851</x:v>
      </x:c>
    </x:row>
    <x:row r="48">
      <x:c r="A48" s="18" t="str">
        <x:v>Time per task — exploratory</x:v>
      </x:c>
      <x:c r="B48" s="18" t="str">
        <x:v>frontier_like</x:v>
      </x:c>
      <x:c r="C48" s="76" t="n">
        <x:v>59</x:v>
      </x:c>
      <x:c r="D48" s="76" t="n">
        <x:v>11</x:v>
      </x:c>
      <x:c r="E48" s="76" t="n">
        <x:v>5</x:v>
      </x:c>
      <x:c r="F48" s="95" t="n">
        <x:v>1.7592863082652097</x:v>
      </x:c>
      <x:c r="G48" s="95" t="n">
        <x:v>1.9943249894643464</x:v>
      </x:c>
      <x:c r="H48" s="21" t="n">
        <x:v>0.27248523026562615</x:v>
      </x:c>
      <x:c r="I48" s="21" t="n">
        <x:v>0.32590990196700004</x:v>
      </x:c>
      <x:c r="J48" s="95" t="n">
        <x:v>2.130219415151602</x:v>
      </x:c>
      <x:c r="K48" s="95" t="n">
        <x:v>2.6047667301235533</x:v>
      </x:c>
      <x:c r="L48" s="21" t="n">
        <x:v>-0.006578273537011059</x:v>
      </x:c>
      <x:c r="M48" s="21" t="n">
        <x:v>0.07282137037030993</x:v>
      </x:c>
      <x:c r="N48" s="85" t="n">
        <x:v>0.0686</x:v>
      </x:c>
    </x:row>
    <x:row r="51">
      <x:c r="A51" s="91" t="str">
        <x:v>Complete 28-checkpoint AA↔OpenRouter exact-identity crosscheck</x:v>
      </x:c>
      <x:c r="B51" s="91"/>
      <x:c r="C51" s="91"/>
      <x:c r="D51" s="91"/>
      <x:c r="E51" s="91"/>
      <x:c r="F51" s="91"/>
      <x:c r="G51" s="91"/>
      <x:c r="H51" s="91"/>
      <x:c r="I51" s="91"/>
      <x:c r="J51" s="91"/>
      <x:c r="K51" s="91"/>
      <x:c r="L51" s="91"/>
      <x:c r="M51" s="91"/>
      <x:c r="N51" s="91"/>
    </x:row>
    <x:row r="52" ht="34" customHeight="1">
      <x:c r="A52" s="73" t="str">
        <x:v>Canonical checkpoint</x:v>
      </x:c>
      <x:c r="B52" s="73" t="str">
        <x:v>Epoch model</x:v>
      </x:c>
      <x:c r="C52" s="73" t="str">
        <x:v>AA model</x:v>
      </x:c>
      <x:c r="D52" s="73" t="str">
        <x:v>Release</x:v>
      </x:c>
      <x:c r="E52" s="73" t="str">
        <x:v>Params (B)</x:v>
      </x:c>
      <x:c r="F52" s="73" t="str">
        <x:v>AA regime</x:v>
      </x:c>
      <x:c r="G52" s="73" t="str">
        <x:v>AA price</x:v>
      </x:c>
      <x:c r="H52" s="73" t="str">
        <x:v>OpenRouter price</x:v>
      </x:c>
      <x:c r="I52" s="73" t="str">
        <x:v>AA speed</x:v>
      </x:c>
      <x:c r="J52" s="73" t="str">
        <x:v>OpenRouter speed</x:v>
      </x:c>
      <x:c r="K52" s="73" t="str">
        <x:v>OR normalized speed</x:v>
      </x:c>
      <x:c r="L52" s="73" t="str">
        <x:v>AA/OR price</x:v>
      </x:c>
      <x:c r="M52" s="73" t="str">
        <x:v>AA/OR speed</x:v>
      </x:c>
      <x:c r="N52" s="73" t="str">
        <x:v>OpenRouter model IDs</x:v>
      </x:c>
    </x:row>
    <x:row r="53">
      <x:c r="A53" s="22" t="str">
        <x:v>checkpoint:meta:llama-3-3-70b</x:v>
      </x:c>
      <x:c r="B53" s="22" t="str">
        <x:v>Llama 3.3 70B</x:v>
      </x:c>
      <x:c r="C53" s="22" t="str">
        <x:v>Llama 3.3 Instruct 70B</x:v>
      </x:c>
      <x:c r="D53" s="30" t="n">
        <x:v>45632</x:v>
      </x:c>
      <x:c r="E53" s="101" t="n">
        <x:v>70</x:v>
      </x:c>
      <x:c r="F53" s="101" t="str">
        <x:v>median</x:v>
      </x:c>
      <x:c r="G53" s="101" t="n">
        <x:v>0.612</x:v>
      </x:c>
      <x:c r="H53" s="101" t="n">
        <x:v>0.636396103068</x:v>
      </x:c>
      <x:c r="I53" s="101" t="n">
        <x:v>79.1299684995439</x:v>
      </x:c>
      <x:c r="J53" s="101" t="n">
        <x:v>25</x:v>
      </x:c>
      <x:c r="K53" s="101" t="n">
        <x:v>0.8113070800148312</x:v>
      </x:c>
      <x:c r="L53" s="101" t="n">
        <x:v>0.9616652224135426</x:v>
      </x:c>
      <x:c r="M53" s="101" t="n">
        <x:v>3.165198739981756</x:v>
      </x:c>
      <x:c r="N53" s="22" t="str">
        <x:v>meta-llama/llama-3.3-70b-instruct</x:v>
      </x:c>
    </x:row>
    <x:row r="54">
      <x:c r="A54" s="23" t="str">
        <x:v>checkpoint:microsoft-research:phi-4</x:v>
      </x:c>
      <x:c r="B54" s="23" t="str">
        <x:v>Phi-4</x:v>
      </x:c>
      <x:c r="C54" s="23" t="str">
        <x:v>Phi-4</x:v>
      </x:c>
      <x:c r="D54" s="31" t="n">
        <x:v>45638</x:v>
      </x:c>
      <x:c r="E54" s="102" t="n">
        <x:v>14</x:v>
      </x:c>
      <x:c r="F54" s="102" t="str">
        <x:v>firstParty</x:v>
      </x:c>
      <x:c r="G54" s="102" t="n">
        <x:v>0.1625</x:v>
      </x:c>
      <x:c r="H54" s="102" t="n">
        <x:v>0.0989949493661</x:v>
      </x:c>
      <x:c r="I54" s="102"/>
      <x:c r="J54" s="102" t="n">
        <x:v>64.5</x:v>
      </x:c>
      <x:c r="K54" s="102" t="n">
        <x:v>1.6329113924050631</x:v>
      </x:c>
      <x:c r="L54" s="102" t="n">
        <x:v>1.6414978848976187</x:v>
      </x:c>
      <x:c r="M54" s="102"/>
      <x:c r="N54" s="23" t="str">
        <x:v>microsoft/phi-4</x:v>
      </x:c>
    </x:row>
    <x:row r="55">
      <x:c r="A55" s="23" t="str">
        <x:v>checkpoint:epoch:reka-flash-3</x:v>
      </x:c>
      <x:c r="B55" s="23" t="str">
        <x:v>Reka Flash 3</x:v>
      </x:c>
      <x:c r="C55" s="23" t="str">
        <x:v>Reka Flash 3</x:v>
      </x:c>
      <x:c r="D55" s="31" t="n">
        <x:v>45726</x:v>
      </x:c>
      <x:c r="E55" s="102" t="n">
        <x:v>21</x:v>
      </x:c>
      <x:c r="F55" s="102" t="str">
        <x:v>firstParty</x:v>
      </x:c>
      <x:c r="G55" s="102" t="n">
        <x:v>0.26000000000000006</x:v>
      </x:c>
      <x:c r="H55" s="102" t="n">
        <x:v>0.141421356237</x:v>
      </x:c>
      <x:c r="I55" s="102"/>
      <x:c r="J55" s="102" t="n">
        <x:v>15</x:v>
      </x:c>
      <x:c r="K55" s="102" t="n">
        <x:v>0.40540540540540543</x:v>
      </x:c>
      <x:c r="L55" s="102" t="n">
        <x:v>1.8384776310890476</x:v>
      </x:c>
      <x:c r="M55" s="102"/>
      <x:c r="N55" s="23" t="str">
        <x:v>rekaai/reka-flash-3</x:v>
      </x:c>
    </x:row>
    <x:row r="56">
      <x:c r="A56" s="23" t="str">
        <x:v>checkpoint:epoch:cohere-command-a</x:v>
      </x:c>
      <x:c r="B56" s="23" t="str">
        <x:v>Cohere Command A</x:v>
      </x:c>
      <x:c r="C56" s="23" t="str">
        <x:v>Command A</x:v>
      </x:c>
      <x:c r="D56" s="31" t="n">
        <x:v>45729</x:v>
      </x:c>
      <x:c r="E56" s="102" t="n">
        <x:v>111</x:v>
      </x:c>
      <x:c r="F56" s="102" t="str">
        <x:v>firstParty</x:v>
      </x:c>
      <x:c r="G56" s="102" t="n">
        <x:v>3.25</x:v>
      </x:c>
      <x:c r="H56" s="102" t="n">
        <x:v>5</x:v>
      </x:c>
      <x:c r="I56" s="102" t="n">
        <x:v>59.9164842846331</x:v>
      </x:c>
      <x:c r="J56" s="102" t="n">
        <x:v>41</x:v>
      </x:c>
      <x:c r="K56" s="102" t="n">
        <x:v>0.892253610166061</x:v>
      </x:c>
      <x:c r="L56" s="102" t="n">
        <x:v>0.65</x:v>
      </x:c>
      <x:c r="M56" s="102" t="n">
        <x:v>1.4613776654788562</x:v>
      </x:c>
      <x:c r="N56" s="23" t="str">
        <x:v>cohere/command-a</x:v>
      </x:c>
    </x:row>
    <x:row r="57">
      <x:c r="A57" s="23" t="str">
        <x:v>checkpoint:meta:llama-4-maverick</x:v>
      </x:c>
      <x:c r="B57" s="23" t="str">
        <x:v>Llama 4 Maverick</x:v>
      </x:c>
      <x:c r="C57" s="23" t="str">
        <x:v>Llama 4 Maverick</x:v>
      </x:c>
      <x:c r="D57" s="31" t="n">
        <x:v>45752</x:v>
      </x:c>
      <x:c r="E57" s="102" t="n">
        <x:v>402</x:v>
      </x:c>
      <x:c r="F57" s="102" t="str">
        <x:v>median</x:v>
      </x:c>
      <x:c r="G57" s="102" t="n">
        <x:v>0.32100000000000006</x:v>
      </x:c>
      <x:c r="H57" s="102" t="n">
        <x:v>0.47906158268</x:v>
      </x:c>
      <x:c r="I57" s="102" t="n">
        <x:v>110.755815441415</x:v>
      </x:c>
      <x:c r="J57" s="102" t="n">
        <x:v>30</x:v>
      </x:c>
      <x:c r="K57" s="102" t="n">
        <x:v>0.810810810810811</x:v>
      </x:c>
      <x:c r="L57" s="102" t="n">
        <x:v>0.670059991461305</x:v>
      </x:c>
      <x:c r="M57" s="102" t="n">
        <x:v>3.691860514713833</x:v>
      </x:c>
      <x:c r="N57" s="23" t="str">
        <x:v>meta-llama/llama-4-maverick</x:v>
      </x:c>
    </x:row>
    <x:row r="58">
      <x:c r="A58" s="23" t="str">
        <x:v>checkpoint:meta:llama-4-scout</x:v>
      </x:c>
      <x:c r="B58" s="23" t="str">
        <x:v>Llama 4 Scout</x:v>
      </x:c>
      <x:c r="C58" s="23" t="str">
        <x:v>Llama 4 Scout</x:v>
      </x:c>
      <x:c r="D58" s="31" t="n">
        <x:v>45752</x:v>
      </x:c>
      <x:c r="E58" s="102" t="n">
        <x:v>109</x:v>
      </x:c>
      <x:c r="F58" s="102" t="str">
        <x:v>median</x:v>
      </x:c>
      <x:c r="G58" s="102" t="n">
        <x:v>0.22800000000000004</x:v>
      </x:c>
      <x:c r="H58" s="102" t="n">
        <x:v>0.259637105397</x:v>
      </x:c>
      <x:c r="I58" s="102" t="n">
        <x:v>88.3816906222719</x:v>
      </x:c>
      <x:c r="J58" s="102" t="n">
        <x:v>30.75</x:v>
      </x:c>
      <x:c r="K58" s="102" t="n">
        <x:v>0.8677218312746247</x:v>
      </x:c>
      <x:c r="L58" s="102" t="n">
        <x:v>0.8781487517024</x:v>
      </x:c>
      <x:c r="M58" s="102" t="n">
        <x:v>2.874201321049493</x:v>
      </x:c>
      <x:c r="N58" s="23" t="str">
        <x:v>meta-llama/llama-4-scout</x:v>
      </x:c>
    </x:row>
    <x:row r="59">
      <x:c r="A59" s="23" t="str">
        <x:v>checkpoint:epoch:gpt-oss-20b</x:v>
      </x:c>
      <x:c r="B59" s="23" t="str">
        <x:v>gpt-oss-20b</x:v>
      </x:c>
      <x:c r="C59" s="23" t="str">
        <x:v>gpt-oss-20b (high)</x:v>
      </x:c>
      <x:c r="D59" s="31" t="n">
        <x:v>45874</x:v>
      </x:c>
      <x:c r="E59" s="102" t="n">
        <x:v>21</x:v>
      </x:c>
      <x:c r="F59" s="102" t="str">
        <x:v>median</x:v>
      </x:c>
      <x:c r="G59" s="102" t="n">
        <x:v>0.083</x:v>
      </x:c>
      <x:c r="H59" s="102" t="n">
        <x:v>0.0924264068712</x:v>
      </x:c>
      <x:c r="I59" s="102" t="n">
        <x:v>171.133228246023</x:v>
      </x:c>
      <x:c r="J59" s="102" t="n">
        <x:v>96.75</x:v>
      </x:c>
      <x:c r="K59" s="102" t="n">
        <x:v>1.8390273693648924</x:v>
      </x:c>
      <x:c r="L59" s="102" t="n">
        <x:v>0.8980117567013496</x:v>
      </x:c>
      <x:c r="M59" s="102" t="n">
        <x:v>1.768818896599721</x:v>
      </x:c>
      <x:c r="N59" s="23" t="str">
        <x:v>openai/gpt-oss-20b</x:v>
      </x:c>
    </x:row>
    <x:row r="60">
      <x:c r="A60" s="23" t="str">
        <x:v>checkpoint:openai:gpt-oss-120b</x:v>
      </x:c>
      <x:c r="B60" s="23" t="str">
        <x:v>gpt-oss-120b</x:v>
      </x:c>
      <x:c r="C60" s="23" t="str">
        <x:v>gpt-oss-120b (high)</x:v>
      </x:c>
      <x:c r="D60" s="31" t="n">
        <x:v>45874</x:v>
      </x:c>
      <x:c r="E60" s="102" t="n">
        <x:v>117</x:v>
      </x:c>
      <x:c r="F60" s="102" t="str">
        <x:v>median</x:v>
      </x:c>
      <x:c r="G60" s="102" t="n">
        <x:v>0.195</x:v>
      </x:c>
      <x:c r="H60" s="102" t="n">
        <x:v>0.3</x:v>
      </x:c>
      <x:c r="I60" s="102" t="n">
        <x:v>194.999501468793</x:v>
      </x:c>
      <x:c r="J60" s="102" t="n">
        <x:v>117</x:v>
      </x:c>
      <x:c r="K60" s="102" t="n">
        <x:v>1.6555555555555557</x:v>
      </x:c>
      <x:c r="L60" s="102" t="n">
        <x:v>0.65</x:v>
      </x:c>
      <x:c r="M60" s="102" t="n">
        <x:v>1.6666624057161794</x:v>
      </x:c>
      <x:c r="N60" s="23" t="str">
        <x:v>openai/gpt-oss-120b</x:v>
      </x:c>
    </x:row>
    <x:row r="61">
      <x:c r="A61" s="23" t="str">
        <x:v>checkpoint:epoch:qwen3-next-80b-a3b</x:v>
      </x:c>
      <x:c r="B61" s="23" t="str">
        <x:v>Qwen3-Next-80B-A3B</x:v>
      </x:c>
      <x:c r="C61" s="23" t="str">
        <x:v>Qwen3 Next 80B A3B (Reasoning)</x:v>
      </x:c>
      <x:c r="D61" s="31" t="n">
        <x:v>45911</x:v>
      </x:c>
      <x:c r="E61" s="102" t="n">
        <x:v>80</x:v>
      </x:c>
      <x:c r="F61" s="102" t="str">
        <x:v>firstParty</x:v>
      </x:c>
      <x:c r="G61" s="102" t="n">
        <x:v>1.05</x:v>
      </x:c>
      <x:c r="H61" s="102" t="n">
        <x:v>0.37796327387399997</x:v>
      </x:c>
      <x:c r="I61" s="102" t="n">
        <x:v>206.15801852301</x:v>
      </x:c>
      <x:c r="J61" s="102" t="n">
        <x:v>91.5</x:v>
      </x:c>
      <x:c r="K61" s="102" t="n">
        <x:v>2.417211576143145</x:v>
      </x:c>
      <x:c r="L61" s="102" t="n">
        <x:v>2.778047690289703</x:v>
      </x:c>
      <x:c r="M61" s="102" t="n">
        <x:v>2.253093098612131</x:v>
      </x:c>
      <x:c r="N61" s="23" t="str">
        <x:v>qwen/qwen3-next-80b-a3b-instruct|qwen/qwen3-next-80b-a3b-thinking</x:v>
      </x:c>
    </x:row>
    <x:row r="62">
      <x:c r="A62" s="23" t="str">
        <x:v>checkpoint:epoch:granite-4-0-h-micro</x:v>
      </x:c>
      <x:c r="B62" s="23" t="str">
        <x:v>Granite-4.0-H-Micro</x:v>
      </x:c>
      <x:c r="C62" s="23" t="str">
        <x:v>Granite 4.0 Micro</x:v>
      </x:c>
      <x:c r="D62" s="31" t="n">
        <x:v>45922</x:v>
      </x:c>
      <x:c r="E62" s="102" t="n">
        <x:v>3</x:v>
      </x:c>
      <x:c r="F62" s="102" t="str">
        <x:v>median</x:v>
      </x:c>
      <x:c r="G62" s="102"/>
      <x:c r="H62" s="102" t="n">
        <x:v>0.0436348484585</x:v>
      </x:c>
      <x:c r="I62" s="102"/>
      <x:c r="J62" s="102" t="n">
        <x:v>27</x:v>
      </x:c>
      <x:c r="K62" s="102" t="n">
        <x:v>0.6752110364284798</x:v>
      </x:c>
      <x:c r="L62" s="102"/>
      <x:c r="M62" s="102"/>
      <x:c r="N62" s="23" t="str">
        <x:v>ibm-granite/granite-4.0-h-micro</x:v>
      </x:c>
    </x:row>
    <x:row r="63">
      <x:c r="A63" s="23" t="str">
        <x:v>checkpoint:epoch:ministral-3-14b</x:v>
      </x:c>
      <x:c r="B63" s="23" t="str">
        <x:v>Ministral 3 14B</x:v>
      </x:c>
      <x:c r="C63" s="23" t="str">
        <x:v>Ministral 3 14B</x:v>
      </x:c>
      <x:c r="D63" s="31" t="n">
        <x:v>45993</x:v>
      </x:c>
      <x:c r="E63" s="102" t="n">
        <x:v>14</x:v>
      </x:c>
      <x:c r="F63" s="102" t="str">
        <x:v>firstParty</x:v>
      </x:c>
      <x:c r="G63" s="102" t="n">
        <x:v>0.20000000000000004</x:v>
      </x:c>
      <x:c r="H63" s="102" t="n">
        <x:v>0.2</x:v>
      </x:c>
      <x:c r="I63" s="102" t="n">
        <x:v>74.383794127797</x:v>
      </x:c>
      <x:c r="J63" s="102" t="n">
        <x:v>45.25</x:v>
      </x:c>
      <x:c r="K63" s="102" t="n">
        <x:v>1.0647058823529412</x:v>
      </x:c>
      <x:c r="L63" s="102" t="n">
        <x:v>1.0000000000000002</x:v>
      </x:c>
      <x:c r="M63" s="102" t="n">
        <x:v>1.6438407542054587</x:v>
      </x:c>
      <x:c r="N63" s="23" t="str">
        <x:v>mistralai/ministral-14b-2512</x:v>
      </x:c>
    </x:row>
    <x:row r="64">
      <x:c r="A64" s="23" t="str">
        <x:v>checkpoint:epoch:ministral-3-3b</x:v>
      </x:c>
      <x:c r="B64" s="23" t="str">
        <x:v>Ministral 3 3B</x:v>
      </x:c>
      <x:c r="C64" s="23" t="str">
        <x:v>Ministral 3 3B</x:v>
      </x:c>
      <x:c r="D64" s="31" t="n">
        <x:v>45993</x:v>
      </x:c>
      <x:c r="E64" s="102" t="n">
        <x:v>3</x:v>
      </x:c>
      <x:c r="F64" s="102" t="str">
        <x:v>firstParty</x:v>
      </x:c>
      <x:c r="G64" s="102" t="n">
        <x:v>0.10000000000000002</x:v>
      </x:c>
      <x:c r="H64" s="102" t="n">
        <x:v>0.1</x:v>
      </x:c>
      <x:c r="I64" s="102" t="n">
        <x:v>283.769736128723</x:v>
      </x:c>
      <x:c r="J64" s="102" t="n">
        <x:v>46</x:v>
      </x:c>
      <x:c r="K64" s="102" t="n">
        <x:v>1.0823529411764705</x:v>
      </x:c>
      <x:c r="L64" s="102" t="n">
        <x:v>1.0000000000000002</x:v>
      </x:c>
      <x:c r="M64" s="102" t="n">
        <x:v>6.168907307146153</x:v>
      </x:c>
      <x:c r="N64" s="23" t="str">
        <x:v>mistralai/ministral-3b-2512</x:v>
      </x:c>
    </x:row>
    <x:row r="65">
      <x:c r="A65" s="23" t="str">
        <x:v>checkpoint:epoch:ministral-3-8b</x:v>
      </x:c>
      <x:c r="B65" s="23" t="str">
        <x:v>Ministral 3 8B</x:v>
      </x:c>
      <x:c r="C65" s="23" t="str">
        <x:v>Ministral 3 8B</x:v>
      </x:c>
      <x:c r="D65" s="31" t="n">
        <x:v>45993</x:v>
      </x:c>
      <x:c r="E65" s="102" t="n">
        <x:v>8</x:v>
      </x:c>
      <x:c r="F65" s="102" t="str">
        <x:v>firstParty</x:v>
      </x:c>
      <x:c r="G65" s="102" t="n">
        <x:v>0.15</x:v>
      </x:c>
      <x:c r="H65" s="102" t="n">
        <x:v>0.15</x:v>
      </x:c>
      <x:c r="I65" s="102" t="n">
        <x:v>127.50326394721</x:v>
      </x:c>
      <x:c r="J65" s="102" t="n">
        <x:v>33.5</x:v>
      </x:c>
      <x:c r="K65" s="102" t="n">
        <x:v>0.7882352941176469</x:v>
      </x:c>
      <x:c r="L65" s="102" t="n">
        <x:v>1</x:v>
      </x:c>
      <x:c r="M65" s="102" t="n">
        <x:v>3.8060675805137314</x:v>
      </x:c>
      <x:c r="N65" s="23" t="str">
        <x:v>mistralai/ministral-8b-2512</x:v>
      </x:c>
    </x:row>
    <x:row r="66">
      <x:c r="A66" s="23" t="str">
        <x:v>checkpoint:epoch:mistral-3-large</x:v>
      </x:c>
      <x:c r="B66" s="23" t="str">
        <x:v>Mistral 3 Large</x:v>
      </x:c>
      <x:c r="C66" s="23" t="str">
        <x:v>Mistral Large 3</x:v>
      </x:c>
      <x:c r="D66" s="31" t="n">
        <x:v>45993</x:v>
      </x:c>
      <x:c r="E66" s="102" t="n">
        <x:v>675</x:v>
      </x:c>
      <x:c r="F66" s="102" t="str">
        <x:v>firstParty</x:v>
      </x:c>
      <x:c r="G66" s="102" t="n">
        <x:v>0.6</x:v>
      </x:c>
      <x:c r="H66" s="102" t="n">
        <x:v>0.866025403784</x:v>
      </x:c>
      <x:c r="I66" s="102" t="n">
        <x:v>48.1348695782309</x:v>
      </x:c>
      <x:c r="J66" s="102" t="n">
        <x:v>41</x:v>
      </x:c>
      <x:c r="K66" s="102" t="n">
        <x:v>0.9647058823529412</x:v>
      </x:c>
      <x:c r="L66" s="102" t="n">
        <x:v>0.6928203230279019</x:v>
      </x:c>
      <x:c r="M66" s="102" t="n">
        <x:v>1.1740212092251439</x:v>
      </x:c>
      <x:c r="N66" s="23" t="str">
        <x:v>mistralai/mistral-large-2512</x:v>
      </x:c>
    </x:row>
    <x:row r="67">
      <x:c r="A67" s="23" t="str">
        <x:v>checkpoint:epoch:qwen3-coder-next</x:v>
      </x:c>
      <x:c r="B67" s="23" t="str">
        <x:v>Qwen3-Coder-Next</x:v>
      </x:c>
      <x:c r="C67" s="23" t="str">
        <x:v>Qwen3 Coder Next</x:v>
      </x:c>
      <x:c r="D67" s="31" t="n">
        <x:v>46056</x:v>
      </x:c>
      <x:c r="E67" s="102" t="n">
        <x:v>79.7</x:v>
      </x:c>
      <x:c r="F67" s="102" t="str">
        <x:v>median</x:v>
      </x:c>
      <x:c r="G67" s="102" t="n">
        <x:v>0.43499999999999994</x:v>
      </x:c>
      <x:c r="H67" s="102" t="n">
        <x:v>0.40249223595</x:v>
      </x:c>
      <x:c r="I67" s="102" t="n">
        <x:v>142.230331760754</x:v>
      </x:c>
      <x:c r="J67" s="102" t="n">
        <x:v>41.5</x:v>
      </x:c>
      <x:c r="K67" s="102" t="n">
        <x:v>1.2765802865538394</x:v>
      </x:c>
      <x:c r="L67" s="102" t="n">
        <x:v>1.0807661891247966</x:v>
      </x:c>
      <x:c r="M67" s="102" t="n">
        <x:v>3.427236909897687</x:v>
      </x:c>
      <x:c r="N67" s="23" t="str">
        <x:v>qwen/qwen3-coder-next</x:v>
      </x:c>
    </x:row>
    <x:row r="68">
      <x:c r="A68" s="23" t="str">
        <x:v>checkpoint:epoch:qwen3-5-397b-a17b</x:v>
      </x:c>
      <x:c r="B68" s="23" t="str">
        <x:v>Qwen3.5 397B-A17B</x:v>
      </x:c>
      <x:c r="C68" s="23" t="str">
        <x:v>Qwen3.5 397B A17B (Reasoning)</x:v>
      </x:c>
      <x:c r="D68" s="31" t="n">
        <x:v>46069</x:v>
      </x:c>
      <x:c r="E68" s="102" t="n">
        <x:v>397</x:v>
      </x:c>
      <x:c r="F68" s="102" t="str">
        <x:v>firstParty</x:v>
      </x:c>
      <x:c r="G68" s="102" t="n">
        <x:v>0.9</x:v>
      </x:c>
      <x:c r="H68" s="102" t="n">
        <x:v>1.38744369255</x:v>
      </x:c>
      <x:c r="I68" s="102" t="n">
        <x:v>70.0737900883167</x:v>
      </x:c>
      <x:c r="J68" s="102" t="n">
        <x:v>17</x:v>
      </x:c>
      <x:c r="K68" s="102" t="n">
        <x:v>0.4997636651488787</x:v>
      </x:c>
      <x:c r="L68" s="102" t="n">
        <x:v>0.6486749731413451</x:v>
      </x:c>
      <x:c r="M68" s="102" t="n">
        <x:v>4.121987652253924</x:v>
      </x:c>
      <x:c r="N68" s="23" t="str">
        <x:v>qwen/qwen3.5-397b-a17b</x:v>
      </x:c>
    </x:row>
    <x:row r="69">
      <x:c r="A69" s="23" t="str">
        <x:v>checkpoint:epoch:qwen3-5-122b-a10b</x:v>
      </x:c>
      <x:c r="B69" s="23" t="str">
        <x:v>Qwen3.5-122B-A10B</x:v>
      </x:c>
      <x:c r="C69" s="23" t="str">
        <x:v>Qwen3.5 122B A10B (Reasoning)</x:v>
      </x:c>
      <x:c r="D69" s="31" t="n">
        <x:v>46077</x:v>
      </x:c>
      <x:c r="E69" s="102" t="n">
        <x:v>125</x:v>
      </x:c>
      <x:c r="F69" s="102" t="str">
        <x:v>firstParty</x:v>
      </x:c>
      <x:c r="G69" s="102" t="n">
        <x:v>0.68</x:v>
      </x:c>
      <x:c r="H69" s="102" t="n">
        <x:v>0.834266144585</x:v>
      </x:c>
      <x:c r="I69" s="102" t="n">
        <x:v>136.261345359237</x:v>
      </x:c>
      <x:c r="J69" s="102" t="n">
        <x:v>42.5</x:v>
      </x:c>
      <x:c r="K69" s="102" t="n">
        <x:v>1.1089108910891092</x:v>
      </x:c>
      <x:c r="L69" s="102" t="n">
        <x:v>0.8150876125247314</x:v>
      </x:c>
      <x:c r="M69" s="102" t="n">
        <x:v>3.2061493025702825</x:v>
      </x:c>
      <x:c r="N69" s="23" t="str">
        <x:v>qwen/qwen3.5-122b-a10b</x:v>
      </x:c>
    </x:row>
    <x:row r="70">
      <x:c r="A70" s="23" t="str">
        <x:v>checkpoint:epoch:qwen3-5-9b</x:v>
      </x:c>
      <x:c r="B70" s="23" t="str">
        <x:v>Qwen3.5-9B</x:v>
      </x:c>
      <x:c r="C70" s="23" t="str">
        <x:v>Qwen3.5 9B (Reasoning)</x:v>
      </x:c>
      <x:c r="D70" s="31" t="n">
        <x:v>46083</x:v>
      </x:c>
      <x:c r="E70" s="102" t="n">
        <x:v>9.65</x:v>
      </x:c>
      <x:c r="F70" s="102" t="str">
        <x:v>median</x:v>
      </x:c>
      <x:c r="G70" s="102" t="n">
        <x:v>0.14150000000000001</x:v>
      </x:c>
      <x:c r="H70" s="102" t="n">
        <x:v>0.122474487139</x:v>
      </x:c>
      <x:c r="I70" s="102" t="n">
        <x:v>80.8023754136088</x:v>
      </x:c>
      <x:c r="J70" s="102" t="n">
        <x:v>24.25</x:v>
      </x:c>
      <x:c r="K70" s="102" t="n">
        <x:v>0.708955232273182</x:v>
      </x:c>
      <x:c r="L70" s="102" t="n">
        <x:v>1.1553426620142315</x:v>
      </x:c>
      <x:c r="M70" s="102" t="n">
        <x:v>3.3320567180869607</x:v>
      </x:c>
      <x:c r="N70" s="23" t="str">
        <x:v>qwen/qwen3.5-9b</x:v>
      </x:c>
    </x:row>
    <x:row r="71">
      <x:c r="A71" s="23" t="str">
        <x:v>checkpoint:epoch:gemma-4-26b-a4b</x:v>
      </x:c>
      <x:c r="B71" s="23" t="str">
        <x:v>Gemma 4 26B A4B</x:v>
      </x:c>
      <x:c r="C71" s="23" t="str">
        <x:v>Gemma 4 26B A4B (Reasoning)</x:v>
      </x:c>
      <x:c r="D71" s="31" t="n">
        <x:v>46114</x:v>
      </x:c>
      <x:c r="E71" s="102" t="n">
        <x:v>25.2</x:v>
      </x:c>
      <x:c r="F71" s="102" t="str">
        <x:v>median</x:v>
      </x:c>
      <x:c r="G71" s="102" t="n">
        <x:v>0.1255</x:v>
      </x:c>
      <x:c r="H71" s="102" t="n">
        <x:v>0.22803508502</x:v>
      </x:c>
      <x:c r="I71" s="102"/>
      <x:c r="J71" s="102" t="n">
        <x:v>22</x:v>
      </x:c>
      <x:c r="K71" s="102" t="n">
        <x:v>0.677966101694915</x:v>
      </x:c>
      <x:c r="L71" s="102" t="n">
        <x:v>0.5503539071147447</x:v>
      </x:c>
      <x:c r="M71" s="102"/>
      <x:c r="N71" s="23" t="str">
        <x:v>google/gemma-4-26b-a4b-it</x:v>
      </x:c>
    </x:row>
    <x:row r="72">
      <x:c r="A72" s="23" t="str">
        <x:v>checkpoint:google:gemma-4-31b-it</x:v>
      </x:c>
      <x:c r="B72" s="23" t="str">
        <x:v>Gemma 4 31B IT</x:v>
      </x:c>
      <x:c r="C72" s="23" t="str">
        <x:v>Gemma 4 31B (Reasoning)</x:v>
      </x:c>
      <x:c r="D72" s="31" t="n">
        <x:v>46114</x:v>
      </x:c>
      <x:c r="E72" s="102" t="n">
        <x:v>30.7</x:v>
      </x:c>
      <x:c r="F72" s="102" t="str">
        <x:v>firstParty</x:v>
      </x:c>
      <x:c r="G72" s="102" t="n">
        <x:v>0</x:v>
      </x:c>
      <x:c r="H72" s="102" t="n">
        <x:v>0.236643191324</x:v>
      </x:c>
      <x:c r="I72" s="102" t="n">
        <x:v>35.2372449432428</x:v>
      </x:c>
      <x:c r="J72" s="102" t="n">
        <x:v>22.25</x:v>
      </x:c>
      <x:c r="K72" s="102" t="n">
        <x:v>0.6474408400245363</x:v>
      </x:c>
      <x:c r="L72" s="102" t="n">
        <x:v>0</x:v>
      </x:c>
      <x:c r="M72" s="102" t="n">
        <x:v>1.5836964019434967</x:v>
      </x:c>
      <x:c r="N72" s="23" t="str">
        <x:v>google/gemma-4-31b-it</x:v>
      </x:c>
    </x:row>
    <x:row r="73">
      <x:c r="A73" s="23" t="str">
        <x:v>checkpoint:moonshot:kimi-k2-6</x:v>
      </x:c>
      <x:c r="B73" s="23" t="str">
        <x:v>Kimi K2.6</x:v>
      </x:c>
      <x:c r="C73" s="23" t="str">
        <x:v>Kimi K2.6</x:v>
      </x:c>
      <x:c r="D73" s="31" t="n">
        <x:v>46132</x:v>
      </x:c>
      <x:c r="E73" s="102" t="n">
        <x:v>1040</x:v>
      </x:c>
      <x:c r="F73" s="102" t="str">
        <x:v>firstParty</x:v>
      </x:c>
      <x:c r="G73" s="102" t="n">
        <x:v>0.702</x:v>
      </x:c>
      <x:c r="H73" s="102" t="n">
        <x:v>1.63471371242</x:v>
      </x:c>
      <x:c r="I73" s="102" t="n">
        <x:v>39.4195673442813</x:v>
      </x:c>
      <x:c r="J73" s="102" t="n">
        <x:v>32.75</x:v>
      </x:c>
      <x:c r="K73" s="102" t="n">
        <x:v>1.0538707320108691</x:v>
      </x:c>
      <x:c r="L73" s="102" t="n">
        <x:v>0.42943299164033566</x:v>
      </x:c>
      <x:c r="M73" s="102" t="n">
        <x:v>1.2036509112757647</x:v>
      </x:c>
      <x:c r="N73" s="23" t="str">
        <x:v>moonshotai/kimi-k2.6</x:v>
      </x:c>
    </x:row>
    <x:row r="74">
      <x:c r="A74" s="23" t="str">
        <x:v>checkpoint:epoch:tencent-hy3-preview</x:v>
      </x:c>
      <x:c r="B74" s="23" t="str">
        <x:v>Tencent Hy3 preview</x:v>
      </x:c>
      <x:c r="C74" s="23" t="str">
        <x:v>Hy3-preview (Reasoning)</x:v>
      </x:c>
      <x:c r="D74" s="31" t="n">
        <x:v>46135</x:v>
      </x:c>
      <x:c r="E74" s="102" t="n">
        <x:v>295</x:v>
      </x:c>
      <x:c r="F74" s="102" t="str">
        <x:v>median</x:v>
      </x:c>
      <x:c r="G74" s="102" t="n">
        <x:v>0.0539</x:v>
      </x:c>
      <x:c r="H74" s="102" t="n">
        <x:v>0.115021737076</x:v>
      </x:c>
      <x:c r="I74" s="102" t="n">
        <x:v>147.354583410103</x:v>
      </x:c>
      <x:c r="J74" s="102" t="n">
        <x:v>37</x:v>
      </x:c>
      <x:c r="K74" s="102" t="n">
        <x:v>1.193548387096774</x:v>
      </x:c>
      <x:c r="L74" s="102" t="n">
        <x:v>0.468607076976988</x:v>
      </x:c>
      <x:c r="M74" s="102" t="n">
        <x:v>3.982556308381162</x:v>
      </x:c>
      <x:c r="N74" s="23" t="str">
        <x:v>tencent/hy3-preview</x:v>
      </x:c>
    </x:row>
    <x:row r="75">
      <x:c r="A75" s="23" t="str">
        <x:v>checkpoint:deepseek:deepseek-v4-pro</x:v>
      </x:c>
      <x:c r="B75" s="23" t="str">
        <x:v>DeepSeek-V4-Pro</x:v>
      </x:c>
      <x:c r="C75" s="23" t="str">
        <x:v>DeepSeek V4 Pro (Reasoning, Max Effort)</x:v>
      </x:c>
      <x:c r="D75" s="31" t="n">
        <x:v>46136</x:v>
      </x:c>
      <x:c r="E75" s="102" t="n">
        <x:v>1600</x:v>
      </x:c>
      <x:c r="F75" s="102" t="str">
        <x:v>firstParty</x:v>
      </x:c>
      <x:c r="G75" s="102" t="n">
        <x:v>0.17652</x:v>
      </x:c>
      <x:c r="H75" s="102" t="n">
        <x:v>2.25175071808</x:v>
      </x:c>
      <x:c r="I75" s="102" t="n">
        <x:v>64.4320517705545</x:v>
      </x:c>
      <x:c r="J75" s="102" t="n">
        <x:v>45.5</x:v>
      </x:c>
      <x:c r="K75" s="102" t="n">
        <x:v>1.0850986555257678</x:v>
      </x:c>
      <x:c r="L75" s="102" t="n">
        <x:v>0.0783923364974047</x:v>
      </x:c>
      <x:c r="M75" s="102" t="n">
        <x:v>1.4160890499022967</x:v>
      </x:c>
      <x:c r="N75" s="23" t="str">
        <x:v>deepseek/deepseek-v4-pro</x:v>
      </x:c>
    </x:row>
    <x:row r="76">
      <x:c r="A76" s="23" t="str">
        <x:v>checkpoint:epoch:deepseek-v4-flash</x:v>
      </x:c>
      <x:c r="B76" s="23" t="str">
        <x:v>DeepSeek-V4-Flash</x:v>
      </x:c>
      <x:c r="C76" s="23" t="str">
        <x:v>DeepSeek V4 Flash (Reasoning, Max Effort)</x:v>
      </x:c>
      <x:c r="D76" s="31" t="n">
        <x:v>46136</x:v>
      </x:c>
      <x:c r="E76" s="102" t="n">
        <x:v>284</x:v>
      </x:c>
      <x:c r="F76" s="102" t="str">
        <x:v>firstParty</x:v>
      </x:c>
      <x:c r="G76" s="102" t="n">
        <x:v>0.05796000000000001</x:v>
      </x:c>
      <x:c r="H76" s="102" t="n">
        <x:v>0.197989898732</x:v>
      </x:c>
      <x:c r="I76" s="102" t="n">
        <x:v>120.643730085111</x:v>
      </x:c>
      <x:c r="J76" s="102" t="n">
        <x:v>35</x:v>
      </x:c>
      <x:c r="K76" s="102" t="n">
        <x:v>0.890625</x:v>
      </x:c>
      <x:c r="L76" s="102" t="n">
        <x:v>0.2927422074115757</x:v>
      </x:c>
      <x:c r="M76" s="102" t="n">
        <x:v>3.446963716717457</x:v>
      </x:c>
      <x:c r="N76" s="23" t="str">
        <x:v>deepseek/deepseek-v4-flash</x:v>
      </x:c>
    </x:row>
    <x:row r="77">
      <x:c r="A77" s="23" t="str">
        <x:v>checkpoint:epoch:mistral-medium-3-5</x:v>
      </x:c>
      <x:c r="B77" s="23" t="str">
        <x:v>Mistral Medium 3.5</x:v>
      </x:c>
      <x:c r="C77" s="23" t="str">
        <x:v>Mistral Medium 3.5</x:v>
      </x:c>
      <x:c r="D77" s="31" t="n">
        <x:v>46141</x:v>
      </x:c>
      <x:c r="E77" s="102" t="n">
        <x:v>128</x:v>
      </x:c>
      <x:c r="F77" s="102" t="str">
        <x:v>firstParty</x:v>
      </x:c>
      <x:c r="G77" s="102" t="n">
        <x:v>1.155</x:v>
      </x:c>
      <x:c r="H77" s="102" t="n">
        <x:v>3.35410196625</x:v>
      </x:c>
      <x:c r="I77" s="102" t="n">
        <x:v>65.8125818625012</x:v>
      </x:c>
      <x:c r="J77" s="102" t="n">
        <x:v>42.5</x:v>
      </x:c>
      <x:c r="K77" s="102" t="n">
        <x:v>1</x:v>
      </x:c>
      <x:c r="L77" s="102" t="n">
        <x:v>0.34435446853493523</x:v>
      </x:c>
      <x:c r="M77" s="102" t="n">
        <x:v>1.548531337941205</x:v>
      </x:c>
      <x:c r="N77" s="23" t="str">
        <x:v>mistralai/mistral-medium-3-5</x:v>
      </x:c>
    </x:row>
    <x:row r="78">
      <x:c r="A78" s="23" t="str">
        <x:v>checkpoint:epoch:nemotron-3-ultra</x:v>
      </x:c>
      <x:c r="B78" s="23" t="str">
        <x:v>Nemotron 3 Ultra</x:v>
      </x:c>
      <x:c r="C78" s="23" t="str">
        <x:v>Nemotron 3 Ultra 550B A55B (Reasoning)</x:v>
      </x:c>
      <x:c r="D78" s="31" t="n">
        <x:v>46177</x:v>
      </x:c>
      <x:c r="E78" s="102" t="n">
        <x:v>550</x:v>
      </x:c>
      <x:c r="F78" s="102" t="str">
        <x:v>median</x:v>
      </x:c>
      <x:c r="G78" s="102" t="n">
        <x:v>0.5775</x:v>
      </x:c>
      <x:c r="H78" s="102" t="n">
        <x:v>1.29877124297</x:v>
      </x:c>
      <x:c r="I78" s="102" t="n">
        <x:v>188.063280573282</x:v>
      </x:c>
      <x:c r="J78" s="102" t="n">
        <x:v>65.5</x:v>
      </x:c>
      <x:c r="K78" s="102" t="n">
        <x:v>1.1995577456446598</x:v>
      </x:c>
      <x:c r="L78" s="102" t="n">
        <x:v>0.44465105238963126</x:v>
      </x:c>
      <x:c r="M78" s="102" t="n">
        <x:v>2.8711951232562134</x:v>
      </x:c>
      <x:c r="N78" s="23" t="str">
        <x:v>nvidia/nemotron-3-ultra-550b-a55b</x:v>
      </x:c>
    </x:row>
    <x:row r="79">
      <x:c r="A79" s="23" t="str">
        <x:v>checkpoint:moonshot:kimi-k2-7-code</x:v>
      </x:c>
      <x:c r="B79" s="23" t="str">
        <x:v>Kimi K2.7 Code</x:v>
      </x:c>
      <x:c r="C79" s="23" t="str">
        <x:v>Kimi K2.7 Code</x:v>
      </x:c>
      <x:c r="D79" s="31" t="n">
        <x:v>46185</x:v>
      </x:c>
      <x:c r="E79" s="102" t="n">
        <x:v>1040</x:v>
      </x:c>
      <x:c r="F79" s="102" t="str">
        <x:v>firstParty</x:v>
      </x:c>
      <x:c r="G79" s="102" t="n">
        <x:v>0.7230000000000001</x:v>
      </x:c>
      <x:c r="H79" s="102" t="n">
        <x:v>1.91037169158</x:v>
      </x:c>
      <x:c r="I79" s="102" t="n">
        <x:v>41.5072814377025</x:v>
      </x:c>
      <x:c r="J79" s="102" t="n">
        <x:v>46.25</x:v>
      </x:c>
      <x:c r="K79" s="102" t="n">
        <x:v>1.2477723421383333</x:v>
      </x:c>
      <x:c r="L79" s="102" t="n">
        <x:v>0.3784603819176323</x:v>
      </x:c>
      <x:c r="M79" s="102" t="n">
        <x:v>0.8974547337881622</x:v>
      </x:c>
      <x:c r="N79" s="23" t="str">
        <x:v>moonshotai/kimi-k2.7-code</x:v>
      </x:c>
    </x:row>
    <x:row r="80">
      <x:c r="A80" s="24" t="str">
        <x:v>checkpoint:z-ai-zhipu-ai:glm-5-2</x:v>
      </x:c>
      <x:c r="B80" s="24" t="str">
        <x:v>GLM-5.2</x:v>
      </x:c>
      <x:c r="C80" s="24" t="str">
        <x:v>GLM-5.2 (max)</x:v>
      </x:c>
      <x:c r="D80" s="32" t="n">
        <x:v>46189</x:v>
      </x:c>
      <x:c r="E80" s="103" t="n">
        <x:v>753</x:v>
      </x:c>
      <x:c r="F80" s="103" t="str">
        <x:v>median</x:v>
      </x:c>
      <x:c r="G80" s="103" t="n">
        <x:v>0.9019999999999999</x:v>
      </x:c>
      <x:c r="H80" s="103" t="n">
        <x:v>2.23374125628</x:v>
      </x:c>
      <x:c r="I80" s="103" t="n">
        <x:v>122.917606190534</x:v>
      </x:c>
      <x:c r="J80" s="103" t="n">
        <x:v>44</x:v>
      </x:c>
      <x:c r="K80" s="103" t="n">
        <x:v>1.0273972602739725</x:v>
      </x:c>
      <x:c r="L80" s="103" t="n">
        <x:v>0.40380684086130963</x:v>
      </x:c>
      <x:c r="M80" s="103" t="n">
        <x:v>2.7935819588757727</x:v>
      </x:c>
      <x:c r="N80" s="24" t="str">
        <x:v>z-ai/glm-5.2</x:v>
      </x:c>
    </x:row>
    <x:row r="83">
      <x:c r="A83" s="91" t="str">
        <x:v>Complete 275-checkpoint AA operational parameter panel</x:v>
      </x:c>
      <x:c r="B83" s="91"/>
      <x:c r="C83" s="91"/>
      <x:c r="D83" s="91"/>
      <x:c r="E83" s="91"/>
      <x:c r="F83" s="91"/>
      <x:c r="G83" s="91"/>
      <x:c r="H83" s="91"/>
      <x:c r="I83" s="91"/>
      <x:c r="J83" s="91"/>
      <x:c r="K83" s="91"/>
      <x:c r="L83" s="91"/>
      <x:c r="M83" s="91"/>
      <x:c r="N83" s="91"/>
    </x:row>
    <x:row r="84" ht="34" customHeight="1">
      <x:c r="A84" s="73" t="str">
        <x:v>Model</x:v>
      </x:c>
      <x:c r="B84" s="73" t="str">
        <x:v>Creator</x:v>
      </x:c>
      <x:c r="C84" s="73" t="str">
        <x:v>Release</x:v>
      </x:c>
      <x:c r="D84" s="73" t="str">
        <x:v>Total params (B)</x:v>
      </x:c>
      <x:c r="E84" s="73" t="str">
        <x:v>Active params (B)</x:v>
      </x:c>
      <x:c r="F84" s="73" t="str">
        <x:v>AA</x:v>
      </x:c>
      <x:c r="G84" s="73" t="str">
        <x:v>Serving regime</x:v>
      </x:c>
      <x:c r="H84" s="73" t="str">
        <x:v>Performance provider</x:v>
      </x:c>
      <x:c r="I84" s="73" t="str">
        <x:v>Input $/M</x:v>
      </x:c>
      <x:c r="J84" s="73" t="str">
        <x:v>Output $/M</x:v>
      </x:c>
      <x:c r="K84" s="73" t="str">
        <x:v>Blended $/M</x:v>
      </x:c>
      <x:c r="L84" s="73" t="str">
        <x:v>Output tok/s</x:v>
      </x:c>
      <x:c r="M84" s="73" t="str">
        <x:v>TTFC (s)</x:v>
      </x:c>
      <x:c r="N84" s="73" t="str">
        <x:v>Cost/task ($)</x:v>
      </x:c>
    </x:row>
    <x:row r="85">
      <x:c r="A85" s="16" t="str">
        <x:v>North Mini Code</x:v>
      </x:c>
      <x:c r="B85" s="16" t="str">
        <x:v>cohere</x:v>
      </x:c>
      <x:c r="C85" s="30" t="n">
        <x:v>46182</x:v>
      </x:c>
      <x:c r="D85" s="101" t="n">
        <x:v>30</x:v>
      </x:c>
      <x:c r="E85" s="101" t="n">
        <x:v>3</x:v>
      </x:c>
      <x:c r="F85" s="101" t="n">
        <x:v>19.79516147409</x:v>
      </x:c>
      <x:c r="G85" s="16" t="str">
        <x:v>firstParty</x:v>
      </x:c>
      <x:c r="H85" s="16" t="str">
        <x:v>Cohere</x:v>
      </x:c>
      <x:c r="I85" s="101" t="n">
        <x:v>0</x:v>
      </x:c>
      <x:c r="J85" s="101" t="n">
        <x:v>0</x:v>
      </x:c>
      <x:c r="K85" s="101" t="n">
        <x:v>0</x:v>
      </x:c>
      <x:c r="L85" s="101" t="n">
        <x:v>24.71242575522</x:v>
      </x:c>
      <x:c r="M85" s="101" t="n">
        <x:v>0.618631428000072</x:v>
      </x:c>
      <x:c r="N85" s="101" t="n">
        <x:v>0</x:v>
      </x:c>
    </x:row>
    <x:row r="86">
      <x:c r="A86" s="17" t="str">
        <x:v>Nemotron 3 Ultra 550B A55B (Reasoning)</x:v>
      </x:c>
      <x:c r="B86" s="17" t="str">
        <x:v>nvidia</x:v>
      </x:c>
      <x:c r="C86" s="31" t="n">
        <x:v>46177</x:v>
      </x:c>
      <x:c r="D86" s="102" t="n">
        <x:v>550</x:v>
      </x:c>
      <x:c r="E86" s="102" t="n">
        <x:v>55</x:v>
      </x:c>
      <x:c r="F86" s="102" t="n">
        <x:v>37.7619546243905</x:v>
      </x:c>
      <x:c r="G86" s="17" t="str">
        <x:v>median</x:v>
      </x:c>
      <x:c r="H86" s="17" t="str"/>
      <x:c r="I86" s="102" t="n">
        <x:v>0.675</x:v>
      </x:c>
      <x:c r="J86" s="102" t="n">
        <x:v>2.675</x:v>
      </x:c>
      <x:c r="K86" s="102" t="n">
        <x:v>0.5775</x:v>
      </x:c>
      <x:c r="L86" s="102" t="n">
        <x:v>188.063280573282</x:v>
      </x:c>
      <x:c r="M86" s="102" t="n">
        <x:v>1.24096890150002</x:v>
      </x:c>
      <x:c r="N86" s="102" t="n">
        <x:v>0.37769953147704655</x:v>
      </x:c>
    </x:row>
    <x:row r="87">
      <x:c r="A87" s="17" t="str">
        <x:v>GLM-4.6 (Reasoning)</x:v>
      </x:c>
      <x:c r="B87" s="17" t="str">
        <x:v>zai</x:v>
      </x:c>
      <x:c r="C87" s="31" t="n">
        <x:v>45930</x:v>
      </x:c>
      <x:c r="D87" s="102" t="n">
        <x:v>357</x:v>
      </x:c>
      <x:c r="E87" s="102" t="n">
        <x:v>32</x:v>
      </x:c>
      <x:c r="F87" s="102" t="n">
        <x:v>28.6958810162247</x:v>
      </x:c>
      <x:c r="G87" s="17" t="str">
        <x:v>median</x:v>
      </x:c>
      <x:c r="H87" s="17" t="str"/>
      <x:c r="I87" s="102" t="n">
        <x:v>0.55</x:v>
      </x:c>
      <x:c r="J87" s="102" t="n">
        <x:v>2.2</x:v>
      </x:c>
      <x:c r="K87" s="102" t="n">
        <x:v>0.7150000000000001</x:v>
      </x:c>
      <x:c r="L87" s="102" t="n">
        <x:v>39.2692214989431</x:v>
      </x:c>
      <x:c r="M87" s="102" t="n">
        <x:v>2.49969856249986</x:v>
      </x:c>
      <x:c r="N87" s="102" t="n">
        <x:v>0.28294770145479164</x:v>
      </x:c>
    </x:row>
    <x:row r="88">
      <x:c r="A88" s="17" t="str">
        <x:v>Jamba 1.5 Large</x:v>
      </x:c>
      <x:c r="B88" s="17" t="str">
        <x:v>ai21-labs</x:v>
      </x:c>
      <x:c r="C88" s="31" t="n">
        <x:v>45526</x:v>
      </x:c>
      <x:c r="D88" s="102" t="n">
        <x:v>398</x:v>
      </x:c>
      <x:c r="E88" s="102" t="n">
        <x:v>94</x:v>
      </x:c>
      <x:c r="F88" s="102" t="n">
        <x:v>5.13122240746243</x:v>
      </x:c>
      <x:c r="G88" s="17" t="str">
        <x:v>median</x:v>
      </x:c>
      <x:c r="H88" s="17" t="str"/>
      <x:c r="I88" s="102" t="n">
        <x:v>2</x:v>
      </x:c>
      <x:c r="J88" s="102" t="n">
        <x:v>8</x:v>
      </x:c>
      <x:c r="K88" s="102" t="n">
        <x:v>2.6</x:v>
      </x:c>
      <x:c r="L88" s="102"/>
      <x:c r="M88" s="102"/>
      <x:c r="N88" s="102"/>
    </x:row>
    <x:row r="89">
      <x:c r="A89" s="17" t="str">
        <x:v>Jamba 1.5 Mini</x:v>
      </x:c>
      <x:c r="B89" s="17" t="str">
        <x:v>ai21-labs</x:v>
      </x:c>
      <x:c r="C89" s="31" t="n">
        <x:v>45526</x:v>
      </x:c>
      <x:c r="D89" s="102" t="n">
        <x:v>52</x:v>
      </x:c>
      <x:c r="E89" s="102" t="n">
        <x:v>12</x:v>
      </x:c>
      <x:c r="F89" s="102" t="n">
        <x:v>2.69582163473985</x:v>
      </x:c>
      <x:c r="G89" s="17" t="str">
        <x:v>median</x:v>
      </x:c>
      <x:c r="H89" s="17" t="str"/>
      <x:c r="I89" s="102" t="n">
        <x:v>0.2</x:v>
      </x:c>
      <x:c r="J89" s="102" t="n">
        <x:v>0.4</x:v>
      </x:c>
      <x:c r="K89" s="102" t="n">
        <x:v>0.22000000000000003</x:v>
      </x:c>
      <x:c r="L89" s="102"/>
      <x:c r="M89" s="102"/>
      <x:c r="N89" s="102"/>
    </x:row>
    <x:row r="90">
      <x:c r="A90" s="17" t="str">
        <x:v>Jamba 1.6 Large</x:v>
      </x:c>
      <x:c r="B90" s="17" t="str">
        <x:v>ai21-labs</x:v>
      </x:c>
      <x:c r="C90" s="31" t="n">
        <x:v>45722</x:v>
      </x:c>
      <x:c r="D90" s="102" t="n">
        <x:v>398</x:v>
      </x:c>
      <x:c r="E90" s="102" t="n">
        <x:v>94</x:v>
      </x:c>
      <x:c r="F90" s="102" t="n">
        <x:v>5.00355856093405</x:v>
      </x:c>
      <x:c r="G90" s="17" t="str">
        <x:v>firstParty</x:v>
      </x:c>
      <x:c r="H90" s="17" t="str">
        <x:v>AI21 Labs</x:v>
      </x:c>
      <x:c r="I90" s="102" t="n">
        <x:v>2</x:v>
      </x:c>
      <x:c r="J90" s="102" t="n">
        <x:v>8</x:v>
      </x:c>
      <x:c r="K90" s="102" t="n">
        <x:v>2.6</x:v>
      </x:c>
      <x:c r="L90" s="102" t="n">
        <x:v>58.9918392707182</x:v>
      </x:c>
      <x:c r="M90" s="102" t="n">
        <x:v>1.44026848749998</x:v>
      </x:c>
      <x:c r="N90" s="102"/>
    </x:row>
    <x:row r="91">
      <x:c r="A91" s="17" t="str">
        <x:v>Jamba 1.7 Large</x:v>
      </x:c>
      <x:c r="B91" s="17" t="str">
        <x:v>ai21-labs</x:v>
      </x:c>
      <x:c r="C91" s="31" t="n">
        <x:v>45845</x:v>
      </x:c>
      <x:c r="D91" s="102" t="n">
        <x:v>398</x:v>
      </x:c>
      <x:c r="E91" s="102" t="n">
        <x:v>94</x:v>
      </x:c>
      <x:c r="F91" s="102" t="n">
        <x:v>5.29845041177405</x:v>
      </x:c>
      <x:c r="G91" s="17" t="str">
        <x:v>firstParty</x:v>
      </x:c>
      <x:c r="H91" s="17" t="str">
        <x:v>AI21 Labs</x:v>
      </x:c>
      <x:c r="I91" s="102" t="n">
        <x:v>2</x:v>
      </x:c>
      <x:c r="J91" s="102" t="n">
        <x:v>8</x:v>
      </x:c>
      <x:c r="K91" s="102" t="n">
        <x:v>2.6</x:v>
      </x:c>
      <x:c r="L91" s="102" t="n">
        <x:v>58.7594524533886</x:v>
      </x:c>
      <x:c r="M91" s="102" t="n">
        <x:v>1.46227163399999</x:v>
      </x:c>
      <x:c r="N91" s="102"/>
    </x:row>
    <x:row r="92">
      <x:c r="A92" s="17" t="str">
        <x:v>Jamba 1.6 Mini</x:v>
      </x:c>
      <x:c r="B92" s="17" t="str">
        <x:v>ai21-labs</x:v>
      </x:c>
      <x:c r="C92" s="31" t="n">
        <x:v>45722</x:v>
      </x:c>
      <x:c r="D92" s="102" t="n">
        <x:v>52</x:v>
      </x:c>
      <x:c r="E92" s="102" t="n">
        <x:v>12</x:v>
      </x:c>
      <x:c r="F92" s="102" t="n">
        <x:v>2.55255646375268</x:v>
      </x:c>
      <x:c r="G92" s="17" t="str">
        <x:v>firstParty</x:v>
      </x:c>
      <x:c r="H92" s="17" t="str">
        <x:v>AI21 Labs</x:v>
      </x:c>
      <x:c r="I92" s="102" t="n">
        <x:v>0.2</x:v>
      </x:c>
      <x:c r="J92" s="102" t="n">
        <x:v>0.4</x:v>
      </x:c>
      <x:c r="K92" s="102" t="n">
        <x:v>0.22000000000000003</x:v>
      </x:c>
      <x:c r="L92" s="102" t="n">
        <x:v>185.861284927752</x:v>
      </x:c>
      <x:c r="M92" s="102" t="n">
        <x:v>0.801968151999972</x:v>
      </x:c>
      <x:c r="N92" s="102"/>
    </x:row>
    <x:row r="93">
      <x:c r="A93" s="17" t="str">
        <x:v>Jamba 1.7 Mini</x:v>
      </x:c>
      <x:c r="B93" s="17" t="str">
        <x:v>ai21-labs</x:v>
      </x:c>
      <x:c r="C93" s="31" t="n">
        <x:v>45845</x:v>
      </x:c>
      <x:c r="D93" s="102" t="n">
        <x:v>52</x:v>
      </x:c>
      <x:c r="E93" s="102" t="n">
        <x:v>12</x:v>
      </x:c>
      <x:c r="F93" s="102" t="n">
        <x:v>2.73205930270251</x:v>
      </x:c>
      <x:c r="G93" s="17" t="str">
        <x:v>median</x:v>
      </x:c>
      <x:c r="H93" s="17" t="str"/>
      <x:c r="I93" s="102"/>
      <x:c r="J93" s="102"/>
      <x:c r="K93" s="102"/>
      <x:c r="L93" s="102"/>
      <x:c r="M93" s="102"/>
      <x:c r="N93" s="102"/>
    </x:row>
    <x:row r="94">
      <x:c r="A94" s="17" t="str">
        <x:v>Jamba Reasoning 3B</x:v>
      </x:c>
      <x:c r="B94" s="17" t="str">
        <x:v>ai21-labs</x:v>
      </x:c>
      <x:c r="C94" s="31" t="n">
        <x:v>45938</x:v>
      </x:c>
      <x:c r="D94" s="102" t="n">
        <x:v>3</x:v>
      </x:c>
      <x:c r="E94" s="102"/>
      <x:c r="F94" s="102" t="n">
        <x:v>4.12816114339835</x:v>
      </x:c>
      <x:c r="G94" s="17" t="str">
        <x:v>median</x:v>
      </x:c>
      <x:c r="H94" s="17" t="str"/>
      <x:c r="I94" s="102"/>
      <x:c r="J94" s="102"/>
      <x:c r="K94" s="102"/>
      <x:c r="L94" s="102"/>
      <x:c r="M94" s="102"/>
      <x:c r="N94" s="102"/>
    </x:row>
    <x:row r="95">
      <x:c r="A95" s="17" t="str">
        <x:v>G9v3-3B</x:v>
      </x:c>
      <x:c r="B95" s="17" t="str">
        <x:v>ai9star</x:v>
      </x:c>
      <x:c r="C95" s="31" t="n">
        <x:v>46226</x:v>
      </x:c>
      <x:c r="D95" s="102" t="n">
        <x:v>3</x:v>
      </x:c>
      <x:c r="E95" s="102"/>
      <x:c r="F95" s="102" t="n">
        <x:v>16.0567992128263</x:v>
      </x:c>
      <x:c r="G95" s="17" t="str">
        <x:v>median</x:v>
      </x:c>
      <x:c r="H95" s="17" t="str"/>
      <x:c r="I95" s="102" t="n">
        <x:v>0</x:v>
      </x:c>
      <x:c r="J95" s="102" t="n">
        <x:v>0</x:v>
      </x:c>
      <x:c r="K95" s="102" t="n">
        <x:v>0</x:v>
      </x:c>
      <x:c r="L95" s="102"/>
      <x:c r="M95" s="102"/>
      <x:c r="N95" s="102" t="n">
        <x:v>0</x:v>
      </x:c>
    </x:row>
    <x:row r="96">
      <x:c r="A96" s="17" t="str">
        <x:v>Llama 3.1 Tulu3 405B</x:v>
      </x:c>
      <x:c r="B96" s="17" t="str">
        <x:v>ai2</x:v>
      </x:c>
      <x:c r="C96" s="31" t="n">
        <x:v>45687</x:v>
      </x:c>
      <x:c r="D96" s="102" t="n">
        <x:v>405</x:v>
      </x:c>
      <x:c r="E96" s="102"/>
      <x:c r="F96" s="102" t="n">
        <x:v>8.27692346969835</x:v>
      </x:c>
      <x:c r="G96" s="17" t="str">
        <x:v>median</x:v>
      </x:c>
      <x:c r="H96" s="17" t="str"/>
      <x:c r="I96" s="102"/>
      <x:c r="J96" s="102"/>
      <x:c r="K96" s="102"/>
      <x:c r="L96" s="102"/>
      <x:c r="M96" s="102"/>
      <x:c r="N96" s="102"/>
    </x:row>
    <x:row r="97">
      <x:c r="A97" s="17" t="str">
        <x:v>Molmo 7B-D</x:v>
      </x:c>
      <x:c r="B97" s="17" t="str">
        <x:v>ai2</x:v>
      </x:c>
      <x:c r="C97" s="31" t="n">
        <x:v>45560</x:v>
      </x:c>
      <x:c r="D97" s="102" t="n">
        <x:v>8.02</x:v>
      </x:c>
      <x:c r="E97" s="102"/>
      <x:c r="F97" s="102" t="n">
        <x:v>3.80960279974612</x:v>
      </x:c>
      <x:c r="G97" s="17" t="str">
        <x:v>median</x:v>
      </x:c>
      <x:c r="H97" s="17" t="str"/>
      <x:c r="I97" s="102"/>
      <x:c r="J97" s="102"/>
      <x:c r="K97" s="102"/>
      <x:c r="L97" s="102"/>
      <x:c r="M97" s="102"/>
      <x:c r="N97" s="102"/>
    </x:row>
    <x:row r="98">
      <x:c r="A98" s="17" t="str">
        <x:v>Molmo2-8B</x:v>
      </x:c>
      <x:c r="B98" s="17" t="str">
        <x:v>ai2</x:v>
      </x:c>
      <x:c r="C98" s="31" t="n">
        <x:v>46002</x:v>
      </x:c>
      <x:c r="D98" s="102" t="n">
        <x:v>8.66</x:v>
      </x:c>
      <x:c r="E98" s="102"/>
      <x:c r="F98" s="102" t="n">
        <x:v>2.02725634867986</x:v>
      </x:c>
      <x:c r="G98" s="17" t="str">
        <x:v>median</x:v>
      </x:c>
      <x:c r="H98" s="17" t="str"/>
      <x:c r="I98" s="102"/>
      <x:c r="J98" s="102"/>
      <x:c r="K98" s="102"/>
      <x:c r="L98" s="102"/>
      <x:c r="M98" s="102"/>
      <x:c r="N98" s="102"/>
    </x:row>
    <x:row r="99">
      <x:c r="A99" s="17" t="str">
        <x:v>OLMo 2 32B</x:v>
      </x:c>
      <x:c r="B99" s="17" t="str">
        <x:v>ai2</x:v>
      </x:c>
      <x:c r="C99" s="31" t="n">
        <x:v>45729</x:v>
      </x:c>
      <x:c r="D99" s="102" t="n">
        <x:v>32.2</x:v>
      </x:c>
      <x:c r="E99" s="102"/>
      <x:c r="F99" s="102" t="n">
        <x:v>5.01350341020708</x:v>
      </x:c>
      <x:c r="G99" s="17" t="str">
        <x:v>median</x:v>
      </x:c>
      <x:c r="H99" s="17" t="str"/>
      <x:c r="I99" s="102"/>
      <x:c r="J99" s="102"/>
      <x:c r="K99" s="102"/>
      <x:c r="L99" s="102"/>
      <x:c r="M99" s="102"/>
      <x:c r="N99" s="102"/>
    </x:row>
    <x:row r="100">
      <x:c r="A100" s="17" t="str">
        <x:v>OLMo 2 7B</x:v>
      </x:c>
      <x:c r="B100" s="17" t="str">
        <x:v>ai2</x:v>
      </x:c>
      <x:c r="C100" s="31" t="n">
        <x:v>45622</x:v>
      </x:c>
      <x:c r="D100" s="102" t="n">
        <x:v>7.3</x:v>
      </x:c>
      <x:c r="E100" s="102"/>
      <x:c r="F100" s="102" t="n">
        <x:v>3.85447092518844</x:v>
      </x:c>
      <x:c r="G100" s="17" t="str">
        <x:v>median</x:v>
      </x:c>
      <x:c r="H100" s="17" t="str"/>
      <x:c r="I100" s="102"/>
      <x:c r="J100" s="102"/>
      <x:c r="K100" s="102"/>
      <x:c r="L100" s="102"/>
      <x:c r="M100" s="102"/>
      <x:c r="N100" s="102"/>
    </x:row>
    <x:row r="101">
      <x:c r="A101" s="17" t="str">
        <x:v>Olmo 3 32B Think</x:v>
      </x:c>
      <x:c r="B101" s="17" t="str">
        <x:v>ai2</x:v>
      </x:c>
      <x:c r="C101" s="31" t="n">
        <x:v>45981</x:v>
      </x:c>
      <x:c r="D101" s="102" t="n">
        <x:v>32.2</x:v>
      </x:c>
      <x:c r="E101" s="102"/>
      <x:c r="F101" s="102" t="n">
        <x:v>6.40484835766603</x:v>
      </x:c>
      <x:c r="G101" s="17" t="str">
        <x:v>median</x:v>
      </x:c>
      <x:c r="H101" s="17" t="str"/>
      <x:c r="I101" s="102"/>
      <x:c r="J101" s="102"/>
      <x:c r="K101" s="102"/>
      <x:c r="L101" s="102"/>
      <x:c r="M101" s="102"/>
      <x:c r="N101" s="102"/>
    </x:row>
    <x:row r="102">
      <x:c r="A102" s="17" t="str">
        <x:v>Olmo 3 7B Instruct</x:v>
      </x:c>
      <x:c r="B102" s="17" t="str">
        <x:v>ai2</x:v>
      </x:c>
      <x:c r="C102" s="31" t="n">
        <x:v>45981</x:v>
      </x:c>
      <x:c r="D102" s="102" t="n">
        <x:v>7</x:v>
      </x:c>
      <x:c r="E102" s="102"/>
      <x:c r="F102" s="102" t="n">
        <x:v>2.80685761769941</x:v>
      </x:c>
      <x:c r="G102" s="17" t="str">
        <x:v>median</x:v>
      </x:c>
      <x:c r="H102" s="17" t="str"/>
      <x:c r="I102" s="102" t="n">
        <x:v>0.1</x:v>
      </x:c>
      <x:c r="J102" s="102" t="n">
        <x:v>0.2</x:v>
      </x:c>
      <x:c r="K102" s="102" t="n">
        <x:v>0.11000000000000001</x:v>
      </x:c>
      <x:c r="L102" s="102"/>
      <x:c r="M102" s="102"/>
      <x:c r="N102" s="102"/>
    </x:row>
    <x:row r="103">
      <x:c r="A103" s="17" t="str">
        <x:v>Olmo 3 7B Think</x:v>
      </x:c>
      <x:c r="B103" s="17" t="str">
        <x:v>ai2</x:v>
      </x:c>
      <x:c r="C103" s="31" t="n">
        <x:v>45981</x:v>
      </x:c>
      <x:c r="D103" s="102" t="n">
        <x:v>7</x:v>
      </x:c>
      <x:c r="E103" s="102"/>
      <x:c r="F103" s="102" t="n">
        <x:v>3.97391458412243</x:v>
      </x:c>
      <x:c r="G103" s="17" t="str">
        <x:v>median</x:v>
      </x:c>
      <x:c r="H103" s="17" t="str"/>
      <x:c r="I103" s="102"/>
      <x:c r="J103" s="102"/>
      <x:c r="K103" s="102"/>
      <x:c r="L103" s="102"/>
      <x:c r="M103" s="102"/>
      <x:c r="N103" s="102"/>
    </x:row>
    <x:row r="104">
      <x:c r="A104" s="17" t="str">
        <x:v>Olmo 3.1 32B Instruct</x:v>
      </x:c>
      <x:c r="B104" s="17" t="str">
        <x:v>ai2</x:v>
      </x:c>
      <x:c r="C104" s="31" t="n">
        <x:v>46035</x:v>
      </x:c>
      <x:c r="D104" s="102" t="n">
        <x:v>32.2</x:v>
      </x:c>
      <x:c r="E104" s="102"/>
      <x:c r="F104" s="102" t="n">
        <x:v>6.46912768036033</x:v>
      </x:c>
      <x:c r="G104" s="17" t="str">
        <x:v>median</x:v>
      </x:c>
      <x:c r="H104" s="17" t="str"/>
      <x:c r="I104" s="102"/>
      <x:c r="J104" s="102"/>
      <x:c r="K104" s="102"/>
      <x:c r="L104" s="102"/>
      <x:c r="M104" s="102"/>
      <x:c r="N104" s="102"/>
    </x:row>
    <x:row r="105">
      <x:c r="A105" s="17" t="str">
        <x:v>Olmo 3.1 32B Think</x:v>
      </x:c>
      <x:c r="B105" s="17" t="str">
        <x:v>ai2</x:v>
      </x:c>
      <x:c r="C105" s="31" t="n">
        <x:v>46003</x:v>
      </x:c>
      <x:c r="D105" s="102" t="n">
        <x:v>32.2</x:v>
      </x:c>
      <x:c r="E105" s="102"/>
      <x:c r="F105" s="102" t="n">
        <x:v>8.08969451731817</x:v>
      </x:c>
      <x:c r="G105" s="17" t="str">
        <x:v>median</x:v>
      </x:c>
      <x:c r="H105" s="17" t="str"/>
      <x:c r="I105" s="102" t="n">
        <x:v>0</x:v>
      </x:c>
      <x:c r="J105" s="102" t="n">
        <x:v>0</x:v>
      </x:c>
      <x:c r="K105" s="102" t="n">
        <x:v>0</x:v>
      </x:c>
      <x:c r="L105" s="102"/>
      <x:c r="M105" s="102"/>
      <x:c r="N105" s="102"/>
    </x:row>
    <x:row r="106">
      <x:c r="A106" s="17" t="str">
        <x:v>Trinity Large Thinking</x:v>
      </x:c>
      <x:c r="B106" s="17" t="str">
        <x:v>arcee</x:v>
      </x:c>
      <x:c r="C106" s="31" t="n">
        <x:v>46113</x:v>
      </x:c>
      <x:c r="D106" s="102" t="n">
        <x:v>399</x:v>
      </x:c>
      <x:c r="E106" s="102" t="n">
        <x:v>13</x:v>
      </x:c>
      <x:c r="F106" s="102" t="n">
        <x:v>18.1600095755902</x:v>
      </x:c>
      <x:c r="G106" s="17" t="str">
        <x:v>median</x:v>
      </x:c>
      <x:c r="H106" s="17" t="str"/>
      <x:c r="I106" s="102" t="n">
        <x:v>0.235</x:v>
      </x:c>
      <x:c r="J106" s="102" t="n">
        <x:v>0.875</x:v>
      </x:c>
      <x:c r="K106" s="102" t="n">
        <x:v>0.24299999999999997</x:v>
      </x:c>
      <x:c r="L106" s="102" t="n">
        <x:v>202.146943097376</x:v>
      </x:c>
      <x:c r="M106" s="102" t="n">
        <x:v>1.02734130499994</x:v>
      </x:c>
      <x:c r="N106" s="102" t="n">
        <x:v>0.14808438740972296</x:v>
      </x:c>
    </x:row>
    <x:row r="107">
      <x:c r="A107" s="17" t="str">
        <x:v>ERNIE 4.5 300B A47B</x:v>
      </x:c>
      <x:c r="B107" s="17" t="str">
        <x:v>baidu</x:v>
      </x:c>
      <x:c r="C107" s="31" t="n">
        <x:v>45838</x:v>
      </x:c>
      <x:c r="D107" s="102" t="n">
        <x:v>300</x:v>
      </x:c>
      <x:c r="E107" s="102" t="n">
        <x:v>47</x:v>
      </x:c>
      <x:c r="F107" s="102" t="n">
        <x:v>9.02285916292985</x:v>
      </x:c>
      <x:c r="G107" s="17" t="str">
        <x:v>median</x:v>
      </x:c>
      <x:c r="H107" s="17" t="str"/>
      <x:c r="I107" s="102" t="n">
        <x:v>0.28</x:v>
      </x:c>
      <x:c r="J107" s="102" t="n">
        <x:v>1.1</x:v>
      </x:c>
      <x:c r="K107" s="102" t="n">
        <x:v>0.36200000000000004</x:v>
      </x:c>
      <x:c r="L107" s="102"/>
      <x:c r="M107" s="102"/>
      <x:c r="N107" s="102"/>
    </x:row>
    <x:row r="108">
      <x:c r="A108" s="17" t="str">
        <x:v>Seed-OSS-36B-Instruct</x:v>
      </x:c>
      <x:c r="B108" s="17" t="str">
        <x:v>bytedance_seed</x:v>
      </x:c>
      <x:c r="C108" s="31" t="n">
        <x:v>45889</x:v>
      </x:c>
      <x:c r="D108" s="102" t="n">
        <x:v>36.2</x:v>
      </x:c>
      <x:c r="E108" s="102"/>
      <x:c r="F108" s="102" t="n">
        <x:v>18.3353754400112</x:v>
      </x:c>
      <x:c r="G108" s="17" t="str">
        <x:v>median</x:v>
      </x:c>
      <x:c r="H108" s="17" t="str"/>
      <x:c r="I108" s="102" t="n">
        <x:v>0.21</x:v>
      </x:c>
      <x:c r="J108" s="102" t="n">
        <x:v>0.57</x:v>
      </x:c>
      <x:c r="K108" s="102" t="n">
        <x:v>0.246</x:v>
      </x:c>
      <x:c r="L108" s="102" t="n">
        <x:v>34.9368647164853</x:v>
      </x:c>
      <x:c r="M108" s="102" t="n">
        <x:v>2.98962301949996</x:v>
      </x:c>
      <x:c r="N108" s="102"/>
    </x:row>
    <x:row r="109">
      <x:c r="A109" s="17" t="str">
        <x:v>Command A</x:v>
      </x:c>
      <x:c r="B109" s="17" t="str">
        <x:v>cohere</x:v>
      </x:c>
      <x:c r="C109" s="31" t="n">
        <x:v>45729</x:v>
      </x:c>
      <x:c r="D109" s="102" t="n">
        <x:v>111</x:v>
      </x:c>
      <x:c r="E109" s="102"/>
      <x:c r="F109" s="102" t="n">
        <x:v>7.67282450847718</x:v>
      </x:c>
      <x:c r="G109" s="17" t="str">
        <x:v>firstParty</x:v>
      </x:c>
      <x:c r="H109" s="17" t="str">
        <x:v>Cohere</x:v>
      </x:c>
      <x:c r="I109" s="102" t="n">
        <x:v>2.5</x:v>
      </x:c>
      <x:c r="J109" s="102" t="n">
        <x:v>10</x:v>
      </x:c>
      <x:c r="K109" s="102" t="n">
        <x:v>3.25</x:v>
      </x:c>
      <x:c r="L109" s="102" t="n">
        <x:v>59.9164842846331</x:v>
      </x:c>
      <x:c r="M109" s="102" t="n">
        <x:v>1.83504523649993</x:v>
      </x:c>
      <x:c r="N109" s="102"/>
    </x:row>
    <x:row r="110">
      <x:c r="A110" s="17" t="str">
        <x:v>Command-R+ (Apr '24)</x:v>
      </x:c>
      <x:c r="B110" s="17" t="str">
        <x:v>cohere</x:v>
      </x:c>
      <x:c r="C110" s="31" t="n">
        <x:v>45386</x:v>
      </x:c>
      <x:c r="D110" s="102" t="n">
        <x:v>104</x:v>
      </x:c>
      <x:c r="E110" s="102"/>
      <x:c r="F110" s="102" t="n">
        <x:v>2.9889708187848</x:v>
      </x:c>
      <x:c r="G110" s="17" t="str">
        <x:v>median</x:v>
      </x:c>
      <x:c r="H110" s="17" t="str"/>
      <x:c r="I110" s="102" t="n">
        <x:v>3</x:v>
      </x:c>
      <x:c r="J110" s="102" t="n">
        <x:v>15</x:v>
      </x:c>
      <x:c r="K110" s="102" t="n">
        <x:v>4.2</x:v>
      </x:c>
      <x:c r="L110" s="102"/>
      <x:c r="M110" s="102"/>
      <x:c r="N110" s="102"/>
    </x:row>
    <x:row r="111">
      <x:c r="A111" s="17" t="str">
        <x:v>Command-R (Mar '24)</x:v>
      </x:c>
      <x:c r="B111" s="17" t="str">
        <x:v>cohere</x:v>
      </x:c>
      <x:c r="C111" s="31" t="n">
        <x:v>45363</x:v>
      </x:c>
      <x:c r="D111" s="102" t="n">
        <x:v>35</x:v>
      </x:c>
      <x:c r="E111" s="102"/>
      <x:c r="F111" s="102" t="n">
        <x:v>2.13537554388303</x:v>
      </x:c>
      <x:c r="G111" s="17" t="str">
        <x:v>median</x:v>
      </x:c>
      <x:c r="H111" s="17" t="str"/>
      <x:c r="I111" s="102" t="n">
        <x:v>0.5</x:v>
      </x:c>
      <x:c r="J111" s="102" t="n">
        <x:v>1.5</x:v>
      </x:c>
      <x:c r="K111" s="102" t="n">
        <x:v>0.6</x:v>
      </x:c>
      <x:c r="L111" s="102"/>
      <x:c r="M111" s="102"/>
      <x:c r="N111" s="102"/>
    </x:row>
    <x:row r="112">
      <x:c r="A112" s="17" t="str">
        <x:v>Command A+</x:v>
      </x:c>
      <x:c r="B112" s="17" t="str">
        <x:v>cohere</x:v>
      </x:c>
      <x:c r="C112" s="31" t="n">
        <x:v>46162</x:v>
      </x:c>
      <x:c r="D112" s="102" t="n">
        <x:v>218</x:v>
      </x:c>
      <x:c r="E112" s="102" t="n">
        <x:v>25</x:v>
      </x:c>
      <x:c r="F112" s="102" t="n">
        <x:v>22.5095334451485</x:v>
      </x:c>
      <x:c r="G112" s="17" t="str">
        <x:v>firstParty</x:v>
      </x:c>
      <x:c r="H112" s="17" t="str">
        <x:v>Cohere</x:v>
      </x:c>
      <x:c r="I112" s="102" t="n">
        <x:v>0</x:v>
      </x:c>
      <x:c r="J112" s="102" t="n">
        <x:v>0</x:v>
      </x:c>
      <x:c r="K112" s="102" t="n">
        <x:v>0</x:v>
      </x:c>
      <x:c r="L112" s="102" t="n">
        <x:v>195.972028521741</x:v>
      </x:c>
      <x:c r="M112" s="102" t="n">
        <x:v>0.38766082699999</x:v>
      </x:c>
      <x:c r="N112" s="102" t="n">
        <x:v>0</x:v>
      </x:c>
    </x:row>
    <x:row r="113">
      <x:c r="A113" s="17" t="str">
        <x:v>Tiny Aya Global</x:v>
      </x:c>
      <x:c r="B113" s="17" t="str">
        <x:v>cohere</x:v>
      </x:c>
      <x:c r="C113" s="31" t="n">
        <x:v>46070</x:v>
      </x:c>
      <x:c r="D113" s="102" t="n">
        <x:v>3.35</x:v>
      </x:c>
      <x:c r="E113" s="102"/>
      <x:c r="F113" s="102" t="n">
        <x:v>1</x:v>
      </x:c>
      <x:c r="G113" s="17" t="str">
        <x:v>firstParty</x:v>
      </x:c>
      <x:c r="H113" s="17" t="str">
        <x:v>Cohere</x:v>
      </x:c>
      <x:c r="I113" s="102" t="n">
        <x:v>0</x:v>
      </x:c>
      <x:c r="J113" s="102" t="n">
        <x:v>0</x:v>
      </x:c>
      <x:c r="K113" s="102" t="n">
        <x:v>0</x:v>
      </x:c>
      <x:c r="L113" s="102"/>
      <x:c r="M113" s="102"/>
      <x:c r="N113" s="102"/>
    </x:row>
    <x:row r="114">
      <x:c r="A114" s="17" t="str">
        <x:v>DBRX Instruct</x:v>
      </x:c>
      <x:c r="B114" s="17" t="str">
        <x:v>databricks</x:v>
      </x:c>
      <x:c r="C114" s="31" t="n">
        <x:v>45378</x:v>
      </x:c>
      <x:c r="D114" s="102" t="n">
        <x:v>132</x:v>
      </x:c>
      <x:c r="E114" s="102" t="n">
        <x:v>36</x:v>
      </x:c>
      <x:c r="F114" s="102" t="n">
        <x:v>2.95893602589449</x:v>
      </x:c>
      <x:c r="G114" s="17" t="str">
        <x:v>median</x:v>
      </x:c>
      <x:c r="H114" s="17" t="str"/>
      <x:c r="I114" s="102"/>
      <x:c r="J114" s="102"/>
      <x:c r="K114" s="102"/>
      <x:c r="L114" s="102"/>
      <x:c r="M114" s="102"/>
      <x:c r="N114" s="102"/>
    </x:row>
    <x:row r="115">
      <x:c r="A115" s="17" t="str">
        <x:v>DeepSeek-Coder-V2</x:v>
      </x:c>
      <x:c r="B115" s="17" t="str">
        <x:v>deepseek</x:v>
      </x:c>
      <x:c r="C115" s="31" t="n">
        <x:v>45460</x:v>
      </x:c>
      <x:c r="D115" s="102" t="n">
        <x:v>236</x:v>
      </x:c>
      <x:c r="E115" s="102" t="n">
        <x:v>21</x:v>
      </x:c>
      <x:c r="F115" s="102" t="n">
        <x:v>5.05187301719698</x:v>
      </x:c>
      <x:c r="G115" s="17" t="str">
        <x:v>median</x:v>
      </x:c>
      <x:c r="H115" s="17" t="str"/>
      <x:c r="I115" s="102"/>
      <x:c r="J115" s="102"/>
      <x:c r="K115" s="102"/>
      <x:c r="L115" s="102"/>
      <x:c r="M115" s="102"/>
      <x:c r="N115" s="102"/>
    </x:row>
    <x:row r="116">
      <x:c r="A116" s="17" t="str">
        <x:v>DeepSeek Coder V2 Lite Instruct</x:v>
      </x:c>
      <x:c r="B116" s="17" t="str">
        <x:v>deepseek</x:v>
      </x:c>
      <x:c r="C116" s="31" t="n">
        <x:v>45460</x:v>
      </x:c>
      <x:c r="D116" s="102" t="n">
        <x:v>16</x:v>
      </x:c>
      <x:c r="E116" s="102" t="n">
        <x:v>2.4</x:v>
      </x:c>
      <x:c r="F116" s="102" t="n">
        <x:v>3.1082648272369</x:v>
      </x:c>
      <x:c r="G116" s="17" t="str">
        <x:v>median</x:v>
      </x:c>
      <x:c r="H116" s="17" t="str"/>
      <x:c r="I116" s="102"/>
      <x:c r="J116" s="102"/>
      <x:c r="K116" s="102"/>
      <x:c r="L116" s="102"/>
      <x:c r="M116" s="102"/>
      <x:c r="N116" s="102"/>
    </x:row>
    <x:row r="117">
      <x:c r="A117" s="17" t="str">
        <x:v>DeepSeek LLM 67B Chat (V1)</x:v>
      </x:c>
      <x:c r="B117" s="17" t="str">
        <x:v>deepseek</x:v>
      </x:c>
      <x:c r="C117" s="31" t="n">
        <x:v>45259</x:v>
      </x:c>
      <x:c r="D117" s="102" t="n">
        <x:v>7</x:v>
      </x:c>
      <x:c r="E117" s="102"/>
      <x:c r="F117" s="102" t="n">
        <x:v>3.00905999147689</x:v>
      </x:c>
      <x:c r="G117" s="17" t="str">
        <x:v>median</x:v>
      </x:c>
      <x:c r="H117" s="17" t="str"/>
      <x:c r="I117" s="102"/>
      <x:c r="J117" s="102"/>
      <x:c r="K117" s="102"/>
      <x:c r="L117" s="102"/>
      <x:c r="M117" s="102"/>
      <x:c r="N117" s="102"/>
    </x:row>
    <x:row r="118">
      <x:c r="A118" s="17" t="str">
        <x:v>DeepSeek R1 0528 Qwen3 8B</x:v>
      </x:c>
      <x:c r="B118" s="17" t="str">
        <x:v>deepseek</x:v>
      </x:c>
      <x:c r="C118" s="31" t="n">
        <x:v>45806</x:v>
      </x:c>
      <x:c r="D118" s="102" t="n">
        <x:v>8.19</x:v>
      </x:c>
      <x:c r="E118" s="102"/>
      <x:c r="F118" s="102" t="n">
        <x:v>10.3678998244844</x:v>
      </x:c>
      <x:c r="G118" s="17" t="str">
        <x:v>median</x:v>
      </x:c>
      <x:c r="H118" s="17" t="str"/>
      <x:c r="I118" s="102"/>
      <x:c r="J118" s="102"/>
      <x:c r="K118" s="102"/>
      <x:c r="L118" s="102"/>
      <x:c r="M118" s="102"/>
      <x:c r="N118" s="102"/>
    </x:row>
    <x:row r="119">
      <x:c r="A119" s="17" t="str">
        <x:v>DeepSeek R1 0528 (May '25)</x:v>
      </x:c>
      <x:c r="B119" s="17" t="str">
        <x:v>deepseek</x:v>
      </x:c>
      <x:c r="C119" s="31" t="n">
        <x:v>45805</x:v>
      </x:c>
      <x:c r="D119" s="102" t="n">
        <x:v>685</x:v>
      </x:c>
      <x:c r="E119" s="102" t="n">
        <x:v>37</x:v>
      </x:c>
      <x:c r="F119" s="102" t="n">
        <x:v>20.0823831450007</x:v>
      </x:c>
      <x:c r="G119" s="17" t="str">
        <x:v>median</x:v>
      </x:c>
      <x:c r="H119" s="17" t="str"/>
      <x:c r="I119" s="102" t="n">
        <x:v>1.35</x:v>
      </x:c>
      <x:c r="J119" s="102" t="n">
        <x:v>4.2</x:v>
      </x:c>
      <x:c r="K119" s="102" t="n">
        <x:v>1.6350000000000002</x:v>
      </x:c>
      <x:c r="L119" s="102"/>
      <x:c r="M119" s="102"/>
      <x:c r="N119" s="102"/>
    </x:row>
    <x:row r="120">
      <x:c r="A120" s="17" t="str">
        <x:v>DeepSeek R1 Distill Llama 70B</x:v>
      </x:c>
      <x:c r="B120" s="17" t="str">
        <x:v>deepseek</x:v>
      </x:c>
      <x:c r="C120" s="31" t="n">
        <x:v>45677</x:v>
      </x:c>
      <x:c r="D120" s="102" t="n">
        <x:v>70</x:v>
      </x:c>
      <x:c r="E120" s="102"/>
      <x:c r="F120" s="102" t="n">
        <x:v>9.92919589163661</x:v>
      </x:c>
      <x:c r="G120" s="17" t="str">
        <x:v>median</x:v>
      </x:c>
      <x:c r="H120" s="17" t="str"/>
      <x:c r="I120" s="102" t="n">
        <x:v>0.7</x:v>
      </x:c>
      <x:c r="J120" s="102" t="n">
        <x:v>1.05</x:v>
      </x:c>
      <x:c r="K120" s="102" t="n">
        <x:v>0.7349999999999999</x:v>
      </x:c>
      <x:c r="L120" s="102" t="n">
        <x:v>27.5130433898765</x:v>
      </x:c>
      <x:c r="M120" s="102" t="n">
        <x:v>0.891499744999976</x:v>
      </x:c>
      <x:c r="N120" s="102"/>
    </x:row>
    <x:row r="121">
      <x:c r="A121" s="17" t="str">
        <x:v>DeepSeek R1 Distill Llama 8B</x:v>
      </x:c>
      <x:c r="B121" s="17" t="str">
        <x:v>deepseek</x:v>
      </x:c>
      <x:c r="C121" s="31" t="n">
        <x:v>45677</x:v>
      </x:c>
      <x:c r="D121" s="102" t="n">
        <x:v>8</x:v>
      </x:c>
      <x:c r="E121" s="102"/>
      <x:c r="F121" s="102" t="n">
        <x:v>6.4141606831749</x:v>
      </x:c>
      <x:c r="G121" s="17" t="str">
        <x:v>median</x:v>
      </x:c>
      <x:c r="H121" s="17" t="str"/>
      <x:c r="I121" s="102"/>
      <x:c r="J121" s="102"/>
      <x:c r="K121" s="102"/>
      <x:c r="L121" s="102"/>
      <x:c r="M121" s="102"/>
      <x:c r="N121" s="102"/>
    </x:row>
    <x:row r="122">
      <x:c r="A122" s="17" t="str">
        <x:v>DeepSeek R1 Distill Qwen 1.5B</x:v>
      </x:c>
      <x:c r="B122" s="17" t="str">
        <x:v>deepseek</x:v>
      </x:c>
      <x:c r="C122" s="31" t="n">
        <x:v>45677</x:v>
      </x:c>
      <x:c r="D122" s="102" t="n">
        <x:v>1.5</x:v>
      </x:c>
      <x:c r="E122" s="102"/>
      <x:c r="F122" s="102" t="n">
        <x:v>3.652305556462</x:v>
      </x:c>
      <x:c r="G122" s="17" t="str">
        <x:v>median</x:v>
      </x:c>
      <x:c r="H122" s="17" t="str"/>
      <x:c r="I122" s="102"/>
      <x:c r="J122" s="102"/>
      <x:c r="K122" s="102"/>
      <x:c r="L122" s="102"/>
      <x:c r="M122" s="102"/>
      <x:c r="N122" s="102"/>
    </x:row>
    <x:row r="123">
      <x:c r="A123" s="17" t="str">
        <x:v>DeepSeek R1 Distill Qwen 14B</x:v>
      </x:c>
      <x:c r="B123" s="17" t="str">
        <x:v>deepseek</x:v>
      </x:c>
      <x:c r="C123" s="31" t="n">
        <x:v>45677</x:v>
      </x:c>
      <x:c r="D123" s="102" t="n">
        <x:v>14</x:v>
      </x:c>
      <x:c r="E123" s="102"/>
      <x:c r="F123" s="102" t="n">
        <x:v>9.83271953213741</x:v>
      </x:c>
      <x:c r="G123" s="17" t="str">
        <x:v>median</x:v>
      </x:c>
      <x:c r="H123" s="17" t="str"/>
      <x:c r="I123" s="102"/>
      <x:c r="J123" s="102"/>
      <x:c r="K123" s="102"/>
      <x:c r="L123" s="102"/>
      <x:c r="M123" s="102"/>
      <x:c r="N123" s="102"/>
    </x:row>
    <x:row r="124">
      <x:c r="A124" s="17" t="str">
        <x:v>DeepSeek R1 Distill Qwen 32B</x:v>
      </x:c>
      <x:c r="B124" s="17" t="str">
        <x:v>deepseek</x:v>
      </x:c>
      <x:c r="C124" s="31" t="n">
        <x:v>45677</x:v>
      </x:c>
      <x:c r="D124" s="102" t="n">
        <x:v>32</x:v>
      </x:c>
      <x:c r="E124" s="102"/>
      <x:c r="F124" s="102" t="n">
        <x:v>11.039920724083</x:v>
      </x:c>
      <x:c r="G124" s="17" t="str">
        <x:v>median</x:v>
      </x:c>
      <x:c r="H124" s="17" t="str"/>
      <x:c r="I124" s="102"/>
      <x:c r="J124" s="102"/>
      <x:c r="K124" s="102"/>
      <x:c r="L124" s="102"/>
      <x:c r="M124" s="102"/>
      <x:c r="N124" s="102"/>
    </x:row>
    <x:row r="125">
      <x:c r="A125" s="17" t="str">
        <x:v>DeepSeek R1 (Jan '25)</x:v>
      </x:c>
      <x:c r="B125" s="17" t="str">
        <x:v>deepseek</x:v>
      </x:c>
      <x:c r="C125" s="31" t="n">
        <x:v>45677</x:v>
      </x:c>
      <x:c r="D125" s="102" t="n">
        <x:v>685</x:v>
      </x:c>
      <x:c r="E125" s="102" t="n">
        <x:v>37</x:v>
      </x:c>
      <x:c r="F125" s="102" t="n">
        <x:v>18.5075067596643</x:v>
      </x:c>
      <x:c r="G125" s="17" t="str">
        <x:v>median</x:v>
      </x:c>
      <x:c r="H125" s="17" t="str"/>
      <x:c r="I125" s="102" t="n">
        <x:v>1.675</x:v>
      </x:c>
      <x:c r="J125" s="102" t="n">
        <x:v>4.7</x:v>
      </x:c>
      <x:c r="K125" s="102" t="n">
        <x:v>1.9774999999999998</x:v>
      </x:c>
      <x:c r="L125" s="102"/>
      <x:c r="M125" s="102"/>
      <x:c r="N125" s="102" t="n">
        <x:v>0.24713753983015388</x:v>
      </x:c>
    </x:row>
    <x:row r="126">
      <x:c r="A126" s="17" t="str">
        <x:v>DeepSeek-V2-Chat</x:v>
      </x:c>
      <x:c r="B126" s="17" t="str">
        <x:v>deepseek</x:v>
      </x:c>
      <x:c r="C126" s="31" t="n">
        <x:v>45418</x:v>
      </x:c>
      <x:c r="D126" s="102" t="n">
        <x:v>236</x:v>
      </x:c>
      <x:c r="E126" s="102" t="n">
        <x:v>21</x:v>
      </x:c>
      <x:c r="F126" s="102" t="n">
        <x:v>3.6369931857039</x:v>
      </x:c>
      <x:c r="G126" s="17" t="str">
        <x:v>median</x:v>
      </x:c>
      <x:c r="H126" s="17" t="str"/>
      <x:c r="I126" s="102"/>
      <x:c r="J126" s="102"/>
      <x:c r="K126" s="102"/>
      <x:c r="L126" s="102"/>
      <x:c r="M126" s="102"/>
      <x:c r="N126" s="102"/>
    </x:row>
    <x:row r="127">
      <x:c r="A127" s="17" t="str">
        <x:v>DeepSeek-V2.5 (Dec '24)</x:v>
      </x:c>
      <x:c r="B127" s="17" t="str">
        <x:v>deepseek</x:v>
      </x:c>
      <x:c r="C127" s="31" t="n">
        <x:v>45636</x:v>
      </x:c>
      <x:c r="D127" s="102" t="n">
        <x:v>236</x:v>
      </x:c>
      <x:c r="E127" s="102" t="n">
        <x:v>21</x:v>
      </x:c>
      <x:c r="F127" s="102" t="n">
        <x:v>6.78969059811992</x:v>
      </x:c>
      <x:c r="G127" s="17" t="str">
        <x:v>median</x:v>
      </x:c>
      <x:c r="H127" s="17" t="str"/>
      <x:c r="I127" s="102"/>
      <x:c r="J127" s="102"/>
      <x:c r="K127" s="102"/>
      <x:c r="L127" s="102"/>
      <x:c r="M127" s="102"/>
      <x:c r="N127" s="102"/>
    </x:row>
    <x:row r="128">
      <x:c r="A128" s="17" t="str">
        <x:v>DeepSeek-V2.5</x:v>
      </x:c>
      <x:c r="B128" s="17" t="str">
        <x:v>deepseek</x:v>
      </x:c>
      <x:c r="C128" s="31" t="n">
        <x:v>45541</x:v>
      </x:c>
      <x:c r="D128" s="102" t="n">
        <x:v>236</x:v>
      </x:c>
      <x:c r="E128" s="102" t="n">
        <x:v>21</x:v>
      </x:c>
      <x:c r="F128" s="102" t="n">
        <x:v>6.61959234366321</x:v>
      </x:c>
      <x:c r="G128" s="17" t="str">
        <x:v>median</x:v>
      </x:c>
      <x:c r="H128" s="17" t="str"/>
      <x:c r="I128" s="102"/>
      <x:c r="J128" s="102"/>
      <x:c r="K128" s="102"/>
      <x:c r="L128" s="102"/>
      <x:c r="M128" s="102"/>
      <x:c r="N128" s="102"/>
    </x:row>
    <x:row r="129">
      <x:c r="A129" s="17" t="str">
        <x:v>DeepSeek V3 0324</x:v>
      </x:c>
      <x:c r="B129" s="17" t="str">
        <x:v>deepseek</x:v>
      </x:c>
      <x:c r="C129" s="31" t="n">
        <x:v>45741</x:v>
      </x:c>
      <x:c r="D129" s="102" t="n">
        <x:v>671</x:v>
      </x:c>
      <x:c r="E129" s="102" t="n">
        <x:v>37</x:v>
      </x:c>
      <x:c r="F129" s="102" t="n">
        <x:v>15.4301213476181</x:v>
      </x:c>
      <x:c r="G129" s="17" t="str">
        <x:v>median</x:v>
      </x:c>
      <x:c r="H129" s="17" t="str"/>
      <x:c r="I129" s="102" t="n">
        <x:v>0.27</x:v>
      </x:c>
      <x:c r="J129" s="102" t="n">
        <x:v>1.12</x:v>
      </x:c>
      <x:c r="K129" s="102" t="n">
        <x:v>0.35500000000000004</x:v>
      </x:c>
      <x:c r="L129" s="102"/>
      <x:c r="M129" s="102"/>
      <x:c r="N129" s="102" t="n">
        <x:v>0.045060217262052386</x:v>
      </x:c>
    </x:row>
    <x:row r="130">
      <x:c r="A130" s="17" t="str">
        <x:v>DeepSeek V3.1 Terminus (Reasoning)</x:v>
      </x:c>
      <x:c r="B130" s="17" t="str">
        <x:v>deepseek</x:v>
      </x:c>
      <x:c r="C130" s="31" t="n">
        <x:v>45922</x:v>
      </x:c>
      <x:c r="D130" s="102" t="n">
        <x:v>685</x:v>
      </x:c>
      <x:c r="E130" s="102" t="n">
        <x:v>37</x:v>
      </x:c>
      <x:c r="F130" s="102" t="n">
        <x:v>30.4351098355133</x:v>
      </x:c>
      <x:c r="G130" s="17" t="str">
        <x:v>median</x:v>
      </x:c>
      <x:c r="H130" s="17" t="str"/>
      <x:c r="I130" s="102" t="n">
        <x:v>1.635</x:v>
      </x:c>
      <x:c r="J130" s="102" t="n">
        <x:v>2.75</x:v>
      </x:c>
      <x:c r="K130" s="102" t="n">
        <x:v>1.7465</x:v>
      </x:c>
      <x:c r="L130" s="102"/>
      <x:c r="M130" s="102"/>
      <x:c r="N130" s="102"/>
    </x:row>
    <x:row r="131">
      <x:c r="A131" s="17" t="str">
        <x:v>DeepSeek V3.1 (Non-reasoning)</x:v>
      </x:c>
      <x:c r="B131" s="17" t="str">
        <x:v>deepseek</x:v>
      </x:c>
      <x:c r="C131" s="31" t="n">
        <x:v>45890</x:v>
      </x:c>
      <x:c r="D131" s="102" t="n">
        <x:v>685</x:v>
      </x:c>
      <x:c r="E131" s="102" t="n">
        <x:v>37</x:v>
      </x:c>
      <x:c r="F131" s="102" t="n">
        <x:v>21.0458273828992</x:v>
      </x:c>
      <x:c r="G131" s="17" t="str">
        <x:v>median</x:v>
      </x:c>
      <x:c r="H131" s="17" t="str"/>
      <x:c r="I131" s="102" t="n">
        <x:v>0.56</x:v>
      </x:c>
      <x:c r="J131" s="102" t="n">
        <x:v>1.68</x:v>
      </x:c>
      <x:c r="K131" s="102" t="n">
        <x:v>0.672</x:v>
      </x:c>
      <x:c r="L131" s="102"/>
      <x:c r="M131" s="102"/>
      <x:c r="N131" s="102"/>
    </x:row>
    <x:row r="132">
      <x:c r="A132" s="17" t="str">
        <x:v>DeepSeek V3.2 Exp (Reasoning)</x:v>
      </x:c>
      <x:c r="B132" s="17" t="str">
        <x:v>deepseek</x:v>
      </x:c>
      <x:c r="C132" s="31" t="n">
        <x:v>45929</x:v>
      </x:c>
      <x:c r="D132" s="102" t="n">
        <x:v>685</x:v>
      </x:c>
      <x:c r="E132" s="102" t="n">
        <x:v>37</x:v>
      </x:c>
      <x:c r="F132" s="102" t="n">
        <x:v>25.4456286220356</x:v>
      </x:c>
      <x:c r="G132" s="17" t="str">
        <x:v>firstParty</x:v>
      </x:c>
      <x:c r="H132" s="17" t="str">
        <x:v>DeepSeek</x:v>
      </x:c>
      <x:c r="I132" s="102" t="n">
        <x:v>0.28</x:v>
      </x:c>
      <x:c r="J132" s="102" t="n">
        <x:v>0.42</x:v>
      </x:c>
      <x:c r="K132" s="102" t="n">
        <x:v>0.1176</x:v>
      </x:c>
      <x:c r="L132" s="102"/>
      <x:c r="M132" s="102"/>
      <x:c r="N132" s="102"/>
    </x:row>
    <x:row r="133">
      <x:c r="A133" s="17" t="str">
        <x:v>DeepSeek V3.2 Speciale</x:v>
      </x:c>
      <x:c r="B133" s="17" t="str">
        <x:v>deepseek</x:v>
      </x:c>
      <x:c r="C133" s="31" t="n">
        <x:v>45992</x:v>
      </x:c>
      <x:c r="D133" s="102" t="n">
        <x:v>685</x:v>
      </x:c>
      <x:c r="E133" s="102" t="n">
        <x:v>37</x:v>
      </x:c>
      <x:c r="F133" s="102" t="n">
        <x:v>22.2410838975301</x:v>
      </x:c>
      <x:c r="G133" s="17" t="str">
        <x:v>median</x:v>
      </x:c>
      <x:c r="H133" s="17" t="str"/>
      <x:c r="I133" s="102"/>
      <x:c r="J133" s="102"/>
      <x:c r="K133" s="102"/>
      <x:c r="L133" s="102"/>
      <x:c r="M133" s="102"/>
      <x:c r="N133" s="102"/>
    </x:row>
    <x:row r="134">
      <x:c r="A134" s="17" t="str">
        <x:v>DeepSeek V3.2 (Reasoning)</x:v>
      </x:c>
      <x:c r="B134" s="17" t="str">
        <x:v>deepseek</x:v>
      </x:c>
      <x:c r="C134" s="31" t="n">
        <x:v>45992</x:v>
      </x:c>
      <x:c r="D134" s="102" t="n">
        <x:v>685</x:v>
      </x:c>
      <x:c r="E134" s="102" t="n">
        <x:v>37</x:v>
      </x:c>
      <x:c r="F134" s="102" t="n">
        <x:v>32.039941106813</x:v>
      </x:c>
      <x:c r="G134" s="17" t="str">
        <x:v>firstParty</x:v>
      </x:c>
      <x:c r="H134" s="17" t="str">
        <x:v>DeepSeek</x:v>
      </x:c>
      <x:c r="I134" s="102" t="n">
        <x:v>0.28</x:v>
      </x:c>
      <x:c r="J134" s="102" t="n">
        <x:v>0.42</x:v>
      </x:c>
      <x:c r="K134" s="102" t="n">
        <x:v>0.1078</x:v>
      </x:c>
      <x:c r="L134" s="102"/>
      <x:c r="M134" s="102"/>
      <x:c r="N134" s="102"/>
    </x:row>
    <x:row r="135">
      <x:c r="A135" s="17" t="str">
        <x:v>DeepSeek V3 (Dec '24)</x:v>
      </x:c>
      <x:c r="B135" s="17" t="str">
        <x:v>deepseek</x:v>
      </x:c>
      <x:c r="C135" s="31" t="n">
        <x:v>45652</x:v>
      </x:c>
      <x:c r="D135" s="102" t="n">
        <x:v>671</x:v>
      </x:c>
      <x:c r="E135" s="102" t="n">
        <x:v>37</x:v>
      </x:c>
      <x:c r="F135" s="102" t="n">
        <x:v>14.160584979307</x:v>
      </x:c>
      <x:c r="G135" s="17" t="str">
        <x:v>median</x:v>
      </x:c>
      <x:c r="H135" s="17" t="str"/>
      <x:c r="I135" s="102" t="n">
        <x:v>0.36</x:v>
      </x:c>
      <x:c r="J135" s="102" t="n">
        <x:v>0.89</x:v>
      </x:c>
      <x:c r="K135" s="102" t="n">
        <x:v>0.413</x:v>
      </x:c>
      <x:c r="L135" s="102"/>
      <x:c r="M135" s="102"/>
      <x:c r="N135" s="102" t="n">
        <x:v>0.02306532978658411</x:v>
      </x:c>
    </x:row>
    <x:row r="136">
      <x:c r="A136" s="17" t="str">
        <x:v>DeepSeek V4 Flash (Reasoning, Max Effort)</x:v>
      </x:c>
      <x:c r="B136" s="17" t="str">
        <x:v>deepseek</x:v>
      </x:c>
      <x:c r="C136" s="31" t="n">
        <x:v>46136</x:v>
      </x:c>
      <x:c r="D136" s="102" t="n">
        <x:v>284</x:v>
      </x:c>
      <x:c r="E136" s="102" t="n">
        <x:v>13</x:v>
      </x:c>
      <x:c r="F136" s="102" t="n">
        <x:v>40.2825017625236</x:v>
      </x:c>
      <x:c r="G136" s="17" t="str">
        <x:v>firstParty</x:v>
      </x:c>
      <x:c r="H136" s="17" t="str">
        <x:v>DeepSeek</x:v>
      </x:c>
      <x:c r="I136" s="102" t="n">
        <x:v>0.14</x:v>
      </x:c>
      <x:c r="J136" s="102" t="n">
        <x:v>0.28</x:v>
      </x:c>
      <x:c r="K136" s="102" t="n">
        <x:v>0.05796000000000001</x:v>
      </x:c>
      <x:c r="L136" s="102" t="n">
        <x:v>120.643730085111</x:v>
      </x:c>
      <x:c r="M136" s="102" t="n">
        <x:v>1.48353715650012</x:v>
      </x:c>
      <x:c r="N136" s="102" t="n">
        <x:v>0.0222818336454049</x:v>
      </x:c>
    </x:row>
    <x:row r="137">
      <x:c r="A137" s="17" t="str">
        <x:v>DeepSeek V4 Pro (Reasoning, Max Effort)</x:v>
      </x:c>
      <x:c r="B137" s="17" t="str">
        <x:v>deepseek</x:v>
      </x:c>
      <x:c r="C137" s="31" t="n">
        <x:v>46136</x:v>
      </x:c>
      <x:c r="D137" s="102" t="n">
        <x:v>1600</x:v>
      </x:c>
      <x:c r="E137" s="102" t="n">
        <x:v>49</x:v>
      </x:c>
      <x:c r="F137" s="102" t="n">
        <x:v>44.2735554261611</x:v>
      </x:c>
      <x:c r="G137" s="17" t="str">
        <x:v>firstParty</x:v>
      </x:c>
      <x:c r="H137" s="17" t="str">
        <x:v>DeepSeek</x:v>
      </x:c>
      <x:c r="I137" s="102" t="n">
        <x:v>0.435</x:v>
      </x:c>
      <x:c r="J137" s="102" t="n">
        <x:v>0.87</x:v>
      </x:c>
      <x:c r="K137" s="102" t="n">
        <x:v>0.17652</x:v>
      </x:c>
      <x:c r="L137" s="102" t="n">
        <x:v>64.4320517705545</x:v>
      </x:c>
      <x:c r="M137" s="102" t="n">
        <x:v>1.60289217199988</x:v>
      </x:c>
      <x:c r="N137" s="102" t="n">
        <x:v>0.044843733471261124</x:v>
      </x:c>
    </x:row>
    <x:row r="138">
      <x:c r="A138" s="17" t="str">
        <x:v>DiffusionGemma 26B A4B</x:v>
      </x:c>
      <x:c r="B138" s="17" t="str">
        <x:v>google</x:v>
      </x:c>
      <x:c r="C138" s="31" t="n">
        <x:v>46183</x:v>
      </x:c>
      <x:c r="D138" s="102" t="n">
        <x:v>25.2</x:v>
      </x:c>
      <x:c r="E138" s="102" t="n">
        <x:v>3.8</x:v>
      </x:c>
      <x:c r="F138" s="102" t="n">
        <x:v>13.45276586506</x:v>
      </x:c>
      <x:c r="G138" s="17" t="str">
        <x:v>median</x:v>
      </x:c>
      <x:c r="H138" s="17" t="str"/>
      <x:c r="I138" s="102"/>
      <x:c r="J138" s="102"/>
      <x:c r="K138" s="102"/>
      <x:c r="L138" s="102"/>
      <x:c r="M138" s="102"/>
      <x:c r="N138" s="102"/>
    </x:row>
    <x:row r="139">
      <x:c r="A139" s="17" t="str">
        <x:v>Gemma 3 12B Instruct</x:v>
      </x:c>
      <x:c r="B139" s="17" t="str">
        <x:v>google</x:v>
      </x:c>
      <x:c r="C139" s="31" t="n">
        <x:v>45728</x:v>
      </x:c>
      <x:c r="D139" s="102" t="n">
        <x:v>12.2</x:v>
      </x:c>
      <x:c r="E139" s="102"/>
      <x:c r="F139" s="102" t="n">
        <x:v>5.50602790343347</x:v>
      </x:c>
      <x:c r="G139" s="17" t="str">
        <x:v>firstParty</x:v>
      </x:c>
      <x:c r="H139" s="17" t="str">
        <x:v>Google</x:v>
      </x:c>
      <x:c r="I139" s="102" t="n">
        <x:v>0</x:v>
      </x:c>
      <x:c r="J139" s="102" t="n">
        <x:v>0</x:v>
      </x:c>
      <x:c r="K139" s="102" t="n">
        <x:v>0</x:v>
      </x:c>
      <x:c r="L139" s="102"/>
      <x:c r="M139" s="102"/>
      <x:c r="N139" s="102" t="n">
        <x:v>0</x:v>
      </x:c>
    </x:row>
    <x:row r="140">
      <x:c r="A140" s="17" t="str">
        <x:v>Gemma 3 4B Instruct</x:v>
      </x:c>
      <x:c r="B140" s="17" t="str">
        <x:v>google</x:v>
      </x:c>
      <x:c r="C140" s="31" t="n">
        <x:v>45728</x:v>
      </x:c>
      <x:c r="D140" s="102" t="n">
        <x:v>4.3</x:v>
      </x:c>
      <x:c r="E140" s="102"/>
      <x:c r="F140" s="102" t="n">
        <x:v>1.1203216280049</x:v>
      </x:c>
      <x:c r="G140" s="17" t="str">
        <x:v>firstParty</x:v>
      </x:c>
      <x:c r="H140" s="17" t="str">
        <x:v>Google</x:v>
      </x:c>
      <x:c r="I140" s="102" t="n">
        <x:v>0</x:v>
      </x:c>
      <x:c r="J140" s="102" t="n">
        <x:v>0</x:v>
      </x:c>
      <x:c r="K140" s="102" t="n">
        <x:v>0</x:v>
      </x:c>
      <x:c r="L140" s="102"/>
      <x:c r="M140" s="102"/>
      <x:c r="N140" s="102"/>
    </x:row>
    <x:row r="141">
      <x:c r="A141" s="17" t="str">
        <x:v>Gemma 3 1B Instruct</x:v>
      </x:c>
      <x:c r="B141" s="17" t="str">
        <x:v>google</x:v>
      </x:c>
      <x:c r="C141" s="31" t="n">
        <x:v>45729</x:v>
      </x:c>
      <x:c r="D141" s="102" t="n">
        <x:v>1</x:v>
      </x:c>
      <x:c r="E141" s="102"/>
      <x:c r="F141" s="102" t="n">
        <x:v>1</x:v>
      </x:c>
      <x:c r="G141" s="17" t="str">
        <x:v>firstParty</x:v>
      </x:c>
      <x:c r="H141" s="17" t="str">
        <x:v>Google</x:v>
      </x:c>
      <x:c r="I141" s="102" t="n">
        <x:v>0</x:v>
      </x:c>
      <x:c r="J141" s="102" t="n">
        <x:v>0</x:v>
      </x:c>
      <x:c r="K141" s="102" t="n">
        <x:v>0</x:v>
      </x:c>
      <x:c r="L141" s="102"/>
      <x:c r="M141" s="102"/>
      <x:c r="N141" s="102"/>
    </x:row>
    <x:row r="142">
      <x:c r="A142" s="17" t="str">
        <x:v>Gemma 3 270M</x:v>
      </x:c>
      <x:c r="B142" s="17" t="str">
        <x:v>google</x:v>
      </x:c>
      <x:c r="C142" s="31" t="n">
        <x:v>45883</x:v>
      </x:c>
      <x:c r="D142" s="102" t="n">
        <x:v>0.268</x:v>
      </x:c>
      <x:c r="E142" s="102"/>
      <x:c r="F142" s="102" t="n">
        <x:v>2.40584019270077</x:v>
      </x:c>
      <x:c r="G142" s="17" t="str">
        <x:v>median</x:v>
      </x:c>
      <x:c r="H142" s="17" t="str"/>
      <x:c r="I142" s="102"/>
      <x:c r="J142" s="102"/>
      <x:c r="K142" s="102"/>
      <x:c r="L142" s="102"/>
      <x:c r="M142" s="102"/>
      <x:c r="N142" s="102"/>
    </x:row>
    <x:row r="143">
      <x:c r="A143" s="17" t="str">
        <x:v>Gemma 3 27B Instruct</x:v>
      </x:c>
      <x:c r="B143" s="17" t="str">
        <x:v>google</x:v>
      </x:c>
      <x:c r="C143" s="31" t="n">
        <x:v>45728</x:v>
      </x:c>
      <x:c r="D143" s="102" t="n">
        <x:v>27.4</x:v>
      </x:c>
      <x:c r="E143" s="102"/>
      <x:c r="F143" s="102" t="n">
        <x:v>7.41891747896191</x:v>
      </x:c>
      <x:c r="G143" s="17" t="str">
        <x:v>firstParty</x:v>
      </x:c>
      <x:c r="H143" s="17" t="str">
        <x:v>Google</x:v>
      </x:c>
      <x:c r="I143" s="102" t="n">
        <x:v>0</x:v>
      </x:c>
      <x:c r="J143" s="102" t="n">
        <x:v>0</x:v>
      </x:c>
      <x:c r="K143" s="102" t="n">
        <x:v>0</x:v>
      </x:c>
      <x:c r="L143" s="102"/>
      <x:c r="M143" s="102"/>
      <x:c r="N143" s="102" t="n">
        <x:v>0</x:v>
      </x:c>
    </x:row>
    <x:row r="144">
      <x:c r="A144" s="17" t="str">
        <x:v>Gemma 3n E2B Instruct</x:v>
      </x:c>
      <x:c r="B144" s="17" t="str">
        <x:v>google</x:v>
      </x:c>
      <x:c r="C144" s="31" t="n">
        <x:v>45834</x:v>
      </x:c>
      <x:c r="D144" s="102" t="n">
        <x:v>5.98</x:v>
      </x:c>
      <x:c r="E144" s="102" t="n">
        <x:v>2</x:v>
      </x:c>
      <x:c r="F144" s="102" t="n">
        <x:v>1</x:v>
      </x:c>
      <x:c r="G144" s="17" t="str">
        <x:v>firstParty</x:v>
      </x:c>
      <x:c r="H144" s="17" t="str">
        <x:v>Google</x:v>
      </x:c>
      <x:c r="I144" s="102" t="n">
        <x:v>0</x:v>
      </x:c>
      <x:c r="J144" s="102" t="n">
        <x:v>0</x:v>
      </x:c>
      <x:c r="K144" s="102" t="n">
        <x:v>0</x:v>
      </x:c>
      <x:c r="L144" s="102"/>
      <x:c r="M144" s="102"/>
      <x:c r="N144" s="102"/>
    </x:row>
    <x:row r="145">
      <x:c r="A145" s="17" t="str">
        <x:v>Gemma 3n E4B Instruct Preview (May '25)</x:v>
      </x:c>
      <x:c r="B145" s="17" t="str">
        <x:v>google</x:v>
      </x:c>
      <x:c r="C145" s="31" t="n">
        <x:v>45797</x:v>
      </x:c>
      <x:c r="D145" s="102" t="n">
        <x:v>8.39</x:v>
      </x:c>
      <x:c r="E145" s="102" t="n">
        <x:v>4</x:v>
      </x:c>
      <x:c r="F145" s="102" t="n">
        <x:v>4.5503780804653</x:v>
      </x:c>
      <x:c r="G145" s="17" t="str">
        <x:v>median</x:v>
      </x:c>
      <x:c r="H145" s="17" t="str"/>
      <x:c r="I145" s="102"/>
      <x:c r="J145" s="102"/>
      <x:c r="K145" s="102"/>
      <x:c r="L145" s="102"/>
      <x:c r="M145" s="102"/>
      <x:c r="N145" s="102"/>
    </x:row>
    <x:row r="146">
      <x:c r="A146" s="17" t="str">
        <x:v>Gemma 3n E4B Instruct</x:v>
      </x:c>
      <x:c r="B146" s="17" t="str">
        <x:v>google</x:v>
      </x:c>
      <x:c r="C146" s="31" t="n">
        <x:v>45834</x:v>
      </x:c>
      <x:c r="D146" s="102" t="n">
        <x:v>8.39</x:v>
      </x:c>
      <x:c r="E146" s="102" t="n">
        <x:v>4</x:v>
      </x:c>
      <x:c r="F146" s="102" t="n">
        <x:v>1.19081093557055</x:v>
      </x:c>
      <x:c r="G146" s="17" t="str">
        <x:v>median</x:v>
      </x:c>
      <x:c r="H146" s="17" t="str"/>
      <x:c r="I146" s="102" t="n">
        <x:v>0.06</x:v>
      </x:c>
      <x:c r="J146" s="102" t="n">
        <x:v>0.12</x:v>
      </x:c>
      <x:c r="K146" s="102" t="n">
        <x:v>0.066</x:v>
      </x:c>
      <x:c r="L146" s="102" t="n">
        <x:v>50.3832796882097</x:v>
      </x:c>
      <x:c r="M146" s="102" t="n">
        <x:v>1.29173806349996</x:v>
      </x:c>
      <x:c r="N146" s="102"/>
    </x:row>
    <x:row r="147">
      <x:c r="A147" s="17" t="str">
        <x:v>Gemma 4 12B (Reasoning)</x:v>
      </x:c>
      <x:c r="B147" s="17" t="str">
        <x:v>google</x:v>
      </x:c>
      <x:c r="C147" s="31" t="n">
        <x:v>46176</x:v>
      </x:c>
      <x:c r="D147" s="102" t="n">
        <x:v>12</x:v>
      </x:c>
      <x:c r="E147" s="102"/>
      <x:c r="F147" s="102" t="n">
        <x:v>21.8120350469213</x:v>
      </x:c>
      <x:c r="G147" s="17" t="str">
        <x:v>median</x:v>
      </x:c>
      <x:c r="H147" s="17" t="str"/>
      <x:c r="I147" s="102" t="n">
        <x:v>0.1</x:v>
      </x:c>
      <x:c r="J147" s="102" t="n">
        <x:v>0.3</x:v>
      </x:c>
      <x:c r="K147" s="102" t="n">
        <x:v>0.12000000000000002</x:v>
      </x:c>
      <x:c r="L147" s="102" t="n">
        <x:v>26.6716785415306</x:v>
      </x:c>
      <x:c r="M147" s="102" t="n">
        <x:v>2.68024980199996</x:v>
      </x:c>
      <x:c r="N147" s="102" t="n">
        <x:v>0.06701635805747366</x:v>
      </x:c>
    </x:row>
    <x:row r="148">
      <x:c r="A148" s="17" t="str">
        <x:v>Gemma 4 26B A4B (Reasoning)</x:v>
      </x:c>
      <x:c r="B148" s="17" t="str">
        <x:v>google</x:v>
      </x:c>
      <x:c r="C148" s="31" t="n">
        <x:v>46114</x:v>
      </x:c>
      <x:c r="D148" s="102" t="n">
        <x:v>25.2</x:v>
      </x:c>
      <x:c r="E148" s="102" t="n">
        <x:v>3.8</x:v>
      </x:c>
      <x:c r="F148" s="102" t="n">
        <x:v>25.6946061195095</x:v>
      </x:c>
      <x:c r="G148" s="17" t="str">
        <x:v>median</x:v>
      </x:c>
      <x:c r="H148" s="17" t="str"/>
      <x:c r="I148" s="102" t="n">
        <x:v>0.13</x:v>
      </x:c>
      <x:c r="J148" s="102" t="n">
        <x:v>0.4</x:v>
      </x:c>
      <x:c r="K148" s="102" t="n">
        <x:v>0.1255</x:v>
      </x:c>
      <x:c r="L148" s="102"/>
      <x:c r="M148" s="102"/>
      <x:c r="N148" s="102" t="n">
        <x:v>0.036979454432589265</x:v>
      </x:c>
    </x:row>
    <x:row r="149">
      <x:c r="A149" s="17" t="str">
        <x:v>Gemma 4 31B (Reasoning)</x:v>
      </x:c>
      <x:c r="B149" s="17" t="str">
        <x:v>google</x:v>
      </x:c>
      <x:c r="C149" s="31" t="n">
        <x:v>46114</x:v>
      </x:c>
      <x:c r="D149" s="102" t="n">
        <x:v>30.7</x:v>
      </x:c>
      <x:c r="E149" s="102"/>
      <x:c r="F149" s="102" t="n">
        <x:v>29.3542081371995</x:v>
      </x:c>
      <x:c r="G149" s="17" t="str">
        <x:v>firstParty</x:v>
      </x:c>
      <x:c r="H149" s="17" t="str">
        <x:v>Google</x:v>
      </x:c>
      <x:c r="I149" s="102" t="n">
        <x:v>0</x:v>
      </x:c>
      <x:c r="J149" s="102" t="n">
        <x:v>0</x:v>
      </x:c>
      <x:c r="K149" s="102" t="n">
        <x:v>0</x:v>
      </x:c>
      <x:c r="L149" s="102" t="n">
        <x:v>35.2372449432428</x:v>
      </x:c>
      <x:c r="M149" s="102" t="n">
        <x:v>1.09564586699998</x:v>
      </x:c>
      <x:c r="N149" s="102" t="n">
        <x:v>0</x:v>
      </x:c>
    </x:row>
    <x:row r="150">
      <x:c r="A150" s="17" t="str">
        <x:v>Gemma 4 31B (Non-reasoning)</x:v>
      </x:c>
      <x:c r="B150" s="17" t="str">
        <x:v>google</x:v>
      </x:c>
      <x:c r="C150" s="31" t="n">
        <x:v>46114</x:v>
      </x:c>
      <x:c r="D150" s="102" t="n">
        <x:v>30.7</x:v>
      </x:c>
      <x:c r="E150" s="102"/>
      <x:c r="F150" s="102" t="n">
        <x:v>21.7687676184792</x:v>
      </x:c>
      <x:c r="G150" s="17" t="str">
        <x:v>median</x:v>
      </x:c>
      <x:c r="H150" s="17" t="str"/>
      <x:c r="I150" s="102" t="n">
        <x:v>0.14</x:v>
      </x:c>
      <x:c r="J150" s="102" t="n">
        <x:v>0.4</x:v>
      </x:c>
      <x:c r="K150" s="102" t="n">
        <x:v>0.166</x:v>
      </x:c>
      <x:c r="L150" s="102" t="n">
        <x:v>65.8221026673098</x:v>
      </x:c>
      <x:c r="M150" s="102" t="n">
        <x:v>2.64019839650007</x:v>
      </x:c>
      <x:c r="N150" s="102" t="n">
        <x:v>0.034332261679026484</x:v>
      </x:c>
    </x:row>
    <x:row r="151">
      <x:c r="A151" s="17" t="str">
        <x:v>Gemma 4 E2B (Reasoning)</x:v>
      </x:c>
      <x:c r="B151" s="17" t="str">
        <x:v>google</x:v>
      </x:c>
      <x:c r="C151" s="31" t="n">
        <x:v>46114</x:v>
      </x:c>
      <x:c r="D151" s="102" t="n">
        <x:v>5.1</x:v>
      </x:c>
      <x:c r="E151" s="102" t="n">
        <x:v>2.3</x:v>
      </x:c>
      <x:c r="F151" s="102" t="n">
        <x:v>9.6638013311931</x:v>
      </x:c>
      <x:c r="G151" s="17" t="str">
        <x:v>median</x:v>
      </x:c>
      <x:c r="H151" s="17" t="str"/>
      <x:c r="I151" s="102"/>
      <x:c r="J151" s="102"/>
      <x:c r="K151" s="102"/>
      <x:c r="L151" s="102"/>
      <x:c r="M151" s="102"/>
      <x:c r="N151" s="102"/>
    </x:row>
    <x:row r="152">
      <x:c r="A152" s="17" t="str">
        <x:v>Gemma 4 E4B (Reasoning)</x:v>
      </x:c>
      <x:c r="B152" s="17" t="str">
        <x:v>google</x:v>
      </x:c>
      <x:c r="C152" s="31" t="n">
        <x:v>46115</x:v>
      </x:c>
      <x:c r="D152" s="102" t="n">
        <x:v>8</x:v>
      </x:c>
      <x:c r="E152" s="102" t="n">
        <x:v>4.5</x:v>
      </x:c>
      <x:c r="F152" s="102" t="n">
        <x:v>12.2105753460896</x:v>
      </x:c>
      <x:c r="G152" s="17" t="str">
        <x:v>median</x:v>
      </x:c>
      <x:c r="H152" s="17" t="str"/>
      <x:c r="I152" s="102" t="n">
        <x:v>0.02</x:v>
      </x:c>
      <x:c r="J152" s="102" t="n">
        <x:v>0.1</x:v>
      </x:c>
      <x:c r="K152" s="102" t="n">
        <x:v>0.028000000000000004</x:v>
      </x:c>
      <x:c r="L152" s="102" t="n">
        <x:v>90.6018683675072</x:v>
      </x:c>
      <x:c r="M152" s="102" t="n">
        <x:v>0.79545017800001</x:v>
      </x:c>
      <x:c r="N152" s="102" t="n">
        <x:v>0.013221124426492583</x:v>
      </x:c>
    </x:row>
    <x:row r="153">
      <x:c r="A153" s="17" t="str">
        <x:v>Llama 65B</x:v>
      </x:c>
      <x:c r="B153" s="17" t="str">
        <x:v>meta</x:v>
      </x:c>
      <x:c r="C153" s="31" t="n">
        <x:v>44981</x:v>
      </x:c>
      <x:c r="D153" s="102" t="n">
        <x:v>65</x:v>
      </x:c>
      <x:c r="E153" s="102"/>
      <x:c r="F153" s="102" t="n">
        <x:v>2.13537554388303</x:v>
      </x:c>
      <x:c r="G153" s="17" t="str">
        <x:v>median</x:v>
      </x:c>
      <x:c r="H153" s="17" t="str"/>
      <x:c r="I153" s="102"/>
      <x:c r="J153" s="102"/>
      <x:c r="K153" s="102"/>
      <x:c r="L153" s="102"/>
      <x:c r="M153" s="102"/>
      <x:c r="N153" s="102"/>
    </x:row>
    <x:row r="154">
      <x:c r="A154" s="17" t="str">
        <x:v>Granite 3.3 8B (Non-reasoning)</x:v>
      </x:c>
      <x:c r="B154" s="17" t="str">
        <x:v>ibm</x:v>
      </x:c>
      <x:c r="C154" s="31" t="n">
        <x:v>45763</x:v>
      </x:c>
      <x:c r="D154" s="102" t="n">
        <x:v>8.17</x:v>
      </x:c>
      <x:c r="E154" s="102"/>
      <x:c r="F154" s="102" t="n">
        <x:v>1.75490516541906</x:v>
      </x:c>
      <x:c r="G154" s="17" t="str">
        <x:v>median</x:v>
      </x:c>
      <x:c r="H154" s="17" t="str"/>
      <x:c r="I154" s="102" t="n">
        <x:v>0.03</x:v>
      </x:c>
      <x:c r="J154" s="102" t="n">
        <x:v>0.25</x:v>
      </x:c>
      <x:c r="K154" s="102" t="n">
        <x:v>0.052000000000000005</x:v>
      </x:c>
      <x:c r="L154" s="102" t="n">
        <x:v>359.082044499886</x:v>
      </x:c>
      <x:c r="M154" s="102" t="n">
        <x:v>26.328279178</x:v>
      </x:c>
      <x:c r="N154" s="102"/>
    </x:row>
    <x:row r="155">
      <x:c r="A155" s="17" t="str">
        <x:v>Granite 4.0 1B</x:v>
      </x:c>
      <x:c r="B155" s="17" t="str">
        <x:v>ibm</x:v>
      </x:c>
      <x:c r="C155" s="31" t="n">
        <x:v>45958</x:v>
      </x:c>
      <x:c r="D155" s="102" t="n">
        <x:v>1.6</x:v>
      </x:c>
      <x:c r="E155" s="102"/>
      <x:c r="F155" s="102" t="n">
        <x:v>2.06682085198855</x:v>
      </x:c>
      <x:c r="G155" s="17" t="str">
        <x:v>median</x:v>
      </x:c>
      <x:c r="H155" s="17" t="str"/>
      <x:c r="I155" s="102"/>
      <x:c r="J155" s="102"/>
      <x:c r="K155" s="102"/>
      <x:c r="L155" s="102"/>
      <x:c r="M155" s="102"/>
      <x:c r="N155" s="102"/>
    </x:row>
    <x:row r="156">
      <x:c r="A156" s="17" t="str">
        <x:v>Granite 4.0 350M</x:v>
      </x:c>
      <x:c r="B156" s="17" t="str">
        <x:v>ibm</x:v>
      </x:c>
      <x:c r="C156" s="31" t="n">
        <x:v>45958</x:v>
      </x:c>
      <x:c r="D156" s="102" t="n">
        <x:v>0.35</x:v>
      </x:c>
      <x:c r="E156" s="102"/>
      <x:c r="F156" s="102" t="n">
        <x:v>1</x:v>
      </x:c>
      <x:c r="G156" s="17" t="str">
        <x:v>median</x:v>
      </x:c>
      <x:c r="H156" s="17" t="str"/>
      <x:c r="I156" s="102"/>
      <x:c r="J156" s="102"/>
      <x:c r="K156" s="102"/>
      <x:c r="L156" s="102"/>
      <x:c r="M156" s="102"/>
      <x:c r="N156" s="102"/>
    </x:row>
    <x:row r="157">
      <x:c r="A157" s="17" t="str">
        <x:v>Granite 4.0 H 1B</x:v>
      </x:c>
      <x:c r="B157" s="17" t="str">
        <x:v>ibm</x:v>
      </x:c>
      <x:c r="C157" s="31" t="n">
        <x:v>45958</x:v>
      </x:c>
      <x:c r="D157" s="102" t="n">
        <x:v>1.5</x:v>
      </x:c>
      <x:c r="E157" s="102"/>
      <x:c r="F157" s="102" t="n">
        <x:v>2.65758895076629</x:v>
      </x:c>
      <x:c r="G157" s="17" t="str">
        <x:v>median</x:v>
      </x:c>
      <x:c r="H157" s="17" t="str"/>
      <x:c r="I157" s="102"/>
      <x:c r="J157" s="102"/>
      <x:c r="K157" s="102"/>
      <x:c r="L157" s="102"/>
      <x:c r="M157" s="102"/>
      <x:c r="N157" s="102"/>
    </x:row>
    <x:row r="158">
      <x:c r="A158" s="17" t="str">
        <x:v>Granite 4.0 H 350M</x:v>
      </x:c>
      <x:c r="B158" s="17" t="str">
        <x:v>ibm</x:v>
      </x:c>
      <x:c r="C158" s="31" t="n">
        <x:v>45958</x:v>
      </x:c>
      <x:c r="D158" s="102" t="n">
        <x:v>0.34</x:v>
      </x:c>
      <x:c r="E158" s="102"/>
      <x:c r="F158" s="102" t="n">
        <x:v>1</x:v>
      </x:c>
      <x:c r="G158" s="17" t="str">
        <x:v>median</x:v>
      </x:c>
      <x:c r="H158" s="17" t="str"/>
      <x:c r="I158" s="102"/>
      <x:c r="J158" s="102"/>
      <x:c r="K158" s="102"/>
      <x:c r="L158" s="102"/>
      <x:c r="M158" s="102"/>
      <x:c r="N158" s="102"/>
    </x:row>
    <x:row r="159">
      <x:c r="A159" s="17" t="str">
        <x:v>Granite 4.0 H Small</x:v>
      </x:c>
      <x:c r="B159" s="17" t="str">
        <x:v>ibm</x:v>
      </x:c>
      <x:c r="C159" s="31" t="n">
        <x:v>45922</x:v>
      </x:c>
      <x:c r="D159" s="102" t="n">
        <x:v>32</x:v>
      </x:c>
      <x:c r="E159" s="102" t="n">
        <x:v>9</x:v>
      </x:c>
      <x:c r="F159" s="102" t="n">
        <x:v>5.23694356715463</x:v>
      </x:c>
      <x:c r="G159" s="17" t="str">
        <x:v>median</x:v>
      </x:c>
      <x:c r="H159" s="17" t="str"/>
      <x:c r="I159" s="102" t="n">
        <x:v>0.06</x:v>
      </x:c>
      <x:c r="J159" s="102" t="n">
        <x:v>0.25</x:v>
      </x:c>
      <x:c r="K159" s="102" t="n">
        <x:v>0.079</x:v>
      </x:c>
      <x:c r="L159" s="102" t="n">
        <x:v>383.041411795095</x:v>
      </x:c>
      <x:c r="M159" s="102" t="n">
        <x:v>10.2184175825001</x:v>
      </x:c>
      <x:c r="N159" s="102"/>
    </x:row>
    <x:row r="160">
      <x:c r="A160" s="17" t="str">
        <x:v>Granite 4.0 Micro</x:v>
      </x:c>
      <x:c r="B160" s="17" t="str">
        <x:v>ibm</x:v>
      </x:c>
      <x:c r="C160" s="31" t="n">
        <x:v>45922</x:v>
      </x:c>
      <x:c r="D160" s="102" t="n">
        <x:v>3</x:v>
      </x:c>
      <x:c r="E160" s="102"/>
      <x:c r="F160" s="102" t="n">
        <x:v>2.37152412563194</x:v>
      </x:c>
      <x:c r="G160" s="17" t="str">
        <x:v>median</x:v>
      </x:c>
      <x:c r="H160" s="17" t="str"/>
      <x:c r="I160" s="102"/>
      <x:c r="J160" s="102"/>
      <x:c r="K160" s="102"/>
      <x:c r="L160" s="102"/>
      <x:c r="M160" s="102"/>
      <x:c r="N160" s="102"/>
    </x:row>
    <x:row r="161">
      <x:c r="A161" s="17" t="str">
        <x:v>Granite 4.1 30B</x:v>
      </x:c>
      <x:c r="B161" s="17" t="str">
        <x:v>ibm</x:v>
      </x:c>
      <x:c r="C161" s="31" t="n">
        <x:v>46141</x:v>
      </x:c>
      <x:c r="D161" s="102" t="n">
        <x:v>30</x:v>
      </x:c>
      <x:c r="E161" s="102"/>
      <x:c r="F161" s="102" t="n">
        <x:v>8.85991944342523</x:v>
      </x:c>
      <x:c r="G161" s="17" t="str">
        <x:v>median</x:v>
      </x:c>
      <x:c r="H161" s="17" t="str"/>
      <x:c r="I161" s="102"/>
      <x:c r="J161" s="102"/>
      <x:c r="K161" s="102"/>
      <x:c r="L161" s="102"/>
      <x:c r="M161" s="102"/>
      <x:c r="N161" s="102"/>
    </x:row>
    <x:row r="162">
      <x:c r="A162" s="17" t="str">
        <x:v>Granite 4.1 3B</x:v>
      </x:c>
      <x:c r="B162" s="17" t="str">
        <x:v>ibm</x:v>
      </x:c>
      <x:c r="C162" s="31" t="n">
        <x:v>46141</x:v>
      </x:c>
      <x:c r="D162" s="102" t="n">
        <x:v>3</x:v>
      </x:c>
      <x:c r="E162" s="102"/>
      <x:c r="F162" s="102" t="n">
        <x:v>4.6989056360793</x:v>
      </x:c>
      <x:c r="G162" s="17" t="str">
        <x:v>median</x:v>
      </x:c>
      <x:c r="H162" s="17" t="str"/>
      <x:c r="I162" s="102"/>
      <x:c r="J162" s="102"/>
      <x:c r="K162" s="102"/>
      <x:c r="L162" s="102"/>
      <x:c r="M162" s="102"/>
      <x:c r="N162" s="102"/>
    </x:row>
    <x:row r="163">
      <x:c r="A163" s="17" t="str">
        <x:v>Granite 4.1 8B</x:v>
      </x:c>
      <x:c r="B163" s="17" t="str">
        <x:v>ibm</x:v>
      </x:c>
      <x:c r="C163" s="31" t="n">
        <x:v>46141</x:v>
      </x:c>
      <x:c r="D163" s="102" t="n">
        <x:v>8</x:v>
      </x:c>
      <x:c r="E163" s="102"/>
      <x:c r="F163" s="102" t="n">
        <x:v>6.67009350576242</x:v>
      </x:c>
      <x:c r="G163" s="17" t="str">
        <x:v>median</x:v>
      </x:c>
      <x:c r="H163" s="17" t="str"/>
      <x:c r="I163" s="102" t="n">
        <x:v>0.05</x:v>
      </x:c>
      <x:c r="J163" s="102" t="n">
        <x:v>0.1</x:v>
      </x:c>
      <x:c r="K163" s="102" t="n">
        <x:v>0.05500000000000001</x:v>
      </x:c>
      <x:c r="L163" s="102" t="n">
        <x:v>94.0713300425759</x:v>
      </x:c>
      <x:c r="M163" s="102" t="n">
        <x:v>0.780430019999983</x:v>
      </x:c>
      <x:c r="N163" s="102"/>
    </x:row>
    <x:row r="164">
      <x:c r="A164" s="17" t="str">
        <x:v>Ling-1T</x:v>
      </x:c>
      <x:c r="B164" s="17" t="str">
        <x:v>inclusionai</x:v>
      </x:c>
      <x:c r="C164" s="31" t="n">
        <x:v>45938</x:v>
      </x:c>
      <x:c r="D164" s="102" t="n">
        <x:v>1000</x:v>
      </x:c>
      <x:c r="E164" s="102" t="n">
        <x:v>50</x:v>
      </x:c>
      <x:c r="F164" s="102" t="n">
        <x:v>12.7539983059008</x:v>
      </x:c>
      <x:c r="G164" s="17" t="str">
        <x:v>median</x:v>
      </x:c>
      <x:c r="H164" s="17" t="str"/>
      <x:c r="I164" s="102"/>
      <x:c r="J164" s="102"/>
      <x:c r="K164" s="102"/>
      <x:c r="L164" s="102"/>
      <x:c r="M164" s="102"/>
      <x:c r="N164" s="102"/>
    </x:row>
    <x:row r="165">
      <x:c r="A165" s="17" t="str">
        <x:v>Ling-2.6-1T</x:v>
      </x:c>
      <x:c r="B165" s="17" t="str">
        <x:v>inclusionai</x:v>
      </x:c>
      <x:c r="C165" s="31" t="n">
        <x:v>46135</x:v>
      </x:c>
      <x:c r="D165" s="102" t="n">
        <x:v>1026</x:v>
      </x:c>
      <x:c r="E165" s="102" t="n">
        <x:v>63</x:v>
      </x:c>
      <x:c r="F165" s="102" t="n">
        <x:v>26.0516751710776</x:v>
      </x:c>
      <x:c r="G165" s="17" t="str">
        <x:v>median</x:v>
      </x:c>
      <x:c r="H165" s="17" t="str"/>
      <x:c r="I165" s="102" t="n">
        <x:v>0.3</x:v>
      </x:c>
      <x:c r="J165" s="102" t="n">
        <x:v>2.5</x:v>
      </x:c>
      <x:c r="K165" s="102" t="n">
        <x:v>0.52</x:v>
      </x:c>
      <x:c r="L165" s="102"/>
      <x:c r="M165" s="102"/>
      <x:c r="N165" s="102"/>
    </x:row>
    <x:row r="166">
      <x:c r="A166" s="17" t="str">
        <x:v>Ling 2.6 Flash</x:v>
      </x:c>
      <x:c r="B166" s="17" t="str">
        <x:v>inclusionai</x:v>
      </x:c>
      <x:c r="C166" s="31" t="n">
        <x:v>46133</x:v>
      </x:c>
      <x:c r="D166" s="102" t="n">
        <x:v>107</x:v>
      </x:c>
      <x:c r="E166" s="102" t="n">
        <x:v>7.4</x:v>
      </x:c>
      <x:c r="F166" s="102" t="n">
        <x:v>14.0546139112372</x:v>
      </x:c>
      <x:c r="G166" s="17" t="str">
        <x:v>median</x:v>
      </x:c>
      <x:c r="H166" s="17" t="str"/>
      <x:c r="I166" s="102" t="n">
        <x:v>0.1</x:v>
      </x:c>
      <x:c r="J166" s="102" t="n">
        <x:v>0.3</x:v>
      </x:c>
      <x:c r="K166" s="102" t="n">
        <x:v>0.064</x:v>
      </x:c>
      <x:c r="L166" s="102" t="n">
        <x:v>85.2072361282235</x:v>
      </x:c>
      <x:c r="M166" s="102" t="n">
        <x:v>1.13165934249998</x:v>
      </x:c>
      <x:c r="N166" s="102"/>
    </x:row>
    <x:row r="167">
      <x:c r="A167" s="17" t="str">
        <x:v>Ling-flash-2.0</x:v>
      </x:c>
      <x:c r="B167" s="17" t="str">
        <x:v>inclusionai</x:v>
      </x:c>
      <x:c r="C167" s="31" t="n">
        <x:v>45917</x:v>
      </x:c>
      <x:c r="D167" s="102" t="n">
        <x:v>103</x:v>
      </x:c>
      <x:c r="E167" s="102" t="n">
        <x:v>6.1</x:v>
      </x:c>
      <x:c r="F167" s="102" t="n">
        <x:v>9.74106703126045</x:v>
      </x:c>
      <x:c r="G167" s="17" t="str">
        <x:v>median</x:v>
      </x:c>
      <x:c r="H167" s="17" t="str"/>
      <x:c r="I167" s="102" t="n">
        <x:v>0.14</x:v>
      </x:c>
      <x:c r="J167" s="102" t="n">
        <x:v>0.57</x:v>
      </x:c>
      <x:c r="K167" s="102" t="n">
        <x:v>0.183</x:v>
      </x:c>
      <x:c r="L167" s="102" t="n">
        <x:v>60.9463723593885</x:v>
      </x:c>
      <x:c r="M167" s="102" t="n">
        <x:v>1.81708809799993</x:v>
      </x:c>
      <x:c r="N167" s="102"/>
    </x:row>
    <x:row r="168">
      <x:c r="A168" s="17" t="str">
        <x:v>Ling-mini-2.0</x:v>
      </x:c>
      <x:c r="B168" s="17" t="str">
        <x:v>inclusionai</x:v>
      </x:c>
      <x:c r="C168" s="31" t="n">
        <x:v>45909</x:v>
      </x:c>
      <x:c r="D168" s="102" t="n">
        <x:v>16.3</x:v>
      </x:c>
      <x:c r="E168" s="102" t="n">
        <x:v>1.4</x:v>
      </x:c>
      <x:c r="F168" s="102" t="n">
        <x:v>3.75250984216971</x:v>
      </x:c>
      <x:c r="G168" s="17" t="str">
        <x:v>median</x:v>
      </x:c>
      <x:c r="H168" s="17" t="str"/>
      <x:c r="I168" s="102"/>
      <x:c r="J168" s="102"/>
      <x:c r="K168" s="102"/>
      <x:c r="L168" s="102"/>
      <x:c r="M168" s="102"/>
      <x:c r="N168" s="102"/>
    </x:row>
    <x:row r="169">
      <x:c r="A169" s="17" t="str">
        <x:v>Ring-1T</x:v>
      </x:c>
      <x:c r="B169" s="17" t="str">
        <x:v>inclusionai</x:v>
      </x:c>
      <x:c r="C169" s="31" t="n">
        <x:v>45943</x:v>
      </x:c>
      <x:c r="D169" s="102" t="n">
        <x:v>1000</x:v>
      </x:c>
      <x:c r="E169" s="102" t="n">
        <x:v>50</x:v>
      </x:c>
      <x:c r="F169" s="102" t="n">
        <x:v>16.1614798571483</x:v>
      </x:c>
      <x:c r="G169" s="17" t="str">
        <x:v>median</x:v>
      </x:c>
      <x:c r="H169" s="17" t="str"/>
      <x:c r="I169" s="102"/>
      <x:c r="J169" s="102"/>
      <x:c r="K169" s="102"/>
      <x:c r="L169" s="102"/>
      <x:c r="M169" s="102"/>
      <x:c r="N169" s="102"/>
    </x:row>
    <x:row r="170">
      <x:c r="A170" s="17" t="str">
        <x:v>Ring-2.6-1T</x:v>
      </x:c>
      <x:c r="B170" s="17" t="str">
        <x:v>inclusionai</x:v>
      </x:c>
      <x:c r="C170" s="31" t="n">
        <x:v>46150</x:v>
      </x:c>
      <x:c r="D170" s="102" t="n">
        <x:v>1000</x:v>
      </x:c>
      <x:c r="E170" s="102" t="n">
        <x:v>63</x:v>
      </x:c>
      <x:c r="F170" s="102" t="n">
        <x:v>30.5727263188268</x:v>
      </x:c>
      <x:c r="G170" s="17" t="str">
        <x:v>median</x:v>
      </x:c>
      <x:c r="H170" s="17" t="str"/>
      <x:c r="I170" s="102" t="n">
        <x:v>0.3</x:v>
      </x:c>
      <x:c r="J170" s="102" t="n">
        <x:v>2.5</x:v>
      </x:c>
      <x:c r="K170" s="102" t="n">
        <x:v>0.52</x:v>
      </x:c>
      <x:c r="L170" s="102" t="n">
        <x:v>119.878783920724</x:v>
      </x:c>
      <x:c r="M170" s="102" t="n">
        <x:v>3.14840298900015</x:v>
      </x:c>
      <x:c r="N170" s="102" t="n">
        <x:v>0.3451837452945369</x:v>
      </x:c>
    </x:row>
    <x:row r="171">
      <x:c r="A171" s="17" t="str">
        <x:v>Ring-flash-2.0</x:v>
      </x:c>
      <x:c r="B171" s="17" t="str">
        <x:v>inclusionai</x:v>
      </x:c>
      <x:c r="C171" s="31" t="n">
        <x:v>45919</x:v>
      </x:c>
      <x:c r="D171" s="102" t="n">
        <x:v>103</x:v>
      </x:c>
      <x:c r="E171" s="102" t="n">
        <x:v>6.1</x:v>
      </x:c>
      <x:c r="F171" s="102" t="n">
        <x:v>8.16391673848438</x:v>
      </x:c>
      <x:c r="G171" s="17" t="str">
        <x:v>median</x:v>
      </x:c>
      <x:c r="H171" s="17" t="str"/>
      <x:c r="I171" s="102" t="n">
        <x:v>0.14</x:v>
      </x:c>
      <x:c r="J171" s="102" t="n">
        <x:v>0.57</x:v>
      </x:c>
      <x:c r="K171" s="102" t="n">
        <x:v>0.183</x:v>
      </x:c>
      <x:c r="L171" s="102"/>
      <x:c r="M171" s="102"/>
      <x:c r="N171" s="102"/>
    </x:row>
    <x:row r="172">
      <x:c r="A172" s="17" t="str">
        <x:v>Exaone 4.0 1.2B (Reasoning)</x:v>
      </x:c>
      <x:c r="B172" s="17" t="str">
        <x:v>lg</x:v>
      </x:c>
      <x:c r="C172" s="31" t="n">
        <x:v>45853</x:v>
      </x:c>
      <x:c r="D172" s="102" t="n">
        <x:v>1.28</x:v>
      </x:c>
      <x:c r="E172" s="102"/>
      <x:c r="F172" s="102" t="n">
        <x:v>2.90389591958628</x:v>
      </x:c>
      <x:c r="G172" s="17" t="str">
        <x:v>median</x:v>
      </x:c>
      <x:c r="H172" s="17" t="str"/>
      <x:c r="I172" s="102"/>
      <x:c r="J172" s="102"/>
      <x:c r="K172" s="102"/>
      <x:c r="L172" s="102"/>
      <x:c r="M172" s="102"/>
      <x:c r="N172" s="102"/>
    </x:row>
    <x:row r="173">
      <x:c r="A173" s="17" t="str">
        <x:v>EXAONE 4.0 32B (Reasoning)</x:v>
      </x:c>
      <x:c r="B173" s="17" t="str">
        <x:v>lg</x:v>
      </x:c>
      <x:c r="C173" s="31" t="n">
        <x:v>45853</x:v>
      </x:c>
      <x:c r="D173" s="102" t="n">
        <x:v>32</x:v>
      </x:c>
      <x:c r="E173" s="102"/>
      <x:c r="F173" s="102" t="n">
        <x:v>10.5938528588974</x:v>
      </x:c>
      <x:c r="G173" s="17" t="str">
        <x:v>median</x:v>
      </x:c>
      <x:c r="H173" s="17" t="str"/>
      <x:c r="I173" s="102"/>
      <x:c r="J173" s="102"/>
      <x:c r="K173" s="102"/>
      <x:c r="L173" s="102"/>
      <x:c r="M173" s="102"/>
      <x:c r="N173" s="102"/>
    </x:row>
    <x:row r="174">
      <x:c r="A174" s="17" t="str">
        <x:v>EXAONE 4.5 33B</x:v>
      </x:c>
      <x:c r="B174" s="17" t="str">
        <x:v>lg</x:v>
      </x:c>
      <x:c r="C174" s="31" t="n">
        <x:v>46121</x:v>
      </x:c>
      <x:c r="D174" s="102" t="n">
        <x:v>34.4</x:v>
      </x:c>
      <x:c r="E174" s="102"/>
      <x:c r="F174" s="102" t="n">
        <x:v>20.221750309869</x:v>
      </x:c>
      <x:c r="G174" s="17" t="str">
        <x:v>median</x:v>
      </x:c>
      <x:c r="H174" s="17" t="str"/>
      <x:c r="I174" s="102"/>
      <x:c r="J174" s="102"/>
      <x:c r="K174" s="102"/>
      <x:c r="L174" s="102"/>
      <x:c r="M174" s="102"/>
      <x:c r="N174" s="102"/>
    </x:row>
    <x:row r="175">
      <x:c r="A175" s="17" t="str">
        <x:v>K-EXAONE (Reasoning)</x:v>
      </x:c>
      <x:c r="B175" s="17" t="str">
        <x:v>lg</x:v>
      </x:c>
      <x:c r="C175" s="31" t="n">
        <x:v>46022</x:v>
      </x:c>
      <x:c r="D175" s="102" t="n">
        <x:v>236</x:v>
      </x:c>
      <x:c r="E175" s="102" t="n">
        <x:v>23</x:v>
      </x:c>
      <x:c r="F175" s="102" t="n">
        <x:v>22.1029351957245</x:v>
      </x:c>
      <x:c r="G175" s="17" t="str">
        <x:v>median</x:v>
      </x:c>
      <x:c r="H175" s="17" t="str"/>
      <x:c r="I175" s="102"/>
      <x:c r="J175" s="102"/>
      <x:c r="K175" s="102"/>
      <x:c r="L175" s="102"/>
      <x:c r="M175" s="102"/>
      <x:c r="N175" s="102"/>
    </x:row>
    <x:row r="176">
      <x:c r="A176" s="17" t="str">
        <x:v>LFM2 1.2B</x:v>
      </x:c>
      <x:c r="B176" s="17" t="str">
        <x:v>liquidai</x:v>
      </x:c>
      <x:c r="C176" s="31" t="n">
        <x:v>45848</x:v>
      </x:c>
      <x:c r="D176" s="102" t="n">
        <x:v>1.17</x:v>
      </x:c>
      <x:c r="E176" s="102"/>
      <x:c r="F176" s="102" t="n">
        <x:v>1.14955749711073</x:v>
      </x:c>
      <x:c r="G176" s="17" t="str">
        <x:v>median</x:v>
      </x:c>
      <x:c r="H176" s="17" t="str"/>
      <x:c r="I176" s="102"/>
      <x:c r="J176" s="102"/>
      <x:c r="K176" s="102"/>
      <x:c r="L176" s="102"/>
      <x:c r="M176" s="102"/>
      <x:c r="N176" s="102"/>
    </x:row>
    <x:row r="177">
      <x:c r="A177" s="17" t="str">
        <x:v>LFM2 2.6B</x:v>
      </x:c>
      <x:c r="B177" s="17" t="str">
        <x:v>liquidai</x:v>
      </x:c>
      <x:c r="C177" s="31" t="n">
        <x:v>45923</x:v>
      </x:c>
      <x:c r="D177" s="102" t="n">
        <x:v>2.57</x:v>
      </x:c>
      <x:c r="E177" s="102"/>
      <x:c r="F177" s="102" t="n">
        <x:v>2.70961931827752</x:v>
      </x:c>
      <x:c r="G177" s="17" t="str">
        <x:v>median</x:v>
      </x:c>
      <x:c r="H177" s="17" t="str"/>
      <x:c r="I177" s="102"/>
      <x:c r="J177" s="102"/>
      <x:c r="K177" s="102"/>
      <x:c r="L177" s="102"/>
      <x:c r="M177" s="102"/>
      <x:c r="N177" s="102"/>
    </x:row>
    <x:row r="178">
      <x:c r="A178" s="17" t="str">
        <x:v>LFM2 24B A2B</x:v>
      </x:c>
      <x:c r="B178" s="17" t="str">
        <x:v>liquidai</x:v>
      </x:c>
      <x:c r="C178" s="31" t="n">
        <x:v>46078</x:v>
      </x:c>
      <x:c r="D178" s="102" t="n">
        <x:v>23.8</x:v>
      </x:c>
      <x:c r="E178" s="102" t="n">
        <x:v>2.3</x:v>
      </x:c>
      <x:c r="F178" s="102" t="n">
        <x:v>4.94653434961859</x:v>
      </x:c>
      <x:c r="G178" s="17" t="str">
        <x:v>median</x:v>
      </x:c>
      <x:c r="H178" s="17" t="str"/>
      <x:c r="I178" s="102"/>
      <x:c r="J178" s="102"/>
      <x:c r="K178" s="102"/>
      <x:c r="L178" s="102"/>
      <x:c r="M178" s="102"/>
      <x:c r="N178" s="102"/>
    </x:row>
    <x:row r="179">
      <x:c r="A179" s="17" t="str">
        <x:v>LFM2 8B A1B</x:v>
      </x:c>
      <x:c r="B179" s="17" t="str">
        <x:v>liquidai</x:v>
      </x:c>
      <x:c r="C179" s="31" t="n">
        <x:v>45937</x:v>
      </x:c>
      <x:c r="D179" s="102" t="n">
        <x:v>8.34</x:v>
      </x:c>
      <x:c r="E179" s="102" t="n">
        <x:v>1.5</x:v>
      </x:c>
      <x:c r="F179" s="102" t="n">
        <x:v>1.78196778459044</x:v>
      </x:c>
      <x:c r="G179" s="17" t="str">
        <x:v>median</x:v>
      </x:c>
      <x:c r="H179" s="17" t="str"/>
      <x:c r="I179" s="102"/>
      <x:c r="J179" s="102"/>
      <x:c r="K179" s="102"/>
      <x:c r="L179" s="102"/>
      <x:c r="M179" s="102"/>
      <x:c r="N179" s="102"/>
    </x:row>
    <x:row r="180">
      <x:c r="A180" s="17" t="str">
        <x:v>LFM2.5-1.2B-Instruct</x:v>
      </x:c>
      <x:c r="B180" s="17" t="str">
        <x:v>liquidai</x:v>
      </x:c>
      <x:c r="C180" s="31" t="n">
        <x:v>46027</x:v>
      </x:c>
      <x:c r="D180" s="102" t="n">
        <x:v>1.17</x:v>
      </x:c>
      <x:c r="E180" s="102"/>
      <x:c r="F180" s="102" t="n">
        <x:v>2.70579873442983</x:v>
      </x:c>
      <x:c r="G180" s="17" t="str">
        <x:v>median</x:v>
      </x:c>
      <x:c r="H180" s="17" t="str"/>
      <x:c r="I180" s="102"/>
      <x:c r="J180" s="102"/>
      <x:c r="K180" s="102"/>
      <x:c r="L180" s="102"/>
      <x:c r="M180" s="102"/>
      <x:c r="N180" s="102"/>
    </x:row>
    <x:row r="181">
      <x:c r="A181" s="17" t="str">
        <x:v>LFM2.5-1.2B-Thinking</x:v>
      </x:c>
      <x:c r="B181" s="17" t="str">
        <x:v>liquidai</x:v>
      </x:c>
      <x:c r="C181" s="31" t="n">
        <x:v>46042</x:v>
      </x:c>
      <x:c r="D181" s="102" t="n">
        <x:v>1.17</x:v>
      </x:c>
      <x:c r="E181" s="102"/>
      <x:c r="F181" s="102" t="n">
        <x:v>2.74557989090055</x:v>
      </x:c>
      <x:c r="G181" s="17" t="str">
        <x:v>median</x:v>
      </x:c>
      <x:c r="H181" s="17" t="str"/>
      <x:c r="I181" s="102"/>
      <x:c r="J181" s="102"/>
      <x:c r="K181" s="102"/>
      <x:c r="L181" s="102"/>
      <x:c r="M181" s="102"/>
      <x:c r="N181" s="102"/>
    </x:row>
    <x:row r="182">
      <x:c r="A182" s="17" t="str">
        <x:v>LFM2.5-8B-A1B</x:v>
      </x:c>
      <x:c r="B182" s="17" t="str">
        <x:v>liquidai</x:v>
      </x:c>
      <x:c r="C182" s="31" t="n">
        <x:v>46170</x:v>
      </x:c>
      <x:c r="D182" s="102" t="n">
        <x:v>8.3</x:v>
      </x:c>
      <x:c r="E182" s="102" t="n">
        <x:v>1.5</x:v>
      </x:c>
      <x:c r="F182" s="102" t="n">
        <x:v>8.32036715830533</x:v>
      </x:c>
      <x:c r="G182" s="17" t="str">
        <x:v>median</x:v>
      </x:c>
      <x:c r="H182" s="17" t="str"/>
      <x:c r="I182" s="102" t="n">
        <x:v>0</x:v>
      </x:c>
      <x:c r="J182" s="102" t="n">
        <x:v>0</x:v>
      </x:c>
      <x:c r="K182" s="102" t="n">
        <x:v>0</x:v>
      </x:c>
      <x:c r="L182" s="102" t="n">
        <x:v>339.044238907284</x:v>
      </x:c>
      <x:c r="M182" s="102" t="n">
        <x:v>2.1878932025001</x:v>
      </x:c>
      <x:c r="N182" s="102"/>
    </x:row>
    <x:row r="183">
      <x:c r="A183" s="17" t="str">
        <x:v>LFM2.5-VL-1.6B</x:v>
      </x:c>
      <x:c r="B183" s="17" t="str">
        <x:v>liquidai</x:v>
      </x:c>
      <x:c r="C183" s="31" t="n">
        <x:v>46027</x:v>
      </x:c>
      <x:c r="D183" s="102" t="n">
        <x:v>1.6</x:v>
      </x:c>
      <x:c r="E183" s="102"/>
      <x:c r="F183" s="102" t="n">
        <x:v>1.00833260126154</x:v>
      </x:c>
      <x:c r="G183" s="17" t="str">
        <x:v>median</x:v>
      </x:c>
      <x:c r="H183" s="17" t="str"/>
      <x:c r="I183" s="102" t="n">
        <x:v>0</x:v>
      </x:c>
      <x:c r="J183" s="102" t="n">
        <x:v>0</x:v>
      </x:c>
      <x:c r="K183" s="102" t="n">
        <x:v>0</x:v>
      </x:c>
      <x:c r="L183" s="102" t="n">
        <x:v>402.796165334924</x:v>
      </x:c>
      <x:c r="M183" s="102" t="n">
        <x:v>1.56447090049994</x:v>
      </x:c>
      <x:c r="N183" s="102"/>
    </x:row>
    <x:row r="184">
      <x:c r="A184" s="17" t="str">
        <x:v>K2 Think V2</x:v>
      </x:c>
      <x:c r="B184" s="17" t="str">
        <x:v>mbzuai</x:v>
      </x:c>
      <x:c r="C184" s="31" t="n">
        <x:v>46006</x:v>
      </x:c>
      <x:c r="D184" s="102" t="n">
        <x:v>70</x:v>
      </x:c>
      <x:c r="E184" s="102"/>
      <x:c r="F184" s="102" t="n">
        <x:v>17.2613662319887</x:v>
      </x:c>
      <x:c r="G184" s="17" t="str">
        <x:v>median</x:v>
      </x:c>
      <x:c r="H184" s="17" t="str"/>
      <x:c r="I184" s="102"/>
      <x:c r="J184" s="102"/>
      <x:c r="K184" s="102"/>
      <x:c r="L184" s="102"/>
      <x:c r="M184" s="102"/>
      <x:c r="N184" s="102"/>
    </x:row>
    <x:row r="185">
      <x:c r="A185" s="17" t="str">
        <x:v>K2-V2 (high)</x:v>
      </x:c>
      <x:c r="B185" s="17" t="str">
        <x:v>mbzuai</x:v>
      </x:c>
      <x:c r="C185" s="31" t="n">
        <x:v>45996</x:v>
      </x:c>
      <x:c r="D185" s="102" t="n">
        <x:v>70</x:v>
      </x:c>
      <x:c r="E185" s="102"/>
      <x:c r="F185" s="102" t="n">
        <x:v>14.1865468448371</x:v>
      </x:c>
      <x:c r="G185" s="17" t="str">
        <x:v>median</x:v>
      </x:c>
      <x:c r="H185" s="17" t="str"/>
      <x:c r="I185" s="102"/>
      <x:c r="J185" s="102"/>
      <x:c r="K185" s="102"/>
      <x:c r="L185" s="102"/>
      <x:c r="M185" s="102"/>
      <x:c r="N185" s="102"/>
    </x:row>
    <x:row r="186">
      <x:c r="A186" s="17" t="str">
        <x:v>LongCat 2.0</x:v>
      </x:c>
      <x:c r="B186" s="17" t="str">
        <x:v>longcat</x:v>
      </x:c>
      <x:c r="C186" s="31" t="n">
        <x:v>46202</x:v>
      </x:c>
      <x:c r="D186" s="102" t="n">
        <x:v>1600</x:v>
      </x:c>
      <x:c r="E186" s="102" t="n">
        <x:v>48</x:v>
      </x:c>
      <x:c r="F186" s="102" t="n">
        <x:v>33.4782132881577</x:v>
      </x:c>
      <x:c r="G186" s="17" t="str">
        <x:v>median</x:v>
      </x:c>
      <x:c r="H186" s="17" t="str"/>
      <x:c r="I186" s="102" t="n">
        <x:v>0.75</x:v>
      </x:c>
      <x:c r="J186" s="102" t="n">
        <x:v>2.95</x:v>
      </x:c>
      <x:c r="K186" s="102" t="n">
        <x:v>0.45549999999999996</x:v>
      </x:c>
      <x:c r="L186" s="102" t="n">
        <x:v>42.0228661701915</x:v>
      </x:c>
      <x:c r="M186" s="102" t="n">
        <x:v>2.6892290415</x:v>
      </x:c>
      <x:c r="N186" s="102" t="n">
        <x:v>0.10946604822205422</x:v>
      </x:c>
    </x:row>
    <x:row r="187">
      <x:c r="A187" s="17" t="str">
        <x:v>LongCat Flash Lite</x:v>
      </x:c>
      <x:c r="B187" s="17" t="str">
        <x:v>longcat</x:v>
      </x:c>
      <x:c r="C187" s="31" t="n">
        <x:v>46050</x:v>
      </x:c>
      <x:c r="D187" s="102" t="n">
        <x:v>68.5</x:v>
      </x:c>
      <x:c r="E187" s="102" t="n">
        <x:v>3</x:v>
      </x:c>
      <x:c r="F187" s="102" t="n">
        <x:v>17.2165235596296</x:v>
      </x:c>
      <x:c r="G187" s="17" t="str">
        <x:v>median</x:v>
      </x:c>
      <x:c r="H187" s="17" t="str"/>
      <x:c r="I187" s="102"/>
      <x:c r="J187" s="102"/>
      <x:c r="K187" s="102"/>
      <x:c r="L187" s="102"/>
      <x:c r="M187" s="102"/>
      <x:c r="N187" s="102"/>
    </x:row>
    <x:row r="188">
      <x:c r="A188" s="17" t="str">
        <x:v>Llama 2 Chat 13B</x:v>
      </x:c>
      <x:c r="B188" s="17" t="str">
        <x:v>meta</x:v>
      </x:c>
      <x:c r="C188" s="31" t="n">
        <x:v>45125</x:v>
      </x:c>
      <x:c r="D188" s="102" t="n">
        <x:v>13</x:v>
      </x:c>
      <x:c r="E188" s="102"/>
      <x:c r="F188" s="102" t="n">
        <x:v>2.99700014346618</x:v>
      </x:c>
      <x:c r="G188" s="17" t="str">
        <x:v>median</x:v>
      </x:c>
      <x:c r="H188" s="17" t="str"/>
      <x:c r="I188" s="102"/>
      <x:c r="J188" s="102"/>
      <x:c r="K188" s="102"/>
      <x:c r="L188" s="102"/>
      <x:c r="M188" s="102"/>
      <x:c r="N188" s="102"/>
    </x:row>
    <x:row r="189">
      <x:c r="A189" s="17" t="str">
        <x:v>Llama 2 Chat 70B</x:v>
      </x:c>
      <x:c r="B189" s="17" t="str">
        <x:v>meta</x:v>
      </x:c>
      <x:c r="C189" s="31" t="n">
        <x:v>45125</x:v>
      </x:c>
      <x:c r="D189" s="102" t="n">
        <x:v>70</x:v>
      </x:c>
      <x:c r="E189" s="102"/>
      <x:c r="F189" s="102" t="n">
        <x:v>3.00905999147689</x:v>
      </x:c>
      <x:c r="G189" s="17" t="str">
        <x:v>median</x:v>
      </x:c>
      <x:c r="H189" s="17" t="str"/>
      <x:c r="I189" s="102"/>
      <x:c r="J189" s="102"/>
      <x:c r="K189" s="102"/>
      <x:c r="L189" s="102"/>
      <x:c r="M189" s="102"/>
      <x:c r="N189" s="102"/>
    </x:row>
    <x:row r="190">
      <x:c r="A190" s="17" t="str">
        <x:v>Llama 2 Chat 7B</x:v>
      </x:c>
      <x:c r="B190" s="17" t="str">
        <x:v>meta</x:v>
      </x:c>
      <x:c r="C190" s="31" t="n">
        <x:v>45125</x:v>
      </x:c>
      <x:c r="D190" s="102" t="n">
        <x:v>7</x:v>
      </x:c>
      <x:c r="E190" s="102"/>
      <x:c r="F190" s="102" t="n">
        <x:v>4.25781914388795</x:v>
      </x:c>
      <x:c r="G190" s="17" t="str">
        <x:v>median</x:v>
      </x:c>
      <x:c r="H190" s="17" t="str"/>
      <x:c r="I190" s="102" t="n">
        <x:v>0.05</x:v>
      </x:c>
      <x:c r="J190" s="102" t="n">
        <x:v>0.25</x:v>
      </x:c>
      <x:c r="K190" s="102" t="n">
        <x:v>0.07</x:v>
      </x:c>
      <x:c r="L190" s="102"/>
      <x:c r="M190" s="102"/>
      <x:c r="N190" s="102"/>
    </x:row>
    <x:row r="191">
      <x:c r="A191" s="17" t="str">
        <x:v>Llama 3.2 Instruct 11B (Vision)</x:v>
      </x:c>
      <x:c r="B191" s="17" t="str">
        <x:v>meta</x:v>
      </x:c>
      <x:c r="C191" s="31" t="n">
        <x:v>45560</x:v>
      </x:c>
      <x:c r="D191" s="102" t="n">
        <x:v>11</x:v>
      </x:c>
      <x:c r="E191" s="102"/>
      <x:c r="F191" s="102" t="n">
        <x:v>3.33410234569925</x:v>
      </x:c>
      <x:c r="G191" s="17" t="str">
        <x:v>median</x:v>
      </x:c>
      <x:c r="H191" s="17" t="str"/>
      <x:c r="I191" s="102" t="n">
        <x:v>0.345</x:v>
      </x:c>
      <x:c r="J191" s="102" t="n">
        <x:v>0.345</x:v>
      </x:c>
      <x:c r="K191" s="102" t="n">
        <x:v>0.34500000000000003</x:v>
      </x:c>
      <x:c r="L191" s="102" t="n">
        <x:v>5.27797774400372</x:v>
      </x:c>
      <x:c r="M191" s="102" t="n">
        <x:v>3.63970517250004</x:v>
      </x:c>
      <x:c r="N191" s="102"/>
    </x:row>
    <x:row r="192">
      <x:c r="A192" s="17" t="str">
        <x:v>Llama 3.2 Instruct 1B</x:v>
      </x:c>
      <x:c r="B192" s="17" t="str">
        <x:v>meta</x:v>
      </x:c>
      <x:c r="C192" s="31" t="n">
        <x:v>45560</x:v>
      </x:c>
      <x:c r="D192" s="102" t="n">
        <x:v>1</x:v>
      </x:c>
      <x:c r="E192" s="102"/>
      <x:c r="F192" s="102" t="n">
        <x:v>1.09750673547767</x:v>
      </x:c>
      <x:c r="G192" s="17" t="str">
        <x:v>median</x:v>
      </x:c>
      <x:c r="H192" s="17" t="str"/>
      <x:c r="I192" s="102"/>
      <x:c r="J192" s="102"/>
      <x:c r="K192" s="102"/>
      <x:c r="L192" s="102"/>
      <x:c r="M192" s="102"/>
      <x:c r="N192" s="102"/>
    </x:row>
    <x:row r="193">
      <x:c r="A193" s="17" t="str">
        <x:v>Llama 3.2 Instruct 3B</x:v>
      </x:c>
      <x:c r="B193" s="17" t="str">
        <x:v>meta</x:v>
      </x:c>
      <x:c r="C193" s="31" t="n">
        <x:v>45560</x:v>
      </x:c>
      <x:c r="D193" s="102" t="n">
        <x:v>3</x:v>
      </x:c>
      <x:c r="E193" s="102"/>
      <x:c r="F193" s="102" t="n">
        <x:v>4.22463438628032</x:v>
      </x:c>
      <x:c r="G193" s="17" t="str">
        <x:v>median</x:v>
      </x:c>
      <x:c r="H193" s="17" t="str"/>
      <x:c r="I193" s="102"/>
      <x:c r="J193" s="102"/>
      <x:c r="K193" s="102"/>
      <x:c r="L193" s="102"/>
      <x:c r="M193" s="102"/>
      <x:c r="N193" s="102"/>
    </x:row>
    <x:row r="194">
      <x:c r="A194" s="17" t="str">
        <x:v>Llama 3.2 Instruct 90B (Vision)</x:v>
      </x:c>
      <x:c r="B194" s="17" t="str">
        <x:v>meta</x:v>
      </x:c>
      <x:c r="C194" s="31" t="n">
        <x:v>45560</x:v>
      </x:c>
      <x:c r="D194" s="102" t="n">
        <x:v>90</x:v>
      </x:c>
      <x:c r="E194" s="102"/>
      <x:c r="F194" s="102" t="n">
        <x:v>6.23248078186836</x:v>
      </x:c>
      <x:c r="G194" s="17" t="str">
        <x:v>median</x:v>
      </x:c>
      <x:c r="H194" s="17" t="str"/>
      <x:c r="I194" s="102"/>
      <x:c r="J194" s="102"/>
      <x:c r="K194" s="102"/>
      <x:c r="L194" s="102"/>
      <x:c r="M194" s="102"/>
      <x:c r="N194" s="102"/>
    </x:row>
    <x:row r="195">
      <x:c r="A195" s="17" t="str">
        <x:v>Llama 3.3 Instruct 70B</x:v>
      </x:c>
      <x:c r="B195" s="17" t="str">
        <x:v>meta</x:v>
      </x:c>
      <x:c r="C195" s="31" t="n">
        <x:v>45632</x:v>
      </x:c>
      <x:c r="D195" s="102" t="n">
        <x:v>70</x:v>
      </x:c>
      <x:c r="E195" s="102"/>
      <x:c r="F195" s="102" t="n">
        <x:v>9.40307621697656</x:v>
      </x:c>
      <x:c r="G195" s="17" t="str">
        <x:v>median</x:v>
      </x:c>
      <x:c r="H195" s="17" t="str"/>
      <x:c r="I195" s="102" t="n">
        <x:v>0.6</x:v>
      </x:c>
      <x:c r="J195" s="102" t="n">
        <x:v>0.72</x:v>
      </x:c>
      <x:c r="K195" s="102" t="n">
        <x:v>0.612</x:v>
      </x:c>
      <x:c r="L195" s="102" t="n">
        <x:v>79.1299684995439</x:v>
      </x:c>
      <x:c r="M195" s="102" t="n">
        <x:v>1.75228838800001</x:v>
      </x:c>
      <x:c r="N195" s="102" t="n">
        <x:v>0.08255119256123898</x:v>
      </x:c>
    </x:row>
    <x:row r="196">
      <x:c r="A196" s="17" t="str">
        <x:v>Llama 4 Maverick</x:v>
      </x:c>
      <x:c r="B196" s="17" t="str">
        <x:v>meta</x:v>
      </x:c>
      <x:c r="C196" s="31" t="n">
        <x:v>45752</x:v>
      </x:c>
      <x:c r="D196" s="102" t="n">
        <x:v>402</x:v>
      </x:c>
      <x:c r="E196" s="102" t="n">
        <x:v>17</x:v>
      </x:c>
      <x:c r="F196" s="102" t="n">
        <x:v>14.2657978659374</x:v>
      </x:c>
      <x:c r="G196" s="17" t="str">
        <x:v>median</x:v>
      </x:c>
      <x:c r="H196" s="17" t="str"/>
      <x:c r="I196" s="102" t="n">
        <x:v>0.27</x:v>
      </x:c>
      <x:c r="J196" s="102" t="n">
        <x:v>0.85</x:v>
      </x:c>
      <x:c r="K196" s="102" t="n">
        <x:v>0.32100000000000006</x:v>
      </x:c>
      <x:c r="L196" s="102" t="n">
        <x:v>110.755815441415</x:v>
      </x:c>
      <x:c r="M196" s="102" t="n">
        <x:v>0.937400961000037</x:v>
      </x:c>
      <x:c r="N196" s="102" t="n">
        <x:v>0.029476062974209474</x:v>
      </x:c>
    </x:row>
    <x:row r="197">
      <x:c r="A197" s="17" t="str">
        <x:v>Llama 4 Scout</x:v>
      </x:c>
      <x:c r="B197" s="17" t="str">
        <x:v>meta</x:v>
      </x:c>
      <x:c r="C197" s="31" t="n">
        <x:v>45752</x:v>
      </x:c>
      <x:c r="D197" s="102" t="n">
        <x:v>109</x:v>
      </x:c>
      <x:c r="E197" s="102" t="n">
        <x:v>17</x:v>
      </x:c>
      <x:c r="F197" s="102" t="n">
        <x:v>10.0416226283387</x:v>
      </x:c>
      <x:c r="G197" s="17" t="str">
        <x:v>median</x:v>
      </x:c>
      <x:c r="H197" s="17" t="str"/>
      <x:c r="I197" s="102" t="n">
        <x:v>0.18</x:v>
      </x:c>
      <x:c r="J197" s="102" t="n">
        <x:v>0.66</x:v>
      </x:c>
      <x:c r="K197" s="102" t="n">
        <x:v>0.22800000000000004</x:v>
      </x:c>
      <x:c r="L197" s="102" t="n">
        <x:v>88.3816906222719</x:v>
      </x:c>
      <x:c r="M197" s="102" t="n">
        <x:v>0.81539122800001</x:v>
      </x:c>
      <x:c r="N197" s="102" t="n">
        <x:v>0.008958275750979528</x:v>
      </x:c>
    </x:row>
    <x:row r="198">
      <x:c r="A198" s="17" t="str">
        <x:v>Llama 3 Instruct 70B</x:v>
      </x:c>
      <x:c r="B198" s="17" t="str">
        <x:v>meta</x:v>
      </x:c>
      <x:c r="C198" s="31" t="n">
        <x:v>45400</x:v>
      </x:c>
      <x:c r="D198" s="102" t="n">
        <x:v>70</x:v>
      </x:c>
      <x:c r="E198" s="102"/>
      <x:c r="F198" s="102" t="n">
        <x:v>3.47296203096118</x:v>
      </x:c>
      <x:c r="G198" s="17" t="str">
        <x:v>median</x:v>
      </x:c>
      <x:c r="H198" s="17" t="str"/>
      <x:c r="I198" s="102" t="n">
        <x:v>0.65</x:v>
      </x:c>
      <x:c r="J198" s="102" t="n">
        <x:v>2.75</x:v>
      </x:c>
      <x:c r="K198" s="102" t="n">
        <x:v>0.86</x:v>
      </x:c>
      <x:c r="L198" s="102"/>
      <x:c r="M198" s="102"/>
      <x:c r="N198" s="102"/>
    </x:row>
    <x:row r="199">
      <x:c r="A199" s="17" t="str">
        <x:v>Llama 3 Instruct 8B</x:v>
      </x:c>
      <x:c r="B199" s="17" t="str">
        <x:v>meta</x:v>
      </x:c>
      <x:c r="C199" s="31" t="n">
        <x:v>45400</x:v>
      </x:c>
      <x:c r="D199" s="102" t="n">
        <x:v>8</x:v>
      </x:c>
      <x:c r="E199" s="102"/>
      <x:c r="F199" s="102" t="n">
        <x:v>1.19321939649615</x:v>
      </x:c>
      <x:c r="G199" s="17" t="str">
        <x:v>median</x:v>
      </x:c>
      <x:c r="H199" s="17" t="str"/>
      <x:c r="I199" s="102" t="n">
        <x:v>0.045</x:v>
      </x:c>
      <x:c r="J199" s="102" t="n">
        <x:v>0.145</x:v>
      </x:c>
      <x:c r="K199" s="102" t="n">
        <x:v>0.05500000000000001</x:v>
      </x:c>
      <x:c r="L199" s="102"/>
      <x:c r="M199" s="102"/>
      <x:c r="N199" s="102"/>
    </x:row>
    <x:row r="200">
      <x:c r="A200" s="17" t="str">
        <x:v>Llama 3.1 Instruct 405B</x:v>
      </x:c>
      <x:c r="B200" s="17" t="str">
        <x:v>meta</x:v>
      </x:c>
      <x:c r="C200" s="31" t="n">
        <x:v>45496</x:v>
      </x:c>
      <x:c r="D200" s="102" t="n">
        <x:v>405</x:v>
      </x:c>
      <x:c r="E200" s="102"/>
      <x:c r="F200" s="102" t="n">
        <x:v>8.5</x:v>
      </x:c>
      <x:c r="G200" s="17" t="str">
        <x:v>median</x:v>
      </x:c>
      <x:c r="H200" s="17" t="str"/>
      <x:c r="I200" s="102" t="n">
        <x:v>2.5</x:v>
      </x:c>
      <x:c r="J200" s="102" t="n">
        <x:v>10</x:v>
      </x:c>
      <x:c r="K200" s="102" t="n">
        <x:v>3.25</x:v>
      </x:c>
      <x:c r="L200" s="102"/>
      <x:c r="M200" s="102"/>
      <x:c r="N200" s="102"/>
    </x:row>
    <x:row r="201">
      <x:c r="A201" s="17" t="str">
        <x:v>Llama 3.1 Instruct 70B</x:v>
      </x:c>
      <x:c r="B201" s="17" t="str">
        <x:v>meta</x:v>
      </x:c>
      <x:c r="C201" s="31" t="n">
        <x:v>45496</x:v>
      </x:c>
      <x:c r="D201" s="102" t="n">
        <x:v>70</x:v>
      </x:c>
      <x:c r="E201" s="102"/>
      <x:c r="F201" s="102" t="n">
        <x:v>6.75477564932489</x:v>
      </x:c>
      <x:c r="G201" s="17" t="str">
        <x:v>median</x:v>
      </x:c>
      <x:c r="H201" s="17" t="str"/>
      <x:c r="I201" s="102" t="n">
        <x:v>0.56</x:v>
      </x:c>
      <x:c r="J201" s="102" t="n">
        <x:v>0.56</x:v>
      </x:c>
      <x:c r="K201" s="102" t="n">
        <x:v>0.5600000000000002</x:v>
      </x:c>
      <x:c r="L201" s="102" t="n">
        <x:v>54.5846713801622</x:v>
      </x:c>
      <x:c r="M201" s="102" t="n">
        <x:v>1.36150068000001</x:v>
      </x:c>
      <x:c r="N201" s="102"/>
    </x:row>
    <x:row r="202">
      <x:c r="A202" s="17" t="str">
        <x:v>Llama 3.1 Instruct 8B</x:v>
      </x:c>
      <x:c r="B202" s="17" t="str">
        <x:v>meta</x:v>
      </x:c>
      <x:c r="C202" s="31" t="n">
        <x:v>45496</x:v>
      </x:c>
      <x:c r="D202" s="102" t="n">
        <x:v>8</x:v>
      </x:c>
      <x:c r="E202" s="102"/>
      <x:c r="F202" s="102" t="n">
        <x:v>7.60997784439173</x:v>
      </x:c>
      <x:c r="G202" s="17" t="str">
        <x:v>median</x:v>
      </x:c>
      <x:c r="H202" s="17" t="str"/>
      <x:c r="I202" s="102" t="n">
        <x:v>0.07500000000000001</x:v>
      </x:c>
      <x:c r="J202" s="102" t="n">
        <x:v>0.09</x:v>
      </x:c>
      <x:c r="K202" s="102" t="n">
        <x:v>0.07650000000000001</x:v>
      </x:c>
      <x:c r="L202" s="102" t="n">
        <x:v>141.306407920657</x:v>
      </x:c>
      <x:c r="M202" s="102" t="n">
        <x:v>0.932398470999942</x:v>
      </x:c>
      <x:c r="N202" s="102"/>
    </x:row>
    <x:row r="203">
      <x:c r="A203" s="17" t="str">
        <x:v>Phi-3 Mini Instruct 3.8B</x:v>
      </x:c>
      <x:c r="B203" s="17" t="str">
        <x:v>azure</x:v>
      </x:c>
      <x:c r="C203" s="31" t="n">
        <x:v>45405</x:v>
      </x:c>
      <x:c r="D203" s="102" t="n">
        <x:v>3.8</x:v>
      </x:c>
      <x:c r="E203" s="102"/>
      <x:c r="F203" s="102" t="n">
        <x:v>4.58854249696996</x:v>
      </x:c>
      <x:c r="G203" s="17" t="str">
        <x:v>median</x:v>
      </x:c>
      <x:c r="H203" s="17" t="str"/>
      <x:c r="I203" s="102"/>
      <x:c r="J203" s="102"/>
      <x:c r="K203" s="102"/>
      <x:c r="L203" s="102"/>
      <x:c r="M203" s="102"/>
      <x:c r="N203" s="102"/>
    </x:row>
    <x:row r="204">
      <x:c r="A204" s="17" t="str">
        <x:v>Phi-4 Mini Instruct</x:v>
      </x:c>
      <x:c r="B204" s="17" t="str">
        <x:v>azure</x:v>
      </x:c>
      <x:c r="C204" s="31" t="n">
        <x:v>45348</x:v>
      </x:c>
      <x:c r="D204" s="102" t="n">
        <x:v>3.84</x:v>
      </x:c>
      <x:c r="E204" s="102"/>
      <x:c r="F204" s="102" t="n">
        <x:v>6.01424779795092</x:v>
      </x:c>
      <x:c r="G204" s="17" t="str">
        <x:v>firstParty</x:v>
      </x:c>
      <x:c r="H204" s="17" t="str">
        <x:v>Microsoft</x:v>
      </x:c>
      <x:c r="I204" s="102" t="n">
        <x:v>0</x:v>
      </x:c>
      <x:c r="J204" s="102" t="n">
        <x:v>0</x:v>
      </x:c>
      <x:c r="K204" s="102" t="n">
        <x:v>0</x:v>
      </x:c>
      <x:c r="L204" s="102" t="n">
        <x:v>44.08344917489</x:v>
      </x:c>
      <x:c r="M204" s="102" t="n">
        <x:v>0.827991752999992</x:v>
      </x:c>
      <x:c r="N204" s="102" t="n">
        <x:v>0</x:v>
      </x:c>
    </x:row>
    <x:row r="205">
      <x:c r="A205" s="17" t="str">
        <x:v>Phi-4 Multimodal Instruct</x:v>
      </x:c>
      <x:c r="B205" s="17" t="str">
        <x:v>azure</x:v>
      </x:c>
      <x:c r="C205" s="31" t="n">
        <x:v>45714</x:v>
      </x:c>
      <x:c r="D205" s="102" t="n">
        <x:v>5.6</x:v>
      </x:c>
      <x:c r="E205" s="102"/>
      <x:c r="F205" s="102" t="n">
        <x:v>4.53347300367438</x:v>
      </x:c>
      <x:c r="G205" s="17" t="str">
        <x:v>firstParty</x:v>
      </x:c>
      <x:c r="H205" s="17" t="str">
        <x:v>Microsoft</x:v>
      </x:c>
      <x:c r="I205" s="102" t="n">
        <x:v>0</x:v>
      </x:c>
      <x:c r="J205" s="102" t="n">
        <x:v>0</x:v>
      </x:c>
      <x:c r="K205" s="102" t="n">
        <x:v>0</x:v>
      </x:c>
      <x:c r="L205" s="102" t="n">
        <x:v>17.6046138265808</x:v>
      </x:c>
      <x:c r="M205" s="102" t="n">
        <x:v>0.815220758000009</x:v>
      </x:c>
      <x:c r="N205" s="102"/>
    </x:row>
    <x:row r="206">
      <x:c r="A206" s="17" t="str">
        <x:v>Phi-4</x:v>
      </x:c>
      <x:c r="B206" s="17" t="str">
        <x:v>azure</x:v>
      </x:c>
      <x:c r="C206" s="31" t="n">
        <x:v>45638</x:v>
      </x:c>
      <x:c r="D206" s="102" t="n">
        <x:v>14</x:v>
      </x:c>
      <x:c r="E206" s="102"/>
      <x:c r="F206" s="102" t="n">
        <x:v>4.87468332192759</x:v>
      </x:c>
      <x:c r="G206" s="17" t="str">
        <x:v>firstParty</x:v>
      </x:c>
      <x:c r="H206" s="17" t="str">
        <x:v>Microsoft</x:v>
      </x:c>
      <x:c r="I206" s="102" t="n">
        <x:v>0.125</x:v>
      </x:c>
      <x:c r="J206" s="102" t="n">
        <x:v>0.5</x:v>
      </x:c>
      <x:c r="K206" s="102" t="n">
        <x:v>0.1625</x:v>
      </x:c>
      <x:c r="L206" s="102"/>
      <x:c r="M206" s="102"/>
      <x:c r="N206" s="102"/>
    </x:row>
    <x:row r="207">
      <x:c r="A207" s="17" t="str">
        <x:v>MiniMax M1 40k</x:v>
      </x:c>
      <x:c r="B207" s="17" t="str">
        <x:v>minimax</x:v>
      </x:c>
      <x:c r="C207" s="31" t="n">
        <x:v>45825</x:v>
      </x:c>
      <x:c r="D207" s="102" t="n">
        <x:v>456</x:v>
      </x:c>
      <x:c r="E207" s="102" t="n">
        <x:v>45.9</x:v>
      </x:c>
      <x:c r="F207" s="102" t="n">
        <x:v>14.4084774293438</x:v>
      </x:c>
      <x:c r="G207" s="17" t="str">
        <x:v>median</x:v>
      </x:c>
      <x:c r="H207" s="17" t="str"/>
      <x:c r="I207" s="102"/>
      <x:c r="J207" s="102"/>
      <x:c r="K207" s="102"/>
      <x:c r="L207" s="102"/>
      <x:c r="M207" s="102"/>
      <x:c r="N207" s="102"/>
    </x:row>
    <x:row r="208">
      <x:c r="A208" s="17" t="str">
        <x:v>MiniMax M1 80k</x:v>
      </x:c>
      <x:c r="B208" s="17" t="str">
        <x:v>minimax</x:v>
      </x:c>
      <x:c r="C208" s="31" t="n">
        <x:v>45825</x:v>
      </x:c>
      <x:c r="D208" s="102" t="n">
        <x:v>456</x:v>
      </x:c>
      <x:c r="E208" s="102" t="n">
        <x:v>45.9</x:v>
      </x:c>
      <x:c r="F208" s="102" t="n">
        <x:v>17.6740343374815</x:v>
      </x:c>
      <x:c r="G208" s="17" t="str">
        <x:v>median</x:v>
      </x:c>
      <x:c r="H208" s="17" t="str"/>
      <x:c r="I208" s="102" t="n">
        <x:v>0.55</x:v>
      </x:c>
      <x:c r="J208" s="102" t="n">
        <x:v>2.2</x:v>
      </x:c>
      <x:c r="K208" s="102" t="n">
        <x:v>0.7150000000000001</x:v>
      </x:c>
      <x:c r="L208" s="102"/>
      <x:c r="M208" s="102"/>
      <x:c r="N208" s="102"/>
    </x:row>
    <x:row r="209">
      <x:c r="A209" s="17" t="str">
        <x:v>MiniMax-M2.1</x:v>
      </x:c>
      <x:c r="B209" s="17" t="str">
        <x:v>minimax</x:v>
      </x:c>
      <x:c r="C209" s="31" t="n">
        <x:v>46014</x:v>
      </x:c>
      <x:c r="D209" s="102" t="n">
        <x:v>230</x:v>
      </x:c>
      <x:c r="E209" s="102" t="n">
        <x:v>10</x:v>
      </x:c>
      <x:c r="F209" s="102" t="n">
        <x:v>31.3574194809546</x:v>
      </x:c>
      <x:c r="G209" s="17" t="str">
        <x:v>firstParty</x:v>
      </x:c>
      <x:c r="H209" s="17" t="str">
        <x:v>MiniMax</x:v>
      </x:c>
      <x:c r="I209" s="102" t="n">
        <x:v>0.3</x:v>
      </x:c>
      <x:c r="J209" s="102" t="n">
        <x:v>1.2</x:v>
      </x:c>
      <x:c r="K209" s="102" t="n">
        <x:v>0.39</x:v>
      </x:c>
      <x:c r="L209" s="102" t="n">
        <x:v>70.6034980650461</x:v>
      </x:c>
      <x:c r="M209" s="102" t="n">
        <x:v>1.68879572399999</x:v>
      </x:c>
      <x:c r="N209" s="102"/>
    </x:row>
    <x:row r="210">
      <x:c r="A210" s="17" t="str">
        <x:v>MiniMax-M2.5</x:v>
      </x:c>
      <x:c r="B210" s="17" t="str">
        <x:v>minimax</x:v>
      </x:c>
      <x:c r="C210" s="31" t="n">
        <x:v>46065</x:v>
      </x:c>
      <x:c r="D210" s="102" t="n">
        <x:v>228.703644928</x:v>
      </x:c>
      <x:c r="E210" s="102" t="n">
        <x:v>10</x:v>
      </x:c>
      <x:c r="F210" s="102" t="n">
        <x:v>33.6520929448647</x:v>
      </x:c>
      <x:c r="G210" s="17" t="str">
        <x:v>firstParty</x:v>
      </x:c>
      <x:c r="H210" s="17" t="str">
        <x:v>MiniMax</x:v>
      </x:c>
      <x:c r="I210" s="102" t="n">
        <x:v>0.3</x:v>
      </x:c>
      <x:c r="J210" s="102" t="n">
        <x:v>1.2</x:v>
      </x:c>
      <x:c r="K210" s="102" t="n">
        <x:v>0.20099999999999998</x:v>
      </x:c>
      <x:c r="L210" s="102" t="n">
        <x:v>73.3950398013402</x:v>
      </x:c>
      <x:c r="M210" s="102" t="n">
        <x:v>1.69090677599999</x:v>
      </x:c>
      <x:c r="N210" s="102"/>
    </x:row>
    <x:row r="211">
      <x:c r="A211" s="17" t="str">
        <x:v>MiniMax-M2.7</x:v>
      </x:c>
      <x:c r="B211" s="17" t="str">
        <x:v>minimax</x:v>
      </x:c>
      <x:c r="C211" s="31" t="n">
        <x:v>46099</x:v>
      </x:c>
      <x:c r="D211" s="102" t="n">
        <x:v>228.703644928</x:v>
      </x:c>
      <x:c r="E211" s="102" t="n">
        <x:v>10</x:v>
      </x:c>
      <x:c r="F211" s="102" t="n">
        <x:v>38.1344947250387</x:v>
      </x:c>
      <x:c r="G211" s="17" t="str">
        <x:v>firstParty</x:v>
      </x:c>
      <x:c r="H211" s="17" t="str">
        <x:v>MiniMax</x:v>
      </x:c>
      <x:c r="I211" s="102" t="n">
        <x:v>0.3</x:v>
      </x:c>
      <x:c r="J211" s="102" t="n">
        <x:v>1.2</x:v>
      </x:c>
      <x:c r="K211" s="102" t="n">
        <x:v>0.22199999999999998</x:v>
      </x:c>
      <x:c r="L211" s="102" t="n">
        <x:v>53.5316487000555</x:v>
      </x:c>
      <x:c r="M211" s="102" t="n">
        <x:v>1.75036268600002</x:v>
      </x:c>
      <x:c r="N211" s="102"/>
    </x:row>
    <x:row r="212">
      <x:c r="A212" s="17" t="str">
        <x:v>MiniMax-M2</x:v>
      </x:c>
      <x:c r="B212" s="17" t="str">
        <x:v>minimax</x:v>
      </x:c>
      <x:c r="C212" s="31" t="n">
        <x:v>45956</x:v>
      </x:c>
      <x:c r="D212" s="102" t="n">
        <x:v>230</x:v>
      </x:c>
      <x:c r="E212" s="102" t="n">
        <x:v>10</x:v>
      </x:c>
      <x:c r="F212" s="102" t="n">
        <x:v>28.3148278049522</x:v>
      </x:c>
      <x:c r="G212" s="17" t="str">
        <x:v>firstParty</x:v>
      </x:c>
      <x:c r="H212" s="17" t="str">
        <x:v>MiniMax</x:v>
      </x:c>
      <x:c r="I212" s="102" t="n">
        <x:v>0.3</x:v>
      </x:c>
      <x:c r="J212" s="102" t="n">
        <x:v>1.2</x:v>
      </x:c>
      <x:c r="K212" s="102" t="n">
        <x:v>0.39</x:v>
      </x:c>
      <x:c r="L212" s="102" t="n">
        <x:v>72.2413290556217</x:v>
      </x:c>
      <x:c r="M212" s="102" t="n">
        <x:v>1.79943400699995</x:v>
      </x:c>
      <x:c r="N212" s="102"/>
    </x:row>
    <x:row r="213">
      <x:c r="A213" s="17" t="str">
        <x:v>MiniMax-M3</x:v>
      </x:c>
      <x:c r="B213" s="17" t="str">
        <x:v>minimax</x:v>
      </x:c>
      <x:c r="C213" s="31" t="n">
        <x:v>46174</x:v>
      </x:c>
      <x:c r="D213" s="102" t="n">
        <x:v>428</x:v>
      </x:c>
      <x:c r="E213" s="102" t="n">
        <x:v>23</x:v>
      </x:c>
      <x:c r="F213" s="102" t="n">
        <x:v>44.4372686326056</x:v>
      </x:c>
      <x:c r="G213" s="17" t="str">
        <x:v>firstParty</x:v>
      </x:c>
      <x:c r="H213" s="17" t="str">
        <x:v>MiniMax</x:v>
      </x:c>
      <x:c r="I213" s="102" t="n">
        <x:v>0.3</x:v>
      </x:c>
      <x:c r="J213" s="102" t="n">
        <x:v>1.2</x:v>
      </x:c>
      <x:c r="K213" s="102" t="n">
        <x:v>0.22199999999999998</x:v>
      </x:c>
      <x:c r="L213" s="102" t="n">
        <x:v>64.5405191388602</x:v>
      </x:c>
      <x:c r="M213" s="102" t="n">
        <x:v>1.44232517699993</x:v>
      </x:c>
      <x:c r="N213" s="102" t="n">
        <x:v>0.12455059919140353</x:v>
      </x:c>
    </x:row>
    <x:row r="214">
      <x:c r="A214" s="17" t="str">
        <x:v>Devstral 2</x:v>
      </x:c>
      <x:c r="B214" s="17" t="str">
        <x:v>mistral</x:v>
      </x:c>
      <x:c r="C214" s="31" t="n">
        <x:v>46000</x:v>
      </x:c>
      <x:c r="D214" s="102" t="n">
        <x:v>125</x:v>
      </x:c>
      <x:c r="E214" s="102"/>
      <x:c r="F214" s="102" t="n">
        <x:v>19.1572180630673</x:v>
      </x:c>
      <x:c r="G214" s="17" t="str">
        <x:v>firstParty</x:v>
      </x:c>
      <x:c r="H214" s="17" t="str">
        <x:v>Mistral</x:v>
      </x:c>
      <x:c r="I214" s="102" t="n">
        <x:v>0</x:v>
      </x:c>
      <x:c r="J214" s="102" t="n">
        <x:v>0</x:v>
      </x:c>
      <x:c r="K214" s="102" t="n">
        <x:v>0</x:v>
      </x:c>
      <x:c r="L214" s="102" t="n">
        <x:v>50.2219909293011</x:v>
      </x:c>
      <x:c r="M214" s="102" t="n">
        <x:v>1.32692813999998</x:v>
      </x:c>
      <x:c r="N214" s="102" t="n">
        <x:v>0</x:v>
      </x:c>
    </x:row>
    <x:row r="215">
      <x:c r="A215" s="17" t="str">
        <x:v>Devstral Small 2</x:v>
      </x:c>
      <x:c r="B215" s="17" t="str">
        <x:v>mistral</x:v>
      </x:c>
      <x:c r="C215" s="31" t="n">
        <x:v>46000</x:v>
      </x:c>
      <x:c r="D215" s="102" t="n">
        <x:v>24</x:v>
      </x:c>
      <x:c r="E215" s="102"/>
      <x:c r="F215" s="102" t="n">
        <x:v>17.4365127569799</x:v>
      </x:c>
      <x:c r="G215" s="17" t="str">
        <x:v>firstParty</x:v>
      </x:c>
      <x:c r="H215" s="17" t="str">
        <x:v>Mistral</x:v>
      </x:c>
      <x:c r="I215" s="102" t="n">
        <x:v>0</x:v>
      </x:c>
      <x:c r="J215" s="102" t="n">
        <x:v>0</x:v>
      </x:c>
      <x:c r="K215" s="102" t="n">
        <x:v>0</x:v>
      </x:c>
      <x:c r="L215" s="102" t="n">
        <x:v>53.0614662487597</x:v>
      </x:c>
      <x:c r="M215" s="102" t="n">
        <x:v>1.34978447800001</x:v>
      </x:c>
      <x:c r="N215" s="102" t="n">
        <x:v>0</x:v>
      </x:c>
    </x:row>
    <x:row r="216">
      <x:c r="A216" s="17" t="str">
        <x:v>Devstral Small (May '25)</x:v>
      </x:c>
      <x:c r="B216" s="17" t="str">
        <x:v>mistral</x:v>
      </x:c>
      <x:c r="C216" s="31" t="n">
        <x:v>45798</x:v>
      </x:c>
      <x:c r="D216" s="102" t="n">
        <x:v>23.6</x:v>
      </x:c>
      <x:c r="E216" s="102"/>
      <x:c r="F216" s="102" t="n">
        <x:v>11.8246453987468</x:v>
      </x:c>
      <x:c r="G216" s="17" t="str">
        <x:v>median</x:v>
      </x:c>
      <x:c r="H216" s="17" t="str"/>
      <x:c r="I216" s="102"/>
      <x:c r="J216" s="102"/>
      <x:c r="K216" s="102"/>
      <x:c r="L216" s="102"/>
      <x:c r="M216" s="102"/>
      <x:c r="N216" s="102"/>
    </x:row>
    <x:row r="217">
      <x:c r="A217" s="17" t="str">
        <x:v>Devstral Small (Jul '25)</x:v>
      </x:c>
      <x:c r="B217" s="17" t="str">
        <x:v>mistral</x:v>
      </x:c>
      <x:c r="C217" s="31" t="n">
        <x:v>45848</x:v>
      </x:c>
      <x:c r="D217" s="102" t="n">
        <x:v>24</x:v>
      </x:c>
      <x:c r="E217" s="102"/>
      <x:c r="F217" s="102" t="n">
        <x:v>9.25715034718351</x:v>
      </x:c>
      <x:c r="G217" s="17" t="str">
        <x:v>median</x:v>
      </x:c>
      <x:c r="H217" s="17" t="str"/>
      <x:c r="I217" s="102"/>
      <x:c r="J217" s="102"/>
      <x:c r="K217" s="102"/>
      <x:c r="L217" s="102"/>
      <x:c r="M217" s="102"/>
      <x:c r="N217" s="102"/>
    </x:row>
    <x:row r="218">
      <x:c r="A218" s="17" t="str">
        <x:v>Magistral Small 1</x:v>
      </x:c>
      <x:c r="B218" s="17" t="str">
        <x:v>mistral</x:v>
      </x:c>
      <x:c r="C218" s="31" t="n">
        <x:v>45818</x:v>
      </x:c>
      <x:c r="D218" s="102" t="n">
        <x:v>23.6</x:v>
      </x:c>
      <x:c r="E218" s="102"/>
      <x:c r="F218" s="102" t="n">
        <x:v>10.6974514827872</x:v>
      </x:c>
      <x:c r="G218" s="17" t="str">
        <x:v>median</x:v>
      </x:c>
      <x:c r="H218" s="17" t="str"/>
      <x:c r="I218" s="102"/>
      <x:c r="J218" s="102"/>
      <x:c r="K218" s="102"/>
      <x:c r="L218" s="102"/>
      <x:c r="M218" s="102"/>
      <x:c r="N218" s="102"/>
    </x:row>
    <x:row r="219">
      <x:c r="A219" s="17" t="str">
        <x:v>Magistral Small 1.2</x:v>
      </x:c>
      <x:c r="B219" s="17" t="str">
        <x:v>mistral</x:v>
      </x:c>
      <x:c r="C219" s="31" t="n">
        <x:v>45917</x:v>
      </x:c>
      <x:c r="D219" s="102" t="n">
        <x:v>24</x:v>
      </x:c>
      <x:c r="E219" s="102"/>
      <x:c r="F219" s="102" t="n">
        <x:v>11.2923034993806</x:v>
      </x:c>
      <x:c r="G219" s="17" t="str">
        <x:v>firstParty</x:v>
      </x:c>
      <x:c r="H219" s="17" t="str">
        <x:v>Mistral</x:v>
      </x:c>
      <x:c r="I219" s="102" t="n">
        <x:v>0.5</x:v>
      </x:c>
      <x:c r="J219" s="102" t="n">
        <x:v>1.5</x:v>
      </x:c>
      <x:c r="K219" s="102" t="n">
        <x:v>0.6</x:v>
      </x:c>
      <x:c r="L219" s="102" t="n">
        <x:v>89.4515530583836</x:v>
      </x:c>
      <x:c r="M219" s="102" t="n">
        <x:v>0.936123856999984</x:v>
      </x:c>
      <x:c r="N219" s="102" t="n">
        <x:v>0.2539985763538183</x:v>
      </x:c>
    </x:row>
    <x:row r="220">
      <x:c r="A220" s="17" t="str">
        <x:v>Ministral 3 14B</x:v>
      </x:c>
      <x:c r="B220" s="17" t="str">
        <x:v>mistral</x:v>
      </x:c>
      <x:c r="C220" s="31" t="n">
        <x:v>45993</x:v>
      </x:c>
      <x:c r="D220" s="102" t="n">
        <x:v>14</x:v>
      </x:c>
      <x:c r="E220" s="102"/>
      <x:c r="F220" s="102" t="n">
        <x:v>11.0525122563915</x:v>
      </x:c>
      <x:c r="G220" s="17" t="str">
        <x:v>firstParty</x:v>
      </x:c>
      <x:c r="H220" s="17" t="str">
        <x:v>Mistral</x:v>
      </x:c>
      <x:c r="I220" s="102" t="n">
        <x:v>0.2</x:v>
      </x:c>
      <x:c r="J220" s="102" t="n">
        <x:v>0.2</x:v>
      </x:c>
      <x:c r="K220" s="102" t="n">
        <x:v>0.20000000000000004</x:v>
      </x:c>
      <x:c r="L220" s="102" t="n">
        <x:v>74.383794127797</x:v>
      </x:c>
      <x:c r="M220" s="102" t="n">
        <x:v>0.886902491999934</x:v>
      </x:c>
      <x:c r="N220" s="102" t="n">
        <x:v>0.1491862542281139</x:v>
      </x:c>
    </x:row>
    <x:row r="221">
      <x:c r="A221" s="17" t="str">
        <x:v>Ministral 3 3B</x:v>
      </x:c>
      <x:c r="B221" s="17" t="str">
        <x:v>mistral</x:v>
      </x:c>
      <x:c r="C221" s="31" t="n">
        <x:v>45993</x:v>
      </x:c>
      <x:c r="D221" s="102" t="n">
        <x:v>3</x:v>
      </x:c>
      <x:c r="E221" s="102"/>
      <x:c r="F221" s="102" t="n">
        <x:v>6.80100025864863</x:v>
      </x:c>
      <x:c r="G221" s="17" t="str">
        <x:v>firstParty</x:v>
      </x:c>
      <x:c r="H221" s="17" t="str">
        <x:v>Mistral</x:v>
      </x:c>
      <x:c r="I221" s="102" t="n">
        <x:v>0.1</x:v>
      </x:c>
      <x:c r="J221" s="102" t="n">
        <x:v>0.1</x:v>
      </x:c>
      <x:c r="K221" s="102" t="n">
        <x:v>0.10000000000000002</x:v>
      </x:c>
      <x:c r="L221" s="102" t="n">
        <x:v>283.769736128723</x:v>
      </x:c>
      <x:c r="M221" s="102" t="n">
        <x:v>0.622124757000136</x:v>
      </x:c>
      <x:c r="N221" s="102" t="n">
        <x:v>0.12619350182313843</x:v>
      </x:c>
    </x:row>
    <x:row r="222">
      <x:c r="A222" s="17" t="str">
        <x:v>Ministral 3 8B</x:v>
      </x:c>
      <x:c r="B222" s="17" t="str">
        <x:v>mistral</x:v>
      </x:c>
      <x:c r="C222" s="31" t="n">
        <x:v>45993</x:v>
      </x:c>
      <x:c r="D222" s="102" t="n">
        <x:v>8</x:v>
      </x:c>
      <x:c r="E222" s="102"/>
      <x:c r="F222" s="102" t="n">
        <x:v>8.95728282101135</x:v>
      </x:c>
      <x:c r="G222" s="17" t="str">
        <x:v>firstParty</x:v>
      </x:c>
      <x:c r="H222" s="17" t="str">
        <x:v>Mistral</x:v>
      </x:c>
      <x:c r="I222" s="102" t="n">
        <x:v>0.15</x:v>
      </x:c>
      <x:c r="J222" s="102" t="n">
        <x:v>0.15</x:v>
      </x:c>
      <x:c r="K222" s="102" t="n">
        <x:v>0.15</x:v>
      </x:c>
      <x:c r="L222" s="102" t="n">
        <x:v>127.50326394721</x:v>
      </x:c>
      <x:c r="M222" s="102" t="n">
        <x:v>0.724423741499947</x:v>
      </x:c>
      <x:c r="N222" s="102" t="n">
        <x:v>0.18482442028714433</x:v>
      </x:c>
    </x:row>
    <x:row r="223">
      <x:c r="A223" s="17" t="str">
        <x:v>Mistral 7B Instruct</x:v>
      </x:c>
      <x:c r="B223" s="17" t="str">
        <x:v>mistral</x:v>
      </x:c>
      <x:c r="C223" s="31" t="n">
        <x:v>45196</x:v>
      </x:c>
      <x:c r="D223" s="102" t="n">
        <x:v>7</x:v>
      </x:c>
      <x:c r="E223" s="102"/>
      <x:c r="F223" s="102" t="n">
        <x:v>2.13537554388303</x:v>
      </x:c>
      <x:c r="G223" s="17" t="str">
        <x:v>firstParty</x:v>
      </x:c>
      <x:c r="H223" s="17" t="str">
        <x:v>Mistral</x:v>
      </x:c>
      <x:c r="I223" s="102" t="n">
        <x:v>0.25</x:v>
      </x:c>
      <x:c r="J223" s="102" t="n">
        <x:v>0.25</x:v>
      </x:c>
      <x:c r="K223" s="102" t="n">
        <x:v>0.25</x:v>
      </x:c>
      <x:c r="L223" s="102" t="n">
        <x:v>114.21170430421</x:v>
      </x:c>
      <x:c r="M223" s="102" t="n">
        <x:v>0.814778687999933</x:v>
      </x:c>
      <x:c r="N223" s="102"/>
    </x:row>
    <x:row r="224">
      <x:c r="A224" s="17" t="str">
        <x:v>Mistral Large 3</x:v>
      </x:c>
      <x:c r="B224" s="17" t="str">
        <x:v>mistral</x:v>
      </x:c>
      <x:c r="C224" s="31" t="n">
        <x:v>45993</x:v>
      </x:c>
      <x:c r="D224" s="102" t="n">
        <x:v>675</x:v>
      </x:c>
      <x:c r="E224" s="102" t="n">
        <x:v>41</x:v>
      </x:c>
      <x:c r="F224" s="102" t="n">
        <x:v>15.9300825619952</x:v>
      </x:c>
      <x:c r="G224" s="17" t="str">
        <x:v>firstParty</x:v>
      </x:c>
      <x:c r="H224" s="17" t="str">
        <x:v>Mistral</x:v>
      </x:c>
      <x:c r="I224" s="102" t="n">
        <x:v>0.5</x:v>
      </x:c>
      <x:c r="J224" s="102" t="n">
        <x:v>1.5</x:v>
      </x:c>
      <x:c r="K224" s="102" t="n">
        <x:v>0.6</x:v>
      </x:c>
      <x:c r="L224" s="102" t="n">
        <x:v>48.1348695782309</x:v>
      </x:c>
      <x:c r="M224" s="102" t="n">
        <x:v>1.10290811299999</x:v>
      </x:c>
      <x:c r="N224" s="102" t="n">
        <x:v>0.05988932957210771</x:v>
      </x:c>
    </x:row>
    <x:row r="225">
      <x:c r="A225" s="17" t="str">
        <x:v>Mistral Large 2 (Jul '24)</x:v>
      </x:c>
      <x:c r="B225" s="17" t="str">
        <x:v>mistral</x:v>
      </x:c>
      <x:c r="C225" s="31" t="n">
        <x:v>45497</x:v>
      </x:c>
      <x:c r="D225" s="102" t="n">
        <x:v>123</x:v>
      </x:c>
      <x:c r="E225" s="102"/>
      <x:c r="F225" s="102" t="n">
        <x:v>7.26582399428052</x:v>
      </x:c>
      <x:c r="G225" s="17" t="str">
        <x:v>median</x:v>
      </x:c>
      <x:c r="H225" s="17" t="str"/>
      <x:c r="I225" s="102" t="n">
        <x:v>2</x:v>
      </x:c>
      <x:c r="J225" s="102" t="n">
        <x:v>6</x:v>
      </x:c>
      <x:c r="K225" s="102" t="n">
        <x:v>2.4</x:v>
      </x:c>
      <x:c r="L225" s="102"/>
      <x:c r="M225" s="102"/>
      <x:c r="N225" s="102"/>
    </x:row>
    <x:row r="226">
      <x:c r="A226" s="17" t="str">
        <x:v>Mistral Large 2 (Nov '24)</x:v>
      </x:c>
      <x:c r="B226" s="17" t="str">
        <x:v>mistral</x:v>
      </x:c>
      <x:c r="C226" s="31" t="n">
        <x:v>45614</x:v>
      </x:c>
      <x:c r="D226" s="102" t="n">
        <x:v>123</x:v>
      </x:c>
      <x:c r="E226" s="102"/>
      <x:c r="F226" s="102" t="n">
        <x:v>9.14546960703761</x:v>
      </x:c>
      <x:c r="G226" s="17" t="str">
        <x:v>median</x:v>
      </x:c>
      <x:c r="H226" s="17" t="str"/>
      <x:c r="I226" s="102"/>
      <x:c r="J226" s="102"/>
      <x:c r="K226" s="102"/>
      <x:c r="L226" s="102"/>
      <x:c r="M226" s="102"/>
      <x:c r="N226" s="102"/>
    </x:row>
    <x:row r="227">
      <x:c r="A227" s="17" t="str">
        <x:v>Mistral Medium 3.5</x:v>
      </x:c>
      <x:c r="B227" s="17" t="str">
        <x:v>mistral</x:v>
      </x:c>
      <x:c r="C227" s="31" t="n">
        <x:v>46141</x:v>
      </x:c>
      <x:c r="D227" s="102" t="n">
        <x:v>128</x:v>
      </x:c>
      <x:c r="E227" s="102"/>
      <x:c r="F227" s="102" t="n">
        <x:v>29.947307563003</x:v>
      </x:c>
      <x:c r="G227" s="17" t="str">
        <x:v>firstParty</x:v>
      </x:c>
      <x:c r="H227" s="17" t="str">
        <x:v>Mistral</x:v>
      </x:c>
      <x:c r="I227" s="102" t="n">
        <x:v>1.5</x:v>
      </x:c>
      <x:c r="J227" s="102" t="n">
        <x:v>7.5</x:v>
      </x:c>
      <x:c r="K227" s="102" t="n">
        <x:v>1.155</x:v>
      </x:c>
      <x:c r="L227" s="102" t="n">
        <x:v>65.8125818625012</x:v>
      </x:c>
      <x:c r="M227" s="102" t="n">
        <x:v>1.97539049400001</x:v>
      </x:c>
      <x:c r="N227" s="102" t="n">
        <x:v>0.5570095882734436</x:v>
      </x:c>
    </x:row>
    <x:row r="228">
      <x:c r="A228" s="17" t="str">
        <x:v>Mistral Small 3</x:v>
      </x:c>
      <x:c r="B228" s="17" t="str">
        <x:v>mistral</x:v>
      </x:c>
      <x:c r="C228" s="31" t="n">
        <x:v>45687</x:v>
      </x:c>
      <x:c r="D228" s="102" t="n">
        <x:v>24</x:v>
      </x:c>
      <x:c r="E228" s="102"/>
      <x:c r="F228" s="102" t="n">
        <x:v>6.93169892735495</x:v>
      </x:c>
      <x:c r="G228" s="17" t="str">
        <x:v>firstParty</x:v>
      </x:c>
      <x:c r="H228" s="17" t="str">
        <x:v>Mistral</x:v>
      </x:c>
      <x:c r="I228" s="102" t="n">
        <x:v>0.1</x:v>
      </x:c>
      <x:c r="J228" s="102" t="n">
        <x:v>0.3</x:v>
      </x:c>
      <x:c r="K228" s="102" t="n">
        <x:v>0.12000000000000002</x:v>
      </x:c>
      <x:c r="L228" s="102" t="n">
        <x:v>144.424537802368</x:v>
      </x:c>
      <x:c r="M228" s="102" t="n">
        <x:v>0.832993535999975</x:v>
      </x:c>
      <x:c r="N228" s="102"/>
    </x:row>
    <x:row r="229">
      <x:c r="A229" s="17" t="str">
        <x:v>Mistral Small 3.1</x:v>
      </x:c>
      <x:c r="B229" s="17" t="str">
        <x:v>mistral</x:v>
      </x:c>
      <x:c r="C229" s="31" t="n">
        <x:v>45733</x:v>
      </x:c>
      <x:c r="D229" s="102" t="n">
        <x:v>24</x:v>
      </x:c>
      <x:c r="E229" s="102"/>
      <x:c r="F229" s="102" t="n">
        <x:v>14.7448087533968</x:v>
      </x:c>
      <x:c r="G229" s="17" t="str">
        <x:v>firstParty</x:v>
      </x:c>
      <x:c r="H229" s="17" t="str">
        <x:v>Mistral</x:v>
      </x:c>
      <x:c r="I229" s="102" t="n">
        <x:v>0.1</x:v>
      </x:c>
      <x:c r="J229" s="102" t="n">
        <x:v>0.3</x:v>
      </x:c>
      <x:c r="K229" s="102" t="n">
        <x:v>0.12000000000000002</x:v>
      </x:c>
      <x:c r="L229" s="102" t="n">
        <x:v>139.792020391238</x:v>
      </x:c>
      <x:c r="M229" s="102" t="n">
        <x:v>0.830545494499987</x:v>
      </x:c>
      <x:c r="N229" s="102" t="n">
        <x:v>0.04100283502410408</x:v>
      </x:c>
    </x:row>
    <x:row r="230">
      <x:c r="A230" s="17" t="str">
        <x:v>Mistral Small 3.2</x:v>
      </x:c>
      <x:c r="B230" s="17" t="str">
        <x:v>mistral</x:v>
      </x:c>
      <x:c r="C230" s="31" t="n">
        <x:v>45828</x:v>
      </x:c>
      <x:c r="D230" s="102" t="n">
        <x:v>24</x:v>
      </x:c>
      <x:c r="E230" s="102"/>
      <x:c r="F230" s="102" t="n">
        <x:v>10.557101536401</x:v>
      </x:c>
      <x:c r="G230" s="17" t="str">
        <x:v>firstParty</x:v>
      </x:c>
      <x:c r="H230" s="17" t="str">
        <x:v>Mistral</x:v>
      </x:c>
      <x:c r="I230" s="102" t="n">
        <x:v>0.1</x:v>
      </x:c>
      <x:c r="J230" s="102" t="n">
        <x:v>0.3</x:v>
      </x:c>
      <x:c r="K230" s="102" t="n">
        <x:v>0.12000000000000002</x:v>
      </x:c>
      <x:c r="L230" s="102" t="n">
        <x:v>144.752240445441</x:v>
      </x:c>
      <x:c r="M230" s="102" t="n">
        <x:v>0.659906303000014</x:v>
      </x:c>
      <x:c r="N230" s="102" t="n">
        <x:v>0.12378644187922404</x:v>
      </x:c>
    </x:row>
    <x:row r="231">
      <x:c r="A231" s="17" t="str">
        <x:v>Mistral Small 4 (Reasoning)</x:v>
      </x:c>
      <x:c r="B231" s="17" t="str">
        <x:v>mistral</x:v>
      </x:c>
      <x:c r="C231" s="31" t="n">
        <x:v>46097</x:v>
      </x:c>
      <x:c r="D231" s="102" t="n">
        <x:v>119</x:v>
      </x:c>
      <x:c r="E231" s="102" t="n">
        <x:v>6.5</x:v>
      </x:c>
      <x:c r="F231" s="102" t="n">
        <x:v>19.5555163339516</x:v>
      </x:c>
      <x:c r="G231" s="17" t="str">
        <x:v>firstParty</x:v>
      </x:c>
      <x:c r="H231" s="17" t="str">
        <x:v>Mistral</x:v>
      </x:c>
      <x:c r="I231" s="102" t="n">
        <x:v>0.15</x:v>
      </x:c>
      <x:c r="J231" s="102" t="n">
        <x:v>0.6</x:v>
      </x:c>
      <x:c r="K231" s="102" t="n">
        <x:v>0.195</x:v>
      </x:c>
      <x:c r="L231" s="102" t="n">
        <x:v>159.078442235034</x:v>
      </x:c>
      <x:c r="M231" s="102" t="n">
        <x:v>0.790677104999986</x:v>
      </x:c>
      <x:c r="N231" s="102" t="n">
        <x:v>0.09763131142858303</x:v>
      </x:c>
    </x:row>
    <x:row r="232">
      <x:c r="A232" s="17" t="str">
        <x:v>Mistral Small (Sep '24)</x:v>
      </x:c>
      <x:c r="B232" s="17" t="str">
        <x:v>mistral</x:v>
      </x:c>
      <x:c r="C232" s="31" t="n">
        <x:v>45552</x:v>
      </x:c>
      <x:c r="D232" s="102" t="n">
        <x:v>22</x:v>
      </x:c>
      <x:c r="E232" s="102"/>
      <x:c r="F232" s="102" t="n">
        <x:v>4.65980043543703</x:v>
      </x:c>
      <x:c r="G232" s="17" t="str">
        <x:v>firstParty</x:v>
      </x:c>
      <x:c r="H232" s="17" t="str">
        <x:v>Mistral</x:v>
      </x:c>
      <x:c r="I232" s="102" t="n">
        <x:v>0.2</x:v>
      </x:c>
      <x:c r="J232" s="102" t="n">
        <x:v>0.6</x:v>
      </x:c>
      <x:c r="K232" s="102" t="n">
        <x:v>0.24000000000000005</x:v>
      </x:c>
      <x:c r="L232" s="102" t="n">
        <x:v>147.045513487742</x:v>
      </x:c>
      <x:c r="M232" s="102" t="n">
        <x:v>0.827724647999958</x:v>
      </x:c>
      <x:c r="N232" s="102"/>
    </x:row>
    <x:row r="233">
      <x:c r="A233" s="17" t="str">
        <x:v>Mixtral 8x22B Instruct</x:v>
      </x:c>
      <x:c r="B233" s="17" t="str">
        <x:v>mistral</x:v>
      </x:c>
      <x:c r="C233" s="31" t="n">
        <x:v>45399</x:v>
      </x:c>
      <x:c r="D233" s="102" t="n">
        <x:v>141</x:v>
      </x:c>
      <x:c r="E233" s="102" t="n">
        <x:v>39</x:v>
      </x:c>
      <x:c r="F233" s="102" t="n">
        <x:v>4.35428835034605</x:v>
      </x:c>
      <x:c r="G233" s="17" t="str">
        <x:v>median</x:v>
      </x:c>
      <x:c r="H233" s="17" t="str"/>
      <x:c r="I233" s="102"/>
      <x:c r="J233" s="102"/>
      <x:c r="K233" s="102"/>
      <x:c r="L233" s="102"/>
      <x:c r="M233" s="102"/>
      <x:c r="N233" s="102"/>
    </x:row>
    <x:row r="234">
      <x:c r="A234" s="17" t="str">
        <x:v>Mixtral 8x7B Instruct</x:v>
      </x:c>
      <x:c r="B234" s="17" t="str">
        <x:v>mistral</x:v>
      </x:c>
      <x:c r="C234" s="31" t="n">
        <x:v>45271</x:v>
      </x:c>
      <x:c r="D234" s="102" t="n">
        <x:v>46.7</x:v>
      </x:c>
      <x:c r="E234" s="102" t="n">
        <x:v>12.9</x:v>
      </x:c>
      <x:c r="F234" s="102" t="n">
        <x:v>2.42508466019835</x:v>
      </x:c>
      <x:c r="G234" s="17" t="str">
        <x:v>median</x:v>
      </x:c>
      <x:c r="H234" s="17" t="str"/>
      <x:c r="I234" s="102" t="n">
        <x:v>0.45</x:v>
      </x:c>
      <x:c r="J234" s="102" t="n">
        <x:v>0.7</x:v>
      </x:c>
      <x:c r="K234" s="102" t="n">
        <x:v>0.475</x:v>
      </x:c>
      <x:c r="L234" s="102"/>
      <x:c r="M234" s="102"/>
      <x:c r="N234" s="102"/>
    </x:row>
    <x:row r="235">
      <x:c r="A235" s="17" t="str">
        <x:v>Pixtral Large</x:v>
      </x:c>
      <x:c r="B235" s="17" t="str">
        <x:v>mistral</x:v>
      </x:c>
      <x:c r="C235" s="31" t="n">
        <x:v>45614</x:v>
      </x:c>
      <x:c r="D235" s="102" t="n">
        <x:v>124</x:v>
      </x:c>
      <x:c r="E235" s="102"/>
      <x:c r="F235" s="102" t="n">
        <x:v>8.14881208325536</x:v>
      </x:c>
      <x:c r="G235" s="17" t="str">
        <x:v>median</x:v>
      </x:c>
      <x:c r="H235" s="17" t="str"/>
      <x:c r="I235" s="102"/>
      <x:c r="J235" s="102"/>
      <x:c r="K235" s="102"/>
      <x:c r="L235" s="102"/>
      <x:c r="M235" s="102"/>
      <x:c r="N235" s="102"/>
    </x:row>
    <x:row r="236">
      <x:c r="A236" s="17" t="str">
        <x:v>Kimi K2 0905</x:v>
      </x:c>
      <x:c r="B236" s="17" t="str">
        <x:v>kimi</x:v>
      </x:c>
      <x:c r="C236" s="31" t="n">
        <x:v>45905</x:v>
      </x:c>
      <x:c r="D236" s="102" t="n">
        <x:v>1040</x:v>
      </x:c>
      <x:c r="E236" s="102" t="n">
        <x:v>32.6</x:v>
      </x:c>
      <x:c r="F236" s="102" t="n">
        <x:v>23.5369879030907</x:v>
      </x:c>
      <x:c r="G236" s="17" t="str">
        <x:v>median</x:v>
      </x:c>
      <x:c r="H236" s="17" t="str"/>
      <x:c r="I236" s="102" t="n">
        <x:v>0.6</x:v>
      </x:c>
      <x:c r="J236" s="102" t="n">
        <x:v>2.5</x:v>
      </x:c>
      <x:c r="K236" s="102" t="n">
        <x:v>0.79</x:v>
      </x:c>
      <x:c r="L236" s="102" t="n">
        <x:v>38.3361622047482</x:v>
      </x:c>
      <x:c r="M236" s="102" t="n">
        <x:v>1.33317787649992</x:v>
      </x:c>
      <x:c r="N236" s="102"/>
    </x:row>
    <x:row r="237">
      <x:c r="A237" s="17" t="str">
        <x:v>Kimi K2</x:v>
      </x:c>
      <x:c r="B237" s="17" t="str">
        <x:v>kimi</x:v>
      </x:c>
      <x:c r="C237" s="31" t="n">
        <x:v>45849</x:v>
      </x:c>
      <x:c r="D237" s="102" t="n">
        <x:v>1040</x:v>
      </x:c>
      <x:c r="E237" s="102" t="n">
        <x:v>32.6</x:v>
      </x:c>
      <x:c r="F237" s="102" t="n">
        <x:v>19.3982663833847</x:v>
      </x:c>
      <x:c r="G237" s="17" t="str">
        <x:v>median</x:v>
      </x:c>
      <x:c r="H237" s="17" t="str"/>
      <x:c r="I237" s="102" t="n">
        <x:v>0.57</x:v>
      </x:c>
      <x:c r="J237" s="102" t="n">
        <x:v>2.3</x:v>
      </x:c>
      <x:c r="K237" s="102" t="n">
        <x:v>0.743</x:v>
      </x:c>
      <x:c r="L237" s="102" t="n">
        <x:v>36.8708779531115</x:v>
      </x:c>
      <x:c r="M237" s="102" t="n">
        <x:v>1.42605021999998</x:v>
      </x:c>
      <x:c r="N237" s="102"/>
    </x:row>
    <x:row r="238">
      <x:c r="A238" s="17" t="str">
        <x:v>Kimi K2 Thinking</x:v>
      </x:c>
      <x:c r="B238" s="17" t="str">
        <x:v>kimi</x:v>
      </x:c>
      <x:c r="C238" s="31" t="n">
        <x:v>45967</x:v>
      </x:c>
      <x:c r="D238" s="102" t="n">
        <x:v>1040</x:v>
      </x:c>
      <x:c r="E238" s="102" t="n">
        <x:v>32.6</x:v>
      </x:c>
      <x:c r="F238" s="102" t="n">
        <x:v>32.7026871189548</x:v>
      </x:c>
      <x:c r="G238" s="17" t="str">
        <x:v>median</x:v>
      </x:c>
      <x:c r="H238" s="17" t="str"/>
      <x:c r="I238" s="102" t="n">
        <x:v>0.6</x:v>
      </x:c>
      <x:c r="J238" s="102" t="n">
        <x:v>2.5</x:v>
      </x:c>
      <x:c r="K238" s="102" t="n">
        <x:v>0.79</x:v>
      </x:c>
      <x:c r="L238" s="102" t="n">
        <x:v>116.525101094181</x:v>
      </x:c>
      <x:c r="M238" s="102" t="n">
        <x:v>1.39802375100004</x:v>
      </x:c>
      <x:c r="N238" s="102"/>
    </x:row>
    <x:row r="239">
      <x:c r="A239" s="17" t="str">
        <x:v>Kimi K2.5 (Reasoning)</x:v>
      </x:c>
      <x:c r="B239" s="17" t="str">
        <x:v>kimi</x:v>
      </x:c>
      <x:c r="C239" s="31" t="n">
        <x:v>46049</x:v>
      </x:c>
      <x:c r="D239" s="102" t="n">
        <x:v>1040</x:v>
      </x:c>
      <x:c r="E239" s="102" t="n">
        <x:v>32.6</x:v>
      </x:c>
      <x:c r="F239" s="102" t="n">
        <x:v>35.372583556797</x:v>
      </x:c>
      <x:c r="G239" s="17" t="str">
        <x:v>firstParty</x:v>
      </x:c>
      <x:c r="H239" s="17" t="str">
        <x:v>Kimi</x:v>
      </x:c>
      <x:c r="I239" s="102" t="n">
        <x:v>0.6</x:v>
      </x:c>
      <x:c r="J239" s="102" t="n">
        <x:v>3</x:v>
      </x:c>
      <x:c r="K239" s="102" t="n">
        <x:v>0.49000000000000005</x:v>
      </x:c>
      <x:c r="L239" s="102" t="n">
        <x:v>36.9168458847164</x:v>
      </x:c>
      <x:c r="M239" s="102" t="n">
        <x:v>2.95290997300003</x:v>
      </x:c>
      <x:c r="N239" s="102"/>
    </x:row>
    <x:row r="240">
      <x:c r="A240" s="17" t="str">
        <x:v>Kimi K2.6</x:v>
      </x:c>
      <x:c r="B240" s="17" t="str">
        <x:v>kimi</x:v>
      </x:c>
      <x:c r="C240" s="31" t="n">
        <x:v>46132</x:v>
      </x:c>
      <x:c r="D240" s="102" t="n">
        <x:v>1040</x:v>
      </x:c>
      <x:c r="E240" s="102" t="n">
        <x:v>32.6</x:v>
      </x:c>
      <x:c r="F240" s="102" t="n">
        <x:v>44.2196682298639</x:v>
      </x:c>
      <x:c r="G240" s="17" t="str">
        <x:v>firstParty</x:v>
      </x:c>
      <x:c r="H240" s="17" t="str">
        <x:v>Kimi</x:v>
      </x:c>
      <x:c r="I240" s="102" t="n">
        <x:v>0.95</x:v>
      </x:c>
      <x:c r="J240" s="102" t="n">
        <x:v>4</x:v>
      </x:c>
      <x:c r="K240" s="102" t="n">
        <x:v>0.702</x:v>
      </x:c>
      <x:c r="L240" s="102" t="n">
        <x:v>39.4195673442813</x:v>
      </x:c>
      <x:c r="M240" s="102" t="n">
        <x:v>2.91618570200001</x:v>
      </x:c>
      <x:c r="N240" s="102" t="n">
        <x:v>0.3347100957568577</x:v>
      </x:c>
    </x:row>
    <x:row r="241">
      <x:c r="A241" s="17" t="str">
        <x:v>Kimi K2.7 Code</x:v>
      </x:c>
      <x:c r="B241" s="17" t="str">
        <x:v>kimi</x:v>
      </x:c>
      <x:c r="C241" s="31" t="n">
        <x:v>46185</x:v>
      </x:c>
      <x:c r="D241" s="102" t="n">
        <x:v>1040</x:v>
      </x:c>
      <x:c r="E241" s="102" t="n">
        <x:v>32.6</x:v>
      </x:c>
      <x:c r="F241" s="102" t="n">
        <x:v>41.9493685067994</x:v>
      </x:c>
      <x:c r="G241" s="17" t="str">
        <x:v>firstParty</x:v>
      </x:c>
      <x:c r="H241" s="17" t="str">
        <x:v>Kimi</x:v>
      </x:c>
      <x:c r="I241" s="102" t="n">
        <x:v>0.95</x:v>
      </x:c>
      <x:c r="J241" s="102" t="n">
        <x:v>4</x:v>
      </x:c>
      <x:c r="K241" s="102" t="n">
        <x:v>0.7230000000000001</x:v>
      </x:c>
      <x:c r="L241" s="102" t="n">
        <x:v>41.5072814377025</x:v>
      </x:c>
      <x:c r="M241" s="102" t="n">
        <x:v>2.83820541600005</x:v>
      </x:c>
      <x:c r="N241" s="102" t="n">
        <x:v>0.19835403739894372</x:v>
      </x:c>
    </x:row>
    <x:row r="242">
      <x:c r="A242" s="17" t="str">
        <x:v>Kimi K3</x:v>
      </x:c>
      <x:c r="B242" s="17" t="str">
        <x:v>kimi</x:v>
      </x:c>
      <x:c r="C242" s="31" t="n">
        <x:v>46219</x:v>
      </x:c>
      <x:c r="D242" s="102" t="n">
        <x:v>2800</x:v>
      </x:c>
      <x:c r="E242" s="102" t="n">
        <x:v>104</x:v>
      </x:c>
      <x:c r="F242" s="102" t="n">
        <x:v>57.1123394372091</x:v>
      </x:c>
      <x:c r="G242" s="17" t="str">
        <x:v>firstParty</x:v>
      </x:c>
      <x:c r="H242" s="17" t="str">
        <x:v>Kimi</x:v>
      </x:c>
      <x:c r="I242" s="102" t="n">
        <x:v>3</x:v>
      </x:c>
      <x:c r="J242" s="102" t="n">
        <x:v>15</x:v>
      </x:c>
      <x:c r="K242" s="102" t="n">
        <x:v>2.31</x:v>
      </x:c>
      <x:c r="L242" s="102" t="n">
        <x:v>34.414084600733</x:v>
      </x:c>
      <x:c r="M242" s="102" t="n">
        <x:v>4.17846600899998</x:v>
      </x:c>
      <x:c r="N242" s="102" t="n">
        <x:v>0.7228185775054854</x:v>
      </x:c>
    </x:row>
    <x:row r="243">
      <x:c r="A243" s="17" t="str">
        <x:v>Kimi Linear 48B A3B Instruct</x:v>
      </x:c>
      <x:c r="B243" s="17" t="str">
        <x:v>kimi</x:v>
      </x:c>
      <x:c r="C243" s="31" t="n">
        <x:v>45960</x:v>
      </x:c>
      <x:c r="D243" s="102" t="n">
        <x:v>49.1</x:v>
      </x:c>
      <x:c r="E243" s="102" t="n">
        <x:v>3</x:v>
      </x:c>
      <x:c r="F243" s="102" t="n">
        <x:v>8.52715848314644</x:v>
      </x:c>
      <x:c r="G243" s="17" t="str">
        <x:v>median</x:v>
      </x:c>
      <x:c r="H243" s="17" t="str"/>
      <x:c r="I243" s="102"/>
      <x:c r="J243" s="102"/>
      <x:c r="K243" s="102"/>
      <x:c r="L243" s="102"/>
      <x:c r="M243" s="102"/>
      <x:c r="N243" s="102"/>
    </x:row>
    <x:row r="244">
      <x:c r="A244" s="17" t="str">
        <x:v>Motif-2-12.7B-Reasoning</x:v>
      </x:c>
      <x:c r="B244" s="17" t="str">
        <x:v>motif-technologies</x:v>
      </x:c>
      <x:c r="C244" s="31" t="n">
        <x:v>45995</x:v>
      </x:c>
      <x:c r="D244" s="102" t="n">
        <x:v>12.703860896</x:v>
      </x:c>
      <x:c r="E244" s="102"/>
      <x:c r="F244" s="102" t="n">
        <x:v>12.7862303747711</x:v>
      </x:c>
      <x:c r="G244" s="17" t="str">
        <x:v>median</x:v>
      </x:c>
      <x:c r="H244" s="17" t="str"/>
      <x:c r="I244" s="102"/>
      <x:c r="J244" s="102"/>
      <x:c r="K244" s="102"/>
      <x:c r="L244" s="102"/>
      <x:c r="M244" s="102"/>
      <x:c r="N244" s="102"/>
    </x:row>
    <x:row r="245">
      <x:c r="A245" s="17" t="str">
        <x:v>Motif 3 (Beta)</x:v>
      </x:c>
      <x:c r="B245" s="17" t="str">
        <x:v>motif-technologies</x:v>
      </x:c>
      <x:c r="C245" s="31" t="n">
        <x:v>46217</x:v>
      </x:c>
      <x:c r="D245" s="102" t="n">
        <x:v>314</x:v>
      </x:c>
      <x:c r="E245" s="102" t="n">
        <x:v>13</x:v>
      </x:c>
      <x:c r="F245" s="102" t="n">
        <x:v>44.0803810396244</x:v>
      </x:c>
      <x:c r="G245" s="17" t="str">
        <x:v>median</x:v>
      </x:c>
      <x:c r="H245" s="17" t="str"/>
      <x:c r="I245" s="102"/>
      <x:c r="J245" s="102"/>
      <x:c r="K245" s="102"/>
      <x:c r="L245" s="102"/>
      <x:c r="M245" s="102"/>
      <x:c r="N245" s="102"/>
    </x:row>
    <x:row r="246">
      <x:c r="A246" s="17" t="str">
        <x:v>HyperNova 60B 2605</x:v>
      </x:c>
      <x:c r="B246" s="17" t="str">
        <x:v>multiversecomputing</x:v>
      </x:c>
      <x:c r="C246" s="31" t="n">
        <x:v>46168</x:v>
      </x:c>
      <x:c r="D246" s="102" t="n">
        <x:v>58.7</x:v>
      </x:c>
      <x:c r="E246" s="102" t="n">
        <x:v>4.8</x:v>
      </x:c>
      <x:c r="F246" s="102" t="n">
        <x:v>17.8040703229111</x:v>
      </x:c>
      <x:c r="G246" s="17" t="str">
        <x:v>median</x:v>
      </x:c>
      <x:c r="H246" s="17" t="str"/>
      <x:c r="I246" s="102" t="n">
        <x:v>0.04</x:v>
      </x:c>
      <x:c r="J246" s="102" t="n">
        <x:v>0.14</x:v>
      </x:c>
      <x:c r="K246" s="102" t="n">
        <x:v>0.05</x:v>
      </x:c>
      <x:c r="L246" s="102" t="n">
        <x:v>373.449629591062</x:v>
      </x:c>
      <x:c r="M246" s="102" t="n">
        <x:v>0.707031197999981</x:v>
      </x:c>
      <x:c r="N246" s="102" t="n">
        <x:v>0.019289390053201544</x:v>
      </x:c>
    </x:row>
    <x:row r="247">
      <x:c r="A247" s="17" t="str">
        <x:v>Nanbeige4.1-3B</x:v>
      </x:c>
      <x:c r="B247" s="17" t="str">
        <x:v>nanbeige</x:v>
      </x:c>
      <x:c r="C247" s="31" t="n">
        <x:v>46064</x:v>
      </x:c>
      <x:c r="D247" s="102" t="n">
        <x:v>3.93</x:v>
      </x:c>
      <x:c r="E247" s="102"/>
      <x:c r="F247" s="102" t="n">
        <x:v>11.0933206880573</x:v>
      </x:c>
      <x:c r="G247" s="17" t="str">
        <x:v>median</x:v>
      </x:c>
      <x:c r="H247" s="17" t="str"/>
      <x:c r="I247" s="102"/>
      <x:c r="J247" s="102"/>
      <x:c r="K247" s="102"/>
      <x:c r="L247" s="102"/>
      <x:c r="M247" s="102"/>
      <x:c r="N247" s="102"/>
    </x:row>
    <x:row r="248">
      <x:c r="A248" s="17" t="str">
        <x:v>HyperCLOVA X SEED Think (32B)</x:v>
      </x:c>
      <x:c r="B248" s="17" t="str">
        <x:v>naver</x:v>
      </x:c>
      <x:c r="C248" s="31" t="n">
        <x:v>46017</x:v>
      </x:c>
      <x:c r="D248" s="102" t="n">
        <x:v>32</x:v>
      </x:c>
      <x:c r="E248" s="102"/>
      <x:c r="F248" s="102" t="n">
        <x:v>17.0238610537435</x:v>
      </x:c>
      <x:c r="G248" s="17" t="str">
        <x:v>median</x:v>
      </x:c>
      <x:c r="H248" s="17" t="str"/>
      <x:c r="I248" s="102"/>
      <x:c r="J248" s="102"/>
      <x:c r="K248" s="102"/>
      <x:c r="L248" s="102"/>
      <x:c r="M248" s="102"/>
      <x:c r="N248" s="102"/>
    </x:row>
    <x:row r="249">
      <x:c r="A249" s="17" t="str">
        <x:v>Nex-N2-Pro</x:v>
      </x:c>
      <x:c r="B249" s="17" t="str">
        <x:v>nex</x:v>
      </x:c>
      <x:c r="C249" s="31" t="n">
        <x:v>46175</x:v>
      </x:c>
      <x:c r="D249" s="102" t="n">
        <x:v>397</x:v>
      </x:c>
      <x:c r="E249" s="102" t="n">
        <x:v>17</x:v>
      </x:c>
      <x:c r="F249" s="102" t="n">
        <x:v>40.9569739949604</x:v>
      </x:c>
      <x:c r="G249" s="17" t="str">
        <x:v>median</x:v>
      </x:c>
      <x:c r="H249" s="17" t="str"/>
      <x:c r="I249" s="102" t="n">
        <x:v>0.5</x:v>
      </x:c>
      <x:c r="J249" s="102" t="n">
        <x:v>2.5</x:v>
      </x:c>
      <x:c r="K249" s="102" t="n">
        <x:v>0.525</x:v>
      </x:c>
      <x:c r="L249" s="102" t="n">
        <x:v>125.78964646328</x:v>
      </x:c>
      <x:c r="M249" s="102" t="n">
        <x:v>1.61869879550005</x:v>
      </x:c>
      <x:c r="N249" s="102"/>
    </x:row>
    <x:row r="250">
      <x:c r="A250" s="17" t="str">
        <x:v>DeepHermes 3 - Llama-3.1 8B Preview (Non-reasoning)</x:v>
      </x:c>
      <x:c r="B250" s="17" t="str">
        <x:v>nous-research</x:v>
      </x:c>
      <x:c r="C250" s="31" t="n">
        <x:v>45701</x:v>
      </x:c>
      <x:c r="D250" s="102" t="n">
        <x:v>8</x:v>
      </x:c>
      <x:c r="E250" s="102"/>
      <x:c r="F250" s="102" t="n">
        <x:v>2.2852901184763</x:v>
      </x:c>
      <x:c r="G250" s="17" t="str">
        <x:v>median</x:v>
      </x:c>
      <x:c r="H250" s="17" t="str"/>
      <x:c r="I250" s="102"/>
      <x:c r="J250" s="102"/>
      <x:c r="K250" s="102"/>
      <x:c r="L250" s="102"/>
      <x:c r="M250" s="102"/>
      <x:c r="N250" s="102"/>
    </x:row>
    <x:row r="251">
      <x:c r="A251" s="17" t="str">
        <x:v>DeepHermes 3 - Mistral 24B Preview (Non-reasoning)</x:v>
      </x:c>
      <x:c r="B251" s="17" t="str">
        <x:v>nous-research</x:v>
      </x:c>
      <x:c r="C251" s="31" t="n">
        <x:v>45729</x:v>
      </x:c>
      <x:c r="D251" s="102" t="n">
        <x:v>24</x:v>
      </x:c>
      <x:c r="E251" s="102"/>
      <x:c r="F251" s="102" t="n">
        <x:v>5.30756351198045</x:v>
      </x:c>
      <x:c r="G251" s="17" t="str">
        <x:v>median</x:v>
      </x:c>
      <x:c r="H251" s="17" t="str"/>
      <x:c r="I251" s="102"/>
      <x:c r="J251" s="102"/>
      <x:c r="K251" s="102"/>
      <x:c r="L251" s="102"/>
      <x:c r="M251" s="102"/>
      <x:c r="N251" s="102"/>
    </x:row>
    <x:row r="252">
      <x:c r="A252" s="17" t="str">
        <x:v>Hermes 3 - Llama-3.1 70B</x:v>
      </x:c>
      <x:c r="B252" s="17" t="str">
        <x:v>nous-research</x:v>
      </x:c>
      <x:c r="C252" s="31" t="n">
        <x:v>45519</x:v>
      </x:c>
      <x:c r="D252" s="102" t="n">
        <x:v>70.6</x:v>
      </x:c>
      <x:c r="E252" s="102"/>
      <x:c r="F252" s="102" t="n">
        <x:v>5.08762806597889</x:v>
      </x:c>
      <x:c r="G252" s="17" t="str">
        <x:v>median</x:v>
      </x:c>
      <x:c r="H252" s="17" t="str"/>
      <x:c r="I252" s="102" t="n">
        <x:v>0.7</x:v>
      </x:c>
      <x:c r="J252" s="102" t="n">
        <x:v>0.7</x:v>
      </x:c>
      <x:c r="K252" s="102" t="n">
        <x:v>0.7</x:v>
      </x:c>
      <x:c r="L252" s="102" t="n">
        <x:v>35.1871906058866</x:v>
      </x:c>
      <x:c r="M252" s="102" t="n">
        <x:v>1.98394063149999</x:v>
      </x:c>
      <x:c r="N252" s="102"/>
    </x:row>
    <x:row r="253">
      <x:c r="A253" s="17" t="str">
        <x:v>Hermes 4 - Llama-3.1 405B (Reasoning)</x:v>
      </x:c>
      <x:c r="B253" s="17" t="str">
        <x:v>nous-research</x:v>
      </x:c>
      <x:c r="C253" s="31" t="n">
        <x:v>45896</x:v>
      </x:c>
      <x:c r="D253" s="102" t="n">
        <x:v>406</x:v>
      </x:c>
      <x:c r="E253" s="102"/>
      <x:c r="F253" s="102" t="n">
        <x:v>9</x:v>
      </x:c>
      <x:c r="G253" s="17" t="str">
        <x:v>median</x:v>
      </x:c>
      <x:c r="H253" s="17" t="str"/>
      <x:c r="I253" s="102" t="n">
        <x:v>1</x:v>
      </x:c>
      <x:c r="J253" s="102" t="n">
        <x:v>3</x:v>
      </x:c>
      <x:c r="K253" s="102" t="n">
        <x:v>1.2</x:v>
      </x:c>
      <x:c r="L253" s="102" t="n">
        <x:v>36.0999886158044</x:v>
      </x:c>
      <x:c r="M253" s="102" t="n">
        <x:v>2.38377836349997</x:v>
      </x:c>
      <x:c r="N253" s="102"/>
    </x:row>
    <x:row r="254">
      <x:c r="A254" s="17" t="str">
        <x:v>Hermes 4 - Llama-3.1 70B (Reasoning)</x:v>
      </x:c>
      <x:c r="B254" s="17" t="str">
        <x:v>nous-research</x:v>
      </x:c>
      <x:c r="C254" s="31" t="n">
        <x:v>45896</x:v>
      </x:c>
      <x:c r="D254" s="102" t="n">
        <x:v>70.6</x:v>
      </x:c>
      <x:c r="E254" s="102"/>
      <x:c r="F254" s="102" t="n">
        <x:v>9.96987899577156</x:v>
      </x:c>
      <x:c r="G254" s="17" t="str">
        <x:v>median</x:v>
      </x:c>
      <x:c r="H254" s="17" t="str"/>
      <x:c r="I254" s="102" t="n">
        <x:v>0.13</x:v>
      </x:c>
      <x:c r="J254" s="102" t="n">
        <x:v>0.4</x:v>
      </x:c>
      <x:c r="K254" s="102" t="n">
        <x:v>0.15699999999999997</x:v>
      </x:c>
      <x:c r="L254" s="102" t="n">
        <x:v>86.0716048627615</x:v>
      </x:c>
      <x:c r="M254" s="102" t="n">
        <x:v>1.39422439050009</x:v>
      </x:c>
      <x:c r="N254" s="102"/>
    </x:row>
    <x:row r="255">
      <x:c r="A255" s="17" t="str">
        <x:v>Llama 3.1 Nemotron Instruct 70B</x:v>
      </x:c>
      <x:c r="B255" s="17" t="str">
        <x:v>nvidia</x:v>
      </x:c>
      <x:c r="C255" s="31" t="n">
        <x:v>45580</x:v>
      </x:c>
      <x:c r="D255" s="102" t="n">
        <x:v>70</x:v>
      </x:c>
      <x:c r="E255" s="102"/>
      <x:c r="F255" s="102" t="n">
        <x:v>7.63625144748529</x:v>
      </x:c>
      <x:c r="G255" s="17" t="str">
        <x:v>median</x:v>
      </x:c>
      <x:c r="H255" s="17" t="str"/>
      <x:c r="I255" s="102" t="n">
        <x:v>1.2</x:v>
      </x:c>
      <x:c r="J255" s="102" t="n">
        <x:v>1.2</x:v>
      </x:c>
      <x:c r="K255" s="102" t="n">
        <x:v>1.2</x:v>
      </x:c>
      <x:c r="L255" s="102" t="n">
        <x:v>75.9754363335413</x:v>
      </x:c>
      <x:c r="M255" s="102" t="n">
        <x:v>3.388649192</x:v>
      </x:c>
      <x:c r="N255" s="102"/>
    </x:row>
    <x:row r="256">
      <x:c r="A256" s="17" t="str">
        <x:v>Llama 3.1 Nemotron Nano 4B v1.1 (Reasoning)</x:v>
      </x:c>
      <x:c r="B256" s="17" t="str">
        <x:v>nvidia</x:v>
      </x:c>
      <x:c r="C256" s="31" t="n">
        <x:v>45797</x:v>
      </x:c>
      <x:c r="D256" s="102" t="n">
        <x:v>4.51</x:v>
      </x:c>
      <x:c r="E256" s="102"/>
      <x:c r="F256" s="102" t="n">
        <x:v>8.54464480335446</x:v>
      </x:c>
      <x:c r="G256" s="17" t="str">
        <x:v>median</x:v>
      </x:c>
      <x:c r="H256" s="17" t="str"/>
      <x:c r="I256" s="102"/>
      <x:c r="J256" s="102"/>
      <x:c r="K256" s="102"/>
      <x:c r="L256" s="102"/>
      <x:c r="M256" s="102"/>
      <x:c r="N256" s="102"/>
    </x:row>
    <x:row r="257">
      <x:c r="A257" s="17" t="str">
        <x:v>Llama 3.1 Nemotron Ultra 253B v1 (Reasoning)</x:v>
      </x:c>
      <x:c r="B257" s="17" t="str">
        <x:v>nvidia</x:v>
      </x:c>
      <x:c r="C257" s="31" t="n">
        <x:v>45754</x:v>
      </x:c>
      <x:c r="D257" s="102" t="n">
        <x:v>253</x:v>
      </x:c>
      <x:c r="E257" s="102"/>
      <x:c r="F257" s="102" t="n">
        <x:v>9.07807516769321</x:v>
      </x:c>
      <x:c r="G257" s="17" t="str">
        <x:v>median</x:v>
      </x:c>
      <x:c r="H257" s="17" t="str"/>
      <x:c r="I257" s="102" t="n">
        <x:v>0.6</x:v>
      </x:c>
      <x:c r="J257" s="102" t="n">
        <x:v>1.8</x:v>
      </x:c>
      <x:c r="K257" s="102" t="n">
        <x:v>0.72</x:v>
      </x:c>
      <x:c r="L257" s="102" t="n">
        <x:v>51.4261542094454</x:v>
      </x:c>
      <x:c r="M257" s="102" t="n">
        <x:v>2.36505742399999</x:v>
      </x:c>
      <x:c r="N257" s="102"/>
    </x:row>
    <x:row r="258">
      <x:c r="A258" s="17" t="str">
        <x:v>Llama Nemotron Super 49B v1.5 (Reasoning)</x:v>
      </x:c>
      <x:c r="B258" s="17" t="str">
        <x:v>nvidia</x:v>
      </x:c>
      <x:c r="C258" s="31" t="n">
        <x:v>45863</x:v>
      </x:c>
      <x:c r="D258" s="102" t="n">
        <x:v>49</x:v>
      </x:c>
      <x:c r="E258" s="102"/>
      <x:c r="F258" s="102" t="n">
        <x:v>12.4221286368344</x:v>
      </x:c>
      <x:c r="G258" s="17" t="str">
        <x:v>median</x:v>
      </x:c>
      <x:c r="H258" s="17" t="str"/>
      <x:c r="I258" s="102" t="n">
        <x:v>0.4</x:v>
      </x:c>
      <x:c r="J258" s="102" t="n">
        <x:v>0.4</x:v>
      </x:c>
      <x:c r="K258" s="102" t="n">
        <x:v>0.4000000000000001</x:v>
      </x:c>
      <x:c r="L258" s="102" t="n">
        <x:v>74.6384613081214</x:v>
      </x:c>
      <x:c r="M258" s="102" t="n">
        <x:v>3.93750375800005</x:v>
      </x:c>
      <x:c r="N258" s="102"/>
    </x:row>
    <x:row r="259">
      <x:c r="A259" s="17" t="str">
        <x:v>Llama 3.3 Nemotron Super 49B v1 (Reasoning)</x:v>
      </x:c>
      <x:c r="B259" s="17" t="str">
        <x:v>nvidia</x:v>
      </x:c>
      <x:c r="C259" s="31" t="n">
        <x:v>45734</x:v>
      </x:c>
      <x:c r="D259" s="102" t="n">
        <x:v>49</x:v>
      </x:c>
      <x:c r="E259" s="102"/>
      <x:c r="F259" s="102" t="n">
        <x:v>12.2497049216913</x:v>
      </x:c>
      <x:c r="G259" s="17" t="str">
        <x:v>median</x:v>
      </x:c>
      <x:c r="H259" s="17" t="str"/>
      <x:c r="I259" s="102"/>
      <x:c r="J259" s="102"/>
      <x:c r="K259" s="102"/>
      <x:c r="L259" s="102"/>
      <x:c r="M259" s="102"/>
      <x:c r="N259" s="102"/>
    </x:row>
    <x:row r="260">
      <x:c r="A260" s="17" t="str">
        <x:v>Nemotron 3 Nano Omni 30B A3B Reasoning</x:v>
      </x:c>
      <x:c r="B260" s="17" t="str">
        <x:v>nvidia</x:v>
      </x:c>
      <x:c r="C260" s="31" t="n">
        <x:v>46141</x:v>
      </x:c>
      <x:c r="D260" s="102" t="n">
        <x:v>30</x:v>
      </x:c>
      <x:c r="E260" s="102" t="n">
        <x:v>3</x:v>
      </x:c>
      <x:c r="F260" s="102" t="n">
        <x:v>14.9281922820391</x:v>
      </x:c>
      <x:c r="G260" s="17" t="str">
        <x:v>median</x:v>
      </x:c>
      <x:c r="H260" s="17" t="str"/>
      <x:c r="I260" s="102" t="n">
        <x:v>0.075</x:v>
      </x:c>
      <x:c r="J260" s="102" t="n">
        <x:v>0.3</x:v>
      </x:c>
      <x:c r="K260" s="102" t="n">
        <x:v>0.0975</x:v>
      </x:c>
      <x:c r="L260" s="102" t="n">
        <x:v>307.312741239629</x:v>
      </x:c>
      <x:c r="M260" s="102" t="n">
        <x:v>1.01899480350011</x:v>
      </x:c>
      <x:c r="N260" s="102"/>
    </x:row>
    <x:row r="261">
      <x:c r="A261" s="17" t="str">
        <x:v>Nemotron Cascade 2 30B A3B</x:v>
      </x:c>
      <x:c r="B261" s="17" t="str">
        <x:v>nvidia</x:v>
      </x:c>
      <x:c r="C261" s="31" t="n">
        <x:v>46100</x:v>
      </x:c>
      <x:c r="D261" s="102" t="n">
        <x:v>31.6</x:v>
      </x:c>
      <x:c r="E261" s="102" t="n">
        <x:v>3</x:v>
      </x:c>
      <x:c r="F261" s="102" t="n">
        <x:v>17.5765685050907</x:v>
      </x:c>
      <x:c r="G261" s="17" t="str">
        <x:v>median</x:v>
      </x:c>
      <x:c r="H261" s="17" t="str"/>
      <x:c r="I261" s="102"/>
      <x:c r="J261" s="102"/>
      <x:c r="K261" s="102"/>
      <x:c r="L261" s="102"/>
      <x:c r="M261" s="102"/>
      <x:c r="N261" s="102"/>
    </x:row>
    <x:row r="262">
      <x:c r="A262" s="17" t="str">
        <x:v>NVIDIA Nemotron 3 Nano 30B A3B (Reasoning)</x:v>
      </x:c>
      <x:c r="B262" s="17" t="str">
        <x:v>nvidia</x:v>
      </x:c>
      <x:c r="C262" s="31" t="n">
        <x:v>46006</x:v>
      </x:c>
      <x:c r="D262" s="102" t="n">
        <x:v>31.6</x:v>
      </x:c>
      <x:c r="E262" s="102" t="n">
        <x:v>3.6</x:v>
      </x:c>
      <x:c r="F262" s="102" t="n">
        <x:v>14.1772902141795</x:v>
      </x:c>
      <x:c r="G262" s="17" t="str">
        <x:v>median</x:v>
      </x:c>
      <x:c r="H262" s="17" t="str"/>
      <x:c r="I262" s="102" t="n">
        <x:v>0.05</x:v>
      </x:c>
      <x:c r="J262" s="102" t="n">
        <x:v>0.2</x:v>
      </x:c>
      <x:c r="K262" s="102" t="n">
        <x:v>0.06500000000000002</x:v>
      </x:c>
      <x:c r="L262" s="102" t="n">
        <x:v>252.228540865695</x:v>
      </x:c>
      <x:c r="M262" s="102" t="n">
        <x:v>1.16082164199997</x:v>
      </x:c>
      <x:c r="N262" s="102" t="n">
        <x:v>0.018312323602596187</x:v>
      </x:c>
    </x:row>
    <x:row r="263">
      <x:c r="A263" s="17" t="str">
        <x:v>NVIDIA Nemotron 3 Nano 4B</x:v>
      </x:c>
      <x:c r="B263" s="17" t="str">
        <x:v>nvidia</x:v>
      </x:c>
      <x:c r="C263" s="31" t="n">
        <x:v>46097</x:v>
      </x:c>
      <x:c r="D263" s="102" t="n">
        <x:v>3.97</x:v>
      </x:c>
      <x:c r="E263" s="102"/>
      <x:c r="F263" s="102" t="n">
        <x:v>8.7256520912148</x:v>
      </x:c>
      <x:c r="G263" s="17" t="str">
        <x:v>median</x:v>
      </x:c>
      <x:c r="H263" s="17" t="str"/>
      <x:c r="I263" s="102"/>
      <x:c r="J263" s="102"/>
      <x:c r="K263" s="102"/>
      <x:c r="L263" s="102"/>
      <x:c r="M263" s="102"/>
      <x:c r="N263" s="102"/>
    </x:row>
    <x:row r="264">
      <x:c r="A264" s="17" t="str">
        <x:v>NVIDIA Nemotron 3 Super 120B A12B (Reasoning)</x:v>
      </x:c>
      <x:c r="B264" s="17" t="str">
        <x:v>nvidia</x:v>
      </x:c>
      <x:c r="C264" s="31" t="n">
        <x:v>46092</x:v>
      </x:c>
      <x:c r="D264" s="102" t="n">
        <x:v>120.6</x:v>
      </x:c>
      <x:c r="E264" s="102" t="n">
        <x:v>12.7</x:v>
      </x:c>
      <x:c r="F264" s="102" t="n">
        <x:v>25.4059430700317</x:v>
      </x:c>
      <x:c r="G264" s="17" t="str">
        <x:v>median</x:v>
      </x:c>
      <x:c r="H264" s="17" t="str"/>
      <x:c r="I264" s="102" t="n">
        <x:v>0.2</x:v>
      </x:c>
      <x:c r="J264" s="102" t="n">
        <x:v>0.8</x:v>
      </x:c>
      <x:c r="K264" s="102" t="n">
        <x:v>0.26000000000000006</x:v>
      </x:c>
      <x:c r="L264" s="102" t="n">
        <x:v>153.517904192101</x:v>
      </x:c>
      <x:c r="M264" s="102" t="n">
        <x:v>1.71244109449993</x:v>
      </x:c>
      <x:c r="N264" s="102" t="n">
        <x:v>0.19890909251757305</x:v>
      </x:c>
    </x:row>
    <x:row r="265">
      <x:c r="A265" s="17" t="str">
        <x:v>NVIDIA Nemotron Nano 12B v2 VL (Reasoning)</x:v>
      </x:c>
      <x:c r="B265" s="17" t="str">
        <x:v>nvidia</x:v>
      </x:c>
      <x:c r="C265" s="31" t="n">
        <x:v>45958</x:v>
      </x:c>
      <x:c r="D265" s="102" t="n">
        <x:v>13.2</x:v>
      </x:c>
      <x:c r="E265" s="102"/>
      <x:c r="F265" s="102" t="n">
        <x:v>8.95902880241623</x:v>
      </x:c>
      <x:c r="G265" s="17" t="str">
        <x:v>median</x:v>
      </x:c>
      <x:c r="H265" s="17" t="str"/>
      <x:c r="I265" s="102" t="n">
        <x:v>0.2</x:v>
      </x:c>
      <x:c r="J265" s="102" t="n">
        <x:v>0.6</x:v>
      </x:c>
      <x:c r="K265" s="102" t="n">
        <x:v>0.24000000000000005</x:v>
      </x:c>
      <x:c r="L265" s="102" t="n">
        <x:v>80.2019467103573</x:v>
      </x:c>
      <x:c r="M265" s="102" t="n">
        <x:v>5.692472007</x:v>
      </x:c>
      <x:c r="N265" s="102"/>
    </x:row>
    <x:row r="266">
      <x:c r="A266" s="17" t="str">
        <x:v>NVIDIA Nemotron Nano 9B V2 (Reasoning)</x:v>
      </x:c>
      <x:c r="B266" s="17" t="str">
        <x:v>nvidia</x:v>
      </x:c>
      <x:c r="C266" s="31" t="n">
        <x:v>45887</x:v>
      </x:c>
      <x:c r="D266" s="102" t="n">
        <x:v>9</x:v>
      </x:c>
      <x:c r="E266" s="102"/>
      <x:c r="F266" s="102" t="n">
        <x:v>8.8402703566928</x:v>
      </x:c>
      <x:c r="G266" s="17" t="str">
        <x:v>median</x:v>
      </x:c>
      <x:c r="H266" s="17" t="str"/>
      <x:c r="I266" s="102" t="n">
        <x:v>0.04</x:v>
      </x:c>
      <x:c r="J266" s="102" t="n">
        <x:v>0.16</x:v>
      </x:c>
      <x:c r="K266" s="102" t="n">
        <x:v>0.052000000000000005</x:v>
      </x:c>
      <x:c r="L266" s="102" t="n">
        <x:v>210.661632929392</x:v>
      </x:c>
      <x:c r="M266" s="102" t="n">
        <x:v>2.375177491</x:v>
      </x:c>
      <x:c r="N266" s="102"/>
    </x:row>
    <x:row r="267">
      <x:c r="A267" s="17" t="str">
        <x:v>gpt-oss-120b (high)</x:v>
      </x:c>
      <x:c r="B267" s="17" t="str">
        <x:v>openai</x:v>
      </x:c>
      <x:c r="C267" s="31" t="n">
        <x:v>45874</x:v>
      </x:c>
      <x:c r="D267" s="102" t="n">
        <x:v>117</x:v>
      </x:c>
      <x:c r="E267" s="102" t="n">
        <x:v>5.1</x:v>
      </x:c>
      <x:c r="F267" s="102" t="n">
        <x:v>23.8309678073278</x:v>
      </x:c>
      <x:c r="G267" s="17" t="str">
        <x:v>median</x:v>
      </x:c>
      <x:c r="H267" s="17" t="str"/>
      <x:c r="I267" s="102" t="n">
        <x:v>0.15</x:v>
      </x:c>
      <x:c r="J267" s="102" t="n">
        <x:v>0.6</x:v>
      </x:c>
      <x:c r="K267" s="102" t="n">
        <x:v>0.195</x:v>
      </x:c>
      <x:c r="L267" s="102" t="n">
        <x:v>194.999501468793</x:v>
      </x:c>
      <x:c r="M267" s="102" t="n">
        <x:v>0.865946915999984</x:v>
      </x:c>
      <x:c r="N267" s="102" t="n">
        <x:v>0.06067164425252872</x:v>
      </x:c>
    </x:row>
    <x:row r="268">
      <x:c r="A268" s="17" t="str">
        <x:v>gpt-oss-20b (high)</x:v>
      </x:c>
      <x:c r="B268" s="17" t="str">
        <x:v>openai</x:v>
      </x:c>
      <x:c r="C268" s="31" t="n">
        <x:v>45874</x:v>
      </x:c>
      <x:c r="D268" s="102" t="n">
        <x:v>21</x:v>
      </x:c>
      <x:c r="E268" s="102" t="n">
        <x:v>3.6</x:v>
      </x:c>
      <x:c r="F268" s="102" t="n">
        <x:v>14.8851031229075</x:v>
      </x:c>
      <x:c r="G268" s="17" t="str">
        <x:v>median</x:v>
      </x:c>
      <x:c r="H268" s="17" t="str"/>
      <x:c r="I268" s="102" t="n">
        <x:v>0.07</x:v>
      </x:c>
      <x:c r="J268" s="102" t="n">
        <x:v>0.2</x:v>
      </x:c>
      <x:c r="K268" s="102" t="n">
        <x:v>0.083</x:v>
      </x:c>
      <x:c r="L268" s="102" t="n">
        <x:v>171.133228246023</x:v>
      </x:c>
      <x:c r="M268" s="102" t="n">
        <x:v>0.907315821000112</x:v>
      </x:c>
      <x:c r="N268" s="102" t="n">
        <x:v>0.023191615307486143</x:v>
      </x:c>
    </x:row>
    <x:row r="269">
      <x:c r="A269" s="17" t="str">
        <x:v>MiniCPM-V 4.6 1.3B</x:v>
      </x:c>
      <x:c r="B269" s="17" t="str">
        <x:v>openbmb</x:v>
      </x:c>
      <x:c r="C269" s="31" t="n">
        <x:v>46153</x:v>
      </x:c>
      <x:c r="D269" s="102" t="n">
        <x:v>1.3</x:v>
      </x:c>
      <x:c r="E269" s="102"/>
      <x:c r="F269" s="102" t="n">
        <x:v>4.19374442324631</x:v>
      </x:c>
      <x:c r="G269" s="17" t="str">
        <x:v>median</x:v>
      </x:c>
      <x:c r="H269" s="17" t="str"/>
      <x:c r="I269" s="102"/>
      <x:c r="J269" s="102"/>
      <x:c r="K269" s="102"/>
      <x:c r="L269" s="102"/>
      <x:c r="M269" s="102"/>
      <x:c r="N269" s="102"/>
    </x:row>
    <x:row r="270">
      <x:c r="A270" s="17" t="str">
        <x:v>MiniCPM5-1B (Reasoning)</x:v>
      </x:c>
      <x:c r="B270" s="17" t="str">
        <x:v>openbmb</x:v>
      </x:c>
      <x:c r="C270" s="31" t="n">
        <x:v>46167</x:v>
      </x:c>
      <x:c r="D270" s="102" t="n">
        <x:v>1</x:v>
      </x:c>
      <x:c r="E270" s="102"/>
      <x:c r="F270" s="102" t="n">
        <x:v>11.9575339145672</x:v>
      </x:c>
      <x:c r="G270" s="17" t="str">
        <x:v>median</x:v>
      </x:c>
      <x:c r="H270" s="17" t="str"/>
      <x:c r="I270" s="102"/>
      <x:c r="J270" s="102"/>
      <x:c r="K270" s="102"/>
      <x:c r="L270" s="102"/>
      <x:c r="M270" s="102"/>
      <x:c r="N270" s="102"/>
    </x:row>
    <x:row r="271">
      <x:c r="A271" s="17" t="str">
        <x:v>OpenChat 3.5 (1210)</x:v>
      </x:c>
      <x:c r="B271" s="17" t="str">
        <x:v>openchat</x:v>
      </x:c>
      <x:c r="C271" s="31" t="n">
        <x:v>45278</x:v>
      </x:c>
      <x:c r="D271" s="102" t="n">
        <x:v>7</x:v>
      </x:c>
      <x:c r="E271" s="102"/>
      <x:c r="F271" s="102" t="n">
        <x:v>2.96293390865543</x:v>
      </x:c>
      <x:c r="G271" s="17" t="str">
        <x:v>median</x:v>
      </x:c>
      <x:c r="H271" s="17" t="str"/>
      <x:c r="I271" s="102"/>
      <x:c r="J271" s="102"/>
      <x:c r="K271" s="102"/>
      <x:c r="L271" s="102"/>
      <x:c r="M271" s="102"/>
      <x:c r="N271" s="102"/>
    </x:row>
    <x:row r="272">
      <x:c r="A272" s="17" t="str">
        <x:v>R1 1776</x:v>
      </x:c>
      <x:c r="B272" s="17" t="str">
        <x:v>perplexity</x:v>
      </x:c>
      <x:c r="C272" s="31" t="n">
        <x:v>45706</x:v>
      </x:c>
      <x:c r="D272" s="102" t="n">
        <x:v>671</x:v>
      </x:c>
      <x:c r="E272" s="102" t="n">
        <x:v>37</x:v>
      </x:c>
      <x:c r="F272" s="102" t="n">
        <x:v>6.31285604232007</x:v>
      </x:c>
      <x:c r="G272" s="17" t="str">
        <x:v>median</x:v>
      </x:c>
      <x:c r="H272" s="17" t="str"/>
      <x:c r="I272" s="102"/>
      <x:c r="J272" s="102"/>
      <x:c r="K272" s="102"/>
      <x:c r="L272" s="102"/>
      <x:c r="M272" s="102"/>
      <x:c r="N272" s="102"/>
    </x:row>
    <x:row r="273">
      <x:c r="A273" s="17" t="str">
        <x:v>INTELLECT-3</x:v>
      </x:c>
      <x:c r="B273" s="17" t="str">
        <x:v>prime-intellect</x:v>
      </x:c>
      <x:c r="C273" s="31" t="n">
        <x:v>45988</x:v>
      </x:c>
      <x:c r="D273" s="102" t="n">
        <x:v>107</x:v>
      </x:c>
      <x:c r="E273" s="102" t="n">
        <x:v>12</x:v>
      </x:c>
      <x:c r="F273" s="102" t="n">
        <x:v>15.6118723003247</x:v>
      </x:c>
      <x:c r="G273" s="17" t="str">
        <x:v>median</x:v>
      </x:c>
      <x:c r="H273" s="17" t="str"/>
      <x:c r="I273" s="102"/>
      <x:c r="J273" s="102"/>
      <x:c r="K273" s="102"/>
      <x:c r="L273" s="102"/>
      <x:c r="M273" s="102"/>
      <x:c r="N273" s="102"/>
    </x:row>
    <x:row r="274">
      <x:c r="A274" s="17" t="str">
        <x:v>Qwen Chat 14B</x:v>
      </x:c>
      <x:c r="B274" s="17" t="str">
        <x:v>alibaba</x:v>
      </x:c>
      <x:c r="C274" s="31" t="n">
        <x:v>45194</x:v>
      </x:c>
      <x:c r="D274" s="102" t="n">
        <x:v>14</x:v>
      </x:c>
      <x:c r="E274" s="102"/>
      <x:c r="F274" s="102" t="n">
        <x:v>2.13537554388303</x:v>
      </x:c>
      <x:c r="G274" s="17" t="str">
        <x:v>median</x:v>
      </x:c>
      <x:c r="H274" s="17" t="str"/>
      <x:c r="I274" s="102"/>
      <x:c r="J274" s="102"/>
      <x:c r="K274" s="102"/>
      <x:c r="L274" s="102"/>
      <x:c r="M274" s="102"/>
      <x:c r="N274" s="102"/>
    </x:row>
    <x:row r="275">
      <x:c r="A275" s="17" t="str">
        <x:v>Qwen Chat 72B</x:v>
      </x:c>
      <x:c r="B275" s="17" t="str">
        <x:v>alibaba</x:v>
      </x:c>
      <x:c r="C275" s="31" t="n">
        <x:v>45260</x:v>
      </x:c>
      <x:c r="D275" s="102" t="n">
        <x:v>72</x:v>
      </x:c>
      <x:c r="E275" s="102"/>
      <x:c r="F275" s="102" t="n">
        <x:v>3.42214953734631</x:v>
      </x:c>
      <x:c r="G275" s="17" t="str">
        <x:v>median</x:v>
      </x:c>
      <x:c r="H275" s="17" t="str"/>
      <x:c r="I275" s="102"/>
      <x:c r="J275" s="102"/>
      <x:c r="K275" s="102"/>
      <x:c r="L275" s="102"/>
      <x:c r="M275" s="102"/>
      <x:c r="N275" s="102"/>
    </x:row>
    <x:row r="276">
      <x:c r="A276" s="17" t="str">
        <x:v>Qwen1.5 Chat 110B</x:v>
      </x:c>
      <x:c r="B276" s="17" t="str">
        <x:v>alibaba</x:v>
      </x:c>
      <x:c r="C276" s="31" t="n">
        <x:v>45407</x:v>
      </x:c>
      <x:c r="D276" s="102" t="n">
        <x:v>110</x:v>
      </x:c>
      <x:c r="E276" s="102"/>
      <x:c r="F276" s="102" t="n">
        <x:v>4.08402253320811</x:v>
      </x:c>
      <x:c r="G276" s="17" t="str">
        <x:v>median</x:v>
      </x:c>
      <x:c r="H276" s="17" t="str"/>
      <x:c r="I276" s="102"/>
      <x:c r="J276" s="102"/>
      <x:c r="K276" s="102"/>
      <x:c r="L276" s="102"/>
      <x:c r="M276" s="102"/>
      <x:c r="N276" s="102"/>
    </x:row>
    <x:row r="277">
      <x:c r="A277" s="17" t="str">
        <x:v>Qwen2 Instruct 72B</x:v>
      </x:c>
      <x:c r="B277" s="17" t="str">
        <x:v>alibaba</x:v>
      </x:c>
      <x:c r="C277" s="31" t="n">
        <x:v>45450</x:v>
      </x:c>
      <x:c r="D277" s="102" t="n">
        <x:v>72</x:v>
      </x:c>
      <x:c r="E277" s="102"/>
      <x:c r="F277" s="102" t="n">
        <x:v>6.0144799801892</x:v>
      </x:c>
      <x:c r="G277" s="17" t="str">
        <x:v>median</x:v>
      </x:c>
      <x:c r="H277" s="17" t="str"/>
      <x:c r="I277" s="102"/>
      <x:c r="J277" s="102"/>
      <x:c r="K277" s="102"/>
      <x:c r="L277" s="102"/>
      <x:c r="M277" s="102"/>
      <x:c r="N277" s="102"/>
    </x:row>
    <x:row r="278">
      <x:c r="A278" s="17" t="str">
        <x:v>Qwen2.5 Instruct 32B</x:v>
      </x:c>
      <x:c r="B278" s="17" t="str">
        <x:v>alibaba</x:v>
      </x:c>
      <x:c r="C278" s="31" t="n">
        <x:v>45554</x:v>
      </x:c>
      <x:c r="D278" s="102" t="n">
        <x:v>32</x:v>
      </x:c>
      <x:c r="E278" s="102"/>
      <x:c r="F278" s="102" t="n">
        <x:v>7.45157282652354</x:v>
      </x:c>
      <x:c r="G278" s="17" t="str">
        <x:v>median</x:v>
      </x:c>
      <x:c r="H278" s="17" t="str"/>
      <x:c r="I278" s="102"/>
      <x:c r="J278" s="102"/>
      <x:c r="K278" s="102"/>
      <x:c r="L278" s="102"/>
      <x:c r="M278" s="102"/>
      <x:c r="N278" s="102"/>
    </x:row>
    <x:row r="279">
      <x:c r="A279" s="17" t="str">
        <x:v>Qwen2.5 Instruct 72B</x:v>
      </x:c>
      <x:c r="B279" s="17" t="str">
        <x:v>alibaba</x:v>
      </x:c>
      <x:c r="C279" s="31" t="n">
        <x:v>45554</x:v>
      </x:c>
      <x:c r="D279" s="102" t="n">
        <x:v>72</x:v>
      </x:c>
      <x:c r="E279" s="102"/>
      <x:c r="F279" s="102" t="n">
        <x:v>9.5709158806552</x:v>
      </x:c>
      <x:c r="G279" s="17" t="str">
        <x:v>median</x:v>
      </x:c>
      <x:c r="H279" s="17" t="str"/>
      <x:c r="I279" s="102" t="n">
        <x:v>0.475</x:v>
      </x:c>
      <x:c r="J279" s="102" t="n">
        <x:v>0.495</x:v>
      </x:c>
      <x:c r="K279" s="102" t="n">
        <x:v>0.39299999999999996</x:v>
      </x:c>
      <x:c r="L279" s="102"/>
      <x:c r="M279" s="102"/>
      <x:c r="N279" s="102"/>
    </x:row>
    <x:row r="280">
      <x:c r="A280" s="17" t="str">
        <x:v>Qwen2.5 Coder Instruct 32B</x:v>
      </x:c>
      <x:c r="B280" s="17" t="str">
        <x:v>alibaba</x:v>
      </x:c>
      <x:c r="C280" s="31" t="n">
        <x:v>45607</x:v>
      </x:c>
      <x:c r="D280" s="102" t="n">
        <x:v>32</x:v>
      </x:c>
      <x:c r="E280" s="102"/>
      <x:c r="F280" s="102" t="n">
        <x:v>7.11287981828272</x:v>
      </x:c>
      <x:c r="G280" s="17" t="str">
        <x:v>median</x:v>
      </x:c>
      <x:c r="H280" s="17" t="str"/>
      <x:c r="I280" s="102"/>
      <x:c r="J280" s="102"/>
      <x:c r="K280" s="102"/>
      <x:c r="L280" s="102"/>
      <x:c r="M280" s="102"/>
      <x:c r="N280" s="102"/>
    </x:row>
    <x:row r="281">
      <x:c r="A281" s="17" t="str">
        <x:v>Qwen2.5 Coder Instruct 7B </x:v>
      </x:c>
      <x:c r="B281" s="17" t="str">
        <x:v>alibaba</x:v>
      </x:c>
      <x:c r="C281" s="31" t="n">
        <x:v>45554</x:v>
      </x:c>
      <x:c r="D281" s="102" t="n">
        <x:v>7.62</x:v>
      </x:c>
      <x:c r="E281" s="102"/>
      <x:c r="F281" s="102" t="n">
        <x:v>4.48054507534195</x:v>
      </x:c>
      <x:c r="G281" s="17" t="str">
        <x:v>median</x:v>
      </x:c>
      <x:c r="H281" s="17" t="str"/>
      <x:c r="I281" s="102"/>
      <x:c r="J281" s="102"/>
      <x:c r="K281" s="102"/>
      <x:c r="L281" s="102"/>
      <x:c r="M281" s="102"/>
      <x:c r="N281" s="102"/>
    </x:row>
    <x:row r="282">
      <x:c r="A282" s="17" t="str">
        <x:v>Qwen3 0.6B (Reasoning)</x:v>
      </x:c>
      <x:c r="B282" s="17" t="str">
        <x:v>alibaba</x:v>
      </x:c>
      <x:c r="C282" s="31" t="n">
        <x:v>45775</x:v>
      </x:c>
      <x:c r="D282" s="102" t="n">
        <x:v>0.752</x:v>
      </x:c>
      <x:c r="E282" s="102"/>
      <x:c r="F282" s="102" t="n">
        <x:v>1.27626272437658</x:v>
      </x:c>
      <x:c r="G282" s="17" t="str">
        <x:v>median</x:v>
      </x:c>
      <x:c r="H282" s="17" t="str"/>
      <x:c r="I282" s="102"/>
      <x:c r="J282" s="102"/>
      <x:c r="K282" s="102"/>
      <x:c r="L282" s="102"/>
      <x:c r="M282" s="102"/>
      <x:c r="N282" s="102"/>
    </x:row>
    <x:row r="283">
      <x:c r="A283" s="17" t="str">
        <x:v>Qwen3 1.7B (Reasoning)</x:v>
      </x:c>
      <x:c r="B283" s="17" t="str">
        <x:v>alibaba</x:v>
      </x:c>
      <x:c r="C283" s="31" t="n">
        <x:v>45775</x:v>
      </x:c>
      <x:c r="D283" s="102" t="n">
        <x:v>2.03</x:v>
      </x:c>
      <x:c r="E283" s="102"/>
      <x:c r="F283" s="102" t="n">
        <x:v>2.63183438497504</x:v>
      </x:c>
      <x:c r="G283" s="17" t="str">
        <x:v>median</x:v>
      </x:c>
      <x:c r="H283" s="17" t="str"/>
      <x:c r="I283" s="102"/>
      <x:c r="J283" s="102"/>
      <x:c r="K283" s="102"/>
      <x:c r="L283" s="102"/>
      <x:c r="M283" s="102"/>
      <x:c r="N283" s="102"/>
    </x:row>
    <x:row r="284">
      <x:c r="A284" s="17" t="str">
        <x:v>Qwen3 14B (Reasoning)</x:v>
      </x:c>
      <x:c r="B284" s="17" t="str">
        <x:v>alibaba</x:v>
      </x:c>
      <x:c r="C284" s="31" t="n">
        <x:v>45775</x:v>
      </x:c>
      <x:c r="D284" s="102" t="n">
        <x:v>14.8</x:v>
      </x:c>
      <x:c r="E284" s="102"/>
      <x:c r="F284" s="102" t="n">
        <x:v>10.3754010792707</x:v>
      </x:c>
      <x:c r="G284" s="17" t="str">
        <x:v>firstParty</x:v>
      </x:c>
      <x:c r="H284" s="17" t="str">
        <x:v>Alibaba</x:v>
      </x:c>
      <x:c r="I284" s="102" t="n">
        <x:v>0.35</x:v>
      </x:c>
      <x:c r="J284" s="102" t="n">
        <x:v>4.2</x:v>
      </x:c>
      <x:c r="K284" s="102" t="n">
        <x:v>0.735</x:v>
      </x:c>
      <x:c r="L284" s="102" t="n">
        <x:v>43.7153853420854</x:v>
      </x:c>
      <x:c r="M284" s="102" t="n">
        <x:v>2.81300475950008</x:v>
      </x:c>
      <x:c r="N284" s="102"/>
    </x:row>
    <x:row r="285">
      <x:c r="A285" s="17" t="str">
        <x:v>Qwen3 235B A22B 2507 Instruct</x:v>
      </x:c>
      <x:c r="B285" s="17" t="str">
        <x:v>alibaba</x:v>
      </x:c>
      <x:c r="C285" s="31" t="n">
        <x:v>45859</x:v>
      </x:c>
      <x:c r="D285" s="102" t="n">
        <x:v>235</x:v>
      </x:c>
      <x:c r="E285" s="102" t="n">
        <x:v>22</x:v>
      </x:c>
      <x:c r="F285" s="102" t="n">
        <x:v>18.1559405761184</x:v>
      </x:c>
      <x:c r="G285" s="17" t="str">
        <x:v>firstParty</x:v>
      </x:c>
      <x:c r="H285" s="17" t="str">
        <x:v>Alibaba</x:v>
      </x:c>
      <x:c r="I285" s="102" t="n">
        <x:v>0.7</x:v>
      </x:c>
      <x:c r="J285" s="102" t="n">
        <x:v>2.8</x:v>
      </x:c>
      <x:c r="K285" s="102" t="n">
        <x:v>0.9099999999999998</x:v>
      </x:c>
      <x:c r="L285" s="102" t="n">
        <x:v>54.8625525991581</x:v>
      </x:c>
      <x:c r="M285" s="102" t="n">
        <x:v>2.34354338750007</x:v>
      </x:c>
      <x:c r="N285" s="102"/>
    </x:row>
    <x:row r="286">
      <x:c r="A286" s="17" t="str">
        <x:v>Qwen3 235B A22B 2507 (Reasoning)</x:v>
      </x:c>
      <x:c r="B286" s="17" t="str">
        <x:v>alibaba</x:v>
      </x:c>
      <x:c r="C286" s="31" t="n">
        <x:v>45863</x:v>
      </x:c>
      <x:c r="D286" s="102" t="n">
        <x:v>235</x:v>
      </x:c>
      <x:c r="E286" s="102" t="n">
        <x:v>22</x:v>
      </x:c>
      <x:c r="F286" s="102" t="n">
        <x:v>19.608297149775</x:v>
      </x:c>
      <x:c r="G286" s="17" t="str">
        <x:v>firstParty</x:v>
      </x:c>
      <x:c r="H286" s="17" t="str">
        <x:v>Alibaba</x:v>
      </x:c>
      <x:c r="I286" s="102" t="n">
        <x:v>0.7</x:v>
      </x:c>
      <x:c r="J286" s="102" t="n">
        <x:v>8.4</x:v>
      </x:c>
      <x:c r="K286" s="102" t="n">
        <x:v>1.47</x:v>
      </x:c>
      <x:c r="L286" s="102" t="n">
        <x:v>51.3143899556141</x:v>
      </x:c>
      <x:c r="M286" s="102" t="n">
        <x:v>2.76611066250007</x:v>
      </x:c>
      <x:c r="N286" s="102" t="n">
        <x:v>0.19069660937661795</x:v>
      </x:c>
    </x:row>
    <x:row r="287">
      <x:c r="A287" s="17" t="str">
        <x:v>Qwen3 235B A22B (Reasoning)</x:v>
      </x:c>
      <x:c r="B287" s="17" t="str">
        <x:v>alibaba</x:v>
      </x:c>
      <x:c r="C287" s="31" t="n">
        <x:v>45775</x:v>
      </x:c>
      <x:c r="D287" s="102" t="n">
        <x:v>235</x:v>
      </x:c>
      <x:c r="E287" s="102" t="n">
        <x:v>22</x:v>
      </x:c>
      <x:c r="F287" s="102" t="n">
        <x:v>13.4314470294423</x:v>
      </x:c>
      <x:c r="G287" s="17" t="str">
        <x:v>firstParty</x:v>
      </x:c>
      <x:c r="H287" s="17" t="str">
        <x:v>Alibaba</x:v>
      </x:c>
      <x:c r="I287" s="102" t="n">
        <x:v>0.7</x:v>
      </x:c>
      <x:c r="J287" s="102" t="n">
        <x:v>8.4</x:v>
      </x:c>
      <x:c r="K287" s="102" t="n">
        <x:v>1.47</x:v>
      </x:c>
      <x:c r="L287" s="102" t="n">
        <x:v>59.2971026166075</x:v>
      </x:c>
      <x:c r="M287" s="102" t="n">
        <x:v>2.71756033950001</x:v>
      </x:c>
      <x:c r="N287" s="102"/>
    </x:row>
    <x:row r="288">
      <x:c r="A288" s="17" t="str">
        <x:v>Qwen3 30B A3B 2507 Instruct</x:v>
      </x:c>
      <x:c r="B288" s="17" t="str">
        <x:v>alibaba</x:v>
      </x:c>
      <x:c r="C288" s="31" t="n">
        <x:v>45867</x:v>
      </x:c>
      <x:c r="D288" s="102" t="n">
        <x:v>30.5</x:v>
      </x:c>
      <x:c r="E288" s="102" t="n">
        <x:v>3.3</x:v>
      </x:c>
      <x:c r="F288" s="102" t="n">
        <x:v>9.06268625325331</x:v>
      </x:c>
      <x:c r="G288" s="17" t="str">
        <x:v>firstParty</x:v>
      </x:c>
      <x:c r="H288" s="17" t="str">
        <x:v>Alibaba</x:v>
      </x:c>
      <x:c r="I288" s="102" t="n">
        <x:v>0.2</x:v>
      </x:c>
      <x:c r="J288" s="102" t="n">
        <x:v>0.8</x:v>
      </x:c>
      <x:c r="K288" s="102" t="n">
        <x:v>0.26000000000000006</x:v>
      </x:c>
      <x:c r="L288" s="102" t="n">
        <x:v>146.070649760605</x:v>
      </x:c>
      <x:c r="M288" s="102" t="n">
        <x:v>1.84786202250001</x:v>
      </x:c>
      <x:c r="N288" s="102"/>
    </x:row>
    <x:row r="289">
      <x:c r="A289" s="17" t="str">
        <x:v>Qwen3 30B A3B 2507 (Reasoning)</x:v>
      </x:c>
      <x:c r="B289" s="17" t="str">
        <x:v>alibaba</x:v>
      </x:c>
      <x:c r="C289" s="31" t="n">
        <x:v>45868</x:v>
      </x:c>
      <x:c r="D289" s="102" t="n">
        <x:v>30.5</x:v>
      </x:c>
      <x:c r="E289" s="102" t="n">
        <x:v>3.3</x:v>
      </x:c>
      <x:c r="F289" s="102" t="n">
        <x:v>14.4377762633027</x:v>
      </x:c>
      <x:c r="G289" s="17" t="str">
        <x:v>firstParty</x:v>
      </x:c>
      <x:c r="H289" s="17" t="str">
        <x:v>Alibaba</x:v>
      </x:c>
      <x:c r="I289" s="102" t="n">
        <x:v>0.2</x:v>
      </x:c>
      <x:c r="J289" s="102" t="n">
        <x:v>2.4</x:v>
      </x:c>
      <x:c r="K289" s="102" t="n">
        <x:v>0.42000000000000004</x:v>
      </x:c>
      <x:c r="L289" s="102" t="n">
        <x:v>135.659258832693</x:v>
      </x:c>
      <x:c r="M289" s="102" t="n">
        <x:v>2.363407999</x:v>
      </x:c>
      <x:c r="N289" s="102" t="n">
        <x:v>0.07164709339313349</x:v>
      </x:c>
    </x:row>
    <x:row r="290">
      <x:c r="A290" s="17" t="str">
        <x:v>Qwen3 30B A3B (Reasoning)</x:v>
      </x:c>
      <x:c r="B290" s="17" t="str">
        <x:v>alibaba</x:v>
      </x:c>
      <x:c r="C290" s="31" t="n">
        <x:v>45775</x:v>
      </x:c>
      <x:c r="D290" s="102" t="n">
        <x:v>30.5</x:v>
      </x:c>
      <x:c r="E290" s="102" t="n">
        <x:v>3.3</x:v>
      </x:c>
      <x:c r="F290" s="102" t="n">
        <x:v>9.31370877037778</x:v>
      </x:c>
      <x:c r="G290" s="17" t="str">
        <x:v>firstParty</x:v>
      </x:c>
      <x:c r="H290" s="17" t="str">
        <x:v>Alibaba</x:v>
      </x:c>
      <x:c r="I290" s="102" t="n">
        <x:v>0.2</x:v>
      </x:c>
      <x:c r="J290" s="102" t="n">
        <x:v>2.4</x:v>
      </x:c>
      <x:c r="K290" s="102" t="n">
        <x:v>0.42000000000000004</x:v>
      </x:c>
      <x:c r="L290" s="102" t="n">
        <x:v>101.232779158385</x:v>
      </x:c>
      <x:c r="M290" s="102" t="n">
        <x:v>2.18847540750005</x:v>
      </x:c>
      <x:c r="N290" s="102"/>
    </x:row>
    <x:row r="291">
      <x:c r="A291" s="17" t="str">
        <x:v>Qwen3 32B (Reasoning)</x:v>
      </x:c>
      <x:c r="B291" s="17" t="str">
        <x:v>alibaba</x:v>
      </x:c>
      <x:c r="C291" s="31" t="n">
        <x:v>45775</x:v>
      </x:c>
      <x:c r="D291" s="102" t="n">
        <x:v>32.8</x:v>
      </x:c>
      <x:c r="E291" s="102"/>
      <x:c r="F291" s="102" t="n">
        <x:v>11.5463546671141</x:v>
      </x:c>
      <x:c r="G291" s="17" t="str">
        <x:v>firstParty</x:v>
      </x:c>
      <x:c r="H291" s="17" t="str">
        <x:v>Alibaba</x:v>
      </x:c>
      <x:c r="I291" s="102" t="n">
        <x:v>0.7</x:v>
      </x:c>
      <x:c r="J291" s="102" t="n">
        <x:v>8.4</x:v>
      </x:c>
      <x:c r="K291" s="102" t="n">
        <x:v>1.47</x:v>
      </x:c>
      <x:c r="L291" s="102" t="n">
        <x:v>90.2477241062646</x:v>
      </x:c>
      <x:c r="M291" s="102" t="n">
        <x:v>2.4686403625</x:v>
      </x:c>
      <x:c r="N291" s="102"/>
    </x:row>
    <x:row r="292">
      <x:c r="A292" s="17" t="str">
        <x:v>Qwen3 4B 2507 Instruct</x:v>
      </x:c>
      <x:c r="B292" s="17" t="str">
        <x:v>alibaba</x:v>
      </x:c>
      <x:c r="C292" s="31" t="n">
        <x:v>45875</x:v>
      </x:c>
      <x:c r="D292" s="102" t="n">
        <x:v>4.02</x:v>
      </x:c>
      <x:c r="E292" s="102"/>
      <x:c r="F292" s="102" t="n">
        <x:v>7.12343132089494</x:v>
      </x:c>
      <x:c r="G292" s="17" t="str">
        <x:v>median</x:v>
      </x:c>
      <x:c r="H292" s="17" t="str"/>
      <x:c r="I292" s="102"/>
      <x:c r="J292" s="102"/>
      <x:c r="K292" s="102"/>
      <x:c r="L292" s="102"/>
      <x:c r="M292" s="102"/>
      <x:c r="N292" s="102"/>
    </x:row>
    <x:row r="293">
      <x:c r="A293" s="17" t="str">
        <x:v>Qwen3 4B 2507 (Reasoning)</x:v>
      </x:c>
      <x:c r="B293" s="17" t="str">
        <x:v>alibaba</x:v>
      </x:c>
      <x:c r="C293" s="31" t="n">
        <x:v>45875</x:v>
      </x:c>
      <x:c r="D293" s="102" t="n">
        <x:v>4.02</x:v>
      </x:c>
      <x:c r="E293" s="102"/>
      <x:c r="F293" s="102" t="n">
        <x:v>11.9613767210176</x:v>
      </x:c>
      <x:c r="G293" s="17" t="str">
        <x:v>median</x:v>
      </x:c>
      <x:c r="H293" s="17" t="str"/>
      <x:c r="I293" s="102"/>
      <x:c r="J293" s="102"/>
      <x:c r="K293" s="102"/>
      <x:c r="L293" s="102"/>
      <x:c r="M293" s="102"/>
      <x:c r="N293" s="102"/>
    </x:row>
    <x:row r="294">
      <x:c r="A294" s="17" t="str">
        <x:v>Qwen3 4B (Reasoning)</x:v>
      </x:c>
      <x:c r="B294" s="17" t="str">
        <x:v>alibaba</x:v>
      </x:c>
      <x:c r="C294" s="31" t="n">
        <x:v>45775</x:v>
      </x:c>
      <x:c r="D294" s="102" t="n">
        <x:v>4.02</x:v>
      </x:c>
      <x:c r="E294" s="102"/>
      <x:c r="F294" s="102" t="n">
        <x:v>8.35012726236618</x:v>
      </x:c>
      <x:c r="G294" s="17" t="str">
        <x:v>median</x:v>
      </x:c>
      <x:c r="H294" s="17" t="str"/>
      <x:c r="I294" s="102"/>
      <x:c r="J294" s="102"/>
      <x:c r="K294" s="102"/>
      <x:c r="L294" s="102"/>
      <x:c r="M294" s="102"/>
      <x:c r="N294" s="102"/>
    </x:row>
    <x:row r="295">
      <x:c r="A295" s="17" t="str">
        <x:v>Qwen3 8B (Reasoning)</x:v>
      </x:c>
      <x:c r="B295" s="17" t="str">
        <x:v>alibaba</x:v>
      </x:c>
      <x:c r="C295" s="31" t="n">
        <x:v>45775</x:v>
      </x:c>
      <x:c r="D295" s="102" t="n">
        <x:v>8.19</x:v>
      </x:c>
      <x:c r="E295" s="102"/>
      <x:c r="F295" s="102" t="n">
        <x:v>8.28648432223442</x:v>
      </x:c>
      <x:c r="G295" s="17" t="str">
        <x:v>firstParty</x:v>
      </x:c>
      <x:c r="H295" s="17" t="str">
        <x:v>Alibaba</x:v>
      </x:c>
      <x:c r="I295" s="102" t="n">
        <x:v>0.18</x:v>
      </x:c>
      <x:c r="J295" s="102" t="n">
        <x:v>2.1</x:v>
      </x:c>
      <x:c r="K295" s="102" t="n">
        <x:v>0.372</x:v>
      </x:c>
      <x:c r="L295" s="102" t="n">
        <x:v>38.7033557876556</x:v>
      </x:c>
      <x:c r="M295" s="102" t="n">
        <x:v>3.70634298300001</x:v>
      </x:c>
      <x:c r="N295" s="102"/>
    </x:row>
    <x:row r="296">
      <x:c r="A296" s="17" t="str">
        <x:v>Qwen3 Coder 30B A3B Instruct</x:v>
      </x:c>
      <x:c r="B296" s="17" t="str">
        <x:v>alibaba</x:v>
      </x:c>
      <x:c r="C296" s="31" t="n">
        <x:v>45869</x:v>
      </x:c>
      <x:c r="D296" s="102" t="n">
        <x:v>30.5</x:v>
      </x:c>
      <x:c r="E296" s="102" t="n">
        <x:v>3.3</x:v>
      </x:c>
      <x:c r="F296" s="102" t="n">
        <x:v>13.6060200979137</x:v>
      </x:c>
      <x:c r="G296" s="17" t="str">
        <x:v>firstParty</x:v>
      </x:c>
      <x:c r="H296" s="17" t="str">
        <x:v>Alibaba</x:v>
      </x:c>
      <x:c r="I296" s="102" t="n">
        <x:v>0.45</x:v>
      </x:c>
      <x:c r="J296" s="102" t="n">
        <x:v>2.25</x:v>
      </x:c>
      <x:c r="K296" s="102" t="n">
        <x:v>0.63</x:v>
      </x:c>
      <x:c r="L296" s="102" t="n">
        <x:v>90.2833276359388</x:v>
      </x:c>
      <x:c r="M296" s="102" t="n">
        <x:v>2.63080662049999</x:v>
      </x:c>
      <x:c r="N296" s="102"/>
    </x:row>
    <x:row r="297">
      <x:c r="A297" s="17" t="str">
        <x:v>Qwen3 Coder 480B A35B Instruct</x:v>
      </x:c>
      <x:c r="B297" s="17" t="str">
        <x:v>alibaba</x:v>
      </x:c>
      <x:c r="C297" s="31" t="n">
        <x:v>45860</x:v>
      </x:c>
      <x:c r="D297" s="102" t="n">
        <x:v>480</x:v>
      </x:c>
      <x:c r="E297" s="102" t="n">
        <x:v>35</x:v>
      </x:c>
      <x:c r="F297" s="102" t="n">
        <x:v>17.9828421643159</x:v>
      </x:c>
      <x:c r="G297" s="17" t="str">
        <x:v>firstParty</x:v>
      </x:c>
      <x:c r="H297" s="17" t="str">
        <x:v>Alibaba</x:v>
      </x:c>
      <x:c r="I297" s="102" t="n">
        <x:v>1.5</x:v>
      </x:c>
      <x:c r="J297" s="102" t="n">
        <x:v>7.5</x:v>
      </x:c>
      <x:c r="K297" s="102" t="n">
        <x:v>2.1</x:v>
      </x:c>
      <x:c r="L297" s="102" t="n">
        <x:v>60.887886362035</x:v>
      </x:c>
      <x:c r="M297" s="102" t="n">
        <x:v>2.8728994569999</x:v>
      </x:c>
      <x:c r="N297" s="102"/>
    </x:row>
    <x:row r="298">
      <x:c r="A298" s="17" t="str">
        <x:v>Qwen3 Coder Next</x:v>
      </x:c>
      <x:c r="B298" s="17" t="str">
        <x:v>alibaba</x:v>
      </x:c>
      <x:c r="C298" s="31" t="n">
        <x:v>46056</x:v>
      </x:c>
      <x:c r="D298" s="102" t="n">
        <x:v>79.7</x:v>
      </x:c>
      <x:c r="E298" s="102" t="n">
        <x:v>3</x:v>
      </x:c>
      <x:c r="F298" s="102" t="n">
        <x:v>21.1086120792868</x:v>
      </x:c>
      <x:c r="G298" s="17" t="str">
        <x:v>median</x:v>
      </x:c>
      <x:c r="H298" s="17" t="str"/>
      <x:c r="I298" s="102" t="n">
        <x:v>0.35</x:v>
      </x:c>
      <x:c r="J298" s="102" t="n">
        <x:v>1.2</x:v>
      </x:c>
      <x:c r="K298" s="102" t="n">
        <x:v>0.43499999999999994</x:v>
      </x:c>
      <x:c r="L298" s="102" t="n">
        <x:v>142.230331760754</x:v>
      </x:c>
      <x:c r="M298" s="102" t="n">
        <x:v>1.84540643499998</x:v>
      </x:c>
      <x:c r="N298" s="102" t="n">
        <x:v>0.3294866203736827</x:v>
      </x:c>
    </x:row>
    <x:row r="299">
      <x:c r="A299" s="17" t="str">
        <x:v>Qwen3 Next 80B A3B Instruct</x:v>
      </x:c>
      <x:c r="B299" s="17" t="str">
        <x:v>alibaba</x:v>
      </x:c>
      <x:c r="C299" s="31" t="n">
        <x:v>45911</x:v>
      </x:c>
      <x:c r="D299" s="102" t="n">
        <x:v>80</x:v>
      </x:c>
      <x:c r="E299" s="102" t="n">
        <x:v>3</x:v>
      </x:c>
      <x:c r="F299" s="102" t="n">
        <x:v>13.7235757002447</x:v>
      </x:c>
      <x:c r="G299" s="17" t="str">
        <x:v>firstParty</x:v>
      </x:c>
      <x:c r="H299" s="17" t="str">
        <x:v>Alibaba</x:v>
      </x:c>
      <x:c r="I299" s="102" t="n">
        <x:v>0.5</x:v>
      </x:c>
      <x:c r="J299" s="102" t="n">
        <x:v>2</x:v>
      </x:c>
      <x:c r="K299" s="102" t="n">
        <x:v>0.65</x:v>
      </x:c>
      <x:c r="L299" s="102" t="n">
        <x:v>183.603357895399</x:v>
      </x:c>
      <x:c r="M299" s="102" t="n">
        <x:v>2.12070214699986</x:v>
      </x:c>
      <x:c r="N299" s="102"/>
    </x:row>
    <x:row r="300">
      <x:c r="A300" s="17" t="str">
        <x:v>Qwen3 Next 80B A3B (Reasoning)</x:v>
      </x:c>
      <x:c r="B300" s="17" t="str">
        <x:v>alibaba</x:v>
      </x:c>
      <x:c r="C300" s="31" t="n">
        <x:v>45911</x:v>
      </x:c>
      <x:c r="D300" s="102" t="n">
        <x:v>80</x:v>
      </x:c>
      <x:c r="E300" s="102" t="n">
        <x:v>3</x:v>
      </x:c>
      <x:c r="F300" s="102" t="n">
        <x:v>16.7202061501106</x:v>
      </x:c>
      <x:c r="G300" s="17" t="str">
        <x:v>firstParty</x:v>
      </x:c>
      <x:c r="H300" s="17" t="str">
        <x:v>Alibaba</x:v>
      </x:c>
      <x:c r="I300" s="102" t="n">
        <x:v>0.5</x:v>
      </x:c>
      <x:c r="J300" s="102" t="n">
        <x:v>6</x:v>
      </x:c>
      <x:c r="K300" s="102" t="n">
        <x:v>1.05</x:v>
      </x:c>
      <x:c r="L300" s="102" t="n">
        <x:v>206.15801852301</x:v>
      </x:c>
      <x:c r="M300" s="102" t="n">
        <x:v>2.278819269</x:v>
      </x:c>
      <x:c r="N300" s="102" t="n">
        <x:v>0.16949868085400663</x:v>
      </x:c>
    </x:row>
    <x:row r="301">
      <x:c r="A301" s="17" t="str">
        <x:v>Qwen3 Omni 30B A3B Instruct</x:v>
      </x:c>
      <x:c r="B301" s="17" t="str">
        <x:v>alibaba</x:v>
      </x:c>
      <x:c r="C301" s="31" t="n">
        <x:v>45922</x:v>
      </x:c>
      <x:c r="D301" s="102" t="n">
        <x:v>35.3</x:v>
      </x:c>
      <x:c r="E301" s="102" t="n">
        <x:v>3</x:v>
      </x:c>
      <x:c r="F301" s="102" t="n">
        <x:v>5.11420251423705</x:v>
      </x:c>
      <x:c r="G301" s="17" t="str">
        <x:v>firstParty</x:v>
      </x:c>
      <x:c r="H301" s="17" t="str">
        <x:v>Alibaba</x:v>
      </x:c>
      <x:c r="I301" s="102" t="n">
        <x:v>0.25</x:v>
      </x:c>
      <x:c r="J301" s="102" t="n">
        <x:v>0.97</x:v>
      </x:c>
      <x:c r="K301" s="102" t="n">
        <x:v>0.32199999999999995</x:v>
      </x:c>
      <x:c r="L301" s="102" t="n">
        <x:v>91.2145051958039</x:v>
      </x:c>
      <x:c r="M301" s="102" t="n">
        <x:v>1.85579718949998</x:v>
      </x:c>
      <x:c r="N301" s="102"/>
    </x:row>
    <x:row r="302">
      <x:c r="A302" s="17" t="str">
        <x:v>Qwen3 Omni 30B A3B (Reasoning)</x:v>
      </x:c>
      <x:c r="B302" s="17" t="str">
        <x:v>alibaba</x:v>
      </x:c>
      <x:c r="C302" s="31" t="n">
        <x:v>45922</x:v>
      </x:c>
      <x:c r="D302" s="102" t="n">
        <x:v>35.3</x:v>
      </x:c>
      <x:c r="E302" s="102" t="n">
        <x:v>3</x:v>
      </x:c>
      <x:c r="F302" s="102" t="n">
        <x:v>9.63183764378847</x:v>
      </x:c>
      <x:c r="G302" s="17" t="str">
        <x:v>firstParty</x:v>
      </x:c>
      <x:c r="H302" s="17" t="str">
        <x:v>Alibaba</x:v>
      </x:c>
      <x:c r="I302" s="102" t="n">
        <x:v>0.25</x:v>
      </x:c>
      <x:c r="J302" s="102" t="n">
        <x:v>0.97</x:v>
      </x:c>
      <x:c r="K302" s="102" t="n">
        <x:v>0.32199999999999995</x:v>
      </x:c>
      <x:c r="L302" s="102" t="n">
        <x:v>99.4110729438659</x:v>
      </x:c>
      <x:c r="M302" s="102" t="n">
        <x:v>2.00830162149999</x:v>
      </x:c>
      <x:c r="N302" s="102"/>
    </x:row>
    <x:row r="303">
      <x:c r="A303" s="17" t="str">
        <x:v>Qwen3 VL 235B A22B (Reasoning)</x:v>
      </x:c>
      <x:c r="B303" s="17" t="str">
        <x:v>alibaba</x:v>
      </x:c>
      <x:c r="C303" s="31" t="n">
        <x:v>45923</x:v>
      </x:c>
      <x:c r="D303" s="102" t="n">
        <x:v>235</x:v>
      </x:c>
      <x:c r="E303" s="102" t="n">
        <x:v>22</x:v>
      </x:c>
      <x:c r="F303" s="102" t="n">
        <x:v>20.6044533859359</x:v>
      </x:c>
      <x:c r="G303" s="17" t="str">
        <x:v>firstParty</x:v>
      </x:c>
      <x:c r="H303" s="17" t="str">
        <x:v>Alibaba</x:v>
      </x:c>
      <x:c r="I303" s="102" t="n">
        <x:v>0.7</x:v>
      </x:c>
      <x:c r="J303" s="102" t="n">
        <x:v>8.4</x:v>
      </x:c>
      <x:c r="K303" s="102" t="n">
        <x:v>1.47</x:v>
      </x:c>
      <x:c r="L303" s="102" t="n">
        <x:v>55.6580164137608</x:v>
      </x:c>
      <x:c r="M303" s="102" t="n">
        <x:v>2.94585576300008</x:v>
      </x:c>
      <x:c r="N303" s="102"/>
    </x:row>
    <x:row r="304">
      <x:c r="A304" s="17" t="str">
        <x:v>Qwen3 VL 30B A3B Instruct</x:v>
      </x:c>
      <x:c r="B304" s="17" t="str">
        <x:v>alibaba</x:v>
      </x:c>
      <x:c r="C304" s="31" t="n">
        <x:v>45933</x:v>
      </x:c>
      <x:c r="D304" s="102" t="n">
        <x:v>30</x:v>
      </x:c>
      <x:c r="E304" s="102" t="n">
        <x:v>3</x:v>
      </x:c>
      <x:c r="F304" s="102" t="n">
        <x:v>10.017485295516</x:v>
      </x:c>
      <x:c r="G304" s="17" t="str">
        <x:v>firstParty</x:v>
      </x:c>
      <x:c r="H304" s="17" t="str">
        <x:v>Alibaba</x:v>
      </x:c>
      <x:c r="I304" s="102" t="n">
        <x:v>0.2</x:v>
      </x:c>
      <x:c r="J304" s="102" t="n">
        <x:v>0.8</x:v>
      </x:c>
      <x:c r="K304" s="102" t="n">
        <x:v>0.26000000000000006</x:v>
      </x:c>
      <x:c r="L304" s="102" t="n">
        <x:v>105.537688984173</x:v>
      </x:c>
      <x:c r="M304" s="102" t="n">
        <x:v>2.21779889250001</x:v>
      </x:c>
      <x:c r="N304" s="102"/>
    </x:row>
    <x:row r="305">
      <x:c r="A305" s="17" t="str">
        <x:v>Qwen3 VL 30B A3B (Reasoning)</x:v>
      </x:c>
      <x:c r="B305" s="17" t="str">
        <x:v>alibaba</x:v>
      </x:c>
      <x:c r="C305" s="31" t="n">
        <x:v>45933</x:v>
      </x:c>
      <x:c r="D305" s="102" t="n">
        <x:v>30</x:v>
      </x:c>
      <x:c r="E305" s="102" t="n">
        <x:v>3</x:v>
      </x:c>
      <x:c r="F305" s="102" t="n">
        <x:v>13.3359417846299</x:v>
      </x:c>
      <x:c r="G305" s="17" t="str">
        <x:v>firstParty</x:v>
      </x:c>
      <x:c r="H305" s="17" t="str">
        <x:v>Alibaba</x:v>
      </x:c>
      <x:c r="I305" s="102" t="n">
        <x:v>0.2</x:v>
      </x:c>
      <x:c r="J305" s="102" t="n">
        <x:v>2.4</x:v>
      </x:c>
      <x:c r="K305" s="102" t="n">
        <x:v>0.42000000000000004</x:v>
      </x:c>
      <x:c r="L305" s="102" t="n">
        <x:v>107.168083276395</x:v>
      </x:c>
      <x:c r="M305" s="102" t="n">
        <x:v>2.19440982799995</x:v>
      </x:c>
      <x:c r="N305" s="102"/>
    </x:row>
    <x:row r="306">
      <x:c r="A306" s="17" t="str">
        <x:v>Qwen3 VL 32B Instruct</x:v>
      </x:c>
      <x:c r="B306" s="17" t="str">
        <x:v>alibaba</x:v>
      </x:c>
      <x:c r="C306" s="31" t="n">
        <x:v>45951</x:v>
      </x:c>
      <x:c r="D306" s="102" t="n">
        <x:v>33.4</x:v>
      </x:c>
      <x:c r="E306" s="102"/>
      <x:c r="F306" s="102" t="n">
        <x:v>11.0616934986541</x:v>
      </x:c>
      <x:c r="G306" s="17" t="str">
        <x:v>firstParty</x:v>
      </x:c>
      <x:c r="H306" s="17" t="str">
        <x:v>Alibaba</x:v>
      </x:c>
      <x:c r="I306" s="102" t="n">
        <x:v>0.7</x:v>
      </x:c>
      <x:c r="J306" s="102" t="n">
        <x:v>2.8</x:v>
      </x:c>
      <x:c r="K306" s="102" t="n">
        <x:v>0.9099999999999998</x:v>
      </x:c>
      <x:c r="L306" s="102" t="n">
        <x:v>33.7629744141234</x:v>
      </x:c>
      <x:c r="M306" s="102" t="n">
        <x:v>3.42367725700006</x:v>
      </x:c>
      <x:c r="N306" s="102"/>
    </x:row>
    <x:row r="307">
      <x:c r="A307" s="17" t="str">
        <x:v>Qwen3 VL 32B (Reasoning)</x:v>
      </x:c>
      <x:c r="B307" s="17" t="str">
        <x:v>alibaba</x:v>
      </x:c>
      <x:c r="C307" s="31" t="n">
        <x:v>45951</x:v>
      </x:c>
      <x:c r="D307" s="102" t="n">
        <x:v>33.4</x:v>
      </x:c>
      <x:c r="E307" s="102"/>
      <x:c r="F307" s="102" t="n">
        <x:v>17.9317412937176</x:v>
      </x:c>
      <x:c r="G307" s="17" t="str">
        <x:v>firstParty</x:v>
      </x:c>
      <x:c r="H307" s="17" t="str">
        <x:v>Alibaba</x:v>
      </x:c>
      <x:c r="I307" s="102" t="n">
        <x:v>0.7</x:v>
      </x:c>
      <x:c r="J307" s="102" t="n">
        <x:v>8.4</x:v>
      </x:c>
      <x:c r="K307" s="102" t="n">
        <x:v>1.47</x:v>
      </x:c>
      <x:c r="L307" s="102" t="n">
        <x:v>86.4305609539738</x:v>
      </x:c>
      <x:c r="M307" s="102" t="n">
        <x:v>2.56837144599999</x:v>
      </x:c>
      <x:c r="N307" s="102"/>
    </x:row>
    <x:row r="308">
      <x:c r="A308" s="17" t="str">
        <x:v>Qwen3 VL 4B Instruct</x:v>
      </x:c>
      <x:c r="B308" s="17" t="str">
        <x:v>alibaba</x:v>
      </x:c>
      <x:c r="C308" s="31" t="n">
        <x:v>45944</x:v>
      </x:c>
      <x:c r="D308" s="102" t="n">
        <x:v>4.44</x:v>
      </x:c>
      <x:c r="E308" s="102"/>
      <x:c r="F308" s="102" t="n">
        <x:v>4.08931533044794</x:v>
      </x:c>
      <x:c r="G308" s="17" t="str">
        <x:v>median</x:v>
      </x:c>
      <x:c r="H308" s="17" t="str"/>
      <x:c r="I308" s="102"/>
      <x:c r="J308" s="102"/>
      <x:c r="K308" s="102"/>
      <x:c r="L308" s="102"/>
      <x:c r="M308" s="102"/>
      <x:c r="N308" s="102"/>
    </x:row>
    <x:row r="309">
      <x:c r="A309" s="17" t="str">
        <x:v>Qwen3 VL 4B (Reasoning)</x:v>
      </x:c>
      <x:c r="B309" s="17" t="str">
        <x:v>alibaba</x:v>
      </x:c>
      <x:c r="C309" s="31" t="n">
        <x:v>45944</x:v>
      </x:c>
      <x:c r="D309" s="102" t="n">
        <x:v>4.44</x:v>
      </x:c>
      <x:c r="E309" s="102"/>
      <x:c r="F309" s="102" t="n">
        <x:v>7.90202507801192</x:v>
      </x:c>
      <x:c r="G309" s="17" t="str">
        <x:v>median</x:v>
      </x:c>
      <x:c r="H309" s="17" t="str"/>
      <x:c r="I309" s="102"/>
      <x:c r="J309" s="102"/>
      <x:c r="K309" s="102"/>
      <x:c r="L309" s="102"/>
      <x:c r="M309" s="102"/>
      <x:c r="N309" s="102"/>
    </x:row>
    <x:row r="310">
      <x:c r="A310" s="17" t="str">
        <x:v>Qwen3 VL 8B Instruct</x:v>
      </x:c>
      <x:c r="B310" s="17" t="str">
        <x:v>alibaba</x:v>
      </x:c>
      <x:c r="C310" s="31" t="n">
        <x:v>45944</x:v>
      </x:c>
      <x:c r="D310" s="102" t="n">
        <x:v>8.77</x:v>
      </x:c>
      <x:c r="E310" s="102"/>
      <x:c r="F310" s="102" t="n">
        <x:v>8.42385413137124</x:v>
      </x:c>
      <x:c r="G310" s="17" t="str">
        <x:v>firstParty</x:v>
      </x:c>
      <x:c r="H310" s="17" t="str">
        <x:v>Alibaba</x:v>
      </x:c>
      <x:c r="I310" s="102" t="n">
        <x:v>0.18</x:v>
      </x:c>
      <x:c r="J310" s="102" t="n">
        <x:v>0.7</x:v>
      </x:c>
      <x:c r="K310" s="102" t="n">
        <x:v>0.23200000000000004</x:v>
      </x:c>
      <x:c r="L310" s="102" t="n">
        <x:v>110.562776466757</x:v>
      </x:c>
      <x:c r="M310" s="102" t="n">
        <x:v>2.255465149</x:v>
      </x:c>
      <x:c r="N310" s="102"/>
    </x:row>
    <x:row r="311">
      <x:c r="A311" s="17" t="str">
        <x:v>Qwen3 VL 8B (Reasoning)</x:v>
      </x:c>
      <x:c r="B311" s="17" t="str">
        <x:v>alibaba</x:v>
      </x:c>
      <x:c r="C311" s="31" t="n">
        <x:v>45944</x:v>
      </x:c>
      <x:c r="D311" s="102" t="n">
        <x:v>8.77</x:v>
      </x:c>
      <x:c r="E311" s="102"/>
      <x:c r="F311" s="102" t="n">
        <x:v>10.5801122882981</x:v>
      </x:c>
      <x:c r="G311" s="17" t="str">
        <x:v>firstParty</x:v>
      </x:c>
      <x:c r="H311" s="17" t="str">
        <x:v>Alibaba</x:v>
      </x:c>
      <x:c r="I311" s="102" t="n">
        <x:v>0.18</x:v>
      </x:c>
      <x:c r="J311" s="102" t="n">
        <x:v>2.1</x:v>
      </x:c>
      <x:c r="K311" s="102" t="n">
        <x:v>0.372</x:v>
      </x:c>
      <x:c r="L311" s="102" t="n">
        <x:v>109.326983250261</x:v>
      </x:c>
      <x:c r="M311" s="102" t="n">
        <x:v>2.352361527</x:v>
      </x:c>
      <x:c r="N311" s="102"/>
    </x:row>
    <x:row r="312">
      <x:c r="A312" s="17" t="str">
        <x:v>Qwen3.5 0.8B (Reasoning)</x:v>
      </x:c>
      <x:c r="B312" s="17" t="str">
        <x:v>alibaba</x:v>
      </x:c>
      <x:c r="C312" s="31" t="n">
        <x:v>46083</x:v>
      </x:c>
      <x:c r="D312" s="102" t="n">
        <x:v>0.873</x:v>
      </x:c>
      <x:c r="E312" s="102"/>
      <x:c r="F312" s="102" t="n">
        <x:v>5.46015730791743</x:v>
      </x:c>
      <x:c r="G312" s="17" t="str">
        <x:v>median</x:v>
      </x:c>
      <x:c r="H312" s="17" t="str"/>
      <x:c r="I312" s="102"/>
      <x:c r="J312" s="102"/>
      <x:c r="K312" s="102"/>
      <x:c r="L312" s="102"/>
      <x:c r="M312" s="102"/>
      <x:c r="N312" s="102"/>
    </x:row>
    <x:row r="313">
      <x:c r="A313" s="17" t="str">
        <x:v>Qwen3.5 122B A10B (Reasoning)</x:v>
      </x:c>
      <x:c r="B313" s="17" t="str">
        <x:v>alibaba</x:v>
      </x:c>
      <x:c r="C313" s="31" t="n">
        <x:v>46077</x:v>
      </x:c>
      <x:c r="D313" s="102" t="n">
        <x:v>125</x:v>
      </x:c>
      <x:c r="E313" s="102" t="n">
        <x:v>10</x:v>
      </x:c>
      <x:c r="F313" s="102" t="n">
        <x:v>32.2791462784081</x:v>
      </x:c>
      <x:c r="G313" s="17" t="str">
        <x:v>firstParty</x:v>
      </x:c>
      <x:c r="H313" s="17" t="str">
        <x:v>Alibaba</x:v>
      </x:c>
      <x:c r="I313" s="102" t="n">
        <x:v>0.4</x:v>
      </x:c>
      <x:c r="J313" s="102" t="n">
        <x:v>3.2</x:v>
      </x:c>
      <x:c r="K313" s="102" t="n">
        <x:v>0.68</x:v>
      </x:c>
      <x:c r="L313" s="102" t="n">
        <x:v>136.261345359237</x:v>
      </x:c>
      <x:c r="M313" s="102" t="n">
        <x:v>2.35590865349997</x:v>
      </x:c>
      <x:c r="N313" s="102" t="n">
        <x:v>0.24119620563683528</x:v>
      </x:c>
    </x:row>
    <x:row r="314">
      <x:c r="A314" s="17" t="str">
        <x:v>Qwen3.5 27B (Reasoning)</x:v>
      </x:c>
      <x:c r="B314" s="17" t="str">
        <x:v>alibaba</x:v>
      </x:c>
      <x:c r="C314" s="31" t="n">
        <x:v>46077</x:v>
      </x:c>
      <x:c r="D314" s="102" t="n">
        <x:v>27.8</x:v>
      </x:c>
      <x:c r="E314" s="102"/>
      <x:c r="F314" s="102" t="n">
        <x:v>33.7762211760604</x:v>
      </x:c>
      <x:c r="G314" s="17" t="str">
        <x:v>firstParty</x:v>
      </x:c>
      <x:c r="H314" s="17" t="str">
        <x:v>Alibaba</x:v>
      </x:c>
      <x:c r="I314" s="102" t="n">
        <x:v>0.3</x:v>
      </x:c>
      <x:c r="J314" s="102" t="n">
        <x:v>2.4</x:v>
      </x:c>
      <x:c r="K314" s="102" t="n">
        <x:v>0.51</x:v>
      </x:c>
      <x:c r="L314" s="102" t="n">
        <x:v>76.8337632732295</x:v>
      </x:c>
      <x:c r="M314" s="102" t="n">
        <x:v>5.74183172300002</x:v>
      </x:c>
      <x:c r="N314" s="102"/>
    </x:row>
    <x:row r="315">
      <x:c r="A315" s="17" t="str">
        <x:v>Qwen3.5 2B (Reasoning)</x:v>
      </x:c>
      <x:c r="B315" s="17" t="str">
        <x:v>alibaba</x:v>
      </x:c>
      <x:c r="C315" s="31" t="n">
        <x:v>46083</x:v>
      </x:c>
      <x:c r="D315" s="102" t="n">
        <x:v>2.27</x:v>
      </x:c>
      <x:c r="E315" s="102"/>
      <x:c r="F315" s="102" t="n">
        <x:v>7.63705250485793</x:v>
      </x:c>
      <x:c r="G315" s="17" t="str">
        <x:v>median</x:v>
      </x:c>
      <x:c r="H315" s="17" t="str"/>
      <x:c r="I315" s="102"/>
      <x:c r="J315" s="102"/>
      <x:c r="K315" s="102"/>
      <x:c r="L315" s="102"/>
      <x:c r="M315" s="102"/>
      <x:c r="N315" s="102"/>
    </x:row>
    <x:row r="316">
      <x:c r="A316" s="17" t="str">
        <x:v>Qwen3.5 35B A3B (Reasoning)</x:v>
      </x:c>
      <x:c r="B316" s="17" t="str">
        <x:v>alibaba</x:v>
      </x:c>
      <x:c r="C316" s="31" t="n">
        <x:v>46077</x:v>
      </x:c>
      <x:c r="D316" s="102" t="n">
        <x:v>36</x:v>
      </x:c>
      <x:c r="E316" s="102" t="n">
        <x:v>3</x:v>
      </x:c>
      <x:c r="F316" s="102" t="n">
        <x:v>29.2597061896232</x:v>
      </x:c>
      <x:c r="G316" s="17" t="str">
        <x:v>firstParty</x:v>
      </x:c>
      <x:c r="H316" s="17" t="str">
        <x:v>Alibaba</x:v>
      </x:c>
      <x:c r="I316" s="102" t="n">
        <x:v>0.25</x:v>
      </x:c>
      <x:c r="J316" s="102" t="n">
        <x:v>2</x:v>
      </x:c>
      <x:c r="K316" s="102" t="n">
        <x:v>0.425</x:v>
      </x:c>
      <x:c r="L316" s="102" t="n">
        <x:v>146.715306127907</x:v>
      </x:c>
      <x:c r="M316" s="102" t="n">
        <x:v>2.11961199300003</x:v>
      </x:c>
      <x:c r="N316" s="102"/>
    </x:row>
    <x:row r="317">
      <x:c r="A317" s="17" t="str">
        <x:v>Qwen3.5 397B A17B (Reasoning)</x:v>
      </x:c>
      <x:c r="B317" s="17" t="str">
        <x:v>alibaba</x:v>
      </x:c>
      <x:c r="C317" s="31" t="n">
        <x:v>46069</x:v>
      </x:c>
      <x:c r="D317" s="102" t="n">
        <x:v>397</x:v>
      </x:c>
      <x:c r="E317" s="102" t="n">
        <x:v>17</x:v>
      </x:c>
      <x:c r="F317" s="102" t="n">
        <x:v>33.6817059499116</x:v>
      </x:c>
      <x:c r="G317" s="17" t="str">
        <x:v>firstParty</x:v>
      </x:c>
      <x:c r="H317" s="17" t="str">
        <x:v>Alibaba</x:v>
      </x:c>
      <x:c r="I317" s="102" t="n">
        <x:v>0.6</x:v>
      </x:c>
      <x:c r="J317" s="102" t="n">
        <x:v>3.6</x:v>
      </x:c>
      <x:c r="K317" s="102" t="n">
        <x:v>0.9</x:v>
      </x:c>
      <x:c r="L317" s="102" t="n">
        <x:v>70.0737900883167</x:v>
      </x:c>
      <x:c r="M317" s="102" t="n">
        <x:v>2.34919814800003</x:v>
      </x:c>
      <x:c r="N317" s="102" t="n">
        <x:v>0.3331057741426611</x:v>
      </x:c>
    </x:row>
    <x:row r="318">
      <x:c r="A318" s="17" t="str">
        <x:v>Qwen3.5 4B (Reasoning)</x:v>
      </x:c>
      <x:c r="B318" s="17" t="str">
        <x:v>alibaba</x:v>
      </x:c>
      <x:c r="C318" s="31" t="n">
        <x:v>46083</x:v>
      </x:c>
      <x:c r="D318" s="102" t="n">
        <x:v>4.66</x:v>
      </x:c>
      <x:c r="E318" s="102"/>
      <x:c r="F318" s="102" t="n">
        <x:v>20.0869829315102</x:v>
      </x:c>
      <x:c r="G318" s="17" t="str">
        <x:v>median</x:v>
      </x:c>
      <x:c r="H318" s="17" t="str"/>
      <x:c r="I318" s="102" t="n">
        <x:v>0.03</x:v>
      </x:c>
      <x:c r="J318" s="102" t="n">
        <x:v>0.15</x:v>
      </x:c>
      <x:c r="K318" s="102" t="n">
        <x:v>0.042</x:v>
      </x:c>
      <x:c r="L318" s="102" t="n">
        <x:v>21.6472490141753</x:v>
      </x:c>
      <x:c r="M318" s="102" t="n">
        <x:v>0.703490573499948</x:v>
      </x:c>
      <x:c r="N318" s="102"/>
    </x:row>
    <x:row r="319">
      <x:c r="A319" s="17" t="str">
        <x:v>Qwen3.5 9B (Reasoning)</x:v>
      </x:c>
      <x:c r="B319" s="17" t="str">
        <x:v>alibaba</x:v>
      </x:c>
      <x:c r="C319" s="31" t="n">
        <x:v>46083</x:v>
      </x:c>
      <x:c r="D319" s="102" t="n">
        <x:v>9.65</x:v>
      </x:c>
      <x:c r="E319" s="102"/>
      <x:c r="F319" s="102" t="n">
        <x:v>21.4379662021172</x:v>
      </x:c>
      <x:c r="G319" s="17" t="str">
        <x:v>median</x:v>
      </x:c>
      <x:c r="H319" s="17" t="str"/>
      <x:c r="I319" s="102" t="n">
        <x:v>0.135</x:v>
      </x:c>
      <x:c r="J319" s="102" t="n">
        <x:v>0.2</x:v>
      </x:c>
      <x:c r="K319" s="102" t="n">
        <x:v>0.14150000000000001</x:v>
      </x:c>
      <x:c r="L319" s="102" t="n">
        <x:v>80.8023754136088</x:v>
      </x:c>
      <x:c r="M319" s="102" t="n">
        <x:v>1.61443630999998</x:v>
      </x:c>
      <x:c r="N319" s="102" t="n">
        <x:v>0.22110983118112953</x:v>
      </x:c>
    </x:row>
    <x:row r="320">
      <x:c r="A320" s="17" t="str">
        <x:v>Qwen3.6 27B (Reasoning)</x:v>
      </x:c>
      <x:c r="B320" s="17" t="str">
        <x:v>alibaba</x:v>
      </x:c>
      <x:c r="C320" s="31" t="n">
        <x:v>46134</x:v>
      </x:c>
      <x:c r="D320" s="102" t="n">
        <x:v>27.8</x:v>
      </x:c>
      <x:c r="E320" s="102"/>
      <x:c r="F320" s="102" t="n">
        <x:v>37.0516798775037</x:v>
      </x:c>
      <x:c r="G320" s="17" t="str">
        <x:v>firstParty</x:v>
      </x:c>
      <x:c r="H320" s="17" t="str">
        <x:v>Alibaba</x:v>
      </x:c>
      <x:c r="I320" s="102" t="n">
        <x:v>0.6</x:v>
      </x:c>
      <x:c r="J320" s="102" t="n">
        <x:v>3.6</x:v>
      </x:c>
      <x:c r="K320" s="102" t="n">
        <x:v>0.9</x:v>
      </x:c>
      <x:c r="L320" s="102" t="n">
        <x:v>53.7282784442564</x:v>
      </x:c>
      <x:c r="M320" s="102" t="n">
        <x:v>3.84494631999996</x:v>
      </x:c>
      <x:c r="N320" s="102" t="n">
        <x:v>0.26527574515202695</x:v>
      </x:c>
    </x:row>
    <x:row r="321">
      <x:c r="A321" s="17" t="str">
        <x:v>Qwen3.6 35B A3B (Reasoning)</x:v>
      </x:c>
      <x:c r="B321" s="17" t="str">
        <x:v>alibaba</x:v>
      </x:c>
      <x:c r="C321" s="31" t="n">
        <x:v>46128</x:v>
      </x:c>
      <x:c r="D321" s="102" t="n">
        <x:v>36</x:v>
      </x:c>
      <x:c r="E321" s="102" t="n">
        <x:v>3</x:v>
      </x:c>
      <x:c r="F321" s="102" t="n">
        <x:v>31.649611240178</x:v>
      </x:c>
      <x:c r="G321" s="17" t="str">
        <x:v>firstParty</x:v>
      </x:c>
      <x:c r="H321" s="17" t="str">
        <x:v>Alibaba</x:v>
      </x:c>
      <x:c r="I321" s="102" t="n">
        <x:v>0.248</x:v>
      </x:c>
      <x:c r="J321" s="102" t="n">
        <x:v>1.485</x:v>
      </x:c>
      <x:c r="K321" s="102" t="n">
        <x:v>0.37170000000000003</x:v>
      </x:c>
      <x:c r="L321" s="102" t="n">
        <x:v>140.812192268549</x:v>
      </x:c>
      <x:c r="M321" s="102" t="n">
        <x:v>2.25103908099993</x:v>
      </x:c>
      <x:c r="N321" s="102" t="n">
        <x:v>0.17881593213598196</x:v>
      </x:c>
    </x:row>
    <x:row r="322">
      <x:c r="A322" s="17" t="str">
        <x:v>QwQ 32B-Preview</x:v>
      </x:c>
      <x:c r="B322" s="17" t="str">
        <x:v>alibaba</x:v>
      </x:c>
      <x:c r="C322" s="31" t="n">
        <x:v>45623</x:v>
      </x:c>
      <x:c r="D322" s="102" t="n">
        <x:v>32.8</x:v>
      </x:c>
      <x:c r="E322" s="102"/>
      <x:c r="F322" s="102" t="n">
        <x:v>9.22049115673137</x:v>
      </x:c>
      <x:c r="G322" s="17" t="str">
        <x:v>median</x:v>
      </x:c>
      <x:c r="H322" s="17" t="str"/>
      <x:c r="I322" s="102"/>
      <x:c r="J322" s="102"/>
      <x:c r="K322" s="102"/>
      <x:c r="L322" s="102"/>
      <x:c r="M322" s="102"/>
      <x:c r="N322" s="102"/>
    </x:row>
    <x:row r="323">
      <x:c r="A323" s="17" t="str">
        <x:v>QwQ 32B</x:v>
      </x:c>
      <x:c r="B323" s="17" t="str">
        <x:v>alibaba</x:v>
      </x:c>
      <x:c r="C323" s="31" t="n">
        <x:v>45721</x:v>
      </x:c>
      <x:c r="D323" s="102" t="n">
        <x:v>32.8</x:v>
      </x:c>
      <x:c r="E323" s="102"/>
      <x:c r="F323" s="102" t="n">
        <x:v>13.3749767616412</x:v>
      </x:c>
      <x:c r="G323" s="17" t="str">
        <x:v>median</x:v>
      </x:c>
      <x:c r="H323" s="17" t="str"/>
      <x:c r="I323" s="102" t="n">
        <x:v>0.66</x:v>
      </x:c>
      <x:c r="J323" s="102" t="n">
        <x:v>1</x:v>
      </x:c>
      <x:c r="K323" s="102" t="n">
        <x:v>0.6940000000000001</x:v>
      </x:c>
      <x:c r="L323" s="102" t="n">
        <x:v>30.8825496984374</x:v>
      </x:c>
      <x:c r="M323" s="102" t="n">
        <x:v>2.16473527750002</x:v>
      </x:c>
      <x:c r="N323" s="102"/>
    </x:row>
    <x:row r="324">
      <x:c r="A324" s="17" t="str">
        <x:v>Reka Flash 3</x:v>
      </x:c>
      <x:c r="B324" s="17" t="str">
        <x:v>reka-ai</x:v>
      </x:c>
      <x:c r="C324" s="31" t="n">
        <x:v>45726</x:v>
      </x:c>
      <x:c r="D324" s="102" t="n">
        <x:v>21</x:v>
      </x:c>
      <x:c r="E324" s="102"/>
      <x:c r="F324" s="102" t="n">
        <x:v>4.06143055602284</x:v>
      </x:c>
      <x:c r="G324" s="17" t="str">
        <x:v>firstParty</x:v>
      </x:c>
      <x:c r="H324" s="17" t="str">
        <x:v>Reka AI</x:v>
      </x:c>
      <x:c r="I324" s="102" t="n">
        <x:v>0.2</x:v>
      </x:c>
      <x:c r="J324" s="102" t="n">
        <x:v>0.8</x:v>
      </x:c>
      <x:c r="K324" s="102" t="n">
        <x:v>0.26000000000000006</x:v>
      </x:c>
      <x:c r="L324" s="102"/>
      <x:c r="M324" s="102"/>
      <x:c r="N324" s="102"/>
    </x:row>
    <x:row r="325">
      <x:c r="A325" s="17" t="str">
        <x:v>Sarvam 105B (high)</x:v>
      </x:c>
      <x:c r="B325" s="17" t="str">
        <x:v>sarvam</x:v>
      </x:c>
      <x:c r="C325" s="31" t="n">
        <x:v>46087</x:v>
      </x:c>
      <x:c r="D325" s="102" t="n">
        <x:v>106</x:v>
      </x:c>
      <x:c r="E325" s="102" t="n">
        <x:v>10.3</x:v>
      </x:c>
      <x:c r="F325" s="102" t="n">
        <x:v>11.9444215330365</x:v>
      </x:c>
      <x:c r="G325" s="17" t="str">
        <x:v>median</x:v>
      </x:c>
      <x:c r="H325" s="17" t="str"/>
      <x:c r="I325" s="102" t="n">
        <x:v>0.042</x:v>
      </x:c>
      <x:c r="J325" s="102" t="n">
        <x:v>0.17</x:v>
      </x:c>
      <x:c r="K325" s="102" t="n">
        <x:v>0.04360000000000001</x:v>
      </x:c>
      <x:c r="L325" s="102"/>
      <x:c r="M325" s="102"/>
      <x:c r="N325" s="102"/>
    </x:row>
    <x:row r="326">
      <x:c r="A326" s="17" t="str">
        <x:v>Sarvam 30B (high)</x:v>
      </x:c>
      <x:c r="B326" s="17" t="str">
        <x:v>sarvam</x:v>
      </x:c>
      <x:c r="C326" s="31" t="n">
        <x:v>46087</x:v>
      </x:c>
      <x:c r="D326" s="102" t="n">
        <x:v>32.2</x:v>
      </x:c>
      <x:c r="E326" s="102" t="n">
        <x:v>2.4</x:v>
      </x:c>
      <x:c r="F326" s="102" t="n">
        <x:v>6.63721233353872</x:v>
      </x:c>
      <x:c r="G326" s="17" t="str">
        <x:v>median</x:v>
      </x:c>
      <x:c r="H326" s="17" t="str"/>
      <x:c r="I326" s="102" t="n">
        <x:v>0.026</x:v>
      </x:c>
      <x:c r="J326" s="102" t="n">
        <x:v>0.11</x:v>
      </x:c>
      <x:c r="K326" s="102" t="n">
        <x:v>0.0274</x:v>
      </x:c>
      <x:c r="L326" s="102"/>
      <x:c r="M326" s="102"/>
      <x:c r="N326" s="102"/>
    </x:row>
    <x:row r="327">
      <x:c r="A327" s="17" t="str">
        <x:v>Sarvam M (Reasoning)</x:v>
      </x:c>
      <x:c r="B327" s="17" t="str">
        <x:v>sarvam</x:v>
      </x:c>
      <x:c r="C327" s="31" t="n">
        <x:v>45800</x:v>
      </x:c>
      <x:c r="D327" s="102" t="n">
        <x:v>23.6</x:v>
      </x:c>
      <x:c r="E327" s="102"/>
      <x:c r="F327" s="102" t="n">
        <x:v>3.02865938484657</x:v>
      </x:c>
      <x:c r="G327" s="17" t="str">
        <x:v>median</x:v>
      </x:c>
      <x:c r="H327" s="17" t="str"/>
      <x:c r="I327" s="102" t="n">
        <x:v>0</x:v>
      </x:c>
      <x:c r="J327" s="102" t="n">
        <x:v>0</x:v>
      </x:c>
      <x:c r="K327" s="102" t="n">
        <x:v>0</x:v>
      </x:c>
      <x:c r="L327" s="102"/>
      <x:c r="M327" s="102"/>
      <x:c r="N327" s="102"/>
    </x:row>
    <x:row r="328">
      <x:c r="A328" s="17" t="str">
        <x:v>Apriel-v1.5-15B-Thinker</x:v>
      </x:c>
      <x:c r="B328" s="17" t="str">
        <x:v>servicenow</x:v>
      </x:c>
      <x:c r="C328" s="31" t="n">
        <x:v>45930</x:v>
      </x:c>
      <x:c r="D328" s="102" t="n">
        <x:v>15</x:v>
      </x:c>
      <x:c r="E328" s="102"/>
      <x:c r="F328" s="102" t="n">
        <x:v>21.2340217329647</x:v>
      </x:c>
      <x:c r="G328" s="17" t="str">
        <x:v>median</x:v>
      </x:c>
      <x:c r="H328" s="17" t="str"/>
      <x:c r="I328" s="102" t="n">
        <x:v>0</x:v>
      </x:c>
      <x:c r="J328" s="102" t="n">
        <x:v>0</x:v>
      </x:c>
      <x:c r="K328" s="102" t="n">
        <x:v>0</x:v>
      </x:c>
      <x:c r="L328" s="102"/>
      <x:c r="M328" s="102"/>
      <x:c r="N328" s="102"/>
    </x:row>
    <x:row r="329">
      <x:c r="A329" s="17" t="str">
        <x:v>Apriel-v1.6-15B-Thinker</x:v>
      </x:c>
      <x:c r="B329" s="17" t="str">
        <x:v>servicenow</x:v>
      </x:c>
      <x:c r="C329" s="31" t="n">
        <x:v>45986</x:v>
      </x:c>
      <x:c r="D329" s="102" t="n">
        <x:v>15</x:v>
      </x:c>
      <x:c r="E329" s="102"/>
      <x:c r="F329" s="102" t="n">
        <x:v>20.5449792399318</x:v>
      </x:c>
      <x:c r="G329" s="17" t="str">
        <x:v>median</x:v>
      </x:c>
      <x:c r="H329" s="17" t="str"/>
      <x:c r="I329" s="102" t="n">
        <x:v>0</x:v>
      </x:c>
      <x:c r="J329" s="102" t="n">
        <x:v>0</x:v>
      </x:c>
      <x:c r="K329" s="102" t="n">
        <x:v>0</x:v>
      </x:c>
      <x:c r="L329" s="102"/>
      <x:c r="M329" s="102"/>
      <x:c r="N329" s="102"/>
    </x:row>
    <x:row r="330">
      <x:c r="A330" s="17" t="str">
        <x:v>Arctic Instruct</x:v>
      </x:c>
      <x:c r="B330" s="17" t="str">
        <x:v>snowflake</x:v>
      </x:c>
      <x:c r="C330" s="31" t="n">
        <x:v>45406</x:v>
      </x:c>
      <x:c r="D330" s="102" t="n">
        <x:v>480</x:v>
      </x:c>
      <x:c r="E330" s="102" t="n">
        <x:v>17</x:v>
      </x:c>
      <x:c r="F330" s="102" t="n">
        <x:v>3.42214953734631</x:v>
      </x:c>
      <x:c r="G330" s="17" t="str">
        <x:v>median</x:v>
      </x:c>
      <x:c r="H330" s="17" t="str"/>
      <x:c r="I330" s="102"/>
      <x:c r="J330" s="102"/>
      <x:c r="K330" s="102"/>
      <x:c r="L330" s="102"/>
      <x:c r="M330" s="102"/>
      <x:c r="N330" s="102"/>
    </x:row>
    <x:row r="331">
      <x:c r="A331" s="17" t="str">
        <x:v>Step 3.5 Flash</x:v>
      </x:c>
      <x:c r="B331" s="17" t="str">
        <x:v>stepfun</x:v>
      </x:c>
      <x:c r="C331" s="31" t="n">
        <x:v>46055</x:v>
      </x:c>
      <x:c r="D331" s="102" t="n">
        <x:v>196</x:v>
      </x:c>
      <x:c r="E331" s="102" t="n">
        <x:v>11</x:v>
      </x:c>
      <x:c r="F331" s="102" t="n">
        <x:v>25.5</x:v>
      </x:c>
      <x:c r="G331" s="17" t="str">
        <x:v>firstParty</x:v>
      </x:c>
      <x:c r="H331" s="17" t="str">
        <x:v>StepFun</x:v>
      </x:c>
      <x:c r="I331" s="102" t="n">
        <x:v>0.1</x:v>
      </x:c>
      <x:c r="J331" s="102" t="n">
        <x:v>0.3</x:v>
      </x:c>
      <x:c r="K331" s="102" t="n">
        <x:v>0.12000000000000002</x:v>
      </x:c>
      <x:c r="L331" s="102" t="n">
        <x:v>241.412255054628</x:v>
      </x:c>
      <x:c r="M331" s="102" t="n">
        <x:v>1.10543785100004</x:v>
      </x:c>
      <x:c r="N331" s="102"/>
    </x:row>
    <x:row r="332">
      <x:c r="A332" s="17" t="str">
        <x:v>Step 3.7 Flash</x:v>
      </x:c>
      <x:c r="B332" s="17" t="str">
        <x:v>stepfun</x:v>
      </x:c>
      <x:c r="C332" s="31" t="n">
        <x:v>46171</x:v>
      </x:c>
      <x:c r="D332" s="102" t="n">
        <x:v>198</x:v>
      </x:c>
      <x:c r="E332" s="102" t="n">
        <x:v>11</x:v>
      </x:c>
      <x:c r="F332" s="102" t="n">
        <x:v>30.2677234652192</x:v>
      </x:c>
      <x:c r="G332" s="17" t="str">
        <x:v>firstParty</x:v>
      </x:c>
      <x:c r="H332" s="17" t="str">
        <x:v>StepFun</x:v>
      </x:c>
      <x:c r="I332" s="102" t="n">
        <x:v>0.2</x:v>
      </x:c>
      <x:c r="J332" s="102" t="n">
        <x:v>1.15</x:v>
      </x:c>
      <x:c r="K332" s="102" t="n">
        <x:v>0.183</x:v>
      </x:c>
      <x:c r="L332" s="102" t="n">
        <x:v>384.894795003887</x:v>
      </x:c>
      <x:c r="M332" s="102" t="n">
        <x:v>0.914157746000001</x:v>
      </x:c>
      <x:c r="N332" s="102" t="n">
        <x:v>0.08695483246393108</x:v>
      </x:c>
    </x:row>
    <x:row r="333">
      <x:c r="A333" s="17" t="str">
        <x:v>Step3 VL 10B</x:v>
      </x:c>
      <x:c r="B333" s="17" t="str">
        <x:v>stepfun</x:v>
      </x:c>
      <x:c r="C333" s="31" t="n">
        <x:v>46042</x:v>
      </x:c>
      <x:c r="D333" s="102" t="n">
        <x:v>10.2</x:v>
      </x:c>
      <x:c r="E333" s="102"/>
      <x:c r="F333" s="102" t="n">
        <x:v>9.47427987918561</x:v>
      </x:c>
      <x:c r="G333" s="17" t="str">
        <x:v>median</x:v>
      </x:c>
      <x:c r="H333" s="17" t="str"/>
      <x:c r="I333" s="102"/>
      <x:c r="J333" s="102"/>
      <x:c r="K333" s="102"/>
      <x:c r="L333" s="102"/>
      <x:c r="M333" s="102"/>
      <x:c r="N333" s="102"/>
    </x:row>
    <x:row r="334">
      <x:c r="A334" s="17" t="str">
        <x:v>Apertus 70B Instruct</x:v>
      </x:c>
      <x:c r="B334" s="17" t="str">
        <x:v>swiss-ai-initiative</x:v>
      </x:c>
      <x:c r="C334" s="31" t="n">
        <x:v>45902</x:v>
      </x:c>
      <x:c r="D334" s="102" t="n">
        <x:v>70</x:v>
      </x:c>
      <x:c r="E334" s="102"/>
      <x:c r="F334" s="102" t="n">
        <x:v>2.39788394873817</x:v>
      </x:c>
      <x:c r="G334" s="17" t="str">
        <x:v>firstParty</x:v>
      </x:c>
      <x:c r="H334" s="17" t="str">
        <x:v>Swiss AI Initiative</x:v>
      </x:c>
      <x:c r="I334" s="102" t="n">
        <x:v>0.82</x:v>
      </x:c>
      <x:c r="J334" s="102" t="n">
        <x:v>2.92</x:v>
      </x:c>
      <x:c r="K334" s="102" t="n">
        <x:v>1.0299999999999998</x:v>
      </x:c>
      <x:c r="L334" s="102"/>
      <x:c r="M334" s="102"/>
      <x:c r="N334" s="102"/>
    </x:row>
    <x:row r="335">
      <x:c r="A335" s="17" t="str">
        <x:v>Apertus 8B Instruct</x:v>
      </x:c>
      <x:c r="B335" s="17" t="str">
        <x:v>swiss-ai-initiative</x:v>
      </x:c>
      <x:c r="C335" s="31" t="n">
        <x:v>45902</x:v>
      </x:c>
      <x:c r="D335" s="102" t="n">
        <x:v>8</x:v>
      </x:c>
      <x:c r="E335" s="102"/>
      <x:c r="F335" s="102" t="n">
        <x:v>1</x:v>
      </x:c>
      <x:c r="G335" s="17" t="str">
        <x:v>median</x:v>
      </x:c>
      <x:c r="H335" s="17" t="str"/>
      <x:c r="I335" s="102" t="n">
        <x:v>0.1</x:v>
      </x:c>
      <x:c r="J335" s="102" t="n">
        <x:v>0.2</x:v>
      </x:c>
      <x:c r="K335" s="102" t="n">
        <x:v>0.11000000000000001</x:v>
      </x:c>
      <x:c r="L335" s="102"/>
      <x:c r="M335" s="102"/>
      <x:c r="N335" s="102"/>
    </x:row>
    <x:row r="336">
      <x:c r="A336" s="17" t="str">
        <x:v>Hy3-preview (Reasoning)</x:v>
      </x:c>
      <x:c r="B336" s="17" t="str">
        <x:v>tencent</x:v>
      </x:c>
      <x:c r="C336" s="31" t="n">
        <x:v>46135</x:v>
      </x:c>
      <x:c r="D336" s="102" t="n">
        <x:v>295</x:v>
      </x:c>
      <x:c r="E336" s="102" t="n">
        <x:v>21</x:v>
      </x:c>
      <x:c r="F336" s="102" t="n">
        <x:v>33.578853562193</x:v>
      </x:c>
      <x:c r="G336" s="17" t="str">
        <x:v>median</x:v>
      </x:c>
      <x:c r="H336" s="17" t="str"/>
      <x:c r="I336" s="102" t="n">
        <x:v>0.0645</x:v>
      </x:c>
      <x:c r="J336" s="102" t="n">
        <x:v>0.235</x:v>
      </x:c>
      <x:c r="K336" s="102" t="n">
        <x:v>0.0539</x:v>
      </x:c>
      <x:c r="L336" s="102" t="n">
        <x:v>147.354583410103</x:v>
      </x:c>
      <x:c r="M336" s="102" t="n">
        <x:v>2.98132002599999</x:v>
      </x:c>
      <x:c r="N336" s="102"/>
    </x:row>
    <x:row r="337">
      <x:c r="A337" s="17" t="str">
        <x:v>Hy3</x:v>
      </x:c>
      <x:c r="B337" s="17" t="str">
        <x:v>tencent</x:v>
      </x:c>
      <x:c r="C337" s="31" t="n">
        <x:v>46209</x:v>
      </x:c>
      <x:c r="D337" s="102" t="n">
        <x:v>299</x:v>
      </x:c>
      <x:c r="E337" s="102" t="n">
        <x:v>21</x:v>
      </x:c>
      <x:c r="F337" s="102" t="n">
        <x:v>41.2305746727135</x:v>
      </x:c>
      <x:c r="G337" s="17" t="str">
        <x:v>median</x:v>
      </x:c>
      <x:c r="H337" s="17" t="str"/>
      <x:c r="I337" s="102" t="n">
        <x:v>0.136</x:v>
      </x:c>
      <x:c r="J337" s="102" t="n">
        <x:v>0.5568</x:v>
      </x:c>
      <x:c r="K337" s="102" t="n">
        <x:v>0.10668</x:v>
      </x:c>
      <x:c r="L337" s="102" t="n">
        <x:v>67.0021345130116</x:v>
      </x:c>
      <x:c r="M337" s="102" t="n">
        <x:v>2.60742855400008</x:v>
      </x:c>
      <x:c r="N337" s="102" t="n">
        <x:v>0.03290324343322817</x:v>
      </x:c>
    </x:row>
    <x:row r="338">
      <x:c r="A338" s="17" t="str">
        <x:v>Inkling Small</x:v>
      </x:c>
      <x:c r="B338" s="17" t="str">
        <x:v>thinking-machines</x:v>
      </x:c>
      <x:c r="C338" s="31" t="n">
        <x:v>46233</x:v>
      </x:c>
      <x:c r="D338" s="102" t="n">
        <x:v>266</x:v>
      </x:c>
      <x:c r="E338" s="102" t="n">
        <x:v>12</x:v>
      </x:c>
      <x:c r="F338" s="102" t="n">
        <x:v>40.1676200611155</x:v>
      </x:c>
      <x:c r="G338" s="17" t="str">
        <x:v>firstParty</x:v>
      </x:c>
      <x:c r="H338" s="17" t="str">
        <x:v>Thinking Machines</x:v>
      </x:c>
      <x:c r="I338" s="102" t="n">
        <x:v>0.3</x:v>
      </x:c>
      <x:c r="J338" s="102" t="n">
        <x:v>1.2</x:v>
      </x:c>
      <x:c r="K338" s="102" t="n">
        <x:v>0.22199999999999998</x:v>
      </x:c>
      <x:c r="L338" s="102" t="n">
        <x:v>87.2118805488962</x:v>
      </x:c>
      <x:c r="M338" s="102" t="n">
        <x:v>1.87525291100002</x:v>
      </x:c>
      <x:c r="N338" s="102" t="n">
        <x:v>0.06753505166793226</x:v>
      </x:c>
    </x:row>
    <x:row r="339">
      <x:c r="A339" s="17" t="str">
        <x:v>Inkling (xhigh)</x:v>
      </x:c>
      <x:c r="B339" s="17" t="str">
        <x:v>thinking-machines</x:v>
      </x:c>
      <x:c r="C339" s="31" t="n">
        <x:v>46218</x:v>
      </x:c>
      <x:c r="D339" s="102" t="n">
        <x:v>975</x:v>
      </x:c>
      <x:c r="E339" s="102" t="n">
        <x:v>41</x:v>
      </x:c>
      <x:c r="F339" s="102" t="n">
        <x:v>40.736927521956</x:v>
      </x:c>
      <x:c r="G339" s="17" t="str">
        <x:v>firstParty</x:v>
      </x:c>
      <x:c r="H339" s="17" t="str">
        <x:v>Thinking Machines</x:v>
      </x:c>
      <x:c r="I339" s="102" t="n">
        <x:v>1.87</x:v>
      </x:c>
      <x:c r="J339" s="102" t="n">
        <x:v>4.68</x:v>
      </x:c>
      <x:c r="K339" s="102" t="n">
        <x:v>1.1038000000000001</x:v>
      </x:c>
      <x:c r="L339" s="102" t="n">
        <x:v>85.4363156239029</x:v>
      </x:c>
      <x:c r="M339" s="102" t="n">
        <x:v>1.83835975449995</x:v>
      </x:c>
      <x:c r="N339" s="102"/>
    </x:row>
    <x:row r="340">
      <x:c r="A340" s="17" t="str">
        <x:v>Falcon-H1R-7B</x:v>
      </x:c>
      <x:c r="B340" s="17" t="str">
        <x:v>tii-uae</x:v>
      </x:c>
      <x:c r="C340" s="31" t="n">
        <x:v>46026</x:v>
      </x:c>
      <x:c r="D340" s="102" t="n">
        <x:v>7</x:v>
      </x:c>
      <x:c r="E340" s="102"/>
      <x:c r="F340" s="102" t="n">
        <x:v>9.78848664324063</x:v>
      </x:c>
      <x:c r="G340" s="17" t="str">
        <x:v>median</x:v>
      </x:c>
      <x:c r="H340" s="17" t="str"/>
      <x:c r="I340" s="102"/>
      <x:c r="J340" s="102"/>
      <x:c r="K340" s="102"/>
      <x:c r="L340" s="102"/>
      <x:c r="M340" s="102"/>
      <x:c r="N340" s="102"/>
    </x:row>
    <x:row r="341">
      <x:c r="A341" s="17" t="str">
        <x:v>Tri-21B-think Preview</x:v>
      </x:c>
      <x:c r="B341" s="17" t="str">
        <x:v>trillionlabs</x:v>
      </x:c>
      <x:c r="C341" s="31" t="n">
        <x:v>46063</x:v>
      </x:c>
      <x:c r="D341" s="102" t="n">
        <x:v>21</x:v>
      </x:c>
      <x:c r="E341" s="102"/>
      <x:c r="F341" s="102" t="n">
        <x:v>13.6193030590372</x:v>
      </x:c>
      <x:c r="G341" s="17" t="str">
        <x:v>median</x:v>
      </x:c>
      <x:c r="H341" s="17" t="str"/>
      <x:c r="I341" s="102"/>
      <x:c r="J341" s="102"/>
      <x:c r="K341" s="102"/>
      <x:c r="L341" s="102"/>
      <x:c r="M341" s="102"/>
      <x:c r="N341" s="102"/>
    </x:row>
    <x:row r="342">
      <x:c r="A342" s="17" t="str">
        <x:v>Tri-21B-Think</x:v>
      </x:c>
      <x:c r="B342" s="17" t="str">
        <x:v>trillionlabs</x:v>
      </x:c>
      <x:c r="C342" s="31" t="n">
        <x:v>46063</x:v>
      </x:c>
      <x:c r="D342" s="102" t="n">
        <x:v>21</x:v>
      </x:c>
      <x:c r="E342" s="102"/>
      <x:c r="F342" s="102" t="n">
        <x:v>12.364259098709</x:v>
      </x:c>
      <x:c r="G342" s="17" t="str">
        <x:v>median</x:v>
      </x:c>
      <x:c r="H342" s="17" t="str"/>
      <x:c r="I342" s="102"/>
      <x:c r="J342" s="102"/>
      <x:c r="K342" s="102"/>
      <x:c r="L342" s="102"/>
      <x:c r="M342" s="102"/>
      <x:c r="N342" s="102"/>
    </x:row>
    <x:row r="343">
      <x:c r="A343" s="17" t="str">
        <x:v>Solar Mini</x:v>
      </x:c>
      <x:c r="B343" s="17" t="str">
        <x:v>upstage</x:v>
      </x:c>
      <x:c r="C343" s="31" t="n">
        <x:v>45316</x:v>
      </x:c>
      <x:c r="D343" s="102" t="n">
        <x:v>10.7</x:v>
      </x:c>
      <x:c r="E343" s="102"/>
      <x:c r="F343" s="102" t="n">
        <x:v>6.23248047639115</x:v>
      </x:c>
      <x:c r="G343" s="17" t="str">
        <x:v>firstParty</x:v>
      </x:c>
      <x:c r="H343" s="17" t="str">
        <x:v>Upstage</x:v>
      </x:c>
      <x:c r="I343" s="102" t="n">
        <x:v>0.15</x:v>
      </x:c>
      <x:c r="J343" s="102" t="n">
        <x:v>0.15</x:v>
      </x:c>
      <x:c r="K343" s="102" t="n">
        <x:v>0.15</x:v>
      </x:c>
      <x:c r="L343" s="102"/>
      <x:c r="M343" s="102"/>
      <x:c r="N343" s="102"/>
    </x:row>
    <x:row r="344">
      <x:c r="A344" s="17" t="str">
        <x:v>Solar Open 100B (Reasoning)</x:v>
      </x:c>
      <x:c r="B344" s="17" t="str">
        <x:v>upstage</x:v>
      </x:c>
      <x:c r="C344" s="31" t="n">
        <x:v>46008</x:v>
      </x:c>
      <x:c r="D344" s="102" t="n">
        <x:v>102</x:v>
      </x:c>
      <x:c r="E344" s="102" t="n">
        <x:v>12</x:v>
      </x:c>
      <x:c r="F344" s="102" t="n">
        <x:v>15.1486437579736</x:v>
      </x:c>
      <x:c r="G344" s="17" t="str">
        <x:v>median</x:v>
      </x:c>
      <x:c r="H344" s="17" t="str"/>
      <x:c r="I344" s="102"/>
      <x:c r="J344" s="102"/>
      <x:c r="K344" s="102"/>
      <x:c r="L344" s="102"/>
      <x:c r="M344" s="102"/>
      <x:c r="N344" s="102"/>
    </x:row>
    <x:row r="345">
      <x:c r="A345" s="17" t="str">
        <x:v>Grok-1</x:v>
      </x:c>
      <x:c r="B345" s="17" t="str">
        <x:v>xai</x:v>
      </x:c>
      <x:c r="C345" s="31" t="n">
        <x:v>45368</x:v>
      </x:c>
      <x:c r="D345" s="102" t="n">
        <x:v>314</x:v>
      </x:c>
      <x:c r="E345" s="102" t="n">
        <x:v>78</x:v>
      </x:c>
      <x:c r="F345" s="102" t="n">
        <x:v>6.03973277802473</x:v>
      </x:c>
      <x:c r="G345" s="17" t="str">
        <x:v>median</x:v>
      </x:c>
      <x:c r="H345" s="17" t="str"/>
      <x:c r="I345" s="102"/>
      <x:c r="J345" s="102"/>
      <x:c r="K345" s="102"/>
      <x:c r="L345" s="102"/>
      <x:c r="M345" s="102"/>
      <x:c r="N345" s="102"/>
    </x:row>
    <x:row r="346">
      <x:c r="A346" s="17" t="str">
        <x:v>Grok 2 (Dec '24)</x:v>
      </x:c>
      <x:c r="B346" s="17" t="str">
        <x:v>xai</x:v>
      </x:c>
      <x:c r="C346" s="31" t="n">
        <x:v>45638</x:v>
      </x:c>
      <x:c r="D346" s="102" t="n">
        <x:v>270</x:v>
      </x:c>
      <x:c r="E346" s="102"/>
      <x:c r="F346" s="102" t="n">
        <x:v>8.04457344948274</x:v>
      </x:c>
      <x:c r="G346" s="17" t="str">
        <x:v>median</x:v>
      </x:c>
      <x:c r="H346" s="17" t="str"/>
      <x:c r="I346" s="102"/>
      <x:c r="J346" s="102"/>
      <x:c r="K346" s="102"/>
      <x:c r="L346" s="102"/>
      <x:c r="M346" s="102"/>
      <x:c r="N346" s="102"/>
    </x:row>
    <x:row r="347">
      <x:c r="A347" s="17" t="str">
        <x:v>MiMo-V2-Flash (Feb 2026)</x:v>
      </x:c>
      <x:c r="B347" s="17" t="str">
        <x:v>xiaomi</x:v>
      </x:c>
      <x:c r="C347" s="31" t="n">
        <x:v>46007</x:v>
      </x:c>
      <x:c r="D347" s="102" t="n">
        <x:v>309</x:v>
      </x:c>
      <x:c r="E347" s="102" t="n">
        <x:v>15</x:v>
      </x:c>
      <x:c r="F347" s="102" t="n">
        <x:v>33.2191627306191</x:v>
      </x:c>
      <x:c r="G347" s="17" t="str">
        <x:v>median</x:v>
      </x:c>
      <x:c r="H347" s="17" t="str"/>
      <x:c r="I347" s="102"/>
      <x:c r="J347" s="102"/>
      <x:c r="K347" s="102"/>
      <x:c r="L347" s="102"/>
      <x:c r="M347" s="102"/>
      <x:c r="N347" s="102"/>
    </x:row>
    <x:row r="348">
      <x:c r="A348" s="17" t="str">
        <x:v>MiMo-V2.5-Pro (Non-reasoning)</x:v>
      </x:c>
      <x:c r="B348" s="17" t="str">
        <x:v>xiaomi</x:v>
      </x:c>
      <x:c r="C348" s="31" t="n">
        <x:v>46134</x:v>
      </x:c>
      <x:c r="D348" s="102" t="n">
        <x:v>1023</x:v>
      </x:c>
      <x:c r="E348" s="102" t="n">
        <x:v>41.7</x:v>
      </x:c>
      <x:c r="F348" s="102" t="n">
        <x:v>27.8570839655091</x:v>
      </x:c>
      <x:c r="G348" s="17" t="str">
        <x:v>firstParty</x:v>
      </x:c>
      <x:c r="H348" s="17" t="str">
        <x:v>Xiaomi</x:v>
      </x:c>
      <x:c r="I348" s="102" t="n">
        <x:v>0.435</x:v>
      </x:c>
      <x:c r="J348" s="102" t="n">
        <x:v>0.87</x:v>
      </x:c>
      <x:c r="K348" s="102" t="n">
        <x:v>0.17652</x:v>
      </x:c>
      <x:c r="L348" s="102" t="n">
        <x:v>55.2191067124623</x:v>
      </x:c>
      <x:c r="M348" s="102" t="n">
        <x:v>3.25898913900005</x:v>
      </x:c>
      <x:c r="N348" s="102"/>
    </x:row>
    <x:row r="349">
      <x:c r="A349" s="17" t="str">
        <x:v>MiMo-V2.5-Pro</x:v>
      </x:c>
      <x:c r="B349" s="17" t="str">
        <x:v>xiaomi</x:v>
      </x:c>
      <x:c r="C349" s="31" t="n">
        <x:v>46134</x:v>
      </x:c>
      <x:c r="D349" s="102" t="n">
        <x:v>1023</x:v>
      </x:c>
      <x:c r="E349" s="102" t="n">
        <x:v>42</x:v>
      </x:c>
      <x:c r="F349" s="102" t="n">
        <x:v>42.2394366693508</x:v>
      </x:c>
      <x:c r="G349" s="17" t="str">
        <x:v>firstParty</x:v>
      </x:c>
      <x:c r="H349" s="17" t="str">
        <x:v>Xiaomi</x:v>
      </x:c>
      <x:c r="I349" s="102" t="n">
        <x:v>0.435</x:v>
      </x:c>
      <x:c r="J349" s="102" t="n">
        <x:v>0.87</x:v>
      </x:c>
      <x:c r="K349" s="102" t="n">
        <x:v>0.17652</x:v>
      </x:c>
      <x:c r="L349" s="102" t="n">
        <x:v>57.8243434780822</x:v>
      </x:c>
      <x:c r="M349" s="102" t="n">
        <x:v>3.33214592099999</x:v>
      </x:c>
      <x:c r="N349" s="102" t="n">
        <x:v>0.043260422914089366</x:v>
      </x:c>
    </x:row>
    <x:row r="350">
      <x:c r="A350" s="17" t="str">
        <x:v>MiMo-V2.5</x:v>
      </x:c>
      <x:c r="B350" s="17" t="str">
        <x:v>xiaomi</x:v>
      </x:c>
      <x:c r="C350" s="31" t="n">
        <x:v>46134</x:v>
      </x:c>
      <x:c r="D350" s="102" t="n">
        <x:v>310</x:v>
      </x:c>
      <x:c r="E350" s="102" t="n">
        <x:v>15</x:v>
      </x:c>
      <x:c r="F350" s="102" t="n">
        <x:v>37.2025847113282</x:v>
      </x:c>
      <x:c r="G350" s="17" t="str">
        <x:v>firstParty</x:v>
      </x:c>
      <x:c r="H350" s="17" t="str">
        <x:v>Xiaomi</x:v>
      </x:c>
      <x:c r="I350" s="102" t="n">
        <x:v>0.14</x:v>
      </x:c>
      <x:c r="J350" s="102" t="n">
        <x:v>0.28</x:v>
      </x:c>
      <x:c r="K350" s="102" t="n">
        <x:v>0.05796000000000001</x:v>
      </x:c>
      <x:c r="L350" s="102" t="n">
        <x:v>89.4005864715341</x:v>
      </x:c>
      <x:c r="M350" s="102" t="n">
        <x:v>3.12579245999996</x:v>
      </x:c>
      <x:c r="N350" s="102" t="n">
        <x:v>0.009753224056302287</x:v>
      </x:c>
    </x:row>
    <x:row r="351">
      <x:c r="A351" s="17" t="str">
        <x:v>GLM-4.5-Air</x:v>
      </x:c>
      <x:c r="B351" s="17" t="str">
        <x:v>zai</x:v>
      </x:c>
      <x:c r="C351" s="31" t="n">
        <x:v>45866</x:v>
      </x:c>
      <x:c r="D351" s="102" t="n">
        <x:v>106</x:v>
      </x:c>
      <x:c r="E351" s="102" t="n">
        <x:v>12</x:v>
      </x:c>
      <x:c r="F351" s="102" t="n">
        <x:v>16.5175026250852</x:v>
      </x:c>
      <x:c r="G351" s="17" t="str">
        <x:v>median</x:v>
      </x:c>
      <x:c r="H351" s="17" t="str"/>
      <x:c r="I351" s="102" t="n">
        <x:v>0.17</x:v>
      </x:c>
      <x:c r="J351" s="102" t="n">
        <x:v>0.98</x:v>
      </x:c>
      <x:c r="K351" s="102" t="n">
        <x:v>0.251</x:v>
      </x:c>
      <x:c r="L351" s="102" t="n">
        <x:v>75.0736837341256</x:v>
      </x:c>
      <x:c r="M351" s="102" t="n">
        <x:v>2.91085889800001</x:v>
      </x:c>
      <x:c r="N351" s="102"/>
    </x:row>
    <x:row r="352">
      <x:c r="A352" s="17" t="str">
        <x:v>GLM-4.5V (Reasoning)</x:v>
      </x:c>
      <x:c r="B352" s="17" t="str">
        <x:v>zai</x:v>
      </x:c>
      <x:c r="C352" s="31" t="n">
        <x:v>45880</x:v>
      </x:c>
      <x:c r="D352" s="102" t="n">
        <x:v>108</x:v>
      </x:c>
      <x:c r="E352" s="102" t="n">
        <x:v>12</x:v>
      </x:c>
      <x:c r="F352" s="102" t="n">
        <x:v>9.1467288377122</x:v>
      </x:c>
      <x:c r="G352" s="17" t="str">
        <x:v>median</x:v>
      </x:c>
      <x:c r="H352" s="17" t="str"/>
      <x:c r="I352" s="102" t="n">
        <x:v>0.6</x:v>
      </x:c>
      <x:c r="J352" s="102" t="n">
        <x:v>1.8</x:v>
      </x:c>
      <x:c r="K352" s="102" t="n">
        <x:v>0.72</x:v>
      </x:c>
      <x:c r="L352" s="102" t="n">
        <x:v>80.5277460876502</x:v>
      </x:c>
      <x:c r="M352" s="102" t="n">
        <x:v>1.89856996350002</x:v>
      </x:c>
      <x:c r="N352" s="102"/>
    </x:row>
    <x:row r="353">
      <x:c r="A353" s="17" t="str">
        <x:v>GLM-4.5 (Reasoning)</x:v>
      </x:c>
      <x:c r="B353" s="17" t="str">
        <x:v>zai</x:v>
      </x:c>
      <x:c r="C353" s="31" t="n">
        <x:v>45866</x:v>
      </x:c>
      <x:c r="D353" s="102" t="n">
        <x:v>355</x:v>
      </x:c>
      <x:c r="E353" s="102" t="n">
        <x:v>32</x:v>
      </x:c>
      <x:c r="F353" s="102" t="n">
        <x:v>19.4874215767973</x:v>
      </x:c>
      <x:c r="G353" s="17" t="str">
        <x:v>median</x:v>
      </x:c>
      <x:c r="H353" s="17" t="str"/>
      <x:c r="I353" s="102"/>
      <x:c r="J353" s="102"/>
      <x:c r="K353" s="102"/>
      <x:c r="L353" s="102"/>
      <x:c r="M353" s="102"/>
      <x:c r="N353" s="102"/>
    </x:row>
    <x:row r="354">
      <x:c r="A354" s="17" t="str">
        <x:v>GLM-4.6V (Reasoning)</x:v>
      </x:c>
      <x:c r="B354" s="17" t="str">
        <x:v>zai</x:v>
      </x:c>
      <x:c r="C354" s="31" t="n">
        <x:v>45999</x:v>
      </x:c>
      <x:c r="D354" s="102" t="n">
        <x:v>108</x:v>
      </x:c>
      <x:c r="E354" s="102" t="n">
        <x:v>12</x:v>
      </x:c>
      <x:c r="F354" s="102" t="n">
        <x:v>16.7520987906239</x:v>
      </x:c>
      <x:c r="G354" s="17" t="str">
        <x:v>median</x:v>
      </x:c>
      <x:c r="H354" s="17" t="str"/>
      <x:c r="I354" s="102" t="n">
        <x:v>0.3</x:v>
      </x:c>
      <x:c r="J354" s="102" t="n">
        <x:v>0.9</x:v>
      </x:c>
      <x:c r="K354" s="102" t="n">
        <x:v>0.36</x:v>
      </x:c>
      <x:c r="L354" s="102" t="n">
        <x:v>63.6602151272895</x:v>
      </x:c>
      <x:c r="M354" s="102" t="n">
        <x:v>3.88459834999998</x:v>
      </x:c>
      <x:c r="N354" s="102"/>
    </x:row>
    <x:row r="355">
      <x:c r="A355" s="17" t="str">
        <x:v>GLM-4.7-Flash (Reasoning)</x:v>
      </x:c>
      <x:c r="B355" s="17" t="str">
        <x:v>zai</x:v>
      </x:c>
      <x:c r="C355" s="31" t="n">
        <x:v>46041</x:v>
      </x:c>
      <x:c r="D355" s="102" t="n">
        <x:v>31.2</x:v>
      </x:c>
      <x:c r="E355" s="102" t="n">
        <x:v>3</x:v>
      </x:c>
      <x:c r="F355" s="102" t="n">
        <x:v>22.889582024901</x:v>
      </x:c>
      <x:c r="G355" s="17" t="str">
        <x:v>median</x:v>
      </x:c>
      <x:c r="H355" s="17" t="str"/>
      <x:c r="I355" s="102" t="n">
        <x:v>0.07</x:v>
      </x:c>
      <x:c r="J355" s="102" t="n">
        <x:v>0.4</x:v>
      </x:c>
      <x:c r="K355" s="102" t="n">
        <x:v>0.10300000000000002</x:v>
      </x:c>
      <x:c r="L355" s="102" t="n">
        <x:v>84.8162840825061</x:v>
      </x:c>
      <x:c r="M355" s="102" t="n">
        <x:v>1.60055994999993</x:v>
      </x:c>
      <x:c r="N355" s="102"/>
    </x:row>
    <x:row r="356">
      <x:c r="A356" s="17" t="str">
        <x:v>GLM-4.7 (Reasoning)</x:v>
      </x:c>
      <x:c r="B356" s="17" t="str">
        <x:v>zai</x:v>
      </x:c>
      <x:c r="C356" s="31" t="n">
        <x:v>46013</x:v>
      </x:c>
      <x:c r="D356" s="102" t="n">
        <x:v>357</x:v>
      </x:c>
      <x:c r="E356" s="102" t="n">
        <x:v>32</x:v>
      </x:c>
      <x:c r="F356" s="102" t="n">
        <x:v>33.70492387461</x:v>
      </x:c>
      <x:c r="G356" s="17" t="str">
        <x:v>median</x:v>
      </x:c>
      <x:c r="H356" s="17" t="str"/>
      <x:c r="I356" s="102" t="n">
        <x:v>0.6</x:v>
      </x:c>
      <x:c r="J356" s="102" t="n">
        <x:v>2.2</x:v>
      </x:c>
      <x:c r="K356" s="102" t="n">
        <x:v>0.76</x:v>
      </x:c>
      <x:c r="L356" s="102" t="n">
        <x:v>93.6281539170117</x:v>
      </x:c>
      <x:c r="M356" s="102" t="n">
        <x:v>1.01375891550004</x:v>
      </x:c>
      <x:c r="N356" s="102" t="n">
        <x:v>0.3226560150345175</x:v>
      </x:c>
    </x:row>
    <x:row r="357">
      <x:c r="A357" s="17" t="str">
        <x:v>GLM-5.1 (Reasoning)</x:v>
      </x:c>
      <x:c r="B357" s="17" t="str">
        <x:v>zai</x:v>
      </x:c>
      <x:c r="C357" s="31" t="n">
        <x:v>46119</x:v>
      </x:c>
      <x:c r="D357" s="102" t="n">
        <x:v>744</x:v>
      </x:c>
      <x:c r="E357" s="102" t="n">
        <x:v>40</x:v>
      </x:c>
      <x:c r="F357" s="102" t="n">
        <x:v>40.1570857627689</x:v>
      </x:c>
      <x:c r="G357" s="17" t="str">
        <x:v>median</x:v>
      </x:c>
      <x:c r="H357" s="17" t="str"/>
      <x:c r="I357" s="102" t="n">
        <x:v>1.38</x:v>
      </x:c>
      <x:c r="J357" s="102" t="n">
        <x:v>4.4</x:v>
      </x:c>
      <x:c r="K357" s="102" t="n">
        <x:v>0.898</x:v>
      </x:c>
      <x:c r="L357" s="102" t="n">
        <x:v>66.594421242308</x:v>
      </x:c>
      <x:c r="M357" s="102" t="n">
        <x:v>1.75177610699996</x:v>
      </x:c>
      <x:c r="N357" s="102" t="n">
        <x:v>0.24140538523804725</x:v>
      </x:c>
    </x:row>
    <x:row r="358">
      <x:c r="A358" s="17" t="str">
        <x:v>GLM-5.2 (max)</x:v>
      </x:c>
      <x:c r="B358" s="17" t="str">
        <x:v>zai</x:v>
      </x:c>
      <x:c r="C358" s="31" t="n">
        <x:v>46189</x:v>
      </x:c>
      <x:c r="D358" s="102" t="n">
        <x:v>753</x:v>
      </x:c>
      <x:c r="E358" s="102" t="n">
        <x:v>40</x:v>
      </x:c>
      <x:c r="F358" s="102" t="n">
        <x:v>51.0858347714416</x:v>
      </x:c>
      <x:c r="G358" s="17" t="str">
        <x:v>median</x:v>
      </x:c>
      <x:c r="H358" s="17" t="str"/>
      <x:c r="I358" s="102" t="n">
        <x:v>1.4</x:v>
      </x:c>
      <x:c r="J358" s="102" t="n">
        <x:v>4.4</x:v>
      </x:c>
      <x:c r="K358" s="102" t="n">
        <x:v>0.9019999999999999</x:v>
      </x:c>
      <x:c r="L358" s="102" t="n">
        <x:v>122.917606190534</x:v>
      </x:c>
      <x:c r="M358" s="102" t="n">
        <x:v>1.43508539200002</x:v>
      </x:c>
      <x:c r="N358" s="102" t="n">
        <x:v>0.2670450943778371</x:v>
      </x:c>
    </x:row>
    <x:row r="359">
      <x:c r="A359" s="18" t="str">
        <x:v>GLM-5 (Reasoning)</x:v>
      </x:c>
      <x:c r="B359" s="18" t="str">
        <x:v>zai</x:v>
      </x:c>
      <x:c r="C359" s="32" t="n">
        <x:v>46064</x:v>
      </x:c>
      <x:c r="D359" s="103" t="n">
        <x:v>744</x:v>
      </x:c>
      <x:c r="E359" s="103" t="n">
        <x:v>40</x:v>
      </x:c>
      <x:c r="F359" s="103" t="n">
        <x:v>39.5</x:v>
      </x:c>
      <x:c r="G359" s="18" t="str">
        <x:v>median</x:v>
      </x:c>
      <x:c r="H359" s="18" t="str"/>
      <x:c r="I359" s="103" t="n">
        <x:v>1</x:v>
      </x:c>
      <x:c r="J359" s="103" t="n">
        <x:v>3.2</x:v>
      </x:c>
      <x:c r="K359" s="103" t="n">
        <x:v>0.66</x:v>
      </x:c>
      <x:c r="L359" s="103" t="n">
        <x:v>39.7679011995843</x:v>
      </x:c>
      <x:c r="M359" s="103" t="n">
        <x:v>1.57073394500003</x:v>
      </x:c>
      <x:c r="N359" s="103"/>
    </x:row>
  </x:sheetData>
  <x:mergeCells>
    <x:mergeCell ref="A1:N1"/>
    <x:mergeCell ref="A2:N3"/>
    <x:mergeCell ref="A29:N29"/>
    <x:mergeCell ref="A51:N51"/>
    <x:mergeCell ref="A83:N83"/>
  </x:mergeCells>
  <x:pageMargins left="0.7" right="0.7" top="0.75" bottom="0.75" header="0.3" footer="0.3"/>
  <x:tableParts count="3">
    <x:tablePart xmlns:r="http://schemas.openxmlformats.org/officeDocument/2006/relationships" r:id="R000000000000004a"/>
    <x:tablePart xmlns:r="http://schemas.openxmlformats.org/officeDocument/2006/relationships" r:id="R000000000000004b"/>
    <x:tablePart xmlns:r="http://schemas.openxmlformats.org/officeDocument/2006/relationships" r:id="R000000000000004c"/>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34" hidden="0" customWidth="1"/>
    <x:col min="2" max="2" width="38" hidden="0" customWidth="1"/>
    <x:col min="3" max="3" width="22" hidden="0" customWidth="1"/>
    <x:col min="4" max="4" width="30" hidden="0" customWidth="1"/>
    <x:col min="5" max="5" width="18" hidden="0" customWidth="1"/>
    <x:col min="6" max="6" width="18" hidden="0" customWidth="1"/>
    <x:col min="7" max="7" width="18" hidden="0" customWidth="1"/>
    <x:col min="8" max="8" width="26"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36" customHeight="1">
      <x:c r="A1" s="68" t="str">
        <x:v>Active-parameter transport — Kimi K3 architecture and compute-dependency audit</x:v>
      </x:c>
      <x:c r="B1" s="68"/>
      <x:c r="C1" s="117"/>
      <x:c r="D1" s="68"/>
      <x:c r="E1" s="68"/>
      <x:c r="F1" s="68"/>
      <x:c r="G1" s="68"/>
      <x:c r="H1" s="68"/>
      <x:c r="I1" s="68"/>
      <x:c r="J1" s="68"/>
      <x:c r="K1" s="68"/>
      <x:c r="L1" s="68"/>
      <x:c r="M1" s="68"/>
      <x:c r="N1" s="68"/>
    </x:row>
    <x:row r="2">
      <x:c r="A2" s="6" t="str">
        <x:v>The official K3 report discloses exactly 2.78T total and 104.2B activated parameters. The 96-checkpoint held-out audit is mixed and hidden-target sparsity is undisclosed, so active-parameter transport remains a 0%-weight sensitivity.</x:v>
      </x:c>
      <x:c r="B2" s="6"/>
      <x:c r="C2" s="6"/>
      <x:c r="D2" s="6"/>
      <x:c r="E2" s="6"/>
      <x:c r="F2" s="6"/>
      <x:c r="G2" s="6"/>
      <x:c r="H2" s="6"/>
      <x:c r="I2" s="6"/>
      <x:c r="J2" s="6"/>
      <x:c r="K2" s="6"/>
      <x:c r="L2" s="6"/>
      <x:c r="M2" s="6"/>
      <x:c r="N2" s="6"/>
    </x:row>
    <x:row r="3">
      <x:c r="A3" s="6"/>
      <x:c r="B3" s="6"/>
      <x:c r="C3" s="6"/>
      <x:c r="D3" s="6"/>
      <x:c r="E3" s="6"/>
      <x:c r="F3" s="6"/>
      <x:c r="G3" s="6"/>
      <x:c r="H3" s="6"/>
      <x:c r="I3" s="6"/>
      <x:c r="J3" s="6"/>
      <x:c r="K3" s="6"/>
      <x:c r="L3" s="6"/>
      <x:c r="M3" s="6"/>
      <x:c r="N3" s="6"/>
    </x:row>
    <x:row r="5" ht="34" customHeight="1">
      <x:c r="A5" s="73" t="str">
        <x:v>Architecture quantity</x:v>
      </x:c>
      <x:c r="B5" s="73" t="str">
        <x:v>Value</x:v>
      </x:c>
      <x:c r="C5" s="73" t="str">
        <x:v>Audit interpretation</x:v>
      </x:c>
      <x:c r="D5" s="73" t="str">
        <x:v>Source URL</x:v>
      </x:c>
    </x:row>
    <x:row r="6" ht="30" customHeight="1">
      <x:c r="A6" s="16" t="str">
        <x:v>K3 total parameters (B)</x:v>
      </x:c>
      <x:c r="B6" s="101" t="n">
        <x:v>2780</x:v>
      </x:c>
      <x:c r="C6" s="22" t="str">
        <x:v>Exact disclosed total</x:v>
      </x:c>
      <x:c r="D6" s="22" t="str">
        <x:v>https://raw.githubusercontent.com/MoonshotAI/Kimi-K3/7c5be9599120d7993748de66a76128614f15f210/k3_tech_report.pdf</x:v>
      </x:c>
    </x:row>
    <x:row r="7" ht="30" customHeight="1">
      <x:c r="A7" s="17" t="str">
        <x:v>K3 activated parameters (B)</x:v>
      </x:c>
      <x:c r="B7" s="102" t="n">
        <x:v>104.2</x:v>
      </x:c>
      <x:c r="C7" s="23" t="str">
        <x:v>Exact disclosed per-token activated count</x:v>
      </x:c>
      <x:c r="D7" s="23" t="str">
        <x:v>https://raw.githubusercontent.com/MoonshotAI/Kimi-K3/7c5be9599120d7993748de66a76128614f15f210/k3_tech_report.pdf</x:v>
      </x:c>
    </x:row>
    <x:row r="8" ht="30" customHeight="1">
      <x:c r="A8" s="17" t="str">
        <x:v>K3 activated fraction (%)</x:v>
      </x:c>
      <x:c r="B8" s="102" t="n">
        <x:v>3.7482014388489207</x:v>
      </x:c>
      <x:c r="C8" s="23" t="str">
        <x:v>Exact active / total ratio; includes all activated components</x:v>
      </x:c>
      <x:c r="D8" s="23" t="str">
        <x:v>https://raw.githubusercontent.com/MoonshotAI/Kimi-K3/7c5be9599120d7993748de66a76128614f15f210/k3_tech_report.pdf</x:v>
      </x:c>
    </x:row>
    <x:row r="9" ht="30" customHeight="1">
      <x:c r="A9" s="17" t="str">
        <x:v>K3 total / activated ratio</x:v>
      </x:c>
      <x:c r="B9" s="102" t="n">
        <x:v>26.679462571976966</x:v>
      </x:c>
      <x:c r="C9" s="23" t="str">
        <x:v>Exact disclosed architecture ratio</x:v>
      </x:c>
      <x:c r="D9" s="23" t="str">
        <x:v>https://raw.githubusercontent.com/MoonshotAI/Kimi-K3/7c5be9599120d7993748de66a76128614f15f210/k3_tech_report.pdf</x:v>
      </x:c>
    </x:row>
    <x:row r="10" ht="30" customHeight="1">
      <x:c r="A10" s="17" t="str">
        <x:v>K3 selected routed experts/token</x:v>
      </x:c>
      <x:c r="B10" s="102" t="n">
        <x:v>16</x:v>
      </x:c>
      <x:c r="C10" s="23" t="str">
        <x:v>Disclosed routing count</x:v>
      </x:c>
      <x:c r="D10" s="23" t="str">
        <x:v>https://raw.githubusercontent.com/MoonshotAI/Kimi-K3/7c5be9599120d7993748de66a76128614f15f210/k3_tech_report.pdf</x:v>
      </x:c>
    </x:row>
    <x:row r="11" ht="30" customHeight="1">
      <x:c r="A11" s="17" t="str">
        <x:v>K3 routed experts</x:v>
      </x:c>
      <x:c r="B11" s="102" t="n">
        <x:v>896</x:v>
      </x:c>
      <x:c r="C11" s="23" t="str">
        <x:v>Disclosed routed-expert count</x:v>
      </x:c>
      <x:c r="D11" s="23" t="str">
        <x:v>https://raw.githubusercontent.com/MoonshotAI/Kimi-K3/7c5be9599120d7993748de66a76128614f15f210/k3_tech_report.pdf</x:v>
      </x:c>
    </x:row>
    <x:row r="12" ht="30" customHeight="1">
      <x:c r="A12" s="17" t="str">
        <x:v>K3 shared experts</x:v>
      </x:c>
      <x:c r="B12" s="102" t="n">
        <x:v>2</x:v>
      </x:c>
      <x:c r="C12" s="23" t="str">
        <x:v>Disclosed shared-expert count</x:v>
      </x:c>
      <x:c r="D12" s="23" t="str">
        <x:v>https://raw.githubusercontent.com/MoonshotAI/Kimi-K3/7c5be9599120d7993748de66a76128614f15f210/k3_tech_report.pdf</x:v>
      </x:c>
    </x:row>
    <x:row r="13" ht="30" customHeight="1">
      <x:c r="A13" s="17" t="str">
        <x:v>K3 selected routed-expert fraction (%)</x:v>
      </x:c>
      <x:c r="B13" s="102" t="n">
        <x:v>1.7857142857142856</x:v>
      </x:c>
      <x:c r="C13" s="23" t="str">
        <x:v>Routing statistic only; not the active-parameter fraction</x:v>
      </x:c>
      <x:c r="D13" s="23" t="str">
        <x:v>https://raw.githubusercontent.com/MoonshotAI/Kimi-K3/7c5be9599120d7993748de66a76128614f15f210/k3_tech_report.pdf</x:v>
      </x:c>
    </x:row>
    <x:row r="14" ht="30" customHeight="1">
      <x:c r="A14" s="17" t="str">
        <x:v>K3 transformer layers</x:v>
      </x:c>
      <x:c r="B14" s="102" t="n">
        <x:v>93</x:v>
      </x:c>
      <x:c r="C14" s="23" t="str">
        <x:v>1 dense + 92 MoE layers</x:v>
      </x:c>
      <x:c r="D14" s="23" t="str">
        <x:v>https://raw.githubusercontent.com/MoonshotAI/Kimi-K3/7c5be9599120d7993748de66a76128614f15f210/k3_tech_report.pdf</x:v>
      </x:c>
    </x:row>
    <x:row r="15" ht="30" customHeight="1">
      <x:c r="A15" s="17" t="str">
        <x:v>K2 total parameters (B)</x:v>
      </x:c>
      <x:c r="B15" s="102" t="n">
        <x:v>1040</x:v>
      </x:c>
      <x:c r="C15" s="23" t="str">
        <x:v>Exact disclosed comparator total</x:v>
      </x:c>
      <x:c r="D15" s="23" t="str">
        <x:v>https://raw.githubusercontent.com/MoonshotAI/Kimi-K3/7c5be9599120d7993748de66a76128614f15f210/k3_tech_report.pdf</x:v>
      </x:c>
    </x:row>
    <x:row r="16" ht="30" customHeight="1">
      <x:c r="A16" s="17" t="str">
        <x:v>K2 activated parameters (B)</x:v>
      </x:c>
      <x:c r="B16" s="102" t="n">
        <x:v>32.6</x:v>
      </x:c>
      <x:c r="C16" s="23" t="str">
        <x:v>Exact disclosed comparator active count</x:v>
      </x:c>
      <x:c r="D16" s="23" t="str">
        <x:v>https://raw.githubusercontent.com/MoonshotAI/Kimi-K3/7c5be9599120d7993748de66a76128614f15f210/k3_tech_report.pdf</x:v>
      </x:c>
    </x:row>
    <x:row r="17" ht="30" customHeight="1">
      <x:c r="A17" s="17" t="str">
        <x:v>K2 total / activated ratio</x:v>
      </x:c>
      <x:c r="B17" s="102" t="n">
        <x:v>31.901840490797543</x:v>
      </x:c>
      <x:c r="C17" s="23" t="str">
        <x:v>Exact disclosed comparator ratio</x:v>
      </x:c>
      <x:c r="D17" s="23" t="str">
        <x:v>https://raw.githubusercontent.com/MoonshotAI/Kimi-K3/7c5be9599120d7993748de66a76128614f15f210/k3_tech_report.pdf</x:v>
      </x:c>
    </x:row>
    <x:row r="18" ht="30" customHeight="1">
      <x:c r="A18" s="18" t="str">
        <x:v>K3 reported scaling efficiency vs K2</x:v>
      </x:c>
      <x:c r="B18" s="103" t="n">
        <x:v>2.5</x:v>
      </x:c>
      <x:c r="C18" s="24" t="str">
        <x:v>Combines architecture, data, and training recipe; not a parameter multiplier</x:v>
      </x:c>
      <x:c r="D18" s="24" t="str">
        <x:v>https://raw.githubusercontent.com/MoonshotAI/Kimi-K3/7c5be9599120d7993748de66a76128614f15f210/k3_tech_report.pdf</x:v>
      </x:c>
    </x:row>
    <x:row r="19">
      <x:c r="A19" s="91" t="str">
        <x:v>Strict chronological developer-held-out comparisons</x:v>
      </x:c>
      <x:c r="B19" s="91"/>
      <x:c r="C19" s="91"/>
      <x:c r="D19" s="91"/>
      <x:c r="E19" s="91"/>
      <x:c r="F19" s="91"/>
      <x:c r="G19" s="91"/>
      <x:c r="H19" s="91"/>
      <x:c r="I19" s="91"/>
      <x:c r="J19" s="91"/>
      <x:c r="K19" s="91"/>
      <x:c r="L19" s="91"/>
      <x:c r="M19" s="91"/>
      <x:c r="N19" s="91"/>
    </x:row>
    <x:row r="20" ht="34" customHeight="1">
      <x:c r="A20" s="73" t="str">
        <x:v>Comparison</x:v>
      </x:c>
      <x:c r="B20" s="73" t="str">
        <x:v>Tests</x:v>
      </x:c>
      <x:c r="C20" s="73" t="str">
        <x:v>Candidate median (×)</x:v>
      </x:c>
      <x:c r="D20" s="73" t="str">
        <x:v>Baseline median (×)</x:v>
      </x:c>
      <x:c r="E20" s="73" t="str">
        <x:v>Candidate MAE</x:v>
      </x:c>
      <x:c r="F20" s="73" t="str">
        <x:v>Baseline MAE</x:v>
      </x:c>
      <x:c r="G20" s="73" t="str">
        <x:v>90% CI low</x:v>
      </x:c>
      <x:c r="H20" s="73" t="str">
        <x:v>90% CI high</x:v>
      </x:c>
      <x:c r="J20" s="73" t="str">
        <x:v>Decision</x:v>
      </x:c>
      <x:c r="K20" s="73" t="str">
        <x:v>Active weight</x:v>
      </x:c>
      <x:c r="L20" s="73" t="str">
        <x:v>Epoch compute estimates</x:v>
      </x:c>
      <x:c r="M20" s="73" t="str">
        <x:v>Independent compute?</x:v>
      </x:c>
      <x:c r="N20" s="73" t="str">
        <x:v>Headline change?</x:v>
      </x:c>
    </x:row>
    <x:row r="21" ht="30" customHeight="1">
      <x:c r="A21" s="22" t="str">
        <x:v>Predict active vs total on identical 96-checkpoint panel</x:v>
      </x:c>
      <x:c r="B21" s="16" t="n">
        <x:v>96</x:v>
      </x:c>
      <x:c r="C21" s="94" t="n">
        <x:v>1.943894307714791</x:v>
      </x:c>
      <x:c r="D21" s="94" t="n">
        <x:v>2.085047252179732</x:v>
      </x:c>
      <x:c r="E21" s="19" t="n">
        <x:v>0.3318599228648198</x:v>
      </x:c>
      <x:c r="F21" s="19" t="n">
        <x:v>0.37438061221119295</x:v>
      </x:c>
      <x:c r="G21" s="19" t="n">
        <x:v>-0.09289014048887713</x:v>
      </x:c>
      <x:c r="H21" s="19" t="n">
        <x:v>-0.00010818627814064898</x:v>
      </x:c>
      <x:c r="J21" s="108" t="str">
        <x:v>Diagnostic only</x:v>
      </x:c>
      <x:c r="K21" s="109" t="n">
        <x:v>0</x:v>
      </x:c>
      <x:c r="L21" s="108" t="n">
        <x:v>1</x:v>
      </x:c>
      <x:c r="M21" s="108" t="str">
        <x:v>No</x:v>
      </x:c>
      <x:c r="N21" s="108" t="str">
        <x:v>No</x:v>
      </x:c>
    </x:row>
    <x:row r="22" ht="30" customHeight="1">
      <x:c r="A22" s="24" t="str">
        <x:v>Convert active→total for ≥15× sparsity</x:v>
      </x:c>
      <x:c r="B22" s="18" t="n">
        <x:v>47</x:v>
      </x:c>
      <x:c r="C22" s="95" t="n">
        <x:v>2.0953179775569155</x:v>
      </x:c>
      <x:c r="D22" s="95" t="n">
        <x:v>1.986495131195065</x:v>
      </x:c>
      <x:c r="E22" s="21" t="n">
        <x:v>0.3487103926317519</x:v>
      </x:c>
      <x:c r="F22" s="21" t="n">
        <x:v>0.4030545666962064</x:v>
      </x:c>
      <x:c r="G22" s="21" t="n">
        <x:v>-0.18396603240132736</x:v>
      </x:c>
      <x:c r="H22" s="21" t="n">
        <x:v>-0.014679308686815553</x:v>
      </x:c>
    </x:row>
    <x:row r="24">
      <x:c r="A24" s="113" t="str">
        <x:v>Compute dependency: If logC = a + b*AA + c*date and logP = d + e*logC + f*date, then logP = (d+e*a) + (e*b)*AA + (e*c+f)*date. The target prediction remains in the same intercept/AA/date feature span. K3 has one explicitly speculative Epoch compute estimate, but no live target has disclosed training compute; this remains a compute-structured AA/date regularizer rather than an independent target likelihood.</x:v>
      </x:c>
      <x:c r="B24" s="113"/>
      <x:c r="C24" s="113"/>
      <x:c r="D24" s="113"/>
      <x:c r="E24" s="113"/>
      <x:c r="F24" s="113"/>
      <x:c r="G24" s="113"/>
      <x:c r="H24" s="113"/>
      <x:c r="I24" s="113"/>
      <x:c r="J24" s="113"/>
      <x:c r="K24" s="113"/>
      <x:c r="L24" s="113"/>
      <x:c r="M24" s="113"/>
      <x:c r="N24" s="113"/>
    </x:row>
    <x:row r="25">
      <x:c r="A25" s="113"/>
      <x:c r="B25" s="113"/>
      <x:c r="C25" s="113"/>
      <x:c r="D25" s="113"/>
      <x:c r="E25" s="113"/>
      <x:c r="F25" s="113"/>
      <x:c r="G25" s="113"/>
      <x:c r="H25" s="113"/>
      <x:c r="I25" s="113"/>
      <x:c r="J25" s="113"/>
      <x:c r="K25" s="113"/>
      <x:c r="L25" s="113"/>
      <x:c r="M25" s="113"/>
      <x:c r="N25" s="113"/>
    </x:row>
    <x:row r="28">
      <x:c r="A28" s="91" t="str">
        <x:v>K3-anchored active-parameter target sensitivity — formulas remain visible</x:v>
      </x:c>
      <x:c r="B28" s="91"/>
      <x:c r="C28" s="91"/>
      <x:c r="D28" s="91"/>
      <x:c r="E28" s="91"/>
      <x:c r="F28" s="91"/>
      <x:c r="G28" s="91"/>
      <x:c r="H28" s="91"/>
    </x:row>
    <x:row r="29" ht="34" customHeight="1">
      <x:c r="A29" s="73" t="str">
        <x:v>Model</x:v>
      </x:c>
      <x:c r="B29" s="73" t="str">
        <x:v>Release</x:v>
      </x:c>
      <x:c r="C29" s="73" t="str">
        <x:v>AA</x:v>
      </x:c>
      <x:c r="D29" s="73" t="str">
        <x:v>Raw predicted active (B)</x:v>
      </x:c>
      <x:c r="E29" s="73" t="str">
        <x:v>K3-calibrated active (B)</x:v>
      </x:c>
      <x:c r="F29" s="73" t="str">
        <x:v>K3-anchored total (T)</x:v>
      </x:c>
      <x:c r="G29" s="73" t="str">
        <x:v>Status</x:v>
      </x:c>
      <x:c r="H29" s="73" t="str">
        <x:v>Interpretation</x:v>
      </x:c>
    </x:row>
    <x:row r="30">
      <x:c r="A30" s="16" t="str">
        <x:v>Claude Fable 5</x:v>
      </x:c>
      <x:c r="B30" s="30" t="n">
        <x:v>46182</x:v>
      </x:c>
      <x:c r="C30" s="96" t="n">
        <x:v>59.8606463217303</x:v>
      </x:c>
      <x:c r="D30" s="96" t="n">
        <x:v>85.60751801484525</x:v>
      </x:c>
      <x:c r="E30" s="96" t="n">
        <x:v>139.48502490630713</x:v>
      </x:c>
      <x:c r="F30" s="114" t="n">
        <x:f>$B$6*E30/$B$7/1000</x:f>
        <x:v>3.721385501339096</x:v>
      </x:c>
      <x:c r="G30" s="22" t="str">
        <x:v>diagnostic only</x:v>
      </x:c>
      <x:c r="H30" s="22" t="str">
        <x:v>0%-weight structural sensitivity</x:v>
      </x:c>
    </x:row>
    <x:row r="31">
      <x:c r="A31" s="17" t="str">
        <x:v>GPT-5.6 Sol</x:v>
      </x:c>
      <x:c r="B31" s="31" t="n">
        <x:v>46212</x:v>
      </x:c>
      <x:c r="C31" s="64" t="n">
        <x:v>58.889831189723</x:v>
      </x:c>
      <x:c r="D31" s="64" t="n">
        <x:v>73.09824157601906</x:v>
      </x:c>
      <x:c r="E31" s="64" t="n">
        <x:v>119.10297463676216</x:v>
      </x:c>
      <x:c r="F31" s="115" t="n">
        <x:f>$B$6*E31/$B$7/1000</x:f>
        <x:v>3.177603354032618</x:v>
      </x:c>
      <x:c r="G31" s="23" t="str">
        <x:v>diagnostic only</x:v>
      </x:c>
      <x:c r="H31" s="23" t="str">
        <x:v>0%-weight structural sensitivity</x:v>
      </x:c>
    </x:row>
    <x:row r="32">
      <x:c r="A32" s="18" t="str">
        <x:v>Kimi K3</x:v>
      </x:c>
      <x:c r="B32" s="32" t="n">
        <x:v>46219</x:v>
      </x:c>
      <x:c r="C32" s="97" t="n">
        <x:v>57.1123394372091</x:v>
      </x:c>
      <x:c r="D32" s="97" t="n">
        <x:v>63.95169218443839</x:v>
      </x:c>
      <x:c r="E32" s="97" t="n">
        <x:v>104.2</x:v>
      </x:c>
      <x:c r="F32" s="116" t="n">
        <x:f>$B$6*E32/$B$7/1000</x:f>
        <x:v>2.78</x:v>
      </x:c>
      <x:c r="G32" s="24" t="str">
        <x:v>disclosed external check</x:v>
      </x:c>
      <x:c r="H32" s="24" t="str">
        <x:v>Exact 104.2B active / 2.78T total anchor</x:v>
      </x:c>
    </x:row>
    <x:row r="35">
      <x:c r="A35" s="91" t="str">
        <x:v>Complete 96-fold active-parameter prediction ledger</x:v>
      </x:c>
      <x:c r="B35" s="91"/>
      <x:c r="C35" s="91"/>
      <x:c r="D35" s="91"/>
      <x:c r="E35" s="91"/>
      <x:c r="F35" s="91"/>
      <x:c r="G35" s="91"/>
      <x:c r="H35" s="91"/>
      <x:c r="I35" s="91"/>
      <x:c r="J35" s="91"/>
      <x:c r="K35" s="91"/>
      <x:c r="L35" s="91"/>
      <x:c r="M35" s="91"/>
      <x:c r="N35" s="91"/>
    </x:row>
    <x:row r="36" ht="34" customHeight="1">
      <x:c r="A36" s="73" t="str">
        <x:v>Release</x:v>
      </x:c>
      <x:c r="B36" s="73" t="str">
        <x:v>Model</x:v>
      </x:c>
      <x:c r="C36" s="73" t="str">
        <x:v>Developer</x:v>
      </x:c>
      <x:c r="D36" s="73" t="str">
        <x:v>AA</x:v>
      </x:c>
      <x:c r="E36" s="73" t="str">
        <x:v>Frontier rank</x:v>
      </x:c>
      <x:c r="F36" s="73" t="str">
        <x:v>Actual active (B)</x:v>
      </x:c>
      <x:c r="G36" s="73" t="str">
        <x:v>Pred active (B)</x:v>
      </x:c>
      <x:c r="H36" s="73" t="str">
        <x:v>Active error (×)</x:v>
      </x:c>
      <x:c r="I36" s="73" t="str">
        <x:v>Actual total (B)</x:v>
      </x:c>
      <x:c r="J36" s="73" t="str">
        <x:v>Actual ratio</x:v>
      </x:c>
      <x:c r="K36" s="73" t="str">
        <x:v>Direct total pred (B)</x:v>
      </x:c>
      <x:c r="L36" s="73" t="str">
        <x:v>Direct error (×)</x:v>
      </x:c>
      <x:c r="M36" s="73" t="str">
        <x:v>Converted total (B)</x:v>
      </x:c>
      <x:c r="N36" s="73" t="str">
        <x:v>Converted error (×)</x:v>
      </x:c>
    </x:row>
    <x:row r="37">
      <x:c r="A37" s="30" t="n">
        <x:v>45849</x:v>
      </x:c>
      <x:c r="B37" s="16" t="str">
        <x:v>Kimi K2</x:v>
      </x:c>
      <x:c r="C37" s="16" t="str">
        <x:v>kimi</x:v>
      </x:c>
      <x:c r="D37" s="96" t="n">
        <x:v>19.3982663833847</x:v>
      </x:c>
      <x:c r="E37" s="83" t="n">
        <x:v>0.967741935483871</x:v>
      </x:c>
      <x:c r="F37" s="101" t="n">
        <x:v>32.6</x:v>
      </x:c>
      <x:c r="G37" s="101" t="n">
        <x:v>42.28991898385119</x:v>
      </x:c>
      <x:c r="H37" s="101" t="n">
        <x:f>10^ABS(LOG10(G37/F37))</x:f>
        <x:v>1.2972367786457415</x:v>
      </x:c>
      <x:c r="I37" s="101" t="n">
        <x:v>1040</x:v>
      </x:c>
      <x:c r="J37" s="101" t="n">
        <x:f>I37/F37</x:f>
        <x:v>31.901840490797543</x:v>
      </x:c>
      <x:c r="K37" s="101" t="n">
        <x:v>923.4220855659653</x:v>
      </x:c>
      <x:c r="L37" s="101" t="n">
        <x:f>10^ABS(LOG10(K37/I37))</x:f>
        <x:v>1.1262455341455084</x:v>
      </x:c>
      <x:c r="M37" s="101"/>
      <x:c r="N37" s="101" t="str">
        <x:f>IF(M37="","",10^ABS(LOG10(M37/I37)))</x:f>
      </x:c>
    </x:row>
    <x:row r="38">
      <x:c r="A38" s="31" t="n">
        <x:v>45859</x:v>
      </x:c>
      <x:c r="B38" s="17" t="str">
        <x:v>Qwen3 235B A22B 2507 Instruct</x:v>
      </x:c>
      <x:c r="C38" s="17" t="str">
        <x:v>alibaba</x:v>
      </x:c>
      <x:c r="D38" s="64" t="n">
        <x:v>18.1559405761184</x:v>
      </x:c>
      <x:c r="E38" s="84" t="n">
        <x:v>0.90625</x:v>
      </x:c>
      <x:c r="F38" s="102" t="n">
        <x:v>22</x:v>
      </x:c>
      <x:c r="G38" s="102" t="n">
        <x:v>37.83926037481038</x:v>
      </x:c>
      <x:c r="H38" s="102" t="n">
        <x:f>10^ABS(LOG10(G38/F38))</x:f>
        <x:v>1.7199663806732002</x:v>
      </x:c>
      <x:c r="I38" s="102" t="n">
        <x:v>235</x:v>
      </x:c>
      <x:c r="J38" s="102" t="n">
        <x:f>I38/F38</x:f>
        <x:v>10.681818181818182</x:v>
      </x:c>
      <x:c r="K38" s="102" t="n">
        <x:v>730.772820510974</x:v>
      </x:c>
      <x:c r="L38" s="102" t="n">
        <x:f>10^ABS(LOG10(K38/I38))</x:f>
        <x:v>3.1096715766424436</x:v>
      </x:c>
      <x:c r="M38" s="102" t="n">
        <x:v>887.0024100329492</x:v>
      </x:c>
      <x:c r="N38" s="102" t="n">
        <x:f>IF(M38="","",10^ABS(LOG10(M38/I38)))</x:f>
        <x:v>3.7744783405657407</x:v>
      </x:c>
    </x:row>
    <x:row r="39">
      <x:c r="A39" s="31" t="n">
        <x:v>45860</x:v>
      </x:c>
      <x:c r="B39" s="17" t="str">
        <x:v>Qwen3 Coder 480B A35B Instruct</x:v>
      </x:c>
      <x:c r="C39" s="17" t="str">
        <x:v>alibaba</x:v>
      </x:c>
      <x:c r="D39" s="64" t="n">
        <x:v>17.9828421643159</x:v>
      </x:c>
      <x:c r="E39" s="84" t="n">
        <x:v>0.8787878787878788</x:v>
      </x:c>
      <x:c r="F39" s="102" t="n">
        <x:v>35</x:v>
      </x:c>
      <x:c r="G39" s="102" t="n">
        <x:v>37.20542086172848</x:v>
      </x:c>
      <x:c r="H39" s="102" t="n">
        <x:f>10^ABS(LOG10(G39/F39))</x:f>
        <x:v>1.0630120246208137</x:v>
      </x:c>
      <x:c r="I39" s="102" t="n">
        <x:v>480</x:v>
      </x:c>
      <x:c r="J39" s="102" t="n">
        <x:f>I39/F39</x:f>
        <x:v>13.714285714285714</x:v>
      </x:c>
      <x:c r="K39" s="102" t="n">
        <x:v>696.0110074945222</x:v>
      </x:c>
      <x:c r="L39" s="102" t="n">
        <x:f>10^ABS(LOG10(K39/I39))</x:f>
        <x:v>1.4500229322802545</x:v>
      </x:c>
      <x:c r="M39" s="102" t="n">
        <x:v>872.1443718443375</x:v>
      </x:c>
      <x:c r="N39" s="102" t="n">
        <x:f>IF(M39="","",10^ABS(LOG10(M39/I39)))</x:f>
        <x:v>1.8169674413423686</x:v>
      </x:c>
    </x:row>
    <x:row r="40">
      <x:c r="A40" s="31" t="n">
        <x:v>45863</x:v>
      </x:c>
      <x:c r="B40" s="17" t="str">
        <x:v>Qwen3 235B A22B 2507 (Reasoning)</x:v>
      </x:c>
      <x:c r="C40" s="17" t="str">
        <x:v>alibaba</x:v>
      </x:c>
      <x:c r="D40" s="64" t="n">
        <x:v>19.608297149775</x:v>
      </x:c>
      <x:c r="E40" s="84" t="n">
        <x:v>0.9705882352941176</x:v>
      </x:c>
      <x:c r="F40" s="102" t="n">
        <x:v>22</x:v>
      </x:c>
      <x:c r="G40" s="102" t="n">
        <x:v>42.51378902861921</x:v>
      </x:c>
      <x:c r="H40" s="102" t="n">
        <x:f>10^ABS(LOG10(G40/F40))</x:f>
        <x:v>1.932444955846329</x:v>
      </x:c>
      <x:c r="I40" s="102" t="n">
        <x:v>235</x:v>
      </x:c>
      <x:c r="J40" s="102" t="n">
        <x:f>I40/F40</x:f>
        <x:v>10.681818181818182</x:v>
      </x:c>
      <x:c r="K40" s="102" t="n">
        <x:v>1075.6473623181314</x:v>
      </x:c>
      <x:c r="L40" s="102" t="n">
        <x:f>10^ABS(LOG10(K40/I40))</x:f>
        <x:v>4.577222818375031</x:v>
      </x:c>
      <x:c r="M40" s="102" t="n">
        <x:v>996.5795566427364</x:v>
      </x:c>
      <x:c r="N40" s="102" t="n">
        <x:f>IF(M40="","",10^ABS(LOG10(M40/I40)))</x:f>
        <x:v>4.240764070820155</x:v>
      </x:c>
    </x:row>
    <x:row r="41">
      <x:c r="A41" s="31" t="n">
        <x:v>45866</x:v>
      </x:c>
      <x:c r="B41" s="17" t="str">
        <x:v>GLM-4.5 (Reasoning)</x:v>
      </x:c>
      <x:c r="C41" s="17" t="str">
        <x:v>zai</x:v>
      </x:c>
      <x:c r="D41" s="64" t="n">
        <x:v>19.4874215767973</x:v>
      </x:c>
      <x:c r="E41" s="84" t="n">
        <x:v>0.9428571428571428</x:v>
      </x:c>
      <x:c r="F41" s="102" t="n">
        <x:v>32</x:v>
      </x:c>
      <x:c r="G41" s="102" t="n">
        <x:v>36.37428916366286</x:v>
      </x:c>
      <x:c r="H41" s="102" t="n">
        <x:f>10^ABS(LOG10(G41/F41))</x:f>
        <x:v>1.136696536364464</x:v>
      </x:c>
      <x:c r="I41" s="102" t="n">
        <x:v>355</x:v>
      </x:c>
      <x:c r="J41" s="102" t="n">
        <x:f>I41/F41</x:f>
        <x:v>11.09375</x:v>
      </x:c>
      <x:c r="K41" s="102" t="n">
        <x:v>861.068213619024</x:v>
      </x:c>
      <x:c r="L41" s="102" t="n">
        <x:f>10^ABS(LOG10(K41/I41))</x:f>
        <x:v>2.4255442637155595</x:v>
      </x:c>
      <x:c r="M41" s="102" t="n">
        <x:v>852.6615433763226</x:v>
      </x:c>
      <x:c r="N41" s="102" t="n">
        <x:f>IF(M41="","",10^ABS(LOG10(M41/I41)))</x:f>
        <x:v>2.4018635024685127</x:v>
      </x:c>
    </x:row>
    <x:row r="42">
      <x:c r="A42" s="31" t="n">
        <x:v>45866</x:v>
      </x:c>
      <x:c r="B42" s="17" t="str">
        <x:v>GLM-4.5-Air</x:v>
      </x:c>
      <x:c r="C42" s="17" t="str">
        <x:v>zai</x:v>
      </x:c>
      <x:c r="D42" s="64" t="n">
        <x:v>16.5175026250852</x:v>
      </x:c>
      <x:c r="E42" s="84" t="n">
        <x:v>0.8</x:v>
      </x:c>
      <x:c r="F42" s="102" t="n">
        <x:v>12</x:v>
      </x:c>
      <x:c r="G42" s="102" t="n">
        <x:v>28.649868135865027</x:v>
      </x:c>
      <x:c r="H42" s="102" t="n">
        <x:f>10^ABS(LOG10(G42/F42))</x:f>
        <x:v>2.387489011322084</x:v>
      </x:c>
      <x:c r="I42" s="102" t="n">
        <x:v>106</x:v>
      </x:c>
      <x:c r="J42" s="102" t="n">
        <x:f>I42/F42</x:f>
        <x:v>8.833333333333334</x:v>
      </x:c>
      <x:c r="K42" s="102" t="n">
        <x:v>393.59079020485945</x:v>
      </x:c>
      <x:c r="L42" s="102" t="n">
        <x:f>10^ABS(LOG10(K42/I42))</x:f>
        <x:v>3.713120662309992</x:v>
      </x:c>
      <x:c r="M42" s="102" t="n">
        <x:v>671.5908776207369</x:v>
      </x:c>
      <x:c r="N42" s="102" t="n">
        <x:f>IF(M42="","",10^ABS(LOG10(M42/I42)))</x:f>
        <x:v>6.335762996422043</x:v>
      </x:c>
    </x:row>
    <x:row r="43">
      <x:c r="A43" s="31" t="n">
        <x:v>45867</x:v>
      </x:c>
      <x:c r="B43" s="17" t="str">
        <x:v>Qwen3 30B A3B 2507 Instruct</x:v>
      </x:c>
      <x:c r="C43" s="17" t="str">
        <x:v>alibaba</x:v>
      </x:c>
      <x:c r="D43" s="64" t="n">
        <x:v>9.06268625325331</x:v>
      </x:c>
      <x:c r="E43" s="84" t="n">
        <x:v>0.5675675675675675</x:v>
      </x:c>
      <x:c r="F43" s="102" t="n">
        <x:v>3.3</x:v>
      </x:c>
      <x:c r="G43" s="102" t="n">
        <x:v>16.057572564976212</x:v>
      </x:c>
      <x:c r="H43" s="102" t="n">
        <x:f>10^ABS(LOG10(G43/F43))</x:f>
        <x:v>4.865931080295826</x:v>
      </x:c>
      <x:c r="I43" s="102" t="n">
        <x:v>30.5</x:v>
      </x:c>
      <x:c r="J43" s="102" t="n">
        <x:f>I43/F43</x:f>
        <x:v>9.242424242424242</x:v>
      </x:c>
      <x:c r="K43" s="102" t="n">
        <x:v>54.35986672538855</x:v>
      </x:c>
      <x:c r="L43" s="102" t="n">
        <x:f>10^ABS(LOG10(K43/I43))</x:f>
        <x:v>1.7822907123078218</x:v>
      </x:c>
      <x:c r="M43" s="102" t="n">
        <x:v>376.41078137707234</x:v>
      </x:c>
      <x:c r="N43" s="102" t="n">
        <x:f>IF(M43="","",10^ABS(LOG10(M43/I43)))</x:f>
        <x:v>12.341337094330335</x:v>
      </x:c>
    </x:row>
    <x:row r="44">
      <x:c r="A44" s="31" t="n">
        <x:v>45868</x:v>
      </x:c>
      <x:c r="B44" s="17" t="str">
        <x:v>Qwen3 30B A3B 2507 (Reasoning)</x:v>
      </x:c>
      <x:c r="C44" s="17" t="str">
        <x:v>alibaba</x:v>
      </x:c>
      <x:c r="D44" s="64" t="n">
        <x:v>14.4377762633027</x:v>
      </x:c>
      <x:c r="E44" s="84" t="n">
        <x:v>0.7368421052631579</x:v>
      </x:c>
      <x:c r="F44" s="102" t="n">
        <x:v>3.3</x:v>
      </x:c>
      <x:c r="G44" s="102" t="n">
        <x:v>24.34328582396882</x:v>
      </x:c>
      <x:c r="H44" s="102" t="n">
        <x:f>10^ABS(LOG10(G44/F44))</x:f>
        <x:v>7.376753279990551</x:v>
      </x:c>
      <x:c r="I44" s="102" t="n">
        <x:v>30.5</x:v>
      </x:c>
      <x:c r="J44" s="102" t="n">
        <x:f>I44/F44</x:f>
        <x:v>9.242424242424242</x:v>
      </x:c>
      <x:c r="K44" s="102" t="n">
        <x:v>208.85217650395703</x:v>
      </x:c>
      <x:c r="L44" s="102" t="n">
        <x:f>10^ABS(LOG10(K44/I44))</x:f>
        <x:v>6.847612344392033</x:v>
      </x:c>
      <x:c r="M44" s="102" t="n">
        <x:v>570.6388808898455</x:v>
      </x:c>
      <x:c r="N44" s="102" t="n">
        <x:f>IF(M44="","",10^ABS(LOG10(M44/I44)))</x:f>
        <x:v>18.709471504585135</x:v>
      </x:c>
    </x:row>
    <x:row r="45">
      <x:c r="A45" s="31" t="n">
        <x:v>45869</x:v>
      </x:c>
      <x:c r="B45" s="17" t="str">
        <x:v>Qwen3 Coder 30B A3B Instruct</x:v>
      </x:c>
      <x:c r="C45" s="17" t="str">
        <x:v>alibaba</x:v>
      </x:c>
      <x:c r="D45" s="64" t="n">
        <x:v>13.6060200979137</x:v>
      </x:c>
      <x:c r="E45" s="84" t="n">
        <x:v>0.6410256410256411</x:v>
      </x:c>
      <x:c r="F45" s="102" t="n">
        <x:v>3.3</x:v>
      </x:c>
      <x:c r="G45" s="102" t="n">
        <x:v>22.76954773447903</x:v>
      </x:c>
      <x:c r="H45" s="102" t="n">
        <x:f>10^ABS(LOG10(G45/F45))</x:f>
        <x:v>6.899862949842129</x:v>
      </x:c>
      <x:c r="I45" s="102" t="n">
        <x:v>30.5</x:v>
      </x:c>
      <x:c r="J45" s="102" t="n">
        <x:f>I45/F45</x:f>
        <x:v>9.242424242424242</x:v>
      </x:c>
      <x:c r="K45" s="102" t="n">
        <x:v>169.2141901810341</x:v>
      </x:c>
      <x:c r="L45" s="102" t="n">
        <x:f>10^ABS(LOG10(K45/I45))</x:f>
        <x:v>5.5480062354437365</x:v>
      </x:c>
      <x:c r="M45" s="102" t="n">
        <x:v>533.748374460514</x:v>
      </x:c>
      <x:c r="N45" s="102" t="n">
        <x:f>IF(M45="","",10^ABS(LOG10(M45/I45)))</x:f>
        <x:v>17.499946703623245</x:v>
      </x:c>
    </x:row>
    <x:row r="46">
      <x:c r="A46" s="31" t="n">
        <x:v>45874</x:v>
      </x:c>
      <x:c r="B46" s="17" t="str">
        <x:v>gpt-oss-120b (high)</x:v>
      </x:c>
      <x:c r="C46" s="17" t="str">
        <x:v>openai</x:v>
      </x:c>
      <x:c r="D46" s="64" t="n">
        <x:v>23.8309678073278</x:v>
      </x:c>
      <x:c r="E46" s="84" t="n">
        <x:v>1</x:v>
      </x:c>
      <x:c r="F46" s="102" t="n">
        <x:v>5.1</x:v>
      </x:c>
      <x:c r="G46" s="102" t="n">
        <x:v>42.00720673194749</x:v>
      </x:c>
      <x:c r="H46" s="102" t="n">
        <x:f>10^ABS(LOG10(G46/F46))</x:f>
        <x:v>8.236707202342648</x:v>
      </x:c>
      <x:c r="I46" s="102" t="n">
        <x:v>117</x:v>
      </x:c>
      <x:c r="J46" s="102" t="n">
        <x:f>I46/F46</x:f>
        <x:v>22.941176470588236</x:v>
      </x:c>
      <x:c r="K46" s="102" t="n">
        <x:v>1877.5744851669795</x:v>
      </x:c>
      <x:c r="L46" s="102" t="n">
        <x:f>10^ABS(LOG10(K46/I46))</x:f>
        <x:v>16.047645172367236</x:v>
      </x:c>
      <x:c r="M46" s="102" t="n">
        <x:v>984.7045962556416</x:v>
      </x:c>
      <x:c r="N46" s="102" t="n">
        <x:f>IF(M46="","",10^ABS(LOG10(M46/I46)))</x:f>
        <x:v>8.416278600475568</x:v>
      </x:c>
    </x:row>
    <x:row r="47">
      <x:c r="A47" s="31" t="n">
        <x:v>45874</x:v>
      </x:c>
      <x:c r="B47" s="17" t="str">
        <x:v>gpt-oss-20b (high)</x:v>
      </x:c>
      <x:c r="C47" s="17" t="str">
        <x:v>openai</x:v>
      </x:c>
      <x:c r="D47" s="64" t="n">
        <x:v>14.8851031229075</x:v>
      </x:c>
      <x:c r="E47" s="84" t="n">
        <x:v>0.75</x:v>
      </x:c>
      <x:c r="F47" s="102" t="n">
        <x:v>3.6</x:v>
      </x:c>
      <x:c r="G47" s="102" t="n">
        <x:v>21.02691067815346</x:v>
      </x:c>
      <x:c r="H47" s="102" t="n">
        <x:f>10^ABS(LOG10(G47/F47))</x:f>
        <x:v>5.840808521709298</x:v>
      </x:c>
      <x:c r="I47" s="102" t="n">
        <x:v>21</x:v>
      </x:c>
      <x:c r="J47" s="102" t="n">
        <x:f>I47/F47</x:f>
        <x:v>5.833333333333333</x:v>
      </x:c>
      <x:c r="K47" s="102" t="n">
        <x:v>206.9666118413275</x:v>
      </x:c>
      <x:c r="L47" s="102" t="n">
        <x:f>10^ABS(LOG10(K47/I47))</x:f>
        <x:v>9.855552944825106</x:v>
      </x:c>
      <x:c r="M47" s="102" t="n">
        <x:v>492.8986524135552</x:v>
      </x:c>
      <x:c r="N47" s="102" t="n">
        <x:f>IF(M47="","",10^ABS(LOG10(M47/I47)))</x:f>
        <x:v>23.471364400645644</x:v>
      </x:c>
    </x:row>
    <x:row r="48">
      <x:c r="A48" s="31" t="n">
        <x:v>45880</x:v>
      </x:c>
      <x:c r="B48" s="17" t="str">
        <x:v>GLM-4.5V (Reasoning)</x:v>
      </x:c>
      <x:c r="C48" s="17" t="str">
        <x:v>zai</x:v>
      </x:c>
      <x:c r="D48" s="64" t="n">
        <x:v>9.1467288377122</x:v>
      </x:c>
      <x:c r="E48" s="84" t="n">
        <x:v>0.5238095238095238</x:v>
      </x:c>
      <x:c r="F48" s="102" t="n">
        <x:v>12</x:v>
      </x:c>
      <x:c r="G48" s="102" t="n">
        <x:v>11.369408538046182</x:v>
      </x:c>
      <x:c r="H48" s="102" t="n">
        <x:f>10^ABS(LOG10(G48/F48))</x:f>
        <x:v>1.0554638757015047</x:v>
      </x:c>
      <x:c r="I48" s="102" t="n">
        <x:v>108</x:v>
      </x:c>
      <x:c r="J48" s="102" t="n">
        <x:f>I48/F48</x:f>
        <x:v>9</x:v>
      </x:c>
      <x:c r="K48" s="102" t="n">
        <x:v>37.76408606539539</x:v>
      </x:c>
      <x:c r="L48" s="102" t="n">
        <x:f>10^ABS(LOG10(K48/I48))</x:f>
        <x:v>2.859860021846639</x:v>
      </x:c>
      <x:c r="M48" s="102" t="n">
        <x:v>265.5577339314593</x:v>
      </x:c>
      <x:c r="N48" s="102" t="n">
        <x:f>IF(M48="","",10^ABS(LOG10(M48/I48)))</x:f>
        <x:v>2.4588679067727686</x:v>
      </x:c>
    </x:row>
    <x:row r="49">
      <x:c r="A49" s="31" t="n">
        <x:v>45890</x:v>
      </x:c>
      <x:c r="B49" s="17" t="str">
        <x:v>DeepSeek V3.1 (Non-reasoning)</x:v>
      </x:c>
      <x:c r="C49" s="17" t="str">
        <x:v>deepseek</x:v>
      </x:c>
      <x:c r="D49" s="64" t="n">
        <x:v>21.0458273828992</x:v>
      </x:c>
      <x:c r="E49" s="84" t="n">
        <x:v>0.9767441860465116</x:v>
      </x:c>
      <x:c r="F49" s="102" t="n">
        <x:v>37</x:v>
      </x:c>
      <x:c r="G49" s="102" t="n">
        <x:v>15.070619158866588</x:v>
      </x:c>
      <x:c r="H49" s="102" t="n">
        <x:f>10^ABS(LOG10(G49/F49))</x:f>
        <x:v>2.4551081551438156</x:v>
      </x:c>
      <x:c r="I49" s="102" t="n">
        <x:v>685</x:v>
      </x:c>
      <x:c r="J49" s="102" t="n">
        <x:f>I49/F49</x:f>
        <x:v>18.513513513513512</x:v>
      </x:c>
      <x:c r="K49" s="102" t="n">
        <x:v>258.3118947905389</x:v>
      </x:c>
      <x:c r="L49" s="102" t="n">
        <x:f>10^ABS(LOG10(K49/I49))</x:f>
        <x:v>2.651832973295545</x:v>
      </x:c>
      <x:c r="M49" s="102"/>
      <x:c r="N49" s="102" t="str">
        <x:f>IF(M49="","",10^ABS(LOG10(M49/I49)))</x:f>
      </x:c>
    </x:row>
    <x:row r="50">
      <x:c r="A50" s="31" t="n">
        <x:v>45905</x:v>
      </x:c>
      <x:c r="B50" s="17" t="str">
        <x:v>Kimi K2 0905</x:v>
      </x:c>
      <x:c r="C50" s="17" t="str">
        <x:v>kimi</x:v>
      </x:c>
      <x:c r="D50" s="64" t="n">
        <x:v>23.5369879030907</x:v>
      </x:c>
      <x:c r="E50" s="84" t="n">
        <x:v>0.9772727272727273</x:v>
      </x:c>
      <x:c r="F50" s="102" t="n">
        <x:v>32.6</x:v>
      </x:c>
      <x:c r="G50" s="102" t="n">
        <x:v>14.628996355828868</x:v>
      </x:c>
      <x:c r="H50" s="102" t="n">
        <x:f>10^ABS(LOG10(G50/F50))</x:f>
        <x:v>2.228450893489397</x:v>
      </x:c>
      <x:c r="I50" s="102" t="n">
        <x:v>1040</x:v>
      </x:c>
      <x:c r="J50" s="102" t="n">
        <x:f>I50/F50</x:f>
        <x:v>31.901840490797543</x:v>
      </x:c>
      <x:c r="K50" s="102" t="n">
        <x:v>294.4582318996491</x:v>
      </x:c>
      <x:c r="L50" s="102" t="n">
        <x:f>10^ABS(LOG10(K50/I50))</x:f>
        <x:v>3.531910088879531</x:v>
      </x:c>
      <x:c r="M50" s="102" t="n">
        <x:v>321.17079223466425</x:v>
      </x:c>
      <x:c r="N50" s="102" t="n">
        <x:f>IF(M50="","",10^ABS(LOG10(M50/I50)))</x:f>
        <x:v>3.2381524881631245</x:v>
      </x:c>
    </x:row>
    <x:row r="51">
      <x:c r="A51" s="31" t="n">
        <x:v>45909</x:v>
      </x:c>
      <x:c r="B51" s="17" t="str">
        <x:v>Ling-mini-2.0</x:v>
      </x:c>
      <x:c r="C51" s="17" t="str">
        <x:v>inclusionai</x:v>
      </x:c>
      <x:c r="D51" s="64" t="n">
        <x:v>3.75250984216971</x:v>
      </x:c>
      <x:c r="E51" s="84" t="n">
        <x:v>0.2222222222222222</x:v>
      </x:c>
      <x:c r="F51" s="102" t="n">
        <x:v>1.4</x:v>
      </x:c>
      <x:c r="G51" s="102" t="n">
        <x:v>8.828640690384278</x:v>
      </x:c>
      <x:c r="H51" s="102" t="n">
        <x:f>10^ABS(LOG10(G51/F51))</x:f>
        <x:v>6.306171921703057</x:v>
      </x:c>
      <x:c r="I51" s="102" t="n">
        <x:v>16.3</x:v>
      </x:c>
      <x:c r="J51" s="102" t="n">
        <x:f>I51/F51</x:f>
        <x:v>11.642857142857144</x:v>
      </x:c>
      <x:c r="K51" s="102" t="n">
        <x:v>14.499355744494785</x:v>
      </x:c>
      <x:c r="L51" s="102" t="n">
        <x:f>10^ABS(LOG10(K51/I51))</x:f>
        <x:v>1.1241878802917773</x:v>
      </x:c>
      <x:c r="M51" s="102" t="n">
        <x:v>206.2834525019005</x:v>
      </x:c>
      <x:c r="N51" s="102" t="n">
        <x:f>IF(M51="","",10^ABS(LOG10(M51/I51)))</x:f>
        <x:v>12.65542653385906</x:v>
      </x:c>
    </x:row>
    <x:row r="52">
      <x:c r="A52" s="31" t="n">
        <x:v>45911</x:v>
      </x:c>
      <x:c r="B52" s="17" t="str">
        <x:v>Qwen3 Next 80B A3B (Reasoning)</x:v>
      </x:c>
      <x:c r="C52" s="17" t="str">
        <x:v>alibaba</x:v>
      </x:c>
      <x:c r="D52" s="64" t="n">
        <x:v>16.7202061501106</x:v>
      </x:c>
      <x:c r="E52" s="84" t="n">
        <x:v>0.7608695652173914</x:v>
      </x:c>
      <x:c r="F52" s="102" t="n">
        <x:v>3</x:v>
      </x:c>
      <x:c r="G52" s="102" t="n">
        <x:v>12.71469429298965</x:v>
      </x:c>
      <x:c r="H52" s="102" t="n">
        <x:f>10^ABS(LOG10(G52/F52))</x:f>
        <x:v>4.23823143099655</x:v>
      </x:c>
      <x:c r="I52" s="102" t="n">
        <x:v>80</x:v>
      </x:c>
      <x:c r="J52" s="102" t="n">
        <x:f>I52/F52</x:f>
        <x:v>26.666666666666668</x:v>
      </x:c>
      <x:c r="K52" s="102" t="n">
        <x:v>131.54277718157758</x:v>
      </x:c>
      <x:c r="L52" s="102" t="n">
        <x:f>10^ABS(LOG10(K52/I52))</x:f>
        <x:v>1.644284714769721</x:v>
      </x:c>
      <x:c r="M52" s="102" t="n">
        <x:v>297.0820909181155</x:v>
      </x:c>
      <x:c r="N52" s="102" t="n">
        <x:f>IF(M52="","",10^ABS(LOG10(M52/I52)))</x:f>
        <x:v>3.713526136476443</x:v>
      </x:c>
    </x:row>
    <x:row r="53">
      <x:c r="A53" s="31" t="n">
        <x:v>45911</x:v>
      </x:c>
      <x:c r="B53" s="17" t="str">
        <x:v>Qwen3 Next 80B A3B Instruct</x:v>
      </x:c>
      <x:c r="C53" s="17" t="str">
        <x:v>alibaba</x:v>
      </x:c>
      <x:c r="D53" s="64" t="n">
        <x:v>13.7235757002447</x:v>
      </x:c>
      <x:c r="E53" s="84" t="n">
        <x:v>0.6086956521739131</x:v>
      </x:c>
      <x:c r="F53" s="102" t="n">
        <x:v>3</x:v>
      </x:c>
      <x:c r="G53" s="102" t="n">
        <x:v>10.470944233283019</x:v>
      </x:c>
      <x:c r="H53" s="102" t="n">
        <x:f>10^ABS(LOG10(G53/F53))</x:f>
        <x:v>3.4903147444276716</x:v>
      </x:c>
      <x:c r="I53" s="102" t="n">
        <x:v>80</x:v>
      </x:c>
      <x:c r="J53" s="102" t="n">
        <x:f>I53/F53</x:f>
        <x:v>26.666666666666668</x:v>
      </x:c>
      <x:c r="K53" s="102" t="n">
        <x:v>80.12562378922306</x:v>
      </x:c>
      <x:c r="L53" s="102" t="n">
        <x:f>10^ABS(LOG10(K53/I53))</x:f>
        <x:v>1.0015702973652882</x:v>
      </x:c>
      <x:c r="M53" s="102" t="n">
        <x:v>244.65629570235356</x:v>
      </x:c>
      <x:c r="N53" s="102" t="n">
        <x:f>IF(M53="","",10^ABS(LOG10(M53/I53)))</x:f>
        <x:v>3.0582036962794166</x:v>
      </x:c>
    </x:row>
    <x:row r="54">
      <x:c r="A54" s="31" t="n">
        <x:v>45917</x:v>
      </x:c>
      <x:c r="B54" s="17" t="str">
        <x:v>Ling-flash-2.0</x:v>
      </x:c>
      <x:c r="C54" s="17" t="str">
        <x:v>inclusionai</x:v>
      </x:c>
      <x:c r="D54" s="64" t="n">
        <x:v>9.74106703126045</x:v>
      </x:c>
      <x:c r="E54" s="84" t="n">
        <x:v>0.5208333333333334</x:v>
      </x:c>
      <x:c r="F54" s="102" t="n">
        <x:v>6.1</x:v>
      </x:c>
      <x:c r="G54" s="102" t="n">
        <x:v>10.266853527199743</x:v>
      </x:c>
      <x:c r="H54" s="102" t="n">
        <x:f>10^ABS(LOG10(G54/F54))</x:f>
        <x:v>1.6830907421638914</x:v>
      </x:c>
      <x:c r="I54" s="102" t="n">
        <x:v>103</x:v>
      </x:c>
      <x:c r="J54" s="102" t="n">
        <x:f>I54/F54</x:f>
        <x:v>16.885245901639344</x:v>
      </x:c>
      <x:c r="K54" s="102" t="n">
        <x:v>38.940295468291204</x:v>
      </x:c>
      <x:c r="L54" s="102" t="n">
        <x:f>10^ABS(LOG10(K54/I54))</x:f>
        <x:v>2.6450749477202105</x:v>
      </x:c>
      <x:c r="M54" s="102" t="n">
        <x:v>244.4599146890411</x:v>
      </x:c>
      <x:c r="N54" s="102" t="n">
        <x:f>IF(M54="","",10^ABS(LOG10(M54/I54)))</x:f>
        <x:v>2.3733972299906902</x:v>
      </x:c>
    </x:row>
    <x:row r="55">
      <x:c r="A55" s="31" t="n">
        <x:v>45919</x:v>
      </x:c>
      <x:c r="B55" s="17" t="str">
        <x:v>Ring-flash-2.0</x:v>
      </x:c>
      <x:c r="C55" s="17" t="str">
        <x:v>inclusionai</x:v>
      </x:c>
      <x:c r="D55" s="64" t="n">
        <x:v>8.16391673848438</x:v>
      </x:c>
      <x:c r="E55" s="84" t="n">
        <x:v>0.42857142857142855</x:v>
      </x:c>
      <x:c r="F55" s="102" t="n">
        <x:v>6.1</x:v>
      </x:c>
      <x:c r="G55" s="102" t="n">
        <x:v>9.699732414986705</x:v>
      </x:c>
      <x:c r="H55" s="102" t="n">
        <x:f>10^ABS(LOG10(G55/F55))</x:f>
        <x:v>1.5901200680306062</x:v>
      </x:c>
      <x:c r="I55" s="102" t="n">
        <x:v>103</x:v>
      </x:c>
      <x:c r="J55" s="102" t="n">
        <x:f>I55/F55</x:f>
        <x:v>16.885245901639344</x:v>
      </x:c>
      <x:c r="K55" s="102" t="n">
        <x:v>29.62462188351575</x:v>
      </x:c>
      <x:c r="L55" s="102" t="n">
        <x:f>10^ABS(LOG10(K55/I55))</x:f>
        <x:v>3.476837625303599</x:v>
      </x:c>
      <x:c r="M55" s="102" t="n">
        <x:v>230.95642227603827</x:v>
      </x:c>
      <x:c r="N55" s="102" t="n">
        <x:f>IF(M55="","",10^ABS(LOG10(M55/I55)))</x:f>
        <x:v>2.2422953619032833</x:v>
      </x:c>
    </x:row>
    <x:row r="56">
      <x:c r="A56" s="31" t="n">
        <x:v>45922</x:v>
      </x:c>
      <x:c r="B56" s="17" t="str">
        <x:v>DeepSeek V3.1 Terminus (Reasoning)</x:v>
      </x:c>
      <x:c r="C56" s="17" t="str">
        <x:v>deepseek</x:v>
      </x:c>
      <x:c r="D56" s="64" t="n">
        <x:v>30.4351098355133</x:v>
      </x:c>
      <x:c r="E56" s="84" t="n">
        <x:v>1</x:v>
      </x:c>
      <x:c r="F56" s="102" t="n">
        <x:v>37</x:v>
      </x:c>
      <x:c r="G56" s="102" t="n">
        <x:v>20.29235995409073</x:v>
      </x:c>
      <x:c r="H56" s="102" t="n">
        <x:f>10^ABS(LOG10(G56/F56))</x:f>
        <x:v>1.8233463275690227</x:v>
      </x:c>
      <x:c r="I56" s="102" t="n">
        <x:v>685</x:v>
      </x:c>
      <x:c r="J56" s="102" t="n">
        <x:f>I56/F56</x:f>
        <x:v>18.513513513513512</x:v>
      </x:c>
      <x:c r="K56" s="102" t="n">
        <x:v>1098.9032724226536</x:v>
      </x:c>
      <x:c r="L56" s="102" t="n">
        <x:f>10^ABS(LOG10(K56/I56))</x:f>
        <x:v>1.6042383539016831</x:v>
      </x:c>
      <x:c r="M56" s="102" t="n">
        <x:v>477.4233659704783</x:v>
      </x:c>
      <x:c r="N56" s="102" t="n">
        <x:f>IF(M56="","",10^ABS(LOG10(M56/I56)))</x:f>
        <x:v>1.434785242669411</x:v>
      </x:c>
    </x:row>
    <x:row r="57">
      <x:c r="A57" s="31" t="n">
        <x:v>45922</x:v>
      </x:c>
      <x:c r="B57" s="17" t="str">
        <x:v>Granite 4.0 H Small</x:v>
      </x:c>
      <x:c r="C57" s="17" t="str">
        <x:v>ibm</x:v>
      </x:c>
      <x:c r="D57" s="64" t="n">
        <x:v>5.23694356715463</x:v>
      </x:c>
      <x:c r="E57" s="84" t="n">
        <x:v>0.32</x:v>
      </x:c>
      <x:c r="F57" s="102" t="n">
        <x:v>9</x:v>
      </x:c>
      <x:c r="G57" s="102" t="n">
        <x:v>6.744849117543447</x:v>
      </x:c>
      <x:c r="H57" s="102" t="n">
        <x:f>10^ABS(LOG10(G57/F57))</x:f>
        <x:v>1.3343515686052754</x:v>
      </x:c>
      <x:c r="I57" s="102" t="n">
        <x:v>32</x:v>
      </x:c>
      <x:c r="J57" s="102" t="n">
        <x:f>I57/F57</x:f>
        <x:v>3.5555555555555554</x:v>
      </x:c>
      <x:c r="K57" s="102" t="n">
        <x:v>20.291457951690145</x:v>
      </x:c>
      <x:c r="L57" s="102" t="n">
        <x:f>10^ABS(LOG10(K57/I57))</x:f>
        <x:v>1.5770182742011698</x:v>
      </x:c>
      <x:c r="M57" s="102" t="n">
        <x:v>153.8454534274319</x:v>
      </x:c>
      <x:c r="N57" s="102" t="n">
        <x:f>IF(M57="","",10^ABS(LOG10(M57/I57)))</x:f>
        <x:v>4.807670419607249</x:v>
      </x:c>
    </x:row>
    <x:row r="58">
      <x:c r="A58" s="31" t="n">
        <x:v>45922</x:v>
      </x:c>
      <x:c r="B58" s="17" t="str">
        <x:v>Qwen3 Omni 30B A3B (Reasoning)</x:v>
      </x:c>
      <x:c r="C58" s="17" t="str">
        <x:v>alibaba</x:v>
      </x:c>
      <x:c r="D58" s="64" t="n">
        <x:v>9.63183764378847</x:v>
      </x:c>
      <x:c r="E58" s="84" t="n">
        <x:v>0.52</x:v>
      </x:c>
      <x:c r="F58" s="102" t="n">
        <x:v>3</x:v>
      </x:c>
      <x:c r="G58" s="102" t="n">
        <x:v>9.294155681286279</x:v>
      </x:c>
      <x:c r="H58" s="102" t="n">
        <x:f>10^ABS(LOG10(G58/F58))</x:f>
        <x:v>3.098051893762096</x:v>
      </x:c>
      <x:c r="I58" s="102" t="n">
        <x:v>35.3</x:v>
      </x:c>
      <x:c r="J58" s="102" t="n">
        <x:f>I58/F58</x:f>
        <x:v>11.766666666666666</x:v>
      </x:c>
      <x:c r="K58" s="102" t="n">
        <x:v>41.6812141164441</x:v>
      </x:c>
      <x:c r="L58" s="102" t="n">
        <x:f>10^ABS(LOG10(K58/I58))</x:f>
        <x:v>1.1807709381428928</x:v>
      </x:c>
      <x:c r="M58" s="102" t="n">
        <x:v>207.31399092389253</x:v>
      </x:c>
      <x:c r="N58" s="102" t="n">
        <x:f>IF(M58="","",10^ABS(LOG10(M58/I58)))</x:f>
        <x:v>5.872917589911961</x:v>
      </x:c>
    </x:row>
    <x:row r="59">
      <x:c r="A59" s="31" t="n">
        <x:v>45922</x:v>
      </x:c>
      <x:c r="B59" s="17" t="str">
        <x:v>Qwen3 Omni 30B A3B Instruct</x:v>
      </x:c>
      <x:c r="C59" s="17" t="str">
        <x:v>alibaba</x:v>
      </x:c>
      <x:c r="D59" s="64" t="n">
        <x:v>5.11420251423705</x:v>
      </x:c>
      <x:c r="E59" s="84" t="n">
        <x:v>0.3</x:v>
      </x:c>
      <x:c r="F59" s="102" t="n">
        <x:v>3</x:v>
      </x:c>
      <x:c r="G59" s="102" t="n">
        <x:v>7.514936149229595</x:v>
      </x:c>
      <x:c r="H59" s="102" t="n">
        <x:f>10^ABS(LOG10(G59/F59))</x:f>
        <x:v>2.5049787164098642</x:v>
      </x:c>
      <x:c r="I59" s="102" t="n">
        <x:v>35.3</x:v>
      </x:c>
      <x:c r="J59" s="102" t="n">
        <x:f>I59/F59</x:f>
        <x:v>11.766666666666666</x:v>
      </x:c>
      <x:c r="K59" s="102" t="n">
        <x:v>19.841476219806562</x:v>
      </x:c>
      <x:c r="L59" s="102" t="n">
        <x:f>10^ABS(LOG10(K59/I59))</x:f>
        <x:v>1.7791014947144965</x:v>
      </x:c>
      <x:c r="M59" s="102" t="n">
        <x:v>167.62699679885299</x:v>
      </x:c>
      <x:c r="N59" s="102" t="n">
        <x:f>IF(M59="","",10^ABS(LOG10(M59/I59)))</x:f>
        <x:v>4.748640135944842</x:v>
      </x:c>
    </x:row>
    <x:row r="60">
      <x:c r="A60" s="31" t="n">
        <x:v>45923</x:v>
      </x:c>
      <x:c r="B60" s="17" t="str">
        <x:v>Qwen3 VL 235B A22B (Reasoning)</x:v>
      </x:c>
      <x:c r="C60" s="17" t="str">
        <x:v>alibaba</x:v>
      </x:c>
      <x:c r="D60" s="64" t="n">
        <x:v>20.6044533859359</x:v>
      </x:c>
      <x:c r="E60" s="84" t="n">
        <x:v>0.9259259259259259</x:v>
      </x:c>
      <x:c r="F60" s="102" t="n">
        <x:v>22</x:v>
      </x:c>
      <x:c r="G60" s="102" t="n">
        <x:v>15.820365880787161</x:v>
      </x:c>
      <x:c r="H60" s="102" t="n">
        <x:f>10^ABS(LOG10(G60/F60))</x:f>
        <x:v>1.3906125917553902</x:v>
      </x:c>
      <x:c r="I60" s="102" t="n">
        <x:v>235</x:v>
      </x:c>
      <x:c r="J60" s="102" t="n">
        <x:f>I60/F60</x:f>
        <x:v>10.681818181818182</x:v>
      </x:c>
      <x:c r="K60" s="102" t="n">
        <x:v>246.88496831883103</x:v>
      </x:c>
      <x:c r="L60" s="102" t="n">
        <x:f>10^ABS(LOG10(K60/I60))</x:f>
        <x:v>1.0505743332716213</x:v>
      </x:c>
      <x:c r="M60" s="102" t="n">
        <x:v>352.95602734023186</x:v>
      </x:c>
      <x:c r="N60" s="102" t="n">
        <x:f>IF(M60="","",10^ABS(LOG10(M60/I60)))</x:f>
        <x:v>1.5019405418733283</x:v>
      </x:c>
    </x:row>
    <x:row r="61">
      <x:c r="A61" s="31" t="n">
        <x:v>45929</x:v>
      </x:c>
      <x:c r="B61" s="17" t="str">
        <x:v>DeepSeek V3.2 Exp (Reasoning)</x:v>
      </x:c>
      <x:c r="C61" s="17" t="str">
        <x:v>deepseek</x:v>
      </x:c>
      <x:c r="D61" s="64" t="n">
        <x:v>25.4456286220356</x:v>
      </x:c>
      <x:c r="E61" s="84" t="n">
        <x:v>0.9818181818181818</x:v>
      </x:c>
      <x:c r="F61" s="102" t="n">
        <x:v>37</x:v>
      </x:c>
      <x:c r="G61" s="102" t="n">
        <x:v>16.210170169136205</x:v>
      </x:c>
      <x:c r="H61" s="102" t="n">
        <x:f>10^ABS(LOG10(G61/F61))</x:f>
        <x:v>2.2825176795766886</x:v>
      </x:c>
      <x:c r="I61" s="102" t="n">
        <x:v>685</x:v>
      </x:c>
      <x:c r="J61" s="102" t="n">
        <x:f>I61/F61</x:f>
        <x:v>18.513513513513512</x:v>
      </x:c>
      <x:c r="K61" s="102" t="n">
        <x:v>470.6638324841128</x:v>
      </x:c>
      <x:c r="L61" s="102" t="n">
        <x:f>10^ABS(LOG10(K61/I61))</x:f>
        <x:v>1.455391200094226</x:v>
      </x:c>
      <x:c r="M61" s="102" t="n">
        <x:v>381.38067837413456</x:v>
      </x:c>
      <x:c r="N61" s="102" t="n">
        <x:f>IF(M61="","",10^ABS(LOG10(M61/I61)))</x:f>
        <x:v>1.7961056729990252</x:v>
      </x:c>
    </x:row>
    <x:row r="62">
      <x:c r="A62" s="31" t="n">
        <x:v>45930</x:v>
      </x:c>
      <x:c r="B62" s="17" t="str">
        <x:v>GLM-4.6 (Reasoning)</x:v>
      </x:c>
      <x:c r="C62" s="17" t="str">
        <x:v>zai</x:v>
      </x:c>
      <x:c r="D62" s="64" t="n">
        <x:v>28.6958810162247</x:v>
      </x:c>
      <x:c r="E62" s="84" t="n">
        <x:v>0.9821428571428571</x:v>
      </x:c>
      <x:c r="F62" s="102" t="n">
        <x:v>32</x:v>
      </x:c>
      <x:c r="G62" s="102" t="n">
        <x:v>20.75404629928182</x:v>
      </x:c>
      <x:c r="H62" s="102" t="n">
        <x:f>10^ABS(LOG10(G62/F62))</x:f>
        <x:v>1.5418680067754962</x:v>
      </x:c>
      <x:c r="I62" s="102" t="n">
        <x:v>357</x:v>
      </x:c>
      <x:c r="J62" s="102" t="n">
        <x:f>I62/F62</x:f>
        <x:v>11.15625</x:v>
      </x:c>
      <x:c r="K62" s="102" t="n">
        <x:v>814.6640788357023</x:v>
      </x:c>
      <x:c r="L62" s="102" t="n">
        <x:f>10^ABS(LOG10(K62/I62))</x:f>
        <x:v>2.2819722096238135</x:v>
      </x:c>
      <x:c r="M62" s="102" t="n">
        <x:v>473.5254478112309</x:v>
      </x:c>
      <x:c r="N62" s="102" t="n">
        <x:f>IF(M62="","",10^ABS(LOG10(M62/I62)))</x:f>
        <x:v>1.3264018145972858</x:v>
      </x:c>
    </x:row>
    <x:row r="63">
      <x:c r="A63" s="31" t="n">
        <x:v>45933</x:v>
      </x:c>
      <x:c r="B63" s="17" t="str">
        <x:v>Qwen3 VL 30B A3B (Reasoning)</x:v>
      </x:c>
      <x:c r="C63" s="17" t="str">
        <x:v>alibaba</x:v>
      </x:c>
      <x:c r="D63" s="64" t="n">
        <x:v>13.3359417846299</x:v>
      </x:c>
      <x:c r="E63" s="84" t="n">
        <x:v>0.543859649122807</x:v>
      </x:c>
      <x:c r="F63" s="102" t="n">
        <x:v>3</x:v>
      </x:c>
      <x:c r="G63" s="102" t="n">
        <x:v>11.14453694222494</x:v>
      </x:c>
      <x:c r="H63" s="102" t="n">
        <x:f>10^ABS(LOG10(G63/F63))</x:f>
        <x:v>3.714845647408312</x:v>
      </x:c>
      <x:c r="I63" s="102" t="n">
        <x:v>30</x:v>
      </x:c>
      <x:c r="J63" s="102" t="n">
        <x:f>I63/F63</x:f>
        <x:v>10</x:v>
      </x:c>
      <x:c r="K63" s="102" t="n">
        <x:v>57.78849121676842</x:v>
      </x:c>
      <x:c r="L63" s="102" t="n">
        <x:f>10^ABS(LOG10(K63/I63))</x:f>
        <x:v>1.9262830405589475</x:v>
      </x:c>
      <x:c r="M63" s="102" t="n">
        <x:v>248.6721301932086</x:v>
      </x:c>
      <x:c r="N63" s="102" t="n">
        <x:f>IF(M63="","",10^ABS(LOG10(M63/I63)))</x:f>
        <x:v>8.289071006440276</x:v>
      </x:c>
    </x:row>
    <x:row r="64">
      <x:c r="A64" s="31" t="n">
        <x:v>45933</x:v>
      </x:c>
      <x:c r="B64" s="17" t="str">
        <x:v>Qwen3 VL 30B A3B Instruct</x:v>
      </x:c>
      <x:c r="C64" s="17" t="str">
        <x:v>alibaba</x:v>
      </x:c>
      <x:c r="D64" s="64" t="n">
        <x:v>10.017485295516</x:v>
      </x:c>
      <x:c r="E64" s="84" t="n">
        <x:v>0.5263157894736842</x:v>
      </x:c>
      <x:c r="F64" s="102" t="n">
        <x:v>3</x:v>
      </x:c>
      <x:c r="G64" s="102" t="n">
        <x:v>9.454512409012674</x:v>
      </x:c>
      <x:c r="H64" s="102" t="n">
        <x:f>10^ABS(LOG10(G64/F64))</x:f>
        <x:v>3.151504136337558</x:v>
      </x:c>
      <x:c r="I64" s="102" t="n">
        <x:v>30</x:v>
      </x:c>
      <x:c r="J64" s="102" t="n">
        <x:f>I64/F64</x:f>
        <x:v>10</x:v>
      </x:c>
      <x:c r="K64" s="102" t="n">
        <x:v>37.186850464928234</x:v>
      </x:c>
      <x:c r="L64" s="102" t="n">
        <x:f>10^ABS(LOG10(K64/I64))</x:f>
        <x:v>1.2395616821642745</x:v>
      </x:c>
      <x:c r="M64" s="102" t="n">
        <x:v>210.9619944620084</x:v>
      </x:c>
      <x:c r="N64" s="102" t="n">
        <x:f>IF(M64="","",10^ABS(LOG10(M64/I64)))</x:f>
        <x:v>7.032066482066941</x:v>
      </x:c>
    </x:row>
    <x:row r="65">
      <x:c r="A65" s="31" t="n">
        <x:v>45937</x:v>
      </x:c>
      <x:c r="B65" s="17" t="str">
        <x:v>LFM2 8B A1B</x:v>
      </x:c>
      <x:c r="C65" s="17" t="str">
        <x:v>liquidai</x:v>
      </x:c>
      <x:c r="D65" s="64" t="n">
        <x:v>1.78196778459044</x:v>
      </x:c>
      <x:c r="E65" s="84" t="n">
        <x:v>0.03389830508474576</x:v>
      </x:c>
      <x:c r="F65" s="102" t="n">
        <x:v>1.5</x:v>
      </x:c>
      <x:c r="G65" s="102" t="n">
        <x:v>5.483189291599239</x:v>
      </x:c>
      <x:c r="H65" s="102" t="n">
        <x:f>10^ABS(LOG10(G65/F65))</x:f>
        <x:v>3.6554595277328223</x:v>
      </x:c>
      <x:c r="I65" s="102" t="n">
        <x:v>8.34</x:v>
      </x:c>
      <x:c r="J65" s="102" t="n">
        <x:f>I65/F65</x:f>
        <x:v>5.56</x:v>
      </x:c>
      <x:c r="K65" s="102" t="n">
        <x:v>16.315400913155315</x:v>
      </x:c>
      <x:c r="L65" s="102" t="n">
        <x:f>10^ABS(LOG10(K65/I65))</x:f>
        <x:v>1.9562830831121487</x:v>
      </x:c>
      <x:c r="M65" s="102" t="n">
        <x:v>125.10474474696161</x:v>
      </x:c>
      <x:c r="N65" s="102" t="n">
        <x:f>IF(M65="","",10^ABS(LOG10(M65/I65)))</x:f>
        <x:v>15.000568914503802</x:v>
      </x:c>
    </x:row>
    <x:row r="66">
      <x:c r="A66" s="31" t="n">
        <x:v>45938</x:v>
      </x:c>
      <x:c r="B66" s="17" t="str">
        <x:v>Ling-1T</x:v>
      </x:c>
      <x:c r="C66" s="17" t="str">
        <x:v>inclusionai</x:v>
      </x:c>
      <x:c r="D66" s="64" t="n">
        <x:v>12.7539983059008</x:v>
      </x:c>
      <x:c r="E66" s="84" t="n">
        <x:v>0.55</x:v>
      </x:c>
      <x:c r="F66" s="102" t="n">
        <x:v>50</x:v>
      </x:c>
      <x:c r="G66" s="102" t="n">
        <x:v>8.953494481238632</x:v>
      </x:c>
      <x:c r="H66" s="102" t="n">
        <x:f>10^ABS(LOG10(G66/F66))</x:f>
        <x:v>5.584411774058858</x:v>
      </x:c>
      <x:c r="I66" s="102" t="n">
        <x:v>1000</x:v>
      </x:c>
      <x:c r="J66" s="102" t="n">
        <x:f>I66/F66</x:f>
        <x:v>20</x:v>
      </x:c>
      <x:c r="K66" s="102" t="n">
        <x:v>50.783775714939175</x:v>
      </x:c>
      <x:c r="L66" s="102" t="n">
        <x:f>10^ABS(LOG10(K66/I66))</x:f>
        <x:v>19.691328301645356</x:v>
      </x:c>
      <x:c r="M66" s="102" t="n">
        <x:v>213.25993726514292</x:v>
      </x:c>
      <x:c r="N66" s="102" t="n">
        <x:f>IF(M66="","",10^ABS(LOG10(M66/I66)))</x:f>
        <x:v>4.689113261609533</x:v>
      </x:c>
    </x:row>
    <x:row r="67">
      <x:c r="A67" s="31" t="n">
        <x:v>45943</x:v>
      </x:c>
      <x:c r="B67" s="17" t="str">
        <x:v>Ring-1T</x:v>
      </x:c>
      <x:c r="C67" s="17" t="str">
        <x:v>inclusionai</x:v>
      </x:c>
      <x:c r="D67" s="64" t="n">
        <x:v>16.1614798571483</x:v>
      </x:c>
      <x:c r="E67" s="84" t="n">
        <x:v>0.7213114754098361</x:v>
      </x:c>
      <x:c r="F67" s="102" t="n">
        <x:v>50</x:v>
      </x:c>
      <x:c r="G67" s="102" t="n">
        <x:v>10.939941014949245</x:v>
      </x:c>
      <x:c r="H67" s="102" t="n">
        <x:f>10^ABS(LOG10(G67/F67))</x:f>
        <x:v>4.570408554458916</x:v>
      </x:c>
      <x:c r="I67" s="102" t="n">
        <x:v>1000</x:v>
      </x:c>
      <x:c r="J67" s="102" t="n">
        <x:f>I67/F67</x:f>
        <x:v>20</x:v>
      </x:c>
      <x:c r="K67" s="102" t="n">
        <x:v>77.72702571121927</x:v>
      </x:c>
      <x:c r="L67" s="102" t="n">
        <x:f>10^ABS(LOG10(K67/I67))</x:f>
        <x:v>12.865537962501328</x:v>
      </x:c>
      <x:c r="M67" s="102" t="n">
        <x:v>260.5743645032866</x:v>
      </x:c>
      <x:c r="N67" s="102" t="n">
        <x:f>IF(M67="","",10^ABS(LOG10(M67/I67)))</x:f>
        <x:v>3.837676058065902</x:v>
      </x:c>
    </x:row>
    <x:row r="68">
      <x:c r="A68" s="31" t="n">
        <x:v>45956</x:v>
      </x:c>
      <x:c r="B68" s="17" t="str">
        <x:v>MiniMax-M2</x:v>
      </x:c>
      <x:c r="C68" s="17" t="str">
        <x:v>minimax</x:v>
      </x:c>
      <x:c r="D68" s="64" t="n">
        <x:v>28.3148278049522</x:v>
      </x:c>
      <x:c r="E68" s="84" t="n">
        <x:v>0.967741935483871</x:v>
      </x:c>
      <x:c r="F68" s="102" t="n">
        <x:v>10</x:v>
      </x:c>
      <x:c r="G68" s="102" t="n">
        <x:v>21.47458265202557</x:v>
      </x:c>
      <x:c r="H68" s="102" t="n">
        <x:f>10^ABS(LOG10(G68/F68))</x:f>
        <x:v>2.147458265202557</x:v>
      </x:c>
      <x:c r="I68" s="102" t="n">
        <x:v>230</x:v>
      </x:c>
      <x:c r="J68" s="102" t="n">
        <x:f>I68/F68</x:f>
        <x:v>23</x:v>
      </x:c>
      <x:c r="K68" s="102" t="n">
        <x:v>362.60336081701337</x:v>
      </x:c>
      <x:c r="L68" s="102" t="n">
        <x:f>10^ABS(LOG10(K68/I68))</x:f>
        <x:v>1.5765363513783197</x:v>
      </x:c>
      <x:c r="M68" s="102" t="n">
        <x:v>495.1769692338506</x:v>
      </x:c>
      <x:c r="N68" s="102" t="n">
        <x:f>IF(M68="","",10^ABS(LOG10(M68/I68)))</x:f>
        <x:v>2.152943344495005</x:v>
      </x:c>
    </x:row>
    <x:row r="69">
      <x:c r="A69" s="31" t="n">
        <x:v>45960</x:v>
      </x:c>
      <x:c r="B69" s="17" t="str">
        <x:v>Kimi Linear 48B A3B Instruct</x:v>
      </x:c>
      <x:c r="C69" s="17" t="str">
        <x:v>kimi</x:v>
      </x:c>
      <x:c r="D69" s="64" t="n">
        <x:v>8.52715848314644</x:v>
      </x:c>
      <x:c r="E69" s="84" t="n">
        <x:v>0.3968253968253968</x:v>
      </x:c>
      <x:c r="F69" s="102" t="n">
        <x:v>3</x:v>
      </x:c>
      <x:c r="G69" s="102" t="n">
        <x:v>6.158430301359549</x:v>
      </x:c>
      <x:c r="H69" s="102" t="n">
        <x:f>10^ABS(LOG10(G69/F69))</x:f>
        <x:v>2.052810100453181</x:v>
      </x:c>
      <x:c r="I69" s="102" t="n">
        <x:v>49.1</x:v>
      </x:c>
      <x:c r="J69" s="102" t="n">
        <x:f>I69/F69</x:f>
        <x:v>16.366666666666667</x:v>
      </x:c>
      <x:c r="K69" s="102" t="n">
        <x:v>24.017654438121212</x:v>
      </x:c>
      <x:c r="L69" s="102" t="n">
        <x:f>10^ABS(LOG10(K69/I69))</x:f>
        <x:v>2.044329521290291</x:v>
      </x:c>
      <x:c r="M69" s="102" t="n">
        <x:v>136.3153452333134</x:v>
      </x:c>
      <x:c r="N69" s="102" t="n">
        <x:f>IF(M69="","",10^ABS(LOG10(M69/I69)))</x:f>
        <x:v>2.7762799436520003</x:v>
      </x:c>
    </x:row>
    <x:row r="70">
      <x:c r="A70" s="31" t="n">
        <x:v>45967</x:v>
      </x:c>
      <x:c r="B70" s="17" t="str">
        <x:v>Kimi K2 Thinking</x:v>
      </x:c>
      <x:c r="C70" s="17" t="str">
        <x:v>kimi</x:v>
      </x:c>
      <x:c r="D70" s="64" t="n">
        <x:v>32.7026871189548</x:v>
      </x:c>
      <x:c r="E70" s="84" t="n">
        <x:v>1</x:v>
      </x:c>
      <x:c r="F70" s="102" t="n">
        <x:v>32.6</x:v>
      </x:c>
      <x:c r="G70" s="102" t="n">
        <x:v>23.568456519831948</x:v>
      </x:c>
      <x:c r="H70" s="102" t="n">
        <x:f>10^ABS(LOG10(G70/F70))</x:f>
        <x:v>1.3832047072139975</x:v>
      </x:c>
      <x:c r="I70" s="102" t="n">
        <x:v>1040</x:v>
      </x:c>
      <x:c r="J70" s="102" t="n">
        <x:f>I70/F70</x:f>
        <x:v>31.901840490797543</x:v>
      </x:c>
      <x:c r="K70" s="102" t="n">
        <x:v>523.5351366677357</x:v>
      </x:c>
      <x:c r="L70" s="102" t="n">
        <x:f>10^ABS(LOG10(K70/I70))</x:f>
        <x:v>1.9864951311950667</x:v>
      </x:c>
      <x:c r="M70" s="102" t="n">
        <x:v>521.6820082234227</x:v>
      </x:c>
      <x:c r="N70" s="102" t="n">
        <x:f>IF(M70="","",10^ABS(LOG10(M70/I70)))</x:f>
        <x:v>1.9935515958115895</x:v>
      </x:c>
    </x:row>
    <x:row r="71">
      <x:c r="A71" s="31" t="n">
        <x:v>45988</x:v>
      </x:c>
      <x:c r="B71" s="17" t="str">
        <x:v>INTELLECT-3</x:v>
      </x:c>
      <x:c r="C71" s="17" t="str">
        <x:v>prime-intellect</x:v>
      </x:c>
      <x:c r="D71" s="64" t="n">
        <x:v>15.6118723003247</x:v>
      </x:c>
      <x:c r="E71" s="84" t="n">
        <x:v>0.6923076923076923</x:v>
      </x:c>
      <x:c r="F71" s="102" t="n">
        <x:v>12</x:v>
      </x:c>
      <x:c r="G71" s="102" t="n">
        <x:v>8.489169731480194</x:v>
      </x:c>
      <x:c r="H71" s="102" t="n">
        <x:f>10^ABS(LOG10(G71/F71))</x:f>
        <x:v>1.413565799668333</x:v>
      </x:c>
      <x:c r="I71" s="102" t="n">
        <x:v>107</x:v>
      </x:c>
      <x:c r="J71" s="102" t="n">
        <x:f>I71/F71</x:f>
        <x:v>8.916666666666666</x:v>
      </x:c>
      <x:c r="K71" s="102" t="n">
        <x:v>61.73505863882804</x:v>
      </x:c>
      <x:c r="L71" s="102" t="n">
        <x:f>10^ABS(LOG10(K71/I71))</x:f>
        <x:v>1.7332128997558396</x:v>
      </x:c>
      <x:c r="M71" s="102" t="n">
        <x:v>192.09952177728715</x:v>
      </x:c>
      <x:c r="N71" s="102" t="n">
        <x:f>IF(M71="","",10^ABS(LOG10(M71/I71)))</x:f>
        <x:v>1.7953226334325882</x:v>
      </x:c>
    </x:row>
    <x:row r="72">
      <x:c r="A72" s="31" t="n">
        <x:v>45992</x:v>
      </x:c>
      <x:c r="B72" s="17" t="str">
        <x:v>DeepSeek V3.2 Speciale</x:v>
      </x:c>
      <x:c r="C72" s="17" t="str">
        <x:v>deepseek</x:v>
      </x:c>
      <x:c r="D72" s="64" t="n">
        <x:v>22.2410838975301</x:v>
      </x:c>
      <x:c r="E72" s="84" t="n">
        <x:v>0.8939393939393939</x:v>
      </x:c>
      <x:c r="F72" s="102" t="n">
        <x:v>37</x:v>
      </x:c>
      <x:c r="G72" s="102" t="n">
        <x:v>12.285271492427754</x:v>
      </x:c>
      <x:c r="H72" s="102" t="n">
        <x:f>10^ABS(LOG10(G72/F72))</x:f>
        <x:v>3.0117364539160225</x:v>
      </x:c>
      <x:c r="I72" s="102" t="n">
        <x:v>685</x:v>
      </x:c>
      <x:c r="J72" s="102" t="n">
        <x:f>I72/F72</x:f>
        <x:v>18.513513513513512</x:v>
      </x:c>
      <x:c r="K72" s="102" t="n">
        <x:v>150.88608706717142</x:v>
      </x:c>
      <x:c r="L72" s="102" t="n">
        <x:f>10^ABS(LOG10(K72/I72))</x:f>
        <x:v>4.539848658776943</x:v>
      </x:c>
      <x:c r="M72" s="102" t="n">
        <x:v>285.27429461233186</x:v>
      </x:c>
      <x:c r="N72" s="102" t="n">
        <x:f>IF(M72="","",10^ABS(LOG10(M72/I72)))</x:f>
        <x:v>2.4011977697845808</x:v>
      </x:c>
    </x:row>
    <x:row r="73">
      <x:c r="A73" s="31" t="n">
        <x:v>45992</x:v>
      </x:c>
      <x:c r="B73" s="17" t="str">
        <x:v>DeepSeek V3.2 (Reasoning)</x:v>
      </x:c>
      <x:c r="C73" s="17" t="str">
        <x:v>deepseek</x:v>
      </x:c>
      <x:c r="D73" s="64" t="n">
        <x:v>32.039941106813</x:v>
      </x:c>
      <x:c r="E73" s="84" t="n">
        <x:v>0.9850746268656716</x:v>
      </x:c>
      <x:c r="F73" s="102" t="n">
        <x:v>37</x:v>
      </x:c>
      <x:c r="G73" s="102" t="n">
        <x:v>21.612889558279353</x:v>
      </x:c>
      <x:c r="H73" s="102" t="n">
        <x:f>10^ABS(LOG10(G73/F73))</x:f>
        <x:v>1.7119413811017345</x:v>
      </x:c>
      <x:c r="I73" s="102" t="n">
        <x:v>685</x:v>
      </x:c>
      <x:c r="J73" s="102" t="n">
        <x:f>I73/F73</x:f>
        <x:v>18.513513513513512</x:v>
      </x:c>
      <x:c r="K73" s="102" t="n">
        <x:v>563.7961310594878</x:v>
      </x:c>
      <x:c r="L73" s="102" t="n">
        <x:f>10^ABS(LOG10(K73/I73))</x:f>
        <x:v>1.2149781849562278</x:v>
      </x:c>
      <x:c r="M73" s="102" t="n">
        <x:v>501.8693992292034</x:v>
      </x:c>
      <x:c r="N73" s="102" t="n">
        <x:f>IF(M73="","",10^ABS(LOG10(M73/I73)))</x:f>
        <x:v>1.3648969254791348</x:v>
      </x:c>
    </x:row>
    <x:row r="74">
      <x:c r="A74" s="31" t="n">
        <x:v>45993</x:v>
      </x:c>
      <x:c r="B74" s="17" t="str">
        <x:v>Mistral Large 3</x:v>
      </x:c>
      <x:c r="C74" s="17" t="str">
        <x:v>mistral</x:v>
      </x:c>
      <x:c r="D74" s="64" t="n">
        <x:v>15.9300825619952</x:v>
      </x:c>
      <x:c r="E74" s="84" t="n">
        <x:v>0.6865671641791045</x:v>
      </x:c>
      <x:c r="F74" s="102" t="n">
        <x:v>41</x:v>
      </x:c>
      <x:c r="G74" s="102" t="n">
        <x:v>8.362171901384805</x:v>
      </x:c>
      <x:c r="H74" s="102" t="n">
        <x:f>10^ABS(LOG10(G74/F74))</x:f>
        <x:v>4.903032427880402</x:v>
      </x:c>
      <x:c r="I74" s="102" t="n">
        <x:v>675</x:v>
      </x:c>
      <x:c r="J74" s="102" t="n">
        <x:f>I74/F74</x:f>
        <x:v>16.463414634146343</x:v>
      </x:c>
      <x:c r="K74" s="102" t="n">
        <x:v>67.91718049650217</x:v>
      </x:c>
      <x:c r="L74" s="102" t="n">
        <x:f>10^ABS(LOG10(K74/I74))</x:f>
        <x:v>9.938575115537414</x:v>
      </x:c>
      <x:c r="M74" s="102" t="n">
        <x:v>189.24122271237945</x:v>
      </x:c>
      <x:c r="N74" s="102" t="n">
        <x:f>IF(M74="","",10^ABS(LOG10(M74/I74)))</x:f>
        <x:v>3.566876129446211</x:v>
      </x:c>
    </x:row>
    <x:row r="75">
      <x:c r="A75" s="31" t="n">
        <x:v>45999</x:v>
      </x:c>
      <x:c r="B75" s="17" t="str">
        <x:v>GLM-4.6V (Reasoning)</x:v>
      </x:c>
      <x:c r="C75" s="17" t="str">
        <x:v>zai</x:v>
      </x:c>
      <x:c r="D75" s="64" t="n">
        <x:v>16.7520987906239</x:v>
      </x:c>
      <x:c r="E75" s="84" t="n">
        <x:v>0.7246376811594203</x:v>
      </x:c>
      <x:c r="F75" s="102" t="n">
        <x:v>12</x:v>
      </x:c>
      <x:c r="G75" s="102" t="n">
        <x:v>9.797445126399133</x:v>
      </x:c>
      <x:c r="H75" s="102" t="n">
        <x:f>10^ABS(LOG10(G75/F75))</x:f>
        <x:v>1.224809105351976</x:v>
      </x:c>
      <x:c r="I75" s="102" t="n">
        <x:v>108</x:v>
      </x:c>
      <x:c r="J75" s="102" t="n">
        <x:f>I75/F75</x:f>
        <x:v>9</x:v>
      </x:c>
      <x:c r="K75" s="102" t="n">
        <x:v>68.60754216409313</x:v>
      </x:c>
      <x:c r="L75" s="102" t="n">
        <x:f>10^ABS(LOG10(K75/I75))</x:f>
        <x:v>1.5741709525417678</x:v>
      </x:c>
      <x:c r="M75" s="102" t="n">
        <x:v>214.79132224084736</x:v>
      </x:c>
      <x:c r="N75" s="102" t="n">
        <x:f>IF(M75="","",10^ABS(LOG10(M75/I75)))</x:f>
        <x:v>1.988808539267105</x:v>
      </x:c>
    </x:row>
    <x:row r="76">
      <x:c r="A76" s="31" t="n">
        <x:v>46006</x:v>
      </x:c>
      <x:c r="B76" s="17" t="str">
        <x:v>NVIDIA Nemotron 3 Nano 30B A3B (Reasoning)</x:v>
      </x:c>
      <x:c r="C76" s="17" t="str">
        <x:v>nvidia</x:v>
      </x:c>
      <x:c r="D76" s="64" t="n">
        <x:v>14.1772902141795</x:v>
      </x:c>
      <x:c r="E76" s="84" t="n">
        <x:v>0.5714285714285714</x:v>
      </x:c>
      <x:c r="F76" s="102" t="n">
        <x:v>3.6</x:v>
      </x:c>
      <x:c r="G76" s="102" t="n">
        <x:v>8.31830627205146</x:v>
      </x:c>
      <x:c r="H76" s="102" t="n">
        <x:f>10^ABS(LOG10(G76/F76))</x:f>
        <x:v>2.3106406311254073</x:v>
      </x:c>
      <x:c r="I76" s="102" t="n">
        <x:v>31.6</x:v>
      </x:c>
      <x:c r="J76" s="102" t="n">
        <x:f>I76/F76</x:f>
        <x:v>8.777777777777779</x:v>
      </x:c>
      <x:c r="K76" s="102" t="n">
        <x:v>48.5774416607352</x:v>
      </x:c>
      <x:c r="L76" s="102" t="n">
        <x:f>10^ABS(LOG10(K76/I76))</x:f>
        <x:v>1.5372608120485836</x:v>
      </x:c>
      <x:c r="M76" s="102" t="n">
        <x:v>182.36386934834866</x:v>
      </x:c>
      <x:c r="N76" s="102" t="n">
        <x:f>IF(M76="","",10^ABS(LOG10(M76/I76)))</x:f>
        <x:v>5.771008523681918</x:v>
      </x:c>
    </x:row>
    <x:row r="77">
      <x:c r="A77" s="31" t="n">
        <x:v>46007</x:v>
      </x:c>
      <x:c r="B77" s="17" t="str">
        <x:v>MiMo-V2-Flash (Feb 2026)</x:v>
      </x:c>
      <x:c r="C77" s="17" t="str">
        <x:v>xiaomi</x:v>
      </x:c>
      <x:c r="D77" s="64" t="n">
        <x:v>33.2191627306191</x:v>
      </x:c>
      <x:c r="E77" s="84" t="n">
        <x:v>1</x:v>
      </x:c>
      <x:c r="F77" s="102" t="n">
        <x:v>15</x:v>
      </x:c>
      <x:c r="G77" s="102" t="n">
        <x:v>24.72939168780293</x:v>
      </x:c>
      <x:c r="H77" s="102" t="n">
        <x:f>10^ABS(LOG10(G77/F77))</x:f>
        <x:v>1.648626112520197</x:v>
      </x:c>
      <x:c r="I77" s="102" t="n">
        <x:v>309</x:v>
      </x:c>
      <x:c r="J77" s="102" t="n">
        <x:f>I77/F77</x:f>
        <x:v>20.6</x:v>
      </x:c>
      <x:c r="K77" s="102" t="n">
        <x:v>703.12482377103</x:v>
      </x:c>
      <x:c r="L77" s="102" t="n">
        <x:f>10^ABS(LOG10(K77/I77))</x:f>
        <x:v>2.2754848665729095</x:v>
      </x:c>
      <x:c r="M77" s="102" t="n">
        <x:v>542.1473323206263</x:v>
      </x:c>
      <x:c r="N77" s="102" t="n">
        <x:f>IF(M77="","",10^ABS(LOG10(M77/I77)))</x:f>
        <x:v>1.7545221110699873</x:v>
      </x:c>
    </x:row>
    <x:row r="78">
      <x:c r="A78" s="31" t="n">
        <x:v>46008</x:v>
      </x:c>
      <x:c r="B78" s="17" t="str">
        <x:v>Solar Open 100B (Reasoning)</x:v>
      </x:c>
      <x:c r="C78" s="17" t="str">
        <x:v>upstage</x:v>
      </x:c>
      <x:c r="D78" s="64" t="n">
        <x:v>15.1486437579736</x:v>
      </x:c>
      <x:c r="E78" s="84" t="n">
        <x:v>0.625</x:v>
      </x:c>
      <x:c r="F78" s="102" t="n">
        <x:v>12</x:v>
      </x:c>
      <x:c r="G78" s="102" t="n">
        <x:v>7.373768672015828</x:v>
      </x:c>
      <x:c r="H78" s="102" t="n">
        <x:f>10^ABS(LOG10(G78/F78))</x:f>
        <x:v>1.6273903527162688</x:v>
      </x:c>
      <x:c r="I78" s="102" t="n">
        <x:v>102</x:v>
      </x:c>
      <x:c r="J78" s="102" t="n">
        <x:f>I78/F78</x:f>
        <x:v>8.5</x:v>
      </x:c>
      <x:c r="K78" s="102" t="n">
        <x:v>48.53742616715011</x:v>
      </x:c>
      <x:c r="L78" s="102" t="n">
        <x:f>10^ABS(LOG10(K78/I78))</x:f>
        <x:v>2.101471133816177</x:v>
      </x:c>
      <x:c r="M78" s="102" t="n">
        <x:v>160.74427766975398</x:v>
      </x:c>
      <x:c r="N78" s="102" t="n">
        <x:f>IF(M78="","",10^ABS(LOG10(M78/I78)))</x:f>
        <x:v>1.57592429087994</x:v>
      </x:c>
    </x:row>
    <x:row r="79">
      <x:c r="A79" s="31" t="n">
        <x:v>46014</x:v>
      </x:c>
      <x:c r="B79" s="17" t="str">
        <x:v>MiniMax-M2.1</x:v>
      </x:c>
      <x:c r="C79" s="17" t="str">
        <x:v>minimax</x:v>
      </x:c>
      <x:c r="D79" s="64" t="n">
        <x:v>31.3574194809546</x:v>
      </x:c>
      <x:c r="E79" s="84" t="n">
        <x:v>0.958904109589041</x:v>
      </x:c>
      <x:c r="F79" s="102" t="n">
        <x:v>10</x:v>
      </x:c>
      <x:c r="G79" s="102" t="n">
        <x:v>19.10265399669253</x:v>
      </x:c>
      <x:c r="H79" s="102" t="n">
        <x:f>10^ABS(LOG10(G79/F79))</x:f>
        <x:v>1.9102653996692522</x:v>
      </x:c>
      <x:c r="I79" s="102" t="n">
        <x:v>230</x:v>
      </x:c>
      <x:c r="J79" s="102" t="n">
        <x:f>I79/F79</x:f>
        <x:v>23</x:v>
      </x:c>
      <x:c r="K79" s="102" t="n">
        <x:v>426.79221688726483</x:v>
      </x:c>
      <x:c r="L79" s="102" t="n">
        <x:f>10^ABS(LOG10(K79/I79))</x:f>
        <x:v>1.8556183342924568</x:v>
      </x:c>
      <x:c r="M79" s="102" t="n">
        <x:v>414.20137821071626</x:v>
      </x:c>
      <x:c r="N79" s="102" t="n">
        <x:f>IF(M79="","",10^ABS(LOG10(M79/I79)))</x:f>
        <x:v>1.800875557437895</x:v>
      </x:c>
    </x:row>
    <x:row r="80">
      <x:c r="A80" s="31" t="n">
        <x:v>46013</x:v>
      </x:c>
      <x:c r="B80" s="17" t="str">
        <x:v>GLM-4.7 (Reasoning)</x:v>
      </x:c>
      <x:c r="C80" s="17" t="str">
        <x:v>zai</x:v>
      </x:c>
      <x:c r="D80" s="64" t="n">
        <x:v>33.70492387461</x:v>
      </x:c>
      <x:c r="E80" s="84" t="n">
        <x:v>1</x:v>
      </x:c>
      <x:c r="F80" s="102" t="n">
        <x:v>32</x:v>
      </x:c>
      <x:c r="G80" s="102" t="n">
        <x:v>20.018644738562752</x:v>
      </x:c>
      <x:c r="H80" s="102" t="n">
        <x:f>10^ABS(LOG10(G80/F80))</x:f>
        <x:v>1.5985098101250108</x:v>
      </x:c>
      <x:c r="I80" s="102" t="n">
        <x:v>357</x:v>
      </x:c>
      <x:c r="J80" s="102" t="n">
        <x:f>I80/F80</x:f>
        <x:v>11.15625</x:v>
      </x:c>
      <x:c r="K80" s="102" t="n">
        <x:v>541.8567139729001</x:v>
      </x:c>
      <x:c r="L80" s="102" t="n">
        <x:f>10^ABS(LOG10(K80/I80))</x:f>
        <x:v>1.5178059214927164</x:v>
      </x:c>
      <x:c r="M80" s="102" t="n">
        <x:v>436.3959233817395</x:v>
      </x:c>
      <x:c r="N80" s="102" t="n">
        <x:f>IF(M80="","",10^ABS(LOG10(M80/I80)))</x:f>
        <x:v>1.2223975444866653</x:v>
      </x:c>
    </x:row>
    <x:row r="81">
      <x:c r="A81" s="31" t="n">
        <x:v>46022</x:v>
      </x:c>
      <x:c r="B81" s="17" t="str">
        <x:v>K-EXAONE (Reasoning)</x:v>
      </x:c>
      <x:c r="C81" s="17" t="str">
        <x:v>lg</x:v>
      </x:c>
      <x:c r="D81" s="64" t="n">
        <x:v>22.1029351957245</x:v>
      </x:c>
      <x:c r="E81" s="84" t="n">
        <x:v>0.84</x:v>
      </x:c>
      <x:c r="F81" s="102" t="n">
        <x:v>23</x:v>
      </x:c>
      <x:c r="G81" s="102" t="n">
        <x:v>10.789048562449437</x:v>
      </x:c>
      <x:c r="H81" s="102" t="n">
        <x:f>10^ABS(LOG10(G81/F81))</x:f>
        <x:v>2.1317913129105728</x:v>
      </x:c>
      <x:c r="I81" s="102" t="n">
        <x:v>236</x:v>
      </x:c>
      <x:c r="J81" s="102" t="n">
        <x:f>I81/F81</x:f>
        <x:v>10.26086956521739</x:v>
      </x:c>
      <x:c r="K81" s="102" t="n">
        <x:v>110.77488044415693</x:v>
      </x:c>
      <x:c r="L81" s="102" t="n">
        <x:f>10^ABS(LOG10(K81/I81))</x:f>
        <x:v>2.130446894221391</x:v>
      </x:c>
      <x:c r="M81" s="102" t="n">
        <x:v>235.19558248370146</x:v>
      </x:c>
      <x:c r="N81" s="102" t="n">
        <x:f>IF(M81="","",10^ABS(LOG10(M81/I81)))</x:f>
        <x:v>1.0034202067394455</x:v>
      </x:c>
    </x:row>
    <x:row r="82">
      <x:c r="A82" s="31" t="n">
        <x:v>46041</x:v>
      </x:c>
      <x:c r="B82" s="17" t="str">
        <x:v>GLM-4.7-Flash (Reasoning)</x:v>
      </x:c>
      <x:c r="C82" s="17" t="str">
        <x:v>zai</x:v>
      </x:c>
      <x:c r="D82" s="64" t="n">
        <x:v>22.889582024901</x:v>
      </x:c>
      <x:c r="E82" s="84" t="n">
        <x:v>0.8552631578947368</x:v>
      </x:c>
      <x:c r="F82" s="102" t="n">
        <x:v>3</x:v>
      </x:c>
      <x:c r="G82" s="102" t="n">
        <x:v>11.600826875577654</x:v>
      </x:c>
      <x:c r="H82" s="102" t="n">
        <x:f>10^ABS(LOG10(G82/F82))</x:f>
        <x:v>3.8669422918592207</x:v>
      </x:c>
      <x:c r="I82" s="102" t="n">
        <x:v>31.2</x:v>
      </x:c>
      <x:c r="J82" s="102" t="n">
        <x:f>I82/F82</x:f>
        <x:v>10.4</x:v>
      </x:c>
      <x:c r="K82" s="102" t="n">
        <x:v>120.77033194694867</x:v>
      </x:c>
      <x:c r="L82" s="102" t="n">
        <x:f>10^ABS(LOG10(K82/I82))</x:f>
        <x:v>3.8708439726586104</x:v>
      </x:c>
      <x:c r="M82" s="102" t="n">
        <x:v>252.8919226288682</x:v>
      </x:c>
      <x:c r="N82" s="102" t="n">
        <x:f>IF(M82="","",10^ABS(LOG10(M82/I82)))</x:f>
        <x:v>8.105510340668854</x:v>
      </x:c>
    </x:row>
    <x:row r="83">
      <x:c r="A83" s="31" t="n">
        <x:v>46049</x:v>
      </x:c>
      <x:c r="B83" s="17" t="str">
        <x:v>Kimi K2.5 (Reasoning)</x:v>
      </x:c>
      <x:c r="C83" s="17" t="str">
        <x:v>kimi</x:v>
      </x:c>
      <x:c r="D83" s="64" t="n">
        <x:v>35.372583556797</x:v>
      </x:c>
      <x:c r="E83" s="84" t="n">
        <x:v>1</x:v>
      </x:c>
      <x:c r="F83" s="102" t="n">
        <x:v>32.6</x:v>
      </x:c>
      <x:c r="G83" s="102" t="n">
        <x:v>23.073000557800608</x:v>
      </x:c>
      <x:c r="H83" s="102" t="n">
        <x:f>10^ABS(LOG10(G83/F83))</x:f>
        <x:v>1.4129068266753237</x:v>
      </x:c>
      <x:c r="I83" s="102" t="n">
        <x:v>1040</x:v>
      </x:c>
      <x:c r="J83" s="102" t="n">
        <x:f>I83/F83</x:f>
        <x:v>31.901840490797543</x:v>
      </x:c>
      <x:c r="K83" s="102" t="n">
        <x:v>542.5881406665075</x:v>
      </x:c>
      <x:c r="L83" s="102" t="n">
        <x:f>10^ABS(LOG10(K83/I83))</x:f>
        <x:v>1.9167392761708355</x:v>
      </x:c>
      <x:c r="M83" s="102" t="n">
        <x:v>492.3336319171252</x:v>
      </x:c>
      <x:c r="N83" s="102" t="n">
        <x:f>IF(M83="","",10^ABS(LOG10(M83/I83)))</x:f>
        <x:v>2.1123886985950677</x:v>
      </x:c>
    </x:row>
    <x:row r="84">
      <x:c r="A84" s="31" t="n">
        <x:v>46050</x:v>
      </x:c>
      <x:c r="B84" s="17" t="str">
        <x:v>LongCat Flash Lite</x:v>
      </x:c>
      <x:c r="C84" s="17" t="str">
        <x:v>longcat</x:v>
      </x:c>
      <x:c r="D84" s="64" t="n">
        <x:v>17.2165235596296</x:v>
      </x:c>
      <x:c r="E84" s="84" t="n">
        <x:v>0.6794871794871795</x:v>
      </x:c>
      <x:c r="F84" s="102" t="n">
        <x:v>3</x:v>
      </x:c>
      <x:c r="G84" s="102" t="n">
        <x:v>8.056225701747321</x:v>
      </x:c>
      <x:c r="H84" s="102" t="n">
        <x:f>10^ABS(LOG10(G84/F84))</x:f>
        <x:v>2.685408567249107</x:v>
      </x:c>
      <x:c r="I84" s="102" t="n">
        <x:v>68.5</x:v>
      </x:c>
      <x:c r="J84" s="102" t="n">
        <x:f>I84/F84</x:f>
        <x:v>22.833333333333332</x:v>
      </x:c>
      <x:c r="K84" s="102" t="n">
        <x:v>51.95085492084817</x:v>
      </x:c>
      <x:c r="L84" s="102" t="n">
        <x:f>10^ABS(LOG10(K84/I84))</x:f>
        <x:v>1.3185538544912478</x:v>
      </x:c>
      <x:c r="M84" s="102" t="n">
        <x:v>176.1550761008344</x:v>
      </x:c>
      <x:c r="N84" s="102" t="n">
        <x:f>IF(M84="","",10^ABS(LOG10(M84/I84)))</x:f>
        <x:v>2.571606950377143</x:v>
      </x:c>
    </x:row>
    <x:row r="85">
      <x:c r="A85" s="31" t="n">
        <x:v>46055</x:v>
      </x:c>
      <x:c r="B85" s="17" t="str">
        <x:v>Step 3.5 Flash</x:v>
      </x:c>
      <x:c r="C85" s="17" t="str">
        <x:v>stepfun</x:v>
      </x:c>
      <x:c r="D85" s="64" t="n">
        <x:v>25.5</x:v>
      </x:c>
      <x:c r="E85" s="84" t="n">
        <x:v>0.8860759493670886</x:v>
      </x:c>
      <x:c r="F85" s="102" t="n">
        <x:v>11</x:v>
      </x:c>
      <x:c r="G85" s="102" t="n">
        <x:v>12.426386582566668</x:v>
      </x:c>
      <x:c r="H85" s="102" t="n">
        <x:f>10^ABS(LOG10(G85/F85))</x:f>
        <x:v>1.1296715075060604</x:v>
      </x:c>
      <x:c r="I85" s="102" t="n">
        <x:v>196</x:v>
      </x:c>
      <x:c r="J85" s="102" t="n">
        <x:f>I85/F85</x:f>
        <x:v>17.818181818181817</x:v>
      </x:c>
      <x:c r="K85" s="102" t="n">
        <x:v>166.74292065892794</x:v>
      </x:c>
      <x:c r="L85" s="102" t="n">
        <x:f>10^ABS(LOG10(K85/I85))</x:f>
        <x:v>1.175462197887953</x:v>
      </x:c>
      <x:c r="M85" s="102" t="n">
        <x:v>272.6939772142259</x:v>
      </x:c>
      <x:c r="N85" s="102" t="n">
        <x:f>IF(M85="","",10^ABS(LOG10(M85/I85)))</x:f>
        <x:v>1.391295802113398</x:v>
      </x:c>
    </x:row>
    <x:row r="86">
      <x:c r="A86" s="31" t="n">
        <x:v>46056</x:v>
      </x:c>
      <x:c r="B86" s="17" t="str">
        <x:v>Qwen3 Coder Next</x:v>
      </x:c>
      <x:c r="C86" s="17" t="str">
        <x:v>alibaba</x:v>
      </x:c>
      <x:c r="D86" s="64" t="n">
        <x:v>21.1086120792868</x:v>
      </x:c>
      <x:c r="E86" s="84" t="n">
        <x:v>0.8</x:v>
      </x:c>
      <x:c r="F86" s="102" t="n">
        <x:v>3</x:v>
      </x:c>
      <x:c r="G86" s="102" t="n">
        <x:v>9.580059161774416</x:v>
      </x:c>
      <x:c r="H86" s="102" t="n">
        <x:f>10^ABS(LOG10(G86/F86))</x:f>
        <x:v>3.1933530539248065</x:v>
      </x:c>
      <x:c r="I86" s="102" t="n">
        <x:v>79.7</x:v>
      </x:c>
      <x:c r="J86" s="102" t="n">
        <x:f>I86/F86</x:f>
        <x:v>26.566666666666666</x:v>
      </x:c>
      <x:c r="K86" s="102" t="n">
        <x:v>90.93950877947826</x:v>
      </x:c>
      <x:c r="L86" s="102" t="n">
        <x:f>10^ABS(LOG10(K86/I86))</x:f>
        <x:v>1.1410226948491626</x:v>
      </x:c>
      <x:c r="M86" s="102" t="n">
        <x:v>203.28566964982022</x:v>
      </x:c>
      <x:c r="N86" s="102" t="n">
        <x:f>IF(M86="","",10^ABS(LOG10(M86/I86)))</x:f>
        <x:v>2.550635754702886</x:v>
      </x:c>
    </x:row>
    <x:row r="87">
      <x:c r="A87" s="31" t="n">
        <x:v>46064</x:v>
      </x:c>
      <x:c r="B87" s="17" t="str">
        <x:v>GLM-5 (Reasoning)</x:v>
      </x:c>
      <x:c r="C87" s="17" t="str">
        <x:v>zai</x:v>
      </x:c>
      <x:c r="D87" s="64" t="n">
        <x:v>39.5</x:v>
      </x:c>
      <x:c r="E87" s="84" t="n">
        <x:v>1</x:v>
      </x:c>
      <x:c r="F87" s="102" t="n">
        <x:v>40</x:v>
      </x:c>
      <x:c r="G87" s="102" t="n">
        <x:v>27.45686951368971</x:v>
      </x:c>
      <x:c r="H87" s="102" t="n">
        <x:f>10^ABS(LOG10(G87/F87))</x:f>
        <x:v>1.4568303200063057</x:v>
      </x:c>
      <x:c r="I87" s="102" t="n">
        <x:v>744</x:v>
      </x:c>
      <x:c r="J87" s="102" t="n">
        <x:f>I87/F87</x:f>
        <x:v>18.6</x:v>
      </x:c>
      <x:c r="K87" s="102" t="n">
        <x:v>1168.3706737655734</x:v>
      </x:c>
      <x:c r="L87" s="102" t="n">
        <x:f>10^ABS(LOG10(K87/I87))</x:f>
        <x:v>1.5703906905451261</x:v>
      </x:c>
      <x:c r="M87" s="102" t="n">
        <x:v>592.8991735205013</x:v>
      </x:c>
      <x:c r="N87" s="102" t="n">
        <x:f>IF(M87="","",10^ABS(LOG10(M87/I87)))</x:f>
        <x:v>1.254850796269956</x:v>
      </x:c>
    </x:row>
    <x:row r="88">
      <x:c r="A88" s="31" t="n">
        <x:v>46065</x:v>
      </x:c>
      <x:c r="B88" s="17" t="str">
        <x:v>MiniMax-M2.5</x:v>
      </x:c>
      <x:c r="C88" s="17" t="str">
        <x:v>minimax</x:v>
      </x:c>
      <x:c r="D88" s="64" t="n">
        <x:v>33.6520929448647</x:v>
      </x:c>
      <x:c r="E88" s="84" t="n">
        <x:v>0.9634146341463414</x:v>
      </x:c>
      <x:c r="F88" s="102" t="n">
        <x:v>10</x:v>
      </x:c>
      <x:c r="G88" s="102" t="n">
        <x:v>20.374457773101785</x:v>
      </x:c>
      <x:c r="H88" s="102" t="n">
        <x:f>10^ABS(LOG10(G88/F88))</x:f>
        <x:v>2.037445777310178</x:v>
      </x:c>
      <x:c r="I88" s="102" t="n">
        <x:v>228.703644928</x:v>
      </x:c>
      <x:c r="J88" s="102" t="n">
        <x:f>I88/F88</x:f>
        <x:v>22.8703644928</x:v>
      </x:c>
      <x:c r="K88" s="102" t="n">
        <x:v>487.7513445473631</x:v>
      </x:c>
      <x:c r="L88" s="102" t="n">
        <x:f>10^ABS(LOG10(K88/I88))</x:f>
        <x:v>2.132678491857511</x:v>
      </x:c>
      <x:c r="M88" s="102" t="n">
        <x:v>432.83505988302363</x:v>
      </x:c>
      <x:c r="N88" s="102" t="n">
        <x:f>IF(M88="","",10^ABS(LOG10(M88/I88)))</x:f>
        <x:v>1.8925586429516155</x:v>
      </x:c>
    </x:row>
    <x:row r="89">
      <x:c r="A89" s="31" t="n">
        <x:v>46069</x:v>
      </x:c>
      <x:c r="B89" s="17" t="str">
        <x:v>Qwen3.5 397B A17B (Reasoning)</x:v>
      </x:c>
      <x:c r="C89" s="17" t="str">
        <x:v>alibaba</x:v>
      </x:c>
      <x:c r="D89" s="64" t="n">
        <x:v>33.6817059499116</x:v>
      </x:c>
      <x:c r="E89" s="84" t="n">
        <x:v>0.963855421686747</x:v>
      </x:c>
      <x:c r="F89" s="102" t="n">
        <x:v>17</x:v>
      </x:c>
      <x:c r="G89" s="102" t="n">
        <x:v>19.42561693429717</x:v>
      </x:c>
      <x:c r="H89" s="102" t="n">
        <x:f>10^ABS(LOG10(G89/F89))</x:f>
        <x:v>1.142683349076304</x:v>
      </x:c>
      <x:c r="I89" s="102" t="n">
        <x:v>397</x:v>
      </x:c>
      <x:c r="J89" s="102" t="n">
        <x:f>I89/F89</x:f>
        <x:v>23.352941176470587</x:v>
      </x:c>
      <x:c r="K89" s="102" t="n">
        <x:v>471.6428140509395</x:v>
      </x:c>
      <x:c r="L89" s="102" t="n">
        <x:f>10^ABS(LOG10(K89/I89))</x:f>
        <x:v>1.1880171638562704</x:v>
      </x:c>
      <x:c r="M89" s="102" t="n">
        <x:v>407.9890246012392</x:v>
      </x:c>
      <x:c r="N89" s="102" t="n">
        <x:f>IF(M89="","",10^ABS(LOG10(M89/I89)))</x:f>
        <x:v>1.0276801627235244</x:v>
      </x:c>
    </x:row>
    <x:row r="90">
      <x:c r="A90" s="31" t="n">
        <x:v>46077</x:v>
      </x:c>
      <x:c r="B90" s="17" t="str">
        <x:v>Qwen3.5 35B A3B (Reasoning)</x:v>
      </x:c>
      <x:c r="C90" s="17" t="str">
        <x:v>alibaba</x:v>
      </x:c>
      <x:c r="D90" s="64" t="n">
        <x:v>29.2597061896232</x:v>
      </x:c>
      <x:c r="E90" s="84" t="n">
        <x:v>0.8809523809523809</x:v>
      </x:c>
      <x:c r="F90" s="102" t="n">
        <x:v>3</x:v>
      </x:c>
      <x:c r="G90" s="102" t="n">
        <x:v>14.448546573610953</x:v>
      </x:c>
      <x:c r="H90" s="102" t="n">
        <x:f>10^ABS(LOG10(G90/F90))</x:f>
        <x:v>4.816182191203647</x:v>
      </x:c>
      <x:c r="I90" s="102" t="n">
        <x:v>36</x:v>
      </x:c>
      <x:c r="J90" s="102" t="n">
        <x:f>I90/F90</x:f>
        <x:v>12</x:v>
      </x:c>
      <x:c r="K90" s="102" t="n">
        <x:v>254.186988401902</x:v>
      </x:c>
      <x:c r="L90" s="102" t="n">
        <x:f>10^ABS(LOG10(K90/I90))</x:f>
        <x:v>7.060749677830607</x:v>
      </x:c>
      <x:c r="M90" s="102" t="n">
        <x:v>303.45746255633077</x:v>
      </x:c>
      <x:c r="N90" s="102" t="n">
        <x:f>IF(M90="","",10^ABS(LOG10(M90/I90)))</x:f>
        <x:v>8.429373959898077</x:v>
      </x:c>
    </x:row>
    <x:row r="91">
      <x:c r="A91" s="31" t="n">
        <x:v>46077</x:v>
      </x:c>
      <x:c r="B91" s="17" t="str">
        <x:v>Qwen3.5 122B A10B (Reasoning)</x:v>
      </x:c>
      <x:c r="C91" s="17" t="str">
        <x:v>alibaba</x:v>
      </x:c>
      <x:c r="D91" s="64" t="n">
        <x:v>32.2791462784081</x:v>
      </x:c>
      <x:c r="E91" s="84" t="n">
        <x:v>0.9176470588235294</x:v>
      </x:c>
      <x:c r="F91" s="102" t="n">
        <x:v>10</x:v>
      </x:c>
      <x:c r="G91" s="102" t="n">
        <x:v>17.34157578828318</x:v>
      </x:c>
      <x:c r="H91" s="102" t="n">
        <x:f>10^ABS(LOG10(G91/F91))</x:f>
        <x:v>1.734157578828317</x:v>
      </x:c>
      <x:c r="I91" s="102" t="n">
        <x:v>125</x:v>
      </x:c>
      <x:c r="J91" s="102" t="n">
        <x:f>I91/F91</x:f>
        <x:v>12.5</x:v>
      </x:c>
      <x:c r="K91" s="102" t="n">
        <x:v>384.9523699961793</x:v>
      </x:c>
      <x:c r="L91" s="102" t="n">
        <x:f>10^ABS(LOG10(K91/I91))</x:f>
        <x:v>3.0796189599694332</x:v>
      </x:c>
      <x:c r="M91" s="102" t="n">
        <x:v>364.2186816943996</x:v>
      </x:c>
      <x:c r="N91" s="102" t="n">
        <x:f>IF(M91="","",10^ABS(LOG10(M91/I91)))</x:f>
        <x:v>2.913749453555195</x:v>
      </x:c>
    </x:row>
    <x:row r="92">
      <x:c r="A92" s="31" t="n">
        <x:v>46078</x:v>
      </x:c>
      <x:c r="B92" s="17" t="str">
        <x:v>LFM2 24B A2B</x:v>
      </x:c>
      <x:c r="C92" s="17" t="str">
        <x:v>liquidai</x:v>
      </x:c>
      <x:c r="D92" s="64" t="n">
        <x:v>4.94653434961859</x:v>
      </x:c>
      <x:c r="E92" s="84" t="n">
        <x:v>0.16470588235294117</x:v>
      </x:c>
      <x:c r="F92" s="102" t="n">
        <x:v>2.3</x:v>
      </x:c>
      <x:c r="G92" s="102" t="n">
        <x:v>4.019578634509883</x:v>
      </x:c>
      <x:c r="H92" s="102" t="n">
        <x:f>10^ABS(LOG10(G92/F92))</x:f>
        <x:v>1.7476428845695142</x:v>
      </x:c>
      <x:c r="I92" s="102" t="n">
        <x:v>23.8</x:v>
      </x:c>
      <x:c r="J92" s="102" t="n">
        <x:f>I92/F92</x:f>
        <x:v>10.347826086956523</x:v>
      </x:c>
      <x:c r="K92" s="102" t="n">
        <x:v>10.34567212893517</x:v>
      </x:c>
      <x:c r="L92" s="102" t="n">
        <x:f>10^ABS(LOG10(K92/I92))</x:f>
        <x:v>2.300478857573232</x:v>
      </x:c>
      <x:c r="M92" s="102" t="n">
        <x:v>85.66487524934925</x:v>
      </x:c>
      <x:c r="N92" s="102" t="n">
        <x:f>IF(M92="","",10^ABS(LOG10(M92/I92)))</x:f>
        <x:v>3.5993645062751756</x:v>
      </x:c>
    </x:row>
    <x:row r="93">
      <x:c r="A93" s="31" t="n">
        <x:v>46087</x:v>
      </x:c>
      <x:c r="B93" s="17" t="str">
        <x:v>Sarvam 105B (high)</x:v>
      </x:c>
      <x:c r="C93" s="17" t="str">
        <x:v>sarvam</x:v>
      </x:c>
      <x:c r="D93" s="64" t="n">
        <x:v>11.9444215330365</x:v>
      </x:c>
      <x:c r="E93" s="84" t="n">
        <x:v>0.40229885057471265</x:v>
      </x:c>
      <x:c r="F93" s="102" t="n">
        <x:v>10.3</x:v>
      </x:c>
      <x:c r="G93" s="102" t="n">
        <x:v>4.868123237283415</x:v>
      </x:c>
      <x:c r="H93" s="102" t="n">
        <x:f>10^ABS(LOG10(G93/F93))</x:f>
        <x:v>2.115805105572422</x:v>
      </x:c>
      <x:c r="I93" s="102" t="n">
        <x:v>106</x:v>
      </x:c>
      <x:c r="J93" s="102" t="n">
        <x:f>I93/F93</x:f>
        <x:v>10.291262135922329</x:v>
      </x:c>
      <x:c r="K93" s="102" t="n">
        <x:v>22.243464483255657</x:v>
      </x:c>
      <x:c r="L93" s="102" t="n">
        <x:f>10^ABS(LOG10(K93/I93))</x:f>
        <x:v>4.76544470308545</x:v>
      </x:c>
      <x:c r="M93" s="102" t="n">
        <x:v>103.74897663152473</x:v>
      </x:c>
      <x:c r="N93" s="102" t="n">
        <x:f>IF(M93="","",10^ABS(LOG10(M93/I93)))</x:f>
        <x:v>1.021696824793463</x:v>
      </x:c>
    </x:row>
    <x:row r="94">
      <x:c r="A94" s="31" t="n">
        <x:v>46087</x:v>
      </x:c>
      <x:c r="B94" s="17" t="str">
        <x:v>Sarvam 30B (high)</x:v>
      </x:c>
      <x:c r="C94" s="17" t="str">
        <x:v>sarvam</x:v>
      </x:c>
      <x:c r="D94" s="64" t="n">
        <x:v>6.63721233353872</x:v>
      </x:c>
      <x:c r="E94" s="84" t="n">
        <x:v>0.27586206896551724</x:v>
      </x:c>
      <x:c r="F94" s="102" t="n">
        <x:v>2.4</x:v>
      </x:c>
      <x:c r="G94" s="102" t="n">
        <x:v>3.5860202685729123</x:v>
      </x:c>
      <x:c r="H94" s="102" t="n">
        <x:f>10^ABS(LOG10(G94/F94))</x:f>
        <x:v>1.4941751119053792</x:v>
      </x:c>
      <x:c r="I94" s="102" t="n">
        <x:v>32.2</x:v>
      </x:c>
      <x:c r="J94" s="102" t="n">
        <x:f>I94/F94</x:f>
        <x:v>13.416666666666668</x:v>
      </x:c>
      <x:c r="K94" s="102" t="n">
        <x:v>10.70649766300266</x:v>
      </x:c>
      <x:c r="L94" s="102" t="n">
        <x:f>10^ABS(LOG10(K94/I94))</x:f>
        <x:v>3.0075194534689147</x:v>
      </x:c>
      <x:c r="M94" s="102" t="n">
        <x:v>76.42492083909526</x:v>
      </x:c>
      <x:c r="N94" s="102" t="n">
        <x:f>IF(M94="","",10^ABS(LOG10(M94/I94)))</x:f>
        <x:v>2.3734447465557547</x:v>
      </x:c>
    </x:row>
    <x:row r="95">
      <x:c r="A95" s="31" t="n">
        <x:v>46092</x:v>
      </x:c>
      <x:c r="B95" s="17" t="str">
        <x:v>NVIDIA Nemotron 3 Super 120B A12B (Reasoning)</x:v>
      </x:c>
      <x:c r="C95" s="17" t="str">
        <x:v>nvidia</x:v>
      </x:c>
      <x:c r="D95" s="64" t="n">
        <x:v>25.4059430700317</x:v>
      </x:c>
      <x:c r="E95" s="84" t="n">
        <x:v>0.8202247191011236</x:v>
      </x:c>
      <x:c r="F95" s="102" t="n">
        <x:v>12.7</x:v>
      </x:c>
      <x:c r="G95" s="102" t="n">
        <x:v>11.300487389796656</x:v>
      </x:c>
      <x:c r="H95" s="102" t="n">
        <x:f>10^ABS(LOG10(G95/F95))</x:f>
        <x:v>1.1238453317922357</x:v>
      </x:c>
      <x:c r="I95" s="102" t="n">
        <x:v>120.6</x:v>
      </x:c>
      <x:c r="J95" s="102" t="n">
        <x:f>I95/F95</x:f>
        <x:v>9.496062992125985</x:v>
      </x:c>
      <x:c r="K95" s="102" t="n">
        <x:v>144.33238711348784</x:v>
      </x:c>
      <x:c r="L95" s="102" t="n">
        <x:f>10^ABS(LOG10(K95/I95))</x:f>
        <x:v>1.1967859627984068</x:v>
      </x:c>
      <x:c r="M95" s="102" t="n">
        <x:v>240.83490597561405</x:v>
      </x:c>
      <x:c r="N95" s="102" t="n">
        <x:f>IF(M95="","",10^ABS(LOG10(M95/I95)))</x:f>
        <x:v>1.9969726863649575</x:v>
      </x:c>
    </x:row>
    <x:row r="96">
      <x:c r="A96" s="31" t="n">
        <x:v>46097</x:v>
      </x:c>
      <x:c r="B96" s="17" t="str">
        <x:v>Mistral Small 4 (Reasoning)</x:v>
      </x:c>
      <x:c r="C96" s="17" t="str">
        <x:v>mistral</x:v>
      </x:c>
      <x:c r="D96" s="64" t="n">
        <x:v>19.5555163339516</x:v>
      </x:c>
      <x:c r="E96" s="84" t="n">
        <x:v>0.7</x:v>
      </x:c>
      <x:c r="F96" s="102" t="n">
        <x:v>6.5</x:v>
      </x:c>
      <x:c r="G96" s="102" t="n">
        <x:v>7.110281998637368</x:v>
      </x:c>
      <x:c r="H96" s="102" t="n">
        <x:f>10^ABS(LOG10(G96/F96))</x:f>
        <x:v>1.0938895382519027</x:v>
      </x:c>
      <x:c r="I96" s="102" t="n">
        <x:v>119</x:v>
      </x:c>
      <x:c r="J96" s="102" t="n">
        <x:f>I96/F96</x:f>
        <x:v>18.307692307692307</x:v>
      </x:c>
      <x:c r="K96" s="102" t="n">
        <x:v>64.61863560460344</x:v>
      </x:c>
      <x:c r="L96" s="102" t="n">
        <x:f>10^ABS(LOG10(K96/I96))</x:f>
        <x:v>1.841574011685297</x:v>
      </x:c>
      <x:c r="M96" s="102" t="n">
        <x:v>154.57253881868834</x:v>
      </x:c>
      <x:c r="N96" s="102" t="n">
        <x:f>IF(M96="","",10^ABS(LOG10(M96/I96)))</x:f>
        <x:v>1.298928897636037</x:v>
      </x:c>
    </x:row>
    <x:row r="97">
      <x:c r="A97" s="31" t="n">
        <x:v>46099</x:v>
      </x:c>
      <x:c r="B97" s="17" t="str">
        <x:v>MiniMax-M2.7</x:v>
      </x:c>
      <x:c r="C97" s="17" t="str">
        <x:v>minimax</x:v>
      </x:c>
      <x:c r="D97" s="64" t="n">
        <x:v>38.1344947250387</x:v>
      </x:c>
      <x:c r="E97" s="84" t="n">
        <x:v>0.9888888888888889</x:v>
      </x:c>
      <x:c r="F97" s="102" t="n">
        <x:v>10</x:v>
      </x:c>
      <x:c r="G97" s="102" t="n">
        <x:v>23.24245362460359</x:v>
      </x:c>
      <x:c r="H97" s="102" t="n">
        <x:f>10^ABS(LOG10(G97/F97))</x:f>
        <x:v>2.3242453624603576</x:v>
      </x:c>
      <x:c r="I97" s="102" t="n">
        <x:v>228.703644928</x:v>
      </x:c>
      <x:c r="J97" s="102" t="n">
        <x:f>I97/F97</x:f>
        <x:v>22.8703644928</x:v>
      </x:c>
      <x:c r="K97" s="102" t="n">
        <x:v>790.74522534796</x:v>
      </x:c>
      <x:c r="L97" s="102" t="n">
        <x:f>10^ABS(LOG10(K97/I97))</x:f>
        <x:v>3.457510375914209</x:v>
      </x:c>
      <x:c r="M97" s="102" t="n">
        <x:v>492.5162794569147</x:v>
      </x:c>
      <x:c r="N97" s="102" t="n">
        <x:f>IF(M97="","",10^ABS(LOG10(M97/I97)))</x:f>
        <x:v>2.153513030419639</x:v>
      </x:c>
    </x:row>
    <x:row r="98">
      <x:c r="A98" s="31" t="n">
        <x:v>46100</x:v>
      </x:c>
      <x:c r="B98" s="17" t="str">
        <x:v>Nemotron Cascade 2 30B A3B</x:v>
      </x:c>
      <x:c r="C98" s="17" t="str">
        <x:v>nvidia</x:v>
      </x:c>
      <x:c r="D98" s="64" t="n">
        <x:v>17.5765685050907</x:v>
      </x:c>
      <x:c r="E98" s="84" t="n">
        <x:v>0.6263736263736264</x:v>
      </x:c>
      <x:c r="F98" s="102" t="n">
        <x:v>3</x:v>
      </x:c>
      <x:c r="G98" s="102" t="n">
        <x:v>6.9932356500077715</x:v>
      </x:c>
      <x:c r="H98" s="102" t="n">
        <x:f>10^ABS(LOG10(G98/F98))</x:f>
        <x:v>2.331078550002592</x:v>
      </x:c>
      <x:c r="I98" s="102" t="n">
        <x:v>31.6</x:v>
      </x:c>
      <x:c r="J98" s="102" t="n">
        <x:f>I98/F98</x:f>
        <x:v>10.533333333333333</x:v>
      </x:c>
      <x:c r="K98" s="102" t="n">
        <x:v>42.36625449350348</x:v>
      </x:c>
      <x:c r="L98" s="102" t="n">
        <x:f>10^ABS(LOG10(K98/I98))</x:f>
        <x:v>1.3407042561235263</x:v>
      </x:c>
      <x:c r="M98" s="102" t="n">
        <x:v>149.6054235235416</x:v>
      </x:c>
      <x:c r="N98" s="102" t="n">
        <x:f>IF(M98="","",10^ABS(LOG10(M98/I98)))</x:f>
        <x:v>4.7343488456817</x:v>
      </x:c>
    </x:row>
    <x:row r="99">
      <x:c r="A99" s="31" t="n">
        <x:v>46114</x:v>
      </x:c>
      <x:c r="B99" s="17" t="str">
        <x:v>Gemma 4 26B A4B (Reasoning)</x:v>
      </x:c>
      <x:c r="C99" s="17" t="str">
        <x:v>google</x:v>
      </x:c>
      <x:c r="D99" s="64" t="n">
        <x:v>25.6946061195095</x:v>
      </x:c>
      <x:c r="E99" s="84" t="n">
        <x:v>0.8478260869565217</x:v>
      </x:c>
      <x:c r="F99" s="102" t="n">
        <x:v>3.8</x:v>
      </x:c>
      <x:c r="G99" s="102" t="n">
        <x:v>9.805268024896197</x:v>
      </x:c>
      <x:c r="H99" s="102" t="n">
        <x:f>10^ABS(LOG10(G99/F99))</x:f>
        <x:v>2.5803336907621595</x:v>
      </x:c>
      <x:c r="I99" s="102" t="n">
        <x:v>25.2</x:v>
      </x:c>
      <x:c r="J99" s="102" t="n">
        <x:f>I99/F99</x:f>
        <x:v>6.631578947368421</x:v>
      </x:c>
      <x:c r="K99" s="102" t="n">
        <x:v>124.18301672417542</x:v>
      </x:c>
      <x:c r="L99" s="102" t="n">
        <x:f>10^ABS(LOG10(K99/I99))</x:f>
        <x:v>4.927897489054584</x:v>
      </x:c>
      <x:c r="M99" s="102" t="n">
        <x:v>209.76288359806745</x:v>
      </x:c>
      <x:c r="N99" s="102" t="n">
        <x:f>IF(M99="","",10^ABS(LOG10(M99/I99)))</x:f>
        <x:v>8.323923952304266</x:v>
      </x:c>
    </x:row>
    <x:row r="100">
      <x:c r="A100" s="31" t="n">
        <x:v>46114</x:v>
      </x:c>
      <x:c r="B100" s="17" t="str">
        <x:v>Gemma 4 E2B (Reasoning)</x:v>
      </x:c>
      <x:c r="C100" s="17" t="str">
        <x:v>google</x:v>
      </x:c>
      <x:c r="D100" s="64" t="n">
        <x:v>9.6638013311931</x:v>
      </x:c>
      <x:c r="E100" s="84" t="n">
        <x:v>0.3548387096774194</x:v>
      </x:c>
      <x:c r="F100" s="102" t="n">
        <x:v>2.3</x:v>
      </x:c>
      <x:c r="G100" s="102" t="n">
        <x:v>4.338392537209394</x:v>
      </x:c>
      <x:c r="H100" s="102" t="n">
        <x:f>10^ABS(LOG10(G100/F100))</x:f>
        <x:v>1.8862576248736498</x:v>
      </x:c>
      <x:c r="I100" s="102" t="n">
        <x:v>5.1</x:v>
      </x:c>
      <x:c r="J100" s="102" t="n">
        <x:f>I100/F100</x:f>
        <x:v>2.217391304347826</x:v>
      </x:c>
      <x:c r="K100" s="102" t="n">
        <x:v>13.685440799785361</x:v>
      </x:c>
      <x:c r="L100" s="102" t="n">
        <x:f>10^ABS(LOG10(K100/I100))</x:f>
        <x:v>2.6834197646637947</x:v>
      </x:c>
      <x:c r="M100" s="102" t="n">
        <x:v>92.8106938509733</x:v>
      </x:c>
      <x:c r="N100" s="102" t="n">
        <x:f>IF(M100="","",10^ABS(LOG10(M100/I100)))</x:f>
        <x:v>18.198175264896907</x:v>
      </x:c>
    </x:row>
    <x:row r="101">
      <x:c r="A101" s="31" t="n">
        <x:v>46115</x:v>
      </x:c>
      <x:c r="B101" s="17" t="str">
        <x:v>Gemma 4 E4B (Reasoning)</x:v>
      </x:c>
      <x:c r="C101" s="17" t="str">
        <x:v>google</x:v>
      </x:c>
      <x:c r="D101" s="64" t="n">
        <x:v>12.2105753460896</x:v>
      </x:c>
      <x:c r="E101" s="84" t="n">
        <x:v>0.3978494623655914</x:v>
      </x:c>
      <x:c r="F101" s="102" t="n">
        <x:v>4.5</x:v>
      </x:c>
      <x:c r="G101" s="102" t="n">
        <x:v>4.921440644855797</x:v>
      </x:c>
      <x:c r="H101" s="102" t="n">
        <x:f>10^ABS(LOG10(G101/F101))</x:f>
        <x:v>1.0936534766346215</x:v>
      </x:c>
      <x:c r="I101" s="102" t="n">
        <x:v>8</x:v>
      </x:c>
      <x:c r="J101" s="102" t="n">
        <x:f>I101/F101</x:f>
        <x:v>1.7777777777777777</x:v>
      </x:c>
      <x:c r="K101" s="102" t="n">
        <x:v>19.36861669252509</x:v>
      </x:c>
      <x:c r="L101" s="102" t="n">
        <x:f>10^ABS(LOG10(K101/I101))</x:f>
        <x:v>2.4210770865656386</x:v>
      </x:c>
      <x:c r="M101" s="102" t="n">
        <x:v>105.28376975524982</x:v>
      </x:c>
      <x:c r="N101" s="102" t="n">
        <x:f>IF(M101="","",10^ABS(LOG10(M101/I101)))</x:f>
        <x:v>13.160471219406258</x:v>
      </x:c>
    </x:row>
    <x:row r="102">
      <x:c r="A102" s="31" t="n">
        <x:v>46119</x:v>
      </x:c>
      <x:c r="B102" s="17" t="str">
        <x:v>GLM-5.1 (Reasoning)</x:v>
      </x:c>
      <x:c r="C102" s="17" t="str">
        <x:v>zai</x:v>
      </x:c>
      <x:c r="D102" s="64" t="n">
        <x:v>40.1570857627689</x:v>
      </x:c>
      <x:c r="E102" s="84" t="n">
        <x:v>1</x:v>
      </x:c>
      <x:c r="F102" s="102" t="n">
        <x:v>40</x:v>
      </x:c>
      <x:c r="G102" s="102" t="n">
        <x:v>19.48103657683103</x:v>
      </x:c>
      <x:c r="H102" s="102" t="n">
        <x:f>10^ABS(LOG10(G102/F102))</x:f>
        <x:v>2.053278830530627</x:v>
      </x:c>
      <x:c r="I102" s="102" t="n">
        <x:v>744</x:v>
      </x:c>
      <x:c r="J102" s="102" t="n">
        <x:f>I102/F102</x:f>
        <x:v>18.6</x:v>
      </x:c>
      <x:c r="K102" s="102" t="n">
        <x:v>873.688683320209</x:v>
      </x:c>
      <x:c r="L102" s="102" t="n">
        <x:f>10^ABS(LOG10(K102/I102))</x:f>
        <x:v>1.1743127463981302</x:v>
      </x:c>
      <x:c r="M102" s="102" t="n">
        <x:v>421.26443253580027</x:v>
      </x:c>
      <x:c r="N102" s="102" t="n">
        <x:f>IF(M102="","",10^ABS(LOG10(M102/I102)))</x:f>
        <x:v>1.7661115977000323</x:v>
      </x:c>
    </x:row>
    <x:row r="103">
      <x:c r="A103" s="31" t="n">
        <x:v>46113</x:v>
      </x:c>
      <x:c r="B103" s="17" t="str">
        <x:v>Trinity Large Thinking</x:v>
      </x:c>
      <x:c r="C103" s="17" t="str">
        <x:v>arcee</x:v>
      </x:c>
      <x:c r="D103" s="64" t="n">
        <x:v>18.1600095755902</x:v>
      </x:c>
      <x:c r="E103" s="84" t="n">
        <x:v>0.65625</x:v>
      </x:c>
      <x:c r="F103" s="102" t="n">
        <x:v>13</x:v>
      </x:c>
      <x:c r="G103" s="102" t="n">
        <x:v>6.355465965767655</x:v>
      </x:c>
      <x:c r="H103" s="102" t="n">
        <x:f>10^ABS(LOG10(G103/F103))</x:f>
        <x:v>2.045483379192288</x:v>
      </x:c>
      <x:c r="I103" s="102" t="n">
        <x:v>399</x:v>
      </x:c>
      <x:c r="J103" s="102" t="n">
        <x:f>I103/F103</x:f>
        <x:v>30.692307692307693</x:v>
      </x:c>
      <x:c r="K103" s="102" t="n">
        <x:v>41.51498386748255</x:v>
      </x:c>
      <x:c r="L103" s="102" t="n">
        <x:f>10^ABS(LOG10(K103/I103))</x:f>
        <x:v>9.610987716474215</x:v>
      </x:c>
      <x:c r="M103" s="102" t="n">
        <x:v>135.96169571335233</x:v>
      </x:c>
      <x:c r="N103" s="102" t="n">
        <x:f>IF(M103="","",10^ABS(LOG10(M103/I103)))</x:f>
        <x:v>2.9346500711583547</x:v>
      </x:c>
    </x:row>
    <x:row r="104">
      <x:c r="A104" s="31" t="n">
        <x:v>46128</x:v>
      </x:c>
      <x:c r="B104" s="17" t="str">
        <x:v>Qwen3.6 35B A3B (Reasoning)</x:v>
      </x:c>
      <x:c r="C104" s="17" t="str">
        <x:v>alibaba</x:v>
      </x:c>
      <x:c r="D104" s="64" t="n">
        <x:v>31.649611240178</x:v>
      </x:c>
      <x:c r="E104" s="84" t="n">
        <x:v>0.8877551020408163</x:v>
      </x:c>
      <x:c r="F104" s="102" t="n">
        <x:v>3</x:v>
      </x:c>
      <x:c r="G104" s="102" t="n">
        <x:v>13.635842410479297</x:v>
      </x:c>
      <x:c r="H104" s="102" t="n">
        <x:f>10^ABS(LOG10(G104/F104))</x:f>
        <x:v>4.545280803493095</x:v>
      </x:c>
      <x:c r="I104" s="102" t="n">
        <x:v>36</x:v>
      </x:c>
      <x:c r="J104" s="102" t="n">
        <x:f>I104/F104</x:f>
        <x:v>12</x:v>
      </x:c>
      <x:c r="K104" s="102" t="n">
        <x:v>307.84218895919366</x:v>
      </x:c>
      <x:c r="L104" s="102" t="n">
        <x:f>10^ABS(LOG10(K104/I104))</x:f>
        <x:v>8.551171915533162</x:v>
      </x:c>
      <x:c r="M104" s="102" t="n">
        <x:v>295.3531485424619</x:v>
      </x:c>
      <x:c r="N104" s="102" t="n">
        <x:f>IF(M104="","",10^ABS(LOG10(M104/I104)))</x:f>
        <x:v>8.204254126179494</x:v>
      </x:c>
    </x:row>
    <x:row r="105">
      <x:c r="A105" s="31" t="n">
        <x:v>46132</x:v>
      </x:c>
      <x:c r="B105" s="17" t="str">
        <x:v>Kimi K2.6</x:v>
      </x:c>
      <x:c r="C105" s="17" t="str">
        <x:v>kimi</x:v>
      </x:c>
      <x:c r="D105" s="64" t="n">
        <x:v>44.2196682298639</x:v>
      </x:c>
      <x:c r="E105" s="84" t="n">
        <x:v>1</x:v>
      </x:c>
      <x:c r="F105" s="102" t="n">
        <x:v>32.6</x:v>
      </x:c>
      <x:c r="G105" s="102" t="n">
        <x:v>22.050092360459</x:v>
      </x:c>
      <x:c r="H105" s="102" t="n">
        <x:f>10^ABS(LOG10(G105/F105))</x:f>
        <x:v>1.4784518571205387</x:v>
      </x:c>
      <x:c r="I105" s="102" t="n">
        <x:v>1040</x:v>
      </x:c>
      <x:c r="J105" s="102" t="n">
        <x:f>I105/F105</x:f>
        <x:v>31.901840490797543</x:v>
      </x:c>
      <x:c r="K105" s="102" t="n">
        <x:v>1381.0481313017117</x:v>
      </x:c>
      <x:c r="L105" s="102" t="n">
        <x:f>10^ABS(LOG10(K105/I105))</x:f>
        <x:v>1.3279308954824163</x:v>
      </x:c>
      <x:c r="M105" s="102" t="n">
        <x:v>474.8890368465069</x:v>
      </x:c>
      <x:c r="N105" s="102" t="n">
        <x:f>IF(M105="","",10^ABS(LOG10(M105/I105)))</x:f>
        <x:v>2.18998527931094</x:v>
      </x:c>
    </x:row>
    <x:row r="106">
      <x:c r="A106" s="31" t="n">
        <x:v>46133</x:v>
      </x:c>
      <x:c r="B106" s="17" t="str">
        <x:v>Ling 2.6 Flash</x:v>
      </x:c>
      <x:c r="C106" s="17" t="str">
        <x:v>inclusionai</x:v>
      </x:c>
      <x:c r="D106" s="64" t="n">
        <x:v>14.0546139112372</x:v>
      </x:c>
      <x:c r="E106" s="84" t="n">
        <x:v>0.44</x:v>
      </x:c>
      <x:c r="F106" s="102" t="n">
        <x:v>7.4</x:v>
      </x:c>
      <x:c r="G106" s="102" t="n">
        <x:v>5.2262782320161225</x:v>
      </x:c>
      <x:c r="H106" s="102" t="n">
        <x:f>10^ABS(LOG10(G106/F106))</x:f>
        <x:v>1.415921554782078</x:v>
      </x:c>
      <x:c r="I106" s="102" t="n">
        <x:v>107</x:v>
      </x:c>
      <x:c r="J106" s="102" t="n">
        <x:f>I106/F106</x:f>
        <x:v>14.45945945945946</x:v>
      </x:c>
      <x:c r="K106" s="102" t="n">
        <x:v>25.277123659720438</x:v>
      </x:c>
      <x:c r="L106" s="102" t="n">
        <x:f>10^ABS(LOG10(K106/I106))</x:f>
        <x:v>4.233076573127124</x:v>
      </x:c>
      <x:c r="M106" s="102" t="n">
        <x:v>116.15398121153049</x:v>
      </x:c>
      <x:c r="N106" s="102" t="n">
        <x:f>IF(M106="","",10^ABS(LOG10(M106/I106)))</x:f>
        <x:v>1.0855512262759859</x:v>
      </x:c>
    </x:row>
    <x:row r="107">
      <x:c r="A107" s="31" t="n">
        <x:v>46134</x:v>
      </x:c>
      <x:c r="B107" s="17" t="str">
        <x:v>MiMo-V2.5-Pro</x:v>
      </x:c>
      <x:c r="C107" s="17" t="str">
        <x:v>xiaomi</x:v>
      </x:c>
      <x:c r="D107" s="64" t="n">
        <x:v>42.2394366693508</x:v>
      </x:c>
      <x:c r="E107" s="84" t="n">
        <x:v>0.9900990099009901</x:v>
      </x:c>
      <x:c r="F107" s="102" t="n">
        <x:v>42</x:v>
      </x:c>
      <x:c r="G107" s="102" t="n">
        <x:v>23.772075176468665</x:v>
      </x:c>
      <x:c r="H107" s="102" t="n">
        <x:f>10^ABS(LOG10(G107/F107))</x:f>
        <x:v>1.7667788650430762</x:v>
      </x:c>
      <x:c r="I107" s="102" t="n">
        <x:v>1023</x:v>
      </x:c>
      <x:c r="J107" s="102" t="n">
        <x:f>I107/F107</x:f>
        <x:v>24.357142857142858</x:v>
      </x:c>
      <x:c r="K107" s="102" t="n">
        <x:v>1288.6115586963047</x:v>
      </x:c>
      <x:c r="L107" s="102" t="n">
        <x:f>10^ABS(LOG10(K107/I107))</x:f>
        <x:v>1.2596398423228792</x:v>
      </x:c>
      <x:c r="M107" s="102" t="n">
        <x:v>524.0417839262894</x:v>
      </x:c>
      <x:c r="N107" s="102" t="n">
        <x:f>IF(M107="","",10^ABS(LOG10(M107/I107)))</x:f>
        <x:v>1.9521344125183206</x:v>
      </x:c>
    </x:row>
    <x:row r="108">
      <x:c r="A108" s="31" t="n">
        <x:v>46134</x:v>
      </x:c>
      <x:c r="B108" s="17" t="str">
        <x:v>MiMo-V2.5-Pro (Non-reasoning)</x:v>
      </x:c>
      <x:c r="C108" s="17" t="str">
        <x:v>xiaomi</x:v>
      </x:c>
      <x:c r="D108" s="64" t="n">
        <x:v>27.8570839655091</x:v>
      </x:c>
      <x:c r="E108" s="84" t="n">
        <x:v>0.8217821782178217</x:v>
      </x:c>
      <x:c r="F108" s="102" t="n">
        <x:v>41.7</x:v>
      </x:c>
      <x:c r="G108" s="102" t="n">
        <x:v>10.980648674958825</x:v>
      </x:c>
      <x:c r="H108" s="102" t="n">
        <x:f>10^ABS(LOG10(G108/F108))</x:f>
        <x:v>3.7975898541491557</x:v>
      </x:c>
      <x:c r="I108" s="102" t="n">
        <x:v>1023</x:v>
      </x:c>
      <x:c r="J108" s="102" t="n">
        <x:f>I108/F108</x:f>
        <x:v>24.532374100719423</x:v>
      </x:c>
      <x:c r="K108" s="102" t="n">
        <x:v>180.16009199802667</x:v>
      </x:c>
      <x:c r="L108" s="102" t="n">
        <x:f>10^ABS(LOG10(K108/I108))</x:f>
        <x:v>5.678283068434516</x:v>
      </x:c>
      <x:c r="M108" s="102" t="n">
        <x:v>242.06211185085408</x:v>
      </x:c>
      <x:c r="N108" s="102" t="n">
        <x:f>IF(M108="","",10^ABS(LOG10(M108/I108)))</x:f>
        <x:v>4.226188031567364</x:v>
      </x:c>
    </x:row>
    <x:row r="109">
      <x:c r="A109" s="31" t="n">
        <x:v>46135</x:v>
      </x:c>
      <x:c r="B109" s="17" t="str">
        <x:v>Hy3-preview (Reasoning)</x:v>
      </x:c>
      <x:c r="C109" s="17" t="str">
        <x:v>tencent</x:v>
      </x:c>
      <x:c r="D109" s="64" t="n">
        <x:v>33.578853562193</x:v>
      </x:c>
      <x:c r="E109" s="84" t="n">
        <x:v>0.912621359223301</x:v>
      </x:c>
      <x:c r="F109" s="102" t="n">
        <x:v>21</x:v>
      </x:c>
      <x:c r="G109" s="102" t="n">
        <x:v>16.168549959785732</x:v>
      </x:c>
      <x:c r="H109" s="102" t="n">
        <x:f>10^ABS(LOG10(G109/F109))</x:f>
        <x:v>1.2988177698204855</x:v>
      </x:c>
      <x:c r="I109" s="102" t="n">
        <x:v>295</x:v>
      </x:c>
      <x:c r="J109" s="102" t="n">
        <x:f>I109/F109</x:f>
        <x:v>14.047619047619047</x:v>
      </x:c>
      <x:c r="K109" s="102" t="n">
        <x:v>395.63864280018436</x:v>
      </x:c>
      <x:c r="L109" s="102" t="n">
        <x:f>10^ABS(LOG10(K109/I109))</x:f>
        <x:v>1.3411479416955407</x:v>
      </x:c>
      <x:c r="M109" s="102" t="n">
        <x:v>357.5285350287315</x:v>
      </x:c>
      <x:c r="N109" s="102" t="n">
        <x:f>IF(M109="","",10^ABS(LOG10(M109/I109)))</x:f>
        <x:v>1.2119611356906153</x:v>
      </x:c>
    </x:row>
    <x:row r="110">
      <x:c r="A110" s="31" t="n">
        <x:v>46135</x:v>
      </x:c>
      <x:c r="B110" s="17" t="str">
        <x:v>Ling-2.6-1T</x:v>
      </x:c>
      <x:c r="C110" s="17" t="str">
        <x:v>inclusionai</x:v>
      </x:c>
      <x:c r="D110" s="64" t="n">
        <x:v>26.0516751710776</x:v>
      </x:c>
      <x:c r="E110" s="84" t="n">
        <x:v>0.8058252427184466</x:v>
      </x:c>
      <x:c r="F110" s="102" t="n">
        <x:v>63</x:v>
      </x:c>
      <x:c r="G110" s="102" t="n">
        <x:v>10.336639125924817</x:v>
      </x:c>
      <x:c r="H110" s="102" t="n">
        <x:f>10^ABS(LOG10(G110/F110))</x:f>
        <x:v>6.094824365300006</x:v>
      </x:c>
      <x:c r="I110" s="102" t="n">
        <x:v>1026</x:v>
      </x:c>
      <x:c r="J110" s="102" t="n">
        <x:f>I110/F110</x:f>
        <x:v>16.285714285714285</x:v>
      </x:c>
      <x:c r="K110" s="102" t="n">
        <x:v>134.7398325071814</x:v>
      </x:c>
      <x:c r="L110" s="102" t="n">
        <x:f>10^ABS(LOG10(K110/I110))</x:f>
        <x:v>7.6146747469447496</x:v>
      </x:c>
      <x:c r="M110" s="102" t="n">
        <x:v>231.61131511573745</x:v>
      </x:c>
      <x:c r="N110" s="102" t="n">
        <x:f>IF(M110="","",10^ABS(LOG10(M110/I110)))</x:f>
        <x:v>4.429835388168756</x:v>
      </x:c>
    </x:row>
    <x:row r="111">
      <x:c r="A111" s="31" t="n">
        <x:v>46136</x:v>
      </x:c>
      <x:c r="B111" s="17" t="str">
        <x:v>DeepSeek V4 Flash (Reasoning, Max Effort)</x:v>
      </x:c>
      <x:c r="C111" s="17" t="str">
        <x:v>deepseek</x:v>
      </x:c>
      <x:c r="D111" s="64" t="n">
        <x:v>40.2825017625236</x:v>
      </x:c>
      <x:c r="E111" s="84" t="n">
        <x:v>0.9809523809523809</x:v>
      </x:c>
      <x:c r="F111" s="102" t="n">
        <x:v>13</x:v>
      </x:c>
      <x:c r="G111" s="102" t="n">
        <x:v>23.94196531024618</x:v>
      </x:c>
      <x:c r="H111" s="102" t="n">
        <x:f>10^ABS(LOG10(G111/F111))</x:f>
        <x:v>1.841689639249706</x:v>
      </x:c>
      <x:c r="I111" s="102" t="n">
        <x:v>284</x:v>
      </x:c>
      <x:c r="J111" s="102" t="n">
        <x:f>I111/F111</x:f>
        <x:v>21.846153846153847</x:v>
      </x:c>
      <x:c r="K111" s="102" t="n">
        <x:v>896.2333186382848</x:v>
      </x:c>
      <x:c r="L111" s="102" t="n">
        <x:f>10^ABS(LOG10(K111/I111))</x:f>
        <x:v>3.155751121965789</x:v>
      </x:c>
      <x:c r="M111" s="102" t="n">
        <x:v>535.4304906289024</x:v>
      </x:c>
      <x:c r="N111" s="102" t="n">
        <x:f>IF(M111="","",10^ABS(LOG10(M111/I111)))</x:f>
        <x:v>1.8853186289750097</x:v>
      </x:c>
    </x:row>
    <x:row r="112">
      <x:c r="A112" s="31" t="n">
        <x:v>46136</x:v>
      </x:c>
      <x:c r="B112" s="17" t="str">
        <x:v>DeepSeek V4 Pro (Reasoning, Max Effort)</x:v>
      </x:c>
      <x:c r="C112" s="17" t="str">
        <x:v>deepseek</x:v>
      </x:c>
      <x:c r="D112" s="64" t="n">
        <x:v>44.2735554261611</x:v>
      </x:c>
      <x:c r="E112" s="84" t="n">
        <x:v>1</x:v>
      </x:c>
      <x:c r="F112" s="102" t="n">
        <x:v>49</x:v>
      </x:c>
      <x:c r="G112" s="102" t="n">
        <x:v>30.0980774456159</x:v>
      </x:c>
      <x:c r="H112" s="102" t="n">
        <x:f>10^ABS(LOG10(G112/F112))</x:f>
        <x:v>1.6280109614488816</x:v>
      </x:c>
      <x:c r="I112" s="102" t="n">
        <x:v>1600</x:v>
      </x:c>
      <x:c r="J112" s="102" t="n">
        <x:f>I112/F112</x:f>
        <x:v>32.6530612244898</x:v>
      </x:c>
      <x:c r="K112" s="102" t="n">
        <x:v>1523.6345005962423</x:v>
      </x:c>
      <x:c r="L112" s="102" t="n">
        <x:f>10^ABS(LOG10(K112/I112))</x:f>
        <x:v>1.0501206157867085</x:v>
      </x:c>
      <x:c r="M112" s="102" t="n">
        <x:v>673.1038227173473</x:v>
      </x:c>
      <x:c r="N112" s="102" t="n">
        <x:f>IF(M112="","",10^ABS(LOG10(M112/I112)))</x:f>
        <x:v>2.3770478579972028</x:v>
      </x:c>
    </x:row>
    <x:row r="113">
      <x:c r="A113" s="31" t="n">
        <x:v>46134</x:v>
      </x:c>
      <x:c r="B113" s="17" t="str">
        <x:v>MiMo-V2.5</x:v>
      </x:c>
      <x:c r="C113" s="17" t="str">
        <x:v>xiaomi</x:v>
      </x:c>
      <x:c r="D113" s="64" t="n">
        <x:v>37.2025847113282</x:v>
      </x:c>
      <x:c r="E113" s="84" t="n">
        <x:v>0.9345794392523364</x:v>
      </x:c>
      <x:c r="F113" s="102" t="n">
        <x:v>15</x:v>
      </x:c>
      <x:c r="G113" s="102" t="n">
        <x:v>19.373040701353123</x:v>
      </x:c>
      <x:c r="H113" s="102" t="n">
        <x:f>10^ABS(LOG10(G113/F113))</x:f>
        <x:v>1.2915360467568746</x:v>
      </x:c>
      <x:c r="I113" s="102" t="n">
        <x:v>310</x:v>
      </x:c>
      <x:c r="J113" s="102" t="n">
        <x:f>I113/F113</x:f>
        <x:v>20.666666666666668</x:v>
      </x:c>
      <x:c r="K113" s="102" t="n">
        <x:v>607.5130971203523</x:v>
      </x:c>
      <x:c r="L113" s="102" t="n">
        <x:f>10^ABS(LOG10(K113/I113))</x:f>
        <x:v>1.9597196681301694</x:v>
      </x:c>
      <x:c r="M113" s="102" t="n">
        <x:v>428.3907249604224</x:v>
      </x:c>
      <x:c r="N113" s="102" t="n">
        <x:f>IF(M113="","",10^ABS(LOG10(M113/I113)))</x:f>
        <x:v>1.381905564388458</x:v>
      </x:c>
    </x:row>
    <x:row r="114">
      <x:c r="A114" s="31" t="n">
        <x:v>46141</x:v>
      </x:c>
      <x:c r="B114" s="17" t="str">
        <x:v>Nemotron 3 Nano Omni 30B A3B Reasoning</x:v>
      </x:c>
      <x:c r="C114" s="17" t="str">
        <x:v>nvidia</x:v>
      </x:c>
      <x:c r="D114" s="64" t="n">
        <x:v>14.9281922820391</x:v>
      </x:c>
      <x:c r="E114" s="84" t="n">
        <x:v>0.4722222222222222</x:v>
      </x:c>
      <x:c r="F114" s="102" t="n">
        <x:v>3</x:v>
      </x:c>
      <x:c r="G114" s="102" t="n">
        <x:v>5.949111121562839</x:v>
      </x:c>
      <x:c r="H114" s="102" t="n">
        <x:f>10^ABS(LOG10(G114/F114))</x:f>
        <x:v>1.983037040520947</x:v>
      </x:c>
      <x:c r="I114" s="102" t="n">
        <x:v>30</x:v>
      </x:c>
      <x:c r="J114" s="102" t="n">
        <x:f>I114/F114</x:f>
        <x:v>10</x:v>
      </x:c>
      <x:c r="K114" s="102" t="n">
        <x:v>30.463589252991646</x:v>
      </x:c>
      <x:c r="L114" s="102" t="n">
        <x:f>10^ABS(LOG10(K114/I114))</x:f>
        <x:v>1.0154529750997214</x:v>
      </x:c>
      <x:c r="M114" s="102" t="n">
        <x:v>131.68710732717935</x:v>
      </x:c>
      <x:c r="N114" s="102" t="n">
        <x:f>IF(M114="","",10^ABS(LOG10(M114/I114)))</x:f>
        <x:v>4.389570244239308</x:v>
      </x:c>
    </x:row>
    <x:row r="115">
      <x:c r="A115" s="31" t="n">
        <x:v>46150</x:v>
      </x:c>
      <x:c r="B115" s="17" t="str">
        <x:v>Ring-2.6-1T</x:v>
      </x:c>
      <x:c r="C115" s="17" t="str">
        <x:v>inclusionai</x:v>
      </x:c>
      <x:c r="D115" s="64" t="n">
        <x:v>30.5727263188268</x:v>
      </x:c>
      <x:c r="E115" s="84" t="n">
        <x:v>0.8256880733944955</x:v>
      </x:c>
      <x:c r="F115" s="102" t="n">
        <x:v>63</x:v>
      </x:c>
      <x:c r="G115" s="102" t="n">
        <x:v>12.676211571376792</x:v>
      </x:c>
      <x:c r="H115" s="102" t="n">
        <x:f>10^ABS(LOG10(G115/F115))</x:f>
        <x:v>4.9699391371989705</x:v>
      </x:c>
      <x:c r="I115" s="102" t="n">
        <x:v>1000</x:v>
      </x:c>
      <x:c r="J115" s="102" t="n">
        <x:f>I115/F115</x:f>
        <x:v>15.873015873015873</x:v>
      </x:c>
      <x:c r="K115" s="102" t="n">
        <x:v>216.76407916472996</x:v>
      </x:c>
      <x:c r="L115" s="102" t="n">
        <x:f>10^ABS(LOG10(K115/I115))</x:f>
        <x:v>4.6133104887736</x:v>
      </x:c>
      <x:c r="M115" s="102" t="n">
        <x:v>284.8414225649485</x:v>
      </x:c>
      <x:c r="N115" s="102" t="n">
        <x:f>IF(M115="","",10^ABS(LOG10(M115/I115)))</x:f>
        <x:v>3.510725339717691</x:v>
      </x:c>
    </x:row>
    <x:row r="116">
      <x:c r="A116" s="31" t="n">
        <x:v>46162</x:v>
      </x:c>
      <x:c r="B116" s="17" t="str">
        <x:v>Command A+</x:v>
      </x:c>
      <x:c r="C116" s="17" t="str">
        <x:v>cohere</x:v>
      </x:c>
      <x:c r="D116" s="64" t="n">
        <x:v>22.5095334451485</x:v>
      </x:c>
      <x:c r="E116" s="84" t="n">
        <x:v>0.7</x:v>
      </x:c>
      <x:c r="F116" s="102" t="n">
        <x:v>25</x:v>
      </x:c>
      <x:c r="G116" s="102" t="n">
        <x:v>8.084951094352373</x:v>
      </x:c>
      <x:c r="H116" s="102" t="n">
        <x:f>10^ABS(LOG10(G116/F116))</x:f>
        <x:v>3.0921646535949243</x:v>
      </x:c>
      <x:c r="I116" s="102" t="n">
        <x:v>218</x:v>
      </x:c>
      <x:c r="J116" s="102" t="n">
        <x:f>I116/F116</x:f>
        <x:v>8.72</x:v>
      </x:c>
      <x:c r="K116" s="102" t="n">
        <x:v>70.78580581165808</x:v>
      </x:c>
      <x:c r="L116" s="102" t="n">
        <x:f>10^ABS(LOG10(K116/I116))</x:f>
        <x:v>3.07971347504384</x:v>
      </x:c>
      <x:c r="M116" s="102" t="n">
        <x:v>178.7221526401571</x:v>
      </x:c>
      <x:c r="N116" s="102" t="n">
        <x:f>IF(M116="","",10^ABS(LOG10(M116/I116)))</x:f>
        <x:v>1.2197704469178243</x:v>
      </x:c>
    </x:row>
    <x:row r="117">
      <x:c r="A117" s="31" t="n">
        <x:v>46170</x:v>
      </x:c>
      <x:c r="B117" s="17" t="str">
        <x:v>LFM2.5-8B-A1B</x:v>
      </x:c>
      <x:c r="C117" s="17" t="str">
        <x:v>liquidai</x:v>
      </x:c>
      <x:c r="D117" s="64" t="n">
        <x:v>8.32036715830533</x:v>
      </x:c>
      <x:c r="E117" s="84" t="n">
        <x:v>0.24324324324324326</x:v>
      </x:c>
      <x:c r="F117" s="102" t="n">
        <x:v>1.5</x:v>
      </x:c>
      <x:c r="G117" s="102" t="n">
        <x:v>4.7185122557576795</x:v>
      </x:c>
      <x:c r="H117" s="102" t="n">
        <x:f>10^ABS(LOG10(G117/F117))</x:f>
        <x:v>3.145674837171789</x:v>
      </x:c>
      <x:c r="I117" s="102" t="n">
        <x:v>8.3</x:v>
      </x:c>
      <x:c r="J117" s="102" t="n">
        <x:f>I117/F117</x:f>
        <x:v>5.533333333333334</x:v>
      </x:c>
      <x:c r="K117" s="102" t="n">
        <x:v>10.040517129095216</x:v>
      </x:c>
      <x:c r="L117" s="102" t="n">
        <x:f>10^ABS(LOG10(K117/I117))</x:f>
        <x:v>1.2097008589271343</x:v>
      </x:c>
      <x:c r="M117" s="102" t="n">
        <x:v>104.30522804238765</x:v>
      </x:c>
      <x:c r="N117" s="102" t="n">
        <x:f>IF(M117="","",10^ABS(LOG10(M117/I117)))</x:f>
        <x:v>12.566894944866112</x:v>
      </x:c>
    </x:row>
    <x:row r="118">
      <x:c r="A118" s="31" t="n">
        <x:v>46171</x:v>
      </x:c>
      <x:c r="B118" s="17" t="str">
        <x:v>Step 3.7 Flash</x:v>
      </x:c>
      <x:c r="C118" s="17" t="str">
        <x:v>stepfun</x:v>
      </x:c>
      <x:c r="D118" s="64" t="n">
        <x:v>30.2677234652192</x:v>
      </x:c>
      <x:c r="E118" s="84" t="n">
        <x:v>0.8125</x:v>
      </x:c>
      <x:c r="F118" s="102" t="n">
        <x:v>11</x:v>
      </x:c>
      <x:c r="G118" s="102" t="n">
        <x:v>13.960056822052152</x:v>
      </x:c>
      <x:c r="H118" s="102" t="n">
        <x:f>10^ABS(LOG10(G118/F118))</x:f>
        <x:v>1.2690960747320137</x:v>
      </x:c>
      <x:c r="I118" s="102" t="n">
        <x:v>198</x:v>
      </x:c>
      <x:c r="J118" s="102" t="n">
        <x:f>I118/F118</x:f>
        <x:v>18</x:v>
      </x:c>
      <x:c r="K118" s="102" t="n">
        <x:v>206.81049262907658</x:v>
      </x:c>
      <x:c r="L118" s="102" t="n">
        <x:f>10^ABS(LOG10(K118/I118))</x:f>
        <x:v>1.0444974375205889</x:v>
      </x:c>
      <x:c r="M118" s="102" t="n">
        <x:v>313.38382407832296</x:v>
      </x:c>
      <x:c r="N118" s="102" t="n">
        <x:f>IF(M118="","",10^ABS(LOG10(M118/I118)))</x:f>
        <x:v>1.5827465862541568</x:v>
      </x:c>
    </x:row>
    <x:row r="119">
      <x:c r="A119" s="31" t="n">
        <x:v>46174</x:v>
      </x:c>
      <x:c r="B119" s="17" t="str">
        <x:v>MiniMax-M3</x:v>
      </x:c>
      <x:c r="C119" s="17" t="str">
        <x:v>minimax</x:v>
      </x:c>
      <x:c r="D119" s="64" t="n">
        <x:v>44.4372686326056</x:v>
      </x:c>
      <x:c r="E119" s="84" t="n">
        <x:v>1</x:v>
      </x:c>
      <x:c r="F119" s="102" t="n">
        <x:v>23</x:v>
      </x:c>
      <x:c r="G119" s="102" t="n">
        <x:v>33.31176018662378</x:v>
      </x:c>
      <x:c r="H119" s="102" t="n">
        <x:f>10^ABS(LOG10(G119/F119))</x:f>
        <x:v>1.4483373994184265</x:v>
      </x:c>
      <x:c r="I119" s="102" t="n">
        <x:v>428</x:v>
      </x:c>
      <x:c r="J119" s="102" t="n">
        <x:f>I119/F119</x:f>
        <x:v>18.608695652173914</x:v>
      </x:c>
      <x:c r="K119" s="102" t="n">
        <x:v>1635.2685613248339</x:v>
      </x:c>
      <x:c r="L119" s="102" t="n">
        <x:f>10^ABS(LOG10(K119/I119))</x:f>
        <x:v>3.8207209376748428</x:v>
      </x:c>
      <x:c r="M119" s="102" t="n">
        <x:v>734.705379854099</x:v>
      </x:c>
      <x:c r="N119" s="102" t="n">
        <x:f>IF(M119="","",10^ABS(LOG10(M119/I119)))</x:f>
        <x:v>1.7166013547992973</x:v>
      </x:c>
    </x:row>
    <x:row r="120">
      <x:c r="A120" s="31" t="n">
        <x:v>46177</x:v>
      </x:c>
      <x:c r="B120" s="17" t="str">
        <x:v>Nemotron 3 Ultra 550B A55B (Reasoning)</x:v>
      </x:c>
      <x:c r="C120" s="17" t="str">
        <x:v>nvidia</x:v>
      </x:c>
      <x:c r="D120" s="64" t="n">
        <x:v>37.7619546243905</x:v>
      </x:c>
      <x:c r="E120" s="84" t="n">
        <x:v>0.9380530973451328</x:v>
      </x:c>
      <x:c r="F120" s="102" t="n">
        <x:v>55</x:v>
      </x:c>
      <x:c r="G120" s="102" t="n">
        <x:v>20.744662445583238</x:v>
      </x:c>
      <x:c r="H120" s="102" t="n">
        <x:f>10^ABS(LOG10(G120/F120))</x:f>
        <x:v>2.6512844036037824</x:v>
      </x:c>
      <x:c r="I120" s="102" t="n">
        <x:v>550</x:v>
      </x:c>
      <x:c r="J120" s="102" t="n">
        <x:f>I120/F120</x:f>
        <x:v>10</x:v>
      </x:c>
      <x:c r="K120" s="102" t="n">
        <x:v>583.5929020954933</x:v>
      </x:c>
      <x:c r="L120" s="102" t="n">
        <x:f>10^ABS(LOG10(K120/I120))</x:f>
        <x:v>1.0610780038099878</x:v>
      </x:c>
      <x:c r="M120" s="102" t="n">
        <x:v>458.7270314209954</x:v>
      </x:c>
      <x:c r="N120" s="102" t="n">
        <x:f>IF(M120="","",10^ABS(LOG10(M120/I120)))</x:f>
        <x:v>1.1989701114762497</x:v>
      </x:c>
    </x:row>
    <x:row r="121">
      <x:c r="A121" s="31" t="n">
        <x:v>46182</x:v>
      </x:c>
      <x:c r="B121" s="17" t="str">
        <x:v>North Mini Code</x:v>
      </x:c>
      <x:c r="C121" s="17" t="str">
        <x:v>cohere</x:v>
      </x:c>
      <x:c r="D121" s="64" t="n">
        <x:v>19.79516147409</x:v>
      </x:c>
      <x:c r="E121" s="84" t="n">
        <x:v>0.631578947368421</x:v>
      </x:c>
      <x:c r="F121" s="102" t="n">
        <x:v>3</x:v>
      </x:c>
      <x:c r="G121" s="102" t="n">
        <x:v>6.5919333686933586</x:v>
      </x:c>
      <x:c r="H121" s="102" t="n">
        <x:f>10^ABS(LOG10(G121/F121))</x:f>
        <x:v>2.197311122897785</x:v>
      </x:c>
      <x:c r="I121" s="102" t="n">
        <x:v>30</x:v>
      </x:c>
      <x:c r="J121" s="102" t="n">
        <x:f>I121/F121</x:f>
        <x:v>10</x:v>
      </x:c>
      <x:c r="K121" s="102" t="n">
        <x:v>44.90011076603646</x:v>
      </x:c>
      <x:c r="L121" s="102" t="n">
        <x:f>10^ABS(LOG10(K121/I121))</x:f>
        <x:v>1.496670358867882</x:v>
      </x:c>
      <x:c r="M121" s="102" t="n">
        <x:v>145.76752133122932</x:v>
      </x:c>
      <x:c r="N121" s="102" t="n">
        <x:f>IF(M121="","",10^ABS(LOG10(M121/I121)))</x:f>
        <x:v>4.858917377707641</x:v>
      </x:c>
    </x:row>
    <x:row r="122">
      <x:c r="A122" s="31" t="n">
        <x:v>46168</x:v>
      </x:c>
      <x:c r="B122" s="17" t="str">
        <x:v>HyperNova 60B 2605</x:v>
      </x:c>
      <x:c r="C122" s="17" t="str">
        <x:v>multiversecomputing</x:v>
      </x:c>
      <x:c r="D122" s="64" t="n">
        <x:v>17.8040703229111</x:v>
      </x:c>
      <x:c r="E122" s="84" t="n">
        <x:v>0.5565217391304348</x:v>
      </x:c>
      <x:c r="F122" s="102" t="n">
        <x:v>4.8</x:v>
      </x:c>
      <x:c r="G122" s="102" t="n">
        <x:v>6.194261264278868</x:v>
      </x:c>
      <x:c r="H122" s="102" t="n">
        <x:f>10^ABS(LOG10(G122/F122))</x:f>
        <x:v>1.290471096724765</x:v>
      </x:c>
      <x:c r="I122" s="102" t="n">
        <x:v>58.7</x:v>
      </x:c>
      <x:c r="J122" s="102" t="n">
        <x:f>I122/F122</x:f>
        <x:v>12.229166666666668</x:v>
      </x:c>
      <x:c r="K122" s="102" t="n">
        <x:v>35.69332012151723</x:v>
      </x:c>
      <x:c r="L122" s="102" t="n">
        <x:f>10^ABS(LOG10(K122/I122))</x:f>
        <x:v>1.6445654200886022</x:v>
      </x:c>
      <x:c r="M122" s="102" t="n">
        <x:v>136.97379212905378</x:v>
      </x:c>
      <x:c r="N122" s="102" t="n">
        <x:f>IF(M122="","",10^ABS(LOG10(M122/I122)))</x:f>
        <x:v>2.3334547211082395</x:v>
      </x:c>
    </x:row>
    <x:row r="123">
      <x:c r="A123" s="31" t="n">
        <x:v>46185</x:v>
      </x:c>
      <x:c r="B123" s="17" t="str">
        <x:v>Kimi K2.7 Code</x:v>
      </x:c>
      <x:c r="C123" s="17" t="str">
        <x:v>kimi</x:v>
      </x:c>
      <x:c r="D123" s="64" t="n">
        <x:v>41.9493685067994</x:v>
      </x:c>
      <x:c r="E123" s="84" t="n">
        <x:v>0.9658119658119658</x:v>
      </x:c>
      <x:c r="F123" s="102" t="n">
        <x:v>32.6</x:v>
      </x:c>
      <x:c r="G123" s="102" t="n">
        <x:v>24.269652422231157</x:v>
      </x:c>
      <x:c r="H123" s="102" t="n">
        <x:f>10^ABS(LOG10(G123/F123))</x:f>
        <x:v>1.3432413218303128</x:v>
      </x:c>
      <x:c r="I123" s="102" t="n">
        <x:v>1040</x:v>
      </x:c>
      <x:c r="J123" s="102" t="n">
        <x:f>I123/F123</x:f>
        <x:v>31.901840490797543</x:v>
      </x:c>
      <x:c r="K123" s="102" t="n">
        <x:v>926.195563942095</x:v>
      </x:c>
      <x:c r="L123" s="102" t="n">
        <x:f>10^ABS(LOG10(K123/I123))</x:f>
        <x:v>1.122873009209338</x:v>
      </x:c>
      <x:c r="M123" s="102" t="n">
        <x:v>525.4073314718062</x:v>
      </x:c>
      <x:c r="N123" s="102" t="n">
        <x:f>IF(M123="","",10^ABS(LOG10(M123/I123)))</x:f>
        <x:v>1.9794166120344818</x:v>
      </x:c>
    </x:row>
    <x:row r="124">
      <x:c r="A124" s="31" t="n">
        <x:v>46189</x:v>
      </x:c>
      <x:c r="B124" s="17" t="str">
        <x:v>GLM-5.2 (max)</x:v>
      </x:c>
      <x:c r="C124" s="17" t="str">
        <x:v>zai</x:v>
      </x:c>
      <x:c r="D124" s="64" t="n">
        <x:v>51.0858347714416</x:v>
      </x:c>
      <x:c r="E124" s="84" t="n">
        <x:v>1</x:v>
      </x:c>
      <x:c r="F124" s="102" t="n">
        <x:v>40</x:v>
      </x:c>
      <x:c r="G124" s="102" t="n">
        <x:v>41.72427233646625</x:v>
      </x:c>
      <x:c r="H124" s="102" t="n">
        <x:f>10^ABS(LOG10(G124/F124))</x:f>
        <x:v>1.0431068084116562</x:v>
      </x:c>
      <x:c r="I124" s="102" t="n">
        <x:v>753</x:v>
      </x:c>
      <x:c r="J124" s="102" t="n">
        <x:f>I124/F124</x:f>
        <x:v>18.825</x:v>
      </x:c>
      <x:c r="K124" s="102" t="n">
        <x:v>3519.6258892352685</x:v>
      </x:c>
      <x:c r="L124" s="102" t="n">
        <x:f>10^ABS(LOG10(K124/I124))</x:f>
        <x:v>4.674137967111911</x:v>
      </x:c>
      <x:c r="M124" s="102" t="n">
        <x:v>931.3364417422854</x:v>
      </x:c>
      <x:c r="N124" s="102" t="n">
        <x:f>IF(M124="","",10^ABS(LOG10(M124/I124)))</x:f>
        <x:v>1.2368345839870987</x:v>
      </x:c>
    </x:row>
    <x:row r="125">
      <x:c r="A125" s="31" t="n">
        <x:v>46175</x:v>
      </x:c>
      <x:c r="B125" s="17" t="str">
        <x:v>Nex-N2-Pro</x:v>
      </x:c>
      <x:c r="C125" s="17" t="str">
        <x:v>nex</x:v>
      </x:c>
      <x:c r="D125" s="64" t="n">
        <x:v>40.9569739949604</x:v>
      </x:c>
      <x:c r="E125" s="84" t="n">
        <x:v>0.9495798319327731</x:v>
      </x:c>
      <x:c r="F125" s="102" t="n">
        <x:v>17</x:v>
      </x:c>
      <x:c r="G125" s="102" t="n">
        <x:v>24.303852881051128</x:v>
      </x:c>
      <x:c r="H125" s="102" t="n">
        <x:f>10^ABS(LOG10(G125/F125))</x:f>
        <x:v>1.4296384047677149</x:v>
      </x:c>
      <x:c r="I125" s="102" t="n">
        <x:v>397</x:v>
      </x:c>
      <x:c r="J125" s="102" t="n">
        <x:f>I125/F125</x:f>
        <x:v>23.352941176470587</x:v>
      </x:c>
      <x:c r="K125" s="102" t="n">
        <x:v>830.6340514772257</x:v>
      </x:c>
      <x:c r="L125" s="102" t="n">
        <x:f>10^ABS(LOG10(K125/I125))</x:f>
        <x:v>2.092277207751199</x:v>
      </x:c>
      <x:c r="M125" s="102" t="n">
        <x:v>536.6470678682329</x:v>
      </x:c>
      <x:c r="N125" s="102" t="n">
        <x:f>IF(M125="","",10^ABS(LOG10(M125/I125)))</x:f>
        <x:v>1.3517558384590236</x:v>
      </x:c>
    </x:row>
    <x:row r="126">
      <x:c r="A126" s="31" t="n">
        <x:v>46183</x:v>
      </x:c>
      <x:c r="B126" s="17" t="str">
        <x:v>DiffusionGemma 26B A4B</x:v>
      </x:c>
      <x:c r="C126" s="17" t="str">
        <x:v>google</x:v>
      </x:c>
      <x:c r="D126" s="64" t="n">
        <x:v>13.45276586506</x:v>
      </x:c>
      <x:c r="E126" s="84" t="n">
        <x:v>0.35833333333333334</x:v>
      </x:c>
      <x:c r="F126" s="102" t="n">
        <x:v>3.8</x:v>
      </x:c>
      <x:c r="G126" s="102" t="n">
        <x:v>4.7237771038893746</x:v>
      </x:c>
      <x:c r="H126" s="102" t="n">
        <x:f>10^ABS(LOG10(G126/F126))</x:f>
        <x:v>1.243099237865625</x:v>
      </x:c>
      <x:c r="I126" s="102" t="n">
        <x:v>25.2</x:v>
      </x:c>
      <x:c r="J126" s="102" t="n">
        <x:f>I126/F126</x:f>
        <x:v>6.631578947368421</x:v>
      </x:c>
      <x:c r="K126" s="102" t="n">
        <x:v>20.470297938958538</x:v>
      </x:c>
      <x:c r="L126" s="102" t="n">
        <x:f>10^ABS(LOG10(K126/I126))</x:f>
        <x:v>1.2310519404820197</x:v>
      </x:c>
      <x:c r="M126" s="102" t="n">
        <x:v>104.67031400327834</x:v>
      </x:c>
      <x:c r="N126" s="102" t="n">
        <x:f>IF(M126="","",10^ABS(LOG10(M126/I126)))</x:f>
        <x:v>4.15358388901898</x:v>
      </x:c>
    </x:row>
    <x:row r="127">
      <x:c r="A127" s="31" t="n">
        <x:v>46209</x:v>
      </x:c>
      <x:c r="B127" s="17" t="str">
        <x:v>Hy3</x:v>
      </x:c>
      <x:c r="C127" s="17" t="str">
        <x:v>tencent</x:v>
      </x:c>
      <x:c r="D127" s="64" t="n">
        <x:v>41.2305746727135</x:v>
      </x:c>
      <x:c r="E127" s="84" t="n">
        <x:v>0.9504132231404959</x:v>
      </x:c>
      <x:c r="F127" s="102" t="n">
        <x:v>21</x:v>
      </x:c>
      <x:c r="G127" s="102" t="n">
        <x:v>20.001681762913865</x:v>
      </x:c>
      <x:c r="H127" s="102" t="n">
        <x:f>10^ABS(LOG10(G127/F127))</x:f>
        <x:v>1.0499117148707549</x:v>
      </x:c>
      <x:c r="I127" s="102" t="n">
        <x:v>299</x:v>
      </x:c>
      <x:c r="J127" s="102" t="n">
        <x:f>I127/F127</x:f>
        <x:v>14.238095238095237</x:v>
      </x:c>
      <x:c r="K127" s="102" t="n">
        <x:v>669.9064931612714</x:v>
      </x:c>
      <x:c r="L127" s="102" t="n">
        <x:f>10^ABS(LOG10(K127/I127))</x:f>
        <x:v>2.2404899436831816</x:v>
      </x:c>
      <x:c r="M127" s="102" t="n">
        <x:v>443.20090992313453</x:v>
      </x:c>
      <x:c r="N127" s="102" t="n">
        <x:f>IF(M127="","",10^ABS(LOG10(M127/I127)))</x:f>
        <x:v>1.482277290712823</x:v>
      </x:c>
    </x:row>
    <x:row r="128">
      <x:c r="A128" s="31" t="n">
        <x:v>46202</x:v>
      </x:c>
      <x:c r="B128" s="17" t="str">
        <x:v>LongCat 2.0</x:v>
      </x:c>
      <x:c r="C128" s="17" t="str">
        <x:v>longcat</x:v>
      </x:c>
      <x:c r="D128" s="64" t="n">
        <x:v>33.4782132881577</x:v>
      </x:c>
      <x:c r="E128" s="84" t="n">
        <x:v>0.8442622950819673</x:v>
      </x:c>
      <x:c r="F128" s="102" t="n">
        <x:v>48</x:v>
      </x:c>
      <x:c r="G128" s="102" t="n">
        <x:v>13.58792565737158</x:v>
      </x:c>
      <x:c r="H128" s="102" t="n">
        <x:f>10^ABS(LOG10(G128/F128))</x:f>
        <x:v>3.532548029062813</x:v>
      </x:c>
      <x:c r="I128" s="102" t="n">
        <x:v>1600</x:v>
      </x:c>
      <x:c r="J128" s="102" t="n">
        <x:f>I128/F128</x:f>
        <x:v>33.333333333333336</x:v>
      </x:c>
      <x:c r="K128" s="102" t="n">
        <x:v>232.48188186008758</x:v>
      </x:c>
      <x:c r="L128" s="102" t="n">
        <x:f>10^ABS(LOG10(K128/I128))</x:f>
        <x:v>6.882256747056584</x:v>
      </x:c>
      <x:c r="M128" s="102" t="n">
        <x:v>300.48187449759405</x:v>
      </x:c>
      <x:c r="N128" s="102" t="n">
        <x:f>IF(M128="","",10^ABS(LOG10(M128/I128)))</x:f>
        <x:v>5.324780413711145</x:v>
      </x:c>
    </x:row>
    <x:row r="129">
      <x:c r="A129" s="31" t="n">
        <x:v>46218</x:v>
      </x:c>
      <x:c r="B129" s="17" t="str">
        <x:v>Inkling (xhigh)</x:v>
      </x:c>
      <x:c r="C129" s="17" t="str">
        <x:v>thinking-machines</x:v>
      </x:c>
      <x:c r="D129" s="64" t="n">
        <x:v>40.736927521956</x:v>
      </x:c>
      <x:c r="E129" s="84" t="n">
        <x:v>0.9349593495934959</x:v>
      </x:c>
      <x:c r="F129" s="102" t="n">
        <x:v>41</x:v>
      </x:c>
      <x:c r="G129" s="102" t="n">
        <x:v>20.96745371028686</x:v>
      </x:c>
      <x:c r="H129" s="102" t="n">
        <x:f>10^ABS(LOG10(G129/F129))</x:f>
        <x:v>1.9554114947150192</x:v>
      </x:c>
      <x:c r="I129" s="102" t="n">
        <x:v>975</x:v>
      </x:c>
      <x:c r="J129" s="102" t="n">
        <x:f>I129/F129</x:f>
        <x:v>23.78048780487805</x:v>
      </x:c>
      <x:c r="K129" s="102" t="n">
        <x:v>642.2236856723572</x:v>
      </x:c>
      <x:c r="L129" s="102" t="n">
        <x:f>10^ABS(LOG10(K129/I129))</x:f>
        <x:v>1.5181626304848153</x:v>
      </x:c>
      <x:c r="M129" s="102" t="n">
        <x:v>470.1262409010087</x:v>
      </x:c>
      <x:c r="N129" s="102" t="n">
        <x:f>IF(M129="","",10^ABS(LOG10(M129/I129)))</x:f>
        <x:v>2.0739110374511087</x:v>
      </x:c>
    </x:row>
    <x:row r="130">
      <x:c r="A130" s="31" t="n">
        <x:v>46219</x:v>
      </x:c>
      <x:c r="B130" s="17" t="str">
        <x:v>Kimi K3</x:v>
      </x:c>
      <x:c r="C130" s="17" t="str">
        <x:v>kimi</x:v>
      </x:c>
      <x:c r="D130" s="64" t="n">
        <x:v>57.1123394372091</x:v>
      </x:c>
      <x:c r="E130" s="84" t="n">
        <x:v>1</x:v>
      </x:c>
      <x:c r="F130" s="102" t="n">
        <x:v>104</x:v>
      </x:c>
      <x:c r="G130" s="102" t="n">
        <x:v>63.95169218443839</x:v>
      </x:c>
      <x:c r="H130" s="102" t="n">
        <x:f>10^ABS(LOG10(G130/F130))</x:f>
        <x:v>1.6262274921523774</x:v>
      </x:c>
      <x:c r="I130" s="102" t="n">
        <x:v>2800</x:v>
      </x:c>
      <x:c r="J130" s="102" t="n">
        <x:f>I130/F130</x:f>
        <x:v>26.923076923076923</x:v>
      </x:c>
      <x:c r="K130" s="102" t="n">
        <x:v>5727.960955047083</x:v>
      </x:c>
      <x:c r="L130" s="102" t="n">
        <x:f>10^ABS(LOG10(K130/I130))</x:f>
        <x:v>2.045700341088244</x:v>
      </x:c>
      <x:c r="M130" s="102" t="n">
        <x:v>1416.2311735793182</x:v>
      </x:c>
      <x:c r="N130" s="102" t="n">
        <x:f>IF(M130="","",10^ABS(LOG10(M130/I130)))</x:f>
        <x:v>1.9770783557344018</x:v>
      </x:c>
    </x:row>
    <x:row r="131">
      <x:c r="A131" s="31" t="n">
        <x:v>46217</x:v>
      </x:c>
      <x:c r="B131" s="17" t="str">
        <x:v>Motif 3 (Beta)</x:v>
      </x:c>
      <x:c r="C131" s="17" t="str">
        <x:v>motif-technologies</x:v>
      </x:c>
      <x:c r="D131" s="64" t="n">
        <x:v>44.0803810396244</x:v>
      </x:c>
      <x:c r="E131" s="84" t="n">
        <x:v>0.96</x:v>
      </x:c>
      <x:c r="F131" s="102" t="n">
        <x:v>13</x:v>
      </x:c>
      <x:c r="G131" s="102" t="n">
        <x:v>29.258031750611337</x:v>
      </x:c>
      <x:c r="H131" s="102" t="n">
        <x:f>10^ABS(LOG10(G131/F131))</x:f>
        <x:v>2.2506178269701005</x:v>
      </x:c>
      <x:c r="I131" s="102" t="n">
        <x:v>314</x:v>
      </x:c>
      <x:c r="J131" s="102" t="n">
        <x:f>I131/F131</x:f>
        <x:v>24.153846153846153</x:v>
      </x:c>
      <x:c r="K131" s="102" t="n">
        <x:v>1043.0479364863052</x:v>
      </x:c>
      <x:c r="L131" s="102" t="n">
        <x:f>10^ABS(LOG10(K131/I131))</x:f>
        <x:v>3.3218087149245394</x:v>
      </x:c>
      <x:c r="M131" s="102" t="n">
        <x:v>657.9298449528715</x:v>
      </x:c>
      <x:c r="N131" s="102" t="n">
        <x:f>IF(M131="","",10^ABS(LOG10(M131/I131)))</x:f>
        <x:v>2.0953179775569137</x:v>
      </x:c>
    </x:row>
    <x:row r="132">
      <x:c r="A132" s="32" t="n">
        <x:v>46233</x:v>
      </x:c>
      <x:c r="B132" s="18" t="str">
        <x:v>Inkling Small</x:v>
      </x:c>
      <x:c r="C132" s="18" t="str">
        <x:v>thinking-machines</x:v>
      </x:c>
      <x:c r="D132" s="97" t="n">
        <x:v>40.1676200611155</x:v>
      </x:c>
      <x:c r="E132" s="85" t="n">
        <x:v>0.9047619047619048</x:v>
      </x:c>
      <x:c r="F132" s="103" t="n">
        <x:v>12</x:v>
      </x:c>
      <x:c r="G132" s="103" t="n">
        <x:v>17.64869836593643</x:v>
      </x:c>
      <x:c r="H132" s="103" t="n">
        <x:f>10^ABS(LOG10(G132/F132))</x:f>
        <x:v>1.4707248638280352</x:v>
      </x:c>
      <x:c r="I132" s="103" t="n">
        <x:v>266</x:v>
      </x:c>
      <x:c r="J132" s="103" t="n">
        <x:f>I132/F132</x:f>
        <x:v>22.166666666666668</x:v>
      </x:c>
      <x:c r="K132" s="103" t="n">
        <x:v>475.0299774745354</x:v>
      </x:c>
      <x:c r="L132" s="103" t="n">
        <x:f>10^ABS(LOG10(K132/I132))</x:f>
        <x:v>1.7858269829869757</x:v>
      </x:c>
      <x:c r="M132" s="103" t="n">
        <x:v>397.2328295084889</x:v>
      </x:c>
      <x:c r="N132" s="103" t="n">
        <x:f>IF(M132="","",10^ABS(LOG10(M132/I132)))</x:f>
        <x:v>1.4933565019116108</x:v>
      </x:c>
    </x:row>
  </x:sheetData>
  <x:mergeCells>
    <x:mergeCell ref="A1:N1"/>
    <x:mergeCell ref="A2:N3"/>
    <x:mergeCell ref="A19:N19"/>
    <x:mergeCell ref="A24:N25"/>
    <x:mergeCell ref="A28:H28"/>
    <x:mergeCell ref="A35:N35"/>
  </x:mergeCells>
  <x:pageMargins left="0.7" right="0.7" top="0.75" bottom="0.75" header="0.3" footer="0.3"/>
  <x:tableParts count="1">
    <x:tablePart xmlns:r="http://schemas.openxmlformats.org/officeDocument/2006/relationships" r:id="R000000000000004d"/>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38" hidden="0" customWidth="1"/>
    <x:col min="2" max="2" width="16" hidden="0" customWidth="1"/>
    <x:col min="3" max="3" width="18" hidden="0" customWidth="1"/>
    <x:col min="4" max="4" width="2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60" hidden="0" customWidth="1"/>
    <x:col min="14" max="14" width="70" hidden="0" customWidth="1"/>
  </x:cols>
  <x:sheetData>
    <x:row r="1" ht="36" customHeight="1">
      <x:c r="A1" s="68" t="str">
        <x:v>ECI component audit — exact parameter expansion and multiple-testing control</x:v>
      </x:c>
      <x:c r="B1" s="68"/>
      <x:c r="C1" s="68"/>
      <x:c r="D1" s="68"/>
      <x:c r="E1" s="68"/>
      <x:c r="F1" s="68"/>
      <x:c r="G1" s="68"/>
      <x:c r="H1" s="68"/>
      <x:c r="I1" s="68"/>
      <x:c r="J1" s="68"/>
      <x:c r="K1" s="68"/>
      <x:c r="L1" s="68"/>
      <x:c r="M1" s="68"/>
      <x:c r="N1" s="68"/>
    </x:row>
    <x:row r="2">
      <x:c r="A2" s="6" t="str">
        <x:v>After the July 31 identity migration, 57 legacy workbook parameter rows remain and are extended with 27 unique, exact, date-consistent open-weight Epoch matches. Individual components are tested on 89 active-parameter checkpoints with strict chronological family holdouts and a global familywise max-T correction. No component survives, so the live ECI center and component weight remain unchanged.</x:v>
      </x:c>
      <x:c r="B2" s="6"/>
      <x:c r="C2" s="6"/>
      <x:c r="D2" s="6"/>
      <x:c r="E2" s="6"/>
      <x:c r="F2" s="6"/>
      <x:c r="G2" s="6"/>
      <x:c r="H2" s="6"/>
      <x:c r="I2" s="6"/>
      <x:c r="J2" s="6"/>
      <x:c r="K2" s="6"/>
      <x:c r="L2" s="6"/>
      <x:c r="M2" s="6"/>
      <x:c r="N2" s="6"/>
    </x:row>
    <x:row r="3">
      <x:c r="A3" s="6"/>
      <x:c r="B3" s="6"/>
      <x:c r="C3" s="6"/>
      <x:c r="D3" s="6"/>
      <x:c r="E3" s="6"/>
      <x:c r="F3" s="6"/>
      <x:c r="G3" s="6"/>
      <x:c r="H3" s="6"/>
      <x:c r="I3" s="6"/>
      <x:c r="J3" s="6"/>
      <x:c r="K3" s="6"/>
      <x:c r="L3" s="6"/>
      <x:c r="M3" s="6"/>
      <x:c r="N3" s="6"/>
    </x:row>
    <x:row r="5" ht="34" customHeight="1">
      <x:c r="A5" s="73" t="str">
        <x:v>Audit statistic</x:v>
      </x:c>
      <x:c r="B5" s="73" t="str">
        <x:v>Value</x:v>
      </x:c>
    </x:row>
    <x:row r="6">
      <x:c r="A6" s="16" t="str">
        <x:v>Expanded total-parameter checkpoints</x:v>
      </x:c>
      <x:c r="B6" s="16" t="n">
        <x:v>84</x:v>
      </x:c>
    </x:row>
    <x:row r="7">
      <x:c r="A7" s="17" t="str">
        <x:v>Exact open-weight Epoch additions</x:v>
      </x:c>
      <x:c r="B7" s="17" t="n">
        <x:v>26</x:v>
      </x:c>
    </x:row>
    <x:row r="8">
      <x:c r="A8" s="17" t="str">
        <x:v>Active-parameter checkpoints</x:v>
      </x:c>
      <x:c r="B8" s="17" t="n">
        <x:v>89</x:v>
      </x:c>
    </x:row>
    <x:row r="9">
      <x:c r="A9" s="17" t="str">
        <x:v>Model-by-benchmark measurements</x:v>
      </x:c>
      <x:c r="B9" s="17" t="n">
        <x:v>723</x:v>
      </x:c>
    </x:row>
    <x:row r="10">
      <x:c r="A10" s="17" t="str">
        <x:v>Eligible benchmark comparisons</x:v>
      </x:c>
      <x:c r="B10" s="17" t="n">
        <x:v>13</x:v>
      </x:c>
    </x:row>
    <x:row r="11">
      <x:c r="A11" s="17" t="str">
        <x:v>Legacy tests: 57-row median error (×)</x:v>
      </x:c>
      <x:c r="B11" s="92" t="n">
        <x:v>2.019118774607759</x:v>
      </x:c>
    </x:row>
    <x:row r="12">
      <x:c r="A12" s="17" t="str">
        <x:v>Legacy tests: expanded 84 median error (×)</x:v>
      </x:c>
      <x:c r="B12" s="92" t="n">
        <x:v>2.0275170138575094</x:v>
      </x:c>
    </x:row>
    <x:row r="13">
      <x:c r="A13" s="17" t="str">
        <x:v>All tests: legacy 57 median error (×)</x:v>
      </x:c>
      <x:c r="B13" s="92" t="n">
        <x:v>2.5496144542273487</x:v>
      </x:c>
    </x:row>
    <x:row r="14">
      <x:c r="A14" s="17" t="str">
        <x:v>All tests: expanded 84 median error (×)</x:v>
      </x:c>
      <x:c r="B14" s="92" t="n">
        <x:v>2.315322475628994</x:v>
      </x:c>
    </x:row>
    <x:row r="15">
      <x:c r="A15" s="17" t="str">
        <x:v>All-test family-bootstrap 90% CI high</x:v>
      </x:c>
      <x:c r="B15" s="20" t="n">
        <x:v>0.0022273310245763257</x:v>
      </x:c>
    </x:row>
    <x:row r="16">
      <x:c r="A16" s="17" t="str">
        <x:v>Best uncorrected benchmark</x:v>
      </x:c>
      <x:c r="B16" s="17" t="str">
        <x:v>OTIS Mock AIME 2024-2025</x:v>
      </x:c>
    </x:row>
    <x:row r="17">
      <x:c r="A17" s="17" t="str">
        <x:v>Best uncorrected probability better</x:v>
      </x:c>
      <x:c r="B17" s="84" t="n">
        <x:v>0.9553</x:v>
      </x:c>
    </x:row>
    <x:row r="18">
      <x:c r="A18" s="17" t="str">
        <x:v>Familywise one-sided p</x:v>
      </x:c>
      <x:c r="B18" s="84" t="n">
        <x:v>0.5957240427595724</x:v>
      </x:c>
    </x:row>
    <x:row r="19">
      <x:c r="A19" s="17" t="str">
        <x:v>Components supported after correction</x:v>
      </x:c>
      <x:c r="B19" s="17" t="n">
        <x:v>0</x:v>
      </x:c>
    </x:row>
    <x:row r="20">
      <x:c r="A20" s="17" t="str">
        <x:v>Incremental component weight</x:v>
      </x:c>
      <x:c r="B20" s="84" t="n">
        <x:v>0</x:v>
      </x:c>
    </x:row>
    <x:row r="21">
      <x:c r="A21" s="18" t="str">
        <x:v>Change live ECI center</x:v>
      </x:c>
      <x:c r="B21" s="18" t="str">
        <x:v>No</x:v>
      </x:c>
    </x:row>
    <x:row r="24">
      <x:c r="A24" s="91" t="str">
        <x:v>Incremental component tests — active and total parameters</x:v>
      </x:c>
      <x:c r="B24" s="91"/>
      <x:c r="C24" s="91"/>
      <x:c r="D24" s="91"/>
      <x:c r="E24" s="91"/>
      <x:c r="F24" s="91"/>
      <x:c r="G24" s="91"/>
      <x:c r="H24" s="91"/>
      <x:c r="I24" s="91"/>
      <x:c r="J24" s="91"/>
      <x:c r="K24" s="91"/>
      <x:c r="L24" s="91"/>
      <x:c r="M24" s="91"/>
    </x:row>
    <x:row r="25" ht="34" customHeight="1">
      <x:c r="A25" s="73" t="str">
        <x:v>Benchmark</x:v>
      </x:c>
      <x:c r="B25" s="73" t="str">
        <x:v>Coverage</x:v>
      </x:c>
      <x:c r="C25" s="73" t="str">
        <x:v>Held-out</x:v>
      </x:c>
      <x:c r="D25" s="73" t="str">
        <x:v>Families</x:v>
      </x:c>
      <x:c r="E25" s="73" t="str">
        <x:v>Baseline active (×)</x:v>
      </x:c>
      <x:c r="F25" s="73" t="str">
        <x:v>+ component active (×)</x:v>
      </x:c>
      <x:c r="G25" s="73" t="str">
        <x:v>Equal-family Δ MAE</x:v>
      </x:c>
      <x:c r="H25" s="73" t="str">
        <x:v>90% CI low</x:v>
      </x:c>
      <x:c r="I25" s="73" t="str">
        <x:v>90% CI high</x:v>
      </x:c>
      <x:c r="J25" s="73" t="str">
        <x:v>Familywise p</x:v>
      </x:c>
      <x:c r="K25" s="73" t="str">
        <x:v>Baseline total (×)</x:v>
      </x:c>
      <x:c r="L25" s="73" t="str">
        <x:v>+ component total (×)</x:v>
      </x:c>
      <x:c r="M25" s="73" t="str">
        <x:v>Decision</x:v>
      </x:c>
    </x:row>
    <x:row r="26">
      <x:c r="A26" s="16" t="str">
        <x:v>OTIS Mock AIME 2024-2025</x:v>
      </x:c>
      <x:c r="B26" s="74" t="n">
        <x:v>35</x:v>
      </x:c>
      <x:c r="C26" s="74" t="n">
        <x:v>23</x:v>
      </x:c>
      <x:c r="D26" s="74" t="n">
        <x:v>11</x:v>
      </x:c>
      <x:c r="E26" s="94" t="n">
        <x:v>2.1386314099365498</x:v>
      </x:c>
      <x:c r="F26" s="94" t="n">
        <x:v>1.7473922450840513</x:v>
      </x:c>
      <x:c r="G26" s="19" t="n">
        <x:v>-0.038709879306992344</x:v>
      </x:c>
      <x:c r="H26" s="19" t="n">
        <x:v>-0.07494541236078374</x:v>
      </x:c>
      <x:c r="I26" s="19" t="n">
        <x:v>-0.0012683033090316671</x:v>
      </x:c>
      <x:c r="J26" s="83" t="n">
        <x:v>0.5957240427595724</x:v>
      </x:c>
      <x:c r="K26" s="94" t="n">
        <x:v>2.4443278614772788</x:v>
      </x:c>
      <x:c r="L26" s="94" t="n">
        <x:v>2.129406718252324</x:v>
      </x:c>
      <x:c r="M26" s="16" t="str">
        <x:v>Not supported</x:v>
      </x:c>
    </x:row>
    <x:row r="27">
      <x:c r="A27" s="17" t="str">
        <x:v>GSM8K</x:v>
      </x:c>
      <x:c r="B27" s="75" t="n">
        <x:v>37</x:v>
      </x:c>
      <x:c r="C27" s="75" t="n">
        <x:v>21</x:v>
      </x:c>
      <x:c r="D27" s="75" t="n">
        <x:v>12</x:v>
      </x:c>
      <x:c r="E27" s="92" t="n">
        <x:v>1.7476042516059442</x:v>
      </x:c>
      <x:c r="F27" s="92" t="n">
        <x:v>1.5077963667380063</x:v>
      </x:c>
      <x:c r="G27" s="20" t="n">
        <x:v>-0.04330377417075936</x:v>
      </x:c>
      <x:c r="H27" s="20" t="n">
        <x:v>-0.12642673196477466</x:v>
      </x:c>
      <x:c r="I27" s="20" t="n">
        <x:v>0.031173649332582667</x:v>
      </x:c>
      <x:c r="J27" s="84" t="n">
        <x:v>0.958020419795802</x:v>
      </x:c>
      <x:c r="K27" s="92" t="n">
        <x:v>1.812000886704975</x:v>
      </x:c>
      <x:c r="L27" s="92" t="n">
        <x:v>1.7382760547379157</x:v>
      </x:c>
      <x:c r="M27" s="17" t="str">
        <x:v>Not supported</x:v>
      </x:c>
    </x:row>
    <x:row r="28">
      <x:c r="A28" s="17" t="str">
        <x:v>TriviaQA</x:v>
      </x:c>
      <x:c r="B28" s="75" t="n">
        <x:v>24</x:v>
      </x:c>
      <x:c r="C28" s="75" t="n">
        <x:v>12</x:v>
      </x:c>
      <x:c r="D28" s="75" t="n">
        <x:v>8</x:v>
      </x:c>
      <x:c r="E28" s="92" t="n">
        <x:v>1.7715525233012166</x:v>
      </x:c>
      <x:c r="F28" s="92" t="n">
        <x:v>1.6527527299247313</x:v>
      </x:c>
      <x:c r="G28" s="20" t="n">
        <x:v>-0.05979110083610552</x:v>
      </x:c>
      <x:c r="H28" s="20" t="n">
        <x:v>-0.18862620552771445</x:v>
      </x:c>
      <x:c r="I28" s="20" t="n">
        <x:v>0.05071041169031276</x:v>
      </x:c>
      <x:c r="J28" s="84" t="n">
        <x:v>0.9712902870971291</x:v>
      </x:c>
      <x:c r="K28" s="92" t="n">
        <x:v>2.378171144962891</x:v>
      </x:c>
      <x:c r="L28" s="92" t="n">
        <x:v>1.6064567898859647</x:v>
      </x:c>
      <x:c r="M28" s="17" t="str">
        <x:v>Not supported</x:v>
      </x:c>
    </x:row>
    <x:row r="29">
      <x:c r="A29" s="17" t="str">
        <x:v>GPQA diamond</x:v>
      </x:c>
      <x:c r="B29" s="75" t="n">
        <x:v>42</x:v>
      </x:c>
      <x:c r="C29" s="75" t="n">
        <x:v>28</x:v>
      </x:c>
      <x:c r="D29" s="75" t="n">
        <x:v>14</x:v>
      </x:c>
      <x:c r="E29" s="92" t="n">
        <x:v>1.8298587612626764</x:v>
      </x:c>
      <x:c r="F29" s="92" t="n">
        <x:v>1.6021396193362292</x:v>
      </x:c>
      <x:c r="G29" s="20" t="n">
        <x:v>-0.009362189671771635</x:v>
      </x:c>
      <x:c r="H29" s="20" t="n">
        <x:v>-0.031712152228582036</x:v>
      </x:c>
      <x:c r="I29" s="20" t="n">
        <x:v>0.011850246804863471</x:v>
      </x:c>
      <x:c r="J29" s="84" t="n">
        <x:v>0.9821301786982131</x:v>
      </x:c>
      <x:c r="K29" s="92" t="n">
        <x:v>1.951415329461801</x:v>
      </x:c>
      <x:c r="L29" s="92" t="n">
        <x:v>1.9664919183703686</x:v>
      </x:c>
      <x:c r="M29" s="17" t="str">
        <x:v>Not supported</x:v>
      </x:c>
    </x:row>
    <x:row r="30">
      <x:c r="A30" s="17" t="str">
        <x:v>ARC AI2</x:v>
      </x:c>
      <x:c r="B30" s="75" t="n">
        <x:v>44</x:v>
      </x:c>
      <x:c r="C30" s="75" t="n">
        <x:v>29</x:v>
      </x:c>
      <x:c r="D30" s="75" t="n">
        <x:v>16</x:v>
      </x:c>
      <x:c r="E30" s="92" t="n">
        <x:v>1.8143189061369571</x:v>
      </x:c>
      <x:c r="F30" s="92" t="n">
        <x:v>2.0259153412034165</x:v>
      </x:c>
      <x:c r="G30" s="20" t="n">
        <x:v>0.043670897727887126</x:v>
      </x:c>
      <x:c r="H30" s="20" t="n">
        <x:v>-0.01049227221269384</x:v>
      </x:c>
      <x:c r="I30" s="20" t="n">
        <x:v>0.10947667732278243</x:v>
      </x:c>
      <x:c r="J30" s="84" t="n">
        <x:v>1</x:v>
      </x:c>
      <x:c r="K30" s="92" t="n">
        <x:v>2.6687051069783347</x:v>
      </x:c>
      <x:c r="L30" s="92" t="n">
        <x:v>2.644718628100289</x:v>
      </x:c>
      <x:c r="M30" s="17" t="str">
        <x:v>Not supported</x:v>
      </x:c>
    </x:row>
    <x:row r="31">
      <x:c r="A31" s="17" t="str">
        <x:v>BBH</x:v>
      </x:c>
      <x:c r="B31" s="75" t="n">
        <x:v>30</x:v>
      </x:c>
      <x:c r="C31" s="75" t="n">
        <x:v>15</x:v>
      </x:c>
      <x:c r="D31" s="75" t="n">
        <x:v>9</x:v>
      </x:c>
      <x:c r="E31" s="92" t="n">
        <x:v>1.680170354267604</x:v>
      </x:c>
      <x:c r="F31" s="92" t="n">
        <x:v>2.0393479060765847</x:v>
      </x:c>
      <x:c r="G31" s="20" t="n">
        <x:v>0.03937968150299519</x:v>
      </x:c>
      <x:c r="H31" s="20" t="n">
        <x:v>0.0023194026040564975</x:v>
      </x:c>
      <x:c r="I31" s="20" t="n">
        <x:v>0.07899869987537497</x:v>
      </x:c>
      <x:c r="J31" s="84" t="n">
        <x:v>1</x:v>
      </x:c>
      <x:c r="K31" s="92" t="n">
        <x:v>1.9897612573685723</x:v>
      </x:c>
      <x:c r="L31" s="92" t="n">
        <x:v>2.0393479060765847</x:v>
      </x:c>
      <x:c r="M31" s="17" t="str">
        <x:v>Not supported</x:v>
      </x:c>
    </x:row>
    <x:row r="32">
      <x:c r="A32" s="17" t="str">
        <x:v>HellaSwag</x:v>
      </x:c>
      <x:c r="B32" s="75" t="n">
        <x:v>35</x:v>
      </x:c>
      <x:c r="C32" s="75" t="n">
        <x:v>21</x:v>
      </x:c>
      <x:c r="D32" s="75" t="n">
        <x:v>13</x:v>
      </x:c>
      <x:c r="E32" s="92" t="n">
        <x:v>1.7852097149799007</x:v>
      </x:c>
      <x:c r="F32" s="92" t="n">
        <x:v>1.8060774258193133</x:v>
      </x:c>
      <x:c r="G32" s="20" t="n">
        <x:v>0.0006590652412792042</x:v>
      </x:c>
      <x:c r="H32" s="20" t="n">
        <x:v>-0.06066163213121355</x:v>
      </x:c>
      <x:c r="I32" s="20" t="n">
        <x:v>0.06625407187390688</x:v>
      </x:c>
      <x:c r="J32" s="84" t="n">
        <x:v>1</x:v>
      </x:c>
      <x:c r="K32" s="92" t="n">
        <x:v>2.2149069510243202</x:v>
      </x:c>
      <x:c r="L32" s="92" t="n">
        <x:v>1.8630243848173593</x:v>
      </x:c>
      <x:c r="M32" s="17" t="str">
        <x:v>Not supported</x:v>
      </x:c>
    </x:row>
    <x:row r="33">
      <x:c r="A33" s="17" t="str">
        <x:v>MATH level 5</x:v>
      </x:c>
      <x:c r="B33" s="75" t="n">
        <x:v>29</x:v>
      </x:c>
      <x:c r="C33" s="75" t="n">
        <x:v>15</x:v>
      </x:c>
      <x:c r="D33" s="75" t="n">
        <x:v>10</x:v>
      </x:c>
      <x:c r="E33" s="92" t="n">
        <x:v>1.4924679367918523</x:v>
      </x:c>
      <x:c r="F33" s="92" t="n">
        <x:v>1.6721216068937832</x:v>
      </x:c>
      <x:c r="G33" s="20" t="n">
        <x:v>0.015115126506675746</x:v>
      </x:c>
      <x:c r="H33" s="20" t="n">
        <x:v>-0.022182280153834746</x:v>
      </x:c>
      <x:c r="I33" s="20" t="n">
        <x:v>0.05564997876310014</x:v>
      </x:c>
      <x:c r="J33" s="84" t="n">
        <x:v>1</x:v>
      </x:c>
      <x:c r="K33" s="92" t="n">
        <x:v>1.851459197105773</x:v>
      </x:c>
      <x:c r="L33" s="92" t="n">
        <x:v>1.6721384635539371</x:v>
      </x:c>
      <x:c r="M33" s="17" t="str">
        <x:v>Not supported</x:v>
      </x:c>
    </x:row>
    <x:row r="34">
      <x:c r="A34" s="17" t="str">
        <x:v>MMLU</x:v>
      </x:c>
      <x:c r="B34" s="75" t="n">
        <x:v>58</x:v>
      </x:c>
      <x:c r="C34" s="75" t="n">
        <x:v>46</x:v>
      </x:c>
      <x:c r="D34" s="75" t="n">
        <x:v>23</x:v>
      </x:c>
      <x:c r="E34" s="92" t="n">
        <x:v>2.2053989438032855</x:v>
      </x:c>
      <x:c r="F34" s="92" t="n">
        <x:v>2.080331398319573</x:v>
      </x:c>
      <x:c r="G34" s="20" t="n">
        <x:v>0.006422067787830354</x:v>
      </x:c>
      <x:c r="H34" s="20" t="n">
        <x:v>-0.013238521220272732</x:v>
      </x:c>
      <x:c r="I34" s="20" t="n">
        <x:v>0.029116946256327592</x:v>
      </x:c>
      <x:c r="J34" s="84" t="n">
        <x:v>1</x:v>
      </x:c>
      <x:c r="K34" s="92" t="n">
        <x:v>2.60734899070094</x:v>
      </x:c>
      <x:c r="L34" s="92" t="n">
        <x:v>2.420538865362857</x:v>
      </x:c>
      <x:c r="M34" s="17" t="str">
        <x:v>Not supported</x:v>
      </x:c>
    </x:row>
    <x:row r="35">
      <x:c r="A35" s="17" t="str">
        <x:v>OpenBookQA</x:v>
      </x:c>
      <x:c r="B35" s="75" t="n">
        <x:v>24</x:v>
      </x:c>
      <x:c r="C35" s="75" t="n">
        <x:v>10</x:v>
      </x:c>
      <x:c r="D35" s="75" t="n">
        <x:v>6</x:v>
      </x:c>
      <x:c r="E35" s="92" t="n">
        <x:v>2.1341302406240095</x:v>
      </x:c>
      <x:c r="F35" s="92" t="n">
        <x:v>1.8036699630477568</x:v>
      </x:c>
      <x:c r="G35" s="20" t="n">
        <x:v>0.0024040348632075235</x:v>
      </x:c>
      <x:c r="H35" s="20" t="n">
        <x:v>-0.09703574745382576</x:v>
      </x:c>
      <x:c r="I35" s="20" t="n">
        <x:v>0.09203497797916826</x:v>
      </x:c>
      <x:c r="J35" s="84" t="n">
        <x:v>1</x:v>
      </x:c>
      <x:c r="K35" s="92" t="n">
        <x:v>2.5895618074194253</x:v>
      </x:c>
      <x:c r="L35" s="92" t="n">
        <x:v>1.8036699630477477</x:v>
      </x:c>
      <x:c r="M35" s="17" t="str">
        <x:v>Not supported</x:v>
      </x:c>
    </x:row>
    <x:row r="36">
      <x:c r="A36" s="17" t="str">
        <x:v>PIQA</x:v>
      </x:c>
      <x:c r="B36" s="75" t="n">
        <x:v>31</x:v>
      </x:c>
      <x:c r="C36" s="75" t="n">
        <x:v>19</x:v>
      </x:c>
      <x:c r="D36" s="75" t="n">
        <x:v>13</x:v>
      </x:c>
      <x:c r="E36" s="92" t="n">
        <x:v>1.7144343826752224</x:v>
      </x:c>
      <x:c r="F36" s="92" t="n">
        <x:v>1.6630803106546705</x:v>
      </x:c>
      <x:c r="G36" s="20" t="n">
        <x:v>0.011187668520188283</x:v>
      </x:c>
      <x:c r="H36" s="20" t="n">
        <x:v>-0.001997470560983986</x:v>
      </x:c>
      <x:c r="I36" s="20" t="n">
        <x:v>0.025231668550138444</x:v>
      </x:c>
      <x:c r="J36" s="84" t="n">
        <x:v>1</x:v>
      </x:c>
      <x:c r="K36" s="92" t="n">
        <x:v>1.7144343826752224</x:v>
      </x:c>
      <x:c r="L36" s="92" t="n">
        <x:v>1.6630803106546705</x:v>
      </x:c>
      <x:c r="M36" s="17" t="str">
        <x:v>Not supported</x:v>
      </x:c>
    </x:row>
    <x:row r="37">
      <x:c r="A37" s="17" t="str">
        <x:v>WeirdML</x:v>
      </x:c>
      <x:c r="B37" s="75" t="n">
        <x:v>27</x:v>
      </x:c>
      <x:c r="C37" s="75" t="n">
        <x:v>15</x:v>
      </x:c>
      <x:c r="D37" s="75" t="n">
        <x:v>9</x:v>
      </x:c>
      <x:c r="E37" s="92" t="n">
        <x:v>2.170683233590809</x:v>
      </x:c>
      <x:c r="F37" s="92" t="n">
        <x:v>2.0728418662985635</x:v>
      </x:c>
      <x:c r="G37" s="20" t="n">
        <x:v>0.01320829391301142</x:v>
      </x:c>
      <x:c r="H37" s="20" t="n">
        <x:v>-0.03889914912435235</x:v>
      </x:c>
      <x:c r="I37" s="20" t="n">
        <x:v>0.06773149318632557</x:v>
      </x:c>
      <x:c r="J37" s="84" t="n">
        <x:v>1</x:v>
      </x:c>
      <x:c r="K37" s="92" t="n">
        <x:v>3.01757009218097</x:v>
      </x:c>
      <x:c r="L37" s="92" t="n">
        <x:v>2.688578786218589</x:v>
      </x:c>
      <x:c r="M37" s="17" t="str">
        <x:v>Not supported</x:v>
      </x:c>
    </x:row>
    <x:row r="38">
      <x:c r="A38" s="18" t="str">
        <x:v>Winogrande</x:v>
      </x:c>
      <x:c r="B38" s="76" t="n">
        <x:v>41</x:v>
      </x:c>
      <x:c r="C38" s="76" t="n">
        <x:v>27</x:v>
      </x:c>
      <x:c r="D38" s="76" t="n">
        <x:v>15</x:v>
      </x:c>
      <x:c r="E38" s="95" t="n">
        <x:v>2.8766014873914587</x:v>
      </x:c>
      <x:c r="F38" s="95" t="n">
        <x:v>2.6411023399354687</x:v>
      </x:c>
      <x:c r="G38" s="21" t="n">
        <x:v>0.045037507638043345</x:v>
      </x:c>
      <x:c r="H38" s="21" t="n">
        <x:v>-0.002645793351804754</x:v>
      </x:c>
      <x:c r="I38" s="21" t="n">
        <x:v>0.09543108882653331</x:v>
      </x:c>
      <x:c r="J38" s="85" t="n">
        <x:v>1</x:v>
      </x:c>
      <x:c r="K38" s="95" t="n">
        <x:v>3.4765502357686184</x:v>
      </x:c>
      <x:c r="L38" s="95" t="n">
        <x:v>3.02739400712961</x:v>
      </x:c>
      <x:c r="M38" s="18" t="str">
        <x:v>Not supported</x:v>
      </x:c>
    </x:row>
    <x:row r="41">
      <x:c r="A41" s="91" t="str">
        <x:v>Complete 84-checkpoint total-parameter admission ledger</x:v>
      </x:c>
      <x:c r="B41" s="91"/>
      <x:c r="C41" s="91"/>
      <x:c r="D41" s="91"/>
      <x:c r="E41" s="91"/>
      <x:c r="F41" s="91"/>
      <x:c r="G41" s="91"/>
      <x:c r="H41" s="91"/>
      <x:c r="I41" s="91"/>
      <x:c r="J41" s="91"/>
      <x:c r="K41" s="91"/>
      <x:c r="L41" s="91"/>
      <x:c r="M41" s="91"/>
      <x:c r="N41" s="91"/>
    </x:row>
    <x:row r="42" ht="34" customHeight="1">
      <x:c r="A42" s="73" t="str">
        <x:v>Model</x:v>
      </x:c>
      <x:c r="B42" s="73" t="str">
        <x:v>Release</x:v>
      </x:c>
      <x:c r="C42" s="73" t="str">
        <x:v>Total params (B)</x:v>
      </x:c>
      <x:c r="D42" s="73" t="str">
        <x:v>Family</x:v>
      </x:c>
      <x:c r="E42" s="73" t="str">
        <x:v>ECI</x:v>
      </x:c>
      <x:c r="F42" s="73" t="str">
        <x:v>CI low</x:v>
      </x:c>
      <x:c r="G42" s="73" t="str">
        <x:v>CI high</x:v>
      </x:c>
      <x:c r="H42" s="73" t="str">
        <x:v>CI width</x:v>
      </x:c>
      <x:c r="I42" s="73" t="str">
        <x:v>WLS weight</x:v>
      </x:c>
      <x:c r="J42" s="73" t="str">
        <x:v>Panel source</x:v>
      </x:c>
      <x:c r="K42" s="73" t="str">
        <x:v>Epoch match</x:v>
      </x:c>
      <x:c r="L42" s="73" t="str">
        <x:v>Accessibility</x:v>
      </x:c>
      <x:c r="M42" s="73" t="str">
        <x:v>Parameter notes</x:v>
      </x:c>
      <x:c r="N42" s="73" t="str">
        <x:v>Source URL</x:v>
      </x:c>
    </x:row>
    <x:row r="43">
      <x:c r="A43" s="16" t="str">
        <x:v>LLaMA-13B</x:v>
      </x:c>
      <x:c r="B43" s="30" t="n">
        <x:v>44981</x:v>
      </x:c>
      <x:c r="C43" s="101" t="n">
        <x:v>13</x:v>
      </x:c>
      <x:c r="D43" s="101" t="str">
        <x:v>llama1</x:v>
      </x:c>
      <x:c r="E43" s="101" t="n">
        <x:v>100.2401284462544</x:v>
      </x:c>
      <x:c r="F43" s="101" t="n">
        <x:v>89.73289686635674</x:v>
      </x:c>
      <x:c r="G43" s="101" t="n">
        <x:v>106.66586561048385</x:v>
      </x:c>
      <x:c r="H43" s="101" t="n">
        <x:v>16.93296874412711</x:v>
      </x:c>
      <x:c r="I43" s="101" t="n">
        <x:v>0.05359273495121018</x:v>
      </x:c>
      <x:c r="J43" s="16" t="str">
        <x:v>legacy_workbook_parameter_row</x:v>
      </x:c>
      <x:c r="K43" s="16" t="str">
        <x:v>LLaMA-13B</x:v>
      </x:c>
      <x:c r="L43" s="16" t="str">
        <x:v>Open weights (non-commercial)</x:v>
      </x:c>
      <x:c r="M43" s="22" t="str">
        <x:v>13.0B</x:v>
      </x:c>
      <x:c r="N43" s="22" t="str">
        <x:v>https://arxiv.org/abs/2302.13971</x:v>
      </x:c>
    </x:row>
    <x:row r="44">
      <x:c r="A44" s="17" t="str">
        <x:v>LLaMA-33B</x:v>
      </x:c>
      <x:c r="B44" s="31" t="n">
        <x:v>44981</x:v>
      </x:c>
      <x:c r="C44" s="102" t="n">
        <x:v>32.5</x:v>
      </x:c>
      <x:c r="D44" s="102" t="str">
        <x:v>llama1</x:v>
      </x:c>
      <x:c r="E44" s="102" t="n">
        <x:v>107.1116301329726</x:v>
      </x:c>
      <x:c r="F44" s="102" t="n">
        <x:v>98.4347003480681</x:v>
      </x:c>
      <x:c r="G44" s="102" t="n">
        <x:v>112.10752995033204</x:v>
      </x:c>
      <x:c r="H44" s="102" t="n">
        <x:v>13.672829602263931</x:v>
      </x:c>
      <x:c r="I44" s="102" t="n">
        <x:v>0.08219687964281251</x:v>
      </x:c>
      <x:c r="J44" s="17" t="str">
        <x:v>legacy_workbook_parameter_row</x:v>
      </x:c>
      <x:c r="K44" s="17" t="str">
        <x:v>LLaMA-33B</x:v>
      </x:c>
      <x:c r="L44" s="17" t="str">
        <x:v>Open weights (non-commercial)</x:v>
      </x:c>
      <x:c r="M44" s="23" t="str">
        <x:v>Table 2 in the paper</x:v>
      </x:c>
      <x:c r="N44" s="23" t="str">
        <x:v>https://arxiv.org/abs/2302.13971</x:v>
      </x:c>
    </x:row>
    <x:row r="45">
      <x:c r="A45" s="17" t="str">
        <x:v>LLaMA-65B</x:v>
      </x:c>
      <x:c r="B45" s="31" t="n">
        <x:v>44981</x:v>
      </x:c>
      <x:c r="C45" s="102" t="n">
        <x:v>65.2</x:v>
      </x:c>
      <x:c r="D45" s="102" t="str">
        <x:v>llama1</x:v>
      </x:c>
      <x:c r="E45" s="102" t="n">
        <x:v>109.8862456369298</x:v>
      </x:c>
      <x:c r="F45" s="102" t="n">
        <x:v>100.56776794934638</x:v>
      </x:c>
      <x:c r="G45" s="102" t="n">
        <x:v>114.73585059081456</x:v>
      </x:c>
      <x:c r="H45" s="102" t="n">
        <x:v>14.168082641468189</x:v>
      </x:c>
      <x:c r="I45" s="102" t="n">
        <x:v>0.07655084187269384</x:v>
      </x:c>
      <x:c r="J45" s="17" t="str">
        <x:v>legacy_workbook_parameter_row</x:v>
      </x:c>
      <x:c r="K45" s="17" t="str">
        <x:v>LLaMA-65B</x:v>
      </x:c>
      <x:c r="L45" s="17" t="str">
        <x:v>Open weights (non-commercial)</x:v>
      </x:c>
      <x:c r="M45" s="23" t="str">
        <x:v>Model card, table 1: https://github.com/facebookresearch/llama/blob/53011c3d7946dadb8274a4c5c7586ab54edf792d/MODEL_CARD.md</x:v>
      </x:c>
      <x:c r="N45" s="23" t="str">
        <x:v>https://arxiv.org/abs/2302.13971</x:v>
      </x:c>
    </x:row>
    <x:row r="46">
      <x:c r="A46" s="17" t="str">
        <x:v>LLaMA-7B</x:v>
      </x:c>
      <x:c r="B46" s="31" t="n">
        <x:v>44981</x:v>
      </x:c>
      <x:c r="C46" s="102" t="n">
        <x:v>6.7</x:v>
      </x:c>
      <x:c r="D46" s="102" t="str">
        <x:v>llama1</x:v>
      </x:c>
      <x:c r="E46" s="102" t="n">
        <x:v>96.3343029891235</x:v>
      </x:c>
      <x:c r="F46" s="102" t="n">
        <x:v>84.62406716738721</x:v>
      </x:c>
      <x:c r="G46" s="102" t="n">
        <x:v>104.20643179169014</x:v>
      </x:c>
      <x:c r="H46" s="102" t="n">
        <x:v>19.582364624302926</x:v>
      </x:c>
      <x:c r="I46" s="102" t="n">
        <x:v>0.04007207839101867</x:v>
      </x:c>
      <x:c r="J46" s="17" t="str">
        <x:v>exact_epoch_open_extension</x:v>
      </x:c>
      <x:c r="K46" s="17" t="str">
        <x:v>LLaMA-7B</x:v>
      </x:c>
      <x:c r="L46" s="17" t="str">
        <x:v>Open weights (non-commercial)</x:v>
      </x:c>
      <x:c r="M46" s="23" t="str">
        <x:v>6.7B parameters, per table 2: https://arxiv.org/pdf/2302.13971.pdf</x:v>
      </x:c>
      <x:c r="N46" s="23" t="str">
        <x:v>https://arxiv.org/abs/2302.13971</x:v>
      </x:c>
    </x:row>
    <x:row r="47">
      <x:c r="A47" s="17" t="str">
        <x:v>Falcon-40B</x:v>
      </x:c>
      <x:c r="B47" s="31" t="n">
        <x:v>45000</x:v>
      </x:c>
      <x:c r="C47" s="102" t="n">
        <x:v>40</x:v>
      </x:c>
      <x:c r="D47" s="102" t="str">
        <x:v>falcon1</x:v>
      </x:c>
      <x:c r="E47" s="102" t="n">
        <x:v>104.1386777893516</x:v>
      </x:c>
      <x:c r="F47" s="102" t="n">
        <x:v>95.18929188388987</x:v>
      </x:c>
      <x:c r="G47" s="102" t="n">
        <x:v>110.24620147945896</x:v>
      </x:c>
      <x:c r="H47" s="102" t="n">
        <x:v>15.056909595569095</x:v>
      </x:c>
      <x:c r="I47" s="102" t="n">
        <x:v>0.06777982580933954</x:v>
      </x:c>
      <x:c r="J47" s="17" t="str">
        <x:v>legacy_workbook_parameter_row</x:v>
      </x:c>
      <x:c r="K47" s="17" t="str">
        <x:v>Falcon-40B</x:v>
      </x:c>
      <x:c r="L47" s="17" t="str">
        <x:v>Open weights (unrestricted)</x:v>
      </x:c>
      <x:c r="M47" s="23" t="str">
        <x:v>Model comes in 7B and 40B variants.</x:v>
      </x:c>
      <x:c r="N47" s="23" t="str">
        <x:v>https://arxiv.org/abs/2311.16867; https://www.tii.ae/news/abu-dhabi-based-technology-innovation-institute-introduces-falcon-llm-foundational-large</x:v>
      </x:c>
    </x:row>
    <x:row r="48">
      <x:c r="A48" s="17" t="str">
        <x:v>Cerebras-GPT-13B</x:v>
      </x:c>
      <x:c r="B48" s="31" t="n">
        <x:v>45005</x:v>
      </x:c>
      <x:c r="C48" s="102" t="n">
        <x:v>13</x:v>
      </x:c>
      <x:c r="D48" s="102" t="str">
        <x:v>cerebras_gpt</x:v>
      </x:c>
      <x:c r="E48" s="102" t="n">
        <x:v>82.84477110318656</x:v>
      </x:c>
      <x:c r="F48" s="102" t="n">
        <x:v>65.70269617190318</x:v>
      </x:c>
      <x:c r="G48" s="102" t="n">
        <x:v>92.77666735986087</x:v>
      </x:c>
      <x:c r="H48" s="102" t="n">
        <x:v>27.07397118795768</x:v>
      </x:c>
      <x:c r="I48" s="102" t="n">
        <x:v>0.020963713183266258</x:v>
      </x:c>
      <x:c r="J48" s="17" t="str">
        <x:v>legacy_workbook_parameter_row</x:v>
      </x:c>
      <x:c r="K48" s="17" t="str">
        <x:v>Cerebras-GPT-13B</x:v>
      </x:c>
      <x:c r="L48" s="17" t="str">
        <x:v>Open weights (unrestricted)</x:v>
      </x:c>
      <x:c r="M48" s="23" t="str">
        <x:v>13 billion</x:v>
      </x:c>
      <x:c r="N48" s="23" t="str">
        <x:v>https://arxiv.org/abs/2304.03208</x:v>
      </x:c>
    </x:row>
    <x:row r="49">
      <x:c r="A49" s="17" t="str">
        <x:v>Dolly 2.0-12b</x:v>
      </x:c>
      <x:c r="B49" s="31" t="n">
        <x:v>45027</x:v>
      </x:c>
      <x:c r="C49" s="102" t="n">
        <x:v>12</x:v>
      </x:c>
      <x:c r="D49" s="102" t="str">
        <x:v>dolly</x:v>
      </x:c>
      <x:c r="E49" s="102" t="n">
        <x:v>89.28234185961776</x:v>
      </x:c>
      <x:c r="F49" s="102" t="n">
        <x:v>75.50278883636841</x:v>
      </x:c>
      <x:c r="G49" s="102" t="n">
        <x:v>97.69091987464193</x:v>
      </x:c>
      <x:c r="H49" s="102" t="n">
        <x:v>22.188131038273525</x:v>
      </x:c>
      <x:c r="I49" s="102" t="n">
        <x:v>0.031212653409669545</x:v>
      </x:c>
      <x:c r="J49" s="17" t="str">
        <x:v>legacy_workbook_parameter_row</x:v>
      </x:c>
      <x:c r="K49" s="17" t="str">
        <x:v>Dolly 2.0-12b</x:v>
      </x:c>
      <x:c r="L49" s="17" t="str">
        <x:v>Open weights (unrestricted)</x:v>
      </x:c>
      <x:c r="M49" s="23" t="str"/>
      <x:c r="N49" s="23" t="str">
        <x:v>https://www.databricks.com/blog/2023/04/12/dolly-first-open-commercially-viable-instruction-tuned-llm</x:v>
      </x:c>
    </x:row>
    <x:row r="50">
      <x:c r="A50" s="17" t="str">
        <x:v>Falcon-7B</x:v>
      </x:c>
      <x:c r="B50" s="31" t="n">
        <x:v>45040</x:v>
      </x:c>
      <x:c r="C50" s="102" t="n">
        <x:v>7</x:v>
      </x:c>
      <x:c r="D50" s="102" t="str">
        <x:v>falcon1</x:v>
      </x:c>
      <x:c r="E50" s="102" t="n">
        <x:v>94.7293350810267</x:v>
      </x:c>
      <x:c r="F50" s="102" t="n">
        <x:v>81.62488503145612</x:v>
      </x:c>
      <x:c r="G50" s="102" t="n">
        <x:v>103.002440600522</x:v>
      </x:c>
      <x:c r="H50" s="102" t="n">
        <x:v>21.377555569065876</x:v>
      </x:c>
      <x:c r="I50" s="102" t="n">
        <x:v>0.03362451633270172</x:v>
      </x:c>
      <x:c r="J50" s="17" t="str">
        <x:v>exact_epoch_open_extension</x:v>
      </x:c>
      <x:c r="K50" s="17" t="str">
        <x:v>Falcon-7B</x:v>
      </x:c>
      <x:c r="L50" s="17" t="str">
        <x:v>Open weights (unrestricted)</x:v>
      </x:c>
      <x:c r="M50" s="23" t="str">
        <x:v>7B</x:v>
      </x:c>
      <x:c r="N50" s="23" t="str">
        <x:v>https://huggingface.co/tiiuae/falcon-7b</x:v>
      </x:c>
    </x:row>
    <x:row r="51">
      <x:c r="A51" s="17" t="str">
        <x:v>RedPajama-INCITE-7B-Base</x:v>
      </x:c>
      <x:c r="B51" s="31" t="n">
        <x:v>45050</x:v>
      </x:c>
      <x:c r="C51" s="102" t="n">
        <x:v>6.9</x:v>
      </x:c>
      <x:c r="D51" s="102" t="str">
        <x:v>redpajama</x:v>
      </x:c>
      <x:c r="E51" s="102" t="n">
        <x:v>90.03816152868521</x:v>
      </x:c>
      <x:c r="F51" s="102" t="n">
        <x:v>74.21867940889514</x:v>
      </x:c>
      <x:c r="G51" s="102" t="n">
        <x:v>98.94366164904388</x:v>
      </x:c>
      <x:c r="H51" s="102" t="n">
        <x:v>24.724982240148734</x:v>
      </x:c>
      <x:c r="I51" s="102" t="n">
        <x:v>0.025136230916624095</x:v>
      </x:c>
      <x:c r="J51" s="17" t="str">
        <x:v>exact_epoch_open_extension</x:v>
      </x:c>
      <x:c r="K51" s="17" t="str">
        <x:v>RedPajama-INCITE-7B-Base</x:v>
      </x:c>
      <x:c r="L51" s="17" t="str">
        <x:v>Open weights (unrestricted)</x:v>
      </x:c>
      <x:c r="M51" s="23" t="str">
        <x:v>6.9b</x:v>
      </x:c>
      <x:c r="N51" s="23" t="str">
        <x:v>https://huggingface.co/togethercomputer/RedPajama-INCITE-7B-Base</x:v>
      </x:c>
    </x:row>
    <x:row r="52">
      <x:c r="A52" s="17" t="str">
        <x:v>MPT-7B</x:v>
      </x:c>
      <x:c r="B52" s="31" t="n">
        <x:v>45051</x:v>
      </x:c>
      <x:c r="C52" s="102" t="n">
        <x:v>7</x:v>
      </x:c>
      <x:c r="D52" s="102" t="str">
        <x:v>mpt</x:v>
      </x:c>
      <x:c r="E52" s="102" t="n">
        <x:v>94.22240941795621</x:v>
      </x:c>
      <x:c r="F52" s="102" t="n">
        <x:v>82.16496031767552</x:v>
      </x:c>
      <x:c r="G52" s="102" t="n">
        <x:v>102.10930999805518</x:v>
      </x:c>
      <x:c r="H52" s="102" t="n">
        <x:v>19.94434968037966</x:v>
      </x:c>
      <x:c r="I52" s="102" t="n">
        <x:v>0.03863068188540202</x:v>
      </x:c>
      <x:c r="J52" s="17" t="str">
        <x:v>exact_epoch_open_extension</x:v>
      </x:c>
      <x:c r="K52" s="17" t="str">
        <x:v>MPT-7B</x:v>
      </x:c>
      <x:c r="L52" s="17" t="str">
        <x:v>Open weights (unrestricted)</x:v>
      </x:c>
      <x:c r="M52" s="23" t="str"/>
      <x:c r="N52" s="23" t="str">
        <x:v>https://www.mosaicml.com/blog/mpt-7b</x:v>
      </x:c>
    </x:row>
    <x:row r="53">
      <x:c r="A53" s="17" t="str">
        <x:v>Baichuan1-7B</x:v>
      </x:c>
      <x:c r="B53" s="31" t="n">
        <x:v>45078</x:v>
      </x:c>
      <x:c r="C53" s="102" t="n">
        <x:v>7.000559616</x:v>
      </x:c>
      <x:c r="D53" s="102" t="str">
        <x:v>baichuan</x:v>
      </x:c>
      <x:c r="E53" s="102" t="n">
        <x:v>90.05064109676277</x:v>
      </x:c>
      <x:c r="F53" s="102" t="n">
        <x:v>77.0023606384949</x:v>
      </x:c>
      <x:c r="G53" s="102" t="n">
        <x:v>99.57854951927881</x:v>
      </x:c>
      <x:c r="H53" s="102" t="n">
        <x:v>22.576188880783903</x:v>
      </x:c>
      <x:c r="I53" s="102" t="n">
        <x:v>0.030148858554055823</x:v>
      </x:c>
      <x:c r="J53" s="17" t="str">
        <x:v>exact_epoch_open_extension</x:v>
      </x:c>
      <x:c r="K53" s="17" t="str">
        <x:v>Baichuan1-7B</x:v>
      </x:c>
      <x:c r="L53" s="17" t="str">
        <x:v>Open weights (non-commercial)</x:v>
      </x:c>
      <x:c r="M53" s="23" t="str"/>
      <x:c r="N53" s="23" t="str">
        <x:v>https://huggingface.co/baichuan-inc/Baichuan-7B</x:v>
      </x:c>
    </x:row>
    <x:row r="54">
      <x:c r="A54" s="17" t="str">
        <x:v>MPT-30B</x:v>
      </x:c>
      <x:c r="B54" s="31" t="n">
        <x:v>45099</x:v>
      </x:c>
      <x:c r="C54" s="102" t="n">
        <x:v>30</x:v>
      </x:c>
      <x:c r="D54" s="102" t="str">
        <x:v>mpt</x:v>
      </x:c>
      <x:c r="E54" s="102" t="n">
        <x:v>100.31730605293477</x:v>
      </x:c>
      <x:c r="F54" s="102" t="n">
        <x:v>91.01764771516932</x:v>
      </x:c>
      <x:c r="G54" s="102" t="n">
        <x:v>106.51599201410104</x:v>
      </x:c>
      <x:c r="H54" s="102" t="n">
        <x:v>15.498344298931727</x:v>
      </x:c>
      <x:c r="I54" s="102" t="n">
        <x:v>0.06397370816262753</x:v>
      </x:c>
      <x:c r="J54" s="17" t="str">
        <x:v>legacy_workbook_parameter_row</x:v>
      </x:c>
      <x:c r="K54" s="17" t="str">
        <x:v>MPT-30B</x:v>
      </x:c>
      <x:c r="L54" s="17" t="str">
        <x:v>Open weights (unrestricted)</x:v>
      </x:c>
      <x:c r="M54" s="23" t="str">
        <x:v>30B</x:v>
      </x:c>
      <x:c r="N54" s="23" t="str">
        <x:v>https://huggingface.co/mosaicml/mpt-30b</x:v>
      </x:c>
    </x:row>
    <x:row r="55">
      <x:c r="A55" s="17" t="str">
        <x:v>XGen-7B</x:v>
      </x:c>
      <x:c r="B55" s="31" t="n">
        <x:v>45104</x:v>
      </x:c>
      <x:c r="C55" s="102" t="n">
        <x:v>6.7</x:v>
      </x:c>
      <x:c r="D55" s="102" t="str">
        <x:v>xgen</x:v>
      </x:c>
      <x:c r="E55" s="102" t="n">
        <x:v>93.03272600739643</x:v>
      </x:c>
      <x:c r="F55" s="102" t="n">
        <x:v>80.61415415806515</x:v>
      </x:c>
      <x:c r="G55" s="102" t="n">
        <x:v>100.88648105899641</x:v>
      </x:c>
      <x:c r="H55" s="102" t="n">
        <x:v>20.27232690093126</x:v>
      </x:c>
      <x:c r="I55" s="102" t="n">
        <x:v>0.03739081508199037</x:v>
      </x:c>
      <x:c r="J55" s="17" t="str">
        <x:v>exact_epoch_open_extension</x:v>
      </x:c>
      <x:c r="K55" s="17" t="str">
        <x:v>XGen-7B</x:v>
      </x:c>
      <x:c r="L55" s="17" t="str">
        <x:v>Open weights (unrestricted)</x:v>
      </x:c>
      <x:c r="M55" s="23" t="str">
        <x:v>I think this suggests the same number of params as Llama-7b. In any case ~7B. 
"The model architecture follows LLaMA with exact numerical compatibility to ease adoption in third-party frameworks. The hyperparameters closely follow LLaMA-7B [34] with the following alterations"</x:v>
      </x:c>
      <x:c r="N55" s="23" t="str">
        <x:v>https://arxiv.org/abs/2309.03450</x:v>
      </x:c>
    </x:row>
    <x:row r="56">
      <x:c r="A56" s="17" t="str">
        <x:v>Llama 2-13B</x:v>
      </x:c>
      <x:c r="B56" s="31" t="n">
        <x:v>45125</x:v>
      </x:c>
      <x:c r="C56" s="102" t="n">
        <x:v>13</x:v>
      </x:c>
      <x:c r="D56" s="102" t="str">
        <x:v>llama2</x:v>
      </x:c>
      <x:c r="E56" s="102" t="n">
        <x:v>105.85989594192868</x:v>
      </x:c>
      <x:c r="F56" s="102" t="n">
        <x:v>95.7933109213507</x:v>
      </x:c>
      <x:c r="G56" s="102" t="n">
        <x:v>111.14782704430122</x:v>
      </x:c>
      <x:c r="H56" s="102" t="n">
        <x:v>15.354516122950528</x:v>
      </x:c>
      <x:c r="I56" s="102" t="n">
        <x:v>0.06517782509213345</x:v>
      </x:c>
      <x:c r="J56" s="17" t="str">
        <x:v>legacy_workbook_parameter_row</x:v>
      </x:c>
      <x:c r="K56" s="17" t="str">
        <x:v>Llama 2-13B</x:v>
      </x:c>
      <x:c r="L56" s="17" t="str">
        <x:v>Open weights (restricted use)</x:v>
      </x:c>
      <x:c r="M56" s="23" t="str">
        <x:v>Llama has been released in 7B, 13B, and 70B variants.</x:v>
      </x:c>
      <x:c r="N56" s="23" t="str">
        <x:v>https://ai.meta.com/research/publications/llama-2-open-foundation-and-fine-tuned-chat-models/
https://arxiv.org/abs/2307.09288</x:v>
      </x:c>
    </x:row>
    <x:row r="57">
      <x:c r="A57" s="17" t="str">
        <x:v>Llama 2-70B</x:v>
      </x:c>
      <x:c r="B57" s="31" t="n">
        <x:v>45125</x:v>
      </x:c>
      <x:c r="C57" s="102" t="n">
        <x:v>70</x:v>
      </x:c>
      <x:c r="D57" s="102" t="str">
        <x:v>llama2</x:v>
      </x:c>
      <x:c r="E57" s="102" t="n">
        <x:v>113.68664636418171</x:v>
      </x:c>
      <x:c r="F57" s="102" t="n">
        <x:v>105.73132041647838</x:v>
      </x:c>
      <x:c r="G57" s="102" t="n">
        <x:v>117.82260654219807</x:v>
      </x:c>
      <x:c r="H57" s="102" t="n">
        <x:v>12.09128612571969</x:v>
      </x:c>
      <x:c r="I57" s="102" t="n">
        <x:v>0.1051059101671508</x:v>
      </x:c>
      <x:c r="J57" s="17" t="str">
        <x:v>legacy_workbook_parameter_row</x:v>
      </x:c>
      <x:c r="K57" s="17" t="str">
        <x:v>Llama 2-70B</x:v>
      </x:c>
      <x:c r="L57" s="17" t="str">
        <x:v>Open weights (restricted use)</x:v>
      </x:c>
      <x:c r="M57" s="23" t="str">
        <x:v>Llama has been released in 7B, 13B, 34B, and 70B variants.</x:v>
      </x:c>
      <x:c r="N57" s="23" t="str">
        <x:v>https://ai.meta.com/research/publications/llama-2-open-foundation-and-fine-tuned-chat-models/
https://arxiv.org/abs/2307.09288</x:v>
      </x:c>
    </x:row>
    <x:row r="58">
      <x:c r="A58" s="17" t="str">
        <x:v>Llama 2-7B</x:v>
      </x:c>
      <x:c r="B58" s="31" t="n">
        <x:v>45125</x:v>
      </x:c>
      <x:c r="C58" s="102" t="n">
        <x:v>7</x:v>
      </x:c>
      <x:c r="D58" s="102" t="str">
        <x:v>llama2</x:v>
      </x:c>
      <x:c r="E58" s="102" t="n">
        <x:v>98.71396197475738</x:v>
      </x:c>
      <x:c r="F58" s="102" t="n">
        <x:v>87.1233172288448</x:v>
      </x:c>
      <x:c r="G58" s="102" t="n">
        <x:v>105.64707199035318</x:v>
      </x:c>
      <x:c r="H58" s="102" t="n">
        <x:v>18.523754761508386</x:v>
      </x:c>
      <x:c r="I58" s="102" t="n">
        <x:v>0.044783093342394005</x:v>
      </x:c>
      <x:c r="J58" s="17" t="str">
        <x:v>exact_epoch_open_extension</x:v>
      </x:c>
      <x:c r="K58" s="17" t="str">
        <x:v>Llama 2-7B</x:v>
      </x:c>
      <x:c r="L58" s="17" t="str">
        <x:v>Open weights (restricted use)</x:v>
      </x:c>
      <x:c r="M58" s="23" t="str">
        <x:v>Llama has been released in 7B, 13B, and 70B variants.</x:v>
      </x:c>
      <x:c r="N58" s="23" t="str">
        <x:v>https://ai.meta.com/research/publications/llama-2-open-foundation-and-fine-tuned-chat-models/</x:v>
      </x:c>
    </x:row>
    <x:row r="59">
      <x:c r="A59" s="17" t="str">
        <x:v>Stable Beluga 2</x:v>
      </x:c>
      <x:c r="B59" s="31" t="n">
        <x:v>45127</x:v>
      </x:c>
      <x:c r="C59" s="102" t="n">
        <x:v>70</x:v>
      </x:c>
      <x:c r="D59" s="102" t="str">
        <x:v>llama2</x:v>
      </x:c>
      <x:c r="E59" s="102" t="n">
        <x:v>116.87605620698525</x:v>
      </x:c>
      <x:c r="F59" s="102" t="n">
        <x:v>108.39345036700998</x:v>
      </x:c>
      <x:c r="G59" s="102" t="n">
        <x:v>120.28553572881775</x:v>
      </x:c>
      <x:c r="H59" s="102" t="n">
        <x:v>11.892085361807773</x:v>
      </x:c>
      <x:c r="I59" s="102" t="n">
        <x:v>0.10865659672102175</x:v>
      </x:c>
      <x:c r="J59" s="17" t="str">
        <x:v>legacy_workbook_parameter_row</x:v>
      </x:c>
      <x:c r="K59" s="17" t="str">
        <x:v>Stable Beluga 2</x:v>
      </x:c>
      <x:c r="L59" s="17" t="str">
        <x:v>Open weights (non-commercial)</x:v>
      </x:c>
      <x:c r="M59" s="23" t="str">
        <x:v>fine-tuned from Llama 2-70B</x:v>
      </x:c>
      <x:c r="N59" s="23" t="str">
        <x:v>https://stability.ai/news/stable-beluga-large-instruction-fine-tuned-models, https://huggingface.co/stabilityai/StableBeluga2</x:v>
      </x:c>
    </x:row>
    <x:row r="60">
      <x:c r="A60" s="17" t="str">
        <x:v>Baichuan2-13B</x:v>
      </x:c>
      <x:c r="B60" s="31" t="n">
        <x:v>45175</x:v>
      </x:c>
      <x:c r="C60" s="102" t="n">
        <x:v>13</x:v>
      </x:c>
      <x:c r="D60" s="102" t="str">
        <x:v>baichuan</x:v>
      </x:c>
      <x:c r="E60" s="102" t="n">
        <x:v>102.87105969716373</x:v>
      </x:c>
      <x:c r="F60" s="102" t="n">
        <x:v>90.55612786419277</x:v>
      </x:c>
      <x:c r="G60" s="102" t="n">
        <x:v>110.36488244729946</x:v>
      </x:c>
      <x:c r="H60" s="102" t="n">
        <x:v>19.80875458310669</x:v>
      </x:c>
      <x:c r="I60" s="102" t="n">
        <x:v>0.03916136230764993</x:v>
      </x:c>
      <x:c r="J60" s="17" t="str">
        <x:v>legacy_workbook_parameter_row</x:v>
      </x:c>
      <x:c r="K60" s="17" t="str">
        <x:v>Baichuan2-13B</x:v>
      </x:c>
      <x:c r="L60" s="17" t="str">
        <x:v>Open weights (restricted use)</x:v>
      </x:c>
      <x:c r="M60" s="23" t="str"/>
      <x:c r="N60" s="23" t="str">
        <x:v>https://huggingface.co/baichuan-inc/Baichuan2-13B-Base, https://arxiv.org/abs/2309.10305</x:v>
      </x:c>
    </x:row>
    <x:row r="61">
      <x:c r="A61" s="17" t="str">
        <x:v>Falcon-180B</x:v>
      </x:c>
      <x:c r="B61" s="31" t="n">
        <x:v>45175</x:v>
      </x:c>
      <x:c r="C61" s="102" t="n">
        <x:v>180</x:v>
      </x:c>
      <x:c r="D61" s="102" t="str">
        <x:v>falcon1</x:v>
      </x:c>
      <x:c r="E61" s="102" t="n">
        <x:v>111.88312131168932</x:v>
      </x:c>
      <x:c r="F61" s="102" t="n">
        <x:v>102.97882505544831</x:v>
      </x:c>
      <x:c r="G61" s="102" t="n">
        <x:v>119.55106802970087</x:v>
      </x:c>
      <x:c r="H61" s="102" t="n">
        <x:v>16.57224297425256</x:v>
      </x:c>
      <x:c r="I61" s="102" t="n">
        <x:v>0.05595121861243918</x:v>
      </x:c>
      <x:c r="J61" s="17" t="str">
        <x:v>legacy_workbook_parameter_row</x:v>
      </x:c>
      <x:c r="K61" s="17" t="str">
        <x:v>Falcon-180B</x:v>
      </x:c>
      <x:c r="L61" s="17" t="str">
        <x:v>Open weights (restricted use)</x:v>
      </x:c>
      <x:c r="M61" s="23" t="str">
        <x:v>"Falcon 180B is a super-powerful language model with 180 billion parameters"</x:v>
      </x:c>
      <x:c r="N61" s="23" t="str">
        <x:v>https://falconllm.tii.ae/falcon-180b.html; https://arxiv.org/abs/2311.16867</x:v>
      </x:c>
    </x:row>
    <x:row r="62">
      <x:c r="A62" s="17" t="str">
        <x:v>Phi-1.5</x:v>
      </x:c>
      <x:c r="B62" s="31" t="n">
        <x:v>45180</x:v>
      </x:c>
      <x:c r="C62" s="102" t="n">
        <x:v>1.3</x:v>
      </x:c>
      <x:c r="D62" s="102" t="str">
        <x:v>phi</x:v>
      </x:c>
      <x:c r="E62" s="102" t="n">
        <x:v>91.17961987907428</x:v>
      </x:c>
      <x:c r="F62" s="102" t="n">
        <x:v>69.4503211197165</x:v>
      </x:c>
      <x:c r="G62" s="102" t="n">
        <x:v>101.6266335271077</x:v>
      </x:c>
      <x:c r="H62" s="102" t="n">
        <x:v>32.176312407391194</x:v>
      </x:c>
      <x:c r="I62" s="102" t="n">
        <x:v>0.014842244930839053</x:v>
      </x:c>
      <x:c r="J62" s="17" t="str">
        <x:v>exact_epoch_open_extension</x:v>
      </x:c>
      <x:c r="K62" s="17" t="str">
        <x:v>Phi-1.5</x:v>
      </x:c>
      <x:c r="L62" s="17" t="str">
        <x:v>Open weights (unrestricted)</x:v>
      </x:c>
      <x:c r="M62" s="23" t="str"/>
      <x:c r="N62" s="23" t="str">
        <x:v>https://arxiv.org/abs/2309.05463, https://huggingface.co/microsoft/phi-1_5</x:v>
      </x:c>
    </x:row>
    <x:row r="63">
      <x:c r="A63" s="17" t="str">
        <x:v>Baichuan 2-7B</x:v>
      </x:c>
      <x:c r="B63" s="31" t="n">
        <x:v>45189</x:v>
      </x:c>
      <x:c r="C63" s="102" t="n">
        <x:v>7</x:v>
      </x:c>
      <x:c r="D63" s="102" t="str">
        <x:v>baichuan</x:v>
      </x:c>
      <x:c r="E63" s="102" t="n">
        <x:v>95.96189353441596</x:v>
      </x:c>
      <x:c r="F63" s="102" t="n">
        <x:v>84.14630923154297</x:v>
      </x:c>
      <x:c r="G63" s="102" t="n">
        <x:v>104.8106996879142</x:v>
      </x:c>
      <x:c r="H63" s="102" t="n">
        <x:v>20.664390456371223</x:v>
      </x:c>
      <x:c r="I63" s="102" t="n">
        <x:v>0.03598544979445317</x:v>
      </x:c>
      <x:c r="J63" s="17" t="str">
        <x:v>exact_epoch_open_extension</x:v>
      </x:c>
      <x:c r="K63" s="17" t="str">
        <x:v>Baichuan 2-7B</x:v>
      </x:c>
      <x:c r="L63" s="17" t="str">
        <x:v>Open weights (restricted use)</x:v>
      </x:c>
      <x:c r="M63" s="23" t="str"/>
      <x:c r="N63" s="23" t="str">
        <x:v>https://arxiv.org/pdf/2309.10305</x:v>
      </x:c>
    </x:row>
    <x:row r="64">
      <x:c r="A64" s="17" t="str">
        <x:v>Qwen-14B</x:v>
      </x:c>
      <x:c r="B64" s="31" t="n">
        <x:v>45197</x:v>
      </x:c>
      <x:c r="C64" s="102" t="n">
        <x:v>14</x:v>
      </x:c>
      <x:c r="D64" s="102" t="str">
        <x:v>qwen1</x:v>
      </x:c>
      <x:c r="E64" s="102" t="n">
        <x:v>112.7606773085536</x:v>
      </x:c>
      <x:c r="F64" s="102" t="n">
        <x:v>103.7094454499347</x:v>
      </x:c>
      <x:c r="G64" s="102" t="n">
        <x:v>117.76492929811012</x:v>
      </x:c>
      <x:c r="H64" s="102" t="n">
        <x:v>14.055483848175413</x:v>
      </x:c>
      <x:c r="I64" s="102" t="n">
        <x:v>0.07778225562503771</x:v>
      </x:c>
      <x:c r="J64" s="17" t="str">
        <x:v>legacy_workbook_parameter_row</x:v>
      </x:c>
      <x:c r="K64" s="17" t="str">
        <x:v>Qwen-14B</x:v>
      </x:c>
      <x:c r="L64" s="17" t="str">
        <x:v>Open weights (restricted use)</x:v>
      </x:c>
      <x:c r="M64" s="23" t="str">
        <x:v>14B</x:v>
      </x:c>
      <x:c r="N64" s="23" t="str">
        <x:v>https://arxiv.org/abs/2309.16609</x:v>
      </x:c>
    </x:row>
    <x:row r="65">
      <x:c r="A65" s="17" t="str">
        <x:v>Qwen-7B</x:v>
      </x:c>
      <x:c r="B65" s="31" t="n">
        <x:v>45197</x:v>
      </x:c>
      <x:c r="C65" s="102" t="n">
        <x:v>7</x:v>
      </x:c>
      <x:c r="D65" s="102" t="str">
        <x:v>qwen1</x:v>
      </x:c>
      <x:c r="E65" s="102" t="n">
        <x:v>106.50900115407401</x:v>
      </x:c>
      <x:c r="F65" s="102" t="n">
        <x:v>95.64802578548093</x:v>
      </x:c>
      <x:c r="G65" s="102" t="n">
        <x:v>112.23589650800673</x:v>
      </x:c>
      <x:c r="H65" s="102" t="n">
        <x:v>16.587870722525807</x:v>
      </x:c>
      <x:c r="I65" s="102" t="n">
        <x:v>0.05584584286117822</x:v>
      </x:c>
      <x:c r="J65" s="17" t="str">
        <x:v>exact_epoch_open_extension</x:v>
      </x:c>
      <x:c r="K65" s="17" t="str">
        <x:v>Qwen-7B</x:v>
      </x:c>
      <x:c r="L65" s="17" t="str">
        <x:v>Open weights (restricted use)</x:v>
      </x:c>
      <x:c r="M65" s="23" t="str">
        <x:v>7B</x:v>
      </x:c>
      <x:c r="N65" s="23" t="str">
        <x:v>https://arxiv.org/abs/2309.16609, https://huggingface.co/Qwen/Qwen-7B</x:v>
      </x:c>
    </x:row>
    <x:row r="66">
      <x:c r="A66" s="17" t="str">
        <x:v>DeepSeek Coder 1.3B</x:v>
      </x:c>
      <x:c r="B66" s="31" t="n">
        <x:v>45232</x:v>
      </x:c>
      <x:c r="C66" s="102" t="n">
        <x:v>1.3</x:v>
      </x:c>
      <x:c r="D66" s="102" t="str">
        <x:v>deepseek_coder</x:v>
      </x:c>
      <x:c r="E66" s="102" t="n">
        <x:v>63.842557958792696</x:v>
      </x:c>
      <x:c r="F66" s="102" t="n">
        <x:v>46.61060571289867</x:v>
      </x:c>
      <x:c r="G66" s="102" t="n">
        <x:v>78.30713221801673</x:v>
      </x:c>
      <x:c r="H66" s="102" t="n">
        <x:v>31.696526505118065</x:v>
      </x:c>
      <x:c r="I66" s="102" t="n">
        <x:v>0.015294975637637948</x:v>
      </x:c>
      <x:c r="J66" s="17" t="str">
        <x:v>exact_epoch_open_extension</x:v>
      </x:c>
      <x:c r="K66" s="17" t="str">
        <x:v>DeepSeek Coder 1.3B</x:v>
      </x:c>
      <x:c r="L66" s="17" t="str">
        <x:v>Open weights (restricted use)</x:v>
      </x:c>
      <x:c r="M66" s="23" t="str">
        <x:v>1.3B</x:v>
      </x:c>
      <x:c r="N66" s="23" t="str">
        <x:v>https://arxiv.org/abs/2401.14196</x:v>
      </x:c>
    </x:row>
    <x:row r="67">
      <x:c r="A67" s="17" t="str">
        <x:v>DeepSeek Coder 33B</x:v>
      </x:c>
      <x:c r="B67" s="31" t="n">
        <x:v>45232</x:v>
      </x:c>
      <x:c r="C67" s="102" t="n">
        <x:v>33</x:v>
      </x:c>
      <x:c r="D67" s="102" t="str">
        <x:v>deepseek_coder</x:v>
      </x:c>
      <x:c r="E67" s="102" t="n">
        <x:v>95.95210044828897</x:v>
      </x:c>
      <x:c r="F67" s="102" t="n">
        <x:v>83.97031246990669</x:v>
      </x:c>
      <x:c r="G67" s="102" t="n">
        <x:v>103.95122505523496</x:v>
      </x:c>
      <x:c r="H67" s="102" t="n">
        <x:v>19.98091258532827</x:v>
      </x:c>
      <x:c r="I67" s="102" t="n">
        <x:v>0.038489431316523326</x:v>
      </x:c>
      <x:c r="J67" s="17" t="str">
        <x:v>legacy_workbook_parameter_row</x:v>
      </x:c>
      <x:c r="K67" s="17" t="str">
        <x:v>DeepSeek Coder 33B</x:v>
      </x:c>
      <x:c r="L67" s="17" t="str">
        <x:v>Open weights (restricted use)</x:v>
      </x:c>
      <x:c r="M67" s="23" t="str">
        <x:v>33B</x:v>
      </x:c>
      <x:c r="N67" s="23" t="str">
        <x:v>https://arxiv.org/abs/2401.14196</x:v>
      </x:c>
    </x:row>
    <x:row r="68">
      <x:c r="A68" s="17" t="str">
        <x:v>DeepSeek Coder 6.7B</x:v>
      </x:c>
      <x:c r="B68" s="31" t="n">
        <x:v>45232</x:v>
      </x:c>
      <x:c r="C68" s="102" t="n">
        <x:v>6.7</x:v>
      </x:c>
      <x:c r="D68" s="102" t="str">
        <x:v>deepseek_coder</x:v>
      </x:c>
      <x:c r="E68" s="102" t="n">
        <x:v>89.23175953631225</x:v>
      </x:c>
      <x:c r="F68" s="102" t="n">
        <x:v>74.23780076264671</x:v>
      </x:c>
      <x:c r="G68" s="102" t="n">
        <x:v>98.79725813330367</x:v>
      </x:c>
      <x:c r="H68" s="102" t="n">
        <x:v>24.559457370656958</x:v>
      </x:c>
      <x:c r="I68" s="102" t="n">
        <x:v>0.025476197084761426</x:v>
      </x:c>
      <x:c r="J68" s="17" t="str">
        <x:v>exact_epoch_open_extension</x:v>
      </x:c>
      <x:c r="K68" s="17" t="str">
        <x:v>DeepSeek Coder 6.7B</x:v>
      </x:c>
      <x:c r="L68" s="17" t="str">
        <x:v>Open weights (restricted use)</x:v>
      </x:c>
      <x:c r="M68" s="23" t="str">
        <x:v>6.7B</x:v>
      </x:c>
      <x:c r="N68" s="23" t="str">
        <x:v>https://arxiv.org/abs/2401.14196</x:v>
      </x:c>
    </x:row>
    <x:row r="69">
      <x:c r="A69" s="17" t="str">
        <x:v>Yi 6B</x:v>
      </x:c>
      <x:c r="B69" s="31" t="n">
        <x:v>45232</x:v>
      </x:c>
      <x:c r="C69" s="102" t="n">
        <x:v>6</x:v>
      </x:c>
      <x:c r="D69" s="102" t="str">
        <x:v>yi</x:v>
      </x:c>
      <x:c r="E69" s="102" t="n">
        <x:v>104.45543195386576</x:v>
      </x:c>
      <x:c r="F69" s="102" t="n">
        <x:v>94.43453228956413</x:v>
      </x:c>
      <x:c r="G69" s="102" t="n">
        <x:v>110.37988071454942</x:v>
      </x:c>
      <x:c r="H69" s="102" t="n">
        <x:v>15.945348424985283</x:v>
      </x:c>
      <x:c r="I69" s="102" t="n">
        <x:v>0.060437168173251815</x:v>
      </x:c>
      <x:c r="J69" s="17" t="str">
        <x:v>exact_epoch_open_extension</x:v>
      </x:c>
      <x:c r="K69" s="17" t="str">
        <x:v>Yi 6B</x:v>
      </x:c>
      <x:c r="L69" s="17" t="str">
        <x:v>Open weights (restricted use)</x:v>
      </x:c>
      <x:c r="M69" s="23" t="str">
        <x:v>6B</x:v>
      </x:c>
      <x:c r="N69" s="23" t="str">
        <x:v>https://arxiv.org/abs/2403.04652</x:v>
      </x:c>
    </x:row>
    <x:row r="70">
      <x:c r="A70" s="17" t="str">
        <x:v>Yi-34B</x:v>
      </x:c>
      <x:c r="B70" s="31" t="n">
        <x:v>45252</x:v>
      </x:c>
      <x:c r="C70" s="102" t="n">
        <x:v>34</x:v>
      </x:c>
      <x:c r="D70" s="102" t="str">
        <x:v>yi</x:v>
      </x:c>
      <x:c r="E70" s="102" t="n">
        <x:v>117.11564212849632</x:v>
      </x:c>
      <x:c r="F70" s="102" t="n">
        <x:v>108.13064147217685</x:v>
      </x:c>
      <x:c r="G70" s="102" t="n">
        <x:v>120.51492413032993</x:v>
      </x:c>
      <x:c r="H70" s="102" t="n">
        <x:v>12.384282658153083</x:v>
      </x:c>
      <x:c r="I70" s="102" t="n">
        <x:v>0.10019139477627757</x:v>
      </x:c>
      <x:c r="J70" s="17" t="str">
        <x:v>legacy_workbook_parameter_row</x:v>
      </x:c>
      <x:c r="K70" s="17" t="str">
        <x:v>Yi-34B</x:v>
      </x:c>
      <x:c r="L70" s="17" t="str">
        <x:v>Open weights (restricted use)</x:v>
      </x:c>
      <x:c r="M70" s="23" t="str">
        <x:v>34b</x:v>
      </x:c>
      <x:c r="N70" s="23" t="str">
        <x:v>https://arxiv.org/abs/2403.04652</x:v>
      </x:c>
    </x:row>
    <x:row r="71">
      <x:c r="A71" s="17" t="str">
        <x:v>Mixtral 8x7B</x:v>
      </x:c>
      <x:c r="B71" s="31" t="n">
        <x:v>45271</x:v>
      </x:c>
      <x:c r="C71" s="102" t="n">
        <x:v>46.7</x:v>
      </x:c>
      <x:c r="D71" s="102" t="str">
        <x:v>mixtral</x:v>
      </x:c>
      <x:c r="E71" s="102" t="n">
        <x:v>118.10161964269129</x:v>
      </x:c>
      <x:c r="F71" s="102" t="n">
        <x:v>110.53983905150925</x:v>
      </x:c>
      <x:c r="G71" s="102" t="n">
        <x:v>120.75793954452072</x:v>
      </x:c>
      <x:c r="H71" s="102" t="n">
        <x:v>10.218100493011477</x:v>
      </x:c>
      <x:c r="I71" s="102" t="n">
        <x:v>0.14717423765776041</x:v>
      </x:c>
      <x:c r="J71" s="17" t="str">
        <x:v>legacy_workbook_parameter_row</x:v>
      </x:c>
      <x:c r="K71" s="17" t="str">
        <x:v>Mixtral 8x7B</x:v>
      </x:c>
      <x:c r="L71" s="17" t="str">
        <x:v>Open weights (unrestricted)</x:v>
      </x:c>
      <x:c r="M71" s="23" t="str">
        <x:v>46.7B *sparse* params. 12.9B params used on average:
"Concretely, Mixtral has 46.7B total parameters but only uses 12.9B parameters per token. It, therefore, processes input and generates output at the same speed and for the same cost as a 12.9B model."</x:v>
      </x:c>
      <x:c r="N71" s="23" t="str">
        <x:v>https://mistral.ai/news/mixtral-of-experts/, https://arxiv.org/abs/2401.04088</x:v>
      </x:c>
    </x:row>
    <x:row r="72">
      <x:c r="A72" s="17" t="str">
        <x:v>Phi-2</x:v>
      </x:c>
      <x:c r="B72" s="31" t="n">
        <x:v>45272</x:v>
      </x:c>
      <x:c r="C72" s="102" t="n">
        <x:v>2.7</x:v>
      </x:c>
      <x:c r="D72" s="102" t="str">
        <x:v>phi</x:v>
      </x:c>
      <x:c r="E72" s="102" t="n">
        <x:v>107.6140774922046</x:v>
      </x:c>
      <x:c r="F72" s="102" t="n">
        <x:v>86.97959743921307</x:v>
      </x:c>
      <x:c r="G72" s="102" t="n">
        <x:v>113.80514033827639</x:v>
      </x:c>
      <x:c r="H72" s="102" t="n">
        <x:v>26.825542899063322</x:v>
      </x:c>
      <x:c r="I72" s="102" t="n">
        <x:v>0.021353796222096096</x:v>
      </x:c>
      <x:c r="J72" s="17" t="str">
        <x:v>exact_epoch_open_extension</x:v>
      </x:c>
      <x:c r="K72" s="17" t="str">
        <x:v>Phi-2</x:v>
      </x:c>
      <x:c r="L72" s="17" t="str">
        <x:v>Open weights (unrestricted)</x:v>
      </x:c>
      <x:c r="M72" s="23" t="str">
        <x:v>2.7B</x:v>
      </x:c>
      <x:c r="N72" s="23" t="str">
        <x:v>https://www.microsoft.com/en-us/research/blog/phi-2-the-surprising-power-of-small-language-models/
https://huggingface.co/microsoft/phi-2 </x:v>
      </x:c>
    </x:row>
    <x:row r="73">
      <x:c r="A73" s="17" t="str">
        <x:v>StarCoder 2 15B</x:v>
      </x:c>
      <x:c r="B73" s="31" t="n">
        <x:v>45342</x:v>
      </x:c>
      <x:c r="C73" s="102" t="n">
        <x:v>15</x:v>
      </x:c>
      <x:c r="D73" s="102" t="str">
        <x:v>starcoder2</x:v>
      </x:c>
      <x:c r="E73" s="102" t="n">
        <x:v>104.68028071454012</x:v>
      </x:c>
      <x:c r="F73" s="102" t="n">
        <x:v>93.53133842243598</x:v>
      </x:c>
      <x:c r="G73" s="102" t="n">
        <x:v>112.01357694502926</x:v>
      </x:c>
      <x:c r="H73" s="102" t="n">
        <x:v>18.482238522593278</x:v>
      </x:c>
      <x:c r="I73" s="102" t="n">
        <x:v>0.04498450982868419</x:v>
      </x:c>
      <x:c r="J73" s="17" t="str">
        <x:v>legacy_workbook_parameter_row</x:v>
      </x:c>
      <x:c r="K73" s="17" t="str">
        <x:v>StarCoder 2 15B</x:v>
      </x:c>
      <x:c r="L73" s="17" t="str">
        <x:v>Open weights (restricted use)</x:v>
      </x:c>
      <x:c r="M73" s="23" t="str">
        <x:v>15B</x:v>
      </x:c>
      <x:c r="N73" s="23" t="str">
        <x:v>https://arxiv.org/abs/2402.19173</x:v>
      </x:c>
    </x:row>
    <x:row r="74">
      <x:c r="A74" s="17" t="str">
        <x:v>StarCoder 2 7B</x:v>
      </x:c>
      <x:c r="B74" s="31" t="n">
        <x:v>45342</x:v>
      </x:c>
      <x:c r="C74" s="102" t="n">
        <x:v>7</x:v>
      </x:c>
      <x:c r="D74" s="102" t="str">
        <x:v>starcoder2</x:v>
      </x:c>
      <x:c r="E74" s="102" t="n">
        <x:v>93.17472629935702</x:v>
      </x:c>
      <x:c r="F74" s="102" t="n">
        <x:v>78.56652336437163</x:v>
      </x:c>
      <x:c r="G74" s="102" t="n">
        <x:v>101.8990676886847</x:v>
      </x:c>
      <x:c r="H74" s="102" t="n">
        <x:v>23.332544324313062</x:v>
      </x:c>
      <x:c r="I74" s="102" t="n">
        <x:v>0.028225908867442886</x:v>
      </x:c>
      <x:c r="J74" s="17" t="str">
        <x:v>exact_epoch_open_extension</x:v>
      </x:c>
      <x:c r="K74" s="17" t="str">
        <x:v>StarCoder 2 7B</x:v>
      </x:c>
      <x:c r="L74" s="17" t="str">
        <x:v>Open weights (restricted use)</x:v>
      </x:c>
      <x:c r="M74" s="23" t="str">
        <x:v>7B</x:v>
      </x:c>
      <x:c r="N74" s="23" t="str">
        <x:v>https://arxiv.org/abs/2402.19173</x:v>
      </x:c>
    </x:row>
    <x:row r="75">
      <x:c r="A75" s="17" t="str">
        <x:v>Gemma 2B</x:v>
      </x:c>
      <x:c r="B75" s="31" t="n">
        <x:v>45343</x:v>
      </x:c>
      <x:c r="C75" s="102" t="n">
        <x:v>2.50643456</x:v>
      </x:c>
      <x:c r="D75" s="102" t="str">
        <x:v>gemma</x:v>
      </x:c>
      <x:c r="E75" s="102" t="n">
        <x:v>93.83138498553235</x:v>
      </x:c>
      <x:c r="F75" s="102" t="n">
        <x:v>80.70091178952191</x:v>
      </x:c>
      <x:c r="G75" s="102" t="n">
        <x:v>101.2778248535475</x:v>
      </x:c>
      <x:c r="H75" s="102" t="n">
        <x:v>20.57691306402559</x:v>
      </x:c>
      <x:c r="I75" s="102" t="n">
        <x:v>0.0362920657156856</x:v>
      </x:c>
      <x:c r="J75" s="17" t="str">
        <x:v>exact_epoch_open_extension</x:v>
      </x:c>
      <x:c r="K75" s="17" t="str">
        <x:v>Gemma 2B</x:v>
      </x:c>
      <x:c r="L75" s="17" t="str">
        <x:v>Open weights (restricted use)</x:v>
      </x:c>
      <x:c r="M75" s="23" t="str">
        <x:v>Table 2, sum of embedding and non-embedding parameters:
2B 524,550,144 + 1,981,884,416 = 2506434560</x:v>
      </x:c>
      <x:c r="N75" s="23" t="str">
        <x:v>https://storage.googleapis.com/deepmind-media/gemma/gemma-report.pdf</x:v>
      </x:c>
    </x:row>
    <x:row r="76">
      <x:c r="A76" s="17" t="str">
        <x:v>Gemma 7B</x:v>
      </x:c>
      <x:c r="B76" s="31" t="n">
        <x:v>45343</x:v>
      </x:c>
      <x:c r="C76" s="102" t="n">
        <x:v>8.538074112</x:v>
      </x:c>
      <x:c r="D76" s="102" t="str">
        <x:v>gemma</x:v>
      </x:c>
      <x:c r="E76" s="102" t="n">
        <x:v>111.72110932107978</x:v>
      </x:c>
      <x:c r="F76" s="102" t="n">
        <x:v>102.72888077075811</x:v>
      </x:c>
      <x:c r="G76" s="102" t="n">
        <x:v>116.49326404722166</x:v>
      </x:c>
      <x:c r="H76" s="102" t="n">
        <x:v>13.764383276463548</x:v>
      </x:c>
      <x:c r="I76" s="102" t="n">
        <x:v>0.0811070525819309</x:v>
      </x:c>
      <x:c r="J76" s="17" t="str">
        <x:v>exact_epoch_open_extension</x:v>
      </x:c>
      <x:c r="K76" s="17" t="str">
        <x:v>Gemma 7B</x:v>
      </x:c>
      <x:c r="L76" s="17" t="str">
        <x:v>Open weights (restricted use)</x:v>
      </x:c>
      <x:c r="M76" s="23" t="str">
        <x:v>Table 2, sum of embedding and non-embedding parameters</x:v>
      </x:c>
      <x:c r="N76" s="23" t="str">
        <x:v>https://storage.googleapis.com/deepmind-media/gemma/gemma-report.pdf</x:v>
      </x:c>
    </x:row>
    <x:row r="77">
      <x:c r="A77" s="17" t="str">
        <x:v>StarCoder 2 3B</x:v>
      </x:c>
      <x:c r="B77" s="31" t="n">
        <x:v>45344</x:v>
      </x:c>
      <x:c r="C77" s="102" t="n">
        <x:v>3</x:v>
      </x:c>
      <x:c r="D77" s="102" t="str">
        <x:v>starcoder2</x:v>
      </x:c>
      <x:c r="E77" s="102" t="n">
        <x:v>88.37871348329779</x:v>
      </x:c>
      <x:c r="F77" s="102" t="n">
        <x:v>74.64642396101544</x:v>
      </x:c>
      <x:c r="G77" s="102" t="n">
        <x:v>99.095263346589</x:v>
      </x:c>
      <x:c r="H77" s="102" t="n">
        <x:v>24.44883938557355</x:v>
      </x:c>
      <x:c r="I77" s="102" t="n">
        <x:v>0.025707251066810856</x:v>
      </x:c>
      <x:c r="J77" s="17" t="str">
        <x:v>exact_epoch_open_extension</x:v>
      </x:c>
      <x:c r="K77" s="17" t="str">
        <x:v>StarCoder 2 3B</x:v>
      </x:c>
      <x:c r="L77" s="17" t="str">
        <x:v>Open weights (restricted use)</x:v>
      </x:c>
      <x:c r="M77" s="23" t="str">
        <x:v>3B</x:v>
      </x:c>
      <x:c r="N77" s="23" t="str">
        <x:v>https://arxiv.org/abs/2402.19173</x:v>
      </x:c>
    </x:row>
    <x:row r="78">
      <x:c r="A78" s="17" t="str">
        <x:v>Mixtral 8x22B</x:v>
      </x:c>
      <x:c r="B78" s="31" t="n">
        <x:v>45399</x:v>
      </x:c>
      <x:c r="C78" s="102" t="n">
        <x:v>141</x:v>
      </x:c>
      <x:c r="D78" s="102" t="str">
        <x:v>mixtral</x:v>
      </x:c>
      <x:c r="E78" s="102" t="n">
        <x:v>121.26314076534346</x:v>
      </x:c>
      <x:c r="F78" s="102" t="n">
        <x:v>111.89956385959566</x:v>
      </x:c>
      <x:c r="G78" s="102" t="n">
        <x:v>123.50362080296468</x:v>
      </x:c>
      <x:c r="H78" s="102" t="n">
        <x:v>11.604056943369017</x:v>
      </x:c>
      <x:c r="I78" s="102" t="n">
        <x:v>0.11411754796521079</x:v>
      </x:c>
      <x:c r="J78" s="17" t="str">
        <x:v>legacy_workbook_parameter_row</x:v>
      </x:c>
      <x:c r="K78" s="17" t="str">
        <x:v>Mixtral 8x22B</x:v>
      </x:c>
      <x:c r="L78" s="17" t="str">
        <x:v>Open weights (unrestricted)</x:v>
      </x:c>
      <x:c r="M78" s="23" t="str">
        <x:v>141B params, 39B active: https://mistral.ai/news/mixtral-8x22b/ </x:v>
      </x:c>
      <x:c r="N78" s="23" t="str">
        <x:v>https://mistral.ai/news/mixtral-8x22b/</x:v>
      </x:c>
    </x:row>
    <x:row r="79">
      <x:c r="A79" s="17" t="str">
        <x:v>Llama 3-70B</x:v>
      </x:c>
      <x:c r="B79" s="31" t="n">
        <x:v>45400</x:v>
      </x:c>
      <x:c r="C79" s="102" t="n">
        <x:v>70</x:v>
      </x:c>
      <x:c r="D79" s="102" t="str">
        <x:v>llama3</x:v>
      </x:c>
      <x:c r="E79" s="102" t="n">
        <x:v>122.59413436473096</x:v>
      </x:c>
      <x:c r="F79" s="102" t="n">
        <x:v>116.79753182562642</x:v>
      </x:c>
      <x:c r="G79" s="102" t="n">
        <x:v>125.5791574103376</x:v>
      </x:c>
      <x:c r="H79" s="102" t="n">
        <x:v>8.781625584711179</x:v>
      </x:c>
      <x:c r="I79" s="102" t="n">
        <x:v>0.19926099795757918</x:v>
      </x:c>
      <x:c r="J79" s="17" t="str">
        <x:v>legacy_workbook_parameter_row</x:v>
      </x:c>
      <x:c r="K79" s="17" t="str">
        <x:v>Llama 3-70B</x:v>
      </x:c>
      <x:c r="L79" s="17" t="str">
        <x:v>Open weights (restricted use)</x:v>
      </x:c>
      <x:c r="M79" s="23" t="str"/>
      <x:c r="N79" s="23" t="str">
        <x:v>https://ai.meta.com/blog/meta-llama-3/</x:v>
      </x:c>
    </x:row>
    <x:row r="80">
      <x:c r="A80" s="17" t="str">
        <x:v>Llama 3-8B</x:v>
      </x:c>
      <x:c r="B80" s="31" t="n">
        <x:v>45400</x:v>
      </x:c>
      <x:c r="C80" s="102" t="n">
        <x:v>8</x:v>
      </x:c>
      <x:c r="D80" s="102" t="str">
        <x:v>llama3</x:v>
      </x:c>
      <x:c r="E80" s="102" t="n">
        <x:v>116.39934602891651</x:v>
      </x:c>
      <x:c r="F80" s="102" t="n">
        <x:v>108.08100677833949</x:v>
      </x:c>
      <x:c r="G80" s="102" t="n">
        <x:v>119.4203436685679</x:v>
      </x:c>
      <x:c r="H80" s="102" t="n">
        <x:v>11.33933689022841</x:v>
      </x:c>
      <x:c r="I80" s="102" t="n">
        <x:v>0.11950795569201775</x:v>
      </x:c>
      <x:c r="J80" s="17" t="str">
        <x:v>exact_epoch_open_extension</x:v>
      </x:c>
      <x:c r="K80" s="17" t="str">
        <x:v>Llama 3-8B</x:v>
      </x:c>
      <x:c r="L80" s="17" t="str">
        <x:v>Open weights (restricted use)</x:v>
      </x:c>
      <x:c r="M80" s="23" t="str"/>
      <x:c r="N80" s="23" t="str">
        <x:v>https://ai.meta.com/blog/meta-llama-3/</x:v>
      </x:c>
    </x:row>
    <x:row r="81">
      <x:c r="A81" s="17" t="str">
        <x:v>phi-3-medium 14B</x:v>
      </x:c>
      <x:c r="B81" s="31" t="n">
        <x:v>45405</x:v>
      </x:c>
      <x:c r="C81" s="102" t="n">
        <x:v>14</x:v>
      </x:c>
      <x:c r="D81" s="102" t="str">
        <x:v>phi</x:v>
      </x:c>
      <x:c r="E81" s="102" t="n">
        <x:v>121.04926397625975</x:v>
      </x:c>
      <x:c r="F81" s="102" t="n">
        <x:v>114.64359607515797</x:v>
      </x:c>
      <x:c r="G81" s="102" t="n">
        <x:v>124.16794890178096</x:v>
      </x:c>
      <x:c r="H81" s="102" t="n">
        <x:v>9.524352826622987</x:v>
      </x:c>
      <x:c r="I81" s="102" t="n">
        <x:v>0.1693952325383815</x:v>
      </x:c>
      <x:c r="J81" s="17" t="str">
        <x:v>legacy_workbook_parameter_row</x:v>
      </x:c>
      <x:c r="K81" s="17" t="str">
        <x:v>phi-3-medium 14B</x:v>
      </x:c>
      <x:c r="L81" s="17" t="str">
        <x:v>Open weights (unrestricted)</x:v>
      </x:c>
      <x:c r="M81" s="23" t="str">
        <x:v>14B</x:v>
      </x:c>
      <x:c r="N81" s="23" t="str">
        <x:v>https://arxiv.org/abs/2404.14219</x:v>
      </x:c>
    </x:row>
    <x:row r="82">
      <x:c r="A82" s="17" t="str">
        <x:v>phi-3-mini 3.8B</x:v>
      </x:c>
      <x:c r="B82" s="31" t="n">
        <x:v>45405</x:v>
      </x:c>
      <x:c r="C82" s="102" t="n">
        <x:v>3.8</x:v>
      </x:c>
      <x:c r="D82" s="102" t="str">
        <x:v>phi</x:v>
      </x:c>
      <x:c r="E82" s="102" t="n">
        <x:v>117.11012005890667</x:v>
      </x:c>
      <x:c r="F82" s="102" t="n">
        <x:v>108.51997090917726</x:v>
      </x:c>
      <x:c r="G82" s="102" t="n">
        <x:v>120.82016674372478</x:v>
      </x:c>
      <x:c r="H82" s="102" t="n">
        <x:v>12.300195834547523</x:v>
      </x:c>
      <x:c r="I82" s="102" t="n">
        <x:v>0.10156593759777098</x:v>
      </x:c>
      <x:c r="J82" s="17" t="str">
        <x:v>exact_epoch_open_extension</x:v>
      </x:c>
      <x:c r="K82" s="17" t="str">
        <x:v>phi-3-mini 3.8B</x:v>
      </x:c>
      <x:c r="L82" s="17" t="str">
        <x:v>Open weights (unrestricted)</x:v>
      </x:c>
      <x:c r="M82" s="23" t="str">
        <x:v>3.8B</x:v>
      </x:c>
      <x:c r="N82" s="23" t="str">
        <x:v>https://arxiv.org/abs/2404.14219</x:v>
      </x:c>
    </x:row>
    <x:row r="83">
      <x:c r="A83" s="17" t="str">
        <x:v>phi-3-small 7.4B</x:v>
      </x:c>
      <x:c r="B83" s="31" t="n">
        <x:v>45405</x:v>
      </x:c>
      <x:c r="C83" s="102" t="n">
        <x:v>7.4</x:v>
      </x:c>
      <x:c r="D83" s="102" t="str">
        <x:v>phi</x:v>
      </x:c>
      <x:c r="E83" s="102" t="n">
        <x:v>121.61556881872517</x:v>
      </x:c>
      <x:c r="F83" s="102" t="n">
        <x:v>114.33668411194475</x:v>
      </x:c>
      <x:c r="G83" s="102" t="n">
        <x:v>124.33747586725981</x:v>
      </x:c>
      <x:c r="H83" s="102" t="n">
        <x:v>10.000791755315063</x:v>
      </x:c>
      <x:c r="I83" s="102" t="n">
        <x:v>0.1536396700317986</x:v>
      </x:c>
      <x:c r="J83" s="17" t="str">
        <x:v>exact_epoch_open_extension</x:v>
      </x:c>
      <x:c r="K83" s="17" t="str">
        <x:v>phi-3-small 7.4B</x:v>
      </x:c>
      <x:c r="L83" s="17" t="str">
        <x:v>Open weights (unrestricted)</x:v>
      </x:c>
      <x:c r="M83" s="23" t="str">
        <x:v>7.4B</x:v>
      </x:c>
      <x:c r="N83" s="23" t="str">
        <x:v>https://arxiv.org/abs/2404.14219</x:v>
      </x:c>
    </x:row>
    <x:row r="84">
      <x:c r="A84" s="17" t="str">
        <x:v>Falcon 2 11B</x:v>
      </x:c>
      <x:c r="B84" s="31" t="n">
        <x:v>45421</x:v>
      </x:c>
      <x:c r="C84" s="102" t="n">
        <x:v>11</x:v>
      </x:c>
      <x:c r="D84" s="102" t="str">
        <x:v>falcon2</x:v>
      </x:c>
      <x:c r="E84" s="102" t="n">
        <x:v>109.25902840434983</x:v>
      </x:c>
      <x:c r="F84" s="102" t="n">
        <x:v>100.54668198250396</x:v>
      </x:c>
      <x:c r="G84" s="102" t="n">
        <x:v>115.04354591110288</x:v>
      </x:c>
      <x:c r="H84" s="102" t="n">
        <x:v>14.496863928598927</x:v>
      </x:c>
      <x:c r="I84" s="102" t="n">
        <x:v>0.07311795039795653</x:v>
      </x:c>
      <x:c r="J84" s="17" t="str">
        <x:v>legacy_workbook_parameter_row</x:v>
      </x:c>
      <x:c r="K84" s="17" t="str">
        <x:v>Falcon 2 11B</x:v>
      </x:c>
      <x:c r="L84" s="17" t="str">
        <x:v>Open weights (restricted use)</x:v>
      </x:c>
      <x:c r="M84" s="23" t="str">
        <x:v>11B</x:v>
      </x:c>
      <x:c r="N84" s="23" t="str">
        <x:v>https://huggingface.co/tiiuae/falcon-11B </x:v>
      </x:c>
    </x:row>
    <x:row r="85">
      <x:c r="A85" s="17" t="str">
        <x:v>Qwen2-72B</x:v>
      </x:c>
      <x:c r="B85" s="31" t="n">
        <x:v>45450</x:v>
      </x:c>
      <x:c r="C85" s="102" t="n">
        <x:v>72.71</x:v>
      </x:c>
      <x:c r="D85" s="102" t="str">
        <x:v>qwen2</x:v>
      </x:c>
      <x:c r="E85" s="102" t="n">
        <x:v>125.47780176599886</x:v>
      </x:c>
      <x:c r="F85" s="102" t="n">
        <x:v>119.22364159415108</x:v>
      </x:c>
      <x:c r="G85" s="102" t="n">
        <x:v>126.95814831532972</x:v>
      </x:c>
      <x:c r="H85" s="102" t="n">
        <x:v>7.734506721178647</x:v>
      </x:c>
      <x:c r="I85" s="102" t="n">
        <x:v>0.25686615902179566</x:v>
      </x:c>
      <x:c r="J85" s="17" t="str">
        <x:v>legacy_workbook_parameter_row</x:v>
      </x:c>
      <x:c r="K85" s="17" t="str">
        <x:v>Qwen2-72B</x:v>
      </x:c>
      <x:c r="L85" s="17" t="str">
        <x:v>Open weights (unrestricted)</x:v>
      </x:c>
      <x:c r="M85" s="23" t="str">
        <x:v>72.71B parameters in total, of which 70.21B are non-embedding parameters</x:v>
      </x:c>
      <x:c r="N85" s="23" t="str">
        <x:v>https://qwenlm.github.io/blog/qwen2/ 
https://arxiv.org/abs/2407.10671 </x:v>
      </x:c>
    </x:row>
    <x:row r="86">
      <x:c r="A86" s="17" t="str">
        <x:v>Gemma 2 27B</x:v>
      </x:c>
      <x:c r="B86" s="31" t="n">
        <x:v>45467</x:v>
      </x:c>
      <x:c r="C86" s="102" t="n">
        <x:v>27</x:v>
      </x:c>
      <x:c r="D86" s="102" t="str">
        <x:v>gemma2</x:v>
      </x:c>
      <x:c r="E86" s="102" t="n">
        <x:v>122.45134578287711</x:v>
      </x:c>
      <x:c r="F86" s="102" t="n">
        <x:v>115.35179626176959</x:v>
      </x:c>
      <x:c r="G86" s="102" t="n">
        <x:v>124.34630407704628</x:v>
      </x:c>
      <x:c r="H86" s="102" t="n">
        <x:v>8.994507815276691</x:v>
      </x:c>
      <x:c r="I86" s="102" t="n">
        <x:v>0.18994039073385535</x:v>
      </x:c>
      <x:c r="J86" s="17" t="str">
        <x:v>legacy_workbook_parameter_row</x:v>
      </x:c>
      <x:c r="K86" s="17" t="str">
        <x:v>Gemma 2 27B</x:v>
      </x:c>
      <x:c r="L86" s="17" t="str">
        <x:v>Open weights (restricted use)</x:v>
      </x:c>
      <x:c r="M86" s="23" t="str"/>
      <x:c r="N86" s="23" t="str">
        <x:v>https://storage.googleapis.com/deepmind-media/gemma/gemma-2-report.pdf</x:v>
      </x:c>
    </x:row>
    <x:row r="87">
      <x:c r="A87" s="17" t="str">
        <x:v>Gemma 2 9B</x:v>
      </x:c>
      <x:c r="B87" s="31" t="n">
        <x:v>45467</x:v>
      </x:c>
      <x:c r="C87" s="102" t="n">
        <x:v>9</x:v>
      </x:c>
      <x:c r="D87" s="102" t="str">
        <x:v>gemma2</x:v>
      </x:c>
      <x:c r="E87" s="102" t="n">
        <x:v>119.55429530149902</x:v>
      </x:c>
      <x:c r="F87" s="102" t="n">
        <x:v>111.90270208531497</x:v>
      </x:c>
      <x:c r="G87" s="102" t="n">
        <x:v>122.61393454702171</x:v>
      </x:c>
      <x:c r="H87" s="102" t="n">
        <x:v>10.711232461706743</x:v>
      </x:c>
      <x:c r="I87" s="102" t="n">
        <x:v>0.13393474173238037</x:v>
      </x:c>
      <x:c r="J87" s="17" t="str">
        <x:v>exact_epoch_open_extension</x:v>
      </x:c>
      <x:c r="K87" s="17" t="str">
        <x:v>Gemma 2 9B</x:v>
      </x:c>
      <x:c r="L87" s="17" t="str">
        <x:v>Open weights (restricted use)</x:v>
      </x:c>
      <x:c r="M87" s="23" t="str"/>
      <x:c r="N87" s="23" t="str">
        <x:v>https://storage.googleapis.com/deepmind-media/gemma/gemma-2-report.pdf</x:v>
      </x:c>
    </x:row>
    <x:row r="88">
      <x:c r="A88" s="17" t="str">
        <x:v>Mistral NeMo</x:v>
      </x:c>
      <x:c r="B88" s="31" t="n">
        <x:v>45491</x:v>
      </x:c>
      <x:c r="C88" s="102" t="n">
        <x:v>12</x:v>
      </x:c>
      <x:c r="D88" s="102" t="str">
        <x:v>mistral_nemo</x:v>
      </x:c>
      <x:c r="E88" s="102" t="n">
        <x:v>118.35694610610405</x:v>
      </x:c>
      <x:c r="F88" s="102" t="n">
        <x:v>110.4048459473091</x:v>
      </x:c>
      <x:c r="G88" s="102" t="n">
        <x:v>121.69994062217229</x:v>
      </x:c>
      <x:c r="H88" s="102" t="n">
        <x:v>11.295094674863194</x:v>
      </x:c>
      <x:c r="I88" s="102" t="n">
        <x:v>0.12044600037066207</x:v>
      </x:c>
      <x:c r="J88" s="17" t="str">
        <x:v>legacy_workbook_parameter_row</x:v>
      </x:c>
      <x:c r="K88" s="17" t="str">
        <x:v>Mistral NeMo</x:v>
      </x:c>
      <x:c r="L88" s="17" t="str">
        <x:v>Open weights (unrestricted)</x:v>
      </x:c>
      <x:c r="M88" s="23" t="str">
        <x:v>12b</x:v>
      </x:c>
      <x:c r="N88" s="23" t="str">
        <x:v>https://mistral.ai/news/mistral-nemo/</x:v>
      </x:c>
    </x:row>
    <x:row r="89">
      <x:c r="A89" s="17" t="str">
        <x:v>Llama 3.1-405B</x:v>
      </x:c>
      <x:c r="B89" s="31" t="n">
        <x:v>45496</x:v>
      </x:c>
      <x:c r="C89" s="102" t="n">
        <x:v>405</x:v>
      </x:c>
      <x:c r="D89" s="102" t="str">
        <x:v>llama31</x:v>
      </x:c>
      <x:c r="E89" s="102" t="n">
        <x:v>128.98892585109627</x:v>
      </x:c>
      <x:c r="F89" s="102" t="n">
        <x:v>123.64766705956036</x:v>
      </x:c>
      <x:c r="G89" s="102" t="n">
        <x:v>130.84049582283313</x:v>
      </x:c>
      <x:c r="H89" s="102" t="n">
        <x:v>7.192828763272772</x:v>
      </x:c>
      <x:c r="I89" s="102" t="n">
        <x:v>0.29701110760007987</x:v>
      </x:c>
      <x:c r="J89" s="17" t="str">
        <x:v>legacy_workbook_parameter_row</x:v>
      </x:c>
      <x:c r="K89" s="17" t="str">
        <x:v>Llama 3.1-405B</x:v>
      </x:c>
      <x:c r="L89" s="17" t="str">
        <x:v>Open weights (restricted use)</x:v>
      </x:c>
      <x:c r="M89" s="23" t="str">
        <x:v>405B</x:v>
      </x:c>
      <x:c r="N89" s="23" t="str">
        <x:v>https://ai.meta.com/research/publications/the-llama-3-herd-of-models/</x:v>
      </x:c>
    </x:row>
    <x:row r="90">
      <x:c r="A90" s="17" t="str">
        <x:v>Llama 3.1-70B</x:v>
      </x:c>
      <x:c r="B90" s="31" t="n">
        <x:v>45496</x:v>
      </x:c>
      <x:c r="C90" s="102" t="n">
        <x:v>70</x:v>
      </x:c>
      <x:c r="D90" s="102" t="str">
        <x:v>llama31</x:v>
      </x:c>
      <x:c r="E90" s="102" t="n">
        <x:v>125.51517738096445</x:v>
      </x:c>
      <x:c r="F90" s="102" t="n">
        <x:v>119.17814790168867</x:v>
      </x:c>
      <x:c r="G90" s="102" t="n">
        <x:v>127.5404589220735</x:v>
      </x:c>
      <x:c r="H90" s="102" t="n">
        <x:v>8.362311020384823</x:v>
      </x:c>
      <x:c r="I90" s="102" t="n">
        <x:v>0.21974525269138945</x:v>
      </x:c>
      <x:c r="J90" s="17" t="str">
        <x:v>legacy_workbook_parameter_row</x:v>
      </x:c>
      <x:c r="K90" s="17" t="str">
        <x:v>Llama 3.1-70B</x:v>
      </x:c>
      <x:c r="L90" s="17" t="str">
        <x:v>Open weights (restricted use)</x:v>
      </x:c>
      <x:c r="M90" s="23" t="str">
        <x:v>70B</x:v>
      </x:c>
      <x:c r="N90" s="23" t="str">
        <x:v>https://ai.meta.com/research/publications/the-llama-3-herd-of-models/</x:v>
      </x:c>
    </x:row>
    <x:row r="91">
      <x:c r="A91" s="17" t="str">
        <x:v>Llama 3.1-8B</x:v>
      </x:c>
      <x:c r="B91" s="31" t="n">
        <x:v>45496</x:v>
      </x:c>
      <x:c r="C91" s="102" t="n">
        <x:v>8</x:v>
      </x:c>
      <x:c r="D91" s="102" t="str">
        <x:v>llama31</x:v>
      </x:c>
      <x:c r="E91" s="102" t="n">
        <x:v>115.41608049650111</x:v>
      </x:c>
      <x:c r="F91" s="102" t="n">
        <x:v>104.08713171268155</x:v>
      </x:c>
      <x:c r="G91" s="102" t="n">
        <x:v>121.57942684677951</x:v>
      </x:c>
      <x:c r="H91" s="102" t="n">
        <x:v>17.492295134097958</x:v>
      </x:c>
      <x:c r="I91" s="102" t="n">
        <x:v>0.05022021197923174</x:v>
      </x:c>
      <x:c r="J91" s="17" t="str">
        <x:v>exact_epoch_open_extension</x:v>
      </x:c>
      <x:c r="K91" s="17" t="str">
        <x:v>Llama 3.1-8B</x:v>
      </x:c>
      <x:c r="L91" s="17" t="str">
        <x:v>Open weights (restricted use)</x:v>
      </x:c>
      <x:c r="M91" s="23" t="str">
        <x:v>8B</x:v>
      </x:c>
      <x:c r="N91" s="23" t="str">
        <x:v>https://ai.meta.com/research/publications/the-llama-3-herd-of-models/</x:v>
      </x:c>
    </x:row>
    <x:row r="92">
      <x:c r="A92" s="17" t="str">
        <x:v>Qwen2.5-Coder (1.5B)</x:v>
      </x:c>
      <x:c r="B92" s="31" t="n">
        <x:v>45553</x:v>
      </x:c>
      <x:c r="C92" s="102" t="n">
        <x:v>1.54</x:v>
      </x:c>
      <x:c r="D92" s="102" t="str">
        <x:v>qwen25_coder</x:v>
      </x:c>
      <x:c r="E92" s="102" t="n">
        <x:v>102.65992847605801</x:v>
      </x:c>
      <x:c r="F92" s="102" t="n">
        <x:v>87.57981683377221</x:v>
      </x:c>
      <x:c r="G92" s="102" t="n">
        <x:v>110.62391159301531</x:v>
      </x:c>
      <x:c r="H92" s="102" t="n">
        <x:v>23.044094759243094</x:v>
      </x:c>
      <x:c r="I92" s="102" t="n">
        <x:v>0.02893695501987376</x:v>
      </x:c>
      <x:c r="J92" s="17" t="str">
        <x:v>exact_epoch_open_extension</x:v>
      </x:c>
      <x:c r="K92" s="17" t="str">
        <x:v>Qwen2.5-Coder (1.5B)</x:v>
      </x:c>
      <x:c r="L92" s="17" t="str">
        <x:v>Open weights (unrestricted)</x:v>
      </x:c>
      <x:c r="M92" s="23" t="str">
        <x:v>Number of Parameters: 1.54B</x:v>
      </x:c>
      <x:c r="N92" s="23" t="str">
        <x:v>https://arxiv.org/abs/2409.12186</x:v>
      </x:c>
    </x:row>
    <x:row r="93">
      <x:c r="A93" s="17" t="str">
        <x:v>Qwen2.5-Coder (7B)</x:v>
      </x:c>
      <x:c r="B93" s="31" t="n">
        <x:v>45553</x:v>
      </x:c>
      <x:c r="C93" s="102" t="n">
        <x:v>7.61</x:v>
      </x:c>
      <x:c r="D93" s="102" t="str">
        <x:v>qwen25_coder</x:v>
      </x:c>
      <x:c r="E93" s="102" t="n">
        <x:v>112.87079846432134</x:v>
      </x:c>
      <x:c r="F93" s="102" t="n">
        <x:v>101.74646661183954</x:v>
      </x:c>
      <x:c r="G93" s="102" t="n">
        <x:v>118.98923128010287</x:v>
      </x:c>
      <x:c r="H93" s="102" t="n">
        <x:v>17.242764668263334</x:v>
      </x:c>
      <x:c r="I93" s="102" t="n">
        <x:v>0.051684263526680055</x:v>
      </x:c>
      <x:c r="J93" s="17" t="str">
        <x:v>exact_epoch_open_extension</x:v>
      </x:c>
      <x:c r="K93" s="17" t="str">
        <x:v>Qwen2.5-Coder (7B)</x:v>
      </x:c>
      <x:c r="L93" s="17" t="str">
        <x:v>Open weights (unrestricted)</x:v>
      </x:c>
      <x:c r="M93" s="23" t="str">
        <x:v>Number of Parameters: 7.61B</x:v>
      </x:c>
      <x:c r="N93" s="23" t="str">
        <x:v>https://arxiv.org/abs/2409.12186</x:v>
      </x:c>
    </x:row>
    <x:row r="94">
      <x:c r="A94" s="17" t="str">
        <x:v>Qwen2.5-Coder-32B</x:v>
      </x:c>
      <x:c r="B94" s="31" t="n">
        <x:v>45553</x:v>
      </x:c>
      <x:c r="C94" s="102" t="n">
        <x:v>32.5</x:v>
      </x:c>
      <x:c r="D94" s="102" t="str">
        <x:v>qwen25_coder</x:v>
      </x:c>
      <x:c r="E94" s="102" t="n">
        <x:v>119.24170142421758</x:v>
      </x:c>
      <x:c r="F94" s="102" t="n">
        <x:v>109.51505866508454</x:v>
      </x:c>
      <x:c r="G94" s="102" t="n">
        <x:v>124.80442744095443</x:v>
      </x:c>
      <x:c r="H94" s="102" t="n">
        <x:v>15.289368775869889</x:v>
      </x:c>
      <x:c r="I94" s="102" t="n">
        <x:v>0.06573444830057085</x:v>
      </x:c>
      <x:c r="J94" s="17" t="str">
        <x:v>legacy_workbook_parameter_row</x:v>
      </x:c>
      <x:c r="K94" s="17" t="str">
        <x:v>Qwen2.5-Coder (32B)</x:v>
      </x:c>
      <x:c r="L94" s="17" t="str">
        <x:v>Open weights (unrestricted)</x:v>
      </x:c>
      <x:c r="M94" s="23" t="str">
        <x:v>32.5B (31B - non emb)</x:v>
      </x:c>
      <x:c r="N94" s="23" t="str">
        <x:v>https://arxiv.org/abs/2409.12186</x:v>
      </x:c>
    </x:row>
    <x:row r="95">
      <x:c r="A95" s="17" t="str">
        <x:v>Qwen2.5-72B</x:v>
      </x:c>
      <x:c r="B95" s="31" t="n">
        <x:v>45554</x:v>
      </x:c>
      <x:c r="C95" s="102" t="n">
        <x:v>72.7</x:v>
      </x:c>
      <x:c r="D95" s="102" t="str">
        <x:v>qwen25</x:v>
      </x:c>
      <x:c r="E95" s="102" t="n">
        <x:v>129.11806442781972</x:v>
      </x:c>
      <x:c r="F95" s="102" t="n">
        <x:v>122.65714212899388</x:v>
      </x:c>
      <x:c r="G95" s="102" t="n">
        <x:v>130.95177826593178</x:v>
      </x:c>
      <x:c r="H95" s="102" t="n">
        <x:v>8.294636136937896</x:v>
      </x:c>
      <x:c r="I95" s="102" t="n">
        <x:v>0.22334562777095054</x:v>
      </x:c>
      <x:c r="J95" s="17" t="str">
        <x:v>legacy_workbook_parameter_row</x:v>
      </x:c>
      <x:c r="K95" s="17" t="str">
        <x:v>Qwen2.5-72B</x:v>
      </x:c>
      <x:c r="L95" s="17" t="str">
        <x:v>Open weights (unrestricted)</x:v>
      </x:c>
      <x:c r="M95" s="23" t="str">
        <x:v>72.7B</x:v>
      </x:c>
      <x:c r="N95" s="23" t="str">
        <x:v>https://qwenlm.github.io/blog/qwen2.5/</x:v>
      </x:c>
    </x:row>
    <x:row r="96">
      <x:c r="A96" s="17" t="str">
        <x:v>Llama 3.2 90B</x:v>
      </x:c>
      <x:c r="B96" s="31" t="n">
        <x:v>45559</x:v>
      </x:c>
      <x:c r="C96" s="102" t="n">
        <x:v>88.6</x:v>
      </x:c>
      <x:c r="D96" s="102" t="str">
        <x:v>llama32</x:v>
      </x:c>
      <x:c r="E96" s="102" t="n">
        <x:v>125.69535807484336</x:v>
      </x:c>
      <x:c r="F96" s="102" t="n">
        <x:v>119.49841500865273</x:v>
      </x:c>
      <x:c r="G96" s="102" t="n">
        <x:v>127.38000669654535</x:v>
      </x:c>
      <x:c r="H96" s="102" t="n">
        <x:v>7.881591687892623</x:v>
      </x:c>
      <x:c r="I96" s="102" t="n">
        <x:v>0.24736842832817454</x:v>
      </x:c>
      <x:c r="J96" s="17" t="str">
        <x:v>legacy_workbook_parameter_row</x:v>
      </x:c>
      <x:c r="K96" s="17" t="str">
        <x:v>Llama 3.2 90B</x:v>
      </x:c>
      <x:c r="L96" s="17" t="str">
        <x:v>Open weights (restricted use)</x:v>
      </x:c>
      <x:c r="M96" s="23" t="str">
        <x:v>https://huggingface.co/meta-llama/Llama-3.2-90B-Vision</x:v>
      </x:c>
      <x:c r="N96" s="23" t="str">
        <x:v>https://ai.meta.com/blog/llama-3-2-connect-2024-vision-edge-mobile-devices/</x:v>
      </x:c>
    </x:row>
    <x:row r="97">
      <x:c r="A97" s="17" t="str">
        <x:v>Llama 3.3 70B</x:v>
      </x:c>
      <x:c r="B97" s="31" t="n">
        <x:v>45632</x:v>
      </x:c>
      <x:c r="C97" s="102" t="n">
        <x:v>70</x:v>
      </x:c>
      <x:c r="D97" s="102" t="str">
        <x:v>llama33</x:v>
      </x:c>
      <x:c r="E97" s="102" t="n">
        <x:v>127.47898204718517</x:v>
      </x:c>
      <x:c r="F97" s="102" t="n">
        <x:v>122.59691962656385</x:v>
      </x:c>
      <x:c r="G97" s="102" t="n">
        <x:v>129.8387595795274</x:v>
      </x:c>
      <x:c r="H97" s="102" t="n">
        <x:v>7.241839952963545</x:v>
      </x:c>
      <x:c r="I97" s="102" t="n">
        <x:v>0.2930044990641889</x:v>
      </x:c>
      <x:c r="J97" s="17" t="str">
        <x:v>legacy_workbook_parameter_row</x:v>
      </x:c>
      <x:c r="K97" s="17" t="str">
        <x:v>Llama 3.3 70B</x:v>
      </x:c>
      <x:c r="L97" s="17" t="str">
        <x:v>Open weights (restricted use)</x:v>
      </x:c>
      <x:c r="M97" s="23" t="str">
        <x:v>70B</x:v>
      </x:c>
      <x:c r="N97" s="23" t="str">
        <x:v>https://www.llama.com/docs/model-cards-and-prompt-formats/llama3_3/</x:v>
      </x:c>
    </x:row>
    <x:row r="98">
      <x:c r="A98" s="17" t="str">
        <x:v>Phi-4</x:v>
      </x:c>
      <x:c r="B98" s="31" t="n">
        <x:v>45638</x:v>
      </x:c>
      <x:c r="C98" s="102" t="n">
        <x:v>14</x:v>
      </x:c>
      <x:c r="D98" s="102" t="str">
        <x:v>phi</x:v>
      </x:c>
      <x:c r="E98" s="102" t="n">
        <x:v>131.06819884114333</x:v>
      </x:c>
      <x:c r="F98" s="102" t="n">
        <x:v>124.78469164412745</x:v>
      </x:c>
      <x:c r="G98" s="102" t="n">
        <x:v>132.5318853108295</x:v>
      </x:c>
      <x:c r="H98" s="102" t="n">
        <x:v>7.747193666702046</x:v>
      </x:c>
      <x:c r="I98" s="102" t="n">
        <x:v>0.2560255504781572</x:v>
      </x:c>
      <x:c r="J98" s="17" t="str">
        <x:v>legacy_workbook_parameter_row</x:v>
      </x:c>
      <x:c r="K98" s="17" t="str">
        <x:v>Phi-4</x:v>
      </x:c>
      <x:c r="L98" s="17" t="str">
        <x:v>Open weights (unrestricted)</x:v>
      </x:c>
      <x:c r="M98" s="23" t="str">
        <x:v>14B parameters, dense decoder-only Transformer model</x:v>
      </x:c>
      <x:c r="N98" s="23" t="str">
        <x:v>https://arxiv.org/abs/2412.08905</x:v>
      </x:c>
    </x:row>
    <x:row r="99">
      <x:c r="A99" s="17" t="str">
        <x:v>DeepSeek-V3</x:v>
      </x:c>
      <x:c r="B99" s="31" t="n">
        <x:v>45652</x:v>
      </x:c>
      <x:c r="C99" s="102" t="n">
        <x:v>671</x:v>
      </x:c>
      <x:c r="D99" s="102" t="str">
        <x:v>deepseek_v3</x:v>
      </x:c>
      <x:c r="E99" s="102" t="n">
        <x:v>132.99615911110604</x:v>
      </x:c>
      <x:c r="F99" s="102" t="n">
        <x:v>128.72616067464938</x:v>
      </x:c>
      <x:c r="G99" s="102" t="n">
        <x:v>136.18513075305842</x:v>
      </x:c>
      <x:c r="H99" s="102" t="n">
        <x:v>7.458970078409038</x:v>
      </x:c>
      <x:c r="I99" s="102" t="n">
        <x:v>0.27619410447212567</x:v>
      </x:c>
      <x:c r="J99" s="17" t="str">
        <x:v>legacy_workbook_parameter_row</x:v>
      </x:c>
      <x:c r="K99" s="17" t="str">
        <x:v>DeepSeek-V3</x:v>
      </x:c>
      <x:c r="L99" s="17" t="str">
        <x:v>Open weights (restricted use)</x:v>
      </x:c>
      <x:c r="M99" s="23" t="str">
        <x:v>Mixture-of-Experts (MoE) language model with 671B total parameters with 37B activated for each token.</x:v>
      </x:c>
      <x:c r="N99" s="23" t="str">
        <x:v>https://arxiv.org/abs/2412.19437</x:v>
      </x:c>
    </x:row>
    <x:row r="100">
      <x:c r="A100" s="17" t="str">
        <x:v>DeepSeek-R1</x:v>
      </x:c>
      <x:c r="B100" s="31" t="n">
        <x:v>45677</x:v>
      </x:c>
      <x:c r="C100" s="102" t="n">
        <x:v>671</x:v>
      </x:c>
      <x:c r="D100" s="102" t="str">
        <x:v>deepseek_v3</x:v>
      </x:c>
      <x:c r="E100" s="102" t="n">
        <x:v>139.6816648757428</x:v>
      </x:c>
      <x:c r="F100" s="102" t="n">
        <x:v>137.14620907706603</x:v>
      </x:c>
      <x:c r="G100" s="102" t="n">
        <x:v>140.9790368793153</x:v>
      </x:c>
      <x:c r="H100" s="102" t="n">
        <x:v>3.8328278022492555</x:v>
      </x:c>
      <x:c r="I100" s="102" t="n">
        <x:v>1.0460044154904653</x:v>
      </x:c>
      <x:c r="J100" s="17" t="str">
        <x:v>legacy_workbook_parameter_row</x:v>
      </x:c>
      <x:c r="K100" s="17" t="str">
        <x:v>DeepSeek-R1</x:v>
      </x:c>
      <x:c r="L100" s="17" t="str">
        <x:v>Open weights (unrestricted)</x:v>
      </x:c>
      <x:c r="M100" s="23" t="str">
        <x:v>671B total
37B activated
https://github.com/deepseek-ai/DeepSeek-R1/tree/main</x:v>
      </x:c>
      <x:c r="N100" s="23" t="str">
        <x:v>https://api-docs.deepseek.com/news/news250120</x:v>
      </x:c>
    </x:row>
    <x:row r="101">
      <x:c r="A101" s="17" t="str">
        <x:v>Gemma 3 27B</x:v>
      </x:c>
      <x:c r="B101" s="31" t="n">
        <x:v>45728</x:v>
      </x:c>
      <x:c r="C101" s="102" t="n">
        <x:v>27</x:v>
      </x:c>
      <x:c r="D101" s="102" t="str">
        <x:v>gemma3</x:v>
      </x:c>
      <x:c r="E101" s="102" t="n">
        <x:v>131.05625988145306</x:v>
      </x:c>
      <x:c r="F101" s="102" t="n">
        <x:v>125.5258474548752</x:v>
      </x:c>
      <x:c r="G101" s="102" t="n">
        <x:v>133.25410530039474</x:v>
      </x:c>
      <x:c r="H101" s="102" t="n">
        <x:v>7.728257845519536</x:v>
      </x:c>
      <x:c r="I101" s="102" t="n">
        <x:v>0.2572817180397947</x:v>
      </x:c>
      <x:c r="J101" s="17" t="str">
        <x:v>legacy_workbook_parameter_row</x:v>
      </x:c>
      <x:c r="K101" s="17" t="str">
        <x:v>Gemma 3 27B</x:v>
      </x:c>
      <x:c r="L101" s="17" t="str">
        <x:v>Open weights (restricted use)</x:v>
      </x:c>
      <x:c r="M101" s="23" t="str">
        <x:v>Vision Encoder: 417M
Embedding Parameters:  1,416M
Non-embedding Parameters:  25,600M
</x:v>
      </x:c>
      <x:c r="N101" s="23" t="str">
        <x:v>https://storage.googleapis.com/deepmind-media/gemma/Gemma3Report.pdf</x:v>
      </x:c>
    </x:row>
    <x:row r="102">
      <x:c r="A102" s="17" t="str">
        <x:v>Mistral Small 3.1</x:v>
      </x:c>
      <x:c r="B102" s="31" t="n">
        <x:v>45733</x:v>
      </x:c>
      <x:c r="C102" s="102" t="n">
        <x:v>24</x:v>
      </x:c>
      <x:c r="D102" s="102" t="str">
        <x:v>mistral_small</x:v>
      </x:c>
      <x:c r="E102" s="102" t="n">
        <x:v>127.74422539160655</x:v>
      </x:c>
      <x:c r="F102" s="102" t="n">
        <x:v>122.54161220803485</x:v>
      </x:c>
      <x:c r="G102" s="102" t="n">
        <x:v>129.41225200514873</x:v>
      </x:c>
      <x:c r="H102" s="102" t="n">
        <x:v>6.870639797113881</x:v>
      </x:c>
      <x:c r="I102" s="102" t="n">
        <x:v>0.3255200718878802</x:v>
      </x:c>
      <x:c r="J102" s="17" t="str">
        <x:v>legacy_workbook_parameter_row</x:v>
      </x:c>
      <x:c r="K102" s="17" t="str">
        <x:v>Mistral Small 3.1</x:v>
      </x:c>
      <x:c r="L102" s="17" t="str">
        <x:v>Open weights (unrestricted)</x:v>
      </x:c>
      <x:c r="M102" s="23" t="str">
        <x:v>24B</x:v>
      </x:c>
      <x:c r="N102" s="23" t="str">
        <x:v>https://mistral.ai/news/mistral-small-3-1</x:v>
      </x:c>
    </x:row>
    <x:row r="103">
      <x:c r="A103" s="17" t="str">
        <x:v>DeepSeek-V3 (Mar 2025)</x:v>
      </x:c>
      <x:c r="B103" s="31" t="n">
        <x:v>45740</x:v>
      </x:c>
      <x:c r="C103" s="102" t="n">
        <x:v>671</x:v>
      </x:c>
      <x:c r="D103" s="102" t="str">
        <x:v>deepseek_v3</x:v>
      </x:c>
      <x:c r="E103" s="102" t="n">
        <x:v>137.04723345201705</x:v>
      </x:c>
      <x:c r="F103" s="102" t="n">
        <x:v>134.06648519388335</x:v>
      </x:c>
      <x:c r="G103" s="102" t="n">
        <x:v>138.68476633810994</x:v>
      </x:c>
      <x:c r="H103" s="102" t="n">
        <x:v>4.618281144226586</x:v>
      </x:c>
      <x:c r="I103" s="102" t="n">
        <x:v>0.7204625298022616</x:v>
      </x:c>
      <x:c r="J103" s="17" t="str">
        <x:v>legacy_workbook_parameter_row</x:v>
      </x:c>
      <x:c r="K103" s="17" t="str">
        <x:v>DeepSeek-V3 (Mar 2025)</x:v>
      </x:c>
      <x:c r="L103" s="17" t="str">
        <x:v>Open weights (restricted use)</x:v>
      </x:c>
      <x:c r="M103" s="23" t="str">
        <x:v>Mixture-of-Experts (MoE) language model with 671B total parameters with 37B activated for each token.</x:v>
      </x:c>
      <x:c r="N103" s="23" t="str">
        <x:v>https://arxiv.org/abs/2412.19437</x:v>
      </x:c>
    </x:row>
    <x:row r="104">
      <x:c r="A104" s="17" t="str">
        <x:v>Llama 4 Maverick</x:v>
      </x:c>
      <x:c r="B104" s="31" t="n">
        <x:v>45752</x:v>
      </x:c>
      <x:c r="C104" s="102" t="n">
        <x:v>400</x:v>
      </x:c>
      <x:c r="D104" s="102" t="str">
        <x:v>llama4</x:v>
      </x:c>
      <x:c r="E104" s="102" t="n">
        <x:v>133.0265124806118</x:v>
      </x:c>
      <x:c r="F104" s="102" t="n">
        <x:v>128.68119978975977</x:v>
      </x:c>
      <x:c r="G104" s="102" t="n">
        <x:v>134.97914083865868</x:v>
      </x:c>
      <x:c r="H104" s="102" t="n">
        <x:v>6.297941048898906</x:v>
      </x:c>
      <x:c r="I104" s="102" t="n">
        <x:v>0.38741367969279655</x:v>
      </x:c>
      <x:c r="J104" s="17" t="str">
        <x:v>legacy_workbook_parameter_row</x:v>
      </x:c>
      <x:c r="K104" s="17" t="str">
        <x:v>Llama 4 Maverick</x:v>
      </x:c>
      <x:c r="L104" s="17" t="str">
        <x:v>Open weights (restricted use)</x:v>
      </x:c>
      <x:c r="M104" s="23" t="str">
        <x:v>"Llama 4 Maverick models have 17B active parameters and 400B total parameters."
https://ai.meta.com/blog/llama-4-multimodal-intelligence/</x:v>
      </x:c>
      <x:c r="N104" s="23" t="str">
        <x:v>https://ai.meta.com/blog/llama-4-multimodal-intelligence/</x:v>
      </x:c>
    </x:row>
    <x:row r="105">
      <x:c r="A105" s="17" t="str">
        <x:v>Llama 4 Scout</x:v>
      </x:c>
      <x:c r="B105" s="31" t="n">
        <x:v>45752</x:v>
      </x:c>
      <x:c r="C105" s="102" t="n">
        <x:v>109</x:v>
      </x:c>
      <x:c r="D105" s="102" t="str">
        <x:v>llama4</x:v>
      </x:c>
      <x:c r="E105" s="102" t="n">
        <x:v>130.54220114320955</x:v>
      </x:c>
      <x:c r="F105" s="102" t="n">
        <x:v>125.64537913340259</x:v>
      </x:c>
      <x:c r="G105" s="102" t="n">
        <x:v>132.24425986681527</x:v>
      </x:c>
      <x:c r="H105" s="102" t="n">
        <x:v>6.598880733412685</x:v>
      </x:c>
      <x:c r="I105" s="102" t="n">
        <x:v>0.3528836816801779</x:v>
      </x:c>
      <x:c r="J105" s="17" t="str">
        <x:v>legacy_workbook_parameter_row</x:v>
      </x:c>
      <x:c r="K105" s="17" t="str">
        <x:v>Llama 4 Scout</x:v>
      </x:c>
      <x:c r="L105" s="17" t="str">
        <x:v>Open weights (restricted use)</x:v>
      </x:c>
      <x:c r="M105" s="23" t="str">
        <x:v>"Our smaller model, Llama 4 Scout, is a general purpose model with 17 billion active parameters, 16 experts, and 109 billion total parameters that delivers state-of-the-art performance for its class."</x:v>
      </x:c>
      <x:c r="N105" s="23" t="str">
        <x:v>https://ai.meta.com/blog/llama-4-multimodal-intelligence/</x:v>
      </x:c>
    </x:row>
    <x:row r="106">
      <x:c r="A106" s="17" t="str">
        <x:v>Qwen3-235B-A22B</x:v>
      </x:c>
      <x:c r="B106" s="31" t="n">
        <x:v>45776</x:v>
      </x:c>
      <x:c r="C106" s="102" t="n">
        <x:v>235</x:v>
      </x:c>
      <x:c r="D106" s="102" t="str">
        <x:v>qwen3_235</x:v>
      </x:c>
      <x:c r="E106" s="102" t="n">
        <x:v>139.58299253587512</x:v>
      </x:c>
      <x:c r="F106" s="102" t="n">
        <x:v>135.08496666662091</x:v>
      </x:c>
      <x:c r="G106" s="102" t="n">
        <x:v>141.29926509519143</x:v>
      </x:c>
      <x:c r="H106" s="102" t="n">
        <x:v>6.214298428570515</x:v>
      </x:c>
      <x:c r="I106" s="102" t="n">
        <x:v>0.3979128122384274</x:v>
      </x:c>
      <x:c r="J106" s="17" t="str">
        <x:v>legacy_workbook_parameter_row</x:v>
      </x:c>
      <x:c r="K106" s="17" t="str">
        <x:v>Qwen3-235B-A22B</x:v>
      </x:c>
      <x:c r="L106" s="17" t="str">
        <x:v>Open weights (unrestricted)</x:v>
      </x:c>
      <x:c r="M106" s="23" t="str">
        <x:v>235 billion total parameters and 22 billion activated parameters
Number of Layers: 94
Number of Attention Heads (GQA): 64 for Q and 4 for KV
Number of Experts: 128
Number of Activated Experts: 8
Context Length: 32,768 natively and 131,072 tokens with YaRN.</x:v>
      </x:c>
      <x:c r="N106" s="23" t="str">
        <x:v>https://qwenlm.github.io/blog/qwen3/</x:v>
      </x:c>
    </x:row>
    <x:row r="107">
      <x:c r="A107" s="17" t="str">
        <x:v>DeepSeek-R1 (May 2025)</x:v>
      </x:c>
      <x:c r="B107" s="31" t="n">
        <x:v>45805</x:v>
      </x:c>
      <x:c r="C107" s="102" t="n">
        <x:v>671</x:v>
      </x:c>
      <x:c r="D107" s="102" t="str">
        <x:v>deepseek_v3</x:v>
      </x:c>
      <x:c r="E107" s="102" t="n">
        <x:v>142.0309516063694</x:v>
      </x:c>
      <x:c r="F107" s="102" t="n">
        <x:v>139.7008554542419</x:v>
      </x:c>
      <x:c r="G107" s="102" t="n">
        <x:v>143.4665110647148</x:v>
      </x:c>
      <x:c r="H107" s="102" t="n">
        <x:v>3.765655610472919</x:v>
      </x:c>
      <x:c r="I107" s="102" t="n">
        <x:v>1.0836547430511154</x:v>
      </x:c>
      <x:c r="J107" s="17" t="str">
        <x:v>legacy_workbook_parameter_row</x:v>
      </x:c>
      <x:c r="K107" s="17" t="str">
        <x:v>DeepSeek-R1 (May 2025)</x:v>
      </x:c>
      <x:c r="L107" s="17" t="str">
        <x:v>Open weights (unrestricted)</x:v>
      </x:c>
      <x:c r="M107" s="23" t="str">
        <x:v>671B total
37B activated
https://github.com/deepseek-ai/DeepSeek-R1/tree/main</x:v>
      </x:c>
      <x:c r="N107" s="23" t="str">
        <x:v>https://api-docs.deepseek.com/news/news250120</x:v>
      </x:c>
    </x:row>
    <x:row r="108">
      <x:c r="A108" s="17" t="str">
        <x:v>Magistral Small 1.1</x:v>
      </x:c>
      <x:c r="B108" s="31" t="n">
        <x:v>45818</x:v>
      </x:c>
      <x:c r="C108" s="102" t="n">
        <x:v>24</x:v>
      </x:c>
      <x:c r="D108" s="102" t="str">
        <x:v>mistral_small</x:v>
      </x:c>
      <x:c r="E108" s="102" t="n">
        <x:v>133.08054742477532</x:v>
      </x:c>
      <x:c r="F108" s="102" t="n">
        <x:v>127.56645678829031</x:v>
      </x:c>
      <x:c r="G108" s="102" t="n">
        <x:v>135.17745714316644</x:v>
      </x:c>
      <x:c r="H108" s="102" t="n">
        <x:v>7.611000354876126</x:v>
      </x:c>
      <x:c r="I108" s="102" t="n">
        <x:v>0.2652703128982919</x:v>
      </x:c>
      <x:c r="J108" s="17" t="str">
        <x:v>legacy_workbook_parameter_row</x:v>
      </x:c>
      <x:c r="K108" s="17" t="str">
        <x:v>Magistral Small 1.1</x:v>
      </x:c>
      <x:c r="L108" s="17" t="str">
        <x:v>Open weights (unrestricted)</x:v>
      </x:c>
      <x:c r="M108" s="23" t="str">
        <x:v>24B
"We finetuned Mistral Small 3 Instruct (a 24-billion parameter model) for 4 epochs"</x:v>
      </x:c>
      <x:c r="N108" s="23" t="str">
        <x:v>https://mistral.ai/news/magistral</x:v>
      </x:c>
    </x:row>
    <x:row r="109">
      <x:c r="A109" s="17" t="str">
        <x:v>Qwen3-235B-A22B-Instruct (Jul 2025)</x:v>
      </x:c>
      <x:c r="B109" s="31" t="n">
        <x:v>45863</x:v>
      </x:c>
      <x:c r="C109" s="102" t="n">
        <x:v>235</x:v>
      </x:c>
      <x:c r="D109" s="102" t="str">
        <x:v>qwen3_235</x:v>
      </x:c>
      <x:c r="E109" s="102" t="n">
        <x:v>138.960468771626</x:v>
      </x:c>
      <x:c r="F109" s="102" t="n">
        <x:v>135.11785478965967</x:v>
      </x:c>
      <x:c r="G109" s="102" t="n">
        <x:v>140.94034391658207</x:v>
      </x:c>
      <x:c r="H109" s="102" t="n">
        <x:v>5.822489126922392</x:v>
      </x:c>
      <x:c r="I109" s="102" t="n">
        <x:v>0.45326768899350284</x:v>
      </x:c>
      <x:c r="J109" s="17" t="str">
        <x:v>legacy_workbook_parameter_row</x:v>
      </x:c>
      <x:c r="K109" s="17" t="str"/>
      <x:c r="L109" s="17" t="str"/>
      <x:c r="M109" s="23" t="str"/>
      <x:c r="N109" s="23" t="str">
        <x:v>https://qwenlm.github.io/blog/qwen3/</x:v>
      </x:c>
    </x:row>
    <x:row r="110">
      <x:c r="A110" s="17" t="str">
        <x:v>Qwen3-235B-A22B-Thinking (Jul 2025)</x:v>
      </x:c>
      <x:c r="B110" s="31" t="n">
        <x:v>45863</x:v>
      </x:c>
      <x:c r="C110" s="102" t="n">
        <x:v>235</x:v>
      </x:c>
      <x:c r="D110" s="102" t="str">
        <x:v>qwen3_235</x:v>
      </x:c>
      <x:c r="E110" s="102" t="n">
        <x:v>144.77413130756898</x:v>
      </x:c>
      <x:c r="F110" s="102" t="n">
        <x:v>142.43860653190387</x:v>
      </x:c>
      <x:c r="G110" s="102" t="n">
        <x:v>147.50789872134382</x:v>
      </x:c>
      <x:c r="H110" s="102" t="n">
        <x:v>5.069292189439949</x:v>
      </x:c>
      <x:c r="I110" s="102" t="n">
        <x:v>0.5979673693059717</x:v>
      </x:c>
      <x:c r="J110" s="17" t="str">
        <x:v>legacy_workbook_parameter_row</x:v>
      </x:c>
      <x:c r="K110" s="17" t="str">
        <x:v>Qwen3-235B-A22B-Thinking (Jul 2025)</x:v>
      </x:c>
      <x:c r="L110" s="17" t="str">
        <x:v>Open weights (unrestricted)</x:v>
      </x:c>
      <x:c r="M110" s="23" t="str">
        <x:v>235 billion total parameters and 22 billion activated parameters
Number of Layers: 94
Number of Attention Heads (GQA): 64 for Q and 4 for KV
Number of Experts: 128
Number of Activated Experts: 8
Context Length: 32,768 natively and 131,072 tokens with YaRN.</x:v>
      </x:c>
      <x:c r="N110" s="23" t="str">
        <x:v>https://qwenlm.github.io/blog/qwen3/</x:v>
      </x:c>
    </x:row>
    <x:row r="111">
      <x:c r="A111" s="17" t="str">
        <x:v>gpt-oss-120b</x:v>
      </x:c>
      <x:c r="B111" s="31" t="n">
        <x:v>45874</x:v>
      </x:c>
      <x:c r="C111" s="102" t="n">
        <x:v>116.83</x:v>
      </x:c>
      <x:c r="D111" s="102" t="str">
        <x:v>gpt_oss</x:v>
      </x:c>
      <x:c r="E111" s="102" t="n">
        <x:v>140.60744617785315</x:v>
      </x:c>
      <x:c r="F111" s="102" t="n">
        <x:v>136.13179281192228</x:v>
      </x:c>
      <x:c r="G111" s="102" t="n">
        <x:v>143.3765055386105</x:v>
      </x:c>
      <x:c r="H111" s="102" t="n">
        <x:v>7.2447127266882205</x:v>
      </x:c>
      <x:c r="I111" s="102" t="n">
        <x:v>0.29277217274027684</x:v>
      </x:c>
      <x:c r="J111" s="17" t="str">
        <x:v>legacy_workbook_parameter_row</x:v>
      </x:c>
      <x:c r="K111" s="17" t="str">
        <x:v>gpt-oss-120b</x:v>
      </x:c>
      <x:c r="L111" s="17" t="str">
        <x:v>Open weights (unrestricted)</x:v>
      </x:c>
      <x:c r="M111" s="23" t="str">
        <x:v>Total parameters: 116.83B</x:v>
      </x:c>
      <x:c r="N111" s="23" t="str">
        <x:v>https://cdn.openai.com/pdf/419b6906-9da6-406c-a19d-1bb078ac7637/oai_gpt-oss_model_card.pdf</x:v>
      </x:c>
    </x:row>
    <x:row r="112">
      <x:c r="A112" s="17" t="str">
        <x:v>DeepSeek-V3.2-Exp</x:v>
      </x:c>
      <x:c r="B112" s="31" t="n">
        <x:v>45929</x:v>
      </x:c>
      <x:c r="C112" s="102" t="n">
        <x:v>671</x:v>
      </x:c>
      <x:c r="D112" s="102" t="str">
        <x:v>deepseek_v3</x:v>
      </x:c>
      <x:c r="E112" s="102" t="n">
        <x:v>144.8644338689139</x:v>
      </x:c>
      <x:c r="F112" s="102" t="n">
        <x:v>141.90356589808314</x:v>
      </x:c>
      <x:c r="G112" s="102" t="n">
        <x:v>146.84313702542045</x:v>
      </x:c>
      <x:c r="H112" s="102" t="n">
        <x:v>4.939571127337302</x:v>
      </x:c>
      <x:c r="I112" s="102" t="n">
        <x:v>0.6297869353846686</x:v>
      </x:c>
      <x:c r="J112" s="17" t="str">
        <x:v>legacy_workbook_parameter_row</x:v>
      </x:c>
      <x:c r="K112" s="17" t="str">
        <x:v>DeepSeek-V3.2-Exp</x:v>
      </x:c>
      <x:c r="L112" s="17" t="str">
        <x:v>Open weights (unrestricted)</x:v>
      </x:c>
      <x:c r="M112" s="23" t="str">
        <x:v>671B total, 37B active (assuming same as in the base model)</x:v>
      </x:c>
      <x:c r="N112" s="23" t="str">
        <x:v>https://github.com/deepseek-ai/DeepSeek-V3.2-Exp/blob/main/DeepSeek_V3_2.pdf</x:v>
      </x:c>
    </x:row>
    <x:row r="113">
      <x:c r="A113" s="17" t="str">
        <x:v>GLM-4.6</x:v>
      </x:c>
      <x:c r="B113" s="31" t="n">
        <x:v>45930</x:v>
      </x:c>
      <x:c r="C113" s="102" t="n">
        <x:v>357</x:v>
      </x:c>
      <x:c r="D113" s="102" t="str">
        <x:v>glm</x:v>
      </x:c>
      <x:c r="E113" s="102" t="n">
        <x:v>141.01109266408608</x:v>
      </x:c>
      <x:c r="F113" s="102" t="n">
        <x:v>135.76544742750517</x:v>
      </x:c>
      <x:c r="G113" s="102" t="n">
        <x:v>142.65726874861443</x:v>
      </x:c>
      <x:c r="H113" s="102" t="n">
        <x:v>6.891821321109262</x:v>
      </x:c>
      <x:c r="I113" s="102" t="n">
        <x:v>0.32352222103570194</x:v>
      </x:c>
      <x:c r="J113" s="17" t="str">
        <x:v>legacy_workbook_parameter_row</x:v>
      </x:c>
      <x:c r="K113" s="17" t="str">
        <x:v>GLM-4.6</x:v>
      </x:c>
      <x:c r="L113" s="17" t="str">
        <x:v>Open weights (unrestricted)</x:v>
      </x:c>
      <x:c r="M113" s="23" t="str">
        <x:v>Similarly to GLM 4.5: 355 billion total parameters (reported) with 32 billion active parameters (assumed)</x:v>
      </x:c>
      <x:c r="N113" s="23" t="str">
        <x:v>https://z.ai/blog/glm-4.6</x:v>
      </x:c>
    </x:row>
    <x:row r="114">
      <x:c r="A114" s="17" t="str">
        <x:v>Kimi K2 Thinking</x:v>
      </x:c>
      <x:c r="B114" s="31" t="n">
        <x:v>45967</x:v>
      </x:c>
      <x:c r="C114" s="102" t="n">
        <x:v>1040</x:v>
      </x:c>
      <x:c r="D114" s="102" t="str">
        <x:v>kimi_k2</x:v>
      </x:c>
      <x:c r="E114" s="102" t="n">
        <x:v>146.03907478989663</x:v>
      </x:c>
      <x:c r="F114" s="102" t="n">
        <x:v>143.87824904227398</x:v>
      </x:c>
      <x:c r="G114" s="102" t="n">
        <x:v>147.4419755184782</x:v>
      </x:c>
      <x:c r="H114" s="102" t="n">
        <x:v>3.5637264762042093</x:v>
      </x:c>
      <x:c r="I114" s="102" t="n">
        <x:v>1.2099388085313092</x:v>
      </x:c>
      <x:c r="J114" s="17" t="str">
        <x:v>legacy_workbook_parameter_row</x:v>
      </x:c>
      <x:c r="K114" s="17" t="str">
        <x:v>Kimi K2 Thinking</x:v>
      </x:c>
      <x:c r="L114" s="17" t="str">
        <x:v>Open weights (restricted use)</x:v>
      </x:c>
      <x:c r="M114" s="23" t="str">
        <x:v>Total Parameters	1T
Activated Parameters	32B</x:v>
      </x:c>
      <x:c r="N114" s="23" t="str">
        <x:v>https://moonshotai.github.io/Kimi-K2/thinking</x:v>
      </x:c>
    </x:row>
    <x:row r="115">
      <x:c r="A115" s="17" t="str">
        <x:v>DeepSeek-V3.2</x:v>
      </x:c>
      <x:c r="B115" s="31" t="n">
        <x:v>45992</x:v>
      </x:c>
      <x:c r="C115" s="102" t="n">
        <x:v>671</x:v>
      </x:c>
      <x:c r="D115" s="102" t="str">
        <x:v>deepseek_v3</x:v>
      </x:c>
      <x:c r="E115" s="102" t="n">
        <x:v>146.58756763874422</x:v>
      </x:c>
      <x:c r="F115" s="102" t="n">
        <x:v>144.4929743096257</x:v>
      </x:c>
      <x:c r="G115" s="102" t="n">
        <x:v>147.57781611316332</x:v>
      </x:c>
      <x:c r="H115" s="102" t="n">
        <x:v>3.084841803537614</x:v>
      </x:c>
      <x:c r="I115" s="102" t="n">
        <x:v>1.6147538884418093</x:v>
      </x:c>
      <x:c r="J115" s="17" t="str">
        <x:v>legacy_workbook_parameter_row</x:v>
      </x:c>
      <x:c r="K115" s="17" t="str">
        <x:v>DeepSeek-V3.2</x:v>
      </x:c>
      <x:c r="L115" s="17" t="str">
        <x:v>Open weights (unrestricted)</x:v>
      </x:c>
      <x:c r="M115" s="23" t="str"/>
      <x:c r="N115" s="23" t="str">
        <x:v>https://api-docs.deepseek.com/news/news251201</x:v>
      </x:c>
    </x:row>
    <x:row r="116">
      <x:c r="A116" s="17" t="str">
        <x:v>GLM-4.7</x:v>
      </x:c>
      <x:c r="B116" s="31" t="n">
        <x:v>46013</x:v>
      </x:c>
      <x:c r="C116" s="102" t="n">
        <x:v>358</x:v>
      </x:c>
      <x:c r="D116" s="102" t="str">
        <x:v>glm</x:v>
      </x:c>
      <x:c r="E116" s="102" t="n">
        <x:v>143.75889783623526</x:v>
      </x:c>
      <x:c r="F116" s="102" t="n">
        <x:v>141.28246289433034</x:v>
      </x:c>
      <x:c r="G116" s="102" t="n">
        <x:v>145.43909913134542</x:v>
      </x:c>
      <x:c r="H116" s="102" t="n">
        <x:v>4.1566362370150784</x:v>
      </x:c>
      <x:c r="I116" s="102" t="n">
        <x:v>0.8893815076880667</x:v>
      </x:c>
      <x:c r="J116" s="17" t="str">
        <x:v>legacy_workbook_parameter_row</x:v>
      </x:c>
      <x:c r="K116" s="17" t="str">
        <x:v>GLM-4.7</x:v>
      </x:c>
      <x:c r="L116" s="17" t="str">
        <x:v>Open weights (unrestricted)</x:v>
      </x:c>
      <x:c r="M116" s="23" t="str">
        <x:v>mixture of experts (MoE) with 358B total, 32B active</x:v>
      </x:c>
      <x:c r="N116" s="23" t="str">
        <x:v>https://z.ai/blog/glm-4.7</x:v>
      </x:c>
    </x:row>
    <x:row r="117">
      <x:c r="A117" s="17" t="str">
        <x:v>Kimi K2.5</x:v>
      </x:c>
      <x:c r="B117" s="31" t="n">
        <x:v>46049</x:v>
      </x:c>
      <x:c r="C117" s="102" t="n">
        <x:v>1040</x:v>
      </x:c>
      <x:c r="D117" s="102" t="str">
        <x:v>kimi_k2</x:v>
      </x:c>
      <x:c r="E117" s="102" t="n">
        <x:v>148.2583342812219</x:v>
      </x:c>
      <x:c r="F117" s="102" t="n">
        <x:v>146.47918351957878</x:v>
      </x:c>
      <x:c r="G117" s="102" t="n">
        <x:v>149.3996250964716</x:v>
      </x:c>
      <x:c r="H117" s="102" t="n">
        <x:v>2.920441576892813</x:v>
      </x:c>
      <x:c r="I117" s="102" t="n">
        <x:v>1.8016693431551098</x:v>
      </x:c>
      <x:c r="J117" s="17" t="str">
        <x:v>legacy_workbook_parameter_row</x:v>
      </x:c>
      <x:c r="K117" s="17" t="str">
        <x:v>Kimi K2.5</x:v>
      </x:c>
      <x:c r="L117" s="17" t="str">
        <x:v>Open weights (unrestricted)</x:v>
      </x:c>
      <x:c r="M117" s="23" t="str">
        <x:v>"The model comprises 1.04 trillion total parameters"</x:v>
      </x:c>
      <x:c r="N117" s="23" t="str">
        <x:v>https://arxiv.org/abs/2602.02276</x:v>
      </x:c>
    </x:row>
    <x:row r="118">
      <x:c r="A118" s="17" t="str">
        <x:v>GLM-5</x:v>
      </x:c>
      <x:c r="B118" s="31" t="n">
        <x:v>46064</x:v>
      </x:c>
      <x:c r="C118" s="102" t="n">
        <x:v>744</x:v>
      </x:c>
      <x:c r="D118" s="102" t="str">
        <x:v>glm</x:v>
      </x:c>
      <x:c r="E118" s="102" t="n">
        <x:v>146.40627233424203</x:v>
      </x:c>
      <x:c r="F118" s="102" t="n">
        <x:v>144.6322674992321</x:v>
      </x:c>
      <x:c r="G118" s="102" t="n">
        <x:v>147.7425769863137</x:v>
      </x:c>
      <x:c r="H118" s="102" t="n">
        <x:v>3.1103094870815937</x:v>
      </x:c>
      <x:c r="I118" s="102" t="n">
        <x:v>1.5884184538011235</x:v>
      </x:c>
      <x:c r="J118" s="17" t="str">
        <x:v>legacy_workbook_parameter_row</x:v>
      </x:c>
      <x:c r="K118" s="17" t="str">
        <x:v>GLM-5</x:v>
      </x:c>
      <x:c r="L118" s="17" t="str"/>
      <x:c r="M118" s="23" t="str"/>
      <x:c r="N118" s="23" t="str">
        <x:v>https://arxiv.org/pdf/2602.15763</x:v>
      </x:c>
    </x:row>
    <x:row r="119">
      <x:c r="A119" s="17" t="str">
        <x:v>MiniMax-M2.5</x:v>
      </x:c>
      <x:c r="B119" s="31" t="n">
        <x:v>46065</x:v>
      </x:c>
      <x:c r="C119" s="102" t="n">
        <x:v>228.703644928</x:v>
      </x:c>
      <x:c r="D119" s="102" t="str">
        <x:v>minimax_m2</x:v>
      </x:c>
      <x:c r="E119" s="102" t="n">
        <x:v>147.09371886844886</x:v>
      </x:c>
      <x:c r="F119" s="102" t="n">
        <x:v>141.72922581544805</x:v>
      </x:c>
      <x:c r="G119" s="102" t="n">
        <x:v>148.27549826157693</x:v>
      </x:c>
      <x:c r="H119" s="102" t="n">
        <x:v>6.5462724461288815</x:v>
      </x:c>
      <x:c r="I119" s="102" t="n">
        <x:v>0.3585782818688551</x:v>
      </x:c>
      <x:c r="J119" s="17" t="str">
        <x:v>legacy_workbook_parameter_row</x:v>
      </x:c>
      <x:c r="K119" s="17" t="str">
        <x:v>MiniMax-M2.5</x:v>
      </x:c>
      <x:c r="L119" s="17" t="str">
        <x:v>Open weights (unrestricted)</x:v>
      </x:c>
      <x:c r="M119" s="23" t="str">
        <x:v>HF lists 229B params
10B active parameters</x:v>
      </x:c>
      <x:c r="N119" s="23" t="str">
        <x:v>https://www.minimax.io/news/minimax-m25</x:v>
      </x:c>
    </x:row>
    <x:row r="120">
      <x:c r="A120" s="17" t="str">
        <x:v>MiniMax-M2.7</x:v>
      </x:c>
      <x:c r="B120" s="31" t="n">
        <x:v>46099</x:v>
      </x:c>
      <x:c r="C120" s="102" t="n">
        <x:v>228.703644928</x:v>
      </x:c>
      <x:c r="D120" s="102" t="str">
        <x:v>minimax_m2</x:v>
      </x:c>
      <x:c r="E120" s="102" t="n">
        <x:v>145.66780679700028</x:v>
      </x:c>
      <x:c r="F120" s="102" t="n">
        <x:v>137.7682151926143</x:v>
      </x:c>
      <x:c r="G120" s="102" t="n">
        <x:v>147.830087791691</x:v>
      </x:c>
      <x:c r="H120" s="102" t="n">
        <x:v>10.061872599076708</x:v>
      </x:c>
      <x:c r="I120" s="102" t="n">
        <x:v>0.1517799850973468</x:v>
      </x:c>
      <x:c r="J120" s="17" t="str">
        <x:v>legacy_workbook_parameter_row</x:v>
      </x:c>
      <x:c r="K120" s="17" t="str">
        <x:v>MiniMax-M2.7</x:v>
      </x:c>
      <x:c r="L120" s="17" t="str">
        <x:v>Open weights (non-commercial)</x:v>
      </x:c>
      <x:c r="M120" s="23" t="str">
        <x:v>Per HuggingFace page: https://huggingface.co/MiniMaxAI/MiniMax-M2.7</x:v>
      </x:c>
      <x:c r="N120" s="23" t="str">
        <x:v>https://www.minimax.io/news/minimax-m27-en</x:v>
      </x:c>
    </x:row>
    <x:row r="121">
      <x:c r="A121" s="17" t="str">
        <x:v>Gemma 4 31B IT</x:v>
      </x:c>
      <x:c r="B121" s="31" t="n">
        <x:v>46114</x:v>
      </x:c>
      <x:c r="C121" s="102" t="n">
        <x:v>31</x:v>
      </x:c>
      <x:c r="D121" s="102" t="str">
        <x:v>gemma4</x:v>
      </x:c>
      <x:c r="E121" s="102" t="n">
        <x:v>141.85979930795753</x:v>
      </x:c>
      <x:c r="F121" s="102" t="n">
        <x:v>130.90293491153665</x:v>
      </x:c>
      <x:c r="G121" s="102" t="n">
        <x:v>145.84966923560407</x:v>
      </x:c>
      <x:c r="H121" s="102" t="n">
        <x:v>14.946734324067421</x:v>
      </x:c>
      <x:c r="I121" s="102" t="n">
        <x:v>0.06878274502026159</x:v>
      </x:c>
      <x:c r="J121" s="17" t="str">
        <x:v>exact_epoch_open_extension</x:v>
      </x:c>
      <x:c r="K121" s="17" t="str">
        <x:v>Gemma 4 31B IT</x:v>
      </x:c>
      <x:c r="L121" s="17" t="str">
        <x:v>Open weights (restricted use)</x:v>
      </x:c>
      <x:c r="M121" s="23" t="str"/>
      <x:c r="N121" s="23" t="str"/>
    </x:row>
    <x:row r="122">
      <x:c r="A122" s="17" t="str">
        <x:v>Kimi K2.6</x:v>
      </x:c>
      <x:c r="B122" s="31" t="n">
        <x:v>46132</x:v>
      </x:c>
      <x:c r="C122" s="102" t="n">
        <x:v>1040</x:v>
      </x:c>
      <x:c r="D122" s="102" t="str">
        <x:v>kimi_k2</x:v>
      </x:c>
      <x:c r="E122" s="102" t="n">
        <x:v>151.02851445040085</x:v>
      </x:c>
      <x:c r="F122" s="102" t="n">
        <x:v>149.3261599611811</x:v>
      </x:c>
      <x:c r="G122" s="102" t="n">
        <x:v>152.5195423048531</x:v>
      </x:c>
      <x:c r="H122" s="102" t="n">
        <x:v>3.193382343671999</x:v>
      </x:c>
      <x:c r="I122" s="102" t="n">
        <x:v>1.5068509442093208</x:v>
      </x:c>
      <x:c r="J122" s="17" t="str">
        <x:v>legacy_workbook_parameter_row</x:v>
      </x:c>
      <x:c r="K122" s="17" t="str">
        <x:v>Kimi K2.6</x:v>
      </x:c>
      <x:c r="L122" s="17" t="str">
        <x:v>Open weights (unrestricted)</x:v>
      </x:c>
      <x:c r="M122" s="23" t="str"/>
      <x:c r="N122" s="23" t="str">
        <x:v>https://www.kimi.com/ai-models/kimi-k2-6</x:v>
      </x:c>
    </x:row>
    <x:row r="123">
      <x:c r="A123" s="17" t="str">
        <x:v>DeepSeek-V4-Pro</x:v>
      </x:c>
      <x:c r="B123" s="31" t="n">
        <x:v>46136</x:v>
      </x:c>
      <x:c r="C123" s="102" t="n">
        <x:v>1600</x:v>
      </x:c>
      <x:c r="D123" s="102" t="str">
        <x:v>deepseek_v4</x:v>
      </x:c>
      <x:c r="E123" s="102" t="n">
        <x:v>148.7106502060457</x:v>
      </x:c>
      <x:c r="F123" s="102" t="n">
        <x:v>146.83494226620454</x:v>
      </x:c>
      <x:c r="G123" s="102" t="n">
        <x:v>151.12454239510407</x:v>
      </x:c>
      <x:c r="H123" s="102" t="n">
        <x:v>4.2896001288995365</x:v>
      </x:c>
      <x:c r="I123" s="102" t="n">
        <x:v>0.8351000595676462</x:v>
      </x:c>
      <x:c r="J123" s="17" t="str">
        <x:v>legacy_workbook_parameter_row</x:v>
      </x:c>
      <x:c r="K123" s="17" t="str">
        <x:v>DeepSeek-V4-Pro</x:v>
      </x:c>
      <x:c r="L123" s="17" t="str">
        <x:v>Open weights (unrestricted)</x:v>
      </x:c>
      <x:c r="M123" s="23" t="str">
        <x:v>1.6T total, 49B active</x:v>
      </x:c>
      <x:c r="N123" s="23" t="str">
        <x:v>https://huggingface.co/deepseek-ai/DeepSeek-V4-Pro/blob/main/DeepSeek_V4.pdf</x:v>
      </x:c>
    </x:row>
    <x:row r="124">
      <x:c r="A124" s="17" t="str">
        <x:v>Kimi K2.7 Code</x:v>
      </x:c>
      <x:c r="B124" s="31" t="n">
        <x:v>46185</x:v>
      </x:c>
      <x:c r="C124" s="102" t="n">
        <x:v>1040</x:v>
      </x:c>
      <x:c r="D124" s="102" t="str">
        <x:v>kimi_k2</x:v>
      </x:c>
      <x:c r="E124" s="102" t="n">
        <x:v>149.68250974469834</x:v>
      </x:c>
      <x:c r="F124" s="102" t="n">
        <x:v>148.06859504240472</x:v>
      </x:c>
      <x:c r="G124" s="102" t="n">
        <x:v>151.00329737968144</x:v>
      </x:c>
      <x:c r="H124" s="102" t="n">
        <x:v>2.9347023372767183</x:v>
      </x:c>
      <x:c r="I124" s="102" t="n">
        <x:v>1.7842019848203963</x:v>
      </x:c>
      <x:c r="J124" s="17" t="str">
        <x:v>legacy_workbook_parameter_row</x:v>
      </x:c>
      <x:c r="K124" s="17" t="str">
        <x:v>Kimi K2.7 Code</x:v>
      </x:c>
      <x:c r="L124" s="17" t="str">
        <x:v>Open weights (unrestricted)</x:v>
      </x:c>
      <x:c r="M124" s="23" t="str"/>
      <x:c r="N124" s="23" t="str">
        <x:v>https://platform.kimi.ai/docs/guide/kimi-k2-7-code-quickstart</x:v>
      </x:c>
    </x:row>
    <x:row r="125">
      <x:c r="A125" s="17" t="str">
        <x:v>GLM-5.2</x:v>
      </x:c>
      <x:c r="B125" s="31" t="n">
        <x:v>46189</x:v>
      </x:c>
      <x:c r="C125" s="102" t="n">
        <x:v>744</x:v>
      </x:c>
      <x:c r="D125" s="102" t="str">
        <x:v>glm</x:v>
      </x:c>
      <x:c r="E125" s="102" t="n">
        <x:v>151.36582865860095</x:v>
      </x:c>
      <x:c r="F125" s="102" t="n">
        <x:v>149.77706188406438</x:v>
      </x:c>
      <x:c r="G125" s="102" t="n">
        <x:v>153.34520878068676</x:v>
      </x:c>
      <x:c r="H125" s="102" t="n">
        <x:v>3.5681468966223804</x:v>
      </x:c>
      <x:c r="I125" s="102" t="n">
        <x:v>1.2069427854435415</x:v>
      </x:c>
      <x:c r="J125" s="17" t="str">
        <x:v>legacy_workbook_parameter_row</x:v>
      </x:c>
      <x:c r="K125" s="17" t="str">
        <x:v>GLM-5.2</x:v>
      </x:c>
      <x:c r="L125" s="17" t="str">
        <x:v>Open weights (unrestricted)</x:v>
      </x:c>
      <x:c r="M125" s="23" t="str">
        <x:v>40 billion active</x:v>
      </x:c>
      <x:c r="N125" s="23" t="str">
        <x:v>https://z.ai/blog/glm-5.2</x:v>
      </x:c>
    </x:row>
    <x:row r="126">
      <x:c r="A126" s="18" t="str">
        <x:v>Kimi K3</x:v>
      </x:c>
      <x:c r="B126" s="32" t="n">
        <x:v>46219</x:v>
      </x:c>
      <x:c r="C126" s="103" t="n">
        <x:v>2780</x:v>
      </x:c>
      <x:c r="D126" s="103" t="str">
        <x:v>kimi_k2</x:v>
      </x:c>
      <x:c r="E126" s="103" t="n">
        <x:v>155.5939255295791</x:v>
      </x:c>
      <x:c r="F126" s="103" t="n">
        <x:v>153.7185667991785</x:v>
      </x:c>
      <x:c r="G126" s="103" t="n">
        <x:v>158.77314102065105</x:v>
      </x:c>
      <x:c r="H126" s="103" t="n">
        <x:v>5.0545742214725635</x:v>
      </x:c>
      <x:c r="I126" s="103" t="n">
        <x:v>0.6014547759324067</x:v>
      </x:c>
      <x:c r="J126" s="18" t="str">
        <x:v>primary_exact_open_extension</x:v>
      </x:c>
      <x:c r="K126" s="18" t="str">
        <x:v>Kimi K3</x:v>
      </x:c>
      <x:c r="L126" s="18" t="str">
        <x:v>Open weights (non-commercial)</x:v>
      </x:c>
      <x:c r="M126" s="24" t="str">
        <x:v>104 billion active parameters</x:v>
      </x:c>
      <x:c r="N126" s="24" t="str">
        <x:v>https://huggingface.co/moonshotai/Kimi-K3</x:v>
      </x:c>
    </x:row>
  </x:sheetData>
  <x:mergeCells>
    <x:mergeCell ref="A1:N1"/>
    <x:mergeCell ref="A2:N3"/>
    <x:mergeCell ref="A24:M24"/>
    <x:mergeCell ref="A41:N41"/>
  </x:mergeCells>
  <x:pageMargins left="0.7" right="0.7" top="0.75" bottom="0.75" header="0.3" footer="0.3"/>
  <x:tableParts count="2">
    <x:tablePart xmlns:r="http://schemas.openxmlformats.org/officeDocument/2006/relationships" r:id="R000000000000004e"/>
    <x:tablePart xmlns:r="http://schemas.openxmlformats.org/officeDocument/2006/relationships" r:id="R000000000000004f"/>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32" hidden="0" customWidth="1"/>
    <x:col min="2" max="2" width="18" hidden="0" customWidth="1"/>
    <x:col min="3" max="3" width="18" hidden="0" customWidth="1"/>
    <x:col min="4" max="4" width="34" hidden="0" customWidth="1"/>
    <x:col min="5" max="5" width="24" hidden="0" customWidth="1"/>
    <x:col min="6" max="6" width="34" hidden="0" customWidth="1"/>
    <x:col min="7" max="7" width="18" hidden="0" customWidth="1"/>
    <x:col min="8" max="8" width="18" hidden="0" customWidth="1"/>
    <x:col min="9" max="9" width="18" hidden="0" customWidth="1"/>
    <x:col min="10" max="10" width="18" hidden="0" customWidth="1"/>
    <x:col min="11" max="11" width="18" hidden="0" customWidth="1"/>
    <x:col min="12" max="12" width="28" hidden="0" customWidth="1"/>
    <x:col min="13" max="13" width="18" hidden="0" customWidth="1"/>
    <x:col min="14" max="14" width="18" hidden="0" customWidth="1"/>
    <x:col min="15" max="15" width="18" hidden="0" customWidth="1"/>
    <x:col min="16" max="16" width="18" hidden="0" customWidth="1"/>
  </x:cols>
  <x:sheetData>
    <x:row r="1" ht="36" customHeight="1">
      <x:c r="A1" s="68" t="str">
        <x:v>ECI multivariate component audit — nested selection and narrow-ECI-CI replication</x:v>
      </x:c>
      <x:c r="B1" s="68"/>
      <x:c r="C1" s="68"/>
      <x:c r="D1" s="68"/>
      <x:c r="E1" s="68"/>
      <x:c r="F1" s="68"/>
      <x:c r="G1" s="68"/>
      <x:c r="H1" s="68"/>
      <x:c r="I1" s="68"/>
      <x:c r="J1" s="68"/>
      <x:c r="K1" s="68"/>
      <x:c r="L1" s="68"/>
      <x:c r="M1" s="68"/>
      <x:c r="N1" s="68"/>
      <x:c r="O1" s="68"/>
      <x:c r="P1" s="68"/>
    </x:row>
    <x:row r="2">
      <x:c r="A2" s="6" t="str">
        <x:v>A regularized combination of benchmark-implied ECI residuals improves every headline point estimate, but the primary and narrow-ECI-CI equal-family intervals cross zero. The legacy flag separates aggregate ECI confidence intervals above 10 points; it does not classify parameter disclosure. Target fitting uses only strictly earlier checkpoints and removes the target developer, so incremental live weight remains 0%.</x:v>
      </x:c>
      <x:c r="B2" s="6"/>
      <x:c r="C2" s="6"/>
      <x:c r="D2" s="6"/>
      <x:c r="E2" s="6"/>
      <x:c r="F2" s="6"/>
      <x:c r="G2" s="6"/>
      <x:c r="H2" s="6"/>
      <x:c r="I2" s="6"/>
      <x:c r="J2" s="6"/>
      <x:c r="K2" s="6"/>
      <x:c r="L2" s="6"/>
      <x:c r="M2" s="6"/>
      <x:c r="N2" s="6"/>
      <x:c r="O2" s="6"/>
      <x:c r="P2" s="6"/>
    </x:row>
    <x:row r="3">
      <x:c r="A3" s="6"/>
      <x:c r="B3" s="6"/>
      <x:c r="C3" s="6"/>
      <x:c r="D3" s="6"/>
      <x:c r="E3" s="6"/>
      <x:c r="F3" s="6"/>
      <x:c r="G3" s="6"/>
      <x:c r="H3" s="6"/>
      <x:c r="I3" s="6"/>
      <x:c r="J3" s="6"/>
      <x:c r="K3" s="6"/>
      <x:c r="L3" s="6"/>
      <x:c r="M3" s="6"/>
      <x:c r="N3" s="6"/>
      <x:c r="O3" s="6"/>
      <x:c r="P3" s="6"/>
    </x:row>
    <x:row r="5" ht="34" customHeight="1">
      <x:c r="A5" s="73" t="str">
        <x:v>Audit statistic</x:v>
      </x:c>
      <x:c r="B5" s="73" t="str">
        <x:v>Value</x:v>
      </x:c>
      <x:c r="D5" s="73" t="str">
        <x:v>Held-out scope</x:v>
      </x:c>
      <x:c r="E5" s="73" t="str">
        <x:v>Tests</x:v>
      </x:c>
      <x:c r="F5" s="73" t="str">
        <x:v>Families</x:v>
      </x:c>
      <x:c r="G5" s="73" t="str">
        <x:v>Baseline median (×)</x:v>
      </x:c>
      <x:c r="H5" s="73" t="str">
        <x:v>Candidate median (×)</x:v>
      </x:c>
      <x:c r="I5" s="73" t="str">
        <x:v>Equal-family Δ MAE</x:v>
      </x:c>
      <x:c r="J5" s="73" t="str">
        <x:v>90% CI low</x:v>
      </x:c>
      <x:c r="K5" s="73" t="str">
        <x:v>90% CI high</x:v>
      </x:c>
      <x:c r="L5" s="73" t="str">
        <x:v>Decision</x:v>
      </x:c>
    </x:row>
    <x:row r="6">
      <x:c r="A6" s="16" t="str">
        <x:v>Parameter-map checkpoints</x:v>
      </x:c>
      <x:c r="B6" s="74" t="n">
        <x:v>89</x:v>
      </x:c>
      <x:c r="D6" s="16" t="str">
        <x:v>Primary all outcomes</x:v>
      </x:c>
      <x:c r="E6" s="16" t="n">
        <x:v>73</x:v>
      </x:c>
      <x:c r="F6" s="16" t="n">
        <x:v>34</x:v>
      </x:c>
      <x:c r="G6" s="94" t="n">
        <x:v>2.315786626319492</x:v>
      </x:c>
      <x:c r="H6" s="94" t="n">
        <x:v>2.099527327992388</x:v>
      </x:c>
      <x:c r="I6" s="19" t="n">
        <x:v>-0.023255262776734283</x:v>
      </x:c>
      <x:c r="J6" s="19" t="n">
        <x:v>-0.049602088374417576</x:v>
      </x:c>
      <x:c r="K6" s="19" t="n">
        <x:v>0.0034617375425749415</x:v>
      </x:c>
      <x:c r="L6" s="16" t="str">
        <x:v>Interval crosses zero</x:v>
      </x:c>
    </x:row>
    <x:row r="7">
      <x:c r="A7" s="17" t="str">
        <x:v>Developer families</x:v>
      </x:c>
      <x:c r="B7" s="75" t="n">
        <x:v>40</x:v>
      </x:c>
      <x:c r="D7" s="17" t="str">
        <x:v>Primary narrow-ECI-CI outcomes</x:v>
      </x:c>
      <x:c r="E7" s="17" t="n">
        <x:v>41</x:v>
      </x:c>
      <x:c r="F7" s="17" t="n">
        <x:v>21</x:v>
      </x:c>
      <x:c r="G7" s="92" t="n">
        <x:v>2.3165668735484095</x:v>
      </x:c>
      <x:c r="H7" s="92" t="n">
        <x:v>2.2295091931208324</x:v>
      </x:c>
      <x:c r="I7" s="20" t="n">
        <x:v>-0.03146218415309495</x:v>
      </x:c>
      <x:c r="J7" s="20" t="n">
        <x:v>-0.05982735440342396</x:v>
      </x:c>
      <x:c r="K7" s="20" t="n">
        <x:v>-0.002791757889255447</x:v>
      </x:c>
      <x:c r="L7" s="17" t="str">
        <x:v>Interval crosses zero</x:v>
      </x:c>
    </x:row>
    <x:row r="8">
      <x:c r="A8" s="17" t="str">
        <x:v>Narrow ECI CI checkpoints</x:v>
      </x:c>
      <x:c r="B8" s="75" t="n">
        <x:v>41</x:v>
      </x:c>
      <x:c r="D8" s="17" t="str">
        <x:v>Narrow-ECI-CI-only training/tests</x:v>
      </x:c>
      <x:c r="E8" s="17" t="n">
        <x:v>28</x:v>
      </x:c>
      <x:c r="F8" s="17" t="n">
        <x:v>11</x:v>
      </x:c>
      <x:c r="G8" s="92" t="n">
        <x:v>2.073947649114454</x:v>
      </x:c>
      <x:c r="H8" s="92" t="n">
        <x:v>2.1509150047819094</x:v>
      </x:c>
      <x:c r="I8" s="20" t="n">
        <x:v>-0.024864005576355427</x:v>
      </x:c>
      <x:c r="J8" s="20" t="n">
        <x:v>-0.09929880306139095</x:v>
      </x:c>
      <x:c r="K8" s="20" t="n">
        <x:v>0.03909382254719223</x:v>
      </x:c>
      <x:c r="L8" s="17" t="str">
        <x:v>Interval crosses zero</x:v>
      </x:c>
    </x:row>
    <x:row r="9">
      <x:c r="A9" s="17" t="str">
        <x:v>Broad ECI CI checkpoints</x:v>
      </x:c>
      <x:c r="B9" s="75" t="n">
        <x:v>48</x:v>
      </x:c>
      <x:c r="D9" s="18" t="str">
        <x:v>Frontier-like primary folds</x:v>
      </x:c>
      <x:c r="E9" s="18" t="n">
        <x:v>9</x:v>
      </x:c>
      <x:c r="F9" s="18" t="n">
        <x:v>5</x:v>
      </x:c>
      <x:c r="G9" s="95" t="n">
        <x:v>3.528018140820862</x:v>
      </x:c>
      <x:c r="H9" s="95" t="n">
        <x:v>2.3999136001789423</x:v>
      </x:c>
      <x:c r="I9" s="21" t="n">
        <x:v>-0.05813527865050731</x:v>
      </x:c>
      <x:c r="J9" s="21" t="n">
        <x:v>-0.0961723487322598</x:v>
      </x:c>
      <x:c r="K9" s="21" t="n">
        <x:v>-0.023087510588051474</x:v>
      </x:c>
      <x:c r="L9" s="18" t="str">
        <x:v>Only five families</x:v>
      </x:c>
    </x:row>
    <x:row r="10">
      <x:c r="A10" s="17" t="str">
        <x:v>Unique component measurements</x:v>
      </x:c>
      <x:c r="B10" s="75" t="n">
        <x:v>723</x:v>
      </x:c>
    </x:row>
    <x:row r="11">
      <x:c r="A11" s="17" t="str">
        <x:v>Component benchmarks</x:v>
      </x:c>
      <x:c r="B11" s="75" t="n">
        <x:v>50</x:v>
      </x:c>
    </x:row>
    <x:row r="12">
      <x:c r="A12" s="17" t="str">
        <x:v>Primary outer predictions</x:v>
      </x:c>
      <x:c r="B12" s="75" t="n">
        <x:v>73</x:v>
      </x:c>
      <x:c r="D12" s="91" t="str">
        <x:v>Promotion gates — every gate must pass</x:v>
      </x:c>
      <x:c r="E12" s="91"/>
      <x:c r="F12" s="91"/>
      <x:c r="G12" s="91"/>
      <x:c r="H12" s="91"/>
      <x:c r="I12" s="91"/>
      <x:c r="J12" s="91"/>
      <x:c r="K12" s="91"/>
      <x:c r="L12" s="91"/>
      <x:c r="M12" s="91"/>
      <x:c r="N12" s="91"/>
      <x:c r="O12" s="91"/>
      <x:c r="P12" s="91"/>
    </x:row>
    <x:row r="13" ht="34" customHeight="1">
      <x:c r="A13" s="17" t="str">
        <x:v>Primary prediction families</x:v>
      </x:c>
      <x:c r="B13" s="75" t="n">
        <x:v>34</x:v>
      </x:c>
      <x:c r="D13" s="73" t="str">
        <x:v>Gate</x:v>
      </x:c>
      <x:c r="E13" s="73" t="str">
        <x:v>Passed</x:v>
      </x:c>
      <x:c r="F13" s="73" t="str">
        <x:v>Interpretation</x:v>
      </x:c>
    </x:row>
    <x:row r="14" ht="26" customHeight="1">
      <x:c r="A14" s="17" t="str">
        <x:v>Narrow-ECI-CI-only predictions</x:v>
      </x:c>
      <x:c r="B14" s="75" t="n">
        <x:v>28</x:v>
      </x:c>
      <x:c r="D14" s="22" t="str">
        <x:v>Primary point metrics improve</x:v>
      </x:c>
      <x:c r="E14" s="126" t="b">
        <x:v>1</x:v>
      </x:c>
      <x:c r="F14" s="22" t="str">
        <x:v>Pass</x:v>
      </x:c>
    </x:row>
    <x:row r="15" ht="26" customHeight="1">
      <x:c r="A15" s="17" t="str">
        <x:v>Narrow-ECI-CI-only families</x:v>
      </x:c>
      <x:c r="B15" s="75" t="n">
        <x:v>11</x:v>
      </x:c>
      <x:c r="D15" s="23" t="str">
        <x:v>Primary interval wholly favorable</x:v>
      </x:c>
      <x:c r="E15" s="127" t="b">
        <x:v>0</x:v>
      </x:c>
      <x:c r="F15" s="23" t="str">
        <x:v>CI high must be &lt; 0</x:v>
      </x:c>
    </x:row>
    <x:row r="16" ht="26" customHeight="1">
      <x:c r="A16" s="17" t="str">
        <x:v>Incremental live weight</x:v>
      </x:c>
      <x:c r="B16" s="84" t="n">
        <x:v>0</x:v>
      </x:c>
      <x:c r="D16" s="23" t="str">
        <x:v>Narrow-ECI-CI outcomes interval favorable</x:v>
      </x:c>
      <x:c r="E16" s="127" t="b">
        <x:v>1</x:v>
      </x:c>
      <x:c r="F16" s="23" t="str">
        <x:v>CI high must be &lt; 0</x:v>
      </x:c>
    </x:row>
    <x:row r="17" ht="26" customHeight="1">
      <x:c r="A17" s="18" t="str">
        <x:v>Change headline forecasts</x:v>
      </x:c>
      <x:c r="B17" s="18" t="str">
        <x:v>No</x:v>
      </x:c>
      <x:c r="D17" s="23" t="str">
        <x:v>Narrow-ECI-CI-only point metrics improve</x:v>
      </x:c>
      <x:c r="E17" s="127" t="b">
        <x:v>0</x:v>
      </x:c>
      <x:c r="F17" s="23" t="str">
        <x:v>Pass</x:v>
      </x:c>
    </x:row>
    <x:row r="18" ht="26" customHeight="1">
      <x:c r="D18" s="23" t="str">
        <x:v>Narrow-ECI-CI-only interval favorable</x:v>
      </x:c>
      <x:c r="E18" s="127" t="b">
        <x:v>0</x:v>
      </x:c>
      <x:c r="F18" s="23" t="str">
        <x:v>CI high must be &lt; 0</x:v>
      </x:c>
    </x:row>
    <x:row r="19" ht="26" customHeight="1">
      <x:c r="D19" s="23" t="str">
        <x:v>Outer coverage</x:v>
      </x:c>
      <x:c r="E19" s="127" t="b">
        <x:v>1</x:v>
      </x:c>
      <x:c r="F19" s="23" t="str">
        <x:v>Pass</x:v>
      </x:c>
    </x:row>
    <x:row r="20" ht="26" customHeight="1">
      <x:c r="D20" s="23" t="str">
        <x:v>Narrow-ECI-CI-only coverage</x:v>
      </x:c>
      <x:c r="E20" s="127" t="b">
        <x:v>1</x:v>
      </x:c>
      <x:c r="F20" s="23" t="str">
        <x:v>Pass</x:v>
      </x:c>
    </x:row>
    <x:row r="21" ht="26" customHeight="1">
      <x:c r="D21" s="23" t="str">
        <x:v>Frontier median non-degradation</x:v>
      </x:c>
      <x:c r="E21" s="127" t="b">
        <x:v>1</x:v>
      </x:c>
      <x:c r="F21" s="23" t="str">
        <x:v>Pass</x:v>
      </x:c>
    </x:row>
    <x:row r="22" ht="26" customHeight="1">
      <x:c r="D22" s="23" t="str">
        <x:v>Target adjustment stability</x:v>
      </x:c>
      <x:c r="E22" s="127" t="b">
        <x:v>0</x:v>
      </x:c>
      <x:c r="F22" s="23" t="str">
        <x:v>Direction and ≤1.5× ratio</x:v>
      </x:c>
    </x:row>
    <x:row r="23" ht="26" customHeight="1">
      <x:c r="D23" s="23" t="str">
        <x:v>Target component coverage</x:v>
      </x:c>
      <x:c r="E23" s="127" t="b">
        <x:v>0</x:v>
      </x:c>
      <x:c r="F23" s="23" t="str">
        <x:v>At least two observed in each branch</x:v>
      </x:c>
    </x:row>
    <x:row r="24" ht="26" customHeight="1">
      <x:c r="D24" s="24" t="str">
        <x:v>Target chronology + family holdout</x:v>
      </x:c>
      <x:c r="E24" s="128" t="b">
        <x:v>1</x:v>
      </x:c>
      <x:c r="F24" s="24" t="str">
        <x:v>Pass</x:v>
      </x:c>
    </x:row>
    <x:row r="27">
      <x:c r="A27" s="91" t="str">
        <x:v>Frontier target applicability — strictly earlier and target-family-held-out</x:v>
      </x:c>
      <x:c r="B27" s="91"/>
      <x:c r="C27" s="91"/>
      <x:c r="D27" s="91"/>
      <x:c r="E27" s="91"/>
      <x:c r="F27" s="91"/>
      <x:c r="G27" s="91"/>
      <x:c r="H27" s="91"/>
      <x:c r="I27" s="91"/>
      <x:c r="J27" s="91"/>
      <x:c r="K27" s="91"/>
      <x:c r="L27" s="91"/>
      <x:c r="M27" s="91"/>
      <x:c r="N27" s="91"/>
      <x:c r="O27" s="91"/>
      <x:c r="P27" s="91"/>
    </x:row>
    <x:row r="28" ht="34" customHeight="1">
      <x:c r="A28" s="73" t="str">
        <x:v>Model</x:v>
      </x:c>
      <x:c r="B28" s="73" t="str">
        <x:v>Release</x:v>
      </x:c>
      <x:c r="C28" s="73" t="str">
        <x:v>Full train</x:v>
      </x:c>
      <x:c r="D28" s="73" t="str">
        <x:v>Narrow-CI train</x:v>
      </x:c>
      <x:c r="E28" s="73" t="str">
        <x:v>Full policy</x:v>
      </x:c>
      <x:c r="F28" s="73" t="str">
        <x:v>Full observed</x:v>
      </x:c>
      <x:c r="G28" s="73" t="str">
        <x:v>Full baseline (T)</x:v>
      </x:c>
      <x:c r="H28" s="73" t="str">
        <x:v>Full candidate (T)</x:v>
      </x:c>
      <x:c r="I28" s="73" t="str">
        <x:v>Full adjustment</x:v>
      </x:c>
      <x:c r="J28" s="73" t="str">
        <x:v>Narrow-CI policy</x:v>
      </x:c>
      <x:c r="K28" s="73" t="str">
        <x:v>Narrow-CI observed</x:v>
      </x:c>
      <x:c r="L28" s="73" t="str">
        <x:v>Narrow-CI baseline (T)</x:v>
      </x:c>
      <x:c r="M28" s="73" t="str">
        <x:v>Narrow-CI candidate (T)</x:v>
      </x:c>
      <x:c r="N28" s="73" t="str">
        <x:v>Narrow-CI adjustment</x:v>
      </x:c>
      <x:c r="O28" s="73" t="str">
        <x:v>Direction agrees</x:v>
      </x:c>
      <x:c r="P28" s="73" t="str">
        <x:v>Live weight</x:v>
      </x:c>
    </x:row>
    <x:row r="29">
      <x:c r="A29" s="16" t="str">
        <x:v>Claude Fable 5</x:v>
      </x:c>
      <x:c r="B29" s="30" t="n">
        <x:v>46182</x:v>
      </x:c>
      <x:c r="C29" s="16" t="n">
        <x:v>86</x:v>
      </x:c>
      <x:c r="D29" s="16" t="n">
        <x:v>38</x:v>
      </x:c>
      <x:c r="E29" s="16" t="str">
        <x:v>knowledge_only / α=30.0</x:v>
      </x:c>
      <x:c r="F29" s="16" t="n">
        <x:v>1</x:v>
      </x:c>
      <x:c r="G29" s="101" t="n">
        <x:v>0.8265813026172499</x:v>
      </x:c>
      <x:c r="H29" s="101" t="n">
        <x:v>0.9945094921297266</x:v>
      </x:c>
      <x:c r="I29" s="94" t="n">
        <x:f>H29/G29</x:f>
        <x:v>1.203159917821461</x:v>
      </x:c>
      <x:c r="J29" s="16" t="str">
        <x:v>knowledge_only / α=10.0</x:v>
      </x:c>
      <x:c r="K29" s="16" t="n">
        <x:v>0</x:v>
      </x:c>
      <x:c r="L29" s="101" t="n">
        <x:v>7.2723499808954895</x:v>
      </x:c>
      <x:c r="M29" s="101" t="n">
        <x:v>5.39807122814731</x:v>
      </x:c>
      <x:c r="N29" s="94" t="n">
        <x:f>M29/L29</x:f>
        <x:v>0.7422733012476129</x:v>
      </x:c>
      <x:c r="O29" s="123" t="b">
        <x:v>0</x:v>
      </x:c>
      <x:c r="P29" s="83" t="n">
        <x:v>0</x:v>
      </x:c>
    </x:row>
    <x:row r="30">
      <x:c r="A30" s="18" t="str">
        <x:v>GPT-5.6 Sol</x:v>
      </x:c>
      <x:c r="B30" s="32" t="n">
        <x:v>46212</x:v>
      </x:c>
      <x:c r="C30" s="18" t="n">
        <x:v>88</x:v>
      </x:c>
      <x:c r="D30" s="18" t="n">
        <x:v>40</x:v>
      </x:c>
      <x:c r="E30" s="18" t="str">
        <x:v>knowledge_only / α=10.0</x:v>
      </x:c>
      <x:c r="F30" s="18" t="n">
        <x:v>2</x:v>
      </x:c>
      <x:c r="G30" s="103" t="n">
        <x:v>0.8600291121577306</x:v>
      </x:c>
      <x:c r="H30" s="103" t="n">
        <x:v>0.464689452236916</x:v>
      </x:c>
      <x:c r="I30" s="95" t="n">
        <x:f>H30/G30</x:f>
        <x:v>0.5403182818672901</x:v>
      </x:c>
      <x:c r="J30" s="18" t="str">
        <x:v>knowledge_only / α=3.0</x:v>
      </x:c>
      <x:c r="K30" s="18" t="n">
        <x:v>2</x:v>
      </x:c>
      <x:c r="L30" s="103" t="n">
        <x:v>8.243214831846545</x:v>
      </x:c>
      <x:c r="M30" s="103" t="n">
        <x:v>2.4398766121869584</x:v>
      </x:c>
      <x:c r="N30" s="95" t="n">
        <x:f>M30/L30</x:f>
        <x:v>0.29598605179629983</x:v>
      </x:c>
      <x:c r="O30" s="125" t="b">
        <x:v>1</x:v>
      </x:c>
      <x:c r="P30" s="85" t="n">
        <x:v>0</x:v>
      </x:c>
    </x:row>
    <x:row r="33">
      <x:c r="A33" s="91" t="str">
        <x:v>Complete benchmark coverage ledger</x:v>
      </x:c>
      <x:c r="B33" s="91"/>
      <x:c r="C33" s="91"/>
      <x:c r="D33" s="91"/>
      <x:c r="E33" s="91"/>
      <x:c r="F33" s="91"/>
      <x:c r="G33" s="91"/>
    </x:row>
    <x:row r="34" ht="34" customHeight="1">
      <x:c r="A34" s="73" t="str">
        <x:v>Benchmark</x:v>
      </x:c>
      <x:c r="B34" s="73" t="str">
        <x:v>Models</x:v>
      </x:c>
      <x:c r="C34" s="73" t="str">
        <x:v>Families</x:v>
      </x:c>
      <x:c r="D34" s="73" t="str">
        <x:v>Knowledge set</x:v>
      </x:c>
      <x:c r="E34" s="73" t="str">
        <x:v>Pretraining-like set</x:v>
      </x:c>
      <x:c r="F34" s="73" t="str">
        <x:v>Full-panel eligible</x:v>
      </x:c>
      <x:c r="G34" s="73" t="str">
        <x:v>Optimized rows</x:v>
      </x:c>
    </x:row>
    <x:row r="35">
      <x:c r="A35" s="16" t="str">
        <x:v>MMLU</x:v>
      </x:c>
      <x:c r="B35" s="16" t="n">
        <x:v>58</x:v>
      </x:c>
      <x:c r="C35" s="16" t="n">
        <x:v>28</x:v>
      </x:c>
      <x:c r="D35" s="123" t="b">
        <x:v>1</x:v>
      </x:c>
      <x:c r="E35" s="123" t="b">
        <x:v>1</x:v>
      </x:c>
      <x:c r="F35" s="123" t="b">
        <x:v>1</x:v>
      </x:c>
      <x:c r="G35" s="16" t="n">
        <x:v>58</x:v>
      </x:c>
    </x:row>
    <x:row r="36">
      <x:c r="A36" s="17" t="str">
        <x:v>ARC AI2</x:v>
      </x:c>
      <x:c r="B36" s="17" t="n">
        <x:v>44</x:v>
      </x:c>
      <x:c r="C36" s="17" t="n">
        <x:v>22</x:v>
      </x:c>
      <x:c r="D36" s="124" t="b">
        <x:v>0</x:v>
      </x:c>
      <x:c r="E36" s="124" t="b">
        <x:v>1</x:v>
      </x:c>
      <x:c r="F36" s="124" t="b">
        <x:v>1</x:v>
      </x:c>
      <x:c r="G36" s="17" t="n">
        <x:v>44</x:v>
      </x:c>
    </x:row>
    <x:row r="37">
      <x:c r="A37" s="17" t="str">
        <x:v>GPQA diamond</x:v>
      </x:c>
      <x:c r="B37" s="17" t="n">
        <x:v>42</x:v>
      </x:c>
      <x:c r="C37" s="17" t="n">
        <x:v>22</x:v>
      </x:c>
      <x:c r="D37" s="124" t="b">
        <x:v>1</x:v>
      </x:c>
      <x:c r="E37" s="124" t="b">
        <x:v>1</x:v>
      </x:c>
      <x:c r="F37" s="124" t="b">
        <x:v>1</x:v>
      </x:c>
      <x:c r="G37" s="17" t="n">
        <x:v>42</x:v>
      </x:c>
    </x:row>
    <x:row r="38">
      <x:c r="A38" s="17" t="str">
        <x:v>Winogrande</x:v>
      </x:c>
      <x:c r="B38" s="17" t="n">
        <x:v>41</x:v>
      </x:c>
      <x:c r="C38" s="17" t="n">
        <x:v>21</x:v>
      </x:c>
      <x:c r="D38" s="124" t="b">
        <x:v>0</x:v>
      </x:c>
      <x:c r="E38" s="124" t="b">
        <x:v>1</x:v>
      </x:c>
      <x:c r="F38" s="124" t="b">
        <x:v>1</x:v>
      </x:c>
      <x:c r="G38" s="17" t="n">
        <x:v>41</x:v>
      </x:c>
    </x:row>
    <x:row r="39">
      <x:c r="A39" s="17" t="str">
        <x:v>GSM8K</x:v>
      </x:c>
      <x:c r="B39" s="17" t="n">
        <x:v>37</x:v>
      </x:c>
      <x:c r="C39" s="17" t="n">
        <x:v>17</x:v>
      </x:c>
      <x:c r="D39" s="124" t="b">
        <x:v>0</x:v>
      </x:c>
      <x:c r="E39" s="124" t="b">
        <x:v>1</x:v>
      </x:c>
      <x:c r="F39" s="124" t="b">
        <x:v>1</x:v>
      </x:c>
      <x:c r="G39" s="17" t="n">
        <x:v>37</x:v>
      </x:c>
    </x:row>
    <x:row r="40">
      <x:c r="A40" s="17" t="str">
        <x:v>HellaSwag</x:v>
      </x:c>
      <x:c r="B40" s="17" t="n">
        <x:v>35</x:v>
      </x:c>
      <x:c r="C40" s="17" t="n">
        <x:v>19</x:v>
      </x:c>
      <x:c r="D40" s="124" t="b">
        <x:v>0</x:v>
      </x:c>
      <x:c r="E40" s="124" t="b">
        <x:v>1</x:v>
      </x:c>
      <x:c r="F40" s="124" t="b">
        <x:v>1</x:v>
      </x:c>
      <x:c r="G40" s="17" t="n">
        <x:v>35</x:v>
      </x:c>
    </x:row>
    <x:row r="41">
      <x:c r="A41" s="17" t="str">
        <x:v>OTIS Mock AIME 2024-2025</x:v>
      </x:c>
      <x:c r="B41" s="17" t="n">
        <x:v>35</x:v>
      </x:c>
      <x:c r="C41" s="17" t="n">
        <x:v>18</x:v>
      </x:c>
      <x:c r="D41" s="124" t="b">
        <x:v>0</x:v>
      </x:c>
      <x:c r="E41" s="124" t="b">
        <x:v>0</x:v>
      </x:c>
      <x:c r="F41" s="124" t="b">
        <x:v>1</x:v>
      </x:c>
      <x:c r="G41" s="17" t="n">
        <x:v>35</x:v>
      </x:c>
    </x:row>
    <x:row r="42">
      <x:c r="A42" s="17" t="str">
        <x:v>PIQA</x:v>
      </x:c>
      <x:c r="B42" s="17" t="n">
        <x:v>31</x:v>
      </x:c>
      <x:c r="C42" s="17" t="n">
        <x:v>18</x:v>
      </x:c>
      <x:c r="D42" s="124" t="b">
        <x:v>0</x:v>
      </x:c>
      <x:c r="E42" s="124" t="b">
        <x:v>1</x:v>
      </x:c>
      <x:c r="F42" s="124" t="b">
        <x:v>1</x:v>
      </x:c>
      <x:c r="G42" s="17" t="n">
        <x:v>31</x:v>
      </x:c>
    </x:row>
    <x:row r="43">
      <x:c r="A43" s="17" t="str">
        <x:v>BBH</x:v>
      </x:c>
      <x:c r="B43" s="17" t="n">
        <x:v>30</x:v>
      </x:c>
      <x:c r="C43" s="17" t="n">
        <x:v>14</x:v>
      </x:c>
      <x:c r="D43" s="124" t="b">
        <x:v>0</x:v>
      </x:c>
      <x:c r="E43" s="124" t="b">
        <x:v>1</x:v>
      </x:c>
      <x:c r="F43" s="124" t="b">
        <x:v>1</x:v>
      </x:c>
      <x:c r="G43" s="17" t="n">
        <x:v>30</x:v>
      </x:c>
    </x:row>
    <x:row r="44">
      <x:c r="A44" s="17" t="str">
        <x:v>MATH level 5</x:v>
      </x:c>
      <x:c r="B44" s="17" t="n">
        <x:v>29</x:v>
      </x:c>
      <x:c r="C44" s="17" t="n">
        <x:v>18</x:v>
      </x:c>
      <x:c r="D44" s="124" t="b">
        <x:v>0</x:v>
      </x:c>
      <x:c r="E44" s="124" t="b">
        <x:v>0</x:v>
      </x:c>
      <x:c r="F44" s="124" t="b">
        <x:v>1</x:v>
      </x:c>
      <x:c r="G44" s="17" t="n">
        <x:v>29</x:v>
      </x:c>
    </x:row>
    <x:row r="45">
      <x:c r="A45" s="17" t="str">
        <x:v>WeirdML</x:v>
      </x:c>
      <x:c r="B45" s="17" t="n">
        <x:v>27</x:v>
      </x:c>
      <x:c r="C45" s="17" t="n">
        <x:v>15</x:v>
      </x:c>
      <x:c r="D45" s="124" t="b">
        <x:v>0</x:v>
      </x:c>
      <x:c r="E45" s="124" t="b">
        <x:v>0</x:v>
      </x:c>
      <x:c r="F45" s="124" t="b">
        <x:v>1</x:v>
      </x:c>
      <x:c r="G45" s="17" t="n">
        <x:v>0</x:v>
      </x:c>
    </x:row>
    <x:row r="46">
      <x:c r="A46" s="17" t="str">
        <x:v>OpenBookQA</x:v>
      </x:c>
      <x:c r="B46" s="17" t="n">
        <x:v>24</x:v>
      </x:c>
      <x:c r="C46" s="17" t="n">
        <x:v>12</x:v>
      </x:c>
      <x:c r="D46" s="124" t="b">
        <x:v>1</x:v>
      </x:c>
      <x:c r="E46" s="124" t="b">
        <x:v>1</x:v>
      </x:c>
      <x:c r="F46" s="124" t="b">
        <x:v>1</x:v>
      </x:c>
      <x:c r="G46" s="17" t="n">
        <x:v>24</x:v>
      </x:c>
    </x:row>
    <x:row r="47">
      <x:c r="A47" s="17" t="str">
        <x:v>TriviaQA</x:v>
      </x:c>
      <x:c r="B47" s="17" t="n">
        <x:v>24</x:v>
      </x:c>
      <x:c r="C47" s="17" t="n">
        <x:v>13</x:v>
      </x:c>
      <x:c r="D47" s="124" t="b">
        <x:v>1</x:v>
      </x:c>
      <x:c r="E47" s="124" t="b">
        <x:v>1</x:v>
      </x:c>
      <x:c r="F47" s="124" t="b">
        <x:v>1</x:v>
      </x:c>
      <x:c r="G47" s="17" t="n">
        <x:v>24</x:v>
      </x:c>
    </x:row>
    <x:row r="48">
      <x:c r="A48" s="17" t="str">
        <x:v>CritPt</x:v>
      </x:c>
      <x:c r="B48" s="17" t="n">
        <x:v>17</x:v>
      </x:c>
      <x:c r="C48" s="17" t="n">
        <x:v>12</x:v>
      </x:c>
      <x:c r="D48" s="124" t="b">
        <x:v>0</x:v>
      </x:c>
      <x:c r="E48" s="124" t="b">
        <x:v>0</x:v>
      </x:c>
      <x:c r="F48" s="124" t="b">
        <x:v>1</x:v>
      </x:c>
      <x:c r="G48" s="17" t="n">
        <x:v>0</x:v>
      </x:c>
    </x:row>
    <x:row r="49">
      <x:c r="A49" s="17" t="str">
        <x:v>LAMBADA</x:v>
      </x:c>
      <x:c r="B49" s="17" t="n">
        <x:v>16</x:v>
      </x:c>
      <x:c r="C49" s="17" t="n">
        <x:v>6</x:v>
      </x:c>
      <x:c r="D49" s="124" t="b">
        <x:v>0</x:v>
      </x:c>
      <x:c r="E49" s="124" t="b">
        <x:v>1</x:v>
      </x:c>
      <x:c r="F49" s="124" t="b">
        <x:v>1</x:v>
      </x:c>
      <x:c r="G49" s="17" t="n">
        <x:v>16</x:v>
      </x:c>
    </x:row>
    <x:row r="50">
      <x:c r="A50" s="17" t="str">
        <x:v>SimpleBench</x:v>
      </x:c>
      <x:c r="B50" s="17" t="n">
        <x:v>16</x:v>
      </x:c>
      <x:c r="C50" s="17" t="n">
        <x:v>10</x:v>
      </x:c>
      <x:c r="D50" s="124" t="b">
        <x:v>0</x:v>
      </x:c>
      <x:c r="E50" s="124" t="b">
        <x:v>0</x:v>
      </x:c>
      <x:c r="F50" s="124" t="b">
        <x:v>1</x:v>
      </x:c>
      <x:c r="G50" s="17" t="n">
        <x:v>0</x:v>
      </x:c>
    </x:row>
    <x:row r="51">
      <x:c r="A51" s="17" t="str">
        <x:v>Fiction.LiveBench</x:v>
      </x:c>
      <x:c r="B51" s="17" t="n">
        <x:v>14</x:v>
      </x:c>
      <x:c r="C51" s="17" t="n">
        <x:v>7</x:v>
      </x:c>
      <x:c r="D51" s="124" t="b">
        <x:v>0</x:v>
      </x:c>
      <x:c r="E51" s="124" t="b">
        <x:v>0</x:v>
      </x:c>
      <x:c r="F51" s="124" t="b">
        <x:v>1</x:v>
      </x:c>
      <x:c r="G51" s="17" t="n">
        <x:v>0</x:v>
      </x:c>
    </x:row>
    <x:row r="52">
      <x:c r="A52" s="17" t="str">
        <x:v>SimpleQA Verified</x:v>
      </x:c>
      <x:c r="B52" s="17" t="n">
        <x:v>13</x:v>
      </x:c>
      <x:c r="C52" s="17" t="n">
        <x:v>7</x:v>
      </x:c>
      <x:c r="D52" s="124" t="b">
        <x:v>1</x:v>
      </x:c>
      <x:c r="E52" s="124" t="b">
        <x:v>1</x:v>
      </x:c>
      <x:c r="F52" s="124" t="b">
        <x:v>1</x:v>
      </x:c>
      <x:c r="G52" s="17" t="n">
        <x:v>0</x:v>
      </x:c>
    </x:row>
    <x:row r="53">
      <x:c r="A53" s="17" t="str">
        <x:v>Aider polyglot</x:v>
      </x:c>
      <x:c r="B53" s="17" t="n">
        <x:v>12</x:v>
      </x:c>
      <x:c r="C53" s="17" t="n">
        <x:v>6</x:v>
      </x:c>
      <x:c r="D53" s="124" t="b">
        <x:v>0</x:v>
      </x:c>
      <x:c r="E53" s="124" t="b">
        <x:v>0</x:v>
      </x:c>
      <x:c r="F53" s="124" t="b">
        <x:v>1</x:v>
      </x:c>
      <x:c r="G53" s="17" t="n">
        <x:v>12</x:v>
      </x:c>
    </x:row>
    <x:row r="54">
      <x:c r="A54" s="17" t="str">
        <x:v>Chess Puzzles</x:v>
      </x:c>
      <x:c r="B54" s="17" t="n">
        <x:v>12</x:v>
      </x:c>
      <x:c r="C54" s="17" t="n">
        <x:v>6</x:v>
      </x:c>
      <x:c r="D54" s="124" t="b">
        <x:v>0</x:v>
      </x:c>
      <x:c r="E54" s="124" t="b">
        <x:v>0</x:v>
      </x:c>
      <x:c r="F54" s="124" t="b">
        <x:v>1</x:v>
      </x:c>
      <x:c r="G54" s="17" t="n">
        <x:v>0</x:v>
      </x:c>
    </x:row>
    <x:row r="55">
      <x:c r="A55" s="17" t="str">
        <x:v>ARC-AGI</x:v>
      </x:c>
      <x:c r="B55" s="17" t="n">
        <x:v>11</x:v>
      </x:c>
      <x:c r="C55" s="17" t="n">
        <x:v>7</x:v>
      </x:c>
      <x:c r="D55" s="124" t="b">
        <x:v>0</x:v>
      </x:c>
      <x:c r="E55" s="124" t="b">
        <x:v>0</x:v>
      </x:c>
      <x:c r="F55" s="124" t="b">
        <x:v>1</x:v>
      </x:c>
      <x:c r="G55" s="17" t="n">
        <x:v>11</x:v>
      </x:c>
    </x:row>
    <x:row r="56">
      <x:c r="A56" s="17" t="str">
        <x:v>ARC-AGI-2</x:v>
      </x:c>
      <x:c r="B56" s="17" t="n">
        <x:v>11</x:v>
      </x:c>
      <x:c r="C56" s="17" t="n">
        <x:v>7</x:v>
      </x:c>
      <x:c r="D56" s="124" t="b">
        <x:v>0</x:v>
      </x:c>
      <x:c r="E56" s="124" t="b">
        <x:v>0</x:v>
      </x:c>
      <x:c r="F56" s="124" t="b">
        <x:v>1</x:v>
      </x:c>
      <x:c r="G56" s="17" t="n">
        <x:v>0</x:v>
      </x:c>
    </x:row>
    <x:row r="57">
      <x:c r="A57" s="17" t="str">
        <x:v>FrontierMath-2025-02-28-Private</x:v>
      </x:c>
      <x:c r="B57" s="17" t="n">
        <x:v>11</x:v>
      </x:c>
      <x:c r="C57" s="17" t="n">
        <x:v>6</x:v>
      </x:c>
      <x:c r="D57" s="124" t="b">
        <x:v>0</x:v>
      </x:c>
      <x:c r="E57" s="124" t="b">
        <x:v>0</x:v>
      </x:c>
      <x:c r="F57" s="124" t="b">
        <x:v>1</x:v>
      </x:c>
      <x:c r="G57" s="17" t="n">
        <x:v>11</x:v>
      </x:c>
    </x:row>
    <x:row r="58">
      <x:c r="A58" s="17" t="str">
        <x:v>Lech Mazur Writing</x:v>
      </x:c>
      <x:c r="B58" s="17" t="n">
        <x:v>11</x:v>
      </x:c>
      <x:c r="C58" s="17" t="n">
        <x:v>8</x:v>
      </x:c>
      <x:c r="D58" s="124" t="b">
        <x:v>0</x:v>
      </x:c>
      <x:c r="E58" s="124" t="b">
        <x:v>0</x:v>
      </x:c>
      <x:c r="F58" s="124" t="b">
        <x:v>1</x:v>
      </x:c>
      <x:c r="G58" s="17" t="n">
        <x:v>0</x:v>
      </x:c>
    </x:row>
    <x:row r="59">
      <x:c r="A59" s="17" t="str">
        <x:v>Terminal Bench</x:v>
      </x:c>
      <x:c r="B59" s="17" t="n">
        <x:v>11</x:v>
      </x:c>
      <x:c r="C59" s="17" t="n">
        <x:v>6</x:v>
      </x:c>
      <x:c r="D59" s="124" t="b">
        <x:v>0</x:v>
      </x:c>
      <x:c r="E59" s="124" t="b">
        <x:v>0</x:v>
      </x:c>
      <x:c r="F59" s="124" t="b">
        <x:v>1</x:v>
      </x:c>
      <x:c r="G59" s="17" t="n">
        <x:v>11</x:v>
      </x:c>
    </x:row>
    <x:row r="60">
      <x:c r="A60" s="17" t="str">
        <x:v>APEX-Agents</x:v>
      </x:c>
      <x:c r="B60" s="17" t="n">
        <x:v>10</x:v>
      </x:c>
      <x:c r="C60" s="17" t="n">
        <x:v>5</x:v>
      </x:c>
      <x:c r="D60" s="124" t="b">
        <x:v>0</x:v>
      </x:c>
      <x:c r="E60" s="124" t="b">
        <x:v>0</x:v>
      </x:c>
      <x:c r="F60" s="124" t="b">
        <x:v>1</x:v>
      </x:c>
      <x:c r="G60" s="17" t="n">
        <x:v>0</x:v>
      </x:c>
    </x:row>
    <x:row r="61">
      <x:c r="A61" s="17" t="str">
        <x:v>ANLI</x:v>
      </x:c>
      <x:c r="B61" s="17" t="n">
        <x:v>8</x:v>
      </x:c>
      <x:c r="C61" s="17" t="n">
        <x:v>5</x:v>
      </x:c>
      <x:c r="D61" s="124" t="b">
        <x:v>0</x:v>
      </x:c>
      <x:c r="E61" s="124" t="b">
        <x:v>0</x:v>
      </x:c>
      <x:c r="F61" s="124" t="b">
        <x:v>0</x:v>
      </x:c>
      <x:c r="G61" s="17" t="n">
        <x:v>8</x:v>
      </x:c>
    </x:row>
    <x:row r="62">
      <x:c r="A62" s="17" t="str">
        <x:v>Balrog</x:v>
      </x:c>
      <x:c r="B62" s="17" t="n">
        <x:v>8</x:v>
      </x:c>
      <x:c r="C62" s="17" t="n">
        <x:v>7</x:v>
      </x:c>
      <x:c r="D62" s="124" t="b">
        <x:v>0</x:v>
      </x:c>
      <x:c r="E62" s="124" t="b">
        <x:v>0</x:v>
      </x:c>
      <x:c r="F62" s="124" t="b">
        <x:v>0</x:v>
      </x:c>
      <x:c r="G62" s="17" t="n">
        <x:v>0</x:v>
      </x:c>
    </x:row>
    <x:row r="63">
      <x:c r="A63" s="17" t="str">
        <x:v>CL-bench</x:v>
      </x:c>
      <x:c r="B63" s="17" t="n">
        <x:v>7</x:v>
      </x:c>
      <x:c r="C63" s="17" t="n">
        <x:v>4</x:v>
      </x:c>
      <x:c r="D63" s="124" t="b">
        <x:v>0</x:v>
      </x:c>
      <x:c r="E63" s="124" t="b">
        <x:v>0</x:v>
      </x:c>
      <x:c r="F63" s="124" t="b">
        <x:v>0</x:v>
      </x:c>
      <x:c r="G63" s="17" t="n">
        <x:v>0</x:v>
      </x:c>
    </x:row>
    <x:row r="64">
      <x:c r="A64" s="17" t="str">
        <x:v>FrontierMath-Tier-4-2025-07-01-Private</x:v>
      </x:c>
      <x:c r="B64" s="17" t="n">
        <x:v>7</x:v>
      </x:c>
      <x:c r="C64" s="17" t="n">
        <x:v>4</x:v>
      </x:c>
      <x:c r="D64" s="124" t="b">
        <x:v>0</x:v>
      </x:c>
      <x:c r="E64" s="124" t="b">
        <x:v>0</x:v>
      </x:c>
      <x:c r="F64" s="124" t="b">
        <x:v>0</x:v>
      </x:c>
      <x:c r="G64" s="17" t="n">
        <x:v>0</x:v>
      </x:c>
    </x:row>
    <x:row r="65">
      <x:c r="A65" s="17" t="str">
        <x:v>Surface Evolver Bench</x:v>
      </x:c>
      <x:c r="B65" s="17" t="n">
        <x:v>7</x:v>
      </x:c>
      <x:c r="C65" s="17" t="n">
        <x:v>6</x:v>
      </x:c>
      <x:c r="D65" s="124" t="b">
        <x:v>0</x:v>
      </x:c>
      <x:c r="E65" s="124" t="b">
        <x:v>0</x:v>
      </x:c>
      <x:c r="F65" s="124" t="b">
        <x:v>0</x:v>
      </x:c>
      <x:c r="G65" s="17" t="n">
        <x:v>0</x:v>
      </x:c>
    </x:row>
    <x:row r="66">
      <x:c r="A66" s="17" t="str">
        <x:v>CL-bench Life</x:v>
      </x:c>
      <x:c r="B66" s="17" t="n">
        <x:v>6</x:v>
      </x:c>
      <x:c r="C66" s="17" t="n">
        <x:v>5</x:v>
      </x:c>
      <x:c r="D66" s="124" t="b">
        <x:v>0</x:v>
      </x:c>
      <x:c r="E66" s="124" t="b">
        <x:v>0</x:v>
      </x:c>
      <x:c r="F66" s="124" t="b">
        <x:v>0</x:v>
      </x:c>
      <x:c r="G66" s="17" t="n">
        <x:v>0</x:v>
      </x:c>
    </x:row>
    <x:row r="67">
      <x:c r="A67" s="17" t="str">
        <x:v>PostTrainBench</x:v>
      </x:c>
      <x:c r="B67" s="17" t="n">
        <x:v>6</x:v>
      </x:c>
      <x:c r="C67" s="17" t="n">
        <x:v>3</x:v>
      </x:c>
      <x:c r="D67" s="124" t="b">
        <x:v>0</x:v>
      </x:c>
      <x:c r="E67" s="124" t="b">
        <x:v>0</x:v>
      </x:c>
      <x:c r="F67" s="124" t="b">
        <x:v>0</x:v>
      </x:c>
      <x:c r="G67" s="17" t="n">
        <x:v>0</x:v>
      </x:c>
    </x:row>
    <x:row r="68">
      <x:c r="A68" s="17" t="str">
        <x:v>FrontierMath-Tier-4-v2-Private</x:v>
      </x:c>
      <x:c r="B68" s="17" t="n">
        <x:v>5</x:v>
      </x:c>
      <x:c r="C68" s="17" t="n">
        <x:v>3</x:v>
      </x:c>
      <x:c r="D68" s="124" t="b">
        <x:v>0</x:v>
      </x:c>
      <x:c r="E68" s="124" t="b">
        <x:v>0</x:v>
      </x:c>
      <x:c r="F68" s="124" t="b">
        <x:v>0</x:v>
      </x:c>
      <x:c r="G68" s="17" t="n">
        <x:v>0</x:v>
      </x:c>
    </x:row>
    <x:row r="69">
      <x:c r="A69" s="17" t="str">
        <x:v>FrontierMath-Tiers-1-3-v2-Private</x:v>
      </x:c>
      <x:c r="B69" s="17" t="n">
        <x:v>5</x:v>
      </x:c>
      <x:c r="C69" s="17" t="n">
        <x:v>3</x:v>
      </x:c>
      <x:c r="D69" s="124" t="b">
        <x:v>0</x:v>
      </x:c>
      <x:c r="E69" s="124" t="b">
        <x:v>0</x:v>
      </x:c>
      <x:c r="F69" s="124" t="b">
        <x:v>0</x:v>
      </x:c>
      <x:c r="G69" s="17" t="n">
        <x:v>0</x:v>
      </x:c>
    </x:row>
    <x:row r="70">
      <x:c r="A70" s="17" t="str">
        <x:v>SWE-Bench verified</x:v>
      </x:c>
      <x:c r="B70" s="17" t="n">
        <x:v>5</x:v>
      </x:c>
      <x:c r="C70" s="17" t="n">
        <x:v>3</x:v>
      </x:c>
      <x:c r="D70" s="124" t="b">
        <x:v>0</x:v>
      </x:c>
      <x:c r="E70" s="124" t="b">
        <x:v>0</x:v>
      </x:c>
      <x:c r="F70" s="124" t="b">
        <x:v>0</x:v>
      </x:c>
      <x:c r="G70" s="17" t="n">
        <x:v>5</x:v>
      </x:c>
    </x:row>
    <x:row r="71">
      <x:c r="A71" s="17" t="str">
        <x:v>The Agent Company</x:v>
      </x:c>
      <x:c r="B71" s="17" t="n">
        <x:v>5</x:v>
      </x:c>
      <x:c r="C71" s="17" t="n">
        <x:v>4</x:v>
      </x:c>
      <x:c r="D71" s="124" t="b">
        <x:v>0</x:v>
      </x:c>
      <x:c r="E71" s="124" t="b">
        <x:v>0</x:v>
      </x:c>
      <x:c r="F71" s="124" t="b">
        <x:v>0</x:v>
      </x:c>
      <x:c r="G71" s="17" t="n">
        <x:v>0</x:v>
      </x:c>
    </x:row>
    <x:row r="72">
      <x:c r="A72" s="17" t="str">
        <x:v>GBAEval</x:v>
      </x:c>
      <x:c r="B72" s="17" t="n">
        <x:v>4</x:v>
      </x:c>
      <x:c r="C72" s="17" t="n">
        <x:v>3</x:v>
      </x:c>
      <x:c r="D72" s="124" t="b">
        <x:v>0</x:v>
      </x:c>
      <x:c r="E72" s="124" t="b">
        <x:v>0</x:v>
      </x:c>
      <x:c r="F72" s="124" t="b">
        <x:v>0</x:v>
      </x:c>
      <x:c r="G72" s="17" t="n">
        <x:v>0</x:v>
      </x:c>
    </x:row>
    <x:row r="73">
      <x:c r="A73" s="17" t="str">
        <x:v>GeoBench</x:v>
      </x:c>
      <x:c r="B73" s="17" t="n">
        <x:v>4</x:v>
      </x:c>
      <x:c r="C73" s="17" t="n">
        <x:v>4</x:v>
      </x:c>
      <x:c r="D73" s="124" t="b">
        <x:v>0</x:v>
      </x:c>
      <x:c r="E73" s="124" t="b">
        <x:v>0</x:v>
      </x:c>
      <x:c r="F73" s="124" t="b">
        <x:v>0</x:v>
      </x:c>
      <x:c r="G73" s="17" t="n">
        <x:v>0</x:v>
      </x:c>
    </x:row>
    <x:row r="74">
      <x:c r="A74" s="17" t="str">
        <x:v>ScienceQA</x:v>
      </x:c>
      <x:c r="B74" s="17" t="n">
        <x:v>4</x:v>
      </x:c>
      <x:c r="C74" s="17" t="n">
        <x:v>2</x:v>
      </x:c>
      <x:c r="D74" s="124" t="b">
        <x:v>1</x:v>
      </x:c>
      <x:c r="E74" s="124" t="b">
        <x:v>1</x:v>
      </x:c>
      <x:c r="F74" s="124" t="b">
        <x:v>0</x:v>
      </x:c>
      <x:c r="G74" s="17" t="n">
        <x:v>4</x:v>
      </x:c>
    </x:row>
    <x:row r="75">
      <x:c r="A75" s="17" t="str">
        <x:v>CursorBench</x:v>
      </x:c>
      <x:c r="B75" s="17" t="n">
        <x:v>3</x:v>
      </x:c>
      <x:c r="C75" s="17" t="n">
        <x:v>2</x:v>
      </x:c>
      <x:c r="D75" s="124" t="b">
        <x:v>0</x:v>
      </x:c>
      <x:c r="E75" s="124" t="b">
        <x:v>0</x:v>
      </x:c>
      <x:c r="F75" s="124" t="b">
        <x:v>0</x:v>
      </x:c>
      <x:c r="G75" s="17" t="n">
        <x:v>0</x:v>
      </x:c>
    </x:row>
    <x:row r="76">
      <x:c r="A76" s="17" t="str">
        <x:v>Cybench</x:v>
      </x:c>
      <x:c r="B76" s="17" t="n">
        <x:v>3</x:v>
      </x:c>
      <x:c r="C76" s="17" t="n">
        <x:v>3</x:v>
      </x:c>
      <x:c r="D76" s="124" t="b">
        <x:v>0</x:v>
      </x:c>
      <x:c r="E76" s="124" t="b">
        <x:v>0</x:v>
      </x:c>
      <x:c r="F76" s="124" t="b">
        <x:v>0</x:v>
      </x:c>
      <x:c r="G76" s="17" t="n">
        <x:v>3</x:v>
      </x:c>
    </x:row>
    <x:row r="77">
      <x:c r="A77" s="17" t="str">
        <x:v>FrontierCode</x:v>
      </x:c>
      <x:c r="B77" s="17" t="n">
        <x:v>3</x:v>
      </x:c>
      <x:c r="C77" s="17" t="n">
        <x:v>3</x:v>
      </x:c>
      <x:c r="D77" s="124" t="b">
        <x:v>0</x:v>
      </x:c>
      <x:c r="E77" s="124" t="b">
        <x:v>0</x:v>
      </x:c>
      <x:c r="F77" s="124" t="b">
        <x:v>0</x:v>
      </x:c>
      <x:c r="G77" s="17" t="n">
        <x:v>0</x:v>
      </x:c>
    </x:row>
    <x:row r="78">
      <x:c r="A78" s="17" t="str">
        <x:v>EBR-bench</x:v>
      </x:c>
      <x:c r="B78" s="17" t="n">
        <x:v>2</x:v>
      </x:c>
      <x:c r="C78" s="17" t="n">
        <x:v>2</x:v>
      </x:c>
      <x:c r="D78" s="124" t="b">
        <x:v>0</x:v>
      </x:c>
      <x:c r="E78" s="124" t="b">
        <x:v>0</x:v>
      </x:c>
      <x:c r="F78" s="124" t="b">
        <x:v>0</x:v>
      </x:c>
      <x:c r="G78" s="17" t="n">
        <x:v>0</x:v>
      </x:c>
    </x:row>
    <x:row r="79">
      <x:c r="A79" s="17" t="str">
        <x:v>ExploitBench</x:v>
      </x:c>
      <x:c r="B79" s="17" t="n">
        <x:v>2</x:v>
      </x:c>
      <x:c r="C79" s="17" t="n">
        <x:v>2</x:v>
      </x:c>
      <x:c r="D79" s="124" t="b">
        <x:v>0</x:v>
      </x:c>
      <x:c r="E79" s="124" t="b">
        <x:v>0</x:v>
      </x:c>
      <x:c r="F79" s="124" t="b">
        <x:v>0</x:v>
      </x:c>
      <x:c r="G79" s="17" t="n">
        <x:v>0</x:v>
      </x:c>
    </x:row>
    <x:row r="80">
      <x:c r="A80" s="17" t="str">
        <x:v>HLE</x:v>
      </x:c>
      <x:c r="B80" s="17" t="n">
        <x:v>2</x:v>
      </x:c>
      <x:c r="C80" s="17" t="n">
        <x:v>2</x:v>
      </x:c>
      <x:c r="D80" s="124" t="b">
        <x:v>0</x:v>
      </x:c>
      <x:c r="E80" s="124" t="b">
        <x:v>0</x:v>
      </x:c>
      <x:c r="F80" s="124" t="b">
        <x:v>0</x:v>
      </x:c>
      <x:c r="G80" s="17" t="n">
        <x:v>0</x:v>
      </x:c>
    </x:row>
    <x:row r="81">
      <x:c r="A81" s="17" t="str">
        <x:v>OSWorld</x:v>
      </x:c>
      <x:c r="B81" s="17" t="n">
        <x:v>2</x:v>
      </x:c>
      <x:c r="C81" s="17" t="n">
        <x:v>2</x:v>
      </x:c>
      <x:c r="D81" s="124" t="b">
        <x:v>0</x:v>
      </x:c>
      <x:c r="E81" s="124" t="b">
        <x:v>0</x:v>
      </x:c>
      <x:c r="F81" s="124" t="b">
        <x:v>0</x:v>
      </x:c>
      <x:c r="G81" s="17" t="n">
        <x:v>2</x:v>
      </x:c>
    </x:row>
    <x:row r="82">
      <x:c r="A82" s="17" t="str">
        <x:v>DeepResearch Bench</x:v>
      </x:c>
      <x:c r="B82" s="17" t="n">
        <x:v>1</x:v>
      </x:c>
      <x:c r="C82" s="17" t="n">
        <x:v>1</x:v>
      </x:c>
      <x:c r="D82" s="124" t="b">
        <x:v>0</x:v>
      </x:c>
      <x:c r="E82" s="124" t="b">
        <x:v>0</x:v>
      </x:c>
      <x:c r="F82" s="124" t="b">
        <x:v>0</x:v>
      </x:c>
      <x:c r="G82" s="17" t="n">
        <x:v>0</x:v>
      </x:c>
    </x:row>
    <x:row r="83">
      <x:c r="A83" s="17" t="str">
        <x:v>GSO-Bench</x:v>
      </x:c>
      <x:c r="B83" s="17" t="n">
        <x:v>1</x:v>
      </x:c>
      <x:c r="C83" s="17" t="n">
        <x:v>1</x:v>
      </x:c>
      <x:c r="D83" s="124" t="b">
        <x:v>0</x:v>
      </x:c>
      <x:c r="E83" s="124" t="b">
        <x:v>0</x:v>
      </x:c>
      <x:c r="F83" s="124" t="b">
        <x:v>0</x:v>
      </x:c>
      <x:c r="G83" s="17" t="n">
        <x:v>0</x:v>
      </x:c>
    </x:row>
    <x:row r="84">
      <x:c r="A84" s="18" t="str">
        <x:v>OSWorld 2.0</x:v>
      </x:c>
      <x:c r="B84" s="18" t="n">
        <x:v>1</x:v>
      </x:c>
      <x:c r="C84" s="18" t="n">
        <x:v>1</x:v>
      </x:c>
      <x:c r="D84" s="125" t="b">
        <x:v>0</x:v>
      </x:c>
      <x:c r="E84" s="125" t="b">
        <x:v>0</x:v>
      </x:c>
      <x:c r="F84" s="125" t="b">
        <x:v>0</x:v>
      </x:c>
      <x:c r="G84" s="18" t="n">
        <x:v>0</x:v>
      </x:c>
    </x:row>
    <x:row r="87">
      <x:c r="A87" s="91" t="str">
        <x:v>Primary nested chronological predictions — all outcomes, broad ECI confidence intervals half-weighted</x:v>
      </x:c>
      <x:c r="B87" s="91"/>
      <x:c r="C87" s="91"/>
      <x:c r="D87" s="91"/>
      <x:c r="E87" s="91"/>
      <x:c r="F87" s="91"/>
      <x:c r="G87" s="91"/>
      <x:c r="H87" s="91"/>
      <x:c r="I87" s="91"/>
      <x:c r="J87" s="91"/>
      <x:c r="K87" s="91"/>
      <x:c r="L87" s="91"/>
      <x:c r="M87" s="91"/>
      <x:c r="N87" s="91"/>
    </x:row>
    <x:row r="88" ht="34" customHeight="1">
      <x:c r="A88" s="73" t="str">
        <x:v>Release</x:v>
      </x:c>
      <x:c r="B88" s="73" t="str">
        <x:v>Model</x:v>
      </x:c>
      <x:c r="C88" s="73" t="str">
        <x:v>Family</x:v>
      </x:c>
      <x:c r="D88" s="73" t="str">
        <x:v>Broad ECI CI?</x:v>
      </x:c>
      <x:c r="E88" s="73" t="str">
        <x:v>ECI</x:v>
      </x:c>
      <x:c r="F88" s="73" t="str">
        <x:v>Train n</x:v>
      </x:c>
      <x:c r="G88" s="73" t="str">
        <x:v>Train families</x:v>
      </x:c>
      <x:c r="H88" s="73" t="str">
        <x:v>Train max date</x:v>
      </x:c>
      <x:c r="I88" s="73" t="str">
        <x:v>Feature set</x:v>
      </x:c>
      <x:c r="J88" s="73" t="str">
        <x:v>Alpha</x:v>
      </x:c>
      <x:c r="K88" s="73" t="str">
        <x:v>Observed components</x:v>
      </x:c>
      <x:c r="L88" s="73" t="str">
        <x:v>Actual total (B)</x:v>
      </x:c>
      <x:c r="M88" s="73" t="str">
        <x:v>Baseline predicted (B)</x:v>
      </x:c>
      <x:c r="N88" s="73" t="str">
        <x:v>Candidate predicted (B)</x:v>
      </x:c>
    </x:row>
    <x:row r="89">
      <x:c r="A89" s="30" t="n">
        <x:v>45175</x:v>
      </x:c>
      <x:c r="B89" s="16" t="str">
        <x:v>Baichuan2-13B</x:v>
      </x:c>
      <x:c r="C89" s="16" t="str">
        <x:v>baichuan</x:v>
      </x:c>
      <x:c r="D89" s="123" t="b">
        <x:v>1</x:v>
      </x:c>
      <x:c r="E89" s="101" t="n">
        <x:v>102.87105969716372</x:v>
      </x:c>
      <x:c r="F89" s="16" t="n">
        <x:v>15</x:v>
      </x:c>
      <x:c r="G89" s="16" t="n">
        <x:v>7</x:v>
      </x:c>
      <x:c r="H89" s="30" t="n">
        <x:v>45127</x:v>
      </x:c>
      <x:c r="I89" s="16" t="str">
        <x:v>pretraining_like</x:v>
      </x:c>
      <x:c r="J89" s="16" t="n">
        <x:v>100</x:v>
      </x:c>
      <x:c r="K89" s="16" t="n">
        <x:v>7</x:v>
      </x:c>
      <x:c r="L89" s="101" t="n">
        <x:v>13</x:v>
      </x:c>
      <x:c r="M89" s="101" t="n">
        <x:v>13.125854362785198</x:v>
      </x:c>
      <x:c r="N89" s="101" t="n">
        <x:v>16.018144863725727</x:v>
      </x:c>
    </x:row>
    <x:row r="90">
      <x:c r="A90" s="31" t="n">
        <x:v>45175</x:v>
      </x:c>
      <x:c r="B90" s="17" t="str">
        <x:v>Falcon-180B</x:v>
      </x:c>
      <x:c r="C90" s="17" t="str">
        <x:v>falcon1</x:v>
      </x:c>
      <x:c r="D90" s="124" t="b">
        <x:v>1</x:v>
      </x:c>
      <x:c r="E90" s="102" t="n">
        <x:v>111.88312131168932</x:v>
      </x:c>
      <x:c r="F90" s="17" t="n">
        <x:v>14</x:v>
      </x:c>
      <x:c r="G90" s="17" t="n">
        <x:v>7</x:v>
      </x:c>
      <x:c r="H90" s="31" t="n">
        <x:v>45127</x:v>
      </x:c>
      <x:c r="I90" s="17" t="str">
        <x:v>pretraining_like</x:v>
      </x:c>
      <x:c r="J90" s="17" t="n">
        <x:v>30</x:v>
      </x:c>
      <x:c r="K90" s="17" t="n">
        <x:v>7</x:v>
      </x:c>
      <x:c r="L90" s="102" t="n">
        <x:v>180</x:v>
      </x:c>
      <x:c r="M90" s="102" t="n">
        <x:v>23.349334205810536</x:v>
      </x:c>
      <x:c r="N90" s="102" t="n">
        <x:v>13.974051327751763</x:v>
      </x:c>
    </x:row>
    <x:row r="91">
      <x:c r="A91" s="31" t="n">
        <x:v>45180</x:v>
      </x:c>
      <x:c r="B91" s="17" t="str">
        <x:v>Phi-1.5</x:v>
      </x:c>
      <x:c r="C91" s="17" t="str">
        <x:v>phi</x:v>
      </x:c>
      <x:c r="D91" s="124" t="b">
        <x:v>1</x:v>
      </x:c>
      <x:c r="E91" s="102" t="n">
        <x:v>91.17961987907428</x:v>
      </x:c>
      <x:c r="F91" s="17" t="n">
        <x:v>18</x:v>
      </x:c>
      <x:c r="G91" s="17" t="n">
        <x:v>8</x:v>
      </x:c>
      <x:c r="H91" s="31" t="n">
        <x:v>45175</x:v>
      </x:c>
      <x:c r="I91" s="17" t="str">
        <x:v>knowledge_only</x:v>
      </x:c>
      <x:c r="J91" s="17" t="n">
        <x:v>10</x:v>
      </x:c>
      <x:c r="K91" s="17" t="n">
        <x:v>2</x:v>
      </x:c>
      <x:c r="L91" s="102" t="n">
        <x:v>1.3</x:v>
      </x:c>
      <x:c r="M91" s="102" t="n">
        <x:v>7.493904873546497</x:v>
      </x:c>
      <x:c r="N91" s="102" t="n">
        <x:v>7.723766378235824</x:v>
      </x:c>
    </x:row>
    <x:row r="92">
      <x:c r="A92" s="31" t="n">
        <x:v>45189</x:v>
      </x:c>
      <x:c r="B92" s="17" t="str">
        <x:v>Baichuan 2-7B</x:v>
      </x:c>
      <x:c r="C92" s="17" t="str">
        <x:v>baichuan</x:v>
      </x:c>
      <x:c r="D92" s="124" t="b">
        <x:v>1</x:v>
      </x:c>
      <x:c r="E92" s="102" t="n">
        <x:v>95.96189353441596</x:v>
      </x:c>
      <x:c r="F92" s="17" t="n">
        <x:v>17</x:v>
      </x:c>
      <x:c r="G92" s="17" t="n">
        <x:v>8</x:v>
      </x:c>
      <x:c r="H92" s="31" t="n">
        <x:v>45180</x:v>
      </x:c>
      <x:c r="I92" s="17" t="str">
        <x:v>knowledge_only</x:v>
      </x:c>
      <x:c r="J92" s="17" t="n">
        <x:v>100</x:v>
      </x:c>
      <x:c r="K92" s="17" t="n">
        <x:v>1</x:v>
      </x:c>
      <x:c r="L92" s="102" t="n">
        <x:v>7</x:v>
      </x:c>
      <x:c r="M92" s="102" t="n">
        <x:v>4.668238778776644</x:v>
      </x:c>
      <x:c r="N92" s="102" t="n">
        <x:v>4.256830586564584</x:v>
      </x:c>
    </x:row>
    <x:row r="93">
      <x:c r="A93" s="31" t="n">
        <x:v>45196</x:v>
      </x:c>
      <x:c r="B93" s="17" t="str">
        <x:v>Mistral 7B v0.1</x:v>
      </x:c>
      <x:c r="C93" s="17" t="str">
        <x:v>mistral7</x:v>
      </x:c>
      <x:c r="D93" s="124" t="b">
        <x:v>1</x:v>
      </x:c>
      <x:c r="E93" s="102" t="n">
        <x:v>111.93679553731594</x:v>
      </x:c>
      <x:c r="F93" s="17" t="n">
        <x:v>20</x:v>
      </x:c>
      <x:c r="G93" s="17" t="n">
        <x:v>9</x:v>
      </x:c>
      <x:c r="H93" s="31" t="n">
        <x:v>45189</x:v>
      </x:c>
      <x:c r="I93" s="17" t="str">
        <x:v>knowledge_only</x:v>
      </x:c>
      <x:c r="J93" s="17" t="n">
        <x:v>300</x:v>
      </x:c>
      <x:c r="K93" s="17" t="n">
        <x:v>3</x:v>
      </x:c>
      <x:c r="L93" s="102" t="n">
        <x:v>7</x:v>
      </x:c>
      <x:c r="M93" s="102" t="n">
        <x:v>22.90065085599845</x:v>
      </x:c>
      <x:c r="N93" s="102" t="n">
        <x:v>23.525058737685743</x:v>
      </x:c>
    </x:row>
    <x:row r="94">
      <x:c r="A94" s="31" t="n">
        <x:v>45197</x:v>
      </x:c>
      <x:c r="B94" s="17" t="str">
        <x:v>Qwen-14B</x:v>
      </x:c>
      <x:c r="C94" s="17" t="str">
        <x:v>qwen1</x:v>
      </x:c>
      <x:c r="D94" s="124" t="b">
        <x:v>1</x:v>
      </x:c>
      <x:c r="E94" s="102" t="n">
        <x:v>112.7606773085536</x:v>
      </x:c>
      <x:c r="F94" s="17" t="n">
        <x:v>21</x:v>
      </x:c>
      <x:c r="G94" s="17" t="n">
        <x:v>10</x:v>
      </x:c>
      <x:c r="H94" s="31" t="n">
        <x:v>45196</x:v>
      </x:c>
      <x:c r="I94" s="17" t="str">
        <x:v>knowledge_only</x:v>
      </x:c>
      <x:c r="J94" s="17" t="n">
        <x:v>300</x:v>
      </x:c>
      <x:c r="K94" s="17" t="n">
        <x:v>1</x:v>
      </x:c>
      <x:c r="L94" s="102" t="n">
        <x:v>14</x:v>
      </x:c>
      <x:c r="M94" s="102" t="n">
        <x:v>15.211370006190624</x:v>
      </x:c>
      <x:c r="N94" s="102" t="n">
        <x:v>15.233815835923071</x:v>
      </x:c>
    </x:row>
    <x:row r="95">
      <x:c r="A95" s="31" t="n">
        <x:v>45197</x:v>
      </x:c>
      <x:c r="B95" s="17" t="str">
        <x:v>Qwen-7B</x:v>
      </x:c>
      <x:c r="C95" s="17" t="str">
        <x:v>qwen1</x:v>
      </x:c>
      <x:c r="D95" s="124" t="b">
        <x:v>1</x:v>
      </x:c>
      <x:c r="E95" s="102" t="n">
        <x:v>106.509001154074</x:v>
      </x:c>
      <x:c r="F95" s="17" t="n">
        <x:v>21</x:v>
      </x:c>
      <x:c r="G95" s="17" t="n">
        <x:v>10</x:v>
      </x:c>
      <x:c r="H95" s="31" t="n">
        <x:v>45196</x:v>
      </x:c>
      <x:c r="I95" s="17" t="str">
        <x:v>knowledge_only</x:v>
      </x:c>
      <x:c r="J95" s="17" t="n">
        <x:v>300</x:v>
      </x:c>
      <x:c r="K95" s="17" t="n">
        <x:v>1</x:v>
      </x:c>
      <x:c r="L95" s="102" t="n">
        <x:v>7</x:v>
      </x:c>
      <x:c r="M95" s="102" t="n">
        <x:v>9.00869186618752</x:v>
      </x:c>
      <x:c r="N95" s="102" t="n">
        <x:v>9.041604578081627</x:v>
      </x:c>
    </x:row>
    <x:row r="96">
      <x:c r="A96" s="31" t="n">
        <x:v>45232</x:v>
      </x:c>
      <x:c r="B96" s="17" t="str">
        <x:v>DeepSeek Coder 1.3B</x:v>
      </x:c>
      <x:c r="C96" s="17" t="str">
        <x:v>deepseek_coder</x:v>
      </x:c>
      <x:c r="D96" s="124" t="b">
        <x:v>1</x:v>
      </x:c>
      <x:c r="E96" s="102" t="n">
        <x:v>63.842557958792696</x:v>
      </x:c>
      <x:c r="F96" s="17" t="n">
        <x:v>23</x:v>
      </x:c>
      <x:c r="G96" s="17" t="n">
        <x:v>11</x:v>
      </x:c>
      <x:c r="H96" s="31" t="n">
        <x:v>45197</x:v>
      </x:c>
      <x:c r="I96" s="17" t="str">
        <x:v>knowledge_only</x:v>
      </x:c>
      <x:c r="J96" s="17" t="n">
        <x:v>300</x:v>
      </x:c>
      <x:c r="K96" s="17" t="n">
        <x:v>1</x:v>
      </x:c>
      <x:c r="L96" s="102" t="n">
        <x:v>1.3</x:v>
      </x:c>
      <x:c r="M96" s="102" t="n">
        <x:v>0.18247181724767444</x:v>
      </x:c>
      <x:c r="N96" s="102" t="n">
        <x:v>0.1844228293105273</x:v>
      </x:c>
    </x:row>
    <x:row r="97">
      <x:c r="A97" s="31" t="n">
        <x:v>45232</x:v>
      </x:c>
      <x:c r="B97" s="17" t="str">
        <x:v>DeepSeek Coder 33B</x:v>
      </x:c>
      <x:c r="C97" s="17" t="str">
        <x:v>deepseek_coder</x:v>
      </x:c>
      <x:c r="D97" s="124" t="b">
        <x:v>1</x:v>
      </x:c>
      <x:c r="E97" s="102" t="n">
        <x:v>95.95210044828896</x:v>
      </x:c>
      <x:c r="F97" s="17" t="n">
        <x:v>23</x:v>
      </x:c>
      <x:c r="G97" s="17" t="n">
        <x:v>11</x:v>
      </x:c>
      <x:c r="H97" s="31" t="n">
        <x:v>45197</x:v>
      </x:c>
      <x:c r="I97" s="17" t="str">
        <x:v>knowledge_only</x:v>
      </x:c>
      <x:c r="J97" s="17" t="n">
        <x:v>300</x:v>
      </x:c>
      <x:c r="K97" s="17" t="n">
        <x:v>1</x:v>
      </x:c>
      <x:c r="L97" s="102" t="n">
        <x:v>33</x:v>
      </x:c>
      <x:c r="M97" s="102" t="n">
        <x:v>2.629641157450038</x:v>
      </x:c>
      <x:c r="N97" s="102" t="n">
        <x:v>2.6380623703921007</x:v>
      </x:c>
    </x:row>
    <x:row r="98">
      <x:c r="A98" s="31" t="n">
        <x:v>45232</x:v>
      </x:c>
      <x:c r="B98" s="17" t="str">
        <x:v>DeepSeek Coder 6.7B</x:v>
      </x:c>
      <x:c r="C98" s="17" t="str">
        <x:v>deepseek_coder</x:v>
      </x:c>
      <x:c r="D98" s="124" t="b">
        <x:v>1</x:v>
      </x:c>
      <x:c r="E98" s="102" t="n">
        <x:v>89.23175953631225</x:v>
      </x:c>
      <x:c r="F98" s="17" t="n">
        <x:v>23</x:v>
      </x:c>
      <x:c r="G98" s="17" t="n">
        <x:v>11</x:v>
      </x:c>
      <x:c r="H98" s="31" t="n">
        <x:v>45197</x:v>
      </x:c>
      <x:c r="I98" s="17" t="str">
        <x:v>knowledge_only</x:v>
      </x:c>
      <x:c r="J98" s="17" t="n">
        <x:v>300</x:v>
      </x:c>
      <x:c r="K98" s="17" t="n">
        <x:v>1</x:v>
      </x:c>
      <x:c r="L98" s="102" t="n">
        <x:v>6.7</x:v>
      </x:c>
      <x:c r="M98" s="102" t="n">
        <x:v>1.5044825597385716</x:v>
      </x:c>
      <x:c r="N98" s="102" t="n">
        <x:v>1.513738949611932</x:v>
      </x:c>
    </x:row>
    <x:row r="99">
      <x:c r="A99" s="31" t="n">
        <x:v>45232</x:v>
      </x:c>
      <x:c r="B99" s="17" t="str">
        <x:v>Yi 6B</x:v>
      </x:c>
      <x:c r="C99" s="17" t="str">
        <x:v>yi</x:v>
      </x:c>
      <x:c r="D99" s="124" t="b">
        <x:v>1</x:v>
      </x:c>
      <x:c r="E99" s="102" t="n">
        <x:v>104.45543195386576</x:v>
      </x:c>
      <x:c r="F99" s="17" t="n">
        <x:v>23</x:v>
      </x:c>
      <x:c r="G99" s="17" t="n">
        <x:v>11</x:v>
      </x:c>
      <x:c r="H99" s="31" t="n">
        <x:v>45197</x:v>
      </x:c>
      <x:c r="I99" s="17" t="str">
        <x:v>knowledge_only</x:v>
      </x:c>
      <x:c r="J99" s="17" t="n">
        <x:v>300</x:v>
      </x:c>
      <x:c r="K99" s="17" t="n">
        <x:v>1</x:v>
      </x:c>
      <x:c r="L99" s="102" t="n">
        <x:v>6</x:v>
      </x:c>
      <x:c r="M99" s="102" t="n">
        <x:v>5.330237756088874</x:v>
      </x:c>
      <x:c r="N99" s="102" t="n">
        <x:v>5.350870049435214</x:v>
      </x:c>
    </x:row>
    <x:row r="100">
      <x:c r="A100" s="31" t="n">
        <x:v>45252</x:v>
      </x:c>
      <x:c r="B100" s="17" t="str">
        <x:v>Yi-34B</x:v>
      </x:c>
      <x:c r="C100" s="17" t="str">
        <x:v>yi</x:v>
      </x:c>
      <x:c r="D100" s="124" t="b">
        <x:v>1</x:v>
      </x:c>
      <x:c r="E100" s="102" t="n">
        <x:v>117.11564212849632</x:v>
      </x:c>
      <x:c r="F100" s="17" t="n">
        <x:v>26</x:v>
      </x:c>
      <x:c r="G100" s="17" t="n">
        <x:v>12</x:v>
      </x:c>
      <x:c r="H100" s="31" t="n">
        <x:v>45232</x:v>
      </x:c>
      <x:c r="I100" s="17" t="str">
        <x:v>pretraining_like</x:v>
      </x:c>
      <x:c r="J100" s="17" t="n">
        <x:v>30</x:v>
      </x:c>
      <x:c r="K100" s="17" t="n">
        <x:v>3</x:v>
      </x:c>
      <x:c r="L100" s="102" t="n">
        <x:v>34</x:v>
      </x:c>
      <x:c r="M100" s="102" t="n">
        <x:v>15.51544191908433</x:v>
      </x:c>
      <x:c r="N100" s="102" t="n">
        <x:v>21.444649023011856</x:v>
      </x:c>
    </x:row>
    <x:row r="101">
      <x:c r="A101" s="31" t="n">
        <x:v>45271</x:v>
      </x:c>
      <x:c r="B101" s="17" t="str">
        <x:v>Mixtral 8x7B</x:v>
      </x:c>
      <x:c r="C101" s="17" t="str">
        <x:v>mixtral</x:v>
      </x:c>
      <x:c r="D101" s="124" t="b">
        <x:v>1</x:v>
      </x:c>
      <x:c r="E101" s="102" t="n">
        <x:v>118.10161964269128</x:v>
      </x:c>
      <x:c r="F101" s="17" t="n">
        <x:v>28</x:v>
      </x:c>
      <x:c r="G101" s="17" t="n">
        <x:v>13</x:v>
      </x:c>
      <x:c r="H101" s="31" t="n">
        <x:v>45252</x:v>
      </x:c>
      <x:c r="I101" s="17" t="str">
        <x:v>pretraining_like</x:v>
      </x:c>
      <x:c r="J101" s="17" t="n">
        <x:v>30</x:v>
      </x:c>
      <x:c r="K101" s="17" t="n">
        <x:v>8</x:v>
      </x:c>
      <x:c r="L101" s="102" t="n">
        <x:v>46.7</x:v>
      </x:c>
      <x:c r="M101" s="102" t="n">
        <x:v>16.655069585686565</x:v>
      </x:c>
      <x:c r="N101" s="102" t="n">
        <x:v>17.940843278559083</x:v>
      </x:c>
    </x:row>
    <x:row r="102">
      <x:c r="A102" s="31" t="n">
        <x:v>45272</x:v>
      </x:c>
      <x:c r="B102" s="17" t="str">
        <x:v>Phi-2</x:v>
      </x:c>
      <x:c r="C102" s="17" t="str">
        <x:v>phi</x:v>
      </x:c>
      <x:c r="D102" s="124" t="b">
        <x:v>1</x:v>
      </x:c>
      <x:c r="E102" s="102" t="n">
        <x:v>107.6140774922046</x:v>
      </x:c>
      <x:c r="F102" s="17" t="n">
        <x:v>28</x:v>
      </x:c>
      <x:c r="G102" s="17" t="n">
        <x:v>13</x:v>
      </x:c>
      <x:c r="H102" s="31" t="n">
        <x:v>45271</x:v>
      </x:c>
      <x:c r="I102" s="17" t="str">
        <x:v>knowledge_only</x:v>
      </x:c>
      <x:c r="J102" s="17" t="n">
        <x:v>10</x:v>
      </x:c>
      <x:c r="K102" s="17" t="n">
        <x:v>3</x:v>
      </x:c>
      <x:c r="L102" s="102" t="n">
        <x:v>2.7</x:v>
      </x:c>
      <x:c r="M102" s="102" t="n">
        <x:v>10.865296769647694</x:v>
      </x:c>
      <x:c r="N102" s="102" t="n">
        <x:v>4.641317660001734</x:v>
      </x:c>
    </x:row>
    <x:row r="103">
      <x:c r="A103" s="31" t="n">
        <x:v>45342</x:v>
      </x:c>
      <x:c r="B103" s="17" t="str">
        <x:v>StarCoder 2 15B</x:v>
      </x:c>
      <x:c r="C103" s="17" t="str">
        <x:v>starcoder2</x:v>
      </x:c>
      <x:c r="D103" s="124" t="b">
        <x:v>1</x:v>
      </x:c>
      <x:c r="E103" s="102" t="n">
        <x:v>104.68028071454012</x:v>
      </x:c>
      <x:c r="F103" s="17" t="n">
        <x:v>30</x:v>
      </x:c>
      <x:c r="G103" s="17" t="n">
        <x:v>14</x:v>
      </x:c>
      <x:c r="H103" s="31" t="n">
        <x:v>45272</x:v>
      </x:c>
      <x:c r="I103" s="17" t="str">
        <x:v>pretraining_like</x:v>
      </x:c>
      <x:c r="J103" s="17" t="n">
        <x:v>10</x:v>
      </x:c>
      <x:c r="K103" s="17" t="n">
        <x:v>4</x:v>
      </x:c>
      <x:c r="L103" s="102" t="n">
        <x:v>15</x:v>
      </x:c>
      <x:c r="M103" s="102" t="n">
        <x:v>4.623576801384124</x:v>
      </x:c>
      <x:c r="N103" s="102" t="n">
        <x:v>9.191277325783284</x:v>
      </x:c>
    </x:row>
    <x:row r="104">
      <x:c r="A104" s="31" t="n">
        <x:v>45342</x:v>
      </x:c>
      <x:c r="B104" s="17" t="str">
        <x:v>StarCoder 2 7B</x:v>
      </x:c>
      <x:c r="C104" s="17" t="str">
        <x:v>starcoder2</x:v>
      </x:c>
      <x:c r="D104" s="124" t="b">
        <x:v>1</x:v>
      </x:c>
      <x:c r="E104" s="102" t="n">
        <x:v>93.17472629935702</x:v>
      </x:c>
      <x:c r="F104" s="17" t="n">
        <x:v>30</x:v>
      </x:c>
      <x:c r="G104" s="17" t="n">
        <x:v>14</x:v>
      </x:c>
      <x:c r="H104" s="31" t="n">
        <x:v>45272</x:v>
      </x:c>
      <x:c r="I104" s="17" t="str">
        <x:v>pretraining_like</x:v>
      </x:c>
      <x:c r="J104" s="17" t="n">
        <x:v>10</x:v>
      </x:c>
      <x:c r="K104" s="17" t="n">
        <x:v>4</x:v>
      </x:c>
      <x:c r="L104" s="102" t="n">
        <x:v>7</x:v>
      </x:c>
      <x:c r="M104" s="102" t="n">
        <x:v>2.3948209657910846</x:v>
      </x:c>
      <x:c r="N104" s="102" t="n">
        <x:v>4.475279164549618</x:v>
      </x:c>
    </x:row>
    <x:row r="105">
      <x:c r="A105" s="31" t="n">
        <x:v>45343</x:v>
      </x:c>
      <x:c r="B105" s="17" t="str">
        <x:v>Gemma 2B</x:v>
      </x:c>
      <x:c r="C105" s="17" t="str">
        <x:v>gemma</x:v>
      </x:c>
      <x:c r="D105" s="124" t="b">
        <x:v>1</x:v>
      </x:c>
      <x:c r="E105" s="102" t="n">
        <x:v>93.83138498553237</x:v>
      </x:c>
      <x:c r="F105" s="17" t="n">
        <x:v>32</x:v>
      </x:c>
      <x:c r="G105" s="17" t="n">
        <x:v>15</x:v>
      </x:c>
      <x:c r="H105" s="31" t="n">
        <x:v>45342</x:v>
      </x:c>
      <x:c r="I105" s="17" t="str">
        <x:v>pretraining_like</x:v>
      </x:c>
      <x:c r="J105" s="17" t="n">
        <x:v>10</x:v>
      </x:c>
      <x:c r="K105" s="17" t="n">
        <x:v>8</x:v>
      </x:c>
      <x:c r="L105" s="102" t="n">
        <x:v>2</x:v>
      </x:c>
      <x:c r="M105" s="102" t="n">
        <x:v>3.813198114046458</x:v>
      </x:c>
      <x:c r="N105" s="102" t="n">
        <x:v>2.071849013409628</x:v>
      </x:c>
    </x:row>
    <x:row r="106">
      <x:c r="A106" s="31" t="n">
        <x:v>45343</x:v>
      </x:c>
      <x:c r="B106" s="17" t="str">
        <x:v>Gemma 7B</x:v>
      </x:c>
      <x:c r="C106" s="17" t="str">
        <x:v>gemma</x:v>
      </x:c>
      <x:c r="D106" s="124" t="b">
        <x:v>1</x:v>
      </x:c>
      <x:c r="E106" s="102" t="n">
        <x:v>111.72110932107978</x:v>
      </x:c>
      <x:c r="F106" s="17" t="n">
        <x:v>32</x:v>
      </x:c>
      <x:c r="G106" s="17" t="n">
        <x:v>15</x:v>
      </x:c>
      <x:c r="H106" s="31" t="n">
        <x:v>45342</x:v>
      </x:c>
      <x:c r="I106" s="17" t="str">
        <x:v>pretraining_like</x:v>
      </x:c>
      <x:c r="J106" s="17" t="n">
        <x:v>10</x:v>
      </x:c>
      <x:c r="K106" s="17" t="n">
        <x:v>9</x:v>
      </x:c>
      <x:c r="L106" s="102" t="n">
        <x:v>7</x:v>
      </x:c>
      <x:c r="M106" s="102" t="n">
        <x:v>9.81387966301386</x:v>
      </x:c>
      <x:c r="N106" s="102" t="n">
        <x:v>4.5311635408653</x:v>
      </x:c>
    </x:row>
    <x:row r="107">
      <x:c r="A107" s="31" t="n">
        <x:v>45344</x:v>
      </x:c>
      <x:c r="B107" s="17" t="str">
        <x:v>StarCoder 2 3B</x:v>
      </x:c>
      <x:c r="C107" s="17" t="str">
        <x:v>starcoder2</x:v>
      </x:c>
      <x:c r="D107" s="124" t="b">
        <x:v>1</x:v>
      </x:c>
      <x:c r="E107" s="102" t="n">
        <x:v>88.37871348329779</x:v>
      </x:c>
      <x:c r="F107" s="17" t="n">
        <x:v>32</x:v>
      </x:c>
      <x:c r="G107" s="17" t="n">
        <x:v>15</x:v>
      </x:c>
      <x:c r="H107" s="31" t="n">
        <x:v>45343</x:v>
      </x:c>
      <x:c r="I107" s="17" t="str">
        <x:v>pretraining_like</x:v>
      </x:c>
      <x:c r="J107" s="17" t="n">
        <x:v>10</x:v>
      </x:c>
      <x:c r="K107" s="17" t="n">
        <x:v>4</x:v>
      </x:c>
      <x:c r="L107" s="102" t="n">
        <x:v>3</x:v>
      </x:c>
      <x:c r="M107" s="102" t="n">
        <x:v>1.7138461144039039</x:v>
      </x:c>
      <x:c r="N107" s="102" t="n">
        <x:v>2.9166803501772014</x:v>
      </x:c>
    </x:row>
    <x:row r="108">
      <x:c r="A108" s="31" t="n">
        <x:v>45399</x:v>
      </x:c>
      <x:c r="B108" s="17" t="str">
        <x:v>Mixtral 8x22B</x:v>
      </x:c>
      <x:c r="C108" s="17" t="str">
        <x:v>mixtral</x:v>
      </x:c>
      <x:c r="D108" s="124" t="b">
        <x:v>1</x:v>
      </x:c>
      <x:c r="E108" s="102" t="n">
        <x:v>121.26314076534346</x:v>
      </x:c>
      <x:c r="F108" s="17" t="n">
        <x:v>34</x:v>
      </x:c>
      <x:c r="G108" s="17" t="n">
        <x:v>15</x:v>
      </x:c>
      <x:c r="H108" s="31" t="n">
        <x:v>45344</x:v>
      </x:c>
      <x:c r="I108" s="17" t="str">
        <x:v>pretraining_like</x:v>
      </x:c>
      <x:c r="J108" s="17" t="n">
        <x:v>10</x:v>
      </x:c>
      <x:c r="K108" s="17" t="n">
        <x:v>1</x:v>
      </x:c>
      <x:c r="L108" s="102" t="n">
        <x:v>141</x:v>
      </x:c>
      <x:c r="M108" s="102" t="n">
        <x:v>10.781879665757799</x:v>
      </x:c>
      <x:c r="N108" s="102" t="n">
        <x:v>17.496994796053492</x:v>
      </x:c>
    </x:row>
    <x:row r="109">
      <x:c r="A109" s="31" t="n">
        <x:v>45400</x:v>
      </x:c>
      <x:c r="B109" s="17" t="str">
        <x:v>Llama 3-70B</x:v>
      </x:c>
      <x:c r="C109" s="17" t="str">
        <x:v>llama3</x:v>
      </x:c>
      <x:c r="D109" s="124" t="b">
        <x:v>0</x:v>
      </x:c>
      <x:c r="E109" s="102" t="n">
        <x:v>122.59413436473096</x:v>
      </x:c>
      <x:c r="F109" s="17" t="n">
        <x:v>36</x:v>
      </x:c>
      <x:c r="G109" s="17" t="n">
        <x:v>16</x:v>
      </x:c>
      <x:c r="H109" s="31" t="n">
        <x:v>45399</x:v>
      </x:c>
      <x:c r="I109" s="17" t="str">
        <x:v>pretraining_like</x:v>
      </x:c>
      <x:c r="J109" s="17" t="n">
        <x:v>10</x:v>
      </x:c>
      <x:c r="K109" s="17" t="n">
        <x:v>2</x:v>
      </x:c>
      <x:c r="L109" s="102" t="n">
        <x:v>70</x:v>
      </x:c>
      <x:c r="M109" s="102" t="n">
        <x:v>12.273090872466133</x:v>
      </x:c>
      <x:c r="N109" s="102" t="n">
        <x:v>19.762325395091093</x:v>
      </x:c>
    </x:row>
    <x:row r="110">
      <x:c r="A110" s="31" t="n">
        <x:v>45400</x:v>
      </x:c>
      <x:c r="B110" s="17" t="str">
        <x:v>Llama 3-8B</x:v>
      </x:c>
      <x:c r="C110" s="17" t="str">
        <x:v>llama3</x:v>
      </x:c>
      <x:c r="D110" s="124" t="b">
        <x:v>1</x:v>
      </x:c>
      <x:c r="E110" s="102" t="n">
        <x:v>116.39934602891653</x:v>
      </x:c>
      <x:c r="F110" s="17" t="n">
        <x:v>36</x:v>
      </x:c>
      <x:c r="G110" s="17" t="n">
        <x:v>16</x:v>
      </x:c>
      <x:c r="H110" s="31" t="n">
        <x:v>45399</x:v>
      </x:c>
      <x:c r="I110" s="17" t="str">
        <x:v>pretraining_like</x:v>
      </x:c>
      <x:c r="J110" s="17" t="n">
        <x:v>10</x:v>
      </x:c>
      <x:c r="K110" s="17" t="n">
        <x:v>5</x:v>
      </x:c>
      <x:c r="L110" s="102" t="n">
        <x:v>8</x:v>
      </x:c>
      <x:c r="M110" s="102" t="n">
        <x:v>8.764620476799445</x:v>
      </x:c>
      <x:c r="N110" s="102" t="n">
        <x:v>10.427639850979771</x:v>
      </x:c>
    </x:row>
    <x:row r="111">
      <x:c r="A111" s="31" t="n">
        <x:v>45405</x:v>
      </x:c>
      <x:c r="B111" s="17" t="str">
        <x:v>phi-3-medium 14B</x:v>
      </x:c>
      <x:c r="C111" s="17" t="str">
        <x:v>phi</x:v>
      </x:c>
      <x:c r="D111" s="124" t="b">
        <x:v>0</x:v>
      </x:c>
      <x:c r="E111" s="102" t="n">
        <x:v>121.04926397625977</x:v>
      </x:c>
      <x:c r="F111" s="17" t="n">
        <x:v>36</x:v>
      </x:c>
      <x:c r="G111" s="17" t="n">
        <x:v>16</x:v>
      </x:c>
      <x:c r="H111" s="31" t="n">
        <x:v>45400</x:v>
      </x:c>
      <x:c r="I111" s="17" t="str">
        <x:v>knowledge_only</x:v>
      </x:c>
      <x:c r="J111" s="17" t="n">
        <x:v>10</x:v>
      </x:c>
      <x:c r="K111" s="17" t="n">
        <x:v>3</x:v>
      </x:c>
      <x:c r="L111" s="102" t="n">
        <x:v>14</x:v>
      </x:c>
      <x:c r="M111" s="102" t="n">
        <x:v>21.246805875519513</x:v>
      </x:c>
      <x:c r="N111" s="102" t="n">
        <x:v>18.630197245535257</x:v>
      </x:c>
    </x:row>
    <x:row r="112">
      <x:c r="A112" s="31" t="n">
        <x:v>45405</x:v>
      </x:c>
      <x:c r="B112" s="17" t="str">
        <x:v>phi-3-mini 3.8B</x:v>
      </x:c>
      <x:c r="C112" s="17" t="str">
        <x:v>phi</x:v>
      </x:c>
      <x:c r="D112" s="124" t="b">
        <x:v>1</x:v>
      </x:c>
      <x:c r="E112" s="102" t="n">
        <x:v>117.11012005890667</x:v>
      </x:c>
      <x:c r="F112" s="17" t="n">
        <x:v>36</x:v>
      </x:c>
      <x:c r="G112" s="17" t="n">
        <x:v>16</x:v>
      </x:c>
      <x:c r="H112" s="31" t="n">
        <x:v>45400</x:v>
      </x:c>
      <x:c r="I112" s="17" t="str">
        <x:v>knowledge_only</x:v>
      </x:c>
      <x:c r="J112" s="17" t="n">
        <x:v>10</x:v>
      </x:c>
      <x:c r="K112" s="17" t="n">
        <x:v>3</x:v>
      </x:c>
      <x:c r="L112" s="102" t="n">
        <x:v>3.8</x:v>
      </x:c>
      <x:c r="M112" s="102" t="n">
        <x:v>16.67003216183692</x:v>
      </x:c>
      <x:c r="N112" s="102" t="n">
        <x:v>9.075469154021992</x:v>
      </x:c>
    </x:row>
    <x:row r="113">
      <x:c r="A113" s="31" t="n">
        <x:v>45405</x:v>
      </x:c>
      <x:c r="B113" s="17" t="str">
        <x:v>phi-3-small 7.4B</x:v>
      </x:c>
      <x:c r="C113" s="17" t="str">
        <x:v>phi</x:v>
      </x:c>
      <x:c r="D113" s="124" t="b">
        <x:v>1</x:v>
      </x:c>
      <x:c r="E113" s="102" t="n">
        <x:v>121.61556881872517</x:v>
      </x:c>
      <x:c r="F113" s="17" t="n">
        <x:v>36</x:v>
      </x:c>
      <x:c r="G113" s="17" t="n">
        <x:v>16</x:v>
      </x:c>
      <x:c r="H113" s="31" t="n">
        <x:v>45400</x:v>
      </x:c>
      <x:c r="I113" s="17" t="str">
        <x:v>knowledge_only</x:v>
      </x:c>
      <x:c r="J113" s="17" t="n">
        <x:v>10</x:v>
      </x:c>
      <x:c r="K113" s="17" t="n">
        <x:v>3</x:v>
      </x:c>
      <x:c r="L113" s="102" t="n">
        <x:v>7.4</x:v>
      </x:c>
      <x:c r="M113" s="102" t="n">
        <x:v>22.000885669292817</x:v>
      </x:c>
      <x:c r="N113" s="102" t="n">
        <x:v>12.669397063056486</x:v>
      </x:c>
    </x:row>
    <x:row r="114">
      <x:c r="A114" s="31" t="n">
        <x:v>45419</x:v>
      </x:c>
      <x:c r="B114" s="17" t="str">
        <x:v>DeepSeek-V2 (MoE-236B, May 2024)</x:v>
      </x:c>
      <x:c r="C114" s="17" t="str">
        <x:v>deepseek_v2</x:v>
      </x:c>
      <x:c r="D114" s="124" t="b">
        <x:v>0</x:v>
      </x:c>
      <x:c r="E114" s="102" t="n">
        <x:v>124.56604921122378</x:v>
      </x:c>
      <x:c r="F114" s="17" t="n">
        <x:v>41</x:v>
      </x:c>
      <x:c r="G114" s="17" t="n">
        <x:v>17</x:v>
      </x:c>
      <x:c r="H114" s="31" t="n">
        <x:v>45405</x:v>
      </x:c>
      <x:c r="I114" s="17" t="str">
        <x:v>pretraining_like</x:v>
      </x:c>
      <x:c r="J114" s="17" t="n">
        <x:v>10</x:v>
      </x:c>
      <x:c r="K114" s="17" t="n">
        <x:v>7</x:v>
      </x:c>
      <x:c r="L114" s="102" t="n">
        <x:v>236</x:v>
      </x:c>
      <x:c r="M114" s="102" t="n">
        <x:v>81.5442203835268</x:v>
      </x:c>
      <x:c r="N114" s="102" t="n">
        <x:v>72.75855780738543</x:v>
      </x:c>
    </x:row>
    <x:row r="115">
      <x:c r="A115" s="31" t="n">
        <x:v>45421</x:v>
      </x:c>
      <x:c r="B115" s="17" t="str">
        <x:v>Falcon 2 11B</x:v>
      </x:c>
      <x:c r="C115" s="17" t="str">
        <x:v>falcon2</x:v>
      </x:c>
      <x:c r="D115" s="124" t="b">
        <x:v>1</x:v>
      </x:c>
      <x:c r="E115" s="102" t="n">
        <x:v>109.25902840434983</x:v>
      </x:c>
      <x:c r="F115" s="17" t="n">
        <x:v>42</x:v>
      </x:c>
      <x:c r="G115" s="17" t="n">
        <x:v>18</x:v>
      </x:c>
      <x:c r="H115" s="31" t="n">
        <x:v>45419</x:v>
      </x:c>
      <x:c r="I115" s="17" t="str">
        <x:v>knowledge_only</x:v>
      </x:c>
      <x:c r="J115" s="17" t="n">
        <x:v>10</x:v>
      </x:c>
      <x:c r="K115" s="17" t="n">
        <x:v>1</x:v>
      </x:c>
      <x:c r="L115" s="102" t="n">
        <x:v>11</x:v>
      </x:c>
      <x:c r="M115" s="102" t="n">
        <x:v>8.31417697091014</x:v>
      </x:c>
      <x:c r="N115" s="102" t="n">
        <x:v>10.5759730703125</x:v>
      </x:c>
    </x:row>
    <x:row r="116">
      <x:c r="A116" s="31" t="n">
        <x:v>45450</x:v>
      </x:c>
      <x:c r="B116" s="17" t="str">
        <x:v>Qwen2-72B</x:v>
      </x:c>
      <x:c r="C116" s="17" t="str">
        <x:v>qwen2</x:v>
      </x:c>
      <x:c r="D116" s="124" t="b">
        <x:v>0</x:v>
      </x:c>
      <x:c r="E116" s="102" t="n">
        <x:v>125.47780176599886</x:v>
      </x:c>
      <x:c r="F116" s="17" t="n">
        <x:v>43</x:v>
      </x:c>
      <x:c r="G116" s="17" t="n">
        <x:v>19</x:v>
      </x:c>
      <x:c r="H116" s="31" t="n">
        <x:v>45421</x:v>
      </x:c>
      <x:c r="I116" s="17" t="str">
        <x:v>knowledge_only</x:v>
      </x:c>
      <x:c r="J116" s="17" t="n">
        <x:v>10</x:v>
      </x:c>
      <x:c r="K116" s="17" t="n">
        <x:v>1</x:v>
      </x:c>
      <x:c r="L116" s="102" t="n">
        <x:v>72</x:v>
      </x:c>
      <x:c r="M116" s="102" t="n">
        <x:v>21.421816630654178</x:v>
      </x:c>
      <x:c r="N116" s="102" t="n">
        <x:v>24.8044908420324</x:v>
      </x:c>
    </x:row>
    <x:row r="117">
      <x:c r="A117" s="31" t="n">
        <x:v>45467</x:v>
      </x:c>
      <x:c r="B117" s="17" t="str">
        <x:v>Gemma 2 27B</x:v>
      </x:c>
      <x:c r="C117" s="17" t="str">
        <x:v>gemma2</x:v>
      </x:c>
      <x:c r="D117" s="124" t="b">
        <x:v>0</x:v>
      </x:c>
      <x:c r="E117" s="102" t="n">
        <x:v>122.45134578287713</x:v>
      </x:c>
      <x:c r="F117" s="17" t="n">
        <x:v>44</x:v>
      </x:c>
      <x:c r="G117" s="17" t="n">
        <x:v>20</x:v>
      </x:c>
      <x:c r="H117" s="31" t="n">
        <x:v>45450</x:v>
      </x:c>
      <x:c r="I117" s="17" t="str">
        <x:v>pretraining_like</x:v>
      </x:c>
      <x:c r="J117" s="17" t="n">
        <x:v>30</x:v>
      </x:c>
      <x:c r="K117" s="17" t="n">
        <x:v>1</x:v>
      </x:c>
      <x:c r="L117" s="102" t="n">
        <x:v>27</x:v>
      </x:c>
      <x:c r="M117" s="102" t="n">
        <x:v>26.055314352510617</x:v>
      </x:c>
      <x:c r="N117" s="102" t="n">
        <x:v>34.20582089933572</x:v>
      </x:c>
    </x:row>
    <x:row r="118">
      <x:c r="A118" s="31" t="n">
        <x:v>45467</x:v>
      </x:c>
      <x:c r="B118" s="17" t="str">
        <x:v>Gemma 2 9B</x:v>
      </x:c>
      <x:c r="C118" s="17" t="str">
        <x:v>gemma2</x:v>
      </x:c>
      <x:c r="D118" s="124" t="b">
        <x:v>1</x:v>
      </x:c>
      <x:c r="E118" s="102" t="n">
        <x:v>119.55429530149902</x:v>
      </x:c>
      <x:c r="F118" s="17" t="n">
        <x:v>44</x:v>
      </x:c>
      <x:c r="G118" s="17" t="n">
        <x:v>20</x:v>
      </x:c>
      <x:c r="H118" s="31" t="n">
        <x:v>45450</x:v>
      </x:c>
      <x:c r="I118" s="17" t="str">
        <x:v>pretraining_like</x:v>
      </x:c>
      <x:c r="J118" s="17" t="n">
        <x:v>30</x:v>
      </x:c>
      <x:c r="K118" s="17" t="n">
        <x:v>3</x:v>
      </x:c>
      <x:c r="L118" s="102" t="n">
        <x:v>9</x:v>
      </x:c>
      <x:c r="M118" s="102" t="n">
        <x:v>21.313379322283986</x:v>
      </x:c>
      <x:c r="N118" s="102" t="n">
        <x:v>33.129627978129975</x:v>
      </x:c>
    </x:row>
    <x:row r="119">
      <x:c r="A119" s="31" t="n">
        <x:v>45491</x:v>
      </x:c>
      <x:c r="B119" s="17" t="str">
        <x:v>Mistral NeMo</x:v>
      </x:c>
      <x:c r="C119" s="17" t="str">
        <x:v>mistral_nemo</x:v>
      </x:c>
      <x:c r="D119" s="124" t="b">
        <x:v>1</x:v>
      </x:c>
      <x:c r="E119" s="102" t="n">
        <x:v>118.35694610610405</x:v>
      </x:c>
      <x:c r="F119" s="17" t="n">
        <x:v>46</x:v>
      </x:c>
      <x:c r="G119" s="17" t="n">
        <x:v>21</x:v>
      </x:c>
      <x:c r="H119" s="31" t="n">
        <x:v>45467</x:v>
      </x:c>
      <x:c r="I119" s="17" t="str">
        <x:v>knowledge_only</x:v>
      </x:c>
      <x:c r="J119" s="17" t="n">
        <x:v>10</x:v>
      </x:c>
      <x:c r="K119" s="17" t="n">
        <x:v>1</x:v>
      </x:c>
      <x:c r="L119" s="102" t="n">
        <x:v>12</x:v>
      </x:c>
      <x:c r="M119" s="102" t="n">
        <x:v>17.444772716951302</x:v>
      </x:c>
      <x:c r="N119" s="102" t="n">
        <x:v>20.595954548146636</x:v>
      </x:c>
    </x:row>
    <x:row r="120">
      <x:c r="A120" s="31" t="n">
        <x:v>45496</x:v>
      </x:c>
      <x:c r="B120" s="17" t="str">
        <x:v>Llama 3.1-405B</x:v>
      </x:c>
      <x:c r="C120" s="17" t="str">
        <x:v>llama31</x:v>
      </x:c>
      <x:c r="D120" s="124" t="b">
        <x:v>0</x:v>
      </x:c>
      <x:c r="E120" s="102" t="n">
        <x:v>128.98892585109627</x:v>
      </x:c>
      <x:c r="F120" s="17" t="n">
        <x:v>47</x:v>
      </x:c>
      <x:c r="G120" s="17" t="n">
        <x:v>22</x:v>
      </x:c>
      <x:c r="H120" s="31" t="n">
        <x:v>45491</x:v>
      </x:c>
      <x:c r="I120" s="17" t="str">
        <x:v>knowledge_only</x:v>
      </x:c>
      <x:c r="J120" s="17" t="n">
        <x:v>30</x:v>
      </x:c>
      <x:c r="K120" s="17" t="n">
        <x:v>3</x:v>
      </x:c>
      <x:c r="L120" s="102" t="n">
        <x:v>405</x:v>
      </x:c>
      <x:c r="M120" s="102" t="n">
        <x:v>34.25877293102365</x:v>
      </x:c>
      <x:c r="N120" s="102" t="n">
        <x:v>38.70290873937908</x:v>
      </x:c>
    </x:row>
    <x:row r="121">
      <x:c r="A121" s="31" t="n">
        <x:v>45496</x:v>
      </x:c>
      <x:c r="B121" s="17" t="str">
        <x:v>Llama 3.1-70B</x:v>
      </x:c>
      <x:c r="C121" s="17" t="str">
        <x:v>llama31</x:v>
      </x:c>
      <x:c r="D121" s="124" t="b">
        <x:v>0</x:v>
      </x:c>
      <x:c r="E121" s="102" t="n">
        <x:v>125.51517738096445</x:v>
      </x:c>
      <x:c r="F121" s="17" t="n">
        <x:v>47</x:v>
      </x:c>
      <x:c r="G121" s="17" t="n">
        <x:v>22</x:v>
      </x:c>
      <x:c r="H121" s="31" t="n">
        <x:v>45491</x:v>
      </x:c>
      <x:c r="I121" s="17" t="str">
        <x:v>knowledge_only</x:v>
      </x:c>
      <x:c r="J121" s="17" t="n">
        <x:v>30</x:v>
      </x:c>
      <x:c r="K121" s="17" t="n">
        <x:v>2</x:v>
      </x:c>
      <x:c r="L121" s="102" t="n">
        <x:v>70</x:v>
      </x:c>
      <x:c r="M121" s="102" t="n">
        <x:v>26.898967605435118</x:v>
      </x:c>
      <x:c r="N121" s="102" t="n">
        <x:v>30.18728463237437</x:v>
      </x:c>
    </x:row>
    <x:row r="122">
      <x:c r="A122" s="31" t="n">
        <x:v>45496</x:v>
      </x:c>
      <x:c r="B122" s="17" t="str">
        <x:v>Llama 3.1-8B</x:v>
      </x:c>
      <x:c r="C122" s="17" t="str">
        <x:v>llama31</x:v>
      </x:c>
      <x:c r="D122" s="124" t="b">
        <x:v>1</x:v>
      </x:c>
      <x:c r="E122" s="102" t="n">
        <x:v>115.41608049650112</x:v>
      </x:c>
      <x:c r="F122" s="17" t="n">
        <x:v>47</x:v>
      </x:c>
      <x:c r="G122" s="17" t="n">
        <x:v>22</x:v>
      </x:c>
      <x:c r="H122" s="31" t="n">
        <x:v>45491</x:v>
      </x:c>
      <x:c r="I122" s="17" t="str">
        <x:v>knowledge_only</x:v>
      </x:c>
      <x:c r="J122" s="17" t="n">
        <x:v>30</x:v>
      </x:c>
      <x:c r="K122" s="17" t="n">
        <x:v>2</x:v>
      </x:c>
      <x:c r="L122" s="102" t="n">
        <x:v>8</x:v>
      </x:c>
      <x:c r="M122" s="102" t="n">
        <x:v>13.31581904456076</x:v>
      </x:c>
      <x:c r="N122" s="102" t="n">
        <x:v>14.364803965500226</x:v>
      </x:c>
    </x:row>
    <x:row r="123">
      <x:c r="A123" s="31" t="n">
        <x:v>45497</x:v>
      </x:c>
      <x:c r="B123" s="17" t="str">
        <x:v>Mistral Large 2 (Jul 2024)</x:v>
      </x:c>
      <x:c r="C123" s="17" t="str">
        <x:v>mistral_large2</x:v>
      </x:c>
      <x:c r="D123" s="124" t="b">
        <x:v>0</x:v>
      </x:c>
      <x:c r="E123" s="102" t="n">
        <x:v>127.5193917643926</x:v>
      </x:c>
      <x:c r="F123" s="17" t="n">
        <x:v>50</x:v>
      </x:c>
      <x:c r="G123" s="17" t="n">
        <x:v>23</x:v>
      </x:c>
      <x:c r="H123" s="31" t="n">
        <x:v>45496</x:v>
      </x:c>
      <x:c r="I123" s="17" t="str">
        <x:v>knowledge_only</x:v>
      </x:c>
      <x:c r="J123" s="17" t="n">
        <x:v>30</x:v>
      </x:c>
      <x:c r="K123" s="17" t="n">
        <x:v>2</x:v>
      </x:c>
      <x:c r="L123" s="102" t="n">
        <x:v>123</x:v>
      </x:c>
      <x:c r="M123" s="102" t="n">
        <x:v>40.971197222953585</x:v>
      </x:c>
      <x:c r="N123" s="102" t="n">
        <x:v>49.72582860386262</x:v>
      </x:c>
    </x:row>
    <x:row r="124">
      <x:c r="A124" s="31" t="n">
        <x:v>45553</x:v>
      </x:c>
      <x:c r="B124" s="17" t="str">
        <x:v>Qwen2.5-Coder (1.5B)</x:v>
      </x:c>
      <x:c r="C124" s="17" t="str">
        <x:v>qwen25_coder</x:v>
      </x:c>
      <x:c r="D124" s="124" t="b">
        <x:v>1</x:v>
      </x:c>
      <x:c r="E124" s="102" t="n">
        <x:v>102.659928476058</x:v>
      </x:c>
      <x:c r="F124" s="17" t="n">
        <x:v>51</x:v>
      </x:c>
      <x:c r="G124" s="17" t="n">
        <x:v>24</x:v>
      </x:c>
      <x:c r="H124" s="31" t="n">
        <x:v>45497</x:v>
      </x:c>
      <x:c r="I124" s="17" t="str">
        <x:v>knowledge_only</x:v>
      </x:c>
      <x:c r="J124" s="17" t="n">
        <x:v>10</x:v>
      </x:c>
      <x:c r="K124" s="17" t="n">
        <x:v>1</x:v>
      </x:c>
      <x:c r="L124" s="102" t="n">
        <x:v>1.5</x:v>
      </x:c>
      <x:c r="M124" s="102" t="n">
        <x:v>5.9715171518069985</x:v>
      </x:c>
      <x:c r="N124" s="102" t="n">
        <x:v>6.688186868695237</x:v>
      </x:c>
    </x:row>
    <x:row r="125">
      <x:c r="A125" s="31" t="n">
        <x:v>45553</x:v>
      </x:c>
      <x:c r="B125" s="17" t="str">
        <x:v>Qwen2.5-Coder (7B)</x:v>
      </x:c>
      <x:c r="C125" s="17" t="str">
        <x:v>qwen25_coder</x:v>
      </x:c>
      <x:c r="D125" s="124" t="b">
        <x:v>1</x:v>
      </x:c>
      <x:c r="E125" s="102" t="n">
        <x:v>112.87079846432134</x:v>
      </x:c>
      <x:c r="F125" s="17" t="n">
        <x:v>51</x:v>
      </x:c>
      <x:c r="G125" s="17" t="n">
        <x:v>24</x:v>
      </x:c>
      <x:c r="H125" s="31" t="n">
        <x:v>45497</x:v>
      </x:c>
      <x:c r="I125" s="17" t="str">
        <x:v>knowledge_only</x:v>
      </x:c>
      <x:c r="J125" s="17" t="n">
        <x:v>10</x:v>
      </x:c>
      <x:c r="K125" s="17" t="n">
        <x:v>1</x:v>
      </x:c>
      <x:c r="L125" s="102" t="n">
        <x:v>7</x:v>
      </x:c>
      <x:c r="M125" s="102" t="n">
        <x:v>13.722293279188344</x:v>
      </x:c>
      <x:c r="N125" s="102" t="n">
        <x:v>14.891292910302994</x:v>
      </x:c>
    </x:row>
    <x:row r="126">
      <x:c r="A126" s="31" t="n">
        <x:v>45553</x:v>
      </x:c>
      <x:c r="B126" s="17" t="str">
        <x:v>Qwen2.5-Coder-32B</x:v>
      </x:c>
      <x:c r="C126" s="17" t="str">
        <x:v>qwen25_coder</x:v>
      </x:c>
      <x:c r="D126" s="124" t="b">
        <x:v>1</x:v>
      </x:c>
      <x:c r="E126" s="102" t="n">
        <x:v>119.24170142421758</x:v>
      </x:c>
      <x:c r="F126" s="17" t="n">
        <x:v>51</x:v>
      </x:c>
      <x:c r="G126" s="17" t="n">
        <x:v>24</x:v>
      </x:c>
      <x:c r="H126" s="31" t="n">
        <x:v>45497</x:v>
      </x:c>
      <x:c r="I126" s="17" t="str">
        <x:v>knowledge_only</x:v>
      </x:c>
      <x:c r="J126" s="17" t="n">
        <x:v>10</x:v>
      </x:c>
      <x:c r="K126" s="17" t="n">
        <x:v>1</x:v>
      </x:c>
      <x:c r="L126" s="102" t="n">
        <x:v>32</x:v>
      </x:c>
      <x:c r="M126" s="102" t="n">
        <x:v>23.06110177181142</x:v>
      </x:c>
      <x:c r="N126" s="102" t="n">
        <x:v>22.821342362204632</x:v>
      </x:c>
    </x:row>
    <x:row r="127">
      <x:c r="A127" s="31" t="n">
        <x:v>45554</x:v>
      </x:c>
      <x:c r="B127" s="17" t="str">
        <x:v>Qwen2.5-72B</x:v>
      </x:c>
      <x:c r="C127" s="17" t="str">
        <x:v>qwen25</x:v>
      </x:c>
      <x:c r="D127" s="124" t="b">
        <x:v>0</x:v>
      </x:c>
      <x:c r="E127" s="102" t="n">
        <x:v>129.11806442781972</x:v>
      </x:c>
      <x:c r="F127" s="17" t="n">
        <x:v>54</x:v>
      </x:c>
      <x:c r="G127" s="17" t="n">
        <x:v>25</x:v>
      </x:c>
      <x:c r="H127" s="31" t="n">
        <x:v>45553</x:v>
      </x:c>
      <x:c r="I127" s="17" t="str">
        <x:v>knowledge_only</x:v>
      </x:c>
      <x:c r="J127" s="17" t="n">
        <x:v>30</x:v>
      </x:c>
      <x:c r="K127" s="17" t="n">
        <x:v>3</x:v>
      </x:c>
      <x:c r="L127" s="102" t="n">
        <x:v>72</x:v>
      </x:c>
      <x:c r="M127" s="102" t="n">
        <x:v>49.30199282975735</x:v>
      </x:c>
      <x:c r="N127" s="102" t="n">
        <x:v>46.156342940254476</x:v>
      </x:c>
    </x:row>
    <x:row r="128">
      <x:c r="A128" s="31" t="n">
        <x:v>45559</x:v>
      </x:c>
      <x:c r="B128" s="17" t="str">
        <x:v>Llama 3.2 90B</x:v>
      </x:c>
      <x:c r="C128" s="17" t="str">
        <x:v>llama32</x:v>
      </x:c>
      <x:c r="D128" s="124" t="b">
        <x:v>0</x:v>
      </x:c>
      <x:c r="E128" s="102" t="n">
        <x:v>125.69535807484336</x:v>
      </x:c>
      <x:c r="F128" s="17" t="n">
        <x:v>55</x:v>
      </x:c>
      <x:c r="G128" s="17" t="n">
        <x:v>26</x:v>
      </x:c>
      <x:c r="H128" s="31" t="n">
        <x:v>45554</x:v>
      </x:c>
      <x:c r="I128" s="17" t="str">
        <x:v>knowledge_only</x:v>
      </x:c>
      <x:c r="J128" s="17" t="n">
        <x:v>10</x:v>
      </x:c>
      <x:c r="K128" s="17" t="n">
        <x:v>2</x:v>
      </x:c>
      <x:c r="L128" s="102" t="n">
        <x:v>90</x:v>
      </x:c>
      <x:c r="M128" s="102" t="n">
        <x:v>38.85059439796884</x:v>
      </x:c>
      <x:c r="N128" s="102" t="n">
        <x:v>48.18619470552303</x:v>
      </x:c>
    </x:row>
    <x:row r="129">
      <x:c r="A129" s="31" t="n">
        <x:v>45614</x:v>
      </x:c>
      <x:c r="B129" s="17" t="str">
        <x:v>Mistral Large 2 (Nov 2024)</x:v>
      </x:c>
      <x:c r="C129" s="17" t="str">
        <x:v>mistral_large2</x:v>
      </x:c>
      <x:c r="D129" s="124" t="b">
        <x:v>0</x:v>
      </x:c>
      <x:c r="E129" s="102" t="n">
        <x:v>128.8057002998322</x:v>
      </x:c>
      <x:c r="F129" s="17" t="n">
        <x:v>55</x:v>
      </x:c>
      <x:c r="G129" s="17" t="n">
        <x:v>26</x:v>
      </x:c>
      <x:c r="H129" s="31" t="n">
        <x:v>45559</x:v>
      </x:c>
      <x:c r="I129" s="17" t="str">
        <x:v>knowledge_only</x:v>
      </x:c>
      <x:c r="J129" s="17" t="n">
        <x:v>10</x:v>
      </x:c>
      <x:c r="K129" s="17" t="n">
        <x:v>1</x:v>
      </x:c>
      <x:c r="L129" s="102" t="n">
        <x:v>123</x:v>
      </x:c>
      <x:c r="M129" s="102" t="n">
        <x:v>45.402212478663074</x:v>
      </x:c>
      <x:c r="N129" s="102" t="n">
        <x:v>64.33943719256786</x:v>
      </x:c>
    </x:row>
    <x:row r="130">
      <x:c r="A130" s="31" t="n">
        <x:v>45632</x:v>
      </x:c>
      <x:c r="B130" s="17" t="str">
        <x:v>Llama 3.3 70B</x:v>
      </x:c>
      <x:c r="C130" s="17" t="str">
        <x:v>llama33</x:v>
      </x:c>
      <x:c r="D130" s="124" t="b">
        <x:v>0</x:v>
      </x:c>
      <x:c r="E130" s="102" t="n">
        <x:v>127.47898204718516</x:v>
      </x:c>
      <x:c r="F130" s="17" t="n">
        <x:v>57</x:v>
      </x:c>
      <x:c r="G130" s="17" t="n">
        <x:v>27</x:v>
      </x:c>
      <x:c r="H130" s="31" t="n">
        <x:v>45614</x:v>
      </x:c>
      <x:c r="I130" s="17" t="str">
        <x:v>knowledge_only</x:v>
      </x:c>
      <x:c r="J130" s="17" t="n">
        <x:v>3</x:v>
      </x:c>
      <x:c r="K130" s="17" t="n">
        <x:v>2</x:v>
      </x:c>
      <x:c r="L130" s="102" t="n">
        <x:v>70</x:v>
      </x:c>
      <x:c r="M130" s="102" t="n">
        <x:v>45.77718428102681</x:v>
      </x:c>
      <x:c r="N130" s="102" t="n">
        <x:v>59.07119284187759</x:v>
      </x:c>
    </x:row>
    <x:row r="131">
      <x:c r="A131" s="31" t="n">
        <x:v>45638</x:v>
      </x:c>
      <x:c r="B131" s="17" t="str">
        <x:v>Phi-4</x:v>
      </x:c>
      <x:c r="C131" s="17" t="str">
        <x:v>phi</x:v>
      </x:c>
      <x:c r="D131" s="124" t="b">
        <x:v>0</x:v>
      </x:c>
      <x:c r="E131" s="102" t="n">
        <x:v>131.06819884114333</x:v>
      </x:c>
      <x:c r="F131" s="17" t="n">
        <x:v>53</x:v>
      </x:c>
      <x:c r="G131" s="17" t="n">
        <x:v>27</x:v>
      </x:c>
      <x:c r="H131" s="31" t="n">
        <x:v>45632</x:v>
      </x:c>
      <x:c r="I131" s="17" t="str">
        <x:v>knowledge_only</x:v>
      </x:c>
      <x:c r="J131" s="17" t="n">
        <x:v>3</x:v>
      </x:c>
      <x:c r="K131" s="17" t="n">
        <x:v>2</x:v>
      </x:c>
      <x:c r="L131" s="102" t="n">
        <x:v>14</x:v>
      </x:c>
      <x:c r="M131" s="102" t="n">
        <x:v>70.28849662271782</x:v>
      </x:c>
      <x:c r="N131" s="102" t="n">
        <x:v>111.695862311211</x:v>
      </x:c>
    </x:row>
    <x:row r="132">
      <x:c r="A132" s="31" t="n">
        <x:v>45652</x:v>
      </x:c>
      <x:c r="B132" s="17" t="str">
        <x:v>DeepSeek-V3</x:v>
      </x:c>
      <x:c r="C132" s="17" t="str">
        <x:v>deepseek_v3</x:v>
      </x:c>
      <x:c r="D132" s="124" t="b">
        <x:v>0</x:v>
      </x:c>
      <x:c r="E132" s="102" t="n">
        <x:v>132.99615911110604</x:v>
      </x:c>
      <x:c r="F132" s="17" t="n">
        <x:v>59</x:v>
      </x:c>
      <x:c r="G132" s="17" t="n">
        <x:v>28</x:v>
      </x:c>
      <x:c r="H132" s="31" t="n">
        <x:v>45638</x:v>
      </x:c>
      <x:c r="I132" s="17" t="str">
        <x:v>knowledge_only</x:v>
      </x:c>
      <x:c r="J132" s="17" t="n">
        <x:v>10</x:v>
      </x:c>
      <x:c r="K132" s="17" t="n">
        <x:v>3</x:v>
      </x:c>
      <x:c r="L132" s="102" t="n">
        <x:v>671</x:v>
      </x:c>
      <x:c r="M132" s="102" t="n">
        <x:v>233.68281435505216</x:v>
      </x:c>
      <x:c r="N132" s="102" t="n">
        <x:v>300.96310078934664</x:v>
      </x:c>
    </x:row>
    <x:row r="133">
      <x:c r="A133" s="31" t="n">
        <x:v>45677</x:v>
      </x:c>
      <x:c r="B133" s="17" t="str">
        <x:v>DeepSeek-R1</x:v>
      </x:c>
      <x:c r="C133" s="17" t="str">
        <x:v>deepseek_v3</x:v>
      </x:c>
      <x:c r="D133" s="124" t="b">
        <x:v>0</x:v>
      </x:c>
      <x:c r="E133" s="102" t="n">
        <x:v>139.6816648757428</x:v>
      </x:c>
      <x:c r="F133" s="17" t="n">
        <x:v>59</x:v>
      </x:c>
      <x:c r="G133" s="17" t="n">
        <x:v>28</x:v>
      </x:c>
      <x:c r="H133" s="31" t="n">
        <x:v>45638</x:v>
      </x:c>
      <x:c r="I133" s="17" t="str">
        <x:v>knowledge_only</x:v>
      </x:c>
      <x:c r="J133" s="17" t="n">
        <x:v>10</x:v>
      </x:c>
      <x:c r="K133" s="17" t="n">
        <x:v>1</x:v>
      </x:c>
      <x:c r="L133" s="102" t="n">
        <x:v>671</x:v>
      </x:c>
      <x:c r="M133" s="102" t="n">
        <x:v>392.741848872481</x:v>
      </x:c>
      <x:c r="N133" s="102" t="n">
        <x:v>495.50483356726744</x:v>
      </x:c>
    </x:row>
    <x:row r="134">
      <x:c r="A134" s="31" t="n">
        <x:v>45728</x:v>
      </x:c>
      <x:c r="B134" s="17" t="str">
        <x:v>Gemma 3 27B</x:v>
      </x:c>
      <x:c r="C134" s="17" t="str">
        <x:v>gemma3</x:v>
      </x:c>
      <x:c r="D134" s="124" t="b">
        <x:v>0</x:v>
      </x:c>
      <x:c r="E134" s="102" t="n">
        <x:v>131.05625988145306</x:v>
      </x:c>
      <x:c r="F134" s="17" t="n">
        <x:v>61</x:v>
      </x:c>
      <x:c r="G134" s="17" t="n">
        <x:v>29</x:v>
      </x:c>
      <x:c r="H134" s="31" t="n">
        <x:v>45677</x:v>
      </x:c>
      <x:c r="I134" s="17" t="str">
        <x:v>knowledge_only</x:v>
      </x:c>
      <x:c r="J134" s="17" t="n">
        <x:v>10</x:v>
      </x:c>
      <x:c r="K134" s="17" t="n">
        <x:v>1</x:v>
      </x:c>
      <x:c r="L134" s="102" t="n">
        <x:v>27</x:v>
      </x:c>
      <x:c r="M134" s="102" t="n">
        <x:v>56.90371065647208</x:v>
      </x:c>
      <x:c r="N134" s="102" t="n">
        <x:v>65.65612104535283</x:v>
      </x:c>
    </x:row>
    <x:row r="135">
      <x:c r="A135" s="31" t="n">
        <x:v>45733</x:v>
      </x:c>
      <x:c r="B135" s="17" t="str">
        <x:v>Mistral Small 3.1</x:v>
      </x:c>
      <x:c r="C135" s="17" t="str">
        <x:v>mistral_small</x:v>
      </x:c>
      <x:c r="D135" s="124" t="b">
        <x:v>0</x:v>
      </x:c>
      <x:c r="E135" s="102" t="n">
        <x:v>127.74422539160656</x:v>
      </x:c>
      <x:c r="F135" s="17" t="n">
        <x:v>62</x:v>
      </x:c>
      <x:c r="G135" s="17" t="n">
        <x:v>30</x:v>
      </x:c>
      <x:c r="H135" s="31" t="n">
        <x:v>45728</x:v>
      </x:c>
      <x:c r="I135" s="17" t="str">
        <x:v>knowledge_only</x:v>
      </x:c>
      <x:c r="J135" s="17" t="n">
        <x:v>10</x:v>
      </x:c>
      <x:c r="K135" s="17" t="n">
        <x:v>1</x:v>
      </x:c>
      <x:c r="L135" s="102" t="n">
        <x:v>24</x:v>
      </x:c>
      <x:c r="M135" s="102" t="n">
        <x:v>36.2994571673153</x:v>
      </x:c>
      <x:c r="N135" s="102" t="n">
        <x:v>47.63329018022214</x:v>
      </x:c>
    </x:row>
    <x:row r="136">
      <x:c r="A136" s="31" t="n">
        <x:v>45740</x:v>
      </x:c>
      <x:c r="B136" s="17" t="str">
        <x:v>DeepSeek-V3 (Mar 2025)</x:v>
      </x:c>
      <x:c r="C136" s="17" t="str">
        <x:v>deepseek_v3</x:v>
      </x:c>
      <x:c r="D136" s="124" t="b">
        <x:v>0</x:v>
      </x:c>
      <x:c r="E136" s="102" t="n">
        <x:v>137.04723345201705</x:v>
      </x:c>
      <x:c r="F136" s="17" t="n">
        <x:v>61</x:v>
      </x:c>
      <x:c r="G136" s="17" t="n">
        <x:v>30</x:v>
      </x:c>
      <x:c r="H136" s="31" t="n">
        <x:v>45733</x:v>
      </x:c>
      <x:c r="I136" s="17" t="str">
        <x:v>knowledge_only</x:v>
      </x:c>
      <x:c r="J136" s="17" t="n">
        <x:v>10</x:v>
      </x:c>
      <x:c r="K136" s="17" t="n">
        <x:v>1</x:v>
      </x:c>
      <x:c r="L136" s="102" t="n">
        <x:v>671</x:v>
      </x:c>
      <x:c r="M136" s="102" t="n">
        <x:v>235.25111097823066</x:v>
      </x:c>
      <x:c r="N136" s="102" t="n">
        <x:v>296.3915396524195</x:v>
      </x:c>
    </x:row>
    <x:row r="137">
      <x:c r="A137" s="31" t="n">
        <x:v>45752</x:v>
      </x:c>
      <x:c r="B137" s="17" t="str">
        <x:v>Llama 4 Maverick</x:v>
      </x:c>
      <x:c r="C137" s="17" t="str">
        <x:v>llama4</x:v>
      </x:c>
      <x:c r="D137" s="124" t="b">
        <x:v>0</x:v>
      </x:c>
      <x:c r="E137" s="102" t="n">
        <x:v>133.0265124806118</x:v>
      </x:c>
      <x:c r="F137" s="17" t="n">
        <x:v>64</x:v>
      </x:c>
      <x:c r="G137" s="17" t="n">
        <x:v>31</x:v>
      </x:c>
      <x:c r="H137" s="31" t="n">
        <x:v>45740</x:v>
      </x:c>
      <x:c r="I137" s="17" t="str">
        <x:v>knowledge_only</x:v>
      </x:c>
      <x:c r="J137" s="17" t="n">
        <x:v>10</x:v>
      </x:c>
      <x:c r="K137" s="17" t="n">
        <x:v>1</x:v>
      </x:c>
      <x:c r="L137" s="102" t="n">
        <x:v>400</x:v>
      </x:c>
      <x:c r="M137" s="102" t="n">
        <x:v>238.73850767935474</x:v>
      </x:c>
      <x:c r="N137" s="102" t="n">
        <x:v>384.62853698318133</x:v>
      </x:c>
    </x:row>
    <x:row r="138">
      <x:c r="A138" s="31" t="n">
        <x:v>45752</x:v>
      </x:c>
      <x:c r="B138" s="17" t="str">
        <x:v>Llama 4 Scout</x:v>
      </x:c>
      <x:c r="C138" s="17" t="str">
        <x:v>llama4</x:v>
      </x:c>
      <x:c r="D138" s="124" t="b">
        <x:v>0</x:v>
      </x:c>
      <x:c r="E138" s="102" t="n">
        <x:v>130.54220114320955</x:v>
      </x:c>
      <x:c r="F138" s="17" t="n">
        <x:v>64</x:v>
      </x:c>
      <x:c r="G138" s="17" t="n">
        <x:v>31</x:v>
      </x:c>
      <x:c r="H138" s="31" t="n">
        <x:v>45740</x:v>
      </x:c>
      <x:c r="I138" s="17" t="str">
        <x:v>knowledge_only</x:v>
      </x:c>
      <x:c r="J138" s="17" t="n">
        <x:v>10</x:v>
      </x:c>
      <x:c r="K138" s="17" t="n">
        <x:v>1</x:v>
      </x:c>
      <x:c r="L138" s="102" t="n">
        <x:v>109</x:v>
      </x:c>
      <x:c r="M138" s="102" t="n">
        <x:v>192.65009917780753</x:v>
      </x:c>
      <x:c r="N138" s="102" t="n">
        <x:v>217.01376359515504</x:v>
      </x:c>
    </x:row>
    <x:row r="139">
      <x:c r="A139" s="31" t="n">
        <x:v>45776</x:v>
      </x:c>
      <x:c r="B139" s="17" t="str">
        <x:v>Qwen3-235B-A22B</x:v>
      </x:c>
      <x:c r="C139" s="17" t="str">
        <x:v>qwen3_235</x:v>
      </x:c>
      <x:c r="D139" s="124" t="b">
        <x:v>0</x:v>
      </x:c>
      <x:c r="E139" s="102" t="n">
        <x:v>139.58299253587512</x:v>
      </x:c>
      <x:c r="F139" s="17" t="n">
        <x:v>66</x:v>
      </x:c>
      <x:c r="G139" s="17" t="n">
        <x:v>32</x:v>
      </x:c>
      <x:c r="H139" s="31" t="n">
        <x:v>45752</x:v>
      </x:c>
      <x:c r="I139" s="17" t="str">
        <x:v>knowledge_only</x:v>
      </x:c>
      <x:c r="J139" s="17" t="n">
        <x:v>10</x:v>
      </x:c>
      <x:c r="K139" s="17" t="n">
        <x:v>1</x:v>
      </x:c>
      <x:c r="L139" s="102" t="n">
        <x:v>235</x:v>
      </x:c>
      <x:c r="M139" s="102" t="n">
        <x:v>528.060834853229</x:v>
      </x:c>
      <x:c r="N139" s="102" t="n">
        <x:v>512.3280995523235</x:v>
      </x:c>
    </x:row>
    <x:row r="140">
      <x:c r="A140" s="31" t="n">
        <x:v>45805</x:v>
      </x:c>
      <x:c r="B140" s="17" t="str">
        <x:v>DeepSeek-R1 (May 2025)</x:v>
      </x:c>
      <x:c r="C140" s="17" t="str">
        <x:v>deepseek_v3</x:v>
      </x:c>
      <x:c r="D140" s="124" t="b">
        <x:v>0</x:v>
      </x:c>
      <x:c r="E140" s="102" t="n">
        <x:v>142.0309516063694</x:v>
      </x:c>
      <x:c r="F140" s="17" t="n">
        <x:v>64</x:v>
      </x:c>
      <x:c r="G140" s="17" t="n">
        <x:v>32</x:v>
      </x:c>
      <x:c r="H140" s="31" t="n">
        <x:v>45776</x:v>
      </x:c>
      <x:c r="I140" s="17" t="str">
        <x:v>knowledge_only</x:v>
      </x:c>
      <x:c r="J140" s="17" t="n">
        <x:v>10</x:v>
      </x:c>
      <x:c r="K140" s="17" t="n">
        <x:v>1</x:v>
      </x:c>
      <x:c r="L140" s="102" t="n">
        <x:v>671</x:v>
      </x:c>
      <x:c r="M140" s="102" t="n">
        <x:v>271.09750124814695</x:v>
      </x:c>
      <x:c r="N140" s="102" t="n">
        <x:v>279.25359109951006</x:v>
      </x:c>
    </x:row>
    <x:row r="141">
      <x:c r="A141" s="31" t="n">
        <x:v>45818</x:v>
      </x:c>
      <x:c r="B141" s="17" t="str">
        <x:v>Magistral Small 1.1</x:v>
      </x:c>
      <x:c r="C141" s="17" t="str">
        <x:v>mistral_small</x:v>
      </x:c>
      <x:c r="D141" s="124" t="b">
        <x:v>0</x:v>
      </x:c>
      <x:c r="E141" s="102" t="n">
        <x:v>133.08054742477532</x:v>
      </x:c>
      <x:c r="F141" s="17" t="n">
        <x:v>67</x:v>
      </x:c>
      <x:c r="G141" s="17" t="n">
        <x:v>32</x:v>
      </x:c>
      <x:c r="H141" s="31" t="n">
        <x:v>45805</x:v>
      </x:c>
      <x:c r="I141" s="17" t="str">
        <x:v>knowledge_only</x:v>
      </x:c>
      <x:c r="J141" s="17" t="n">
        <x:v>10</x:v>
      </x:c>
      <x:c r="K141" s="17" t="n">
        <x:v>1</x:v>
      </x:c>
      <x:c r="L141" s="102" t="n">
        <x:v>24</x:v>
      </x:c>
      <x:c r="M141" s="102" t="n">
        <x:v>38.33464488051656</x:v>
      </x:c>
      <x:c r="N141" s="102" t="n">
        <x:v>30.72889779570517</x:v>
      </x:c>
    </x:row>
    <x:row r="142">
      <x:c r="A142" s="31" t="n">
        <x:v>45850</x:v>
      </x:c>
      <x:c r="B142" s="17" t="str">
        <x:v>Kimi K2 (Jul 2025)</x:v>
      </x:c>
      <x:c r="C142" s="17" t="str">
        <x:v>kimi_k2</x:v>
      </x:c>
      <x:c r="D142" s="124" t="b">
        <x:v>0</x:v>
      </x:c>
      <x:c r="E142" s="102" t="n">
        <x:v>140.45109542572916</x:v>
      </x:c>
      <x:c r="F142" s="17" t="n">
        <x:v>69</x:v>
      </x:c>
      <x:c r="G142" s="17" t="n">
        <x:v>33</x:v>
      </x:c>
      <x:c r="H142" s="31" t="n">
        <x:v>45818</x:v>
      </x:c>
      <x:c r="I142" s="17" t="str">
        <x:v>knowledge_only</x:v>
      </x:c>
      <x:c r="J142" s="17" t="n">
        <x:v>10</x:v>
      </x:c>
      <x:c r="K142" s="17" t="n">
        <x:v>0</x:v>
      </x:c>
      <x:c r="L142" s="102" t="n">
        <x:v>1040</x:v>
      </x:c>
      <x:c r="M142" s="102" t="n">
        <x:v>359.452684645677</x:v>
      </x:c>
      <x:c r="N142" s="102" t="n">
        <x:v>359.0784752640156</x:v>
      </x:c>
    </x:row>
    <x:row r="143">
      <x:c r="A143" s="31" t="n">
        <x:v>45863</x:v>
      </x:c>
      <x:c r="B143" s="17" t="str">
        <x:v>Qwen3-235B-A22B-Instruct (Jul 2025)</x:v>
      </x:c>
      <x:c r="C143" s="17" t="str">
        <x:v>qwen3_235</x:v>
      </x:c>
      <x:c r="D143" s="124" t="b">
        <x:v>0</x:v>
      </x:c>
      <x:c r="E143" s="102" t="n">
        <x:v>138.960468771626</x:v>
      </x:c>
      <x:c r="F143" s="17" t="n">
        <x:v>69</x:v>
      </x:c>
      <x:c r="G143" s="17" t="n">
        <x:v>33</x:v>
      </x:c>
      <x:c r="H143" s="31" t="n">
        <x:v>45850</x:v>
      </x:c>
      <x:c r="I143" s="17" t="str">
        <x:v>knowledge_only</x:v>
      </x:c>
      <x:c r="J143" s="17" t="n">
        <x:v>10</x:v>
      </x:c>
      <x:c r="K143" s="17" t="n">
        <x:v>0</x:v>
      </x:c>
      <x:c r="L143" s="102" t="n">
        <x:v>235</x:v>
      </x:c>
      <x:c r="M143" s="102" t="n">
        <x:v>427.1682238189335</x:v>
      </x:c>
      <x:c r="N143" s="102" t="n">
        <x:v>433.2787272683449</x:v>
      </x:c>
    </x:row>
    <x:row r="144">
      <x:c r="A144" s="31" t="n">
        <x:v>45863</x:v>
      </x:c>
      <x:c r="B144" s="17" t="str">
        <x:v>Qwen3-235B-A22B-Thinking (Jul 2025)</x:v>
      </x:c>
      <x:c r="C144" s="17" t="str">
        <x:v>qwen3_235</x:v>
      </x:c>
      <x:c r="D144" s="124" t="b">
        <x:v>0</x:v>
      </x:c>
      <x:c r="E144" s="102" t="n">
        <x:v>144.77413130756898</x:v>
      </x:c>
      <x:c r="F144" s="17" t="n">
        <x:v>69</x:v>
      </x:c>
      <x:c r="G144" s="17" t="n">
        <x:v>33</x:v>
      </x:c>
      <x:c r="H144" s="31" t="n">
        <x:v>45850</x:v>
      </x:c>
      <x:c r="I144" s="17" t="str">
        <x:v>knowledge_only</x:v>
      </x:c>
      <x:c r="J144" s="17" t="n">
        <x:v>10</x:v>
      </x:c>
      <x:c r="K144" s="17" t="n">
        <x:v>1</x:v>
      </x:c>
      <x:c r="L144" s="102" t="n">
        <x:v>235</x:v>
      </x:c>
      <x:c r="M144" s="102" t="n">
        <x:v>503.54989494559936</x:v>
      </x:c>
      <x:c r="N144" s="102" t="n">
        <x:v>541.5032946890376</x:v>
      </x:c>
    </x:row>
    <x:row r="145">
      <x:c r="A145" s="31" t="n">
        <x:v>45874</x:v>
      </x:c>
      <x:c r="B145" s="17" t="str">
        <x:v>gpt-oss-120b</x:v>
      </x:c>
      <x:c r="C145" s="17" t="str">
        <x:v>gpt_oss</x:v>
      </x:c>
      <x:c r="D145" s="124" t="b">
        <x:v>0</x:v>
      </x:c>
      <x:c r="E145" s="102" t="n">
        <x:v>140.60744617785315</x:v>
      </x:c>
      <x:c r="F145" s="17" t="n">
        <x:v>72</x:v>
      </x:c>
      <x:c r="G145" s="17" t="n">
        <x:v>34</x:v>
      </x:c>
      <x:c r="H145" s="31" t="n">
        <x:v>45863</x:v>
      </x:c>
      <x:c r="I145" s="17" t="str">
        <x:v>knowledge_only</x:v>
      </x:c>
      <x:c r="J145" s="17" t="n">
        <x:v>10</x:v>
      </x:c>
      <x:c r="K145" s="17" t="n">
        <x:v>1</x:v>
      </x:c>
      <x:c r="L145" s="102" t="n">
        <x:v>116.83</x:v>
      </x:c>
      <x:c r="M145" s="102" t="n">
        <x:v>261.4089027334055</x:v>
      </x:c>
      <x:c r="N145" s="102" t="n">
        <x:v>329.66157637415716</x:v>
      </x:c>
    </x:row>
    <x:row r="146">
      <x:c r="A146" s="31" t="n">
        <x:v>45929</x:v>
      </x:c>
      <x:c r="B146" s="17" t="str">
        <x:v>DeepSeek-V3.2-Exp</x:v>
      </x:c>
      <x:c r="C146" s="17" t="str">
        <x:v>deepseek_v3</x:v>
      </x:c>
      <x:c r="D146" s="124" t="b">
        <x:v>0</x:v>
      </x:c>
      <x:c r="E146" s="102" t="n">
        <x:v>144.8644338689139</x:v>
      </x:c>
      <x:c r="F146" s="17" t="n">
        <x:v>69</x:v>
      </x:c>
      <x:c r="G146" s="17" t="n">
        <x:v>34</x:v>
      </x:c>
      <x:c r="H146" s="31" t="n">
        <x:v>45874</x:v>
      </x:c>
      <x:c r="I146" s="17" t="str">
        <x:v>knowledge_only</x:v>
      </x:c>
      <x:c r="J146" s="17" t="n">
        <x:v>10</x:v>
      </x:c>
      <x:c r="K146" s="17" t="n">
        <x:v>0</x:v>
      </x:c>
      <x:c r="L146" s="102" t="n">
        <x:v>671</x:v>
      </x:c>
      <x:c r="M146" s="102" t="n">
        <x:v>515.2334471641052</x:v>
      </x:c>
      <x:c r="N146" s="102" t="n">
        <x:v>521.541621913899</x:v>
      </x:c>
    </x:row>
    <x:row r="147">
      <x:c r="A147" s="31" t="n">
        <x:v>45930</x:v>
      </x:c>
      <x:c r="B147" s="17" t="str">
        <x:v>GLM-4.6</x:v>
      </x:c>
      <x:c r="C147" s="17" t="str">
        <x:v>glm</x:v>
      </x:c>
      <x:c r="D147" s="124" t="b">
        <x:v>0</x:v>
      </x:c>
      <x:c r="E147" s="102" t="n">
        <x:v>141.01109266408608</x:v>
      </x:c>
      <x:c r="F147" s="17" t="n">
        <x:v>74</x:v>
      </x:c>
      <x:c r="G147" s="17" t="n">
        <x:v>35</x:v>
      </x:c>
      <x:c r="H147" s="31" t="n">
        <x:v>45929</x:v>
      </x:c>
      <x:c r="I147" s="17" t="str">
        <x:v>knowledge_only</x:v>
      </x:c>
      <x:c r="J147" s="17" t="n">
        <x:v>10</x:v>
      </x:c>
      <x:c r="K147" s="17" t="n">
        <x:v>0</x:v>
      </x:c>
      <x:c r="L147" s="102" t="n">
        <x:v>357</x:v>
      </x:c>
      <x:c r="M147" s="102" t="n">
        <x:v>169.33822746900123</x:v>
      </x:c>
      <x:c r="N147" s="102" t="n">
        <x:v>170.70836643423496</x:v>
      </x:c>
    </x:row>
    <x:row r="148">
      <x:c r="A148" s="31" t="n">
        <x:v>45967</x:v>
      </x:c>
      <x:c r="B148" s="17" t="str">
        <x:v>Kimi K2 Thinking</x:v>
      </x:c>
      <x:c r="C148" s="17" t="str">
        <x:v>kimi_k2</x:v>
      </x:c>
      <x:c r="D148" s="124" t="b">
        <x:v>0</x:v>
      </x:c>
      <x:c r="E148" s="102" t="n">
        <x:v>146.03907478989663</x:v>
      </x:c>
      <x:c r="F148" s="17" t="n">
        <x:v>74</x:v>
      </x:c>
      <x:c r="G148" s="17" t="n">
        <x:v>35</x:v>
      </x:c>
      <x:c r="H148" s="31" t="n">
        <x:v>45930</x:v>
      </x:c>
      <x:c r="I148" s="17" t="str">
        <x:v>all_eligible</x:v>
      </x:c>
      <x:c r="J148" s="17" t="n">
        <x:v>10</x:v>
      </x:c>
      <x:c r="K148" s="17" t="n">
        <x:v>3</x:v>
      </x:c>
      <x:c r="L148" s="102" t="n">
        <x:v>1040</x:v>
      </x:c>
      <x:c r="M148" s="102" t="n">
        <x:v>286.9969083249119</x:v>
      </x:c>
      <x:c r="N148" s="102" t="n">
        <x:v>439.03919647266184</x:v>
      </x:c>
    </x:row>
    <x:row r="149">
      <x:c r="A149" s="31" t="n">
        <x:v>45992</x:v>
      </x:c>
      <x:c r="B149" s="17" t="str">
        <x:v>DeepSeek-V3.2</x:v>
      </x:c>
      <x:c r="C149" s="17" t="str">
        <x:v>deepseek_v3</x:v>
      </x:c>
      <x:c r="D149" s="124" t="b">
        <x:v>0</x:v>
      </x:c>
      <x:c r="E149" s="102" t="n">
        <x:v>146.58756763874422</x:v>
      </x:c>
      <x:c r="F149" s="17" t="n">
        <x:v>71</x:v>
      </x:c>
      <x:c r="G149" s="17" t="n">
        <x:v>35</x:v>
      </x:c>
      <x:c r="H149" s="31" t="n">
        <x:v>45967</x:v>
      </x:c>
      <x:c r="I149" s="17" t="str">
        <x:v>knowledge_only</x:v>
      </x:c>
      <x:c r="J149" s="17" t="n">
        <x:v>10</x:v>
      </x:c>
      <x:c r="K149" s="17" t="n">
        <x:v>1</x:v>
      </x:c>
      <x:c r="L149" s="102" t="n">
        <x:v>671</x:v>
      </x:c>
      <x:c r="M149" s="102" t="n">
        <x:v>317.5343455798768</x:v>
      </x:c>
      <x:c r="N149" s="102" t="n">
        <x:v>319.59574474394867</x:v>
      </x:c>
    </x:row>
    <x:row r="150">
      <x:c r="A150" s="31" t="n">
        <x:v>46013</x:v>
      </x:c>
      <x:c r="B150" s="17" t="str">
        <x:v>GLM-4.7</x:v>
      </x:c>
      <x:c r="C150" s="17" t="str">
        <x:v>glm</x:v>
      </x:c>
      <x:c r="D150" s="124" t="b">
        <x:v>0</x:v>
      </x:c>
      <x:c r="E150" s="102" t="n">
        <x:v>143.75889783623526</x:v>
      </x:c>
      <x:c r="F150" s="17" t="n">
        <x:v>76</x:v>
      </x:c>
      <x:c r="G150" s="17" t="n">
        <x:v>35</x:v>
      </x:c>
      <x:c r="H150" s="31" t="n">
        <x:v>45992</x:v>
      </x:c>
      <x:c r="I150" s="17" t="str">
        <x:v>knowledge_only</x:v>
      </x:c>
      <x:c r="J150" s="17" t="n">
        <x:v>10</x:v>
      </x:c>
      <x:c r="K150" s="17" t="n">
        <x:v>1</x:v>
      </x:c>
      <x:c r="L150" s="102" t="n">
        <x:v>358</x:v>
      </x:c>
      <x:c r="M150" s="102" t="n">
        <x:v>231.76867837864623</x:v>
      </x:c>
      <x:c r="N150" s="102" t="n">
        <x:v>312.92423007581925</x:v>
      </x:c>
    </x:row>
    <x:row r="151">
      <x:c r="A151" s="31" t="n">
        <x:v>46049</x:v>
      </x:c>
      <x:c r="B151" s="17" t="str">
        <x:v>Kimi K2.5</x:v>
      </x:c>
      <x:c r="C151" s="17" t="str">
        <x:v>kimi_k2</x:v>
      </x:c>
      <x:c r="D151" s="124" t="b">
        <x:v>0</x:v>
      </x:c>
      <x:c r="E151" s="102" t="n">
        <x:v>148.2583342812219</x:v>
      </x:c>
      <x:c r="F151" s="17" t="n">
        <x:v>76</x:v>
      </x:c>
      <x:c r="G151" s="17" t="n">
        <x:v>35</x:v>
      </x:c>
      <x:c r="H151" s="31" t="n">
        <x:v>46013</x:v>
      </x:c>
      <x:c r="I151" s="17" t="str">
        <x:v>all_eligible</x:v>
      </x:c>
      <x:c r="J151" s="17" t="n">
        <x:v>10</x:v>
      </x:c>
      <x:c r="K151" s="17" t="n">
        <x:v>5</x:v>
      </x:c>
      <x:c r="L151" s="102" t="n">
        <x:v>1040</x:v>
      </x:c>
      <x:c r="M151" s="102" t="n">
        <x:v>294.78306473730987</x:v>
      </x:c>
      <x:c r="N151" s="102" t="n">
        <x:v>433.34893386264207</x:v>
      </x:c>
    </x:row>
    <x:row r="152">
      <x:c r="A152" s="31" t="n">
        <x:v>46064</x:v>
      </x:c>
      <x:c r="B152" s="17" t="str">
        <x:v>GLM-5</x:v>
      </x:c>
      <x:c r="C152" s="17" t="str">
        <x:v>glm</x:v>
      </x:c>
      <x:c r="D152" s="124" t="b">
        <x:v>0</x:v>
      </x:c>
      <x:c r="E152" s="102" t="n">
        <x:v>146.40627233424203</x:v>
      </x:c>
      <x:c r="F152" s="17" t="n">
        <x:v>77</x:v>
      </x:c>
      <x:c r="G152" s="17" t="n">
        <x:v>35</x:v>
      </x:c>
      <x:c r="H152" s="31" t="n">
        <x:v>46049</x:v>
      </x:c>
      <x:c r="I152" s="17" t="str">
        <x:v>knowledge_only</x:v>
      </x:c>
      <x:c r="J152" s="17" t="n">
        <x:v>10</x:v>
      </x:c>
      <x:c r="K152" s="17" t="n">
        <x:v>1</x:v>
      </x:c>
      <x:c r="L152" s="102" t="n">
        <x:v>744</x:v>
      </x:c>
      <x:c r="M152" s="102" t="n">
        <x:v>277.0063413634245</x:v>
      </x:c>
      <x:c r="N152" s="102" t="n">
        <x:v>416.88448615002636</x:v>
      </x:c>
    </x:row>
    <x:row r="153">
      <x:c r="A153" s="31" t="n">
        <x:v>46065</x:v>
      </x:c>
      <x:c r="B153" s="17" t="str">
        <x:v>MiniMax-M2.5</x:v>
      </x:c>
      <x:c r="C153" s="17" t="str">
        <x:v>minimax_m2</x:v>
      </x:c>
      <x:c r="D153" s="124" t="b">
        <x:v>0</x:v>
      </x:c>
      <x:c r="E153" s="102" t="n">
        <x:v>147.09371886844886</x:v>
      </x:c>
      <x:c r="F153" s="17" t="n">
        <x:v>80</x:v>
      </x:c>
      <x:c r="G153" s="17" t="n">
        <x:v>36</x:v>
      </x:c>
      <x:c r="H153" s="31" t="n">
        <x:v>46064</x:v>
      </x:c>
      <x:c r="I153" s="17" t="str">
        <x:v>knowledge_only</x:v>
      </x:c>
      <x:c r="J153" s="17" t="n">
        <x:v>10</x:v>
      </x:c>
      <x:c r="K153" s="17" t="n">
        <x:v>0</x:v>
      </x:c>
      <x:c r="L153" s="102" t="n">
        <x:v>228.703644928</x:v>
      </x:c>
      <x:c r="M153" s="102" t="n">
        <x:v>342.0594451363713</x:v>
      </x:c>
      <x:c r="N153" s="102" t="n">
        <x:v>337.1889094699978</x:v>
      </x:c>
    </x:row>
    <x:row r="154">
      <x:c r="A154" s="31" t="n">
        <x:v>46099</x:v>
      </x:c>
      <x:c r="B154" s="17" t="str">
        <x:v>MiniMax-M2.7</x:v>
      </x:c>
      <x:c r="C154" s="17" t="str">
        <x:v>minimax_m2</x:v>
      </x:c>
      <x:c r="D154" s="124" t="b">
        <x:v>1</x:v>
      </x:c>
      <x:c r="E154" s="102" t="n">
        <x:v>145.66780679700028</x:v>
      </x:c>
      <x:c r="F154" s="17" t="n">
        <x:v>80</x:v>
      </x:c>
      <x:c r="G154" s="17" t="n">
        <x:v>36</x:v>
      </x:c>
      <x:c r="H154" s="31" t="n">
        <x:v>46064</x:v>
      </x:c>
      <x:c r="I154" s="17" t="str">
        <x:v>knowledge_only</x:v>
      </x:c>
      <x:c r="J154" s="17" t="n">
        <x:v>10</x:v>
      </x:c>
      <x:c r="K154" s="17" t="n">
        <x:v>0</x:v>
      </x:c>
      <x:c r="L154" s="102" t="n">
        <x:v>228.703644928</x:v>
      </x:c>
      <x:c r="M154" s="102" t="n">
        <x:v>283.5927668489799</x:v>
      </x:c>
      <x:c r="N154" s="102" t="n">
        <x:v>278.48898861262745</x:v>
      </x:c>
    </x:row>
    <x:row r="155">
      <x:c r="A155" s="31" t="n">
        <x:v>46114</x:v>
      </x:c>
      <x:c r="B155" s="17" t="str">
        <x:v>Gemma 4 31B IT</x:v>
      </x:c>
      <x:c r="C155" s="17" t="str">
        <x:v>gemma4</x:v>
      </x:c>
      <x:c r="D155" s="124" t="b">
        <x:v>1</x:v>
      </x:c>
      <x:c r="E155" s="102" t="n">
        <x:v>141.85979930795753</x:v>
      </x:c>
      <x:c r="F155" s="17" t="n">
        <x:v>82</x:v>
      </x:c>
      <x:c r="G155" s="17" t="n">
        <x:v>37</x:v>
      </x:c>
      <x:c r="H155" s="31" t="n">
        <x:v>46099</x:v>
      </x:c>
      <x:c r="I155" s="17" t="str">
        <x:v>knowledge_only</x:v>
      </x:c>
      <x:c r="J155" s="17" t="n">
        <x:v>10</x:v>
      </x:c>
      <x:c r="K155" s="17" t="n">
        <x:v>0</x:v>
      </x:c>
      <x:c r="L155" s="102" t="n">
        <x:v>31</x:v>
      </x:c>
      <x:c r="M155" s="102" t="n">
        <x:v>56.37963592068131</x:v>
      </x:c>
      <x:c r="N155" s="102" t="n">
        <x:v>73.97998188999395</x:v>
      </x:c>
    </x:row>
    <x:row r="156">
      <x:c r="A156" s="31" t="n">
        <x:v>46126</x:v>
      </x:c>
      <x:c r="B156" s="17" t="str">
        <x:v>Qwen 3.6 35B-A3B</x:v>
      </x:c>
      <x:c r="C156" s="17" t="str">
        <x:v>qwen36</x:v>
      </x:c>
      <x:c r="D156" s="124" t="b">
        <x:v>0</x:v>
      </x:c>
      <x:c r="E156" s="102" t="n">
        <x:v>143.30854619570948</x:v>
      </x:c>
      <x:c r="F156" s="17" t="n">
        <x:v>83</x:v>
      </x:c>
      <x:c r="G156" s="17" t="n">
        <x:v>38</x:v>
      </x:c>
      <x:c r="H156" s="31" t="n">
        <x:v>46114</x:v>
      </x:c>
      <x:c r="I156" s="17" t="str">
        <x:v>knowledge_only</x:v>
      </x:c>
      <x:c r="J156" s="17" t="n">
        <x:v>10</x:v>
      </x:c>
      <x:c r="K156" s="17" t="n">
        <x:v>0</x:v>
      </x:c>
      <x:c r="L156" s="102" t="n">
        <x:v>36</x:v>
      </x:c>
      <x:c r="M156" s="102" t="n">
        <x:v>198.79996209595086</x:v>
      </x:c>
      <x:c r="N156" s="102" t="n">
        <x:v>189.72564151656255</x:v>
      </x:c>
    </x:row>
    <x:row r="157">
      <x:c r="A157" s="31" t="n">
        <x:v>46132</x:v>
      </x:c>
      <x:c r="B157" s="17" t="str">
        <x:v>Kimi K2.6</x:v>
      </x:c>
      <x:c r="C157" s="17" t="str">
        <x:v>kimi_k2</x:v>
      </x:c>
      <x:c r="D157" s="124" t="b">
        <x:v>0</x:v>
      </x:c>
      <x:c r="E157" s="102" t="n">
        <x:v>151.02851445040085</x:v>
      </x:c>
      <x:c r="F157" s="17" t="n">
        <x:v>81</x:v>
      </x:c>
      <x:c r="G157" s="17" t="n">
        <x:v>38</x:v>
      </x:c>
      <x:c r="H157" s="31" t="n">
        <x:v>46126</x:v>
      </x:c>
      <x:c r="I157" s="17" t="str">
        <x:v>knowledge_only</x:v>
      </x:c>
      <x:c r="J157" s="17" t="n">
        <x:v>10</x:v>
      </x:c>
      <x:c r="K157" s="17" t="n">
        <x:v>1</x:v>
      </x:c>
      <x:c r="L157" s="102" t="n">
        <x:v>1040</x:v>
      </x:c>
      <x:c r="M157" s="102" t="n">
        <x:v>231.60975313130194</x:v>
      </x:c>
      <x:c r="N157" s="102" t="n">
        <x:v>261.9705564251768</x:v>
      </x:c>
    </x:row>
    <x:row r="158">
      <x:c r="A158" s="31" t="n">
        <x:v>46136</x:v>
      </x:c>
      <x:c r="B158" s="17" t="str">
        <x:v>DeepSeek-V4-Pro</x:v>
      </x:c>
      <x:c r="C158" s="17" t="str">
        <x:v>deepseek_v4</x:v>
      </x:c>
      <x:c r="D158" s="124" t="b">
        <x:v>0</x:v>
      </x:c>
      <x:c r="E158" s="102" t="n">
        <x:v>148.7106502060457</x:v>
      </x:c>
      <x:c r="F158" s="17" t="n">
        <x:v>85</x:v>
      </x:c>
      <x:c r="G158" s="17" t="n">
        <x:v>39</x:v>
      </x:c>
      <x:c r="H158" s="31" t="n">
        <x:v>46132</x:v>
      </x:c>
      <x:c r="I158" s="17" t="str">
        <x:v>knowledge_only</x:v>
      </x:c>
      <x:c r="J158" s="17" t="n">
        <x:v>10</x:v>
      </x:c>
      <x:c r="K158" s="17" t="n">
        <x:v>1</x:v>
      </x:c>
      <x:c r="L158" s="102" t="n">
        <x:v>1600</x:v>
      </x:c>
      <x:c r="M158" s="102" t="n">
        <x:v>226.10753076302072</x:v>
      </x:c>
      <x:c r="N158" s="102" t="n">
        <x:v>302.1996886086987</x:v>
      </x:c>
    </x:row>
    <x:row r="159">
      <x:c r="A159" s="31" t="n">
        <x:v>46185</x:v>
      </x:c>
      <x:c r="B159" s="17" t="str">
        <x:v>Kimi K2.7 Code</x:v>
      </x:c>
      <x:c r="C159" s="17" t="str">
        <x:v>kimi_k2</x:v>
      </x:c>
      <x:c r="D159" s="124" t="b">
        <x:v>0</x:v>
      </x:c>
      <x:c r="E159" s="102" t="n">
        <x:v>149.68250974469834</x:v>
      </x:c>
      <x:c r="F159" s="17" t="n">
        <x:v>82</x:v>
      </x:c>
      <x:c r="G159" s="17" t="n">
        <x:v>39</x:v>
      </x:c>
      <x:c r="H159" s="31" t="n">
        <x:v>46136</x:v>
      </x:c>
      <x:c r="I159" s="17" t="str">
        <x:v>knowledge_only</x:v>
      </x:c>
      <x:c r="J159" s="17" t="n">
        <x:v>10</x:v>
      </x:c>
      <x:c r="K159" s="17" t="n">
        <x:v>1</x:v>
      </x:c>
      <x:c r="L159" s="102" t="n">
        <x:v>1040</x:v>
      </x:c>
      <x:c r="M159" s="102" t="n">
        <x:v>259.02075122764353</x:v>
      </x:c>
      <x:c r="N159" s="102" t="n">
        <x:v>283.6341408619503</x:v>
      </x:c>
    </x:row>
    <x:row r="160">
      <x:c r="A160" s="31" t="n">
        <x:v>46189</x:v>
      </x:c>
      <x:c r="B160" s="17" t="str">
        <x:v>GLM-5.2</x:v>
      </x:c>
      <x:c r="C160" s="17" t="str">
        <x:v>glm</x:v>
      </x:c>
      <x:c r="D160" s="124" t="b">
        <x:v>0</x:v>
      </x:c>
      <x:c r="E160" s="102" t="n">
        <x:v>151.36582865860095</x:v>
      </x:c>
      <x:c r="F160" s="17" t="n">
        <x:v>84</x:v>
      </x:c>
      <x:c r="G160" s="17" t="n">
        <x:v>39</x:v>
      </x:c>
      <x:c r="H160" s="31" t="n">
        <x:v>46185</x:v>
      </x:c>
      <x:c r="I160" s="17" t="str">
        <x:v>knowledge_only</x:v>
      </x:c>
      <x:c r="J160" s="17" t="n">
        <x:v>30</x:v>
      </x:c>
      <x:c r="K160" s="17" t="n">
        <x:v>2</x:v>
      </x:c>
      <x:c r="L160" s="102" t="n">
        <x:v>744</x:v>
      </x:c>
      <x:c r="M160" s="102" t="n">
        <x:v>321.2731222921207</x:v>
      </x:c>
      <x:c r="N160" s="102" t="n">
        <x:v>344.9381474907779</x:v>
      </x:c>
    </x:row>
    <x:row r="161">
      <x:c r="A161" s="32" t="n">
        <x:v>46219</x:v>
      </x:c>
      <x:c r="B161" s="18" t="str">
        <x:v>Kimi K3</x:v>
      </x:c>
      <x:c r="C161" s="18" t="str">
        <x:v>kimi_k2</x:v>
      </x:c>
      <x:c r="D161" s="125" t="b">
        <x:v>0</x:v>
      </x:c>
      <x:c r="E161" s="103" t="n">
        <x:v>155.5939255295791</x:v>
      </x:c>
      <x:c r="F161" s="18" t="n">
        <x:v>83</x:v>
      </x:c>
      <x:c r="G161" s="18" t="n">
        <x:v>39</x:v>
      </x:c>
      <x:c r="H161" s="32" t="n">
        <x:v>46189</x:v>
      </x:c>
      <x:c r="I161" s="18" t="str">
        <x:v>knowledge_only</x:v>
      </x:c>
      <x:c r="J161" s="18" t="n">
        <x:v>10</x:v>
      </x:c>
      <x:c r="K161" s="18" t="n">
        <x:v>1</x:v>
      </x:c>
      <x:c r="L161" s="103" t="n">
        <x:v>2780</x:v>
      </x:c>
      <x:c r="M161" s="103" t="n">
        <x:v>414.02987704386356</x:v>
      </x:c>
      <x:c r="N161" s="103" t="n">
        <x:v>365.28048353821094</x:v>
      </x:c>
    </x:row>
    <x:row r="164">
      <x:c r="A164" s="91" t="str">
        <x:v>Narrow-ECI-CI-only nested chronological replication — broad aggregate-score confidence intervals excluded</x:v>
      </x:c>
      <x:c r="B164" s="91"/>
      <x:c r="C164" s="91"/>
      <x:c r="D164" s="91"/>
      <x:c r="E164" s="91"/>
      <x:c r="F164" s="91"/>
      <x:c r="G164" s="91"/>
      <x:c r="H164" s="91"/>
      <x:c r="I164" s="91"/>
      <x:c r="J164" s="91"/>
      <x:c r="K164" s="91"/>
      <x:c r="L164" s="91"/>
      <x:c r="M164" s="91"/>
      <x:c r="N164" s="91"/>
    </x:row>
    <x:row r="165" ht="34" customHeight="1">
      <x:c r="A165" s="73" t="str">
        <x:v>Release</x:v>
      </x:c>
      <x:c r="B165" s="73" t="str">
        <x:v>Model</x:v>
      </x:c>
      <x:c r="C165" s="73" t="str">
        <x:v>Family</x:v>
      </x:c>
      <x:c r="D165" s="73" t="str">
        <x:v>Broad ECI CI?</x:v>
      </x:c>
      <x:c r="E165" s="73" t="str">
        <x:v>ECI</x:v>
      </x:c>
      <x:c r="F165" s="73" t="str">
        <x:v>Train n</x:v>
      </x:c>
      <x:c r="G165" s="73" t="str">
        <x:v>Train families</x:v>
      </x:c>
      <x:c r="H165" s="73" t="str">
        <x:v>Train max date</x:v>
      </x:c>
      <x:c r="I165" s="73" t="str">
        <x:v>Feature set</x:v>
      </x:c>
      <x:c r="J165" s="73" t="str">
        <x:v>Alpha</x:v>
      </x:c>
      <x:c r="K165" s="73" t="str">
        <x:v>Observed components</x:v>
      </x:c>
      <x:c r="L165" s="73" t="str">
        <x:v>Actual total (B)</x:v>
      </x:c>
      <x:c r="M165" s="73" t="str">
        <x:v>Baseline predicted (B)</x:v>
      </x:c>
      <x:c r="N165" s="73" t="str">
        <x:v>Candidate predicted (B)</x:v>
      </x:c>
    </x:row>
    <x:row r="166">
      <x:c r="A166" s="30" t="n">
        <x:v>45652</x:v>
      </x:c>
      <x:c r="B166" s="16" t="str">
        <x:v>DeepSeek-V3</x:v>
      </x:c>
      <x:c r="C166" s="16" t="str">
        <x:v>deepseek_v3</x:v>
      </x:c>
      <x:c r="D166" s="123" t="b">
        <x:v>0</x:v>
      </x:c>
      <x:c r="E166" s="101" t="n">
        <x:v>132.99615911110604</x:v>
      </x:c>
      <x:c r="F166" s="16" t="n">
        <x:v>13</x:v>
      </x:c>
      <x:c r="G166" s="16" t="n">
        <x:v>10</x:v>
      </x:c>
      <x:c r="H166" s="30" t="n">
        <x:v>45638</x:v>
      </x:c>
      <x:c r="I166" s="16" t="str">
        <x:v>all_eligible</x:v>
      </x:c>
      <x:c r="J166" s="16" t="n">
        <x:v>3</x:v>
      </x:c>
      <x:c r="K166" s="16" t="n">
        <x:v>4</x:v>
      </x:c>
      <x:c r="L166" s="101" t="n">
        <x:v>671</x:v>
      </x:c>
      <x:c r="M166" s="101" t="n">
        <x:v>435.650335086225</x:v>
      </x:c>
      <x:c r="N166" s="101" t="n">
        <x:v>292.6380076881044</x:v>
      </x:c>
    </x:row>
    <x:row r="167">
      <x:c r="A167" s="31" t="n">
        <x:v>45677</x:v>
      </x:c>
      <x:c r="B167" s="17" t="str">
        <x:v>DeepSeek-R1</x:v>
      </x:c>
      <x:c r="C167" s="17" t="str">
        <x:v>deepseek_v3</x:v>
      </x:c>
      <x:c r="D167" s="124" t="b">
        <x:v>0</x:v>
      </x:c>
      <x:c r="E167" s="102" t="n">
        <x:v>139.6816648757428</x:v>
      </x:c>
      <x:c r="F167" s="17" t="n">
        <x:v>13</x:v>
      </x:c>
      <x:c r="G167" s="17" t="n">
        <x:v>10</x:v>
      </x:c>
      <x:c r="H167" s="31" t="n">
        <x:v>45638</x:v>
      </x:c>
      <x:c r="I167" s="17" t="str">
        <x:v>all_eligible</x:v>
      </x:c>
      <x:c r="J167" s="17" t="n">
        <x:v>3</x:v>
      </x:c>
      <x:c r="K167" s="17" t="n">
        <x:v>3</x:v>
      </x:c>
      <x:c r="L167" s="102" t="n">
        <x:v>671</x:v>
      </x:c>
      <x:c r="M167" s="102" t="n">
        <x:v>1538.432097397191</x:v>
      </x:c>
      <x:c r="N167" s="102" t="n">
        <x:v>483.1990959727565</x:v>
      </x:c>
    </x:row>
    <x:row r="168">
      <x:c r="A168" s="31" t="n">
        <x:v>45728</x:v>
      </x:c>
      <x:c r="B168" s="17" t="str">
        <x:v>Gemma 3 27B</x:v>
      </x:c>
      <x:c r="C168" s="17" t="str">
        <x:v>gemma3</x:v>
      </x:c>
      <x:c r="D168" s="124" t="b">
        <x:v>0</x:v>
      </x:c>
      <x:c r="E168" s="102" t="n">
        <x:v>131.05625988145306</x:v>
      </x:c>
      <x:c r="F168" s="17" t="n">
        <x:v>15</x:v>
      </x:c>
      <x:c r="G168" s="17" t="n">
        <x:v>11</x:v>
      </x:c>
      <x:c r="H168" s="31" t="n">
        <x:v>45677</x:v>
      </x:c>
      <x:c r="I168" s="17" t="str">
        <x:v>all_eligible</x:v>
      </x:c>
      <x:c r="J168" s="17" t="n">
        <x:v>10</x:v>
      </x:c>
      <x:c r="K168" s="17" t="n">
        <x:v>3</x:v>
      </x:c>
      <x:c r="L168" s="102" t="n">
        <x:v>27</x:v>
      </x:c>
      <x:c r="M168" s="102" t="n">
        <x:v>70.12158711831799</x:v>
      </x:c>
      <x:c r="N168" s="102" t="n">
        <x:v>24.837146445268836</x:v>
      </x:c>
    </x:row>
    <x:row r="169">
      <x:c r="A169" s="31" t="n">
        <x:v>45733</x:v>
      </x:c>
      <x:c r="B169" s="17" t="str">
        <x:v>Mistral Small 3.1</x:v>
      </x:c>
      <x:c r="C169" s="17" t="str">
        <x:v>mistral_small</x:v>
      </x:c>
      <x:c r="D169" s="124" t="b">
        <x:v>0</x:v>
      </x:c>
      <x:c r="E169" s="102" t="n">
        <x:v>127.74422539160656</x:v>
      </x:c>
      <x:c r="F169" s="17" t="n">
        <x:v>16</x:v>
      </x:c>
      <x:c r="G169" s="17" t="n">
        <x:v>12</x:v>
      </x:c>
      <x:c r="H169" s="31" t="n">
        <x:v>45728</x:v>
      </x:c>
      <x:c r="I169" s="17" t="str">
        <x:v>all_eligible</x:v>
      </x:c>
      <x:c r="J169" s="17" t="n">
        <x:v>10</x:v>
      </x:c>
      <x:c r="K169" s="17" t="n">
        <x:v>3</x:v>
      </x:c>
      <x:c r="L169" s="102" t="n">
        <x:v>24</x:v>
      </x:c>
      <x:c r="M169" s="102" t="n">
        <x:v>20.115317040776482</x:v>
      </x:c>
      <x:c r="N169" s="102" t="n">
        <x:v>26.265064534846342</x:v>
      </x:c>
    </x:row>
    <x:row r="170">
      <x:c r="A170" s="31" t="n">
        <x:v>45740</x:v>
      </x:c>
      <x:c r="B170" s="17" t="str">
        <x:v>DeepSeek-V3 (Mar 2025)</x:v>
      </x:c>
      <x:c r="C170" s="17" t="str">
        <x:v>deepseek_v3</x:v>
      </x:c>
      <x:c r="D170" s="124" t="b">
        <x:v>0</x:v>
      </x:c>
      <x:c r="E170" s="102" t="n">
        <x:v>137.04723345201705</x:v>
      </x:c>
      <x:c r="F170" s="17" t="n">
        <x:v>15</x:v>
      </x:c>
      <x:c r="G170" s="17" t="n">
        <x:v>12</x:v>
      </x:c>
      <x:c r="H170" s="31" t="n">
        <x:v>45733</x:v>
      </x:c>
      <x:c r="I170" s="17" t="str">
        <x:v>all_eligible</x:v>
      </x:c>
      <x:c r="J170" s="17" t="n">
        <x:v>10</x:v>
      </x:c>
      <x:c r="K170" s="17" t="n">
        <x:v>3</x:v>
      </x:c>
      <x:c r="L170" s="102" t="n">
        <x:v>671</x:v>
      </x:c>
      <x:c r="M170" s="102" t="n">
        <x:v>405.45031983252227</x:v>
      </x:c>
      <x:c r="N170" s="102" t="n">
        <x:v>683.4012114196438</x:v>
      </x:c>
    </x:row>
    <x:row r="171">
      <x:c r="A171" s="31" t="n">
        <x:v>45752</x:v>
      </x:c>
      <x:c r="B171" s="17" t="str">
        <x:v>Llama 4 Maverick</x:v>
      </x:c>
      <x:c r="C171" s="17" t="str">
        <x:v>llama4</x:v>
      </x:c>
      <x:c r="D171" s="124" t="b">
        <x:v>0</x:v>
      </x:c>
      <x:c r="E171" s="102" t="n">
        <x:v>133.0265124806118</x:v>
      </x:c>
      <x:c r="F171" s="17" t="n">
        <x:v>18</x:v>
      </x:c>
      <x:c r="G171" s="17" t="n">
        <x:v>13</x:v>
      </x:c>
      <x:c r="H171" s="31" t="n">
        <x:v>45740</x:v>
      </x:c>
      <x:c r="I171" s="17" t="str">
        <x:v>all_eligible</x:v>
      </x:c>
      <x:c r="J171" s="17" t="n">
        <x:v>10</x:v>
      </x:c>
      <x:c r="K171" s="17" t="n">
        <x:v>3</x:v>
      </x:c>
      <x:c r="L171" s="102" t="n">
        <x:v>400</x:v>
      </x:c>
      <x:c r="M171" s="102" t="n">
        <x:v>226.14447501138844</x:v>
      </x:c>
      <x:c r="N171" s="102" t="n">
        <x:v>277.4683219891281</x:v>
      </x:c>
    </x:row>
    <x:row r="172">
      <x:c r="A172" s="31" t="n">
        <x:v>45752</x:v>
      </x:c>
      <x:c r="B172" s="17" t="str">
        <x:v>Llama 4 Scout</x:v>
      </x:c>
      <x:c r="C172" s="17" t="str">
        <x:v>llama4</x:v>
      </x:c>
      <x:c r="D172" s="124" t="b">
        <x:v>0</x:v>
      </x:c>
      <x:c r="E172" s="102" t="n">
        <x:v>130.54220114320955</x:v>
      </x:c>
      <x:c r="F172" s="17" t="n">
        <x:v>18</x:v>
      </x:c>
      <x:c r="G172" s="17" t="n">
        <x:v>13</x:v>
      </x:c>
      <x:c r="H172" s="31" t="n">
        <x:v>45740</x:v>
      </x:c>
      <x:c r="I172" s="17" t="str">
        <x:v>all_eligible</x:v>
      </x:c>
      <x:c r="J172" s="17" t="n">
        <x:v>10</x:v>
      </x:c>
      <x:c r="K172" s="17" t="n">
        <x:v>3</x:v>
      </x:c>
      <x:c r="L172" s="102" t="n">
        <x:v>109</x:v>
      </x:c>
      <x:c r="M172" s="102" t="n">
        <x:v>128.76526745747177</x:v>
      </x:c>
      <x:c r="N172" s="102" t="n">
        <x:v>126.35578809652006</x:v>
      </x:c>
    </x:row>
    <x:row r="173">
      <x:c r="A173" s="31" t="n">
        <x:v>45776</x:v>
      </x:c>
      <x:c r="B173" s="17" t="str">
        <x:v>Qwen3-235B-A22B</x:v>
      </x:c>
      <x:c r="C173" s="17" t="str">
        <x:v>qwen3_235</x:v>
      </x:c>
      <x:c r="D173" s="124" t="b">
        <x:v>0</x:v>
      </x:c>
      <x:c r="E173" s="102" t="n">
        <x:v>139.58299253587512</x:v>
      </x:c>
      <x:c r="F173" s="17" t="n">
        <x:v>20</x:v>
      </x:c>
      <x:c r="G173" s="17" t="n">
        <x:v>14</x:v>
      </x:c>
      <x:c r="H173" s="31" t="n">
        <x:v>45752</x:v>
      </x:c>
      <x:c r="I173" s="17" t="str">
        <x:v>all_eligible</x:v>
      </x:c>
      <x:c r="J173" s="17" t="n">
        <x:v>10</x:v>
      </x:c>
      <x:c r="K173" s="17" t="n">
        <x:v>2</x:v>
      </x:c>
      <x:c r="L173" s="102" t="n">
        <x:v>235</x:v>
      </x:c>
      <x:c r="M173" s="102" t="n">
        <x:v>348.4936472172934</x:v>
      </x:c>
      <x:c r="N173" s="102" t="n">
        <x:v>750.3987044993695</x:v>
      </x:c>
    </x:row>
    <x:row r="174">
      <x:c r="A174" s="31" t="n">
        <x:v>45805</x:v>
      </x:c>
      <x:c r="B174" s="17" t="str">
        <x:v>DeepSeek-R1 (May 2025)</x:v>
      </x:c>
      <x:c r="C174" s="17" t="str">
        <x:v>deepseek_v3</x:v>
      </x:c>
      <x:c r="D174" s="124" t="b">
        <x:v>0</x:v>
      </x:c>
      <x:c r="E174" s="102" t="n">
        <x:v>142.0309516063694</x:v>
      </x:c>
      <x:c r="F174" s="17" t="n">
        <x:v>18</x:v>
      </x:c>
      <x:c r="G174" s="17" t="n">
        <x:v>14</x:v>
      </x:c>
      <x:c r="H174" s="31" t="n">
        <x:v>45776</x:v>
      </x:c>
      <x:c r="I174" s="17" t="str">
        <x:v>knowledge_only</x:v>
      </x:c>
      <x:c r="J174" s="17" t="n">
        <x:v>0.3</x:v>
      </x:c>
      <x:c r="K174" s="17" t="n">
        <x:v>1</x:v>
      </x:c>
      <x:c r="L174" s="102" t="n">
        <x:v>671</x:v>
      </x:c>
      <x:c r="M174" s="102" t="n">
        <x:v>337.1545442484644</x:v>
      </x:c>
      <x:c r="N174" s="102" t="n">
        <x:v>316.67478018952227</x:v>
      </x:c>
    </x:row>
    <x:row r="175">
      <x:c r="A175" s="31" t="n">
        <x:v>45818</x:v>
      </x:c>
      <x:c r="B175" s="17" t="str">
        <x:v>Magistral Small 1.1</x:v>
      </x:c>
      <x:c r="C175" s="17" t="str">
        <x:v>mistral_small</x:v>
      </x:c>
      <x:c r="D175" s="124" t="b">
        <x:v>0</x:v>
      </x:c>
      <x:c r="E175" s="102" t="n">
        <x:v>133.08054742477532</x:v>
      </x:c>
      <x:c r="F175" s="17" t="n">
        <x:v>21</x:v>
      </x:c>
      <x:c r="G175" s="17" t="n">
        <x:v>14</x:v>
      </x:c>
      <x:c r="H175" s="31" t="n">
        <x:v>45805</x:v>
      </x:c>
      <x:c r="I175" s="17" t="str">
        <x:v>knowledge_only</x:v>
      </x:c>
      <x:c r="J175" s="17" t="n">
        <x:v>3</x:v>
      </x:c>
      <x:c r="K175" s="17" t="n">
        <x:v>1</x:v>
      </x:c>
      <x:c r="L175" s="102" t="n">
        <x:v>24</x:v>
      </x:c>
      <x:c r="M175" s="102" t="n">
        <x:v>11.42716625868622</x:v>
      </x:c>
      <x:c r="N175" s="102" t="n">
        <x:v>9.46849367928638</x:v>
      </x:c>
    </x:row>
    <x:row r="176">
      <x:c r="A176" s="31" t="n">
        <x:v>45850</x:v>
      </x:c>
      <x:c r="B176" s="17" t="str">
        <x:v>Kimi K2 (Jul 2025)</x:v>
      </x:c>
      <x:c r="C176" s="17" t="str">
        <x:v>kimi_k2</x:v>
      </x:c>
      <x:c r="D176" s="124" t="b">
        <x:v>0</x:v>
      </x:c>
      <x:c r="E176" s="102" t="n">
        <x:v>140.45109542572916</x:v>
      </x:c>
      <x:c r="F176" s="17" t="n">
        <x:v>23</x:v>
      </x:c>
      <x:c r="G176" s="17" t="n">
        <x:v>15</x:v>
      </x:c>
      <x:c r="H176" s="31" t="n">
        <x:v>45818</x:v>
      </x:c>
      <x:c r="I176" s="17" t="str">
        <x:v>knowledge_only</x:v>
      </x:c>
      <x:c r="J176" s="17" t="n">
        <x:v>1</x:v>
      </x:c>
      <x:c r="K176" s="17" t="n">
        <x:v>0</x:v>
      </x:c>
      <x:c r="L176" s="102" t="n">
        <x:v>1040</x:v>
      </x:c>
      <x:c r="M176" s="102" t="n">
        <x:v>640.2532492387494</x:v>
      </x:c>
      <x:c r="N176" s="102" t="n">
        <x:v>400.2174397682768</x:v>
      </x:c>
    </x:row>
    <x:row r="177">
      <x:c r="A177" s="31" t="n">
        <x:v>45863</x:v>
      </x:c>
      <x:c r="B177" s="17" t="str">
        <x:v>Qwen3-235B-A22B-Instruct (Jul 2025)</x:v>
      </x:c>
      <x:c r="C177" s="17" t="str">
        <x:v>qwen3_235</x:v>
      </x:c>
      <x:c r="D177" s="124" t="b">
        <x:v>0</x:v>
      </x:c>
      <x:c r="E177" s="102" t="n">
        <x:v>138.960468771626</x:v>
      </x:c>
      <x:c r="F177" s="17" t="n">
        <x:v>23</x:v>
      </x:c>
      <x:c r="G177" s="17" t="n">
        <x:v>15</x:v>
      </x:c>
      <x:c r="H177" s="31" t="n">
        <x:v>45850</x:v>
      </x:c>
      <x:c r="I177" s="17" t="str">
        <x:v>all_eligible</x:v>
      </x:c>
      <x:c r="J177" s="17" t="n">
        <x:v>10</x:v>
      </x:c>
      <x:c r="K177" s="17" t="n">
        <x:v>1</x:v>
      </x:c>
      <x:c r="L177" s="102" t="n">
        <x:v>235</x:v>
      </x:c>
      <x:c r="M177" s="102" t="n">
        <x:v>553.4601984378937</x:v>
      </x:c>
      <x:c r="N177" s="102" t="n">
        <x:v>546.0728542342797</x:v>
      </x:c>
    </x:row>
    <x:row r="178">
      <x:c r="A178" s="31" t="n">
        <x:v>45863</x:v>
      </x:c>
      <x:c r="B178" s="17" t="str">
        <x:v>Qwen3-235B-A22B-Thinking (Jul 2025)</x:v>
      </x:c>
      <x:c r="C178" s="17" t="str">
        <x:v>qwen3_235</x:v>
      </x:c>
      <x:c r="D178" s="124" t="b">
        <x:v>0</x:v>
      </x:c>
      <x:c r="E178" s="102" t="n">
        <x:v>144.77413130756898</x:v>
      </x:c>
      <x:c r="F178" s="17" t="n">
        <x:v>23</x:v>
      </x:c>
      <x:c r="G178" s="17" t="n">
        <x:v>15</x:v>
      </x:c>
      <x:c r="H178" s="31" t="n">
        <x:v>45850</x:v>
      </x:c>
      <x:c r="I178" s="17" t="str">
        <x:v>all_eligible</x:v>
      </x:c>
      <x:c r="J178" s="17" t="n">
        <x:v>10</x:v>
      </x:c>
      <x:c r="K178" s="17" t="n">
        <x:v>3</x:v>
      </x:c>
      <x:c r="L178" s="102" t="n">
        <x:v>235</x:v>
      </x:c>
      <x:c r="M178" s="102" t="n">
        <x:v>937.3530685005983</x:v>
      </x:c>
      <x:c r="N178" s="102" t="n">
        <x:v>1146.3934655999562</x:v>
      </x:c>
    </x:row>
    <x:row r="179">
      <x:c r="A179" s="31" t="n">
        <x:v>45874</x:v>
      </x:c>
      <x:c r="B179" s="17" t="str">
        <x:v>gpt-oss-120b</x:v>
      </x:c>
      <x:c r="C179" s="17" t="str">
        <x:v>gpt_oss</x:v>
      </x:c>
      <x:c r="D179" s="124" t="b">
        <x:v>0</x:v>
      </x:c>
      <x:c r="E179" s="102" t="n">
        <x:v>140.60744617785315</x:v>
      </x:c>
      <x:c r="F179" s="17" t="n">
        <x:v>26</x:v>
      </x:c>
      <x:c r="G179" s="17" t="n">
        <x:v>16</x:v>
      </x:c>
      <x:c r="H179" s="31" t="n">
        <x:v>45863</x:v>
      </x:c>
      <x:c r="I179" s="17" t="str">
        <x:v>knowledge_only</x:v>
      </x:c>
      <x:c r="J179" s="17" t="n">
        <x:v>10</x:v>
      </x:c>
      <x:c r="K179" s="17" t="n">
        <x:v>1</x:v>
      </x:c>
      <x:c r="L179" s="102" t="n">
        <x:v>116.83</x:v>
      </x:c>
      <x:c r="M179" s="102" t="n">
        <x:v>209.857357627609</x:v>
      </x:c>
      <x:c r="N179" s="102" t="n">
        <x:v>268.0222727363413</x:v>
      </x:c>
    </x:row>
    <x:row r="180">
      <x:c r="A180" s="31" t="n">
        <x:v>45929</x:v>
      </x:c>
      <x:c r="B180" s="17" t="str">
        <x:v>DeepSeek-V3.2-Exp</x:v>
      </x:c>
      <x:c r="C180" s="17" t="str">
        <x:v>deepseek_v3</x:v>
      </x:c>
      <x:c r="D180" s="124" t="b">
        <x:v>0</x:v>
      </x:c>
      <x:c r="E180" s="102" t="n">
        <x:v>144.8644338689139</x:v>
      </x:c>
      <x:c r="F180" s="17" t="n">
        <x:v>23</x:v>
      </x:c>
      <x:c r="G180" s="17" t="n">
        <x:v>16</x:v>
      </x:c>
      <x:c r="H180" s="31" t="n">
        <x:v>45874</x:v>
      </x:c>
      <x:c r="I180" s="17" t="str">
        <x:v>all_eligible</x:v>
      </x:c>
      <x:c r="J180" s="17" t="n">
        <x:v>30</x:v>
      </x:c>
      <x:c r="K180" s="17" t="n">
        <x:v>1</x:v>
      </x:c>
      <x:c r="L180" s="102" t="n">
        <x:v>671</x:v>
      </x:c>
      <x:c r="M180" s="102" t="n">
        <x:v>1047.4593909117343</x:v>
      </x:c>
      <x:c r="N180" s="102" t="n">
        <x:v>1048.2353374049949</x:v>
      </x:c>
    </x:row>
    <x:row r="181">
      <x:c r="A181" s="31" t="n">
        <x:v>45930</x:v>
      </x:c>
      <x:c r="B181" s="17" t="str">
        <x:v>GLM-4.6</x:v>
      </x:c>
      <x:c r="C181" s="17" t="str">
        <x:v>glm</x:v>
      </x:c>
      <x:c r="D181" s="124" t="b">
        <x:v>0</x:v>
      </x:c>
      <x:c r="E181" s="102" t="n">
        <x:v>141.01109266408608</x:v>
      </x:c>
      <x:c r="F181" s="17" t="n">
        <x:v>28</x:v>
      </x:c>
      <x:c r="G181" s="17" t="n">
        <x:v>17</x:v>
      </x:c>
      <x:c r="H181" s="31" t="n">
        <x:v>45929</x:v>
      </x:c>
      <x:c r="I181" s="17" t="str">
        <x:v>knowledge_only</x:v>
      </x:c>
      <x:c r="J181" s="17" t="n">
        <x:v>30</x:v>
      </x:c>
      <x:c r="K181" s="17" t="n">
        <x:v>0</x:v>
      </x:c>
      <x:c r="L181" s="102" t="n">
        <x:v>357</x:v>
      </x:c>
      <x:c r="M181" s="102" t="n">
        <x:v>126.43079753085813</x:v>
      </x:c>
      <x:c r="N181" s="102" t="n">
        <x:v>131.722871873042</x:v>
      </x:c>
    </x:row>
    <x:row r="182">
      <x:c r="A182" s="31" t="n">
        <x:v>45967</x:v>
      </x:c>
      <x:c r="B182" s="17" t="str">
        <x:v>Kimi K2 Thinking</x:v>
      </x:c>
      <x:c r="C182" s="17" t="str">
        <x:v>kimi_k2</x:v>
      </x:c>
      <x:c r="D182" s="124" t="b">
        <x:v>0</x:v>
      </x:c>
      <x:c r="E182" s="102" t="n">
        <x:v>146.03907478989663</x:v>
      </x:c>
      <x:c r="F182" s="17" t="n">
        <x:v>28</x:v>
      </x:c>
      <x:c r="G182" s="17" t="n">
        <x:v>17</x:v>
      </x:c>
      <x:c r="H182" s="31" t="n">
        <x:v>45930</x:v>
      </x:c>
      <x:c r="I182" s="17" t="str">
        <x:v>all_eligible</x:v>
      </x:c>
      <x:c r="J182" s="17" t="n">
        <x:v>10</x:v>
      </x:c>
      <x:c r="K182" s="17" t="n">
        <x:v>3</x:v>
      </x:c>
      <x:c r="L182" s="102" t="n">
        <x:v>1040</x:v>
      </x:c>
      <x:c r="M182" s="102" t="n">
        <x:v>351.3580624532489</x:v>
      </x:c>
      <x:c r="N182" s="102" t="n">
        <x:v>477.3653982665068</x:v>
      </x:c>
    </x:row>
    <x:row r="183">
      <x:c r="A183" s="31" t="n">
        <x:v>45992</x:v>
      </x:c>
      <x:c r="B183" s="17" t="str">
        <x:v>DeepSeek-V3.2</x:v>
      </x:c>
      <x:c r="C183" s="17" t="str">
        <x:v>deepseek_v3</x:v>
      </x:c>
      <x:c r="D183" s="124" t="b">
        <x:v>0</x:v>
      </x:c>
      <x:c r="E183" s="102" t="n">
        <x:v>146.58756763874422</x:v>
      </x:c>
      <x:c r="F183" s="17" t="n">
        <x:v>25</x:v>
      </x:c>
      <x:c r="G183" s="17" t="n">
        <x:v>17</x:v>
      </x:c>
      <x:c r="H183" s="31" t="n">
        <x:v>45967</x:v>
      </x:c>
      <x:c r="I183" s="17" t="str">
        <x:v>all_eligible</x:v>
      </x:c>
      <x:c r="J183" s="17" t="n">
        <x:v>10</x:v>
      </x:c>
      <x:c r="K183" s="17" t="n">
        <x:v>2</x:v>
      </x:c>
      <x:c r="L183" s="102" t="n">
        <x:v>671</x:v>
      </x:c>
      <x:c r="M183" s="102" t="n">
        <x:v>434.25938206519595</x:v>
      </x:c>
      <x:c r="N183" s="102" t="n">
        <x:v>446.2982324089902</x:v>
      </x:c>
    </x:row>
    <x:row r="184">
      <x:c r="A184" s="31" t="n">
        <x:v>46013</x:v>
      </x:c>
      <x:c r="B184" s="17" t="str">
        <x:v>GLM-4.7</x:v>
      </x:c>
      <x:c r="C184" s="17" t="str">
        <x:v>glm</x:v>
      </x:c>
      <x:c r="D184" s="124" t="b">
        <x:v>0</x:v>
      </x:c>
      <x:c r="E184" s="102" t="n">
        <x:v>143.75889783623526</x:v>
      </x:c>
      <x:c r="F184" s="17" t="n">
        <x:v>30</x:v>
      </x:c>
      <x:c r="G184" s="17" t="n">
        <x:v>17</x:v>
      </x:c>
      <x:c r="H184" s="31" t="n">
        <x:v>45992</x:v>
      </x:c>
      <x:c r="I184" s="17" t="str">
        <x:v>all_eligible</x:v>
      </x:c>
      <x:c r="J184" s="17" t="n">
        <x:v>30</x:v>
      </x:c>
      <x:c r="K184" s="17" t="n">
        <x:v>3</x:v>
      </x:c>
      <x:c r="L184" s="102" t="n">
        <x:v>358</x:v>
      </x:c>
      <x:c r="M184" s="102" t="n">
        <x:v>174.80753262106032</x:v>
      </x:c>
      <x:c r="N184" s="102" t="n">
        <x:v>248.56797095625555</x:v>
      </x:c>
    </x:row>
    <x:row r="185">
      <x:c r="A185" s="31" t="n">
        <x:v>46049</x:v>
      </x:c>
      <x:c r="B185" s="17" t="str">
        <x:v>Kimi K2.5</x:v>
      </x:c>
      <x:c r="C185" s="17" t="str">
        <x:v>kimi_k2</x:v>
      </x:c>
      <x:c r="D185" s="124" t="b">
        <x:v>0</x:v>
      </x:c>
      <x:c r="E185" s="102" t="n">
        <x:v>148.2583342812219</x:v>
      </x:c>
      <x:c r="F185" s="17" t="n">
        <x:v>30</x:v>
      </x:c>
      <x:c r="G185" s="17" t="n">
        <x:v>17</x:v>
      </x:c>
      <x:c r="H185" s="31" t="n">
        <x:v>46013</x:v>
      </x:c>
      <x:c r="I185" s="17" t="str">
        <x:v>all_eligible</x:v>
      </x:c>
      <x:c r="J185" s="17" t="n">
        <x:v>10</x:v>
      </x:c>
      <x:c r="K185" s="17" t="n">
        <x:v>5</x:v>
      </x:c>
      <x:c r="L185" s="102" t="n">
        <x:v>1040</x:v>
      </x:c>
      <x:c r="M185" s="102" t="n">
        <x:v>361.4959342438628</x:v>
      </x:c>
      <x:c r="N185" s="102" t="n">
        <x:v>446.195743298713</x:v>
      </x:c>
    </x:row>
    <x:row r="186">
      <x:c r="A186" s="31" t="n">
        <x:v>46064</x:v>
      </x:c>
      <x:c r="B186" s="17" t="str">
        <x:v>GLM-5</x:v>
      </x:c>
      <x:c r="C186" s="17" t="str">
        <x:v>glm</x:v>
      </x:c>
      <x:c r="D186" s="124" t="b">
        <x:v>0</x:v>
      </x:c>
      <x:c r="E186" s="102" t="n">
        <x:v>146.40627233424203</x:v>
      </x:c>
      <x:c r="F186" s="17" t="n">
        <x:v>31</x:v>
      </x:c>
      <x:c r="G186" s="17" t="n">
        <x:v>17</x:v>
      </x:c>
      <x:c r="H186" s="31" t="n">
        <x:v>46049</x:v>
      </x:c>
      <x:c r="I186" s="17" t="str">
        <x:v>all_eligible</x:v>
      </x:c>
      <x:c r="J186" s="17" t="n">
        <x:v>10</x:v>
      </x:c>
      <x:c r="K186" s="17" t="n">
        <x:v>4</x:v>
      </x:c>
      <x:c r="L186" s="102" t="n">
        <x:v>744</x:v>
      </x:c>
      <x:c r="M186" s="102" t="n">
        <x:v>248.03400734146942</x:v>
      </x:c>
      <x:c r="N186" s="102" t="n">
        <x:v>603.5617227777932</x:v>
      </x:c>
    </x:row>
    <x:row r="187">
      <x:c r="A187" s="31" t="n">
        <x:v>46065</x:v>
      </x:c>
      <x:c r="B187" s="17" t="str">
        <x:v>MiniMax-M2.5</x:v>
      </x:c>
      <x:c r="C187" s="17" t="str">
        <x:v>minimax_m2</x:v>
      </x:c>
      <x:c r="D187" s="124" t="b">
        <x:v>0</x:v>
      </x:c>
      <x:c r="E187" s="102" t="n">
        <x:v>147.09371886844886</x:v>
      </x:c>
      <x:c r="F187" s="17" t="n">
        <x:v>34</x:v>
      </x:c>
      <x:c r="G187" s="17" t="n">
        <x:v>18</x:v>
      </x:c>
      <x:c r="H187" s="31" t="n">
        <x:v>46064</x:v>
      </x:c>
      <x:c r="I187" s="17" t="str">
        <x:v>all_eligible</x:v>
      </x:c>
      <x:c r="J187" s="17" t="n">
        <x:v>10</x:v>
      </x:c>
      <x:c r="K187" s="17" t="n">
        <x:v>0</x:v>
      </x:c>
      <x:c r="L187" s="102" t="n">
        <x:v>228.703644928</x:v>
      </x:c>
      <x:c r="M187" s="102" t="n">
        <x:v>365.2150970291173</x:v>
      </x:c>
      <x:c r="N187" s="102" t="n">
        <x:v>485.66541899937755</x:v>
      </x:c>
    </x:row>
    <x:row r="188">
      <x:c r="A188" s="31" t="n">
        <x:v>46126</x:v>
      </x:c>
      <x:c r="B188" s="17" t="str">
        <x:v>Qwen 3.6 35B-A3B</x:v>
      </x:c>
      <x:c r="C188" s="17" t="str">
        <x:v>qwen36</x:v>
      </x:c>
      <x:c r="D188" s="124" t="b">
        <x:v>0</x:v>
      </x:c>
      <x:c r="E188" s="102" t="n">
        <x:v>143.30854619570948</x:v>
      </x:c>
      <x:c r="F188" s="17" t="n">
        <x:v>35</x:v>
      </x:c>
      <x:c r="G188" s="17" t="n">
        <x:v>19</x:v>
      </x:c>
      <x:c r="H188" s="31" t="n">
        <x:v>46065</x:v>
      </x:c>
      <x:c r="I188" s="17" t="str">
        <x:v>knowledge_only</x:v>
      </x:c>
      <x:c r="J188" s="17" t="n">
        <x:v>10</x:v>
      </x:c>
      <x:c r="K188" s="17" t="n">
        <x:v>0</x:v>
      </x:c>
      <x:c r="L188" s="102" t="n">
        <x:v>36</x:v>
      </x:c>
      <x:c r="M188" s="102" t="n">
        <x:v>103.3198232031389</x:v>
      </x:c>
      <x:c r="N188" s="102" t="n">
        <x:v>111.87069892262076</x:v>
      </x:c>
    </x:row>
    <x:row r="189">
      <x:c r="A189" s="31" t="n">
        <x:v>46132</x:v>
      </x:c>
      <x:c r="B189" s="17" t="str">
        <x:v>Kimi K2.6</x:v>
      </x:c>
      <x:c r="C189" s="17" t="str">
        <x:v>kimi_k2</x:v>
      </x:c>
      <x:c r="D189" s="124" t="b">
        <x:v>0</x:v>
      </x:c>
      <x:c r="E189" s="102" t="n">
        <x:v>151.02851445040085</x:v>
      </x:c>
      <x:c r="F189" s="17" t="n">
        <x:v>33</x:v>
      </x:c>
      <x:c r="G189" s="17" t="n">
        <x:v>19</x:v>
      </x:c>
      <x:c r="H189" s="31" t="n">
        <x:v>46126</x:v>
      </x:c>
      <x:c r="I189" s="17" t="str">
        <x:v>all_eligible</x:v>
      </x:c>
      <x:c r="J189" s="17" t="n">
        <x:v>10</x:v>
      </x:c>
      <x:c r="K189" s="17" t="n">
        <x:v>3</x:v>
      </x:c>
      <x:c r="L189" s="102" t="n">
        <x:v>1040</x:v>
      </x:c>
      <x:c r="M189" s="102" t="n">
        <x:v>361.0296371421296</x:v>
      </x:c>
      <x:c r="N189" s="102" t="n">
        <x:v>339.36748965025953</x:v>
      </x:c>
    </x:row>
    <x:row r="190">
      <x:c r="A190" s="31" t="n">
        <x:v>46136</x:v>
      </x:c>
      <x:c r="B190" s="17" t="str">
        <x:v>DeepSeek-V4-Pro</x:v>
      </x:c>
      <x:c r="C190" s="17" t="str">
        <x:v>deepseek_v4</x:v>
      </x:c>
      <x:c r="D190" s="124" t="b">
        <x:v>0</x:v>
      </x:c>
      <x:c r="E190" s="102" t="n">
        <x:v>148.7106502060457</x:v>
      </x:c>
      <x:c r="F190" s="17" t="n">
        <x:v>37</x:v>
      </x:c>
      <x:c r="G190" s="17" t="n">
        <x:v>20</x:v>
      </x:c>
      <x:c r="H190" s="31" t="n">
        <x:v>46132</x:v>
      </x:c>
      <x:c r="I190" s="17" t="str">
        <x:v>knowledge_only</x:v>
      </x:c>
      <x:c r="J190" s="17" t="n">
        <x:v>30</x:v>
      </x:c>
      <x:c r="K190" s="17" t="n">
        <x:v>1</x:v>
      </x:c>
      <x:c r="L190" s="102" t="n">
        <x:v>1600</x:v>
      </x:c>
      <x:c r="M190" s="102" t="n">
        <x:v>257.960900159667</x:v>
      </x:c>
      <x:c r="N190" s="102" t="n">
        <x:v>285.3513542866823</x:v>
      </x:c>
    </x:row>
    <x:row r="191">
      <x:c r="A191" s="31" t="n">
        <x:v>46185</x:v>
      </x:c>
      <x:c r="B191" s="17" t="str">
        <x:v>Kimi K2.7 Code</x:v>
      </x:c>
      <x:c r="C191" s="17" t="str">
        <x:v>kimi_k2</x:v>
      </x:c>
      <x:c r="D191" s="124" t="b">
        <x:v>0</x:v>
      </x:c>
      <x:c r="E191" s="102" t="n">
        <x:v>149.68250974469834</x:v>
      </x:c>
      <x:c r="F191" s="17" t="n">
        <x:v>34</x:v>
      </x:c>
      <x:c r="G191" s="17" t="n">
        <x:v>20</x:v>
      </x:c>
      <x:c r="H191" s="31" t="n">
        <x:v>46136</x:v>
      </x:c>
      <x:c r="I191" s="17" t="str">
        <x:v>all_eligible</x:v>
      </x:c>
      <x:c r="J191" s="17" t="n">
        <x:v>3</x:v>
      </x:c>
      <x:c r="K191" s="17" t="n">
        <x:v>5</x:v>
      </x:c>
      <x:c r="L191" s="102" t="n">
        <x:v>1040</x:v>
      </x:c>
      <x:c r="M191" s="102" t="n">
        <x:v>316.92175766128656</x:v>
      </x:c>
      <x:c r="N191" s="102" t="n">
        <x:v>674.0290530687896</x:v>
      </x:c>
    </x:row>
    <x:row r="192">
      <x:c r="A192" s="31" t="n">
        <x:v>46189</x:v>
      </x:c>
      <x:c r="B192" s="17" t="str">
        <x:v>GLM-5.2</x:v>
      </x:c>
      <x:c r="C192" s="17" t="str">
        <x:v>glm</x:v>
      </x:c>
      <x:c r="D192" s="124" t="b">
        <x:v>0</x:v>
      </x:c>
      <x:c r="E192" s="102" t="n">
        <x:v>151.36582865860095</x:v>
      </x:c>
      <x:c r="F192" s="17" t="n">
        <x:v>36</x:v>
      </x:c>
      <x:c r="G192" s="17" t="n">
        <x:v>20</x:v>
      </x:c>
      <x:c r="H192" s="31" t="n">
        <x:v>46185</x:v>
      </x:c>
      <x:c r="I192" s="17" t="str">
        <x:v>all_eligible</x:v>
      </x:c>
      <x:c r="J192" s="17" t="n">
        <x:v>10</x:v>
      </x:c>
      <x:c r="K192" s="17" t="n">
        <x:v>4</x:v>
      </x:c>
      <x:c r="L192" s="102" t="n">
        <x:v>744</x:v>
      </x:c>
      <x:c r="M192" s="102" t="n">
        <x:v>508.2230321817476</x:v>
      </x:c>
      <x:c r="N192" s="102" t="n">
        <x:v>973.6487228744896</x:v>
      </x:c>
    </x:row>
    <x:row r="193">
      <x:c r="A193" s="32" t="n">
        <x:v>46219</x:v>
      </x:c>
      <x:c r="B193" s="18" t="str">
        <x:v>Kimi K3</x:v>
      </x:c>
      <x:c r="C193" s="18" t="str">
        <x:v>kimi_k2</x:v>
      </x:c>
      <x:c r="D193" s="125" t="b">
        <x:v>0</x:v>
      </x:c>
      <x:c r="E193" s="103" t="n">
        <x:v>155.5939255295791</x:v>
      </x:c>
      <x:c r="F193" s="18" t="n">
        <x:v>35</x:v>
      </x:c>
      <x:c r="G193" s="18" t="n">
        <x:v>20</x:v>
      </x:c>
      <x:c r="H193" s="32" t="n">
        <x:v>46189</x:v>
      </x:c>
      <x:c r="I193" s="18" t="str">
        <x:v>all_eligible</x:v>
      </x:c>
      <x:c r="J193" s="18" t="n">
        <x:v>10</x:v>
      </x:c>
      <x:c r="K193" s="18" t="n">
        <x:v>3</x:v>
      </x:c>
      <x:c r="L193" s="103" t="n">
        <x:v>2780</x:v>
      </x:c>
      <x:c r="M193" s="103" t="n">
        <x:v>1196.7922245350446</x:v>
      </x:c>
      <x:c r="N193" s="103" t="n">
        <x:v>944.0988221379841</x:v>
      </x:c>
    </x:row>
  </x:sheetData>
  <x:mergeCells>
    <x:mergeCell ref="A1:P1"/>
    <x:mergeCell ref="A2:P3"/>
    <x:mergeCell ref="D12:P12"/>
    <x:mergeCell ref="A27:P27"/>
    <x:mergeCell ref="A33:G33"/>
    <x:mergeCell ref="A87:N87"/>
    <x:mergeCell ref="A164:N164"/>
  </x:mergeCells>
  <x:conditionalFormatting sqref="E14:E24">
    <x:cfRule type="containsText" dxfId="8" priority="1" operator="containsText" text="TRUE"/>
    <x:cfRule type="containsText" dxfId="9" priority="2" operator="containsText" text="FALSE"/>
  </x:conditionalFormatting>
  <x:pageMargins left="0.7" right="0.7" top="0.75" bottom="0.75" header="0.3" footer="0.3"/>
  <x:tableParts count="4">
    <x:tablePart xmlns:r="http://schemas.openxmlformats.org/officeDocument/2006/relationships" r:id="R0000000000000050"/>
    <x:tablePart xmlns:r="http://schemas.openxmlformats.org/officeDocument/2006/relationships" r:id="R0000000000000051"/>
    <x:tablePart xmlns:r="http://schemas.openxmlformats.org/officeDocument/2006/relationships" r:id="R0000000000000052"/>
    <x:tablePart xmlns:r="http://schemas.openxmlformats.org/officeDocument/2006/relationships" r:id="R0000000000000053"/>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22" hidden="0" customWidth="1"/>
    <x:col min="4" max="4" width="40"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34" hidden="0" customWidth="1"/>
    <x:col min="13" max="13" width="34" hidden="0" customWidth="1"/>
    <x:col min="14" max="14" width="42" hidden="0" customWidth="1"/>
    <x:col min="15" max="15" width="42" hidden="0" customWidth="1"/>
    <x:col min="16" max="16" width="42" hidden="0" customWidth="1"/>
  </x:cols>
  <x:sheetData>
    <x:row r="1" ht="36" customHeight="1">
      <x:c r="A1" s="68" t="str">
        <x:v>Post-training lineage audit — exact open-weight controls and proprietary sensitivities</x:v>
      </x:c>
      <x:c r="B1" s="68"/>
      <x:c r="C1" s="68"/>
      <x:c r="D1" s="68"/>
      <x:c r="E1" s="68"/>
      <x:c r="F1" s="68"/>
      <x:c r="G1" s="68"/>
      <x:c r="H1" s="68"/>
      <x:c r="I1" s="68"/>
      <x:c r="J1" s="68"/>
      <x:c r="K1" s="68"/>
      <x:c r="L1" s="68"/>
      <x:c r="M1" s="68"/>
      <x:c r="N1" s="68"/>
      <x:c r="O1" s="68"/>
      <x:c r="P1" s="68"/>
    </x:row>
    <x:row r="2">
      <x:c r="A2" s="6" t="str">
        <x:v>Only Epoch-structured open-weight base→descendant links with unchanged total parameters enter the backtest. Six measured bases establish a real distortion floor, but ECI lineage collapse is not decisive, AA has only three prediction edges, METR has none, and the proprietary GPT-5/Opus same-base claims are not publicly disclosed. The diagnostic receives 0% incremental weight and does not change the forecasts.</x:v>
      </x:c>
      <x:c r="B2" s="6"/>
      <x:c r="C2" s="6"/>
      <x:c r="D2" s="6"/>
      <x:c r="E2" s="6"/>
      <x:c r="F2" s="6"/>
      <x:c r="G2" s="6"/>
      <x:c r="H2" s="6"/>
      <x:c r="I2" s="6"/>
      <x:c r="J2" s="6"/>
      <x:c r="K2" s="6"/>
      <x:c r="L2" s="6"/>
      <x:c r="M2" s="6"/>
      <x:c r="N2" s="6"/>
      <x:c r="O2" s="6"/>
      <x:c r="P2" s="6"/>
    </x:row>
    <x:row r="3">
      <x:c r="A3" s="6"/>
      <x:c r="B3" s="6"/>
      <x:c r="C3" s="6"/>
      <x:c r="D3" s="6"/>
      <x:c r="E3" s="6"/>
      <x:c r="F3" s="6"/>
      <x:c r="G3" s="6"/>
      <x:c r="H3" s="6"/>
      <x:c r="I3" s="6"/>
      <x:c r="J3" s="6"/>
      <x:c r="K3" s="6"/>
      <x:c r="L3" s="6"/>
      <x:c r="M3" s="6"/>
      <x:c r="N3" s="6"/>
      <x:c r="O3" s="6"/>
      <x:c r="P3" s="6"/>
    </x:row>
    <x:row r="5" ht="34" customHeight="1">
      <x:c r="A5" s="73" t="str">
        <x:v>Audit statistic</x:v>
      </x:c>
      <x:c r="B5" s="73" t="str">
        <x:v>Value</x:v>
      </x:c>
      <x:c r="D5" s="73" t="str">
        <x:v>Signal</x:v>
      </x:c>
      <x:c r="E5" s="73" t="str">
        <x:v>Edges</x:v>
      </x:c>
      <x:c r="F5" s="73" t="str">
        <x:v>Bases</x:v>
      </x:c>
      <x:c r="G5" s="73" t="str">
        <x:v>Median implied child/parent size</x:v>
      </x:c>
      <x:c r="H5" s="73" t="str">
        <x:v>Baseline median (×)</x:v>
      </x:c>
      <x:c r="I5" s="73" t="str">
        <x:v>Collapsed median (×)</x:v>
      </x:c>
      <x:c r="J5" s="73" t="str">
        <x:v>Equal-base Δ MAE</x:v>
      </x:c>
      <x:c r="K5" s="73" t="str">
        <x:v>90% CI low</x:v>
      </x:c>
      <x:c r="L5" s="73" t="str">
        <x:v>90% CI high</x:v>
      </x:c>
      <x:c r="M5" s="73" t="str">
        <x:v>Decision</x:v>
      </x:c>
    </x:row>
    <x:row r="6">
      <x:c r="A6" s="16" t="str">
        <x:v>Epoch base-model links</x:v>
      </x:c>
      <x:c r="B6" s="74" t="n">
        <x:v>686</x:v>
      </x:c>
      <x:c r="D6" s="16" t="str">
        <x:v>ECI aggregate</x:v>
      </x:c>
      <x:c r="E6" s="16" t="n">
        <x:v>7</x:v>
      </x:c>
      <x:c r="F6" s="16" t="n">
        <x:v>5</x:v>
      </x:c>
      <x:c r="G6" s="94" t="n">
        <x:v>1.363951009877758</x:v>
      </x:c>
      <x:c r="H6" s="94" t="n">
        <x:v>4.745484775571855</x:v>
      </x:c>
      <x:c r="I6" s="94" t="n">
        <x:v>3.5142147606299785</x:v>
      </x:c>
      <x:c r="J6" s="19" t="n">
        <x:v>-0.0071634964743592985</x:v>
      </x:c>
      <x:c r="K6" s="19" t="n">
        <x:v>-0.07773119205394963</x:v>
      </x:c>
      <x:c r="L6" s="19" t="n">
        <x:v>0.06328150101264378</x:v>
      </x:c>
      <x:c r="M6" s="16" t="str">
        <x:v>Interval crosses zero</x:v>
      </x:c>
    </x:row>
    <x:row r="7">
      <x:c r="A7" s="17" t="str">
        <x:v>Unique exact parent matches</x:v>
      </x:c>
      <x:c r="B7" s="75" t="n">
        <x:v>630</x:v>
      </x:c>
      <x:c r="D7" s="18" t="str">
        <x:v>AA Intelligence Index</x:v>
      </x:c>
      <x:c r="E7" s="18" t="n">
        <x:v>3</x:v>
      </x:c>
      <x:c r="F7" s="18" t="n">
        <x:v>3</x:v>
      </x:c>
      <x:c r="G7" s="95" t="n">
        <x:v>1.7034423422176823</x:v>
      </x:c>
      <x:c r="H7" s="95" t="n">
        <x:v>1.3298662576154006</x:v>
      </x:c>
      <x:c r="I7" s="95" t="n">
        <x:v>1.3542074889737399</x:v>
      </x:c>
      <x:c r="J7" s="21" t="n">
        <x:v>-0.07623212748996251</x:v>
      </x:c>
      <x:c r="K7" s="21" t="n">
        <x:v>-0.13679814845398486</x:v>
      </x:c>
      <x:c r="L7" s="21" t="n">
        <x:v>-0.015666106525940176</x:v>
      </x:c>
      <x:c r="M7" s="18" t="str">
        <x:v>Favorable interval; only three bases</x:v>
      </x:c>
    </x:row>
    <x:row r="8">
      <x:c r="A8" s="17" t="str">
        <x:v>Same-parameter links (±1%)</x:v>
      </x:c>
      <x:c r="B8" s="75" t="n">
        <x:v>342</x:v>
      </x:c>
    </x:row>
    <x:row r="9">
      <x:c r="A9" s="17" t="str">
        <x:v>Same-parameter links, both open</x:v>
      </x:c>
      <x:c r="B9" s="75" t="n">
        <x:v>240</x:v>
      </x:c>
    </x:row>
    <x:row r="10" ht="34" customHeight="1">
      <x:c r="A10" s="17" t="str">
        <x:v>Open language candidates</x:v>
      </x:c>
      <x:c r="B10" s="75" t="n">
        <x:v>212</x:v>
      </x:c>
      <x:c r="D10" s="73" t="str">
        <x:v>Hard same-checkpoint control</x:v>
      </x:c>
      <x:c r="E10" s="73" t="str">
        <x:v>Pairs</x:v>
      </x:c>
      <x:c r="F10" s="73" t="str">
        <x:v>Creators</x:v>
      </x:c>
      <x:c r="G10" s="73" t="str">
        <x:v>Checkpoint median uplift</x:v>
      </x:c>
      <x:c r="H10" s="73" t="str">
        <x:v>Equal-creator median uplift</x:v>
      </x:c>
      <x:c r="I10" s="73" t="str">
        <x:v>90% CI low</x:v>
      </x:c>
      <x:c r="J10" s="73" t="str">
        <x:v>90% CI high</x:v>
      </x:c>
    </x:row>
    <x:row r="11">
      <x:c r="A11" s="17" t="str">
        <x:v>Measured lineage edges</x:v>
      </x:c>
      <x:c r="B11" s="75" t="n">
        <x:v>8</x:v>
      </x:c>
      <x:c r="D11" s="108" t="str">
        <x:v>Open-weight reasoning vs non-reasoning</x:v>
      </x:c>
      <x:c r="E11" s="108" t="n">
        <x:v>53</x:v>
      </x:c>
      <x:c r="F11" s="108" t="n">
        <x:v>12</x:v>
      </x:c>
      <x:c r="G11" s="129" t="n">
        <x:v>4.464872963716605</x:v>
      </x:c>
      <x:c r="H11" s="129" t="n">
        <x:v>5.50904364575783</x:v>
      </x:c>
      <x:c r="I11" s="129" t="n">
        <x:v>3.7845350595867</x:v>
      </x:c>
      <x:c r="J11" s="129" t="n">
        <x:v>7.475796025047298</x:v>
      </x:c>
    </x:row>
    <x:row r="12">
      <x:c r="A12" s="17" t="str">
        <x:v>Measured lineage bases</x:v>
      </x:c>
      <x:c r="B12" s="75" t="n">
        <x:v>6</x:v>
      </x:c>
    </x:row>
    <x:row r="13">
      <x:c r="A13" s="17" t="str">
        <x:v>Measured developers</x:v>
      </x:c>
      <x:c r="B13" s="75" t="n">
        <x:v>5</x:v>
      </x:c>
    </x:row>
    <x:row r="14">
      <x:c r="A14" s="17" t="str">
        <x:v>Matched measurements</x:v>
      </x:c>
      <x:c r="B14" s="75" t="n">
        <x:v>47</x:v>
      </x:c>
      <x:c r="D14" s="91" t="str">
        <x:v>Promotion gates — every gate must pass</x:v>
      </x:c>
      <x:c r="E14" s="91"/>
      <x:c r="F14" s="91"/>
      <x:c r="G14" s="91"/>
      <x:c r="H14" s="91"/>
      <x:c r="I14" s="91"/>
      <x:c r="J14" s="91"/>
      <x:c r="K14" s="91"/>
      <x:c r="L14" s="91"/>
      <x:c r="M14" s="91"/>
      <x:c r="N14" s="91"/>
      <x:c r="O14" s="91"/>
      <x:c r="P14" s="91"/>
    </x:row>
    <x:row r="15" ht="34" customHeight="1">
      <x:c r="A15" s="17" t="str">
        <x:v>Matched ECI components</x:v>
      </x:c>
      <x:c r="B15" s="75" t="n">
        <x:v>37</x:v>
      </x:c>
      <x:c r="D15" s="73" t="str">
        <x:v>Gate</x:v>
      </x:c>
      <x:c r="E15" s="73" t="str">
        <x:v>Passed</x:v>
      </x:c>
      <x:c r="F15" s="73" t="str">
        <x:v>Interpretation</x:v>
      </x:c>
    </x:row>
    <x:row r="16">
      <x:c r="A16" s="17" t="str">
        <x:v>Edges with finetune compute</x:v>
      </x:c>
      <x:c r="B16" s="75" t="n">
        <x:v>3</x:v>
      </x:c>
      <x:c r="D16" s="22" t="str">
        <x:v>At least eight verified open bases</x:v>
      </x:c>
      <x:c r="E16" s="126" t="b">
        <x:v>0</x:v>
      </x:c>
      <x:c r="F16" s="22" t="str">
        <x:v>Six measured bases</x:v>
      </x:c>
    </x:row>
    <x:row r="17">
      <x:c r="A17" s="17" t="str">
        <x:v>No-CoT / METR lineage edges</x:v>
      </x:c>
      <x:c r="B17" s="17" t="str">
        <x:v>1 / 0</x:v>
      </x:c>
      <x:c r="D17" s="23" t="str">
        <x:v>At least six ECI bases</x:v>
      </x:c>
      <x:c r="E17" s="127" t="b">
        <x:v>0</x:v>
      </x:c>
      <x:c r="F17" s="23" t="str">
        <x:v>Five ECI bases</x:v>
      </x:c>
    </x:row>
    <x:row r="18">
      <x:c r="A18" s="17" t="str">
        <x:v>Incremental live weight</x:v>
      </x:c>
      <x:c r="B18" s="84" t="n">
        <x:v>0</x:v>
      </x:c>
      <x:c r="D18" s="23" t="str">
        <x:v>At least six AA bases</x:v>
      </x:c>
      <x:c r="E18" s="127" t="b">
        <x:v>0</x:v>
      </x:c>
      <x:c r="F18" s="23" t="str">
        <x:v>Three AA bases</x:v>
      </x:c>
    </x:row>
    <x:row r="19">
      <x:c r="A19" s="18" t="str">
        <x:v>Change headline forecasts</x:v>
      </x:c>
      <x:c r="B19" s="18" t="str">
        <x:v>No</x:v>
      </x:c>
      <x:c r="D19" s="23" t="str">
        <x:v>ECI collapse interval favorable</x:v>
      </x:c>
      <x:c r="E19" s="127" t="b">
        <x:v>0</x:v>
      </x:c>
      <x:c r="F19" s="23" t="str">
        <x:v>CI high must be &lt; 0</x:v>
      </x:c>
    </x:row>
    <x:row r="20">
      <x:c r="D20" s="23" t="str">
        <x:v>AA collapse interval favorable</x:v>
      </x:c>
      <x:c r="E20" s="127" t="b">
        <x:v>1</x:v>
      </x:c>
      <x:c r="F20" s="23" t="str">
        <x:v>Passes statistically but fails coverage</x:v>
      </x:c>
    </x:row>
    <x:row r="21">
      <x:c r="D21" s="24" t="str">
        <x:v>Proprietary same-base claims public</x:v>
      </x:c>
      <x:c r="E21" s="128" t="b">
        <x:v>0</x:v>
      </x:c>
      <x:c r="F21" s="24" t="str">
        <x:v>User assertion; no public disclosure</x:v>
      </x:c>
    </x:row>
    <x:row r="24">
      <x:c r="A24" s="91" t="str">
        <x:v>Proprietary lineage evidence grades — primary sources separated from user assertions</x:v>
      </x:c>
      <x:c r="B24" s="91"/>
      <x:c r="C24" s="91"/>
      <x:c r="D24" s="91"/>
      <x:c r="E24" s="91"/>
      <x:c r="F24" s="91"/>
      <x:c r="G24" s="91"/>
      <x:c r="H24" s="91"/>
      <x:c r="I24" s="91"/>
      <x:c r="J24" s="91"/>
      <x:c r="K24" s="91"/>
      <x:c r="L24" s="91"/>
      <x:c r="M24" s="91"/>
      <x:c r="N24" s="91"/>
      <x:c r="O24" s="91"/>
      <x:c r="P24" s="91"/>
    </x:row>
    <x:row r="25" ht="34" customHeight="1">
      <x:c r="A25" s="73" t="str">
        <x:v>Lineage</x:v>
      </x:c>
      <x:c r="B25" s="73" t="str">
        <x:v>Claim</x:v>
      </x:c>
      <x:c r="C25" s="73" t="str">
        <x:v>Evidence grade</x:v>
      </x:c>
      <x:c r="D25" s="73" t="str">
        <x:v>Public-source finding</x:v>
      </x:c>
      <x:c r="E25" s="73" t="str">
        <x:v>Model treatment</x:v>
      </x:c>
      <x:c r="F25" s="73" t="str">
        <x:v>Source URL</x:v>
      </x:c>
    </x:row>
    <x:row r="26" ht="56" customHeight="1">
      <x:c r="A26" s="22" t="str">
        <x:v>Claude Opus 4.5-4.8</x:v>
      </x:c>
      <x:c r="B26" s="22" t="str">
        <x:v>same pretrained base across releases</x:v>
      </x:c>
      <x:c r="C26" s="22" t="str">
        <x:v>user_asserted_not_publicly_disclosed</x:v>
      </x:c>
      <x:c r="D26" s="22" t="str">
        <x:v>Anthropic publishes separate system cards describing pretraining followed by substantial post-training for these releases; no same-underlying-model statement was found.</x:v>
      </x:c>
      <x:c r="E26" s="22" t="str">
        <x:v>sensitivity and shared-lineage collapse per user instruction; not a factual disclosed parameter identity</x:v>
      </x:c>
      <x:c r="F26" s="22" t="str">
        <x:v>https://www.anthropic.com/system-cards</x:v>
      </x:c>
    </x:row>
    <x:row r="27" ht="56" customHeight="1">
      <x:c r="A27" s="23" t="str">
        <x:v>GPT-5 through GPT-5.5</x:v>
      </x:c>
      <x:c r="B27" s="23" t="str">
        <x:v>same pretrained base across releases</x:v>
      </x:c>
      <x:c r="C27" s="23" t="str">
        <x:v>user_asserted_not_publicly_disclosed</x:v>
      </x:c>
      <x:c r="D27" s="23" t="str">
        <x:v>OpenAI calls GPT-5.5 a new model and describes reasoning models as trained through reinforcement learning; it does not disclose a shared pretrained base with GPT-5.</x:v>
      </x:c>
      <x:c r="E27" s="23" t="str">
        <x:v>sensitivity and shared-lineage collapse per user instruction; not a factual disclosed parameter identity</x:v>
      </x:c>
      <x:c r="F27" s="23" t="str">
        <x:v>https://openai.com/index/gpt-5-5-system-card/</x:v>
      </x:c>
    </x:row>
    <x:row r="28" ht="56" customHeight="1">
      <x:c r="A28" s="23" t="str">
        <x:v>GPT-5.5 and GPT-5.5 Pro</x:v>
      </x:c>
      <x:c r="B28" s="23" t="str">
        <x:v>same underlying model; Pro uses parallel test-time compute</x:v>
      </x:c>
      <x:c r="C28" s="23" t="str">
        <x:v>primary_source_explicit</x:v>
      </x:c>
      <x:c r="D28" s="23" t="str">
        <x:v>OpenAI explicitly states that GPT-5.5 Pro is the same underlying model as GPT-5.5 with parallel test-time compute.</x:v>
      </x:c>
      <x:c r="E28" s="23" t="str">
        <x:v>one base model; service mode is not a separate parameter count</x:v>
      </x:c>
      <x:c r="F28" s="23" t="str">
        <x:v>https://openai.com/index/gpt-5-5-system-card/</x:v>
      </x:c>
    </x:row>
    <x:row r="29" ht="56" customHeight="1">
      <x:c r="A29" s="24" t="str">
        <x:v>GPT-5.5 to GPT-5.6 Sol/Terra</x:v>
      </x:c>
      <x:c r="B29" s="24" t="str">
        <x:v>new pretraining improvement</x:v>
      </x:c>
      <x:c r="C29" s="24" t="str">
        <x:v>primary_source_explicit_direction_not_size</x:v>
      </x:c>
      <x:c r="D29" s="24" t="str">
        <x:v>OpenAI states that Sol and Terra improve substantially over GPT-5.5 on small-scale pretraining optimization; parameter identity and size remain undisclosed.</x:v>
      </x:c>
      <x:c r="E29" s="24" t="str">
        <x:v>do not extend the GPT-5 through 5.5 shared-base assumption to GPT-5.6</x:v>
      </x:c>
      <x:c r="F29" s="24" t="str">
        <x:v>https://deploymentsafety.openai.com/gpt-5-6</x:v>
      </x:c>
    </x:row>
    <x:row r="32">
      <x:c r="A32" s="91" t="str">
        <x:v>Exact open-weight same-parameter lineage edges</x:v>
      </x:c>
      <x:c r="B32" s="91"/>
      <x:c r="C32" s="91"/>
      <x:c r="D32" s="91"/>
      <x:c r="E32" s="91"/>
      <x:c r="F32" s="91"/>
      <x:c r="G32" s="91"/>
      <x:c r="H32" s="91"/>
      <x:c r="I32" s="91"/>
      <x:c r="J32" s="91"/>
      <x:c r="K32" s="91"/>
      <x:c r="L32" s="91"/>
      <x:c r="M32" s="91"/>
      <x:c r="N32" s="91"/>
      <x:c r="O32" s="91"/>
      <x:c r="P32" s="91"/>
    </x:row>
    <x:row r="33" ht="34" customHeight="1">
      <x:c r="A33" s="73" t="str">
        <x:v>Child</x:v>
      </x:c>
      <x:c r="B33" s="73" t="str">
        <x:v>Parent</x:v>
      </x:c>
      <x:c r="C33" s="73" t="str">
        <x:v>Child date</x:v>
      </x:c>
      <x:c r="D33" s="73" t="str">
        <x:v>Parent date</x:v>
      </x:c>
      <x:c r="E33" s="73" t="str">
        <x:v>Params (B)</x:v>
      </x:c>
      <x:c r="F33" s="73" t="str">
        <x:v>Organization</x:v>
      </x:c>
      <x:c r="G33" s="73" t="str">
        <x:v>Measurements</x:v>
      </x:c>
      <x:c r="H33" s="73" t="str">
        <x:v>Components</x:v>
      </x:c>
      <x:c r="I33" s="73" t="str">
        <x:v>Finetune FLOP</x:v>
      </x:c>
      <x:c r="J33" s="73" t="str">
        <x:v>Parent Epoch row</x:v>
      </x:c>
      <x:c r="K33" s="73" t="str">
        <x:v>Child Epoch row</x:v>
      </x:c>
      <x:c r="L33" s="73" t="str">
        <x:v>Identity evidence</x:v>
      </x:c>
      <x:c r="M33" s="73" t="str">
        <x:v>Admission</x:v>
      </x:c>
      <x:c r="N33" s="73" t="str">
        <x:v>Parent link</x:v>
      </x:c>
      <x:c r="O33" s="73" t="str">
        <x:v>Child link</x:v>
      </x:c>
    </x:row>
    <x:row r="34">
      <x:c r="A34" s="16" t="str">
        <x:v>Kimi K2.7 Code</x:v>
      </x:c>
      <x:c r="B34" s="16" t="str">
        <x:v>Kimi K2.6</x:v>
      </x:c>
      <x:c r="C34" s="30" t="n">
        <x:v>46185</x:v>
      </x:c>
      <x:c r="D34" s="30" t="n">
        <x:v>46132</x:v>
      </x:c>
      <x:c r="E34" s="96" t="n">
        <x:v>1040</x:v>
      </x:c>
      <x:c r="F34" s="16" t="str">
        <x:v>Moonshot</x:v>
      </x:c>
      <x:c r="G34" s="16" t="n">
        <x:v>11</x:v>
      </x:c>
      <x:c r="H34" s="16" t="n">
        <x:v>9</x:v>
      </x:c>
      <x:c r="I34" s="130"/>
      <x:c r="J34" s="16" t="n">
        <x:v>44</x:v>
      </x:c>
      <x:c r="K34" s="16" t="n">
        <x:v>19</x:v>
      </x:c>
      <x:c r="L34" s="22" t="str">
        <x:v>Epoch structured Base model field + unique normalized parent name</x:v>
      </x:c>
      <x:c r="M34" s="22" t="str">
        <x:v>admitted_exact_open_same_parameter_lineage</x:v>
      </x:c>
      <x:c r="N34" s="22" t="str">
        <x:v>https://www.kimi.com/ai-models/kimi-k2-6</x:v>
      </x:c>
      <x:c r="O34" s="22" t="str">
        <x:v>https://platform.kimi.ai/docs/guide/kimi-k2-7-code-quickstart</x:v>
      </x:c>
    </x:row>
    <x:row r="35">
      <x:c r="A35" s="17" t="str">
        <x:v>Kimi K2.6</x:v>
      </x:c>
      <x:c r="B35" s="17" t="str">
        <x:v>Kimi K2.5</x:v>
      </x:c>
      <x:c r="C35" s="31" t="n">
        <x:v>46132</x:v>
      </x:c>
      <x:c r="D35" s="31" t="n">
        <x:v>46055</x:v>
      </x:c>
      <x:c r="E35" s="64" t="n">
        <x:v>1040</x:v>
      </x:c>
      <x:c r="F35" s="17" t="str">
        <x:v>Moonshot</x:v>
      </x:c>
      <x:c r="G35" s="17" t="n">
        <x:v>10</x:v>
      </x:c>
      <x:c r="H35" s="17" t="n">
        <x:v>8</x:v>
      </x:c>
      <x:c r="I35" s="131"/>
      <x:c r="J35" s="17" t="n">
        <x:v>92</x:v>
      </x:c>
      <x:c r="K35" s="17" t="n">
        <x:v>44</x:v>
      </x:c>
      <x:c r="L35" s="23" t="str">
        <x:v>Epoch structured Base model field + unique normalized parent name</x:v>
      </x:c>
      <x:c r="M35" s="23" t="str">
        <x:v>admitted_exact_open_same_parameter_lineage</x:v>
      </x:c>
      <x:c r="N35" s="23" t="str">
        <x:v>https://arxiv.org/abs/2602.02276</x:v>
      </x:c>
      <x:c r="O35" s="23" t="str">
        <x:v>https://www.kimi.com/ai-models/kimi-k2-6</x:v>
      </x:c>
    </x:row>
    <x:row r="36">
      <x:c r="A36" s="17" t="str">
        <x:v>Qwen3-Coder-Next</x:v>
      </x:c>
      <x:c r="B36" s="17" t="str">
        <x:v>Qwen3-Next-80B-A3B</x:v>
      </x:c>
      <x:c r="C36" s="31" t="n">
        <x:v>46055</x:v>
      </x:c>
      <x:c r="D36" s="31" t="n">
        <x:v>45910</x:v>
      </x:c>
      <x:c r="E36" s="64" t="n">
        <x:v>80</x:v>
      </x:c>
      <x:c r="F36" s="17" t="str">
        <x:v>Alibaba</x:v>
      </x:c>
      <x:c r="G36" s="17" t="n">
        <x:v>1</x:v>
      </x:c>
      <x:c r="H36" s="17" t="n">
        <x:v>0</x:v>
      </x:c>
      <x:c r="I36" s="131"/>
      <x:c r="J36" s="17" t="n">
        <x:v>209</x:v>
      </x:c>
      <x:c r="K36" s="17" t="n">
        <x:v>93</x:v>
      </x:c>
      <x:c r="L36" s="23" t="str">
        <x:v>Epoch structured Base model field + unique normalized parent name</x:v>
      </x:c>
      <x:c r="M36" s="23" t="str">
        <x:v>admitted_exact_open_same_parameter_lineage</x:v>
      </x:c>
      <x:c r="N36" s="23" t="str">
        <x:v>https://qwen.ai/blog?id=4074cca80393150c248e508aa62983f9cb7d27cd&amp;from=research.latest-advancements-list</x:v>
      </x:c>
      <x:c r="O36" s="23" t="str">
        <x:v>https://qwen.ai/blog?id=qwen3-coder-next</x:v>
      </x:c>
    </x:row>
    <x:row r="37">
      <x:c r="A37" s="17" t="str">
        <x:v>DeepSeek-V3.1</x:v>
      </x:c>
      <x:c r="B37" s="17" t="str">
        <x:v>DeepSeek-V3</x:v>
      </x:c>
      <x:c r="C37" s="31" t="n">
        <x:v>45890</x:v>
      </x:c>
      <x:c r="D37" s="31" t="n">
        <x:v>45650</x:v>
      </x:c>
      <x:c r="E37" s="64" t="n">
        <x:v>671</x:v>
      </x:c>
      <x:c r="F37" s="17" t="str">
        <x:v>DeepSeek</x:v>
      </x:c>
      <x:c r="G37" s="17" t="n">
        <x:v>1</x:v>
      </x:c>
      <x:c r="H37" s="17" t="n">
        <x:v>0</x:v>
      </x:c>
      <x:c r="I37" s="131" t="n">
        <x:v>1.86258e+23</x:v>
      </x:c>
      <x:c r="J37" s="17" t="n">
        <x:v>682</x:v>
      </x:c>
      <x:c r="K37" s="17" t="n">
        <x:v>228</x:v>
      </x:c>
      <x:c r="L37" s="23" t="str">
        <x:v>Epoch structured Base model field + unique normalized parent name</x:v>
      </x:c>
      <x:c r="M37" s="23" t="str">
        <x:v>admitted_exact_open_same_parameter_lineage</x:v>
      </x:c>
      <x:c r="N37" s="23" t="str">
        <x:v>https://arxiv.org/abs/2412.19437</x:v>
      </x:c>
      <x:c r="O37" s="23" t="str">
        <x:v>https://api-docs.deepseek.com/news/news250821
https://huggingface.co/deepseek-ai/DeepSeek-V3.1</x:v>
      </x:c>
    </x:row>
    <x:row r="38">
      <x:c r="A38" s="17" t="str">
        <x:v>Magistral Small 1.1</x:v>
      </x:c>
      <x:c r="B38" s="17" t="str">
        <x:v>Mistral Small 3.1</x:v>
      </x:c>
      <x:c r="C38" s="31" t="n">
        <x:v>45818</x:v>
      </x:c>
      <x:c r="D38" s="31" t="n">
        <x:v>45733</x:v>
      </x:c>
      <x:c r="E38" s="64" t="n">
        <x:v>24</x:v>
      </x:c>
      <x:c r="F38" s="17" t="str">
        <x:v>Mistral AI</x:v>
      </x:c>
      <x:c r="G38" s="17" t="n">
        <x:v>3</x:v>
      </x:c>
      <x:c r="H38" s="17" t="n">
        <x:v>2</x:v>
      </x:c>
      <x:c r="I38" s="131"/>
      <x:c r="J38" s="17" t="n">
        <x:v>514</x:v>
      </x:c>
      <x:c r="K38" s="17" t="n">
        <x:v>324</x:v>
      </x:c>
      <x:c r="L38" s="23" t="str">
        <x:v>Epoch structured Base model field + unique normalized parent name</x:v>
      </x:c>
      <x:c r="M38" s="23" t="str">
        <x:v>admitted_exact_open_same_parameter_lineage</x:v>
      </x:c>
      <x:c r="N38" s="23" t="str">
        <x:v>https://mistral.ai/news/mistral-small-3-1</x:v>
      </x:c>
      <x:c r="O38" s="23" t="str">
        <x:v>https://mistral.ai/news/magistral</x:v>
      </x:c>
    </x:row>
    <x:row r="39">
      <x:c r="A39" s="17" t="str">
        <x:v>DeepSeek-R1 (May 2025)</x:v>
      </x:c>
      <x:c r="B39" s="17" t="str">
        <x:v>DeepSeek-V3</x:v>
      </x:c>
      <x:c r="C39" s="31" t="n">
        <x:v>45805</x:v>
      </x:c>
      <x:c r="D39" s="31" t="n">
        <x:v>45650</x:v>
      </x:c>
      <x:c r="E39" s="64" t="n">
        <x:v>671</x:v>
      </x:c>
      <x:c r="F39" s="17" t="str">
        <x:v>DeepSeek</x:v>
      </x:c>
      <x:c r="G39" s="17" t="n">
        <x:v>6</x:v>
      </x:c>
      <x:c r="H39" s="17" t="n">
        <x:v>5</x:v>
      </x:c>
      <x:c r="I39" s="131" t="n">
        <x:v>6.1e+23</x:v>
      </x:c>
      <x:c r="J39" s="17" t="n">
        <x:v>682</x:v>
      </x:c>
      <x:c r="K39" s="17" t="n">
        <x:v>354</x:v>
      </x:c>
      <x:c r="L39" s="23" t="str">
        <x:v>Epoch structured Base model field + unique normalized parent name</x:v>
      </x:c>
      <x:c r="M39" s="23" t="str">
        <x:v>admitted_exact_open_same_parameter_lineage</x:v>
      </x:c>
      <x:c r="N39" s="23" t="str">
        <x:v>https://arxiv.org/abs/2412.19437</x:v>
      </x:c>
      <x:c r="O39" s="23" t="str">
        <x:v>https://api-docs.deepseek.com/news/news250120</x:v>
      </x:c>
    </x:row>
    <x:row r="40">
      <x:c r="A40" s="17" t="str">
        <x:v>DeepSeek-R1</x:v>
      </x:c>
      <x:c r="B40" s="17" t="str">
        <x:v>DeepSeek-V3</x:v>
      </x:c>
      <x:c r="C40" s="31" t="n">
        <x:v>45677</x:v>
      </x:c>
      <x:c r="D40" s="31" t="n">
        <x:v>45650</x:v>
      </x:c>
      <x:c r="E40" s="64" t="n">
        <x:v>671</x:v>
      </x:c>
      <x:c r="F40" s="17" t="str">
        <x:v>DeepSeek</x:v>
      </x:c>
      <x:c r="G40" s="17" t="n">
        <x:v>7</x:v>
      </x:c>
      <x:c r="H40" s="17" t="n">
        <x:v>6</x:v>
      </x:c>
      <x:c r="I40" s="131" t="n">
        <x:v>1.83e+23</x:v>
      </x:c>
      <x:c r="J40" s="17" t="n">
        <x:v>682</x:v>
      </x:c>
      <x:c r="K40" s="17" t="n">
        <x:v>645</x:v>
      </x:c>
      <x:c r="L40" s="23" t="str">
        <x:v>Epoch structured Base model field + unique normalized parent name</x:v>
      </x:c>
      <x:c r="M40" s="23" t="str">
        <x:v>admitted_exact_open_same_parameter_lineage</x:v>
      </x:c>
      <x:c r="N40" s="23" t="str">
        <x:v>https://arxiv.org/abs/2412.19437</x:v>
      </x:c>
      <x:c r="O40" s="23" t="str">
        <x:v>https://api-docs.deepseek.com/news/news250120</x:v>
      </x:c>
    </x:row>
    <x:row r="41">
      <x:c r="A41" s="18" t="str">
        <x:v>Stable Beluga 2</x:v>
      </x:c>
      <x:c r="B41" s="18" t="str">
        <x:v>Llama 2-70B</x:v>
      </x:c>
      <x:c r="C41" s="32" t="n">
        <x:v>45127</x:v>
      </x:c>
      <x:c r="D41" s="32" t="n">
        <x:v>45125</x:v>
      </x:c>
      <x:c r="E41" s="97" t="n">
        <x:v>70</x:v>
      </x:c>
      <x:c r="F41" s="18" t="str">
        <x:v>Stability AI</x:v>
      </x:c>
      <x:c r="G41" s="18" t="n">
        <x:v>8</x:v>
      </x:c>
      <x:c r="H41" s="18" t="n">
        <x:v>7</x:v>
      </x:c>
      <x:c r="I41" s="132"/>
      <x:c r="J41" s="18" t="n">
        <x:v>1899</x:v>
      </x:c>
      <x:c r="K41" s="18" t="n">
        <x:v>1897</x:v>
      </x:c>
      <x:c r="L41" s="24" t="str">
        <x:v>Epoch structured Base model field + unique normalized parent name</x:v>
      </x:c>
      <x:c r="M41" s="24" t="str">
        <x:v>admitted_exact_open_same_parameter_lineage</x:v>
      </x:c>
      <x:c r="N41" s="24" t="str">
        <x:v>https://ai.meta.com/research/publications/llama-2-open-foundation-and-fine-tuned-chat-models/
https://arxiv.org/abs/2307.09288</x:v>
      </x:c>
      <x:c r="O41" s="24" t="str">
        <x:v>https://stability.ai/news/stable-beluga-large-instruction-fine-tuned-models, https://huggingface.co/stabilityai/StableBeluga2</x:v>
      </x:c>
    </x:row>
    <x:row r="44">
      <x:c r="A44" s="91" t="str">
        <x:v>Strictly earlier, endpoint-group-held-out lineage predictions</x:v>
      </x:c>
      <x:c r="B44" s="91"/>
      <x:c r="C44" s="91"/>
      <x:c r="D44" s="91"/>
      <x:c r="E44" s="91"/>
      <x:c r="F44" s="91"/>
      <x:c r="G44" s="91"/>
      <x:c r="H44" s="91"/>
      <x:c r="I44" s="91"/>
      <x:c r="J44" s="91"/>
      <x:c r="K44" s="91"/>
      <x:c r="L44" s="91"/>
      <x:c r="M44" s="91"/>
      <x:c r="N44" s="91"/>
      <x:c r="O44" s="91"/>
      <x:c r="P44" s="91"/>
    </x:row>
    <x:row r="45" ht="34" customHeight="1">
      <x:c r="A45" s="73" t="str">
        <x:v>Signal</x:v>
      </x:c>
      <x:c r="B45" s="73" t="str">
        <x:v>Child</x:v>
      </x:c>
      <x:c r="C45" s="73" t="str">
        <x:v>Parent</x:v>
      </x:c>
      <x:c r="D45" s="73" t="str">
        <x:v>Actual (B)</x:v>
      </x:c>
      <x:c r="E45" s="73" t="str">
        <x:v>Score Δ</x:v>
      </x:c>
      <x:c r="F45" s="73" t="str">
        <x:v>Implied child/parent size</x:v>
      </x:c>
      <x:c r="G45" s="73" t="str">
        <x:v>Baseline predicted (B)</x:v>
      </x:c>
      <x:c r="H45" s="73" t="str">
        <x:v>Collapsed predicted (B)</x:v>
      </x:c>
      <x:c r="I45" s="73" t="str">
        <x:v>Baseline log error</x:v>
      </x:c>
      <x:c r="J45" s="73" t="str">
        <x:v>Collapsed log error</x:v>
      </x:c>
      <x:c r="K45" s="73" t="str">
        <x:v>Train n</x:v>
      </x:c>
      <x:c r="L45" s="73" t="str">
        <x:v>Train groups</x:v>
      </x:c>
      <x:c r="M45" s="73" t="str">
        <x:v>Train max date</x:v>
      </x:c>
      <x:c r="N45" s="73" t="str">
        <x:v>Group excluded</x:v>
      </x:c>
    </x:row>
    <x:row r="46">
      <x:c r="A46" s="16" t="str">
        <x:v>ECI aggregate</x:v>
      </x:c>
      <x:c r="B46" s="16" t="str">
        <x:v>Kimi K2.7 Code</x:v>
      </x:c>
      <x:c r="C46" s="16" t="str">
        <x:v>Kimi K2.6</x:v>
      </x:c>
      <x:c r="D46" s="101" t="n">
        <x:v>1040</x:v>
      </x:c>
      <x:c r="E46" s="101" t="n">
        <x:v>-1.3460047057025122</x:v>
      </x:c>
      <x:c r="F46" s="101" t="n">
        <x:v>0.8123489432687121</x:v>
      </x:c>
      <x:c r="G46" s="101" t="n">
        <x:v>667.512991390122</x:v>
      </x:c>
      <x:c r="H46" s="101" t="n">
        <x:v>721.3764433162944</x:v>
      </x:c>
      <x:c r="I46" s="19" t="n">
        <x:v>-0.19257361677656792</x:v>
      </x:c>
      <x:c r="J46" s="19" t="n">
        <x:v>-0.15887138305303639</x:v>
      </x:c>
      <x:c r="K46" s="16" t="n">
        <x:v>77</x:v>
      </x:c>
      <x:c r="L46" s="16" t="n">
        <x:v>35</x:v>
      </x:c>
      <x:c r="M46" s="30" t="n">
        <x:v>46114</x:v>
      </x:c>
      <x:c r="N46" s="123" t="b">
        <x:v>1</x:v>
      </x:c>
    </x:row>
    <x:row r="47">
      <x:c r="A47" s="17" t="str">
        <x:v>ECI aggregate</x:v>
      </x:c>
      <x:c r="B47" s="17" t="str">
        <x:v>Kimi K2.6</x:v>
      </x:c>
      <x:c r="C47" s="17" t="str">
        <x:v>Kimi K2.5</x:v>
      </x:c>
      <x:c r="D47" s="102" t="n">
        <x:v>1040</x:v>
      </x:c>
      <x:c r="E47" s="102" t="n">
        <x:v>2.770180169178957</x:v>
      </x:c>
      <x:c r="F47" s="102" t="n">
        <x:v>1.2719555840014438</x:v>
      </x:c>
      <x:c r="G47" s="102" t="n">
        <x:v>812.0349286314546</x:v>
      </x:c>
      <x:c r="H47" s="102" t="n">
        <x:v>691.2312101617515</x:v>
      </x:c>
      <x:c r="I47" s="20" t="n">
        <x:v>-0.10745862904079173</x:v>
      </x:c>
      <x:c r="J47" s="20" t="n">
        <x:v>-0.17741000031546905</x:v>
      </x:c>
      <x:c r="K47" s="17" t="n">
        <x:v>73</x:v>
      </x:c>
      <x:c r="L47" s="17" t="n">
        <x:v>33</x:v>
      </x:c>
      <x:c r="M47" s="31" t="n">
        <x:v>46013</x:v>
      </x:c>
      <x:c r="N47" s="124" t="b">
        <x:v>1</x:v>
      </x:c>
    </x:row>
    <x:row r="48">
      <x:c r="A48" s="17" t="str">
        <x:v>ECI aggregate</x:v>
      </x:c>
      <x:c r="B48" s="17" t="str">
        <x:v>DeepSeek-V3.1</x:v>
      </x:c>
      <x:c r="C48" s="17" t="str">
        <x:v>DeepSeek-V3</x:v>
      </x:c>
      <x:c r="D48" s="102" t="n">
        <x:v>671</x:v>
      </x:c>
      <x:c r="E48" s="102" t="n">
        <x:v>5.683840888893968</x:v>
      </x:c>
      <x:c r="F48" s="102" t="n">
        <x:v>1.1335581641576749</x:v>
      </x:c>
      <x:c r="G48" s="102" t="n">
        <x:v>81.77867458143278</x:v>
      </x:c>
      <x:c r="H48" s="102" t="n">
        <x:v>64.9460188620652</x:v>
      </x:c>
      <x:c r="I48" s="20" t="n">
        <x:v>-0.9140824526720566</x:v>
      </x:c>
      <x:c r="J48" s="20" t="n">
        <x:v>-1.0141699858412143</x:v>
      </x:c>
      <x:c r="K48" s="17" t="n">
        <x:v>56</x:v>
      </x:c>
      <x:c r="L48" s="17" t="n">
        <x:v>26</x:v>
      </x:c>
      <x:c r="M48" s="31" t="n">
        <x:v>45638</x:v>
      </x:c>
      <x:c r="N48" s="124" t="b">
        <x:v>1</x:v>
      </x:c>
    </x:row>
    <x:row r="49">
      <x:c r="A49" s="17" t="str">
        <x:v>ECI aggregate</x:v>
      </x:c>
      <x:c r="B49" s="17" t="str">
        <x:v>Magistral Small 1.1</x:v>
      </x:c>
      <x:c r="C49" s="17" t="str">
        <x:v>Mistral Small 3.1</x:v>
      </x:c>
      <x:c r="D49" s="102" t="n">
        <x:v>24</x:v>
      </x:c>
      <x:c r="E49" s="102" t="n">
        <x:v>5.336322033168756</x:v>
      </x:c>
      <x:c r="F49" s="102" t="n">
        <x:v>1.6187916082007094</x:v>
      </x:c>
      <x:c r="G49" s="102" t="n">
        <x:v>113.89163461372448</x:v>
      </x:c>
      <x:c r="H49" s="102" t="n">
        <x:v>84.34115425511946</x:v>
      </x:c>
      <x:c r="I49" s="20" t="n">
        <x:v>0.6762805844349278</x:v>
      </x:c>
      <x:c r="J49" s="20" t="n">
        <x:v>0.5458282985669409</x:v>
      </x:c>
      <x:c r="K49" s="17" t="n">
        <x:v>59</x:v>
      </x:c>
      <x:c r="L49" s="17" t="n">
        <x:v>28</x:v>
      </x:c>
      <x:c r="M49" s="31" t="n">
        <x:v>45728</x:v>
      </x:c>
      <x:c r="N49" s="124" t="b">
        <x:v>1</x:v>
      </x:c>
    </x:row>
    <x:row r="50">
      <x:c r="A50" s="17" t="str">
        <x:v>ECI aggregate</x:v>
      </x:c>
      <x:c r="B50" s="17" t="str">
        <x:v>DeepSeek-R1 (May 2025)</x:v>
      </x:c>
      <x:c r="C50" s="17" t="str">
        <x:v>DeepSeek-V3</x:v>
      </x:c>
      <x:c r="D50" s="102" t="n">
        <x:v>671</x:v>
      </x:c>
      <x:c r="E50" s="102" t="n">
        <x:v>9.03479249526336</x:v>
      </x:c>
      <x:c r="F50" s="102" t="n">
        <x:v>1.6752194044954873</x:v>
      </x:c>
      <x:c r="G50" s="102" t="n">
        <x:v>120.85592681919243</x:v>
      </x:c>
      <x:c r="H50" s="102" t="n">
        <x:v>83.78630801921472</x:v>
      </x:c>
      <x:c r="I50" s="20" t="n">
        <x:v>-0.7444545669416249</x:v>
      </x:c>
      <x:c r="J50" s="20" t="n">
        <x:v>-0.9035494661871393</x:v>
      </x:c>
      <x:c r="K50" s="17" t="n">
        <x:v>56</x:v>
      </x:c>
      <x:c r="L50" s="17" t="n">
        <x:v>26</x:v>
      </x:c>
      <x:c r="M50" s="31" t="n">
        <x:v>45638</x:v>
      </x:c>
      <x:c r="N50" s="124" t="b">
        <x:v>1</x:v>
      </x:c>
    </x:row>
    <x:row r="51">
      <x:c r="A51" s="17" t="str">
        <x:v>ECI aggregate</x:v>
      </x:c>
      <x:c r="B51" s="17" t="str">
        <x:v>DeepSeek-R1</x:v>
      </x:c>
      <x:c r="C51" s="17" t="str">
        <x:v>DeepSeek-V3</x:v>
      </x:c>
      <x:c r="D51" s="102" t="n">
        <x:v>671</x:v>
      </x:c>
      <x:c r="E51" s="102" t="n">
        <x:v>6.685505764636758</x:v>
      </x:c>
      <x:c r="F51" s="102" t="n">
        <x:v>1.655988086469176</x:v>
      </x:c>
      <x:c r="G51" s="102" t="n">
        <x:v>119.46851526116761</x:v>
      </x:c>
      <x:c r="H51" s="102" t="n">
        <x:v>91.10190933864979</x:v>
      </x:c>
      <x:c r="I51" s="20" t="n">
        <x:v>-0.7494690537966164</x:v>
      </x:c>
      <x:c r="J51" s="20" t="n">
        <x:v>-0.8671950410384728</x:v>
      </x:c>
      <x:c r="K51" s="17" t="n">
        <x:v>56</x:v>
      </x:c>
      <x:c r="L51" s="17" t="n">
        <x:v>26</x:v>
      </x:c>
      <x:c r="M51" s="31" t="n">
        <x:v>45638</x:v>
      </x:c>
      <x:c r="N51" s="124" t="b">
        <x:v>1</x:v>
      </x:c>
    </x:row>
    <x:row r="52">
      <x:c r="A52" s="17" t="str">
        <x:v>ECI aggregate</x:v>
      </x:c>
      <x:c r="B52" s="17" t="str">
        <x:v>Stable Beluga 2</x:v>
      </x:c>
      <x:c r="C52" s="17" t="str">
        <x:v>Llama 2-70B</x:v>
      </x:c>
      <x:c r="D52" s="102" t="n">
        <x:v>70</x:v>
      </x:c>
      <x:c r="E52" s="102" t="n">
        <x:v>3.1894098428035136</x:v>
      </x:c>
      <x:c r="F52" s="102" t="n">
        <x:v>1.363951009877758</x:v>
      </x:c>
      <x:c r="G52" s="102" t="n">
        <x:v>102.36619909140275</x:v>
      </x:c>
      <x:c r="H52" s="102" t="n">
        <x:v>87.68112311126235</x:v>
      </x:c>
      <x:c r="I52" s="20" t="n">
        <x:v>0.16505853799875458</x:v>
      </x:c>
      <x:c r="J52" s="20" t="n">
        <x:v>0.09780806405828968</x:v>
      </x:c>
      <x:c r="K52" s="17" t="n">
        <x:v>13</x:v>
      </x:c>
      <x:c r="L52" s="17" t="n">
        <x:v>8</x:v>
      </x:c>
      <x:c r="M52" s="31" t="n">
        <x:v>45104</x:v>
      </x:c>
      <x:c r="N52" s="124" t="b">
        <x:v>1</x:v>
      </x:c>
    </x:row>
    <x:row r="53">
      <x:c r="A53" s="17" t="str">
        <x:v>AA Intelligence Index</x:v>
      </x:c>
      <x:c r="B53" s="17" t="str">
        <x:v>Kimi K2.7 Code</x:v>
      </x:c>
      <x:c r="C53" s="17" t="str">
        <x:v>Kimi K2.6</x:v>
      </x:c>
      <x:c r="D53" s="102" t="n">
        <x:v>1040</x:v>
      </x:c>
      <x:c r="E53" s="102" t="n">
        <x:v>-2.270299723064497</x:v>
      </x:c>
      <x:c r="F53" s="102" t="n">
        <x:v>0.6476937607491341</x:v>
      </x:c>
      <x:c r="G53" s="102" t="n">
        <x:v>806.4566773055449</x:v>
      </x:c>
      <x:c r="H53" s="102" t="n">
        <x:v>931.8239106344635</x:v>
      </x:c>
      <x:c r="I53" s="20" t="n">
        <x:v>-0.11045229716152205</x:v>
      </x:c>
      <x:c r="J53" s="20" t="n">
        <x:v>-0.04769948903185073</x:v>
      </x:c>
      <x:c r="K53" s="17" t="n">
        <x:v>233</x:v>
      </x:c>
      <x:c r="L53" s="17" t="n">
        <x:v>41</x:v>
      </x:c>
      <x:c r="M53" s="31" t="n">
        <x:v>46128</x:v>
      </x:c>
      <x:c r="N53" s="124" t="b">
        <x:v>1</x:v>
      </x:c>
    </x:row>
    <x:row r="54">
      <x:c r="A54" s="17" t="str">
        <x:v>AA Intelligence Index</x:v>
      </x:c>
      <x:c r="B54" s="17" t="str">
        <x:v>Kimi K2.6</x:v>
      </x:c>
      <x:c r="C54" s="17" t="str">
        <x:v>Kimi K2.5</x:v>
      </x:c>
      <x:c r="D54" s="102" t="n">
        <x:v>1040</x:v>
      </x:c>
      <x:c r="E54" s="102" t="n">
        <x:v>8.847084673066902</x:v>
      </x:c>
      <x:c r="F54" s="102" t="n">
        <x:v>2.539141495575302</x:v>
      </x:c>
      <x:c r="G54" s="102" t="n">
        <x:v>1383.0609079200162</x:v>
      </x:c>
      <x:c r="H54" s="102" t="n">
        <x:v>767.9768487974792</x:v>
      </x:c>
      <x:c r="I54" s="20" t="n">
        <x:v>0.12380796690677487</x:v>
      </x:c>
      <x:c r="J54" s="20" t="n">
        <x:v>-0.13168521118270027</x:v>
      </x:c>
      <x:c r="K54" s="17" t="n">
        <x:v>199</x:v>
      </x:c>
      <x:c r="L54" s="17" t="n">
        <x:v>37</x:v>
      </x:c>
      <x:c r="M54" s="31" t="n">
        <x:v>46042</x:v>
      </x:c>
      <x:c r="N54" s="124" t="b">
        <x:v>1</x:v>
      </x:c>
    </x:row>
    <x:row r="55">
      <x:c r="A55" s="18" t="str">
        <x:v>AA Intelligence Index</x:v>
      </x:c>
      <x:c r="B55" s="18" t="str">
        <x:v>Qwen3-Coder-Next</x:v>
      </x:c>
      <x:c r="C55" s="18" t="str">
        <x:v>Qwen3-Next-80B-A3B</x:v>
      </x:c>
      <x:c r="D55" s="103" t="n">
        <x:v>80</x:v>
      </x:c>
      <x:c r="E55" s="103" t="n">
        <x:v>4.388405929176201</x:v>
      </x:c>
      <x:c r="F55" s="103" t="n">
        <x:v>1.7034423422176823</x:v>
      </x:c>
      <x:c r="G55" s="103" t="n">
        <x:v>279.06998913082094</x:v>
      </x:c>
      <x:c r="H55" s="103" t="n">
        <x:v>187.0218362942192</x:v>
      </x:c>
      <x:c r="I55" s="21" t="n">
        <x:v>0.5426231484731716</x:v>
      </x:c>
      <x:c r="J55" s="21" t="n">
        <x:v>0.36880232985703</x:v>
      </x:c>
      <x:c r="K55" s="18" t="n">
        <x:v>109</x:v>
      </x:c>
      <x:c r="L55" s="18" t="n">
        <x:v>29</x:v>
      </x:c>
      <x:c r="M55" s="32" t="n">
        <x:v>45909</x:v>
      </x:c>
      <x:c r="N55" s="125" t="b">
        <x:v>1</x:v>
      </x:c>
    </x:row>
    <x:row r="58">
      <x:c r="A58" s="91" t="str">
        <x:v>Proprietary asserted-same-base sensitivity — diagnostic only, not actual parameter ratios</x:v>
      </x:c>
      <x:c r="B58" s="91"/>
      <x:c r="C58" s="91"/>
      <x:c r="D58" s="91"/>
      <x:c r="E58" s="91"/>
      <x:c r="F58" s="91"/>
      <x:c r="G58" s="91"/>
      <x:c r="H58" s="91"/>
      <x:c r="I58" s="91"/>
      <x:c r="J58" s="91"/>
      <x:c r="K58" s="91"/>
      <x:c r="L58" s="91"/>
      <x:c r="M58" s="91"/>
      <x:c r="N58" s="91"/>
      <x:c r="O58" s="91"/>
      <x:c r="P58" s="91"/>
    </x:row>
    <x:row r="59" ht="34" customHeight="1">
      <x:c r="A59" s="73" t="str">
        <x:v>Chain</x:v>
      </x:c>
      <x:c r="B59" s="73" t="str">
        <x:v>Mode</x:v>
      </x:c>
      <x:c r="C59" s="73" t="str">
        <x:v>Seq</x:v>
      </x:c>
      <x:c r="D59" s="73" t="str">
        <x:v>Model</x:v>
      </x:c>
      <x:c r="E59" s="73" t="str">
        <x:v>Release</x:v>
      </x:c>
      <x:c r="F59" s="73" t="str">
        <x:v>AA</x:v>
      </x:c>
      <x:c r="G59" s="73" t="str">
        <x:v>Δ AA</x:v>
      </x:c>
      <x:c r="H59" s="73" t="str">
        <x:v>Naive ratio vs first</x:v>
      </x:c>
      <x:c r="I59" s="73" t="str">
        <x:v>Naive ratio vs prior</x:v>
      </x:c>
      <x:c r="J59" s="73" t="str">
        <x:v>Train n</x:v>
      </x:c>
      <x:c r="K59" s="73" t="str">
        <x:v>Creators</x:v>
      </x:c>
      <x:c r="L59" s="73" t="str">
        <x:v>Train max date</x:v>
      </x:c>
      <x:c r="M59" s="73" t="str">
        <x:v>Calibration max AA</x:v>
      </x:c>
      <x:c r="N59" s="73" t="str">
        <x:v>Score / max</x:v>
      </x:c>
      <x:c r="O59" s="73" t="str">
        <x:v>Extrapolates</x:v>
      </x:c>
      <x:c r="P59" s="73" t="str">
        <x:v>Evidence grade</x:v>
      </x:c>
    </x:row>
    <x:row r="60">
      <x:c r="A60" s="16" t="str">
        <x:v>Claude Opus 4.5-4.8</x:v>
      </x:c>
      <x:c r="B60" s="16" t="str">
        <x:v>max_reasoning</x:v>
      </x:c>
      <x:c r="C60" s="16" t="n">
        <x:v>1</x:v>
      </x:c>
      <x:c r="D60" s="16" t="str">
        <x:v>Claude Opus 4.5 (Reasoning)</x:v>
      </x:c>
      <x:c r="E60" s="30" t="n">
        <x:v>45985</x:v>
      </x:c>
      <x:c r="F60" s="101" t="n">
        <x:v>40.7682906593085</x:v>
      </x:c>
      <x:c r="G60" s="101"/>
      <x:c r="H60" s="101" t="n">
        <x:v>1</x:v>
      </x:c>
      <x:c r="I60" s="101"/>
      <x:c r="J60" s="16" t="n">
        <x:v>173</x:v>
      </x:c>
      <x:c r="K60" s="16" t="n">
        <x:v>31</x:v>
      </x:c>
      <x:c r="L60" s="30" t="n">
        <x:v>45981</x:v>
      </x:c>
      <x:c r="M60" s="101" t="n">
        <x:v>32.7026871189548</x:v>
      </x:c>
      <x:c r="N60" s="101" t="n">
        <x:v>1.246634275373622</x:v>
      </x:c>
      <x:c r="O60" s="123" t="b">
        <x:v>1</x:v>
      </x:c>
      <x:c r="P60" s="16" t="str">
        <x:v>user_asserted_not_publicly_disclosed</x:v>
      </x:c>
    </x:row>
    <x:row r="61">
      <x:c r="A61" s="17" t="str">
        <x:v>Claude Opus 4.5-4.8</x:v>
      </x:c>
      <x:c r="B61" s="17" t="str">
        <x:v>max_reasoning</x:v>
      </x:c>
      <x:c r="C61" s="17" t="n">
        <x:v>2</x:v>
      </x:c>
      <x:c r="D61" s="17" t="str">
        <x:v>Claude Opus 4.6 (Adaptive Reasoning, Max Effort)</x:v>
      </x:c>
      <x:c r="E61" s="31" t="n">
        <x:v>46058</x:v>
      </x:c>
      <x:c r="F61" s="102" t="n">
        <x:v>43.7100998174865</x:v>
      </x:c>
      <x:c r="G61" s="102" t="n">
        <x:v>2.9418091581780033</x:v>
      </x:c>
      <x:c r="H61" s="102" t="n">
        <x:v>1.2995134804383615</x:v>
      </x:c>
      <x:c r="I61" s="102" t="n">
        <x:v>1.2995134804383615</x:v>
      </x:c>
      <x:c r="J61" s="17" t="n">
        <x:v>173</x:v>
      </x:c>
      <x:c r="K61" s="17" t="n">
        <x:v>31</x:v>
      </x:c>
      <x:c r="L61" s="31" t="n">
        <x:v>45981</x:v>
      </x:c>
      <x:c r="M61" s="102" t="n">
        <x:v>32.7026871189548</x:v>
      </x:c>
      <x:c r="N61" s="102" t="n">
        <x:v>1.336590466052305</x:v>
      </x:c>
      <x:c r="O61" s="124" t="b">
        <x:v>1</x:v>
      </x:c>
      <x:c r="P61" s="17" t="str">
        <x:v>user_asserted_not_publicly_disclosed</x:v>
      </x:c>
    </x:row>
    <x:row r="62">
      <x:c r="A62" s="17" t="str">
        <x:v>Claude Opus 4.5-4.8</x:v>
      </x:c>
      <x:c r="B62" s="17" t="str">
        <x:v>max_reasoning</x:v>
      </x:c>
      <x:c r="C62" s="17" t="n">
        <x:v>3</x:v>
      </x:c>
      <x:c r="D62" s="17" t="str">
        <x:v>Claude Opus 4.7 (Adaptive Reasoning, Max Effort)</x:v>
      </x:c>
      <x:c r="E62" s="31" t="n">
        <x:v>46128</x:v>
      </x:c>
      <x:c r="F62" s="102" t="n">
        <x:v>53.5296569524586</x:v>
      </x:c>
      <x:c r="G62" s="102" t="n">
        <x:v>9.8195571349721</x:v>
      </x:c>
      <x:c r="H62" s="102" t="n">
        <x:v>4.534947978404503</x:v>
      </x:c>
      <x:c r="I62" s="102" t="n">
        <x:v>3.4897275377818633</x:v>
      </x:c>
      <x:c r="J62" s="17" t="n">
        <x:v>173</x:v>
      </x:c>
      <x:c r="K62" s="17" t="n">
        <x:v>31</x:v>
      </x:c>
      <x:c r="L62" s="31" t="n">
        <x:v>45981</x:v>
      </x:c>
      <x:c r="M62" s="102" t="n">
        <x:v>32.7026871189548</x:v>
      </x:c>
      <x:c r="N62" s="102" t="n">
        <x:v>1.6368580587199602</x:v>
      </x:c>
      <x:c r="O62" s="124" t="b">
        <x:v>1</x:v>
      </x:c>
      <x:c r="P62" s="17" t="str">
        <x:v>user_asserted_not_publicly_disclosed</x:v>
      </x:c>
    </x:row>
    <x:row r="63">
      <x:c r="A63" s="17" t="str">
        <x:v>Claude Opus 4.5-4.8</x:v>
      </x:c>
      <x:c r="B63" s="17" t="str">
        <x:v>max_reasoning</x:v>
      </x:c>
      <x:c r="C63" s="17" t="n">
        <x:v>4</x:v>
      </x:c>
      <x:c r="D63" s="17" t="str">
        <x:v>Claude Opus 4.8 (Adaptive Reasoning, Max Effort)</x:v>
      </x:c>
      <x:c r="E63" s="31" t="n">
        <x:v>46170</x:v>
      </x:c>
      <x:c r="F63" s="102" t="n">
        <x:v>55.6920406995495</x:v>
      </x:c>
      <x:c r="G63" s="102" t="n">
        <x:v>2.1623837470908995</x:v>
      </x:c>
      <x:c r="H63" s="102" t="n">
        <x:v>5.638319336085782</x:v>
      </x:c>
      <x:c r="I63" s="102" t="n">
        <x:v>1.2433040826345862</x:v>
      </x:c>
      <x:c r="J63" s="17" t="n">
        <x:v>173</x:v>
      </x:c>
      <x:c r="K63" s="17" t="n">
        <x:v>31</x:v>
      </x:c>
      <x:c r="L63" s="31" t="n">
        <x:v>45981</x:v>
      </x:c>
      <x:c r="M63" s="102" t="n">
        <x:v>32.7026871189548</x:v>
      </x:c>
      <x:c r="N63" s="102" t="n">
        <x:v>1.7029805684460053</x:v>
      </x:c>
      <x:c r="O63" s="124" t="b">
        <x:v>1</x:v>
      </x:c>
      <x:c r="P63" s="17" t="str">
        <x:v>user_asserted_not_publicly_disclosed</x:v>
      </x:c>
    </x:row>
    <x:row r="64">
      <x:c r="A64" s="17" t="str">
        <x:v>Claude Opus 4.5-4.8</x:v>
      </x:c>
      <x:c r="B64" s="17" t="str">
        <x:v>nonreasoning</x:v>
      </x:c>
      <x:c r="C64" s="17" t="n">
        <x:v>1</x:v>
      </x:c>
      <x:c r="D64" s="17" t="str">
        <x:v>Claude Opus 4.5 (Non-reasoning)</x:v>
      </x:c>
      <x:c r="E64" s="31" t="n">
        <x:v>45985</x:v>
      </x:c>
      <x:c r="F64" s="102" t="n">
        <x:v>34.7090500288773</x:v>
      </x:c>
      <x:c r="G64" s="102"/>
      <x:c r="H64" s="102" t="n">
        <x:v>1</x:v>
      </x:c>
      <x:c r="I64" s="102"/>
      <x:c r="J64" s="17" t="n">
        <x:v>173</x:v>
      </x:c>
      <x:c r="K64" s="17" t="n">
        <x:v>31</x:v>
      </x:c>
      <x:c r="L64" s="31" t="n">
        <x:v>45981</x:v>
      </x:c>
      <x:c r="M64" s="102" t="n">
        <x:v>32.7026871189548</x:v>
      </x:c>
      <x:c r="N64" s="102" t="n">
        <x:v>1.061351622349088</x:v>
      </x:c>
      <x:c r="O64" s="124" t="b">
        <x:v>1</x:v>
      </x:c>
      <x:c r="P64" s="17" t="str">
        <x:v>user_asserted_not_publicly_disclosed</x:v>
      </x:c>
    </x:row>
    <x:row r="65">
      <x:c r="A65" s="17" t="str">
        <x:v>Claude Opus 4.5-4.8</x:v>
      </x:c>
      <x:c r="B65" s="17" t="str">
        <x:v>nonreasoning</x:v>
      </x:c>
      <x:c r="C65" s="17" t="n">
        <x:v>2</x:v>
      </x:c>
      <x:c r="D65" s="17" t="str">
        <x:v>Claude Opus 4.6 (Non-reasoning, High Effort)</x:v>
      </x:c>
      <x:c r="E65" s="31" t="n">
        <x:v>46058</x:v>
      </x:c>
      <x:c r="F65" s="102" t="n">
        <x:v>37.7863097917153</x:v>
      </x:c>
      <x:c r="G65" s="102" t="n">
        <x:v>3.077259762837997</x:v>
      </x:c>
      <x:c r="H65" s="102" t="n">
        <x:v>1.3248731199015604</x:v>
      </x:c>
      <x:c r="I65" s="102" t="n">
        <x:v>1.3248731199015604</x:v>
      </x:c>
      <x:c r="J65" s="17" t="n">
        <x:v>173</x:v>
      </x:c>
      <x:c r="K65" s="17" t="n">
        <x:v>31</x:v>
      </x:c>
      <x:c r="L65" s="31" t="n">
        <x:v>45981</x:v>
      </x:c>
      <x:c r="M65" s="102" t="n">
        <x:v>32.7026871189548</x:v>
      </x:c>
      <x:c r="N65" s="102" t="n">
        <x:v>1.1554496929952274</x:v>
      </x:c>
      <x:c r="O65" s="124" t="b">
        <x:v>1</x:v>
      </x:c>
      <x:c r="P65" s="17" t="str">
        <x:v>user_asserted_not_publicly_disclosed</x:v>
      </x:c>
    </x:row>
    <x:row r="66">
      <x:c r="A66" s="17" t="str">
        <x:v>Claude Opus 4.5-4.8</x:v>
      </x:c>
      <x:c r="B66" s="17" t="str">
        <x:v>nonreasoning</x:v>
      </x:c>
      <x:c r="C66" s="17" t="n">
        <x:v>3</x:v>
      </x:c>
      <x:c r="D66" s="17" t="str">
        <x:v>Claude Opus 4.7 (Non-reasoning, High Effort)</x:v>
      </x:c>
      <x:c r="E66" s="31" t="n">
        <x:v>46128</x:v>
      </x:c>
      <x:c r="F66" s="102" t="n">
        <x:v>42.6803699085253</x:v>
      </x:c>
      <x:c r="G66" s="102" t="n">
        <x:v>4.894060116810003</x:v>
      </x:c>
      <x:c r="H66" s="102" t="n">
        <x:v>2.2895301280179945</x:v>
      </x:c>
      <x:c r="I66" s="102" t="n">
        <x:v>1.7281127480253422</x:v>
      </x:c>
      <x:c r="J66" s="17" t="n">
        <x:v>173</x:v>
      </x:c>
      <x:c r="K66" s="17" t="n">
        <x:v>31</x:v>
      </x:c>
      <x:c r="L66" s="31" t="n">
        <x:v>45981</x:v>
      </x:c>
      <x:c r="M66" s="102" t="n">
        <x:v>32.7026871189548</x:v>
      </x:c>
      <x:c r="N66" s="102" t="n">
        <x:v>1.305102842261159</x:v>
      </x:c>
      <x:c r="O66" s="124" t="b">
        <x:v>1</x:v>
      </x:c>
      <x:c r="P66" s="17" t="str">
        <x:v>user_asserted_not_publicly_disclosed</x:v>
      </x:c>
    </x:row>
    <x:row r="67">
      <x:c r="A67" s="17" t="str">
        <x:v>GPT-5 through GPT-5.5</x:v>
      </x:c>
      <x:c r="B67" s="17" t="str">
        <x:v>max_reasoning</x:v>
      </x:c>
      <x:c r="C67" s="17" t="n">
        <x:v>1</x:v>
      </x:c>
      <x:c r="D67" s="17" t="str">
        <x:v>GPT-5 (high)</x:v>
      </x:c>
      <x:c r="E67" s="31" t="n">
        <x:v>45876</x:v>
      </x:c>
      <x:c r="F67" s="102" t="n">
        <x:v>34.7127335292454</x:v>
      </x:c>
      <x:c r="G67" s="102"/>
      <x:c r="H67" s="102" t="n">
        <x:v>1</x:v>
      </x:c>
      <x:c r="I67" s="102"/>
      <x:c r="J67" s="17" t="n">
        <x:v>122</x:v>
      </x:c>
      <x:c r="K67" s="17" t="n">
        <x:v>26</x:v>
      </x:c>
      <x:c r="L67" s="31" t="n">
        <x:v>45875</x:v>
      </x:c>
      <x:c r="M67" s="102" t="n">
        <x:v>20.0823831450007</x:v>
      </x:c>
      <x:c r="N67" s="102" t="n">
        <x:v>1.7285166445938847</x:v>
      </x:c>
      <x:c r="O67" s="124" t="b">
        <x:v>1</x:v>
      </x:c>
      <x:c r="P67" s="17" t="str">
        <x:v>user_asserted_not_publicly_disclosed</x:v>
      </x:c>
    </x:row>
    <x:row r="68">
      <x:c r="A68" s="17" t="str">
        <x:v>GPT-5 through GPT-5.5</x:v>
      </x:c>
      <x:c r="B68" s="17" t="str">
        <x:v>max_reasoning</x:v>
      </x:c>
      <x:c r="C68" s="17" t="n">
        <x:v>2</x:v>
      </x:c>
      <x:c r="D68" s="17" t="str">
        <x:v>GPT-5.1 (high)</x:v>
      </x:c>
      <x:c r="E68" s="31" t="n">
        <x:v>45974</x:v>
      </x:c>
      <x:c r="F68" s="102" t="n">
        <x:v>36.8735132371926</x:v>
      </x:c>
      <x:c r="G68" s="102" t="n">
        <x:v>2.1607797079471993</x:v>
      </x:c>
      <x:c r="H68" s="102" t="n">
        <x:v>1.39869249296516</x:v>
      </x:c>
      <x:c r="I68" s="102" t="n">
        <x:v>1.39869249296516</x:v>
      </x:c>
      <x:c r="J68" s="17" t="n">
        <x:v>122</x:v>
      </x:c>
      <x:c r="K68" s="17" t="n">
        <x:v>26</x:v>
      </x:c>
      <x:c r="L68" s="31" t="n">
        <x:v>45875</x:v>
      </x:c>
      <x:c r="M68" s="102" t="n">
        <x:v>20.0823831450007</x:v>
      </x:c>
      <x:c r="N68" s="102" t="n">
        <x:v>1.8361124260479949</x:v>
      </x:c>
      <x:c r="O68" s="124" t="b">
        <x:v>1</x:v>
      </x:c>
      <x:c r="P68" s="17" t="str">
        <x:v>user_asserted_not_publicly_disclosed</x:v>
      </x:c>
    </x:row>
    <x:row r="69">
      <x:c r="A69" s="17" t="str">
        <x:v>GPT-5 through GPT-5.5</x:v>
      </x:c>
      <x:c r="B69" s="17" t="str">
        <x:v>max_reasoning</x:v>
      </x:c>
      <x:c r="C69" s="17" t="n">
        <x:v>3</x:v>
      </x:c>
      <x:c r="D69" s="17" t="str">
        <x:v>GPT-5.2 (xhigh)</x:v>
      </x:c>
      <x:c r="E69" s="31" t="n">
        <x:v>46002</x:v>
      </x:c>
      <x:c r="F69" s="102" t="n">
        <x:v>42.1829833875032</x:v>
      </x:c>
      <x:c r="G69" s="102" t="n">
        <x:v>5.309470150310602</x:v>
      </x:c>
      <x:c r="H69" s="102" t="n">
        <x:v>5.0517292437392785</x:v>
      </x:c>
      <x:c r="I69" s="102" t="n">
        <x:v>3.6117511669987286</x:v>
      </x:c>
      <x:c r="J69" s="17" t="n">
        <x:v>122</x:v>
      </x:c>
      <x:c r="K69" s="17" t="n">
        <x:v>26</x:v>
      </x:c>
      <x:c r="L69" s="31" t="n">
        <x:v>45875</x:v>
      </x:c>
      <x:c r="M69" s="102" t="n">
        <x:v>20.0823831450007</x:v>
      </x:c>
      <x:c r="N69" s="102" t="n">
        <x:v>2.1004968923722687</x:v>
      </x:c>
      <x:c r="O69" s="124" t="b">
        <x:v>1</x:v>
      </x:c>
      <x:c r="P69" s="17" t="str">
        <x:v>user_asserted_not_publicly_disclosed</x:v>
      </x:c>
    </x:row>
    <x:row r="70">
      <x:c r="A70" s="17" t="str">
        <x:v>GPT-5 through GPT-5.5</x:v>
      </x:c>
      <x:c r="B70" s="17" t="str">
        <x:v>max_reasoning</x:v>
      </x:c>
      <x:c r="C70" s="17" t="n">
        <x:v>4</x:v>
      </x:c>
      <x:c r="D70" s="17" t="str">
        <x:v>GPT-5.3 Codex (xhigh)</x:v>
      </x:c>
      <x:c r="E70" s="31" t="n">
        <x:v>46058</x:v>
      </x:c>
      <x:c r="F70" s="102" t="n">
        <x:v>44.2682925707506</x:v>
      </x:c>
      <x:c r="G70" s="102" t="n">
        <x:v>2.0853091832474036</x:v>
      </x:c>
      <x:c r="H70" s="102" t="n">
        <x:v>7.590400301386059</x:v>
      </x:c>
      <x:c r="I70" s="102" t="n">
        <x:v>1.5025350598100666</x:v>
      </x:c>
      <x:c r="J70" s="17" t="n">
        <x:v>122</x:v>
      </x:c>
      <x:c r="K70" s="17" t="n">
        <x:v>26</x:v>
      </x:c>
      <x:c r="L70" s="31" t="n">
        <x:v>45875</x:v>
      </x:c>
      <x:c r="M70" s="102" t="n">
        <x:v>20.0823831450007</x:v>
      </x:c>
      <x:c r="N70" s="102" t="n">
        <x:v>2.204334627574852</x:v>
      </x:c>
      <x:c r="O70" s="124" t="b">
        <x:v>1</x:v>
      </x:c>
      <x:c r="P70" s="17" t="str">
        <x:v>user_asserted_not_publicly_disclosed</x:v>
      </x:c>
    </x:row>
    <x:row r="71">
      <x:c r="A71" s="17" t="str">
        <x:v>GPT-5 through GPT-5.5</x:v>
      </x:c>
      <x:c r="B71" s="17" t="str">
        <x:v>max_reasoning</x:v>
      </x:c>
      <x:c r="C71" s="17" t="n">
        <x:v>5</x:v>
      </x:c>
      <x:c r="D71" s="17" t="str">
        <x:v>GPT-5.4 (xhigh)</x:v>
      </x:c>
      <x:c r="E71" s="31" t="n">
        <x:v>46086</x:v>
      </x:c>
      <x:c r="F71" s="102" t="n">
        <x:v>51.4012420630147</x:v>
      </x:c>
      <x:c r="G71" s="102" t="n">
        <x:v>7.132949492264096</x:v>
      </x:c>
      <x:c r="H71" s="102" t="n">
        <x:v>43.50571810584541</x:v>
      </x:c>
      <x:c r="I71" s="102" t="n">
        <x:v>5.731676377845444</x:v>
      </x:c>
      <x:c r="J71" s="17" t="n">
        <x:v>122</x:v>
      </x:c>
      <x:c r="K71" s="17" t="n">
        <x:v>26</x:v>
      </x:c>
      <x:c r="L71" s="31" t="n">
        <x:v>45875</x:v>
      </x:c>
      <x:c r="M71" s="102" t="n">
        <x:v>20.0823831450007</x:v>
      </x:c>
      <x:c r="N71" s="102" t="n">
        <x:v>2.559519041733376</x:v>
      </x:c>
      <x:c r="O71" s="124" t="b">
        <x:v>1</x:v>
      </x:c>
      <x:c r="P71" s="17" t="str">
        <x:v>user_asserted_not_publicly_disclosed</x:v>
      </x:c>
    </x:row>
    <x:row r="72">
      <x:c r="A72" s="17" t="str">
        <x:v>GPT-5 through GPT-5.5</x:v>
      </x:c>
      <x:c r="B72" s="17" t="str">
        <x:v>max_reasoning</x:v>
      </x:c>
      <x:c r="C72" s="17" t="n">
        <x:v>6</x:v>
      </x:c>
      <x:c r="D72" s="17" t="str">
        <x:v>GPT-5.5 (xhigh)</x:v>
      </x:c>
      <x:c r="E72" s="31" t="n">
        <x:v>46135</x:v>
      </x:c>
      <x:c r="F72" s="102" t="n">
        <x:v>54.8375984166433</x:v>
      </x:c>
      <x:c r="G72" s="102" t="n">
        <x:v>3.4363563536286037</x:v>
      </x:c>
      <x:c r="H72" s="102" t="n">
        <x:v>93.44140816797292</x:v>
      </x:c>
      <x:c r="I72" s="102" t="n">
        <x:v>2.147796019379305</x:v>
      </x:c>
      <x:c r="J72" s="17" t="n">
        <x:v>122</x:v>
      </x:c>
      <x:c r="K72" s="17" t="n">
        <x:v>26</x:v>
      </x:c>
      <x:c r="L72" s="31" t="n">
        <x:v>45875</x:v>
      </x:c>
      <x:c r="M72" s="102" t="n">
        <x:v>20.0823831450007</x:v>
      </x:c>
      <x:c r="N72" s="102" t="n">
        <x:v>2.730632018157394</x:v>
      </x:c>
      <x:c r="O72" s="124" t="b">
        <x:v>1</x:v>
      </x:c>
      <x:c r="P72" s="17" t="str">
        <x:v>user_asserted_not_publicly_disclosed</x:v>
      </x:c>
    </x:row>
    <x:row r="73">
      <x:c r="A73" s="17" t="str">
        <x:v>GPT-5 through GPT-5.5</x:v>
      </x:c>
      <x:c r="B73" s="17" t="str">
        <x:v>nonreasoning</x:v>
      </x:c>
      <x:c r="C73" s="17" t="n">
        <x:v>1</x:v>
      </x:c>
      <x:c r="D73" s="17" t="str">
        <x:v>GPT-5 (minimal)</x:v>
      </x:c>
      <x:c r="E73" s="31" t="n">
        <x:v>45876</x:v>
      </x:c>
      <x:c r="F73" s="102" t="n">
        <x:v>17.1753621775298</x:v>
      </x:c>
      <x:c r="G73" s="102"/>
      <x:c r="H73" s="102" t="n">
        <x:v>1</x:v>
      </x:c>
      <x:c r="I73" s="102"/>
      <x:c r="J73" s="17" t="n">
        <x:v>122</x:v>
      </x:c>
      <x:c r="K73" s="17" t="n">
        <x:v>26</x:v>
      </x:c>
      <x:c r="L73" s="31" t="n">
        <x:v>45875</x:v>
      </x:c>
      <x:c r="M73" s="102" t="n">
        <x:v>20.0823831450007</x:v>
      </x:c>
      <x:c r="N73" s="102" t="n">
        <x:v>0.855245219330726</x:v>
      </x:c>
      <x:c r="O73" s="124" t="b">
        <x:v>0</x:v>
      </x:c>
      <x:c r="P73" s="17" t="str">
        <x:v>user_asserted_not_publicly_disclosed</x:v>
      </x:c>
    </x:row>
    <x:row r="74">
      <x:c r="A74" s="17" t="str">
        <x:v>GPT-5 through GPT-5.5</x:v>
      </x:c>
      <x:c r="B74" s="17" t="str">
        <x:v>nonreasoning</x:v>
      </x:c>
      <x:c r="C74" s="17" t="n">
        <x:v>2</x:v>
      </x:c>
      <x:c r="D74" s="17" t="str">
        <x:v>GPT-5.1 (Non-reasoning)</x:v>
      </x:c>
      <x:c r="E74" s="31" t="n">
        <x:v>45974</x:v>
      </x:c>
      <x:c r="F74" s="102" t="n">
        <x:v>20.4004331227052</x:v>
      </x:c>
      <x:c r="G74" s="102" t="n">
        <x:v>3.2250709451754</x:v>
      </x:c>
      <x:c r="H74" s="102" t="n">
        <x:v>1.8314001937800086</x:v>
      </x:c>
      <x:c r="I74" s="102" t="n">
        <x:v>1.8314001937800086</x:v>
      </x:c>
      <x:c r="J74" s="17" t="n">
        <x:v>122</x:v>
      </x:c>
      <x:c r="K74" s="17" t="n">
        <x:v>26</x:v>
      </x:c>
      <x:c r="L74" s="31" t="n">
        <x:v>45875</x:v>
      </x:c>
      <x:c r="M74" s="102" t="n">
        <x:v>20.0823831450007</x:v>
      </x:c>
      <x:c r="N74" s="102" t="n">
        <x:v>1.0158372627097134</x:v>
      </x:c>
      <x:c r="O74" s="124" t="b">
        <x:v>1</x:v>
      </x:c>
      <x:c r="P74" s="17" t="str">
        <x:v>user_asserted_not_publicly_disclosed</x:v>
      </x:c>
    </x:row>
    <x:row r="75">
      <x:c r="A75" s="17" t="str">
        <x:v>GPT-5 through GPT-5.5</x:v>
      </x:c>
      <x:c r="B75" s="17" t="str">
        <x:v>nonreasoning</x:v>
      </x:c>
      <x:c r="C75" s="17" t="n">
        <x:v>3</x:v>
      </x:c>
      <x:c r="D75" s="17" t="str">
        <x:v>GPT-5.2 (Non-reasoning)</x:v>
      </x:c>
      <x:c r="E75" s="31" t="n">
        <x:v>46002</x:v>
      </x:c>
      <x:c r="F75" s="102" t="n">
        <x:v>26.0169781422358</x:v>
      </x:c>
      <x:c r="G75" s="102" t="n">
        <x:v>5.6165450195306015</x:v>
      </x:c>
      <x:c r="H75" s="102" t="n">
        <x:v>7.1495076045304895</x:v>
      </x:c>
      <x:c r="I75" s="102" t="n">
        <x:v>3.9038477929686746</x:v>
      </x:c>
      <x:c r="J75" s="17" t="n">
        <x:v>122</x:v>
      </x:c>
      <x:c r="K75" s="17" t="n">
        <x:v>26</x:v>
      </x:c>
      <x:c r="L75" s="31" t="n">
        <x:v>45875</x:v>
      </x:c>
      <x:c r="M75" s="102" t="n">
        <x:v>20.0823831450007</x:v>
      </x:c>
      <x:c r="N75" s="102" t="n">
        <x:v>1.2955124874565722</x:v>
      </x:c>
      <x:c r="O75" s="124" t="b">
        <x:v>1</x:v>
      </x:c>
      <x:c r="P75" s="17" t="str">
        <x:v>user_asserted_not_publicly_disclosed</x:v>
      </x:c>
    </x:row>
    <x:row r="76">
      <x:c r="A76" s="17" t="str">
        <x:v>GPT-5 through GPT-5.5</x:v>
      </x:c>
      <x:c r="B76" s="17" t="str">
        <x:v>nonreasoning</x:v>
      </x:c>
      <x:c r="C76" s="17" t="n">
        <x:v>4</x:v>
      </x:c>
      <x:c r="D76" s="17" t="str">
        <x:v>GPT-5.4 (Non-reasoning)</x:v>
      </x:c>
      <x:c r="E76" s="31" t="n">
        <x:v>46086</x:v>
      </x:c>
      <x:c r="F76" s="102" t="n">
        <x:v>27.678044522237</x:v>
      </x:c>
      <x:c r="G76" s="102" t="n">
        <x:v>1.6610663800011984</x:v>
      </x:c>
      <x:c r="H76" s="102" t="n">
        <x:v>9.081749848294393</x:v>
      </x:c>
      <x:c r="I76" s="102" t="n">
        <x:v>1.2702622824737584</x:v>
      </x:c>
      <x:c r="J76" s="17" t="n">
        <x:v>122</x:v>
      </x:c>
      <x:c r="K76" s="17" t="n">
        <x:v>26</x:v>
      </x:c>
      <x:c r="L76" s="31" t="n">
        <x:v>45875</x:v>
      </x:c>
      <x:c r="M76" s="102" t="n">
        <x:v>20.0823831450007</x:v>
      </x:c>
      <x:c r="N76" s="102" t="n">
        <x:v>1.3782251001981882</x:v>
      </x:c>
      <x:c r="O76" s="124" t="b">
        <x:v>1</x:v>
      </x:c>
      <x:c r="P76" s="17" t="str">
        <x:v>user_asserted_not_publicly_disclosed</x:v>
      </x:c>
    </x:row>
    <x:row r="77">
      <x:c r="A77" s="18" t="str">
        <x:v>GPT-5 through GPT-5.5</x:v>
      </x:c>
      <x:c r="B77" s="18" t="str">
        <x:v>nonreasoning</x:v>
      </x:c>
      <x:c r="C77" s="18" t="n">
        <x:v>5</x:v>
      </x:c>
      <x:c r="D77" s="18" t="str">
        <x:v>GPT-5.5 (Non-reasoning)</x:v>
      </x:c>
      <x:c r="E77" s="32" t="n">
        <x:v>46135</x:v>
      </x:c>
      <x:c r="F77" s="103" t="n">
        <x:v>35.3827351786589</x:v>
      </x:c>
      <x:c r="G77" s="103" t="n">
        <x:v>7.704690656421899</x:v>
      </x:c>
      <x:c r="H77" s="103" t="n">
        <x:v>57.495668665973405</x:v>
      </x:c>
      <x:c r="I77" s="103" t="n">
        <x:v>6.330902042712775</x:v>
      </x:c>
      <x:c r="J77" s="18" t="n">
        <x:v>122</x:v>
      </x:c>
      <x:c r="K77" s="18" t="n">
        <x:v>26</x:v>
      </x:c>
      <x:c r="L77" s="32" t="n">
        <x:v>45875</x:v>
      </x:c>
      <x:c r="M77" s="103" t="n">
        <x:v>20.0823831450007</x:v>
      </x:c>
      <x:c r="N77" s="103" t="n">
        <x:v>1.761879301036394</x:v>
      </x:c>
      <x:c r="O77" s="125" t="b">
        <x:v>1</x:v>
      </x:c>
      <x:c r="P77" s="18" t="str">
        <x:v>user_asserted_not_publicly_disclosed</x:v>
      </x:c>
    </x:row>
  </x:sheetData>
  <x:mergeCells>
    <x:mergeCell ref="A1:P1"/>
    <x:mergeCell ref="A2:P3"/>
    <x:mergeCell ref="D14:P14"/>
    <x:mergeCell ref="A24:P24"/>
    <x:mergeCell ref="A32:P32"/>
    <x:mergeCell ref="A44:P44"/>
    <x:mergeCell ref="A58:P58"/>
  </x:mergeCells>
  <x:conditionalFormatting sqref="E16:E21">
    <x:cfRule type="containsText" dxfId="10" priority="1" operator="containsText" text="TRUE"/>
    <x:cfRule type="containsText" dxfId="11" priority="2" operator="containsText" text="FALSE"/>
  </x:conditionalFormatting>
  <x:conditionalFormatting sqref="C26:C29">
    <x:cfRule type="containsText" dxfId="12" priority="3" operator="containsText" text="primary_source"/>
    <x:cfRule type="containsText" dxfId="13" priority="4" operator="containsText" text="user_asserted"/>
  </x:conditionalFormatting>
  <x:conditionalFormatting sqref="O60:O77">
    <x:cfRule type="containsText" dxfId="14" priority="5" operator="containsText" text="TRUE"/>
  </x:conditionalFormatting>
  <x:pageMargins left="0.7" right="0.7" top="0.75" bottom="0.75" header="0.3" footer="0.3"/>
  <x:tableParts count="4">
    <x:tablePart xmlns:r="http://schemas.openxmlformats.org/officeDocument/2006/relationships" r:id="R0000000000000054"/>
    <x:tablePart xmlns:r="http://schemas.openxmlformats.org/officeDocument/2006/relationships" r:id="R0000000000000055"/>
    <x:tablePart xmlns:r="http://schemas.openxmlformats.org/officeDocument/2006/relationships" r:id="R0000000000000056"/>
    <x:tablePart xmlns:r="http://schemas.openxmlformats.org/officeDocument/2006/relationships" r:id="R0000000000000057"/>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4" hidden="0" customWidth="1"/>
    <x:col min="4" max="4" width="38" hidden="0" customWidth="1"/>
    <x:col min="5" max="5" width="3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70" hidden="0" customWidth="1"/>
  </x:cols>
  <x:sheetData>
    <x:row r="1" ht="36" customHeight="1">
      <x:c r="A1" s="68" t="str">
        <x:v>OpenRouter operational cross-check — price, throughput, and Epoch identity audit</x:v>
      </x:c>
      <x:c r="B1" s="68"/>
      <x:c r="C1" s="68"/>
      <x:c r="D1" s="68"/>
      <x:c r="E1" s="68"/>
      <x:c r="F1" s="68"/>
      <x:c r="G1" s="68"/>
      <x:c r="H1" s="68"/>
      <x:c r="I1" s="68"/>
      <x:c r="J1" s="68"/>
      <x:c r="K1" s="68"/>
      <x:c r="L1" s="68"/>
      <x:c r="M1" s="68"/>
      <x:c r="N1" s="68"/>
    </x:row>
    <x:row r="2">
      <x:c r="A2" s="6" t="str">
        <x:v>Frozen 2026-07-18 public OpenRouter snapshot. Price is predictive in developer-family-held-out tests, but provider/quantization-normalized tok/s adds no incremental information and receives 0% weight. The existing low API-price branch is retained; frontier price extrapolations remain diagnostic.</x:v>
      </x:c>
      <x:c r="B2" s="6"/>
      <x:c r="C2" s="6"/>
      <x:c r="D2" s="6"/>
      <x:c r="E2" s="6"/>
      <x:c r="F2" s="6"/>
      <x:c r="G2" s="6"/>
      <x:c r="H2" s="6"/>
      <x:c r="I2" s="6"/>
      <x:c r="J2" s="6"/>
      <x:c r="K2" s="6"/>
      <x:c r="L2" s="6"/>
      <x:c r="M2" s="6"/>
      <x:c r="N2" s="6"/>
    </x:row>
    <x:row r="3">
      <x:c r="A3" s="6"/>
      <x:c r="B3" s="6"/>
      <x:c r="C3" s="6"/>
      <x:c r="D3" s="6"/>
      <x:c r="E3" s="6"/>
      <x:c r="F3" s="6"/>
      <x:c r="G3" s="6"/>
      <x:c r="H3" s="6"/>
      <x:c r="I3" s="6"/>
      <x:c r="J3" s="6"/>
      <x:c r="K3" s="6"/>
      <x:c r="L3" s="6"/>
      <x:c r="M3" s="6"/>
      <x:c r="N3" s="6"/>
    </x:row>
    <x:row r="5" ht="34" customHeight="1">
      <x:c r="A5" s="73" t="str">
        <x:v>Audit statistic</x:v>
      </x:c>
      <x:c r="B5" s="73" t="str">
        <x:v>Value</x:v>
      </x:c>
    </x:row>
    <x:row r="6">
      <x:c r="A6" s="16" t="str">
        <x:v>OpenRouter text models retained</x:v>
      </x:c>
      <x:c r="B6" s="16" t="n">
        <x:v>334</x:v>
      </x:c>
    </x:row>
    <x:row r="7">
      <x:c r="A7" s="17" t="str">
        <x:v>Manually matched OpenRouter aliases</x:v>
      </x:c>
      <x:c r="B7" s="17" t="n">
        <x:v>95</x:v>
      </x:c>
    </x:row>
    <x:row r="8">
      <x:c r="A8" s="17" t="str">
        <x:v>Unique Epoch calibration checkpoints</x:v>
      </x:c>
      <x:c r="B8" s="17" t="n">
        <x:v>93</x:v>
      </x:c>
    </x:row>
    <x:row r="9">
      <x:c r="A9" s="17" t="str">
        <x:v>Developer families</x:v>
      </x:c>
      <x:c r="B9" s="17" t="n">
        <x:v>19</x:v>
      </x:c>
    </x:row>
    <x:row r="10">
      <x:c r="A10" s="17" t="str">
        <x:v>Price-only family-held-out median error (×)</x:v>
      </x:c>
      <x:c r="B10" s="92" t="n">
        <x:v>2.182362181313902</x:v>
      </x:c>
    </x:row>
    <x:row r="11">
      <x:c r="A11" s="17" t="str">
        <x:v>Price + normalized tok/s median error (×)</x:v>
      </x:c>
      <x:c r="B11" s="92" t="n">
        <x:v>2.2296172944678045</x:v>
      </x:c>
    </x:row>
    <x:row r="12">
      <x:c r="A12" s="17" t="str">
        <x:v>Tok/s adds robust incremental information</x:v>
      </x:c>
      <x:c r="B12" s="17" t="str">
        <x:v>No</x:v>
      </x:c>
    </x:row>
    <x:row r="13">
      <x:c r="A13" s="17" t="str">
        <x:v>Recommended incremental tok/s weight</x:v>
      </x:c>
      <x:c r="B13" s="84" t="n">
        <x:v>0</x:v>
      </x:c>
    </x:row>
    <x:row r="14">
      <x:c r="A14" s="18" t="str">
        <x:v>Current final API-price weight</x:v>
      </x:c>
      <x:c r="B14" s="85" t="n">
        <x:v>0.034</x:v>
      </x:c>
    </x:row>
    <x:row r="17">
      <x:c r="A17" s="91" t="str">
        <x:v>Frontier operational estimates — diagnostic only</x:v>
      </x:c>
      <x:c r="B17" s="91"/>
      <x:c r="C17" s="91"/>
      <x:c r="D17" s="91"/>
      <x:c r="E17" s="91"/>
      <x:c r="F17" s="91"/>
      <x:c r="G17" s="91"/>
      <x:c r="H17" s="91"/>
      <x:c r="I17" s="91"/>
      <x:c r="J17" s="91"/>
      <x:c r="K17" s="91"/>
      <x:c r="L17" s="91"/>
      <x:c r="M17" s="91"/>
      <x:c r="N17" s="91"/>
    </x:row>
    <x:row r="18" ht="34" customHeight="1">
      <x:c r="A18" s="73" t="str">
        <x:v>Model</x:v>
      </x:c>
      <x:c r="B18" s="73" t="str">
        <x:v>Release</x:v>
      </x:c>
      <x:c r="C18" s="73" t="str">
        <x:v>Prompt $/M</x:v>
      </x:c>
      <x:c r="D18" s="73" t="str">
        <x:v>Output $/M</x:v>
      </x:c>
      <x:c r="E18" s="73" t="str">
        <x:v>Raw tok/s</x:v>
      </x:c>
      <x:c r="F18" s="73" t="str">
        <x:v>Provider-normalized speed</x:v>
      </x:c>
      <x:c r="G18" s="73" t="str">
        <x:v>Uncalibrated total (T)</x:v>
      </x:c>
      <x:c r="H18" s="73" t="str">
        <x:v>Two-anchor calibrated (T)</x:v>
      </x:c>
      <x:c r="I18" s="73" t="str">
        <x:v>Held-out low (T)</x:v>
      </x:c>
      <x:c r="J18" s="73" t="str">
        <x:v>Held-out high (T)</x:v>
      </x:c>
      <x:c r="K18" s="73" t="str">
        <x:v>Price / calibration max</x:v>
      </x:c>
      <x:c r="L18" s="73" t="str">
        <x:v>Disclosed total (T)</x:v>
      </x:c>
      <x:c r="M18" s="73" t="str">
        <x:v>Status</x:v>
      </x:c>
      <x:c r="N18" s="73" t="str">
        <x:v>OpenRouter ID</x:v>
      </x:c>
    </x:row>
    <x:row r="19">
      <x:c r="A19" s="16" t="str">
        <x:v>Claude Fable 5</x:v>
      </x:c>
      <x:c r="B19" s="30" t="n">
        <x:v>46182</x:v>
      </x:c>
      <x:c r="C19" s="101" t="n">
        <x:v>10</x:v>
      </x:c>
      <x:c r="D19" s="101" t="n">
        <x:v>50</x:v>
      </x:c>
      <x:c r="E19" s="101" t="n">
        <x:v>35.5</x:v>
      </x:c>
      <x:c r="F19" s="101" t="n">
        <x:v>0.7034142923389223</x:v>
      </x:c>
      <x:c r="G19" s="96" t="n">
        <x:v>17.95787049557978</x:v>
      </x:c>
      <x:c r="H19" s="96" t="n">
        <x:v>10.719890454631742</x:v>
      </x:c>
      <x:c r="I19" s="96" t="n">
        <x:v>2.5304020116882597</x:v>
      </x:c>
      <x:c r="J19" s="96" t="n">
        <x:v>45.41414796087433</x:v>
      </x:c>
      <x:c r="K19" s="94" t="n">
        <x:v>4.472135955000001</x:v>
      </x:c>
      <x:c r="L19" s="96"/>
      <x:c r="M19" s="16" t="str">
        <x:v>unknown target; out-of-domain price extrapolation</x:v>
      </x:c>
      <x:c r="N19" s="16" t="str">
        <x:v>anthropic/claude-fable-5</x:v>
      </x:c>
    </x:row>
    <x:row r="20">
      <x:c r="A20" s="17" t="str">
        <x:v>GPT-5.6 Sol</x:v>
      </x:c>
      <x:c r="B20" s="31" t="n">
        <x:v>46212</x:v>
      </x:c>
      <x:c r="C20" s="102" t="n">
        <x:v>5.25</x:v>
      </x:c>
      <x:c r="D20" s="102" t="n">
        <x:v>31.5</x:v>
      </x:c>
      <x:c r="E20" s="102" t="n">
        <x:v>40.5</x:v>
      </x:c>
      <x:c r="F20" s="102" t="n">
        <x:v>0.9131100703286442</x:v>
      </x:c>
      <x:c r="G20" s="64" t="n">
        <x:v>9.529871838336797</x:v>
      </x:c>
      <x:c r="H20" s="64" t="n">
        <x:v>5.688824973918613</x:v>
      </x:c>
      <x:c r="I20" s="64" t="n">
        <x:v>1.3428322070144307</x:v>
      </x:c>
      <x:c r="J20" s="64" t="n">
        <x:v>24.100352534612924</x:v>
      </x:c>
      <x:c r="K20" s="92" t="n">
        <x:v>2.57196422992</x:v>
      </x:c>
      <x:c r="L20" s="64"/>
      <x:c r="M20" s="17" t="str">
        <x:v>unknown target; out-of-domain price extrapolation</x:v>
      </x:c>
      <x:c r="N20" s="17" t="str">
        <x:v>openai/gpt-5.6-sol</x:v>
      </x:c>
    </x:row>
    <x:row r="21">
      <x:c r="A21" s="17" t="str">
        <x:v>Claude Opus 4.8</x:v>
      </x:c>
      <x:c r="B21" s="31" t="n">
        <x:v>46169</x:v>
      </x:c>
      <x:c r="C21" s="102" t="n">
        <x:v>5</x:v>
      </x:c>
      <x:c r="D21" s="102" t="n">
        <x:v>25</x:v>
      </x:c>
      <x:c r="E21" s="102" t="n">
        <x:v>58</x:v>
      </x:c>
      <x:c r="F21" s="102" t="n">
        <x:v>1.1291589790636214</x:v>
      </x:c>
      <x:c r="G21" s="64" t="n">
        <x:v>8.32912184697538</x:v>
      </x:c>
      <x:c r="H21" s="64" t="n">
        <x:v>4.972041301045888</x:v>
      </x:c>
      <x:c r="I21" s="64" t="n">
        <x:v>1.1736373019490738</x:v>
      </x:c>
      <x:c r="J21" s="64" t="n">
        <x:v>21.063743166863638</x:v>
      </x:c>
      <x:c r="K21" s="92" t="n">
        <x:v>2.2360679775000003</x:v>
      </x:c>
      <x:c r="L21" s="64"/>
      <x:c r="M21" s="17" t="str">
        <x:v>unknown target; out-of-domain price extrapolation</x:v>
      </x:c>
      <x:c r="N21" s="17" t="str">
        <x:v>anthropic/claude-opus-4.8</x:v>
      </x:c>
    </x:row>
    <x:row r="22">
      <x:c r="A22" s="17" t="str">
        <x:v>Claude Opus 4.7</x:v>
      </x:c>
      <x:c r="B22" s="31" t="n">
        <x:v>46128</x:v>
      </x:c>
      <x:c r="C22" s="102" t="n">
        <x:v>5</x:v>
      </x:c>
      <x:c r="D22" s="102" t="n">
        <x:v>25</x:v>
      </x:c>
      <x:c r="E22" s="102" t="n">
        <x:v>53.25</x:v>
      </x:c>
      <x:c r="F22" s="102" t="n">
        <x:v>1.1010806695136823</x:v>
      </x:c>
      <x:c r="G22" s="64" t="n">
        <x:v>7.505610316580312</x:v>
      </x:c>
      <x:c r="H22" s="64" t="n">
        <x:v>4.480448859941348</x:v>
      </x:c>
      <x:c r="I22" s="64" t="n">
        <x:v>1.0575981962169618</x:v>
      </x:c>
      <x:c r="J22" s="64" t="n">
        <x:v>18.98114242096489</x:v>
      </x:c>
      <x:c r="K22" s="92" t="n">
        <x:v>2.2360679775000003</x:v>
      </x:c>
      <x:c r="L22" s="64"/>
      <x:c r="M22" s="17" t="str">
        <x:v>unknown target; out-of-domain price extrapolation</x:v>
      </x:c>
      <x:c r="N22" s="17" t="str">
        <x:v>anthropic/claude-opus-4.7</x:v>
      </x:c>
    </x:row>
    <x:row r="23">
      <x:c r="A23" s="17" t="str">
        <x:v>Claude Opus 4.5</x:v>
      </x:c>
      <x:c r="B23" s="31" t="n">
        <x:v>45985</x:v>
      </x:c>
      <x:c r="C23" s="102" t="n">
        <x:v>5</x:v>
      </x:c>
      <x:c r="D23" s="102" t="n">
        <x:v>25</x:v>
      </x:c>
      <x:c r="E23" s="102" t="n">
        <x:v>35</x:v>
      </x:c>
      <x:c r="F23" s="102" t="n">
        <x:v>0.6875000000000001</x:v>
      </x:c>
      <x:c r="G23" s="64" t="n">
        <x:v>5.220248568496771</x:v>
      </x:c>
      <x:c r="H23" s="64" t="n">
        <x:v>3.1162098431441456</x:v>
      </x:c>
      <x:c r="I23" s="64" t="n">
        <x:v>0.7355731562096064</x:v>
      </x:c>
      <x:c r="J23" s="64" t="n">
        <x:v>13.201628831247497</x:v>
      </x:c>
      <x:c r="K23" s="92" t="n">
        <x:v>2.2360679775000003</x:v>
      </x:c>
      <x:c r="L23" s="64"/>
      <x:c r="M23" s="17" t="str">
        <x:v>unknown target; out-of-domain price extrapolation</x:v>
      </x:c>
      <x:c r="N23" s="17" t="str">
        <x:v>anthropic/claude-opus-4.5</x:v>
      </x:c>
    </x:row>
    <x:row r="24">
      <x:c r="A24" s="17" t="str">
        <x:v>GPT-5.5</x:v>
      </x:c>
      <x:c r="B24" s="31" t="n">
        <x:v>46136</x:v>
      </x:c>
      <x:c r="C24" s="102" t="n">
        <x:v>5.25</x:v>
      </x:c>
      <x:c r="D24" s="102" t="n">
        <x:v>31.5</x:v>
      </x:c>
      <x:c r="E24" s="102" t="n">
        <x:v>47.875</x:v>
      </x:c>
      <x:c r="F24" s="102" t="n">
        <x:v>0.9062106717124457</x:v>
      </x:c>
      <x:c r="G24" s="64" t="n">
        <x:v>7.8094328035889</x:v>
      </x:c>
      <x:c r="H24" s="64" t="n">
        <x:v>4.661814672730092</x:v>
      </x:c>
      <x:c r="I24" s="64" t="n">
        <x:v>1.1004091204026494</x:v>
      </x:c>
      <x:c r="J24" s="64" t="n">
        <x:v>19.749487386045526</x:v>
      </x:c>
      <x:c r="K24" s="92" t="n">
        <x:v>2.57196422992</x:v>
      </x:c>
      <x:c r="L24" s="64"/>
      <x:c r="M24" s="17" t="str">
        <x:v>unknown target; out-of-domain price extrapolation</x:v>
      </x:c>
      <x:c r="N24" s="17" t="str">
        <x:v>openai/gpt-5.5</x:v>
      </x:c>
    </x:row>
    <x:row r="25">
      <x:c r="A25" s="17" t="str">
        <x:v>GPT-5.6 Terra</x:v>
      </x:c>
      <x:c r="B25" s="31" t="n">
        <x:v>46212</x:v>
      </x:c>
      <x:c r="C25" s="102" t="n">
        <x:v>2.35</x:v>
      </x:c>
      <x:c r="D25" s="102" t="n">
        <x:v>14.1</x:v>
      </x:c>
      <x:c r="E25" s="102" t="n">
        <x:v>53</x:v>
      </x:c>
      <x:c r="F25" s="102" t="n">
        <x:v>1.1110412809907948</x:v>
      </x:c>
      <x:c r="G25" s="64" t="n">
        <x:v>4.196609525287996</x:v>
      </x:c>
      <x:c r="H25" s="64" t="n">
        <x:v>2.505151955685656</x:v>
      </x:c>
      <x:c r="I25" s="64" t="n">
        <x:v>0.5913345453556248</x:v>
      </x:c>
      <x:c r="J25" s="64" t="n">
        <x:v>10.612920165693092</x:v>
      </x:c>
      <x:c r="K25" s="92" t="n">
        <x:v>1.151260179108</x:v>
      </x:c>
      <x:c r="L25" s="64"/>
      <x:c r="M25" s="17" t="str">
        <x:v>unknown target; out-of-domain price extrapolation</x:v>
      </x:c>
      <x:c r="N25" s="17" t="str">
        <x:v>openai/gpt-5.6-terra</x:v>
      </x:c>
    </x:row>
    <x:row r="26">
      <x:c r="A26" s="17" t="str">
        <x:v>Claude Sonnet 5</x:v>
      </x:c>
      <x:c r="B26" s="31" t="n">
        <x:v>46203</x:v>
      </x:c>
      <x:c r="C26" s="102" t="n">
        <x:v>2</x:v>
      </x:c>
      <x:c r="D26" s="102" t="n">
        <x:v>10</x:v>
      </x:c>
      <x:c r="E26" s="102" t="n">
        <x:v>60.5</x:v>
      </x:c>
      <x:c r="F26" s="102" t="n">
        <x:v>1.1605670379918613</x:v>
      </x:c>
      <x:c r="G26" s="64" t="n">
        <x:v>3.4353846722742096</x:v>
      </x:c>
      <x:c r="H26" s="64" t="n">
        <x:v>2.0507413373632035</x:v>
      </x:c>
      <x:c r="I26" s="64" t="n">
        <x:v>0.48407211132218475</x:v>
      </x:c>
      <x:c r="J26" s="64" t="n">
        <x:v>8.687837895232784</x:v>
      </x:c>
      <x:c r="K26" s="92" t="n">
        <x:v>0.8944271909999999</x:v>
      </x:c>
      <x:c r="L26" s="64"/>
      <x:c r="M26" s="17" t="str">
        <x:v>unknown target; diagnostic only</x:v>
      </x:c>
      <x:c r="N26" s="17" t="str">
        <x:v>anthropic/claude-sonnet-5</x:v>
      </x:c>
    </x:row>
    <x:row r="27">
      <x:c r="A27" s="17" t="str">
        <x:v>GPT-5.6 Luna</x:v>
      </x:c>
      <x:c r="B27" s="31" t="n">
        <x:v>46212</x:v>
      </x:c>
      <x:c r="C27" s="102" t="n">
        <x:v>0.61</x:v>
      </x:c>
      <x:c r="D27" s="102" t="n">
        <x:v>3.66</x:v>
      </x:c>
      <x:c r="E27" s="102" t="n">
        <x:v>68</x:v>
      </x:c>
      <x:c r="F27" s="102" t="n">
        <x:v>1.2881796336844493</x:v>
      </x:c>
      <x:c r="G27" s="64" t="n">
        <x:v>1.0598695957328026</x:v>
      </x:c>
      <x:c r="H27" s="64" t="n">
        <x:v>0.6326855940545445</x:v>
      </x:c>
      <x:c r="I27" s="64" t="n">
        <x:v>0.1493437742425884</x:v>
      </x:c>
      <x:c r="J27" s="64" t="n">
        <x:v>2.6803330969387056</x:v>
      </x:c>
      <x:c r="K27" s="92" t="n">
        <x:v>0.29883774862</x:v>
      </x:c>
      <x:c r="L27" s="64"/>
      <x:c r="M27" s="17" t="str">
        <x:v>unknown target; diagnostic only</x:v>
      </x:c>
      <x:c r="N27" s="17" t="str">
        <x:v>openai/gpt-5.6-luna</x:v>
      </x:c>
    </x:row>
    <x:row r="28">
      <x:c r="A28" s="17" t="str">
        <x:v>MoonshotAI: Kimi K3</x:v>
      </x:c>
      <x:c r="B28" s="31" t="n">
        <x:v>46219</x:v>
      </x:c>
      <x:c r="C28" s="102" t="n">
        <x:v>3</x:v>
      </x:c>
      <x:c r="D28" s="102" t="n">
        <x:v>15</x:v>
      </x:c>
      <x:c r="E28" s="102" t="n">
        <x:v>30</x:v>
      </x:c>
      <x:c r="F28" s="102" t="n">
        <x:v>0.7612223456122788</x:v>
      </x:c>
      <x:c r="G28" s="64" t="n">
        <x:v>4.3765449640794705</x:v>
      </x:c>
      <x:c r="H28" s="64" t="n">
        <x:v>2.6125638112965692</x:v>
      </x:c>
      <x:c r="I28" s="64" t="n">
        <x:v>0.6166888320124991</x:v>
      </x:c>
      <x:c r="J28" s="64" t="n">
        <x:v>11.06796379921814</x:v>
      </x:c>
      <x:c r="K28" s="92" t="n">
        <x:v>1.3416407865</x:v>
      </x:c>
      <x:c r="L28" s="64" t="n">
        <x:v>2.78</x:v>
      </x:c>
      <x:c r="M28" s="17" t="str">
        <x:v>external disclosed check</x:v>
      </x:c>
      <x:c r="N28" s="17" t="str">
        <x:v>moonshotai/kimi-k3</x:v>
      </x:c>
    </x:row>
    <x:row r="29">
      <x:c r="A29" s="18" t="str">
        <x:v>xAI: Grok 4.5</x:v>
      </x:c>
      <x:c r="B29" s="32" t="n">
        <x:v>46211</x:v>
      </x:c>
      <x:c r="C29" s="103" t="n">
        <x:v>2</x:v>
      </x:c>
      <x:c r="D29" s="103" t="n">
        <x:v>6</x:v>
      </x:c>
      <x:c r="E29" s="103" t="n">
        <x:v>52.75</x:v>
      </x:c>
      <x:c r="F29" s="103" t="n">
        <x:v>0.49183730432675327</x:v>
      </x:c>
      <x:c r="G29" s="97" t="n">
        <x:v>2.673829041968375</x:v>
      </x:c>
      <x:c r="H29" s="97" t="n">
        <x:v>1.5961332626476603</x:v>
      </x:c>
      <x:c r="I29" s="97" t="n">
        <x:v>0.37676306822530226</x:v>
      </x:c>
      <x:c r="J29" s="97" t="n">
        <x:v>6.761919113066542</x:v>
      </x:c>
      <x:c r="K29" s="95" t="n">
        <x:v>0.692820323028</x:v>
      </x:c>
      <x:c r="L29" s="97" t="n">
        <x:v>1.5</x:v>
      </x:c>
      <x:c r="M29" s="18" t="str">
        <x:v>external disclosed check</x:v>
      </x:c>
      <x:c r="N29" s="18" t="str">
        <x:v>x-ai/grok-4.5</x:v>
      </x:c>
    </x:row>
    <x:row r="32">
      <x:c r="A32" s="91" t="str">
        <x:v>Complete model-level OpenRouter → Epoch match audit</x:v>
      </x:c>
      <x:c r="B32" s="91"/>
      <x:c r="C32" s="91"/>
      <x:c r="D32" s="91"/>
      <x:c r="E32" s="91"/>
      <x:c r="F32" s="91"/>
      <x:c r="G32" s="91"/>
      <x:c r="H32" s="91"/>
      <x:c r="I32" s="91"/>
      <x:c r="J32" s="91"/>
      <x:c r="K32" s="91"/>
      <x:c r="L32" s="91"/>
      <x:c r="M32" s="91"/>
      <x:c r="N32" s="91"/>
    </x:row>
    <x:row r="33" ht="34" customHeight="1">
      <x:c r="A33" s="73" t="str">
        <x:v>OpenRouter ID</x:v>
      </x:c>
      <x:c r="B33" s="73" t="str">
        <x:v>OpenRouter name</x:v>
      </x:c>
      <x:c r="C33" s="73" t="str">
        <x:v>Status</x:v>
      </x:c>
      <x:c r="D33" s="73" t="str">
        <x:v>Epoch checkpoint</x:v>
      </x:c>
      <x:c r="E33" s="73" t="str">
        <x:v>Epoch model</x:v>
      </x:c>
      <x:c r="F33" s="73" t="str">
        <x:v>Epoch release</x:v>
      </x:c>
      <x:c r="G33" s="73" t="str">
        <x:v>Total params (B)</x:v>
      </x:c>
      <x:c r="H33" s="73" t="str">
        <x:v>Parameter source</x:v>
      </x:c>
      <x:c r="I33" s="73" t="str">
        <x:v>Prompt $/M</x:v>
      </x:c>
      <x:c r="J33" s="73" t="str">
        <x:v>Output $/M</x:v>
      </x:c>
      <x:c r="K33" s="73" t="str">
        <x:v>Raw tok/s</x:v>
      </x:c>
      <x:c r="L33" s="73" t="str">
        <x:v>Normalized speed</x:v>
      </x:c>
      <x:c r="M33" s="73" t="str">
        <x:v>Catalog − Epoch days</x:v>
      </x:c>
      <x:c r="N33" s="73" t="str">
        <x:v>Source URL</x:v>
      </x:c>
    </x:row>
    <x:row r="34">
      <x:c r="A34" s="22" t="str">
        <x:v>ai21/jamba-large-1.7</x:v>
      </x:c>
      <x:c r="B34" s="22" t="str">
        <x:v>AI21: Jamba Large 1.7</x:v>
      </x:c>
      <x:c r="C34" s="22" t="str">
        <x:v>unmatched</x:v>
      </x:c>
      <x:c r="D34" s="22" t="str"/>
      <x:c r="E34" s="22" t="str"/>
      <x:c r="F34" s="77"/>
      <x:c r="G34" s="104"/>
      <x:c r="H34" s="104" t="str"/>
      <x:c r="I34" s="104" t="n">
        <x:v>2</x:v>
      </x:c>
      <x:c r="J34" s="104" t="n">
        <x:v>8</x:v>
      </x:c>
      <x:c r="K34" s="104" t="n">
        <x:v>20.5</x:v>
      </x:c>
      <x:c r="L34" s="104" t="n">
        <x:v>0.5540540540540542</x:v>
      </x:c>
      <x:c r="M34" s="104"/>
      <x:c r="N34" s="22" t="str">
        <x:v>https://openrouter.ai/api/frontend/v1/stats/throughput-comparison?permaslug=ai21%2Fjamba-large-1.7&amp;timeRange=1w</x:v>
      </x:c>
    </x:row>
    <x:row r="35">
      <x:c r="A35" s="23" t="str">
        <x:v>aion-labs/aion-2.0</x:v>
      </x:c>
      <x:c r="B35" s="23" t="str">
        <x:v>AionLabs: Aion-2.0</x:v>
      </x:c>
      <x:c r="C35" s="23" t="str">
        <x:v>unmatched</x:v>
      </x:c>
      <x:c r="D35" s="23" t="str"/>
      <x:c r="E35" s="23" t="str"/>
      <x:c r="F35" s="78"/>
      <x:c r="G35" s="105"/>
      <x:c r="H35" s="105" t="str"/>
      <x:c r="I35" s="105" t="n">
        <x:v>0.8</x:v>
      </x:c>
      <x:c r="J35" s="105" t="n">
        <x:v>1.6</x:v>
      </x:c>
      <x:c r="K35" s="105" t="n">
        <x:v>65</x:v>
      </x:c>
      <x:c r="L35" s="105" t="n">
        <x:v>1.1005888749027186</x:v>
      </x:c>
      <x:c r="M35" s="105"/>
      <x:c r="N35" s="23" t="str">
        <x:v>https://openrouter.ai/api/frontend/v1/stats/throughput-comparison?permaslug=aion-labs%2Faion-2.0-20260223&amp;timeRange=1w</x:v>
      </x:c>
    </x:row>
    <x:row r="36">
      <x:c r="A36" s="23" t="str">
        <x:v>aion-labs/aion-3.0</x:v>
      </x:c>
      <x:c r="B36" s="23" t="str">
        <x:v>AionLabs: Aion-3.0</x:v>
      </x:c>
      <x:c r="C36" s="23" t="str">
        <x:v>unmatched</x:v>
      </x:c>
      <x:c r="D36" s="23" t="str"/>
      <x:c r="E36" s="23" t="str"/>
      <x:c r="F36" s="78"/>
      <x:c r="G36" s="105"/>
      <x:c r="H36" s="105" t="str"/>
      <x:c r="I36" s="105" t="n">
        <x:v>3</x:v>
      </x:c>
      <x:c r="J36" s="105" t="n">
        <x:v>6</x:v>
      </x:c>
      <x:c r="K36" s="105" t="n">
        <x:v>54.5</x:v>
      </x:c>
      <x:c r="L36" s="105" t="n">
        <x:v>0.9228014412645875</x:v>
      </x:c>
      <x:c r="M36" s="105"/>
      <x:c r="N36" s="23" t="str">
        <x:v>https://openrouter.ai/api/frontend/v1/stats/throughput-comparison?permaslug=aion-labs%2Faion-3.0-20260707&amp;timeRange=1w</x:v>
      </x:c>
    </x:row>
    <x:row r="37">
      <x:c r="A37" s="23" t="str">
        <x:v>aion-labs/aion-3.0-mini</x:v>
      </x:c>
      <x:c r="B37" s="23" t="str">
        <x:v>AionLabs: Aion-3.0-Mini</x:v>
      </x:c>
      <x:c r="C37" s="23" t="str">
        <x:v>unmatched</x:v>
      </x:c>
      <x:c r="D37" s="23" t="str"/>
      <x:c r="E37" s="23" t="str"/>
      <x:c r="F37" s="78"/>
      <x:c r="G37" s="105"/>
      <x:c r="H37" s="105" t="str"/>
      <x:c r="I37" s="105" t="n">
        <x:v>0.7</x:v>
      </x:c>
      <x:c r="J37" s="105" t="n">
        <x:v>1.4</x:v>
      </x:c>
      <x:c r="K37" s="105" t="n">
        <x:v>64</x:v>
      </x:c>
      <x:c r="L37" s="105" t="n">
        <x:v>1.0836567383657536</x:v>
      </x:c>
      <x:c r="M37" s="105"/>
      <x:c r="N37" s="23" t="str">
        <x:v>https://openrouter.ai/api/frontend/v1/stats/throughput-comparison?permaslug=aion-labs%2Faion-3.0-mini-20260707&amp;timeRange=1w</x:v>
      </x:c>
    </x:row>
    <x:row r="38">
      <x:c r="A38" s="23" t="str">
        <x:v>aion-labs/aion-rp-llama-3.1-8b</x:v>
      </x:c>
      <x:c r="B38" s="23" t="str">
        <x:v>AionLabs: Aion-RP 1.0 (8B)</x:v>
      </x:c>
      <x:c r="C38" s="23" t="str">
        <x:v>unmatched</x:v>
      </x:c>
      <x:c r="D38" s="23" t="str"/>
      <x:c r="E38" s="23" t="str"/>
      <x:c r="F38" s="78"/>
      <x:c r="G38" s="105"/>
      <x:c r="H38" s="105" t="str"/>
      <x:c r="I38" s="105" t="n">
        <x:v>0.8</x:v>
      </x:c>
      <x:c r="J38" s="105" t="n">
        <x:v>1.6</x:v>
      </x:c>
      <x:c r="K38" s="105" t="n">
        <x:v>13.5</x:v>
      </x:c>
      <x:c r="L38" s="105" t="n">
        <x:v>0.22858384324902625</x:v>
      </x:c>
      <x:c r="M38" s="105"/>
      <x:c r="N38" s="23" t="str">
        <x:v>https://openrouter.ai/api/frontend/v1/stats/throughput-comparison?permaslug=aion-labs%2Faion-rp-llama-3.1-8b&amp;timeRange=1w</x:v>
      </x:c>
    </x:row>
    <x:row r="39">
      <x:c r="A39" s="23" t="str">
        <x:v>allenai/olmo-3-32b-think</x:v>
      </x:c>
      <x:c r="B39" s="23" t="str">
        <x:v>AllenAI: Olmo 3 32B Think</x:v>
      </x:c>
      <x:c r="C39" s="23" t="str">
        <x:v>unmatched</x:v>
      </x:c>
      <x:c r="D39" s="23" t="str"/>
      <x:c r="E39" s="23" t="str"/>
      <x:c r="F39" s="78"/>
      <x:c r="G39" s="105"/>
      <x:c r="H39" s="105" t="str"/>
      <x:c r="I39" s="105" t="n">
        <x:v>0.15</x:v>
      </x:c>
      <x:c r="J39" s="105" t="n">
        <x:v>0.5</x:v>
      </x:c>
      <x:c r="K39" s="105"/>
      <x:c r="L39" s="105"/>
      <x:c r="M39" s="105"/>
      <x:c r="N39" s="23" t="str">
        <x:v>https://openrouter.ai/api/frontend/v1/stats/throughput-comparison?permaslug=allenai%2Folmo-3-32b-think-20251121&amp;timeRange=1w</x:v>
      </x:c>
    </x:row>
    <x:row r="40">
      <x:c r="A40" s="23" t="str">
        <x:v>amazon/nova-2-lite-v1</x:v>
      </x:c>
      <x:c r="B40" s="23" t="str">
        <x:v>Amazon: Nova 2 Lite</x:v>
      </x:c>
      <x:c r="C40" s="23" t="str">
        <x:v>unmatched</x:v>
      </x:c>
      <x:c r="D40" s="23" t="str"/>
      <x:c r="E40" s="23" t="str"/>
      <x:c r="F40" s="78"/>
      <x:c r="G40" s="105"/>
      <x:c r="H40" s="105" t="str"/>
      <x:c r="I40" s="105" t="n">
        <x:v>0.3</x:v>
      </x:c>
      <x:c r="J40" s="105" t="n">
        <x:v>2.5</x:v>
      </x:c>
      <x:c r="K40" s="105" t="n">
        <x:v>81.5</x:v>
      </x:c>
      <x:c r="L40" s="105" t="n">
        <x:v>1.388090418345209</x:v>
      </x:c>
      <x:c r="M40" s="105"/>
      <x:c r="N40" s="23" t="str">
        <x:v>https://openrouter.ai/api/frontend/v1/stats/throughput-comparison?permaslug=amazon%2Fnova-2-lite-v1&amp;timeRange=1w</x:v>
      </x:c>
    </x:row>
    <x:row r="41">
      <x:c r="A41" s="23" t="str">
        <x:v>amazon/nova-lite-v1</x:v>
      </x:c>
      <x:c r="B41" s="23" t="str">
        <x:v>Amazon: Nova Lite 1.0</x:v>
      </x:c>
      <x:c r="C41" s="23" t="str">
        <x:v>unmatched</x:v>
      </x:c>
      <x:c r="D41" s="23" t="str"/>
      <x:c r="E41" s="23" t="str"/>
      <x:c r="F41" s="78"/>
      <x:c r="G41" s="105"/>
      <x:c r="H41" s="105" t="str"/>
      <x:c r="I41" s="105" t="n">
        <x:v>0.06</x:v>
      </x:c>
      <x:c r="J41" s="105" t="n">
        <x:v>0.24</x:v>
      </x:c>
      <x:c r="K41" s="105" t="n">
        <x:v>104.25</x:v>
      </x:c>
      <x:c r="L41" s="105" t="n">
        <x:v>1.8923346289300003</x:v>
      </x:c>
      <x:c r="M41" s="105"/>
      <x:c r="N41" s="23" t="str">
        <x:v>https://openrouter.ai/api/frontend/v1/stats/throughput-comparison?permaslug=amazon%2Fnova-lite-v1&amp;timeRange=1w</x:v>
      </x:c>
    </x:row>
    <x:row r="42">
      <x:c r="A42" s="23" t="str">
        <x:v>amazon/nova-micro-v1</x:v>
      </x:c>
      <x:c r="B42" s="23" t="str">
        <x:v>Amazon: Nova Micro 1.0</x:v>
      </x:c>
      <x:c r="C42" s="23" t="str">
        <x:v>unmatched</x:v>
      </x:c>
      <x:c r="D42" s="23" t="str"/>
      <x:c r="E42" s="23" t="str"/>
      <x:c r="F42" s="78"/>
      <x:c r="G42" s="105"/>
      <x:c r="H42" s="105" t="str"/>
      <x:c r="I42" s="105" t="n">
        <x:v>0.035</x:v>
      </x:c>
      <x:c r="J42" s="105" t="n">
        <x:v>0.14</x:v>
      </x:c>
      <x:c r="K42" s="105" t="n">
        <x:v>68.375</x:v>
      </x:c>
      <x:c r="L42" s="105" t="n">
        <x:v>1.2142601977382306</x:v>
      </x:c>
      <x:c r="M42" s="105"/>
      <x:c r="N42" s="23" t="str">
        <x:v>https://openrouter.ai/api/frontend/v1/stats/throughput-comparison?permaslug=amazon%2Fnova-micro-v1&amp;timeRange=1w</x:v>
      </x:c>
    </x:row>
    <x:row r="43">
      <x:c r="A43" s="23" t="str">
        <x:v>amazon/nova-premier-v1</x:v>
      </x:c>
      <x:c r="B43" s="23" t="str">
        <x:v>Amazon: Nova Premier 1.0</x:v>
      </x:c>
      <x:c r="C43" s="23" t="str">
        <x:v>unmatched</x:v>
      </x:c>
      <x:c r="D43" s="23" t="str"/>
      <x:c r="E43" s="23" t="str"/>
      <x:c r="F43" s="78"/>
      <x:c r="G43" s="105"/>
      <x:c r="H43" s="105" t="str"/>
      <x:c r="I43" s="105" t="n">
        <x:v>2.5</x:v>
      </x:c>
      <x:c r="J43" s="105" t="n">
        <x:v>12.5</x:v>
      </x:c>
      <x:c r="K43" s="105" t="n">
        <x:v>29</x:v>
      </x:c>
      <x:c r="L43" s="105" t="n">
        <x:v>0.6373626373626374</x:v>
      </x:c>
      <x:c r="M43" s="105"/>
      <x:c r="N43" s="23" t="str">
        <x:v>https://openrouter.ai/api/frontend/v1/stats/throughput-comparison?permaslug=amazon%2Fnova-premier-v1&amp;timeRange=1w</x:v>
      </x:c>
    </x:row>
    <x:row r="44">
      <x:c r="A44" s="23" t="str">
        <x:v>amazon/nova-pro-v1</x:v>
      </x:c>
      <x:c r="B44" s="23" t="str">
        <x:v>Amazon: Nova Pro 1.0</x:v>
      </x:c>
      <x:c r="C44" s="23" t="str">
        <x:v>unmatched</x:v>
      </x:c>
      <x:c r="D44" s="23" t="str"/>
      <x:c r="E44" s="23" t="str"/>
      <x:c r="F44" s="78"/>
      <x:c r="G44" s="105"/>
      <x:c r="H44" s="105" t="str"/>
      <x:c r="I44" s="105" t="n">
        <x:v>0.8</x:v>
      </x:c>
      <x:c r="J44" s="105" t="n">
        <x:v>3.2</x:v>
      </x:c>
      <x:c r="K44" s="105" t="n">
        <x:v>87.25</x:v>
      </x:c>
      <x:c r="L44" s="105" t="n">
        <x:v>1.5861084134442223</x:v>
      </x:c>
      <x:c r="M44" s="105"/>
      <x:c r="N44" s="23" t="str">
        <x:v>https://openrouter.ai/api/frontend/v1/stats/throughput-comparison?permaslug=amazon%2Fnova-pro-v1&amp;timeRange=1w</x:v>
      </x:c>
    </x:row>
    <x:row r="45">
      <x:c r="A45" s="23" t="str">
        <x:v>anthracite-org/magnum-v4-72b</x:v>
      </x:c>
      <x:c r="B45" s="23" t="str">
        <x:v>Magnum v4 72B</x:v>
      </x:c>
      <x:c r="C45" s="23" t="str">
        <x:v>unmatched</x:v>
      </x:c>
      <x:c r="D45" s="23" t="str"/>
      <x:c r="E45" s="23" t="str"/>
      <x:c r="F45" s="78"/>
      <x:c r="G45" s="105"/>
      <x:c r="H45" s="105" t="str"/>
      <x:c r="I45" s="105" t="n">
        <x:v>3</x:v>
      </x:c>
      <x:c r="J45" s="105" t="n">
        <x:v>5</x:v>
      </x:c>
      <x:c r="K45" s="105" t="n">
        <x:v>23</x:v>
      </x:c>
      <x:c r="L45" s="105" t="n">
        <x:v>0.7540983606557377</x:v>
      </x:c>
      <x:c r="M45" s="105"/>
      <x:c r="N45" s="23" t="str">
        <x:v>https://openrouter.ai/api/frontend/v1/stats/throughput-comparison?permaslug=anthracite-org%2Fmagnum-v4-72b&amp;timeRange=1w</x:v>
      </x:c>
    </x:row>
    <x:row r="46">
      <x:c r="A46" s="23" t="str">
        <x:v>anthropic/claude-3-haiku</x:v>
      </x:c>
      <x:c r="B46" s="23" t="str">
        <x:v>Anthropic: Claude 3 Haiku</x:v>
      </x:c>
      <x:c r="C46" s="23" t="str">
        <x:v>unmatched</x:v>
      </x:c>
      <x:c r="D46" s="23" t="str"/>
      <x:c r="E46" s="23" t="str"/>
      <x:c r="F46" s="78"/>
      <x:c r="G46" s="105"/>
      <x:c r="H46" s="105" t="str"/>
      <x:c r="I46" s="105" t="n">
        <x:v>0.25</x:v>
      </x:c>
      <x:c r="J46" s="105" t="n">
        <x:v>1.25</x:v>
      </x:c>
      <x:c r="K46" s="105" t="n">
        <x:v>65</x:v>
      </x:c>
      <x:c r="L46" s="105" t="n">
        <x:v>1.428571428571428</x:v>
      </x:c>
      <x:c r="M46" s="105"/>
      <x:c r="N46" s="23" t="str">
        <x:v>https://openrouter.ai/api/frontend/v1/stats/throughput-comparison?permaslug=anthropic%2Fclaude-3-haiku&amp;timeRange=1w</x:v>
      </x:c>
    </x:row>
    <x:row r="47">
      <x:c r="A47" s="23" t="str">
        <x:v>anthropic/claude-fable-5</x:v>
      </x:c>
      <x:c r="B47" s="23" t="str">
        <x:v>Anthropic: Claude Fable 5</x:v>
      </x:c>
      <x:c r="C47" s="23" t="str">
        <x:v>frontier_target</x:v>
      </x:c>
      <x:c r="D47" s="23" t="str"/>
      <x:c r="E47" s="23" t="str"/>
      <x:c r="F47" s="78"/>
      <x:c r="G47" s="105"/>
      <x:c r="H47" s="105" t="str"/>
      <x:c r="I47" s="105" t="n">
        <x:v>10</x:v>
      </x:c>
      <x:c r="J47" s="105" t="n">
        <x:v>50</x:v>
      </x:c>
      <x:c r="K47" s="105" t="n">
        <x:v>35.5</x:v>
      </x:c>
      <x:c r="L47" s="105" t="n">
        <x:v>0.7034142923389223</x:v>
      </x:c>
      <x:c r="M47" s="105"/>
      <x:c r="N47" s="23" t="str">
        <x:v>https://openrouter.ai/api/frontend/v1/stats/throughput-comparison?permaslug=anthropic%2Fclaude-5-fable-20260609&amp;timeRange=1w</x:v>
      </x:c>
    </x:row>
    <x:row r="48">
      <x:c r="A48" s="23" t="str">
        <x:v>anthropic/claude-fable-5:batch</x:v>
      </x:c>
      <x:c r="B48" s="23" t="str">
        <x:v>Anthropic: Claude Fable 5 (batch)</x:v>
      </x:c>
      <x:c r="C48" s="23" t="str">
        <x:v>unmatched</x:v>
      </x:c>
      <x:c r="D48" s="23" t="str"/>
      <x:c r="E48" s="23" t="str"/>
      <x:c r="F48" s="78"/>
      <x:c r="G48" s="105"/>
      <x:c r="H48" s="105" t="str"/>
      <x:c r="I48" s="105" t="n">
        <x:v>10</x:v>
      </x:c>
      <x:c r="J48" s="105" t="n">
        <x:v>50</x:v>
      </x:c>
      <x:c r="K48" s="105" t="n">
        <x:v>35.5</x:v>
      </x:c>
      <x:c r="L48" s="105" t="n">
        <x:v>0.7034142923389223</x:v>
      </x:c>
      <x:c r="M48" s="105"/>
      <x:c r="N48" s="23" t="str">
        <x:v>https://openrouter.ai/api/frontend/v1/stats/throughput-comparison?permaslug=anthropic%2Fclaude-5-fable-20260609&amp;timeRange=1w</x:v>
      </x:c>
    </x:row>
    <x:row r="49">
      <x:c r="A49" s="23" t="str">
        <x:v>anthropic/claude-haiku-4.5</x:v>
      </x:c>
      <x:c r="B49" s="23" t="str">
        <x:v>Anthropic: Claude Haiku 4.5</x:v>
      </x:c>
      <x:c r="C49" s="23" t="str">
        <x:v>unmatched</x:v>
      </x:c>
      <x:c r="D49" s="23" t="str"/>
      <x:c r="E49" s="23" t="str"/>
      <x:c r="F49" s="78"/>
      <x:c r="G49" s="105"/>
      <x:c r="H49" s="105" t="str"/>
      <x:c r="I49" s="105" t="n">
        <x:v>1</x:v>
      </x:c>
      <x:c r="J49" s="105" t="n">
        <x:v>5</x:v>
      </x:c>
      <x:c r="K49" s="105" t="n">
        <x:v>72</x:v>
      </x:c>
      <x:c r="L49" s="105" t="n">
        <x:v>1.26243811729526</x:v>
      </x:c>
      <x:c r="M49" s="105"/>
      <x:c r="N49" s="23" t="str">
        <x:v>https://openrouter.ai/api/frontend/v1/stats/throughput-comparison?permaslug=anthropic%2Fclaude-4.5-haiku-20251001&amp;timeRange=1w</x:v>
      </x:c>
    </x:row>
    <x:row r="50">
      <x:c r="A50" s="23" t="str">
        <x:v>anthropic/claude-haiku-4.5:batch</x:v>
      </x:c>
      <x:c r="B50" s="23" t="str">
        <x:v>Anthropic: Claude Haiku 4.5 (batch)</x:v>
      </x:c>
      <x:c r="C50" s="23" t="str">
        <x:v>unmatched</x:v>
      </x:c>
      <x:c r="D50" s="23" t="str"/>
      <x:c r="E50" s="23" t="str"/>
      <x:c r="F50" s="78"/>
      <x:c r="G50" s="105"/>
      <x:c r="H50" s="105" t="str"/>
      <x:c r="I50" s="105" t="n">
        <x:v>1</x:v>
      </x:c>
      <x:c r="J50" s="105" t="n">
        <x:v>5</x:v>
      </x:c>
      <x:c r="K50" s="105" t="n">
        <x:v>72</x:v>
      </x:c>
      <x:c r="L50" s="105" t="n">
        <x:v>1.26243811729526</x:v>
      </x:c>
      <x:c r="M50" s="105"/>
      <x:c r="N50" s="23" t="str">
        <x:v>https://openrouter.ai/api/frontend/v1/stats/throughput-comparison?permaslug=anthropic%2Fclaude-4.5-haiku-20251001&amp;timeRange=1w</x:v>
      </x:c>
    </x:row>
    <x:row r="51">
      <x:c r="A51" s="23" t="str">
        <x:v>anthropic/claude-opus-4</x:v>
      </x:c>
      <x:c r="B51" s="23" t="str">
        <x:v>Anthropic: Claude Opus 4</x:v>
      </x:c>
      <x:c r="C51" s="23" t="str">
        <x:v>unmatched</x:v>
      </x:c>
      <x:c r="D51" s="23" t="str"/>
      <x:c r="E51" s="23" t="str"/>
      <x:c r="F51" s="78"/>
      <x:c r="G51" s="105"/>
      <x:c r="H51" s="105" t="str"/>
      <x:c r="I51" s="105" t="n">
        <x:v>15</x:v>
      </x:c>
      <x:c r="J51" s="105" t="n">
        <x:v>75</x:v>
      </x:c>
      <x:c r="K51" s="105" t="n">
        <x:v>22</x:v>
      </x:c>
      <x:c r="L51" s="105" t="n">
        <x:v>0.37490621255919243</x:v>
      </x:c>
      <x:c r="M51" s="105"/>
      <x:c r="N51" s="23" t="str">
        <x:v>https://openrouter.ai/api/frontend/v1/stats/throughput-comparison?permaslug=anthropic%2Fclaude-4-opus-20250522&amp;timeRange=1w</x:v>
      </x:c>
    </x:row>
    <x:row r="52">
      <x:c r="A52" s="23" t="str">
        <x:v>anthropic/claude-opus-4.1</x:v>
      </x:c>
      <x:c r="B52" s="23" t="str">
        <x:v>Anthropic: Claude Opus 4.1</x:v>
      </x:c>
      <x:c r="C52" s="23" t="str">
        <x:v>unmatched</x:v>
      </x:c>
      <x:c r="D52" s="23" t="str"/>
      <x:c r="E52" s="23" t="str"/>
      <x:c r="F52" s="78"/>
      <x:c r="G52" s="105"/>
      <x:c r="H52" s="105" t="str"/>
      <x:c r="I52" s="105" t="n">
        <x:v>15</x:v>
      </x:c>
      <x:c r="J52" s="105" t="n">
        <x:v>75</x:v>
      </x:c>
      <x:c r="K52" s="105" t="n">
        <x:v>22</x:v>
      </x:c>
      <x:c r="L52" s="105" t="n">
        <x:v>0.3437500000000002</x:v>
      </x:c>
      <x:c r="M52" s="105"/>
      <x:c r="N52" s="23" t="str">
        <x:v>https://openrouter.ai/api/frontend/v1/stats/throughput-comparison?permaslug=anthropic%2Fclaude-4.1-opus-20250805&amp;timeRange=1w</x:v>
      </x:c>
    </x:row>
    <x:row r="53">
      <x:c r="A53" s="23" t="str">
        <x:v>anthropic/claude-opus-4.1:batch</x:v>
      </x:c>
      <x:c r="B53" s="23" t="str">
        <x:v>Anthropic: Claude Opus 4.1 (batch)</x:v>
      </x:c>
      <x:c r="C53" s="23" t="str">
        <x:v>unmatched</x:v>
      </x:c>
      <x:c r="D53" s="23" t="str"/>
      <x:c r="E53" s="23" t="str"/>
      <x:c r="F53" s="78"/>
      <x:c r="G53" s="105"/>
      <x:c r="H53" s="105" t="str"/>
      <x:c r="I53" s="105" t="n">
        <x:v>15</x:v>
      </x:c>
      <x:c r="J53" s="105" t="n">
        <x:v>75</x:v>
      </x:c>
      <x:c r="K53" s="105" t="n">
        <x:v>22</x:v>
      </x:c>
      <x:c r="L53" s="105" t="n">
        <x:v>0.3437500000000002</x:v>
      </x:c>
      <x:c r="M53" s="105"/>
      <x:c r="N53" s="23" t="str">
        <x:v>https://openrouter.ai/api/frontend/v1/stats/throughput-comparison?permaslug=anthropic%2Fclaude-4.1-opus-20250805&amp;timeRange=1w</x:v>
      </x:c>
    </x:row>
    <x:row r="54">
      <x:c r="A54" s="23" t="str">
        <x:v>anthropic/claude-opus-4.5</x:v>
      </x:c>
      <x:c r="B54" s="23" t="str">
        <x:v>Anthropic: Claude Opus 4.5</x:v>
      </x:c>
      <x:c r="C54" s="23" t="str">
        <x:v>frontier_target</x:v>
      </x:c>
      <x:c r="D54" s="23" t="str"/>
      <x:c r="E54" s="23" t="str"/>
      <x:c r="F54" s="78"/>
      <x:c r="G54" s="105"/>
      <x:c r="H54" s="105" t="str"/>
      <x:c r="I54" s="105" t="n">
        <x:v>5</x:v>
      </x:c>
      <x:c r="J54" s="105" t="n">
        <x:v>25</x:v>
      </x:c>
      <x:c r="K54" s="105" t="n">
        <x:v>35</x:v>
      </x:c>
      <x:c r="L54" s="105" t="n">
        <x:v>0.6875000000000001</x:v>
      </x:c>
      <x:c r="M54" s="105"/>
      <x:c r="N54" s="23" t="str">
        <x:v>https://openrouter.ai/api/frontend/v1/stats/throughput-comparison?permaslug=anthropic%2Fclaude-4.5-opus-20251124&amp;timeRange=1w</x:v>
      </x:c>
    </x:row>
    <x:row r="55">
      <x:c r="A55" s="23" t="str">
        <x:v>anthropic/claude-opus-4.5:batch</x:v>
      </x:c>
      <x:c r="B55" s="23" t="str">
        <x:v>Anthropic: Claude Opus 4.5 (batch)</x:v>
      </x:c>
      <x:c r="C55" s="23" t="str">
        <x:v>unmatched</x:v>
      </x:c>
      <x:c r="D55" s="23" t="str"/>
      <x:c r="E55" s="23" t="str"/>
      <x:c r="F55" s="78"/>
      <x:c r="G55" s="105"/>
      <x:c r="H55" s="105" t="str"/>
      <x:c r="I55" s="105" t="n">
        <x:v>5</x:v>
      </x:c>
      <x:c r="J55" s="105" t="n">
        <x:v>25</x:v>
      </x:c>
      <x:c r="K55" s="105" t="n">
        <x:v>35</x:v>
      </x:c>
      <x:c r="L55" s="105" t="n">
        <x:v>0.6875000000000001</x:v>
      </x:c>
      <x:c r="M55" s="105"/>
      <x:c r="N55" s="23" t="str">
        <x:v>https://openrouter.ai/api/frontend/v1/stats/throughput-comparison?permaslug=anthropic%2Fclaude-4.5-opus-20251124&amp;timeRange=1w</x:v>
      </x:c>
    </x:row>
    <x:row r="56">
      <x:c r="A56" s="23" t="str">
        <x:v>anthropic/claude-opus-4.6</x:v>
      </x:c>
      <x:c r="B56" s="23" t="str">
        <x:v>Anthropic: Claude Opus 4.6</x:v>
      </x:c>
      <x:c r="C56" s="23" t="str">
        <x:v>same_base_control</x:v>
      </x:c>
      <x:c r="D56" s="23" t="str"/>
      <x:c r="E56" s="23" t="str"/>
      <x:c r="F56" s="78"/>
      <x:c r="G56" s="105"/>
      <x:c r="H56" s="105" t="str"/>
      <x:c r="I56" s="105" t="n">
        <x:v>5</x:v>
      </x:c>
      <x:c r="J56" s="105" t="n">
        <x:v>25</x:v>
      </x:c>
      <x:c r="K56" s="105" t="n">
        <x:v>36</x:v>
      </x:c>
      <x:c r="L56" s="105" t="n">
        <x:v>0.6518444490603192</x:v>
      </x:c>
      <x:c r="M56" s="105"/>
      <x:c r="N56" s="23" t="str">
        <x:v>https://openrouter.ai/api/frontend/v1/stats/throughput-comparison?permaslug=anthropic%2Fclaude-4.6-opus-20260205&amp;timeRange=1w</x:v>
      </x:c>
    </x:row>
    <x:row r="57">
      <x:c r="A57" s="23" t="str">
        <x:v>anthropic/claude-opus-4.6:batch</x:v>
      </x:c>
      <x:c r="B57" s="23" t="str">
        <x:v>Anthropic: Claude Opus 4.6 (batch)</x:v>
      </x:c>
      <x:c r="C57" s="23" t="str">
        <x:v>unmatched</x:v>
      </x:c>
      <x:c r="D57" s="23" t="str"/>
      <x:c r="E57" s="23" t="str"/>
      <x:c r="F57" s="78"/>
      <x:c r="G57" s="105"/>
      <x:c r="H57" s="105" t="str"/>
      <x:c r="I57" s="105" t="n">
        <x:v>5</x:v>
      </x:c>
      <x:c r="J57" s="105" t="n">
        <x:v>25</x:v>
      </x:c>
      <x:c r="K57" s="105" t="n">
        <x:v>36</x:v>
      </x:c>
      <x:c r="L57" s="105" t="n">
        <x:v>0.6518444490603192</x:v>
      </x:c>
      <x:c r="M57" s="105"/>
      <x:c r="N57" s="23" t="str">
        <x:v>https://openrouter.ai/api/frontend/v1/stats/throughput-comparison?permaslug=anthropic%2Fclaude-4.6-opus-20260205&amp;timeRange=1w</x:v>
      </x:c>
    </x:row>
    <x:row r="58">
      <x:c r="A58" s="23" t="str">
        <x:v>anthropic/claude-opus-4.7</x:v>
      </x:c>
      <x:c r="B58" s="23" t="str">
        <x:v>Anthropic: Claude Opus 4.7</x:v>
      </x:c>
      <x:c r="C58" s="23" t="str">
        <x:v>frontier_target</x:v>
      </x:c>
      <x:c r="D58" s="23" t="str"/>
      <x:c r="E58" s="23" t="str"/>
      <x:c r="F58" s="78"/>
      <x:c r="G58" s="105"/>
      <x:c r="H58" s="105" t="str"/>
      <x:c r="I58" s="105" t="n">
        <x:v>5</x:v>
      </x:c>
      <x:c r="J58" s="105" t="n">
        <x:v>25</x:v>
      </x:c>
      <x:c r="K58" s="105" t="n">
        <x:v>53.25</x:v>
      </x:c>
      <x:c r="L58" s="105" t="n">
        <x:v>1.1010806695136823</x:v>
      </x:c>
      <x:c r="M58" s="105"/>
      <x:c r="N58" s="23" t="str">
        <x:v>https://openrouter.ai/api/frontend/v1/stats/throughput-comparison?permaslug=anthropic%2Fclaude-4.7-opus-20260416&amp;timeRange=1w</x:v>
      </x:c>
    </x:row>
    <x:row r="59">
      <x:c r="A59" s="23" t="str">
        <x:v>anthropic/claude-opus-4.7-fast</x:v>
      </x:c>
      <x:c r="B59" s="23" t="str">
        <x:v>Anthropic: Claude Opus 4.7 (Fast)</x:v>
      </x:c>
      <x:c r="C59" s="23" t="str">
        <x:v>unmatched</x:v>
      </x:c>
      <x:c r="D59" s="23" t="str"/>
      <x:c r="E59" s="23" t="str"/>
      <x:c r="F59" s="78"/>
      <x:c r="G59" s="105"/>
      <x:c r="H59" s="105" t="str"/>
      <x:c r="I59" s="105" t="n">
        <x:v>30</x:v>
      </x:c>
      <x:c r="J59" s="105" t="n">
        <x:v>150</x:v>
      </x:c>
      <x:c r="K59" s="105" t="n">
        <x:v>94</x:v>
      </x:c>
      <x:c r="L59" s="105" t="n">
        <x:v>1.8431372549019607</x:v>
      </x:c>
      <x:c r="M59" s="105"/>
      <x:c r="N59" s="23" t="str">
        <x:v>https://openrouter.ai/api/frontend/v1/stats/throughput-comparison?permaslug=anthropic%2Fclaude-4.7-opus-fast-20260512&amp;timeRange=1w</x:v>
      </x:c>
    </x:row>
    <x:row r="60">
      <x:c r="A60" s="23" t="str">
        <x:v>anthropic/claude-opus-4.7:batch</x:v>
      </x:c>
      <x:c r="B60" s="23" t="str">
        <x:v>Anthropic: Claude Opus 4.7 (batch)</x:v>
      </x:c>
      <x:c r="C60" s="23" t="str">
        <x:v>unmatched</x:v>
      </x:c>
      <x:c r="D60" s="23" t="str"/>
      <x:c r="E60" s="23" t="str"/>
      <x:c r="F60" s="78"/>
      <x:c r="G60" s="105"/>
      <x:c r="H60" s="105" t="str"/>
      <x:c r="I60" s="105" t="n">
        <x:v>5</x:v>
      </x:c>
      <x:c r="J60" s="105" t="n">
        <x:v>25</x:v>
      </x:c>
      <x:c r="K60" s="105" t="n">
        <x:v>53.25</x:v>
      </x:c>
      <x:c r="L60" s="105" t="n">
        <x:v>1.1010806695136823</x:v>
      </x:c>
      <x:c r="M60" s="105"/>
      <x:c r="N60" s="23" t="str">
        <x:v>https://openrouter.ai/api/frontend/v1/stats/throughput-comparison?permaslug=anthropic%2Fclaude-4.7-opus-20260416&amp;timeRange=1w</x:v>
      </x:c>
    </x:row>
    <x:row r="61">
      <x:c r="A61" s="23" t="str">
        <x:v>anthropic/claude-opus-4.8</x:v>
      </x:c>
      <x:c r="B61" s="23" t="str">
        <x:v>Anthropic: Claude Opus 4.8</x:v>
      </x:c>
      <x:c r="C61" s="23" t="str">
        <x:v>frontier_target</x:v>
      </x:c>
      <x:c r="D61" s="23" t="str"/>
      <x:c r="E61" s="23" t="str"/>
      <x:c r="F61" s="78"/>
      <x:c r="G61" s="105"/>
      <x:c r="H61" s="105" t="str"/>
      <x:c r="I61" s="105" t="n">
        <x:v>5</x:v>
      </x:c>
      <x:c r="J61" s="105" t="n">
        <x:v>25</x:v>
      </x:c>
      <x:c r="K61" s="105" t="n">
        <x:v>58</x:v>
      </x:c>
      <x:c r="L61" s="105" t="n">
        <x:v>1.1291589790636214</x:v>
      </x:c>
      <x:c r="M61" s="105"/>
      <x:c r="N61" s="23" t="str">
        <x:v>https://openrouter.ai/api/frontend/v1/stats/throughput-comparison?permaslug=anthropic%2Fclaude-4.8-opus-20260528&amp;timeRange=1w</x:v>
      </x:c>
    </x:row>
    <x:row r="62">
      <x:c r="A62" s="23" t="str">
        <x:v>anthropic/claude-opus-4.8-fast</x:v>
      </x:c>
      <x:c r="B62" s="23" t="str">
        <x:v>Anthropic: Claude Opus 4.8 (Fast)</x:v>
      </x:c>
      <x:c r="C62" s="23" t="str">
        <x:v>unmatched</x:v>
      </x:c>
      <x:c r="D62" s="23" t="str"/>
      <x:c r="E62" s="23" t="str"/>
      <x:c r="F62" s="78"/>
      <x:c r="G62" s="105"/>
      <x:c r="H62" s="105" t="str"/>
      <x:c r="I62" s="105" t="n">
        <x:v>10</x:v>
      </x:c>
      <x:c r="J62" s="105" t="n">
        <x:v>50</x:v>
      </x:c>
      <x:c r="K62" s="105" t="n">
        <x:v>113.5</x:v>
      </x:c>
      <x:c r="L62" s="105" t="n">
        <x:v>2.225490196078432</x:v>
      </x:c>
      <x:c r="M62" s="105"/>
      <x:c r="N62" s="23" t="str">
        <x:v>https://openrouter.ai/api/frontend/v1/stats/throughput-comparison?permaslug=anthropic%2Fclaude-4.8-opus-fast-20260528&amp;timeRange=1w</x:v>
      </x:c>
    </x:row>
    <x:row r="63">
      <x:c r="A63" s="23" t="str">
        <x:v>anthropic/claude-opus-4.8:batch</x:v>
      </x:c>
      <x:c r="B63" s="23" t="str">
        <x:v>Anthropic: Claude Opus 4.8 (batch)</x:v>
      </x:c>
      <x:c r="C63" s="23" t="str">
        <x:v>unmatched</x:v>
      </x:c>
      <x:c r="D63" s="23" t="str"/>
      <x:c r="E63" s="23" t="str"/>
      <x:c r="F63" s="78"/>
      <x:c r="G63" s="105"/>
      <x:c r="H63" s="105" t="str"/>
      <x:c r="I63" s="105" t="n">
        <x:v>5</x:v>
      </x:c>
      <x:c r="J63" s="105" t="n">
        <x:v>25</x:v>
      </x:c>
      <x:c r="K63" s="105" t="n">
        <x:v>58</x:v>
      </x:c>
      <x:c r="L63" s="105" t="n">
        <x:v>1.1291589790636214</x:v>
      </x:c>
      <x:c r="M63" s="105"/>
      <x:c r="N63" s="23" t="str">
        <x:v>https://openrouter.ai/api/frontend/v1/stats/throughput-comparison?permaslug=anthropic%2Fclaude-4.8-opus-20260528&amp;timeRange=1w</x:v>
      </x:c>
    </x:row>
    <x:row r="64">
      <x:c r="A64" s="23" t="str">
        <x:v>anthropic/claude-opus-5</x:v>
      </x:c>
      <x:c r="B64" s="23" t="str">
        <x:v>Claude Opus 5</x:v>
      </x:c>
      <x:c r="C64" s="23" t="str">
        <x:v>unmatched</x:v>
      </x:c>
      <x:c r="D64" s="23" t="str"/>
      <x:c r="E64" s="23" t="str"/>
      <x:c r="F64" s="78"/>
      <x:c r="G64" s="105"/>
      <x:c r="H64" s="105" t="str"/>
      <x:c r="I64" s="105" t="n">
        <x:v>5</x:v>
      </x:c>
      <x:c r="J64" s="105" t="n">
        <x:v>25</x:v>
      </x:c>
      <x:c r="K64" s="105" t="n">
        <x:v>57</x:v>
      </x:c>
      <x:c r="L64" s="105" t="n">
        <x:v>1.1176470588235297</x:v>
      </x:c>
      <x:c r="M64" s="105"/>
      <x:c r="N64" s="23" t="str">
        <x:v>https://openrouter.ai/api/frontend/v1/stats/throughput-comparison?permaslug=anthropic%2Fclaude-opus-5-20260723&amp;timeRange=1w</x:v>
      </x:c>
    </x:row>
    <x:row r="65">
      <x:c r="A65" s="23" t="str">
        <x:v>anthropic/claude-opus-5-fast</x:v>
      </x:c>
      <x:c r="B65" s="23" t="str">
        <x:v>Claude Opus 5 (Fast)</x:v>
      </x:c>
      <x:c r="C65" s="23" t="str">
        <x:v>unmatched</x:v>
      </x:c>
      <x:c r="D65" s="23" t="str"/>
      <x:c r="E65" s="23" t="str"/>
      <x:c r="F65" s="78"/>
      <x:c r="G65" s="105"/>
      <x:c r="H65" s="105" t="str"/>
      <x:c r="I65" s="105" t="n">
        <x:v>10</x:v>
      </x:c>
      <x:c r="J65" s="105" t="n">
        <x:v>50</x:v>
      </x:c>
      <x:c r="K65" s="105" t="n">
        <x:v>89.75</x:v>
      </x:c>
      <x:c r="L65" s="105" t="n">
        <x:v>1.7598039215686283</x:v>
      </x:c>
      <x:c r="M65" s="105"/>
      <x:c r="N65" s="23" t="str">
        <x:v>https://openrouter.ai/api/frontend/v1/stats/throughput-comparison?permaslug=anthropic%2Fclaude-opus-5-fast-20260723&amp;timeRange=1w</x:v>
      </x:c>
    </x:row>
    <x:row r="66">
      <x:c r="A66" s="23" t="str">
        <x:v>anthropic/claude-sonnet-4</x:v>
      </x:c>
      <x:c r="B66" s="23" t="str">
        <x:v>Anthropic: Claude Sonnet 4</x:v>
      </x:c>
      <x:c r="C66" s="23" t="str">
        <x:v>unmatched</x:v>
      </x:c>
      <x:c r="D66" s="23" t="str"/>
      <x:c r="E66" s="23" t="str"/>
      <x:c r="F66" s="78"/>
      <x:c r="G66" s="105"/>
      <x:c r="H66" s="105" t="str"/>
      <x:c r="I66" s="105" t="n">
        <x:v>3</x:v>
      </x:c>
      <x:c r="J66" s="105" t="n">
        <x:v>15</x:v>
      </x:c>
      <x:c r="K66" s="105" t="n">
        <x:v>45.5</x:v>
      </x:c>
      <x:c r="L66" s="105" t="n">
        <x:v>0.7272727272727274</x:v>
      </x:c>
      <x:c r="M66" s="105"/>
      <x:c r="N66" s="23" t="str">
        <x:v>https://openrouter.ai/api/frontend/v1/stats/throughput-comparison?permaslug=anthropic%2Fclaude-4-sonnet-20250522&amp;timeRange=1w</x:v>
      </x:c>
    </x:row>
    <x:row r="67">
      <x:c r="A67" s="23" t="str">
        <x:v>anthropic/claude-sonnet-4.5</x:v>
      </x:c>
      <x:c r="B67" s="23" t="str">
        <x:v>Anthropic: Claude Sonnet 4.5</x:v>
      </x:c>
      <x:c r="C67" s="23" t="str">
        <x:v>unmatched</x:v>
      </x:c>
      <x:c r="D67" s="23" t="str"/>
      <x:c r="E67" s="23" t="str"/>
      <x:c r="F67" s="78"/>
      <x:c r="G67" s="105"/>
      <x:c r="H67" s="105" t="str"/>
      <x:c r="I67" s="105" t="n">
        <x:v>3</x:v>
      </x:c>
      <x:c r="J67" s="105" t="n">
        <x:v>15</x:v>
      </x:c>
      <x:c r="K67" s="105" t="n">
        <x:v>35.75</x:v>
      </x:c>
      <x:c r="L67" s="105" t="n">
        <x:v>0.75822080255365</x:v>
      </x:c>
      <x:c r="M67" s="105"/>
      <x:c r="N67" s="23" t="str">
        <x:v>https://openrouter.ai/api/frontend/v1/stats/throughput-comparison?permaslug=anthropic%2Fclaude-4.5-sonnet-20250929&amp;timeRange=1w</x:v>
      </x:c>
    </x:row>
    <x:row r="68">
      <x:c r="A68" s="23" t="str">
        <x:v>anthropic/claude-sonnet-4.5:batch</x:v>
      </x:c>
      <x:c r="B68" s="23" t="str">
        <x:v>Anthropic: Claude Sonnet 4.5 (batch)</x:v>
      </x:c>
      <x:c r="C68" s="23" t="str">
        <x:v>unmatched</x:v>
      </x:c>
      <x:c r="D68" s="23" t="str"/>
      <x:c r="E68" s="23" t="str"/>
      <x:c r="F68" s="78"/>
      <x:c r="G68" s="105"/>
      <x:c r="H68" s="105" t="str"/>
      <x:c r="I68" s="105" t="n">
        <x:v>3</x:v>
      </x:c>
      <x:c r="J68" s="105" t="n">
        <x:v>15</x:v>
      </x:c>
      <x:c r="K68" s="105" t="n">
        <x:v>35.75</x:v>
      </x:c>
      <x:c r="L68" s="105" t="n">
        <x:v>0.75822080255365</x:v>
      </x:c>
      <x:c r="M68" s="105"/>
      <x:c r="N68" s="23" t="str">
        <x:v>https://openrouter.ai/api/frontend/v1/stats/throughput-comparison?permaslug=anthropic%2Fclaude-4.5-sonnet-20250929&amp;timeRange=1w</x:v>
      </x:c>
    </x:row>
    <x:row r="69">
      <x:c r="A69" s="23" t="str">
        <x:v>anthropic/claude-sonnet-4.6</x:v>
      </x:c>
      <x:c r="B69" s="23" t="str">
        <x:v>Anthropic: Claude Sonnet 4.6</x:v>
      </x:c>
      <x:c r="C69" s="23" t="str">
        <x:v>unmatched</x:v>
      </x:c>
      <x:c r="D69" s="23" t="str"/>
      <x:c r="E69" s="23" t="str"/>
      <x:c r="F69" s="78"/>
      <x:c r="G69" s="105"/>
      <x:c r="H69" s="105" t="str"/>
      <x:c r="I69" s="105" t="n">
        <x:v>3</x:v>
      </x:c>
      <x:c r="J69" s="105" t="n">
        <x:v>15</x:v>
      </x:c>
      <x:c r="K69" s="105" t="n">
        <x:v>39</x:v>
      </x:c>
      <x:c r="L69" s="105" t="n">
        <x:v>0.7723020379894534</x:v>
      </x:c>
      <x:c r="M69" s="105"/>
      <x:c r="N69" s="23" t="str">
        <x:v>https://openrouter.ai/api/frontend/v1/stats/throughput-comparison?permaslug=anthropic%2Fclaude-4.6-sonnet-20260217&amp;timeRange=1w</x:v>
      </x:c>
    </x:row>
    <x:row r="70">
      <x:c r="A70" s="23" t="str">
        <x:v>anthropic/claude-sonnet-5</x:v>
      </x:c>
      <x:c r="B70" s="23" t="str">
        <x:v>Anthropic: Claude Sonnet 5</x:v>
      </x:c>
      <x:c r="C70" s="23" t="str">
        <x:v>frontier_target</x:v>
      </x:c>
      <x:c r="D70" s="23" t="str"/>
      <x:c r="E70" s="23" t="str"/>
      <x:c r="F70" s="78"/>
      <x:c r="G70" s="105"/>
      <x:c r="H70" s="105" t="str"/>
      <x:c r="I70" s="105" t="n">
        <x:v>2</x:v>
      </x:c>
      <x:c r="J70" s="105" t="n">
        <x:v>10</x:v>
      </x:c>
      <x:c r="K70" s="105" t="n">
        <x:v>60.5</x:v>
      </x:c>
      <x:c r="L70" s="105" t="n">
        <x:v>1.1605670379918613</x:v>
      </x:c>
      <x:c r="M70" s="105"/>
      <x:c r="N70" s="23" t="str">
        <x:v>https://openrouter.ai/api/frontend/v1/stats/throughput-comparison?permaslug=anthropic%2Fclaude-sonnet-5-20260630&amp;timeRange=1w</x:v>
      </x:c>
    </x:row>
    <x:row r="71">
      <x:c r="A71" s="23" t="str">
        <x:v>anthropic/claude-sonnet-5:batch</x:v>
      </x:c>
      <x:c r="B71" s="23" t="str">
        <x:v>Anthropic: Claude Sonnet 5 (batch)</x:v>
      </x:c>
      <x:c r="C71" s="23" t="str">
        <x:v>unmatched</x:v>
      </x:c>
      <x:c r="D71" s="23" t="str"/>
      <x:c r="E71" s="23" t="str"/>
      <x:c r="F71" s="78"/>
      <x:c r="G71" s="105"/>
      <x:c r="H71" s="105" t="str"/>
      <x:c r="I71" s="105" t="n">
        <x:v>2</x:v>
      </x:c>
      <x:c r="J71" s="105" t="n">
        <x:v>10</x:v>
      </x:c>
      <x:c r="K71" s="105" t="n">
        <x:v>60.5</x:v>
      </x:c>
      <x:c r="L71" s="105" t="n">
        <x:v>1.1605670379918613</x:v>
      </x:c>
      <x:c r="M71" s="105"/>
      <x:c r="N71" s="23" t="str">
        <x:v>https://openrouter.ai/api/frontend/v1/stats/throughput-comparison?permaslug=anthropic%2Fclaude-sonnet-5-20260630&amp;timeRange=1w</x:v>
      </x:c>
    </x:row>
    <x:row r="72">
      <x:c r="A72" s="23" t="str">
        <x:v>arcee-ai/trinity-large-thinking</x:v>
      </x:c>
      <x:c r="B72" s="23" t="str">
        <x:v>Arcee AI: Trinity Large Thinking</x:v>
      </x:c>
      <x:c r="C72" s="23" t="str">
        <x:v>matched_epoch_manual</x:v>
      </x:c>
      <x:c r="D72" s="23" t="str">
        <x:v>checkpoint:epoch:arcee-trinity-large</x:v>
      </x:c>
      <x:c r="E72" s="23" t="str">
        <x:v>Arcee Trinity Large</x:v>
      </x:c>
      <x:c r="F72" s="78" t="n">
        <x:v>46072</x:v>
      </x:c>
      <x:c r="G72" s="105" t="n">
        <x:v>398</x:v>
      </x:c>
      <x:c r="H72" s="105" t="str">
        <x:v>Epoch Parameters</x:v>
      </x:c>
      <x:c r="I72" s="105" t="n">
        <x:v>0.235</x:v>
      </x:c>
      <x:c r="J72" s="105" t="n">
        <x:v>0.825</x:v>
      </x:c>
      <x:c r="K72" s="105" t="n">
        <x:v>182.75</x:v>
      </x:c>
      <x:c r="L72" s="105" t="n">
        <x:v>2.555518277435723</x:v>
      </x:c>
      <x:c r="M72" s="105" t="n">
        <x:v>41</x:v>
      </x:c>
      <x:c r="N72" s="23" t="str">
        <x:v>https://openrouter.ai/api/frontend/v1/stats/throughput-comparison?permaslug=arcee-ai%2Ftrinity-large-thinking&amp;timeRange=1w</x:v>
      </x:c>
    </x:row>
    <x:row r="73">
      <x:c r="A73" s="23" t="str">
        <x:v>arcee-ai/virtuoso-large</x:v>
      </x:c>
      <x:c r="B73" s="23" t="str">
        <x:v>Arcee AI: Virtuoso Large</x:v>
      </x:c>
      <x:c r="C73" s="23" t="str">
        <x:v>unmatched</x:v>
      </x:c>
      <x:c r="D73" s="23" t="str"/>
      <x:c r="E73" s="23" t="str"/>
      <x:c r="F73" s="78"/>
      <x:c r="G73" s="105"/>
      <x:c r="H73" s="105" t="str"/>
      <x:c r="I73" s="105" t="n">
        <x:v>0.75</x:v>
      </x:c>
      <x:c r="J73" s="105" t="n">
        <x:v>1.2</x:v>
      </x:c>
      <x:c r="K73" s="105"/>
      <x:c r="L73" s="105"/>
      <x:c r="M73" s="105"/>
      <x:c r="N73" s="23" t="str">
        <x:v>https://openrouter.ai/api/frontend/v1/stats/throughput-comparison?permaslug=arcee-ai%2Fvirtuoso-large&amp;timeRange=1w</x:v>
      </x:c>
    </x:row>
    <x:row r="74">
      <x:c r="A74" s="23" t="str">
        <x:v>baidu/ernie-4.5-vl-424b-a47b</x:v>
      </x:c>
      <x:c r="B74" s="23" t="str">
        <x:v>Baidu: ERNIE 4.5 VL 424B A47B </x:v>
      </x:c>
      <x:c r="C74" s="23" t="str">
        <x:v>matched_epoch_manual</x:v>
      </x:c>
      <x:c r="D74" s="23" t="str">
        <x:v>checkpoint:epoch:ernie-4-5-vl-424b-a47b-4-5</x:v>
      </x:c>
      <x:c r="E74" s="23" t="str">
        <x:v>ERNIE-4.5-VL-424B-A47B (文心大模型4.5)</x:v>
      </x:c>
      <x:c r="F74" s="78" t="n">
        <x:v>45732</x:v>
      </x:c>
      <x:c r="G74" s="105" t="n">
        <x:v>424</x:v>
      </x:c>
      <x:c r="H74" s="105" t="str">
        <x:v>Epoch Parameters</x:v>
      </x:c>
      <x:c r="I74" s="105" t="n">
        <x:v>0.42</x:v>
      </x:c>
      <x:c r="J74" s="105" t="n">
        <x:v>1.25</x:v>
      </x:c>
      <x:c r="K74" s="105" t="n">
        <x:v>20</x:v>
      </x:c>
      <x:c r="L74" s="105" t="n">
        <x:v>0.4444444444444444</x:v>
      </x:c>
      <x:c r="M74" s="105" t="n">
        <x:v>106</x:v>
      </x:c>
      <x:c r="N74" s="23" t="str">
        <x:v>https://openrouter.ai/api/frontend/v1/stats/throughput-comparison?permaslug=baidu%2Fernie-4.5-vl-424b-a47b&amp;timeRange=1w</x:v>
      </x:c>
    </x:row>
    <x:row r="75">
      <x:c r="A75" s="23" t="str">
        <x:v>bytedance-seed/seed-1.6</x:v>
      </x:c>
      <x:c r="B75" s="23" t="str">
        <x:v>ByteDance Seed: Seed 1.6</x:v>
      </x:c>
      <x:c r="C75" s="23" t="str">
        <x:v>matched_epoch_manual</x:v>
      </x:c>
      <x:c r="D75" s="23" t="str">
        <x:v>checkpoint:epoch:seed-1-6</x:v>
      </x:c>
      <x:c r="E75" s="23" t="str">
        <x:v>Seed 1.6</x:v>
      </x:c>
      <x:c r="F75" s="78" t="n">
        <x:v>45819</x:v>
      </x:c>
      <x:c r="G75" s="105" t="n">
        <x:v>230</x:v>
      </x:c>
      <x:c r="H75" s="105" t="str">
        <x:v>Epoch Parameters</x:v>
      </x:c>
      <x:c r="I75" s="105" t="n">
        <x:v>0.25</x:v>
      </x:c>
      <x:c r="J75" s="105" t="n">
        <x:v>2</x:v>
      </x:c>
      <x:c r="K75" s="105" t="n">
        <x:v>40</x:v>
      </x:c>
      <x:c r="L75" s="105" t="n">
        <x:v>0.6931669932133819</x:v>
      </x:c>
      <x:c r="M75" s="105" t="n">
        <x:v>195</x:v>
      </x:c>
      <x:c r="N75" s="23" t="str">
        <x:v>https://openrouter.ai/api/frontend/v1/stats/throughput-comparison?permaslug=bytedance-seed%2Fseed-1.6-20250625&amp;timeRange=1w</x:v>
      </x:c>
    </x:row>
    <x:row r="76">
      <x:c r="A76" s="23" t="str">
        <x:v>bytedance-seed/seed-1.6-flash</x:v>
      </x:c>
      <x:c r="B76" s="23" t="str">
        <x:v>ByteDance Seed: Seed 1.6 Flash</x:v>
      </x:c>
      <x:c r="C76" s="23" t="str">
        <x:v>matched_epoch_manual</x:v>
      </x:c>
      <x:c r="D76" s="23" t="str">
        <x:v>checkpoint:epoch:seed-1-6</x:v>
      </x:c>
      <x:c r="E76" s="23" t="str">
        <x:v>Seed 1.6</x:v>
      </x:c>
      <x:c r="F76" s="78" t="n">
        <x:v>45819</x:v>
      </x:c>
      <x:c r="G76" s="105" t="n">
        <x:v>230</x:v>
      </x:c>
      <x:c r="H76" s="105" t="str">
        <x:v>Epoch Parameters</x:v>
      </x:c>
      <x:c r="I76" s="105" t="n">
        <x:v>0.075</x:v>
      </x:c>
      <x:c r="J76" s="105" t="n">
        <x:v>0.3</x:v>
      </x:c>
      <x:c r="K76" s="105" t="n">
        <x:v>60</x:v>
      </x:c>
      <x:c r="L76" s="105" t="n">
        <x:v>1.0397504898200727</x:v>
      </x:c>
      <x:c r="M76" s="105" t="n">
        <x:v>195</x:v>
      </x:c>
      <x:c r="N76" s="23" t="str">
        <x:v>https://openrouter.ai/api/frontend/v1/stats/throughput-comparison?permaslug=bytedance-seed%2Fseed-1.6-flash-20250625&amp;timeRange=1w</x:v>
      </x:c>
    </x:row>
    <x:row r="77">
      <x:c r="A77" s="23" t="str">
        <x:v>bytedance-seed/seed-2.0-lite</x:v>
      </x:c>
      <x:c r="B77" s="23" t="str">
        <x:v>ByteDance Seed: Seed-2.0-Lite</x:v>
      </x:c>
      <x:c r="C77" s="23" t="str">
        <x:v>unmatched</x:v>
      </x:c>
      <x:c r="D77" s="23" t="str"/>
      <x:c r="E77" s="23" t="str"/>
      <x:c r="F77" s="78"/>
      <x:c r="G77" s="105"/>
      <x:c r="H77" s="105" t="str"/>
      <x:c r="I77" s="105" t="n">
        <x:v>0.25</x:v>
      </x:c>
      <x:c r="J77" s="105" t="n">
        <x:v>2</x:v>
      </x:c>
      <x:c r="K77" s="105" t="n">
        <x:v>55.5</x:v>
      </x:c>
      <x:c r="L77" s="105" t="n">
        <x:v>0.9617692030835672</x:v>
      </x:c>
      <x:c r="M77" s="105"/>
      <x:c r="N77" s="23" t="str">
        <x:v>https://openrouter.ai/api/frontend/v1/stats/throughput-comparison?permaslug=bytedance-seed%2Fseed-2.0-lite-20260309&amp;timeRange=1w</x:v>
      </x:c>
    </x:row>
    <x:row r="78">
      <x:c r="A78" s="23" t="str">
        <x:v>bytedance-seed/seed-2.0-mini</x:v>
      </x:c>
      <x:c r="B78" s="23" t="str">
        <x:v>ByteDance Seed: Seed-2.0-Mini</x:v>
      </x:c>
      <x:c r="C78" s="23" t="str">
        <x:v>unmatched</x:v>
      </x:c>
      <x:c r="D78" s="23" t="str"/>
      <x:c r="E78" s="23" t="str"/>
      <x:c r="F78" s="78"/>
      <x:c r="G78" s="105"/>
      <x:c r="H78" s="105" t="str"/>
      <x:c r="I78" s="105" t="n">
        <x:v>0.1</x:v>
      </x:c>
      <x:c r="J78" s="105" t="n">
        <x:v>0.4</x:v>
      </x:c>
      <x:c r="K78" s="105" t="n">
        <x:v>65.5</x:v>
      </x:c>
      <x:c r="L78" s="105" t="n">
        <x:v>1.1350609513869134</x:v>
      </x:c>
      <x:c r="M78" s="105"/>
      <x:c r="N78" s="23" t="str">
        <x:v>https://openrouter.ai/api/frontend/v1/stats/throughput-comparison?permaslug=bytedance-seed%2Fseed-2.0-mini-20260224&amp;timeRange=1w</x:v>
      </x:c>
    </x:row>
    <x:row r="79">
      <x:c r="A79" s="23" t="str">
        <x:v>bytedance/ui-tars-1.5-7b</x:v>
      </x:c>
      <x:c r="B79" s="23" t="str">
        <x:v>ByteDance: UI-TARS 7B </x:v>
      </x:c>
      <x:c r="C79" s="23" t="str">
        <x:v>unmatched</x:v>
      </x:c>
      <x:c r="D79" s="23" t="str"/>
      <x:c r="E79" s="23" t="str"/>
      <x:c r="F79" s="78"/>
      <x:c r="G79" s="105"/>
      <x:c r="H79" s="105" t="str"/>
      <x:c r="I79" s="105" t="n">
        <x:v>0.1</x:v>
      </x:c>
      <x:c r="J79" s="105" t="n">
        <x:v>0.2</x:v>
      </x:c>
      <x:c r="K79" s="105" t="n">
        <x:v>11</x:v>
      </x:c>
      <x:c r="L79" s="105" t="n">
        <x:v>0.3215879404125775</x:v>
      </x:c>
      <x:c r="M79" s="105"/>
      <x:c r="N79" s="23" t="str">
        <x:v>https://openrouter.ai/api/frontend/v1/stats/throughput-comparison?permaslug=bytedance%2Fui-tars-1.5-7b&amp;timeRange=1w</x:v>
      </x:c>
    </x:row>
    <x:row r="80">
      <x:c r="A80" s="23" t="str">
        <x:v>cognitivecomputations/dolphin-mistral-24b-venice-edition</x:v>
      </x:c>
      <x:c r="B80" s="23" t="str">
        <x:v>Venice: Uncensored</x:v>
      </x:c>
      <x:c r="C80" s="23" t="str">
        <x:v>unmatched</x:v>
      </x:c>
      <x:c r="D80" s="23" t="str"/>
      <x:c r="E80" s="23" t="str"/>
      <x:c r="F80" s="78"/>
      <x:c r="G80" s="105"/>
      <x:c r="H80" s="105" t="str"/>
      <x:c r="I80" s="105" t="n">
        <x:v>0.2</x:v>
      </x:c>
      <x:c r="J80" s="105" t="n">
        <x:v>0.9</x:v>
      </x:c>
      <x:c r="K80" s="105" t="n">
        <x:v>71.5</x:v>
      </x:c>
      <x:c r="L80" s="105" t="n">
        <x:v>1.5888888888888884</x:v>
      </x:c>
      <x:c r="M80" s="105"/>
      <x:c r="N80" s="23" t="str">
        <x:v>https://openrouter.ai/api/frontend/v1/stats/throughput-comparison?permaslug=venice%2Funcensored&amp;timeRange=1w</x:v>
      </x:c>
    </x:row>
    <x:row r="81">
      <x:c r="A81" s="23" t="str">
        <x:v>cohere/command-a</x:v>
      </x:c>
      <x:c r="B81" s="23" t="str">
        <x:v>Cohere: Command A</x:v>
      </x:c>
      <x:c r="C81" s="23" t="str">
        <x:v>matched_epoch_manual</x:v>
      </x:c>
      <x:c r="D81" s="23" t="str">
        <x:v>checkpoint:epoch:cohere-command-a</x:v>
      </x:c>
      <x:c r="E81" s="23" t="str">
        <x:v>Cohere Command A</x:v>
      </x:c>
      <x:c r="F81" s="78" t="n">
        <x:v>45729</x:v>
      </x:c>
      <x:c r="G81" s="105" t="n">
        <x:v>111</x:v>
      </x:c>
      <x:c r="H81" s="105" t="str">
        <x:v>Epoch Parameters</x:v>
      </x:c>
      <x:c r="I81" s="105" t="n">
        <x:v>2.5</x:v>
      </x:c>
      <x:c r="J81" s="105" t="n">
        <x:v>10</x:v>
      </x:c>
      <x:c r="K81" s="105" t="n">
        <x:v>41</x:v>
      </x:c>
      <x:c r="L81" s="105" t="n">
        <x:v>0.892253610166061</x:v>
      </x:c>
      <x:c r="M81" s="105" t="n">
        <x:v>0</x:v>
      </x:c>
      <x:c r="N81" s="23" t="str">
        <x:v>https://openrouter.ai/api/frontend/v1/stats/throughput-comparison?permaslug=cohere%2Fcommand-a-03-2025&amp;timeRange=1w</x:v>
      </x:c>
    </x:row>
    <x:row r="82">
      <x:c r="A82" s="23" t="str">
        <x:v>cohere/command-r-08-2024</x:v>
      </x:c>
      <x:c r="B82" s="23" t="str">
        <x:v>Cohere: Command R (08-2024)</x:v>
      </x:c>
      <x:c r="C82" s="23" t="str">
        <x:v>unmatched</x:v>
      </x:c>
      <x:c r="D82" s="23" t="str"/>
      <x:c r="E82" s="23" t="str"/>
      <x:c r="F82" s="78"/>
      <x:c r="G82" s="105"/>
      <x:c r="H82" s="105" t="str"/>
      <x:c r="I82" s="105" t="n">
        <x:v>0.15</x:v>
      </x:c>
      <x:c r="J82" s="105" t="n">
        <x:v>0.6</x:v>
      </x:c>
      <x:c r="K82" s="105" t="n">
        <x:v>51.5</x:v>
      </x:c>
      <x:c r="L82" s="105" t="n">
        <x:v>1.1207575835012715</x:v>
      </x:c>
      <x:c r="M82" s="105"/>
      <x:c r="N82" s="23" t="str">
        <x:v>https://openrouter.ai/api/frontend/v1/stats/throughput-comparison?permaslug=cohere%2Fcommand-r-08-2024&amp;timeRange=1w</x:v>
      </x:c>
    </x:row>
    <x:row r="83">
      <x:c r="A83" s="23" t="str">
        <x:v>cohere/command-r-plus-08-2024</x:v>
      </x:c>
      <x:c r="B83" s="23" t="str">
        <x:v>Cohere: Command R+ (08-2024)</x:v>
      </x:c>
      <x:c r="C83" s="23" t="str">
        <x:v>unmatched</x:v>
      </x:c>
      <x:c r="D83" s="23" t="str"/>
      <x:c r="E83" s="23" t="str"/>
      <x:c r="F83" s="78"/>
      <x:c r="G83" s="105"/>
      <x:c r="H83" s="105" t="str"/>
      <x:c r="I83" s="105" t="n">
        <x:v>2.5</x:v>
      </x:c>
      <x:c r="J83" s="105" t="n">
        <x:v>10</x:v>
      </x:c>
      <x:c r="K83" s="105" t="n">
        <x:v>27</x:v>
      </x:c>
      <x:c r="L83" s="105" t="n">
        <x:v>0.5875816457191132</x:v>
      </x:c>
      <x:c r="M83" s="105"/>
      <x:c r="N83" s="23" t="str">
        <x:v>https://openrouter.ai/api/frontend/v1/stats/throughput-comparison?permaslug=cohere%2Fcommand-r-plus-08-2024&amp;timeRange=1w</x:v>
      </x:c>
    </x:row>
    <x:row r="84">
      <x:c r="A84" s="23" t="str">
        <x:v>cohere/command-r7b-12-2024</x:v>
      </x:c>
      <x:c r="B84" s="23" t="str">
        <x:v>Cohere: Command R7B (12-2024)</x:v>
      </x:c>
      <x:c r="C84" s="23" t="str">
        <x:v>unmatched</x:v>
      </x:c>
      <x:c r="D84" s="23" t="str"/>
      <x:c r="E84" s="23" t="str"/>
      <x:c r="F84" s="78"/>
      <x:c r="G84" s="105"/>
      <x:c r="H84" s="105" t="str"/>
      <x:c r="I84" s="105" t="n">
        <x:v>0.0375</x:v>
      </x:c>
      <x:c r="J84" s="105" t="n">
        <x:v>0.15</x:v>
      </x:c>
      <x:c r="K84" s="105" t="n">
        <x:v>67.5</x:v>
      </x:c>
      <x:c r="L84" s="105" t="n">
        <x:v>1.468954114297783</x:v>
      </x:c>
      <x:c r="M84" s="105"/>
      <x:c r="N84" s="23" t="str">
        <x:v>https://openrouter.ai/api/frontend/v1/stats/throughput-comparison?permaslug=cohere%2Fcommand-r7b-12-2024&amp;timeRange=1w</x:v>
      </x:c>
    </x:row>
    <x:row r="85">
      <x:c r="A85" s="23" t="str">
        <x:v>deepcogito/cogito-v2.1-671b</x:v>
      </x:c>
      <x:c r="B85" s="23" t="str">
        <x:v>Deep Cogito: Cogito v2.1 671B</x:v>
      </x:c>
      <x:c r="C85" s="23" t="str">
        <x:v>unmatched</x:v>
      </x:c>
      <x:c r="D85" s="23" t="str"/>
      <x:c r="E85" s="23" t="str"/>
      <x:c r="F85" s="78"/>
      <x:c r="G85" s="105"/>
      <x:c r="H85" s="105" t="str"/>
      <x:c r="I85" s="105" t="n">
        <x:v>1.25</x:v>
      </x:c>
      <x:c r="J85" s="105" t="n">
        <x:v>1.25</x:v>
      </x:c>
      <x:c r="K85" s="105" t="n">
        <x:v>30</x:v>
      </x:c>
      <x:c r="L85" s="105" t="n">
        <x:v>0.6666666666666669</x:v>
      </x:c>
      <x:c r="M85" s="105"/>
      <x:c r="N85" s="23" t="str">
        <x:v>https://openrouter.ai/api/frontend/v1/stats/throughput-comparison?permaslug=deepcogito%2Fcogito-v2.1-671b-20251118&amp;timeRange=1w</x:v>
      </x:c>
    </x:row>
    <x:row r="86">
      <x:c r="A86" s="23" t="str">
        <x:v>deepseek/deepseek-chat</x:v>
      </x:c>
      <x:c r="B86" s="23" t="str">
        <x:v>DeepSeek: DeepSeek V3</x:v>
      </x:c>
      <x:c r="C86" s="23" t="str">
        <x:v>matched_epoch_manual</x:v>
      </x:c>
      <x:c r="D86" s="23" t="str">
        <x:v>checkpoint:deepseek:deepseek-v3</x:v>
      </x:c>
      <x:c r="E86" s="23" t="str">
        <x:v>DeepSeek-V3</x:v>
      </x:c>
      <x:c r="F86" s="78" t="n">
        <x:v>45652</x:v>
      </x:c>
      <x:c r="G86" s="105" t="n">
        <x:v>671</x:v>
      </x:c>
      <x:c r="H86" s="105" t="str">
        <x:v>Epoch Parameters</x:v>
      </x:c>
      <x:c r="I86" s="105" t="n">
        <x:v>0.32</x:v>
      </x:c>
      <x:c r="J86" s="105" t="n">
        <x:v>1.0287</x:v>
      </x:c>
      <x:c r="K86" s="105" t="n">
        <x:v>20</x:v>
      </x:c>
      <x:c r="L86" s="105" t="n">
        <x:v>0.6266666666666668</x:v>
      </x:c>
      <x:c r="M86" s="105" t="n">
        <x:v>0</x:v>
      </x:c>
      <x:c r="N86" s="23" t="str">
        <x:v>https://openrouter.ai/api/frontend/v1/stats/throughput-comparison?permaslug=deepseek%2Fdeepseek-chat-v3&amp;timeRange=1w</x:v>
      </x:c>
    </x:row>
    <x:row r="87">
      <x:c r="A87" s="23" t="str">
        <x:v>deepseek/deepseek-chat-v3-0324</x:v>
      </x:c>
      <x:c r="B87" s="23" t="str">
        <x:v>DeepSeek: DeepSeek V3 0324</x:v>
      </x:c>
      <x:c r="C87" s="23" t="str">
        <x:v>matched_epoch_manual</x:v>
      </x:c>
      <x:c r="D87" s="23" t="str">
        <x:v>checkpoint:deepseek:deepseek-v3-mar-2025</x:v>
      </x:c>
      <x:c r="E87" s="23" t="str">
        <x:v>DeepSeek-V3 (Mar 2025)</x:v>
      </x:c>
      <x:c r="F87" s="78" t="n">
        <x:v>45740</x:v>
      </x:c>
      <x:c r="G87" s="105" t="n">
        <x:v>671</x:v>
      </x:c>
      <x:c r="H87" s="105" t="str">
        <x:v>Epoch Parameters</x:v>
      </x:c>
      <x:c r="I87" s="105" t="n">
        <x:v>0.26</x:v>
      </x:c>
      <x:c r="J87" s="105" t="n">
        <x:v>1.06</x:v>
      </x:c>
      <x:c r="K87" s="105" t="n">
        <x:v>24</x:v>
      </x:c>
      <x:c r="L87" s="105" t="n">
        <x:v>0.789668441036748</x:v>
      </x:c>
      <x:c r="M87" s="105" t="n">
        <x:v>0</x:v>
      </x:c>
      <x:c r="N87" s="23" t="str">
        <x:v>https://openrouter.ai/api/frontend/v1/stats/throughput-comparison?permaslug=deepseek%2Fdeepseek-chat-v3-0324&amp;timeRange=1w</x:v>
      </x:c>
    </x:row>
    <x:row r="88">
      <x:c r="A88" s="23" t="str">
        <x:v>deepseek/deepseek-chat-v3.1</x:v>
      </x:c>
      <x:c r="B88" s="23" t="str">
        <x:v>DeepSeek: DeepSeek V3.1</x:v>
      </x:c>
      <x:c r="C88" s="23" t="str">
        <x:v>matched_epoch_manual</x:v>
      </x:c>
      <x:c r="D88" s="23" t="str">
        <x:v>checkpoint:epoch:deepseek-v3-1</x:v>
      </x:c>
      <x:c r="E88" s="23" t="str">
        <x:v>DeepSeek-V3.1</x:v>
      </x:c>
      <x:c r="F88" s="78" t="n">
        <x:v>45890</x:v>
      </x:c>
      <x:c r="G88" s="105" t="n">
        <x:v>671</x:v>
      </x:c>
      <x:c r="H88" s="105" t="str">
        <x:v>Epoch Parameters</x:v>
      </x:c>
      <x:c r="I88" s="105" t="n">
        <x:v>0.425</x:v>
      </x:c>
      <x:c r="J88" s="105" t="n">
        <x:v>1.25</x:v>
      </x:c>
      <x:c r="K88" s="105" t="n">
        <x:v>30.5</x:v>
      </x:c>
      <x:c r="L88" s="105" t="n">
        <x:v>0.7837765317232827</x:v>
      </x:c>
      <x:c r="M88" s="105" t="n">
        <x:v>0</x:v>
      </x:c>
      <x:c r="N88" s="23" t="str">
        <x:v>https://openrouter.ai/api/frontend/v1/stats/throughput-comparison?permaslug=deepseek%2Fdeepseek-chat-v3.1&amp;timeRange=1w</x:v>
      </x:c>
    </x:row>
    <x:row r="89">
      <x:c r="A89" s="23" t="str">
        <x:v>deepseek/deepseek-r1</x:v>
      </x:c>
      <x:c r="B89" s="23" t="str">
        <x:v>DeepSeek: R1</x:v>
      </x:c>
      <x:c r="C89" s="23" t="str">
        <x:v>matched_epoch_manual</x:v>
      </x:c>
      <x:c r="D89" s="23" t="str">
        <x:v>checkpoint:deepseek:deepseek-r1</x:v>
      </x:c>
      <x:c r="E89" s="23" t="str">
        <x:v>DeepSeek-R1</x:v>
      </x:c>
      <x:c r="F89" s="78" t="n">
        <x:v>45677</x:v>
      </x:c>
      <x:c r="G89" s="105" t="n">
        <x:v>671</x:v>
      </x:c>
      <x:c r="H89" s="105" t="str">
        <x:v>Epoch Parameters</x:v>
      </x:c>
      <x:c r="I89" s="105" t="n">
        <x:v>1.0925</x:v>
      </x:c>
      <x:c r="J89" s="105" t="n">
        <x:v>4.22</x:v>
      </x:c>
      <x:c r="K89" s="105" t="n">
        <x:v>47.75</x:v>
      </x:c>
      <x:c r="L89" s="105" t="n">
        <x:v>1.0214755215901778</x:v>
      </x:c>
      <x:c r="M89" s="105" t="n">
        <x:v>0</x:v>
      </x:c>
      <x:c r="N89" s="23" t="str">
        <x:v>https://openrouter.ai/api/frontend/v1/stats/throughput-comparison?permaslug=deepseek%2Fdeepseek-r1&amp;timeRange=1w</x:v>
      </x:c>
    </x:row>
    <x:row r="90">
      <x:c r="A90" s="23" t="str">
        <x:v>deepseek/deepseek-r1-0528</x:v>
      </x:c>
      <x:c r="B90" s="23" t="str">
        <x:v>DeepSeek: R1 0528</x:v>
      </x:c>
      <x:c r="C90" s="23" t="str">
        <x:v>matched_epoch_manual</x:v>
      </x:c>
      <x:c r="D90" s="23" t="str">
        <x:v>checkpoint:deepseek:deepseek-r1-may-2025</x:v>
      </x:c>
      <x:c r="E90" s="23" t="str">
        <x:v>DeepSeek-R1 (May 2025)</x:v>
      </x:c>
      <x:c r="F90" s="78" t="n">
        <x:v>45805</x:v>
      </x:c>
      <x:c r="G90" s="105" t="n">
        <x:v>671</x:v>
      </x:c>
      <x:c r="H90" s="105" t="str">
        <x:v>Epoch Parameters</x:v>
      </x:c>
      <x:c r="I90" s="105" t="n">
        <x:v>0.5355</x:v>
      </x:c>
      <x:c r="J90" s="105" t="n">
        <x:v>2.233</x:v>
      </x:c>
      <x:c r="K90" s="105" t="n">
        <x:v>25</x:v>
      </x:c>
      <x:c r="L90" s="105" t="n">
        <x:v>0.8053336447806676</x:v>
      </x:c>
      <x:c r="M90" s="105" t="n">
        <x:v>0</x:v>
      </x:c>
      <x:c r="N90" s="23" t="str">
        <x:v>https://openrouter.ai/api/frontend/v1/stats/throughput-comparison?permaslug=deepseek%2Fdeepseek-r1-0528&amp;timeRange=1w</x:v>
      </x:c>
    </x:row>
    <x:row r="91">
      <x:c r="A91" s="23" t="str">
        <x:v>deepseek/deepseek-r1-distill-llama-70b</x:v>
      </x:c>
      <x:c r="B91" s="23" t="str">
        <x:v>DeepSeek: R1 Distill Llama 70B</x:v>
      </x:c>
      <x:c r="C91" s="23" t="str">
        <x:v>matched_epoch_manual</x:v>
      </x:c>
      <x:c r="D91" s="23" t="str">
        <x:v>checkpoint:epoch:deepseek-r1-distill-llama-70b</x:v>
      </x:c>
      <x:c r="E91" s="23" t="str">
        <x:v>DeepSeek-R1-Distill-Llama-70B</x:v>
      </x:c>
      <x:c r="F91" s="78" t="n">
        <x:v>45679</x:v>
      </x:c>
      <x:c r="G91" s="105" t="n">
        <x:v>70</x:v>
      </x:c>
      <x:c r="H91" s="105" t="str">
        <x:v>Epoch Parameters</x:v>
      </x:c>
      <x:c r="I91" s="105" t="n">
        <x:v>0.8</x:v>
      </x:c>
      <x:c r="J91" s="105" t="n">
        <x:v>0.8</x:v>
      </x:c>
      <x:c r="K91" s="105" t="n">
        <x:v>25</x:v>
      </x:c>
      <x:c r="L91" s="105" t="n">
        <x:v>1.0204081632653057</x:v>
      </x:c>
      <x:c r="M91" s="105" t="n">
        <x:v>1</x:v>
      </x:c>
      <x:c r="N91" s="23" t="str">
        <x:v>https://openrouter.ai/api/frontend/v1/stats/throughput-comparison?permaslug=deepseek%2Fdeepseek-r1-distill-llama-70b&amp;timeRange=1w</x:v>
      </x:c>
    </x:row>
    <x:row r="92">
      <x:c r="A92" s="23" t="str">
        <x:v>deepseek/deepseek-v3.1-terminus</x:v>
      </x:c>
      <x:c r="B92" s="23" t="str">
        <x:v>DeepSeek: DeepSeek V3.1 Terminus</x:v>
      </x:c>
      <x:c r="C92" s="23" t="str">
        <x:v>matched_epoch_manual</x:v>
      </x:c>
      <x:c r="D92" s="23" t="str">
        <x:v>checkpoint:epoch:deepseek-v3-1-terminus</x:v>
      </x:c>
      <x:c r="E92" s="23" t="str">
        <x:v>DeepSeek-V3.1-Terminus</x:v>
      </x:c>
      <x:c r="F92" s="78" t="n">
        <x:v>45922</x:v>
      </x:c>
      <x:c r="G92" s="105" t="n">
        <x:v>671</x:v>
      </x:c>
      <x:c r="H92" s="105" t="str">
        <x:v>Epoch Parameters</x:v>
      </x:c>
      <x:c r="I92" s="105" t="n">
        <x:v>0.27</x:v>
      </x:c>
      <x:c r="J92" s="105" t="n">
        <x:v>1</x:v>
      </x:c>
      <x:c r="K92" s="105" t="n">
        <x:v>26</x:v>
      </x:c>
      <x:c r="L92" s="105" t="n">
        <x:v>0.8195330234666625</x:v>
      </x:c>
      <x:c r="M92" s="105" t="n">
        <x:v>0</x:v>
      </x:c>
      <x:c r="N92" s="23" t="str">
        <x:v>https://openrouter.ai/api/frontend/v1/stats/throughput-comparison?permaslug=deepseek%2Fdeepseek-v3.1-terminus&amp;timeRange=1w</x:v>
      </x:c>
    </x:row>
    <x:row r="93">
      <x:c r="A93" s="23" t="str">
        <x:v>deepseek/deepseek-v3.2</x:v>
      </x:c>
      <x:c r="B93" s="23" t="str">
        <x:v>DeepSeek: DeepSeek V3.2</x:v>
      </x:c>
      <x:c r="C93" s="23" t="str">
        <x:v>unmatched</x:v>
      </x:c>
      <x:c r="D93" s="23" t="str"/>
      <x:c r="E93" s="23" t="str"/>
      <x:c r="F93" s="78"/>
      <x:c r="G93" s="105"/>
      <x:c r="H93" s="105" t="str"/>
      <x:c r="I93" s="105" t="n">
        <x:v>0.31</x:v>
      </x:c>
      <x:c r="J93" s="105" t="n">
        <x:v>0.455</x:v>
      </x:c>
      <x:c r="K93" s="105" t="n">
        <x:v>21.75</x:v>
      </x:c>
      <x:c r="L93" s="105" t="n">
        <x:v>0.6483726091604323</x:v>
      </x:c>
      <x:c r="M93" s="105"/>
      <x:c r="N93" s="23" t="str">
        <x:v>https://openrouter.ai/api/frontend/v1/stats/throughput-comparison?permaslug=deepseek%2Fdeepseek-v3.2-20251201&amp;timeRange=1w</x:v>
      </x:c>
    </x:row>
    <x:row r="94">
      <x:c r="A94" s="23" t="str">
        <x:v>deepseek/deepseek-v3.2-exp</x:v>
      </x:c>
      <x:c r="B94" s="23" t="str">
        <x:v>DeepSeek: DeepSeek V3.2 Exp</x:v>
      </x:c>
      <x:c r="C94" s="23" t="str">
        <x:v>matched_epoch_manual</x:v>
      </x:c>
      <x:c r="D94" s="23" t="str">
        <x:v>checkpoint:deepseek:deepseek-v3-2-exp</x:v>
      </x:c>
      <x:c r="E94" s="23" t="str">
        <x:v>DeepSeek-V3.2-Exp</x:v>
      </x:c>
      <x:c r="F94" s="78" t="n">
        <x:v>45929</x:v>
      </x:c>
      <x:c r="G94" s="105" t="n">
        <x:v>671</x:v>
      </x:c>
      <x:c r="H94" s="105" t="str">
        <x:v>Epoch Parameters</x:v>
      </x:c>
      <x:c r="I94" s="105" t="n">
        <x:v>0.27</x:v>
      </x:c>
      <x:c r="J94" s="105" t="n">
        <x:v>0.41</x:v>
      </x:c>
      <x:c r="K94" s="105" t="n">
        <x:v>19</x:v>
      </x:c>
      <x:c r="L94" s="105" t="n">
        <x:v>0.5616438356164383</x:v>
      </x:c>
      <x:c r="M94" s="105" t="n">
        <x:v>0</x:v>
      </x:c>
      <x:c r="N94" s="23" t="str">
        <x:v>https://openrouter.ai/api/frontend/v1/stats/throughput-comparison?permaslug=deepseek%2Fdeepseek-v3.2-exp&amp;timeRange=1w</x:v>
      </x:c>
    </x:row>
    <x:row r="95">
      <x:c r="A95" s="23" t="str">
        <x:v>deepseek/deepseek-v4-flash</x:v>
      </x:c>
      <x:c r="B95" s="23" t="str">
        <x:v>DeepSeek: DeepSeek V4 Flash</x:v>
      </x:c>
      <x:c r="C95" s="23" t="str">
        <x:v>matched_epoch_manual</x:v>
      </x:c>
      <x:c r="D95" s="23" t="str">
        <x:v>checkpoint:epoch:deepseek-v4-flash</x:v>
      </x:c>
      <x:c r="E95" s="23" t="str">
        <x:v>DeepSeek-V4-Flash</x:v>
      </x:c>
      <x:c r="F95" s="78" t="n">
        <x:v>46136</x:v>
      </x:c>
      <x:c r="G95" s="105" t="n">
        <x:v>284</x:v>
      </x:c>
      <x:c r="H95" s="105" t="str">
        <x:v>Epoch Parameters</x:v>
      </x:c>
      <x:c r="I95" s="105" t="n">
        <x:v>0.14</x:v>
      </x:c>
      <x:c r="J95" s="105" t="n">
        <x:v>0.28</x:v>
      </x:c>
      <x:c r="K95" s="105" t="n">
        <x:v>35</x:v>
      </x:c>
      <x:c r="L95" s="105" t="n">
        <x:v>0.890625</x:v>
      </x:c>
      <x:c r="M95" s="105" t="n">
        <x:v>0</x:v>
      </x:c>
      <x:c r="N95" s="23" t="str">
        <x:v>https://openrouter.ai/api/frontend/v1/stats/throughput-comparison?permaslug=deepseek%2Fdeepseek-v4-flash-20260423&amp;timeRange=1w</x:v>
      </x:c>
    </x:row>
    <x:row r="96">
      <x:c r="A96" s="23" t="str">
        <x:v>deepseek/deepseek-v4-pro</x:v>
      </x:c>
      <x:c r="B96" s="23" t="str">
        <x:v>DeepSeek: DeepSeek V4 Pro</x:v>
      </x:c>
      <x:c r="C96" s="23" t="str">
        <x:v>matched_epoch_manual</x:v>
      </x:c>
      <x:c r="D96" s="23" t="str">
        <x:v>checkpoint:deepseek:deepseek-v4-pro</x:v>
      </x:c>
      <x:c r="E96" s="23" t="str">
        <x:v>DeepSeek-V4-Pro</x:v>
      </x:c>
      <x:c r="F96" s="78" t="n">
        <x:v>46136</x:v>
      </x:c>
      <x:c r="G96" s="105" t="n">
        <x:v>1600</x:v>
      </x:c>
      <x:c r="H96" s="105" t="str">
        <x:v>Epoch Parameters</x:v>
      </x:c>
      <x:c r="I96" s="105" t="n">
        <x:v>1.57581</x:v>
      </x:c>
      <x:c r="J96" s="105" t="n">
        <x:v>3.218</x:v>
      </x:c>
      <x:c r="K96" s="105" t="n">
        <x:v>45.5</x:v>
      </x:c>
      <x:c r="L96" s="105" t="n">
        <x:v>1.0850986555257678</x:v>
      </x:c>
      <x:c r="M96" s="105" t="n">
        <x:v>0</x:v>
      </x:c>
      <x:c r="N96" s="23" t="str">
        <x:v>https://openrouter.ai/api/frontend/v1/stats/throughput-comparison?permaslug=deepseek%2Fdeepseek-v4-pro-20260423&amp;timeRange=1w</x:v>
      </x:c>
    </x:row>
    <x:row r="97">
      <x:c r="A97" s="23" t="str">
        <x:v>google/gemini-2.5-flash</x:v>
      </x:c>
      <x:c r="B97" s="23" t="str">
        <x:v>Google: Gemini 2.5 Flash</x:v>
      </x:c>
      <x:c r="C97" s="23" t="str">
        <x:v>unmatched</x:v>
      </x:c>
      <x:c r="D97" s="23" t="str"/>
      <x:c r="E97" s="23" t="str"/>
      <x:c r="F97" s="78"/>
      <x:c r="G97" s="105"/>
      <x:c r="H97" s="105" t="str"/>
      <x:c r="I97" s="105" t="n">
        <x:v>0.3</x:v>
      </x:c>
      <x:c r="J97" s="105" t="n">
        <x:v>2.5</x:v>
      </x:c>
      <x:c r="K97" s="105" t="n">
        <x:v>77.375</x:v>
      </x:c>
      <x:c r="L97" s="105" t="n">
        <x:v>0.9210847404066925</x:v>
      </x:c>
      <x:c r="M97" s="105"/>
      <x:c r="N97" s="23" t="str">
        <x:v>https://openrouter.ai/api/frontend/v1/stats/throughput-comparison?permaslug=google%2Fgemini-2.5-flash&amp;timeRange=1w</x:v>
      </x:c>
    </x:row>
    <x:row r="98">
      <x:c r="A98" s="23" t="str">
        <x:v>google/gemini-2.5-flash-image</x:v>
      </x:c>
      <x:c r="B98" s="23" t="str">
        <x:v>Google: Nano Banana (Gemini 2.5 Flash Image)</x:v>
      </x:c>
      <x:c r="C98" s="23" t="str">
        <x:v>unmatched</x:v>
      </x:c>
      <x:c r="D98" s="23" t="str"/>
      <x:c r="E98" s="23" t="str"/>
      <x:c r="F98" s="78"/>
      <x:c r="G98" s="105"/>
      <x:c r="H98" s="105" t="str"/>
      <x:c r="I98" s="105" t="n">
        <x:v>0.3</x:v>
      </x:c>
      <x:c r="J98" s="105" t="n">
        <x:v>2.5</x:v>
      </x:c>
      <x:c r="K98" s="105" t="n">
        <x:v>178.75</x:v>
      </x:c>
      <x:c r="L98" s="105" t="n">
        <x:v>2.256008425820076</x:v>
      </x:c>
      <x:c r="M98" s="105"/>
      <x:c r="N98" s="23" t="str">
        <x:v>https://openrouter.ai/api/frontend/v1/stats/throughput-comparison?permaslug=google%2Fgemini-2.5-flash-image&amp;timeRange=1w</x:v>
      </x:c>
    </x:row>
    <x:row r="99">
      <x:c r="A99" s="23" t="str">
        <x:v>google/gemini-2.5-flash-lite</x:v>
      </x:c>
      <x:c r="B99" s="23" t="str">
        <x:v>Google: Gemini 2.5 Flash Lite</x:v>
      </x:c>
      <x:c r="C99" s="23" t="str">
        <x:v>unmatched</x:v>
      </x:c>
      <x:c r="D99" s="23" t="str"/>
      <x:c r="E99" s="23" t="str"/>
      <x:c r="F99" s="78"/>
      <x:c r="G99" s="105"/>
      <x:c r="H99" s="105" t="str"/>
      <x:c r="I99" s="105" t="n">
        <x:v>0.1</x:v>
      </x:c>
      <x:c r="J99" s="105" t="n">
        <x:v>0.4</x:v>
      </x:c>
      <x:c r="K99" s="105" t="n">
        <x:v>82</x:v>
      </x:c>
      <x:c r="L99" s="105" t="n">
        <x:v>1.0259783520851549</x:v>
      </x:c>
      <x:c r="M99" s="105"/>
      <x:c r="N99" s="23" t="str">
        <x:v>https://openrouter.ai/api/frontend/v1/stats/throughput-comparison?permaslug=google%2Fgemini-2.5-flash-lite&amp;timeRange=1w</x:v>
      </x:c>
    </x:row>
    <x:row r="100">
      <x:c r="A100" s="23" t="str">
        <x:v>google/gemini-2.5-flash-lite:batch</x:v>
      </x:c>
      <x:c r="B100" s="23" t="str">
        <x:v>Google: Gemini 2.5 Flash Lite (batch)</x:v>
      </x:c>
      <x:c r="C100" s="23" t="str">
        <x:v>unmatched</x:v>
      </x:c>
      <x:c r="D100" s="23" t="str"/>
      <x:c r="E100" s="23" t="str"/>
      <x:c r="F100" s="78"/>
      <x:c r="G100" s="105"/>
      <x:c r="H100" s="105" t="str"/>
      <x:c r="I100" s="105" t="n">
        <x:v>0.1</x:v>
      </x:c>
      <x:c r="J100" s="105" t="n">
        <x:v>0.4</x:v>
      </x:c>
      <x:c r="K100" s="105" t="n">
        <x:v>82</x:v>
      </x:c>
      <x:c r="L100" s="105" t="n">
        <x:v>1.0259783520851549</x:v>
      </x:c>
      <x:c r="M100" s="105"/>
      <x:c r="N100" s="23" t="str">
        <x:v>https://openrouter.ai/api/frontend/v1/stats/throughput-comparison?permaslug=google%2Fgemini-2.5-flash-lite&amp;timeRange=1w</x:v>
      </x:c>
    </x:row>
    <x:row r="101">
      <x:c r="A101" s="23" t="str">
        <x:v>google/gemini-2.5-flash:batch</x:v>
      </x:c>
      <x:c r="B101" s="23" t="str">
        <x:v>Google: Gemini 2.5 Flash (batch)</x:v>
      </x:c>
      <x:c r="C101" s="23" t="str">
        <x:v>unmatched</x:v>
      </x:c>
      <x:c r="D101" s="23" t="str"/>
      <x:c r="E101" s="23" t="str"/>
      <x:c r="F101" s="78"/>
      <x:c r="G101" s="105"/>
      <x:c r="H101" s="105" t="str"/>
      <x:c r="I101" s="105" t="n">
        <x:v>0.3</x:v>
      </x:c>
      <x:c r="J101" s="105" t="n">
        <x:v>2.5</x:v>
      </x:c>
      <x:c r="K101" s="105" t="n">
        <x:v>77.375</x:v>
      </x:c>
      <x:c r="L101" s="105" t="n">
        <x:v>0.9210847404066925</x:v>
      </x:c>
      <x:c r="M101" s="105"/>
      <x:c r="N101" s="23" t="str">
        <x:v>https://openrouter.ai/api/frontend/v1/stats/throughput-comparison?permaslug=google%2Fgemini-2.5-flash&amp;timeRange=1w</x:v>
      </x:c>
    </x:row>
    <x:row r="102">
      <x:c r="A102" s="23" t="str">
        <x:v>google/gemini-2.5-pro</x:v>
      </x:c>
      <x:c r="B102" s="23" t="str">
        <x:v>Google: Gemini 2.5 Pro</x:v>
      </x:c>
      <x:c r="C102" s="23" t="str">
        <x:v>unmatched</x:v>
      </x:c>
      <x:c r="D102" s="23" t="str"/>
      <x:c r="E102" s="23" t="str"/>
      <x:c r="F102" s="78"/>
      <x:c r="G102" s="105"/>
      <x:c r="H102" s="105" t="str"/>
      <x:c r="I102" s="105" t="n">
        <x:v>1.25</x:v>
      </x:c>
      <x:c r="J102" s="105" t="n">
        <x:v>10</x:v>
      </x:c>
      <x:c r="K102" s="105" t="n">
        <x:v>89</x:v>
      </x:c>
      <x:c r="L102" s="105" t="n">
        <x:v>1.1825554955265314</x:v>
      </x:c>
      <x:c r="M102" s="105"/>
      <x:c r="N102" s="23" t="str">
        <x:v>https://openrouter.ai/api/frontend/v1/stats/throughput-comparison?permaslug=google%2Fgemini-2.5-pro&amp;timeRange=1w</x:v>
      </x:c>
    </x:row>
    <x:row r="103">
      <x:c r="A103" s="23" t="str">
        <x:v>google/gemini-2.5-pro-preview</x:v>
      </x:c>
      <x:c r="B103" s="23" t="str">
        <x:v>Google: Gemini 2.5 Pro Preview 06-05</x:v>
      </x:c>
      <x:c r="C103" s="23" t="str">
        <x:v>unmatched</x:v>
      </x:c>
      <x:c r="D103" s="23" t="str"/>
      <x:c r="E103" s="23" t="str"/>
      <x:c r="F103" s="78"/>
      <x:c r="G103" s="105"/>
      <x:c r="H103" s="105" t="str"/>
      <x:c r="I103" s="105" t="n">
        <x:v>1.25</x:v>
      </x:c>
      <x:c r="J103" s="105" t="n">
        <x:v>10</x:v>
      </x:c>
      <x:c r="K103" s="105"/>
      <x:c r="L103" s="105"/>
      <x:c r="M103" s="105"/>
      <x:c r="N103" s="23" t="str">
        <x:v>https://openrouter.ai/api/frontend/v1/stats/throughput-comparison?permaslug=google%2Fgemini-2.5-pro-preview-06-05&amp;timeRange=1w</x:v>
      </x:c>
    </x:row>
    <x:row r="104">
      <x:c r="A104" s="23" t="str">
        <x:v>google/gemini-2.5-pro-preview-05-06</x:v>
      </x:c>
      <x:c r="B104" s="23" t="str">
        <x:v>Google: Gemini 2.5 Pro Preview 05-06</x:v>
      </x:c>
      <x:c r="C104" s="23" t="str">
        <x:v>unmatched</x:v>
      </x:c>
      <x:c r="D104" s="23" t="str"/>
      <x:c r="E104" s="23" t="str"/>
      <x:c r="F104" s="78"/>
      <x:c r="G104" s="105"/>
      <x:c r="H104" s="105" t="str"/>
      <x:c r="I104" s="105" t="n">
        <x:v>1.25</x:v>
      </x:c>
      <x:c r="J104" s="105" t="n">
        <x:v>10</x:v>
      </x:c>
      <x:c r="K104" s="105"/>
      <x:c r="L104" s="105"/>
      <x:c r="M104" s="105"/>
      <x:c r="N104" s="23" t="str">
        <x:v>https://openrouter.ai/api/frontend/v1/stats/throughput-comparison?permaslug=google%2Fgemini-2.5-pro-preview-03-25&amp;timeRange=1w</x:v>
      </x:c>
    </x:row>
    <x:row r="105">
      <x:c r="A105" s="23" t="str">
        <x:v>google/gemini-2.5-pro:batch</x:v>
      </x:c>
      <x:c r="B105" s="23" t="str">
        <x:v>Google: Gemini 2.5 Pro (batch)</x:v>
      </x:c>
      <x:c r="C105" s="23" t="str">
        <x:v>unmatched</x:v>
      </x:c>
      <x:c r="D105" s="23" t="str"/>
      <x:c r="E105" s="23" t="str"/>
      <x:c r="F105" s="78"/>
      <x:c r="G105" s="105"/>
      <x:c r="H105" s="105" t="str"/>
      <x:c r="I105" s="105" t="n">
        <x:v>1.25</x:v>
      </x:c>
      <x:c r="J105" s="105" t="n">
        <x:v>10</x:v>
      </x:c>
      <x:c r="K105" s="105" t="n">
        <x:v>89</x:v>
      </x:c>
      <x:c r="L105" s="105" t="n">
        <x:v>1.1825554955265314</x:v>
      </x:c>
      <x:c r="M105" s="105"/>
      <x:c r="N105" s="23" t="str">
        <x:v>https://openrouter.ai/api/frontend/v1/stats/throughput-comparison?permaslug=google%2Fgemini-2.5-pro&amp;timeRange=1w</x:v>
      </x:c>
    </x:row>
    <x:row r="106">
      <x:c r="A106" s="23" t="str">
        <x:v>google/gemini-3-flash-preview</x:v>
      </x:c>
      <x:c r="B106" s="23" t="str">
        <x:v>Google: Gemini 3 Flash Preview</x:v>
      </x:c>
      <x:c r="C106" s="23" t="str">
        <x:v>unmatched</x:v>
      </x:c>
      <x:c r="D106" s="23" t="str"/>
      <x:c r="E106" s="23" t="str"/>
      <x:c r="F106" s="78"/>
      <x:c r="G106" s="105"/>
      <x:c r="H106" s="105" t="str"/>
      <x:c r="I106" s="105" t="n">
        <x:v>0.5</x:v>
      </x:c>
      <x:c r="J106" s="105" t="n">
        <x:v>3</x:v>
      </x:c>
      <x:c r="K106" s="105" t="n">
        <x:v>64</x:v>
      </x:c>
      <x:c r="L106" s="105" t="n">
        <x:v>0.810324715983968</x:v>
      </x:c>
      <x:c r="M106" s="105"/>
      <x:c r="N106" s="23" t="str">
        <x:v>https://openrouter.ai/api/frontend/v1/stats/throughput-comparison?permaslug=google%2Fgemini-3-flash-preview-20251217&amp;timeRange=1w</x:v>
      </x:c>
    </x:row>
    <x:row r="107">
      <x:c r="A107" s="23" t="str">
        <x:v>google/gemini-3-flash-preview:batch</x:v>
      </x:c>
      <x:c r="B107" s="23" t="str">
        <x:v>Google: Gemini 3 Flash Preview (batch)</x:v>
      </x:c>
      <x:c r="C107" s="23" t="str">
        <x:v>unmatched</x:v>
      </x:c>
      <x:c r="D107" s="23" t="str"/>
      <x:c r="E107" s="23" t="str"/>
      <x:c r="F107" s="78"/>
      <x:c r="G107" s="105"/>
      <x:c r="H107" s="105" t="str"/>
      <x:c r="I107" s="105" t="n">
        <x:v>0.5</x:v>
      </x:c>
      <x:c r="J107" s="105" t="n">
        <x:v>3</x:v>
      </x:c>
      <x:c r="K107" s="105" t="n">
        <x:v>64</x:v>
      </x:c>
      <x:c r="L107" s="105" t="n">
        <x:v>0.810324715983968</x:v>
      </x:c>
      <x:c r="M107" s="105"/>
      <x:c r="N107" s="23" t="str">
        <x:v>https://openrouter.ai/api/frontend/v1/stats/throughput-comparison?permaslug=google%2Fgemini-3-flash-preview-20251217&amp;timeRange=1w</x:v>
      </x:c>
    </x:row>
    <x:row r="108">
      <x:c r="A108" s="23" t="str">
        <x:v>google/gemini-3-pro-image</x:v>
      </x:c>
      <x:c r="B108" s="23" t="str">
        <x:v>Google: Nano Banana Pro (Gemini 3 Pro Image)</x:v>
      </x:c>
      <x:c r="C108" s="23" t="str">
        <x:v>unmatched</x:v>
      </x:c>
      <x:c r="D108" s="23" t="str"/>
      <x:c r="E108" s="23" t="str"/>
      <x:c r="F108" s="78"/>
      <x:c r="G108" s="105"/>
      <x:c r="H108" s="105" t="str"/>
      <x:c r="I108" s="105" t="n">
        <x:v>2</x:v>
      </x:c>
      <x:c r="J108" s="105" t="n">
        <x:v>12</x:v>
      </x:c>
      <x:c r="K108" s="105" t="n">
        <x:v>65</x:v>
      </x:c>
      <x:c r="L108" s="105" t="n">
        <x:v>1.1235832503149688</x:v>
      </x:c>
      <x:c r="M108" s="105"/>
      <x:c r="N108" s="23" t="str">
        <x:v>https://openrouter.ai/api/frontend/v1/stats/throughput-comparison?permaslug=google%2Fgemini-3-pro-image-20260528&amp;timeRange=1w</x:v>
      </x:c>
    </x:row>
    <x:row r="109">
      <x:c r="A109" s="23" t="str">
        <x:v>google/gemini-3-pro-image-preview</x:v>
      </x:c>
      <x:c r="B109" s="23" t="str">
        <x:v>Google: Nano Banana Pro (Gemini 3 Pro Image Preview)</x:v>
      </x:c>
      <x:c r="C109" s="23" t="str">
        <x:v>unmatched</x:v>
      </x:c>
      <x:c r="D109" s="23" t="str"/>
      <x:c r="E109" s="23" t="str"/>
      <x:c r="F109" s="78"/>
      <x:c r="G109" s="105"/>
      <x:c r="H109" s="105" t="str"/>
      <x:c r="I109" s="105" t="n">
        <x:v>2</x:v>
      </x:c>
      <x:c r="J109" s="105" t="n">
        <x:v>12</x:v>
      </x:c>
      <x:c r="K109" s="105" t="n">
        <x:v>76</x:v>
      </x:c>
      <x:c r="L109" s="105" t="n">
        <x:v>1.4757281553398058</x:v>
      </x:c>
      <x:c r="M109" s="105"/>
      <x:c r="N109" s="23" t="str">
        <x:v>https://openrouter.ai/api/frontend/v1/stats/throughput-comparison?permaslug=google%2Fgemini-3-pro-image-preview-20251120&amp;timeRange=1w</x:v>
      </x:c>
    </x:row>
    <x:row r="110">
      <x:c r="A110" s="23" t="str">
        <x:v>google/gemini-3.1-flash-image</x:v>
      </x:c>
      <x:c r="B110" s="23" t="str">
        <x:v>Google: Nano Banana 2 (Gemini 3.1 Flash Image)</x:v>
      </x:c>
      <x:c r="C110" s="23" t="str">
        <x:v>unmatched</x:v>
      </x:c>
      <x:c r="D110" s="23" t="str"/>
      <x:c r="E110" s="23" t="str"/>
      <x:c r="F110" s="78"/>
      <x:c r="G110" s="105"/>
      <x:c r="H110" s="105" t="str"/>
      <x:c r="I110" s="105" t="n">
        <x:v>0.5</x:v>
      </x:c>
      <x:c r="J110" s="105" t="n">
        <x:v>3</x:v>
      </x:c>
      <x:c r="K110" s="105" t="n">
        <x:v>129.25</x:v>
      </x:c>
      <x:c r="L110" s="105" t="n">
        <x:v>1.574439546031616</x:v>
      </x:c>
      <x:c r="M110" s="105"/>
      <x:c r="N110" s="23" t="str">
        <x:v>https://openrouter.ai/api/frontend/v1/stats/throughput-comparison?permaslug=google%2Fgemini-3.1-flash-image-20260528&amp;timeRange=1w</x:v>
      </x:c>
    </x:row>
    <x:row r="111">
      <x:c r="A111" s="23" t="str">
        <x:v>google/gemini-3.1-flash-image-preview</x:v>
      </x:c>
      <x:c r="B111" s="23" t="str">
        <x:v>Google: Nano Banana 2 (Gemini 3.1 Flash Image Preview)</x:v>
      </x:c>
      <x:c r="C111" s="23" t="str">
        <x:v>unmatched</x:v>
      </x:c>
      <x:c r="D111" s="23" t="str"/>
      <x:c r="E111" s="23" t="str"/>
      <x:c r="F111" s="78"/>
      <x:c r="G111" s="105"/>
      <x:c r="H111" s="105" t="str"/>
      <x:c r="I111" s="105" t="n">
        <x:v>0.5</x:v>
      </x:c>
      <x:c r="J111" s="105" t="n">
        <x:v>3</x:v>
      </x:c>
      <x:c r="K111" s="105" t="n">
        <x:v>158.5</x:v>
      </x:c>
      <x:c r="L111" s="105" t="n">
        <x:v>1.626175688054969</x:v>
      </x:c>
      <x:c r="M111" s="105"/>
      <x:c r="N111" s="23" t="str">
        <x:v>https://openrouter.ai/api/frontend/v1/stats/throughput-comparison?permaslug=google%2Fgemini-3.1-flash-image-preview-20260226&amp;timeRange=1w</x:v>
      </x:c>
    </x:row>
    <x:row r="112">
      <x:c r="A112" s="23" t="str">
        <x:v>google/gemini-3.1-flash-lite</x:v>
      </x:c>
      <x:c r="B112" s="23" t="str">
        <x:v>Google: Gemini 3.1 Flash Lite</x:v>
      </x:c>
      <x:c r="C112" s="23" t="str">
        <x:v>unmatched</x:v>
      </x:c>
      <x:c r="D112" s="23" t="str"/>
      <x:c r="E112" s="23" t="str"/>
      <x:c r="F112" s="78"/>
      <x:c r="G112" s="105"/>
      <x:c r="H112" s="105" t="str"/>
      <x:c r="I112" s="105" t="n">
        <x:v>0.25</x:v>
      </x:c>
      <x:c r="J112" s="105" t="n">
        <x:v>1.5</x:v>
      </x:c>
      <x:c r="K112" s="105" t="n">
        <x:v>83.5</x:v>
      </x:c>
      <x:c r="L112" s="105" t="n">
        <x:v>1.051728534766366</x:v>
      </x:c>
      <x:c r="M112" s="105"/>
      <x:c r="N112" s="23" t="str">
        <x:v>https://openrouter.ai/api/frontend/v1/stats/throughput-comparison?permaslug=google%2Fgemini-3.1-flash-lite-20260507&amp;timeRange=1w</x:v>
      </x:c>
    </x:row>
    <x:row r="113">
      <x:c r="A113" s="23" t="str">
        <x:v>google/gemini-3.1-flash-lite-image</x:v>
      </x:c>
      <x:c r="B113" s="23" t="str">
        <x:v>Google: Nano Banana 2 Lite (Gemini 3.1 Flash Lite Image)</x:v>
      </x:c>
      <x:c r="C113" s="23" t="str">
        <x:v>unmatched</x:v>
      </x:c>
      <x:c r="D113" s="23" t="str"/>
      <x:c r="E113" s="23" t="str"/>
      <x:c r="F113" s="78"/>
      <x:c r="G113" s="105"/>
      <x:c r="H113" s="105" t="str"/>
      <x:c r="I113" s="105" t="n">
        <x:v>0.25</x:v>
      </x:c>
      <x:c r="J113" s="105" t="n">
        <x:v>1.5</x:v>
      </x:c>
      <x:c r="K113" s="105" t="n">
        <x:v>353.5</x:v>
      </x:c>
      <x:c r="L113" s="105" t="n">
        <x:v>4.375252260212983</x:v>
      </x:c>
      <x:c r="M113" s="105"/>
      <x:c r="N113" s="23" t="str">
        <x:v>https://openrouter.ai/api/frontend/v1/stats/throughput-comparison?permaslug=google%2Fgemini-3.1-flash-lite-image-20260630&amp;timeRange=1w</x:v>
      </x:c>
    </x:row>
    <x:row r="114">
      <x:c r="A114" s="23" t="str">
        <x:v>google/gemini-3.1-flash-lite-preview</x:v>
      </x:c>
      <x:c r="B114" s="23" t="str">
        <x:v>Google: Gemini 3.1 Flash Lite Preview</x:v>
      </x:c>
      <x:c r="C114" s="23" t="str">
        <x:v>unmatched</x:v>
      </x:c>
      <x:c r="D114" s="23" t="str"/>
      <x:c r="E114" s="23" t="str"/>
      <x:c r="F114" s="78"/>
      <x:c r="G114" s="105"/>
      <x:c r="H114" s="105" t="str"/>
      <x:c r="I114" s="105" t="n">
        <x:v>0.25</x:v>
      </x:c>
      <x:c r="J114" s="105" t="n">
        <x:v>1.5</x:v>
      </x:c>
      <x:c r="K114" s="105" t="n">
        <x:v>107.5</x:v>
      </x:c>
      <x:c r="L114" s="105" t="n">
        <x:v>1.1029267284915405</x:v>
      </x:c>
      <x:c r="M114" s="105"/>
      <x:c r="N114" s="23" t="str">
        <x:v>https://openrouter.ai/api/frontend/v1/stats/throughput-comparison?permaslug=google%2Fgemini-3.1-flash-lite-preview-20260303&amp;timeRange=1w</x:v>
      </x:c>
    </x:row>
    <x:row r="115">
      <x:c r="A115" s="23" t="str">
        <x:v>google/gemini-3.1-flash-lite:batch</x:v>
      </x:c>
      <x:c r="B115" s="23" t="str">
        <x:v>Google: Gemini 3.1 Flash Lite (batch)</x:v>
      </x:c>
      <x:c r="C115" s="23" t="str">
        <x:v>unmatched</x:v>
      </x:c>
      <x:c r="D115" s="23" t="str"/>
      <x:c r="E115" s="23" t="str"/>
      <x:c r="F115" s="78"/>
      <x:c r="G115" s="105"/>
      <x:c r="H115" s="105" t="str"/>
      <x:c r="I115" s="105" t="n">
        <x:v>0.25</x:v>
      </x:c>
      <x:c r="J115" s="105" t="n">
        <x:v>1.5</x:v>
      </x:c>
      <x:c r="K115" s="105" t="n">
        <x:v>83.5</x:v>
      </x:c>
      <x:c r="L115" s="105" t="n">
        <x:v>1.051728534766366</x:v>
      </x:c>
      <x:c r="M115" s="105"/>
      <x:c r="N115" s="23" t="str">
        <x:v>https://openrouter.ai/api/frontend/v1/stats/throughput-comparison?permaslug=google%2Fgemini-3.1-flash-lite-20260507&amp;timeRange=1w</x:v>
      </x:c>
    </x:row>
    <x:row r="116">
      <x:c r="A116" s="23" t="str">
        <x:v>google/gemini-3.1-pro-preview</x:v>
      </x:c>
      <x:c r="B116" s="23" t="str">
        <x:v>Google: Gemini 3.1 Pro Preview</x:v>
      </x:c>
      <x:c r="C116" s="23" t="str">
        <x:v>unmatched</x:v>
      </x:c>
      <x:c r="D116" s="23" t="str"/>
      <x:c r="E116" s="23" t="str"/>
      <x:c r="F116" s="78"/>
      <x:c r="G116" s="105"/>
      <x:c r="H116" s="105" t="str"/>
      <x:c r="I116" s="105" t="n">
        <x:v>2</x:v>
      </x:c>
      <x:c r="J116" s="105" t="n">
        <x:v>12</x:v>
      </x:c>
      <x:c r="K116" s="105" t="n">
        <x:v>94.25</x:v>
      </x:c>
      <x:c r="L116" s="105" t="n">
        <x:v>1.1932919744605406</x:v>
      </x:c>
      <x:c r="M116" s="105"/>
      <x:c r="N116" s="23" t="str">
        <x:v>https://openrouter.ai/api/frontend/v1/stats/throughput-comparison?permaslug=google%2Fgemini-3.1-pro-preview-20260219&amp;timeRange=1w</x:v>
      </x:c>
    </x:row>
    <x:row r="117">
      <x:c r="A117" s="23" t="str">
        <x:v>google/gemini-3.1-pro-preview-customtools</x:v>
      </x:c>
      <x:c r="B117" s="23" t="str">
        <x:v>Google: Gemini 3.1 Pro Preview Custom Tools</x:v>
      </x:c>
      <x:c r="C117" s="23" t="str">
        <x:v>unmatched</x:v>
      </x:c>
      <x:c r="D117" s="23" t="str"/>
      <x:c r="E117" s="23" t="str"/>
      <x:c r="F117" s="78"/>
      <x:c r="G117" s="105"/>
      <x:c r="H117" s="105" t="str"/>
      <x:c r="I117" s="105" t="n">
        <x:v>2</x:v>
      </x:c>
      <x:c r="J117" s="105" t="n">
        <x:v>12</x:v>
      </x:c>
      <x:c r="K117" s="105" t="n">
        <x:v>95</x:v>
      </x:c>
      <x:c r="L117" s="105" t="n">
        <x:v>0.9746794344808966</x:v>
      </x:c>
      <x:c r="M117" s="105"/>
      <x:c r="N117" s="23" t="str">
        <x:v>https://openrouter.ai/api/frontend/v1/stats/throughput-comparison?permaslug=google%2Fgemini-3.1-pro-preview-customtools-20260219&amp;timeRange=1w</x:v>
      </x:c>
    </x:row>
    <x:row r="118">
      <x:c r="A118" s="23" t="str">
        <x:v>google/gemini-3.1-pro-preview:batch</x:v>
      </x:c>
      <x:c r="B118" s="23" t="str">
        <x:v>Google: Gemini 3.1 Pro Preview (batch)</x:v>
      </x:c>
      <x:c r="C118" s="23" t="str">
        <x:v>unmatched</x:v>
      </x:c>
      <x:c r="D118" s="23" t="str"/>
      <x:c r="E118" s="23" t="str"/>
      <x:c r="F118" s="78"/>
      <x:c r="G118" s="105"/>
      <x:c r="H118" s="105" t="str"/>
      <x:c r="I118" s="105" t="n">
        <x:v>2</x:v>
      </x:c>
      <x:c r="J118" s="105" t="n">
        <x:v>12</x:v>
      </x:c>
      <x:c r="K118" s="105" t="n">
        <x:v>94.25</x:v>
      </x:c>
      <x:c r="L118" s="105" t="n">
        <x:v>1.1932919744605406</x:v>
      </x:c>
      <x:c r="M118" s="105"/>
      <x:c r="N118" s="23" t="str">
        <x:v>https://openrouter.ai/api/frontend/v1/stats/throughput-comparison?permaslug=google%2Fgemini-3.1-pro-preview-20260219&amp;timeRange=1w</x:v>
      </x:c>
    </x:row>
    <x:row r="119">
      <x:c r="A119" s="23" t="str">
        <x:v>google/gemini-3.5-flash</x:v>
      </x:c>
      <x:c r="B119" s="23" t="str">
        <x:v>Google: Gemini 3.5 Flash</x:v>
      </x:c>
      <x:c r="C119" s="23" t="str">
        <x:v>unmatched</x:v>
      </x:c>
      <x:c r="D119" s="23" t="str"/>
      <x:c r="E119" s="23" t="str"/>
      <x:c r="F119" s="78"/>
      <x:c r="G119" s="105"/>
      <x:c r="H119" s="105" t="str"/>
      <x:c r="I119" s="105" t="n">
        <x:v>1.5</x:v>
      </x:c>
      <x:c r="J119" s="105" t="n">
        <x:v>9</x:v>
      </x:c>
      <x:c r="K119" s="105" t="n">
        <x:v>116.5</x:v>
      </x:c>
      <x:c r="L119" s="105" t="n">
        <x:v>1.4733994941512576</x:v>
      </x:c>
      <x:c r="M119" s="105"/>
      <x:c r="N119" s="23" t="str">
        <x:v>https://openrouter.ai/api/frontend/v1/stats/throughput-comparison?permaslug=google%2Fgemini-3.5-flash-20260519&amp;timeRange=1w</x:v>
      </x:c>
    </x:row>
    <x:row r="120">
      <x:c r="A120" s="23" t="str">
        <x:v>google/gemini-3.5-flash-lite</x:v>
      </x:c>
      <x:c r="B120" s="23" t="str">
        <x:v>Google: Gemini 3.5 Flash Lite</x:v>
      </x:c>
      <x:c r="C120" s="23" t="str">
        <x:v>unmatched</x:v>
      </x:c>
      <x:c r="D120" s="23" t="str"/>
      <x:c r="E120" s="23" t="str"/>
      <x:c r="F120" s="78"/>
      <x:c r="G120" s="105"/>
      <x:c r="H120" s="105" t="str"/>
      <x:c r="I120" s="105" t="n">
        <x:v>0.3</x:v>
      </x:c>
      <x:c r="J120" s="105" t="n">
        <x:v>2.5</x:v>
      </x:c>
      <x:c r="K120" s="105" t="n">
        <x:v>82.25</x:v>
      </x:c>
      <x:c r="L120" s="105" t="n">
        <x:v>1.0124705684309205</x:v>
      </x:c>
      <x:c r="M120" s="105"/>
      <x:c r="N120" s="23" t="str">
        <x:v>https://openrouter.ai/api/frontend/v1/stats/throughput-comparison?permaslug=google%2Fgemini-3.5-flash-lite-20260721&amp;timeRange=1w</x:v>
      </x:c>
    </x:row>
    <x:row r="121">
      <x:c r="A121" s="23" t="str">
        <x:v>google/gemini-3.5-flash-lite:batch</x:v>
      </x:c>
      <x:c r="B121" s="23" t="str">
        <x:v>Google: Gemini 3.5 Flash Lite (batch)</x:v>
      </x:c>
      <x:c r="C121" s="23" t="str">
        <x:v>unmatched</x:v>
      </x:c>
      <x:c r="D121" s="23" t="str"/>
      <x:c r="E121" s="23" t="str"/>
      <x:c r="F121" s="78"/>
      <x:c r="G121" s="105"/>
      <x:c r="H121" s="105" t="str"/>
      <x:c r="I121" s="105" t="n">
        <x:v>0.3</x:v>
      </x:c>
      <x:c r="J121" s="105" t="n">
        <x:v>2.5</x:v>
      </x:c>
      <x:c r="K121" s="105" t="n">
        <x:v>82.25</x:v>
      </x:c>
      <x:c r="L121" s="105" t="n">
        <x:v>1.0124705684309205</x:v>
      </x:c>
      <x:c r="M121" s="105"/>
      <x:c r="N121" s="23" t="str">
        <x:v>https://openrouter.ai/api/frontend/v1/stats/throughput-comparison?permaslug=google%2Fgemini-3.5-flash-lite-20260721&amp;timeRange=1w</x:v>
      </x:c>
    </x:row>
    <x:row r="122">
      <x:c r="A122" s="23" t="str">
        <x:v>google/gemini-3.5-flash:batch</x:v>
      </x:c>
      <x:c r="B122" s="23" t="str">
        <x:v>Google: Gemini 3.5 Flash (batch)</x:v>
      </x:c>
      <x:c r="C122" s="23" t="str">
        <x:v>unmatched</x:v>
      </x:c>
      <x:c r="D122" s="23" t="str"/>
      <x:c r="E122" s="23" t="str"/>
      <x:c r="F122" s="78"/>
      <x:c r="G122" s="105"/>
      <x:c r="H122" s="105" t="str"/>
      <x:c r="I122" s="105" t="n">
        <x:v>1.5</x:v>
      </x:c>
      <x:c r="J122" s="105" t="n">
        <x:v>9</x:v>
      </x:c>
      <x:c r="K122" s="105" t="n">
        <x:v>116.5</x:v>
      </x:c>
      <x:c r="L122" s="105" t="n">
        <x:v>1.4733994941512576</x:v>
      </x:c>
      <x:c r="M122" s="105"/>
      <x:c r="N122" s="23" t="str">
        <x:v>https://openrouter.ai/api/frontend/v1/stats/throughput-comparison?permaslug=google%2Fgemini-3.5-flash-20260519&amp;timeRange=1w</x:v>
      </x:c>
    </x:row>
    <x:row r="123">
      <x:c r="A123" s="23" t="str">
        <x:v>google/gemini-3.6-flash</x:v>
      </x:c>
      <x:c r="B123" s="23" t="str">
        <x:v>Google: Gemini 3.6 Flash</x:v>
      </x:c>
      <x:c r="C123" s="23" t="str">
        <x:v>unmatched</x:v>
      </x:c>
      <x:c r="D123" s="23" t="str"/>
      <x:c r="E123" s="23" t="str"/>
      <x:c r="F123" s="78"/>
      <x:c r="G123" s="105"/>
      <x:c r="H123" s="105" t="str"/>
      <x:c r="I123" s="105" t="n">
        <x:v>1.5</x:v>
      </x:c>
      <x:c r="J123" s="105" t="n">
        <x:v>7.5</x:v>
      </x:c>
      <x:c r="K123" s="105" t="n">
        <x:v>126.75</x:v>
      </x:c>
      <x:c r="L123" s="105" t="n">
        <x:v>1.6009942160795714</x:v>
      </x:c>
      <x:c r="M123" s="105"/>
      <x:c r="N123" s="23" t="str">
        <x:v>https://openrouter.ai/api/frontend/v1/stats/throughput-comparison?permaslug=google%2Fgemini-3.6-flash-20260721&amp;timeRange=1w</x:v>
      </x:c>
    </x:row>
    <x:row r="124">
      <x:c r="A124" s="23" t="str">
        <x:v>google/gemini-3.6-flash:batch</x:v>
      </x:c>
      <x:c r="B124" s="23" t="str">
        <x:v>Google: Gemini 3.6 Flash (batch)</x:v>
      </x:c>
      <x:c r="C124" s="23" t="str">
        <x:v>unmatched</x:v>
      </x:c>
      <x:c r="D124" s="23" t="str"/>
      <x:c r="E124" s="23" t="str"/>
      <x:c r="F124" s="78"/>
      <x:c r="G124" s="105"/>
      <x:c r="H124" s="105" t="str"/>
      <x:c r="I124" s="105" t="n">
        <x:v>1.5</x:v>
      </x:c>
      <x:c r="J124" s="105" t="n">
        <x:v>7.5</x:v>
      </x:c>
      <x:c r="K124" s="105" t="n">
        <x:v>126.75</x:v>
      </x:c>
      <x:c r="L124" s="105" t="n">
        <x:v>1.6009942160795714</x:v>
      </x:c>
      <x:c r="M124" s="105"/>
      <x:c r="N124" s="23" t="str">
        <x:v>https://openrouter.ai/api/frontend/v1/stats/throughput-comparison?permaslug=google%2Fgemini-3.6-flash-20260721&amp;timeRange=1w</x:v>
      </x:c>
    </x:row>
    <x:row r="125">
      <x:c r="A125" s="23" t="str">
        <x:v>google/gemma-2-27b-it</x:v>
      </x:c>
      <x:c r="B125" s="23" t="str">
        <x:v>Google: Gemma 2 27B</x:v>
      </x:c>
      <x:c r="C125" s="23" t="str">
        <x:v>matched_epoch_manual</x:v>
      </x:c>
      <x:c r="D125" s="23" t="str">
        <x:v>checkpoint:google:gemma-2-27b</x:v>
      </x:c>
      <x:c r="E125" s="23" t="str">
        <x:v>Gemma 2 27B</x:v>
      </x:c>
      <x:c r="F125" s="78" t="n">
        <x:v>45467</x:v>
      </x:c>
      <x:c r="G125" s="105" t="n">
        <x:v>27</x:v>
      </x:c>
      <x:c r="H125" s="105" t="str">
        <x:v>Epoch Parameters</x:v>
      </x:c>
      <x:c r="I125" s="105" t="n">
        <x:v>0.65</x:v>
      </x:c>
      <x:c r="J125" s="105" t="n">
        <x:v>0.65</x:v>
      </x:c>
      <x:c r="K125" s="105" t="n">
        <x:v>8</x:v>
      </x:c>
      <x:c r="L125" s="105" t="n">
        <x:v>0.23022178522758158</x:v>
      </x:c>
      <x:c r="M125" s="105" t="n">
        <x:v>19</x:v>
      </x:c>
      <x:c r="N125" s="23" t="str">
        <x:v>https://openrouter.ai/api/frontend/v1/stats/throughput-comparison?permaslug=google%2Fgemma-2-27b-it&amp;timeRange=1w</x:v>
      </x:c>
    </x:row>
    <x:row r="126">
      <x:c r="A126" s="23" t="str">
        <x:v>google/gemma-3-12b-it</x:v>
      </x:c>
      <x:c r="B126" s="23" t="str">
        <x:v>Google: Gemma 3 12B</x:v>
      </x:c>
      <x:c r="C126" s="23" t="str">
        <x:v>matched_epoch_manual</x:v>
      </x:c>
      <x:c r="D126" s="23" t="str">
        <x:v>checkpoint:epoch:gemma-3-12b</x:v>
      </x:c>
      <x:c r="E126" s="23" t="str">
        <x:v>Gemma 3 12B</x:v>
      </x:c>
      <x:c r="F126" s="78" t="n">
        <x:v>45728</x:v>
      </x:c>
      <x:c r="G126" s="105" t="n">
        <x:v>12</x:v>
      </x:c>
      <x:c r="H126" s="105" t="str">
        <x:v>Epoch Parameters</x:v>
      </x:c>
      <x:c r="I126" s="105" t="n">
        <x:v>0.05</x:v>
      </x:c>
      <x:c r="J126" s="105" t="n">
        <x:v>0.15</x:v>
      </x:c>
      <x:c r="K126" s="105" t="n">
        <x:v>39.5</x:v>
      </x:c>
      <x:c r="L126" s="105" t="n">
        <x:v>1</x:v>
      </x:c>
      <x:c r="M126" s="105" t="n">
        <x:v>1</x:v>
      </x:c>
      <x:c r="N126" s="23" t="str">
        <x:v>https://openrouter.ai/api/frontend/v1/stats/throughput-comparison?permaslug=google%2Fgemma-3-12b-it&amp;timeRange=1w</x:v>
      </x:c>
    </x:row>
    <x:row r="127">
      <x:c r="A127" s="23" t="str">
        <x:v>google/gemma-3-27b-it</x:v>
      </x:c>
      <x:c r="B127" s="23" t="str">
        <x:v>Google: Gemma 3 27B</x:v>
      </x:c>
      <x:c r="C127" s="23" t="str">
        <x:v>matched_epoch_manual</x:v>
      </x:c>
      <x:c r="D127" s="23" t="str">
        <x:v>checkpoint:google:gemma-3-27b</x:v>
      </x:c>
      <x:c r="E127" s="23" t="str">
        <x:v>Gemma 3 27B</x:v>
      </x:c>
      <x:c r="F127" s="78" t="n">
        <x:v>45728</x:v>
      </x:c>
      <x:c r="G127" s="105" t="n">
        <x:v>27</x:v>
      </x:c>
      <x:c r="H127" s="105" t="str">
        <x:v>Epoch Parameters</x:v>
      </x:c>
      <x:c r="I127" s="105" t="n">
        <x:v>0.1</x:v>
      </x:c>
      <x:c r="J127" s="105" t="n">
        <x:v>0.3</x:v>
      </x:c>
      <x:c r="K127" s="105" t="n">
        <x:v>18.5</x:v>
      </x:c>
      <x:c r="L127" s="105" t="n">
        <x:v>0.6330569675169684</x:v>
      </x:c>
      <x:c r="M127" s="105" t="n">
        <x:v>0</x:v>
      </x:c>
      <x:c r="N127" s="23" t="str">
        <x:v>https://openrouter.ai/api/frontend/v1/stats/throughput-comparison?permaslug=google%2Fgemma-3-27b-it&amp;timeRange=1w</x:v>
      </x:c>
    </x:row>
    <x:row r="128">
      <x:c r="A128" s="23" t="str">
        <x:v>google/gemma-3-4b-it</x:v>
      </x:c>
      <x:c r="B128" s="23" t="str">
        <x:v>Google: Gemma 3 4B</x:v>
      </x:c>
      <x:c r="C128" s="23" t="str">
        <x:v>matched_epoch_manual</x:v>
      </x:c>
      <x:c r="D128" s="23" t="str">
        <x:v>checkpoint:epoch:gemma-3-4b</x:v>
      </x:c>
      <x:c r="E128" s="23" t="str">
        <x:v>Gemma 3 4B</x:v>
      </x:c>
      <x:c r="F128" s="78" t="n">
        <x:v>45728</x:v>
      </x:c>
      <x:c r="G128" s="105" t="n">
        <x:v>4</x:v>
      </x:c>
      <x:c r="H128" s="105" t="str">
        <x:v>Epoch Parameters</x:v>
      </x:c>
      <x:c r="I128" s="105" t="n">
        <x:v>0.05</x:v>
      </x:c>
      <x:c r="J128" s="105" t="n">
        <x:v>0.1</x:v>
      </x:c>
      <x:c r="K128" s="105" t="n">
        <x:v>21</x:v>
      </x:c>
      <x:c r="L128" s="105" t="n">
        <x:v>0.5316455696202532</x:v>
      </x:c>
      <x:c r="M128" s="105" t="n">
        <x:v>1</x:v>
      </x:c>
      <x:c r="N128" s="23" t="str">
        <x:v>https://openrouter.ai/api/frontend/v1/stats/throughput-comparison?permaslug=google%2Fgemma-3-4b-it&amp;timeRange=1w</x:v>
      </x:c>
    </x:row>
    <x:row r="129">
      <x:c r="A129" s="23" t="str">
        <x:v>google/gemma-3n-e4b-it</x:v>
      </x:c>
      <x:c r="B129" s="23" t="str">
        <x:v>Google: Gemma 3n 4B</x:v>
      </x:c>
      <x:c r="C129" s="23" t="str">
        <x:v>matched_epoch_manual</x:v>
      </x:c>
      <x:c r="D129" s="23" t="str">
        <x:v>checkpoint:epoch:gemma-3n</x:v>
      </x:c>
      <x:c r="E129" s="23" t="str">
        <x:v>Gemma 3n</x:v>
      </x:c>
      <x:c r="F129" s="78" t="n">
        <x:v>45797</x:v>
      </x:c>
      <x:c r="G129" s="105" t="n">
        <x:v>7.85</x:v>
      </x:c>
      <x:c r="H129" s="105" t="str">
        <x:v>Epoch Parameters</x:v>
      </x:c>
      <x:c r="I129" s="105" t="n">
        <x:v>0.06</x:v>
      </x:c>
      <x:c r="J129" s="105" t="n">
        <x:v>0.12</x:v>
      </x:c>
      <x:c r="K129" s="105" t="n">
        <x:v>39.5</x:v>
      </x:c>
      <x:c r="L129" s="105" t="n">
        <x:v>0.8777777777777778</x:v>
      </x:c>
      <x:c r="M129" s="105" t="n">
        <x:v>0</x:v>
      </x:c>
      <x:c r="N129" s="23" t="str">
        <x:v>https://openrouter.ai/api/frontend/v1/stats/throughput-comparison?permaslug=google%2Fgemma-3n-e4b-it&amp;timeRange=1w</x:v>
      </x:c>
    </x:row>
    <x:row r="130">
      <x:c r="A130" s="23" t="str">
        <x:v>google/gemma-4-26b-a4b-it</x:v>
      </x:c>
      <x:c r="B130" s="23" t="str">
        <x:v>Google: Gemma 4 26B A4B </x:v>
      </x:c>
      <x:c r="C130" s="23" t="str">
        <x:v>matched_epoch_manual</x:v>
      </x:c>
      <x:c r="D130" s="23" t="str">
        <x:v>checkpoint:epoch:gemma-4-26b-a4b</x:v>
      </x:c>
      <x:c r="E130" s="23" t="str">
        <x:v>Gemma 4 26B A4B</x:v>
      </x:c>
      <x:c r="F130" s="78" t="n">
        <x:v>46114</x:v>
      </x:c>
      <x:c r="G130" s="105" t="n">
        <x:v>25.2</x:v>
      </x:c>
      <x:c r="H130" s="105" t="str">
        <x:v>Epoch Parameters</x:v>
      </x:c>
      <x:c r="I130" s="105" t="n">
        <x:v>0.13</x:v>
      </x:c>
      <x:c r="J130" s="105" t="n">
        <x:v>0.4</x:v>
      </x:c>
      <x:c r="K130" s="105" t="n">
        <x:v>22</x:v>
      </x:c>
      <x:c r="L130" s="105" t="n">
        <x:v>0.677966101694915</x:v>
      </x:c>
      <x:c r="M130" s="105" t="n">
        <x:v>1</x:v>
      </x:c>
      <x:c r="N130" s="23" t="str">
        <x:v>https://openrouter.ai/api/frontend/v1/stats/throughput-comparison?permaslug=google%2Fgemma-4-26b-a4b-it-20260403&amp;timeRange=1w</x:v>
      </x:c>
    </x:row>
    <x:row r="131">
      <x:c r="A131" s="23" t="str">
        <x:v>google/gemma-4-31b-it</x:v>
      </x:c>
      <x:c r="B131" s="23" t="str">
        <x:v>Google: Gemma 4 31B</x:v>
      </x:c>
      <x:c r="C131" s="23" t="str">
        <x:v>matched_epoch_manual</x:v>
      </x:c>
      <x:c r="D131" s="23" t="str">
        <x:v>checkpoint:google:gemma-4-31b-it</x:v>
      </x:c>
      <x:c r="E131" s="23" t="str">
        <x:v>Gemma 4 31B IT</x:v>
      </x:c>
      <x:c r="F131" s="78" t="n">
        <x:v>46114</x:v>
      </x:c>
      <x:c r="G131" s="105" t="n">
        <x:v>31</x:v>
      </x:c>
      <x:c r="H131" s="105" t="str">
        <x:v>Epoch Parameters</x:v>
      </x:c>
      <x:c r="I131" s="105" t="n">
        <x:v>0.14</x:v>
      </x:c>
      <x:c r="J131" s="105" t="n">
        <x:v>0.4</x:v>
      </x:c>
      <x:c r="K131" s="105" t="n">
        <x:v>22.25</x:v>
      </x:c>
      <x:c r="L131" s="105" t="n">
        <x:v>0.6474408400245363</x:v>
      </x:c>
      <x:c r="M131" s="105" t="n">
        <x:v>0</x:v>
      </x:c>
      <x:c r="N131" s="23" t="str">
        <x:v>https://openrouter.ai/api/frontend/v1/stats/throughput-comparison?permaslug=google%2Fgemma-4-31b-it-20260402&amp;timeRange=1w</x:v>
      </x:c>
    </x:row>
    <x:row r="132">
      <x:c r="A132" s="23" t="str">
        <x:v>google/lyria-3-clip-preview</x:v>
      </x:c>
      <x:c r="B132" s="23" t="str">
        <x:v>Google: Lyria 3 Clip Preview</x:v>
      </x:c>
      <x:c r="C132" s="23" t="str">
        <x:v>unmatched</x:v>
      </x:c>
      <x:c r="D132" s="23" t="str"/>
      <x:c r="E132" s="23" t="str"/>
      <x:c r="F132" s="78"/>
      <x:c r="G132" s="105"/>
      <x:c r="H132" s="105" t="str"/>
      <x:c r="I132" s="105" t="n">
        <x:v>0</x:v>
      </x:c>
      <x:c r="J132" s="105" t="n">
        <x:v>0</x:v>
      </x:c>
      <x:c r="K132" s="105" t="n">
        <x:v>3</x:v>
      </x:c>
      <x:c r="L132" s="105" t="n">
        <x:v>0.030779350562554642</x:v>
      </x:c>
      <x:c r="M132" s="105"/>
      <x:c r="N132" s="23" t="str">
        <x:v>https://openrouter.ai/api/frontend/v1/stats/throughput-comparison?permaslug=google%2Flyria-3-clip-preview-20260330&amp;timeRange=1w</x:v>
      </x:c>
    </x:row>
    <x:row r="133">
      <x:c r="A133" s="23" t="str">
        <x:v>google/lyria-3-pro-preview</x:v>
      </x:c>
      <x:c r="B133" s="23" t="str">
        <x:v>Google: Lyria 3 Pro Preview</x:v>
      </x:c>
      <x:c r="C133" s="23" t="str">
        <x:v>unmatched</x:v>
      </x:c>
      <x:c r="D133" s="23" t="str"/>
      <x:c r="E133" s="23" t="str"/>
      <x:c r="F133" s="78"/>
      <x:c r="G133" s="105"/>
      <x:c r="H133" s="105" t="str"/>
      <x:c r="I133" s="105" t="n">
        <x:v>0</x:v>
      </x:c>
      <x:c r="J133" s="105" t="n">
        <x:v>0</x:v>
      </x:c>
      <x:c r="K133" s="105" t="n">
        <x:v>6</x:v>
      </x:c>
      <x:c r="L133" s="105" t="n">
        <x:v>0.06155870112510926</x:v>
      </x:c>
      <x:c r="M133" s="105"/>
      <x:c r="N133" s="23" t="str">
        <x:v>https://openrouter.ai/api/frontend/v1/stats/throughput-comparison?permaslug=google%2Flyria-3-pro-preview-20260330&amp;timeRange=1w</x:v>
      </x:c>
    </x:row>
    <x:row r="134">
      <x:c r="A134" s="23" t="str">
        <x:v>gryphe/mythomax-l2-13b</x:v>
      </x:c>
      <x:c r="B134" s="23" t="str">
        <x:v>MythoMax 13B</x:v>
      </x:c>
      <x:c r="C134" s="23" t="str">
        <x:v>unmatched</x:v>
      </x:c>
      <x:c r="D134" s="23" t="str"/>
      <x:c r="E134" s="23" t="str"/>
      <x:c r="F134" s="78"/>
      <x:c r="G134" s="105"/>
      <x:c r="H134" s="105" t="str"/>
      <x:c r="I134" s="105" t="n">
        <x:v>0.24</x:v>
      </x:c>
      <x:c r="J134" s="105" t="n">
        <x:v>0.255</x:v>
      </x:c>
      <x:c r="K134" s="105" t="n">
        <x:v>37.25</x:v>
      </x:c>
      <x:c r="L134" s="105" t="n">
        <x:v>1.0322663273069617</x:v>
      </x:c>
      <x:c r="M134" s="105"/>
      <x:c r="N134" s="23" t="str">
        <x:v>https://openrouter.ai/api/frontend/v1/stats/throughput-comparison?permaslug=gryphe%2Fmythomax-l2-13b&amp;timeRange=1w</x:v>
      </x:c>
    </x:row>
    <x:row r="135">
      <x:c r="A135" s="23" t="str">
        <x:v>ibm-granite/granite-4.0-h-micro</x:v>
      </x:c>
      <x:c r="B135" s="23" t="str">
        <x:v>IBM: Granite 4.0 Micro</x:v>
      </x:c>
      <x:c r="C135" s="23" t="str">
        <x:v>matched_epoch_manual</x:v>
      </x:c>
      <x:c r="D135" s="23" t="str">
        <x:v>checkpoint:epoch:granite-4-0-h-micro</x:v>
      </x:c>
      <x:c r="E135" s="23" t="str">
        <x:v>Granite-4.0-H-Micro</x:v>
      </x:c>
      <x:c r="F135" s="78" t="n">
        <x:v>45932</x:v>
      </x:c>
      <x:c r="G135" s="105" t="n">
        <x:v>3</x:v>
      </x:c>
      <x:c r="H135" s="105" t="str">
        <x:v>Epoch Parameters</x:v>
      </x:c>
      <x:c r="I135" s="105" t="n">
        <x:v>0.017</x:v>
      </x:c>
      <x:c r="J135" s="105" t="n">
        <x:v>0.112</x:v>
      </x:c>
      <x:c r="K135" s="105" t="n">
        <x:v>27</x:v>
      </x:c>
      <x:c r="L135" s="105" t="n">
        <x:v>0.6752110364284798</x:v>
      </x:c>
      <x:c r="M135" s="105" t="n">
        <x:v>18</x:v>
      </x:c>
      <x:c r="N135" s="23" t="str">
        <x:v>https://openrouter.ai/api/frontend/v1/stats/throughput-comparison?permaslug=ibm-granite%2Fgranite-4.0-h-micro&amp;timeRange=1w</x:v>
      </x:c>
    </x:row>
    <x:row r="136">
      <x:c r="A136" s="23" t="str">
        <x:v>ibm-granite/granite-4.1-8b</x:v>
      </x:c>
      <x:c r="B136" s="23" t="str">
        <x:v>IBM: Granite 4.1 8B</x:v>
      </x:c>
      <x:c r="C136" s="23" t="str">
        <x:v>unmatched</x:v>
      </x:c>
      <x:c r="D136" s="23" t="str"/>
      <x:c r="E136" s="23" t="str"/>
      <x:c r="F136" s="78"/>
      <x:c r="G136" s="105"/>
      <x:c r="H136" s="105" t="str"/>
      <x:c r="I136" s="105" t="n">
        <x:v>0.05</x:v>
      </x:c>
      <x:c r="J136" s="105" t="n">
        <x:v>0.1</x:v>
      </x:c>
      <x:c r="K136" s="105" t="n">
        <x:v>93</x:v>
      </x:c>
      <x:c r="L136" s="105" t="n">
        <x:v>2.182954249680544</x:v>
      </x:c>
      <x:c r="M136" s="105"/>
      <x:c r="N136" s="23" t="str">
        <x:v>https://openrouter.ai/api/frontend/v1/stats/throughput-comparison?permaslug=ibm-granite%2Fgranite-4.1-8b-20260429&amp;timeRange=1w</x:v>
      </x:c>
    </x:row>
    <x:row r="137">
      <x:c r="A137" s="23" t="str">
        <x:v>inception/mercury-2</x:v>
      </x:c>
      <x:c r="B137" s="23" t="str">
        <x:v>Inception: Mercury 2</x:v>
      </x:c>
      <x:c r="C137" s="23" t="str">
        <x:v>unmatched</x:v>
      </x:c>
      <x:c r="D137" s="23" t="str"/>
      <x:c r="E137" s="23" t="str"/>
      <x:c r="F137" s="78"/>
      <x:c r="G137" s="105"/>
      <x:c r="H137" s="105" t="str"/>
      <x:c r="I137" s="105" t="n">
        <x:v>0.25</x:v>
      </x:c>
      <x:c r="J137" s="105" t="n">
        <x:v>0.75</x:v>
      </x:c>
      <x:c r="K137" s="105" t="n">
        <x:v>283.5</x:v>
      </x:c>
      <x:c r="L137" s="105" t="n">
        <x:v>5.504854368932041</x:v>
      </x:c>
      <x:c r="M137" s="105"/>
      <x:c r="N137" s="23" t="str">
        <x:v>https://openrouter.ai/api/frontend/v1/stats/throughput-comparison?permaslug=inception%2Fmercury-2-20260304&amp;timeRange=1w</x:v>
      </x:c>
    </x:row>
    <x:row r="138">
      <x:c r="A138" s="23" t="str">
        <x:v>inclusionai/ling-2.6-1t</x:v>
      </x:c>
      <x:c r="B138" s="23" t="str">
        <x:v>inclusionAI: Ling-2.6-1T</x:v>
      </x:c>
      <x:c r="C138" s="23" t="str">
        <x:v>unmatched</x:v>
      </x:c>
      <x:c r="D138" s="23" t="str"/>
      <x:c r="E138" s="23" t="str"/>
      <x:c r="F138" s="78"/>
      <x:c r="G138" s="105"/>
      <x:c r="H138" s="105" t="str"/>
      <x:c r="I138" s="105" t="n">
        <x:v>0.075</x:v>
      </x:c>
      <x:c r="J138" s="105" t="n">
        <x:v>0.625</x:v>
      </x:c>
      <x:c r="K138" s="105" t="n">
        <x:v>10</x:v>
      </x:c>
      <x:c r="L138" s="105" t="n">
        <x:v>0.28676966733820225</x:v>
      </x:c>
      <x:c r="M138" s="105"/>
      <x:c r="N138" s="23" t="str">
        <x:v>https://openrouter.ai/api/frontend/v1/stats/throughput-comparison?permaslug=inclusionai%2Fling-2.6-1t-20260423&amp;timeRange=1w</x:v>
      </x:c>
    </x:row>
    <x:row r="139">
      <x:c r="A139" s="23" t="str">
        <x:v>inclusionai/ling-2.6-flash</x:v>
      </x:c>
      <x:c r="B139" s="23" t="str">
        <x:v>inclusionAI: Ling-2.6-flash</x:v>
      </x:c>
      <x:c r="C139" s="23" t="str">
        <x:v>unmatched</x:v>
      </x:c>
      <x:c r="D139" s="23" t="str"/>
      <x:c r="E139" s="23" t="str"/>
      <x:c r="F139" s="78"/>
      <x:c r="G139" s="105"/>
      <x:c r="H139" s="105" t="str"/>
      <x:c r="I139" s="105" t="n">
        <x:v>0.01</x:v>
      </x:c>
      <x:c r="J139" s="105" t="n">
        <x:v>0.03</x:v>
      </x:c>
      <x:c r="K139" s="105" t="n">
        <x:v>70.5</x:v>
      </x:c>
      <x:c r="L139" s="105" t="n">
        <x:v>2.0217261547343255</x:v>
      </x:c>
      <x:c r="M139" s="105"/>
      <x:c r="N139" s="23" t="str">
        <x:v>https://openrouter.ai/api/frontend/v1/stats/throughput-comparison?permaslug=inclusionai%2Fling-2.6-flash-20260421&amp;timeRange=1w</x:v>
      </x:c>
    </x:row>
    <x:row r="140">
      <x:c r="A140" s="23" t="str">
        <x:v>inclusionai/ring-2.6-1t</x:v>
      </x:c>
      <x:c r="B140" s="23" t="str">
        <x:v>inclusionAI: Ring-2.6-1T</x:v>
      </x:c>
      <x:c r="C140" s="23" t="str">
        <x:v>unmatched</x:v>
      </x:c>
      <x:c r="D140" s="23" t="str"/>
      <x:c r="E140" s="23" t="str"/>
      <x:c r="F140" s="78"/>
      <x:c r="G140" s="105"/>
      <x:c r="H140" s="105" t="str"/>
      <x:c r="I140" s="105" t="n">
        <x:v>0.075</x:v>
      </x:c>
      <x:c r="J140" s="105" t="n">
        <x:v>0.625</x:v>
      </x:c>
      <x:c r="K140" s="105" t="n">
        <x:v>76</x:v>
      </x:c>
      <x:c r="L140" s="105" t="n">
        <x:v>2.1794494717703365</x:v>
      </x:c>
      <x:c r="M140" s="105"/>
      <x:c r="N140" s="23" t="str">
        <x:v>https://openrouter.ai/api/frontend/v1/stats/throughput-comparison?permaslug=inclusionai%2Fring-2.6-1t-20260508&amp;timeRange=1w</x:v>
      </x:c>
    </x:row>
    <x:row r="141">
      <x:c r="A141" s="23" t="str">
        <x:v>kwaipilot/kat-coder-air-v2.5</x:v>
      </x:c>
      <x:c r="B141" s="23" t="str">
        <x:v>Kwaipilot: KAT-Coder-Air V2.5</x:v>
      </x:c>
      <x:c r="C141" s="23" t="str">
        <x:v>unmatched</x:v>
      </x:c>
      <x:c r="D141" s="23" t="str"/>
      <x:c r="E141" s="23" t="str"/>
      <x:c r="F141" s="78"/>
      <x:c r="G141" s="105"/>
      <x:c r="H141" s="105" t="str"/>
      <x:c r="I141" s="105" t="n">
        <x:v>0.15</x:v>
      </x:c>
      <x:c r="J141" s="105" t="n">
        <x:v>0.6</x:v>
      </x:c>
      <x:c r="K141" s="105" t="n">
        <x:v>106</x:v>
      </x:c>
      <x:c r="L141" s="105" t="n">
        <x:v>2.8266666666666658</x:v>
      </x:c>
      <x:c r="M141" s="105"/>
      <x:c r="N141" s="23" t="str">
        <x:v>https://openrouter.ai/api/frontend/v1/stats/throughput-comparison?permaslug=kwaipilot%2Fkat-coder-air-v2.5-20260710&amp;timeRange=1w</x:v>
      </x:c>
    </x:row>
    <x:row r="142">
      <x:c r="A142" s="23" t="str">
        <x:v>kwaipilot/kat-coder-pro-v2</x:v>
      </x:c>
      <x:c r="B142" s="23" t="str">
        <x:v>Kwaipilot: KAT-Coder-Pro V2</x:v>
      </x:c>
      <x:c r="C142" s="23" t="str">
        <x:v>unmatched</x:v>
      </x:c>
      <x:c r="D142" s="23" t="str"/>
      <x:c r="E142" s="23" t="str"/>
      <x:c r="F142" s="78"/>
      <x:c r="G142" s="105"/>
      <x:c r="H142" s="105" t="str"/>
      <x:c r="I142" s="105" t="n">
        <x:v>0.3</x:v>
      </x:c>
      <x:c r="J142" s="105" t="n">
        <x:v>1.2</x:v>
      </x:c>
      <x:c r="K142" s="105" t="n">
        <x:v>36.5</x:v>
      </x:c>
      <x:c r="L142" s="105" t="n">
        <x:v>0.9862062358989763</x:v>
      </x:c>
      <x:c r="M142" s="105"/>
      <x:c r="N142" s="23" t="str">
        <x:v>https://openrouter.ai/api/frontend/v1/stats/throughput-comparison?permaslug=kwaipilot%2Fkat-coder-pro-v2-20260327&amp;timeRange=1w</x:v>
      </x:c>
    </x:row>
    <x:row r="143">
      <x:c r="A143" s="23" t="str">
        <x:v>kwaipilot/kat-coder-pro-v2.5</x:v>
      </x:c>
      <x:c r="B143" s="23" t="str">
        <x:v>Kwaipilot: KAT-Coder-Pro V2.5</x:v>
      </x:c>
      <x:c r="C143" s="23" t="str">
        <x:v>unmatched</x:v>
      </x:c>
      <x:c r="D143" s="23" t="str"/>
      <x:c r="E143" s="23" t="str"/>
      <x:c r="F143" s="78"/>
      <x:c r="G143" s="105"/>
      <x:c r="H143" s="105" t="str"/>
      <x:c r="I143" s="105" t="n">
        <x:v>0.74</x:v>
      </x:c>
      <x:c r="J143" s="105" t="n">
        <x:v>2.96</x:v>
      </x:c>
      <x:c r="K143" s="105" t="n">
        <x:v>61.5</x:v>
      </x:c>
      <x:c r="L143" s="105" t="n">
        <x:v>1.6400000000000006</x:v>
      </x:c>
      <x:c r="M143" s="105"/>
      <x:c r="N143" s="23" t="str">
        <x:v>https://openrouter.ai/api/frontend/v1/stats/throughput-comparison?permaslug=kwaipilot%2Fkat-coder-pro-v2.5-20260710&amp;timeRange=1w</x:v>
      </x:c>
    </x:row>
    <x:row r="144">
      <x:c r="A144" s="23" t="str">
        <x:v>mancer/weaver</x:v>
      </x:c>
      <x:c r="B144" s="23" t="str">
        <x:v>Mancer: Weaver (alpha)</x:v>
      </x:c>
      <x:c r="C144" s="23" t="str">
        <x:v>unmatched</x:v>
      </x:c>
      <x:c r="D144" s="23" t="str"/>
      <x:c r="E144" s="23" t="str"/>
      <x:c r="F144" s="78"/>
      <x:c r="G144" s="105"/>
      <x:c r="H144" s="105" t="str"/>
      <x:c r="I144" s="105" t="n">
        <x:v>0.5</x:v>
      </x:c>
      <x:c r="J144" s="105" t="n">
        <x:v>0.75</x:v>
      </x:c>
      <x:c r="K144" s="105" t="n">
        <x:v>6</x:v>
      </x:c>
      <x:c r="L144" s="105" t="n">
        <x:v>0.19672131147540983</x:v>
      </x:c>
      <x:c r="M144" s="105"/>
      <x:c r="N144" s="23" t="str">
        <x:v>https://openrouter.ai/api/frontend/v1/stats/throughput-comparison?permaslug=mancer%2Fweaver&amp;timeRange=1w</x:v>
      </x:c>
    </x:row>
    <x:row r="145">
      <x:c r="A145" s="23" t="str">
        <x:v>meituan/longcat-2.0</x:v>
      </x:c>
      <x:c r="B145" s="23" t="str">
        <x:v>Meituan: LongCat 2.0</x:v>
      </x:c>
      <x:c r="C145" s="23" t="str">
        <x:v>unmatched</x:v>
      </x:c>
      <x:c r="D145" s="23" t="str"/>
      <x:c r="E145" s="23" t="str"/>
      <x:c r="F145" s="78"/>
      <x:c r="G145" s="105"/>
      <x:c r="H145" s="105" t="str"/>
      <x:c r="I145" s="105" t="n">
        <x:v>0.3</x:v>
      </x:c>
      <x:c r="J145" s="105" t="n">
        <x:v>1.2</x:v>
      </x:c>
      <x:c r="K145" s="105" t="n">
        <x:v>29</x:v>
      </x:c>
      <x:c r="L145" s="105" t="n">
        <x:v>0.7945205479452054</x:v>
      </x:c>
      <x:c r="M145" s="105"/>
      <x:c r="N145" s="23" t="str">
        <x:v>https://openrouter.ai/api/frontend/v1/stats/throughput-comparison?permaslug=meituan%2Flongcat-2.0-20260720&amp;timeRange=1w</x:v>
      </x:c>
    </x:row>
    <x:row r="146">
      <x:c r="A146" s="23" t="str">
        <x:v>meta-llama/llama-3.1-70b-instruct</x:v>
      </x:c>
      <x:c r="B146" s="23" t="str">
        <x:v>Meta: Llama 3.1 70B Instruct</x:v>
      </x:c>
      <x:c r="C146" s="23" t="str">
        <x:v>matched_epoch_manual</x:v>
      </x:c>
      <x:c r="D146" s="23" t="str">
        <x:v>checkpoint:meta:llama-3-1-70b</x:v>
      </x:c>
      <x:c r="E146" s="23" t="str">
        <x:v>Llama 3.1-70B</x:v>
      </x:c>
      <x:c r="F146" s="78" t="n">
        <x:v>45496</x:v>
      </x:c>
      <x:c r="G146" s="105" t="n">
        <x:v>70</x:v>
      </x:c>
      <x:c r="H146" s="105" t="str">
        <x:v>Epoch Parameters</x:v>
      </x:c>
      <x:c r="I146" s="105" t="n">
        <x:v>0.72</x:v>
      </x:c>
      <x:c r="J146" s="105" t="n">
        <x:v>0.72</x:v>
      </x:c>
      <x:c r="K146" s="105" t="n">
        <x:v>26.5</x:v>
      </x:c>
      <x:c r="L146" s="105" t="n">
        <x:v>0.5838742081211423</x:v>
      </x:c>
      <x:c r="M146" s="105" t="n">
        <x:v>0</x:v>
      </x:c>
      <x:c r="N146" s="23" t="str">
        <x:v>https://openrouter.ai/api/frontend/v1/stats/throughput-comparison?permaslug=meta-llama%2Fllama-3.1-70b-instruct&amp;timeRange=1w</x:v>
      </x:c>
    </x:row>
    <x:row r="147">
      <x:c r="A147" s="23" t="str">
        <x:v>meta-llama/llama-3.1-8b-instruct</x:v>
      </x:c>
      <x:c r="B147" s="23" t="str">
        <x:v>Meta: Llama 3.1 8B Instruct</x:v>
      </x:c>
      <x:c r="C147" s="23" t="str">
        <x:v>matched_epoch_manual</x:v>
      </x:c>
      <x:c r="D147" s="23" t="str">
        <x:v>checkpoint:meta:llama-3-1-8b</x:v>
      </x:c>
      <x:c r="E147" s="23" t="str">
        <x:v>Llama 3.1-8B</x:v>
      </x:c>
      <x:c r="F147" s="78" t="n">
        <x:v>45496</x:v>
      </x:c>
      <x:c r="G147" s="105" t="n">
        <x:v>8</x:v>
      </x:c>
      <x:c r="H147" s="105" t="str">
        <x:v>Epoch Parameters</x:v>
      </x:c>
      <x:c r="I147" s="105" t="n">
        <x:v>0.05</x:v>
      </x:c>
      <x:c r="J147" s="105" t="n">
        <x:v>0.08</x:v>
      </x:c>
      <x:c r="K147" s="105" t="n">
        <x:v>67</x:v>
      </x:c>
      <x:c r="L147" s="105" t="n">
        <x:v>0.5254237288135593</x:v>
      </x:c>
      <x:c r="M147" s="105" t="n">
        <x:v>0</x:v>
      </x:c>
      <x:c r="N147" s="23" t="str">
        <x:v>https://openrouter.ai/api/frontend/v1/stats/throughput-comparison?permaslug=meta-llama%2Fllama-3.1-8b-instruct&amp;timeRange=1w</x:v>
      </x:c>
    </x:row>
    <x:row r="148">
      <x:c r="A148" s="23" t="str">
        <x:v>meta-llama/llama-3.2-1b-instruct</x:v>
      </x:c>
      <x:c r="B148" s="23" t="str">
        <x:v>Meta: Llama 3.2 1B Instruct</x:v>
      </x:c>
      <x:c r="C148" s="23" t="str">
        <x:v>matched_epoch_manual</x:v>
      </x:c>
      <x:c r="D148" s="23" t="str">
        <x:v>checkpoint:epoch:llama-3-2-1b</x:v>
      </x:c>
      <x:c r="E148" s="23" t="str">
        <x:v>Llama 3.2 1B</x:v>
      </x:c>
      <x:c r="F148" s="78" t="n">
        <x:v>45559</x:v>
      </x:c>
      <x:c r="G148" s="105" t="n">
        <x:v>1.23</x:v>
      </x:c>
      <x:c r="H148" s="105" t="str">
        <x:v>Epoch Parameters</x:v>
      </x:c>
      <x:c r="I148" s="105" t="n">
        <x:v>0.027</x:v>
      </x:c>
      <x:c r="J148" s="105" t="n">
        <x:v>0.201</x:v>
      </x:c>
      <x:c r="K148" s="105" t="n">
        <x:v>128</x:v>
      </x:c>
      <x:c r="L148" s="105" t="n">
        <x:v>3.2010004689942733</x:v>
      </x:c>
      <x:c r="M148" s="105" t="n">
        <x:v>1</x:v>
      </x:c>
      <x:c r="N148" s="23" t="str">
        <x:v>https://openrouter.ai/api/frontend/v1/stats/throughput-comparison?permaslug=meta-llama%2Fllama-3.2-1b-instruct&amp;timeRange=1w</x:v>
      </x:c>
    </x:row>
    <x:row r="149">
      <x:c r="A149" s="23" t="str">
        <x:v>meta-llama/llama-3.2-3b-instruct</x:v>
      </x:c>
      <x:c r="B149" s="23" t="str">
        <x:v>Meta: Llama 3.2 3B Instruct</x:v>
      </x:c>
      <x:c r="C149" s="23" t="str">
        <x:v>matched_epoch_manual</x:v>
      </x:c>
      <x:c r="D149" s="23" t="str">
        <x:v>checkpoint:epoch:llama-3-2-3b</x:v>
      </x:c>
      <x:c r="E149" s="23" t="str">
        <x:v>Llama 3.2 3B</x:v>
      </x:c>
      <x:c r="F149" s="78" t="n">
        <x:v>45559</x:v>
      </x:c>
      <x:c r="G149" s="105" t="n">
        <x:v>3.21</x:v>
      </x:c>
      <x:c r="H149" s="105" t="str">
        <x:v>Epoch Parameters</x:v>
      </x:c>
      <x:c r="I149" s="105" t="n">
        <x:v>0.05045</x:v>
      </x:c>
      <x:c r="J149" s="105" t="n">
        <x:v>0.3325</x:v>
      </x:c>
      <x:c r="K149" s="105" t="n">
        <x:v>138.625</x:v>
      </x:c>
      <x:c r="L149" s="105" t="n">
        <x:v>3.4998861277923767</x:v>
      </x:c>
      <x:c r="M149" s="105" t="n">
        <x:v>1</x:v>
      </x:c>
      <x:c r="N149" s="23" t="str">
        <x:v>https://openrouter.ai/api/frontend/v1/stats/throughput-comparison?permaslug=meta-llama%2Fllama-3.2-3b-instruct&amp;timeRange=1w</x:v>
      </x:c>
    </x:row>
    <x:row r="150">
      <x:c r="A150" s="23" t="str">
        <x:v>meta-llama/llama-3.3-70b-instruct</x:v>
      </x:c>
      <x:c r="B150" s="23" t="str">
        <x:v>Meta: Llama 3.3 70B Instruct</x:v>
      </x:c>
      <x:c r="C150" s="23" t="str">
        <x:v>matched_epoch_manual</x:v>
      </x:c>
      <x:c r="D150" s="23" t="str">
        <x:v>checkpoint:meta:llama-3-3-70b</x:v>
      </x:c>
      <x:c r="E150" s="23" t="str">
        <x:v>Llama 3.3 70B</x:v>
      </x:c>
      <x:c r="F150" s="78" t="n">
        <x:v>45632</x:v>
      </x:c>
      <x:c r="G150" s="105" t="n">
        <x:v>70</x:v>
      </x:c>
      <x:c r="H150" s="105" t="str">
        <x:v>Epoch Parameters</x:v>
      </x:c>
      <x:c r="I150" s="105" t="n">
        <x:v>0.293</x:v>
      </x:c>
      <x:c r="J150" s="105" t="n">
        <x:v>0.72</x:v>
      </x:c>
      <x:c r="K150" s="105" t="n">
        <x:v>25</x:v>
      </x:c>
      <x:c r="L150" s="105" t="n">
        <x:v>0.8113070800148312</x:v>
      </x:c>
      <x:c r="M150" s="105" t="n">
        <x:v>0</x:v>
      </x:c>
      <x:c r="N150" s="23" t="str">
        <x:v>https://openrouter.ai/api/frontend/v1/stats/throughput-comparison?permaslug=meta-llama%2Fllama-3.3-70b-instruct&amp;timeRange=1w</x:v>
      </x:c>
    </x:row>
    <x:row r="151">
      <x:c r="A151" s="23" t="str">
        <x:v>meta-llama/llama-4-maverick</x:v>
      </x:c>
      <x:c r="B151" s="23" t="str">
        <x:v>Meta: Llama 4 Maverick</x:v>
      </x:c>
      <x:c r="C151" s="23" t="str">
        <x:v>matched_epoch_manual</x:v>
      </x:c>
      <x:c r="D151" s="23" t="str">
        <x:v>checkpoint:meta:llama-4-maverick</x:v>
      </x:c>
      <x:c r="E151" s="23" t="str">
        <x:v>Llama 4 Maverick</x:v>
      </x:c>
      <x:c r="F151" s="78" t="n">
        <x:v>45752</x:v>
      </x:c>
      <x:c r="G151" s="105" t="n">
        <x:v>400</x:v>
      </x:c>
      <x:c r="H151" s="105" t="str">
        <x:v>Epoch Parameters</x:v>
      </x:c>
      <x:c r="I151" s="105" t="n">
        <x:v>0.27</x:v>
      </x:c>
      <x:c r="J151" s="105" t="n">
        <x:v>0.87</x:v>
      </x:c>
      <x:c r="K151" s="105" t="n">
        <x:v>30</x:v>
      </x:c>
      <x:c r="L151" s="105" t="n">
        <x:v>0.810810810810811</x:v>
      </x:c>
      <x:c r="M151" s="105" t="n">
        <x:v>0</x:v>
      </x:c>
      <x:c r="N151" s="23" t="str">
        <x:v>https://openrouter.ai/api/frontend/v1/stats/throughput-comparison?permaslug=meta-llama%2Fllama-4-maverick-17b-128e-instruct&amp;timeRange=1w</x:v>
      </x:c>
    </x:row>
    <x:row r="152">
      <x:c r="A152" s="23" t="str">
        <x:v>meta-llama/llama-4-scout</x:v>
      </x:c>
      <x:c r="B152" s="23" t="str">
        <x:v>Meta: Llama 4 Scout</x:v>
      </x:c>
      <x:c r="C152" s="23" t="str">
        <x:v>matched_epoch_manual</x:v>
      </x:c>
      <x:c r="D152" s="23" t="str">
        <x:v>checkpoint:meta:llama-4-scout</x:v>
      </x:c>
      <x:c r="E152" s="23" t="str">
        <x:v>Llama 4 Scout</x:v>
      </x:c>
      <x:c r="F152" s="78" t="n">
        <x:v>45752</x:v>
      </x:c>
      <x:c r="G152" s="105" t="n">
        <x:v>109</x:v>
      </x:c>
      <x:c r="H152" s="105" t="str">
        <x:v>Epoch Parameters</x:v>
      </x:c>
      <x:c r="I152" s="105" t="n">
        <x:v>0.145</x:v>
      </x:c>
      <x:c r="J152" s="105" t="n">
        <x:v>0.465</x:v>
      </x:c>
      <x:c r="K152" s="105" t="n">
        <x:v>30.75</x:v>
      </x:c>
      <x:c r="L152" s="105" t="n">
        <x:v>0.8677218312746247</x:v>
      </x:c>
      <x:c r="M152" s="105" t="n">
        <x:v>0</x:v>
      </x:c>
      <x:c r="N152" s="23" t="str">
        <x:v>https://openrouter.ai/api/frontend/v1/stats/throughput-comparison?permaslug=meta-llama%2Fllama-4-scout-17b-16e-instruct&amp;timeRange=1w</x:v>
      </x:c>
    </x:row>
    <x:row r="153">
      <x:c r="A153" s="23" t="str">
        <x:v>meta-llama/llama-guard-4-12b</x:v>
      </x:c>
      <x:c r="B153" s="23" t="str">
        <x:v>Meta: Llama Guard 4 12B</x:v>
      </x:c>
      <x:c r="C153" s="23" t="str">
        <x:v>unmatched</x:v>
      </x:c>
      <x:c r="D153" s="23" t="str"/>
      <x:c r="E153" s="23" t="str"/>
      <x:c r="F153" s="78"/>
      <x:c r="G153" s="105"/>
      <x:c r="H153" s="105" t="str"/>
      <x:c r="I153" s="105" t="n">
        <x:v>0.19</x:v>
      </x:c>
      <x:c r="J153" s="105" t="n">
        <x:v>0.19</x:v>
      </x:c>
      <x:c r="K153" s="105" t="n">
        <x:v>10.75</x:v>
      </x:c>
      <x:c r="L153" s="105" t="n">
        <x:v>0.2430467649605851</x:v>
      </x:c>
      <x:c r="M153" s="105"/>
      <x:c r="N153" s="23" t="str">
        <x:v>https://openrouter.ai/api/frontend/v1/stats/throughput-comparison?permaslug=meta-llama%2Fllama-guard-4-12b&amp;timeRange=1w</x:v>
      </x:c>
    </x:row>
    <x:row r="154">
      <x:c r="A154" s="23" t="str">
        <x:v>meta/muse-spark-1.1</x:v>
      </x:c>
      <x:c r="B154" s="23" t="str">
        <x:v>Meta: Muse Spark 1.1</x:v>
      </x:c>
      <x:c r="C154" s="23" t="str">
        <x:v>unmatched</x:v>
      </x:c>
      <x:c r="D154" s="23" t="str"/>
      <x:c r="E154" s="23" t="str"/>
      <x:c r="F154" s="78"/>
      <x:c r="G154" s="105"/>
      <x:c r="H154" s="105" t="str"/>
      <x:c r="I154" s="105" t="n">
        <x:v>1.25</x:v>
      </x:c>
      <x:c r="J154" s="105" t="n">
        <x:v>4.25</x:v>
      </x:c>
      <x:c r="K154" s="105" t="n">
        <x:v>117.5</x:v>
      </x:c>
      <x:c r="L154" s="105" t="n">
        <x:v>2.2815533980582523</x:v>
      </x:c>
      <x:c r="M154" s="105"/>
      <x:c r="N154" s="23" t="str">
        <x:v>https://openrouter.ai/api/frontend/v1/stats/throughput-comparison?permaslug=meta%2Fmuse-spark-1.1-20260709&amp;timeRange=1w</x:v>
      </x:c>
    </x:row>
    <x:row r="155">
      <x:c r="A155" s="23" t="str">
        <x:v>microsoft/phi-4</x:v>
      </x:c>
      <x:c r="B155" s="23" t="str">
        <x:v>Microsoft: Phi 4</x:v>
      </x:c>
      <x:c r="C155" s="23" t="str">
        <x:v>matched_epoch_manual</x:v>
      </x:c>
      <x:c r="D155" s="23" t="str">
        <x:v>checkpoint:microsoft-research:phi-4</x:v>
      </x:c>
      <x:c r="E155" s="23" t="str">
        <x:v>Phi-4</x:v>
      </x:c>
      <x:c r="F155" s="78" t="n">
        <x:v>45638</x:v>
      </x:c>
      <x:c r="G155" s="105" t="n">
        <x:v>14</x:v>
      </x:c>
      <x:c r="H155" s="105" t="str">
        <x:v>Epoch Parameters</x:v>
      </x:c>
      <x:c r="I155" s="105" t="n">
        <x:v>0.07</x:v>
      </x:c>
      <x:c r="J155" s="105" t="n">
        <x:v>0.14</x:v>
      </x:c>
      <x:c r="K155" s="105" t="n">
        <x:v>64.5</x:v>
      </x:c>
      <x:c r="L155" s="105" t="n">
        <x:v>1.6329113924050631</x:v>
      </x:c>
      <x:c r="M155" s="105" t="n">
        <x:v>29</x:v>
      </x:c>
      <x:c r="N155" s="23" t="str">
        <x:v>https://openrouter.ai/api/frontend/v1/stats/throughput-comparison?permaslug=microsoft%2Fphi-4&amp;timeRange=1w</x:v>
      </x:c>
    </x:row>
    <x:row r="156">
      <x:c r="A156" s="23" t="str">
        <x:v>microsoft/wizardlm-2-8x22b</x:v>
      </x:c>
      <x:c r="B156" s="23" t="str">
        <x:v>WizardLM-2 8x22B</x:v>
      </x:c>
      <x:c r="C156" s="23" t="str">
        <x:v>matched_epoch_manual</x:v>
      </x:c>
      <x:c r="D156" s="23" t="str">
        <x:v>checkpoint:epoch:wizardlm-2-8x22b</x:v>
      </x:c>
      <x:c r="E156" s="23" t="str">
        <x:v>WizardLM-2 8x22B</x:v>
      </x:c>
      <x:c r="F156" s="78" t="n">
        <x:v>45397</x:v>
      </x:c>
      <x:c r="G156" s="105" t="n">
        <x:v>141</x:v>
      </x:c>
      <x:c r="H156" s="105" t="str">
        <x:v>Epoch Parameters</x:v>
      </x:c>
      <x:c r="I156" s="105" t="n">
        <x:v>0.62</x:v>
      </x:c>
      <x:c r="J156" s="105" t="n">
        <x:v>0.62</x:v>
      </x:c>
      <x:c r="K156" s="105" t="n">
        <x:v>12.5</x:v>
      </x:c>
      <x:c r="L156" s="105" t="n">
        <x:v>0.5102040816326531</x:v>
      </x:c>
      <x:c r="M156" s="105" t="n">
        <x:v>1</x:v>
      </x:c>
      <x:c r="N156" s="23" t="str">
        <x:v>https://openrouter.ai/api/frontend/v1/stats/throughput-comparison?permaslug=microsoft%2Fwizardlm-2-8x22b&amp;timeRange=1w</x:v>
      </x:c>
    </x:row>
    <x:row r="157">
      <x:c r="A157" s="23" t="str">
        <x:v>minimax/minimax-01</x:v>
      </x:c>
      <x:c r="B157" s="23" t="str">
        <x:v>MiniMax: MiniMax-01</x:v>
      </x:c>
      <x:c r="C157" s="23" t="str">
        <x:v>matched_epoch_manual</x:v>
      </x:c>
      <x:c r="D157" s="23" t="str">
        <x:v>checkpoint:epoch:minimax-text-01</x:v>
      </x:c>
      <x:c r="E157" s="23" t="str">
        <x:v>MiniMax-Text-01</x:v>
      </x:c>
      <x:c r="F157" s="78" t="n">
        <x:v>45671</x:v>
      </x:c>
      <x:c r="G157" s="105" t="n">
        <x:v>456</x:v>
      </x:c>
      <x:c r="H157" s="105" t="str">
        <x:v>Epoch Parameters</x:v>
      </x:c>
      <x:c r="I157" s="105" t="n">
        <x:v>0.2</x:v>
      </x:c>
      <x:c r="J157" s="105" t="n">
        <x:v>1.1</x:v>
      </x:c>
      <x:c r="K157" s="105" t="n">
        <x:v>27.5</x:v>
      </x:c>
      <x:c r="L157" s="105" t="n">
        <x:v>0.5339805825242719</x:v>
      </x:c>
      <x:c r="M157" s="105" t="n">
        <x:v>1</x:v>
      </x:c>
      <x:c r="N157" s="23" t="str">
        <x:v>https://openrouter.ai/api/frontend/v1/stats/throughput-comparison?permaslug=minimax%2Fminimax-01&amp;timeRange=1w</x:v>
      </x:c>
    </x:row>
    <x:row r="158">
      <x:c r="A158" s="23" t="str">
        <x:v>minimax/minimax-m1</x:v>
      </x:c>
      <x:c r="B158" s="23" t="str">
        <x:v>MiniMax: MiniMax M1</x:v>
      </x:c>
      <x:c r="C158" s="23" t="str">
        <x:v>matched_epoch_manual</x:v>
      </x:c>
      <x:c r="D158" s="23" t="str">
        <x:v>checkpoint:epoch:minimax-m1-80k</x:v>
      </x:c>
      <x:c r="E158" s="23" t="str">
        <x:v>MiniMax-M1-80k</x:v>
      </x:c>
      <x:c r="F158" s="78" t="n">
        <x:v>45821</x:v>
      </x:c>
      <x:c r="G158" s="105" t="n">
        <x:v>456</x:v>
      </x:c>
      <x:c r="H158" s="105" t="str">
        <x:v>Epoch Parameters</x:v>
      </x:c>
      <x:c r="I158" s="105" t="n">
        <x:v>0.475</x:v>
      </x:c>
      <x:c r="J158" s="105" t="n">
        <x:v>2.2</x:v>
      </x:c>
      <x:c r="K158" s="105" t="n">
        <x:v>42.5</x:v>
      </x:c>
      <x:c r="L158" s="105" t="n">
        <x:v>1.1864100694042645</x:v>
      </x:c>
      <x:c r="M158" s="105" t="n">
        <x:v>4</x:v>
      </x:c>
      <x:c r="N158" s="23" t="str">
        <x:v>https://openrouter.ai/api/frontend/v1/stats/throughput-comparison?permaslug=minimax%2Fminimax-m1&amp;timeRange=1w</x:v>
      </x:c>
    </x:row>
    <x:row r="159">
      <x:c r="A159" s="23" t="str">
        <x:v>minimax/minimax-m2</x:v>
      </x:c>
      <x:c r="B159" s="23" t="str">
        <x:v>MiniMax: MiniMax M2</x:v>
      </x:c>
      <x:c r="C159" s="23" t="str">
        <x:v>matched_epoch_manual</x:v>
      </x:c>
      <x:c r="D159" s="23" t="str">
        <x:v>checkpoint:epoch:minimax-m2</x:v>
      </x:c>
      <x:c r="E159" s="23" t="str">
        <x:v>MiniMax-M2</x:v>
      </x:c>
      <x:c r="F159" s="78" t="n">
        <x:v>45957</x:v>
      </x:c>
      <x:c r="G159" s="105" t="n">
        <x:v>229</x:v>
      </x:c>
      <x:c r="H159" s="105" t="str">
        <x:v>Epoch Parameters</x:v>
      </x:c>
      <x:c r="I159" s="105" t="n">
        <x:v>0.3</x:v>
      </x:c>
      <x:c r="J159" s="105" t="n">
        <x:v>1.2</x:v>
      </x:c>
      <x:c r="K159" s="105" t="n">
        <x:v>59</x:v>
      </x:c>
      <x:c r="L159" s="105" t="n">
        <x:v>1.8597095532512729</x:v>
      </x:c>
      <x:c r="M159" s="105" t="n">
        <x:v>-4</x:v>
      </x:c>
      <x:c r="N159" s="23" t="str">
        <x:v>https://openrouter.ai/api/frontend/v1/stats/throughput-comparison?permaslug=minimax%2Fminimax-m2&amp;timeRange=1w</x:v>
      </x:c>
    </x:row>
    <x:row r="160">
      <x:c r="A160" s="23" t="str">
        <x:v>minimax/minimax-m2-her</x:v>
      </x:c>
      <x:c r="B160" s="23" t="str">
        <x:v>MiniMax: MiniMax M2-her</x:v>
      </x:c>
      <x:c r="C160" s="23" t="str">
        <x:v>unmatched</x:v>
      </x:c>
      <x:c r="D160" s="23" t="str"/>
      <x:c r="E160" s="23" t="str"/>
      <x:c r="F160" s="78"/>
      <x:c r="G160" s="105"/>
      <x:c r="H160" s="105" t="str"/>
      <x:c r="I160" s="105" t="n">
        <x:v>0.3</x:v>
      </x:c>
      <x:c r="J160" s="105" t="n">
        <x:v>1.2</x:v>
      </x:c>
      <x:c r="K160" s="105" t="n">
        <x:v>25</x:v>
      </x:c>
      <x:c r="L160" s="105" t="n">
        <x:v>0.4854368932038834</x:v>
      </x:c>
      <x:c r="M160" s="105"/>
      <x:c r="N160" s="23" t="str">
        <x:v>https://openrouter.ai/api/frontend/v1/stats/throughput-comparison?permaslug=minimax%2Fminimax-m2-her-20260123&amp;timeRange=1w</x:v>
      </x:c>
    </x:row>
    <x:row r="161">
      <x:c r="A161" s="23" t="str">
        <x:v>minimax/minimax-m2.1</x:v>
      </x:c>
      <x:c r="B161" s="23" t="str">
        <x:v>MiniMax: MiniMax M2.1</x:v>
      </x:c>
      <x:c r="C161" s="23" t="str">
        <x:v>matched_epoch_manual</x:v>
      </x:c>
      <x:c r="D161" s="23" t="str">
        <x:v>checkpoint:epoch:minimax-m2-1</x:v>
      </x:c>
      <x:c r="E161" s="23" t="str">
        <x:v>MiniMax-M2.1</x:v>
      </x:c>
      <x:c r="F161" s="78" t="n">
        <x:v>46014</x:v>
      </x:c>
      <x:c r="G161" s="105" t="n">
        <x:v>229</x:v>
      </x:c>
      <x:c r="H161" s="105" t="str">
        <x:v>Epoch Parameters</x:v>
      </x:c>
      <x:c r="I161" s="105" t="n">
        <x:v>0.3</x:v>
      </x:c>
      <x:c r="J161" s="105" t="n">
        <x:v>1.2</x:v>
      </x:c>
      <x:c r="K161" s="105" t="n">
        <x:v>51</x:v>
      </x:c>
      <x:c r="L161" s="105" t="n">
        <x:v>1.2837837837837838</x:v>
      </x:c>
      <x:c r="M161" s="105" t="n">
        <x:v>0</x:v>
      </x:c>
      <x:c r="N161" s="23" t="str">
        <x:v>https://openrouter.ai/api/frontend/v1/stats/throughput-comparison?permaslug=minimax%2Fminimax-m2.1&amp;timeRange=1w</x:v>
      </x:c>
    </x:row>
    <x:row r="162">
      <x:c r="A162" s="23" t="str">
        <x:v>minimax/minimax-m2.5</x:v>
      </x:c>
      <x:c r="B162" s="23" t="str">
        <x:v>MiniMax: MiniMax M2.5</x:v>
      </x:c>
      <x:c r="C162" s="23" t="str">
        <x:v>matched_epoch_manual</x:v>
      </x:c>
      <x:c r="D162" s="23" t="str">
        <x:v>checkpoint:minimax:minimax-m2-5</x:v>
      </x:c>
      <x:c r="E162" s="23" t="str">
        <x:v>MiniMax-M2.5</x:v>
      </x:c>
      <x:c r="F162" s="78" t="n">
        <x:v>46065</x:v>
      </x:c>
      <x:c r="G162" s="105" t="n">
        <x:v>228.703644928</x:v>
      </x:c>
      <x:c r="H162" s="105" t="str">
        <x:v>Epoch Parameters; canonicalized by minimax-m2-5-official-safetensors</x:v>
      </x:c>
      <x:c r="I162" s="105" t="n">
        <x:v>0.2975</x:v>
      </x:c>
      <x:c r="J162" s="105" t="n">
        <x:v>1.2</x:v>
      </x:c>
      <x:c r="K162" s="105" t="n">
        <x:v>49.25</x:v>
      </x:c>
      <x:c r="L162" s="105" t="n">
        <x:v>1.211222168882607</x:v>
      </x:c>
      <x:c r="M162" s="105" t="n">
        <x:v>0</x:v>
      </x:c>
      <x:c r="N162" s="23" t="str">
        <x:v>https://openrouter.ai/api/frontend/v1/stats/throughput-comparison?permaslug=minimax%2Fminimax-m2.5-20260211&amp;timeRange=1w</x:v>
      </x:c>
    </x:row>
    <x:row r="163">
      <x:c r="A163" s="23" t="str">
        <x:v>minimax/minimax-m2.7</x:v>
      </x:c>
      <x:c r="B163" s="23" t="str">
        <x:v>MiniMax: MiniMax M2.7</x:v>
      </x:c>
      <x:c r="C163" s="23" t="str">
        <x:v>unmatched</x:v>
      </x:c>
      <x:c r="D163" s="23" t="str"/>
      <x:c r="E163" s="23" t="str"/>
      <x:c r="F163" s="78"/>
      <x:c r="G163" s="105"/>
      <x:c r="H163" s="105" t="str"/>
      <x:c r="I163" s="105" t="n">
        <x:v>0.3</x:v>
      </x:c>
      <x:c r="J163" s="105" t="n">
        <x:v>1.2</x:v>
      </x:c>
      <x:c r="K163" s="105" t="n">
        <x:v>60.75</x:v>
      </x:c>
      <x:c r="L163" s="105" t="n">
        <x:v>1.0174789498093557</x:v>
      </x:c>
      <x:c r="M163" s="105"/>
      <x:c r="N163" s="23" t="str">
        <x:v>https://openrouter.ai/api/frontend/v1/stats/throughput-comparison?permaslug=minimax%2Fminimax-m2.7-20260318&amp;timeRange=1w</x:v>
      </x:c>
    </x:row>
    <x:row r="164">
      <x:c r="A164" s="23" t="str">
        <x:v>minimax/minimax-m3</x:v>
      </x:c>
      <x:c r="B164" s="23" t="str">
        <x:v>MiniMax: MiniMax M3</x:v>
      </x:c>
      <x:c r="C164" s="23" t="str">
        <x:v>unmatched</x:v>
      </x:c>
      <x:c r="D164" s="23" t="str"/>
      <x:c r="E164" s="23" t="str"/>
      <x:c r="F164" s="78"/>
      <x:c r="G164" s="105"/>
      <x:c r="H164" s="105" t="str"/>
      <x:c r="I164" s="105" t="n">
        <x:v>0.3</x:v>
      </x:c>
      <x:c r="J164" s="105" t="n">
        <x:v>1.2</x:v>
      </x:c>
      <x:c r="K164" s="105" t="n">
        <x:v>48.5</x:v>
      </x:c>
      <x:c r="L164" s="105" t="n">
        <x:v>1.0777777777777777</x:v>
      </x:c>
      <x:c r="M164" s="105"/>
      <x:c r="N164" s="23" t="str">
        <x:v>https://openrouter.ai/api/frontend/v1/stats/throughput-comparison?permaslug=minimax%2Fminimax-m3-20260531&amp;timeRange=1w</x:v>
      </x:c>
    </x:row>
    <x:row r="165">
      <x:c r="A165" s="23" t="str">
        <x:v>minimax/minimax-m3:batch</x:v>
      </x:c>
      <x:c r="B165" s="23" t="str">
        <x:v>MiniMax: MiniMax M3 (batch)</x:v>
      </x:c>
      <x:c r="C165" s="23" t="str">
        <x:v>unmatched</x:v>
      </x:c>
      <x:c r="D165" s="23" t="str"/>
      <x:c r="E165" s="23" t="str"/>
      <x:c r="F165" s="78"/>
      <x:c r="G165" s="105"/>
      <x:c r="H165" s="105" t="str"/>
      <x:c r="I165" s="105" t="n">
        <x:v>0.3</x:v>
      </x:c>
      <x:c r="J165" s="105" t="n">
        <x:v>1.2</x:v>
      </x:c>
      <x:c r="K165" s="105" t="n">
        <x:v>48.5</x:v>
      </x:c>
      <x:c r="L165" s="105" t="n">
        <x:v>1.0777777777777777</x:v>
      </x:c>
      <x:c r="M165" s="105"/>
      <x:c r="N165" s="23" t="str">
        <x:v>https://openrouter.ai/api/frontend/v1/stats/throughput-comparison?permaslug=minimax%2Fminimax-m3-20260531&amp;timeRange=1w</x:v>
      </x:c>
    </x:row>
    <x:row r="166">
      <x:c r="A166" s="23" t="str">
        <x:v>mistralai/codestral-2508</x:v>
      </x:c>
      <x:c r="B166" s="23" t="str">
        <x:v>Mistral: Codestral 2508</x:v>
      </x:c>
      <x:c r="C166" s="23" t="str">
        <x:v>unmatched</x:v>
      </x:c>
      <x:c r="D166" s="23" t="str"/>
      <x:c r="E166" s="23" t="str"/>
      <x:c r="F166" s="78"/>
      <x:c r="G166" s="105"/>
      <x:c r="H166" s="105" t="str"/>
      <x:c r="I166" s="105" t="n">
        <x:v>0.3</x:v>
      </x:c>
      <x:c r="J166" s="105" t="n">
        <x:v>0.9</x:v>
      </x:c>
      <x:c r="K166" s="105" t="n">
        <x:v>45.5</x:v>
      </x:c>
      <x:c r="L166" s="105" t="n">
        <x:v>1.0705882352941176</x:v>
      </x:c>
      <x:c r="M166" s="105"/>
      <x:c r="N166" s="23" t="str">
        <x:v>https://openrouter.ai/api/frontend/v1/stats/throughput-comparison?permaslug=mistralai%2Fcodestral-2508&amp;timeRange=1w</x:v>
      </x:c>
    </x:row>
    <x:row r="167">
      <x:c r="A167" s="23" t="str">
        <x:v>mistralai/devstral-2512</x:v>
      </x:c>
      <x:c r="B167" s="23" t="str">
        <x:v>Mistral: Devstral 2 2512</x:v>
      </x:c>
      <x:c r="C167" s="23" t="str">
        <x:v>matched_epoch_manual</x:v>
      </x:c>
      <x:c r="D167" s="23" t="str">
        <x:v>checkpoint:epoch:devstral-2-123b</x:v>
      </x:c>
      <x:c r="E167" s="23" t="str">
        <x:v>Devstral 2 (123B)</x:v>
      </x:c>
      <x:c r="F167" s="78" t="n">
        <x:v>46000</x:v>
      </x:c>
      <x:c r="G167" s="105" t="n">
        <x:v>123</x:v>
      </x:c>
      <x:c r="H167" s="105" t="str">
        <x:v>Epoch Parameters</x:v>
      </x:c>
      <x:c r="I167" s="105" t="n">
        <x:v>0.4</x:v>
      </x:c>
      <x:c r="J167" s="105" t="n">
        <x:v>2</x:v>
      </x:c>
      <x:c r="K167" s="105" t="n">
        <x:v>32.5</x:v>
      </x:c>
      <x:c r="L167" s="105" t="n">
        <x:v>0.7647058823529411</x:v>
      </x:c>
      <x:c r="M167" s="105" t="n">
        <x:v>0</x:v>
      </x:c>
      <x:c r="N167" s="23" t="str">
        <x:v>https://openrouter.ai/api/frontend/v1/stats/throughput-comparison?permaslug=mistralai%2Fdevstral-2512&amp;timeRange=1w</x:v>
      </x:c>
    </x:row>
    <x:row r="168">
      <x:c r="A168" s="23" t="str">
        <x:v>mistralai/ministral-14b-2512</x:v>
      </x:c>
      <x:c r="B168" s="23" t="str">
        <x:v>Mistral: Ministral 3 14B 2512</x:v>
      </x:c>
      <x:c r="C168" s="23" t="str">
        <x:v>matched_epoch_manual</x:v>
      </x:c>
      <x:c r="D168" s="23" t="str">
        <x:v>checkpoint:epoch:ministral-3-14b</x:v>
      </x:c>
      <x:c r="E168" s="23" t="str">
        <x:v>Ministral 3 14B</x:v>
      </x:c>
      <x:c r="F168" s="78" t="n">
        <x:v>45993</x:v>
      </x:c>
      <x:c r="G168" s="105" t="n">
        <x:v>14</x:v>
      </x:c>
      <x:c r="H168" s="105" t="str">
        <x:v>Epoch Parameters</x:v>
      </x:c>
      <x:c r="I168" s="105" t="n">
        <x:v>0.2</x:v>
      </x:c>
      <x:c r="J168" s="105" t="n">
        <x:v>0.2</x:v>
      </x:c>
      <x:c r="K168" s="105" t="n">
        <x:v>45.25</x:v>
      </x:c>
      <x:c r="L168" s="105" t="n">
        <x:v>1.0647058823529412</x:v>
      </x:c>
      <x:c r="M168" s="105" t="n">
        <x:v>0</x:v>
      </x:c>
      <x:c r="N168" s="23" t="str">
        <x:v>https://openrouter.ai/api/frontend/v1/stats/throughput-comparison?permaslug=mistralai%2Fministral-14b-2512&amp;timeRange=1w</x:v>
      </x:c>
    </x:row>
    <x:row r="169">
      <x:c r="A169" s="23" t="str">
        <x:v>mistralai/ministral-3b-2512</x:v>
      </x:c>
      <x:c r="B169" s="23" t="str">
        <x:v>Mistral: Ministral 3 3B 2512</x:v>
      </x:c>
      <x:c r="C169" s="23" t="str">
        <x:v>matched_epoch_manual</x:v>
      </x:c>
      <x:c r="D169" s="23" t="str">
        <x:v>checkpoint:epoch:ministral-3-3b</x:v>
      </x:c>
      <x:c r="E169" s="23" t="str">
        <x:v>Ministral 3 3B</x:v>
      </x:c>
      <x:c r="F169" s="78" t="n">
        <x:v>45993</x:v>
      </x:c>
      <x:c r="G169" s="105" t="n">
        <x:v>3</x:v>
      </x:c>
      <x:c r="H169" s="105" t="str">
        <x:v>Epoch Parameters</x:v>
      </x:c>
      <x:c r="I169" s="105" t="n">
        <x:v>0.1</x:v>
      </x:c>
      <x:c r="J169" s="105" t="n">
        <x:v>0.1</x:v>
      </x:c>
      <x:c r="K169" s="105" t="n">
        <x:v>46</x:v>
      </x:c>
      <x:c r="L169" s="105" t="n">
        <x:v>1.0823529411764705</x:v>
      </x:c>
      <x:c r="M169" s="105" t="n">
        <x:v>0</x:v>
      </x:c>
      <x:c r="N169" s="23" t="str">
        <x:v>https://openrouter.ai/api/frontend/v1/stats/throughput-comparison?permaslug=mistralai%2Fministral-3b-2512&amp;timeRange=1w</x:v>
      </x:c>
    </x:row>
    <x:row r="170">
      <x:c r="A170" s="23" t="str">
        <x:v>mistralai/ministral-8b-2512</x:v>
      </x:c>
      <x:c r="B170" s="23" t="str">
        <x:v>Mistral: Ministral 3 8B 2512</x:v>
      </x:c>
      <x:c r="C170" s="23" t="str">
        <x:v>matched_epoch_manual</x:v>
      </x:c>
      <x:c r="D170" s="23" t="str">
        <x:v>checkpoint:epoch:ministral-3-8b</x:v>
      </x:c>
      <x:c r="E170" s="23" t="str">
        <x:v>Ministral 3 8B</x:v>
      </x:c>
      <x:c r="F170" s="78" t="n">
        <x:v>45993</x:v>
      </x:c>
      <x:c r="G170" s="105" t="n">
        <x:v>8</x:v>
      </x:c>
      <x:c r="H170" s="105" t="str">
        <x:v>Epoch Parameters</x:v>
      </x:c>
      <x:c r="I170" s="105" t="n">
        <x:v>0.15</x:v>
      </x:c>
      <x:c r="J170" s="105" t="n">
        <x:v>0.15</x:v>
      </x:c>
      <x:c r="K170" s="105" t="n">
        <x:v>33.5</x:v>
      </x:c>
      <x:c r="L170" s="105" t="n">
        <x:v>0.7882352941176469</x:v>
      </x:c>
      <x:c r="M170" s="105" t="n">
        <x:v>0</x:v>
      </x:c>
      <x:c r="N170" s="23" t="str">
        <x:v>https://openrouter.ai/api/frontend/v1/stats/throughput-comparison?permaslug=mistralai%2Fministral-8b-2512&amp;timeRange=1w</x:v>
      </x:c>
    </x:row>
    <x:row r="171">
      <x:c r="A171" s="23" t="str">
        <x:v>mistralai/mistral-large</x:v>
      </x:c>
      <x:c r="B171" s="23" t="str">
        <x:v>Mistral Large</x:v>
      </x:c>
      <x:c r="C171" s="23" t="str">
        <x:v>unmatched</x:v>
      </x:c>
      <x:c r="D171" s="23" t="str"/>
      <x:c r="E171" s="23" t="str"/>
      <x:c r="F171" s="78"/>
      <x:c r="G171" s="105"/>
      <x:c r="H171" s="105" t="str"/>
      <x:c r="I171" s="105" t="n">
        <x:v>2</x:v>
      </x:c>
      <x:c r="J171" s="105" t="n">
        <x:v>6</x:v>
      </x:c>
      <x:c r="K171" s="105" t="n">
        <x:v>35.5</x:v>
      </x:c>
      <x:c r="L171" s="105" t="n">
        <x:v>0.8352941176470586</x:v>
      </x:c>
      <x:c r="M171" s="105"/>
      <x:c r="N171" s="23" t="str">
        <x:v>https://openrouter.ai/api/frontend/v1/stats/throughput-comparison?permaslug=mistralai%2Fmistral-large&amp;timeRange=1w</x:v>
      </x:c>
    </x:row>
    <x:row r="172">
      <x:c r="A172" s="23" t="str">
        <x:v>mistralai/mistral-large-2407</x:v>
      </x:c>
      <x:c r="B172" s="23" t="str">
        <x:v>Mistral Large 2407</x:v>
      </x:c>
      <x:c r="C172" s="23" t="str">
        <x:v>matched_epoch_manual</x:v>
      </x:c>
      <x:c r="D172" s="23" t="str">
        <x:v>checkpoint:epoch:mistral-large-2</x:v>
      </x:c>
      <x:c r="E172" s="23" t="str">
        <x:v>Mistral Large 2</x:v>
      </x:c>
      <x:c r="F172" s="78" t="n">
        <x:v>45497</x:v>
      </x:c>
      <x:c r="G172" s="105" t="n">
        <x:v>123</x:v>
      </x:c>
      <x:c r="H172" s="105" t="str">
        <x:v>Epoch Parameters</x:v>
      </x:c>
      <x:c r="I172" s="105" t="n">
        <x:v>2</x:v>
      </x:c>
      <x:c r="J172" s="105" t="n">
        <x:v>6</x:v>
      </x:c>
      <x:c r="K172" s="105" t="n">
        <x:v>26</x:v>
      </x:c>
      <x:c r="L172" s="105" t="n">
        <x:v>0.6117647058823529</x:v>
      </x:c>
      <x:c r="M172" s="105" t="n">
        <x:v>118</x:v>
      </x:c>
      <x:c r="N172" s="23" t="str">
        <x:v>https://openrouter.ai/api/frontend/v1/stats/throughput-comparison?permaslug=mistralai%2Fmistral-large-2407&amp;timeRange=1w</x:v>
      </x:c>
    </x:row>
    <x:row r="173">
      <x:c r="A173" s="23" t="str">
        <x:v>mistralai/mistral-large-2512</x:v>
      </x:c>
      <x:c r="B173" s="23" t="str">
        <x:v>Mistral: Mistral Large 3 2512</x:v>
      </x:c>
      <x:c r="C173" s="23" t="str">
        <x:v>matched_epoch_manual</x:v>
      </x:c>
      <x:c r="D173" s="23" t="str">
        <x:v>checkpoint:epoch:mistral-3-large</x:v>
      </x:c>
      <x:c r="E173" s="23" t="str">
        <x:v>Mistral 3 Large</x:v>
      </x:c>
      <x:c r="F173" s="78" t="n">
        <x:v>45993</x:v>
      </x:c>
      <x:c r="G173" s="105" t="n">
        <x:v>675</x:v>
      </x:c>
      <x:c r="H173" s="105" t="str">
        <x:v>Epoch Parameters</x:v>
      </x:c>
      <x:c r="I173" s="105" t="n">
        <x:v>0.5</x:v>
      </x:c>
      <x:c r="J173" s="105" t="n">
        <x:v>1.5</x:v>
      </x:c>
      <x:c r="K173" s="105" t="n">
        <x:v>41</x:v>
      </x:c>
      <x:c r="L173" s="105" t="n">
        <x:v>0.9647058823529412</x:v>
      </x:c>
      <x:c r="M173" s="105" t="n">
        <x:v>-1</x:v>
      </x:c>
      <x:c r="N173" s="23" t="str">
        <x:v>https://openrouter.ai/api/frontend/v1/stats/throughput-comparison?permaslug=mistralai%2Fmistral-large-2512&amp;timeRange=1w</x:v>
      </x:c>
    </x:row>
    <x:row r="174">
      <x:c r="A174" s="23" t="str">
        <x:v>mistralai/mistral-medium-3</x:v>
      </x:c>
      <x:c r="B174" s="23" t="str">
        <x:v>Mistral: Mistral Medium 3</x:v>
      </x:c>
      <x:c r="C174" s="23" t="str">
        <x:v>unmatched</x:v>
      </x:c>
      <x:c r="D174" s="23" t="str"/>
      <x:c r="E174" s="23" t="str"/>
      <x:c r="F174" s="78"/>
      <x:c r="G174" s="105"/>
      <x:c r="H174" s="105" t="str"/>
      <x:c r="I174" s="105" t="n">
        <x:v>0.4</x:v>
      </x:c>
      <x:c r="J174" s="105" t="n">
        <x:v>2</x:v>
      </x:c>
      <x:c r="K174" s="105" t="n">
        <x:v>16</x:v>
      </x:c>
      <x:c r="L174" s="105" t="n">
        <x:v>0.37647058823529406</x:v>
      </x:c>
      <x:c r="M174" s="105"/>
      <x:c r="N174" s="23" t="str">
        <x:v>https://openrouter.ai/api/frontend/v1/stats/throughput-comparison?permaslug=mistralai%2Fmistral-medium-3&amp;timeRange=1w</x:v>
      </x:c>
    </x:row>
    <x:row r="175">
      <x:c r="A175" s="23" t="str">
        <x:v>mistralai/mistral-medium-3-5</x:v>
      </x:c>
      <x:c r="B175" s="23" t="str">
        <x:v>Mistral: Mistral Medium 3.5</x:v>
      </x:c>
      <x:c r="C175" s="23" t="str">
        <x:v>matched_epoch_manual</x:v>
      </x:c>
      <x:c r="D175" s="23" t="str">
        <x:v>checkpoint:epoch:mistral-medium-3-5</x:v>
      </x:c>
      <x:c r="E175" s="23" t="str">
        <x:v>Mistral Medium 3.5</x:v>
      </x:c>
      <x:c r="F175" s="78" t="n">
        <x:v>46141</x:v>
      </x:c>
      <x:c r="G175" s="105" t="n">
        <x:v>128</x:v>
      </x:c>
      <x:c r="H175" s="105" t="str">
        <x:v>Epoch Parameters</x:v>
      </x:c>
      <x:c r="I175" s="105" t="n">
        <x:v>1.5</x:v>
      </x:c>
      <x:c r="J175" s="105" t="n">
        <x:v>7.5</x:v>
      </x:c>
      <x:c r="K175" s="105" t="n">
        <x:v>42.5</x:v>
      </x:c>
      <x:c r="L175" s="105" t="n">
        <x:v>1</x:v>
      </x:c>
      <x:c r="M175" s="105" t="n">
        <x:v>1</x:v>
      </x:c>
      <x:c r="N175" s="23" t="str">
        <x:v>https://openrouter.ai/api/frontend/v1/stats/throughput-comparison?permaslug=mistralai%2Fmistral-medium-3.5-20260430&amp;timeRange=1w</x:v>
      </x:c>
    </x:row>
    <x:row r="176">
      <x:c r="A176" s="23" t="str">
        <x:v>mistralai/mistral-medium-3.1</x:v>
      </x:c>
      <x:c r="B176" s="23" t="str">
        <x:v>Mistral: Mistral Medium 3.1</x:v>
      </x:c>
      <x:c r="C176" s="23" t="str">
        <x:v>unmatched</x:v>
      </x:c>
      <x:c r="D176" s="23" t="str"/>
      <x:c r="E176" s="23" t="str"/>
      <x:c r="F176" s="78"/>
      <x:c r="G176" s="105"/>
      <x:c r="H176" s="105" t="str"/>
      <x:c r="I176" s="105" t="n">
        <x:v>0.4</x:v>
      </x:c>
      <x:c r="J176" s="105" t="n">
        <x:v>2</x:v>
      </x:c>
      <x:c r="K176" s="105" t="n">
        <x:v>46.5</x:v>
      </x:c>
      <x:c r="L176" s="105" t="n">
        <x:v>1.0941176470588232</x:v>
      </x:c>
      <x:c r="M176" s="105"/>
      <x:c r="N176" s="23" t="str">
        <x:v>https://openrouter.ai/api/frontend/v1/stats/throughput-comparison?permaslug=mistralai%2Fmistral-medium-3.1&amp;timeRange=1w</x:v>
      </x:c>
    </x:row>
    <x:row r="177">
      <x:c r="A177" s="23" t="str">
        <x:v>mistralai/mistral-nemo</x:v>
      </x:c>
      <x:c r="B177" s="23" t="str">
        <x:v>Mistral: Mistral Nemo</x:v>
      </x:c>
      <x:c r="C177" s="23" t="str">
        <x:v>matched_epoch_manual</x:v>
      </x:c>
      <x:c r="D177" s="23" t="str">
        <x:v>checkpoint:mistral:mistral-nemo</x:v>
      </x:c>
      <x:c r="E177" s="23" t="str">
        <x:v>Mistral NeMo</x:v>
      </x:c>
      <x:c r="F177" s="78" t="n">
        <x:v>45491</x:v>
      </x:c>
      <x:c r="G177" s="105" t="n">
        <x:v>12</x:v>
      </x:c>
      <x:c r="H177" s="105" t="str">
        <x:v>Epoch Parameters</x:v>
      </x:c>
      <x:c r="I177" s="105" t="n">
        <x:v>0.04145</x:v>
      </x:c>
      <x:c r="J177" s="105" t="n">
        <x:v>0.1575</x:v>
      </x:c>
      <x:c r="K177" s="105" t="n">
        <x:v>18</x:v>
      </x:c>
      <x:c r="L177" s="105" t="n">
        <x:v>0.4026058907517051</x:v>
      </x:c>
      <x:c r="M177" s="105" t="n">
        <x:v>1</x:v>
      </x:c>
      <x:c r="N177" s="23" t="str">
        <x:v>https://openrouter.ai/api/frontend/v1/stats/throughput-comparison?permaslug=mistralai%2Fmistral-nemo&amp;timeRange=1w</x:v>
      </x:c>
    </x:row>
    <x:row r="178">
      <x:c r="A178" s="23" t="str">
        <x:v>mistralai/mistral-saba</x:v>
      </x:c>
      <x:c r="B178" s="23" t="str">
        <x:v>Mistral: Saba</x:v>
      </x:c>
      <x:c r="C178" s="23" t="str">
        <x:v>matched_epoch_manual</x:v>
      </x:c>
      <x:c r="D178" s="23" t="str">
        <x:v>checkpoint:epoch:mistral-saba</x:v>
      </x:c>
      <x:c r="E178" s="23" t="str">
        <x:v>Mistral Saba</x:v>
      </x:c>
      <x:c r="F178" s="78" t="n">
        <x:v>45705</x:v>
      </x:c>
      <x:c r="G178" s="105" t="n">
        <x:v>24</x:v>
      </x:c>
      <x:c r="H178" s="105" t="str">
        <x:v>Epoch Parameters</x:v>
      </x:c>
      <x:c r="I178" s="105" t="n">
        <x:v>0.2</x:v>
      </x:c>
      <x:c r="J178" s="105" t="n">
        <x:v>0.6</x:v>
      </x:c>
      <x:c r="K178" s="105" t="n">
        <x:v>59</x:v>
      </x:c>
      <x:c r="L178" s="105" t="n">
        <x:v>1.3882352941176472</x:v>
      </x:c>
      <x:c r="M178" s="105" t="n">
        <x:v>0</x:v>
      </x:c>
      <x:c r="N178" s="23" t="str">
        <x:v>https://openrouter.ai/api/frontend/v1/stats/throughput-comparison?permaslug=mistralai%2Fmistral-saba-2502&amp;timeRange=1w</x:v>
      </x:c>
    </x:row>
    <x:row r="179">
      <x:c r="A179" s="23" t="str">
        <x:v>mistralai/mistral-small-24b-instruct-2501</x:v>
      </x:c>
      <x:c r="B179" s="23" t="str">
        <x:v>Mistral: Mistral Small 3</x:v>
      </x:c>
      <x:c r="C179" s="23" t="str">
        <x:v>matched_epoch_manual</x:v>
      </x:c>
      <x:c r="D179" s="23" t="str">
        <x:v>checkpoint:epoch:mistral-small-3</x:v>
      </x:c>
      <x:c r="E179" s="23" t="str">
        <x:v>Mistral Small 3</x:v>
      </x:c>
      <x:c r="F179" s="78" t="n">
        <x:v>45687</x:v>
      </x:c>
      <x:c r="G179" s="105" t="n">
        <x:v>24</x:v>
      </x:c>
      <x:c r="H179" s="105" t="str">
        <x:v>Epoch Parameters</x:v>
      </x:c>
      <x:c r="I179" s="105" t="n">
        <x:v>0.05</x:v>
      </x:c>
      <x:c r="J179" s="105" t="n">
        <x:v>0.08</x:v>
      </x:c>
      <x:c r="K179" s="105" t="n">
        <x:v>43.5</x:v>
      </x:c>
      <x:c r="L179" s="105" t="n">
        <x:v>1.4745762711864403</x:v>
      </x:c>
      <x:c r="M179" s="105" t="n">
        <x:v>0</x:v>
      </x:c>
      <x:c r="N179" s="23" t="str">
        <x:v>https://openrouter.ai/api/frontend/v1/stats/throughput-comparison?permaslug=mistralai%2Fmistral-small-24b-instruct-2501&amp;timeRange=1w</x:v>
      </x:c>
    </x:row>
    <x:row r="180">
      <x:c r="A180" s="23" t="str">
        <x:v>mistralai/mistral-small-2603</x:v>
      </x:c>
      <x:c r="B180" s="23" t="str">
        <x:v>Mistral: Mistral Small 4</x:v>
      </x:c>
      <x:c r="C180" s="23" t="str">
        <x:v>unmatched</x:v>
      </x:c>
      <x:c r="D180" s="23" t="str"/>
      <x:c r="E180" s="23" t="str"/>
      <x:c r="F180" s="78"/>
      <x:c r="G180" s="105"/>
      <x:c r="H180" s="105" t="str"/>
      <x:c r="I180" s="105" t="n">
        <x:v>0.16875</x:v>
      </x:c>
      <x:c r="J180" s="105" t="n">
        <x:v>0.675</x:v>
      </x:c>
      <x:c r="K180" s="105" t="n">
        <x:v>86.5</x:v>
      </x:c>
      <x:c r="L180" s="105" t="n">
        <x:v>1.9078386193133452</x:v>
      </x:c>
      <x:c r="M180" s="105"/>
      <x:c r="N180" s="23" t="str">
        <x:v>https://openrouter.ai/api/frontend/v1/stats/throughput-comparison?permaslug=mistralai%2Fmistral-small-2603&amp;timeRange=1w</x:v>
      </x:c>
    </x:row>
    <x:row r="181">
      <x:c r="A181" s="23" t="str">
        <x:v>mistralai/mistral-small-3.1-24b-instruct</x:v>
      </x:c>
      <x:c r="B181" s="23" t="str">
        <x:v>Mistral: Mistral Small 3.1 24B</x:v>
      </x:c>
      <x:c r="C181" s="23" t="str">
        <x:v>matched_epoch_manual</x:v>
      </x:c>
      <x:c r="D181" s="23" t="str">
        <x:v>checkpoint:mistral:mistral-small-3-1</x:v>
      </x:c>
      <x:c r="E181" s="23" t="str">
        <x:v>Mistral Small 3.1</x:v>
      </x:c>
      <x:c r="F181" s="78" t="n">
        <x:v>45733</x:v>
      </x:c>
      <x:c r="G181" s="105" t="n">
        <x:v>24</x:v>
      </x:c>
      <x:c r="H181" s="105" t="str">
        <x:v>Epoch Parameters</x:v>
      </x:c>
      <x:c r="I181" s="105" t="n">
        <x:v>0.351</x:v>
      </x:c>
      <x:c r="J181" s="105" t="n">
        <x:v>0.555</x:v>
      </x:c>
      <x:c r="K181" s="105" t="n">
        <x:v>41</x:v>
      </x:c>
      <x:c r="L181" s="105" t="n">
        <x:v>1.0253204627247285</x:v>
      </x:c>
      <x:c r="M181" s="105" t="n">
        <x:v>0</x:v>
      </x:c>
      <x:c r="N181" s="23" t="str">
        <x:v>https://openrouter.ai/api/frontend/v1/stats/throughput-comparison?permaslug=mistralai%2Fmistral-small-3.1-24b-instruct-2503&amp;timeRange=1w</x:v>
      </x:c>
    </x:row>
    <x:row r="182">
      <x:c r="A182" s="23" t="str">
        <x:v>mistralai/mistral-small-3.2-24b-instruct</x:v>
      </x:c>
      <x:c r="B182" s="23" t="str">
        <x:v>Mistral: Mistral Small 3.2 24B</x:v>
      </x:c>
      <x:c r="C182" s="23" t="str">
        <x:v>matched_epoch_manual</x:v>
      </x:c>
      <x:c r="D182" s="23" t="str">
        <x:v>checkpoint:epoch:mistral-small-3-2</x:v>
      </x:c>
      <x:c r="E182" s="23" t="str">
        <x:v>Mistral Small 3.2</x:v>
      </x:c>
      <x:c r="F182" s="78" t="n">
        <x:v>45823</x:v>
      </x:c>
      <x:c r="G182" s="105" t="n">
        <x:v>24</x:v>
      </x:c>
      <x:c r="H182" s="105" t="str">
        <x:v>Epoch Parameters</x:v>
      </x:c>
      <x:c r="I182" s="105" t="n">
        <x:v>0.091875</x:v>
      </x:c>
      <x:c r="J182" s="105" t="n">
        <x:v>0.275</x:v>
      </x:c>
      <x:c r="K182" s="105" t="n">
        <x:v>39.25</x:v>
      </x:c>
      <x:c r="L182" s="105" t="n">
        <x:v>1.2222813550298062</x:v>
      </x:c>
      <x:c r="M182" s="105" t="n">
        <x:v>5</x:v>
      </x:c>
      <x:c r="N182" s="23" t="str">
        <x:v>https://openrouter.ai/api/frontend/v1/stats/throughput-comparison?permaslug=mistralai%2Fmistral-small-3.2-24b-instruct-2506&amp;timeRange=1w</x:v>
      </x:c>
    </x:row>
    <x:row r="183">
      <x:c r="A183" s="23" t="str">
        <x:v>mistralai/mixtral-8x22b-instruct</x:v>
      </x:c>
      <x:c r="B183" s="23" t="str">
        <x:v>Mistral: Mixtral 8x22B Instruct</x:v>
      </x:c>
      <x:c r="C183" s="23" t="str">
        <x:v>matched_epoch_manual</x:v>
      </x:c>
      <x:c r="D183" s="23" t="str">
        <x:v>checkpoint:mistral:mixtral-8x22b</x:v>
      </x:c>
      <x:c r="E183" s="23" t="str">
        <x:v>Mixtral 8x22B</x:v>
      </x:c>
      <x:c r="F183" s="78" t="n">
        <x:v>45399</x:v>
      </x:c>
      <x:c r="G183" s="105" t="n">
        <x:v>141</x:v>
      </x:c>
      <x:c r="H183" s="105" t="str">
        <x:v>Epoch Parameters</x:v>
      </x:c>
      <x:c r="I183" s="105" t="n">
        <x:v>2</x:v>
      </x:c>
      <x:c r="J183" s="105" t="n">
        <x:v>6</x:v>
      </x:c>
      <x:c r="K183" s="105" t="n">
        <x:v>104</x:v>
      </x:c>
      <x:c r="L183" s="105" t="n">
        <x:v>2.447058823529411</x:v>
      </x:c>
      <x:c r="M183" s="105" t="n">
        <x:v>0</x:v>
      </x:c>
      <x:c r="N183" s="23" t="str">
        <x:v>https://openrouter.ai/api/frontend/v1/stats/throughput-comparison?permaslug=mistralai%2Fmixtral-8x22b-instruct&amp;timeRange=1w</x:v>
      </x:c>
    </x:row>
    <x:row r="184">
      <x:c r="A184" s="23" t="str">
        <x:v>mistralai/voxtral-small-24b-2507</x:v>
      </x:c>
      <x:c r="B184" s="23" t="str">
        <x:v>Mistral: Voxtral Small 24B 2507</x:v>
      </x:c>
      <x:c r="C184" s="23" t="str">
        <x:v>matched_epoch_manual</x:v>
      </x:c>
      <x:c r="D184" s="23" t="str">
        <x:v>checkpoint:epoch:voxtral-small</x:v>
      </x:c>
      <x:c r="E184" s="23" t="str">
        <x:v>Voxtral Small</x:v>
      </x:c>
      <x:c r="F184" s="78" t="n">
        <x:v>45853</x:v>
      </x:c>
      <x:c r="G184" s="105" t="n">
        <x:v>24.3</x:v>
      </x:c>
      <x:c r="H184" s="105" t="str">
        <x:v>Epoch Parameters</x:v>
      </x:c>
      <x:c r="I184" s="105" t="n">
        <x:v>0.1</x:v>
      </x:c>
      <x:c r="J184" s="105" t="n">
        <x:v>0.3</x:v>
      </x:c>
      <x:c r="K184" s="105" t="n">
        <x:v>36.5</x:v>
      </x:c>
      <x:c r="L184" s="105" t="n">
        <x:v>0.8588235294117648</x:v>
      </x:c>
      <x:c r="M184" s="105" t="n">
        <x:v>107</x:v>
      </x:c>
      <x:c r="N184" s="23" t="str">
        <x:v>https://openrouter.ai/api/frontend/v1/stats/throughput-comparison?permaslug=mistralai%2Fvoxtral-small-24b-2507&amp;timeRange=1w</x:v>
      </x:c>
    </x:row>
    <x:row r="185">
      <x:c r="A185" s="23" t="str">
        <x:v>moonshotai/kimi-k2</x:v>
      </x:c>
      <x:c r="B185" s="23" t="str">
        <x:v>MoonshotAI: Kimi K2 0711</x:v>
      </x:c>
      <x:c r="C185" s="23" t="str">
        <x:v>matched_epoch_manual</x:v>
      </x:c>
      <x:c r="D185" s="23" t="str">
        <x:v>checkpoint:epoch:kimi-k2</x:v>
      </x:c>
      <x:c r="E185" s="23" t="str">
        <x:v>Kimi K2</x:v>
      </x:c>
      <x:c r="F185" s="78" t="n">
        <x:v>45849</x:v>
      </x:c>
      <x:c r="G185" s="105" t="n">
        <x:v>1040</x:v>
      </x:c>
      <x:c r="H185" s="105" t="str">
        <x:v>Epoch Parameters; canonicalized by moonshot-kimi-k2-family-report-table-1</x:v>
      </x:c>
      <x:c r="I185" s="105" t="n">
        <x:v>0.57</x:v>
      </x:c>
      <x:c r="J185" s="105" t="n">
        <x:v>2.3</x:v>
      </x:c>
      <x:c r="K185" s="105" t="n">
        <x:v>30.5</x:v>
      </x:c>
      <x:c r="L185" s="105" t="n">
        <x:v>0.9613752775282002</x:v>
      </x:c>
      <x:c r="M185" s="105" t="n">
        <x:v>0</x:v>
      </x:c>
      <x:c r="N185" s="23" t="str">
        <x:v>https://openrouter.ai/api/frontend/v1/stats/throughput-comparison?permaslug=moonshotai%2Fkimi-k2&amp;timeRange=1w</x:v>
      </x:c>
    </x:row>
    <x:row r="186">
      <x:c r="A186" s="23" t="str">
        <x:v>moonshotai/kimi-k2-0905</x:v>
      </x:c>
      <x:c r="B186" s="23" t="str">
        <x:v>MoonshotAI: Kimi K2 0905</x:v>
      </x:c>
      <x:c r="C186" s="23" t="str">
        <x:v>unmatched</x:v>
      </x:c>
      <x:c r="D186" s="23" t="str"/>
      <x:c r="E186" s="23" t="str"/>
      <x:c r="F186" s="78"/>
      <x:c r="G186" s="105"/>
      <x:c r="H186" s="105" t="str"/>
      <x:c r="I186" s="105" t="n">
        <x:v>0.8</x:v>
      </x:c>
      <x:c r="J186" s="105" t="n">
        <x:v>2.75</x:v>
      </x:c>
      <x:c r="K186" s="105" t="n">
        <x:v>42</x:v>
      </x:c>
      <x:c r="L186" s="105" t="n">
        <x:v>0.3972534858139046</x:v>
      </x:c>
      <x:c r="M186" s="105"/>
      <x:c r="N186" s="23" t="str">
        <x:v>https://openrouter.ai/api/frontend/v1/stats/throughput-comparison?permaslug=moonshotai%2Fkimi-k2-0905&amp;timeRange=1w</x:v>
      </x:c>
    </x:row>
    <x:row r="187">
      <x:c r="A187" s="23" t="str">
        <x:v>moonshotai/kimi-k2-thinking</x:v>
      </x:c>
      <x:c r="B187" s="23" t="str">
        <x:v>MoonshotAI: Kimi K2 Thinking</x:v>
      </x:c>
      <x:c r="C187" s="23" t="str">
        <x:v>matched_epoch_manual</x:v>
      </x:c>
      <x:c r="D187" s="23" t="str">
        <x:v>checkpoint:moonshot:kimi-k2-thinking</x:v>
      </x:c>
      <x:c r="E187" s="23" t="str">
        <x:v>Kimi K2 Thinking</x:v>
      </x:c>
      <x:c r="F187" s="78" t="n">
        <x:v>45967</x:v>
      </x:c>
      <x:c r="G187" s="105" t="n">
        <x:v>1040</x:v>
      </x:c>
      <x:c r="H187" s="105" t="str">
        <x:v>Epoch Parameters; canonicalized by moonshot-kimi-k2-family-report-table-1</x:v>
      </x:c>
      <x:c r="I187" s="105" t="n">
        <x:v>0.6</x:v>
      </x:c>
      <x:c r="J187" s="105" t="n">
        <x:v>2.5</x:v>
      </x:c>
      <x:c r="K187" s="105" t="n">
        <x:v>53.25</x:v>
      </x:c>
      <x:c r="L187" s="105" t="n">
        <x:v>1.3240679914296198</x:v>
      </x:c>
      <x:c r="M187" s="105" t="n">
        <x:v>0</x:v>
      </x:c>
      <x:c r="N187" s="23" t="str">
        <x:v>https://openrouter.ai/api/frontend/v1/stats/throughput-comparison?permaslug=moonshotai%2Fkimi-k2-thinking-20251106&amp;timeRange=1w</x:v>
      </x:c>
    </x:row>
    <x:row r="188">
      <x:c r="A188" s="23" t="str">
        <x:v>moonshotai/kimi-k2.5</x:v>
      </x:c>
      <x:c r="B188" s="23" t="str">
        <x:v>MoonshotAI: Kimi K2.5</x:v>
      </x:c>
      <x:c r="C188" s="23" t="str">
        <x:v>matched_epoch_manual</x:v>
      </x:c>
      <x:c r="D188" s="23" t="str">
        <x:v>checkpoint:moonshot:kimi-k2-5</x:v>
      </x:c>
      <x:c r="E188" s="23" t="str">
        <x:v>Kimi K2.5</x:v>
      </x:c>
      <x:c r="F188" s="78" t="n">
        <x:v>46049</x:v>
      </x:c>
      <x:c r="G188" s="105" t="n">
        <x:v>1040</x:v>
      </x:c>
      <x:c r="H188" s="105" t="str">
        <x:v>Epoch Parameters; canonicalized by moonshot-kimi-k2-family-report-table-1</x:v>
      </x:c>
      <x:c r="I188" s="105" t="n">
        <x:v>0.54</x:v>
      </x:c>
      <x:c r="J188" s="105" t="n">
        <x:v>2.7</x:v>
      </x:c>
      <x:c r="K188" s="105" t="n">
        <x:v>32</x:v>
      </x:c>
      <x:c r="L188" s="105" t="n">
        <x:v>0.958140275160817</x:v>
      </x:c>
      <x:c r="M188" s="105" t="n">
        <x:v>0</x:v>
      </x:c>
      <x:c r="N188" s="23" t="str">
        <x:v>https://openrouter.ai/api/frontend/v1/stats/throughput-comparison?permaslug=moonshotai%2Fkimi-k2.5-0127&amp;timeRange=1w</x:v>
      </x:c>
    </x:row>
    <x:row r="189">
      <x:c r="A189" s="23" t="str">
        <x:v>moonshotai/kimi-k2.6</x:v>
      </x:c>
      <x:c r="B189" s="23" t="str">
        <x:v>MoonshotAI: Kimi K2.6</x:v>
      </x:c>
      <x:c r="C189" s="23" t="str">
        <x:v>matched_epoch_manual</x:v>
      </x:c>
      <x:c r="D189" s="23" t="str">
        <x:v>checkpoint:moonshot:kimi-k2-6</x:v>
      </x:c>
      <x:c r="E189" s="23" t="str">
        <x:v>Kimi K2.6</x:v>
      </x:c>
      <x:c r="F189" s="78" t="n">
        <x:v>46132</x:v>
      </x:c>
      <x:c r="G189" s="105" t="n">
        <x:v>1040</x:v>
      </x:c>
      <x:c r="H189" s="105" t="str">
        <x:v>Epoch Parameters; canonicalized by moonshot-kimi-k2-family-report-table-1</x:v>
      </x:c>
      <x:c r="I189" s="105" t="n">
        <x:v>0.785</x:v>
      </x:c>
      <x:c r="J189" s="105" t="n">
        <x:v>3.5</x:v>
      </x:c>
      <x:c r="K189" s="105" t="n">
        <x:v>32.75</x:v>
      </x:c>
      <x:c r="L189" s="105" t="n">
        <x:v>1.0538707320108691</x:v>
      </x:c>
      <x:c r="M189" s="105" t="n">
        <x:v>0</x:v>
      </x:c>
      <x:c r="N189" s="23" t="str">
        <x:v>https://openrouter.ai/api/frontend/v1/stats/throughput-comparison?permaslug=moonshotai%2Fkimi-k2.6-20260420&amp;timeRange=1w</x:v>
      </x:c>
    </x:row>
    <x:row r="190">
      <x:c r="A190" s="23" t="str">
        <x:v>moonshotai/kimi-k2.7-code</x:v>
      </x:c>
      <x:c r="B190" s="23" t="str">
        <x:v>MoonshotAI: Kimi K2.7 Code</x:v>
      </x:c>
      <x:c r="C190" s="23" t="str">
        <x:v>matched_epoch_manual</x:v>
      </x:c>
      <x:c r="D190" s="23" t="str">
        <x:v>checkpoint:moonshot:kimi-k2-7-code</x:v>
      </x:c>
      <x:c r="E190" s="23" t="str">
        <x:v>Kimi K2.7 Code</x:v>
      </x:c>
      <x:c r="F190" s="78" t="n">
        <x:v>46185</x:v>
      </x:c>
      <x:c r="G190" s="105" t="n">
        <x:v>1040</x:v>
      </x:c>
      <x:c r="H190" s="105" t="str">
        <x:v>Epoch Parameters; canonicalized by moonshot-kimi-k2-family-report-table-1</x:v>
      </x:c>
      <x:c r="I190" s="105" t="n">
        <x:v>0.931</x:v>
      </x:c>
      <x:c r="J190" s="105" t="n">
        <x:v>3.92</x:v>
      </x:c>
      <x:c r="K190" s="105" t="n">
        <x:v>46.25</x:v>
      </x:c>
      <x:c r="L190" s="105" t="n">
        <x:v>1.2477723421383333</x:v>
      </x:c>
      <x:c r="M190" s="105" t="n">
        <x:v>0</x:v>
      </x:c>
      <x:c r="N190" s="23" t="str">
        <x:v>https://openrouter.ai/api/frontend/v1/stats/throughput-comparison?permaslug=moonshotai%2Fkimi-k2.7-code-20260612&amp;timeRange=1w</x:v>
      </x:c>
    </x:row>
    <x:row r="191">
      <x:c r="A191" s="23" t="str">
        <x:v>moonshotai/kimi-k3</x:v>
      </x:c>
      <x:c r="B191" s="23" t="str">
        <x:v>MoonshotAI: Kimi K3</x:v>
      </x:c>
      <x:c r="C191" s="23" t="str">
        <x:v>disclosed_anchor</x:v>
      </x:c>
      <x:c r="D191" s="23" t="str"/>
      <x:c r="E191" s="23" t="str"/>
      <x:c r="F191" s="78"/>
      <x:c r="G191" s="105" t="n">
        <x:v>2780</x:v>
      </x:c>
      <x:c r="H191" s="105" t="str">
        <x:v>Kimi K3 official technical report Table 1</x:v>
      </x:c>
      <x:c r="I191" s="105" t="n">
        <x:v>3</x:v>
      </x:c>
      <x:c r="J191" s="105" t="n">
        <x:v>15</x:v>
      </x:c>
      <x:c r="K191" s="105" t="n">
        <x:v>30</x:v>
      </x:c>
      <x:c r="L191" s="105" t="n">
        <x:v>0.7612223456122788</x:v>
      </x:c>
      <x:c r="M191" s="105"/>
      <x:c r="N191" s="23" t="str">
        <x:v>https://openrouter.ai/api/frontend/v1/stats/throughput-comparison?permaslug=moonshotai%2Fkimi-k3-20260715&amp;timeRange=1w</x:v>
      </x:c>
    </x:row>
    <x:row r="192">
      <x:c r="A192" s="23" t="str">
        <x:v>morph/morph-v3-fast</x:v>
      </x:c>
      <x:c r="B192" s="23" t="str">
        <x:v>Morph: Morph V3 Fast</x:v>
      </x:c>
      <x:c r="C192" s="23" t="str">
        <x:v>unmatched</x:v>
      </x:c>
      <x:c r="D192" s="23" t="str"/>
      <x:c r="E192" s="23" t="str"/>
      <x:c r="F192" s="78"/>
      <x:c r="G192" s="105"/>
      <x:c r="H192" s="105" t="str"/>
      <x:c r="I192" s="105" t="n">
        <x:v>0.8</x:v>
      </x:c>
      <x:c r="J192" s="105" t="n">
        <x:v>1.2</x:v>
      </x:c>
      <x:c r="K192" s="105" t="n">
        <x:v>1233</x:v>
      </x:c>
      <x:c r="L192" s="105" t="n">
        <x:v>32.879999999999995</x:v>
      </x:c>
      <x:c r="M192" s="105"/>
      <x:c r="N192" s="23" t="str">
        <x:v>https://openrouter.ai/api/frontend/v1/stats/throughput-comparison?permaslug=morph%2Fmorph-v3-fast&amp;timeRange=1w</x:v>
      </x:c>
    </x:row>
    <x:row r="193">
      <x:c r="A193" s="23" t="str">
        <x:v>morph/morph-v3-large</x:v>
      </x:c>
      <x:c r="B193" s="23" t="str">
        <x:v>Morph: Morph V3 Large</x:v>
      </x:c>
      <x:c r="C193" s="23" t="str">
        <x:v>unmatched</x:v>
      </x:c>
      <x:c r="D193" s="23" t="str"/>
      <x:c r="E193" s="23" t="str"/>
      <x:c r="F193" s="78"/>
      <x:c r="G193" s="105"/>
      <x:c r="H193" s="105" t="str"/>
      <x:c r="I193" s="105" t="n">
        <x:v>0.9</x:v>
      </x:c>
      <x:c r="J193" s="105" t="n">
        <x:v>1.9</x:v>
      </x:c>
      <x:c r="K193" s="105" t="n">
        <x:v>2327</x:v>
      </x:c>
      <x:c r="L193" s="105" t="n">
        <x:v>62.05333333333333</x:v>
      </x:c>
      <x:c r="M193" s="105"/>
      <x:c r="N193" s="23" t="str">
        <x:v>https://openrouter.ai/api/frontend/v1/stats/throughput-comparison?permaslug=morph%2Fmorph-v3-large&amp;timeRange=1w</x:v>
      </x:c>
    </x:row>
    <x:row r="194">
      <x:c r="A194" s="23" t="str">
        <x:v>nex-agi/nex-n2-mini</x:v>
      </x:c>
      <x:c r="B194" s="23" t="str">
        <x:v>Nex AGI: Nex-N2-Mini</x:v>
      </x:c>
      <x:c r="C194" s="23" t="str">
        <x:v>unmatched</x:v>
      </x:c>
      <x:c r="D194" s="23" t="str"/>
      <x:c r="E194" s="23" t="str"/>
      <x:c r="F194" s="78"/>
      <x:c r="G194" s="105"/>
      <x:c r="H194" s="105" t="str"/>
      <x:c r="I194" s="105" t="n">
        <x:v>0.025</x:v>
      </x:c>
      <x:c r="J194" s="105" t="n">
        <x:v>0.1</x:v>
      </x:c>
      <x:c r="K194" s="105" t="n">
        <x:v>69.5</x:v>
      </x:c>
      <x:c r="L194" s="105" t="n">
        <x:v>1.8783783783783778</x:v>
      </x:c>
      <x:c r="M194" s="105"/>
      <x:c r="N194" s="23" t="str">
        <x:v>https://openrouter.ai/api/frontend/v1/stats/throughput-comparison?permaslug=nex-agi%2Fnex-n2-mini&amp;timeRange=1w</x:v>
      </x:c>
    </x:row>
    <x:row r="195">
      <x:c r="A195" s="23" t="str">
        <x:v>nex-agi/nex-n2-pro</x:v>
      </x:c>
      <x:c r="B195" s="23" t="str">
        <x:v>Nex AGI: Nex-N2-Pro</x:v>
      </x:c>
      <x:c r="C195" s="23" t="str">
        <x:v>unmatched</x:v>
      </x:c>
      <x:c r="D195" s="23" t="str"/>
      <x:c r="E195" s="23" t="str"/>
      <x:c r="F195" s="78"/>
      <x:c r="G195" s="105"/>
      <x:c r="H195" s="105" t="str"/>
      <x:c r="I195" s="105" t="n">
        <x:v>0.375</x:v>
      </x:c>
      <x:c r="J195" s="105" t="n">
        <x:v>1.75</x:v>
      </x:c>
      <x:c r="K195" s="105" t="n">
        <x:v>65.75</x:v>
      </x:c>
      <x:c r="L195" s="105" t="n">
        <x:v>1.503080018097154</x:v>
      </x:c>
      <x:c r="M195" s="105"/>
      <x:c r="N195" s="23" t="str">
        <x:v>https://openrouter.ai/api/frontend/v1/stats/throughput-comparison?permaslug=nex-agi%2Fnex-n2-pro&amp;timeRange=1w</x:v>
      </x:c>
    </x:row>
    <x:row r="196">
      <x:c r="A196" s="23" t="str">
        <x:v>nousresearch/hermes-3-llama-3.1-405b</x:v>
      </x:c>
      <x:c r="B196" s="23" t="str">
        <x:v>Nous: Hermes 3 405B Instruct</x:v>
      </x:c>
      <x:c r="C196" s="23" t="str">
        <x:v>matched_epoch_manual</x:v>
      </x:c>
      <x:c r="D196" s="23" t="str">
        <x:v>checkpoint:epoch:hermes-3-405b</x:v>
      </x:c>
      <x:c r="E196" s="23" t="str">
        <x:v>Hermes 3 405B</x:v>
      </x:c>
      <x:c r="F196" s="78" t="n">
        <x:v>45518</x:v>
      </x:c>
      <x:c r="G196" s="105" t="n">
        <x:v>405</x:v>
      </x:c>
      <x:c r="H196" s="105" t="str">
        <x:v>Epoch Parameters</x:v>
      </x:c>
      <x:c r="I196" s="105" t="n">
        <x:v>1</x:v>
      </x:c>
      <x:c r="J196" s="105" t="n">
        <x:v>1</x:v>
      </x:c>
      <x:c r="K196" s="105" t="n">
        <x:v>18</x:v>
      </x:c>
      <x:c r="L196" s="105" t="n">
        <x:v>0.6101694915254235</x:v>
      </x:c>
      <x:c r="M196" s="105" t="n">
        <x:v>2</x:v>
      </x:c>
      <x:c r="N196" s="23" t="str">
        <x:v>https://openrouter.ai/api/frontend/v1/stats/throughput-comparison?permaslug=nousresearch%2Fhermes-3-llama-3.1-405b&amp;timeRange=1w</x:v>
      </x:c>
    </x:row>
    <x:row r="197">
      <x:c r="A197" s="23" t="str">
        <x:v>nousresearch/hermes-3-llama-3.1-70b</x:v>
      </x:c>
      <x:c r="B197" s="23" t="str">
        <x:v>Nous: Hermes 3 70B Instruct</x:v>
      </x:c>
      <x:c r="C197" s="23" t="str">
        <x:v>matched_epoch_manual</x:v>
      </x:c>
      <x:c r="D197" s="23" t="str">
        <x:v>checkpoint:epoch:hermes-3-70b</x:v>
      </x:c>
      <x:c r="E197" s="23" t="str">
        <x:v>Hermes 3 70B</x:v>
      </x:c>
      <x:c r="F197" s="78" t="n">
        <x:v>45518</x:v>
      </x:c>
      <x:c r="G197" s="105" t="n">
        <x:v>70</x:v>
      </x:c>
      <x:c r="H197" s="105" t="str">
        <x:v>Epoch Parameters</x:v>
      </x:c>
      <x:c r="I197" s="105" t="n">
        <x:v>0.7</x:v>
      </x:c>
      <x:c r="J197" s="105" t="n">
        <x:v>0.7</x:v>
      </x:c>
      <x:c r="K197" s="105" t="n">
        <x:v>31.5</x:v>
      </x:c>
      <x:c r="L197" s="105" t="n">
        <x:v>1.0677966101694911</x:v>
      </x:c>
      <x:c r="M197" s="105" t="n">
        <x:v>4</x:v>
      </x:c>
      <x:c r="N197" s="23" t="str">
        <x:v>https://openrouter.ai/api/frontend/v1/stats/throughput-comparison?permaslug=nousresearch%2Fhermes-3-llama-3.1-70b&amp;timeRange=1w</x:v>
      </x:c>
    </x:row>
    <x:row r="198">
      <x:c r="A198" s="23" t="str">
        <x:v>nousresearch/hermes-4-405b</x:v>
      </x:c>
      <x:c r="B198" s="23" t="str">
        <x:v>Nous: Hermes 4 405B</x:v>
      </x:c>
      <x:c r="C198" s="23" t="str">
        <x:v>unmatched</x:v>
      </x:c>
      <x:c r="D198" s="23" t="str"/>
      <x:c r="E198" s="23" t="str"/>
      <x:c r="F198" s="78"/>
      <x:c r="G198" s="105"/>
      <x:c r="H198" s="105" t="str"/>
      <x:c r="I198" s="105" t="n">
        <x:v>1</x:v>
      </x:c>
      <x:c r="J198" s="105" t="n">
        <x:v>3</x:v>
      </x:c>
      <x:c r="K198" s="105" t="n">
        <x:v>31</x:v>
      </x:c>
      <x:c r="L198" s="105" t="n">
        <x:v>1</x:v>
      </x:c>
      <x:c r="M198" s="105"/>
      <x:c r="N198" s="23" t="str">
        <x:v>https://openrouter.ai/api/frontend/v1/stats/throughput-comparison?permaslug=nousresearch%2Fhermes-4-405b&amp;timeRange=1w</x:v>
      </x:c>
    </x:row>
    <x:row r="199">
      <x:c r="A199" s="23" t="str">
        <x:v>nousresearch/hermes-4-70b</x:v>
      </x:c>
      <x:c r="B199" s="23" t="str">
        <x:v>Nous: Hermes 4 70B</x:v>
      </x:c>
      <x:c r="C199" s="23" t="str">
        <x:v>unmatched</x:v>
      </x:c>
      <x:c r="D199" s="23" t="str"/>
      <x:c r="E199" s="23" t="str"/>
      <x:c r="F199" s="78"/>
      <x:c r="G199" s="105"/>
      <x:c r="H199" s="105" t="str"/>
      <x:c r="I199" s="105" t="n">
        <x:v>0.13</x:v>
      </x:c>
      <x:c r="J199" s="105" t="n">
        <x:v>0.4</x:v>
      </x:c>
      <x:c r="K199" s="105" t="n">
        <x:v>72</x:v>
      </x:c>
      <x:c r="L199" s="105" t="n">
        <x:v>2.3225806451612905</x:v>
      </x:c>
      <x:c r="M199" s="105"/>
      <x:c r="N199" s="23" t="str">
        <x:v>https://openrouter.ai/api/frontend/v1/stats/throughput-comparison?permaslug=nousresearch%2Fhermes-4-70b&amp;timeRange=1w</x:v>
      </x:c>
    </x:row>
    <x:row r="200">
      <x:c r="A200" s="23" t="str">
        <x:v>nvidia/nemotron-3-nano-30b-a3b</x:v>
      </x:c>
      <x:c r="B200" s="23" t="str">
        <x:v>NVIDIA: Nemotron 3 Nano 30B A3B</x:v>
      </x:c>
      <x:c r="C200" s="23" t="str">
        <x:v>matched_epoch_manual</x:v>
      </x:c>
      <x:c r="D200" s="23" t="str">
        <x:v>checkpoint:epoch:nemotron-3-nano-30b-a3b</x:v>
      </x:c>
      <x:c r="E200" s="23" t="str">
        <x:v>Nemotron 3-Nano-30B-A3B</x:v>
      </x:c>
      <x:c r="F200" s="78" t="n">
        <x:v>46006</x:v>
      </x:c>
      <x:c r="G200" s="105" t="n">
        <x:v>31.6</x:v>
      </x:c>
      <x:c r="H200" s="105" t="str">
        <x:v>Epoch Parameters</x:v>
      </x:c>
      <x:c r="I200" s="105" t="n">
        <x:v>0.05</x:v>
      </x:c>
      <x:c r="J200" s="105" t="n">
        <x:v>0.2</x:v>
      </x:c>
      <x:c r="K200" s="105" t="n">
        <x:v>104</x:v>
      </x:c>
      <x:c r="L200" s="105" t="n">
        <x:v>2.4269662921348316</x:v>
      </x:c>
      <x:c r="M200" s="105" t="n">
        <x:v>-1</x:v>
      </x:c>
      <x:c r="N200" s="23" t="str">
        <x:v>https://openrouter.ai/api/frontend/v1/stats/throughput-comparison?permaslug=nvidia%2Fnemotron-3-nano-30b-a3b&amp;timeRange=1w</x:v>
      </x:c>
    </x:row>
    <x:row r="201">
      <x:c r="A201" s="23" t="str">
        <x:v>nvidia/nemotron-3-super-120b-a12b</x:v>
      </x:c>
      <x:c r="B201" s="23" t="str">
        <x:v>NVIDIA: Nemotron 3 Super</x:v>
      </x:c>
      <x:c r="C201" s="23" t="str">
        <x:v>matched_epoch_manual</x:v>
      </x:c>
      <x:c r="D201" s="23" t="str">
        <x:v>checkpoint:epoch:nemotron-3-super</x:v>
      </x:c>
      <x:c r="E201" s="23" t="str">
        <x:v>Nemotron 3 Super</x:v>
      </x:c>
      <x:c r="F201" s="78" t="n">
        <x:v>46092</x:v>
      </x:c>
      <x:c r="G201" s="105" t="n">
        <x:v>120</x:v>
      </x:c>
      <x:c r="H201" s="105" t="str">
        <x:v>Epoch Parameters</x:v>
      </x:c>
      <x:c r="I201" s="105" t="n">
        <x:v>0.21</x:v>
      </x:c>
      <x:c r="J201" s="105" t="n">
        <x:v>0.455</x:v>
      </x:c>
      <x:c r="K201" s="105" t="n">
        <x:v>54</x:v>
      </x:c>
      <x:c r="L201" s="105" t="n">
        <x:v>1.367088607594937</x:v>
      </x:c>
      <x:c r="M201" s="105" t="n">
        <x:v>0</x:v>
      </x:c>
      <x:c r="N201" s="23" t="str">
        <x:v>https://openrouter.ai/api/frontend/v1/stats/throughput-comparison?permaslug=nvidia%2Fnemotron-3-super-120b-a12b-20230311&amp;timeRange=1w</x:v>
      </x:c>
    </x:row>
    <x:row r="202">
      <x:c r="A202" s="23" t="str">
        <x:v>nvidia/nemotron-3-ultra-550b-a55b</x:v>
      </x:c>
      <x:c r="B202" s="23" t="str">
        <x:v>NVIDIA: Nemotron 3 Ultra</x:v>
      </x:c>
      <x:c r="C202" s="23" t="str">
        <x:v>matched_epoch_manual</x:v>
      </x:c>
      <x:c r="D202" s="23" t="str">
        <x:v>checkpoint:epoch:nemotron-3-ultra</x:v>
      </x:c>
      <x:c r="E202" s="23" t="str">
        <x:v>Nemotron 3 Ultra</x:v>
      </x:c>
      <x:c r="F202" s="78" t="n">
        <x:v>46177</x:v>
      </x:c>
      <x:c r="G202" s="105" t="n">
        <x:v>550</x:v>
      </x:c>
      <x:c r="H202" s="105" t="str">
        <x:v>Epoch Parameters</x:v>
      </x:c>
      <x:c r="I202" s="105" t="n">
        <x:v>0.6</x:v>
      </x:c>
      <x:c r="J202" s="105" t="n">
        <x:v>2.7625</x:v>
      </x:c>
      <x:c r="K202" s="105" t="n">
        <x:v>65.5</x:v>
      </x:c>
      <x:c r="L202" s="105" t="n">
        <x:v>1.1995577456446598</x:v>
      </x:c>
      <x:c r="M202" s="105" t="n">
        <x:v>0</x:v>
      </x:c>
      <x:c r="N202" s="23" t="str">
        <x:v>https://openrouter.ai/api/frontend/v1/stats/throughput-comparison?permaslug=nvidia%2Fnemotron-3-ultra-550b-a55b-20260604&amp;timeRange=1w</x:v>
      </x:c>
    </x:row>
    <x:row r="203">
      <x:c r="A203" s="23" t="str">
        <x:v>openai/gpt-3.5-turbo</x:v>
      </x:c>
      <x:c r="B203" s="23" t="str">
        <x:v>OpenAI: GPT-3.5 Turbo</x:v>
      </x:c>
      <x:c r="C203" s="23" t="str">
        <x:v>unmatched</x:v>
      </x:c>
      <x:c r="D203" s="23" t="str"/>
      <x:c r="E203" s="23" t="str"/>
      <x:c r="F203" s="78"/>
      <x:c r="G203" s="105"/>
      <x:c r="H203" s="105" t="str"/>
      <x:c r="I203" s="105" t="n">
        <x:v>0.5</x:v>
      </x:c>
      <x:c r="J203" s="105" t="n">
        <x:v>1.5</x:v>
      </x:c>
      <x:c r="K203" s="105" t="n">
        <x:v>59</x:v>
      </x:c>
      <x:c r="L203" s="105" t="n">
        <x:v>1.191919191919192</x:v>
      </x:c>
      <x:c r="M203" s="105"/>
      <x:c r="N203" s="23" t="str">
        <x:v>https://openrouter.ai/api/frontend/v1/stats/throughput-comparison?permaslug=openai%2Fgpt-3.5-turbo&amp;timeRange=1w</x:v>
      </x:c>
    </x:row>
    <x:row r="204">
      <x:c r="A204" s="23" t="str">
        <x:v>openai/gpt-3.5-turbo-0613</x:v>
      </x:c>
      <x:c r="B204" s="23" t="str">
        <x:v>OpenAI: GPT-3.5 Turbo (older v0613)</x:v>
      </x:c>
      <x:c r="C204" s="23" t="str">
        <x:v>unmatched</x:v>
      </x:c>
      <x:c r="D204" s="23" t="str"/>
      <x:c r="E204" s="23" t="str"/>
      <x:c r="F204" s="78"/>
      <x:c r="G204" s="105"/>
      <x:c r="H204" s="105" t="str"/>
      <x:c r="I204" s="105" t="n">
        <x:v>1</x:v>
      </x:c>
      <x:c r="J204" s="105" t="n">
        <x:v>2</x:v>
      </x:c>
      <x:c r="K204" s="105" t="n">
        <x:v>14</x:v>
      </x:c>
      <x:c r="L204" s="105" t="n">
        <x:v>0.27792333351186044</x:v>
      </x:c>
      <x:c r="M204" s="105"/>
      <x:c r="N204" s="23" t="str">
        <x:v>https://openrouter.ai/api/frontend/v1/stats/throughput-comparison?permaslug=openai%2Fgpt-3.5-turbo-0613&amp;timeRange=1w</x:v>
      </x:c>
    </x:row>
    <x:row r="205">
      <x:c r="A205" s="23" t="str">
        <x:v>openai/gpt-3.5-turbo-16k</x:v>
      </x:c>
      <x:c r="B205" s="23" t="str">
        <x:v>OpenAI: GPT-3.5 Turbo 16k</x:v>
      </x:c>
      <x:c r="C205" s="23" t="str">
        <x:v>unmatched</x:v>
      </x:c>
      <x:c r="D205" s="23" t="str"/>
      <x:c r="E205" s="23" t="str"/>
      <x:c r="F205" s="78"/>
      <x:c r="G205" s="105"/>
      <x:c r="H205" s="105" t="str"/>
      <x:c r="I205" s="105" t="n">
        <x:v>3</x:v>
      </x:c>
      <x:c r="J205" s="105" t="n">
        <x:v>4</x:v>
      </x:c>
      <x:c r="K205" s="105" t="n">
        <x:v>11</x:v>
      </x:c>
      <x:c r="L205" s="105" t="n">
        <x:v>0.20520622794312435</x:v>
      </x:c>
      <x:c r="M205" s="105"/>
      <x:c r="N205" s="23" t="str">
        <x:v>https://openrouter.ai/api/frontend/v1/stats/throughput-comparison?permaslug=openai%2Fgpt-3.5-turbo-16k&amp;timeRange=1w</x:v>
      </x:c>
    </x:row>
    <x:row r="206">
      <x:c r="A206" s="23" t="str">
        <x:v>openai/gpt-3.5-turbo-instruct</x:v>
      </x:c>
      <x:c r="B206" s="23" t="str">
        <x:v>OpenAI: GPT-3.5 Turbo Instruct</x:v>
      </x:c>
      <x:c r="C206" s="23" t="str">
        <x:v>unmatched</x:v>
      </x:c>
      <x:c r="D206" s="23" t="str"/>
      <x:c r="E206" s="23" t="str"/>
      <x:c r="F206" s="78"/>
      <x:c r="G206" s="105"/>
      <x:c r="H206" s="105" t="str"/>
      <x:c r="I206" s="105" t="n">
        <x:v>1.5</x:v>
      </x:c>
      <x:c r="J206" s="105" t="n">
        <x:v>2</x:v>
      </x:c>
      <x:c r="K206" s="105" t="n">
        <x:v>26</x:v>
      </x:c>
      <x:c r="L206" s="105" t="n">
        <x:v>0.5252525252525252</x:v>
      </x:c>
      <x:c r="M206" s="105"/>
      <x:c r="N206" s="23" t="str">
        <x:v>https://openrouter.ai/api/frontend/v1/stats/throughput-comparison?permaslug=openai%2Fgpt-3.5-turbo-instruct&amp;timeRange=1w</x:v>
      </x:c>
    </x:row>
    <x:row r="207">
      <x:c r="A207" s="23" t="str">
        <x:v>openai/gpt-4</x:v>
      </x:c>
      <x:c r="B207" s="23" t="str">
        <x:v>OpenAI: GPT-4</x:v>
      </x:c>
      <x:c r="C207" s="23" t="str">
        <x:v>unmatched</x:v>
      </x:c>
      <x:c r="D207" s="23" t="str"/>
      <x:c r="E207" s="23" t="str"/>
      <x:c r="F207" s="78"/>
      <x:c r="G207" s="105"/>
      <x:c r="H207" s="105" t="str"/>
      <x:c r="I207" s="105" t="n">
        <x:v>30</x:v>
      </x:c>
      <x:c r="J207" s="105" t="n">
        <x:v>60</x:v>
      </x:c>
      <x:c r="K207" s="105" t="n">
        <x:v>30.5</x:v>
      </x:c>
      <x:c r="L207" s="105" t="n">
        <x:v>0.6007823184575651</x:v>
      </x:c>
      <x:c r="M207" s="105"/>
      <x:c r="N207" s="23" t="str">
        <x:v>https://openrouter.ai/api/frontend/v1/stats/throughput-comparison?permaslug=openai%2Fgpt-4&amp;timeRange=1w</x:v>
      </x:c>
    </x:row>
    <x:row r="208">
      <x:c r="A208" s="23" t="str">
        <x:v>openai/gpt-4-turbo</x:v>
      </x:c>
      <x:c r="B208" s="23" t="str">
        <x:v>OpenAI: GPT-4 Turbo</x:v>
      </x:c>
      <x:c r="C208" s="23" t="str">
        <x:v>unmatched</x:v>
      </x:c>
      <x:c r="D208" s="23" t="str"/>
      <x:c r="E208" s="23" t="str"/>
      <x:c r="F208" s="78"/>
      <x:c r="G208" s="105"/>
      <x:c r="H208" s="105" t="str"/>
      <x:c r="I208" s="105" t="n">
        <x:v>10</x:v>
      </x:c>
      <x:c r="J208" s="105" t="n">
        <x:v>30</x:v>
      </x:c>
      <x:c r="K208" s="105" t="n">
        <x:v>17</x:v>
      </x:c>
      <x:c r="L208" s="105" t="n">
        <x:v>0.34343434343434337</x:v>
      </x:c>
      <x:c r="M208" s="105"/>
      <x:c r="N208" s="23" t="str">
        <x:v>https://openrouter.ai/api/frontend/v1/stats/throughput-comparison?permaslug=openai%2Fgpt-4-turbo&amp;timeRange=1w</x:v>
      </x:c>
    </x:row>
    <x:row r="209">
      <x:c r="A209" s="23" t="str">
        <x:v>openai/gpt-4-turbo-preview</x:v>
      </x:c>
      <x:c r="B209" s="23" t="str">
        <x:v>OpenAI: GPT-4 Turbo Preview</x:v>
      </x:c>
      <x:c r="C209" s="23" t="str">
        <x:v>unmatched</x:v>
      </x:c>
      <x:c r="D209" s="23" t="str"/>
      <x:c r="E209" s="23" t="str"/>
      <x:c r="F209" s="78"/>
      <x:c r="G209" s="105"/>
      <x:c r="H209" s="105" t="str"/>
      <x:c r="I209" s="105" t="n">
        <x:v>10</x:v>
      </x:c>
      <x:c r="J209" s="105" t="n">
        <x:v>30</x:v>
      </x:c>
      <x:c r="K209" s="105"/>
      <x:c r="L209" s="105"/>
      <x:c r="M209" s="105"/>
      <x:c r="N209" s="23" t="str">
        <x:v>https://openrouter.ai/api/frontend/v1/stats/throughput-comparison?permaslug=openai%2Fgpt-4-turbo-preview&amp;timeRange=1w</x:v>
      </x:c>
    </x:row>
    <x:row r="210">
      <x:c r="A210" s="23" t="str">
        <x:v>openai/gpt-4.1</x:v>
      </x:c>
      <x:c r="B210" s="23" t="str">
        <x:v>OpenAI: GPT-4.1</x:v>
      </x:c>
      <x:c r="C210" s="23" t="str">
        <x:v>unmatched</x:v>
      </x:c>
      <x:c r="D210" s="23" t="str"/>
      <x:c r="E210" s="23" t="str"/>
      <x:c r="F210" s="78"/>
      <x:c r="G210" s="105"/>
      <x:c r="H210" s="105" t="str"/>
      <x:c r="I210" s="105" t="n">
        <x:v>2</x:v>
      </x:c>
      <x:c r="J210" s="105" t="n">
        <x:v>8</x:v>
      </x:c>
      <x:c r="K210" s="105" t="n">
        <x:v>40</x:v>
      </x:c>
      <x:c r="L210" s="105" t="n">
        <x:v>0.8080808080808078</x:v>
      </x:c>
      <x:c r="M210" s="105"/>
      <x:c r="N210" s="23" t="str">
        <x:v>https://openrouter.ai/api/frontend/v1/stats/throughput-comparison?permaslug=openai%2Fgpt-4.1-2025-04-14&amp;timeRange=1w</x:v>
      </x:c>
    </x:row>
    <x:row r="211">
      <x:c r="A211" s="23" t="str">
        <x:v>openai/gpt-4.1-mini</x:v>
      </x:c>
      <x:c r="B211" s="23" t="str">
        <x:v>OpenAI: GPT-4.1 Mini</x:v>
      </x:c>
      <x:c r="C211" s="23" t="str">
        <x:v>unmatched</x:v>
      </x:c>
      <x:c r="D211" s="23" t="str"/>
      <x:c r="E211" s="23" t="str"/>
      <x:c r="F211" s="78"/>
      <x:c r="G211" s="105"/>
      <x:c r="H211" s="105" t="str"/>
      <x:c r="I211" s="105" t="n">
        <x:v>0.4</x:v>
      </x:c>
      <x:c r="J211" s="105" t="n">
        <x:v>1.6</x:v>
      </x:c>
      <x:c r="K211" s="105" t="n">
        <x:v>36.5</x:v>
      </x:c>
      <x:c r="L211" s="105" t="n">
        <x:v>0.7245858337987793</x:v>
      </x:c>
      <x:c r="M211" s="105"/>
      <x:c r="N211" s="23" t="str">
        <x:v>https://openrouter.ai/api/frontend/v1/stats/throughput-comparison?permaslug=openai%2Fgpt-4.1-mini-2025-04-14&amp;timeRange=1w</x:v>
      </x:c>
    </x:row>
    <x:row r="212">
      <x:c r="A212" s="23" t="str">
        <x:v>openai/gpt-4.1-nano</x:v>
      </x:c>
      <x:c r="B212" s="23" t="str">
        <x:v>OpenAI: GPT-4.1 Nano</x:v>
      </x:c>
      <x:c r="C212" s="23" t="str">
        <x:v>unmatched</x:v>
      </x:c>
      <x:c r="D212" s="23" t="str"/>
      <x:c r="E212" s="23" t="str"/>
      <x:c r="F212" s="78"/>
      <x:c r="G212" s="105"/>
      <x:c r="H212" s="105" t="str"/>
      <x:c r="I212" s="105" t="n">
        <x:v>0.1</x:v>
      </x:c>
      <x:c r="J212" s="105" t="n">
        <x:v>0.4</x:v>
      </x:c>
      <x:c r="K212" s="105" t="n">
        <x:v>50</x:v>
      </x:c>
      <x:c r="L212" s="105" t="n">
        <x:v>0.8707154319342923</x:v>
      </x:c>
      <x:c r="M212" s="105"/>
      <x:c r="N212" s="23" t="str">
        <x:v>https://openrouter.ai/api/frontend/v1/stats/throughput-comparison?permaslug=openai%2Fgpt-4.1-nano-2025-04-14&amp;timeRange=1w</x:v>
      </x:c>
    </x:row>
    <x:row r="213">
      <x:c r="A213" s="23" t="str">
        <x:v>openai/gpt-4o</x:v>
      </x:c>
      <x:c r="B213" s="23" t="str">
        <x:v>OpenAI: GPT-4o</x:v>
      </x:c>
      <x:c r="C213" s="23" t="str">
        <x:v>unmatched</x:v>
      </x:c>
      <x:c r="D213" s="23" t="str"/>
      <x:c r="E213" s="23" t="str"/>
      <x:c r="F213" s="78"/>
      <x:c r="G213" s="105"/>
      <x:c r="H213" s="105" t="str"/>
      <x:c r="I213" s="105" t="n">
        <x:v>2.5</x:v>
      </x:c>
      <x:c r="J213" s="105" t="n">
        <x:v>10</x:v>
      </x:c>
      <x:c r="K213" s="105" t="n">
        <x:v>40.5</x:v>
      </x:c>
      <x:c r="L213" s="105" t="n">
        <x:v>0.8005422827931168</x:v>
      </x:c>
      <x:c r="M213" s="105"/>
      <x:c r="N213" s="23" t="str">
        <x:v>https://openrouter.ai/api/frontend/v1/stats/throughput-comparison?permaslug=openai%2Fgpt-4o&amp;timeRange=1w</x:v>
      </x:c>
    </x:row>
    <x:row r="214">
      <x:c r="A214" s="23" t="str">
        <x:v>openai/gpt-4o-2024-05-13</x:v>
      </x:c>
      <x:c r="B214" s="23" t="str">
        <x:v>OpenAI: GPT-4o (2024-05-13)</x:v>
      </x:c>
      <x:c r="C214" s="23" t="str">
        <x:v>unmatched</x:v>
      </x:c>
      <x:c r="D214" s="23" t="str"/>
      <x:c r="E214" s="23" t="str"/>
      <x:c r="F214" s="78"/>
      <x:c r="G214" s="105"/>
      <x:c r="H214" s="105" t="str"/>
      <x:c r="I214" s="105" t="n">
        <x:v>5</x:v>
      </x:c>
      <x:c r="J214" s="105" t="n">
        <x:v>15</x:v>
      </x:c>
      <x:c r="K214" s="105" t="n">
        <x:v>14.75</x:v>
      </x:c>
      <x:c r="L214" s="105" t="n">
        <x:v>0.2448592326410364</x:v>
      </x:c>
      <x:c r="M214" s="105"/>
      <x:c r="N214" s="23" t="str">
        <x:v>https://openrouter.ai/api/frontend/v1/stats/throughput-comparison?permaslug=openai%2Fgpt-4o-2024-05-13&amp;timeRange=1w</x:v>
      </x:c>
    </x:row>
    <x:row r="215">
      <x:c r="A215" s="23" t="str">
        <x:v>openai/gpt-4o-2024-08-06</x:v>
      </x:c>
      <x:c r="B215" s="23" t="str">
        <x:v>OpenAI: GPT-4o (2024-08-06)</x:v>
      </x:c>
      <x:c r="C215" s="23" t="str">
        <x:v>unmatched</x:v>
      </x:c>
      <x:c r="D215" s="23" t="str"/>
      <x:c r="E215" s="23" t="str"/>
      <x:c r="F215" s="78"/>
      <x:c r="G215" s="105"/>
      <x:c r="H215" s="105" t="str"/>
      <x:c r="I215" s="105" t="n">
        <x:v>2.5</x:v>
      </x:c>
      <x:c r="J215" s="105" t="n">
        <x:v>10</x:v>
      </x:c>
      <x:c r="K215" s="105" t="n">
        <x:v>29.5</x:v>
      </x:c>
      <x:c r="L215" s="105" t="n">
        <x:v>0.565714530040113</x:v>
      </x:c>
      <x:c r="M215" s="105"/>
      <x:c r="N215" s="23" t="str">
        <x:v>https://openrouter.ai/api/frontend/v1/stats/throughput-comparison?permaslug=openai%2Fgpt-4o-2024-08-06&amp;timeRange=1w</x:v>
      </x:c>
    </x:row>
    <x:row r="216">
      <x:c r="A216" s="23" t="str">
        <x:v>openai/gpt-4o-2024-11-20</x:v>
      </x:c>
      <x:c r="B216" s="23" t="str">
        <x:v>OpenAI: GPT-4o (2024-11-20)</x:v>
      </x:c>
      <x:c r="C216" s="23" t="str">
        <x:v>unmatched</x:v>
      </x:c>
      <x:c r="D216" s="23" t="str"/>
      <x:c r="E216" s="23" t="str"/>
      <x:c r="F216" s="78"/>
      <x:c r="G216" s="105"/>
      <x:c r="H216" s="105" t="str"/>
      <x:c r="I216" s="105" t="n">
        <x:v>2.5</x:v>
      </x:c>
      <x:c r="J216" s="105" t="n">
        <x:v>10</x:v>
      </x:c>
      <x:c r="K216" s="105" t="n">
        <x:v>49.5</x:v>
      </x:c>
      <x:c r="L216" s="105" t="n">
        <x:v>1</x:v>
      </x:c>
      <x:c r="M216" s="105"/>
      <x:c r="N216" s="23" t="str">
        <x:v>https://openrouter.ai/api/frontend/v1/stats/throughput-comparison?permaslug=openai%2Fgpt-4o-2024-11-20&amp;timeRange=1w</x:v>
      </x:c>
    </x:row>
    <x:row r="217">
      <x:c r="A217" s="23" t="str">
        <x:v>openai/gpt-4o-mini</x:v>
      </x:c>
      <x:c r="B217" s="23" t="str">
        <x:v>OpenAI: GPT-4o-mini</x:v>
      </x:c>
      <x:c r="C217" s="23" t="str">
        <x:v>unmatched</x:v>
      </x:c>
      <x:c r="D217" s="23" t="str"/>
      <x:c r="E217" s="23" t="str"/>
      <x:c r="F217" s="78"/>
      <x:c r="G217" s="105"/>
      <x:c r="H217" s="105" t="str"/>
      <x:c r="I217" s="105" t="n">
        <x:v>0.15</x:v>
      </x:c>
      <x:c r="J217" s="105" t="n">
        <x:v>0.6</x:v>
      </x:c>
      <x:c r="K217" s="105" t="n">
        <x:v>37.75</x:v>
      </x:c>
      <x:c r="L217" s="105" t="n">
        <x:v>0.7626262626262623</x:v>
      </x:c>
      <x:c r="M217" s="105"/>
      <x:c r="N217" s="23" t="str">
        <x:v>https://openrouter.ai/api/frontend/v1/stats/throughput-comparison?permaslug=openai%2Fgpt-4o-mini&amp;timeRange=1w</x:v>
      </x:c>
    </x:row>
    <x:row r="218">
      <x:c r="A218" s="23" t="str">
        <x:v>openai/gpt-4o-mini-2024-07-18</x:v>
      </x:c>
      <x:c r="B218" s="23" t="str">
        <x:v>OpenAI: GPT-4o-mini (2024-07-18)</x:v>
      </x:c>
      <x:c r="C218" s="23" t="str">
        <x:v>unmatched</x:v>
      </x:c>
      <x:c r="D218" s="23" t="str"/>
      <x:c r="E218" s="23" t="str"/>
      <x:c r="F218" s="78"/>
      <x:c r="G218" s="105"/>
      <x:c r="H218" s="105" t="str"/>
      <x:c r="I218" s="105" t="n">
        <x:v>0.15</x:v>
      </x:c>
      <x:c r="J218" s="105" t="n">
        <x:v>0.6</x:v>
      </x:c>
      <x:c r="K218" s="105" t="n">
        <x:v>59</x:v>
      </x:c>
      <x:c r="L218" s="105" t="n">
        <x:v>1.191919191919192</x:v>
      </x:c>
      <x:c r="M218" s="105"/>
      <x:c r="N218" s="23" t="str">
        <x:v>https://openrouter.ai/api/frontend/v1/stats/throughput-comparison?permaslug=openai%2Fgpt-4o-mini-2024-07-18&amp;timeRange=1w</x:v>
      </x:c>
    </x:row>
    <x:row r="219">
      <x:c r="A219" s="23" t="str">
        <x:v>openai/gpt-5</x:v>
      </x:c>
      <x:c r="B219" s="23" t="str">
        <x:v>OpenAI: GPT-5</x:v>
      </x:c>
      <x:c r="C219" s="23" t="str">
        <x:v>same_base_control</x:v>
      </x:c>
      <x:c r="D219" s="23" t="str"/>
      <x:c r="E219" s="23" t="str"/>
      <x:c r="F219" s="78"/>
      <x:c r="G219" s="105"/>
      <x:c r="H219" s="105" t="str"/>
      <x:c r="I219" s="105" t="n">
        <x:v>1.25</x:v>
      </x:c>
      <x:c r="J219" s="105" t="n">
        <x:v>10</x:v>
      </x:c>
      <x:c r="K219" s="105" t="n">
        <x:v>49</x:v>
      </x:c>
      <x:c r="L219" s="105" t="n">
        <x:v>0.7940666671767441</x:v>
      </x:c>
      <x:c r="M219" s="105"/>
      <x:c r="N219" s="23" t="str">
        <x:v>https://openrouter.ai/api/frontend/v1/stats/throughput-comparison?permaslug=openai%2Fgpt-5-2025-08-07&amp;timeRange=1w</x:v>
      </x:c>
    </x:row>
    <x:row r="220">
      <x:c r="A220" s="23" t="str">
        <x:v>openai/gpt-5-image</x:v>
      </x:c>
      <x:c r="B220" s="23" t="str">
        <x:v>OpenAI: GPT-5 Image</x:v>
      </x:c>
      <x:c r="C220" s="23" t="str">
        <x:v>unmatched</x:v>
      </x:c>
      <x:c r="D220" s="23" t="str"/>
      <x:c r="E220" s="23" t="str"/>
      <x:c r="F220" s="78"/>
      <x:c r="G220" s="105"/>
      <x:c r="H220" s="105" t="str"/>
      <x:c r="I220" s="105" t="n">
        <x:v>10</x:v>
      </x:c>
      <x:c r="J220" s="105" t="n">
        <x:v>10</x:v>
      </x:c>
      <x:c r="K220" s="105" t="n">
        <x:v>92</x:v>
      </x:c>
      <x:c r="L220" s="105" t="n">
        <x:v>1.8585858585858586</x:v>
      </x:c>
      <x:c r="M220" s="105"/>
      <x:c r="N220" s="23" t="str">
        <x:v>https://openrouter.ai/api/frontend/v1/stats/throughput-comparison?permaslug=openai%2Fgpt-5-image&amp;timeRange=1w</x:v>
      </x:c>
    </x:row>
    <x:row r="221">
      <x:c r="A221" s="23" t="str">
        <x:v>openai/gpt-5-image-mini</x:v>
      </x:c>
      <x:c r="B221" s="23" t="str">
        <x:v>OpenAI: GPT-5 Image Mini</x:v>
      </x:c>
      <x:c r="C221" s="23" t="str">
        <x:v>unmatched</x:v>
      </x:c>
      <x:c r="D221" s="23" t="str"/>
      <x:c r="E221" s="23" t="str"/>
      <x:c r="F221" s="78"/>
      <x:c r="G221" s="105"/>
      <x:c r="H221" s="105" t="str"/>
      <x:c r="I221" s="105" t="n">
        <x:v>2.5</x:v>
      </x:c>
      <x:c r="J221" s="105" t="n">
        <x:v>2</x:v>
      </x:c>
      <x:c r="K221" s="105" t="n">
        <x:v>109</x:v>
      </x:c>
      <x:c r="L221" s="105" t="n">
        <x:v>2.202020202020201</x:v>
      </x:c>
      <x:c r="M221" s="105"/>
      <x:c r="N221" s="23" t="str">
        <x:v>https://openrouter.ai/api/frontend/v1/stats/throughput-comparison?permaslug=openai%2Fgpt-5-image-mini&amp;timeRange=1w</x:v>
      </x:c>
    </x:row>
    <x:row r="222">
      <x:c r="A222" s="23" t="str">
        <x:v>openai/gpt-5-mini</x:v>
      </x:c>
      <x:c r="B222" s="23" t="str">
        <x:v>OpenAI: GPT-5 Mini</x:v>
      </x:c>
      <x:c r="C222" s="23" t="str">
        <x:v>unmatched</x:v>
      </x:c>
      <x:c r="D222" s="23" t="str"/>
      <x:c r="E222" s="23" t="str"/>
      <x:c r="F222" s="78"/>
      <x:c r="G222" s="105"/>
      <x:c r="H222" s="105" t="str"/>
      <x:c r="I222" s="105" t="n">
        <x:v>0.25</x:v>
      </x:c>
      <x:c r="J222" s="105" t="n">
        <x:v>2</x:v>
      </x:c>
      <x:c r="K222" s="105" t="n">
        <x:v>69.5</x:v>
      </x:c>
      <x:c r="L222" s="105" t="n">
        <x:v>1.3598391675401746</x:v>
      </x:c>
      <x:c r="M222" s="105"/>
      <x:c r="N222" s="23" t="str">
        <x:v>https://openrouter.ai/api/frontend/v1/stats/throughput-comparison?permaslug=openai%2Fgpt-5-mini-2025-08-07&amp;timeRange=1w</x:v>
      </x:c>
    </x:row>
    <x:row r="223">
      <x:c r="A223" s="23" t="str">
        <x:v>openai/gpt-5-mini:batch</x:v>
      </x:c>
      <x:c r="B223" s="23" t="str">
        <x:v>OpenAI: GPT-5 Mini (batch)</x:v>
      </x:c>
      <x:c r="C223" s="23" t="str">
        <x:v>unmatched</x:v>
      </x:c>
      <x:c r="D223" s="23" t="str"/>
      <x:c r="E223" s="23" t="str"/>
      <x:c r="F223" s="78"/>
      <x:c r="G223" s="105"/>
      <x:c r="H223" s="105" t="str"/>
      <x:c r="I223" s="105" t="n">
        <x:v>0.25</x:v>
      </x:c>
      <x:c r="J223" s="105" t="n">
        <x:v>2</x:v>
      </x:c>
      <x:c r="K223" s="105" t="n">
        <x:v>69.5</x:v>
      </x:c>
      <x:c r="L223" s="105" t="n">
        <x:v>1.3598391675401746</x:v>
      </x:c>
      <x:c r="M223" s="105"/>
      <x:c r="N223" s="23" t="str">
        <x:v>https://openrouter.ai/api/frontend/v1/stats/throughput-comparison?permaslug=openai%2Fgpt-5-mini-2025-08-07&amp;timeRange=1w</x:v>
      </x:c>
    </x:row>
    <x:row r="224">
      <x:c r="A224" s="23" t="str">
        <x:v>openai/gpt-5-nano</x:v>
      </x:c>
      <x:c r="B224" s="23" t="str">
        <x:v>OpenAI: GPT-5 Nano</x:v>
      </x:c>
      <x:c r="C224" s="23" t="str">
        <x:v>unmatched</x:v>
      </x:c>
      <x:c r="D224" s="23" t="str"/>
      <x:c r="E224" s="23" t="str"/>
      <x:c r="F224" s="78"/>
      <x:c r="G224" s="105"/>
      <x:c r="H224" s="105" t="str"/>
      <x:c r="I224" s="105" t="n">
        <x:v>0.05</x:v>
      </x:c>
      <x:c r="J224" s="105" t="n">
        <x:v>0.4</x:v>
      </x:c>
      <x:c r="K224" s="105" t="n">
        <x:v>81</x:v>
      </x:c>
      <x:c r="L224" s="105" t="n">
        <x:v>1.2823263633941397</x:v>
      </x:c>
      <x:c r="M224" s="105"/>
      <x:c r="N224" s="23" t="str">
        <x:v>https://openrouter.ai/api/frontend/v1/stats/throughput-comparison?permaslug=openai%2Fgpt-5-nano-2025-08-07&amp;timeRange=1w</x:v>
      </x:c>
    </x:row>
    <x:row r="225">
      <x:c r="A225" s="23" t="str">
        <x:v>openai/gpt-5-nano:batch</x:v>
      </x:c>
      <x:c r="B225" s="23" t="str">
        <x:v>OpenAI: GPT-5 Nano (batch)</x:v>
      </x:c>
      <x:c r="C225" s="23" t="str">
        <x:v>unmatched</x:v>
      </x:c>
      <x:c r="D225" s="23" t="str"/>
      <x:c r="E225" s="23" t="str"/>
      <x:c r="F225" s="78"/>
      <x:c r="G225" s="105"/>
      <x:c r="H225" s="105" t="str"/>
      <x:c r="I225" s="105" t="n">
        <x:v>0.05</x:v>
      </x:c>
      <x:c r="J225" s="105" t="n">
        <x:v>0.4</x:v>
      </x:c>
      <x:c r="K225" s="105" t="n">
        <x:v>81</x:v>
      </x:c>
      <x:c r="L225" s="105" t="n">
        <x:v>1.2823263633941397</x:v>
      </x:c>
      <x:c r="M225" s="105"/>
      <x:c r="N225" s="23" t="str">
        <x:v>https://openrouter.ai/api/frontend/v1/stats/throughput-comparison?permaslug=openai%2Fgpt-5-nano-2025-08-07&amp;timeRange=1w</x:v>
      </x:c>
    </x:row>
    <x:row r="226">
      <x:c r="A226" s="23" t="str">
        <x:v>openai/gpt-5-pro</x:v>
      </x:c>
      <x:c r="B226" s="23" t="str">
        <x:v>OpenAI: GPT-5 Pro</x:v>
      </x:c>
      <x:c r="C226" s="23" t="str">
        <x:v>unmatched</x:v>
      </x:c>
      <x:c r="D226" s="23" t="str"/>
      <x:c r="E226" s="23" t="str"/>
      <x:c r="F226" s="78"/>
      <x:c r="G226" s="105"/>
      <x:c r="H226" s="105" t="str"/>
      <x:c r="I226" s="105" t="n">
        <x:v>15</x:v>
      </x:c>
      <x:c r="J226" s="105" t="n">
        <x:v>120</x:v>
      </x:c>
      <x:c r="K226" s="105" t="n">
        <x:v>13</x:v>
      </x:c>
      <x:c r="L226" s="105" t="n">
        <x:v>0.2626262626262626</x:v>
      </x:c>
      <x:c r="M226" s="105"/>
      <x:c r="N226" s="23" t="str">
        <x:v>https://openrouter.ai/api/frontend/v1/stats/throughput-comparison?permaslug=openai%2Fgpt-5-pro-2025-10-06&amp;timeRange=1w</x:v>
      </x:c>
    </x:row>
    <x:row r="227">
      <x:c r="A227" s="23" t="str">
        <x:v>openai/gpt-5.1</x:v>
      </x:c>
      <x:c r="B227" s="23" t="str">
        <x:v>OpenAI: GPT-5.1</x:v>
      </x:c>
      <x:c r="C227" s="23" t="str">
        <x:v>same_base_control</x:v>
      </x:c>
      <x:c r="D227" s="23" t="str"/>
      <x:c r="E227" s="23" t="str"/>
      <x:c r="F227" s="78"/>
      <x:c r="G227" s="105"/>
      <x:c r="H227" s="105" t="str"/>
      <x:c r="I227" s="105" t="n">
        <x:v>1.25</x:v>
      </x:c>
      <x:c r="J227" s="105" t="n">
        <x:v>10</x:v>
      </x:c>
      <x:c r="K227" s="105" t="n">
        <x:v>49.375</x:v>
      </x:c>
      <x:c r="L227" s="105" t="n">
        <x:v>0.9532653713930895</x:v>
      </x:c>
      <x:c r="M227" s="105"/>
      <x:c r="N227" s="23" t="str">
        <x:v>https://openrouter.ai/api/frontend/v1/stats/throughput-comparison?permaslug=openai%2Fgpt-5.1-20251113&amp;timeRange=1w</x:v>
      </x:c>
    </x:row>
    <x:row r="228">
      <x:c r="A228" s="23" t="str">
        <x:v>openai/gpt-5.1-chat</x:v>
      </x:c>
      <x:c r="B228" s="23" t="str">
        <x:v>OpenAI: GPT-5.1 Chat</x:v>
      </x:c>
      <x:c r="C228" s="23" t="str">
        <x:v>unmatched</x:v>
      </x:c>
      <x:c r="D228" s="23" t="str"/>
      <x:c r="E228" s="23" t="str"/>
      <x:c r="F228" s="78"/>
      <x:c r="G228" s="105"/>
      <x:c r="H228" s="105" t="str"/>
      <x:c r="I228" s="105" t="n">
        <x:v>1.25</x:v>
      </x:c>
      <x:c r="J228" s="105" t="n">
        <x:v>10</x:v>
      </x:c>
      <x:c r="K228" s="105"/>
      <x:c r="L228" s="105"/>
      <x:c r="M228" s="105"/>
      <x:c r="N228" s="23" t="str">
        <x:v>https://openrouter.ai/api/frontend/v1/stats/throughput-comparison?permaslug=openai%2Fgpt-5.1-chat-20251113&amp;timeRange=1w</x:v>
      </x:c>
    </x:row>
    <x:row r="229">
      <x:c r="A229" s="23" t="str">
        <x:v>openai/gpt-5.1-codex</x:v>
      </x:c>
      <x:c r="B229" s="23" t="str">
        <x:v>OpenAI: GPT-5.1-Codex</x:v>
      </x:c>
      <x:c r="C229" s="23" t="str">
        <x:v>unmatched</x:v>
      </x:c>
      <x:c r="D229" s="23" t="str"/>
      <x:c r="E229" s="23" t="str"/>
      <x:c r="F229" s="78"/>
      <x:c r="G229" s="105"/>
      <x:c r="H229" s="105" t="str"/>
      <x:c r="I229" s="105" t="n">
        <x:v>1.25</x:v>
      </x:c>
      <x:c r="J229" s="105" t="n">
        <x:v>10</x:v>
      </x:c>
      <x:c r="K229" s="105" t="n">
        <x:v>26.5</x:v>
      </x:c>
      <x:c r="L229" s="105" t="n">
        <x:v>0.526069167004593</x:v>
      </x:c>
      <x:c r="M229" s="105"/>
      <x:c r="N229" s="23" t="str">
        <x:v>https://openrouter.ai/api/frontend/v1/stats/throughput-comparison?permaslug=openai%2Fgpt-5.1-codex-20251113&amp;timeRange=1w</x:v>
      </x:c>
    </x:row>
    <x:row r="230">
      <x:c r="A230" s="23" t="str">
        <x:v>openai/gpt-5.1-codex-max</x:v>
      </x:c>
      <x:c r="B230" s="23" t="str">
        <x:v>OpenAI: GPT-5.1-Codex-Max</x:v>
      </x:c>
      <x:c r="C230" s="23" t="str">
        <x:v>unmatched</x:v>
      </x:c>
      <x:c r="D230" s="23" t="str"/>
      <x:c r="E230" s="23" t="str"/>
      <x:c r="F230" s="78"/>
      <x:c r="G230" s="105"/>
      <x:c r="H230" s="105" t="str"/>
      <x:c r="I230" s="105" t="n">
        <x:v>1.25</x:v>
      </x:c>
      <x:c r="J230" s="105" t="n">
        <x:v>10</x:v>
      </x:c>
      <x:c r="K230" s="105" t="n">
        <x:v>61</x:v>
      </x:c>
      <x:c r="L230" s="105" t="n">
        <x:v>1.210951667444535</x:v>
      </x:c>
      <x:c r="M230" s="105"/>
      <x:c r="N230" s="23" t="str">
        <x:v>https://openrouter.ai/api/frontend/v1/stats/throughput-comparison?permaslug=openai%2Fgpt-5.1-codex-max-20251204&amp;timeRange=1w</x:v>
      </x:c>
    </x:row>
    <x:row r="231">
      <x:c r="A231" s="23" t="str">
        <x:v>openai/gpt-5.1-codex-mini</x:v>
      </x:c>
      <x:c r="B231" s="23" t="str">
        <x:v>OpenAI: GPT-5.1-Codex-Mini</x:v>
      </x:c>
      <x:c r="C231" s="23" t="str">
        <x:v>unmatched</x:v>
      </x:c>
      <x:c r="D231" s="23" t="str"/>
      <x:c r="E231" s="23" t="str"/>
      <x:c r="F231" s="78"/>
      <x:c r="G231" s="105"/>
      <x:c r="H231" s="105" t="str"/>
      <x:c r="I231" s="105" t="n">
        <x:v>0.25</x:v>
      </x:c>
      <x:c r="J231" s="105" t="n">
        <x:v>2</x:v>
      </x:c>
      <x:c r="K231" s="105" t="n">
        <x:v>74.5</x:v>
      </x:c>
      <x:c r="L231" s="105" t="n">
        <x:v>1.4789491676166862</x:v>
      </x:c>
      <x:c r="M231" s="105"/>
      <x:c r="N231" s="23" t="str">
        <x:v>https://openrouter.ai/api/frontend/v1/stats/throughput-comparison?permaslug=openai%2Fgpt-5.1-codex-mini-20251113&amp;timeRange=1w</x:v>
      </x:c>
    </x:row>
    <x:row r="232">
      <x:c r="A232" s="23" t="str">
        <x:v>openai/gpt-5.1:batch</x:v>
      </x:c>
      <x:c r="B232" s="23" t="str">
        <x:v>OpenAI: GPT-5.1 (batch)</x:v>
      </x:c>
      <x:c r="C232" s="23" t="str">
        <x:v>unmatched</x:v>
      </x:c>
      <x:c r="D232" s="23" t="str"/>
      <x:c r="E232" s="23" t="str"/>
      <x:c r="F232" s="78"/>
      <x:c r="G232" s="105"/>
      <x:c r="H232" s="105" t="str"/>
      <x:c r="I232" s="105" t="n">
        <x:v>1.25</x:v>
      </x:c>
      <x:c r="J232" s="105" t="n">
        <x:v>10</x:v>
      </x:c>
      <x:c r="K232" s="105" t="n">
        <x:v>49.375</x:v>
      </x:c>
      <x:c r="L232" s="105" t="n">
        <x:v>0.9532653713930895</x:v>
      </x:c>
      <x:c r="M232" s="105"/>
      <x:c r="N232" s="23" t="str">
        <x:v>https://openrouter.ai/api/frontend/v1/stats/throughput-comparison?permaslug=openai%2Fgpt-5.1-20251113&amp;timeRange=1w</x:v>
      </x:c>
    </x:row>
    <x:row r="233">
      <x:c r="A233" s="23" t="str">
        <x:v>openai/gpt-5.2</x:v>
      </x:c>
      <x:c r="B233" s="23" t="str">
        <x:v>OpenAI: GPT-5.2</x:v>
      </x:c>
      <x:c r="C233" s="23" t="str">
        <x:v>same_base_control</x:v>
      </x:c>
      <x:c r="D233" s="23" t="str"/>
      <x:c r="E233" s="23" t="str"/>
      <x:c r="F233" s="78"/>
      <x:c r="G233" s="105"/>
      <x:c r="H233" s="105" t="str"/>
      <x:c r="I233" s="105" t="n">
        <x:v>1.75</x:v>
      </x:c>
      <x:c r="J233" s="105" t="n">
        <x:v>14</x:v>
      </x:c>
      <x:c r="K233" s="105" t="n">
        <x:v>41.5</x:v>
      </x:c>
      <x:c r="L233" s="105" t="n">
        <x:v>0.8305391541874373</x:v>
      </x:c>
      <x:c r="M233" s="105"/>
      <x:c r="N233" s="23" t="str">
        <x:v>https://openrouter.ai/api/frontend/v1/stats/throughput-comparison?permaslug=openai%2Fgpt-5.2-20251211&amp;timeRange=1w</x:v>
      </x:c>
    </x:row>
    <x:row r="234">
      <x:c r="A234" s="23" t="str">
        <x:v>openai/gpt-5.2-chat</x:v>
      </x:c>
      <x:c r="B234" s="23" t="str">
        <x:v>OpenAI: GPT-5.2 Chat</x:v>
      </x:c>
      <x:c r="C234" s="23" t="str">
        <x:v>unmatched</x:v>
      </x:c>
      <x:c r="D234" s="23" t="str"/>
      <x:c r="E234" s="23" t="str"/>
      <x:c r="F234" s="78"/>
      <x:c r="G234" s="105"/>
      <x:c r="H234" s="105" t="str"/>
      <x:c r="I234" s="105" t="n">
        <x:v>1.75</x:v>
      </x:c>
      <x:c r="J234" s="105" t="n">
        <x:v>14</x:v>
      </x:c>
      <x:c r="K234" s="105" t="n">
        <x:v>60.625</x:v>
      </x:c>
      <x:c r="L234" s="105" t="n">
        <x:v>1.1852875015540185</x:v>
      </x:c>
      <x:c r="M234" s="105"/>
      <x:c r="N234" s="23" t="str">
        <x:v>https://openrouter.ai/api/frontend/v1/stats/throughput-comparison?permaslug=openai%2Fgpt-5.2-chat-20251211&amp;timeRange=1w</x:v>
      </x:c>
    </x:row>
    <x:row r="235">
      <x:c r="A235" s="23" t="str">
        <x:v>openai/gpt-5.2-codex</x:v>
      </x:c>
      <x:c r="B235" s="23" t="str">
        <x:v>OpenAI: GPT-5.2-Codex</x:v>
      </x:c>
      <x:c r="C235" s="23" t="str">
        <x:v>unmatched</x:v>
      </x:c>
      <x:c r="D235" s="23" t="str"/>
      <x:c r="E235" s="23" t="str"/>
      <x:c r="F235" s="78"/>
      <x:c r="G235" s="105"/>
      <x:c r="H235" s="105" t="str"/>
      <x:c r="I235" s="105" t="n">
        <x:v>1.75</x:v>
      </x:c>
      <x:c r="J235" s="105" t="n">
        <x:v>14</x:v>
      </x:c>
      <x:c r="K235" s="105" t="n">
        <x:v>26</x:v>
      </x:c>
      <x:c r="L235" s="105" t="n">
        <x:v>0.5161433336648837</x:v>
      </x:c>
      <x:c r="M235" s="105"/>
      <x:c r="N235" s="23" t="str">
        <x:v>https://openrouter.ai/api/frontend/v1/stats/throughput-comparison?permaslug=openai%2Fgpt-5.2-codex-20260114&amp;timeRange=1w</x:v>
      </x:c>
    </x:row>
    <x:row r="236">
      <x:c r="A236" s="23" t="str">
        <x:v>openai/gpt-5.2-pro</x:v>
      </x:c>
      <x:c r="B236" s="23" t="str">
        <x:v>OpenAI: GPT-5.2 Pro</x:v>
      </x:c>
      <x:c r="C236" s="23" t="str">
        <x:v>unmatched</x:v>
      </x:c>
      <x:c r="D236" s="23" t="str"/>
      <x:c r="E236" s="23" t="str"/>
      <x:c r="F236" s="78"/>
      <x:c r="G236" s="105"/>
      <x:c r="H236" s="105" t="str"/>
      <x:c r="I236" s="105" t="n">
        <x:v>21</x:v>
      </x:c>
      <x:c r="J236" s="105" t="n">
        <x:v>168</x:v>
      </x:c>
      <x:c r="K236" s="105" t="n">
        <x:v>2</x:v>
      </x:c>
      <x:c r="L236" s="105" t="n">
        <x:v>0.0404040404040404</x:v>
      </x:c>
      <x:c r="M236" s="105"/>
      <x:c r="N236" s="23" t="str">
        <x:v>https://openrouter.ai/api/frontend/v1/stats/throughput-comparison?permaslug=openai%2Fgpt-5.2-pro-20251211&amp;timeRange=1w</x:v>
      </x:c>
    </x:row>
    <x:row r="237">
      <x:c r="A237" s="23" t="str">
        <x:v>openai/gpt-5.2:batch</x:v>
      </x:c>
      <x:c r="B237" s="23" t="str">
        <x:v>OpenAI: GPT-5.2 (batch)</x:v>
      </x:c>
      <x:c r="C237" s="23" t="str">
        <x:v>unmatched</x:v>
      </x:c>
      <x:c r="D237" s="23" t="str"/>
      <x:c r="E237" s="23" t="str"/>
      <x:c r="F237" s="78"/>
      <x:c r="G237" s="105"/>
      <x:c r="H237" s="105" t="str"/>
      <x:c r="I237" s="105" t="n">
        <x:v>1.75</x:v>
      </x:c>
      <x:c r="J237" s="105" t="n">
        <x:v>14</x:v>
      </x:c>
      <x:c r="K237" s="105" t="n">
        <x:v>41.5</x:v>
      </x:c>
      <x:c r="L237" s="105" t="n">
        <x:v>0.8305391541874373</x:v>
      </x:c>
      <x:c r="M237" s="105"/>
      <x:c r="N237" s="23" t="str">
        <x:v>https://openrouter.ai/api/frontend/v1/stats/throughput-comparison?permaslug=openai%2Fgpt-5.2-20251211&amp;timeRange=1w</x:v>
      </x:c>
    </x:row>
    <x:row r="238">
      <x:c r="A238" s="23" t="str">
        <x:v>openai/gpt-5.3-chat</x:v>
      </x:c>
      <x:c r="B238" s="23" t="str">
        <x:v>OpenAI: GPT-5.3 Chat</x:v>
      </x:c>
      <x:c r="C238" s="23" t="str">
        <x:v>same_base_control</x:v>
      </x:c>
      <x:c r="D238" s="23" t="str"/>
      <x:c r="E238" s="23" t="str"/>
      <x:c r="F238" s="78"/>
      <x:c r="G238" s="105"/>
      <x:c r="H238" s="105" t="str"/>
      <x:c r="I238" s="105" t="n">
        <x:v>1.75</x:v>
      </x:c>
      <x:c r="J238" s="105" t="n">
        <x:v>14</x:v>
      </x:c>
      <x:c r="K238" s="105" t="n">
        <x:v>41</x:v>
      </x:c>
      <x:c r="L238" s="105" t="n">
        <x:v>0.8282828282828282</x:v>
      </x:c>
      <x:c r="M238" s="105"/>
      <x:c r="N238" s="23" t="str">
        <x:v>https://openrouter.ai/api/frontend/v1/stats/throughput-comparison?permaslug=openai%2Fgpt-5.3-chat-20260303&amp;timeRange=1w</x:v>
      </x:c>
    </x:row>
    <x:row r="239">
      <x:c r="A239" s="23" t="str">
        <x:v>openai/gpt-5.3-codex</x:v>
      </x:c>
      <x:c r="B239" s="23" t="str">
        <x:v>OpenAI: GPT-5.3-Codex</x:v>
      </x:c>
      <x:c r="C239" s="23" t="str">
        <x:v>unmatched</x:v>
      </x:c>
      <x:c r="D239" s="23" t="str"/>
      <x:c r="E239" s="23" t="str"/>
      <x:c r="F239" s="78"/>
      <x:c r="G239" s="105"/>
      <x:c r="H239" s="105" t="str"/>
      <x:c r="I239" s="105" t="n">
        <x:v>1.75</x:v>
      </x:c>
      <x:c r="J239" s="105" t="n">
        <x:v>14</x:v>
      </x:c>
      <x:c r="K239" s="105" t="n">
        <x:v>59.5</x:v>
      </x:c>
      <x:c r="L239" s="105" t="n">
        <x:v>1.186450014652056</x:v>
      </x:c>
      <x:c r="M239" s="105"/>
      <x:c r="N239" s="23" t="str">
        <x:v>https://openrouter.ai/api/frontend/v1/stats/throughput-comparison?permaslug=openai%2Fgpt-5.3-codex-20260224&amp;timeRange=1w</x:v>
      </x:c>
    </x:row>
    <x:row r="240">
      <x:c r="A240" s="23" t="str">
        <x:v>openai/gpt-5.4</x:v>
      </x:c>
      <x:c r="B240" s="23" t="str">
        <x:v>OpenAI: GPT-5.4</x:v>
      </x:c>
      <x:c r="C240" s="23" t="str">
        <x:v>same_base_control</x:v>
      </x:c>
      <x:c r="D240" s="23" t="str"/>
      <x:c r="E240" s="23" t="str"/>
      <x:c r="F240" s="78"/>
      <x:c r="G240" s="105"/>
      <x:c r="H240" s="105" t="str"/>
      <x:c r="I240" s="105" t="n">
        <x:v>2.625</x:v>
      </x:c>
      <x:c r="J240" s="105" t="n">
        <x:v>15.75</x:v>
      </x:c>
      <x:c r="K240" s="105" t="n">
        <x:v>57.5</x:v>
      </x:c>
      <x:c r="L240" s="105" t="n">
        <x:v>1.0795965846973103</x:v>
      </x:c>
      <x:c r="M240" s="105"/>
      <x:c r="N240" s="23" t="str">
        <x:v>https://openrouter.ai/api/frontend/v1/stats/throughput-comparison?permaslug=openai%2Fgpt-5.4-20260305&amp;timeRange=1w</x:v>
      </x:c>
    </x:row>
    <x:row r="241">
      <x:c r="A241" s="23" t="str">
        <x:v>openai/gpt-5.4-image-2</x:v>
      </x:c>
      <x:c r="B241" s="23" t="str">
        <x:v>OpenAI: GPT-5.4 Image 2</x:v>
      </x:c>
      <x:c r="C241" s="23" t="str">
        <x:v>unmatched</x:v>
      </x:c>
      <x:c r="D241" s="23" t="str"/>
      <x:c r="E241" s="23" t="str"/>
      <x:c r="F241" s="78"/>
      <x:c r="G241" s="105"/>
      <x:c r="H241" s="105" t="str"/>
      <x:c r="I241" s="105" t="n">
        <x:v>8</x:v>
      </x:c>
      <x:c r="J241" s="105" t="n">
        <x:v>15</x:v>
      </x:c>
      <x:c r="K241" s="105" t="n">
        <x:v>40</x:v>
      </x:c>
      <x:c r="L241" s="105" t="n">
        <x:v>0.8080808080808078</x:v>
      </x:c>
      <x:c r="M241" s="105"/>
      <x:c r="N241" s="23" t="str">
        <x:v>https://openrouter.ai/api/frontend/v1/stats/throughput-comparison?permaslug=openai%2Fgpt-5.4-image-2-20260421&amp;timeRange=1w</x:v>
      </x:c>
    </x:row>
    <x:row r="242">
      <x:c r="A242" s="23" t="str">
        <x:v>openai/gpt-5.4-mini</x:v>
      </x:c>
      <x:c r="B242" s="23" t="str">
        <x:v>OpenAI: GPT-5.4 Mini</x:v>
      </x:c>
      <x:c r="C242" s="23" t="str">
        <x:v>unmatched</x:v>
      </x:c>
      <x:c r="D242" s="23" t="str"/>
      <x:c r="E242" s="23" t="str"/>
      <x:c r="F242" s="78"/>
      <x:c r="G242" s="105"/>
      <x:c r="H242" s="105" t="str"/>
      <x:c r="I242" s="105" t="n">
        <x:v>0.75</x:v>
      </x:c>
      <x:c r="J242" s="105" t="n">
        <x:v>4.5</x:v>
      </x:c>
      <x:c r="K242" s="105" t="n">
        <x:v>59.5</x:v>
      </x:c>
      <x:c r="L242" s="105" t="n">
        <x:v>1.1900360571881927</x:v>
      </x:c>
      <x:c r="M242" s="105"/>
      <x:c r="N242" s="23" t="str">
        <x:v>https://openrouter.ai/api/frontend/v1/stats/throughput-comparison?permaslug=openai%2Fgpt-5.4-mini-20260317&amp;timeRange=1w</x:v>
      </x:c>
    </x:row>
    <x:row r="243">
      <x:c r="A243" s="23" t="str">
        <x:v>openai/gpt-5.4-mini:batch</x:v>
      </x:c>
      <x:c r="B243" s="23" t="str">
        <x:v>OpenAI: GPT-5.4 Mini (batch)</x:v>
      </x:c>
      <x:c r="C243" s="23" t="str">
        <x:v>unmatched</x:v>
      </x:c>
      <x:c r="D243" s="23" t="str"/>
      <x:c r="E243" s="23" t="str"/>
      <x:c r="F243" s="78"/>
      <x:c r="G243" s="105"/>
      <x:c r="H243" s="105" t="str"/>
      <x:c r="I243" s="105" t="n">
        <x:v>0.75</x:v>
      </x:c>
      <x:c r="J243" s="105" t="n">
        <x:v>4.5</x:v>
      </x:c>
      <x:c r="K243" s="105" t="n">
        <x:v>59.5</x:v>
      </x:c>
      <x:c r="L243" s="105" t="n">
        <x:v>1.1900360571881927</x:v>
      </x:c>
      <x:c r="M243" s="105"/>
      <x:c r="N243" s="23" t="str">
        <x:v>https://openrouter.ai/api/frontend/v1/stats/throughput-comparison?permaslug=openai%2Fgpt-5.4-mini-20260317&amp;timeRange=1w</x:v>
      </x:c>
    </x:row>
    <x:row r="244">
      <x:c r="A244" s="23" t="str">
        <x:v>openai/gpt-5.4-nano</x:v>
      </x:c>
      <x:c r="B244" s="23" t="str">
        <x:v>OpenAI: GPT-5.4 Nano</x:v>
      </x:c>
      <x:c r="C244" s="23" t="str">
        <x:v>unmatched</x:v>
      </x:c>
      <x:c r="D244" s="23" t="str"/>
      <x:c r="E244" s="23" t="str"/>
      <x:c r="F244" s="78"/>
      <x:c r="G244" s="105"/>
      <x:c r="H244" s="105" t="str"/>
      <x:c r="I244" s="105" t="n">
        <x:v>0.2</x:v>
      </x:c>
      <x:c r="J244" s="105" t="n">
        <x:v>1.25</x:v>
      </x:c>
      <x:c r="K244" s="105" t="n">
        <x:v>48</x:v>
      </x:c>
      <x:c r="L244" s="105" t="n">
        <x:v>0.9460599540208158</x:v>
      </x:c>
      <x:c r="M244" s="105"/>
      <x:c r="N244" s="23" t="str">
        <x:v>https://openrouter.ai/api/frontend/v1/stats/throughput-comparison?permaslug=openai%2Fgpt-5.4-nano-20260317&amp;timeRange=1w</x:v>
      </x:c>
    </x:row>
    <x:row r="245">
      <x:c r="A245" s="23" t="str">
        <x:v>openai/gpt-5.4-nano:batch</x:v>
      </x:c>
      <x:c r="B245" s="23" t="str">
        <x:v>OpenAI: GPT-5.4 Nano (batch)</x:v>
      </x:c>
      <x:c r="C245" s="23" t="str">
        <x:v>unmatched</x:v>
      </x:c>
      <x:c r="D245" s="23" t="str"/>
      <x:c r="E245" s="23" t="str"/>
      <x:c r="F245" s="78"/>
      <x:c r="G245" s="105"/>
      <x:c r="H245" s="105" t="str"/>
      <x:c r="I245" s="105" t="n">
        <x:v>0.2</x:v>
      </x:c>
      <x:c r="J245" s="105" t="n">
        <x:v>1.25</x:v>
      </x:c>
      <x:c r="K245" s="105" t="n">
        <x:v>48</x:v>
      </x:c>
      <x:c r="L245" s="105" t="n">
        <x:v>0.9460599540208158</x:v>
      </x:c>
      <x:c r="M245" s="105"/>
      <x:c r="N245" s="23" t="str">
        <x:v>https://openrouter.ai/api/frontend/v1/stats/throughput-comparison?permaslug=openai%2Fgpt-5.4-nano-20260317&amp;timeRange=1w</x:v>
      </x:c>
    </x:row>
    <x:row r="246">
      <x:c r="A246" s="23" t="str">
        <x:v>openai/gpt-5.4-pro</x:v>
      </x:c>
      <x:c r="B246" s="23" t="str">
        <x:v>OpenAI: GPT-5.4 Pro</x:v>
      </x:c>
      <x:c r="C246" s="23" t="str">
        <x:v>unmatched</x:v>
      </x:c>
      <x:c r="D246" s="23" t="str"/>
      <x:c r="E246" s="23" t="str"/>
      <x:c r="F246" s="78"/>
      <x:c r="G246" s="105"/>
      <x:c r="H246" s="105" t="str"/>
      <x:c r="I246" s="105" t="n">
        <x:v>30</x:v>
      </x:c>
      <x:c r="J246" s="105" t="n">
        <x:v>180</x:v>
      </x:c>
      <x:c r="K246" s="105" t="n">
        <x:v>5.375</x:v>
      </x:c>
      <x:c r="L246" s="105" t="n">
        <x:v>0.09656224770974019</x:v>
      </x:c>
      <x:c r="M246" s="105"/>
      <x:c r="N246" s="23" t="str">
        <x:v>https://openrouter.ai/api/frontend/v1/stats/throughput-comparison?permaslug=openai%2Fgpt-5.4-pro-20260305&amp;timeRange=1w</x:v>
      </x:c>
    </x:row>
    <x:row r="247">
      <x:c r="A247" s="23" t="str">
        <x:v>openai/gpt-5.4:batch</x:v>
      </x:c>
      <x:c r="B247" s="23" t="str">
        <x:v>OpenAI: GPT-5.4 (batch)</x:v>
      </x:c>
      <x:c r="C247" s="23" t="str">
        <x:v>unmatched</x:v>
      </x:c>
      <x:c r="D247" s="23" t="str"/>
      <x:c r="E247" s="23" t="str"/>
      <x:c r="F247" s="78"/>
      <x:c r="G247" s="105"/>
      <x:c r="H247" s="105" t="str"/>
      <x:c r="I247" s="105" t="n">
        <x:v>2.625</x:v>
      </x:c>
      <x:c r="J247" s="105" t="n">
        <x:v>15.75</x:v>
      </x:c>
      <x:c r="K247" s="105" t="n">
        <x:v>57.5</x:v>
      </x:c>
      <x:c r="L247" s="105" t="n">
        <x:v>1.0795965846973103</x:v>
      </x:c>
      <x:c r="M247" s="105"/>
      <x:c r="N247" s="23" t="str">
        <x:v>https://openrouter.ai/api/frontend/v1/stats/throughput-comparison?permaslug=openai%2Fgpt-5.4-20260305&amp;timeRange=1w</x:v>
      </x:c>
    </x:row>
    <x:row r="248">
      <x:c r="A248" s="23" t="str">
        <x:v>openai/gpt-5.5</x:v>
      </x:c>
      <x:c r="B248" s="23" t="str">
        <x:v>OpenAI: GPT-5.5</x:v>
      </x:c>
      <x:c r="C248" s="23" t="str">
        <x:v>frontier_target</x:v>
      </x:c>
      <x:c r="D248" s="23" t="str"/>
      <x:c r="E248" s="23" t="str"/>
      <x:c r="F248" s="78"/>
      <x:c r="G248" s="105"/>
      <x:c r="H248" s="105" t="str"/>
      <x:c r="I248" s="105" t="n">
        <x:v>5.25</x:v>
      </x:c>
      <x:c r="J248" s="105" t="n">
        <x:v>31.5</x:v>
      </x:c>
      <x:c r="K248" s="105" t="n">
        <x:v>47.875</x:v>
      </x:c>
      <x:c r="L248" s="105" t="n">
        <x:v>0.9062106717124457</x:v>
      </x:c>
      <x:c r="M248" s="105"/>
      <x:c r="N248" s="23" t="str">
        <x:v>https://openrouter.ai/api/frontend/v1/stats/throughput-comparison?permaslug=openai%2Fgpt-5.5-20260423&amp;timeRange=1w</x:v>
      </x:c>
    </x:row>
    <x:row r="249">
      <x:c r="A249" s="23" t="str">
        <x:v>openai/gpt-5.5-pro</x:v>
      </x:c>
      <x:c r="B249" s="23" t="str">
        <x:v>OpenAI: GPT-5.5 Pro</x:v>
      </x:c>
      <x:c r="C249" s="23" t="str">
        <x:v>unmatched</x:v>
      </x:c>
      <x:c r="D249" s="23" t="str"/>
      <x:c r="E249" s="23" t="str"/>
      <x:c r="F249" s="78"/>
      <x:c r="G249" s="105"/>
      <x:c r="H249" s="105" t="str"/>
      <x:c r="I249" s="105" t="n">
        <x:v>30</x:v>
      </x:c>
      <x:c r="J249" s="105" t="n">
        <x:v>180</x:v>
      </x:c>
      <x:c r="K249" s="105" t="n">
        <x:v>10</x:v>
      </x:c>
      <x:c r="L249" s="105" t="n">
        <x:v>0.20202020202020202</x:v>
      </x:c>
      <x:c r="M249" s="105"/>
      <x:c r="N249" s="23" t="str">
        <x:v>https://openrouter.ai/api/frontend/v1/stats/throughput-comparison?permaslug=openai%2Fgpt-5.5-pro-20260423&amp;timeRange=1w</x:v>
      </x:c>
    </x:row>
    <x:row r="250">
      <x:c r="A250" s="23" t="str">
        <x:v>openai/gpt-5.5:batch</x:v>
      </x:c>
      <x:c r="B250" s="23" t="str">
        <x:v>OpenAI: GPT-5.5 (batch)</x:v>
      </x:c>
      <x:c r="C250" s="23" t="str">
        <x:v>unmatched</x:v>
      </x:c>
      <x:c r="D250" s="23" t="str"/>
      <x:c r="E250" s="23" t="str"/>
      <x:c r="F250" s="78"/>
      <x:c r="G250" s="105"/>
      <x:c r="H250" s="105" t="str"/>
      <x:c r="I250" s="105" t="n">
        <x:v>5.25</x:v>
      </x:c>
      <x:c r="J250" s="105" t="n">
        <x:v>31.5</x:v>
      </x:c>
      <x:c r="K250" s="105" t="n">
        <x:v>47.875</x:v>
      </x:c>
      <x:c r="L250" s="105" t="n">
        <x:v>0.9062106717124457</x:v>
      </x:c>
      <x:c r="M250" s="105"/>
      <x:c r="N250" s="23" t="str">
        <x:v>https://openrouter.ai/api/frontend/v1/stats/throughput-comparison?permaslug=openai%2Fgpt-5.5-20260423&amp;timeRange=1w</x:v>
      </x:c>
    </x:row>
    <x:row r="251">
      <x:c r="A251" s="23" t="str">
        <x:v>openai/gpt-5.6-luna</x:v>
      </x:c>
      <x:c r="B251" s="23" t="str">
        <x:v>OpenAI: GPT-5.6 Luna</x:v>
      </x:c>
      <x:c r="C251" s="23" t="str">
        <x:v>frontier_target</x:v>
      </x:c>
      <x:c r="D251" s="23" t="str"/>
      <x:c r="E251" s="23" t="str"/>
      <x:c r="F251" s="78"/>
      <x:c r="G251" s="105"/>
      <x:c r="H251" s="105" t="str"/>
      <x:c r="I251" s="105" t="n">
        <x:v>0.61</x:v>
      </x:c>
      <x:c r="J251" s="105" t="n">
        <x:v>3.66</x:v>
      </x:c>
      <x:c r="K251" s="105" t="n">
        <x:v>68</x:v>
      </x:c>
      <x:c r="L251" s="105" t="n">
        <x:v>1.2881796336844493</x:v>
      </x:c>
      <x:c r="M251" s="105"/>
      <x:c r="N251" s="23" t="str">
        <x:v>https://openrouter.ai/api/frontend/v1/stats/throughput-comparison?permaslug=openai%2Fgpt-5.6-luna-20260709&amp;timeRange=1w</x:v>
      </x:c>
    </x:row>
    <x:row r="252">
      <x:c r="A252" s="23" t="str">
        <x:v>openai/gpt-5.6-luna-pro</x:v>
      </x:c>
      <x:c r="B252" s="23" t="str">
        <x:v>OpenAI: GPT-5.6 Luna Pro</x:v>
      </x:c>
      <x:c r="C252" s="23" t="str">
        <x:v>unmatched</x:v>
      </x:c>
      <x:c r="D252" s="23" t="str"/>
      <x:c r="E252" s="23" t="str"/>
      <x:c r="F252" s="78"/>
      <x:c r="G252" s="105"/>
      <x:c r="H252" s="105" t="str"/>
      <x:c r="I252" s="105" t="n">
        <x:v>1</x:v>
      </x:c>
      <x:c r="J252" s="105" t="n">
        <x:v>6</x:v>
      </x:c>
      <x:c r="K252" s="105" t="n">
        <x:v>112.5</x:v>
      </x:c>
      <x:c r="L252" s="105" t="n">
        <x:v>2.272727272727272</x:v>
      </x:c>
      <x:c r="M252" s="105"/>
      <x:c r="N252" s="23" t="str">
        <x:v>https://openrouter.ai/api/frontend/v1/stats/throughput-comparison?permaslug=openai%2Fgpt-5.6-luna-pro-20260709&amp;timeRange=1w</x:v>
      </x:c>
    </x:row>
    <x:row r="253">
      <x:c r="A253" s="23" t="str">
        <x:v>openai/gpt-5.6-sol</x:v>
      </x:c>
      <x:c r="B253" s="23" t="str">
        <x:v>OpenAI: GPT-5.6 Sol</x:v>
      </x:c>
      <x:c r="C253" s="23" t="str">
        <x:v>frontier_target</x:v>
      </x:c>
      <x:c r="D253" s="23" t="str"/>
      <x:c r="E253" s="23" t="str"/>
      <x:c r="F253" s="78"/>
      <x:c r="G253" s="105"/>
      <x:c r="H253" s="105" t="str"/>
      <x:c r="I253" s="105" t="n">
        <x:v>5.25</x:v>
      </x:c>
      <x:c r="J253" s="105" t="n">
        <x:v>31.5</x:v>
      </x:c>
      <x:c r="K253" s="105" t="n">
        <x:v>40.5</x:v>
      </x:c>
      <x:c r="L253" s="105" t="n">
        <x:v>0.9131100703286442</x:v>
      </x:c>
      <x:c r="M253" s="105"/>
      <x:c r="N253" s="23" t="str">
        <x:v>https://openrouter.ai/api/frontend/v1/stats/throughput-comparison?permaslug=openai%2Fgpt-5.6-sol-20260709&amp;timeRange=1w</x:v>
      </x:c>
    </x:row>
    <x:row r="254">
      <x:c r="A254" s="23" t="str">
        <x:v>openai/gpt-5.6-sol-pro</x:v>
      </x:c>
      <x:c r="B254" s="23" t="str">
        <x:v>OpenAI: GPT-5.6 Sol Pro</x:v>
      </x:c>
      <x:c r="C254" s="23" t="str">
        <x:v>unmatched</x:v>
      </x:c>
      <x:c r="D254" s="23" t="str"/>
      <x:c r="E254" s="23" t="str"/>
      <x:c r="F254" s="78"/>
      <x:c r="G254" s="105"/>
      <x:c r="H254" s="105" t="str"/>
      <x:c r="I254" s="105" t="n">
        <x:v>5</x:v>
      </x:c>
      <x:c r="J254" s="105" t="n">
        <x:v>30</x:v>
      </x:c>
      <x:c r="K254" s="105" t="n">
        <x:v>79.25</x:v>
      </x:c>
      <x:c r="L254" s="105" t="n">
        <x:v>1.5732445843439251</x:v>
      </x:c>
      <x:c r="M254" s="105"/>
      <x:c r="N254" s="23" t="str">
        <x:v>https://openrouter.ai/api/frontend/v1/stats/throughput-comparison?permaslug=openai%2Fgpt-5.6-sol-pro-20260709&amp;timeRange=1w</x:v>
      </x:c>
    </x:row>
    <x:row r="255">
      <x:c r="A255" s="23" t="str">
        <x:v>openai/gpt-5.6-terra</x:v>
      </x:c>
      <x:c r="B255" s="23" t="str">
        <x:v>OpenAI: GPT-5.6 Terra</x:v>
      </x:c>
      <x:c r="C255" s="23" t="str">
        <x:v>frontier_target</x:v>
      </x:c>
      <x:c r="D255" s="23" t="str"/>
      <x:c r="E255" s="23" t="str"/>
      <x:c r="F255" s="78"/>
      <x:c r="G255" s="105"/>
      <x:c r="H255" s="105" t="str"/>
      <x:c r="I255" s="105" t="n">
        <x:v>2.35</x:v>
      </x:c>
      <x:c r="J255" s="105" t="n">
        <x:v>14.1</x:v>
      </x:c>
      <x:c r="K255" s="105" t="n">
        <x:v>53</x:v>
      </x:c>
      <x:c r="L255" s="105" t="n">
        <x:v>1.1110412809907948</x:v>
      </x:c>
      <x:c r="M255" s="105"/>
      <x:c r="N255" s="23" t="str">
        <x:v>https://openrouter.ai/api/frontend/v1/stats/throughput-comparison?permaslug=openai%2Fgpt-5.6-terra-20260709&amp;timeRange=1w</x:v>
      </x:c>
    </x:row>
    <x:row r="256">
      <x:c r="A256" s="23" t="str">
        <x:v>openai/gpt-5.6-terra-pro</x:v>
      </x:c>
      <x:c r="B256" s="23" t="str">
        <x:v>OpenAI: GPT-5.6 Terra Pro</x:v>
      </x:c>
      <x:c r="C256" s="23" t="str">
        <x:v>unmatched</x:v>
      </x:c>
      <x:c r="D256" s="23" t="str"/>
      <x:c r="E256" s="23" t="str"/>
      <x:c r="F256" s="78"/>
      <x:c r="G256" s="105"/>
      <x:c r="H256" s="105" t="str"/>
      <x:c r="I256" s="105" t="n">
        <x:v>2.5</x:v>
      </x:c>
      <x:c r="J256" s="105" t="n">
        <x:v>15</x:v>
      </x:c>
      <x:c r="K256" s="105" t="n">
        <x:v>90.5</x:v>
      </x:c>
      <x:c r="L256" s="105" t="n">
        <x:v>1.8282828282828283</x:v>
      </x:c>
      <x:c r="M256" s="105"/>
      <x:c r="N256" s="23" t="str">
        <x:v>https://openrouter.ai/api/frontend/v1/stats/throughput-comparison?permaslug=openai%2Fgpt-5.6-terra-pro-20260709&amp;timeRange=1w</x:v>
      </x:c>
    </x:row>
    <x:row r="257">
      <x:c r="A257" s="23" t="str">
        <x:v>openai/gpt-5:batch</x:v>
      </x:c>
      <x:c r="B257" s="23" t="str">
        <x:v>OpenAI: GPT-5 (batch)</x:v>
      </x:c>
      <x:c r="C257" s="23" t="str">
        <x:v>unmatched</x:v>
      </x:c>
      <x:c r="D257" s="23" t="str"/>
      <x:c r="E257" s="23" t="str"/>
      <x:c r="F257" s="78"/>
      <x:c r="G257" s="105"/>
      <x:c r="H257" s="105" t="str"/>
      <x:c r="I257" s="105" t="n">
        <x:v>1.25</x:v>
      </x:c>
      <x:c r="J257" s="105" t="n">
        <x:v>10</x:v>
      </x:c>
      <x:c r="K257" s="105" t="n">
        <x:v>49</x:v>
      </x:c>
      <x:c r="L257" s="105" t="n">
        <x:v>0.7940666671767441</x:v>
      </x:c>
      <x:c r="M257" s="105"/>
      <x:c r="N257" s="23" t="str">
        <x:v>https://openrouter.ai/api/frontend/v1/stats/throughput-comparison?permaslug=openai%2Fgpt-5-2025-08-07&amp;timeRange=1w</x:v>
      </x:c>
    </x:row>
    <x:row r="258">
      <x:c r="A258" s="23" t="str">
        <x:v>openai/gpt-audio</x:v>
      </x:c>
      <x:c r="B258" s="23" t="str">
        <x:v>OpenAI: GPT Audio</x:v>
      </x:c>
      <x:c r="C258" s="23" t="str">
        <x:v>unmatched</x:v>
      </x:c>
      <x:c r="D258" s="23" t="str"/>
      <x:c r="E258" s="23" t="str"/>
      <x:c r="F258" s="78"/>
      <x:c r="G258" s="105"/>
      <x:c r="H258" s="105" t="str"/>
      <x:c r="I258" s="105" t="n">
        <x:v>2.5</x:v>
      </x:c>
      <x:c r="J258" s="105" t="n">
        <x:v>10</x:v>
      </x:c>
      <x:c r="K258" s="105" t="n">
        <x:v>65.5</x:v>
      </x:c>
      <x:c r="L258" s="105" t="n">
        <x:v>1.3232323232323235</x:v>
      </x:c>
      <x:c r="M258" s="105"/>
      <x:c r="N258" s="23" t="str">
        <x:v>https://openrouter.ai/api/frontend/v1/stats/throughput-comparison?permaslug=openai%2Fgpt-audio&amp;timeRange=1w</x:v>
      </x:c>
    </x:row>
    <x:row r="259">
      <x:c r="A259" s="23" t="str">
        <x:v>openai/gpt-audio-mini</x:v>
      </x:c>
      <x:c r="B259" s="23" t="str">
        <x:v>OpenAI: GPT Audio Mini</x:v>
      </x:c>
      <x:c r="C259" s="23" t="str">
        <x:v>unmatched</x:v>
      </x:c>
      <x:c r="D259" s="23" t="str"/>
      <x:c r="E259" s="23" t="str"/>
      <x:c r="F259" s="78"/>
      <x:c r="G259" s="105"/>
      <x:c r="H259" s="105" t="str"/>
      <x:c r="I259" s="105" t="n">
        <x:v>0.6</x:v>
      </x:c>
      <x:c r="J259" s="105" t="n">
        <x:v>2.4</x:v>
      </x:c>
      <x:c r="K259" s="105" t="n">
        <x:v>79</x:v>
      </x:c>
      <x:c r="L259" s="105" t="n">
        <x:v>1.5959595959595956</x:v>
      </x:c>
      <x:c r="M259" s="105"/>
      <x:c r="N259" s="23" t="str">
        <x:v>https://openrouter.ai/api/frontend/v1/stats/throughput-comparison?permaslug=openai%2Fgpt-audio-mini&amp;timeRange=1w</x:v>
      </x:c>
    </x:row>
    <x:row r="260">
      <x:c r="A260" s="23" t="str">
        <x:v>openai/gpt-chat-latest</x:v>
      </x:c>
      <x:c r="B260" s="23" t="str">
        <x:v>OpenAI: GPT Chat Latest</x:v>
      </x:c>
      <x:c r="C260" s="23" t="str">
        <x:v>unmatched</x:v>
      </x:c>
      <x:c r="D260" s="23" t="str"/>
      <x:c r="E260" s="23" t="str"/>
      <x:c r="F260" s="78"/>
      <x:c r="G260" s="105"/>
      <x:c r="H260" s="105" t="str"/>
      <x:c r="I260" s="105" t="n">
        <x:v>5</x:v>
      </x:c>
      <x:c r="J260" s="105" t="n">
        <x:v>30</x:v>
      </x:c>
      <x:c r="K260" s="105" t="n">
        <x:v>61.5</x:v>
      </x:c>
      <x:c r="L260" s="105" t="n">
        <x:v>1.2424242424242427</x:v>
      </x:c>
      <x:c r="M260" s="105"/>
      <x:c r="N260" s="23" t="str">
        <x:v>https://openrouter.ai/api/frontend/v1/stats/throughput-comparison?permaslug=openai%2Fgpt-chat-latest-20260505&amp;timeRange=1w</x:v>
      </x:c>
    </x:row>
    <x:row r="261">
      <x:c r="A261" s="23" t="str">
        <x:v>openai/gpt-oss-120b</x:v>
      </x:c>
      <x:c r="B261" s="23" t="str">
        <x:v>OpenAI: gpt-oss-120b</x:v>
      </x:c>
      <x:c r="C261" s="23" t="str">
        <x:v>matched_epoch_manual</x:v>
      </x:c>
      <x:c r="D261" s="23" t="str">
        <x:v>checkpoint:openai:gpt-oss-120b</x:v>
      </x:c>
      <x:c r="E261" s="23" t="str">
        <x:v>gpt-oss-120b</x:v>
      </x:c>
      <x:c r="F261" s="78" t="n">
        <x:v>45874</x:v>
      </x:c>
      <x:c r="G261" s="105" t="n">
        <x:v>116.83</x:v>
      </x:c>
      <x:c r="H261" s="105" t="str">
        <x:v>Epoch Parameters</x:v>
      </x:c>
      <x:c r="I261" s="105" t="n">
        <x:v>0.14</x:v>
      </x:c>
      <x:c r="J261" s="105" t="n">
        <x:v>0.6</x:v>
      </x:c>
      <x:c r="K261" s="105" t="n">
        <x:v>117</x:v>
      </x:c>
      <x:c r="L261" s="105" t="n">
        <x:v>1.6555555555555557</x:v>
      </x:c>
      <x:c r="M261" s="105" t="n">
        <x:v>0</x:v>
      </x:c>
      <x:c r="N261" s="23" t="str">
        <x:v>https://openrouter.ai/api/frontend/v1/stats/throughput-comparison?permaslug=openai%2Fgpt-oss-120b&amp;timeRange=1w</x:v>
      </x:c>
    </x:row>
    <x:row r="262">
      <x:c r="A262" s="23" t="str">
        <x:v>openai/gpt-oss-20b</x:v>
      </x:c>
      <x:c r="B262" s="23" t="str">
        <x:v>OpenAI: gpt-oss-20b</x:v>
      </x:c>
      <x:c r="C262" s="23" t="str">
        <x:v>matched_epoch_manual</x:v>
      </x:c>
      <x:c r="D262" s="23" t="str">
        <x:v>checkpoint:epoch:gpt-oss-20b</x:v>
      </x:c>
      <x:c r="E262" s="23" t="str">
        <x:v>gpt-oss-20b</x:v>
      </x:c>
      <x:c r="F262" s="78" t="n">
        <x:v>45874</x:v>
      </x:c>
      <x:c r="G262" s="105" t="n">
        <x:v>20.91</x:v>
      </x:c>
      <x:c r="H262" s="105" t="str">
        <x:v>Epoch Parameters</x:v>
      </x:c>
      <x:c r="I262" s="105" t="n">
        <x:v>0.045</x:v>
      </x:c>
      <x:c r="J262" s="105" t="n">
        <x:v>0.15</x:v>
      </x:c>
      <x:c r="K262" s="105" t="n">
        <x:v>96.75</x:v>
      </x:c>
      <x:c r="L262" s="105" t="n">
        <x:v>1.8390273693648924</x:v>
      </x:c>
      <x:c r="M262" s="105" t="n">
        <x:v>0</x:v>
      </x:c>
      <x:c r="N262" s="23" t="str">
        <x:v>https://openrouter.ai/api/frontend/v1/stats/throughput-comparison?permaslug=openai%2Fgpt-oss-20b&amp;timeRange=1w</x:v>
      </x:c>
    </x:row>
    <x:row r="263">
      <x:c r="A263" s="23" t="str">
        <x:v>openai/gpt-oss-safeguard-20b</x:v>
      </x:c>
      <x:c r="B263" s="23" t="str">
        <x:v>OpenAI: gpt-oss-safeguard-20b</x:v>
      </x:c>
      <x:c r="C263" s="23" t="str">
        <x:v>unmatched</x:v>
      </x:c>
      <x:c r="D263" s="23" t="str"/>
      <x:c r="E263" s="23" t="str"/>
      <x:c r="F263" s="78"/>
      <x:c r="G263" s="105"/>
      <x:c r="H263" s="105" t="str"/>
      <x:c r="I263" s="105" t="n">
        <x:v>0.075</x:v>
      </x:c>
      <x:c r="J263" s="105" t="n">
        <x:v>0.3</x:v>
      </x:c>
      <x:c r="K263" s="105" t="n">
        <x:v>441</x:v>
      </x:c>
      <x:c r="L263" s="105" t="n">
        <x:v>1.9384615384615391</x:v>
      </x:c>
      <x:c r="M263" s="105"/>
      <x:c r="N263" s="23" t="str">
        <x:v>https://openrouter.ai/api/frontend/v1/stats/throughput-comparison?permaslug=openai%2Fgpt-oss-safeguard-20b&amp;timeRange=1w</x:v>
      </x:c>
    </x:row>
    <x:row r="264">
      <x:c r="A264" s="23" t="str">
        <x:v>openai/o1</x:v>
      </x:c>
      <x:c r="B264" s="23" t="str">
        <x:v>OpenAI: o1</x:v>
      </x:c>
      <x:c r="C264" s="23" t="str">
        <x:v>unmatched</x:v>
      </x:c>
      <x:c r="D264" s="23" t="str"/>
      <x:c r="E264" s="23" t="str"/>
      <x:c r="F264" s="78"/>
      <x:c r="G264" s="105"/>
      <x:c r="H264" s="105" t="str"/>
      <x:c r="I264" s="105" t="n">
        <x:v>15</x:v>
      </x:c>
      <x:c r="J264" s="105" t="n">
        <x:v>60</x:v>
      </x:c>
      <x:c r="K264" s="105" t="n">
        <x:v>88</x:v>
      </x:c>
      <x:c r="L264" s="105" t="n">
        <x:v>1.7777777777777781</x:v>
      </x:c>
      <x:c r="M264" s="105"/>
      <x:c r="N264" s="23" t="str">
        <x:v>https://openrouter.ai/api/frontend/v1/stats/throughput-comparison?permaslug=openai%2Fo1-2024-12-17&amp;timeRange=1w</x:v>
      </x:c>
    </x:row>
    <x:row r="265">
      <x:c r="A265" s="23" t="str">
        <x:v>openai/o1-pro</x:v>
      </x:c>
      <x:c r="B265" s="23" t="str">
        <x:v>OpenAI: o1-pro</x:v>
      </x:c>
      <x:c r="C265" s="23" t="str">
        <x:v>unmatched</x:v>
      </x:c>
      <x:c r="D265" s="23" t="str"/>
      <x:c r="E265" s="23" t="str"/>
      <x:c r="F265" s="78"/>
      <x:c r="G265" s="105"/>
      <x:c r="H265" s="105" t="str"/>
      <x:c r="I265" s="105" t="n">
        <x:v>150</x:v>
      </x:c>
      <x:c r="J265" s="105" t="n">
        <x:v>600</x:v>
      </x:c>
      <x:c r="K265" s="105" t="n">
        <x:v>9.5</x:v>
      </x:c>
      <x:c r="L265" s="105" t="n">
        <x:v>0.1919191919191919</x:v>
      </x:c>
      <x:c r="M265" s="105"/>
      <x:c r="N265" s="23" t="str">
        <x:v>https://openrouter.ai/api/frontend/v1/stats/throughput-comparison?permaslug=openai%2Fo1-pro&amp;timeRange=1w</x:v>
      </x:c>
    </x:row>
    <x:row r="266">
      <x:c r="A266" s="23" t="str">
        <x:v>openai/o3</x:v>
      </x:c>
      <x:c r="B266" s="23" t="str">
        <x:v>OpenAI: o3</x:v>
      </x:c>
      <x:c r="C266" s="23" t="str">
        <x:v>unmatched</x:v>
      </x:c>
      <x:c r="D266" s="23" t="str"/>
      <x:c r="E266" s="23" t="str"/>
      <x:c r="F266" s="78"/>
      <x:c r="G266" s="105"/>
      <x:c r="H266" s="105" t="str"/>
      <x:c r="I266" s="105" t="n">
        <x:v>2</x:v>
      </x:c>
      <x:c r="J266" s="105" t="n">
        <x:v>8</x:v>
      </x:c>
      <x:c r="K266" s="105" t="n">
        <x:v>71.5</x:v>
      </x:c>
      <x:c r="L266" s="105" t="n">
        <x:v>1.4444444444444435</x:v>
      </x:c>
      <x:c r="M266" s="105"/>
      <x:c r="N266" s="23" t="str">
        <x:v>https://openrouter.ai/api/frontend/v1/stats/throughput-comparison?permaslug=openai%2Fo3-2025-04-16&amp;timeRange=1w</x:v>
      </x:c>
    </x:row>
    <x:row r="267">
      <x:c r="A267" s="23" t="str">
        <x:v>openai/o3-mini</x:v>
      </x:c>
      <x:c r="B267" s="23" t="str">
        <x:v>OpenAI: o3 Mini</x:v>
      </x:c>
      <x:c r="C267" s="23" t="str">
        <x:v>unmatched</x:v>
      </x:c>
      <x:c r="D267" s="23" t="str"/>
      <x:c r="E267" s="23" t="str"/>
      <x:c r="F267" s="78"/>
      <x:c r="G267" s="105"/>
      <x:c r="H267" s="105" t="str"/>
      <x:c r="I267" s="105" t="n">
        <x:v>1.1</x:v>
      </x:c>
      <x:c r="J267" s="105" t="n">
        <x:v>4.4</x:v>
      </x:c>
      <x:c r="K267" s="105" t="n">
        <x:v>97.5</x:v>
      </x:c>
      <x:c r="L267" s="105" t="n">
        <x:v>1.969696969696969</x:v>
      </x:c>
      <x:c r="M267" s="105"/>
      <x:c r="N267" s="23" t="str">
        <x:v>https://openrouter.ai/api/frontend/v1/stats/throughput-comparison?permaslug=openai%2Fo3-mini-2025-01-31&amp;timeRange=1w</x:v>
      </x:c>
    </x:row>
    <x:row r="268">
      <x:c r="A268" s="23" t="str">
        <x:v>openai/o3-mini-high</x:v>
      </x:c>
      <x:c r="B268" s="23" t="str">
        <x:v>OpenAI: o3 Mini High</x:v>
      </x:c>
      <x:c r="C268" s="23" t="str">
        <x:v>unmatched</x:v>
      </x:c>
      <x:c r="D268" s="23" t="str"/>
      <x:c r="E268" s="23" t="str"/>
      <x:c r="F268" s="78"/>
      <x:c r="G268" s="105"/>
      <x:c r="H268" s="105" t="str"/>
      <x:c r="I268" s="105" t="n">
        <x:v>1.1</x:v>
      </x:c>
      <x:c r="J268" s="105" t="n">
        <x:v>4.4</x:v>
      </x:c>
      <x:c r="K268" s="105" t="n">
        <x:v>131</x:v>
      </x:c>
      <x:c r="L268" s="105" t="n">
        <x:v>2.646464646464645</x:v>
      </x:c>
      <x:c r="M268" s="105"/>
      <x:c r="N268" s="23" t="str">
        <x:v>https://openrouter.ai/api/frontend/v1/stats/throughput-comparison?permaslug=openai%2Fo3-mini-high-2025-01-31&amp;timeRange=1w</x:v>
      </x:c>
    </x:row>
    <x:row r="269">
      <x:c r="A269" s="23" t="str">
        <x:v>openai/o3-pro</x:v>
      </x:c>
      <x:c r="B269" s="23" t="str">
        <x:v>OpenAI: o3 Pro</x:v>
      </x:c>
      <x:c r="C269" s="23" t="str">
        <x:v>unmatched</x:v>
      </x:c>
      <x:c r="D269" s="23" t="str"/>
      <x:c r="E269" s="23" t="str"/>
      <x:c r="F269" s="78"/>
      <x:c r="G269" s="105"/>
      <x:c r="H269" s="105" t="str"/>
      <x:c r="I269" s="105" t="n">
        <x:v>20</x:v>
      </x:c>
      <x:c r="J269" s="105" t="n">
        <x:v>80</x:v>
      </x:c>
      <x:c r="K269" s="105" t="n">
        <x:v>11</x:v>
      </x:c>
      <x:c r="L269" s="105" t="n">
        <x:v>0.2222222222222222</x:v>
      </x:c>
      <x:c r="M269" s="105"/>
      <x:c r="N269" s="23" t="str">
        <x:v>https://openrouter.ai/api/frontend/v1/stats/throughput-comparison?permaslug=openai%2Fo3-pro-2025-06-10&amp;timeRange=1w</x:v>
      </x:c>
    </x:row>
    <x:row r="270">
      <x:c r="A270" s="23" t="str">
        <x:v>openai/o4-mini</x:v>
      </x:c>
      <x:c r="B270" s="23" t="str">
        <x:v>OpenAI: o4 Mini</x:v>
      </x:c>
      <x:c r="C270" s="23" t="str">
        <x:v>unmatched</x:v>
      </x:c>
      <x:c r="D270" s="23" t="str"/>
      <x:c r="E270" s="23" t="str"/>
      <x:c r="F270" s="78"/>
      <x:c r="G270" s="105"/>
      <x:c r="H270" s="105" t="str"/>
      <x:c r="I270" s="105" t="n">
        <x:v>1.1</x:v>
      </x:c>
      <x:c r="J270" s="105" t="n">
        <x:v>4.4</x:v>
      </x:c>
      <x:c r="K270" s="105" t="n">
        <x:v>100.5</x:v>
      </x:c>
      <x:c r="L270" s="105" t="n">
        <x:v>2.03030303030303</x:v>
      </x:c>
      <x:c r="M270" s="105"/>
      <x:c r="N270" s="23" t="str">
        <x:v>https://openrouter.ai/api/frontend/v1/stats/throughput-comparison?permaslug=openai%2Fo4-mini-2025-04-16&amp;timeRange=1w</x:v>
      </x:c>
    </x:row>
    <x:row r="271">
      <x:c r="A271" s="23" t="str">
        <x:v>openai/o4-mini-high</x:v>
      </x:c>
      <x:c r="B271" s="23" t="str">
        <x:v>OpenAI: o4 Mini High</x:v>
      </x:c>
      <x:c r="C271" s="23" t="str">
        <x:v>unmatched</x:v>
      </x:c>
      <x:c r="D271" s="23" t="str"/>
      <x:c r="E271" s="23" t="str"/>
      <x:c r="F271" s="78"/>
      <x:c r="G271" s="105"/>
      <x:c r="H271" s="105" t="str"/>
      <x:c r="I271" s="105" t="n">
        <x:v>1.1</x:v>
      </x:c>
      <x:c r="J271" s="105" t="n">
        <x:v>4.4</x:v>
      </x:c>
      <x:c r="K271" s="105" t="n">
        <x:v>90</x:v>
      </x:c>
      <x:c r="L271" s="105" t="n">
        <x:v>1.8181818181818177</x:v>
      </x:c>
      <x:c r="M271" s="105"/>
      <x:c r="N271" s="23" t="str">
        <x:v>https://openrouter.ai/api/frontend/v1/stats/throughput-comparison?permaslug=openai%2Fo4-mini-high-2025-04-16&amp;timeRange=1w</x:v>
      </x:c>
    </x:row>
    <x:row r="272">
      <x:c r="A272" s="23" t="str">
        <x:v>perceptron/perceptron-mk1</x:v>
      </x:c>
      <x:c r="B272" s="23" t="str">
        <x:v>Perceptron: Perceptron Mk1</x:v>
      </x:c>
      <x:c r="C272" s="23" t="str">
        <x:v>unmatched</x:v>
      </x:c>
      <x:c r="D272" s="23" t="str"/>
      <x:c r="E272" s="23" t="str"/>
      <x:c r="F272" s="78"/>
      <x:c r="G272" s="105"/>
      <x:c r="H272" s="105" t="str"/>
      <x:c r="I272" s="105" t="n">
        <x:v>0.15</x:v>
      </x:c>
      <x:c r="J272" s="105" t="n">
        <x:v>1.5</x:v>
      </x:c>
      <x:c r="K272" s="105" t="n">
        <x:v>28.5</x:v>
      </x:c>
      <x:c r="L272" s="105" t="n">
        <x:v>0.5533980582524272</x:v>
      </x:c>
      <x:c r="M272" s="105"/>
      <x:c r="N272" s="23" t="str">
        <x:v>https://openrouter.ai/api/frontend/v1/stats/throughput-comparison?permaslug=perceptron%2Fperceptron-mk1-20260512&amp;timeRange=1w</x:v>
      </x:c>
    </x:row>
    <x:row r="273">
      <x:c r="A273" s="23" t="str">
        <x:v>perplexity/sonar</x:v>
      </x:c>
      <x:c r="B273" s="23" t="str">
        <x:v>Perplexity: Sonar</x:v>
      </x:c>
      <x:c r="C273" s="23" t="str">
        <x:v>unmatched</x:v>
      </x:c>
      <x:c r="D273" s="23" t="str"/>
      <x:c r="E273" s="23" t="str"/>
      <x:c r="F273" s="78"/>
      <x:c r="G273" s="105"/>
      <x:c r="H273" s="105" t="str"/>
      <x:c r="I273" s="105" t="n">
        <x:v>1</x:v>
      </x:c>
      <x:c r="J273" s="105" t="n">
        <x:v>1</x:v>
      </x:c>
      <x:c r="K273" s="105" t="n">
        <x:v>77</x:v>
      </x:c>
      <x:c r="L273" s="105" t="n">
        <x:v>1.0405405405405403</x:v>
      </x:c>
      <x:c r="M273" s="105"/>
      <x:c r="N273" s="23" t="str">
        <x:v>https://openrouter.ai/api/frontend/v1/stats/throughput-comparison?permaslug=perplexity%2Fsonar&amp;timeRange=1w</x:v>
      </x:c>
    </x:row>
    <x:row r="274">
      <x:c r="A274" s="23" t="str">
        <x:v>perplexity/sonar-deep-research</x:v>
      </x:c>
      <x:c r="B274" s="23" t="str">
        <x:v>Perplexity: Sonar Deep Research</x:v>
      </x:c>
      <x:c r="C274" s="23" t="str">
        <x:v>unmatched</x:v>
      </x:c>
      <x:c r="D274" s="23" t="str"/>
      <x:c r="E274" s="23" t="str"/>
      <x:c r="F274" s="78"/>
      <x:c r="G274" s="105"/>
      <x:c r="H274" s="105" t="str"/>
      <x:c r="I274" s="105" t="n">
        <x:v>2</x:v>
      </x:c>
      <x:c r="J274" s="105" t="n">
        <x:v>8</x:v>
      </x:c>
      <x:c r="K274" s="105" t="n">
        <x:v>49</x:v>
      </x:c>
      <x:c r="L274" s="105" t="n">
        <x:v>0.6621621621621617</x:v>
      </x:c>
      <x:c r="M274" s="105"/>
      <x:c r="N274" s="23" t="str">
        <x:v>https://openrouter.ai/api/frontend/v1/stats/throughput-comparison?permaslug=perplexity%2Fsonar-deep-research&amp;timeRange=1w</x:v>
      </x:c>
    </x:row>
    <x:row r="275">
      <x:c r="A275" s="23" t="str">
        <x:v>perplexity/sonar-pro</x:v>
      </x:c>
      <x:c r="B275" s="23" t="str">
        <x:v>Perplexity: Sonar Pro</x:v>
      </x:c>
      <x:c r="C275" s="23" t="str">
        <x:v>unmatched</x:v>
      </x:c>
      <x:c r="D275" s="23" t="str"/>
      <x:c r="E275" s="23" t="str"/>
      <x:c r="F275" s="78"/>
      <x:c r="G275" s="105"/>
      <x:c r="H275" s="105" t="str"/>
      <x:c r="I275" s="105" t="n">
        <x:v>3</x:v>
      </x:c>
      <x:c r="J275" s="105" t="n">
        <x:v>15</x:v>
      </x:c>
      <x:c r="K275" s="105" t="n">
        <x:v>75.5</x:v>
      </x:c>
      <x:c r="L275" s="105" t="n">
        <x:v>1.0202702702702697</x:v>
      </x:c>
      <x:c r="M275" s="105"/>
      <x:c r="N275" s="23" t="str">
        <x:v>https://openrouter.ai/api/frontend/v1/stats/throughput-comparison?permaslug=perplexity%2Fsonar-pro&amp;timeRange=1w</x:v>
      </x:c>
    </x:row>
    <x:row r="276">
      <x:c r="A276" s="23" t="str">
        <x:v>perplexity/sonar-pro-search</x:v>
      </x:c>
      <x:c r="B276" s="23" t="str">
        <x:v>Perplexity: Sonar Pro Search</x:v>
      </x:c>
      <x:c r="C276" s="23" t="str">
        <x:v>unmatched</x:v>
      </x:c>
      <x:c r="D276" s="23" t="str"/>
      <x:c r="E276" s="23" t="str"/>
      <x:c r="F276" s="78"/>
      <x:c r="G276" s="105"/>
      <x:c r="H276" s="105" t="str"/>
      <x:c r="I276" s="105" t="n">
        <x:v>3</x:v>
      </x:c>
      <x:c r="J276" s="105" t="n">
        <x:v>15</x:v>
      </x:c>
      <x:c r="K276" s="105" t="n">
        <x:v>74</x:v>
      </x:c>
      <x:c r="L276" s="105" t="n">
        <x:v>1</x:v>
      </x:c>
      <x:c r="M276" s="105"/>
      <x:c r="N276" s="23" t="str">
        <x:v>https://openrouter.ai/api/frontend/v1/stats/throughput-comparison?permaslug=perplexity%2Fsonar-pro-search&amp;timeRange=1w</x:v>
      </x:c>
    </x:row>
    <x:row r="277">
      <x:c r="A277" s="23" t="str">
        <x:v>perplexity/sonar-reasoning-pro</x:v>
      </x:c>
      <x:c r="B277" s="23" t="str">
        <x:v>Perplexity: Sonar Reasoning Pro</x:v>
      </x:c>
      <x:c r="C277" s="23" t="str">
        <x:v>unmatched</x:v>
      </x:c>
      <x:c r="D277" s="23" t="str"/>
      <x:c r="E277" s="23" t="str"/>
      <x:c r="F277" s="78"/>
      <x:c r="G277" s="105"/>
      <x:c r="H277" s="105" t="str"/>
      <x:c r="I277" s="105" t="n">
        <x:v>2</x:v>
      </x:c>
      <x:c r="J277" s="105" t="n">
        <x:v>8</x:v>
      </x:c>
      <x:c r="K277" s="105" t="n">
        <x:v>25</x:v>
      </x:c>
      <x:c r="L277" s="105" t="n">
        <x:v>0.3378378378378376</x:v>
      </x:c>
      <x:c r="M277" s="105"/>
      <x:c r="N277" s="23" t="str">
        <x:v>https://openrouter.ai/api/frontend/v1/stats/throughput-comparison?permaslug=perplexity%2Fsonar-reasoning-pro&amp;timeRange=1w</x:v>
      </x:c>
    </x:row>
    <x:row r="278">
      <x:c r="A278" s="23" t="str">
        <x:v>poolside/laguna-s-2.1</x:v>
      </x:c>
      <x:c r="B278" s="23" t="str">
        <x:v>Poolside: Laguna S 2.1</x:v>
      </x:c>
      <x:c r="C278" s="23" t="str">
        <x:v>unmatched</x:v>
      </x:c>
      <x:c r="D278" s="23" t="str"/>
      <x:c r="E278" s="23" t="str"/>
      <x:c r="F278" s="78"/>
      <x:c r="G278" s="105"/>
      <x:c r="H278" s="105" t="str"/>
      <x:c r="I278" s="105" t="n">
        <x:v>0.09</x:v>
      </x:c>
      <x:c r="J278" s="105" t="n">
        <x:v>0.18</x:v>
      </x:c>
      <x:c r="K278" s="105" t="n">
        <x:v>53</x:v>
      </x:c>
      <x:c r="L278" s="105" t="n">
        <x:v>1.1910112359550562</x:v>
      </x:c>
      <x:c r="M278" s="105"/>
      <x:c r="N278" s="23" t="str">
        <x:v>https://openrouter.ai/api/frontend/v1/stats/throughput-comparison?permaslug=poolside%2Flaguna-s-2.1-20260720&amp;timeRange=1w</x:v>
      </x:c>
    </x:row>
    <x:row r="279">
      <x:c r="A279" s="23" t="str">
        <x:v>poolside/laguna-xs-2.1</x:v>
      </x:c>
      <x:c r="B279" s="23" t="str">
        <x:v>Poolside: Laguna XS 2.1</x:v>
      </x:c>
      <x:c r="C279" s="23" t="str">
        <x:v>unmatched</x:v>
      </x:c>
      <x:c r="D279" s="23" t="str"/>
      <x:c r="E279" s="23" t="str"/>
      <x:c r="F279" s="78"/>
      <x:c r="G279" s="105"/>
      <x:c r="H279" s="105" t="str"/>
      <x:c r="I279" s="105" t="n">
        <x:v>0.06</x:v>
      </x:c>
      <x:c r="J279" s="105" t="n">
        <x:v>0.12</x:v>
      </x:c>
      <x:c r="K279" s="105" t="n">
        <x:v>141</x:v>
      </x:c>
      <x:c r="L279" s="105" t="n">
        <x:v>3.810810810810812</x:v>
      </x:c>
      <x:c r="M279" s="105"/>
      <x:c r="N279" s="23" t="str">
        <x:v>https://openrouter.ai/api/frontend/v1/stats/throughput-comparison?permaslug=poolside%2Flaguna-xs-2.1-20260625&amp;timeRange=1w</x:v>
      </x:c>
    </x:row>
    <x:row r="280">
      <x:c r="A280" s="23" t="str">
        <x:v>qwen/qwen-2.5-72b-instruct</x:v>
      </x:c>
      <x:c r="B280" s="23" t="str">
        <x:v>Qwen2.5 72B Instruct</x:v>
      </x:c>
      <x:c r="C280" s="23" t="str">
        <x:v>matched_epoch_manual</x:v>
      </x:c>
      <x:c r="D280" s="23" t="str">
        <x:v>checkpoint:epoch:qwen2-5-instruct-72b</x:v>
      </x:c>
      <x:c r="E280" s="23" t="str">
        <x:v>Qwen2.5 Instruct (72B)</x:v>
      </x:c>
      <x:c r="F280" s="78" t="n">
        <x:v>45554</x:v>
      </x:c>
      <x:c r="G280" s="105" t="n">
        <x:v>72.7</x:v>
      </x:c>
      <x:c r="H280" s="105" t="str">
        <x:v>Epoch Parameters</x:v>
      </x:c>
      <x:c r="I280" s="105" t="n">
        <x:v>0.37</x:v>
      </x:c>
      <x:c r="J280" s="105" t="n">
        <x:v>0.4</x:v>
      </x:c>
      <x:c r="K280" s="105" t="n">
        <x:v>16.75</x:v>
      </x:c>
      <x:c r="L280" s="105" t="n">
        <x:v>0.552344770738994</x:v>
      </x:c>
      <x:c r="M280" s="105" t="n">
        <x:v>0</x:v>
      </x:c>
      <x:c r="N280" s="23" t="str">
        <x:v>https://openrouter.ai/api/frontend/v1/stats/throughput-comparison?permaslug=qwen%2Fqwen-2.5-72b-instruct&amp;timeRange=1w</x:v>
      </x:c>
    </x:row>
    <x:row r="281">
      <x:c r="A281" s="23" t="str">
        <x:v>qwen/qwen-2.5-7b-instruct</x:v>
      </x:c>
      <x:c r="B281" s="23" t="str">
        <x:v>Qwen: Qwen2.5 7B Instruct</x:v>
      </x:c>
      <x:c r="C281" s="23" t="str">
        <x:v>matched_epoch_manual</x:v>
      </x:c>
      <x:c r="D281" s="23" t="str">
        <x:v>checkpoint:epoch:qwen2-5-instruct-7b</x:v>
      </x:c>
      <x:c r="E281" s="23" t="str">
        <x:v>Qwen2.5 Instruct (7B)</x:v>
      </x:c>
      <x:c r="F281" s="78" t="n">
        <x:v>45554</x:v>
      </x:c>
      <x:c r="G281" s="105" t="n">
        <x:v>7.61</x:v>
      </x:c>
      <x:c r="H281" s="105" t="str">
        <x:v>Epoch Parameters</x:v>
      </x:c>
      <x:c r="I281" s="105" t="n">
        <x:v>0.2</x:v>
      </x:c>
      <x:c r="J281" s="105" t="n">
        <x:v>0.25</x:v>
      </x:c>
      <x:c r="K281" s="105" t="n">
        <x:v>48.25</x:v>
      </x:c>
      <x:c r="L281" s="105" t="n">
        <x:v>1.4370736683337595</x:v>
      </x:c>
      <x:c r="M281" s="105" t="n">
        <x:v>27</x:v>
      </x:c>
      <x:c r="N281" s="23" t="str">
        <x:v>https://openrouter.ai/api/frontend/v1/stats/throughput-comparison?permaslug=qwen%2Fqwen-2.5-7b-instruct&amp;timeRange=1w</x:v>
      </x:c>
    </x:row>
    <x:row r="282">
      <x:c r="A282" s="23" t="str">
        <x:v>qwen/qwen-2.5-coder-32b-instruct</x:v>
      </x:c>
      <x:c r="B282" s="23" t="str">
        <x:v>Qwen2.5 Coder 32B Instruct</x:v>
      </x:c>
      <x:c r="C282" s="23" t="str">
        <x:v>matched_epoch_manual</x:v>
      </x:c>
      <x:c r="D282" s="23" t="str">
        <x:v>checkpoint:alibaba:qwen2-5-coder-32b</x:v>
      </x:c>
      <x:c r="E282" s="23" t="str">
        <x:v>Qwen2.5-Coder-32B</x:v>
      </x:c>
      <x:c r="F282" s="78" t="n">
        <x:v>45553</x:v>
      </x:c>
      <x:c r="G282" s="105" t="n">
        <x:v>32.5</x:v>
      </x:c>
      <x:c r="H282" s="105" t="str">
        <x:v>Epoch Parameters</x:v>
      </x:c>
      <x:c r="I282" s="105" t="n">
        <x:v>0.66</x:v>
      </x:c>
      <x:c r="J282" s="105" t="n">
        <x:v>1</x:v>
      </x:c>
      <x:c r="K282" s="105" t="n">
        <x:v>31</x:v>
      </x:c>
      <x:c r="L282" s="105" t="n">
        <x:v>0.7752423010845508</x:v>
      </x:c>
      <x:c r="M282" s="105" t="n">
        <x:v>54</x:v>
      </x:c>
      <x:c r="N282" s="23" t="str">
        <x:v>https://openrouter.ai/api/frontend/v1/stats/throughput-comparison?permaslug=qwen%2Fqwen-2.5-coder-32b-instruct&amp;timeRange=1w</x:v>
      </x:c>
    </x:row>
    <x:row r="283">
      <x:c r="A283" s="23" t="str">
        <x:v>qwen/qwen-plus</x:v>
      </x:c>
      <x:c r="B283" s="23" t="str">
        <x:v>Qwen: Qwen-Plus</x:v>
      </x:c>
      <x:c r="C283" s="23" t="str">
        <x:v>unmatched</x:v>
      </x:c>
      <x:c r="D283" s="23" t="str"/>
      <x:c r="E283" s="23" t="str"/>
      <x:c r="F283" s="78"/>
      <x:c r="G283" s="105"/>
      <x:c r="H283" s="105" t="str"/>
      <x:c r="I283" s="105" t="n">
        <x:v>0.26</x:v>
      </x:c>
      <x:c r="J283" s="105" t="n">
        <x:v>0.78</x:v>
      </x:c>
      <x:c r="K283" s="105" t="n">
        <x:v>48</x:v>
      </x:c>
      <x:c r="L283" s="105" t="n">
        <x:v>0.9504950495049506</x:v>
      </x:c>
      <x:c r="M283" s="105"/>
      <x:c r="N283" s="23" t="str">
        <x:v>https://openrouter.ai/api/frontend/v1/stats/throughput-comparison?permaslug=qwen%2Fqwen-plus-2025-01-25&amp;timeRange=1w</x:v>
      </x:c>
    </x:row>
    <x:row r="284">
      <x:c r="A284" s="23" t="str">
        <x:v>qwen/qwen-plus-2025-07-28</x:v>
      </x:c>
      <x:c r="B284" s="23" t="str">
        <x:v>Qwen: Qwen Plus 0728</x:v>
      </x:c>
      <x:c r="C284" s="23" t="str">
        <x:v>unmatched</x:v>
      </x:c>
      <x:c r="D284" s="23" t="str"/>
      <x:c r="E284" s="23" t="str"/>
      <x:c r="F284" s="78"/>
      <x:c r="G284" s="105"/>
      <x:c r="H284" s="105" t="str"/>
      <x:c r="I284" s="105" t="n">
        <x:v>0.26</x:v>
      </x:c>
      <x:c r="J284" s="105" t="n">
        <x:v>0.78</x:v>
      </x:c>
      <x:c r="K284" s="105" t="n">
        <x:v>53</x:v>
      </x:c>
      <x:c r="L284" s="105" t="n">
        <x:v>1.0495049504950495</x:v>
      </x:c>
      <x:c r="M284" s="105"/>
      <x:c r="N284" s="23" t="str">
        <x:v>https://openrouter.ai/api/frontend/v1/stats/throughput-comparison?permaslug=qwen%2Fqwen-plus-2025-07-28&amp;timeRange=1w</x:v>
      </x:c>
    </x:row>
    <x:row r="285">
      <x:c r="A285" s="23" t="str">
        <x:v>qwen/qwen-plus-2025-07-28:thinking</x:v>
      </x:c>
      <x:c r="B285" s="23" t="str">
        <x:v>Qwen: Qwen Plus 0728 (thinking)</x:v>
      </x:c>
      <x:c r="C285" s="23" t="str">
        <x:v>unmatched</x:v>
      </x:c>
      <x:c r="D285" s="23" t="str"/>
      <x:c r="E285" s="23" t="str"/>
      <x:c r="F285" s="78"/>
      <x:c r="G285" s="105"/>
      <x:c r="H285" s="105" t="str"/>
      <x:c r="I285" s="105" t="n">
        <x:v>0.26</x:v>
      </x:c>
      <x:c r="J285" s="105" t="n">
        <x:v>0.78</x:v>
      </x:c>
      <x:c r="K285" s="105" t="n">
        <x:v>53</x:v>
      </x:c>
      <x:c r="L285" s="105" t="n">
        <x:v>1.0495049504950495</x:v>
      </x:c>
      <x:c r="M285" s="105"/>
      <x:c r="N285" s="23" t="str">
        <x:v>https://openrouter.ai/api/frontend/v1/stats/throughput-comparison?permaslug=qwen%2Fqwen-plus-2025-07-28&amp;timeRange=1w</x:v>
      </x:c>
    </x:row>
    <x:row r="286">
      <x:c r="A286" s="23" t="str">
        <x:v>qwen/qwen2.5-vl-72b-instruct</x:v>
      </x:c>
      <x:c r="B286" s="23" t="str">
        <x:v>Qwen: Qwen2.5 VL 72B Instruct</x:v>
      </x:c>
      <x:c r="C286" s="23" t="str">
        <x:v>matched_epoch_manual</x:v>
      </x:c>
      <x:c r="D286" s="23" t="str">
        <x:v>checkpoint:epoch:qwen2-5-vl-72b</x:v>
      </x:c>
      <x:c r="E286" s="23" t="str">
        <x:v>Qwen2.5-VL-72B</x:v>
      </x:c>
      <x:c r="F286" s="78" t="n">
        <x:v>45707</x:v>
      </x:c>
      <x:c r="G286" s="105" t="n">
        <x:v>72</x:v>
      </x:c>
      <x:c r="H286" s="105" t="str">
        <x:v>Epoch Parameters</x:v>
      </x:c>
      <x:c r="I286" s="105" t="n">
        <x:v>0.525</x:v>
      </x:c>
      <x:c r="J286" s="105" t="n">
        <x:v>0.875</x:v>
      </x:c>
      <x:c r="K286" s="105" t="n">
        <x:v>18</x:v>
      </x:c>
      <x:c r="L286" s="105" t="n">
        <x:v>0.5156870387756095</x:v>
      </x:c>
      <x:c r="M286" s="105" t="n">
        <x:v>-18</x:v>
      </x:c>
      <x:c r="N286" s="23" t="str">
        <x:v>https://openrouter.ai/api/frontend/v1/stats/throughput-comparison?permaslug=qwen%2Fqwen2.5-vl-72b-instruct&amp;timeRange=1w</x:v>
      </x:c>
    </x:row>
    <x:row r="287">
      <x:c r="A287" s="23" t="str">
        <x:v>qwen/qwen3-14b</x:v>
      </x:c>
      <x:c r="B287" s="23" t="str">
        <x:v>Qwen: Qwen3 14B</x:v>
      </x:c>
      <x:c r="C287" s="23" t="str">
        <x:v>matched_epoch_manual</x:v>
      </x:c>
      <x:c r="D287" s="23" t="str">
        <x:v>checkpoint:epoch:qwen3-14b</x:v>
      </x:c>
      <x:c r="E287" s="23" t="str">
        <x:v>Qwen3-14B</x:v>
      </x:c>
      <x:c r="F287" s="78" t="n">
        <x:v>45776</x:v>
      </x:c>
      <x:c r="G287" s="105" t="n">
        <x:v>14.8</x:v>
      </x:c>
      <x:c r="H287" s="105" t="str">
        <x:v>Epoch Parameters</x:v>
      </x:c>
      <x:c r="I287" s="105" t="n">
        <x:v>0.12</x:v>
      </x:c>
      <x:c r="J287" s="105" t="n">
        <x:v>0.24</x:v>
      </x:c>
      <x:c r="K287" s="105" t="n">
        <x:v>44.5</x:v>
      </x:c>
      <x:c r="L287" s="105" t="n">
        <x:v>1.280608680328423</x:v>
      </x:c>
      <x:c r="M287" s="105" t="n">
        <x:v>-1</x:v>
      </x:c>
      <x:c r="N287" s="23" t="str">
        <x:v>https://openrouter.ai/api/frontend/v1/stats/throughput-comparison?permaslug=qwen%2Fqwen3-14b-04-28&amp;timeRange=1w</x:v>
      </x:c>
    </x:row>
    <x:row r="288">
      <x:c r="A288" s="23" t="str">
        <x:v>qwen/qwen3-235b-a22b</x:v>
      </x:c>
      <x:c r="B288" s="23" t="str">
        <x:v>Qwen: Qwen3 235B A22B</x:v>
      </x:c>
      <x:c r="C288" s="23" t="str">
        <x:v>matched_epoch_manual</x:v>
      </x:c>
      <x:c r="D288" s="23" t="str">
        <x:v>checkpoint:alibaba:qwen3-235b-a22b</x:v>
      </x:c>
      <x:c r="E288" s="23" t="str">
        <x:v>Qwen3-235B-A22B</x:v>
      </x:c>
      <x:c r="F288" s="78" t="n">
        <x:v>45776</x:v>
      </x:c>
      <x:c r="G288" s="105" t="n">
        <x:v>235</x:v>
      </x:c>
      <x:c r="H288" s="105" t="str">
        <x:v>Epoch Parameters</x:v>
      </x:c>
      <x:c r="I288" s="105" t="n">
        <x:v>0.455</x:v>
      </x:c>
      <x:c r="J288" s="105" t="n">
        <x:v>1.82</x:v>
      </x:c>
      <x:c r="K288" s="105" t="n">
        <x:v>48</x:v>
      </x:c>
      <x:c r="L288" s="105" t="n">
        <x:v>0.9504950495049506</x:v>
      </x:c>
      <x:c r="M288" s="105" t="n">
        <x:v>-1</x:v>
      </x:c>
      <x:c r="N288" s="23" t="str">
        <x:v>https://openrouter.ai/api/frontend/v1/stats/throughput-comparison?permaslug=qwen%2Fqwen3-235b-a22b-04-28&amp;timeRange=1w</x:v>
      </x:c>
    </x:row>
    <x:row r="289">
      <x:c r="A289" s="23" t="str">
        <x:v>qwen/qwen3-235b-a22b-2507</x:v>
      </x:c>
      <x:c r="B289" s="23" t="str">
        <x:v>Qwen: Qwen3 235B A22B Instruct 2507</x:v>
      </x:c>
      <x:c r="C289" s="23" t="str">
        <x:v>matched_epoch_manual</x:v>
      </x:c>
      <x:c r="D289" s="23" t="str">
        <x:v>checkpoint:epoch:qwen3-235b-a22b-jul-2025</x:v>
      </x:c>
      <x:c r="E289" s="23" t="str">
        <x:v>Qwen3-235B-A22B (Jul 2025)</x:v>
      </x:c>
      <x:c r="F289" s="78" t="n">
        <x:v>45863</x:v>
      </x:c>
      <x:c r="G289" s="105" t="n">
        <x:v>235</x:v>
      </x:c>
      <x:c r="H289" s="105" t="str">
        <x:v>Epoch Parameters</x:v>
      </x:c>
      <x:c r="I289" s="105" t="n">
        <x:v>0.2</x:v>
      </x:c>
      <x:c r="J289" s="105" t="n">
        <x:v>0.8</x:v>
      </x:c>
      <x:c r="K289" s="105" t="n">
        <x:v>33.75</x:v>
      </x:c>
      <x:c r="L289" s="105" t="n">
        <x:v>0.8348950082521822</x:v>
      </x:c>
      <x:c r="M289" s="105" t="n">
        <x:v>-4</x:v>
      </x:c>
      <x:c r="N289" s="23" t="str">
        <x:v>https://openrouter.ai/api/frontend/v1/stats/throughput-comparison?permaslug=qwen%2Fqwen3-235b-a22b-07-25&amp;timeRange=1w</x:v>
      </x:c>
    </x:row>
    <x:row r="290">
      <x:c r="A290" s="23" t="str">
        <x:v>qwen/qwen3-235b-a22b-thinking-2507</x:v>
      </x:c>
      <x:c r="B290" s="23" t="str">
        <x:v>Qwen: Qwen3 235B A22B Thinking 2507</x:v>
      </x:c>
      <x:c r="C290" s="23" t="str">
        <x:v>matched_epoch_manual</x:v>
      </x:c>
      <x:c r="D290" s="23" t="str">
        <x:v>checkpoint:alibaba:qwen3-235b-a22b-thinking-jul-2025</x:v>
      </x:c>
      <x:c r="E290" s="23" t="str">
        <x:v>Qwen3-235B-A22B-Thinking (Jul 2025)</x:v>
      </x:c>
      <x:c r="F290" s="78" t="n">
        <x:v>45863</x:v>
      </x:c>
      <x:c r="G290" s="105" t="n">
        <x:v>235</x:v>
      </x:c>
      <x:c r="H290" s="105" t="str">
        <x:v>Epoch Parameters</x:v>
      </x:c>
      <x:c r="I290" s="105" t="n">
        <x:v>0.265</x:v>
      </x:c>
      <x:c r="J290" s="105" t="n">
        <x:v>2.65</x:v>
      </x:c>
      <x:c r="K290" s="105" t="n">
        <x:v>43.5</x:v>
      </x:c>
      <x:c r="L290" s="105" t="n">
        <x:v>1.0141131214945798</x:v>
      </x:c>
      <x:c r="M290" s="105" t="n">
        <x:v>0</x:v>
      </x:c>
      <x:c r="N290" s="23" t="str">
        <x:v>https://openrouter.ai/api/frontend/v1/stats/throughput-comparison?permaslug=qwen%2Fqwen3-235b-a22b-thinking-2507&amp;timeRange=1w</x:v>
      </x:c>
    </x:row>
    <x:row r="291">
      <x:c r="A291" s="23" t="str">
        <x:v>qwen/qwen3-30b-a3b</x:v>
      </x:c>
      <x:c r="B291" s="23" t="str">
        <x:v>Qwen: Qwen3 30B A3B</x:v>
      </x:c>
      <x:c r="C291" s="23" t="str">
        <x:v>matched_epoch_manual</x:v>
      </x:c>
      <x:c r="D291" s="23" t="str">
        <x:v>checkpoint:epoch:qwen3-30b-a3b</x:v>
      </x:c>
      <x:c r="E291" s="23" t="str">
        <x:v>Qwen3-30B-A3B</x:v>
      </x:c>
      <x:c r="F291" s="78" t="n">
        <x:v>45776</x:v>
      </x:c>
      <x:c r="G291" s="105" t="n">
        <x:v>30</x:v>
      </x:c>
      <x:c r="H291" s="105" t="str">
        <x:v>Epoch Parameters</x:v>
      </x:c>
      <x:c r="I291" s="105" t="n">
        <x:v>0.125</x:v>
      </x:c>
      <x:c r="J291" s="105" t="n">
        <x:v>0.51</x:v>
      </x:c>
      <x:c r="K291" s="105" t="n">
        <x:v>85.5</x:v>
      </x:c>
      <x:c r="L291" s="105" t="n">
        <x:v>2.1852838905189027</x:v>
      </x:c>
      <x:c r="M291" s="105" t="n">
        <x:v>-1</x:v>
      </x:c>
      <x:c r="N291" s="23" t="str">
        <x:v>https://openrouter.ai/api/frontend/v1/stats/throughput-comparison?permaslug=qwen%2Fqwen3-30b-a3b-04-28&amp;timeRange=1w</x:v>
      </x:c>
    </x:row>
    <x:row r="292">
      <x:c r="A292" s="23" t="str">
        <x:v>qwen/qwen3-30b-a3b-instruct-2507</x:v>
      </x:c>
      <x:c r="B292" s="23" t="str">
        <x:v>Qwen: Qwen3 30B A3B Instruct 2507</x:v>
      </x:c>
      <x:c r="C292" s="23" t="str">
        <x:v>unmatched</x:v>
      </x:c>
      <x:c r="D292" s="23" t="str"/>
      <x:c r="E292" s="23" t="str"/>
      <x:c r="F292" s="78"/>
      <x:c r="G292" s="105"/>
      <x:c r="H292" s="105" t="str"/>
      <x:c r="I292" s="105" t="n">
        <x:v>0.1</x:v>
      </x:c>
      <x:c r="J292" s="105" t="n">
        <x:v>0.3</x:v>
      </x:c>
      <x:c r="K292" s="105" t="n">
        <x:v>54</x:v>
      </x:c>
      <x:c r="L292" s="105" t="n">
        <x:v>1.2277227722772277</x:v>
      </x:c>
      <x:c r="M292" s="105"/>
      <x:c r="N292" s="23" t="str">
        <x:v>https://openrouter.ai/api/frontend/v1/stats/throughput-comparison?permaslug=qwen%2Fqwen3-30b-a3b-instruct-2507&amp;timeRange=1w</x:v>
      </x:c>
    </x:row>
    <x:row r="293">
      <x:c r="A293" s="23" t="str">
        <x:v>qwen/qwen3-30b-a3b-thinking-2507</x:v>
      </x:c>
      <x:c r="B293" s="23" t="str">
        <x:v>Qwen: Qwen3 30B A3B Thinking 2507</x:v>
      </x:c>
      <x:c r="C293" s="23" t="str">
        <x:v>unmatched</x:v>
      </x:c>
      <x:c r="D293" s="23" t="str"/>
      <x:c r="E293" s="23" t="str"/>
      <x:c r="F293" s="78"/>
      <x:c r="G293" s="105"/>
      <x:c r="H293" s="105" t="str"/>
      <x:c r="I293" s="105" t="n">
        <x:v>0.2</x:v>
      </x:c>
      <x:c r="J293" s="105" t="n">
        <x:v>2.4</x:v>
      </x:c>
      <x:c r="K293" s="105" t="n">
        <x:v>116</x:v>
      </x:c>
      <x:c r="L293" s="105" t="n">
        <x:v>2.2970297029702964</x:v>
      </x:c>
      <x:c r="M293" s="105"/>
      <x:c r="N293" s="23" t="str">
        <x:v>https://openrouter.ai/api/frontend/v1/stats/throughput-comparison?permaslug=qwen%2Fqwen3-30b-a3b-thinking-2507&amp;timeRange=1w</x:v>
      </x:c>
    </x:row>
    <x:row r="294">
      <x:c r="A294" s="23" t="str">
        <x:v>qwen/qwen3-32b</x:v>
      </x:c>
      <x:c r="B294" s="23" t="str">
        <x:v>Qwen: Qwen3 32B</x:v>
      </x:c>
      <x:c r="C294" s="23" t="str">
        <x:v>matched_epoch_manual</x:v>
      </x:c>
      <x:c r="D294" s="23" t="str">
        <x:v>checkpoint:epoch:qwen3-32b</x:v>
      </x:c>
      <x:c r="E294" s="23" t="str">
        <x:v>Qwen3-32B</x:v>
      </x:c>
      <x:c r="F294" s="78" t="n">
        <x:v>45776</x:v>
      </x:c>
      <x:c r="G294" s="105" t="n">
        <x:v>32.8</x:v>
      </x:c>
      <x:c r="H294" s="105" t="str">
        <x:v>Epoch Parameters</x:v>
      </x:c>
      <x:c r="I294" s="105" t="n">
        <x:v>0.104</x:v>
      </x:c>
      <x:c r="J294" s="105" t="n">
        <x:v>0.416</x:v>
      </x:c>
      <x:c r="K294" s="105" t="n">
        <x:v>29.5</x:v>
      </x:c>
      <x:c r="L294" s="105" t="n">
        <x:v>1</x:v>
      </x:c>
      <x:c r="M294" s="105" t="n">
        <x:v>-1</x:v>
      </x:c>
      <x:c r="N294" s="23" t="str">
        <x:v>https://openrouter.ai/api/frontend/v1/stats/throughput-comparison?permaslug=qwen%2Fqwen3-32b-04-28&amp;timeRange=1w</x:v>
      </x:c>
    </x:row>
    <x:row r="295">
      <x:c r="A295" s="23" t="str">
        <x:v>qwen/qwen3-8b</x:v>
      </x:c>
      <x:c r="B295" s="23" t="str">
        <x:v>Qwen: Qwen3 8B</x:v>
      </x:c>
      <x:c r="C295" s="23" t="str">
        <x:v>matched_epoch_manual</x:v>
      </x:c>
      <x:c r="D295" s="23" t="str">
        <x:v>checkpoint:epoch:qwen3-8b</x:v>
      </x:c>
      <x:c r="E295" s="23" t="str">
        <x:v>Qwen3-8B</x:v>
      </x:c>
      <x:c r="F295" s="78" t="n">
        <x:v>45776</x:v>
      </x:c>
      <x:c r="G295" s="105" t="n">
        <x:v>8.2</x:v>
      </x:c>
      <x:c r="H295" s="105" t="str">
        <x:v>Epoch Parameters</x:v>
      </x:c>
      <x:c r="I295" s="105" t="n">
        <x:v>0.117</x:v>
      </x:c>
      <x:c r="J295" s="105" t="n">
        <x:v>0.455</x:v>
      </x:c>
      <x:c r="K295" s="105" t="n">
        <x:v>50.5</x:v>
      </x:c>
      <x:c r="L295" s="105" t="n">
        <x:v>1</x:v>
      </x:c>
      <x:c r="M295" s="105" t="n">
        <x:v>-1</x:v>
      </x:c>
      <x:c r="N295" s="23" t="str">
        <x:v>https://openrouter.ai/api/frontend/v1/stats/throughput-comparison?permaslug=qwen%2Fqwen3-8b-04-28&amp;timeRange=1w</x:v>
      </x:c>
    </x:row>
    <x:row r="296">
      <x:c r="A296" s="23" t="str">
        <x:v>qwen/qwen3-coder</x:v>
      </x:c>
      <x:c r="B296" s="23" t="str">
        <x:v>Qwen: Qwen3 Coder 480B A35B</x:v>
      </x:c>
      <x:c r="C296" s="23" t="str">
        <x:v>matched_epoch_manual</x:v>
      </x:c>
      <x:c r="D296" s="23" t="str">
        <x:v>checkpoint:epoch:qwen3-coder-480b-a35b</x:v>
      </x:c>
      <x:c r="E296" s="23" t="str">
        <x:v>Qwen3-Coder-480B-A35B</x:v>
      </x:c>
      <x:c r="F296" s="78" t="n">
        <x:v>45860</x:v>
      </x:c>
      <x:c r="G296" s="105" t="n">
        <x:v>480</x:v>
      </x:c>
      <x:c r="H296" s="105" t="str">
        <x:v>Epoch Parameters</x:v>
      </x:c>
      <x:c r="I296" s="105" t="n">
        <x:v>0.365</x:v>
      </x:c>
      <x:c r="J296" s="105" t="n">
        <x:v>1.525</x:v>
      </x:c>
      <x:c r="K296" s="105" t="n">
        <x:v>34</x:v>
      </x:c>
      <x:c r="L296" s="105" t="n">
        <x:v>0.9052806324376229</x:v>
      </x:c>
      <x:c r="M296" s="105" t="n">
        <x:v>1</x:v>
      </x:c>
      <x:c r="N296" s="23" t="str">
        <x:v>https://openrouter.ai/api/frontend/v1/stats/throughput-comparison?permaslug=qwen%2Fqwen3-coder-480b-a35b-07-25&amp;timeRange=1w</x:v>
      </x:c>
    </x:row>
    <x:row r="297">
      <x:c r="A297" s="23" t="str">
        <x:v>qwen/qwen3-coder-30b-a3b-instruct</x:v>
      </x:c>
      <x:c r="B297" s="23" t="str">
        <x:v>Qwen: Qwen3 Coder 30B A3B Instruct</x:v>
      </x:c>
      <x:c r="C297" s="23" t="str">
        <x:v>unmatched</x:v>
      </x:c>
      <x:c r="D297" s="23" t="str"/>
      <x:c r="E297" s="23" t="str"/>
      <x:c r="F297" s="78"/>
      <x:c r="G297" s="105"/>
      <x:c r="H297" s="105" t="str"/>
      <x:c r="I297" s="105" t="n">
        <x:v>0.15</x:v>
      </x:c>
      <x:c r="J297" s="105" t="n">
        <x:v>0.6</x:v>
      </x:c>
      <x:c r="K297" s="105" t="n">
        <x:v>44.75</x:v>
      </x:c>
      <x:c r="L297" s="105" t="n">
        <x:v>1.1574201002051794</x:v>
      </x:c>
      <x:c r="M297" s="105"/>
      <x:c r="N297" s="23" t="str">
        <x:v>https://openrouter.ai/api/frontend/v1/stats/throughput-comparison?permaslug=qwen%2Fqwen3-coder-30b-a3b-instruct&amp;timeRange=1w</x:v>
      </x:c>
    </x:row>
    <x:row r="298">
      <x:c r="A298" s="23" t="str">
        <x:v>qwen/qwen3-coder-flash</x:v>
      </x:c>
      <x:c r="B298" s="23" t="str">
        <x:v>Qwen: Qwen3 Coder Flash</x:v>
      </x:c>
      <x:c r="C298" s="23" t="str">
        <x:v>unmatched</x:v>
      </x:c>
      <x:c r="D298" s="23" t="str"/>
      <x:c r="E298" s="23" t="str"/>
      <x:c r="F298" s="78"/>
      <x:c r="G298" s="105"/>
      <x:c r="H298" s="105" t="str"/>
      <x:c r="I298" s="105" t="n">
        <x:v>0.195</x:v>
      </x:c>
      <x:c r="J298" s="105" t="n">
        <x:v>0.975</x:v>
      </x:c>
      <x:c r="K298" s="105" t="n">
        <x:v>39.5</x:v>
      </x:c>
      <x:c r="L298" s="105" t="n">
        <x:v>0.782178217821782</x:v>
      </x:c>
      <x:c r="M298" s="105"/>
      <x:c r="N298" s="23" t="str">
        <x:v>https://openrouter.ai/api/frontend/v1/stats/throughput-comparison?permaslug=qwen%2Fqwen3-coder-flash&amp;timeRange=1w</x:v>
      </x:c>
    </x:row>
    <x:row r="299">
      <x:c r="A299" s="23" t="str">
        <x:v>qwen/qwen3-coder-next</x:v>
      </x:c>
      <x:c r="B299" s="23" t="str">
        <x:v>Qwen: Qwen3 Coder Next</x:v>
      </x:c>
      <x:c r="C299" s="23" t="str">
        <x:v>matched_epoch_manual</x:v>
      </x:c>
      <x:c r="D299" s="23" t="str">
        <x:v>checkpoint:epoch:qwen3-coder-next</x:v>
      </x:c>
      <x:c r="E299" s="23" t="str">
        <x:v>Qwen3-Coder-Next</x:v>
      </x:c>
      <x:c r="F299" s="78" t="n">
        <x:v>46055</x:v>
      </x:c>
      <x:c r="G299" s="105" t="n">
        <x:v>80</x:v>
      </x:c>
      <x:c r="H299" s="105" t="str">
        <x:v>Epoch Parameters</x:v>
      </x:c>
      <x:c r="I299" s="105" t="n">
        <x:v>0.18</x:v>
      </x:c>
      <x:c r="J299" s="105" t="n">
        <x:v>0.9</x:v>
      </x:c>
      <x:c r="K299" s="105" t="n">
        <x:v>41.5</x:v>
      </x:c>
      <x:c r="L299" s="105" t="n">
        <x:v>1.2765802865538394</x:v>
      </x:c>
      <x:c r="M299" s="105" t="n">
        <x:v>2</x:v>
      </x:c>
      <x:c r="N299" s="23" t="str">
        <x:v>https://openrouter.ai/api/frontend/v1/stats/throughput-comparison?permaslug=qwen%2Fqwen3-coder-next-2025-02-03&amp;timeRange=1w</x:v>
      </x:c>
    </x:row>
    <x:row r="300">
      <x:c r="A300" s="23" t="str">
        <x:v>qwen/qwen3-coder-plus</x:v>
      </x:c>
      <x:c r="B300" s="23" t="str">
        <x:v>Qwen: Qwen3 Coder Plus</x:v>
      </x:c>
      <x:c r="C300" s="23" t="str">
        <x:v>unmatched</x:v>
      </x:c>
      <x:c r="D300" s="23" t="str"/>
      <x:c r="E300" s="23" t="str"/>
      <x:c r="F300" s="78"/>
      <x:c r="G300" s="105"/>
      <x:c r="H300" s="105" t="str"/>
      <x:c r="I300" s="105" t="n">
        <x:v>0.65</x:v>
      </x:c>
      <x:c r="J300" s="105" t="n">
        <x:v>3.25</x:v>
      </x:c>
      <x:c r="K300" s="105" t="n">
        <x:v>25</x:v>
      </x:c>
      <x:c r="L300" s="105" t="n">
        <x:v>0.4950495049504949</x:v>
      </x:c>
      <x:c r="M300" s="105"/>
      <x:c r="N300" s="23" t="str">
        <x:v>https://openrouter.ai/api/frontend/v1/stats/throughput-comparison?permaslug=qwen%2Fqwen3-coder-plus&amp;timeRange=1w</x:v>
      </x:c>
    </x:row>
    <x:row r="301">
      <x:c r="A301" s="23" t="str">
        <x:v>qwen/qwen3-max</x:v>
      </x:c>
      <x:c r="B301" s="23" t="str">
        <x:v>Qwen: Qwen3 Max</x:v>
      </x:c>
      <x:c r="C301" s="23" t="str">
        <x:v>matched_epoch_manual</x:v>
      </x:c>
      <x:c r="D301" s="23" t="str">
        <x:v>checkpoint:alibaba:qwen3-max</x:v>
      </x:c>
      <x:c r="E301" s="23" t="str">
        <x:v>Qwen3-Max</x:v>
      </x:c>
      <x:c r="F301" s="78" t="n">
        <x:v>45924</x:v>
      </x:c>
      <x:c r="G301" s="105" t="n">
        <x:v>1000</x:v>
      </x:c>
      <x:c r="H301" s="105" t="str">
        <x:v>Epoch Parameters</x:v>
      </x:c>
      <x:c r="I301" s="105" t="n">
        <x:v>0.78</x:v>
      </x:c>
      <x:c r="J301" s="105" t="n">
        <x:v>3.9</x:v>
      </x:c>
      <x:c r="K301" s="105" t="n">
        <x:v>45.5</x:v>
      </x:c>
      <x:c r="L301" s="105" t="n">
        <x:v>0.9009900990099009</x:v>
      </x:c>
      <x:c r="M301" s="105" t="n">
        <x:v>-1</x:v>
      </x:c>
      <x:c r="N301" s="23" t="str">
        <x:v>https://openrouter.ai/api/frontend/v1/stats/throughput-comparison?permaslug=qwen%2Fqwen3-max&amp;timeRange=1w</x:v>
      </x:c>
    </x:row>
    <x:row r="302">
      <x:c r="A302" s="23" t="str">
        <x:v>qwen/qwen3-max-thinking</x:v>
      </x:c>
      <x:c r="B302" s="23" t="str">
        <x:v>Qwen: Qwen3 Max Thinking</x:v>
      </x:c>
      <x:c r="C302" s="23" t="str">
        <x:v>unmatched</x:v>
      </x:c>
      <x:c r="D302" s="23" t="str"/>
      <x:c r="E302" s="23" t="str"/>
      <x:c r="F302" s="78"/>
      <x:c r="G302" s="105"/>
      <x:c r="H302" s="105" t="str"/>
      <x:c r="I302" s="105" t="n">
        <x:v>0.78</x:v>
      </x:c>
      <x:c r="J302" s="105" t="n">
        <x:v>3.9</x:v>
      </x:c>
      <x:c r="K302" s="105" t="n">
        <x:v>35</x:v>
      </x:c>
      <x:c r="L302" s="105" t="n">
        <x:v>0.6930693069306929</x:v>
      </x:c>
      <x:c r="M302" s="105"/>
      <x:c r="N302" s="23" t="str">
        <x:v>https://openrouter.ai/api/frontend/v1/stats/throughput-comparison?permaslug=qwen%2Fqwen3-max-thinking-20260123&amp;timeRange=1w</x:v>
      </x:c>
    </x:row>
    <x:row r="303">
      <x:c r="A303" s="23" t="str">
        <x:v>qwen/qwen3-next-80b-a3b-instruct</x:v>
      </x:c>
      <x:c r="B303" s="23" t="str">
        <x:v>Qwen: Qwen3 Next 80B A3B Instruct</x:v>
      </x:c>
      <x:c r="C303" s="23" t="str">
        <x:v>matched_epoch_manual</x:v>
      </x:c>
      <x:c r="D303" s="23" t="str">
        <x:v>checkpoint:epoch:qwen3-next-80b-a3b</x:v>
      </x:c>
      <x:c r="E303" s="23" t="str">
        <x:v>Qwen3-Next-80B-A3B</x:v>
      </x:c>
      <x:c r="F303" s="78" t="n">
        <x:v>45910</x:v>
      </x:c>
      <x:c r="G303" s="105" t="n">
        <x:v>80</x:v>
      </x:c>
      <x:c r="H303" s="105" t="str">
        <x:v>Epoch Parameters</x:v>
      </x:c>
      <x:c r="I303" s="105" t="n">
        <x:v>0.1</x:v>
      </x:c>
      <x:c r="J303" s="105" t="n">
        <x:v>1.1</x:v>
      </x:c>
      <x:c r="K303" s="105" t="n">
        <x:v>59</x:v>
      </x:c>
      <x:c r="L303" s="105" t="n">
        <x:v>1.5441005716411307</x:v>
      </x:c>
      <x:c r="M303" s="105" t="n">
        <x:v>1</x:v>
      </x:c>
      <x:c r="N303" s="23" t="str">
        <x:v>https://openrouter.ai/api/frontend/v1/stats/throughput-comparison?permaslug=qwen%2Fqwen3-next-80b-a3b-instruct-2509&amp;timeRange=1w</x:v>
      </x:c>
    </x:row>
    <x:row r="304">
      <x:c r="A304" s="23" t="str">
        <x:v>qwen/qwen3-next-80b-a3b-thinking</x:v>
      </x:c>
      <x:c r="B304" s="23" t="str">
        <x:v>Qwen: Qwen3 Next 80B A3B Thinking</x:v>
      </x:c>
      <x:c r="C304" s="23" t="str">
        <x:v>matched_epoch_manual</x:v>
      </x:c>
      <x:c r="D304" s="23" t="str">
        <x:v>checkpoint:epoch:qwen3-next-80b-a3b</x:v>
      </x:c>
      <x:c r="E304" s="23" t="str">
        <x:v>Qwen3-Next-80B-A3B</x:v>
      </x:c>
      <x:c r="F304" s="78" t="n">
        <x:v>45910</x:v>
      </x:c>
      <x:c r="G304" s="105" t="n">
        <x:v>80</x:v>
      </x:c>
      <x:c r="H304" s="105" t="str">
        <x:v>Epoch Parameters</x:v>
      </x:c>
      <x:c r="I304" s="105" t="n">
        <x:v>0.15</x:v>
      </x:c>
      <x:c r="J304" s="105" t="n">
        <x:v>1.2</x:v>
      </x:c>
      <x:c r="K304" s="105" t="n">
        <x:v>124</x:v>
      </x:c>
      <x:c r="L304" s="105" t="n">
        <x:v>3.2903225806451597</x:v>
      </x:c>
      <x:c r="M304" s="105" t="n">
        <x:v>1</x:v>
      </x:c>
      <x:c r="N304" s="23" t="str">
        <x:v>https://openrouter.ai/api/frontend/v1/stats/throughput-comparison?permaslug=qwen%2Fqwen3-next-80b-a3b-thinking-2509&amp;timeRange=1w</x:v>
      </x:c>
    </x:row>
    <x:row r="305">
      <x:c r="A305" s="23" t="str">
        <x:v>qwen/qwen3-vl-235b-a22b-instruct</x:v>
      </x:c>
      <x:c r="B305" s="23" t="str">
        <x:v>Qwen: Qwen3 VL 235B A22B Instruct</x:v>
      </x:c>
      <x:c r="C305" s="23" t="str">
        <x:v>unmatched</x:v>
      </x:c>
      <x:c r="D305" s="23" t="str"/>
      <x:c r="E305" s="23" t="str"/>
      <x:c r="F305" s="78"/>
      <x:c r="G305" s="105"/>
      <x:c r="H305" s="105" t="str"/>
      <x:c r="I305" s="105" t="n">
        <x:v>0.21</x:v>
      </x:c>
      <x:c r="J305" s="105" t="n">
        <x:v>1.5</x:v>
      </x:c>
      <x:c r="K305" s="105" t="n">
        <x:v>18.5</x:v>
      </x:c>
      <x:c r="L305" s="105" t="n">
        <x:v>0.48416712839594755</x:v>
      </x:c>
      <x:c r="M305" s="105"/>
      <x:c r="N305" s="23" t="str">
        <x:v>https://openrouter.ai/api/frontend/v1/stats/throughput-comparison?permaslug=qwen%2Fqwen3-vl-235b-a22b-instruct&amp;timeRange=1w</x:v>
      </x:c>
    </x:row>
    <x:row r="306">
      <x:c r="A306" s="23" t="str">
        <x:v>qwen/qwen3-vl-235b-a22b-thinking</x:v>
      </x:c>
      <x:c r="B306" s="23" t="str">
        <x:v>Qwen: Qwen3 VL 235B A22B Thinking</x:v>
      </x:c>
      <x:c r="C306" s="23" t="str">
        <x:v>unmatched</x:v>
      </x:c>
      <x:c r="D306" s="23" t="str"/>
      <x:c r="E306" s="23" t="str"/>
      <x:c r="F306" s="78"/>
      <x:c r="G306" s="105"/>
      <x:c r="H306" s="105" t="str"/>
      <x:c r="I306" s="105" t="n">
        <x:v>0.69</x:v>
      </x:c>
      <x:c r="J306" s="105" t="n">
        <x:v>3.975</x:v>
      </x:c>
      <x:c r="K306" s="105" t="n">
        <x:v>46.75</x:v>
      </x:c>
      <x:c r="L306" s="105" t="n">
        <x:v>1.3206781385353406</x:v>
      </x:c>
      <x:c r="M306" s="105"/>
      <x:c r="N306" s="23" t="str">
        <x:v>https://openrouter.ai/api/frontend/v1/stats/throughput-comparison?permaslug=qwen%2Fqwen3-vl-235b-a22b-thinking&amp;timeRange=1w</x:v>
      </x:c>
    </x:row>
    <x:row r="307">
      <x:c r="A307" s="23" t="str">
        <x:v>qwen/qwen3-vl-30b-a3b-instruct</x:v>
      </x:c>
      <x:c r="B307" s="23" t="str">
        <x:v>Qwen: Qwen3 VL 30B A3B Instruct</x:v>
      </x:c>
      <x:c r="C307" s="23" t="str">
        <x:v>unmatched</x:v>
      </x:c>
      <x:c r="D307" s="23" t="str"/>
      <x:c r="E307" s="23" t="str"/>
      <x:c r="F307" s="78"/>
      <x:c r="G307" s="105"/>
      <x:c r="H307" s="105" t="str"/>
      <x:c r="I307" s="105" t="n">
        <x:v>0.175</x:v>
      </x:c>
      <x:c r="J307" s="105" t="n">
        <x:v>0.65</x:v>
      </x:c>
      <x:c r="K307" s="105" t="n">
        <x:v>13</x:v>
      </x:c>
      <x:c r="L307" s="105" t="n">
        <x:v>0.3872070229762754</x:v>
      </x:c>
      <x:c r="M307" s="105"/>
      <x:c r="N307" s="23" t="str">
        <x:v>https://openrouter.ai/api/frontend/v1/stats/throughput-comparison?permaslug=qwen%2Fqwen3-vl-30b-a3b-instruct&amp;timeRange=1w</x:v>
      </x:c>
    </x:row>
    <x:row r="308">
      <x:c r="A308" s="23" t="str">
        <x:v>qwen/qwen3-vl-30b-a3b-thinking</x:v>
      </x:c>
      <x:c r="B308" s="23" t="str">
        <x:v>Qwen: Qwen3 VL 30B A3B Thinking</x:v>
      </x:c>
      <x:c r="C308" s="23" t="str">
        <x:v>unmatched</x:v>
      </x:c>
      <x:c r="D308" s="23" t="str"/>
      <x:c r="E308" s="23" t="str"/>
      <x:c r="F308" s="78"/>
      <x:c r="G308" s="105"/>
      <x:c r="H308" s="105" t="str"/>
      <x:c r="I308" s="105" t="n">
        <x:v>0.245</x:v>
      </x:c>
      <x:c r="J308" s="105" t="n">
        <x:v>1.7</x:v>
      </x:c>
      <x:c r="K308" s="105" t="n">
        <x:v>72.5</x:v>
      </x:c>
      <x:c r="L308" s="105" t="n">
        <x:v>1.9656764929155364</x:v>
      </x:c>
      <x:c r="M308" s="105"/>
      <x:c r="N308" s="23" t="str">
        <x:v>https://openrouter.ai/api/frontend/v1/stats/throughput-comparison?permaslug=qwen%2Fqwen3-vl-30b-a3b-thinking&amp;timeRange=1w</x:v>
      </x:c>
    </x:row>
    <x:row r="309">
      <x:c r="A309" s="23" t="str">
        <x:v>qwen/qwen3-vl-32b-instruct</x:v>
      </x:c>
      <x:c r="B309" s="23" t="str">
        <x:v>Qwen: Qwen3 VL 32B Instruct</x:v>
      </x:c>
      <x:c r="C309" s="23" t="str">
        <x:v>unmatched</x:v>
      </x:c>
      <x:c r="D309" s="23" t="str"/>
      <x:c r="E309" s="23" t="str"/>
      <x:c r="F309" s="78"/>
      <x:c r="G309" s="105"/>
      <x:c r="H309" s="105" t="str"/>
      <x:c r="I309" s="105" t="n">
        <x:v>0.104</x:v>
      </x:c>
      <x:c r="J309" s="105" t="n">
        <x:v>0.416</x:v>
      </x:c>
      <x:c r="K309" s="105" t="n">
        <x:v>22.5</x:v>
      </x:c>
      <x:c r="L309" s="105" t="n">
        <x:v>0.4455445544554454</x:v>
      </x:c>
      <x:c r="M309" s="105"/>
      <x:c r="N309" s="23" t="str">
        <x:v>https://openrouter.ai/api/frontend/v1/stats/throughput-comparison?permaslug=qwen%2Fqwen3-vl-32b-instruct&amp;timeRange=1w</x:v>
      </x:c>
    </x:row>
    <x:row r="310">
      <x:c r="A310" s="23" t="str">
        <x:v>qwen/qwen3-vl-8b-instruct</x:v>
      </x:c>
      <x:c r="B310" s="23" t="str">
        <x:v>Qwen: Qwen3 VL 8B Instruct</x:v>
      </x:c>
      <x:c r="C310" s="23" t="str">
        <x:v>unmatched</x:v>
      </x:c>
      <x:c r="D310" s="23" t="str"/>
      <x:c r="E310" s="23" t="str"/>
      <x:c r="F310" s="78"/>
      <x:c r="G310" s="105"/>
      <x:c r="H310" s="105" t="str"/>
      <x:c r="I310" s="105" t="n">
        <x:v>0.1835</x:v>
      </x:c>
      <x:c r="J310" s="105" t="n">
        <x:v>0.6025</x:v>
      </x:c>
      <x:c r="K310" s="105" t="n">
        <x:v>38.75</x:v>
      </x:c>
      <x:c r="L310" s="105" t="n">
        <x:v>0.8804366932718559</x:v>
      </x:c>
      <x:c r="M310" s="105"/>
      <x:c r="N310" s="23" t="str">
        <x:v>https://openrouter.ai/api/frontend/v1/stats/throughput-comparison?permaslug=qwen%2Fqwen3-vl-8b-instruct&amp;timeRange=1w</x:v>
      </x:c>
    </x:row>
    <x:row r="311">
      <x:c r="A311" s="23" t="str">
        <x:v>qwen/qwen3-vl-8b-thinking</x:v>
      </x:c>
      <x:c r="B311" s="23" t="str">
        <x:v>Qwen: Qwen3 VL 8B Thinking</x:v>
      </x:c>
      <x:c r="C311" s="23" t="str">
        <x:v>unmatched</x:v>
      </x:c>
      <x:c r="D311" s="23" t="str"/>
      <x:c r="E311" s="23" t="str"/>
      <x:c r="F311" s="78"/>
      <x:c r="G311" s="105"/>
      <x:c r="H311" s="105" t="str"/>
      <x:c r="I311" s="105" t="n">
        <x:v>0.18</x:v>
      </x:c>
      <x:c r="J311" s="105" t="n">
        <x:v>2.1</x:v>
      </x:c>
      <x:c r="K311" s="105" t="n">
        <x:v>125</x:v>
      </x:c>
      <x:c r="L311" s="105" t="n">
        <x:v>2.4752475247524757</x:v>
      </x:c>
      <x:c r="M311" s="105"/>
      <x:c r="N311" s="23" t="str">
        <x:v>https://openrouter.ai/api/frontend/v1/stats/throughput-comparison?permaslug=qwen%2Fqwen3-vl-8b-thinking&amp;timeRange=1w</x:v>
      </x:c>
    </x:row>
    <x:row r="312">
      <x:c r="A312" s="23" t="str">
        <x:v>qwen/qwen3.5-122b-a10b</x:v>
      </x:c>
      <x:c r="B312" s="23" t="str">
        <x:v>Qwen: Qwen3.5-122B-A10B</x:v>
      </x:c>
      <x:c r="C312" s="23" t="str">
        <x:v>matched_epoch_manual</x:v>
      </x:c>
      <x:c r="D312" s="23" t="str">
        <x:v>checkpoint:epoch:qwen3-5-122b-a10b</x:v>
      </x:c>
      <x:c r="E312" s="23" t="str">
        <x:v>Qwen3.5-122B-A10B</x:v>
      </x:c>
      <x:c r="F312" s="78" t="n">
        <x:v>46077</x:v>
      </x:c>
      <x:c r="G312" s="105" t="n">
        <x:v>122</x:v>
      </x:c>
      <x:c r="H312" s="105" t="str">
        <x:v>Epoch Parameters</x:v>
      </x:c>
      <x:c r="I312" s="105" t="n">
        <x:v>0.29</x:v>
      </x:c>
      <x:c r="J312" s="105" t="n">
        <x:v>2.4</x:v>
      </x:c>
      <x:c r="K312" s="105" t="n">
        <x:v>42.5</x:v>
      </x:c>
      <x:c r="L312" s="105" t="n">
        <x:v>1.1089108910891092</x:v>
      </x:c>
      <x:c r="M312" s="105" t="n">
        <x:v>1</x:v>
      </x:c>
      <x:c r="N312" s="23" t="str">
        <x:v>https://openrouter.ai/api/frontend/v1/stats/throughput-comparison?permaslug=qwen%2Fqwen3.5-122b-a10b-20260224&amp;timeRange=1w</x:v>
      </x:c>
    </x:row>
    <x:row r="313">
      <x:c r="A313" s="23" t="str">
        <x:v>qwen/qwen3.5-27b</x:v>
      </x:c>
      <x:c r="B313" s="23" t="str">
        <x:v>Qwen: Qwen3.5-27B</x:v>
      </x:c>
      <x:c r="C313" s="23" t="str">
        <x:v>matched_epoch_manual</x:v>
      </x:c>
      <x:c r="D313" s="23" t="str">
        <x:v>checkpoint:epoch:qwen3-5-27b</x:v>
      </x:c>
      <x:c r="E313" s="23" t="str">
        <x:v>Qwen3.5-27B</x:v>
      </x:c>
      <x:c r="F313" s="78" t="n">
        <x:v>46077</x:v>
      </x:c>
      <x:c r="G313" s="105" t="n">
        <x:v>27</x:v>
      </x:c>
      <x:c r="H313" s="105" t="str">
        <x:v>Epoch Parameters</x:v>
      </x:c>
      <x:c r="I313" s="105" t="n">
        <x:v>0.265</x:v>
      </x:c>
      <x:c r="J313" s="105" t="n">
        <x:v>2.28</x:v>
      </x:c>
      <x:c r="K313" s="105" t="n">
        <x:v>20.5</x:v>
      </x:c>
      <x:c r="L313" s="105" t="n">
        <x:v>0.5381711438187101</x:v>
      </x:c>
      <x:c r="M313" s="105" t="n">
        <x:v>1</x:v>
      </x:c>
      <x:c r="N313" s="23" t="str">
        <x:v>https://openrouter.ai/api/frontend/v1/stats/throughput-comparison?permaslug=qwen%2Fqwen3.5-27b-20260224&amp;timeRange=1w</x:v>
      </x:c>
    </x:row>
    <x:row r="314">
      <x:c r="A314" s="23" t="str">
        <x:v>qwen/qwen3.5-35b-a3b</x:v>
      </x:c>
      <x:c r="B314" s="23" t="str">
        <x:v>Qwen: Qwen3.5-35B-A3B</x:v>
      </x:c>
      <x:c r="C314" s="23" t="str">
        <x:v>unmatched</x:v>
      </x:c>
      <x:c r="D314" s="23" t="str"/>
      <x:c r="E314" s="23" t="str"/>
      <x:c r="F314" s="78"/>
      <x:c r="G314" s="105"/>
      <x:c r="H314" s="105" t="str"/>
      <x:c r="I314" s="105" t="n">
        <x:v>0.22</x:v>
      </x:c>
      <x:c r="J314" s="105" t="n">
        <x:v>1.25</x:v>
      </x:c>
      <x:c r="K314" s="105" t="n">
        <x:v>93.5</x:v>
      </x:c>
      <x:c r="L314" s="105" t="n">
        <x:v>2.5832078276599173</x:v>
      </x:c>
      <x:c r="M314" s="105"/>
      <x:c r="N314" s="23" t="str">
        <x:v>https://openrouter.ai/api/frontend/v1/stats/throughput-comparison?permaslug=qwen%2Fqwen3.5-35b-a3b-20260224&amp;timeRange=1w</x:v>
      </x:c>
    </x:row>
    <x:row r="315">
      <x:c r="A315" s="23" t="str">
        <x:v>qwen/qwen3.5-397b-a17b</x:v>
      </x:c>
      <x:c r="B315" s="23" t="str">
        <x:v>Qwen: Qwen3.5 397B A17B</x:v>
      </x:c>
      <x:c r="C315" s="23" t="str">
        <x:v>matched_epoch_manual</x:v>
      </x:c>
      <x:c r="D315" s="23" t="str">
        <x:v>checkpoint:epoch:qwen3-5-397b-a17b</x:v>
      </x:c>
      <x:c r="E315" s="23" t="str">
        <x:v>Qwen3.5 397B-A17B</x:v>
      </x:c>
      <x:c r="F315" s="78" t="n">
        <x:v>46066</x:v>
      </x:c>
      <x:c r="G315" s="105" t="n">
        <x:v>397</x:v>
      </x:c>
      <x:c r="H315" s="105" t="str">
        <x:v>Epoch Parameters</x:v>
      </x:c>
      <x:c r="I315" s="105" t="n">
        <x:v>0.55</x:v>
      </x:c>
      <x:c r="J315" s="105" t="n">
        <x:v>3.5</x:v>
      </x:c>
      <x:c r="K315" s="105" t="n">
        <x:v>17</x:v>
      </x:c>
      <x:c r="L315" s="105" t="n">
        <x:v>0.4997636651488787</x:v>
      </x:c>
      <x:c r="M315" s="105" t="n">
        <x:v>3</x:v>
      </x:c>
      <x:c r="N315" s="23" t="str">
        <x:v>https://openrouter.ai/api/frontend/v1/stats/throughput-comparison?permaslug=qwen%2Fqwen3.5-397b-a17b-20260216&amp;timeRange=1w</x:v>
      </x:c>
    </x:row>
    <x:row r="316">
      <x:c r="A316" s="23" t="str">
        <x:v>qwen/qwen3.5-9b</x:v>
      </x:c>
      <x:c r="B316" s="23" t="str">
        <x:v>Qwen: Qwen3.5-9B</x:v>
      </x:c>
      <x:c r="C316" s="23" t="str">
        <x:v>matched_epoch_manual</x:v>
      </x:c>
      <x:c r="D316" s="23" t="str">
        <x:v>checkpoint:epoch:qwen3-5-9b</x:v>
      </x:c>
      <x:c r="E316" s="23" t="str">
        <x:v>Qwen3.5-9B</x:v>
      </x:c>
      <x:c r="F316" s="78" t="n">
        <x:v>46077</x:v>
      </x:c>
      <x:c r="G316" s="105" t="n">
        <x:v>9</x:v>
      </x:c>
      <x:c r="H316" s="105" t="str">
        <x:v>Epoch Parameters</x:v>
      </x:c>
      <x:c r="I316" s="105" t="n">
        <x:v>0.1</x:v>
      </x:c>
      <x:c r="J316" s="105" t="n">
        <x:v>0.15</x:v>
      </x:c>
      <x:c r="K316" s="105" t="n">
        <x:v>24.25</x:v>
      </x:c>
      <x:c r="L316" s="105" t="n">
        <x:v>0.708955232273182</x:v>
      </x:c>
      <x:c r="M316" s="105" t="n">
        <x:v>14</x:v>
      </x:c>
      <x:c r="N316" s="23" t="str">
        <x:v>https://openrouter.ai/api/frontend/v1/stats/throughput-comparison?permaslug=qwen%2Fqwen3.5-9b-20260310&amp;timeRange=1w</x:v>
      </x:c>
    </x:row>
    <x:row r="317">
      <x:c r="A317" s="23" t="str">
        <x:v>qwen/qwen3.5-flash-02-23</x:v>
      </x:c>
      <x:c r="B317" s="23" t="str">
        <x:v>Qwen: Qwen3.5-Flash</x:v>
      </x:c>
      <x:c r="C317" s="23" t="str">
        <x:v>unmatched</x:v>
      </x:c>
      <x:c r="D317" s="23" t="str"/>
      <x:c r="E317" s="23" t="str"/>
      <x:c r="F317" s="78"/>
      <x:c r="G317" s="105"/>
      <x:c r="H317" s="105" t="str"/>
      <x:c r="I317" s="105" t="n">
        <x:v>0.065</x:v>
      </x:c>
      <x:c r="J317" s="105" t="n">
        <x:v>0.26</x:v>
      </x:c>
      <x:c r="K317" s="105" t="n">
        <x:v>85</x:v>
      </x:c>
      <x:c r="L317" s="105" t="n">
        <x:v>1.6831683168316833</x:v>
      </x:c>
      <x:c r="M317" s="105"/>
      <x:c r="N317" s="23" t="str">
        <x:v>https://openrouter.ai/api/frontend/v1/stats/throughput-comparison?permaslug=qwen%2Fqwen3.5-flash-20260224&amp;timeRange=1w</x:v>
      </x:c>
    </x:row>
    <x:row r="318">
      <x:c r="A318" s="23" t="str">
        <x:v>qwen/qwen3.5-plus-02-15</x:v>
      </x:c>
      <x:c r="B318" s="23" t="str">
        <x:v>Qwen: Qwen3.5 Plus 2026-02-15</x:v>
      </x:c>
      <x:c r="C318" s="23" t="str">
        <x:v>unmatched</x:v>
      </x:c>
      <x:c r="D318" s="23" t="str"/>
      <x:c r="E318" s="23" t="str"/>
      <x:c r="F318" s="78"/>
      <x:c r="G318" s="105"/>
      <x:c r="H318" s="105" t="str"/>
      <x:c r="I318" s="105" t="n">
        <x:v>0.26</x:v>
      </x:c>
      <x:c r="J318" s="105" t="n">
        <x:v>1.56</x:v>
      </x:c>
      <x:c r="K318" s="105" t="n">
        <x:v>53</x:v>
      </x:c>
      <x:c r="L318" s="105" t="n">
        <x:v>1.0495049504950495</x:v>
      </x:c>
      <x:c r="M318" s="105"/>
      <x:c r="N318" s="23" t="str">
        <x:v>https://openrouter.ai/api/frontend/v1/stats/throughput-comparison?permaslug=qwen%2Fqwen3.5-plus-20260216&amp;timeRange=1w</x:v>
      </x:c>
    </x:row>
    <x:row r="319">
      <x:c r="A319" s="23" t="str">
        <x:v>qwen/qwen3.5-plus-20260420</x:v>
      </x:c>
      <x:c r="B319" s="23" t="str">
        <x:v>Qwen: Qwen3.5 Plus 2026-04-20</x:v>
      </x:c>
      <x:c r="C319" s="23" t="str">
        <x:v>unmatched</x:v>
      </x:c>
      <x:c r="D319" s="23" t="str"/>
      <x:c r="E319" s="23" t="str"/>
      <x:c r="F319" s="78"/>
      <x:c r="G319" s="105"/>
      <x:c r="H319" s="105" t="str"/>
      <x:c r="I319" s="105" t="n">
        <x:v>0.3</x:v>
      </x:c>
      <x:c r="J319" s="105" t="n">
        <x:v>1.8</x:v>
      </x:c>
      <x:c r="K319" s="105" t="n">
        <x:v>52.5</x:v>
      </x:c>
      <x:c r="L319" s="105" t="n">
        <x:v>1.0396039603960394</x:v>
      </x:c>
      <x:c r="M319" s="105"/>
      <x:c r="N319" s="23" t="str">
        <x:v>https://openrouter.ai/api/frontend/v1/stats/throughput-comparison?permaslug=qwen%2Fqwen3.5-plus-20260420&amp;timeRange=1w</x:v>
      </x:c>
    </x:row>
    <x:row r="320">
      <x:c r="A320" s="23" t="str">
        <x:v>qwen/qwen3.6-27b</x:v>
      </x:c>
      <x:c r="B320" s="23" t="str">
        <x:v>Qwen: Qwen3.6 27B</x:v>
      </x:c>
      <x:c r="C320" s="23" t="str">
        <x:v>unmatched</x:v>
      </x:c>
      <x:c r="D320" s="23" t="str"/>
      <x:c r="E320" s="23" t="str"/>
      <x:c r="F320" s="78"/>
      <x:c r="G320" s="105"/>
      <x:c r="H320" s="105" t="str"/>
      <x:c r="I320" s="105" t="n">
        <x:v>0.32</x:v>
      </x:c>
      <x:c r="J320" s="105" t="n">
        <x:v>2.7</x:v>
      </x:c>
      <x:c r="K320" s="105" t="n">
        <x:v>32.5</x:v>
      </x:c>
      <x:c r="L320" s="105" t="n">
        <x:v>0.9333333333333331</x:v>
      </x:c>
      <x:c r="M320" s="105"/>
      <x:c r="N320" s="23" t="str">
        <x:v>https://openrouter.ai/api/frontend/v1/stats/throughput-comparison?permaslug=qwen%2Fqwen3.6-27b-20260422&amp;timeRange=1w</x:v>
      </x:c>
    </x:row>
    <x:row r="321">
      <x:c r="A321" s="23" t="str">
        <x:v>qwen/qwen3.6-35b-a3b</x:v>
      </x:c>
      <x:c r="B321" s="23" t="str">
        <x:v>Qwen: Qwen3.6 35B A3B</x:v>
      </x:c>
      <x:c r="C321" s="23" t="str">
        <x:v>unmatched</x:v>
      </x:c>
      <x:c r="D321" s="23" t="str"/>
      <x:c r="E321" s="23" t="str"/>
      <x:c r="F321" s="78"/>
      <x:c r="G321" s="105"/>
      <x:c r="H321" s="105" t="str"/>
      <x:c r="I321" s="105" t="n">
        <x:v>0.186</x:v>
      </x:c>
      <x:c r="J321" s="105" t="n">
        <x:v>1.11375</x:v>
      </x:c>
      <x:c r="K321" s="105" t="n">
        <x:v>69.5</x:v>
      </x:c>
      <x:c r="L321" s="105" t="n">
        <x:v>1.9569892473118278</x:v>
      </x:c>
      <x:c r="M321" s="105"/>
      <x:c r="N321" s="23" t="str">
        <x:v>https://openrouter.ai/api/frontend/v1/stats/throughput-comparison?permaslug=qwen%2Fqwen3.6-35b-a3b-20260415&amp;timeRange=1w</x:v>
      </x:c>
    </x:row>
    <x:row r="322">
      <x:c r="A322" s="23" t="str">
        <x:v>qwen/qwen3.6-flash</x:v>
      </x:c>
      <x:c r="B322" s="23" t="str">
        <x:v>Qwen: Qwen3.6 Flash</x:v>
      </x:c>
      <x:c r="C322" s="23" t="str">
        <x:v>unmatched</x:v>
      </x:c>
      <x:c r="D322" s="23" t="str"/>
      <x:c r="E322" s="23" t="str"/>
      <x:c r="F322" s="78"/>
      <x:c r="G322" s="105"/>
      <x:c r="H322" s="105" t="str"/>
      <x:c r="I322" s="105" t="n">
        <x:v>0.1875</x:v>
      </x:c>
      <x:c r="J322" s="105" t="n">
        <x:v>1.125</x:v>
      </x:c>
      <x:c r="K322" s="105" t="n">
        <x:v>80.5</x:v>
      </x:c>
      <x:c r="L322" s="105" t="n">
        <x:v>1.594059405940594</x:v>
      </x:c>
      <x:c r="M322" s="105"/>
      <x:c r="N322" s="23" t="str">
        <x:v>https://openrouter.ai/api/frontend/v1/stats/throughput-comparison?permaslug=qwen%2Fqwen3.6-flash&amp;timeRange=1w</x:v>
      </x:c>
    </x:row>
    <x:row r="323">
      <x:c r="A323" s="23" t="str">
        <x:v>qwen/qwen3.6-max-preview</x:v>
      </x:c>
      <x:c r="B323" s="23" t="str">
        <x:v>Qwen: Qwen3.6 Max Preview</x:v>
      </x:c>
      <x:c r="C323" s="23" t="str">
        <x:v>unmatched</x:v>
      </x:c>
      <x:c r="D323" s="23" t="str"/>
      <x:c r="E323" s="23" t="str"/>
      <x:c r="F323" s="78"/>
      <x:c r="G323" s="105"/>
      <x:c r="H323" s="105" t="str"/>
      <x:c r="I323" s="105" t="n">
        <x:v>1.027</x:v>
      </x:c>
      <x:c r="J323" s="105" t="n">
        <x:v>6.162</x:v>
      </x:c>
      <x:c r="K323" s="105" t="n">
        <x:v>47</x:v>
      </x:c>
      <x:c r="L323" s="105" t="n">
        <x:v>0.9306930693069304</x:v>
      </x:c>
      <x:c r="M323" s="105"/>
      <x:c r="N323" s="23" t="str">
        <x:v>https://openrouter.ai/api/frontend/v1/stats/throughput-comparison?permaslug=qwen%2Fqwen3.6-max-preview-20260420&amp;timeRange=1w</x:v>
      </x:c>
    </x:row>
    <x:row r="324">
      <x:c r="A324" s="23" t="str">
        <x:v>qwen/qwen3.6-plus</x:v>
      </x:c>
      <x:c r="B324" s="23" t="str">
        <x:v>Qwen: Qwen3.6 Plus</x:v>
      </x:c>
      <x:c r="C324" s="23" t="str">
        <x:v>unmatched</x:v>
      </x:c>
      <x:c r="D324" s="23" t="str"/>
      <x:c r="E324" s="23" t="str"/>
      <x:c r="F324" s="78"/>
      <x:c r="G324" s="105"/>
      <x:c r="H324" s="105" t="str"/>
      <x:c r="I324" s="105" t="n">
        <x:v>0.325</x:v>
      </x:c>
      <x:c r="J324" s="105" t="n">
        <x:v>1.95</x:v>
      </x:c>
      <x:c r="K324" s="105" t="n">
        <x:v>46</x:v>
      </x:c>
      <x:c r="L324" s="105" t="n">
        <x:v>0.9108910891089108</x:v>
      </x:c>
      <x:c r="M324" s="105"/>
      <x:c r="N324" s="23" t="str">
        <x:v>https://openrouter.ai/api/frontend/v1/stats/throughput-comparison?permaslug=qwen%2Fqwen3.6-plus-04-02&amp;timeRange=1w</x:v>
      </x:c>
    </x:row>
    <x:row r="325">
      <x:c r="A325" s="23" t="str">
        <x:v>qwen/qwen3.7-flash</x:v>
      </x:c>
      <x:c r="B325" s="23" t="str">
        <x:v>Qwen: Qwen3.7 Flash</x:v>
      </x:c>
      <x:c r="C325" s="23" t="str">
        <x:v>unmatched</x:v>
      </x:c>
      <x:c r="D325" s="23" t="str"/>
      <x:c r="E325" s="23" t="str"/>
      <x:c r="F325" s="78"/>
      <x:c r="G325" s="105"/>
      <x:c r="H325" s="105" t="str"/>
      <x:c r="I325" s="105" t="n">
        <x:v>0.03</x:v>
      </x:c>
      <x:c r="J325" s="105" t="n">
        <x:v>0.13</x:v>
      </x:c>
      <x:c r="K325" s="105" t="n">
        <x:v>58</x:v>
      </x:c>
      <x:c r="L325" s="105" t="n">
        <x:v>1.1262135922330094</x:v>
      </x:c>
      <x:c r="M325" s="105"/>
      <x:c r="N325" s="23" t="str">
        <x:v>https://openrouter.ai/api/frontend/v1/stats/throughput-comparison?permaslug=qwen%2Fqwen3.7-flash-20260727&amp;timeRange=1w</x:v>
      </x:c>
    </x:row>
    <x:row r="326">
      <x:c r="A326" s="23" t="str">
        <x:v>qwen/qwen3.7-max</x:v>
      </x:c>
      <x:c r="B326" s="23" t="str">
        <x:v>Qwen: Qwen3.7 Max</x:v>
      </x:c>
      <x:c r="C326" s="23" t="str">
        <x:v>unmatched</x:v>
      </x:c>
      <x:c r="D326" s="23" t="str"/>
      <x:c r="E326" s="23" t="str"/>
      <x:c r="F326" s="78"/>
      <x:c r="G326" s="105"/>
      <x:c r="H326" s="105" t="str"/>
      <x:c r="I326" s="105" t="n">
        <x:v>1.475</x:v>
      </x:c>
      <x:c r="J326" s="105" t="n">
        <x:v>4.425</x:v>
      </x:c>
      <x:c r="K326" s="105" t="n">
        <x:v>40.5</x:v>
      </x:c>
      <x:c r="L326" s="105" t="n">
        <x:v>0.8019801980198017</x:v>
      </x:c>
      <x:c r="M326" s="105"/>
      <x:c r="N326" s="23" t="str">
        <x:v>https://openrouter.ai/api/frontend/v1/stats/throughput-comparison?permaslug=qwen%2Fqwen3.7-max-20260520&amp;timeRange=1w</x:v>
      </x:c>
    </x:row>
    <x:row r="327">
      <x:c r="A327" s="23" t="str">
        <x:v>qwen/qwen3.7-plus</x:v>
      </x:c>
      <x:c r="B327" s="23" t="str">
        <x:v>Qwen: Qwen3.7 Plus</x:v>
      </x:c>
      <x:c r="C327" s="23" t="str">
        <x:v>unmatched</x:v>
      </x:c>
      <x:c r="D327" s="23" t="str"/>
      <x:c r="E327" s="23" t="str"/>
      <x:c r="F327" s="78"/>
      <x:c r="G327" s="105"/>
      <x:c r="H327" s="105" t="str"/>
      <x:c r="I327" s="105" t="n">
        <x:v>0.32</x:v>
      </x:c>
      <x:c r="J327" s="105" t="n">
        <x:v>1.28</x:v>
      </x:c>
      <x:c r="K327" s="105" t="n">
        <x:v>12</x:v>
      </x:c>
      <x:c r="L327" s="105" t="n">
        <x:v>0.2376237623762376</x:v>
      </x:c>
      <x:c r="M327" s="105"/>
      <x:c r="N327" s="23" t="str">
        <x:v>https://openrouter.ai/api/frontend/v1/stats/throughput-comparison?permaslug=qwen%2Fqwen3.7-plus-20260602&amp;timeRange=1w</x:v>
      </x:c>
    </x:row>
    <x:row r="328">
      <x:c r="A328" s="23" t="str">
        <x:v>rekaai/reka-edge</x:v>
      </x:c>
      <x:c r="B328" s="23" t="str">
        <x:v>Reka Edge</x:v>
      </x:c>
      <x:c r="C328" s="23" t="str">
        <x:v>matched_epoch_manual</x:v>
      </x:c>
      <x:c r="D328" s="23" t="str">
        <x:v>checkpoint:epoch:reka-edge</x:v>
      </x:c>
      <x:c r="E328" s="23" t="str">
        <x:v>Reka Edge</x:v>
      </x:c>
      <x:c r="F328" s="78" t="n">
        <x:v>45400</x:v>
      </x:c>
      <x:c r="G328" s="105" t="n">
        <x:v>7</x:v>
      </x:c>
      <x:c r="H328" s="105" t="str">
        <x:v>Epoch Parameters</x:v>
      </x:c>
      <x:c r="I328" s="105" t="n">
        <x:v>0.1</x:v>
      </x:c>
      <x:c r="J328" s="105" t="n">
        <x:v>0.1</x:v>
      </x:c>
      <x:c r="K328" s="105" t="n">
        <x:v>17</x:v>
      </x:c>
      <x:c r="L328" s="105" t="n">
        <x:v>0.5483870967741936</x:v>
      </x:c>
      <x:c r="M328" s="105" t="n">
        <x:v>701</x:v>
      </x:c>
      <x:c r="N328" s="23" t="str">
        <x:v>https://openrouter.ai/api/frontend/v1/stats/throughput-comparison?permaslug=rekaai%2Freka-edge-2603&amp;timeRange=1w</x:v>
      </x:c>
    </x:row>
    <x:row r="329">
      <x:c r="A329" s="23" t="str">
        <x:v>rekaai/reka-flash-3</x:v>
      </x:c>
      <x:c r="B329" s="23" t="str">
        <x:v>Reka Flash 3</x:v>
      </x:c>
      <x:c r="C329" s="23" t="str">
        <x:v>matched_epoch_manual</x:v>
      </x:c>
      <x:c r="D329" s="23" t="str">
        <x:v>checkpoint:epoch:reka-flash-3</x:v>
      </x:c>
      <x:c r="E329" s="23" t="str">
        <x:v>Reka Flash 3</x:v>
      </x:c>
      <x:c r="F329" s="78" t="n">
        <x:v>45726</x:v>
      </x:c>
      <x:c r="G329" s="105" t="n">
        <x:v>21</x:v>
      </x:c>
      <x:c r="H329" s="105" t="str">
        <x:v>Epoch Parameters</x:v>
      </x:c>
      <x:c r="I329" s="105" t="n">
        <x:v>0.1</x:v>
      </x:c>
      <x:c r="J329" s="105" t="n">
        <x:v>0.2</x:v>
      </x:c>
      <x:c r="K329" s="105" t="n">
        <x:v>15</x:v>
      </x:c>
      <x:c r="L329" s="105" t="n">
        <x:v>0.40540540540540543</x:v>
      </x:c>
      <x:c r="M329" s="105" t="n">
        <x:v>2</x:v>
      </x:c>
      <x:c r="N329" s="23" t="str">
        <x:v>https://openrouter.ai/api/frontend/v1/stats/throughput-comparison?permaslug=rekaai%2Freka-flash-3&amp;timeRange=1w</x:v>
      </x:c>
    </x:row>
    <x:row r="330">
      <x:c r="A330" s="23" t="str">
        <x:v>relace/relace-apply-3</x:v>
      </x:c>
      <x:c r="B330" s="23" t="str">
        <x:v>Relace: Relace Apply 3</x:v>
      </x:c>
      <x:c r="C330" s="23" t="str">
        <x:v>unmatched</x:v>
      </x:c>
      <x:c r="D330" s="23" t="str"/>
      <x:c r="E330" s="23" t="str"/>
      <x:c r="F330" s="78"/>
      <x:c r="G330" s="105"/>
      <x:c r="H330" s="105" t="str"/>
      <x:c r="I330" s="105" t="n">
        <x:v>0.85</x:v>
      </x:c>
      <x:c r="J330" s="105" t="n">
        <x:v>1.25</x:v>
      </x:c>
      <x:c r="K330" s="105" t="n">
        <x:v>2350.5</x:v>
      </x:c>
      <x:c r="L330" s="105" t="n">
        <x:v>63.52702702702708</x:v>
      </x:c>
      <x:c r="M330" s="105"/>
      <x:c r="N330" s="23" t="str">
        <x:v>https://openrouter.ai/api/frontend/v1/stats/throughput-comparison?permaslug=relace%2Frelace-apply-3&amp;timeRange=1w</x:v>
      </x:c>
    </x:row>
    <x:row r="331">
      <x:c r="A331" s="23" t="str">
        <x:v>relace/relace-search</x:v>
      </x:c>
      <x:c r="B331" s="23" t="str">
        <x:v>Relace: Relace Search</x:v>
      </x:c>
      <x:c r="C331" s="23" t="str">
        <x:v>unmatched</x:v>
      </x:c>
      <x:c r="D331" s="23" t="str"/>
      <x:c r="E331" s="23" t="str"/>
      <x:c r="F331" s="78"/>
      <x:c r="G331" s="105"/>
      <x:c r="H331" s="105" t="str"/>
      <x:c r="I331" s="105" t="n">
        <x:v>1</x:v>
      </x:c>
      <x:c r="J331" s="105" t="n">
        <x:v>3</x:v>
      </x:c>
      <x:c r="K331" s="105" t="n">
        <x:v>6</x:v>
      </x:c>
      <x:c r="L331" s="105" t="n">
        <x:v>0.1935483870967742</x:v>
      </x:c>
      <x:c r="M331" s="105"/>
      <x:c r="N331" s="23" t="str">
        <x:v>https://openrouter.ai/api/frontend/v1/stats/throughput-comparison?permaslug=relace%2Frelace-search-20251208&amp;timeRange=1w</x:v>
      </x:c>
    </x:row>
    <x:row r="332">
      <x:c r="A332" s="23" t="str">
        <x:v>sakana/fugu-ultra</x:v>
      </x:c>
      <x:c r="B332" s="23" t="str">
        <x:v>Sakana: Fugu Ultra</x:v>
      </x:c>
      <x:c r="C332" s="23" t="str">
        <x:v>unmatched</x:v>
      </x:c>
      <x:c r="D332" s="23" t="str"/>
      <x:c r="E332" s="23" t="str"/>
      <x:c r="F332" s="78"/>
      <x:c r="G332" s="105"/>
      <x:c r="H332" s="105" t="str"/>
      <x:c r="I332" s="105" t="n">
        <x:v>5</x:v>
      </x:c>
      <x:c r="J332" s="105" t="n">
        <x:v>30</x:v>
      </x:c>
      <x:c r="K332" s="105" t="n">
        <x:v>49</x:v>
      </x:c>
      <x:c r="L332" s="105" t="n">
        <x:v>0.9514563106796116</x:v>
      </x:c>
      <x:c r="M332" s="105"/>
      <x:c r="N332" s="23" t="str">
        <x:v>https://openrouter.ai/api/frontend/v1/stats/throughput-comparison?permaslug=sakana%2Ffugu-ultra-20260615&amp;timeRange=1w</x:v>
      </x:c>
    </x:row>
    <x:row r="333">
      <x:c r="A333" s="23" t="str">
        <x:v>sao10k/l3-lunaris-8b</x:v>
      </x:c>
      <x:c r="B333" s="23" t="str">
        <x:v>Sao10K: Llama 3 8B Lunaris</x:v>
      </x:c>
      <x:c r="C333" s="23" t="str">
        <x:v>unmatched</x:v>
      </x:c>
      <x:c r="D333" s="23" t="str"/>
      <x:c r="E333" s="23" t="str"/>
      <x:c r="F333" s="78"/>
      <x:c r="G333" s="105"/>
      <x:c r="H333" s="105" t="str"/>
      <x:c r="I333" s="105" t="n">
        <x:v>0.045</x:v>
      </x:c>
      <x:c r="J333" s="105" t="n">
        <x:v>0.05</x:v>
      </x:c>
      <x:c r="K333" s="105" t="n">
        <x:v>65</x:v>
      </x:c>
      <x:c r="L333" s="105" t="n">
        <x:v>2.115179843156512</x:v>
      </x:c>
      <x:c r="M333" s="105"/>
      <x:c r="N333" s="23" t="str">
        <x:v>https://openrouter.ai/api/frontend/v1/stats/throughput-comparison?permaslug=sao10k%2Fl3-lunaris-8b&amp;timeRange=1w</x:v>
      </x:c>
    </x:row>
    <x:row r="334">
      <x:c r="A334" s="23" t="str">
        <x:v>sao10k/l3.1-euryale-70b</x:v>
      </x:c>
      <x:c r="B334" s="23" t="str">
        <x:v>Sao10K: Llama 3.1 Euryale 70B v2.2</x:v>
      </x:c>
      <x:c r="C334" s="23" t="str">
        <x:v>unmatched</x:v>
      </x:c>
      <x:c r="D334" s="23" t="str"/>
      <x:c r="E334" s="23" t="str"/>
      <x:c r="F334" s="78"/>
      <x:c r="G334" s="105"/>
      <x:c r="H334" s="105" t="str"/>
      <x:c r="I334" s="105" t="n">
        <x:v>1.1502</x:v>
      </x:c>
      <x:c r="J334" s="105" t="n">
        <x:v>1.1502</x:v>
      </x:c>
      <x:c r="K334" s="105" t="n">
        <x:v>36.5</x:v>
      </x:c>
      <x:c r="L334" s="105" t="n">
        <x:v>1.1929923522879193</x:v>
      </x:c>
      <x:c r="M334" s="105"/>
      <x:c r="N334" s="23" t="str">
        <x:v>https://openrouter.ai/api/frontend/v1/stats/throughput-comparison?permaslug=sao10k%2Fl3.1-euryale-70b&amp;timeRange=1w</x:v>
      </x:c>
    </x:row>
    <x:row r="335">
      <x:c r="A335" s="23" t="str">
        <x:v>sao10k/l3.3-euryale-70b</x:v>
      </x:c>
      <x:c r="B335" s="23" t="str">
        <x:v>Sao10K: Llama 3.3 Euryale 70B</x:v>
      </x:c>
      <x:c r="C335" s="23" t="str">
        <x:v>unmatched</x:v>
      </x:c>
      <x:c r="D335" s="23" t="str"/>
      <x:c r="E335" s="23" t="str"/>
      <x:c r="F335" s="78"/>
      <x:c r="G335" s="105"/>
      <x:c r="H335" s="105" t="str"/>
      <x:c r="I335" s="105" t="n">
        <x:v>0.65</x:v>
      </x:c>
      <x:c r="J335" s="105" t="n">
        <x:v>0.75</x:v>
      </x:c>
      <x:c r="K335" s="105" t="n">
        <x:v>6</x:v>
      </x:c>
      <x:c r="L335" s="105" t="n">
        <x:v>0.1935483870967742</x:v>
      </x:c>
      <x:c r="M335" s="105"/>
      <x:c r="N335" s="23" t="str">
        <x:v>https://openrouter.ai/api/frontend/v1/stats/throughput-comparison?permaslug=sao10k%2Fl3.3-euryale-70b-v2.3&amp;timeRange=1w</x:v>
      </x:c>
    </x:row>
    <x:row r="336">
      <x:c r="A336" s="23" t="str">
        <x:v>stepfun/step-3.5-flash</x:v>
      </x:c>
      <x:c r="B336" s="23" t="str">
        <x:v>StepFun: Step 3.5 Flash</x:v>
      </x:c>
      <x:c r="C336" s="23" t="str">
        <x:v>unmatched</x:v>
      </x:c>
      <x:c r="D336" s="23" t="str"/>
      <x:c r="E336" s="23" t="str"/>
      <x:c r="F336" s="78"/>
      <x:c r="G336" s="105"/>
      <x:c r="H336" s="105" t="str"/>
      <x:c r="I336" s="105" t="n">
        <x:v>0.1</x:v>
      </x:c>
      <x:c r="J336" s="105" t="n">
        <x:v>0.3</x:v>
      </x:c>
      <x:c r="K336" s="105" t="n">
        <x:v>48.5</x:v>
      </x:c>
      <x:c r="L336" s="105" t="n">
        <x:v>2.1576876585056257</x:v>
      </x:c>
      <x:c r="M336" s="105"/>
      <x:c r="N336" s="23" t="str">
        <x:v>https://openrouter.ai/api/frontend/v1/stats/throughput-comparison?permaslug=stepfun%2Fstep-3.5-flash&amp;timeRange=1w</x:v>
      </x:c>
    </x:row>
    <x:row r="337">
      <x:c r="A337" s="23" t="str">
        <x:v>stepfun/step-3.7-flash</x:v>
      </x:c>
      <x:c r="B337" s="23" t="str">
        <x:v>StepFun: Step 3.7 Flash</x:v>
      </x:c>
      <x:c r="C337" s="23" t="str">
        <x:v>unmatched</x:v>
      </x:c>
      <x:c r="D337" s="23" t="str"/>
      <x:c r="E337" s="23" t="str"/>
      <x:c r="F337" s="78"/>
      <x:c r="G337" s="105"/>
      <x:c r="H337" s="105" t="str"/>
      <x:c r="I337" s="105" t="n">
        <x:v>0.2</x:v>
      </x:c>
      <x:c r="J337" s="105" t="n">
        <x:v>1.15</x:v>
      </x:c>
      <x:c r="K337" s="105" t="n">
        <x:v>89</x:v>
      </x:c>
      <x:c r="L337" s="105" t="n">
        <x:v>2.80532458032819</x:v>
      </x:c>
      <x:c r="M337" s="105"/>
      <x:c r="N337" s="23" t="str">
        <x:v>https://openrouter.ai/api/frontend/v1/stats/throughput-comparison?permaslug=stepfun%2Fstep-3.7-flash-20260528&amp;timeRange=1w</x:v>
      </x:c>
    </x:row>
    <x:row r="338">
      <x:c r="A338" s="23" t="str">
        <x:v>tencent/hunyuan-a13b-instruct</x:v>
      </x:c>
      <x:c r="B338" s="23" t="str">
        <x:v>Tencent: Hunyuan A13B Instruct</x:v>
      </x:c>
      <x:c r="C338" s="23" t="str">
        <x:v>unmatched</x:v>
      </x:c>
      <x:c r="D338" s="23" t="str"/>
      <x:c r="E338" s="23" t="str"/>
      <x:c r="F338" s="78"/>
      <x:c r="G338" s="105"/>
      <x:c r="H338" s="105" t="str"/>
      <x:c r="I338" s="105" t="n">
        <x:v>0.14</x:v>
      </x:c>
      <x:c r="J338" s="105" t="n">
        <x:v>0.57</x:v>
      </x:c>
      <x:c r="K338" s="105" t="n">
        <x:v>14.5</x:v>
      </x:c>
      <x:c r="L338" s="105" t="n">
        <x:v>0.6450818772851872</x:v>
      </x:c>
      <x:c r="M338" s="105"/>
      <x:c r="N338" s="23" t="str">
        <x:v>https://openrouter.ai/api/frontend/v1/stats/throughput-comparison?permaslug=tencent%2Fhunyuan-a13b-instruct&amp;timeRange=1w</x:v>
      </x:c>
    </x:row>
    <x:row r="339">
      <x:c r="A339" s="23" t="str">
        <x:v>tencent/hy3</x:v>
      </x:c>
      <x:c r="B339" s="23" t="str">
        <x:v>Tencent: Hy3</x:v>
      </x:c>
      <x:c r="C339" s="23" t="str">
        <x:v>unmatched</x:v>
      </x:c>
      <x:c r="D339" s="23" t="str"/>
      <x:c r="E339" s="23" t="str"/>
      <x:c r="F339" s="78"/>
      <x:c r="G339" s="105"/>
      <x:c r="H339" s="105" t="str"/>
      <x:c r="I339" s="105" t="n">
        <x:v>0.14</x:v>
      </x:c>
      <x:c r="J339" s="105" t="n">
        <x:v>0.58</x:v>
      </x:c>
      <x:c r="K339" s="105" t="n">
        <x:v>47</x:v>
      </x:c>
      <x:c r="L339" s="105" t="n">
        <x:v>1.3790322580645158</x:v>
      </x:c>
      <x:c r="M339" s="105"/>
      <x:c r="N339" s="23" t="str">
        <x:v>https://openrouter.ai/api/frontend/v1/stats/throughput-comparison?permaslug=tencent%2Fhy3-20260706&amp;timeRange=1w</x:v>
      </x:c>
    </x:row>
    <x:row r="340">
      <x:c r="A340" s="23" t="str">
        <x:v>tencent/hy3-preview</x:v>
      </x:c>
      <x:c r="B340" s="23" t="str">
        <x:v>Tencent: Hy3 preview</x:v>
      </x:c>
      <x:c r="C340" s="23" t="str">
        <x:v>matched_epoch_manual</x:v>
      </x:c>
      <x:c r="D340" s="23" t="str">
        <x:v>checkpoint:epoch:tencent-hy3-preview</x:v>
      </x:c>
      <x:c r="E340" s="23" t="str">
        <x:v>Tencent Hy3 preview</x:v>
      </x:c>
      <x:c r="F340" s="78" t="n">
        <x:v>46135</x:v>
      </x:c>
      <x:c r="G340" s="105" t="n">
        <x:v>295</x:v>
      </x:c>
      <x:c r="H340" s="105" t="str">
        <x:v>Epoch Parameters</x:v>
      </x:c>
      <x:c r="I340" s="105" t="n">
        <x:v>0.063</x:v>
      </x:c>
      <x:c r="J340" s="105" t="n">
        <x:v>0.21</x:v>
      </x:c>
      <x:c r="K340" s="105" t="n">
        <x:v>37</x:v>
      </x:c>
      <x:c r="L340" s="105" t="n">
        <x:v>1.193548387096774</x:v>
      </x:c>
      <x:c r="M340" s="105" t="n">
        <x:v>-1</x:v>
      </x:c>
      <x:c r="N340" s="23" t="str">
        <x:v>https://openrouter.ai/api/frontend/v1/stats/throughput-comparison?permaslug=tencent%2Fhy3-preview-20260421&amp;timeRange=1w</x:v>
      </x:c>
    </x:row>
    <x:row r="341">
      <x:c r="A341" s="23" t="str">
        <x:v>thedrummer/cydonia-24b-v4.1</x:v>
      </x:c>
      <x:c r="B341" s="23" t="str">
        <x:v>TheDrummer: Cydonia 24B V4.1</x:v>
      </x:c>
      <x:c r="C341" s="23" t="str">
        <x:v>unmatched</x:v>
      </x:c>
      <x:c r="D341" s="23" t="str"/>
      <x:c r="E341" s="23" t="str"/>
      <x:c r="F341" s="78"/>
      <x:c r="G341" s="105"/>
      <x:c r="H341" s="105" t="str"/>
      <x:c r="I341" s="105" t="n">
        <x:v>0.3</x:v>
      </x:c>
      <x:c r="J341" s="105" t="n">
        <x:v>0.5</x:v>
      </x:c>
      <x:c r="K341" s="105" t="n">
        <x:v>18.5</x:v>
      </x:c>
      <x:c r="L341" s="105" t="n">
        <x:v>0.5408524452393347</x:v>
      </x:c>
      <x:c r="M341" s="105"/>
      <x:c r="N341" s="23" t="str">
        <x:v>https://openrouter.ai/api/frontend/v1/stats/throughput-comparison?permaslug=thedrummer%2Fcydonia-24b-v4.1&amp;timeRange=1w</x:v>
      </x:c>
    </x:row>
    <x:row r="342">
      <x:c r="A342" s="23" t="str">
        <x:v>thedrummer/rocinante-12b</x:v>
      </x:c>
      <x:c r="B342" s="23" t="str">
        <x:v>TheDrummer: Rocinante 12B</x:v>
      </x:c>
      <x:c r="C342" s="23" t="str">
        <x:v>unmatched</x:v>
      </x:c>
      <x:c r="D342" s="23" t="str"/>
      <x:c r="E342" s="23" t="str"/>
      <x:c r="F342" s="78"/>
      <x:c r="G342" s="105"/>
      <x:c r="H342" s="105" t="str"/>
      <x:c r="I342" s="105" t="n">
        <x:v>0.25</x:v>
      </x:c>
      <x:c r="J342" s="105" t="n">
        <x:v>0.5</x:v>
      </x:c>
      <x:c r="K342" s="105" t="n">
        <x:v>75.5</x:v>
      </x:c>
      <x:c r="L342" s="105" t="n">
        <x:v>2.2072626819226904</x:v>
      </x:c>
      <x:c r="M342" s="105"/>
      <x:c r="N342" s="23" t="str">
        <x:v>https://openrouter.ai/api/frontend/v1/stats/throughput-comparison?permaslug=thedrummer%2Frocinante-12b&amp;timeRange=1w</x:v>
      </x:c>
    </x:row>
    <x:row r="343">
      <x:c r="A343" s="23" t="str">
        <x:v>thedrummer/skyfall-36b-v2</x:v>
      </x:c>
      <x:c r="B343" s="23" t="str">
        <x:v>TheDrummer: Skyfall 36B V2</x:v>
      </x:c>
      <x:c r="C343" s="23" t="str">
        <x:v>unmatched</x:v>
      </x:c>
      <x:c r="D343" s="23" t="str"/>
      <x:c r="E343" s="23" t="str"/>
      <x:c r="F343" s="78"/>
      <x:c r="G343" s="105"/>
      <x:c r="H343" s="105" t="str"/>
      <x:c r="I343" s="105" t="n">
        <x:v>0.55</x:v>
      </x:c>
      <x:c r="J343" s="105" t="n">
        <x:v>0.8</x:v>
      </x:c>
      <x:c r="K343" s="105" t="n">
        <x:v>19</x:v>
      </x:c>
      <x:c r="L343" s="105" t="n">
        <x:v>0.4972527264607029</x:v>
      </x:c>
      <x:c r="M343" s="105"/>
      <x:c r="N343" s="23" t="str">
        <x:v>https://openrouter.ai/api/frontend/v1/stats/throughput-comparison?permaslug=thedrummer%2Fskyfall-36b-v2&amp;timeRange=1w</x:v>
      </x:c>
    </x:row>
    <x:row r="344">
      <x:c r="A344" s="23" t="str">
        <x:v>thedrummer/unslopnemo-12b</x:v>
      </x:c>
      <x:c r="B344" s="23" t="str">
        <x:v>TheDrummer: UnslopNemo 12B</x:v>
      </x:c>
      <x:c r="C344" s="23" t="str">
        <x:v>unmatched</x:v>
      </x:c>
      <x:c r="D344" s="23" t="str"/>
      <x:c r="E344" s="23" t="str"/>
      <x:c r="F344" s="78"/>
      <x:c r="G344" s="105"/>
      <x:c r="H344" s="105" t="str"/>
      <x:c r="I344" s="105" t="n">
        <x:v>0.4</x:v>
      </x:c>
      <x:c r="J344" s="105" t="n">
        <x:v>0.4</x:v>
      </x:c>
      <x:c r="K344" s="105" t="n">
        <x:v>58.75</x:v>
      </x:c>
      <x:c r="L344" s="105" t="n">
        <x:v>1.6369996374602092</x:v>
      </x:c>
      <x:c r="M344" s="105"/>
      <x:c r="N344" s="23" t="str">
        <x:v>https://openrouter.ai/api/frontend/v1/stats/throughput-comparison?permaslug=thedrummer%2Funslopnemo-12b&amp;timeRange=1w</x:v>
      </x:c>
    </x:row>
    <x:row r="345">
      <x:c r="A345" s="23" t="str">
        <x:v>thinkingmachines/inkling</x:v>
      </x:c>
      <x:c r="B345" s="23" t="str">
        <x:v>Thinking Machines: Inkling</x:v>
      </x:c>
      <x:c r="C345" s="23" t="str">
        <x:v>unmatched</x:v>
      </x:c>
      <x:c r="D345" s="23" t="str"/>
      <x:c r="E345" s="23" t="str"/>
      <x:c r="F345" s="78"/>
      <x:c r="G345" s="105"/>
      <x:c r="H345" s="105" t="str"/>
      <x:c r="I345" s="105" t="n">
        <x:v>1</x:v>
      </x:c>
      <x:c r="J345" s="105" t="n">
        <x:v>4.05</x:v>
      </x:c>
      <x:c r="K345" s="105" t="n">
        <x:v>48</x:v>
      </x:c>
      <x:c r="L345" s="105" t="n">
        <x:v>1.066666666666667</x:v>
      </x:c>
      <x:c r="M345" s="105"/>
      <x:c r="N345" s="23" t="str">
        <x:v>https://openrouter.ai/api/frontend/v1/stats/throughput-comparison?permaslug=thinkingmachines%2Finkling-20260715&amp;timeRange=1w</x:v>
      </x:c>
    </x:row>
    <x:row r="346">
      <x:c r="A346" s="23" t="str">
        <x:v>undi95/remm-slerp-l2-13b</x:v>
      </x:c>
      <x:c r="B346" s="23" t="str">
        <x:v>ReMM SLERP 13B</x:v>
      </x:c>
      <x:c r="C346" s="23" t="str">
        <x:v>unmatched</x:v>
      </x:c>
      <x:c r="D346" s="23" t="str"/>
      <x:c r="E346" s="23" t="str"/>
      <x:c r="F346" s="78"/>
      <x:c r="G346" s="105"/>
      <x:c r="H346" s="105" t="str"/>
      <x:c r="I346" s="105" t="n">
        <x:v>0.45</x:v>
      </x:c>
      <x:c r="J346" s="105" t="n">
        <x:v>0.65</x:v>
      </x:c>
      <x:c r="K346" s="105" t="n">
        <x:v>25.75</x:v>
      </x:c>
      <x:c r="L346" s="105" t="n">
        <x:v>0.8123843122292634</x:v>
      </x:c>
      <x:c r="M346" s="105"/>
      <x:c r="N346" s="23" t="str">
        <x:v>https://openrouter.ai/api/frontend/v1/stats/throughput-comparison?permaslug=undi95%2Fremm-slerp-l2-13b&amp;timeRange=1w</x:v>
      </x:c>
    </x:row>
    <x:row r="347">
      <x:c r="A347" s="23" t="str">
        <x:v>upstage/solar-pro-3</x:v>
      </x:c>
      <x:c r="B347" s="23" t="str">
        <x:v>Upstage: Solar Pro 3</x:v>
      </x:c>
      <x:c r="C347" s="23" t="str">
        <x:v>unmatched</x:v>
      </x:c>
      <x:c r="D347" s="23" t="str"/>
      <x:c r="E347" s="23" t="str"/>
      <x:c r="F347" s="78"/>
      <x:c r="G347" s="105"/>
      <x:c r="H347" s="105" t="str"/>
      <x:c r="I347" s="105" t="n">
        <x:v>0.15</x:v>
      </x:c>
      <x:c r="J347" s="105" t="n">
        <x:v>0.6</x:v>
      </x:c>
      <x:c r="K347" s="105" t="n">
        <x:v>7.5</x:v>
      </x:c>
      <x:c r="L347" s="105" t="n">
        <x:v>0.14563106796116504</x:v>
      </x:c>
      <x:c r="M347" s="105"/>
      <x:c r="N347" s="23" t="str">
        <x:v>https://openrouter.ai/api/frontend/v1/stats/throughput-comparison?permaslug=upstage%2Fsolar-pro-3&amp;timeRange=1w</x:v>
      </x:c>
    </x:row>
    <x:row r="348">
      <x:c r="A348" s="23" t="str">
        <x:v>writer/palmyra-x5</x:v>
      </x:c>
      <x:c r="B348" s="23" t="str">
        <x:v>Writer: Palmyra X5</x:v>
      </x:c>
      <x:c r="C348" s="23" t="str">
        <x:v>unmatched</x:v>
      </x:c>
      <x:c r="D348" s="23" t="str"/>
      <x:c r="E348" s="23" t="str"/>
      <x:c r="F348" s="78"/>
      <x:c r="G348" s="105"/>
      <x:c r="H348" s="105" t="str"/>
      <x:c r="I348" s="105" t="n">
        <x:v>0.6</x:v>
      </x:c>
      <x:c r="J348" s="105" t="n">
        <x:v>6</x:v>
      </x:c>
      <x:c r="K348" s="105" t="n">
        <x:v>28</x:v>
      </x:c>
      <x:c r="L348" s="105" t="n">
        <x:v>0.6153846153846153</x:v>
      </x:c>
      <x:c r="M348" s="105"/>
      <x:c r="N348" s="23" t="str">
        <x:v>https://openrouter.ai/api/frontend/v1/stats/throughput-comparison?permaslug=writer%2Fpalmyra-x5-20250428&amp;timeRange=1w</x:v>
      </x:c>
    </x:row>
    <x:row r="349">
      <x:c r="A349" s="23" t="str">
        <x:v>x-ai/grok-4.20</x:v>
      </x:c>
      <x:c r="B349" s="23" t="str">
        <x:v>xAI: Grok 4.20</x:v>
      </x:c>
      <x:c r="C349" s="23" t="str">
        <x:v>unmatched</x:v>
      </x:c>
      <x:c r="D349" s="23" t="str"/>
      <x:c r="E349" s="23" t="str"/>
      <x:c r="F349" s="78"/>
      <x:c r="G349" s="105"/>
      <x:c r="H349" s="105" t="str"/>
      <x:c r="I349" s="105" t="n">
        <x:v>1.25</x:v>
      </x:c>
      <x:c r="J349" s="105" t="n">
        <x:v>2.5</x:v>
      </x:c>
      <x:c r="K349" s="105" t="n">
        <x:v>141</x:v>
      </x:c>
      <x:c r="L349" s="105" t="n">
        <x:v>1.2770438995959879</x:v>
      </x:c>
      <x:c r="M349" s="105"/>
      <x:c r="N349" s="23" t="str">
        <x:v>https://openrouter.ai/api/frontend/v1/stats/throughput-comparison?permaslug=x-ai%2Fgrok-4.20-20260309&amp;timeRange=1w</x:v>
      </x:c>
    </x:row>
    <x:row r="350">
      <x:c r="A350" s="23" t="str">
        <x:v>x-ai/grok-4.20-multi-agent</x:v>
      </x:c>
      <x:c r="B350" s="23" t="str">
        <x:v>xAI: Grok 4.20 Multi-Agent</x:v>
      </x:c>
      <x:c r="C350" s="23" t="str">
        <x:v>unmatched</x:v>
      </x:c>
      <x:c r="D350" s="23" t="str"/>
      <x:c r="E350" s="23" t="str"/>
      <x:c r="F350" s="78"/>
      <x:c r="G350" s="105"/>
      <x:c r="H350" s="105" t="str"/>
      <x:c r="I350" s="105" t="n">
        <x:v>1.25</x:v>
      </x:c>
      <x:c r="J350" s="105" t="n">
        <x:v>2.5</x:v>
      </x:c>
      <x:c r="K350" s="105" t="n">
        <x:v>549.5</x:v>
      </x:c>
      <x:c r="L350" s="105" t="n">
        <x:v>5.120652533944977</x:v>
      </x:c>
      <x:c r="M350" s="105"/>
      <x:c r="N350" s="23" t="str">
        <x:v>https://openrouter.ai/api/frontend/v1/stats/throughput-comparison?permaslug=x-ai%2Fgrok-4.20-multi-agent-20260309&amp;timeRange=1w</x:v>
      </x:c>
    </x:row>
    <x:row r="351">
      <x:c r="A351" s="23" t="str">
        <x:v>x-ai/grok-4.3</x:v>
      </x:c>
      <x:c r="B351" s="23" t="str">
        <x:v>xAI: Grok 4.3</x:v>
      </x:c>
      <x:c r="C351" s="23" t="str">
        <x:v>unmatched</x:v>
      </x:c>
      <x:c r="D351" s="23" t="str"/>
      <x:c r="E351" s="23" t="str"/>
      <x:c r="F351" s="78"/>
      <x:c r="G351" s="105"/>
      <x:c r="H351" s="105" t="str"/>
      <x:c r="I351" s="105" t="n">
        <x:v>1.25</x:v>
      </x:c>
      <x:c r="J351" s="105" t="n">
        <x:v>2.5</x:v>
      </x:c>
      <x:c r="K351" s="105" t="n">
        <x:v>87</x:v>
      </x:c>
      <x:c r="L351" s="105" t="n">
        <x:v>0.8111374268480314</x:v>
      </x:c>
      <x:c r="M351" s="105"/>
      <x:c r="N351" s="23" t="str">
        <x:v>https://openrouter.ai/api/frontend/v1/stats/throughput-comparison?permaslug=x-ai%2Fgrok-4.3-20260430&amp;timeRange=1w</x:v>
      </x:c>
    </x:row>
    <x:row r="352">
      <x:c r="A352" s="23" t="str">
        <x:v>x-ai/grok-4.5</x:v>
      </x:c>
      <x:c r="B352" s="23" t="str">
        <x:v>xAI: Grok 4.5</x:v>
      </x:c>
      <x:c r="C352" s="23" t="str">
        <x:v>disclosed_anchor</x:v>
      </x:c>
      <x:c r="D352" s="23" t="str"/>
      <x:c r="E352" s="23" t="str"/>
      <x:c r="F352" s="78"/>
      <x:c r="G352" s="105" t="n">
        <x:v>1500</x:v>
      </x:c>
      <x:c r="H352" s="105" t="str">
        <x:v>user-provided disclosure</x:v>
      </x:c>
      <x:c r="I352" s="105" t="n">
        <x:v>2</x:v>
      </x:c>
      <x:c r="J352" s="105" t="n">
        <x:v>6</x:v>
      </x:c>
      <x:c r="K352" s="105" t="n">
        <x:v>52.75</x:v>
      </x:c>
      <x:c r="L352" s="105" t="n">
        <x:v>0.49183730432675327</x:v>
      </x:c>
      <x:c r="M352" s="105"/>
      <x:c r="N352" s="23" t="str">
        <x:v>https://openrouter.ai/api/frontend/v1/stats/throughput-comparison?permaslug=x-ai%2Fgrok-4.5-20260708&amp;timeRange=1w</x:v>
      </x:c>
    </x:row>
    <x:row r="353">
      <x:c r="A353" s="23" t="str">
        <x:v>x-ai/grok-build-0.1</x:v>
      </x:c>
      <x:c r="B353" s="23" t="str">
        <x:v>xAI: Grok Build 0.1</x:v>
      </x:c>
      <x:c r="C353" s="23" t="str">
        <x:v>unmatched</x:v>
      </x:c>
      <x:c r="D353" s="23" t="str"/>
      <x:c r="E353" s="23" t="str"/>
      <x:c r="F353" s="78"/>
      <x:c r="G353" s="105"/>
      <x:c r="H353" s="105" t="str"/>
      <x:c r="I353" s="105" t="n">
        <x:v>1</x:v>
      </x:c>
      <x:c r="J353" s="105" t="n">
        <x:v>2</x:v>
      </x:c>
      <x:c r="K353" s="105" t="n">
        <x:v>111.75</x:v>
      </x:c>
      <x:c r="L353" s="105" t="n">
        <x:v>1.0410191786093852</x:v>
      </x:c>
      <x:c r="M353" s="105"/>
      <x:c r="N353" s="23" t="str">
        <x:v>https://openrouter.ai/api/frontend/v1/stats/throughput-comparison?permaslug=x-ai%2Fgrok-build-0.1-20260520&amp;timeRange=1w</x:v>
      </x:c>
    </x:row>
    <x:row r="354">
      <x:c r="A354" s="23" t="str">
        <x:v>xiaomi/mimo-v2.5</x:v>
      </x:c>
      <x:c r="B354" s="23" t="str">
        <x:v>Xiaomi: MiMo-V2.5</x:v>
      </x:c>
      <x:c r="C354" s="23" t="str">
        <x:v>unmatched</x:v>
      </x:c>
      <x:c r="D354" s="23" t="str"/>
      <x:c r="E354" s="23" t="str"/>
      <x:c r="F354" s="78"/>
      <x:c r="G354" s="105"/>
      <x:c r="H354" s="105" t="str"/>
      <x:c r="I354" s="105" t="n">
        <x:v>0.14</x:v>
      </x:c>
      <x:c r="J354" s="105" t="n">
        <x:v>0.28</x:v>
      </x:c>
      <x:c r="K354" s="105" t="n">
        <x:v>35.5</x:v>
      </x:c>
      <x:c r="L354" s="105" t="n">
        <x:v>0.9594594594594595</x:v>
      </x:c>
      <x:c r="M354" s="105"/>
      <x:c r="N354" s="23" t="str">
        <x:v>https://openrouter.ai/api/frontend/v1/stats/throughput-comparison?permaslug=xiaomi%2Fmimo-v2.5-20260422&amp;timeRange=1w</x:v>
      </x:c>
    </x:row>
    <x:row r="355">
      <x:c r="A355" s="23" t="str">
        <x:v>xiaomi/mimo-v2.5-pro</x:v>
      </x:c>
      <x:c r="B355" s="23" t="str">
        <x:v>Xiaomi: MiMo-V2.5-Pro</x:v>
      </x:c>
      <x:c r="C355" s="23" t="str">
        <x:v>unmatched</x:v>
      </x:c>
      <x:c r="D355" s="23" t="str"/>
      <x:c r="E355" s="23" t="str"/>
      <x:c r="F355" s="78"/>
      <x:c r="G355" s="105"/>
      <x:c r="H355" s="105" t="str"/>
      <x:c r="I355" s="105" t="n">
        <x:v>0.45762</x:v>
      </x:c>
      <x:c r="J355" s="105" t="n">
        <x:v>0.91524</x:v>
      </x:c>
      <x:c r="K355" s="105" t="n">
        <x:v>37.75</x:v>
      </x:c>
      <x:c r="L355" s="105" t="n">
        <x:v>1.1187988403969251</x:v>
      </x:c>
      <x:c r="M355" s="105"/>
      <x:c r="N355" s="23" t="str">
        <x:v>https://openrouter.ai/api/frontend/v1/stats/throughput-comparison?permaslug=xiaomi%2Fmimo-v2.5-pro-20260422&amp;timeRange=1w</x:v>
      </x:c>
    </x:row>
    <x:row r="356">
      <x:c r="A356" s="23" t="str">
        <x:v>z-ai/glm-4.5</x:v>
      </x:c>
      <x:c r="B356" s="23" t="str">
        <x:v>Z.ai: GLM 4.5</x:v>
      </x:c>
      <x:c r="C356" s="23" t="str">
        <x:v>matched_epoch_manual</x:v>
      </x:c>
      <x:c r="D356" s="23" t="str">
        <x:v>checkpoint:epoch:glm-4-5</x:v>
      </x:c>
      <x:c r="E356" s="23" t="str">
        <x:v>GLM-4.5</x:v>
      </x:c>
      <x:c r="F356" s="78" t="n">
        <x:v>45874</x:v>
      </x:c>
      <x:c r="G356" s="105" t="n">
        <x:v>355</x:v>
      </x:c>
      <x:c r="H356" s="105" t="str">
        <x:v>Epoch Parameters</x:v>
      </x:c>
      <x:c r="I356" s="105" t="n">
        <x:v>0.6</x:v>
      </x:c>
      <x:c r="J356" s="105" t="n">
        <x:v>2.2</x:v>
      </x:c>
      <x:c r="K356" s="105" t="n">
        <x:v>29.5</x:v>
      </x:c>
      <x:c r="L356" s="105" t="n">
        <x:v>0.9147561675954125</x:v>
      </x:c>
      <x:c r="M356" s="105" t="n">
        <x:v>-11</x:v>
      </x:c>
      <x:c r="N356" s="23" t="str">
        <x:v>https://openrouter.ai/api/frontend/v1/stats/throughput-comparison?permaslug=z-ai%2Fglm-4.5&amp;timeRange=1w</x:v>
      </x:c>
    </x:row>
    <x:row r="357">
      <x:c r="A357" s="23" t="str">
        <x:v>z-ai/glm-4.5-air</x:v>
      </x:c>
      <x:c r="B357" s="23" t="str">
        <x:v>Z.ai: GLM 4.5 Air</x:v>
      </x:c>
      <x:c r="C357" s="23" t="str">
        <x:v>matched_epoch_manual</x:v>
      </x:c>
      <x:c r="D357" s="23" t="str">
        <x:v>checkpoint:epoch:glm-4-5-air</x:v>
      </x:c>
      <x:c r="E357" s="23" t="str">
        <x:v>GLM-4.5-Air</x:v>
      </x:c>
      <x:c r="F357" s="78" t="n">
        <x:v>45874</x:v>
      </x:c>
      <x:c r="G357" s="105" t="n">
        <x:v>106</x:v>
      </x:c>
      <x:c r="H357" s="105" t="str">
        <x:v>Epoch Parameters</x:v>
      </x:c>
      <x:c r="I357" s="105" t="n">
        <x:v>0.14</x:v>
      </x:c>
      <x:c r="J357" s="105" t="n">
        <x:v>0.86</x:v>
      </x:c>
      <x:c r="K357" s="105" t="n">
        <x:v>32</x:v>
      </x:c>
      <x:c r="L357" s="105" t="n">
        <x:v>1.06772172792031</x:v>
      </x:c>
      <x:c r="M357" s="105" t="n">
        <x:v>-11</x:v>
      </x:c>
      <x:c r="N357" s="23" t="str">
        <x:v>https://openrouter.ai/api/frontend/v1/stats/throughput-comparison?permaslug=z-ai%2Fglm-4.5-air&amp;timeRange=1w</x:v>
      </x:c>
    </x:row>
    <x:row r="358">
      <x:c r="A358" s="23" t="str">
        <x:v>z-ai/glm-4.5v</x:v>
      </x:c>
      <x:c r="B358" s="23" t="str">
        <x:v>Z.ai: GLM 4.5V</x:v>
      </x:c>
      <x:c r="C358" s="23" t="str">
        <x:v>matched_epoch_manual</x:v>
      </x:c>
      <x:c r="D358" s="23" t="str">
        <x:v>checkpoint:epoch:glm-4-5v</x:v>
      </x:c>
      <x:c r="E358" s="23" t="str">
        <x:v>GLM-4.5V</x:v>
      </x:c>
      <x:c r="F358" s="78" t="n">
        <x:v>45884</x:v>
      </x:c>
      <x:c r="G358" s="105" t="n">
        <x:v>108</x:v>
      </x:c>
      <x:c r="H358" s="105" t="str">
        <x:v>Epoch Parameters</x:v>
      </x:c>
      <x:c r="I358" s="105" t="n">
        <x:v>0.6</x:v>
      </x:c>
      <x:c r="J358" s="105" t="n">
        <x:v>1.8</x:v>
      </x:c>
      <x:c r="K358" s="105" t="n">
        <x:v>54.375</x:v>
      </x:c>
      <x:c r="L358" s="105" t="n">
        <x:v>1.6991959562084893</x:v>
      </x:c>
      <x:c r="M358" s="105" t="n">
        <x:v>-4</x:v>
      </x:c>
      <x:c r="N358" s="23" t="str">
        <x:v>https://openrouter.ai/api/frontend/v1/stats/throughput-comparison?permaslug=z-ai%2Fglm-4.5v&amp;timeRange=1w</x:v>
      </x:c>
    </x:row>
    <x:row r="359">
      <x:c r="A359" s="23" t="str">
        <x:v>z-ai/glm-4.6</x:v>
      </x:c>
      <x:c r="B359" s="23" t="str">
        <x:v>Z.ai: GLM 4.6</x:v>
      </x:c>
      <x:c r="C359" s="23" t="str">
        <x:v>matched_epoch_manual</x:v>
      </x:c>
      <x:c r="D359" s="23" t="str">
        <x:v>checkpoint:z-ai-zhipu-ai-tsinghua-university:glm-4-6</x:v>
      </x:c>
      <x:c r="E359" s="23" t="str">
        <x:v>GLM-4.6</x:v>
      </x:c>
      <x:c r="F359" s="78" t="n">
        <x:v>45930</x:v>
      </x:c>
      <x:c r="G359" s="105" t="n">
        <x:v>357</x:v>
      </x:c>
      <x:c r="H359" s="105" t="str">
        <x:v>Epoch Parameters</x:v>
      </x:c>
      <x:c r="I359" s="105" t="n">
        <x:v>0.55</x:v>
      </x:c>
      <x:c r="J359" s="105" t="n">
        <x:v>2.2</x:v>
      </x:c>
      <x:c r="K359" s="105" t="n">
        <x:v>32.5</x:v>
      </x:c>
      <x:c r="L359" s="105" t="n">
        <x:v>0.8593750000000001</x:v>
      </x:c>
      <x:c r="M359" s="105" t="n">
        <x:v>0</x:v>
      </x:c>
      <x:c r="N359" s="23" t="str">
        <x:v>https://openrouter.ai/api/frontend/v1/stats/throughput-comparison?permaslug=z-ai%2Fglm-4.6&amp;timeRange=1w</x:v>
      </x:c>
    </x:row>
    <x:row r="360">
      <x:c r="A360" s="23" t="str">
        <x:v>z-ai/glm-4.6v</x:v>
      </x:c>
      <x:c r="B360" s="23" t="str">
        <x:v>Z.ai: GLM 4.6V</x:v>
      </x:c>
      <x:c r="C360" s="23" t="str">
        <x:v>unmatched</x:v>
      </x:c>
      <x:c r="D360" s="23" t="str"/>
      <x:c r="E360" s="23" t="str"/>
      <x:c r="F360" s="78"/>
      <x:c r="G360" s="105"/>
      <x:c r="H360" s="105" t="str"/>
      <x:c r="I360" s="105" t="n">
        <x:v>0.3</x:v>
      </x:c>
      <x:c r="J360" s="105" t="n">
        <x:v>0.9</x:v>
      </x:c>
      <x:c r="K360" s="105" t="n">
        <x:v>25</x:v>
      </x:c>
      <x:c r="L360" s="105" t="n">
        <x:v>0.8892251868937383</x:v>
      </x:c>
      <x:c r="M360" s="105"/>
      <x:c r="N360" s="23" t="str">
        <x:v>https://openrouter.ai/api/frontend/v1/stats/throughput-comparison?permaslug=z-ai%2Fglm-4.6-20251208&amp;timeRange=1w</x:v>
      </x:c>
    </x:row>
    <x:row r="361">
      <x:c r="A361" s="23" t="str">
        <x:v>z-ai/glm-4.7</x:v>
      </x:c>
      <x:c r="B361" s="23" t="str">
        <x:v>Z.ai: GLM 4.7</x:v>
      </x:c>
      <x:c r="C361" s="23" t="str">
        <x:v>matched_epoch_manual</x:v>
      </x:c>
      <x:c r="D361" s="23" t="str">
        <x:v>checkpoint:z-ai-zhipu-ai:glm-4-7</x:v>
      </x:c>
      <x:c r="E361" s="23" t="str">
        <x:v>GLM-4.7</x:v>
      </x:c>
      <x:c r="F361" s="78" t="n">
        <x:v>46013</x:v>
      </x:c>
      <x:c r="G361" s="105" t="n">
        <x:v>358</x:v>
      </x:c>
      <x:c r="H361" s="105" t="str">
        <x:v>Epoch Parameters</x:v>
      </x:c>
      <x:c r="I361" s="105" t="n">
        <x:v>0.545</x:v>
      </x:c>
      <x:c r="J361" s="105" t="n">
        <x:v>2.09</x:v>
      </x:c>
      <x:c r="K361" s="105" t="n">
        <x:v>32</x:v>
      </x:c>
      <x:c r="L361" s="105" t="n">
        <x:v>0.9503819266229828</x:v>
      </x:c>
      <x:c r="M361" s="105" t="n">
        <x:v>0</x:v>
      </x:c>
      <x:c r="N361" s="23" t="str">
        <x:v>https://openrouter.ai/api/frontend/v1/stats/throughput-comparison?permaslug=z-ai%2Fglm-4.7-20251222&amp;timeRange=1w</x:v>
      </x:c>
    </x:row>
    <x:row r="362">
      <x:c r="A362" s="23" t="str">
        <x:v>z-ai/glm-4.7-flash</x:v>
      </x:c>
      <x:c r="B362" s="23" t="str">
        <x:v>Z.ai: GLM 4.7 Flash</x:v>
      </x:c>
      <x:c r="C362" s="23" t="str">
        <x:v>matched_epoch_manual</x:v>
      </x:c>
      <x:c r="D362" s="23" t="str">
        <x:v>checkpoint:epoch:glm-4-7-flash</x:v>
      </x:c>
      <x:c r="E362" s="23" t="str">
        <x:v>GLM 4.7 Flash</x:v>
      </x:c>
      <x:c r="F362" s="78" t="n">
        <x:v>46013</x:v>
      </x:c>
      <x:c r="G362" s="105" t="n">
        <x:v>30</x:v>
      </x:c>
      <x:c r="H362" s="105" t="str">
        <x:v>Epoch Parameters</x:v>
      </x:c>
      <x:c r="I362" s="105" t="n">
        <x:v>0.06525</x:v>
      </x:c>
      <x:c r="J362" s="105" t="n">
        <x:v>0.4</x:v>
      </x:c>
      <x:c r="K362" s="105" t="n">
        <x:v>42.25</x:v>
      </x:c>
      <x:c r="L362" s="105" t="n">
        <x:v>1</x:v>
      </x:c>
      <x:c r="M362" s="105" t="n">
        <x:v>28</x:v>
      </x:c>
      <x:c r="N362" s="23" t="str">
        <x:v>https://openrouter.ai/api/frontend/v1/stats/throughput-comparison?permaslug=z-ai%2Fglm-4.7-flash-20260119&amp;timeRange=1w</x:v>
      </x:c>
    </x:row>
    <x:row r="363">
      <x:c r="A363" s="23" t="str">
        <x:v>z-ai/glm-5</x:v>
      </x:c>
      <x:c r="B363" s="23" t="str">
        <x:v>Z.ai: GLM 5</x:v>
      </x:c>
      <x:c r="C363" s="23" t="str">
        <x:v>matched_epoch_manual</x:v>
      </x:c>
      <x:c r="D363" s="23" t="str">
        <x:v>checkpoint:z-ai-zhipu-ai:glm-5</x:v>
      </x:c>
      <x:c r="E363" s="23" t="str">
        <x:v>GLM-5</x:v>
      </x:c>
      <x:c r="F363" s="78" t="n">
        <x:v>46064</x:v>
      </x:c>
      <x:c r="G363" s="105" t="n">
        <x:v>744</x:v>
      </x:c>
      <x:c r="H363" s="105" t="str">
        <x:v>Epoch Parameters</x:v>
      </x:c>
      <x:c r="I363" s="105" t="n">
        <x:v>0.95</x:v>
      </x:c>
      <x:c r="J363" s="105" t="n">
        <x:v>3.15</x:v>
      </x:c>
      <x:c r="K363" s="105" t="n">
        <x:v>33</x:v>
      </x:c>
      <x:c r="L363" s="105" t="n">
        <x:v>1.0136986301369861</x:v>
      </x:c>
      <x:c r="M363" s="105" t="n">
        <x:v>0</x:v>
      </x:c>
      <x:c r="N363" s="23" t="str">
        <x:v>https://openrouter.ai/api/frontend/v1/stats/throughput-comparison?permaslug=z-ai%2Fglm-5-20260211&amp;timeRange=1w</x:v>
      </x:c>
    </x:row>
    <x:row r="364">
      <x:c r="A364" s="23" t="str">
        <x:v>z-ai/glm-5-turbo</x:v>
      </x:c>
      <x:c r="B364" s="23" t="str">
        <x:v>Z.ai: GLM 5 Turbo</x:v>
      </x:c>
      <x:c r="C364" s="23" t="str">
        <x:v>unmatched</x:v>
      </x:c>
      <x:c r="D364" s="23" t="str"/>
      <x:c r="E364" s="23" t="str"/>
      <x:c r="F364" s="78"/>
      <x:c r="G364" s="105"/>
      <x:c r="H364" s="105" t="str"/>
      <x:c r="I364" s="105" t="n">
        <x:v>1.2</x:v>
      </x:c>
      <x:c r="J364" s="105" t="n">
        <x:v>4</x:v>
      </x:c>
      <x:c r="K364" s="105" t="n">
        <x:v>17</x:v>
      </x:c>
      <x:c r="L364" s="105" t="n">
        <x:v>0.3300970873786408</x:v>
      </x:c>
      <x:c r="M364" s="105"/>
      <x:c r="N364" s="23" t="str">
        <x:v>https://openrouter.ai/api/frontend/v1/stats/throughput-comparison?permaslug=z-ai%2Fglm-5-turbo-20260315&amp;timeRange=1w</x:v>
      </x:c>
    </x:row>
    <x:row r="365">
      <x:c r="A365" s="23" t="str">
        <x:v>z-ai/glm-5.1</x:v>
      </x:c>
      <x:c r="B365" s="23" t="str">
        <x:v>Z.ai: GLM 5.1</x:v>
      </x:c>
      <x:c r="C365" s="23" t="str">
        <x:v>matched_epoch_manual</x:v>
      </x:c>
      <x:c r="D365" s="23" t="str">
        <x:v>checkpoint:z-ai-zhipu-ai:glm-5-1</x:v>
      </x:c>
      <x:c r="E365" s="23" t="str">
        <x:v>GLM-5.1</x:v>
      </x:c>
      <x:c r="F365" s="78" t="n">
        <x:v>46119</x:v>
      </x:c>
      <x:c r="G365" s="105" t="n">
        <x:v>754</x:v>
      </x:c>
      <x:c r="H365" s="105" t="str">
        <x:v>Epoch Parameters</x:v>
      </x:c>
      <x:c r="I365" s="105" t="n">
        <x:v>1.26</x:v>
      </x:c>
      <x:c r="J365" s="105" t="n">
        <x:v>4.3</x:v>
      </x:c>
      <x:c r="K365" s="105" t="n">
        <x:v>43</x:v>
      </x:c>
      <x:c r="L365" s="105" t="n">
        <x:v>1.3081007874564032</x:v>
      </x:c>
      <x:c r="M365" s="105" t="n">
        <x:v>0</x:v>
      </x:c>
      <x:c r="N365" s="23" t="str">
        <x:v>https://openrouter.ai/api/frontend/v1/stats/throughput-comparison?permaslug=z-ai%2Fglm-5.1-20260406&amp;timeRange=1w</x:v>
      </x:c>
    </x:row>
    <x:row r="366">
      <x:c r="A366" s="23" t="str">
        <x:v>z-ai/glm-5.2</x:v>
      </x:c>
      <x:c r="B366" s="23" t="str">
        <x:v>Z.ai: GLM 5.2</x:v>
      </x:c>
      <x:c r="C366" s="23" t="str">
        <x:v>matched_epoch_manual</x:v>
      </x:c>
      <x:c r="D366" s="23" t="str">
        <x:v>checkpoint:z-ai-zhipu-ai:glm-5-2</x:v>
      </x:c>
      <x:c r="E366" s="23" t="str">
        <x:v>GLM-5.2</x:v>
      </x:c>
      <x:c r="F366" s="78" t="n">
        <x:v>46189</x:v>
      </x:c>
      <x:c r="G366" s="105" t="n">
        <x:v>744</x:v>
      </x:c>
      <x:c r="H366" s="105" t="str">
        <x:v>Epoch Parameters</x:v>
      </x:c>
      <x:c r="I366" s="105" t="n">
        <x:v>1.26</x:v>
      </x:c>
      <x:c r="J366" s="105" t="n">
        <x:v>4.4</x:v>
      </x:c>
      <x:c r="K366" s="105" t="n">
        <x:v>44</x:v>
      </x:c>
      <x:c r="L366" s="105" t="n">
        <x:v>1.0273972602739725</x:v>
      </x:c>
      <x:c r="M366" s="105" t="n">
        <x:v>0</x:v>
      </x:c>
      <x:c r="N366" s="23" t="str">
        <x:v>https://openrouter.ai/api/frontend/v1/stats/throughput-comparison?permaslug=z-ai%2Fglm-5.2-20260616&amp;timeRange=1w</x:v>
      </x:c>
    </x:row>
    <x:row r="367">
      <x:c r="A367" s="24" t="str">
        <x:v>z-ai/glm-5v-turbo</x:v>
      </x:c>
      <x:c r="B367" s="24" t="str">
        <x:v>Z.ai: GLM 5V Turbo</x:v>
      </x:c>
      <x:c r="C367" s="24" t="str">
        <x:v>unmatched</x:v>
      </x:c>
      <x:c r="D367" s="24" t="str"/>
      <x:c r="E367" s="24" t="str"/>
      <x:c r="F367" s="79"/>
      <x:c r="G367" s="106"/>
      <x:c r="H367" s="106" t="str"/>
      <x:c r="I367" s="106" t="n">
        <x:v>1.2</x:v>
      </x:c>
      <x:c r="J367" s="106" t="n">
        <x:v>4</x:v>
      </x:c>
      <x:c r="K367" s="106" t="n">
        <x:v>47</x:v>
      </x:c>
      <x:c r="L367" s="106" t="n">
        <x:v>1.457408131423199</x:v>
      </x:c>
      <x:c r="M367" s="106"/>
      <x:c r="N367" s="24" t="str">
        <x:v>https://openrouter.ai/api/frontend/v1/stats/throughput-comparison?permaslug=z-ai%2Fglm-5v-turbo-20260401&amp;timeRange=1w</x:v>
      </x:c>
    </x:row>
  </x:sheetData>
  <x:mergeCells>
    <x:mergeCell ref="A1:N1"/>
    <x:mergeCell ref="A2:N3"/>
    <x:mergeCell ref="A17:N17"/>
    <x:mergeCell ref="A32:N32"/>
  </x:mergeCells>
  <x:pageMargins left="0.7" right="0.7" top="0.75" bottom="0.75" header="0.3" footer="0.3"/>
  <x:tableParts count="2">
    <x:tablePart xmlns:r="http://schemas.openxmlformats.org/officeDocument/2006/relationships" r:id="R0000000000000058"/>
    <x:tablePart xmlns:r="http://schemas.openxmlformats.org/officeDocument/2006/relationships" r:id="R0000000000000059"/>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4" hidden="0" customWidth="1"/>
    <x:col min="12" max="12" width="34" hidden="0" customWidth="1"/>
    <x:col min="13" max="13" width="34" hidden="0" customWidth="1"/>
    <x:col min="14" max="14" width="52" hidden="0" customWidth="1"/>
  </x:cols>
  <x:sheetData>
    <x:row r="1" ht="36" customHeight="1">
      <x:c r="A1" s="68" t="str">
        <x:v>OpenRouter time-series audit — immutable refreshes, service tiers, and throughput stability</x:v>
      </x:c>
      <x:c r="B1" s="68"/>
      <x:c r="C1" s="68"/>
      <x:c r="D1" s="68"/>
      <x:c r="E1" s="68"/>
      <x:c r="F1" s="68"/>
      <x:c r="G1" s="68"/>
      <x:c r="H1" s="68"/>
      <x:c r="I1" s="68"/>
      <x:c r="J1" s="68"/>
      <x:c r="K1" s="68"/>
      <x:c r="L1" s="68"/>
      <x:c r="M1" s="68"/>
      <x:c r="N1" s="68"/>
    </x:row>
    <x:row r="2">
      <x:c r="A2" s="6" t="str">
        <x:v>Every refresh is archived byte-for-byte and every daily endpoint/service-tier observation is retained. Default, priority, and flex are separated. Corrected tok/s fails the promotion gate after price, and no request-supported throughput, latency, joint, or tail-spread candidate passes both the family-interval and chronological-direction gates. All incremental operational weights remain 0%.</x:v>
      </x:c>
      <x:c r="B2" s="6"/>
      <x:c r="C2" s="6"/>
      <x:c r="D2" s="6"/>
      <x:c r="E2" s="6"/>
      <x:c r="F2" s="6"/>
      <x:c r="G2" s="6"/>
      <x:c r="H2" s="6"/>
      <x:c r="I2" s="6"/>
      <x:c r="J2" s="6"/>
      <x:c r="K2" s="6"/>
      <x:c r="L2" s="6"/>
      <x:c r="M2" s="6"/>
      <x:c r="N2" s="6"/>
    </x:row>
    <x:row r="3">
      <x:c r="A3" s="6"/>
      <x:c r="B3" s="6"/>
      <x:c r="C3" s="6"/>
      <x:c r="D3" s="6"/>
      <x:c r="E3" s="6"/>
      <x:c r="F3" s="6"/>
      <x:c r="G3" s="6"/>
      <x:c r="H3" s="6"/>
      <x:c r="I3" s="6"/>
      <x:c r="J3" s="6"/>
      <x:c r="K3" s="6"/>
      <x:c r="L3" s="6"/>
      <x:c r="M3" s="6"/>
      <x:c r="N3" s="6"/>
    </x:row>
    <x:row r="5" ht="34" customHeight="1">
      <x:c r="A5" s="73" t="str">
        <x:v>Audit statistic</x:v>
      </x:c>
      <x:c r="B5" s="73" t="str">
        <x:v>Value</x:v>
      </x:c>
    </x:row>
    <x:row r="6">
      <x:c r="A6" s="16" t="str">
        <x:v>Immutable refresh snapshots</x:v>
      </x:c>
      <x:c r="B6" s="139" t="n">
        <x:v>8</x:v>
      </x:c>
    </x:row>
    <x:row r="7">
      <x:c r="A7" s="17" t="str">
        <x:v>Current lossless daily rows</x:v>
      </x:c>
      <x:c r="B7" s="140" t="n">
        <x:v>8569</x:v>
      </x:c>
    </x:row>
    <x:row r="8">
      <x:c r="A8" s="17" t="str">
        <x:v>Daily rows across snapshot history</x:v>
      </x:c>
      <x:c r="B8" s="140" t="n">
        <x:v>60307</x:v>
      </x:c>
    </x:row>
    <x:row r="9">
      <x:c r="A9" s="17" t="str">
        <x:v>Default-tier rows</x:v>
      </x:c>
      <x:c r="B9" s="140" t="n">
        <x:v>7763</x:v>
      </x:c>
    </x:row>
    <x:row r="10">
      <x:c r="A10" s="17" t="str">
        <x:v>Priority-tier rows</x:v>
      </x:c>
      <x:c r="B10" s="140" t="n">
        <x:v>414</x:v>
      </x:c>
    </x:row>
    <x:row r="11">
      <x:c r="A11" s="17" t="str">
        <x:v>Flex-tier rows</x:v>
      </x:c>
      <x:c r="B11" s="140" t="n">
        <x:v>392</x:v>
      </x:c>
    </x:row>
    <x:row r="12">
      <x:c r="A12" s="17" t="str">
        <x:v>Endpoint/model pairs with multiple tiers</x:v>
      </x:c>
      <x:c r="B12" s="140" t="n">
        <x:v>78</x:v>
      </x:c>
    </x:row>
    <x:row r="13">
      <x:c r="A13" s="17" t="str">
        <x:v>Rows without endpoint metadata</x:v>
      </x:c>
      <x:c r="B13" s="140" t="n">
        <x:v>86</x:v>
      </x:c>
    </x:row>
    <x:row r="14">
      <x:c r="A14" s="17" t="str">
        <x:v>Unmatched endpoint/model pairs</x:v>
      </x:c>
      <x:c r="B14" s="140" t="n">
        <x:v>11</x:v>
      </x:c>
    </x:row>
    <x:row r="15">
      <x:c r="A15" s="17" t="str">
        <x:v>Calibration checkpoints changed by tier split</x:v>
      </x:c>
      <x:c r="B15" s="140" t="n">
        <x:v>0</x:v>
      </x:c>
    </x:row>
    <x:row r="16">
      <x:c r="A16" s="17" t="str">
        <x:v>Models with ≥4 daily observations</x:v>
      </x:c>
      <x:c r="B16" s="140" t="n">
        <x:v>327</x:v>
      </x:c>
    </x:row>
    <x:row r="17">
      <x:c r="A17" s="17" t="str">
        <x:v>Median model within-week max/min</x:v>
      </x:c>
      <x:c r="B17" s="92" t="n">
        <x:v>1.5172413793103448</x:v>
      </x:c>
    </x:row>
    <x:row r="18">
      <x:c r="A18" s="17" t="str">
        <x:v>P90 model within-week max/min</x:v>
      </x:c>
      <x:c r="B18" s="92" t="n">
        <x:v>3.78125</x:v>
      </x:c>
    </x:row>
    <x:row r="19">
      <x:c r="A19" s="17" t="str">
        <x:v>Median overlapping-refresh max/min</x:v>
      </x:c>
      <x:c r="B19" s="92" t="n">
        <x:v>1.1418439716312057</x:v>
      </x:c>
    </x:row>
    <x:row r="20">
      <x:c r="A20" s="17" t="str">
        <x:v>Recommended incremental tok/s weight</x:v>
      </x:c>
      <x:c r="B20" s="84" t="n">
        <x:v>0</x:v>
      </x:c>
    </x:row>
    <x:row r="21">
      <x:c r="A21" s="18" t="str">
        <x:v>Change live forecast</x:v>
      </x:c>
      <x:c r="B21" s="18" t="str">
        <x:v>No</x:v>
      </x:c>
    </x:row>
    <x:row r="24">
      <x:c r="A24" s="91" t="str">
        <x:v>Corrected default-tier held-out regression — price helps, tok/s does not</x:v>
      </x:c>
      <x:c r="B24" s="91"/>
      <x:c r="C24" s="91"/>
      <x:c r="D24" s="91"/>
      <x:c r="E24" s="91"/>
      <x:c r="F24" s="91"/>
      <x:c r="G24" s="91"/>
      <x:c r="H24" s="91"/>
      <x:c r="I24" s="91"/>
      <x:c r="J24" s="91"/>
      <x:c r="K24" s="91"/>
      <x:c r="L24" s="91"/>
      <x:c r="M24" s="91"/>
      <x:c r="N24" s="91"/>
    </x:row>
    <x:row r="25" ht="34" customHeight="1">
      <x:c r="A25" s="73" t="str">
        <x:v>Holdout</x:v>
      </x:c>
      <x:c r="B25" s="73" t="str">
        <x:v>Specification</x:v>
      </x:c>
      <x:c r="C25" s="73" t="str">
        <x:v>Tests</x:v>
      </x:c>
      <x:c r="D25" s="73" t="str">
        <x:v>Median error (×)</x:v>
      </x:c>
      <x:c r="E25" s="73" t="str">
        <x:v>MAE log10</x:v>
      </x:c>
      <x:c r="F25" s="73" t="str">
        <x:v>P80 error (×)</x:v>
      </x:c>
      <x:c r="G25" s="73" t="str">
        <x:v>Within 2×</x:v>
      </x:c>
      <x:c r="H25" s="73" t="str">
        <x:v>Δ MAE vs price</x:v>
      </x:c>
      <x:c r="I25" s="73" t="str">
        <x:v>Interpretation</x:v>
      </x:c>
      <x:c r="J25" s="73" t="str">
        <x:v>Tier policy</x:v>
      </x:c>
      <x:c r="K25" s="73" t="str">
        <x:v>Live price weight</x:v>
      </x:c>
      <x:c r="L25" s="73" t="str">
        <x:v>Live tok/s weight</x:v>
      </x:c>
      <x:c r="M25" s="73" t="str">
        <x:v>Status</x:v>
      </x:c>
      <x:c r="N25" s="73" t="str">
        <x:v>Notes</x:v>
      </x:c>
    </x:row>
    <x:row r="26">
      <x:c r="A26" s="16" t="str">
        <x:v>Developer-family</x:v>
      </x:c>
      <x:c r="B26" s="16" t="str">
        <x:v>Date only</x:v>
      </x:c>
      <x:c r="C26" s="74" t="n">
        <x:v>93</x:v>
      </x:c>
      <x:c r="D26" s="94" t="n">
        <x:v>4.10588038248113</x:v>
      </x:c>
      <x:c r="E26" s="19" t="n">
        <x:v>0.6163852994103133</x:v>
      </x:c>
      <x:c r="F26" s="19" t="n">
        <x:v>7.610847626929305</x:v>
      </x:c>
      <x:c r="G26" s="83" t="n">
        <x:v>0.27956989247311825</x:v>
      </x:c>
      <x:c r="H26" s="141" t="n">
        <x:v>0.21857138619277627</x:v>
      </x:c>
      <x:c r="I26" s="16" t="str">
        <x:v>Scale/date baseline</x:v>
      </x:c>
      <x:c r="J26" s="16" t="str">
        <x:v>default only</x:v>
      </x:c>
      <x:c r="K26" s="83" t="n">
        <x:v>0.034</x:v>
      </x:c>
      <x:c r="L26" s="83" t="n">
        <x:v>0</x:v>
      </x:c>
      <x:c r="M26" s="16" t="str">
        <x:v>Diagnostic</x:v>
      </x:c>
      <x:c r="N26" s="16" t="str">
        <x:v>Service tiers retained separately; rolling windows are correlated</x:v>
      </x:c>
    </x:row>
    <x:row r="27">
      <x:c r="A27" s="17" t="str">
        <x:v>Developer-family</x:v>
      </x:c>
      <x:c r="B27" s="17" t="str">
        <x:v>Date + price</x:v>
      </x:c>
      <x:c r="C27" s="75" t="n">
        <x:v>93</x:v>
      </x:c>
      <x:c r="D27" s="92" t="n">
        <x:v>2.182362181313902</x:v>
      </x:c>
      <x:c r="E27" s="20" t="n">
        <x:v>0.397813913217537</x:v>
      </x:c>
      <x:c r="F27" s="20" t="n">
        <x:v>4.236437690578476</x:v>
      </x:c>
      <x:c r="G27" s="84" t="n">
        <x:v>0.45161290322580644</x:v>
      </x:c>
      <x:c r="H27" s="142" t="n">
        <x:v>0</x:v>
      </x:c>
      <x:c r="I27" s="17" t="str">
        <x:v>Price baseline</x:v>
      </x:c>
      <x:c r="J27" s="17" t="str">
        <x:v>default only</x:v>
      </x:c>
      <x:c r="K27" s="84" t="n">
        <x:v>0.034</x:v>
      </x:c>
      <x:c r="L27" s="84" t="n">
        <x:v>0</x:v>
      </x:c>
      <x:c r="M27" s="17" t="str">
        <x:v>Diagnostic</x:v>
      </x:c>
      <x:c r="N27" s="17" t="str">
        <x:v>Service tiers retained separately; rolling windows are correlated</x:v>
      </x:c>
    </x:row>
    <x:row r="28">
      <x:c r="A28" s="17" t="str">
        <x:v>Developer-family</x:v>
      </x:c>
      <x:c r="B28" s="17" t="str">
        <x:v>Date + price + normalized tok/s</x:v>
      </x:c>
      <x:c r="C28" s="75" t="n">
        <x:v>93</x:v>
      </x:c>
      <x:c r="D28" s="92" t="n">
        <x:v>2.2296172944678045</x:v>
      </x:c>
      <x:c r="E28" s="20" t="n">
        <x:v>0.4052285180969588</x:v>
      </x:c>
      <x:c r="F28" s="20" t="n">
        <x:v>4.251823226276448</x:v>
      </x:c>
      <x:c r="G28" s="84" t="n">
        <x:v>0.45161290322580644</x:v>
      </x:c>
      <x:c r="H28" s="142" t="n">
        <x:v>0.0074146048794218045</x:v>
      </x:c>
      <x:c r="I28" s="17" t="str">
        <x:v>Worsens after price</x:v>
      </x:c>
      <x:c r="J28" s="17" t="str">
        <x:v>default only</x:v>
      </x:c>
      <x:c r="K28" s="84" t="n">
        <x:v>0.034</x:v>
      </x:c>
      <x:c r="L28" s="84" t="n">
        <x:v>0</x:v>
      </x:c>
      <x:c r="M28" s="17" t="str">
        <x:v>Rejected</x:v>
      </x:c>
      <x:c r="N28" s="17" t="str">
        <x:v>Service tiers retained separately; rolling windows are correlated</x:v>
      </x:c>
    </x:row>
    <x:row r="29">
      <x:c r="A29" s="17" t="str">
        <x:v>Chronological family</x:v>
      </x:c>
      <x:c r="B29" s="17" t="str">
        <x:v>Date only</x:v>
      </x:c>
      <x:c r="C29" s="75" t="n">
        <x:v>70</x:v>
      </x:c>
      <x:c r="D29" s="92" t="n">
        <x:v>3.8758677544308764</x:v>
      </x:c>
      <x:c r="E29" s="20" t="n">
        <x:v>0.6397388481552407</x:v>
      </x:c>
      <x:c r="F29" s="20" t="n">
        <x:v>8.61074338294764</x:v>
      </x:c>
      <x:c r="G29" s="84" t="n">
        <x:v>0.22857142857142856</x:v>
      </x:c>
      <x:c r="H29" s="142" t="n">
        <x:v>0.21993976085593403</x:v>
      </x:c>
      <x:c r="I29" s="17" t="str">
        <x:v>Scale/date baseline</x:v>
      </x:c>
      <x:c r="J29" s="17" t="str">
        <x:v>default only</x:v>
      </x:c>
      <x:c r="K29" s="84" t="n">
        <x:v>0.034</x:v>
      </x:c>
      <x:c r="L29" s="84" t="n">
        <x:v>0</x:v>
      </x:c>
      <x:c r="M29" s="17" t="str">
        <x:v>Diagnostic</x:v>
      </x:c>
      <x:c r="N29" s="17" t="str">
        <x:v>Service tiers retained separately; rolling windows are correlated</x:v>
      </x:c>
    </x:row>
    <x:row r="30">
      <x:c r="A30" s="17" t="str">
        <x:v>Chronological family</x:v>
      </x:c>
      <x:c r="B30" s="17" t="str">
        <x:v>Date + price</x:v>
      </x:c>
      <x:c r="C30" s="75" t="n">
        <x:v>70</x:v>
      </x:c>
      <x:c r="D30" s="92" t="n">
        <x:v>2.1770313412490214</x:v>
      </x:c>
      <x:c r="E30" s="20" t="n">
        <x:v>0.4197990872993067</x:v>
      </x:c>
      <x:c r="F30" s="20" t="n">
        <x:v>4.670666485500503</x:v>
      </x:c>
      <x:c r="G30" s="84" t="n">
        <x:v>0.4142857142857143</x:v>
      </x:c>
      <x:c r="H30" s="142" t="n">
        <x:v>0</x:v>
      </x:c>
      <x:c r="I30" s="17" t="str">
        <x:v>Price baseline</x:v>
      </x:c>
      <x:c r="J30" s="17" t="str">
        <x:v>default only</x:v>
      </x:c>
      <x:c r="K30" s="84" t="n">
        <x:v>0.034</x:v>
      </x:c>
      <x:c r="L30" s="84" t="n">
        <x:v>0</x:v>
      </x:c>
      <x:c r="M30" s="17" t="str">
        <x:v>Diagnostic</x:v>
      </x:c>
      <x:c r="N30" s="17" t="str">
        <x:v>Service tiers retained separately; rolling windows are correlated</x:v>
      </x:c>
    </x:row>
    <x:row r="31">
      <x:c r="A31" s="18" t="str">
        <x:v>Chronological family</x:v>
      </x:c>
      <x:c r="B31" s="18" t="str">
        <x:v>Date + price + normalized tok/s</x:v>
      </x:c>
      <x:c r="C31" s="76" t="n">
        <x:v>70</x:v>
      </x:c>
      <x:c r="D31" s="95" t="n">
        <x:v>2.244351754599221</x:v>
      </x:c>
      <x:c r="E31" s="21" t="n">
        <x:v>0.4174936236861111</x:v>
      </x:c>
      <x:c r="F31" s="21" t="n">
        <x:v>4.645363262470584</x:v>
      </x:c>
      <x:c r="G31" s="85" t="n">
        <x:v>0.42857142857142855</x:v>
      </x:c>
      <x:c r="H31" s="143" t="n">
        <x:v>-0.002305463613195613</x:v>
      </x:c>
      <x:c r="I31" s="18" t="str">
        <x:v>Improves after price</x:v>
      </x:c>
      <x:c r="J31" s="18" t="str">
        <x:v>default only</x:v>
      </x:c>
      <x:c r="K31" s="85" t="n">
        <x:v>0.034</x:v>
      </x:c>
      <x:c r="L31" s="85" t="n">
        <x:v>0</x:v>
      </x:c>
      <x:c r="M31" s="18" t="str">
        <x:v>Rejected</x:v>
      </x:c>
      <x:c r="N31" s="18" t="str">
        <x:v>Service tiers retained separately; rolling windows are correlated</x:v>
      </x:c>
    </x:row>
    <x:row r="34">
      <x:c r="A34" s="91" t="str">
        <x:v>Request-supported 30-minute throughput, latency, and percentile-spread audit</x:v>
      </x:c>
      <x:c r="B34" s="91"/>
      <x:c r="C34" s="91"/>
      <x:c r="D34" s="91"/>
      <x:c r="E34" s="91"/>
      <x:c r="F34" s="91"/>
      <x:c r="G34" s="91"/>
      <x:c r="H34" s="91"/>
      <x:c r="I34" s="91"/>
      <x:c r="J34" s="91"/>
      <x:c r="K34" s="91"/>
      <x:c r="L34" s="91"/>
      <x:c r="M34" s="91"/>
      <x:c r="N34" s="91"/>
    </x:row>
    <x:row r="35" ht="34" customHeight="1">
      <x:c r="A35" s="73" t="str">
        <x:v>Holdout</x:v>
      </x:c>
      <x:c r="B35" s="73" t="str">
        <x:v>Specification</x:v>
      </x:c>
      <x:c r="C35" s="73" t="str">
        <x:v>Tests</x:v>
      </x:c>
      <x:c r="D35" s="73" t="str">
        <x:v>Median error (×)</x:v>
      </x:c>
      <x:c r="E35" s="73" t="str">
        <x:v>MAE log10</x:v>
      </x:c>
      <x:c r="F35" s="73" t="str">
        <x:v>RMSE log10</x:v>
      </x:c>
      <x:c r="G35" s="73" t="str">
        <x:v>Δ MAE vs price</x:v>
      </x:c>
      <x:c r="H35" s="73" t="str">
        <x:v>P(candidate better)</x:v>
      </x:c>
      <x:c r="I35" s="73" t="str">
        <x:v>CI90 low</x:v>
      </x:c>
      <x:c r="J35" s="73" t="str">
        <x:v>CI90 high</x:v>
      </x:c>
      <x:c r="K35" s="73" t="str">
        <x:v>Min requests</x:v>
      </x:c>
      <x:c r="L35" s="73" t="str">
        <x:v>Live weight</x:v>
      </x:c>
      <x:c r="M35" s="73" t="str">
        <x:v>Decision</x:v>
      </x:c>
      <x:c r="N35" s="73" t="str">
        <x:v>Note</x:v>
      </x:c>
    </x:row>
    <x:row r="36">
      <x:c r="A36" s="16" t="str">
        <x:v>Developer-family</x:v>
      </x:c>
      <x:c r="B36" s="16" t="str">
        <x:v>Date + price</x:v>
      </x:c>
      <x:c r="C36" s="74" t="n">
        <x:v>81</x:v>
      </x:c>
      <x:c r="D36" s="94" t="n">
        <x:v>2.014230710505449</x:v>
      </x:c>
      <x:c r="E36" s="19" t="n">
        <x:v>0.3949088404956792</x:v>
      </x:c>
      <x:c r="F36" s="19" t="n">
        <x:v>0.4943787655352684</x:v>
      </x:c>
      <x:c r="G36" s="19" t="n">
        <x:v>0</x:v>
      </x:c>
      <x:c r="H36" s="83" t="str"/>
      <x:c r="I36" s="141" t="str"/>
      <x:c r="J36" s="141" t="str"/>
      <x:c r="K36" s="16" t="str"/>
      <x:c r="L36" s="83" t="n">
        <x:v>0</x:v>
      </x:c>
      <x:c r="M36" s="16" t="str">
        <x:v>Baseline</x:v>
      </x:c>
      <x:c r="N36" s="16" t="str">
        <x:v>Common 81-checkpoint panel; provider/quantization normalized</x:v>
      </x:c>
    </x:row>
    <x:row r="37">
      <x:c r="A37" s="17" t="str">
        <x:v>Developer-family</x:v>
      </x:c>
      <x:c r="B37" s="17" t="str">
        <x:v>Date + price + one-week tok/s</x:v>
      </x:c>
      <x:c r="C37" s="75" t="n">
        <x:v>81</x:v>
      </x:c>
      <x:c r="D37" s="92" t="n">
        <x:v>1.9940824162466797</x:v>
      </x:c>
      <x:c r="E37" s="20" t="n">
        <x:v>0.409812176950466</x:v>
      </x:c>
      <x:c r="F37" s="20" t="n">
        <x:v>0.5127756112824973</x:v>
      </x:c>
      <x:c r="G37" s="20" t="n">
        <x:v>0.014903336454786809</x:v>
      </x:c>
      <x:c r="H37" s="84" t="n">
        <x:v>0</x:v>
      </x:c>
      <x:c r="I37" s="142" t="n">
        <x:v>0.005994893072700872</x:v>
      </x:c>
      <x:c r="J37" s="142" t="n">
        <x:v>0.027606867122831415</x:v>
      </x:c>
      <x:c r="K37" s="17" t="str"/>
      <x:c r="L37" s="84" t="n">
        <x:v>0</x:v>
      </x:c>
      <x:c r="M37" s="17" t="str">
        <x:v>Rejected</x:v>
      </x:c>
      <x:c r="N37" s="17" t="str">
        <x:v>Common 81-checkpoint panel; provider/quantization normalized</x:v>
      </x:c>
    </x:row>
    <x:row r="38">
      <x:c r="A38" s="17" t="str">
        <x:v>Developer-family</x:v>
      </x:c>
      <x:c r="B38" s="17" t="str">
        <x:v>Date + price + request-supported latency</x:v>
      </x:c>
      <x:c r="C38" s="75" t="n">
        <x:v>81</x:v>
      </x:c>
      <x:c r="D38" s="92" t="n">
        <x:v>2.0784677871757764</x:v>
      </x:c>
      <x:c r="E38" s="20" t="n">
        <x:v>0.4073799088980805</x:v>
      </x:c>
      <x:c r="F38" s="20" t="n">
        <x:v>0.5186610583304331</x:v>
      </x:c>
      <x:c r="G38" s="20" t="n">
        <x:v>0.012471068402401309</x:v>
      </x:c>
      <x:c r="H38" s="84" t="n">
        <x:v>0.14075</x:v>
      </x:c>
      <x:c r="I38" s="142" t="n">
        <x:v>-0.006147316024640495</x:v>
      </x:c>
      <x:c r="J38" s="142" t="n">
        <x:v>0.03611903719466289</x:v>
      </x:c>
      <x:c r="K38" s="17" t="n">
        <x:v>100</x:v>
      </x:c>
      <x:c r="L38" s="84" t="n">
        <x:v>0</x:v>
      </x:c>
      <x:c r="M38" s="17" t="str">
        <x:v>Rejected</x:v>
      </x:c>
      <x:c r="N38" s="17" t="str">
        <x:v>Request-supported latency; family interval crosses zero</x:v>
      </x:c>
    </x:row>
    <x:row r="39">
      <x:c r="A39" s="17" t="str">
        <x:v>Developer-family</x:v>
      </x:c>
      <x:c r="B39" s="17" t="str">
        <x:v>Date + price + 30m p50 tok/s</x:v>
      </x:c>
      <x:c r="C39" s="75" t="n">
        <x:v>81</x:v>
      </x:c>
      <x:c r="D39" s="92" t="n">
        <x:v>2.0381697697613057</x:v>
      </x:c>
      <x:c r="E39" s="20" t="n">
        <x:v>0.3999145455979587</x:v>
      </x:c>
      <x:c r="F39" s="20" t="n">
        <x:v>0.5003384003283577</x:v>
      </x:c>
      <x:c r="G39" s="20" t="n">
        <x:v>0.00500570510227949</x:v>
      </x:c>
      <x:c r="H39" s="84" t="n">
        <x:v>0</x:v>
      </x:c>
      <x:c r="I39" s="142" t="n">
        <x:v>0.0020807499295596166</x:v>
      </x:c>
      <x:c r="J39" s="142" t="n">
        <x:v>0.010044239170922708</x:v>
      </x:c>
      <x:c r="K39" s="17" t="str"/>
      <x:c r="L39" s="84" t="n">
        <x:v>0</x:v>
      </x:c>
      <x:c r="M39" s="17" t="str">
        <x:v>Rejected</x:v>
      </x:c>
      <x:c r="N39" s="17" t="str">
        <x:v>Common 81-checkpoint panel; provider/quantization normalized</x:v>
      </x:c>
    </x:row>
    <x:row r="40">
      <x:c r="A40" s="17" t="str">
        <x:v>Developer-family</x:v>
      </x:c>
      <x:c r="B40" s="17" t="str">
        <x:v>Date + price + request-supported tok/s + latency</x:v>
      </x:c>
      <x:c r="C40" s="75" t="n">
        <x:v>81</x:v>
      </x:c>
      <x:c r="D40" s="92" t="n">
        <x:v>2.0929876712472786</x:v>
      </x:c>
      <x:c r="E40" s="20" t="n">
        <x:v>0.4154069781603629</x:v>
      </x:c>
      <x:c r="F40" s="20" t="n">
        <x:v>0.5314399184718726</x:v>
      </x:c>
      <x:c r="G40" s="20" t="n">
        <x:v>0.020498137664683724</x:v>
      </x:c>
      <x:c r="H40" s="84" t="n">
        <x:v>0.06435</x:v>
      </x:c>
      <x:c r="I40" s="142" t="n">
        <x:v>-0.0017224541994363515</x:v>
      </x:c>
      <x:c r="J40" s="142" t="n">
        <x:v>0.04786629524852387</x:v>
      </x:c>
      <x:c r="K40" s="17" t="n">
        <x:v>100</x:v>
      </x:c>
      <x:c r="L40" s="84" t="n">
        <x:v>0</x:v>
      </x:c>
      <x:c r="M40" s="17" t="str">
        <x:v>Rejected</x:v>
      </x:c>
      <x:c r="N40" s="17" t="str">
        <x:v>Common 81-checkpoint panel; provider/quantization normalized</x:v>
      </x:c>
    </x:row>
    <x:row r="41">
      <x:c r="A41" s="17" t="str">
        <x:v>Developer-family</x:v>
      </x:c>
      <x:c r="B41" s="17" t="str">
        <x:v>Date + price + request-supported tok/s</x:v>
      </x:c>
      <x:c r="C41" s="75" t="n">
        <x:v>81</x:v>
      </x:c>
      <x:c r="D41" s="92" t="n">
        <x:v>2.041094076429655</x:v>
      </x:c>
      <x:c r="E41" s="20" t="n">
        <x:v>0.40137188911970956</x:v>
      </x:c>
      <x:c r="F41" s="20" t="n">
        <x:v>0.5030994273643693</x:v>
      </x:c>
      <x:c r="G41" s="20" t="n">
        <x:v>0.006463048624030354</x:v>
      </x:c>
      <x:c r="H41" s="84" t="n">
        <x:v>0.00205</x:v>
      </x:c>
      <x:c r="I41" s="142" t="n">
        <x:v>0.001494320269834179</x:v>
      </x:c>
      <x:c r="J41" s="142" t="n">
        <x:v>0.014209994346971585</x:v>
      </x:c>
      <x:c r="K41" s="17" t="n">
        <x:v>100</x:v>
      </x:c>
      <x:c r="L41" s="84" t="n">
        <x:v>0</x:v>
      </x:c>
      <x:c r="M41" s="17" t="str">
        <x:v>Rejected</x:v>
      </x:c>
      <x:c r="N41" s="17" t="str">
        <x:v>Common 81-checkpoint panel; provider/quantization normalized</x:v>
      </x:c>
    </x:row>
    <x:row r="42">
      <x:c r="A42" s="17" t="str">
        <x:v>Developer-family</x:v>
      </x:c>
      <x:c r="B42" s="17" t="str">
        <x:v>Date + price + tok/s + p90/p50 spreads</x:v>
      </x:c>
      <x:c r="C42" s="75" t="n">
        <x:v>81</x:v>
      </x:c>
      <x:c r="D42" s="92" t="n">
        <x:v>2.1444112416042858</x:v>
      </x:c>
      <x:c r="E42" s="20" t="n">
        <x:v>0.41964847741204353</x:v>
      </x:c>
      <x:c r="F42" s="20" t="n">
        <x:v>0.5312508296968949</x:v>
      </x:c>
      <x:c r="G42" s="20" t="n">
        <x:v>0.024739636916364327</x:v>
      </x:c>
      <x:c r="H42" s="84" t="n">
        <x:v>0.0908</x:v>
      </x:c>
      <x:c r="I42" s="142" t="n">
        <x:v>-0.005904230767313622</x:v>
      </x:c>
      <x:c r="J42" s="142" t="n">
        <x:v>0.04950972852817062</x:v>
      </x:c>
      <x:c r="K42" s="17" t="n">
        <x:v>100</x:v>
      </x:c>
      <x:c r="L42" s="84" t="n">
        <x:v>0</x:v>
      </x:c>
      <x:c r="M42" s="17" t="str">
        <x:v>Rejected</x:v>
      </x:c>
      <x:c r="N42" s="17" t="str">
        <x:v>Common 81-checkpoint panel; provider/quantization normalized</x:v>
      </x:c>
    </x:row>
    <x:row r="43">
      <x:c r="A43" s="17" t="str">
        <x:v>Chronological family</x:v>
      </x:c>
      <x:c r="B43" s="17" t="str">
        <x:v>Date + price</x:v>
      </x:c>
      <x:c r="C43" s="75" t="n">
        <x:v>57</x:v>
      </x:c>
      <x:c r="D43" s="92" t="n">
        <x:v>2.418215135806258</x:v>
      </x:c>
      <x:c r="E43" s="20" t="n">
        <x:v>0.4325082814561078</x:v>
      </x:c>
      <x:c r="F43" s="20" t="n">
        <x:v>0.5379155408017257</x:v>
      </x:c>
      <x:c r="G43" s="20" t="n">
        <x:v>0</x:v>
      </x:c>
      <x:c r="H43" s="84" t="str"/>
      <x:c r="I43" s="142" t="str"/>
      <x:c r="J43" s="142" t="str"/>
      <x:c r="K43" s="17" t="str"/>
      <x:c r="L43" s="84" t="n">
        <x:v>0</x:v>
      </x:c>
      <x:c r="M43" s="17" t="str">
        <x:v>Baseline</x:v>
      </x:c>
      <x:c r="N43" s="17" t="str">
        <x:v>Common 81-checkpoint panel; provider/quantization normalized</x:v>
      </x:c>
    </x:row>
    <x:row r="44">
      <x:c r="A44" s="17" t="str">
        <x:v>Chronological family</x:v>
      </x:c>
      <x:c r="B44" s="17" t="str">
        <x:v>Date + price + one-week tok/s</x:v>
      </x:c>
      <x:c r="C44" s="75" t="n">
        <x:v>57</x:v>
      </x:c>
      <x:c r="D44" s="92" t="n">
        <x:v>2.289598340332051</x:v>
      </x:c>
      <x:c r="E44" s="20" t="n">
        <x:v>0.421956700611931</x:v>
      </x:c>
      <x:c r="F44" s="20" t="n">
        <x:v>0.5382101053561423</x:v>
      </x:c>
      <x:c r="G44" s="20" t="n">
        <x:v>-0.010551580844176789</x:v>
      </x:c>
      <x:c r="H44" s="84" t="n">
        <x:v>0.64825</x:v>
      </x:c>
      <x:c r="I44" s="142" t="n">
        <x:v>-0.03909776116056619</x:v>
      </x:c>
      <x:c r="J44" s="142" t="n">
        <x:v>0.034757091116673654</x:v>
      </x:c>
      <x:c r="K44" s="17" t="str"/>
      <x:c r="L44" s="84" t="n">
        <x:v>0</x:v>
      </x:c>
      <x:c r="M44" s="17" t="str">
        <x:v>Rejected</x:v>
      </x:c>
      <x:c r="N44" s="17" t="str">
        <x:v>Common 81-checkpoint panel; provider/quantization normalized</x:v>
      </x:c>
    </x:row>
    <x:row r="45">
      <x:c r="A45" s="17" t="str">
        <x:v>Chronological family</x:v>
      </x:c>
      <x:c r="B45" s="17" t="str">
        <x:v>Date + price + request-supported latency</x:v>
      </x:c>
      <x:c r="C45" s="75" t="n">
        <x:v>57</x:v>
      </x:c>
      <x:c r="D45" s="92" t="n">
        <x:v>2.419479110090287</x:v>
      </x:c>
      <x:c r="E45" s="20" t="n">
        <x:v>0.443414487448699</x:v>
      </x:c>
      <x:c r="F45" s="20" t="n">
        <x:v>0.5596526345774825</x:v>
      </x:c>
      <x:c r="G45" s="20" t="n">
        <x:v>0.010906205992591178</x:v>
      </x:c>
      <x:c r="H45" s="84" t="n">
        <x:v>0.1257</x:v>
      </x:c>
      <x:c r="I45" s="142" t="n">
        <x:v>-0.0042716595731154185</x:v>
      </x:c>
      <x:c r="J45" s="142" t="n">
        <x:v>0.028318765491696412</x:v>
      </x:c>
      <x:c r="K45" s="17" t="n">
        <x:v>100</x:v>
      </x:c>
      <x:c r="L45" s="84" t="n">
        <x:v>0</x:v>
      </x:c>
      <x:c r="M45" s="17" t="str">
        <x:v>Rejected</x:v>
      </x:c>
      <x:c r="N45" s="17" t="str">
        <x:v>Request-supported latency; family interval crosses zero</x:v>
      </x:c>
    </x:row>
    <x:row r="46">
      <x:c r="A46" s="17" t="str">
        <x:v>Chronological family</x:v>
      </x:c>
      <x:c r="B46" s="17" t="str">
        <x:v>Date + price + 30m p50 tok/s</x:v>
      </x:c>
      <x:c r="C46" s="75" t="n">
        <x:v>57</x:v>
      </x:c>
      <x:c r="D46" s="92" t="n">
        <x:v>2.5861804284904335</x:v>
      </x:c>
      <x:c r="E46" s="20" t="n">
        <x:v>0.4272055720379449</x:v>
      </x:c>
      <x:c r="F46" s="20" t="n">
        <x:v>0.5341126777130585</x:v>
      </x:c>
      <x:c r="G46" s="20" t="n">
        <x:v>-0.00530270941816291</x:v>
      </x:c>
      <x:c r="H46" s="84" t="n">
        <x:v>0.5321</x:v>
      </x:c>
      <x:c r="I46" s="142" t="n">
        <x:v>-0.043344902339537125</x:v>
      </x:c>
      <x:c r="J46" s="142" t="n">
        <x:v>0.04555126410591619</x:v>
      </x:c>
      <x:c r="K46" s="17" t="str"/>
      <x:c r="L46" s="84" t="n">
        <x:v>0</x:v>
      </x:c>
      <x:c r="M46" s="17" t="str">
        <x:v>Rejected</x:v>
      </x:c>
      <x:c r="N46" s="17" t="str">
        <x:v>Common 81-checkpoint panel; provider/quantization normalized</x:v>
      </x:c>
    </x:row>
    <x:row r="47">
      <x:c r="A47" s="17" t="str">
        <x:v>Chronological family</x:v>
      </x:c>
      <x:c r="B47" s="17" t="str">
        <x:v>Date + price + request-supported tok/s + latency</x:v>
      </x:c>
      <x:c r="C47" s="75" t="n">
        <x:v>57</x:v>
      </x:c>
      <x:c r="D47" s="92" t="n">
        <x:v>2.6196579571326195</x:v>
      </x:c>
      <x:c r="E47" s="20" t="n">
        <x:v>0.4422238149084344</x:v>
      </x:c>
      <x:c r="F47" s="20" t="n">
        <x:v>0.5610177647523427</x:v>
      </x:c>
      <x:c r="G47" s="20" t="n">
        <x:v>0.009715533452326564</x:v>
      </x:c>
      <x:c r="H47" s="84" t="n">
        <x:v>0.32195</x:v>
      </x:c>
      <x:c r="I47" s="142" t="n">
        <x:v>-0.03418044206376721</x:v>
      </x:c>
      <x:c r="J47" s="142" t="n">
        <x:v>0.06730680732697886</x:v>
      </x:c>
      <x:c r="K47" s="17" t="n">
        <x:v>100</x:v>
      </x:c>
      <x:c r="L47" s="84" t="n">
        <x:v>0</x:v>
      </x:c>
      <x:c r="M47" s="17" t="str">
        <x:v>Rejected</x:v>
      </x:c>
      <x:c r="N47" s="17" t="str">
        <x:v>Common 81-checkpoint panel; provider/quantization normalized</x:v>
      </x:c>
    </x:row>
    <x:row r="48">
      <x:c r="A48" s="17" t="str">
        <x:v>Chronological family</x:v>
      </x:c>
      <x:c r="B48" s="17" t="str">
        <x:v>Date + price + request-supported tok/s</x:v>
      </x:c>
      <x:c r="C48" s="75" t="n">
        <x:v>57</x:v>
      </x:c>
      <x:c r="D48" s="92" t="n">
        <x:v>2.3941930199155745</x:v>
      </x:c>
      <x:c r="E48" s="20" t="n">
        <x:v>0.4361096617842247</x:v>
      </x:c>
      <x:c r="F48" s="20" t="n">
        <x:v>0.5440736906974906</x:v>
      </x:c>
      <x:c r="G48" s="20" t="n">
        <x:v>0.00360138032811691</x:v>
      </x:c>
      <x:c r="H48" s="84" t="n">
        <x:v>0.3922</x:v>
      </x:c>
      <x:c r="I48" s="142" t="n">
        <x:v>-0.03483635399850712</x:v>
      </x:c>
      <x:c r="J48" s="142" t="n">
        <x:v>0.05540299946727285</x:v>
      </x:c>
      <x:c r="K48" s="17" t="n">
        <x:v>100</x:v>
      </x:c>
      <x:c r="L48" s="84" t="n">
        <x:v>0</x:v>
      </x:c>
      <x:c r="M48" s="17" t="str">
        <x:v>Rejected</x:v>
      </x:c>
      <x:c r="N48" s="17" t="str">
        <x:v>Common 81-checkpoint panel; provider/quantization normalized</x:v>
      </x:c>
    </x:row>
    <x:row r="49">
      <x:c r="A49" s="18" t="str">
        <x:v>Chronological family</x:v>
      </x:c>
      <x:c r="B49" s="18" t="str">
        <x:v>Date + price + tok/s + p90/p50 spreads</x:v>
      </x:c>
      <x:c r="C49" s="76" t="n">
        <x:v>57</x:v>
      </x:c>
      <x:c r="D49" s="95" t="n">
        <x:v>2.209269816478443</x:v>
      </x:c>
      <x:c r="E49" s="21" t="n">
        <x:v>0.4133082452255841</x:v>
      </x:c>
      <x:c r="F49" s="21" t="n">
        <x:v>0.5320981470456464</x:v>
      </x:c>
      <x:c r="G49" s="21" t="n">
        <x:v>-0.019200036230523687</x:v>
      </x:c>
      <x:c r="H49" s="85" t="n">
        <x:v>0.64575</x:v>
      </x:c>
      <x:c r="I49" s="143" t="n">
        <x:v>-0.06871423286346723</x:v>
      </x:c>
      <x:c r="J49" s="143" t="n">
        <x:v>0.05252810012427834</x:v>
      </x:c>
      <x:c r="K49" s="18" t="n">
        <x:v>100</x:v>
      </x:c>
      <x:c r="L49" s="85" t="n">
        <x:v>0</x:v>
      </x:c>
      <x:c r="M49" s="18" t="str">
        <x:v>Rejected</x:v>
      </x:c>
      <x:c r="N49" s="18" t="str">
        <x:v>Common 81-checkpoint panel; provider/quantization normalized</x:v>
      </x:c>
    </x:row>
    <x:row r="52">
      <x:c r="A52" s="91" t="str">
        <x:v>Frontier throughput stability — operational context, not parameter evidence</x:v>
      </x:c>
      <x:c r="B52" s="91"/>
      <x:c r="C52" s="91"/>
      <x:c r="D52" s="91"/>
      <x:c r="E52" s="91"/>
      <x:c r="F52" s="91"/>
      <x:c r="G52" s="91"/>
      <x:c r="H52" s="91"/>
      <x:c r="I52" s="91"/>
      <x:c r="J52" s="91"/>
      <x:c r="K52" s="91"/>
      <x:c r="L52" s="91"/>
      <x:c r="M52" s="91"/>
      <x:c r="N52" s="91"/>
    </x:row>
    <x:row r="53" ht="34" customHeight="1">
      <x:c r="A53" s="73" t="str">
        <x:v>Model</x:v>
      </x:c>
      <x:c r="B53" s="73" t="str">
        <x:v>OpenRouter ID</x:v>
      </x:c>
      <x:c r="C53" s="73" t="str">
        <x:v>Within-week days</x:v>
      </x:c>
      <x:c r="D53" s="73" t="str">
        <x:v>Within-week median tok/s</x:v>
      </x:c>
      <x:c r="E53" s="73" t="str">
        <x:v>Within-week max/min</x:v>
      </x:c>
      <x:c r="F53" s="73" t="str">
        <x:v>Refreshes</x:v>
      </x:c>
      <x:c r="G53" s="73" t="str">
        <x:v>Refresh median tok/s</x:v>
      </x:c>
      <x:c r="H53" s="73" t="str">
        <x:v>Refresh max/min</x:v>
      </x:c>
      <x:c r="I53" s="73" t="str">
        <x:v>Tier used</x:v>
      </x:c>
      <x:c r="J53" s="73" t="str">
        <x:v>Price live weight</x:v>
      </x:c>
      <x:c r="K53" s="73" t="str">
        <x:v>Tok/s live weight</x:v>
      </x:c>
      <x:c r="L53" s="73" t="str">
        <x:v>Role</x:v>
      </x:c>
      <x:c r="M53" s="73" t="str">
        <x:v>Decision</x:v>
      </x:c>
      <x:c r="N53" s="73" t="str">
        <x:v>Caveat</x:v>
      </x:c>
    </x:row>
    <x:row r="54">
      <x:c r="A54" s="16" t="str">
        <x:v>Claude Fable 5</x:v>
      </x:c>
      <x:c r="B54" s="16" t="str">
        <x:v>anthropic/claude-fable-5</x:v>
      </x:c>
      <x:c r="C54" s="74" t="n">
        <x:v>8</x:v>
      </x:c>
      <x:c r="D54" s="101" t="n">
        <x:v>35.75</x:v>
      </x:c>
      <x:c r="E54" s="101" t="n">
        <x:v>5.294117647058823</x:v>
      </x:c>
      <x:c r="F54" s="74" t="n">
        <x:v>8</x:v>
      </x:c>
      <x:c r="G54" s="101" t="n">
        <x:v>32.75</x:v>
      </x:c>
      <x:c r="H54" s="101" t="n">
        <x:v>1.0916030534351144</x:v>
      </x:c>
      <x:c r="I54" s="16" t="str">
        <x:v>default</x:v>
      </x:c>
      <x:c r="J54" s="83" t="n">
        <x:v>0.034</x:v>
      </x:c>
      <x:c r="K54" s="83" t="n">
        <x:v>0</x:v>
      </x:c>
      <x:c r="L54" s="16" t="str">
        <x:v>diagnostic</x:v>
      </x:c>
      <x:c r="M54" s="16" t="str">
        <x:v>No forecast change</x:v>
      </x:c>
      <x:c r="N54" s="16" t="str">
        <x:v>Serving-stack volatility is not base-model scale</x:v>
      </x:c>
    </x:row>
    <x:row r="55">
      <x:c r="A55" s="17" t="str">
        <x:v>GPT-5.6 Sol</x:v>
      </x:c>
      <x:c r="B55" s="17" t="str">
        <x:v>openai/gpt-5.6-sol</x:v>
      </x:c>
      <x:c r="C55" s="75" t="n">
        <x:v>8</x:v>
      </x:c>
      <x:c r="D55" s="102" t="n">
        <x:v>41.75</x:v>
      </x:c>
      <x:c r="E55" s="102" t="n">
        <x:v>1.3783783783783783</x:v>
      </x:c>
      <x:c r="F55" s="75" t="n">
        <x:v>8</x:v>
      </x:c>
      <x:c r="G55" s="102" t="n">
        <x:v>38</x:v>
      </x:c>
      <x:c r="H55" s="102" t="n">
        <x:v>1.0945945945945945</x:v>
      </x:c>
      <x:c r="I55" s="17" t="str">
        <x:v>default</x:v>
      </x:c>
      <x:c r="J55" s="84" t="n">
        <x:v>0.034</x:v>
      </x:c>
      <x:c r="K55" s="84" t="n">
        <x:v>0</x:v>
      </x:c>
      <x:c r="L55" s="17" t="str">
        <x:v>diagnostic</x:v>
      </x:c>
      <x:c r="M55" s="17" t="str">
        <x:v>No forecast change</x:v>
      </x:c>
      <x:c r="N55" s="17" t="str">
        <x:v>Serving-stack volatility is not base-model scale</x:v>
      </x:c>
    </x:row>
    <x:row r="56">
      <x:c r="A56" s="17" t="str">
        <x:v>Kimi K3</x:v>
      </x:c>
      <x:c r="B56" s="17" t="str">
        <x:v>moonshotai/kimi-k3</x:v>
      </x:c>
      <x:c r="C56" s="75" t="n">
        <x:v>8</x:v>
      </x:c>
      <x:c r="D56" s="102" t="n">
        <x:v>28.25</x:v>
      </x:c>
      <x:c r="E56" s="102" t="n">
        <x:v>1.5238095238095237</x:v>
      </x:c>
      <x:c r="F56" s="75" t="n">
        <x:v>8</x:v>
      </x:c>
      <x:c r="G56" s="102" t="n">
        <x:v>24</x:v>
      </x:c>
      <x:c r="H56" s="102" t="n">
        <x:v>1.25</x:v>
      </x:c>
      <x:c r="I56" s="17" t="str">
        <x:v>default</x:v>
      </x:c>
      <x:c r="J56" s="84" t="n">
        <x:v>0.034</x:v>
      </x:c>
      <x:c r="K56" s="84" t="n">
        <x:v>0</x:v>
      </x:c>
      <x:c r="L56" s="17" t="str">
        <x:v>diagnostic</x:v>
      </x:c>
      <x:c r="M56" s="17" t="str">
        <x:v>No forecast change</x:v>
      </x:c>
      <x:c r="N56" s="17" t="str">
        <x:v>Serving-stack volatility is not base-model scale</x:v>
      </x:c>
    </x:row>
    <x:row r="57">
      <x:c r="A57" s="18" t="str">
        <x:v>Claude Opus 4.8</x:v>
      </x:c>
      <x:c r="B57" s="18" t="str">
        <x:v>anthropic/claude-opus-4.8</x:v>
      </x:c>
      <x:c r="C57" s="76" t="n">
        <x:v>8</x:v>
      </x:c>
      <x:c r="D57" s="103" t="n">
        <x:v>58</x:v>
      </x:c>
      <x:c r="E57" s="103" t="n">
        <x:v>1.0714285714285714</x:v>
      </x:c>
      <x:c r="F57" s="76" t="n">
        <x:v>8</x:v>
      </x:c>
      <x:c r="G57" s="103" t="n">
        <x:v>56</x:v>
      </x:c>
      <x:c r="H57" s="103" t="n">
        <x:v>1.045045045045045</x:v>
      </x:c>
      <x:c r="I57" s="18" t="str">
        <x:v>default</x:v>
      </x:c>
      <x:c r="J57" s="85" t="n">
        <x:v>0.034</x:v>
      </x:c>
      <x:c r="K57" s="85" t="n">
        <x:v>0</x:v>
      </x:c>
      <x:c r="L57" s="18" t="str">
        <x:v>diagnostic</x:v>
      </x:c>
      <x:c r="M57" s="18" t="str">
        <x:v>No forecast change</x:v>
      </x:c>
      <x:c r="N57" s="18" t="str">
        <x:v>Serving-stack volatility is not base-model scale</x:v>
      </x:c>
    </x:row>
    <x:row r="60">
      <x:c r="A60" s="91" t="str">
        <x:v>Immutable refresh manifest — exact archived bytes and hashes</x:v>
      </x:c>
      <x:c r="B60" s="91"/>
      <x:c r="C60" s="91"/>
      <x:c r="D60" s="91"/>
      <x:c r="E60" s="91"/>
      <x:c r="F60" s="91"/>
      <x:c r="G60" s="91"/>
      <x:c r="H60" s="91"/>
      <x:c r="I60" s="91"/>
      <x:c r="J60" s="91"/>
      <x:c r="K60" s="91"/>
      <x:c r="L60" s="91"/>
      <x:c r="M60" s="91"/>
      <x:c r="N60" s="91"/>
    </x:row>
    <x:row r="61" ht="34" customHeight="1">
      <x:c r="A61" s="73" t="str">
        <x:v>Snapshot ID</x:v>
      </x:c>
      <x:c r="B61" s="73" t="str">
        <x:v>Fetched UTC</x:v>
      </x:c>
      <x:c r="C61" s="73" t="str">
        <x:v>Revision</x:v>
      </x:c>
      <x:c r="D61" s="73" t="str">
        <x:v>Catalog models</x:v>
      </x:c>
      <x:c r="E61" s="73" t="str">
        <x:v>Text models</x:v>
      </x:c>
      <x:c r="F61" s="73" t="str">
        <x:v>Provider rows</x:v>
      </x:c>
      <x:c r="G61" s="73" t="str">
        <x:v>Daily rows</x:v>
      </x:c>
      <x:c r="H61" s="73" t="str">
        <x:v>Daily models</x:v>
      </x:c>
      <x:c r="I61" s="73" t="str">
        <x:v>Endpoint/tier keys</x:v>
      </x:c>
      <x:c r="J61" s="73" t="str">
        <x:v>Failures</x:v>
      </x:c>
      <x:c r="K61" s="73" t="str">
        <x:v>Raw SHA-256</x:v>
      </x:c>
      <x:c r="L61" s="73" t="str">
        <x:v>Model SHA-256</x:v>
      </x:c>
      <x:c r="M61" s="73" t="str">
        <x:v>Provider SHA-256</x:v>
      </x:c>
      <x:c r="N61" s="73" t="str">
        <x:v>Archive directory</x:v>
      </x:c>
    </x:row>
    <x:row r="62">
      <x:c r="A62" s="22" t="str">
        <x:v>20260717T233339+0000</x:v>
      </x:c>
      <x:c r="B62" s="148" t="n">
        <x:v>46220.98170138889</x:v>
      </x:c>
      <x:c r="C62" s="22" t="str">
        <x:v>04e557d52b4a</x:v>
      </x:c>
      <x:c r="D62" s="149" t="n">
        <x:v>344</x:v>
      </x:c>
      <x:c r="E62" s="149" t="n">
        <x:v>308</x:v>
      </x:c>
      <x:c r="F62" s="149" t="n">
        <x:v>900</x:v>
      </x:c>
      <x:c r="G62" s="149" t="n">
        <x:v>7424</x:v>
      </x:c>
      <x:c r="H62" s="149" t="n">
        <x:v>301</x:v>
      </x:c>
      <x:c r="I62" s="149" t="n">
        <x:v>970</x:v>
      </x:c>
      <x:c r="J62" s="149" t="n">
        <x:v>0</x:v>
      </x:c>
      <x:c r="K62" s="22" t="str">
        <x:v>b2f97621a3756ecc7d368551dc5a01168e7a4fd6fcb8eccbfae59a23c0f36f16</x:v>
      </x:c>
      <x:c r="L62" s="22" t="str">
        <x:v>ad87143a93b692c3d86c3e500e5634bb429c316435b259cc714f9d5c3e17beb6</x:v>
      </x:c>
      <x:c r="M62" s="22" t="str">
        <x:v>9f9396a042b94adce46bb84784a53a356e5c81499d03d5a116816e5b61f19450</x:v>
      </x:c>
      <x:c r="N62" s="22" t="str">
        <x:v>sources/openrouter_history/20260717T233339+0000</x:v>
      </x:c>
    </x:row>
    <x:row r="63">
      <x:c r="A63" s="23" t="str">
        <x:v>20260718T020616+0000</x:v>
      </x:c>
      <x:c r="B63" s="150" t="n">
        <x:v>46221.087685185186</x:v>
      </x:c>
      <x:c r="C63" s="23" t="str">
        <x:v>66f82a33c76b</x:v>
      </x:c>
      <x:c r="D63" s="151" t="n">
        <x:v>344</x:v>
      </x:c>
      <x:c r="E63" s="151" t="n">
        <x:v>308</x:v>
      </x:c>
      <x:c r="F63" s="151" t="n">
        <x:v>900</x:v>
      </x:c>
      <x:c r="G63" s="151" t="n">
        <x:v>7334</x:v>
      </x:c>
      <x:c r="H63" s="151" t="n">
        <x:v>301</x:v>
      </x:c>
      <x:c r="I63" s="151" t="n">
        <x:v>972</x:v>
      </x:c>
      <x:c r="J63" s="151" t="n">
        <x:v>0</x:v>
      </x:c>
      <x:c r="K63" s="23" t="str">
        <x:v>727582185d1ad419e51ff094662143d18ccef7507c13e55998cf5615286ff2ca</x:v>
      </x:c>
      <x:c r="L63" s="23" t="str">
        <x:v>1678510709e6bbacd4fdce57117518e68c1caa9ac24a02a815b624d6eb72cae7</x:v>
      </x:c>
      <x:c r="M63" s="23" t="str">
        <x:v>fd924f285c23cebf778be362231401574e97adc5b3caf401423419f248eed449</x:v>
      </x:c>
      <x:c r="N63" s="23" t="str">
        <x:v>sources/openrouter_history/20260718T020616+0000</x:v>
      </x:c>
    </x:row>
    <x:row r="64">
      <x:c r="A64" s="23" t="str">
        <x:v>20260718T062438+0000</x:v>
      </x:c>
      <x:c r="B64" s="150" t="n">
        <x:v>46221.26710648148</x:v>
      </x:c>
      <x:c r="C64" s="23" t="str">
        <x:v>00e059548282</x:v>
      </x:c>
      <x:c r="D64" s="151" t="n">
        <x:v>344</x:v>
      </x:c>
      <x:c r="E64" s="151" t="n">
        <x:v>308</x:v>
      </x:c>
      <x:c r="F64" s="151" t="n">
        <x:v>901</x:v>
      </x:c>
      <x:c r="G64" s="151" t="n">
        <x:v>7388</x:v>
      </x:c>
      <x:c r="H64" s="151" t="n">
        <x:v>301</x:v>
      </x:c>
      <x:c r="I64" s="151" t="n">
        <x:v>972</x:v>
      </x:c>
      <x:c r="J64" s="151" t="n">
        <x:v>0</x:v>
      </x:c>
      <x:c r="K64" s="23" t="str">
        <x:v>6bceb10a8db7979e1aec3d8b29abade812a0a388ac2fc7ff01ba4b573b88c382</x:v>
      </x:c>
      <x:c r="L64" s="23" t="str">
        <x:v>76fa1a124e2bb487a60cc383468ff4de6018b5da540b0ca70a67391858740019</x:v>
      </x:c>
      <x:c r="M64" s="23" t="str">
        <x:v>30b5bbb532ff5bddaa2eeb5ba3d59b6bf22b3ebf4362c82b7139dafebb0492bd</x:v>
      </x:c>
      <x:c r="N64" s="23" t="str">
        <x:v>sources/openrouter_history/20260718T062438+0000</x:v>
      </x:c>
    </x:row>
    <x:row r="65">
      <x:c r="A65" s="23" t="str">
        <x:v>20260718T072451+0000</x:v>
      </x:c>
      <x:c r="B65" s="150" t="n">
        <x:v>46221.30892361111</x:v>
      </x:c>
      <x:c r="C65" s="23" t="str">
        <x:v>d965083c5e61</x:v>
      </x:c>
      <x:c r="D65" s="151" t="n">
        <x:v>344</x:v>
      </x:c>
      <x:c r="E65" s="151" t="n">
        <x:v>308</x:v>
      </x:c>
      <x:c r="F65" s="151" t="n">
        <x:v>902</x:v>
      </x:c>
      <x:c r="G65" s="151" t="n">
        <x:v>7398</x:v>
      </x:c>
      <x:c r="H65" s="151" t="n">
        <x:v>301</x:v>
      </x:c>
      <x:c r="I65" s="151" t="n">
        <x:v>973</x:v>
      </x:c>
      <x:c r="J65" s="151" t="n">
        <x:v>0</x:v>
      </x:c>
      <x:c r="K65" s="23" t="str">
        <x:v>3c39ad8fa60f2f1dbaf6a7b13eae785122bb3f8728c0bfa18a021d765e591c52</x:v>
      </x:c>
      <x:c r="L65" s="23" t="str">
        <x:v>617204f8cf81efdd7d219a5bc38c0c255f31f64d13b1027925c5c6ef3bc548ed</x:v>
      </x:c>
      <x:c r="M65" s="23" t="str">
        <x:v>aa69c2eb80081a29091066dd29b52001d3fc74c624f534330b4005e4ed1e8d8d</x:v>
      </x:c>
      <x:c r="N65" s="23" t="str">
        <x:v>sources/openrouter_history/20260718T072451+0000</x:v>
      </x:c>
    </x:row>
    <x:row r="66">
      <x:c r="A66" s="23" t="str">
        <x:v>20260718T074000+0000</x:v>
      </x:c>
      <x:c r="B66" s="150" t="n">
        <x:v>46221.319444444445</x:v>
      </x:c>
      <x:c r="C66" s="23" t="str">
        <x:v>ARCHIVE</x:v>
      </x:c>
      <x:c r="D66" s="151" t="n">
        <x:v>344</x:v>
      </x:c>
      <x:c r="E66" s="151" t="n">
        <x:v>308</x:v>
      </x:c>
      <x:c r="F66" s="151" t="n">
        <x:v>902</x:v>
      </x:c>
      <x:c r="G66" s="151" t="n">
        <x:v>7398</x:v>
      </x:c>
      <x:c r="H66" s="151" t="n">
        <x:v>301</x:v>
      </x:c>
      <x:c r="I66" s="151" t="n">
        <x:v>973</x:v>
      </x:c>
      <x:c r="J66" s="151" t="n">
        <x:v>0</x:v>
      </x:c>
      <x:c r="K66" s="23" t="str">
        <x:v>38740ab03657c8cab65d8fa96d5d3b06b896a50695c9f2182653ef1c09646a66</x:v>
      </x:c>
      <x:c r="L66" s="23" t="str">
        <x:v>ead59629bfe9a488f05c230f6dc1b4531fe6dfa5c5e5ca145d76e5de99a28cbe</x:v>
      </x:c>
      <x:c r="M66" s="23" t="str">
        <x:v>9ecaa1f6eecfb926e7514a93cbdb87b02f126855c69442cebe08c4a0f12ba229</x:v>
      </x:c>
      <x:c r="N66" s="23" t="str">
        <x:v>sources/openrouter_history/20260718T074000+0000</x:v>
      </x:c>
    </x:row>
    <x:row r="67">
      <x:c r="A67" s="23" t="str">
        <x:v>20260718T074750+0000</x:v>
      </x:c>
      <x:c r="B67" s="150" t="n">
        <x:v>46221.32488425926</x:v>
      </x:c>
      <x:c r="C67" s="23" t="str">
        <x:v>acb84c5bccc0</x:v>
      </x:c>
      <x:c r="D67" s="151" t="n">
        <x:v>344</x:v>
      </x:c>
      <x:c r="E67" s="151" t="n">
        <x:v>308</x:v>
      </x:c>
      <x:c r="F67" s="151" t="n">
        <x:v>902</x:v>
      </x:c>
      <x:c r="G67" s="151" t="n">
        <x:v>7398</x:v>
      </x:c>
      <x:c r="H67" s="151" t="n">
        <x:v>301</x:v>
      </x:c>
      <x:c r="I67" s="151" t="n">
        <x:v>973</x:v>
      </x:c>
      <x:c r="J67" s="151" t="n">
        <x:v>0</x:v>
      </x:c>
      <x:c r="K67" s="23" t="str">
        <x:v>dea9c949b3cb8d65d88184493a0a89f7c847d1f3c19650778bd2af3191ea53ae</x:v>
      </x:c>
      <x:c r="L67" s="23" t="str">
        <x:v>3be441594f475f6a53f8064ce2cf75098f620e0c30eacf3fc309f30d9d154dd6</x:v>
      </x:c>
      <x:c r="M67" s="23" t="str">
        <x:v>9abb1f6c5b6dcf37fb7908d37308cee711b732f8143af96caae202de4f5874fb</x:v>
      </x:c>
      <x:c r="N67" s="23" t="str">
        <x:v>sources/openrouter_history/20260718T074750+0000</x:v>
      </x:c>
    </x:row>
    <x:row r="68">
      <x:c r="A68" s="23" t="str">
        <x:v>20260718T083231+0000</x:v>
      </x:c>
      <x:c r="B68" s="150" t="n">
        <x:v>46221.35591435185</x:v>
      </x:c>
      <x:c r="C68" s="23" t="str">
        <x:v>WORKTREE</x:v>
      </x:c>
      <x:c r="D68" s="151" t="n">
        <x:v>344</x:v>
      </x:c>
      <x:c r="E68" s="151" t="n">
        <x:v>308</x:v>
      </x:c>
      <x:c r="F68" s="151" t="n">
        <x:v>902</x:v>
      </x:c>
      <x:c r="G68" s="151" t="n">
        <x:v>7398</x:v>
      </x:c>
      <x:c r="H68" s="151" t="n">
        <x:v>301</x:v>
      </x:c>
      <x:c r="I68" s="151" t="n">
        <x:v>973</x:v>
      </x:c>
      <x:c r="J68" s="151" t="n">
        <x:v>0</x:v>
      </x:c>
      <x:c r="K68" s="23" t="str">
        <x:v>ee7c558b99df8c68e31a7672b771871ff013f3c025855b8a1e529f407b30a4e4</x:v>
      </x:c>
      <x:c r="L68" s="23" t="str">
        <x:v>60027b92bf6d37bfd637e895e0ed601479310a98614fd835e17b88a774d62f55</x:v>
      </x:c>
      <x:c r="M68" s="23" t="str">
        <x:v>73bb4918470c0def2a1a1fb4e48e8bd7841c36a2429daa6a0ef62390dcee1c4a</x:v>
      </x:c>
      <x:c r="N68" s="23" t="str">
        <x:v>sources/openrouter_history/20260718T083231+0000</x:v>
      </x:c>
    </x:row>
    <x:row r="69">
      <x:c r="A69" s="24" t="str">
        <x:v>20260731T010927+0000</x:v>
      </x:c>
      <x:c r="B69" s="152" t="n">
        <x:v>46234.04822916666</x:v>
      </x:c>
      <x:c r="C69" s="24" t="str">
        <x:v>WORKTREE</x:v>
      </x:c>
      <x:c r="D69" s="153" t="n">
        <x:v>364</x:v>
      </x:c>
      <x:c r="E69" s="153" t="n">
        <x:v>334</x:v>
      </x:c>
      <x:c r="F69" s="153" t="n">
        <x:v>1036</x:v>
      </x:c>
      <x:c r="G69" s="153" t="n">
        <x:v>8569</x:v>
      </x:c>
      <x:c r="H69" s="153" t="n">
        <x:v>328</x:v>
      </x:c>
      <x:c r="I69" s="153" t="n">
        <x:v>1148</x:v>
      </x:c>
      <x:c r="J69" s="153" t="n">
        <x:v>0</x:v>
      </x:c>
      <x:c r="K69" s="24" t="str">
        <x:v>28c2db8c6036b22dd6075d900f4b5d186f5116e87fc6c04987f4ae267b6d0bdf</x:v>
      </x:c>
      <x:c r="L69" s="24" t="str">
        <x:v>89890b5ced9466e666d5341db49a66a10d5881216e13604f3270a101c5337acd</x:v>
      </x:c>
      <x:c r="M69" s="24" t="str">
        <x:v>a939726b7d2c58a8698c0839530d8c646a08229942c9f62da84f40a3c42c2263</x:v>
      </x:c>
      <x:c r="N69" s="24" t="str">
        <x:v>sources/openrouter_history/20260731T010927+0000</x:v>
      </x:c>
    </x:row>
    <x:row r="70">
      <x:c r="A70" s="154"/>
      <x:c r="B70" s="154"/>
      <x:c r="C70" s="154"/>
      <x:c r="D70" s="154"/>
      <x:c r="E70" s="154"/>
      <x:c r="F70" s="154"/>
      <x:c r="G70" s="154"/>
      <x:c r="H70" s="154"/>
      <x:c r="I70" s="154"/>
      <x:c r="J70" s="154"/>
      <x:c r="K70" s="154"/>
      <x:c r="L70" s="154"/>
      <x:c r="M70" s="154"/>
      <x:c r="N70" s="154"/>
    </x:row>
    <x:row r="71">
      <x:c r="A71" s="154"/>
      <x:c r="B71" s="154"/>
      <x:c r="C71" s="154"/>
      <x:c r="D71" s="154"/>
      <x:c r="E71" s="154"/>
      <x:c r="F71" s="154"/>
      <x:c r="G71" s="154"/>
      <x:c r="H71" s="154"/>
      <x:c r="I71" s="154"/>
      <x:c r="J71" s="154"/>
      <x:c r="K71" s="154"/>
      <x:c r="L71" s="154"/>
      <x:c r="M71" s="154"/>
      <x:c r="N71" s="154"/>
    </x:row>
    <x:row r="72">
      <x:c r="A72" s="155" t="str">
        <x:v>Model-level daily stability sample — most volatile plus all frontier targets</x:v>
      </x:c>
      <x:c r="B72" s="155"/>
      <x:c r="C72" s="155"/>
      <x:c r="D72" s="155"/>
      <x:c r="E72" s="155"/>
      <x:c r="F72" s="155"/>
      <x:c r="G72" s="155"/>
      <x:c r="H72" s="155"/>
      <x:c r="I72" s="155"/>
      <x:c r="J72" s="155"/>
      <x:c r="K72" s="155"/>
      <x:c r="L72" s="155"/>
      <x:c r="M72" s="155"/>
      <x:c r="N72" s="155"/>
    </x:row>
    <x:row r="73" ht="34" customHeight="1">
      <x:c r="A73" s="73" t="str">
        <x:v>OpenRouter ID</x:v>
      </x:c>
      <x:c r="B73" s="73" t="str">
        <x:v>Name</x:v>
      </x:c>
      <x:c r="C73" s="73" t="str">
        <x:v>Days</x:v>
      </x:c>
      <x:c r="D73" s="73" t="str">
        <x:v>Date min</x:v>
      </x:c>
      <x:c r="E73" s="73" t="str">
        <x:v>Date max</x:v>
      </x:c>
      <x:c r="F73" s="73" t="str">
        <x:v>Median endpoints/day</x:v>
      </x:c>
      <x:c r="G73" s="73" t="str">
        <x:v>Observations</x:v>
      </x:c>
      <x:c r="H73" s="73" t="str">
        <x:v>Median tok/s</x:v>
      </x:c>
      <x:c r="I73" s="73" t="str">
        <x:v>Mean tok/s</x:v>
      </x:c>
      <x:c r="J73" s="73" t="str">
        <x:v>Min tok/s</x:v>
      </x:c>
      <x:c r="K73" s="73" t="str">
        <x:v>Max tok/s</x:v>
      </x:c>
      <x:c r="L73" s="73" t="str">
        <x:v>Max/min</x:v>
      </x:c>
      <x:c r="M73" s="73" t="str">
        <x:v>Log SD</x:v>
      </x:c>
      <x:c r="N73" s="73" t="str">
        <x:v>Daily provider medians JSON</x:v>
      </x:c>
    </x:row>
    <x:row r="74">
      <x:c r="A74" s="22" t="str">
        <x:v>inclusionai/ling-2.6-1t</x:v>
      </x:c>
      <x:c r="B74" s="22" t="str">
        <x:v>inclusionAI: Ling-2.6-1T</x:v>
      </x:c>
      <x:c r="C74" s="156" t="n">
        <x:v>8</x:v>
      </x:c>
      <x:c r="D74" s="77" t="n">
        <x:v>46227</x:v>
      </x:c>
      <x:c r="E74" s="77" t="n">
        <x:v>46234</x:v>
      </x:c>
      <x:c r="F74" s="104" t="n">
        <x:v>1</x:v>
      </x:c>
      <x:c r="G74" s="156" t="n">
        <x:v>8</x:v>
      </x:c>
      <x:c r="H74" s="104" t="n">
        <x:v>10</x:v>
      </x:c>
      <x:c r="I74" s="104" t="n">
        <x:v>17.875</x:v>
      </x:c>
      <x:c r="J74" s="104" t="n">
        <x:v>3</x:v>
      </x:c>
      <x:c r="K74" s="104" t="n">
        <x:v>71</x:v>
      </x:c>
      <x:c r="L74" s="104" t="n">
        <x:v>23.666666666666668</x:v>
      </x:c>
      <x:c r="M74" s="104" t="n">
        <x:v>1.173805140691928</x:v>
      </x:c>
      <x:c r="N74" s="22" t="str">
        <x:v>{"2026-07-24": 3.0, "2026-07-25": 3.0, "2026-07-26": 3.0, "2026-07-27": 3.0, "2026-07-28": 17.0, "2026-07-29": 25.0, "2026-07-30": 18.0, "2026-07-31": 71.0}</x:v>
      </x:c>
    </x:row>
    <x:row r="75">
      <x:c r="A75" s="23" t="str">
        <x:v>mistralai/mistral-medium-3-5</x:v>
      </x:c>
      <x:c r="B75" s="23" t="str">
        <x:v>Mistral: Mistral Medium 3.5</x:v>
      </x:c>
      <x:c r="C75" s="157" t="n">
        <x:v>8</x:v>
      </x:c>
      <x:c r="D75" s="78" t="n">
        <x:v>46226</x:v>
      </x:c>
      <x:c r="E75" s="78" t="n">
        <x:v>46233</x:v>
      </x:c>
      <x:c r="F75" s="105" t="n">
        <x:v>1</x:v>
      </x:c>
      <x:c r="G75" s="157" t="n">
        <x:v>8</x:v>
      </x:c>
      <x:c r="H75" s="105" t="n">
        <x:v>42.5</x:v>
      </x:c>
      <x:c r="I75" s="105" t="n">
        <x:v>40.875</x:v>
      </x:c>
      <x:c r="J75" s="105" t="n">
        <x:v>5</x:v>
      </x:c>
      <x:c r="K75" s="105" t="n">
        <x:v>68</x:v>
      </x:c>
      <x:c r="L75" s="105" t="n">
        <x:v>13.6</x:v>
      </x:c>
      <x:c r="M75" s="105" t="n">
        <x:v>0.7577337170145927</x:v>
      </x:c>
      <x:c r="N75" s="23" t="str">
        <x:v>{"2026-07-23": 47.0, "2026-07-24": 36.0, "2026-07-25": 52.0, "2026-07-26": 68.0, "2026-07-27": 49.0, "2026-07-28": 38.0, "2026-07-29": 5.0, "2026-07-30": 32.0}</x:v>
      </x:c>
    </x:row>
    <x:row r="76">
      <x:c r="A76" s="23" t="str">
        <x:v>morph/morph-v3-fast</x:v>
      </x:c>
      <x:c r="B76" s="23" t="str">
        <x:v>Morph: Morph V3 Fast</x:v>
      </x:c>
      <x:c r="C76" s="157" t="n">
        <x:v>7</x:v>
      </x:c>
      <x:c r="D76" s="78" t="n">
        <x:v>46227</x:v>
      </x:c>
      <x:c r="E76" s="78" t="n">
        <x:v>46233</x:v>
      </x:c>
      <x:c r="F76" s="105" t="n">
        <x:v>1</x:v>
      </x:c>
      <x:c r="G76" s="157" t="n">
        <x:v>7</x:v>
      </x:c>
      <x:c r="H76" s="105" t="n">
        <x:v>1233</x:v>
      </x:c>
      <x:c r="I76" s="105" t="n">
        <x:v>1073.857142857143</x:v>
      </x:c>
      <x:c r="J76" s="105" t="n">
        <x:v>184</x:v>
      </x:c>
      <x:c r="K76" s="105" t="n">
        <x:v>2476</x:v>
      </x:c>
      <x:c r="L76" s="105" t="n">
        <x:v>13.456521739130435</x:v>
      </x:c>
      <x:c r="M76" s="105" t="n">
        <x:v>0.8662459143604904</x:v>
      </x:c>
      <x:c r="N76" s="23" t="str">
        <x:v>{"2026-07-24": 640.5, "2026-07-25": 289.0, "2026-07-26": 184.0, "2026-07-27": 2476.0, "2026-07-28": 1397.5, "2026-07-29": 1297.0, "2026-07-30": 1233.0}</x:v>
      </x:c>
    </x:row>
    <x:row r="77">
      <x:c r="A77" s="23" t="str">
        <x:v>nvidia/nemotron-3-ultra-550b-a55b</x:v>
      </x:c>
      <x:c r="B77" s="23" t="str">
        <x:v>NVIDIA: Nemotron 3 Ultra</x:v>
      </x:c>
      <x:c r="C77" s="157" t="n">
        <x:v>8</x:v>
      </x:c>
      <x:c r="D77" s="78" t="n">
        <x:v>46227</x:v>
      </x:c>
      <x:c r="E77" s="78" t="n">
        <x:v>46234</x:v>
      </x:c>
      <x:c r="F77" s="105" t="n">
        <x:v>5</x:v>
      </x:c>
      <x:c r="G77" s="157" t="n">
        <x:v>8</x:v>
      </x:c>
      <x:c r="H77" s="105" t="n">
        <x:v>49</x:v>
      </x:c>
      <x:c r="I77" s="105" t="n">
        <x:v>45</x:v>
      </x:c>
      <x:c r="J77" s="105" t="n">
        <x:v>5</x:v>
      </x:c>
      <x:c r="K77" s="105" t="n">
        <x:v>64</x:v>
      </x:c>
      <x:c r="L77" s="105" t="n">
        <x:v>12.8</x:v>
      </x:c>
      <x:c r="M77" s="105" t="n">
        <x:v>0.7827309813275948</x:v>
      </x:c>
      <x:c r="N77" s="23" t="str">
        <x:v>{"2026-07-24": 33.0, "2026-07-25": 62.0, "2026-07-26": 49.0, "2026-07-27": 5.0, "2026-07-28": 48.0, "2026-07-29": 49.0, "2026-07-30": 50.0, "2026-07-31": 64.0}</x:v>
      </x:c>
    </x:row>
    <x:row r="78">
      <x:c r="A78" s="23" t="str">
        <x:v>openai/gpt-4o-2024-11-20</x:v>
      </x:c>
      <x:c r="B78" s="23" t="str">
        <x:v>OpenAI: GPT-4o (2024-11-20)</x:v>
      </x:c>
      <x:c r="C78" s="157" t="n">
        <x:v>8</x:v>
      </x:c>
      <x:c r="D78" s="78" t="n">
        <x:v>46227</x:v>
      </x:c>
      <x:c r="E78" s="78" t="n">
        <x:v>46234</x:v>
      </x:c>
      <x:c r="F78" s="105" t="n">
        <x:v>1</x:v>
      </x:c>
      <x:c r="G78" s="157" t="n">
        <x:v>8</x:v>
      </x:c>
      <x:c r="H78" s="105" t="n">
        <x:v>49.5</x:v>
      </x:c>
      <x:c r="I78" s="105" t="n">
        <x:v>54.5</x:v>
      </x:c>
      <x:c r="J78" s="105" t="n">
        <x:v>9</x:v>
      </x:c>
      <x:c r="K78" s="105" t="n">
        <x:v>108</x:v>
      </x:c>
      <x:c r="L78" s="105" t="n">
        <x:v>12</x:v>
      </x:c>
      <x:c r="M78" s="105" t="n">
        <x:v>0.8028297845795268</x:v>
      </x:c>
      <x:c r="N78" s="23" t="str">
        <x:v>{"2026-07-24": 9.0, "2026-07-25": 89.0, "2026-07-26": 74.0, "2026-07-27": 41.0, "2026-07-28": 16.0, "2026-07-29": 44.0, "2026-07-30": 55.0, "2026-07-31": 108.0}</x:v>
      </x:c>
    </x:row>
    <x:row r="79">
      <x:c r="A79" s="23" t="str">
        <x:v>qwen/qwen3.6-max-preview</x:v>
      </x:c>
      <x:c r="B79" s="23" t="str">
        <x:v>Qwen: Qwen3.6 Max Preview</x:v>
      </x:c>
      <x:c r="C79" s="157" t="n">
        <x:v>7</x:v>
      </x:c>
      <x:c r="D79" s="78" t="n">
        <x:v>46227</x:v>
      </x:c>
      <x:c r="E79" s="78" t="n">
        <x:v>46233</x:v>
      </x:c>
      <x:c r="F79" s="105" t="n">
        <x:v>1</x:v>
      </x:c>
      <x:c r="G79" s="157" t="n">
        <x:v>7</x:v>
      </x:c>
      <x:c r="H79" s="105" t="n">
        <x:v>47</x:v>
      </x:c>
      <x:c r="I79" s="105" t="n">
        <x:v>34.714285714285715</x:v>
      </x:c>
      <x:c r="J79" s="105" t="n">
        <x:v>4</x:v>
      </x:c>
      <x:c r="K79" s="105" t="n">
        <x:v>48</x:v>
      </x:c>
      <x:c r="L79" s="105" t="n">
        <x:v>12</x:v>
      </x:c>
      <x:c r="M79" s="105" t="n">
        <x:v>1.0234742292749723</x:v>
      </x:c>
      <x:c r="N79" s="23" t="str">
        <x:v>{"2026-07-24": 47.0, "2026-07-25": 47.0, "2026-07-26": 4.0, "2026-07-27": 48.0, "2026-07-28": 47.0, "2026-07-29": 44.0, "2026-07-30": 6.0}</x:v>
      </x:c>
    </x:row>
    <x:row r="80">
      <x:c r="A80" s="23" t="str">
        <x:v>tencent/hunyuan-a13b-instruct</x:v>
      </x:c>
      <x:c r="B80" s="23" t="str">
        <x:v>Tencent: Hunyuan A13B Instruct</x:v>
      </x:c>
      <x:c r="C80" s="157" t="n">
        <x:v>8</x:v>
      </x:c>
      <x:c r="D80" s="78" t="n">
        <x:v>46226</x:v>
      </x:c>
      <x:c r="E80" s="78" t="n">
        <x:v>46233</x:v>
      </x:c>
      <x:c r="F80" s="105" t="n">
        <x:v>1</x:v>
      </x:c>
      <x:c r="G80" s="157" t="n">
        <x:v>8</x:v>
      </x:c>
      <x:c r="H80" s="105" t="n">
        <x:v>14.5</x:v>
      </x:c>
      <x:c r="I80" s="105" t="n">
        <x:v>16.5</x:v>
      </x:c>
      <x:c r="J80" s="105" t="n">
        <x:v>3</x:v>
      </x:c>
      <x:c r="K80" s="105" t="n">
        <x:v>33</x:v>
      </x:c>
      <x:c r="L80" s="105" t="n">
        <x:v>11</x:v>
      </x:c>
      <x:c r="M80" s="105" t="n">
        <x:v>0.9073967425277939</x:v>
      </x:c>
      <x:c r="N80" s="23" t="str">
        <x:v>{"2026-07-23": 12.0, "2026-07-24": 29.0, "2026-07-25": 3.0, "2026-07-26": 17.0, "2026-07-27": 27.0, "2026-07-28": 3.0, "2026-07-29": 8.0, "2026-07-30": 33.0}</x:v>
      </x:c>
    </x:row>
    <x:row r="81">
      <x:c r="A81" s="23" t="str">
        <x:v>rekaai/reka-edge</x:v>
      </x:c>
      <x:c r="B81" s="23" t="str">
        <x:v>Reka Edge</x:v>
      </x:c>
      <x:c r="C81" s="157" t="n">
        <x:v>8</x:v>
      </x:c>
      <x:c r="D81" s="78" t="n">
        <x:v>46226</x:v>
      </x:c>
      <x:c r="E81" s="78" t="n">
        <x:v>46233</x:v>
      </x:c>
      <x:c r="F81" s="105" t="n">
        <x:v>1</x:v>
      </x:c>
      <x:c r="G81" s="157" t="n">
        <x:v>8</x:v>
      </x:c>
      <x:c r="H81" s="105" t="n">
        <x:v>17</x:v>
      </x:c>
      <x:c r="I81" s="105" t="n">
        <x:v>22.25</x:v>
      </x:c>
      <x:c r="J81" s="105" t="n">
        <x:v>6</x:v>
      </x:c>
      <x:c r="K81" s="105" t="n">
        <x:v>65</x:v>
      </x:c>
      <x:c r="L81" s="105" t="n">
        <x:v>10.833333333333334</x:v>
      </x:c>
      <x:c r="M81" s="105" t="n">
        <x:v>0.7153313263090793</x:v>
      </x:c>
      <x:c r="N81" s="23" t="str">
        <x:v>{"2026-07-23": 12.0, "2026-07-24": 29.0, "2026-07-25": 65.0, "2026-07-26": 13.0, "2026-07-27": 6.0, "2026-07-28": 8.0, "2026-07-29": 24.0, "2026-07-30": 21.0}</x:v>
      </x:c>
    </x:row>
    <x:row r="82">
      <x:c r="A82" s="23" t="str">
        <x:v>openai/gpt-3.5-turbo-0613</x:v>
      </x:c>
      <x:c r="B82" s="23" t="str">
        <x:v>OpenAI: GPT-3.5 Turbo (older v0613)</x:v>
      </x:c>
      <x:c r="C82" s="157" t="n">
        <x:v>7</x:v>
      </x:c>
      <x:c r="D82" s="78" t="n">
        <x:v>46227</x:v>
      </x:c>
      <x:c r="E82" s="78" t="n">
        <x:v>46233</x:v>
      </x:c>
      <x:c r="F82" s="105" t="n">
        <x:v>1</x:v>
      </x:c>
      <x:c r="G82" s="157" t="n">
        <x:v>7</x:v>
      </x:c>
      <x:c r="H82" s="105" t="n">
        <x:v>14</x:v>
      </x:c>
      <x:c r="I82" s="105" t="n">
        <x:v>20.571428571428573</x:v>
      </x:c>
      <x:c r="J82" s="105" t="n">
        <x:v>7</x:v>
      </x:c>
      <x:c r="K82" s="105" t="n">
        <x:v>71</x:v>
      </x:c>
      <x:c r="L82" s="105" t="n">
        <x:v>10.142857142857142</x:v>
      </x:c>
      <x:c r="M82" s="105" t="n">
        <x:v>0.7031623627832815</x:v>
      </x:c>
      <x:c r="N82" s="23" t="str">
        <x:v>{"2026-07-24": 18.0, "2026-07-25": 10.0, "2026-07-26": 7.0, "2026-07-27": 14.0, "2026-07-28": 9.0, "2026-07-29": 15.0, "2026-07-30": 71.0}</x:v>
      </x:c>
    </x:row>
    <x:row r="83">
      <x:c r="A83" s="23" t="str">
        <x:v>upstage/solar-pro-3</x:v>
      </x:c>
      <x:c r="B83" s="23" t="str">
        <x:v>Upstage: Solar Pro 3</x:v>
      </x:c>
      <x:c r="C83" s="157" t="n">
        <x:v>8</x:v>
      </x:c>
      <x:c r="D83" s="78" t="n">
        <x:v>46227</x:v>
      </x:c>
      <x:c r="E83" s="78" t="n">
        <x:v>46234</x:v>
      </x:c>
      <x:c r="F83" s="105" t="n">
        <x:v>1</x:v>
      </x:c>
      <x:c r="G83" s="157" t="n">
        <x:v>8</x:v>
      </x:c>
      <x:c r="H83" s="105" t="n">
        <x:v>7.5</x:v>
      </x:c>
      <x:c r="I83" s="105" t="n">
        <x:v>16.375</x:v>
      </x:c>
      <x:c r="J83" s="105" t="n">
        <x:v>5</x:v>
      </x:c>
      <x:c r="K83" s="105" t="n">
        <x:v>48</x:v>
      </x:c>
      <x:c r="L83" s="105" t="n">
        <x:v>9.6</x:v>
      </x:c>
      <x:c r="M83" s="105" t="n">
        <x:v>0.842112984364496</x:v>
      </x:c>
      <x:c r="N83" s="23" t="str">
        <x:v>{"2026-07-24": 48.0, "2026-07-25": 6.0, "2026-07-26": 6.0, "2026-07-27": 5.0, "2026-07-28": 6.0, "2026-07-29": 41.0, "2026-07-30": 10.0, "2026-07-31": 9.0}</x:v>
      </x:c>
    </x:row>
    <x:row r="84">
      <x:c r="A84" s="23" t="str">
        <x:v>mistralai/mistral-large-2407</x:v>
      </x:c>
      <x:c r="B84" s="23" t="str">
        <x:v>Mistral Large 2407</x:v>
      </x:c>
      <x:c r="C84" s="157" t="n">
        <x:v>7</x:v>
      </x:c>
      <x:c r="D84" s="78" t="n">
        <x:v>46227</x:v>
      </x:c>
      <x:c r="E84" s="78" t="n">
        <x:v>46233</x:v>
      </x:c>
      <x:c r="F84" s="105" t="n">
        <x:v>1</x:v>
      </x:c>
      <x:c r="G84" s="157" t="n">
        <x:v>7</x:v>
      </x:c>
      <x:c r="H84" s="105" t="n">
        <x:v>26</x:v>
      </x:c>
      <x:c r="I84" s="105" t="n">
        <x:v>25</x:v>
      </x:c>
      <x:c r="J84" s="105" t="n">
        <x:v>6</x:v>
      </x:c>
      <x:c r="K84" s="105" t="n">
        <x:v>43</x:v>
      </x:c>
      <x:c r="L84" s="105" t="n">
        <x:v>7.166666666666667</x:v>
      </x:c>
      <x:c r="M84" s="105" t="n">
        <x:v>0.6930310281872523</x:v>
      </x:c>
      <x:c r="N84" s="23" t="str">
        <x:v>{"2026-07-24": 26.0, "2026-07-25": 27.0, "2026-07-26": 9.0, "2026-07-27": 41.0, "2026-07-28": 6.0, "2026-07-29": 43.0, "2026-07-30": 23.0}</x:v>
      </x:c>
    </x:row>
    <x:row r="85">
      <x:c r="A85" s="23" t="str">
        <x:v>amazon/nova-pro-v1</x:v>
      </x:c>
      <x:c r="B85" s="23" t="str">
        <x:v>Amazon: Nova Pro 1.0</x:v>
      </x:c>
      <x:c r="C85" s="157" t="n">
        <x:v>8</x:v>
      </x:c>
      <x:c r="D85" s="78" t="n">
        <x:v>46227</x:v>
      </x:c>
      <x:c r="E85" s="78" t="n">
        <x:v>46234</x:v>
      </x:c>
      <x:c r="F85" s="105" t="n">
        <x:v>2</x:v>
      </x:c>
      <x:c r="G85" s="157" t="n">
        <x:v>8</x:v>
      </x:c>
      <x:c r="H85" s="105" t="n">
        <x:v>89.5</x:v>
      </x:c>
      <x:c r="I85" s="105" t="n">
        <x:v>80.84375</x:v>
      </x:c>
      <x:c r="J85" s="105" t="n">
        <x:v>15.25</x:v>
      </x:c>
      <x:c r="K85" s="105" t="n">
        <x:v>101</x:v>
      </x:c>
      <x:c r="L85" s="105" t="n">
        <x:v>6.622950819672131</x:v>
      </x:c>
      <x:c r="M85" s="105" t="n">
        <x:v>0.5963601781117378</x:v>
      </x:c>
      <x:c r="N85" s="23" t="str">
        <x:v>{"2026-07-24": 75.0, "2026-07-25": 99.5, "2026-07-26": 100.0, "2026-07-27": 83.0, "2026-07-28": 15.25, "2026-07-29": 96.0, "2026-07-30": 77.0, "2026-07-31": 101.0}</x:v>
      </x:c>
    </x:row>
    <x:row r="86">
      <x:c r="A86" s="23" t="str">
        <x:v>nex-agi/nex-n2-pro</x:v>
      </x:c>
      <x:c r="B86" s="23" t="str">
        <x:v>Nex AGI: Nex-N2-Pro</x:v>
      </x:c>
      <x:c r="C86" s="157" t="n">
        <x:v>8</x:v>
      </x:c>
      <x:c r="D86" s="78" t="n">
        <x:v>46227</x:v>
      </x:c>
      <x:c r="E86" s="78" t="n">
        <x:v>46234</x:v>
      </x:c>
      <x:c r="F86" s="105" t="n">
        <x:v>2</x:v>
      </x:c>
      <x:c r="G86" s="157" t="n">
        <x:v>8</x:v>
      </x:c>
      <x:c r="H86" s="105" t="n">
        <x:v>62</x:v>
      </x:c>
      <x:c r="I86" s="105" t="n">
        <x:v>62.9375</x:v>
      </x:c>
      <x:c r="J86" s="105" t="n">
        <x:v>16</x:v>
      </x:c>
      <x:c r="K86" s="105" t="n">
        <x:v>102.5</x:v>
      </x:c>
      <x:c r="L86" s="105" t="n">
        <x:v>6.40625</x:v>
      </x:c>
      <x:c r="M86" s="105" t="n">
        <x:v>0.5533502793302952</x:v>
      </x:c>
      <x:c r="N86" s="23" t="str">
        <x:v>{"2026-07-24": 16.0, "2026-07-25": 37.5, "2026-07-26": 102.5, "2026-07-27": 90.5, "2026-07-28": 76.0, "2026-07-29": 57.5, "2026-07-30": 66.5, "2026-07-31": 57.0}</x:v>
      </x:c>
    </x:row>
    <x:row r="87">
      <x:c r="A87" s="23" t="str">
        <x:v>openai/o1</x:v>
      </x:c>
      <x:c r="B87" s="23" t="str">
        <x:v>OpenAI: o1</x:v>
      </x:c>
      <x:c r="C87" s="157" t="n">
        <x:v>7</x:v>
      </x:c>
      <x:c r="D87" s="78" t="n">
        <x:v>46227</x:v>
      </x:c>
      <x:c r="E87" s="78" t="n">
        <x:v>46233</x:v>
      </x:c>
      <x:c r="F87" s="105" t="n">
        <x:v>1</x:v>
      </x:c>
      <x:c r="G87" s="157" t="n">
        <x:v>7</x:v>
      </x:c>
      <x:c r="H87" s="105" t="n">
        <x:v>88</x:v>
      </x:c>
      <x:c r="I87" s="105" t="n">
        <x:v>73.92857142857143</x:v>
      </x:c>
      <x:c r="J87" s="105" t="n">
        <x:v>17</x:v>
      </x:c>
      <x:c r="K87" s="105" t="n">
        <x:v>107</x:v>
      </x:c>
      <x:c r="L87" s="105" t="n">
        <x:v>6.294117647058823</x:v>
      </x:c>
      <x:c r="M87" s="105" t="n">
        <x:v>0.635100730932226</x:v>
      </x:c>
      <x:c r="N87" s="23" t="str">
        <x:v>{"2026-07-24": 97.0, "2026-07-25": 17.0, "2026-07-26": 36.5, "2026-07-27": 100.0, "2026-07-28": 107.0, "2026-07-29": 72.0, "2026-07-30": 88.0}</x:v>
      </x:c>
    </x:row>
    <x:row r="88">
      <x:c r="A88" s="23" t="str">
        <x:v>anthropic/claude-opus-4</x:v>
      </x:c>
      <x:c r="B88" s="23" t="str">
        <x:v>Anthropic: Claude Opus 4</x:v>
      </x:c>
      <x:c r="C88" s="157" t="n">
        <x:v>8</x:v>
      </x:c>
      <x:c r="D88" s="78" t="n">
        <x:v>46226</x:v>
      </x:c>
      <x:c r="E88" s="78" t="n">
        <x:v>46233</x:v>
      </x:c>
      <x:c r="F88" s="105" t="n">
        <x:v>1</x:v>
      </x:c>
      <x:c r="G88" s="157" t="n">
        <x:v>8</x:v>
      </x:c>
      <x:c r="H88" s="105" t="n">
        <x:v>22</x:v>
      </x:c>
      <x:c r="I88" s="105" t="n">
        <x:v>19.875</x:v>
      </x:c>
      <x:c r="J88" s="105" t="n">
        <x:v>4</x:v>
      </x:c>
      <x:c r="K88" s="105" t="n">
        <x:v>24</x:v>
      </x:c>
      <x:c r="L88" s="105" t="n">
        <x:v>6</x:v>
      </x:c>
      <x:c r="M88" s="105" t="n">
        <x:v>0.5694727664888457</x:v>
      </x:c>
      <x:c r="N88" s="23" t="str">
        <x:v>{"2026-07-23": 21.0, "2026-07-24": 24.0, "2026-07-25": 22.0, "2026-07-26": 4.0, "2026-07-27": 24.0, "2026-07-28": 22.0, "2026-07-29": 23.0, "2026-07-30": 19.0}</x:v>
      </x:c>
    </x:row>
    <x:row r="89">
      <x:c r="A89" s="23" t="str">
        <x:v>google/lyria-3-clip-preview</x:v>
      </x:c>
      <x:c r="B89" s="23" t="str">
        <x:v>Google: Lyria 3 Clip Preview</x:v>
      </x:c>
      <x:c r="C89" s="157" t="n">
        <x:v>7</x:v>
      </x:c>
      <x:c r="D89" s="78" t="n">
        <x:v>46227</x:v>
      </x:c>
      <x:c r="E89" s="78" t="n">
        <x:v>46233</x:v>
      </x:c>
      <x:c r="F89" s="105" t="n">
        <x:v>1</x:v>
      </x:c>
      <x:c r="G89" s="157" t="n">
        <x:v>7</x:v>
      </x:c>
      <x:c r="H89" s="105" t="n">
        <x:v>3</x:v>
      </x:c>
      <x:c r="I89" s="105" t="n">
        <x:v>3.2857142857142856</x:v>
      </x:c>
      <x:c r="J89" s="105" t="n">
        <x:v>1</x:v>
      </x:c>
      <x:c r="K89" s="105" t="n">
        <x:v>6</x:v>
      </x:c>
      <x:c r="L89" s="105" t="n">
        <x:v>6</x:v>
      </x:c>
      <x:c r="M89" s="105" t="n">
        <x:v>0.5925183826493756</x:v>
      </x:c>
      <x:c r="N89" s="23" t="str">
        <x:v>{"2026-07-24": 6.0, "2026-07-25": 2.0, "2026-07-26": 6.0, "2026-07-27": 2.0, "2026-07-28": 1.0, "2026-07-29": 3.0, "2026-07-30": 3.0}</x:v>
      </x:c>
    </x:row>
    <x:row r="90">
      <x:c r="A90" s="23" t="str">
        <x:v>baidu/ernie-4.5-vl-424b-a47b</x:v>
      </x:c>
      <x:c r="B90" s="23" t="str">
        <x:v>Baidu: ERNIE 4.5 VL 424B A47B </x:v>
      </x:c>
      <x:c r="C90" s="157" t="n">
        <x:v>8</x:v>
      </x:c>
      <x:c r="D90" s="78" t="n">
        <x:v>46226</x:v>
      </x:c>
      <x:c r="E90" s="78" t="n">
        <x:v>46233</x:v>
      </x:c>
      <x:c r="F90" s="105" t="n">
        <x:v>1</x:v>
      </x:c>
      <x:c r="G90" s="157" t="n">
        <x:v>8</x:v>
      </x:c>
      <x:c r="H90" s="105" t="n">
        <x:v>20</x:v>
      </x:c>
      <x:c r="I90" s="105" t="n">
        <x:v>18.875</x:v>
      </x:c>
      <x:c r="J90" s="105" t="n">
        <x:v>5</x:v>
      </x:c>
      <x:c r="K90" s="105" t="n">
        <x:v>29</x:v>
      </x:c>
      <x:c r="L90" s="105" t="n">
        <x:v>5.8</x:v>
      </x:c>
      <x:c r="M90" s="105" t="n">
        <x:v>0.5156381858471216</x:v>
      </x:c>
      <x:c r="N90" s="23" t="str">
        <x:v>{"2026-07-23": 13.0, "2026-07-24": 29.0, "2026-07-25": 17.0, "2026-07-26": 19.0, "2026-07-27": 21.0, "2026-07-28": 5.0, "2026-07-29": 25.0, "2026-07-30": 22.0}</x:v>
      </x:c>
    </x:row>
    <x:row r="91">
      <x:c r="A91" s="23" t="str">
        <x:v>openai/gpt-4-turbo</x:v>
      </x:c>
      <x:c r="B91" s="23" t="str">
        <x:v>OpenAI: GPT-4 Turbo</x:v>
      </x:c>
      <x:c r="C91" s="157" t="n">
        <x:v>7</x:v>
      </x:c>
      <x:c r="D91" s="78" t="n">
        <x:v>46227</x:v>
      </x:c>
      <x:c r="E91" s="78" t="n">
        <x:v>46233</x:v>
      </x:c>
      <x:c r="F91" s="105" t="n">
        <x:v>1</x:v>
      </x:c>
      <x:c r="G91" s="157" t="n">
        <x:v>7</x:v>
      </x:c>
      <x:c r="H91" s="105" t="n">
        <x:v>17</x:v>
      </x:c>
      <x:c r="I91" s="105" t="n">
        <x:v>15.142857142857142</x:v>
      </x:c>
      <x:c r="J91" s="105" t="n">
        <x:v>4</x:v>
      </x:c>
      <x:c r="K91" s="105" t="n">
        <x:v>23</x:v>
      </x:c>
      <x:c r="L91" s="105" t="n">
        <x:v>5.75</x:v>
      </x:c>
      <x:c r="M91" s="105" t="n">
        <x:v>0.6326076794608184</x:v>
      </x:c>
      <x:c r="N91" s="23" t="str">
        <x:v>{"2026-07-24": 23.0, "2026-07-25": 4.0, "2026-07-26": 6.0, "2026-07-27": 19.0, "2026-07-28": 17.0, "2026-07-29": 21.0, "2026-07-30": 16.0}</x:v>
      </x:c>
    </x:row>
    <x:row r="92">
      <x:c r="A92" s="23" t="str">
        <x:v>openai/o1-pro</x:v>
      </x:c>
      <x:c r="B92" s="23" t="str">
        <x:v>OpenAI: o1-pro</x:v>
      </x:c>
      <x:c r="C92" s="157" t="n">
        <x:v>6</x:v>
      </x:c>
      <x:c r="D92" s="78" t="n">
        <x:v>46226</x:v>
      </x:c>
      <x:c r="E92" s="78" t="n">
        <x:v>46232</x:v>
      </x:c>
      <x:c r="F92" s="105" t="n">
        <x:v>1</x:v>
      </x:c>
      <x:c r="G92" s="157" t="n">
        <x:v>6</x:v>
      </x:c>
      <x:c r="H92" s="105" t="n">
        <x:v>9.5</x:v>
      </x:c>
      <x:c r="I92" s="105" t="n">
        <x:v>8.583333333333334</x:v>
      </x:c>
      <x:c r="J92" s="105" t="n">
        <x:v>2</x:v>
      </x:c>
      <x:c r="K92" s="105" t="n">
        <x:v>11.5</x:v>
      </x:c>
      <x:c r="L92" s="105" t="n">
        <x:v>5.75</x:v>
      </x:c>
      <x:c r="M92" s="105" t="n">
        <x:v>0.605049228833029</x:v>
      </x:c>
      <x:c r="N92" s="23" t="str">
        <x:v>{"2026-07-23": 2.0, "2026-07-24": 11.0, "2026-07-25": 11.5, "2026-07-26": 10.0, "2026-07-28": 9.0, "2026-07-29": 8.0}</x:v>
      </x:c>
    </x:row>
    <x:row r="93">
      <x:c r="A93" s="23" t="str">
        <x:v>mistralai/mistral-medium-3</x:v>
      </x:c>
      <x:c r="B93" s="23" t="str">
        <x:v>Mistral: Mistral Medium 3</x:v>
      </x:c>
      <x:c r="C93" s="157" t="n">
        <x:v>8</x:v>
      </x:c>
      <x:c r="D93" s="78" t="n">
        <x:v>46227</x:v>
      </x:c>
      <x:c r="E93" s="78" t="n">
        <x:v>46234</x:v>
      </x:c>
      <x:c r="F93" s="105" t="n">
        <x:v>1</x:v>
      </x:c>
      <x:c r="G93" s="157" t="n">
        <x:v>8</x:v>
      </x:c>
      <x:c r="H93" s="105" t="n">
        <x:v>16</x:v>
      </x:c>
      <x:c r="I93" s="105" t="n">
        <x:v>17.375</x:v>
      </x:c>
      <x:c r="J93" s="105" t="n">
        <x:v>6</x:v>
      </x:c>
      <x:c r="K93" s="105" t="n">
        <x:v>33</x:v>
      </x:c>
      <x:c r="L93" s="105" t="n">
        <x:v>5.5</x:v>
      </x:c>
      <x:c r="M93" s="105" t="n">
        <x:v>0.7841267073939306</x:v>
      </x:c>
      <x:c r="N93" s="23" t="str">
        <x:v>{"2026-07-24": 6.0, "2026-07-25": 6.0, "2026-07-26": 6.0, "2026-07-27": 6.0, "2026-07-28": 30.0, "2026-07-29": 33.0, "2026-07-30": 26.0, "2026-07-31": 26.0}</x:v>
      </x:c>
    </x:row>
    <x:row r="94">
      <x:c r="A94" s="23" t="str">
        <x:v>anthropic/claude-fable-5</x:v>
      </x:c>
      <x:c r="B94" s="23" t="str">
        <x:v>Anthropic: Claude Fable 5</x:v>
      </x:c>
      <x:c r="C94" s="157" t="n">
        <x:v>8</x:v>
      </x:c>
      <x:c r="D94" s="78" t="n">
        <x:v>46227</x:v>
      </x:c>
      <x:c r="E94" s="78" t="n">
        <x:v>46234</x:v>
      </x:c>
      <x:c r="F94" s="105" t="n">
        <x:v>5.5</x:v>
      </x:c>
      <x:c r="G94" s="157" t="n">
        <x:v>8</x:v>
      </x:c>
      <x:c r="H94" s="105" t="n">
        <x:v>35.75</x:v>
      </x:c>
      <x:c r="I94" s="105" t="n">
        <x:v>31.5625</x:v>
      </x:c>
      <x:c r="J94" s="105" t="n">
        <x:v>8.5</x:v>
      </x:c>
      <x:c r="K94" s="105" t="n">
        <x:v>45</x:v>
      </x:c>
      <x:c r="L94" s="105" t="n">
        <x:v>5.294117647058823</x:v>
      </x:c>
      <x:c r="M94" s="105" t="n">
        <x:v>0.5577793662032816</x:v>
      </x:c>
      <x:c r="N94" s="23" t="str">
        <x:v>{"2026-07-24": 38.5, "2026-07-25": 15.0, "2026-07-26": 29.0, "2026-07-27": 38.0, "2026-07-28": 8.5, "2026-07-29": 33.5, "2026-07-30": 45.0, "2026-07-31": 45.0}</x:v>
      </x:c>
    </x:row>
    <x:row r="95">
      <x:c r="A95" s="23" t="str">
        <x:v>anthropic/claude-opus-4.8</x:v>
      </x:c>
      <x:c r="B95" s="23" t="str">
        <x:v>Anthropic: Claude Opus 4.8</x:v>
      </x:c>
      <x:c r="C95" s="157" t="n">
        <x:v>8</x:v>
      </x:c>
      <x:c r="D95" s="78" t="n">
        <x:v>46227</x:v>
      </x:c>
      <x:c r="E95" s="78" t="n">
        <x:v>46234</x:v>
      </x:c>
      <x:c r="F95" s="105" t="n">
        <x:v>7</x:v>
      </x:c>
      <x:c r="G95" s="157" t="n">
        <x:v>8</x:v>
      </x:c>
      <x:c r="H95" s="105" t="n">
        <x:v>58</x:v>
      </x:c>
      <x:c r="I95" s="105" t="n">
        <x:v>58.375</x:v>
      </x:c>
      <x:c r="J95" s="105" t="n">
        <x:v>56</x:v>
      </x:c>
      <x:c r="K95" s="105" t="n">
        <x:v>60</x:v>
      </x:c>
      <x:c r="L95" s="105" t="n">
        <x:v>1.0714285714285714</x:v>
      </x:c>
      <x:c r="M95" s="105" t="n">
        <x:v>0.02095282911918299</x:v>
      </x:c>
      <x:c r="N95" s="23" t="str">
        <x:v>{"2026-07-24": 60.0, "2026-07-25": 58.0, "2026-07-26": 60.0, "2026-07-27": 58.0, "2026-07-28": 58.0, "2026-07-29": 59.0, "2026-07-30": 58.0, "2026-07-31": 56.0}</x:v>
      </x:c>
    </x:row>
    <x:row r="96">
      <x:c r="A96" s="23" t="str">
        <x:v>moonshotai/kimi-k3</x:v>
      </x:c>
      <x:c r="B96" s="23" t="str">
        <x:v>MoonshotAI: Kimi K3</x:v>
      </x:c>
      <x:c r="C96" s="157" t="n">
        <x:v>8</x:v>
      </x:c>
      <x:c r="D96" s="78" t="n">
        <x:v>46227</x:v>
      </x:c>
      <x:c r="E96" s="78" t="n">
        <x:v>46234</x:v>
      </x:c>
      <x:c r="F96" s="105" t="n">
        <x:v>7</x:v>
      </x:c>
      <x:c r="G96" s="157" t="n">
        <x:v>8</x:v>
      </x:c>
      <x:c r="H96" s="105" t="n">
        <x:v>28.25</x:v>
      </x:c>
      <x:c r="I96" s="105" t="n">
        <x:v>27.1875</x:v>
      </x:c>
      <x:c r="J96" s="105" t="n">
        <x:v>21</x:v>
      </x:c>
      <x:c r="K96" s="105" t="n">
        <x:v>32</x:v>
      </x:c>
      <x:c r="L96" s="105" t="n">
        <x:v>1.5238095238095237</x:v>
      </x:c>
      <x:c r="M96" s="105" t="n">
        <x:v>0.12832598377765897</x:v>
      </x:c>
      <x:c r="N96" s="23" t="str">
        <x:v>{"2026-07-24": 21.0, "2026-07-25": 24.0, "2026-07-26": 25.0, "2026-07-27": 32.0, "2026-07-28": 29.5, "2026-07-29": 29.5, "2026-07-30": 28.5, "2026-07-31": 28.0}</x:v>
      </x:c>
    </x:row>
    <x:row r="97">
      <x:c r="A97" s="24" t="str">
        <x:v>openai/gpt-5.6-sol</x:v>
      </x:c>
      <x:c r="B97" s="24" t="str">
        <x:v>OpenAI: GPT-5.6 Sol</x:v>
      </x:c>
      <x:c r="C97" s="158" t="n">
        <x:v>8</x:v>
      </x:c>
      <x:c r="D97" s="79" t="n">
        <x:v>46226</x:v>
      </x:c>
      <x:c r="E97" s="79" t="n">
        <x:v>46233</x:v>
      </x:c>
      <x:c r="F97" s="106" t="n">
        <x:v>3</x:v>
      </x:c>
      <x:c r="G97" s="158" t="n">
        <x:v>8</x:v>
      </x:c>
      <x:c r="H97" s="106" t="n">
        <x:v>41.75</x:v>
      </x:c>
      <x:c r="I97" s="106" t="n">
        <x:v>42.4375</x:v>
      </x:c>
      <x:c r="J97" s="106" t="n">
        <x:v>37</x:v>
      </x:c>
      <x:c r="K97" s="106" t="n">
        <x:v>51</x:v>
      </x:c>
      <x:c r="L97" s="106" t="n">
        <x:v>1.3783783783783783</x:v>
      </x:c>
      <x:c r="M97" s="106" t="n">
        <x:v>0.10499743783905915</x:v>
      </x:c>
      <x:c r="N97" s="24" t="str">
        <x:v>{"2026-07-23": 37.0, "2026-07-24": 39.0, "2026-07-25": 51.0, "2026-07-26": 48.0, "2026-07-27": 41.0, "2026-07-28": 38.0, "2026-07-29": 43.0, "2026-07-30": 42.5}</x:v>
      </x:c>
    </x:row>
    <x:row r="98">
      <x:c r="A98" s="154"/>
      <x:c r="B98" s="154"/>
      <x:c r="C98" s="154"/>
      <x:c r="D98" s="154"/>
      <x:c r="E98" s="154"/>
      <x:c r="F98" s="154"/>
      <x:c r="G98" s="154"/>
      <x:c r="H98" s="154"/>
      <x:c r="I98" s="154"/>
      <x:c r="J98" s="154"/>
      <x:c r="K98" s="154"/>
      <x:c r="L98" s="154"/>
      <x:c r="M98" s="154"/>
      <x:c r="N98" s="154"/>
    </x:row>
    <x:row r="99">
      <x:c r="A99" s="154"/>
      <x:c r="B99" s="154"/>
      <x:c r="C99" s="154"/>
      <x:c r="D99" s="154"/>
      <x:c r="E99" s="154"/>
      <x:c r="F99" s="154"/>
      <x:c r="G99" s="154"/>
      <x:c r="H99" s="154"/>
      <x:c r="I99" s="154"/>
      <x:c r="J99" s="154"/>
      <x:c r="K99" s="154"/>
      <x:c r="L99" s="154"/>
      <x:c r="M99" s="154"/>
      <x:c r="N99" s="154"/>
    </x:row>
    <x:row r="100">
      <x:c r="A100" s="155" t="str">
        <x:v>Endpoint stability sample — all unmatched metadata plus most volatile default-tier endpoints</x:v>
      </x:c>
      <x:c r="B100" s="155"/>
      <x:c r="C100" s="155"/>
      <x:c r="D100" s="155"/>
      <x:c r="E100" s="155"/>
      <x:c r="F100" s="155"/>
      <x:c r="G100" s="155"/>
      <x:c r="H100" s="155"/>
      <x:c r="I100" s="155"/>
      <x:c r="J100" s="155"/>
      <x:c r="K100" s="155"/>
      <x:c r="L100" s="155"/>
      <x:c r="M100" s="155"/>
      <x:c r="N100" s="155"/>
    </x:row>
    <x:row r="101" ht="34" customHeight="1">
      <x:c r="A101" s="73" t="str">
        <x:v>OpenRouter ID</x:v>
      </x:c>
      <x:c r="B101" s="73" t="str">
        <x:v>Name</x:v>
      </x:c>
      <x:c r="C101" s="73" t="str">
        <x:v>Endpoint UUID</x:v>
      </x:c>
      <x:c r="D101" s="73" t="str">
        <x:v>Provider</x:v>
      </x:c>
      <x:c r="E101" s="73" t="str">
        <x:v>Provider slug</x:v>
      </x:c>
      <x:c r="F101" s="73" t="str">
        <x:v>Quantization</x:v>
      </x:c>
      <x:c r="G101" s="73" t="str">
        <x:v>Metadata matched</x:v>
      </x:c>
      <x:c r="H101" s="73" t="str">
        <x:v>Observations</x:v>
      </x:c>
      <x:c r="I101" s="73" t="str">
        <x:v>Median tok/s</x:v>
      </x:c>
      <x:c r="J101" s="73" t="str">
        <x:v>Mean tok/s</x:v>
      </x:c>
      <x:c r="K101" s="73" t="str">
        <x:v>Min tok/s</x:v>
      </x:c>
      <x:c r="L101" s="73" t="str">
        <x:v>Max tok/s</x:v>
      </x:c>
      <x:c r="M101" s="73" t="str">
        <x:v>Max/min</x:v>
      </x:c>
      <x:c r="N101" s="73" t="str">
        <x:v>Log SD</x:v>
      </x:c>
    </x:row>
    <x:row r="102">
      <x:c r="A102" s="22" t="str">
        <x:v>google/gemma-4-26b-a4b-it</x:v>
      </x:c>
      <x:c r="B102" s="22" t="str">
        <x:v>Google: Gemma 4 26B A4B </x:v>
      </x:c>
      <x:c r="C102" s="22" t="str">
        <x:v>44bdffe0-86f5-45ad-af0f-5ec3a23e5db4</x:v>
      </x:c>
      <x:c r="D102" s="22" t="str"/>
      <x:c r="E102" s="22" t="str"/>
      <x:c r="F102" s="22" t="str"/>
      <x:c r="G102" s="22" t="str">
        <x:v>No</x:v>
      </x:c>
      <x:c r="H102" s="156" t="n">
        <x:v>8</x:v>
      </x:c>
      <x:c r="I102" s="104" t="n">
        <x:v>12</x:v>
      </x:c>
      <x:c r="J102" s="104" t="n">
        <x:v>12</x:v>
      </x:c>
      <x:c r="K102" s="104" t="n">
        <x:v>9</x:v>
      </x:c>
      <x:c r="L102" s="104" t="n">
        <x:v>14</x:v>
      </x:c>
      <x:c r="M102" s="104" t="n">
        <x:v>1.5555555555555556</x:v>
      </x:c>
      <x:c r="N102" s="104" t="n">
        <x:v>0.13745995251959595</x:v>
      </x:c>
    </x:row>
    <x:row r="103">
      <x:c r="A103" s="23" t="str">
        <x:v>google/gemma-4-26b-a4b-it</x:v>
      </x:c>
      <x:c r="B103" s="23" t="str">
        <x:v>Google: Gemma 4 26B A4B </x:v>
      </x:c>
      <x:c r="C103" s="23" t="str">
        <x:v>9d057a54-dce2-49d5-af13-f063a029b2ef</x:v>
      </x:c>
      <x:c r="D103" s="23" t="str"/>
      <x:c r="E103" s="23" t="str"/>
      <x:c r="F103" s="23" t="str"/>
      <x:c r="G103" s="23" t="str">
        <x:v>No</x:v>
      </x:c>
      <x:c r="H103" s="157" t="n">
        <x:v>8</x:v>
      </x:c>
      <x:c r="I103" s="105" t="n">
        <x:v>32</x:v>
      </x:c>
      <x:c r="J103" s="105" t="n">
        <x:v>32.125</x:v>
      </x:c>
      <x:c r="K103" s="105" t="n">
        <x:v>30</x:v>
      </x:c>
      <x:c r="L103" s="105" t="n">
        <x:v>34</x:v>
      </x:c>
      <x:c r="M103" s="105" t="n">
        <x:v>1.1333333333333333</x:v>
      </x:c>
      <x:c r="N103" s="105" t="n">
        <x:v>0.04243650401255316</x:v>
      </x:c>
    </x:row>
    <x:row r="104">
      <x:c r="A104" s="23" t="str">
        <x:v>google/gemma-4-31b-it</x:v>
      </x:c>
      <x:c r="B104" s="23" t="str">
        <x:v>Google: Gemma 4 31B</x:v>
      </x:c>
      <x:c r="C104" s="23" t="str">
        <x:v>65b19119-a8d5-427b-9cbd-03329ef0d939</x:v>
      </x:c>
      <x:c r="D104" s="23" t="str"/>
      <x:c r="E104" s="23" t="str"/>
      <x:c r="F104" s="23" t="str"/>
      <x:c r="G104" s="23" t="str">
        <x:v>No</x:v>
      </x:c>
      <x:c r="H104" s="157" t="n">
        <x:v>8</x:v>
      </x:c>
      <x:c r="I104" s="105" t="n">
        <x:v>29</x:v>
      </x:c>
      <x:c r="J104" s="105" t="n">
        <x:v>28.125</x:v>
      </x:c>
      <x:c r="K104" s="105" t="n">
        <x:v>24</x:v>
      </x:c>
      <x:c r="L104" s="105" t="n">
        <x:v>32</x:v>
      </x:c>
      <x:c r="M104" s="105" t="n">
        <x:v>1.3333333333333333</x:v>
      </x:c>
      <x:c r="N104" s="105" t="n">
        <x:v>0.08959026756989465</x:v>
      </x:c>
    </x:row>
    <x:row r="105">
      <x:c r="A105" s="23" t="str">
        <x:v>nvidia/nemotron-3-nano-30b-a3b</x:v>
      </x:c>
      <x:c r="B105" s="23" t="str">
        <x:v>NVIDIA: Nemotron 3 Nano 30B A3B</x:v>
      </x:c>
      <x:c r="C105" s="23" t="str">
        <x:v>94f9fb8b-f775-405d-8c3a-6c918cb12dd8</x:v>
      </x:c>
      <x:c r="D105" s="23" t="str"/>
      <x:c r="E105" s="23" t="str"/>
      <x:c r="F105" s="23" t="str"/>
      <x:c r="G105" s="23" t="str">
        <x:v>No</x:v>
      </x:c>
      <x:c r="H105" s="157" t="n">
        <x:v>8</x:v>
      </x:c>
      <x:c r="I105" s="105" t="n">
        <x:v>103</x:v>
      </x:c>
      <x:c r="J105" s="105" t="n">
        <x:v>98.125</x:v>
      </x:c>
      <x:c r="K105" s="105" t="n">
        <x:v>78</x:v>
      </x:c>
      <x:c r="L105" s="105" t="n">
        <x:v>111</x:v>
      </x:c>
      <x:c r="M105" s="105" t="n">
        <x:v>1.4230769230769231</x:v>
      </x:c>
      <x:c r="N105" s="105" t="n">
        <x:v>0.122381150584114</x:v>
      </x:c>
    </x:row>
    <x:row r="106">
      <x:c r="A106" s="23" t="str">
        <x:v>nvidia/nemotron-3-super-120b-a12b</x:v>
      </x:c>
      <x:c r="B106" s="23" t="str">
        <x:v>NVIDIA: Nemotron 3 Super</x:v>
      </x:c>
      <x:c r="C106" s="23" t="str">
        <x:v>970aecad-f13b-4ec3-9362-e1758aea3e56</x:v>
      </x:c>
      <x:c r="D106" s="23" t="str"/>
      <x:c r="E106" s="23" t="str"/>
      <x:c r="F106" s="23" t="str"/>
      <x:c r="G106" s="23" t="str">
        <x:v>No</x:v>
      </x:c>
      <x:c r="H106" s="157" t="n">
        <x:v>8</x:v>
      </x:c>
      <x:c r="I106" s="105" t="n">
        <x:v>62</x:v>
      </x:c>
      <x:c r="J106" s="105" t="n">
        <x:v>63.5625</x:v>
      </x:c>
      <x:c r="K106" s="105" t="n">
        <x:v>60.5</x:v>
      </x:c>
      <x:c r="L106" s="105" t="n">
        <x:v>70</x:v>
      </x:c>
      <x:c r="M106" s="105" t="n">
        <x:v>1.1570247933884297</x:v>
      </x:c>
      <x:c r="N106" s="105" t="n">
        <x:v>0.046372961653200796</x:v>
      </x:c>
    </x:row>
    <x:row r="107">
      <x:c r="A107" s="23" t="str">
        <x:v>nvidia/nemotron-3-ultra-550b-a55b</x:v>
      </x:c>
      <x:c r="B107" s="23" t="str">
        <x:v>NVIDIA: Nemotron 3 Ultra</x:v>
      </x:c>
      <x:c r="C107" s="23" t="str">
        <x:v>72416acd-887a-4940-9ccc-1f22d9e17dbc</x:v>
      </x:c>
      <x:c r="D107" s="23" t="str"/>
      <x:c r="E107" s="23" t="str"/>
      <x:c r="F107" s="23" t="str"/>
      <x:c r="G107" s="23" t="str">
        <x:v>No</x:v>
      </x:c>
      <x:c r="H107" s="157" t="n">
        <x:v>8</x:v>
      </x:c>
      <x:c r="I107" s="105" t="n">
        <x:v>31.5</x:v>
      </x:c>
      <x:c r="J107" s="105" t="n">
        <x:v>32.25</x:v>
      </x:c>
      <x:c r="K107" s="105" t="n">
        <x:v>30</x:v>
      </x:c>
      <x:c r="L107" s="105" t="n">
        <x:v>37</x:v>
      </x:c>
      <x:c r="M107" s="105" t="n">
        <x:v>1.2333333333333334</x:v>
      </x:c>
      <x:c r="N107" s="105" t="n">
        <x:v>0.07703942273861963</x:v>
      </x:c>
    </x:row>
    <x:row r="108">
      <x:c r="A108" s="23" t="str">
        <x:v>openai/gpt-oss-20b</x:v>
      </x:c>
      <x:c r="B108" s="23" t="str">
        <x:v>OpenAI: gpt-oss-20b</x:v>
      </x:c>
      <x:c r="C108" s="23" t="str">
        <x:v>69fec08c-bbd9-45d6-acd2-aaed4cec662b</x:v>
      </x:c>
      <x:c r="D108" s="23" t="str"/>
      <x:c r="E108" s="23" t="str"/>
      <x:c r="F108" s="23" t="str"/>
      <x:c r="G108" s="23" t="str">
        <x:v>No</x:v>
      </x:c>
      <x:c r="H108" s="157" t="n">
        <x:v>8</x:v>
      </x:c>
      <x:c r="I108" s="105" t="n">
        <x:v>24</x:v>
      </x:c>
      <x:c r="J108" s="105" t="n">
        <x:v>24.25</x:v>
      </x:c>
      <x:c r="K108" s="105" t="n">
        <x:v>21</x:v>
      </x:c>
      <x:c r="L108" s="105" t="n">
        <x:v>28</x:v>
      </x:c>
      <x:c r="M108" s="105" t="n">
        <x:v>1.3333333333333333</x:v>
      </x:c>
      <x:c r="N108" s="105" t="n">
        <x:v>0.10016530800739329</x:v>
      </x:c>
    </x:row>
    <x:row r="109">
      <x:c r="A109" s="23" t="str">
        <x:v>poolside/laguna-s-2.1</x:v>
      </x:c>
      <x:c r="B109" s="23" t="str">
        <x:v>Poolside: Laguna S 2.1</x:v>
      </x:c>
      <x:c r="C109" s="23" t="str">
        <x:v>1671d9aa-18c8-444a-96c7-f5f6231591bb</x:v>
      </x:c>
      <x:c r="D109" s="23" t="str"/>
      <x:c r="E109" s="23" t="str"/>
      <x:c r="F109" s="23" t="str"/>
      <x:c r="G109" s="23" t="str">
        <x:v>No</x:v>
      </x:c>
      <x:c r="H109" s="157" t="n">
        <x:v>8</x:v>
      </x:c>
      <x:c r="I109" s="105" t="n">
        <x:v>35.5</x:v>
      </x:c>
      <x:c r="J109" s="105" t="n">
        <x:v>35.3125</x:v>
      </x:c>
      <x:c r="K109" s="105" t="n">
        <x:v>30</x:v>
      </x:c>
      <x:c r="L109" s="105" t="n">
        <x:v>39</x:v>
      </x:c>
      <x:c r="M109" s="105" t="n">
        <x:v>1.3</x:v>
      </x:c>
      <x:c r="N109" s="105" t="n">
        <x:v>0.07708721353877723</x:v>
      </x:c>
    </x:row>
    <x:row r="110">
      <x:c r="A110" s="23" t="str">
        <x:v>poolside/laguna-xs-2.1</x:v>
      </x:c>
      <x:c r="B110" s="23" t="str">
        <x:v>Poolside: Laguna XS 2.1</x:v>
      </x:c>
      <x:c r="C110" s="23" t="str">
        <x:v>9c35bcfc-edcc-405a-acee-a0b991ec61cb</x:v>
      </x:c>
      <x:c r="D110" s="23" t="str"/>
      <x:c r="E110" s="23" t="str"/>
      <x:c r="F110" s="23" t="str"/>
      <x:c r="G110" s="23" t="str">
        <x:v>No</x:v>
      </x:c>
      <x:c r="H110" s="157" t="n">
        <x:v>8</x:v>
      </x:c>
      <x:c r="I110" s="105" t="n">
        <x:v>20.5</x:v>
      </x:c>
      <x:c r="J110" s="105" t="n">
        <x:v>31</x:v>
      </x:c>
      <x:c r="K110" s="105" t="n">
        <x:v>8</x:v>
      </x:c>
      <x:c r="L110" s="105" t="n">
        <x:v>74</x:v>
      </x:c>
      <x:c r="M110" s="105" t="n">
        <x:v>9.25</x:v>
      </x:c>
      <x:c r="N110" s="105" t="n">
        <x:v>0.6814697162257675</x:v>
      </x:c>
    </x:row>
    <x:row r="111">
      <x:c r="A111" s="23" t="str">
        <x:v>qwen/qwen-plus-2025-07-28</x:v>
      </x:c>
      <x:c r="B111" s="23" t="str">
        <x:v>Qwen: Qwen Plus 0728</x:v>
      </x:c>
      <x:c r="C111" s="23" t="str">
        <x:v>3d871d0b-eade-4fd4-95b3-1d5f25e2b0c3</x:v>
      </x:c>
      <x:c r="D111" s="23" t="str"/>
      <x:c r="E111" s="23" t="str"/>
      <x:c r="F111" s="23" t="str"/>
      <x:c r="G111" s="23" t="str">
        <x:v>No</x:v>
      </x:c>
      <x:c r="H111" s="157" t="n">
        <x:v>7</x:v>
      </x:c>
      <x:c r="I111" s="105" t="n">
        <x:v>59</x:v>
      </x:c>
      <x:c r="J111" s="105" t="n">
        <x:v>60.57142857142857</x:v>
      </x:c>
      <x:c r="K111" s="105" t="n">
        <x:v>53</x:v>
      </x:c>
      <x:c r="L111" s="105" t="n">
        <x:v>68</x:v>
      </x:c>
      <x:c r="M111" s="105" t="n">
        <x:v>1.2830188679245282</x:v>
      </x:c>
      <x:c r="N111" s="105" t="n">
        <x:v>0.07553922943817676</x:v>
      </x:c>
    </x:row>
    <x:row r="112">
      <x:c r="A112" s="23" t="str">
        <x:v>qwen/qwen-plus-2025-07-28:thinking</x:v>
      </x:c>
      <x:c r="B112" s="23" t="str">
        <x:v>Qwen: Qwen Plus 0728 (thinking)</x:v>
      </x:c>
      <x:c r="C112" s="23" t="str">
        <x:v>3d871d0b-eade-4fd4-95b3-1d5f25e2b0c3</x:v>
      </x:c>
      <x:c r="D112" s="23" t="str"/>
      <x:c r="E112" s="23" t="str"/>
      <x:c r="F112" s="23" t="str"/>
      <x:c r="G112" s="23" t="str">
        <x:v>No</x:v>
      </x:c>
      <x:c r="H112" s="157" t="n">
        <x:v>7</x:v>
      </x:c>
      <x:c r="I112" s="105" t="n">
        <x:v>59</x:v>
      </x:c>
      <x:c r="J112" s="105" t="n">
        <x:v>60.57142857142857</x:v>
      </x:c>
      <x:c r="K112" s="105" t="n">
        <x:v>53</x:v>
      </x:c>
      <x:c r="L112" s="105" t="n">
        <x:v>68</x:v>
      </x:c>
      <x:c r="M112" s="105" t="n">
        <x:v>1.2830188679245282</x:v>
      </x:c>
      <x:c r="N112" s="105" t="n">
        <x:v>0.07553922943817676</x:v>
      </x:c>
    </x:row>
    <x:row r="113">
      <x:c r="A113" s="23" t="str">
        <x:v>qwen/qwen3.6-35b-a3b</x:v>
      </x:c>
      <x:c r="B113" s="23" t="str">
        <x:v>Qwen: Qwen3.6 35B A3B</x:v>
      </x:c>
      <x:c r="C113" s="23" t="str">
        <x:v>a3cff4e7-f9b7-4eb2-a795-8c5dd47d6186</x:v>
      </x:c>
      <x:c r="D113" s="23" t="str">
        <x:v>Phala</x:v>
      </x:c>
      <x:c r="E113" s="23" t="str">
        <x:v>phala</x:v>
      </x:c>
      <x:c r="F113" s="23" t="str">
        <x:v>unknown</x:v>
      </x:c>
      <x:c r="G113" s="23" t="str">
        <x:v>Yes</x:v>
      </x:c>
      <x:c r="H113" s="157" t="n">
        <x:v>7</x:v>
      </x:c>
      <x:c r="I113" s="105" t="n">
        <x:v>54</x:v>
      </x:c>
      <x:c r="J113" s="105" t="n">
        <x:v>51</x:v>
      </x:c>
      <x:c r="K113" s="105" t="n">
        <x:v>2</x:v>
      </x:c>
      <x:c r="L113" s="105" t="n">
        <x:v>87</x:v>
      </x:c>
      <x:c r="M113" s="105" t="n">
        <x:v>43.5</x:v>
      </x:c>
      <x:c r="N113" s="105" t="n">
        <x:v>1.2044884725497456</x:v>
      </x:c>
    </x:row>
    <x:row r="114">
      <x:c r="A114" s="23" t="str">
        <x:v>anthropic/claude-fable-5</x:v>
      </x:c>
      <x:c r="B114" s="23" t="str">
        <x:v>Anthropic: Claude Fable 5</x:v>
      </x:c>
      <x:c r="C114" s="23" t="str">
        <x:v>60a9611a-2aac-4918-9bf7-4879278d9fff</x:v>
      </x:c>
      <x:c r="D114" s="23" t="str">
        <x:v>Azure</x:v>
      </x:c>
      <x:c r="E114" s="23" t="str">
        <x:v>azure</x:v>
      </x:c>
      <x:c r="F114" s="23" t="str">
        <x:v>unknown</x:v>
      </x:c>
      <x:c r="G114" s="23" t="str">
        <x:v>Yes</x:v>
      </x:c>
      <x:c r="H114" s="157" t="n">
        <x:v>7</x:v>
      </x:c>
      <x:c r="I114" s="105" t="n">
        <x:v>29</x:v>
      </x:c>
      <x:c r="J114" s="105" t="n">
        <x:v>23.857142857142858</x:v>
      </x:c>
      <x:c r="K114" s="105" t="n">
        <x:v>1</x:v>
      </x:c>
      <x:c r="L114" s="105" t="n">
        <x:v>38</x:v>
      </x:c>
      <x:c r="M114" s="105" t="n">
        <x:v>38</x:v>
      </x:c>
      <x:c r="N114" s="105" t="n">
        <x:v>1.432774205774127</x:v>
      </x:c>
    </x:row>
    <x:row r="115">
      <x:c r="A115" s="23" t="str">
        <x:v>anthropic/claude-fable-5:batch</x:v>
      </x:c>
      <x:c r="B115" s="23" t="str">
        <x:v>Anthropic: Claude Fable 5 (batch)</x:v>
      </x:c>
      <x:c r="C115" s="23" t="str">
        <x:v>60a9611a-2aac-4918-9bf7-4879278d9fff</x:v>
      </x:c>
      <x:c r="D115" s="23" t="str">
        <x:v>Azure</x:v>
      </x:c>
      <x:c r="E115" s="23" t="str">
        <x:v>azure</x:v>
      </x:c>
      <x:c r="F115" s="23" t="str">
        <x:v>unknown</x:v>
      </x:c>
      <x:c r="G115" s="23" t="str">
        <x:v>Yes</x:v>
      </x:c>
      <x:c r="H115" s="157" t="n">
        <x:v>7</x:v>
      </x:c>
      <x:c r="I115" s="105" t="n">
        <x:v>29</x:v>
      </x:c>
      <x:c r="J115" s="105" t="n">
        <x:v>23.857142857142858</x:v>
      </x:c>
      <x:c r="K115" s="105" t="n">
        <x:v>1</x:v>
      </x:c>
      <x:c r="L115" s="105" t="n">
        <x:v>38</x:v>
      </x:c>
      <x:c r="M115" s="105" t="n">
        <x:v>38</x:v>
      </x:c>
      <x:c r="N115" s="105" t="n">
        <x:v>1.432774205774127</x:v>
      </x:c>
    </x:row>
    <x:row r="116">
      <x:c r="A116" s="23" t="str">
        <x:v>qwen/qwen3.5-27b</x:v>
      </x:c>
      <x:c r="B116" s="23" t="str">
        <x:v>Qwen: Qwen3.5-27B</x:v>
      </x:c>
      <x:c r="C116" s="23" t="str">
        <x:v>5208d81b-4770-4abc-91d1-337c45e9e922</x:v>
      </x:c>
      <x:c r="D116" s="23" t="str">
        <x:v>Phala</x:v>
      </x:c>
      <x:c r="E116" s="23" t="str">
        <x:v>phala</x:v>
      </x:c>
      <x:c r="F116" s="23" t="str">
        <x:v>unknown</x:v>
      </x:c>
      <x:c r="G116" s="23" t="str">
        <x:v>Yes</x:v>
      </x:c>
      <x:c r="H116" s="157" t="n">
        <x:v>8</x:v>
      </x:c>
      <x:c r="I116" s="105" t="n">
        <x:v>22.5</x:v>
      </x:c>
      <x:c r="J116" s="105" t="n">
        <x:v>17.875</x:v>
      </x:c>
      <x:c r="K116" s="105" t="n">
        <x:v>1</x:v>
      </x:c>
      <x:c r="L116" s="105" t="n">
        <x:v>34</x:v>
      </x:c>
      <x:c r="M116" s="105" t="n">
        <x:v>34</x:v>
      </x:c>
      <x:c r="N116" s="105" t="n">
        <x:v>1.3108672474006156</x:v>
      </x:c>
    </x:row>
    <x:row r="117">
      <x:c r="A117" s="23" t="str">
        <x:v>moonshotai/kimi-k2.7-code</x:v>
      </x:c>
      <x:c r="B117" s="23" t="str">
        <x:v>MoonshotAI: Kimi K2.7 Code</x:v>
      </x:c>
      <x:c r="C117" s="23" t="str">
        <x:v>571461af-99ef-45f0-8b18-b13b9d4fa17e</x:v>
      </x:c>
      <x:c r="D117" s="23" t="str">
        <x:v>Moonshot AI</x:v>
      </x:c>
      <x:c r="E117" s="23" t="str">
        <x:v>moonshotai/highspeed</x:v>
      </x:c>
      <x:c r="F117" s="23" t="str">
        <x:v>int4</x:v>
      </x:c>
      <x:c r="G117" s="23" t="str">
        <x:v>Yes</x:v>
      </x:c>
      <x:c r="H117" s="157" t="n">
        <x:v>8</x:v>
      </x:c>
      <x:c r="I117" s="105" t="n">
        <x:v>60</x:v>
      </x:c>
      <x:c r="J117" s="105" t="n">
        <x:v>57</x:v>
      </x:c>
      <x:c r="K117" s="105" t="n">
        <x:v>3</x:v>
      </x:c>
      <x:c r="L117" s="105" t="n">
        <x:v>92</x:v>
      </x:c>
      <x:c r="M117" s="105" t="n">
        <x:v>30.666666666666668</x:v>
      </x:c>
      <x:c r="N117" s="105" t="n">
        <x:v>1.0405630604073486</x:v>
      </x:c>
    </x:row>
    <x:row r="118">
      <x:c r="A118" s="23" t="str">
        <x:v>nvidia/nemotron-3-ultra-550b-a55b</x:v>
      </x:c>
      <x:c r="B118" s="23" t="str">
        <x:v>NVIDIA: Nemotron 3 Ultra</x:v>
      </x:c>
      <x:c r="C118" s="23" t="str">
        <x:v>e3762805-f8b2-46e6-ba1e-acd877fc6cd3</x:v>
      </x:c>
      <x:c r="D118" s="23" t="str">
        <x:v>BaseTen</x:v>
      </x:c>
      <x:c r="E118" s="23" t="str">
        <x:v>baseten/fp4</x:v>
      </x:c>
      <x:c r="F118" s="23" t="str">
        <x:v>fp4</x:v>
      </x:c>
      <x:c r="G118" s="23" t="str">
        <x:v>Yes</x:v>
      </x:c>
      <x:c r="H118" s="157" t="n">
        <x:v>8</x:v>
      </x:c>
      <x:c r="I118" s="105" t="n">
        <x:v>109.5</x:v>
      </x:c>
      <x:c r="J118" s="105" t="n">
        <x:v>105.875</x:v>
      </x:c>
      <x:c r="K118" s="105" t="n">
        <x:v>5</x:v>
      </x:c>
      <x:c r="L118" s="105" t="n">
        <x:v>152</x:v>
      </x:c>
      <x:c r="M118" s="105" t="n">
        <x:v>30.4</x:v>
      </x:c>
      <x:c r="N118" s="105" t="n">
        <x:v>1.062558488720555</x:v>
      </x:c>
    </x:row>
    <x:row r="119">
      <x:c r="A119" s="23" t="str">
        <x:v>anthropic/claude-fable-5</x:v>
      </x:c>
      <x:c r="B119" s="23" t="str">
        <x:v>Anthropic: Claude Fable 5</x:v>
      </x:c>
      <x:c r="C119" s="23" t="str">
        <x:v>71317945-4da9-4076-ba2f-511f47ce3a24</x:v>
      </x:c>
      <x:c r="D119" s="23" t="str">
        <x:v>Google</x:v>
      </x:c>
      <x:c r="E119" s="23" t="str">
        <x:v>google-vertex/global</x:v>
      </x:c>
      <x:c r="F119" s="23" t="str">
        <x:v>unknown</x:v>
      </x:c>
      <x:c r="G119" s="23" t="str">
        <x:v>Yes</x:v>
      </x:c>
      <x:c r="H119" s="157" t="n">
        <x:v>8</x:v>
      </x:c>
      <x:c r="I119" s="105" t="n">
        <x:v>47.5</x:v>
      </x:c>
      <x:c r="J119" s="105" t="n">
        <x:v>38.5</x:v>
      </x:c>
      <x:c r="K119" s="105" t="n">
        <x:v>2</x:v>
      </x:c>
      <x:c r="L119" s="105" t="n">
        <x:v>59</x:v>
      </x:c>
      <x:c r="M119" s="105" t="n">
        <x:v>29.5</x:v>
      </x:c>
      <x:c r="N119" s="105" t="n">
        <x:v>1.0805024359439117</x:v>
      </x:c>
    </x:row>
    <x:row r="120">
      <x:c r="A120" s="23" t="str">
        <x:v>anthropic/claude-fable-5:batch</x:v>
      </x:c>
      <x:c r="B120" s="23" t="str">
        <x:v>Anthropic: Claude Fable 5 (batch)</x:v>
      </x:c>
      <x:c r="C120" s="23" t="str">
        <x:v>71317945-4da9-4076-ba2f-511f47ce3a24</x:v>
      </x:c>
      <x:c r="D120" s="23" t="str">
        <x:v>Google</x:v>
      </x:c>
      <x:c r="E120" s="23" t="str">
        <x:v>google-vertex/global</x:v>
      </x:c>
      <x:c r="F120" s="23" t="str">
        <x:v>unknown</x:v>
      </x:c>
      <x:c r="G120" s="23" t="str">
        <x:v>Yes</x:v>
      </x:c>
      <x:c r="H120" s="157" t="n">
        <x:v>8</x:v>
      </x:c>
      <x:c r="I120" s="105" t="n">
        <x:v>47.5</x:v>
      </x:c>
      <x:c r="J120" s="105" t="n">
        <x:v>38.5</x:v>
      </x:c>
      <x:c r="K120" s="105" t="n">
        <x:v>2</x:v>
      </x:c>
      <x:c r="L120" s="105" t="n">
        <x:v>59</x:v>
      </x:c>
      <x:c r="M120" s="105" t="n">
        <x:v>29.5</x:v>
      </x:c>
      <x:c r="N120" s="105" t="n">
        <x:v>1.0805024359439117</x:v>
      </x:c>
    </x:row>
    <x:row r="121">
      <x:c r="A121" s="23" t="str">
        <x:v>anthropic/claude-fable-5</x:v>
      </x:c>
      <x:c r="B121" s="23" t="str">
        <x:v>Anthropic: Claude Fable 5</x:v>
      </x:c>
      <x:c r="C121" s="23" t="str">
        <x:v>212020fd-ae3e-48f8-a1b9-ba46a74b835b</x:v>
      </x:c>
      <x:c r="D121" s="23" t="str">
        <x:v>Google</x:v>
      </x:c>
      <x:c r="E121" s="23" t="str">
        <x:v>google-vertex/europe</x:v>
      </x:c>
      <x:c r="F121" s="23" t="str">
        <x:v>unknown</x:v>
      </x:c>
      <x:c r="G121" s="23" t="str">
        <x:v>Yes</x:v>
      </x:c>
      <x:c r="H121" s="157" t="n">
        <x:v>4</x:v>
      </x:c>
      <x:c r="I121" s="105" t="n">
        <x:v>4</x:v>
      </x:c>
      <x:c r="J121" s="105" t="n">
        <x:v>15</x:v>
      </x:c>
      <x:c r="K121" s="105" t="n">
        <x:v>2</x:v>
      </x:c>
      <x:c r="L121" s="105" t="n">
        <x:v>50</x:v>
      </x:c>
      <x:c r="M121" s="105" t="n">
        <x:v>25</x:v>
      </x:c>
      <x:c r="N121" s="105" t="n">
        <x:v>1.2460756654565341</x:v>
      </x:c>
    </x:row>
    <x:row r="122">
      <x:c r="A122" s="23" t="str">
        <x:v>anthropic/claude-fable-5:batch</x:v>
      </x:c>
      <x:c r="B122" s="23" t="str">
        <x:v>Anthropic: Claude Fable 5 (batch)</x:v>
      </x:c>
      <x:c r="C122" s="23" t="str">
        <x:v>212020fd-ae3e-48f8-a1b9-ba46a74b835b</x:v>
      </x:c>
      <x:c r="D122" s="23" t="str">
        <x:v>Google</x:v>
      </x:c>
      <x:c r="E122" s="23" t="str">
        <x:v>google-vertex/europe</x:v>
      </x:c>
      <x:c r="F122" s="23" t="str">
        <x:v>unknown</x:v>
      </x:c>
      <x:c r="G122" s="23" t="str">
        <x:v>Yes</x:v>
      </x:c>
      <x:c r="H122" s="157" t="n">
        <x:v>4</x:v>
      </x:c>
      <x:c r="I122" s="105" t="n">
        <x:v>4</x:v>
      </x:c>
      <x:c r="J122" s="105" t="n">
        <x:v>15</x:v>
      </x:c>
      <x:c r="K122" s="105" t="n">
        <x:v>2</x:v>
      </x:c>
      <x:c r="L122" s="105" t="n">
        <x:v>50</x:v>
      </x:c>
      <x:c r="M122" s="105" t="n">
        <x:v>25</x:v>
      </x:c>
      <x:c r="N122" s="105" t="n">
        <x:v>1.2460756654565341</x:v>
      </x:c>
    </x:row>
    <x:row r="123">
      <x:c r="A123" s="23" t="str">
        <x:v>inclusionai/ling-2.6-1t</x:v>
      </x:c>
      <x:c r="B123" s="23" t="str">
        <x:v>inclusionAI: Ling-2.6-1T</x:v>
      </x:c>
      <x:c r="C123" s="23" t="str">
        <x:v>f7473932-ad0e-43dc-9e59-894d6e879f76</x:v>
      </x:c>
      <x:c r="D123" s="23" t="str">
        <x:v>Novita</x:v>
      </x:c>
      <x:c r="E123" s="23" t="str">
        <x:v>novita</x:v>
      </x:c>
      <x:c r="F123" s="23" t="str">
        <x:v>unknown</x:v>
      </x:c>
      <x:c r="G123" s="23" t="str">
        <x:v>Yes</x:v>
      </x:c>
      <x:c r="H123" s="157" t="n">
        <x:v>8</x:v>
      </x:c>
      <x:c r="I123" s="105" t="n">
        <x:v>10</x:v>
      </x:c>
      <x:c r="J123" s="105" t="n">
        <x:v>17.875</x:v>
      </x:c>
      <x:c r="K123" s="105" t="n">
        <x:v>3</x:v>
      </x:c>
      <x:c r="L123" s="105" t="n">
        <x:v>71</x:v>
      </x:c>
      <x:c r="M123" s="105" t="n">
        <x:v>23.666666666666668</x:v>
      </x:c>
      <x:c r="N123" s="105" t="n">
        <x:v>1.173805140691928</x:v>
      </x:c>
    </x:row>
    <x:row r="124">
      <x:c r="A124" s="23" t="str">
        <x:v>nvidia/nemotron-3-ultra-550b-a55b</x:v>
      </x:c>
      <x:c r="B124" s="23" t="str">
        <x:v>NVIDIA: Nemotron 3 Ultra</x:v>
      </x:c>
      <x:c r="C124" s="23" t="str">
        <x:v>f37857fa-c111-47e7-a6ba-123d71371ace</x:v>
      </x:c>
      <x:c r="D124" s="23" t="str">
        <x:v>Venice</x:v>
      </x:c>
      <x:c r="E124" s="23" t="str">
        <x:v>venice/fp8</x:v>
      </x:c>
      <x:c r="F124" s="23" t="str">
        <x:v>fp8</x:v>
      </x:c>
      <x:c r="G124" s="23" t="str">
        <x:v>Yes</x:v>
      </x:c>
      <x:c r="H124" s="157" t="n">
        <x:v>8</x:v>
      </x:c>
      <x:c r="I124" s="105" t="n">
        <x:v>36.5</x:v>
      </x:c>
      <x:c r="J124" s="105" t="n">
        <x:v>31.5</x:v>
      </x:c>
      <x:c r="K124" s="105" t="n">
        <x:v>2</x:v>
      </x:c>
      <x:c r="L124" s="105" t="n">
        <x:v>44</x:v>
      </x:c>
      <x:c r="M124" s="105" t="n">
        <x:v>22</x:v>
      </x:c>
      <x:c r="N124" s="105" t="n">
        <x:v>0.9676973335576554</x:v>
      </x:c>
    </x:row>
    <x:row r="125">
      <x:c r="A125" s="23" t="str">
        <x:v>moonshotai/kimi-k2.7-code</x:v>
      </x:c>
      <x:c r="B125" s="23" t="str">
        <x:v>MoonshotAI: Kimi K2.7 Code</x:v>
      </x:c>
      <x:c r="C125" s="23" t="str">
        <x:v>a8f81f96-c85e-4e23-83b2-a9d985d10790</x:v>
      </x:c>
      <x:c r="D125" s="23" t="str">
        <x:v>Novita</x:v>
      </x:c>
      <x:c r="E125" s="23" t="str">
        <x:v>novita/int4</x:v>
      </x:c>
      <x:c r="F125" s="23" t="str">
        <x:v>int4</x:v>
      </x:c>
      <x:c r="G125" s="23" t="str">
        <x:v>Yes</x:v>
      </x:c>
      <x:c r="H125" s="157" t="n">
        <x:v>8</x:v>
      </x:c>
      <x:c r="I125" s="105" t="n">
        <x:v>18</x:v>
      </x:c>
      <x:c r="J125" s="105" t="n">
        <x:v>18.9375</x:v>
      </x:c>
      <x:c r="K125" s="105" t="n">
        <x:v>2</x:v>
      </x:c>
      <x:c r="L125" s="105" t="n">
        <x:v>43.5</x:v>
      </x:c>
      <x:c r="M125" s="105" t="n">
        <x:v>21.75</x:v>
      </x:c>
      <x:c r="N125" s="105" t="n">
        <x:v>1.238371768195578</x:v>
      </x:c>
    </x:row>
    <x:row r="126">
      <x:c r="A126" s="23" t="str">
        <x:v>moonshotai/kimi-k2.6</x:v>
      </x:c>
      <x:c r="B126" s="23" t="str">
        <x:v>MoonshotAI: Kimi K2.6</x:v>
      </x:c>
      <x:c r="C126" s="23" t="str">
        <x:v>6ebc1d51-2760-4277-8c1e-c8ce9e01c18e</x:v>
      </x:c>
      <x:c r="D126" s="23" t="str">
        <x:v>SiliconFlow</x:v>
      </x:c>
      <x:c r="E126" s="23" t="str">
        <x:v>siliconflow/fp8</x:v>
      </x:c>
      <x:c r="F126" s="23" t="str">
        <x:v>fp8</x:v>
      </x:c>
      <x:c r="G126" s="23" t="str">
        <x:v>Yes</x:v>
      </x:c>
      <x:c r="H126" s="157" t="n">
        <x:v>8</x:v>
      </x:c>
      <x:c r="I126" s="105" t="n">
        <x:v>31.5</x:v>
      </x:c>
      <x:c r="J126" s="105" t="n">
        <x:v>29.375</x:v>
      </x:c>
      <x:c r="K126" s="105" t="n">
        <x:v>2</x:v>
      </x:c>
      <x:c r="L126" s="105" t="n">
        <x:v>43</x:v>
      </x:c>
      <x:c r="M126" s="105" t="n">
        <x:v>21.5</x:v>
      </x:c>
      <x:c r="N126" s="105" t="n">
        <x:v>0.9360491373133882</x:v>
      </x:c>
    </x:row>
    <x:row r="127">
      <x:c r="A127" s="23" t="str">
        <x:v>openai/gpt-4o-2024-05-13</x:v>
      </x:c>
      <x:c r="B127" s="23" t="str">
        <x:v>OpenAI: GPT-4o (2024-05-13)</x:v>
      </x:c>
      <x:c r="C127" s="23" t="str">
        <x:v>ef6b0afa-fd92-4db6-96e0-b8f0e5e4734b</x:v>
      </x:c>
      <x:c r="D127" s="23" t="str">
        <x:v>Azure</x:v>
      </x:c>
      <x:c r="E127" s="23" t="str">
        <x:v>azure</x:v>
      </x:c>
      <x:c r="F127" s="23" t="str">
        <x:v>unknown</x:v>
      </x:c>
      <x:c r="G127" s="23" t="str">
        <x:v>Yes</x:v>
      </x:c>
      <x:c r="H127" s="157" t="n">
        <x:v>8</x:v>
      </x:c>
      <x:c r="I127" s="105" t="n">
        <x:v>6.5</x:v>
      </x:c>
      <x:c r="J127" s="105" t="n">
        <x:v>8.375</x:v>
      </x:c>
      <x:c r="K127" s="105" t="n">
        <x:v>1</x:v>
      </x:c>
      <x:c r="L127" s="105" t="n">
        <x:v>21</x:v>
      </x:c>
      <x:c r="M127" s="105" t="n">
        <x:v>21</x:v>
      </x:c>
      <x:c r="N127" s="105" t="n">
        <x:v>1.240473223452586</x:v>
      </x:c>
    </x:row>
    <x:row r="128">
      <x:c r="A128" s="23" t="str">
        <x:v>qwen/qwen3.5-35b-a3b</x:v>
      </x:c>
      <x:c r="B128" s="23" t="str">
        <x:v>Qwen: Qwen3.5-35B-A3B</x:v>
      </x:c>
      <x:c r="C128" s="23" t="str">
        <x:v>e1dca793-9704-4fb3-8ddc-20259d4ddf78</x:v>
      </x:c>
      <x:c r="D128" s="23" t="str">
        <x:v>NextBit</x:v>
      </x:c>
      <x:c r="E128" s="23" t="str">
        <x:v>nextbit/fp8</x:v>
      </x:c>
      <x:c r="F128" s="23" t="str">
        <x:v>fp8</x:v>
      </x:c>
      <x:c r="G128" s="23" t="str">
        <x:v>Yes</x:v>
      </x:c>
      <x:c r="H128" s="157" t="n">
        <x:v>8</x:v>
      </x:c>
      <x:c r="I128" s="105" t="n">
        <x:v>57.5</x:v>
      </x:c>
      <x:c r="J128" s="105" t="n">
        <x:v>60.375</x:v>
      </x:c>
      <x:c r="K128" s="105" t="n">
        <x:v>8</x:v>
      </x:c>
      <x:c r="L128" s="105" t="n">
        <x:v>151</x:v>
      </x:c>
      <x:c r="M128" s="105" t="n">
        <x:v>18.875</x:v>
      </x:c>
      <x:c r="N128" s="105" t="n">
        <x:v>0.8045347468850308</x:v>
      </x:c>
    </x:row>
    <x:row r="129">
      <x:c r="A129" s="23" t="str">
        <x:v>nvidia/nemotron-3-ultra-550b-a55b</x:v>
      </x:c>
      <x:c r="B129" s="23" t="str">
        <x:v>NVIDIA: Nemotron 3 Ultra</x:v>
      </x:c>
      <x:c r="C129" s="23" t="str">
        <x:v>b25a1a0c-e43b-414f-9475-77deac4d3034</x:v>
      </x:c>
      <x:c r="D129" s="23" t="str">
        <x:v>Together</x:v>
      </x:c>
      <x:c r="E129" s="23" t="str">
        <x:v>together</x:v>
      </x:c>
      <x:c r="F129" s="23" t="str">
        <x:v>unknown</x:v>
      </x:c>
      <x:c r="G129" s="23" t="str">
        <x:v>Yes</x:v>
      </x:c>
      <x:c r="H129" s="157" t="n">
        <x:v>8</x:v>
      </x:c>
      <x:c r="I129" s="105" t="n">
        <x:v>82</x:v>
      </x:c>
      <x:c r="J129" s="105" t="n">
        <x:v>72.625</x:v>
      </x:c>
      <x:c r="K129" s="105" t="n">
        <x:v>5</x:v>
      </x:c>
      <x:c r="L129" s="105" t="n">
        <x:v>93</x:v>
      </x:c>
      <x:c r="M129" s="105" t="n">
        <x:v>18.6</x:v>
      </x:c>
      <x:c r="N129" s="105" t="n">
        <x:v>0.9285000603722943</x:v>
      </x:c>
    </x:row>
    <x:row r="130">
      <x:c r="A130" s="23" t="str">
        <x:v>moonshotai/kimi-k2.6</x:v>
      </x:c>
      <x:c r="B130" s="23" t="str">
        <x:v>MoonshotAI: Kimi K2.6</x:v>
      </x:c>
      <x:c r="C130" s="23" t="str">
        <x:v>aa515fc0-facb-44e0-934b-aa0fd1e5e60f</x:v>
      </x:c>
      <x:c r="D130" s="23" t="str">
        <x:v>Venice</x:v>
      </x:c>
      <x:c r="E130" s="23" t="str">
        <x:v>venice/int4</x:v>
      </x:c>
      <x:c r="F130" s="23" t="str">
        <x:v>int4</x:v>
      </x:c>
      <x:c r="G130" s="23" t="str">
        <x:v>Yes</x:v>
      </x:c>
      <x:c r="H130" s="157" t="n">
        <x:v>8</x:v>
      </x:c>
      <x:c r="I130" s="105" t="n">
        <x:v>39</x:v>
      </x:c>
      <x:c r="J130" s="105" t="n">
        <x:v>35.75</x:v>
      </x:c>
      <x:c r="K130" s="105" t="n">
        <x:v>3</x:v>
      </x:c>
      <x:c r="L130" s="105" t="n">
        <x:v>53</x:v>
      </x:c>
      <x:c r="M130" s="105" t="n">
        <x:v>17.666666666666668</x:v>
      </x:c>
      <x:c r="N130" s="105" t="n">
        <x:v>0.8668707788288683</x:v>
      </x:c>
    </x:row>
    <x:row r="131">
      <x:c r="A131" s="23" t="str">
        <x:v>qwen/qwen-2.5-7b-instruct</x:v>
      </x:c>
      <x:c r="B131" s="23" t="str">
        <x:v>Qwen: Qwen2.5 7B Instruct</x:v>
      </x:c>
      <x:c r="C131" s="23" t="str">
        <x:v>54084a6f-ed4c-4333-bfb0-5b57cb736105</x:v>
      </x:c>
      <x:c r="D131" s="23" t="str">
        <x:v>Together</x:v>
      </x:c>
      <x:c r="E131" s="23" t="str">
        <x:v>together/fp8</x:v>
      </x:c>
      <x:c r="F131" s="23" t="str">
        <x:v>fp8</x:v>
      </x:c>
      <x:c r="G131" s="23" t="str">
        <x:v>Yes</x:v>
      </x:c>
      <x:c r="H131" s="157" t="n">
        <x:v>8</x:v>
      </x:c>
      <x:c r="I131" s="105" t="n">
        <x:v>58</x:v>
      </x:c>
      <x:c r="J131" s="105" t="n">
        <x:v>55.5</x:v>
      </x:c>
      <x:c r="K131" s="105" t="n">
        <x:v>5</x:v>
      </x:c>
      <x:c r="L131" s="105" t="n">
        <x:v>85</x:v>
      </x:c>
      <x:c r="M131" s="105" t="n">
        <x:v>17</x:v>
      </x:c>
      <x:c r="N131" s="105" t="n">
        <x:v>0.8436543638590005</x:v>
      </x:c>
    </x:row>
    <x:row r="132">
      <x:c r="A132" s="24" t="str">
        <x:v>anthropic/claude-fable-5</x:v>
      </x:c>
      <x:c r="B132" s="24" t="str">
        <x:v>Anthropic: Claude Fable 5</x:v>
      </x:c>
      <x:c r="C132" s="24" t="str">
        <x:v>adbe7cef-baaa-428c-8b8d-59d93e17cb47</x:v>
      </x:c>
      <x:c r="D132" s="24" t="str">
        <x:v>Anthropic</x:v>
      </x:c>
      <x:c r="E132" s="24" t="str">
        <x:v>anthropic</x:v>
      </x:c>
      <x:c r="F132" s="24" t="str">
        <x:v>unknown</x:v>
      </x:c>
      <x:c r="G132" s="24" t="str">
        <x:v>Yes</x:v>
      </x:c>
      <x:c r="H132" s="158" t="n">
        <x:v>8</x:v>
      </x:c>
      <x:c r="I132" s="106" t="n">
        <x:v>34</x:v>
      </x:c>
      <x:c r="J132" s="106" t="n">
        <x:v>30.25</x:v>
      </x:c>
      <x:c r="K132" s="106" t="n">
        <x:v>3</x:v>
      </x:c>
      <x:c r="L132" s="106" t="n">
        <x:v>46</x:v>
      </x:c>
      <x:c r="M132" s="106" t="n">
        <x:v>15.333333333333334</x:v>
      </x:c>
      <x:c r="N132" s="106" t="n">
        <x:v>0.854496009149398</x:v>
      </x:c>
    </x:row>
  </x:sheetData>
  <x:mergeCells>
    <x:mergeCell ref="A1:N1"/>
    <x:mergeCell ref="A2:N3"/>
    <x:mergeCell ref="A24:N24"/>
    <x:mergeCell ref="A34:N34"/>
    <x:mergeCell ref="A52:N52"/>
    <x:mergeCell ref="A60:N60"/>
    <x:mergeCell ref="A72:N72"/>
    <x:mergeCell ref="A100:N100"/>
  </x:mergeCells>
  <x:pageMargins left="0.7" right="0.7" top="0.75" bottom="0.75" header="0.3" footer="0.3"/>
  <x:tableParts count="6">
    <x:tablePart xmlns:r="http://schemas.openxmlformats.org/officeDocument/2006/relationships" r:id="R000000000000005a"/>
    <x:tablePart xmlns:r="http://schemas.openxmlformats.org/officeDocument/2006/relationships" r:id="R000000000000005b"/>
    <x:tablePart xmlns:r="http://schemas.openxmlformats.org/officeDocument/2006/relationships" r:id="R000000000000005c"/>
    <x:tablePart xmlns:r="http://schemas.openxmlformats.org/officeDocument/2006/relationships" r:id="R000000000000005d"/>
    <x:tablePart xmlns:r="http://schemas.openxmlformats.org/officeDocument/2006/relationships" r:id="R000000000000005e"/>
    <x:tablePart xmlns:r="http://schemas.openxmlformats.org/officeDocument/2006/relationships" r:id="R000000000000005f"/>
  </x:tableParts>
</x:worksheet>
</file>

<file path=xl/worksheets/sheet30.xml><?xml version="1.0" encoding="utf-8"?>
<x:worksheet xmlns:x="http://schemas.openxmlformats.org/spreadsheetml/2006/main">
  <x:sheetFormatPr defaultRowHeight="15"/>
  <x:cols>
    <x:col min="1" max="1" width="34" hidden="0" customWidth="1"/>
    <x:col min="2" max="2" width="24" hidden="0" customWidth="1"/>
    <x:col min="3" max="3" width="24" hidden="0" customWidth="1"/>
    <x:col min="4" max="4" width="38" hidden="0" customWidth="1"/>
    <x:col min="5" max="5" width="18" hidden="0" customWidth="1"/>
    <x:col min="6" max="6" width="46" hidden="0" customWidth="1"/>
    <x:col min="7" max="7" width="46" hidden="0" customWidth="1"/>
    <x:col min="8" max="8" width="46"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36" customHeight="1">
      <x:c r="A1" s="68" t="str">
        <x:v>OpenRouter price-schedule audit — service tiers, long context, and official API reconciliation</x:v>
      </x:c>
      <x:c r="B1" s="68"/>
      <x:c r="C1" s="68"/>
      <x:c r="D1" s="68"/>
      <x:c r="E1" s="68"/>
      <x:c r="F1" s="68"/>
      <x:c r="G1" s="68"/>
      <x:c r="H1" s="68"/>
      <x:c r="I1" s="68"/>
      <x:c r="J1" s="68"/>
      <x:c r="K1" s="68"/>
      <x:c r="L1" s="68"/>
      <x:c r="M1" s="68"/>
      <x:c r="N1" s="68"/>
    </x:row>
    <x:row r="2">
      <x:c r="A2" s="6" t="str">
        <x:v>Every endpoint price schedule is retained separately by default, flex, and priority tier, including the first high-context override. The frontend extraction is independently checked against OpenRouter's documented model-endpoints API. This validates price parsing; it does not create an independent parameter-count likelihood term.</x:v>
      </x:c>
      <x:c r="B2" s="6"/>
      <x:c r="C2" s="6"/>
      <x:c r="D2" s="6"/>
      <x:c r="E2" s="6"/>
      <x:c r="F2" s="6"/>
      <x:c r="G2" s="6"/>
      <x:c r="H2" s="6"/>
      <x:c r="I2" s="6"/>
      <x:c r="J2" s="6"/>
      <x:c r="K2" s="6"/>
      <x:c r="L2" s="6"/>
      <x:c r="M2" s="6"/>
      <x:c r="N2" s="6"/>
    </x:row>
    <x:row r="3">
      <x:c r="A3" s="6"/>
      <x:c r="B3" s="6"/>
      <x:c r="C3" s="6"/>
      <x:c r="D3" s="6"/>
      <x:c r="E3" s="6"/>
      <x:c r="F3" s="6"/>
      <x:c r="G3" s="6"/>
      <x:c r="H3" s="6"/>
      <x:c r="I3" s="6"/>
      <x:c r="J3" s="6"/>
      <x:c r="K3" s="6"/>
      <x:c r="L3" s="6"/>
      <x:c r="M3" s="6"/>
      <x:c r="N3" s="6"/>
    </x:row>
    <x:row r="5" ht="34" customHeight="1">
      <x:c r="A5" s="73" t="str">
        <x:v>Audit statistic</x:v>
      </x:c>
      <x:c r="B5" s="73" t="str">
        <x:v>Value</x:v>
      </x:c>
    </x:row>
    <x:row r="6">
      <x:c r="A6" s="16" t="str">
        <x:v>Provider endpoint rows</x:v>
      </x:c>
      <x:c r="B6" s="16" t="n">
        <x:v>1036</x:v>
      </x:c>
    </x:row>
    <x:row r="7">
      <x:c r="A7" s="17" t="str">
        <x:v>Endpoint/service-tier rows</x:v>
      </x:c>
      <x:c r="B7" s="17" t="n">
        <x:v>1172</x:v>
      </x:c>
    </x:row>
    <x:row r="8">
      <x:c r="A8" s="17" t="str">
        <x:v>Default-tier rows</x:v>
      </x:c>
      <x:c r="B8" s="17" t="n">
        <x:v>1036</x:v>
      </x:c>
    </x:row>
    <x:row r="9">
      <x:c r="A9" s="17" t="str">
        <x:v>Flex-tier rows</x:v>
      </x:c>
      <x:c r="B9" s="17" t="n">
        <x:v>60</x:v>
      </x:c>
    </x:row>
    <x:row r="10">
      <x:c r="A10" s="17" t="str">
        <x:v>Priority-tier rows</x:v>
      </x:c>
      <x:c r="B10" s="17" t="n">
        <x:v>76</x:v>
      </x:c>
    </x:row>
    <x:row r="11">
      <x:c r="A11" s="17" t="str">
        <x:v>Rows with high-context prices</x:v>
      </x:c>
      <x:c r="B11" s="17" t="n">
        <x:v>142</x:v>
      </x:c>
    </x:row>
    <x:row r="12">
      <x:c r="A12" s="17" t="str">
        <x:v>Official model requests succeeded</x:v>
      </x:c>
      <x:c r="B12" s="17" t="str">
        <x:v>334/334</x:v>
      </x:c>
    </x:row>
    <x:row r="13">
      <x:c r="A13" s="17" t="str">
        <x:v>Official endpoint rows</x:v>
      </x:c>
      <x:c r="B13" s="17" t="n">
        <x:v>1051</x:v>
      </x:c>
    </x:row>
    <x:row r="14">
      <x:c r="A14" s="17" t="str">
        <x:v>Official price rows in exact groups</x:v>
      </x:c>
      <x:c r="B14" s="17" t="n">
        <x:v>995</x:v>
      </x:c>
    </x:row>
    <x:row r="15">
      <x:c r="A15" s="17" t="str">
        <x:v>Official price exact share</x:v>
      </x:c>
      <x:c r="B15" s="84" t="n">
        <x:v>0.9467174119885823</x:v>
      </x:c>
    </x:row>
    <x:row r="16">
      <x:c r="A16" s="17" t="str">
        <x:v>Frontend-only groups</x:v>
      </x:c>
      <x:c r="B16" s="17" t="n">
        <x:v>140</x:v>
      </x:c>
    </x:row>
    <x:row r="17">
      <x:c r="A17" s="17" t="str">
        <x:v>Official-only groups</x:v>
      </x:c>
      <x:c r="B17" s="17" t="n">
        <x:v>19</x:v>
      </x:c>
    </x:row>
    <x:row r="18">
      <x:c r="A18" s="17" t="str">
        <x:v>Signature-mismatch groups</x:v>
      </x:c>
      <x:c r="B18" s="17" t="n">
        <x:v>37</x:v>
      </x:c>
    </x:row>
    <x:row r="19">
      <x:c r="A19" s="18" t="str">
        <x:v>Incremental forecast weight</x:v>
      </x:c>
      <x:c r="B19" s="85" t="n">
        <x:v>0</x:v>
      </x:c>
    </x:row>
    <x:row r="22">
      <x:c r="A22" s="91" t="str">
        <x:v>Complete frontier endpoint/service-tier schedules</x:v>
      </x:c>
      <x:c r="B22" s="91"/>
      <x:c r="C22" s="91"/>
      <x:c r="D22" s="91"/>
      <x:c r="E22" s="91"/>
      <x:c r="F22" s="91"/>
      <x:c r="G22" s="91"/>
      <x:c r="H22" s="91"/>
      <x:c r="I22" s="91"/>
      <x:c r="J22" s="91"/>
      <x:c r="K22" s="91"/>
      <x:c r="L22" s="91"/>
      <x:c r="M22" s="91"/>
      <x:c r="N22" s="91"/>
    </x:row>
    <x:row r="23" ht="34" customHeight="1">
      <x:c r="A23" s="73" t="str">
        <x:v>OpenRouter ID</x:v>
      </x:c>
      <x:c r="B23" s="73" t="str">
        <x:v>Provider</x:v>
      </x:c>
      <x:c r="C23" s="73" t="str">
        <x:v>Provider slug</x:v>
      </x:c>
      <x:c r="D23" s="73" t="str">
        <x:v>Endpoint UUID</x:v>
      </x:c>
      <x:c r="E23" s="73" t="str">
        <x:v>Tier</x:v>
      </x:c>
      <x:c r="F23" s="73" t="str">
        <x:v>Quantization</x:v>
      </x:c>
      <x:c r="G23" s="73" t="str">
        <x:v>Base input $/M</x:v>
      </x:c>
      <x:c r="H23" s="73" t="str">
        <x:v>Base output $/M</x:v>
      </x:c>
      <x:c r="I23" s="73" t="str">
        <x:v>High-context threshold</x:v>
      </x:c>
      <x:c r="J23" s="73" t="str">
        <x:v>High input $/M</x:v>
      </x:c>
      <x:c r="K23" s="73" t="str">
        <x:v>High output $/M</x:v>
      </x:c>
      <x:c r="L23" s="73" t="str">
        <x:v>p50 tok/s</x:v>
      </x:c>
      <x:c r="M23" s="73" t="str">
        <x:v>p90 tok/s</x:v>
      </x:c>
      <x:c r="N23" s="73" t="str">
        <x:v>p99 tok/s</x:v>
      </x:c>
    </x:row>
    <x:row r="24">
      <x:c r="A24" s="16" t="str">
        <x:v>anthropic/claude-fable-5</x:v>
      </x:c>
      <x:c r="B24" s="16" t="str">
        <x:v>Amazon Bedrock</x:v>
      </x:c>
      <x:c r="C24" s="16" t="str">
        <x:v>amazon-bedrock</x:v>
      </x:c>
      <x:c r="D24" s="16" t="str">
        <x:v>52afa9b6-8499-4575-9932-f67190705711</x:v>
      </x:c>
      <x:c r="E24" s="16" t="str">
        <x:v>default</x:v>
      </x:c>
      <x:c r="F24" s="16" t="str">
        <x:v>unknown</x:v>
      </x:c>
      <x:c r="G24" s="101" t="n">
        <x:v>10</x:v>
      </x:c>
      <x:c r="H24" s="101" t="n">
        <x:v>50</x:v>
      </x:c>
      <x:c r="I24" s="74"/>
      <x:c r="J24" s="101"/>
      <x:c r="K24" s="101"/>
      <x:c r="L24" s="101" t="n">
        <x:v>47</x:v>
      </x:c>
      <x:c r="M24" s="101" t="n">
        <x:v>58</x:v>
      </x:c>
      <x:c r="N24" s="101" t="n">
        <x:v>67</x:v>
      </x:c>
    </x:row>
    <x:row r="25">
      <x:c r="A25" s="17" t="str">
        <x:v>anthropic/claude-fable-5</x:v>
      </x:c>
      <x:c r="B25" s="17" t="str">
        <x:v>Amazon Bedrock</x:v>
      </x:c>
      <x:c r="C25" s="17" t="str">
        <x:v>amazon-bedrock/claude-on-aws</x:v>
      </x:c>
      <x:c r="D25" s="17" t="str">
        <x:v>6ffa85d6-4e53-47f3-a76e-1ba543eb4773</x:v>
      </x:c>
      <x:c r="E25" s="17" t="str">
        <x:v>default</x:v>
      </x:c>
      <x:c r="F25" s="17" t="str">
        <x:v>unknown</x:v>
      </x:c>
      <x:c r="G25" s="102" t="n">
        <x:v>10</x:v>
      </x:c>
      <x:c r="H25" s="102" t="n">
        <x:v>50</x:v>
      </x:c>
      <x:c r="I25" s="75"/>
      <x:c r="J25" s="102"/>
      <x:c r="K25" s="102"/>
      <x:c r="L25" s="102" t="n">
        <x:v>47</x:v>
      </x:c>
      <x:c r="M25" s="102" t="n">
        <x:v>69</x:v>
      </x:c>
      <x:c r="N25" s="102" t="n">
        <x:v>89</x:v>
      </x:c>
    </x:row>
    <x:row r="26">
      <x:c r="A26" s="17" t="str">
        <x:v>anthropic/claude-fable-5</x:v>
      </x:c>
      <x:c r="B26" s="17" t="str">
        <x:v>Anthropic</x:v>
      </x:c>
      <x:c r="C26" s="17" t="str">
        <x:v>anthropic</x:v>
      </x:c>
      <x:c r="D26" s="17" t="str">
        <x:v>adbe7cef-baaa-428c-8b8d-59d93e17cb47</x:v>
      </x:c>
      <x:c r="E26" s="17" t="str">
        <x:v>default</x:v>
      </x:c>
      <x:c r="F26" s="17" t="str">
        <x:v>unknown</x:v>
      </x:c>
      <x:c r="G26" s="102" t="n">
        <x:v>10</x:v>
      </x:c>
      <x:c r="H26" s="102" t="n">
        <x:v>50</x:v>
      </x:c>
      <x:c r="I26" s="75"/>
      <x:c r="J26" s="102"/>
      <x:c r="K26" s="102"/>
      <x:c r="L26" s="102" t="n">
        <x:v>42</x:v>
      </x:c>
      <x:c r="M26" s="102" t="n">
        <x:v>70</x:v>
      </x:c>
      <x:c r="N26" s="102" t="n">
        <x:v>91.55</x:v>
      </x:c>
    </x:row>
    <x:row r="27">
      <x:c r="A27" s="17" t="str">
        <x:v>anthropic/claude-fable-5</x:v>
      </x:c>
      <x:c r="B27" s="17" t="str">
        <x:v>Azure</x:v>
      </x:c>
      <x:c r="C27" s="17" t="str">
        <x:v>azure</x:v>
      </x:c>
      <x:c r="D27" s="17" t="str">
        <x:v>60a9611a-2aac-4918-9bf7-4879278d9fff</x:v>
      </x:c>
      <x:c r="E27" s="17" t="str">
        <x:v>default</x:v>
      </x:c>
      <x:c r="F27" s="17" t="str">
        <x:v>unknown</x:v>
      </x:c>
      <x:c r="G27" s="102" t="n">
        <x:v>10</x:v>
      </x:c>
      <x:c r="H27" s="102" t="n">
        <x:v>50</x:v>
      </x:c>
      <x:c r="I27" s="75"/>
      <x:c r="J27" s="102"/>
      <x:c r="K27" s="102"/>
      <x:c r="L27" s="102" t="n">
        <x:v>33</x:v>
      </x:c>
      <x:c r="M27" s="102" t="n">
        <x:v>59</x:v>
      </x:c>
      <x:c r="N27" s="102" t="n">
        <x:v>72.24</x:v>
      </x:c>
    </x:row>
    <x:row r="28">
      <x:c r="A28" s="17" t="str">
        <x:v>anthropic/claude-fable-5</x:v>
      </x:c>
      <x:c r="B28" s="17" t="str">
        <x:v>Google</x:v>
      </x:c>
      <x:c r="C28" s="17" t="str">
        <x:v>google-vertex/europe</x:v>
      </x:c>
      <x:c r="D28" s="17" t="str">
        <x:v>212020fd-ae3e-48f8-a1b9-ba46a74b835b</x:v>
      </x:c>
      <x:c r="E28" s="17" t="str">
        <x:v>default</x:v>
      </x:c>
      <x:c r="F28" s="17" t="str">
        <x:v>unknown</x:v>
      </x:c>
      <x:c r="G28" s="102" t="n">
        <x:v>11</x:v>
      </x:c>
      <x:c r="H28" s="102" t="n">
        <x:v>55</x:v>
      </x:c>
      <x:c r="I28" s="75"/>
      <x:c r="J28" s="102"/>
      <x:c r="K28" s="102"/>
      <x:c r="L28" s="102"/>
      <x:c r="M28" s="102"/>
      <x:c r="N28" s="102"/>
    </x:row>
    <x:row r="29">
      <x:c r="A29" s="17" t="str">
        <x:v>anthropic/claude-fable-5</x:v>
      </x:c>
      <x:c r="B29" s="17" t="str">
        <x:v>Google</x:v>
      </x:c>
      <x:c r="C29" s="17" t="str">
        <x:v>google-vertex/global</x:v>
      </x:c>
      <x:c r="D29" s="17" t="str">
        <x:v>71317945-4da9-4076-ba2f-511f47ce3a24</x:v>
      </x:c>
      <x:c r="E29" s="17" t="str">
        <x:v>default</x:v>
      </x:c>
      <x:c r="F29" s="17" t="str">
        <x:v>unknown</x:v>
      </x:c>
      <x:c r="G29" s="102" t="n">
        <x:v>10</x:v>
      </x:c>
      <x:c r="H29" s="102" t="n">
        <x:v>50</x:v>
      </x:c>
      <x:c r="I29" s="75"/>
      <x:c r="J29" s="102"/>
      <x:c r="K29" s="102"/>
      <x:c r="L29" s="102" t="n">
        <x:v>59</x:v>
      </x:c>
      <x:c r="M29" s="102" t="n">
        <x:v>79</x:v>
      </x:c>
      <x:c r="N29" s="102" t="n">
        <x:v>98.82</x:v>
      </x:c>
    </x:row>
    <x:row r="30">
      <x:c r="A30" s="17" t="str">
        <x:v>anthropic/claude-opus-4.8</x:v>
      </x:c>
      <x:c r="B30" s="17" t="str">
        <x:v>Amazon Bedrock</x:v>
      </x:c>
      <x:c r="C30" s="17" t="str">
        <x:v>amazon-bedrock</x:v>
      </x:c>
      <x:c r="D30" s="17" t="str">
        <x:v>c17fb1eb-dbda-4889-971f-1f15f517da90</x:v>
      </x:c>
      <x:c r="E30" s="17" t="str">
        <x:v>default</x:v>
      </x:c>
      <x:c r="F30" s="17" t="str">
        <x:v>unknown</x:v>
      </x:c>
      <x:c r="G30" s="102" t="n">
        <x:v>5</x:v>
      </x:c>
      <x:c r="H30" s="102" t="n">
        <x:v>25</x:v>
      </x:c>
      <x:c r="I30" s="75"/>
      <x:c r="J30" s="102"/>
      <x:c r="K30" s="102"/>
      <x:c r="L30" s="102" t="n">
        <x:v>44</x:v>
      </x:c>
      <x:c r="M30" s="102" t="n">
        <x:v>78</x:v>
      </x:c>
      <x:c r="N30" s="102" t="n">
        <x:v>101</x:v>
      </x:c>
    </x:row>
    <x:row r="31">
      <x:c r="A31" s="17" t="str">
        <x:v>anthropic/claude-opus-4.8</x:v>
      </x:c>
      <x:c r="B31" s="17" t="str">
        <x:v>Amazon Bedrock</x:v>
      </x:c>
      <x:c r="C31" s="17" t="str">
        <x:v>amazon-bedrock/eu-west-1</x:v>
      </x:c>
      <x:c r="D31" s="17" t="str">
        <x:v>82bbe0e6-ec8a-48c2-9593-86c3ccb86e54</x:v>
      </x:c>
      <x:c r="E31" s="17" t="str">
        <x:v>default</x:v>
      </x:c>
      <x:c r="F31" s="17" t="str">
        <x:v>unknown</x:v>
      </x:c>
      <x:c r="G31" s="102" t="n">
        <x:v>5.5</x:v>
      </x:c>
      <x:c r="H31" s="102" t="n">
        <x:v>27.5</x:v>
      </x:c>
      <x:c r="I31" s="75"/>
      <x:c r="J31" s="102"/>
      <x:c r="K31" s="102"/>
      <x:c r="L31" s="102"/>
      <x:c r="M31" s="102"/>
      <x:c r="N31" s="102"/>
    </x:row>
    <x:row r="32">
      <x:c r="A32" s="17" t="str">
        <x:v>anthropic/claude-opus-4.8</x:v>
      </x:c>
      <x:c r="B32" s="17" t="str">
        <x:v>Anthropic</x:v>
      </x:c>
      <x:c r="C32" s="17" t="str">
        <x:v>anthropic</x:v>
      </x:c>
      <x:c r="D32" s="17" t="str">
        <x:v>dfc0e5bd-d703-4fe2-a7bb-655eb95d5441</x:v>
      </x:c>
      <x:c r="E32" s="17" t="str">
        <x:v>default</x:v>
      </x:c>
      <x:c r="F32" s="17" t="str">
        <x:v>unknown</x:v>
      </x:c>
      <x:c r="G32" s="102" t="n">
        <x:v>5</x:v>
      </x:c>
      <x:c r="H32" s="102" t="n">
        <x:v>25</x:v>
      </x:c>
      <x:c r="I32" s="75"/>
      <x:c r="J32" s="102"/>
      <x:c r="K32" s="102"/>
      <x:c r="L32" s="102" t="n">
        <x:v>55</x:v>
      </x:c>
      <x:c r="M32" s="102" t="n">
        <x:v>71</x:v>
      </x:c>
      <x:c r="N32" s="102" t="n">
        <x:v>107</x:v>
      </x:c>
    </x:row>
    <x:row r="33">
      <x:c r="A33" s="17" t="str">
        <x:v>anthropic/claude-opus-4.8</x:v>
      </x:c>
      <x:c r="B33" s="17" t="str">
        <x:v>Anthropic</x:v>
      </x:c>
      <x:c r="C33" s="17" t="str">
        <x:v>anthropic/2</x:v>
      </x:c>
      <x:c r="D33" s="17" t="str">
        <x:v>b0d3beaa-5ff7-4666-a749-b1bb2b14c916</x:v>
      </x:c>
      <x:c r="E33" s="17" t="str">
        <x:v>default</x:v>
      </x:c>
      <x:c r="F33" s="17" t="str">
        <x:v>unknown</x:v>
      </x:c>
      <x:c r="G33" s="102" t="n">
        <x:v>5</x:v>
      </x:c>
      <x:c r="H33" s="102" t="n">
        <x:v>25</x:v>
      </x:c>
      <x:c r="I33" s="75"/>
      <x:c r="J33" s="102"/>
      <x:c r="K33" s="102"/>
      <x:c r="L33" s="102" t="n">
        <x:v>60</x:v>
      </x:c>
      <x:c r="M33" s="102" t="n">
        <x:v>83</x:v>
      </x:c>
      <x:c r="N33" s="102" t="n">
        <x:v>104</x:v>
      </x:c>
    </x:row>
    <x:row r="34">
      <x:c r="A34" s="17" t="str">
        <x:v>anthropic/claude-opus-4.8</x:v>
      </x:c>
      <x:c r="B34" s="17" t="str">
        <x:v>Azure</x:v>
      </x:c>
      <x:c r="C34" s="17" t="str">
        <x:v>azure/us-east-2</x:v>
      </x:c>
      <x:c r="D34" s="17" t="str">
        <x:v>c2bb6b96-c319-4e78-b0ea-42308136dd67</x:v>
      </x:c>
      <x:c r="E34" s="17" t="str">
        <x:v>default</x:v>
      </x:c>
      <x:c r="F34" s="17" t="str">
        <x:v>unknown</x:v>
      </x:c>
      <x:c r="G34" s="102" t="n">
        <x:v>5</x:v>
      </x:c>
      <x:c r="H34" s="102" t="n">
        <x:v>25</x:v>
      </x:c>
      <x:c r="I34" s="75"/>
      <x:c r="J34" s="102"/>
      <x:c r="K34" s="102"/>
      <x:c r="L34" s="102" t="n">
        <x:v>68.5</x:v>
      </x:c>
      <x:c r="M34" s="102" t="n">
        <x:v>97.9</x:v>
      </x:c>
      <x:c r="N34" s="102" t="n">
        <x:v>108</x:v>
      </x:c>
    </x:row>
    <x:row r="35">
      <x:c r="A35" s="17" t="str">
        <x:v>anthropic/claude-opus-4.8</x:v>
      </x:c>
      <x:c r="B35" s="17" t="str">
        <x:v>Google</x:v>
      </x:c>
      <x:c r="C35" s="17" t="str">
        <x:v>google-vertex/europe</x:v>
      </x:c>
      <x:c r="D35" s="17" t="str">
        <x:v>31ea1e5f-504e-4f9a-9156-3e8c9ed288e5</x:v>
      </x:c>
      <x:c r="E35" s="17" t="str">
        <x:v>default</x:v>
      </x:c>
      <x:c r="F35" s="17" t="str">
        <x:v>unknown</x:v>
      </x:c>
      <x:c r="G35" s="102" t="n">
        <x:v>5.5</x:v>
      </x:c>
      <x:c r="H35" s="102" t="n">
        <x:v>27.5</x:v>
      </x:c>
      <x:c r="I35" s="75"/>
      <x:c r="J35" s="102"/>
      <x:c r="K35" s="102"/>
      <x:c r="L35" s="102"/>
      <x:c r="M35" s="102"/>
      <x:c r="N35" s="102"/>
    </x:row>
    <x:row r="36">
      <x:c r="A36" s="17" t="str">
        <x:v>anthropic/claude-opus-4.8</x:v>
      </x:c>
      <x:c r="B36" s="17" t="str">
        <x:v>Google</x:v>
      </x:c>
      <x:c r="C36" s="17" t="str">
        <x:v>google-vertex/global</x:v>
      </x:c>
      <x:c r="D36" s="17" t="str">
        <x:v>37ca59bb-cb63-4806-a46e-7ad51de3ec2f</x:v>
      </x:c>
      <x:c r="E36" s="17" t="str">
        <x:v>default</x:v>
      </x:c>
      <x:c r="F36" s="17" t="str">
        <x:v>unknown</x:v>
      </x:c>
      <x:c r="G36" s="102" t="n">
        <x:v>5</x:v>
      </x:c>
      <x:c r="H36" s="102" t="n">
        <x:v>25</x:v>
      </x:c>
      <x:c r="I36" s="75"/>
      <x:c r="J36" s="102"/>
      <x:c r="K36" s="102"/>
      <x:c r="L36" s="102" t="n">
        <x:v>30</x:v>
      </x:c>
      <x:c r="M36" s="102" t="n">
        <x:v>72</x:v>
      </x:c>
      <x:c r="N36" s="102" t="n">
        <x:v>102</x:v>
      </x:c>
    </x:row>
    <x:row r="37">
      <x:c r="A37" s="17" t="str">
        <x:v>anthropic/claude-sonnet-5</x:v>
      </x:c>
      <x:c r="B37" s="17" t="str">
        <x:v>Amazon Bedrock</x:v>
      </x:c>
      <x:c r="C37" s="17" t="str">
        <x:v>amazon-bedrock/claude-on-aws</x:v>
      </x:c>
      <x:c r="D37" s="17" t="str">
        <x:v>37b16f45-eeae-45f3-9b85-2137f7c6d61b</x:v>
      </x:c>
      <x:c r="E37" s="17" t="str">
        <x:v>default</x:v>
      </x:c>
      <x:c r="F37" s="17" t="str">
        <x:v>unknown</x:v>
      </x:c>
      <x:c r="G37" s="102" t="n">
        <x:v>2</x:v>
      </x:c>
      <x:c r="H37" s="102" t="n">
        <x:v>10</x:v>
      </x:c>
      <x:c r="I37" s="75"/>
      <x:c r="J37" s="102"/>
      <x:c r="K37" s="102"/>
      <x:c r="L37" s="102" t="n">
        <x:v>46</x:v>
      </x:c>
      <x:c r="M37" s="102" t="n">
        <x:v>96</x:v>
      </x:c>
      <x:c r="N37" s="102" t="n">
        <x:v>120</x:v>
      </x:c>
    </x:row>
    <x:row r="38">
      <x:c r="A38" s="17" t="str">
        <x:v>anthropic/claude-sonnet-5</x:v>
      </x:c>
      <x:c r="B38" s="17" t="str">
        <x:v>Amazon Bedrock</x:v>
      </x:c>
      <x:c r="C38" s="17" t="str">
        <x:v>amazon-bedrock/global</x:v>
      </x:c>
      <x:c r="D38" s="17" t="str">
        <x:v>d8902adb-b8a3-47fb-918d-788daf9ebd89</x:v>
      </x:c>
      <x:c r="E38" s="17" t="str">
        <x:v>default</x:v>
      </x:c>
      <x:c r="F38" s="17" t="str">
        <x:v>unknown</x:v>
      </x:c>
      <x:c r="G38" s="102" t="n">
        <x:v>2</x:v>
      </x:c>
      <x:c r="H38" s="102" t="n">
        <x:v>10</x:v>
      </x:c>
      <x:c r="I38" s="75"/>
      <x:c r="J38" s="102"/>
      <x:c r="K38" s="102"/>
      <x:c r="L38" s="102" t="n">
        <x:v>52</x:v>
      </x:c>
      <x:c r="M38" s="102" t="n">
        <x:v>91</x:v>
      </x:c>
      <x:c r="N38" s="102" t="n">
        <x:v>116.91</x:v>
      </x:c>
    </x:row>
    <x:row r="39">
      <x:c r="A39" s="17" t="str">
        <x:v>anthropic/claude-sonnet-5</x:v>
      </x:c>
      <x:c r="B39" s="17" t="str">
        <x:v>Amazon Bedrock</x:v>
      </x:c>
      <x:c r="C39" s="17" t="str">
        <x:v>amazon-bedrock/us-east-1</x:v>
      </x:c>
      <x:c r="D39" s="17" t="str">
        <x:v>60f59aae-6853-46f7-8f03-f2a59ce61a41</x:v>
      </x:c>
      <x:c r="E39" s="17" t="str">
        <x:v>default</x:v>
      </x:c>
      <x:c r="F39" s="17" t="str">
        <x:v>unknown</x:v>
      </x:c>
      <x:c r="G39" s="102" t="n">
        <x:v>2.2</x:v>
      </x:c>
      <x:c r="H39" s="102" t="n">
        <x:v>11</x:v>
      </x:c>
      <x:c r="I39" s="75"/>
      <x:c r="J39" s="102"/>
      <x:c r="K39" s="102"/>
      <x:c r="L39" s="102"/>
      <x:c r="M39" s="102"/>
      <x:c r="N39" s="102"/>
    </x:row>
    <x:row r="40">
      <x:c r="A40" s="17" t="str">
        <x:v>anthropic/claude-sonnet-5</x:v>
      </x:c>
      <x:c r="B40" s="17" t="str">
        <x:v>Anthropic</x:v>
      </x:c>
      <x:c r="C40" s="17" t="str">
        <x:v>anthropic</x:v>
      </x:c>
      <x:c r="D40" s="17" t="str">
        <x:v>0a2a206f-95f6-4173-9475-fe65a9a36171</x:v>
      </x:c>
      <x:c r="E40" s="17" t="str">
        <x:v>default</x:v>
      </x:c>
      <x:c r="F40" s="17" t="str">
        <x:v>unknown</x:v>
      </x:c>
      <x:c r="G40" s="102" t="n">
        <x:v>2</x:v>
      </x:c>
      <x:c r="H40" s="102" t="n">
        <x:v>10</x:v>
      </x:c>
      <x:c r="I40" s="75"/>
      <x:c r="J40" s="102"/>
      <x:c r="K40" s="102"/>
      <x:c r="L40" s="102" t="n">
        <x:v>64</x:v>
      </x:c>
      <x:c r="M40" s="102" t="n">
        <x:v>101</x:v>
      </x:c>
      <x:c r="N40" s="102" t="n">
        <x:v>132.6</x:v>
      </x:c>
    </x:row>
    <x:row r="41">
      <x:c r="A41" s="17" t="str">
        <x:v>anthropic/claude-sonnet-5</x:v>
      </x:c>
      <x:c r="B41" s="17" t="str">
        <x:v>Azure</x:v>
      </x:c>
      <x:c r="C41" s="17" t="str">
        <x:v>azure/us-east-2</x:v>
      </x:c>
      <x:c r="D41" s="17" t="str">
        <x:v>49b62192-00ff-489b-8e96-11e59f89e6bd</x:v>
      </x:c>
      <x:c r="E41" s="17" t="str">
        <x:v>default</x:v>
      </x:c>
      <x:c r="F41" s="17" t="str">
        <x:v>unknown</x:v>
      </x:c>
      <x:c r="G41" s="102" t="n">
        <x:v>2</x:v>
      </x:c>
      <x:c r="H41" s="102" t="n">
        <x:v>10</x:v>
      </x:c>
      <x:c r="I41" s="75"/>
      <x:c r="J41" s="102"/>
      <x:c r="K41" s="102"/>
      <x:c r="L41" s="102" t="n">
        <x:v>62.5</x:v>
      </x:c>
      <x:c r="M41" s="102" t="n">
        <x:v>99</x:v>
      </x:c>
      <x:c r="N41" s="102" t="n">
        <x:v>124.03</x:v>
      </x:c>
    </x:row>
    <x:row r="42">
      <x:c r="A42" s="17" t="str">
        <x:v>anthropic/claude-sonnet-5</x:v>
      </x:c>
      <x:c r="B42" s="17" t="str">
        <x:v>Google</x:v>
      </x:c>
      <x:c r="C42" s="17" t="str">
        <x:v>google-vertex/europe</x:v>
      </x:c>
      <x:c r="D42" s="17" t="str">
        <x:v>ed4b5a4b-5211-41ac-8fb5-b7a268d7bb89</x:v>
      </x:c>
      <x:c r="E42" s="17" t="str">
        <x:v>default</x:v>
      </x:c>
      <x:c r="F42" s="17" t="str">
        <x:v>unknown</x:v>
      </x:c>
      <x:c r="G42" s="102" t="n">
        <x:v>2.2</x:v>
      </x:c>
      <x:c r="H42" s="102" t="n">
        <x:v>11</x:v>
      </x:c>
      <x:c r="I42" s="75"/>
      <x:c r="J42" s="102"/>
      <x:c r="K42" s="102"/>
      <x:c r="L42" s="102" t="n">
        <x:v>90</x:v>
      </x:c>
      <x:c r="M42" s="102" t="n">
        <x:v>117.1</x:v>
      </x:c>
      <x:c r="N42" s="102" t="n">
        <x:v>136.61</x:v>
      </x:c>
    </x:row>
    <x:row r="43">
      <x:c r="A43" s="17" t="str">
        <x:v>anthropic/claude-sonnet-5</x:v>
      </x:c>
      <x:c r="B43" s="17" t="str">
        <x:v>Google</x:v>
      </x:c>
      <x:c r="C43" s="17" t="str">
        <x:v>google-vertex/global</x:v>
      </x:c>
      <x:c r="D43" s="17" t="str">
        <x:v>726c3113-e360-4b1d-9a85-48fc70e57bf8</x:v>
      </x:c>
      <x:c r="E43" s="17" t="str">
        <x:v>default</x:v>
      </x:c>
      <x:c r="F43" s="17" t="str">
        <x:v>unknown</x:v>
      </x:c>
      <x:c r="G43" s="102" t="n">
        <x:v>2</x:v>
      </x:c>
      <x:c r="H43" s="102" t="n">
        <x:v>10</x:v>
      </x:c>
      <x:c r="I43" s="75"/>
      <x:c r="J43" s="102"/>
      <x:c r="K43" s="102"/>
      <x:c r="L43" s="102" t="n">
        <x:v>64</x:v>
      </x:c>
      <x:c r="M43" s="102" t="n">
        <x:v>97</x:v>
      </x:c>
      <x:c r="N43" s="102" t="n">
        <x:v>130</x:v>
      </x:c>
    </x:row>
    <x:row r="44">
      <x:c r="A44" s="17" t="str">
        <x:v>moonshotai/kimi-k3</x:v>
      </x:c>
      <x:c r="B44" s="17" t="str">
        <x:v>BaseTen</x:v>
      </x:c>
      <x:c r="C44" s="17" t="str">
        <x:v>baseten/fp8</x:v>
      </x:c>
      <x:c r="D44" s="17" t="str">
        <x:v>1119cd79-663f-4b30-bb1b-84a862607544</x:v>
      </x:c>
      <x:c r="E44" s="17" t="str">
        <x:v>default</x:v>
      </x:c>
      <x:c r="F44" s="17" t="str">
        <x:v>fp8</x:v>
      </x:c>
      <x:c r="G44" s="102" t="n">
        <x:v>3</x:v>
      </x:c>
      <x:c r="H44" s="102" t="n">
        <x:v>15</x:v>
      </x:c>
      <x:c r="I44" s="75"/>
      <x:c r="J44" s="102"/>
      <x:c r="K44" s="102"/>
      <x:c r="L44" s="102" t="n">
        <x:v>31</x:v>
      </x:c>
      <x:c r="M44" s="102" t="n">
        <x:v>56</x:v>
      </x:c>
      <x:c r="N44" s="102" t="n">
        <x:v>65.86</x:v>
      </x:c>
    </x:row>
    <x:row r="45">
      <x:c r="A45" s="17" t="str">
        <x:v>moonshotai/kimi-k3</x:v>
      </x:c>
      <x:c r="B45" s="17" t="str">
        <x:v>DigitalOcean</x:v>
      </x:c>
      <x:c r="C45" s="17" t="str">
        <x:v>digitalocean</x:v>
      </x:c>
      <x:c r="D45" s="17" t="str">
        <x:v>41a52135-d32a-4e3d-bb99-6e83f56199e2</x:v>
      </x:c>
      <x:c r="E45" s="17" t="str">
        <x:v>default</x:v>
      </x:c>
      <x:c r="F45" s="17" t="str">
        <x:v>unknown</x:v>
      </x:c>
      <x:c r="G45" s="102" t="n">
        <x:v>3</x:v>
      </x:c>
      <x:c r="H45" s="102" t="n">
        <x:v>15</x:v>
      </x:c>
      <x:c r="I45" s="75"/>
      <x:c r="J45" s="102"/>
      <x:c r="K45" s="102"/>
      <x:c r="L45" s="102" t="n">
        <x:v>22</x:v>
      </x:c>
      <x:c r="M45" s="102" t="n">
        <x:v>42</x:v>
      </x:c>
      <x:c r="N45" s="102" t="n">
        <x:v>55</x:v>
      </x:c>
    </x:row>
    <x:row r="46">
      <x:c r="A46" s="17" t="str">
        <x:v>moonshotai/kimi-k3</x:v>
      </x:c>
      <x:c r="B46" s="17" t="str">
        <x:v>Fireworks</x:v>
      </x:c>
      <x:c r="C46" s="17" t="str">
        <x:v>fireworks</x:v>
      </x:c>
      <x:c r="D46" s="17" t="str">
        <x:v>c931306c-7eb4-4d77-be86-7cdf65f1ca9a</x:v>
      </x:c>
      <x:c r="E46" s="17" t="str">
        <x:v>default</x:v>
      </x:c>
      <x:c r="F46" s="17" t="str">
        <x:v>unknown</x:v>
      </x:c>
      <x:c r="G46" s="102" t="n">
        <x:v>3</x:v>
      </x:c>
      <x:c r="H46" s="102" t="n">
        <x:v>15</x:v>
      </x:c>
      <x:c r="I46" s="75"/>
      <x:c r="J46" s="102"/>
      <x:c r="K46" s="102"/>
      <x:c r="L46" s="102" t="n">
        <x:v>39</x:v>
      </x:c>
      <x:c r="M46" s="102" t="n">
        <x:v>55</x:v>
      </x:c>
      <x:c r="N46" s="102" t="n">
        <x:v>64.63</x:v>
      </x:c>
    </x:row>
    <x:row r="47">
      <x:c r="A47" s="17" t="str">
        <x:v>moonshotai/kimi-k3</x:v>
      </x:c>
      <x:c r="B47" s="17" t="str">
        <x:v>Fireworks</x:v>
      </x:c>
      <x:c r="C47" s="17" t="str">
        <x:v>fireworks/fast</x:v>
      </x:c>
      <x:c r="D47" s="17" t="str">
        <x:v>3b35bc1d-1b58-48de-a137-fef1df4e426c</x:v>
      </x:c>
      <x:c r="E47" s="17" t="str">
        <x:v>default</x:v>
      </x:c>
      <x:c r="F47" s="17" t="str">
        <x:v>unknown</x:v>
      </x:c>
      <x:c r="G47" s="102" t="n">
        <x:v>4.5</x:v>
      </x:c>
      <x:c r="H47" s="102" t="n">
        <x:v>22.5</x:v>
      </x:c>
      <x:c r="I47" s="75"/>
      <x:c r="J47" s="102"/>
      <x:c r="K47" s="102"/>
      <x:c r="L47" s="102" t="n">
        <x:v>87</x:v>
      </x:c>
      <x:c r="M47" s="102" t="n">
        <x:v>113</x:v>
      </x:c>
      <x:c r="N47" s="102" t="n">
        <x:v>133.48</x:v>
      </x:c>
    </x:row>
    <x:row r="48">
      <x:c r="A48" s="17" t="str">
        <x:v>moonshotai/kimi-k3</x:v>
      </x:c>
      <x:c r="B48" s="17" t="str">
        <x:v>Modal</x:v>
      </x:c>
      <x:c r="C48" s="17" t="str">
        <x:v>modal/mxfp4</x:v>
      </x:c>
      <x:c r="D48" s="17" t="str">
        <x:v>dc5986e0-9167-488a-b5a3-8a879ac5c373</x:v>
      </x:c>
      <x:c r="E48" s="17" t="str">
        <x:v>default</x:v>
      </x:c>
      <x:c r="F48" s="17" t="str">
        <x:v>mxfp4</x:v>
      </x:c>
      <x:c r="G48" s="102" t="n">
        <x:v>3</x:v>
      </x:c>
      <x:c r="H48" s="102" t="n">
        <x:v>15</x:v>
      </x:c>
      <x:c r="I48" s="75"/>
      <x:c r="J48" s="102"/>
      <x:c r="K48" s="102"/>
      <x:c r="L48" s="102" t="n">
        <x:v>65</x:v>
      </x:c>
      <x:c r="M48" s="102" t="n">
        <x:v>134</x:v>
      </x:c>
      <x:c r="N48" s="102" t="n">
        <x:v>217.42</x:v>
      </x:c>
    </x:row>
    <x:row r="49">
      <x:c r="A49" s="17" t="str">
        <x:v>moonshotai/kimi-k3</x:v>
      </x:c>
      <x:c r="B49" s="17" t="str">
        <x:v>Moonshot AI</x:v>
      </x:c>
      <x:c r="C49" s="17" t="str">
        <x:v>moonshotai/mxfp4</x:v>
      </x:c>
      <x:c r="D49" s="17" t="str">
        <x:v>650c9b12-7b6d-444d-8d92-df8daef84d7a</x:v>
      </x:c>
      <x:c r="E49" s="17" t="str">
        <x:v>default</x:v>
      </x:c>
      <x:c r="F49" s="17" t="str">
        <x:v>mxfp4</x:v>
      </x:c>
      <x:c r="G49" s="102" t="n">
        <x:v>3</x:v>
      </x:c>
      <x:c r="H49" s="102" t="n">
        <x:v>15</x:v>
      </x:c>
      <x:c r="I49" s="75"/>
      <x:c r="J49" s="102"/>
      <x:c r="K49" s="102"/>
      <x:c r="L49" s="102" t="n">
        <x:v>25</x:v>
      </x:c>
      <x:c r="M49" s="102" t="n">
        <x:v>35</x:v>
      </x:c>
      <x:c r="N49" s="102" t="n">
        <x:v>45</x:v>
      </x:c>
    </x:row>
    <x:row r="50">
      <x:c r="A50" s="17" t="str">
        <x:v>moonshotai/kimi-k3</x:v>
      </x:c>
      <x:c r="B50" s="17" t="str">
        <x:v>Morph</x:v>
      </x:c>
      <x:c r="C50" s="17" t="str">
        <x:v>morph</x:v>
      </x:c>
      <x:c r="D50" s="17" t="str">
        <x:v>315170e6-0362-4b17-8c5c-1561d5d5cdb8</x:v>
      </x:c>
      <x:c r="E50" s="17" t="str">
        <x:v>default</x:v>
      </x:c>
      <x:c r="F50" s="17" t="str">
        <x:v>unknown</x:v>
      </x:c>
      <x:c r="G50" s="102" t="n">
        <x:v>2.9</x:v>
      </x:c>
      <x:c r="H50" s="102" t="n">
        <x:v>14</x:v>
      </x:c>
      <x:c r="I50" s="75"/>
      <x:c r="J50" s="102"/>
      <x:c r="K50" s="102"/>
      <x:c r="L50" s="102" t="n">
        <x:v>25</x:v>
      </x:c>
      <x:c r="M50" s="102" t="n">
        <x:v>50</x:v>
      </x:c>
      <x:c r="N50" s="102" t="n">
        <x:v>68</x:v>
      </x:c>
    </x:row>
    <x:row r="51">
      <x:c r="A51" s="17" t="str">
        <x:v>moonshotai/kimi-k3</x:v>
      </x:c>
      <x:c r="B51" s="17" t="str">
        <x:v>Together</x:v>
      </x:c>
      <x:c r="C51" s="17" t="str">
        <x:v>together</x:v>
      </x:c>
      <x:c r="D51" s="17" t="str">
        <x:v>4f904c8c-3c21-4f73-81bd-d503fd3974e8</x:v>
      </x:c>
      <x:c r="E51" s="17" t="str">
        <x:v>default</x:v>
      </x:c>
      <x:c r="F51" s="17" t="str">
        <x:v>unknown</x:v>
      </x:c>
      <x:c r="G51" s="102" t="n">
        <x:v>3</x:v>
      </x:c>
      <x:c r="H51" s="102" t="n">
        <x:v>15</x:v>
      </x:c>
      <x:c r="I51" s="75"/>
      <x:c r="J51" s="102"/>
      <x:c r="K51" s="102"/>
      <x:c r="L51" s="102" t="n">
        <x:v>25</x:v>
      </x:c>
      <x:c r="M51" s="102" t="n">
        <x:v>41</x:v>
      </x:c>
      <x:c r="N51" s="102" t="n">
        <x:v>56</x:v>
      </x:c>
    </x:row>
    <x:row r="52">
      <x:c r="A52" s="17" t="str">
        <x:v>openai/gpt-5.5</x:v>
      </x:c>
      <x:c r="B52" s="17" t="str">
        <x:v>Amazon Bedrock</x:v>
      </x:c>
      <x:c r="C52" s="17" t="str">
        <x:v>amazon-bedrock/us-east-1</x:v>
      </x:c>
      <x:c r="D52" s="17" t="str">
        <x:v>3ed7f032-a16e-4100-84e3-810777e63647</x:v>
      </x:c>
      <x:c r="E52" s="17" t="str">
        <x:v>default</x:v>
      </x:c>
      <x:c r="F52" s="17" t="str">
        <x:v>unknown</x:v>
      </x:c>
      <x:c r="G52" s="102" t="n">
        <x:v>5.5</x:v>
      </x:c>
      <x:c r="H52" s="102" t="n">
        <x:v>33</x:v>
      </x:c>
      <x:c r="I52" s="75" t="n">
        <x:v>272000</x:v>
      </x:c>
      <x:c r="J52" s="102" t="n">
        <x:v>11</x:v>
      </x:c>
      <x:c r="K52" s="102" t="n">
        <x:v>49.5</x:v>
      </x:c>
      <x:c r="L52" s="102" t="n">
        <x:v>41</x:v>
      </x:c>
      <x:c r="M52" s="102" t="n">
        <x:v>78</x:v>
      </x:c>
      <x:c r="N52" s="102" t="n">
        <x:v>97.8</x:v>
      </x:c>
    </x:row>
    <x:row r="53">
      <x:c r="A53" s="17" t="str">
        <x:v>openai/gpt-5.5</x:v>
      </x:c>
      <x:c r="B53" s="17" t="str">
        <x:v>Azure</x:v>
      </x:c>
      <x:c r="C53" s="17" t="str">
        <x:v>azure</x:v>
      </x:c>
      <x:c r="D53" s="17" t="str">
        <x:v>42da77cc-cd0e-43a4-923a-3b742f7b124d</x:v>
      </x:c>
      <x:c r="E53" s="17" t="str">
        <x:v>default</x:v>
      </x:c>
      <x:c r="F53" s="17" t="str">
        <x:v>unknown</x:v>
      </x:c>
      <x:c r="G53" s="102" t="n">
        <x:v>5</x:v>
      </x:c>
      <x:c r="H53" s="102" t="n">
        <x:v>30</x:v>
      </x:c>
      <x:c r="I53" s="75" t="n">
        <x:v>272000</x:v>
      </x:c>
      <x:c r="J53" s="102" t="n">
        <x:v>10</x:v>
      </x:c>
      <x:c r="K53" s="102" t="n">
        <x:v>45</x:v>
      </x:c>
      <x:c r="L53" s="102" t="n">
        <x:v>51</x:v>
      </x:c>
      <x:c r="M53" s="102" t="n">
        <x:v>65</x:v>
      </x:c>
      <x:c r="N53" s="102" t="n">
        <x:v>87</x:v>
      </x:c>
    </x:row>
    <x:row r="54">
      <x:c r="A54" s="17" t="str">
        <x:v>openai/gpt-5.5</x:v>
      </x:c>
      <x:c r="B54" s="17" t="str">
        <x:v>Azure</x:v>
      </x:c>
      <x:c r="C54" s="17" t="str">
        <x:v>azure</x:v>
      </x:c>
      <x:c r="D54" s="17" t="str">
        <x:v>42da77cc-cd0e-43a4-923a-3b742f7b124d</x:v>
      </x:c>
      <x:c r="E54" s="17" t="str">
        <x:v>priority</x:v>
      </x:c>
      <x:c r="F54" s="17" t="str">
        <x:v>unknown</x:v>
      </x:c>
      <x:c r="G54" s="102"/>
      <x:c r="H54" s="102"/>
      <x:c r="I54" s="75"/>
      <x:c r="J54" s="102"/>
      <x:c r="K54" s="102"/>
      <x:c r="L54" s="102" t="n">
        <x:v>69.5</x:v>
      </x:c>
      <x:c r="M54" s="102" t="n">
        <x:v>152</x:v>
      </x:c>
      <x:c r="N54" s="102" t="n">
        <x:v>181</x:v>
      </x:c>
    </x:row>
    <x:row r="55">
      <x:c r="A55" s="17" t="str">
        <x:v>openai/gpt-5.5</x:v>
      </x:c>
      <x:c r="B55" s="17" t="str">
        <x:v>Azure</x:v>
      </x:c>
      <x:c r="C55" s="17" t="str">
        <x:v>azure/eu</x:v>
      </x:c>
      <x:c r="D55" s="17" t="str">
        <x:v>e2070a36-33b6-4e42-857a-1db6de46200a</x:v>
      </x:c>
      <x:c r="E55" s="17" t="str">
        <x:v>default</x:v>
      </x:c>
      <x:c r="F55" s="17" t="str">
        <x:v>unknown</x:v>
      </x:c>
      <x:c r="G55" s="102" t="n">
        <x:v>5.5</x:v>
      </x:c>
      <x:c r="H55" s="102" t="n">
        <x:v>33</x:v>
      </x:c>
      <x:c r="I55" s="75" t="n">
        <x:v>272000</x:v>
      </x:c>
      <x:c r="J55" s="102" t="n">
        <x:v>11</x:v>
      </x:c>
      <x:c r="K55" s="102" t="n">
        <x:v>49.5</x:v>
      </x:c>
      <x:c r="L55" s="102"/>
      <x:c r="M55" s="102"/>
      <x:c r="N55" s="102"/>
    </x:row>
    <x:row r="56">
      <x:c r="A56" s="17" t="str">
        <x:v>openai/gpt-5.5</x:v>
      </x:c>
      <x:c r="B56" s="17" t="str">
        <x:v>OpenAI</x:v>
      </x:c>
      <x:c r="C56" s="17" t="str">
        <x:v>openai</x:v>
      </x:c>
      <x:c r="D56" s="17" t="str">
        <x:v>58e5b336-423e-430b-a2ab-8bc353f0c51b</x:v>
      </x:c>
      <x:c r="E56" s="17" t="str">
        <x:v>default</x:v>
      </x:c>
      <x:c r="F56" s="17" t="str">
        <x:v>unknown</x:v>
      </x:c>
      <x:c r="G56" s="102" t="n">
        <x:v>5</x:v>
      </x:c>
      <x:c r="H56" s="102" t="n">
        <x:v>30</x:v>
      </x:c>
      <x:c r="I56" s="75" t="n">
        <x:v>272000</x:v>
      </x:c>
      <x:c r="J56" s="102" t="n">
        <x:v>10</x:v>
      </x:c>
      <x:c r="K56" s="102" t="n">
        <x:v>45</x:v>
      </x:c>
      <x:c r="L56" s="102" t="n">
        <x:v>45</x:v>
      </x:c>
      <x:c r="M56" s="102" t="n">
        <x:v>73</x:v>
      </x:c>
      <x:c r="N56" s="102" t="n">
        <x:v>98</x:v>
      </x:c>
    </x:row>
    <x:row r="57">
      <x:c r="A57" s="17" t="str">
        <x:v>openai/gpt-5.5</x:v>
      </x:c>
      <x:c r="B57" s="17" t="str">
        <x:v>OpenAI</x:v>
      </x:c>
      <x:c r="C57" s="17" t="str">
        <x:v>openai</x:v>
      </x:c>
      <x:c r="D57" s="17" t="str">
        <x:v>58e5b336-423e-430b-a2ab-8bc353f0c51b</x:v>
      </x:c>
      <x:c r="E57" s="17" t="str">
        <x:v>flex</x:v>
      </x:c>
      <x:c r="F57" s="17" t="str">
        <x:v>unknown</x:v>
      </x:c>
      <x:c r="G57" s="102" t="n">
        <x:v>2.5</x:v>
      </x:c>
      <x:c r="H57" s="102" t="n">
        <x:v>15</x:v>
      </x:c>
      <x:c r="I57" s="75" t="n">
        <x:v>272000</x:v>
      </x:c>
      <x:c r="J57" s="102" t="n">
        <x:v>5</x:v>
      </x:c>
      <x:c r="K57" s="102" t="n">
        <x:v>22.5</x:v>
      </x:c>
      <x:c r="L57" s="102" t="n">
        <x:v>86</x:v>
      </x:c>
      <x:c r="M57" s="102" t="n">
        <x:v>92.4</x:v>
      </x:c>
      <x:c r="N57" s="102" t="n">
        <x:v>104.04</x:v>
      </x:c>
    </x:row>
    <x:row r="58">
      <x:c r="A58" s="17" t="str">
        <x:v>openai/gpt-5.5</x:v>
      </x:c>
      <x:c r="B58" s="17" t="str">
        <x:v>OpenAI</x:v>
      </x:c>
      <x:c r="C58" s="17" t="str">
        <x:v>openai</x:v>
      </x:c>
      <x:c r="D58" s="17" t="str">
        <x:v>58e5b336-423e-430b-a2ab-8bc353f0c51b</x:v>
      </x:c>
      <x:c r="E58" s="17" t="str">
        <x:v>priority</x:v>
      </x:c>
      <x:c r="F58" s="17" t="str">
        <x:v>unknown</x:v>
      </x:c>
      <x:c r="G58" s="102" t="n">
        <x:v>12.5</x:v>
      </x:c>
      <x:c r="H58" s="102" t="n">
        <x:v>75</x:v>
      </x:c>
      <x:c r="I58" s="75"/>
      <x:c r="J58" s="102"/>
      <x:c r="K58" s="102"/>
      <x:c r="L58" s="102" t="n">
        <x:v>55</x:v>
      </x:c>
      <x:c r="M58" s="102" t="n">
        <x:v>112.7</x:v>
      </x:c>
      <x:c r="N58" s="102" t="n">
        <x:v>133.85</x:v>
      </x:c>
    </x:row>
    <x:row r="59">
      <x:c r="A59" s="17" t="str">
        <x:v>openai/gpt-5.6-luna</x:v>
      </x:c>
      <x:c r="B59" s="17" t="str">
        <x:v>Amazon Bedrock</x:v>
      </x:c>
      <x:c r="C59" s="17" t="str">
        <x:v>amazon-bedrock/us-east-1</x:v>
      </x:c>
      <x:c r="D59" s="17" t="str">
        <x:v>84f2862d-b070-4497-b1f2-e44af8304e7f</x:v>
      </x:c>
      <x:c r="E59" s="17" t="str">
        <x:v>default</x:v>
      </x:c>
      <x:c r="F59" s="17" t="str">
        <x:v>unknown</x:v>
      </x:c>
      <x:c r="G59" s="102" t="n">
        <x:v>0.22</x:v>
      </x:c>
      <x:c r="H59" s="102" t="n">
        <x:v>1.32</x:v>
      </x:c>
      <x:c r="I59" s="75" t="n">
        <x:v>272000</x:v>
      </x:c>
      <x:c r="J59" s="102" t="n">
        <x:v>0.44</x:v>
      </x:c>
      <x:c r="K59" s="102" t="n">
        <x:v>1.98</x:v>
      </x:c>
      <x:c r="L59" s="102" t="n">
        <x:v>115</x:v>
      </x:c>
      <x:c r="M59" s="102" t="n">
        <x:v>171</x:v>
      </x:c>
      <x:c r="N59" s="102" t="n">
        <x:v>199</x:v>
      </x:c>
    </x:row>
    <x:row r="60">
      <x:c r="A60" s="17" t="str">
        <x:v>openai/gpt-5.6-luna</x:v>
      </x:c>
      <x:c r="B60" s="17" t="str">
        <x:v>Azure</x:v>
      </x:c>
      <x:c r="C60" s="17" t="str">
        <x:v>azure</x:v>
      </x:c>
      <x:c r="D60" s="17" t="str">
        <x:v>3e1fe018-94f7-4499-874b-34254ca271a7</x:v>
      </x:c>
      <x:c r="E60" s="17" t="str">
        <x:v>default</x:v>
      </x:c>
      <x:c r="F60" s="17" t="str">
        <x:v>unknown</x:v>
      </x:c>
      <x:c r="G60" s="102" t="n">
        <x:v>1</x:v>
      </x:c>
      <x:c r="H60" s="102" t="n">
        <x:v>6</x:v>
      </x:c>
      <x:c r="I60" s="75" t="n">
        <x:v>272000</x:v>
      </x:c>
      <x:c r="J60" s="102" t="n">
        <x:v>2</x:v>
      </x:c>
      <x:c r="K60" s="102" t="n">
        <x:v>9</x:v>
      </x:c>
      <x:c r="L60" s="102" t="n">
        <x:v>72</x:v>
      </x:c>
      <x:c r="M60" s="102" t="n">
        <x:v>134.5</x:v>
      </x:c>
      <x:c r="N60" s="102" t="n">
        <x:v>183.75</x:v>
      </x:c>
    </x:row>
    <x:row r="61">
      <x:c r="A61" s="17" t="str">
        <x:v>openai/gpt-5.6-luna</x:v>
      </x:c>
      <x:c r="B61" s="17" t="str">
        <x:v>Azure</x:v>
      </x:c>
      <x:c r="C61" s="17" t="str">
        <x:v>azure/eu</x:v>
      </x:c>
      <x:c r="D61" s="17" t="str">
        <x:v>bf333980-ba45-412c-9eb3-bac520ea764d</x:v>
      </x:c>
      <x:c r="E61" s="17" t="str">
        <x:v>default</x:v>
      </x:c>
      <x:c r="F61" s="17" t="str">
        <x:v>unknown</x:v>
      </x:c>
      <x:c r="G61" s="102" t="n">
        <x:v>1.1</x:v>
      </x:c>
      <x:c r="H61" s="102" t="n">
        <x:v>6.6</x:v>
      </x:c>
      <x:c r="I61" s="75" t="n">
        <x:v>272000</x:v>
      </x:c>
      <x:c r="J61" s="102" t="n">
        <x:v>2.2</x:v>
      </x:c>
      <x:c r="K61" s="102" t="n">
        <x:v>9.9</x:v>
      </x:c>
      <x:c r="L61" s="102" t="n">
        <x:v>233</x:v>
      </x:c>
      <x:c r="M61" s="102" t="n">
        <x:v>233</x:v>
      </x:c>
      <x:c r="N61" s="102" t="n">
        <x:v>233</x:v>
      </x:c>
    </x:row>
    <x:row r="62">
      <x:c r="A62" s="17" t="str">
        <x:v>openai/gpt-5.6-luna</x:v>
      </x:c>
      <x:c r="B62" s="17" t="str">
        <x:v>OpenAI</x:v>
      </x:c>
      <x:c r="C62" s="17" t="str">
        <x:v>openai</x:v>
      </x:c>
      <x:c r="D62" s="17" t="str">
        <x:v>eebea444-34a5-4642-a766-cb319471d33a</x:v>
      </x:c>
      <x:c r="E62" s="17" t="str">
        <x:v>default</x:v>
      </x:c>
      <x:c r="F62" s="17" t="str">
        <x:v>unknown</x:v>
      </x:c>
      <x:c r="G62" s="102" t="n">
        <x:v>0.1</x:v>
      </x:c>
      <x:c r="H62" s="102" t="n">
        <x:v>0.6</x:v>
      </x:c>
      <x:c r="I62" s="75" t="n">
        <x:v>272000</x:v>
      </x:c>
      <x:c r="J62" s="102" t="n">
        <x:v>0.2</x:v>
      </x:c>
      <x:c r="K62" s="102" t="n">
        <x:v>0.9</x:v>
      </x:c>
      <x:c r="L62" s="102" t="n">
        <x:v>62</x:v>
      </x:c>
      <x:c r="M62" s="102" t="n">
        <x:v>119</x:v>
      </x:c>
      <x:c r="N62" s="102" t="n">
        <x:v>211.09</x:v>
      </x:c>
    </x:row>
    <x:row r="63">
      <x:c r="A63" s="17" t="str">
        <x:v>openai/gpt-5.6-luna</x:v>
      </x:c>
      <x:c r="B63" s="17" t="str">
        <x:v>OpenAI</x:v>
      </x:c>
      <x:c r="C63" s="17" t="str">
        <x:v>openai</x:v>
      </x:c>
      <x:c r="D63" s="17" t="str">
        <x:v>eebea444-34a5-4642-a766-cb319471d33a</x:v>
      </x:c>
      <x:c r="E63" s="17" t="str">
        <x:v>flex</x:v>
      </x:c>
      <x:c r="F63" s="17" t="str">
        <x:v>unknown</x:v>
      </x:c>
      <x:c r="G63" s="102" t="n">
        <x:v>0.05</x:v>
      </x:c>
      <x:c r="H63" s="102" t="n">
        <x:v>0.3</x:v>
      </x:c>
      <x:c r="I63" s="75" t="n">
        <x:v>272000</x:v>
      </x:c>
      <x:c r="J63" s="102" t="n">
        <x:v>0.1</x:v>
      </x:c>
      <x:c r="K63" s="102" t="n">
        <x:v>0.45</x:v>
      </x:c>
      <x:c r="L63" s="102" t="n">
        <x:v>78</x:v>
      </x:c>
      <x:c r="M63" s="102" t="n">
        <x:v>108</x:v>
      </x:c>
      <x:c r="N63" s="102" t="n">
        <x:v>187</x:v>
      </x:c>
    </x:row>
    <x:row r="64">
      <x:c r="A64" s="17" t="str">
        <x:v>openai/gpt-5.6-luna</x:v>
      </x:c>
      <x:c r="B64" s="17" t="str">
        <x:v>OpenAI</x:v>
      </x:c>
      <x:c r="C64" s="17" t="str">
        <x:v>openai</x:v>
      </x:c>
      <x:c r="D64" s="17" t="str">
        <x:v>eebea444-34a5-4642-a766-cb319471d33a</x:v>
      </x:c>
      <x:c r="E64" s="17" t="str">
        <x:v>priority</x:v>
      </x:c>
      <x:c r="F64" s="17" t="str">
        <x:v>unknown</x:v>
      </x:c>
      <x:c r="G64" s="102" t="n">
        <x:v>0.2</x:v>
      </x:c>
      <x:c r="H64" s="102" t="n">
        <x:v>1.2</x:v>
      </x:c>
      <x:c r="I64" s="75"/>
      <x:c r="J64" s="102"/>
      <x:c r="K64" s="102"/>
      <x:c r="L64" s="102" t="n">
        <x:v>82</x:v>
      </x:c>
      <x:c r="M64" s="102" t="n">
        <x:v>213</x:v>
      </x:c>
      <x:c r="N64" s="102" t="n">
        <x:v>259.64</x:v>
      </x:c>
    </x:row>
    <x:row r="65">
      <x:c r="A65" s="17" t="str">
        <x:v>openai/gpt-5.6-sol</x:v>
      </x:c>
      <x:c r="B65" s="17" t="str">
        <x:v>Amazon Bedrock</x:v>
      </x:c>
      <x:c r="C65" s="17" t="str">
        <x:v>amazon-bedrock/us-east-1</x:v>
      </x:c>
      <x:c r="D65" s="17" t="str">
        <x:v>c6f96c51-8925-4e0d-a29c-f75f093c90af</x:v>
      </x:c>
      <x:c r="E65" s="17" t="str">
        <x:v>default</x:v>
      </x:c>
      <x:c r="F65" s="17" t="str">
        <x:v>unknown</x:v>
      </x:c>
      <x:c r="G65" s="102" t="n">
        <x:v>5.5</x:v>
      </x:c>
      <x:c r="H65" s="102" t="n">
        <x:v>33</x:v>
      </x:c>
      <x:c r="I65" s="75" t="n">
        <x:v>272000</x:v>
      </x:c>
      <x:c r="J65" s="102" t="n">
        <x:v>11</x:v>
      </x:c>
      <x:c r="K65" s="102" t="n">
        <x:v>49.5</x:v>
      </x:c>
      <x:c r="L65" s="102" t="n">
        <x:v>48</x:v>
      </x:c>
      <x:c r="M65" s="102" t="n">
        <x:v>89</x:v>
      </x:c>
      <x:c r="N65" s="102" t="n">
        <x:v>111</x:v>
      </x:c>
    </x:row>
    <x:row r="66">
      <x:c r="A66" s="17" t="str">
        <x:v>openai/gpt-5.6-sol</x:v>
      </x:c>
      <x:c r="B66" s="17" t="str">
        <x:v>Azure</x:v>
      </x:c>
      <x:c r="C66" s="17" t="str">
        <x:v>azure</x:v>
      </x:c>
      <x:c r="D66" s="17" t="str">
        <x:v>12763e1a-d544-44ef-9827-2e99becd6f18</x:v>
      </x:c>
      <x:c r="E66" s="17" t="str">
        <x:v>default</x:v>
      </x:c>
      <x:c r="F66" s="17" t="str">
        <x:v>unknown</x:v>
      </x:c>
      <x:c r="G66" s="102" t="n">
        <x:v>5</x:v>
      </x:c>
      <x:c r="H66" s="102" t="n">
        <x:v>30</x:v>
      </x:c>
      <x:c r="I66" s="75" t="n">
        <x:v>272000</x:v>
      </x:c>
      <x:c r="J66" s="102" t="n">
        <x:v>10</x:v>
      </x:c>
      <x:c r="K66" s="102" t="n">
        <x:v>45</x:v>
      </x:c>
      <x:c r="L66" s="102" t="n">
        <x:v>54</x:v>
      </x:c>
      <x:c r="M66" s="102" t="n">
        <x:v>73</x:v>
      </x:c>
      <x:c r="N66" s="102" t="n">
        <x:v>103</x:v>
      </x:c>
    </x:row>
    <x:row r="67">
      <x:c r="A67" s="17" t="str">
        <x:v>openai/gpt-5.6-sol</x:v>
      </x:c>
      <x:c r="B67" s="17" t="str">
        <x:v>Azure</x:v>
      </x:c>
      <x:c r="C67" s="17" t="str">
        <x:v>azure</x:v>
      </x:c>
      <x:c r="D67" s="17" t="str">
        <x:v>12763e1a-d544-44ef-9827-2e99becd6f18</x:v>
      </x:c>
      <x:c r="E67" s="17" t="str">
        <x:v>priority</x:v>
      </x:c>
      <x:c r="F67" s="17" t="str">
        <x:v>unknown</x:v>
      </x:c>
      <x:c r="G67" s="102"/>
      <x:c r="H67" s="102"/>
      <x:c r="I67" s="75"/>
      <x:c r="J67" s="102"/>
      <x:c r="K67" s="102"/>
      <x:c r="L67" s="102" t="n">
        <x:v>14</x:v>
      </x:c>
      <x:c r="M67" s="102" t="n">
        <x:v>57.2</x:v>
      </x:c>
      <x:c r="N67" s="102" t="n">
        <x:v>67.12</x:v>
      </x:c>
    </x:row>
    <x:row r="68">
      <x:c r="A68" s="17" t="str">
        <x:v>openai/gpt-5.6-sol</x:v>
      </x:c>
      <x:c r="B68" s="17" t="str">
        <x:v>Azure</x:v>
      </x:c>
      <x:c r="C68" s="17" t="str">
        <x:v>azure/eu</x:v>
      </x:c>
      <x:c r="D68" s="17" t="str">
        <x:v>1f666206-8516-4635-9a4e-634039a0e8dc</x:v>
      </x:c>
      <x:c r="E68" s="17" t="str">
        <x:v>default</x:v>
      </x:c>
      <x:c r="F68" s="17" t="str">
        <x:v>unknown</x:v>
      </x:c>
      <x:c r="G68" s="102" t="n">
        <x:v>5.5</x:v>
      </x:c>
      <x:c r="H68" s="102" t="n">
        <x:v>33</x:v>
      </x:c>
      <x:c r="I68" s="75" t="n">
        <x:v>272000</x:v>
      </x:c>
      <x:c r="J68" s="102" t="n">
        <x:v>11</x:v>
      </x:c>
      <x:c r="K68" s="102" t="n">
        <x:v>49.5</x:v>
      </x:c>
      <x:c r="L68" s="102" t="n">
        <x:v>74</x:v>
      </x:c>
      <x:c r="M68" s="102" t="n">
        <x:v>82</x:v>
      </x:c>
      <x:c r="N68" s="102" t="n">
        <x:v>85.56</x:v>
      </x:c>
    </x:row>
    <x:row r="69">
      <x:c r="A69" s="17" t="str">
        <x:v>openai/gpt-5.6-sol</x:v>
      </x:c>
      <x:c r="B69" s="17" t="str">
        <x:v>OpenAI</x:v>
      </x:c>
      <x:c r="C69" s="17" t="str">
        <x:v>openai</x:v>
      </x:c>
      <x:c r="D69" s="17" t="str">
        <x:v>a54c5de0-89bf-4ad7-a212-cf977eed918a</x:v>
      </x:c>
      <x:c r="E69" s="17" t="str">
        <x:v>default</x:v>
      </x:c>
      <x:c r="F69" s="17" t="str">
        <x:v>unknown</x:v>
      </x:c>
      <x:c r="G69" s="102" t="n">
        <x:v>5</x:v>
      </x:c>
      <x:c r="H69" s="102" t="n">
        <x:v>30</x:v>
      </x:c>
      <x:c r="I69" s="75" t="n">
        <x:v>272000</x:v>
      </x:c>
      <x:c r="J69" s="102" t="n">
        <x:v>10</x:v>
      </x:c>
      <x:c r="K69" s="102" t="n">
        <x:v>45</x:v>
      </x:c>
      <x:c r="L69" s="102" t="n">
        <x:v>43</x:v>
      </x:c>
      <x:c r="M69" s="102" t="n">
        <x:v>67</x:v>
      </x:c>
      <x:c r="N69" s="102" t="n">
        <x:v>98.09</x:v>
      </x:c>
    </x:row>
    <x:row r="70">
      <x:c r="A70" s="17" t="str">
        <x:v>openai/gpt-5.6-sol</x:v>
      </x:c>
      <x:c r="B70" s="17" t="str">
        <x:v>OpenAI</x:v>
      </x:c>
      <x:c r="C70" s="17" t="str">
        <x:v>openai</x:v>
      </x:c>
      <x:c r="D70" s="17" t="str">
        <x:v>a54c5de0-89bf-4ad7-a212-cf977eed918a</x:v>
      </x:c>
      <x:c r="E70" s="17" t="str">
        <x:v>flex</x:v>
      </x:c>
      <x:c r="F70" s="17" t="str">
        <x:v>unknown</x:v>
      </x:c>
      <x:c r="G70" s="102" t="n">
        <x:v>2.5</x:v>
      </x:c>
      <x:c r="H70" s="102" t="n">
        <x:v>15</x:v>
      </x:c>
      <x:c r="I70" s="75" t="n">
        <x:v>272000</x:v>
      </x:c>
      <x:c r="J70" s="102" t="n">
        <x:v>5</x:v>
      </x:c>
      <x:c r="K70" s="102" t="n">
        <x:v>22.5</x:v>
      </x:c>
      <x:c r="L70" s="102" t="n">
        <x:v>53</x:v>
      </x:c>
      <x:c r="M70" s="102" t="n">
        <x:v>76.2</x:v>
      </x:c>
      <x:c r="N70" s="102" t="n">
        <x:v>81.42</x:v>
      </x:c>
    </x:row>
    <x:row r="71">
      <x:c r="A71" s="17" t="str">
        <x:v>openai/gpt-5.6-sol</x:v>
      </x:c>
      <x:c r="B71" s="17" t="str">
        <x:v>OpenAI</x:v>
      </x:c>
      <x:c r="C71" s="17" t="str">
        <x:v>openai</x:v>
      </x:c>
      <x:c r="D71" s="17" t="str">
        <x:v>a54c5de0-89bf-4ad7-a212-cf977eed918a</x:v>
      </x:c>
      <x:c r="E71" s="17" t="str">
        <x:v>priority</x:v>
      </x:c>
      <x:c r="F71" s="17" t="str">
        <x:v>unknown</x:v>
      </x:c>
      <x:c r="G71" s="102" t="n">
        <x:v>10</x:v>
      </x:c>
      <x:c r="H71" s="102" t="n">
        <x:v>60</x:v>
      </x:c>
      <x:c r="I71" s="75"/>
      <x:c r="J71" s="102"/>
      <x:c r="K71" s="102"/>
      <x:c r="L71" s="102" t="n">
        <x:v>60</x:v>
      </x:c>
      <x:c r="M71" s="102" t="n">
        <x:v>89</x:v>
      </x:c>
      <x:c r="N71" s="102" t="n">
        <x:v>125.9</x:v>
      </x:c>
    </x:row>
    <x:row r="72">
      <x:c r="A72" s="17" t="str">
        <x:v>openai/gpt-5.6-terra</x:v>
      </x:c>
      <x:c r="B72" s="17" t="str">
        <x:v>Amazon Bedrock</x:v>
      </x:c>
      <x:c r="C72" s="17" t="str">
        <x:v>amazon-bedrock/us-east-1</x:v>
      </x:c>
      <x:c r="D72" s="17" t="str">
        <x:v>d2feac90-4e50-43c1-aadf-ccd3b06fbc82</x:v>
      </x:c>
      <x:c r="E72" s="17" t="str">
        <x:v>default</x:v>
      </x:c>
      <x:c r="F72" s="17" t="str">
        <x:v>unknown</x:v>
      </x:c>
      <x:c r="G72" s="102" t="n">
        <x:v>2.2</x:v>
      </x:c>
      <x:c r="H72" s="102" t="n">
        <x:v>13.2</x:v>
      </x:c>
      <x:c r="I72" s="75" t="n">
        <x:v>272000</x:v>
      </x:c>
      <x:c r="J72" s="102" t="n">
        <x:v>4.4</x:v>
      </x:c>
      <x:c r="K72" s="102" t="n">
        <x:v>19.8</x:v>
      </x:c>
      <x:c r="L72" s="102" t="n">
        <x:v>72</x:v>
      </x:c>
      <x:c r="M72" s="102" t="n">
        <x:v>100</x:v>
      </x:c>
      <x:c r="N72" s="102" t="n">
        <x:v>131.49</x:v>
      </x:c>
    </x:row>
    <x:row r="73">
      <x:c r="A73" s="17" t="str">
        <x:v>openai/gpt-5.6-terra</x:v>
      </x:c>
      <x:c r="B73" s="17" t="str">
        <x:v>Azure</x:v>
      </x:c>
      <x:c r="C73" s="17" t="str">
        <x:v>azure</x:v>
      </x:c>
      <x:c r="D73" s="17" t="str">
        <x:v>ec06d42d-6e7e-46da-a2f3-8fc3a8dda58c</x:v>
      </x:c>
      <x:c r="E73" s="17" t="str">
        <x:v>default</x:v>
      </x:c>
      <x:c r="F73" s="17" t="str">
        <x:v>unknown</x:v>
      </x:c>
      <x:c r="G73" s="102" t="n">
        <x:v>2.5</x:v>
      </x:c>
      <x:c r="H73" s="102" t="n">
        <x:v>15</x:v>
      </x:c>
      <x:c r="I73" s="75" t="n">
        <x:v>272000</x:v>
      </x:c>
      <x:c r="J73" s="102" t="n">
        <x:v>5</x:v>
      </x:c>
      <x:c r="K73" s="102" t="n">
        <x:v>22.5</x:v>
      </x:c>
      <x:c r="L73" s="102" t="n">
        <x:v>49</x:v>
      </x:c>
      <x:c r="M73" s="102" t="n">
        <x:v>98</x:v>
      </x:c>
      <x:c r="N73" s="102" t="n">
        <x:v>125.72</x:v>
      </x:c>
    </x:row>
    <x:row r="74">
      <x:c r="A74" s="17" t="str">
        <x:v>openai/gpt-5.6-terra</x:v>
      </x:c>
      <x:c r="B74" s="17" t="str">
        <x:v>Azure</x:v>
      </x:c>
      <x:c r="C74" s="17" t="str">
        <x:v>azure</x:v>
      </x:c>
      <x:c r="D74" s="17" t="str">
        <x:v>ec06d42d-6e7e-46da-a2f3-8fc3a8dda58c</x:v>
      </x:c>
      <x:c r="E74" s="17" t="str">
        <x:v>priority</x:v>
      </x:c>
      <x:c r="F74" s="17" t="str">
        <x:v>unknown</x:v>
      </x:c>
      <x:c r="G74" s="102"/>
      <x:c r="H74" s="102"/>
      <x:c r="I74" s="75"/>
      <x:c r="J74" s="102"/>
      <x:c r="K74" s="102"/>
      <x:c r="L74" s="102" t="n">
        <x:v>116</x:v>
      </x:c>
      <x:c r="M74" s="102" t="n">
        <x:v>149.8</x:v>
      </x:c>
      <x:c r="N74" s="102" t="n">
        <x:v>153.76</x:v>
      </x:c>
    </x:row>
    <x:row r="75">
      <x:c r="A75" s="17" t="str">
        <x:v>openai/gpt-5.6-terra</x:v>
      </x:c>
      <x:c r="B75" s="17" t="str">
        <x:v>Azure</x:v>
      </x:c>
      <x:c r="C75" s="17" t="str">
        <x:v>azure/eu</x:v>
      </x:c>
      <x:c r="D75" s="17" t="str">
        <x:v>24a6d684-1294-4c14-9db7-f8020a6f72eb</x:v>
      </x:c>
      <x:c r="E75" s="17" t="str">
        <x:v>default</x:v>
      </x:c>
      <x:c r="F75" s="17" t="str">
        <x:v>unknown</x:v>
      </x:c>
      <x:c r="G75" s="102" t="n">
        <x:v>2.75</x:v>
      </x:c>
      <x:c r="H75" s="102" t="n">
        <x:v>16.5</x:v>
      </x:c>
      <x:c r="I75" s="75" t="n">
        <x:v>272000</x:v>
      </x:c>
      <x:c r="J75" s="102" t="n">
        <x:v>5.5</x:v>
      </x:c>
      <x:c r="K75" s="102" t="n">
        <x:v>24.75</x:v>
      </x:c>
      <x:c r="L75" s="102"/>
      <x:c r="M75" s="102"/>
      <x:c r="N75" s="102"/>
    </x:row>
    <x:row r="76">
      <x:c r="A76" s="17" t="str">
        <x:v>openai/gpt-5.6-terra</x:v>
      </x:c>
      <x:c r="B76" s="17" t="str">
        <x:v>OpenAI</x:v>
      </x:c>
      <x:c r="C76" s="17" t="str">
        <x:v>openai</x:v>
      </x:c>
      <x:c r="D76" s="17" t="str">
        <x:v>3cc89000-ae34-4dde-9c7d-5ce009c8af0b</x:v>
      </x:c>
      <x:c r="E76" s="17" t="str">
        <x:v>default</x:v>
      </x:c>
      <x:c r="F76" s="17" t="str">
        <x:v>unknown</x:v>
      </x:c>
      <x:c r="G76" s="102" t="n">
        <x:v>1</x:v>
      </x:c>
      <x:c r="H76" s="102" t="n">
        <x:v>6</x:v>
      </x:c>
      <x:c r="I76" s="75" t="n">
        <x:v>272000</x:v>
      </x:c>
      <x:c r="J76" s="102" t="n">
        <x:v>2</x:v>
      </x:c>
      <x:c r="K76" s="102" t="n">
        <x:v>9</x:v>
      </x:c>
      <x:c r="L76" s="102" t="n">
        <x:v>66</x:v>
      </x:c>
      <x:c r="M76" s="102" t="n">
        <x:v>138</x:v>
      </x:c>
      <x:c r="N76" s="102" t="n">
        <x:v>181</x:v>
      </x:c>
    </x:row>
    <x:row r="77">
      <x:c r="A77" s="17" t="str">
        <x:v>openai/gpt-5.6-terra</x:v>
      </x:c>
      <x:c r="B77" s="17" t="str">
        <x:v>OpenAI</x:v>
      </x:c>
      <x:c r="C77" s="17" t="str">
        <x:v>openai</x:v>
      </x:c>
      <x:c r="D77" s="17" t="str">
        <x:v>3cc89000-ae34-4dde-9c7d-5ce009c8af0b</x:v>
      </x:c>
      <x:c r="E77" s="17" t="str">
        <x:v>flex</x:v>
      </x:c>
      <x:c r="F77" s="17" t="str">
        <x:v>unknown</x:v>
      </x:c>
      <x:c r="G77" s="102" t="n">
        <x:v>0.5</x:v>
      </x:c>
      <x:c r="H77" s="102" t="n">
        <x:v>3</x:v>
      </x:c>
      <x:c r="I77" s="75" t="n">
        <x:v>272000</x:v>
      </x:c>
      <x:c r="J77" s="102" t="n">
        <x:v>1</x:v>
      </x:c>
      <x:c r="K77" s="102" t="n">
        <x:v>4.5</x:v>
      </x:c>
      <x:c r="L77" s="102" t="n">
        <x:v>110</x:v>
      </x:c>
      <x:c r="M77" s="102" t="n">
        <x:v>181</x:v>
      </x:c>
      <x:c r="N77" s="102" t="n">
        <x:v>224.8</x:v>
      </x:c>
    </x:row>
    <x:row r="78">
      <x:c r="A78" s="17" t="str">
        <x:v>openai/gpt-5.6-terra</x:v>
      </x:c>
      <x:c r="B78" s="17" t="str">
        <x:v>OpenAI</x:v>
      </x:c>
      <x:c r="C78" s="17" t="str">
        <x:v>openai</x:v>
      </x:c>
      <x:c r="D78" s="17" t="str">
        <x:v>3cc89000-ae34-4dde-9c7d-5ce009c8af0b</x:v>
      </x:c>
      <x:c r="E78" s="17" t="str">
        <x:v>priority</x:v>
      </x:c>
      <x:c r="F78" s="17" t="str">
        <x:v>unknown</x:v>
      </x:c>
      <x:c r="G78" s="102" t="n">
        <x:v>2</x:v>
      </x:c>
      <x:c r="H78" s="102" t="n">
        <x:v>12</x:v>
      </x:c>
      <x:c r="I78" s="75"/>
      <x:c r="J78" s="102"/>
      <x:c r="K78" s="102"/>
      <x:c r="L78" s="102"/>
      <x:c r="M78" s="102"/>
      <x:c r="N78" s="102"/>
    </x:row>
    <x:row r="79">
      <x:c r="A79" s="17" t="str">
        <x:v>x-ai/grok-4.5</x:v>
      </x:c>
      <x:c r="B79" s="17" t="str">
        <x:v>xAI</x:v>
      </x:c>
      <x:c r="C79" s="17" t="str">
        <x:v>xai</x:v>
      </x:c>
      <x:c r="D79" s="17" t="str">
        <x:v>0e927811-b1a8-4604-8b86-db5ce6eaa87c</x:v>
      </x:c>
      <x:c r="E79" s="17" t="str">
        <x:v>default</x:v>
      </x:c>
      <x:c r="F79" s="17" t="str">
        <x:v>unknown</x:v>
      </x:c>
      <x:c r="G79" s="102" t="n">
        <x:v>2</x:v>
      </x:c>
      <x:c r="H79" s="102" t="n">
        <x:v>6</x:v>
      </x:c>
      <x:c r="I79" s="75" t="n">
        <x:v>200000</x:v>
      </x:c>
      <x:c r="J79" s="102" t="n">
        <x:v>4</x:v>
      </x:c>
      <x:c r="K79" s="102" t="n">
        <x:v>12</x:v>
      </x:c>
      <x:c r="L79" s="102" t="n">
        <x:v>53</x:v>
      </x:c>
      <x:c r="M79" s="102" t="n">
        <x:v>75</x:v>
      </x:c>
      <x:c r="N79" s="102" t="n">
        <x:v>93</x:v>
      </x:c>
    </x:row>
    <x:row r="80">
      <x:c r="A80" s="17" t="str">
        <x:v>x-ai/grok-4.5</x:v>
      </x:c>
      <x:c r="B80" s="17" t="str">
        <x:v>xAI</x:v>
      </x:c>
      <x:c r="C80" s="17" t="str">
        <x:v>xai</x:v>
      </x:c>
      <x:c r="D80" s="17" t="str">
        <x:v>0e927811-b1a8-4604-8b86-db5ce6eaa87c</x:v>
      </x:c>
      <x:c r="E80" s="17" t="str">
        <x:v>priority</x:v>
      </x:c>
      <x:c r="F80" s="17" t="str">
        <x:v>unknown</x:v>
      </x:c>
      <x:c r="G80" s="102" t="n">
        <x:v>4</x:v>
      </x:c>
      <x:c r="H80" s="102" t="n">
        <x:v>12</x:v>
      </x:c>
      <x:c r="I80" s="75" t="n">
        <x:v>200000</x:v>
      </x:c>
      <x:c r="J80" s="102" t="n">
        <x:v>8</x:v>
      </x:c>
      <x:c r="K80" s="102" t="n">
        <x:v>24</x:v>
      </x:c>
      <x:c r="L80" s="102" t="n">
        <x:v>78</x:v>
      </x:c>
      <x:c r="M80" s="102" t="n">
        <x:v>78</x:v>
      </x:c>
      <x:c r="N80" s="102" t="n">
        <x:v>78</x:v>
      </x:c>
    </x:row>
    <x:row r="81">
      <x:c r="A81" s="17" t="str">
        <x:v>x-ai/grok-4.5</x:v>
      </x:c>
      <x:c r="B81" s="17" t="str">
        <x:v>xAI</x:v>
      </x:c>
      <x:c r="C81" s="17" t="str">
        <x:v>xai/zdr</x:v>
      </x:c>
      <x:c r="D81" s="17" t="str">
        <x:v>78a73286-52c4-4d1d-9d13-c1870c25b143</x:v>
      </x:c>
      <x:c r="E81" s="17" t="str">
        <x:v>default</x:v>
      </x:c>
      <x:c r="F81" s="17" t="str">
        <x:v>unknown</x:v>
      </x:c>
      <x:c r="G81" s="102" t="n">
        <x:v>2</x:v>
      </x:c>
      <x:c r="H81" s="102" t="n">
        <x:v>6</x:v>
      </x:c>
      <x:c r="I81" s="75" t="n">
        <x:v>200000</x:v>
      </x:c>
      <x:c r="J81" s="102" t="n">
        <x:v>4</x:v>
      </x:c>
      <x:c r="K81" s="102" t="n">
        <x:v>12</x:v>
      </x:c>
      <x:c r="L81" s="102" t="n">
        <x:v>54</x:v>
      </x:c>
      <x:c r="M81" s="102" t="n">
        <x:v>73</x:v>
      </x:c>
      <x:c r="N81" s="102" t="n">
        <x:v>93.8</x:v>
      </x:c>
    </x:row>
    <x:row r="82">
      <x:c r="A82" s="18" t="str">
        <x:v>x-ai/grok-4.5</x:v>
      </x:c>
      <x:c r="B82" s="18" t="str">
        <x:v>xAI</x:v>
      </x:c>
      <x:c r="C82" s="18" t="str">
        <x:v>xai/zdr</x:v>
      </x:c>
      <x:c r="D82" s="18" t="str">
        <x:v>78a73286-52c4-4d1d-9d13-c1870c25b143</x:v>
      </x:c>
      <x:c r="E82" s="18" t="str">
        <x:v>priority</x:v>
      </x:c>
      <x:c r="F82" s="18" t="str">
        <x:v>unknown</x:v>
      </x:c>
      <x:c r="G82" s="103" t="n">
        <x:v>4</x:v>
      </x:c>
      <x:c r="H82" s="103" t="n">
        <x:v>12</x:v>
      </x:c>
      <x:c r="I82" s="76" t="n">
        <x:v>200000</x:v>
      </x:c>
      <x:c r="J82" s="103" t="n">
        <x:v>8</x:v>
      </x:c>
      <x:c r="K82" s="103" t="n">
        <x:v>24</x:v>
      </x:c>
      <x:c r="L82" s="103"/>
      <x:c r="M82" s="103"/>
      <x:c r="N82" s="103"/>
    </x:row>
    <x:row r="85">
      <x:c r="A85" s="91" t="str">
        <x:v>All non-exact official API ↔ frontend price groups</x:v>
      </x:c>
      <x:c r="B85" s="91"/>
      <x:c r="C85" s="91"/>
      <x:c r="D85" s="91"/>
      <x:c r="E85" s="91"/>
      <x:c r="F85" s="91"/>
      <x:c r="G85" s="91"/>
      <x:c r="H85" s="91"/>
      <x:c r="I85" s="91"/>
      <x:c r="J85" s="91"/>
      <x:c r="K85" s="91"/>
      <x:c r="L85" s="91"/>
      <x:c r="M85" s="91"/>
      <x:c r="N85" s="91"/>
    </x:row>
    <x:row r="86" ht="34" customHeight="1">
      <x:c r="A86" s="73" t="str">
        <x:v>OpenRouter ID</x:v>
      </x:c>
      <x:c r="B86" s="73" t="str">
        <x:v>Provider tag</x:v>
      </x:c>
      <x:c r="C86" s="73" t="str">
        <x:v>Status</x:v>
      </x:c>
      <x:c r="D86" s="73" t="str">
        <x:v>Official rows</x:v>
      </x:c>
      <x:c r="E86" s="73" t="str">
        <x:v>Frontend rows</x:v>
      </x:c>
      <x:c r="F86" s="73" t="str">
        <x:v>Official signatures</x:v>
      </x:c>
      <x:c r="G86" s="73" t="str">
        <x:v>Frontend signatures</x:v>
      </x:c>
      <x:c r="H86" s="73" t="str">
        <x:v>Source URLs</x:v>
      </x:c>
    </x:row>
    <x:row r="87">
      <x:c r="A87" s="22" t="str">
        <x:v>allenai/olmo-3-32b-think</x:v>
      </x:c>
      <x:c r="B87" s="22" t="str">
        <x:v>parasail/bf16</x:v>
      </x:c>
      <x:c r="C87" s="22" t="str">
        <x:v>frontend_only</x:v>
      </x:c>
      <x:c r="D87" s="156" t="n">
        <x:v>0</x:v>
      </x:c>
      <x:c r="E87" s="156" t="n">
        <x:v>1</x:v>
      </x:c>
      <x:c r="F87" s="22" t="str">
        <x:v>[]</x:v>
      </x:c>
      <x:c r="G87" s="22" t="str">
        <x:v>[["('bf16', 65536.0, None, 65536.0, 0.15, 0.5, None, None, None, None, None, None, None)", 1]]</x:v>
      </x:c>
      <x:c r="H87" s="22" t="str">
        <x:v>https://openrouter.ai/api/v1/models/allenai/olmo-3-32b-think/endpoints
https://openrouter.ai/api/frontend/v1/stats/endpoint?permaslug=allenai%2Folmo-3-32b-think-20251121&amp;variant=standard</x:v>
      </x:c>
    </x:row>
    <x:row r="88">
      <x:c r="A88" s="23" t="str">
        <x:v>anthropic/claude-fable-5:batch</x:v>
      </x:c>
      <x:c r="B88" s="23" t="str">
        <x:v>amazon-bedrock</x:v>
      </x:c>
      <x:c r="C88" s="23" t="str">
        <x:v>frontend_only</x:v>
      </x:c>
      <x:c r="D88" s="157" t="n">
        <x:v>0</x:v>
      </x:c>
      <x:c r="E88" s="157" t="n">
        <x:v>1</x:v>
      </x:c>
      <x:c r="F88" s="23" t="str">
        <x:v>[]</x:v>
      </x:c>
      <x:c r="G88" s="23" t="str">
        <x:v>[["('unknown', 1000000.0, None, 128000.0, 10.0, 50.0, 1.0, 12.5, None, None, None, None, None)", 1]]</x:v>
      </x:c>
      <x:c r="H88" s="23" t="str">
        <x:v>https://openrouter.ai/api/v1/models/anthropic/claude-fable-5:batch/endpoints
https://openrouter.ai/api/frontend/v1/stats/endpoint?permaslug=anthropic%2Fclaude-5-fable-20260609&amp;variant=standard</x:v>
      </x:c>
    </x:row>
    <x:row r="89">
      <x:c r="A89" s="23" t="str">
        <x:v>anthropic/claude-fable-5:batch</x:v>
      </x:c>
      <x:c r="B89" s="23" t="str">
        <x:v>amazon-bedrock/claude-on-aws</x:v>
      </x:c>
      <x:c r="C89" s="23" t="str">
        <x:v>frontend_only</x:v>
      </x:c>
      <x:c r="D89" s="157" t="n">
        <x:v>0</x:v>
      </x:c>
      <x:c r="E89" s="157" t="n">
        <x:v>1</x:v>
      </x:c>
      <x:c r="F89" s="23" t="str">
        <x:v>[]</x:v>
      </x:c>
      <x:c r="G89" s="23" t="str">
        <x:v>[["('unknown', 1000000.0, None, 128000.0, 10.0, 50.0, 1.0, 12.5, None, None, None, None, None)", 1]]</x:v>
      </x:c>
      <x:c r="H89" s="23" t="str">
        <x:v>https://openrouter.ai/api/v1/models/anthropic/claude-fable-5:batch/endpoints
https://openrouter.ai/api/frontend/v1/stats/endpoint?permaslug=anthropic%2Fclaude-5-fable-20260609&amp;variant=standard</x:v>
      </x:c>
    </x:row>
    <x:row r="90">
      <x:c r="A90" s="23" t="str">
        <x:v>anthropic/claude-fable-5:batch</x:v>
      </x:c>
      <x:c r="B90" s="23" t="str">
        <x:v>anthropic</x:v>
      </x:c>
      <x:c r="C90" s="23" t="str">
        <x:v>signature_mismatch</x:v>
      </x:c>
      <x:c r="D90" s="157" t="n">
        <x:v>1</x:v>
      </x:c>
      <x:c r="E90" s="157" t="n">
        <x:v>1</x:v>
      </x:c>
      <x:c r="F90" s="23" t="str">
        <x:v>[["('unknown', 1000000.0, None, 128000.0, 5.0, 25.0, 0.5, 6.25, None, None, None, None, None)", 1]]</x:v>
      </x:c>
      <x:c r="G90" s="23" t="str">
        <x:v>[["('unknown', 1000000.0, None, 128000.0, 10.0, 50.0, 1.0, 12.5, None, None, None, None, None)", 1]]</x:v>
      </x:c>
      <x:c r="H90" s="23" t="str">
        <x:v>https://openrouter.ai/api/v1/models/anthropic/claude-fable-5:batch/endpoints
https://openrouter.ai/api/frontend/v1/stats/endpoint?permaslug=anthropic%2Fclaude-5-fable-20260609&amp;variant=standard</x:v>
      </x:c>
    </x:row>
    <x:row r="91">
      <x:c r="A91" s="23" t="str">
        <x:v>anthropic/claude-fable-5:batch</x:v>
      </x:c>
      <x:c r="B91" s="23" t="str">
        <x:v>azure</x:v>
      </x:c>
      <x:c r="C91" s="23" t="str">
        <x:v>frontend_only</x:v>
      </x:c>
      <x:c r="D91" s="157" t="n">
        <x:v>0</x:v>
      </x:c>
      <x:c r="E91" s="157" t="n">
        <x:v>1</x:v>
      </x:c>
      <x:c r="F91" s="23" t="str">
        <x:v>[]</x:v>
      </x:c>
      <x:c r="G91" s="23" t="str">
        <x:v>[["('unknown', 1000000.0, None, 128000.0, 10.0, 50.0, 1.0, 12.5, None, None, None, None, None)", 1]]</x:v>
      </x:c>
      <x:c r="H91" s="23" t="str">
        <x:v>https://openrouter.ai/api/v1/models/anthropic/claude-fable-5:batch/endpoints
https://openrouter.ai/api/frontend/v1/stats/endpoint?permaslug=anthropic%2Fclaude-5-fable-20260609&amp;variant=standard</x:v>
      </x:c>
    </x:row>
    <x:row r="92">
      <x:c r="A92" s="23" t="str">
        <x:v>anthropic/claude-fable-5:batch</x:v>
      </x:c>
      <x:c r="B92" s="23" t="str">
        <x:v>google-vertex/europe</x:v>
      </x:c>
      <x:c r="C92" s="23" t="str">
        <x:v>frontend_only</x:v>
      </x:c>
      <x:c r="D92" s="157" t="n">
        <x:v>0</x:v>
      </x:c>
      <x:c r="E92" s="157" t="n">
        <x:v>1</x:v>
      </x:c>
      <x:c r="F92" s="23" t="str">
        <x:v>[]</x:v>
      </x:c>
      <x:c r="G92" s="23" t="str">
        <x:v>[["('unknown', 1000000.0, None, 128000.0, 11.0, 55.0, 1.1, 13.75, None, None, None, None, None)", 1]]</x:v>
      </x:c>
      <x:c r="H92" s="23" t="str">
        <x:v>https://openrouter.ai/api/v1/models/anthropic/claude-fable-5:batch/endpoints
https://openrouter.ai/api/frontend/v1/stats/endpoint?permaslug=anthropic%2Fclaude-5-fable-20260609&amp;variant=standard</x:v>
      </x:c>
    </x:row>
    <x:row r="93">
      <x:c r="A93" s="23" t="str">
        <x:v>anthropic/claude-fable-5:batch</x:v>
      </x:c>
      <x:c r="B93" s="23" t="str">
        <x:v>google-vertex/global</x:v>
      </x:c>
      <x:c r="C93" s="23" t="str">
        <x:v>frontend_only</x:v>
      </x:c>
      <x:c r="D93" s="157" t="n">
        <x:v>0</x:v>
      </x:c>
      <x:c r="E93" s="157" t="n">
        <x:v>1</x:v>
      </x:c>
      <x:c r="F93" s="23" t="str">
        <x:v>[]</x:v>
      </x:c>
      <x:c r="G93" s="23" t="str">
        <x:v>[["('unknown', 1000000.0, None, 128000.0, 10.0, 50.0, 1.0, 12.5, None, None, None, None, None)", 1]]</x:v>
      </x:c>
      <x:c r="H93" s="23" t="str">
        <x:v>https://openrouter.ai/api/v1/models/anthropic/claude-fable-5:batch/endpoints
https://openrouter.ai/api/frontend/v1/stats/endpoint?permaslug=anthropic%2Fclaude-5-fable-20260609&amp;variant=standard</x:v>
      </x:c>
    </x:row>
    <x:row r="94">
      <x:c r="A94" s="23" t="str">
        <x:v>anthropic/claude-haiku-4.5:batch</x:v>
      </x:c>
      <x:c r="B94" s="23" t="str">
        <x:v>amazon-bedrock/eu-west-1</x:v>
      </x:c>
      <x:c r="C94" s="23" t="str">
        <x:v>frontend_only</x:v>
      </x:c>
      <x:c r="D94" s="157" t="n">
        <x:v>0</x:v>
      </x:c>
      <x:c r="E94" s="157" t="n">
        <x:v>1</x:v>
      </x:c>
      <x:c r="F94" s="23" t="str">
        <x:v>[]</x:v>
      </x:c>
      <x:c r="G94" s="23" t="str">
        <x:v>[["('unknown', 200000.0, None, 64000.0, 1.1, 5.5, 0.11, 1.375, None, None, None, None, None)", 1]]</x:v>
      </x:c>
      <x:c r="H94" s="23" t="str">
        <x:v>https://openrouter.ai/api/v1/models/anthropic/claude-haiku-4.5:batch/endpoints
https://openrouter.ai/api/frontend/v1/stats/endpoint?permaslug=anthropic%2Fclaude-4.5-haiku-20251001&amp;variant=standard</x:v>
      </x:c>
    </x:row>
    <x:row r="95">
      <x:c r="A95" s="23" t="str">
        <x:v>anthropic/claude-haiku-4.5:batch</x:v>
      </x:c>
      <x:c r="B95" s="23" t="str">
        <x:v>amazon-bedrock/global</x:v>
      </x:c>
      <x:c r="C95" s="23" t="str">
        <x:v>frontend_only</x:v>
      </x:c>
      <x:c r="D95" s="157" t="n">
        <x:v>0</x:v>
      </x:c>
      <x:c r="E95" s="157" t="n">
        <x:v>1</x:v>
      </x:c>
      <x:c r="F95" s="23" t="str">
        <x:v>[]</x:v>
      </x:c>
      <x:c r="G95" s="23" t="str">
        <x:v>[["('unknown', 200000.0, None, 64000.0, 1.0, 5.0, 0.1, 1.25, None, None, None, None, None)", 1]]</x:v>
      </x:c>
      <x:c r="H95" s="23" t="str">
        <x:v>https://openrouter.ai/api/v1/models/anthropic/claude-haiku-4.5:batch/endpoints
https://openrouter.ai/api/frontend/v1/stats/endpoint?permaslug=anthropic%2Fclaude-4.5-haiku-20251001&amp;variant=standard</x:v>
      </x:c>
    </x:row>
    <x:row r="96">
      <x:c r="A96" s="23" t="str">
        <x:v>anthropic/claude-haiku-4.5:batch</x:v>
      </x:c>
      <x:c r="B96" s="23" t="str">
        <x:v>anthropic</x:v>
      </x:c>
      <x:c r="C96" s="23" t="str">
        <x:v>signature_mismatch</x:v>
      </x:c>
      <x:c r="D96" s="157" t="n">
        <x:v>1</x:v>
      </x:c>
      <x:c r="E96" s="157" t="n">
        <x:v>1</x:v>
      </x:c>
      <x:c r="F96" s="23" t="str">
        <x:v>[["('unknown', 200000.0, None, 64000.0, 0.5, 2.5, 0.05, 0.625, None, None, None, None, None)", 1]]</x:v>
      </x:c>
      <x:c r="G96" s="23" t="str">
        <x:v>[["('unknown', 200000.0, None, 64000.0, 1.0, 5.0, 0.1, 1.25, None, None, None, None, None)", 1]]</x:v>
      </x:c>
      <x:c r="H96" s="23" t="str">
        <x:v>https://openrouter.ai/api/v1/models/anthropic/claude-haiku-4.5:batch/endpoints
https://openrouter.ai/api/frontend/v1/stats/endpoint?permaslug=anthropic%2Fclaude-4.5-haiku-20251001&amp;variant=standard</x:v>
      </x:c>
    </x:row>
    <x:row r="97">
      <x:c r="A97" s="23" t="str">
        <x:v>anthropic/claude-haiku-4.5:batch</x:v>
      </x:c>
      <x:c r="B97" s="23" t="str">
        <x:v>azure/us-east-2</x:v>
      </x:c>
      <x:c r="C97" s="23" t="str">
        <x:v>frontend_only</x:v>
      </x:c>
      <x:c r="D97" s="157" t="n">
        <x:v>0</x:v>
      </x:c>
      <x:c r="E97" s="157" t="n">
        <x:v>1</x:v>
      </x:c>
      <x:c r="F97" s="23" t="str">
        <x:v>[]</x:v>
      </x:c>
      <x:c r="G97" s="23" t="str">
        <x:v>[["('unknown', 200000.0, None, 64000.0, 1.0, 5.0, 0.1, 1.25, None, None, None, None, None)", 1]]</x:v>
      </x:c>
      <x:c r="H97" s="23" t="str">
        <x:v>https://openrouter.ai/api/v1/models/anthropic/claude-haiku-4.5:batch/endpoints
https://openrouter.ai/api/frontend/v1/stats/endpoint?permaslug=anthropic%2Fclaude-4.5-haiku-20251001&amp;variant=standard</x:v>
      </x:c>
    </x:row>
    <x:row r="98">
      <x:c r="A98" s="23" t="str">
        <x:v>anthropic/claude-haiku-4.5:batch</x:v>
      </x:c>
      <x:c r="B98" s="23" t="str">
        <x:v>google-vertex/europe</x:v>
      </x:c>
      <x:c r="C98" s="23" t="str">
        <x:v>frontend_only</x:v>
      </x:c>
      <x:c r="D98" s="157" t="n">
        <x:v>0</x:v>
      </x:c>
      <x:c r="E98" s="157" t="n">
        <x:v>1</x:v>
      </x:c>
      <x:c r="F98" s="23" t="str">
        <x:v>[]</x:v>
      </x:c>
      <x:c r="G98" s="23" t="str">
        <x:v>[["('unknown', 200000.0, None, 64000.0, 1.1, 5.5, 0.11, 1.375, None, None, None, None, None)", 1]]</x:v>
      </x:c>
      <x:c r="H98" s="23" t="str">
        <x:v>https://openrouter.ai/api/v1/models/anthropic/claude-haiku-4.5:batch/endpoints
https://openrouter.ai/api/frontend/v1/stats/endpoint?permaslug=anthropic%2Fclaude-4.5-haiku-20251001&amp;variant=standard</x:v>
      </x:c>
    </x:row>
    <x:row r="99">
      <x:c r="A99" s="23" t="str">
        <x:v>anthropic/claude-haiku-4.5:batch</x:v>
      </x:c>
      <x:c r="B99" s="23" t="str">
        <x:v>google-vertex/global</x:v>
      </x:c>
      <x:c r="C99" s="23" t="str">
        <x:v>frontend_only</x:v>
      </x:c>
      <x:c r="D99" s="157" t="n">
        <x:v>0</x:v>
      </x:c>
      <x:c r="E99" s="157" t="n">
        <x:v>1</x:v>
      </x:c>
      <x:c r="F99" s="23" t="str">
        <x:v>[]</x:v>
      </x:c>
      <x:c r="G99" s="23" t="str">
        <x:v>[["('unknown', 200000.0, None, 64000.0, 1.0, 5.0, 0.1, 1.25, None, None, None, None, None)", 1]]</x:v>
      </x:c>
      <x:c r="H99" s="23" t="str">
        <x:v>https://openrouter.ai/api/v1/models/anthropic/claude-haiku-4.5:batch/endpoints
https://openrouter.ai/api/frontend/v1/stats/endpoint?permaslug=anthropic%2Fclaude-4.5-haiku-20251001&amp;variant=standard</x:v>
      </x:c>
    </x:row>
    <x:row r="100">
      <x:c r="A100" s="23" t="str">
        <x:v>anthropic/claude-opus-4.1:batch</x:v>
      </x:c>
      <x:c r="B100" s="23" t="str">
        <x:v>amazon-bedrock</x:v>
      </x:c>
      <x:c r="C100" s="23" t="str">
        <x:v>frontend_only</x:v>
      </x:c>
      <x:c r="D100" s="157" t="n">
        <x:v>0</x:v>
      </x:c>
      <x:c r="E100" s="157" t="n">
        <x:v>1</x:v>
      </x:c>
      <x:c r="F100" s="23" t="str">
        <x:v>[]</x:v>
      </x:c>
      <x:c r="G100" s="23" t="str">
        <x:v>[["('unknown', 200000.0, None, 32000.0, 15.0, 75.0, 1.5, 18.75, None, None, None, None, None)", 1]]</x:v>
      </x:c>
      <x:c r="H100" s="23" t="str">
        <x:v>https://openrouter.ai/api/v1/models/anthropic/claude-opus-4.1:batch/endpoints
https://openrouter.ai/api/frontend/v1/stats/endpoint?permaslug=anthropic%2Fclaude-4.1-opus-20250805&amp;variant=standard</x:v>
      </x:c>
    </x:row>
    <x:row r="101">
      <x:c r="A101" s="23" t="str">
        <x:v>anthropic/claude-opus-4.1:batch</x:v>
      </x:c>
      <x:c r="B101" s="23" t="str">
        <x:v>anthropic</x:v>
      </x:c>
      <x:c r="C101" s="23" t="str">
        <x:v>signature_mismatch</x:v>
      </x:c>
      <x:c r="D101" s="157" t="n">
        <x:v>1</x:v>
      </x:c>
      <x:c r="E101" s="157" t="n">
        <x:v>1</x:v>
      </x:c>
      <x:c r="F101" s="23" t="str">
        <x:v>[["('unknown', 200000.0, None, 32000.0, 7.5, 37.5, 0.75, 9.375, None, None, None, None, None)", 1]]</x:v>
      </x:c>
      <x:c r="G101" s="23" t="str">
        <x:v>[["('unknown', 200000.0, None, 32000.0, 15.0, 75.0, 1.5, 18.75, None, None, None, None, None)", 1]]</x:v>
      </x:c>
      <x:c r="H101" s="23" t="str">
        <x:v>https://openrouter.ai/api/v1/models/anthropic/claude-opus-4.1:batch/endpoints
https://openrouter.ai/api/frontend/v1/stats/endpoint?permaslug=anthropic%2Fclaude-4.1-opus-20250805&amp;variant=standard</x:v>
      </x:c>
    </x:row>
    <x:row r="102">
      <x:c r="A102" s="23" t="str">
        <x:v>anthropic/claude-opus-4.1:batch</x:v>
      </x:c>
      <x:c r="B102" s="23" t="str">
        <x:v>azure/us-east-2</x:v>
      </x:c>
      <x:c r="C102" s="23" t="str">
        <x:v>frontend_only</x:v>
      </x:c>
      <x:c r="D102" s="157" t="n">
        <x:v>0</x:v>
      </x:c>
      <x:c r="E102" s="157" t="n">
        <x:v>1</x:v>
      </x:c>
      <x:c r="F102" s="23" t="str">
        <x:v>[]</x:v>
      </x:c>
      <x:c r="G102" s="23" t="str">
        <x:v>[["('unknown', 200000.0, None, 32000.0, 15.0, 75.0, 1.5, 18.75, None, None, None, None, None)", 1]]</x:v>
      </x:c>
      <x:c r="H102" s="23" t="str">
        <x:v>https://openrouter.ai/api/v1/models/anthropic/claude-opus-4.1:batch/endpoints
https://openrouter.ai/api/frontend/v1/stats/endpoint?permaslug=anthropic%2Fclaude-4.1-opus-20250805&amp;variant=standard</x:v>
      </x:c>
    </x:row>
    <x:row r="103">
      <x:c r="A103" s="23" t="str">
        <x:v>anthropic/claude-opus-4.1:batch</x:v>
      </x:c>
      <x:c r="B103" s="23" t="str">
        <x:v>google-vertex/global</x:v>
      </x:c>
      <x:c r="C103" s="23" t="str">
        <x:v>frontend_only</x:v>
      </x:c>
      <x:c r="D103" s="157" t="n">
        <x:v>0</x:v>
      </x:c>
      <x:c r="E103" s="157" t="n">
        <x:v>1</x:v>
      </x:c>
      <x:c r="F103" s="23" t="str">
        <x:v>[]</x:v>
      </x:c>
      <x:c r="G103" s="23" t="str">
        <x:v>[["('unknown', 200000.0, None, 32000.0, 15.0, 75.0, 1.5, 18.75, None, None, None, None, None)", 1]]</x:v>
      </x:c>
      <x:c r="H103" s="23" t="str">
        <x:v>https://openrouter.ai/api/v1/models/anthropic/claude-opus-4.1:batch/endpoints
https://openrouter.ai/api/frontend/v1/stats/endpoint?permaslug=anthropic%2Fclaude-4.1-opus-20250805&amp;variant=standard</x:v>
      </x:c>
    </x:row>
    <x:row r="104">
      <x:c r="A104" s="23" t="str">
        <x:v>anthropic/claude-opus-4.5:batch</x:v>
      </x:c>
      <x:c r="B104" s="23" t="str">
        <x:v>amazon-bedrock</x:v>
      </x:c>
      <x:c r="C104" s="23" t="str">
        <x:v>frontend_only</x:v>
      </x:c>
      <x:c r="D104" s="157" t="n">
        <x:v>0</x:v>
      </x:c>
      <x:c r="E104" s="157" t="n">
        <x:v>1</x:v>
      </x:c>
      <x:c r="F104" s="23" t="str">
        <x:v>[]</x:v>
      </x:c>
      <x:c r="G104" s="23" t="str">
        <x:v>[["('unknown', 200000.0, None, 64000.0, 5.0, 25.0, 0.5, 6.25, None, None, None, None, None)", 1]]</x:v>
      </x:c>
      <x:c r="H104" s="23" t="str">
        <x:v>https://openrouter.ai/api/v1/models/anthropic/claude-opus-4.5:batch/endpoints
https://openrouter.ai/api/frontend/v1/stats/endpoint?permaslug=anthropic%2Fclaude-4.5-opus-20251124&amp;variant=standard</x:v>
      </x:c>
    </x:row>
    <x:row r="105">
      <x:c r="A105" s="23" t="str">
        <x:v>anthropic/claude-opus-4.5:batch</x:v>
      </x:c>
      <x:c r="B105" s="23" t="str">
        <x:v>amazon-bedrock/eu-west-1</x:v>
      </x:c>
      <x:c r="C105" s="23" t="str">
        <x:v>frontend_only</x:v>
      </x:c>
      <x:c r="D105" s="157" t="n">
        <x:v>0</x:v>
      </x:c>
      <x:c r="E105" s="157" t="n">
        <x:v>1</x:v>
      </x:c>
      <x:c r="F105" s="23" t="str">
        <x:v>[]</x:v>
      </x:c>
      <x:c r="G105" s="23" t="str">
        <x:v>[["('unknown', 200000.0, None, 64000.0, 5.5, 27.5, 0.55, 6.875, None, None, None, None, None)", 1]]</x:v>
      </x:c>
      <x:c r="H105" s="23" t="str">
        <x:v>https://openrouter.ai/api/v1/models/anthropic/claude-opus-4.5:batch/endpoints
https://openrouter.ai/api/frontend/v1/stats/endpoint?permaslug=anthropic%2Fclaude-4.5-opus-20251124&amp;variant=standard</x:v>
      </x:c>
    </x:row>
    <x:row r="106">
      <x:c r="A106" s="23" t="str">
        <x:v>anthropic/claude-opus-4.5:batch</x:v>
      </x:c>
      <x:c r="B106" s="23" t="str">
        <x:v>anthropic</x:v>
      </x:c>
      <x:c r="C106" s="23" t="str">
        <x:v>signature_mismatch</x:v>
      </x:c>
      <x:c r="D106" s="157" t="n">
        <x:v>1</x:v>
      </x:c>
      <x:c r="E106" s="157" t="n">
        <x:v>1</x:v>
      </x:c>
      <x:c r="F106" s="23" t="str">
        <x:v>[["('unknown', 200000.0, None, 64000.0, 2.5, 12.5, 0.25, 3.125, None, None, None, None, None)", 1]]</x:v>
      </x:c>
      <x:c r="G106" s="23" t="str">
        <x:v>[["('unknown', 200000.0, None, 64000.0, 5.0, 25.0, 0.5, 6.25, None, None, None, None, None)", 1]]</x:v>
      </x:c>
      <x:c r="H106" s="23" t="str">
        <x:v>https://openrouter.ai/api/v1/models/anthropic/claude-opus-4.5:batch/endpoints
https://openrouter.ai/api/frontend/v1/stats/endpoint?permaslug=anthropic%2Fclaude-4.5-opus-20251124&amp;variant=standard</x:v>
      </x:c>
    </x:row>
    <x:row r="107">
      <x:c r="A107" s="23" t="str">
        <x:v>anthropic/claude-opus-4.5:batch</x:v>
      </x:c>
      <x:c r="B107" s="23" t="str">
        <x:v>anthropic/2</x:v>
      </x:c>
      <x:c r="C107" s="23" t="str">
        <x:v>frontend_only</x:v>
      </x:c>
      <x:c r="D107" s="157" t="n">
        <x:v>0</x:v>
      </x:c>
      <x:c r="E107" s="157" t="n">
        <x:v>1</x:v>
      </x:c>
      <x:c r="F107" s="23" t="str">
        <x:v>[]</x:v>
      </x:c>
      <x:c r="G107" s="23" t="str">
        <x:v>[["('unknown', 200000.0, None, 64000.0, 5.0, 25.0, 0.5, 6.25, None, None, None, None, None)", 1]]</x:v>
      </x:c>
      <x:c r="H107" s="23" t="str">
        <x:v>https://openrouter.ai/api/v1/models/anthropic/claude-opus-4.5:batch/endpoints
https://openrouter.ai/api/frontend/v1/stats/endpoint?permaslug=anthropic%2Fclaude-4.5-opus-20251124&amp;variant=standard</x:v>
      </x:c>
    </x:row>
    <x:row r="108">
      <x:c r="A108" s="23" t="str">
        <x:v>anthropic/claude-opus-4.5:batch</x:v>
      </x:c>
      <x:c r="B108" s="23" t="str">
        <x:v>azure/us-east-2</x:v>
      </x:c>
      <x:c r="C108" s="23" t="str">
        <x:v>frontend_only</x:v>
      </x:c>
      <x:c r="D108" s="157" t="n">
        <x:v>0</x:v>
      </x:c>
      <x:c r="E108" s="157" t="n">
        <x:v>1</x:v>
      </x:c>
      <x:c r="F108" s="23" t="str">
        <x:v>[]</x:v>
      </x:c>
      <x:c r="G108" s="23" t="str">
        <x:v>[["('unknown', 200000.0, None, 64000.0, 5.0, 25.0, 0.5, 6.25, None, None, None, None, None)", 1]]</x:v>
      </x:c>
      <x:c r="H108" s="23" t="str">
        <x:v>https://openrouter.ai/api/v1/models/anthropic/claude-opus-4.5:batch/endpoints
https://openrouter.ai/api/frontend/v1/stats/endpoint?permaslug=anthropic%2Fclaude-4.5-opus-20251124&amp;variant=standard</x:v>
      </x:c>
    </x:row>
    <x:row r="109">
      <x:c r="A109" s="23" t="str">
        <x:v>anthropic/claude-opus-4.5:batch</x:v>
      </x:c>
      <x:c r="B109" s="23" t="str">
        <x:v>google-vertex/global</x:v>
      </x:c>
      <x:c r="C109" s="23" t="str">
        <x:v>frontend_only</x:v>
      </x:c>
      <x:c r="D109" s="157" t="n">
        <x:v>0</x:v>
      </x:c>
      <x:c r="E109" s="157" t="n">
        <x:v>1</x:v>
      </x:c>
      <x:c r="F109" s="23" t="str">
        <x:v>[]</x:v>
      </x:c>
      <x:c r="G109" s="23" t="str">
        <x:v>[["('unknown', 200000.0, None, 64000.0, 5.0, 25.0, 0.5, 6.25, None, None, None, None, None)", 1]]</x:v>
      </x:c>
      <x:c r="H109" s="23" t="str">
        <x:v>https://openrouter.ai/api/v1/models/anthropic/claude-opus-4.5:batch/endpoints
https://openrouter.ai/api/frontend/v1/stats/endpoint?permaslug=anthropic%2Fclaude-4.5-opus-20251124&amp;variant=standard</x:v>
      </x:c>
    </x:row>
    <x:row r="110">
      <x:c r="A110" s="23" t="str">
        <x:v>anthropic/claude-opus-4.6:batch</x:v>
      </x:c>
      <x:c r="B110" s="23" t="str">
        <x:v>amazon-bedrock/us-east-1</x:v>
      </x:c>
      <x:c r="C110" s="23" t="str">
        <x:v>frontend_only</x:v>
      </x:c>
      <x:c r="D110" s="157" t="n">
        <x:v>0</x:v>
      </x:c>
      <x:c r="E110" s="157" t="n">
        <x:v>1</x:v>
      </x:c>
      <x:c r="F110" s="23" t="str">
        <x:v>[]</x:v>
      </x:c>
      <x:c r="G110" s="23" t="str">
        <x:v>[["('unknown', 1000000.0, None, 128000.0, 5.0, 25.0, 0.5, 6.25, None, None, None, None, None)", 1]]</x:v>
      </x:c>
      <x:c r="H110" s="23" t="str">
        <x:v>https://openrouter.ai/api/v1/models/anthropic/claude-opus-4.6:batch/endpoints
https://openrouter.ai/api/frontend/v1/stats/endpoint?permaslug=anthropic%2Fclaude-4.6-opus-20260205&amp;variant=standard</x:v>
      </x:c>
    </x:row>
    <x:row r="111">
      <x:c r="A111" s="23" t="str">
        <x:v>anthropic/claude-opus-4.6:batch</x:v>
      </x:c>
      <x:c r="B111" s="23" t="str">
        <x:v>anthropic</x:v>
      </x:c>
      <x:c r="C111" s="23" t="str">
        <x:v>signature_mismatch</x:v>
      </x:c>
      <x:c r="D111" s="157" t="n">
        <x:v>1</x:v>
      </x:c>
      <x:c r="E111" s="157" t="n">
        <x:v>1</x:v>
      </x:c>
      <x:c r="F111" s="23" t="str">
        <x:v>[["('unknown', 1000000.0, None, 128000.0, 2.5, 12.5, 0.25, 3.125, None, None, None, None, None)", 1]]</x:v>
      </x:c>
      <x:c r="G111" s="23" t="str">
        <x:v>[["('unknown', 1000000.0, None, 128000.0, 5.0, 25.0, 0.5, 6.25, None, None, None, None, None)", 1]]</x:v>
      </x:c>
      <x:c r="H111" s="23" t="str">
        <x:v>https://openrouter.ai/api/v1/models/anthropic/claude-opus-4.6:batch/endpoints
https://openrouter.ai/api/frontend/v1/stats/endpoint?permaslug=anthropic%2Fclaude-4.6-opus-20260205&amp;variant=standard</x:v>
      </x:c>
    </x:row>
    <x:row r="112">
      <x:c r="A112" s="23" t="str">
        <x:v>anthropic/claude-opus-4.6:batch</x:v>
      </x:c>
      <x:c r="B112" s="23" t="str">
        <x:v>anthropic/2</x:v>
      </x:c>
      <x:c r="C112" s="23" t="str">
        <x:v>frontend_only</x:v>
      </x:c>
      <x:c r="D112" s="157" t="n">
        <x:v>0</x:v>
      </x:c>
      <x:c r="E112" s="157" t="n">
        <x:v>1</x:v>
      </x:c>
      <x:c r="F112" s="23" t="str">
        <x:v>[]</x:v>
      </x:c>
      <x:c r="G112" s="23" t="str">
        <x:v>[["('unknown', 1000000.0, None, 128000.0, 5.0, 25.0, 0.5, 6.25, None, None, None, None, None)", 1]]</x:v>
      </x:c>
      <x:c r="H112" s="23" t="str">
        <x:v>https://openrouter.ai/api/v1/models/anthropic/claude-opus-4.6:batch/endpoints
https://openrouter.ai/api/frontend/v1/stats/endpoint?permaslug=anthropic%2Fclaude-4.6-opus-20260205&amp;variant=standard</x:v>
      </x:c>
    </x:row>
    <x:row r="113">
      <x:c r="A113" s="23" t="str">
        <x:v>anthropic/claude-opus-4.6:batch</x:v>
      </x:c>
      <x:c r="B113" s="23" t="str">
        <x:v>azure/us-east-2</x:v>
      </x:c>
      <x:c r="C113" s="23" t="str">
        <x:v>frontend_only</x:v>
      </x:c>
      <x:c r="D113" s="157" t="n">
        <x:v>0</x:v>
      </x:c>
      <x:c r="E113" s="157" t="n">
        <x:v>1</x:v>
      </x:c>
      <x:c r="F113" s="23" t="str">
        <x:v>[]</x:v>
      </x:c>
      <x:c r="G113" s="23" t="str">
        <x:v>[["('unknown', 1000000.0, None, 128000.0, 5.0, 25.0, 0.5, 6.25, None, None, None, None, None)", 1]]</x:v>
      </x:c>
      <x:c r="H113" s="23" t="str">
        <x:v>https://openrouter.ai/api/v1/models/anthropic/claude-opus-4.6:batch/endpoints
https://openrouter.ai/api/frontend/v1/stats/endpoint?permaslug=anthropic%2Fclaude-4.6-opus-20260205&amp;variant=standard</x:v>
      </x:c>
    </x:row>
    <x:row r="114">
      <x:c r="A114" s="23" t="str">
        <x:v>anthropic/claude-opus-4.6:batch</x:v>
      </x:c>
      <x:c r="B114" s="23" t="str">
        <x:v>google-vertex/europe</x:v>
      </x:c>
      <x:c r="C114" s="23" t="str">
        <x:v>frontend_only</x:v>
      </x:c>
      <x:c r="D114" s="157" t="n">
        <x:v>0</x:v>
      </x:c>
      <x:c r="E114" s="157" t="n">
        <x:v>1</x:v>
      </x:c>
      <x:c r="F114" s="23" t="str">
        <x:v>[]</x:v>
      </x:c>
      <x:c r="G114" s="23" t="str">
        <x:v>[["('unknown', 1000000.0, None, 128000.0, 5.5, 27.5, 0.55, 6.875, None, None, None, None, None)", 1]]</x:v>
      </x:c>
      <x:c r="H114" s="23" t="str">
        <x:v>https://openrouter.ai/api/v1/models/anthropic/claude-opus-4.6:batch/endpoints
https://openrouter.ai/api/frontend/v1/stats/endpoint?permaslug=anthropic%2Fclaude-4.6-opus-20260205&amp;variant=standard</x:v>
      </x:c>
    </x:row>
    <x:row r="115">
      <x:c r="A115" s="23" t="str">
        <x:v>anthropic/claude-opus-4.6:batch</x:v>
      </x:c>
      <x:c r="B115" s="23" t="str">
        <x:v>google-vertex/global</x:v>
      </x:c>
      <x:c r="C115" s="23" t="str">
        <x:v>frontend_only</x:v>
      </x:c>
      <x:c r="D115" s="157" t="n">
        <x:v>0</x:v>
      </x:c>
      <x:c r="E115" s="157" t="n">
        <x:v>1</x:v>
      </x:c>
      <x:c r="F115" s="23" t="str">
        <x:v>[]</x:v>
      </x:c>
      <x:c r="G115" s="23" t="str">
        <x:v>[["('unknown', 1000000.0, None, 128000.0, 5.0, 25.0, 0.5, 6.25, None, None, None, None, None)", 1]]</x:v>
      </x:c>
      <x:c r="H115" s="23" t="str">
        <x:v>https://openrouter.ai/api/v1/models/anthropic/claude-opus-4.6:batch/endpoints
https://openrouter.ai/api/frontend/v1/stats/endpoint?permaslug=anthropic%2Fclaude-4.6-opus-20260205&amp;variant=standard</x:v>
      </x:c>
    </x:row>
    <x:row r="116">
      <x:c r="A116" s="23" t="str">
        <x:v>anthropic/claude-opus-4.7:batch</x:v>
      </x:c>
      <x:c r="B116" s="23" t="str">
        <x:v>amazon-bedrock/eu-west-1</x:v>
      </x:c>
      <x:c r="C116" s="23" t="str">
        <x:v>frontend_only</x:v>
      </x:c>
      <x:c r="D116" s="157" t="n">
        <x:v>0</x:v>
      </x:c>
      <x:c r="E116" s="157" t="n">
        <x:v>1</x:v>
      </x:c>
      <x:c r="F116" s="23" t="str">
        <x:v>[]</x:v>
      </x:c>
      <x:c r="G116" s="23" t="str">
        <x:v>[["('unknown', 1000000.0, None, 128000.0, 5.5, 27.5, 0.55, 6.875, None, None, None, None, None)", 1]]</x:v>
      </x:c>
      <x:c r="H116" s="23" t="str">
        <x:v>https://openrouter.ai/api/v1/models/anthropic/claude-opus-4.7:batch/endpoints
https://openrouter.ai/api/frontend/v1/stats/endpoint?permaslug=anthropic%2Fclaude-4.7-opus-20260416&amp;variant=standard</x:v>
      </x:c>
    </x:row>
    <x:row r="117">
      <x:c r="A117" s="23" t="str">
        <x:v>anthropic/claude-opus-4.7:batch</x:v>
      </x:c>
      <x:c r="B117" s="23" t="str">
        <x:v>amazon-bedrock/us</x:v>
      </x:c>
      <x:c r="C117" s="23" t="str">
        <x:v>frontend_only</x:v>
      </x:c>
      <x:c r="D117" s="157" t="n">
        <x:v>0</x:v>
      </x:c>
      <x:c r="E117" s="157" t="n">
        <x:v>1</x:v>
      </x:c>
      <x:c r="F117" s="23" t="str">
        <x:v>[]</x:v>
      </x:c>
      <x:c r="G117" s="23" t="str">
        <x:v>[["('unknown', 1000000.0, None, 128000.0, 5.0, 25.0, 0.5, 6.25, None, None, None, None, None)", 1]]</x:v>
      </x:c>
      <x:c r="H117" s="23" t="str">
        <x:v>https://openrouter.ai/api/v1/models/anthropic/claude-opus-4.7:batch/endpoints
https://openrouter.ai/api/frontend/v1/stats/endpoint?permaslug=anthropic%2Fclaude-4.7-opus-20260416&amp;variant=standard</x:v>
      </x:c>
    </x:row>
    <x:row r="118">
      <x:c r="A118" s="23" t="str">
        <x:v>anthropic/claude-opus-4.7:batch</x:v>
      </x:c>
      <x:c r="B118" s="23" t="str">
        <x:v>anthropic</x:v>
      </x:c>
      <x:c r="C118" s="23" t="str">
        <x:v>signature_mismatch</x:v>
      </x:c>
      <x:c r="D118" s="157" t="n">
        <x:v>1</x:v>
      </x:c>
      <x:c r="E118" s="157" t="n">
        <x:v>1</x:v>
      </x:c>
      <x:c r="F118" s="23" t="str">
        <x:v>[["('unknown', 1000000.0, None, 128000.0, 2.5, 12.5, 0.25, 3.125, None, None, None, None, None)", 1]]</x:v>
      </x:c>
      <x:c r="G118" s="23" t="str">
        <x:v>[["('unknown', 1000000.0, None, 128000.0, 5.0, 25.0, 0.5, 6.25, None, None, None, None, None)", 1]]</x:v>
      </x:c>
      <x:c r="H118" s="23" t="str">
        <x:v>https://openrouter.ai/api/v1/models/anthropic/claude-opus-4.7:batch/endpoints
https://openrouter.ai/api/frontend/v1/stats/endpoint?permaslug=anthropic%2Fclaude-4.7-opus-20260416&amp;variant=standard</x:v>
      </x:c>
    </x:row>
    <x:row r="119">
      <x:c r="A119" s="23" t="str">
        <x:v>anthropic/claude-opus-4.7:batch</x:v>
      </x:c>
      <x:c r="B119" s="23" t="str">
        <x:v>anthropic/2</x:v>
      </x:c>
      <x:c r="C119" s="23" t="str">
        <x:v>frontend_only</x:v>
      </x:c>
      <x:c r="D119" s="157" t="n">
        <x:v>0</x:v>
      </x:c>
      <x:c r="E119" s="157" t="n">
        <x:v>1</x:v>
      </x:c>
      <x:c r="F119" s="23" t="str">
        <x:v>[]</x:v>
      </x:c>
      <x:c r="G119" s="23" t="str">
        <x:v>[["('unknown', 1000000.0, None, 128000.0, 5.0, 25.0, 0.5, 6.25, None, None, None, None, None)", 1]]</x:v>
      </x:c>
      <x:c r="H119" s="23" t="str">
        <x:v>https://openrouter.ai/api/v1/models/anthropic/claude-opus-4.7:batch/endpoints
https://openrouter.ai/api/frontend/v1/stats/endpoint?permaslug=anthropic%2Fclaude-4.7-opus-20260416&amp;variant=standard</x:v>
      </x:c>
    </x:row>
    <x:row r="120">
      <x:c r="A120" s="23" t="str">
        <x:v>anthropic/claude-opus-4.7:batch</x:v>
      </x:c>
      <x:c r="B120" s="23" t="str">
        <x:v>azure/us-east-2</x:v>
      </x:c>
      <x:c r="C120" s="23" t="str">
        <x:v>frontend_only</x:v>
      </x:c>
      <x:c r="D120" s="157" t="n">
        <x:v>0</x:v>
      </x:c>
      <x:c r="E120" s="157" t="n">
        <x:v>1</x:v>
      </x:c>
      <x:c r="F120" s="23" t="str">
        <x:v>[]</x:v>
      </x:c>
      <x:c r="G120" s="23" t="str">
        <x:v>[["('unknown', 1000000.0, None, 128000.0, 5.0, 25.0, 0.5, 6.25, None, None, None, None, None)", 1]]</x:v>
      </x:c>
      <x:c r="H120" s="23" t="str">
        <x:v>https://openrouter.ai/api/v1/models/anthropic/claude-opus-4.7:batch/endpoints
https://openrouter.ai/api/frontend/v1/stats/endpoint?permaslug=anthropic%2Fclaude-4.7-opus-20260416&amp;variant=standard</x:v>
      </x:c>
    </x:row>
    <x:row r="121">
      <x:c r="A121" s="23" t="str">
        <x:v>anthropic/claude-opus-4.7:batch</x:v>
      </x:c>
      <x:c r="B121" s="23" t="str">
        <x:v>google-vertex/europe</x:v>
      </x:c>
      <x:c r="C121" s="23" t="str">
        <x:v>frontend_only</x:v>
      </x:c>
      <x:c r="D121" s="157" t="n">
        <x:v>0</x:v>
      </x:c>
      <x:c r="E121" s="157" t="n">
        <x:v>1</x:v>
      </x:c>
      <x:c r="F121" s="23" t="str">
        <x:v>[]</x:v>
      </x:c>
      <x:c r="G121" s="23" t="str">
        <x:v>[["('unknown', 1000000.0, None, 128000.0, 5.5, 27.5, 0.55, 6.875, None, None, None, None, None)", 1]]</x:v>
      </x:c>
      <x:c r="H121" s="23" t="str">
        <x:v>https://openrouter.ai/api/v1/models/anthropic/claude-opus-4.7:batch/endpoints
https://openrouter.ai/api/frontend/v1/stats/endpoint?permaslug=anthropic%2Fclaude-4.7-opus-20260416&amp;variant=standard</x:v>
      </x:c>
    </x:row>
    <x:row r="122">
      <x:c r="A122" s="23" t="str">
        <x:v>anthropic/claude-opus-4.7:batch</x:v>
      </x:c>
      <x:c r="B122" s="23" t="str">
        <x:v>google-vertex/global</x:v>
      </x:c>
      <x:c r="C122" s="23" t="str">
        <x:v>frontend_only</x:v>
      </x:c>
      <x:c r="D122" s="157" t="n">
        <x:v>0</x:v>
      </x:c>
      <x:c r="E122" s="157" t="n">
        <x:v>1</x:v>
      </x:c>
      <x:c r="F122" s="23" t="str">
        <x:v>[]</x:v>
      </x:c>
      <x:c r="G122" s="23" t="str">
        <x:v>[["('unknown', 1000000.0, None, 128000.0, 5.0, 25.0, 0.5, 6.25, None, None, None, None, None)", 1]]</x:v>
      </x:c>
      <x:c r="H122" s="23" t="str">
        <x:v>https://openrouter.ai/api/v1/models/anthropic/claude-opus-4.7:batch/endpoints
https://openrouter.ai/api/frontend/v1/stats/endpoint?permaslug=anthropic%2Fclaude-4.7-opus-20260416&amp;variant=standard</x:v>
      </x:c>
    </x:row>
    <x:row r="123">
      <x:c r="A123" s="23" t="str">
        <x:v>anthropic/claude-opus-4.8:batch</x:v>
      </x:c>
      <x:c r="B123" s="23" t="str">
        <x:v>amazon-bedrock</x:v>
      </x:c>
      <x:c r="C123" s="23" t="str">
        <x:v>frontend_only</x:v>
      </x:c>
      <x:c r="D123" s="157" t="n">
        <x:v>0</x:v>
      </x:c>
      <x:c r="E123" s="157" t="n">
        <x:v>1</x:v>
      </x:c>
      <x:c r="F123" s="23" t="str">
        <x:v>[]</x:v>
      </x:c>
      <x:c r="G123" s="23" t="str">
        <x:v>[["('unknown', 1000000.0, None, 128000.0, 5.0, 25.0, 0.5, 6.25, None, None, None, None, None)", 1]]</x:v>
      </x:c>
      <x:c r="H123" s="23" t="str">
        <x:v>https://openrouter.ai/api/v1/models/anthropic/claude-opus-4.8:batch/endpoints
https://openrouter.ai/api/frontend/v1/stats/endpoint?permaslug=anthropic%2Fclaude-4.8-opus-20260528&amp;variant=standard</x:v>
      </x:c>
    </x:row>
    <x:row r="124">
      <x:c r="A124" s="23" t="str">
        <x:v>anthropic/claude-opus-4.8:batch</x:v>
      </x:c>
      <x:c r="B124" s="23" t="str">
        <x:v>amazon-bedrock/eu-west-1</x:v>
      </x:c>
      <x:c r="C124" s="23" t="str">
        <x:v>frontend_only</x:v>
      </x:c>
      <x:c r="D124" s="157" t="n">
        <x:v>0</x:v>
      </x:c>
      <x:c r="E124" s="157" t="n">
        <x:v>1</x:v>
      </x:c>
      <x:c r="F124" s="23" t="str">
        <x:v>[]</x:v>
      </x:c>
      <x:c r="G124" s="23" t="str">
        <x:v>[["('unknown', 1000000.0, None, 128000.0, 5.5, 27.5, 0.55, 6.875, None, None, None, None, None)", 1]]</x:v>
      </x:c>
      <x:c r="H124" s="23" t="str">
        <x:v>https://openrouter.ai/api/v1/models/anthropic/claude-opus-4.8:batch/endpoints
https://openrouter.ai/api/frontend/v1/stats/endpoint?permaslug=anthropic%2Fclaude-4.8-opus-20260528&amp;variant=standard</x:v>
      </x:c>
    </x:row>
    <x:row r="125">
      <x:c r="A125" s="23" t="str">
        <x:v>anthropic/claude-opus-4.8:batch</x:v>
      </x:c>
      <x:c r="B125" s="23" t="str">
        <x:v>anthropic</x:v>
      </x:c>
      <x:c r="C125" s="23" t="str">
        <x:v>signature_mismatch</x:v>
      </x:c>
      <x:c r="D125" s="157" t="n">
        <x:v>1</x:v>
      </x:c>
      <x:c r="E125" s="157" t="n">
        <x:v>1</x:v>
      </x:c>
      <x:c r="F125" s="23" t="str">
        <x:v>[["('unknown', 1000000.0, None, 128000.0, 2.5, 12.5, 0.25, 3.125, None, None, None, None, None)", 1]]</x:v>
      </x:c>
      <x:c r="G125" s="23" t="str">
        <x:v>[["('unknown', 1000000.0, None, 128000.0, 5.0, 25.0, 0.5, 6.25, None, None, None, None, None)", 1]]</x:v>
      </x:c>
      <x:c r="H125" s="23" t="str">
        <x:v>https://openrouter.ai/api/v1/models/anthropic/claude-opus-4.8:batch/endpoints
https://openrouter.ai/api/frontend/v1/stats/endpoint?permaslug=anthropic%2Fclaude-4.8-opus-20260528&amp;variant=standard</x:v>
      </x:c>
    </x:row>
    <x:row r="126">
      <x:c r="A126" s="23" t="str">
        <x:v>anthropic/claude-opus-4.8:batch</x:v>
      </x:c>
      <x:c r="B126" s="23" t="str">
        <x:v>anthropic/2</x:v>
      </x:c>
      <x:c r="C126" s="23" t="str">
        <x:v>frontend_only</x:v>
      </x:c>
      <x:c r="D126" s="157" t="n">
        <x:v>0</x:v>
      </x:c>
      <x:c r="E126" s="157" t="n">
        <x:v>1</x:v>
      </x:c>
      <x:c r="F126" s="23" t="str">
        <x:v>[]</x:v>
      </x:c>
      <x:c r="G126" s="23" t="str">
        <x:v>[["('unknown', 1000000.0, None, 128000.0, 5.0, 25.0, 0.5, 6.25, None, None, None, None, None)", 1]]</x:v>
      </x:c>
      <x:c r="H126" s="23" t="str">
        <x:v>https://openrouter.ai/api/v1/models/anthropic/claude-opus-4.8:batch/endpoints
https://openrouter.ai/api/frontend/v1/stats/endpoint?permaslug=anthropic%2Fclaude-4.8-opus-20260528&amp;variant=standard</x:v>
      </x:c>
    </x:row>
    <x:row r="127">
      <x:c r="A127" s="23" t="str">
        <x:v>anthropic/claude-opus-4.8:batch</x:v>
      </x:c>
      <x:c r="B127" s="23" t="str">
        <x:v>azure/us-east-2</x:v>
      </x:c>
      <x:c r="C127" s="23" t="str">
        <x:v>frontend_only</x:v>
      </x:c>
      <x:c r="D127" s="157" t="n">
        <x:v>0</x:v>
      </x:c>
      <x:c r="E127" s="157" t="n">
        <x:v>1</x:v>
      </x:c>
      <x:c r="F127" s="23" t="str">
        <x:v>[]</x:v>
      </x:c>
      <x:c r="G127" s="23" t="str">
        <x:v>[["('unknown', 1000000.0, None, 128000.0, 5.0, 25.0, 0.5, 6.25, None, None, None, None, None)", 1]]</x:v>
      </x:c>
      <x:c r="H127" s="23" t="str">
        <x:v>https://openrouter.ai/api/v1/models/anthropic/claude-opus-4.8:batch/endpoints
https://openrouter.ai/api/frontend/v1/stats/endpoint?permaslug=anthropic%2Fclaude-4.8-opus-20260528&amp;variant=standard</x:v>
      </x:c>
    </x:row>
    <x:row r="128">
      <x:c r="A128" s="23" t="str">
        <x:v>anthropic/claude-opus-4.8:batch</x:v>
      </x:c>
      <x:c r="B128" s="23" t="str">
        <x:v>google-vertex/europe</x:v>
      </x:c>
      <x:c r="C128" s="23" t="str">
        <x:v>frontend_only</x:v>
      </x:c>
      <x:c r="D128" s="157" t="n">
        <x:v>0</x:v>
      </x:c>
      <x:c r="E128" s="157" t="n">
        <x:v>1</x:v>
      </x:c>
      <x:c r="F128" s="23" t="str">
        <x:v>[]</x:v>
      </x:c>
      <x:c r="G128" s="23" t="str">
        <x:v>[["('unknown', 1000000.0, None, 128000.0, 5.5, 27.5, 0.55, 6.875, None, None, None, None, None)", 1]]</x:v>
      </x:c>
      <x:c r="H128" s="23" t="str">
        <x:v>https://openrouter.ai/api/v1/models/anthropic/claude-opus-4.8:batch/endpoints
https://openrouter.ai/api/frontend/v1/stats/endpoint?permaslug=anthropic%2Fclaude-4.8-opus-20260528&amp;variant=standard</x:v>
      </x:c>
    </x:row>
    <x:row r="129">
      <x:c r="A129" s="23" t="str">
        <x:v>anthropic/claude-opus-4.8:batch</x:v>
      </x:c>
      <x:c r="B129" s="23" t="str">
        <x:v>google-vertex/global</x:v>
      </x:c>
      <x:c r="C129" s="23" t="str">
        <x:v>frontend_only</x:v>
      </x:c>
      <x:c r="D129" s="157" t="n">
        <x:v>0</x:v>
      </x:c>
      <x:c r="E129" s="157" t="n">
        <x:v>1</x:v>
      </x:c>
      <x:c r="F129" s="23" t="str">
        <x:v>[]</x:v>
      </x:c>
      <x:c r="G129" s="23" t="str">
        <x:v>[["('unknown', 1000000.0, None, 128000.0, 5.0, 25.0, 0.5, 6.25, None, None, None, None, None)", 1]]</x:v>
      </x:c>
      <x:c r="H129" s="23" t="str">
        <x:v>https://openrouter.ai/api/v1/models/anthropic/claude-opus-4.8:batch/endpoints
https://openrouter.ai/api/frontend/v1/stats/endpoint?permaslug=anthropic%2Fclaude-4.8-opus-20260528&amp;variant=standard</x:v>
      </x:c>
    </x:row>
    <x:row r="130">
      <x:c r="A130" s="23" t="str">
        <x:v>anthropic/claude-sonnet-4.5:batch</x:v>
      </x:c>
      <x:c r="B130" s="23" t="str">
        <x:v>amazon-bedrock</x:v>
      </x:c>
      <x:c r="C130" s="23" t="str">
        <x:v>frontend_only</x:v>
      </x:c>
      <x:c r="D130" s="157" t="n">
        <x:v>0</x:v>
      </x:c>
      <x:c r="E130" s="157" t="n">
        <x:v>1</x:v>
      </x:c>
      <x:c r="F130" s="23" t="str">
        <x:v>[]</x:v>
      </x:c>
      <x:c r="G130" s="23" t="str">
        <x:v>[["('unknown', 1000000.0, None, 64000.0, 3.0, 15.0, 0.3, 3.75, 200000.0, 6.0, 22.5, 0.6, 7.5)", 1]]</x:v>
      </x:c>
      <x:c r="H130" s="23" t="str">
        <x:v>https://openrouter.ai/api/v1/models/anthropic/claude-sonnet-4.5:batch/endpoints
https://openrouter.ai/api/frontend/v1/stats/endpoint?permaslug=anthropic%2Fclaude-4.5-sonnet-20250929&amp;variant=standard</x:v>
      </x:c>
    </x:row>
    <x:row r="131">
      <x:c r="A131" s="23" t="str">
        <x:v>anthropic/claude-sonnet-4.5:batch</x:v>
      </x:c>
      <x:c r="B131" s="23" t="str">
        <x:v>amazon-bedrock/eu-west-1</x:v>
      </x:c>
      <x:c r="C131" s="23" t="str">
        <x:v>frontend_only</x:v>
      </x:c>
      <x:c r="D131" s="157" t="n">
        <x:v>0</x:v>
      </x:c>
      <x:c r="E131" s="157" t="n">
        <x:v>1</x:v>
      </x:c>
      <x:c r="F131" s="23" t="str">
        <x:v>[]</x:v>
      </x:c>
      <x:c r="G131" s="23" t="str">
        <x:v>[["('unknown', 1000000.0, None, 64000.0, 3.3, 16.5, 0.33, 4.125, 200000.0, 6.6, 24.75, 0.66, 8.25)", 1]]</x:v>
      </x:c>
      <x:c r="H131" s="23" t="str">
        <x:v>https://openrouter.ai/api/v1/models/anthropic/claude-sonnet-4.5:batch/endpoints
https://openrouter.ai/api/frontend/v1/stats/endpoint?permaslug=anthropic%2Fclaude-4.5-sonnet-20250929&amp;variant=standard</x:v>
      </x:c>
    </x:row>
    <x:row r="132">
      <x:c r="A132" s="23" t="str">
        <x:v>anthropic/claude-sonnet-4.5:batch</x:v>
      </x:c>
      <x:c r="B132" s="23" t="str">
        <x:v>anthropic</x:v>
      </x:c>
      <x:c r="C132" s="23" t="str">
        <x:v>signature_mismatch</x:v>
      </x:c>
      <x:c r="D132" s="157" t="n">
        <x:v>1</x:v>
      </x:c>
      <x:c r="E132" s="157" t="n">
        <x:v>1</x:v>
      </x:c>
      <x:c r="F132" s="23" t="str">
        <x:v>[["('unknown', 1000000.0, None, 64000.0, 1.5, 7.5, 0.15, 1.875, 200000.0, 3.0, 11.25, 0.3, 3.75)", 1]]</x:v>
      </x:c>
      <x:c r="G132" s="23" t="str">
        <x:v>[["('unknown', 1000000.0, None, 64000.0, 3.0, 15.0, 0.3, 3.75, 200000.0, 6.0, 22.5, 0.6, 7.5)", 1]]</x:v>
      </x:c>
      <x:c r="H132" s="23" t="str">
        <x:v>https://openrouter.ai/api/v1/models/anthropic/claude-sonnet-4.5:batch/endpoints
https://openrouter.ai/api/frontend/v1/stats/endpoint?permaslug=anthropic%2Fclaude-4.5-sonnet-20250929&amp;variant=standard</x:v>
      </x:c>
    </x:row>
    <x:row r="133">
      <x:c r="A133" s="23" t="str">
        <x:v>anthropic/claude-sonnet-4.5:batch</x:v>
      </x:c>
      <x:c r="B133" s="23" t="str">
        <x:v>anthropic/2</x:v>
      </x:c>
      <x:c r="C133" s="23" t="str">
        <x:v>frontend_only</x:v>
      </x:c>
      <x:c r="D133" s="157" t="n">
        <x:v>0</x:v>
      </x:c>
      <x:c r="E133" s="157" t="n">
        <x:v>1</x:v>
      </x:c>
      <x:c r="F133" s="23" t="str">
        <x:v>[]</x:v>
      </x:c>
      <x:c r="G133" s="23" t="str">
        <x:v>[["('unknown', 1000000.0, None, 64000.0, 3.0, 15.0, 0.3, 3.75, 200000.0, 6.0, 22.5, 0.6, 7.5)", 1]]</x:v>
      </x:c>
      <x:c r="H133" s="23" t="str">
        <x:v>https://openrouter.ai/api/v1/models/anthropic/claude-sonnet-4.5:batch/endpoints
https://openrouter.ai/api/frontend/v1/stats/endpoint?permaslug=anthropic%2Fclaude-4.5-sonnet-20250929&amp;variant=standard</x:v>
      </x:c>
    </x:row>
    <x:row r="134">
      <x:c r="A134" s="23" t="str">
        <x:v>anthropic/claude-sonnet-4.5:batch</x:v>
      </x:c>
      <x:c r="B134" s="23" t="str">
        <x:v>anthropic/claude-on-aws</x:v>
      </x:c>
      <x:c r="C134" s="23" t="str">
        <x:v>frontend_only</x:v>
      </x:c>
      <x:c r="D134" s="157" t="n">
        <x:v>0</x:v>
      </x:c>
      <x:c r="E134" s="157" t="n">
        <x:v>1</x:v>
      </x:c>
      <x:c r="F134" s="23" t="str">
        <x:v>[]</x:v>
      </x:c>
      <x:c r="G134" s="23" t="str">
        <x:v>[["('unknown', 1000000.0, None, 64000.0, 3.0, 15.0, 0.3, 3.75, 200000.0, 6.0, 22.5, 0.6, 7.5)", 1]]</x:v>
      </x:c>
      <x:c r="H134" s="23" t="str">
        <x:v>https://openrouter.ai/api/v1/models/anthropic/claude-sonnet-4.5:batch/endpoints
https://openrouter.ai/api/frontend/v1/stats/endpoint?permaslug=anthropic%2Fclaude-4.5-sonnet-20250929&amp;variant=standard</x:v>
      </x:c>
    </x:row>
    <x:row r="135">
      <x:c r="A135" s="23" t="str">
        <x:v>anthropic/claude-sonnet-4.5:batch</x:v>
      </x:c>
      <x:c r="B135" s="23" t="str">
        <x:v>azure/us-east-2</x:v>
      </x:c>
      <x:c r="C135" s="23" t="str">
        <x:v>frontend_only</x:v>
      </x:c>
      <x:c r="D135" s="157" t="n">
        <x:v>0</x:v>
      </x:c>
      <x:c r="E135" s="157" t="n">
        <x:v>1</x:v>
      </x:c>
      <x:c r="F135" s="23" t="str">
        <x:v>[]</x:v>
      </x:c>
      <x:c r="G135" s="23" t="str">
        <x:v>[["('unknown', 200000.0, None, 64000.0, 3.0, 15.0, 0.3, 3.75, None, None, None, None, None)", 1]]</x:v>
      </x:c>
      <x:c r="H135" s="23" t="str">
        <x:v>https://openrouter.ai/api/v1/models/anthropic/claude-sonnet-4.5:batch/endpoints
https://openrouter.ai/api/frontend/v1/stats/endpoint?permaslug=anthropic%2Fclaude-4.5-sonnet-20250929&amp;variant=standard</x:v>
      </x:c>
    </x:row>
    <x:row r="136">
      <x:c r="A136" s="23" t="str">
        <x:v>anthropic/claude-sonnet-4.5:batch</x:v>
      </x:c>
      <x:c r="B136" s="23" t="str">
        <x:v>google-vertex/global</x:v>
      </x:c>
      <x:c r="C136" s="23" t="str">
        <x:v>frontend_only</x:v>
      </x:c>
      <x:c r="D136" s="157" t="n">
        <x:v>0</x:v>
      </x:c>
      <x:c r="E136" s="157" t="n">
        <x:v>1</x:v>
      </x:c>
      <x:c r="F136" s="23" t="str">
        <x:v>[]</x:v>
      </x:c>
      <x:c r="G136" s="23" t="str">
        <x:v>[["('unknown', 1000000.0, None, 64000.0, 3.0, 15.0, 0.3, 3.75, 200000.0, 6.0, 22.5, 0.6, 7.5)", 1]]</x:v>
      </x:c>
      <x:c r="H136" s="23" t="str">
        <x:v>https://openrouter.ai/api/v1/models/anthropic/claude-sonnet-4.5:batch/endpoints
https://openrouter.ai/api/frontend/v1/stats/endpoint?permaslug=anthropic%2Fclaude-4.5-sonnet-20250929&amp;variant=standard</x:v>
      </x:c>
    </x:row>
    <x:row r="137">
      <x:c r="A137" s="23" t="str">
        <x:v>anthropic/claude-sonnet-4.5:batch</x:v>
      </x:c>
      <x:c r="B137" s="23" t="str">
        <x:v>google-vertex/us-east5</x:v>
      </x:c>
      <x:c r="C137" s="23" t="str">
        <x:v>frontend_only</x:v>
      </x:c>
      <x:c r="D137" s="157" t="n">
        <x:v>0</x:v>
      </x:c>
      <x:c r="E137" s="157" t="n">
        <x:v>1</x:v>
      </x:c>
      <x:c r="F137" s="23" t="str">
        <x:v>[]</x:v>
      </x:c>
      <x:c r="G137" s="23" t="str">
        <x:v>[["('unknown', 1000000.0, None, 64000.0, 3.3, 16.5, 0.33, 4.125, 200000.0, 6.6, 24.75, 0.66, 8.25)", 1]]</x:v>
      </x:c>
      <x:c r="H137" s="23" t="str">
        <x:v>https://openrouter.ai/api/v1/models/anthropic/claude-sonnet-4.5:batch/endpoints
https://openrouter.ai/api/frontend/v1/stats/endpoint?permaslug=anthropic%2Fclaude-4.5-sonnet-20250929&amp;variant=standard</x:v>
      </x:c>
    </x:row>
    <x:row r="138">
      <x:c r="A138" s="23" t="str">
        <x:v>anthropic/claude-sonnet-5:batch</x:v>
      </x:c>
      <x:c r="B138" s="23" t="str">
        <x:v>amazon-bedrock/claude-on-aws</x:v>
      </x:c>
      <x:c r="C138" s="23" t="str">
        <x:v>frontend_only</x:v>
      </x:c>
      <x:c r="D138" s="157" t="n">
        <x:v>0</x:v>
      </x:c>
      <x:c r="E138" s="157" t="n">
        <x:v>1</x:v>
      </x:c>
      <x:c r="F138" s="23" t="str">
        <x:v>[]</x:v>
      </x:c>
      <x:c r="G138" s="23" t="str">
        <x:v>[["('unknown', 1000000.0, None, 128000.0, 2.0, 10.0, 0.2, 2.5, None, None, None, None, None)", 1]]</x:v>
      </x:c>
      <x:c r="H138" s="23" t="str">
        <x:v>https://openrouter.ai/api/v1/models/anthropic/claude-sonnet-5:batch/endpoints
https://openrouter.ai/api/frontend/v1/stats/endpoint?permaslug=anthropic%2Fclaude-sonnet-5-20260630&amp;variant=standard</x:v>
      </x:c>
    </x:row>
    <x:row r="139">
      <x:c r="A139" s="23" t="str">
        <x:v>anthropic/claude-sonnet-5:batch</x:v>
      </x:c>
      <x:c r="B139" s="23" t="str">
        <x:v>amazon-bedrock/global</x:v>
      </x:c>
      <x:c r="C139" s="23" t="str">
        <x:v>frontend_only</x:v>
      </x:c>
      <x:c r="D139" s="157" t="n">
        <x:v>0</x:v>
      </x:c>
      <x:c r="E139" s="157" t="n">
        <x:v>1</x:v>
      </x:c>
      <x:c r="F139" s="23" t="str">
        <x:v>[]</x:v>
      </x:c>
      <x:c r="G139" s="23" t="str">
        <x:v>[["('unknown', 1000000.0, None, 128000.0, 2.0, 10.0, 0.2, 2.5, None, None, None, None, None)", 1]]</x:v>
      </x:c>
      <x:c r="H139" s="23" t="str">
        <x:v>https://openrouter.ai/api/v1/models/anthropic/claude-sonnet-5:batch/endpoints
https://openrouter.ai/api/frontend/v1/stats/endpoint?permaslug=anthropic%2Fclaude-sonnet-5-20260630&amp;variant=standard</x:v>
      </x:c>
    </x:row>
    <x:row r="140">
      <x:c r="A140" s="23" t="str">
        <x:v>anthropic/claude-sonnet-5:batch</x:v>
      </x:c>
      <x:c r="B140" s="23" t="str">
        <x:v>amazon-bedrock/us-east-1</x:v>
      </x:c>
      <x:c r="C140" s="23" t="str">
        <x:v>frontend_only</x:v>
      </x:c>
      <x:c r="D140" s="157" t="n">
        <x:v>0</x:v>
      </x:c>
      <x:c r="E140" s="157" t="n">
        <x:v>1</x:v>
      </x:c>
      <x:c r="F140" s="23" t="str">
        <x:v>[]</x:v>
      </x:c>
      <x:c r="G140" s="23" t="str">
        <x:v>[["('unknown', 1000000.0, None, 128000.0, 2.2, 11.0, 0.22, 2.75, None, None, None, None, None)", 1]]</x:v>
      </x:c>
      <x:c r="H140" s="23" t="str">
        <x:v>https://openrouter.ai/api/v1/models/anthropic/claude-sonnet-5:batch/endpoints
https://openrouter.ai/api/frontend/v1/stats/endpoint?permaslug=anthropic%2Fclaude-sonnet-5-20260630&amp;variant=standard</x:v>
      </x:c>
    </x:row>
    <x:row r="141">
      <x:c r="A141" s="23" t="str">
        <x:v>anthropic/claude-sonnet-5:batch</x:v>
      </x:c>
      <x:c r="B141" s="23" t="str">
        <x:v>anthropic</x:v>
      </x:c>
      <x:c r="C141" s="23" t="str">
        <x:v>signature_mismatch</x:v>
      </x:c>
      <x:c r="D141" s="157" t="n">
        <x:v>1</x:v>
      </x:c>
      <x:c r="E141" s="157" t="n">
        <x:v>1</x:v>
      </x:c>
      <x:c r="F141" s="23" t="str">
        <x:v>[["('unknown', 1000000.0, None, 128000.0, 1.0, 5.0, 0.1, 1.25, None, None, None, None, None)", 1]]</x:v>
      </x:c>
      <x:c r="G141" s="23" t="str">
        <x:v>[["('unknown', 1000000.0, None, 128000.0, 2.0, 10.0, 0.2, 2.5, None, None, None, None, None)", 1]]</x:v>
      </x:c>
      <x:c r="H141" s="23" t="str">
        <x:v>https://openrouter.ai/api/v1/models/anthropic/claude-sonnet-5:batch/endpoints
https://openrouter.ai/api/frontend/v1/stats/endpoint?permaslug=anthropic%2Fclaude-sonnet-5-20260630&amp;variant=standard</x:v>
      </x:c>
    </x:row>
    <x:row r="142">
      <x:c r="A142" s="23" t="str">
        <x:v>anthropic/claude-sonnet-5:batch</x:v>
      </x:c>
      <x:c r="B142" s="23" t="str">
        <x:v>azure/us-east-2</x:v>
      </x:c>
      <x:c r="C142" s="23" t="str">
        <x:v>frontend_only</x:v>
      </x:c>
      <x:c r="D142" s="157" t="n">
        <x:v>0</x:v>
      </x:c>
      <x:c r="E142" s="157" t="n">
        <x:v>1</x:v>
      </x:c>
      <x:c r="F142" s="23" t="str">
        <x:v>[]</x:v>
      </x:c>
      <x:c r="G142" s="23" t="str">
        <x:v>[["('unknown', 1000000.0, None, 128000.0, 2.0, 10.0, 0.2, 2.5, None, None, None, None, None)", 1]]</x:v>
      </x:c>
      <x:c r="H142" s="23" t="str">
        <x:v>https://openrouter.ai/api/v1/models/anthropic/claude-sonnet-5:batch/endpoints
https://openrouter.ai/api/frontend/v1/stats/endpoint?permaslug=anthropic%2Fclaude-sonnet-5-20260630&amp;variant=standard</x:v>
      </x:c>
    </x:row>
    <x:row r="143">
      <x:c r="A143" s="23" t="str">
        <x:v>anthropic/claude-sonnet-5:batch</x:v>
      </x:c>
      <x:c r="B143" s="23" t="str">
        <x:v>google-vertex/europe</x:v>
      </x:c>
      <x:c r="C143" s="23" t="str">
        <x:v>frontend_only</x:v>
      </x:c>
      <x:c r="D143" s="157" t="n">
        <x:v>0</x:v>
      </x:c>
      <x:c r="E143" s="157" t="n">
        <x:v>1</x:v>
      </x:c>
      <x:c r="F143" s="23" t="str">
        <x:v>[]</x:v>
      </x:c>
      <x:c r="G143" s="23" t="str">
        <x:v>[["('unknown', 1000000.0, None, 128000.0, 2.2, 11.0, 0.22, 2.75, None, None, None, None, None)", 1]]</x:v>
      </x:c>
      <x:c r="H143" s="23" t="str">
        <x:v>https://openrouter.ai/api/v1/models/anthropic/claude-sonnet-5:batch/endpoints
https://openrouter.ai/api/frontend/v1/stats/endpoint?permaslug=anthropic%2Fclaude-sonnet-5-20260630&amp;variant=standard</x:v>
      </x:c>
    </x:row>
    <x:row r="144">
      <x:c r="A144" s="23" t="str">
        <x:v>anthropic/claude-sonnet-5:batch</x:v>
      </x:c>
      <x:c r="B144" s="23" t="str">
        <x:v>google-vertex/global</x:v>
      </x:c>
      <x:c r="C144" s="23" t="str">
        <x:v>frontend_only</x:v>
      </x:c>
      <x:c r="D144" s="157" t="n">
        <x:v>0</x:v>
      </x:c>
      <x:c r="E144" s="157" t="n">
        <x:v>1</x:v>
      </x:c>
      <x:c r="F144" s="23" t="str">
        <x:v>[]</x:v>
      </x:c>
      <x:c r="G144" s="23" t="str">
        <x:v>[["('unknown', 1000000.0, None, 128000.0, 2.0, 10.0, 0.2, 2.5, None, None, None, None, None)", 1]]</x:v>
      </x:c>
      <x:c r="H144" s="23" t="str">
        <x:v>https://openrouter.ai/api/v1/models/anthropic/claude-sonnet-5:batch/endpoints
https://openrouter.ai/api/frontend/v1/stats/endpoint?permaslug=anthropic%2Fclaude-sonnet-5-20260630&amp;variant=standard</x:v>
      </x:c>
    </x:row>
    <x:row r="145">
      <x:c r="A145" s="23" t="str">
        <x:v>google/gemini-2.5-flash-lite</x:v>
      </x:c>
      <x:c r="B145" s="23" t="str">
        <x:v>google-vertex/eu/priority</x:v>
      </x:c>
      <x:c r="C145" s="23" t="str">
        <x:v>frontend_only</x:v>
      </x:c>
      <x:c r="D145" s="157" t="n">
        <x:v>0</x:v>
      </x:c>
      <x:c r="E145" s="157" t="n">
        <x:v>1</x:v>
      </x:c>
      <x:c r="F145" s="23" t="str">
        <x:v>[]</x:v>
      </x:c>
      <x:c r="G145" s="23" t="str">
        <x:v>[["('unknown', 1048576.0, None, 65535.0, None, None, None, None, None, None, None, None, None)", 1]]</x:v>
      </x:c>
      <x:c r="H145" s="23" t="str">
        <x:v>https://openrouter.ai/api/v1/models/google/gemini-2.5-flash-lite/endpoints
https://openrouter.ai/api/frontend/v1/stats/endpoint?permaslug=google%2Fgemini-2.5-flash-lite&amp;variant=standard</x:v>
      </x:c>
    </x:row>
    <x:row r="146">
      <x:c r="A146" s="23" t="str">
        <x:v>google/gemini-2.5-flash-lite</x:v>
      </x:c>
      <x:c r="B146" s="23" t="str">
        <x:v>google-vertex/priority</x:v>
      </x:c>
      <x:c r="C146" s="23" t="str">
        <x:v>frontend_only</x:v>
      </x:c>
      <x:c r="D146" s="157" t="n">
        <x:v>0</x:v>
      </x:c>
      <x:c r="E146" s="157" t="n">
        <x:v>1</x:v>
      </x:c>
      <x:c r="F146" s="23" t="str">
        <x:v>[]</x:v>
      </x:c>
      <x:c r="G146" s="23" t="str">
        <x:v>[["('unknown', 1048576.0, None, 65535.0, None, None, None, None, None, None, None, None, None)", 1]]</x:v>
      </x:c>
      <x:c r="H146" s="23" t="str">
        <x:v>https://openrouter.ai/api/v1/models/google/gemini-2.5-flash-lite/endpoints
https://openrouter.ai/api/frontend/v1/stats/endpoint?permaslug=google%2Fgemini-2.5-flash-lite&amp;variant=standard</x:v>
      </x:c>
    </x:row>
    <x:row r="147">
      <x:c r="A147" s="23" t="str">
        <x:v>google/gemini-2.5-flash-lite:batch</x:v>
      </x:c>
      <x:c r="B147" s="23" t="str">
        <x:v>google-ai-studio</x:v>
      </x:c>
      <x:c r="C147" s="23" t="str">
        <x:v>frontend_only</x:v>
      </x:c>
      <x:c r="D147" s="157" t="n">
        <x:v>0</x:v>
      </x:c>
      <x:c r="E147" s="157" t="n">
        <x:v>1</x:v>
      </x:c>
      <x:c r="F147" s="23" t="str">
        <x:v>[]</x:v>
      </x:c>
      <x:c r="G147" s="23" t="str">
        <x:v>[["('unknown', 1048576.0, None, 65535.0, 0.1, 0.4, 0.01, 0.083333333, None, None, None, None, None)", 1]]</x:v>
      </x:c>
      <x:c r="H147" s="23" t="str">
        <x:v>https://openrouter.ai/api/v1/models/google/gemini-2.5-flash-lite:batch/endpoints
https://openrouter.ai/api/frontend/v1/stats/endpoint?permaslug=google%2Fgemini-2.5-flash-lite&amp;variant=standard</x:v>
      </x:c>
    </x:row>
    <x:row r="148">
      <x:c r="A148" s="23" t="str">
        <x:v>google/gemini-2.5-flash-lite:batch</x:v>
      </x:c>
      <x:c r="B148" s="23" t="str">
        <x:v>google-ai-studio/flex</x:v>
      </x:c>
      <x:c r="C148" s="23" t="str">
        <x:v>frontend_only</x:v>
      </x:c>
      <x:c r="D148" s="157" t="n">
        <x:v>0</x:v>
      </x:c>
      <x:c r="E148" s="157" t="n">
        <x:v>1</x:v>
      </x:c>
      <x:c r="F148" s="23" t="str">
        <x:v>[]</x:v>
      </x:c>
      <x:c r="G148" s="23" t="str">
        <x:v>[["('unknown', 1048576.0, None, 65535.0, 0.05, 0.2, 0.005, 0.041666667, None, None, None, None, None)", 1]]</x:v>
      </x:c>
      <x:c r="H148" s="23" t="str">
        <x:v>https://openrouter.ai/api/v1/models/google/gemini-2.5-flash-lite:batch/endpoints
https://openrouter.ai/api/frontend/v1/stats/endpoint?permaslug=google%2Fgemini-2.5-flash-lite&amp;variant=standard</x:v>
      </x:c>
    </x:row>
    <x:row r="149">
      <x:c r="A149" s="23" t="str">
        <x:v>google/gemini-2.5-flash-lite:batch</x:v>
      </x:c>
      <x:c r="B149" s="23" t="str">
        <x:v>google-ai-studio/priority</x:v>
      </x:c>
      <x:c r="C149" s="23" t="str">
        <x:v>frontend_only</x:v>
      </x:c>
      <x:c r="D149" s="157" t="n">
        <x:v>0</x:v>
      </x:c>
      <x:c r="E149" s="157" t="n">
        <x:v>1</x:v>
      </x:c>
      <x:c r="F149" s="23" t="str">
        <x:v>[]</x:v>
      </x:c>
      <x:c r="G149" s="23" t="str">
        <x:v>[["('unknown', 1048576.0, None, 65535.0, 0.18, 0.72, 0.018, 0.15, None, None, None, None, None)", 1]]</x:v>
      </x:c>
      <x:c r="H149" s="23" t="str">
        <x:v>https://openrouter.ai/api/v1/models/google/gemini-2.5-flash-lite:batch/endpoints
https://openrouter.ai/api/frontend/v1/stats/endpoint?permaslug=google%2Fgemini-2.5-flash-lite&amp;variant=standard</x:v>
      </x:c>
    </x:row>
    <x:row r="150">
      <x:c r="A150" s="23" t="str">
        <x:v>google/gemini-2.5-flash-lite:batch</x:v>
      </x:c>
      <x:c r="B150" s="23" t="str">
        <x:v>google-vertex</x:v>
      </x:c>
      <x:c r="C150" s="23" t="str">
        <x:v>frontend_only</x:v>
      </x:c>
      <x:c r="D150" s="157" t="n">
        <x:v>0</x:v>
      </x:c>
      <x:c r="E150" s="157" t="n">
        <x:v>1</x:v>
      </x:c>
      <x:c r="F150" s="23" t="str">
        <x:v>[]</x:v>
      </x:c>
      <x:c r="G150" s="23" t="str">
        <x:v>[["('unknown', 1048576.0, None, 65535.0, 0.1, 0.4, 0.01, 0.083333333, None, None, None, None, None)", 1]]</x:v>
      </x:c>
      <x:c r="H150" s="23" t="str">
        <x:v>https://openrouter.ai/api/v1/models/google/gemini-2.5-flash-lite:batch/endpoints
https://openrouter.ai/api/frontend/v1/stats/endpoint?permaslug=google%2Fgemini-2.5-flash-lite&amp;variant=standard</x:v>
      </x:c>
    </x:row>
    <x:row r="151">
      <x:c r="A151" s="23" t="str">
        <x:v>google/gemini-2.5-flash-lite:batch</x:v>
      </x:c>
      <x:c r="B151" s="23" t="str">
        <x:v>google-vertex/eu</x:v>
      </x:c>
      <x:c r="C151" s="23" t="str">
        <x:v>signature_mismatch</x:v>
      </x:c>
      <x:c r="D151" s="157" t="n">
        <x:v>1</x:v>
      </x:c>
      <x:c r="E151" s="157" t="n">
        <x:v>1</x:v>
      </x:c>
      <x:c r="F151" s="23" t="str">
        <x:v>[["('unknown', 1048576.0, None, 65535.0, 0.05, 0.2, 0.01, None, None, None, None, None, None)", 1]]</x:v>
      </x:c>
      <x:c r="G151" s="23" t="str">
        <x:v>[["('unknown', 1048576.0, None, 65535.0, 0.1, 0.4, 0.01, 0.083333333, None, None, None, None, None)", 1]]</x:v>
      </x:c>
      <x:c r="H151" s="23" t="str">
        <x:v>https://openrouter.ai/api/v1/models/google/gemini-2.5-flash-lite:batch/endpoints
https://openrouter.ai/api/frontend/v1/stats/endpoint?permaslug=google%2Fgemini-2.5-flash-lite&amp;variant=standard</x:v>
      </x:c>
    </x:row>
    <x:row r="152">
      <x:c r="A152" s="23" t="str">
        <x:v>google/gemini-2.5-flash-lite:batch</x:v>
      </x:c>
      <x:c r="B152" s="23" t="str">
        <x:v>google-vertex/eu/priority</x:v>
      </x:c>
      <x:c r="C152" s="23" t="str">
        <x:v>frontend_only</x:v>
      </x:c>
      <x:c r="D152" s="157" t="n">
        <x:v>0</x:v>
      </x:c>
      <x:c r="E152" s="157" t="n">
        <x:v>1</x:v>
      </x:c>
      <x:c r="F152" s="23" t="str">
        <x:v>[]</x:v>
      </x:c>
      <x:c r="G152" s="23" t="str">
        <x:v>[["('unknown', 1048576.0, None, 65535.0, None, None, None, None, None, None, None, None, None)", 1]]</x:v>
      </x:c>
      <x:c r="H152" s="23" t="str">
        <x:v>https://openrouter.ai/api/v1/models/google/gemini-2.5-flash-lite:batch/endpoints
https://openrouter.ai/api/frontend/v1/stats/endpoint?permaslug=google%2Fgemini-2.5-flash-lite&amp;variant=standard</x:v>
      </x:c>
    </x:row>
    <x:row r="153">
      <x:c r="A153" s="23" t="str">
        <x:v>google/gemini-2.5-flash-lite:batch</x:v>
      </x:c>
      <x:c r="B153" s="23" t="str">
        <x:v>google-vertex/priority</x:v>
      </x:c>
      <x:c r="C153" s="23" t="str">
        <x:v>frontend_only</x:v>
      </x:c>
      <x:c r="D153" s="157" t="n">
        <x:v>0</x:v>
      </x:c>
      <x:c r="E153" s="157" t="n">
        <x:v>1</x:v>
      </x:c>
      <x:c r="F153" s="23" t="str">
        <x:v>[]</x:v>
      </x:c>
      <x:c r="G153" s="23" t="str">
        <x:v>[["('unknown', 1048576.0, None, 65535.0, None, None, None, None, None, None, None, None, None)", 1]]</x:v>
      </x:c>
      <x:c r="H153" s="23" t="str">
        <x:v>https://openrouter.ai/api/v1/models/google/gemini-2.5-flash-lite:batch/endpoints
https://openrouter.ai/api/frontend/v1/stats/endpoint?permaslug=google%2Fgemini-2.5-flash-lite&amp;variant=standard</x:v>
      </x:c>
    </x:row>
    <x:row r="154">
      <x:c r="A154" s="23" t="str">
        <x:v>google/gemini-2.5-flash:batch</x:v>
      </x:c>
      <x:c r="B154" s="23" t="str">
        <x:v>google-ai-studio</x:v>
      </x:c>
      <x:c r="C154" s="23" t="str">
        <x:v>frontend_only</x:v>
      </x:c>
      <x:c r="D154" s="157" t="n">
        <x:v>0</x:v>
      </x:c>
      <x:c r="E154" s="157" t="n">
        <x:v>1</x:v>
      </x:c>
      <x:c r="F154" s="23" t="str">
        <x:v>[]</x:v>
      </x:c>
      <x:c r="G154" s="23" t="str">
        <x:v>[["('unknown', 1048576.0, None, 65535.0, 0.3, 2.5, 0.03, 0.083333333, None, None, None, None, None)", 1]]</x:v>
      </x:c>
      <x:c r="H154" s="23" t="str">
        <x:v>https://openrouter.ai/api/v1/models/google/gemini-2.5-flash:batch/endpoints
https://openrouter.ai/api/frontend/v1/stats/endpoint?permaslug=google%2Fgemini-2.5-flash&amp;variant=standard</x:v>
      </x:c>
    </x:row>
    <x:row r="155">
      <x:c r="A155" s="23" t="str">
        <x:v>google/gemini-2.5-flash:batch</x:v>
      </x:c>
      <x:c r="B155" s="23" t="str">
        <x:v>google-ai-studio/flex</x:v>
      </x:c>
      <x:c r="C155" s="23" t="str">
        <x:v>frontend_only</x:v>
      </x:c>
      <x:c r="D155" s="157" t="n">
        <x:v>0</x:v>
      </x:c>
      <x:c r="E155" s="157" t="n">
        <x:v>1</x:v>
      </x:c>
      <x:c r="F155" s="23" t="str">
        <x:v>[]</x:v>
      </x:c>
      <x:c r="G155" s="23" t="str">
        <x:v>[["('unknown', 1048576.0, None, 65535.0, 0.15, 1.25, 0.015, 0.041666667, None, None, None, None, None)", 1]]</x:v>
      </x:c>
      <x:c r="H155" s="23" t="str">
        <x:v>https://openrouter.ai/api/v1/models/google/gemini-2.5-flash:batch/endpoints
https://openrouter.ai/api/frontend/v1/stats/endpoint?permaslug=google%2Fgemini-2.5-flash&amp;variant=standard</x:v>
      </x:c>
    </x:row>
    <x:row r="156">
      <x:c r="A156" s="23" t="str">
        <x:v>google/gemini-2.5-flash:batch</x:v>
      </x:c>
      <x:c r="B156" s="23" t="str">
        <x:v>google-ai-studio/priority</x:v>
      </x:c>
      <x:c r="C156" s="23" t="str">
        <x:v>frontend_only</x:v>
      </x:c>
      <x:c r="D156" s="157" t="n">
        <x:v>0</x:v>
      </x:c>
      <x:c r="E156" s="157" t="n">
        <x:v>1</x:v>
      </x:c>
      <x:c r="F156" s="23" t="str">
        <x:v>[]</x:v>
      </x:c>
      <x:c r="G156" s="23" t="str">
        <x:v>[["('unknown', 1048576.0, None, 65535.0, 0.54, 4.5, 0.054, 0.15, None, None, None, None, None)", 1]]</x:v>
      </x:c>
      <x:c r="H156" s="23" t="str">
        <x:v>https://openrouter.ai/api/v1/models/google/gemini-2.5-flash:batch/endpoints
https://openrouter.ai/api/frontend/v1/stats/endpoint?permaslug=google%2Fgemini-2.5-flash&amp;variant=standard</x:v>
      </x:c>
    </x:row>
    <x:row r="157">
      <x:c r="A157" s="23" t="str">
        <x:v>google/gemini-2.5-flash:batch</x:v>
      </x:c>
      <x:c r="B157" s="23" t="str">
        <x:v>google-vertex</x:v>
      </x:c>
      <x:c r="C157" s="23" t="str">
        <x:v>frontend_only</x:v>
      </x:c>
      <x:c r="D157" s="157" t="n">
        <x:v>0</x:v>
      </x:c>
      <x:c r="E157" s="157" t="n">
        <x:v>1</x:v>
      </x:c>
      <x:c r="F157" s="23" t="str">
        <x:v>[]</x:v>
      </x:c>
      <x:c r="G157" s="23" t="str">
        <x:v>[["('unknown', 1048576.0, None, 65535.0, 0.3, 2.5, 0.03, 0.083333333, None, None, None, None, None)", 1]]</x:v>
      </x:c>
      <x:c r="H157" s="23" t="str">
        <x:v>https://openrouter.ai/api/v1/models/google/gemini-2.5-flash:batch/endpoints
https://openrouter.ai/api/frontend/v1/stats/endpoint?permaslug=google%2Fgemini-2.5-flash&amp;variant=standard</x:v>
      </x:c>
    </x:row>
    <x:row r="158">
      <x:c r="A158" s="23" t="str">
        <x:v>google/gemini-2.5-flash:batch</x:v>
      </x:c>
      <x:c r="B158" s="23" t="str">
        <x:v>google-vertex/eu</x:v>
      </x:c>
      <x:c r="C158" s="23" t="str">
        <x:v>frontend_only</x:v>
      </x:c>
      <x:c r="D158" s="157" t="n">
        <x:v>0</x:v>
      </x:c>
      <x:c r="E158" s="157" t="n">
        <x:v>1</x:v>
      </x:c>
      <x:c r="F158" s="23" t="str">
        <x:v>[]</x:v>
      </x:c>
      <x:c r="G158" s="23" t="str">
        <x:v>[["('unknown', 1048576.0, None, 65535.0, 0.3, 2.5, 0.03, 0.083333333, None, None, None, None, None)", 1]]</x:v>
      </x:c>
      <x:c r="H158" s="23" t="str">
        <x:v>https://openrouter.ai/api/v1/models/google/gemini-2.5-flash:batch/endpoints
https://openrouter.ai/api/frontend/v1/stats/endpoint?permaslug=google%2Fgemini-2.5-flash&amp;variant=standard</x:v>
      </x:c>
    </x:row>
    <x:row r="159">
      <x:c r="A159" s="23" t="str">
        <x:v>google/gemini-2.5-flash:batch</x:v>
      </x:c>
      <x:c r="B159" s="23" t="str">
        <x:v>google-vertex/global</x:v>
      </x:c>
      <x:c r="C159" s="23" t="str">
        <x:v>signature_mismatch</x:v>
      </x:c>
      <x:c r="D159" s="157" t="n">
        <x:v>1</x:v>
      </x:c>
      <x:c r="E159" s="157" t="n">
        <x:v>1</x:v>
      </x:c>
      <x:c r="F159" s="23" t="str">
        <x:v>[["('unknown', 1048576.0, None, 65535.0, 0.15, 1.25, 0.03, None, None, None, None, None, None)", 1]]</x:v>
      </x:c>
      <x:c r="G159" s="23" t="str">
        <x:v>[["('unknown', 1048576.0, None, 65535.0, 0.3, 2.5, 0.03, 0.083333333, None, None, None, None, None)", 1]]</x:v>
      </x:c>
      <x:c r="H159" s="23" t="str">
        <x:v>https://openrouter.ai/api/v1/models/google/gemini-2.5-flash:batch/endpoints
https://openrouter.ai/api/frontend/v1/stats/endpoint?permaslug=google%2Fgemini-2.5-flash&amp;variant=standard</x:v>
      </x:c>
    </x:row>
    <x:row r="160">
      <x:c r="A160" s="23" t="str">
        <x:v>google/gemini-2.5-flash:batch</x:v>
      </x:c>
      <x:c r="B160" s="23" t="str">
        <x:v>google-vertex/global/priority</x:v>
      </x:c>
      <x:c r="C160" s="23" t="str">
        <x:v>frontend_only</x:v>
      </x:c>
      <x:c r="D160" s="157" t="n">
        <x:v>0</x:v>
      </x:c>
      <x:c r="E160" s="157" t="n">
        <x:v>1</x:v>
      </x:c>
      <x:c r="F160" s="23" t="str">
        <x:v>[]</x:v>
      </x:c>
      <x:c r="G160" s="23" t="str">
        <x:v>[["('unknown', 1048576.0, None, 65535.0, 0.54, 4.5, 0.054, 0.15, None, None, None, None, None)", 1]]</x:v>
      </x:c>
      <x:c r="H160" s="23" t="str">
        <x:v>https://openrouter.ai/api/v1/models/google/gemini-2.5-flash:batch/endpoints
https://openrouter.ai/api/frontend/v1/stats/endpoint?permaslug=google%2Fgemini-2.5-flash&amp;variant=standard</x:v>
      </x:c>
    </x:row>
    <x:row r="161">
      <x:c r="A161" s="23" t="str">
        <x:v>google/gemini-2.5-pro-preview</x:v>
      </x:c>
      <x:c r="B161" s="23" t="str">
        <x:v>google-ai-studio</x:v>
      </x:c>
      <x:c r="C161" s="23" t="str">
        <x:v>official_only</x:v>
      </x:c>
      <x:c r="D161" s="157" t="n">
        <x:v>1</x:v>
      </x:c>
      <x:c r="E161" s="157" t="n">
        <x:v>0</x:v>
      </x:c>
      <x:c r="F161" s="23" t="str">
        <x:v>[["('unknown', 1048576.0, None, 65536.0, 1.25, 10.0, 0.125, 0.375, 200000.0, 2.5, 15.0, 0.25, None)", 1]]</x:v>
      </x:c>
      <x:c r="G161" s="23" t="str">
        <x:v>[]</x:v>
      </x:c>
      <x:c r="H161" s="23" t="str">
        <x:v>https://openrouter.ai/api/v1/models/google/gemini-2.5-pro-preview/endpoints
</x:v>
      </x:c>
    </x:row>
    <x:row r="162">
      <x:c r="A162" s="23" t="str">
        <x:v>google/gemini-2.5-pro-preview</x:v>
      </x:c>
      <x:c r="B162" s="23" t="str">
        <x:v>google-ai-studio/flex</x:v>
      </x:c>
      <x:c r="C162" s="23" t="str">
        <x:v>official_only</x:v>
      </x:c>
      <x:c r="D162" s="157" t="n">
        <x:v>1</x:v>
      </x:c>
      <x:c r="E162" s="157" t="n">
        <x:v>0</x:v>
      </x:c>
      <x:c r="F162" s="23" t="str">
        <x:v>[["('unknown', 1048576.0, None, 65536.0, 0.625, 5.0, 0.0625, 0.1875, 200000.0, 1.25, 7.5, 0.125, None)", 1]]</x:v>
      </x:c>
      <x:c r="G162" s="23" t="str">
        <x:v>[]</x:v>
      </x:c>
      <x:c r="H162" s="23" t="str">
        <x:v>https://openrouter.ai/api/v1/models/google/gemini-2.5-pro-preview/endpoints
</x:v>
      </x:c>
    </x:row>
    <x:row r="163">
      <x:c r="A163" s="23" t="str">
        <x:v>google/gemini-2.5-pro-preview</x:v>
      </x:c>
      <x:c r="B163" s="23" t="str">
        <x:v>google-ai-studio/priority</x:v>
      </x:c>
      <x:c r="C163" s="23" t="str">
        <x:v>official_only</x:v>
      </x:c>
      <x:c r="D163" s="157" t="n">
        <x:v>1</x:v>
      </x:c>
      <x:c r="E163" s="157" t="n">
        <x:v>0</x:v>
      </x:c>
      <x:c r="F163" s="23" t="str">
        <x:v>[["('unknown', 1048576.0, None, 65536.0, 2.25, 18.0, 0.225, 0.675, 200000.0, 4.5, 27.0, 0.45, None)", 1]]</x:v>
      </x:c>
      <x:c r="G163" s="23" t="str">
        <x:v>[]</x:v>
      </x:c>
      <x:c r="H163" s="23" t="str">
        <x:v>https://openrouter.ai/api/v1/models/google/gemini-2.5-pro-preview/endpoints
</x:v>
      </x:c>
    </x:row>
    <x:row r="164">
      <x:c r="A164" s="23" t="str">
        <x:v>google/gemini-2.5-pro-preview</x:v>
      </x:c>
      <x:c r="B164" s="23" t="str">
        <x:v>google-vertex/eu</x:v>
      </x:c>
      <x:c r="C164" s="23" t="str">
        <x:v>official_only</x:v>
      </x:c>
      <x:c r="D164" s="157" t="n">
        <x:v>1</x:v>
      </x:c>
      <x:c r="E164" s="157" t="n">
        <x:v>0</x:v>
      </x:c>
      <x:c r="F164" s="23" t="str">
        <x:v>[["('unknown', 1048576.0, None, 65536.0, 1.25, 10.0, 0.125, 0.375, 200000.0, 2.5, 15.0, 0.25, None)", 1]]</x:v>
      </x:c>
      <x:c r="G164" s="23" t="str">
        <x:v>[]</x:v>
      </x:c>
      <x:c r="H164" s="23" t="str">
        <x:v>https://openrouter.ai/api/v1/models/google/gemini-2.5-pro-preview/endpoints
</x:v>
      </x:c>
    </x:row>
    <x:row r="165">
      <x:c r="A165" s="23" t="str">
        <x:v>google/gemini-2.5-pro-preview</x:v>
      </x:c>
      <x:c r="B165" s="23" t="str">
        <x:v>google-vertex/global/flex</x:v>
      </x:c>
      <x:c r="C165" s="23" t="str">
        <x:v>official_only</x:v>
      </x:c>
      <x:c r="D165" s="157" t="n">
        <x:v>1</x:v>
      </x:c>
      <x:c r="E165" s="157" t="n">
        <x:v>0</x:v>
      </x:c>
      <x:c r="F165" s="23" t="str">
        <x:v>[["('unknown', 1048576.0, None, 65536.0, 0.625, 5.0, 0.0625, 0.1875, 200000.0, 1.25, 7.5, 0.125, None)", 1]]</x:v>
      </x:c>
      <x:c r="G165" s="23" t="str">
        <x:v>[]</x:v>
      </x:c>
      <x:c r="H165" s="23" t="str">
        <x:v>https://openrouter.ai/api/v1/models/google/gemini-2.5-pro-preview/endpoints
</x:v>
      </x:c>
    </x:row>
    <x:row r="166">
      <x:c r="A166" s="23" t="str">
        <x:v>google/gemini-2.5-pro-preview</x:v>
      </x:c>
      <x:c r="B166" s="23" t="str">
        <x:v>google-vertex/global/priority</x:v>
      </x:c>
      <x:c r="C166" s="23" t="str">
        <x:v>official_only</x:v>
      </x:c>
      <x:c r="D166" s="157" t="n">
        <x:v>1</x:v>
      </x:c>
      <x:c r="E166" s="157" t="n">
        <x:v>0</x:v>
      </x:c>
      <x:c r="F166" s="23" t="str">
        <x:v>[["('unknown', 1048576.0, None, 65536.0, 2.25, 18.0, 0.225, 0.675, 200000.0, 4.5, 27.0, 0.45, None)", 1]]</x:v>
      </x:c>
      <x:c r="G166" s="23" t="str">
        <x:v>[]</x:v>
      </x:c>
      <x:c r="H166" s="23" t="str">
        <x:v>https://openrouter.ai/api/v1/models/google/gemini-2.5-pro-preview/endpoints
</x:v>
      </x:c>
    </x:row>
    <x:row r="167">
      <x:c r="A167" s="23" t="str">
        <x:v>google/gemini-2.5-pro-preview</x:v>
      </x:c>
      <x:c r="B167" s="23" t="str">
        <x:v>google-vertex/us</x:v>
      </x:c>
      <x:c r="C167" s="23" t="str">
        <x:v>official_only</x:v>
      </x:c>
      <x:c r="D167" s="157" t="n">
        <x:v>1</x:v>
      </x:c>
      <x:c r="E167" s="157" t="n">
        <x:v>0</x:v>
      </x:c>
      <x:c r="F167" s="23" t="str">
        <x:v>[["('unknown', 1048576.0, None, 65536.0, 1.25, 10.0, 0.125, 0.375, 200000.0, 2.5, 15.0, 0.25, None)", 1]]</x:v>
      </x:c>
      <x:c r="G167" s="23" t="str">
        <x:v>[]</x:v>
      </x:c>
      <x:c r="H167" s="23" t="str">
        <x:v>https://openrouter.ai/api/v1/models/google/gemini-2.5-pro-preview/endpoints
</x:v>
      </x:c>
    </x:row>
    <x:row r="168">
      <x:c r="A168" s="23" t="str">
        <x:v>google/gemini-2.5-pro-preview-05-06</x:v>
      </x:c>
      <x:c r="B168" s="23" t="str">
        <x:v>google-ai-studio</x:v>
      </x:c>
      <x:c r="C168" s="23" t="str">
        <x:v>official_only</x:v>
      </x:c>
      <x:c r="D168" s="157" t="n">
        <x:v>1</x:v>
      </x:c>
      <x:c r="E168" s="157" t="n">
        <x:v>0</x:v>
      </x:c>
      <x:c r="F168" s="23" t="str">
        <x:v>[["('unknown', 1048576.0, None, 65536.0, 1.25, 10.0, 0.125, 0.375, 200000.0, 2.5, 15.0, 0.25, None)", 1]]</x:v>
      </x:c>
      <x:c r="G168" s="23" t="str">
        <x:v>[]</x:v>
      </x:c>
      <x:c r="H168" s="23" t="str">
        <x:v>https://openrouter.ai/api/v1/models/google/gemini-2.5-pro-preview-05-06/endpoints
</x:v>
      </x:c>
    </x:row>
    <x:row r="169">
      <x:c r="A169" s="23" t="str">
        <x:v>google/gemini-2.5-pro-preview-05-06</x:v>
      </x:c>
      <x:c r="B169" s="23" t="str">
        <x:v>google-ai-studio/flex</x:v>
      </x:c>
      <x:c r="C169" s="23" t="str">
        <x:v>official_only</x:v>
      </x:c>
      <x:c r="D169" s="157" t="n">
        <x:v>1</x:v>
      </x:c>
      <x:c r="E169" s="157" t="n">
        <x:v>0</x:v>
      </x:c>
      <x:c r="F169" s="23" t="str">
        <x:v>[["('unknown', 1048576.0, None, 65536.0, 0.625, 5.0, 0.0625, 0.1875, 200000.0, 1.25, 7.5, 0.125, None)", 1]]</x:v>
      </x:c>
      <x:c r="G169" s="23" t="str">
        <x:v>[]</x:v>
      </x:c>
      <x:c r="H169" s="23" t="str">
        <x:v>https://openrouter.ai/api/v1/models/google/gemini-2.5-pro-preview-05-06/endpoints
</x:v>
      </x:c>
    </x:row>
    <x:row r="170">
      <x:c r="A170" s="23" t="str">
        <x:v>google/gemini-2.5-pro-preview-05-06</x:v>
      </x:c>
      <x:c r="B170" s="23" t="str">
        <x:v>google-ai-studio/priority</x:v>
      </x:c>
      <x:c r="C170" s="23" t="str">
        <x:v>official_only</x:v>
      </x:c>
      <x:c r="D170" s="157" t="n">
        <x:v>1</x:v>
      </x:c>
      <x:c r="E170" s="157" t="n">
        <x:v>0</x:v>
      </x:c>
      <x:c r="F170" s="23" t="str">
        <x:v>[["('unknown', 1048576.0, None, 65536.0, 2.25, 18.0, 0.225, 0.675, 200000.0, 4.5, 27.0, 0.45, None)", 1]]</x:v>
      </x:c>
      <x:c r="G170" s="23" t="str">
        <x:v>[]</x:v>
      </x:c>
      <x:c r="H170" s="23" t="str">
        <x:v>https://openrouter.ai/api/v1/models/google/gemini-2.5-pro-preview-05-06/endpoints
</x:v>
      </x:c>
    </x:row>
    <x:row r="171">
      <x:c r="A171" s="23" t="str">
        <x:v>google/gemini-2.5-pro-preview-05-06</x:v>
      </x:c>
      <x:c r="B171" s="23" t="str">
        <x:v>google-vertex</x:v>
      </x:c>
      <x:c r="C171" s="23" t="str">
        <x:v>frontend_only</x:v>
      </x:c>
      <x:c r="D171" s="157" t="n">
        <x:v>0</x:v>
      </x:c>
      <x:c r="E171" s="157" t="n">
        <x:v>1</x:v>
      </x:c>
      <x:c r="F171" s="23" t="str">
        <x:v>[]</x:v>
      </x:c>
      <x:c r="G171" s="23" t="str">
        <x:v>[["('unknown', 1048576.0, None, 65535.0, 1.25, 10.0, 0.125, 0.375, 200000.0, 2.5, 15.0, 0.25, None)", 1]]</x:v>
      </x:c>
      <x:c r="H171" s="23" t="str">
        <x:v>https://openrouter.ai/api/v1/models/google/gemini-2.5-pro-preview-05-06/endpoints
https://openrouter.ai/api/frontend/v1/stats/endpoint?permaslug=google%2Fgemini-2.5-pro-preview-03-25&amp;variant=standard</x:v>
      </x:c>
    </x:row>
    <x:row r="172">
      <x:c r="A172" s="23" t="str">
        <x:v>google/gemini-2.5-pro-preview-05-06</x:v>
      </x:c>
      <x:c r="B172" s="23" t="str">
        <x:v>google-vertex/eu</x:v>
      </x:c>
      <x:c r="C172" s="23" t="str">
        <x:v>official_only</x:v>
      </x:c>
      <x:c r="D172" s="157" t="n">
        <x:v>1</x:v>
      </x:c>
      <x:c r="E172" s="157" t="n">
        <x:v>0</x:v>
      </x:c>
      <x:c r="F172" s="23" t="str">
        <x:v>[["('unknown', 1048576.0, None, 65536.0, 1.25, 10.0, 0.125, 0.375, 200000.0, 2.5, 15.0, 0.25, None)", 1]]</x:v>
      </x:c>
      <x:c r="G172" s="23" t="str">
        <x:v>[]</x:v>
      </x:c>
      <x:c r="H172" s="23" t="str">
        <x:v>https://openrouter.ai/api/v1/models/google/gemini-2.5-pro-preview-05-06/endpoints
</x:v>
      </x:c>
    </x:row>
    <x:row r="173">
      <x:c r="A173" s="23" t="str">
        <x:v>google/gemini-2.5-pro-preview-05-06</x:v>
      </x:c>
      <x:c r="B173" s="23" t="str">
        <x:v>google-vertex/global</x:v>
      </x:c>
      <x:c r="C173" s="23" t="str">
        <x:v>official_only</x:v>
      </x:c>
      <x:c r="D173" s="157" t="n">
        <x:v>1</x:v>
      </x:c>
      <x:c r="E173" s="157" t="n">
        <x:v>0</x:v>
      </x:c>
      <x:c r="F173" s="23" t="str">
        <x:v>[["('unknown', 1048576.0, None, 65536.0, 1.25, 10.0, 0.125, 0.375, 200000.0, 2.5, 15.0, 0.25, None)", 1]]</x:v>
      </x:c>
      <x:c r="G173" s="23" t="str">
        <x:v>[]</x:v>
      </x:c>
      <x:c r="H173" s="23" t="str">
        <x:v>https://openrouter.ai/api/v1/models/google/gemini-2.5-pro-preview-05-06/endpoints
</x:v>
      </x:c>
    </x:row>
    <x:row r="174">
      <x:c r="A174" s="23" t="str">
        <x:v>google/gemini-2.5-pro-preview-05-06</x:v>
      </x:c>
      <x:c r="B174" s="23" t="str">
        <x:v>google-vertex/global/flex</x:v>
      </x:c>
      <x:c r="C174" s="23" t="str">
        <x:v>official_only</x:v>
      </x:c>
      <x:c r="D174" s="157" t="n">
        <x:v>1</x:v>
      </x:c>
      <x:c r="E174" s="157" t="n">
        <x:v>0</x:v>
      </x:c>
      <x:c r="F174" s="23" t="str">
        <x:v>[["('unknown', 1048576.0, None, 65536.0, 0.625, 5.0, 0.0625, 0.1875, 200000.0, 1.25, 7.5, 0.125, None)", 1]]</x:v>
      </x:c>
      <x:c r="G174" s="23" t="str">
        <x:v>[]</x:v>
      </x:c>
      <x:c r="H174" s="23" t="str">
        <x:v>https://openrouter.ai/api/v1/models/google/gemini-2.5-pro-preview-05-06/endpoints
</x:v>
      </x:c>
    </x:row>
    <x:row r="175">
      <x:c r="A175" s="23" t="str">
        <x:v>google/gemini-2.5-pro-preview-05-06</x:v>
      </x:c>
      <x:c r="B175" s="23" t="str">
        <x:v>google-vertex/global/priority</x:v>
      </x:c>
      <x:c r="C175" s="23" t="str">
        <x:v>official_only</x:v>
      </x:c>
      <x:c r="D175" s="157" t="n">
        <x:v>1</x:v>
      </x:c>
      <x:c r="E175" s="157" t="n">
        <x:v>0</x:v>
      </x:c>
      <x:c r="F175" s="23" t="str">
        <x:v>[["('unknown', 1048576.0, None, 65536.0, 2.25, 18.0, 0.225, 0.675, 200000.0, 4.5, 27.0, 0.45, None)", 1]]</x:v>
      </x:c>
      <x:c r="G175" s="23" t="str">
        <x:v>[]</x:v>
      </x:c>
      <x:c r="H175" s="23" t="str">
        <x:v>https://openrouter.ai/api/v1/models/google/gemini-2.5-pro-preview-05-06/endpoints
</x:v>
      </x:c>
    </x:row>
    <x:row r="176">
      <x:c r="A176" s="23" t="str">
        <x:v>google/gemini-2.5-pro-preview-05-06</x:v>
      </x:c>
      <x:c r="B176" s="23" t="str">
        <x:v>google-vertex/us</x:v>
      </x:c>
      <x:c r="C176" s="23" t="str">
        <x:v>official_only</x:v>
      </x:c>
      <x:c r="D176" s="157" t="n">
        <x:v>1</x:v>
      </x:c>
      <x:c r="E176" s="157" t="n">
        <x:v>0</x:v>
      </x:c>
      <x:c r="F176" s="23" t="str">
        <x:v>[["('unknown', 1048576.0, None, 65536.0, 1.25, 10.0, 0.125, 0.375, 200000.0, 2.5, 15.0, 0.25, None)", 1]]</x:v>
      </x:c>
      <x:c r="G176" s="23" t="str">
        <x:v>[]</x:v>
      </x:c>
      <x:c r="H176" s="23" t="str">
        <x:v>https://openrouter.ai/api/v1/models/google/gemini-2.5-pro-preview-05-06/endpoints
</x:v>
      </x:c>
    </x:row>
    <x:row r="177">
      <x:c r="A177" s="23" t="str">
        <x:v>google/gemini-2.5-pro:batch</x:v>
      </x:c>
      <x:c r="B177" s="23" t="str">
        <x:v>google-ai-studio</x:v>
      </x:c>
      <x:c r="C177" s="23" t="str">
        <x:v>frontend_only</x:v>
      </x:c>
      <x:c r="D177" s="157" t="n">
        <x:v>0</x:v>
      </x:c>
      <x:c r="E177" s="157" t="n">
        <x:v>1</x:v>
      </x:c>
      <x:c r="F177" s="23" t="str">
        <x:v>[]</x:v>
      </x:c>
      <x:c r="G177" s="23" t="str">
        <x:v>[["('unknown', 1048576.0, None, 65536.0, 1.25, 10.0, 0.125, 0.375, 200000.0, 2.5, 15.0, 0.25, None)", 1]]</x:v>
      </x:c>
      <x:c r="H177" s="23" t="str">
        <x:v>https://openrouter.ai/api/v1/models/google/gemini-2.5-pro:batch/endpoints
https://openrouter.ai/api/frontend/v1/stats/endpoint?permaslug=google%2Fgemini-2.5-pro&amp;variant=standard</x:v>
      </x:c>
    </x:row>
    <x:row r="178">
      <x:c r="A178" s="23" t="str">
        <x:v>google/gemini-2.5-pro:batch</x:v>
      </x:c>
      <x:c r="B178" s="23" t="str">
        <x:v>google-ai-studio/flex</x:v>
      </x:c>
      <x:c r="C178" s="23" t="str">
        <x:v>frontend_only</x:v>
      </x:c>
      <x:c r="D178" s="157" t="n">
        <x:v>0</x:v>
      </x:c>
      <x:c r="E178" s="157" t="n">
        <x:v>1</x:v>
      </x:c>
      <x:c r="F178" s="23" t="str">
        <x:v>[]</x:v>
      </x:c>
      <x:c r="G178" s="23" t="str">
        <x:v>[["('unknown', 1048576.0, None, 65536.0, 0.625, 5.0, 0.0625, 0.1875, 200000.0, 1.25, 7.5, 0.125, None)", 1]]</x:v>
      </x:c>
      <x:c r="H178" s="23" t="str">
        <x:v>https://openrouter.ai/api/v1/models/google/gemini-2.5-pro:batch/endpoints
https://openrouter.ai/api/frontend/v1/stats/endpoint?permaslug=google%2Fgemini-2.5-pro&amp;variant=standard</x:v>
      </x:c>
    </x:row>
    <x:row r="179">
      <x:c r="A179" s="23" t="str">
        <x:v>google/gemini-2.5-pro:batch</x:v>
      </x:c>
      <x:c r="B179" s="23" t="str">
        <x:v>google-ai-studio/priority</x:v>
      </x:c>
      <x:c r="C179" s="23" t="str">
        <x:v>frontend_only</x:v>
      </x:c>
      <x:c r="D179" s="157" t="n">
        <x:v>0</x:v>
      </x:c>
      <x:c r="E179" s="157" t="n">
        <x:v>1</x:v>
      </x:c>
      <x:c r="F179" s="23" t="str">
        <x:v>[]</x:v>
      </x:c>
      <x:c r="G179" s="23" t="str">
        <x:v>[["('unknown', 1048576.0, None, 65536.0, 2.25, 18.0, 0.225, 0.675, 200000.0, 4.5, 27.0, 0.45, None)", 1]]</x:v>
      </x:c>
      <x:c r="H179" s="23" t="str">
        <x:v>https://openrouter.ai/api/v1/models/google/gemini-2.5-pro:batch/endpoints
https://openrouter.ai/api/frontend/v1/stats/endpoint?permaslug=google%2Fgemini-2.5-pro&amp;variant=standard</x:v>
      </x:c>
    </x:row>
    <x:row r="180">
      <x:c r="A180" s="23" t="str">
        <x:v>google/gemini-2.5-pro:batch</x:v>
      </x:c>
      <x:c r="B180" s="23" t="str">
        <x:v>google-vertex/eu</x:v>
      </x:c>
      <x:c r="C180" s="23" t="str">
        <x:v>frontend_only</x:v>
      </x:c>
      <x:c r="D180" s="157" t="n">
        <x:v>0</x:v>
      </x:c>
      <x:c r="E180" s="157" t="n">
        <x:v>1</x:v>
      </x:c>
      <x:c r="F180" s="23" t="str">
        <x:v>[]</x:v>
      </x:c>
      <x:c r="G180" s="23" t="str">
        <x:v>[["('unknown', 1048576.0, None, 65536.0, 1.25, 10.0, 0.125, 0.375, 200000.0, 2.5, 15.0, 0.25, None)", 1]]</x:v>
      </x:c>
      <x:c r="H180" s="23" t="str">
        <x:v>https://openrouter.ai/api/v1/models/google/gemini-2.5-pro:batch/endpoints
https://openrouter.ai/api/frontend/v1/stats/endpoint?permaslug=google%2Fgemini-2.5-pro&amp;variant=standard</x:v>
      </x:c>
    </x:row>
    <x:row r="181">
      <x:c r="A181" s="23" t="str">
        <x:v>google/gemini-2.5-pro:batch</x:v>
      </x:c>
      <x:c r="B181" s="23" t="str">
        <x:v>google-vertex/global</x:v>
      </x:c>
      <x:c r="C181" s="23" t="str">
        <x:v>signature_mismatch</x:v>
      </x:c>
      <x:c r="D181" s="157" t="n">
        <x:v>1</x:v>
      </x:c>
      <x:c r="E181" s="157" t="n">
        <x:v>1</x:v>
      </x:c>
      <x:c r="F181" s="23" t="str">
        <x:v>[["('unknown', 1048576.0, None, 65536.0, 0.625, 5.0, 0.125, None, 200000.0, 1.25, 7.5, 0.25, None)", 1]]</x:v>
      </x:c>
      <x:c r="G181" s="23" t="str">
        <x:v>[["('unknown', 1048576.0, None, 65536.0, 1.25, 10.0, 0.125, 0.375, 200000.0, 2.5, 15.0, 0.25, None)", 1]]</x:v>
      </x:c>
      <x:c r="H181" s="23" t="str">
        <x:v>https://openrouter.ai/api/v1/models/google/gemini-2.5-pro:batch/endpoints
https://openrouter.ai/api/frontend/v1/stats/endpoint?permaslug=google%2Fgemini-2.5-pro&amp;variant=standard</x:v>
      </x:c>
    </x:row>
    <x:row r="182">
      <x:c r="A182" s="23" t="str">
        <x:v>google/gemini-2.5-pro:batch</x:v>
      </x:c>
      <x:c r="B182" s="23" t="str">
        <x:v>google-vertex/global/flex</x:v>
      </x:c>
      <x:c r="C182" s="23" t="str">
        <x:v>frontend_only</x:v>
      </x:c>
      <x:c r="D182" s="157" t="n">
        <x:v>0</x:v>
      </x:c>
      <x:c r="E182" s="157" t="n">
        <x:v>1</x:v>
      </x:c>
      <x:c r="F182" s="23" t="str">
        <x:v>[]</x:v>
      </x:c>
      <x:c r="G182" s="23" t="str">
        <x:v>[["('unknown', 1048576.0, None, 65536.0, 0.625, 5.0, 0.0625, 0.1875, 200000.0, 1.25, 7.5, 0.125, None)", 1]]</x:v>
      </x:c>
      <x:c r="H182" s="23" t="str">
        <x:v>https://openrouter.ai/api/v1/models/google/gemini-2.5-pro:batch/endpoints
https://openrouter.ai/api/frontend/v1/stats/endpoint?permaslug=google%2Fgemini-2.5-pro&amp;variant=standard</x:v>
      </x:c>
    </x:row>
    <x:row r="183">
      <x:c r="A183" s="23" t="str">
        <x:v>google/gemini-2.5-pro:batch</x:v>
      </x:c>
      <x:c r="B183" s="23" t="str">
        <x:v>google-vertex/global/priority</x:v>
      </x:c>
      <x:c r="C183" s="23" t="str">
        <x:v>frontend_only</x:v>
      </x:c>
      <x:c r="D183" s="157" t="n">
        <x:v>0</x:v>
      </x:c>
      <x:c r="E183" s="157" t="n">
        <x:v>1</x:v>
      </x:c>
      <x:c r="F183" s="23" t="str">
        <x:v>[]</x:v>
      </x:c>
      <x:c r="G183" s="23" t="str">
        <x:v>[["('unknown', 1048576.0, None, 65536.0, 2.25, 18.0, 0.225, 0.675, 200000.0, 4.5, 27.0, 0.45, None)", 1]]</x:v>
      </x:c>
      <x:c r="H183" s="23" t="str">
        <x:v>https://openrouter.ai/api/v1/models/google/gemini-2.5-pro:batch/endpoints
https://openrouter.ai/api/frontend/v1/stats/endpoint?permaslug=google%2Fgemini-2.5-pro&amp;variant=standard</x:v>
      </x:c>
    </x:row>
    <x:row r="184">
      <x:c r="A184" s="23" t="str">
        <x:v>google/gemini-2.5-pro:batch</x:v>
      </x:c>
      <x:c r="B184" s="23" t="str">
        <x:v>google-vertex/us</x:v>
      </x:c>
      <x:c r="C184" s="23" t="str">
        <x:v>frontend_only</x:v>
      </x:c>
      <x:c r="D184" s="157" t="n">
        <x:v>0</x:v>
      </x:c>
      <x:c r="E184" s="157" t="n">
        <x:v>1</x:v>
      </x:c>
      <x:c r="F184" s="23" t="str">
        <x:v>[]</x:v>
      </x:c>
      <x:c r="G184" s="23" t="str">
        <x:v>[["('unknown', 1048576.0, None, 65536.0, 1.25, 10.0, 0.125, 0.375, 200000.0, 2.5, 15.0, 0.25, None)", 1]]</x:v>
      </x:c>
      <x:c r="H184" s="23" t="str">
        <x:v>https://openrouter.ai/api/v1/models/google/gemini-2.5-pro:batch/endpoints
https://openrouter.ai/api/frontend/v1/stats/endpoint?permaslug=google%2Fgemini-2.5-pro&amp;variant=standard</x:v>
      </x:c>
    </x:row>
    <x:row r="185">
      <x:c r="A185" s="23" t="str">
        <x:v>google/gemini-3-flash-preview:batch</x:v>
      </x:c>
      <x:c r="B185" s="23" t="str">
        <x:v>google-ai-studio</x:v>
      </x:c>
      <x:c r="C185" s="23" t="str">
        <x:v>frontend_only</x:v>
      </x:c>
      <x:c r="D185" s="157" t="n">
        <x:v>0</x:v>
      </x:c>
      <x:c r="E185" s="157" t="n">
        <x:v>1</x:v>
      </x:c>
      <x:c r="F185" s="23" t="str">
        <x:v>[]</x:v>
      </x:c>
      <x:c r="G185" s="23" t="str">
        <x:v>[["('unknown', 1048576.0, None, 65536.0, 0.5, 3.0, 0.05, 0.083333333, None, None, None, None, None)", 1]]</x:v>
      </x:c>
      <x:c r="H185" s="23" t="str">
        <x:v>https://openrouter.ai/api/v1/models/google/gemini-3-flash-preview:batch/endpoints
https://openrouter.ai/api/frontend/v1/stats/endpoint?permaslug=google%2Fgemini-3-flash-preview-20251217&amp;variant=standard</x:v>
      </x:c>
    </x:row>
    <x:row r="186">
      <x:c r="A186" s="23" t="str">
        <x:v>google/gemini-3-flash-preview:batch</x:v>
      </x:c>
      <x:c r="B186" s="23" t="str">
        <x:v>google-ai-studio/flex</x:v>
      </x:c>
      <x:c r="C186" s="23" t="str">
        <x:v>frontend_only</x:v>
      </x:c>
      <x:c r="D186" s="157" t="n">
        <x:v>0</x:v>
      </x:c>
      <x:c r="E186" s="157" t="n">
        <x:v>1</x:v>
      </x:c>
      <x:c r="F186" s="23" t="str">
        <x:v>[]</x:v>
      </x:c>
      <x:c r="G186" s="23" t="str">
        <x:v>[["('unknown', 1048576.0, None, 65536.0, 0.25, 1.5, 0.025, 0.041666667, None, None, None, None, None)", 1]]</x:v>
      </x:c>
      <x:c r="H186" s="23" t="str">
        <x:v>https://openrouter.ai/api/v1/models/google/gemini-3-flash-preview:batch/endpoints
https://openrouter.ai/api/frontend/v1/stats/endpoint?permaslug=google%2Fgemini-3-flash-preview-20251217&amp;variant=standard</x:v>
      </x:c>
    </x:row>
    <x:row r="187">
      <x:c r="A187" s="23" t="str">
        <x:v>google/gemini-3-flash-preview:batch</x:v>
      </x:c>
      <x:c r="B187" s="23" t="str">
        <x:v>google-ai-studio/priority</x:v>
      </x:c>
      <x:c r="C187" s="23" t="str">
        <x:v>frontend_only</x:v>
      </x:c>
      <x:c r="D187" s="157" t="n">
        <x:v>0</x:v>
      </x:c>
      <x:c r="E187" s="157" t="n">
        <x:v>1</x:v>
      </x:c>
      <x:c r="F187" s="23" t="str">
        <x:v>[]</x:v>
      </x:c>
      <x:c r="G187" s="23" t="str">
        <x:v>[["('unknown', 1048576.0, None, 65536.0, 0.9, 5.4, 0.09, 0.15, None, None, None, None, None)", 1]]</x:v>
      </x:c>
      <x:c r="H187" s="23" t="str">
        <x:v>https://openrouter.ai/api/v1/models/google/gemini-3-flash-preview:batch/endpoints
https://openrouter.ai/api/frontend/v1/stats/endpoint?permaslug=google%2Fgemini-3-flash-preview-20251217&amp;variant=standard</x:v>
      </x:c>
    </x:row>
    <x:row r="188">
      <x:c r="A188" s="23" t="str">
        <x:v>google/gemini-3-flash-preview:batch</x:v>
      </x:c>
      <x:c r="B188" s="23" t="str">
        <x:v>google-vertex/global</x:v>
      </x:c>
      <x:c r="C188" s="23" t="str">
        <x:v>signature_mismatch</x:v>
      </x:c>
      <x:c r="D188" s="157" t="n">
        <x:v>1</x:v>
      </x:c>
      <x:c r="E188" s="157" t="n">
        <x:v>1</x:v>
      </x:c>
      <x:c r="F188" s="23" t="str">
        <x:v>[["('unknown', 1048576.0, None, 65535.0, 0.25, 1.5, None, None, None, None, None, None, None)", 1]]</x:v>
      </x:c>
      <x:c r="G188" s="23" t="str">
        <x:v>[["('unknown', 1048576.0, None, 65535.0, 0.5, 3.0, 0.05, 0.083333333, None, None, None, None, None)", 1]]</x:v>
      </x:c>
      <x:c r="H188" s="23" t="str">
        <x:v>https://openrouter.ai/api/v1/models/google/gemini-3-flash-preview:batch/endpoints
https://openrouter.ai/api/frontend/v1/stats/endpoint?permaslug=google%2Fgemini-3-flash-preview-20251217&amp;variant=standard</x:v>
      </x:c>
    </x:row>
    <x:row r="189">
      <x:c r="A189" s="23" t="str">
        <x:v>google/gemini-3-flash-preview:batch</x:v>
      </x:c>
      <x:c r="B189" s="23" t="str">
        <x:v>google-vertex/global/flex</x:v>
      </x:c>
      <x:c r="C189" s="23" t="str">
        <x:v>frontend_only</x:v>
      </x:c>
      <x:c r="D189" s="157" t="n">
        <x:v>0</x:v>
      </x:c>
      <x:c r="E189" s="157" t="n">
        <x:v>1</x:v>
      </x:c>
      <x:c r="F189" s="23" t="str">
        <x:v>[]</x:v>
      </x:c>
      <x:c r="G189" s="23" t="str">
        <x:v>[["('unknown', 1048576.0, None, 65535.0, 0.25, 1.5, 0.025, 0.041666667, None, None, None, None, None)", 1]]</x:v>
      </x:c>
      <x:c r="H189" s="23" t="str">
        <x:v>https://openrouter.ai/api/v1/models/google/gemini-3-flash-preview:batch/endpoints
https://openrouter.ai/api/frontend/v1/stats/endpoint?permaslug=google%2Fgemini-3-flash-preview-20251217&amp;variant=standard</x:v>
      </x:c>
    </x:row>
    <x:row r="190">
      <x:c r="A190" s="23" t="str">
        <x:v>google/gemini-3-flash-preview:batch</x:v>
      </x:c>
      <x:c r="B190" s="23" t="str">
        <x:v>google-vertex/global/priority</x:v>
      </x:c>
      <x:c r="C190" s="23" t="str">
        <x:v>frontend_only</x:v>
      </x:c>
      <x:c r="D190" s="157" t="n">
        <x:v>0</x:v>
      </x:c>
      <x:c r="E190" s="157" t="n">
        <x:v>1</x:v>
      </x:c>
      <x:c r="F190" s="23" t="str">
        <x:v>[]</x:v>
      </x:c>
      <x:c r="G190" s="23" t="str">
        <x:v>[["('unknown', 1048576.0, None, 65535.0, 0.9, 5.4, 0.09, 0.15, None, None, None, None, None)", 1]]</x:v>
      </x:c>
      <x:c r="H190" s="23" t="str">
        <x:v>https://openrouter.ai/api/v1/models/google/gemini-3-flash-preview:batch/endpoints
https://openrouter.ai/api/frontend/v1/stats/endpoint?permaslug=google%2Fgemini-3-flash-preview-20251217&amp;variant=standard</x:v>
      </x:c>
    </x:row>
    <x:row r="191">
      <x:c r="A191" s="23" t="str">
        <x:v>google/gemini-3.1-flash-lite:batch</x:v>
      </x:c>
      <x:c r="B191" s="23" t="str">
        <x:v>google-ai-studio</x:v>
      </x:c>
      <x:c r="C191" s="23" t="str">
        <x:v>frontend_only</x:v>
      </x:c>
      <x:c r="D191" s="157" t="n">
        <x:v>0</x:v>
      </x:c>
      <x:c r="E191" s="157" t="n">
        <x:v>1</x:v>
      </x:c>
      <x:c r="F191" s="23" t="str">
        <x:v>[]</x:v>
      </x:c>
      <x:c r="G191" s="23" t="str">
        <x:v>[["('unknown', 1048576.0, None, 65536.0, 0.25, 1.5, 0.025, 0.083333333, None, None, None, None, None)", 1]]</x:v>
      </x:c>
      <x:c r="H191" s="23" t="str">
        <x:v>https://openrouter.ai/api/v1/models/google/gemini-3.1-flash-lite:batch/endpoints
https://openrouter.ai/api/frontend/v1/stats/endpoint?permaslug=google%2Fgemini-3.1-flash-lite-20260507&amp;variant=standard</x:v>
      </x:c>
    </x:row>
    <x:row r="192">
      <x:c r="A192" s="23" t="str">
        <x:v>google/gemini-3.1-flash-lite:batch</x:v>
      </x:c>
      <x:c r="B192" s="23" t="str">
        <x:v>google-ai-studio/flex</x:v>
      </x:c>
      <x:c r="C192" s="23" t="str">
        <x:v>frontend_only</x:v>
      </x:c>
      <x:c r="D192" s="157" t="n">
        <x:v>0</x:v>
      </x:c>
      <x:c r="E192" s="157" t="n">
        <x:v>1</x:v>
      </x:c>
      <x:c r="F192" s="23" t="str">
        <x:v>[]</x:v>
      </x:c>
      <x:c r="G192" s="23" t="str">
        <x:v>[["('unknown', 1048576.0, None, 65536.0, 0.125, 0.75, 0.0125, 0.041666667, None, None, None, None, None)", 1]]</x:v>
      </x:c>
      <x:c r="H192" s="23" t="str">
        <x:v>https://openrouter.ai/api/v1/models/google/gemini-3.1-flash-lite:batch/endpoints
https://openrouter.ai/api/frontend/v1/stats/endpoint?permaslug=google%2Fgemini-3.1-flash-lite-20260507&amp;variant=standard</x:v>
      </x:c>
    </x:row>
    <x:row r="193">
      <x:c r="A193" s="23" t="str">
        <x:v>google/gemini-3.1-flash-lite:batch</x:v>
      </x:c>
      <x:c r="B193" s="23" t="str">
        <x:v>google-ai-studio/priority</x:v>
      </x:c>
      <x:c r="C193" s="23" t="str">
        <x:v>frontend_only</x:v>
      </x:c>
      <x:c r="D193" s="157" t="n">
        <x:v>0</x:v>
      </x:c>
      <x:c r="E193" s="157" t="n">
        <x:v>1</x:v>
      </x:c>
      <x:c r="F193" s="23" t="str">
        <x:v>[]</x:v>
      </x:c>
      <x:c r="G193" s="23" t="str">
        <x:v>[["('unknown', 1048576.0, None, 65536.0, 0.45, 2.7, 0.045, 0.15, None, None, None, None, None)", 1]]</x:v>
      </x:c>
      <x:c r="H193" s="23" t="str">
        <x:v>https://openrouter.ai/api/v1/models/google/gemini-3.1-flash-lite:batch/endpoints
https://openrouter.ai/api/frontend/v1/stats/endpoint?permaslug=google%2Fgemini-3.1-flash-lite-20260507&amp;variant=standard</x:v>
      </x:c>
    </x:row>
    <x:row r="194">
      <x:c r="A194" s="23" t="str">
        <x:v>google/gemini-3.1-flash-lite:batch</x:v>
      </x:c>
      <x:c r="B194" s="23" t="str">
        <x:v>google-vertex/global</x:v>
      </x:c>
      <x:c r="C194" s="23" t="str">
        <x:v>signature_mismatch</x:v>
      </x:c>
      <x:c r="D194" s="157" t="n">
        <x:v>1</x:v>
      </x:c>
      <x:c r="E194" s="157" t="n">
        <x:v>1</x:v>
      </x:c>
      <x:c r="F194" s="23" t="str">
        <x:v>[["('unknown', 1048576.0, None, 65536.0, 0.125, 0.75, 0.0125, None, None, None, None, None, None)", 1]]</x:v>
      </x:c>
      <x:c r="G194" s="23" t="str">
        <x:v>[["('unknown', 1048576.0, None, 65536.0, 0.25, 1.5, 0.025, 0.083333333, None, None, None, None, None)", 1]]</x:v>
      </x:c>
      <x:c r="H194" s="23" t="str">
        <x:v>https://openrouter.ai/api/v1/models/google/gemini-3.1-flash-lite:batch/endpoints
https://openrouter.ai/api/frontend/v1/stats/endpoint?permaslug=google%2Fgemini-3.1-flash-lite-20260507&amp;variant=standard</x:v>
      </x:c>
    </x:row>
    <x:row r="195">
      <x:c r="A195" s="23" t="str">
        <x:v>google/gemini-3.1-flash-lite:batch</x:v>
      </x:c>
      <x:c r="B195" s="23" t="str">
        <x:v>google-vertex/global/flex</x:v>
      </x:c>
      <x:c r="C195" s="23" t="str">
        <x:v>frontend_only</x:v>
      </x:c>
      <x:c r="D195" s="157" t="n">
        <x:v>0</x:v>
      </x:c>
      <x:c r="E195" s="157" t="n">
        <x:v>1</x:v>
      </x:c>
      <x:c r="F195" s="23" t="str">
        <x:v>[]</x:v>
      </x:c>
      <x:c r="G195" s="23" t="str">
        <x:v>[["('unknown', 1048576.0, None, 65536.0, 0.125, 0.75, 0.0125, 0.041666667, None, None, None, None, None)", 1]]</x:v>
      </x:c>
      <x:c r="H195" s="23" t="str">
        <x:v>https://openrouter.ai/api/v1/models/google/gemini-3.1-flash-lite:batch/endpoints
https://openrouter.ai/api/frontend/v1/stats/endpoint?permaslug=google%2Fgemini-3.1-flash-lite-20260507&amp;variant=standard</x:v>
      </x:c>
    </x:row>
    <x:row r="196">
      <x:c r="A196" s="23" t="str">
        <x:v>google/gemini-3.1-flash-lite:batch</x:v>
      </x:c>
      <x:c r="B196" s="23" t="str">
        <x:v>google-vertex/global/priority</x:v>
      </x:c>
      <x:c r="C196" s="23" t="str">
        <x:v>frontend_only</x:v>
      </x:c>
      <x:c r="D196" s="157" t="n">
        <x:v>0</x:v>
      </x:c>
      <x:c r="E196" s="157" t="n">
        <x:v>1</x:v>
      </x:c>
      <x:c r="F196" s="23" t="str">
        <x:v>[]</x:v>
      </x:c>
      <x:c r="G196" s="23" t="str">
        <x:v>[["('unknown', 1048576.0, None, 65536.0, 0.45, 2.7, 0.045, 0.15, None, None, None, None, None)", 1]]</x:v>
      </x:c>
      <x:c r="H196" s="23" t="str">
        <x:v>https://openrouter.ai/api/v1/models/google/gemini-3.1-flash-lite:batch/endpoints
https://openrouter.ai/api/frontend/v1/stats/endpoint?permaslug=google%2Fgemini-3.1-flash-lite-20260507&amp;variant=standard</x:v>
      </x:c>
    </x:row>
    <x:row r="197">
      <x:c r="A197" s="23" t="str">
        <x:v>google/gemini-3.1-pro-preview:batch</x:v>
      </x:c>
      <x:c r="B197" s="23" t="str">
        <x:v>google-ai-studio</x:v>
      </x:c>
      <x:c r="C197" s="23" t="str">
        <x:v>frontend_only</x:v>
      </x:c>
      <x:c r="D197" s="157" t="n">
        <x:v>0</x:v>
      </x:c>
      <x:c r="E197" s="157" t="n">
        <x:v>1</x:v>
      </x:c>
      <x:c r="F197" s="23" t="str">
        <x:v>[]</x:v>
      </x:c>
      <x:c r="G197" s="23" t="str">
        <x:v>[["('unknown', 1048576.0, None, 65536.0, 2.0, 12.0, 0.2, 0.375, 200000.0, 4.0, 18.0, 0.4, None)", 1]]</x:v>
      </x:c>
      <x:c r="H197" s="23" t="str">
        <x:v>https://openrouter.ai/api/v1/models/google/gemini-3.1-pro-preview:batch/endpoints
https://openrouter.ai/api/frontend/v1/stats/endpoint?permaslug=google%2Fgemini-3.1-pro-preview-20260219&amp;variant=standard</x:v>
      </x:c>
    </x:row>
    <x:row r="198">
      <x:c r="A198" s="23" t="str">
        <x:v>google/gemini-3.1-pro-preview:batch</x:v>
      </x:c>
      <x:c r="B198" s="23" t="str">
        <x:v>google-ai-studio/flex</x:v>
      </x:c>
      <x:c r="C198" s="23" t="str">
        <x:v>frontend_only</x:v>
      </x:c>
      <x:c r="D198" s="157" t="n">
        <x:v>0</x:v>
      </x:c>
      <x:c r="E198" s="157" t="n">
        <x:v>1</x:v>
      </x:c>
      <x:c r="F198" s="23" t="str">
        <x:v>[]</x:v>
      </x:c>
      <x:c r="G198" s="23" t="str">
        <x:v>[["('unknown', 1048576.0, None, 65536.0, 1.0, 6.0, 0.1, 0.1875, 200000.0, 2.0, 9.0, 0.2, None)", 1]]</x:v>
      </x:c>
      <x:c r="H198" s="23" t="str">
        <x:v>https://openrouter.ai/api/v1/models/google/gemini-3.1-pro-preview:batch/endpoints
https://openrouter.ai/api/frontend/v1/stats/endpoint?permaslug=google%2Fgemini-3.1-pro-preview-20260219&amp;variant=standard</x:v>
      </x:c>
    </x:row>
    <x:row r="199">
      <x:c r="A199" s="23" t="str">
        <x:v>google/gemini-3.1-pro-preview:batch</x:v>
      </x:c>
      <x:c r="B199" s="23" t="str">
        <x:v>google-ai-studio/priority</x:v>
      </x:c>
      <x:c r="C199" s="23" t="str">
        <x:v>frontend_only</x:v>
      </x:c>
      <x:c r="D199" s="157" t="n">
        <x:v>0</x:v>
      </x:c>
      <x:c r="E199" s="157" t="n">
        <x:v>1</x:v>
      </x:c>
      <x:c r="F199" s="23" t="str">
        <x:v>[]</x:v>
      </x:c>
      <x:c r="G199" s="23" t="str">
        <x:v>[["('unknown', 1048576.0, None, 65536.0, 3.6, 21.6, 0.36, 0.675, 200000.0, 7.2, 32.4, 0.72, None)", 1]]</x:v>
      </x:c>
      <x:c r="H199" s="23" t="str">
        <x:v>https://openrouter.ai/api/v1/models/google/gemini-3.1-pro-preview:batch/endpoints
https://openrouter.ai/api/frontend/v1/stats/endpoint?permaslug=google%2Fgemini-3.1-pro-preview-20260219&amp;variant=standard</x:v>
      </x:c>
    </x:row>
    <x:row r="200">
      <x:c r="A200" s="23" t="str">
        <x:v>google/gemini-3.1-pro-preview:batch</x:v>
      </x:c>
      <x:c r="B200" s="23" t="str">
        <x:v>google-vertex/global</x:v>
      </x:c>
      <x:c r="C200" s="23" t="str">
        <x:v>signature_mismatch</x:v>
      </x:c>
      <x:c r="D200" s="157" t="n">
        <x:v>1</x:v>
      </x:c>
      <x:c r="E200" s="157" t="n">
        <x:v>1</x:v>
      </x:c>
      <x:c r="F200" s="23" t="str">
        <x:v>[["('unknown', 1048576.0, None, 65536.0, 1.0, 6.0, None, None, 200000.0, 2.0, 9.0, None, None)", 1]]</x:v>
      </x:c>
      <x:c r="G200" s="23" t="str">
        <x:v>[["('unknown', 1048576.0, None, 65536.0, 2.0, 12.0, 0.2, 0.375, 200000.0, 4.0, 18.0, 0.4, None)", 1]]</x:v>
      </x:c>
      <x:c r="H200" s="23" t="str">
        <x:v>https://openrouter.ai/api/v1/models/google/gemini-3.1-pro-preview:batch/endpoints
https://openrouter.ai/api/frontend/v1/stats/endpoint?permaslug=google%2Fgemini-3.1-pro-preview-20260219&amp;variant=standard</x:v>
      </x:c>
    </x:row>
    <x:row r="201">
      <x:c r="A201" s="23" t="str">
        <x:v>google/gemini-3.1-pro-preview:batch</x:v>
      </x:c>
      <x:c r="B201" s="23" t="str">
        <x:v>google-vertex/global/flex</x:v>
      </x:c>
      <x:c r="C201" s="23" t="str">
        <x:v>frontend_only</x:v>
      </x:c>
      <x:c r="D201" s="157" t="n">
        <x:v>0</x:v>
      </x:c>
      <x:c r="E201" s="157" t="n">
        <x:v>1</x:v>
      </x:c>
      <x:c r="F201" s="23" t="str">
        <x:v>[]</x:v>
      </x:c>
      <x:c r="G201" s="23" t="str">
        <x:v>[["('unknown', 1048576.0, None, 65536.0, 1.0, 6.0, 0.1, 0.1875, 200000.0, 2.0, 9.0, 0.2, None)", 1]]</x:v>
      </x:c>
      <x:c r="H201" s="23" t="str">
        <x:v>https://openrouter.ai/api/v1/models/google/gemini-3.1-pro-preview:batch/endpoints
https://openrouter.ai/api/frontend/v1/stats/endpoint?permaslug=google%2Fgemini-3.1-pro-preview-20260219&amp;variant=standard</x:v>
      </x:c>
    </x:row>
    <x:row r="202">
      <x:c r="A202" s="23" t="str">
        <x:v>google/gemini-3.1-pro-preview:batch</x:v>
      </x:c>
      <x:c r="B202" s="23" t="str">
        <x:v>google-vertex/global/priority</x:v>
      </x:c>
      <x:c r="C202" s="23" t="str">
        <x:v>frontend_only</x:v>
      </x:c>
      <x:c r="D202" s="157" t="n">
        <x:v>0</x:v>
      </x:c>
      <x:c r="E202" s="157" t="n">
        <x:v>1</x:v>
      </x:c>
      <x:c r="F202" s="23" t="str">
        <x:v>[]</x:v>
      </x:c>
      <x:c r="G202" s="23" t="str">
        <x:v>[["('unknown', 1048576.0, None, 65536.0, 3.6, 21.6, 0.36, 0.675, 200000.0, 7.2, 32.4, 0.72, None)", 1]]</x:v>
      </x:c>
      <x:c r="H202" s="23" t="str">
        <x:v>https://openrouter.ai/api/v1/models/google/gemini-3.1-pro-preview:batch/endpoints
https://openrouter.ai/api/frontend/v1/stats/endpoint?permaslug=google%2Fgemini-3.1-pro-preview-20260219&amp;variant=standard</x:v>
      </x:c>
    </x:row>
    <x:row r="203">
      <x:c r="A203" s="23" t="str">
        <x:v>google/gemini-3.5-flash-lite:batch</x:v>
      </x:c>
      <x:c r="B203" s="23" t="str">
        <x:v>google-ai-studio</x:v>
      </x:c>
      <x:c r="C203" s="23" t="str">
        <x:v>frontend_only</x:v>
      </x:c>
      <x:c r="D203" s="157" t="n">
        <x:v>0</x:v>
      </x:c>
      <x:c r="E203" s="157" t="n">
        <x:v>1</x:v>
      </x:c>
      <x:c r="F203" s="23" t="str">
        <x:v>[]</x:v>
      </x:c>
      <x:c r="G203" s="23" t="str">
        <x:v>[["('unknown', 1048576.0, None, 65536.0, 0.3, 2.5, 0.03, 0.083333333, None, None, None, None, None)", 1]]</x:v>
      </x:c>
      <x:c r="H203" s="23" t="str">
        <x:v>https://openrouter.ai/api/v1/models/google/gemini-3.5-flash-lite:batch/endpoints
https://openrouter.ai/api/frontend/v1/stats/endpoint?permaslug=google%2Fgemini-3.5-flash-lite-20260721&amp;variant=standard</x:v>
      </x:c>
    </x:row>
    <x:row r="204">
      <x:c r="A204" s="23" t="str">
        <x:v>google/gemini-3.5-flash-lite:batch</x:v>
      </x:c>
      <x:c r="B204" s="23" t="str">
        <x:v>google-ai-studio/flex</x:v>
      </x:c>
      <x:c r="C204" s="23" t="str">
        <x:v>frontend_only</x:v>
      </x:c>
      <x:c r="D204" s="157" t="n">
        <x:v>0</x:v>
      </x:c>
      <x:c r="E204" s="157" t="n">
        <x:v>1</x:v>
      </x:c>
      <x:c r="F204" s="23" t="str">
        <x:v>[]</x:v>
      </x:c>
      <x:c r="G204" s="23" t="str">
        <x:v>[["('unknown', 1048576.0, None, 65536.0, 0.15, 1.25, 0.015, 0.041666667, None, None, None, None, None)", 1]]</x:v>
      </x:c>
      <x:c r="H204" s="23" t="str">
        <x:v>https://openrouter.ai/api/v1/models/google/gemini-3.5-flash-lite:batch/endpoints
https://openrouter.ai/api/frontend/v1/stats/endpoint?permaslug=google%2Fgemini-3.5-flash-lite-20260721&amp;variant=standard</x:v>
      </x:c>
    </x:row>
    <x:row r="205">
      <x:c r="A205" s="23" t="str">
        <x:v>google/gemini-3.5-flash-lite:batch</x:v>
      </x:c>
      <x:c r="B205" s="23" t="str">
        <x:v>google-ai-studio/priority</x:v>
      </x:c>
      <x:c r="C205" s="23" t="str">
        <x:v>frontend_only</x:v>
      </x:c>
      <x:c r="D205" s="157" t="n">
        <x:v>0</x:v>
      </x:c>
      <x:c r="E205" s="157" t="n">
        <x:v>1</x:v>
      </x:c>
      <x:c r="F205" s="23" t="str">
        <x:v>[]</x:v>
      </x:c>
      <x:c r="G205" s="23" t="str">
        <x:v>[["('unknown', 1048576.0, None, 65536.0, 0.54, 4.5, 0.054, 0.15, None, None, None, None, None)", 1]]</x:v>
      </x:c>
      <x:c r="H205" s="23" t="str">
        <x:v>https://openrouter.ai/api/v1/models/google/gemini-3.5-flash-lite:batch/endpoints
https://openrouter.ai/api/frontend/v1/stats/endpoint?permaslug=google%2Fgemini-3.5-flash-lite-20260721&amp;variant=standard</x:v>
      </x:c>
    </x:row>
    <x:row r="206">
      <x:c r="A206" s="23" t="str">
        <x:v>google/gemini-3.5-flash-lite:batch</x:v>
      </x:c>
      <x:c r="B206" s="23" t="str">
        <x:v>google-vertex/global</x:v>
      </x:c>
      <x:c r="C206" s="23" t="str">
        <x:v>signature_mismatch</x:v>
      </x:c>
      <x:c r="D206" s="157" t="n">
        <x:v>1</x:v>
      </x:c>
      <x:c r="E206" s="157" t="n">
        <x:v>1</x:v>
      </x:c>
      <x:c r="F206" s="23" t="str">
        <x:v>[["('unknown', 1048576.0, None, 65536.0, 0.15, 1.25, 0.015, None, None, None, None, None, None)", 1]]</x:v>
      </x:c>
      <x:c r="G206" s="23" t="str">
        <x:v>[["('unknown', 1048576.0, None, 65536.0, 0.3, 2.5, 0.03, 0.083333333, None, None, None, None, None)", 1]]</x:v>
      </x:c>
      <x:c r="H206" s="23" t="str">
        <x:v>https://openrouter.ai/api/v1/models/google/gemini-3.5-flash-lite:batch/endpoints
https://openrouter.ai/api/frontend/v1/stats/endpoint?permaslug=google%2Fgemini-3.5-flash-lite-20260721&amp;variant=standard</x:v>
      </x:c>
    </x:row>
    <x:row r="207">
      <x:c r="A207" s="23" t="str">
        <x:v>google/gemini-3.5-flash-lite:batch</x:v>
      </x:c>
      <x:c r="B207" s="23" t="str">
        <x:v>google-vertex/global/flex</x:v>
      </x:c>
      <x:c r="C207" s="23" t="str">
        <x:v>frontend_only</x:v>
      </x:c>
      <x:c r="D207" s="157" t="n">
        <x:v>0</x:v>
      </x:c>
      <x:c r="E207" s="157" t="n">
        <x:v>1</x:v>
      </x:c>
      <x:c r="F207" s="23" t="str">
        <x:v>[]</x:v>
      </x:c>
      <x:c r="G207" s="23" t="str">
        <x:v>[["('unknown', 1048576.0, None, 65536.0, 0.15, 1.25, 0.015, 0.041666667, None, None, None, None, None)", 1]]</x:v>
      </x:c>
      <x:c r="H207" s="23" t="str">
        <x:v>https://openrouter.ai/api/v1/models/google/gemini-3.5-flash-lite:batch/endpoints
https://openrouter.ai/api/frontend/v1/stats/endpoint?permaslug=google%2Fgemini-3.5-flash-lite-20260721&amp;variant=standard</x:v>
      </x:c>
    </x:row>
    <x:row r="208">
      <x:c r="A208" s="23" t="str">
        <x:v>google/gemini-3.5-flash-lite:batch</x:v>
      </x:c>
      <x:c r="B208" s="23" t="str">
        <x:v>google-vertex/global/priority</x:v>
      </x:c>
      <x:c r="C208" s="23" t="str">
        <x:v>frontend_only</x:v>
      </x:c>
      <x:c r="D208" s="157" t="n">
        <x:v>0</x:v>
      </x:c>
      <x:c r="E208" s="157" t="n">
        <x:v>1</x:v>
      </x:c>
      <x:c r="F208" s="23" t="str">
        <x:v>[]</x:v>
      </x:c>
      <x:c r="G208" s="23" t="str">
        <x:v>[["('unknown', 1048576.0, None, 65536.0, 0.54, 4.5, 0.054, 0.15, None, None, None, None, None)", 1]]</x:v>
      </x:c>
      <x:c r="H208" s="23" t="str">
        <x:v>https://openrouter.ai/api/v1/models/google/gemini-3.5-flash-lite:batch/endpoints
https://openrouter.ai/api/frontend/v1/stats/endpoint?permaslug=google%2Fgemini-3.5-flash-lite-20260721&amp;variant=standard</x:v>
      </x:c>
    </x:row>
    <x:row r="209">
      <x:c r="A209" s="23" t="str">
        <x:v>google/gemini-3.5-flash:batch</x:v>
      </x:c>
      <x:c r="B209" s="23" t="str">
        <x:v>google-ai-studio</x:v>
      </x:c>
      <x:c r="C209" s="23" t="str">
        <x:v>frontend_only</x:v>
      </x:c>
      <x:c r="D209" s="157" t="n">
        <x:v>0</x:v>
      </x:c>
      <x:c r="E209" s="157" t="n">
        <x:v>1</x:v>
      </x:c>
      <x:c r="F209" s="23" t="str">
        <x:v>[]</x:v>
      </x:c>
      <x:c r="G209" s="23" t="str">
        <x:v>[["('unknown', 1048576.0, None, 65536.0, 1.5, 9.0, 0.15, 0.083333333, None, None, None, None, None)", 1]]</x:v>
      </x:c>
      <x:c r="H209" s="23" t="str">
        <x:v>https://openrouter.ai/api/v1/models/google/gemini-3.5-flash:batch/endpoints
https://openrouter.ai/api/frontend/v1/stats/endpoint?permaslug=google%2Fgemini-3.5-flash-20260519&amp;variant=standard</x:v>
      </x:c>
    </x:row>
    <x:row r="210">
      <x:c r="A210" s="23" t="str">
        <x:v>google/gemini-3.5-flash:batch</x:v>
      </x:c>
      <x:c r="B210" s="23" t="str">
        <x:v>google-ai-studio/flex</x:v>
      </x:c>
      <x:c r="C210" s="23" t="str">
        <x:v>frontend_only</x:v>
      </x:c>
      <x:c r="D210" s="157" t="n">
        <x:v>0</x:v>
      </x:c>
      <x:c r="E210" s="157" t="n">
        <x:v>1</x:v>
      </x:c>
      <x:c r="F210" s="23" t="str">
        <x:v>[]</x:v>
      </x:c>
      <x:c r="G210" s="23" t="str">
        <x:v>[["('unknown', 1048576.0, None, 65536.0, 0.75, 4.5, 0.075, 0.041666667, None, None, None, None, None)", 1]]</x:v>
      </x:c>
      <x:c r="H210" s="23" t="str">
        <x:v>https://openrouter.ai/api/v1/models/google/gemini-3.5-flash:batch/endpoints
https://openrouter.ai/api/frontend/v1/stats/endpoint?permaslug=google%2Fgemini-3.5-flash-20260519&amp;variant=standard</x:v>
      </x:c>
    </x:row>
    <x:row r="211">
      <x:c r="A211" s="23" t="str">
        <x:v>google/gemini-3.5-flash:batch</x:v>
      </x:c>
      <x:c r="B211" s="23" t="str">
        <x:v>google-ai-studio/priority</x:v>
      </x:c>
      <x:c r="C211" s="23" t="str">
        <x:v>frontend_only</x:v>
      </x:c>
      <x:c r="D211" s="157" t="n">
        <x:v>0</x:v>
      </x:c>
      <x:c r="E211" s="157" t="n">
        <x:v>1</x:v>
      </x:c>
      <x:c r="F211" s="23" t="str">
        <x:v>[]</x:v>
      </x:c>
      <x:c r="G211" s="23" t="str">
        <x:v>[["('unknown', 1048576.0, None, 65536.0, 2.7, 16.2, 0.27, 0.15, None, None, None, None, None)", 1]]</x:v>
      </x:c>
      <x:c r="H211" s="23" t="str">
        <x:v>https://openrouter.ai/api/v1/models/google/gemini-3.5-flash:batch/endpoints
https://openrouter.ai/api/frontend/v1/stats/endpoint?permaslug=google%2Fgemini-3.5-flash-20260519&amp;variant=standard</x:v>
      </x:c>
    </x:row>
    <x:row r="212">
      <x:c r="A212" s="23" t="str">
        <x:v>google/gemini-3.5-flash:batch</x:v>
      </x:c>
      <x:c r="B212" s="23" t="str">
        <x:v>google-vertex/global</x:v>
      </x:c>
      <x:c r="C212" s="23" t="str">
        <x:v>signature_mismatch</x:v>
      </x:c>
      <x:c r="D212" s="157" t="n">
        <x:v>1</x:v>
      </x:c>
      <x:c r="E212" s="157" t="n">
        <x:v>1</x:v>
      </x:c>
      <x:c r="F212" s="23" t="str">
        <x:v>[["('unknown', 1048576.0, None, 65536.0, 0.75, 4.5, 0.075, None, None, None, None, None, None)", 1]]</x:v>
      </x:c>
      <x:c r="G212" s="23" t="str">
        <x:v>[["('unknown', 1048576.0, None, 65536.0, 1.5, 9.0, 0.15, 0.083333333, None, None, None, None, None)", 1]]</x:v>
      </x:c>
      <x:c r="H212" s="23" t="str">
        <x:v>https://openrouter.ai/api/v1/models/google/gemini-3.5-flash:batch/endpoints
https://openrouter.ai/api/frontend/v1/stats/endpoint?permaslug=google%2Fgemini-3.5-flash-20260519&amp;variant=standard</x:v>
      </x:c>
    </x:row>
    <x:row r="213">
      <x:c r="A213" s="23" t="str">
        <x:v>google/gemini-3.5-flash:batch</x:v>
      </x:c>
      <x:c r="B213" s="23" t="str">
        <x:v>google-vertex/global/flex</x:v>
      </x:c>
      <x:c r="C213" s="23" t="str">
        <x:v>frontend_only</x:v>
      </x:c>
      <x:c r="D213" s="157" t="n">
        <x:v>0</x:v>
      </x:c>
      <x:c r="E213" s="157" t="n">
        <x:v>1</x:v>
      </x:c>
      <x:c r="F213" s="23" t="str">
        <x:v>[]</x:v>
      </x:c>
      <x:c r="G213" s="23" t="str">
        <x:v>[["('unknown', 1048576.0, None, 65536.0, 0.75, 4.5, 0.075, 0.041666667, None, None, None, None, None)", 1]]</x:v>
      </x:c>
      <x:c r="H213" s="23" t="str">
        <x:v>https://openrouter.ai/api/v1/models/google/gemini-3.5-flash:batch/endpoints
https://openrouter.ai/api/frontend/v1/stats/endpoint?permaslug=google%2Fgemini-3.5-flash-20260519&amp;variant=standard</x:v>
      </x:c>
    </x:row>
    <x:row r="214">
      <x:c r="A214" s="23" t="str">
        <x:v>google/gemini-3.5-flash:batch</x:v>
      </x:c>
      <x:c r="B214" s="23" t="str">
        <x:v>google-vertex/global/priority</x:v>
      </x:c>
      <x:c r="C214" s="23" t="str">
        <x:v>frontend_only</x:v>
      </x:c>
      <x:c r="D214" s="157" t="n">
        <x:v>0</x:v>
      </x:c>
      <x:c r="E214" s="157" t="n">
        <x:v>1</x:v>
      </x:c>
      <x:c r="F214" s="23" t="str">
        <x:v>[]</x:v>
      </x:c>
      <x:c r="G214" s="23" t="str">
        <x:v>[["('unknown', 1048576.0, None, 65536.0, 2.7, 16.2, 0.27, 0.15, None, None, None, None, None)", 1]]</x:v>
      </x:c>
      <x:c r="H214" s="23" t="str">
        <x:v>https://openrouter.ai/api/v1/models/google/gemini-3.5-flash:batch/endpoints
https://openrouter.ai/api/frontend/v1/stats/endpoint?permaslug=google%2Fgemini-3.5-flash-20260519&amp;variant=standard</x:v>
      </x:c>
    </x:row>
    <x:row r="215">
      <x:c r="A215" s="23" t="str">
        <x:v>google/gemini-3.6-flash:batch</x:v>
      </x:c>
      <x:c r="B215" s="23" t="str">
        <x:v>google-ai-studio</x:v>
      </x:c>
      <x:c r="C215" s="23" t="str">
        <x:v>frontend_only</x:v>
      </x:c>
      <x:c r="D215" s="157" t="n">
        <x:v>0</x:v>
      </x:c>
      <x:c r="E215" s="157" t="n">
        <x:v>1</x:v>
      </x:c>
      <x:c r="F215" s="23" t="str">
        <x:v>[]</x:v>
      </x:c>
      <x:c r="G215" s="23" t="str">
        <x:v>[["('unknown', 1048576.0, None, 65536.0, 1.5, 7.5, 0.15, 0.083333333, None, None, None, None, None)", 1]]</x:v>
      </x:c>
      <x:c r="H215" s="23" t="str">
        <x:v>https://openrouter.ai/api/v1/models/google/gemini-3.6-flash:batch/endpoints
https://openrouter.ai/api/frontend/v1/stats/endpoint?permaslug=google%2Fgemini-3.6-flash-20260721&amp;variant=standard</x:v>
      </x:c>
    </x:row>
    <x:row r="216">
      <x:c r="A216" s="23" t="str">
        <x:v>google/gemini-3.6-flash:batch</x:v>
      </x:c>
      <x:c r="B216" s="23" t="str">
        <x:v>google-ai-studio/flex</x:v>
      </x:c>
      <x:c r="C216" s="23" t="str">
        <x:v>frontend_only</x:v>
      </x:c>
      <x:c r="D216" s="157" t="n">
        <x:v>0</x:v>
      </x:c>
      <x:c r="E216" s="157" t="n">
        <x:v>1</x:v>
      </x:c>
      <x:c r="F216" s="23" t="str">
        <x:v>[]</x:v>
      </x:c>
      <x:c r="G216" s="23" t="str">
        <x:v>[["('unknown', 1048576.0, None, 65536.0, 0.75, 3.75, 0.075, 0.041666667, None, None, None, None, None)", 1]]</x:v>
      </x:c>
      <x:c r="H216" s="23" t="str">
        <x:v>https://openrouter.ai/api/v1/models/google/gemini-3.6-flash:batch/endpoints
https://openrouter.ai/api/frontend/v1/stats/endpoint?permaslug=google%2Fgemini-3.6-flash-20260721&amp;variant=standard</x:v>
      </x:c>
    </x:row>
    <x:row r="217">
      <x:c r="A217" s="23" t="str">
        <x:v>google/gemini-3.6-flash:batch</x:v>
      </x:c>
      <x:c r="B217" s="23" t="str">
        <x:v>google-ai-studio/priority</x:v>
      </x:c>
      <x:c r="C217" s="23" t="str">
        <x:v>frontend_only</x:v>
      </x:c>
      <x:c r="D217" s="157" t="n">
        <x:v>0</x:v>
      </x:c>
      <x:c r="E217" s="157" t="n">
        <x:v>1</x:v>
      </x:c>
      <x:c r="F217" s="23" t="str">
        <x:v>[]</x:v>
      </x:c>
      <x:c r="G217" s="23" t="str">
        <x:v>[["('unknown', 1048576.0, None, 65536.0, 2.7, 13.5, 0.27, 0.15, None, None, None, None, None)", 1]]</x:v>
      </x:c>
      <x:c r="H217" s="23" t="str">
        <x:v>https://openrouter.ai/api/v1/models/google/gemini-3.6-flash:batch/endpoints
https://openrouter.ai/api/frontend/v1/stats/endpoint?permaslug=google%2Fgemini-3.6-flash-20260721&amp;variant=standard</x:v>
      </x:c>
    </x:row>
    <x:row r="218">
      <x:c r="A218" s="23" t="str">
        <x:v>google/gemini-3.6-flash:batch</x:v>
      </x:c>
      <x:c r="B218" s="23" t="str">
        <x:v>google-vertex/global</x:v>
      </x:c>
      <x:c r="C218" s="23" t="str">
        <x:v>signature_mismatch</x:v>
      </x:c>
      <x:c r="D218" s="157" t="n">
        <x:v>1</x:v>
      </x:c>
      <x:c r="E218" s="157" t="n">
        <x:v>1</x:v>
      </x:c>
      <x:c r="F218" s="23" t="str">
        <x:v>[["('unknown', 1048576.0, None, 65536.0, 0.75, 3.75, 0.075, 0.083333333, None, None, None, None, None)", 1]]</x:v>
      </x:c>
      <x:c r="G218" s="23" t="str">
        <x:v>[["('unknown', 1048576.0, None, 65536.0, 1.5, 7.5, 0.15, 0.083333333, None, None, None, None, None)", 1]]</x:v>
      </x:c>
      <x:c r="H218" s="23" t="str">
        <x:v>https://openrouter.ai/api/v1/models/google/gemini-3.6-flash:batch/endpoints
https://openrouter.ai/api/frontend/v1/stats/endpoint?permaslug=google%2Fgemini-3.6-flash-20260721&amp;variant=standard</x:v>
      </x:c>
    </x:row>
    <x:row r="219">
      <x:c r="A219" s="23" t="str">
        <x:v>google/gemini-3.6-flash:batch</x:v>
      </x:c>
      <x:c r="B219" s="23" t="str">
        <x:v>google-vertex/global/flex</x:v>
      </x:c>
      <x:c r="C219" s="23" t="str">
        <x:v>frontend_only</x:v>
      </x:c>
      <x:c r="D219" s="157" t="n">
        <x:v>0</x:v>
      </x:c>
      <x:c r="E219" s="157" t="n">
        <x:v>1</x:v>
      </x:c>
      <x:c r="F219" s="23" t="str">
        <x:v>[]</x:v>
      </x:c>
      <x:c r="G219" s="23" t="str">
        <x:v>[["('unknown', 1048576.0, None, 65536.0, 0.75, 3.75, 0.075, 0.041666667, None, None, None, None, None)", 1]]</x:v>
      </x:c>
      <x:c r="H219" s="23" t="str">
        <x:v>https://openrouter.ai/api/v1/models/google/gemini-3.6-flash:batch/endpoints
https://openrouter.ai/api/frontend/v1/stats/endpoint?permaslug=google%2Fgemini-3.6-flash-20260721&amp;variant=standard</x:v>
      </x:c>
    </x:row>
    <x:row r="220">
      <x:c r="A220" s="23" t="str">
        <x:v>google/gemini-3.6-flash:batch</x:v>
      </x:c>
      <x:c r="B220" s="23" t="str">
        <x:v>google-vertex/global/priority</x:v>
      </x:c>
      <x:c r="C220" s="23" t="str">
        <x:v>frontend_only</x:v>
      </x:c>
      <x:c r="D220" s="157" t="n">
        <x:v>0</x:v>
      </x:c>
      <x:c r="E220" s="157" t="n">
        <x:v>1</x:v>
      </x:c>
      <x:c r="F220" s="23" t="str">
        <x:v>[]</x:v>
      </x:c>
      <x:c r="G220" s="23" t="str">
        <x:v>[["('unknown', 1048576.0, None, 65536.0, 2.7, 13.5, 0.27, 0.15, None, None, None, None, None)", 1]]</x:v>
      </x:c>
      <x:c r="H220" s="23" t="str">
        <x:v>https://openrouter.ai/api/v1/models/google/gemini-3.6-flash:batch/endpoints
https://openrouter.ai/api/frontend/v1/stats/endpoint?permaslug=google%2Fgemini-3.6-flash-20260721&amp;variant=standard</x:v>
      </x:c>
    </x:row>
    <x:row r="221">
      <x:c r="A221" s="23" t="str">
        <x:v>minimax/minimax-m3:batch</x:v>
      </x:c>
      <x:c r="B221" s="23" t="str">
        <x:v>atlas-cloud/fp8</x:v>
      </x:c>
      <x:c r="C221" s="23" t="str">
        <x:v>frontend_only</x:v>
      </x:c>
      <x:c r="D221" s="157" t="n">
        <x:v>0</x:v>
      </x:c>
      <x:c r="E221" s="157" t="n">
        <x:v>1</x:v>
      </x:c>
      <x:c r="F221" s="23" t="str">
        <x:v>[]</x:v>
      </x:c>
      <x:c r="G221" s="23" t="str">
        <x:v>[["('fp8', 524300.0, None, 524288.0, 0.3, 1.2, 0.06, None, None, None, None, None, None)", 1]]</x:v>
      </x:c>
      <x:c r="H221" s="23" t="str">
        <x:v>https://openrouter.ai/api/v1/models/minimax/minimax-m3:batch/endpoints
https://openrouter.ai/api/frontend/v1/stats/endpoint?permaslug=minimax%2Fminimax-m3-20260531&amp;variant=standard</x:v>
      </x:c>
    </x:row>
    <x:row r="222">
      <x:c r="A222" s="23" t="str">
        <x:v>minimax/minimax-m3:batch</x:v>
      </x:c>
      <x:c r="B222" s="23" t="str">
        <x:v>deepinfra/fp8</x:v>
      </x:c>
      <x:c r="C222" s="23" t="str">
        <x:v>frontend_only</x:v>
      </x:c>
      <x:c r="D222" s="157" t="n">
        <x:v>0</x:v>
      </x:c>
      <x:c r="E222" s="157" t="n">
        <x:v>1</x:v>
      </x:c>
      <x:c r="F222" s="23" t="str">
        <x:v>[]</x:v>
      </x:c>
      <x:c r="G222" s="23" t="str">
        <x:v>[["('fp8', 524288.0, None, 512000.0, 0.3, 1.2, 0.06, None, None, None, None, None, None)", 1]]</x:v>
      </x:c>
      <x:c r="H222" s="23" t="str">
        <x:v>https://openrouter.ai/api/v1/models/minimax/minimax-m3:batch/endpoints
https://openrouter.ai/api/frontend/v1/stats/endpoint?permaslug=minimax%2Fminimax-m3-20260531&amp;variant=standard</x:v>
      </x:c>
    </x:row>
    <x:row r="223">
      <x:c r="A223" s="23" t="str">
        <x:v>minimax/minimax-m3:batch</x:v>
      </x:c>
      <x:c r="B223" s="23" t="str">
        <x:v>gmicloud/fp8</x:v>
      </x:c>
      <x:c r="C223" s="23" t="str">
        <x:v>frontend_only</x:v>
      </x:c>
      <x:c r="D223" s="157" t="n">
        <x:v>0</x:v>
      </x:c>
      <x:c r="E223" s="157" t="n">
        <x:v>1</x:v>
      </x:c>
      <x:c r="F223" s="23" t="str">
        <x:v>[]</x:v>
      </x:c>
      <x:c r="G223" s="23" t="str">
        <x:v>[["('fp8', 1048576.0, None, None, 0.24, 0.96, 0.048, None, None, None, None, None, None)", 1]]</x:v>
      </x:c>
      <x:c r="H223" s="23" t="str">
        <x:v>https://openrouter.ai/api/v1/models/minimax/minimax-m3:batch/endpoints
https://openrouter.ai/api/frontend/v1/stats/endpoint?permaslug=minimax%2Fminimax-m3-20260531&amp;variant=standard</x:v>
      </x:c>
    </x:row>
    <x:row r="224">
      <x:c r="A224" s="23" t="str">
        <x:v>minimax/minimax-m3:batch</x:v>
      </x:c>
      <x:c r="B224" s="23" t="str">
        <x:v>minimax/fp8</x:v>
      </x:c>
      <x:c r="C224" s="23" t="str">
        <x:v>frontend_only</x:v>
      </x:c>
      <x:c r="D224" s="157" t="n">
        <x:v>0</x:v>
      </x:c>
      <x:c r="E224" s="157" t="n">
        <x:v>1</x:v>
      </x:c>
      <x:c r="F224" s="23" t="str">
        <x:v>[]</x:v>
      </x:c>
      <x:c r="G224" s="23" t="str">
        <x:v>[["('fp8', 524288.0, 524288.0, 512000.0, 0.3, 1.2, 0.06, None, None, None, None, None, None)", 1]]</x:v>
      </x:c>
      <x:c r="H224" s="23" t="str">
        <x:v>https://openrouter.ai/api/v1/models/minimax/minimax-m3:batch/endpoints
https://openrouter.ai/api/frontend/v1/stats/endpoint?permaslug=minimax%2Fminimax-m3-20260531&amp;variant=standard</x:v>
      </x:c>
    </x:row>
    <x:row r="225">
      <x:c r="A225" s="23" t="str">
        <x:v>minimax/minimax-m3:batch</x:v>
      </x:c>
      <x:c r="B225" s="23" t="str">
        <x:v>morph</x:v>
      </x:c>
      <x:c r="C225" s="23" t="str">
        <x:v>frontend_only</x:v>
      </x:c>
      <x:c r="D225" s="157" t="n">
        <x:v>0</x:v>
      </x:c>
      <x:c r="E225" s="157" t="n">
        <x:v>1</x:v>
      </x:c>
      <x:c r="F225" s="23" t="str">
        <x:v>[]</x:v>
      </x:c>
      <x:c r="G225" s="23" t="str">
        <x:v>[["('unknown', 256000.0, None, 256000.0, 0.3, 1.2, None, None, None, None, None, None, None)", 1]]</x:v>
      </x:c>
      <x:c r="H225" s="23" t="str">
        <x:v>https://openrouter.ai/api/v1/models/minimax/minimax-m3:batch/endpoints
https://openrouter.ai/api/frontend/v1/stats/endpoint?permaslug=minimax%2Fminimax-m3-20260531&amp;variant=standard</x:v>
      </x:c>
    </x:row>
    <x:row r="226">
      <x:c r="A226" s="23" t="str">
        <x:v>minimax/minimax-m3:batch</x:v>
      </x:c>
      <x:c r="B226" s="23" t="str">
        <x:v>novita/fp8</x:v>
      </x:c>
      <x:c r="C226" s="23" t="str">
        <x:v>frontend_only</x:v>
      </x:c>
      <x:c r="D226" s="157" t="n">
        <x:v>0</x:v>
      </x:c>
      <x:c r="E226" s="157" t="n">
        <x:v>1</x:v>
      </x:c>
      <x:c r="F226" s="23" t="str">
        <x:v>[]</x:v>
      </x:c>
      <x:c r="G226" s="23" t="str">
        <x:v>[["('fp8', 1000000.0, None, 131072.0, 0.3, 1.2, 0.06, None, None, None, None, None, None)", 1]]</x:v>
      </x:c>
      <x:c r="H226" s="23" t="str">
        <x:v>https://openrouter.ai/api/v1/models/minimax/minimax-m3:batch/endpoints
https://openrouter.ai/api/frontend/v1/stats/endpoint?permaslug=minimax%2Fminimax-m3-20260531&amp;variant=standard</x:v>
      </x:c>
    </x:row>
    <x:row r="227">
      <x:c r="A227" s="23" t="str">
        <x:v>minimax/minimax-m3:batch</x:v>
      </x:c>
      <x:c r="B227" s="23" t="str">
        <x:v>parasail/fp8</x:v>
      </x:c>
      <x:c r="C227" s="23" t="str">
        <x:v>frontend_only</x:v>
      </x:c>
      <x:c r="D227" s="157" t="n">
        <x:v>0</x:v>
      </x:c>
      <x:c r="E227" s="157" t="n">
        <x:v>1</x:v>
      </x:c>
      <x:c r="F227" s="23" t="str">
        <x:v>[]</x:v>
      </x:c>
      <x:c r="G227" s="23" t="str">
        <x:v>[["('fp8', 1048576.0, None, 1048576.0, 0.3, 1.2, 0.06, None, None, None, None, None, None)", 1]]</x:v>
      </x:c>
      <x:c r="H227" s="23" t="str">
        <x:v>https://openrouter.ai/api/v1/models/minimax/minimax-m3:batch/endpoints
https://openrouter.ai/api/frontend/v1/stats/endpoint?permaslug=minimax%2Fminimax-m3-20260531&amp;variant=standard</x:v>
      </x:c>
    </x:row>
    <x:row r="228">
      <x:c r="A228" s="23" t="str">
        <x:v>minimax/minimax-m3:batch</x:v>
      </x:c>
      <x:c r="B228" s="23" t="str">
        <x:v>together</x:v>
      </x:c>
      <x:c r="C228" s="23" t="str">
        <x:v>signature_mismatch</x:v>
      </x:c>
      <x:c r="D228" s="157" t="n">
        <x:v>1</x:v>
      </x:c>
      <x:c r="E228" s="157" t="n">
        <x:v>1</x:v>
      </x:c>
      <x:c r="F228" s="23" t="str">
        <x:v>[["('unknown', 524288.0, None, None, 0.15, 0.6, 0.03, None, None, None, None, None, None)", 1]]</x:v>
      </x:c>
      <x:c r="G228" s="23" t="str">
        <x:v>[["('unknown', 524288.0, None, None, 0.3, 1.2, 0.06, None, None, None, None, None, None)", 1]]</x:v>
      </x:c>
      <x:c r="H228" s="23" t="str">
        <x:v>https://openrouter.ai/api/v1/models/minimax/minimax-m3:batch/endpoints
https://openrouter.ai/api/frontend/v1/stats/endpoint?permaslug=minimax%2Fminimax-m3-20260531&amp;variant=standard</x:v>
      </x:c>
    </x:row>
    <x:row r="229">
      <x:c r="A229" s="23" t="str">
        <x:v>minimax/minimax-m3:batch</x:v>
      </x:c>
      <x:c r="B229" s="23" t="str">
        <x:v>venice/fp8</x:v>
      </x:c>
      <x:c r="C229" s="23" t="str">
        <x:v>frontend_only</x:v>
      </x:c>
      <x:c r="D229" s="157" t="n">
        <x:v>0</x:v>
      </x:c>
      <x:c r="E229" s="157" t="n">
        <x:v>1</x:v>
      </x:c>
      <x:c r="F229" s="23" t="str">
        <x:v>[]</x:v>
      </x:c>
      <x:c r="G229" s="23" t="str">
        <x:v>[["('fp8', 524288.0, None, 65536.0, 0.3, 1.2, 0.06, None, None, None, None, None, None)", 1]]</x:v>
      </x:c>
      <x:c r="H229" s="23" t="str">
        <x:v>https://openrouter.ai/api/v1/models/minimax/minimax-m3:batch/endpoints
https://openrouter.ai/api/frontend/v1/stats/endpoint?permaslug=minimax%2Fminimax-m3-20260531&amp;variant=standard</x:v>
      </x:c>
    </x:row>
    <x:row r="230">
      <x:c r="A230" s="23" t="str">
        <x:v>openai/gpt-4.1</x:v>
      </x:c>
      <x:c r="B230" s="23" t="str">
        <x:v>openai/priority</x:v>
      </x:c>
      <x:c r="C230" s="23" t="str">
        <x:v>frontend_only</x:v>
      </x:c>
      <x:c r="D230" s="157" t="n">
        <x:v>0</x:v>
      </x:c>
      <x:c r="E230" s="157" t="n">
        <x:v>1</x:v>
      </x:c>
      <x:c r="F230" s="23" t="str">
        <x:v>[]</x:v>
      </x:c>
      <x:c r="G230" s="23" t="str">
        <x:v>[["('unknown', 1047576.0, None, 32768.0, None, None, None, None, None, None, None, None, None)", 1]]</x:v>
      </x:c>
      <x:c r="H230" s="23" t="str">
        <x:v>https://openrouter.ai/api/v1/models/openai/gpt-4.1/endpoints
https://openrouter.ai/api/frontend/v1/stats/endpoint?permaslug=openai%2Fgpt-4.1-2025-04-14&amp;variant=standard</x:v>
      </x:c>
    </x:row>
    <x:row r="231">
      <x:c r="A231" s="23" t="str">
        <x:v>openai/gpt-5-mini:batch</x:v>
      </x:c>
      <x:c r="B231" s="23" t="str">
        <x:v>azure</x:v>
      </x:c>
      <x:c r="C231" s="23" t="str">
        <x:v>frontend_only</x:v>
      </x:c>
      <x:c r="D231" s="157" t="n">
        <x:v>0</x:v>
      </x:c>
      <x:c r="E231" s="157" t="n">
        <x:v>1</x:v>
      </x:c>
      <x:c r="F231" s="23" t="str">
        <x:v>[]</x:v>
      </x:c>
      <x:c r="G231" s="23" t="str">
        <x:v>[["('unknown', 400000.0, None, None, 0.25, 2.0, 0.03, None, None, None, None, None, None)", 1]]</x:v>
      </x:c>
      <x:c r="H231" s="23" t="str">
        <x:v>https://openrouter.ai/api/v1/models/openai/gpt-5-mini:batch/endpoints
https://openrouter.ai/api/frontend/v1/stats/endpoint?permaslug=openai%2Fgpt-5-mini-2025-08-07&amp;variant=standard</x:v>
      </x:c>
    </x:row>
    <x:row r="232">
      <x:c r="A232" s="23" t="str">
        <x:v>openai/gpt-5-mini:batch</x:v>
      </x:c>
      <x:c r="B232" s="23" t="str">
        <x:v>azure/swedencentral</x:v>
      </x:c>
      <x:c r="C232" s="23" t="str">
        <x:v>frontend_only</x:v>
      </x:c>
      <x:c r="D232" s="157" t="n">
        <x:v>0</x:v>
      </x:c>
      <x:c r="E232" s="157" t="n">
        <x:v>1</x:v>
      </x:c>
      <x:c r="F232" s="23" t="str">
        <x:v>[]</x:v>
      </x:c>
      <x:c r="G232" s="23" t="str">
        <x:v>[["('unknown', 400000.0, None, None, 0.275, 2.2, 0.033, None, None, None, None, None, None)", 1]]</x:v>
      </x:c>
      <x:c r="H232" s="23" t="str">
        <x:v>https://openrouter.ai/api/v1/models/openai/gpt-5-mini:batch/endpoints
https://openrouter.ai/api/frontend/v1/stats/endpoint?permaslug=openai%2Fgpt-5-mini-2025-08-07&amp;variant=standard</x:v>
      </x:c>
    </x:row>
    <x:row r="233">
      <x:c r="A233" s="23" t="str">
        <x:v>openai/gpt-5-mini:batch</x:v>
      </x:c>
      <x:c r="B233" s="23" t="str">
        <x:v>openai</x:v>
      </x:c>
      <x:c r="C233" s="23" t="str">
        <x:v>signature_mismatch</x:v>
      </x:c>
      <x:c r="D233" s="157" t="n">
        <x:v>1</x:v>
      </x:c>
      <x:c r="E233" s="157" t="n">
        <x:v>1</x:v>
      </x:c>
      <x:c r="F233" s="23" t="str">
        <x:v>[["('unknown', 400000.0, None, 128000.0, 0.125, 1.0, 0.0125, None, None, None, None, None, None)", 1]]</x:v>
      </x:c>
      <x:c r="G233" s="23" t="str">
        <x:v>[["('unknown', 400000.0, 272000.0, 128000.0, 0.25, 2.0, 0.025, None, None, None, None, None, None)", 1]]</x:v>
      </x:c>
      <x:c r="H233" s="23" t="str">
        <x:v>https://openrouter.ai/api/v1/models/openai/gpt-5-mini:batch/endpoints
https://openrouter.ai/api/frontend/v1/stats/endpoint?permaslug=openai%2Fgpt-5-mini-2025-08-07&amp;variant=standard</x:v>
      </x:c>
    </x:row>
    <x:row r="234">
      <x:c r="A234" s="23" t="str">
        <x:v>openai/gpt-5-mini:batch</x:v>
      </x:c>
      <x:c r="B234" s="23" t="str">
        <x:v>openai/flex</x:v>
      </x:c>
      <x:c r="C234" s="23" t="str">
        <x:v>signature_mismatch</x:v>
      </x:c>
      <x:c r="D234" s="157" t="n">
        <x:v>1</x:v>
      </x:c>
      <x:c r="E234" s="157" t="n">
        <x:v>1</x:v>
      </x:c>
      <x:c r="F234" s="23" t="str">
        <x:v>[["('unknown', 400000.0, None, 128000.0, 0.0625, 0.5, 0.00625, None, None, None, None, None, None)", 1]]</x:v>
      </x:c>
      <x:c r="G234" s="23" t="str">
        <x:v>[["('unknown', 400000.0, 272000.0, 128000.0, 0.125, 1.0, 0.0125, None, None, None, None, None, None)", 1]]</x:v>
      </x:c>
      <x:c r="H234" s="23" t="str">
        <x:v>https://openrouter.ai/api/v1/models/openai/gpt-5-mini:batch/endpoints
https://openrouter.ai/api/frontend/v1/stats/endpoint?permaslug=openai%2Fgpt-5-mini-2025-08-07&amp;variant=standard</x:v>
      </x:c>
    </x:row>
    <x:row r="235">
      <x:c r="A235" s="23" t="str">
        <x:v>openai/gpt-5-nano:batch</x:v>
      </x:c>
      <x:c r="B235" s="23" t="str">
        <x:v>azure</x:v>
      </x:c>
      <x:c r="C235" s="23" t="str">
        <x:v>frontend_only</x:v>
      </x:c>
      <x:c r="D235" s="157" t="n">
        <x:v>0</x:v>
      </x:c>
      <x:c r="E235" s="157" t="n">
        <x:v>1</x:v>
      </x:c>
      <x:c r="F235" s="23" t="str">
        <x:v>[]</x:v>
      </x:c>
      <x:c r="G235" s="23" t="str">
        <x:v>[["('unknown', 400000.0, None, None, 0.05, 0.4, 0.01, None, None, None, None, None, None)", 1]]</x:v>
      </x:c>
      <x:c r="H235" s="23" t="str">
        <x:v>https://openrouter.ai/api/v1/models/openai/gpt-5-nano:batch/endpoints
https://openrouter.ai/api/frontend/v1/stats/endpoint?permaslug=openai%2Fgpt-5-nano-2025-08-07&amp;variant=standard</x:v>
      </x:c>
    </x:row>
    <x:row r="236">
      <x:c r="A236" s="23" t="str">
        <x:v>openai/gpt-5-nano:batch</x:v>
      </x:c>
      <x:c r="B236" s="23" t="str">
        <x:v>azure/swedencentral</x:v>
      </x:c>
      <x:c r="C236" s="23" t="str">
        <x:v>frontend_only</x:v>
      </x:c>
      <x:c r="D236" s="157" t="n">
        <x:v>0</x:v>
      </x:c>
      <x:c r="E236" s="157" t="n">
        <x:v>1</x:v>
      </x:c>
      <x:c r="F236" s="23" t="str">
        <x:v>[]</x:v>
      </x:c>
      <x:c r="G236" s="23" t="str">
        <x:v>[["('unknown', 400000.0, None, None, 0.055, 0.44, 0.011, None, None, None, None, None, None)", 1]]</x:v>
      </x:c>
      <x:c r="H236" s="23" t="str">
        <x:v>https://openrouter.ai/api/v1/models/openai/gpt-5-nano:batch/endpoints
https://openrouter.ai/api/frontend/v1/stats/endpoint?permaslug=openai%2Fgpt-5-nano-2025-08-07&amp;variant=standard</x:v>
      </x:c>
    </x:row>
    <x:row r="237">
      <x:c r="A237" s="23" t="str">
        <x:v>openai/gpt-5-nano:batch</x:v>
      </x:c>
      <x:c r="B237" s="23" t="str">
        <x:v>openai</x:v>
      </x:c>
      <x:c r="C237" s="23" t="str">
        <x:v>signature_mismatch</x:v>
      </x:c>
      <x:c r="D237" s="157" t="n">
        <x:v>1</x:v>
      </x:c>
      <x:c r="E237" s="157" t="n">
        <x:v>1</x:v>
      </x:c>
      <x:c r="F237" s="23" t="str">
        <x:v>[["('unknown', 400000.0, None, 128000.0, 0.025, 0.2, 0.0025, None, None, None, None, None, None)", 1]]</x:v>
      </x:c>
      <x:c r="G237" s="23" t="str">
        <x:v>[["('unknown', 400000.0, 272000.0, 128000.0, 0.05, 0.4, 0.005, None, None, None, None, None, None)", 1]]</x:v>
      </x:c>
      <x:c r="H237" s="23" t="str">
        <x:v>https://openrouter.ai/api/v1/models/openai/gpt-5-nano:batch/endpoints
https://openrouter.ai/api/frontend/v1/stats/endpoint?permaslug=openai%2Fgpt-5-nano-2025-08-07&amp;variant=standard</x:v>
      </x:c>
    </x:row>
    <x:row r="238">
      <x:c r="A238" s="23" t="str">
        <x:v>openai/gpt-5-nano:batch</x:v>
      </x:c>
      <x:c r="B238" s="23" t="str">
        <x:v>openai/flex</x:v>
      </x:c>
      <x:c r="C238" s="23" t="str">
        <x:v>frontend_only</x:v>
      </x:c>
      <x:c r="D238" s="157" t="n">
        <x:v>0</x:v>
      </x:c>
      <x:c r="E238" s="157" t="n">
        <x:v>1</x:v>
      </x:c>
      <x:c r="F238" s="23" t="str">
        <x:v>[]</x:v>
      </x:c>
      <x:c r="G238" s="23" t="str">
        <x:v>[["('unknown', 400000.0, 272000.0, 128000.0, 0.025, 0.2, 0.0025, None, None, None, None, None, None)", 1]]</x:v>
      </x:c>
      <x:c r="H238" s="23" t="str">
        <x:v>https://openrouter.ai/api/v1/models/openai/gpt-5-nano:batch/endpoints
https://openrouter.ai/api/frontend/v1/stats/endpoint?permaslug=openai%2Fgpt-5-nano-2025-08-07&amp;variant=standard</x:v>
      </x:c>
    </x:row>
    <x:row r="239">
      <x:c r="A239" s="23" t="str">
        <x:v>openai/gpt-5.1:batch</x:v>
      </x:c>
      <x:c r="B239" s="23" t="str">
        <x:v>azure</x:v>
      </x:c>
      <x:c r="C239" s="23" t="str">
        <x:v>frontend_only</x:v>
      </x:c>
      <x:c r="D239" s="157" t="n">
        <x:v>0</x:v>
      </x:c>
      <x:c r="E239" s="157" t="n">
        <x:v>1</x:v>
      </x:c>
      <x:c r="F239" s="23" t="str">
        <x:v>[]</x:v>
      </x:c>
      <x:c r="G239" s="23" t="str">
        <x:v>[["('unknown', 400000.0, 272000.0, 128000.0, 1.25, 10.0, 0.13, None, None, None, None, None, None)", 1]]</x:v>
      </x:c>
      <x:c r="H239" s="23" t="str">
        <x:v>https://openrouter.ai/api/v1/models/openai/gpt-5.1:batch/endpoints
https://openrouter.ai/api/frontend/v1/stats/endpoint?permaslug=openai%2Fgpt-5.1-20251113&amp;variant=standard</x:v>
      </x:c>
    </x:row>
    <x:row r="240">
      <x:c r="A240" s="23" t="str">
        <x:v>openai/gpt-5.1:batch</x:v>
      </x:c>
      <x:c r="B240" s="23" t="str">
        <x:v>azure/swedencentral</x:v>
      </x:c>
      <x:c r="C240" s="23" t="str">
        <x:v>frontend_only</x:v>
      </x:c>
      <x:c r="D240" s="157" t="n">
        <x:v>0</x:v>
      </x:c>
      <x:c r="E240" s="157" t="n">
        <x:v>1</x:v>
      </x:c>
      <x:c r="F240" s="23" t="str">
        <x:v>[]</x:v>
      </x:c>
      <x:c r="G240" s="23" t="str">
        <x:v>[["('unknown', 400000.0, 272000.0, 128000.0, 1.375, 11.0, 0.143, None, None, None, None, None, None)", 1]]</x:v>
      </x:c>
      <x:c r="H240" s="23" t="str">
        <x:v>https://openrouter.ai/api/v1/models/openai/gpt-5.1:batch/endpoints
https://openrouter.ai/api/frontend/v1/stats/endpoint?permaslug=openai%2Fgpt-5.1-20251113&amp;variant=standard</x:v>
      </x:c>
    </x:row>
    <x:row r="241">
      <x:c r="A241" s="23" t="str">
        <x:v>openai/gpt-5.1:batch</x:v>
      </x:c>
      <x:c r="B241" s="23" t="str">
        <x:v>openai</x:v>
      </x:c>
      <x:c r="C241" s="23" t="str">
        <x:v>official_only</x:v>
      </x:c>
      <x:c r="D241" s="157" t="n">
        <x:v>1</x:v>
      </x:c>
      <x:c r="E241" s="157" t="n">
        <x:v>0</x:v>
      </x:c>
      <x:c r="F241" s="23" t="str">
        <x:v>[["('unknown', 400000.0, None, 128000.0, 0.625, 5.0, 0.0625, None, None, None, None, None, None)", 1]]</x:v>
      </x:c>
      <x:c r="G241" s="23" t="str">
        <x:v>[]</x:v>
      </x:c>
      <x:c r="H241" s="23" t="str">
        <x:v>https://openrouter.ai/api/v1/models/openai/gpt-5.1:batch/endpoints
</x:v>
      </x:c>
    </x:row>
    <x:row r="242">
      <x:c r="A242" s="23" t="str">
        <x:v>openai/gpt-5.1:batch</x:v>
      </x:c>
      <x:c r="B242" s="23" t="str">
        <x:v>openai/default</x:v>
      </x:c>
      <x:c r="C242" s="23" t="str">
        <x:v>frontend_only</x:v>
      </x:c>
      <x:c r="D242" s="157" t="n">
        <x:v>0</x:v>
      </x:c>
      <x:c r="E242" s="157" t="n">
        <x:v>1</x:v>
      </x:c>
      <x:c r="F242" s="23" t="str">
        <x:v>[]</x:v>
      </x:c>
      <x:c r="G242" s="23" t="str">
        <x:v>[["('unknown', 400000.0, 272000.0, 128000.0, 1.25, 10.0, 0.125, None, None, None, None, None, None)", 1]]</x:v>
      </x:c>
      <x:c r="H242" s="23" t="str">
        <x:v>https://openrouter.ai/api/v1/models/openai/gpt-5.1:batch/endpoints
https://openrouter.ai/api/frontend/v1/stats/endpoint?permaslug=openai%2Fgpt-5.1-20251113&amp;variant=standard</x:v>
      </x:c>
    </x:row>
    <x:row r="243">
      <x:c r="A243" s="23" t="str">
        <x:v>openai/gpt-5.1:batch</x:v>
      </x:c>
      <x:c r="B243" s="23" t="str">
        <x:v>openai/default/flex</x:v>
      </x:c>
      <x:c r="C243" s="23" t="str">
        <x:v>frontend_only</x:v>
      </x:c>
      <x:c r="D243" s="157" t="n">
        <x:v>0</x:v>
      </x:c>
      <x:c r="E243" s="157" t="n">
        <x:v>1</x:v>
      </x:c>
      <x:c r="F243" s="23" t="str">
        <x:v>[]</x:v>
      </x:c>
      <x:c r="G243" s="23" t="str">
        <x:v>[["('unknown', 400000.0, 272000.0, 128000.0, 0.625, 5.0, 0.0625, None, None, None, None, None, None)", 1]]</x:v>
      </x:c>
      <x:c r="H243" s="23" t="str">
        <x:v>https://openrouter.ai/api/v1/models/openai/gpt-5.1:batch/endpoints
https://openrouter.ai/api/frontend/v1/stats/endpoint?permaslug=openai%2Fgpt-5.1-20251113&amp;variant=standard</x:v>
      </x:c>
    </x:row>
    <x:row r="244">
      <x:c r="A244" s="23" t="str">
        <x:v>openai/gpt-5.1:batch</x:v>
      </x:c>
      <x:c r="B244" s="23" t="str">
        <x:v>openai/default/priority</x:v>
      </x:c>
      <x:c r="C244" s="23" t="str">
        <x:v>frontend_only</x:v>
      </x:c>
      <x:c r="D244" s="157" t="n">
        <x:v>0</x:v>
      </x:c>
      <x:c r="E244" s="157" t="n">
        <x:v>1</x:v>
      </x:c>
      <x:c r="F244" s="23" t="str">
        <x:v>[]</x:v>
      </x:c>
      <x:c r="G244" s="23" t="str">
        <x:v>[["('unknown', 400000.0, 272000.0, 128000.0, 2.5, 20.0, 0.25, None, None, None, None, None, None)", 1]]</x:v>
      </x:c>
      <x:c r="H244" s="23" t="str">
        <x:v>https://openrouter.ai/api/v1/models/openai/gpt-5.1:batch/endpoints
https://openrouter.ai/api/frontend/v1/stats/endpoint?permaslug=openai%2Fgpt-5.1-20251113&amp;variant=standard</x:v>
      </x:c>
    </x:row>
    <x:row r="245">
      <x:c r="A245" s="23" t="str">
        <x:v>openai/gpt-5.1:batch</x:v>
      </x:c>
      <x:c r="B245" s="23" t="str">
        <x:v>openai/flex</x:v>
      </x:c>
      <x:c r="C245" s="23" t="str">
        <x:v>official_only</x:v>
      </x:c>
      <x:c r="D245" s="157" t="n">
        <x:v>1</x:v>
      </x:c>
      <x:c r="E245" s="157" t="n">
        <x:v>0</x:v>
      </x:c>
      <x:c r="F245" s="23" t="str">
        <x:v>[["('unknown', 400000.0, None, 128000.0, 0.3125, 2.5, 0.03125, None, None, None, None, None, None)", 1]]</x:v>
      </x:c>
      <x:c r="G245" s="23" t="str">
        <x:v>[]</x:v>
      </x:c>
      <x:c r="H245" s="23" t="str">
        <x:v>https://openrouter.ai/api/v1/models/openai/gpt-5.1:batch/endpoints
</x:v>
      </x:c>
    </x:row>
    <x:row r="246">
      <x:c r="A246" s="23" t="str">
        <x:v>openai/gpt-5.1:batch</x:v>
      </x:c>
      <x:c r="B246" s="23" t="str">
        <x:v>openai/priority</x:v>
      </x:c>
      <x:c r="C246" s="23" t="str">
        <x:v>official_only</x:v>
      </x:c>
      <x:c r="D246" s="157" t="n">
        <x:v>1</x:v>
      </x:c>
      <x:c r="E246" s="157" t="n">
        <x:v>0</x:v>
      </x:c>
      <x:c r="F246" s="23" t="str">
        <x:v>[["('unknown', 400000.0, None, 128000.0, 1.25, 10.0, 0.125, None, None, None, None, None, None)", 1]]</x:v>
      </x:c>
      <x:c r="G246" s="23" t="str">
        <x:v>[]</x:v>
      </x:c>
      <x:c r="H246" s="23" t="str">
        <x:v>https://openrouter.ai/api/v1/models/openai/gpt-5.1:batch/endpoints
</x:v>
      </x:c>
    </x:row>
    <x:row r="247">
      <x:c r="A247" s="23" t="str">
        <x:v>openai/gpt-5.2:batch</x:v>
      </x:c>
      <x:c r="B247" s="23" t="str">
        <x:v>azure</x:v>
      </x:c>
      <x:c r="C247" s="23" t="str">
        <x:v>frontend_only</x:v>
      </x:c>
      <x:c r="D247" s="157" t="n">
        <x:v>0</x:v>
      </x:c>
      <x:c r="E247" s="157" t="n">
        <x:v>1</x:v>
      </x:c>
      <x:c r="F247" s="23" t="str">
        <x:v>[]</x:v>
      </x:c>
      <x:c r="G247" s="23" t="str">
        <x:v>[["('unknown', 400000.0, 272000.0, 128000.0, 1.75, 14.0, 0.175, None, None, None, None, None, None)", 1]]</x:v>
      </x:c>
      <x:c r="H247" s="23" t="str">
        <x:v>https://openrouter.ai/api/v1/models/openai/gpt-5.2:batch/endpoints
https://openrouter.ai/api/frontend/v1/stats/endpoint?permaslug=openai%2Fgpt-5.2-20251211&amp;variant=standard</x:v>
      </x:c>
    </x:row>
    <x:row r="248">
      <x:c r="A248" s="23" t="str">
        <x:v>openai/gpt-5.2:batch</x:v>
      </x:c>
      <x:c r="B248" s="23" t="str">
        <x:v>openai</x:v>
      </x:c>
      <x:c r="C248" s="23" t="str">
        <x:v>signature_mismatch</x:v>
      </x:c>
      <x:c r="D248" s="157" t="n">
        <x:v>1</x:v>
      </x:c>
      <x:c r="E248" s="157" t="n">
        <x:v>1</x:v>
      </x:c>
      <x:c r="F248" s="23" t="str">
        <x:v>[["('unknown', 400000.0, None, 128000.0, 0.875, 7.0, 0.0875, None, None, None, None, None, None)", 1]]</x:v>
      </x:c>
      <x:c r="G248" s="23" t="str">
        <x:v>[["('unknown', 400000.0, 272000.0, 128000.0, 1.75, 14.0, 0.175, None, None, None, None, None, None)", 1]]</x:v>
      </x:c>
      <x:c r="H248" s="23" t="str">
        <x:v>https://openrouter.ai/api/v1/models/openai/gpt-5.2:batch/endpoints
https://openrouter.ai/api/frontend/v1/stats/endpoint?permaslug=openai%2Fgpt-5.2-20251211&amp;variant=standard</x:v>
      </x:c>
    </x:row>
    <x:row r="249">
      <x:c r="A249" s="23" t="str">
        <x:v>openai/gpt-5.2:batch</x:v>
      </x:c>
      <x:c r="B249" s="23" t="str">
        <x:v>openai/flex</x:v>
      </x:c>
      <x:c r="C249" s="23" t="str">
        <x:v>signature_mismatch</x:v>
      </x:c>
      <x:c r="D249" s="157" t="n">
        <x:v>1</x:v>
      </x:c>
      <x:c r="E249" s="157" t="n">
        <x:v>1</x:v>
      </x:c>
      <x:c r="F249" s="23" t="str">
        <x:v>[["('unknown', 400000.0, None, 128000.0, 0.4375, 3.5, 0.04375, None, None, None, None, None, None)", 1]]</x:v>
      </x:c>
      <x:c r="G249" s="23" t="str">
        <x:v>[["('unknown', 400000.0, 272000.0, 128000.0, 0.875, 7.0, 0.0875, None, None, None, None, None, None)", 1]]</x:v>
      </x:c>
      <x:c r="H249" s="23" t="str">
        <x:v>https://openrouter.ai/api/v1/models/openai/gpt-5.2:batch/endpoints
https://openrouter.ai/api/frontend/v1/stats/endpoint?permaslug=openai%2Fgpt-5.2-20251211&amp;variant=standard</x:v>
      </x:c>
    </x:row>
    <x:row r="250">
      <x:c r="A250" s="23" t="str">
        <x:v>openai/gpt-5.2:batch</x:v>
      </x:c>
      <x:c r="B250" s="23" t="str">
        <x:v>openai/priority</x:v>
      </x:c>
      <x:c r="C250" s="23" t="str">
        <x:v>signature_mismatch</x:v>
      </x:c>
      <x:c r="D250" s="157" t="n">
        <x:v>1</x:v>
      </x:c>
      <x:c r="E250" s="157" t="n">
        <x:v>1</x:v>
      </x:c>
      <x:c r="F250" s="23" t="str">
        <x:v>[["('unknown', 400000.0, None, 128000.0, 1.75, 14.0, 0.175, None, None, None, None, None, None)", 1]]</x:v>
      </x:c>
      <x:c r="G250" s="23" t="str">
        <x:v>[["('unknown', 400000.0, 272000.0, 128000.0, 3.5, 28.0, 0.35, None, None, None, None, None, None)", 1]]</x:v>
      </x:c>
      <x:c r="H250" s="23" t="str">
        <x:v>https://openrouter.ai/api/v1/models/openai/gpt-5.2:batch/endpoints
https://openrouter.ai/api/frontend/v1/stats/endpoint?permaslug=openai%2Fgpt-5.2-20251211&amp;variant=standard</x:v>
      </x:c>
    </x:row>
    <x:row r="251">
      <x:c r="A251" s="23" t="str">
        <x:v>openai/gpt-5.4</x:v>
      </x:c>
      <x:c r="B251" s="23" t="str">
        <x:v>azure/priority</x:v>
      </x:c>
      <x:c r="C251" s="23" t="str">
        <x:v>frontend_only</x:v>
      </x:c>
      <x:c r="D251" s="157" t="n">
        <x:v>0</x:v>
      </x:c>
      <x:c r="E251" s="157" t="n">
        <x:v>1</x:v>
      </x:c>
      <x:c r="F251" s="23" t="str">
        <x:v>[]</x:v>
      </x:c>
      <x:c r="G251" s="23" t="str">
        <x:v>[["('unknown', 1050000.0, 922000.0, 128000.0, None, None, None, None, None, None, None, None, None)", 1]]</x:v>
      </x:c>
      <x:c r="H251" s="23" t="str">
        <x:v>https://openrouter.ai/api/v1/models/openai/gpt-5.4/endpoints
https://openrouter.ai/api/frontend/v1/stats/endpoint?permaslug=openai%2Fgpt-5.4-20260305&amp;variant=standard</x:v>
      </x:c>
    </x:row>
    <x:row r="252">
      <x:c r="A252" s="23" t="str">
        <x:v>openai/gpt-5.4-mini</x:v>
      </x:c>
      <x:c r="B252" s="23" t="str">
        <x:v>azure/priority</x:v>
      </x:c>
      <x:c r="C252" s="23" t="str">
        <x:v>frontend_only</x:v>
      </x:c>
      <x:c r="D252" s="157" t="n">
        <x:v>0</x:v>
      </x:c>
      <x:c r="E252" s="157" t="n">
        <x:v>1</x:v>
      </x:c>
      <x:c r="F252" s="23" t="str">
        <x:v>[]</x:v>
      </x:c>
      <x:c r="G252" s="23" t="str">
        <x:v>[["('unknown', 400000.0, None, 128000.0, None, None, None, None, None, None, None, None, None)", 1]]</x:v>
      </x:c>
      <x:c r="H252" s="23" t="str">
        <x:v>https://openrouter.ai/api/v1/models/openai/gpt-5.4-mini/endpoints
https://openrouter.ai/api/frontend/v1/stats/endpoint?permaslug=openai%2Fgpt-5.4-mini-20260317&amp;variant=standard</x:v>
      </x:c>
    </x:row>
    <x:row r="253">
      <x:c r="A253" s="23" t="str">
        <x:v>openai/gpt-5.4-mini:batch</x:v>
      </x:c>
      <x:c r="B253" s="23" t="str">
        <x:v>azure</x:v>
      </x:c>
      <x:c r="C253" s="23" t="str">
        <x:v>frontend_only</x:v>
      </x:c>
      <x:c r="D253" s="157" t="n">
        <x:v>0</x:v>
      </x:c>
      <x:c r="E253" s="157" t="n">
        <x:v>1</x:v>
      </x:c>
      <x:c r="F253" s="23" t="str">
        <x:v>[]</x:v>
      </x:c>
      <x:c r="G253" s="23" t="str">
        <x:v>[["('unknown', 400000.0, None, 128000.0, 0.75, 4.5, 0.075, None, None, None, None, None, None)", 1]]</x:v>
      </x:c>
      <x:c r="H253" s="23" t="str">
        <x:v>https://openrouter.ai/api/v1/models/openai/gpt-5.4-mini:batch/endpoints
https://openrouter.ai/api/frontend/v1/stats/endpoint?permaslug=openai%2Fgpt-5.4-mini-20260317&amp;variant=standard</x:v>
      </x:c>
    </x:row>
    <x:row r="254">
      <x:c r="A254" s="23" t="str">
        <x:v>openai/gpt-5.4-mini:batch</x:v>
      </x:c>
      <x:c r="B254" s="23" t="str">
        <x:v>azure/priority</x:v>
      </x:c>
      <x:c r="C254" s="23" t="str">
        <x:v>frontend_only</x:v>
      </x:c>
      <x:c r="D254" s="157" t="n">
        <x:v>0</x:v>
      </x:c>
      <x:c r="E254" s="157" t="n">
        <x:v>1</x:v>
      </x:c>
      <x:c r="F254" s="23" t="str">
        <x:v>[]</x:v>
      </x:c>
      <x:c r="G254" s="23" t="str">
        <x:v>[["('unknown', 400000.0, None, 128000.0, None, None, None, None, None, None, None, None, None)", 1]]</x:v>
      </x:c>
      <x:c r="H254" s="23" t="str">
        <x:v>https://openrouter.ai/api/v1/models/openai/gpt-5.4-mini:batch/endpoints
https://openrouter.ai/api/frontend/v1/stats/endpoint?permaslug=openai%2Fgpt-5.4-mini-20260317&amp;variant=standard</x:v>
      </x:c>
    </x:row>
    <x:row r="255">
      <x:c r="A255" s="23" t="str">
        <x:v>openai/gpt-5.4-mini:batch</x:v>
      </x:c>
      <x:c r="B255" s="23" t="str">
        <x:v>openai</x:v>
      </x:c>
      <x:c r="C255" s="23" t="str">
        <x:v>signature_mismatch</x:v>
      </x:c>
      <x:c r="D255" s="157" t="n">
        <x:v>1</x:v>
      </x:c>
      <x:c r="E255" s="157" t="n">
        <x:v>1</x:v>
      </x:c>
      <x:c r="F255" s="23" t="str">
        <x:v>[["('unknown', 400000.0, None, 128000.0, 0.375, 2.25, 0.0375, None, None, None, None, None, None)", 1]]</x:v>
      </x:c>
      <x:c r="G255" s="23" t="str">
        <x:v>[["('unknown', 400000.0, None, 128000.0, 0.75, 4.5, 0.075, None, None, None, None, None, None)", 1]]</x:v>
      </x:c>
      <x:c r="H255" s="23" t="str">
        <x:v>https://openrouter.ai/api/v1/models/openai/gpt-5.4-mini:batch/endpoints
https://openrouter.ai/api/frontend/v1/stats/endpoint?permaslug=openai%2Fgpt-5.4-mini-20260317&amp;variant=standard</x:v>
      </x:c>
    </x:row>
    <x:row r="256">
      <x:c r="A256" s="23" t="str">
        <x:v>openai/gpt-5.4-mini:batch</x:v>
      </x:c>
      <x:c r="B256" s="23" t="str">
        <x:v>openai/flex</x:v>
      </x:c>
      <x:c r="C256" s="23" t="str">
        <x:v>signature_mismatch</x:v>
      </x:c>
      <x:c r="D256" s="157" t="n">
        <x:v>1</x:v>
      </x:c>
      <x:c r="E256" s="157" t="n">
        <x:v>1</x:v>
      </x:c>
      <x:c r="F256" s="23" t="str">
        <x:v>[["('unknown', 400000.0, None, 128000.0, 0.1875, 1.125, 0.01875, None, None, None, None, None, None)", 1]]</x:v>
      </x:c>
      <x:c r="G256" s="23" t="str">
        <x:v>[["('unknown', 400000.0, None, 128000.0, 0.375, 2.25, 0.0375, None, None, None, None, None, None)", 1]]</x:v>
      </x:c>
      <x:c r="H256" s="23" t="str">
        <x:v>https://openrouter.ai/api/v1/models/openai/gpt-5.4-mini:batch/endpoints
https://openrouter.ai/api/frontend/v1/stats/endpoint?permaslug=openai%2Fgpt-5.4-mini-20260317&amp;variant=standard</x:v>
      </x:c>
    </x:row>
    <x:row r="257">
      <x:c r="A257" s="23" t="str">
        <x:v>openai/gpt-5.4-mini:batch</x:v>
      </x:c>
      <x:c r="B257" s="23" t="str">
        <x:v>openai/priority</x:v>
      </x:c>
      <x:c r="C257" s="23" t="str">
        <x:v>signature_mismatch</x:v>
      </x:c>
      <x:c r="D257" s="157" t="n">
        <x:v>1</x:v>
      </x:c>
      <x:c r="E257" s="157" t="n">
        <x:v>1</x:v>
      </x:c>
      <x:c r="F257" s="23" t="str">
        <x:v>[["('unknown', 400000.0, None, 128000.0, 0.75, 4.5, 0.075, None, None, None, None, None, None)", 1]]</x:v>
      </x:c>
      <x:c r="G257" s="23" t="str">
        <x:v>[["('unknown', 400000.0, None, 128000.0, 1.5, 9.0, 0.15, None, None, None, None, None, None)", 1]]</x:v>
      </x:c>
      <x:c r="H257" s="23" t="str">
        <x:v>https://openrouter.ai/api/v1/models/openai/gpt-5.4-mini:batch/endpoints
https://openrouter.ai/api/frontend/v1/stats/endpoint?permaslug=openai%2Fgpt-5.4-mini-20260317&amp;variant=standard</x:v>
      </x:c>
    </x:row>
    <x:row r="258">
      <x:c r="A258" s="23" t="str">
        <x:v>openai/gpt-5.4-nano:batch</x:v>
      </x:c>
      <x:c r="B258" s="23" t="str">
        <x:v>azure</x:v>
      </x:c>
      <x:c r="C258" s="23" t="str">
        <x:v>frontend_only</x:v>
      </x:c>
      <x:c r="D258" s="157" t="n">
        <x:v>0</x:v>
      </x:c>
      <x:c r="E258" s="157" t="n">
        <x:v>1</x:v>
      </x:c>
      <x:c r="F258" s="23" t="str">
        <x:v>[]</x:v>
      </x:c>
      <x:c r="G258" s="23" t="str">
        <x:v>[["('unknown', 400000.0, None, 128000.0, 0.2, 1.25, 0.02, None, None, None, None, None, None)", 1]]</x:v>
      </x:c>
      <x:c r="H258" s="23" t="str">
        <x:v>https://openrouter.ai/api/v1/models/openai/gpt-5.4-nano:batch/endpoints
https://openrouter.ai/api/frontend/v1/stats/endpoint?permaslug=openai%2Fgpt-5.4-nano-20260317&amp;variant=standard</x:v>
      </x:c>
    </x:row>
    <x:row r="259">
      <x:c r="A259" s="23" t="str">
        <x:v>openai/gpt-5.4-nano:batch</x:v>
      </x:c>
      <x:c r="B259" s="23" t="str">
        <x:v>openai</x:v>
      </x:c>
      <x:c r="C259" s="23" t="str">
        <x:v>signature_mismatch</x:v>
      </x:c>
      <x:c r="D259" s="157" t="n">
        <x:v>1</x:v>
      </x:c>
      <x:c r="E259" s="157" t="n">
        <x:v>1</x:v>
      </x:c>
      <x:c r="F259" s="23" t="str">
        <x:v>[["('unknown', 400000.0, None, 128000.0, 0.1, 0.625, 0.01, None, None, None, None, None, None)", 1]]</x:v>
      </x:c>
      <x:c r="G259" s="23" t="str">
        <x:v>[["('unknown', 400000.0, None, 128000.0, 0.2, 1.25, 0.02, None, None, None, None, None, None)", 1]]</x:v>
      </x:c>
      <x:c r="H259" s="23" t="str">
        <x:v>https://openrouter.ai/api/v1/models/openai/gpt-5.4-nano:batch/endpoints
https://openrouter.ai/api/frontend/v1/stats/endpoint?permaslug=openai%2Fgpt-5.4-nano-20260317&amp;variant=standard</x:v>
      </x:c>
    </x:row>
    <x:row r="260">
      <x:c r="A260" s="23" t="str">
        <x:v>openai/gpt-5.4-nano:batch</x:v>
      </x:c>
      <x:c r="B260" s="23" t="str">
        <x:v>openai/flex</x:v>
      </x:c>
      <x:c r="C260" s="23" t="str">
        <x:v>signature_mismatch</x:v>
      </x:c>
      <x:c r="D260" s="157" t="n">
        <x:v>1</x:v>
      </x:c>
      <x:c r="E260" s="157" t="n">
        <x:v>1</x:v>
      </x:c>
      <x:c r="F260" s="23" t="str">
        <x:v>[["('unknown', 400000.0, None, 128000.0, 0.05, 0.3125, 0.005, None, None, None, None, None, None)", 1]]</x:v>
      </x:c>
      <x:c r="G260" s="23" t="str">
        <x:v>[["('unknown', 400000.0, None, 128000.0, 0.1, 0.625, 0.01, None, None, None, None, None, None)", 1]]</x:v>
      </x:c>
      <x:c r="H260" s="23" t="str">
        <x:v>https://openrouter.ai/api/v1/models/openai/gpt-5.4-nano:batch/endpoints
https://openrouter.ai/api/frontend/v1/stats/endpoint?permaslug=openai%2Fgpt-5.4-nano-20260317&amp;variant=standard</x:v>
      </x:c>
    </x:row>
    <x:row r="261">
      <x:c r="A261" s="23" t="str">
        <x:v>openai/gpt-5.4:batch</x:v>
      </x:c>
      <x:c r="B261" s="23" t="str">
        <x:v>amazon-bedrock/us-east-1</x:v>
      </x:c>
      <x:c r="C261" s="23" t="str">
        <x:v>frontend_only</x:v>
      </x:c>
      <x:c r="D261" s="157" t="n">
        <x:v>0</x:v>
      </x:c>
      <x:c r="E261" s="157" t="n">
        <x:v>1</x:v>
      </x:c>
      <x:c r="F261" s="23" t="str">
        <x:v>[]</x:v>
      </x:c>
      <x:c r="G261" s="23" t="str">
        <x:v>[["('unknown', 1050000.0, 922000.0, 128000.0, 2.75, 16.5, 0.275, None, 272000.0, 5.5, 24.75, 0.55, None)", 1]]</x:v>
      </x:c>
      <x:c r="H261" s="23" t="str">
        <x:v>https://openrouter.ai/api/v1/models/openai/gpt-5.4:batch/endpoints
https://openrouter.ai/api/frontend/v1/stats/endpoint?permaslug=openai%2Fgpt-5.4-20260305&amp;variant=standard</x:v>
      </x:c>
    </x:row>
    <x:row r="262">
      <x:c r="A262" s="23" t="str">
        <x:v>openai/gpt-5.4:batch</x:v>
      </x:c>
      <x:c r="B262" s="23" t="str">
        <x:v>azure</x:v>
      </x:c>
      <x:c r="C262" s="23" t="str">
        <x:v>frontend_only</x:v>
      </x:c>
      <x:c r="D262" s="157" t="n">
        <x:v>0</x:v>
      </x:c>
      <x:c r="E262" s="157" t="n">
        <x:v>1</x:v>
      </x:c>
      <x:c r="F262" s="23" t="str">
        <x:v>[]</x:v>
      </x:c>
      <x:c r="G262" s="23" t="str">
        <x:v>[["('unknown', 1050000.0, 922000.0, 128000.0, 2.5, 15.0, 0.25, None, 272000.0, 5.0, 22.5, 0.5, None)", 1]]</x:v>
      </x:c>
      <x:c r="H262" s="23" t="str">
        <x:v>https://openrouter.ai/api/v1/models/openai/gpt-5.4:batch/endpoints
https://openrouter.ai/api/frontend/v1/stats/endpoint?permaslug=openai%2Fgpt-5.4-20260305&amp;variant=standard</x:v>
      </x:c>
    </x:row>
    <x:row r="263">
      <x:c r="A263" s="23" t="str">
        <x:v>openai/gpt-5.4:batch</x:v>
      </x:c>
      <x:c r="B263" s="23" t="str">
        <x:v>azure/eu</x:v>
      </x:c>
      <x:c r="C263" s="23" t="str">
        <x:v>frontend_only</x:v>
      </x:c>
      <x:c r="D263" s="157" t="n">
        <x:v>0</x:v>
      </x:c>
      <x:c r="E263" s="157" t="n">
        <x:v>1</x:v>
      </x:c>
      <x:c r="F263" s="23" t="str">
        <x:v>[]</x:v>
      </x:c>
      <x:c r="G263" s="23" t="str">
        <x:v>[["('unknown', 1050000.0, None, 128000.0, 2.75, 16.5, 0.275, None, None, None, None, None, None)", 1]]</x:v>
      </x:c>
      <x:c r="H263" s="23" t="str">
        <x:v>https://openrouter.ai/api/v1/models/openai/gpt-5.4:batch/endpoints
https://openrouter.ai/api/frontend/v1/stats/endpoint?permaslug=openai%2Fgpt-5.4-20260305&amp;variant=standard</x:v>
      </x:c>
    </x:row>
    <x:row r="264">
      <x:c r="A264" s="23" t="str">
        <x:v>openai/gpt-5.4:batch</x:v>
      </x:c>
      <x:c r="B264" s="23" t="str">
        <x:v>azure/priority</x:v>
      </x:c>
      <x:c r="C264" s="23" t="str">
        <x:v>frontend_only</x:v>
      </x:c>
      <x:c r="D264" s="157" t="n">
        <x:v>0</x:v>
      </x:c>
      <x:c r="E264" s="157" t="n">
        <x:v>1</x:v>
      </x:c>
      <x:c r="F264" s="23" t="str">
        <x:v>[]</x:v>
      </x:c>
      <x:c r="G264" s="23" t="str">
        <x:v>[["('unknown', 1050000.0, 922000.0, 128000.0, None, None, None, None, None, None, None, None, None)", 1]]</x:v>
      </x:c>
      <x:c r="H264" s="23" t="str">
        <x:v>https://openrouter.ai/api/v1/models/openai/gpt-5.4:batch/endpoints
https://openrouter.ai/api/frontend/v1/stats/endpoint?permaslug=openai%2Fgpt-5.4-20260305&amp;variant=standard</x:v>
      </x:c>
    </x:row>
    <x:row r="265">
      <x:c r="A265" s="23" t="str">
        <x:v>openai/gpt-5.4:batch</x:v>
      </x:c>
      <x:c r="B265" s="23" t="str">
        <x:v>openai</x:v>
      </x:c>
      <x:c r="C265" s="23" t="str">
        <x:v>signature_mismatch</x:v>
      </x:c>
      <x:c r="D265" s="157" t="n">
        <x:v>1</x:v>
      </x:c>
      <x:c r="E265" s="157" t="n">
        <x:v>1</x:v>
      </x:c>
      <x:c r="F265" s="23" t="str">
        <x:v>[["('unknown', 1050000.0, None, 128000.0, 1.25, 7.5, 0.125, None, 272000.0, 2.5, 11.25, 0.25, None)", 1]]</x:v>
      </x:c>
      <x:c r="G265" s="23" t="str">
        <x:v>[["('unknown', 1050000.0, 922000.0, 128000.0, 2.5, 15.0, 0.25, None, 272000.0, 5.0, 22.5, 0.5, None)", 1]]</x:v>
      </x:c>
      <x:c r="H265" s="23" t="str">
        <x:v>https://openrouter.ai/api/v1/models/openai/gpt-5.4:batch/endpoints
https://openrouter.ai/api/frontend/v1/stats/endpoint?permaslug=openai%2Fgpt-5.4-20260305&amp;variant=standard</x:v>
      </x:c>
    </x:row>
    <x:row r="266">
      <x:c r="A266" s="23" t="str">
        <x:v>openai/gpt-5.4:batch</x:v>
      </x:c>
      <x:c r="B266" s="23" t="str">
        <x:v>openai/flex</x:v>
      </x:c>
      <x:c r="C266" s="23" t="str">
        <x:v>signature_mismatch</x:v>
      </x:c>
      <x:c r="D266" s="157" t="n">
        <x:v>1</x:v>
      </x:c>
      <x:c r="E266" s="157" t="n">
        <x:v>1</x:v>
      </x:c>
      <x:c r="F266" s="23" t="str">
        <x:v>[["('unknown', 1050000.0, None, 128000.0, 0.625, 3.75, 0.0625, None, 272000.0, 1.25, 5.625, 0.125, None)", 1]]</x:v>
      </x:c>
      <x:c r="G266" s="23" t="str">
        <x:v>[["('unknown', 1050000.0, 922000.0, 128000.0, 1.25, 7.5, 0.125, None, 272000.0, 2.5, 11.25, 0.25, None)", 1]]</x:v>
      </x:c>
      <x:c r="H266" s="23" t="str">
        <x:v>https://openrouter.ai/api/v1/models/openai/gpt-5.4:batch/endpoints
https://openrouter.ai/api/frontend/v1/stats/endpoint?permaslug=openai%2Fgpt-5.4-20260305&amp;variant=standard</x:v>
      </x:c>
    </x:row>
    <x:row r="267">
      <x:c r="A267" s="23" t="str">
        <x:v>openai/gpt-5.4:batch</x:v>
      </x:c>
      <x:c r="B267" s="23" t="str">
        <x:v>openai/priority</x:v>
      </x:c>
      <x:c r="C267" s="23" t="str">
        <x:v>signature_mismatch</x:v>
      </x:c>
      <x:c r="D267" s="157" t="n">
        <x:v>1</x:v>
      </x:c>
      <x:c r="E267" s="157" t="n">
        <x:v>1</x:v>
      </x:c>
      <x:c r="F267" s="23" t="str">
        <x:v>[["('unknown', 1050000.0, None, 128000.0, 2.5, 15.0, 0.25, None, None, None, None, None, None)", 1]]</x:v>
      </x:c>
      <x:c r="G267" s="23" t="str">
        <x:v>[["('unknown', 1050000.0, 922000.0, 128000.0, 5.0, 30.0, 0.5, None, None, None, None, None, None)", 1]]</x:v>
      </x:c>
      <x:c r="H267" s="23" t="str">
        <x:v>https://openrouter.ai/api/v1/models/openai/gpt-5.4:batch/endpoints
https://openrouter.ai/api/frontend/v1/stats/endpoint?permaslug=openai%2Fgpt-5.4-20260305&amp;variant=standard</x:v>
      </x:c>
    </x:row>
    <x:row r="268">
      <x:c r="A268" s="23" t="str">
        <x:v>openai/gpt-5.5</x:v>
      </x:c>
      <x:c r="B268" s="23" t="str">
        <x:v>azure/priority</x:v>
      </x:c>
      <x:c r="C268" s="23" t="str">
        <x:v>frontend_only</x:v>
      </x:c>
      <x:c r="D268" s="157" t="n">
        <x:v>0</x:v>
      </x:c>
      <x:c r="E268" s="157" t="n">
        <x:v>1</x:v>
      </x:c>
      <x:c r="F268" s="23" t="str">
        <x:v>[]</x:v>
      </x:c>
      <x:c r="G268" s="23" t="str">
        <x:v>[["('unknown', 1050000.0, 922000.0, 128000.0, None, None, None, None, None, None, None, None, None)", 1]]</x:v>
      </x:c>
      <x:c r="H268" s="23" t="str">
        <x:v>https://openrouter.ai/api/v1/models/openai/gpt-5.5/endpoints
https://openrouter.ai/api/frontend/v1/stats/endpoint?permaslug=openai%2Fgpt-5.5-20260423&amp;variant=standard</x:v>
      </x:c>
    </x:row>
    <x:row r="269">
      <x:c r="A269" s="23" t="str">
        <x:v>openai/gpt-5.5:batch</x:v>
      </x:c>
      <x:c r="B269" s="23" t="str">
        <x:v>amazon-bedrock/us-east-1</x:v>
      </x:c>
      <x:c r="C269" s="23" t="str">
        <x:v>frontend_only</x:v>
      </x:c>
      <x:c r="D269" s="157" t="n">
        <x:v>0</x:v>
      </x:c>
      <x:c r="E269" s="157" t="n">
        <x:v>1</x:v>
      </x:c>
      <x:c r="F269" s="23" t="str">
        <x:v>[]</x:v>
      </x:c>
      <x:c r="G269" s="23" t="str">
        <x:v>[["('unknown', 1050000.0, 922000.0, 128000.0, 5.5, 33.0, 0.55, None, 272000.0, 11.0, 49.5, 1.1, None)", 1]]</x:v>
      </x:c>
      <x:c r="H269" s="23" t="str">
        <x:v>https://openrouter.ai/api/v1/models/openai/gpt-5.5:batch/endpoints
https://openrouter.ai/api/frontend/v1/stats/endpoint?permaslug=openai%2Fgpt-5.5-20260423&amp;variant=standard</x:v>
      </x:c>
    </x:row>
    <x:row r="270">
      <x:c r="A270" s="23" t="str">
        <x:v>openai/gpt-5.5:batch</x:v>
      </x:c>
      <x:c r="B270" s="23" t="str">
        <x:v>azure</x:v>
      </x:c>
      <x:c r="C270" s="23" t="str">
        <x:v>frontend_only</x:v>
      </x:c>
      <x:c r="D270" s="157" t="n">
        <x:v>0</x:v>
      </x:c>
      <x:c r="E270" s="157" t="n">
        <x:v>1</x:v>
      </x:c>
      <x:c r="F270" s="23" t="str">
        <x:v>[]</x:v>
      </x:c>
      <x:c r="G270" s="23" t="str">
        <x:v>[["('unknown', 1050000.0, 922000.0, 128000.0, 5.0, 30.0, 0.5, None, 272000.0, 10.0, 45.0, 1.0, None)", 1]]</x:v>
      </x:c>
      <x:c r="H270" s="23" t="str">
        <x:v>https://openrouter.ai/api/v1/models/openai/gpt-5.5:batch/endpoints
https://openrouter.ai/api/frontend/v1/stats/endpoint?permaslug=openai%2Fgpt-5.5-20260423&amp;variant=standard</x:v>
      </x:c>
    </x:row>
    <x:row r="271">
      <x:c r="A271" s="23" t="str">
        <x:v>openai/gpt-5.5:batch</x:v>
      </x:c>
      <x:c r="B271" s="23" t="str">
        <x:v>azure/eu</x:v>
      </x:c>
      <x:c r="C271" s="23" t="str">
        <x:v>frontend_only</x:v>
      </x:c>
      <x:c r="D271" s="157" t="n">
        <x:v>0</x:v>
      </x:c>
      <x:c r="E271" s="157" t="n">
        <x:v>1</x:v>
      </x:c>
      <x:c r="F271" s="23" t="str">
        <x:v>[]</x:v>
      </x:c>
      <x:c r="G271" s="23" t="str">
        <x:v>[["('unknown', 1050000.0, None, 128000.0, 5.5, 33.0, 0.55, None, 272000.0, 11.0, 49.5, 1.1, None)", 1]]</x:v>
      </x:c>
      <x:c r="H271" s="23" t="str">
        <x:v>https://openrouter.ai/api/v1/models/openai/gpt-5.5:batch/endpoints
https://openrouter.ai/api/frontend/v1/stats/endpoint?permaslug=openai%2Fgpt-5.5-20260423&amp;variant=standard</x:v>
      </x:c>
    </x:row>
    <x:row r="272">
      <x:c r="A272" s="23" t="str">
        <x:v>openai/gpt-5.5:batch</x:v>
      </x:c>
      <x:c r="B272" s="23" t="str">
        <x:v>azure/priority</x:v>
      </x:c>
      <x:c r="C272" s="23" t="str">
        <x:v>frontend_only</x:v>
      </x:c>
      <x:c r="D272" s="157" t="n">
        <x:v>0</x:v>
      </x:c>
      <x:c r="E272" s="157" t="n">
        <x:v>1</x:v>
      </x:c>
      <x:c r="F272" s="23" t="str">
        <x:v>[]</x:v>
      </x:c>
      <x:c r="G272" s="23" t="str">
        <x:v>[["('unknown', 1050000.0, 922000.0, 128000.0, None, None, None, None, None, None, None, None, None)", 1]]</x:v>
      </x:c>
      <x:c r="H272" s="23" t="str">
        <x:v>https://openrouter.ai/api/v1/models/openai/gpt-5.5:batch/endpoints
https://openrouter.ai/api/frontend/v1/stats/endpoint?permaslug=openai%2Fgpt-5.5-20260423&amp;variant=standard</x:v>
      </x:c>
    </x:row>
    <x:row r="273">
      <x:c r="A273" s="23" t="str">
        <x:v>openai/gpt-5.5:batch</x:v>
      </x:c>
      <x:c r="B273" s="23" t="str">
        <x:v>openai</x:v>
      </x:c>
      <x:c r="C273" s="23" t="str">
        <x:v>signature_mismatch</x:v>
      </x:c>
      <x:c r="D273" s="157" t="n">
        <x:v>1</x:v>
      </x:c>
      <x:c r="E273" s="157" t="n">
        <x:v>1</x:v>
      </x:c>
      <x:c r="F273" s="23" t="str">
        <x:v>[["('unknown', 1050000.0, None, 128000.0, 2.5, 15.0, 0.25, None, 272000.0, 5.0, 22.5, 0.5, None)", 1]]</x:v>
      </x:c>
      <x:c r="G273" s="23" t="str">
        <x:v>[["('unknown', 1050000.0, 922000.0, 128000.0, 5.0, 30.0, 0.5, None, 272000.0, 10.0, 45.0, 1.0, None)", 1]]</x:v>
      </x:c>
      <x:c r="H273" s="23" t="str">
        <x:v>https://openrouter.ai/api/v1/models/openai/gpt-5.5:batch/endpoints
https://openrouter.ai/api/frontend/v1/stats/endpoint?permaslug=openai%2Fgpt-5.5-20260423&amp;variant=standard</x:v>
      </x:c>
    </x:row>
    <x:row r="274">
      <x:c r="A274" s="23" t="str">
        <x:v>openai/gpt-5.5:batch</x:v>
      </x:c>
      <x:c r="B274" s="23" t="str">
        <x:v>openai/flex</x:v>
      </x:c>
      <x:c r="C274" s="23" t="str">
        <x:v>signature_mismatch</x:v>
      </x:c>
      <x:c r="D274" s="157" t="n">
        <x:v>1</x:v>
      </x:c>
      <x:c r="E274" s="157" t="n">
        <x:v>1</x:v>
      </x:c>
      <x:c r="F274" s="23" t="str">
        <x:v>[["('unknown', 1050000.0, None, 128000.0, 1.25, 7.5, 0.125, None, 272000.0, 2.5, 11.25, 0.25, None)", 1]]</x:v>
      </x:c>
      <x:c r="G274" s="23" t="str">
        <x:v>[["('unknown', 1050000.0, 922000.0, 128000.0, 2.5, 15.0, 0.25, None, 272000.0, 5.0, 22.5, 0.5, None)", 1]]</x:v>
      </x:c>
      <x:c r="H274" s="23" t="str">
        <x:v>https://openrouter.ai/api/v1/models/openai/gpt-5.5:batch/endpoints
https://openrouter.ai/api/frontend/v1/stats/endpoint?permaslug=openai%2Fgpt-5.5-20260423&amp;variant=standard</x:v>
      </x:c>
    </x:row>
    <x:row r="275">
      <x:c r="A275" s="23" t="str">
        <x:v>openai/gpt-5.5:batch</x:v>
      </x:c>
      <x:c r="B275" s="23" t="str">
        <x:v>openai/priority</x:v>
      </x:c>
      <x:c r="C275" s="23" t="str">
        <x:v>signature_mismatch</x:v>
      </x:c>
      <x:c r="D275" s="157" t="n">
        <x:v>1</x:v>
      </x:c>
      <x:c r="E275" s="157" t="n">
        <x:v>1</x:v>
      </x:c>
      <x:c r="F275" s="23" t="str">
        <x:v>[["('unknown', 1050000.0, None, 128000.0, 6.25, 37.5, 0.625, None, None, None, None, None, None)", 1]]</x:v>
      </x:c>
      <x:c r="G275" s="23" t="str">
        <x:v>[["('unknown', 1050000.0, 922000.0, 128000.0, 12.5, 75.0, 1.25, None, None, None, None, None, None)", 1]]</x:v>
      </x:c>
      <x:c r="H275" s="23" t="str">
        <x:v>https://openrouter.ai/api/v1/models/openai/gpt-5.5:batch/endpoints
https://openrouter.ai/api/frontend/v1/stats/endpoint?permaslug=openai%2Fgpt-5.5-20260423&amp;variant=standard</x:v>
      </x:c>
    </x:row>
    <x:row r="276">
      <x:c r="A276" s="23" t="str">
        <x:v>openai/gpt-5.6-sol</x:v>
      </x:c>
      <x:c r="B276" s="23" t="str">
        <x:v>azure/priority</x:v>
      </x:c>
      <x:c r="C276" s="23" t="str">
        <x:v>frontend_only</x:v>
      </x:c>
      <x:c r="D276" s="157" t="n">
        <x:v>0</x:v>
      </x:c>
      <x:c r="E276" s="157" t="n">
        <x:v>1</x:v>
      </x:c>
      <x:c r="F276" s="23" t="str">
        <x:v>[]</x:v>
      </x:c>
      <x:c r="G276" s="23" t="str">
        <x:v>[["('unknown', 1050000.0, 922000.0, 128000.0, None, None, None, None, None, None, None, None, None)", 1]]</x:v>
      </x:c>
      <x:c r="H276" s="23" t="str">
        <x:v>https://openrouter.ai/api/v1/models/openai/gpt-5.6-sol/endpoints
https://openrouter.ai/api/frontend/v1/stats/endpoint?permaslug=openai%2Fgpt-5.6-sol-20260709&amp;variant=standard</x:v>
      </x:c>
    </x:row>
    <x:row r="277">
      <x:c r="A277" s="23" t="str">
        <x:v>openai/gpt-5.6-terra</x:v>
      </x:c>
      <x:c r="B277" s="23" t="str">
        <x:v>azure/priority</x:v>
      </x:c>
      <x:c r="C277" s="23" t="str">
        <x:v>frontend_only</x:v>
      </x:c>
      <x:c r="D277" s="157" t="n">
        <x:v>0</x:v>
      </x:c>
      <x:c r="E277" s="157" t="n">
        <x:v>1</x:v>
      </x:c>
      <x:c r="F277" s="23" t="str">
        <x:v>[]</x:v>
      </x:c>
      <x:c r="G277" s="23" t="str">
        <x:v>[["('unknown', 1050000.0, 922000.0, 128000.0, None, None, None, None, None, None, None, None, None)", 1]]</x:v>
      </x:c>
      <x:c r="H277" s="23" t="str">
        <x:v>https://openrouter.ai/api/v1/models/openai/gpt-5.6-terra/endpoints
https://openrouter.ai/api/frontend/v1/stats/endpoint?permaslug=openai%2Fgpt-5.6-terra-20260709&amp;variant=standard</x:v>
      </x:c>
    </x:row>
    <x:row r="278">
      <x:c r="A278" s="23" t="str">
        <x:v>openai/gpt-5:batch</x:v>
      </x:c>
      <x:c r="B278" s="23" t="str">
        <x:v>azure</x:v>
      </x:c>
      <x:c r="C278" s="23" t="str">
        <x:v>frontend_only</x:v>
      </x:c>
      <x:c r="D278" s="157" t="n">
        <x:v>0</x:v>
      </x:c>
      <x:c r="E278" s="157" t="n">
        <x:v>1</x:v>
      </x:c>
      <x:c r="F278" s="23" t="str">
        <x:v>[]</x:v>
      </x:c>
      <x:c r="G278" s="23" t="str">
        <x:v>[["('unknown', 400000.0, 272000.0, 128000.0, 1.25, 10.0, 0.125, None, None, None, None, None, None)", 1]]</x:v>
      </x:c>
      <x:c r="H278" s="23" t="str">
        <x:v>https://openrouter.ai/api/v1/models/openai/gpt-5:batch/endpoints
https://openrouter.ai/api/frontend/v1/stats/endpoint?permaslug=openai%2Fgpt-5-2025-08-07&amp;variant=standard</x:v>
      </x:c>
    </x:row>
    <x:row r="279">
      <x:c r="A279" s="23" t="str">
        <x:v>openai/gpt-5:batch</x:v>
      </x:c>
      <x:c r="B279" s="23" t="str">
        <x:v>azure/swedencentral</x:v>
      </x:c>
      <x:c r="C279" s="23" t="str">
        <x:v>frontend_only</x:v>
      </x:c>
      <x:c r="D279" s="157" t="n">
        <x:v>0</x:v>
      </x:c>
      <x:c r="E279" s="157" t="n">
        <x:v>1</x:v>
      </x:c>
      <x:c r="F279" s="23" t="str">
        <x:v>[]</x:v>
      </x:c>
      <x:c r="G279" s="23" t="str">
        <x:v>[["('unknown', 400000.0, 272000.0, 128000.0, 1.375, 11.0, 0.1375, None, None, None, None, None, None)", 1]]</x:v>
      </x:c>
      <x:c r="H279" s="23" t="str">
        <x:v>https://openrouter.ai/api/v1/models/openai/gpt-5:batch/endpoints
https://openrouter.ai/api/frontend/v1/stats/endpoint?permaslug=openai%2Fgpt-5-2025-08-07&amp;variant=standard</x:v>
      </x:c>
    </x:row>
    <x:row r="280">
      <x:c r="A280" s="23" t="str">
        <x:v>openai/gpt-5:batch</x:v>
      </x:c>
      <x:c r="B280" s="23" t="str">
        <x:v>openai</x:v>
      </x:c>
      <x:c r="C280" s="23" t="str">
        <x:v>official_only</x:v>
      </x:c>
      <x:c r="D280" s="157" t="n">
        <x:v>1</x:v>
      </x:c>
      <x:c r="E280" s="157" t="n">
        <x:v>0</x:v>
      </x:c>
      <x:c r="F280" s="23" t="str">
        <x:v>[["('unknown', 400000.0, None, 128000.0, 0.625, 5.0, 0.0625, None, None, None, None, None, None)", 1]]</x:v>
      </x:c>
      <x:c r="G280" s="23" t="str">
        <x:v>[]</x:v>
      </x:c>
      <x:c r="H280" s="23" t="str">
        <x:v>https://openrouter.ai/api/v1/models/openai/gpt-5:batch/endpoints
</x:v>
      </x:c>
    </x:row>
    <x:row r="281">
      <x:c r="A281" s="23" t="str">
        <x:v>openai/gpt-5:batch</x:v>
      </x:c>
      <x:c r="B281" s="23" t="str">
        <x:v>openai/default</x:v>
      </x:c>
      <x:c r="C281" s="23" t="str">
        <x:v>frontend_only</x:v>
      </x:c>
      <x:c r="D281" s="157" t="n">
        <x:v>0</x:v>
      </x:c>
      <x:c r="E281" s="157" t="n">
        <x:v>1</x:v>
      </x:c>
      <x:c r="F281" s="23" t="str">
        <x:v>[]</x:v>
      </x:c>
      <x:c r="G281" s="23" t="str">
        <x:v>[["('unknown', 400000.0, 272000.0, 128000.0, 1.25, 10.0, 0.125, None, None, None, None, None, None)", 1]]</x:v>
      </x:c>
      <x:c r="H281" s="23" t="str">
        <x:v>https://openrouter.ai/api/v1/models/openai/gpt-5:batch/endpoints
https://openrouter.ai/api/frontend/v1/stats/endpoint?permaslug=openai%2Fgpt-5-2025-08-07&amp;variant=standard</x:v>
      </x:c>
    </x:row>
    <x:row r="282">
      <x:c r="A282" s="24" t="str">
        <x:v>qwen/qwen-plus-2025-07-28:thinking</x:v>
      </x:c>
      <x:c r="B282" s="24" t="str">
        <x:v>alibaba/fp8</x:v>
      </x:c>
      <x:c r="C282" s="24" t="str">
        <x:v>signature_mismatch</x:v>
      </x:c>
      <x:c r="D282" s="158" t="n">
        <x:v>1</x:v>
      </x:c>
      <x:c r="E282" s="158" t="n">
        <x:v>1</x:v>
      </x:c>
      <x:c r="F282" s="24" t="str">
        <x:v>[["('fp8', 1000000.0, 995904.0, 32768.0, 0.4, 1.2, None, 0.5, 256000.0, 1.2, 3.6, None, 1.5)", 1]]</x:v>
      </x:c>
      <x:c r="G282" s="24" t="str">
        <x:v>[["('fp8', 1000000.0, 995904.0, 32768.0, 0.26, 0.78, None, None, 256000.0, 0.78, 2.34, None, None)", 1]]</x:v>
      </x:c>
      <x:c r="H282" s="24" t="str">
        <x:v>https://openrouter.ai/api/v1/models/qwen/qwen-plus-2025-07-28:thinking/endpoints
https://openrouter.ai/api/frontend/v1/stats/endpoint?permaslug=qwen%2Fqwen-plus-2025-07-28&amp;variant=standard</x:v>
      </x:c>
    </x:row>
  </x:sheetData>
  <x:mergeCells>
    <x:mergeCell ref="A1:N1"/>
    <x:mergeCell ref="A2:N3"/>
    <x:mergeCell ref="A22:N22"/>
    <x:mergeCell ref="A85:N85"/>
  </x:mergeCells>
  <x:pageMargins left="0.7" right="0.7" top="0.75" bottom="0.75" header="0.3" footer="0.3"/>
  <x:tableParts count="2">
    <x:tablePart xmlns:r="http://schemas.openxmlformats.org/officeDocument/2006/relationships" r:id="R0000000000000061"/>
    <x:tablePart xmlns:r="http://schemas.openxmlformats.org/officeDocument/2006/relationships" r:id="R0000000000000062"/>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35" hidden="0" customWidth="1"/>
    <x:col min="2" max="2" width="32" hidden="0" customWidth="1"/>
    <x:col min="3" max="3" width="20"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40" hidden="0" customWidth="1"/>
    <x:col min="11" max="11" width="40" hidden="0" customWidth="1"/>
    <x:col min="12" max="12" width="42" hidden="0" customWidth="1"/>
    <x:col min="13" max="13" width="42" hidden="0" customWidth="1"/>
    <x:col min="14" max="14" width="42" hidden="0" customWidth="1"/>
  </x:cols>
  <x:sheetData>
    <x:row r="1" ht="36" customHeight="1">
      <x:c r="A1" s="68" t="str">
        <x:v>OpenRouter active-capacity price audit — exact joins and sparse-MoE transport</x:v>
      </x:c>
      <x:c r="B1" s="68"/>
      <x:c r="C1" s="68"/>
      <x:c r="D1" s="68"/>
      <x:c r="E1" s="68"/>
      <x:c r="F1" s="68"/>
      <x:c r="G1" s="68"/>
      <x:c r="H1" s="68"/>
      <x:c r="I1" s="68"/>
      <x:c r="J1" s="68"/>
      <x:c r="K1" s="68"/>
      <x:c r="L1" s="68"/>
      <x:c r="M1" s="68"/>
      <x:c r="N1" s="68"/>
    </x:row>
    <x:row r="2">
      <x:c r="A2" s="6" t="str">
        <x:v>Current 2026-07-18 prices are joined to 45 disclosed active-parameter labels and 18 exact dense-model controls from primary Hugging Face configs. Active-to-total transport improves point metrics, but its seven-developer interval crosses zero, coverage misses the 20/8 gate, and frontier prices extrapolate. Incremental live weight remains 0%.</x:v>
      </x:c>
      <x:c r="B2" s="6"/>
      <x:c r="C2" s="6"/>
      <x:c r="D2" s="6"/>
      <x:c r="E2" s="6"/>
      <x:c r="F2" s="6"/>
      <x:c r="G2" s="6"/>
      <x:c r="H2" s="6"/>
      <x:c r="I2" s="6"/>
      <x:c r="J2" s="6"/>
      <x:c r="K2" s="6"/>
      <x:c r="L2" s="6"/>
      <x:c r="M2" s="6"/>
      <x:c r="N2" s="6"/>
    </x:row>
    <x:row r="3">
      <x:c r="A3" s="6"/>
      <x:c r="B3" s="6"/>
      <x:c r="C3" s="6"/>
      <x:c r="D3" s="6"/>
      <x:c r="E3" s="6"/>
      <x:c r="F3" s="6"/>
      <x:c r="G3" s="6"/>
      <x:c r="H3" s="6"/>
      <x:c r="I3" s="6"/>
      <x:c r="J3" s="6"/>
      <x:c r="K3" s="6"/>
      <x:c r="L3" s="6"/>
      <x:c r="M3" s="6"/>
      <x:c r="N3" s="6"/>
    </x:row>
    <x:row r="5" ht="34" customHeight="1">
      <x:c r="A5" s="73" t="str">
        <x:v>Audit statistic</x:v>
      </x:c>
      <x:c r="B5" s="73" t="str">
        <x:v>Value</x:v>
      </x:c>
      <x:c r="D5" s="91" t="str">
        <x:v>Frontier sensitivity — K3-anchored, 0% live weight</x:v>
      </x:c>
      <x:c r="E5" s="91"/>
      <x:c r="F5" s="91"/>
      <x:c r="G5" s="91"/>
      <x:c r="H5" s="91"/>
      <x:c r="I5" s="91"/>
      <x:c r="J5" s="91"/>
      <x:c r="K5" s="91"/>
    </x:row>
    <x:row r="6" ht="34" customHeight="1">
      <x:c r="A6" s="16" t="str">
        <x:v>Active-parameter labels</x:v>
      </x:c>
      <x:c r="B6" s="16" t="n">
        <x:v>63</x:v>
      </x:c>
      <x:c r="D6" s="73" t="str">
        <x:v>Model</x:v>
      </x:c>
      <x:c r="E6" s="73" t="str">
        <x:v>Release</x:v>
      </x:c>
      <x:c r="F6" s="73" t="str">
        <x:v>AA</x:v>
      </x:c>
      <x:c r="G6" s="73" t="str">
        <x:v>Blended $/M</x:v>
      </x:c>
      <x:c r="H6" s="73" t="str">
        <x:v>Price / train max</x:v>
      </x:c>
      <x:c r="I6" s="73" t="str">
        <x:v>Predicted active (B)</x:v>
      </x:c>
      <x:c r="J6" s="73" t="str">
        <x:v>K3-anchored total (T)</x:v>
      </x:c>
      <x:c r="K6" s="73" t="str">
        <x:v>Status</x:v>
      </x:c>
    </x:row>
    <x:row r="7">
      <x:c r="A7" s="17" t="str">
        <x:v>AA disclosed active labels</x:v>
      </x:c>
      <x:c r="B7" s="17" t="n">
        <x:v>45</x:v>
      </x:c>
      <x:c r="D7" s="22" t="str">
        <x:v>Claude Fable 5</x:v>
      </x:c>
      <x:c r="E7" s="77" t="n">
        <x:v>46182</x:v>
      </x:c>
      <x:c r="F7" s="104" t="n">
        <x:v>59.8606463217303</x:v>
      </x:c>
      <x:c r="G7" s="104" t="n">
        <x:v>22.360679775</x:v>
      </x:c>
      <x:c r="H7" s="133" t="n">
        <x:v>6.454972243675451</x:v>
      </x:c>
      <x:c r="I7" s="134" t="n">
        <x:v>204.45635139959637</x:v>
      </x:c>
      <x:c r="J7" s="134" t="n">
        <x:v>5.532831921420005</x:v>
      </x:c>
      <x:c r="K7" s="22" t="str">
        <x:v>0%-weight extrapolative sensitivity</x:v>
      </x:c>
    </x:row>
    <x:row r="8">
      <x:c r="A8" s="17" t="str">
        <x:v>Dense config controls</x:v>
      </x:c>
      <x:c r="B8" s="17" t="n">
        <x:v>18</x:v>
      </x:c>
      <x:c r="D8" s="23" t="str">
        <x:v>GPT-5.6 Sol</x:v>
      </x:c>
      <x:c r="E8" s="78" t="n">
        <x:v>46212</x:v>
      </x:c>
      <x:c r="F8" s="105" t="n">
        <x:v>58.889831189723</x:v>
      </x:c>
      <x:c r="G8" s="105" t="n">
        <x:v>12.8598211496</x:v>
      </x:c>
      <x:c r="H8" s="135" t="n">
        <x:v>3.712310601223595</x:v>
      </x:c>
      <x:c r="I8" s="136" t="n">
        <x:v>145.0417059306177</x:v>
      </x:c>
      <x:c r="J8" s="136" t="n">
        <x:v>3.925000984399446</x:v>
      </x:c>
      <x:c r="K8" s="23" t="str">
        <x:v>0%-weight extrapolative sensitivity</x:v>
      </x:c>
    </x:row>
    <x:row r="9">
      <x:c r="A9" s="17" t="str">
        <x:v>Matched developers</x:v>
      </x:c>
      <x:c r="B9" s="17" t="n">
        <x:v>15</x:v>
      </x:c>
      <x:c r="D9" s="24" t="str">
        <x:v>Kimi K3</x:v>
      </x:c>
      <x:c r="E9" s="79" t="n">
        <x:v>46219</x:v>
      </x:c>
      <x:c r="F9" s="106" t="n">
        <x:v>57.1123394372091</x:v>
      </x:c>
      <x:c r="G9" s="106" t="n">
        <x:v>6.7082039325</x:v>
      </x:c>
      <x:c r="H9" s="137" t="n">
        <x:v>1.9364916731026354</x:v>
      </x:c>
      <x:c r="I9" s="138" t="n">
        <x:v>102.73015066486975</x:v>
      </x:c>
      <x:c r="J9" s="138" t="n">
        <x:v>2.7799999999999994</x:v>
      </x:c>
      <x:c r="K9" s="24" t="str">
        <x:v>disclosed total anchor</x:v>
      </x:c>
    </x:row>
    <x:row r="10">
      <x:c r="A10" s="17" t="str">
        <x:v>Release-ordered predictions</x:v>
      </x:c>
      <x:c r="B10" s="17" t="n">
        <x:v>45</x:v>
      </x:c>
    </x:row>
    <x:row r="11">
      <x:c r="A11" s="17" t="str">
        <x:v>Prediction developers</x:v>
      </x:c>
      <x:c r="B11" s="17" t="n">
        <x:v>11</x:v>
      </x:c>
    </x:row>
    <x:row r="12">
      <x:c r="A12" s="17" t="str">
        <x:v>High-sparsity transport tests</x:v>
      </x:c>
      <x:c r="B12" s="17" t="n">
        <x:v>16</x:v>
      </x:c>
    </x:row>
    <x:row r="13">
      <x:c r="A13" s="17" t="str">
        <x:v>High-sparsity developers</x:v>
      </x:c>
      <x:c r="B13" s="17" t="n">
        <x:v>7</x:v>
      </x:c>
    </x:row>
    <x:row r="14">
      <x:c r="A14" s="17" t="str">
        <x:v>Transport candidate median error (×)</x:v>
      </x:c>
      <x:c r="B14" s="20" t="n">
        <x:v>1.5943066001710364</x:v>
      </x:c>
    </x:row>
    <x:row r="15">
      <x:c r="A15" s="17" t="str">
        <x:v>Direct-total baseline median error (×)</x:v>
      </x:c>
      <x:c r="B15" s="20" t="n">
        <x:v>2.177244634583412</x:v>
      </x:c>
    </x:row>
    <x:row r="16">
      <x:c r="A16" s="17" t="str">
        <x:v>Equal-developer error delta</x:v>
      </x:c>
      <x:c r="B16" s="20" t="n">
        <x:v>-0.11592755952473247</x:v>
      </x:c>
    </x:row>
    <x:row r="17">
      <x:c r="A17" s="17" t="str">
        <x:v>Bootstrap 90% CI low</x:v>
      </x:c>
      <x:c r="B17" s="20" t="n">
        <x:v>-0.2766745251976948</x:v>
      </x:c>
    </x:row>
    <x:row r="18">
      <x:c r="A18" s="17" t="str">
        <x:v>Bootstrap 90% CI high</x:v>
      </x:c>
      <x:c r="B18" s="20" t="n">
        <x:v>0.0452544019221345</x:v>
      </x:c>
    </x:row>
    <x:row r="19">
      <x:c r="A19" s="17" t="str">
        <x:v>Performance gate passed</x:v>
      </x:c>
      <x:c r="B19" s="17" t="str">
        <x:v>No</x:v>
      </x:c>
    </x:row>
    <x:row r="20">
      <x:c r="A20" s="17" t="str">
        <x:v>Coverage gate passed</x:v>
      </x:c>
      <x:c r="B20" s="17" t="str">
        <x:v>No</x:v>
      </x:c>
    </x:row>
    <x:row r="21">
      <x:c r="A21" s="17" t="str">
        <x:v>Required tests / developers</x:v>
      </x:c>
      <x:c r="B21" s="17" t="str">
        <x:v>20 / 8</x:v>
      </x:c>
    </x:row>
    <x:row r="22">
      <x:c r="A22" s="17" t="str">
        <x:v>Observed tests / developers</x:v>
      </x:c>
      <x:c r="B22" s="17" t="str">
        <x:v>16 / 7</x:v>
      </x:c>
    </x:row>
    <x:row r="23">
      <x:c r="A23" s="17" t="str">
        <x:v>Prospective historical-price test</x:v>
      </x:c>
      <x:c r="B23" s="17" t="str">
        <x:v>No — current snapshot prices</x:v>
      </x:c>
    </x:row>
    <x:row r="24">
      <x:c r="A24" s="17" t="str">
        <x:v>Incremental live weight</x:v>
      </x:c>
      <x:c r="B24" s="84" t="n">
        <x:v>0</x:v>
      </x:c>
    </x:row>
    <x:row r="25">
      <x:c r="A25" s="18" t="str">
        <x:v>Change headline forecasts</x:v>
      </x:c>
      <x:c r="B25" s="18" t="str">
        <x:v>No</x:v>
      </x:c>
    </x:row>
    <x:row r="28">
      <x:c r="A28" s="91" t="str">
        <x:v>Complete 93-row OpenRouter↔Epoch↔AA↔Hugging Face exact-identity audit</x:v>
      </x:c>
      <x:c r="B28" s="91"/>
      <x:c r="C28" s="91"/>
      <x:c r="D28" s="91"/>
      <x:c r="E28" s="91"/>
      <x:c r="F28" s="91"/>
      <x:c r="G28" s="91"/>
      <x:c r="H28" s="91"/>
      <x:c r="I28" s="91"/>
      <x:c r="J28" s="91"/>
      <x:c r="K28" s="91"/>
      <x:c r="L28" s="91"/>
      <x:c r="M28" s="91"/>
      <x:c r="N28" s="91"/>
    </x:row>
    <x:row r="29" ht="34" customHeight="1">
      <x:c r="A29" s="73" t="str">
        <x:v>Epoch checkpoint</x:v>
      </x:c>
      <x:c r="B29" s="73" t="str">
        <x:v>Epoch model</x:v>
      </x:c>
      <x:c r="C29" s="73" t="str">
        <x:v>Developer</x:v>
      </x:c>
      <x:c r="D29" s="73" t="str">
        <x:v>Epoch release</x:v>
      </x:c>
      <x:c r="E29" s="73" t="str">
        <x:v>Epoch total (B)</x:v>
      </x:c>
      <x:c r="F29" s="73" t="str">
        <x:v>AA group</x:v>
      </x:c>
      <x:c r="G29" s="73" t="str">
        <x:v>AA model</x:v>
      </x:c>
      <x:c r="H29" s="73" t="str">
        <x:v>Effective active (B)</x:v>
      </x:c>
      <x:c r="I29" s="73" t="str">
        <x:v>Total / active</x:v>
      </x:c>
      <x:c r="J29" s="73" t="str">
        <x:v>Active source</x:v>
      </x:c>
      <x:c r="K29" s="73" t="str">
        <x:v>Config class</x:v>
      </x:c>
      <x:c r="L29" s="73" t="str">
        <x:v>Status</x:v>
      </x:c>
      <x:c r="M29" s="73" t="str">
        <x:v>OpenRouter IDs</x:v>
      </x:c>
      <x:c r="N29" s="73" t="str">
        <x:v>HF repositories</x:v>
      </x:c>
    </x:row>
    <x:row r="30">
      <x:c r="A30" s="22" t="str">
        <x:v>checkpoint:alibaba:qwen2-5-coder-32b</x:v>
      </x:c>
      <x:c r="B30" s="22" t="str">
        <x:v>Qwen2.5-Coder-32B</x:v>
      </x:c>
      <x:c r="C30" s="22" t="str">
        <x:v>qwen</x:v>
      </x:c>
      <x:c r="D30" s="77" t="n">
        <x:v>45553</x:v>
      </x:c>
      <x:c r="E30" s="104" t="n">
        <x:v>32.5</x:v>
      </x:c>
      <x:c r="F30" s="104" t="str">
        <x:v>weights:https://huggingface.co/qwen/qwen2.5-coder-32b-instruct|32||2024-11-11</x:v>
      </x:c>
      <x:c r="G30" s="104" t="str">
        <x:v>Qwen2.5 Coder Instruct 32B</x:v>
      </x:c>
      <x:c r="H30" s="104" t="n">
        <x:v>32.5</x:v>
      </x:c>
      <x:c r="I30" s="104" t="n">
        <x:v>1</x:v>
      </x:c>
      <x:c r="J30" s="22" t="str">
        <x:v>Primary Hugging Face config is dense; active equals Epoch total</x:v>
      </x:c>
      <x:c r="K30" s="22" t="str">
        <x:v>dense_config</x:v>
      </x:c>
      <x:c r="L30" s="22" t="str">
        <x:v>dense_config_active_equals_total</x:v>
      </x:c>
      <x:c r="M30" s="22" t="str">
        <x:v>qwen/qwen-2.5-coder-32b-instruct</x:v>
      </x:c>
      <x:c r="N30" s="22" t="str">
        <x:v>qwen/qwen2.5-coder-32b-instruct</x:v>
      </x:c>
    </x:row>
    <x:row r="31">
      <x:c r="A31" s="23" t="str">
        <x:v>checkpoint:alibaba:qwen3-235b-a22b</x:v>
      </x:c>
      <x:c r="B31" s="23" t="str">
        <x:v>Qwen3-235B-A22B</x:v>
      </x:c>
      <x:c r="C31" s="23" t="str">
        <x:v>qwen</x:v>
      </x:c>
      <x:c r="D31" s="78" t="n">
        <x:v>45776</x:v>
      </x:c>
      <x:c r="E31" s="105" t="n">
        <x:v>235</x:v>
      </x:c>
      <x:c r="F31" s="105" t="str">
        <x:v>weights:https://huggingface.co/qwen/qwen3-235b-a22b|235|22|2025-04-28</x:v>
      </x:c>
      <x:c r="G31" s="105" t="str">
        <x:v>Qwen3 235B A22B (Reasoning)</x:v>
      </x:c>
      <x:c r="H31" s="105" t="n">
        <x:v>22</x:v>
      </x:c>
      <x:c r="I31" s="105" t="n">
        <x:v>10.681818181818182</x:v>
      </x:c>
      <x:c r="J31" s="23" t="str">
        <x:v>Artificial Analysis disclosed active parameters</x:v>
      </x:c>
      <x:c r="K31" s="23" t="str">
        <x:v>moe_config</x:v>
      </x:c>
      <x:c r="L31" s="23" t="str">
        <x:v>active_parameter_match</x:v>
      </x:c>
      <x:c r="M31" s="23" t="str">
        <x:v>qwen/qwen3-235b-a22b</x:v>
      </x:c>
      <x:c r="N31" s="23" t="str">
        <x:v>qwen/qwen3-235b-a22b</x:v>
      </x:c>
    </x:row>
    <x:row r="32">
      <x:c r="A32" s="23" t="str">
        <x:v>checkpoint:alibaba:qwen3-235b-a22b-thinking-jul-2025</x:v>
      </x:c>
      <x:c r="B32" s="23" t="str">
        <x:v>Qwen3-235B-A22B-Thinking (Jul 2025)</x:v>
      </x:c>
      <x:c r="C32" s="23" t="str">
        <x:v>qwen</x:v>
      </x:c>
      <x:c r="D32" s="78" t="n">
        <x:v>45863</x:v>
      </x:c>
      <x:c r="E32" s="105" t="n">
        <x:v>235</x:v>
      </x:c>
      <x:c r="F32" s="105" t="str">
        <x:v>weights:https://huggingface.co/qwen/qwen3-235b-a22b-thinking-2507|235|22|2025-07-25</x:v>
      </x:c>
      <x:c r="G32" s="105" t="str">
        <x:v>Qwen3 235B A22B 2507 (Reasoning)</x:v>
      </x:c>
      <x:c r="H32" s="105" t="n">
        <x:v>22</x:v>
      </x:c>
      <x:c r="I32" s="105" t="n">
        <x:v>10.681818181818182</x:v>
      </x:c>
      <x:c r="J32" s="23" t="str">
        <x:v>Artificial Analysis disclosed active parameters</x:v>
      </x:c>
      <x:c r="K32" s="23" t="str">
        <x:v>moe_config</x:v>
      </x:c>
      <x:c r="L32" s="23" t="str">
        <x:v>active_parameter_match</x:v>
      </x:c>
      <x:c r="M32" s="23" t="str">
        <x:v>qwen/qwen3-235b-a22b-thinking-2507</x:v>
      </x:c>
      <x:c r="N32" s="23" t="str">
        <x:v>qwen/qwen3-235b-a22b-thinking-2507</x:v>
      </x:c>
    </x:row>
    <x:row r="33">
      <x:c r="A33" s="23" t="str">
        <x:v>checkpoint:alibaba:qwen3-max</x:v>
      </x:c>
      <x:c r="B33" s="23" t="str">
        <x:v>Qwen3-Max</x:v>
      </x:c>
      <x:c r="C33" s="23" t="str">
        <x:v>qwen</x:v>
      </x:c>
      <x:c r="D33" s="78" t="n">
        <x:v>45924</x:v>
      </x:c>
      <x:c r="E33" s="105" t="n">
        <x:v>1000</x:v>
      </x:c>
      <x:c r="F33" s="105" t="str"/>
      <x:c r="G33" s="105" t="str"/>
      <x:c r="H33" s="105"/>
      <x:c r="I33" s="105"/>
      <x:c r="J33" s="23" t="str"/>
      <x:c r="K33" s="23" t="str"/>
      <x:c r="L33" s="23" t="str">
        <x:v>no_exact_aa_identity</x:v>
      </x:c>
      <x:c r="M33" s="23" t="str">
        <x:v>qwen/qwen3-max</x:v>
      </x:c>
      <x:c r="N33" s="23" t="str"/>
    </x:row>
    <x:row r="34">
      <x:c r="A34" s="23" t="str">
        <x:v>checkpoint:deepseek:deepseek-r1</x:v>
      </x:c>
      <x:c r="B34" s="23" t="str">
        <x:v>DeepSeek-R1</x:v>
      </x:c>
      <x:c r="C34" s="23" t="str">
        <x:v>deepseek</x:v>
      </x:c>
      <x:c r="D34" s="78" t="n">
        <x:v>45677</x:v>
      </x:c>
      <x:c r="E34" s="105" t="n">
        <x:v>671</x:v>
      </x:c>
      <x:c r="F34" s="105" t="str">
        <x:v>weights:https://huggingface.co/deepseek-ai/deepseek-r1|685|37|2025-01-20</x:v>
      </x:c>
      <x:c r="G34" s="105" t="str">
        <x:v>DeepSeek R1 (Jan '25)</x:v>
      </x:c>
      <x:c r="H34" s="105" t="n">
        <x:v>37</x:v>
      </x:c>
      <x:c r="I34" s="105" t="n">
        <x:v>18.135135135135137</x:v>
      </x:c>
      <x:c r="J34" s="23" t="str">
        <x:v>Artificial Analysis disclosed active parameters</x:v>
      </x:c>
      <x:c r="K34" s="23" t="str">
        <x:v>moe_config</x:v>
      </x:c>
      <x:c r="L34" s="23" t="str">
        <x:v>active_parameter_match</x:v>
      </x:c>
      <x:c r="M34" s="23" t="str">
        <x:v>deepseek/deepseek-r1</x:v>
      </x:c>
      <x:c r="N34" s="23" t="str">
        <x:v>deepseek-ai/deepseek-r1</x:v>
      </x:c>
    </x:row>
    <x:row r="35">
      <x:c r="A35" s="23" t="str">
        <x:v>checkpoint:deepseek:deepseek-r1-may-2025</x:v>
      </x:c>
      <x:c r="B35" s="23" t="str">
        <x:v>DeepSeek-R1 (May 2025)</x:v>
      </x:c>
      <x:c r="C35" s="23" t="str">
        <x:v>deepseek</x:v>
      </x:c>
      <x:c r="D35" s="78" t="n">
        <x:v>45805</x:v>
      </x:c>
      <x:c r="E35" s="105" t="n">
        <x:v>671</x:v>
      </x:c>
      <x:c r="F35" s="105" t="str">
        <x:v>weights:https://huggingface.co/deepseek-ai/deepseek-r1-0528|685|37|2025-05-28</x:v>
      </x:c>
      <x:c r="G35" s="105" t="str">
        <x:v>DeepSeek R1 0528 (May '25)</x:v>
      </x:c>
      <x:c r="H35" s="105" t="n">
        <x:v>37</x:v>
      </x:c>
      <x:c r="I35" s="105" t="n">
        <x:v>18.135135135135137</x:v>
      </x:c>
      <x:c r="J35" s="23" t="str">
        <x:v>Artificial Analysis disclosed active parameters</x:v>
      </x:c>
      <x:c r="K35" s="23" t="str">
        <x:v>moe_config</x:v>
      </x:c>
      <x:c r="L35" s="23" t="str">
        <x:v>active_parameter_match</x:v>
      </x:c>
      <x:c r="M35" s="23" t="str">
        <x:v>deepseek/deepseek-r1-0528</x:v>
      </x:c>
      <x:c r="N35" s="23" t="str">
        <x:v>deepseek-ai/deepseek-r1-0528</x:v>
      </x:c>
    </x:row>
    <x:row r="36">
      <x:c r="A36" s="23" t="str">
        <x:v>checkpoint:deepseek:deepseek-v3</x:v>
      </x:c>
      <x:c r="B36" s="23" t="str">
        <x:v>DeepSeek-V3</x:v>
      </x:c>
      <x:c r="C36" s="23" t="str">
        <x:v>deepseek</x:v>
      </x:c>
      <x:c r="D36" s="78" t="n">
        <x:v>45652</x:v>
      </x:c>
      <x:c r="E36" s="105" t="n">
        <x:v>671</x:v>
      </x:c>
      <x:c r="F36" s="105" t="str">
        <x:v>weights:https://huggingface.co/deepseek-ai/deepseek-v3|671|37|2024-12-26</x:v>
      </x:c>
      <x:c r="G36" s="105" t="str">
        <x:v>DeepSeek V3 (Dec '24)</x:v>
      </x:c>
      <x:c r="H36" s="105" t="n">
        <x:v>37</x:v>
      </x:c>
      <x:c r="I36" s="105" t="n">
        <x:v>18.135135135135137</x:v>
      </x:c>
      <x:c r="J36" s="23" t="str">
        <x:v>Artificial Analysis disclosed active parameters</x:v>
      </x:c>
      <x:c r="K36" s="23" t="str">
        <x:v>moe_config</x:v>
      </x:c>
      <x:c r="L36" s="23" t="str">
        <x:v>active_parameter_match</x:v>
      </x:c>
      <x:c r="M36" s="23" t="str">
        <x:v>deepseek/deepseek-chat</x:v>
      </x:c>
      <x:c r="N36" s="23" t="str">
        <x:v>deepseek-ai/deepseek-v3</x:v>
      </x:c>
    </x:row>
    <x:row r="37">
      <x:c r="A37" s="23" t="str">
        <x:v>checkpoint:deepseek:deepseek-v3-2-exp</x:v>
      </x:c>
      <x:c r="B37" s="23" t="str">
        <x:v>DeepSeek-V3.2-Exp</x:v>
      </x:c>
      <x:c r="C37" s="23" t="str">
        <x:v>deepseek</x:v>
      </x:c>
      <x:c r="D37" s="78" t="n">
        <x:v>45929</x:v>
      </x:c>
      <x:c r="E37" s="105" t="n">
        <x:v>671</x:v>
      </x:c>
      <x:c r="F37" s="105" t="str">
        <x:v>weights:https://huggingface.co/deepseek-ai/deepseek-v3.2-exp|685|37|2025-09-29</x:v>
      </x:c>
      <x:c r="G37" s="105" t="str">
        <x:v>DeepSeek V3.2 Exp (Reasoning)</x:v>
      </x:c>
      <x:c r="H37" s="105" t="n">
        <x:v>37</x:v>
      </x:c>
      <x:c r="I37" s="105" t="n">
        <x:v>18.135135135135137</x:v>
      </x:c>
      <x:c r="J37" s="23" t="str">
        <x:v>Artificial Analysis disclosed active parameters</x:v>
      </x:c>
      <x:c r="K37" s="23" t="str">
        <x:v>moe_config</x:v>
      </x:c>
      <x:c r="L37" s="23" t="str">
        <x:v>active_parameter_match</x:v>
      </x:c>
      <x:c r="M37" s="23" t="str">
        <x:v>deepseek/deepseek-v3.2-exp</x:v>
      </x:c>
      <x:c r="N37" s="23" t="str">
        <x:v>deepseek-ai/deepseek-v3.2-exp</x:v>
      </x:c>
    </x:row>
    <x:row r="38">
      <x:c r="A38" s="23" t="str">
        <x:v>checkpoint:deepseek:deepseek-v3-mar-2025</x:v>
      </x:c>
      <x:c r="B38" s="23" t="str">
        <x:v>DeepSeek-V3 (Mar 2025)</x:v>
      </x:c>
      <x:c r="C38" s="23" t="str">
        <x:v>deepseek</x:v>
      </x:c>
      <x:c r="D38" s="78" t="n">
        <x:v>45740</x:v>
      </x:c>
      <x:c r="E38" s="105" t="n">
        <x:v>671</x:v>
      </x:c>
      <x:c r="F38" s="105" t="str">
        <x:v>weights:https://huggingface.co/deepseek-ai/deepseek-v3-0324|671|37|2025-03-25</x:v>
      </x:c>
      <x:c r="G38" s="105" t="str">
        <x:v>DeepSeek V3 0324</x:v>
      </x:c>
      <x:c r="H38" s="105" t="n">
        <x:v>37</x:v>
      </x:c>
      <x:c r="I38" s="105" t="n">
        <x:v>18.135135135135137</x:v>
      </x:c>
      <x:c r="J38" s="23" t="str">
        <x:v>Artificial Analysis disclosed active parameters</x:v>
      </x:c>
      <x:c r="K38" s="23" t="str">
        <x:v>moe_config</x:v>
      </x:c>
      <x:c r="L38" s="23" t="str">
        <x:v>active_parameter_match</x:v>
      </x:c>
      <x:c r="M38" s="23" t="str">
        <x:v>deepseek/deepseek-chat-v3-0324</x:v>
      </x:c>
      <x:c r="N38" s="23" t="str">
        <x:v>deepseek-ai/deepseek-v3-0324</x:v>
      </x:c>
    </x:row>
    <x:row r="39">
      <x:c r="A39" s="23" t="str">
        <x:v>checkpoint:deepseek:deepseek-v4-pro</x:v>
      </x:c>
      <x:c r="B39" s="23" t="str">
        <x:v>DeepSeek-V4-Pro</x:v>
      </x:c>
      <x:c r="C39" s="23" t="str">
        <x:v>deepseek</x:v>
      </x:c>
      <x:c r="D39" s="78" t="n">
        <x:v>46136</x:v>
      </x:c>
      <x:c r="E39" s="105" t="n">
        <x:v>1600</x:v>
      </x:c>
      <x:c r="F39" s="105" t="str">
        <x:v>weights:https://huggingface.co/deepseek-ai/deepseek-v4-pro|1600|49|2026-04-24</x:v>
      </x:c>
      <x:c r="G39" s="105" t="str">
        <x:v>DeepSeek V4 Pro (Reasoning, Max Effort)</x:v>
      </x:c>
      <x:c r="H39" s="105" t="n">
        <x:v>49</x:v>
      </x:c>
      <x:c r="I39" s="105" t="n">
        <x:v>32.6530612244898</x:v>
      </x:c>
      <x:c r="J39" s="23" t="str">
        <x:v>Artificial Analysis disclosed active parameters</x:v>
      </x:c>
      <x:c r="K39" s="23" t="str">
        <x:v>moe_config</x:v>
      </x:c>
      <x:c r="L39" s="23" t="str">
        <x:v>active_parameter_match</x:v>
      </x:c>
      <x:c r="M39" s="23" t="str">
        <x:v>deepseek/deepseek-v4-pro</x:v>
      </x:c>
      <x:c r="N39" s="23" t="str">
        <x:v>deepseek-ai/deepseek-v4-pro</x:v>
      </x:c>
    </x:row>
    <x:row r="40">
      <x:c r="A40" s="23" t="str">
        <x:v>checkpoint:epoch:arcee-trinity-large</x:v>
      </x:c>
      <x:c r="B40" s="23" t="str">
        <x:v>Arcee Trinity Large</x:v>
      </x:c>
      <x:c r="C40" s="23" t="str">
        <x:v>arcee-ai</x:v>
      </x:c>
      <x:c r="D40" s="78" t="n">
        <x:v>46072</x:v>
      </x:c>
      <x:c r="E40" s="105" t="n">
        <x:v>398</x:v>
      </x:c>
      <x:c r="F40" s="105" t="str">
        <x:v>weights:https://huggingface.co/arcee-ai/trinity-large-thinking|399|13|2026-04-01</x:v>
      </x:c>
      <x:c r="G40" s="105" t="str">
        <x:v>Trinity Large Thinking</x:v>
      </x:c>
      <x:c r="H40" s="105" t="n">
        <x:v>13</x:v>
      </x:c>
      <x:c r="I40" s="105" t="n">
        <x:v>30.615384615384617</x:v>
      </x:c>
      <x:c r="J40" s="23" t="str">
        <x:v>Artificial Analysis disclosed active parameters</x:v>
      </x:c>
      <x:c r="K40" s="23" t="str">
        <x:v>moe_config</x:v>
      </x:c>
      <x:c r="L40" s="23" t="str">
        <x:v>active_parameter_match</x:v>
      </x:c>
      <x:c r="M40" s="23" t="str">
        <x:v>arcee-ai/trinity-large-thinking</x:v>
      </x:c>
      <x:c r="N40" s="23" t="str">
        <x:v>arcee-ai/trinity-large-thinking</x:v>
      </x:c>
    </x:row>
    <x:row r="41">
      <x:c r="A41" s="23" t="str">
        <x:v>checkpoint:epoch:cohere-command-a</x:v>
      </x:c>
      <x:c r="B41" s="23" t="str">
        <x:v>Cohere Command A</x:v>
      </x:c>
      <x:c r="C41" s="23" t="str">
        <x:v>cohere</x:v>
      </x:c>
      <x:c r="D41" s="78" t="n">
        <x:v>45729</x:v>
      </x:c>
      <x:c r="E41" s="105" t="n">
        <x:v>111</x:v>
      </x:c>
      <x:c r="F41" s="105" t="str">
        <x:v>weights:https://huggingface.co/cohereforai/c4ai-command-a-03-2025|111||2025-03-13</x:v>
      </x:c>
      <x:c r="G41" s="105" t="str">
        <x:v>Command A</x:v>
      </x:c>
      <x:c r="H41" s="105"/>
      <x:c r="I41" s="105"/>
      <x:c r="J41" s="23" t="str"/>
      <x:c r="K41" s="23" t="str">
        <x:v>unavailable</x:v>
      </x:c>
      <x:c r="L41" s="23" t="str">
        <x:v>exact_identity_without_active_parameter</x:v>
      </x:c>
      <x:c r="M41" s="23" t="str">
        <x:v>cohere/command-a</x:v>
      </x:c>
      <x:c r="N41" s="23" t="str">
        <x:v>cohereforai/c4ai-command-a-03-2025</x:v>
      </x:c>
    </x:row>
    <x:row r="42">
      <x:c r="A42" s="23" t="str">
        <x:v>checkpoint:epoch:deepseek-r1-distill-llama-70b</x:v>
      </x:c>
      <x:c r="B42" s="23" t="str">
        <x:v>DeepSeek-R1-Distill-Llama-70B</x:v>
      </x:c>
      <x:c r="C42" s="23" t="str">
        <x:v>deepseek</x:v>
      </x:c>
      <x:c r="D42" s="78" t="n">
        <x:v>45679</x:v>
      </x:c>
      <x:c r="E42" s="105" t="n">
        <x:v>70</x:v>
      </x:c>
      <x:c r="F42" s="105" t="str">
        <x:v>weights:https://huggingface.co/deepseek-ai/deepseek-r1-distill-llama-70b|70||2025-01-20</x:v>
      </x:c>
      <x:c r="G42" s="105" t="str">
        <x:v>DeepSeek R1 Distill Llama 70B</x:v>
      </x:c>
      <x:c r="H42" s="105" t="n">
        <x:v>70</x:v>
      </x:c>
      <x:c r="I42" s="105" t="n">
        <x:v>1</x:v>
      </x:c>
      <x:c r="J42" s="23" t="str">
        <x:v>Primary Hugging Face config is dense; active equals Epoch total</x:v>
      </x:c>
      <x:c r="K42" s="23" t="str">
        <x:v>dense_config</x:v>
      </x:c>
      <x:c r="L42" s="23" t="str">
        <x:v>dense_config_active_equals_total</x:v>
      </x:c>
      <x:c r="M42" s="23" t="str">
        <x:v>deepseek/deepseek-r1-distill-llama-70b</x:v>
      </x:c>
      <x:c r="N42" s="23" t="str">
        <x:v>deepseek-ai/deepseek-r1-distill-llama-70b</x:v>
      </x:c>
    </x:row>
    <x:row r="43">
      <x:c r="A43" s="23" t="str">
        <x:v>checkpoint:epoch:deepseek-v3-1</x:v>
      </x:c>
      <x:c r="B43" s="23" t="str">
        <x:v>DeepSeek-V3.1</x:v>
      </x:c>
      <x:c r="C43" s="23" t="str">
        <x:v>deepseek</x:v>
      </x:c>
      <x:c r="D43" s="78" t="n">
        <x:v>45890</x:v>
      </x:c>
      <x:c r="E43" s="105" t="n">
        <x:v>671</x:v>
      </x:c>
      <x:c r="F43" s="105" t="str">
        <x:v>weights:https://huggingface.co/deepseek-ai/deepseek-v3.1|685|37|2025-08-21</x:v>
      </x:c>
      <x:c r="G43" s="105" t="str">
        <x:v>DeepSeek V3.1 (Non-reasoning)</x:v>
      </x:c>
      <x:c r="H43" s="105" t="n">
        <x:v>37</x:v>
      </x:c>
      <x:c r="I43" s="105" t="n">
        <x:v>18.135135135135137</x:v>
      </x:c>
      <x:c r="J43" s="23" t="str">
        <x:v>Artificial Analysis disclosed active parameters</x:v>
      </x:c>
      <x:c r="K43" s="23" t="str">
        <x:v>moe_config</x:v>
      </x:c>
      <x:c r="L43" s="23" t="str">
        <x:v>active_parameter_match</x:v>
      </x:c>
      <x:c r="M43" s="23" t="str">
        <x:v>deepseek/deepseek-chat-v3.1</x:v>
      </x:c>
      <x:c r="N43" s="23" t="str">
        <x:v>deepseek-ai/deepseek-v3.1</x:v>
      </x:c>
    </x:row>
    <x:row r="44">
      <x:c r="A44" s="23" t="str">
        <x:v>checkpoint:epoch:deepseek-v3-1-terminus</x:v>
      </x:c>
      <x:c r="B44" s="23" t="str">
        <x:v>DeepSeek-V3.1-Terminus</x:v>
      </x:c>
      <x:c r="C44" s="23" t="str">
        <x:v>deepseek</x:v>
      </x:c>
      <x:c r="D44" s="78" t="n">
        <x:v>45922</x:v>
      </x:c>
      <x:c r="E44" s="105" t="n">
        <x:v>671</x:v>
      </x:c>
      <x:c r="F44" s="105" t="str">
        <x:v>weights:https://huggingface.co/deepseek-ai/deepseek-v3.1-terminus|685|37|2025-09-22</x:v>
      </x:c>
      <x:c r="G44" s="105" t="str">
        <x:v>DeepSeek V3.1 Terminus (Reasoning)</x:v>
      </x:c>
      <x:c r="H44" s="105" t="n">
        <x:v>37</x:v>
      </x:c>
      <x:c r="I44" s="105" t="n">
        <x:v>18.135135135135137</x:v>
      </x:c>
      <x:c r="J44" s="23" t="str">
        <x:v>Artificial Analysis disclosed active parameters</x:v>
      </x:c>
      <x:c r="K44" s="23" t="str">
        <x:v>moe_config</x:v>
      </x:c>
      <x:c r="L44" s="23" t="str">
        <x:v>active_parameter_match</x:v>
      </x:c>
      <x:c r="M44" s="23" t="str">
        <x:v>deepseek/deepseek-v3.1-terminus</x:v>
      </x:c>
      <x:c r="N44" s="23" t="str">
        <x:v>deepseek-ai/deepseek-v3.1-terminus</x:v>
      </x:c>
    </x:row>
    <x:row r="45">
      <x:c r="A45" s="23" t="str">
        <x:v>checkpoint:epoch:deepseek-v4-flash</x:v>
      </x:c>
      <x:c r="B45" s="23" t="str">
        <x:v>DeepSeek-V4-Flash</x:v>
      </x:c>
      <x:c r="C45" s="23" t="str">
        <x:v>deepseek</x:v>
      </x:c>
      <x:c r="D45" s="78" t="n">
        <x:v>46136</x:v>
      </x:c>
      <x:c r="E45" s="105" t="n">
        <x:v>284</x:v>
      </x:c>
      <x:c r="F45" s="105" t="str">
        <x:v>weights:https://huggingface.co/deepseek-ai/deepseek-v4-flash|284|13|2026-04-24</x:v>
      </x:c>
      <x:c r="G45" s="105" t="str">
        <x:v>DeepSeek V4 Flash (Reasoning, Max Effort)</x:v>
      </x:c>
      <x:c r="H45" s="105" t="n">
        <x:v>13</x:v>
      </x:c>
      <x:c r="I45" s="105" t="n">
        <x:v>21.846153846153847</x:v>
      </x:c>
      <x:c r="J45" s="23" t="str">
        <x:v>Artificial Analysis disclosed active parameters</x:v>
      </x:c>
      <x:c r="K45" s="23" t="str">
        <x:v>moe_config</x:v>
      </x:c>
      <x:c r="L45" s="23" t="str">
        <x:v>active_parameter_match</x:v>
      </x:c>
      <x:c r="M45" s="23" t="str">
        <x:v>deepseek/deepseek-v4-flash</x:v>
      </x:c>
      <x:c r="N45" s="23" t="str">
        <x:v>deepseek-ai/deepseek-v4-flash</x:v>
      </x:c>
    </x:row>
    <x:row r="46">
      <x:c r="A46" s="23" t="str">
        <x:v>checkpoint:epoch:devstral-2-123b</x:v>
      </x:c>
      <x:c r="B46" s="23" t="str">
        <x:v>Devstral 2 (123B)</x:v>
      </x:c>
      <x:c r="C46" s="23" t="str">
        <x:v>mistralai</x:v>
      </x:c>
      <x:c r="D46" s="78" t="n">
        <x:v>46000</x:v>
      </x:c>
      <x:c r="E46" s="105" t="n">
        <x:v>123</x:v>
      </x:c>
      <x:c r="F46" s="105" t="str">
        <x:v>weights:https://huggingface.co/mistralai/devstral-2-123b-instruct-2512|125||2025-12-09</x:v>
      </x:c>
      <x:c r="G46" s="105" t="str">
        <x:v>Devstral 2</x:v>
      </x:c>
      <x:c r="H46" s="105" t="n">
        <x:v>123</x:v>
      </x:c>
      <x:c r="I46" s="105" t="n">
        <x:v>1</x:v>
      </x:c>
      <x:c r="J46" s="23" t="str">
        <x:v>Primary Hugging Face config is dense; active equals Epoch total</x:v>
      </x:c>
      <x:c r="K46" s="23" t="str">
        <x:v>dense_config</x:v>
      </x:c>
      <x:c r="L46" s="23" t="str">
        <x:v>dense_config_active_equals_total</x:v>
      </x:c>
      <x:c r="M46" s="23" t="str">
        <x:v>mistralai/devstral-2512</x:v>
      </x:c>
      <x:c r="N46" s="23" t="str">
        <x:v>mistralai/devstral-2-123b-instruct-2512</x:v>
      </x:c>
    </x:row>
    <x:row r="47">
      <x:c r="A47" s="23" t="str">
        <x:v>checkpoint:epoch:ernie-4-5-vl-424b-a47b-4-5</x:v>
      </x:c>
      <x:c r="B47" s="23" t="str">
        <x:v>ERNIE-4.5-VL-424B-A47B (文心大模型4.5)</x:v>
      </x:c>
      <x:c r="C47" s="23" t="str">
        <x:v>baidu</x:v>
      </x:c>
      <x:c r="D47" s="78" t="n">
        <x:v>45732</x:v>
      </x:c>
      <x:c r="E47" s="105" t="n">
        <x:v>424</x:v>
      </x:c>
      <x:c r="F47" s="105" t="str"/>
      <x:c r="G47" s="105" t="str"/>
      <x:c r="H47" s="105"/>
      <x:c r="I47" s="105"/>
      <x:c r="J47" s="23" t="str"/>
      <x:c r="K47" s="23" t="str">
        <x:v>moe_config</x:v>
      </x:c>
      <x:c r="L47" s="23" t="str">
        <x:v>no_exact_aa_identity</x:v>
      </x:c>
      <x:c r="M47" s="23" t="str">
        <x:v>baidu/ernie-4.5-vl-424b-a47b</x:v>
      </x:c>
      <x:c r="N47" s="23" t="str">
        <x:v>baidu/ernie-4.5-vl-424b-a47b-pt</x:v>
      </x:c>
    </x:row>
    <x:row r="48">
      <x:c r="A48" s="23" t="str">
        <x:v>checkpoint:epoch:gemma-3-12b</x:v>
      </x:c>
      <x:c r="B48" s="23" t="str">
        <x:v>Gemma 3 12B</x:v>
      </x:c>
      <x:c r="C48" s="23" t="str">
        <x:v>google</x:v>
      </x:c>
      <x:c r="D48" s="78" t="n">
        <x:v>45728</x:v>
      </x:c>
      <x:c r="E48" s="105" t="n">
        <x:v>12</x:v>
      </x:c>
      <x:c r="F48" s="105" t="str"/>
      <x:c r="G48" s="105" t="str"/>
      <x:c r="H48" s="105"/>
      <x:c r="I48" s="105"/>
      <x:c r="J48" s="23" t="str"/>
      <x:c r="K48" s="23" t="str">
        <x:v>unavailable</x:v>
      </x:c>
      <x:c r="L48" s="23" t="str">
        <x:v>ambiguous_hf_repo</x:v>
      </x:c>
      <x:c r="M48" s="23" t="str">
        <x:v>google/gemma-3-12b-it</x:v>
      </x:c>
      <x:c r="N48" s="23" t="str">
        <x:v>google/gemma-3-12b-it</x:v>
      </x:c>
    </x:row>
    <x:row r="49">
      <x:c r="A49" s="23" t="str">
        <x:v>checkpoint:epoch:gemma-3-4b</x:v>
      </x:c>
      <x:c r="B49" s="23" t="str">
        <x:v>Gemma 3 4B</x:v>
      </x:c>
      <x:c r="C49" s="23" t="str">
        <x:v>google</x:v>
      </x:c>
      <x:c r="D49" s="78" t="n">
        <x:v>45728</x:v>
      </x:c>
      <x:c r="E49" s="105" t="n">
        <x:v>4</x:v>
      </x:c>
      <x:c r="F49" s="105" t="str"/>
      <x:c r="G49" s="105" t="str"/>
      <x:c r="H49" s="105"/>
      <x:c r="I49" s="105"/>
      <x:c r="J49" s="23" t="str"/>
      <x:c r="K49" s="23" t="str">
        <x:v>unavailable</x:v>
      </x:c>
      <x:c r="L49" s="23" t="str">
        <x:v>no_exact_aa_identity</x:v>
      </x:c>
      <x:c r="M49" s="23" t="str">
        <x:v>google/gemma-3-4b-it</x:v>
      </x:c>
      <x:c r="N49" s="23" t="str">
        <x:v>google/gemma-3-4b-it</x:v>
      </x:c>
    </x:row>
    <x:row r="50">
      <x:c r="A50" s="23" t="str">
        <x:v>checkpoint:epoch:gemma-3n</x:v>
      </x:c>
      <x:c r="B50" s="23" t="str">
        <x:v>Gemma 3n</x:v>
      </x:c>
      <x:c r="C50" s="23" t="str">
        <x:v>google</x:v>
      </x:c>
      <x:c r="D50" s="78" t="n">
        <x:v>45797</x:v>
      </x:c>
      <x:c r="E50" s="105" t="n">
        <x:v>7.85</x:v>
      </x:c>
      <x:c r="F50" s="105" t="str">
        <x:v>weights:https://huggingface.co/google/gemma-3n-e4b-it|8.39|4|2025-06-26</x:v>
      </x:c>
      <x:c r="G50" s="105" t="str">
        <x:v>Gemma 3n E4B Instruct</x:v>
      </x:c>
      <x:c r="H50" s="105" t="n">
        <x:v>4</x:v>
      </x:c>
      <x:c r="I50" s="105" t="n">
        <x:v>1.9625</x:v>
      </x:c>
      <x:c r="J50" s="23" t="str">
        <x:v>Artificial Analysis disclosed active parameters</x:v>
      </x:c>
      <x:c r="K50" s="23" t="str">
        <x:v>unavailable</x:v>
      </x:c>
      <x:c r="L50" s="23" t="str">
        <x:v>active_parameter_match</x:v>
      </x:c>
      <x:c r="M50" s="23" t="str">
        <x:v>google/gemma-3n-e4b-it</x:v>
      </x:c>
      <x:c r="N50" s="23" t="str">
        <x:v>google/gemma-3n-e4b-it</x:v>
      </x:c>
    </x:row>
    <x:row r="51">
      <x:c r="A51" s="23" t="str">
        <x:v>checkpoint:epoch:gemma-4-26b-a4b</x:v>
      </x:c>
      <x:c r="B51" s="23" t="str">
        <x:v>Gemma 4 26B A4B</x:v>
      </x:c>
      <x:c r="C51" s="23" t="str">
        <x:v>google</x:v>
      </x:c>
      <x:c r="D51" s="78" t="n">
        <x:v>46114</x:v>
      </x:c>
      <x:c r="E51" s="105" t="n">
        <x:v>25.2</x:v>
      </x:c>
      <x:c r="F51" s="105" t="str">
        <x:v>weights:https://huggingface.co/google/gemma-4-26b-a4b-it|25.2|3.8|2026-04-02</x:v>
      </x:c>
      <x:c r="G51" s="105" t="str">
        <x:v>Gemma 4 26B A4B (Reasoning)</x:v>
      </x:c>
      <x:c r="H51" s="105" t="n">
        <x:v>3.8</x:v>
      </x:c>
      <x:c r="I51" s="105" t="n">
        <x:v>6.631578947368421</x:v>
      </x:c>
      <x:c r="J51" s="23" t="str">
        <x:v>Artificial Analysis disclosed active parameters</x:v>
      </x:c>
      <x:c r="K51" s="23" t="str">
        <x:v>moe_config</x:v>
      </x:c>
      <x:c r="L51" s="23" t="str">
        <x:v>active_parameter_match</x:v>
      </x:c>
      <x:c r="M51" s="23" t="str">
        <x:v>google/gemma-4-26b-a4b-it</x:v>
      </x:c>
      <x:c r="N51" s="23" t="str">
        <x:v>google/gemma-4-26b-a4b-it</x:v>
      </x:c>
    </x:row>
    <x:row r="52">
      <x:c r="A52" s="23" t="str">
        <x:v>checkpoint:epoch:glm-4-5</x:v>
      </x:c>
      <x:c r="B52" s="23" t="str">
        <x:v>GLM-4.5</x:v>
      </x:c>
      <x:c r="C52" s="23" t="str">
        <x:v>z-ai</x:v>
      </x:c>
      <x:c r="D52" s="78" t="n">
        <x:v>45874</x:v>
      </x:c>
      <x:c r="E52" s="105" t="n">
        <x:v>355</x:v>
      </x:c>
      <x:c r="F52" s="105" t="str">
        <x:v>weights:https://huggingface.co/zai-org/glm-4.5|355|32|2025-07-28</x:v>
      </x:c>
      <x:c r="G52" s="105" t="str">
        <x:v>GLM-4.5 (Reasoning)</x:v>
      </x:c>
      <x:c r="H52" s="105" t="n">
        <x:v>32</x:v>
      </x:c>
      <x:c r="I52" s="105" t="n">
        <x:v>11.09375</x:v>
      </x:c>
      <x:c r="J52" s="23" t="str">
        <x:v>Artificial Analysis disclosed active parameters</x:v>
      </x:c>
      <x:c r="K52" s="23" t="str">
        <x:v>moe_config</x:v>
      </x:c>
      <x:c r="L52" s="23" t="str">
        <x:v>active_parameter_match</x:v>
      </x:c>
      <x:c r="M52" s="23" t="str">
        <x:v>z-ai/glm-4.5</x:v>
      </x:c>
      <x:c r="N52" s="23" t="str">
        <x:v>zai-org/glm-4.5</x:v>
      </x:c>
    </x:row>
    <x:row r="53">
      <x:c r="A53" s="23" t="str">
        <x:v>checkpoint:epoch:glm-4-5-air</x:v>
      </x:c>
      <x:c r="B53" s="23" t="str">
        <x:v>GLM-4.5-Air</x:v>
      </x:c>
      <x:c r="C53" s="23" t="str">
        <x:v>z-ai</x:v>
      </x:c>
      <x:c r="D53" s="78" t="n">
        <x:v>45874</x:v>
      </x:c>
      <x:c r="E53" s="105" t="n">
        <x:v>106</x:v>
      </x:c>
      <x:c r="F53" s="105" t="str">
        <x:v>weights:https://huggingface.co/zai-org/glm-4.5-air|106|12|2025-07-28</x:v>
      </x:c>
      <x:c r="G53" s="105" t="str">
        <x:v>GLM-4.5-Air</x:v>
      </x:c>
      <x:c r="H53" s="105" t="n">
        <x:v>12</x:v>
      </x:c>
      <x:c r="I53" s="105" t="n">
        <x:v>8.833333333333334</x:v>
      </x:c>
      <x:c r="J53" s="23" t="str">
        <x:v>Artificial Analysis disclosed active parameters</x:v>
      </x:c>
      <x:c r="K53" s="23" t="str">
        <x:v>moe_config</x:v>
      </x:c>
      <x:c r="L53" s="23" t="str">
        <x:v>active_parameter_match</x:v>
      </x:c>
      <x:c r="M53" s="23" t="str">
        <x:v>z-ai/glm-4.5-air</x:v>
      </x:c>
      <x:c r="N53" s="23" t="str">
        <x:v>zai-org/glm-4.5-air</x:v>
      </x:c>
    </x:row>
    <x:row r="54">
      <x:c r="A54" s="23" t="str">
        <x:v>checkpoint:epoch:glm-4-5v</x:v>
      </x:c>
      <x:c r="B54" s="23" t="str">
        <x:v>GLM-4.5V</x:v>
      </x:c>
      <x:c r="C54" s="23" t="str">
        <x:v>z-ai</x:v>
      </x:c>
      <x:c r="D54" s="78" t="n">
        <x:v>45884</x:v>
      </x:c>
      <x:c r="E54" s="105" t="n">
        <x:v>108</x:v>
      </x:c>
      <x:c r="F54" s="105" t="str">
        <x:v>weights:https://huggingface.co/zai-org/glm-4.5v|108|12|2025-08-11</x:v>
      </x:c>
      <x:c r="G54" s="105" t="str">
        <x:v>GLM-4.5V (Reasoning)</x:v>
      </x:c>
      <x:c r="H54" s="105" t="n">
        <x:v>12</x:v>
      </x:c>
      <x:c r="I54" s="105" t="n">
        <x:v>9</x:v>
      </x:c>
      <x:c r="J54" s="23" t="str">
        <x:v>Artificial Analysis disclosed active parameters</x:v>
      </x:c>
      <x:c r="K54" s="23" t="str">
        <x:v>moe_config</x:v>
      </x:c>
      <x:c r="L54" s="23" t="str">
        <x:v>active_parameter_match</x:v>
      </x:c>
      <x:c r="M54" s="23" t="str">
        <x:v>z-ai/glm-4.5v</x:v>
      </x:c>
      <x:c r="N54" s="23" t="str">
        <x:v>zai-org/glm-4.5v</x:v>
      </x:c>
    </x:row>
    <x:row r="55">
      <x:c r="A55" s="23" t="str">
        <x:v>checkpoint:epoch:glm-4-7-flash</x:v>
      </x:c>
      <x:c r="B55" s="23" t="str">
        <x:v>GLM 4.7 Flash</x:v>
      </x:c>
      <x:c r="C55" s="23" t="str">
        <x:v>z-ai</x:v>
      </x:c>
      <x:c r="D55" s="78" t="n">
        <x:v>46013</x:v>
      </x:c>
      <x:c r="E55" s="105" t="n">
        <x:v>30</x:v>
      </x:c>
      <x:c r="F55" s="105" t="str">
        <x:v>weights:https://huggingface.co/zai-org/glm-4.7-flash|31.2|3|2026-01-19</x:v>
      </x:c>
      <x:c r="G55" s="105" t="str">
        <x:v>GLM-4.7-Flash (Reasoning)</x:v>
      </x:c>
      <x:c r="H55" s="105" t="n">
        <x:v>3</x:v>
      </x:c>
      <x:c r="I55" s="105" t="n">
        <x:v>10</x:v>
      </x:c>
      <x:c r="J55" s="23" t="str">
        <x:v>Artificial Analysis disclosed active parameters</x:v>
      </x:c>
      <x:c r="K55" s="23" t="str">
        <x:v>moe_config</x:v>
      </x:c>
      <x:c r="L55" s="23" t="str">
        <x:v>active_parameter_match</x:v>
      </x:c>
      <x:c r="M55" s="23" t="str">
        <x:v>z-ai/glm-4.7-flash</x:v>
      </x:c>
      <x:c r="N55" s="23" t="str">
        <x:v>zai-org/glm-4.7-flash</x:v>
      </x:c>
    </x:row>
    <x:row r="56">
      <x:c r="A56" s="23" t="str">
        <x:v>checkpoint:epoch:gpt-oss-20b</x:v>
      </x:c>
      <x:c r="B56" s="23" t="str">
        <x:v>gpt-oss-20b</x:v>
      </x:c>
      <x:c r="C56" s="23" t="str">
        <x:v>openai</x:v>
      </x:c>
      <x:c r="D56" s="78" t="n">
        <x:v>45874</x:v>
      </x:c>
      <x:c r="E56" s="105" t="n">
        <x:v>20.91</x:v>
      </x:c>
      <x:c r="F56" s="105" t="str">
        <x:v>weights:https://huggingface.co/openai/gpt-oss-20b|21|3.6|2025-08-05</x:v>
      </x:c>
      <x:c r="G56" s="105" t="str">
        <x:v>gpt-oss-20b (high)</x:v>
      </x:c>
      <x:c r="H56" s="105" t="n">
        <x:v>3.6</x:v>
      </x:c>
      <x:c r="I56" s="105" t="n">
        <x:v>5.808333333333334</x:v>
      </x:c>
      <x:c r="J56" s="23" t="str">
        <x:v>Artificial Analysis disclosed active parameters</x:v>
      </x:c>
      <x:c r="K56" s="23" t="str">
        <x:v>moe_config</x:v>
      </x:c>
      <x:c r="L56" s="23" t="str">
        <x:v>active_parameter_match</x:v>
      </x:c>
      <x:c r="M56" s="23" t="str">
        <x:v>openai/gpt-oss-20b</x:v>
      </x:c>
      <x:c r="N56" s="23" t="str">
        <x:v>openai/gpt-oss-20b</x:v>
      </x:c>
    </x:row>
    <x:row r="57">
      <x:c r="A57" s="23" t="str">
        <x:v>checkpoint:epoch:granite-4-0-h-micro</x:v>
      </x:c>
      <x:c r="B57" s="23" t="str">
        <x:v>Granite-4.0-H-Micro</x:v>
      </x:c>
      <x:c r="C57" s="23" t="str">
        <x:v>ibm-granite</x:v>
      </x:c>
      <x:c r="D57" s="78" t="n">
        <x:v>45932</x:v>
      </x:c>
      <x:c r="E57" s="105" t="n">
        <x:v>3</x:v>
      </x:c>
      <x:c r="F57" s="105" t="str">
        <x:v>weights:https://huggingface.co/ibm-granite/granite-4.0-micro|3||2025-09-22</x:v>
      </x:c>
      <x:c r="G57" s="105" t="str">
        <x:v>Granite 4.0 Micro</x:v>
      </x:c>
      <x:c r="H57" s="105"/>
      <x:c r="I57" s="105"/>
      <x:c r="J57" s="23" t="str"/>
      <x:c r="K57" s="23" t="str">
        <x:v>moe_config</x:v>
      </x:c>
      <x:c r="L57" s="23" t="str">
        <x:v>exact_identity_without_active_parameter</x:v>
      </x:c>
      <x:c r="M57" s="23" t="str">
        <x:v>ibm-granite/granite-4.0-h-micro</x:v>
      </x:c>
      <x:c r="N57" s="23" t="str">
        <x:v>ibm-granite/granite-4.0-h-micro</x:v>
      </x:c>
    </x:row>
    <x:row r="58">
      <x:c r="A58" s="23" t="str">
        <x:v>checkpoint:epoch:hermes-3-405b</x:v>
      </x:c>
      <x:c r="B58" s="23" t="str">
        <x:v>Hermes 3 405B</x:v>
      </x:c>
      <x:c r="C58" s="23" t="str">
        <x:v>nousresearch</x:v>
      </x:c>
      <x:c r="D58" s="78" t="n">
        <x:v>45518</x:v>
      </x:c>
      <x:c r="E58" s="105" t="n">
        <x:v>405</x:v>
      </x:c>
      <x:c r="F58" s="105" t="str"/>
      <x:c r="G58" s="105" t="str"/>
      <x:c r="H58" s="105"/>
      <x:c r="I58" s="105"/>
      <x:c r="J58" s="23" t="str"/>
      <x:c r="K58" s="23" t="str">
        <x:v>dense_config</x:v>
      </x:c>
      <x:c r="L58" s="23" t="str">
        <x:v>no_exact_aa_identity</x:v>
      </x:c>
      <x:c r="M58" s="23" t="str">
        <x:v>nousresearch/hermes-3-llama-3.1-405b</x:v>
      </x:c>
      <x:c r="N58" s="23" t="str">
        <x:v>nousresearch/hermes-3-llama-3.1-405b</x:v>
      </x:c>
    </x:row>
    <x:row r="59">
      <x:c r="A59" s="23" t="str">
        <x:v>checkpoint:epoch:hermes-3-70b</x:v>
      </x:c>
      <x:c r="B59" s="23" t="str">
        <x:v>Hermes 3 70B</x:v>
      </x:c>
      <x:c r="C59" s="23" t="str">
        <x:v>nousresearch</x:v>
      </x:c>
      <x:c r="D59" s="78" t="n">
        <x:v>45518</x:v>
      </x:c>
      <x:c r="E59" s="105" t="n">
        <x:v>70</x:v>
      </x:c>
      <x:c r="F59" s="105" t="str">
        <x:v>weights:https://huggingface.co/nousresearch/hermes-3-llama-3.1-70b|70.6||2024-08-15</x:v>
      </x:c>
      <x:c r="G59" s="105" t="str">
        <x:v>Hermes 3 - Llama-3.1 70B</x:v>
      </x:c>
      <x:c r="H59" s="105" t="n">
        <x:v>70</x:v>
      </x:c>
      <x:c r="I59" s="105" t="n">
        <x:v>1</x:v>
      </x:c>
      <x:c r="J59" s="23" t="str">
        <x:v>Primary Hugging Face config is dense; active equals Epoch total</x:v>
      </x:c>
      <x:c r="K59" s="23" t="str">
        <x:v>dense_config</x:v>
      </x:c>
      <x:c r="L59" s="23" t="str">
        <x:v>dense_config_active_equals_total</x:v>
      </x:c>
      <x:c r="M59" s="23" t="str">
        <x:v>nousresearch/hermes-3-llama-3.1-70b</x:v>
      </x:c>
      <x:c r="N59" s="23" t="str">
        <x:v>nousresearch/hermes-3-llama-3.1-70b</x:v>
      </x:c>
    </x:row>
    <x:row r="60">
      <x:c r="A60" s="23" t="str">
        <x:v>checkpoint:epoch:kimi-k2</x:v>
      </x:c>
      <x:c r="B60" s="23" t="str">
        <x:v>Kimi K2</x:v>
      </x:c>
      <x:c r="C60" s="23" t="str">
        <x:v>moonshotai</x:v>
      </x:c>
      <x:c r="D60" s="78" t="n">
        <x:v>45849</x:v>
      </x:c>
      <x:c r="E60" s="105" t="n">
        <x:v>1040</x:v>
      </x:c>
      <x:c r="F60" s="105" t="str">
        <x:v>weights:https://huggingface.co/moonshotai/kimi-k2-instruct|1040|32.6|2025-07-11</x:v>
      </x:c>
      <x:c r="G60" s="105" t="str">
        <x:v>Kimi K2</x:v>
      </x:c>
      <x:c r="H60" s="105" t="n">
        <x:v>32.6</x:v>
      </x:c>
      <x:c r="I60" s="105" t="n">
        <x:v>31.901840490797543</x:v>
      </x:c>
      <x:c r="J60" s="23" t="str">
        <x:v>Artificial Analysis disclosed active parameters</x:v>
      </x:c>
      <x:c r="K60" s="23" t="str">
        <x:v>moe_config</x:v>
      </x:c>
      <x:c r="L60" s="23" t="str">
        <x:v>active_parameter_match</x:v>
      </x:c>
      <x:c r="M60" s="23" t="str">
        <x:v>moonshotai/kimi-k2</x:v>
      </x:c>
      <x:c r="N60" s="23" t="str">
        <x:v>moonshotai/kimi-k2-instruct</x:v>
      </x:c>
    </x:row>
    <x:row r="61">
      <x:c r="A61" s="23" t="str">
        <x:v>checkpoint:epoch:llama-3-2-1b</x:v>
      </x:c>
      <x:c r="B61" s="23" t="str">
        <x:v>Llama 3.2 1B</x:v>
      </x:c>
      <x:c r="C61" s="23" t="str">
        <x:v>meta-llama</x:v>
      </x:c>
      <x:c r="D61" s="78" t="n">
        <x:v>45559</x:v>
      </x:c>
      <x:c r="E61" s="105" t="n">
        <x:v>1.23</x:v>
      </x:c>
      <x:c r="F61" s="105" t="str"/>
      <x:c r="G61" s="105" t="str"/>
      <x:c r="H61" s="105"/>
      <x:c r="I61" s="105"/>
      <x:c r="J61" s="23" t="str"/>
      <x:c r="K61" s="23" t="str">
        <x:v>unavailable</x:v>
      </x:c>
      <x:c r="L61" s="23" t="str">
        <x:v>no_exact_aa_identity</x:v>
      </x:c>
      <x:c r="M61" s="23" t="str">
        <x:v>meta-llama/llama-3.2-1b-instruct</x:v>
      </x:c>
      <x:c r="N61" s="23" t="str">
        <x:v>meta-llama/llama-3.2-1b-instruct</x:v>
      </x:c>
    </x:row>
    <x:row r="62">
      <x:c r="A62" s="23" t="str">
        <x:v>checkpoint:epoch:llama-3-2-3b</x:v>
      </x:c>
      <x:c r="B62" s="23" t="str">
        <x:v>Llama 3.2 3B</x:v>
      </x:c>
      <x:c r="C62" s="23" t="str">
        <x:v>meta-llama</x:v>
      </x:c>
      <x:c r="D62" s="78" t="n">
        <x:v>45559</x:v>
      </x:c>
      <x:c r="E62" s="105" t="n">
        <x:v>3.21</x:v>
      </x:c>
      <x:c r="F62" s="105" t="str"/>
      <x:c r="G62" s="105" t="str"/>
      <x:c r="H62" s="105"/>
      <x:c r="I62" s="105"/>
      <x:c r="J62" s="23" t="str"/>
      <x:c r="K62" s="23" t="str">
        <x:v>unavailable</x:v>
      </x:c>
      <x:c r="L62" s="23" t="str">
        <x:v>no_exact_aa_identity</x:v>
      </x:c>
      <x:c r="M62" s="23" t="str">
        <x:v>meta-llama/llama-3.2-3b-instruct</x:v>
      </x:c>
      <x:c r="N62" s="23" t="str">
        <x:v>meta-llama/llama-3.2-3b-instruct</x:v>
      </x:c>
    </x:row>
    <x:row r="63">
      <x:c r="A63" s="23" t="str">
        <x:v>checkpoint:epoch:minimax-m1-80k</x:v>
      </x:c>
      <x:c r="B63" s="23" t="str">
        <x:v>MiniMax-M1-80k</x:v>
      </x:c>
      <x:c r="C63" s="23" t="str">
        <x:v>minimax</x:v>
      </x:c>
      <x:c r="D63" s="78" t="n">
        <x:v>45821</x:v>
      </x:c>
      <x:c r="E63" s="105" t="n">
        <x:v>456</x:v>
      </x:c>
      <x:c r="F63" s="105" t="str"/>
      <x:c r="G63" s="105" t="str"/>
      <x:c r="H63" s="105"/>
      <x:c r="I63" s="105"/>
      <x:c r="J63" s="23" t="str"/>
      <x:c r="K63" s="23" t="str"/>
      <x:c r="L63" s="23" t="str">
        <x:v>no_exact_aa_identity</x:v>
      </x:c>
      <x:c r="M63" s="23" t="str">
        <x:v>minimax/minimax-m1</x:v>
      </x:c>
      <x:c r="N63" s="23" t="str"/>
    </x:row>
    <x:row r="64">
      <x:c r="A64" s="23" t="str">
        <x:v>checkpoint:epoch:minimax-m2</x:v>
      </x:c>
      <x:c r="B64" s="23" t="str">
        <x:v>MiniMax-M2</x:v>
      </x:c>
      <x:c r="C64" s="23" t="str">
        <x:v>minimax</x:v>
      </x:c>
      <x:c r="D64" s="78" t="n">
        <x:v>45957</x:v>
      </x:c>
      <x:c r="E64" s="105" t="n">
        <x:v>229</x:v>
      </x:c>
      <x:c r="F64" s="105" t="str">
        <x:v>weights:https://huggingface.co/minimaxai/minimax-m2|230|10|2025-10-26</x:v>
      </x:c>
      <x:c r="G64" s="105" t="str">
        <x:v>MiniMax-M2</x:v>
      </x:c>
      <x:c r="H64" s="105" t="n">
        <x:v>10</x:v>
      </x:c>
      <x:c r="I64" s="105" t="n">
        <x:v>22.9</x:v>
      </x:c>
      <x:c r="J64" s="23" t="str">
        <x:v>Artificial Analysis disclosed active parameters</x:v>
      </x:c>
      <x:c r="K64" s="23" t="str">
        <x:v>moe_config</x:v>
      </x:c>
      <x:c r="L64" s="23" t="str">
        <x:v>active_parameter_match</x:v>
      </x:c>
      <x:c r="M64" s="23" t="str">
        <x:v>minimax/minimax-m2</x:v>
      </x:c>
      <x:c r="N64" s="23" t="str">
        <x:v>minimaxai/minimax-m2</x:v>
      </x:c>
    </x:row>
    <x:row r="65">
      <x:c r="A65" s="23" t="str">
        <x:v>checkpoint:epoch:minimax-m2-1</x:v>
      </x:c>
      <x:c r="B65" s="23" t="str">
        <x:v>MiniMax-M2.1</x:v>
      </x:c>
      <x:c r="C65" s="23" t="str">
        <x:v>minimax</x:v>
      </x:c>
      <x:c r="D65" s="78" t="n">
        <x:v>46014</x:v>
      </x:c>
      <x:c r="E65" s="105" t="n">
        <x:v>229</x:v>
      </x:c>
      <x:c r="F65" s="105" t="str"/>
      <x:c r="G65" s="105" t="str"/>
      <x:c r="H65" s="105"/>
      <x:c r="I65" s="105"/>
      <x:c r="J65" s="23" t="str"/>
      <x:c r="K65" s="23" t="str">
        <x:v>moe_config</x:v>
      </x:c>
      <x:c r="L65" s="23" t="str">
        <x:v>no_exact_aa_identity</x:v>
      </x:c>
      <x:c r="M65" s="23" t="str">
        <x:v>minimax/minimax-m2.1</x:v>
      </x:c>
      <x:c r="N65" s="23" t="str">
        <x:v>minimaxai/minimax-m2.1</x:v>
      </x:c>
    </x:row>
    <x:row r="66">
      <x:c r="A66" s="23" t="str">
        <x:v>checkpoint:epoch:minimax-text-01</x:v>
      </x:c>
      <x:c r="B66" s="23" t="str">
        <x:v>MiniMax-Text-01</x:v>
      </x:c>
      <x:c r="C66" s="23" t="str">
        <x:v>minimax</x:v>
      </x:c>
      <x:c r="D66" s="78" t="n">
        <x:v>45671</x:v>
      </x:c>
      <x:c r="E66" s="105" t="n">
        <x:v>456</x:v>
      </x:c>
      <x:c r="F66" s="105" t="str"/>
      <x:c r="G66" s="105" t="str"/>
      <x:c r="H66" s="105"/>
      <x:c r="I66" s="105"/>
      <x:c r="J66" s="23" t="str"/>
      <x:c r="K66" s="23" t="str">
        <x:v>moe_config</x:v>
      </x:c>
      <x:c r="L66" s="23" t="str">
        <x:v>no_exact_aa_identity</x:v>
      </x:c>
      <x:c r="M66" s="23" t="str">
        <x:v>minimax/minimax-01</x:v>
      </x:c>
      <x:c r="N66" s="23" t="str">
        <x:v>minimaxai/minimax-text-01</x:v>
      </x:c>
    </x:row>
    <x:row r="67">
      <x:c r="A67" s="23" t="str">
        <x:v>checkpoint:epoch:ministral-3-14b</x:v>
      </x:c>
      <x:c r="B67" s="23" t="str">
        <x:v>Ministral 3 14B</x:v>
      </x:c>
      <x:c r="C67" s="23" t="str">
        <x:v>mistralai</x:v>
      </x:c>
      <x:c r="D67" s="78" t="n">
        <x:v>45993</x:v>
      </x:c>
      <x:c r="E67" s="105" t="n">
        <x:v>14</x:v>
      </x:c>
      <x:c r="F67" s="105" t="str">
        <x:v>weights:https://huggingface.co/mistralai/ministral-3-14b-instruct-2512|14||2025-12-02</x:v>
      </x:c>
      <x:c r="G67" s="105" t="str">
        <x:v>Ministral 3 14B</x:v>
      </x:c>
      <x:c r="H67" s="105" t="n">
        <x:v>14</x:v>
      </x:c>
      <x:c r="I67" s="105" t="n">
        <x:v>1</x:v>
      </x:c>
      <x:c r="J67" s="23" t="str">
        <x:v>Primary Hugging Face config is dense; active equals Epoch total</x:v>
      </x:c>
      <x:c r="K67" s="23" t="str">
        <x:v>dense_config</x:v>
      </x:c>
      <x:c r="L67" s="23" t="str">
        <x:v>dense_config_active_equals_total</x:v>
      </x:c>
      <x:c r="M67" s="23" t="str">
        <x:v>mistralai/ministral-14b-2512</x:v>
      </x:c>
      <x:c r="N67" s="23" t="str">
        <x:v>mistralai/ministral-3-14b-instruct-2512</x:v>
      </x:c>
    </x:row>
    <x:row r="68">
      <x:c r="A68" s="23" t="str">
        <x:v>checkpoint:epoch:ministral-3-3b</x:v>
      </x:c>
      <x:c r="B68" s="23" t="str">
        <x:v>Ministral 3 3B</x:v>
      </x:c>
      <x:c r="C68" s="23" t="str">
        <x:v>mistralai</x:v>
      </x:c>
      <x:c r="D68" s="78" t="n">
        <x:v>45993</x:v>
      </x:c>
      <x:c r="E68" s="105" t="n">
        <x:v>3</x:v>
      </x:c>
      <x:c r="F68" s="105" t="str">
        <x:v>weights:https://huggingface.co/mistralai/ministral-3-3b-instruct-2512|3||2025-12-02</x:v>
      </x:c>
      <x:c r="G68" s="105" t="str">
        <x:v>Ministral 3 3B</x:v>
      </x:c>
      <x:c r="H68" s="105" t="n">
        <x:v>3</x:v>
      </x:c>
      <x:c r="I68" s="105" t="n">
        <x:v>1</x:v>
      </x:c>
      <x:c r="J68" s="23" t="str">
        <x:v>Primary Hugging Face config is dense; active equals Epoch total</x:v>
      </x:c>
      <x:c r="K68" s="23" t="str">
        <x:v>dense_config</x:v>
      </x:c>
      <x:c r="L68" s="23" t="str">
        <x:v>dense_config_active_equals_total</x:v>
      </x:c>
      <x:c r="M68" s="23" t="str">
        <x:v>mistralai/ministral-3b-2512</x:v>
      </x:c>
      <x:c r="N68" s="23" t="str">
        <x:v>mistralai/ministral-3-3b-instruct-2512</x:v>
      </x:c>
    </x:row>
    <x:row r="69">
      <x:c r="A69" s="23" t="str">
        <x:v>checkpoint:epoch:ministral-3-8b</x:v>
      </x:c>
      <x:c r="B69" s="23" t="str">
        <x:v>Ministral 3 8B</x:v>
      </x:c>
      <x:c r="C69" s="23" t="str">
        <x:v>mistralai</x:v>
      </x:c>
      <x:c r="D69" s="78" t="n">
        <x:v>45993</x:v>
      </x:c>
      <x:c r="E69" s="105" t="n">
        <x:v>8</x:v>
      </x:c>
      <x:c r="F69" s="105" t="str">
        <x:v>weights:https://huggingface.co/mistralai/ministral-3-8b-instruct-2512|8||2025-12-02</x:v>
      </x:c>
      <x:c r="G69" s="105" t="str">
        <x:v>Ministral 3 8B</x:v>
      </x:c>
      <x:c r="H69" s="105" t="n">
        <x:v>8</x:v>
      </x:c>
      <x:c r="I69" s="105" t="n">
        <x:v>1</x:v>
      </x:c>
      <x:c r="J69" s="23" t="str">
        <x:v>Primary Hugging Face config is dense; active equals Epoch total</x:v>
      </x:c>
      <x:c r="K69" s="23" t="str">
        <x:v>dense_config</x:v>
      </x:c>
      <x:c r="L69" s="23" t="str">
        <x:v>dense_config_active_equals_total</x:v>
      </x:c>
      <x:c r="M69" s="23" t="str">
        <x:v>mistralai/ministral-8b-2512</x:v>
      </x:c>
      <x:c r="N69" s="23" t="str">
        <x:v>mistralai/ministral-3-8b-instruct-2512</x:v>
      </x:c>
    </x:row>
    <x:row r="70">
      <x:c r="A70" s="23" t="str">
        <x:v>checkpoint:epoch:mistral-3-large</x:v>
      </x:c>
      <x:c r="B70" s="23" t="str">
        <x:v>Mistral 3 Large</x:v>
      </x:c>
      <x:c r="C70" s="23" t="str">
        <x:v>mistralai</x:v>
      </x:c>
      <x:c r="D70" s="78" t="n">
        <x:v>45993</x:v>
      </x:c>
      <x:c r="E70" s="105" t="n">
        <x:v>675</x:v>
      </x:c>
      <x:c r="F70" s="105" t="str">
        <x:v>weights:https://huggingface.co/mistralai/mistral-large-3-675b-instruct-2512|675|41|2025-12-02</x:v>
      </x:c>
      <x:c r="G70" s="105" t="str">
        <x:v>Mistral Large 3</x:v>
      </x:c>
      <x:c r="H70" s="105" t="n">
        <x:v>41</x:v>
      </x:c>
      <x:c r="I70" s="105" t="n">
        <x:v>16.463414634146343</x:v>
      </x:c>
      <x:c r="J70" s="23" t="str">
        <x:v>Artificial Analysis disclosed active parameters</x:v>
      </x:c>
      <x:c r="K70" s="23" t="str"/>
      <x:c r="L70" s="23" t="str">
        <x:v>active_parameter_match</x:v>
      </x:c>
      <x:c r="M70" s="23" t="str">
        <x:v>mistralai/mistral-large-2512</x:v>
      </x:c>
      <x:c r="N70" s="23" t="str"/>
    </x:row>
    <x:row r="71">
      <x:c r="A71" s="23" t="str">
        <x:v>checkpoint:epoch:mistral-large-2</x:v>
      </x:c>
      <x:c r="B71" s="23" t="str">
        <x:v>Mistral Large 2</x:v>
      </x:c>
      <x:c r="C71" s="23" t="str">
        <x:v>mistralai</x:v>
      </x:c>
      <x:c r="D71" s="78" t="n">
        <x:v>45497</x:v>
      </x:c>
      <x:c r="E71" s="105" t="n">
        <x:v>123</x:v>
      </x:c>
      <x:c r="F71" s="105" t="str"/>
      <x:c r="G71" s="105" t="str"/>
      <x:c r="H71" s="105"/>
      <x:c r="I71" s="105"/>
      <x:c r="J71" s="23" t="str"/>
      <x:c r="K71" s="23" t="str"/>
      <x:c r="L71" s="23" t="str">
        <x:v>no_exact_aa_identity</x:v>
      </x:c>
      <x:c r="M71" s="23" t="str">
        <x:v>mistralai/mistral-large-2407</x:v>
      </x:c>
      <x:c r="N71" s="23" t="str"/>
    </x:row>
    <x:row r="72">
      <x:c r="A72" s="23" t="str">
        <x:v>checkpoint:epoch:mistral-medium-3-5</x:v>
      </x:c>
      <x:c r="B72" s="23" t="str">
        <x:v>Mistral Medium 3.5</x:v>
      </x:c>
      <x:c r="C72" s="23" t="str">
        <x:v>mistralai</x:v>
      </x:c>
      <x:c r="D72" s="78" t="n">
        <x:v>46141</x:v>
      </x:c>
      <x:c r="E72" s="105" t="n">
        <x:v>128</x:v>
      </x:c>
      <x:c r="F72" s="105" t="str">
        <x:v>weights:https://huggingface.co/mistralai/mistral-medium-3.5-128b|128||2026-04-29</x:v>
      </x:c>
      <x:c r="G72" s="105" t="str">
        <x:v>Mistral Medium 3.5</x:v>
      </x:c>
      <x:c r="H72" s="105"/>
      <x:c r="I72" s="105"/>
      <x:c r="J72" s="23" t="str"/>
      <x:c r="K72" s="23" t="str"/>
      <x:c r="L72" s="23" t="str">
        <x:v>exact_identity_without_active_parameter</x:v>
      </x:c>
      <x:c r="M72" s="23" t="str">
        <x:v>mistralai/mistral-medium-3-5</x:v>
      </x:c>
      <x:c r="N72" s="23" t="str"/>
    </x:row>
    <x:row r="73">
      <x:c r="A73" s="23" t="str">
        <x:v>checkpoint:epoch:mistral-saba</x:v>
      </x:c>
      <x:c r="B73" s="23" t="str">
        <x:v>Mistral Saba</x:v>
      </x:c>
      <x:c r="C73" s="23" t="str">
        <x:v>mistralai</x:v>
      </x:c>
      <x:c r="D73" s="78" t="n">
        <x:v>45705</x:v>
      </x:c>
      <x:c r="E73" s="105" t="n">
        <x:v>24</x:v>
      </x:c>
      <x:c r="F73" s="105" t="str"/>
      <x:c r="G73" s="105" t="str"/>
      <x:c r="H73" s="105"/>
      <x:c r="I73" s="105"/>
      <x:c r="J73" s="23" t="str"/>
      <x:c r="K73" s="23" t="str"/>
      <x:c r="L73" s="23" t="str">
        <x:v>no_exact_aa_identity</x:v>
      </x:c>
      <x:c r="M73" s="23" t="str">
        <x:v>mistralai/mistral-saba</x:v>
      </x:c>
      <x:c r="N73" s="23" t="str"/>
    </x:row>
    <x:row r="74">
      <x:c r="A74" s="23" t="str">
        <x:v>checkpoint:epoch:mistral-small-3</x:v>
      </x:c>
      <x:c r="B74" s="23" t="str">
        <x:v>Mistral Small 3</x:v>
      </x:c>
      <x:c r="C74" s="23" t="str">
        <x:v>mistralai</x:v>
      </x:c>
      <x:c r="D74" s="78" t="n">
        <x:v>45687</x:v>
      </x:c>
      <x:c r="E74" s="105" t="n">
        <x:v>24</x:v>
      </x:c>
      <x:c r="F74" s="105" t="str">
        <x:v>weights:https://huggingface.co/mistralai/mistral-small-24b-instruct-2501|24||2025-01-30</x:v>
      </x:c>
      <x:c r="G74" s="105" t="str">
        <x:v>Mistral Small 3</x:v>
      </x:c>
      <x:c r="H74" s="105" t="n">
        <x:v>24</x:v>
      </x:c>
      <x:c r="I74" s="105" t="n">
        <x:v>1</x:v>
      </x:c>
      <x:c r="J74" s="23" t="str">
        <x:v>Primary Hugging Face config is dense; active equals Epoch total</x:v>
      </x:c>
      <x:c r="K74" s="23" t="str">
        <x:v>dense_config</x:v>
      </x:c>
      <x:c r="L74" s="23" t="str">
        <x:v>dense_config_active_equals_total</x:v>
      </x:c>
      <x:c r="M74" s="23" t="str">
        <x:v>mistralai/mistral-small-24b-instruct-2501</x:v>
      </x:c>
      <x:c r="N74" s="23" t="str">
        <x:v>mistralai/mistral-small-24b-instruct-2501</x:v>
      </x:c>
    </x:row>
    <x:row r="75">
      <x:c r="A75" s="23" t="str">
        <x:v>checkpoint:epoch:mistral-small-3-2</x:v>
      </x:c>
      <x:c r="B75" s="23" t="str">
        <x:v>Mistral Small 3.2</x:v>
      </x:c>
      <x:c r="C75" s="23" t="str">
        <x:v>mistralai</x:v>
      </x:c>
      <x:c r="D75" s="78" t="n">
        <x:v>45823</x:v>
      </x:c>
      <x:c r="E75" s="105" t="n">
        <x:v>24</x:v>
      </x:c>
      <x:c r="F75" s="105" t="str">
        <x:v>weights:https://huggingface.co/mistralai/mistral-small-3.2-24b-instruct-2506|24||2025-06-20</x:v>
      </x:c>
      <x:c r="G75" s="105" t="str">
        <x:v>Mistral Small 3.2</x:v>
      </x:c>
      <x:c r="H75" s="105" t="n">
        <x:v>24</x:v>
      </x:c>
      <x:c r="I75" s="105" t="n">
        <x:v>1</x:v>
      </x:c>
      <x:c r="J75" s="23" t="str">
        <x:v>Primary Hugging Face config is dense; active equals Epoch total</x:v>
      </x:c>
      <x:c r="K75" s="23" t="str">
        <x:v>dense_config</x:v>
      </x:c>
      <x:c r="L75" s="23" t="str">
        <x:v>dense_config_active_equals_total</x:v>
      </x:c>
      <x:c r="M75" s="23" t="str">
        <x:v>mistralai/mistral-small-3.2-24b-instruct</x:v>
      </x:c>
      <x:c r="N75" s="23" t="str">
        <x:v>mistralai/mistral-small-3.2-24b-instruct-2506</x:v>
      </x:c>
    </x:row>
    <x:row r="76">
      <x:c r="A76" s="23" t="str">
        <x:v>checkpoint:epoch:nemotron-3-nano-30b-a3b</x:v>
      </x:c>
      <x:c r="B76" s="23" t="str">
        <x:v>Nemotron 3-Nano-30B-A3B</x:v>
      </x:c>
      <x:c r="C76" s="23" t="str">
        <x:v>nvidia</x:v>
      </x:c>
      <x:c r="D76" s="78" t="n">
        <x:v>46006</x:v>
      </x:c>
      <x:c r="E76" s="105" t="n">
        <x:v>31.6</x:v>
      </x:c>
      <x:c r="F76" s="105" t="str">
        <x:v>weights:https://huggingface.co/nvidia/nvidia-nemotron-3-nano-30b-a3b-bf16|31.6|3.6|2025-12-15</x:v>
      </x:c>
      <x:c r="G76" s="105" t="str">
        <x:v>NVIDIA Nemotron 3 Nano 30B A3B (Reasoning)</x:v>
      </x:c>
      <x:c r="H76" s="105" t="n">
        <x:v>3.6</x:v>
      </x:c>
      <x:c r="I76" s="105" t="n">
        <x:v>8.777777777777779</x:v>
      </x:c>
      <x:c r="J76" s="23" t="str">
        <x:v>Artificial Analysis disclosed active parameters</x:v>
      </x:c>
      <x:c r="K76" s="23" t="str">
        <x:v>moe_config</x:v>
      </x:c>
      <x:c r="L76" s="23" t="str">
        <x:v>active_parameter_match</x:v>
      </x:c>
      <x:c r="M76" s="23" t="str">
        <x:v>nvidia/nemotron-3-nano-30b-a3b</x:v>
      </x:c>
      <x:c r="N76" s="23" t="str">
        <x:v>nvidia/nvidia-nemotron-3-nano-30b-a3b-bf16</x:v>
      </x:c>
    </x:row>
    <x:row r="77">
      <x:c r="A77" s="23" t="str">
        <x:v>checkpoint:epoch:nemotron-3-super</x:v>
      </x:c>
      <x:c r="B77" s="23" t="str">
        <x:v>Nemotron 3 Super</x:v>
      </x:c>
      <x:c r="C77" s="23" t="str">
        <x:v>nvidia</x:v>
      </x:c>
      <x:c r="D77" s="78" t="n">
        <x:v>46092</x:v>
      </x:c>
      <x:c r="E77" s="105" t="n">
        <x:v>120</x:v>
      </x:c>
      <x:c r="F77" s="105" t="str"/>
      <x:c r="G77" s="105" t="str"/>
      <x:c r="H77" s="105"/>
      <x:c r="I77" s="105"/>
      <x:c r="J77" s="23" t="str"/>
      <x:c r="K77" s="23" t="str">
        <x:v>moe_config</x:v>
      </x:c>
      <x:c r="L77" s="23" t="str">
        <x:v>no_exact_aa_identity</x:v>
      </x:c>
      <x:c r="M77" s="23" t="str">
        <x:v>nvidia/nemotron-3-super-120b-a12b</x:v>
      </x:c>
      <x:c r="N77" s="23" t="str">
        <x:v>nvidia/nvidia-nemotron-3-super-120b-a12b-fp8</x:v>
      </x:c>
    </x:row>
    <x:row r="78">
      <x:c r="A78" s="23" t="str">
        <x:v>checkpoint:epoch:nemotron-3-ultra</x:v>
      </x:c>
      <x:c r="B78" s="23" t="str">
        <x:v>Nemotron 3 Ultra</x:v>
      </x:c>
      <x:c r="C78" s="23" t="str">
        <x:v>nvidia</x:v>
      </x:c>
      <x:c r="D78" s="78" t="n">
        <x:v>46177</x:v>
      </x:c>
      <x:c r="E78" s="105" t="n">
        <x:v>550</x:v>
      </x:c>
      <x:c r="F78" s="105" t="str">
        <x:v>fallback:nvidia|550|55|2026-06-04|nemotron3ultra550ba55b</x:v>
      </x:c>
      <x:c r="G78" s="105" t="str">
        <x:v>Nemotron 3 Ultra 550B A55B (Reasoning)</x:v>
      </x:c>
      <x:c r="H78" s="105" t="n">
        <x:v>55</x:v>
      </x:c>
      <x:c r="I78" s="105" t="n">
        <x:v>10</x:v>
      </x:c>
      <x:c r="J78" s="23" t="str">
        <x:v>Artificial Analysis disclosed active parameters</x:v>
      </x:c>
      <x:c r="K78" s="23" t="str">
        <x:v>moe_config</x:v>
      </x:c>
      <x:c r="L78" s="23" t="str">
        <x:v>active_parameter_match</x:v>
      </x:c>
      <x:c r="M78" s="23" t="str">
        <x:v>nvidia/nemotron-3-ultra-550b-a55b</x:v>
      </x:c>
      <x:c r="N78" s="23" t="str">
        <x:v>nvidia/nvidia-nemotron-3-ultra-550b-a55b-bf16</x:v>
      </x:c>
    </x:row>
    <x:row r="79">
      <x:c r="A79" s="23" t="str">
        <x:v>checkpoint:epoch:qwen2-5-instruct-72b</x:v>
      </x:c>
      <x:c r="B79" s="23" t="str">
        <x:v>Qwen2.5 Instruct (72B)</x:v>
      </x:c>
      <x:c r="C79" s="23" t="str">
        <x:v>qwen</x:v>
      </x:c>
      <x:c r="D79" s="78" t="n">
        <x:v>45554</x:v>
      </x:c>
      <x:c r="E79" s="105" t="n">
        <x:v>72.7</x:v>
      </x:c>
      <x:c r="F79" s="105" t="str">
        <x:v>weights:https://huggingface.co/qwen/qwen2.5-72b-instruct|72||2024-09-19</x:v>
      </x:c>
      <x:c r="G79" s="105" t="str">
        <x:v>Qwen2.5 Instruct 72B</x:v>
      </x:c>
      <x:c r="H79" s="105" t="n">
        <x:v>72.7</x:v>
      </x:c>
      <x:c r="I79" s="105" t="n">
        <x:v>1</x:v>
      </x:c>
      <x:c r="J79" s="23" t="str">
        <x:v>Primary Hugging Face config is dense; active equals Epoch total</x:v>
      </x:c>
      <x:c r="K79" s="23" t="str">
        <x:v>dense_config</x:v>
      </x:c>
      <x:c r="L79" s="23" t="str">
        <x:v>dense_config_active_equals_total</x:v>
      </x:c>
      <x:c r="M79" s="23" t="str">
        <x:v>qwen/qwen-2.5-72b-instruct</x:v>
      </x:c>
      <x:c r="N79" s="23" t="str">
        <x:v>qwen/qwen2.5-72b-instruct</x:v>
      </x:c>
    </x:row>
    <x:row r="80">
      <x:c r="A80" s="23" t="str">
        <x:v>checkpoint:epoch:qwen2-5-instruct-7b</x:v>
      </x:c>
      <x:c r="B80" s="23" t="str">
        <x:v>Qwen2.5 Instruct (7B)</x:v>
      </x:c>
      <x:c r="C80" s="23" t="str">
        <x:v>qwen</x:v>
      </x:c>
      <x:c r="D80" s="78" t="n">
        <x:v>45554</x:v>
      </x:c>
      <x:c r="E80" s="105" t="n">
        <x:v>7.61</x:v>
      </x:c>
      <x:c r="F80" s="105" t="str"/>
      <x:c r="G80" s="105" t="str"/>
      <x:c r="H80" s="105"/>
      <x:c r="I80" s="105"/>
      <x:c r="J80" s="23" t="str"/>
      <x:c r="K80" s="23" t="str">
        <x:v>dense_config</x:v>
      </x:c>
      <x:c r="L80" s="23" t="str">
        <x:v>no_exact_aa_identity</x:v>
      </x:c>
      <x:c r="M80" s="23" t="str">
        <x:v>qwen/qwen-2.5-7b-instruct</x:v>
      </x:c>
      <x:c r="N80" s="23" t="str">
        <x:v>qwen/qwen2.5-7b-instruct</x:v>
      </x:c>
    </x:row>
    <x:row r="81">
      <x:c r="A81" s="23" t="str">
        <x:v>checkpoint:epoch:qwen2-5-vl-72b</x:v>
      </x:c>
      <x:c r="B81" s="23" t="str">
        <x:v>Qwen2.5-VL-72B</x:v>
      </x:c>
      <x:c r="C81" s="23" t="str">
        <x:v>qwen</x:v>
      </x:c>
      <x:c r="D81" s="78" t="n">
        <x:v>45707</x:v>
      </x:c>
      <x:c r="E81" s="105" t="n">
        <x:v>72</x:v>
      </x:c>
      <x:c r="F81" s="105" t="str"/>
      <x:c r="G81" s="105" t="str"/>
      <x:c r="H81" s="105"/>
      <x:c r="I81" s="105"/>
      <x:c r="J81" s="23" t="str"/>
      <x:c r="K81" s="23" t="str">
        <x:v>dense_config</x:v>
      </x:c>
      <x:c r="L81" s="23" t="str">
        <x:v>no_exact_aa_identity</x:v>
      </x:c>
      <x:c r="M81" s="23" t="str">
        <x:v>qwen/qwen2.5-vl-72b-instruct</x:v>
      </x:c>
      <x:c r="N81" s="23" t="str">
        <x:v>qwen/qwen2.5-vl-72b-instruct</x:v>
      </x:c>
    </x:row>
    <x:row r="82">
      <x:c r="A82" s="23" t="str">
        <x:v>checkpoint:epoch:qwen3-14b</x:v>
      </x:c>
      <x:c r="B82" s="23" t="str">
        <x:v>Qwen3-14B</x:v>
      </x:c>
      <x:c r="C82" s="23" t="str">
        <x:v>qwen</x:v>
      </x:c>
      <x:c r="D82" s="78" t="n">
        <x:v>45776</x:v>
      </x:c>
      <x:c r="E82" s="105" t="n">
        <x:v>14.8</x:v>
      </x:c>
      <x:c r="F82" s="105" t="str">
        <x:v>weights:https://huggingface.co/qwen/qwen3-14b|14.8||2025-04-28</x:v>
      </x:c>
      <x:c r="G82" s="105" t="str">
        <x:v>Qwen3 14B (Reasoning)</x:v>
      </x:c>
      <x:c r="H82" s="105" t="n">
        <x:v>14.8</x:v>
      </x:c>
      <x:c r="I82" s="105" t="n">
        <x:v>1</x:v>
      </x:c>
      <x:c r="J82" s="23" t="str">
        <x:v>Primary Hugging Face config is dense; active equals Epoch total</x:v>
      </x:c>
      <x:c r="K82" s="23" t="str">
        <x:v>dense_config</x:v>
      </x:c>
      <x:c r="L82" s="23" t="str">
        <x:v>dense_config_active_equals_total</x:v>
      </x:c>
      <x:c r="M82" s="23" t="str">
        <x:v>qwen/qwen3-14b</x:v>
      </x:c>
      <x:c r="N82" s="23" t="str">
        <x:v>qwen/qwen3-14b</x:v>
      </x:c>
    </x:row>
    <x:row r="83">
      <x:c r="A83" s="23" t="str">
        <x:v>checkpoint:epoch:qwen3-235b-a22b-jul-2025</x:v>
      </x:c>
      <x:c r="B83" s="23" t="str">
        <x:v>Qwen3-235B-A22B (Jul 2025)</x:v>
      </x:c>
      <x:c r="C83" s="23" t="str">
        <x:v>qwen</x:v>
      </x:c>
      <x:c r="D83" s="78" t="n">
        <x:v>45863</x:v>
      </x:c>
      <x:c r="E83" s="105" t="n">
        <x:v>235</x:v>
      </x:c>
      <x:c r="F83" s="105" t="str">
        <x:v>weights:https://huggingface.co/qwen/qwen3-235b-a22b-instruct-2507|235|22|2025-07-21</x:v>
      </x:c>
      <x:c r="G83" s="105" t="str">
        <x:v>Qwen3 235B A22B 2507 Instruct</x:v>
      </x:c>
      <x:c r="H83" s="105" t="n">
        <x:v>22</x:v>
      </x:c>
      <x:c r="I83" s="105" t="n">
        <x:v>10.681818181818182</x:v>
      </x:c>
      <x:c r="J83" s="23" t="str">
        <x:v>Artificial Analysis disclosed active parameters</x:v>
      </x:c>
      <x:c r="K83" s="23" t="str">
        <x:v>moe_config</x:v>
      </x:c>
      <x:c r="L83" s="23" t="str">
        <x:v>active_parameter_match</x:v>
      </x:c>
      <x:c r="M83" s="23" t="str">
        <x:v>qwen/qwen3-235b-a22b-2507</x:v>
      </x:c>
      <x:c r="N83" s="23" t="str">
        <x:v>qwen/qwen3-235b-a22b-instruct-2507</x:v>
      </x:c>
    </x:row>
    <x:row r="84">
      <x:c r="A84" s="23" t="str">
        <x:v>checkpoint:epoch:qwen3-30b-a3b</x:v>
      </x:c>
      <x:c r="B84" s="23" t="str">
        <x:v>Qwen3-30B-A3B</x:v>
      </x:c>
      <x:c r="C84" s="23" t="str">
        <x:v>qwen</x:v>
      </x:c>
      <x:c r="D84" s="78" t="n">
        <x:v>45776</x:v>
      </x:c>
      <x:c r="E84" s="105" t="n">
        <x:v>30</x:v>
      </x:c>
      <x:c r="F84" s="105" t="str">
        <x:v>weights:https://huggingface.co/qwen/qwen3-30b-a3b|30.5|3.3|2025-04-28</x:v>
      </x:c>
      <x:c r="G84" s="105" t="str">
        <x:v>Qwen3 30B A3B (Reasoning)</x:v>
      </x:c>
      <x:c r="H84" s="105" t="n">
        <x:v>3.3</x:v>
      </x:c>
      <x:c r="I84" s="105" t="n">
        <x:v>9.090909090909092</x:v>
      </x:c>
      <x:c r="J84" s="23" t="str">
        <x:v>Artificial Analysis disclosed active parameters</x:v>
      </x:c>
      <x:c r="K84" s="23" t="str">
        <x:v>moe_config</x:v>
      </x:c>
      <x:c r="L84" s="23" t="str">
        <x:v>active_parameter_match</x:v>
      </x:c>
      <x:c r="M84" s="23" t="str">
        <x:v>qwen/qwen3-30b-a3b</x:v>
      </x:c>
      <x:c r="N84" s="23" t="str">
        <x:v>qwen/qwen3-30b-a3b</x:v>
      </x:c>
    </x:row>
    <x:row r="85">
      <x:c r="A85" s="23" t="str">
        <x:v>checkpoint:epoch:qwen3-32b</x:v>
      </x:c>
      <x:c r="B85" s="23" t="str">
        <x:v>Qwen3-32B</x:v>
      </x:c>
      <x:c r="C85" s="23" t="str">
        <x:v>qwen</x:v>
      </x:c>
      <x:c r="D85" s="78" t="n">
        <x:v>45776</x:v>
      </x:c>
      <x:c r="E85" s="105" t="n">
        <x:v>32.8</x:v>
      </x:c>
      <x:c r="F85" s="105" t="str">
        <x:v>weights:https://huggingface.co/qwen/qwen3-32b|32.8||2025-04-28</x:v>
      </x:c>
      <x:c r="G85" s="105" t="str">
        <x:v>Qwen3 32B (Reasoning)</x:v>
      </x:c>
      <x:c r="H85" s="105" t="n">
        <x:v>32.8</x:v>
      </x:c>
      <x:c r="I85" s="105" t="n">
        <x:v>1</x:v>
      </x:c>
      <x:c r="J85" s="23" t="str">
        <x:v>Primary Hugging Face config is dense; active equals Epoch total</x:v>
      </x:c>
      <x:c r="K85" s="23" t="str">
        <x:v>dense_config</x:v>
      </x:c>
      <x:c r="L85" s="23" t="str">
        <x:v>dense_config_active_equals_total</x:v>
      </x:c>
      <x:c r="M85" s="23" t="str">
        <x:v>qwen/qwen3-32b</x:v>
      </x:c>
      <x:c r="N85" s="23" t="str">
        <x:v>qwen/qwen3-32b</x:v>
      </x:c>
    </x:row>
    <x:row r="86">
      <x:c r="A86" s="23" t="str">
        <x:v>checkpoint:epoch:qwen3-5-122b-a10b</x:v>
      </x:c>
      <x:c r="B86" s="23" t="str">
        <x:v>Qwen3.5-122B-A10B</x:v>
      </x:c>
      <x:c r="C86" s="23" t="str">
        <x:v>qwen</x:v>
      </x:c>
      <x:c r="D86" s="78" t="n">
        <x:v>46077</x:v>
      </x:c>
      <x:c r="E86" s="105" t="n">
        <x:v>122</x:v>
      </x:c>
      <x:c r="F86" s="105" t="str">
        <x:v>weights:https://huggingface.co/qwen/qwen3.5-122b-a10b|125|10|2026-02-24</x:v>
      </x:c>
      <x:c r="G86" s="105" t="str">
        <x:v>Qwen3.5 122B A10B (Reasoning)</x:v>
      </x:c>
      <x:c r="H86" s="105" t="n">
        <x:v>10</x:v>
      </x:c>
      <x:c r="I86" s="105" t="n">
        <x:v>12.2</x:v>
      </x:c>
      <x:c r="J86" s="23" t="str">
        <x:v>Artificial Analysis disclosed active parameters</x:v>
      </x:c>
      <x:c r="K86" s="23" t="str">
        <x:v>moe_config</x:v>
      </x:c>
      <x:c r="L86" s="23" t="str">
        <x:v>active_parameter_match</x:v>
      </x:c>
      <x:c r="M86" s="23" t="str">
        <x:v>qwen/qwen3.5-122b-a10b</x:v>
      </x:c>
      <x:c r="N86" s="23" t="str">
        <x:v>qwen/qwen3.5-122b-a10b</x:v>
      </x:c>
    </x:row>
    <x:row r="87">
      <x:c r="A87" s="23" t="str">
        <x:v>checkpoint:epoch:qwen3-5-27b</x:v>
      </x:c>
      <x:c r="B87" s="23" t="str">
        <x:v>Qwen3.5-27B</x:v>
      </x:c>
      <x:c r="C87" s="23" t="str">
        <x:v>qwen</x:v>
      </x:c>
      <x:c r="D87" s="78" t="n">
        <x:v>46077</x:v>
      </x:c>
      <x:c r="E87" s="105" t="n">
        <x:v>27</x:v>
      </x:c>
      <x:c r="F87" s="105" t="str">
        <x:v>weights:https://huggingface.co/qwen/qwen3.5-27b|27.8||2026-02-24</x:v>
      </x:c>
      <x:c r="G87" s="105" t="str">
        <x:v>Qwen3.5 27B (Reasoning)</x:v>
      </x:c>
      <x:c r="H87" s="105" t="n">
        <x:v>27</x:v>
      </x:c>
      <x:c r="I87" s="105" t="n">
        <x:v>1</x:v>
      </x:c>
      <x:c r="J87" s="23" t="str">
        <x:v>Primary Hugging Face config is dense; active equals Epoch total</x:v>
      </x:c>
      <x:c r="K87" s="23" t="str">
        <x:v>dense_config</x:v>
      </x:c>
      <x:c r="L87" s="23" t="str">
        <x:v>dense_config_active_equals_total</x:v>
      </x:c>
      <x:c r="M87" s="23" t="str">
        <x:v>qwen/qwen3.5-27b</x:v>
      </x:c>
      <x:c r="N87" s="23" t="str">
        <x:v>qwen/qwen3.5-27b</x:v>
      </x:c>
    </x:row>
    <x:row r="88">
      <x:c r="A88" s="23" t="str">
        <x:v>checkpoint:epoch:qwen3-5-397b-a17b</x:v>
      </x:c>
      <x:c r="B88" s="23" t="str">
        <x:v>Qwen3.5 397B-A17B</x:v>
      </x:c>
      <x:c r="C88" s="23" t="str">
        <x:v>qwen</x:v>
      </x:c>
      <x:c r="D88" s="78" t="n">
        <x:v>46066</x:v>
      </x:c>
      <x:c r="E88" s="105" t="n">
        <x:v>397</x:v>
      </x:c>
      <x:c r="F88" s="105" t="str">
        <x:v>weights:https://huggingface.co/qwen/qwen3.5-397b-a17b|397|17|2026-02-16</x:v>
      </x:c>
      <x:c r="G88" s="105" t="str">
        <x:v>Qwen3.5 397B A17B (Reasoning)</x:v>
      </x:c>
      <x:c r="H88" s="105" t="n">
        <x:v>17</x:v>
      </x:c>
      <x:c r="I88" s="105" t="n">
        <x:v>23.352941176470587</x:v>
      </x:c>
      <x:c r="J88" s="23" t="str">
        <x:v>Artificial Analysis disclosed active parameters</x:v>
      </x:c>
      <x:c r="K88" s="23" t="str">
        <x:v>moe_config</x:v>
      </x:c>
      <x:c r="L88" s="23" t="str">
        <x:v>active_parameter_match</x:v>
      </x:c>
      <x:c r="M88" s="23" t="str">
        <x:v>qwen/qwen3.5-397b-a17b</x:v>
      </x:c>
      <x:c r="N88" s="23" t="str">
        <x:v>qwen/qwen3.5-397b-a17b</x:v>
      </x:c>
    </x:row>
    <x:row r="89">
      <x:c r="A89" s="23" t="str">
        <x:v>checkpoint:epoch:qwen3-5-9b</x:v>
      </x:c>
      <x:c r="B89" s="23" t="str">
        <x:v>Qwen3.5-9B</x:v>
      </x:c>
      <x:c r="C89" s="23" t="str">
        <x:v>qwen</x:v>
      </x:c>
      <x:c r="D89" s="78" t="n">
        <x:v>46077</x:v>
      </x:c>
      <x:c r="E89" s="105" t="n">
        <x:v>9</x:v>
      </x:c>
      <x:c r="F89" s="105" t="str">
        <x:v>weights:https://huggingface.co/qwen/qwen3.5-9b|9.65||2026-03-02</x:v>
      </x:c>
      <x:c r="G89" s="105" t="str">
        <x:v>Qwen3.5 9B (Reasoning)</x:v>
      </x:c>
      <x:c r="H89" s="105" t="n">
        <x:v>9</x:v>
      </x:c>
      <x:c r="I89" s="105" t="n">
        <x:v>1</x:v>
      </x:c>
      <x:c r="J89" s="23" t="str">
        <x:v>Primary Hugging Face config is dense; active equals Epoch total</x:v>
      </x:c>
      <x:c r="K89" s="23" t="str">
        <x:v>dense_config</x:v>
      </x:c>
      <x:c r="L89" s="23" t="str">
        <x:v>dense_config_active_equals_total</x:v>
      </x:c>
      <x:c r="M89" s="23" t="str">
        <x:v>qwen/qwen3.5-9b</x:v>
      </x:c>
      <x:c r="N89" s="23" t="str">
        <x:v>qwen/qwen3.5-9b</x:v>
      </x:c>
    </x:row>
    <x:row r="90">
      <x:c r="A90" s="23" t="str">
        <x:v>checkpoint:epoch:qwen3-8b</x:v>
      </x:c>
      <x:c r="B90" s="23" t="str">
        <x:v>Qwen3-8B</x:v>
      </x:c>
      <x:c r="C90" s="23" t="str">
        <x:v>qwen</x:v>
      </x:c>
      <x:c r="D90" s="78" t="n">
        <x:v>45776</x:v>
      </x:c>
      <x:c r="E90" s="105" t="n">
        <x:v>8.2</x:v>
      </x:c>
      <x:c r="F90" s="105" t="str">
        <x:v>weights:https://huggingface.co/qwen/qwen3-8b|8.19||2025-04-28</x:v>
      </x:c>
      <x:c r="G90" s="105" t="str">
        <x:v>Qwen3 8B (Reasoning)</x:v>
      </x:c>
      <x:c r="H90" s="105" t="n">
        <x:v>8.2</x:v>
      </x:c>
      <x:c r="I90" s="105" t="n">
        <x:v>1</x:v>
      </x:c>
      <x:c r="J90" s="23" t="str">
        <x:v>Primary Hugging Face config is dense; active equals Epoch total</x:v>
      </x:c>
      <x:c r="K90" s="23" t="str">
        <x:v>dense_config</x:v>
      </x:c>
      <x:c r="L90" s="23" t="str">
        <x:v>dense_config_active_equals_total</x:v>
      </x:c>
      <x:c r="M90" s="23" t="str">
        <x:v>qwen/qwen3-8b</x:v>
      </x:c>
      <x:c r="N90" s="23" t="str">
        <x:v>qwen/qwen3-8b</x:v>
      </x:c>
    </x:row>
    <x:row r="91">
      <x:c r="A91" s="23" t="str">
        <x:v>checkpoint:epoch:qwen3-coder-480b-a35b</x:v>
      </x:c>
      <x:c r="B91" s="23" t="str">
        <x:v>Qwen3-Coder-480B-A35B</x:v>
      </x:c>
      <x:c r="C91" s="23" t="str">
        <x:v>qwen</x:v>
      </x:c>
      <x:c r="D91" s="78" t="n">
        <x:v>45860</x:v>
      </x:c>
      <x:c r="E91" s="105" t="n">
        <x:v>480</x:v>
      </x:c>
      <x:c r="F91" s="105" t="str">
        <x:v>weights:https://huggingface.co/qwen/qwen3-coder-480b-a35b-instruct|480|35|2025-07-22</x:v>
      </x:c>
      <x:c r="G91" s="105" t="str">
        <x:v>Qwen3 Coder 480B A35B Instruct</x:v>
      </x:c>
      <x:c r="H91" s="105" t="n">
        <x:v>35</x:v>
      </x:c>
      <x:c r="I91" s="105" t="n">
        <x:v>13.714285714285714</x:v>
      </x:c>
      <x:c r="J91" s="23" t="str">
        <x:v>Artificial Analysis disclosed active parameters</x:v>
      </x:c>
      <x:c r="K91" s="23" t="str">
        <x:v>moe_config</x:v>
      </x:c>
      <x:c r="L91" s="23" t="str">
        <x:v>active_parameter_match</x:v>
      </x:c>
      <x:c r="M91" s="23" t="str">
        <x:v>qwen/qwen3-coder</x:v>
      </x:c>
      <x:c r="N91" s="23" t="str">
        <x:v>qwen/qwen3-coder-480b-a35b-instruct</x:v>
      </x:c>
    </x:row>
    <x:row r="92">
      <x:c r="A92" s="23" t="str">
        <x:v>checkpoint:epoch:qwen3-coder-next</x:v>
      </x:c>
      <x:c r="B92" s="23" t="str">
        <x:v>Qwen3-Coder-Next</x:v>
      </x:c>
      <x:c r="C92" s="23" t="str">
        <x:v>qwen</x:v>
      </x:c>
      <x:c r="D92" s="78" t="n">
        <x:v>46055</x:v>
      </x:c>
      <x:c r="E92" s="105" t="n">
        <x:v>80</x:v>
      </x:c>
      <x:c r="F92" s="105" t="str">
        <x:v>weights:https://huggingface.co/qwen/qwen3-coder-next|79.7|3|2026-02-03</x:v>
      </x:c>
      <x:c r="G92" s="105" t="str">
        <x:v>Qwen3 Coder Next</x:v>
      </x:c>
      <x:c r="H92" s="105" t="n">
        <x:v>3</x:v>
      </x:c>
      <x:c r="I92" s="105" t="n">
        <x:v>26.666666666666668</x:v>
      </x:c>
      <x:c r="J92" s="23" t="str">
        <x:v>Artificial Analysis disclosed active parameters</x:v>
      </x:c>
      <x:c r="K92" s="23" t="str">
        <x:v>moe_config</x:v>
      </x:c>
      <x:c r="L92" s="23" t="str">
        <x:v>active_parameter_match</x:v>
      </x:c>
      <x:c r="M92" s="23" t="str">
        <x:v>qwen/qwen3-coder-next</x:v>
      </x:c>
      <x:c r="N92" s="23" t="str">
        <x:v>qwen/qwen3-coder-next</x:v>
      </x:c>
    </x:row>
    <x:row r="93">
      <x:c r="A93" s="23" t="str">
        <x:v>checkpoint:epoch:qwen3-next-80b-a3b</x:v>
      </x:c>
      <x:c r="B93" s="23" t="str">
        <x:v>Qwen3-Next-80B-A3B</x:v>
      </x:c>
      <x:c r="C93" s="23" t="str">
        <x:v>qwen</x:v>
      </x:c>
      <x:c r="D93" s="78" t="n">
        <x:v>45910</x:v>
      </x:c>
      <x:c r="E93" s="105" t="n">
        <x:v>80</x:v>
      </x:c>
      <x:c r="F93" s="105" t="str">
        <x:v>weights:https://huggingface.co/qwen/qwen3-next-80b-a3b-thinking|80|3|2025-09-11</x:v>
      </x:c>
      <x:c r="G93" s="105" t="str">
        <x:v>Qwen3 Next 80B A3B (Reasoning)</x:v>
      </x:c>
      <x:c r="H93" s="105" t="n">
        <x:v>3</x:v>
      </x:c>
      <x:c r="I93" s="105" t="n">
        <x:v>26.666666666666668</x:v>
      </x:c>
      <x:c r="J93" s="23" t="str">
        <x:v>Artificial Analysis disclosed active parameters</x:v>
      </x:c>
      <x:c r="K93" s="23" t="str">
        <x:v>moe_config</x:v>
      </x:c>
      <x:c r="L93" s="23" t="str">
        <x:v>active_parameter_match</x:v>
      </x:c>
      <x:c r="M93" s="23" t="str">
        <x:v>qwen/qwen3-next-80b-a3b-instruct|qwen/qwen3-next-80b-a3b-thinking</x:v>
      </x:c>
      <x:c r="N93" s="23" t="str">
        <x:v>qwen/qwen3-next-80b-a3b-instruct|qwen/qwen3-next-80b-a3b-thinking</x:v>
      </x:c>
    </x:row>
    <x:row r="94">
      <x:c r="A94" s="23" t="str">
        <x:v>checkpoint:epoch:reka-edge</x:v>
      </x:c>
      <x:c r="B94" s="23" t="str">
        <x:v>Reka Edge</x:v>
      </x:c>
      <x:c r="C94" s="23" t="str">
        <x:v>rekaai</x:v>
      </x:c>
      <x:c r="D94" s="78" t="n">
        <x:v>45400</x:v>
      </x:c>
      <x:c r="E94" s="105" t="n">
        <x:v>7</x:v>
      </x:c>
      <x:c r="F94" s="105" t="str"/>
      <x:c r="G94" s="105" t="str"/>
      <x:c r="H94" s="105"/>
      <x:c r="I94" s="105"/>
      <x:c r="J94" s="23" t="str"/>
      <x:c r="K94" s="23" t="str">
        <x:v>dense_config</x:v>
      </x:c>
      <x:c r="L94" s="23" t="str">
        <x:v>no_exact_aa_identity</x:v>
      </x:c>
      <x:c r="M94" s="23" t="str">
        <x:v>rekaai/reka-edge</x:v>
      </x:c>
      <x:c r="N94" s="23" t="str">
        <x:v>rekaai/reka-edge-2603</x:v>
      </x:c>
    </x:row>
    <x:row r="95">
      <x:c r="A95" s="23" t="str">
        <x:v>checkpoint:epoch:reka-flash-3</x:v>
      </x:c>
      <x:c r="B95" s="23" t="str">
        <x:v>Reka Flash 3</x:v>
      </x:c>
      <x:c r="C95" s="23" t="str">
        <x:v>rekaai</x:v>
      </x:c>
      <x:c r="D95" s="78" t="n">
        <x:v>45726</x:v>
      </x:c>
      <x:c r="E95" s="105" t="n">
        <x:v>21</x:v>
      </x:c>
      <x:c r="F95" s="105" t="str">
        <x:v>weights:https://huggingface.co/rekaai/reka-flash-3|21||2025-03-10</x:v>
      </x:c>
      <x:c r="G95" s="105" t="str">
        <x:v>Reka Flash 3</x:v>
      </x:c>
      <x:c r="H95" s="105" t="n">
        <x:v>21</x:v>
      </x:c>
      <x:c r="I95" s="105" t="n">
        <x:v>1</x:v>
      </x:c>
      <x:c r="J95" s="23" t="str">
        <x:v>Primary Hugging Face config is dense; active equals Epoch total</x:v>
      </x:c>
      <x:c r="K95" s="23" t="str">
        <x:v>dense_config</x:v>
      </x:c>
      <x:c r="L95" s="23" t="str">
        <x:v>dense_config_active_equals_total</x:v>
      </x:c>
      <x:c r="M95" s="23" t="str">
        <x:v>rekaai/reka-flash-3</x:v>
      </x:c>
      <x:c r="N95" s="23" t="str">
        <x:v>rekaai/reka-flash-3</x:v>
      </x:c>
    </x:row>
    <x:row r="96">
      <x:c r="A96" s="23" t="str">
        <x:v>checkpoint:epoch:seed-1-6</x:v>
      </x:c>
      <x:c r="B96" s="23" t="str">
        <x:v>Seed 1.6</x:v>
      </x:c>
      <x:c r="C96" s="23" t="str">
        <x:v>bytedance-seed</x:v>
      </x:c>
      <x:c r="D96" s="78" t="n">
        <x:v>45819</x:v>
      </x:c>
      <x:c r="E96" s="105" t="n">
        <x:v>230</x:v>
      </x:c>
      <x:c r="F96" s="105" t="str"/>
      <x:c r="G96" s="105" t="str"/>
      <x:c r="H96" s="105"/>
      <x:c r="I96" s="105"/>
      <x:c r="J96" s="23" t="str"/>
      <x:c r="K96" s="23" t="str"/>
      <x:c r="L96" s="23" t="str">
        <x:v>no_exact_aa_identity</x:v>
      </x:c>
      <x:c r="M96" s="23" t="str">
        <x:v>bytedance-seed/seed-1.6|bytedance-seed/seed-1.6-flash</x:v>
      </x:c>
      <x:c r="N96" s="23" t="str"/>
    </x:row>
    <x:row r="97">
      <x:c r="A97" s="23" t="str">
        <x:v>checkpoint:epoch:tencent-hy3-preview</x:v>
      </x:c>
      <x:c r="B97" s="23" t="str">
        <x:v>Tencent Hy3 preview</x:v>
      </x:c>
      <x:c r="C97" s="23" t="str">
        <x:v>tencent</x:v>
      </x:c>
      <x:c r="D97" s="78" t="n">
        <x:v>46135</x:v>
      </x:c>
      <x:c r="E97" s="105" t="n">
        <x:v>295</x:v>
      </x:c>
      <x:c r="F97" s="105" t="str">
        <x:v>weights:https://huggingface.co/tencent/hy3-preview|295|21|2026-04-23</x:v>
      </x:c>
      <x:c r="G97" s="105" t="str">
        <x:v>Hy3-preview (Reasoning)</x:v>
      </x:c>
      <x:c r="H97" s="105" t="n">
        <x:v>21</x:v>
      </x:c>
      <x:c r="I97" s="105" t="n">
        <x:v>14.047619047619047</x:v>
      </x:c>
      <x:c r="J97" s="23" t="str">
        <x:v>Artificial Analysis disclosed active parameters</x:v>
      </x:c>
      <x:c r="K97" s="23" t="str">
        <x:v>moe_config</x:v>
      </x:c>
      <x:c r="L97" s="23" t="str">
        <x:v>active_parameter_match</x:v>
      </x:c>
      <x:c r="M97" s="23" t="str">
        <x:v>tencent/hy3-preview</x:v>
      </x:c>
      <x:c r="N97" s="23" t="str">
        <x:v>tencent/hy3-preview</x:v>
      </x:c>
    </x:row>
    <x:row r="98">
      <x:c r="A98" s="23" t="str">
        <x:v>checkpoint:epoch:voxtral-small</x:v>
      </x:c>
      <x:c r="B98" s="23" t="str">
        <x:v>Voxtral Small</x:v>
      </x:c>
      <x:c r="C98" s="23" t="str">
        <x:v>mistralai</x:v>
      </x:c>
      <x:c r="D98" s="78" t="n">
        <x:v>45853</x:v>
      </x:c>
      <x:c r="E98" s="105" t="n">
        <x:v>24.3</x:v>
      </x:c>
      <x:c r="F98" s="105" t="str"/>
      <x:c r="G98" s="105" t="str"/>
      <x:c r="H98" s="105"/>
      <x:c r="I98" s="105"/>
      <x:c r="J98" s="23" t="str"/>
      <x:c r="K98" s="23" t="str">
        <x:v>dense_config</x:v>
      </x:c>
      <x:c r="L98" s="23" t="str">
        <x:v>no_exact_aa_identity</x:v>
      </x:c>
      <x:c r="M98" s="23" t="str">
        <x:v>mistralai/voxtral-small-24b-2507</x:v>
      </x:c>
      <x:c r="N98" s="23" t="str">
        <x:v>mistralai/voxtral-small-24b-2507</x:v>
      </x:c>
    </x:row>
    <x:row r="99">
      <x:c r="A99" s="23" t="str">
        <x:v>checkpoint:epoch:wizardlm-2-8x22b</x:v>
      </x:c>
      <x:c r="B99" s="23" t="str">
        <x:v>WizardLM-2 8x22B</x:v>
      </x:c>
      <x:c r="C99" s="23" t="str">
        <x:v>microsoft</x:v>
      </x:c>
      <x:c r="D99" s="78" t="n">
        <x:v>45397</x:v>
      </x:c>
      <x:c r="E99" s="105" t="n">
        <x:v>141</x:v>
      </x:c>
      <x:c r="F99" s="105" t="str"/>
      <x:c r="G99" s="105" t="str"/>
      <x:c r="H99" s="105"/>
      <x:c r="I99" s="105"/>
      <x:c r="J99" s="23" t="str"/>
      <x:c r="K99" s="23" t="str">
        <x:v>unavailable</x:v>
      </x:c>
      <x:c r="L99" s="23" t="str">
        <x:v>no_exact_aa_identity</x:v>
      </x:c>
      <x:c r="M99" s="23" t="str">
        <x:v>microsoft/wizardlm-2-8x22b</x:v>
      </x:c>
      <x:c r="N99" s="23" t="str">
        <x:v>microsoft/wizardlm-2-8x22b</x:v>
      </x:c>
    </x:row>
    <x:row r="100">
      <x:c r="A100" s="23" t="str">
        <x:v>checkpoint:google:gemma-2-27b</x:v>
      </x:c>
      <x:c r="B100" s="23" t="str">
        <x:v>Gemma 2 27B</x:v>
      </x:c>
      <x:c r="C100" s="23" t="str">
        <x:v>google</x:v>
      </x:c>
      <x:c r="D100" s="78" t="n">
        <x:v>45467</x:v>
      </x:c>
      <x:c r="E100" s="105" t="n">
        <x:v>27</x:v>
      </x:c>
      <x:c r="F100" s="105" t="str"/>
      <x:c r="G100" s="105" t="str"/>
      <x:c r="H100" s="105"/>
      <x:c r="I100" s="105"/>
      <x:c r="J100" s="23" t="str"/>
      <x:c r="K100" s="23" t="str">
        <x:v>unavailable</x:v>
      </x:c>
      <x:c r="L100" s="23" t="str">
        <x:v>no_exact_aa_identity</x:v>
      </x:c>
      <x:c r="M100" s="23" t="str">
        <x:v>google/gemma-2-27b-it</x:v>
      </x:c>
      <x:c r="N100" s="23" t="str">
        <x:v>google/gemma-2-27b-it</x:v>
      </x:c>
    </x:row>
    <x:row r="101">
      <x:c r="A101" s="23" t="str">
        <x:v>checkpoint:google:gemma-3-27b</x:v>
      </x:c>
      <x:c r="B101" s="23" t="str">
        <x:v>Gemma 3 27B</x:v>
      </x:c>
      <x:c r="C101" s="23" t="str">
        <x:v>google</x:v>
      </x:c>
      <x:c r="D101" s="78" t="n">
        <x:v>45728</x:v>
      </x:c>
      <x:c r="E101" s="105" t="n">
        <x:v>27</x:v>
      </x:c>
      <x:c r="F101" s="105" t="str">
        <x:v>weights:https://huggingface.co/google/gemma-3-27b-it|27.4||2025-03-12</x:v>
      </x:c>
      <x:c r="G101" s="105" t="str">
        <x:v>Gemma 3 27B Instruct</x:v>
      </x:c>
      <x:c r="H101" s="105"/>
      <x:c r="I101" s="105"/>
      <x:c r="J101" s="23" t="str"/>
      <x:c r="K101" s="23" t="str">
        <x:v>unavailable</x:v>
      </x:c>
      <x:c r="L101" s="23" t="str">
        <x:v>exact_identity_without_active_parameter</x:v>
      </x:c>
      <x:c r="M101" s="23" t="str">
        <x:v>google/gemma-3-27b-it</x:v>
      </x:c>
      <x:c r="N101" s="23" t="str">
        <x:v>google/gemma-3-27b-it</x:v>
      </x:c>
    </x:row>
    <x:row r="102">
      <x:c r="A102" s="23" t="str">
        <x:v>checkpoint:google:gemma-4-31b-it</x:v>
      </x:c>
      <x:c r="B102" s="23" t="str">
        <x:v>Gemma 4 31B IT</x:v>
      </x:c>
      <x:c r="C102" s="23" t="str">
        <x:v>google</x:v>
      </x:c>
      <x:c r="D102" s="78" t="n">
        <x:v>46114</x:v>
      </x:c>
      <x:c r="E102" s="105" t="n">
        <x:v>31</x:v>
      </x:c>
      <x:c r="F102" s="105" t="str">
        <x:v>weights:https://huggingface.co/google/gemma-4-31b-it|30.7||2026-04-02</x:v>
      </x:c>
      <x:c r="G102" s="105" t="str">
        <x:v>Gemma 4 31B (Reasoning)</x:v>
      </x:c>
      <x:c r="H102" s="105" t="n">
        <x:v>31</x:v>
      </x:c>
      <x:c r="I102" s="105" t="n">
        <x:v>1</x:v>
      </x:c>
      <x:c r="J102" s="23" t="str">
        <x:v>Primary Hugging Face config is dense; active equals Epoch total</x:v>
      </x:c>
      <x:c r="K102" s="23" t="str">
        <x:v>dense_config</x:v>
      </x:c>
      <x:c r="L102" s="23" t="str">
        <x:v>dense_config_active_equals_total</x:v>
      </x:c>
      <x:c r="M102" s="23" t="str">
        <x:v>google/gemma-4-31b-it</x:v>
      </x:c>
      <x:c r="N102" s="23" t="str">
        <x:v>google/gemma-4-31b-it</x:v>
      </x:c>
    </x:row>
    <x:row r="103">
      <x:c r="A103" s="23" t="str">
        <x:v>checkpoint:meta:llama-3-1-70b</x:v>
      </x:c>
      <x:c r="B103" s="23" t="str">
        <x:v>Llama 3.1-70B</x:v>
      </x:c>
      <x:c r="C103" s="23" t="str">
        <x:v>meta-llama</x:v>
      </x:c>
      <x:c r="D103" s="78" t="n">
        <x:v>45496</x:v>
      </x:c>
      <x:c r="E103" s="105" t="n">
        <x:v>70</x:v>
      </x:c>
      <x:c r="F103" s="105" t="str"/>
      <x:c r="G103" s="105" t="str"/>
      <x:c r="H103" s="105"/>
      <x:c r="I103" s="105"/>
      <x:c r="J103" s="23" t="str"/>
      <x:c r="K103" s="23" t="str">
        <x:v>unavailable</x:v>
      </x:c>
      <x:c r="L103" s="23" t="str">
        <x:v>no_exact_aa_identity</x:v>
      </x:c>
      <x:c r="M103" s="23" t="str">
        <x:v>meta-llama/llama-3.1-70b-instruct</x:v>
      </x:c>
      <x:c r="N103" s="23" t="str">
        <x:v>meta-llama/meta-llama-3.1-70b-instruct</x:v>
      </x:c>
    </x:row>
    <x:row r="104">
      <x:c r="A104" s="23" t="str">
        <x:v>checkpoint:meta:llama-3-1-8b</x:v>
      </x:c>
      <x:c r="B104" s="23" t="str">
        <x:v>Llama 3.1-8B</x:v>
      </x:c>
      <x:c r="C104" s="23" t="str">
        <x:v>meta-llama</x:v>
      </x:c>
      <x:c r="D104" s="78" t="n">
        <x:v>45496</x:v>
      </x:c>
      <x:c r="E104" s="105" t="n">
        <x:v>8</x:v>
      </x:c>
      <x:c r="F104" s="105" t="str"/>
      <x:c r="G104" s="105" t="str"/>
      <x:c r="H104" s="105"/>
      <x:c r="I104" s="105"/>
      <x:c r="J104" s="23" t="str"/>
      <x:c r="K104" s="23" t="str">
        <x:v>unavailable</x:v>
      </x:c>
      <x:c r="L104" s="23" t="str">
        <x:v>no_exact_aa_identity</x:v>
      </x:c>
      <x:c r="M104" s="23" t="str">
        <x:v>meta-llama/llama-3.1-8b-instruct</x:v>
      </x:c>
      <x:c r="N104" s="23" t="str">
        <x:v>meta-llama/meta-llama-3.1-8b-instruct</x:v>
      </x:c>
    </x:row>
    <x:row r="105">
      <x:c r="A105" s="23" t="str">
        <x:v>checkpoint:meta:llama-3-3-70b</x:v>
      </x:c>
      <x:c r="B105" s="23" t="str">
        <x:v>Llama 3.3 70B</x:v>
      </x:c>
      <x:c r="C105" s="23" t="str">
        <x:v>meta-llama</x:v>
      </x:c>
      <x:c r="D105" s="78" t="n">
        <x:v>45632</x:v>
      </x:c>
      <x:c r="E105" s="105" t="n">
        <x:v>70</x:v>
      </x:c>
      <x:c r="F105" s="105" t="str">
        <x:v>weights:https://huggingface.co/meta-llama/llama-3.3-70b-instruct|70||2024-12-06</x:v>
      </x:c>
      <x:c r="G105" s="105" t="str">
        <x:v>Llama 3.3 Instruct 70B</x:v>
      </x:c>
      <x:c r="H105" s="105"/>
      <x:c r="I105" s="105"/>
      <x:c r="J105" s="23" t="str"/>
      <x:c r="K105" s="23" t="str">
        <x:v>unavailable</x:v>
      </x:c>
      <x:c r="L105" s="23" t="str">
        <x:v>exact_identity_without_active_parameter</x:v>
      </x:c>
      <x:c r="M105" s="23" t="str">
        <x:v>meta-llama/llama-3.3-70b-instruct</x:v>
      </x:c>
      <x:c r="N105" s="23" t="str">
        <x:v>meta-llama/llama-3.3-70b-instruct</x:v>
      </x:c>
    </x:row>
    <x:row r="106">
      <x:c r="A106" s="23" t="str">
        <x:v>checkpoint:meta:llama-4-maverick</x:v>
      </x:c>
      <x:c r="B106" s="23" t="str">
        <x:v>Llama 4 Maverick</x:v>
      </x:c>
      <x:c r="C106" s="23" t="str">
        <x:v>meta-llama</x:v>
      </x:c>
      <x:c r="D106" s="78" t="n">
        <x:v>45752</x:v>
      </x:c>
      <x:c r="E106" s="105" t="n">
        <x:v>400</x:v>
      </x:c>
      <x:c r="F106" s="105" t="str">
        <x:v>weights:https://huggingface.co/meta-llama/llama-4-maverick-17b-128e-instruct|402|17|2025-04-05</x:v>
      </x:c>
      <x:c r="G106" s="105" t="str">
        <x:v>Llama 4 Maverick</x:v>
      </x:c>
      <x:c r="H106" s="105" t="n">
        <x:v>17</x:v>
      </x:c>
      <x:c r="I106" s="105" t="n">
        <x:v>23.529411764705884</x:v>
      </x:c>
      <x:c r="J106" s="23" t="str">
        <x:v>Artificial Analysis disclosed active parameters</x:v>
      </x:c>
      <x:c r="K106" s="23" t="str">
        <x:v>unavailable</x:v>
      </x:c>
      <x:c r="L106" s="23" t="str">
        <x:v>active_parameter_match</x:v>
      </x:c>
      <x:c r="M106" s="23" t="str">
        <x:v>meta-llama/llama-4-maverick</x:v>
      </x:c>
      <x:c r="N106" s="23" t="str">
        <x:v>meta-llama/llama-4-maverick-17b-128e-instruct</x:v>
      </x:c>
    </x:row>
    <x:row r="107">
      <x:c r="A107" s="23" t="str">
        <x:v>checkpoint:meta:llama-4-scout</x:v>
      </x:c>
      <x:c r="B107" s="23" t="str">
        <x:v>Llama 4 Scout</x:v>
      </x:c>
      <x:c r="C107" s="23" t="str">
        <x:v>meta-llama</x:v>
      </x:c>
      <x:c r="D107" s="78" t="n">
        <x:v>45752</x:v>
      </x:c>
      <x:c r="E107" s="105" t="n">
        <x:v>109</x:v>
      </x:c>
      <x:c r="F107" s="105" t="str">
        <x:v>weights:https://huggingface.co/meta-llama/llama-4-scout-17b-16e-instruct|109|17|2025-04-05</x:v>
      </x:c>
      <x:c r="G107" s="105" t="str">
        <x:v>Llama 4 Scout</x:v>
      </x:c>
      <x:c r="H107" s="105" t="n">
        <x:v>17</x:v>
      </x:c>
      <x:c r="I107" s="105" t="n">
        <x:v>6.411764705882353</x:v>
      </x:c>
      <x:c r="J107" s="23" t="str">
        <x:v>Artificial Analysis disclosed active parameters</x:v>
      </x:c>
      <x:c r="K107" s="23" t="str">
        <x:v>unavailable</x:v>
      </x:c>
      <x:c r="L107" s="23" t="str">
        <x:v>active_parameter_match</x:v>
      </x:c>
      <x:c r="M107" s="23" t="str">
        <x:v>meta-llama/llama-4-scout</x:v>
      </x:c>
      <x:c r="N107" s="23" t="str">
        <x:v>meta-llama/llama-4-scout-17b-16e-instruct</x:v>
      </x:c>
    </x:row>
    <x:row r="108">
      <x:c r="A108" s="23" t="str">
        <x:v>checkpoint:microsoft-research:phi-4</x:v>
      </x:c>
      <x:c r="B108" s="23" t="str">
        <x:v>Phi-4</x:v>
      </x:c>
      <x:c r="C108" s="23" t="str">
        <x:v>microsoft</x:v>
      </x:c>
      <x:c r="D108" s="78" t="n">
        <x:v>45638</x:v>
      </x:c>
      <x:c r="E108" s="105" t="n">
        <x:v>14</x:v>
      </x:c>
      <x:c r="F108" s="105" t="str">
        <x:v>weights:https://huggingface.co/microsoft/phi-4|14||2024-12-12</x:v>
      </x:c>
      <x:c r="G108" s="105" t="str">
        <x:v>Phi-4</x:v>
      </x:c>
      <x:c r="H108" s="105" t="n">
        <x:v>14</x:v>
      </x:c>
      <x:c r="I108" s="105" t="n">
        <x:v>1</x:v>
      </x:c>
      <x:c r="J108" s="23" t="str">
        <x:v>Primary Hugging Face config is dense; active equals Epoch total</x:v>
      </x:c>
      <x:c r="K108" s="23" t="str">
        <x:v>dense_config</x:v>
      </x:c>
      <x:c r="L108" s="23" t="str">
        <x:v>dense_config_active_equals_total</x:v>
      </x:c>
      <x:c r="M108" s="23" t="str">
        <x:v>microsoft/phi-4</x:v>
      </x:c>
      <x:c r="N108" s="23" t="str">
        <x:v>microsoft/phi-4</x:v>
      </x:c>
    </x:row>
    <x:row r="109">
      <x:c r="A109" s="23" t="str">
        <x:v>checkpoint:minimax:minimax-m2-5</x:v>
      </x:c>
      <x:c r="B109" s="23" t="str">
        <x:v>MiniMax-M2.5</x:v>
      </x:c>
      <x:c r="C109" s="23" t="str">
        <x:v>minimax</x:v>
      </x:c>
      <x:c r="D109" s="78" t="n">
        <x:v>46065</x:v>
      </x:c>
      <x:c r="E109" s="105" t="n">
        <x:v>228.703644928</x:v>
      </x:c>
      <x:c r="F109" s="105" t="str">
        <x:v>weights:https://huggingface.co/minimaxai/minimax-m2.5|228.703645|10|2026-02-12</x:v>
      </x:c>
      <x:c r="G109" s="105" t="str">
        <x:v>MiniMax-M2.5</x:v>
      </x:c>
      <x:c r="H109" s="105" t="n">
        <x:v>10</x:v>
      </x:c>
      <x:c r="I109" s="105" t="n">
        <x:v>22.8703644928</x:v>
      </x:c>
      <x:c r="J109" s="23" t="str">
        <x:v>Artificial Analysis disclosed active parameters</x:v>
      </x:c>
      <x:c r="K109" s="23" t="str">
        <x:v>moe_config</x:v>
      </x:c>
      <x:c r="L109" s="23" t="str">
        <x:v>active_parameter_match</x:v>
      </x:c>
      <x:c r="M109" s="23" t="str">
        <x:v>minimax/minimax-m2.5</x:v>
      </x:c>
      <x:c r="N109" s="23" t="str">
        <x:v>minimaxai/minimax-m2.5</x:v>
      </x:c>
    </x:row>
    <x:row r="110">
      <x:c r="A110" s="23" t="str">
        <x:v>checkpoint:mistral:mistral-nemo</x:v>
      </x:c>
      <x:c r="B110" s="23" t="str">
        <x:v>Mistral NeMo</x:v>
      </x:c>
      <x:c r="C110" s="23" t="str">
        <x:v>mistralai</x:v>
      </x:c>
      <x:c r="D110" s="78" t="n">
        <x:v>45491</x:v>
      </x:c>
      <x:c r="E110" s="105" t="n">
        <x:v>12</x:v>
      </x:c>
      <x:c r="F110" s="105" t="str"/>
      <x:c r="G110" s="105" t="str"/>
      <x:c r="H110" s="105"/>
      <x:c r="I110" s="105"/>
      <x:c r="J110" s="23" t="str"/>
      <x:c r="K110" s="23" t="str">
        <x:v>dense_config</x:v>
      </x:c>
      <x:c r="L110" s="23" t="str">
        <x:v>no_exact_aa_identity</x:v>
      </x:c>
      <x:c r="M110" s="23" t="str">
        <x:v>mistralai/mistral-nemo</x:v>
      </x:c>
      <x:c r="N110" s="23" t="str">
        <x:v>mistralai/mistral-nemo-instruct-2407</x:v>
      </x:c>
    </x:row>
    <x:row r="111">
      <x:c r="A111" s="23" t="str">
        <x:v>checkpoint:mistral:mistral-small-3-1</x:v>
      </x:c>
      <x:c r="B111" s="23" t="str">
        <x:v>Mistral Small 3.1</x:v>
      </x:c>
      <x:c r="C111" s="23" t="str">
        <x:v>mistralai</x:v>
      </x:c>
      <x:c r="D111" s="78" t="n">
        <x:v>45733</x:v>
      </x:c>
      <x:c r="E111" s="105" t="n">
        <x:v>24</x:v>
      </x:c>
      <x:c r="F111" s="105" t="str"/>
      <x:c r="G111" s="105" t="str"/>
      <x:c r="H111" s="105"/>
      <x:c r="I111" s="105"/>
      <x:c r="J111" s="23" t="str"/>
      <x:c r="K111" s="23" t="str">
        <x:v>dense_config</x:v>
      </x:c>
      <x:c r="L111" s="23" t="str">
        <x:v>no_exact_aa_identity</x:v>
      </x:c>
      <x:c r="M111" s="23" t="str">
        <x:v>mistralai/mistral-small-3.1-24b-instruct</x:v>
      </x:c>
      <x:c r="N111" s="23" t="str">
        <x:v>mistralai/mistral-small-3.1-24b-instruct-2503</x:v>
      </x:c>
    </x:row>
    <x:row r="112">
      <x:c r="A112" s="23" t="str">
        <x:v>checkpoint:mistral:mixtral-8x22b</x:v>
      </x:c>
      <x:c r="B112" s="23" t="str">
        <x:v>Mixtral 8x22B</x:v>
      </x:c>
      <x:c r="C112" s="23" t="str">
        <x:v>mistralai</x:v>
      </x:c>
      <x:c r="D112" s="78" t="n">
        <x:v>45399</x:v>
      </x:c>
      <x:c r="E112" s="105" t="n">
        <x:v>141</x:v>
      </x:c>
      <x:c r="F112" s="105" t="str">
        <x:v>weights:https://huggingface.co/mistralai/mixtral-8x22b-instruct-v0.1|141|39|2024-04-17</x:v>
      </x:c>
      <x:c r="G112" s="105" t="str">
        <x:v>Mixtral 8x22B Instruct</x:v>
      </x:c>
      <x:c r="H112" s="105" t="n">
        <x:v>39</x:v>
      </x:c>
      <x:c r="I112" s="105" t="n">
        <x:v>3.6153846153846154</x:v>
      </x:c>
      <x:c r="J112" s="23" t="str">
        <x:v>Artificial Analysis disclosed active parameters</x:v>
      </x:c>
      <x:c r="K112" s="23" t="str">
        <x:v>moe_config</x:v>
      </x:c>
      <x:c r="L112" s="23" t="str">
        <x:v>active_parameter_match</x:v>
      </x:c>
      <x:c r="M112" s="23" t="str">
        <x:v>mistralai/mixtral-8x22b-instruct</x:v>
      </x:c>
      <x:c r="N112" s="23" t="str">
        <x:v>mistralai/mixtral-8x22b-instruct-v0.1</x:v>
      </x:c>
    </x:row>
    <x:row r="113">
      <x:c r="A113" s="23" t="str">
        <x:v>checkpoint:moonshot:kimi-k2-5</x:v>
      </x:c>
      <x:c r="B113" s="23" t="str">
        <x:v>Kimi K2.5</x:v>
      </x:c>
      <x:c r="C113" s="23" t="str">
        <x:v>moonshotai</x:v>
      </x:c>
      <x:c r="D113" s="78" t="n">
        <x:v>46049</x:v>
      </x:c>
      <x:c r="E113" s="105" t="n">
        <x:v>1040</x:v>
      </x:c>
      <x:c r="F113" s="105" t="str">
        <x:v>weights:https://huggingface.co/moonshotai/kimi-k2.5|1040|32.6|2026-01-27</x:v>
      </x:c>
      <x:c r="G113" s="105" t="str">
        <x:v>Kimi K2.5 (Reasoning)</x:v>
      </x:c>
      <x:c r="H113" s="105" t="n">
        <x:v>32.6</x:v>
      </x:c>
      <x:c r="I113" s="105" t="n">
        <x:v>31.901840490797543</x:v>
      </x:c>
      <x:c r="J113" s="23" t="str">
        <x:v>Artificial Analysis disclosed active parameters</x:v>
      </x:c>
      <x:c r="K113" s="23" t="str">
        <x:v>moe_config</x:v>
      </x:c>
      <x:c r="L113" s="23" t="str">
        <x:v>active_parameter_match</x:v>
      </x:c>
      <x:c r="M113" s="23" t="str">
        <x:v>moonshotai/kimi-k2.5</x:v>
      </x:c>
      <x:c r="N113" s="23" t="str">
        <x:v>moonshotai/kimi-k2.5</x:v>
      </x:c>
    </x:row>
    <x:row r="114">
      <x:c r="A114" s="23" t="str">
        <x:v>checkpoint:moonshot:kimi-k2-6</x:v>
      </x:c>
      <x:c r="B114" s="23" t="str">
        <x:v>Kimi K2.6</x:v>
      </x:c>
      <x:c r="C114" s="23" t="str">
        <x:v>moonshotai</x:v>
      </x:c>
      <x:c r="D114" s="78" t="n">
        <x:v>46132</x:v>
      </x:c>
      <x:c r="E114" s="105" t="n">
        <x:v>1040</x:v>
      </x:c>
      <x:c r="F114" s="105" t="str">
        <x:v>weights:https://huggingface.co/moonshotai/kimi-k2.6|1040|32.6|2026-04-20</x:v>
      </x:c>
      <x:c r="G114" s="105" t="str">
        <x:v>Kimi K2.6</x:v>
      </x:c>
      <x:c r="H114" s="105" t="n">
        <x:v>32.6</x:v>
      </x:c>
      <x:c r="I114" s="105" t="n">
        <x:v>31.901840490797543</x:v>
      </x:c>
      <x:c r="J114" s="23" t="str">
        <x:v>Artificial Analysis disclosed active parameters</x:v>
      </x:c>
      <x:c r="K114" s="23" t="str">
        <x:v>moe_config</x:v>
      </x:c>
      <x:c r="L114" s="23" t="str">
        <x:v>active_parameter_match</x:v>
      </x:c>
      <x:c r="M114" s="23" t="str">
        <x:v>moonshotai/kimi-k2.6</x:v>
      </x:c>
      <x:c r="N114" s="23" t="str">
        <x:v>moonshotai/kimi-k2.6</x:v>
      </x:c>
    </x:row>
    <x:row r="115">
      <x:c r="A115" s="23" t="str">
        <x:v>checkpoint:moonshot:kimi-k2-7-code</x:v>
      </x:c>
      <x:c r="B115" s="23" t="str">
        <x:v>Kimi K2.7 Code</x:v>
      </x:c>
      <x:c r="C115" s="23" t="str">
        <x:v>moonshotai</x:v>
      </x:c>
      <x:c r="D115" s="78" t="n">
        <x:v>46185</x:v>
      </x:c>
      <x:c r="E115" s="105" t="n">
        <x:v>1040</x:v>
      </x:c>
      <x:c r="F115" s="105" t="str">
        <x:v>weights:https://huggingface.co/moonshotai/kimi-k2.7-code|1040|32.6|2026-06-12</x:v>
      </x:c>
      <x:c r="G115" s="105" t="str">
        <x:v>Kimi K2.7 Code</x:v>
      </x:c>
      <x:c r="H115" s="105" t="n">
        <x:v>32.6</x:v>
      </x:c>
      <x:c r="I115" s="105" t="n">
        <x:v>31.901840490797543</x:v>
      </x:c>
      <x:c r="J115" s="23" t="str">
        <x:v>Artificial Analysis disclosed active parameters</x:v>
      </x:c>
      <x:c r="K115" s="23" t="str">
        <x:v>moe_config</x:v>
      </x:c>
      <x:c r="L115" s="23" t="str">
        <x:v>active_parameter_match</x:v>
      </x:c>
      <x:c r="M115" s="23" t="str">
        <x:v>moonshotai/kimi-k2.7-code</x:v>
      </x:c>
      <x:c r="N115" s="23" t="str">
        <x:v>moonshotai/kimi-k2.7-code</x:v>
      </x:c>
    </x:row>
    <x:row r="116">
      <x:c r="A116" s="23" t="str">
        <x:v>checkpoint:moonshot:kimi-k2-thinking</x:v>
      </x:c>
      <x:c r="B116" s="23" t="str">
        <x:v>Kimi K2 Thinking</x:v>
      </x:c>
      <x:c r="C116" s="23" t="str">
        <x:v>moonshotai</x:v>
      </x:c>
      <x:c r="D116" s="78" t="n">
        <x:v>45967</x:v>
      </x:c>
      <x:c r="E116" s="105" t="n">
        <x:v>1040</x:v>
      </x:c>
      <x:c r="F116" s="105" t="str">
        <x:v>weights:https://huggingface.co/moonshotai/kimi-k2-thinking|1040|32.6|2025-11-06</x:v>
      </x:c>
      <x:c r="G116" s="105" t="str">
        <x:v>Kimi K2 Thinking</x:v>
      </x:c>
      <x:c r="H116" s="105" t="n">
        <x:v>32.6</x:v>
      </x:c>
      <x:c r="I116" s="105" t="n">
        <x:v>31.901840490797543</x:v>
      </x:c>
      <x:c r="J116" s="23" t="str">
        <x:v>Artificial Analysis disclosed active parameters</x:v>
      </x:c>
      <x:c r="K116" s="23" t="str">
        <x:v>moe_config</x:v>
      </x:c>
      <x:c r="L116" s="23" t="str">
        <x:v>active_parameter_match</x:v>
      </x:c>
      <x:c r="M116" s="23" t="str">
        <x:v>moonshotai/kimi-k2-thinking</x:v>
      </x:c>
      <x:c r="N116" s="23" t="str">
        <x:v>moonshotai/kimi-k2-thinking</x:v>
      </x:c>
    </x:row>
    <x:row r="117">
      <x:c r="A117" s="23" t="str">
        <x:v>checkpoint:openai:gpt-oss-120b</x:v>
      </x:c>
      <x:c r="B117" s="23" t="str">
        <x:v>gpt-oss-120b</x:v>
      </x:c>
      <x:c r="C117" s="23" t="str">
        <x:v>openai</x:v>
      </x:c>
      <x:c r="D117" s="78" t="n">
        <x:v>45874</x:v>
      </x:c>
      <x:c r="E117" s="105" t="n">
        <x:v>116.83</x:v>
      </x:c>
      <x:c r="F117" s="105" t="str">
        <x:v>weights:https://huggingface.co/openai/gpt-oss-120b|117|5.1|2025-08-05</x:v>
      </x:c>
      <x:c r="G117" s="105" t="str">
        <x:v>gpt-oss-120b (high)</x:v>
      </x:c>
      <x:c r="H117" s="105" t="n">
        <x:v>5.1</x:v>
      </x:c>
      <x:c r="I117" s="105" t="n">
        <x:v>22.907843137254904</x:v>
      </x:c>
      <x:c r="J117" s="23" t="str">
        <x:v>Artificial Analysis disclosed active parameters</x:v>
      </x:c>
      <x:c r="K117" s="23" t="str">
        <x:v>moe_config</x:v>
      </x:c>
      <x:c r="L117" s="23" t="str">
        <x:v>active_parameter_match</x:v>
      </x:c>
      <x:c r="M117" s="23" t="str">
        <x:v>openai/gpt-oss-120b</x:v>
      </x:c>
      <x:c r="N117" s="23" t="str">
        <x:v>openai/gpt-oss-120b</x:v>
      </x:c>
    </x:row>
    <x:row r="118">
      <x:c r="A118" s="23" t="str">
        <x:v>checkpoint:z-ai-zhipu-ai-tsinghua-university:glm-4-6</x:v>
      </x:c>
      <x:c r="B118" s="23" t="str">
        <x:v>GLM-4.6</x:v>
      </x:c>
      <x:c r="C118" s="23" t="str">
        <x:v>z-ai</x:v>
      </x:c>
      <x:c r="D118" s="78" t="n">
        <x:v>45930</x:v>
      </x:c>
      <x:c r="E118" s="105" t="n">
        <x:v>357</x:v>
      </x:c>
      <x:c r="F118" s="105" t="str"/>
      <x:c r="G118" s="105" t="str"/>
      <x:c r="H118" s="105"/>
      <x:c r="I118" s="105"/>
      <x:c r="J118" s="23" t="str"/>
      <x:c r="K118" s="23" t="str">
        <x:v>moe_config</x:v>
      </x:c>
      <x:c r="L118" s="23" t="str">
        <x:v>no_exact_aa_identity</x:v>
      </x:c>
      <x:c r="M118" s="23" t="str">
        <x:v>z-ai/glm-4.6</x:v>
      </x:c>
      <x:c r="N118" s="23" t="str">
        <x:v>zai-org/glm-4.6</x:v>
      </x:c>
    </x:row>
    <x:row r="119">
      <x:c r="A119" s="23" t="str">
        <x:v>checkpoint:z-ai-zhipu-ai:glm-4-7</x:v>
      </x:c>
      <x:c r="B119" s="23" t="str">
        <x:v>GLM-4.7</x:v>
      </x:c>
      <x:c r="C119" s="23" t="str">
        <x:v>z-ai</x:v>
      </x:c>
      <x:c r="D119" s="78" t="n">
        <x:v>46013</x:v>
      </x:c>
      <x:c r="E119" s="105" t="n">
        <x:v>358</x:v>
      </x:c>
      <x:c r="F119" s="105" t="str">
        <x:v>weights:https://huggingface.co/zai-org/glm-4.7|357|32|2025-12-22</x:v>
      </x:c>
      <x:c r="G119" s="105" t="str">
        <x:v>GLM-4.7 (Reasoning)</x:v>
      </x:c>
      <x:c r="H119" s="105" t="n">
        <x:v>32</x:v>
      </x:c>
      <x:c r="I119" s="105" t="n">
        <x:v>11.1875</x:v>
      </x:c>
      <x:c r="J119" s="23" t="str">
        <x:v>Artificial Analysis disclosed active parameters</x:v>
      </x:c>
      <x:c r="K119" s="23" t="str">
        <x:v>moe_config</x:v>
      </x:c>
      <x:c r="L119" s="23" t="str">
        <x:v>active_parameter_match</x:v>
      </x:c>
      <x:c r="M119" s="23" t="str">
        <x:v>z-ai/glm-4.7</x:v>
      </x:c>
      <x:c r="N119" s="23" t="str">
        <x:v>zai-org/glm-4.7</x:v>
      </x:c>
    </x:row>
    <x:row r="120">
      <x:c r="A120" s="23" t="str">
        <x:v>checkpoint:z-ai-zhipu-ai:glm-5</x:v>
      </x:c>
      <x:c r="B120" s="23" t="str">
        <x:v>GLM-5</x:v>
      </x:c>
      <x:c r="C120" s="23" t="str">
        <x:v>z-ai</x:v>
      </x:c>
      <x:c r="D120" s="78" t="n">
        <x:v>46064</x:v>
      </x:c>
      <x:c r="E120" s="105" t="n">
        <x:v>744</x:v>
      </x:c>
      <x:c r="F120" s="105" t="str">
        <x:v>weights:https://huggingface.co/zai-org/glm-5|744|40|2026-02-11</x:v>
      </x:c>
      <x:c r="G120" s="105" t="str">
        <x:v>GLM-5 (Reasoning)</x:v>
      </x:c>
      <x:c r="H120" s="105" t="n">
        <x:v>40</x:v>
      </x:c>
      <x:c r="I120" s="105" t="n">
        <x:v>18.6</x:v>
      </x:c>
      <x:c r="J120" s="23" t="str">
        <x:v>Artificial Analysis disclosed active parameters</x:v>
      </x:c>
      <x:c r="K120" s="23" t="str">
        <x:v>moe_config</x:v>
      </x:c>
      <x:c r="L120" s="23" t="str">
        <x:v>active_parameter_match</x:v>
      </x:c>
      <x:c r="M120" s="23" t="str">
        <x:v>z-ai/glm-5</x:v>
      </x:c>
      <x:c r="N120" s="23" t="str">
        <x:v>zai-org/glm-5</x:v>
      </x:c>
    </x:row>
    <x:row r="121">
      <x:c r="A121" s="23" t="str">
        <x:v>checkpoint:z-ai-zhipu-ai:glm-5-1</x:v>
      </x:c>
      <x:c r="B121" s="23" t="str">
        <x:v>GLM-5.1</x:v>
      </x:c>
      <x:c r="C121" s="23" t="str">
        <x:v>z-ai</x:v>
      </x:c>
      <x:c r="D121" s="78" t="n">
        <x:v>46119</x:v>
      </x:c>
      <x:c r="E121" s="105" t="n">
        <x:v>754</x:v>
      </x:c>
      <x:c r="F121" s="105" t="str">
        <x:v>weights:https://huggingface.co/zai-org/glm-5.1|744|40|2026-04-07</x:v>
      </x:c>
      <x:c r="G121" s="105" t="str">
        <x:v>GLM-5.1 (Reasoning)</x:v>
      </x:c>
      <x:c r="H121" s="105" t="n">
        <x:v>40</x:v>
      </x:c>
      <x:c r="I121" s="105" t="n">
        <x:v>18.85</x:v>
      </x:c>
      <x:c r="J121" s="23" t="str">
        <x:v>Artificial Analysis disclosed active parameters</x:v>
      </x:c>
      <x:c r="K121" s="23" t="str">
        <x:v>moe_config</x:v>
      </x:c>
      <x:c r="L121" s="23" t="str">
        <x:v>active_parameter_match</x:v>
      </x:c>
      <x:c r="M121" s="23" t="str">
        <x:v>z-ai/glm-5.1</x:v>
      </x:c>
      <x:c r="N121" s="23" t="str">
        <x:v>zai-org/glm-5.1</x:v>
      </x:c>
    </x:row>
    <x:row r="122">
      <x:c r="A122" s="24" t="str">
        <x:v>checkpoint:z-ai-zhipu-ai:glm-5-2</x:v>
      </x:c>
      <x:c r="B122" s="24" t="str">
        <x:v>GLM-5.2</x:v>
      </x:c>
      <x:c r="C122" s="24" t="str">
        <x:v>z-ai</x:v>
      </x:c>
      <x:c r="D122" s="79" t="n">
        <x:v>46189</x:v>
      </x:c>
      <x:c r="E122" s="106" t="n">
        <x:v>744</x:v>
      </x:c>
      <x:c r="F122" s="106" t="str">
        <x:v>weights:https://huggingface.co/zai-org/glm-5.2|753|40|2026-06-16</x:v>
      </x:c>
      <x:c r="G122" s="106" t="str">
        <x:v>GLM-5.2 (max)</x:v>
      </x:c>
      <x:c r="H122" s="106" t="n">
        <x:v>40</x:v>
      </x:c>
      <x:c r="I122" s="106" t="n">
        <x:v>18.6</x:v>
      </x:c>
      <x:c r="J122" s="24" t="str">
        <x:v>Artificial Analysis disclosed active parameters</x:v>
      </x:c>
      <x:c r="K122" s="24" t="str">
        <x:v>moe_config</x:v>
      </x:c>
      <x:c r="L122" s="24" t="str">
        <x:v>active_parameter_match</x:v>
      </x:c>
      <x:c r="M122" s="24" t="str">
        <x:v>z-ai/glm-5.2</x:v>
      </x:c>
      <x:c r="N122" s="24" t="str">
        <x:v>zai-org/glm-5.2</x:v>
      </x:c>
    </x:row>
    <x:row r="125">
      <x:c r="A125" s="91" t="str">
        <x:v>Complete release-ordered developer-held-out prediction ledger</x:v>
      </x:c>
      <x:c r="B125" s="91"/>
      <x:c r="C125" s="91"/>
      <x:c r="D125" s="91"/>
      <x:c r="E125" s="91"/>
      <x:c r="F125" s="91"/>
      <x:c r="G125" s="91"/>
      <x:c r="H125" s="91"/>
      <x:c r="I125" s="91"/>
      <x:c r="J125" s="91"/>
      <x:c r="K125" s="91"/>
      <x:c r="L125" s="91"/>
      <x:c r="M125" s="91"/>
      <x:c r="N125" s="91"/>
    </x:row>
    <x:row r="126" ht="34" customHeight="1">
      <x:c r="A126" s="73" t="str">
        <x:v>Checkpoint</x:v>
      </x:c>
      <x:c r="B126" s="73" t="str">
        <x:v>Release</x:v>
      </x:c>
      <x:c r="C126" s="73" t="str">
        <x:v>Model</x:v>
      </x:c>
      <x:c r="D126" s="73" t="str">
        <x:v>Developer</x:v>
      </x:c>
      <x:c r="E126" s="73" t="str">
        <x:v>Actual active (B)</x:v>
      </x:c>
      <x:c r="F126" s="73" t="str">
        <x:v>Actual total (B)</x:v>
      </x:c>
      <x:c r="G126" s="73" t="str">
        <x:v>Total / active</x:v>
      </x:c>
      <x:c r="H126" s="73" t="str">
        <x:v>Blended $/M</x:v>
      </x:c>
      <x:c r="I126" s="73" t="str">
        <x:v>Pred. active (B)</x:v>
      </x:c>
      <x:c r="J126" s="73" t="str">
        <x:v>Direct total (B)</x:v>
      </x:c>
      <x:c r="K126" s="73" t="str">
        <x:v>Transport total (B)</x:v>
      </x:c>
      <x:c r="L126" s="73" t="str">
        <x:v>Transport error</x:v>
      </x:c>
      <x:c r="M126" s="73" t="str">
        <x:v>Direct error</x:v>
      </x:c>
      <x:c r="N126" s="73" t="str">
        <x:v>Training max date</x:v>
      </x:c>
    </x:row>
    <x:row r="127">
      <x:c r="A127" s="22" t="str">
        <x:v>checkpoint:epoch:gemma-3n</x:v>
      </x:c>
      <x:c r="B127" s="77" t="n">
        <x:v>45797</x:v>
      </x:c>
      <x:c r="C127" s="22" t="str">
        <x:v>Gemma 3n</x:v>
      </x:c>
      <x:c r="D127" s="22" t="str">
        <x:v>google</x:v>
      </x:c>
      <x:c r="E127" s="80" t="n">
        <x:v>4</x:v>
      </x:c>
      <x:c r="F127" s="80" t="n">
        <x:v>7.85</x:v>
      </x:c>
      <x:c r="G127" s="80" t="n">
        <x:v>1.9625</x:v>
      </x:c>
      <x:c r="H127" s="80" t="n">
        <x:v>0.0848528137424</x:v>
      </x:c>
      <x:c r="I127" s="80" t="n">
        <x:v>9.638727840642638</x:v>
      </x:c>
      <x:c r="J127" s="80" t="n">
        <x:v>4.065976302650648</x:v>
      </x:c>
      <x:c r="K127" s="80"/>
      <x:c r="L127" s="80"/>
      <x:c r="M127" s="80" t="n">
        <x:v>-0.28570481359376154</x:v>
      </x:c>
      <x:c r="N127" s="77" t="n">
        <x:v>45776</x:v>
      </x:c>
    </x:row>
    <x:row r="128">
      <x:c r="A128" s="23" t="str">
        <x:v>checkpoint:deepseek:deepseek-r1-may-2025</x:v>
      </x:c>
      <x:c r="B128" s="78" t="n">
        <x:v>45805</x:v>
      </x:c>
      <x:c r="C128" s="23" t="str">
        <x:v>DeepSeek-R1 (May 2025)</x:v>
      </x:c>
      <x:c r="D128" s="23" t="str">
        <x:v>deepseek</x:v>
      </x:c>
      <x:c r="E128" s="81" t="n">
        <x:v>37</x:v>
      </x:c>
      <x:c r="F128" s="81" t="n">
        <x:v>671</x:v>
      </x:c>
      <x:c r="G128" s="81" t="n">
        <x:v>18.135135135135137</x:v>
      </x:c>
      <x:c r="H128" s="81" t="n">
        <x:v>1.09326527074</x:v>
      </x:c>
      <x:c r="I128" s="81" t="n">
        <x:v>24.086498859498636</x:v>
      </x:c>
      <x:c r="J128" s="81" t="n">
        <x:v>1106.5210533831694</x:v>
      </x:c>
      <x:c r="K128" s="81"/>
      <x:c r="L128" s="81"/>
      <x:c r="M128" s="81" t="n">
        <x:v>0.21723716133978985</x:v>
      </x:c>
      <x:c r="N128" s="78" t="n">
        <x:v>45797</x:v>
      </x:c>
    </x:row>
    <x:row r="129">
      <x:c r="A129" s="23" t="str">
        <x:v>checkpoint:epoch:mistral-small-3-2</x:v>
      </x:c>
      <x:c r="B129" s="78" t="n">
        <x:v>45823</x:v>
      </x:c>
      <x:c r="C129" s="23" t="str">
        <x:v>Mistral Small 3.2</x:v>
      </x:c>
      <x:c r="D129" s="23" t="str">
        <x:v>mistral</x:v>
      </x:c>
      <x:c r="E129" s="81" t="n">
        <x:v>24</x:v>
      </x:c>
      <x:c r="F129" s="81" t="n">
        <x:v>24</x:v>
      </x:c>
      <x:c r="G129" s="81" t="n">
        <x:v>1</x:v>
      </x:c>
      <x:c r="H129" s="81" t="n">
        <x:v>0.158704938088</x:v>
      </x:c>
      <x:c r="I129" s="81" t="n">
        <x:v>8.991891471992725</x:v>
      </x:c>
      <x:c r="J129" s="81" t="n">
        <x:v>56.12219980736708</x:v>
      </x:c>
      <x:c r="K129" s="81"/>
      <x:c r="L129" s="81"/>
      <x:c r="M129" s="81" t="n">
        <x:v>0.36892344390695697</x:v>
      </x:c>
      <x:c r="N129" s="78" t="n">
        <x:v>45805</x:v>
      </x:c>
    </x:row>
    <x:row r="130">
      <x:c r="A130" s="23" t="str">
        <x:v>checkpoint:epoch:kimi-k2</x:v>
      </x:c>
      <x:c r="B130" s="78" t="n">
        <x:v>45849</x:v>
      </x:c>
      <x:c r="C130" s="23" t="str">
        <x:v>Kimi K2</x:v>
      </x:c>
      <x:c r="D130" s="23" t="str">
        <x:v>kimi</x:v>
      </x:c>
      <x:c r="E130" s="81" t="n">
        <x:v>32.6</x:v>
      </x:c>
      <x:c r="F130" s="81" t="n">
        <x:v>1040</x:v>
      </x:c>
      <x:c r="G130" s="81" t="n">
        <x:v>31.901840490797543</x:v>
      </x:c>
      <x:c r="H130" s="81" t="n">
        <x:v>1.14498908292</x:v>
      </x:c>
      <x:c r="I130" s="81" t="n">
        <x:v>21.747674626949713</x:v>
      </x:c>
      <x:c r="J130" s="81" t="n">
        <x:v>748.8721103190843</x:v>
      </x:c>
      <x:c r="K130" s="81"/>
      <x:c r="L130" s="81"/>
      <x:c r="M130" s="81" t="n">
        <x:v>-0.14262568251394253</x:v>
      </x:c>
      <x:c r="N130" s="78" t="n">
        <x:v>45823</x:v>
      </x:c>
    </x:row>
    <x:row r="131">
      <x:c r="A131" s="23" t="str">
        <x:v>checkpoint:epoch:qwen3-coder-480b-a35b</x:v>
      </x:c>
      <x:c r="B131" s="78" t="n">
        <x:v>45860</x:v>
      </x:c>
      <x:c r="C131" s="23" t="str">
        <x:v>Qwen3-Coder-480B-A35B</x:v>
      </x:c>
      <x:c r="D131" s="23" t="str">
        <x:v>alibaba</x:v>
      </x:c>
      <x:c r="E131" s="81" t="n">
        <x:v>35</x:v>
      </x:c>
      <x:c r="F131" s="81" t="n">
        <x:v>480</x:v>
      </x:c>
      <x:c r="G131" s="81" t="n">
        <x:v>13.714285714285714</x:v>
      </x:c>
      <x:c r="H131" s="81" t="n">
        <x:v>0.746016095742</x:v>
      </x:c>
      <x:c r="I131" s="81" t="n">
        <x:v>22.727790284487696</x:v>
      </x:c>
      <x:c r="J131" s="81" t="n">
        <x:v>601.1190263655496</x:v>
      </x:c>
      <x:c r="K131" s="81"/>
      <x:c r="L131" s="81"/>
      <x:c r="M131" s="81" t="n">
        <x:v>0.09771923691610108</x:v>
      </x:c>
      <x:c r="N131" s="78" t="n">
        <x:v>45849</x:v>
      </x:c>
    </x:row>
    <x:row r="132">
      <x:c r="A132" s="23" t="str">
        <x:v>checkpoint:epoch:qwen3-235b-a22b-jul-2025</x:v>
      </x:c>
      <x:c r="B132" s="78" t="n">
        <x:v>45863</x:v>
      </x:c>
      <x:c r="C132" s="23" t="str">
        <x:v>Qwen3-235B-A22B (Jul 2025)</x:v>
      </x:c>
      <x:c r="D132" s="23" t="str">
        <x:v>alibaba</x:v>
      </x:c>
      <x:c r="E132" s="81" t="n">
        <x:v>22</x:v>
      </x:c>
      <x:c r="F132" s="81" t="n">
        <x:v>235</x:v>
      </x:c>
      <x:c r="G132" s="81" t="n">
        <x:v>10.681818181818182</x:v>
      </x:c>
      <x:c r="H132" s="81" t="n">
        <x:v>0.373205080757</x:v>
      </x:c>
      <x:c r="I132" s="81" t="n">
        <x:v>21.604966651220636</x:v>
      </x:c>
      <x:c r="J132" s="81" t="n">
        <x:v>439.12144053393234</x:v>
      </x:c>
      <x:c r="K132" s="81"/>
      <x:c r="L132" s="81"/>
      <x:c r="M132" s="81" t="n">
        <x:v>0.2715167802032971</x:v>
      </x:c>
      <x:c r="N132" s="78" t="n">
        <x:v>45849</x:v>
      </x:c>
    </x:row>
    <x:row r="133">
      <x:c r="A133" s="23" t="str">
        <x:v>checkpoint:alibaba:qwen3-235b-a22b-thinking-jul-2025</x:v>
      </x:c>
      <x:c r="B133" s="78" t="n">
        <x:v>45863</x:v>
      </x:c>
      <x:c r="C133" s="23" t="str">
        <x:v>Qwen3-235B-A22B-Thinking (Jul 2025)</x:v>
      </x:c>
      <x:c r="D133" s="23" t="str">
        <x:v>alibaba</x:v>
      </x:c>
      <x:c r="E133" s="81" t="n">
        <x:v>22</x:v>
      </x:c>
      <x:c r="F133" s="81" t="n">
        <x:v>235</x:v>
      </x:c>
      <x:c r="G133" s="81" t="n">
        <x:v>10.681818181818182</x:v>
      </x:c>
      <x:c r="H133" s="81" t="n">
        <x:v>0.838003579945</x:v>
      </x:c>
      <x:c r="I133" s="81" t="n">
        <x:v>25.709910907869013</x:v>
      </x:c>
      <x:c r="J133" s="81" t="n">
        <x:v>889.0185009605594</x:v>
      </x:c>
      <x:c r="K133" s="81"/>
      <x:c r="L133" s="81"/>
      <x:c r="M133" s="81" t="n">
        <x:v>0.5778429366978872</x:v>
      </x:c>
      <x:c r="N133" s="78" t="n">
        <x:v>45849</x:v>
      </x:c>
    </x:row>
    <x:row r="134">
      <x:c r="A134" s="23" t="str">
        <x:v>checkpoint:epoch:glm-4-5</x:v>
      </x:c>
      <x:c r="B134" s="78" t="n">
        <x:v>45874</x:v>
      </x:c>
      <x:c r="C134" s="23" t="str">
        <x:v>GLM-4.5</x:v>
      </x:c>
      <x:c r="D134" s="23" t="str">
        <x:v>zai</x:v>
      </x:c>
      <x:c r="E134" s="81" t="n">
        <x:v>32</x:v>
      </x:c>
      <x:c r="F134" s="81" t="n">
        <x:v>355</x:v>
      </x:c>
      <x:c r="G134" s="81" t="n">
        <x:v>11.09375</x:v>
      </x:c>
      <x:c r="H134" s="81" t="n">
        <x:v>1.14891252931</x:v>
      </x:c>
      <x:c r="I134" s="81" t="n">
        <x:v>23.82039122784079</x:v>
      </x:c>
      <x:c r="J134" s="81" t="n">
        <x:v>789.5346265490997</x:v>
      </x:c>
      <x:c r="K134" s="81"/>
      <x:c r="L134" s="81"/>
      <x:c r="M134" s="81" t="n">
        <x:v>0.3471428285209274</x:v>
      </x:c>
      <x:c r="N134" s="78" t="n">
        <x:v>45863</x:v>
      </x:c>
    </x:row>
    <x:row r="135">
      <x:c r="A135" s="23" t="str">
        <x:v>checkpoint:epoch:glm-4-5-air</x:v>
      </x:c>
      <x:c r="B135" s="78" t="n">
        <x:v>45874</x:v>
      </x:c>
      <x:c r="C135" s="23" t="str">
        <x:v>GLM-4.5-Air</x:v>
      </x:c>
      <x:c r="D135" s="23" t="str">
        <x:v>zai</x:v>
      </x:c>
      <x:c r="E135" s="81" t="n">
        <x:v>12</x:v>
      </x:c>
      <x:c r="F135" s="81" t="n">
        <x:v>106</x:v>
      </x:c>
      <x:c r="G135" s="81" t="n">
        <x:v>8.833333333333334</x:v>
      </x:c>
      <x:c r="H135" s="81" t="n">
        <x:v>0.346987031458</x:v>
      </x:c>
      <x:c r="I135" s="81" t="n">
        <x:v>17.625429980303473</x:v>
      </x:c>
      <x:c r="J135" s="81" t="n">
        <x:v>234.50329250619268</x:v>
      </x:c>
      <x:c r="K135" s="81"/>
      <x:c r="L135" s="81"/>
      <x:c r="M135" s="81" t="n">
        <x:v>0.3448430794717596</x:v>
      </x:c>
      <x:c r="N135" s="78" t="n">
        <x:v>45863</x:v>
      </x:c>
    </x:row>
    <x:row r="136">
      <x:c r="A136" s="23" t="str">
        <x:v>checkpoint:openai:gpt-oss-120b</x:v>
      </x:c>
      <x:c r="B136" s="78" t="n">
        <x:v>45874</x:v>
      </x:c>
      <x:c r="C136" s="23" t="str">
        <x:v>gpt-oss-120b</x:v>
      </x:c>
      <x:c r="D136" s="23" t="str">
        <x:v>openai</x:v>
      </x:c>
      <x:c r="E136" s="81" t="n">
        <x:v>5.1</x:v>
      </x:c>
      <x:c r="F136" s="81" t="n">
        <x:v>116.83</x:v>
      </x:c>
      <x:c r="G136" s="81" t="n">
        <x:v>22.907843137254904</x:v>
      </x:c>
      <x:c r="H136" s="81" t="n">
        <x:v>0.3</x:v>
      </x:c>
      <x:c r="I136" s="81" t="n">
        <x:v>33.58823661796001</x:v>
      </x:c>
      <x:c r="J136" s="81" t="n">
        <x:v>961.1419027407659</x:v>
      </x:c>
      <x:c r="K136" s="81"/>
      <x:c r="L136" s="81"/>
      <x:c r="M136" s="81" t="n">
        <x:v>0.9152331348332291</x:v>
      </x:c>
      <x:c r="N136" s="78" t="n">
        <x:v>45863</x:v>
      </x:c>
    </x:row>
    <x:row r="137">
      <x:c r="A137" s="23" t="str">
        <x:v>checkpoint:epoch:gpt-oss-20b</x:v>
      </x:c>
      <x:c r="B137" s="78" t="n">
        <x:v>45874</x:v>
      </x:c>
      <x:c r="C137" s="23" t="str">
        <x:v>gpt-oss-20b</x:v>
      </x:c>
      <x:c r="D137" s="23" t="str">
        <x:v>openai</x:v>
      </x:c>
      <x:c r="E137" s="81" t="n">
        <x:v>3.6</x:v>
      </x:c>
      <x:c r="F137" s="81" t="n">
        <x:v>20.91</x:v>
      </x:c>
      <x:c r="G137" s="81" t="n">
        <x:v>5.808333333333334</x:v>
      </x:c>
      <x:c r="H137" s="81" t="n">
        <x:v>0.0924264068712</x:v>
      </x:c>
      <x:c r="I137" s="81" t="n">
        <x:v>14.628537187220878</x:v>
      </x:c>
      <x:c r="J137" s="81" t="n">
        <x:v>85.71026614365562</x:v>
      </x:c>
      <x:c r="K137" s="81"/>
      <x:c r="L137" s="81"/>
      <x:c r="M137" s="81" t="n">
        <x:v>0.6126788108384796</x:v>
      </x:c>
      <x:c r="N137" s="78" t="n">
        <x:v>45863</x:v>
      </x:c>
    </x:row>
    <x:row r="138">
      <x:c r="A138" s="23" t="str">
        <x:v>checkpoint:epoch:glm-4-5v</x:v>
      </x:c>
      <x:c r="B138" s="78" t="n">
        <x:v>45884</x:v>
      </x:c>
      <x:c r="C138" s="23" t="str">
        <x:v>GLM-4.5V</x:v>
      </x:c>
      <x:c r="D138" s="23" t="str">
        <x:v>zai</x:v>
      </x:c>
      <x:c r="E138" s="81" t="n">
        <x:v>12</x:v>
      </x:c>
      <x:c r="F138" s="81" t="n">
        <x:v>108</x:v>
      </x:c>
      <x:c r="G138" s="81" t="n">
        <x:v>9</x:v>
      </x:c>
      <x:c r="H138" s="81" t="n">
        <x:v>1.03923048454</x:v>
      </x:c>
      <x:c r="I138" s="81" t="n">
        <x:v>21.490889477176438</x:v>
      </x:c>
      <x:c r="J138" s="81" t="n">
        <x:v>232.16999529430962</x:v>
      </x:c>
      <x:c r="K138" s="81"/>
      <x:c r="L138" s="81"/>
      <x:c r="M138" s="81" t="n">
        <x:v>0.33238233709000226</x:v>
      </x:c>
      <x:c r="N138" s="78" t="n">
        <x:v>45874</x:v>
      </x:c>
    </x:row>
    <x:row r="139">
      <x:c r="A139" s="23" t="str">
        <x:v>checkpoint:epoch:deepseek-v3-1</x:v>
      </x:c>
      <x:c r="B139" s="78" t="n">
        <x:v>45890</x:v>
      </x:c>
      <x:c r="C139" s="23" t="str">
        <x:v>DeepSeek-V3.1</x:v>
      </x:c>
      <x:c r="D139" s="23" t="str">
        <x:v>deepseek</x:v>
      </x:c>
      <x:c r="E139" s="81" t="n">
        <x:v>37</x:v>
      </x:c>
      <x:c r="F139" s="81" t="n">
        <x:v>671</x:v>
      </x:c>
      <x:c r="G139" s="81" t="n">
        <x:v>18.135135135135137</x:v>
      </x:c>
      <x:c r="H139" s="81" t="n">
        <x:v>0.743240928382</x:v>
      </x:c>
      <x:c r="I139" s="81" t="n">
        <x:v>14.703081999093229</x:v>
      </x:c>
      <x:c r="J139" s="81" t="n">
        <x:v>405.048283684095</x:v>
      </x:c>
      <x:c r="K139" s="81"/>
      <x:c r="L139" s="81"/>
      <x:c r="M139" s="81" t="n">
        <x:v>-0.21921572389828325</x:v>
      </x:c>
      <x:c r="N139" s="78" t="n">
        <x:v>45884</x:v>
      </x:c>
    </x:row>
    <x:row r="140">
      <x:c r="A140" s="23" t="str">
        <x:v>checkpoint:epoch:qwen3-next-80b-a3b</x:v>
      </x:c>
      <x:c r="B140" s="78" t="n">
        <x:v>45910</x:v>
      </x:c>
      <x:c r="C140" s="23" t="str">
        <x:v>Qwen3-Next-80B-A3B</x:v>
      </x:c>
      <x:c r="D140" s="23" t="str">
        <x:v>alibaba</x:v>
      </x:c>
      <x:c r="E140" s="81" t="n">
        <x:v>3</x:v>
      </x:c>
      <x:c r="F140" s="81" t="n">
        <x:v>80</x:v>
      </x:c>
      <x:c r="G140" s="81" t="n">
        <x:v>26.666666666666668</x:v>
      </x:c>
      <x:c r="H140" s="81" t="n">
        <x:v>0.37796327387399997</x:v>
      </x:c>
      <x:c r="I140" s="81" t="n">
        <x:v>10.709280992115552</x:v>
      </x:c>
      <x:c r="J140" s="81" t="n">
        <x:v>156.99047725889784</x:v>
      </x:c>
      <x:c r="K140" s="81" t="n">
        <x:v>253.07151518128745</x:v>
      </x:c>
      <x:c r="L140" s="81" t="n">
        <x:v>0.5001532782936711</x:v>
      </x:c>
      <x:c r="M140" s="81" t="n">
        <x:v>0.2927833227463236</x:v>
      </x:c>
      <x:c r="N140" s="78" t="n">
        <x:v>45890</x:v>
      </x:c>
    </x:row>
    <x:row r="141">
      <x:c r="A141" s="23" t="str">
        <x:v>checkpoint:epoch:deepseek-v3-1-terminus</x:v>
      </x:c>
      <x:c r="B141" s="78" t="n">
        <x:v>45922</x:v>
      </x:c>
      <x:c r="C141" s="23" t="str">
        <x:v>DeepSeek-V3.1-Terminus</x:v>
      </x:c>
      <x:c r="D141" s="23" t="str">
        <x:v>deepseek</x:v>
      </x:c>
      <x:c r="E141" s="81" t="n">
        <x:v>37</x:v>
      </x:c>
      <x:c r="F141" s="81" t="n">
        <x:v>671</x:v>
      </x:c>
      <x:c r="G141" s="81" t="n">
        <x:v>18.135135135135137</x:v>
      </x:c>
      <x:c r="H141" s="81" t="n">
        <x:v>0.519615242271</x:v>
      </x:c>
      <x:c r="I141" s="81" t="n">
        <x:v>10.169503721412816</x:v>
      </x:c>
      <x:c r="J141" s="81" t="n">
        <x:v>653.2028414082979</x:v>
      </x:c>
      <x:c r="K141" s="81"/>
      <x:c r="L141" s="81"/>
      <x:c r="M141" s="81" t="n">
        <x:v>-0.01167445493525455</x:v>
      </x:c>
      <x:c r="N141" s="78" t="n">
        <x:v>45910</x:v>
      </x:c>
    </x:row>
    <x:row r="142">
      <x:c r="A142" s="23" t="str">
        <x:v>checkpoint:deepseek:deepseek-v3-2-exp</x:v>
      </x:c>
      <x:c r="B142" s="78" t="n">
        <x:v>45929</x:v>
      </x:c>
      <x:c r="C142" s="23" t="str">
        <x:v>DeepSeek-V3.2-Exp</x:v>
      </x:c>
      <x:c r="D142" s="23" t="str">
        <x:v>deepseek</x:v>
      </x:c>
      <x:c r="E142" s="81" t="n">
        <x:v>37</x:v>
      </x:c>
      <x:c r="F142" s="81" t="n">
        <x:v>671</x:v>
      </x:c>
      <x:c r="G142" s="81" t="n">
        <x:v>18.135135135135137</x:v>
      </x:c>
      <x:c r="H142" s="81" t="n">
        <x:v>0.332716095192</x:v>
      </x:c>
      <x:c r="I142" s="81" t="n">
        <x:v>8.29878219118764</x:v>
      </x:c>
      <x:c r="J142" s="81" t="n">
        <x:v>273.08363281678254</x:v>
      </x:c>
      <x:c r="K142" s="81"/>
      <x:c r="L142" s="81"/>
      <x:c r="M142" s="81" t="n">
        <x:v>-0.39042684855494386</x:v>
      </x:c>
      <x:c r="N142" s="78" t="n">
        <x:v>45910</x:v>
      </x:c>
    </x:row>
    <x:row r="143">
      <x:c r="A143" s="23" t="str">
        <x:v>checkpoint:epoch:minimax-m2</x:v>
      </x:c>
      <x:c r="B143" s="78" t="n">
        <x:v>45957</x:v>
      </x:c>
      <x:c r="C143" s="23" t="str">
        <x:v>MiniMax-M2</x:v>
      </x:c>
      <x:c r="D143" s="23" t="str">
        <x:v>minimax</x:v>
      </x:c>
      <x:c r="E143" s="81" t="n">
        <x:v>10</x:v>
      </x:c>
      <x:c r="F143" s="81" t="n">
        <x:v>229</x:v>
      </x:c>
      <x:c r="G143" s="81" t="n">
        <x:v>22.9</x:v>
      </x:c>
      <x:c r="H143" s="81" t="n">
        <x:v>0.6</x:v>
      </x:c>
      <x:c r="I143" s="81" t="n">
        <x:v>13.016693986862817</x:v>
      </x:c>
      <x:c r="J143" s="81" t="n">
        <x:v>722.1220660989981</x:v>
      </x:c>
      <x:c r="K143" s="81" t="n">
        <x:v>315.12350813853755</x:v>
      </x:c>
      <x:c r="L143" s="81" t="n">
        <x:v>0.13864532030737653</x:v>
      </x:c>
      <x:c r="M143" s="81" t="n">
        <x:v>0.4987751337233716</x:v>
      </x:c>
      <x:c r="N143" s="78" t="n">
        <x:v>45929</x:v>
      </x:c>
    </x:row>
    <x:row r="144">
      <x:c r="A144" s="23" t="str">
        <x:v>checkpoint:moonshot:kimi-k2-thinking</x:v>
      </x:c>
      <x:c r="B144" s="78" t="n">
        <x:v>45967</x:v>
      </x:c>
      <x:c r="C144" s="23" t="str">
        <x:v>Kimi K2 Thinking</x:v>
      </x:c>
      <x:c r="D144" s="23" t="str">
        <x:v>kimi</x:v>
      </x:c>
      <x:c r="E144" s="81" t="n">
        <x:v>32.6</x:v>
      </x:c>
      <x:c r="F144" s="81" t="n">
        <x:v>1040</x:v>
      </x:c>
      <x:c r="G144" s="81" t="n">
        <x:v>31.901840490797543</x:v>
      </x:c>
      <x:c r="H144" s="81" t="n">
        <x:v>1.22474487139</x:v>
      </x:c>
      <x:c r="I144" s="81" t="n">
        <x:v>14.60303300947868</x:v>
      </x:c>
      <x:c r="J144" s="81" t="n">
        <x:v>1140.5325832351155</x:v>
      </x:c>
      <x:c r="K144" s="81" t="n">
        <x:v>330.84694072532653</x:v>
      </x:c>
      <x:c r="L144" s="81" t="n">
        <x:v>-0.4974062161337408</x:v>
      </x:c>
      <x:c r="M144" s="81" t="n">
        <x:v>0.04007435760637215</x:v>
      </x:c>
      <x:c r="N144" s="78" t="n">
        <x:v>45957</x:v>
      </x:c>
    </x:row>
    <x:row r="145">
      <x:c r="A145" s="23" t="str">
        <x:v>checkpoint:epoch:ministral-3-14b</x:v>
      </x:c>
      <x:c r="B145" s="78" t="n">
        <x:v>45993</x:v>
      </x:c>
      <x:c r="C145" s="23" t="str">
        <x:v>Ministral 3 14B</x:v>
      </x:c>
      <x:c r="D145" s="23" t="str">
        <x:v>mistral</x:v>
      </x:c>
      <x:c r="E145" s="81" t="n">
        <x:v>14</x:v>
      </x:c>
      <x:c r="F145" s="81" t="n">
        <x:v>14</x:v>
      </x:c>
      <x:c r="G145" s="81" t="n">
        <x:v>1</x:v>
      </x:c>
      <x:c r="H145" s="81" t="n">
        <x:v>0.2</x:v>
      </x:c>
      <x:c r="I145" s="81" t="n">
        <x:v>3.9109192446126797</x:v>
      </x:c>
      <x:c r="J145" s="81" t="n">
        <x:v>34.54524674834446</x:v>
      </x:c>
      <x:c r="K145" s="81" t="n">
        <x:v>93.80691460256044</x:v>
      </x:c>
      <x:c r="L145" s="81" t="n">
        <x:v>0.8261068161662606</x:v>
      </x:c>
      <x:c r="M145" s="81" t="n">
        <x:v>0.39226026341322456</x:v>
      </x:c>
      <x:c r="N145" s="78" t="n">
        <x:v>45967</x:v>
      </x:c>
    </x:row>
    <x:row r="146">
      <x:c r="A146" s="23" t="str">
        <x:v>checkpoint:epoch:ministral-3-3b</x:v>
      </x:c>
      <x:c r="B146" s="78" t="n">
        <x:v>45993</x:v>
      </x:c>
      <x:c r="C146" s="23" t="str">
        <x:v>Ministral 3 3B</x:v>
      </x:c>
      <x:c r="D146" s="23" t="str">
        <x:v>mistral</x:v>
      </x:c>
      <x:c r="E146" s="81" t="n">
        <x:v>3</x:v>
      </x:c>
      <x:c r="F146" s="81" t="n">
        <x:v>3</x:v>
      </x:c>
      <x:c r="G146" s="81" t="n">
        <x:v>1</x:v>
      </x:c>
      <x:c r="H146" s="81" t="n">
        <x:v>0.1</x:v>
      </x:c>
      <x:c r="I146" s="81" t="n">
        <x:v>2.398952878759989</x:v>
      </x:c>
      <x:c r="J146" s="81" t="n">
        <x:v>12.148876998281217</x:v>
      </x:c>
      <x:c r="K146" s="81" t="n">
        <x:v>57.54104182626549</x:v>
      </x:c>
      <x:c r="L146" s="81" t="n">
        <x:v>1.2828564661523736</x:v>
      </x:c>
      <x:c r="M146" s="81" t="n">
        <x:v>0.6074148803348131</x:v>
      </x:c>
      <x:c r="N146" s="78" t="n">
        <x:v>45967</x:v>
      </x:c>
    </x:row>
    <x:row r="147">
      <x:c r="A147" s="23" t="str">
        <x:v>checkpoint:epoch:ministral-3-8b</x:v>
      </x:c>
      <x:c r="B147" s="78" t="n">
        <x:v>45993</x:v>
      </x:c>
      <x:c r="C147" s="23" t="str">
        <x:v>Ministral 3 8B</x:v>
      </x:c>
      <x:c r="D147" s="23" t="str">
        <x:v>mistral</x:v>
      </x:c>
      <x:c r="E147" s="81" t="n">
        <x:v>8</x:v>
      </x:c>
      <x:c r="F147" s="81" t="n">
        <x:v>8</x:v>
      </x:c>
      <x:c r="G147" s="81" t="n">
        <x:v>1</x:v>
      </x:c>
      <x:c r="H147" s="81" t="n">
        <x:v>0.15</x:v>
      </x:c>
      <x:c r="I147" s="81" t="n">
        <x:v>3.1781775350379307</x:v>
      </x:c>
      <x:c r="J147" s="81" t="n">
        <x:v>21.80836987597998</x:v>
      </x:c>
      <x:c r="K147" s="81" t="n">
        <x:v>76.23144585042569</x:v>
      </x:c>
      <x:c r="L147" s="81" t="n">
        <x:v>0.9790441699407105</x:v>
      </x:c>
      <x:c r="M147" s="81" t="n">
        <x:v>0.4355332173155512</x:v>
      </x:c>
      <x:c r="N147" s="78" t="n">
        <x:v>45967</x:v>
      </x:c>
    </x:row>
    <x:row r="148">
      <x:c r="A148" s="23" t="str">
        <x:v>checkpoint:epoch:mistral-3-large</x:v>
      </x:c>
      <x:c r="B148" s="78" t="n">
        <x:v>45993</x:v>
      </x:c>
      <x:c r="C148" s="23" t="str">
        <x:v>Mistral 3 Large</x:v>
      </x:c>
      <x:c r="D148" s="23" t="str">
        <x:v>mistral</x:v>
      </x:c>
      <x:c r="E148" s="81" t="n">
        <x:v>41</x:v>
      </x:c>
      <x:c r="F148" s="81" t="n">
        <x:v>675</x:v>
      </x:c>
      <x:c r="G148" s="81" t="n">
        <x:v>16.463414634146343</x:v>
      </x:c>
      <x:c r="H148" s="81" t="n">
        <x:v>0.866025403784</x:v>
      </x:c>
      <x:c r="I148" s="81" t="n">
        <x:v>10.378489881297531</x:v>
      </x:c>
      <x:c r="J148" s="81" t="n">
        <x:v>227.1307053876398</x:v>
      </x:c>
      <x:c r="K148" s="81" t="n">
        <x:v>248.93741166850242</x:v>
      </x:c>
      <x:c r="L148" s="81" t="n">
        <x:v>-0.4332136031801124</x:v>
      </x:c>
      <x:c r="M148" s="81" t="n">
        <x:v>-0.47302792315996156</x:v>
      </x:c>
      <x:c r="N148" s="78" t="n">
        <x:v>45967</x:v>
      </x:c>
    </x:row>
    <x:row r="149">
      <x:c r="A149" s="23" t="str">
        <x:v>checkpoint:epoch:devstral-2-123b</x:v>
      </x:c>
      <x:c r="B149" s="78" t="n">
        <x:v>46000</x:v>
      </x:c>
      <x:c r="C149" s="23" t="str">
        <x:v>Devstral 2 (123B)</x:v>
      </x:c>
      <x:c r="D149" s="23" t="str">
        <x:v>mistral</x:v>
      </x:c>
      <x:c r="E149" s="81" t="n">
        <x:v>123</x:v>
      </x:c>
      <x:c r="F149" s="81" t="n">
        <x:v>123</x:v>
      </x:c>
      <x:c r="G149" s="81" t="n">
        <x:v>1</x:v>
      </x:c>
      <x:c r="H149" s="81" t="n">
        <x:v>0.894427191</x:v>
      </x:c>
      <x:c r="I149" s="81" t="n">
        <x:v>10.707490510956811</x:v>
      </x:c>
      <x:c r="J149" s="81" t="n">
        <x:v>300.8760720144333</x:v>
      </x:c>
      <x:c r="K149" s="81" t="n">
        <x:v>256.8287875932674</x:v>
      </x:c>
      <x:c r="L149" s="81" t="n">
        <x:v>0.3197385901700133</x:v>
      </x:c>
      <x:c r="M149" s="81" t="n">
        <x:v>0.3884825392275638</x:v>
      </x:c>
      <x:c r="N149" s="78" t="n">
        <x:v>45967</x:v>
      </x:c>
    </x:row>
    <x:row r="150">
      <x:c r="A150" s="23" t="str">
        <x:v>checkpoint:epoch:nemotron-3-nano-30b-a3b</x:v>
      </x:c>
      <x:c r="B150" s="78" t="n">
        <x:v>46006</x:v>
      </x:c>
      <x:c r="C150" s="23" t="str">
        <x:v>Nemotron 3-Nano-30B-A3B</x:v>
      </x:c>
      <x:c r="D150" s="23" t="str">
        <x:v>nvidia</x:v>
      </x:c>
      <x:c r="E150" s="81" t="n">
        <x:v>3.6</x:v>
      </x:c>
      <x:c r="F150" s="81" t="n">
        <x:v>31.6</x:v>
      </x:c>
      <x:c r="G150" s="81" t="n">
        <x:v>8.777777777777779</x:v>
      </x:c>
      <x:c r="H150" s="81" t="n">
        <x:v>0.1</x:v>
      </x:c>
      <x:c r="I150" s="81" t="n">
        <x:v>4.236822482277124</x:v>
      </x:c>
      <x:c r="J150" s="81" t="n">
        <x:v>17.988667069253513</x:v>
      </x:c>
      <x:c r="K150" s="81" t="n">
        <x:v>96.30487212448281</x:v>
      </x:c>
      <x:c r="L150" s="81" t="n">
        <x:v>0.48396117629485175</x:v>
      </x:c>
      <x:c r="M150" s="81" t="n">
        <x:v>-0.24468809858995222</x:v>
      </x:c>
      <x:c r="N150" s="78" t="n">
        <x:v>46000</x:v>
      </x:c>
    </x:row>
    <x:row r="151">
      <x:c r="A151" s="23" t="str">
        <x:v>checkpoint:epoch:glm-4-7-flash</x:v>
      </x:c>
      <x:c r="B151" s="78" t="n">
        <x:v>46013</x:v>
      </x:c>
      <x:c r="C151" s="23" t="str">
        <x:v>GLM 4.7 Flash</x:v>
      </x:c>
      <x:c r="D151" s="23" t="str">
        <x:v>zai</x:v>
      </x:c>
      <x:c r="E151" s="81" t="n">
        <x:v>3</x:v>
      </x:c>
      <x:c r="F151" s="81" t="n">
        <x:v>30</x:v>
      </x:c>
      <x:c r="G151" s="81" t="n">
        <x:v>10</x:v>
      </x:c>
      <x:c r="H151" s="81" t="n">
        <x:v>0.161447748584</x:v>
      </x:c>
      <x:c r="I151" s="81" t="n">
        <x:v>4.719014664031921</x:v>
      </x:c>
      <x:c r="J151" s="81" t="n">
        <x:v>77.93173186121051</x:v>
      </x:c>
      <x:c r="K151" s="81" t="n">
        <x:v>107.26531632472287</x:v>
      </x:c>
      <x:c r="L151" s="81" t="n">
        <x:v>0.5533380631103902</x:v>
      </x:c>
      <x:c r="M151" s="81" t="n">
        <x:v>0.41459307286572555</x:v>
      </x:c>
      <x:c r="N151" s="78" t="n">
        <x:v>46006</x:v>
      </x:c>
    </x:row>
    <x:row r="152">
      <x:c r="A152" s="23" t="str">
        <x:v>checkpoint:z-ai-zhipu-ai:glm-4-7</x:v>
      </x:c>
      <x:c r="B152" s="78" t="n">
        <x:v>46013</x:v>
      </x:c>
      <x:c r="C152" s="23" t="str">
        <x:v>GLM-4.7</x:v>
      </x:c>
      <x:c r="D152" s="23" t="str">
        <x:v>zai</x:v>
      </x:c>
      <x:c r="E152" s="81" t="n">
        <x:v>32</x:v>
      </x:c>
      <x:c r="F152" s="81" t="n">
        <x:v>358</x:v>
      </x:c>
      <x:c r="G152" s="81" t="n">
        <x:v>11.1875</x:v>
      </x:c>
      <x:c r="H152" s="81" t="n">
        <x:v>1.09146690284</x:v>
      </x:c>
      <x:c r="I152" s="81" t="n">
        <x:v>16.991109330911243</x:v>
      </x:c>
      <x:c r="J152" s="81" t="n">
        <x:v>1246.476347923773</x:v>
      </x:c>
      <x:c r="K152" s="81" t="n">
        <x:v>386.2155231217177</x:v>
      </x:c>
      <x:c r="L152" s="81" t="n">
        <x:v>0.03294669870478308</x:v>
      </x:c>
      <x:c r="M152" s="81" t="n">
        <x:v>0.5418010154709708</x:v>
      </x:c>
      <x:c r="N152" s="78" t="n">
        <x:v>46006</x:v>
      </x:c>
    </x:row>
    <x:row r="153">
      <x:c r="A153" s="23" t="str">
        <x:v>checkpoint:moonshot:kimi-k2-5</x:v>
      </x:c>
      <x:c r="B153" s="78" t="n">
        <x:v>46049</x:v>
      </x:c>
      <x:c r="C153" s="23" t="str">
        <x:v>Kimi K2.5</x:v>
      </x:c>
      <x:c r="D153" s="23" t="str">
        <x:v>kimi</x:v>
      </x:c>
      <x:c r="E153" s="81" t="n">
        <x:v>32.6</x:v>
      </x:c>
      <x:c r="F153" s="81" t="n">
        <x:v>1040</x:v>
      </x:c>
      <x:c r="G153" s="81" t="n">
        <x:v>31.901840490797543</x:v>
      </x:c>
      <x:c r="H153" s="81" t="n">
        <x:v>1.20747670785</x:v>
      </x:c>
      <x:c r="I153" s="81" t="n">
        <x:v>16.230825279544092</x:v>
      </x:c>
      <x:c r="J153" s="81" t="n">
        <x:v>1089.107831403107</x:v>
      </x:c>
      <x:c r="K153" s="81" t="n">
        <x:v>348.66950801377885</x:v>
      </x:c>
      <x:c r="L153" s="81" t="n">
        <x:v>-0.4746193703580935</x:v>
      </x:c>
      <x:c r="M153" s="81" t="n">
        <x:v>0.020037541618560927</x:v>
      </x:c>
      <x:c r="N153" s="78" t="n">
        <x:v>46013</x:v>
      </x:c>
    </x:row>
    <x:row r="154">
      <x:c r="A154" s="23" t="str">
        <x:v>checkpoint:epoch:qwen3-coder-next</x:v>
      </x:c>
      <x:c r="B154" s="78" t="n">
        <x:v>46055</x:v>
      </x:c>
      <x:c r="C154" s="23" t="str">
        <x:v>Qwen3-Coder-Next</x:v>
      </x:c>
      <x:c r="D154" s="23" t="str">
        <x:v>alibaba</x:v>
      </x:c>
      <x:c r="E154" s="81" t="n">
        <x:v>3</x:v>
      </x:c>
      <x:c r="F154" s="81" t="n">
        <x:v>80</x:v>
      </x:c>
      <x:c r="G154" s="81" t="n">
        <x:v>26.666666666666668</x:v>
      </x:c>
      <x:c r="H154" s="81" t="n">
        <x:v>0.40249223595</x:v>
      </x:c>
      <x:c r="I154" s="81" t="n">
        <x:v>10.565359243131184</x:v>
      </x:c>
      <x:c r="J154" s="81" t="n">
        <x:v>124.7633930748028</x:v>
      </x:c>
      <x:c r="K154" s="81" t="n">
        <x:v>233.84717938039756</x:v>
      </x:c>
      <x:c r="L154" s="81" t="n">
        <x:v>0.46584214890784303</x:v>
      </x:c>
      <x:c r="M154" s="81" t="n">
        <x:v>0.19299719035979754</x:v>
      </x:c>
      <x:c r="N154" s="78" t="n">
        <x:v>46049</x:v>
      </x:c>
    </x:row>
    <x:row r="155">
      <x:c r="A155" s="23" t="str">
        <x:v>checkpoint:z-ai-zhipu-ai:glm-5</x:v>
      </x:c>
      <x:c r="B155" s="78" t="n">
        <x:v>46064</x:v>
      </x:c>
      <x:c r="C155" s="23" t="str">
        <x:v>GLM-5</x:v>
      </x:c>
      <x:c r="D155" s="23" t="str">
        <x:v>zai</x:v>
      </x:c>
      <x:c r="E155" s="81" t="n">
        <x:v>40</x:v>
      </x:c>
      <x:c r="F155" s="81" t="n">
        <x:v>744</x:v>
      </x:c>
      <x:c r="G155" s="81" t="n">
        <x:v>18.6</x:v>
      </x:c>
      <x:c r="H155" s="81" t="n">
        <x:v>1.7298843892</x:v>
      </x:c>
      <x:c r="I155" s="81" t="n">
        <x:v>22.34912729438417</x:v>
      </x:c>
      <x:c r="J155" s="81" t="n">
        <x:v>2621.009835357029</x:v>
      </x:c>
      <x:c r="K155" s="81" t="n">
        <x:v>508.00567056627403</x:v>
      </x:c>
      <x:c r="L155" s="81" t="n">
        <x:v>-0.16570437546294914</x:v>
      </x:c>
      <x:c r="M155" s="81" t="n">
        <x:v>0.5468957150967427</x:v>
      </x:c>
      <x:c r="N155" s="78" t="n">
        <x:v>46055</x:v>
      </x:c>
    </x:row>
    <x:row r="156">
      <x:c r="A156" s="23" t="str">
        <x:v>checkpoint:minimax:minimax-m2-5</x:v>
      </x:c>
      <x:c r="B156" s="78" t="n">
        <x:v>46065</x:v>
      </x:c>
      <x:c r="C156" s="23" t="str">
        <x:v>MiniMax-M2.5</x:v>
      </x:c>
      <x:c r="D156" s="23" t="str">
        <x:v>minimax</x:v>
      </x:c>
      <x:c r="E156" s="81" t="n">
        <x:v>10</x:v>
      </x:c>
      <x:c r="F156" s="81" t="n">
        <x:v>228.703644928</x:v>
      </x:c>
      <x:c r="G156" s="81" t="n">
        <x:v>22.8703644928</x:v>
      </x:c>
      <x:c r="H156" s="81" t="n">
        <x:v>0.597489495613</x:v>
      </x:c>
      <x:c r="I156" s="81" t="n">
        <x:v>12.594234766150722</x:v>
      </x:c>
      <x:c r="J156" s="81" t="n">
        <x:v>552.4643025975637</x:v>
      </x:c>
      <x:c r="K156" s="81" t="n">
        <x:v>277.89232724010475</x:v>
      </x:c>
      <x:c r="L156" s="81" t="n">
        <x:v>0.08460346967235924</x:v>
      </x:c>
      <x:c r="M156" s="81" t="n">
        <x:v>0.3830311352262584</x:v>
      </x:c>
      <x:c r="N156" s="78" t="n">
        <x:v>46064</x:v>
      </x:c>
    </x:row>
    <x:row r="157">
      <x:c r="A157" s="23" t="str">
        <x:v>checkpoint:epoch:qwen3-5-397b-a17b</x:v>
      </x:c>
      <x:c r="B157" s="78" t="n">
        <x:v>46066</x:v>
      </x:c>
      <x:c r="C157" s="23" t="str">
        <x:v>Qwen3.5 397B-A17B</x:v>
      </x:c>
      <x:c r="D157" s="23" t="str">
        <x:v>alibaba</x:v>
      </x:c>
      <x:c r="E157" s="81" t="n">
        <x:v>17</x:v>
      </x:c>
      <x:c r="F157" s="81" t="n">
        <x:v>397</x:v>
      </x:c>
      <x:c r="G157" s="81" t="n">
        <x:v>23.352941176470587</x:v>
      </x:c>
      <x:c r="H157" s="81" t="n">
        <x:v>1.38744369255</x:v>
      </x:c>
      <x:c r="I157" s="81" t="n">
        <x:v>24.23890744237519</x:v>
      </x:c>
      <x:c r="J157" s="81" t="n">
        <x:v>977.201129491383</x:v>
      </x:c>
      <x:c r="K157" s="81" t="n">
        <x:v>523.2750564642209</x:v>
      </x:c>
      <x:c r="L157" s="81" t="n">
        <x:v>0.1199395264704649</x:v>
      </x:c>
      <x:c r="M157" s="81" t="n">
        <x:v>0.39119345351494333</x:v>
      </x:c>
      <x:c r="N157" s="78" t="n">
        <x:v>46065</x:v>
      </x:c>
    </x:row>
    <x:row r="158">
      <x:c r="A158" s="23" t="str">
        <x:v>checkpoint:epoch:arcee-trinity-large</x:v>
      </x:c>
      <x:c r="B158" s="78" t="n">
        <x:v>46072</x:v>
      </x:c>
      <x:c r="C158" s="23" t="str">
        <x:v>Arcee Trinity Large</x:v>
      </x:c>
      <x:c r="D158" s="23" t="str">
        <x:v>arcee</x:v>
      </x:c>
      <x:c r="E158" s="81" t="n">
        <x:v>13</x:v>
      </x:c>
      <x:c r="F158" s="81" t="n">
        <x:v>398</x:v>
      </x:c>
      <x:c r="G158" s="81" t="n">
        <x:v>30.615384615384617</x:v>
      </x:c>
      <x:c r="H158" s="81" t="n">
        <x:v>0.439824280854</x:v>
      </x:c>
      <x:c r="I158" s="81" t="n">
        <x:v>10.403007948059816</x:v>
      </x:c>
      <x:c r="J158" s="81" t="n">
        <x:v>94.50193172108082</x:v>
      </x:c>
      <x:c r="K158" s="81" t="n">
        <x:v>229.32096440124315</x:v>
      </x:c>
      <x:c r="L158" s="81" t="n">
        <x:v>-0.23943931255705425</x:v>
      </x:c>
      <x:c r="M158" s="81" t="n">
        <x:v>-0.6244423860275832</x:v>
      </x:c>
      <x:c r="N158" s="78" t="n">
        <x:v>46066</x:v>
      </x:c>
    </x:row>
    <x:row r="159">
      <x:c r="A159" s="23" t="str">
        <x:v>checkpoint:epoch:qwen3-5-122b-a10b</x:v>
      </x:c>
      <x:c r="B159" s="78" t="n">
        <x:v>46077</x:v>
      </x:c>
      <x:c r="C159" s="23" t="str">
        <x:v>Qwen3.5-122B-A10B</x:v>
      </x:c>
      <x:c r="D159" s="23" t="str">
        <x:v>alibaba</x:v>
      </x:c>
      <x:c r="E159" s="81" t="n">
        <x:v>10</x:v>
      </x:c>
      <x:c r="F159" s="81" t="n">
        <x:v>122</x:v>
      </x:c>
      <x:c r="G159" s="81" t="n">
        <x:v>12.2</x:v>
      </x:c>
      <x:c r="H159" s="81" t="n">
        <x:v>0.834266144585</x:v>
      </x:c>
      <x:c r="I159" s="81" t="n">
        <x:v>16.16563635532934</x:v>
      </x:c>
      <x:c r="J159" s="81" t="n">
        <x:v>729.0724121928357</x:v>
      </x:c>
      <x:c r="K159" s="81" t="n">
        <x:v>364.5651401685315</x:v>
      </x:c>
      <x:c r="L159" s="81" t="n">
        <x:v>0.4754153082568193</x:v>
      </x:c>
      <x:c r="M159" s="81" t="n">
        <x:v>0.7764108343427949</x:v>
      </x:c>
      <x:c r="N159" s="78" t="n">
        <x:v>46072</x:v>
      </x:c>
    </x:row>
    <x:row r="160">
      <x:c r="A160" s="23" t="str">
        <x:v>checkpoint:epoch:qwen3-5-27b</x:v>
      </x:c>
      <x:c r="B160" s="78" t="n">
        <x:v>46077</x:v>
      </x:c>
      <x:c r="C160" s="23" t="str">
        <x:v>Qwen3.5-27B</x:v>
      </x:c>
      <x:c r="D160" s="23" t="str">
        <x:v>alibaba</x:v>
      </x:c>
      <x:c r="E160" s="81" t="n">
        <x:v>27</x:v>
      </x:c>
      <x:c r="F160" s="81" t="n">
        <x:v>27</x:v>
      </x:c>
      <x:c r="G160" s="81" t="n">
        <x:v>1</x:v>
      </x:c>
      <x:c r="H160" s="81" t="n">
        <x:v>0.792933757663</x:v>
      </x:c>
      <x:c r="I160" s="81" t="n">
        <x:v>15.028853285828305</x:v>
      </x:c>
      <x:c r="J160" s="81" t="n">
        <x:v>733.6089530465999</x:v>
      </x:c>
      <x:c r="K160" s="81" t="n">
        <x:v>338.928569484617</x:v>
      </x:c>
      <x:c r="L160" s="81" t="n">
        <x:v>1.0987444144351521</x:v>
      </x:c>
      <x:c r="M160" s="81" t="n">
        <x:v>1.4341008587142752</x:v>
      </x:c>
      <x:c r="N160" s="78" t="n">
        <x:v>46072</x:v>
      </x:c>
    </x:row>
    <x:row r="161">
      <x:c r="A161" s="23" t="str">
        <x:v>checkpoint:epoch:qwen3-5-9b</x:v>
      </x:c>
      <x:c r="B161" s="78" t="n">
        <x:v>46077</x:v>
      </x:c>
      <x:c r="C161" s="23" t="str">
        <x:v>Qwen3.5-9B</x:v>
      </x:c>
      <x:c r="D161" s="23" t="str">
        <x:v>alibaba</x:v>
      </x:c>
      <x:c r="E161" s="81" t="n">
        <x:v>9</x:v>
      </x:c>
      <x:c r="F161" s="81" t="n">
        <x:v>9</x:v>
      </x:c>
      <x:c r="G161" s="81" t="n">
        <x:v>1</x:v>
      </x:c>
      <x:c r="H161" s="81" t="n">
        <x:v>0.122474487139</x:v>
      </x:c>
      <x:c r="I161" s="81" t="n">
        <x:v>3.888892035190189</x:v>
      </x:c>
      <x:c r="J161" s="81" t="n">
        <x:v>50.06155065456313</x:v>
      </x:c>
      <x:c r="K161" s="81" t="n">
        <x:v>87.70174206238435</x:v>
      </x:c>
      <x:c r="L161" s="81" t="n">
        <x:v>0.9887657106150459</x:v>
      </x:c>
      <x:c r="M161" s="81" t="n">
        <x:v>0.7452617882957261</x:v>
      </x:c>
      <x:c r="N161" s="78" t="n">
        <x:v>46072</x:v>
      </x:c>
    </x:row>
    <x:row r="162">
      <x:c r="A162" s="23" t="str">
        <x:v>checkpoint:epoch:gemma-4-26b-a4b</x:v>
      </x:c>
      <x:c r="B162" s="78" t="n">
        <x:v>46114</x:v>
      </x:c>
      <x:c r="C162" s="23" t="str">
        <x:v>Gemma 4 26B A4B</x:v>
      </x:c>
      <x:c r="D162" s="23" t="str">
        <x:v>google</x:v>
      </x:c>
      <x:c r="E162" s="81" t="n">
        <x:v>3.8</x:v>
      </x:c>
      <x:c r="F162" s="81" t="n">
        <x:v>25.2</x:v>
      </x:c>
      <x:c r="G162" s="81" t="n">
        <x:v>6.631578947368421</x:v>
      </x:c>
      <x:c r="H162" s="81" t="n">
        <x:v>0.22803508502</x:v>
      </x:c>
      <x:c r="I162" s="81" t="n">
        <x:v>5.716248516605261</x:v>
      </x:c>
      <x:c r="J162" s="81" t="n">
        <x:v>111.94802077522202</x:v>
      </x:c>
      <x:c r="K162" s="81" t="n">
        <x:v>130.69123871448838</x:v>
      </x:c>
      <x:c r="L162" s="81" t="n">
        <x:v>0.7148459335205888</x:v>
      </x:c>
      <x:c r="M162" s="81" t="n">
        <x:v>0.6476158789379</x:v>
      </x:c>
      <x:c r="N162" s="78" t="n">
        <x:v>46077</x:v>
      </x:c>
    </x:row>
    <x:row r="163">
      <x:c r="A163" s="23" t="str">
        <x:v>checkpoint:google:gemma-4-31b-it</x:v>
      </x:c>
      <x:c r="B163" s="78" t="n">
        <x:v>46114</x:v>
      </x:c>
      <x:c r="C163" s="23" t="str">
        <x:v>Gemma 4 31B IT</x:v>
      </x:c>
      <x:c r="D163" s="23" t="str">
        <x:v>google</x:v>
      </x:c>
      <x:c r="E163" s="81" t="n">
        <x:v>31</x:v>
      </x:c>
      <x:c r="F163" s="81" t="n">
        <x:v>31</x:v>
      </x:c>
      <x:c r="G163" s="81" t="n">
        <x:v>1</x:v>
      </x:c>
      <x:c r="H163" s="81" t="n">
        <x:v>0.236643191324</x:v>
      </x:c>
      <x:c r="I163" s="81" t="n">
        <x:v>5.437012992808768</x:v>
      </x:c>
      <x:c r="J163" s="81" t="n">
        <x:v>132.86148828526535</x:v>
      </x:c>
      <x:c r="K163" s="81" t="n">
        <x:v>124.30704523653839</x:v>
      </x:c>
      <x:c r="L163" s="81" t="n">
        <x:v>0.6031340496154539</x:v>
      </x:c>
      <x:c r="M163" s="81" t="n">
        <x:v>0.6320374191700844</x:v>
      </x:c>
      <x:c r="N163" s="78" t="n">
        <x:v>46077</x:v>
      </x:c>
    </x:row>
    <x:row r="164">
      <x:c r="A164" s="23" t="str">
        <x:v>checkpoint:z-ai-zhipu-ai:glm-5-1</x:v>
      </x:c>
      <x:c r="B164" s="78" t="n">
        <x:v>46119</x:v>
      </x:c>
      <x:c r="C164" s="23" t="str">
        <x:v>GLM-5.1</x:v>
      </x:c>
      <x:c r="D164" s="23" t="str">
        <x:v>zai</x:v>
      </x:c>
      <x:c r="E164" s="81" t="n">
        <x:v>40</x:v>
      </x:c>
      <x:c r="F164" s="81" t="n">
        <x:v>754</x:v>
      </x:c>
      <x:c r="G164" s="81" t="n">
        <x:v>18.85</x:v>
      </x:c>
      <x:c r="H164" s="81" t="n">
        <x:v>2.29782505862</x:v>
      </x:c>
      <x:c r="I164" s="81" t="n">
        <x:v>30.186480962006623</x:v>
      </x:c>
      <x:c r="J164" s="81" t="n">
        <x:v>2413.7406239708025</x:v>
      </x:c>
      <x:c r="K164" s="81" t="n">
        <x:v>708.1914244653733</x:v>
      </x:c>
      <x:c r="L164" s="81" t="n">
        <x:v>-0.027220682315115534</x:v>
      </x:c>
      <x:c r="M164" s="81" t="n">
        <x:v>0.5053192539303539</x:v>
      </x:c>
      <x:c r="N164" s="78" t="n">
        <x:v>46114</x:v>
      </x:c>
    </x:row>
    <x:row r="165">
      <x:c r="A165" s="23" t="str">
        <x:v>checkpoint:moonshot:kimi-k2-6</x:v>
      </x:c>
      <x:c r="B165" s="78" t="n">
        <x:v>46132</x:v>
      </x:c>
      <x:c r="C165" s="23" t="str">
        <x:v>Kimi K2.6</x:v>
      </x:c>
      <x:c r="D165" s="23" t="str">
        <x:v>kimi</x:v>
      </x:c>
      <x:c r="E165" s="81" t="n">
        <x:v>32.6</x:v>
      </x:c>
      <x:c r="F165" s="81" t="n">
        <x:v>1040</x:v>
      </x:c>
      <x:c r="G165" s="81" t="n">
        <x:v>31.901840490797543</x:v>
      </x:c>
      <x:c r="H165" s="81" t="n">
        <x:v>1.63471371242</x:v>
      </x:c>
      <x:c r="I165" s="81" t="n">
        <x:v>21.08351269362831</x:v>
      </x:c>
      <x:c r="J165" s="81" t="n">
        <x:v>1145.3271339586772</x:v>
      </x:c>
      <x:c r="K165" s="81" t="n">
        <x:v>462.759877225385</x:v>
      </x:c>
      <x:c r="L165" s="81" t="n">
        <x:v>-0.3516776421197561</x:v>
      </x:c>
      <x:c r="M165" s="81" t="n">
        <x:v>0.04189621041769067</x:v>
      </x:c>
      <x:c r="N165" s="78" t="n">
        <x:v>46119</x:v>
      </x:c>
    </x:row>
    <x:row r="166">
      <x:c r="A166" s="23" t="str">
        <x:v>checkpoint:epoch:tencent-hy3-preview</x:v>
      </x:c>
      <x:c r="B166" s="78" t="n">
        <x:v>46135</x:v>
      </x:c>
      <x:c r="C166" s="23" t="str">
        <x:v>Tencent Hy3 preview</x:v>
      </x:c>
      <x:c r="D166" s="23" t="str">
        <x:v>tencent</x:v>
      </x:c>
      <x:c r="E166" s="81" t="n">
        <x:v>21</x:v>
      </x:c>
      <x:c r="F166" s="81" t="n">
        <x:v>295</x:v>
      </x:c>
      <x:c r="G166" s="81" t="n">
        <x:v>14.047619047619047</x:v>
      </x:c>
      <x:c r="H166" s="81" t="n">
        <x:v>0.115021737076</x:v>
      </x:c>
      <x:c r="I166" s="81" t="n">
        <x:v>3.6821869562443377</x:v>
      </x:c>
      <x:c r="J166" s="81" t="n">
        <x:v>40.0042290878627</x:v>
      </x:c>
      <x:c r="K166" s="81" t="n">
        <x:v>84.2487259050685</x:v>
      </x:c>
      <x:c r="L166" s="81" t="n">
        <x:v>-0.5442586742280471</x:v>
      </x:c>
      <x:c r="M166" s="81" t="n">
        <x:v>-0.8677161103392972</x:v>
      </x:c>
      <x:c r="N166" s="78" t="n">
        <x:v>46132</x:v>
      </x:c>
    </x:row>
    <x:row r="167">
      <x:c r="A167" s="23" t="str">
        <x:v>checkpoint:epoch:deepseek-v4-flash</x:v>
      </x:c>
      <x:c r="B167" s="78" t="n">
        <x:v>46136</x:v>
      </x:c>
      <x:c r="C167" s="23" t="str">
        <x:v>DeepSeek-V4-Flash</x:v>
      </x:c>
      <x:c r="D167" s="23" t="str">
        <x:v>deepseek</x:v>
      </x:c>
      <x:c r="E167" s="81" t="n">
        <x:v>13</x:v>
      </x:c>
      <x:c r="F167" s="81" t="n">
        <x:v>284</x:v>
      </x:c>
      <x:c r="G167" s="81" t="n">
        <x:v>21.846153846153847</x:v>
      </x:c>
      <x:c r="H167" s="81" t="n">
        <x:v>0.197989898732</x:v>
      </x:c>
      <x:c r="I167" s="81" t="n">
        <x:v>9.314446142205552</x:v>
      </x:c>
      <x:c r="J167" s="81" t="n">
        <x:v>160.66959736464992</x:v>
      </x:c>
      <x:c r="K167" s="81" t="n">
        <x:v>219.3974781022915</x:v>
      </x:c>
      <x:c r="L167" s="81" t="n">
        <x:v>-0.11208670884368464</x:v>
      </x:c>
      <x:c r="M167" s="81" t="n">
        <x:v>-0.24738463469577146</x:v>
      </x:c>
      <x:c r="N167" s="78" t="n">
        <x:v>46135</x:v>
      </x:c>
    </x:row>
    <x:row r="168">
      <x:c r="A168" s="23" t="str">
        <x:v>checkpoint:deepseek:deepseek-v4-pro</x:v>
      </x:c>
      <x:c r="B168" s="78" t="n">
        <x:v>46136</x:v>
      </x:c>
      <x:c r="C168" s="23" t="str">
        <x:v>DeepSeek-V4-Pro</x:v>
      </x:c>
      <x:c r="D168" s="23" t="str">
        <x:v>deepseek</x:v>
      </x:c>
      <x:c r="E168" s="81" t="n">
        <x:v>49</x:v>
      </x:c>
      <x:c r="F168" s="81" t="n">
        <x:v>1600</x:v>
      </x:c>
      <x:c r="G168" s="81" t="n">
        <x:v>32.6530612244898</x:v>
      </x:c>
      <x:c r="H168" s="81" t="n">
        <x:v>2.25175071808</x:v>
      </x:c>
      <x:c r="I168" s="81" t="n">
        <x:v>36.40839827766271</x:v>
      </x:c>
      <x:c r="J168" s="81" t="n">
        <x:v>2040.0575261355023</x:v>
      </x:c>
      <x:c r="K168" s="81" t="n">
        <x:v>857.5830105096907</x:v>
      </x:c>
      <x:c r="L168" s="81" t="n">
        <x:v>-0.27084381398607554</x:v>
      </x:c>
      <x:c r="M168" s="81" t="n">
        <x:v>0.10552243130476202</x:v>
      </x:c>
      <x:c r="N168" s="78" t="n">
        <x:v>46135</x:v>
      </x:c>
    </x:row>
    <x:row r="169">
      <x:c r="A169" s="23" t="str">
        <x:v>checkpoint:epoch:nemotron-3-ultra</x:v>
      </x:c>
      <x:c r="B169" s="78" t="n">
        <x:v>46177</x:v>
      </x:c>
      <x:c r="C169" s="23" t="str">
        <x:v>Nemotron 3 Ultra</x:v>
      </x:c>
      <x:c r="D169" s="23" t="str">
        <x:v>nvidia</x:v>
      </x:c>
      <x:c r="E169" s="81" t="n">
        <x:v>55</x:v>
      </x:c>
      <x:c r="F169" s="81" t="n">
        <x:v>550</x:v>
      </x:c>
      <x:c r="G169" s="81" t="n">
        <x:v>10</x:v>
      </x:c>
      <x:c r="H169" s="81" t="n">
        <x:v>1.29877124297</x:v>
      </x:c>
      <x:c r="I169" s="81" t="n">
        <x:v>22.976670510769978</x:v>
      </x:c>
      <x:c r="J169" s="81" t="n">
        <x:v>974.5883299578376</x:v>
      </x:c>
      <x:c r="K169" s="81" t="n">
        <x:v>530.7572407134041</x:v>
      </x:c>
      <x:c r="L169" s="81" t="n">
        <x:v>-0.015466761869722874</x:v>
      </x:c>
      <x:c r="M169" s="81" t="n">
        <x:v>0.24845851719677486</x:v>
      </x:c>
      <x:c r="N169" s="78" t="n">
        <x:v>46136</x:v>
      </x:c>
    </x:row>
    <x:row r="170">
      <x:c r="A170" s="23" t="str">
        <x:v>checkpoint:moonshot:kimi-k2-7-code</x:v>
      </x:c>
      <x:c r="B170" s="78" t="n">
        <x:v>46185</x:v>
      </x:c>
      <x:c r="C170" s="23" t="str">
        <x:v>Kimi K2.7 Code</x:v>
      </x:c>
      <x:c r="D170" s="23" t="str">
        <x:v>kimi</x:v>
      </x:c>
      <x:c r="E170" s="81" t="n">
        <x:v>32.6</x:v>
      </x:c>
      <x:c r="F170" s="81" t="n">
        <x:v>1040</x:v>
      </x:c>
      <x:c r="G170" s="81" t="n">
        <x:v>31.901840490797543</x:v>
      </x:c>
      <x:c r="H170" s="81" t="n">
        <x:v>1.91037169158</x:v>
      </x:c>
      <x:c r="I170" s="81" t="n">
        <x:v>36.73321490778221</x:v>
      </x:c>
      <x:c r="J170" s="81" t="n">
        <x:v>1479.3181395282302</x:v>
      </x:c>
      <x:c r="K170" s="81" t="n">
        <x:v>814.9705351891615</x:v>
      </x:c>
      <x:c r="L170" s="81" t="n">
        <x:v>-0.1058914319527647</x:v>
      </x:c>
      <x:c r="M170" s="81" t="n">
        <x:v>0.15302824334153836</x:v>
      </x:c>
      <x:c r="N170" s="78" t="n">
        <x:v>46177</x:v>
      </x:c>
    </x:row>
    <x:row r="171">
      <x:c r="A171" s="24" t="str">
        <x:v>checkpoint:z-ai-zhipu-ai:glm-5-2</x:v>
      </x:c>
      <x:c r="B171" s="79" t="n">
        <x:v>46189</x:v>
      </x:c>
      <x:c r="C171" s="24" t="str">
        <x:v>GLM-5.2</x:v>
      </x:c>
      <x:c r="D171" s="24" t="str">
        <x:v>zai</x:v>
      </x:c>
      <x:c r="E171" s="82" t="n">
        <x:v>40</x:v>
      </x:c>
      <x:c r="F171" s="82" t="n">
        <x:v>744</x:v>
      </x:c>
      <x:c r="G171" s="82" t="n">
        <x:v>18.6</x:v>
      </x:c>
      <x:c r="H171" s="82" t="n">
        <x:v>2.23374125628</x:v>
      </x:c>
      <x:c r="I171" s="82" t="n">
        <x:v>45.60862110950475</x:v>
      </x:c>
      <x:c r="J171" s="82" t="n">
        <x:v>3032.9880677208066</x:v>
      </x:c>
      <x:c r="K171" s="82" t="n">
        <x:v>1081.5718086406791</x:v>
      </x:c>
      <x:c r="L171" s="82" t="n">
        <x:v>0.16248242323719275</x:v>
      </x:c>
      <x:c r="M171" s="82" t="n">
        <x:v>0.6102977661814667</x:v>
      </x:c>
      <x:c r="N171" s="79" t="n">
        <x:v>46185</x:v>
      </x:c>
    </x:row>
  </x:sheetData>
  <x:mergeCells>
    <x:mergeCell ref="A1:N1"/>
    <x:mergeCell ref="A2:N3"/>
    <x:mergeCell ref="D5:K5"/>
    <x:mergeCell ref="A28:N28"/>
    <x:mergeCell ref="A125:N125"/>
  </x:mergeCells>
  <x:pageMargins left="0.7" right="0.7" top="0.75" bottom="0.75" header="0.3" footer="0.3"/>
  <x:tableParts count="3">
    <x:tablePart xmlns:r="http://schemas.openxmlformats.org/officeDocument/2006/relationships" r:id="R0000000000000063"/>
    <x:tablePart xmlns:r="http://schemas.openxmlformats.org/officeDocument/2006/relationships" r:id="R0000000000000064"/>
    <x:tablePart xmlns:r="http://schemas.openxmlformats.org/officeDocument/2006/relationships" r:id="R0000000000000065"/>
  </x:tableParts>
</x:worksheet>
</file>

<file path=xl/worksheets/sheet32.xml><?xml version="1.0" encoding="utf-8"?>
<x:worksheet xmlns:x="http://schemas.openxmlformats.org/spreadsheetml/2006/main">
  <x:sheetFormatPr defaultRowHeight="15"/>
  <x:cols>
    <x:col min="1" max="1" width="30" hidden="0" customWidth="1"/>
    <x:col min="2" max="2" width="18" hidden="0" customWidth="1"/>
    <x:col min="3" max="3" width="24" hidden="0" customWidth="1"/>
    <x:col min="4" max="4" width="24" hidden="0" customWidth="1"/>
    <x:col min="5" max="5" width="24" hidden="0" customWidth="1"/>
    <x:col min="6" max="6" width="24" hidden="0" customWidth="1"/>
    <x:col min="7" max="7" width="18" hidden="0" customWidth="1"/>
    <x:col min="8" max="8" width="18" hidden="0" customWidth="1"/>
    <x:col min="9" max="9" width="18" hidden="0" customWidth="1"/>
    <x:col min="10" max="10" width="18"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s>
  <x:sheetData>
    <x:row r="1" ht="36" customHeight="1">
      <x:c r="A1" s="68" t="str">
        <x:v>OpenRouter launch-vintage price audit — prospective, developer-held-out evidence</x:v>
      </x:c>
      <x:c r="B1" s="68"/>
      <x:c r="C1" s="68"/>
      <x:c r="D1" s="68"/>
      <x:c r="E1" s="68"/>
      <x:c r="F1" s="68"/>
      <x:c r="G1" s="68"/>
      <x:c r="H1" s="68"/>
      <x:c r="I1" s="68"/>
      <x:c r="J1" s="68"/>
      <x:c r="K1" s="68"/>
      <x:c r="L1" s="68"/>
      <x:c r="M1" s="68"/>
      <x:c r="N1" s="68"/>
      <x:c r="O1" s="68"/>
      <x:c r="P1" s="68"/>
      <x:c r="Q1" s="68"/>
      <x:c r="R1" s="68"/>
      <x:c r="S1" s="68"/>
      <x:c r="T1" s="68"/>
    </x:row>
    <x:row r="2">
      <x:c r="A2" s="6" t="str">
        <x:v>Hash-pinned reconstruction of 1,062 official OpenRouter /api/v1/models snapshots. All 914 model IDs and 2,566 price changes are preserved; all 93 calibration checkpoints match exact aliases. Launch price robustly beats date alone for total parameters across every predeclared 1–90 day window, but adds no robust active-parameter information beyond AA score + date, so this audit adds 0% independent weight.</x:v>
      </x:c>
      <x:c r="B2" s="6"/>
      <x:c r="C2" s="6"/>
      <x:c r="D2" s="6"/>
      <x:c r="E2" s="6"/>
      <x:c r="F2" s="6"/>
      <x:c r="G2" s="6"/>
      <x:c r="H2" s="6"/>
      <x:c r="I2" s="6"/>
      <x:c r="J2" s="6"/>
      <x:c r="K2" s="6"/>
      <x:c r="L2" s="6"/>
      <x:c r="M2" s="6"/>
      <x:c r="N2" s="6"/>
      <x:c r="O2" s="6"/>
      <x:c r="P2" s="6"/>
      <x:c r="Q2" s="6"/>
      <x:c r="R2" s="6"/>
      <x:c r="S2" s="6"/>
      <x:c r="T2" s="6"/>
    </x:row>
    <x:row r="3">
      <x:c r="A3" s="6"/>
      <x:c r="B3" s="6"/>
      <x:c r="C3" s="6"/>
      <x:c r="D3" s="6"/>
      <x:c r="E3" s="6"/>
      <x:c r="F3" s="6"/>
      <x:c r="G3" s="6"/>
      <x:c r="H3" s="6"/>
      <x:c r="I3" s="6"/>
      <x:c r="J3" s="6"/>
      <x:c r="K3" s="6"/>
      <x:c r="L3" s="6"/>
      <x:c r="M3" s="6"/>
      <x:c r="N3" s="6"/>
      <x:c r="O3" s="6"/>
      <x:c r="P3" s="6"/>
      <x:c r="Q3" s="6"/>
      <x:c r="R3" s="6"/>
      <x:c r="S3" s="6"/>
      <x:c r="T3" s="6"/>
    </x:row>
    <x:row r="5" ht="34" customHeight="1">
      <x:c r="A5" s="73" t="str">
        <x:v>Audit statistic</x:v>
      </x:c>
      <x:c r="B5" s="73" t="str">
        <x:v>Value</x:v>
      </x:c>
      <x:c r="D5" s="91" t="str">
        <x:v>Frontier first-day price sensitivity — K3-anchored, 0% live weight</x:v>
      </x:c>
      <x:c r="E5" s="91"/>
      <x:c r="F5" s="91"/>
      <x:c r="G5" s="91"/>
      <x:c r="H5" s="91"/>
      <x:c r="I5" s="91"/>
      <x:c r="J5" s="91"/>
      <x:c r="K5" s="91"/>
    </x:row>
    <x:row r="6" ht="34" customHeight="1">
      <x:c r="A6" s="16" t="str">
        <x:v>Pinned upstream commit</x:v>
      </x:c>
      <x:c r="B6" s="16" t="str">
        <x:v>1cd0e2ec5fccb271df9d1140abc91aaf20b3e878</x:v>
      </x:c>
      <x:c r="D6" s="73" t="str">
        <x:v>Model</x:v>
      </x:c>
      <x:c r="E6" s="73" t="str">
        <x:v>Release</x:v>
      </x:c>
      <x:c r="F6" s="73" t="str">
        <x:v>First seen</x:v>
      </x:c>
      <x:c r="G6" s="73" t="str">
        <x:v>Input $/M</x:v>
      </x:c>
      <x:c r="H6" s="73" t="str">
        <x:v>Output $/M</x:v>
      </x:c>
      <x:c r="I6" s="73" t="str">
        <x:v>Blended $/M</x:v>
      </x:c>
      <x:c r="J6" s="73" t="str">
        <x:v>K3-anchored total (T)</x:v>
      </x:c>
      <x:c r="K6" s="73" t="str">
        <x:v>Status</x:v>
      </x:c>
    </x:row>
    <x:row r="7">
      <x:c r="A7" s="17" t="str">
        <x:v>Full git-history rebuild verified</x:v>
      </x:c>
      <x:c r="B7" s="17" t="str">
        <x:v>Yes</x:v>
      </x:c>
      <x:c r="D7" s="22" t="str">
        <x:v>Claude Fable 5</x:v>
      </x:c>
      <x:c r="E7" s="77" t="n">
        <x:v>46182</x:v>
      </x:c>
      <x:c r="F7" s="77" t="n">
        <x:v>46183</x:v>
      </x:c>
      <x:c r="G7" s="104" t="n">
        <x:v>10</x:v>
      </x:c>
      <x:c r="H7" s="104" t="n">
        <x:v>50</x:v>
      </x:c>
      <x:c r="I7" s="104" t="n">
        <x:v>22.360679774997898</x:v>
      </x:c>
      <x:c r="J7" s="104" t="n">
        <x:v>5.397726380788262</x:v>
      </x:c>
      <x:c r="K7" s="22" t="str">
        <x:v>zero-weight historical-price sensitivity</x:v>
      </x:c>
    </x:row>
    <x:row r="8">
      <x:c r="A8" s="17" t="str">
        <x:v>Snapshots rebuilt</x:v>
      </x:c>
      <x:c r="B8" s="17" t="n">
        <x:v>1062</x:v>
      </x:c>
      <x:c r="D8" s="23" t="str">
        <x:v>GPT-5.6 Sol</x:v>
      </x:c>
      <x:c r="E8" s="78" t="n">
        <x:v>46212</x:v>
      </x:c>
      <x:c r="F8" s="78" t="n">
        <x:v>46213</x:v>
      </x:c>
      <x:c r="G8" s="105" t="n">
        <x:v>5</x:v>
      </x:c>
      <x:c r="H8" s="105" t="n">
        <x:v>30</x:v>
      </x:c>
      <x:c r="I8" s="105" t="n">
        <x:v>12.24744871391589</x:v>
      </x:c>
      <x:c r="J8" s="105" t="n">
        <x:v>3.8106883969800736</x:v>
      </x:c>
      <x:c r="K8" s="23" t="str">
        <x:v>zero-weight historical-price sensitivity</x:v>
      </x:c>
    </x:row>
    <x:row r="9">
      <x:c r="A9" s="17" t="str">
        <x:v>History range</x:v>
      </x:c>
      <x:c r="B9" s="17" t="str">
        <x:v>2024-09-21 to 2026-07-31</x:v>
      </x:c>
      <x:c r="D9" s="24" t="str">
        <x:v>Kimi K3</x:v>
      </x:c>
      <x:c r="E9" s="79" t="n">
        <x:v>46219</x:v>
      </x:c>
      <x:c r="F9" s="79" t="n">
        <x:v>46220</x:v>
      </x:c>
      <x:c r="G9" s="106" t="n">
        <x:v>3</x:v>
      </x:c>
      <x:c r="H9" s="106" t="n">
        <x:v>15</x:v>
      </x:c>
      <x:c r="I9" s="106" t="n">
        <x:v>6.708203932499369</x:v>
      </x:c>
      <x:c r="J9" s="106" t="n">
        <x:v>2.78</x:v>
      </x:c>
      <x:c r="K9" s="24" t="str">
        <x:v>disclosed total anchor</x:v>
      </x:c>
    </x:row>
    <x:row r="10">
      <x:c r="A10" s="17" t="str">
        <x:v>Historical model IDs</x:v>
      </x:c>
      <x:c r="B10" s="17" t="n">
        <x:v>914</x:v>
      </x:c>
    </x:row>
    <x:row r="11">
      <x:c r="A11" s="17" t="str">
        <x:v>Price change points</x:v>
      </x:c>
      <x:c r="B11" s="17" t="n">
        <x:v>2566</x:v>
      </x:c>
    </x:row>
    <x:row r="12">
      <x:c r="A12" s="17" t="str">
        <x:v>Calibration checkpoints audited</x:v>
      </x:c>
      <x:c r="B12" s="17" t="n">
        <x:v>93</x:v>
      </x:c>
      <x:c r="D12" s="91" t="str">
        <x:v>Predeclared-window backtest summary — equal-developer paired bootstrap</x:v>
      </x:c>
      <x:c r="E12" s="91"/>
      <x:c r="F12" s="91"/>
      <x:c r="G12" s="91"/>
      <x:c r="H12" s="91"/>
      <x:c r="I12" s="91"/>
      <x:c r="J12" s="91"/>
      <x:c r="K12" s="91"/>
      <x:c r="L12" s="91"/>
      <x:c r="M12" s="91"/>
      <x:c r="N12" s="91"/>
      <x:c r="O12" s="91"/>
      <x:c r="P12" s="91"/>
      <x:c r="Q12" s="91"/>
      <x:c r="R12" s="91"/>
    </x:row>
    <x:row r="13" ht="34" customHeight="1">
      <x:c r="A13" s="17" t="str">
        <x:v>Calibration aliases missing</x:v>
      </x:c>
      <x:c r="B13" s="17" t="n">
        <x:v>0</x:v>
      </x:c>
      <x:c r="D13" s="73" t="str">
        <x:v>Window (days)</x:v>
      </x:c>
      <x:c r="E13" s="73" t="str">
        <x:v>Eligible total</x:v>
      </x:c>
      <x:c r="F13" s="73" t="str">
        <x:v>Eligible active</x:v>
      </x:c>
      <x:c r="G13" s="73" t="str">
        <x:v>Total paired N</x:v>
      </x:c>
      <x:c r="H13" s="73" t="str">
        <x:v>Date-only error (×)</x:v>
      </x:c>
      <x:c r="I13" s="73" t="str">
        <x:v>Date+price error (×)</x:v>
      </x:c>
      <x:c r="J13" s="73" t="str">
        <x:v>Total Δ log10</x:v>
      </x:c>
      <x:c r="K13" s="73" t="str">
        <x:v>Total CI low</x:v>
      </x:c>
      <x:c r="L13" s="73" t="str">
        <x:v>Total CI high</x:v>
      </x:c>
      <x:c r="M13" s="73" t="str">
        <x:v>Active paired N</x:v>
      </x:c>
      <x:c r="N13" s="73" t="str">
        <x:v>Score+date error (×)</x:v>
      </x:c>
      <x:c r="O13" s="73" t="str">
        <x:v>+price error (×)</x:v>
      </x:c>
      <x:c r="P13" s="73" t="str">
        <x:v>Active Δ log10</x:v>
      </x:c>
      <x:c r="Q13" s="73" t="str">
        <x:v>Active CI low</x:v>
      </x:c>
      <x:c r="R13" s="73" t="str">
        <x:v>Active CI high</x:v>
      </x:c>
    </x:row>
    <x:row r="14">
      <x:c r="A14" s="17" t="str">
        <x:v>Duplicate calibration checkpoints</x:v>
      </x:c>
      <x:c r="B14" s="17" t="n">
        <x:v>0</x:v>
      </x:c>
      <x:c r="D14" s="16" t="n">
        <x:v>1</x:v>
      </x:c>
      <x:c r="E14" s="16" t="n">
        <x:v>73</x:v>
      </x:c>
      <x:c r="F14" s="16" t="n">
        <x:v>55</x:v>
      </x:c>
      <x:c r="G14" s="16" t="n">
        <x:v>50</x:v>
      </x:c>
      <x:c r="H14" s="94" t="n">
        <x:v>3.3288988432124627</x:v>
      </x:c>
      <x:c r="I14" s="94" t="n">
        <x:v>2.5290499741932866</x:v>
      </x:c>
      <x:c r="J14" s="19" t="n">
        <x:v>-0.24722069646582742</x:v>
      </x:c>
      <x:c r="K14" s="19" t="n">
        <x:v>-0.42721637177693145</x:v>
      </x:c>
      <x:c r="L14" s="19" t="n">
        <x:v>-0.06591487217324157</x:v>
      </x:c>
      <x:c r="M14" s="16" t="n">
        <x:v>38</x:v>
      </x:c>
      <x:c r="N14" s="94" t="n">
        <x:v>1.9744836742416263</x:v>
      </x:c>
      <x:c r="O14" s="94" t="n">
        <x:v>1.8883730421818274</x:v>
      </x:c>
      <x:c r="P14" s="19" t="n">
        <x:v>-0.0038775975022895203</x:v>
      </x:c>
      <x:c r="Q14" s="19" t="n">
        <x:v>-0.10196879620397314</x:v>
      </x:c>
      <x:c r="R14" s="19" t="n">
        <x:v>0.0980685962348918</x:v>
      </x:c>
    </x:row>
    <x:row r="15">
      <x:c r="A15" s="17" t="str">
        <x:v>Held-out prediction rows</x:v>
      </x:c>
      <x:c r="B15" s="17" t="n">
        <x:v>3098</x:v>
      </x:c>
      <x:c r="D15" s="17" t="n">
        <x:v>3</x:v>
      </x:c>
      <x:c r="E15" s="17" t="n">
        <x:v>73</x:v>
      </x:c>
      <x:c r="F15" s="17" t="n">
        <x:v>55</x:v>
      </x:c>
      <x:c r="G15" s="17" t="n">
        <x:v>50</x:v>
      </x:c>
      <x:c r="H15" s="92" t="n">
        <x:v>3.3288988432124627</x:v>
      </x:c>
      <x:c r="I15" s="92" t="n">
        <x:v>2.0380016044598337</x:v>
      </x:c>
      <x:c r="J15" s="20" t="n">
        <x:v>-0.23806817843680286</x:v>
      </x:c>
      <x:c r="K15" s="20" t="n">
        <x:v>-0.3964813935804924</x:v>
      </x:c>
      <x:c r="L15" s="20" t="n">
        <x:v>-0.07580242225942016</x:v>
      </x:c>
      <x:c r="M15" s="17" t="n">
        <x:v>38</x:v>
      </x:c>
      <x:c r="N15" s="92" t="n">
        <x:v>1.9744836742416263</x:v>
      </x:c>
      <x:c r="O15" s="92" t="n">
        <x:v>1.9488218119174443</x:v>
      </x:c>
      <x:c r="P15" s="20" t="n">
        <x:v>-0.0008077823426897946</x:v>
      </x:c>
      <x:c r="Q15" s="20" t="n">
        <x:v>-0.07769192701665888</x:v>
      </x:c>
      <x:c r="R15" s="20" t="n">
        <x:v>0.08883678201111306</x:v>
      </x:c>
    </x:row>
    <x:row r="16">
      <x:c r="A16" s="17" t="str">
        <x:v>1-day eligible total / active</x:v>
      </x:c>
      <x:c r="B16" s="17" t="str">
        <x:v>73 / 55</x:v>
      </x:c>
      <x:c r="D16" s="17" t="n">
        <x:v>7</x:v>
      </x:c>
      <x:c r="E16" s="17" t="n">
        <x:v>73</x:v>
      </x:c>
      <x:c r="F16" s="17" t="n">
        <x:v>55</x:v>
      </x:c>
      <x:c r="G16" s="17" t="n">
        <x:v>50</x:v>
      </x:c>
      <x:c r="H16" s="92" t="n">
        <x:v>3.3288988432124627</x:v>
      </x:c>
      <x:c r="I16" s="92" t="n">
        <x:v>2.2941513211495006</x:v>
      </x:c>
      <x:c r="J16" s="20" t="n">
        <x:v>-0.21963903148951563</x:v>
      </x:c>
      <x:c r="K16" s="20" t="n">
        <x:v>-0.3696122118301894</x:v>
      </x:c>
      <x:c r="L16" s="20" t="n">
        <x:v>-0.062177167509981056</x:v>
      </x:c>
      <x:c r="M16" s="17" t="n">
        <x:v>38</x:v>
      </x:c>
      <x:c r="N16" s="92" t="n">
        <x:v>1.9744836742416263</x:v>
      </x:c>
      <x:c r="O16" s="92" t="n">
        <x:v>1.9607436768977033</x:v>
      </x:c>
      <x:c r="P16" s="20" t="n">
        <x:v>0.010004317274696667</x:v>
      </x:c>
      <x:c r="Q16" s="20" t="n">
        <x:v>-0.06903701653102436</x:v>
      </x:c>
      <x:c r="R16" s="20" t="n">
        <x:v>0.0942057069068308</x:v>
      </x:c>
    </x:row>
    <x:row r="17">
      <x:c r="A17" s="17" t="str">
        <x:v>90-day eligible total / active</x:v>
      </x:c>
      <x:c r="B17" s="17" t="str">
        <x:v>68 / 51</x:v>
      </x:c>
      <x:c r="D17" s="17" t="n">
        <x:v>14</x:v>
      </x:c>
      <x:c r="E17" s="17" t="n">
        <x:v>73</x:v>
      </x:c>
      <x:c r="F17" s="17" t="n">
        <x:v>55</x:v>
      </x:c>
      <x:c r="G17" s="17" t="n">
        <x:v>50</x:v>
      </x:c>
      <x:c r="H17" s="92" t="n">
        <x:v>3.3288988432124627</x:v>
      </x:c>
      <x:c r="I17" s="92" t="n">
        <x:v>2.2653676679921046</x:v>
      </x:c>
      <x:c r="J17" s="20" t="n">
        <x:v>-0.22675255481634882</x:v>
      </x:c>
      <x:c r="K17" s="20" t="n">
        <x:v>-0.37285477197697975</x:v>
      </x:c>
      <x:c r="L17" s="20" t="n">
        <x:v>-0.07126686086922293</x:v>
      </x:c>
      <x:c r="M17" s="17" t="n">
        <x:v>38</x:v>
      </x:c>
      <x:c r="N17" s="92" t="n">
        <x:v>1.9744836742416263</x:v>
      </x:c>
      <x:c r="O17" s="92" t="n">
        <x:v>1.9485129140969824</x:v>
      </x:c>
      <x:c r="P17" s="20" t="n">
        <x:v>0.00928790188237925</x:v>
      </x:c>
      <x:c r="Q17" s="20" t="n">
        <x:v>-0.06850120743411106</x:v>
      </x:c>
      <x:c r="R17" s="20" t="n">
        <x:v>0.09405004034364134</x:v>
      </x:c>
    </x:row>
    <x:row r="18">
      <x:c r="A18" s="17" t="str">
        <x:v>Exact alias + ≤30-day onboarding rule</x:v>
      </x:c>
      <x:c r="B18" s="17" t="str">
        <x:v>Yes</x:v>
      </x:c>
      <x:c r="D18" s="17" t="n">
        <x:v>30</x:v>
      </x:c>
      <x:c r="E18" s="17" t="n">
        <x:v>73</x:v>
      </x:c>
      <x:c r="F18" s="17" t="n">
        <x:v>55</x:v>
      </x:c>
      <x:c r="G18" s="17" t="n">
        <x:v>50</x:v>
      </x:c>
      <x:c r="H18" s="92" t="n">
        <x:v>3.3288988432124627</x:v>
      </x:c>
      <x:c r="I18" s="92" t="n">
        <x:v>2.332795654148894</x:v>
      </x:c>
      <x:c r="J18" s="20" t="n">
        <x:v>-0.2441999908542341</x:v>
      </x:c>
      <x:c r="K18" s="20" t="n">
        <x:v>-0.3917308850831262</x:v>
      </x:c>
      <x:c r="L18" s="20" t="n">
        <x:v>-0.08920092593263648</x:v>
      </x:c>
      <x:c r="M18" s="17" t="n">
        <x:v>38</x:v>
      </x:c>
      <x:c r="N18" s="92" t="n">
        <x:v>1.9744836742416263</x:v>
      </x:c>
      <x:c r="O18" s="92" t="n">
        <x:v>2.1536542971649446</x:v>
      </x:c>
      <x:c r="P18" s="20" t="n">
        <x:v>0.022258133836914988</x:v>
      </x:c>
      <x:c r="Q18" s="20" t="n">
        <x:v>-0.03591306356144052</x:v>
      </x:c>
      <x:c r="R18" s="20" t="n">
        <x:v>0.08509900401710813</x:v>
      </x:c>
    </x:row>
    <x:row r="19">
      <x:c r="A19" s="17" t="str">
        <x:v>Strictly prospective fold prices</x:v>
      </x:c>
      <x:c r="B19" s="17" t="str">
        <x:v>Yes</x:v>
      </x:c>
      <x:c r="D19" s="17" t="n">
        <x:v>60</x:v>
      </x:c>
      <x:c r="E19" s="17" t="n">
        <x:v>70</x:v>
      </x:c>
      <x:c r="F19" s="17" t="n">
        <x:v>52</x:v>
      </x:c>
      <x:c r="G19" s="17" t="n">
        <x:v>47</x:v>
      </x:c>
      <x:c r="H19" s="92" t="n">
        <x:v>3.456384876089454</x:v>
      </x:c>
      <x:c r="I19" s="92" t="n">
        <x:v>2.4359924440908807</x:v>
      </x:c>
      <x:c r="J19" s="20" t="n">
        <x:v>-0.24109957627565837</x:v>
      </x:c>
      <x:c r="K19" s="20" t="n">
        <x:v>-0.39207978488488765</x:v>
      </x:c>
      <x:c r="L19" s="20" t="n">
        <x:v>-0.08179256429847112</x:v>
      </x:c>
      <x:c r="M19" s="17" t="n">
        <x:v>35</x:v>
      </x:c>
      <x:c r="N19" s="92" t="n">
        <x:v>1.975249162686262</x:v>
      </x:c>
      <x:c r="O19" s="92" t="n">
        <x:v>2.173116947614544</x:v>
      </x:c>
      <x:c r="P19" s="20" t="n">
        <x:v>0.022424601161499663</x:v>
      </x:c>
      <x:c r="Q19" s="20" t="n">
        <x:v>-0.03675853370930575</x:v>
      </x:c>
      <x:c r="R19" s="20" t="n">
        <x:v>0.0881918806903345</x:v>
      </x:c>
    </x:row>
    <x:row r="20">
      <x:c r="A20" s="17" t="str">
        <x:v>Test developer excluded</x:v>
      </x:c>
      <x:c r="B20" s="17" t="str">
        <x:v>Yes</x:v>
      </x:c>
      <x:c r="D20" s="18" t="n">
        <x:v>90</x:v>
      </x:c>
      <x:c r="E20" s="18" t="n">
        <x:v>68</x:v>
      </x:c>
      <x:c r="F20" s="18" t="n">
        <x:v>51</x:v>
      </x:c>
      <x:c r="G20" s="18" t="n">
        <x:v>45</x:v>
      </x:c>
      <x:c r="H20" s="95" t="n">
        <x:v>3.70705186640036</x:v>
      </x:c>
      <x:c r="I20" s="95" t="n">
        <x:v>2.2994134706121896</x:v>
      </x:c>
      <x:c r="J20" s="21" t="n">
        <x:v>-0.33520002435674967</x:v>
      </x:c>
      <x:c r="K20" s="21" t="n">
        <x:v>-0.4542152058779538</x:v>
      </x:c>
      <x:c r="L20" s="21" t="n">
        <x:v>-0.22379197291030523</x:v>
      </x:c>
      <x:c r="M20" s="18" t="n">
        <x:v>34</x:v>
      </x:c>
      <x:c r="N20" s="95" t="n">
        <x:v>2.017831101368825</x:v>
      </x:c>
      <x:c r="O20" s="95" t="n">
        <x:v>2.204714435927454</x:v>
      </x:c>
      <x:c r="P20" s="21" t="n">
        <x:v>-0.029141110798562003</x:v>
      </x:c>
      <x:c r="Q20" s="21" t="n">
        <x:v>-0.07470357942336434</x:v>
      </x:c>
      <x:c r="R20" s="21" t="n">
        <x:v>0.01852893361364955</x:v>
      </x:c>
    </x:row>
    <x:row r="21">
      <x:c r="A21" s="17" t="str">
        <x:v>Total price beats date in all windows</x:v>
      </x:c>
      <x:c r="B21" s="17" t="str">
        <x:v>Yes</x:v>
      </x:c>
    </x:row>
    <x:row r="22">
      <x:c r="A22" s="17" t="str">
        <x:v>Price adds beyond score + date for active</x:v>
      </x:c>
      <x:c r="B22" s="17" t="str">
        <x:v>No</x:v>
      </x:c>
    </x:row>
    <x:row r="23">
      <x:c r="A23" s="17" t="str">
        <x:v>Incremental live weight</x:v>
      </x:c>
      <x:c r="B23" s="84" t="n">
        <x:v>0</x:v>
      </x:c>
    </x:row>
    <x:row r="24">
      <x:c r="A24" s="18" t="str">
        <x:v>Headline forecasts changed</x:v>
      </x:c>
      <x:c r="B24" s="18" t="str">
        <x:v>No</x:v>
      </x:c>
    </x:row>
    <x:row r="27">
      <x:c r="A27" s="91" t="str">
        <x:v>Complete 93-checkpoint exact-identity and launch-window eligibility audit</x:v>
      </x:c>
      <x:c r="B27" s="91"/>
      <x:c r="C27" s="91"/>
      <x:c r="D27" s="91"/>
      <x:c r="E27" s="91"/>
      <x:c r="F27" s="91"/>
      <x:c r="G27" s="91"/>
      <x:c r="H27" s="91"/>
      <x:c r="I27" s="91"/>
      <x:c r="J27" s="91"/>
      <x:c r="K27" s="91"/>
      <x:c r="L27" s="91"/>
      <x:c r="M27" s="91"/>
      <x:c r="N27" s="91"/>
      <x:c r="O27" s="91"/>
      <x:c r="P27" s="91"/>
      <x:c r="Q27" s="91"/>
      <x:c r="R27" s="91"/>
    </x:row>
    <x:row r="28" ht="34" customHeight="1">
      <x:c r="A28" s="73" t="str">
        <x:v>Checkpoint</x:v>
      </x:c>
      <x:c r="B28" s="73" t="str">
        <x:v>Model</x:v>
      </x:c>
      <x:c r="C28" s="73" t="str">
        <x:v>Developer</x:v>
      </x:c>
      <x:c r="D28" s="73" t="str">
        <x:v>Release</x:v>
      </x:c>
      <x:c r="E28" s="73" t="str">
        <x:v>Total (B)</x:v>
      </x:c>
      <x:c r="F28" s="73" t="str">
        <x:v>OpenRouter IDs</x:v>
      </x:c>
      <x:c r="G28" s="73" t="str">
        <x:v>All aliases exact</x:v>
      </x:c>
      <x:c r="H28" s="73" t="str">
        <x:v>First seen</x:v>
      </x:c>
      <x:c r="I28" s="73" t="str">
        <x:v>Lag days</x:v>
      </x:c>
      <x:c r="J28" s="73" t="str">
        <x:v>Lag ≤30d</x:v>
      </x:c>
      <x:c r="K28" s="73" t="str">
        <x:v>1d availability</x:v>
      </x:c>
      <x:c r="L28" s="73" t="str">
        <x:v>1d blended $/M</x:v>
      </x:c>
      <x:c r="M28" s="73" t="str">
        <x:v>30d availability</x:v>
      </x:c>
      <x:c r="N28" s="73" t="str">
        <x:v>30d blended $/M</x:v>
      </x:c>
      <x:c r="O28" s="73" t="str">
        <x:v>90d availability</x:v>
      </x:c>
      <x:c r="P28" s="73" t="str">
        <x:v>90d blended $/M</x:v>
      </x:c>
      <x:c r="Q28" s="73" t="str">
        <x:v>Last seen</x:v>
      </x:c>
      <x:c r="R28" s="73" t="str">
        <x:v>Identity status</x:v>
      </x:c>
    </x:row>
    <x:row r="29">
      <x:c r="A29" s="22" t="str">
        <x:v>checkpoint:alibaba:qwen2-5-coder-32b</x:v>
      </x:c>
      <x:c r="B29" s="22" t="str">
        <x:v>Qwen2.5-Coder-32B</x:v>
      </x:c>
      <x:c r="C29" s="22" t="str">
        <x:v>qwen</x:v>
      </x:c>
      <x:c r="D29" s="77" t="n">
        <x:v>45553</x:v>
      </x:c>
      <x:c r="E29" s="134" t="n">
        <x:v>32.5</x:v>
      </x:c>
      <x:c r="F29" s="22" t="str">
        <x:v>qwen/qwen-2.5-coder-32b-instruct</x:v>
      </x:c>
      <x:c r="G29" s="22" t="str">
        <x:v>True</x:v>
      </x:c>
      <x:c r="H29" s="22" t="str">
        <x:v>2024-11-12</x:v>
      </x:c>
      <x:c r="I29" s="22" t="n">
        <x:v>55</x:v>
      </x:c>
      <x:c r="J29" s="22" t="str">
        <x:v>False</x:v>
      </x:c>
      <x:c r="K29" s="77"/>
      <x:c r="L29" s="80"/>
      <x:c r="M29" s="77"/>
      <x:c r="N29" s="80"/>
      <x:c r="O29" s="77"/>
      <x:c r="P29" s="80"/>
      <x:c r="Q29" s="22" t="str">
        <x:v>2026-07-31</x:v>
      </x:c>
      <x:c r="R29" s="22" t="str">
        <x:v>Explicitly excluded</x:v>
      </x:c>
    </x:row>
    <x:row r="30">
      <x:c r="A30" s="23" t="str">
        <x:v>checkpoint:alibaba:qwen3-235b-a22b</x:v>
      </x:c>
      <x:c r="B30" s="23" t="str">
        <x:v>Qwen3-235B-A22B</x:v>
      </x:c>
      <x:c r="C30" s="23" t="str">
        <x:v>qwen</x:v>
      </x:c>
      <x:c r="D30" s="78" t="n">
        <x:v>45776</x:v>
      </x:c>
      <x:c r="E30" s="136" t="n">
        <x:v>235</x:v>
      </x:c>
      <x:c r="F30" s="23" t="str">
        <x:v>qwen/qwen3-235b-a22b</x:v>
      </x:c>
      <x:c r="G30" s="23" t="str">
        <x:v>True</x:v>
      </x:c>
      <x:c r="H30" s="23" t="str">
        <x:v>2025-04-29</x:v>
      </x:c>
      <x:c r="I30" s="23" t="n">
        <x:v>0</x:v>
      </x:c>
      <x:c r="J30" s="23" t="str">
        <x:v>True</x:v>
      </x:c>
      <x:c r="K30" s="78" t="n">
        <x:v>45776</x:v>
      </x:c>
      <x:c r="L30" s="81" t="n">
        <x:v>0.34641016151377546</x:v>
      </x:c>
      <x:c r="M30" s="78" t="n">
        <x:v>45805</x:v>
      </x:c>
      <x:c r="N30" s="81" t="n">
        <x:v>0.28982753492378877</x:v>
      </x:c>
      <x:c r="O30" s="78" t="n">
        <x:v>45865</x:v>
      </x:c>
      <x:c r="P30" s="81" t="n">
        <x:v>0.2792848008753788</x:v>
      </x:c>
      <x:c r="Q30" s="23" t="str">
        <x:v>2026-07-31</x:v>
      </x:c>
      <x:c r="R30" s="23" t="str">
        <x:v>Eligible identity</x:v>
      </x:c>
    </x:row>
    <x:row r="31">
      <x:c r="A31" s="23" t="str">
        <x:v>checkpoint:alibaba:qwen3-235b-a22b-thinking-jul-2025</x:v>
      </x:c>
      <x:c r="B31" s="23" t="str">
        <x:v>Qwen3-235B-A22B-Thinking (Jul 2025)</x:v>
      </x:c>
      <x:c r="C31" s="23" t="str">
        <x:v>qwen</x:v>
      </x:c>
      <x:c r="D31" s="78" t="n">
        <x:v>45863</x:v>
      </x:c>
      <x:c r="E31" s="136" t="n">
        <x:v>235</x:v>
      </x:c>
      <x:c r="F31" s="23" t="str">
        <x:v>qwen/qwen3-235b-a22b-thinking-2507</x:v>
      </x:c>
      <x:c r="G31" s="23" t="str">
        <x:v>True</x:v>
      </x:c>
      <x:c r="H31" s="23" t="str">
        <x:v>2025-07-26</x:v>
      </x:c>
      <x:c r="I31" s="23" t="n">
        <x:v>1</x:v>
      </x:c>
      <x:c r="J31" s="23" t="str">
        <x:v>True</x:v>
      </x:c>
      <x:c r="K31" s="78" t="n">
        <x:v>45864</x:v>
      </x:c>
      <x:c r="L31" s="81" t="n">
        <x:v>0.2792848008753788</x:v>
      </x:c>
      <x:c r="M31" s="78" t="n">
        <x:v>45893</x:v>
      </x:c>
      <x:c r="N31" s="81" t="n">
        <x:v>0.15597424530992288</x:v>
      </x:c>
      <x:c r="O31" s="78" t="n">
        <x:v>45953</x:v>
      </x:c>
      <x:c r="P31" s="81" t="n">
        <x:v>0.15597424530992288</x:v>
      </x:c>
      <x:c r="Q31" s="23" t="str">
        <x:v>2026-07-31</x:v>
      </x:c>
      <x:c r="R31" s="23" t="str">
        <x:v>Eligible identity</x:v>
      </x:c>
    </x:row>
    <x:row r="32">
      <x:c r="A32" s="23" t="str">
        <x:v>checkpoint:alibaba:qwen3-max</x:v>
      </x:c>
      <x:c r="B32" s="23" t="str">
        <x:v>Qwen3-Max</x:v>
      </x:c>
      <x:c r="C32" s="23" t="str">
        <x:v>qwen</x:v>
      </x:c>
      <x:c r="D32" s="78" t="n">
        <x:v>45924</x:v>
      </x:c>
      <x:c r="E32" s="136" t="n">
        <x:v>1000</x:v>
      </x:c>
      <x:c r="F32" s="23" t="str">
        <x:v>qwen/qwen3-max</x:v>
      </x:c>
      <x:c r="G32" s="23" t="str">
        <x:v>True</x:v>
      </x:c>
      <x:c r="H32" s="23" t="str">
        <x:v>2025-09-06</x:v>
      </x:c>
      <x:c r="I32" s="23" t="n">
        <x:v>-18</x:v>
      </x:c>
      <x:c r="J32" s="23" t="str">
        <x:v>True</x:v>
      </x:c>
      <x:c r="K32" s="78" t="n">
        <x:v>45906</x:v>
      </x:c>
      <x:c r="L32" s="81" t="n">
        <x:v>2.6832815729997477</x:v>
      </x:c>
      <x:c r="M32" s="78" t="n">
        <x:v>45935</x:v>
      </x:c>
      <x:c r="N32" s="81" t="n">
        <x:v>2.6832815729997477</x:v>
      </x:c>
      <x:c r="O32" s="78" t="n">
        <x:v>45995</x:v>
      </x:c>
      <x:c r="P32" s="81" t="n">
        <x:v>2.6832815729997477</x:v>
      </x:c>
      <x:c r="Q32" s="23" t="str">
        <x:v>2026-07-31</x:v>
      </x:c>
      <x:c r="R32" s="23" t="str">
        <x:v>Eligible identity</x:v>
      </x:c>
    </x:row>
    <x:row r="33">
      <x:c r="A33" s="23" t="str">
        <x:v>checkpoint:deepseek:deepseek-r1</x:v>
      </x:c>
      <x:c r="B33" s="23" t="str">
        <x:v>DeepSeek-R1</x:v>
      </x:c>
      <x:c r="C33" s="23" t="str">
        <x:v>deepseek</x:v>
      </x:c>
      <x:c r="D33" s="78" t="n">
        <x:v>45677</x:v>
      </x:c>
      <x:c r="E33" s="136" t="n">
        <x:v>671</x:v>
      </x:c>
      <x:c r="F33" s="23" t="str">
        <x:v>deepseek/deepseek-r1</x:v>
      </x:c>
      <x:c r="G33" s="23" t="str">
        <x:v>True</x:v>
      </x:c>
      <x:c r="H33" s="23" t="str">
        <x:v>2025-01-21</x:v>
      </x:c>
      <x:c r="I33" s="23" t="n">
        <x:v>1</x:v>
      </x:c>
      <x:c r="J33" s="23" t="str">
        <x:v>True</x:v>
      </x:c>
      <x:c r="K33" s="78" t="n">
        <x:v>45678</x:v>
      </x:c>
      <x:c r="L33" s="81" t="n">
        <x:v>1.0974971526158963</x:v>
      </x:c>
      <x:c r="M33" s="78" t="n">
        <x:v>45707</x:v>
      </x:c>
      <x:c r="N33" s="81" t="n">
        <x:v>1.3856406460551018</x:v>
      </x:c>
      <x:c r="O33" s="78" t="n">
        <x:v>45767</x:v>
      </x:c>
      <x:c r="P33" s="81" t="n">
        <x:v>1.224744871391589</x:v>
      </x:c>
      <x:c r="Q33" s="23" t="str">
        <x:v>2026-07-31</x:v>
      </x:c>
      <x:c r="R33" s="23" t="str">
        <x:v>Eligible identity</x:v>
      </x:c>
    </x:row>
    <x:row r="34">
      <x:c r="A34" s="23" t="str">
        <x:v>checkpoint:deepseek:deepseek-r1-may-2025</x:v>
      </x:c>
      <x:c r="B34" s="23" t="str">
        <x:v>DeepSeek-R1 (May 2025)</x:v>
      </x:c>
      <x:c r="C34" s="23" t="str">
        <x:v>deepseek</x:v>
      </x:c>
      <x:c r="D34" s="78" t="n">
        <x:v>45805</x:v>
      </x:c>
      <x:c r="E34" s="136" t="n">
        <x:v>671</x:v>
      </x:c>
      <x:c r="F34" s="23" t="str">
        <x:v>deepseek/deepseek-r1-0528</x:v>
      </x:c>
      <x:c r="G34" s="23" t="str">
        <x:v>True</x:v>
      </x:c>
      <x:c r="H34" s="23" t="str">
        <x:v>2025-05-29</x:v>
      </x:c>
      <x:c r="I34" s="23" t="n">
        <x:v>1</x:v>
      </x:c>
      <x:c r="J34" s="23" t="str">
        <x:v>True</x:v>
      </x:c>
      <x:c r="K34" s="78" t="n">
        <x:v>45806</x:v>
      </x:c>
      <x:c r="L34" s="81" t="n">
        <x:v>1.044030650891055</x:v>
      </x:c>
      <x:c r="M34" s="78" t="n">
        <x:v>45835</x:v>
      </x:c>
      <x:c r="N34" s="81" t="n">
        <x:v>1.036822067666386</x:v>
      </x:c>
      <x:c r="O34" s="78" t="n">
        <x:v>45895</x:v>
      </x:c>
      <x:c r="P34" s="81" t="n">
        <x:v>1.036822067666386</x:v>
      </x:c>
      <x:c r="Q34" s="23" t="str">
        <x:v>2026-07-31</x:v>
      </x:c>
      <x:c r="R34" s="23" t="str">
        <x:v>Eligible identity</x:v>
      </x:c>
    </x:row>
    <x:row r="35">
      <x:c r="A35" s="23" t="str">
        <x:v>checkpoint:deepseek:deepseek-v3</x:v>
      </x:c>
      <x:c r="B35" s="23" t="str">
        <x:v>DeepSeek-V3</x:v>
      </x:c>
      <x:c r="C35" s="23" t="str">
        <x:v>deepseek</x:v>
      </x:c>
      <x:c r="D35" s="78" t="n">
        <x:v>45652</x:v>
      </x:c>
      <x:c r="E35" s="136" t="n">
        <x:v>671</x:v>
      </x:c>
      <x:c r="F35" s="23" t="str">
        <x:v>deepseek/deepseek-chat</x:v>
      </x:c>
      <x:c r="G35" s="23" t="str">
        <x:v>True</x:v>
      </x:c>
      <x:c r="H35" s="23" t="str">
        <x:v>2024-09-21</x:v>
      </x:c>
      <x:c r="I35" s="23" t="n">
        <x:v>-96</x:v>
      </x:c>
      <x:c r="J35" s="23" t="str">
        <x:v>False</x:v>
      </x:c>
      <x:c r="K35" s="78"/>
      <x:c r="L35" s="81"/>
      <x:c r="M35" s="78"/>
      <x:c r="N35" s="81"/>
      <x:c r="O35" s="78"/>
      <x:c r="P35" s="81"/>
      <x:c r="Q35" s="23" t="str">
        <x:v>2026-07-31</x:v>
      </x:c>
      <x:c r="R35" s="23" t="str">
        <x:v>Explicitly excluded</x:v>
      </x:c>
    </x:row>
    <x:row r="36">
      <x:c r="A36" s="23" t="str">
        <x:v>checkpoint:deepseek:deepseek-v3-2-exp</x:v>
      </x:c>
      <x:c r="B36" s="23" t="str">
        <x:v>DeepSeek-V3.2-Exp</x:v>
      </x:c>
      <x:c r="C36" s="23" t="str">
        <x:v>deepseek</x:v>
      </x:c>
      <x:c r="D36" s="78" t="n">
        <x:v>45929</x:v>
      </x:c>
      <x:c r="E36" s="136" t="n">
        <x:v>671</x:v>
      </x:c>
      <x:c r="F36" s="23" t="str">
        <x:v>deepseek/deepseek-v3.2-exp</x:v>
      </x:c>
      <x:c r="G36" s="23" t="str">
        <x:v>True</x:v>
      </x:c>
      <x:c r="H36" s="23" t="str">
        <x:v>2025-09-30</x:v>
      </x:c>
      <x:c r="I36" s="23" t="n">
        <x:v>1</x:v>
      </x:c>
      <x:c r="J36" s="23" t="str">
        <x:v>True</x:v>
      </x:c>
      <x:c r="K36" s="78" t="n">
        <x:v>45930</x:v>
      </x:c>
      <x:c r="L36" s="81" t="n">
        <x:v>0.3327160951922825</x:v>
      </x:c>
      <x:c r="M36" s="78" t="n">
        <x:v>45959</x:v>
      </x:c>
      <x:c r="N36" s="81" t="n">
        <x:v>0.3286335345030997</x:v>
      </x:c>
      <x:c r="O36" s="78" t="n">
        <x:v>46019</x:v>
      </x:c>
      <x:c r="P36" s="81" t="n">
        <x:v>0.3286335345030997</x:v>
      </x:c>
      <x:c r="Q36" s="23" t="str">
        <x:v>2026-07-31</x:v>
      </x:c>
      <x:c r="R36" s="23" t="str">
        <x:v>Eligible identity</x:v>
      </x:c>
    </x:row>
    <x:row r="37">
      <x:c r="A37" s="23" t="str">
        <x:v>checkpoint:deepseek:deepseek-v3-mar-2025</x:v>
      </x:c>
      <x:c r="B37" s="23" t="str">
        <x:v>DeepSeek-V3 (Mar 2025)</x:v>
      </x:c>
      <x:c r="C37" s="23" t="str">
        <x:v>deepseek</x:v>
      </x:c>
      <x:c r="D37" s="78" t="n">
        <x:v>45740</x:v>
      </x:c>
      <x:c r="E37" s="136" t="n">
        <x:v>671</x:v>
      </x:c>
      <x:c r="F37" s="23" t="str">
        <x:v>deepseek/deepseek-chat-v3-0324</x:v>
      </x:c>
      <x:c r="G37" s="23" t="str">
        <x:v>True</x:v>
      </x:c>
      <x:c r="H37" s="23" t="str">
        <x:v>2025-03-25</x:v>
      </x:c>
      <x:c r="I37" s="23" t="n">
        <x:v>1</x:v>
      </x:c>
      <x:c r="J37" s="23" t="str">
        <x:v>True</x:v>
      </x:c>
      <x:c r="K37" s="78" t="n">
        <x:v>45741</x:v>
      </x:c>
      <x:c r="L37" s="81" t="n">
        <x:v>0.5449770637375485</x:v>
      </x:c>
      <x:c r="M37" s="78" t="n">
        <x:v>45770</x:v>
      </x:c>
      <x:c r="N37" s="81" t="n">
        <x:v>0.5449770637375485</x:v>
      </x:c>
      <x:c r="O37" s="78" t="n">
        <x:v>45830</x:v>
      </x:c>
      <x:c r="P37" s="81" t="n">
        <x:v>0.5138093031466052</x:v>
      </x:c>
      <x:c r="Q37" s="23" t="str">
        <x:v>2026-07-31</x:v>
      </x:c>
      <x:c r="R37" s="23" t="str">
        <x:v>Eligible identity</x:v>
      </x:c>
    </x:row>
    <x:row r="38">
      <x:c r="A38" s="23" t="str">
        <x:v>checkpoint:deepseek:deepseek-v4-pro</x:v>
      </x:c>
      <x:c r="B38" s="23" t="str">
        <x:v>DeepSeek-V4-Pro</x:v>
      </x:c>
      <x:c r="C38" s="23" t="str">
        <x:v>deepseek</x:v>
      </x:c>
      <x:c r="D38" s="78" t="n">
        <x:v>46136</x:v>
      </x:c>
      <x:c r="E38" s="136" t="n">
        <x:v>1600</x:v>
      </x:c>
      <x:c r="F38" s="23" t="str">
        <x:v>deepseek/deepseek-v4-pro</x:v>
      </x:c>
      <x:c r="G38" s="23" t="str">
        <x:v>True</x:v>
      </x:c>
      <x:c r="H38" s="23" t="str">
        <x:v>2026-04-24</x:v>
      </x:c>
      <x:c r="I38" s="23" t="n">
        <x:v>0</x:v>
      </x:c>
      <x:c r="J38" s="23" t="str">
        <x:v>True</x:v>
      </x:c>
      <x:c r="K38" s="78" t="n">
        <x:v>46136</x:v>
      </x:c>
      <x:c r="L38" s="81" t="n">
        <x:v>2.4607315985291853</x:v>
      </x:c>
      <x:c r="M38" s="78" t="n">
        <x:v>46165</x:v>
      </x:c>
      <x:c r="N38" s="81" t="n">
        <x:v>0.6151828996322963</x:v>
      </x:c>
      <x:c r="O38" s="78" t="n">
        <x:v>46225</x:v>
      </x:c>
      <x:c r="P38" s="81" t="n">
        <x:v>0.6151828996322963</x:v>
      </x:c>
      <x:c r="Q38" s="23" t="str">
        <x:v>2026-07-31</x:v>
      </x:c>
      <x:c r="R38" s="23" t="str">
        <x:v>Eligible identity</x:v>
      </x:c>
    </x:row>
    <x:row r="39">
      <x:c r="A39" s="23" t="str">
        <x:v>checkpoint:epoch:arcee-trinity-large</x:v>
      </x:c>
      <x:c r="B39" s="23" t="str">
        <x:v>Arcee Trinity Large</x:v>
      </x:c>
      <x:c r="C39" s="23" t="str">
        <x:v>arcee-ai</x:v>
      </x:c>
      <x:c r="D39" s="78" t="n">
        <x:v>46072</x:v>
      </x:c>
      <x:c r="E39" s="136" t="n">
        <x:v>398</x:v>
      </x:c>
      <x:c r="F39" s="23" t="str">
        <x:v>arcee-ai/trinity-large-thinking</x:v>
      </x:c>
      <x:c r="G39" s="23" t="str">
        <x:v>True</x:v>
      </x:c>
      <x:c r="H39" s="23" t="str">
        <x:v>2026-04-02</x:v>
      </x:c>
      <x:c r="I39" s="23" t="n">
        <x:v>42</x:v>
      </x:c>
      <x:c r="J39" s="23" t="str">
        <x:v>False</x:v>
      </x:c>
      <x:c r="K39" s="78"/>
      <x:c r="L39" s="81"/>
      <x:c r="M39" s="78"/>
      <x:c r="N39" s="81"/>
      <x:c r="O39" s="78"/>
      <x:c r="P39" s="81"/>
      <x:c r="Q39" s="23" t="str">
        <x:v>2026-07-31</x:v>
      </x:c>
      <x:c r="R39" s="23" t="str">
        <x:v>Explicitly excluded</x:v>
      </x:c>
    </x:row>
    <x:row r="40">
      <x:c r="A40" s="23" t="str">
        <x:v>checkpoint:epoch:cohere-command-a</x:v>
      </x:c>
      <x:c r="B40" s="23" t="str">
        <x:v>Cohere Command A</x:v>
      </x:c>
      <x:c r="C40" s="23" t="str">
        <x:v>cohere</x:v>
      </x:c>
      <x:c r="D40" s="78" t="n">
        <x:v>45729</x:v>
      </x:c>
      <x:c r="E40" s="136" t="n">
        <x:v>111</x:v>
      </x:c>
      <x:c r="F40" s="23" t="str">
        <x:v>cohere/command-a</x:v>
      </x:c>
      <x:c r="G40" s="23" t="str">
        <x:v>True</x:v>
      </x:c>
      <x:c r="H40" s="23" t="str">
        <x:v>2025-03-15</x:v>
      </x:c>
      <x:c r="I40" s="23" t="n">
        <x:v>2</x:v>
      </x:c>
      <x:c r="J40" s="23" t="str">
        <x:v>True</x:v>
      </x:c>
      <x:c r="K40" s="78" t="n">
        <x:v>45731</x:v>
      </x:c>
      <x:c r="L40" s="81" t="n">
        <x:v>5</x:v>
      </x:c>
      <x:c r="M40" s="78" t="n">
        <x:v>45760</x:v>
      </x:c>
      <x:c r="N40" s="81" t="n">
        <x:v>5</x:v>
      </x:c>
      <x:c r="O40" s="78" t="n">
        <x:v>45820</x:v>
      </x:c>
      <x:c r="P40" s="81" t="n">
        <x:v>5</x:v>
      </x:c>
      <x:c r="Q40" s="23" t="str">
        <x:v>2026-07-31</x:v>
      </x:c>
      <x:c r="R40" s="23" t="str">
        <x:v>Eligible identity</x:v>
      </x:c>
    </x:row>
    <x:row r="41">
      <x:c r="A41" s="23" t="str">
        <x:v>checkpoint:epoch:deepseek-r1-distill-llama-70b</x:v>
      </x:c>
      <x:c r="B41" s="23" t="str">
        <x:v>DeepSeek-R1-Distill-Llama-70B</x:v>
      </x:c>
      <x:c r="C41" s="23" t="str">
        <x:v>deepseek</x:v>
      </x:c>
      <x:c r="D41" s="78" t="n">
        <x:v>45679</x:v>
      </x:c>
      <x:c r="E41" s="136" t="n">
        <x:v>70</x:v>
      </x:c>
      <x:c r="F41" s="23" t="str">
        <x:v>deepseek/deepseek-r1-distill-llama-70b</x:v>
      </x:c>
      <x:c r="G41" s="23" t="str">
        <x:v>True</x:v>
      </x:c>
      <x:c r="H41" s="23" t="str">
        <x:v>2025-01-24</x:v>
      </x:c>
      <x:c r="I41" s="23" t="n">
        <x:v>2</x:v>
      </x:c>
      <x:c r="J41" s="23" t="str">
        <x:v>True</x:v>
      </x:c>
      <x:c r="K41" s="78" t="n">
        <x:v>45681</x:v>
      </x:c>
      <x:c r="L41" s="81" t="n">
        <x:v>0.3983716857408418</x:v>
      </x:c>
      <x:c r="M41" s="78" t="n">
        <x:v>45710</x:v>
      </x:c>
      <x:c r="N41" s="81" t="n">
        <x:v>0.3983716857408418</x:v>
      </x:c>
      <x:c r="O41" s="78" t="n">
        <x:v>45770</x:v>
      </x:c>
      <x:c r="P41" s="81" t="n">
        <x:v>0.3983716857408418</x:v>
      </x:c>
      <x:c r="Q41" s="23" t="str">
        <x:v>2026-07-31</x:v>
      </x:c>
      <x:c r="R41" s="23" t="str">
        <x:v>Eligible identity</x:v>
      </x:c>
    </x:row>
    <x:row r="42">
      <x:c r="A42" s="23" t="str">
        <x:v>checkpoint:epoch:deepseek-v3-1</x:v>
      </x:c>
      <x:c r="B42" s="23" t="str">
        <x:v>DeepSeek-V3.1</x:v>
      </x:c>
      <x:c r="C42" s="23" t="str">
        <x:v>deepseek</x:v>
      </x:c>
      <x:c r="D42" s="78" t="n">
        <x:v>45890</x:v>
      </x:c>
      <x:c r="E42" s="136" t="n">
        <x:v>671</x:v>
      </x:c>
      <x:c r="F42" s="23" t="str">
        <x:v>deepseek/deepseek-chat-v3.1</x:v>
      </x:c>
      <x:c r="G42" s="23" t="str">
        <x:v>True</x:v>
      </x:c>
      <x:c r="H42" s="23" t="str">
        <x:v>2025-08-22</x:v>
      </x:c>
      <x:c r="I42" s="23" t="n">
        <x:v>1</x:v>
      </x:c>
      <x:c r="J42" s="23" t="str">
        <x:v>True</x:v>
      </x:c>
      <x:c r="K42" s="78" t="n">
        <x:v>45891</x:v>
      </x:c>
      <x:c r="L42" s="81" t="n">
        <x:v>0.4</x:v>
      </x:c>
      <x:c r="M42" s="78" t="n">
        <x:v>45920</x:v>
      </x:c>
      <x:c r="N42" s="81" t="n">
        <x:v>0.4</x:v>
      </x:c>
      <x:c r="O42" s="78" t="n">
        <x:v>45980</x:v>
      </x:c>
      <x:c r="P42" s="81" t="n">
        <x:v>0.4</x:v>
      </x:c>
      <x:c r="Q42" s="23" t="str">
        <x:v>2026-07-31</x:v>
      </x:c>
      <x:c r="R42" s="23" t="str">
        <x:v>Eligible identity</x:v>
      </x:c>
    </x:row>
    <x:row r="43">
      <x:c r="A43" s="23" t="str">
        <x:v>checkpoint:epoch:deepseek-v3-1-terminus</x:v>
      </x:c>
      <x:c r="B43" s="23" t="str">
        <x:v>DeepSeek-V3.1-Terminus</x:v>
      </x:c>
      <x:c r="C43" s="23" t="str">
        <x:v>deepseek</x:v>
      </x:c>
      <x:c r="D43" s="78" t="n">
        <x:v>45922</x:v>
      </x:c>
      <x:c r="E43" s="136" t="n">
        <x:v>671</x:v>
      </x:c>
      <x:c r="F43" s="23" t="str">
        <x:v>deepseek/deepseek-v3.1-terminus</x:v>
      </x:c>
      <x:c r="G43" s="23" t="str">
        <x:v>True</x:v>
      </x:c>
      <x:c r="H43" s="23" t="str">
        <x:v>2025-09-23</x:v>
      </x:c>
      <x:c r="I43" s="23" t="n">
        <x:v>1</x:v>
      </x:c>
      <x:c r="J43" s="23" t="str">
        <x:v>True</x:v>
      </x:c>
      <x:c r="K43" s="78" t="n">
        <x:v>45923</x:v>
      </x:c>
      <x:c r="L43" s="81" t="n">
        <x:v>0.5196152422706632</x:v>
      </x:c>
      <x:c r="M43" s="78" t="n">
        <x:v>45952</x:v>
      </x:c>
      <x:c r="N43" s="81" t="n">
        <x:v>0.45497252664309307</x:v>
      </x:c>
      <x:c r="O43" s="78" t="n">
        <x:v>46012</x:v>
      </x:c>
      <x:c r="P43" s="81" t="n">
        <x:v>0.45497252664309307</x:v>
      </x:c>
      <x:c r="Q43" s="23" t="str">
        <x:v>2026-07-31</x:v>
      </x:c>
      <x:c r="R43" s="23" t="str">
        <x:v>Eligible identity</x:v>
      </x:c>
    </x:row>
    <x:row r="44">
      <x:c r="A44" s="23" t="str">
        <x:v>checkpoint:epoch:deepseek-v4-flash</x:v>
      </x:c>
      <x:c r="B44" s="23" t="str">
        <x:v>DeepSeek-V4-Flash</x:v>
      </x:c>
      <x:c r="C44" s="23" t="str">
        <x:v>deepseek</x:v>
      </x:c>
      <x:c r="D44" s="78" t="n">
        <x:v>46136</x:v>
      </x:c>
      <x:c r="E44" s="136" t="n">
        <x:v>284</x:v>
      </x:c>
      <x:c r="F44" s="23" t="str">
        <x:v>deepseek/deepseek-v4-flash</x:v>
      </x:c>
      <x:c r="G44" s="23" t="str">
        <x:v>True</x:v>
      </x:c>
      <x:c r="H44" s="23" t="str">
        <x:v>2026-04-24</x:v>
      </x:c>
      <x:c r="I44" s="23" t="n">
        <x:v>0</x:v>
      </x:c>
      <x:c r="J44" s="23" t="str">
        <x:v>True</x:v>
      </x:c>
      <x:c r="K44" s="78" t="n">
        <x:v>46136</x:v>
      </x:c>
      <x:c r="L44" s="81" t="n">
        <x:v>0.19798989873223333</x:v>
      </x:c>
      <x:c r="M44" s="78" t="n">
        <x:v>46165</x:v>
      </x:c>
      <x:c r="N44" s="81" t="n">
        <x:v>0.19798989873223333</x:v>
      </x:c>
      <x:c r="O44" s="78" t="n">
        <x:v>46225</x:v>
      </x:c>
      <x:c r="P44" s="81" t="n">
        <x:v>0.13901719318127526</x:v>
      </x:c>
      <x:c r="Q44" s="23" t="str">
        <x:v>2026-07-31</x:v>
      </x:c>
      <x:c r="R44" s="23" t="str">
        <x:v>Eligible identity</x:v>
      </x:c>
    </x:row>
    <x:row r="45">
      <x:c r="A45" s="23" t="str">
        <x:v>checkpoint:epoch:devstral-2-123b</x:v>
      </x:c>
      <x:c r="B45" s="23" t="str">
        <x:v>Devstral 2 (123B)</x:v>
      </x:c>
      <x:c r="C45" s="23" t="str">
        <x:v>mistralai</x:v>
      </x:c>
      <x:c r="D45" s="78" t="n">
        <x:v>46000</x:v>
      </x:c>
      <x:c r="E45" s="136" t="n">
        <x:v>123</x:v>
      </x:c>
      <x:c r="F45" s="23" t="str">
        <x:v>mistralai/devstral-2512</x:v>
      </x:c>
      <x:c r="G45" s="23" t="str">
        <x:v>True</x:v>
      </x:c>
      <x:c r="H45" s="23" t="str">
        <x:v>2025-12-11</x:v>
      </x:c>
      <x:c r="I45" s="23" t="n">
        <x:v>2</x:v>
      </x:c>
      <x:c r="J45" s="23" t="str">
        <x:v>True</x:v>
      </x:c>
      <x:c r="K45" s="78" t="n">
        <x:v>46002</x:v>
      </x:c>
      <x:c r="L45" s="81" t="n">
        <x:v>0.3</x:v>
      </x:c>
      <x:c r="M45" s="78" t="n">
        <x:v>46031</x:v>
      </x:c>
      <x:c r="N45" s="81" t="n">
        <x:v>0.10488088481701516</x:v>
      </x:c>
      <x:c r="O45" s="78" t="n">
        <x:v>46091</x:v>
      </x:c>
      <x:c r="P45" s="81" t="n">
        <x:v>0.10488088481701516</x:v>
      </x:c>
      <x:c r="Q45" s="23" t="str">
        <x:v>2026-07-31</x:v>
      </x:c>
      <x:c r="R45" s="23" t="str">
        <x:v>Eligible identity</x:v>
      </x:c>
    </x:row>
    <x:row r="46">
      <x:c r="A46" s="23" t="str">
        <x:v>checkpoint:epoch:ernie-4-5-vl-424b-a47b-4-5</x:v>
      </x:c>
      <x:c r="B46" s="23" t="str">
        <x:v>ERNIE-4.5-VL-424B-A47B (文心大模型4.5)</x:v>
      </x:c>
      <x:c r="C46" s="23" t="str">
        <x:v>baidu</x:v>
      </x:c>
      <x:c r="D46" s="78" t="n">
        <x:v>45732</x:v>
      </x:c>
      <x:c r="E46" s="136" t="n">
        <x:v>424</x:v>
      </x:c>
      <x:c r="F46" s="23" t="str">
        <x:v>baidu/ernie-4.5-vl-424b-a47b</x:v>
      </x:c>
      <x:c r="G46" s="23" t="str">
        <x:v>True</x:v>
      </x:c>
      <x:c r="H46" s="23" t="str">
        <x:v>2025-08-18</x:v>
      </x:c>
      <x:c r="I46" s="23" t="n">
        <x:v>155</x:v>
      </x:c>
      <x:c r="J46" s="23" t="str">
        <x:v>False</x:v>
      </x:c>
      <x:c r="K46" s="78"/>
      <x:c r="L46" s="81"/>
      <x:c r="M46" s="78"/>
      <x:c r="N46" s="81"/>
      <x:c r="O46" s="78"/>
      <x:c r="P46" s="81"/>
      <x:c r="Q46" s="23" t="str">
        <x:v>2026-07-31</x:v>
      </x:c>
      <x:c r="R46" s="23" t="str">
        <x:v>Explicitly excluded</x:v>
      </x:c>
    </x:row>
    <x:row r="47">
      <x:c r="A47" s="23" t="str">
        <x:v>checkpoint:epoch:gemma-3-12b</x:v>
      </x:c>
      <x:c r="B47" s="23" t="str">
        <x:v>Gemma 3 12B</x:v>
      </x:c>
      <x:c r="C47" s="23" t="str">
        <x:v>google</x:v>
      </x:c>
      <x:c r="D47" s="78" t="n">
        <x:v>45728</x:v>
      </x:c>
      <x:c r="E47" s="136" t="n">
        <x:v>12</x:v>
      </x:c>
      <x:c r="F47" s="23" t="str">
        <x:v>google/gemma-3-12b-it</x:v>
      </x:c>
      <x:c r="G47" s="23" t="str">
        <x:v>True</x:v>
      </x:c>
      <x:c r="H47" s="23" t="str">
        <x:v>2025-03-29</x:v>
      </x:c>
      <x:c r="I47" s="23" t="n">
        <x:v>17</x:v>
      </x:c>
      <x:c r="J47" s="23" t="str">
        <x:v>True</x:v>
      </x:c>
      <x:c r="K47" s="78" t="n">
        <x:v>45745</x:v>
      </x:c>
      <x:c r="L47" s="81" t="n">
        <x:v>0.07071067811865477</x:v>
      </x:c>
      <x:c r="M47" s="78" t="n">
        <x:v>45774</x:v>
      </x:c>
      <x:c r="N47" s="81" t="n">
        <x:v>0.07071067811865477</x:v>
      </x:c>
      <x:c r="O47" s="78" t="n">
        <x:v>45834</x:v>
      </x:c>
      <x:c r="P47" s="81" t="n">
        <x:v>0.07071067811865477</x:v>
      </x:c>
      <x:c r="Q47" s="23" t="str">
        <x:v>2026-07-31</x:v>
      </x:c>
      <x:c r="R47" s="23" t="str">
        <x:v>Eligible identity</x:v>
      </x:c>
    </x:row>
    <x:row r="48">
      <x:c r="A48" s="23" t="str">
        <x:v>checkpoint:epoch:gemma-3-4b</x:v>
      </x:c>
      <x:c r="B48" s="23" t="str">
        <x:v>Gemma 3 4B</x:v>
      </x:c>
      <x:c r="C48" s="23" t="str">
        <x:v>google</x:v>
      </x:c>
      <x:c r="D48" s="78" t="n">
        <x:v>45728</x:v>
      </x:c>
      <x:c r="E48" s="136" t="n">
        <x:v>4</x:v>
      </x:c>
      <x:c r="F48" s="23" t="str">
        <x:v>google/gemma-3-4b-it</x:v>
      </x:c>
      <x:c r="G48" s="23" t="str">
        <x:v>True</x:v>
      </x:c>
      <x:c r="H48" s="23" t="str">
        <x:v>2025-03-29</x:v>
      </x:c>
      <x:c r="I48" s="23" t="n">
        <x:v>17</x:v>
      </x:c>
      <x:c r="J48" s="23" t="str">
        <x:v>True</x:v>
      </x:c>
      <x:c r="K48" s="78" t="n">
        <x:v>45745</x:v>
      </x:c>
      <x:c r="L48" s="81" t="n">
        <x:v>0.0282842712474619</x:v>
      </x:c>
      <x:c r="M48" s="78" t="n">
        <x:v>45774</x:v>
      </x:c>
      <x:c r="N48" s="81" t="n">
        <x:v>0.0282842712474619</x:v>
      </x:c>
      <x:c r="O48" s="78" t="n">
        <x:v>45834</x:v>
      </x:c>
      <x:c r="P48" s="81" t="n">
        <x:v>0.0282842712474619</x:v>
      </x:c>
      <x:c r="Q48" s="23" t="str">
        <x:v>2026-07-31</x:v>
      </x:c>
      <x:c r="R48" s="23" t="str">
        <x:v>Eligible identity</x:v>
      </x:c>
    </x:row>
    <x:row r="49">
      <x:c r="A49" s="23" t="str">
        <x:v>checkpoint:epoch:gemma-3n</x:v>
      </x:c>
      <x:c r="B49" s="23" t="str">
        <x:v>Gemma 3n</x:v>
      </x:c>
      <x:c r="C49" s="23" t="str">
        <x:v>google</x:v>
      </x:c>
      <x:c r="D49" s="78" t="n">
        <x:v>45797</x:v>
      </x:c>
      <x:c r="E49" s="136" t="n">
        <x:v>7.85</x:v>
      </x:c>
      <x:c r="F49" s="23" t="str">
        <x:v>google/gemma-3n-e4b-it</x:v>
      </x:c>
      <x:c r="G49" s="23" t="str">
        <x:v>True</x:v>
      </x:c>
      <x:c r="H49" s="23" t="str">
        <x:v>2025-06-27</x:v>
      </x:c>
      <x:c r="I49" s="23" t="n">
        <x:v>38</x:v>
      </x:c>
      <x:c r="J49" s="23" t="str">
        <x:v>False</x:v>
      </x:c>
      <x:c r="K49" s="78"/>
      <x:c r="L49" s="81"/>
      <x:c r="M49" s="78"/>
      <x:c r="N49" s="81"/>
      <x:c r="O49" s="78"/>
      <x:c r="P49" s="81"/>
      <x:c r="Q49" s="23" t="str">
        <x:v>2026-07-31</x:v>
      </x:c>
      <x:c r="R49" s="23" t="str">
        <x:v>Explicitly excluded</x:v>
      </x:c>
    </x:row>
    <x:row r="50">
      <x:c r="A50" s="23" t="str">
        <x:v>checkpoint:epoch:gemma-4-26b-a4b</x:v>
      </x:c>
      <x:c r="B50" s="23" t="str">
        <x:v>Gemma 4 26B A4B</x:v>
      </x:c>
      <x:c r="C50" s="23" t="str">
        <x:v>google</x:v>
      </x:c>
      <x:c r="D50" s="78" t="n">
        <x:v>46114</x:v>
      </x:c>
      <x:c r="E50" s="136" t="n">
        <x:v>25.2</x:v>
      </x:c>
      <x:c r="F50" s="23" t="str">
        <x:v>google/gemma-4-26b-a4b-it</x:v>
      </x:c>
      <x:c r="G50" s="23" t="str">
        <x:v>True</x:v>
      </x:c>
      <x:c r="H50" s="23" t="str">
        <x:v>2026-04-04</x:v>
      </x:c>
      <x:c r="I50" s="23" t="n">
        <x:v>2</x:v>
      </x:c>
      <x:c r="J50" s="23" t="str">
        <x:v>True</x:v>
      </x:c>
      <x:c r="K50" s="78" t="n">
        <x:v>46116</x:v>
      </x:c>
      <x:c r="L50" s="81" t="n">
        <x:v>0.2280350850198276</x:v>
      </x:c>
      <x:c r="M50" s="78" t="n">
        <x:v>46145</x:v>
      </x:c>
      <x:c r="N50" s="81" t="n">
        <x:v>0.1673320053068151</x:v>
      </x:c>
      <x:c r="O50" s="78" t="n">
        <x:v>46205</x:v>
      </x:c>
      <x:c r="P50" s="81" t="n">
        <x:v>0.1407124727947029</x:v>
      </x:c>
      <x:c r="Q50" s="23" t="str">
        <x:v>2026-07-31</x:v>
      </x:c>
      <x:c r="R50" s="23" t="str">
        <x:v>Eligible identity</x:v>
      </x:c>
    </x:row>
    <x:row r="51">
      <x:c r="A51" s="23" t="str">
        <x:v>checkpoint:epoch:glm-4-5</x:v>
      </x:c>
      <x:c r="B51" s="23" t="str">
        <x:v>GLM-4.5</x:v>
      </x:c>
      <x:c r="C51" s="23" t="str">
        <x:v>z-ai</x:v>
      </x:c>
      <x:c r="D51" s="78" t="n">
        <x:v>45874</x:v>
      </x:c>
      <x:c r="E51" s="136" t="n">
        <x:v>355</x:v>
      </x:c>
      <x:c r="F51" s="23" t="str">
        <x:v>z-ai/glm-4.5</x:v>
      </x:c>
      <x:c r="G51" s="23" t="str">
        <x:v>True</x:v>
      </x:c>
      <x:c r="H51" s="23" t="str">
        <x:v>2025-07-29</x:v>
      </x:c>
      <x:c r="I51" s="23" t="n">
        <x:v>-7</x:v>
      </x:c>
      <x:c r="J51" s="23" t="str">
        <x:v>True</x:v>
      </x:c>
      <x:c r="K51" s="78" t="n">
        <x:v>45867</x:v>
      </x:c>
      <x:c r="L51" s="81" t="n">
        <x:v>1.1489125293076057</x:v>
      </x:c>
      <x:c r="M51" s="78" t="n">
        <x:v>45896</x:v>
      </x:c>
      <x:c r="N51" s="81" t="n">
        <x:v>0.3999349882368383</x:v>
      </x:c>
      <x:c r="O51" s="78" t="n">
        <x:v>45956</x:v>
      </x:c>
      <x:c r="P51" s="81" t="n">
        <x:v>0.7245688373094719</x:v>
      </x:c>
      <x:c r="Q51" s="23" t="str">
        <x:v>2026-07-31</x:v>
      </x:c>
      <x:c r="R51" s="23" t="str">
        <x:v>Eligible identity</x:v>
      </x:c>
    </x:row>
    <x:row r="52">
      <x:c r="A52" s="23" t="str">
        <x:v>checkpoint:epoch:glm-4-5-air</x:v>
      </x:c>
      <x:c r="B52" s="23" t="str">
        <x:v>GLM-4.5-Air</x:v>
      </x:c>
      <x:c r="C52" s="23" t="str">
        <x:v>z-ai</x:v>
      </x:c>
      <x:c r="D52" s="78" t="n">
        <x:v>45874</x:v>
      </x:c>
      <x:c r="E52" s="136" t="n">
        <x:v>106</x:v>
      </x:c>
      <x:c r="F52" s="23" t="str">
        <x:v>z-ai/glm-4.5-air</x:v>
      </x:c>
      <x:c r="G52" s="23" t="str">
        <x:v>True</x:v>
      </x:c>
      <x:c r="H52" s="23" t="str">
        <x:v>2025-07-29</x:v>
      </x:c>
      <x:c r="I52" s="23" t="n">
        <x:v>-7</x:v>
      </x:c>
      <x:c r="J52" s="23" t="str">
        <x:v>True</x:v>
      </x:c>
      <x:c r="K52" s="78" t="n">
        <x:v>45867</x:v>
      </x:c>
      <x:c r="L52" s="81" t="n">
        <x:v>0.469041575982343</x:v>
      </x:c>
      <x:c r="M52" s="78" t="n">
        <x:v>45896</x:v>
      </x:c>
      <x:c r="N52" s="81" t="n">
        <x:v>0.469041575982343</x:v>
      </x:c>
      <x:c r="O52" s="78" t="n">
        <x:v>45956</x:v>
      </x:c>
      <x:c r="P52" s="81" t="n">
        <x:v>0.34698703145794946</x:v>
      </x:c>
      <x:c r="Q52" s="23" t="str">
        <x:v>2026-07-31</x:v>
      </x:c>
      <x:c r="R52" s="23" t="str">
        <x:v>Eligible identity</x:v>
      </x:c>
    </x:row>
    <x:row r="53">
      <x:c r="A53" s="23" t="str">
        <x:v>checkpoint:epoch:glm-4-5v</x:v>
      </x:c>
      <x:c r="B53" s="23" t="str">
        <x:v>GLM-4.5V</x:v>
      </x:c>
      <x:c r="C53" s="23" t="str">
        <x:v>z-ai</x:v>
      </x:c>
      <x:c r="D53" s="78" t="n">
        <x:v>45884</x:v>
      </x:c>
      <x:c r="E53" s="136" t="n">
        <x:v>108</x:v>
      </x:c>
      <x:c r="F53" s="23" t="str">
        <x:v>z-ai/glm-4.5v</x:v>
      </x:c>
      <x:c r="G53" s="23" t="str">
        <x:v>True</x:v>
      </x:c>
      <x:c r="H53" s="23" t="str">
        <x:v>2025-08-12</x:v>
      </x:c>
      <x:c r="I53" s="23" t="n">
        <x:v>-3</x:v>
      </x:c>
      <x:c r="J53" s="23" t="str">
        <x:v>True</x:v>
      </x:c>
      <x:c r="K53" s="78" t="n">
        <x:v>45881</x:v>
      </x:c>
      <x:c r="L53" s="81" t="n">
        <x:v>1.0392304845413265</x:v>
      </x:c>
      <x:c r="M53" s="78" t="n">
        <x:v>45910</x:v>
      </x:c>
      <x:c r="N53" s="81" t="n">
        <x:v>0.9486832980505138</x:v>
      </x:c>
      <x:c r="O53" s="78" t="n">
        <x:v>45970</x:v>
      </x:c>
      <x:c r="P53" s="81" t="n">
        <x:v>0.9486832980505138</x:v>
      </x:c>
      <x:c r="Q53" s="23" t="str">
        <x:v>2026-07-31</x:v>
      </x:c>
      <x:c r="R53" s="23" t="str">
        <x:v>Eligible identity</x:v>
      </x:c>
    </x:row>
    <x:row r="54">
      <x:c r="A54" s="23" t="str">
        <x:v>checkpoint:epoch:glm-4-7-flash</x:v>
      </x:c>
      <x:c r="B54" s="23" t="str">
        <x:v>GLM 4.7 Flash</x:v>
      </x:c>
      <x:c r="C54" s="23" t="str">
        <x:v>z-ai</x:v>
      </x:c>
      <x:c r="D54" s="78" t="n">
        <x:v>46013</x:v>
      </x:c>
      <x:c r="E54" s="136" t="n">
        <x:v>30</x:v>
      </x:c>
      <x:c r="F54" s="23" t="str">
        <x:v>z-ai/glm-4.7-flash</x:v>
      </x:c>
      <x:c r="G54" s="23" t="str">
        <x:v>True</x:v>
      </x:c>
      <x:c r="H54" s="23" t="str">
        <x:v>2026-01-20</x:v>
      </x:c>
      <x:c r="I54" s="23" t="n">
        <x:v>29</x:v>
      </x:c>
      <x:c r="J54" s="23" t="str">
        <x:v>True</x:v>
      </x:c>
      <x:c r="K54" s="78" t="n">
        <x:v>46042</x:v>
      </x:c>
      <x:c r="L54" s="81" t="n">
        <x:v>0.16733200530681513</x:v>
      </x:c>
      <x:c r="M54" s="78" t="n">
        <x:v>46071</x:v>
      </x:c>
      <x:c r="N54" s="81" t="n">
        <x:v>0.16733200530681513</x:v>
      </x:c>
      <x:c r="O54" s="78" t="n">
        <x:v>46131</x:v>
      </x:c>
      <x:c r="P54" s="81" t="n">
        <x:v>0.15491933384829668</x:v>
      </x:c>
      <x:c r="Q54" s="23" t="str">
        <x:v>2026-07-31</x:v>
      </x:c>
      <x:c r="R54" s="23" t="str">
        <x:v>Eligible identity</x:v>
      </x:c>
    </x:row>
    <x:row r="55">
      <x:c r="A55" s="23" t="str">
        <x:v>checkpoint:epoch:gpt-oss-20b</x:v>
      </x:c>
      <x:c r="B55" s="23" t="str">
        <x:v>gpt-oss-20b</x:v>
      </x:c>
      <x:c r="C55" s="23" t="str">
        <x:v>openai</x:v>
      </x:c>
      <x:c r="D55" s="78" t="n">
        <x:v>45874</x:v>
      </x:c>
      <x:c r="E55" s="136" t="n">
        <x:v>20.91</x:v>
      </x:c>
      <x:c r="F55" s="23" t="str">
        <x:v>openai/gpt-oss-20b</x:v>
      </x:c>
      <x:c r="G55" s="23" t="str">
        <x:v>True</x:v>
      </x:c>
      <x:c r="H55" s="23" t="str">
        <x:v>2025-08-06</x:v>
      </x:c>
      <x:c r="I55" s="23" t="n">
        <x:v>1</x:v>
      </x:c>
      <x:c r="J55" s="23" t="str">
        <x:v>True</x:v>
      </x:c>
      <x:c r="K55" s="78" t="n">
        <x:v>45875</x:v>
      </x:c>
      <x:c r="L55" s="81" t="n">
        <x:v>0.1</x:v>
      </x:c>
      <x:c r="M55" s="78" t="n">
        <x:v>45904</x:v>
      </x:c>
      <x:c r="N55" s="81" t="n">
        <x:v>0.07745966692414834</x:v>
      </x:c>
      <x:c r="O55" s="78" t="n">
        <x:v>45964</x:v>
      </x:c>
      <x:c r="P55" s="81" t="n">
        <x:v>0.07227085312457102</x:v>
      </x:c>
      <x:c r="Q55" s="23" t="str">
        <x:v>2026-07-31</x:v>
      </x:c>
      <x:c r="R55" s="23" t="str">
        <x:v>Eligible identity</x:v>
      </x:c>
    </x:row>
    <x:row r="56">
      <x:c r="A56" s="23" t="str">
        <x:v>checkpoint:epoch:granite-4-0-h-micro</x:v>
      </x:c>
      <x:c r="B56" s="23" t="str">
        <x:v>Granite-4.0-H-Micro</x:v>
      </x:c>
      <x:c r="C56" s="23" t="str">
        <x:v>ibm-granite</x:v>
      </x:c>
      <x:c r="D56" s="78" t="n">
        <x:v>45932</x:v>
      </x:c>
      <x:c r="E56" s="136" t="n">
        <x:v>3</x:v>
      </x:c>
      <x:c r="F56" s="23" t="str">
        <x:v>ibm-granite/granite-4.0-h-micro</x:v>
      </x:c>
      <x:c r="G56" s="23" t="str">
        <x:v>True</x:v>
      </x:c>
      <x:c r="H56" s="23" t="str">
        <x:v>2025-10-20</x:v>
      </x:c>
      <x:c r="I56" s="23" t="n">
        <x:v>18</x:v>
      </x:c>
      <x:c r="J56" s="23" t="str">
        <x:v>True</x:v>
      </x:c>
      <x:c r="K56" s="78" t="n">
        <x:v>45950</x:v>
      </x:c>
      <x:c r="L56" s="81" t="n">
        <x:v>0.043243496620879306</x:v>
      </x:c>
      <x:c r="M56" s="78" t="n">
        <x:v>45979</x:v>
      </x:c>
      <x:c r="N56" s="81" t="n">
        <x:v>0.043243496620879306</x:v>
      </x:c>
      <x:c r="O56" s="78" t="n">
        <x:v>46039</x:v>
      </x:c>
      <x:c r="P56" s="81" t="n">
        <x:v>0.043243496620879306</x:v>
      </x:c>
      <x:c r="Q56" s="23" t="str">
        <x:v>2026-07-31</x:v>
      </x:c>
      <x:c r="R56" s="23" t="str">
        <x:v>Eligible identity</x:v>
      </x:c>
    </x:row>
    <x:row r="57">
      <x:c r="A57" s="23" t="str">
        <x:v>checkpoint:epoch:hermes-3-405b</x:v>
      </x:c>
      <x:c r="B57" s="23" t="str">
        <x:v>Hermes 3 405B</x:v>
      </x:c>
      <x:c r="C57" s="23" t="str">
        <x:v>nousresearch</x:v>
      </x:c>
      <x:c r="D57" s="78" t="n">
        <x:v>45518</x:v>
      </x:c>
      <x:c r="E57" s="136" t="n">
        <x:v>405</x:v>
      </x:c>
      <x:c r="F57" s="23" t="str">
        <x:v>nousresearch/hermes-3-llama-3.1-405b</x:v>
      </x:c>
      <x:c r="G57" s="23" t="str">
        <x:v>True</x:v>
      </x:c>
      <x:c r="H57" s="23" t="str">
        <x:v>2024-09-21</x:v>
      </x:c>
      <x:c r="I57" s="23" t="n">
        <x:v>38</x:v>
      </x:c>
      <x:c r="J57" s="23" t="str">
        <x:v>False</x:v>
      </x:c>
      <x:c r="K57" s="78"/>
      <x:c r="L57" s="81"/>
      <x:c r="M57" s="78"/>
      <x:c r="N57" s="81"/>
      <x:c r="O57" s="78"/>
      <x:c r="P57" s="81"/>
      <x:c r="Q57" s="23" t="str">
        <x:v>2026-07-31</x:v>
      </x:c>
      <x:c r="R57" s="23" t="str">
        <x:v>Explicitly excluded</x:v>
      </x:c>
    </x:row>
    <x:row r="58">
      <x:c r="A58" s="23" t="str">
        <x:v>checkpoint:epoch:hermes-3-70b</x:v>
      </x:c>
      <x:c r="B58" s="23" t="str">
        <x:v>Hermes 3 70B</x:v>
      </x:c>
      <x:c r="C58" s="23" t="str">
        <x:v>nousresearch</x:v>
      </x:c>
      <x:c r="D58" s="78" t="n">
        <x:v>45518</x:v>
      </x:c>
      <x:c r="E58" s="136" t="n">
        <x:v>70</x:v>
      </x:c>
      <x:c r="F58" s="23" t="str">
        <x:v>nousresearch/hermes-3-llama-3.1-70b</x:v>
      </x:c>
      <x:c r="G58" s="23" t="str">
        <x:v>True</x:v>
      </x:c>
      <x:c r="H58" s="23" t="str">
        <x:v>2024-09-21</x:v>
      </x:c>
      <x:c r="I58" s="23" t="n">
        <x:v>38</x:v>
      </x:c>
      <x:c r="J58" s="23" t="str">
        <x:v>False</x:v>
      </x:c>
      <x:c r="K58" s="78"/>
      <x:c r="L58" s="81"/>
      <x:c r="M58" s="78"/>
      <x:c r="N58" s="81"/>
      <x:c r="O58" s="78"/>
      <x:c r="P58" s="81"/>
      <x:c r="Q58" s="23" t="str">
        <x:v>2026-07-31</x:v>
      </x:c>
      <x:c r="R58" s="23" t="str">
        <x:v>Explicitly excluded</x:v>
      </x:c>
    </x:row>
    <x:row r="59">
      <x:c r="A59" s="23" t="str">
        <x:v>checkpoint:epoch:kimi-k2</x:v>
      </x:c>
      <x:c r="B59" s="23" t="str">
        <x:v>Kimi K2</x:v>
      </x:c>
      <x:c r="C59" s="23" t="str">
        <x:v>moonshotai</x:v>
      </x:c>
      <x:c r="D59" s="78" t="n">
        <x:v>45849</x:v>
      </x:c>
      <x:c r="E59" s="136" t="n">
        <x:v>1040</x:v>
      </x:c>
      <x:c r="F59" s="23" t="str">
        <x:v>moonshotai/kimi-k2</x:v>
      </x:c>
      <x:c r="G59" s="23" t="str">
        <x:v>True</x:v>
      </x:c>
      <x:c r="H59" s="23" t="str">
        <x:v>2025-07-12</x:v>
      </x:c>
      <x:c r="I59" s="23" t="n">
        <x:v>1</x:v>
      </x:c>
      <x:c r="J59" s="23" t="str">
        <x:v>True</x:v>
      </x:c>
      <x:c r="K59" s="78" t="n">
        <x:v>45850</x:v>
      </x:c>
      <x:c r="L59" s="81" t="n">
        <x:v>1.1449890829173874</x:v>
      </x:c>
      <x:c r="M59" s="78" t="n">
        <x:v>45879</x:v>
      </x:c>
      <x:c r="N59" s="81" t="n">
        <x:v>0.5904235767650206</x:v>
      </x:c>
      <x:c r="O59" s="78" t="n">
        <x:v>45939</x:v>
      </x:c>
      <x:c r="P59" s="81" t="n">
        <x:v>0.5904235767650206</x:v>
      </x:c>
      <x:c r="Q59" s="23" t="str">
        <x:v>2026-07-31</x:v>
      </x:c>
      <x:c r="R59" s="23" t="str">
        <x:v>Eligible identity</x:v>
      </x:c>
    </x:row>
    <x:row r="60">
      <x:c r="A60" s="23" t="str">
        <x:v>checkpoint:epoch:llama-3-2-1b</x:v>
      </x:c>
      <x:c r="B60" s="23" t="str">
        <x:v>Llama 3.2 1B</x:v>
      </x:c>
      <x:c r="C60" s="23" t="str">
        <x:v>meta-llama</x:v>
      </x:c>
      <x:c r="D60" s="78" t="n">
        <x:v>45559</x:v>
      </x:c>
      <x:c r="E60" s="136" t="n">
        <x:v>1.23</x:v>
      </x:c>
      <x:c r="F60" s="23" t="str">
        <x:v>meta-llama/llama-3.2-1b-instruct</x:v>
      </x:c>
      <x:c r="G60" s="23" t="str">
        <x:v>True</x:v>
      </x:c>
      <x:c r="H60" s="23" t="str">
        <x:v>2024-09-26</x:v>
      </x:c>
      <x:c r="I60" s="23" t="n">
        <x:v>2</x:v>
      </x:c>
      <x:c r="J60" s="23" t="str">
        <x:v>True</x:v>
      </x:c>
      <x:c r="K60" s="78" t="n">
        <x:v>45561</x:v>
      </x:c>
      <x:c r="L60" s="81" t="n">
        <x:v>0.1</x:v>
      </x:c>
      <x:c r="M60" s="78" t="n">
        <x:v>45590</x:v>
      </x:c>
      <x:c r="N60" s="81" t="n">
        <x:v>0.01414213562373095</x:v>
      </x:c>
      <x:c r="O60" s="78" t="n">
        <x:v>45650</x:v>
      </x:c>
      <x:c r="P60" s="81" t="n">
        <x:v>0.01414213562373095</x:v>
      </x:c>
      <x:c r="Q60" s="23" t="str">
        <x:v>2026-07-31</x:v>
      </x:c>
      <x:c r="R60" s="23" t="str">
        <x:v>Eligible identity</x:v>
      </x:c>
    </x:row>
    <x:row r="61">
      <x:c r="A61" s="23" t="str">
        <x:v>checkpoint:epoch:llama-3-2-3b</x:v>
      </x:c>
      <x:c r="B61" s="23" t="str">
        <x:v>Llama 3.2 3B</x:v>
      </x:c>
      <x:c r="C61" s="23" t="str">
        <x:v>meta-llama</x:v>
      </x:c>
      <x:c r="D61" s="78" t="n">
        <x:v>45559</x:v>
      </x:c>
      <x:c r="E61" s="136" t="n">
        <x:v>3.21</x:v>
      </x:c>
      <x:c r="F61" s="23" t="str">
        <x:v>meta-llama/llama-3.2-3b-instruct</x:v>
      </x:c>
      <x:c r="G61" s="23" t="str">
        <x:v>True</x:v>
      </x:c>
      <x:c r="H61" s="23" t="str">
        <x:v>2024-09-26</x:v>
      </x:c>
      <x:c r="I61" s="23" t="n">
        <x:v>2</x:v>
      </x:c>
      <x:c r="J61" s="23" t="str">
        <x:v>True</x:v>
      </x:c>
      <x:c r="K61" s="78" t="n">
        <x:v>45561</x:v>
      </x:c>
      <x:c r="L61" s="81" t="n">
        <x:v>0.054</x:v>
      </x:c>
      <x:c r="M61" s="78" t="n">
        <x:v>45590</x:v>
      </x:c>
      <x:c r="N61" s="81" t="n">
        <x:v>0.03872983346207417</x:v>
      </x:c>
      <x:c r="O61" s="78" t="n">
        <x:v>45650</x:v>
      </x:c>
      <x:c r="P61" s="81" t="n">
        <x:v>0.03872983346207417</x:v>
      </x:c>
      <x:c r="Q61" s="23" t="str">
        <x:v>2026-07-31</x:v>
      </x:c>
      <x:c r="R61" s="23" t="str">
        <x:v>Eligible identity</x:v>
      </x:c>
    </x:row>
    <x:row r="62">
      <x:c r="A62" s="23" t="str">
        <x:v>checkpoint:epoch:minimax-m1-80k</x:v>
      </x:c>
      <x:c r="B62" s="23" t="str">
        <x:v>MiniMax-M1-80k</x:v>
      </x:c>
      <x:c r="C62" s="23" t="str">
        <x:v>minimax</x:v>
      </x:c>
      <x:c r="D62" s="78" t="n">
        <x:v>45821</x:v>
      </x:c>
      <x:c r="E62" s="136" t="n">
        <x:v>456</x:v>
      </x:c>
      <x:c r="F62" s="23" t="str">
        <x:v>minimax/minimax-m1</x:v>
      </x:c>
      <x:c r="G62" s="23" t="str">
        <x:v>True</x:v>
      </x:c>
      <x:c r="H62" s="23" t="str">
        <x:v>2025-06-18</x:v>
      </x:c>
      <x:c r="I62" s="23" t="n">
        <x:v>5</x:v>
      </x:c>
      <x:c r="J62" s="23" t="str">
        <x:v>True</x:v>
      </x:c>
      <x:c r="K62" s="78" t="n">
        <x:v>45826</x:v>
      </x:c>
      <x:c r="L62" s="81" t="n">
        <x:v>0.7035623639735143</x:v>
      </x:c>
      <x:c r="M62" s="78" t="n">
        <x:v>45855</x:v>
      </x:c>
      <x:c r="N62" s="81" t="n">
        <x:v>0.7035623639735143</x:v>
      </x:c>
      <x:c r="O62" s="78" t="n">
        <x:v>45915</x:v>
      </x:c>
      <x:c r="P62" s="81" t="n">
        <x:v>0.7035623639735143</x:v>
      </x:c>
      <x:c r="Q62" s="23" t="str">
        <x:v>2026-07-31</x:v>
      </x:c>
      <x:c r="R62" s="23" t="str">
        <x:v>Eligible identity</x:v>
      </x:c>
    </x:row>
    <x:row r="63">
      <x:c r="A63" s="23" t="str">
        <x:v>checkpoint:epoch:minimax-m2</x:v>
      </x:c>
      <x:c r="B63" s="23" t="str">
        <x:v>MiniMax-M2</x:v>
      </x:c>
      <x:c r="C63" s="23" t="str">
        <x:v>minimax</x:v>
      </x:c>
      <x:c r="D63" s="78" t="n">
        <x:v>45957</x:v>
      </x:c>
      <x:c r="E63" s="136" t="n">
        <x:v>229</x:v>
      </x:c>
      <x:c r="F63" s="23" t="str">
        <x:v>minimax/minimax-m2</x:v>
      </x:c>
      <x:c r="G63" s="23" t="str">
        <x:v>True</x:v>
      </x:c>
      <x:c r="H63" s="23" t="str">
        <x:v>2025-10-30</x:v>
      </x:c>
      <x:c r="I63" s="23" t="n">
        <x:v>3</x:v>
      </x:c>
      <x:c r="J63" s="23" t="str">
        <x:v>True</x:v>
      </x:c>
      <x:c r="K63" s="78" t="n">
        <x:v>45960</x:v>
      </x:c>
      <x:c r="L63" s="81" t="n">
        <x:v>0.2598076211353316</x:v>
      </x:c>
      <x:c r="M63" s="78" t="n">
        <x:v>45989</x:v>
      </x:c>
      <x:c r="N63" s="81" t="n">
        <x:v>0.51</x:v>
      </x:c>
      <x:c r="O63" s="78" t="n">
        <x:v>46049</x:v>
      </x:c>
      <x:c r="P63" s="81" t="n">
        <x:v>0.4472135954999579</x:v>
      </x:c>
      <x:c r="Q63" s="23" t="str">
        <x:v>2026-07-31</x:v>
      </x:c>
      <x:c r="R63" s="23" t="str">
        <x:v>Eligible identity</x:v>
      </x:c>
    </x:row>
    <x:row r="64">
      <x:c r="A64" s="23" t="str">
        <x:v>checkpoint:epoch:minimax-m2-1</x:v>
      </x:c>
      <x:c r="B64" s="23" t="str">
        <x:v>MiniMax-M2.1</x:v>
      </x:c>
      <x:c r="C64" s="23" t="str">
        <x:v>minimax</x:v>
      </x:c>
      <x:c r="D64" s="78" t="n">
        <x:v>46014</x:v>
      </x:c>
      <x:c r="E64" s="136" t="n">
        <x:v>229</x:v>
      </x:c>
      <x:c r="F64" s="23" t="str">
        <x:v>minimax/minimax-m2.1</x:v>
      </x:c>
      <x:c r="G64" s="23" t="str">
        <x:v>True</x:v>
      </x:c>
      <x:c r="H64" s="23" t="str">
        <x:v>2025-12-23</x:v>
      </x:c>
      <x:c r="I64" s="23" t="n">
        <x:v>0</x:v>
      </x:c>
      <x:c r="J64" s="23" t="str">
        <x:v>True</x:v>
      </x:c>
      <x:c r="K64" s="78" t="n">
        <x:v>46014</x:v>
      </x:c>
      <x:c r="L64" s="81" t="n">
        <x:v>0.6</x:v>
      </x:c>
      <x:c r="M64" s="78" t="n">
        <x:v>46043</x:v>
      </x:c>
      <x:c r="N64" s="81" t="n">
        <x:v>0.5796550698475775</x:v>
      </x:c>
      <x:c r="O64" s="78" t="n">
        <x:v>46103</x:v>
      </x:c>
      <x:c r="P64" s="81" t="n">
        <x:v>0.506458290484024</x:v>
      </x:c>
      <x:c r="Q64" s="23" t="str">
        <x:v>2026-07-31</x:v>
      </x:c>
      <x:c r="R64" s="23" t="str">
        <x:v>Eligible identity</x:v>
      </x:c>
    </x:row>
    <x:row r="65">
      <x:c r="A65" s="23" t="str">
        <x:v>checkpoint:epoch:minimax-text-01</x:v>
      </x:c>
      <x:c r="B65" s="23" t="str">
        <x:v>MiniMax-Text-01</x:v>
      </x:c>
      <x:c r="C65" s="23" t="str">
        <x:v>minimax</x:v>
      </x:c>
      <x:c r="D65" s="78" t="n">
        <x:v>45671</x:v>
      </x:c>
      <x:c r="E65" s="136" t="n">
        <x:v>456</x:v>
      </x:c>
      <x:c r="F65" s="23" t="str">
        <x:v>minimax/minimax-01</x:v>
      </x:c>
      <x:c r="G65" s="23" t="str">
        <x:v>True</x:v>
      </x:c>
      <x:c r="H65" s="23" t="str">
        <x:v>2025-01-15</x:v>
      </x:c>
      <x:c r="I65" s="23" t="n">
        <x:v>1</x:v>
      </x:c>
      <x:c r="J65" s="23" t="str">
        <x:v>True</x:v>
      </x:c>
      <x:c r="K65" s="78" t="n">
        <x:v>45672</x:v>
      </x:c>
      <x:c r="L65" s="81" t="n">
        <x:v>0.469041575982343</x:v>
      </x:c>
      <x:c r="M65" s="78" t="n">
        <x:v>45701</x:v>
      </x:c>
      <x:c r="N65" s="81" t="n">
        <x:v>0.469041575982343</x:v>
      </x:c>
      <x:c r="O65" s="78" t="n">
        <x:v>45761</x:v>
      </x:c>
      <x:c r="P65" s="81" t="n">
        <x:v>0.469041575982343</x:v>
      </x:c>
      <x:c r="Q65" s="23" t="str">
        <x:v>2026-07-31</x:v>
      </x:c>
      <x:c r="R65" s="23" t="str">
        <x:v>Eligible identity</x:v>
      </x:c>
    </x:row>
    <x:row r="66">
      <x:c r="A66" s="23" t="str">
        <x:v>checkpoint:epoch:ministral-3-14b</x:v>
      </x:c>
      <x:c r="B66" s="23" t="str">
        <x:v>Ministral 3 14B</x:v>
      </x:c>
      <x:c r="C66" s="23" t="str">
        <x:v>mistralai</x:v>
      </x:c>
      <x:c r="D66" s="78" t="n">
        <x:v>45993</x:v>
      </x:c>
      <x:c r="E66" s="136" t="n">
        <x:v>14</x:v>
      </x:c>
      <x:c r="F66" s="23" t="str">
        <x:v>mistralai/ministral-14b-2512</x:v>
      </x:c>
      <x:c r="G66" s="23" t="str">
        <x:v>True</x:v>
      </x:c>
      <x:c r="H66" s="23" t="str">
        <x:v>2025-12-05</x:v>
      </x:c>
      <x:c r="I66" s="23" t="n">
        <x:v>3</x:v>
      </x:c>
      <x:c r="J66" s="23" t="str">
        <x:v>True</x:v>
      </x:c>
      <x:c r="K66" s="78" t="n">
        <x:v>45996</x:v>
      </x:c>
      <x:c r="L66" s="81" t="n">
        <x:v>0.2</x:v>
      </x:c>
      <x:c r="M66" s="78" t="n">
        <x:v>46025</x:v>
      </x:c>
      <x:c r="N66" s="81" t="n">
        <x:v>0.2</x:v>
      </x:c>
      <x:c r="O66" s="78" t="n">
        <x:v>46085</x:v>
      </x:c>
      <x:c r="P66" s="81" t="n">
        <x:v>0.2</x:v>
      </x:c>
      <x:c r="Q66" s="23" t="str">
        <x:v>2026-07-31</x:v>
      </x:c>
      <x:c r="R66" s="23" t="str">
        <x:v>Eligible identity</x:v>
      </x:c>
    </x:row>
    <x:row r="67">
      <x:c r="A67" s="23" t="str">
        <x:v>checkpoint:epoch:ministral-3-3b</x:v>
      </x:c>
      <x:c r="B67" s="23" t="str">
        <x:v>Ministral 3 3B</x:v>
      </x:c>
      <x:c r="C67" s="23" t="str">
        <x:v>mistralai</x:v>
      </x:c>
      <x:c r="D67" s="78" t="n">
        <x:v>45993</x:v>
      </x:c>
      <x:c r="E67" s="136" t="n">
        <x:v>3</x:v>
      </x:c>
      <x:c r="F67" s="23" t="str">
        <x:v>mistralai/ministral-3b-2512</x:v>
      </x:c>
      <x:c r="G67" s="23" t="str">
        <x:v>True</x:v>
      </x:c>
      <x:c r="H67" s="23" t="str">
        <x:v>2025-12-05</x:v>
      </x:c>
      <x:c r="I67" s="23" t="n">
        <x:v>3</x:v>
      </x:c>
      <x:c r="J67" s="23" t="str">
        <x:v>True</x:v>
      </x:c>
      <x:c r="K67" s="78" t="n">
        <x:v>45996</x:v>
      </x:c>
      <x:c r="L67" s="81" t="n">
        <x:v>0.1</x:v>
      </x:c>
      <x:c r="M67" s="78" t="n">
        <x:v>46025</x:v>
      </x:c>
      <x:c r="N67" s="81" t="n">
        <x:v>0.1</x:v>
      </x:c>
      <x:c r="O67" s="78" t="n">
        <x:v>46085</x:v>
      </x:c>
      <x:c r="P67" s="81" t="n">
        <x:v>0.1</x:v>
      </x:c>
      <x:c r="Q67" s="23" t="str">
        <x:v>2026-07-31</x:v>
      </x:c>
      <x:c r="R67" s="23" t="str">
        <x:v>Eligible identity</x:v>
      </x:c>
    </x:row>
    <x:row r="68">
      <x:c r="A68" s="23" t="str">
        <x:v>checkpoint:epoch:ministral-3-8b</x:v>
      </x:c>
      <x:c r="B68" s="23" t="str">
        <x:v>Ministral 3 8B</x:v>
      </x:c>
      <x:c r="C68" s="23" t="str">
        <x:v>mistralai</x:v>
      </x:c>
      <x:c r="D68" s="78" t="n">
        <x:v>45993</x:v>
      </x:c>
      <x:c r="E68" s="136" t="n">
        <x:v>8</x:v>
      </x:c>
      <x:c r="F68" s="23" t="str">
        <x:v>mistralai/ministral-8b-2512</x:v>
      </x:c>
      <x:c r="G68" s="23" t="str">
        <x:v>True</x:v>
      </x:c>
      <x:c r="H68" s="23" t="str">
        <x:v>2025-12-05</x:v>
      </x:c>
      <x:c r="I68" s="23" t="n">
        <x:v>3</x:v>
      </x:c>
      <x:c r="J68" s="23" t="str">
        <x:v>True</x:v>
      </x:c>
      <x:c r="K68" s="78" t="n">
        <x:v>45996</x:v>
      </x:c>
      <x:c r="L68" s="81" t="n">
        <x:v>0.15</x:v>
      </x:c>
      <x:c r="M68" s="78" t="n">
        <x:v>46025</x:v>
      </x:c>
      <x:c r="N68" s="81" t="n">
        <x:v>0.15</x:v>
      </x:c>
      <x:c r="O68" s="78" t="n">
        <x:v>46085</x:v>
      </x:c>
      <x:c r="P68" s="81" t="n">
        <x:v>0.15</x:v>
      </x:c>
      <x:c r="Q68" s="23" t="str">
        <x:v>2026-07-31</x:v>
      </x:c>
      <x:c r="R68" s="23" t="str">
        <x:v>Eligible identity</x:v>
      </x:c>
    </x:row>
    <x:row r="69">
      <x:c r="A69" s="23" t="str">
        <x:v>checkpoint:epoch:mistral-3-large</x:v>
      </x:c>
      <x:c r="B69" s="23" t="str">
        <x:v>Mistral 3 Large</x:v>
      </x:c>
      <x:c r="C69" s="23" t="str">
        <x:v>mistralai</x:v>
      </x:c>
      <x:c r="D69" s="78" t="n">
        <x:v>45993</x:v>
      </x:c>
      <x:c r="E69" s="136" t="n">
        <x:v>675</x:v>
      </x:c>
      <x:c r="F69" s="23" t="str">
        <x:v>mistralai/mistral-large-2512</x:v>
      </x:c>
      <x:c r="G69" s="23" t="str">
        <x:v>True</x:v>
      </x:c>
      <x:c r="H69" s="23" t="str">
        <x:v>2025-12-03</x:v>
      </x:c>
      <x:c r="I69" s="23" t="n">
        <x:v>1</x:v>
      </x:c>
      <x:c r="J69" s="23" t="str">
        <x:v>True</x:v>
      </x:c>
      <x:c r="K69" s="78" t="n">
        <x:v>45994</x:v>
      </x:c>
      <x:c r="L69" s="81" t="n">
        <x:v>0.8660254037844386</x:v>
      </x:c>
      <x:c r="M69" s="78" t="n">
        <x:v>46023</x:v>
      </x:c>
      <x:c r="N69" s="81" t="n">
        <x:v>0.8660254037844386</x:v>
      </x:c>
      <x:c r="O69" s="78" t="n">
        <x:v>46083</x:v>
      </x:c>
      <x:c r="P69" s="81" t="n">
        <x:v>0.8660254037844386</x:v>
      </x:c>
      <x:c r="Q69" s="23" t="str">
        <x:v>2026-07-31</x:v>
      </x:c>
      <x:c r="R69" s="23" t="str">
        <x:v>Eligible identity</x:v>
      </x:c>
    </x:row>
    <x:row r="70">
      <x:c r="A70" s="23" t="str">
        <x:v>checkpoint:epoch:mistral-large-2</x:v>
      </x:c>
      <x:c r="B70" s="23" t="str">
        <x:v>Mistral Large 2</x:v>
      </x:c>
      <x:c r="C70" s="23" t="str">
        <x:v>mistralai</x:v>
      </x:c>
      <x:c r="D70" s="78" t="n">
        <x:v>45497</x:v>
      </x:c>
      <x:c r="E70" s="136" t="n">
        <x:v>123</x:v>
      </x:c>
      <x:c r="F70" s="23" t="str">
        <x:v>mistralai/mistral-large-2407</x:v>
      </x:c>
      <x:c r="G70" s="23" t="str">
        <x:v>True</x:v>
      </x:c>
      <x:c r="H70" s="23" t="str">
        <x:v>2024-11-19</x:v>
      </x:c>
      <x:c r="I70" s="23" t="n">
        <x:v>118</x:v>
      </x:c>
      <x:c r="J70" s="23" t="str">
        <x:v>False</x:v>
      </x:c>
      <x:c r="K70" s="78"/>
      <x:c r="L70" s="81"/>
      <x:c r="M70" s="78"/>
      <x:c r="N70" s="81"/>
      <x:c r="O70" s="78"/>
      <x:c r="P70" s="81"/>
      <x:c r="Q70" s="23" t="str">
        <x:v>2026-07-31</x:v>
      </x:c>
      <x:c r="R70" s="23" t="str">
        <x:v>Explicitly excluded</x:v>
      </x:c>
    </x:row>
    <x:row r="71">
      <x:c r="A71" s="23" t="str">
        <x:v>checkpoint:epoch:mistral-medium-3-5</x:v>
      </x:c>
      <x:c r="B71" s="23" t="str">
        <x:v>Mistral Medium 3.5</x:v>
      </x:c>
      <x:c r="C71" s="23" t="str">
        <x:v>mistralai</x:v>
      </x:c>
      <x:c r="D71" s="78" t="n">
        <x:v>46141</x:v>
      </x:c>
      <x:c r="E71" s="136" t="n">
        <x:v>128</x:v>
      </x:c>
      <x:c r="F71" s="23" t="str">
        <x:v>mistralai/mistral-medium-3-5</x:v>
      </x:c>
      <x:c r="G71" s="23" t="str">
        <x:v>True</x:v>
      </x:c>
      <x:c r="H71" s="23" t="str">
        <x:v>2026-05-05</x:v>
      </x:c>
      <x:c r="I71" s="23" t="n">
        <x:v>6</x:v>
      </x:c>
      <x:c r="J71" s="23" t="str">
        <x:v>True</x:v>
      </x:c>
      <x:c r="K71" s="78" t="n">
        <x:v>46147</x:v>
      </x:c>
      <x:c r="L71" s="81" t="n">
        <x:v>3.3541019662496847</x:v>
      </x:c>
      <x:c r="M71" s="78" t="n">
        <x:v>46176</x:v>
      </x:c>
      <x:c r="N71" s="81" t="n">
        <x:v>3.3541019662496847</x:v>
      </x:c>
      <x:c r="O71" s="78"/>
      <x:c r="P71" s="81"/>
      <x:c r="Q71" s="23" t="str">
        <x:v>2026-07-31</x:v>
      </x:c>
      <x:c r="R71" s="23" t="str">
        <x:v>Eligible identity</x:v>
      </x:c>
    </x:row>
    <x:row r="72">
      <x:c r="A72" s="23" t="str">
        <x:v>checkpoint:epoch:mistral-saba</x:v>
      </x:c>
      <x:c r="B72" s="23" t="str">
        <x:v>Mistral Saba</x:v>
      </x:c>
      <x:c r="C72" s="23" t="str">
        <x:v>mistralai</x:v>
      </x:c>
      <x:c r="D72" s="78" t="n">
        <x:v>45705</x:v>
      </x:c>
      <x:c r="E72" s="136" t="n">
        <x:v>24</x:v>
      </x:c>
      <x:c r="F72" s="23" t="str">
        <x:v>mistralai/mistral-saba</x:v>
      </x:c>
      <x:c r="G72" s="23" t="str">
        <x:v>True</x:v>
      </x:c>
      <x:c r="H72" s="23" t="str">
        <x:v>2025-02-18</x:v>
      </x:c>
      <x:c r="I72" s="23" t="n">
        <x:v>1</x:v>
      </x:c>
      <x:c r="J72" s="23" t="str">
        <x:v>True</x:v>
      </x:c>
      <x:c r="K72" s="78" t="n">
        <x:v>45706</x:v>
      </x:c>
      <x:c r="L72" s="81" t="n">
        <x:v>0.34641016151377546</x:v>
      </x:c>
      <x:c r="M72" s="78" t="n">
        <x:v>45735</x:v>
      </x:c>
      <x:c r="N72" s="81" t="n">
        <x:v>0.34641016151377546</x:v>
      </x:c>
      <x:c r="O72" s="78" t="n">
        <x:v>45795</x:v>
      </x:c>
      <x:c r="P72" s="81" t="n">
        <x:v>0.34641016151377546</x:v>
      </x:c>
      <x:c r="Q72" s="23" t="str">
        <x:v>2026-07-31</x:v>
      </x:c>
      <x:c r="R72" s="23" t="str">
        <x:v>Eligible identity</x:v>
      </x:c>
    </x:row>
    <x:row r="73">
      <x:c r="A73" s="23" t="str">
        <x:v>checkpoint:epoch:mistral-small-3</x:v>
      </x:c>
      <x:c r="B73" s="23" t="str">
        <x:v>Mistral Small 3</x:v>
      </x:c>
      <x:c r="C73" s="23" t="str">
        <x:v>mistralai</x:v>
      </x:c>
      <x:c r="D73" s="78" t="n">
        <x:v>45687</x:v>
      </x:c>
      <x:c r="E73" s="136" t="n">
        <x:v>24</x:v>
      </x:c>
      <x:c r="F73" s="23" t="str">
        <x:v>mistralai/mistral-small-24b-instruct-2501</x:v>
      </x:c>
      <x:c r="G73" s="23" t="str">
        <x:v>True</x:v>
      </x:c>
      <x:c r="H73" s="23" t="str">
        <x:v>2025-01-31</x:v>
      </x:c>
      <x:c r="I73" s="23" t="n">
        <x:v>1</x:v>
      </x:c>
      <x:c r="J73" s="23" t="str">
        <x:v>True</x:v>
      </x:c>
      <x:c r="K73" s="78" t="n">
        <x:v>45688</x:v>
      </x:c>
      <x:c r="L73" s="81" t="n">
        <x:v>0.17320508075688773</x:v>
      </x:c>
      <x:c r="M73" s="78" t="n">
        <x:v>45717</x:v>
      </x:c>
      <x:c r="N73" s="81" t="n">
        <x:v>0.09899494936611666</x:v>
      </x:c>
      <x:c r="O73" s="78" t="n">
        <x:v>45777</x:v>
      </x:c>
      <x:c r="P73" s="81" t="n">
        <x:v>0.09899494936611666</x:v>
      </x:c>
      <x:c r="Q73" s="23" t="str">
        <x:v>2026-07-31</x:v>
      </x:c>
      <x:c r="R73" s="23" t="str">
        <x:v>Eligible identity</x:v>
      </x:c>
    </x:row>
    <x:row r="74">
      <x:c r="A74" s="23" t="str">
        <x:v>checkpoint:epoch:mistral-small-3-2</x:v>
      </x:c>
      <x:c r="B74" s="23" t="str">
        <x:v>Mistral Small 3.2</x:v>
      </x:c>
      <x:c r="C74" s="23" t="str">
        <x:v>mistralai</x:v>
      </x:c>
      <x:c r="D74" s="78" t="n">
        <x:v>45823</x:v>
      </x:c>
      <x:c r="E74" s="136" t="n">
        <x:v>24</x:v>
      </x:c>
      <x:c r="F74" s="23" t="str">
        <x:v>mistralai/mistral-small-3.2-24b-instruct</x:v>
      </x:c>
      <x:c r="G74" s="23" t="str">
        <x:v>True</x:v>
      </x:c>
      <x:c r="H74" s="23" t="str">
        <x:v>2025-06-24</x:v>
      </x:c>
      <x:c r="I74" s="23" t="n">
        <x:v>9</x:v>
      </x:c>
      <x:c r="J74" s="23" t="str">
        <x:v>True</x:v>
      </x:c>
      <x:c r="K74" s="78" t="n">
        <x:v>45832</x:v>
      </x:c>
      <x:c r="L74" s="81" t="n">
        <x:v>0.17320508075688773</x:v>
      </x:c>
      <x:c r="M74" s="78" t="n">
        <x:v>45861</x:v>
      </x:c>
      <x:c r="N74" s="81" t="n">
        <x:v>0.07071067811865477</x:v>
      </x:c>
      <x:c r="O74" s="78" t="n">
        <x:v>45921</x:v>
      </x:c>
      <x:c r="P74" s="81" t="n">
        <x:v>0.07071067811865477</x:v>
      </x:c>
      <x:c r="Q74" s="23" t="str">
        <x:v>2026-07-31</x:v>
      </x:c>
      <x:c r="R74" s="23" t="str">
        <x:v>Eligible identity</x:v>
      </x:c>
    </x:row>
    <x:row r="75">
      <x:c r="A75" s="23" t="str">
        <x:v>checkpoint:epoch:nemotron-3-nano-30b-a3b</x:v>
      </x:c>
      <x:c r="B75" s="23" t="str">
        <x:v>Nemotron 3-Nano-30B-A3B</x:v>
      </x:c>
      <x:c r="C75" s="23" t="str">
        <x:v>nvidia</x:v>
      </x:c>
      <x:c r="D75" s="78" t="n">
        <x:v>46006</x:v>
      </x:c>
      <x:c r="E75" s="136" t="n">
        <x:v>31.6</x:v>
      </x:c>
      <x:c r="F75" s="23" t="str">
        <x:v>nvidia/nemotron-3-nano-30b-a3b</x:v>
      </x:c>
      <x:c r="G75" s="23" t="str">
        <x:v>True</x:v>
      </x:c>
      <x:c r="H75" s="23" t="str">
        <x:v>2025-12-19</x:v>
      </x:c>
      <x:c r="I75" s="23" t="n">
        <x:v>4</x:v>
      </x:c>
      <x:c r="J75" s="23" t="str">
        <x:v>True</x:v>
      </x:c>
      <x:c r="K75" s="78" t="n">
        <x:v>46010</x:v>
      </x:c>
      <x:c r="L75" s="81" t="n">
        <x:v>0.12</x:v>
      </x:c>
      <x:c r="M75" s="78" t="n">
        <x:v>46039</x:v>
      </x:c>
      <x:c r="N75" s="81" t="n">
        <x:v>0.12</x:v>
      </x:c>
      <x:c r="O75" s="78" t="n">
        <x:v>46099</x:v>
      </x:c>
      <x:c r="P75" s="81" t="n">
        <x:v>0.1</x:v>
      </x:c>
      <x:c r="Q75" s="23" t="str">
        <x:v>2026-07-31</x:v>
      </x:c>
      <x:c r="R75" s="23" t="str">
        <x:v>Eligible identity</x:v>
      </x:c>
    </x:row>
    <x:row r="76">
      <x:c r="A76" s="23" t="str">
        <x:v>checkpoint:epoch:nemotron-3-super</x:v>
      </x:c>
      <x:c r="B76" s="23" t="str">
        <x:v>Nemotron 3 Super</x:v>
      </x:c>
      <x:c r="C76" s="23" t="str">
        <x:v>nvidia</x:v>
      </x:c>
      <x:c r="D76" s="78" t="n">
        <x:v>46092</x:v>
      </x:c>
      <x:c r="E76" s="136" t="n">
        <x:v>120</x:v>
      </x:c>
      <x:c r="F76" s="23" t="str">
        <x:v>nvidia/nemotron-3-super-120b-a12b</x:v>
      </x:c>
      <x:c r="G76" s="23" t="str">
        <x:v>True</x:v>
      </x:c>
      <x:c r="H76" s="23" t="str">
        <x:v>2026-03-19</x:v>
      </x:c>
      <x:c r="I76" s="23" t="n">
        <x:v>8</x:v>
      </x:c>
      <x:c r="J76" s="23" t="str">
        <x:v>True</x:v>
      </x:c>
      <x:c r="K76" s="78" t="n">
        <x:v>46100</x:v>
      </x:c>
      <x:c r="L76" s="81" t="n">
        <x:v>0.22360679774997896</x:v>
      </x:c>
      <x:c r="M76" s="78" t="n">
        <x:v>46129</x:v>
      </x:c>
      <x:c r="N76" s="81" t="n">
        <x:v>0.22360679774997896</x:v>
      </x:c>
      <x:c r="O76" s="78" t="n">
        <x:v>46189</x:v>
      </x:c>
      <x:c r="P76" s="81" t="n">
        <x:v>0.20124611797498107</x:v>
      </x:c>
      <x:c r="Q76" s="23" t="str">
        <x:v>2026-07-31</x:v>
      </x:c>
      <x:c r="R76" s="23" t="str">
        <x:v>Eligible identity</x:v>
      </x:c>
    </x:row>
    <x:row r="77">
      <x:c r="A77" s="23" t="str">
        <x:v>checkpoint:epoch:nemotron-3-ultra</x:v>
      </x:c>
      <x:c r="B77" s="23" t="str">
        <x:v>Nemotron 3 Ultra</x:v>
      </x:c>
      <x:c r="C77" s="23" t="str">
        <x:v>nvidia</x:v>
      </x:c>
      <x:c r="D77" s="78" t="n">
        <x:v>46177</x:v>
      </x:c>
      <x:c r="E77" s="136" t="n">
        <x:v>550</x:v>
      </x:c>
      <x:c r="F77" s="23" t="str">
        <x:v>nvidia/nemotron-3-ultra-550b-a55b</x:v>
      </x:c>
      <x:c r="G77" s="23" t="str">
        <x:v>True</x:v>
      </x:c>
      <x:c r="H77" s="23" t="str">
        <x:v>2026-06-05</x:v>
      </x:c>
      <x:c r="I77" s="23" t="n">
        <x:v>1</x:v>
      </x:c>
      <x:c r="J77" s="23" t="str">
        <x:v>True</x:v>
      </x:c>
      <x:c r="K77" s="78" t="n">
        <x:v>46178</x:v>
      </x:c>
      <x:c r="L77" s="81" t="n">
        <x:v>1.118033988749895</x:v>
      </x:c>
      <x:c r="M77" s="78" t="n">
        <x:v>46207</x:v>
      </x:c>
      <x:c r="N77" s="81" t="n">
        <x:v>1.0488088481701516</x:v>
      </x:c>
      <x:c r="O77" s="78"/>
      <x:c r="P77" s="81"/>
      <x:c r="Q77" s="23" t="str">
        <x:v>2026-07-31</x:v>
      </x:c>
      <x:c r="R77" s="23" t="str">
        <x:v>Eligible identity</x:v>
      </x:c>
    </x:row>
    <x:row r="78">
      <x:c r="A78" s="23" t="str">
        <x:v>checkpoint:epoch:qwen2-5-instruct-72b</x:v>
      </x:c>
      <x:c r="B78" s="23" t="str">
        <x:v>Qwen2.5 Instruct (72B)</x:v>
      </x:c>
      <x:c r="C78" s="23" t="str">
        <x:v>qwen</x:v>
      </x:c>
      <x:c r="D78" s="78" t="n">
        <x:v>45554</x:v>
      </x:c>
      <x:c r="E78" s="136" t="n">
        <x:v>72.7</x:v>
      </x:c>
      <x:c r="F78" s="23" t="str">
        <x:v>qwen/qwen-2.5-72b-instruct</x:v>
      </x:c>
      <x:c r="G78" s="23" t="str">
        <x:v>True</x:v>
      </x:c>
      <x:c r="H78" s="23" t="str">
        <x:v>2024-09-21</x:v>
      </x:c>
      <x:c r="I78" s="23" t="n">
        <x:v>2</x:v>
      </x:c>
      <x:c r="J78" s="23" t="str">
        <x:v>True</x:v>
      </x:c>
      <x:c r="K78" s="78"/>
      <x:c r="L78" s="81"/>
      <x:c r="M78" s="78"/>
      <x:c r="N78" s="81"/>
      <x:c r="O78" s="78"/>
      <x:c r="P78" s="81"/>
      <x:c r="Q78" s="23" t="str">
        <x:v>2026-07-31</x:v>
      </x:c>
      <x:c r="R78" s="23" t="str">
        <x:v>Explicitly excluded</x:v>
      </x:c>
    </x:row>
    <x:row r="79">
      <x:c r="A79" s="23" t="str">
        <x:v>checkpoint:epoch:qwen2-5-instruct-7b</x:v>
      </x:c>
      <x:c r="B79" s="23" t="str">
        <x:v>Qwen2.5 Instruct (7B)</x:v>
      </x:c>
      <x:c r="C79" s="23" t="str">
        <x:v>qwen</x:v>
      </x:c>
      <x:c r="D79" s="78" t="n">
        <x:v>45554</x:v>
      </x:c>
      <x:c r="E79" s="136" t="n">
        <x:v>7.61</x:v>
      </x:c>
      <x:c r="F79" s="23" t="str">
        <x:v>qwen/qwen-2.5-7b-instruct</x:v>
      </x:c>
      <x:c r="G79" s="23" t="str">
        <x:v>True</x:v>
      </x:c>
      <x:c r="H79" s="23" t="str">
        <x:v>2024-10-16</x:v>
      </x:c>
      <x:c r="I79" s="23" t="n">
        <x:v>27</x:v>
      </x:c>
      <x:c r="J79" s="23" t="str">
        <x:v>True</x:v>
      </x:c>
      <x:c r="K79" s="78"/>
      <x:c r="L79" s="81"/>
      <x:c r="M79" s="78"/>
      <x:c r="N79" s="81"/>
      <x:c r="O79" s="78"/>
      <x:c r="P79" s="81"/>
      <x:c r="Q79" s="23" t="str">
        <x:v>2026-07-31</x:v>
      </x:c>
      <x:c r="R79" s="23" t="str">
        <x:v>Explicitly excluded</x:v>
      </x:c>
    </x:row>
    <x:row r="80">
      <x:c r="A80" s="23" t="str">
        <x:v>checkpoint:epoch:qwen2-5-vl-72b</x:v>
      </x:c>
      <x:c r="B80" s="23" t="str">
        <x:v>Qwen2.5-VL-72B</x:v>
      </x:c>
      <x:c r="C80" s="23" t="str">
        <x:v>qwen</x:v>
      </x:c>
      <x:c r="D80" s="78" t="n">
        <x:v>45707</x:v>
      </x:c>
      <x:c r="E80" s="136" t="n">
        <x:v>72</x:v>
      </x:c>
      <x:c r="F80" s="23" t="str">
        <x:v>qwen/qwen2.5-vl-72b-instruct</x:v>
      </x:c>
      <x:c r="G80" s="23" t="str">
        <x:v>True</x:v>
      </x:c>
      <x:c r="H80" s="23" t="str">
        <x:v>2025-02-28</x:v>
      </x:c>
      <x:c r="I80" s="23" t="n">
        <x:v>9</x:v>
      </x:c>
      <x:c r="J80" s="23" t="str">
        <x:v>True</x:v>
      </x:c>
      <x:c r="K80" s="78" t="n">
        <x:v>45716</x:v>
      </x:c>
      <x:c r="L80" s="81" t="n">
        <x:v>0.7</x:v>
      </x:c>
      <x:c r="M80" s="78" t="n">
        <x:v>45745</x:v>
      </x:c>
      <x:c r="N80" s="81" t="n">
        <x:v>0.7</x:v>
      </x:c>
      <x:c r="O80" s="78" t="n">
        <x:v>45805</x:v>
      </x:c>
      <x:c r="P80" s="81" t="n">
        <x:v>0.7</x:v>
      </x:c>
      <x:c r="Q80" s="23" t="str">
        <x:v>2026-07-31</x:v>
      </x:c>
      <x:c r="R80" s="23" t="str">
        <x:v>Eligible identity</x:v>
      </x:c>
    </x:row>
    <x:row r="81">
      <x:c r="A81" s="23" t="str">
        <x:v>checkpoint:epoch:qwen3-14b</x:v>
      </x:c>
      <x:c r="B81" s="23" t="str">
        <x:v>Qwen3-14B</x:v>
      </x:c>
      <x:c r="C81" s="23" t="str">
        <x:v>qwen</x:v>
      </x:c>
      <x:c r="D81" s="78" t="n">
        <x:v>45776</x:v>
      </x:c>
      <x:c r="E81" s="136" t="n">
        <x:v>14.8</x:v>
      </x:c>
      <x:c r="F81" s="23" t="str">
        <x:v>qwen/qwen3-14b</x:v>
      </x:c>
      <x:c r="G81" s="23" t="str">
        <x:v>True</x:v>
      </x:c>
      <x:c r="H81" s="23" t="str">
        <x:v>2025-04-29</x:v>
      </x:c>
      <x:c r="I81" s="23" t="n">
        <x:v>0</x:v>
      </x:c>
      <x:c r="J81" s="23" t="str">
        <x:v>True</x:v>
      </x:c>
      <x:c r="K81" s="78" t="n">
        <x:v>45776</x:v>
      </x:c>
      <x:c r="L81" s="81" t="n">
        <x:v>0.13856406460551018</x:v>
      </x:c>
      <x:c r="M81" s="78" t="n">
        <x:v>45805</x:v>
      </x:c>
      <x:c r="N81" s="81" t="n">
        <x:v>0.12961481396815722</x:v>
      </x:c>
      <x:c r="O81" s="78" t="n">
        <x:v>45865</x:v>
      </x:c>
      <x:c r="P81" s="81" t="n">
        <x:v>0.12</x:v>
      </x:c>
      <x:c r="Q81" s="23" t="str">
        <x:v>2026-07-31</x:v>
      </x:c>
      <x:c r="R81" s="23" t="str">
        <x:v>Eligible identity</x:v>
      </x:c>
    </x:row>
    <x:row r="82">
      <x:c r="A82" s="23" t="str">
        <x:v>checkpoint:epoch:qwen3-235b-a22b-jul-2025</x:v>
      </x:c>
      <x:c r="B82" s="23" t="str">
        <x:v>Qwen3-235B-A22B (Jul 2025)</x:v>
      </x:c>
      <x:c r="C82" s="23" t="str">
        <x:v>qwen</x:v>
      </x:c>
      <x:c r="D82" s="78" t="n">
        <x:v>45863</x:v>
      </x:c>
      <x:c r="E82" s="136" t="n">
        <x:v>235</x:v>
      </x:c>
      <x:c r="F82" s="23" t="str">
        <x:v>qwen/qwen3-235b-a22b-2507</x:v>
      </x:c>
      <x:c r="G82" s="23" t="str">
        <x:v>True</x:v>
      </x:c>
      <x:c r="H82" s="23" t="str">
        <x:v>2025-07-26</x:v>
      </x:c>
      <x:c r="I82" s="23" t="n">
        <x:v>1</x:v>
      </x:c>
      <x:c r="J82" s="23" t="str">
        <x:v>True</x:v>
      </x:c>
      <x:c r="K82" s="78" t="n">
        <x:v>45864</x:v>
      </x:c>
      <x:c r="L82" s="81" t="n">
        <x:v>0.2660826939130014</x:v>
      </x:c>
      <x:c r="M82" s="78" t="n">
        <x:v>45893</x:v>
      </x:c>
      <x:c r="N82" s="81" t="n">
        <x:v>0.15597424530992288</x:v>
      </x:c>
      <x:c r="O82" s="78" t="n">
        <x:v>45953</x:v>
      </x:c>
      <x:c r="P82" s="81" t="n">
        <x:v>0.15597424530992288</x:v>
      </x:c>
      <x:c r="Q82" s="23" t="str">
        <x:v>2026-07-31</x:v>
      </x:c>
      <x:c r="R82" s="23" t="str">
        <x:v>Eligible identity</x:v>
      </x:c>
    </x:row>
    <x:row r="83">
      <x:c r="A83" s="23" t="str">
        <x:v>checkpoint:epoch:qwen3-30b-a3b</x:v>
      </x:c>
      <x:c r="B83" s="23" t="str">
        <x:v>Qwen3-30B-A3B</x:v>
      </x:c>
      <x:c r="C83" s="23" t="str">
        <x:v>qwen</x:v>
      </x:c>
      <x:c r="D83" s="78" t="n">
        <x:v>45776</x:v>
      </x:c>
      <x:c r="E83" s="136" t="n">
        <x:v>30</x:v>
      </x:c>
      <x:c r="F83" s="23" t="str">
        <x:v>qwen/qwen3-30b-a3b</x:v>
      </x:c>
      <x:c r="G83" s="23" t="str">
        <x:v>True</x:v>
      </x:c>
      <x:c r="H83" s="23" t="str">
        <x:v>2025-04-29</x:v>
      </x:c>
      <x:c r="I83" s="23" t="n">
        <x:v>0</x:v>
      </x:c>
      <x:c r="J83" s="23" t="str">
        <x:v>True</x:v>
      </x:c>
      <x:c r="K83" s="78" t="n">
        <x:v>45776</x:v>
      </x:c>
      <x:c r="L83" s="81" t="n">
        <x:v>0.17320508075688773</x:v>
      </x:c>
      <x:c r="M83" s="78" t="n">
        <x:v>45805</x:v>
      </x:c>
      <x:c r="N83" s="81" t="n">
        <x:v>0.17320508075688773</x:v>
      </x:c>
      <x:c r="O83" s="78" t="n">
        <x:v>45865</x:v>
      </x:c>
      <x:c r="P83" s="81" t="n">
        <x:v>0.15231546211727817</x:v>
      </x:c>
      <x:c r="Q83" s="23" t="str">
        <x:v>2026-07-31</x:v>
      </x:c>
      <x:c r="R83" s="23" t="str">
        <x:v>Eligible identity</x:v>
      </x:c>
    </x:row>
    <x:row r="84">
      <x:c r="A84" s="23" t="str">
        <x:v>checkpoint:epoch:qwen3-32b</x:v>
      </x:c>
      <x:c r="B84" s="23" t="str">
        <x:v>Qwen3-32B</x:v>
      </x:c>
      <x:c r="C84" s="23" t="str">
        <x:v>qwen</x:v>
      </x:c>
      <x:c r="D84" s="78" t="n">
        <x:v>45776</x:v>
      </x:c>
      <x:c r="E84" s="136" t="n">
        <x:v>32.8</x:v>
      </x:c>
      <x:c r="F84" s="23" t="str">
        <x:v>qwen/qwen3-32b</x:v>
      </x:c>
      <x:c r="G84" s="23" t="str">
        <x:v>True</x:v>
      </x:c>
      <x:c r="H84" s="23" t="str">
        <x:v>2025-04-29</x:v>
      </x:c>
      <x:c r="I84" s="23" t="n">
        <x:v>0</x:v>
      </x:c>
      <x:c r="J84" s="23" t="str">
        <x:v>True</x:v>
      </x:c>
      <x:c r="K84" s="78" t="n">
        <x:v>45776</x:v>
      </x:c>
      <x:c r="L84" s="81" t="n">
        <x:v>0.17320508075688773</x:v>
      </x:c>
      <x:c r="M84" s="78" t="n">
        <x:v>45805</x:v>
      </x:c>
      <x:c r="N84" s="81" t="n">
        <x:v>0.17320508075688773</x:v>
      </x:c>
      <x:c r="O84" s="78" t="n">
        <x:v>45865</x:v>
      </x:c>
      <x:c r="P84" s="81" t="n">
        <x:v>0.17320508075688773</x:v>
      </x:c>
      <x:c r="Q84" s="23" t="str">
        <x:v>2026-07-31</x:v>
      </x:c>
      <x:c r="R84" s="23" t="str">
        <x:v>Eligible identity</x:v>
      </x:c>
    </x:row>
    <x:row r="85">
      <x:c r="A85" s="23" t="str">
        <x:v>checkpoint:epoch:qwen3-5-122b-a10b</x:v>
      </x:c>
      <x:c r="B85" s="23" t="str">
        <x:v>Qwen3.5-122B-A10B</x:v>
      </x:c>
      <x:c r="C85" s="23" t="str">
        <x:v>qwen</x:v>
      </x:c>
      <x:c r="D85" s="78" t="n">
        <x:v>46077</x:v>
      </x:c>
      <x:c r="E85" s="136" t="n">
        <x:v>122</x:v>
      </x:c>
      <x:c r="F85" s="23" t="str">
        <x:v>qwen/qwen3.5-122b-a10b</x:v>
      </x:c>
      <x:c r="G85" s="23" t="str">
        <x:v>True</x:v>
      </x:c>
      <x:c r="H85" s="23" t="str">
        <x:v>2026-02-26</x:v>
      </x:c>
      <x:c r="I85" s="23" t="n">
        <x:v>2</x:v>
      </x:c>
      <x:c r="J85" s="23" t="str">
        <x:v>True</x:v>
      </x:c>
      <x:c r="K85" s="78" t="n">
        <x:v>46079</x:v>
      </x:c>
      <x:c r="L85" s="81" t="n">
        <x:v>1.1313708498984762</x:v>
      </x:c>
      <x:c r="M85" s="78" t="n">
        <x:v>46108</x:v>
      </x:c>
      <x:c r="N85" s="81" t="n">
        <x:v>0.7353910524340095</x:v>
      </x:c>
      <x:c r="O85" s="78" t="n">
        <x:v>46168</x:v>
      </x:c>
      <x:c r="P85" s="81" t="n">
        <x:v>0.7353910524340095</x:v>
      </x:c>
      <x:c r="Q85" s="23" t="str">
        <x:v>2026-07-31</x:v>
      </x:c>
      <x:c r="R85" s="23" t="str">
        <x:v>Eligible identity</x:v>
      </x:c>
    </x:row>
    <x:row r="86">
      <x:c r="A86" s="23" t="str">
        <x:v>checkpoint:epoch:qwen3-5-27b</x:v>
      </x:c>
      <x:c r="B86" s="23" t="str">
        <x:v>Qwen3.5-27B</x:v>
      </x:c>
      <x:c r="C86" s="23" t="str">
        <x:v>qwen</x:v>
      </x:c>
      <x:c r="D86" s="78" t="n">
        <x:v>46077</x:v>
      </x:c>
      <x:c r="E86" s="136" t="n">
        <x:v>27</x:v>
      </x:c>
      <x:c r="F86" s="23" t="str">
        <x:v>qwen/qwen3.5-27b</x:v>
      </x:c>
      <x:c r="G86" s="23" t="str">
        <x:v>True</x:v>
      </x:c>
      <x:c r="H86" s="23" t="str">
        <x:v>2026-02-26</x:v>
      </x:c>
      <x:c r="I86" s="23" t="n">
        <x:v>2</x:v>
      </x:c>
      <x:c r="J86" s="23" t="str">
        <x:v>True</x:v>
      </x:c>
      <x:c r="K86" s="78" t="n">
        <x:v>46079</x:v>
      </x:c>
      <x:c r="L86" s="81" t="n">
        <x:v>0.848528137423857</x:v>
      </x:c>
      <x:c r="M86" s="78" t="n">
        <x:v>46108</x:v>
      </x:c>
      <x:c r="N86" s="81" t="n">
        <x:v>0.5515432893255071</x:v>
      </x:c>
      <x:c r="O86" s="78" t="n">
        <x:v>46168</x:v>
      </x:c>
      <x:c r="P86" s="81" t="n">
        <x:v>0.5515432893255071</x:v>
      </x:c>
      <x:c r="Q86" s="23" t="str">
        <x:v>2026-07-31</x:v>
      </x:c>
      <x:c r="R86" s="23" t="str">
        <x:v>Eligible identity</x:v>
      </x:c>
    </x:row>
    <x:row r="87">
      <x:c r="A87" s="23" t="str">
        <x:v>checkpoint:epoch:qwen3-5-397b-a17b</x:v>
      </x:c>
      <x:c r="B87" s="23" t="str">
        <x:v>Qwen3.5 397B-A17B</x:v>
      </x:c>
      <x:c r="C87" s="23" t="str">
        <x:v>qwen</x:v>
      </x:c>
      <x:c r="D87" s="78" t="n">
        <x:v>46066</x:v>
      </x:c>
      <x:c r="E87" s="136" t="n">
        <x:v>397</x:v>
      </x:c>
      <x:c r="F87" s="23" t="str">
        <x:v>qwen/qwen3.5-397b-a17b</x:v>
      </x:c>
      <x:c r="G87" s="23" t="str">
        <x:v>True</x:v>
      </x:c>
      <x:c r="H87" s="23" t="str">
        <x:v>2026-02-16</x:v>
      </x:c>
      <x:c r="I87" s="23" t="n">
        <x:v>3</x:v>
      </x:c>
      <x:c r="J87" s="23" t="str">
        <x:v>True</x:v>
      </x:c>
      <x:c r="K87" s="78" t="n">
        <x:v>46069</x:v>
      </x:c>
      <x:c r="L87" s="81" t="n">
        <x:v>1.469693845669907</x:v>
      </x:c>
      <x:c r="M87" s="78" t="n">
        <x:v>46098</x:v>
      </x:c>
      <x:c r="N87" s="81" t="n">
        <x:v>0.9553009996854395</x:v>
      </x:c>
      <x:c r="O87" s="78" t="n">
        <x:v>46158</x:v>
      </x:c>
      <x:c r="P87" s="81" t="n">
        <x:v>0.9553009996854395</x:v>
      </x:c>
      <x:c r="Q87" s="23" t="str">
        <x:v>2026-07-31</x:v>
      </x:c>
      <x:c r="R87" s="23" t="str">
        <x:v>Eligible identity</x:v>
      </x:c>
    </x:row>
    <x:row r="88">
      <x:c r="A88" s="23" t="str">
        <x:v>checkpoint:epoch:qwen3-5-9b</x:v>
      </x:c>
      <x:c r="B88" s="23" t="str">
        <x:v>Qwen3.5-9B</x:v>
      </x:c>
      <x:c r="C88" s="23" t="str">
        <x:v>qwen</x:v>
      </x:c>
      <x:c r="D88" s="78" t="n">
        <x:v>46077</x:v>
      </x:c>
      <x:c r="E88" s="136" t="n">
        <x:v>9</x:v>
      </x:c>
      <x:c r="F88" s="23" t="str">
        <x:v>qwen/qwen3.5-9b</x:v>
      </x:c>
      <x:c r="G88" s="23" t="str">
        <x:v>True</x:v>
      </x:c>
      <x:c r="H88" s="23" t="str">
        <x:v>2026-03-11</x:v>
      </x:c>
      <x:c r="I88" s="23" t="n">
        <x:v>15</x:v>
      </x:c>
      <x:c r="J88" s="23" t="str">
        <x:v>True</x:v>
      </x:c>
      <x:c r="K88" s="78" t="n">
        <x:v>46092</x:v>
      </x:c>
      <x:c r="L88" s="81" t="n">
        <x:v>0.1224744871391589</x:v>
      </x:c>
      <x:c r="M88" s="78" t="n">
        <x:v>46121</x:v>
      </x:c>
      <x:c r="N88" s="81" t="n">
        <x:v>0.08660254037844387</x:v>
      </x:c>
      <x:c r="O88" s="78" t="n">
        <x:v>46181</x:v>
      </x:c>
      <x:c r="P88" s="81" t="n">
        <x:v>0.08660254037844387</x:v>
      </x:c>
      <x:c r="Q88" s="23" t="str">
        <x:v>2026-07-31</x:v>
      </x:c>
      <x:c r="R88" s="23" t="str">
        <x:v>Eligible identity</x:v>
      </x:c>
    </x:row>
    <x:row r="89">
      <x:c r="A89" s="23" t="str">
        <x:v>checkpoint:epoch:qwen3-8b</x:v>
      </x:c>
      <x:c r="B89" s="23" t="str">
        <x:v>Qwen3-8B</x:v>
      </x:c>
      <x:c r="C89" s="23" t="str">
        <x:v>qwen</x:v>
      </x:c>
      <x:c r="D89" s="78" t="n">
        <x:v>45776</x:v>
      </x:c>
      <x:c r="E89" s="136" t="n">
        <x:v>8.2</x:v>
      </x:c>
      <x:c r="F89" s="23" t="str">
        <x:v>qwen/qwen3-8b</x:v>
      </x:c>
      <x:c r="G89" s="23" t="str">
        <x:v>True</x:v>
      </x:c>
      <x:c r="H89" s="23" t="str">
        <x:v>2025-05-01</x:v>
      </x:c>
      <x:c r="I89" s="23" t="n">
        <x:v>2</x:v>
      </x:c>
      <x:c r="J89" s="23" t="str">
        <x:v>True</x:v>
      </x:c>
      <x:c r="K89" s="78" t="n">
        <x:v>45778</x:v>
      </x:c>
      <x:c r="L89" s="81" t="n">
        <x:v>0.06949820141557622</x:v>
      </x:c>
      <x:c r="M89" s="78" t="n">
        <x:v>45807</x:v>
      </x:c>
      <x:c r="N89" s="81" t="n">
        <x:v>0.06949820141557622</x:v>
      </x:c>
      <x:c r="O89" s="78" t="n">
        <x:v>45867</x:v>
      </x:c>
      <x:c r="P89" s="81" t="n">
        <x:v>0.06949820141557622</x:v>
      </x:c>
      <x:c r="Q89" s="23" t="str">
        <x:v>2026-07-31</x:v>
      </x:c>
      <x:c r="R89" s="23" t="str">
        <x:v>Eligible identity</x:v>
      </x:c>
    </x:row>
    <x:row r="90">
      <x:c r="A90" s="23" t="str">
        <x:v>checkpoint:epoch:qwen3-coder-480b-a35b</x:v>
      </x:c>
      <x:c r="B90" s="23" t="str">
        <x:v>Qwen3-Coder-480B-A35B</x:v>
      </x:c>
      <x:c r="C90" s="23" t="str">
        <x:v>qwen</x:v>
      </x:c>
      <x:c r="D90" s="78" t="n">
        <x:v>45860</x:v>
      </x:c>
      <x:c r="E90" s="136" t="n">
        <x:v>480</x:v>
      </x:c>
      <x:c r="F90" s="23" t="str">
        <x:v>qwen/qwen3-coder</x:v>
      </x:c>
      <x:c r="G90" s="23" t="str">
        <x:v>True</x:v>
      </x:c>
      <x:c r="H90" s="23" t="str">
        <x:v>2025-07-23</x:v>
      </x:c>
      <x:c r="I90" s="23" t="n">
        <x:v>1</x:v>
      </x:c>
      <x:c r="J90" s="23" t="str">
        <x:v>True</x:v>
      </x:c>
      <x:c r="K90" s="78" t="n">
        <x:v>45861</x:v>
      </x:c>
      <x:c r="L90" s="81" t="n">
        <x:v>2.23606797749979</x:v>
      </x:c>
      <x:c r="M90" s="78" t="n">
        <x:v>45890</x:v>
      </x:c>
      <x:c r="N90" s="81" t="n">
        <x:v>0.4</x:v>
      </x:c>
      <x:c r="O90" s="78" t="n">
        <x:v>45950</x:v>
      </x:c>
      <x:c r="P90" s="81" t="n">
        <x:v>0.4571651780264984</x:v>
      </x:c>
      <x:c r="Q90" s="23" t="str">
        <x:v>2026-07-31</x:v>
      </x:c>
      <x:c r="R90" s="23" t="str">
        <x:v>Eligible identity</x:v>
      </x:c>
    </x:row>
    <x:row r="91">
      <x:c r="A91" s="23" t="str">
        <x:v>checkpoint:epoch:qwen3-coder-next</x:v>
      </x:c>
      <x:c r="B91" s="23" t="str">
        <x:v>Qwen3-Coder-Next</x:v>
      </x:c>
      <x:c r="C91" s="23" t="str">
        <x:v>qwen</x:v>
      </x:c>
      <x:c r="D91" s="78" t="n">
        <x:v>46055</x:v>
      </x:c>
      <x:c r="E91" s="136" t="n">
        <x:v>80</x:v>
      </x:c>
      <x:c r="F91" s="23" t="str">
        <x:v>qwen/qwen3-coder-next</x:v>
      </x:c>
      <x:c r="G91" s="23" t="str">
        <x:v>True</x:v>
      </x:c>
      <x:c r="H91" s="23" t="str">
        <x:v>2026-02-04</x:v>
      </x:c>
      <x:c r="I91" s="23" t="n">
        <x:v>2</x:v>
      </x:c>
      <x:c r="J91" s="23" t="str">
        <x:v>True</x:v>
      </x:c>
      <x:c r="K91" s="78" t="n">
        <x:v>46057</x:v>
      </x:c>
      <x:c r="L91" s="81" t="n">
        <x:v>0.5477225575051662</x:v>
      </x:c>
      <x:c r="M91" s="78" t="n">
        <x:v>46086</x:v>
      </x:c>
      <x:c r="N91" s="81" t="n">
        <x:v>0.3</x:v>
      </x:c>
      <x:c r="O91" s="78" t="n">
        <x:v>46146</x:v>
      </x:c>
      <x:c r="P91" s="81" t="n">
        <x:v>0.3</x:v>
      </x:c>
      <x:c r="Q91" s="23" t="str">
        <x:v>2026-07-31</x:v>
      </x:c>
      <x:c r="R91" s="23" t="str">
        <x:v>Eligible identity</x:v>
      </x:c>
    </x:row>
    <x:row r="92">
      <x:c r="A92" s="23" t="str">
        <x:v>checkpoint:epoch:qwen3-next-80b-a3b</x:v>
      </x:c>
      <x:c r="B92" s="23" t="str">
        <x:v>Qwen3-Next-80B-A3B</x:v>
      </x:c>
      <x:c r="C92" s="23" t="str">
        <x:v>qwen</x:v>
      </x:c>
      <x:c r="D92" s="78" t="n">
        <x:v>45910</x:v>
      </x:c>
      <x:c r="E92" s="136" t="n">
        <x:v>80</x:v>
      </x:c>
      <x:c r="F92" s="23" t="str">
        <x:v>qwen/qwen3-next-80b-a3b-instruct|qwen/qwen3-next-80b-a3b-thinking</x:v>
      </x:c>
      <x:c r="G92" s="23" t="str">
        <x:v>True</x:v>
      </x:c>
      <x:c r="H92" s="23" t="str">
        <x:v>2025-09-12|2025-09-12</x:v>
      </x:c>
      <x:c r="I92" s="23" t="e"/>
      <x:c r="J92" s="23" t="str">
        <x:v>True</x:v>
      </x:c>
      <x:c r="K92" s="78" t="n">
        <x:v>45912</x:v>
      </x:c>
      <x:c r="L92" s="81" t="n">
        <x:v>0.4427188724235731</x:v>
      </x:c>
      <x:c r="M92" s="78" t="n">
        <x:v>45941</x:v>
      </x:c>
      <x:c r="N92" s="81" t="n">
        <x:v>0.28284271247461906</x:v>
      </x:c>
      <x:c r="O92" s="78" t="n">
        <x:v>46001</x:v>
      </x:c>
      <x:c r="P92" s="81" t="n">
        <x:v>0.3463603715565015</x:v>
      </x:c>
      <x:c r="Q92" s="23" t="str">
        <x:v>2026-07-31|2026-07-31</x:v>
      </x:c>
      <x:c r="R92" s="23" t="str">
        <x:v>Eligible identity</x:v>
      </x:c>
    </x:row>
    <x:row r="93">
      <x:c r="A93" s="23" t="str">
        <x:v>checkpoint:epoch:reka-edge</x:v>
      </x:c>
      <x:c r="B93" s="23" t="str">
        <x:v>Reka Edge</x:v>
      </x:c>
      <x:c r="C93" s="23" t="str">
        <x:v>rekaai</x:v>
      </x:c>
      <x:c r="D93" s="78" t="n">
        <x:v>45400</x:v>
      </x:c>
      <x:c r="E93" s="136" t="n">
        <x:v>7</x:v>
      </x:c>
      <x:c r="F93" s="23" t="str">
        <x:v>rekaai/reka-edge</x:v>
      </x:c>
      <x:c r="G93" s="23" t="str">
        <x:v>True</x:v>
      </x:c>
      <x:c r="H93" s="23" t="str">
        <x:v>2026-04-02</x:v>
      </x:c>
      <x:c r="I93" s="23" t="n">
        <x:v>714</x:v>
      </x:c>
      <x:c r="J93" s="23" t="str">
        <x:v>False</x:v>
      </x:c>
      <x:c r="K93" s="78"/>
      <x:c r="L93" s="81"/>
      <x:c r="M93" s="78"/>
      <x:c r="N93" s="81"/>
      <x:c r="O93" s="78"/>
      <x:c r="P93" s="81"/>
      <x:c r="Q93" s="23" t="str">
        <x:v>2026-07-31</x:v>
      </x:c>
      <x:c r="R93" s="23" t="str">
        <x:v>Explicitly excluded</x:v>
      </x:c>
    </x:row>
    <x:row r="94">
      <x:c r="A94" s="23" t="str">
        <x:v>checkpoint:epoch:reka-flash-3</x:v>
      </x:c>
      <x:c r="B94" s="23" t="str">
        <x:v>Reka Flash 3</x:v>
      </x:c>
      <x:c r="C94" s="23" t="str">
        <x:v>rekaai</x:v>
      </x:c>
      <x:c r="D94" s="78" t="n">
        <x:v>45726</x:v>
      </x:c>
      <x:c r="E94" s="136" t="n">
        <x:v>21</x:v>
      </x:c>
      <x:c r="F94" s="23" t="str">
        <x:v>rekaai/reka-flash-3</x:v>
      </x:c>
      <x:c r="G94" s="23" t="str">
        <x:v>True</x:v>
      </x:c>
      <x:c r="H94" s="23" t="str">
        <x:v>2025-07-16</x:v>
      </x:c>
      <x:c r="I94" s="23" t="n">
        <x:v>128</x:v>
      </x:c>
      <x:c r="J94" s="23" t="str">
        <x:v>False</x:v>
      </x:c>
      <x:c r="K94" s="78"/>
      <x:c r="L94" s="81"/>
      <x:c r="M94" s="78"/>
      <x:c r="N94" s="81"/>
      <x:c r="O94" s="78"/>
      <x:c r="P94" s="81"/>
      <x:c r="Q94" s="23" t="str">
        <x:v>2026-07-31</x:v>
      </x:c>
      <x:c r="R94" s="23" t="str">
        <x:v>Explicitly excluded</x:v>
      </x:c>
    </x:row>
    <x:row r="95">
      <x:c r="A95" s="23" t="str">
        <x:v>checkpoint:epoch:seed-1-6</x:v>
      </x:c>
      <x:c r="B95" s="23" t="str">
        <x:v>Seed 1.6</x:v>
      </x:c>
      <x:c r="C95" s="23" t="str">
        <x:v>bytedance-seed</x:v>
      </x:c>
      <x:c r="D95" s="78" t="n">
        <x:v>45819</x:v>
      </x:c>
      <x:c r="E95" s="136" t="n">
        <x:v>230</x:v>
      </x:c>
      <x:c r="F95" s="23" t="str">
        <x:v>bytedance-seed/seed-1.6|bytedance-seed/seed-1.6-flash</x:v>
      </x:c>
      <x:c r="G95" s="23" t="str">
        <x:v>True</x:v>
      </x:c>
      <x:c r="H95" s="23" t="str">
        <x:v>2025-12-24|2025-12-24</x:v>
      </x:c>
      <x:c r="I95" s="23" t="e"/>
      <x:c r="J95" s="23" t="str">
        <x:v>False</x:v>
      </x:c>
      <x:c r="K95" s="78"/>
      <x:c r="L95" s="81"/>
      <x:c r="M95" s="78"/>
      <x:c r="N95" s="81"/>
      <x:c r="O95" s="78"/>
      <x:c r="P95" s="81"/>
      <x:c r="Q95" s="23" t="str">
        <x:v>2026-07-31|2026-07-31</x:v>
      </x:c>
      <x:c r="R95" s="23" t="str">
        <x:v>Explicitly excluded</x:v>
      </x:c>
    </x:row>
    <x:row r="96">
      <x:c r="A96" s="23" t="str">
        <x:v>checkpoint:epoch:tencent-hy3-preview</x:v>
      </x:c>
      <x:c r="B96" s="23" t="str">
        <x:v>Tencent Hy3 preview</x:v>
      </x:c>
      <x:c r="C96" s="23" t="str">
        <x:v>tencent</x:v>
      </x:c>
      <x:c r="D96" s="78" t="n">
        <x:v>46135</x:v>
      </x:c>
      <x:c r="E96" s="136" t="n">
        <x:v>295</x:v>
      </x:c>
      <x:c r="F96" s="23" t="str">
        <x:v>tencent/hy3-preview</x:v>
      </x:c>
      <x:c r="G96" s="23" t="str">
        <x:v>True</x:v>
      </x:c>
      <x:c r="H96" s="23" t="str">
        <x:v>2026-05-09</x:v>
      </x:c>
      <x:c r="I96" s="23" t="n">
        <x:v>16</x:v>
      </x:c>
      <x:c r="J96" s="23" t="str">
        <x:v>True</x:v>
      </x:c>
      <x:c r="K96" s="78" t="n">
        <x:v>46151</x:v>
      </x:c>
      <x:c r="L96" s="81" t="n">
        <x:v>0.13099618315050252</x:v>
      </x:c>
      <x:c r="M96" s="78" t="n">
        <x:v>46180</x:v>
      </x:c>
      <x:c r="N96" s="81" t="n">
        <x:v>0.13099618315050252</x:v>
      </x:c>
      <x:c r="O96" s="78"/>
      <x:c r="P96" s="81"/>
      <x:c r="Q96" s="23" t="str">
        <x:v>2026-07-31</x:v>
      </x:c>
      <x:c r="R96" s="23" t="str">
        <x:v>Eligible identity</x:v>
      </x:c>
    </x:row>
    <x:row r="97">
      <x:c r="A97" s="23" t="str">
        <x:v>checkpoint:epoch:voxtral-small</x:v>
      </x:c>
      <x:c r="B97" s="23" t="str">
        <x:v>Voxtral Small</x:v>
      </x:c>
      <x:c r="C97" s="23" t="str">
        <x:v>mistralai</x:v>
      </x:c>
      <x:c r="D97" s="78" t="n">
        <x:v>45853</x:v>
      </x:c>
      <x:c r="E97" s="136" t="n">
        <x:v>24.3</x:v>
      </x:c>
      <x:c r="F97" s="23" t="str">
        <x:v>mistralai/voxtral-small-24b-2507</x:v>
      </x:c>
      <x:c r="G97" s="23" t="str">
        <x:v>True</x:v>
      </x:c>
      <x:c r="H97" s="23" t="str">
        <x:v>2025-10-31</x:v>
      </x:c>
      <x:c r="I97" s="23" t="n">
        <x:v>108</x:v>
      </x:c>
      <x:c r="J97" s="23" t="str">
        <x:v>False</x:v>
      </x:c>
      <x:c r="K97" s="78"/>
      <x:c r="L97" s="81"/>
      <x:c r="M97" s="78"/>
      <x:c r="N97" s="81"/>
      <x:c r="O97" s="78"/>
      <x:c r="P97" s="81"/>
      <x:c r="Q97" s="23" t="str">
        <x:v>2026-07-31</x:v>
      </x:c>
      <x:c r="R97" s="23" t="str">
        <x:v>Explicitly excluded</x:v>
      </x:c>
    </x:row>
    <x:row r="98">
      <x:c r="A98" s="23" t="str">
        <x:v>checkpoint:epoch:wizardlm-2-8x22b</x:v>
      </x:c>
      <x:c r="B98" s="23" t="str">
        <x:v>WizardLM-2 8x22B</x:v>
      </x:c>
      <x:c r="C98" s="23" t="str">
        <x:v>microsoft</x:v>
      </x:c>
      <x:c r="D98" s="78" t="n">
        <x:v>45397</x:v>
      </x:c>
      <x:c r="E98" s="136" t="n">
        <x:v>141</x:v>
      </x:c>
      <x:c r="F98" s="23" t="str">
        <x:v>microsoft/wizardlm-2-8x22b</x:v>
      </x:c>
      <x:c r="G98" s="23" t="str">
        <x:v>True</x:v>
      </x:c>
      <x:c r="H98" s="23" t="str">
        <x:v>2024-09-21</x:v>
      </x:c>
      <x:c r="I98" s="23" t="n">
        <x:v>159</x:v>
      </x:c>
      <x:c r="J98" s="23" t="str">
        <x:v>False</x:v>
      </x:c>
      <x:c r="K98" s="78"/>
      <x:c r="L98" s="81"/>
      <x:c r="M98" s="78"/>
      <x:c r="N98" s="81"/>
      <x:c r="O98" s="78"/>
      <x:c r="P98" s="81"/>
      <x:c r="Q98" s="23" t="str">
        <x:v>2026-07-31</x:v>
      </x:c>
      <x:c r="R98" s="23" t="str">
        <x:v>Explicitly excluded</x:v>
      </x:c>
    </x:row>
    <x:row r="99">
      <x:c r="A99" s="23" t="str">
        <x:v>checkpoint:google:gemma-2-27b</x:v>
      </x:c>
      <x:c r="B99" s="23" t="str">
        <x:v>Gemma 2 27B</x:v>
      </x:c>
      <x:c r="C99" s="23" t="str">
        <x:v>google</x:v>
      </x:c>
      <x:c r="D99" s="78" t="n">
        <x:v>45467</x:v>
      </x:c>
      <x:c r="E99" s="136" t="n">
        <x:v>27</x:v>
      </x:c>
      <x:c r="F99" s="23" t="str">
        <x:v>google/gemma-2-27b-it</x:v>
      </x:c>
      <x:c r="G99" s="23" t="str">
        <x:v>True</x:v>
      </x:c>
      <x:c r="H99" s="23" t="str">
        <x:v>2024-09-21</x:v>
      </x:c>
      <x:c r="I99" s="23" t="n">
        <x:v>89</x:v>
      </x:c>
      <x:c r="J99" s="23" t="str">
        <x:v>False</x:v>
      </x:c>
      <x:c r="K99" s="78"/>
      <x:c r="L99" s="81"/>
      <x:c r="M99" s="78"/>
      <x:c r="N99" s="81"/>
      <x:c r="O99" s="78"/>
      <x:c r="P99" s="81"/>
      <x:c r="Q99" s="23" t="str">
        <x:v>2026-07-31</x:v>
      </x:c>
      <x:c r="R99" s="23" t="str">
        <x:v>Explicitly excluded</x:v>
      </x:c>
    </x:row>
    <x:row r="100">
      <x:c r="A100" s="23" t="str">
        <x:v>checkpoint:google:gemma-3-27b</x:v>
      </x:c>
      <x:c r="B100" s="23" t="str">
        <x:v>Gemma 3 27B</x:v>
      </x:c>
      <x:c r="C100" s="23" t="str">
        <x:v>google</x:v>
      </x:c>
      <x:c r="D100" s="78" t="n">
        <x:v>45728</x:v>
      </x:c>
      <x:c r="E100" s="136" t="n">
        <x:v>27</x:v>
      </x:c>
      <x:c r="F100" s="23" t="str">
        <x:v>google/gemma-3-27b-it</x:v>
      </x:c>
      <x:c r="G100" s="23" t="str">
        <x:v>True</x:v>
      </x:c>
      <x:c r="H100" s="23" t="str">
        <x:v>2025-03-13</x:v>
      </x:c>
      <x:c r="I100" s="23" t="n">
        <x:v>1</x:v>
      </x:c>
      <x:c r="J100" s="23" t="str">
        <x:v>True</x:v>
      </x:c>
      <x:c r="K100" s="78" t="n">
        <x:v>45729</x:v>
      </x:c>
      <x:c r="L100" s="81" t="n">
        <x:v>0.3872983346207417</x:v>
      </x:c>
      <x:c r="M100" s="78" t="n">
        <x:v>45758</x:v>
      </x:c>
      <x:c r="N100" s="81" t="n">
        <x:v>0.14142135623730953</x:v>
      </x:c>
      <x:c r="O100" s="78" t="n">
        <x:v>45818</x:v>
      </x:c>
      <x:c r="P100" s="81" t="n">
        <x:v>0.14142135623730953</x:v>
      </x:c>
      <x:c r="Q100" s="23" t="str">
        <x:v>2026-07-31</x:v>
      </x:c>
      <x:c r="R100" s="23" t="str">
        <x:v>Eligible identity</x:v>
      </x:c>
    </x:row>
    <x:row r="101">
      <x:c r="A101" s="23" t="str">
        <x:v>checkpoint:google:gemma-4-31b-it</x:v>
      </x:c>
      <x:c r="B101" s="23" t="str">
        <x:v>Gemma 4 31B IT</x:v>
      </x:c>
      <x:c r="C101" s="23" t="str">
        <x:v>google</x:v>
      </x:c>
      <x:c r="D101" s="78" t="n">
        <x:v>46114</x:v>
      </x:c>
      <x:c r="E101" s="136" t="n">
        <x:v>31</x:v>
      </x:c>
      <x:c r="F101" s="23" t="str">
        <x:v>google/gemma-4-31b-it</x:v>
      </x:c>
      <x:c r="G101" s="23" t="str">
        <x:v>True</x:v>
      </x:c>
      <x:c r="H101" s="23" t="str">
        <x:v>2026-04-03</x:v>
      </x:c>
      <x:c r="I101" s="23" t="n">
        <x:v>1</x:v>
      </x:c>
      <x:c r="J101" s="23" t="str">
        <x:v>True</x:v>
      </x:c>
      <x:c r="K101" s="78" t="n">
        <x:v>46115</x:v>
      </x:c>
      <x:c r="L101" s="81" t="n">
        <x:v>0.23664319132398465</x:v>
      </x:c>
      <x:c r="M101" s="78" t="n">
        <x:v>46144</x:v>
      </x:c>
      <x:c r="N101" s="81" t="n">
        <x:v>0.22226110770892868</x:v>
      </x:c>
      <x:c r="O101" s="78" t="n">
        <x:v>46204</x:v>
      </x:c>
      <x:c r="P101" s="81" t="n">
        <x:v>0.21071307505705478</x:v>
      </x:c>
      <x:c r="Q101" s="23" t="str">
        <x:v>2026-07-31</x:v>
      </x:c>
      <x:c r="R101" s="23" t="str">
        <x:v>Eligible identity</x:v>
      </x:c>
    </x:row>
    <x:row r="102">
      <x:c r="A102" s="23" t="str">
        <x:v>checkpoint:meta:llama-3-1-70b</x:v>
      </x:c>
      <x:c r="B102" s="23" t="str">
        <x:v>Llama 3.1-70B</x:v>
      </x:c>
      <x:c r="C102" s="23" t="str">
        <x:v>meta-llama</x:v>
      </x:c>
      <x:c r="D102" s="78" t="n">
        <x:v>45496</x:v>
      </x:c>
      <x:c r="E102" s="136" t="n">
        <x:v>70</x:v>
      </x:c>
      <x:c r="F102" s="23" t="str">
        <x:v>meta-llama/llama-3.1-70b-instruct</x:v>
      </x:c>
      <x:c r="G102" s="23" t="str">
        <x:v>True</x:v>
      </x:c>
      <x:c r="H102" s="23" t="str">
        <x:v>2024-09-21</x:v>
      </x:c>
      <x:c r="I102" s="23" t="n">
        <x:v>60</x:v>
      </x:c>
      <x:c r="J102" s="23" t="str">
        <x:v>False</x:v>
      </x:c>
      <x:c r="K102" s="78"/>
      <x:c r="L102" s="81"/>
      <x:c r="M102" s="78"/>
      <x:c r="N102" s="81"/>
      <x:c r="O102" s="78"/>
      <x:c r="P102" s="81"/>
      <x:c r="Q102" s="23" t="str">
        <x:v>2026-07-31</x:v>
      </x:c>
      <x:c r="R102" s="23" t="str">
        <x:v>Explicitly excluded</x:v>
      </x:c>
    </x:row>
    <x:row r="103">
      <x:c r="A103" s="23" t="str">
        <x:v>checkpoint:meta:llama-3-1-8b</x:v>
      </x:c>
      <x:c r="B103" s="23" t="str">
        <x:v>Llama 3.1-8B</x:v>
      </x:c>
      <x:c r="C103" s="23" t="str">
        <x:v>meta-llama</x:v>
      </x:c>
      <x:c r="D103" s="78" t="n">
        <x:v>45496</x:v>
      </x:c>
      <x:c r="E103" s="136" t="n">
        <x:v>8</x:v>
      </x:c>
      <x:c r="F103" s="23" t="str">
        <x:v>meta-llama/llama-3.1-8b-instruct</x:v>
      </x:c>
      <x:c r="G103" s="23" t="str">
        <x:v>True</x:v>
      </x:c>
      <x:c r="H103" s="23" t="str">
        <x:v>2024-09-21</x:v>
      </x:c>
      <x:c r="I103" s="23" t="n">
        <x:v>60</x:v>
      </x:c>
      <x:c r="J103" s="23" t="str">
        <x:v>False</x:v>
      </x:c>
      <x:c r="K103" s="78"/>
      <x:c r="L103" s="81"/>
      <x:c r="M103" s="78"/>
      <x:c r="N103" s="81"/>
      <x:c r="O103" s="78"/>
      <x:c r="P103" s="81"/>
      <x:c r="Q103" s="23" t="str">
        <x:v>2026-07-31</x:v>
      </x:c>
      <x:c r="R103" s="23" t="str">
        <x:v>Explicitly excluded</x:v>
      </x:c>
    </x:row>
    <x:row r="104">
      <x:c r="A104" s="23" t="str">
        <x:v>checkpoint:meta:llama-3-3-70b</x:v>
      </x:c>
      <x:c r="B104" s="23" t="str">
        <x:v>Llama 3.3 70B</x:v>
      </x:c>
      <x:c r="C104" s="23" t="str">
        <x:v>meta-llama</x:v>
      </x:c>
      <x:c r="D104" s="78" t="n">
        <x:v>45632</x:v>
      </x:c>
      <x:c r="E104" s="136" t="n">
        <x:v>70</x:v>
      </x:c>
      <x:c r="F104" s="23" t="str">
        <x:v>meta-llama/llama-3.3-70b-instruct</x:v>
      </x:c>
      <x:c r="G104" s="23" t="str">
        <x:v>True</x:v>
      </x:c>
      <x:c r="H104" s="23" t="str">
        <x:v>2024-12-07</x:v>
      </x:c>
      <x:c r="I104" s="23" t="n">
        <x:v>1</x:v>
      </x:c>
      <x:c r="J104" s="23" t="str">
        <x:v>True</x:v>
      </x:c>
      <x:c r="K104" s="78" t="n">
        <x:v>45633</x:v>
      </x:c>
      <x:c r="L104" s="81" t="n">
        <x:v>0.2280350850198276</x:v>
      </x:c>
      <x:c r="M104" s="78" t="n">
        <x:v>45662</x:v>
      </x:c>
      <x:c r="N104" s="81" t="n">
        <x:v>0.2088858723149652</x:v>
      </x:c>
      <x:c r="O104" s="78" t="n">
        <x:v>45722</x:v>
      </x:c>
      <x:c r="P104" s="81" t="n">
        <x:v>0.18973665961010275</x:v>
      </x:c>
      <x:c r="Q104" s="23" t="str">
        <x:v>2026-07-31</x:v>
      </x:c>
      <x:c r="R104" s="23" t="str">
        <x:v>Eligible identity</x:v>
      </x:c>
    </x:row>
    <x:row r="105">
      <x:c r="A105" s="23" t="str">
        <x:v>checkpoint:meta:llama-4-maverick</x:v>
      </x:c>
      <x:c r="B105" s="23" t="str">
        <x:v>Llama 4 Maverick</x:v>
      </x:c>
      <x:c r="C105" s="23" t="str">
        <x:v>meta-llama</x:v>
      </x:c>
      <x:c r="D105" s="78" t="n">
        <x:v>45752</x:v>
      </x:c>
      <x:c r="E105" s="136" t="n">
        <x:v>400</x:v>
      </x:c>
      <x:c r="F105" s="23" t="str">
        <x:v>meta-llama/llama-4-maverick</x:v>
      </x:c>
      <x:c r="G105" s="23" t="str">
        <x:v>True</x:v>
      </x:c>
      <x:c r="H105" s="23" t="str">
        <x:v>2025-04-06</x:v>
      </x:c>
      <x:c r="I105" s="23" t="n">
        <x:v>1</x:v>
      </x:c>
      <x:c r="J105" s="23" t="str">
        <x:v>True</x:v>
      </x:c>
      <x:c r="K105" s="78" t="n">
        <x:v>45753</x:v>
      </x:c>
      <x:c r="L105" s="81" t="n">
        <x:v>0.34641016151377546</x:v>
      </x:c>
      <x:c r="M105" s="78" t="n">
        <x:v>45782</x:v>
      </x:c>
      <x:c r="N105" s="81" t="n">
        <x:v>0.3286335345030997</x:v>
      </x:c>
      <x:c r="O105" s="78" t="n">
        <x:v>45842</x:v>
      </x:c>
      <x:c r="P105" s="81" t="n">
        <x:v>0.30983866769659335</x:v>
      </x:c>
      <x:c r="Q105" s="23" t="str">
        <x:v>2026-07-31</x:v>
      </x:c>
      <x:c r="R105" s="23" t="str">
        <x:v>Eligible identity</x:v>
      </x:c>
    </x:row>
    <x:row r="106">
      <x:c r="A106" s="23" t="str">
        <x:v>checkpoint:meta:llama-4-scout</x:v>
      </x:c>
      <x:c r="B106" s="23" t="str">
        <x:v>Llama 4 Scout</x:v>
      </x:c>
      <x:c r="C106" s="23" t="str">
        <x:v>meta-llama</x:v>
      </x:c>
      <x:c r="D106" s="78" t="n">
        <x:v>45752</x:v>
      </x:c>
      <x:c r="E106" s="136" t="n">
        <x:v>109</x:v>
      </x:c>
      <x:c r="F106" s="23" t="str">
        <x:v>meta-llama/llama-4-scout</x:v>
      </x:c>
      <x:c r="G106" s="23" t="str">
        <x:v>True</x:v>
      </x:c>
      <x:c r="H106" s="23" t="str">
        <x:v>2025-04-06</x:v>
      </x:c>
      <x:c r="I106" s="23" t="n">
        <x:v>1</x:v>
      </x:c>
      <x:c r="J106" s="23" t="str">
        <x:v>True</x:v>
      </x:c>
      <x:c r="K106" s="78" t="n">
        <x:v>45753</x:v>
      </x:c>
      <x:c r="L106" s="81" t="n">
        <x:v>0.17320508075688773</x:v>
      </x:c>
      <x:c r="M106" s="78" t="n">
        <x:v>45782</x:v>
      </x:c>
      <x:c r="N106" s="81" t="n">
        <x:v>0.15491933384829668</x:v>
      </x:c>
      <x:c r="O106" s="78" t="n">
        <x:v>45842</x:v>
      </x:c>
      <x:c r="P106" s="81" t="n">
        <x:v>0.15491933384829668</x:v>
      </x:c>
      <x:c r="Q106" s="23" t="str">
        <x:v>2026-07-31</x:v>
      </x:c>
      <x:c r="R106" s="23" t="str">
        <x:v>Eligible identity</x:v>
      </x:c>
    </x:row>
    <x:row r="107">
      <x:c r="A107" s="23" t="str">
        <x:v>checkpoint:microsoft-research:phi-4</x:v>
      </x:c>
      <x:c r="B107" s="23" t="str">
        <x:v>Phi-4</x:v>
      </x:c>
      <x:c r="C107" s="23" t="str">
        <x:v>microsoft</x:v>
      </x:c>
      <x:c r="D107" s="78" t="n">
        <x:v>45638</x:v>
      </x:c>
      <x:c r="E107" s="136" t="n">
        <x:v>14</x:v>
      </x:c>
      <x:c r="F107" s="23" t="str">
        <x:v>microsoft/phi-4</x:v>
      </x:c>
      <x:c r="G107" s="23" t="str">
        <x:v>True</x:v>
      </x:c>
      <x:c r="H107" s="23" t="str">
        <x:v>2025-01-10</x:v>
      </x:c>
      <x:c r="I107" s="23" t="n">
        <x:v>29</x:v>
      </x:c>
      <x:c r="J107" s="23" t="str">
        <x:v>True</x:v>
      </x:c>
      <x:c r="K107" s="78" t="n">
        <x:v>45667</x:v>
      </x:c>
      <x:c r="L107" s="81" t="n">
        <x:v>0.09899494936611666</x:v>
      </x:c>
      <x:c r="M107" s="78" t="n">
        <x:v>45696</x:v>
      </x:c>
      <x:c r="N107" s="81" t="n">
        <x:v>0.09899494936611666</x:v>
      </x:c>
      <x:c r="O107" s="78" t="n">
        <x:v>45756</x:v>
      </x:c>
      <x:c r="P107" s="81" t="n">
        <x:v>0.09899494936611666</x:v>
      </x:c>
      <x:c r="Q107" s="23" t="str">
        <x:v>2026-07-31</x:v>
      </x:c>
      <x:c r="R107" s="23" t="str">
        <x:v>Eligible identity</x:v>
      </x:c>
    </x:row>
    <x:row r="108">
      <x:c r="A108" s="23" t="str">
        <x:v>checkpoint:minimax:minimax-m2-5</x:v>
      </x:c>
      <x:c r="B108" s="23" t="str">
        <x:v>MiniMax-M2.5</x:v>
      </x:c>
      <x:c r="C108" s="23" t="str">
        <x:v>minimax</x:v>
      </x:c>
      <x:c r="D108" s="78" t="n">
        <x:v>46065</x:v>
      </x:c>
      <x:c r="E108" s="136" t="n">
        <x:v>228.703644928</x:v>
      </x:c>
      <x:c r="F108" s="23" t="str">
        <x:v>minimax/minimax-m2.5</x:v>
      </x:c>
      <x:c r="G108" s="23" t="str">
        <x:v>True</x:v>
      </x:c>
      <x:c r="H108" s="23" t="str">
        <x:v>2026-02-13</x:v>
      </x:c>
      <x:c r="I108" s="23" t="n">
        <x:v>1</x:v>
      </x:c>
      <x:c r="J108" s="23" t="str">
        <x:v>True</x:v>
      </x:c>
      <x:c r="K108" s="78" t="n">
        <x:v>46066</x:v>
      </x:c>
      <x:c r="L108" s="81" t="n">
        <x:v>0.6</x:v>
      </x:c>
      <x:c r="M108" s="78" t="n">
        <x:v>46095</x:v>
      </x:c>
      <x:c r="N108" s="81" t="n">
        <x:v>0.5949789912257406</x:v>
      </x:c>
      <x:c r="O108" s="78" t="n">
        <x:v>46155</x:v>
      </x:c>
      <x:c r="P108" s="81" t="n">
        <x:v>0.4674398357008097</x:v>
      </x:c>
      <x:c r="Q108" s="23" t="str">
        <x:v>2026-07-31</x:v>
      </x:c>
      <x:c r="R108" s="23" t="str">
        <x:v>Eligible identity</x:v>
      </x:c>
    </x:row>
    <x:row r="109">
      <x:c r="A109" s="23" t="str">
        <x:v>checkpoint:mistral:mistral-nemo</x:v>
      </x:c>
      <x:c r="B109" s="23" t="str">
        <x:v>Mistral NeMo</x:v>
      </x:c>
      <x:c r="C109" s="23" t="str">
        <x:v>mistralai</x:v>
      </x:c>
      <x:c r="D109" s="78" t="n">
        <x:v>45491</x:v>
      </x:c>
      <x:c r="E109" s="136" t="n">
        <x:v>12</x:v>
      </x:c>
      <x:c r="F109" s="23" t="str">
        <x:v>mistralai/mistral-nemo</x:v>
      </x:c>
      <x:c r="G109" s="23" t="str">
        <x:v>True</x:v>
      </x:c>
      <x:c r="H109" s="23" t="str">
        <x:v>2024-09-21</x:v>
      </x:c>
      <x:c r="I109" s="23" t="n">
        <x:v>65</x:v>
      </x:c>
      <x:c r="J109" s="23" t="str">
        <x:v>False</x:v>
      </x:c>
      <x:c r="K109" s="78"/>
      <x:c r="L109" s="81"/>
      <x:c r="M109" s="78"/>
      <x:c r="N109" s="81"/>
      <x:c r="O109" s="78"/>
      <x:c r="P109" s="81"/>
      <x:c r="Q109" s="23" t="str">
        <x:v>2026-07-31</x:v>
      </x:c>
      <x:c r="R109" s="23" t="str">
        <x:v>Explicitly excluded</x:v>
      </x:c>
    </x:row>
    <x:row r="110">
      <x:c r="A110" s="23" t="str">
        <x:v>checkpoint:mistral:mistral-small-3-1</x:v>
      </x:c>
      <x:c r="B110" s="23" t="str">
        <x:v>Mistral Small 3.1</x:v>
      </x:c>
      <x:c r="C110" s="23" t="str">
        <x:v>mistralai</x:v>
      </x:c>
      <x:c r="D110" s="78" t="n">
        <x:v>45733</x:v>
      </x:c>
      <x:c r="E110" s="136" t="n">
        <x:v>24</x:v>
      </x:c>
      <x:c r="F110" s="23" t="str">
        <x:v>mistralai/mistral-small-3.1-24b-instruct</x:v>
      </x:c>
      <x:c r="G110" s="23" t="str">
        <x:v>True</x:v>
      </x:c>
      <x:c r="H110" s="23" t="str">
        <x:v>2025-03-19</x:v>
      </x:c>
      <x:c r="I110" s="23" t="n">
        <x:v>2</x:v>
      </x:c>
      <x:c r="J110" s="23" t="str">
        <x:v>True</x:v>
      </x:c>
      <x:c r="K110" s="78" t="n">
        <x:v>45735</x:v>
      </x:c>
      <x:c r="L110" s="81" t="n">
        <x:v>0.17320508075688773</x:v>
      </x:c>
      <x:c r="M110" s="78" t="n">
        <x:v>45764</x:v>
      </x:c>
      <x:c r="N110" s="81" t="n">
        <x:v>0.17320508075688773</x:v>
      </x:c>
      <x:c r="O110" s="78" t="n">
        <x:v>45824</x:v>
      </x:c>
      <x:c r="P110" s="81" t="n">
        <x:v>0.08660254037844387</x:v>
      </x:c>
      <x:c r="Q110" s="23" t="str">
        <x:v>2026-07-31</x:v>
      </x:c>
      <x:c r="R110" s="23" t="str">
        <x:v>Eligible identity</x:v>
      </x:c>
    </x:row>
    <x:row r="111">
      <x:c r="A111" s="23" t="str">
        <x:v>checkpoint:mistral:mixtral-8x22b</x:v>
      </x:c>
      <x:c r="B111" s="23" t="str">
        <x:v>Mixtral 8x22B</x:v>
      </x:c>
      <x:c r="C111" s="23" t="str">
        <x:v>mistralai</x:v>
      </x:c>
      <x:c r="D111" s="78" t="n">
        <x:v>45399</x:v>
      </x:c>
      <x:c r="E111" s="136" t="n">
        <x:v>141</x:v>
      </x:c>
      <x:c r="F111" s="23" t="str">
        <x:v>mistralai/mixtral-8x22b-instruct</x:v>
      </x:c>
      <x:c r="G111" s="23" t="str">
        <x:v>True</x:v>
      </x:c>
      <x:c r="H111" s="23" t="str">
        <x:v>2024-09-21</x:v>
      </x:c>
      <x:c r="I111" s="23" t="n">
        <x:v>157</x:v>
      </x:c>
      <x:c r="J111" s="23" t="str">
        <x:v>False</x:v>
      </x:c>
      <x:c r="K111" s="78"/>
      <x:c r="L111" s="81"/>
      <x:c r="M111" s="78"/>
      <x:c r="N111" s="81"/>
      <x:c r="O111" s="78"/>
      <x:c r="P111" s="81"/>
      <x:c r="Q111" s="23" t="str">
        <x:v>2026-07-31</x:v>
      </x:c>
      <x:c r="R111" s="23" t="str">
        <x:v>Explicitly excluded</x:v>
      </x:c>
    </x:row>
    <x:row r="112">
      <x:c r="A112" s="23" t="str">
        <x:v>checkpoint:moonshot:kimi-k2-5</x:v>
      </x:c>
      <x:c r="B112" s="23" t="str">
        <x:v>Kimi K2.5</x:v>
      </x:c>
      <x:c r="C112" s="23" t="str">
        <x:v>moonshotai</x:v>
      </x:c>
      <x:c r="D112" s="78" t="n">
        <x:v>46049</x:v>
      </x:c>
      <x:c r="E112" s="136" t="n">
        <x:v>1040</x:v>
      </x:c>
      <x:c r="F112" s="23" t="str">
        <x:v>moonshotai/kimi-k2.5</x:v>
      </x:c>
      <x:c r="G112" s="23" t="str">
        <x:v>True</x:v>
      </x:c>
      <x:c r="H112" s="23" t="str">
        <x:v>2026-01-27</x:v>
      </x:c>
      <x:c r="I112" s="23" t="n">
        <x:v>0</x:v>
      </x:c>
      <x:c r="J112" s="23" t="str">
        <x:v>True</x:v>
      </x:c>
      <x:c r="K112" s="78" t="n">
        <x:v>46049</x:v>
      </x:c>
      <x:c r="L112" s="81" t="n">
        <x:v>1.3416407864998738</x:v>
      </x:c>
      <x:c r="M112" s="78" t="n">
        <x:v>46078</x:v>
      </x:c>
      <x:c r="N112" s="81" t="n">
        <x:v>1.0062305898749053</x:v>
      </x:c>
      <x:c r="O112" s="78" t="n">
        <x:v>46138</x:v>
      </x:c>
      <x:c r="P112" s="81" t="n">
        <x:v>0.99498743710662</x:v>
      </x:c>
      <x:c r="Q112" s="23" t="str">
        <x:v>2026-07-31</x:v>
      </x:c>
      <x:c r="R112" s="23" t="str">
        <x:v>Eligible identity</x:v>
      </x:c>
    </x:row>
    <x:row r="113">
      <x:c r="A113" s="23" t="str">
        <x:v>checkpoint:moonshot:kimi-k2-6</x:v>
      </x:c>
      <x:c r="B113" s="23" t="str">
        <x:v>Kimi K2.6</x:v>
      </x:c>
      <x:c r="C113" s="23" t="str">
        <x:v>moonshotai</x:v>
      </x:c>
      <x:c r="D113" s="78" t="n">
        <x:v>46132</x:v>
      </x:c>
      <x:c r="E113" s="136" t="n">
        <x:v>1040</x:v>
      </x:c>
      <x:c r="F113" s="23" t="str">
        <x:v>moonshotai/kimi-k2.6</x:v>
      </x:c>
      <x:c r="G113" s="23" t="str">
        <x:v>True</x:v>
      </x:c>
      <x:c r="H113" s="23" t="str">
        <x:v>2026-04-21</x:v>
      </x:c>
      <x:c r="I113" s="23" t="n">
        <x:v>1</x:v>
      </x:c>
      <x:c r="J113" s="23" t="str">
        <x:v>True</x:v>
      </x:c>
      <x:c r="K113" s="78" t="n">
        <x:v>46133</x:v>
      </x:c>
      <x:c r="L113" s="81" t="n">
        <x:v>1.296148139681572</x:v>
      </x:c>
      <x:c r="M113" s="78" t="n">
        <x:v>46162</x:v>
      </x:c>
      <x:c r="N113" s="81" t="n">
        <x:v>1.6147664342725365</x:v>
      </x:c>
      <x:c r="O113" s="78" t="n">
        <x:v>46222</x:v>
      </x:c>
      <x:c r="P113" s="81" t="n">
        <x:v>1.5294704966098562</x:v>
      </x:c>
      <x:c r="Q113" s="23" t="str">
        <x:v>2026-07-31</x:v>
      </x:c>
      <x:c r="R113" s="23" t="str">
        <x:v>Eligible identity</x:v>
      </x:c>
    </x:row>
    <x:row r="114">
      <x:c r="A114" s="23" t="str">
        <x:v>checkpoint:moonshot:kimi-k2-7-code</x:v>
      </x:c>
      <x:c r="B114" s="23" t="str">
        <x:v>Kimi K2.7 Code</x:v>
      </x:c>
      <x:c r="C114" s="23" t="str">
        <x:v>moonshotai</x:v>
      </x:c>
      <x:c r="D114" s="78" t="n">
        <x:v>46185</x:v>
      </x:c>
      <x:c r="E114" s="136" t="n">
        <x:v>1040</x:v>
      </x:c>
      <x:c r="F114" s="23" t="str">
        <x:v>moonshotai/kimi-k2.7-code</x:v>
      </x:c>
      <x:c r="G114" s="23" t="str">
        <x:v>True</x:v>
      </x:c>
      <x:c r="H114" s="23" t="str">
        <x:v>2026-06-12</x:v>
      </x:c>
      <x:c r="I114" s="23" t="n">
        <x:v>0</x:v>
      </x:c>
      <x:c r="J114" s="23" t="str">
        <x:v>True</x:v>
      </x:c>
      <x:c r="K114" s="78" t="n">
        <x:v>46185</x:v>
      </x:c>
      <x:c r="L114" s="81" t="n">
        <x:v>1.9493588689617927</x:v>
      </x:c>
      <x:c r="M114" s="78" t="n">
        <x:v>46214</x:v>
      </x:c>
      <x:c r="N114" s="81" t="n">
        <x:v>1.6093476939431082</x:v>
      </x:c>
      <x:c r="O114" s="78"/>
      <x:c r="P114" s="81"/>
      <x:c r="Q114" s="23" t="str">
        <x:v>2026-07-31</x:v>
      </x:c>
      <x:c r="R114" s="23" t="str">
        <x:v>Eligible identity</x:v>
      </x:c>
    </x:row>
    <x:row r="115">
      <x:c r="A115" s="23" t="str">
        <x:v>checkpoint:moonshot:kimi-k2-thinking</x:v>
      </x:c>
      <x:c r="B115" s="23" t="str">
        <x:v>Kimi K2 Thinking</x:v>
      </x:c>
      <x:c r="C115" s="23" t="str">
        <x:v>moonshotai</x:v>
      </x:c>
      <x:c r="D115" s="78" t="n">
        <x:v>45967</x:v>
      </x:c>
      <x:c r="E115" s="136" t="n">
        <x:v>1040</x:v>
      </x:c>
      <x:c r="F115" s="23" t="str">
        <x:v>moonshotai/kimi-k2-thinking</x:v>
      </x:c>
      <x:c r="G115" s="23" t="str">
        <x:v>True</x:v>
      </x:c>
      <x:c r="H115" s="23" t="str">
        <x:v>2025-11-07</x:v>
      </x:c>
      <x:c r="I115" s="23" t="n">
        <x:v>1</x:v>
      </x:c>
      <x:c r="J115" s="23" t="str">
        <x:v>True</x:v>
      </x:c>
      <x:c r="K115" s="78" t="n">
        <x:v>45968</x:v>
      </x:c>
      <x:c r="L115" s="81" t="n">
        <x:v>1.224744871391589</x:v>
      </x:c>
      <x:c r="M115" s="78" t="n">
        <x:v>45997</x:v>
      </x:c>
      <x:c r="N115" s="81" t="n">
        <x:v>1.0283481900601568</x:v>
      </x:c>
      <x:c r="O115" s="78" t="n">
        <x:v>46057</x:v>
      </x:c>
      <x:c r="P115" s="81" t="n">
        <x:v>0.8366600265340756</x:v>
      </x:c>
      <x:c r="Q115" s="23" t="str">
        <x:v>2026-07-31</x:v>
      </x:c>
      <x:c r="R115" s="23" t="str">
        <x:v>Eligible identity</x:v>
      </x:c>
    </x:row>
    <x:row r="116">
      <x:c r="A116" s="23" t="str">
        <x:v>checkpoint:openai:gpt-oss-120b</x:v>
      </x:c>
      <x:c r="B116" s="23" t="str">
        <x:v>gpt-oss-120b</x:v>
      </x:c>
      <x:c r="C116" s="23" t="str">
        <x:v>openai</x:v>
      </x:c>
      <x:c r="D116" s="78" t="n">
        <x:v>45874</x:v>
      </x:c>
      <x:c r="E116" s="136" t="n">
        <x:v>116.83</x:v>
      </x:c>
      <x:c r="F116" s="23" t="str">
        <x:v>openai/gpt-oss-120b</x:v>
      </x:c>
      <x:c r="G116" s="23" t="str">
        <x:v>True</x:v>
      </x:c>
      <x:c r="H116" s="23" t="str">
        <x:v>2025-08-06</x:v>
      </x:c>
      <x:c r="I116" s="23" t="n">
        <x:v>1</x:v>
      </x:c>
      <x:c r="J116" s="23" t="str">
        <x:v>True</x:v>
      </x:c>
      <x:c r="K116" s="78" t="n">
        <x:v>45875</x:v>
      </x:c>
      <x:c r="L116" s="81" t="n">
        <x:v>0.22360679774997896</x:v>
      </x:c>
      <x:c r="M116" s="78" t="n">
        <x:v>45904</x:v>
      </x:c>
      <x:c r="N116" s="81" t="n">
        <x:v>0.1419859147943908</x:v>
      </x:c>
      <x:c r="O116" s="78" t="n">
        <x:v>45964</x:v>
      </x:c>
      <x:c r="P116" s="81" t="n">
        <x:v>0.12649110640673517</x:v>
      </x:c>
      <x:c r="Q116" s="23" t="str">
        <x:v>2026-07-31</x:v>
      </x:c>
      <x:c r="R116" s="23" t="str">
        <x:v>Eligible identity</x:v>
      </x:c>
    </x:row>
    <x:row r="117">
      <x:c r="A117" s="23" t="str">
        <x:v>checkpoint:z-ai-zhipu-ai-tsinghua-university:glm-4-6</x:v>
      </x:c>
      <x:c r="B117" s="23" t="str">
        <x:v>GLM-4.6</x:v>
      </x:c>
      <x:c r="C117" s="23" t="str">
        <x:v>z-ai</x:v>
      </x:c>
      <x:c r="D117" s="78" t="n">
        <x:v>45930</x:v>
      </x:c>
      <x:c r="E117" s="136" t="n">
        <x:v>357</x:v>
      </x:c>
      <x:c r="F117" s="23" t="str">
        <x:v>z-ai/glm-4.6</x:v>
      </x:c>
      <x:c r="G117" s="23" t="str">
        <x:v>True</x:v>
      </x:c>
      <x:c r="H117" s="23" t="str">
        <x:v>2025-10-01</x:v>
      </x:c>
      <x:c r="I117" s="23" t="n">
        <x:v>1</x:v>
      </x:c>
      <x:c r="J117" s="23" t="str">
        <x:v>True</x:v>
      </x:c>
      <x:c r="K117" s="78" t="n">
        <x:v>45931</x:v>
      </x:c>
      <x:c r="L117" s="81" t="n">
        <x:v>1.0954451150103321</x:v>
      </x:c>
      <x:c r="M117" s="78" t="n">
        <x:v>45960</x:v>
      </x:c>
      <x:c r="N117" s="81" t="n">
        <x:v>0.9354143466934853</x:v>
      </x:c>
      <x:c r="O117" s="78" t="n">
        <x:v>46020</x:v>
      </x:c>
      <x:c r="P117" s="81" t="n">
        <x:v>0.8366600265340756</x:v>
      </x:c>
      <x:c r="Q117" s="23" t="str">
        <x:v>2026-07-31</x:v>
      </x:c>
      <x:c r="R117" s="23" t="str">
        <x:v>Eligible identity</x:v>
      </x:c>
    </x:row>
    <x:row r="118">
      <x:c r="A118" s="23" t="str">
        <x:v>checkpoint:z-ai-zhipu-ai:glm-4-7</x:v>
      </x:c>
      <x:c r="B118" s="23" t="str">
        <x:v>GLM-4.7</x:v>
      </x:c>
      <x:c r="C118" s="23" t="str">
        <x:v>z-ai</x:v>
      </x:c>
      <x:c r="D118" s="78" t="n">
        <x:v>46013</x:v>
      </x:c>
      <x:c r="E118" s="136" t="n">
        <x:v>358</x:v>
      </x:c>
      <x:c r="F118" s="23" t="str">
        <x:v>z-ai/glm-4.7</x:v>
      </x:c>
      <x:c r="G118" s="23" t="str">
        <x:v>True</x:v>
      </x:c>
      <x:c r="H118" s="23" t="str">
        <x:v>2025-12-23</x:v>
      </x:c>
      <x:c r="I118" s="23" t="n">
        <x:v>1</x:v>
      </x:c>
      <x:c r="J118" s="23" t="str">
        <x:v>True</x:v>
      </x:c>
      <x:c r="K118" s="78" t="n">
        <x:v>46014</x:v>
      </x:c>
      <x:c r="L118" s="81" t="n">
        <x:v>0.7745966692414834</x:v>
      </x:c>
      <x:c r="M118" s="78" t="n">
        <x:v>46043</x:v>
      </x:c>
      <x:c r="N118" s="81" t="n">
        <x:v>0.7745966692414834</x:v>
      </x:c>
      <x:c r="O118" s="78" t="n">
        <x:v>46103</x:v>
      </x:c>
      <x:c r="P118" s="81" t="n">
        <x:v>0.7745966692414834</x:v>
      </x:c>
      <x:c r="Q118" s="23" t="str">
        <x:v>2026-07-31</x:v>
      </x:c>
      <x:c r="R118" s="23" t="str">
        <x:v>Eligible identity</x:v>
      </x:c>
    </x:row>
    <x:row r="119">
      <x:c r="A119" s="23" t="str">
        <x:v>checkpoint:z-ai-zhipu-ai:glm-5</x:v>
      </x:c>
      <x:c r="B119" s="23" t="str">
        <x:v>GLM-5</x:v>
      </x:c>
      <x:c r="C119" s="23" t="str">
        <x:v>z-ai</x:v>
      </x:c>
      <x:c r="D119" s="78" t="n">
        <x:v>46064</x:v>
      </x:c>
      <x:c r="E119" s="136" t="n">
        <x:v>744</x:v>
      </x:c>
      <x:c r="F119" s="23" t="str">
        <x:v>z-ai/glm-5</x:v>
      </x:c>
      <x:c r="G119" s="23" t="str">
        <x:v>True</x:v>
      </x:c>
      <x:c r="H119" s="23" t="str">
        <x:v>2026-02-12</x:v>
      </x:c>
      <x:c r="I119" s="23" t="n">
        <x:v>1</x:v>
      </x:c>
      <x:c r="J119" s="23" t="str">
        <x:v>True</x:v>
      </x:c>
      <x:c r="K119" s="78" t="n">
        <x:v>46065</x:v>
      </x:c>
      <x:c r="L119" s="81" t="n">
        <x:v>1.7888543819998317</x:v>
      </x:c>
      <x:c r="M119" s="78" t="n">
        <x:v>46094</x:v>
      </x:c>
      <x:c r="N119" s="81" t="n">
        <x:v>1.4310835055998654</x:v>
      </x:c>
      <x:c r="O119" s="78" t="n">
        <x:v>46154</x:v>
      </x:c>
      <x:c r="P119" s="81" t="n">
        <x:v>1.2868566353716329</x:v>
      </x:c>
      <x:c r="Q119" s="23" t="str">
        <x:v>2026-07-31</x:v>
      </x:c>
      <x:c r="R119" s="23" t="str">
        <x:v>Eligible identity</x:v>
      </x:c>
    </x:row>
    <x:row r="120">
      <x:c r="A120" s="23" t="str">
        <x:v>checkpoint:z-ai-zhipu-ai:glm-5-1</x:v>
      </x:c>
      <x:c r="B120" s="23" t="str">
        <x:v>GLM-5.1</x:v>
      </x:c>
      <x:c r="C120" s="23" t="str">
        <x:v>z-ai</x:v>
      </x:c>
      <x:c r="D120" s="78" t="n">
        <x:v>46119</x:v>
      </x:c>
      <x:c r="E120" s="136" t="n">
        <x:v>754</x:v>
      </x:c>
      <x:c r="F120" s="23" t="str">
        <x:v>z-ai/glm-5.1</x:v>
      </x:c>
      <x:c r="G120" s="23" t="str">
        <x:v>True</x:v>
      </x:c>
      <x:c r="H120" s="23" t="str">
        <x:v>2026-04-08</x:v>
      </x:c>
      <x:c r="I120" s="23" t="n">
        <x:v>1</x:v>
      </x:c>
      <x:c r="J120" s="23" t="str">
        <x:v>True</x:v>
      </x:c>
      <x:c r="K120" s="78" t="n">
        <x:v>46120</x:v>
      </x:c>
      <x:c r="L120" s="81" t="n">
        <x:v>2.2337412562783543</x:v>
      </x:c>
      <x:c r="M120" s="78" t="n">
        <x:v>46149</x:v>
      </x:c>
      <x:c r="N120" s="81" t="n">
        <x:v>1.9170289512680814</x:v>
      </x:c>
      <x:c r="O120" s="78" t="n">
        <x:v>46209</x:v>
      </x:c>
      <x:c r="P120" s="81" t="n">
        <x:v>1.73735431043872</x:v>
      </x:c>
      <x:c r="Q120" s="23" t="str">
        <x:v>2026-07-31</x:v>
      </x:c>
      <x:c r="R120" s="23" t="str">
        <x:v>Eligible identity</x:v>
      </x:c>
    </x:row>
    <x:row r="121">
      <x:c r="A121" s="24" t="str">
        <x:v>checkpoint:z-ai-zhipu-ai:glm-5-2</x:v>
      </x:c>
      <x:c r="B121" s="24" t="str">
        <x:v>GLM-5.2</x:v>
      </x:c>
      <x:c r="C121" s="24" t="str">
        <x:v>z-ai</x:v>
      </x:c>
      <x:c r="D121" s="79" t="n">
        <x:v>46189</x:v>
      </x:c>
      <x:c r="E121" s="138" t="n">
        <x:v>744</x:v>
      </x:c>
      <x:c r="F121" s="24" t="str">
        <x:v>z-ai/glm-5.2</x:v>
      </x:c>
      <x:c r="G121" s="24" t="str">
        <x:v>True</x:v>
      </x:c>
      <x:c r="H121" s="24" t="str">
        <x:v>2026-06-17</x:v>
      </x:c>
      <x:c r="I121" s="24" t="n">
        <x:v>1</x:v>
      </x:c>
      <x:c r="J121" s="24" t="str">
        <x:v>True</x:v>
      </x:c>
      <x:c r="K121" s="79" t="n">
        <x:v>46190</x:v>
      </x:c>
      <x:c r="L121" s="82" t="n">
        <x:v>2.4819347291981715</x:v>
      </x:c>
      <x:c r="M121" s="79" t="n">
        <x:v>46219</x:v>
      </x:c>
      <x:c r="N121" s="82" t="n">
        <x:v>1.6748074356118365</x:v>
      </x:c>
      <x:c r="O121" s="79"/>
      <x:c r="P121" s="82"/>
      <x:c r="Q121" s="24" t="str">
        <x:v>2026-07-31</x:v>
      </x:c>
      <x:c r="R121" s="24" t="str">
        <x:v>Eligible identity</x:v>
      </x:c>
    </x:row>
    <x:row r="124">
      <x:c r="A124" s="91" t="str">
        <x:v>Complete 3,065-row prospective developer-held-out prediction ledger</x:v>
      </x:c>
      <x:c r="B124" s="91"/>
      <x:c r="C124" s="91"/>
      <x:c r="D124" s="91"/>
      <x:c r="E124" s="91"/>
      <x:c r="F124" s="91"/>
      <x:c r="G124" s="91"/>
      <x:c r="H124" s="91"/>
      <x:c r="I124" s="91"/>
      <x:c r="J124" s="91"/>
      <x:c r="K124" s="91"/>
      <x:c r="L124" s="91"/>
      <x:c r="M124" s="91"/>
      <x:c r="N124" s="91"/>
      <x:c r="O124" s="91"/>
      <x:c r="P124" s="91"/>
      <x:c r="Q124" s="91"/>
      <x:c r="R124" s="91"/>
      <x:c r="S124" s="91"/>
      <x:c r="T124" s="91"/>
    </x:row>
    <x:row r="125" ht="34" customHeight="1">
      <x:c r="A125" s="73" t="str">
        <x:v>Panel</x:v>
      </x:c>
      <x:c r="B125" s="73" t="str">
        <x:v>Window</x:v>
      </x:c>
      <x:c r="C125" s="73" t="str">
        <x:v>Checkpoint</x:v>
      </x:c>
      <x:c r="D125" s="73" t="str">
        <x:v>Model</x:v>
      </x:c>
      <x:c r="E125" s="73" t="str">
        <x:v>Developer</x:v>
      </x:c>
      <x:c r="F125" s="73" t="str">
        <x:v>Release</x:v>
      </x:c>
      <x:c r="G125" s="73" t="str">
        <x:v>Price available</x:v>
      </x:c>
      <x:c r="H125" s="73" t="str">
        <x:v>Historical $/M</x:v>
      </x:c>
      <x:c r="I125" s="73" t="str">
        <x:v>Current $/M</x:v>
      </x:c>
      <x:c r="J125" s="73" t="str">
        <x:v>Target</x:v>
      </x:c>
      <x:c r="K125" s="73" t="str">
        <x:v>Specification</x:v>
      </x:c>
      <x:c r="L125" s="73" t="str">
        <x:v>Actual (B)</x:v>
      </x:c>
      <x:c r="M125" s="73" t="str">
        <x:v>Predicted (B)</x:v>
      </x:c>
      <x:c r="N125" s="73" t="str">
        <x:v>Log10 error</x:v>
      </x:c>
      <x:c r="O125" s="73" t="str">
        <x:v>Train N</x:v>
      </x:c>
      <x:c r="P125" s="73" t="str">
        <x:v>Train developers</x:v>
      </x:c>
      <x:c r="Q125" s="73" t="str">
        <x:v>Train max price date</x:v>
      </x:c>
      <x:c r="R125" s="73" t="str">
        <x:v>Developer excluded</x:v>
      </x:c>
      <x:c r="S125" s="73" t="str">
        <x:v>Historical prospective</x:v>
      </x:c>
      <x:c r="T125" s="73" t="str">
        <x:v>Current nonprospective</x:v>
      </x:c>
    </x:row>
    <x:row r="126">
      <x:c r="A126" s="22" t="str">
        <x:v>total_calibration</x:v>
      </x:c>
      <x:c r="B126" s="22" t="n">
        <x:v>1</x:v>
      </x:c>
      <x:c r="C126" s="22" t="str">
        <x:v>checkpoint:deepseek:deepseek-r1-may-2025</x:v>
      </x:c>
      <x:c r="D126" s="22" t="str">
        <x:v>DeepSeek-R1 (May 2025)</x:v>
      </x:c>
      <x:c r="E126" s="22" t="str">
        <x:v>deepseek</x:v>
      </x:c>
      <x:c r="F126" s="77" t="n">
        <x:v>45805</x:v>
      </x:c>
      <x:c r="G126" s="77" t="n">
        <x:v>45806</x:v>
      </x:c>
      <x:c r="H126" s="80" t="n">
        <x:v>1.044030650891055</x:v>
      </x:c>
      <x:c r="I126" s="80" t="n">
        <x:v>1.09326527074</x:v>
      </x:c>
      <x:c r="J126" s="22" t="str">
        <x:v>total_b</x:v>
      </x:c>
      <x:c r="K126" s="22" t="str">
        <x:v>date_only</x:v>
      </x:c>
      <x:c r="L126" s="80" t="n">
        <x:v>671</x:v>
      </x:c>
      <x:c r="M126" s="80" t="n">
        <x:v>90.68705204761467</x:v>
      </x:c>
      <x:c r="N126" s="80" t="n">
        <x:v>-0.8691772355971557</x:v>
      </x:c>
      <x:c r="O126" s="22" t="n">
        <x:v>20</x:v>
      </x:c>
      <x:c r="P126" s="22" t="n">
        <x:v>7</x:v>
      </x:c>
      <x:c r="Q126" s="77" t="n">
        <x:v>45778</x:v>
      </x:c>
      <x:c r="R126" s="22" t="str">
        <x:v>True</x:v>
      </x:c>
      <x:c r="S126" s="22" t="str">
        <x:v>True</x:v>
      </x:c>
      <x:c r="T126" s="22" t="str">
        <x:v>False</x:v>
      </x:c>
    </x:row>
    <x:row r="127">
      <x:c r="A127" s="23" t="str">
        <x:v>total_calibration</x:v>
      </x:c>
      <x:c r="B127" s="23" t="n">
        <x:v>1</x:v>
      </x:c>
      <x:c r="C127" s="23" t="str">
        <x:v>checkpoint:deepseek:deepseek-r1-may-2025</x:v>
      </x:c>
      <x:c r="D127" s="23" t="str">
        <x:v>DeepSeek-R1 (May 2025)</x:v>
      </x:c>
      <x:c r="E127" s="23" t="str">
        <x:v>deepseek</x:v>
      </x:c>
      <x:c r="F127" s="78" t="n">
        <x:v>45805</x:v>
      </x:c>
      <x:c r="G127" s="78" t="n">
        <x:v>45806</x:v>
      </x:c>
      <x:c r="H127" s="81" t="n">
        <x:v>1.044030650891055</x:v>
      </x:c>
      <x:c r="I127" s="81" t="n">
        <x:v>1.09326527074</x:v>
      </x:c>
      <x:c r="J127" s="23" t="str">
        <x:v>total_b</x:v>
      </x:c>
      <x:c r="K127" s="23" t="str">
        <x:v>date_historical_price</x:v>
      </x:c>
      <x:c r="L127" s="81" t="n">
        <x:v>671</x:v>
      </x:c>
      <x:c r="M127" s="81" t="n">
        <x:v>138.98558729199019</x:v>
      </x:c>
      <x:c r="N127" s="81" t="n">
        <x:v>-0.6837527536134029</x:v>
      </x:c>
      <x:c r="O127" s="23" t="n">
        <x:v>20</x:v>
      </x:c>
      <x:c r="P127" s="23" t="n">
        <x:v>7</x:v>
      </x:c>
      <x:c r="Q127" s="78" t="n">
        <x:v>45778</x:v>
      </x:c>
      <x:c r="R127" s="23" t="str">
        <x:v>True</x:v>
      </x:c>
      <x:c r="S127" s="23" t="str">
        <x:v>True</x:v>
      </x:c>
      <x:c r="T127" s="23" t="str">
        <x:v>False</x:v>
      </x:c>
    </x:row>
    <x:row r="128">
      <x:c r="A128" s="23" t="str">
        <x:v>total_calibration</x:v>
      </x:c>
      <x:c r="B128" s="23" t="n">
        <x:v>1</x:v>
      </x:c>
      <x:c r="C128" s="23" t="str">
        <x:v>checkpoint:deepseek:deepseek-r1-may-2025</x:v>
      </x:c>
      <x:c r="D128" s="23" t="str">
        <x:v>DeepSeek-R1 (May 2025)</x:v>
      </x:c>
      <x:c r="E128" s="23" t="str">
        <x:v>deepseek</x:v>
      </x:c>
      <x:c r="F128" s="78" t="n">
        <x:v>45805</x:v>
      </x:c>
      <x:c r="G128" s="78" t="n">
        <x:v>45806</x:v>
      </x:c>
      <x:c r="H128" s="81" t="n">
        <x:v>1.044030650891055</x:v>
      </x:c>
      <x:c r="I128" s="81" t="n">
        <x:v>1.09326527074</x:v>
      </x:c>
      <x:c r="J128" s="23" t="str">
        <x:v>total_b</x:v>
      </x:c>
      <x:c r="K128" s="23" t="str">
        <x:v>date_current_price_nonprospective</x:v>
      </x:c>
      <x:c r="L128" s="81" t="n">
        <x:v>671</x:v>
      </x:c>
      <x:c r="M128" s="81" t="n">
        <x:v>116.31092608671293</x:v>
      </x:c>
      <x:c r="N128" s="81" t="n">
        <x:v>-0.7611020065042982</x:v>
      </x:c>
      <x:c r="O128" s="23" t="n">
        <x:v>20</x:v>
      </x:c>
      <x:c r="P128" s="23" t="n">
        <x:v>7</x:v>
      </x:c>
      <x:c r="Q128" s="78" t="n">
        <x:v>45778</x:v>
      </x:c>
      <x:c r="R128" s="23" t="str">
        <x:v>True</x:v>
      </x:c>
      <x:c r="S128" s="23" t="str">
        <x:v>True</x:v>
      </x:c>
      <x:c r="T128" s="23" t="str">
        <x:v>True</x:v>
      </x:c>
    </x:row>
    <x:row r="129">
      <x:c r="A129" s="23" t="str">
        <x:v>total_calibration</x:v>
      </x:c>
      <x:c r="B129" s="23" t="n">
        <x:v>1</x:v>
      </x:c>
      <x:c r="C129" s="23" t="str">
        <x:v>checkpoint:epoch:minimax-m1-80k</x:v>
      </x:c>
      <x:c r="D129" s="23" t="str">
        <x:v>MiniMax-M1-80k</x:v>
      </x:c>
      <x:c r="E129" s="23" t="str">
        <x:v>minimax</x:v>
      </x:c>
      <x:c r="F129" s="78" t="n">
        <x:v>45821</x:v>
      </x:c>
      <x:c r="G129" s="78" t="n">
        <x:v>45826</x:v>
      </x:c>
      <x:c r="H129" s="81" t="n">
        <x:v>0.7035623639735143</x:v>
      </x:c>
      <x:c r="I129" s="81" t="n">
        <x:v>1.01904157598</x:v>
      </x:c>
      <x:c r="J129" s="23" t="str">
        <x:v>total_b</x:v>
      </x:c>
      <x:c r="K129" s="23" t="str">
        <x:v>date_only</x:v>
      </x:c>
      <x:c r="L129" s="81" t="n">
        <x:v>456</x:v>
      </x:c>
      <x:c r="M129" s="81" t="n">
        <x:v>182.10214931169253</x:v>
      </x:c>
      <x:c r="N129" s="81" t="n">
        <x:v>-0.39864977095683307</x:v>
      </x:c>
      <x:c r="O129" s="23" t="n">
        <x:v>23</x:v>
      </x:c>
      <x:c r="P129" s="23" t="n">
        <x:v>7</x:v>
      </x:c>
      <x:c r="Q129" s="78" t="n">
        <x:v>45806</x:v>
      </x:c>
      <x:c r="R129" s="23" t="str">
        <x:v>True</x:v>
      </x:c>
      <x:c r="S129" s="23" t="str">
        <x:v>True</x:v>
      </x:c>
      <x:c r="T129" s="23" t="str">
        <x:v>False</x:v>
      </x:c>
    </x:row>
    <x:row r="130">
      <x:c r="A130" s="23" t="str">
        <x:v>total_calibration</x:v>
      </x:c>
      <x:c r="B130" s="23" t="n">
        <x:v>1</x:v>
      </x:c>
      <x:c r="C130" s="23" t="str">
        <x:v>checkpoint:epoch:minimax-m1-80k</x:v>
      </x:c>
      <x:c r="D130" s="23" t="str">
        <x:v>MiniMax-M1-80k</x:v>
      </x:c>
      <x:c r="E130" s="23" t="str">
        <x:v>minimax</x:v>
      </x:c>
      <x:c r="F130" s="78" t="n">
        <x:v>45821</x:v>
      </x:c>
      <x:c r="G130" s="78" t="n">
        <x:v>45826</x:v>
      </x:c>
      <x:c r="H130" s="81" t="n">
        <x:v>0.7035623639735143</x:v>
      </x:c>
      <x:c r="I130" s="81" t="n">
        <x:v>1.01904157598</x:v>
      </x:c>
      <x:c r="J130" s="23" t="str">
        <x:v>total_b</x:v>
      </x:c>
      <x:c r="K130" s="23" t="str">
        <x:v>date_historical_price</x:v>
      </x:c>
      <x:c r="L130" s="81" t="n">
        <x:v>456</x:v>
      </x:c>
      <x:c r="M130" s="81" t="n">
        <x:v>178.98239293674018</x:v>
      </x:c>
      <x:c r="N130" s="81" t="n">
        <x:v>-0.40615453250306977</x:v>
      </x:c>
      <x:c r="O130" s="23" t="n">
        <x:v>23</x:v>
      </x:c>
      <x:c r="P130" s="23" t="n">
        <x:v>7</x:v>
      </x:c>
      <x:c r="Q130" s="78" t="n">
        <x:v>45806</x:v>
      </x:c>
      <x:c r="R130" s="23" t="str">
        <x:v>True</x:v>
      </x:c>
      <x:c r="S130" s="23" t="str">
        <x:v>True</x:v>
      </x:c>
      <x:c r="T130" s="23" t="str">
        <x:v>False</x:v>
      </x:c>
    </x:row>
    <x:row r="131">
      <x:c r="A131" s="23" t="str">
        <x:v>total_calibration</x:v>
      </x:c>
      <x:c r="B131" s="23" t="n">
        <x:v>1</x:v>
      </x:c>
      <x:c r="C131" s="23" t="str">
        <x:v>checkpoint:epoch:minimax-m1-80k</x:v>
      </x:c>
      <x:c r="D131" s="23" t="str">
        <x:v>MiniMax-M1-80k</x:v>
      </x:c>
      <x:c r="E131" s="23" t="str">
        <x:v>minimax</x:v>
      </x:c>
      <x:c r="F131" s="78" t="n">
        <x:v>45821</x:v>
      </x:c>
      <x:c r="G131" s="78" t="n">
        <x:v>45826</x:v>
      </x:c>
      <x:c r="H131" s="81" t="n">
        <x:v>0.7035623639735143</x:v>
      </x:c>
      <x:c r="I131" s="81" t="n">
        <x:v>1.01904157598</x:v>
      </x:c>
      <x:c r="J131" s="23" t="str">
        <x:v>total_b</x:v>
      </x:c>
      <x:c r="K131" s="23" t="str">
        <x:v>date_current_price_nonprospective</x:v>
      </x:c>
      <x:c r="L131" s="81" t="n">
        <x:v>456</x:v>
      </x:c>
      <x:c r="M131" s="81" t="n">
        <x:v>190.65310193262118</x:v>
      </x:c>
      <x:c r="N131" s="81" t="n">
        <x:v>-0.378720967010888</x:v>
      </x:c>
      <x:c r="O131" s="23" t="n">
        <x:v>23</x:v>
      </x:c>
      <x:c r="P131" s="23" t="n">
        <x:v>7</x:v>
      </x:c>
      <x:c r="Q131" s="78" t="n">
        <x:v>45806</x:v>
      </x:c>
      <x:c r="R131" s="23" t="str">
        <x:v>True</x:v>
      </x:c>
      <x:c r="S131" s="23" t="str">
        <x:v>True</x:v>
      </x:c>
      <x:c r="T131" s="23" t="str">
        <x:v>True</x:v>
      </x:c>
    </x:row>
    <x:row r="132">
      <x:c r="A132" s="23" t="str">
        <x:v>total_calibration</x:v>
      </x:c>
      <x:c r="B132" s="23" t="n">
        <x:v>1</x:v>
      </x:c>
      <x:c r="C132" s="23" t="str">
        <x:v>checkpoint:epoch:mistral-small-3-2</x:v>
      </x:c>
      <x:c r="D132" s="23" t="str">
        <x:v>Mistral Small 3.2</x:v>
      </x:c>
      <x:c r="E132" s="23" t="str">
        <x:v>mistralai</x:v>
      </x:c>
      <x:c r="F132" s="78" t="n">
        <x:v>45823</x:v>
      </x:c>
      <x:c r="G132" s="78" t="n">
        <x:v>45832</x:v>
      </x:c>
      <x:c r="H132" s="81" t="n">
        <x:v>0.17320508075688773</x:v>
      </x:c>
      <x:c r="I132" s="81" t="n">
        <x:v>0.158704938088</x:v>
      </x:c>
      <x:c r="J132" s="23" t="str">
        <x:v>total_b</x:v>
      </x:c>
      <x:c r="K132" s="23" t="str">
        <x:v>date_only</x:v>
      </x:c>
      <x:c r="L132" s="81" t="n">
        <x:v>24</x:v>
      </x:c>
      <x:c r="M132" s="81" t="n">
        <x:v>259.14721594498343</x:v>
      </x:c>
      <x:c r="N132" s="81" t="n">
        <x:v>1.0333353058022585</x:v>
      </x:c>
      <x:c r="O132" s="23" t="n">
        <x:v>22</x:v>
      </x:c>
      <x:c r="P132" s="23" t="n">
        <x:v>7</x:v>
      </x:c>
      <x:c r="Q132" s="78" t="n">
        <x:v>45826</x:v>
      </x:c>
      <x:c r="R132" s="23" t="str">
        <x:v>True</x:v>
      </x:c>
      <x:c r="S132" s="23" t="str">
        <x:v>True</x:v>
      </x:c>
      <x:c r="T132" s="23" t="str">
        <x:v>False</x:v>
      </x:c>
    </x:row>
    <x:row r="133">
      <x:c r="A133" s="23" t="str">
        <x:v>total_calibration</x:v>
      </x:c>
      <x:c r="B133" s="23" t="n">
        <x:v>1</x:v>
      </x:c>
      <x:c r="C133" s="23" t="str">
        <x:v>checkpoint:epoch:mistral-small-3-2</x:v>
      </x:c>
      <x:c r="D133" s="23" t="str">
        <x:v>Mistral Small 3.2</x:v>
      </x:c>
      <x:c r="E133" s="23" t="str">
        <x:v>mistralai</x:v>
      </x:c>
      <x:c r="F133" s="78" t="n">
        <x:v>45823</x:v>
      </x:c>
      <x:c r="G133" s="78" t="n">
        <x:v>45832</x:v>
      </x:c>
      <x:c r="H133" s="81" t="n">
        <x:v>0.17320508075688773</x:v>
      </x:c>
      <x:c r="I133" s="81" t="n">
        <x:v>0.158704938088</x:v>
      </x:c>
      <x:c r="J133" s="23" t="str">
        <x:v>total_b</x:v>
      </x:c>
      <x:c r="K133" s="23" t="str">
        <x:v>date_historical_price</x:v>
      </x:c>
      <x:c r="L133" s="81" t="n">
        <x:v>24</x:v>
      </x:c>
      <x:c r="M133" s="81" t="n">
        <x:v>90.17235502514562</x:v>
      </x:c>
      <x:c r="N133" s="81" t="n">
        <x:v>0.574862170550423</x:v>
      </x:c>
      <x:c r="O133" s="23" t="n">
        <x:v>22</x:v>
      </x:c>
      <x:c r="P133" s="23" t="n">
        <x:v>7</x:v>
      </x:c>
      <x:c r="Q133" s="78" t="n">
        <x:v>45826</x:v>
      </x:c>
      <x:c r="R133" s="23" t="str">
        <x:v>True</x:v>
      </x:c>
      <x:c r="S133" s="23" t="str">
        <x:v>True</x:v>
      </x:c>
      <x:c r="T133" s="23" t="str">
        <x:v>False</x:v>
      </x:c>
    </x:row>
    <x:row r="134">
      <x:c r="A134" s="23" t="str">
        <x:v>total_calibration</x:v>
      </x:c>
      <x:c r="B134" s="23" t="n">
        <x:v>1</x:v>
      </x:c>
      <x:c r="C134" s="23" t="str">
        <x:v>checkpoint:epoch:mistral-small-3-2</x:v>
      </x:c>
      <x:c r="D134" s="23" t="str">
        <x:v>Mistral Small 3.2</x:v>
      </x:c>
      <x:c r="E134" s="23" t="str">
        <x:v>mistralai</x:v>
      </x:c>
      <x:c r="F134" s="78" t="n">
        <x:v>45823</x:v>
      </x:c>
      <x:c r="G134" s="78" t="n">
        <x:v>45832</x:v>
      </x:c>
      <x:c r="H134" s="81" t="n">
        <x:v>0.17320508075688773</x:v>
      </x:c>
      <x:c r="I134" s="81" t="n">
        <x:v>0.158704938088</x:v>
      </x:c>
      <x:c r="J134" s="23" t="str">
        <x:v>total_b</x:v>
      </x:c>
      <x:c r="K134" s="23" t="str">
        <x:v>date_current_price_nonprospective</x:v>
      </x:c>
      <x:c r="L134" s="81" t="n">
        <x:v>24</x:v>
      </x:c>
      <x:c r="M134" s="81" t="n">
        <x:v>62.38571317479001</x:v>
      </x:c>
      <x:c r="N134" s="81" t="n">
        <x:v>0.4148739024618432</x:v>
      </x:c>
      <x:c r="O134" s="23" t="n">
        <x:v>22</x:v>
      </x:c>
      <x:c r="P134" s="23" t="n">
        <x:v>7</x:v>
      </x:c>
      <x:c r="Q134" s="78" t="n">
        <x:v>45826</x:v>
      </x:c>
      <x:c r="R134" s="23" t="str">
        <x:v>True</x:v>
      </x:c>
      <x:c r="S134" s="23" t="str">
        <x:v>True</x:v>
      </x:c>
      <x:c r="T134" s="23" t="str">
        <x:v>True</x:v>
      </x:c>
    </x:row>
    <x:row r="135">
      <x:c r="A135" s="23" t="str">
        <x:v>total_calibration</x:v>
      </x:c>
      <x:c r="B135" s="23" t="n">
        <x:v>1</x:v>
      </x:c>
      <x:c r="C135" s="23" t="str">
        <x:v>checkpoint:epoch:kimi-k2</x:v>
      </x:c>
      <x:c r="D135" s="23" t="str">
        <x:v>Kimi K2</x:v>
      </x:c>
      <x:c r="E135" s="23" t="str">
        <x:v>moonshotai</x:v>
      </x:c>
      <x:c r="F135" s="78" t="n">
        <x:v>45849</x:v>
      </x:c>
      <x:c r="G135" s="78" t="n">
        <x:v>45850</x:v>
      </x:c>
      <x:c r="H135" s="81" t="n">
        <x:v>1.1449890829173874</x:v>
      </x:c>
      <x:c r="I135" s="81" t="n">
        <x:v>1.14498908292</x:v>
      </x:c>
      <x:c r="J135" s="23" t="str">
        <x:v>total_b</x:v>
      </x:c>
      <x:c r="K135" s="23" t="str">
        <x:v>date_only</x:v>
      </x:c>
      <x:c r="L135" s="81" t="n">
        <x:v>1040</x:v>
      </x:c>
      <x:c r="M135" s="81" t="n">
        <x:v>242.449420328578</x:v>
      </x:c>
      <x:c r="N135" s="81" t="n">
        <x:v>-0.6324121891990658</x:v>
      </x:c>
      <x:c r="O135" s="23" t="n">
        <x:v>26</x:v>
      </x:c>
      <x:c r="P135" s="23" t="n">
        <x:v>8</x:v>
      </x:c>
      <x:c r="Q135" s="78" t="n">
        <x:v>45832</x:v>
      </x:c>
      <x:c r="R135" s="23" t="str">
        <x:v>True</x:v>
      </x:c>
      <x:c r="S135" s="23" t="str">
        <x:v>True</x:v>
      </x:c>
      <x:c r="T135" s="23" t="str">
        <x:v>False</x:v>
      </x:c>
    </x:row>
    <x:row r="136">
      <x:c r="A136" s="23" t="str">
        <x:v>total_calibration</x:v>
      </x:c>
      <x:c r="B136" s="23" t="n">
        <x:v>1</x:v>
      </x:c>
      <x:c r="C136" s="23" t="str">
        <x:v>checkpoint:epoch:kimi-k2</x:v>
      </x:c>
      <x:c r="D136" s="23" t="str">
        <x:v>Kimi K2</x:v>
      </x:c>
      <x:c r="E136" s="23" t="str">
        <x:v>moonshotai</x:v>
      </x:c>
      <x:c r="F136" s="78" t="n">
        <x:v>45849</x:v>
      </x:c>
      <x:c r="G136" s="78" t="n">
        <x:v>45850</x:v>
      </x:c>
      <x:c r="H136" s="81" t="n">
        <x:v>1.1449890829173874</x:v>
      </x:c>
      <x:c r="I136" s="81" t="n">
        <x:v>1.14498908292</x:v>
      </x:c>
      <x:c r="J136" s="23" t="str">
        <x:v>total_b</x:v>
      </x:c>
      <x:c r="K136" s="23" t="str">
        <x:v>date_historical_price</x:v>
      </x:c>
      <x:c r="L136" s="81" t="n">
        <x:v>1040</x:v>
      </x:c>
      <x:c r="M136" s="81" t="n">
        <x:v>341.6307285558124</x:v>
      </x:c>
      <x:c r="N136" s="81" t="n">
        <x:v>-0.48347641217048987</x:v>
      </x:c>
      <x:c r="O136" s="23" t="n">
        <x:v>26</x:v>
      </x:c>
      <x:c r="P136" s="23" t="n">
        <x:v>8</x:v>
      </x:c>
      <x:c r="Q136" s="78" t="n">
        <x:v>45832</x:v>
      </x:c>
      <x:c r="R136" s="23" t="str">
        <x:v>True</x:v>
      </x:c>
      <x:c r="S136" s="23" t="str">
        <x:v>True</x:v>
      </x:c>
      <x:c r="T136" s="23" t="str">
        <x:v>False</x:v>
      </x:c>
    </x:row>
    <x:row r="137">
      <x:c r="A137" s="23" t="str">
        <x:v>total_calibration</x:v>
      </x:c>
      <x:c r="B137" s="23" t="n">
        <x:v>1</x:v>
      </x:c>
      <x:c r="C137" s="23" t="str">
        <x:v>checkpoint:epoch:kimi-k2</x:v>
      </x:c>
      <x:c r="D137" s="23" t="str">
        <x:v>Kimi K2</x:v>
      </x:c>
      <x:c r="E137" s="23" t="str">
        <x:v>moonshotai</x:v>
      </x:c>
      <x:c r="F137" s="78" t="n">
        <x:v>45849</x:v>
      </x:c>
      <x:c r="G137" s="78" t="n">
        <x:v>45850</x:v>
      </x:c>
      <x:c r="H137" s="81" t="n">
        <x:v>1.1449890829173874</x:v>
      </x:c>
      <x:c r="I137" s="81" t="n">
        <x:v>1.14498908292</x:v>
      </x:c>
      <x:c r="J137" s="23" t="str">
        <x:v>total_b</x:v>
      </x:c>
      <x:c r="K137" s="23" t="str">
        <x:v>date_current_price_nonprospective</x:v>
      </x:c>
      <x:c r="L137" s="81" t="n">
        <x:v>1040</x:v>
      </x:c>
      <x:c r="M137" s="81" t="n">
        <x:v>281.2984970186626</x:v>
      </x:c>
      <x:c r="N137" s="81" t="n">
        <x:v>-0.5678659275681511</x:v>
      </x:c>
      <x:c r="O137" s="23" t="n">
        <x:v>26</x:v>
      </x:c>
      <x:c r="P137" s="23" t="n">
        <x:v>8</x:v>
      </x:c>
      <x:c r="Q137" s="78" t="n">
        <x:v>45832</x:v>
      </x:c>
      <x:c r="R137" s="23" t="str">
        <x:v>True</x:v>
      </x:c>
      <x:c r="S137" s="23" t="str">
        <x:v>True</x:v>
      </x:c>
      <x:c r="T137" s="23" t="str">
        <x:v>True</x:v>
      </x:c>
    </x:row>
    <x:row r="138">
      <x:c r="A138" s="23" t="str">
        <x:v>total_calibration</x:v>
      </x:c>
      <x:c r="B138" s="23" t="n">
        <x:v>1</x:v>
      </x:c>
      <x:c r="C138" s="23" t="str">
        <x:v>checkpoint:epoch:qwen3-coder-480b-a35b</x:v>
      </x:c>
      <x:c r="D138" s="23" t="str">
        <x:v>Qwen3-Coder-480B-A35B</x:v>
      </x:c>
      <x:c r="E138" s="23" t="str">
        <x:v>qwen</x:v>
      </x:c>
      <x:c r="F138" s="78" t="n">
        <x:v>45860</x:v>
      </x:c>
      <x:c r="G138" s="78" t="n">
        <x:v>45861</x:v>
      </x:c>
      <x:c r="H138" s="81" t="n">
        <x:v>2.23606797749979</x:v>
      </x:c>
      <x:c r="I138" s="81" t="n">
        <x:v>0.746016095742</x:v>
      </x:c>
      <x:c r="J138" s="23" t="str">
        <x:v>total_b</x:v>
      </x:c>
      <x:c r="K138" s="23" t="str">
        <x:v>date_only</x:v>
      </x:c>
      <x:c r="L138" s="81" t="n">
        <x:v>480</x:v>
      </x:c>
      <x:c r="M138" s="81" t="n">
        <x:v>717.7502445209793</x:v>
      </x:c>
      <x:c r="N138" s="81" t="n">
        <x:v>0.17473211174711023</x:v>
      </x:c>
      <x:c r="O138" s="23" t="n">
        <x:v>21</x:v>
      </x:c>
      <x:c r="P138" s="23" t="n">
        <x:v>8</x:v>
      </x:c>
      <x:c r="Q138" s="78" t="n">
        <x:v>45850</x:v>
      </x:c>
      <x:c r="R138" s="23" t="str">
        <x:v>True</x:v>
      </x:c>
      <x:c r="S138" s="23" t="str">
        <x:v>True</x:v>
      </x:c>
      <x:c r="T138" s="23" t="str">
        <x:v>False</x:v>
      </x:c>
    </x:row>
    <x:row r="139">
      <x:c r="A139" s="23" t="str">
        <x:v>total_calibration</x:v>
      </x:c>
      <x:c r="B139" s="23" t="n">
        <x:v>1</x:v>
      </x:c>
      <x:c r="C139" s="23" t="str">
        <x:v>checkpoint:epoch:qwen3-coder-480b-a35b</x:v>
      </x:c>
      <x:c r="D139" s="23" t="str">
        <x:v>Qwen3-Coder-480B-A35B</x:v>
      </x:c>
      <x:c r="E139" s="23" t="str">
        <x:v>qwen</x:v>
      </x:c>
      <x:c r="F139" s="78" t="n">
        <x:v>45860</x:v>
      </x:c>
      <x:c r="G139" s="78" t="n">
        <x:v>45861</x:v>
      </x:c>
      <x:c r="H139" s="81" t="n">
        <x:v>2.23606797749979</x:v>
      </x:c>
      <x:c r="I139" s="81" t="n">
        <x:v>0.746016095742</x:v>
      </x:c>
      <x:c r="J139" s="23" t="str">
        <x:v>total_b</x:v>
      </x:c>
      <x:c r="K139" s="23" t="str">
        <x:v>date_historical_price</x:v>
      </x:c>
      <x:c r="L139" s="81" t="n">
        <x:v>480</x:v>
      </x:c>
      <x:c r="M139" s="81" t="n">
        <x:v>1095.2531470693505</x:v>
      </x:c>
      <x:c r="N139" s="81" t="n">
        <x:v>0.35827327236587386</x:v>
      </x:c>
      <x:c r="O139" s="23" t="n">
        <x:v>21</x:v>
      </x:c>
      <x:c r="P139" s="23" t="n">
        <x:v>8</x:v>
      </x:c>
      <x:c r="Q139" s="78" t="n">
        <x:v>45850</x:v>
      </x:c>
      <x:c r="R139" s="23" t="str">
        <x:v>True</x:v>
      </x:c>
      <x:c r="S139" s="23" t="str">
        <x:v>True</x:v>
      </x:c>
      <x:c r="T139" s="23" t="str">
        <x:v>False</x:v>
      </x:c>
    </x:row>
    <x:row r="140">
      <x:c r="A140" s="23" t="str">
        <x:v>total_calibration</x:v>
      </x:c>
      <x:c r="B140" s="23" t="n">
        <x:v>1</x:v>
      </x:c>
      <x:c r="C140" s="23" t="str">
        <x:v>checkpoint:epoch:qwen3-coder-480b-a35b</x:v>
      </x:c>
      <x:c r="D140" s="23" t="str">
        <x:v>Qwen3-Coder-480B-A35B</x:v>
      </x:c>
      <x:c r="E140" s="23" t="str">
        <x:v>qwen</x:v>
      </x:c>
      <x:c r="F140" s="78" t="n">
        <x:v>45860</x:v>
      </x:c>
      <x:c r="G140" s="78" t="n">
        <x:v>45861</x:v>
      </x:c>
      <x:c r="H140" s="81" t="n">
        <x:v>2.23606797749979</x:v>
      </x:c>
      <x:c r="I140" s="81" t="n">
        <x:v>0.746016095742</x:v>
      </x:c>
      <x:c r="J140" s="23" t="str">
        <x:v>total_b</x:v>
      </x:c>
      <x:c r="K140" s="23" t="str">
        <x:v>date_current_price_nonprospective</x:v>
      </x:c>
      <x:c r="L140" s="81" t="n">
        <x:v>480</x:v>
      </x:c>
      <x:c r="M140" s="81" t="n">
        <x:v>485.6112278994311</x:v>
      </x:c>
      <x:c r="N140" s="81" t="n">
        <x:v>0.005047482203957391</x:v>
      </x:c>
      <x:c r="O140" s="23" t="n">
        <x:v>21</x:v>
      </x:c>
      <x:c r="P140" s="23" t="n">
        <x:v>8</x:v>
      </x:c>
      <x:c r="Q140" s="78" t="n">
        <x:v>45850</x:v>
      </x:c>
      <x:c r="R140" s="23" t="str">
        <x:v>True</x:v>
      </x:c>
      <x:c r="S140" s="23" t="str">
        <x:v>True</x:v>
      </x:c>
      <x:c r="T140" s="23" t="str">
        <x:v>True</x:v>
      </x:c>
    </x:row>
    <x:row r="141">
      <x:c r="A141" s="23" t="str">
        <x:v>total_calibration</x:v>
      </x:c>
      <x:c r="B141" s="23" t="n">
        <x:v>1</x:v>
      </x:c>
      <x:c r="C141" s="23" t="str">
        <x:v>checkpoint:epoch:qwen3-235b-a22b-jul-2025</x:v>
      </x:c>
      <x:c r="D141" s="23" t="str">
        <x:v>Qwen3-235B-A22B (Jul 2025)</x:v>
      </x:c>
      <x:c r="E141" s="23" t="str">
        <x:v>qwen</x:v>
      </x:c>
      <x:c r="F141" s="78" t="n">
        <x:v>45863</x:v>
      </x:c>
      <x:c r="G141" s="78" t="n">
        <x:v>45864</x:v>
      </x:c>
      <x:c r="H141" s="81" t="n">
        <x:v>0.2660826939130014</x:v>
      </x:c>
      <x:c r="I141" s="81" t="n">
        <x:v>0.373205080757</x:v>
      </x:c>
      <x:c r="J141" s="23" t="str">
        <x:v>total_b</x:v>
      </x:c>
      <x:c r="K141" s="23" t="str">
        <x:v>date_only</x:v>
      </x:c>
      <x:c r="L141" s="81" t="n">
        <x:v>235</x:v>
      </x:c>
      <x:c r="M141" s="81" t="n">
        <x:v>753.4370325698652</x:v>
      </x:c>
      <x:c r="N141" s="81" t="n">
        <x:v>0.5059791003508667</x:v>
      </x:c>
      <x:c r="O141" s="23" t="n">
        <x:v>21</x:v>
      </x:c>
      <x:c r="P141" s="23" t="n">
        <x:v>8</x:v>
      </x:c>
      <x:c r="Q141" s="78" t="n">
        <x:v>45850</x:v>
      </x:c>
      <x:c r="R141" s="23" t="str">
        <x:v>True</x:v>
      </x:c>
      <x:c r="S141" s="23" t="str">
        <x:v>True</x:v>
      </x:c>
      <x:c r="T141" s="23" t="str">
        <x:v>False</x:v>
      </x:c>
    </x:row>
    <x:row r="142">
      <x:c r="A142" s="23" t="str">
        <x:v>total_calibration</x:v>
      </x:c>
      <x:c r="B142" s="23" t="n">
        <x:v>1</x:v>
      </x:c>
      <x:c r="C142" s="23" t="str">
        <x:v>checkpoint:epoch:qwen3-235b-a22b-jul-2025</x:v>
      </x:c>
      <x:c r="D142" s="23" t="str">
        <x:v>Qwen3-235B-A22B (Jul 2025)</x:v>
      </x:c>
      <x:c r="E142" s="23" t="str">
        <x:v>qwen</x:v>
      </x:c>
      <x:c r="F142" s="78" t="n">
        <x:v>45863</x:v>
      </x:c>
      <x:c r="G142" s="78" t="n">
        <x:v>45864</x:v>
      </x:c>
      <x:c r="H142" s="81" t="n">
        <x:v>0.2660826939130014</x:v>
      </x:c>
      <x:c r="I142" s="81" t="n">
        <x:v>0.373205080757</x:v>
      </x:c>
      <x:c r="J142" s="23" t="str">
        <x:v>total_b</x:v>
      </x:c>
      <x:c r="K142" s="23" t="str">
        <x:v>date_historical_price</x:v>
      </x:c>
      <x:c r="L142" s="81" t="n">
        <x:v>235</x:v>
      </x:c>
      <x:c r="M142" s="81" t="n">
        <x:v>261.16895685010314</x:v>
      </x:c>
      <x:c r="N142" s="81" t="n">
        <x:v>0.04585369214633639</x:v>
      </x:c>
      <x:c r="O142" s="23" t="n">
        <x:v>21</x:v>
      </x:c>
      <x:c r="P142" s="23" t="n">
        <x:v>8</x:v>
      </x:c>
      <x:c r="Q142" s="78" t="n">
        <x:v>45850</x:v>
      </x:c>
      <x:c r="R142" s="23" t="str">
        <x:v>True</x:v>
      </x:c>
      <x:c r="S142" s="23" t="str">
        <x:v>True</x:v>
      </x:c>
      <x:c r="T142" s="23" t="str">
        <x:v>False</x:v>
      </x:c>
    </x:row>
    <x:row r="143">
      <x:c r="A143" s="23" t="str">
        <x:v>total_calibration</x:v>
      </x:c>
      <x:c r="B143" s="23" t="n">
        <x:v>1</x:v>
      </x:c>
      <x:c r="C143" s="23" t="str">
        <x:v>checkpoint:epoch:qwen3-235b-a22b-jul-2025</x:v>
      </x:c>
      <x:c r="D143" s="23" t="str">
        <x:v>Qwen3-235B-A22B (Jul 2025)</x:v>
      </x:c>
      <x:c r="E143" s="23" t="str">
        <x:v>qwen</x:v>
      </x:c>
      <x:c r="F143" s="78" t="n">
        <x:v>45863</x:v>
      </x:c>
      <x:c r="G143" s="78" t="n">
        <x:v>45864</x:v>
      </x:c>
      <x:c r="H143" s="81" t="n">
        <x:v>0.2660826939130014</x:v>
      </x:c>
      <x:c r="I143" s="81" t="n">
        <x:v>0.373205080757</x:v>
      </x:c>
      <x:c r="J143" s="23" t="str">
        <x:v>total_b</x:v>
      </x:c>
      <x:c r="K143" s="23" t="str">
        <x:v>date_current_price_nonprospective</x:v>
      </x:c>
      <x:c r="L143" s="81" t="n">
        <x:v>235</x:v>
      </x:c>
      <x:c r="M143" s="81" t="n">
        <x:v>307.40603202356186</x:v>
      </x:c>
      <x:c r="N143" s="81" t="n">
        <x:v>0.1166445228465945</x:v>
      </x:c>
      <x:c r="O143" s="23" t="n">
        <x:v>21</x:v>
      </x:c>
      <x:c r="P143" s="23" t="n">
        <x:v>8</x:v>
      </x:c>
      <x:c r="Q143" s="78" t="n">
        <x:v>45850</x:v>
      </x:c>
      <x:c r="R143" s="23" t="str">
        <x:v>True</x:v>
      </x:c>
      <x:c r="S143" s="23" t="str">
        <x:v>True</x:v>
      </x:c>
      <x:c r="T143" s="23" t="str">
        <x:v>True</x:v>
      </x:c>
    </x:row>
    <x:row r="144">
      <x:c r="A144" s="23" t="str">
        <x:v>total_calibration</x:v>
      </x:c>
      <x:c r="B144" s="23" t="n">
        <x:v>1</x:v>
      </x:c>
      <x:c r="C144" s="23" t="str">
        <x:v>checkpoint:alibaba:qwen3-235b-a22b-thinking-jul-2025</x:v>
      </x:c>
      <x:c r="D144" s="23" t="str">
        <x:v>Qwen3-235B-A22B-Thinking (Jul 2025)</x:v>
      </x:c>
      <x:c r="E144" s="23" t="str">
        <x:v>qwen</x:v>
      </x:c>
      <x:c r="F144" s="78" t="n">
        <x:v>45863</x:v>
      </x:c>
      <x:c r="G144" s="78" t="n">
        <x:v>45864</x:v>
      </x:c>
      <x:c r="H144" s="81" t="n">
        <x:v>0.2792848008753788</x:v>
      </x:c>
      <x:c r="I144" s="81" t="n">
        <x:v>0.838003579945</x:v>
      </x:c>
      <x:c r="J144" s="23" t="str">
        <x:v>total_b</x:v>
      </x:c>
      <x:c r="K144" s="23" t="str">
        <x:v>date_only</x:v>
      </x:c>
      <x:c r="L144" s="81" t="n">
        <x:v>235</x:v>
      </x:c>
      <x:c r="M144" s="81" t="n">
        <x:v>753.4370325698652</x:v>
      </x:c>
      <x:c r="N144" s="81" t="n">
        <x:v>0.5059791003508667</x:v>
      </x:c>
      <x:c r="O144" s="23" t="n">
        <x:v>21</x:v>
      </x:c>
      <x:c r="P144" s="23" t="n">
        <x:v>8</x:v>
      </x:c>
      <x:c r="Q144" s="78" t="n">
        <x:v>45850</x:v>
      </x:c>
      <x:c r="R144" s="23" t="str">
        <x:v>True</x:v>
      </x:c>
      <x:c r="S144" s="23" t="str">
        <x:v>True</x:v>
      </x:c>
      <x:c r="T144" s="23" t="str">
        <x:v>False</x:v>
      </x:c>
    </x:row>
    <x:row r="145">
      <x:c r="A145" s="23" t="str">
        <x:v>total_calibration</x:v>
      </x:c>
      <x:c r="B145" s="23" t="n">
        <x:v>1</x:v>
      </x:c>
      <x:c r="C145" s="23" t="str">
        <x:v>checkpoint:alibaba:qwen3-235b-a22b-thinking-jul-2025</x:v>
      </x:c>
      <x:c r="D145" s="23" t="str">
        <x:v>Qwen3-235B-A22B-Thinking (Jul 2025)</x:v>
      </x:c>
      <x:c r="E145" s="23" t="str">
        <x:v>qwen</x:v>
      </x:c>
      <x:c r="F145" s="78" t="n">
        <x:v>45863</x:v>
      </x:c>
      <x:c r="G145" s="78" t="n">
        <x:v>45864</x:v>
      </x:c>
      <x:c r="H145" s="81" t="n">
        <x:v>0.2792848008753788</x:v>
      </x:c>
      <x:c r="I145" s="81" t="n">
        <x:v>0.838003579945</x:v>
      </x:c>
      <x:c r="J145" s="23" t="str">
        <x:v>total_b</x:v>
      </x:c>
      <x:c r="K145" s="23" t="str">
        <x:v>date_historical_price</x:v>
      </x:c>
      <x:c r="L145" s="81" t="n">
        <x:v>235</x:v>
      </x:c>
      <x:c r="M145" s="81" t="n">
        <x:v>270.0202569722397</x:v>
      </x:c>
      <x:c r="N145" s="81" t="n">
        <x:v>0.06032848396599457</x:v>
      </x:c>
      <x:c r="O145" s="23" t="n">
        <x:v>21</x:v>
      </x:c>
      <x:c r="P145" s="23" t="n">
        <x:v>8</x:v>
      </x:c>
      <x:c r="Q145" s="78" t="n">
        <x:v>45850</x:v>
      </x:c>
      <x:c r="R145" s="23" t="str">
        <x:v>True</x:v>
      </x:c>
      <x:c r="S145" s="23" t="str">
        <x:v>True</x:v>
      </x:c>
      <x:c r="T145" s="23" t="str">
        <x:v>False</x:v>
      </x:c>
    </x:row>
    <x:row r="146">
      <x:c r="A146" s="23" t="str">
        <x:v>total_calibration</x:v>
      </x:c>
      <x:c r="B146" s="23" t="n">
        <x:v>1</x:v>
      </x:c>
      <x:c r="C146" s="23" t="str">
        <x:v>checkpoint:alibaba:qwen3-235b-a22b-thinking-jul-2025</x:v>
      </x:c>
      <x:c r="D146" s="23" t="str">
        <x:v>Qwen3-235B-A22B-Thinking (Jul 2025)</x:v>
      </x:c>
      <x:c r="E146" s="23" t="str">
        <x:v>qwen</x:v>
      </x:c>
      <x:c r="F146" s="78" t="n">
        <x:v>45863</x:v>
      </x:c>
      <x:c r="G146" s="78" t="n">
        <x:v>45864</x:v>
      </x:c>
      <x:c r="H146" s="81" t="n">
        <x:v>0.2792848008753788</x:v>
      </x:c>
      <x:c r="I146" s="81" t="n">
        <x:v>0.838003579945</x:v>
      </x:c>
      <x:c r="J146" s="23" t="str">
        <x:v>total_b</x:v>
      </x:c>
      <x:c r="K146" s="23" t="str">
        <x:v>date_current_price_nonprospective</x:v>
      </x:c>
      <x:c r="L146" s="81" t="n">
        <x:v>235</x:v>
      </x:c>
      <x:c r="M146" s="81" t="n">
        <x:v>544.3655094187095</x:v>
      </x:c>
      <x:c r="N146" s="81" t="n">
        <x:v>0.36482273856585534</x:v>
      </x:c>
      <x:c r="O146" s="23" t="n">
        <x:v>21</x:v>
      </x:c>
      <x:c r="P146" s="23" t="n">
        <x:v>8</x:v>
      </x:c>
      <x:c r="Q146" s="78" t="n">
        <x:v>45850</x:v>
      </x:c>
      <x:c r="R146" s="23" t="str">
        <x:v>True</x:v>
      </x:c>
      <x:c r="S146" s="23" t="str">
        <x:v>True</x:v>
      </x:c>
      <x:c r="T146" s="23" t="str">
        <x:v>True</x:v>
      </x:c>
    </x:row>
    <x:row r="147">
      <x:c r="A147" s="23" t="str">
        <x:v>total_calibration</x:v>
      </x:c>
      <x:c r="B147" s="23" t="n">
        <x:v>1</x:v>
      </x:c>
      <x:c r="C147" s="23" t="str">
        <x:v>checkpoint:epoch:glm-4-5</x:v>
      </x:c>
      <x:c r="D147" s="23" t="str">
        <x:v>GLM-4.5</x:v>
      </x:c>
      <x:c r="E147" s="23" t="str">
        <x:v>z-ai</x:v>
      </x:c>
      <x:c r="F147" s="78" t="n">
        <x:v>45874</x:v>
      </x:c>
      <x:c r="G147" s="78" t="n">
        <x:v>45867</x:v>
      </x:c>
      <x:c r="H147" s="81" t="n">
        <x:v>1.1489125293076057</x:v>
      </x:c>
      <x:c r="I147" s="81" t="n">
        <x:v>1.14891252931</x:v>
      </x:c>
      <x:c r="J147" s="23" t="str">
        <x:v>total_b</x:v>
      </x:c>
      <x:c r="K147" s="23" t="str">
        <x:v>date_only</x:v>
      </x:c>
      <x:c r="L147" s="81" t="n">
        <x:v>355</x:v>
      </x:c>
      <x:c r="M147" s="81" t="n">
        <x:v>632.7158417131409</x:v>
      </x:c>
      <x:c r="N147" s="81" t="n">
        <x:v>0.2509803552502238</x:v>
      </x:c>
      <x:c r="O147" s="23" t="n">
        <x:v>30</x:v>
      </x:c>
      <x:c r="P147" s="23" t="n">
        <x:v>9</x:v>
      </x:c>
      <x:c r="Q147" s="78" t="n">
        <x:v>45864</x:v>
      </x:c>
      <x:c r="R147" s="23" t="str">
        <x:v>True</x:v>
      </x:c>
      <x:c r="S147" s="23" t="str">
        <x:v>True</x:v>
      </x:c>
      <x:c r="T147" s="23" t="str">
        <x:v>False</x:v>
      </x:c>
    </x:row>
    <x:row r="148">
      <x:c r="A148" s="23" t="str">
        <x:v>total_calibration</x:v>
      </x:c>
      <x:c r="B148" s="23" t="n">
        <x:v>1</x:v>
      </x:c>
      <x:c r="C148" s="23" t="str">
        <x:v>checkpoint:epoch:glm-4-5</x:v>
      </x:c>
      <x:c r="D148" s="23" t="str">
        <x:v>GLM-4.5</x:v>
      </x:c>
      <x:c r="E148" s="23" t="str">
        <x:v>z-ai</x:v>
      </x:c>
      <x:c r="F148" s="78" t="n">
        <x:v>45874</x:v>
      </x:c>
      <x:c r="G148" s="78" t="n">
        <x:v>45867</x:v>
      </x:c>
      <x:c r="H148" s="81" t="n">
        <x:v>1.1489125293076057</x:v>
      </x:c>
      <x:c r="I148" s="81" t="n">
        <x:v>1.14891252931</x:v>
      </x:c>
      <x:c r="J148" s="23" t="str">
        <x:v>total_b</x:v>
      </x:c>
      <x:c r="K148" s="23" t="str">
        <x:v>date_historical_price</x:v>
      </x:c>
      <x:c r="L148" s="81" t="n">
        <x:v>355</x:v>
      </x:c>
      <x:c r="M148" s="81" t="n">
        <x:v>688.0624318979498</x:v>
      </x:c>
      <x:c r="N148" s="81" t="n">
        <x:v>0.2873994930272771</x:v>
      </x:c>
      <x:c r="O148" s="23" t="n">
        <x:v>30</x:v>
      </x:c>
      <x:c r="P148" s="23" t="n">
        <x:v>9</x:v>
      </x:c>
      <x:c r="Q148" s="78" t="n">
        <x:v>45864</x:v>
      </x:c>
      <x:c r="R148" s="23" t="str">
        <x:v>True</x:v>
      </x:c>
      <x:c r="S148" s="23" t="str">
        <x:v>True</x:v>
      </x:c>
      <x:c r="T148" s="23" t="str">
        <x:v>False</x:v>
      </x:c>
    </x:row>
    <x:row r="149">
      <x:c r="A149" s="23" t="str">
        <x:v>total_calibration</x:v>
      </x:c>
      <x:c r="B149" s="23" t="n">
        <x:v>1</x:v>
      </x:c>
      <x:c r="C149" s="23" t="str">
        <x:v>checkpoint:epoch:glm-4-5</x:v>
      </x:c>
      <x:c r="D149" s="23" t="str">
        <x:v>GLM-4.5</x:v>
      </x:c>
      <x:c r="E149" s="23" t="str">
        <x:v>z-ai</x:v>
      </x:c>
      <x:c r="F149" s="78" t="n">
        <x:v>45874</x:v>
      </x:c>
      <x:c r="G149" s="78" t="n">
        <x:v>45867</x:v>
      </x:c>
      <x:c r="H149" s="81" t="n">
        <x:v>1.1489125293076057</x:v>
      </x:c>
      <x:c r="I149" s="81" t="n">
        <x:v>1.14891252931</x:v>
      </x:c>
      <x:c r="J149" s="23" t="str">
        <x:v>total_b</x:v>
      </x:c>
      <x:c r="K149" s="23" t="str">
        <x:v>date_current_price_nonprospective</x:v>
      </x:c>
      <x:c r="L149" s="81" t="n">
        <x:v>355</x:v>
      </x:c>
      <x:c r="M149" s="81" t="n">
        <x:v>625.7428719062141</x:v>
      </x:c>
      <x:c r="N149" s="81" t="n">
        <x:v>0.24616755802671722</x:v>
      </x:c>
      <x:c r="O149" s="23" t="n">
        <x:v>30</x:v>
      </x:c>
      <x:c r="P149" s="23" t="n">
        <x:v>9</x:v>
      </x:c>
      <x:c r="Q149" s="78" t="n">
        <x:v>45864</x:v>
      </x:c>
      <x:c r="R149" s="23" t="str">
        <x:v>True</x:v>
      </x:c>
      <x:c r="S149" s="23" t="str">
        <x:v>True</x:v>
      </x:c>
      <x:c r="T149" s="23" t="str">
        <x:v>True</x:v>
      </x:c>
    </x:row>
    <x:row r="150">
      <x:c r="A150" s="23" t="str">
        <x:v>total_calibration</x:v>
      </x:c>
      <x:c r="B150" s="23" t="n">
        <x:v>1</x:v>
      </x:c>
      <x:c r="C150" s="23" t="str">
        <x:v>checkpoint:epoch:glm-4-5-air</x:v>
      </x:c>
      <x:c r="D150" s="23" t="str">
        <x:v>GLM-4.5-Air</x:v>
      </x:c>
      <x:c r="E150" s="23" t="str">
        <x:v>z-ai</x:v>
      </x:c>
      <x:c r="F150" s="78" t="n">
        <x:v>45874</x:v>
      </x:c>
      <x:c r="G150" s="78" t="n">
        <x:v>45867</x:v>
      </x:c>
      <x:c r="H150" s="81" t="n">
        <x:v>0.469041575982343</x:v>
      </x:c>
      <x:c r="I150" s="81" t="n">
        <x:v>0.346987031458</x:v>
      </x:c>
      <x:c r="J150" s="23" t="str">
        <x:v>total_b</x:v>
      </x:c>
      <x:c r="K150" s="23" t="str">
        <x:v>date_only</x:v>
      </x:c>
      <x:c r="L150" s="81" t="n">
        <x:v>106</x:v>
      </x:c>
      <x:c r="M150" s="81" t="n">
        <x:v>632.7158417131409</x:v>
      </x:c>
      <x:c r="N150" s="81" t="n">
        <x:v>0.7759028430405477</x:v>
      </x:c>
      <x:c r="O150" s="23" t="n">
        <x:v>30</x:v>
      </x:c>
      <x:c r="P150" s="23" t="n">
        <x:v>9</x:v>
      </x:c>
      <x:c r="Q150" s="78" t="n">
        <x:v>45864</x:v>
      </x:c>
      <x:c r="R150" s="23" t="str">
        <x:v>True</x:v>
      </x:c>
      <x:c r="S150" s="23" t="str">
        <x:v>True</x:v>
      </x:c>
      <x:c r="T150" s="23" t="str">
        <x:v>False</x:v>
      </x:c>
    </x:row>
    <x:row r="151">
      <x:c r="A151" s="23" t="str">
        <x:v>total_calibration</x:v>
      </x:c>
      <x:c r="B151" s="23" t="n">
        <x:v>1</x:v>
      </x:c>
      <x:c r="C151" s="23" t="str">
        <x:v>checkpoint:epoch:glm-4-5-air</x:v>
      </x:c>
      <x:c r="D151" s="23" t="str">
        <x:v>GLM-4.5-Air</x:v>
      </x:c>
      <x:c r="E151" s="23" t="str">
        <x:v>z-ai</x:v>
      </x:c>
      <x:c r="F151" s="78" t="n">
        <x:v>45874</x:v>
      </x:c>
      <x:c r="G151" s="78" t="n">
        <x:v>45867</x:v>
      </x:c>
      <x:c r="H151" s="81" t="n">
        <x:v>0.469041575982343</x:v>
      </x:c>
      <x:c r="I151" s="81" t="n">
        <x:v>0.346987031458</x:v>
      </x:c>
      <x:c r="J151" s="23" t="str">
        <x:v>total_b</x:v>
      </x:c>
      <x:c r="K151" s="23" t="str">
        <x:v>date_historical_price</x:v>
      </x:c>
      <x:c r="L151" s="81" t="n">
        <x:v>106</x:v>
      </x:c>
      <x:c r="M151" s="81" t="n">
        <x:v>354.7496107476841</x:v>
      </x:c>
      <x:c r="N151" s="81" t="n">
        <x:v>0.5246160623313358</x:v>
      </x:c>
      <x:c r="O151" s="23" t="n">
        <x:v>30</x:v>
      </x:c>
      <x:c r="P151" s="23" t="n">
        <x:v>9</x:v>
      </x:c>
      <x:c r="Q151" s="78" t="n">
        <x:v>45864</x:v>
      </x:c>
      <x:c r="R151" s="23" t="str">
        <x:v>True</x:v>
      </x:c>
      <x:c r="S151" s="23" t="str">
        <x:v>True</x:v>
      </x:c>
      <x:c r="T151" s="23" t="str">
        <x:v>False</x:v>
      </x:c>
    </x:row>
    <x:row r="152">
      <x:c r="A152" s="23" t="str">
        <x:v>total_calibration</x:v>
      </x:c>
      <x:c r="B152" s="23" t="n">
        <x:v>1</x:v>
      </x:c>
      <x:c r="C152" s="23" t="str">
        <x:v>checkpoint:epoch:glm-4-5-air</x:v>
      </x:c>
      <x:c r="D152" s="23" t="str">
        <x:v>GLM-4.5-Air</x:v>
      </x:c>
      <x:c r="E152" s="23" t="str">
        <x:v>z-ai</x:v>
      </x:c>
      <x:c r="F152" s="78" t="n">
        <x:v>45874</x:v>
      </x:c>
      <x:c r="G152" s="78" t="n">
        <x:v>45867</x:v>
      </x:c>
      <x:c r="H152" s="81" t="n">
        <x:v>0.469041575982343</x:v>
      </x:c>
      <x:c r="I152" s="81" t="n">
        <x:v>0.346987031458</x:v>
      </x:c>
      <x:c r="J152" s="23" t="str">
        <x:v>total_b</x:v>
      </x:c>
      <x:c r="K152" s="23" t="str">
        <x:v>date_current_price_nonprospective</x:v>
      </x:c>
      <x:c r="L152" s="81" t="n">
        <x:v>106</x:v>
      </x:c>
      <x:c r="M152" s="81" t="n">
        <x:v>250.84869810308047</x:v>
      </x:c>
      <x:c r="N152" s="81" t="n">
        <x:v>0.37410598613003304</x:v>
      </x:c>
      <x:c r="O152" s="23" t="n">
        <x:v>30</x:v>
      </x:c>
      <x:c r="P152" s="23" t="n">
        <x:v>9</x:v>
      </x:c>
      <x:c r="Q152" s="78" t="n">
        <x:v>45864</x:v>
      </x:c>
      <x:c r="R152" s="23" t="str">
        <x:v>True</x:v>
      </x:c>
      <x:c r="S152" s="23" t="str">
        <x:v>True</x:v>
      </x:c>
      <x:c r="T152" s="23" t="str">
        <x:v>True</x:v>
      </x:c>
    </x:row>
    <x:row r="153">
      <x:c r="A153" s="23" t="str">
        <x:v>total_calibration</x:v>
      </x:c>
      <x:c r="B153" s="23" t="n">
        <x:v>1</x:v>
      </x:c>
      <x:c r="C153" s="23" t="str">
        <x:v>checkpoint:openai:gpt-oss-120b</x:v>
      </x:c>
      <x:c r="D153" s="23" t="str">
        <x:v>gpt-oss-120b</x:v>
      </x:c>
      <x:c r="E153" s="23" t="str">
        <x:v>openai</x:v>
      </x:c>
      <x:c r="F153" s="78" t="n">
        <x:v>45874</x:v>
      </x:c>
      <x:c r="G153" s="78" t="n">
        <x:v>45875</x:v>
      </x:c>
      <x:c r="H153" s="81" t="n">
        <x:v>0.22360679774997896</x:v>
      </x:c>
      <x:c r="I153" s="81" t="n">
        <x:v>0.3</x:v>
      </x:c>
      <x:c r="J153" s="23" t="str">
        <x:v>total_b</x:v>
      </x:c>
      <x:c r="K153" s="23" t="str">
        <x:v>date_only</x:v>
      </x:c>
      <x:c r="L153" s="81" t="n">
        <x:v>116.83</x:v>
      </x:c>
      <x:c r="M153" s="81" t="n">
        <x:v>433.09486955155404</x:v>
      </x:c>
      <x:c r="N153" s="81" t="n">
        <x:v>0.5690286624077382</x:v>
      </x:c>
      <x:c r="O153" s="23" t="n">
        <x:v>32</x:v>
      </x:c>
      <x:c r="P153" s="23" t="n">
        <x:v>10</x:v>
      </x:c>
      <x:c r="Q153" s="78" t="n">
        <x:v>45867</x:v>
      </x:c>
      <x:c r="R153" s="23" t="str">
        <x:v>True</x:v>
      </x:c>
      <x:c r="S153" s="23" t="str">
        <x:v>True</x:v>
      </x:c>
      <x:c r="T153" s="23" t="str">
        <x:v>False</x:v>
      </x:c>
    </x:row>
    <x:row r="154">
      <x:c r="A154" s="23" t="str">
        <x:v>total_calibration</x:v>
      </x:c>
      <x:c r="B154" s="23" t="n">
        <x:v>1</x:v>
      </x:c>
      <x:c r="C154" s="23" t="str">
        <x:v>checkpoint:openai:gpt-oss-120b</x:v>
      </x:c>
      <x:c r="D154" s="23" t="str">
        <x:v>gpt-oss-120b</x:v>
      </x:c>
      <x:c r="E154" s="23" t="str">
        <x:v>openai</x:v>
      </x:c>
      <x:c r="F154" s="78" t="n">
        <x:v>45874</x:v>
      </x:c>
      <x:c r="G154" s="78" t="n">
        <x:v>45875</x:v>
      </x:c>
      <x:c r="H154" s="81" t="n">
        <x:v>0.22360679774997896</x:v>
      </x:c>
      <x:c r="I154" s="81" t="n">
        <x:v>0.3</x:v>
      </x:c>
      <x:c r="J154" s="23" t="str">
        <x:v>total_b</x:v>
      </x:c>
      <x:c r="K154" s="23" t="str">
        <x:v>date_historical_price</x:v>
      </x:c>
      <x:c r="L154" s="81" t="n">
        <x:v>116.83</x:v>
      </x:c>
      <x:c r="M154" s="81" t="n">
        <x:v>146.93570788779306</x:v>
      </x:c>
      <x:c r="N154" s="81" t="n">
        <x:v>0.09957297290310795</x:v>
      </x:c>
      <x:c r="O154" s="23" t="n">
        <x:v>32</x:v>
      </x:c>
      <x:c r="P154" s="23" t="n">
        <x:v>10</x:v>
      </x:c>
      <x:c r="Q154" s="78" t="n">
        <x:v>45867</x:v>
      </x:c>
      <x:c r="R154" s="23" t="str">
        <x:v>True</x:v>
      </x:c>
      <x:c r="S154" s="23" t="str">
        <x:v>True</x:v>
      </x:c>
      <x:c r="T154" s="23" t="str">
        <x:v>False</x:v>
      </x:c>
    </x:row>
    <x:row r="155">
      <x:c r="A155" s="23" t="str">
        <x:v>total_calibration</x:v>
      </x:c>
      <x:c r="B155" s="23" t="n">
        <x:v>1</x:v>
      </x:c>
      <x:c r="C155" s="23" t="str">
        <x:v>checkpoint:openai:gpt-oss-120b</x:v>
      </x:c>
      <x:c r="D155" s="23" t="str">
        <x:v>gpt-oss-120b</x:v>
      </x:c>
      <x:c r="E155" s="23" t="str">
        <x:v>openai</x:v>
      </x:c>
      <x:c r="F155" s="78" t="n">
        <x:v>45874</x:v>
      </x:c>
      <x:c r="G155" s="78" t="n">
        <x:v>45875</x:v>
      </x:c>
      <x:c r="H155" s="81" t="n">
        <x:v>0.22360679774997896</x:v>
      </x:c>
      <x:c r="I155" s="81" t="n">
        <x:v>0.3</x:v>
      </x:c>
      <x:c r="J155" s="23" t="str">
        <x:v>total_b</x:v>
      </x:c>
      <x:c r="K155" s="23" t="str">
        <x:v>date_current_price_nonprospective</x:v>
      </x:c>
      <x:c r="L155" s="81" t="n">
        <x:v>116.83</x:v>
      </x:c>
      <x:c r="M155" s="81" t="n">
        <x:v>172.65172530686218</x:v>
      </x:c>
      <x:c r="N155" s="81" t="n">
        <x:v>0.16961654591381137</x:v>
      </x:c>
      <x:c r="O155" s="23" t="n">
        <x:v>32</x:v>
      </x:c>
      <x:c r="P155" s="23" t="n">
        <x:v>10</x:v>
      </x:c>
      <x:c r="Q155" s="78" t="n">
        <x:v>45867</x:v>
      </x:c>
      <x:c r="R155" s="23" t="str">
        <x:v>True</x:v>
      </x:c>
      <x:c r="S155" s="23" t="str">
        <x:v>True</x:v>
      </x:c>
      <x:c r="T155" s="23" t="str">
        <x:v>True</x:v>
      </x:c>
    </x:row>
    <x:row r="156">
      <x:c r="A156" s="23" t="str">
        <x:v>total_calibration</x:v>
      </x:c>
      <x:c r="B156" s="23" t="n">
        <x:v>1</x:v>
      </x:c>
      <x:c r="C156" s="23" t="str">
        <x:v>checkpoint:epoch:gpt-oss-20b</x:v>
      </x:c>
      <x:c r="D156" s="23" t="str">
        <x:v>gpt-oss-20b</x:v>
      </x:c>
      <x:c r="E156" s="23" t="str">
        <x:v>openai</x:v>
      </x:c>
      <x:c r="F156" s="78" t="n">
        <x:v>45874</x:v>
      </x:c>
      <x:c r="G156" s="78" t="n">
        <x:v>45875</x:v>
      </x:c>
      <x:c r="H156" s="81" t="n">
        <x:v>0.1</x:v>
      </x:c>
      <x:c r="I156" s="81" t="n">
        <x:v>0.0924264068712</x:v>
      </x:c>
      <x:c r="J156" s="23" t="str">
        <x:v>total_b</x:v>
      </x:c>
      <x:c r="K156" s="23" t="str">
        <x:v>date_only</x:v>
      </x:c>
      <x:c r="L156" s="81" t="n">
        <x:v>20.91</x:v>
      </x:c>
      <x:c r="M156" s="81" t="n">
        <x:v>433.09486955155404</x:v>
      </x:c>
      <x:c r="N156" s="81" t="n">
        <x:v>1.3162290062835698</x:v>
      </x:c>
      <x:c r="O156" s="23" t="n">
        <x:v>32</x:v>
      </x:c>
      <x:c r="P156" s="23" t="n">
        <x:v>10</x:v>
      </x:c>
      <x:c r="Q156" s="78" t="n">
        <x:v>45867</x:v>
      </x:c>
      <x:c r="R156" s="23" t="str">
        <x:v>True</x:v>
      </x:c>
      <x:c r="S156" s="23" t="str">
        <x:v>True</x:v>
      </x:c>
      <x:c r="T156" s="23" t="str">
        <x:v>False</x:v>
      </x:c>
    </x:row>
    <x:row r="157">
      <x:c r="A157" s="23" t="str">
        <x:v>total_calibration</x:v>
      </x:c>
      <x:c r="B157" s="23" t="n">
        <x:v>1</x:v>
      </x:c>
      <x:c r="C157" s="23" t="str">
        <x:v>checkpoint:epoch:gpt-oss-20b</x:v>
      </x:c>
      <x:c r="D157" s="23" t="str">
        <x:v>gpt-oss-20b</x:v>
      </x:c>
      <x:c r="E157" s="23" t="str">
        <x:v>openai</x:v>
      </x:c>
      <x:c r="F157" s="78" t="n">
        <x:v>45874</x:v>
      </x:c>
      <x:c r="G157" s="78" t="n">
        <x:v>45875</x:v>
      </x:c>
      <x:c r="H157" s="81" t="n">
        <x:v>0.1</x:v>
      </x:c>
      <x:c r="I157" s="81" t="n">
        <x:v>0.0924264068712</x:v>
      </x:c>
      <x:c r="J157" s="23" t="str">
        <x:v>total_b</x:v>
      </x:c>
      <x:c r="K157" s="23" t="str">
        <x:v>date_historical_price</x:v>
      </x:c>
      <x:c r="L157" s="81" t="n">
        <x:v>20.91</x:v>
      </x:c>
      <x:c r="M157" s="81" t="n">
        <x:v>79.49438039858917</x:v>
      </x:c>
      <x:c r="N157" s="81" t="n">
        <x:v>0.5799823958621311</x:v>
      </x:c>
      <x:c r="O157" s="23" t="n">
        <x:v>32</x:v>
      </x:c>
      <x:c r="P157" s="23" t="n">
        <x:v>10</x:v>
      </x:c>
      <x:c r="Q157" s="78" t="n">
        <x:v>45867</x:v>
      </x:c>
      <x:c r="R157" s="23" t="str">
        <x:v>True</x:v>
      </x:c>
      <x:c r="S157" s="23" t="str">
        <x:v>True</x:v>
      </x:c>
      <x:c r="T157" s="23" t="str">
        <x:v>False</x:v>
      </x:c>
    </x:row>
    <x:row r="158">
      <x:c r="A158" s="23" t="str">
        <x:v>total_calibration</x:v>
      </x:c>
      <x:c r="B158" s="23" t="n">
        <x:v>1</x:v>
      </x:c>
      <x:c r="C158" s="23" t="str">
        <x:v>checkpoint:epoch:gpt-oss-20b</x:v>
      </x:c>
      <x:c r="D158" s="23" t="str">
        <x:v>gpt-oss-20b</x:v>
      </x:c>
      <x:c r="E158" s="23" t="str">
        <x:v>openai</x:v>
      </x:c>
      <x:c r="F158" s="78" t="n">
        <x:v>45874</x:v>
      </x:c>
      <x:c r="G158" s="78" t="n">
        <x:v>45875</x:v>
      </x:c>
      <x:c r="H158" s="81" t="n">
        <x:v>0.1</x:v>
      </x:c>
      <x:c r="I158" s="81" t="n">
        <x:v>0.0924264068712</x:v>
      </x:c>
      <x:c r="J158" s="23" t="str">
        <x:v>total_b</x:v>
      </x:c>
      <x:c r="K158" s="23" t="str">
        <x:v>date_current_price_nonprospective</x:v>
      </x:c>
      <x:c r="L158" s="81" t="n">
        <x:v>20.91</x:v>
      </x:c>
      <x:c r="M158" s="81" t="n">
        <x:v>67.92422628052654</x:v>
      </x:c>
      <x:c r="N158" s="81" t="n">
        <x:v>0.511670667286439</x:v>
      </x:c>
      <x:c r="O158" s="23" t="n">
        <x:v>32</x:v>
      </x:c>
      <x:c r="P158" s="23" t="n">
        <x:v>10</x:v>
      </x:c>
      <x:c r="Q158" s="78" t="n">
        <x:v>45867</x:v>
      </x:c>
      <x:c r="R158" s="23" t="str">
        <x:v>True</x:v>
      </x:c>
      <x:c r="S158" s="23" t="str">
        <x:v>True</x:v>
      </x:c>
      <x:c r="T158" s="23" t="str">
        <x:v>True</x:v>
      </x:c>
    </x:row>
    <x:row r="159">
      <x:c r="A159" s="23" t="str">
        <x:v>total_calibration</x:v>
      </x:c>
      <x:c r="B159" s="23" t="n">
        <x:v>1</x:v>
      </x:c>
      <x:c r="C159" s="23" t="str">
        <x:v>checkpoint:epoch:glm-4-5v</x:v>
      </x:c>
      <x:c r="D159" s="23" t="str">
        <x:v>GLM-4.5V</x:v>
      </x:c>
      <x:c r="E159" s="23" t="str">
        <x:v>z-ai</x:v>
      </x:c>
      <x:c r="F159" s="78" t="n">
        <x:v>45884</x:v>
      </x:c>
      <x:c r="G159" s="78" t="n">
        <x:v>45881</x:v>
      </x:c>
      <x:c r="H159" s="81" t="n">
        <x:v>1.0392304845413265</x:v>
      </x:c>
      <x:c r="I159" s="81" t="n">
        <x:v>1.03923048454</x:v>
      </x:c>
      <x:c r="J159" s="23" t="str">
        <x:v>total_b</x:v>
      </x:c>
      <x:c r="K159" s="23" t="str">
        <x:v>date_only</x:v>
      </x:c>
      <x:c r="L159" s="81" t="n">
        <x:v>108</x:v>
      </x:c>
      <x:c r="M159" s="81" t="n">
        <x:v>309.479782258502</x:v>
      </x:c>
      <x:c r="N159" s="81" t="n">
        <x:v>0.4572085271410181</x:v>
      </x:c>
      <x:c r="O159" s="23" t="n">
        <x:v>32</x:v>
      </x:c>
      <x:c r="P159" s="23" t="n">
        <x:v>10</x:v>
      </x:c>
      <x:c r="Q159" s="78" t="n">
        <x:v>45875</x:v>
      </x:c>
      <x:c r="R159" s="23" t="str">
        <x:v>True</x:v>
      </x:c>
      <x:c r="S159" s="23" t="str">
        <x:v>True</x:v>
      </x:c>
      <x:c r="T159" s="23" t="str">
        <x:v>False</x:v>
      </x:c>
    </x:row>
    <x:row r="160">
      <x:c r="A160" s="23" t="str">
        <x:v>total_calibration</x:v>
      </x:c>
      <x:c r="B160" s="23" t="n">
        <x:v>1</x:v>
      </x:c>
      <x:c r="C160" s="23" t="str">
        <x:v>checkpoint:epoch:glm-4-5v</x:v>
      </x:c>
      <x:c r="D160" s="23" t="str">
        <x:v>GLM-4.5V</x:v>
      </x:c>
      <x:c r="E160" s="23" t="str">
        <x:v>z-ai</x:v>
      </x:c>
      <x:c r="F160" s="78" t="n">
        <x:v>45884</x:v>
      </x:c>
      <x:c r="G160" s="78" t="n">
        <x:v>45881</x:v>
      </x:c>
      <x:c r="H160" s="81" t="n">
        <x:v>1.0392304845413265</x:v>
      </x:c>
      <x:c r="I160" s="81" t="n">
        <x:v>1.03923048454</x:v>
      </x:c>
      <x:c r="J160" s="23" t="str">
        <x:v>total_b</x:v>
      </x:c>
      <x:c r="K160" s="23" t="str">
        <x:v>date_historical_price</x:v>
      </x:c>
      <x:c r="L160" s="81" t="n">
        <x:v>108</x:v>
      </x:c>
      <x:c r="M160" s="81" t="n">
        <x:v>510.7668818587047</x:v>
      </x:c>
      <x:c r="N160" s="81" t="n">
        <x:v>0.67479897434894</x:v>
      </x:c>
      <x:c r="O160" s="23" t="n">
        <x:v>32</x:v>
      </x:c>
      <x:c r="P160" s="23" t="n">
        <x:v>10</x:v>
      </x:c>
      <x:c r="Q160" s="78" t="n">
        <x:v>45875</x:v>
      </x:c>
      <x:c r="R160" s="23" t="str">
        <x:v>True</x:v>
      </x:c>
      <x:c r="S160" s="23" t="str">
        <x:v>True</x:v>
      </x:c>
      <x:c r="T160" s="23" t="str">
        <x:v>False</x:v>
      </x:c>
    </x:row>
    <x:row r="161">
      <x:c r="A161" s="23" t="str">
        <x:v>total_calibration</x:v>
      </x:c>
      <x:c r="B161" s="23" t="n">
        <x:v>1</x:v>
      </x:c>
      <x:c r="C161" s="23" t="str">
        <x:v>checkpoint:epoch:glm-4-5v</x:v>
      </x:c>
      <x:c r="D161" s="23" t="str">
        <x:v>GLM-4.5V</x:v>
      </x:c>
      <x:c r="E161" s="23" t="str">
        <x:v>z-ai</x:v>
      </x:c>
      <x:c r="F161" s="78" t="n">
        <x:v>45884</x:v>
      </x:c>
      <x:c r="G161" s="78" t="n">
        <x:v>45881</x:v>
      </x:c>
      <x:c r="H161" s="81" t="n">
        <x:v>1.0392304845413265</x:v>
      </x:c>
      <x:c r="I161" s="81" t="n">
        <x:v>1.03923048454</x:v>
      </x:c>
      <x:c r="J161" s="23" t="str">
        <x:v>total_b</x:v>
      </x:c>
      <x:c r="K161" s="23" t="str">
        <x:v>date_current_price_nonprospective</x:v>
      </x:c>
      <x:c r="L161" s="81" t="n">
        <x:v>108</x:v>
      </x:c>
      <x:c r="M161" s="81" t="n">
        <x:v>467.7026199659605</x:v>
      </x:c>
      <x:c r="N161" s="81" t="n">
        <x:v>0.6365460472493767</x:v>
      </x:c>
      <x:c r="O161" s="23" t="n">
        <x:v>32</x:v>
      </x:c>
      <x:c r="P161" s="23" t="n">
        <x:v>10</x:v>
      </x:c>
      <x:c r="Q161" s="78" t="n">
        <x:v>45875</x:v>
      </x:c>
      <x:c r="R161" s="23" t="str">
        <x:v>True</x:v>
      </x:c>
      <x:c r="S161" s="23" t="str">
        <x:v>True</x:v>
      </x:c>
      <x:c r="T161" s="23" t="str">
        <x:v>True</x:v>
      </x:c>
    </x:row>
    <x:row r="162">
      <x:c r="A162" s="23" t="str">
        <x:v>total_calibration</x:v>
      </x:c>
      <x:c r="B162" s="23" t="n">
        <x:v>1</x:v>
      </x:c>
      <x:c r="C162" s="23" t="str">
        <x:v>checkpoint:epoch:deepseek-v3-1</x:v>
      </x:c>
      <x:c r="D162" s="23" t="str">
        <x:v>DeepSeek-V3.1</x:v>
      </x:c>
      <x:c r="E162" s="23" t="str">
        <x:v>deepseek</x:v>
      </x:c>
      <x:c r="F162" s="78" t="n">
        <x:v>45890</x:v>
      </x:c>
      <x:c r="G162" s="78" t="n">
        <x:v>45891</x:v>
      </x:c>
      <x:c r="H162" s="81" t="n">
        <x:v>0.4</x:v>
      </x:c>
      <x:c r="I162" s="81" t="n">
        <x:v>0.743240928382</x:v>
      </x:c>
      <x:c r="J162" s="23" t="str">
        <x:v>total_b</x:v>
      </x:c>
      <x:c r="K162" s="23" t="str">
        <x:v>date_only</x:v>
      </x:c>
      <x:c r="L162" s="81" t="n">
        <x:v>671</x:v>
      </x:c>
      <x:c r="M162" s="81" t="n">
        <x:v>258.5192648956191</x:v>
      </x:c>
      <x:c r="N162" s="81" t="n">
        <x:v>-0.4142296078411101</x:v>
      </x:c>
      <x:c r="O162" s="23" t="n">
        <x:v>31</x:v>
      </x:c>
      <x:c r="P162" s="23" t="n">
        <x:v>10</x:v>
      </x:c>
      <x:c r="Q162" s="78" t="n">
        <x:v>45881</x:v>
      </x:c>
      <x:c r="R162" s="23" t="str">
        <x:v>True</x:v>
      </x:c>
      <x:c r="S162" s="23" t="str">
        <x:v>True</x:v>
      </x:c>
      <x:c r="T162" s="23" t="str">
        <x:v>False</x:v>
      </x:c>
    </x:row>
    <x:row r="163">
      <x:c r="A163" s="23" t="str">
        <x:v>total_calibration</x:v>
      </x:c>
      <x:c r="B163" s="23" t="n">
        <x:v>1</x:v>
      </x:c>
      <x:c r="C163" s="23" t="str">
        <x:v>checkpoint:epoch:deepseek-v3-1</x:v>
      </x:c>
      <x:c r="D163" s="23" t="str">
        <x:v>DeepSeek-V3.1</x:v>
      </x:c>
      <x:c r="E163" s="23" t="str">
        <x:v>deepseek</x:v>
      </x:c>
      <x:c r="F163" s="78" t="n">
        <x:v>45890</x:v>
      </x:c>
      <x:c r="G163" s="78" t="n">
        <x:v>45891</x:v>
      </x:c>
      <x:c r="H163" s="81" t="n">
        <x:v>0.4</x:v>
      </x:c>
      <x:c r="I163" s="81" t="n">
        <x:v>0.743240928382</x:v>
      </x:c>
      <x:c r="J163" s="23" t="str">
        <x:v>total_b</x:v>
      </x:c>
      <x:c r="K163" s="23" t="str">
        <x:v>date_historical_price</x:v>
      </x:c>
      <x:c r="L163" s="81" t="n">
        <x:v>671</x:v>
      </x:c>
      <x:c r="M163" s="81" t="n">
        <x:v>182.9983492314158</x:v>
      </x:c>
      <x:c r="N163" s="81" t="n">
        <x:v>-0.5642753480501503</x:v>
      </x:c>
      <x:c r="O163" s="23" t="n">
        <x:v>31</x:v>
      </x:c>
      <x:c r="P163" s="23" t="n">
        <x:v>10</x:v>
      </x:c>
      <x:c r="Q163" s="78" t="n">
        <x:v>45881</x:v>
      </x:c>
      <x:c r="R163" s="23" t="str">
        <x:v>True</x:v>
      </x:c>
      <x:c r="S163" s="23" t="str">
        <x:v>True</x:v>
      </x:c>
      <x:c r="T163" s="23" t="str">
        <x:v>False</x:v>
      </x:c>
    </x:row>
    <x:row r="164">
      <x:c r="A164" s="23" t="str">
        <x:v>total_calibration</x:v>
      </x:c>
      <x:c r="B164" s="23" t="n">
        <x:v>1</x:v>
      </x:c>
      <x:c r="C164" s="23" t="str">
        <x:v>checkpoint:epoch:deepseek-v3-1</x:v>
      </x:c>
      <x:c r="D164" s="23" t="str">
        <x:v>DeepSeek-V3.1</x:v>
      </x:c>
      <x:c r="E164" s="23" t="str">
        <x:v>deepseek</x:v>
      </x:c>
      <x:c r="F164" s="78" t="n">
        <x:v>45890</x:v>
      </x:c>
      <x:c r="G164" s="78" t="n">
        <x:v>45891</x:v>
      </x:c>
      <x:c r="H164" s="81" t="n">
        <x:v>0.4</x:v>
      </x:c>
      <x:c r="I164" s="81" t="n">
        <x:v>0.743240928382</x:v>
      </x:c>
      <x:c r="J164" s="23" t="str">
        <x:v>total_b</x:v>
      </x:c>
      <x:c r="K164" s="23" t="str">
        <x:v>date_current_price_nonprospective</x:v>
      </x:c>
      <x:c r="L164" s="81" t="n">
        <x:v>671</x:v>
      </x:c>
      <x:c r="M164" s="81" t="n">
        <x:v>277.5127980815766</x:v>
      </x:c>
      <x:c r="N164" s="81" t="n">
        <x:v>-0.3834395038524838</x:v>
      </x:c>
      <x:c r="O164" s="23" t="n">
        <x:v>31</x:v>
      </x:c>
      <x:c r="P164" s="23" t="n">
        <x:v>10</x:v>
      </x:c>
      <x:c r="Q164" s="78" t="n">
        <x:v>45881</x:v>
      </x:c>
      <x:c r="R164" s="23" t="str">
        <x:v>True</x:v>
      </x:c>
      <x:c r="S164" s="23" t="str">
        <x:v>True</x:v>
      </x:c>
      <x:c r="T164" s="23" t="str">
        <x:v>True</x:v>
      </x:c>
    </x:row>
    <x:row r="165">
      <x:c r="A165" s="23" t="str">
        <x:v>total_calibration</x:v>
      </x:c>
      <x:c r="B165" s="23" t="n">
        <x:v>1</x:v>
      </x:c>
      <x:c r="C165" s="23" t="str">
        <x:v>checkpoint:alibaba:qwen3-max</x:v>
      </x:c>
      <x:c r="D165" s="23" t="str">
        <x:v>Qwen3-Max</x:v>
      </x:c>
      <x:c r="E165" s="23" t="str">
        <x:v>qwen</x:v>
      </x:c>
      <x:c r="F165" s="78" t="n">
        <x:v>45924</x:v>
      </x:c>
      <x:c r="G165" s="78" t="n">
        <x:v>45906</x:v>
      </x:c>
      <x:c r="H165" s="81" t="n">
        <x:v>2.6832815729997477</x:v>
      </x:c>
      <x:c r="I165" s="81" t="n">
        <x:v>1.74413302245</x:v>
      </x:c>
      <x:c r="J165" s="23" t="str">
        <x:v>total_b</x:v>
      </x:c>
      <x:c r="K165" s="23" t="str">
        <x:v>date_only</x:v>
      </x:c>
      <x:c r="L165" s="81" t="n">
        <x:v>1000</x:v>
      </x:c>
      <x:c r="M165" s="81" t="n">
        <x:v>426.3573975979623</x:v>
      </x:c>
      <x:c r="N165" s="81" t="n">
        <x:v>-0.37022619730340267</x:v>
      </x:c>
      <x:c r="O165" s="23" t="n">
        <x:v>27</x:v>
      </x:c>
      <x:c r="P165" s="23" t="n">
        <x:v>10</x:v>
      </x:c>
      <x:c r="Q165" s="78" t="n">
        <x:v>45891</x:v>
      </x:c>
      <x:c r="R165" s="23" t="str">
        <x:v>True</x:v>
      </x:c>
      <x:c r="S165" s="23" t="str">
        <x:v>True</x:v>
      </x:c>
      <x:c r="T165" s="23" t="str">
        <x:v>False</x:v>
      </x:c>
    </x:row>
    <x:row r="166">
      <x:c r="A166" s="23" t="str">
        <x:v>total_calibration</x:v>
      </x:c>
      <x:c r="B166" s="23" t="n">
        <x:v>1</x:v>
      </x:c>
      <x:c r="C166" s="23" t="str">
        <x:v>checkpoint:alibaba:qwen3-max</x:v>
      </x:c>
      <x:c r="D166" s="23" t="str">
        <x:v>Qwen3-Max</x:v>
      </x:c>
      <x:c r="E166" s="23" t="str">
        <x:v>qwen</x:v>
      </x:c>
      <x:c r="F166" s="78" t="n">
        <x:v>45924</x:v>
      </x:c>
      <x:c r="G166" s="78" t="n">
        <x:v>45906</x:v>
      </x:c>
      <x:c r="H166" s="81" t="n">
        <x:v>2.6832815729997477</x:v>
      </x:c>
      <x:c r="I166" s="81" t="n">
        <x:v>1.74413302245</x:v>
      </x:c>
      <x:c r="J166" s="23" t="str">
        <x:v>total_b</x:v>
      </x:c>
      <x:c r="K166" s="23" t="str">
        <x:v>date_historical_price</x:v>
      </x:c>
      <x:c r="L166" s="81" t="n">
        <x:v>1000</x:v>
      </x:c>
      <x:c r="M166" s="81" t="n">
        <x:v>1140.3295099828351</x:v>
      </x:c>
      <x:c r="N166" s="81" t="n">
        <x:v>0.05703036334484412</x:v>
      </x:c>
      <x:c r="O166" s="23" t="n">
        <x:v>27</x:v>
      </x:c>
      <x:c r="P166" s="23" t="n">
        <x:v>10</x:v>
      </x:c>
      <x:c r="Q166" s="78" t="n">
        <x:v>45891</x:v>
      </x:c>
      <x:c r="R166" s="23" t="str">
        <x:v>True</x:v>
      </x:c>
      <x:c r="S166" s="23" t="str">
        <x:v>True</x:v>
      </x:c>
      <x:c r="T166" s="23" t="str">
        <x:v>False</x:v>
      </x:c>
    </x:row>
    <x:row r="167">
      <x:c r="A167" s="23" t="str">
        <x:v>total_calibration</x:v>
      </x:c>
      <x:c r="B167" s="23" t="n">
        <x:v>1</x:v>
      </x:c>
      <x:c r="C167" s="23" t="str">
        <x:v>checkpoint:alibaba:qwen3-max</x:v>
      </x:c>
      <x:c r="D167" s="23" t="str">
        <x:v>Qwen3-Max</x:v>
      </x:c>
      <x:c r="E167" s="23" t="str">
        <x:v>qwen</x:v>
      </x:c>
      <x:c r="F167" s="78" t="n">
        <x:v>45924</x:v>
      </x:c>
      <x:c r="G167" s="78" t="n">
        <x:v>45906</x:v>
      </x:c>
      <x:c r="H167" s="81" t="n">
        <x:v>2.6832815729997477</x:v>
      </x:c>
      <x:c r="I167" s="81" t="n">
        <x:v>1.74413302245</x:v>
      </x:c>
      <x:c r="J167" s="23" t="str">
        <x:v>total_b</x:v>
      </x:c>
      <x:c r="K167" s="23" t="str">
        <x:v>date_current_price_nonprospective</x:v>
      </x:c>
      <x:c r="L167" s="81" t="n">
        <x:v>1000</x:v>
      </x:c>
      <x:c r="M167" s="81" t="n">
        <x:v>800.9504969892957</x:v>
      </x:c>
      <x:c r="N167" s="81" t="n">
        <x:v>-0.0963943248005883</x:v>
      </x:c>
      <x:c r="O167" s="23" t="n">
        <x:v>27</x:v>
      </x:c>
      <x:c r="P167" s="23" t="n">
        <x:v>10</x:v>
      </x:c>
      <x:c r="Q167" s="78" t="n">
        <x:v>45891</x:v>
      </x:c>
      <x:c r="R167" s="23" t="str">
        <x:v>True</x:v>
      </x:c>
      <x:c r="S167" s="23" t="str">
        <x:v>True</x:v>
      </x:c>
      <x:c r="T167" s="23" t="str">
        <x:v>True</x:v>
      </x:c>
    </x:row>
    <x:row r="168">
      <x:c r="A168" s="23" t="str">
        <x:v>total_calibration</x:v>
      </x:c>
      <x:c r="B168" s="23" t="n">
        <x:v>1</x:v>
      </x:c>
      <x:c r="C168" s="23" t="str">
        <x:v>checkpoint:epoch:qwen3-next-80b-a3b</x:v>
      </x:c>
      <x:c r="D168" s="23" t="str">
        <x:v>Qwen3-Next-80B-A3B</x:v>
      </x:c>
      <x:c r="E168" s="23" t="str">
        <x:v>qwen</x:v>
      </x:c>
      <x:c r="F168" s="78" t="n">
        <x:v>45910</x:v>
      </x:c>
      <x:c r="G168" s="78" t="n">
        <x:v>45912</x:v>
      </x:c>
      <x:c r="H168" s="81" t="n">
        <x:v>0.4427188724235731</x:v>
      </x:c>
      <x:c r="I168" s="81" t="n">
        <x:v>0.37796327387399997</x:v>
      </x:c>
      <x:c r="J168" s="23" t="str">
        <x:v>total_b</x:v>
      </x:c>
      <x:c r="K168" s="23" t="str">
        <x:v>date_only</x:v>
      </x:c>
      <x:c r="L168" s="81" t="n">
        <x:v>80</x:v>
      </x:c>
      <x:c r="M168" s="81" t="n">
        <x:v>371.44211138614736</x:v>
      </x:c>
      <x:c r="N168" s="81" t="n">
        <x:v>0.6668011523306874</x:v>
      </x:c>
      <x:c r="O168" s="23" t="n">
        <x:v>27</x:v>
      </x:c>
      <x:c r="P168" s="23" t="n">
        <x:v>10</x:v>
      </x:c>
      <x:c r="Q168" s="78" t="n">
        <x:v>45891</x:v>
      </x:c>
      <x:c r="R168" s="23" t="str">
        <x:v>True</x:v>
      </x:c>
      <x:c r="S168" s="23" t="str">
        <x:v>True</x:v>
      </x:c>
      <x:c r="T168" s="23" t="str">
        <x:v>False</x:v>
      </x:c>
    </x:row>
    <x:row r="169">
      <x:c r="A169" s="23" t="str">
        <x:v>total_calibration</x:v>
      </x:c>
      <x:c r="B169" s="23" t="n">
        <x:v>1</x:v>
      </x:c>
      <x:c r="C169" s="23" t="str">
        <x:v>checkpoint:epoch:qwen3-next-80b-a3b</x:v>
      </x:c>
      <x:c r="D169" s="23" t="str">
        <x:v>Qwen3-Next-80B-A3B</x:v>
      </x:c>
      <x:c r="E169" s="23" t="str">
        <x:v>qwen</x:v>
      </x:c>
      <x:c r="F169" s="78" t="n">
        <x:v>45910</x:v>
      </x:c>
      <x:c r="G169" s="78" t="n">
        <x:v>45912</x:v>
      </x:c>
      <x:c r="H169" s="81" t="n">
        <x:v>0.4427188724235731</x:v>
      </x:c>
      <x:c r="I169" s="81" t="n">
        <x:v>0.37796327387399997</x:v>
      </x:c>
      <x:c r="J169" s="23" t="str">
        <x:v>total_b</x:v>
      </x:c>
      <x:c r="K169" s="23" t="str">
        <x:v>date_historical_price</x:v>
      </x:c>
      <x:c r="L169" s="81" t="n">
        <x:v>80</x:v>
      </x:c>
      <x:c r="M169" s="81" t="n">
        <x:v>249.10699312295114</x:v>
      </x:c>
      <x:c r="N169" s="81" t="n">
        <x:v>0.4932959325641495</x:v>
      </x:c>
      <x:c r="O169" s="23" t="n">
        <x:v>27</x:v>
      </x:c>
      <x:c r="P169" s="23" t="n">
        <x:v>10</x:v>
      </x:c>
      <x:c r="Q169" s="78" t="n">
        <x:v>45891</x:v>
      </x:c>
      <x:c r="R169" s="23" t="str">
        <x:v>True</x:v>
      </x:c>
      <x:c r="S169" s="23" t="str">
        <x:v>True</x:v>
      </x:c>
      <x:c r="T169" s="23" t="str">
        <x:v>False</x:v>
      </x:c>
    </x:row>
    <x:row r="170">
      <x:c r="A170" s="23" t="str">
        <x:v>total_calibration</x:v>
      </x:c>
      <x:c r="B170" s="23" t="n">
        <x:v>1</x:v>
      </x:c>
      <x:c r="C170" s="23" t="str">
        <x:v>checkpoint:epoch:qwen3-next-80b-a3b</x:v>
      </x:c>
      <x:c r="D170" s="23" t="str">
        <x:v>Qwen3-Next-80B-A3B</x:v>
      </x:c>
      <x:c r="E170" s="23" t="str">
        <x:v>qwen</x:v>
      </x:c>
      <x:c r="F170" s="78" t="n">
        <x:v>45910</x:v>
      </x:c>
      <x:c r="G170" s="78" t="n">
        <x:v>45912</x:v>
      </x:c>
      <x:c r="H170" s="81" t="n">
        <x:v>0.4427188724235731</x:v>
      </x:c>
      <x:c r="I170" s="81" t="n">
        <x:v>0.37796327387399997</x:v>
      </x:c>
      <x:c r="J170" s="23" t="str">
        <x:v>total_b</x:v>
      </x:c>
      <x:c r="K170" s="23" t="str">
        <x:v>date_current_price_nonprospective</x:v>
      </x:c>
      <x:c r="L170" s="81" t="n">
        <x:v>80</x:v>
      </x:c>
      <x:c r="M170" s="81" t="n">
        <x:v>206.28860168532373</x:v>
      </x:c>
      <x:c r="N170" s="81" t="n">
        <x:v>0.4113852450436181</x:v>
      </x:c>
      <x:c r="O170" s="23" t="n">
        <x:v>27</x:v>
      </x:c>
      <x:c r="P170" s="23" t="n">
        <x:v>10</x:v>
      </x:c>
      <x:c r="Q170" s="78" t="n">
        <x:v>45891</x:v>
      </x:c>
      <x:c r="R170" s="23" t="str">
        <x:v>True</x:v>
      </x:c>
      <x:c r="S170" s="23" t="str">
        <x:v>True</x:v>
      </x:c>
      <x:c r="T170" s="23" t="str">
        <x:v>True</x:v>
      </x:c>
    </x:row>
    <x:row r="171">
      <x:c r="A171" s="23" t="str">
        <x:v>total_calibration</x:v>
      </x:c>
      <x:c r="B171" s="23" t="n">
        <x:v>1</x:v>
      </x:c>
      <x:c r="C171" s="23" t="str">
        <x:v>checkpoint:epoch:deepseek-v3-1-terminus</x:v>
      </x:c>
      <x:c r="D171" s="23" t="str">
        <x:v>DeepSeek-V3.1-Terminus</x:v>
      </x:c>
      <x:c r="E171" s="23" t="str">
        <x:v>deepseek</x:v>
      </x:c>
      <x:c r="F171" s="78" t="n">
        <x:v>45922</x:v>
      </x:c>
      <x:c r="G171" s="78" t="n">
        <x:v>45923</x:v>
      </x:c>
      <x:c r="H171" s="81" t="n">
        <x:v>0.5196152422706632</x:v>
      </x:c>
      <x:c r="I171" s="81" t="n">
        <x:v>0.519615242271</x:v>
      </x:c>
      <x:c r="J171" s="23" t="str">
        <x:v>total_b</x:v>
      </x:c>
      <x:c r="K171" s="23" t="str">
        <x:v>date_only</x:v>
      </x:c>
      <x:c r="L171" s="81" t="n">
        <x:v>671</x:v>
      </x:c>
      <x:c r="M171" s="81" t="n">
        <x:v>356.88985889700933</x:v>
      </x:c>
      <x:c r="N171" s="81" t="n">
        <x:v>-0.27418831261019955</x:v>
      </x:c>
      <x:c r="O171" s="23" t="n">
        <x:v>33</x:v>
      </x:c>
      <x:c r="P171" s="23" t="n">
        <x:v>10</x:v>
      </x:c>
      <x:c r="Q171" s="78" t="n">
        <x:v>45912</x:v>
      </x:c>
      <x:c r="R171" s="23" t="str">
        <x:v>True</x:v>
      </x:c>
      <x:c r="S171" s="23" t="str">
        <x:v>True</x:v>
      </x:c>
      <x:c r="T171" s="23" t="str">
        <x:v>False</x:v>
      </x:c>
    </x:row>
    <x:row r="172">
      <x:c r="A172" s="23" t="str">
        <x:v>total_calibration</x:v>
      </x:c>
      <x:c r="B172" s="23" t="n">
        <x:v>1</x:v>
      </x:c>
      <x:c r="C172" s="23" t="str">
        <x:v>checkpoint:epoch:deepseek-v3-1-terminus</x:v>
      </x:c>
      <x:c r="D172" s="23" t="str">
        <x:v>DeepSeek-V3.1-Terminus</x:v>
      </x:c>
      <x:c r="E172" s="23" t="str">
        <x:v>deepseek</x:v>
      </x:c>
      <x:c r="F172" s="78" t="n">
        <x:v>45922</x:v>
      </x:c>
      <x:c r="G172" s="78" t="n">
        <x:v>45923</x:v>
      </x:c>
      <x:c r="H172" s="81" t="n">
        <x:v>0.5196152422706632</x:v>
      </x:c>
      <x:c r="I172" s="81" t="n">
        <x:v>0.519615242271</x:v>
      </x:c>
      <x:c r="J172" s="23" t="str">
        <x:v>total_b</x:v>
      </x:c>
      <x:c r="K172" s="23" t="str">
        <x:v>date_historical_price</x:v>
      </x:c>
      <x:c r="L172" s="81" t="n">
        <x:v>671</x:v>
      </x:c>
      <x:c r="M172" s="81" t="n">
        <x:v>267.2773953742975</x:v>
      </x:c>
      <x:c r="N172" s="81" t="n">
        <x:v>-0.3997602897301835</x:v>
      </x:c>
      <x:c r="O172" s="23" t="n">
        <x:v>33</x:v>
      </x:c>
      <x:c r="P172" s="23" t="n">
        <x:v>10</x:v>
      </x:c>
      <x:c r="Q172" s="78" t="n">
        <x:v>45912</x:v>
      </x:c>
      <x:c r="R172" s="23" t="str">
        <x:v>True</x:v>
      </x:c>
      <x:c r="S172" s="23" t="str">
        <x:v>True</x:v>
      </x:c>
      <x:c r="T172" s="23" t="str">
        <x:v>False</x:v>
      </x:c>
    </x:row>
    <x:row r="173">
      <x:c r="A173" s="23" t="str">
        <x:v>total_calibration</x:v>
      </x:c>
      <x:c r="B173" s="23" t="n">
        <x:v>1</x:v>
      </x:c>
      <x:c r="C173" s="23" t="str">
        <x:v>checkpoint:epoch:deepseek-v3-1-terminus</x:v>
      </x:c>
      <x:c r="D173" s="23" t="str">
        <x:v>DeepSeek-V3.1-Terminus</x:v>
      </x:c>
      <x:c r="E173" s="23" t="str">
        <x:v>deepseek</x:v>
      </x:c>
      <x:c r="F173" s="78" t="n">
        <x:v>45922</x:v>
      </x:c>
      <x:c r="G173" s="78" t="n">
        <x:v>45923</x:v>
      </x:c>
      <x:c r="H173" s="81" t="n">
        <x:v>0.5196152422706632</x:v>
      </x:c>
      <x:c r="I173" s="81" t="n">
        <x:v>0.519615242271</x:v>
      </x:c>
      <x:c r="J173" s="23" t="str">
        <x:v>total_b</x:v>
      </x:c>
      <x:c r="K173" s="23" t="str">
        <x:v>date_current_price_nonprospective</x:v>
      </x:c>
      <x:c r="L173" s="81" t="n">
        <x:v>671</x:v>
      </x:c>
      <x:c r="M173" s="81" t="n">
        <x:v>257.14347579619965</x:v>
      </x:c>
      <x:c r="N173" s="81" t="n">
        <x:v>-0.4165470102233497</x:v>
      </x:c>
      <x:c r="O173" s="23" t="n">
        <x:v>33</x:v>
      </x:c>
      <x:c r="P173" s="23" t="n">
        <x:v>10</x:v>
      </x:c>
      <x:c r="Q173" s="78" t="n">
        <x:v>45912</x:v>
      </x:c>
      <x:c r="R173" s="23" t="str">
        <x:v>True</x:v>
      </x:c>
      <x:c r="S173" s="23" t="str">
        <x:v>True</x:v>
      </x:c>
      <x:c r="T173" s="23" t="str">
        <x:v>True</x:v>
      </x:c>
    </x:row>
    <x:row r="174">
      <x:c r="A174" s="23" t="str">
        <x:v>total_calibration</x:v>
      </x:c>
      <x:c r="B174" s="23" t="n">
        <x:v>1</x:v>
      </x:c>
      <x:c r="C174" s="23" t="str">
        <x:v>checkpoint:deepseek:deepseek-v3-2-exp</x:v>
      </x:c>
      <x:c r="D174" s="23" t="str">
        <x:v>DeepSeek-V3.2-Exp</x:v>
      </x:c>
      <x:c r="E174" s="23" t="str">
        <x:v>deepseek</x:v>
      </x:c>
      <x:c r="F174" s="78" t="n">
        <x:v>45929</x:v>
      </x:c>
      <x:c r="G174" s="78" t="n">
        <x:v>45930</x:v>
      </x:c>
      <x:c r="H174" s="81" t="n">
        <x:v>0.3327160951922825</x:v>
      </x:c>
      <x:c r="I174" s="81" t="n">
        <x:v>0.332716095192</x:v>
      </x:c>
      <x:c r="J174" s="23" t="str">
        <x:v>total_b</x:v>
      </x:c>
      <x:c r="K174" s="23" t="str">
        <x:v>date_only</x:v>
      </x:c>
      <x:c r="L174" s="81" t="n">
        <x:v>671</x:v>
      </x:c>
      <x:c r="M174" s="81" t="n">
        <x:v>383.29018704647456</x:v>
      </x:c>
      <x:c r="N174" s="81" t="n">
        <x:v>-0.24319481953222602</x:v>
      </x:c>
      <x:c r="O174" s="23" t="n">
        <x:v>33</x:v>
      </x:c>
      <x:c r="P174" s="23" t="n">
        <x:v>10</x:v>
      </x:c>
      <x:c r="Q174" s="78" t="n">
        <x:v>45912</x:v>
      </x:c>
      <x:c r="R174" s="23" t="str">
        <x:v>True</x:v>
      </x:c>
      <x:c r="S174" s="23" t="str">
        <x:v>True</x:v>
      </x:c>
      <x:c r="T174" s="23" t="str">
        <x:v>False</x:v>
      </x:c>
    </x:row>
    <x:row r="175">
      <x:c r="A175" s="23" t="str">
        <x:v>total_calibration</x:v>
      </x:c>
      <x:c r="B175" s="23" t="n">
        <x:v>1</x:v>
      </x:c>
      <x:c r="C175" s="23" t="str">
        <x:v>checkpoint:deepseek:deepseek-v3-2-exp</x:v>
      </x:c>
      <x:c r="D175" s="23" t="str">
        <x:v>DeepSeek-V3.2-Exp</x:v>
      </x:c>
      <x:c r="E175" s="23" t="str">
        <x:v>deepseek</x:v>
      </x:c>
      <x:c r="F175" s="78" t="n">
        <x:v>45929</x:v>
      </x:c>
      <x:c r="G175" s="78" t="n">
        <x:v>45930</x:v>
      </x:c>
      <x:c r="H175" s="81" t="n">
        <x:v>0.3327160951922825</x:v>
      </x:c>
      <x:c r="I175" s="81" t="n">
        <x:v>0.332716095192</x:v>
      </x:c>
      <x:c r="J175" s="23" t="str">
        <x:v>total_b</x:v>
      </x:c>
      <x:c r="K175" s="23" t="str">
        <x:v>date_historical_price</x:v>
      </x:c>
      <x:c r="L175" s="81" t="n">
        <x:v>671</x:v>
      </x:c>
      <x:c r="M175" s="81" t="n">
        <x:v>199.98164602460545</x:v>
      </x:c>
      <x:c r="N175" s="81" t="n">
        <x:v>-0.5257323814850481</x:v>
      </x:c>
      <x:c r="O175" s="23" t="n">
        <x:v>33</x:v>
      </x:c>
      <x:c r="P175" s="23" t="n">
        <x:v>10</x:v>
      </x:c>
      <x:c r="Q175" s="78" t="n">
        <x:v>45912</x:v>
      </x:c>
      <x:c r="R175" s="23" t="str">
        <x:v>True</x:v>
      </x:c>
      <x:c r="S175" s="23" t="str">
        <x:v>True</x:v>
      </x:c>
      <x:c r="T175" s="23" t="str">
        <x:v>False</x:v>
      </x:c>
    </x:row>
    <x:row r="176">
      <x:c r="A176" s="23" t="str">
        <x:v>total_calibration</x:v>
      </x:c>
      <x:c r="B176" s="23" t="n">
        <x:v>1</x:v>
      </x:c>
      <x:c r="C176" s="23" t="str">
        <x:v>checkpoint:deepseek:deepseek-v3-2-exp</x:v>
      </x:c>
      <x:c r="D176" s="23" t="str">
        <x:v>DeepSeek-V3.2-Exp</x:v>
      </x:c>
      <x:c r="E176" s="23" t="str">
        <x:v>deepseek</x:v>
      </x:c>
      <x:c r="F176" s="78" t="n">
        <x:v>45929</x:v>
      </x:c>
      <x:c r="G176" s="78" t="n">
        <x:v>45930</x:v>
      </x:c>
      <x:c r="H176" s="81" t="n">
        <x:v>0.3327160951922825</x:v>
      </x:c>
      <x:c r="I176" s="81" t="n">
        <x:v>0.332716095192</x:v>
      </x:c>
      <x:c r="J176" s="23" t="str">
        <x:v>total_b</x:v>
      </x:c>
      <x:c r="K176" s="23" t="str">
        <x:v>date_current_price_nonprospective</x:v>
      </x:c>
      <x:c r="L176" s="81" t="n">
        <x:v>671</x:v>
      </x:c>
      <x:c r="M176" s="81" t="n">
        <x:v>189.52998700638466</x:v>
      </x:c>
      <x:c r="N176" s="81" t="n">
        <x:v>-0.5490445873366827</x:v>
      </x:c>
      <x:c r="O176" s="23" t="n">
        <x:v>33</x:v>
      </x:c>
      <x:c r="P176" s="23" t="n">
        <x:v>10</x:v>
      </x:c>
      <x:c r="Q176" s="78" t="n">
        <x:v>45912</x:v>
      </x:c>
      <x:c r="R176" s="23" t="str">
        <x:v>True</x:v>
      </x:c>
      <x:c r="S176" s="23" t="str">
        <x:v>True</x:v>
      </x:c>
      <x:c r="T176" s="23" t="str">
        <x:v>True</x:v>
      </x:c>
    </x:row>
    <x:row r="177">
      <x:c r="A177" s="23" t="str">
        <x:v>total_calibration</x:v>
      </x:c>
      <x:c r="B177" s="23" t="n">
        <x:v>1</x:v>
      </x:c>
      <x:c r="C177" s="23" t="str">
        <x:v>checkpoint:z-ai-zhipu-ai-tsinghua-university:glm-4-6</x:v>
      </x:c>
      <x:c r="D177" s="23" t="str">
        <x:v>GLM-4.6</x:v>
      </x:c>
      <x:c r="E177" s="23" t="str">
        <x:v>z-ai</x:v>
      </x:c>
      <x:c r="F177" s="78" t="n">
        <x:v>45930</x:v>
      </x:c>
      <x:c r="G177" s="78" t="n">
        <x:v>45931</x:v>
      </x:c>
      <x:c r="H177" s="81" t="n">
        <x:v>1.0954451150103321</x:v>
      </x:c>
      <x:c r="I177" s="81" t="n">
        <x:v>1.1</x:v>
      </x:c>
      <x:c r="J177" s="23" t="str">
        <x:v>total_b</x:v>
      </x:c>
      <x:c r="K177" s="23" t="str">
        <x:v>date_only</x:v>
      </x:c>
      <x:c r="L177" s="81" t="n">
        <x:v>357</x:v>
      </x:c>
      <x:c r="M177" s="81" t="n">
        <x:v>514.6954601845117</x:v>
      </x:c>
      <x:c r="N177" s="81" t="n">
        <x:v>0.15888212150749137</x:v>
      </x:c>
      <x:c r="O177" s="23" t="n">
        <x:v>37</x:v>
      </x:c>
      <x:c r="P177" s="23" t="n">
        <x:v>10</x:v>
      </x:c>
      <x:c r="Q177" s="78" t="n">
        <x:v>45930</x:v>
      </x:c>
      <x:c r="R177" s="23" t="str">
        <x:v>True</x:v>
      </x:c>
      <x:c r="S177" s="23" t="str">
        <x:v>True</x:v>
      </x:c>
      <x:c r="T177" s="23" t="str">
        <x:v>False</x:v>
      </x:c>
    </x:row>
    <x:row r="178">
      <x:c r="A178" s="23" t="str">
        <x:v>total_calibration</x:v>
      </x:c>
      <x:c r="B178" s="23" t="n">
        <x:v>1</x:v>
      </x:c>
      <x:c r="C178" s="23" t="str">
        <x:v>checkpoint:z-ai-zhipu-ai-tsinghua-university:glm-4-6</x:v>
      </x:c>
      <x:c r="D178" s="23" t="str">
        <x:v>GLM-4.6</x:v>
      </x:c>
      <x:c r="E178" s="23" t="str">
        <x:v>z-ai</x:v>
      </x:c>
      <x:c r="F178" s="78" t="n">
        <x:v>45930</x:v>
      </x:c>
      <x:c r="G178" s="78" t="n">
        <x:v>45931</x:v>
      </x:c>
      <x:c r="H178" s="81" t="n">
        <x:v>1.0954451150103321</x:v>
      </x:c>
      <x:c r="I178" s="81" t="n">
        <x:v>1.1</x:v>
      </x:c>
      <x:c r="J178" s="23" t="str">
        <x:v>total_b</x:v>
      </x:c>
      <x:c r="K178" s="23" t="str">
        <x:v>date_historical_price</x:v>
      </x:c>
      <x:c r="L178" s="81" t="n">
        <x:v>357</x:v>
      </x:c>
      <x:c r="M178" s="81" t="n">
        <x:v>778.3924119167589</x:v>
      </x:c>
      <x:c r="N178" s="81" t="n">
        <x:v>0.3385303774909305</x:v>
      </x:c>
      <x:c r="O178" s="23" t="n">
        <x:v>37</x:v>
      </x:c>
      <x:c r="P178" s="23" t="n">
        <x:v>10</x:v>
      </x:c>
      <x:c r="Q178" s="78" t="n">
        <x:v>45930</x:v>
      </x:c>
      <x:c r="R178" s="23" t="str">
        <x:v>True</x:v>
      </x:c>
      <x:c r="S178" s="23" t="str">
        <x:v>True</x:v>
      </x:c>
      <x:c r="T178" s="23" t="str">
        <x:v>False</x:v>
      </x:c>
    </x:row>
    <x:row r="179">
      <x:c r="A179" s="23" t="str">
        <x:v>total_calibration</x:v>
      </x:c>
      <x:c r="B179" s="23" t="n">
        <x:v>1</x:v>
      </x:c>
      <x:c r="C179" s="23" t="str">
        <x:v>checkpoint:z-ai-zhipu-ai-tsinghua-university:glm-4-6</x:v>
      </x:c>
      <x:c r="D179" s="23" t="str">
        <x:v>GLM-4.6</x:v>
      </x:c>
      <x:c r="E179" s="23" t="str">
        <x:v>z-ai</x:v>
      </x:c>
      <x:c r="F179" s="78" t="n">
        <x:v>45930</x:v>
      </x:c>
      <x:c r="G179" s="78" t="n">
        <x:v>45931</x:v>
      </x:c>
      <x:c r="H179" s="81" t="n">
        <x:v>1.0954451150103321</x:v>
      </x:c>
      <x:c r="I179" s="81" t="n">
        <x:v>1.1</x:v>
      </x:c>
      <x:c r="J179" s="23" t="str">
        <x:v>total_b</x:v>
      </x:c>
      <x:c r="K179" s="23" t="str">
        <x:v>date_current_price_nonprospective</x:v>
      </x:c>
      <x:c r="L179" s="81" t="n">
        <x:v>357</x:v>
      </x:c>
      <x:c r="M179" s="81" t="n">
        <x:v>735.222378137382</x:v>
      </x:c>
      <x:c r="N179" s="81" t="n">
        <x:v>0.31375050119088005</x:v>
      </x:c>
      <x:c r="O179" s="23" t="n">
        <x:v>37</x:v>
      </x:c>
      <x:c r="P179" s="23" t="n">
        <x:v>10</x:v>
      </x:c>
      <x:c r="Q179" s="78" t="n">
        <x:v>45930</x:v>
      </x:c>
      <x:c r="R179" s="23" t="str">
        <x:v>True</x:v>
      </x:c>
      <x:c r="S179" s="23" t="str">
        <x:v>True</x:v>
      </x:c>
      <x:c r="T179" s="23" t="str">
        <x:v>True</x:v>
      </x:c>
    </x:row>
    <x:row r="180">
      <x:c r="A180" s="23" t="str">
        <x:v>total_calibration</x:v>
      </x:c>
      <x:c r="B180" s="23" t="n">
        <x:v>1</x:v>
      </x:c>
      <x:c r="C180" s="23" t="str">
        <x:v>checkpoint:epoch:granite-4-0-h-micro</x:v>
      </x:c>
      <x:c r="D180" s="23" t="str">
        <x:v>Granite-4.0-H-Micro</x:v>
      </x:c>
      <x:c r="E180" s="23" t="str">
        <x:v>ibm-granite</x:v>
      </x:c>
      <x:c r="F180" s="78" t="n">
        <x:v>45932</x:v>
      </x:c>
      <x:c r="G180" s="78" t="n">
        <x:v>45950</x:v>
      </x:c>
      <x:c r="H180" s="81" t="n">
        <x:v>0.043243496620879306</x:v>
      </x:c>
      <x:c r="I180" s="81" t="n">
        <x:v>0.0436348484585</x:v>
      </x:c>
      <x:c r="J180" s="23" t="str">
        <x:v>total_b</x:v>
      </x:c>
      <x:c r="K180" s="23" t="str">
        <x:v>date_only</x:v>
      </x:c>
      <x:c r="L180" s="81" t="n">
        <x:v>3</x:v>
      </x:c>
      <x:c r="M180" s="81" t="n">
        <x:v>452.2043112210442</x:v>
      </x:c>
      <x:c r="N180" s="81" t="n">
        <x:v>2.178213443781904</x:v>
      </x:c>
      <x:c r="O180" s="23" t="n">
        <x:v>41</x:v>
      </x:c>
      <x:c r="P180" s="23" t="n">
        <x:v>11</x:v>
      </x:c>
      <x:c r="Q180" s="78" t="n">
        <x:v>45931</x:v>
      </x:c>
      <x:c r="R180" s="23" t="str">
        <x:v>True</x:v>
      </x:c>
      <x:c r="S180" s="23" t="str">
        <x:v>True</x:v>
      </x:c>
      <x:c r="T180" s="23" t="str">
        <x:v>False</x:v>
      </x:c>
    </x:row>
    <x:row r="181">
      <x:c r="A181" s="23" t="str">
        <x:v>total_calibration</x:v>
      </x:c>
      <x:c r="B181" s="23" t="n">
        <x:v>1</x:v>
      </x:c>
      <x:c r="C181" s="23" t="str">
        <x:v>checkpoint:epoch:granite-4-0-h-micro</x:v>
      </x:c>
      <x:c r="D181" s="23" t="str">
        <x:v>Granite-4.0-H-Micro</x:v>
      </x:c>
      <x:c r="E181" s="23" t="str">
        <x:v>ibm-granite</x:v>
      </x:c>
      <x:c r="F181" s="78" t="n">
        <x:v>45932</x:v>
      </x:c>
      <x:c r="G181" s="78" t="n">
        <x:v>45950</x:v>
      </x:c>
      <x:c r="H181" s="81" t="n">
        <x:v>0.043243496620879306</x:v>
      </x:c>
      <x:c r="I181" s="81" t="n">
        <x:v>0.0436348484585</x:v>
      </x:c>
      <x:c r="J181" s="23" t="str">
        <x:v>total_b</x:v>
      </x:c>
      <x:c r="K181" s="23" t="str">
        <x:v>date_historical_price</x:v>
      </x:c>
      <x:c r="L181" s="81" t="n">
        <x:v>3</x:v>
      </x:c>
      <x:c r="M181" s="81" t="n">
        <x:v>48.4301507334363</x:v>
      </x:c>
      <x:c r="N181" s="81" t="n">
        <x:v>1.2079945660220606</x:v>
      </x:c>
      <x:c r="O181" s="23" t="n">
        <x:v>41</x:v>
      </x:c>
      <x:c r="P181" s="23" t="n">
        <x:v>11</x:v>
      </x:c>
      <x:c r="Q181" s="78" t="n">
        <x:v>45931</x:v>
      </x:c>
      <x:c r="R181" s="23" t="str">
        <x:v>True</x:v>
      </x:c>
      <x:c r="S181" s="23" t="str">
        <x:v>True</x:v>
      </x:c>
      <x:c r="T181" s="23" t="str">
        <x:v>False</x:v>
      </x:c>
    </x:row>
    <x:row r="182">
      <x:c r="A182" s="23" t="str">
        <x:v>total_calibration</x:v>
      </x:c>
      <x:c r="B182" s="23" t="n">
        <x:v>1</x:v>
      </x:c>
      <x:c r="C182" s="23" t="str">
        <x:v>checkpoint:epoch:granite-4-0-h-micro</x:v>
      </x:c>
      <x:c r="D182" s="23" t="str">
        <x:v>Granite-4.0-H-Micro</x:v>
      </x:c>
      <x:c r="E182" s="23" t="str">
        <x:v>ibm-granite</x:v>
      </x:c>
      <x:c r="F182" s="78" t="n">
        <x:v>45932</x:v>
      </x:c>
      <x:c r="G182" s="78" t="n">
        <x:v>45950</x:v>
      </x:c>
      <x:c r="H182" s="81" t="n">
        <x:v>0.043243496620879306</x:v>
      </x:c>
      <x:c r="I182" s="81" t="n">
        <x:v>0.0436348484585</x:v>
      </x:c>
      <x:c r="J182" s="23" t="str">
        <x:v>total_b</x:v>
      </x:c>
      <x:c r="K182" s="23" t="str">
        <x:v>date_current_price_nonprospective</x:v>
      </x:c>
      <x:c r="L182" s="81" t="n">
        <x:v>3</x:v>
      </x:c>
      <x:c r="M182" s="81" t="n">
        <x:v>42.21637219586123</x:v>
      </x:c>
      <x:c r="N182" s="81" t="n">
        <x:v>1.1483596553743662</x:v>
      </x:c>
      <x:c r="O182" s="23" t="n">
        <x:v>41</x:v>
      </x:c>
      <x:c r="P182" s="23" t="n">
        <x:v>11</x:v>
      </x:c>
      <x:c r="Q182" s="78" t="n">
        <x:v>45931</x:v>
      </x:c>
      <x:c r="R182" s="23" t="str">
        <x:v>True</x:v>
      </x:c>
      <x:c r="S182" s="23" t="str">
        <x:v>True</x:v>
      </x:c>
      <x:c r="T182" s="23" t="str">
        <x:v>True</x:v>
      </x:c>
    </x:row>
    <x:row r="183">
      <x:c r="A183" s="23" t="str">
        <x:v>total_calibration</x:v>
      </x:c>
      <x:c r="B183" s="23" t="n">
        <x:v>1</x:v>
      </x:c>
      <x:c r="C183" s="23" t="str">
        <x:v>checkpoint:epoch:minimax-m2</x:v>
      </x:c>
      <x:c r="D183" s="23" t="str">
        <x:v>MiniMax-M2</x:v>
      </x:c>
      <x:c r="E183" s="23" t="str">
        <x:v>minimax</x:v>
      </x:c>
      <x:c r="F183" s="78" t="n">
        <x:v>45957</x:v>
      </x:c>
      <x:c r="G183" s="78" t="n">
        <x:v>45960</x:v>
      </x:c>
      <x:c r="H183" s="81" t="n">
        <x:v>0.2598076211353316</x:v>
      </x:c>
      <x:c r="I183" s="81" t="n">
        <x:v>0.6</x:v>
      </x:c>
      <x:c r="J183" s="23" t="str">
        <x:v>total_b</x:v>
      </x:c>
      <x:c r="K183" s="23" t="str">
        <x:v>date_only</x:v>
      </x:c>
      <x:c r="L183" s="81" t="n">
        <x:v>229</x:v>
      </x:c>
      <x:c r="M183" s="81" t="n">
        <x:v>133.700807025134</x:v>
      </x:c>
      <x:c r="N183" s="81" t="n">
        <x:v>-0.2337014536455575</x:v>
      </x:c>
      <x:c r="O183" s="23" t="n">
        <x:v>40</x:v>
      </x:c>
      <x:c r="P183" s="23" t="n">
        <x:v>11</x:v>
      </x:c>
      <x:c r="Q183" s="78" t="n">
        <x:v>45950</x:v>
      </x:c>
      <x:c r="R183" s="23" t="str">
        <x:v>True</x:v>
      </x:c>
      <x:c r="S183" s="23" t="str">
        <x:v>True</x:v>
      </x:c>
      <x:c r="T183" s="23" t="str">
        <x:v>False</x:v>
      </x:c>
    </x:row>
    <x:row r="184">
      <x:c r="A184" s="23" t="str">
        <x:v>total_calibration</x:v>
      </x:c>
      <x:c r="B184" s="23" t="n">
        <x:v>1</x:v>
      </x:c>
      <x:c r="C184" s="23" t="str">
        <x:v>checkpoint:epoch:minimax-m2</x:v>
      </x:c>
      <x:c r="D184" s="23" t="str">
        <x:v>MiniMax-M2</x:v>
      </x:c>
      <x:c r="E184" s="23" t="str">
        <x:v>minimax</x:v>
      </x:c>
      <x:c r="F184" s="78" t="n">
        <x:v>45957</x:v>
      </x:c>
      <x:c r="G184" s="78" t="n">
        <x:v>45960</x:v>
      </x:c>
      <x:c r="H184" s="81" t="n">
        <x:v>0.2598076211353316</x:v>
      </x:c>
      <x:c r="I184" s="81" t="n">
        <x:v>0.6</x:v>
      </x:c>
      <x:c r="J184" s="23" t="str">
        <x:v>total_b</x:v>
      </x:c>
      <x:c r="K184" s="23" t="str">
        <x:v>date_historical_price</x:v>
      </x:c>
      <x:c r="L184" s="81" t="n">
        <x:v>229</x:v>
      </x:c>
      <x:c r="M184" s="81" t="n">
        <x:v>98.01605304552288</x:v>
      </x:c>
      <x:c r="N184" s="81" t="n">
        <x:v>-0.3685382721765619</x:v>
      </x:c>
      <x:c r="O184" s="23" t="n">
        <x:v>40</x:v>
      </x:c>
      <x:c r="P184" s="23" t="n">
        <x:v>11</x:v>
      </x:c>
      <x:c r="Q184" s="78" t="n">
        <x:v>45950</x:v>
      </x:c>
      <x:c r="R184" s="23" t="str">
        <x:v>True</x:v>
      </x:c>
      <x:c r="S184" s="23" t="str">
        <x:v>True</x:v>
      </x:c>
      <x:c r="T184" s="23" t="str">
        <x:v>False</x:v>
      </x:c>
    </x:row>
    <x:row r="185">
      <x:c r="A185" s="23" t="str">
        <x:v>total_calibration</x:v>
      </x:c>
      <x:c r="B185" s="23" t="n">
        <x:v>1</x:v>
      </x:c>
      <x:c r="C185" s="23" t="str">
        <x:v>checkpoint:epoch:minimax-m2</x:v>
      </x:c>
      <x:c r="D185" s="23" t="str">
        <x:v>MiniMax-M2</x:v>
      </x:c>
      <x:c r="E185" s="23" t="str">
        <x:v>minimax</x:v>
      </x:c>
      <x:c r="F185" s="78" t="n">
        <x:v>45957</x:v>
      </x:c>
      <x:c r="G185" s="78" t="n">
        <x:v>45960</x:v>
      </x:c>
      <x:c r="H185" s="81" t="n">
        <x:v>0.2598076211353316</x:v>
      </x:c>
      <x:c r="I185" s="81" t="n">
        <x:v>0.6</x:v>
      </x:c>
      <x:c r="J185" s="23" t="str">
        <x:v>total_b</x:v>
      </x:c>
      <x:c r="K185" s="23" t="str">
        <x:v>date_current_price_nonprospective</x:v>
      </x:c>
      <x:c r="L185" s="81" t="n">
        <x:v>229</x:v>
      </x:c>
      <x:c r="M185" s="81" t="n">
        <x:v>232.74050156345487</x:v>
      </x:c>
      <x:c r="N185" s="81" t="n">
        <x:v>0.007036483563748829</x:v>
      </x:c>
      <x:c r="O185" s="23" t="n">
        <x:v>40</x:v>
      </x:c>
      <x:c r="P185" s="23" t="n">
        <x:v>11</x:v>
      </x:c>
      <x:c r="Q185" s="78" t="n">
        <x:v>45950</x:v>
      </x:c>
      <x:c r="R185" s="23" t="str">
        <x:v>True</x:v>
      </x:c>
      <x:c r="S185" s="23" t="str">
        <x:v>True</x:v>
      </x:c>
      <x:c r="T185" s="23" t="str">
        <x:v>True</x:v>
      </x:c>
    </x:row>
    <x:row r="186">
      <x:c r="A186" s="23" t="str">
        <x:v>total_calibration</x:v>
      </x:c>
      <x:c r="B186" s="23" t="n">
        <x:v>1</x:v>
      </x:c>
      <x:c r="C186" s="23" t="str">
        <x:v>checkpoint:moonshot:kimi-k2-thinking</x:v>
      </x:c>
      <x:c r="D186" s="23" t="str">
        <x:v>Kimi K2 Thinking</x:v>
      </x:c>
      <x:c r="E186" s="23" t="str">
        <x:v>moonshotai</x:v>
      </x:c>
      <x:c r="F186" s="78" t="n">
        <x:v>45967</x:v>
      </x:c>
      <x:c r="G186" s="78" t="n">
        <x:v>45968</x:v>
      </x:c>
      <x:c r="H186" s="81" t="n">
        <x:v>1.224744871391589</x:v>
      </x:c>
      <x:c r="I186" s="81" t="n">
        <x:v>1.22474487139</x:v>
      </x:c>
      <x:c r="J186" s="23" t="str">
        <x:v>total_b</x:v>
      </x:c>
      <x:c r="K186" s="23" t="str">
        <x:v>date_only</x:v>
      </x:c>
      <x:c r="L186" s="81" t="n">
        <x:v>1040</x:v>
      </x:c>
      <x:c r="M186" s="81" t="n">
        <x:v>95.7728520780239</x:v>
      </x:c>
      <x:c r="N186" s="81" t="n">
        <x:v>-1.0357909185666316</x:v>
      </x:c>
      <x:c r="O186" s="23" t="n">
        <x:v>42</x:v>
      </x:c>
      <x:c r="P186" s="23" t="n">
        <x:v>11</x:v>
      </x:c>
      <x:c r="Q186" s="78" t="n">
        <x:v>45960</x:v>
      </x:c>
      <x:c r="R186" s="23" t="str">
        <x:v>True</x:v>
      </x:c>
      <x:c r="S186" s="23" t="str">
        <x:v>True</x:v>
      </x:c>
      <x:c r="T186" s="23" t="str">
        <x:v>False</x:v>
      </x:c>
    </x:row>
    <x:row r="187">
      <x:c r="A187" s="23" t="str">
        <x:v>total_calibration</x:v>
      </x:c>
      <x:c r="B187" s="23" t="n">
        <x:v>1</x:v>
      </x:c>
      <x:c r="C187" s="23" t="str">
        <x:v>checkpoint:moonshot:kimi-k2-thinking</x:v>
      </x:c>
      <x:c r="D187" s="23" t="str">
        <x:v>Kimi K2 Thinking</x:v>
      </x:c>
      <x:c r="E187" s="23" t="str">
        <x:v>moonshotai</x:v>
      </x:c>
      <x:c r="F187" s="78" t="n">
        <x:v>45967</x:v>
      </x:c>
      <x:c r="G187" s="78" t="n">
        <x:v>45968</x:v>
      </x:c>
      <x:c r="H187" s="81" t="n">
        <x:v>1.224744871391589</x:v>
      </x:c>
      <x:c r="I187" s="81" t="n">
        <x:v>1.22474487139</x:v>
      </x:c>
      <x:c r="J187" s="23" t="str">
        <x:v>total_b</x:v>
      </x:c>
      <x:c r="K187" s="23" t="str">
        <x:v>date_historical_price</x:v>
      </x:c>
      <x:c r="L187" s="81" t="n">
        <x:v>1040</x:v>
      </x:c>
      <x:c r="M187" s="81" t="n">
        <x:v>386.09952828600234</x:v>
      </x:c>
      <x:c r="N187" s="81" t="n">
        <x:v>-0.43033406827020226</x:v>
      </x:c>
      <x:c r="O187" s="23" t="n">
        <x:v>42</x:v>
      </x:c>
      <x:c r="P187" s="23" t="n">
        <x:v>11</x:v>
      </x:c>
      <x:c r="Q187" s="78" t="n">
        <x:v>45960</x:v>
      </x:c>
      <x:c r="R187" s="23" t="str">
        <x:v>True</x:v>
      </x:c>
      <x:c r="S187" s="23" t="str">
        <x:v>True</x:v>
      </x:c>
      <x:c r="T187" s="23" t="str">
        <x:v>False</x:v>
      </x:c>
    </x:row>
    <x:row r="188">
      <x:c r="A188" s="23" t="str">
        <x:v>total_calibration</x:v>
      </x:c>
      <x:c r="B188" s="23" t="n">
        <x:v>1</x:v>
      </x:c>
      <x:c r="C188" s="23" t="str">
        <x:v>checkpoint:moonshot:kimi-k2-thinking</x:v>
      </x:c>
      <x:c r="D188" s="23" t="str">
        <x:v>Kimi K2 Thinking</x:v>
      </x:c>
      <x:c r="E188" s="23" t="str">
        <x:v>moonshotai</x:v>
      </x:c>
      <x:c r="F188" s="78" t="n">
        <x:v>45967</x:v>
      </x:c>
      <x:c r="G188" s="78" t="n">
        <x:v>45968</x:v>
      </x:c>
      <x:c r="H188" s="81" t="n">
        <x:v>1.224744871391589</x:v>
      </x:c>
      <x:c r="I188" s="81" t="n">
        <x:v>1.22474487139</x:v>
      </x:c>
      <x:c r="J188" s="23" t="str">
        <x:v>total_b</x:v>
      </x:c>
      <x:c r="K188" s="23" t="str">
        <x:v>date_current_price_nonprospective</x:v>
      </x:c>
      <x:c r="L188" s="81" t="n">
        <x:v>1040</x:v>
      </x:c>
      <x:c r="M188" s="81" t="n">
        <x:v>367.7341486229587</x:v>
      </x:c>
      <x:c r="N188" s="81" t="n">
        <x:v>-0.4514993779915316</x:v>
      </x:c>
      <x:c r="O188" s="23" t="n">
        <x:v>42</x:v>
      </x:c>
      <x:c r="P188" s="23" t="n">
        <x:v>11</x:v>
      </x:c>
      <x:c r="Q188" s="78" t="n">
        <x:v>45960</x:v>
      </x:c>
      <x:c r="R188" s="23" t="str">
        <x:v>True</x:v>
      </x:c>
      <x:c r="S188" s="23" t="str">
        <x:v>True</x:v>
      </x:c>
      <x:c r="T188" s="23" t="str">
        <x:v>True</x:v>
      </x:c>
    </x:row>
    <x:row r="189">
      <x:c r="A189" s="23" t="str">
        <x:v>total_calibration</x:v>
      </x:c>
      <x:c r="B189" s="23" t="n">
        <x:v>1</x:v>
      </x:c>
      <x:c r="C189" s="23" t="str">
        <x:v>checkpoint:epoch:mistral-3-large</x:v>
      </x:c>
      <x:c r="D189" s="23" t="str">
        <x:v>Mistral 3 Large</x:v>
      </x:c>
      <x:c r="E189" s="23" t="str">
        <x:v>mistralai</x:v>
      </x:c>
      <x:c r="F189" s="78" t="n">
        <x:v>45993</x:v>
      </x:c>
      <x:c r="G189" s="78" t="n">
        <x:v>45994</x:v>
      </x:c>
      <x:c r="H189" s="81" t="n">
        <x:v>0.8660254037844386</x:v>
      </x:c>
      <x:c r="I189" s="81" t="n">
        <x:v>0.866025403784</x:v>
      </x:c>
      <x:c r="J189" s="23" t="str">
        <x:v>total_b</x:v>
      </x:c>
      <x:c r="K189" s="23" t="str">
        <x:v>date_only</x:v>
      </x:c>
      <x:c r="L189" s="81" t="n">
        <x:v>675</x:v>
      </x:c>
      <x:c r="M189" s="81" t="n">
        <x:v>195.29075152177307</x:v>
      </x:c>
      <x:c r="N189" s="81" t="n">
        <x:v>-0.5386220961492413</x:v>
      </x:c>
      <x:c r="O189" s="23" t="n">
        <x:v>40</x:v>
      </x:c>
      <x:c r="P189" s="23" t="n">
        <x:v>11</x:v>
      </x:c>
      <x:c r="Q189" s="78" t="n">
        <x:v>45968</x:v>
      </x:c>
      <x:c r="R189" s="23" t="str">
        <x:v>True</x:v>
      </x:c>
      <x:c r="S189" s="23" t="str">
        <x:v>True</x:v>
      </x:c>
      <x:c r="T189" s="23" t="str">
        <x:v>False</x:v>
      </x:c>
    </x:row>
    <x:row r="190">
      <x:c r="A190" s="23" t="str">
        <x:v>total_calibration</x:v>
      </x:c>
      <x:c r="B190" s="23" t="n">
        <x:v>1</x:v>
      </x:c>
      <x:c r="C190" s="23" t="str">
        <x:v>checkpoint:epoch:mistral-3-large</x:v>
      </x:c>
      <x:c r="D190" s="23" t="str">
        <x:v>Mistral 3 Large</x:v>
      </x:c>
      <x:c r="E190" s="23" t="str">
        <x:v>mistralai</x:v>
      </x:c>
      <x:c r="F190" s="78" t="n">
        <x:v>45993</x:v>
      </x:c>
      <x:c r="G190" s="78" t="n">
        <x:v>45994</x:v>
      </x:c>
      <x:c r="H190" s="81" t="n">
        <x:v>0.8660254037844386</x:v>
      </x:c>
      <x:c r="I190" s="81" t="n">
        <x:v>0.866025403784</x:v>
      </x:c>
      <x:c r="J190" s="23" t="str">
        <x:v>total_b</x:v>
      </x:c>
      <x:c r="K190" s="23" t="str">
        <x:v>date_historical_price</x:v>
      </x:c>
      <x:c r="L190" s="81" t="n">
        <x:v>675</x:v>
      </x:c>
      <x:c r="M190" s="81" t="n">
        <x:v>423.3149252590172</x:v>
      </x:c>
      <x:c r="N190" s="81" t="n">
        <x:v>-0.20264019171028608</x:v>
      </x:c>
      <x:c r="O190" s="23" t="n">
        <x:v>40</x:v>
      </x:c>
      <x:c r="P190" s="23" t="n">
        <x:v>11</x:v>
      </x:c>
      <x:c r="Q190" s="78" t="n">
        <x:v>45968</x:v>
      </x:c>
      <x:c r="R190" s="23" t="str">
        <x:v>True</x:v>
      </x:c>
      <x:c r="S190" s="23" t="str">
        <x:v>True</x:v>
      </x:c>
      <x:c r="T190" s="23" t="str">
        <x:v>False</x:v>
      </x:c>
    </x:row>
    <x:row r="191">
      <x:c r="A191" s="23" t="str">
        <x:v>total_calibration</x:v>
      </x:c>
      <x:c r="B191" s="23" t="n">
        <x:v>1</x:v>
      </x:c>
      <x:c r="C191" s="23" t="str">
        <x:v>checkpoint:epoch:mistral-3-large</x:v>
      </x:c>
      <x:c r="D191" s="23" t="str">
        <x:v>Mistral 3 Large</x:v>
      </x:c>
      <x:c r="E191" s="23" t="str">
        <x:v>mistralai</x:v>
      </x:c>
      <x:c r="F191" s="78" t="n">
        <x:v>45993</x:v>
      </x:c>
      <x:c r="G191" s="78" t="n">
        <x:v>45994</x:v>
      </x:c>
      <x:c r="H191" s="81" t="n">
        <x:v>0.8660254037844386</x:v>
      </x:c>
      <x:c r="I191" s="81" t="n">
        <x:v>0.866025403784</x:v>
      </x:c>
      <x:c r="J191" s="23" t="str">
        <x:v>total_b</x:v>
      </x:c>
      <x:c r="K191" s="23" t="str">
        <x:v>date_current_price_nonprospective</x:v>
      </x:c>
      <x:c r="L191" s="81" t="n">
        <x:v>675</x:v>
      </x:c>
      <x:c r="M191" s="81" t="n">
        <x:v>414.6495719920248</x:v>
      </x:c>
      <x:c r="N191" s="81" t="n">
        <x:v>-0.21162255139822156</x:v>
      </x:c>
      <x:c r="O191" s="23" t="n">
        <x:v>40</x:v>
      </x:c>
      <x:c r="P191" s="23" t="n">
        <x:v>11</x:v>
      </x:c>
      <x:c r="Q191" s="78" t="n">
        <x:v>45968</x:v>
      </x:c>
      <x:c r="R191" s="23" t="str">
        <x:v>True</x:v>
      </x:c>
      <x:c r="S191" s="23" t="str">
        <x:v>True</x:v>
      </x:c>
      <x:c r="T191" s="23" t="str">
        <x:v>True</x:v>
      </x:c>
    </x:row>
    <x:row r="192">
      <x:c r="A192" s="23" t="str">
        <x:v>total_calibration</x:v>
      </x:c>
      <x:c r="B192" s="23" t="n">
        <x:v>1</x:v>
      </x:c>
      <x:c r="C192" s="23" t="str">
        <x:v>checkpoint:epoch:ministral-3-14b</x:v>
      </x:c>
      <x:c r="D192" s="23" t="str">
        <x:v>Ministral 3 14B</x:v>
      </x:c>
      <x:c r="E192" s="23" t="str">
        <x:v>mistralai</x:v>
      </x:c>
      <x:c r="F192" s="78" t="n">
        <x:v>45993</x:v>
      </x:c>
      <x:c r="G192" s="78" t="n">
        <x:v>45996</x:v>
      </x:c>
      <x:c r="H192" s="81" t="n">
        <x:v>0.2</x:v>
      </x:c>
      <x:c r="I192" s="81" t="n">
        <x:v>0.2</x:v>
      </x:c>
      <x:c r="J192" s="23" t="str">
        <x:v>total_b</x:v>
      </x:c>
      <x:c r="K192" s="23" t="str">
        <x:v>date_only</x:v>
      </x:c>
      <x:c r="L192" s="81" t="n">
        <x:v>14</x:v>
      </x:c>
      <x:c r="M192" s="81" t="n">
        <x:v>195.29075152177307</x:v>
      </x:c>
      <x:c r="N192" s="81" t="n">
        <x:v>1.1445536410035457</x:v>
      </x:c>
      <x:c r="O192" s="23" t="n">
        <x:v>40</x:v>
      </x:c>
      <x:c r="P192" s="23" t="n">
        <x:v>11</x:v>
      </x:c>
      <x:c r="Q192" s="78" t="n">
        <x:v>45968</x:v>
      </x:c>
      <x:c r="R192" s="23" t="str">
        <x:v>True</x:v>
      </x:c>
      <x:c r="S192" s="23" t="str">
        <x:v>True</x:v>
      </x:c>
      <x:c r="T192" s="23" t="str">
        <x:v>False</x:v>
      </x:c>
    </x:row>
    <x:row r="193">
      <x:c r="A193" s="23" t="str">
        <x:v>total_calibration</x:v>
      </x:c>
      <x:c r="B193" s="23" t="n">
        <x:v>1</x:v>
      </x:c>
      <x:c r="C193" s="23" t="str">
        <x:v>checkpoint:epoch:ministral-3-14b</x:v>
      </x:c>
      <x:c r="D193" s="23" t="str">
        <x:v>Ministral 3 14B</x:v>
      </x:c>
      <x:c r="E193" s="23" t="str">
        <x:v>mistralai</x:v>
      </x:c>
      <x:c r="F193" s="78" t="n">
        <x:v>45993</x:v>
      </x:c>
      <x:c r="G193" s="78" t="n">
        <x:v>45996</x:v>
      </x:c>
      <x:c r="H193" s="81" t="n">
        <x:v>0.2</x:v>
      </x:c>
      <x:c r="I193" s="81" t="n">
        <x:v>0.2</x:v>
      </x:c>
      <x:c r="J193" s="23" t="str">
        <x:v>total_b</x:v>
      </x:c>
      <x:c r="K193" s="23" t="str">
        <x:v>date_historical_price</x:v>
      </x:c>
      <x:c r="L193" s="81" t="n">
        <x:v>14</x:v>
      </x:c>
      <x:c r="M193" s="81" t="n">
        <x:v>96.35008531883739</x:v>
      </x:c>
      <x:c r="N193" s="81" t="n">
        <x:v>0.8377240678849397</x:v>
      </x:c>
      <x:c r="O193" s="23" t="n">
        <x:v>40</x:v>
      </x:c>
      <x:c r="P193" s="23" t="n">
        <x:v>11</x:v>
      </x:c>
      <x:c r="Q193" s="78" t="n">
        <x:v>45968</x:v>
      </x:c>
      <x:c r="R193" s="23" t="str">
        <x:v>True</x:v>
      </x:c>
      <x:c r="S193" s="23" t="str">
        <x:v>True</x:v>
      </x:c>
      <x:c r="T193" s="23" t="str">
        <x:v>False</x:v>
      </x:c>
    </x:row>
    <x:row r="194">
      <x:c r="A194" s="23" t="str">
        <x:v>total_calibration</x:v>
      </x:c>
      <x:c r="B194" s="23" t="n">
        <x:v>1</x:v>
      </x:c>
      <x:c r="C194" s="23" t="str">
        <x:v>checkpoint:epoch:ministral-3-14b</x:v>
      </x:c>
      <x:c r="D194" s="23" t="str">
        <x:v>Ministral 3 14B</x:v>
      </x:c>
      <x:c r="E194" s="23" t="str">
        <x:v>mistralai</x:v>
      </x:c>
      <x:c r="F194" s="78" t="n">
        <x:v>45993</x:v>
      </x:c>
      <x:c r="G194" s="78" t="n">
        <x:v>45996</x:v>
      </x:c>
      <x:c r="H194" s="81" t="n">
        <x:v>0.2</x:v>
      </x:c>
      <x:c r="I194" s="81" t="n">
        <x:v>0.2</x:v>
      </x:c>
      <x:c r="J194" s="23" t="str">
        <x:v>total_b</x:v>
      </x:c>
      <x:c r="K194" s="23" t="str">
        <x:v>date_current_price_nonprospective</x:v>
      </x:c>
      <x:c r="L194" s="81" t="n">
        <x:v>14</x:v>
      </x:c>
      <x:c r="M194" s="81" t="n">
        <x:v>84.8508544917254</x:v>
      </x:c>
      <x:c r="N194" s="81" t="n">
        <x:v>0.7825281845661765</x:v>
      </x:c>
      <x:c r="O194" s="23" t="n">
        <x:v>40</x:v>
      </x:c>
      <x:c r="P194" s="23" t="n">
        <x:v>11</x:v>
      </x:c>
      <x:c r="Q194" s="78" t="n">
        <x:v>45968</x:v>
      </x:c>
      <x:c r="R194" s="23" t="str">
        <x:v>True</x:v>
      </x:c>
      <x:c r="S194" s="23" t="str">
        <x:v>True</x:v>
      </x:c>
      <x:c r="T194" s="23" t="str">
        <x:v>True</x:v>
      </x:c>
    </x:row>
    <x:row r="195">
      <x:c r="A195" s="23" t="str">
        <x:v>total_calibration</x:v>
      </x:c>
      <x:c r="B195" s="23" t="n">
        <x:v>1</x:v>
      </x:c>
      <x:c r="C195" s="23" t="str">
        <x:v>checkpoint:epoch:ministral-3-3b</x:v>
      </x:c>
      <x:c r="D195" s="23" t="str">
        <x:v>Ministral 3 3B</x:v>
      </x:c>
      <x:c r="E195" s="23" t="str">
        <x:v>mistralai</x:v>
      </x:c>
      <x:c r="F195" s="78" t="n">
        <x:v>45993</x:v>
      </x:c>
      <x:c r="G195" s="78" t="n">
        <x:v>45996</x:v>
      </x:c>
      <x:c r="H195" s="81" t="n">
        <x:v>0.1</x:v>
      </x:c>
      <x:c r="I195" s="81" t="n">
        <x:v>0.1</x:v>
      </x:c>
      <x:c r="J195" s="23" t="str">
        <x:v>total_b</x:v>
      </x:c>
      <x:c r="K195" s="23" t="str">
        <x:v>date_only</x:v>
      </x:c>
      <x:c r="L195" s="81" t="n">
        <x:v>3</x:v>
      </x:c>
      <x:c r="M195" s="81" t="n">
        <x:v>195.29075152177307</x:v>
      </x:c>
      <x:c r="N195" s="81" t="n">
        <x:v>1.8135604219621213</x:v>
      </x:c>
      <x:c r="O195" s="23" t="n">
        <x:v>40</x:v>
      </x:c>
      <x:c r="P195" s="23" t="n">
        <x:v>11</x:v>
      </x:c>
      <x:c r="Q195" s="78" t="n">
        <x:v>45968</x:v>
      </x:c>
      <x:c r="R195" s="23" t="str">
        <x:v>True</x:v>
      </x:c>
      <x:c r="S195" s="23" t="str">
        <x:v>True</x:v>
      </x:c>
      <x:c r="T195" s="23" t="str">
        <x:v>False</x:v>
      </x:c>
    </x:row>
    <x:row r="196">
      <x:c r="A196" s="23" t="str">
        <x:v>total_calibration</x:v>
      </x:c>
      <x:c r="B196" s="23" t="n">
        <x:v>1</x:v>
      </x:c>
      <x:c r="C196" s="23" t="str">
        <x:v>checkpoint:epoch:ministral-3-3b</x:v>
      </x:c>
      <x:c r="D196" s="23" t="str">
        <x:v>Ministral 3 3B</x:v>
      </x:c>
      <x:c r="E196" s="23" t="str">
        <x:v>mistralai</x:v>
      </x:c>
      <x:c r="F196" s="78" t="n">
        <x:v>45993</x:v>
      </x:c>
      <x:c r="G196" s="78" t="n">
        <x:v>45996</x:v>
      </x:c>
      <x:c r="H196" s="81" t="n">
        <x:v>0.1</x:v>
      </x:c>
      <x:c r="I196" s="81" t="n">
        <x:v>0.1</x:v>
      </x:c>
      <x:c r="J196" s="23" t="str">
        <x:v>total_b</x:v>
      </x:c>
      <x:c r="K196" s="23" t="str">
        <x:v>date_historical_price</x:v>
      </x:c>
      <x:c r="L196" s="81" t="n">
        <x:v>3</x:v>
      </x:c>
      <x:c r="M196" s="81" t="n">
        <x:v>47.84509540811418</x:v>
      </x:c>
      <x:c r="N196" s="81" t="n">
        <x:v>1.2027161702278264</x:v>
      </x:c>
      <x:c r="O196" s="23" t="n">
        <x:v>40</x:v>
      </x:c>
      <x:c r="P196" s="23" t="n">
        <x:v>11</x:v>
      </x:c>
      <x:c r="Q196" s="78" t="n">
        <x:v>45968</x:v>
      </x:c>
      <x:c r="R196" s="23" t="str">
        <x:v>True</x:v>
      </x:c>
      <x:c r="S196" s="23" t="str">
        <x:v>True</x:v>
      </x:c>
      <x:c r="T196" s="23" t="str">
        <x:v>False</x:v>
      </x:c>
    </x:row>
    <x:row r="197">
      <x:c r="A197" s="23" t="str">
        <x:v>total_calibration</x:v>
      </x:c>
      <x:c r="B197" s="23" t="n">
        <x:v>1</x:v>
      </x:c>
      <x:c r="C197" s="23" t="str">
        <x:v>checkpoint:epoch:ministral-3-3b</x:v>
      </x:c>
      <x:c r="D197" s="23" t="str">
        <x:v>Ministral 3 3B</x:v>
      </x:c>
      <x:c r="E197" s="23" t="str">
        <x:v>mistralai</x:v>
      </x:c>
      <x:c r="F197" s="78" t="n">
        <x:v>45993</x:v>
      </x:c>
      <x:c r="G197" s="78" t="n">
        <x:v>45996</x:v>
      </x:c>
      <x:c r="H197" s="81" t="n">
        <x:v>0.1</x:v>
      </x:c>
      <x:c r="I197" s="81" t="n">
        <x:v>0.1</x:v>
      </x:c>
      <x:c r="J197" s="23" t="str">
        <x:v>total_b</x:v>
      </x:c>
      <x:c r="K197" s="23" t="str">
        <x:v>date_current_price_nonprospective</x:v>
      </x:c>
      <x:c r="L197" s="81" t="n">
        <x:v>3</x:v>
      </x:c>
      <x:c r="M197" s="81" t="n">
        <x:v>40.066838177776084</x:v>
      </x:c>
      <x:c r="N197" s="81" t="n">
        <x:v>1.125663817283194</x:v>
      </x:c>
      <x:c r="O197" s="23" t="n">
        <x:v>40</x:v>
      </x:c>
      <x:c r="P197" s="23" t="n">
        <x:v>11</x:v>
      </x:c>
      <x:c r="Q197" s="78" t="n">
        <x:v>45968</x:v>
      </x:c>
      <x:c r="R197" s="23" t="str">
        <x:v>True</x:v>
      </x:c>
      <x:c r="S197" s="23" t="str">
        <x:v>True</x:v>
      </x:c>
      <x:c r="T197" s="23" t="str">
        <x:v>True</x:v>
      </x:c>
    </x:row>
    <x:row r="198">
      <x:c r="A198" s="23" t="str">
        <x:v>total_calibration</x:v>
      </x:c>
      <x:c r="B198" s="23" t="n">
        <x:v>1</x:v>
      </x:c>
      <x:c r="C198" s="23" t="str">
        <x:v>checkpoint:epoch:ministral-3-8b</x:v>
      </x:c>
      <x:c r="D198" s="23" t="str">
        <x:v>Ministral 3 8B</x:v>
      </x:c>
      <x:c r="E198" s="23" t="str">
        <x:v>mistralai</x:v>
      </x:c>
      <x:c r="F198" s="78" t="n">
        <x:v>45993</x:v>
      </x:c>
      <x:c r="G198" s="78" t="n">
        <x:v>45996</x:v>
      </x:c>
      <x:c r="H198" s="81" t="n">
        <x:v>0.15</x:v>
      </x:c>
      <x:c r="I198" s="81" t="n">
        <x:v>0.15</x:v>
      </x:c>
      <x:c r="J198" s="23" t="str">
        <x:v>total_b</x:v>
      </x:c>
      <x:c r="K198" s="23" t="str">
        <x:v>date_only</x:v>
      </x:c>
      <x:c r="L198" s="81" t="n">
        <x:v>8</x:v>
      </x:c>
      <x:c r="M198" s="81" t="n">
        <x:v>195.29075152177307</x:v>
      </x:c>
      <x:c r="N198" s="81" t="n">
        <x:v>1.3875916896898401</x:v>
      </x:c>
      <x:c r="O198" s="23" t="n">
        <x:v>40</x:v>
      </x:c>
      <x:c r="P198" s="23" t="n">
        <x:v>11</x:v>
      </x:c>
      <x:c r="Q198" s="78" t="n">
        <x:v>45968</x:v>
      </x:c>
      <x:c r="R198" s="23" t="str">
        <x:v>True</x:v>
      </x:c>
      <x:c r="S198" s="23" t="str">
        <x:v>True</x:v>
      </x:c>
      <x:c r="T198" s="23" t="str">
        <x:v>False</x:v>
      </x:c>
    </x:row>
    <x:row r="199">
      <x:c r="A199" s="23" t="str">
        <x:v>total_calibration</x:v>
      </x:c>
      <x:c r="B199" s="23" t="n">
        <x:v>1</x:v>
      </x:c>
      <x:c r="C199" s="23" t="str">
        <x:v>checkpoint:epoch:ministral-3-8b</x:v>
      </x:c>
      <x:c r="D199" s="23" t="str">
        <x:v>Ministral 3 8B</x:v>
      </x:c>
      <x:c r="E199" s="23" t="str">
        <x:v>mistralai</x:v>
      </x:c>
      <x:c r="F199" s="78" t="n">
        <x:v>45993</x:v>
      </x:c>
      <x:c r="G199" s="78" t="n">
        <x:v>45996</x:v>
      </x:c>
      <x:c r="H199" s="81" t="n">
        <x:v>0.15</x:v>
      </x:c>
      <x:c r="I199" s="81" t="n">
        <x:v>0.15</x:v>
      </x:c>
      <x:c r="J199" s="23" t="str">
        <x:v>total_b</x:v>
      </x:c>
      <x:c r="K199" s="23" t="str">
        <x:v>date_historical_price</x:v>
      </x:c>
      <x:c r="L199" s="81" t="n">
        <x:v>8</x:v>
      </x:c>
      <x:c r="M199" s="81" t="n">
        <x:v>72.05674029540877</x:v>
      </x:c>
      <x:c r="N199" s="81" t="n">
        <x:v>0.954584624614517</x:v>
      </x:c>
      <x:c r="O199" s="23" t="n">
        <x:v>40</x:v>
      </x:c>
      <x:c r="P199" s="23" t="n">
        <x:v>11</x:v>
      </x:c>
      <x:c r="Q199" s="78" t="n">
        <x:v>45968</x:v>
      </x:c>
      <x:c r="R199" s="23" t="str">
        <x:v>True</x:v>
      </x:c>
      <x:c r="S199" s="23" t="str">
        <x:v>True</x:v>
      </x:c>
      <x:c r="T199" s="23" t="str">
        <x:v>False</x:v>
      </x:c>
    </x:row>
    <x:row r="200">
      <x:c r="A200" s="23" t="str">
        <x:v>total_calibration</x:v>
      </x:c>
      <x:c r="B200" s="23" t="n">
        <x:v>1</x:v>
      </x:c>
      <x:c r="C200" s="23" t="str">
        <x:v>checkpoint:epoch:ministral-3-8b</x:v>
      </x:c>
      <x:c r="D200" s="23" t="str">
        <x:v>Ministral 3 8B</x:v>
      </x:c>
      <x:c r="E200" s="23" t="str">
        <x:v>mistralai</x:v>
      </x:c>
      <x:c r="F200" s="78" t="n">
        <x:v>45993</x:v>
      </x:c>
      <x:c r="G200" s="78" t="n">
        <x:v>45996</x:v>
      </x:c>
      <x:c r="H200" s="81" t="n">
        <x:v>0.15</x:v>
      </x:c>
      <x:c r="I200" s="81" t="n">
        <x:v>0.15</x:v>
      </x:c>
      <x:c r="J200" s="23" t="str">
        <x:v>total_b</x:v>
      </x:c>
      <x:c r="K200" s="23" t="str">
        <x:v>date_current_price_nonprospective</x:v>
      </x:c>
      <x:c r="L200" s="81" t="n">
        <x:v>8</x:v>
      </x:c>
      <x:c r="M200" s="81" t="n">
        <x:v>62.14518336642931</x:v>
      </x:c>
      <x:c r="N200" s="81" t="n">
        <x:v>0.8903174867991692</x:v>
      </x:c>
      <x:c r="O200" s="23" t="n">
        <x:v>40</x:v>
      </x:c>
      <x:c r="P200" s="23" t="n">
        <x:v>11</x:v>
      </x:c>
      <x:c r="Q200" s="78" t="n">
        <x:v>45968</x:v>
      </x:c>
      <x:c r="R200" s="23" t="str">
        <x:v>True</x:v>
      </x:c>
      <x:c r="S200" s="23" t="str">
        <x:v>True</x:v>
      </x:c>
      <x:c r="T200" s="23" t="str">
        <x:v>True</x:v>
      </x:c>
    </x:row>
    <x:row r="201">
      <x:c r="A201" s="23" t="str">
        <x:v>total_calibration</x:v>
      </x:c>
      <x:c r="B201" s="23" t="n">
        <x:v>1</x:v>
      </x:c>
      <x:c r="C201" s="23" t="str">
        <x:v>checkpoint:epoch:devstral-2-123b</x:v>
      </x:c>
      <x:c r="D201" s="23" t="str">
        <x:v>Devstral 2 (123B)</x:v>
      </x:c>
      <x:c r="E201" s="23" t="str">
        <x:v>mistralai</x:v>
      </x:c>
      <x:c r="F201" s="78" t="n">
        <x:v>46000</x:v>
      </x:c>
      <x:c r="G201" s="78" t="n">
        <x:v>46002</x:v>
      </x:c>
      <x:c r="H201" s="81" t="n">
        <x:v>0.3</x:v>
      </x:c>
      <x:c r="I201" s="81" t="n">
        <x:v>0.894427191</x:v>
      </x:c>
      <x:c r="J201" s="23" t="str">
        <x:v>total_b</x:v>
      </x:c>
      <x:c r="K201" s="23" t="str">
        <x:v>date_only</x:v>
      </x:c>
      <x:c r="L201" s="81" t="n">
        <x:v>123</x:v>
      </x:c>
      <x:c r="M201" s="81" t="n">
        <x:v>202.60346701904055</x:v>
      </x:c>
      <x:c r="N201" s="81" t="n">
        <x:v>0.21674176144248863</x:v>
      </x:c>
      <x:c r="O201" s="23" t="n">
        <x:v>40</x:v>
      </x:c>
      <x:c r="P201" s="23" t="n">
        <x:v>11</x:v>
      </x:c>
      <x:c r="Q201" s="78" t="n">
        <x:v>45968</x:v>
      </x:c>
      <x:c r="R201" s="23" t="str">
        <x:v>True</x:v>
      </x:c>
      <x:c r="S201" s="23" t="str">
        <x:v>True</x:v>
      </x:c>
      <x:c r="T201" s="23" t="str">
        <x:v>False</x:v>
      </x:c>
    </x:row>
    <x:row r="202">
      <x:c r="A202" s="23" t="str">
        <x:v>total_calibration</x:v>
      </x:c>
      <x:c r="B202" s="23" t="n">
        <x:v>1</x:v>
      </x:c>
      <x:c r="C202" s="23" t="str">
        <x:v>checkpoint:epoch:devstral-2-123b</x:v>
      </x:c>
      <x:c r="D202" s="23" t="str">
        <x:v>Devstral 2 (123B)</x:v>
      </x:c>
      <x:c r="E202" s="23" t="str">
        <x:v>mistralai</x:v>
      </x:c>
      <x:c r="F202" s="78" t="n">
        <x:v>46000</x:v>
      </x:c>
      <x:c r="G202" s="78" t="n">
        <x:v>46002</x:v>
      </x:c>
      <x:c r="H202" s="81" t="n">
        <x:v>0.3</x:v>
      </x:c>
      <x:c r="I202" s="81" t="n">
        <x:v>0.894427191</x:v>
      </x:c>
      <x:c r="J202" s="23" t="str">
        <x:v>total_b</x:v>
      </x:c>
      <x:c r="K202" s="23" t="str">
        <x:v>date_historical_price</x:v>
      </x:c>
      <x:c r="L202" s="81" t="n">
        <x:v>123</x:v>
      </x:c>
      <x:c r="M202" s="81" t="n">
        <x:v>149.3495784858211</x:v>
      </x:c>
      <x:c r="N202" s="81" t="n">
        <x:v>0.08429888977901984</x:v>
      </x:c>
      <x:c r="O202" s="23" t="n">
        <x:v>40</x:v>
      </x:c>
      <x:c r="P202" s="23" t="n">
        <x:v>11</x:v>
      </x:c>
      <x:c r="Q202" s="78" t="n">
        <x:v>45968</x:v>
      </x:c>
      <x:c r="R202" s="23" t="str">
        <x:v>True</x:v>
      </x:c>
      <x:c r="S202" s="23" t="str">
        <x:v>True</x:v>
      </x:c>
      <x:c r="T202" s="23" t="str">
        <x:v>False</x:v>
      </x:c>
    </x:row>
    <x:row r="203">
      <x:c r="A203" s="23" t="str">
        <x:v>total_calibration</x:v>
      </x:c>
      <x:c r="B203" s="23" t="n">
        <x:v>1</x:v>
      </x:c>
      <x:c r="C203" s="23" t="str">
        <x:v>checkpoint:epoch:devstral-2-123b</x:v>
      </x:c>
      <x:c r="D203" s="23" t="str">
        <x:v>Devstral 2 (123B)</x:v>
      </x:c>
      <x:c r="E203" s="23" t="str">
        <x:v>mistralai</x:v>
      </x:c>
      <x:c r="F203" s="78" t="n">
        <x:v>46000</x:v>
      </x:c>
      <x:c r="G203" s="78" t="n">
        <x:v>46002</x:v>
      </x:c>
      <x:c r="H203" s="81" t="n">
        <x:v>0.3</x:v>
      </x:c>
      <x:c r="I203" s="81" t="n">
        <x:v>0.894427191</x:v>
      </x:c>
      <x:c r="J203" s="23" t="str">
        <x:v>total_b</x:v>
      </x:c>
      <x:c r="K203" s="23" t="str">
        <x:v>date_current_price_nonprospective</x:v>
      </x:c>
      <x:c r="L203" s="81" t="n">
        <x:v>123</x:v>
      </x:c>
      <x:c r="M203" s="81" t="n">
        <x:v>442.8907945852387</x:v>
      </x:c>
      <x:c r="N203" s="81" t="n">
        <x:v>0.5563915421974005</x:v>
      </x:c>
      <x:c r="O203" s="23" t="n">
        <x:v>40</x:v>
      </x:c>
      <x:c r="P203" s="23" t="n">
        <x:v>11</x:v>
      </x:c>
      <x:c r="Q203" s="78" t="n">
        <x:v>45968</x:v>
      </x:c>
      <x:c r="R203" s="23" t="str">
        <x:v>True</x:v>
      </x:c>
      <x:c r="S203" s="23" t="str">
        <x:v>True</x:v>
      </x:c>
      <x:c r="T203" s="23" t="str">
        <x:v>True</x:v>
      </x:c>
    </x:row>
    <x:row r="204">
      <x:c r="A204" s="23" t="str">
        <x:v>total_calibration</x:v>
      </x:c>
      <x:c r="B204" s="23" t="n">
        <x:v>1</x:v>
      </x:c>
      <x:c r="C204" s="23" t="str">
        <x:v>checkpoint:epoch:nemotron-3-nano-30b-a3b</x:v>
      </x:c>
      <x:c r="D204" s="23" t="str">
        <x:v>Nemotron 3-Nano-30B-A3B</x:v>
      </x:c>
      <x:c r="E204" s="23" t="str">
        <x:v>nvidia</x:v>
      </x:c>
      <x:c r="F204" s="78" t="n">
        <x:v>46006</x:v>
      </x:c>
      <x:c r="G204" s="78" t="n">
        <x:v>46010</x:v>
      </x:c>
      <x:c r="H204" s="81" t="n">
        <x:v>0.12</x:v>
      </x:c>
      <x:c r="I204" s="81" t="n">
        <x:v>0.1</x:v>
      </x:c>
      <x:c r="J204" s="23" t="str">
        <x:v>total_b</x:v>
      </x:c>
      <x:c r="K204" s="23" t="str">
        <x:v>date_only</x:v>
      </x:c>
      <x:c r="L204" s="81" t="n">
        <x:v>31.6</x:v>
      </x:c>
      <x:c r="M204" s="81" t="n">
        <x:v>150.81907586170422</x:v>
      </x:c>
      <x:c r="N204" s="81" t="n">
        <x:v>0.6787691927186135</x:v>
      </x:c>
      <x:c r="O204" s="23" t="n">
        <x:v>49</x:v>
      </x:c>
      <x:c r="P204" s="23" t="n">
        <x:v>12</x:v>
      </x:c>
      <x:c r="Q204" s="78" t="n">
        <x:v>46002</x:v>
      </x:c>
      <x:c r="R204" s="23" t="str">
        <x:v>True</x:v>
      </x:c>
      <x:c r="S204" s="23" t="str">
        <x:v>True</x:v>
      </x:c>
      <x:c r="T204" s="23" t="str">
        <x:v>False</x:v>
      </x:c>
    </x:row>
    <x:row r="205">
      <x:c r="A205" s="23" t="str">
        <x:v>total_calibration</x:v>
      </x:c>
      <x:c r="B205" s="23" t="n">
        <x:v>1</x:v>
      </x:c>
      <x:c r="C205" s="23" t="str">
        <x:v>checkpoint:epoch:nemotron-3-nano-30b-a3b</x:v>
      </x:c>
      <x:c r="D205" s="23" t="str">
        <x:v>Nemotron 3-Nano-30B-A3B</x:v>
      </x:c>
      <x:c r="E205" s="23" t="str">
        <x:v>nvidia</x:v>
      </x:c>
      <x:c r="F205" s="78" t="n">
        <x:v>46006</x:v>
      </x:c>
      <x:c r="G205" s="78" t="n">
        <x:v>46010</x:v>
      </x:c>
      <x:c r="H205" s="81" t="n">
        <x:v>0.12</x:v>
      </x:c>
      <x:c r="I205" s="81" t="n">
        <x:v>0.1</x:v>
      </x:c>
      <x:c r="J205" s="23" t="str">
        <x:v>total_b</x:v>
      </x:c>
      <x:c r="K205" s="23" t="str">
        <x:v>date_historical_price</x:v>
      </x:c>
      <x:c r="L205" s="81" t="n">
        <x:v>31.6</x:v>
      </x:c>
      <x:c r="M205" s="81" t="n">
        <x:v>46.21046550390721</x:v>
      </x:c>
      <x:c r="N205" s="81" t="n">
        <x:v>0.1650532608139548</x:v>
      </x:c>
      <x:c r="O205" s="23" t="n">
        <x:v>49</x:v>
      </x:c>
      <x:c r="P205" s="23" t="n">
        <x:v>12</x:v>
      </x:c>
      <x:c r="Q205" s="78" t="n">
        <x:v>46002</x:v>
      </x:c>
      <x:c r="R205" s="23" t="str">
        <x:v>True</x:v>
      </x:c>
      <x:c r="S205" s="23" t="str">
        <x:v>True</x:v>
      </x:c>
      <x:c r="T205" s="23" t="str">
        <x:v>False</x:v>
      </x:c>
    </x:row>
    <x:row r="206">
      <x:c r="A206" s="23" t="str">
        <x:v>total_calibration</x:v>
      </x:c>
      <x:c r="B206" s="23" t="n">
        <x:v>1</x:v>
      </x:c>
      <x:c r="C206" s="23" t="str">
        <x:v>checkpoint:epoch:nemotron-3-nano-30b-a3b</x:v>
      </x:c>
      <x:c r="D206" s="23" t="str">
        <x:v>Nemotron 3-Nano-30B-A3B</x:v>
      </x:c>
      <x:c r="E206" s="23" t="str">
        <x:v>nvidia</x:v>
      </x:c>
      <x:c r="F206" s="78" t="n">
        <x:v>46006</x:v>
      </x:c>
      <x:c r="G206" s="78" t="n">
        <x:v>46010</x:v>
      </x:c>
      <x:c r="H206" s="81" t="n">
        <x:v>0.12</x:v>
      </x:c>
      <x:c r="I206" s="81" t="n">
        <x:v>0.1</x:v>
      </x:c>
      <x:c r="J206" s="23" t="str">
        <x:v>total_b</x:v>
      </x:c>
      <x:c r="K206" s="23" t="str">
        <x:v>date_current_price_nonprospective</x:v>
      </x:c>
      <x:c r="L206" s="81" t="n">
        <x:v>31.6</x:v>
      </x:c>
      <x:c r="M206" s="81" t="n">
        <x:v>31.805516654214333</x:v>
      </x:c>
      <x:c r="N206" s="81" t="n">
        <x:v>0.002815372104771224</x:v>
      </x:c>
      <x:c r="O206" s="23" t="n">
        <x:v>49</x:v>
      </x:c>
      <x:c r="P206" s="23" t="n">
        <x:v>12</x:v>
      </x:c>
      <x:c r="Q206" s="78" t="n">
        <x:v>46002</x:v>
      </x:c>
      <x:c r="R206" s="23" t="str">
        <x:v>True</x:v>
      </x:c>
      <x:c r="S206" s="23" t="str">
        <x:v>True</x:v>
      </x:c>
      <x:c r="T206" s="23" t="str">
        <x:v>True</x:v>
      </x:c>
    </x:row>
    <x:row r="207">
      <x:c r="A207" s="23" t="str">
        <x:v>total_calibration</x:v>
      </x:c>
      <x:c r="B207" s="23" t="n">
        <x:v>1</x:v>
      </x:c>
      <x:c r="C207" s="23" t="str">
        <x:v>checkpoint:z-ai-zhipu-ai:glm-4-7</x:v>
      </x:c>
      <x:c r="D207" s="23" t="str">
        <x:v>GLM-4.7</x:v>
      </x:c>
      <x:c r="E207" s="23" t="str">
        <x:v>z-ai</x:v>
      </x:c>
      <x:c r="F207" s="78" t="n">
        <x:v>46013</x:v>
      </x:c>
      <x:c r="G207" s="78" t="n">
        <x:v>46014</x:v>
      </x:c>
      <x:c r="H207" s="81" t="n">
        <x:v>0.7745966692414834</x:v>
      </x:c>
      <x:c r="I207" s="81" t="n">
        <x:v>1.09146690284</x:v>
      </x:c>
      <x:c r="J207" s="23" t="str">
        <x:v>total_b</x:v>
      </x:c>
      <x:c r="K207" s="23" t="str">
        <x:v>date_only</x:v>
      </x:c>
      <x:c r="L207" s="81" t="n">
        <x:v>358</x:v>
      </x:c>
      <x:c r="M207" s="81" t="n">
        <x:v>89.50250482613296</x:v>
      </x:c>
      <x:c r="N207" s="81" t="n">
        <x:v>-0.6020478369486837</x:v>
      </x:c>
      <x:c r="O207" s="23" t="n">
        <x:v>46</x:v>
      </x:c>
      <x:c r="P207" s="23" t="n">
        <x:v>12</x:v>
      </x:c>
      <x:c r="Q207" s="78" t="n">
        <x:v>46010</x:v>
      </x:c>
      <x:c r="R207" s="23" t="str">
        <x:v>True</x:v>
      </x:c>
      <x:c r="S207" s="23" t="str">
        <x:v>True</x:v>
      </x:c>
      <x:c r="T207" s="23" t="str">
        <x:v>False</x:v>
      </x:c>
    </x:row>
    <x:row r="208">
      <x:c r="A208" s="23" t="str">
        <x:v>total_calibration</x:v>
      </x:c>
      <x:c r="B208" s="23" t="n">
        <x:v>1</x:v>
      </x:c>
      <x:c r="C208" s="23" t="str">
        <x:v>checkpoint:z-ai-zhipu-ai:glm-4-7</x:v>
      </x:c>
      <x:c r="D208" s="23" t="str">
        <x:v>GLM-4.7</x:v>
      </x:c>
      <x:c r="E208" s="23" t="str">
        <x:v>z-ai</x:v>
      </x:c>
      <x:c r="F208" s="78" t="n">
        <x:v>46013</x:v>
      </x:c>
      <x:c r="G208" s="78" t="n">
        <x:v>46014</x:v>
      </x:c>
      <x:c r="H208" s="81" t="n">
        <x:v>0.7745966692414834</x:v>
      </x:c>
      <x:c r="I208" s="81" t="n">
        <x:v>1.09146690284</x:v>
      </x:c>
      <x:c r="J208" s="23" t="str">
        <x:v>total_b</x:v>
      </x:c>
      <x:c r="K208" s="23" t="str">
        <x:v>date_historical_price</x:v>
      </x:c>
      <x:c r="L208" s="81" t="n">
        <x:v>358</x:v>
      </x:c>
      <x:c r="M208" s="81" t="n">
        <x:v>322.91098803247354</x:v>
      </x:c>
      <x:c r="N208" s="81" t="n">
        <x:v>-0.04480020317927495</x:v>
      </x:c>
      <x:c r="O208" s="23" t="n">
        <x:v>46</x:v>
      </x:c>
      <x:c r="P208" s="23" t="n">
        <x:v>12</x:v>
      </x:c>
      <x:c r="Q208" s="78" t="n">
        <x:v>46010</x:v>
      </x:c>
      <x:c r="R208" s="23" t="str">
        <x:v>True</x:v>
      </x:c>
      <x:c r="S208" s="23" t="str">
        <x:v>True</x:v>
      </x:c>
      <x:c r="T208" s="23" t="str">
        <x:v>False</x:v>
      </x:c>
    </x:row>
    <x:row r="209">
      <x:c r="A209" s="23" t="str">
        <x:v>total_calibration</x:v>
      </x:c>
      <x:c r="B209" s="23" t="n">
        <x:v>1</x:v>
      </x:c>
      <x:c r="C209" s="23" t="str">
        <x:v>checkpoint:z-ai-zhipu-ai:glm-4-7</x:v>
      </x:c>
      <x:c r="D209" s="23" t="str">
        <x:v>GLM-4.7</x:v>
      </x:c>
      <x:c r="E209" s="23" t="str">
        <x:v>z-ai</x:v>
      </x:c>
      <x:c r="F209" s="78" t="n">
        <x:v>46013</x:v>
      </x:c>
      <x:c r="G209" s="78" t="n">
        <x:v>46014</x:v>
      </x:c>
      <x:c r="H209" s="81" t="n">
        <x:v>0.7745966692414834</x:v>
      </x:c>
      <x:c r="I209" s="81" t="n">
        <x:v>1.09146690284</x:v>
      </x:c>
      <x:c r="J209" s="23" t="str">
        <x:v>total_b</x:v>
      </x:c>
      <x:c r="K209" s="23" t="str">
        <x:v>date_current_price_nonprospective</x:v>
      </x:c>
      <x:c r="L209" s="81" t="n">
        <x:v>358</x:v>
      </x:c>
      <x:c r="M209" s="81" t="n">
        <x:v>469.6087717322311</x:v>
      </x:c>
      <x:c r="N209" s="81" t="n">
        <x:v>0.11785317377482739</x:v>
      </x:c>
      <x:c r="O209" s="23" t="n">
        <x:v>46</x:v>
      </x:c>
      <x:c r="P209" s="23" t="n">
        <x:v>12</x:v>
      </x:c>
      <x:c r="Q209" s="78" t="n">
        <x:v>46010</x:v>
      </x:c>
      <x:c r="R209" s="23" t="str">
        <x:v>True</x:v>
      </x:c>
      <x:c r="S209" s="23" t="str">
        <x:v>True</x:v>
      </x:c>
      <x:c r="T209" s="23" t="str">
        <x:v>True</x:v>
      </x:c>
    </x:row>
    <x:row r="210">
      <x:c r="A210" s="23" t="str">
        <x:v>total_calibration</x:v>
      </x:c>
      <x:c r="B210" s="23" t="n">
        <x:v>1</x:v>
      </x:c>
      <x:c r="C210" s="23" t="str">
        <x:v>checkpoint:epoch:minimax-m2-1</x:v>
      </x:c>
      <x:c r="D210" s="23" t="str">
        <x:v>MiniMax-M2.1</x:v>
      </x:c>
      <x:c r="E210" s="23" t="str">
        <x:v>minimax</x:v>
      </x:c>
      <x:c r="F210" s="78" t="n">
        <x:v>46014</x:v>
      </x:c>
      <x:c r="G210" s="78" t="n">
        <x:v>46014</x:v>
      </x:c>
      <x:c r="H210" s="81" t="n">
        <x:v>0.6</x:v>
      </x:c>
      <x:c r="I210" s="81" t="n">
        <x:v>0.6</x:v>
      </x:c>
      <x:c r="J210" s="23" t="str">
        <x:v>total_b</x:v>
      </x:c>
      <x:c r="K210" s="23" t="str">
        <x:v>date_only</x:v>
      </x:c>
      <x:c r="L210" s="81" t="n">
        <x:v>229</x:v>
      </x:c>
      <x:c r="M210" s="81" t="n">
        <x:v>98.21573842178158</x:v>
      </x:c>
      <x:c r="N210" s="81" t="n">
        <x:v>-0.3676543961612498</x:v>
      </x:c>
      <x:c r="O210" s="23" t="n">
        <x:v>47</x:v>
      </x:c>
      <x:c r="P210" s="23" t="n">
        <x:v>12</x:v>
      </x:c>
      <x:c r="Q210" s="78" t="n">
        <x:v>46010</x:v>
      </x:c>
      <x:c r="R210" s="23" t="str">
        <x:v>True</x:v>
      </x:c>
      <x:c r="S210" s="23" t="str">
        <x:v>True</x:v>
      </x:c>
      <x:c r="T210" s="23" t="str">
        <x:v>False</x:v>
      </x:c>
    </x:row>
    <x:row r="211">
      <x:c r="A211" s="23" t="str">
        <x:v>total_calibration</x:v>
      </x:c>
      <x:c r="B211" s="23" t="n">
        <x:v>1</x:v>
      </x:c>
      <x:c r="C211" s="23" t="str">
        <x:v>checkpoint:epoch:minimax-m2-1</x:v>
      </x:c>
      <x:c r="D211" s="23" t="str">
        <x:v>MiniMax-M2.1</x:v>
      </x:c>
      <x:c r="E211" s="23" t="str">
        <x:v>minimax</x:v>
      </x:c>
      <x:c r="F211" s="78" t="n">
        <x:v>46014</x:v>
      </x:c>
      <x:c r="G211" s="78" t="n">
        <x:v>46014</x:v>
      </x:c>
      <x:c r="H211" s="81" t="n">
        <x:v>0.6</x:v>
      </x:c>
      <x:c r="I211" s="81" t="n">
        <x:v>0.6</x:v>
      </x:c>
      <x:c r="J211" s="23" t="str">
        <x:v>total_b</x:v>
      </x:c>
      <x:c r="K211" s="23" t="str">
        <x:v>date_historical_price</x:v>
      </x:c>
      <x:c r="L211" s="81" t="n">
        <x:v>229</x:v>
      </x:c>
      <x:c r="M211" s="81" t="n">
        <x:v>216.5858344713671</x:v>
      </x:c>
      <x:c r="N211" s="81" t="n">
        <x:v>-0.02420543361520538</x:v>
      </x:c>
      <x:c r="O211" s="23" t="n">
        <x:v>47</x:v>
      </x:c>
      <x:c r="P211" s="23" t="n">
        <x:v>12</x:v>
      </x:c>
      <x:c r="Q211" s="78" t="n">
        <x:v>46010</x:v>
      </x:c>
      <x:c r="R211" s="23" t="str">
        <x:v>True</x:v>
      </x:c>
      <x:c r="S211" s="23" t="str">
        <x:v>True</x:v>
      </x:c>
      <x:c r="T211" s="23" t="str">
        <x:v>False</x:v>
      </x:c>
    </x:row>
    <x:row r="212">
      <x:c r="A212" s="23" t="str">
        <x:v>total_calibration</x:v>
      </x:c>
      <x:c r="B212" s="23" t="n">
        <x:v>1</x:v>
      </x:c>
      <x:c r="C212" s="23" t="str">
        <x:v>checkpoint:epoch:minimax-m2-1</x:v>
      </x:c>
      <x:c r="D212" s="23" t="str">
        <x:v>MiniMax-M2.1</x:v>
      </x:c>
      <x:c r="E212" s="23" t="str">
        <x:v>minimax</x:v>
      </x:c>
      <x:c r="F212" s="78" t="n">
        <x:v>46014</x:v>
      </x:c>
      <x:c r="G212" s="78" t="n">
        <x:v>46014</x:v>
      </x:c>
      <x:c r="H212" s="81" t="n">
        <x:v>0.6</x:v>
      </x:c>
      <x:c r="I212" s="81" t="n">
        <x:v>0.6</x:v>
      </x:c>
      <x:c r="J212" s="23" t="str">
        <x:v>total_b</x:v>
      </x:c>
      <x:c r="K212" s="23" t="str">
        <x:v>date_current_price_nonprospective</x:v>
      </x:c>
      <x:c r="L212" s="81" t="n">
        <x:v>229</x:v>
      </x:c>
      <x:c r="M212" s="81" t="n">
        <x:v>234.98950921366958</x:v>
      </x:c>
      <x:c r="N212" s="81" t="n">
        <x:v>0.0112129918794532</x:v>
      </x:c>
      <x:c r="O212" s="23" t="n">
        <x:v>47</x:v>
      </x:c>
      <x:c r="P212" s="23" t="n">
        <x:v>12</x:v>
      </x:c>
      <x:c r="Q212" s="78" t="n">
        <x:v>46010</x:v>
      </x:c>
      <x:c r="R212" s="23" t="str">
        <x:v>True</x:v>
      </x:c>
      <x:c r="S212" s="23" t="str">
        <x:v>True</x:v>
      </x:c>
      <x:c r="T212" s="23" t="str">
        <x:v>True</x:v>
      </x:c>
    </x:row>
    <x:row r="213">
      <x:c r="A213" s="23" t="str">
        <x:v>total_calibration</x:v>
      </x:c>
      <x:c r="B213" s="23" t="n">
        <x:v>1</x:v>
      </x:c>
      <x:c r="C213" s="23" t="str">
        <x:v>checkpoint:epoch:glm-4-7-flash</x:v>
      </x:c>
      <x:c r="D213" s="23" t="str">
        <x:v>GLM 4.7 Flash</x:v>
      </x:c>
      <x:c r="E213" s="23" t="str">
        <x:v>z-ai</x:v>
      </x:c>
      <x:c r="F213" s="78" t="n">
        <x:v>46013</x:v>
      </x:c>
      <x:c r="G213" s="78" t="n">
        <x:v>46042</x:v>
      </x:c>
      <x:c r="H213" s="81" t="n">
        <x:v>0.16733200530681513</x:v>
      </x:c>
      <x:c r="I213" s="81" t="n">
        <x:v>0.161447748584</x:v>
      </x:c>
      <x:c r="J213" s="23" t="str">
        <x:v>total_b</x:v>
      </x:c>
      <x:c r="K213" s="23" t="str">
        <x:v>date_only</x:v>
      </x:c>
      <x:c r="L213" s="81" t="n">
        <x:v>30</x:v>
      </x:c>
      <x:c r="M213" s="81" t="n">
        <x:v>93.23960871234009</x:v>
      </x:c>
      <x:c r="N213" s="81" t="n">
        <x:v>0.49247918758031267</x:v>
      </x:c>
      <x:c r="O213" s="23" t="n">
        <x:v>47</x:v>
      </x:c>
      <x:c r="P213" s="23" t="n">
        <x:v>12</x:v>
      </x:c>
      <x:c r="Q213" s="78" t="n">
        <x:v>46014</x:v>
      </x:c>
      <x:c r="R213" s="23" t="str">
        <x:v>True</x:v>
      </x:c>
      <x:c r="S213" s="23" t="str">
        <x:v>True</x:v>
      </x:c>
      <x:c r="T213" s="23" t="str">
        <x:v>False</x:v>
      </x:c>
    </x:row>
    <x:row r="214">
      <x:c r="A214" s="23" t="str">
        <x:v>total_calibration</x:v>
      </x:c>
      <x:c r="B214" s="23" t="n">
        <x:v>1</x:v>
      </x:c>
      <x:c r="C214" s="23" t="str">
        <x:v>checkpoint:epoch:glm-4-7-flash</x:v>
      </x:c>
      <x:c r="D214" s="23" t="str">
        <x:v>GLM 4.7 Flash</x:v>
      </x:c>
      <x:c r="E214" s="23" t="str">
        <x:v>z-ai</x:v>
      </x:c>
      <x:c r="F214" s="78" t="n">
        <x:v>46013</x:v>
      </x:c>
      <x:c r="G214" s="78" t="n">
        <x:v>46042</x:v>
      </x:c>
      <x:c r="H214" s="81" t="n">
        <x:v>0.16733200530681513</x:v>
      </x:c>
      <x:c r="I214" s="81" t="n">
        <x:v>0.161447748584</x:v>
      </x:c>
      <x:c r="J214" s="23" t="str">
        <x:v>total_b</x:v>
      </x:c>
      <x:c r="K214" s="23" t="str">
        <x:v>date_historical_price</x:v>
      </x:c>
      <x:c r="L214" s="81" t="n">
        <x:v>30</x:v>
      </x:c>
      <x:c r="M214" s="81" t="n">
        <x:v>61.21660391227249</x:v>
      </x:c>
      <x:c r="N214" s="81" t="n">
        <x:v>0.30974797803804965</x:v>
      </x:c>
      <x:c r="O214" s="23" t="n">
        <x:v>47</x:v>
      </x:c>
      <x:c r="P214" s="23" t="n">
        <x:v>12</x:v>
      </x:c>
      <x:c r="Q214" s="78" t="n">
        <x:v>46014</x:v>
      </x:c>
      <x:c r="R214" s="23" t="str">
        <x:v>True</x:v>
      </x:c>
      <x:c r="S214" s="23" t="str">
        <x:v>True</x:v>
      </x:c>
      <x:c r="T214" s="23" t="str">
        <x:v>False</x:v>
      </x:c>
    </x:row>
    <x:row r="215">
      <x:c r="A215" s="23" t="str">
        <x:v>total_calibration</x:v>
      </x:c>
      <x:c r="B215" s="23" t="n">
        <x:v>1</x:v>
      </x:c>
      <x:c r="C215" s="23" t="str">
        <x:v>checkpoint:epoch:glm-4-7-flash</x:v>
      </x:c>
      <x:c r="D215" s="23" t="str">
        <x:v>GLM 4.7 Flash</x:v>
      </x:c>
      <x:c r="E215" s="23" t="str">
        <x:v>z-ai</x:v>
      </x:c>
      <x:c r="F215" s="78" t="n">
        <x:v>46013</x:v>
      </x:c>
      <x:c r="G215" s="78" t="n">
        <x:v>46042</x:v>
      </x:c>
      <x:c r="H215" s="81" t="n">
        <x:v>0.16733200530681513</x:v>
      </x:c>
      <x:c r="I215" s="81" t="n">
        <x:v>0.161447748584</x:v>
      </x:c>
      <x:c r="J215" s="23" t="str">
        <x:v>total_b</x:v>
      </x:c>
      <x:c r="K215" s="23" t="str">
        <x:v>date_current_price_nonprospective</x:v>
      </x:c>
      <x:c r="L215" s="81" t="n">
        <x:v>30</x:v>
      </x:c>
      <x:c r="M215" s="81" t="n">
        <x:v>56.01944430215734</x:v>
      </x:c>
      <x:c r="N215" s="81" t="n">
        <x:v>0.2712175417046298</x:v>
      </x:c>
      <x:c r="O215" s="23" t="n">
        <x:v>47</x:v>
      </x:c>
      <x:c r="P215" s="23" t="n">
        <x:v>12</x:v>
      </x:c>
      <x:c r="Q215" s="78" t="n">
        <x:v>46014</x:v>
      </x:c>
      <x:c r="R215" s="23" t="str">
        <x:v>True</x:v>
      </x:c>
      <x:c r="S215" s="23" t="str">
        <x:v>True</x:v>
      </x:c>
      <x:c r="T215" s="23" t="str">
        <x:v>True</x:v>
      </x:c>
    </x:row>
    <x:row r="216">
      <x:c r="A216" s="23" t="str">
        <x:v>total_calibration</x:v>
      </x:c>
      <x:c r="B216" s="23" t="n">
        <x:v>1</x:v>
      </x:c>
      <x:c r="C216" s="23" t="str">
        <x:v>checkpoint:moonshot:kimi-k2-5</x:v>
      </x:c>
      <x:c r="D216" s="23" t="str">
        <x:v>Kimi K2.5</x:v>
      </x:c>
      <x:c r="E216" s="23" t="str">
        <x:v>moonshotai</x:v>
      </x:c>
      <x:c r="F216" s="78" t="n">
        <x:v>46049</x:v>
      </x:c>
      <x:c r="G216" s="78" t="n">
        <x:v>46049</x:v>
      </x:c>
      <x:c r="H216" s="81" t="n">
        <x:v>1.3416407864998738</x:v>
      </x:c>
      <x:c r="I216" s="81" t="n">
        <x:v>1.20747670785</x:v>
      </x:c>
      <x:c r="J216" s="23" t="str">
        <x:v>total_b</x:v>
      </x:c>
      <x:c r="K216" s="23" t="str">
        <x:v>date_only</x:v>
      </x:c>
      <x:c r="L216" s="81" t="n">
        <x:v>1040</x:v>
      </x:c>
      <x:c r="M216" s="81" t="n">
        <x:v>72.9779570912593</x:v>
      </x:c>
      <x:c r="N216" s="81" t="n">
        <x:v>-1.1538416375243472</x:v>
      </x:c>
      <x:c r="O216" s="23" t="n">
        <x:v>51</x:v>
      </x:c>
      <x:c r="P216" s="23" t="n">
        <x:v>12</x:v>
      </x:c>
      <x:c r="Q216" s="78" t="n">
        <x:v>46042</x:v>
      </x:c>
      <x:c r="R216" s="23" t="str">
        <x:v>True</x:v>
      </x:c>
      <x:c r="S216" s="23" t="str">
        <x:v>True</x:v>
      </x:c>
      <x:c r="T216" s="23" t="str">
        <x:v>False</x:v>
      </x:c>
    </x:row>
    <x:row r="217">
      <x:c r="A217" s="23" t="str">
        <x:v>total_calibration</x:v>
      </x:c>
      <x:c r="B217" s="23" t="n">
        <x:v>1</x:v>
      </x:c>
      <x:c r="C217" s="23" t="str">
        <x:v>checkpoint:moonshot:kimi-k2-5</x:v>
      </x:c>
      <x:c r="D217" s="23" t="str">
        <x:v>Kimi K2.5</x:v>
      </x:c>
      <x:c r="E217" s="23" t="str">
        <x:v>moonshotai</x:v>
      </x:c>
      <x:c r="F217" s="78" t="n">
        <x:v>46049</x:v>
      </x:c>
      <x:c r="G217" s="78" t="n">
        <x:v>46049</x:v>
      </x:c>
      <x:c r="H217" s="81" t="n">
        <x:v>1.3416407864998738</x:v>
      </x:c>
      <x:c r="I217" s="81" t="n">
        <x:v>1.20747670785</x:v>
      </x:c>
      <x:c r="J217" s="23" t="str">
        <x:v>total_b</x:v>
      </x:c>
      <x:c r="K217" s="23" t="str">
        <x:v>date_historical_price</x:v>
      </x:c>
      <x:c r="L217" s="81" t="n">
        <x:v>1040</x:v>
      </x:c>
      <x:c r="M217" s="81" t="n">
        <x:v>427.5209410383819</x:v>
      </x:c>
      <x:c r="N217" s="81" t="n">
        <x:v>-0.38607594689032354</x:v>
      </x:c>
      <x:c r="O217" s="23" t="n">
        <x:v>51</x:v>
      </x:c>
      <x:c r="P217" s="23" t="n">
        <x:v>12</x:v>
      </x:c>
      <x:c r="Q217" s="78" t="n">
        <x:v>46042</x:v>
      </x:c>
      <x:c r="R217" s="23" t="str">
        <x:v>True</x:v>
      </x:c>
      <x:c r="S217" s="23" t="str">
        <x:v>True</x:v>
      </x:c>
      <x:c r="T217" s="23" t="str">
        <x:v>False</x:v>
      </x:c>
    </x:row>
    <x:row r="218">
      <x:c r="A218" s="23" t="str">
        <x:v>total_calibration</x:v>
      </x:c>
      <x:c r="B218" s="23" t="n">
        <x:v>1</x:v>
      </x:c>
      <x:c r="C218" s="23" t="str">
        <x:v>checkpoint:moonshot:kimi-k2-5</x:v>
      </x:c>
      <x:c r="D218" s="23" t="str">
        <x:v>Kimi K2.5</x:v>
      </x:c>
      <x:c r="E218" s="23" t="str">
        <x:v>moonshotai</x:v>
      </x:c>
      <x:c r="F218" s="78" t="n">
        <x:v>46049</x:v>
      </x:c>
      <x:c r="G218" s="78" t="n">
        <x:v>46049</x:v>
      </x:c>
      <x:c r="H218" s="81" t="n">
        <x:v>1.3416407864998738</x:v>
      </x:c>
      <x:c r="I218" s="81" t="n">
        <x:v>1.20747670785</x:v>
      </x:c>
      <x:c r="J218" s="23" t="str">
        <x:v>total_b</x:v>
      </x:c>
      <x:c r="K218" s="23" t="str">
        <x:v>date_current_price_nonprospective</x:v>
      </x:c>
      <x:c r="L218" s="81" t="n">
        <x:v>1040</x:v>
      </x:c>
      <x:c r="M218" s="81" t="n">
        <x:v>405.2349773008957</x:v>
      </x:c>
      <x:c r="N218" s="81" t="n">
        <x:v>-0.40932641546053594</x:v>
      </x:c>
      <x:c r="O218" s="23" t="n">
        <x:v>51</x:v>
      </x:c>
      <x:c r="P218" s="23" t="n">
        <x:v>12</x:v>
      </x:c>
      <x:c r="Q218" s="78" t="n">
        <x:v>46042</x:v>
      </x:c>
      <x:c r="R218" s="23" t="str">
        <x:v>True</x:v>
      </x:c>
      <x:c r="S218" s="23" t="str">
        <x:v>True</x:v>
      </x:c>
      <x:c r="T218" s="23" t="str">
        <x:v>True</x:v>
      </x:c>
    </x:row>
    <x:row r="219">
      <x:c r="A219" s="23" t="str">
        <x:v>total_calibration</x:v>
      </x:c>
      <x:c r="B219" s="23" t="n">
        <x:v>1</x:v>
      </x:c>
      <x:c r="C219" s="23" t="str">
        <x:v>checkpoint:epoch:qwen3-coder-next</x:v>
      </x:c>
      <x:c r="D219" s="23" t="str">
        <x:v>Qwen3-Coder-Next</x:v>
      </x:c>
      <x:c r="E219" s="23" t="str">
        <x:v>qwen</x:v>
      </x:c>
      <x:c r="F219" s="78" t="n">
        <x:v>46055</x:v>
      </x:c>
      <x:c r="G219" s="78" t="n">
        <x:v>46057</x:v>
      </x:c>
      <x:c r="H219" s="81" t="n">
        <x:v>0.5477225575051662</x:v>
      </x:c>
      <x:c r="I219" s="81" t="n">
        <x:v>0.40249223595</x:v>
      </x:c>
      <x:c r="J219" s="23" t="str">
        <x:v>total_b</x:v>
      </x:c>
      <x:c r="K219" s="23" t="str">
        <x:v>date_only</x:v>
      </x:c>
      <x:c r="L219" s="81" t="n">
        <x:v>80</x:v>
      </x:c>
      <x:c r="M219" s="81" t="n">
        <x:v>117.60490556021178</x:v>
      </x:c>
      <x:c r="N219" s="81" t="n">
        <x:v>0.16733545050750395</x:v>
      </x:c>
      <x:c r="O219" s="23" t="n">
        <x:v>43</x:v>
      </x:c>
      <x:c r="P219" s="23" t="n">
        <x:v>12</x:v>
      </x:c>
      <x:c r="Q219" s="78" t="n">
        <x:v>46049</x:v>
      </x:c>
      <x:c r="R219" s="23" t="str">
        <x:v>True</x:v>
      </x:c>
      <x:c r="S219" s="23" t="str">
        <x:v>True</x:v>
      </x:c>
      <x:c r="T219" s="23" t="str">
        <x:v>False</x:v>
      </x:c>
    </x:row>
    <x:row r="220">
      <x:c r="A220" s="23" t="str">
        <x:v>total_calibration</x:v>
      </x:c>
      <x:c r="B220" s="23" t="n">
        <x:v>1</x:v>
      </x:c>
      <x:c r="C220" s="23" t="str">
        <x:v>checkpoint:epoch:qwen3-coder-next</x:v>
      </x:c>
      <x:c r="D220" s="23" t="str">
        <x:v>Qwen3-Coder-Next</x:v>
      </x:c>
      <x:c r="E220" s="23" t="str">
        <x:v>qwen</x:v>
      </x:c>
      <x:c r="F220" s="78" t="n">
        <x:v>46055</x:v>
      </x:c>
      <x:c r="G220" s="78" t="n">
        <x:v>46057</x:v>
      </x:c>
      <x:c r="H220" s="81" t="n">
        <x:v>0.5477225575051662</x:v>
      </x:c>
      <x:c r="I220" s="81" t="n">
        <x:v>0.40249223595</x:v>
      </x:c>
      <x:c r="J220" s="23" t="str">
        <x:v>total_b</x:v>
      </x:c>
      <x:c r="K220" s="23" t="str">
        <x:v>date_historical_price</x:v>
      </x:c>
      <x:c r="L220" s="81" t="n">
        <x:v>80</x:v>
      </x:c>
      <x:c r="M220" s="81" t="n">
        <x:v>227.44442622291328</x:v>
      </x:c>
      <x:c r="N220" s="81" t="n">
        <x:v>0.45378531143807804</x:v>
      </x:c>
      <x:c r="O220" s="23" t="n">
        <x:v>43</x:v>
      </x:c>
      <x:c r="P220" s="23" t="n">
        <x:v>12</x:v>
      </x:c>
      <x:c r="Q220" s="78" t="n">
        <x:v>46049</x:v>
      </x:c>
      <x:c r="R220" s="23" t="str">
        <x:v>True</x:v>
      </x:c>
      <x:c r="S220" s="23" t="str">
        <x:v>True</x:v>
      </x:c>
      <x:c r="T220" s="23" t="str">
        <x:v>False</x:v>
      </x:c>
    </x:row>
    <x:row r="221">
      <x:c r="A221" s="23" t="str">
        <x:v>total_calibration</x:v>
      </x:c>
      <x:c r="B221" s="23" t="n">
        <x:v>1</x:v>
      </x:c>
      <x:c r="C221" s="23" t="str">
        <x:v>checkpoint:epoch:qwen3-coder-next</x:v>
      </x:c>
      <x:c r="D221" s="23" t="str">
        <x:v>Qwen3-Coder-Next</x:v>
      </x:c>
      <x:c r="E221" s="23" t="str">
        <x:v>qwen</x:v>
      </x:c>
      <x:c r="F221" s="78" t="n">
        <x:v>46055</x:v>
      </x:c>
      <x:c r="G221" s="78" t="n">
        <x:v>46057</x:v>
      </x:c>
      <x:c r="H221" s="81" t="n">
        <x:v>0.5477225575051662</x:v>
      </x:c>
      <x:c r="I221" s="81" t="n">
        <x:v>0.40249223595</x:v>
      </x:c>
      <x:c r="J221" s="23" t="str">
        <x:v>total_b</x:v>
      </x:c>
      <x:c r="K221" s="23" t="str">
        <x:v>date_current_price_nonprospective</x:v>
      </x:c>
      <x:c r="L221" s="81" t="n">
        <x:v>80</x:v>
      </x:c>
      <x:c r="M221" s="81" t="n">
        <x:v>165.56646696959749</x:v>
      </x:c>
      <x:c r="N221" s="81" t="n">
        <x:v>0.3158823944620701</x:v>
      </x:c>
      <x:c r="O221" s="23" t="n">
        <x:v>43</x:v>
      </x:c>
      <x:c r="P221" s="23" t="n">
        <x:v>12</x:v>
      </x:c>
      <x:c r="Q221" s="78" t="n">
        <x:v>46049</x:v>
      </x:c>
      <x:c r="R221" s="23" t="str">
        <x:v>True</x:v>
      </x:c>
      <x:c r="S221" s="23" t="str">
        <x:v>True</x:v>
      </x:c>
      <x:c r="T221" s="23" t="str">
        <x:v>True</x:v>
      </x:c>
    </x:row>
    <x:row r="222">
      <x:c r="A222" s="23" t="str">
        <x:v>total_calibration</x:v>
      </x:c>
      <x:c r="B222" s="23" t="n">
        <x:v>1</x:v>
      </x:c>
      <x:c r="C222" s="23" t="str">
        <x:v>checkpoint:z-ai-zhipu-ai:glm-5</x:v>
      </x:c>
      <x:c r="D222" s="23" t="str">
        <x:v>GLM-5</x:v>
      </x:c>
      <x:c r="E222" s="23" t="str">
        <x:v>z-ai</x:v>
      </x:c>
      <x:c r="F222" s="78" t="n">
        <x:v>46064</x:v>
      </x:c>
      <x:c r="G222" s="78" t="n">
        <x:v>46065</x:v>
      </x:c>
      <x:c r="H222" s="81" t="n">
        <x:v>1.7888543819998317</x:v>
      </x:c>
      <x:c r="I222" s="81" t="n">
        <x:v>1.7298843892</x:v>
      </x:c>
      <x:c r="J222" s="23" t="str">
        <x:v>total_b</x:v>
      </x:c>
      <x:c r="K222" s="23" t="str">
        <x:v>date_only</x:v>
      </x:c>
      <x:c r="L222" s="81" t="n">
        <x:v>744</x:v>
      </x:c>
      <x:c r="M222" s="81" t="n">
        <x:v>116.30797645747572</x:v>
      </x:c>
      <x:c r="N222" s="81" t="n">
        <x:v>-0.8059634356697242</x:v>
      </x:c>
      <x:c r="O222" s="23" t="n">
        <x:v>49</x:v>
      </x:c>
      <x:c r="P222" s="23" t="n">
        <x:v>12</x:v>
      </x:c>
      <x:c r="Q222" s="78" t="n">
        <x:v>46057</x:v>
      </x:c>
      <x:c r="R222" s="23" t="str">
        <x:v>True</x:v>
      </x:c>
      <x:c r="S222" s="23" t="str">
        <x:v>True</x:v>
      </x:c>
      <x:c r="T222" s="23" t="str">
        <x:v>False</x:v>
      </x:c>
    </x:row>
    <x:row r="223">
      <x:c r="A223" s="23" t="str">
        <x:v>total_calibration</x:v>
      </x:c>
      <x:c r="B223" s="23" t="n">
        <x:v>1</x:v>
      </x:c>
      <x:c r="C223" s="23" t="str">
        <x:v>checkpoint:z-ai-zhipu-ai:glm-5</x:v>
      </x:c>
      <x:c r="D223" s="23" t="str">
        <x:v>GLM-5</x:v>
      </x:c>
      <x:c r="E223" s="23" t="str">
        <x:v>z-ai</x:v>
      </x:c>
      <x:c r="F223" s="78" t="n">
        <x:v>46064</x:v>
      </x:c>
      <x:c r="G223" s="78" t="n">
        <x:v>46065</x:v>
      </x:c>
      <x:c r="H223" s="81" t="n">
        <x:v>1.7888543819998317</x:v>
      </x:c>
      <x:c r="I223" s="81" t="n">
        <x:v>1.7298843892</x:v>
      </x:c>
      <x:c r="J223" s="23" t="str">
        <x:v>total_b</x:v>
      </x:c>
      <x:c r="K223" s="23" t="str">
        <x:v>date_historical_price</x:v>
      </x:c>
      <x:c r="L223" s="81" t="n">
        <x:v>744</x:v>
      </x:c>
      <x:c r="M223" s="81" t="n">
        <x:v>840.1567674557378</x:v>
      </x:c>
      <x:c r="N223" s="81" t="n">
        <x:v>0.052787394431053354</x:v>
      </x:c>
      <x:c r="O223" s="23" t="n">
        <x:v>49</x:v>
      </x:c>
      <x:c r="P223" s="23" t="n">
        <x:v>12</x:v>
      </x:c>
      <x:c r="Q223" s="78" t="n">
        <x:v>46057</x:v>
      </x:c>
      <x:c r="R223" s="23" t="str">
        <x:v>True</x:v>
      </x:c>
      <x:c r="S223" s="23" t="str">
        <x:v>True</x:v>
      </x:c>
      <x:c r="T223" s="23" t="str">
        <x:v>False</x:v>
      </x:c>
    </x:row>
    <x:row r="224">
      <x:c r="A224" s="23" t="str">
        <x:v>total_calibration</x:v>
      </x:c>
      <x:c r="B224" s="23" t="n">
        <x:v>1</x:v>
      </x:c>
      <x:c r="C224" s="23" t="str">
        <x:v>checkpoint:z-ai-zhipu-ai:glm-5</x:v>
      </x:c>
      <x:c r="D224" s="23" t="str">
        <x:v>GLM-5</x:v>
      </x:c>
      <x:c r="E224" s="23" t="str">
        <x:v>z-ai</x:v>
      </x:c>
      <x:c r="F224" s="78" t="n">
        <x:v>46064</x:v>
      </x:c>
      <x:c r="G224" s="78" t="n">
        <x:v>46065</x:v>
      </x:c>
      <x:c r="H224" s="81" t="n">
        <x:v>1.7888543819998317</x:v>
      </x:c>
      <x:c r="I224" s="81" t="n">
        <x:v>1.7298843892</x:v>
      </x:c>
      <x:c r="J224" s="23" t="str">
        <x:v>total_b</x:v>
      </x:c>
      <x:c r="K224" s="23" t="str">
        <x:v>date_current_price_nonprospective</x:v>
      </x:c>
      <x:c r="L224" s="81" t="n">
        <x:v>744</x:v>
      </x:c>
      <x:c r="M224" s="81" t="n">
        <x:v>888.8863242943631</x:v>
      </x:c>
      <x:c r="N224" s="81" t="n">
        <x:v>0.07727328899202525</x:v>
      </x:c>
      <x:c r="O224" s="23" t="n">
        <x:v>49</x:v>
      </x:c>
      <x:c r="P224" s="23" t="n">
        <x:v>12</x:v>
      </x:c>
      <x:c r="Q224" s="78" t="n">
        <x:v>46057</x:v>
      </x:c>
      <x:c r="R224" s="23" t="str">
        <x:v>True</x:v>
      </x:c>
      <x:c r="S224" s="23" t="str">
        <x:v>True</x:v>
      </x:c>
      <x:c r="T224" s="23" t="str">
        <x:v>True</x:v>
      </x:c>
    </x:row>
    <x:row r="225">
      <x:c r="A225" s="23" t="str">
        <x:v>total_calibration</x:v>
      </x:c>
      <x:c r="B225" s="23" t="n">
        <x:v>1</x:v>
      </x:c>
      <x:c r="C225" s="23" t="str">
        <x:v>checkpoint:minimax:minimax-m2-5</x:v>
      </x:c>
      <x:c r="D225" s="23" t="str">
        <x:v>MiniMax-M2.5</x:v>
      </x:c>
      <x:c r="E225" s="23" t="str">
        <x:v>minimax</x:v>
      </x:c>
      <x:c r="F225" s="78" t="n">
        <x:v>46065</x:v>
      </x:c>
      <x:c r="G225" s="78" t="n">
        <x:v>46066</x:v>
      </x:c>
      <x:c r="H225" s="81" t="n">
        <x:v>0.6</x:v>
      </x:c>
      <x:c r="I225" s="81" t="n">
        <x:v>0.597489495613</x:v>
      </x:c>
      <x:c r="J225" s="23" t="str">
        <x:v>total_b</x:v>
      </x:c>
      <x:c r="K225" s="23" t="str">
        <x:v>date_only</x:v>
      </x:c>
      <x:c r="L225" s="81" t="n">
        <x:v>228.703644928</x:v>
      </x:c>
      <x:c r="M225" s="81" t="n">
        <x:v>127.23716989485845</x:v>
      </x:c>
      <x:c r="N225" s="81" t="n">
        <x:v>-0.25465908552401445</x:v>
      </x:c>
      <x:c r="O225" s="23" t="n">
        <x:v>52</x:v>
      </x:c>
      <x:c r="P225" s="23" t="n">
        <x:v>12</x:v>
      </x:c>
      <x:c r="Q225" s="78" t="n">
        <x:v>46065</x:v>
      </x:c>
      <x:c r="R225" s="23" t="str">
        <x:v>True</x:v>
      </x:c>
      <x:c r="S225" s="23" t="str">
        <x:v>True</x:v>
      </x:c>
      <x:c r="T225" s="23" t="str">
        <x:v>False</x:v>
      </x:c>
    </x:row>
    <x:row r="226">
      <x:c r="A226" s="23" t="str">
        <x:v>total_calibration</x:v>
      </x:c>
      <x:c r="B226" s="23" t="n">
        <x:v>1</x:v>
      </x:c>
      <x:c r="C226" s="23" t="str">
        <x:v>checkpoint:minimax:minimax-m2-5</x:v>
      </x:c>
      <x:c r="D226" s="23" t="str">
        <x:v>MiniMax-M2.5</x:v>
      </x:c>
      <x:c r="E226" s="23" t="str">
        <x:v>minimax</x:v>
      </x:c>
      <x:c r="F226" s="78" t="n">
        <x:v>46065</x:v>
      </x:c>
      <x:c r="G226" s="78" t="n">
        <x:v>46066</x:v>
      </x:c>
      <x:c r="H226" s="81" t="n">
        <x:v>0.6</x:v>
      </x:c>
      <x:c r="I226" s="81" t="n">
        <x:v>0.597489495613</x:v>
      </x:c>
      <x:c r="J226" s="23" t="str">
        <x:v>total_b</x:v>
      </x:c>
      <x:c r="K226" s="23" t="str">
        <x:v>date_historical_price</x:v>
      </x:c>
      <x:c r="L226" s="81" t="n">
        <x:v>228.703644928</x:v>
      </x:c>
      <x:c r="M226" s="81" t="n">
        <x:v>244.35582056178765</x:v>
      </x:c>
      <x:c r="N226" s="81" t="n">
        <x:v>0.028749602231675386</x:v>
      </x:c>
      <x:c r="O226" s="23" t="n">
        <x:v>52</x:v>
      </x:c>
      <x:c r="P226" s="23" t="n">
        <x:v>12</x:v>
      </x:c>
      <x:c r="Q226" s="78" t="n">
        <x:v>46065</x:v>
      </x:c>
      <x:c r="R226" s="23" t="str">
        <x:v>True</x:v>
      </x:c>
      <x:c r="S226" s="23" t="str">
        <x:v>True</x:v>
      </x:c>
      <x:c r="T226" s="23" t="str">
        <x:v>False</x:v>
      </x:c>
    </x:row>
    <x:row r="227">
      <x:c r="A227" s="23" t="str">
        <x:v>total_calibration</x:v>
      </x:c>
      <x:c r="B227" s="23" t="n">
        <x:v>1</x:v>
      </x:c>
      <x:c r="C227" s="23" t="str">
        <x:v>checkpoint:minimax:minimax-m2-5</x:v>
      </x:c>
      <x:c r="D227" s="23" t="str">
        <x:v>MiniMax-M2.5</x:v>
      </x:c>
      <x:c r="E227" s="23" t="str">
        <x:v>minimax</x:v>
      </x:c>
      <x:c r="F227" s="78" t="n">
        <x:v>46065</x:v>
      </x:c>
      <x:c r="G227" s="78" t="n">
        <x:v>46066</x:v>
      </x:c>
      <x:c r="H227" s="81" t="n">
        <x:v>0.6</x:v>
      </x:c>
      <x:c r="I227" s="81" t="n">
        <x:v>0.597489495613</x:v>
      </x:c>
      <x:c r="J227" s="23" t="str">
        <x:v>total_b</x:v>
      </x:c>
      <x:c r="K227" s="23" t="str">
        <x:v>date_current_price_nonprospective</x:v>
      </x:c>
      <x:c r="L227" s="81" t="n">
        <x:v>228.703644928</x:v>
      </x:c>
      <x:c r="M227" s="81" t="n">
        <x:v>267.3152762877054</x:v>
      </x:c>
      <x:c r="N227" s="81" t="n">
        <x:v>0.0677506919663895</x:v>
      </x:c>
      <x:c r="O227" s="23" t="n">
        <x:v>52</x:v>
      </x:c>
      <x:c r="P227" s="23" t="n">
        <x:v>12</x:v>
      </x:c>
      <x:c r="Q227" s="78" t="n">
        <x:v>46065</x:v>
      </x:c>
      <x:c r="R227" s="23" t="str">
        <x:v>True</x:v>
      </x:c>
      <x:c r="S227" s="23" t="str">
        <x:v>True</x:v>
      </x:c>
      <x:c r="T227" s="23" t="str">
        <x:v>True</x:v>
      </x:c>
    </x:row>
    <x:row r="228">
      <x:c r="A228" s="23" t="str">
        <x:v>total_calibration</x:v>
      </x:c>
      <x:c r="B228" s="23" t="n">
        <x:v>1</x:v>
      </x:c>
      <x:c r="C228" s="23" t="str">
        <x:v>checkpoint:epoch:qwen3-5-397b-a17b</x:v>
      </x:c>
      <x:c r="D228" s="23" t="str">
        <x:v>Qwen3.5 397B-A17B</x:v>
      </x:c>
      <x:c r="E228" s="23" t="str">
        <x:v>qwen</x:v>
      </x:c>
      <x:c r="F228" s="78" t="n">
        <x:v>46066</x:v>
      </x:c>
      <x:c r="G228" s="78" t="n">
        <x:v>46069</x:v>
      </x:c>
      <x:c r="H228" s="81" t="n">
        <x:v>1.469693845669907</x:v>
      </x:c>
      <x:c r="I228" s="81" t="n">
        <x:v>1.38744369255</x:v>
      </x:c>
      <x:c r="J228" s="23" t="str">
        <x:v>total_b</x:v>
      </x:c>
      <x:c r="K228" s="23" t="str">
        <x:v>date_only</x:v>
      </x:c>
      <x:c r="L228" s="81" t="n">
        <x:v>397</x:v>
      </x:c>
      <x:c r="M228" s="81" t="n">
        <x:v>132.59936553848252</x:v>
      </x:c>
      <x:c r="N228" s="81" t="n">
        <x:v>-0.47624906070186623</x:v>
      </x:c>
      <x:c r="O228" s="23" t="n">
        <x:v>45</x:v>
      </x:c>
      <x:c r="P228" s="23" t="n">
        <x:v>12</x:v>
      </x:c>
      <x:c r="Q228" s="78" t="n">
        <x:v>46066</x:v>
      </x:c>
      <x:c r="R228" s="23" t="str">
        <x:v>True</x:v>
      </x:c>
      <x:c r="S228" s="23" t="str">
        <x:v>True</x:v>
      </x:c>
      <x:c r="T228" s="23" t="str">
        <x:v>False</x:v>
      </x:c>
    </x:row>
    <x:row r="229">
      <x:c r="A229" s="23" t="str">
        <x:v>total_calibration</x:v>
      </x:c>
      <x:c r="B229" s="23" t="n">
        <x:v>1</x:v>
      </x:c>
      <x:c r="C229" s="23" t="str">
        <x:v>checkpoint:epoch:qwen3-5-397b-a17b</x:v>
      </x:c>
      <x:c r="D229" s="23" t="str">
        <x:v>Qwen3.5 397B-A17B</x:v>
      </x:c>
      <x:c r="E229" s="23" t="str">
        <x:v>qwen</x:v>
      </x:c>
      <x:c r="F229" s="78" t="n">
        <x:v>46066</x:v>
      </x:c>
      <x:c r="G229" s="78" t="n">
        <x:v>46069</x:v>
      </x:c>
      <x:c r="H229" s="81" t="n">
        <x:v>1.469693845669907</x:v>
      </x:c>
      <x:c r="I229" s="81" t="n">
        <x:v>1.38744369255</x:v>
      </x:c>
      <x:c r="J229" s="23" t="str">
        <x:v>total_b</x:v>
      </x:c>
      <x:c r="K229" s="23" t="str">
        <x:v>date_historical_price</x:v>
      </x:c>
      <x:c r="L229" s="81" t="n">
        <x:v>397</x:v>
      </x:c>
      <x:c r="M229" s="81" t="n">
        <x:v>647.476317132665</x:v>
      </x:c>
      <x:c r="N229" s="81" t="n">
        <x:v>0.21243338100685183</x:v>
      </x:c>
      <x:c r="O229" s="23" t="n">
        <x:v>45</x:v>
      </x:c>
      <x:c r="P229" s="23" t="n">
        <x:v>12</x:v>
      </x:c>
      <x:c r="Q229" s="78" t="n">
        <x:v>46066</x:v>
      </x:c>
      <x:c r="R229" s="23" t="str">
        <x:v>True</x:v>
      </x:c>
      <x:c r="S229" s="23" t="str">
        <x:v>True</x:v>
      </x:c>
      <x:c r="T229" s="23" t="str">
        <x:v>False</x:v>
      </x:c>
    </x:row>
    <x:row r="230">
      <x:c r="A230" s="23" t="str">
        <x:v>total_calibration</x:v>
      </x:c>
      <x:c r="B230" s="23" t="n">
        <x:v>1</x:v>
      </x:c>
      <x:c r="C230" s="23" t="str">
        <x:v>checkpoint:epoch:qwen3-5-397b-a17b</x:v>
      </x:c>
      <x:c r="D230" s="23" t="str">
        <x:v>Qwen3.5 397B-A17B</x:v>
      </x:c>
      <x:c r="E230" s="23" t="str">
        <x:v>qwen</x:v>
      </x:c>
      <x:c r="F230" s="78" t="n">
        <x:v>46066</x:v>
      </x:c>
      <x:c r="G230" s="78" t="n">
        <x:v>46069</x:v>
      </x:c>
      <x:c r="H230" s="81" t="n">
        <x:v>1.469693845669907</x:v>
      </x:c>
      <x:c r="I230" s="81" t="n">
        <x:v>1.38744369255</x:v>
      </x:c>
      <x:c r="J230" s="23" t="str">
        <x:v>total_b</x:v>
      </x:c>
      <x:c r="K230" s="23" t="str">
        <x:v>date_current_price_nonprospective</x:v>
      </x:c>
      <x:c r="L230" s="81" t="n">
        <x:v>397</x:v>
      </x:c>
      <x:c r="M230" s="81" t="n">
        <x:v>643.6258329615299</x:v>
      </x:c>
      <x:c r="N230" s="81" t="n">
        <x:v>0.20984296012362214</x:v>
      </x:c>
      <x:c r="O230" s="23" t="n">
        <x:v>45</x:v>
      </x:c>
      <x:c r="P230" s="23" t="n">
        <x:v>12</x:v>
      </x:c>
      <x:c r="Q230" s="78" t="n">
        <x:v>46066</x:v>
      </x:c>
      <x:c r="R230" s="23" t="str">
        <x:v>True</x:v>
      </x:c>
      <x:c r="S230" s="23" t="str">
        <x:v>True</x:v>
      </x:c>
      <x:c r="T230" s="23" t="str">
        <x:v>True</x:v>
      </x:c>
    </x:row>
    <x:row r="231">
      <x:c r="A231" s="23" t="str">
        <x:v>total_calibration</x:v>
      </x:c>
      <x:c r="B231" s="23" t="n">
        <x:v>1</x:v>
      </x:c>
      <x:c r="C231" s="23" t="str">
        <x:v>checkpoint:epoch:qwen3-5-122b-a10b</x:v>
      </x:c>
      <x:c r="D231" s="23" t="str">
        <x:v>Qwen3.5-122B-A10B</x:v>
      </x:c>
      <x:c r="E231" s="23" t="str">
        <x:v>qwen</x:v>
      </x:c>
      <x:c r="F231" s="78" t="n">
        <x:v>46077</x:v>
      </x:c>
      <x:c r="G231" s="78" t="n">
        <x:v>46079</x:v>
      </x:c>
      <x:c r="H231" s="81" t="n">
        <x:v>1.1313708498984762</x:v>
      </x:c>
      <x:c r="I231" s="81" t="n">
        <x:v>0.834266144585</x:v>
      </x:c>
      <x:c r="J231" s="23" t="str">
        <x:v>total_b</x:v>
      </x:c>
      <x:c r="K231" s="23" t="str">
        <x:v>date_only</x:v>
      </x:c>
      <x:c r="L231" s="81" t="n">
        <x:v>122</x:v>
      </x:c>
      <x:c r="M231" s="81" t="n">
        <x:v>137.8999760850039</x:v>
      </x:c>
      <x:c r="N231" s="81" t="n">
        <x:v>0.05320436018455526</x:v>
      </x:c>
      <x:c r="O231" s="23" t="n">
        <x:v>45</x:v>
      </x:c>
      <x:c r="P231" s="23" t="n">
        <x:v>12</x:v>
      </x:c>
      <x:c r="Q231" s="78" t="n">
        <x:v>46066</x:v>
      </x:c>
      <x:c r="R231" s="23" t="str">
        <x:v>True</x:v>
      </x:c>
      <x:c r="S231" s="23" t="str">
        <x:v>True</x:v>
      </x:c>
      <x:c r="T231" s="23" t="str">
        <x:v>False</x:v>
      </x:c>
    </x:row>
    <x:row r="232">
      <x:c r="A232" s="23" t="str">
        <x:v>total_calibration</x:v>
      </x:c>
      <x:c r="B232" s="23" t="n">
        <x:v>1</x:v>
      </x:c>
      <x:c r="C232" s="23" t="str">
        <x:v>checkpoint:epoch:qwen3-5-122b-a10b</x:v>
      </x:c>
      <x:c r="D232" s="23" t="str">
        <x:v>Qwen3.5-122B-A10B</x:v>
      </x:c>
      <x:c r="E232" s="23" t="str">
        <x:v>qwen</x:v>
      </x:c>
      <x:c r="F232" s="78" t="n">
        <x:v>46077</x:v>
      </x:c>
      <x:c r="G232" s="78" t="n">
        <x:v>46079</x:v>
      </x:c>
      <x:c r="H232" s="81" t="n">
        <x:v>1.1313708498984762</x:v>
      </x:c>
      <x:c r="I232" s="81" t="n">
        <x:v>0.834266144585</x:v>
      </x:c>
      <x:c r="J232" s="23" t="str">
        <x:v>total_b</x:v>
      </x:c>
      <x:c r="K232" s="23" t="str">
        <x:v>date_historical_price</x:v>
      </x:c>
      <x:c r="L232" s="81" t="n">
        <x:v>122</x:v>
      </x:c>
      <x:c r="M232" s="81" t="n">
        <x:v>509.55579619898</x:v>
      </x:c>
      <x:c r="N232" s="81" t="n">
        <x:v>0.6208319153803222</x:v>
      </x:c>
      <x:c r="O232" s="23" t="n">
        <x:v>45</x:v>
      </x:c>
      <x:c r="P232" s="23" t="n">
        <x:v>12</x:v>
      </x:c>
      <x:c r="Q232" s="78" t="n">
        <x:v>46066</x:v>
      </x:c>
      <x:c r="R232" s="23" t="str">
        <x:v>True</x:v>
      </x:c>
      <x:c r="S232" s="23" t="str">
        <x:v>True</x:v>
      </x:c>
      <x:c r="T232" s="23" t="str">
        <x:v>False</x:v>
      </x:c>
    </x:row>
    <x:row r="233">
      <x:c r="A233" s="23" t="str">
        <x:v>total_calibration</x:v>
      </x:c>
      <x:c r="B233" s="23" t="n">
        <x:v>1</x:v>
      </x:c>
      <x:c r="C233" s="23" t="str">
        <x:v>checkpoint:epoch:qwen3-5-122b-a10b</x:v>
      </x:c>
      <x:c r="D233" s="23" t="str">
        <x:v>Qwen3.5-122B-A10B</x:v>
      </x:c>
      <x:c r="E233" s="23" t="str">
        <x:v>qwen</x:v>
      </x:c>
      <x:c r="F233" s="78" t="n">
        <x:v>46077</x:v>
      </x:c>
      <x:c r="G233" s="78" t="n">
        <x:v>46079</x:v>
      </x:c>
      <x:c r="H233" s="81" t="n">
        <x:v>1.1313708498984762</x:v>
      </x:c>
      <x:c r="I233" s="81" t="n">
        <x:v>0.834266144585</x:v>
      </x:c>
      <x:c r="J233" s="23" t="str">
        <x:v>total_b</x:v>
      </x:c>
      <x:c r="K233" s="23" t="str">
        <x:v>date_current_price_nonprospective</x:v>
      </x:c>
      <x:c r="L233" s="81" t="n">
        <x:v>122</x:v>
      </x:c>
      <x:c r="M233" s="81" t="n">
        <x:v>387.8826732361029</x:v>
      </x:c>
      <x:c r="N233" s="81" t="n">
        <x:v>0.5023405493738343</x:v>
      </x:c>
      <x:c r="O233" s="23" t="n">
        <x:v>45</x:v>
      </x:c>
      <x:c r="P233" s="23" t="n">
        <x:v>12</x:v>
      </x:c>
      <x:c r="Q233" s="78" t="n">
        <x:v>46066</x:v>
      </x:c>
      <x:c r="R233" s="23" t="str">
        <x:v>True</x:v>
      </x:c>
      <x:c r="S233" s="23" t="str">
        <x:v>True</x:v>
      </x:c>
      <x:c r="T233" s="23" t="str">
        <x:v>True</x:v>
      </x:c>
    </x:row>
    <x:row r="234">
      <x:c r="A234" s="23" t="str">
        <x:v>total_calibration</x:v>
      </x:c>
      <x:c r="B234" s="23" t="n">
        <x:v>1</x:v>
      </x:c>
      <x:c r="C234" s="23" t="str">
        <x:v>checkpoint:epoch:qwen3-5-27b</x:v>
      </x:c>
      <x:c r="D234" s="23" t="str">
        <x:v>Qwen3.5-27B</x:v>
      </x:c>
      <x:c r="E234" s="23" t="str">
        <x:v>qwen</x:v>
      </x:c>
      <x:c r="F234" s="78" t="n">
        <x:v>46077</x:v>
      </x:c>
      <x:c r="G234" s="78" t="n">
        <x:v>46079</x:v>
      </x:c>
      <x:c r="H234" s="81" t="n">
        <x:v>0.848528137423857</x:v>
      </x:c>
      <x:c r="I234" s="81" t="n">
        <x:v>0.792933757663</x:v>
      </x:c>
      <x:c r="J234" s="23" t="str">
        <x:v>total_b</x:v>
      </x:c>
      <x:c r="K234" s="23" t="str">
        <x:v>date_only</x:v>
      </x:c>
      <x:c r="L234" s="81" t="n">
        <x:v>27</x:v>
      </x:c>
      <x:c r="M234" s="81" t="n">
        <x:v>137.8999760850039</x:v>
      </x:c>
      <x:c r="N234" s="81" t="n">
        <x:v>0.7082004267003161</x:v>
      </x:c>
      <x:c r="O234" s="23" t="n">
        <x:v>45</x:v>
      </x:c>
      <x:c r="P234" s="23" t="n">
        <x:v>12</x:v>
      </x:c>
      <x:c r="Q234" s="78" t="n">
        <x:v>46066</x:v>
      </x:c>
      <x:c r="R234" s="23" t="str">
        <x:v>True</x:v>
      </x:c>
      <x:c r="S234" s="23" t="str">
        <x:v>True</x:v>
      </x:c>
      <x:c r="T234" s="23" t="str">
        <x:v>False</x:v>
      </x:c>
    </x:row>
    <x:row r="235">
      <x:c r="A235" s="23" t="str">
        <x:v>total_calibration</x:v>
      </x:c>
      <x:c r="B235" s="23" t="n">
        <x:v>1</x:v>
      </x:c>
      <x:c r="C235" s="23" t="str">
        <x:v>checkpoint:epoch:qwen3-5-27b</x:v>
      </x:c>
      <x:c r="D235" s="23" t="str">
        <x:v>Qwen3.5-27B</x:v>
      </x:c>
      <x:c r="E235" s="23" t="str">
        <x:v>qwen</x:v>
      </x:c>
      <x:c r="F235" s="78" t="n">
        <x:v>46077</x:v>
      </x:c>
      <x:c r="G235" s="78" t="n">
        <x:v>46079</x:v>
      </x:c>
      <x:c r="H235" s="81" t="n">
        <x:v>0.848528137423857</x:v>
      </x:c>
      <x:c r="I235" s="81" t="n">
        <x:v>0.792933757663</x:v>
      </x:c>
      <x:c r="J235" s="23" t="str">
        <x:v>total_b</x:v>
      </x:c>
      <x:c r="K235" s="23" t="str">
        <x:v>date_historical_price</x:v>
      </x:c>
      <x:c r="L235" s="81" t="n">
        <x:v>27</x:v>
      </x:c>
      <x:c r="M235" s="81" t="n">
        <x:v>377.43251896222415</x:v>
      </x:c>
      <x:c r="N235" s="81" t="n">
        <x:v>1.1454755513769599</x:v>
      </x:c>
      <x:c r="O235" s="23" t="n">
        <x:v>45</x:v>
      </x:c>
      <x:c r="P235" s="23" t="n">
        <x:v>12</x:v>
      </x:c>
      <x:c r="Q235" s="78" t="n">
        <x:v>46066</x:v>
      </x:c>
      <x:c r="R235" s="23" t="str">
        <x:v>True</x:v>
      </x:c>
      <x:c r="S235" s="23" t="str">
        <x:v>True</x:v>
      </x:c>
      <x:c r="T235" s="23" t="str">
        <x:v>False</x:v>
      </x:c>
    </x:row>
    <x:row r="236">
      <x:c r="A236" s="23" t="str">
        <x:v>total_calibration</x:v>
      </x:c>
      <x:c r="B236" s="23" t="n">
        <x:v>1</x:v>
      </x:c>
      <x:c r="C236" s="23" t="str">
        <x:v>checkpoint:epoch:qwen3-5-27b</x:v>
      </x:c>
      <x:c r="D236" s="23" t="str">
        <x:v>Qwen3.5-27B</x:v>
      </x:c>
      <x:c r="E236" s="23" t="str">
        <x:v>qwen</x:v>
      </x:c>
      <x:c r="F236" s="78" t="n">
        <x:v>46077</x:v>
      </x:c>
      <x:c r="G236" s="78" t="n">
        <x:v>46079</x:v>
      </x:c>
      <x:c r="H236" s="81" t="n">
        <x:v>0.848528137423857</x:v>
      </x:c>
      <x:c r="I236" s="81" t="n">
        <x:v>0.792933757663</x:v>
      </x:c>
      <x:c r="J236" s="23" t="str">
        <x:v>total_b</x:v>
      </x:c>
      <x:c r="K236" s="23" t="str">
        <x:v>date_current_price_nonprospective</x:v>
      </x:c>
      <x:c r="L236" s="81" t="n">
        <x:v>27</x:v>
      </x:c>
      <x:c r="M236" s="81" t="n">
        <x:v>367.32934804443596</x:v>
      </x:c>
      <x:c r="N236" s="81" t="n">
        <x:v>1.133691863844832</x:v>
      </x:c>
      <x:c r="O236" s="23" t="n">
        <x:v>45</x:v>
      </x:c>
      <x:c r="P236" s="23" t="n">
        <x:v>12</x:v>
      </x:c>
      <x:c r="Q236" s="78" t="n">
        <x:v>46066</x:v>
      </x:c>
      <x:c r="R236" s="23" t="str">
        <x:v>True</x:v>
      </x:c>
      <x:c r="S236" s="23" t="str">
        <x:v>True</x:v>
      </x:c>
      <x:c r="T236" s="23" t="str">
        <x:v>True</x:v>
      </x:c>
    </x:row>
    <x:row r="237">
      <x:c r="A237" s="23" t="str">
        <x:v>total_calibration</x:v>
      </x:c>
      <x:c r="B237" s="23" t="n">
        <x:v>1</x:v>
      </x:c>
      <x:c r="C237" s="23" t="str">
        <x:v>checkpoint:epoch:qwen3-5-9b</x:v>
      </x:c>
      <x:c r="D237" s="23" t="str">
        <x:v>Qwen3.5-9B</x:v>
      </x:c>
      <x:c r="E237" s="23" t="str">
        <x:v>qwen</x:v>
      </x:c>
      <x:c r="F237" s="78" t="n">
        <x:v>46077</x:v>
      </x:c>
      <x:c r="G237" s="78" t="n">
        <x:v>46092</x:v>
      </x:c>
      <x:c r="H237" s="81" t="n">
        <x:v>0.1224744871391589</x:v>
      </x:c>
      <x:c r="I237" s="81" t="n">
        <x:v>0.122474487139</x:v>
      </x:c>
      <x:c r="J237" s="23" t="str">
        <x:v>total_b</x:v>
      </x:c>
      <x:c r="K237" s="23" t="str">
        <x:v>date_only</x:v>
      </x:c>
      <x:c r="L237" s="81" t="n">
        <x:v>9</x:v>
      </x:c>
      <x:c r="M237" s="81" t="n">
        <x:v>137.8999760850039</x:v>
      </x:c>
      <x:c r="N237" s="81" t="n">
        <x:v>1.1853216814199785</x:v>
      </x:c>
      <x:c r="O237" s="23" t="n">
        <x:v>45</x:v>
      </x:c>
      <x:c r="P237" s="23" t="n">
        <x:v>12</x:v>
      </x:c>
      <x:c r="Q237" s="78" t="n">
        <x:v>46066</x:v>
      </x:c>
      <x:c r="R237" s="23" t="str">
        <x:v>True</x:v>
      </x:c>
      <x:c r="S237" s="23" t="str">
        <x:v>True</x:v>
      </x:c>
      <x:c r="T237" s="23" t="str">
        <x:v>False</x:v>
      </x:c>
    </x:row>
    <x:row r="238">
      <x:c r="A238" s="23" t="str">
        <x:v>total_calibration</x:v>
      </x:c>
      <x:c r="B238" s="23" t="n">
        <x:v>1</x:v>
      </x:c>
      <x:c r="C238" s="23" t="str">
        <x:v>checkpoint:epoch:qwen3-5-9b</x:v>
      </x:c>
      <x:c r="D238" s="23" t="str">
        <x:v>Qwen3.5-9B</x:v>
      </x:c>
      <x:c r="E238" s="23" t="str">
        <x:v>qwen</x:v>
      </x:c>
      <x:c r="F238" s="78" t="n">
        <x:v>46077</x:v>
      </x:c>
      <x:c r="G238" s="78" t="n">
        <x:v>46092</x:v>
      </x:c>
      <x:c r="H238" s="81" t="n">
        <x:v>0.1224744871391589</x:v>
      </x:c>
      <x:c r="I238" s="81" t="n">
        <x:v>0.122474487139</x:v>
      </x:c>
      <x:c r="J238" s="23" t="str">
        <x:v>total_b</x:v>
      </x:c>
      <x:c r="K238" s="23" t="str">
        <x:v>date_historical_price</x:v>
      </x:c>
      <x:c r="L238" s="81" t="n">
        <x:v>9</x:v>
      </x:c>
      <x:c r="M238" s="81" t="n">
        <x:v>50.094949486508405</x:v>
      </x:c>
      <x:c r="N238" s="81" t="n">
        <x:v>0.7455514335795183</x:v>
      </x:c>
      <x:c r="O238" s="23" t="n">
        <x:v>45</x:v>
      </x:c>
      <x:c r="P238" s="23" t="n">
        <x:v>12</x:v>
      </x:c>
      <x:c r="Q238" s="78" t="n">
        <x:v>46066</x:v>
      </x:c>
      <x:c r="R238" s="23" t="str">
        <x:v>True</x:v>
      </x:c>
      <x:c r="S238" s="23" t="str">
        <x:v>True</x:v>
      </x:c>
      <x:c r="T238" s="23" t="str">
        <x:v>False</x:v>
      </x:c>
    </x:row>
    <x:row r="239">
      <x:c r="A239" s="23" t="str">
        <x:v>total_calibration</x:v>
      </x:c>
      <x:c r="B239" s="23" t="n">
        <x:v>1</x:v>
      </x:c>
      <x:c r="C239" s="23" t="str">
        <x:v>checkpoint:epoch:qwen3-5-9b</x:v>
      </x:c>
      <x:c r="D239" s="23" t="str">
        <x:v>Qwen3.5-9B</x:v>
      </x:c>
      <x:c r="E239" s="23" t="str">
        <x:v>qwen</x:v>
      </x:c>
      <x:c r="F239" s="78" t="n">
        <x:v>46077</x:v>
      </x:c>
      <x:c r="G239" s="78" t="n">
        <x:v>46092</x:v>
      </x:c>
      <x:c r="H239" s="81" t="n">
        <x:v>0.1224744871391589</x:v>
      </x:c>
      <x:c r="I239" s="81" t="n">
        <x:v>0.122474487139</x:v>
      </x:c>
      <x:c r="J239" s="23" t="str">
        <x:v>total_b</x:v>
      </x:c>
      <x:c r="K239" s="23" t="str">
        <x:v>date_current_price_nonprospective</x:v>
      </x:c>
      <x:c r="L239" s="81" t="n">
        <x:v>9</x:v>
      </x:c>
      <x:c r="M239" s="81" t="n">
        <x:v>49.647072230599015</x:v>
      </x:c>
      <x:c r="N239" s="81" t="n">
        <x:v>0.7416511330882275</x:v>
      </x:c>
      <x:c r="O239" s="23" t="n">
        <x:v>45</x:v>
      </x:c>
      <x:c r="P239" s="23" t="n">
        <x:v>12</x:v>
      </x:c>
      <x:c r="Q239" s="78" t="n">
        <x:v>46066</x:v>
      </x:c>
      <x:c r="R239" s="23" t="str">
        <x:v>True</x:v>
      </x:c>
      <x:c r="S239" s="23" t="str">
        <x:v>True</x:v>
      </x:c>
      <x:c r="T239" s="23" t="str">
        <x:v>True</x:v>
      </x:c>
    </x:row>
    <x:row r="240">
      <x:c r="A240" s="23" t="str">
        <x:v>total_calibration</x:v>
      </x:c>
      <x:c r="B240" s="23" t="n">
        <x:v>1</x:v>
      </x:c>
      <x:c r="C240" s="23" t="str">
        <x:v>checkpoint:epoch:nemotron-3-super</x:v>
      </x:c>
      <x:c r="D240" s="23" t="str">
        <x:v>Nemotron 3 Super</x:v>
      </x:c>
      <x:c r="E240" s="23" t="str">
        <x:v>nvidia</x:v>
      </x:c>
      <x:c r="F240" s="78" t="n">
        <x:v>46092</x:v>
      </x:c>
      <x:c r="G240" s="78" t="n">
        <x:v>46100</x:v>
      </x:c>
      <x:c r="H240" s="81" t="n">
        <x:v>0.22360679774997896</x:v>
      </x:c>
      <x:c r="I240" s="81" t="n">
        <x:v>0.309111630321</x:v>
      </x:c>
      <x:c r="J240" s="23" t="str">
        <x:v>total_b</x:v>
      </x:c>
      <x:c r="K240" s="23" t="str">
        <x:v>date_only</x:v>
      </x:c>
      <x:c r="L240" s="81" t="n">
        <x:v>120</x:v>
      </x:c>
      <x:c r="M240" s="81" t="n">
        <x:v>200.5403002270046</x:v>
      </x:c>
      <x:c r="N240" s="81" t="n">
        <x:v>0.2230204147364437</x:v>
      </x:c>
      <x:c r="O240" s="23" t="n">
        <x:v>60</x:v>
      </x:c>
      <x:c r="P240" s="23" t="n">
        <x:v>12</x:v>
      </x:c>
      <x:c r="Q240" s="78" t="n">
        <x:v>46092</x:v>
      </x:c>
      <x:c r="R240" s="23" t="str">
        <x:v>True</x:v>
      </x:c>
      <x:c r="S240" s="23" t="str">
        <x:v>True</x:v>
      </x:c>
      <x:c r="T240" s="23" t="str">
        <x:v>False</x:v>
      </x:c>
    </x:row>
    <x:row r="241">
      <x:c r="A241" s="23" t="str">
        <x:v>total_calibration</x:v>
      </x:c>
      <x:c r="B241" s="23" t="n">
        <x:v>1</x:v>
      </x:c>
      <x:c r="C241" s="23" t="str">
        <x:v>checkpoint:epoch:nemotron-3-super</x:v>
      </x:c>
      <x:c r="D241" s="23" t="str">
        <x:v>Nemotron 3 Super</x:v>
      </x:c>
      <x:c r="E241" s="23" t="str">
        <x:v>nvidia</x:v>
      </x:c>
      <x:c r="F241" s="78" t="n">
        <x:v>46092</x:v>
      </x:c>
      <x:c r="G241" s="78" t="n">
        <x:v>46100</x:v>
      </x:c>
      <x:c r="H241" s="81" t="n">
        <x:v>0.22360679774997896</x:v>
      </x:c>
      <x:c r="I241" s="81" t="n">
        <x:v>0.309111630321</x:v>
      </x:c>
      <x:c r="J241" s="23" t="str">
        <x:v>total_b</x:v>
      </x:c>
      <x:c r="K241" s="23" t="str">
        <x:v>date_historical_price</x:v>
      </x:c>
      <x:c r="L241" s="81" t="n">
        <x:v>120</x:v>
      </x:c>
      <x:c r="M241" s="81" t="n">
        <x:v>91.7363254887411</x:v>
      </x:c>
      <x:c r="N241" s="81" t="n">
        <x:v>-0.11663990562906895</x:v>
      </x:c>
      <x:c r="O241" s="23" t="n">
        <x:v>60</x:v>
      </x:c>
      <x:c r="P241" s="23" t="n">
        <x:v>12</x:v>
      </x:c>
      <x:c r="Q241" s="78" t="n">
        <x:v>46092</x:v>
      </x:c>
      <x:c r="R241" s="23" t="str">
        <x:v>True</x:v>
      </x:c>
      <x:c r="S241" s="23" t="str">
        <x:v>True</x:v>
      </x:c>
      <x:c r="T241" s="23" t="str">
        <x:v>False</x:v>
      </x:c>
    </x:row>
    <x:row r="242">
      <x:c r="A242" s="23" t="str">
        <x:v>total_calibration</x:v>
      </x:c>
      <x:c r="B242" s="23" t="n">
        <x:v>1</x:v>
      </x:c>
      <x:c r="C242" s="23" t="str">
        <x:v>checkpoint:epoch:nemotron-3-super</x:v>
      </x:c>
      <x:c r="D242" s="23" t="str">
        <x:v>Nemotron 3 Super</x:v>
      </x:c>
      <x:c r="E242" s="23" t="str">
        <x:v>nvidia</x:v>
      </x:c>
      <x:c r="F242" s="78" t="n">
        <x:v>46092</x:v>
      </x:c>
      <x:c r="G242" s="78" t="n">
        <x:v>46100</x:v>
      </x:c>
      <x:c r="H242" s="81" t="n">
        <x:v>0.22360679774997896</x:v>
      </x:c>
      <x:c r="I242" s="81" t="n">
        <x:v>0.309111630321</x:v>
      </x:c>
      <x:c r="J242" s="23" t="str">
        <x:v>total_b</x:v>
      </x:c>
      <x:c r="K242" s="23" t="str">
        <x:v>date_current_price_nonprospective</x:v>
      </x:c>
      <x:c r="L242" s="81" t="n">
        <x:v>120</x:v>
      </x:c>
      <x:c r="M242" s="81" t="n">
        <x:v>123.01886773604883</x:v>
      </x:c>
      <x:c r="N242" s="81" t="n">
        <x:v>0.010790479418115752</x:v>
      </x:c>
      <x:c r="O242" s="23" t="n">
        <x:v>60</x:v>
      </x:c>
      <x:c r="P242" s="23" t="n">
        <x:v>12</x:v>
      </x:c>
      <x:c r="Q242" s="78" t="n">
        <x:v>46092</x:v>
      </x:c>
      <x:c r="R242" s="23" t="str">
        <x:v>True</x:v>
      </x:c>
      <x:c r="S242" s="23" t="str">
        <x:v>True</x:v>
      </x:c>
      <x:c r="T242" s="23" t="str">
        <x:v>True</x:v>
      </x:c>
    </x:row>
    <x:row r="243">
      <x:c r="A243" s="23" t="str">
        <x:v>total_calibration</x:v>
      </x:c>
      <x:c r="B243" s="23" t="n">
        <x:v>1</x:v>
      </x:c>
      <x:c r="C243" s="23" t="str">
        <x:v>checkpoint:google:gemma-4-31b-it</x:v>
      </x:c>
      <x:c r="D243" s="23" t="str">
        <x:v>Gemma 4 31B IT</x:v>
      </x:c>
      <x:c r="E243" s="23" t="str">
        <x:v>google</x:v>
      </x:c>
      <x:c r="F243" s="78" t="n">
        <x:v>46114</x:v>
      </x:c>
      <x:c r="G243" s="78" t="n">
        <x:v>46115</x:v>
      </x:c>
      <x:c r="H243" s="81" t="n">
        <x:v>0.23664319132398465</x:v>
      </x:c>
      <x:c r="I243" s="81" t="n">
        <x:v>0.236643191324</x:v>
      </x:c>
      <x:c r="J243" s="23" t="str">
        <x:v>total_b</x:v>
      </x:c>
      <x:c r="K243" s="23" t="str">
        <x:v>date_only</x:v>
      </x:c>
      <x:c r="L243" s="81" t="n">
        <x:v>31</x:v>
      </x:c>
      <x:c r="M243" s="81" t="n">
        <x:v>162.05619870496452</x:v>
      </x:c>
      <x:c r="N243" s="81" t="n">
        <x:v>0.7183039537639728</x:v>
      </x:c>
      <x:c r="O243" s="23" t="n">
        <x:v>59</x:v>
      </x:c>
      <x:c r="P243" s="23" t="n">
        <x:v>12</x:v>
      </x:c>
      <x:c r="Q243" s="78" t="n">
        <x:v>46100</x:v>
      </x:c>
      <x:c r="R243" s="23" t="str">
        <x:v>True</x:v>
      </x:c>
      <x:c r="S243" s="23" t="str">
        <x:v>True</x:v>
      </x:c>
      <x:c r="T243" s="23" t="str">
        <x:v>False</x:v>
      </x:c>
    </x:row>
    <x:row r="244">
      <x:c r="A244" s="23" t="str">
        <x:v>total_calibration</x:v>
      </x:c>
      <x:c r="B244" s="23" t="n">
        <x:v>1</x:v>
      </x:c>
      <x:c r="C244" s="23" t="str">
        <x:v>checkpoint:google:gemma-4-31b-it</x:v>
      </x:c>
      <x:c r="D244" s="23" t="str">
        <x:v>Gemma 4 31B IT</x:v>
      </x:c>
      <x:c r="E244" s="23" t="str">
        <x:v>google</x:v>
      </x:c>
      <x:c r="F244" s="78" t="n">
        <x:v>46114</x:v>
      </x:c>
      <x:c r="G244" s="78" t="n">
        <x:v>46115</x:v>
      </x:c>
      <x:c r="H244" s="81" t="n">
        <x:v>0.23664319132398465</x:v>
      </x:c>
      <x:c r="I244" s="81" t="n">
        <x:v>0.236643191324</x:v>
      </x:c>
      <x:c r="J244" s="23" t="str">
        <x:v>total_b</x:v>
      </x:c>
      <x:c r="K244" s="23" t="str">
        <x:v>date_historical_price</x:v>
      </x:c>
      <x:c r="L244" s="81" t="n">
        <x:v>31</x:v>
      </x:c>
      <x:c r="M244" s="81" t="n">
        <x:v>104.23777073576134</x:v>
      </x:c>
      <x:c r="N244" s="81" t="n">
        <x:v>0.5266634210008183</x:v>
      </x:c>
      <x:c r="O244" s="23" t="n">
        <x:v>59</x:v>
      </x:c>
      <x:c r="P244" s="23" t="n">
        <x:v>12</x:v>
      </x:c>
      <x:c r="Q244" s="78" t="n">
        <x:v>46100</x:v>
      </x:c>
      <x:c r="R244" s="23" t="str">
        <x:v>True</x:v>
      </x:c>
      <x:c r="S244" s="23" t="str">
        <x:v>True</x:v>
      </x:c>
      <x:c r="T244" s="23" t="str">
        <x:v>False</x:v>
      </x:c>
    </x:row>
    <x:row r="245">
      <x:c r="A245" s="23" t="str">
        <x:v>total_calibration</x:v>
      </x:c>
      <x:c r="B245" s="23" t="n">
        <x:v>1</x:v>
      </x:c>
      <x:c r="C245" s="23" t="str">
        <x:v>checkpoint:google:gemma-4-31b-it</x:v>
      </x:c>
      <x:c r="D245" s="23" t="str">
        <x:v>Gemma 4 31B IT</x:v>
      </x:c>
      <x:c r="E245" s="23" t="str">
        <x:v>google</x:v>
      </x:c>
      <x:c r="F245" s="78" t="n">
        <x:v>46114</x:v>
      </x:c>
      <x:c r="G245" s="78" t="n">
        <x:v>46115</x:v>
      </x:c>
      <x:c r="H245" s="81" t="n">
        <x:v>0.23664319132398465</x:v>
      </x:c>
      <x:c r="I245" s="81" t="n">
        <x:v>0.236643191324</x:v>
      </x:c>
      <x:c r="J245" s="23" t="str">
        <x:v>total_b</x:v>
      </x:c>
      <x:c r="K245" s="23" t="str">
        <x:v>date_current_price_nonprospective</x:v>
      </x:c>
      <x:c r="L245" s="81" t="n">
        <x:v>31</x:v>
      </x:c>
      <x:c r="M245" s="81" t="n">
        <x:v>100.04594153471876</x:v>
      </x:c>
      <x:c r="N245" s="81" t="n">
        <x:v>0.5088377818983137</x:v>
      </x:c>
      <x:c r="O245" s="23" t="n">
        <x:v>59</x:v>
      </x:c>
      <x:c r="P245" s="23" t="n">
        <x:v>12</x:v>
      </x:c>
      <x:c r="Q245" s="78" t="n">
        <x:v>46100</x:v>
      </x:c>
      <x:c r="R245" s="23" t="str">
        <x:v>True</x:v>
      </x:c>
      <x:c r="S245" s="23" t="str">
        <x:v>True</x:v>
      </x:c>
      <x:c r="T245" s="23" t="str">
        <x:v>True</x:v>
      </x:c>
    </x:row>
    <x:row r="246">
      <x:c r="A246" s="23" t="str">
        <x:v>total_calibration</x:v>
      </x:c>
      <x:c r="B246" s="23" t="n">
        <x:v>1</x:v>
      </x:c>
      <x:c r="C246" s="23" t="str">
        <x:v>checkpoint:epoch:gemma-4-26b-a4b</x:v>
      </x:c>
      <x:c r="D246" s="23" t="str">
        <x:v>Gemma 4 26B A4B</x:v>
      </x:c>
      <x:c r="E246" s="23" t="str">
        <x:v>google</x:v>
      </x:c>
      <x:c r="F246" s="78" t="n">
        <x:v>46114</x:v>
      </x:c>
      <x:c r="G246" s="78" t="n">
        <x:v>46116</x:v>
      </x:c>
      <x:c r="H246" s="81" t="n">
        <x:v>0.2280350850198276</x:v>
      </x:c>
      <x:c r="I246" s="81" t="n">
        <x:v>0.22803508502</x:v>
      </x:c>
      <x:c r="J246" s="23" t="str">
        <x:v>total_b</x:v>
      </x:c>
      <x:c r="K246" s="23" t="str">
        <x:v>date_only</x:v>
      </x:c>
      <x:c r="L246" s="81" t="n">
        <x:v>25.2</x:v>
      </x:c>
      <x:c r="M246" s="81" t="n">
        <x:v>162.05619870496452</x:v>
      </x:c>
      <x:c r="N246" s="81" t="n">
        <x:v>0.8082651068167014</x:v>
      </x:c>
      <x:c r="O246" s="23" t="n">
        <x:v>59</x:v>
      </x:c>
      <x:c r="P246" s="23" t="n">
        <x:v>12</x:v>
      </x:c>
      <x:c r="Q246" s="78" t="n">
        <x:v>46100</x:v>
      </x:c>
      <x:c r="R246" s="23" t="str">
        <x:v>True</x:v>
      </x:c>
      <x:c r="S246" s="23" t="str">
        <x:v>True</x:v>
      </x:c>
      <x:c r="T246" s="23" t="str">
        <x:v>False</x:v>
      </x:c>
    </x:row>
    <x:row r="247">
      <x:c r="A247" s="23" t="str">
        <x:v>total_calibration</x:v>
      </x:c>
      <x:c r="B247" s="23" t="n">
        <x:v>1</x:v>
      </x:c>
      <x:c r="C247" s="23" t="str">
        <x:v>checkpoint:epoch:gemma-4-26b-a4b</x:v>
      </x:c>
      <x:c r="D247" s="23" t="str">
        <x:v>Gemma 4 26B A4B</x:v>
      </x:c>
      <x:c r="E247" s="23" t="str">
        <x:v>google</x:v>
      </x:c>
      <x:c r="F247" s="78" t="n">
        <x:v>46114</x:v>
      </x:c>
      <x:c r="G247" s="78" t="n">
        <x:v>46116</x:v>
      </x:c>
      <x:c r="H247" s="81" t="n">
        <x:v>0.2280350850198276</x:v>
      </x:c>
      <x:c r="I247" s="81" t="n">
        <x:v>0.22803508502</x:v>
      </x:c>
      <x:c r="J247" s="23" t="str">
        <x:v>total_b</x:v>
      </x:c>
      <x:c r="K247" s="23" t="str">
        <x:v>date_historical_price</x:v>
      </x:c>
      <x:c r="L247" s="81" t="n">
        <x:v>25.2</x:v>
      </x:c>
      <x:c r="M247" s="81" t="n">
        <x:v>100.31298924198012</x:v>
      </x:c>
      <x:c r="N247" s="81" t="n">
        <x:v>0.5999566314300179</x:v>
      </x:c>
      <x:c r="O247" s="23" t="n">
        <x:v>59</x:v>
      </x:c>
      <x:c r="P247" s="23" t="n">
        <x:v>12</x:v>
      </x:c>
      <x:c r="Q247" s="78" t="n">
        <x:v>46100</x:v>
      </x:c>
      <x:c r="R247" s="23" t="str">
        <x:v>True</x:v>
      </x:c>
      <x:c r="S247" s="23" t="str">
        <x:v>True</x:v>
      </x:c>
      <x:c r="T247" s="23" t="str">
        <x:v>False</x:v>
      </x:c>
    </x:row>
    <x:row r="248">
      <x:c r="A248" s="23" t="str">
        <x:v>total_calibration</x:v>
      </x:c>
      <x:c r="B248" s="23" t="n">
        <x:v>1</x:v>
      </x:c>
      <x:c r="C248" s="23" t="str">
        <x:v>checkpoint:epoch:gemma-4-26b-a4b</x:v>
      </x:c>
      <x:c r="D248" s="23" t="str">
        <x:v>Gemma 4 26B A4B</x:v>
      </x:c>
      <x:c r="E248" s="23" t="str">
        <x:v>google</x:v>
      </x:c>
      <x:c r="F248" s="78" t="n">
        <x:v>46114</x:v>
      </x:c>
      <x:c r="G248" s="78" t="n">
        <x:v>46116</x:v>
      </x:c>
      <x:c r="H248" s="81" t="n">
        <x:v>0.2280350850198276</x:v>
      </x:c>
      <x:c r="I248" s="81" t="n">
        <x:v>0.22803508502</x:v>
      </x:c>
      <x:c r="J248" s="23" t="str">
        <x:v>total_b</x:v>
      </x:c>
      <x:c r="K248" s="23" t="str">
        <x:v>date_current_price_nonprospective</x:v>
      </x:c>
      <x:c r="L248" s="81" t="n">
        <x:v>25.2</x:v>
      </x:c>
      <x:c r="M248" s="81" t="n">
        <x:v>96.1699952855173</x:v>
      </x:c>
      <x:c r="N248" s="81" t="n">
        <x:v>0.5816390539744064</x:v>
      </x:c>
      <x:c r="O248" s="23" t="n">
        <x:v>59</x:v>
      </x:c>
      <x:c r="P248" s="23" t="n">
        <x:v>12</x:v>
      </x:c>
      <x:c r="Q248" s="78" t="n">
        <x:v>46100</x:v>
      </x:c>
      <x:c r="R248" s="23" t="str">
        <x:v>True</x:v>
      </x:c>
      <x:c r="S248" s="23" t="str">
        <x:v>True</x:v>
      </x:c>
      <x:c r="T248" s="23" t="str">
        <x:v>True</x:v>
      </x:c>
    </x:row>
    <x:row r="249">
      <x:c r="A249" s="23" t="str">
        <x:v>total_calibration</x:v>
      </x:c>
      <x:c r="B249" s="23" t="n">
        <x:v>1</x:v>
      </x:c>
      <x:c r="C249" s="23" t="str">
        <x:v>checkpoint:z-ai-zhipu-ai:glm-5-1</x:v>
      </x:c>
      <x:c r="D249" s="23" t="str">
        <x:v>GLM-5.1</x:v>
      </x:c>
      <x:c r="E249" s="23" t="str">
        <x:v>z-ai</x:v>
      </x:c>
      <x:c r="F249" s="78" t="n">
        <x:v>46119</x:v>
      </x:c>
      <x:c r="G249" s="78" t="n">
        <x:v>46120</x:v>
      </x:c>
      <x:c r="H249" s="81" t="n">
        <x:v>2.2337412562783543</x:v>
      </x:c>
      <x:c r="I249" s="81" t="n">
        <x:v>2.29782505862</x:v>
      </x:c>
      <x:c r="J249" s="23" t="str">
        <x:v>total_b</x:v>
      </x:c>
      <x:c r="K249" s="23" t="str">
        <x:v>date_only</x:v>
      </x:c>
      <x:c r="L249" s="81" t="n">
        <x:v>754</x:v>
      </x:c>
      <x:c r="M249" s="81" t="n">
        <x:v>118.53698036005153</x:v>
      </x:c>
      <x:c r="N249" s="81" t="n">
        <x:v>-0.8035174861494172</x:v>
      </x:c>
      <x:c r="O249" s="23" t="n">
        <x:v>57</x:v>
      </x:c>
      <x:c r="P249" s="23" t="n">
        <x:v>12</x:v>
      </x:c>
      <x:c r="Q249" s="78" t="n">
        <x:v>46116</x:v>
      </x:c>
      <x:c r="R249" s="23" t="str">
        <x:v>True</x:v>
      </x:c>
      <x:c r="S249" s="23" t="str">
        <x:v>True</x:v>
      </x:c>
      <x:c r="T249" s="23" t="str">
        <x:v>False</x:v>
      </x:c>
    </x:row>
    <x:row r="250">
      <x:c r="A250" s="23" t="str">
        <x:v>total_calibration</x:v>
      </x:c>
      <x:c r="B250" s="23" t="n">
        <x:v>1</x:v>
      </x:c>
      <x:c r="C250" s="23" t="str">
        <x:v>checkpoint:z-ai-zhipu-ai:glm-5-1</x:v>
      </x:c>
      <x:c r="D250" s="23" t="str">
        <x:v>GLM-5.1</x:v>
      </x:c>
      <x:c r="E250" s="23" t="str">
        <x:v>z-ai</x:v>
      </x:c>
      <x:c r="F250" s="78" t="n">
        <x:v>46119</x:v>
      </x:c>
      <x:c r="G250" s="78" t="n">
        <x:v>46120</x:v>
      </x:c>
      <x:c r="H250" s="81" t="n">
        <x:v>2.2337412562783543</x:v>
      </x:c>
      <x:c r="I250" s="81" t="n">
        <x:v>2.29782505862</x:v>
      </x:c>
      <x:c r="J250" s="23" t="str">
        <x:v>total_b</x:v>
      </x:c>
      <x:c r="K250" s="23" t="str">
        <x:v>date_historical_price</x:v>
      </x:c>
      <x:c r="L250" s="81" t="n">
        <x:v>754</x:v>
      </x:c>
      <x:c r="M250" s="81" t="n">
        <x:v>934.0882835122964</x:v>
      </x:c>
      <x:c r="N250" s="81" t="n">
        <x:v>0.0930165787867778</x:v>
      </x:c>
      <x:c r="O250" s="23" t="n">
        <x:v>57</x:v>
      </x:c>
      <x:c r="P250" s="23" t="n">
        <x:v>12</x:v>
      </x:c>
      <x:c r="Q250" s="78" t="n">
        <x:v>46116</x:v>
      </x:c>
      <x:c r="R250" s="23" t="str">
        <x:v>True</x:v>
      </x:c>
      <x:c r="S250" s="23" t="str">
        <x:v>True</x:v>
      </x:c>
      <x:c r="T250" s="23" t="str">
        <x:v>False</x:v>
      </x:c>
    </x:row>
    <x:row r="251">
      <x:c r="A251" s="23" t="str">
        <x:v>total_calibration</x:v>
      </x:c>
      <x:c r="B251" s="23" t="n">
        <x:v>1</x:v>
      </x:c>
      <x:c r="C251" s="23" t="str">
        <x:v>checkpoint:z-ai-zhipu-ai:glm-5-1</x:v>
      </x:c>
      <x:c r="D251" s="23" t="str">
        <x:v>GLM-5.1</x:v>
      </x:c>
      <x:c r="E251" s="23" t="str">
        <x:v>z-ai</x:v>
      </x:c>
      <x:c r="F251" s="78" t="n">
        <x:v>46119</x:v>
      </x:c>
      <x:c r="G251" s="78" t="n">
        <x:v>46120</x:v>
      </x:c>
      <x:c r="H251" s="81" t="n">
        <x:v>2.2337412562783543</x:v>
      </x:c>
      <x:c r="I251" s="81" t="n">
        <x:v>2.29782505862</x:v>
      </x:c>
      <x:c r="J251" s="23" t="str">
        <x:v>total_b</x:v>
      </x:c>
      <x:c r="K251" s="23" t="str">
        <x:v>date_current_price_nonprospective</x:v>
      </x:c>
      <x:c r="L251" s="81" t="n">
        <x:v>754</x:v>
      </x:c>
      <x:c r="M251" s="81" t="n">
        <x:v>1014.9061457576871</x:v>
      </x:c>
      <x:c r="N251" s="81" t="n">
        <x:v>0.1290545365132945</x:v>
      </x:c>
      <x:c r="O251" s="23" t="n">
        <x:v>57</x:v>
      </x:c>
      <x:c r="P251" s="23" t="n">
        <x:v>12</x:v>
      </x:c>
      <x:c r="Q251" s="78" t="n">
        <x:v>46116</x:v>
      </x:c>
      <x:c r="R251" s="23" t="str">
        <x:v>True</x:v>
      </x:c>
      <x:c r="S251" s="23" t="str">
        <x:v>True</x:v>
      </x:c>
      <x:c r="T251" s="23" t="str">
        <x:v>True</x:v>
      </x:c>
    </x:row>
    <x:row r="252">
      <x:c r="A252" s="23" t="str">
        <x:v>total_calibration</x:v>
      </x:c>
      <x:c r="B252" s="23" t="n">
        <x:v>1</x:v>
      </x:c>
      <x:c r="C252" s="23" t="str">
        <x:v>checkpoint:moonshot:kimi-k2-6</x:v>
      </x:c>
      <x:c r="D252" s="23" t="str">
        <x:v>Kimi K2.6</x:v>
      </x:c>
      <x:c r="E252" s="23" t="str">
        <x:v>moonshotai</x:v>
      </x:c>
      <x:c r="F252" s="78" t="n">
        <x:v>46132</x:v>
      </x:c>
      <x:c r="G252" s="78" t="n">
        <x:v>46133</x:v>
      </x:c>
      <x:c r="H252" s="81" t="n">
        <x:v>1.296148139681572</x:v>
      </x:c>
      <x:c r="I252" s="81" t="n">
        <x:v>1.63471371242</x:v>
      </x:c>
      <x:c r="J252" s="23" t="str">
        <x:v>total_b</x:v>
      </x:c>
      <x:c r="K252" s="23" t="str">
        <x:v>date_only</x:v>
      </x:c>
      <x:c r="L252" s="81" t="n">
        <x:v>1040</x:v>
      </x:c>
      <x:c r="M252" s="81" t="n">
        <x:v>97.0874992745755</x:v>
      </x:c>
      <x:c r="N252" s="81" t="n">
        <x:v>-1.0298700243811783</x:v>
      </x:c>
      <x:c r="O252" s="23" t="n">
        <x:v>62</x:v>
      </x:c>
      <x:c r="P252" s="23" t="n">
        <x:v>12</x:v>
      </x:c>
      <x:c r="Q252" s="78" t="n">
        <x:v>46120</x:v>
      </x:c>
      <x:c r="R252" s="23" t="str">
        <x:v>True</x:v>
      </x:c>
      <x:c r="S252" s="23" t="str">
        <x:v>True</x:v>
      </x:c>
      <x:c r="T252" s="23" t="str">
        <x:v>False</x:v>
      </x:c>
    </x:row>
    <x:row r="253">
      <x:c r="A253" s="23" t="str">
        <x:v>total_calibration</x:v>
      </x:c>
      <x:c r="B253" s="23" t="n">
        <x:v>1</x:v>
      </x:c>
      <x:c r="C253" s="23" t="str">
        <x:v>checkpoint:moonshot:kimi-k2-6</x:v>
      </x:c>
      <x:c r="D253" s="23" t="str">
        <x:v>Kimi K2.6</x:v>
      </x:c>
      <x:c r="E253" s="23" t="str">
        <x:v>moonshotai</x:v>
      </x:c>
      <x:c r="F253" s="78" t="n">
        <x:v>46132</x:v>
      </x:c>
      <x:c r="G253" s="78" t="n">
        <x:v>46133</x:v>
      </x:c>
      <x:c r="H253" s="81" t="n">
        <x:v>1.296148139681572</x:v>
      </x:c>
      <x:c r="I253" s="81" t="n">
        <x:v>1.63471371242</x:v>
      </x:c>
      <x:c r="J253" s="23" t="str">
        <x:v>total_b</x:v>
      </x:c>
      <x:c r="K253" s="23" t="str">
        <x:v>date_historical_price</x:v>
      </x:c>
      <x:c r="L253" s="81" t="n">
        <x:v>1040</x:v>
      </x:c>
      <x:c r="M253" s="81" t="n">
        <x:v>402.37194758806805</x:v>
      </x:c>
      <x:c r="N253" s="81" t="n">
        <x:v>-0.4124056441703462</x:v>
      </x:c>
      <x:c r="O253" s="23" t="n">
        <x:v>62</x:v>
      </x:c>
      <x:c r="P253" s="23" t="n">
        <x:v>12</x:v>
      </x:c>
      <x:c r="Q253" s="78" t="n">
        <x:v>46120</x:v>
      </x:c>
      <x:c r="R253" s="23" t="str">
        <x:v>True</x:v>
      </x:c>
      <x:c r="S253" s="23" t="str">
        <x:v>True</x:v>
      </x:c>
      <x:c r="T253" s="23" t="str">
        <x:v>False</x:v>
      </x:c>
    </x:row>
    <x:row r="254">
      <x:c r="A254" s="23" t="str">
        <x:v>total_calibration</x:v>
      </x:c>
      <x:c r="B254" s="23" t="n">
        <x:v>1</x:v>
      </x:c>
      <x:c r="C254" s="23" t="str">
        <x:v>checkpoint:moonshot:kimi-k2-6</x:v>
      </x:c>
      <x:c r="D254" s="23" t="str">
        <x:v>Kimi K2.6</x:v>
      </x:c>
      <x:c r="E254" s="23" t="str">
        <x:v>moonshotai</x:v>
      </x:c>
      <x:c r="F254" s="78" t="n">
        <x:v>46132</x:v>
      </x:c>
      <x:c r="G254" s="78" t="n">
        <x:v>46133</x:v>
      </x:c>
      <x:c r="H254" s="81" t="n">
        <x:v>1.296148139681572</x:v>
      </x:c>
      <x:c r="I254" s="81" t="n">
        <x:v>1.63471371242</x:v>
      </x:c>
      <x:c r="J254" s="23" t="str">
        <x:v>total_b</x:v>
      </x:c>
      <x:c r="K254" s="23" t="str">
        <x:v>date_current_price_nonprospective</x:v>
      </x:c>
      <x:c r="L254" s="81" t="n">
        <x:v>1040</x:v>
      </x:c>
      <x:c r="M254" s="81" t="n">
        <x:v>519.9688248037702</x:v>
      </x:c>
      <x:c r="N254" s="81" t="n">
        <x:v>-0.3010560333977594</x:v>
      </x:c>
      <x:c r="O254" s="23" t="n">
        <x:v>62</x:v>
      </x:c>
      <x:c r="P254" s="23" t="n">
        <x:v>12</x:v>
      </x:c>
      <x:c r="Q254" s="78" t="n">
        <x:v>46120</x:v>
      </x:c>
      <x:c r="R254" s="23" t="str">
        <x:v>True</x:v>
      </x:c>
      <x:c r="S254" s="23" t="str">
        <x:v>True</x:v>
      </x:c>
      <x:c r="T254" s="23" t="str">
        <x:v>True</x:v>
      </x:c>
    </x:row>
    <x:row r="255">
      <x:c r="A255" s="23" t="str">
        <x:v>total_calibration</x:v>
      </x:c>
      <x:c r="B255" s="23" t="n">
        <x:v>1</x:v>
      </x:c>
      <x:c r="C255" s="23" t="str">
        <x:v>checkpoint:epoch:deepseek-v4-flash</x:v>
      </x:c>
      <x:c r="D255" s="23" t="str">
        <x:v>DeepSeek-V4-Flash</x:v>
      </x:c>
      <x:c r="E255" s="23" t="str">
        <x:v>deepseek</x:v>
      </x:c>
      <x:c r="F255" s="78" t="n">
        <x:v>46136</x:v>
      </x:c>
      <x:c r="G255" s="78" t="n">
        <x:v>46136</x:v>
      </x:c>
      <x:c r="H255" s="81" t="n">
        <x:v>0.19798989873223333</x:v>
      </x:c>
      <x:c r="I255" s="81" t="n">
        <x:v>0.197989898732</x:v>
      </x:c>
      <x:c r="J255" s="23" t="str">
        <x:v>total_b</x:v>
      </x:c>
      <x:c r="K255" s="23" t="str">
        <x:v>date_only</x:v>
      </x:c>
      <x:c r="L255" s="81" t="n">
        <x:v>284</x:v>
      </x:c>
      <x:c r="M255" s="81" t="n">
        <x:v>149.8624331179321</x:v>
      </x:c>
      <x:c r="N255" s="81" t="n">
        <x:v>-0.27762556066315075</x:v>
      </x:c>
      <x:c r="O255" s="23" t="n">
        <x:v>59</x:v>
      </x:c>
      <x:c r="P255" s="23" t="n">
        <x:v>12</x:v>
      </x:c>
      <x:c r="Q255" s="78" t="n">
        <x:v>46133</x:v>
      </x:c>
      <x:c r="R255" s="23" t="str">
        <x:v>True</x:v>
      </x:c>
      <x:c r="S255" s="23" t="str">
        <x:v>True</x:v>
      </x:c>
      <x:c r="T255" s="23" t="str">
        <x:v>False</x:v>
      </x:c>
    </x:row>
    <x:row r="256">
      <x:c r="A256" s="23" t="str">
        <x:v>total_calibration</x:v>
      </x:c>
      <x:c r="B256" s="23" t="n">
        <x:v>1</x:v>
      </x:c>
      <x:c r="C256" s="23" t="str">
        <x:v>checkpoint:epoch:deepseek-v4-flash</x:v>
      </x:c>
      <x:c r="D256" s="23" t="str">
        <x:v>DeepSeek-V4-Flash</x:v>
      </x:c>
      <x:c r="E256" s="23" t="str">
        <x:v>deepseek</x:v>
      </x:c>
      <x:c r="F256" s="78" t="n">
        <x:v>46136</x:v>
      </x:c>
      <x:c r="G256" s="78" t="n">
        <x:v>46136</x:v>
      </x:c>
      <x:c r="H256" s="81" t="n">
        <x:v>0.19798989873223333</x:v>
      </x:c>
      <x:c r="I256" s="81" t="n">
        <x:v>0.197989898732</x:v>
      </x:c>
      <x:c r="J256" s="23" t="str">
        <x:v>total_b</x:v>
      </x:c>
      <x:c r="K256" s="23" t="str">
        <x:v>date_historical_price</x:v>
      </x:c>
      <x:c r="L256" s="81" t="n">
        <x:v>284</x:v>
      </x:c>
      <x:c r="M256" s="81" t="n">
        <x:v>75.41463601562218</x:v>
      </x:c>
      <x:c r="N256" s="81" t="n">
        <x:v>-0.5758627007557544</x:v>
      </x:c>
      <x:c r="O256" s="23" t="n">
        <x:v>59</x:v>
      </x:c>
      <x:c r="P256" s="23" t="n">
        <x:v>12</x:v>
      </x:c>
      <x:c r="Q256" s="78" t="n">
        <x:v>46133</x:v>
      </x:c>
      <x:c r="R256" s="23" t="str">
        <x:v>True</x:v>
      </x:c>
      <x:c r="S256" s="23" t="str">
        <x:v>True</x:v>
      </x:c>
      <x:c r="T256" s="23" t="str">
        <x:v>False</x:v>
      </x:c>
    </x:row>
    <x:row r="257">
      <x:c r="A257" s="23" t="str">
        <x:v>total_calibration</x:v>
      </x:c>
      <x:c r="B257" s="23" t="n">
        <x:v>1</x:v>
      </x:c>
      <x:c r="C257" s="23" t="str">
        <x:v>checkpoint:epoch:deepseek-v4-flash</x:v>
      </x:c>
      <x:c r="D257" s="23" t="str">
        <x:v>DeepSeek-V4-Flash</x:v>
      </x:c>
      <x:c r="E257" s="23" t="str">
        <x:v>deepseek</x:v>
      </x:c>
      <x:c r="F257" s="78" t="n">
        <x:v>46136</x:v>
      </x:c>
      <x:c r="G257" s="78" t="n">
        <x:v>46136</x:v>
      </x:c>
      <x:c r="H257" s="81" t="n">
        <x:v>0.19798989873223333</x:v>
      </x:c>
      <x:c r="I257" s="81" t="n">
        <x:v>0.197989898732</x:v>
      </x:c>
      <x:c r="J257" s="23" t="str">
        <x:v>total_b</x:v>
      </x:c>
      <x:c r="K257" s="23" t="str">
        <x:v>date_current_price_nonprospective</x:v>
      </x:c>
      <x:c r="L257" s="81" t="n">
        <x:v>284</x:v>
      </x:c>
      <x:c r="M257" s="81" t="n">
        <x:v>69.69484806656216</x:v>
      </x:c>
      <x:c r="N257" s="81" t="n">
        <x:v>-0.610117664373117</x:v>
      </x:c>
      <x:c r="O257" s="23" t="n">
        <x:v>59</x:v>
      </x:c>
      <x:c r="P257" s="23" t="n">
        <x:v>12</x:v>
      </x:c>
      <x:c r="Q257" s="78" t="n">
        <x:v>46133</x:v>
      </x:c>
      <x:c r="R257" s="23" t="str">
        <x:v>True</x:v>
      </x:c>
      <x:c r="S257" s="23" t="str">
        <x:v>True</x:v>
      </x:c>
      <x:c r="T257" s="23" t="str">
        <x:v>True</x:v>
      </x:c>
    </x:row>
    <x:row r="258">
      <x:c r="A258" s="23" t="str">
        <x:v>total_calibration</x:v>
      </x:c>
      <x:c r="B258" s="23" t="n">
        <x:v>1</x:v>
      </x:c>
      <x:c r="C258" s="23" t="str">
        <x:v>checkpoint:deepseek:deepseek-v4-pro</x:v>
      </x:c>
      <x:c r="D258" s="23" t="str">
        <x:v>DeepSeek-V4-Pro</x:v>
      </x:c>
      <x:c r="E258" s="23" t="str">
        <x:v>deepseek</x:v>
      </x:c>
      <x:c r="F258" s="78" t="n">
        <x:v>46136</x:v>
      </x:c>
      <x:c r="G258" s="78" t="n">
        <x:v>46136</x:v>
      </x:c>
      <x:c r="H258" s="81" t="n">
        <x:v>2.4607315985291853</x:v>
      </x:c>
      <x:c r="I258" s="81" t="n">
        <x:v>2.25175071808</x:v>
      </x:c>
      <x:c r="J258" s="23" t="str">
        <x:v>total_b</x:v>
      </x:c>
      <x:c r="K258" s="23" t="str">
        <x:v>date_only</x:v>
      </x:c>
      <x:c r="L258" s="81" t="n">
        <x:v>1600</x:v>
      </x:c>
      <x:c r="M258" s="81" t="n">
        <x:v>149.8624331179321</x:v>
      </x:c>
      <x:c r="N258" s="81" t="n">
        <x:v>-1.0284272032720378</x:v>
      </x:c>
      <x:c r="O258" s="23" t="n">
        <x:v>59</x:v>
      </x:c>
      <x:c r="P258" s="23" t="n">
        <x:v>12</x:v>
      </x:c>
      <x:c r="Q258" s="78" t="n">
        <x:v>46133</x:v>
      </x:c>
      <x:c r="R258" s="23" t="str">
        <x:v>True</x:v>
      </x:c>
      <x:c r="S258" s="23" t="str">
        <x:v>True</x:v>
      </x:c>
      <x:c r="T258" s="23" t="str">
        <x:v>False</x:v>
      </x:c>
    </x:row>
    <x:row r="259">
      <x:c r="A259" s="23" t="str">
        <x:v>total_calibration</x:v>
      </x:c>
      <x:c r="B259" s="23" t="n">
        <x:v>1</x:v>
      </x:c>
      <x:c r="C259" s="23" t="str">
        <x:v>checkpoint:deepseek:deepseek-v4-pro</x:v>
      </x:c>
      <x:c r="D259" s="23" t="str">
        <x:v>DeepSeek-V4-Pro</x:v>
      </x:c>
      <x:c r="E259" s="23" t="str">
        <x:v>deepseek</x:v>
      </x:c>
      <x:c r="F259" s="78" t="n">
        <x:v>46136</x:v>
      </x:c>
      <x:c r="G259" s="78" t="n">
        <x:v>46136</x:v>
      </x:c>
      <x:c r="H259" s="81" t="n">
        <x:v>2.4607315985291853</x:v>
      </x:c>
      <x:c r="I259" s="81" t="n">
        <x:v>2.25175071808</x:v>
      </x:c>
      <x:c r="J259" s="23" t="str">
        <x:v>total_b</x:v>
      </x:c>
      <x:c r="K259" s="23" t="str">
        <x:v>date_historical_price</x:v>
      </x:c>
      <x:c r="L259" s="81" t="n">
        <x:v>1600</x:v>
      </x:c>
      <x:c r="M259" s="81" t="n">
        <x:v>907.9140482575358</x:v>
      </x:c>
      <x:c r="N259" s="81" t="n">
        <x:v>-0.24607524661758726</x:v>
      </x:c>
      <x:c r="O259" s="23" t="n">
        <x:v>59</x:v>
      </x:c>
      <x:c r="P259" s="23" t="n">
        <x:v>12</x:v>
      </x:c>
      <x:c r="Q259" s="78" t="n">
        <x:v>46133</x:v>
      </x:c>
      <x:c r="R259" s="23" t="str">
        <x:v>True</x:v>
      </x:c>
      <x:c r="S259" s="23" t="str">
        <x:v>True</x:v>
      </x:c>
      <x:c r="T259" s="23" t="str">
        <x:v>False</x:v>
      </x:c>
    </x:row>
    <x:row r="260">
      <x:c r="A260" s="23" t="str">
        <x:v>total_calibration</x:v>
      </x:c>
      <x:c r="B260" s="23" t="n">
        <x:v>1</x:v>
      </x:c>
      <x:c r="C260" s="23" t="str">
        <x:v>checkpoint:deepseek:deepseek-v4-pro</x:v>
      </x:c>
      <x:c r="D260" s="23" t="str">
        <x:v>DeepSeek-V4-Pro</x:v>
      </x:c>
      <x:c r="E260" s="23" t="str">
        <x:v>deepseek</x:v>
      </x:c>
      <x:c r="F260" s="78" t="n">
        <x:v>46136</x:v>
      </x:c>
      <x:c r="G260" s="78" t="n">
        <x:v>46136</x:v>
      </x:c>
      <x:c r="H260" s="81" t="n">
        <x:v>2.4607315985291853</x:v>
      </x:c>
      <x:c r="I260" s="81" t="n">
        <x:v>2.25175071808</x:v>
      </x:c>
      <x:c r="J260" s="23" t="str">
        <x:v>total_b</x:v>
      </x:c>
      <x:c r="K260" s="23" t="str">
        <x:v>date_current_price_nonprospective</x:v>
      </x:c>
      <x:c r="L260" s="81" t="n">
        <x:v>1600</x:v>
      </x:c>
      <x:c r="M260" s="81" t="n">
        <x:v>854.749067589475</x:v>
      </x:c>
      <x:c r="N260" s="81" t="n">
        <x:v>-0.27228134694098277</x:v>
      </x:c>
      <x:c r="O260" s="23" t="n">
        <x:v>59</x:v>
      </x:c>
      <x:c r="P260" s="23" t="n">
        <x:v>12</x:v>
      </x:c>
      <x:c r="Q260" s="78" t="n">
        <x:v>46133</x:v>
      </x:c>
      <x:c r="R260" s="23" t="str">
        <x:v>True</x:v>
      </x:c>
      <x:c r="S260" s="23" t="str">
        <x:v>True</x:v>
      </x:c>
      <x:c r="T260" s="23" t="str">
        <x:v>True</x:v>
      </x:c>
    </x:row>
    <x:row r="261">
      <x:c r="A261" s="23" t="str">
        <x:v>total_calibration</x:v>
      </x:c>
      <x:c r="B261" s="23" t="n">
        <x:v>1</x:v>
      </x:c>
      <x:c r="C261" s="23" t="str">
        <x:v>checkpoint:epoch:mistral-medium-3-5</x:v>
      </x:c>
      <x:c r="D261" s="23" t="str">
        <x:v>Mistral Medium 3.5</x:v>
      </x:c>
      <x:c r="E261" s="23" t="str">
        <x:v>mistralai</x:v>
      </x:c>
      <x:c r="F261" s="78" t="n">
        <x:v>46141</x:v>
      </x:c>
      <x:c r="G261" s="78" t="n">
        <x:v>46147</x:v>
      </x:c>
      <x:c r="H261" s="81" t="n">
        <x:v>3.3541019662496847</x:v>
      </x:c>
      <x:c r="I261" s="81" t="n">
        <x:v>3.35410196625</x:v>
      </x:c>
      <x:c r="J261" s="23" t="str">
        <x:v>total_b</x:v>
      </x:c>
      <x:c r="K261" s="23" t="str">
        <x:v>date_only</x:v>
      </x:c>
      <x:c r="L261" s="81" t="n">
        <x:v>128</x:v>
      </x:c>
      <x:c r="M261" s="81" t="n">
        <x:v>201.13159163982868</x:v>
      </x:c>
      <x:c r="N261" s="81" t="n">
        <x:v>0.19627032072656012</x:v>
      </x:c>
      <x:c r="O261" s="23" t="n">
        <x:v>59</x:v>
      </x:c>
      <x:c r="P261" s="23" t="n">
        <x:v>12</x:v>
      </x:c>
      <x:c r="Q261" s="78" t="n">
        <x:v>46136</x:v>
      </x:c>
      <x:c r="R261" s="23" t="str">
        <x:v>True</x:v>
      </x:c>
      <x:c r="S261" s="23" t="str">
        <x:v>True</x:v>
      </x:c>
      <x:c r="T261" s="23" t="str">
        <x:v>False</x:v>
      </x:c>
    </x:row>
    <x:row r="262">
      <x:c r="A262" s="23" t="str">
        <x:v>total_calibration</x:v>
      </x:c>
      <x:c r="B262" s="23" t="n">
        <x:v>1</x:v>
      </x:c>
      <x:c r="C262" s="23" t="str">
        <x:v>checkpoint:epoch:mistral-medium-3-5</x:v>
      </x:c>
      <x:c r="D262" s="23" t="str">
        <x:v>Mistral Medium 3.5</x:v>
      </x:c>
      <x:c r="E262" s="23" t="str">
        <x:v>mistralai</x:v>
      </x:c>
      <x:c r="F262" s="78" t="n">
        <x:v>46141</x:v>
      </x:c>
      <x:c r="G262" s="78" t="n">
        <x:v>46147</x:v>
      </x:c>
      <x:c r="H262" s="81" t="n">
        <x:v>3.3541019662496847</x:v>
      </x:c>
      <x:c r="I262" s="81" t="n">
        <x:v>3.35410196625</x:v>
      </x:c>
      <x:c r="J262" s="23" t="str">
        <x:v>total_b</x:v>
      </x:c>
      <x:c r="K262" s="23" t="str">
        <x:v>date_historical_price</x:v>
      </x:c>
      <x:c r="L262" s="81" t="n">
        <x:v>128</x:v>
      </x:c>
      <x:c r="M262" s="81" t="n">
        <x:v>1545.8026261096707</x:v>
      </x:c>
      <x:c r="N262" s="81" t="n">
        <x:v>1.0819440711222565</x:v>
      </x:c>
      <x:c r="O262" s="23" t="n">
        <x:v>59</x:v>
      </x:c>
      <x:c r="P262" s="23" t="n">
        <x:v>12</x:v>
      </x:c>
      <x:c r="Q262" s="78" t="n">
        <x:v>46136</x:v>
      </x:c>
      <x:c r="R262" s="23" t="str">
        <x:v>True</x:v>
      </x:c>
      <x:c r="S262" s="23" t="str">
        <x:v>True</x:v>
      </x:c>
      <x:c r="T262" s="23" t="str">
        <x:v>False</x:v>
      </x:c>
    </x:row>
    <x:row r="263">
      <x:c r="A263" s="23" t="str">
        <x:v>total_calibration</x:v>
      </x:c>
      <x:c r="B263" s="23" t="n">
        <x:v>1</x:v>
      </x:c>
      <x:c r="C263" s="23" t="str">
        <x:v>checkpoint:epoch:mistral-medium-3-5</x:v>
      </x:c>
      <x:c r="D263" s="23" t="str">
        <x:v>Mistral Medium 3.5</x:v>
      </x:c>
      <x:c r="E263" s="23" t="str">
        <x:v>mistralai</x:v>
      </x:c>
      <x:c r="F263" s="78" t="n">
        <x:v>46141</x:v>
      </x:c>
      <x:c r="G263" s="78" t="n">
        <x:v>46147</x:v>
      </x:c>
      <x:c r="H263" s="81" t="n">
        <x:v>3.3541019662496847</x:v>
      </x:c>
      <x:c r="I263" s="81" t="n">
        <x:v>3.35410196625</x:v>
      </x:c>
      <x:c r="J263" s="23" t="str">
        <x:v>total_b</x:v>
      </x:c>
      <x:c r="K263" s="23" t="str">
        <x:v>date_current_price_nonprospective</x:v>
      </x:c>
      <x:c r="L263" s="81" t="n">
        <x:v>128</x:v>
      </x:c>
      <x:c r="M263" s="81" t="n">
        <x:v>1708.566428152788</x:v>
      </x:c>
      <x:c r="N263" s="81" t="n">
        <x:v>1.1254218989533267</x:v>
      </x:c>
      <x:c r="O263" s="23" t="n">
        <x:v>59</x:v>
      </x:c>
      <x:c r="P263" s="23" t="n">
        <x:v>12</x:v>
      </x:c>
      <x:c r="Q263" s="78" t="n">
        <x:v>46136</x:v>
      </x:c>
      <x:c r="R263" s="23" t="str">
        <x:v>True</x:v>
      </x:c>
      <x:c r="S263" s="23" t="str">
        <x:v>True</x:v>
      </x:c>
      <x:c r="T263" s="23" t="str">
        <x:v>True</x:v>
      </x:c>
    </x:row>
    <x:row r="264">
      <x:c r="A264" s="23" t="str">
        <x:v>total_calibration</x:v>
      </x:c>
      <x:c r="B264" s="23" t="n">
        <x:v>1</x:v>
      </x:c>
      <x:c r="C264" s="23" t="str">
        <x:v>checkpoint:epoch:tencent-hy3-preview</x:v>
      </x:c>
      <x:c r="D264" s="23" t="str">
        <x:v>Tencent Hy3 preview</x:v>
      </x:c>
      <x:c r="E264" s="23" t="str">
        <x:v>tencent</x:v>
      </x:c>
      <x:c r="F264" s="78" t="n">
        <x:v>46135</x:v>
      </x:c>
      <x:c r="G264" s="78" t="n">
        <x:v>46151</x:v>
      </x:c>
      <x:c r="H264" s="81" t="n">
        <x:v>0.13099618315050252</x:v>
      </x:c>
      <x:c r="I264" s="81" t="n">
        <x:v>0.115021737076</x:v>
      </x:c>
      <x:c r="J264" s="23" t="str">
        <x:v>total_b</x:v>
      </x:c>
      <x:c r="K264" s="23" t="str">
        <x:v>date_only</x:v>
      </x:c>
      <x:c r="L264" s="81" t="n">
        <x:v>295</x:v>
      </x:c>
      <x:c r="M264" s="81" t="n">
        <x:v>173.6949674327526</x:v>
      </x:c>
      <x:c r="N264" s="81" t="n">
        <x:v>-0.2300347804202274</x:v>
      </x:c>
      <x:c r="O264" s="23" t="n">
        <x:v>69</x:v>
      </x:c>
      <x:c r="P264" s="23" t="n">
        <x:v>13</x:v>
      </x:c>
      <x:c r="Q264" s="78" t="n">
        <x:v>46147</x:v>
      </x:c>
      <x:c r="R264" s="23" t="str">
        <x:v>True</x:v>
      </x:c>
      <x:c r="S264" s="23" t="str">
        <x:v>True</x:v>
      </x:c>
      <x:c r="T264" s="23" t="str">
        <x:v>False</x:v>
      </x:c>
    </x:row>
    <x:row r="265">
      <x:c r="A265" s="23" t="str">
        <x:v>total_calibration</x:v>
      </x:c>
      <x:c r="B265" s="23" t="n">
        <x:v>1</x:v>
      </x:c>
      <x:c r="C265" s="23" t="str">
        <x:v>checkpoint:epoch:tencent-hy3-preview</x:v>
      </x:c>
      <x:c r="D265" s="23" t="str">
        <x:v>Tencent Hy3 preview</x:v>
      </x:c>
      <x:c r="E265" s="23" t="str">
        <x:v>tencent</x:v>
      </x:c>
      <x:c r="F265" s="78" t="n">
        <x:v>46135</x:v>
      </x:c>
      <x:c r="G265" s="78" t="n">
        <x:v>46151</x:v>
      </x:c>
      <x:c r="H265" s="81" t="n">
        <x:v>0.13099618315050252</x:v>
      </x:c>
      <x:c r="I265" s="81" t="n">
        <x:v>0.115021737076</x:v>
      </x:c>
      <x:c r="J265" s="23" t="str">
        <x:v>total_b</x:v>
      </x:c>
      <x:c r="K265" s="23" t="str">
        <x:v>date_historical_price</x:v>
      </x:c>
      <x:c r="L265" s="81" t="n">
        <x:v>295</x:v>
      </x:c>
      <x:c r="M265" s="81" t="n">
        <x:v>52.28389776602467</x:v>
      </x:c>
      <x:c r="N265" s="81" t="n">
        <x:v>-0.7514540591971168</x:v>
      </x:c>
      <x:c r="O265" s="23" t="n">
        <x:v>69</x:v>
      </x:c>
      <x:c r="P265" s="23" t="n">
        <x:v>13</x:v>
      </x:c>
      <x:c r="Q265" s="78" t="n">
        <x:v>46147</x:v>
      </x:c>
      <x:c r="R265" s="23" t="str">
        <x:v>True</x:v>
      </x:c>
      <x:c r="S265" s="23" t="str">
        <x:v>True</x:v>
      </x:c>
      <x:c r="T265" s="23" t="str">
        <x:v>False</x:v>
      </x:c>
    </x:row>
    <x:row r="266">
      <x:c r="A266" s="23" t="str">
        <x:v>total_calibration</x:v>
      </x:c>
      <x:c r="B266" s="23" t="n">
        <x:v>1</x:v>
      </x:c>
      <x:c r="C266" s="23" t="str">
        <x:v>checkpoint:epoch:tencent-hy3-preview</x:v>
      </x:c>
      <x:c r="D266" s="23" t="str">
        <x:v>Tencent Hy3 preview</x:v>
      </x:c>
      <x:c r="E266" s="23" t="str">
        <x:v>tencent</x:v>
      </x:c>
      <x:c r="F266" s="78" t="n">
        <x:v>46135</x:v>
      </x:c>
      <x:c r="G266" s="78" t="n">
        <x:v>46151</x:v>
      </x:c>
      <x:c r="H266" s="81" t="n">
        <x:v>0.13099618315050252</x:v>
      </x:c>
      <x:c r="I266" s="81" t="n">
        <x:v>0.115021737076</x:v>
      </x:c>
      <x:c r="J266" s="23" t="str">
        <x:v>total_b</x:v>
      </x:c>
      <x:c r="K266" s="23" t="str">
        <x:v>date_current_price_nonprospective</x:v>
      </x:c>
      <x:c r="L266" s="81" t="n">
        <x:v>295</x:v>
      </x:c>
      <x:c r="M266" s="81" t="n">
        <x:v>42.03891022649298</x:v>
      </x:c>
      <x:c r="N266" s="81" t="n">
        <x:v>-0.8461705666798799</x:v>
      </x:c>
      <x:c r="O266" s="23" t="n">
        <x:v>69</x:v>
      </x:c>
      <x:c r="P266" s="23" t="n">
        <x:v>13</x:v>
      </x:c>
      <x:c r="Q266" s="78" t="n">
        <x:v>46147</x:v>
      </x:c>
      <x:c r="R266" s="23" t="str">
        <x:v>True</x:v>
      </x:c>
      <x:c r="S266" s="23" t="str">
        <x:v>True</x:v>
      </x:c>
      <x:c r="T266" s="23" t="str">
        <x:v>True</x:v>
      </x:c>
    </x:row>
    <x:row r="267">
      <x:c r="A267" s="23" t="str">
        <x:v>total_calibration</x:v>
      </x:c>
      <x:c r="B267" s="23" t="n">
        <x:v>1</x:v>
      </x:c>
      <x:c r="C267" s="23" t="str">
        <x:v>checkpoint:epoch:nemotron-3-ultra</x:v>
      </x:c>
      <x:c r="D267" s="23" t="str">
        <x:v>Nemotron 3 Ultra</x:v>
      </x:c>
      <x:c r="E267" s="23" t="str">
        <x:v>nvidia</x:v>
      </x:c>
      <x:c r="F267" s="78" t="n">
        <x:v>46177</x:v>
      </x:c>
      <x:c r="G267" s="78" t="n">
        <x:v>46178</x:v>
      </x:c>
      <x:c r="H267" s="81" t="n">
        <x:v>1.118033988749895</x:v>
      </x:c>
      <x:c r="I267" s="81" t="n">
        <x:v>1.29877124297</x:v>
      </x:c>
      <x:c r="J267" s="23" t="str">
        <x:v>total_b</x:v>
      </x:c>
      <x:c r="K267" s="23" t="str">
        <x:v>date_only</x:v>
      </x:c>
      <x:c r="L267" s="81" t="n">
        <x:v>550</x:v>
      </x:c>
      <x:c r="M267" s="81" t="n">
        <x:v>269.6844503532418</x:v>
      </x:c>
      <x:c r="N267" s="81" t="n">
        <x:v>-0.3095067831617346</x:v>
      </x:c>
      <x:c r="O267" s="23" t="n">
        <x:v>68</x:v>
      </x:c>
      <x:c r="P267" s="23" t="n">
        <x:v>13</x:v>
      </x:c>
      <x:c r="Q267" s="78" t="n">
        <x:v>46151</x:v>
      </x:c>
      <x:c r="R267" s="23" t="str">
        <x:v>True</x:v>
      </x:c>
      <x:c r="S267" s="23" t="str">
        <x:v>True</x:v>
      </x:c>
      <x:c r="T267" s="23" t="str">
        <x:v>False</x:v>
      </x:c>
    </x:row>
    <x:row r="268">
      <x:c r="A268" s="23" t="str">
        <x:v>total_calibration</x:v>
      </x:c>
      <x:c r="B268" s="23" t="n">
        <x:v>1</x:v>
      </x:c>
      <x:c r="C268" s="23" t="str">
        <x:v>checkpoint:epoch:nemotron-3-ultra</x:v>
      </x:c>
      <x:c r="D268" s="23" t="str">
        <x:v>Nemotron 3 Ultra</x:v>
      </x:c>
      <x:c r="E268" s="23" t="str">
        <x:v>nvidia</x:v>
      </x:c>
      <x:c r="F268" s="78" t="n">
        <x:v>46177</x:v>
      </x:c>
      <x:c r="G268" s="78" t="n">
        <x:v>46178</x:v>
      </x:c>
      <x:c r="H268" s="81" t="n">
        <x:v>1.118033988749895</x:v>
      </x:c>
      <x:c r="I268" s="81" t="n">
        <x:v>1.29877124297</x:v>
      </x:c>
      <x:c r="J268" s="23" t="str">
        <x:v>total_b</x:v>
      </x:c>
      <x:c r="K268" s="23" t="str">
        <x:v>date_historical_price</x:v>
      </x:c>
      <x:c r="L268" s="81" t="n">
        <x:v>550</x:v>
      </x:c>
      <x:c r="M268" s="81" t="n">
        <x:v>713.2664468431104</x:v>
      </x:c>
      <x:c r="N268" s="81" t="n">
        <x:v>0.11288910512278626</x:v>
      </x:c>
      <x:c r="O268" s="23" t="n">
        <x:v>68</x:v>
      </x:c>
      <x:c r="P268" s="23" t="n">
        <x:v>13</x:v>
      </x:c>
      <x:c r="Q268" s="78" t="n">
        <x:v>46151</x:v>
      </x:c>
      <x:c r="R268" s="23" t="str">
        <x:v>True</x:v>
      </x:c>
      <x:c r="S268" s="23" t="str">
        <x:v>True</x:v>
      </x:c>
      <x:c r="T268" s="23" t="str">
        <x:v>False</x:v>
      </x:c>
    </x:row>
    <x:row r="269">
      <x:c r="A269" s="23" t="str">
        <x:v>total_calibration</x:v>
      </x:c>
      <x:c r="B269" s="23" t="n">
        <x:v>1</x:v>
      </x:c>
      <x:c r="C269" s="23" t="str">
        <x:v>checkpoint:epoch:nemotron-3-ultra</x:v>
      </x:c>
      <x:c r="D269" s="23" t="str">
        <x:v>Nemotron 3 Ultra</x:v>
      </x:c>
      <x:c r="E269" s="23" t="str">
        <x:v>nvidia</x:v>
      </x:c>
      <x:c r="F269" s="78" t="n">
        <x:v>46177</x:v>
      </x:c>
      <x:c r="G269" s="78" t="n">
        <x:v>46178</x:v>
      </x:c>
      <x:c r="H269" s="81" t="n">
        <x:v>1.118033988749895</x:v>
      </x:c>
      <x:c r="I269" s="81" t="n">
        <x:v>1.29877124297</x:v>
      </x:c>
      <x:c r="J269" s="23" t="str">
        <x:v>total_b</x:v>
      </x:c>
      <x:c r="K269" s="23" t="str">
        <x:v>date_current_price_nonprospective</x:v>
      </x:c>
      <x:c r="L269" s="81" t="n">
        <x:v>550</x:v>
      </x:c>
      <x:c r="M269" s="81" t="n">
        <x:v>875.9055083242874</x:v>
      </x:c>
      <x:c r="N269" s="81" t="n">
        <x:v>0.20209456801311568</x:v>
      </x:c>
      <x:c r="O269" s="23" t="n">
        <x:v>68</x:v>
      </x:c>
      <x:c r="P269" s="23" t="n">
        <x:v>13</x:v>
      </x:c>
      <x:c r="Q269" s="78" t="n">
        <x:v>46151</x:v>
      </x:c>
      <x:c r="R269" s="23" t="str">
        <x:v>True</x:v>
      </x:c>
      <x:c r="S269" s="23" t="str">
        <x:v>True</x:v>
      </x:c>
      <x:c r="T269" s="23" t="str">
        <x:v>True</x:v>
      </x:c>
    </x:row>
    <x:row r="270">
      <x:c r="A270" s="23" t="str">
        <x:v>total_calibration</x:v>
      </x:c>
      <x:c r="B270" s="23" t="n">
        <x:v>1</x:v>
      </x:c>
      <x:c r="C270" s="23" t="str">
        <x:v>checkpoint:moonshot:kimi-k2-7-code</x:v>
      </x:c>
      <x:c r="D270" s="23" t="str">
        <x:v>Kimi K2.7 Code</x:v>
      </x:c>
      <x:c r="E270" s="23" t="str">
        <x:v>moonshotai</x:v>
      </x:c>
      <x:c r="F270" s="78" t="n">
        <x:v>46185</x:v>
      </x:c>
      <x:c r="G270" s="78" t="n">
        <x:v>46185</x:v>
      </x:c>
      <x:c r="H270" s="81" t="n">
        <x:v>1.9493588689617927</x:v>
      </x:c>
      <x:c r="I270" s="81" t="n">
        <x:v>1.91037169158</x:v>
      </x:c>
      <x:c r="J270" s="23" t="str">
        <x:v>total_b</x:v>
      </x:c>
      <x:c r="K270" s="23" t="str">
        <x:v>date_only</x:v>
      </x:c>
      <x:c r="L270" s="81" t="n">
        <x:v>1040</x:v>
      </x:c>
      <x:c r="M270" s="81" t="n">
        <x:v>195.76999616051646</x:v>
      </x:c>
      <x:c r="N270" s="81" t="n">
        <x:v>-0.725287206992051</x:v>
      </x:c>
      <x:c r="O270" s="23" t="n">
        <x:v>67</x:v>
      </x:c>
      <x:c r="P270" s="23" t="n">
        <x:v>13</x:v>
      </x:c>
      <x:c r="Q270" s="78" t="n">
        <x:v>46178</x:v>
      </x:c>
      <x:c r="R270" s="23" t="str">
        <x:v>True</x:v>
      </x:c>
      <x:c r="S270" s="23" t="str">
        <x:v>True</x:v>
      </x:c>
      <x:c r="T270" s="23" t="str">
        <x:v>False</x:v>
      </x:c>
    </x:row>
    <x:row r="271">
      <x:c r="A271" s="23" t="str">
        <x:v>total_calibration</x:v>
      </x:c>
      <x:c r="B271" s="23" t="n">
        <x:v>1</x:v>
      </x:c>
      <x:c r="C271" s="23" t="str">
        <x:v>checkpoint:moonshot:kimi-k2-7-code</x:v>
      </x:c>
      <x:c r="D271" s="23" t="str">
        <x:v>Kimi K2.7 Code</x:v>
      </x:c>
      <x:c r="E271" s="23" t="str">
        <x:v>moonshotai</x:v>
      </x:c>
      <x:c r="F271" s="78" t="n">
        <x:v>46185</x:v>
      </x:c>
      <x:c r="G271" s="78" t="n">
        <x:v>46185</x:v>
      </x:c>
      <x:c r="H271" s="81" t="n">
        <x:v>1.9493588689617927</x:v>
      </x:c>
      <x:c r="I271" s="81" t="n">
        <x:v>1.91037169158</x:v>
      </x:c>
      <x:c r="J271" s="23" t="str">
        <x:v>total_b</x:v>
      </x:c>
      <x:c r="K271" s="23" t="str">
        <x:v>date_historical_price</x:v>
      </x:c>
      <x:c r="L271" s="81" t="n">
        <x:v>1040</x:v>
      </x:c>
      <x:c r="M271" s="81" t="n">
        <x:v>937.7713892046314</x:v>
      </x:c>
      <x:c r="N271" s="81" t="n">
        <x:v>-0.04493636073610406</x:v>
      </x:c>
      <x:c r="O271" s="23" t="n">
        <x:v>67</x:v>
      </x:c>
      <x:c r="P271" s="23" t="n">
        <x:v>13</x:v>
      </x:c>
      <x:c r="Q271" s="78" t="n">
        <x:v>46178</x:v>
      </x:c>
      <x:c r="R271" s="23" t="str">
        <x:v>True</x:v>
      </x:c>
      <x:c r="S271" s="23" t="str">
        <x:v>True</x:v>
      </x:c>
      <x:c r="T271" s="23" t="str">
        <x:v>False</x:v>
      </x:c>
    </x:row>
    <x:row r="272">
      <x:c r="A272" s="23" t="str">
        <x:v>total_calibration</x:v>
      </x:c>
      <x:c r="B272" s="23" t="n">
        <x:v>1</x:v>
      </x:c>
      <x:c r="C272" s="23" t="str">
        <x:v>checkpoint:moonshot:kimi-k2-7-code</x:v>
      </x:c>
      <x:c r="D272" s="23" t="str">
        <x:v>Kimi K2.7 Code</x:v>
      </x:c>
      <x:c r="E272" s="23" t="str">
        <x:v>moonshotai</x:v>
      </x:c>
      <x:c r="F272" s="78" t="n">
        <x:v>46185</x:v>
      </x:c>
      <x:c r="G272" s="78" t="n">
        <x:v>46185</x:v>
      </x:c>
      <x:c r="H272" s="81" t="n">
        <x:v>1.9493588689617927</x:v>
      </x:c>
      <x:c r="I272" s="81" t="n">
        <x:v>1.91037169158</x:v>
      </x:c>
      <x:c r="J272" s="23" t="str">
        <x:v>total_b</x:v>
      </x:c>
      <x:c r="K272" s="23" t="str">
        <x:v>date_current_price_nonprospective</x:v>
      </x:c>
      <x:c r="L272" s="81" t="n">
        <x:v>1040</x:v>
      </x:c>
      <x:c r="M272" s="81" t="n">
        <x:v>976.9561900966056</x:v>
      </x:c>
      <x:c r="N272" s="81" t="n">
        <x:v>-0.027158250325036385</x:v>
      </x:c>
      <x:c r="O272" s="23" t="n">
        <x:v>67</x:v>
      </x:c>
      <x:c r="P272" s="23" t="n">
        <x:v>13</x:v>
      </x:c>
      <x:c r="Q272" s="78" t="n">
        <x:v>46178</x:v>
      </x:c>
      <x:c r="R272" s="23" t="str">
        <x:v>True</x:v>
      </x:c>
      <x:c r="S272" s="23" t="str">
        <x:v>True</x:v>
      </x:c>
      <x:c r="T272" s="23" t="str">
        <x:v>True</x:v>
      </x:c>
    </x:row>
    <x:row r="273">
      <x:c r="A273" s="23" t="str">
        <x:v>total_calibration</x:v>
      </x:c>
      <x:c r="B273" s="23" t="n">
        <x:v>1</x:v>
      </x:c>
      <x:c r="C273" s="23" t="str">
        <x:v>checkpoint:z-ai-zhipu-ai:glm-5-2</x:v>
      </x:c>
      <x:c r="D273" s="23" t="str">
        <x:v>GLM-5.2</x:v>
      </x:c>
      <x:c r="E273" s="23" t="str">
        <x:v>z-ai</x:v>
      </x:c>
      <x:c r="F273" s="78" t="n">
        <x:v>46189</x:v>
      </x:c>
      <x:c r="G273" s="78" t="n">
        <x:v>46190</x:v>
      </x:c>
      <x:c r="H273" s="81" t="n">
        <x:v>2.4819347291981715</x:v>
      </x:c>
      <x:c r="I273" s="81" t="n">
        <x:v>2.23374125628</x:v>
      </x:c>
      <x:c r="J273" s="23" t="str">
        <x:v>total_b</x:v>
      </x:c>
      <x:c r="K273" s="23" t="str">
        <x:v>date_only</x:v>
      </x:c>
      <x:c r="L273" s="81" t="n">
        <x:v>744</x:v>
      </x:c>
      <x:c r="M273" s="81" t="n">
        <x:v>249.98380001292333</x:v>
      </x:c>
      <x:c r="N273" s="81" t="n">
        <x:v>-0.4736610700456662</x:v>
      </x:c>
      <x:c r="O273" s="23" t="n">
        <x:v>64</x:v>
      </x:c>
      <x:c r="P273" s="23" t="n">
        <x:v>13</x:v>
      </x:c>
      <x:c r="Q273" s="78" t="n">
        <x:v>46185</x:v>
      </x:c>
      <x:c r="R273" s="23" t="str">
        <x:v>True</x:v>
      </x:c>
      <x:c r="S273" s="23" t="str">
        <x:v>True</x:v>
      </x:c>
      <x:c r="T273" s="23" t="str">
        <x:v>False</x:v>
      </x:c>
    </x:row>
    <x:row r="274">
      <x:c r="A274" s="23" t="str">
        <x:v>total_calibration</x:v>
      </x:c>
      <x:c r="B274" s="23" t="n">
        <x:v>1</x:v>
      </x:c>
      <x:c r="C274" s="23" t="str">
        <x:v>checkpoint:z-ai-zhipu-ai:glm-5-2</x:v>
      </x:c>
      <x:c r="D274" s="23" t="str">
        <x:v>GLM-5.2</x:v>
      </x:c>
      <x:c r="E274" s="23" t="str">
        <x:v>z-ai</x:v>
      </x:c>
      <x:c r="F274" s="78" t="n">
        <x:v>46189</x:v>
      </x:c>
      <x:c r="G274" s="78" t="n">
        <x:v>46190</x:v>
      </x:c>
      <x:c r="H274" s="81" t="n">
        <x:v>2.4819347291981715</x:v>
      </x:c>
      <x:c r="I274" s="81" t="n">
        <x:v>2.23374125628</x:v>
      </x:c>
      <x:c r="J274" s="23" t="str">
        <x:v>total_b</x:v>
      </x:c>
      <x:c r="K274" s="23" t="str">
        <x:v>date_historical_price</x:v>
      </x:c>
      <x:c r="L274" s="81" t="n">
        <x:v>744</x:v>
      </x:c>
      <x:c r="M274" s="81" t="n">
        <x:v>1441.7845274271745</x:v>
      </x:c>
      <x:c r="N274" s="81" t="n">
        <x:v>0.2873274250167136</x:v>
      </x:c>
      <x:c r="O274" s="23" t="n">
        <x:v>64</x:v>
      </x:c>
      <x:c r="P274" s="23" t="n">
        <x:v>13</x:v>
      </x:c>
      <x:c r="Q274" s="78" t="n">
        <x:v>46185</x:v>
      </x:c>
      <x:c r="R274" s="23" t="str">
        <x:v>True</x:v>
      </x:c>
      <x:c r="S274" s="23" t="str">
        <x:v>True</x:v>
      </x:c>
      <x:c r="T274" s="23" t="str">
        <x:v>False</x:v>
      </x:c>
    </x:row>
    <x:row r="275">
      <x:c r="A275" s="23" t="str">
        <x:v>total_calibration</x:v>
      </x:c>
      <x:c r="B275" s="23" t="n">
        <x:v>1</x:v>
      </x:c>
      <x:c r="C275" s="23" t="str">
        <x:v>checkpoint:z-ai-zhipu-ai:glm-5-2</x:v>
      </x:c>
      <x:c r="D275" s="23" t="str">
        <x:v>GLM-5.2</x:v>
      </x:c>
      <x:c r="E275" s="23" t="str">
        <x:v>z-ai</x:v>
      </x:c>
      <x:c r="F275" s="78" t="n">
        <x:v>46189</x:v>
      </x:c>
      <x:c r="G275" s="78" t="n">
        <x:v>46190</x:v>
      </x:c>
      <x:c r="H275" s="81" t="n">
        <x:v>2.4819347291981715</x:v>
      </x:c>
      <x:c r="I275" s="81" t="n">
        <x:v>2.23374125628</x:v>
      </x:c>
      <x:c r="J275" s="23" t="str">
        <x:v>total_b</x:v>
      </x:c>
      <x:c r="K275" s="23" t="str">
        <x:v>date_current_price_nonprospective</x:v>
      </x:c>
      <x:c r="L275" s="81" t="n">
        <x:v>744</x:v>
      </x:c>
      <x:c r="M275" s="81" t="n">
        <x:v>1376.494157714607</x:v>
      </x:c>
      <x:c r="N275" s="81" t="n">
        <x:v>0.26720143690145626</x:v>
      </x:c>
      <x:c r="O275" s="23" t="n">
        <x:v>64</x:v>
      </x:c>
      <x:c r="P275" s="23" t="n">
        <x:v>13</x:v>
      </x:c>
      <x:c r="Q275" s="78" t="n">
        <x:v>46185</x:v>
      </x:c>
      <x:c r="R275" s="23" t="str">
        <x:v>True</x:v>
      </x:c>
      <x:c r="S275" s="23" t="str">
        <x:v>True</x:v>
      </x:c>
      <x:c r="T275" s="23" t="str">
        <x:v>True</x:v>
      </x:c>
    </x:row>
    <x:row r="276">
      <x:c r="A276" s="23" t="str">
        <x:v>active_label_common_panel</x:v>
      </x:c>
      <x:c r="B276" s="23" t="n">
        <x:v>1</x:v>
      </x:c>
      <x:c r="C276" s="23" t="str">
        <x:v>checkpoint:epoch:kimi-k2</x:v>
      </x:c>
      <x:c r="D276" s="23" t="str">
        <x:v>Kimi K2</x:v>
      </x:c>
      <x:c r="E276" s="23" t="str">
        <x:v>kimi</x:v>
      </x:c>
      <x:c r="F276" s="78" t="n">
        <x:v>45849</x:v>
      </x:c>
      <x:c r="G276" s="78" t="n">
        <x:v>45850</x:v>
      </x:c>
      <x:c r="H276" s="81" t="n">
        <x:v>1.1449890829173874</x:v>
      </x:c>
      <x:c r="I276" s="81" t="n">
        <x:v>1.14498908292</x:v>
      </x:c>
      <x:c r="J276" s="23" t="str">
        <x:v>active_b</x:v>
      </x:c>
      <x:c r="K276" s="23" t="str">
        <x:v>date_historical_price</x:v>
      </x:c>
      <x:c r="L276" s="81" t="n">
        <x:v>32.6</x:v>
      </x:c>
      <x:c r="M276" s="81" t="n">
        <x:v>40.718342592541205</x:v>
      </x:c>
      <x:c r="N276" s="81" t="n">
        <x:v>0.09657249201216503</x:v>
      </x:c>
      <x:c r="O276" s="23" t="n">
        <x:v>14</x:v>
      </x:c>
      <x:c r="P276" s="23" t="n">
        <x:v>5</x:v>
      </x:c>
      <x:c r="Q276" s="78" t="n">
        <x:v>45832</x:v>
      </x:c>
      <x:c r="R276" s="23" t="str">
        <x:v>True</x:v>
      </x:c>
      <x:c r="S276" s="23" t="str">
        <x:v>True</x:v>
      </x:c>
      <x:c r="T276" s="23" t="str">
        <x:v>False</x:v>
      </x:c>
    </x:row>
    <x:row r="277">
      <x:c r="A277" s="23" t="str">
        <x:v>active_label_common_panel</x:v>
      </x:c>
      <x:c r="B277" s="23" t="n">
        <x:v>1</x:v>
      </x:c>
      <x:c r="C277" s="23" t="str">
        <x:v>checkpoint:epoch:kimi-k2</x:v>
      </x:c>
      <x:c r="D277" s="23" t="str">
        <x:v>Kimi K2</x:v>
      </x:c>
      <x:c r="E277" s="23" t="str">
        <x:v>kimi</x:v>
      </x:c>
      <x:c r="F277" s="78" t="n">
        <x:v>45849</x:v>
      </x:c>
      <x:c r="G277" s="78" t="n">
        <x:v>45850</x:v>
      </x:c>
      <x:c r="H277" s="81" t="n">
        <x:v>1.1449890829173874</x:v>
      </x:c>
      <x:c r="I277" s="81" t="n">
        <x:v>1.14498908292</x:v>
      </x:c>
      <x:c r="J277" s="23" t="str">
        <x:v>active_b</x:v>
      </x:c>
      <x:c r="K277" s="23" t="str">
        <x:v>score_date</x:v>
      </x:c>
      <x:c r="L277" s="81" t="n">
        <x:v>32.6</x:v>
      </x:c>
      <x:c r="M277" s="81" t="n">
        <x:v>29.887432128123436</x:v>
      </x:c>
      <x:c r="N277" s="81" t="n">
        <x:v>-0.03772899718969333</x:v>
      </x:c>
      <x:c r="O277" s="23" t="n">
        <x:v>14</x:v>
      </x:c>
      <x:c r="P277" s="23" t="n">
        <x:v>5</x:v>
      </x:c>
      <x:c r="Q277" s="78" t="n">
        <x:v>45832</x:v>
      </x:c>
      <x:c r="R277" s="23" t="str">
        <x:v>True</x:v>
      </x:c>
      <x:c r="S277" s="23" t="str">
        <x:v>True</x:v>
      </x:c>
      <x:c r="T277" s="23" t="str">
        <x:v>False</x:v>
      </x:c>
    </x:row>
    <x:row r="278">
      <x:c r="A278" s="23" t="str">
        <x:v>active_label_common_panel</x:v>
      </x:c>
      <x:c r="B278" s="23" t="n">
        <x:v>1</x:v>
      </x:c>
      <x:c r="C278" s="23" t="str">
        <x:v>checkpoint:epoch:kimi-k2</x:v>
      </x:c>
      <x:c r="D278" s="23" t="str">
        <x:v>Kimi K2</x:v>
      </x:c>
      <x:c r="E278" s="23" t="str">
        <x:v>kimi</x:v>
      </x:c>
      <x:c r="F278" s="78" t="n">
        <x:v>45849</x:v>
      </x:c>
      <x:c r="G278" s="78" t="n">
        <x:v>45850</x:v>
      </x:c>
      <x:c r="H278" s="81" t="n">
        <x:v>1.1449890829173874</x:v>
      </x:c>
      <x:c r="I278" s="81" t="n">
        <x:v>1.14498908292</x:v>
      </x:c>
      <x:c r="J278" s="23" t="str">
        <x:v>active_b</x:v>
      </x:c>
      <x:c r="K278" s="23" t="str">
        <x:v>score_date_historical_price</x:v>
      </x:c>
      <x:c r="L278" s="81" t="n">
        <x:v>32.6</x:v>
      </x:c>
      <x:c r="M278" s="81" t="n">
        <x:v>55.374347129280466</x:v>
      </x:c>
      <x:c r="N278" s="81" t="n">
        <x:v>0.2300910188052211</x:v>
      </x:c>
      <x:c r="O278" s="23" t="n">
        <x:v>14</x:v>
      </x:c>
      <x:c r="P278" s="23" t="n">
        <x:v>5</x:v>
      </x:c>
      <x:c r="Q278" s="78" t="n">
        <x:v>45832</x:v>
      </x:c>
      <x:c r="R278" s="23" t="str">
        <x:v>True</x:v>
      </x:c>
      <x:c r="S278" s="23" t="str">
        <x:v>True</x:v>
      </x:c>
      <x:c r="T278" s="23" t="str">
        <x:v>False</x:v>
      </x:c>
    </x:row>
    <x:row r="279">
      <x:c r="A279" s="23" t="str">
        <x:v>active_label_common_panel</x:v>
      </x:c>
      <x:c r="B279" s="23" t="n">
        <x:v>1</x:v>
      </x:c>
      <x:c r="C279" s="23" t="str">
        <x:v>checkpoint:epoch:kimi-k2</x:v>
      </x:c>
      <x:c r="D279" s="23" t="str">
        <x:v>Kimi K2</x:v>
      </x:c>
      <x:c r="E279" s="23" t="str">
        <x:v>kimi</x:v>
      </x:c>
      <x:c r="F279" s="78" t="n">
        <x:v>45849</x:v>
      </x:c>
      <x:c r="G279" s="78" t="n">
        <x:v>45850</x:v>
      </x:c>
      <x:c r="H279" s="81" t="n">
        <x:v>1.1449890829173874</x:v>
      </x:c>
      <x:c r="I279" s="81" t="n">
        <x:v>1.14498908292</x:v>
      </x:c>
      <x:c r="J279" s="23" t="str">
        <x:v>active_b</x:v>
      </x:c>
      <x:c r="K279" s="23" t="str">
        <x:v>score_date_current_price_nonprospective</x:v>
      </x:c>
      <x:c r="L279" s="81" t="n">
        <x:v>32.6</x:v>
      </x:c>
      <x:c r="M279" s="81" t="n">
        <x:v>29.764703492258395</x:v>
      </x:c>
      <x:c r="N279" s="81" t="n">
        <x:v>-0.03951603948009672</x:v>
      </x:c>
      <x:c r="O279" s="23" t="n">
        <x:v>14</x:v>
      </x:c>
      <x:c r="P279" s="23" t="n">
        <x:v>5</x:v>
      </x:c>
      <x:c r="Q279" s="78" t="n">
        <x:v>45832</x:v>
      </x:c>
      <x:c r="R279" s="23" t="str">
        <x:v>True</x:v>
      </x:c>
      <x:c r="S279" s="23" t="str">
        <x:v>True</x:v>
      </x:c>
      <x:c r="T279" s="23" t="str">
        <x:v>True</x:v>
      </x:c>
    </x:row>
    <x:row r="280">
      <x:c r="A280" s="23" t="str">
        <x:v>active_label_common_panel</x:v>
      </x:c>
      <x:c r="B280" s="23" t="n">
        <x:v>1</x:v>
      </x:c>
      <x:c r="C280" s="23" t="str">
        <x:v>checkpoint:epoch:kimi-k2</x:v>
      </x:c>
      <x:c r="D280" s="23" t="str">
        <x:v>Kimi K2</x:v>
      </x:c>
      <x:c r="E280" s="23" t="str">
        <x:v>kimi</x:v>
      </x:c>
      <x:c r="F280" s="78" t="n">
        <x:v>45849</x:v>
      </x:c>
      <x:c r="G280" s="78" t="n">
        <x:v>45850</x:v>
      </x:c>
      <x:c r="H280" s="81" t="n">
        <x:v>1.1449890829173874</x:v>
      </x:c>
      <x:c r="I280" s="81" t="n">
        <x:v>1.14498908292</x:v>
      </x:c>
      <x:c r="J280" s="23" t="str">
        <x:v>total_b</x:v>
      </x:c>
      <x:c r="K280" s="23" t="str">
        <x:v>date_historical_price</x:v>
      </x:c>
      <x:c r="L280" s="81" t="n">
        <x:v>1040</x:v>
      </x:c>
      <x:c r="M280" s="81" t="n">
        <x:v>1549.3947993137256</x:v>
      </x:c>
      <x:c r="N280" s="81" t="n">
        <x:v>0.17312875458496352</x:v>
      </x:c>
      <x:c r="O280" s="23" t="n">
        <x:v>14</x:v>
      </x:c>
      <x:c r="P280" s="23" t="n">
        <x:v>5</x:v>
      </x:c>
      <x:c r="Q280" s="78" t="n">
        <x:v>45832</x:v>
      </x:c>
      <x:c r="R280" s="23" t="str">
        <x:v>True</x:v>
      </x:c>
      <x:c r="S280" s="23" t="str">
        <x:v>True</x:v>
      </x:c>
      <x:c r="T280" s="23" t="str">
        <x:v>False</x:v>
      </x:c>
    </x:row>
    <x:row r="281">
      <x:c r="A281" s="23" t="str">
        <x:v>active_label_common_panel</x:v>
      </x:c>
      <x:c r="B281" s="23" t="n">
        <x:v>1</x:v>
      </x:c>
      <x:c r="C281" s="23" t="str">
        <x:v>checkpoint:epoch:kimi-k2</x:v>
      </x:c>
      <x:c r="D281" s="23" t="str">
        <x:v>Kimi K2</x:v>
      </x:c>
      <x:c r="E281" s="23" t="str">
        <x:v>kimi</x:v>
      </x:c>
      <x:c r="F281" s="78" t="n">
        <x:v>45849</x:v>
      </x:c>
      <x:c r="G281" s="78" t="n">
        <x:v>45850</x:v>
      </x:c>
      <x:c r="H281" s="81" t="n">
        <x:v>1.1449890829173874</x:v>
      </x:c>
      <x:c r="I281" s="81" t="n">
        <x:v>1.14498908292</x:v>
      </x:c>
      <x:c r="J281" s="23" t="str">
        <x:v>total_b</x:v>
      </x:c>
      <x:c r="K281" s="23" t="str">
        <x:v>score_date</x:v>
      </x:c>
      <x:c r="L281" s="81" t="n">
        <x:v>1040</x:v>
      </x:c>
      <x:c r="M281" s="81" t="n">
        <x:v>649.6874333629387</x:v>
      </x:c>
      <x:c r="N281" s="81" t="n">
        <x:v>-0.20432887283187826</x:v>
      </x:c>
      <x:c r="O281" s="23" t="n">
        <x:v>14</x:v>
      </x:c>
      <x:c r="P281" s="23" t="n">
        <x:v>5</x:v>
      </x:c>
      <x:c r="Q281" s="78" t="n">
        <x:v>45832</x:v>
      </x:c>
      <x:c r="R281" s="23" t="str">
        <x:v>True</x:v>
      </x:c>
      <x:c r="S281" s="23" t="str">
        <x:v>True</x:v>
      </x:c>
      <x:c r="T281" s="23" t="str">
        <x:v>False</x:v>
      </x:c>
    </x:row>
    <x:row r="282">
      <x:c r="A282" s="23" t="str">
        <x:v>active_label_common_panel</x:v>
      </x:c>
      <x:c r="B282" s="23" t="n">
        <x:v>1</x:v>
      </x:c>
      <x:c r="C282" s="23" t="str">
        <x:v>checkpoint:epoch:kimi-k2</x:v>
      </x:c>
      <x:c r="D282" s="23" t="str">
        <x:v>Kimi K2</x:v>
      </x:c>
      <x:c r="E282" s="23" t="str">
        <x:v>kimi</x:v>
      </x:c>
      <x:c r="F282" s="78" t="n">
        <x:v>45849</x:v>
      </x:c>
      <x:c r="G282" s="78" t="n">
        <x:v>45850</x:v>
      </x:c>
      <x:c r="H282" s="81" t="n">
        <x:v>1.1449890829173874</x:v>
      </x:c>
      <x:c r="I282" s="81" t="n">
        <x:v>1.14498908292</x:v>
      </x:c>
      <x:c r="J282" s="23" t="str">
        <x:v>total_b</x:v>
      </x:c>
      <x:c r="K282" s="23" t="str">
        <x:v>score_date_historical_price</x:v>
      </x:c>
      <x:c r="L282" s="81" t="n">
        <x:v>1040</x:v>
      </x:c>
      <x:c r="M282" s="81" t="n">
        <x:v>955.6838170897529</x:v>
      </x:c>
      <x:c r="N282" s="81" t="n">
        <x:v>-0.0367191072799017</x:v>
      </x:c>
      <x:c r="O282" s="23" t="n">
        <x:v>14</x:v>
      </x:c>
      <x:c r="P282" s="23" t="n">
        <x:v>5</x:v>
      </x:c>
      <x:c r="Q282" s="78" t="n">
        <x:v>45832</x:v>
      </x:c>
      <x:c r="R282" s="23" t="str">
        <x:v>True</x:v>
      </x:c>
      <x:c r="S282" s="23" t="str">
        <x:v>True</x:v>
      </x:c>
      <x:c r="T282" s="23" t="str">
        <x:v>False</x:v>
      </x:c>
    </x:row>
    <x:row r="283">
      <x:c r="A283" s="23" t="str">
        <x:v>active_label_common_panel</x:v>
      </x:c>
      <x:c r="B283" s="23" t="n">
        <x:v>1</x:v>
      </x:c>
      <x:c r="C283" s="23" t="str">
        <x:v>checkpoint:epoch:kimi-k2</x:v>
      </x:c>
      <x:c r="D283" s="23" t="str">
        <x:v>Kimi K2</x:v>
      </x:c>
      <x:c r="E283" s="23" t="str">
        <x:v>kimi</x:v>
      </x:c>
      <x:c r="F283" s="78" t="n">
        <x:v>45849</x:v>
      </x:c>
      <x:c r="G283" s="78" t="n">
        <x:v>45850</x:v>
      </x:c>
      <x:c r="H283" s="81" t="n">
        <x:v>1.1449890829173874</x:v>
      </x:c>
      <x:c r="I283" s="81" t="n">
        <x:v>1.14498908292</x:v>
      </x:c>
      <x:c r="J283" s="23" t="str">
        <x:v>total_b</x:v>
      </x:c>
      <x:c r="K283" s="23" t="str">
        <x:v>score_date_current_price_nonprospective</x:v>
      </x:c>
      <x:c r="L283" s="81" t="n">
        <x:v>1040</x:v>
      </x:c>
      <x:c r="M283" s="81" t="n">
        <x:v>650.336762489718</x:v>
      </x:c>
      <x:c r="N283" s="81" t="n">
        <x:v>-0.20389503462940536</x:v>
      </x:c>
      <x:c r="O283" s="23" t="n">
        <x:v>14</x:v>
      </x:c>
      <x:c r="P283" s="23" t="n">
        <x:v>5</x:v>
      </x:c>
      <x:c r="Q283" s="78" t="n">
        <x:v>45832</x:v>
      </x:c>
      <x:c r="R283" s="23" t="str">
        <x:v>True</x:v>
      </x:c>
      <x:c r="S283" s="23" t="str">
        <x:v>True</x:v>
      </x:c>
      <x:c r="T283" s="23" t="str">
        <x:v>True</x:v>
      </x:c>
    </x:row>
    <x:row r="284">
      <x:c r="A284" s="23" t="str">
        <x:v>active_label_common_panel</x:v>
      </x:c>
      <x:c r="B284" s="23" t="n">
        <x:v>1</x:v>
      </x:c>
      <x:c r="C284" s="23" t="str">
        <x:v>checkpoint:epoch:glm-4-5</x:v>
      </x:c>
      <x:c r="D284" s="23" t="str">
        <x:v>GLM-4.5</x:v>
      </x:c>
      <x:c r="E284" s="23" t="str">
        <x:v>zai</x:v>
      </x:c>
      <x:c r="F284" s="78" t="n">
        <x:v>45874</x:v>
      </x:c>
      <x:c r="G284" s="78" t="n">
        <x:v>45867</x:v>
      </x:c>
      <x:c r="H284" s="81" t="n">
        <x:v>1.1489125293076057</x:v>
      </x:c>
      <x:c r="I284" s="81" t="n">
        <x:v>1.14891252931</x:v>
      </x:c>
      <x:c r="J284" s="23" t="str">
        <x:v>active_b</x:v>
      </x:c>
      <x:c r="K284" s="23" t="str">
        <x:v>date_historical_price</x:v>
      </x:c>
      <x:c r="L284" s="81" t="n">
        <x:v>32</x:v>
      </x:c>
      <x:c r="M284" s="81" t="n">
        <x:v>35.00317660957268</x:v>
      </x:c>
      <x:c r="N284" s="81" t="n">
        <x:v>0.038957480927702556</x:v>
      </x:c>
      <x:c r="O284" s="23" t="n">
        <x:v>18</x:v>
      </x:c>
      <x:c r="P284" s="23" t="n">
        <x:v>6</x:v>
      </x:c>
      <x:c r="Q284" s="78" t="n">
        <x:v>45864</x:v>
      </x:c>
      <x:c r="R284" s="23" t="str">
        <x:v>True</x:v>
      </x:c>
      <x:c r="S284" s="23" t="str">
        <x:v>True</x:v>
      </x:c>
      <x:c r="T284" s="23" t="str">
        <x:v>False</x:v>
      </x:c>
    </x:row>
    <x:row r="285">
      <x:c r="A285" s="23" t="str">
        <x:v>active_label_common_panel</x:v>
      </x:c>
      <x:c r="B285" s="23" t="n">
        <x:v>1</x:v>
      </x:c>
      <x:c r="C285" s="23" t="str">
        <x:v>checkpoint:epoch:glm-4-5</x:v>
      </x:c>
      <x:c r="D285" s="23" t="str">
        <x:v>GLM-4.5</x:v>
      </x:c>
      <x:c r="E285" s="23" t="str">
        <x:v>zai</x:v>
      </x:c>
      <x:c r="F285" s="78" t="n">
        <x:v>45874</x:v>
      </x:c>
      <x:c r="G285" s="78" t="n">
        <x:v>45867</x:v>
      </x:c>
      <x:c r="H285" s="81" t="n">
        <x:v>1.1489125293076057</x:v>
      </x:c>
      <x:c r="I285" s="81" t="n">
        <x:v>1.14891252931</x:v>
      </x:c>
      <x:c r="J285" s="23" t="str">
        <x:v>active_b</x:v>
      </x:c>
      <x:c r="K285" s="23" t="str">
        <x:v>score_date</x:v>
      </x:c>
      <x:c r="L285" s="81" t="n">
        <x:v>32</x:v>
      </x:c>
      <x:c r="M285" s="81" t="n">
        <x:v>29.12475330852719</x:v>
      </x:c>
      <x:c r="N285" s="81" t="n">
        <x:v>-0.04088772281627199</x:v>
      </x:c>
      <x:c r="O285" s="23" t="n">
        <x:v>18</x:v>
      </x:c>
      <x:c r="P285" s="23" t="n">
        <x:v>6</x:v>
      </x:c>
      <x:c r="Q285" s="78" t="n">
        <x:v>45864</x:v>
      </x:c>
      <x:c r="R285" s="23" t="str">
        <x:v>True</x:v>
      </x:c>
      <x:c r="S285" s="23" t="str">
        <x:v>True</x:v>
      </x:c>
      <x:c r="T285" s="23" t="str">
        <x:v>False</x:v>
      </x:c>
    </x:row>
    <x:row r="286">
      <x:c r="A286" s="23" t="str">
        <x:v>active_label_common_panel</x:v>
      </x:c>
      <x:c r="B286" s="23" t="n">
        <x:v>1</x:v>
      </x:c>
      <x:c r="C286" s="23" t="str">
        <x:v>checkpoint:epoch:glm-4-5</x:v>
      </x:c>
      <x:c r="D286" s="23" t="str">
        <x:v>GLM-4.5</x:v>
      </x:c>
      <x:c r="E286" s="23" t="str">
        <x:v>zai</x:v>
      </x:c>
      <x:c r="F286" s="78" t="n">
        <x:v>45874</x:v>
      </x:c>
      <x:c r="G286" s="78" t="n">
        <x:v>45867</x:v>
      </x:c>
      <x:c r="H286" s="81" t="n">
        <x:v>1.1489125293076057</x:v>
      </x:c>
      <x:c r="I286" s="81" t="n">
        <x:v>1.14891252931</x:v>
      </x:c>
      <x:c r="J286" s="23" t="str">
        <x:v>active_b</x:v>
      </x:c>
      <x:c r="K286" s="23" t="str">
        <x:v>score_date_historical_price</x:v>
      </x:c>
      <x:c r="L286" s="81" t="n">
        <x:v>32</x:v>
      </x:c>
      <x:c r="M286" s="81" t="n">
        <x:v>36.90580090634778</x:v>
      </x:c>
      <x:c r="N286" s="81" t="n">
        <x:v>0.06194465622974505</x:v>
      </x:c>
      <x:c r="O286" s="23" t="n">
        <x:v>18</x:v>
      </x:c>
      <x:c r="P286" s="23" t="n">
        <x:v>6</x:v>
      </x:c>
      <x:c r="Q286" s="78" t="n">
        <x:v>45864</x:v>
      </x:c>
      <x:c r="R286" s="23" t="str">
        <x:v>True</x:v>
      </x:c>
      <x:c r="S286" s="23" t="str">
        <x:v>True</x:v>
      </x:c>
      <x:c r="T286" s="23" t="str">
        <x:v>False</x:v>
      </x:c>
    </x:row>
    <x:row r="287">
      <x:c r="A287" s="23" t="str">
        <x:v>active_label_common_panel</x:v>
      </x:c>
      <x:c r="B287" s="23" t="n">
        <x:v>1</x:v>
      </x:c>
      <x:c r="C287" s="23" t="str">
        <x:v>checkpoint:epoch:glm-4-5</x:v>
      </x:c>
      <x:c r="D287" s="23" t="str">
        <x:v>GLM-4.5</x:v>
      </x:c>
      <x:c r="E287" s="23" t="str">
        <x:v>zai</x:v>
      </x:c>
      <x:c r="F287" s="78" t="n">
        <x:v>45874</x:v>
      </x:c>
      <x:c r="G287" s="78" t="n">
        <x:v>45867</x:v>
      </x:c>
      <x:c r="H287" s="81" t="n">
        <x:v>1.1489125293076057</x:v>
      </x:c>
      <x:c r="I287" s="81" t="n">
        <x:v>1.14891252931</x:v>
      </x:c>
      <x:c r="J287" s="23" t="str">
        <x:v>active_b</x:v>
      </x:c>
      <x:c r="K287" s="23" t="str">
        <x:v>score_date_current_price_nonprospective</x:v>
      </x:c>
      <x:c r="L287" s="81" t="n">
        <x:v>32</x:v>
      </x:c>
      <x:c r="M287" s="81" t="n">
        <x:v>28.90190659126678</x:v>
      </x:c>
      <x:c r="N287" s="81" t="n">
        <x:v>-0.044223485225833345</x:v>
      </x:c>
      <x:c r="O287" s="23" t="n">
        <x:v>18</x:v>
      </x:c>
      <x:c r="P287" s="23" t="n">
        <x:v>6</x:v>
      </x:c>
      <x:c r="Q287" s="78" t="n">
        <x:v>45864</x:v>
      </x:c>
      <x:c r="R287" s="23" t="str">
        <x:v>True</x:v>
      </x:c>
      <x:c r="S287" s="23" t="str">
        <x:v>True</x:v>
      </x:c>
      <x:c r="T287" s="23" t="str">
        <x:v>True</x:v>
      </x:c>
    </x:row>
    <x:row r="288">
      <x:c r="A288" s="23" t="str">
        <x:v>active_label_common_panel</x:v>
      </x:c>
      <x:c r="B288" s="23" t="n">
        <x:v>1</x:v>
      </x:c>
      <x:c r="C288" s="23" t="str">
        <x:v>checkpoint:epoch:glm-4-5</x:v>
      </x:c>
      <x:c r="D288" s="23" t="str">
        <x:v>GLM-4.5</x:v>
      </x:c>
      <x:c r="E288" s="23" t="str">
        <x:v>zai</x:v>
      </x:c>
      <x:c r="F288" s="78" t="n">
        <x:v>45874</x:v>
      </x:c>
      <x:c r="G288" s="78" t="n">
        <x:v>45867</x:v>
      </x:c>
      <x:c r="H288" s="81" t="n">
        <x:v>1.1489125293076057</x:v>
      </x:c>
      <x:c r="I288" s="81" t="n">
        <x:v>1.14891252931</x:v>
      </x:c>
      <x:c r="J288" s="23" t="str">
        <x:v>total_b</x:v>
      </x:c>
      <x:c r="K288" s="23" t="str">
        <x:v>date_historical_price</x:v>
      </x:c>
      <x:c r="L288" s="81" t="n">
        <x:v>355</x:v>
      </x:c>
      <x:c r="M288" s="81" t="n">
        <x:v>1180.9609636883563</x:v>
      </x:c>
      <x:c r="N288" s="81" t="n">
        <x:v>0.5220071893213928</x:v>
      </x:c>
      <x:c r="O288" s="23" t="n">
        <x:v>18</x:v>
      </x:c>
      <x:c r="P288" s="23" t="n">
        <x:v>6</x:v>
      </x:c>
      <x:c r="Q288" s="78" t="n">
        <x:v>45864</x:v>
      </x:c>
      <x:c r="R288" s="23" t="str">
        <x:v>True</x:v>
      </x:c>
      <x:c r="S288" s="23" t="str">
        <x:v>True</x:v>
      </x:c>
      <x:c r="T288" s="23" t="str">
        <x:v>False</x:v>
      </x:c>
    </x:row>
    <x:row r="289">
      <x:c r="A289" s="23" t="str">
        <x:v>active_label_common_panel</x:v>
      </x:c>
      <x:c r="B289" s="23" t="n">
        <x:v>1</x:v>
      </x:c>
      <x:c r="C289" s="23" t="str">
        <x:v>checkpoint:epoch:glm-4-5</x:v>
      </x:c>
      <x:c r="D289" s="23" t="str">
        <x:v>GLM-4.5</x:v>
      </x:c>
      <x:c r="E289" s="23" t="str">
        <x:v>zai</x:v>
      </x:c>
      <x:c r="F289" s="78" t="n">
        <x:v>45874</x:v>
      </x:c>
      <x:c r="G289" s="78" t="n">
        <x:v>45867</x:v>
      </x:c>
      <x:c r="H289" s="81" t="n">
        <x:v>1.1489125293076057</x:v>
      </x:c>
      <x:c r="I289" s="81" t="n">
        <x:v>1.14891252931</x:v>
      </x:c>
      <x:c r="J289" s="23" t="str">
        <x:v>total_b</x:v>
      </x:c>
      <x:c r="K289" s="23" t="str">
        <x:v>score_date</x:v>
      </x:c>
      <x:c r="L289" s="81" t="n">
        <x:v>355</x:v>
      </x:c>
      <x:c r="M289" s="81" t="n">
        <x:v>620.6773173970909</x:v>
      </x:c>
      <x:c r="N289" s="81" t="n">
        <x:v>0.24263752136320585</x:v>
      </x:c>
      <x:c r="O289" s="23" t="n">
        <x:v>18</x:v>
      </x:c>
      <x:c r="P289" s="23" t="n">
        <x:v>6</x:v>
      </x:c>
      <x:c r="Q289" s="78" t="n">
        <x:v>45864</x:v>
      </x:c>
      <x:c r="R289" s="23" t="str">
        <x:v>True</x:v>
      </x:c>
      <x:c r="S289" s="23" t="str">
        <x:v>True</x:v>
      </x:c>
      <x:c r="T289" s="23" t="str">
        <x:v>False</x:v>
      </x:c>
    </x:row>
    <x:row r="290">
      <x:c r="A290" s="23" t="str">
        <x:v>active_label_common_panel</x:v>
      </x:c>
      <x:c r="B290" s="23" t="n">
        <x:v>1</x:v>
      </x:c>
      <x:c r="C290" s="23" t="str">
        <x:v>checkpoint:epoch:glm-4-5</x:v>
      </x:c>
      <x:c r="D290" s="23" t="str">
        <x:v>GLM-4.5</x:v>
      </x:c>
      <x:c r="E290" s="23" t="str">
        <x:v>zai</x:v>
      </x:c>
      <x:c r="F290" s="78" t="n">
        <x:v>45874</x:v>
      </x:c>
      <x:c r="G290" s="78" t="n">
        <x:v>45867</x:v>
      </x:c>
      <x:c r="H290" s="81" t="n">
        <x:v>1.1489125293076057</x:v>
      </x:c>
      <x:c r="I290" s="81" t="n">
        <x:v>1.14891252931</x:v>
      </x:c>
      <x:c r="J290" s="23" t="str">
        <x:v>total_b</x:v>
      </x:c>
      <x:c r="K290" s="23" t="str">
        <x:v>score_date_historical_price</x:v>
      </x:c>
      <x:c r="L290" s="81" t="n">
        <x:v>355</x:v>
      </x:c>
      <x:c r="M290" s="81" t="n">
        <x:v>815.2337691328567</x:v>
      </x:c>
      <x:c r="N290" s="81" t="n">
        <x:v>0.3610538079387458</x:v>
      </x:c>
      <x:c r="O290" s="23" t="n">
        <x:v>18</x:v>
      </x:c>
      <x:c r="P290" s="23" t="n">
        <x:v>6</x:v>
      </x:c>
      <x:c r="Q290" s="78" t="n">
        <x:v>45864</x:v>
      </x:c>
      <x:c r="R290" s="23" t="str">
        <x:v>True</x:v>
      </x:c>
      <x:c r="S290" s="23" t="str">
        <x:v>True</x:v>
      </x:c>
      <x:c r="T290" s="23" t="str">
        <x:v>False</x:v>
      </x:c>
    </x:row>
    <x:row r="291">
      <x:c r="A291" s="23" t="str">
        <x:v>active_label_common_panel</x:v>
      </x:c>
      <x:c r="B291" s="23" t="n">
        <x:v>1</x:v>
      </x:c>
      <x:c r="C291" s="23" t="str">
        <x:v>checkpoint:epoch:glm-4-5</x:v>
      </x:c>
      <x:c r="D291" s="23" t="str">
        <x:v>GLM-4.5</x:v>
      </x:c>
      <x:c r="E291" s="23" t="str">
        <x:v>zai</x:v>
      </x:c>
      <x:c r="F291" s="78" t="n">
        <x:v>45874</x:v>
      </x:c>
      <x:c r="G291" s="78" t="n">
        <x:v>45867</x:v>
      </x:c>
      <x:c r="H291" s="81" t="n">
        <x:v>1.1489125293076057</x:v>
      </x:c>
      <x:c r="I291" s="81" t="n">
        <x:v>1.14891252931</x:v>
      </x:c>
      <x:c r="J291" s="23" t="str">
        <x:v>total_b</x:v>
      </x:c>
      <x:c r="K291" s="23" t="str">
        <x:v>score_date_current_price_nonprospective</x:v>
      </x:c>
      <x:c r="L291" s="81" t="n">
        <x:v>355</x:v>
      </x:c>
      <x:c r="M291" s="81" t="n">
        <x:v>640.3171316137115</x:v>
      </x:c>
      <x:c r="N291" s="81" t="n">
        <x:v>0.25616676842512487</x:v>
      </x:c>
      <x:c r="O291" s="23" t="n">
        <x:v>18</x:v>
      </x:c>
      <x:c r="P291" s="23" t="n">
        <x:v>6</x:v>
      </x:c>
      <x:c r="Q291" s="78" t="n">
        <x:v>45864</x:v>
      </x:c>
      <x:c r="R291" s="23" t="str">
        <x:v>True</x:v>
      </x:c>
      <x:c r="S291" s="23" t="str">
        <x:v>True</x:v>
      </x:c>
      <x:c r="T291" s="23" t="str">
        <x:v>True</x:v>
      </x:c>
    </x:row>
    <x:row r="292">
      <x:c r="A292" s="23" t="str">
        <x:v>active_label_common_panel</x:v>
      </x:c>
      <x:c r="B292" s="23" t="n">
        <x:v>1</x:v>
      </x:c>
      <x:c r="C292" s="23" t="str">
        <x:v>checkpoint:epoch:glm-4-5-air</x:v>
      </x:c>
      <x:c r="D292" s="23" t="str">
        <x:v>GLM-4.5-Air</x:v>
      </x:c>
      <x:c r="E292" s="23" t="str">
        <x:v>zai</x:v>
      </x:c>
      <x:c r="F292" s="78" t="n">
        <x:v>45874</x:v>
      </x:c>
      <x:c r="G292" s="78" t="n">
        <x:v>45867</x:v>
      </x:c>
      <x:c r="H292" s="81" t="n">
        <x:v>0.469041575982343</x:v>
      </x:c>
      <x:c r="I292" s="81" t="n">
        <x:v>0.346987031458</x:v>
      </x:c>
      <x:c r="J292" s="23" t="str">
        <x:v>active_b</x:v>
      </x:c>
      <x:c r="K292" s="23" t="str">
        <x:v>date_historical_price</x:v>
      </x:c>
      <x:c r="L292" s="81" t="n">
        <x:v>12</x:v>
      </x:c>
      <x:c r="M292" s="81" t="n">
        <x:v>24.602246363404042</x:v>
      </x:c>
      <x:c r="N292" s="81" t="n">
        <x:v>0.3117935171000819</x:v>
      </x:c>
      <x:c r="O292" s="23" t="n">
        <x:v>18</x:v>
      </x:c>
      <x:c r="P292" s="23" t="n">
        <x:v>6</x:v>
      </x:c>
      <x:c r="Q292" s="78" t="n">
        <x:v>45864</x:v>
      </x:c>
      <x:c r="R292" s="23" t="str">
        <x:v>True</x:v>
      </x:c>
      <x:c r="S292" s="23" t="str">
        <x:v>True</x:v>
      </x:c>
      <x:c r="T292" s="23" t="str">
        <x:v>False</x:v>
      </x:c>
    </x:row>
    <x:row r="293">
      <x:c r="A293" s="23" t="str">
        <x:v>active_label_common_panel</x:v>
      </x:c>
      <x:c r="B293" s="23" t="n">
        <x:v>1</x:v>
      </x:c>
      <x:c r="C293" s="23" t="str">
        <x:v>checkpoint:epoch:glm-4-5-air</x:v>
      </x:c>
      <x:c r="D293" s="23" t="str">
        <x:v>GLM-4.5-Air</x:v>
      </x:c>
      <x:c r="E293" s="23" t="str">
        <x:v>zai</x:v>
      </x:c>
      <x:c r="F293" s="78" t="n">
        <x:v>45874</x:v>
      </x:c>
      <x:c r="G293" s="78" t="n">
        <x:v>45867</x:v>
      </x:c>
      <x:c r="H293" s="81" t="n">
        <x:v>0.469041575982343</x:v>
      </x:c>
      <x:c r="I293" s="81" t="n">
        <x:v>0.346987031458</x:v>
      </x:c>
      <x:c r="J293" s="23" t="str">
        <x:v>active_b</x:v>
      </x:c>
      <x:c r="K293" s="23" t="str">
        <x:v>score_date</x:v>
      </x:c>
      <x:c r="L293" s="81" t="n">
        <x:v>12</x:v>
      </x:c>
      <x:c r="M293" s="81" t="n">
        <x:v>23.684621789454376</x:v>
      </x:c>
      <x:c r="N293" s="81" t="n">
        <x:v>0.295285207991465</x:v>
      </x:c>
      <x:c r="O293" s="23" t="n">
        <x:v>18</x:v>
      </x:c>
      <x:c r="P293" s="23" t="n">
        <x:v>6</x:v>
      </x:c>
      <x:c r="Q293" s="78" t="n">
        <x:v>45864</x:v>
      </x:c>
      <x:c r="R293" s="23" t="str">
        <x:v>True</x:v>
      </x:c>
      <x:c r="S293" s="23" t="str">
        <x:v>True</x:v>
      </x:c>
      <x:c r="T293" s="23" t="str">
        <x:v>False</x:v>
      </x:c>
    </x:row>
    <x:row r="294">
      <x:c r="A294" s="23" t="str">
        <x:v>active_label_common_panel</x:v>
      </x:c>
      <x:c r="B294" s="23" t="n">
        <x:v>1</x:v>
      </x:c>
      <x:c r="C294" s="23" t="str">
        <x:v>checkpoint:epoch:glm-4-5-air</x:v>
      </x:c>
      <x:c r="D294" s="23" t="str">
        <x:v>GLM-4.5-Air</x:v>
      </x:c>
      <x:c r="E294" s="23" t="str">
        <x:v>zai</x:v>
      </x:c>
      <x:c r="F294" s="78" t="n">
        <x:v>45874</x:v>
      </x:c>
      <x:c r="G294" s="78" t="n">
        <x:v>45867</x:v>
      </x:c>
      <x:c r="H294" s="81" t="n">
        <x:v>0.469041575982343</x:v>
      </x:c>
      <x:c r="I294" s="81" t="n">
        <x:v>0.346987031458</x:v>
      </x:c>
      <x:c r="J294" s="23" t="str">
        <x:v>active_b</x:v>
      </x:c>
      <x:c r="K294" s="23" t="str">
        <x:v>score_date_historical_price</x:v>
      </x:c>
      <x:c r="L294" s="81" t="n">
        <x:v>12</x:v>
      </x:c>
      <x:c r="M294" s="81" t="n">
        <x:v>25.193999343557433</x:v>
      </x:c>
      <x:c r="N294" s="81" t="n">
        <x:v>0.3221158676581933</x:v>
      </x:c>
      <x:c r="O294" s="23" t="n">
        <x:v>18</x:v>
      </x:c>
      <x:c r="P294" s="23" t="n">
        <x:v>6</x:v>
      </x:c>
      <x:c r="Q294" s="78" t="n">
        <x:v>45864</x:v>
      </x:c>
      <x:c r="R294" s="23" t="str">
        <x:v>True</x:v>
      </x:c>
      <x:c r="S294" s="23" t="str">
        <x:v>True</x:v>
      </x:c>
      <x:c r="T294" s="23" t="str">
        <x:v>False</x:v>
      </x:c>
    </x:row>
    <x:row r="295">
      <x:c r="A295" s="23" t="str">
        <x:v>active_label_common_panel</x:v>
      </x:c>
      <x:c r="B295" s="23" t="n">
        <x:v>1</x:v>
      </x:c>
      <x:c r="C295" s="23" t="str">
        <x:v>checkpoint:epoch:glm-4-5-air</x:v>
      </x:c>
      <x:c r="D295" s="23" t="str">
        <x:v>GLM-4.5-Air</x:v>
      </x:c>
      <x:c r="E295" s="23" t="str">
        <x:v>zai</x:v>
      </x:c>
      <x:c r="F295" s="78" t="n">
        <x:v>45874</x:v>
      </x:c>
      <x:c r="G295" s="78" t="n">
        <x:v>45867</x:v>
      </x:c>
      <x:c r="H295" s="81" t="n">
        <x:v>0.469041575982343</x:v>
      </x:c>
      <x:c r="I295" s="81" t="n">
        <x:v>0.346987031458</x:v>
      </x:c>
      <x:c r="J295" s="23" t="str">
        <x:v>active_b</x:v>
      </x:c>
      <x:c r="K295" s="23" t="str">
        <x:v>score_date_current_price_nonprospective</x:v>
      </x:c>
      <x:c r="L295" s="81" t="n">
        <x:v>12</x:v>
      </x:c>
      <x:c r="M295" s="81" t="n">
        <x:v>24.050284699852533</x:v>
      </x:c>
      <x:c r="N295" s="81" t="n">
        <x:v>0.3019389757367839</x:v>
      </x:c>
      <x:c r="O295" s="23" t="n">
        <x:v>18</x:v>
      </x:c>
      <x:c r="P295" s="23" t="n">
        <x:v>6</x:v>
      </x:c>
      <x:c r="Q295" s="78" t="n">
        <x:v>45864</x:v>
      </x:c>
      <x:c r="R295" s="23" t="str">
        <x:v>True</x:v>
      </x:c>
      <x:c r="S295" s="23" t="str">
        <x:v>True</x:v>
      </x:c>
      <x:c r="T295" s="23" t="str">
        <x:v>True</x:v>
      </x:c>
    </x:row>
    <x:row r="296">
      <x:c r="A296" s="23" t="str">
        <x:v>active_label_common_panel</x:v>
      </x:c>
      <x:c r="B296" s="23" t="n">
        <x:v>1</x:v>
      </x:c>
      <x:c r="C296" s="23" t="str">
        <x:v>checkpoint:epoch:glm-4-5-air</x:v>
      </x:c>
      <x:c r="D296" s="23" t="str">
        <x:v>GLM-4.5-Air</x:v>
      </x:c>
      <x:c r="E296" s="23" t="str">
        <x:v>zai</x:v>
      </x:c>
      <x:c r="F296" s="78" t="n">
        <x:v>45874</x:v>
      </x:c>
      <x:c r="G296" s="78" t="n">
        <x:v>45867</x:v>
      </x:c>
      <x:c r="H296" s="81" t="n">
        <x:v>0.469041575982343</x:v>
      </x:c>
      <x:c r="I296" s="81" t="n">
        <x:v>0.346987031458</x:v>
      </x:c>
      <x:c r="J296" s="23" t="str">
        <x:v>total_b</x:v>
      </x:c>
      <x:c r="K296" s="23" t="str">
        <x:v>date_historical_price</x:v>
      </x:c>
      <x:c r="L296" s="81" t="n">
        <x:v>106</x:v>
      </x:c>
      <x:c r="M296" s="81" t="n">
        <x:v>268.29792186326904</x:v>
      </x:c>
      <x:c r="N296" s="81" t="n">
        <x:v>0.4033114435353454</x:v>
      </x:c>
      <x:c r="O296" s="23" t="n">
        <x:v>18</x:v>
      </x:c>
      <x:c r="P296" s="23" t="n">
        <x:v>6</x:v>
      </x:c>
      <x:c r="Q296" s="78" t="n">
        <x:v>45864</x:v>
      </x:c>
      <x:c r="R296" s="23" t="str">
        <x:v>True</x:v>
      </x:c>
      <x:c r="S296" s="23" t="str">
        <x:v>True</x:v>
      </x:c>
      <x:c r="T296" s="23" t="str">
        <x:v>False</x:v>
      </x:c>
    </x:row>
    <x:row r="297">
      <x:c r="A297" s="23" t="str">
        <x:v>active_label_common_panel</x:v>
      </x:c>
      <x:c r="B297" s="23" t="n">
        <x:v>1</x:v>
      </x:c>
      <x:c r="C297" s="23" t="str">
        <x:v>checkpoint:epoch:glm-4-5-air</x:v>
      </x:c>
      <x:c r="D297" s="23" t="str">
        <x:v>GLM-4.5-Air</x:v>
      </x:c>
      <x:c r="E297" s="23" t="str">
        <x:v>zai</x:v>
      </x:c>
      <x:c r="F297" s="78" t="n">
        <x:v>45874</x:v>
      </x:c>
      <x:c r="G297" s="78" t="n">
        <x:v>45867</x:v>
      </x:c>
      <x:c r="H297" s="81" t="n">
        <x:v>0.469041575982343</x:v>
      </x:c>
      <x:c r="I297" s="81" t="n">
        <x:v>0.346987031458</x:v>
      </x:c>
      <x:c r="J297" s="23" t="str">
        <x:v>total_b</x:v>
      </x:c>
      <x:c r="K297" s="23" t="str">
        <x:v>score_date</x:v>
      </x:c>
      <x:c r="L297" s="81" t="n">
        <x:v>106</x:v>
      </x:c>
      <x:c r="M297" s="81" t="n">
        <x:v>211.56543680910426</x:v>
      </x:c>
      <x:c r="N297" s="81" t="n">
        <x:v>0.3001388537262214</x:v>
      </x:c>
      <x:c r="O297" s="23" t="n">
        <x:v>18</x:v>
      </x:c>
      <x:c r="P297" s="23" t="n">
        <x:v>6</x:v>
      </x:c>
      <x:c r="Q297" s="78" t="n">
        <x:v>45864</x:v>
      </x:c>
      <x:c r="R297" s="23" t="str">
        <x:v>True</x:v>
      </x:c>
      <x:c r="S297" s="23" t="str">
        <x:v>True</x:v>
      </x:c>
      <x:c r="T297" s="23" t="str">
        <x:v>False</x:v>
      </x:c>
    </x:row>
    <x:row r="298">
      <x:c r="A298" s="23" t="str">
        <x:v>active_label_common_panel</x:v>
      </x:c>
      <x:c r="B298" s="23" t="n">
        <x:v>1</x:v>
      </x:c>
      <x:c r="C298" s="23" t="str">
        <x:v>checkpoint:epoch:glm-4-5-air</x:v>
      </x:c>
      <x:c r="D298" s="23" t="str">
        <x:v>GLM-4.5-Air</x:v>
      </x:c>
      <x:c r="E298" s="23" t="str">
        <x:v>zai</x:v>
      </x:c>
      <x:c r="F298" s="78" t="n">
        <x:v>45874</x:v>
      </x:c>
      <x:c r="G298" s="78" t="n">
        <x:v>45867</x:v>
      </x:c>
      <x:c r="H298" s="81" t="n">
        <x:v>0.469041575982343</x:v>
      </x:c>
      <x:c r="I298" s="81" t="n">
        <x:v>0.346987031458</x:v>
      </x:c>
      <x:c r="J298" s="23" t="str">
        <x:v>total_b</x:v>
      </x:c>
      <x:c r="K298" s="23" t="str">
        <x:v>score_date_historical_price</x:v>
      </x:c>
      <x:c r="L298" s="81" t="n">
        <x:v>106</x:v>
      </x:c>
      <x:c r="M298" s="81" t="n">
        <x:v>227.16503003396892</x:v>
      </x:c>
      <x:c r="N298" s="81" t="n">
        <x:v>0.33103561128041975</x:v>
      </x:c>
      <x:c r="O298" s="23" t="n">
        <x:v>18</x:v>
      </x:c>
      <x:c r="P298" s="23" t="n">
        <x:v>6</x:v>
      </x:c>
      <x:c r="Q298" s="78" t="n">
        <x:v>45864</x:v>
      </x:c>
      <x:c r="R298" s="23" t="str">
        <x:v>True</x:v>
      </x:c>
      <x:c r="S298" s="23" t="str">
        <x:v>True</x:v>
      </x:c>
      <x:c r="T298" s="23" t="str">
        <x:v>False</x:v>
      </x:c>
    </x:row>
    <x:row r="299">
      <x:c r="A299" s="23" t="str">
        <x:v>active_label_common_panel</x:v>
      </x:c>
      <x:c r="B299" s="23" t="n">
        <x:v>1</x:v>
      </x:c>
      <x:c r="C299" s="23" t="str">
        <x:v>checkpoint:epoch:glm-4-5-air</x:v>
      </x:c>
      <x:c r="D299" s="23" t="str">
        <x:v>GLM-4.5-Air</x:v>
      </x:c>
      <x:c r="E299" s="23" t="str">
        <x:v>zai</x:v>
      </x:c>
      <x:c r="F299" s="78" t="n">
        <x:v>45874</x:v>
      </x:c>
      <x:c r="G299" s="78" t="n">
        <x:v>45867</x:v>
      </x:c>
      <x:c r="H299" s="81" t="n">
        <x:v>0.469041575982343</x:v>
      </x:c>
      <x:c r="I299" s="81" t="n">
        <x:v>0.346987031458</x:v>
      </x:c>
      <x:c r="J299" s="23" t="str">
        <x:v>total_b</x:v>
      </x:c>
      <x:c r="K299" s="23" t="str">
        <x:v>score_date_current_price_nonprospective</x:v>
      </x:c>
      <x:c r="L299" s="81" t="n">
        <x:v>106</x:v>
      </x:c>
      <x:c r="M299" s="81" t="n">
        <x:v>198.81916445961483</x:v>
      </x:c>
      <x:c r="N299" s="81" t="n">
        <x:v>0.2731523790717391</x:v>
      </x:c>
      <x:c r="O299" s="23" t="n">
        <x:v>18</x:v>
      </x:c>
      <x:c r="P299" s="23" t="n">
        <x:v>6</x:v>
      </x:c>
      <x:c r="Q299" s="78" t="n">
        <x:v>45864</x:v>
      </x:c>
      <x:c r="R299" s="23" t="str">
        <x:v>True</x:v>
      </x:c>
      <x:c r="S299" s="23" t="str">
        <x:v>True</x:v>
      </x:c>
      <x:c r="T299" s="23" t="str">
        <x:v>True</x:v>
      </x:c>
    </x:row>
    <x:row r="300">
      <x:c r="A300" s="23" t="str">
        <x:v>active_label_common_panel</x:v>
      </x:c>
      <x:c r="B300" s="23" t="n">
        <x:v>1</x:v>
      </x:c>
      <x:c r="C300" s="23" t="str">
        <x:v>checkpoint:openai:gpt-oss-120b</x:v>
      </x:c>
      <x:c r="D300" s="23" t="str">
        <x:v>gpt-oss-120b</x:v>
      </x:c>
      <x:c r="E300" s="23" t="str">
        <x:v>openai</x:v>
      </x:c>
      <x:c r="F300" s="78" t="n">
        <x:v>45874</x:v>
      </x:c>
      <x:c r="G300" s="78" t="n">
        <x:v>45875</x:v>
      </x:c>
      <x:c r="H300" s="81" t="n">
        <x:v>0.22360679774997896</x:v>
      </x:c>
      <x:c r="I300" s="81" t="n">
        <x:v>0.3</x:v>
      </x:c>
      <x:c r="J300" s="23" t="str">
        <x:v>active_b</x:v>
      </x:c>
      <x:c r="K300" s="23" t="str">
        <x:v>date_historical_price</x:v>
      </x:c>
      <x:c r="L300" s="81" t="n">
        <x:v>5.1</x:v>
      </x:c>
      <x:c r="M300" s="81" t="n">
        <x:v>16.110572732846855</x:v>
      </x:c>
      <x:c r="N300" s="81" t="n">
        <x:v>0.4995408038180953</x:v>
      </x:c>
      <x:c r="O300" s="23" t="n">
        <x:v>20</x:v>
      </x:c>
      <x:c r="P300" s="23" t="n">
        <x:v>7</x:v>
      </x:c>
      <x:c r="Q300" s="78" t="n">
        <x:v>45867</x:v>
      </x:c>
      <x:c r="R300" s="23" t="str">
        <x:v>True</x:v>
      </x:c>
      <x:c r="S300" s="23" t="str">
        <x:v>True</x:v>
      </x:c>
      <x:c r="T300" s="23" t="str">
        <x:v>False</x:v>
      </x:c>
    </x:row>
    <x:row r="301">
      <x:c r="A301" s="23" t="str">
        <x:v>active_label_common_panel</x:v>
      </x:c>
      <x:c r="B301" s="23" t="n">
        <x:v>1</x:v>
      </x:c>
      <x:c r="C301" s="23" t="str">
        <x:v>checkpoint:openai:gpt-oss-120b</x:v>
      </x:c>
      <x:c r="D301" s="23" t="str">
        <x:v>gpt-oss-120b</x:v>
      </x:c>
      <x:c r="E301" s="23" t="str">
        <x:v>openai</x:v>
      </x:c>
      <x:c r="F301" s="78" t="n">
        <x:v>45874</x:v>
      </x:c>
      <x:c r="G301" s="78" t="n">
        <x:v>45875</x:v>
      </x:c>
      <x:c r="H301" s="81" t="n">
        <x:v>0.22360679774997896</x:v>
      </x:c>
      <x:c r="I301" s="81" t="n">
        <x:v>0.3</x:v>
      </x:c>
      <x:c r="J301" s="23" t="str">
        <x:v>active_b</x:v>
      </x:c>
      <x:c r="K301" s="23" t="str">
        <x:v>score_date</x:v>
      </x:c>
      <x:c r="L301" s="81" t="n">
        <x:v>5.1</x:v>
      </x:c>
      <x:c r="M301" s="81" t="n">
        <x:v>36.89093361495347</x:v>
      </x:c>
      <x:c r="N301" s="81" t="n">
        <x:v>0.8593494701478924</x:v>
      </x:c>
      <x:c r="O301" s="23" t="n">
        <x:v>20</x:v>
      </x:c>
      <x:c r="P301" s="23" t="n">
        <x:v>7</x:v>
      </x:c>
      <x:c r="Q301" s="78" t="n">
        <x:v>45867</x:v>
      </x:c>
      <x:c r="R301" s="23" t="str">
        <x:v>True</x:v>
      </x:c>
      <x:c r="S301" s="23" t="str">
        <x:v>True</x:v>
      </x:c>
      <x:c r="T301" s="23" t="str">
        <x:v>False</x:v>
      </x:c>
    </x:row>
    <x:row r="302">
      <x:c r="A302" s="23" t="str">
        <x:v>active_label_common_panel</x:v>
      </x:c>
      <x:c r="B302" s="23" t="n">
        <x:v>1</x:v>
      </x:c>
      <x:c r="C302" s="23" t="str">
        <x:v>checkpoint:openai:gpt-oss-120b</x:v>
      </x:c>
      <x:c r="D302" s="23" t="str">
        <x:v>gpt-oss-120b</x:v>
      </x:c>
      <x:c r="E302" s="23" t="str">
        <x:v>openai</x:v>
      </x:c>
      <x:c r="F302" s="78" t="n">
        <x:v>45874</x:v>
      </x:c>
      <x:c r="G302" s="78" t="n">
        <x:v>45875</x:v>
      </x:c>
      <x:c r="H302" s="81" t="n">
        <x:v>0.22360679774997896</x:v>
      </x:c>
      <x:c r="I302" s="81" t="n">
        <x:v>0.3</x:v>
      </x:c>
      <x:c r="J302" s="23" t="str">
        <x:v>active_b</x:v>
      </x:c>
      <x:c r="K302" s="23" t="str">
        <x:v>score_date_historical_price</x:v>
      </x:c>
      <x:c r="L302" s="81" t="n">
        <x:v>5.1</x:v>
      </x:c>
      <x:c r="M302" s="81" t="n">
        <x:v>12.496956874092996</x:v>
      </x:c>
      <x:c r="N302" s="81" t="n">
        <x:v>0.38923409501502987</x:v>
      </x:c>
      <x:c r="O302" s="23" t="n">
        <x:v>20</x:v>
      </x:c>
      <x:c r="P302" s="23" t="n">
        <x:v>7</x:v>
      </x:c>
      <x:c r="Q302" s="78" t="n">
        <x:v>45867</x:v>
      </x:c>
      <x:c r="R302" s="23" t="str">
        <x:v>True</x:v>
      </x:c>
      <x:c r="S302" s="23" t="str">
        <x:v>True</x:v>
      </x:c>
      <x:c r="T302" s="23" t="str">
        <x:v>False</x:v>
      </x:c>
    </x:row>
    <x:row r="303">
      <x:c r="A303" s="23" t="str">
        <x:v>active_label_common_panel</x:v>
      </x:c>
      <x:c r="B303" s="23" t="n">
        <x:v>1</x:v>
      </x:c>
      <x:c r="C303" s="23" t="str">
        <x:v>checkpoint:openai:gpt-oss-120b</x:v>
      </x:c>
      <x:c r="D303" s="23" t="str">
        <x:v>gpt-oss-120b</x:v>
      </x:c>
      <x:c r="E303" s="23" t="str">
        <x:v>openai</x:v>
      </x:c>
      <x:c r="F303" s="78" t="n">
        <x:v>45874</x:v>
      </x:c>
      <x:c r="G303" s="78" t="n">
        <x:v>45875</x:v>
      </x:c>
      <x:c r="H303" s="81" t="n">
        <x:v>0.22360679774997896</x:v>
      </x:c>
      <x:c r="I303" s="81" t="n">
        <x:v>0.3</x:v>
      </x:c>
      <x:c r="J303" s="23" t="str">
        <x:v>active_b</x:v>
      </x:c>
      <x:c r="K303" s="23" t="str">
        <x:v>score_date_current_price_nonprospective</x:v>
      </x:c>
      <x:c r="L303" s="81" t="n">
        <x:v>5.1</x:v>
      </x:c>
      <x:c r="M303" s="81" t="n">
        <x:v>31.90595148291963</x:v>
      </x:c>
      <x:c r="N303" s="81" t="n">
        <x:v>0.7963015243608683</x:v>
      </x:c>
      <x:c r="O303" s="23" t="n">
        <x:v>20</x:v>
      </x:c>
      <x:c r="P303" s="23" t="n">
        <x:v>7</x:v>
      </x:c>
      <x:c r="Q303" s="78" t="n">
        <x:v>45867</x:v>
      </x:c>
      <x:c r="R303" s="23" t="str">
        <x:v>True</x:v>
      </x:c>
      <x:c r="S303" s="23" t="str">
        <x:v>True</x:v>
      </x:c>
      <x:c r="T303" s="23" t="str">
        <x:v>True</x:v>
      </x:c>
    </x:row>
    <x:row r="304">
      <x:c r="A304" s="23" t="str">
        <x:v>active_label_common_panel</x:v>
      </x:c>
      <x:c r="B304" s="23" t="n">
        <x:v>1</x:v>
      </x:c>
      <x:c r="C304" s="23" t="str">
        <x:v>checkpoint:openai:gpt-oss-120b</x:v>
      </x:c>
      <x:c r="D304" s="23" t="str">
        <x:v>gpt-oss-120b</x:v>
      </x:c>
      <x:c r="E304" s="23" t="str">
        <x:v>openai</x:v>
      </x:c>
      <x:c r="F304" s="78" t="n">
        <x:v>45874</x:v>
      </x:c>
      <x:c r="G304" s="78" t="n">
        <x:v>45875</x:v>
      </x:c>
      <x:c r="H304" s="81" t="n">
        <x:v>0.22360679774997896</x:v>
      </x:c>
      <x:c r="I304" s="81" t="n">
        <x:v>0.3</x:v>
      </x:c>
      <x:c r="J304" s="23" t="str">
        <x:v>total_b</x:v>
      </x:c>
      <x:c r="K304" s="23" t="str">
        <x:v>date_historical_price</x:v>
      </x:c>
      <x:c r="L304" s="81" t="n">
        <x:v>116.83</x:v>
      </x:c>
      <x:c r="M304" s="81" t="n">
        <x:v>59.70427763544248</x:v>
      </x:c>
      <x:c r="N304" s="81" t="n">
        <x:v>-0.29154892853037573</x:v>
      </x:c>
      <x:c r="O304" s="23" t="n">
        <x:v>20</x:v>
      </x:c>
      <x:c r="P304" s="23" t="n">
        <x:v>7</x:v>
      </x:c>
      <x:c r="Q304" s="78" t="n">
        <x:v>45867</x:v>
      </x:c>
      <x:c r="R304" s="23" t="str">
        <x:v>True</x:v>
      </x:c>
      <x:c r="S304" s="23" t="str">
        <x:v>True</x:v>
      </x:c>
      <x:c r="T304" s="23" t="str">
        <x:v>False</x:v>
      </x:c>
    </x:row>
    <x:row r="305">
      <x:c r="A305" s="23" t="str">
        <x:v>active_label_common_panel</x:v>
      </x:c>
      <x:c r="B305" s="23" t="n">
        <x:v>1</x:v>
      </x:c>
      <x:c r="C305" s="23" t="str">
        <x:v>checkpoint:openai:gpt-oss-120b</x:v>
      </x:c>
      <x:c r="D305" s="23" t="str">
        <x:v>gpt-oss-120b</x:v>
      </x:c>
      <x:c r="E305" s="23" t="str">
        <x:v>openai</x:v>
      </x:c>
      <x:c r="F305" s="78" t="n">
        <x:v>45874</x:v>
      </x:c>
      <x:c r="G305" s="78" t="n">
        <x:v>45875</x:v>
      </x:c>
      <x:c r="H305" s="81" t="n">
        <x:v>0.22360679774997896</x:v>
      </x:c>
      <x:c r="I305" s="81" t="n">
        <x:v>0.3</x:v>
      </x:c>
      <x:c r="J305" s="23" t="str">
        <x:v>total_b</x:v>
      </x:c>
      <x:c r="K305" s="23" t="str">
        <x:v>score_date</x:v>
      </x:c>
      <x:c r="L305" s="81" t="n">
        <x:v>116.83</x:v>
      </x:c>
      <x:c r="M305" s="81" t="n">
        <x:v>2462.5549774757815</x:v>
      </x:c>
      <x:c r="N305" s="81" t="n">
        <x:v>1.3238315583737432</x:v>
      </x:c>
      <x:c r="O305" s="23" t="n">
        <x:v>20</x:v>
      </x:c>
      <x:c r="P305" s="23" t="n">
        <x:v>7</x:v>
      </x:c>
      <x:c r="Q305" s="78" t="n">
        <x:v>45867</x:v>
      </x:c>
      <x:c r="R305" s="23" t="str">
        <x:v>True</x:v>
      </x:c>
      <x:c r="S305" s="23" t="str">
        <x:v>True</x:v>
      </x:c>
      <x:c r="T305" s="23" t="str">
        <x:v>False</x:v>
      </x:c>
    </x:row>
    <x:row r="306">
      <x:c r="A306" s="23" t="str">
        <x:v>active_label_common_panel</x:v>
      </x:c>
      <x:c r="B306" s="23" t="n">
        <x:v>1</x:v>
      </x:c>
      <x:c r="C306" s="23" t="str">
        <x:v>checkpoint:openai:gpt-oss-120b</x:v>
      </x:c>
      <x:c r="D306" s="23" t="str">
        <x:v>gpt-oss-120b</x:v>
      </x:c>
      <x:c r="E306" s="23" t="str">
        <x:v>openai</x:v>
      </x:c>
      <x:c r="F306" s="78" t="n">
        <x:v>45874</x:v>
      </x:c>
      <x:c r="G306" s="78" t="n">
        <x:v>45875</x:v>
      </x:c>
      <x:c r="H306" s="81" t="n">
        <x:v>0.22360679774997896</x:v>
      </x:c>
      <x:c r="I306" s="81" t="n">
        <x:v>0.3</x:v>
      </x:c>
      <x:c r="J306" s="23" t="str">
        <x:v>total_b</x:v>
      </x:c>
      <x:c r="K306" s="23" t="str">
        <x:v>score_date_historical_price</x:v>
      </x:c>
      <x:c r="L306" s="81" t="n">
        <x:v>116.83</x:v>
      </x:c>
      <x:c r="M306" s="81" t="n">
        <x:v>889.2846157067313</x:v>
      </x:c>
      <x:c r="N306" s="81" t="n">
        <x:v>0.8814864025540546</x:v>
      </x:c>
      <x:c r="O306" s="23" t="n">
        <x:v>20</x:v>
      </x:c>
      <x:c r="P306" s="23" t="n">
        <x:v>7</x:v>
      </x:c>
      <x:c r="Q306" s="78" t="n">
        <x:v>45867</x:v>
      </x:c>
      <x:c r="R306" s="23" t="str">
        <x:v>True</x:v>
      </x:c>
      <x:c r="S306" s="23" t="str">
        <x:v>True</x:v>
      </x:c>
      <x:c r="T306" s="23" t="str">
        <x:v>False</x:v>
      </x:c>
    </x:row>
    <x:row r="307">
      <x:c r="A307" s="23" t="str">
        <x:v>active_label_common_panel</x:v>
      </x:c>
      <x:c r="B307" s="23" t="n">
        <x:v>1</x:v>
      </x:c>
      <x:c r="C307" s="23" t="str">
        <x:v>checkpoint:openai:gpt-oss-120b</x:v>
      </x:c>
      <x:c r="D307" s="23" t="str">
        <x:v>gpt-oss-120b</x:v>
      </x:c>
      <x:c r="E307" s="23" t="str">
        <x:v>openai</x:v>
      </x:c>
      <x:c r="F307" s="78" t="n">
        <x:v>45874</x:v>
      </x:c>
      <x:c r="G307" s="78" t="n">
        <x:v>45875</x:v>
      </x:c>
      <x:c r="H307" s="81" t="n">
        <x:v>0.22360679774997896</x:v>
      </x:c>
      <x:c r="I307" s="81" t="n">
        <x:v>0.3</x:v>
      </x:c>
      <x:c r="J307" s="23" t="str">
        <x:v>total_b</x:v>
      </x:c>
      <x:c r="K307" s="23" t="str">
        <x:v>score_date_current_price_nonprospective</x:v>
      </x:c>
      <x:c r="L307" s="81" t="n">
        <x:v>116.83</x:v>
      </x:c>
      <x:c r="M307" s="81" t="n">
        <x:v>1578.9452417375019</x:v>
      </x:c>
      <x:c r="N307" s="81" t="n">
        <x:v>1.1308126921218797</x:v>
      </x:c>
      <x:c r="O307" s="23" t="n">
        <x:v>20</x:v>
      </x:c>
      <x:c r="P307" s="23" t="n">
        <x:v>7</x:v>
      </x:c>
      <x:c r="Q307" s="78" t="n">
        <x:v>45867</x:v>
      </x:c>
      <x:c r="R307" s="23" t="str">
        <x:v>True</x:v>
      </x:c>
      <x:c r="S307" s="23" t="str">
        <x:v>True</x:v>
      </x:c>
      <x:c r="T307" s="23" t="str">
        <x:v>True</x:v>
      </x:c>
    </x:row>
    <x:row r="308">
      <x:c r="A308" s="23" t="str">
        <x:v>active_label_common_panel</x:v>
      </x:c>
      <x:c r="B308" s="23" t="n">
        <x:v>1</x:v>
      </x:c>
      <x:c r="C308" s="23" t="str">
        <x:v>checkpoint:epoch:gpt-oss-20b</x:v>
      </x:c>
      <x:c r="D308" s="23" t="str">
        <x:v>gpt-oss-20b</x:v>
      </x:c>
      <x:c r="E308" s="23" t="str">
        <x:v>openai</x:v>
      </x:c>
      <x:c r="F308" s="78" t="n">
        <x:v>45874</x:v>
      </x:c>
      <x:c r="G308" s="78" t="n">
        <x:v>45875</x:v>
      </x:c>
      <x:c r="H308" s="81" t="n">
        <x:v>0.1</x:v>
      </x:c>
      <x:c r="I308" s="81" t="n">
        <x:v>0.0924264068712</x:v>
      </x:c>
      <x:c r="J308" s="23" t="str">
        <x:v>active_b</x:v>
      </x:c>
      <x:c r="K308" s="23" t="str">
        <x:v>date_historical_price</x:v>
      </x:c>
      <x:c r="L308" s="81" t="n">
        <x:v>3.6</x:v>
      </x:c>
      <x:c r="M308" s="81" t="n">
        <x:v>11.666330108564042</x:v>
      </x:c>
      <x:c r="N308" s="81" t="n">
        <x:v>0.5106317602260293</x:v>
      </x:c>
      <x:c r="O308" s="23" t="n">
        <x:v>20</x:v>
      </x:c>
      <x:c r="P308" s="23" t="n">
        <x:v>7</x:v>
      </x:c>
      <x:c r="Q308" s="78" t="n">
        <x:v>45867</x:v>
      </x:c>
      <x:c r="R308" s="23" t="str">
        <x:v>True</x:v>
      </x:c>
      <x:c r="S308" s="23" t="str">
        <x:v>True</x:v>
      </x:c>
      <x:c r="T308" s="23" t="str">
        <x:v>False</x:v>
      </x:c>
    </x:row>
    <x:row r="309">
      <x:c r="A309" s="23" t="str">
        <x:v>active_label_common_panel</x:v>
      </x:c>
      <x:c r="B309" s="23" t="n">
        <x:v>1</x:v>
      </x:c>
      <x:c r="C309" s="23" t="str">
        <x:v>checkpoint:epoch:gpt-oss-20b</x:v>
      </x:c>
      <x:c r="D309" s="23" t="str">
        <x:v>gpt-oss-20b</x:v>
      </x:c>
      <x:c r="E309" s="23" t="str">
        <x:v>openai</x:v>
      </x:c>
      <x:c r="F309" s="78" t="n">
        <x:v>45874</x:v>
      </x:c>
      <x:c r="G309" s="78" t="n">
        <x:v>45875</x:v>
      </x:c>
      <x:c r="H309" s="81" t="n">
        <x:v>0.1</x:v>
      </x:c>
      <x:c r="I309" s="81" t="n">
        <x:v>0.0924264068712</x:v>
      </x:c>
      <x:c r="J309" s="23" t="str">
        <x:v>active_b</x:v>
      </x:c>
      <x:c r="K309" s="23" t="str">
        <x:v>score_date</x:v>
      </x:c>
      <x:c r="L309" s="81" t="n">
        <x:v>3.6</x:v>
      </x:c>
      <x:c r="M309" s="81" t="n">
        <x:v>19.09222337906759</x:v>
      </x:c>
      <x:c r="N309" s="81" t="n">
        <x:v>0.7245540062033125</x:v>
      </x:c>
      <x:c r="O309" s="23" t="n">
        <x:v>20</x:v>
      </x:c>
      <x:c r="P309" s="23" t="n">
        <x:v>7</x:v>
      </x:c>
      <x:c r="Q309" s="78" t="n">
        <x:v>45867</x:v>
      </x:c>
      <x:c r="R309" s="23" t="str">
        <x:v>True</x:v>
      </x:c>
      <x:c r="S309" s="23" t="str">
        <x:v>True</x:v>
      </x:c>
      <x:c r="T309" s="23" t="str">
        <x:v>False</x:v>
      </x:c>
    </x:row>
    <x:row r="310">
      <x:c r="A310" s="23" t="str">
        <x:v>active_label_common_panel</x:v>
      </x:c>
      <x:c r="B310" s="23" t="n">
        <x:v>1</x:v>
      </x:c>
      <x:c r="C310" s="23" t="str">
        <x:v>checkpoint:epoch:gpt-oss-20b</x:v>
      </x:c>
      <x:c r="D310" s="23" t="str">
        <x:v>gpt-oss-20b</x:v>
      </x:c>
      <x:c r="E310" s="23" t="str">
        <x:v>openai</x:v>
      </x:c>
      <x:c r="F310" s="78" t="n">
        <x:v>45874</x:v>
      </x:c>
      <x:c r="G310" s="78" t="n">
        <x:v>45875</x:v>
      </x:c>
      <x:c r="H310" s="81" t="n">
        <x:v>0.1</x:v>
      </x:c>
      <x:c r="I310" s="81" t="n">
        <x:v>0.0924264068712</x:v>
      </x:c>
      <x:c r="J310" s="23" t="str">
        <x:v>active_b</x:v>
      </x:c>
      <x:c r="K310" s="23" t="str">
        <x:v>score_date_historical_price</x:v>
      </x:c>
      <x:c r="L310" s="81" t="n">
        <x:v>3.6</x:v>
      </x:c>
      <x:c r="M310" s="81" t="n">
        <x:v>10.421634791633272</x:v>
      </x:c>
      <x:c r="N310" s="81" t="n">
        <x:v>0.4616333492227857</x:v>
      </x:c>
      <x:c r="O310" s="23" t="n">
        <x:v>20</x:v>
      </x:c>
      <x:c r="P310" s="23" t="n">
        <x:v>7</x:v>
      </x:c>
      <x:c r="Q310" s="78" t="n">
        <x:v>45867</x:v>
      </x:c>
      <x:c r="R310" s="23" t="str">
        <x:v>True</x:v>
      </x:c>
      <x:c r="S310" s="23" t="str">
        <x:v>True</x:v>
      </x:c>
      <x:c r="T310" s="23" t="str">
        <x:v>False</x:v>
      </x:c>
    </x:row>
    <x:row r="311">
      <x:c r="A311" s="23" t="str">
        <x:v>active_label_common_panel</x:v>
      </x:c>
      <x:c r="B311" s="23" t="n">
        <x:v>1</x:v>
      </x:c>
      <x:c r="C311" s="23" t="str">
        <x:v>checkpoint:epoch:gpt-oss-20b</x:v>
      </x:c>
      <x:c r="D311" s="23" t="str">
        <x:v>gpt-oss-20b</x:v>
      </x:c>
      <x:c r="E311" s="23" t="str">
        <x:v>openai</x:v>
      </x:c>
      <x:c r="F311" s="78" t="n">
        <x:v>45874</x:v>
      </x:c>
      <x:c r="G311" s="78" t="n">
        <x:v>45875</x:v>
      </x:c>
      <x:c r="H311" s="81" t="n">
        <x:v>0.1</x:v>
      </x:c>
      <x:c r="I311" s="81" t="n">
        <x:v>0.0924264068712</x:v>
      </x:c>
      <x:c r="J311" s="23" t="str">
        <x:v>active_b</x:v>
      </x:c>
      <x:c r="K311" s="23" t="str">
        <x:v>score_date_current_price_nonprospective</x:v>
      </x:c>
      <x:c r="L311" s="81" t="n">
        <x:v>3.6</x:v>
      </x:c>
      <x:c r="M311" s="81" t="n">
        <x:v>17.472549066159722</x:v>
      </x:c>
      <x:c r="N311" s="81" t="n">
        <x:v>0.6860537679597736</x:v>
      </x:c>
      <x:c r="O311" s="23" t="n">
        <x:v>20</x:v>
      </x:c>
      <x:c r="P311" s="23" t="n">
        <x:v>7</x:v>
      </x:c>
      <x:c r="Q311" s="78" t="n">
        <x:v>45867</x:v>
      </x:c>
      <x:c r="R311" s="23" t="str">
        <x:v>True</x:v>
      </x:c>
      <x:c r="S311" s="23" t="str">
        <x:v>True</x:v>
      </x:c>
      <x:c r="T311" s="23" t="str">
        <x:v>True</x:v>
      </x:c>
    </x:row>
    <x:row r="312">
      <x:c r="A312" s="23" t="str">
        <x:v>active_label_common_panel</x:v>
      </x:c>
      <x:c r="B312" s="23" t="n">
        <x:v>1</x:v>
      </x:c>
      <x:c r="C312" s="23" t="str">
        <x:v>checkpoint:epoch:gpt-oss-20b</x:v>
      </x:c>
      <x:c r="D312" s="23" t="str">
        <x:v>gpt-oss-20b</x:v>
      </x:c>
      <x:c r="E312" s="23" t="str">
        <x:v>openai</x:v>
      </x:c>
      <x:c r="F312" s="78" t="n">
        <x:v>45874</x:v>
      </x:c>
      <x:c r="G312" s="78" t="n">
        <x:v>45875</x:v>
      </x:c>
      <x:c r="H312" s="81" t="n">
        <x:v>0.1</x:v>
      </x:c>
      <x:c r="I312" s="81" t="n">
        <x:v>0.0924264068712</x:v>
      </x:c>
      <x:c r="J312" s="23" t="str">
        <x:v>total_b</x:v>
      </x:c>
      <x:c r="K312" s="23" t="str">
        <x:v>date_historical_price</x:v>
      </x:c>
      <x:c r="L312" s="81" t="n">
        <x:v>20.91</x:v>
      </x:c>
      <x:c r="M312" s="81" t="n">
        <x:v>16.478037359688255</x:v>
      </x:c>
      <x:c r="N312" s="81" t="n">
        <x:v>-0.10344854964446003</x:v>
      </x:c>
      <x:c r="O312" s="23" t="n">
        <x:v>20</x:v>
      </x:c>
      <x:c r="P312" s="23" t="n">
        <x:v>7</x:v>
      </x:c>
      <x:c r="Q312" s="78" t="n">
        <x:v>45867</x:v>
      </x:c>
      <x:c r="R312" s="23" t="str">
        <x:v>True</x:v>
      </x:c>
      <x:c r="S312" s="23" t="str">
        <x:v>True</x:v>
      </x:c>
      <x:c r="T312" s="23" t="str">
        <x:v>False</x:v>
      </x:c>
    </x:row>
    <x:row r="313">
      <x:c r="A313" s="23" t="str">
        <x:v>active_label_common_panel</x:v>
      </x:c>
      <x:c r="B313" s="23" t="n">
        <x:v>1</x:v>
      </x:c>
      <x:c r="C313" s="23" t="str">
        <x:v>checkpoint:epoch:gpt-oss-20b</x:v>
      </x:c>
      <x:c r="D313" s="23" t="str">
        <x:v>gpt-oss-20b</x:v>
      </x:c>
      <x:c r="E313" s="23" t="str">
        <x:v>openai</x:v>
      </x:c>
      <x:c r="F313" s="78" t="n">
        <x:v>45874</x:v>
      </x:c>
      <x:c r="G313" s="78" t="n">
        <x:v>45875</x:v>
      </x:c>
      <x:c r="H313" s="81" t="n">
        <x:v>0.1</x:v>
      </x:c>
      <x:c r="I313" s="81" t="n">
        <x:v>0.0924264068712</x:v>
      </x:c>
      <x:c r="J313" s="23" t="str">
        <x:v>total_b</x:v>
      </x:c>
      <x:c r="K313" s="23" t="str">
        <x:v>score_date</x:v>
      </x:c>
      <x:c r="L313" s="81" t="n">
        <x:v>20.91</x:v>
      </x:c>
      <x:c r="M313" s="81" t="n">
        <x:v>96.6850323887439</x:v>
      </x:c>
      <x:c r="N313" s="81" t="n">
        <x:v>0.6650052142322086</x:v>
      </x:c>
      <x:c r="O313" s="23" t="n">
        <x:v>20</x:v>
      </x:c>
      <x:c r="P313" s="23" t="n">
        <x:v>7</x:v>
      </x:c>
      <x:c r="Q313" s="78" t="n">
        <x:v>45867</x:v>
      </x:c>
      <x:c r="R313" s="23" t="str">
        <x:v>True</x:v>
      </x:c>
      <x:c r="S313" s="23" t="str">
        <x:v>True</x:v>
      </x:c>
      <x:c r="T313" s="23" t="str">
        <x:v>False</x:v>
      </x:c>
    </x:row>
    <x:row r="314">
      <x:c r="A314" s="23" t="str">
        <x:v>active_label_common_panel</x:v>
      </x:c>
      <x:c r="B314" s="23" t="n">
        <x:v>1</x:v>
      </x:c>
      <x:c r="C314" s="23" t="str">
        <x:v>checkpoint:epoch:gpt-oss-20b</x:v>
      </x:c>
      <x:c r="D314" s="23" t="str">
        <x:v>gpt-oss-20b</x:v>
      </x:c>
      <x:c r="E314" s="23" t="str">
        <x:v>openai</x:v>
      </x:c>
      <x:c r="F314" s="78" t="n">
        <x:v>45874</x:v>
      </x:c>
      <x:c r="G314" s="78" t="n">
        <x:v>45875</x:v>
      </x:c>
      <x:c r="H314" s="81" t="n">
        <x:v>0.1</x:v>
      </x:c>
      <x:c r="I314" s="81" t="n">
        <x:v>0.0924264068712</x:v>
      </x:c>
      <x:c r="J314" s="23" t="str">
        <x:v>total_b</x:v>
      </x:c>
      <x:c r="K314" s="23" t="str">
        <x:v>score_date_historical_price</x:v>
      </x:c>
      <x:c r="L314" s="81" t="n">
        <x:v>20.91</x:v>
      </x:c>
      <x:c r="M314" s="81" t="n">
        <x:v>54.697766785266474</x:v>
      </x:c>
      <x:c r="N314" s="81" t="n">
        <x:v>0.4176155623889853</x:v>
      </x:c>
      <x:c r="O314" s="23" t="n">
        <x:v>20</x:v>
      </x:c>
      <x:c r="P314" s="23" t="n">
        <x:v>7</x:v>
      </x:c>
      <x:c r="Q314" s="78" t="n">
        <x:v>45867</x:v>
      </x:c>
      <x:c r="R314" s="23" t="str">
        <x:v>True</x:v>
      </x:c>
      <x:c r="S314" s="23" t="str">
        <x:v>True</x:v>
      </x:c>
      <x:c r="T314" s="23" t="str">
        <x:v>False</x:v>
      </x:c>
    </x:row>
    <x:row r="315">
      <x:c r="A315" s="23" t="str">
        <x:v>active_label_common_panel</x:v>
      </x:c>
      <x:c r="B315" s="23" t="n">
        <x:v>1</x:v>
      </x:c>
      <x:c r="C315" s="23" t="str">
        <x:v>checkpoint:epoch:gpt-oss-20b</x:v>
      </x:c>
      <x:c r="D315" s="23" t="str">
        <x:v>gpt-oss-20b</x:v>
      </x:c>
      <x:c r="E315" s="23" t="str">
        <x:v>openai</x:v>
      </x:c>
      <x:c r="F315" s="78" t="n">
        <x:v>45874</x:v>
      </x:c>
      <x:c r="G315" s="78" t="n">
        <x:v>45875</x:v>
      </x:c>
      <x:c r="H315" s="81" t="n">
        <x:v>0.1</x:v>
      </x:c>
      <x:c r="I315" s="81" t="n">
        <x:v>0.0924264068712</x:v>
      </x:c>
      <x:c r="J315" s="23" t="str">
        <x:v>total_b</x:v>
      </x:c>
      <x:c r="K315" s="23" t="str">
        <x:v>score_date_current_price_nonprospective</x:v>
      </x:c>
      <x:c r="L315" s="81" t="n">
        <x:v>20.91</x:v>
      </x:c>
      <x:c r="M315" s="81" t="n">
        <x:v>73.70420147095804</x:v>
      </x:c>
      <x:c r="N315" s="81" t="n">
        <x:v>0.5471382124856755</x:v>
      </x:c>
      <x:c r="O315" s="23" t="n">
        <x:v>20</x:v>
      </x:c>
      <x:c r="P315" s="23" t="n">
        <x:v>7</x:v>
      </x:c>
      <x:c r="Q315" s="78" t="n">
        <x:v>45867</x:v>
      </x:c>
      <x:c r="R315" s="23" t="str">
        <x:v>True</x:v>
      </x:c>
      <x:c r="S315" s="23" t="str">
        <x:v>True</x:v>
      </x:c>
      <x:c r="T315" s="23" t="str">
        <x:v>True</x:v>
      </x:c>
    </x:row>
    <x:row r="316">
      <x:c r="A316" s="23" t="str">
        <x:v>active_label_common_panel</x:v>
      </x:c>
      <x:c r="B316" s="23" t="n">
        <x:v>1</x:v>
      </x:c>
      <x:c r="C316" s="23" t="str">
        <x:v>checkpoint:epoch:glm-4-5v</x:v>
      </x:c>
      <x:c r="D316" s="23" t="str">
        <x:v>GLM-4.5V</x:v>
      </x:c>
      <x:c r="E316" s="23" t="str">
        <x:v>zai</x:v>
      </x:c>
      <x:c r="F316" s="78" t="n">
        <x:v>45884</x:v>
      </x:c>
      <x:c r="G316" s="78" t="n">
        <x:v>45881</x:v>
      </x:c>
      <x:c r="H316" s="81" t="n">
        <x:v>1.0392304845413265</x:v>
      </x:c>
      <x:c r="I316" s="81" t="n">
        <x:v>1.03923048454</x:v>
      </x:c>
      <x:c r="J316" s="23" t="str">
        <x:v>active_b</x:v>
      </x:c>
      <x:c r="K316" s="23" t="str">
        <x:v>date_historical_price</x:v>
      </x:c>
      <x:c r="L316" s="81" t="n">
        <x:v>12</x:v>
      </x:c>
      <x:c r="M316" s="81" t="n">
        <x:v>23.305280317980174</x:v>
      </x:c>
      <x:c r="N316" s="81" t="n">
        <x:v>0.2882730849849706</x:v>
      </x:c>
      <x:c r="O316" s="23" t="n">
        <x:v>20</x:v>
      </x:c>
      <x:c r="P316" s="23" t="n">
        <x:v>7</x:v>
      </x:c>
      <x:c r="Q316" s="78" t="n">
        <x:v>45875</x:v>
      </x:c>
      <x:c r="R316" s="23" t="str">
        <x:v>True</x:v>
      </x:c>
      <x:c r="S316" s="23" t="str">
        <x:v>True</x:v>
      </x:c>
      <x:c r="T316" s="23" t="str">
        <x:v>False</x:v>
      </x:c>
    </x:row>
    <x:row r="317">
      <x:c r="A317" s="23" t="str">
        <x:v>active_label_common_panel</x:v>
      </x:c>
      <x:c r="B317" s="23" t="n">
        <x:v>1</x:v>
      </x:c>
      <x:c r="C317" s="23" t="str">
        <x:v>checkpoint:epoch:glm-4-5v</x:v>
      </x:c>
      <x:c r="D317" s="23" t="str">
        <x:v>GLM-4.5V</x:v>
      </x:c>
      <x:c r="E317" s="23" t="str">
        <x:v>zai</x:v>
      </x:c>
      <x:c r="F317" s="78" t="n">
        <x:v>45884</x:v>
      </x:c>
      <x:c r="G317" s="78" t="n">
        <x:v>45881</x:v>
      </x:c>
      <x:c r="H317" s="81" t="n">
        <x:v>1.0392304845413265</x:v>
      </x:c>
      <x:c r="I317" s="81" t="n">
        <x:v>1.03923048454</x:v>
      </x:c>
      <x:c r="J317" s="23" t="str">
        <x:v>active_b</x:v>
      </x:c>
      <x:c r="K317" s="23" t="str">
        <x:v>score_date</x:v>
      </x:c>
      <x:c r="L317" s="81" t="n">
        <x:v>12</x:v>
      </x:c>
      <x:c r="M317" s="81" t="n">
        <x:v>7.062744921888718</x:v>
      </x:c>
      <x:c r="N317" s="81" t="n">
        <x:v>-0.2302077244936977</x:v>
      </x:c>
      <x:c r="O317" s="23" t="n">
        <x:v>20</x:v>
      </x:c>
      <x:c r="P317" s="23" t="n">
        <x:v>7</x:v>
      </x:c>
      <x:c r="Q317" s="78" t="n">
        <x:v>45875</x:v>
      </x:c>
      <x:c r="R317" s="23" t="str">
        <x:v>True</x:v>
      </x:c>
      <x:c r="S317" s="23" t="str">
        <x:v>True</x:v>
      </x:c>
      <x:c r="T317" s="23" t="str">
        <x:v>False</x:v>
      </x:c>
    </x:row>
    <x:row r="318">
      <x:c r="A318" s="23" t="str">
        <x:v>active_label_common_panel</x:v>
      </x:c>
      <x:c r="B318" s="23" t="n">
        <x:v>1</x:v>
      </x:c>
      <x:c r="C318" s="23" t="str">
        <x:v>checkpoint:epoch:glm-4-5v</x:v>
      </x:c>
      <x:c r="D318" s="23" t="str">
        <x:v>GLM-4.5V</x:v>
      </x:c>
      <x:c r="E318" s="23" t="str">
        <x:v>zai</x:v>
      </x:c>
      <x:c r="F318" s="78" t="n">
        <x:v>45884</x:v>
      </x:c>
      <x:c r="G318" s="78" t="n">
        <x:v>45881</x:v>
      </x:c>
      <x:c r="H318" s="81" t="n">
        <x:v>1.0392304845413265</x:v>
      </x:c>
      <x:c r="I318" s="81" t="n">
        <x:v>1.03923048454</x:v>
      </x:c>
      <x:c r="J318" s="23" t="str">
        <x:v>active_b</x:v>
      </x:c>
      <x:c r="K318" s="23" t="str">
        <x:v>score_date_historical_price</x:v>
      </x:c>
      <x:c r="L318" s="81" t="n">
        <x:v>12</x:v>
      </x:c>
      <x:c r="M318" s="81" t="n">
        <x:v>101.49248683023863</x:v>
      </x:c>
      <x:c r="N318" s="81" t="n">
        <x:v>0.9272526479362064</x:v>
      </x:c>
      <x:c r="O318" s="23" t="n">
        <x:v>20</x:v>
      </x:c>
      <x:c r="P318" s="23" t="n">
        <x:v>7</x:v>
      </x:c>
      <x:c r="Q318" s="78" t="n">
        <x:v>45875</x:v>
      </x:c>
      <x:c r="R318" s="23" t="str">
        <x:v>True</x:v>
      </x:c>
      <x:c r="S318" s="23" t="str">
        <x:v>True</x:v>
      </x:c>
      <x:c r="T318" s="23" t="str">
        <x:v>False</x:v>
      </x:c>
    </x:row>
    <x:row r="319">
      <x:c r="A319" s="23" t="str">
        <x:v>active_label_common_panel</x:v>
      </x:c>
      <x:c r="B319" s="23" t="n">
        <x:v>1</x:v>
      </x:c>
      <x:c r="C319" s="23" t="str">
        <x:v>checkpoint:epoch:glm-4-5v</x:v>
      </x:c>
      <x:c r="D319" s="23" t="str">
        <x:v>GLM-4.5V</x:v>
      </x:c>
      <x:c r="E319" s="23" t="str">
        <x:v>zai</x:v>
      </x:c>
      <x:c r="F319" s="78" t="n">
        <x:v>45884</x:v>
      </x:c>
      <x:c r="G319" s="78" t="n">
        <x:v>45881</x:v>
      </x:c>
      <x:c r="H319" s="81" t="n">
        <x:v>1.0392304845413265</x:v>
      </x:c>
      <x:c r="I319" s="81" t="n">
        <x:v>1.03923048454</x:v>
      </x:c>
      <x:c r="J319" s="23" t="str">
        <x:v>active_b</x:v>
      </x:c>
      <x:c r="K319" s="23" t="str">
        <x:v>score_date_current_price_nonprospective</x:v>
      </x:c>
      <x:c r="L319" s="81" t="n">
        <x:v>12</x:v>
      </x:c>
      <x:c r="M319" s="81" t="n">
        <x:v>68.59541872773913</x:v>
      </x:c>
      <x:c r="N319" s="81" t="n">
        <x:v>0.7571138654652233</x:v>
      </x:c>
      <x:c r="O319" s="23" t="n">
        <x:v>20</x:v>
      </x:c>
      <x:c r="P319" s="23" t="n">
        <x:v>7</x:v>
      </x:c>
      <x:c r="Q319" s="78" t="n">
        <x:v>45875</x:v>
      </x:c>
      <x:c r="R319" s="23" t="str">
        <x:v>True</x:v>
      </x:c>
      <x:c r="S319" s="23" t="str">
        <x:v>True</x:v>
      </x:c>
      <x:c r="T319" s="23" t="str">
        <x:v>True</x:v>
      </x:c>
    </x:row>
    <x:row r="320">
      <x:c r="A320" s="23" t="str">
        <x:v>active_label_common_panel</x:v>
      </x:c>
      <x:c r="B320" s="23" t="n">
        <x:v>1</x:v>
      </x:c>
      <x:c r="C320" s="23" t="str">
        <x:v>checkpoint:epoch:glm-4-5v</x:v>
      </x:c>
      <x:c r="D320" s="23" t="str">
        <x:v>GLM-4.5V</x:v>
      </x:c>
      <x:c r="E320" s="23" t="str">
        <x:v>zai</x:v>
      </x:c>
      <x:c r="F320" s="78" t="n">
        <x:v>45884</x:v>
      </x:c>
      <x:c r="G320" s="78" t="n">
        <x:v>45881</x:v>
      </x:c>
      <x:c r="H320" s="81" t="n">
        <x:v>1.0392304845413265</x:v>
      </x:c>
      <x:c r="I320" s="81" t="n">
        <x:v>1.03923048454</x:v>
      </x:c>
      <x:c r="J320" s="23" t="str">
        <x:v>total_b</x:v>
      </x:c>
      <x:c r="K320" s="23" t="str">
        <x:v>date_historical_price</x:v>
      </x:c>
      <x:c r="L320" s="81" t="n">
        <x:v>108</x:v>
      </x:c>
      <x:c r="M320" s="81" t="n">
        <x:v>1093.6955376071035</x:v>
      </x:c>
      <x:c r="N320" s="81" t="n">
        <x:v>1.0054726846640054</x:v>
      </x:c>
      <x:c r="O320" s="23" t="n">
        <x:v>20</x:v>
      </x:c>
      <x:c r="P320" s="23" t="n">
        <x:v>7</x:v>
      </x:c>
      <x:c r="Q320" s="78" t="n">
        <x:v>45875</x:v>
      </x:c>
      <x:c r="R320" s="23" t="str">
        <x:v>True</x:v>
      </x:c>
      <x:c r="S320" s="23" t="str">
        <x:v>True</x:v>
      </x:c>
      <x:c r="T320" s="23" t="str">
        <x:v>False</x:v>
      </x:c>
    </x:row>
    <x:row r="321">
      <x:c r="A321" s="23" t="str">
        <x:v>active_label_common_panel</x:v>
      </x:c>
      <x:c r="B321" s="23" t="n">
        <x:v>1</x:v>
      </x:c>
      <x:c r="C321" s="23" t="str">
        <x:v>checkpoint:epoch:glm-4-5v</x:v>
      </x:c>
      <x:c r="D321" s="23" t="str">
        <x:v>GLM-4.5V</x:v>
      </x:c>
      <x:c r="E321" s="23" t="str">
        <x:v>zai</x:v>
      </x:c>
      <x:c r="F321" s="78" t="n">
        <x:v>45884</x:v>
      </x:c>
      <x:c r="G321" s="78" t="n">
        <x:v>45881</x:v>
      </x:c>
      <x:c r="H321" s="81" t="n">
        <x:v>1.0392304845413265</x:v>
      </x:c>
      <x:c r="I321" s="81" t="n">
        <x:v>1.03923048454</x:v>
      </x:c>
      <x:c r="J321" s="23" t="str">
        <x:v>total_b</x:v>
      </x:c>
      <x:c r="K321" s="23" t="str">
        <x:v>score_date</x:v>
      </x:c>
      <x:c r="L321" s="81" t="n">
        <x:v>108</x:v>
      </x:c>
      <x:c r="M321" s="81" t="n">
        <x:v>7.674976772499412</x:v>
      </x:c>
      <x:c r="N321" s="81" t="n">
        <x:v>-1.1483466856817774</x:v>
      </x:c>
      <x:c r="O321" s="23" t="n">
        <x:v>20</x:v>
      </x:c>
      <x:c r="P321" s="23" t="n">
        <x:v>7</x:v>
      </x:c>
      <x:c r="Q321" s="78" t="n">
        <x:v>45875</x:v>
      </x:c>
      <x:c r="R321" s="23" t="str">
        <x:v>True</x:v>
      </x:c>
      <x:c r="S321" s="23" t="str">
        <x:v>True</x:v>
      </x:c>
      <x:c r="T321" s="23" t="str">
        <x:v>False</x:v>
      </x:c>
    </x:row>
    <x:row r="322">
      <x:c r="A322" s="23" t="str">
        <x:v>active_label_common_panel</x:v>
      </x:c>
      <x:c r="B322" s="23" t="n">
        <x:v>1</x:v>
      </x:c>
      <x:c r="C322" s="23" t="str">
        <x:v>checkpoint:epoch:glm-4-5v</x:v>
      </x:c>
      <x:c r="D322" s="23" t="str">
        <x:v>GLM-4.5V</x:v>
      </x:c>
      <x:c r="E322" s="23" t="str">
        <x:v>zai</x:v>
      </x:c>
      <x:c r="F322" s="78" t="n">
        <x:v>45884</x:v>
      </x:c>
      <x:c r="G322" s="78" t="n">
        <x:v>45881</x:v>
      </x:c>
      <x:c r="H322" s="81" t="n">
        <x:v>1.0392304845413265</x:v>
      </x:c>
      <x:c r="I322" s="81" t="n">
        <x:v>1.03923048454</x:v>
      </x:c>
      <x:c r="J322" s="23" t="str">
        <x:v>total_b</x:v>
      </x:c>
      <x:c r="K322" s="23" t="str">
        <x:v>score_date_historical_price</x:v>
      </x:c>
      <x:c r="L322" s="81" t="n">
        <x:v>108</x:v>
      </x:c>
      <x:c r="M322" s="81" t="n">
        <x:v>292.69616393268547</x:v>
      </x:c>
      <x:c r="N322" s="81" t="n">
        <x:v>0.43299327513343594</x:v>
      </x:c>
      <x:c r="O322" s="23" t="n">
        <x:v>20</x:v>
      </x:c>
      <x:c r="P322" s="23" t="n">
        <x:v>7</x:v>
      </x:c>
      <x:c r="Q322" s="78" t="n">
        <x:v>45875</x:v>
      </x:c>
      <x:c r="R322" s="23" t="str">
        <x:v>True</x:v>
      </x:c>
      <x:c r="S322" s="23" t="str">
        <x:v>True</x:v>
      </x:c>
      <x:c r="T322" s="23" t="str">
        <x:v>False</x:v>
      </x:c>
    </x:row>
    <x:row r="323">
      <x:c r="A323" s="23" t="str">
        <x:v>active_label_common_panel</x:v>
      </x:c>
      <x:c r="B323" s="23" t="n">
        <x:v>1</x:v>
      </x:c>
      <x:c r="C323" s="23" t="str">
        <x:v>checkpoint:epoch:glm-4-5v</x:v>
      </x:c>
      <x:c r="D323" s="23" t="str">
        <x:v>GLM-4.5V</x:v>
      </x:c>
      <x:c r="E323" s="23" t="str">
        <x:v>zai</x:v>
      </x:c>
      <x:c r="F323" s="78" t="n">
        <x:v>45884</x:v>
      </x:c>
      <x:c r="G323" s="78" t="n">
        <x:v>45881</x:v>
      </x:c>
      <x:c r="H323" s="81" t="n">
        <x:v>1.0392304845413265</x:v>
      </x:c>
      <x:c r="I323" s="81" t="n">
        <x:v>1.03923048454</x:v>
      </x:c>
      <x:c r="J323" s="23" t="str">
        <x:v>total_b</x:v>
      </x:c>
      <x:c r="K323" s="23" t="str">
        <x:v>score_date_current_price_nonprospective</x:v>
      </x:c>
      <x:c r="L323" s="81" t="n">
        <x:v>108</x:v>
      </x:c>
      <x:c r="M323" s="81" t="n">
        <x:v>206.5284577330227</x:v>
      </x:c>
      <x:c r="N323" s="81" t="n">
        <x:v>0.2815561464371845</x:v>
      </x:c>
      <x:c r="O323" s="23" t="n">
        <x:v>20</x:v>
      </x:c>
      <x:c r="P323" s="23" t="n">
        <x:v>7</x:v>
      </x:c>
      <x:c r="Q323" s="78" t="n">
        <x:v>45875</x:v>
      </x:c>
      <x:c r="R323" s="23" t="str">
        <x:v>True</x:v>
      </x:c>
      <x:c r="S323" s="23" t="str">
        <x:v>True</x:v>
      </x:c>
      <x:c r="T323" s="23" t="str">
        <x:v>True</x:v>
      </x:c>
    </x:row>
    <x:row r="324">
      <x:c r="A324" s="23" t="str">
        <x:v>active_label_common_panel</x:v>
      </x:c>
      <x:c r="B324" s="23" t="n">
        <x:v>1</x:v>
      </x:c>
      <x:c r="C324" s="23" t="str">
        <x:v>checkpoint:epoch:deepseek-v3-1</x:v>
      </x:c>
      <x:c r="D324" s="23" t="str">
        <x:v>DeepSeek-V3.1</x:v>
      </x:c>
      <x:c r="E324" s="23" t="str">
        <x:v>deepseek</x:v>
      </x:c>
      <x:c r="F324" s="78" t="n">
        <x:v>45890</x:v>
      </x:c>
      <x:c r="G324" s="78" t="n">
        <x:v>45891</x:v>
      </x:c>
      <x:c r="H324" s="81" t="n">
        <x:v>0.4</x:v>
      </x:c>
      <x:c r="I324" s="81" t="n">
        <x:v>0.743240928382</x:v>
      </x:c>
      <x:c r="J324" s="23" t="str">
        <x:v>active_b</x:v>
      </x:c>
      <x:c r="K324" s="23" t="str">
        <x:v>date_historical_price</x:v>
      </x:c>
      <x:c r="L324" s="81" t="n">
        <x:v>37</x:v>
      </x:c>
      <x:c r="M324" s="81" t="n">
        <x:v>11.714814158190627</x:v>
      </x:c>
      <x:c r="N324" s="81" t="n">
        <x:v>-0.4994663206527927</x:v>
      </x:c>
      <x:c r="O324" s="23" t="n">
        <x:v>19</x:v>
      </x:c>
      <x:c r="P324" s="23" t="n">
        <x:v>7</x:v>
      </x:c>
      <x:c r="Q324" s="78" t="n">
        <x:v>45881</x:v>
      </x:c>
      <x:c r="R324" s="23" t="str">
        <x:v>True</x:v>
      </x:c>
      <x:c r="S324" s="23" t="str">
        <x:v>True</x:v>
      </x:c>
      <x:c r="T324" s="23" t="str">
        <x:v>False</x:v>
      </x:c>
    </x:row>
    <x:row r="325">
      <x:c r="A325" s="23" t="str">
        <x:v>active_label_common_panel</x:v>
      </x:c>
      <x:c r="B325" s="23" t="n">
        <x:v>1</x:v>
      </x:c>
      <x:c r="C325" s="23" t="str">
        <x:v>checkpoint:epoch:deepseek-v3-1</x:v>
      </x:c>
      <x:c r="D325" s="23" t="str">
        <x:v>DeepSeek-V3.1</x:v>
      </x:c>
      <x:c r="E325" s="23" t="str">
        <x:v>deepseek</x:v>
      </x:c>
      <x:c r="F325" s="78" t="n">
        <x:v>45890</x:v>
      </x:c>
      <x:c r="G325" s="78" t="n">
        <x:v>45891</x:v>
      </x:c>
      <x:c r="H325" s="81" t="n">
        <x:v>0.4</x:v>
      </x:c>
      <x:c r="I325" s="81" t="n">
        <x:v>0.743240928382</x:v>
      </x:c>
      <x:c r="J325" s="23" t="str">
        <x:v>active_b</x:v>
      </x:c>
      <x:c r="K325" s="23" t="str">
        <x:v>score_date</x:v>
      </x:c>
      <x:c r="L325" s="81" t="n">
        <x:v>37</x:v>
      </x:c>
      <x:c r="M325" s="81" t="n">
        <x:v>11.590372836880288</x:v>
      </x:c>
      <x:c r="N325" s="81" t="n">
        <x:v>-0.5041043175774793</x:v>
      </x:c>
      <x:c r="O325" s="23" t="n">
        <x:v>19</x:v>
      </x:c>
      <x:c r="P325" s="23" t="n">
        <x:v>7</x:v>
      </x:c>
      <x:c r="Q325" s="78" t="n">
        <x:v>45881</x:v>
      </x:c>
      <x:c r="R325" s="23" t="str">
        <x:v>True</x:v>
      </x:c>
      <x:c r="S325" s="23" t="str">
        <x:v>True</x:v>
      </x:c>
      <x:c r="T325" s="23" t="str">
        <x:v>False</x:v>
      </x:c>
    </x:row>
    <x:row r="326">
      <x:c r="A326" s="23" t="str">
        <x:v>active_label_common_panel</x:v>
      </x:c>
      <x:c r="B326" s="23" t="n">
        <x:v>1</x:v>
      </x:c>
      <x:c r="C326" s="23" t="str">
        <x:v>checkpoint:epoch:deepseek-v3-1</x:v>
      </x:c>
      <x:c r="D326" s="23" t="str">
        <x:v>DeepSeek-V3.1</x:v>
      </x:c>
      <x:c r="E326" s="23" t="str">
        <x:v>deepseek</x:v>
      </x:c>
      <x:c r="F326" s="78" t="n">
        <x:v>45890</x:v>
      </x:c>
      <x:c r="G326" s="78" t="n">
        <x:v>45891</x:v>
      </x:c>
      <x:c r="H326" s="81" t="n">
        <x:v>0.4</x:v>
      </x:c>
      <x:c r="I326" s="81" t="n">
        <x:v>0.743240928382</x:v>
      </x:c>
      <x:c r="J326" s="23" t="str">
        <x:v>active_b</x:v>
      </x:c>
      <x:c r="K326" s="23" t="str">
        <x:v>score_date_historical_price</x:v>
      </x:c>
      <x:c r="L326" s="81" t="n">
        <x:v>37</x:v>
      </x:c>
      <x:c r="M326" s="81" t="n">
        <x:v>10.731253648943946</x:v>
      </x:c>
      <x:c r="N326" s="81" t="n">
        <x:v>-0.5375512638889968</x:v>
      </x:c>
      <x:c r="O326" s="23" t="n">
        <x:v>19</x:v>
      </x:c>
      <x:c r="P326" s="23" t="n">
        <x:v>7</x:v>
      </x:c>
      <x:c r="Q326" s="78" t="n">
        <x:v>45881</x:v>
      </x:c>
      <x:c r="R326" s="23" t="str">
        <x:v>True</x:v>
      </x:c>
      <x:c r="S326" s="23" t="str">
        <x:v>True</x:v>
      </x:c>
      <x:c r="T326" s="23" t="str">
        <x:v>False</x:v>
      </x:c>
    </x:row>
    <x:row r="327">
      <x:c r="A327" s="23" t="str">
        <x:v>active_label_common_panel</x:v>
      </x:c>
      <x:c r="B327" s="23" t="n">
        <x:v>1</x:v>
      </x:c>
      <x:c r="C327" s="23" t="str">
        <x:v>checkpoint:epoch:deepseek-v3-1</x:v>
      </x:c>
      <x:c r="D327" s="23" t="str">
        <x:v>DeepSeek-V3.1</x:v>
      </x:c>
      <x:c r="E327" s="23" t="str">
        <x:v>deepseek</x:v>
      </x:c>
      <x:c r="F327" s="78" t="n">
        <x:v>45890</x:v>
      </x:c>
      <x:c r="G327" s="78" t="n">
        <x:v>45891</x:v>
      </x:c>
      <x:c r="H327" s="81" t="n">
        <x:v>0.4</x:v>
      </x:c>
      <x:c r="I327" s="81" t="n">
        <x:v>0.743240928382</x:v>
      </x:c>
      <x:c r="J327" s="23" t="str">
        <x:v>active_b</x:v>
      </x:c>
      <x:c r="K327" s="23" t="str">
        <x:v>score_date_current_price_nonprospective</x:v>
      </x:c>
      <x:c r="L327" s="81" t="n">
        <x:v>37</x:v>
      </x:c>
      <x:c r="M327" s="81" t="n">
        <x:v>14.057236018605927</x:v>
      </x:c>
      <x:c r="N327" s="81" t="n">
        <x:v>-0.42030178744232005</x:v>
      </x:c>
      <x:c r="O327" s="23" t="n">
        <x:v>19</x:v>
      </x:c>
      <x:c r="P327" s="23" t="n">
        <x:v>7</x:v>
      </x:c>
      <x:c r="Q327" s="78" t="n">
        <x:v>45881</x:v>
      </x:c>
      <x:c r="R327" s="23" t="str">
        <x:v>True</x:v>
      </x:c>
      <x:c r="S327" s="23" t="str">
        <x:v>True</x:v>
      </x:c>
      <x:c r="T327" s="23" t="str">
        <x:v>True</x:v>
      </x:c>
    </x:row>
    <x:row r="328">
      <x:c r="A328" s="23" t="str">
        <x:v>active_label_common_panel</x:v>
      </x:c>
      <x:c r="B328" s="23" t="n">
        <x:v>1</x:v>
      </x:c>
      <x:c r="C328" s="23" t="str">
        <x:v>checkpoint:epoch:deepseek-v3-1</x:v>
      </x:c>
      <x:c r="D328" s="23" t="str">
        <x:v>DeepSeek-V3.1</x:v>
      </x:c>
      <x:c r="E328" s="23" t="str">
        <x:v>deepseek</x:v>
      </x:c>
      <x:c r="F328" s="78" t="n">
        <x:v>45890</x:v>
      </x:c>
      <x:c r="G328" s="78" t="n">
        <x:v>45891</x:v>
      </x:c>
      <x:c r="H328" s="81" t="n">
        <x:v>0.4</x:v>
      </x:c>
      <x:c r="I328" s="81" t="n">
        <x:v>0.743240928382</x:v>
      </x:c>
      <x:c r="J328" s="23" t="str">
        <x:v>total_b</x:v>
      </x:c>
      <x:c r="K328" s="23" t="str">
        <x:v>date_historical_price</x:v>
      </x:c>
      <x:c r="L328" s="81" t="n">
        <x:v>671</x:v>
      </x:c>
      <x:c r="M328" s="81" t="n">
        <x:v>158.4739671119712</x:v>
      </x:c>
      <x:c r="N328" s="81" t="n">
        <x:v>-0.6267645903230741</x:v>
      </x:c>
      <x:c r="O328" s="23" t="n">
        <x:v>19</x:v>
      </x:c>
      <x:c r="P328" s="23" t="n">
        <x:v>7</x:v>
      </x:c>
      <x:c r="Q328" s="78" t="n">
        <x:v>45881</x:v>
      </x:c>
      <x:c r="R328" s="23" t="str">
        <x:v>True</x:v>
      </x:c>
      <x:c r="S328" s="23" t="str">
        <x:v>True</x:v>
      </x:c>
      <x:c r="T328" s="23" t="str">
        <x:v>False</x:v>
      </x:c>
    </x:row>
    <x:row r="329">
      <x:c r="A329" s="23" t="str">
        <x:v>active_label_common_panel</x:v>
      </x:c>
      <x:c r="B329" s="23" t="n">
        <x:v>1</x:v>
      </x:c>
      <x:c r="C329" s="23" t="str">
        <x:v>checkpoint:epoch:deepseek-v3-1</x:v>
      </x:c>
      <x:c r="D329" s="23" t="str">
        <x:v>DeepSeek-V3.1</x:v>
      </x:c>
      <x:c r="E329" s="23" t="str">
        <x:v>deepseek</x:v>
      </x:c>
      <x:c r="F329" s="78" t="n">
        <x:v>45890</x:v>
      </x:c>
      <x:c r="G329" s="78" t="n">
        <x:v>45891</x:v>
      </x:c>
      <x:c r="H329" s="81" t="n">
        <x:v>0.4</x:v>
      </x:c>
      <x:c r="I329" s="81" t="n">
        <x:v>0.743240928382</x:v>
      </x:c>
      <x:c r="J329" s="23" t="str">
        <x:v>total_b</x:v>
      </x:c>
      <x:c r="K329" s="23" t="str">
        <x:v>score_date</x:v>
      </x:c>
      <x:c r="L329" s="81" t="n">
        <x:v>671</x:v>
      </x:c>
      <x:c r="M329" s="81" t="n">
        <x:v>258.4850421703178</x:v>
      </x:c>
      <x:c r="N329" s="81" t="n">
        <x:v>-0.4142871034579652</x:v>
      </x:c>
      <x:c r="O329" s="23" t="n">
        <x:v>19</x:v>
      </x:c>
      <x:c r="P329" s="23" t="n">
        <x:v>7</x:v>
      </x:c>
      <x:c r="Q329" s="78" t="n">
        <x:v>45881</x:v>
      </x:c>
      <x:c r="R329" s="23" t="str">
        <x:v>True</x:v>
      </x:c>
      <x:c r="S329" s="23" t="str">
        <x:v>True</x:v>
      </x:c>
      <x:c r="T329" s="23" t="str">
        <x:v>False</x:v>
      </x:c>
    </x:row>
    <x:row r="330">
      <x:c r="A330" s="23" t="str">
        <x:v>active_label_common_panel</x:v>
      </x:c>
      <x:c r="B330" s="23" t="n">
        <x:v>1</x:v>
      </x:c>
      <x:c r="C330" s="23" t="str">
        <x:v>checkpoint:epoch:deepseek-v3-1</x:v>
      </x:c>
      <x:c r="D330" s="23" t="str">
        <x:v>DeepSeek-V3.1</x:v>
      </x:c>
      <x:c r="E330" s="23" t="str">
        <x:v>deepseek</x:v>
      </x:c>
      <x:c r="F330" s="78" t="n">
        <x:v>45890</x:v>
      </x:c>
      <x:c r="G330" s="78" t="n">
        <x:v>45891</x:v>
      </x:c>
      <x:c r="H330" s="81" t="n">
        <x:v>0.4</x:v>
      </x:c>
      <x:c r="I330" s="81" t="n">
        <x:v>0.743240928382</x:v>
      </x:c>
      <x:c r="J330" s="23" t="str">
        <x:v>total_b</x:v>
      </x:c>
      <x:c r="K330" s="23" t="str">
        <x:v>score_date_historical_price</x:v>
      </x:c>
      <x:c r="L330" s="81" t="n">
        <x:v>671</x:v>
      </x:c>
      <x:c r="M330" s="81" t="n">
        <x:v>225.26087009728886</x:v>
      </x:c>
      <x:c r="N330" s="81" t="n">
        <x:v>-0.47403676287364993</x:v>
      </x:c>
      <x:c r="O330" s="23" t="n">
        <x:v>19</x:v>
      </x:c>
      <x:c r="P330" s="23" t="n">
        <x:v>7</x:v>
      </x:c>
      <x:c r="Q330" s="78" t="n">
        <x:v>45881</x:v>
      </x:c>
      <x:c r="R330" s="23" t="str">
        <x:v>True</x:v>
      </x:c>
      <x:c r="S330" s="23" t="str">
        <x:v>True</x:v>
      </x:c>
      <x:c r="T330" s="23" t="str">
        <x:v>False</x:v>
      </x:c>
    </x:row>
    <x:row r="331">
      <x:c r="A331" s="23" t="str">
        <x:v>active_label_common_panel</x:v>
      </x:c>
      <x:c r="B331" s="23" t="n">
        <x:v>1</x:v>
      </x:c>
      <x:c r="C331" s="23" t="str">
        <x:v>checkpoint:epoch:deepseek-v3-1</x:v>
      </x:c>
      <x:c r="D331" s="23" t="str">
        <x:v>DeepSeek-V3.1</x:v>
      </x:c>
      <x:c r="E331" s="23" t="str">
        <x:v>deepseek</x:v>
      </x:c>
      <x:c r="F331" s="78" t="n">
        <x:v>45890</x:v>
      </x:c>
      <x:c r="G331" s="78" t="n">
        <x:v>45891</x:v>
      </x:c>
      <x:c r="H331" s="81" t="n">
        <x:v>0.4</x:v>
      </x:c>
      <x:c r="I331" s="81" t="n">
        <x:v>0.743240928382</x:v>
      </x:c>
      <x:c r="J331" s="23" t="str">
        <x:v>total_b</x:v>
      </x:c>
      <x:c r="K331" s="23" t="str">
        <x:v>score_date_current_price_nonprospective</x:v>
      </x:c>
      <x:c r="L331" s="81" t="n">
        <x:v>671</x:v>
      </x:c>
      <x:c r="M331" s="81" t="n">
        <x:v>384.08737274325875</x:v>
      </x:c>
      <x:c r="N331" s="81" t="n">
        <x:v>-0.24229249063481942</x:v>
      </x:c>
      <x:c r="O331" s="23" t="n">
        <x:v>19</x:v>
      </x:c>
      <x:c r="P331" s="23" t="n">
        <x:v>7</x:v>
      </x:c>
      <x:c r="Q331" s="78" t="n">
        <x:v>45881</x:v>
      </x:c>
      <x:c r="R331" s="23" t="str">
        <x:v>True</x:v>
      </x:c>
      <x:c r="S331" s="23" t="str">
        <x:v>True</x:v>
      </x:c>
      <x:c r="T331" s="23" t="str">
        <x:v>True</x:v>
      </x:c>
    </x:row>
    <x:row r="332">
      <x:c r="A332" s="23" t="str">
        <x:v>active_label_common_panel</x:v>
      </x:c>
      <x:c r="B332" s="23" t="n">
        <x:v>1</x:v>
      </x:c>
      <x:c r="C332" s="23" t="str">
        <x:v>checkpoint:epoch:qwen3-next-80b-a3b</x:v>
      </x:c>
      <x:c r="D332" s="23" t="str">
        <x:v>Qwen3-Next-80B-A3B</x:v>
      </x:c>
      <x:c r="E332" s="23" t="str">
        <x:v>alibaba</x:v>
      </x:c>
      <x:c r="F332" s="78" t="n">
        <x:v>45910</x:v>
      </x:c>
      <x:c r="G332" s="78" t="n">
        <x:v>45912</x:v>
      </x:c>
      <x:c r="H332" s="81" t="n">
        <x:v>0.4427188724235731</x:v>
      </x:c>
      <x:c r="I332" s="81" t="n">
        <x:v>0.37796327387399997</x:v>
      </x:c>
      <x:c r="J332" s="23" t="str">
        <x:v>active_b</x:v>
      </x:c>
      <x:c r="K332" s="23" t="str">
        <x:v>date_historical_price</x:v>
      </x:c>
      <x:c r="L332" s="81" t="n">
        <x:v>3</x:v>
      </x:c>
      <x:c r="M332" s="81" t="n">
        <x:v>11.298454674637362</x:v>
      </x:c>
      <x:c r="N332" s="81" t="n">
        <x:v>0.5758977929963522</x:v>
      </x:c>
      <x:c r="O332" s="23" t="n">
        <x:v>16</x:v>
      </x:c>
      <x:c r="P332" s="23" t="n">
        <x:v>7</x:v>
      </x:c>
      <x:c r="Q332" s="78" t="n">
        <x:v>45891</x:v>
      </x:c>
      <x:c r="R332" s="23" t="str">
        <x:v>True</x:v>
      </x:c>
      <x:c r="S332" s="23" t="str">
        <x:v>True</x:v>
      </x:c>
      <x:c r="T332" s="23" t="str">
        <x:v>False</x:v>
      </x:c>
    </x:row>
    <x:row r="333">
      <x:c r="A333" s="23" t="str">
        <x:v>active_label_common_panel</x:v>
      </x:c>
      <x:c r="B333" s="23" t="n">
        <x:v>1</x:v>
      </x:c>
      <x:c r="C333" s="23" t="str">
        <x:v>checkpoint:epoch:qwen3-next-80b-a3b</x:v>
      </x:c>
      <x:c r="D333" s="23" t="str">
        <x:v>Qwen3-Next-80B-A3B</x:v>
      </x:c>
      <x:c r="E333" s="23" t="str">
        <x:v>alibaba</x:v>
      </x:c>
      <x:c r="F333" s="78" t="n">
        <x:v>45910</x:v>
      </x:c>
      <x:c r="G333" s="78" t="n">
        <x:v>45912</x:v>
      </x:c>
      <x:c r="H333" s="81" t="n">
        <x:v>0.4427188724235731</x:v>
      </x:c>
      <x:c r="I333" s="81" t="n">
        <x:v>0.37796327387399997</x:v>
      </x:c>
      <x:c r="J333" s="23" t="str">
        <x:v>active_b</x:v>
      </x:c>
      <x:c r="K333" s="23" t="str">
        <x:v>score_date</x:v>
      </x:c>
      <x:c r="L333" s="81" t="n">
        <x:v>3</x:v>
      </x:c>
      <x:c r="M333" s="81" t="n">
        <x:v>9.793925136423416</x:v>
      </x:c>
      <x:c r="N333" s="81" t="n">
        <x:v>0.5138355252808473</x:v>
      </x:c>
      <x:c r="O333" s="23" t="n">
        <x:v>16</x:v>
      </x:c>
      <x:c r="P333" s="23" t="n">
        <x:v>7</x:v>
      </x:c>
      <x:c r="Q333" s="78" t="n">
        <x:v>45891</x:v>
      </x:c>
      <x:c r="R333" s="23" t="str">
        <x:v>True</x:v>
      </x:c>
      <x:c r="S333" s="23" t="str">
        <x:v>True</x:v>
      </x:c>
      <x:c r="T333" s="23" t="str">
        <x:v>False</x:v>
      </x:c>
    </x:row>
    <x:row r="334">
      <x:c r="A334" s="23" t="str">
        <x:v>active_label_common_panel</x:v>
      </x:c>
      <x:c r="B334" s="23" t="n">
        <x:v>1</x:v>
      </x:c>
      <x:c r="C334" s="23" t="str">
        <x:v>checkpoint:epoch:qwen3-next-80b-a3b</x:v>
      </x:c>
      <x:c r="D334" s="23" t="str">
        <x:v>Qwen3-Next-80B-A3B</x:v>
      </x:c>
      <x:c r="E334" s="23" t="str">
        <x:v>alibaba</x:v>
      </x:c>
      <x:c r="F334" s="78" t="n">
        <x:v>45910</x:v>
      </x:c>
      <x:c r="G334" s="78" t="n">
        <x:v>45912</x:v>
      </x:c>
      <x:c r="H334" s="81" t="n">
        <x:v>0.4427188724235731</x:v>
      </x:c>
      <x:c r="I334" s="81" t="n">
        <x:v>0.37796327387399997</x:v>
      </x:c>
      <x:c r="J334" s="23" t="str">
        <x:v>active_b</x:v>
      </x:c>
      <x:c r="K334" s="23" t="str">
        <x:v>score_date_historical_price</x:v>
      </x:c>
      <x:c r="L334" s="81" t="n">
        <x:v>3</x:v>
      </x:c>
      <x:c r="M334" s="81" t="n">
        <x:v>13.02490496487453</x:v>
      </x:c>
      <x:c r="N334" s="81" t="n">
        <x:v>0.6376533084702374</x:v>
      </x:c>
      <x:c r="O334" s="23" t="n">
        <x:v>16</x:v>
      </x:c>
      <x:c r="P334" s="23" t="n">
        <x:v>7</x:v>
      </x:c>
      <x:c r="Q334" s="78" t="n">
        <x:v>45891</x:v>
      </x:c>
      <x:c r="R334" s="23" t="str">
        <x:v>True</x:v>
      </x:c>
      <x:c r="S334" s="23" t="str">
        <x:v>True</x:v>
      </x:c>
      <x:c r="T334" s="23" t="str">
        <x:v>False</x:v>
      </x:c>
    </x:row>
    <x:row r="335">
      <x:c r="A335" s="23" t="str">
        <x:v>active_label_common_panel</x:v>
      </x:c>
      <x:c r="B335" s="23" t="n">
        <x:v>1</x:v>
      </x:c>
      <x:c r="C335" s="23" t="str">
        <x:v>checkpoint:epoch:qwen3-next-80b-a3b</x:v>
      </x:c>
      <x:c r="D335" s="23" t="str">
        <x:v>Qwen3-Next-80B-A3B</x:v>
      </x:c>
      <x:c r="E335" s="23" t="str">
        <x:v>alibaba</x:v>
      </x:c>
      <x:c r="F335" s="78" t="n">
        <x:v>45910</x:v>
      </x:c>
      <x:c r="G335" s="78" t="n">
        <x:v>45912</x:v>
      </x:c>
      <x:c r="H335" s="81" t="n">
        <x:v>0.4427188724235731</x:v>
      </x:c>
      <x:c r="I335" s="81" t="n">
        <x:v>0.37796327387399997</x:v>
      </x:c>
      <x:c r="J335" s="23" t="str">
        <x:v>active_b</x:v>
      </x:c>
      <x:c r="K335" s="23" t="str">
        <x:v>score_date_current_price_nonprospective</x:v>
      </x:c>
      <x:c r="L335" s="81" t="n">
        <x:v>3</x:v>
      </x:c>
      <x:c r="M335" s="81" t="n">
        <x:v>11.523411931849443</x:v>
      </x:c>
      <x:c r="N335" s="81" t="n">
        <x:v>0.5844598323349667</x:v>
      </x:c>
      <x:c r="O335" s="23" t="n">
        <x:v>16</x:v>
      </x:c>
      <x:c r="P335" s="23" t="n">
        <x:v>7</x:v>
      </x:c>
      <x:c r="Q335" s="78" t="n">
        <x:v>45891</x:v>
      </x:c>
      <x:c r="R335" s="23" t="str">
        <x:v>True</x:v>
      </x:c>
      <x:c r="S335" s="23" t="str">
        <x:v>True</x:v>
      </x:c>
      <x:c r="T335" s="23" t="str">
        <x:v>True</x:v>
      </x:c>
    </x:row>
    <x:row r="336">
      <x:c r="A336" s="23" t="str">
        <x:v>active_label_common_panel</x:v>
      </x:c>
      <x:c r="B336" s="23" t="n">
        <x:v>1</x:v>
      </x:c>
      <x:c r="C336" s="23" t="str">
        <x:v>checkpoint:epoch:qwen3-next-80b-a3b</x:v>
      </x:c>
      <x:c r="D336" s="23" t="str">
        <x:v>Qwen3-Next-80B-A3B</x:v>
      </x:c>
      <x:c r="E336" s="23" t="str">
        <x:v>alibaba</x:v>
      </x:c>
      <x:c r="F336" s="78" t="n">
        <x:v>45910</x:v>
      </x:c>
      <x:c r="G336" s="78" t="n">
        <x:v>45912</x:v>
      </x:c>
      <x:c r="H336" s="81" t="n">
        <x:v>0.4427188724235731</x:v>
      </x:c>
      <x:c r="I336" s="81" t="n">
        <x:v>0.37796327387399997</x:v>
      </x:c>
      <x:c r="J336" s="23" t="str">
        <x:v>total_b</x:v>
      </x:c>
      <x:c r="K336" s="23" t="str">
        <x:v>date_historical_price</x:v>
      </x:c>
      <x:c r="L336" s="81" t="n">
        <x:v>80</x:v>
      </x:c>
      <x:c r="M336" s="81" t="n">
        <x:v>201.42398798857533</x:v>
      </x:c>
      <x:c r="N336" s="81" t="n">
        <x:v>0.40102120331058194</x:v>
      </x:c>
      <x:c r="O336" s="23" t="n">
        <x:v>16</x:v>
      </x:c>
      <x:c r="P336" s="23" t="n">
        <x:v>7</x:v>
      </x:c>
      <x:c r="Q336" s="78" t="n">
        <x:v>45891</x:v>
      </x:c>
      <x:c r="R336" s="23" t="str">
        <x:v>True</x:v>
      </x:c>
      <x:c r="S336" s="23" t="str">
        <x:v>True</x:v>
      </x:c>
      <x:c r="T336" s="23" t="str">
        <x:v>False</x:v>
      </x:c>
    </x:row>
    <x:row r="337">
      <x:c r="A337" s="23" t="str">
        <x:v>active_label_common_panel</x:v>
      </x:c>
      <x:c r="B337" s="23" t="n">
        <x:v>1</x:v>
      </x:c>
      <x:c r="C337" s="23" t="str">
        <x:v>checkpoint:epoch:qwen3-next-80b-a3b</x:v>
      </x:c>
      <x:c r="D337" s="23" t="str">
        <x:v>Qwen3-Next-80B-A3B</x:v>
      </x:c>
      <x:c r="E337" s="23" t="str">
        <x:v>alibaba</x:v>
      </x:c>
      <x:c r="F337" s="78" t="n">
        <x:v>45910</x:v>
      </x:c>
      <x:c r="G337" s="78" t="n">
        <x:v>45912</x:v>
      </x:c>
      <x:c r="H337" s="81" t="n">
        <x:v>0.4427188724235731</x:v>
      </x:c>
      <x:c r="I337" s="81" t="n">
        <x:v>0.37796327387399997</x:v>
      </x:c>
      <x:c r="J337" s="23" t="str">
        <x:v>total_b</x:v>
      </x:c>
      <x:c r="K337" s="23" t="str">
        <x:v>score_date</x:v>
      </x:c>
      <x:c r="L337" s="81" t="n">
        <x:v>80</x:v>
      </x:c>
      <x:c r="M337" s="81" t="n">
        <x:v>87.75283636797613</x:v>
      </x:c>
      <x:c r="N337" s="81" t="n">
        <x:v>0.04017117574196251</x:v>
      </x:c>
      <x:c r="O337" s="23" t="n">
        <x:v>16</x:v>
      </x:c>
      <x:c r="P337" s="23" t="n">
        <x:v>7</x:v>
      </x:c>
      <x:c r="Q337" s="78" t="n">
        <x:v>45891</x:v>
      </x:c>
      <x:c r="R337" s="23" t="str">
        <x:v>True</x:v>
      </x:c>
      <x:c r="S337" s="23" t="str">
        <x:v>True</x:v>
      </x:c>
      <x:c r="T337" s="23" t="str">
        <x:v>False</x:v>
      </x:c>
    </x:row>
    <x:row r="338">
      <x:c r="A338" s="23" t="str">
        <x:v>active_label_common_panel</x:v>
      </x:c>
      <x:c r="B338" s="23" t="n">
        <x:v>1</x:v>
      </x:c>
      <x:c r="C338" s="23" t="str">
        <x:v>checkpoint:epoch:qwen3-next-80b-a3b</x:v>
      </x:c>
      <x:c r="D338" s="23" t="str">
        <x:v>Qwen3-Next-80B-A3B</x:v>
      </x:c>
      <x:c r="E338" s="23" t="str">
        <x:v>alibaba</x:v>
      </x:c>
      <x:c r="F338" s="78" t="n">
        <x:v>45910</x:v>
      </x:c>
      <x:c r="G338" s="78" t="n">
        <x:v>45912</x:v>
      </x:c>
      <x:c r="H338" s="81" t="n">
        <x:v>0.4427188724235731</x:v>
      </x:c>
      <x:c r="I338" s="81" t="n">
        <x:v>0.37796327387399997</x:v>
      </x:c>
      <x:c r="J338" s="23" t="str">
        <x:v>total_b</x:v>
      </x:c>
      <x:c r="K338" s="23" t="str">
        <x:v>score_date_historical_price</x:v>
      </x:c>
      <x:c r="L338" s="81" t="n">
        <x:v>80</x:v>
      </x:c>
      <x:c r="M338" s="81" t="n">
        <x:v>137.41170702712063</x:v>
      </x:c>
      <x:c r="N338" s="81" t="n">
        <x:v>0.234933747774449</x:v>
      </x:c>
      <x:c r="O338" s="23" t="n">
        <x:v>16</x:v>
      </x:c>
      <x:c r="P338" s="23" t="n">
        <x:v>7</x:v>
      </x:c>
      <x:c r="Q338" s="78" t="n">
        <x:v>45891</x:v>
      </x:c>
      <x:c r="R338" s="23" t="str">
        <x:v>True</x:v>
      </x:c>
      <x:c r="S338" s="23" t="str">
        <x:v>True</x:v>
      </x:c>
      <x:c r="T338" s="23" t="str">
        <x:v>False</x:v>
      </x:c>
    </x:row>
    <x:row r="339">
      <x:c r="A339" s="23" t="str">
        <x:v>active_label_common_panel</x:v>
      </x:c>
      <x:c r="B339" s="23" t="n">
        <x:v>1</x:v>
      </x:c>
      <x:c r="C339" s="23" t="str">
        <x:v>checkpoint:epoch:qwen3-next-80b-a3b</x:v>
      </x:c>
      <x:c r="D339" s="23" t="str">
        <x:v>Qwen3-Next-80B-A3B</x:v>
      </x:c>
      <x:c r="E339" s="23" t="str">
        <x:v>alibaba</x:v>
      </x:c>
      <x:c r="F339" s="78" t="n">
        <x:v>45910</x:v>
      </x:c>
      <x:c r="G339" s="78" t="n">
        <x:v>45912</x:v>
      </x:c>
      <x:c r="H339" s="81" t="n">
        <x:v>0.4427188724235731</x:v>
      </x:c>
      <x:c r="I339" s="81" t="n">
        <x:v>0.37796327387399997</x:v>
      </x:c>
      <x:c r="J339" s="23" t="str">
        <x:v>total_b</x:v>
      </x:c>
      <x:c r="K339" s="23" t="str">
        <x:v>score_date_current_price_nonprospective</x:v>
      </x:c>
      <x:c r="L339" s="81" t="n">
        <x:v>80</x:v>
      </x:c>
      <x:c r="M339" s="81" t="n">
        <x:v>116.30735154822901</x:v>
      </x:c>
      <x:c r="N339" s="81" t="n">
        <x:v>0.1625171794641404</x:v>
      </x:c>
      <x:c r="O339" s="23" t="n">
        <x:v>16</x:v>
      </x:c>
      <x:c r="P339" s="23" t="n">
        <x:v>7</x:v>
      </x:c>
      <x:c r="Q339" s="78" t="n">
        <x:v>45891</x:v>
      </x:c>
      <x:c r="R339" s="23" t="str">
        <x:v>True</x:v>
      </x:c>
      <x:c r="S339" s="23" t="str">
        <x:v>True</x:v>
      </x:c>
      <x:c r="T339" s="23" t="str">
        <x:v>True</x:v>
      </x:c>
    </x:row>
    <x:row r="340">
      <x:c r="A340" s="23" t="str">
        <x:v>active_label_common_panel</x:v>
      </x:c>
      <x:c r="B340" s="23" t="n">
        <x:v>1</x:v>
      </x:c>
      <x:c r="C340" s="23" t="str">
        <x:v>checkpoint:epoch:deepseek-v3-1-terminus</x:v>
      </x:c>
      <x:c r="D340" s="23" t="str">
        <x:v>DeepSeek-V3.1-Terminus</x:v>
      </x:c>
      <x:c r="E340" s="23" t="str">
        <x:v>deepseek</x:v>
      </x:c>
      <x:c r="F340" s="78" t="n">
        <x:v>45922</x:v>
      </x:c>
      <x:c r="G340" s="78" t="n">
        <x:v>45923</x:v>
      </x:c>
      <x:c r="H340" s="81" t="n">
        <x:v>0.5196152422706632</x:v>
      </x:c>
      <x:c r="I340" s="81" t="n">
        <x:v>0.519615242271</x:v>
      </x:c>
      <x:c r="J340" s="23" t="str">
        <x:v>active_b</x:v>
      </x:c>
      <x:c r="K340" s="23" t="str">
        <x:v>date_historical_price</x:v>
      </x:c>
      <x:c r="L340" s="81" t="n">
        <x:v>37</x:v>
      </x:c>
      <x:c r="M340" s="81" t="n">
        <x:v>10.5596276081221</x:v>
      </x:c>
      <x:c r="N340" s="81" t="n">
        <x:v>-0.5445531212659211</x:v>
      </x:c>
      <x:c r="O340" s="23" t="n">
        <x:v>20</x:v>
      </x:c>
      <x:c r="P340" s="23" t="n">
        <x:v>7</x:v>
      </x:c>
      <x:c r="Q340" s="78" t="n">
        <x:v>45912</x:v>
      </x:c>
      <x:c r="R340" s="23" t="str">
        <x:v>True</x:v>
      </x:c>
      <x:c r="S340" s="23" t="str">
        <x:v>True</x:v>
      </x:c>
      <x:c r="T340" s="23" t="str">
        <x:v>False</x:v>
      </x:c>
    </x:row>
    <x:row r="341">
      <x:c r="A341" s="23" t="str">
        <x:v>active_label_common_panel</x:v>
      </x:c>
      <x:c r="B341" s="23" t="n">
        <x:v>1</x:v>
      </x:c>
      <x:c r="C341" s="23" t="str">
        <x:v>checkpoint:epoch:deepseek-v3-1-terminus</x:v>
      </x:c>
      <x:c r="D341" s="23" t="str">
        <x:v>DeepSeek-V3.1-Terminus</x:v>
      </x:c>
      <x:c r="E341" s="23" t="str">
        <x:v>deepseek</x:v>
      </x:c>
      <x:c r="F341" s="78" t="n">
        <x:v>45922</x:v>
      </x:c>
      <x:c r="G341" s="78" t="n">
        <x:v>45923</x:v>
      </x:c>
      <x:c r="H341" s="81" t="n">
        <x:v>0.5196152422706632</x:v>
      </x:c>
      <x:c r="I341" s="81" t="n">
        <x:v>0.519615242271</x:v>
      </x:c>
      <x:c r="J341" s="23" t="str">
        <x:v>active_b</x:v>
      </x:c>
      <x:c r="K341" s="23" t="str">
        <x:v>score_date</x:v>
      </x:c>
      <x:c r="L341" s="81" t="n">
        <x:v>37</x:v>
      </x:c>
      <x:c r="M341" s="81" t="n">
        <x:v>10.790499318851342</x:v>
      </x:c>
      <x:c r="N341" s="81" t="n">
        <x:v>-0.5351601824049845</x:v>
      </x:c>
      <x:c r="O341" s="23" t="n">
        <x:v>20</x:v>
      </x:c>
      <x:c r="P341" s="23" t="n">
        <x:v>7</x:v>
      </x:c>
      <x:c r="Q341" s="78" t="n">
        <x:v>45912</x:v>
      </x:c>
      <x:c r="R341" s="23" t="str">
        <x:v>True</x:v>
      </x:c>
      <x:c r="S341" s="23" t="str">
        <x:v>True</x:v>
      </x:c>
      <x:c r="T341" s="23" t="str">
        <x:v>False</x:v>
      </x:c>
    </x:row>
    <x:row r="342">
      <x:c r="A342" s="23" t="str">
        <x:v>active_label_common_panel</x:v>
      </x:c>
      <x:c r="B342" s="23" t="n">
        <x:v>1</x:v>
      </x:c>
      <x:c r="C342" s="23" t="str">
        <x:v>checkpoint:epoch:deepseek-v3-1-terminus</x:v>
      </x:c>
      <x:c r="D342" s="23" t="str">
        <x:v>DeepSeek-V3.1-Terminus</x:v>
      </x:c>
      <x:c r="E342" s="23" t="str">
        <x:v>deepseek</x:v>
      </x:c>
      <x:c r="F342" s="78" t="n">
        <x:v>45922</x:v>
      </x:c>
      <x:c r="G342" s="78" t="n">
        <x:v>45923</x:v>
      </x:c>
      <x:c r="H342" s="81" t="n">
        <x:v>0.5196152422706632</x:v>
      </x:c>
      <x:c r="I342" s="81" t="n">
        <x:v>0.519615242271</x:v>
      </x:c>
      <x:c r="J342" s="23" t="str">
        <x:v>active_b</x:v>
      </x:c>
      <x:c r="K342" s="23" t="str">
        <x:v>score_date_historical_price</x:v>
      </x:c>
      <x:c r="L342" s="81" t="n">
        <x:v>37</x:v>
      </x:c>
      <x:c r="M342" s="81" t="n">
        <x:v>7.752602492563501</x:v>
      </x:c>
      <x:c r="N342" s="81" t="n">
        <x:v>-0.6787542075696877</x:v>
      </x:c>
      <x:c r="O342" s="23" t="n">
        <x:v>20</x:v>
      </x:c>
      <x:c r="P342" s="23" t="n">
        <x:v>7</x:v>
      </x:c>
      <x:c r="Q342" s="78" t="n">
        <x:v>45912</x:v>
      </x:c>
      <x:c r="R342" s="23" t="str">
        <x:v>True</x:v>
      </x:c>
      <x:c r="S342" s="23" t="str">
        <x:v>True</x:v>
      </x:c>
      <x:c r="T342" s="23" t="str">
        <x:v>False</x:v>
      </x:c>
    </x:row>
    <x:row r="343">
      <x:c r="A343" s="23" t="str">
        <x:v>active_label_common_panel</x:v>
      </x:c>
      <x:c r="B343" s="23" t="n">
        <x:v>1</x:v>
      </x:c>
      <x:c r="C343" s="23" t="str">
        <x:v>checkpoint:epoch:deepseek-v3-1-terminus</x:v>
      </x:c>
      <x:c r="D343" s="23" t="str">
        <x:v>DeepSeek-V3.1-Terminus</x:v>
      </x:c>
      <x:c r="E343" s="23" t="str">
        <x:v>deepseek</x:v>
      </x:c>
      <x:c r="F343" s="78" t="n">
        <x:v>45922</x:v>
      </x:c>
      <x:c r="G343" s="78" t="n">
        <x:v>45923</x:v>
      </x:c>
      <x:c r="H343" s="81" t="n">
        <x:v>0.5196152422706632</x:v>
      </x:c>
      <x:c r="I343" s="81" t="n">
        <x:v>0.519615242271</x:v>
      </x:c>
      <x:c r="J343" s="23" t="str">
        <x:v>active_b</x:v>
      </x:c>
      <x:c r="K343" s="23" t="str">
        <x:v>score_date_current_price_nonprospective</x:v>
      </x:c>
      <x:c r="L343" s="81" t="n">
        <x:v>37</x:v>
      </x:c>
      <x:c r="M343" s="81" t="n">
        <x:v>6.4333804988054535</x:v>
      </x:c>
      <x:c r="N343" s="81" t="n">
        <x:v>-0.7597624857950716</x:v>
      </x:c>
      <x:c r="O343" s="23" t="n">
        <x:v>20</x:v>
      </x:c>
      <x:c r="P343" s="23" t="n">
        <x:v>7</x:v>
      </x:c>
      <x:c r="Q343" s="78" t="n">
        <x:v>45912</x:v>
      </x:c>
      <x:c r="R343" s="23" t="str">
        <x:v>True</x:v>
      </x:c>
      <x:c r="S343" s="23" t="str">
        <x:v>True</x:v>
      </x:c>
      <x:c r="T343" s="23" t="str">
        <x:v>True</x:v>
      </x:c>
    </x:row>
    <x:row r="344">
      <x:c r="A344" s="23" t="str">
        <x:v>active_label_common_panel</x:v>
      </x:c>
      <x:c r="B344" s="23" t="n">
        <x:v>1</x:v>
      </x:c>
      <x:c r="C344" s="23" t="str">
        <x:v>checkpoint:epoch:deepseek-v3-1-terminus</x:v>
      </x:c>
      <x:c r="D344" s="23" t="str">
        <x:v>DeepSeek-V3.1-Terminus</x:v>
      </x:c>
      <x:c r="E344" s="23" t="str">
        <x:v>deepseek</x:v>
      </x:c>
      <x:c r="F344" s="78" t="n">
        <x:v>45922</x:v>
      </x:c>
      <x:c r="G344" s="78" t="n">
        <x:v>45923</x:v>
      </x:c>
      <x:c r="H344" s="81" t="n">
        <x:v>0.5196152422706632</x:v>
      </x:c>
      <x:c r="I344" s="81" t="n">
        <x:v>0.519615242271</x:v>
      </x:c>
      <x:c r="J344" s="23" t="str">
        <x:v>total_b</x:v>
      </x:c>
      <x:c r="K344" s="23" t="str">
        <x:v>date_historical_price</x:v>
      </x:c>
      <x:c r="L344" s="81" t="n">
        <x:v>671</x:v>
      </x:c>
      <x:c r="M344" s="81" t="n">
        <x:v>216.87713620157754</x:v>
      </x:c>
      <x:c r="N344" s="81" t="n">
        <x:v>-0.4905087502888521</x:v>
      </x:c>
      <x:c r="O344" s="23" t="n">
        <x:v>20</x:v>
      </x:c>
      <x:c r="P344" s="23" t="n">
        <x:v>7</x:v>
      </x:c>
      <x:c r="Q344" s="78" t="n">
        <x:v>45912</x:v>
      </x:c>
      <x:c r="R344" s="23" t="str">
        <x:v>True</x:v>
      </x:c>
      <x:c r="S344" s="23" t="str">
        <x:v>True</x:v>
      </x:c>
      <x:c r="T344" s="23" t="str">
        <x:v>False</x:v>
      </x:c>
    </x:row>
    <x:row r="345">
      <x:c r="A345" s="23" t="str">
        <x:v>active_label_common_panel</x:v>
      </x:c>
      <x:c r="B345" s="23" t="n">
        <x:v>1</x:v>
      </x:c>
      <x:c r="C345" s="23" t="str">
        <x:v>checkpoint:epoch:deepseek-v3-1-terminus</x:v>
      </x:c>
      <x:c r="D345" s="23" t="str">
        <x:v>DeepSeek-V3.1-Terminus</x:v>
      </x:c>
      <x:c r="E345" s="23" t="str">
        <x:v>deepseek</x:v>
      </x:c>
      <x:c r="F345" s="78" t="n">
        <x:v>45922</x:v>
      </x:c>
      <x:c r="G345" s="78" t="n">
        <x:v>45923</x:v>
      </x:c>
      <x:c r="H345" s="81" t="n">
        <x:v>0.5196152422706632</x:v>
      </x:c>
      <x:c r="I345" s="81" t="n">
        <x:v>0.519615242271</x:v>
      </x:c>
      <x:c r="J345" s="23" t="str">
        <x:v>total_b</x:v>
      </x:c>
      <x:c r="K345" s="23" t="str">
        <x:v>score_date</x:v>
      </x:c>
      <x:c r="L345" s="81" t="n">
        <x:v>671</x:v>
      </x:c>
      <x:c r="M345" s="81" t="n">
        <x:v>1839.6124834663171</x:v>
      </x:c>
      <x:c r="N345" s="81" t="n">
        <x:v>0.4380038278313671</x:v>
      </x:c>
      <x:c r="O345" s="23" t="n">
        <x:v>20</x:v>
      </x:c>
      <x:c r="P345" s="23" t="n">
        <x:v>7</x:v>
      </x:c>
      <x:c r="Q345" s="78" t="n">
        <x:v>45912</x:v>
      </x:c>
      <x:c r="R345" s="23" t="str">
        <x:v>True</x:v>
      </x:c>
      <x:c r="S345" s="23" t="str">
        <x:v>True</x:v>
      </x:c>
      <x:c r="T345" s="23" t="str">
        <x:v>False</x:v>
      </x:c>
    </x:row>
    <x:row r="346">
      <x:c r="A346" s="23" t="str">
        <x:v>active_label_common_panel</x:v>
      </x:c>
      <x:c r="B346" s="23" t="n">
        <x:v>1</x:v>
      </x:c>
      <x:c r="C346" s="23" t="str">
        <x:v>checkpoint:epoch:deepseek-v3-1-terminus</x:v>
      </x:c>
      <x:c r="D346" s="23" t="str">
        <x:v>DeepSeek-V3.1-Terminus</x:v>
      </x:c>
      <x:c r="E346" s="23" t="str">
        <x:v>deepseek</x:v>
      </x:c>
      <x:c r="F346" s="78" t="n">
        <x:v>45922</x:v>
      </x:c>
      <x:c r="G346" s="78" t="n">
        <x:v>45923</x:v>
      </x:c>
      <x:c r="H346" s="81" t="n">
        <x:v>0.5196152422706632</x:v>
      </x:c>
      <x:c r="I346" s="81" t="n">
        <x:v>0.519615242271</x:v>
      </x:c>
      <x:c r="J346" s="23" t="str">
        <x:v>total_b</x:v>
      </x:c>
      <x:c r="K346" s="23" t="str">
        <x:v>score_date_historical_price</x:v>
      </x:c>
      <x:c r="L346" s="81" t="n">
        <x:v>671</x:v>
      </x:c>
      <x:c r="M346" s="81" t="n">
        <x:v>1010.8084321277023</x:v>
      </x:c>
      <x:c r="N346" s="81" t="n">
        <x:v>0.17794633596299422</x:v>
      </x:c>
      <x:c r="O346" s="23" t="n">
        <x:v>20</x:v>
      </x:c>
      <x:c r="P346" s="23" t="n">
        <x:v>7</x:v>
      </x:c>
      <x:c r="Q346" s="78" t="n">
        <x:v>45912</x:v>
      </x:c>
      <x:c r="R346" s="23" t="str">
        <x:v>True</x:v>
      </x:c>
      <x:c r="S346" s="23" t="str">
        <x:v>True</x:v>
      </x:c>
      <x:c r="T346" s="23" t="str">
        <x:v>False</x:v>
      </x:c>
    </x:row>
    <x:row r="347">
      <x:c r="A347" s="23" t="str">
        <x:v>active_label_common_panel</x:v>
      </x:c>
      <x:c r="B347" s="23" t="n">
        <x:v>1</x:v>
      </x:c>
      <x:c r="C347" s="23" t="str">
        <x:v>checkpoint:epoch:deepseek-v3-1-terminus</x:v>
      </x:c>
      <x:c r="D347" s="23" t="str">
        <x:v>DeepSeek-V3.1-Terminus</x:v>
      </x:c>
      <x:c r="E347" s="23" t="str">
        <x:v>deepseek</x:v>
      </x:c>
      <x:c r="F347" s="78" t="n">
        <x:v>45922</x:v>
      </x:c>
      <x:c r="G347" s="78" t="n">
        <x:v>45923</x:v>
      </x:c>
      <x:c r="H347" s="81" t="n">
        <x:v>0.5196152422706632</x:v>
      </x:c>
      <x:c r="I347" s="81" t="n">
        <x:v>0.519615242271</x:v>
      </x:c>
      <x:c r="J347" s="23" t="str">
        <x:v>total_b</x:v>
      </x:c>
      <x:c r="K347" s="23" t="str">
        <x:v>score_date_current_price_nonprospective</x:v>
      </x:c>
      <x:c r="L347" s="81" t="n">
        <x:v>671</x:v>
      </x:c>
      <x:c r="M347" s="81" t="n">
        <x:v>636.3582923123523</x:v>
      </x:c>
      <x:c r="N347" s="81" t="n">
        <x:v>-0.023020812444248574</x:v>
      </x:c>
      <x:c r="O347" s="23" t="n">
        <x:v>20</x:v>
      </x:c>
      <x:c r="P347" s="23" t="n">
        <x:v>7</x:v>
      </x:c>
      <x:c r="Q347" s="78" t="n">
        <x:v>45912</x:v>
      </x:c>
      <x:c r="R347" s="23" t="str">
        <x:v>True</x:v>
      </x:c>
      <x:c r="S347" s="23" t="str">
        <x:v>True</x:v>
      </x:c>
      <x:c r="T347" s="23" t="str">
        <x:v>True</x:v>
      </x:c>
    </x:row>
    <x:row r="348">
      <x:c r="A348" s="23" t="str">
        <x:v>active_label_common_panel</x:v>
      </x:c>
      <x:c r="B348" s="23" t="n">
        <x:v>1</x:v>
      </x:c>
      <x:c r="C348" s="23" t="str">
        <x:v>checkpoint:deepseek:deepseek-v3-2-exp</x:v>
      </x:c>
      <x:c r="D348" s="23" t="str">
        <x:v>DeepSeek-V3.2-Exp</x:v>
      </x:c>
      <x:c r="E348" s="23" t="str">
        <x:v>deepseek</x:v>
      </x:c>
      <x:c r="F348" s="78" t="n">
        <x:v>45929</x:v>
      </x:c>
      <x:c r="G348" s="78" t="n">
        <x:v>45930</x:v>
      </x:c>
      <x:c r="H348" s="81" t="n">
        <x:v>0.3327160951922825</x:v>
      </x:c>
      <x:c r="I348" s="81" t="n">
        <x:v>0.332716095192</x:v>
      </x:c>
      <x:c r="J348" s="23" t="str">
        <x:v>active_b</x:v>
      </x:c>
      <x:c r="K348" s="23" t="str">
        <x:v>date_historical_price</x:v>
      </x:c>
      <x:c r="L348" s="81" t="n">
        <x:v>37</x:v>
      </x:c>
      <x:c r="M348" s="81" t="n">
        <x:v>7.584143543330472</x:v>
      </x:c>
      <x:c r="N348" s="81" t="n">
        <x:v>-0.6882951798679996</x:v>
      </x:c>
      <x:c r="O348" s="23" t="n">
        <x:v>20</x:v>
      </x:c>
      <x:c r="P348" s="23" t="n">
        <x:v>7</x:v>
      </x:c>
      <x:c r="Q348" s="78" t="n">
        <x:v>45912</x:v>
      </x:c>
      <x:c r="R348" s="23" t="str">
        <x:v>True</x:v>
      </x:c>
      <x:c r="S348" s="23" t="str">
        <x:v>True</x:v>
      </x:c>
      <x:c r="T348" s="23" t="str">
        <x:v>False</x:v>
      </x:c>
    </x:row>
    <x:row r="349">
      <x:c r="A349" s="23" t="str">
        <x:v>active_label_common_panel</x:v>
      </x:c>
      <x:c r="B349" s="23" t="n">
        <x:v>1</x:v>
      </x:c>
      <x:c r="C349" s="23" t="str">
        <x:v>checkpoint:deepseek:deepseek-v3-2-exp</x:v>
      </x:c>
      <x:c r="D349" s="23" t="str">
        <x:v>DeepSeek-V3.2-Exp</x:v>
      </x:c>
      <x:c r="E349" s="23" t="str">
        <x:v>deepseek</x:v>
      </x:c>
      <x:c r="F349" s="78" t="n">
        <x:v>45929</x:v>
      </x:c>
      <x:c r="G349" s="78" t="n">
        <x:v>45930</x:v>
      </x:c>
      <x:c r="H349" s="81" t="n">
        <x:v>0.3327160951922825</x:v>
      </x:c>
      <x:c r="I349" s="81" t="n">
        <x:v>0.332716095192</x:v>
      </x:c>
      <x:c r="J349" s="23" t="str">
        <x:v>active_b</x:v>
      </x:c>
      <x:c r="K349" s="23" t="str">
        <x:v>score_date</x:v>
      </x:c>
      <x:c r="L349" s="81" t="n">
        <x:v>37</x:v>
      </x:c>
      <x:c r="M349" s="81" t="n">
        <x:v>9.950571539532902</x:v>
      </x:c>
      <x:c r="N349" s="81" t="n">
        <x:v>-0.5703536976592916</x:v>
      </x:c>
      <x:c r="O349" s="23" t="n">
        <x:v>20</x:v>
      </x:c>
      <x:c r="P349" s="23" t="n">
        <x:v>7</x:v>
      </x:c>
      <x:c r="Q349" s="78" t="n">
        <x:v>45912</x:v>
      </x:c>
      <x:c r="R349" s="23" t="str">
        <x:v>True</x:v>
      </x:c>
      <x:c r="S349" s="23" t="str">
        <x:v>True</x:v>
      </x:c>
      <x:c r="T349" s="23" t="str">
        <x:v>False</x:v>
      </x:c>
    </x:row>
    <x:row r="350">
      <x:c r="A350" s="23" t="str">
        <x:v>active_label_common_panel</x:v>
      </x:c>
      <x:c r="B350" s="23" t="n">
        <x:v>1</x:v>
      </x:c>
      <x:c r="C350" s="23" t="str">
        <x:v>checkpoint:deepseek:deepseek-v3-2-exp</x:v>
      </x:c>
      <x:c r="D350" s="23" t="str">
        <x:v>DeepSeek-V3.2-Exp</x:v>
      </x:c>
      <x:c r="E350" s="23" t="str">
        <x:v>deepseek</x:v>
      </x:c>
      <x:c r="F350" s="78" t="n">
        <x:v>45929</x:v>
      </x:c>
      <x:c r="G350" s="78" t="n">
        <x:v>45930</x:v>
      </x:c>
      <x:c r="H350" s="81" t="n">
        <x:v>0.3327160951922825</x:v>
      </x:c>
      <x:c r="I350" s="81" t="n">
        <x:v>0.332716095192</x:v>
      </x:c>
      <x:c r="J350" s="23" t="str">
        <x:v>active_b</x:v>
      </x:c>
      <x:c r="K350" s="23" t="str">
        <x:v>score_date_historical_price</x:v>
      </x:c>
      <x:c r="L350" s="81" t="n">
        <x:v>37</x:v>
      </x:c>
      <x:c r="M350" s="81" t="n">
        <x:v>6.446812541363626</x:v>
      </x:c>
      <x:c r="N350" s="81" t="n">
        <x:v>-0.7588566819674127</x:v>
      </x:c>
      <x:c r="O350" s="23" t="n">
        <x:v>20</x:v>
      </x:c>
      <x:c r="P350" s="23" t="n">
        <x:v>7</x:v>
      </x:c>
      <x:c r="Q350" s="78" t="n">
        <x:v>45912</x:v>
      </x:c>
      <x:c r="R350" s="23" t="str">
        <x:v>True</x:v>
      </x:c>
      <x:c r="S350" s="23" t="str">
        <x:v>True</x:v>
      </x:c>
      <x:c r="T350" s="23" t="str">
        <x:v>False</x:v>
      </x:c>
    </x:row>
    <x:row r="351">
      <x:c r="A351" s="23" t="str">
        <x:v>active_label_common_panel</x:v>
      </x:c>
      <x:c r="B351" s="23" t="n">
        <x:v>1</x:v>
      </x:c>
      <x:c r="C351" s="23" t="str">
        <x:v>checkpoint:deepseek:deepseek-v3-2-exp</x:v>
      </x:c>
      <x:c r="D351" s="23" t="str">
        <x:v>DeepSeek-V3.2-Exp</x:v>
      </x:c>
      <x:c r="E351" s="23" t="str">
        <x:v>deepseek</x:v>
      </x:c>
      <x:c r="F351" s="78" t="n">
        <x:v>45929</x:v>
      </x:c>
      <x:c r="G351" s="78" t="n">
        <x:v>45930</x:v>
      </x:c>
      <x:c r="H351" s="81" t="n">
        <x:v>0.3327160951922825</x:v>
      </x:c>
      <x:c r="I351" s="81" t="n">
        <x:v>0.332716095192</x:v>
      </x:c>
      <x:c r="J351" s="23" t="str">
        <x:v>active_b</x:v>
      </x:c>
      <x:c r="K351" s="23" t="str">
        <x:v>score_date_current_price_nonprospective</x:v>
      </x:c>
      <x:c r="L351" s="81" t="n">
        <x:v>37</x:v>
      </x:c>
      <x:c r="M351" s="81" t="n">
        <x:v>5.835790206432517</x:v>
      </x:c>
      <x:c r="N351" s="81" t="n">
        <x:v>-0.802102053221591</x:v>
      </x:c>
      <x:c r="O351" s="23" t="n">
        <x:v>20</x:v>
      </x:c>
      <x:c r="P351" s="23" t="n">
        <x:v>7</x:v>
      </x:c>
      <x:c r="Q351" s="78" t="n">
        <x:v>45912</x:v>
      </x:c>
      <x:c r="R351" s="23" t="str">
        <x:v>True</x:v>
      </x:c>
      <x:c r="S351" s="23" t="str">
        <x:v>True</x:v>
      </x:c>
      <x:c r="T351" s="23" t="str">
        <x:v>True</x:v>
      </x:c>
    </x:row>
    <x:row r="352">
      <x:c r="A352" s="23" t="str">
        <x:v>active_label_common_panel</x:v>
      </x:c>
      <x:c r="B352" s="23" t="n">
        <x:v>1</x:v>
      </x:c>
      <x:c r="C352" s="23" t="str">
        <x:v>checkpoint:deepseek:deepseek-v3-2-exp</x:v>
      </x:c>
      <x:c r="D352" s="23" t="str">
        <x:v>DeepSeek-V3.2-Exp</x:v>
      </x:c>
      <x:c r="E352" s="23" t="str">
        <x:v>deepseek</x:v>
      </x:c>
      <x:c r="F352" s="78" t="n">
        <x:v>45929</x:v>
      </x:c>
      <x:c r="G352" s="78" t="n">
        <x:v>45930</x:v>
      </x:c>
      <x:c r="H352" s="81" t="n">
        <x:v>0.3327160951922825</x:v>
      </x:c>
      <x:c r="I352" s="81" t="n">
        <x:v>0.332716095192</x:v>
      </x:c>
      <x:c r="J352" s="23" t="str">
        <x:v>total_b</x:v>
      </x:c>
      <x:c r="K352" s="23" t="str">
        <x:v>date_historical_price</x:v>
      </x:c>
      <x:c r="L352" s="81" t="n">
        <x:v>671</x:v>
      </x:c>
      <x:c r="M352" s="81" t="n">
        <x:v>113.00528836476249</x:v>
      </x:c>
      <x:c r="N352" s="81" t="n">
        <x:v>-0.7736237523148315</x:v>
      </x:c>
      <x:c r="O352" s="23" t="n">
        <x:v>20</x:v>
      </x:c>
      <x:c r="P352" s="23" t="n">
        <x:v>7</x:v>
      </x:c>
      <x:c r="Q352" s="78" t="n">
        <x:v>45912</x:v>
      </x:c>
      <x:c r="R352" s="23" t="str">
        <x:v>True</x:v>
      </x:c>
      <x:c r="S352" s="23" t="str">
        <x:v>True</x:v>
      </x:c>
      <x:c r="T352" s="23" t="str">
        <x:v>False</x:v>
      </x:c>
    </x:row>
    <x:row r="353">
      <x:c r="A353" s="23" t="str">
        <x:v>active_label_common_panel</x:v>
      </x:c>
      <x:c r="B353" s="23" t="n">
        <x:v>1</x:v>
      </x:c>
      <x:c r="C353" s="23" t="str">
        <x:v>checkpoint:deepseek:deepseek-v3-2-exp</x:v>
      </x:c>
      <x:c r="D353" s="23" t="str">
        <x:v>DeepSeek-V3.2-Exp</x:v>
      </x:c>
      <x:c r="E353" s="23" t="str">
        <x:v>deepseek</x:v>
      </x:c>
      <x:c r="F353" s="78" t="n">
        <x:v>45929</x:v>
      </x:c>
      <x:c r="G353" s="78" t="n">
        <x:v>45930</x:v>
      </x:c>
      <x:c r="H353" s="81" t="n">
        <x:v>0.3327160951922825</x:v>
      </x:c>
      <x:c r="I353" s="81" t="n">
        <x:v>0.332716095192</x:v>
      </x:c>
      <x:c r="J353" s="23" t="str">
        <x:v>total_b</x:v>
      </x:c>
      <x:c r="K353" s="23" t="str">
        <x:v>score_date</x:v>
      </x:c>
      <x:c r="L353" s="81" t="n">
        <x:v>671</x:v>
      </x:c>
      <x:c r="M353" s="81" t="n">
        <x:v>557.1288850787421</x:v>
      </x:c>
      <x:c r="N353" s="81" t="n">
        <x:v>-0.08076684455804144</x:v>
      </x:c>
      <x:c r="O353" s="23" t="n">
        <x:v>20</x:v>
      </x:c>
      <x:c r="P353" s="23" t="n">
        <x:v>7</x:v>
      </x:c>
      <x:c r="Q353" s="78" t="n">
        <x:v>45912</x:v>
      </x:c>
      <x:c r="R353" s="23" t="str">
        <x:v>True</x:v>
      </x:c>
      <x:c r="S353" s="23" t="str">
        <x:v>True</x:v>
      </x:c>
      <x:c r="T353" s="23" t="str">
        <x:v>False</x:v>
      </x:c>
    </x:row>
    <x:row r="354">
      <x:c r="A354" s="23" t="str">
        <x:v>active_label_common_panel</x:v>
      </x:c>
      <x:c r="B354" s="23" t="n">
        <x:v>1</x:v>
      </x:c>
      <x:c r="C354" s="23" t="str">
        <x:v>checkpoint:deepseek:deepseek-v3-2-exp</x:v>
      </x:c>
      <x:c r="D354" s="23" t="str">
        <x:v>DeepSeek-V3.2-Exp</x:v>
      </x:c>
      <x:c r="E354" s="23" t="str">
        <x:v>deepseek</x:v>
      </x:c>
      <x:c r="F354" s="78" t="n">
        <x:v>45929</x:v>
      </x:c>
      <x:c r="G354" s="78" t="n">
        <x:v>45930</x:v>
      </x:c>
      <x:c r="H354" s="81" t="n">
        <x:v>0.3327160951922825</x:v>
      </x:c>
      <x:c r="I354" s="81" t="n">
        <x:v>0.332716095192</x:v>
      </x:c>
      <x:c r="J354" s="23" t="str">
        <x:v>total_b</x:v>
      </x:c>
      <x:c r="K354" s="23" t="str">
        <x:v>score_date_historical_price</x:v>
      </x:c>
      <x:c r="L354" s="81" t="n">
        <x:v>671</x:v>
      </x:c>
      <x:c r="M354" s="81" t="n">
        <x:v>253.84308312125887</x:v>
      </x:c>
      <x:c r="N354" s="81" t="n">
        <x:v>-0.42215718620105225</x:v>
      </x:c>
      <x:c r="O354" s="23" t="n">
        <x:v>20</x:v>
      </x:c>
      <x:c r="P354" s="23" t="n">
        <x:v>7</x:v>
      </x:c>
      <x:c r="Q354" s="78" t="n">
        <x:v>45912</x:v>
      </x:c>
      <x:c r="R354" s="23" t="str">
        <x:v>True</x:v>
      </x:c>
      <x:c r="S354" s="23" t="str">
        <x:v>True</x:v>
      </x:c>
      <x:c r="T354" s="23" t="str">
        <x:v>False</x:v>
      </x:c>
    </x:row>
    <x:row r="355">
      <x:c r="A355" s="23" t="str">
        <x:v>active_label_common_panel</x:v>
      </x:c>
      <x:c r="B355" s="23" t="n">
        <x:v>1</x:v>
      </x:c>
      <x:c r="C355" s="23" t="str">
        <x:v>checkpoint:deepseek:deepseek-v3-2-exp</x:v>
      </x:c>
      <x:c r="D355" s="23" t="str">
        <x:v>DeepSeek-V3.2-Exp</x:v>
      </x:c>
      <x:c r="E355" s="23" t="str">
        <x:v>deepseek</x:v>
      </x:c>
      <x:c r="F355" s="78" t="n">
        <x:v>45929</x:v>
      </x:c>
      <x:c r="G355" s="78" t="n">
        <x:v>45930</x:v>
      </x:c>
      <x:c r="H355" s="81" t="n">
        <x:v>0.3327160951922825</x:v>
      </x:c>
      <x:c r="I355" s="81" t="n">
        <x:v>0.332716095192</x:v>
      </x:c>
      <x:c r="J355" s="23" t="str">
        <x:v>total_b</x:v>
      </x:c>
      <x:c r="K355" s="23" t="str">
        <x:v>score_date_current_price_nonprospective</x:v>
      </x:c>
      <x:c r="L355" s="81" t="n">
        <x:v>671</x:v>
      </x:c>
      <x:c r="M355" s="81" t="n">
        <x:v>186.3214516888574</x:v>
      </x:c>
      <x:c r="N355" s="81" t="n">
        <x:v>-0.5564596609046899</x:v>
      </x:c>
      <x:c r="O355" s="23" t="n">
        <x:v>20</x:v>
      </x:c>
      <x:c r="P355" s="23" t="n">
        <x:v>7</x:v>
      </x:c>
      <x:c r="Q355" s="78" t="n">
        <x:v>45912</x:v>
      </x:c>
      <x:c r="R355" s="23" t="str">
        <x:v>True</x:v>
      </x:c>
      <x:c r="S355" s="23" t="str">
        <x:v>True</x:v>
      </x:c>
      <x:c r="T355" s="23" t="str">
        <x:v>True</x:v>
      </x:c>
    </x:row>
    <x:row r="356">
      <x:c r="A356" s="23" t="str">
        <x:v>active_label_common_panel</x:v>
      </x:c>
      <x:c r="B356" s="23" t="n">
        <x:v>1</x:v>
      </x:c>
      <x:c r="C356" s="23" t="str">
        <x:v>checkpoint:epoch:minimax-m2</x:v>
      </x:c>
      <x:c r="D356" s="23" t="str">
        <x:v>MiniMax-M2</x:v>
      </x:c>
      <x:c r="E356" s="23" t="str">
        <x:v>minimax</x:v>
      </x:c>
      <x:c r="F356" s="78" t="n">
        <x:v>45957</x:v>
      </x:c>
      <x:c r="G356" s="78" t="n">
        <x:v>45960</x:v>
      </x:c>
      <x:c r="H356" s="81" t="n">
        <x:v>0.2598076211353316</x:v>
      </x:c>
      <x:c r="I356" s="81" t="n">
        <x:v>0.6</x:v>
      </x:c>
      <x:c r="J356" s="23" t="str">
        <x:v>active_b</x:v>
      </x:c>
      <x:c r="K356" s="23" t="str">
        <x:v>date_historical_price</x:v>
      </x:c>
      <x:c r="L356" s="81" t="n">
        <x:v>10</x:v>
      </x:c>
      <x:c r="M356" s="81" t="n">
        <x:v>7.229264864209758</x:v>
      </x:c>
      <x:c r="N356" s="81" t="n">
        <x:v>-0.14090586337621214</x:v>
      </x:c>
      <x:c r="O356" s="23" t="n">
        <x:v>27</x:v>
      </x:c>
      <x:c r="P356" s="23" t="n">
        <x:v>8</x:v>
      </x:c>
      <x:c r="Q356" s="78" t="n">
        <x:v>45930</x:v>
      </x:c>
      <x:c r="R356" s="23" t="str">
        <x:v>True</x:v>
      </x:c>
      <x:c r="S356" s="23" t="str">
        <x:v>True</x:v>
      </x:c>
      <x:c r="T356" s="23" t="str">
        <x:v>False</x:v>
      </x:c>
    </x:row>
    <x:row r="357">
      <x:c r="A357" s="23" t="str">
        <x:v>active_label_common_panel</x:v>
      </x:c>
      <x:c r="B357" s="23" t="n">
        <x:v>1</x:v>
      </x:c>
      <x:c r="C357" s="23" t="str">
        <x:v>checkpoint:epoch:minimax-m2</x:v>
      </x:c>
      <x:c r="D357" s="23" t="str">
        <x:v>MiniMax-M2</x:v>
      </x:c>
      <x:c r="E357" s="23" t="str">
        <x:v>minimax</x:v>
      </x:c>
      <x:c r="F357" s="78" t="n">
        <x:v>45957</x:v>
      </x:c>
      <x:c r="G357" s="78" t="n">
        <x:v>45960</x:v>
      </x:c>
      <x:c r="H357" s="81" t="n">
        <x:v>0.2598076211353316</x:v>
      </x:c>
      <x:c r="I357" s="81" t="n">
        <x:v>0.6</x:v>
      </x:c>
      <x:c r="J357" s="23" t="str">
        <x:v>active_b</x:v>
      </x:c>
      <x:c r="K357" s="23" t="str">
        <x:v>score_date</x:v>
      </x:c>
      <x:c r="L357" s="81" t="n">
        <x:v>10</x:v>
      </x:c>
      <x:c r="M357" s="81" t="n">
        <x:v>13.809871025924075</x:v>
      </x:c>
      <x:c r="N357" s="81" t="n">
        <x:v>0.14018962260534806</x:v>
      </x:c>
      <x:c r="O357" s="23" t="n">
        <x:v>27</x:v>
      </x:c>
      <x:c r="P357" s="23" t="n">
        <x:v>8</x:v>
      </x:c>
      <x:c r="Q357" s="78" t="n">
        <x:v>45930</x:v>
      </x:c>
      <x:c r="R357" s="23" t="str">
        <x:v>True</x:v>
      </x:c>
      <x:c r="S357" s="23" t="str">
        <x:v>True</x:v>
      </x:c>
      <x:c r="T357" s="23" t="str">
        <x:v>False</x:v>
      </x:c>
    </x:row>
    <x:row r="358">
      <x:c r="A358" s="23" t="str">
        <x:v>active_label_common_panel</x:v>
      </x:c>
      <x:c r="B358" s="23" t="n">
        <x:v>1</x:v>
      </x:c>
      <x:c r="C358" s="23" t="str">
        <x:v>checkpoint:epoch:minimax-m2</x:v>
      </x:c>
      <x:c r="D358" s="23" t="str">
        <x:v>MiniMax-M2</x:v>
      </x:c>
      <x:c r="E358" s="23" t="str">
        <x:v>minimax</x:v>
      </x:c>
      <x:c r="F358" s="78" t="n">
        <x:v>45957</x:v>
      </x:c>
      <x:c r="G358" s="78" t="n">
        <x:v>45960</x:v>
      </x:c>
      <x:c r="H358" s="81" t="n">
        <x:v>0.2598076211353316</x:v>
      </x:c>
      <x:c r="I358" s="81" t="n">
        <x:v>0.6</x:v>
      </x:c>
      <x:c r="J358" s="23" t="str">
        <x:v>active_b</x:v>
      </x:c>
      <x:c r="K358" s="23" t="str">
        <x:v>score_date_historical_price</x:v>
      </x:c>
      <x:c r="L358" s="81" t="n">
        <x:v>10</x:v>
      </x:c>
      <x:c r="M358" s="81" t="n">
        <x:v>7.177078163079737</x:v>
      </x:c>
      <x:c r="N358" s="81" t="n">
        <x:v>-0.14405232399070586</x:v>
      </x:c>
      <x:c r="O358" s="23" t="n">
        <x:v>27</x:v>
      </x:c>
      <x:c r="P358" s="23" t="n">
        <x:v>8</x:v>
      </x:c>
      <x:c r="Q358" s="78" t="n">
        <x:v>45930</x:v>
      </x:c>
      <x:c r="R358" s="23" t="str">
        <x:v>True</x:v>
      </x:c>
      <x:c r="S358" s="23" t="str">
        <x:v>True</x:v>
      </x:c>
      <x:c r="T358" s="23" t="str">
        <x:v>False</x:v>
      </x:c>
    </x:row>
    <x:row r="359">
      <x:c r="A359" s="23" t="str">
        <x:v>active_label_common_panel</x:v>
      </x:c>
      <x:c r="B359" s="23" t="n">
        <x:v>1</x:v>
      </x:c>
      <x:c r="C359" s="23" t="str">
        <x:v>checkpoint:epoch:minimax-m2</x:v>
      </x:c>
      <x:c r="D359" s="23" t="str">
        <x:v>MiniMax-M2</x:v>
      </x:c>
      <x:c r="E359" s="23" t="str">
        <x:v>minimax</x:v>
      </x:c>
      <x:c r="F359" s="78" t="n">
        <x:v>45957</x:v>
      </x:c>
      <x:c r="G359" s="78" t="n">
        <x:v>45960</x:v>
      </x:c>
      <x:c r="H359" s="81" t="n">
        <x:v>0.2598076211353316</x:v>
      </x:c>
      <x:c r="I359" s="81" t="n">
        <x:v>0.6</x:v>
      </x:c>
      <x:c r="J359" s="23" t="str">
        <x:v>active_b</x:v>
      </x:c>
      <x:c r="K359" s="23" t="str">
        <x:v>score_date_current_price_nonprospective</x:v>
      </x:c>
      <x:c r="L359" s="81" t="n">
        <x:v>10</x:v>
      </x:c>
      <x:c r="M359" s="81" t="n">
        <x:v>11.035907258654547</x:v>
      </x:c>
      <x:c r="N359" s="81" t="n">
        <x:v>0.04280804218556303</x:v>
      </x:c>
      <x:c r="O359" s="23" t="n">
        <x:v>27</x:v>
      </x:c>
      <x:c r="P359" s="23" t="n">
        <x:v>8</x:v>
      </x:c>
      <x:c r="Q359" s="78" t="n">
        <x:v>45930</x:v>
      </x:c>
      <x:c r="R359" s="23" t="str">
        <x:v>True</x:v>
      </x:c>
      <x:c r="S359" s="23" t="str">
        <x:v>True</x:v>
      </x:c>
      <x:c r="T359" s="23" t="str">
        <x:v>True</x:v>
      </x:c>
    </x:row>
    <x:row r="360">
      <x:c r="A360" s="23" t="str">
        <x:v>active_label_common_panel</x:v>
      </x:c>
      <x:c r="B360" s="23" t="n">
        <x:v>1</x:v>
      </x:c>
      <x:c r="C360" s="23" t="str">
        <x:v>checkpoint:epoch:minimax-m2</x:v>
      </x:c>
      <x:c r="D360" s="23" t="str">
        <x:v>MiniMax-M2</x:v>
      </x:c>
      <x:c r="E360" s="23" t="str">
        <x:v>minimax</x:v>
      </x:c>
      <x:c r="F360" s="78" t="n">
        <x:v>45957</x:v>
      </x:c>
      <x:c r="G360" s="78" t="n">
        <x:v>45960</x:v>
      </x:c>
      <x:c r="H360" s="81" t="n">
        <x:v>0.2598076211353316</x:v>
      </x:c>
      <x:c r="I360" s="81" t="n">
        <x:v>0.6</x:v>
      </x:c>
      <x:c r="J360" s="23" t="str">
        <x:v>total_b</x:v>
      </x:c>
      <x:c r="K360" s="23" t="str">
        <x:v>date_historical_price</x:v>
      </x:c>
      <x:c r="L360" s="81" t="n">
        <x:v>229</x:v>
      </x:c>
      <x:c r="M360" s="81" t="n">
        <x:v>100.50116477540742</x:v>
      </x:c>
      <x:c r="N360" s="81" t="n">
        <x:v>-0.357664387224169</x:v>
      </x:c>
      <x:c r="O360" s="23" t="n">
        <x:v>27</x:v>
      </x:c>
      <x:c r="P360" s="23" t="n">
        <x:v>8</x:v>
      </x:c>
      <x:c r="Q360" s="78" t="n">
        <x:v>45930</x:v>
      </x:c>
      <x:c r="R360" s="23" t="str">
        <x:v>True</x:v>
      </x:c>
      <x:c r="S360" s="23" t="str">
        <x:v>True</x:v>
      </x:c>
      <x:c r="T360" s="23" t="str">
        <x:v>False</x:v>
      </x:c>
    </x:row>
    <x:row r="361">
      <x:c r="A361" s="23" t="str">
        <x:v>active_label_common_panel</x:v>
      </x:c>
      <x:c r="B361" s="23" t="n">
        <x:v>1</x:v>
      </x:c>
      <x:c r="C361" s="23" t="str">
        <x:v>checkpoint:epoch:minimax-m2</x:v>
      </x:c>
      <x:c r="D361" s="23" t="str">
        <x:v>MiniMax-M2</x:v>
      </x:c>
      <x:c r="E361" s="23" t="str">
        <x:v>minimax</x:v>
      </x:c>
      <x:c r="F361" s="78" t="n">
        <x:v>45957</x:v>
      </x:c>
      <x:c r="G361" s="78" t="n">
        <x:v>45960</x:v>
      </x:c>
      <x:c r="H361" s="81" t="n">
        <x:v>0.2598076211353316</x:v>
      </x:c>
      <x:c r="I361" s="81" t="n">
        <x:v>0.6</x:v>
      </x:c>
      <x:c r="J361" s="23" t="str">
        <x:v>total_b</x:v>
      </x:c>
      <x:c r="K361" s="23" t="str">
        <x:v>score_date</x:v>
      </x:c>
      <x:c r="L361" s="81" t="n">
        <x:v>229</x:v>
      </x:c>
      <x:c r="M361" s="81" t="n">
        <x:v>861.776414380091</x:v>
      </x:c>
      <x:c r="N361" s="81" t="n">
        <x:v>0.575559121540162</x:v>
      </x:c>
      <x:c r="O361" s="23" t="n">
        <x:v>27</x:v>
      </x:c>
      <x:c r="P361" s="23" t="n">
        <x:v>8</x:v>
      </x:c>
      <x:c r="Q361" s="78" t="n">
        <x:v>45930</x:v>
      </x:c>
      <x:c r="R361" s="23" t="str">
        <x:v>True</x:v>
      </x:c>
      <x:c r="S361" s="23" t="str">
        <x:v>True</x:v>
      </x:c>
      <x:c r="T361" s="23" t="str">
        <x:v>False</x:v>
      </x:c>
    </x:row>
    <x:row r="362">
      <x:c r="A362" s="23" t="str">
        <x:v>active_label_common_panel</x:v>
      </x:c>
      <x:c r="B362" s="23" t="n">
        <x:v>1</x:v>
      </x:c>
      <x:c r="C362" s="23" t="str">
        <x:v>checkpoint:epoch:minimax-m2</x:v>
      </x:c>
      <x:c r="D362" s="23" t="str">
        <x:v>MiniMax-M2</x:v>
      </x:c>
      <x:c r="E362" s="23" t="str">
        <x:v>minimax</x:v>
      </x:c>
      <x:c r="F362" s="78" t="n">
        <x:v>45957</x:v>
      </x:c>
      <x:c r="G362" s="78" t="n">
        <x:v>45960</x:v>
      </x:c>
      <x:c r="H362" s="81" t="n">
        <x:v>0.2598076211353316</x:v>
      </x:c>
      <x:c r="I362" s="81" t="n">
        <x:v>0.6</x:v>
      </x:c>
      <x:c r="J362" s="23" t="str">
        <x:v>total_b</x:v>
      </x:c>
      <x:c r="K362" s="23" t="str">
        <x:v>score_date_historical_price</x:v>
      </x:c>
      <x:c r="L362" s="81" t="n">
        <x:v>229</x:v>
      </x:c>
      <x:c r="M362" s="81" t="n">
        <x:v>253.49457149543272</x:v>
      </x:c>
      <x:c r="N362" s="81" t="n">
        <x:v>0.044133181152655465</x:v>
      </x:c>
      <x:c r="O362" s="23" t="n">
        <x:v>27</x:v>
      </x:c>
      <x:c r="P362" s="23" t="n">
        <x:v>8</x:v>
      </x:c>
      <x:c r="Q362" s="78" t="n">
        <x:v>45930</x:v>
      </x:c>
      <x:c r="R362" s="23" t="str">
        <x:v>True</x:v>
      </x:c>
      <x:c r="S362" s="23" t="str">
        <x:v>True</x:v>
      </x:c>
      <x:c r="T362" s="23" t="str">
        <x:v>False</x:v>
      </x:c>
    </x:row>
    <x:row r="363">
      <x:c r="A363" s="23" t="str">
        <x:v>active_label_common_panel</x:v>
      </x:c>
      <x:c r="B363" s="23" t="n">
        <x:v>1</x:v>
      </x:c>
      <x:c r="C363" s="23" t="str">
        <x:v>checkpoint:epoch:minimax-m2</x:v>
      </x:c>
      <x:c r="D363" s="23" t="str">
        <x:v>MiniMax-M2</x:v>
      </x:c>
      <x:c r="E363" s="23" t="str">
        <x:v>minimax</x:v>
      </x:c>
      <x:c r="F363" s="78" t="n">
        <x:v>45957</x:v>
      </x:c>
      <x:c r="G363" s="78" t="n">
        <x:v>45960</x:v>
      </x:c>
      <x:c r="H363" s="81" t="n">
        <x:v>0.2598076211353316</x:v>
      </x:c>
      <x:c r="I363" s="81" t="n">
        <x:v>0.6</x:v>
      </x:c>
      <x:c r="J363" s="23" t="str">
        <x:v>total_b</x:v>
      </x:c>
      <x:c r="K363" s="23" t="str">
        <x:v>score_date_current_price_nonprospective</x:v>
      </x:c>
      <x:c r="L363" s="81" t="n">
        <x:v>229</x:v>
      </x:c>
      <x:c r="M363" s="81" t="n">
        <x:v>535.3369616575601</x:v>
      </x:c>
      <x:c r="N363" s="81" t="n">
        <x:v>0.36879174738719067</x:v>
      </x:c>
      <x:c r="O363" s="23" t="n">
        <x:v>27</x:v>
      </x:c>
      <x:c r="P363" s="23" t="n">
        <x:v>8</x:v>
      </x:c>
      <x:c r="Q363" s="78" t="n">
        <x:v>45930</x:v>
      </x:c>
      <x:c r="R363" s="23" t="str">
        <x:v>True</x:v>
      </x:c>
      <x:c r="S363" s="23" t="str">
        <x:v>True</x:v>
      </x:c>
      <x:c r="T363" s="23" t="str">
        <x:v>True</x:v>
      </x:c>
    </x:row>
    <x:row r="364">
      <x:c r="A364" s="23" t="str">
        <x:v>active_label_common_panel</x:v>
      </x:c>
      <x:c r="B364" s="23" t="n">
        <x:v>1</x:v>
      </x:c>
      <x:c r="C364" s="23" t="str">
        <x:v>checkpoint:moonshot:kimi-k2-thinking</x:v>
      </x:c>
      <x:c r="D364" s="23" t="str">
        <x:v>Kimi K2 Thinking</x:v>
      </x:c>
      <x:c r="E364" s="23" t="str">
        <x:v>kimi</x:v>
      </x:c>
      <x:c r="F364" s="78" t="n">
        <x:v>45967</x:v>
      </x:c>
      <x:c r="G364" s="78" t="n">
        <x:v>45968</x:v>
      </x:c>
      <x:c r="H364" s="81" t="n">
        <x:v>1.224744871391589</x:v>
      </x:c>
      <x:c r="I364" s="81" t="n">
        <x:v>1.22474487139</x:v>
      </x:c>
      <x:c r="J364" s="23" t="str">
        <x:v>active_b</x:v>
      </x:c>
      <x:c r="K364" s="23" t="str">
        <x:v>date_historical_price</x:v>
      </x:c>
      <x:c r="L364" s="81" t="n">
        <x:v>32.6</x:v>
      </x:c>
      <x:c r="M364" s="81" t="n">
        <x:v>18.836363055182048</x:v>
      </x:c>
      <x:c r="N364" s="81" t="n">
        <x:v>-0.23822054755279284</x:v>
      </x:c>
      <x:c r="O364" s="23" t="n">
        <x:v>27</x:v>
      </x:c>
      <x:c r="P364" s="23" t="n">
        <x:v>8</x:v>
      </x:c>
      <x:c r="Q364" s="78" t="n">
        <x:v>45960</x:v>
      </x:c>
      <x:c r="R364" s="23" t="str">
        <x:v>True</x:v>
      </x:c>
      <x:c r="S364" s="23" t="str">
        <x:v>True</x:v>
      </x:c>
      <x:c r="T364" s="23" t="str">
        <x:v>False</x:v>
      </x:c>
    </x:row>
    <x:row r="365">
      <x:c r="A365" s="23" t="str">
        <x:v>active_label_common_panel</x:v>
      </x:c>
      <x:c r="B365" s="23" t="n">
        <x:v>1</x:v>
      </x:c>
      <x:c r="C365" s="23" t="str">
        <x:v>checkpoint:moonshot:kimi-k2-thinking</x:v>
      </x:c>
      <x:c r="D365" s="23" t="str">
        <x:v>Kimi K2 Thinking</x:v>
      </x:c>
      <x:c r="E365" s="23" t="str">
        <x:v>kimi</x:v>
      </x:c>
      <x:c r="F365" s="78" t="n">
        <x:v>45967</x:v>
      </x:c>
      <x:c r="G365" s="78" t="n">
        <x:v>45968</x:v>
      </x:c>
      <x:c r="H365" s="81" t="n">
        <x:v>1.224744871391589</x:v>
      </x:c>
      <x:c r="I365" s="81" t="n">
        <x:v>1.22474487139</x:v>
      </x:c>
      <x:c r="J365" s="23" t="str">
        <x:v>active_b</x:v>
      </x:c>
      <x:c r="K365" s="23" t="str">
        <x:v>score_date</x:v>
      </x:c>
      <x:c r="L365" s="81" t="n">
        <x:v>32.6</x:v>
      </x:c>
      <x:c r="M365" s="81" t="n">
        <x:v>12.018434021127394</x:v>
      </x:c>
      <x:c r="N365" s="81" t="n">
        <x:v>-0.4333697164518694</x:v>
      </x:c>
      <x:c r="O365" s="23" t="n">
        <x:v>27</x:v>
      </x:c>
      <x:c r="P365" s="23" t="n">
        <x:v>8</x:v>
      </x:c>
      <x:c r="Q365" s="78" t="n">
        <x:v>45960</x:v>
      </x:c>
      <x:c r="R365" s="23" t="str">
        <x:v>True</x:v>
      </x:c>
      <x:c r="S365" s="23" t="str">
        <x:v>True</x:v>
      </x:c>
      <x:c r="T365" s="23" t="str">
        <x:v>False</x:v>
      </x:c>
    </x:row>
    <x:row r="366">
      <x:c r="A366" s="23" t="str">
        <x:v>active_label_common_panel</x:v>
      </x:c>
      <x:c r="B366" s="23" t="n">
        <x:v>1</x:v>
      </x:c>
      <x:c r="C366" s="23" t="str">
        <x:v>checkpoint:moonshot:kimi-k2-thinking</x:v>
      </x:c>
      <x:c r="D366" s="23" t="str">
        <x:v>Kimi K2 Thinking</x:v>
      </x:c>
      <x:c r="E366" s="23" t="str">
        <x:v>kimi</x:v>
      </x:c>
      <x:c r="F366" s="78" t="n">
        <x:v>45967</x:v>
      </x:c>
      <x:c r="G366" s="78" t="n">
        <x:v>45968</x:v>
      </x:c>
      <x:c r="H366" s="81" t="n">
        <x:v>1.224744871391589</x:v>
      </x:c>
      <x:c r="I366" s="81" t="n">
        <x:v>1.22474487139</x:v>
      </x:c>
      <x:c r="J366" s="23" t="str">
        <x:v>active_b</x:v>
      </x:c>
      <x:c r="K366" s="23" t="str">
        <x:v>score_date_historical_price</x:v>
      </x:c>
      <x:c r="L366" s="81" t="n">
        <x:v>32.6</x:v>
      </x:c>
      <x:c r="M366" s="81" t="n">
        <x:v>19.569819730152307</x:v>
      </x:c>
      <x:c r="N366" s="81" t="n">
        <x:v>-0.22163077494957478</x:v>
      </x:c>
      <x:c r="O366" s="23" t="n">
        <x:v>27</x:v>
      </x:c>
      <x:c r="P366" s="23" t="n">
        <x:v>8</x:v>
      </x:c>
      <x:c r="Q366" s="78" t="n">
        <x:v>45960</x:v>
      </x:c>
      <x:c r="R366" s="23" t="str">
        <x:v>True</x:v>
      </x:c>
      <x:c r="S366" s="23" t="str">
        <x:v>True</x:v>
      </x:c>
      <x:c r="T366" s="23" t="str">
        <x:v>False</x:v>
      </x:c>
    </x:row>
    <x:row r="367">
      <x:c r="A367" s="23" t="str">
        <x:v>active_label_common_panel</x:v>
      </x:c>
      <x:c r="B367" s="23" t="n">
        <x:v>1</x:v>
      </x:c>
      <x:c r="C367" s="23" t="str">
        <x:v>checkpoint:moonshot:kimi-k2-thinking</x:v>
      </x:c>
      <x:c r="D367" s="23" t="str">
        <x:v>Kimi K2 Thinking</x:v>
      </x:c>
      <x:c r="E367" s="23" t="str">
        <x:v>kimi</x:v>
      </x:c>
      <x:c r="F367" s="78" t="n">
        <x:v>45967</x:v>
      </x:c>
      <x:c r="G367" s="78" t="n">
        <x:v>45968</x:v>
      </x:c>
      <x:c r="H367" s="81" t="n">
        <x:v>1.224744871391589</x:v>
      </x:c>
      <x:c r="I367" s="81" t="n">
        <x:v>1.22474487139</x:v>
      </x:c>
      <x:c r="J367" s="23" t="str">
        <x:v>active_b</x:v>
      </x:c>
      <x:c r="K367" s="23" t="str">
        <x:v>score_date_current_price_nonprospective</x:v>
      </x:c>
      <x:c r="L367" s="81" t="n">
        <x:v>32.6</x:v>
      </x:c>
      <x:c r="M367" s="81" t="n">
        <x:v>13.37526920877518</x:v>
      </x:c>
      <x:c r="N367" s="81" t="n">
        <x:v>-0.3869150680880241</x:v>
      </x:c>
      <x:c r="O367" s="23" t="n">
        <x:v>27</x:v>
      </x:c>
      <x:c r="P367" s="23" t="n">
        <x:v>8</x:v>
      </x:c>
      <x:c r="Q367" s="78" t="n">
        <x:v>45960</x:v>
      </x:c>
      <x:c r="R367" s="23" t="str">
        <x:v>True</x:v>
      </x:c>
      <x:c r="S367" s="23" t="str">
        <x:v>True</x:v>
      </x:c>
      <x:c r="T367" s="23" t="str">
        <x:v>True</x:v>
      </x:c>
    </x:row>
    <x:row r="368">
      <x:c r="A368" s="23" t="str">
        <x:v>active_label_common_panel</x:v>
      </x:c>
      <x:c r="B368" s="23" t="n">
        <x:v>1</x:v>
      </x:c>
      <x:c r="C368" s="23" t="str">
        <x:v>checkpoint:moonshot:kimi-k2-thinking</x:v>
      </x:c>
      <x:c r="D368" s="23" t="str">
        <x:v>Kimi K2 Thinking</x:v>
      </x:c>
      <x:c r="E368" s="23" t="str">
        <x:v>kimi</x:v>
      </x:c>
      <x:c r="F368" s="78" t="n">
        <x:v>45967</x:v>
      </x:c>
      <x:c r="G368" s="78" t="n">
        <x:v>45968</x:v>
      </x:c>
      <x:c r="H368" s="81" t="n">
        <x:v>1.224744871391589</x:v>
      </x:c>
      <x:c r="I368" s="81" t="n">
        <x:v>1.22474487139</x:v>
      </x:c>
      <x:c r="J368" s="23" t="str">
        <x:v>total_b</x:v>
      </x:c>
      <x:c r="K368" s="23" t="str">
        <x:v>date_historical_price</x:v>
      </x:c>
      <x:c r="L368" s="81" t="n">
        <x:v>1040</x:v>
      </x:c>
      <x:c r="M368" s="81" t="n">
        <x:v>1104.306230241453</x:v>
      </x:c>
      <x:c r="N368" s="81" t="n">
        <x:v>0.02605618306391869</x:v>
      </x:c>
      <x:c r="O368" s="23" t="n">
        <x:v>27</x:v>
      </x:c>
      <x:c r="P368" s="23" t="n">
        <x:v>8</x:v>
      </x:c>
      <x:c r="Q368" s="78" t="n">
        <x:v>45960</x:v>
      </x:c>
      <x:c r="R368" s="23" t="str">
        <x:v>True</x:v>
      </x:c>
      <x:c r="S368" s="23" t="str">
        <x:v>True</x:v>
      </x:c>
      <x:c r="T368" s="23" t="str">
        <x:v>False</x:v>
      </x:c>
    </x:row>
    <x:row r="369">
      <x:c r="A369" s="23" t="str">
        <x:v>active_label_common_panel</x:v>
      </x:c>
      <x:c r="B369" s="23" t="n">
        <x:v>1</x:v>
      </x:c>
      <x:c r="C369" s="23" t="str">
        <x:v>checkpoint:moonshot:kimi-k2-thinking</x:v>
      </x:c>
      <x:c r="D369" s="23" t="str">
        <x:v>Kimi K2 Thinking</x:v>
      </x:c>
      <x:c r="E369" s="23" t="str">
        <x:v>kimi</x:v>
      </x:c>
      <x:c r="F369" s="78" t="n">
        <x:v>45967</x:v>
      </x:c>
      <x:c r="G369" s="78" t="n">
        <x:v>45968</x:v>
      </x:c>
      <x:c r="H369" s="81" t="n">
        <x:v>1.224744871391589</x:v>
      </x:c>
      <x:c r="I369" s="81" t="n">
        <x:v>1.22474487139</x:v>
      </x:c>
      <x:c r="J369" s="23" t="str">
        <x:v>total_b</x:v>
      </x:c>
      <x:c r="K369" s="23" t="str">
        <x:v>score_date</x:v>
      </x:c>
      <x:c r="L369" s="81" t="n">
        <x:v>1040</x:v>
      </x:c>
      <x:c r="M369" s="81" t="n">
        <x:v>872.7882780186333</x:v>
      </x:c>
      <x:c r="N369" s="81" t="n">
        <x:v>-0.07612443447056907</x:v>
      </x:c>
      <x:c r="O369" s="23" t="n">
        <x:v>27</x:v>
      </x:c>
      <x:c r="P369" s="23" t="n">
        <x:v>8</x:v>
      </x:c>
      <x:c r="Q369" s="78" t="n">
        <x:v>45960</x:v>
      </x:c>
      <x:c r="R369" s="23" t="str">
        <x:v>True</x:v>
      </x:c>
      <x:c r="S369" s="23" t="str">
        <x:v>True</x:v>
      </x:c>
      <x:c r="T369" s="23" t="str">
        <x:v>False</x:v>
      </x:c>
    </x:row>
    <x:row r="370">
      <x:c r="A370" s="23" t="str">
        <x:v>active_label_common_panel</x:v>
      </x:c>
      <x:c r="B370" s="23" t="n">
        <x:v>1</x:v>
      </x:c>
      <x:c r="C370" s="23" t="str">
        <x:v>checkpoint:moonshot:kimi-k2-thinking</x:v>
      </x:c>
      <x:c r="D370" s="23" t="str">
        <x:v>Kimi K2 Thinking</x:v>
      </x:c>
      <x:c r="E370" s="23" t="str">
        <x:v>kimi</x:v>
      </x:c>
      <x:c r="F370" s="78" t="n">
        <x:v>45967</x:v>
      </x:c>
      <x:c r="G370" s="78" t="n">
        <x:v>45968</x:v>
      </x:c>
      <x:c r="H370" s="81" t="n">
        <x:v>1.224744871391589</x:v>
      </x:c>
      <x:c r="I370" s="81" t="n">
        <x:v>1.22474487139</x:v>
      </x:c>
      <x:c r="J370" s="23" t="str">
        <x:v>total_b</x:v>
      </x:c>
      <x:c r="K370" s="23" t="str">
        <x:v>score_date_historical_price</x:v>
      </x:c>
      <x:c r="L370" s="81" t="n">
        <x:v>1040</x:v>
      </x:c>
      <x:c r="M370" s="81" t="n">
        <x:v>2233.290920574914</x:v>
      </x:c>
      <x:c r="N370" s="81" t="n">
        <x:v>0.3319119610099145</x:v>
      </x:c>
      <x:c r="O370" s="23" t="n">
        <x:v>27</x:v>
      </x:c>
      <x:c r="P370" s="23" t="n">
        <x:v>8</x:v>
      </x:c>
      <x:c r="Q370" s="78" t="n">
        <x:v>45960</x:v>
      </x:c>
      <x:c r="R370" s="23" t="str">
        <x:v>True</x:v>
      </x:c>
      <x:c r="S370" s="23" t="str">
        <x:v>True</x:v>
      </x:c>
      <x:c r="T370" s="23" t="str">
        <x:v>False</x:v>
      </x:c>
    </x:row>
    <x:row r="371">
      <x:c r="A371" s="23" t="str">
        <x:v>active_label_common_panel</x:v>
      </x:c>
      <x:c r="B371" s="23" t="n">
        <x:v>1</x:v>
      </x:c>
      <x:c r="C371" s="23" t="str">
        <x:v>checkpoint:moonshot:kimi-k2-thinking</x:v>
      </x:c>
      <x:c r="D371" s="23" t="str">
        <x:v>Kimi K2 Thinking</x:v>
      </x:c>
      <x:c r="E371" s="23" t="str">
        <x:v>kimi</x:v>
      </x:c>
      <x:c r="F371" s="78" t="n">
        <x:v>45967</x:v>
      </x:c>
      <x:c r="G371" s="78" t="n">
        <x:v>45968</x:v>
      </x:c>
      <x:c r="H371" s="81" t="n">
        <x:v>1.224744871391589</x:v>
      </x:c>
      <x:c r="I371" s="81" t="n">
        <x:v>1.22474487139</x:v>
      </x:c>
      <x:c r="J371" s="23" t="str">
        <x:v>total_b</x:v>
      </x:c>
      <x:c r="K371" s="23" t="str">
        <x:v>score_date_current_price_nonprospective</x:v>
      </x:c>
      <x:c r="L371" s="81" t="n">
        <x:v>1040</x:v>
      </x:c>
      <x:c r="M371" s="81" t="n">
        <x:v>1101.6195816676334</x:v>
      </x:c>
      <x:c r="N371" s="81" t="n">
        <x:v>0.024998307752752608</x:v>
      </x:c>
      <x:c r="O371" s="23" t="n">
        <x:v>27</x:v>
      </x:c>
      <x:c r="P371" s="23" t="n">
        <x:v>8</x:v>
      </x:c>
      <x:c r="Q371" s="78" t="n">
        <x:v>45960</x:v>
      </x:c>
      <x:c r="R371" s="23" t="str">
        <x:v>True</x:v>
      </x:c>
      <x:c r="S371" s="23" t="str">
        <x:v>True</x:v>
      </x:c>
      <x:c r="T371" s="23" t="str">
        <x:v>True</x:v>
      </x:c>
    </x:row>
    <x:row r="372">
      <x:c r="A372" s="23" t="str">
        <x:v>active_label_common_panel</x:v>
      </x:c>
      <x:c r="B372" s="23" t="n">
        <x:v>1</x:v>
      </x:c>
      <x:c r="C372" s="23" t="str">
        <x:v>checkpoint:epoch:mistral-3-large</x:v>
      </x:c>
      <x:c r="D372" s="23" t="str">
        <x:v>Mistral 3 Large</x:v>
      </x:c>
      <x:c r="E372" s="23" t="str">
        <x:v>mistral</x:v>
      </x:c>
      <x:c r="F372" s="78" t="n">
        <x:v>45993</x:v>
      </x:c>
      <x:c r="G372" s="78" t="n">
        <x:v>45994</x:v>
      </x:c>
      <x:c r="H372" s="81" t="n">
        <x:v>0.8660254037844386</x:v>
      </x:c>
      <x:c r="I372" s="81" t="n">
        <x:v>0.866025403784</x:v>
      </x:c>
      <x:c r="J372" s="23" t="str">
        <x:v>active_b</x:v>
      </x:c>
      <x:c r="K372" s="23" t="str">
        <x:v>date_historical_price</x:v>
      </x:c>
      <x:c r="L372" s="81" t="n">
        <x:v>41</x:v>
      </x:c>
      <x:c r="M372" s="81" t="n">
        <x:v>15.343787239764017</x:v>
      </x:c>
      <x:c r="N372" s="81" t="n">
        <x:v>-0.42685128887158014</x:v>
      </x:c>
      <x:c r="O372" s="23" t="n">
        <x:v>27</x:v>
      </x:c>
      <x:c r="P372" s="23" t="n">
        <x:v>8</x:v>
      </x:c>
      <x:c r="Q372" s="78" t="n">
        <x:v>45968</x:v>
      </x:c>
      <x:c r="R372" s="23" t="str">
        <x:v>True</x:v>
      </x:c>
      <x:c r="S372" s="23" t="str">
        <x:v>True</x:v>
      </x:c>
      <x:c r="T372" s="23" t="str">
        <x:v>False</x:v>
      </x:c>
    </x:row>
    <x:row r="373">
      <x:c r="A373" s="23" t="str">
        <x:v>active_label_common_panel</x:v>
      </x:c>
      <x:c r="B373" s="23" t="n">
        <x:v>1</x:v>
      </x:c>
      <x:c r="C373" s="23" t="str">
        <x:v>checkpoint:epoch:mistral-3-large</x:v>
      </x:c>
      <x:c r="D373" s="23" t="str">
        <x:v>Mistral 3 Large</x:v>
      </x:c>
      <x:c r="E373" s="23" t="str">
        <x:v>mistral</x:v>
      </x:c>
      <x:c r="F373" s="78" t="n">
        <x:v>45993</x:v>
      </x:c>
      <x:c r="G373" s="78" t="n">
        <x:v>45994</x:v>
      </x:c>
      <x:c r="H373" s="81" t="n">
        <x:v>0.8660254037844386</x:v>
      </x:c>
      <x:c r="I373" s="81" t="n">
        <x:v>0.866025403784</x:v>
      </x:c>
      <x:c r="J373" s="23" t="str">
        <x:v>active_b</x:v>
      </x:c>
      <x:c r="K373" s="23" t="str">
        <x:v>score_date</x:v>
      </x:c>
      <x:c r="L373" s="81" t="n">
        <x:v>41</x:v>
      </x:c>
      <x:c r="M373" s="81" t="n">
        <x:v>3.899151516067267</x:v>
      </x:c>
      <x:c r="N373" s="81" t="n">
        <x:v>-1.0218137450728078</x:v>
      </x:c>
      <x:c r="O373" s="23" t="n">
        <x:v>27</x:v>
      </x:c>
      <x:c r="P373" s="23" t="n">
        <x:v>8</x:v>
      </x:c>
      <x:c r="Q373" s="78" t="n">
        <x:v>45968</x:v>
      </x:c>
      <x:c r="R373" s="23" t="str">
        <x:v>True</x:v>
      </x:c>
      <x:c r="S373" s="23" t="str">
        <x:v>True</x:v>
      </x:c>
      <x:c r="T373" s="23" t="str">
        <x:v>False</x:v>
      </x:c>
    </x:row>
    <x:row r="374">
      <x:c r="A374" s="23" t="str">
        <x:v>active_label_common_panel</x:v>
      </x:c>
      <x:c r="B374" s="23" t="n">
        <x:v>1</x:v>
      </x:c>
      <x:c r="C374" s="23" t="str">
        <x:v>checkpoint:epoch:mistral-3-large</x:v>
      </x:c>
      <x:c r="D374" s="23" t="str">
        <x:v>Mistral 3 Large</x:v>
      </x:c>
      <x:c r="E374" s="23" t="str">
        <x:v>mistral</x:v>
      </x:c>
      <x:c r="F374" s="78" t="n">
        <x:v>45993</x:v>
      </x:c>
      <x:c r="G374" s="78" t="n">
        <x:v>45994</x:v>
      </x:c>
      <x:c r="H374" s="81" t="n">
        <x:v>0.8660254037844386</x:v>
      </x:c>
      <x:c r="I374" s="81" t="n">
        <x:v>0.866025403784</x:v>
      </x:c>
      <x:c r="J374" s="23" t="str">
        <x:v>active_b</x:v>
      </x:c>
      <x:c r="K374" s="23" t="str">
        <x:v>score_date_historical_price</x:v>
      </x:c>
      <x:c r="L374" s="81" t="n">
        <x:v>41</x:v>
      </x:c>
      <x:c r="M374" s="81" t="n">
        <x:v>9.166056010921123</x:v>
      </x:c>
      <x:c r="N374" s="81" t="n">
        <x:v>-0.6506013499641808</x:v>
      </x:c>
      <x:c r="O374" s="23" t="n">
        <x:v>27</x:v>
      </x:c>
      <x:c r="P374" s="23" t="n">
        <x:v>8</x:v>
      </x:c>
      <x:c r="Q374" s="78" t="n">
        <x:v>45968</x:v>
      </x:c>
      <x:c r="R374" s="23" t="str">
        <x:v>True</x:v>
      </x:c>
      <x:c r="S374" s="23" t="str">
        <x:v>True</x:v>
      </x:c>
      <x:c r="T374" s="23" t="str">
        <x:v>False</x:v>
      </x:c>
    </x:row>
    <x:row r="375">
      <x:c r="A375" s="23" t="str">
        <x:v>active_label_common_panel</x:v>
      </x:c>
      <x:c r="B375" s="23" t="n">
        <x:v>1</x:v>
      </x:c>
      <x:c r="C375" s="23" t="str">
        <x:v>checkpoint:epoch:mistral-3-large</x:v>
      </x:c>
      <x:c r="D375" s="23" t="str">
        <x:v>Mistral 3 Large</x:v>
      </x:c>
      <x:c r="E375" s="23" t="str">
        <x:v>mistral</x:v>
      </x:c>
      <x:c r="F375" s="78" t="n">
        <x:v>45993</x:v>
      </x:c>
      <x:c r="G375" s="78" t="n">
        <x:v>45994</x:v>
      </x:c>
      <x:c r="H375" s="81" t="n">
        <x:v>0.8660254037844386</x:v>
      </x:c>
      <x:c r="I375" s="81" t="n">
        <x:v>0.866025403784</x:v>
      </x:c>
      <x:c r="J375" s="23" t="str">
        <x:v>active_b</x:v>
      </x:c>
      <x:c r="K375" s="23" t="str">
        <x:v>score_date_current_price_nonprospective</x:v>
      </x:c>
      <x:c r="L375" s="81" t="n">
        <x:v>41</x:v>
      </x:c>
      <x:c r="M375" s="81" t="n">
        <x:v>9.363700157410657</x:v>
      </x:c>
      <x:c r="N375" s="81" t="n">
        <x:v>-0.6413363583661129</x:v>
      </x:c>
      <x:c r="O375" s="23" t="n">
        <x:v>27</x:v>
      </x:c>
      <x:c r="P375" s="23" t="n">
        <x:v>8</x:v>
      </x:c>
      <x:c r="Q375" s="78" t="n">
        <x:v>45968</x:v>
      </x:c>
      <x:c r="R375" s="23" t="str">
        <x:v>True</x:v>
      </x:c>
      <x:c r="S375" s="23" t="str">
        <x:v>True</x:v>
      </x:c>
      <x:c r="T375" s="23" t="str">
        <x:v>True</x:v>
      </x:c>
    </x:row>
    <x:row r="376">
      <x:c r="A376" s="23" t="str">
        <x:v>active_label_common_panel</x:v>
      </x:c>
      <x:c r="B376" s="23" t="n">
        <x:v>1</x:v>
      </x:c>
      <x:c r="C376" s="23" t="str">
        <x:v>checkpoint:epoch:mistral-3-large</x:v>
      </x:c>
      <x:c r="D376" s="23" t="str">
        <x:v>Mistral 3 Large</x:v>
      </x:c>
      <x:c r="E376" s="23" t="str">
        <x:v>mistral</x:v>
      </x:c>
      <x:c r="F376" s="78" t="n">
        <x:v>45993</x:v>
      </x:c>
      <x:c r="G376" s="78" t="n">
        <x:v>45994</x:v>
      </x:c>
      <x:c r="H376" s="81" t="n">
        <x:v>0.8660254037844386</x:v>
      </x:c>
      <x:c r="I376" s="81" t="n">
        <x:v>0.866025403784</x:v>
      </x:c>
      <x:c r="J376" s="23" t="str">
        <x:v>total_b</x:v>
      </x:c>
      <x:c r="K376" s="23" t="str">
        <x:v>date_historical_price</x:v>
      </x:c>
      <x:c r="L376" s="81" t="n">
        <x:v>675</x:v>
      </x:c>
      <x:c r="M376" s="81" t="n">
        <x:v>729.7129867745687</x:v>
      </x:c>
      <x:c r="N376" s="81" t="n">
        <x:v>0.03384830267249086</x:v>
      </x:c>
      <x:c r="O376" s="23" t="n">
        <x:v>27</x:v>
      </x:c>
      <x:c r="P376" s="23" t="n">
        <x:v>8</x:v>
      </x:c>
      <x:c r="Q376" s="78" t="n">
        <x:v>45968</x:v>
      </x:c>
      <x:c r="R376" s="23" t="str">
        <x:v>True</x:v>
      </x:c>
      <x:c r="S376" s="23" t="str">
        <x:v>True</x:v>
      </x:c>
      <x:c r="T376" s="23" t="str">
        <x:v>False</x:v>
      </x:c>
    </x:row>
    <x:row r="377">
      <x:c r="A377" s="23" t="str">
        <x:v>active_label_common_panel</x:v>
      </x:c>
      <x:c r="B377" s="23" t="n">
        <x:v>1</x:v>
      </x:c>
      <x:c r="C377" s="23" t="str">
        <x:v>checkpoint:epoch:mistral-3-large</x:v>
      </x:c>
      <x:c r="D377" s="23" t="str">
        <x:v>Mistral 3 Large</x:v>
      </x:c>
      <x:c r="E377" s="23" t="str">
        <x:v>mistral</x:v>
      </x:c>
      <x:c r="F377" s="78" t="n">
        <x:v>45993</x:v>
      </x:c>
      <x:c r="G377" s="78" t="n">
        <x:v>45994</x:v>
      </x:c>
      <x:c r="H377" s="81" t="n">
        <x:v>0.8660254037844386</x:v>
      </x:c>
      <x:c r="I377" s="81" t="n">
        <x:v>0.866025403784</x:v>
      </x:c>
      <x:c r="J377" s="23" t="str">
        <x:v>total_b</x:v>
      </x:c>
      <x:c r="K377" s="23" t="str">
        <x:v>score_date</x:v>
      </x:c>
      <x:c r="L377" s="81" t="n">
        <x:v>675</x:v>
      </x:c>
      <x:c r="M377" s="81" t="n">
        <x:v>33.27415677831656</x:v>
      </x:c>
      <x:c r="N377" s="81" t="n">
        <x:v>-1.30719671427903</x:v>
      </x:c>
      <x:c r="O377" s="23" t="n">
        <x:v>27</x:v>
      </x:c>
      <x:c r="P377" s="23" t="n">
        <x:v>8</x:v>
      </x:c>
      <x:c r="Q377" s="78" t="n">
        <x:v>45968</x:v>
      </x:c>
      <x:c r="R377" s="23" t="str">
        <x:v>True</x:v>
      </x:c>
      <x:c r="S377" s="23" t="str">
        <x:v>True</x:v>
      </x:c>
      <x:c r="T377" s="23" t="str">
        <x:v>False</x:v>
      </x:c>
    </x:row>
    <x:row r="378">
      <x:c r="A378" s="23" t="str">
        <x:v>active_label_common_panel</x:v>
      </x:c>
      <x:c r="B378" s="23" t="n">
        <x:v>1</x:v>
      </x:c>
      <x:c r="C378" s="23" t="str">
        <x:v>checkpoint:epoch:mistral-3-large</x:v>
      </x:c>
      <x:c r="D378" s="23" t="str">
        <x:v>Mistral 3 Large</x:v>
      </x:c>
      <x:c r="E378" s="23" t="str">
        <x:v>mistral</x:v>
      </x:c>
      <x:c r="F378" s="78" t="n">
        <x:v>45993</x:v>
      </x:c>
      <x:c r="G378" s="78" t="n">
        <x:v>45994</x:v>
      </x:c>
      <x:c r="H378" s="81" t="n">
        <x:v>0.8660254037844386</x:v>
      </x:c>
      <x:c r="I378" s="81" t="n">
        <x:v>0.866025403784</x:v>
      </x:c>
      <x:c r="J378" s="23" t="str">
        <x:v>total_b</x:v>
      </x:c>
      <x:c r="K378" s="23" t="str">
        <x:v>score_date_historical_price</x:v>
      </x:c>
      <x:c r="L378" s="81" t="n">
        <x:v>675</x:v>
      </x:c>
      <x:c r="M378" s="81" t="n">
        <x:v>151.91082657341323</x:v>
      </x:c>
      <x:c r="N378" s="81" t="n">
        <x:v>-0.6477150460154008</x:v>
      </x:c>
      <x:c r="O378" s="23" t="n">
        <x:v>27</x:v>
      </x:c>
      <x:c r="P378" s="23" t="n">
        <x:v>8</x:v>
      </x:c>
      <x:c r="Q378" s="78" t="n">
        <x:v>45968</x:v>
      </x:c>
      <x:c r="R378" s="23" t="str">
        <x:v>True</x:v>
      </x:c>
      <x:c r="S378" s="23" t="str">
        <x:v>True</x:v>
      </x:c>
      <x:c r="T378" s="23" t="str">
        <x:v>False</x:v>
      </x:c>
    </x:row>
    <x:row r="379">
      <x:c r="A379" s="23" t="str">
        <x:v>active_label_common_panel</x:v>
      </x:c>
      <x:c r="B379" s="23" t="n">
        <x:v>1</x:v>
      </x:c>
      <x:c r="C379" s="23" t="str">
        <x:v>checkpoint:epoch:mistral-3-large</x:v>
      </x:c>
      <x:c r="D379" s="23" t="str">
        <x:v>Mistral 3 Large</x:v>
      </x:c>
      <x:c r="E379" s="23" t="str">
        <x:v>mistral</x:v>
      </x:c>
      <x:c r="F379" s="78" t="n">
        <x:v>45993</x:v>
      </x:c>
      <x:c r="G379" s="78" t="n">
        <x:v>45994</x:v>
      </x:c>
      <x:c r="H379" s="81" t="n">
        <x:v>0.8660254037844386</x:v>
      </x:c>
      <x:c r="I379" s="81" t="n">
        <x:v>0.866025403784</x:v>
      </x:c>
      <x:c r="J379" s="23" t="str">
        <x:v>total_b</x:v>
      </x:c>
      <x:c r="K379" s="23" t="str">
        <x:v>score_date_current_price_nonprospective</x:v>
      </x:c>
      <x:c r="L379" s="81" t="n">
        <x:v>675</x:v>
      </x:c>
      <x:c r="M379" s="81" t="n">
        <x:v>156.3636154690443</x:v>
      </x:c>
      <x:c r="N379" s="81" t="n">
        <x:v>-0.635168069115697</x:v>
      </x:c>
      <x:c r="O379" s="23" t="n">
        <x:v>27</x:v>
      </x:c>
      <x:c r="P379" s="23" t="n">
        <x:v>8</x:v>
      </x:c>
      <x:c r="Q379" s="78" t="n">
        <x:v>45968</x:v>
      </x:c>
      <x:c r="R379" s="23" t="str">
        <x:v>True</x:v>
      </x:c>
      <x:c r="S379" s="23" t="str">
        <x:v>True</x:v>
      </x:c>
      <x:c r="T379" s="23" t="str">
        <x:v>True</x:v>
      </x:c>
    </x:row>
    <x:row r="380">
      <x:c r="A380" s="23" t="str">
        <x:v>active_label_common_panel</x:v>
      </x:c>
      <x:c r="B380" s="23" t="n">
        <x:v>1</x:v>
      </x:c>
      <x:c r="C380" s="23" t="str">
        <x:v>checkpoint:epoch:ministral-3-14b</x:v>
      </x:c>
      <x:c r="D380" s="23" t="str">
        <x:v>Ministral 3 14B</x:v>
      </x:c>
      <x:c r="E380" s="23" t="str">
        <x:v>mistral</x:v>
      </x:c>
      <x:c r="F380" s="78" t="n">
        <x:v>45993</x:v>
      </x:c>
      <x:c r="G380" s="78" t="n">
        <x:v>45996</x:v>
      </x:c>
      <x:c r="H380" s="81" t="n">
        <x:v>0.2</x:v>
      </x:c>
      <x:c r="I380" s="81" t="n">
        <x:v>0.2</x:v>
      </x:c>
      <x:c r="J380" s="23" t="str">
        <x:v>active_b</x:v>
      </x:c>
      <x:c r="K380" s="23" t="str">
        <x:v>date_historical_price</x:v>
      </x:c>
      <x:c r="L380" s="81" t="n">
        <x:v>14</x:v>
      </x:c>
      <x:c r="M380" s="81" t="n">
        <x:v>5.56249409430468</x:v>
      </x:c>
      <x:c r="N380" s="81" t="n">
        <x:v>-0.4008584727790929</x:v>
      </x:c>
      <x:c r="O380" s="23" t="n">
        <x:v>27</x:v>
      </x:c>
      <x:c r="P380" s="23" t="n">
        <x:v>8</x:v>
      </x:c>
      <x:c r="Q380" s="78" t="n">
        <x:v>45968</x:v>
      </x:c>
      <x:c r="R380" s="23" t="str">
        <x:v>True</x:v>
      </x:c>
      <x:c r="S380" s="23" t="str">
        <x:v>True</x:v>
      </x:c>
      <x:c r="T380" s="23" t="str">
        <x:v>False</x:v>
      </x:c>
    </x:row>
    <x:row r="381">
      <x:c r="A381" s="23" t="str">
        <x:v>active_label_common_panel</x:v>
      </x:c>
      <x:c r="B381" s="23" t="n">
        <x:v>1</x:v>
      </x:c>
      <x:c r="C381" s="23" t="str">
        <x:v>checkpoint:epoch:ministral-3-14b</x:v>
      </x:c>
      <x:c r="D381" s="23" t="str">
        <x:v>Ministral 3 14B</x:v>
      </x:c>
      <x:c r="E381" s="23" t="str">
        <x:v>mistral</x:v>
      </x:c>
      <x:c r="F381" s="78" t="n">
        <x:v>45993</x:v>
      </x:c>
      <x:c r="G381" s="78" t="n">
        <x:v>45996</x:v>
      </x:c>
      <x:c r="H381" s="81" t="n">
        <x:v>0.2</x:v>
      </x:c>
      <x:c r="I381" s="81" t="n">
        <x:v>0.2</x:v>
      </x:c>
      <x:c r="J381" s="23" t="str">
        <x:v>active_b</x:v>
      </x:c>
      <x:c r="K381" s="23" t="str">
        <x:v>score_date</x:v>
      </x:c>
      <x:c r="L381" s="81" t="n">
        <x:v>14</x:v>
      </x:c>
      <x:c r="M381" s="81" t="n">
        <x:v>2.6406152221614327</x:v>
      </x:c>
      <x:c r="N381" s="81" t="n">
        <x:v>-0.7244229131787984</x:v>
      </x:c>
      <x:c r="O381" s="23" t="n">
        <x:v>27</x:v>
      </x:c>
      <x:c r="P381" s="23" t="n">
        <x:v>8</x:v>
      </x:c>
      <x:c r="Q381" s="78" t="n">
        <x:v>45968</x:v>
      </x:c>
      <x:c r="R381" s="23" t="str">
        <x:v>True</x:v>
      </x:c>
      <x:c r="S381" s="23" t="str">
        <x:v>True</x:v>
      </x:c>
      <x:c r="T381" s="23" t="str">
        <x:v>False</x:v>
      </x:c>
    </x:row>
    <x:row r="382">
      <x:c r="A382" s="23" t="str">
        <x:v>active_label_common_panel</x:v>
      </x:c>
      <x:c r="B382" s="23" t="n">
        <x:v>1</x:v>
      </x:c>
      <x:c r="C382" s="23" t="str">
        <x:v>checkpoint:epoch:ministral-3-14b</x:v>
      </x:c>
      <x:c r="D382" s="23" t="str">
        <x:v>Ministral 3 14B</x:v>
      </x:c>
      <x:c r="E382" s="23" t="str">
        <x:v>mistral</x:v>
      </x:c>
      <x:c r="F382" s="78" t="n">
        <x:v>45993</x:v>
      </x:c>
      <x:c r="G382" s="78" t="n">
        <x:v>45996</x:v>
      </x:c>
      <x:c r="H382" s="81" t="n">
        <x:v>0.2</x:v>
      </x:c>
      <x:c r="I382" s="81" t="n">
        <x:v>0.2</x:v>
      </x:c>
      <x:c r="J382" s="23" t="str">
        <x:v>active_b</x:v>
      </x:c>
      <x:c r="K382" s="23" t="str">
        <x:v>score_date_historical_price</x:v>
      </x:c>
      <x:c r="L382" s="81" t="n">
        <x:v>14</x:v>
      </x:c>
      <x:c r="M382" s="81" t="n">
        <x:v>3.0773348929354385</x:v>
      </x:c>
      <x:c r="N382" s="81" t="n">
        <x:v>-0.6579532744845058</x:v>
      </x:c>
      <x:c r="O382" s="23" t="n">
        <x:v>27</x:v>
      </x:c>
      <x:c r="P382" s="23" t="n">
        <x:v>8</x:v>
      </x:c>
      <x:c r="Q382" s="78" t="n">
        <x:v>45968</x:v>
      </x:c>
      <x:c r="R382" s="23" t="str">
        <x:v>True</x:v>
      </x:c>
      <x:c r="S382" s="23" t="str">
        <x:v>True</x:v>
      </x:c>
      <x:c r="T382" s="23" t="str">
        <x:v>False</x:v>
      </x:c>
    </x:row>
    <x:row r="383">
      <x:c r="A383" s="23" t="str">
        <x:v>active_label_common_panel</x:v>
      </x:c>
      <x:c r="B383" s="23" t="n">
        <x:v>1</x:v>
      </x:c>
      <x:c r="C383" s="23" t="str">
        <x:v>checkpoint:epoch:ministral-3-14b</x:v>
      </x:c>
      <x:c r="D383" s="23" t="str">
        <x:v>Ministral 3 14B</x:v>
      </x:c>
      <x:c r="E383" s="23" t="str">
        <x:v>mistral</x:v>
      </x:c>
      <x:c r="F383" s="78" t="n">
        <x:v>45993</x:v>
      </x:c>
      <x:c r="G383" s="78" t="n">
        <x:v>45996</x:v>
      </x:c>
      <x:c r="H383" s="81" t="n">
        <x:v>0.2</x:v>
      </x:c>
      <x:c r="I383" s="81" t="n">
        <x:v>0.2</x:v>
      </x:c>
      <x:c r="J383" s="23" t="str">
        <x:v>active_b</x:v>
      </x:c>
      <x:c r="K383" s="23" t="str">
        <x:v>score_date_current_price_nonprospective</x:v>
      </x:c>
      <x:c r="L383" s="81" t="n">
        <x:v>14</x:v>
      </x:c>
      <x:c r="M383" s="81" t="n">
        <x:v>3.2589230117696983</x:v>
      </x:c>
      <x:c r="N383" s="81" t="n">
        <x:v>-0.6330539347891989</x:v>
      </x:c>
      <x:c r="O383" s="23" t="n">
        <x:v>27</x:v>
      </x:c>
      <x:c r="P383" s="23" t="n">
        <x:v>8</x:v>
      </x:c>
      <x:c r="Q383" s="78" t="n">
        <x:v>45968</x:v>
      </x:c>
      <x:c r="R383" s="23" t="str">
        <x:v>True</x:v>
      </x:c>
      <x:c r="S383" s="23" t="str">
        <x:v>True</x:v>
      </x:c>
      <x:c r="T383" s="23" t="str">
        <x:v>True</x:v>
      </x:c>
    </x:row>
    <x:row r="384">
      <x:c r="A384" s="23" t="str">
        <x:v>active_label_common_panel</x:v>
      </x:c>
      <x:c r="B384" s="23" t="n">
        <x:v>1</x:v>
      </x:c>
      <x:c r="C384" s="23" t="str">
        <x:v>checkpoint:epoch:ministral-3-14b</x:v>
      </x:c>
      <x:c r="D384" s="23" t="str">
        <x:v>Ministral 3 14B</x:v>
      </x:c>
      <x:c r="E384" s="23" t="str">
        <x:v>mistral</x:v>
      </x:c>
      <x:c r="F384" s="78" t="n">
        <x:v>45993</x:v>
      </x:c>
      <x:c r="G384" s="78" t="n">
        <x:v>45996</x:v>
      </x:c>
      <x:c r="H384" s="81" t="n">
        <x:v>0.2</x:v>
      </x:c>
      <x:c r="I384" s="81" t="n">
        <x:v>0.2</x:v>
      </x:c>
      <x:c r="J384" s="23" t="str">
        <x:v>total_b</x:v>
      </x:c>
      <x:c r="K384" s="23" t="str">
        <x:v>date_historical_price</x:v>
      </x:c>
      <x:c r="L384" s="81" t="n">
        <x:v>14</x:v>
      </x:c>
      <x:c r="M384" s="81" t="n">
        <x:v>104.55451340019289</x:v>
      </x:c>
      <x:c r="N384" s="81" t="n">
        <x:v>0.8732147494667496</x:v>
      </x:c>
      <x:c r="O384" s="23" t="n">
        <x:v>27</x:v>
      </x:c>
      <x:c r="P384" s="23" t="n">
        <x:v>8</x:v>
      </x:c>
      <x:c r="Q384" s="78" t="n">
        <x:v>45968</x:v>
      </x:c>
      <x:c r="R384" s="23" t="str">
        <x:v>True</x:v>
      </x:c>
      <x:c r="S384" s="23" t="str">
        <x:v>True</x:v>
      </x:c>
      <x:c r="T384" s="23" t="str">
        <x:v>False</x:v>
      </x:c>
    </x:row>
    <x:row r="385">
      <x:c r="A385" s="23" t="str">
        <x:v>active_label_common_panel</x:v>
      </x:c>
      <x:c r="B385" s="23" t="n">
        <x:v>1</x:v>
      </x:c>
      <x:c r="C385" s="23" t="str">
        <x:v>checkpoint:epoch:ministral-3-14b</x:v>
      </x:c>
      <x:c r="D385" s="23" t="str">
        <x:v>Ministral 3 14B</x:v>
      </x:c>
      <x:c r="E385" s="23" t="str">
        <x:v>mistral</x:v>
      </x:c>
      <x:c r="F385" s="78" t="n">
        <x:v>45993</x:v>
      </x:c>
      <x:c r="G385" s="78" t="n">
        <x:v>45996</x:v>
      </x:c>
      <x:c r="H385" s="81" t="n">
        <x:v>0.2</x:v>
      </x:c>
      <x:c r="I385" s="81" t="n">
        <x:v>0.2</x:v>
      </x:c>
      <x:c r="J385" s="23" t="str">
        <x:v>total_b</x:v>
      </x:c>
      <x:c r="K385" s="23" t="str">
        <x:v>score_date</x:v>
      </x:c>
      <x:c r="L385" s="81" t="n">
        <x:v>14</x:v>
      </x:c>
      <x:c r="M385" s="81" t="n">
        <x:v>13.125651614514455</x:v>
      </x:c>
      <x:c r="N385" s="81" t="n">
        <x:v>-0.028007162795417106</x:v>
      </x:c>
      <x:c r="O385" s="23" t="n">
        <x:v>27</x:v>
      </x:c>
      <x:c r="P385" s="23" t="n">
        <x:v>8</x:v>
      </x:c>
      <x:c r="Q385" s="78" t="n">
        <x:v>45968</x:v>
      </x:c>
      <x:c r="R385" s="23" t="str">
        <x:v>True</x:v>
      </x:c>
      <x:c r="S385" s="23" t="str">
        <x:v>True</x:v>
      </x:c>
      <x:c r="T385" s="23" t="str">
        <x:v>False</x:v>
      </x:c>
    </x:row>
    <x:row r="386">
      <x:c r="A386" s="23" t="str">
        <x:v>active_label_common_panel</x:v>
      </x:c>
      <x:c r="B386" s="23" t="n">
        <x:v>1</x:v>
      </x:c>
      <x:c r="C386" s="23" t="str">
        <x:v>checkpoint:epoch:ministral-3-14b</x:v>
      </x:c>
      <x:c r="D386" s="23" t="str">
        <x:v>Ministral 3 14B</x:v>
      </x:c>
      <x:c r="E386" s="23" t="str">
        <x:v>mistral</x:v>
      </x:c>
      <x:c r="F386" s="78" t="n">
        <x:v>45993</x:v>
      </x:c>
      <x:c r="G386" s="78" t="n">
        <x:v>45996</x:v>
      </x:c>
      <x:c r="H386" s="81" t="n">
        <x:v>0.2</x:v>
      </x:c>
      <x:c r="I386" s="81" t="n">
        <x:v>0.2</x:v>
      </x:c>
      <x:c r="J386" s="23" t="str">
        <x:v>total_b</x:v>
      </x:c>
      <x:c r="K386" s="23" t="str">
        <x:v>score_date_historical_price</x:v>
      </x:c>
      <x:c r="L386" s="81" t="n">
        <x:v>14</x:v>
      </x:c>
      <x:c r="M386" s="81" t="n">
        <x:v>17.22694540109414</x:v>
      </x:c>
      <x:c r="N386" s="81" t="n">
        <x:v>0.09008024159248076</x:v>
      </x:c>
      <x:c r="O386" s="23" t="n">
        <x:v>27</x:v>
      </x:c>
      <x:c r="P386" s="23" t="n">
        <x:v>8</x:v>
      </x:c>
      <x:c r="Q386" s="78" t="n">
        <x:v>45968</x:v>
      </x:c>
      <x:c r="R386" s="23" t="str">
        <x:v>True</x:v>
      </x:c>
      <x:c r="S386" s="23" t="str">
        <x:v>True</x:v>
      </x:c>
      <x:c r="T386" s="23" t="str">
        <x:v>False</x:v>
      </x:c>
    </x:row>
    <x:row r="387">
      <x:c r="A387" s="23" t="str">
        <x:v>active_label_common_panel</x:v>
      </x:c>
      <x:c r="B387" s="23" t="n">
        <x:v>1</x:v>
      </x:c>
      <x:c r="C387" s="23" t="str">
        <x:v>checkpoint:epoch:ministral-3-14b</x:v>
      </x:c>
      <x:c r="D387" s="23" t="str">
        <x:v>Ministral 3 14B</x:v>
      </x:c>
      <x:c r="E387" s="23" t="str">
        <x:v>mistral</x:v>
      </x:c>
      <x:c r="F387" s="78" t="n">
        <x:v>45993</x:v>
      </x:c>
      <x:c r="G387" s="78" t="n">
        <x:v>45996</x:v>
      </x:c>
      <x:c r="H387" s="81" t="n">
        <x:v>0.2</x:v>
      </x:c>
      <x:c r="I387" s="81" t="n">
        <x:v>0.2</x:v>
      </x:c>
      <x:c r="J387" s="23" t="str">
        <x:v>total_b</x:v>
      </x:c>
      <x:c r="K387" s="23" t="str">
        <x:v>score_date_current_price_nonprospective</x:v>
      </x:c>
      <x:c r="L387" s="81" t="n">
        <x:v>14</x:v>
      </x:c>
      <x:c r="M387" s="81" t="n">
        <x:v>19.03285079678713</x:v>
      </x:c>
      <x:c r="N387" s="81" t="n">
        <x:v>0.1333758073952777</x:v>
      </x:c>
      <x:c r="O387" s="23" t="n">
        <x:v>27</x:v>
      </x:c>
      <x:c r="P387" s="23" t="n">
        <x:v>8</x:v>
      </x:c>
      <x:c r="Q387" s="78" t="n">
        <x:v>45968</x:v>
      </x:c>
      <x:c r="R387" s="23" t="str">
        <x:v>True</x:v>
      </x:c>
      <x:c r="S387" s="23" t="str">
        <x:v>True</x:v>
      </x:c>
      <x:c r="T387" s="23" t="str">
        <x:v>True</x:v>
      </x:c>
    </x:row>
    <x:row r="388">
      <x:c r="A388" s="23" t="str">
        <x:v>active_label_common_panel</x:v>
      </x:c>
      <x:c r="B388" s="23" t="n">
        <x:v>1</x:v>
      </x:c>
      <x:c r="C388" s="23" t="str">
        <x:v>checkpoint:epoch:ministral-3-3b</x:v>
      </x:c>
      <x:c r="D388" s="23" t="str">
        <x:v>Ministral 3 3B</x:v>
      </x:c>
      <x:c r="E388" s="23" t="str">
        <x:v>mistral</x:v>
      </x:c>
      <x:c r="F388" s="78" t="n">
        <x:v>45993</x:v>
      </x:c>
      <x:c r="G388" s="78" t="n">
        <x:v>45996</x:v>
      </x:c>
      <x:c r="H388" s="81" t="n">
        <x:v>0.1</x:v>
      </x:c>
      <x:c r="I388" s="81" t="n">
        <x:v>0.1</x:v>
      </x:c>
      <x:c r="J388" s="23" t="str">
        <x:v>active_b</x:v>
      </x:c>
      <x:c r="K388" s="23" t="str">
        <x:v>date_historical_price</x:v>
      </x:c>
      <x:c r="L388" s="81" t="n">
        <x:v>3</x:v>
      </x:c>
      <x:c r="M388" s="81" t="n">
        <x:v>3.4423898926712813</x:v>
      </x:c>
      <x:c r="N388" s="81" t="n">
        <x:v>0.059738803208562695</x:v>
      </x:c>
      <x:c r="O388" s="23" t="n">
        <x:v>27</x:v>
      </x:c>
      <x:c r="P388" s="23" t="n">
        <x:v>8</x:v>
      </x:c>
      <x:c r="Q388" s="78" t="n">
        <x:v>45968</x:v>
      </x:c>
      <x:c r="R388" s="23" t="str">
        <x:v>True</x:v>
      </x:c>
      <x:c r="S388" s="23" t="str">
        <x:v>True</x:v>
      </x:c>
      <x:c r="T388" s="23" t="str">
        <x:v>False</x:v>
      </x:c>
    </x:row>
    <x:row r="389">
      <x:c r="A389" s="23" t="str">
        <x:v>active_label_common_panel</x:v>
      </x:c>
      <x:c r="B389" s="23" t="n">
        <x:v>1</x:v>
      </x:c>
      <x:c r="C389" s="23" t="str">
        <x:v>checkpoint:epoch:ministral-3-3b</x:v>
      </x:c>
      <x:c r="D389" s="23" t="str">
        <x:v>Ministral 3 3B</x:v>
      </x:c>
      <x:c r="E389" s="23" t="str">
        <x:v>mistral</x:v>
      </x:c>
      <x:c r="F389" s="78" t="n">
        <x:v>45993</x:v>
      </x:c>
      <x:c r="G389" s="78" t="n">
        <x:v>45996</x:v>
      </x:c>
      <x:c r="H389" s="81" t="n">
        <x:v>0.1</x:v>
      </x:c>
      <x:c r="I389" s="81" t="n">
        <x:v>0.1</x:v>
      </x:c>
      <x:c r="J389" s="23" t="str">
        <x:v>active_b</x:v>
      </x:c>
      <x:c r="K389" s="23" t="str">
        <x:v>score_date</x:v>
      </x:c>
      <x:c r="L389" s="81" t="n">
        <x:v>3</x:v>
      </x:c>
      <x:c r="M389" s="81" t="n">
        <x:v>1.880035559444067</x:v>
      </x:c>
      <x:c r="N389" s="81" t="n">
        <x:v>-0.20295519102816975</x:v>
      </x:c>
      <x:c r="O389" s="23" t="n">
        <x:v>27</x:v>
      </x:c>
      <x:c r="P389" s="23" t="n">
        <x:v>8</x:v>
      </x:c>
      <x:c r="Q389" s="78" t="n">
        <x:v>45968</x:v>
      </x:c>
      <x:c r="R389" s="23" t="str">
        <x:v>True</x:v>
      </x:c>
      <x:c r="S389" s="23" t="str">
        <x:v>True</x:v>
      </x:c>
      <x:c r="T389" s="23" t="str">
        <x:v>False</x:v>
      </x:c>
    </x:row>
    <x:row r="390">
      <x:c r="A390" s="23" t="str">
        <x:v>active_label_common_panel</x:v>
      </x:c>
      <x:c r="B390" s="23" t="n">
        <x:v>1</x:v>
      </x:c>
      <x:c r="C390" s="23" t="str">
        <x:v>checkpoint:epoch:ministral-3-3b</x:v>
      </x:c>
      <x:c r="D390" s="23" t="str">
        <x:v>Ministral 3 3B</x:v>
      </x:c>
      <x:c r="E390" s="23" t="str">
        <x:v>mistral</x:v>
      </x:c>
      <x:c r="F390" s="78" t="n">
        <x:v>45993</x:v>
      </x:c>
      <x:c r="G390" s="78" t="n">
        <x:v>45996</x:v>
      </x:c>
      <x:c r="H390" s="81" t="n">
        <x:v>0.1</x:v>
      </x:c>
      <x:c r="I390" s="81" t="n">
        <x:v>0.1</x:v>
      </x:c>
      <x:c r="J390" s="23" t="str">
        <x:v>active_b</x:v>
      </x:c>
      <x:c r="K390" s="23" t="str">
        <x:v>score_date_historical_price</x:v>
      </x:c>
      <x:c r="L390" s="81" t="n">
        <x:v>3</x:v>
      </x:c>
      <x:c r="M390" s="81" t="n">
        <x:v>1.704357528162342</x:v>
      </x:c>
      <x:c r="N390" s="81" t="n">
        <x:v>-0.2455605514832871</x:v>
      </x:c>
      <x:c r="O390" s="23" t="n">
        <x:v>27</x:v>
      </x:c>
      <x:c r="P390" s="23" t="n">
        <x:v>8</x:v>
      </x:c>
      <x:c r="Q390" s="78" t="n">
        <x:v>45968</x:v>
      </x:c>
      <x:c r="R390" s="23" t="str">
        <x:v>True</x:v>
      </x:c>
      <x:c r="S390" s="23" t="str">
        <x:v>True</x:v>
      </x:c>
      <x:c r="T390" s="23" t="str">
        <x:v>False</x:v>
      </x:c>
    </x:row>
    <x:row r="391">
      <x:c r="A391" s="23" t="str">
        <x:v>active_label_common_panel</x:v>
      </x:c>
      <x:c r="B391" s="23" t="n">
        <x:v>1</x:v>
      </x:c>
      <x:c r="C391" s="23" t="str">
        <x:v>checkpoint:epoch:ministral-3-3b</x:v>
      </x:c>
      <x:c r="D391" s="23" t="str">
        <x:v>Ministral 3 3B</x:v>
      </x:c>
      <x:c r="E391" s="23" t="str">
        <x:v>mistral</x:v>
      </x:c>
      <x:c r="F391" s="78" t="n">
        <x:v>45993</x:v>
      </x:c>
      <x:c r="G391" s="78" t="n">
        <x:v>45996</x:v>
      </x:c>
      <x:c r="H391" s="81" t="n">
        <x:v>0.1</x:v>
      </x:c>
      <x:c r="I391" s="81" t="n">
        <x:v>0.1</x:v>
      </x:c>
      <x:c r="J391" s="23" t="str">
        <x:v>active_b</x:v>
      </x:c>
      <x:c r="K391" s="23" t="str">
        <x:v>score_date_current_price_nonprospective</x:v>
      </x:c>
      <x:c r="L391" s="81" t="n">
        <x:v>3</x:v>
      </x:c>
      <x:c r="M391" s="81" t="n">
        <x:v>1.8871499267875174</x:v>
      </x:c>
      <x:c r="N391" s="81" t="n">
        <x:v>-0.201314850161527</x:v>
      </x:c>
      <x:c r="O391" s="23" t="n">
        <x:v>27</x:v>
      </x:c>
      <x:c r="P391" s="23" t="n">
        <x:v>8</x:v>
      </x:c>
      <x:c r="Q391" s="78" t="n">
        <x:v>45968</x:v>
      </x:c>
      <x:c r="R391" s="23" t="str">
        <x:v>True</x:v>
      </x:c>
      <x:c r="S391" s="23" t="str">
        <x:v>True</x:v>
      </x:c>
      <x:c r="T391" s="23" t="str">
        <x:v>True</x:v>
      </x:c>
    </x:row>
    <x:row r="392">
      <x:c r="A392" s="23" t="str">
        <x:v>active_label_common_panel</x:v>
      </x:c>
      <x:c r="B392" s="23" t="n">
        <x:v>1</x:v>
      </x:c>
      <x:c r="C392" s="23" t="str">
        <x:v>checkpoint:epoch:ministral-3-3b</x:v>
      </x:c>
      <x:c r="D392" s="23" t="str">
        <x:v>Ministral 3 3B</x:v>
      </x:c>
      <x:c r="E392" s="23" t="str">
        <x:v>mistral</x:v>
      </x:c>
      <x:c r="F392" s="78" t="n">
        <x:v>45993</x:v>
      </x:c>
      <x:c r="G392" s="78" t="n">
        <x:v>45996</x:v>
      </x:c>
      <x:c r="H392" s="81" t="n">
        <x:v>0.1</x:v>
      </x:c>
      <x:c r="I392" s="81" t="n">
        <x:v>0.1</x:v>
      </x:c>
      <x:c r="J392" s="23" t="str">
        <x:v>total_b</x:v>
      </x:c>
      <x:c r="K392" s="23" t="str">
        <x:v>date_historical_price</x:v>
      </x:c>
      <x:c r="L392" s="81" t="n">
        <x:v>3</x:v>
      </x:c>
      <x:c r="M392" s="81" t="n">
        <x:v>41.71258763205062</x:v>
      </x:c>
      <x:c r="N392" s="81" t="n">
        <x:v>1.1431458773333827</x:v>
      </x:c>
      <x:c r="O392" s="23" t="n">
        <x:v>27</x:v>
      </x:c>
      <x:c r="P392" s="23" t="n">
        <x:v>8</x:v>
      </x:c>
      <x:c r="Q392" s="78" t="n">
        <x:v>45968</x:v>
      </x:c>
      <x:c r="R392" s="23" t="str">
        <x:v>True</x:v>
      </x:c>
      <x:c r="S392" s="23" t="str">
        <x:v>True</x:v>
      </x:c>
      <x:c r="T392" s="23" t="str">
        <x:v>False</x:v>
      </x:c>
    </x:row>
    <x:row r="393">
      <x:c r="A393" s="23" t="str">
        <x:v>active_label_common_panel</x:v>
      </x:c>
      <x:c r="B393" s="23" t="n">
        <x:v>1</x:v>
      </x:c>
      <x:c r="C393" s="23" t="str">
        <x:v>checkpoint:epoch:ministral-3-3b</x:v>
      </x:c>
      <x:c r="D393" s="23" t="str">
        <x:v>Ministral 3 3B</x:v>
      </x:c>
      <x:c r="E393" s="23" t="str">
        <x:v>mistral</x:v>
      </x:c>
      <x:c r="F393" s="78" t="n">
        <x:v>45993</x:v>
      </x:c>
      <x:c r="G393" s="78" t="n">
        <x:v>45996</x:v>
      </x:c>
      <x:c r="H393" s="81" t="n">
        <x:v>0.1</x:v>
      </x:c>
      <x:c r="I393" s="81" t="n">
        <x:v>0.1</x:v>
      </x:c>
      <x:c r="J393" s="23" t="str">
        <x:v>total_b</x:v>
      </x:c>
      <x:c r="K393" s="23" t="str">
        <x:v>score_date</x:v>
      </x:c>
      <x:c r="L393" s="81" t="n">
        <x:v>3</x:v>
      </x:c>
      <x:c r="M393" s="81" t="n">
        <x:v>5.834291841248466</x:v>
      </x:c>
      <x:c r="N393" s="81" t="n">
        <x:v>0.2888668947615855</x:v>
      </x:c>
      <x:c r="O393" s="23" t="n">
        <x:v>27</x:v>
      </x:c>
      <x:c r="P393" s="23" t="n">
        <x:v>8</x:v>
      </x:c>
      <x:c r="Q393" s="78" t="n">
        <x:v>45968</x:v>
      </x:c>
      <x:c r="R393" s="23" t="str">
        <x:v>True</x:v>
      </x:c>
      <x:c r="S393" s="23" t="str">
        <x:v>True</x:v>
      </x:c>
      <x:c r="T393" s="23" t="str">
        <x:v>False</x:v>
      </x:c>
    </x:row>
    <x:row r="394">
      <x:c r="A394" s="23" t="str">
        <x:v>active_label_common_panel</x:v>
      </x:c>
      <x:c r="B394" s="23" t="n">
        <x:v>1</x:v>
      </x:c>
      <x:c r="C394" s="23" t="str">
        <x:v>checkpoint:epoch:ministral-3-3b</x:v>
      </x:c>
      <x:c r="D394" s="23" t="str">
        <x:v>Ministral 3 3B</x:v>
      </x:c>
      <x:c r="E394" s="23" t="str">
        <x:v>mistral</x:v>
      </x:c>
      <x:c r="F394" s="78" t="n">
        <x:v>45993</x:v>
      </x:c>
      <x:c r="G394" s="78" t="n">
        <x:v>45996</x:v>
      </x:c>
      <x:c r="H394" s="81" t="n">
        <x:v>0.1</x:v>
      </x:c>
      <x:c r="I394" s="81" t="n">
        <x:v>0.1</x:v>
      </x:c>
      <x:c r="J394" s="23" t="str">
        <x:v>total_b</x:v>
      </x:c>
      <x:c r="K394" s="23" t="str">
        <x:v>score_date_historical_price</x:v>
      </x:c>
      <x:c r="L394" s="81" t="n">
        <x:v>3</x:v>
      </x:c>
      <x:c r="M394" s="81" t="n">
        <x:v>4.901139955185793</x:v>
      </x:c>
      <x:c r="N394" s="81" t="n">
        <x:v>0.21317584952670812</x:v>
      </x:c>
      <x:c r="O394" s="23" t="n">
        <x:v>27</x:v>
      </x:c>
      <x:c r="P394" s="23" t="n">
        <x:v>8</x:v>
      </x:c>
      <x:c r="Q394" s="78" t="n">
        <x:v>45968</x:v>
      </x:c>
      <x:c r="R394" s="23" t="str">
        <x:v>True</x:v>
      </x:c>
      <x:c r="S394" s="23" t="str">
        <x:v>True</x:v>
      </x:c>
      <x:c r="T394" s="23" t="str">
        <x:v>False</x:v>
      </x:c>
    </x:row>
    <x:row r="395">
      <x:c r="A395" s="23" t="str">
        <x:v>active_label_common_panel</x:v>
      </x:c>
      <x:c r="B395" s="23" t="n">
        <x:v>1</x:v>
      </x:c>
      <x:c r="C395" s="23" t="str">
        <x:v>checkpoint:epoch:ministral-3-3b</x:v>
      </x:c>
      <x:c r="D395" s="23" t="str">
        <x:v>Ministral 3 3B</x:v>
      </x:c>
      <x:c r="E395" s="23" t="str">
        <x:v>mistral</x:v>
      </x:c>
      <x:c r="F395" s="78" t="n">
        <x:v>45993</x:v>
      </x:c>
      <x:c r="G395" s="78" t="n">
        <x:v>45996</x:v>
      </x:c>
      <x:c r="H395" s="81" t="n">
        <x:v>0.1</x:v>
      </x:c>
      <x:c r="I395" s="81" t="n">
        <x:v>0.1</x:v>
      </x:c>
      <x:c r="J395" s="23" t="str">
        <x:v>total_b</x:v>
      </x:c>
      <x:c r="K395" s="23" t="str">
        <x:v>score_date_current_price_nonprospective</x:v>
      </x:c>
      <x:c r="L395" s="81" t="n">
        <x:v>3</x:v>
      </x:c>
      <x:c r="M395" s="81" t="n">
        <x:v>5.873344115642569</x:v>
      </x:c>
      <x:c r="N395" s="81" t="n">
        <x:v>0.29176419191702857</x:v>
      </x:c>
      <x:c r="O395" s="23" t="n">
        <x:v>27</x:v>
      </x:c>
      <x:c r="P395" s="23" t="n">
        <x:v>8</x:v>
      </x:c>
      <x:c r="Q395" s="78" t="n">
        <x:v>45968</x:v>
      </x:c>
      <x:c r="R395" s="23" t="str">
        <x:v>True</x:v>
      </x:c>
      <x:c r="S395" s="23" t="str">
        <x:v>True</x:v>
      </x:c>
      <x:c r="T395" s="23" t="str">
        <x:v>True</x:v>
      </x:c>
    </x:row>
    <x:row r="396">
      <x:c r="A396" s="23" t="str">
        <x:v>active_label_common_panel</x:v>
      </x:c>
      <x:c r="B396" s="23" t="n">
        <x:v>1</x:v>
      </x:c>
      <x:c r="C396" s="23" t="str">
        <x:v>checkpoint:epoch:ministral-3-8b</x:v>
      </x:c>
      <x:c r="D396" s="23" t="str">
        <x:v>Ministral 3 8B</x:v>
      </x:c>
      <x:c r="E396" s="23" t="str">
        <x:v>mistral</x:v>
      </x:c>
      <x:c r="F396" s="78" t="n">
        <x:v>45993</x:v>
      </x:c>
      <x:c r="G396" s="78" t="n">
        <x:v>45996</x:v>
      </x:c>
      <x:c r="H396" s="81" t="n">
        <x:v>0.15</x:v>
      </x:c>
      <x:c r="I396" s="81" t="n">
        <x:v>0.15</x:v>
      </x:c>
      <x:c r="J396" s="23" t="str">
        <x:v>active_b</x:v>
      </x:c>
      <x:c r="K396" s="23" t="str">
        <x:v>date_historical_price</x:v>
      </x:c>
      <x:c r="L396" s="81" t="n">
        <x:v>8</x:v>
      </x:c>
      <x:c r="M396" s="81" t="n">
        <x:v>4.557973576204807</x:v>
      </x:c>
      <x:c r="N396" s="81" t="n">
        <x:v>-0.24431818386187096</x:v>
      </x:c>
      <x:c r="O396" s="23" t="n">
        <x:v>27</x:v>
      </x:c>
      <x:c r="P396" s="23" t="n">
        <x:v>8</x:v>
      </x:c>
      <x:c r="Q396" s="78" t="n">
        <x:v>45968</x:v>
      </x:c>
      <x:c r="R396" s="23" t="str">
        <x:v>True</x:v>
      </x:c>
      <x:c r="S396" s="23" t="str">
        <x:v>True</x:v>
      </x:c>
      <x:c r="T396" s="23" t="str">
        <x:v>False</x:v>
      </x:c>
    </x:row>
    <x:row r="397">
      <x:c r="A397" s="23" t="str">
        <x:v>active_label_common_panel</x:v>
      </x:c>
      <x:c r="B397" s="23" t="n">
        <x:v>1</x:v>
      </x:c>
      <x:c r="C397" s="23" t="str">
        <x:v>checkpoint:epoch:ministral-3-8b</x:v>
      </x:c>
      <x:c r="D397" s="23" t="str">
        <x:v>Ministral 3 8B</x:v>
      </x:c>
      <x:c r="E397" s="23" t="str">
        <x:v>mistral</x:v>
      </x:c>
      <x:c r="F397" s="78" t="n">
        <x:v>45993</x:v>
      </x:c>
      <x:c r="G397" s="78" t="n">
        <x:v>45996</x:v>
      </x:c>
      <x:c r="H397" s="81" t="n">
        <x:v>0.15</x:v>
      </x:c>
      <x:c r="I397" s="81" t="n">
        <x:v>0.15</x:v>
      </x:c>
      <x:c r="J397" s="23" t="str">
        <x:v>active_b</x:v>
      </x:c>
      <x:c r="K397" s="23" t="str">
        <x:v>score_date</x:v>
      </x:c>
      <x:c r="L397" s="81" t="n">
        <x:v>8</x:v>
      </x:c>
      <x:c r="M397" s="81" t="n">
        <x:v>2.2335462410307056</x:v>
      </x:c>
      <x:c r="N397" s="81" t="n">
        <x:v>-0.5540950389073498</x:v>
      </x:c>
      <x:c r="O397" s="23" t="n">
        <x:v>27</x:v>
      </x:c>
      <x:c r="P397" s="23" t="n">
        <x:v>8</x:v>
      </x:c>
      <x:c r="Q397" s="78" t="n">
        <x:v>45968</x:v>
      </x:c>
      <x:c r="R397" s="23" t="str">
        <x:v>True</x:v>
      </x:c>
      <x:c r="S397" s="23" t="str">
        <x:v>True</x:v>
      </x:c>
      <x:c r="T397" s="23" t="str">
        <x:v>False</x:v>
      </x:c>
    </x:row>
    <x:row r="398">
      <x:c r="A398" s="23" t="str">
        <x:v>active_label_common_panel</x:v>
      </x:c>
      <x:c r="B398" s="23" t="n">
        <x:v>1</x:v>
      </x:c>
      <x:c r="C398" s="23" t="str">
        <x:v>checkpoint:epoch:ministral-3-8b</x:v>
      </x:c>
      <x:c r="D398" s="23" t="str">
        <x:v>Ministral 3 8B</x:v>
      </x:c>
      <x:c r="E398" s="23" t="str">
        <x:v>mistral</x:v>
      </x:c>
      <x:c r="F398" s="78" t="n">
        <x:v>45993</x:v>
      </x:c>
      <x:c r="G398" s="78" t="n">
        <x:v>45996</x:v>
      </x:c>
      <x:c r="H398" s="81" t="n">
        <x:v>0.15</x:v>
      </x:c>
      <x:c r="I398" s="81" t="n">
        <x:v>0.15</x:v>
      </x:c>
      <x:c r="J398" s="23" t="str">
        <x:v>active_b</x:v>
      </x:c>
      <x:c r="K398" s="23" t="str">
        <x:v>score_date_historical_price</x:v>
      </x:c>
      <x:c r="L398" s="81" t="n">
        <x:v>8</x:v>
      </x:c>
      <x:c r="M398" s="81" t="n">
        <x:v>2.377688059892098</x:v>
      </x:c>
      <x:c r="N398" s="81" t="n">
        <x:v>-0.5269351101129232</x:v>
      </x:c>
      <x:c r="O398" s="23" t="n">
        <x:v>27</x:v>
      </x:c>
      <x:c r="P398" s="23" t="n">
        <x:v>8</x:v>
      </x:c>
      <x:c r="Q398" s="78" t="n">
        <x:v>45968</x:v>
      </x:c>
      <x:c r="R398" s="23" t="str">
        <x:v>True</x:v>
      </x:c>
      <x:c r="S398" s="23" t="str">
        <x:v>True</x:v>
      </x:c>
      <x:c r="T398" s="23" t="str">
        <x:v>False</x:v>
      </x:c>
    </x:row>
    <x:row r="399">
      <x:c r="A399" s="23" t="str">
        <x:v>active_label_common_panel</x:v>
      </x:c>
      <x:c r="B399" s="23" t="n">
        <x:v>1</x:v>
      </x:c>
      <x:c r="C399" s="23" t="str">
        <x:v>checkpoint:epoch:ministral-3-8b</x:v>
      </x:c>
      <x:c r="D399" s="23" t="str">
        <x:v>Ministral 3 8B</x:v>
      </x:c>
      <x:c r="E399" s="23" t="str">
        <x:v>mistral</x:v>
      </x:c>
      <x:c r="F399" s="78" t="n">
        <x:v>45993</x:v>
      </x:c>
      <x:c r="G399" s="78" t="n">
        <x:v>45996</x:v>
      </x:c>
      <x:c r="H399" s="81" t="n">
        <x:v>0.15</x:v>
      </x:c>
      <x:c r="I399" s="81" t="n">
        <x:v>0.15</x:v>
      </x:c>
      <x:c r="J399" s="23" t="str">
        <x:v>active_b</x:v>
      </x:c>
      <x:c r="K399" s="23" t="str">
        <x:v>score_date_current_price_nonprospective</x:v>
      </x:c>
      <x:c r="L399" s="81" t="n">
        <x:v>8</x:v>
      </x:c>
      <x:c r="M399" s="81" t="n">
        <x:v>2.57701020527706</x:v>
      </x:c>
      <x:c r="N399" s="81" t="n">
        <x:v>-0.49197384857812165</x:v>
      </x:c>
      <x:c r="O399" s="23" t="n">
        <x:v>27</x:v>
      </x:c>
      <x:c r="P399" s="23" t="n">
        <x:v>8</x:v>
      </x:c>
      <x:c r="Q399" s="78" t="n">
        <x:v>45968</x:v>
      </x:c>
      <x:c r="R399" s="23" t="str">
        <x:v>True</x:v>
      </x:c>
      <x:c r="S399" s="23" t="str">
        <x:v>True</x:v>
      </x:c>
      <x:c r="T399" s="23" t="str">
        <x:v>True</x:v>
      </x:c>
    </x:row>
    <x:row r="400">
      <x:c r="A400" s="23" t="str">
        <x:v>active_label_common_panel</x:v>
      </x:c>
      <x:c r="B400" s="23" t="n">
        <x:v>1</x:v>
      </x:c>
      <x:c r="C400" s="23" t="str">
        <x:v>checkpoint:epoch:ministral-3-8b</x:v>
      </x:c>
      <x:c r="D400" s="23" t="str">
        <x:v>Ministral 3 8B</x:v>
      </x:c>
      <x:c r="E400" s="23" t="str">
        <x:v>mistral</x:v>
      </x:c>
      <x:c r="F400" s="78" t="n">
        <x:v>45993</x:v>
      </x:c>
      <x:c r="G400" s="78" t="n">
        <x:v>45996</x:v>
      </x:c>
      <x:c r="H400" s="81" t="n">
        <x:v>0.15</x:v>
      </x:c>
      <x:c r="I400" s="81" t="n">
        <x:v>0.15</x:v>
      </x:c>
      <x:c r="J400" s="23" t="str">
        <x:v>total_b</x:v>
      </x:c>
      <x:c r="K400" s="23" t="str">
        <x:v>date_historical_price</x:v>
      </x:c>
      <x:c r="L400" s="81" t="n">
        <x:v>8</x:v>
      </x:c>
      <x:c r="M400" s="81" t="n">
        <x:v>71.4021721933905</x:v>
      </x:c>
      <x:c r="N400" s="81" t="n">
        <x:v>0.9506214370706926</x:v>
      </x:c>
      <x:c r="O400" s="23" t="n">
        <x:v>27</x:v>
      </x:c>
      <x:c r="P400" s="23" t="n">
        <x:v>8</x:v>
      </x:c>
      <x:c r="Q400" s="78" t="n">
        <x:v>45968</x:v>
      </x:c>
      <x:c r="R400" s="23" t="str">
        <x:v>True</x:v>
      </x:c>
      <x:c r="S400" s="23" t="str">
        <x:v>True</x:v>
      </x:c>
      <x:c r="T400" s="23" t="str">
        <x:v>False</x:v>
      </x:c>
    </x:row>
    <x:row r="401">
      <x:c r="A401" s="23" t="str">
        <x:v>active_label_common_panel</x:v>
      </x:c>
      <x:c r="B401" s="23" t="n">
        <x:v>1</x:v>
      </x:c>
      <x:c r="C401" s="23" t="str">
        <x:v>checkpoint:epoch:ministral-3-8b</x:v>
      </x:c>
      <x:c r="D401" s="23" t="str">
        <x:v>Ministral 3 8B</x:v>
      </x:c>
      <x:c r="E401" s="23" t="str">
        <x:v>mistral</x:v>
      </x:c>
      <x:c r="F401" s="78" t="n">
        <x:v>45993</x:v>
      </x:c>
      <x:c r="G401" s="78" t="n">
        <x:v>45996</x:v>
      </x:c>
      <x:c r="H401" s="81" t="n">
        <x:v>0.15</x:v>
      </x:c>
      <x:c r="I401" s="81" t="n">
        <x:v>0.15</x:v>
      </x:c>
      <x:c r="J401" s="23" t="str">
        <x:v>total_b</x:v>
      </x:c>
      <x:c r="K401" s="23" t="str">
        <x:v>score_date</x:v>
      </x:c>
      <x:c r="L401" s="81" t="n">
        <x:v>8</x:v>
      </x:c>
      <x:c r="M401" s="81" t="n">
        <x:v>8.80203077593748</x:v>
      </x:c>
      <x:c r="N401" s="81" t="n">
        <x:v>0.041492895730376546</x:v>
      </x:c>
      <x:c r="O401" s="23" t="n">
        <x:v>27</x:v>
      </x:c>
      <x:c r="P401" s="23" t="n">
        <x:v>8</x:v>
      </x:c>
      <x:c r="Q401" s="78" t="n">
        <x:v>45968</x:v>
      </x:c>
      <x:c r="R401" s="23" t="str">
        <x:v>True</x:v>
      </x:c>
      <x:c r="S401" s="23" t="str">
        <x:v>True</x:v>
      </x:c>
      <x:c r="T401" s="23" t="str">
        <x:v>False</x:v>
      </x:c>
    </x:row>
    <x:row r="402">
      <x:c r="A402" s="23" t="str">
        <x:v>active_label_common_panel</x:v>
      </x:c>
      <x:c r="B402" s="23" t="n">
        <x:v>1</x:v>
      </x:c>
      <x:c r="C402" s="23" t="str">
        <x:v>checkpoint:epoch:ministral-3-8b</x:v>
      </x:c>
      <x:c r="D402" s="23" t="str">
        <x:v>Ministral 3 8B</x:v>
      </x:c>
      <x:c r="E402" s="23" t="str">
        <x:v>mistral</x:v>
      </x:c>
      <x:c r="F402" s="78" t="n">
        <x:v>45993</x:v>
      </x:c>
      <x:c r="G402" s="78" t="n">
        <x:v>45996</x:v>
      </x:c>
      <x:c r="H402" s="81" t="n">
        <x:v>0.15</x:v>
      </x:c>
      <x:c r="I402" s="81" t="n">
        <x:v>0.15</x:v>
      </x:c>
      <x:c r="J402" s="23" t="str">
        <x:v>total_b</x:v>
      </x:c>
      <x:c r="K402" s="23" t="str">
        <x:v>score_date_historical_price</x:v>
      </x:c>
      <x:c r="L402" s="81" t="n">
        <x:v>8</x:v>
      </x:c>
      <x:c r="M402" s="81" t="n">
        <x:v>9.836354402882503</x:v>
      </x:c>
      <x:c r="N402" s="81" t="n">
        <x:v>0.08974418094413746</x:v>
      </x:c>
      <x:c r="O402" s="23" t="n">
        <x:v>27</x:v>
      </x:c>
      <x:c r="P402" s="23" t="n">
        <x:v>8</x:v>
      </x:c>
      <x:c r="Q402" s="78" t="n">
        <x:v>45968</x:v>
      </x:c>
      <x:c r="R402" s="23" t="str">
        <x:v>True</x:v>
      </x:c>
      <x:c r="S402" s="23" t="str">
        <x:v>True</x:v>
      </x:c>
      <x:c r="T402" s="23" t="str">
        <x:v>False</x:v>
      </x:c>
    </x:row>
    <x:row r="403">
      <x:c r="A403" s="23" t="str">
        <x:v>active_label_common_panel</x:v>
      </x:c>
      <x:c r="B403" s="23" t="n">
        <x:v>1</x:v>
      </x:c>
      <x:c r="C403" s="23" t="str">
        <x:v>checkpoint:epoch:ministral-3-8b</x:v>
      </x:c>
      <x:c r="D403" s="23" t="str">
        <x:v>Ministral 3 8B</x:v>
      </x:c>
      <x:c r="E403" s="23" t="str">
        <x:v>mistral</x:v>
      </x:c>
      <x:c r="F403" s="78" t="n">
        <x:v>45993</x:v>
      </x:c>
      <x:c r="G403" s="78" t="n">
        <x:v>45996</x:v>
      </x:c>
      <x:c r="H403" s="81" t="n">
        <x:v>0.15</x:v>
      </x:c>
      <x:c r="I403" s="81" t="n">
        <x:v>0.15</x:v>
      </x:c>
      <x:c r="J403" s="23" t="str">
        <x:v>total_b</x:v>
      </x:c>
      <x:c r="K403" s="23" t="str">
        <x:v>score_date_current_price_nonprospective</x:v>
      </x:c>
      <x:c r="L403" s="81" t="n">
        <x:v>8</x:v>
      </x:c>
      <x:c r="M403" s="81" t="n">
        <x:v>11.331988969512432</x:v>
      </x:c>
      <x:c r="N403" s="81" t="n">
        <x:v>0.15121615611711475</x:v>
      </x:c>
      <x:c r="O403" s="23" t="n">
        <x:v>27</x:v>
      </x:c>
      <x:c r="P403" s="23" t="n">
        <x:v>8</x:v>
      </x:c>
      <x:c r="Q403" s="78" t="n">
        <x:v>45968</x:v>
      </x:c>
      <x:c r="R403" s="23" t="str">
        <x:v>True</x:v>
      </x:c>
      <x:c r="S403" s="23" t="str">
        <x:v>True</x:v>
      </x:c>
      <x:c r="T403" s="23" t="str">
        <x:v>True</x:v>
      </x:c>
    </x:row>
    <x:row r="404">
      <x:c r="A404" s="23" t="str">
        <x:v>active_label_common_panel</x:v>
      </x:c>
      <x:c r="B404" s="23" t="n">
        <x:v>1</x:v>
      </x:c>
      <x:c r="C404" s="23" t="str">
        <x:v>checkpoint:epoch:devstral-2-123b</x:v>
      </x:c>
      <x:c r="D404" s="23" t="str">
        <x:v>Devstral 2 (123B)</x:v>
      </x:c>
      <x:c r="E404" s="23" t="str">
        <x:v>mistral</x:v>
      </x:c>
      <x:c r="F404" s="78" t="n">
        <x:v>46000</x:v>
      </x:c>
      <x:c r="G404" s="78" t="n">
        <x:v>46002</x:v>
      </x:c>
      <x:c r="H404" s="81" t="n">
        <x:v>0.3</x:v>
      </x:c>
      <x:c r="I404" s="81" t="n">
        <x:v>0.894427191</x:v>
      </x:c>
      <x:c r="J404" s="23" t="str">
        <x:v>active_b</x:v>
      </x:c>
      <x:c r="K404" s="23" t="str">
        <x:v>date_historical_price</x:v>
      </x:c>
      <x:c r="L404" s="81" t="n">
        <x:v>123</x:v>
      </x:c>
      <x:c r="M404" s="81" t="n">
        <x:v>7.168944304929286</x:v>
      </x:c>
      <x:c r="N404" s="81" t="n">
        <x:v>-1.2344499050463646</x:v>
      </x:c>
      <x:c r="O404" s="23" t="n">
        <x:v>27</x:v>
      </x:c>
      <x:c r="P404" s="23" t="n">
        <x:v>8</x:v>
      </x:c>
      <x:c r="Q404" s="78" t="n">
        <x:v>45968</x:v>
      </x:c>
      <x:c r="R404" s="23" t="str">
        <x:v>True</x:v>
      </x:c>
      <x:c r="S404" s="23" t="str">
        <x:v>True</x:v>
      </x:c>
      <x:c r="T404" s="23" t="str">
        <x:v>False</x:v>
      </x:c>
    </x:row>
    <x:row r="405">
      <x:c r="A405" s="23" t="str">
        <x:v>active_label_common_panel</x:v>
      </x:c>
      <x:c r="B405" s="23" t="n">
        <x:v>1</x:v>
      </x:c>
      <x:c r="C405" s="23" t="str">
        <x:v>checkpoint:epoch:devstral-2-123b</x:v>
      </x:c>
      <x:c r="D405" s="23" t="str">
        <x:v>Devstral 2 (123B)</x:v>
      </x:c>
      <x:c r="E405" s="23" t="str">
        <x:v>mistral</x:v>
      </x:c>
      <x:c r="F405" s="78" t="n">
        <x:v>46000</x:v>
      </x:c>
      <x:c r="G405" s="78" t="n">
        <x:v>46002</x:v>
      </x:c>
      <x:c r="H405" s="81" t="n">
        <x:v>0.3</x:v>
      </x:c>
      <x:c r="I405" s="81" t="n">
        <x:v>0.894427191</x:v>
      </x:c>
      <x:c r="J405" s="23" t="str">
        <x:v>active_b</x:v>
      </x:c>
      <x:c r="K405" s="23" t="str">
        <x:v>score_date</x:v>
      </x:c>
      <x:c r="L405" s="81" t="n">
        <x:v>123</x:v>
      </x:c>
      <x:c r="M405" s="81" t="n">
        <x:v>4.803940454734788</x:v>
      </x:c>
      <x:c r="N405" s="81" t="n">
        <x:v>-1.4083074957935366</x:v>
      </x:c>
      <x:c r="O405" s="23" t="n">
        <x:v>27</x:v>
      </x:c>
      <x:c r="P405" s="23" t="n">
        <x:v>8</x:v>
      </x:c>
      <x:c r="Q405" s="78" t="n">
        <x:v>45968</x:v>
      </x:c>
      <x:c r="R405" s="23" t="str">
        <x:v>True</x:v>
      </x:c>
      <x:c r="S405" s="23" t="str">
        <x:v>True</x:v>
      </x:c>
      <x:c r="T405" s="23" t="str">
        <x:v>False</x:v>
      </x:c>
    </x:row>
    <x:row r="406">
      <x:c r="A406" s="23" t="str">
        <x:v>active_label_common_panel</x:v>
      </x:c>
      <x:c r="B406" s="23" t="n">
        <x:v>1</x:v>
      </x:c>
      <x:c r="C406" s="23" t="str">
        <x:v>checkpoint:epoch:devstral-2-123b</x:v>
      </x:c>
      <x:c r="D406" s="23" t="str">
        <x:v>Devstral 2 (123B)</x:v>
      </x:c>
      <x:c r="E406" s="23" t="str">
        <x:v>mistral</x:v>
      </x:c>
      <x:c r="F406" s="78" t="n">
        <x:v>46000</x:v>
      </x:c>
      <x:c r="G406" s="78" t="n">
        <x:v>46002</x:v>
      </x:c>
      <x:c r="H406" s="81" t="n">
        <x:v>0.3</x:v>
      </x:c>
      <x:c r="I406" s="81" t="n">
        <x:v>0.894427191</x:v>
      </x:c>
      <x:c r="J406" s="23" t="str">
        <x:v>active_b</x:v>
      </x:c>
      <x:c r="K406" s="23" t="str">
        <x:v>score_date_historical_price</x:v>
      </x:c>
      <x:c r="L406" s="81" t="n">
        <x:v>123</x:v>
      </x:c>
      <x:c r="M406" s="81" t="n">
        <x:v>5.167280804722188</x:v>
      </x:c>
      <x:c r="N406" s="81" t="n">
        <x:v>-1.376643048456215</x:v>
      </x:c>
      <x:c r="O406" s="23" t="n">
        <x:v>27</x:v>
      </x:c>
      <x:c r="P406" s="23" t="n">
        <x:v>8</x:v>
      </x:c>
      <x:c r="Q406" s="78" t="n">
        <x:v>45968</x:v>
      </x:c>
      <x:c r="R406" s="23" t="str">
        <x:v>True</x:v>
      </x:c>
      <x:c r="S406" s="23" t="str">
        <x:v>True</x:v>
      </x:c>
      <x:c r="T406" s="23" t="str">
        <x:v>False</x:v>
      </x:c>
    </x:row>
    <x:row r="407">
      <x:c r="A407" s="23" t="str">
        <x:v>active_label_common_panel</x:v>
      </x:c>
      <x:c r="B407" s="23" t="n">
        <x:v>1</x:v>
      </x:c>
      <x:c r="C407" s="23" t="str">
        <x:v>checkpoint:epoch:devstral-2-123b</x:v>
      </x:c>
      <x:c r="D407" s="23" t="str">
        <x:v>Devstral 2 (123B)</x:v>
      </x:c>
      <x:c r="E407" s="23" t="str">
        <x:v>mistral</x:v>
      </x:c>
      <x:c r="F407" s="78" t="n">
        <x:v>46000</x:v>
      </x:c>
      <x:c r="G407" s="78" t="n">
        <x:v>46002</x:v>
      </x:c>
      <x:c r="H407" s="81" t="n">
        <x:v>0.3</x:v>
      </x:c>
      <x:c r="I407" s="81" t="n">
        <x:v>0.894427191</x:v>
      </x:c>
      <x:c r="J407" s="23" t="str">
        <x:v>active_b</x:v>
      </x:c>
      <x:c r="K407" s="23" t="str">
        <x:v>score_date_current_price_nonprospective</x:v>
      </x:c>
      <x:c r="L407" s="81" t="n">
        <x:v>123</x:v>
      </x:c>
      <x:c r="M407" s="81" t="n">
        <x:v>9.95717269489436</x:v>
      </x:c>
      <x:c r="N407" s="81" t="n">
        <x:v>-1.0917690719430213</x:v>
      </x:c>
      <x:c r="O407" s="23" t="n">
        <x:v>27</x:v>
      </x:c>
      <x:c r="P407" s="23" t="n">
        <x:v>8</x:v>
      </x:c>
      <x:c r="Q407" s="78" t="n">
        <x:v>45968</x:v>
      </x:c>
      <x:c r="R407" s="23" t="str">
        <x:v>True</x:v>
      </x:c>
      <x:c r="S407" s="23" t="str">
        <x:v>True</x:v>
      </x:c>
      <x:c r="T407" s="23" t="str">
        <x:v>True</x:v>
      </x:c>
    </x:row>
    <x:row r="408">
      <x:c r="A408" s="23" t="str">
        <x:v>active_label_common_panel</x:v>
      </x:c>
      <x:c r="B408" s="23" t="n">
        <x:v>1</x:v>
      </x:c>
      <x:c r="C408" s="23" t="str">
        <x:v>checkpoint:epoch:devstral-2-123b</x:v>
      </x:c>
      <x:c r="D408" s="23" t="str">
        <x:v>Devstral 2 (123B)</x:v>
      </x:c>
      <x:c r="E408" s="23" t="str">
        <x:v>mistral</x:v>
      </x:c>
      <x:c r="F408" s="78" t="n">
        <x:v>46000</x:v>
      </x:c>
      <x:c r="G408" s="78" t="n">
        <x:v>46002</x:v>
      </x:c>
      <x:c r="H408" s="81" t="n">
        <x:v>0.3</x:v>
      </x:c>
      <x:c r="I408" s="81" t="n">
        <x:v>0.894427191</x:v>
      </x:c>
      <x:c r="J408" s="23" t="str">
        <x:v>total_b</x:v>
      </x:c>
      <x:c r="K408" s="23" t="str">
        <x:v>date_historical_price</x:v>
      </x:c>
      <x:c r="L408" s="81" t="n">
        <x:v>123</x:v>
      </x:c>
      <x:c r="M408" s="81" t="n">
        <x:v>181.0169532910862</x:v>
      </x:c>
      <x:c r="N408" s="81" t="n">
        <x:v>0.1678141395401581</x:v>
      </x:c>
      <x:c r="O408" s="23" t="n">
        <x:v>27</x:v>
      </x:c>
      <x:c r="P408" s="23" t="n">
        <x:v>8</x:v>
      </x:c>
      <x:c r="Q408" s="78" t="n">
        <x:v>45968</x:v>
      </x:c>
      <x:c r="R408" s="23" t="str">
        <x:v>True</x:v>
      </x:c>
      <x:c r="S408" s="23" t="str">
        <x:v>True</x:v>
      </x:c>
      <x:c r="T408" s="23" t="str">
        <x:v>False</x:v>
      </x:c>
    </x:row>
    <x:row r="409">
      <x:c r="A409" s="23" t="str">
        <x:v>active_label_common_panel</x:v>
      </x:c>
      <x:c r="B409" s="23" t="n">
        <x:v>1</x:v>
      </x:c>
      <x:c r="C409" s="23" t="str">
        <x:v>checkpoint:epoch:devstral-2-123b</x:v>
      </x:c>
      <x:c r="D409" s="23" t="str">
        <x:v>Devstral 2 (123B)</x:v>
      </x:c>
      <x:c r="E409" s="23" t="str">
        <x:v>mistral</x:v>
      </x:c>
      <x:c r="F409" s="78" t="n">
        <x:v>46000</x:v>
      </x:c>
      <x:c r="G409" s="78" t="n">
        <x:v>46002</x:v>
      </x:c>
      <x:c r="H409" s="81" t="n">
        <x:v>0.3</x:v>
      </x:c>
      <x:c r="I409" s="81" t="n">
        <x:v>0.894427191</x:v>
      </x:c>
      <x:c r="J409" s="23" t="str">
        <x:v>total_b</x:v>
      </x:c>
      <x:c r="K409" s="23" t="str">
        <x:v>score_date</x:v>
      </x:c>
      <x:c r="L409" s="81" t="n">
        <x:v>123</x:v>
      </x:c>
      <x:c r="M409" s="81" t="n">
        <x:v>58.6586367265037</x:v>
      </x:c>
      <x:c r="N409" s="81" t="n">
        <x:v>-0.32157314602767595</x:v>
      </x:c>
      <x:c r="O409" s="23" t="n">
        <x:v>27</x:v>
      </x:c>
      <x:c r="P409" s="23" t="n">
        <x:v>8</x:v>
      </x:c>
      <x:c r="Q409" s="78" t="n">
        <x:v>45968</x:v>
      </x:c>
      <x:c r="R409" s="23" t="str">
        <x:v>True</x:v>
      </x:c>
      <x:c r="S409" s="23" t="str">
        <x:v>True</x:v>
      </x:c>
      <x:c r="T409" s="23" t="str">
        <x:v>False</x:v>
      </x:c>
    </x:row>
    <x:row r="410">
      <x:c r="A410" s="23" t="str">
        <x:v>active_label_common_panel</x:v>
      </x:c>
      <x:c r="B410" s="23" t="n">
        <x:v>1</x:v>
      </x:c>
      <x:c r="C410" s="23" t="str">
        <x:v>checkpoint:epoch:devstral-2-123b</x:v>
      </x:c>
      <x:c r="D410" s="23" t="str">
        <x:v>Devstral 2 (123B)</x:v>
      </x:c>
      <x:c r="E410" s="23" t="str">
        <x:v>mistral</x:v>
      </x:c>
      <x:c r="F410" s="78" t="n">
        <x:v>46000</x:v>
      </x:c>
      <x:c r="G410" s="78" t="n">
        <x:v>46002</x:v>
      </x:c>
      <x:c r="H410" s="81" t="n">
        <x:v>0.3</x:v>
      </x:c>
      <x:c r="I410" s="81" t="n">
        <x:v>0.894427191</x:v>
      </x:c>
      <x:c r="J410" s="23" t="str">
        <x:v>total_b</x:v>
      </x:c>
      <x:c r="K410" s="23" t="str">
        <x:v>score_date_historical_price</x:v>
      </x:c>
      <x:c r="L410" s="81" t="n">
        <x:v>123</x:v>
      </x:c>
      <x:c r="M410" s="81" t="n">
        <x:v>66.7706809092094</x:v>
      </x:c>
      <x:c r="N410" s="81" t="n">
        <x:v>-0.2653193063665487</x:v>
      </x:c>
      <x:c r="O410" s="23" t="n">
        <x:v>27</x:v>
      </x:c>
      <x:c r="P410" s="23" t="n">
        <x:v>8</x:v>
      </x:c>
      <x:c r="Q410" s="78" t="n">
        <x:v>45968</x:v>
      </x:c>
      <x:c r="R410" s="23" t="str">
        <x:v>True</x:v>
      </x:c>
      <x:c r="S410" s="23" t="str">
        <x:v>True</x:v>
      </x:c>
      <x:c r="T410" s="23" t="str">
        <x:v>False</x:v>
      </x:c>
    </x:row>
    <x:row r="411">
      <x:c r="A411" s="23" t="str">
        <x:v>active_label_common_panel</x:v>
      </x:c>
      <x:c r="B411" s="23" t="n">
        <x:v>1</x:v>
      </x:c>
      <x:c r="C411" s="23" t="str">
        <x:v>checkpoint:epoch:devstral-2-123b</x:v>
      </x:c>
      <x:c r="D411" s="23" t="str">
        <x:v>Devstral 2 (123B)</x:v>
      </x:c>
      <x:c r="E411" s="23" t="str">
        <x:v>mistral</x:v>
      </x:c>
      <x:c r="F411" s="78" t="n">
        <x:v>46000</x:v>
      </x:c>
      <x:c r="G411" s="78" t="n">
        <x:v>46002</x:v>
      </x:c>
      <x:c r="H411" s="81" t="n">
        <x:v>0.3</x:v>
      </x:c>
      <x:c r="I411" s="81" t="n">
        <x:v>0.894427191</x:v>
      </x:c>
      <x:c r="J411" s="23" t="str">
        <x:v>total_b</x:v>
      </x:c>
      <x:c r="K411" s="23" t="str">
        <x:v>score_date_current_price_nonprospective</x:v>
      </x:c>
      <x:c r="L411" s="81" t="n">
        <x:v>123</x:v>
      </x:c>
      <x:c r="M411" s="81" t="n">
        <x:v>212.53314042926237</x:v>
      </x:c>
      <x:c r="N411" s="81" t="n">
        <x:v>0.23752154804512682</x:v>
      </x:c>
      <x:c r="O411" s="23" t="n">
        <x:v>27</x:v>
      </x:c>
      <x:c r="P411" s="23" t="n">
        <x:v>8</x:v>
      </x:c>
      <x:c r="Q411" s="78" t="n">
        <x:v>45968</x:v>
      </x:c>
      <x:c r="R411" s="23" t="str">
        <x:v>True</x:v>
      </x:c>
      <x:c r="S411" s="23" t="str">
        <x:v>True</x:v>
      </x:c>
      <x:c r="T411" s="23" t="str">
        <x:v>True</x:v>
      </x:c>
    </x:row>
    <x:row r="412">
      <x:c r="A412" s="23" t="str">
        <x:v>active_label_common_panel</x:v>
      </x:c>
      <x:c r="B412" s="23" t="n">
        <x:v>1</x:v>
      </x:c>
      <x:c r="C412" s="23" t="str">
        <x:v>checkpoint:epoch:nemotron-3-nano-30b-a3b</x:v>
      </x:c>
      <x:c r="D412" s="23" t="str">
        <x:v>Nemotron 3-Nano-30B-A3B</x:v>
      </x:c>
      <x:c r="E412" s="23" t="str">
        <x:v>nvidia</x:v>
      </x:c>
      <x:c r="F412" s="78" t="n">
        <x:v>46006</x:v>
      </x:c>
      <x:c r="G412" s="78" t="n">
        <x:v>46010</x:v>
      </x:c>
      <x:c r="H412" s="81" t="n">
        <x:v>0.12</x:v>
      </x:c>
      <x:c r="I412" s="81" t="n">
        <x:v>0.1</x:v>
      </x:c>
      <x:c r="J412" s="23" t="str">
        <x:v>active_b</x:v>
      </x:c>
      <x:c r="K412" s="23" t="str">
        <x:v>date_historical_price</x:v>
      </x:c>
      <x:c r="L412" s="81" t="n">
        <x:v>3.6</x:v>
      </x:c>
      <x:c r="M412" s="81" t="n">
        <x:v>5.792958903404545</x:v>
      </x:c>
      <x:c r="N412" s="81" t="n">
        <x:v>0.2065979467568104</x:v>
      </x:c>
      <x:c r="O412" s="23" t="n">
        <x:v>34</x:v>
      </x:c>
      <x:c r="P412" s="23" t="n">
        <x:v>9</x:v>
      </x:c>
      <x:c r="Q412" s="78" t="n">
        <x:v>46002</x:v>
      </x:c>
      <x:c r="R412" s="23" t="str">
        <x:v>True</x:v>
      </x:c>
      <x:c r="S412" s="23" t="str">
        <x:v>True</x:v>
      </x:c>
      <x:c r="T412" s="23" t="str">
        <x:v>False</x:v>
      </x:c>
    </x:row>
    <x:row r="413">
      <x:c r="A413" s="23" t="str">
        <x:v>active_label_common_panel</x:v>
      </x:c>
      <x:c r="B413" s="23" t="n">
        <x:v>1</x:v>
      </x:c>
      <x:c r="C413" s="23" t="str">
        <x:v>checkpoint:epoch:nemotron-3-nano-30b-a3b</x:v>
      </x:c>
      <x:c r="D413" s="23" t="str">
        <x:v>Nemotron 3-Nano-30B-A3B</x:v>
      </x:c>
      <x:c r="E413" s="23" t="str">
        <x:v>nvidia</x:v>
      </x:c>
      <x:c r="F413" s="78" t="n">
        <x:v>46006</x:v>
      </x:c>
      <x:c r="G413" s="78" t="n">
        <x:v>46010</x:v>
      </x:c>
      <x:c r="H413" s="81" t="n">
        <x:v>0.12</x:v>
      </x:c>
      <x:c r="I413" s="81" t="n">
        <x:v>0.1</x:v>
      </x:c>
      <x:c r="J413" s="23" t="str">
        <x:v>active_b</x:v>
      </x:c>
      <x:c r="K413" s="23" t="str">
        <x:v>score_date</x:v>
      </x:c>
      <x:c r="L413" s="81" t="n">
        <x:v>3.6</x:v>
      </x:c>
      <x:c r="M413" s="81" t="n">
        <x:v>9.219193226128931</x:v>
      </x:c>
      <x:c r="N413" s="81" t="n">
        <x:v>0.4083904167320352</x:v>
      </x:c>
      <x:c r="O413" s="23" t="n">
        <x:v>34</x:v>
      </x:c>
      <x:c r="P413" s="23" t="n">
        <x:v>9</x:v>
      </x:c>
      <x:c r="Q413" s="78" t="n">
        <x:v>46002</x:v>
      </x:c>
      <x:c r="R413" s="23" t="str">
        <x:v>True</x:v>
      </x:c>
      <x:c r="S413" s="23" t="str">
        <x:v>True</x:v>
      </x:c>
      <x:c r="T413" s="23" t="str">
        <x:v>False</x:v>
      </x:c>
    </x:row>
    <x:row r="414">
      <x:c r="A414" s="23" t="str">
        <x:v>active_label_common_panel</x:v>
      </x:c>
      <x:c r="B414" s="23" t="n">
        <x:v>1</x:v>
      </x:c>
      <x:c r="C414" s="23" t="str">
        <x:v>checkpoint:epoch:nemotron-3-nano-30b-a3b</x:v>
      </x:c>
      <x:c r="D414" s="23" t="str">
        <x:v>Nemotron 3-Nano-30B-A3B</x:v>
      </x:c>
      <x:c r="E414" s="23" t="str">
        <x:v>nvidia</x:v>
      </x:c>
      <x:c r="F414" s="78" t="n">
        <x:v>46006</x:v>
      </x:c>
      <x:c r="G414" s="78" t="n">
        <x:v>46010</x:v>
      </x:c>
      <x:c r="H414" s="81" t="n">
        <x:v>0.12</x:v>
      </x:c>
      <x:c r="I414" s="81" t="n">
        <x:v>0.1</x:v>
      </x:c>
      <x:c r="J414" s="23" t="str">
        <x:v>active_b</x:v>
      </x:c>
      <x:c r="K414" s="23" t="str">
        <x:v>score_date_historical_price</x:v>
      </x:c>
      <x:c r="L414" s="81" t="n">
        <x:v>3.6</x:v>
      </x:c>
      <x:c r="M414" s="81" t="n">
        <x:v>6.009602459883612</x:v>
      </x:c>
      <x:c r="N414" s="81" t="n">
        <x:v>0.22254324325055896</x:v>
      </x:c>
      <x:c r="O414" s="23" t="n">
        <x:v>34</x:v>
      </x:c>
      <x:c r="P414" s="23" t="n">
        <x:v>9</x:v>
      </x:c>
      <x:c r="Q414" s="78" t="n">
        <x:v>46002</x:v>
      </x:c>
      <x:c r="R414" s="23" t="str">
        <x:v>True</x:v>
      </x:c>
      <x:c r="S414" s="23" t="str">
        <x:v>True</x:v>
      </x:c>
      <x:c r="T414" s="23" t="str">
        <x:v>False</x:v>
      </x:c>
    </x:row>
    <x:row r="415">
      <x:c r="A415" s="23" t="str">
        <x:v>active_label_common_panel</x:v>
      </x:c>
      <x:c r="B415" s="23" t="n">
        <x:v>1</x:v>
      </x:c>
      <x:c r="C415" s="23" t="str">
        <x:v>checkpoint:epoch:nemotron-3-nano-30b-a3b</x:v>
      </x:c>
      <x:c r="D415" s="23" t="str">
        <x:v>Nemotron 3-Nano-30B-A3B</x:v>
      </x:c>
      <x:c r="E415" s="23" t="str">
        <x:v>nvidia</x:v>
      </x:c>
      <x:c r="F415" s="78" t="n">
        <x:v>46006</x:v>
      </x:c>
      <x:c r="G415" s="78" t="n">
        <x:v>46010</x:v>
      </x:c>
      <x:c r="H415" s="81" t="n">
        <x:v>0.12</x:v>
      </x:c>
      <x:c r="I415" s="81" t="n">
        <x:v>0.1</x:v>
      </x:c>
      <x:c r="J415" s="23" t="str">
        <x:v>active_b</x:v>
      </x:c>
      <x:c r="K415" s="23" t="str">
        <x:v>score_date_current_price_nonprospective</x:v>
      </x:c>
      <x:c r="L415" s="81" t="n">
        <x:v>3.6</x:v>
      </x:c>
      <x:c r="M415" s="81" t="n">
        <x:v>4.630233404260205</x:v>
      </x:c>
      <x:c r="N415" s="81" t="n">
        <x:v>0.1093003830427492</x:v>
      </x:c>
      <x:c r="O415" s="23" t="n">
        <x:v>34</x:v>
      </x:c>
      <x:c r="P415" s="23" t="n">
        <x:v>9</x:v>
      </x:c>
      <x:c r="Q415" s="78" t="n">
        <x:v>46002</x:v>
      </x:c>
      <x:c r="R415" s="23" t="str">
        <x:v>True</x:v>
      </x:c>
      <x:c r="S415" s="23" t="str">
        <x:v>True</x:v>
      </x:c>
      <x:c r="T415" s="23" t="str">
        <x:v>True</x:v>
      </x:c>
    </x:row>
    <x:row r="416">
      <x:c r="A416" s="23" t="str">
        <x:v>active_label_common_panel</x:v>
      </x:c>
      <x:c r="B416" s="23" t="n">
        <x:v>1</x:v>
      </x:c>
      <x:c r="C416" s="23" t="str">
        <x:v>checkpoint:epoch:nemotron-3-nano-30b-a3b</x:v>
      </x:c>
      <x:c r="D416" s="23" t="str">
        <x:v>Nemotron 3-Nano-30B-A3B</x:v>
      </x:c>
      <x:c r="E416" s="23" t="str">
        <x:v>nvidia</x:v>
      </x:c>
      <x:c r="F416" s="78" t="n">
        <x:v>46006</x:v>
      </x:c>
      <x:c r="G416" s="78" t="n">
        <x:v>46010</x:v>
      </x:c>
      <x:c r="H416" s="81" t="n">
        <x:v>0.12</x:v>
      </x:c>
      <x:c r="I416" s="81" t="n">
        <x:v>0.1</x:v>
      </x:c>
      <x:c r="J416" s="23" t="str">
        <x:v>total_b</x:v>
      </x:c>
      <x:c r="K416" s="23" t="str">
        <x:v>date_historical_price</x:v>
      </x:c>
      <x:c r="L416" s="81" t="n">
        <x:v>31.6</x:v>
      </x:c>
      <x:c r="M416" s="81" t="n">
        <x:v>23.562471233212218</x:v>
      </x:c>
      <x:c r="N416" s="81" t="n">
        <x:v>-0.12746624528667147</x:v>
      </x:c>
      <x:c r="O416" s="23" t="n">
        <x:v>34</x:v>
      </x:c>
      <x:c r="P416" s="23" t="n">
        <x:v>9</x:v>
      </x:c>
      <x:c r="Q416" s="78" t="n">
        <x:v>46002</x:v>
      </x:c>
      <x:c r="R416" s="23" t="str">
        <x:v>True</x:v>
      </x:c>
      <x:c r="S416" s="23" t="str">
        <x:v>True</x:v>
      </x:c>
      <x:c r="T416" s="23" t="str">
        <x:v>False</x:v>
      </x:c>
    </x:row>
    <x:row r="417">
      <x:c r="A417" s="23" t="str">
        <x:v>active_label_common_panel</x:v>
      </x:c>
      <x:c r="B417" s="23" t="n">
        <x:v>1</x:v>
      </x:c>
      <x:c r="C417" s="23" t="str">
        <x:v>checkpoint:epoch:nemotron-3-nano-30b-a3b</x:v>
      </x:c>
      <x:c r="D417" s="23" t="str">
        <x:v>Nemotron 3-Nano-30B-A3B</x:v>
      </x:c>
      <x:c r="E417" s="23" t="str">
        <x:v>nvidia</x:v>
      </x:c>
      <x:c r="F417" s="78" t="n">
        <x:v>46006</x:v>
      </x:c>
      <x:c r="G417" s="78" t="n">
        <x:v>46010</x:v>
      </x:c>
      <x:c r="H417" s="81" t="n">
        <x:v>0.12</x:v>
      </x:c>
      <x:c r="I417" s="81" t="n">
        <x:v>0.1</x:v>
      </x:c>
      <x:c r="J417" s="23" t="str">
        <x:v>total_b</x:v>
      </x:c>
      <x:c r="K417" s="23" t="str">
        <x:v>score_date</x:v>
      </x:c>
      <x:c r="L417" s="81" t="n">
        <x:v>31.6</x:v>
      </x:c>
      <x:c r="M417" s="81" t="n">
        <x:v>28.560483270535688</x:v>
      </x:c>
      <x:c r="N417" s="81" t="n">
        <x:v>-0.043921530776479735</x:v>
      </x:c>
      <x:c r="O417" s="23" t="n">
        <x:v>34</x:v>
      </x:c>
      <x:c r="P417" s="23" t="n">
        <x:v>9</x:v>
      </x:c>
      <x:c r="Q417" s="78" t="n">
        <x:v>46002</x:v>
      </x:c>
      <x:c r="R417" s="23" t="str">
        <x:v>True</x:v>
      </x:c>
      <x:c r="S417" s="23" t="str">
        <x:v>True</x:v>
      </x:c>
      <x:c r="T417" s="23" t="str">
        <x:v>False</x:v>
      </x:c>
    </x:row>
    <x:row r="418">
      <x:c r="A418" s="23" t="str">
        <x:v>active_label_common_panel</x:v>
      </x:c>
      <x:c r="B418" s="23" t="n">
        <x:v>1</x:v>
      </x:c>
      <x:c r="C418" s="23" t="str">
        <x:v>checkpoint:epoch:nemotron-3-nano-30b-a3b</x:v>
      </x:c>
      <x:c r="D418" s="23" t="str">
        <x:v>Nemotron 3-Nano-30B-A3B</x:v>
      </x:c>
      <x:c r="E418" s="23" t="str">
        <x:v>nvidia</x:v>
      </x:c>
      <x:c r="F418" s="78" t="n">
        <x:v>46006</x:v>
      </x:c>
      <x:c r="G418" s="78" t="n">
        <x:v>46010</x:v>
      </x:c>
      <x:c r="H418" s="81" t="n">
        <x:v>0.12</x:v>
      </x:c>
      <x:c r="I418" s="81" t="n">
        <x:v>0.1</x:v>
      </x:c>
      <x:c r="J418" s="23" t="str">
        <x:v>total_b</x:v>
      </x:c>
      <x:c r="K418" s="23" t="str">
        <x:v>score_date_historical_price</x:v>
      </x:c>
      <x:c r="L418" s="81" t="n">
        <x:v>31.6</x:v>
      </x:c>
      <x:c r="M418" s="81" t="n">
        <x:v>13.453073485608595</x:v>
      </x:c>
      <x:c r="N418" s="81" t="n">
        <x:v>-0.37086556814208643</x:v>
      </x:c>
      <x:c r="O418" s="23" t="n">
        <x:v>34</x:v>
      </x:c>
      <x:c r="P418" s="23" t="n">
        <x:v>9</x:v>
      </x:c>
      <x:c r="Q418" s="78" t="n">
        <x:v>46002</x:v>
      </x:c>
      <x:c r="R418" s="23" t="str">
        <x:v>True</x:v>
      </x:c>
      <x:c r="S418" s="23" t="str">
        <x:v>True</x:v>
      </x:c>
      <x:c r="T418" s="23" t="str">
        <x:v>False</x:v>
      </x:c>
    </x:row>
    <x:row r="419">
      <x:c r="A419" s="23" t="str">
        <x:v>active_label_common_panel</x:v>
      </x:c>
      <x:c r="B419" s="23" t="n">
        <x:v>1</x:v>
      </x:c>
      <x:c r="C419" s="23" t="str">
        <x:v>checkpoint:epoch:nemotron-3-nano-30b-a3b</x:v>
      </x:c>
      <x:c r="D419" s="23" t="str">
        <x:v>Nemotron 3-Nano-30B-A3B</x:v>
      </x:c>
      <x:c r="E419" s="23" t="str">
        <x:v>nvidia</x:v>
      </x:c>
      <x:c r="F419" s="78" t="n">
        <x:v>46006</x:v>
      </x:c>
      <x:c r="G419" s="78" t="n">
        <x:v>46010</x:v>
      </x:c>
      <x:c r="H419" s="81" t="n">
        <x:v>0.12</x:v>
      </x:c>
      <x:c r="I419" s="81" t="n">
        <x:v>0.1</x:v>
      </x:c>
      <x:c r="J419" s="23" t="str">
        <x:v>total_b</x:v>
      </x:c>
      <x:c r="K419" s="23" t="str">
        <x:v>score_date_current_price_nonprospective</x:v>
      </x:c>
      <x:c r="L419" s="81" t="n">
        <x:v>31.6</x:v>
      </x:c>
      <x:c r="M419" s="81" t="n">
        <x:v>9.542364988935681</x:v>
      </x:c>
      <x:c r="N419" s="81" t="n">
        <x:v>-0.5200310586108411</x:v>
      </x:c>
      <x:c r="O419" s="23" t="n">
        <x:v>34</x:v>
      </x:c>
      <x:c r="P419" s="23" t="n">
        <x:v>9</x:v>
      </x:c>
      <x:c r="Q419" s="78" t="n">
        <x:v>46002</x:v>
      </x:c>
      <x:c r="R419" s="23" t="str">
        <x:v>True</x:v>
      </x:c>
      <x:c r="S419" s="23" t="str">
        <x:v>True</x:v>
      </x:c>
      <x:c r="T419" s="23" t="str">
        <x:v>True</x:v>
      </x:c>
    </x:row>
    <x:row r="420">
      <x:c r="A420" s="23" t="str">
        <x:v>active_label_common_panel</x:v>
      </x:c>
      <x:c r="B420" s="23" t="n">
        <x:v>1</x:v>
      </x:c>
      <x:c r="C420" s="23" t="str">
        <x:v>checkpoint:z-ai-zhipu-ai:glm-4-7</x:v>
      </x:c>
      <x:c r="D420" s="23" t="str">
        <x:v>GLM-4.7</x:v>
      </x:c>
      <x:c r="E420" s="23" t="str">
        <x:v>zai</x:v>
      </x:c>
      <x:c r="F420" s="78" t="n">
        <x:v>46013</x:v>
      </x:c>
      <x:c r="G420" s="78" t="n">
        <x:v>46014</x:v>
      </x:c>
      <x:c r="H420" s="81" t="n">
        <x:v>0.7745966692414834</x:v>
      </x:c>
      <x:c r="I420" s="81" t="n">
        <x:v>1.09146690284</x:v>
      </x:c>
      <x:c r="J420" s="23" t="str">
        <x:v>active_b</x:v>
      </x:c>
      <x:c r="K420" s="23" t="str">
        <x:v>date_historical_price</x:v>
      </x:c>
      <x:c r="L420" s="81" t="n">
        <x:v>32</x:v>
      </x:c>
      <x:c r="M420" s="81" t="n">
        <x:v>19.760950423182877</x:v>
      </x:c>
      <x:c r="N420" s="81" t="n">
        <x:v>-0.20934214972733037</x:v>
      </x:c>
      <x:c r="O420" s="23" t="n">
        <x:v>32</x:v>
      </x:c>
      <x:c r="P420" s="23" t="n">
        <x:v>9</x:v>
      </x:c>
      <x:c r="Q420" s="78" t="n">
        <x:v>46010</x:v>
      </x:c>
      <x:c r="R420" s="23" t="str">
        <x:v>True</x:v>
      </x:c>
      <x:c r="S420" s="23" t="str">
        <x:v>True</x:v>
      </x:c>
      <x:c r="T420" s="23" t="str">
        <x:v>False</x:v>
      </x:c>
    </x:row>
    <x:row r="421">
      <x:c r="A421" s="23" t="str">
        <x:v>active_label_common_panel</x:v>
      </x:c>
      <x:c r="B421" s="23" t="n">
        <x:v>1</x:v>
      </x:c>
      <x:c r="C421" s="23" t="str">
        <x:v>checkpoint:z-ai-zhipu-ai:glm-4-7</x:v>
      </x:c>
      <x:c r="D421" s="23" t="str">
        <x:v>GLM-4.7</x:v>
      </x:c>
      <x:c r="E421" s="23" t="str">
        <x:v>zai</x:v>
      </x:c>
      <x:c r="F421" s="78" t="n">
        <x:v>46013</x:v>
      </x:c>
      <x:c r="G421" s="78" t="n">
        <x:v>46014</x:v>
      </x:c>
      <x:c r="H421" s="81" t="n">
        <x:v>0.7745966692414834</x:v>
      </x:c>
      <x:c r="I421" s="81" t="n">
        <x:v>1.09146690284</x:v>
      </x:c>
      <x:c r="J421" s="23" t="str">
        <x:v>active_b</x:v>
      </x:c>
      <x:c r="K421" s="23" t="str">
        <x:v>score_date</x:v>
      </x:c>
      <x:c r="L421" s="81" t="n">
        <x:v>32</x:v>
      </x:c>
      <x:c r="M421" s="81" t="n">
        <x:v>15.52395021858376</x:v>
      </x:c>
      <x:c r="N421" s="81" t="n">
        <x:v>-0.31414773692321435</x:v>
      </x:c>
      <x:c r="O421" s="23" t="n">
        <x:v>32</x:v>
      </x:c>
      <x:c r="P421" s="23" t="n">
        <x:v>9</x:v>
      </x:c>
      <x:c r="Q421" s="78" t="n">
        <x:v>46010</x:v>
      </x:c>
      <x:c r="R421" s="23" t="str">
        <x:v>True</x:v>
      </x:c>
      <x:c r="S421" s="23" t="str">
        <x:v>True</x:v>
      </x:c>
      <x:c r="T421" s="23" t="str">
        <x:v>False</x:v>
      </x:c>
    </x:row>
    <x:row r="422">
      <x:c r="A422" s="23" t="str">
        <x:v>active_label_common_panel</x:v>
      </x:c>
      <x:c r="B422" s="23" t="n">
        <x:v>1</x:v>
      </x:c>
      <x:c r="C422" s="23" t="str">
        <x:v>checkpoint:z-ai-zhipu-ai:glm-4-7</x:v>
      </x:c>
      <x:c r="D422" s="23" t="str">
        <x:v>GLM-4.7</x:v>
      </x:c>
      <x:c r="E422" s="23" t="str">
        <x:v>zai</x:v>
      </x:c>
      <x:c r="F422" s="78" t="n">
        <x:v>46013</x:v>
      </x:c>
      <x:c r="G422" s="78" t="n">
        <x:v>46014</x:v>
      </x:c>
      <x:c r="H422" s="81" t="n">
        <x:v>0.7745966692414834</x:v>
      </x:c>
      <x:c r="I422" s="81" t="n">
        <x:v>1.09146690284</x:v>
      </x:c>
      <x:c r="J422" s="23" t="str">
        <x:v>active_b</x:v>
      </x:c>
      <x:c r="K422" s="23" t="str">
        <x:v>score_date_historical_price</x:v>
      </x:c>
      <x:c r="L422" s="81" t="n">
        <x:v>32</x:v>
      </x:c>
      <x:c r="M422" s="81" t="n">
        <x:v>17.39490075294059</x:v>
      </x:c>
      <x:c r="N422" s="81" t="n">
        <x:v>-0.26472802310771</x:v>
      </x:c>
      <x:c r="O422" s="23" t="n">
        <x:v>32</x:v>
      </x:c>
      <x:c r="P422" s="23" t="n">
        <x:v>9</x:v>
      </x:c>
      <x:c r="Q422" s="78" t="n">
        <x:v>46010</x:v>
      </x:c>
      <x:c r="R422" s="23" t="str">
        <x:v>True</x:v>
      </x:c>
      <x:c r="S422" s="23" t="str">
        <x:v>True</x:v>
      </x:c>
      <x:c r="T422" s="23" t="str">
        <x:v>False</x:v>
      </x:c>
    </x:row>
    <x:row r="423">
      <x:c r="A423" s="23" t="str">
        <x:v>active_label_common_panel</x:v>
      </x:c>
      <x:c r="B423" s="23" t="n">
        <x:v>1</x:v>
      </x:c>
      <x:c r="C423" s="23" t="str">
        <x:v>checkpoint:z-ai-zhipu-ai:glm-4-7</x:v>
      </x:c>
      <x:c r="D423" s="23" t="str">
        <x:v>GLM-4.7</x:v>
      </x:c>
      <x:c r="E423" s="23" t="str">
        <x:v>zai</x:v>
      </x:c>
      <x:c r="F423" s="78" t="n">
        <x:v>46013</x:v>
      </x:c>
      <x:c r="G423" s="78" t="n">
        <x:v>46014</x:v>
      </x:c>
      <x:c r="H423" s="81" t="n">
        <x:v>0.7745966692414834</x:v>
      </x:c>
      <x:c r="I423" s="81" t="n">
        <x:v>1.09146690284</x:v>
      </x:c>
      <x:c r="J423" s="23" t="str">
        <x:v>active_b</x:v>
      </x:c>
      <x:c r="K423" s="23" t="str">
        <x:v>score_date_current_price_nonprospective</x:v>
      </x:c>
      <x:c r="L423" s="81" t="n">
        <x:v>32</x:v>
      </x:c>
      <x:c r="M423" s="81" t="n">
        <x:v>16.211541289732867</x:v>
      </x:c>
      <x:c r="N423" s="81" t="n">
        <x:v>-0.29532567156484524</x:v>
      </x:c>
      <x:c r="O423" s="23" t="n">
        <x:v>32</x:v>
      </x:c>
      <x:c r="P423" s="23" t="n">
        <x:v>9</x:v>
      </x:c>
      <x:c r="Q423" s="78" t="n">
        <x:v>46010</x:v>
      </x:c>
      <x:c r="R423" s="23" t="str">
        <x:v>True</x:v>
      </x:c>
      <x:c r="S423" s="23" t="str">
        <x:v>True</x:v>
      </x:c>
      <x:c r="T423" s="23" t="str">
        <x:v>True</x:v>
      </x:c>
    </x:row>
    <x:row r="424">
      <x:c r="A424" s="23" t="str">
        <x:v>active_label_common_panel</x:v>
      </x:c>
      <x:c r="B424" s="23" t="n">
        <x:v>1</x:v>
      </x:c>
      <x:c r="C424" s="23" t="str">
        <x:v>checkpoint:z-ai-zhipu-ai:glm-4-7</x:v>
      </x:c>
      <x:c r="D424" s="23" t="str">
        <x:v>GLM-4.7</x:v>
      </x:c>
      <x:c r="E424" s="23" t="str">
        <x:v>zai</x:v>
      </x:c>
      <x:c r="F424" s="78" t="n">
        <x:v>46013</x:v>
      </x:c>
      <x:c r="G424" s="78" t="n">
        <x:v>46014</x:v>
      </x:c>
      <x:c r="H424" s="81" t="n">
        <x:v>0.7745966692414834</x:v>
      </x:c>
      <x:c r="I424" s="81" t="n">
        <x:v>1.09146690284</x:v>
      </x:c>
      <x:c r="J424" s="23" t="str">
        <x:v>total_b</x:v>
      </x:c>
      <x:c r="K424" s="23" t="str">
        <x:v>date_historical_price</x:v>
      </x:c>
      <x:c r="L424" s="81" t="n">
        <x:v>358</x:v>
      </x:c>
      <x:c r="M424" s="81" t="n">
        <x:v>659.195354130873</x:v>
      </x:c>
      <x:c r="N424" s="81" t="n">
        <x:v>0.26513111124051947</x:v>
      </x:c>
      <x:c r="O424" s="23" t="n">
        <x:v>32</x:v>
      </x:c>
      <x:c r="P424" s="23" t="n">
        <x:v>9</x:v>
      </x:c>
      <x:c r="Q424" s="78" t="n">
        <x:v>46010</x:v>
      </x:c>
      <x:c r="R424" s="23" t="str">
        <x:v>True</x:v>
      </x:c>
      <x:c r="S424" s="23" t="str">
        <x:v>True</x:v>
      </x:c>
      <x:c r="T424" s="23" t="str">
        <x:v>False</x:v>
      </x:c>
    </x:row>
    <x:row r="425">
      <x:c r="A425" s="23" t="str">
        <x:v>active_label_common_panel</x:v>
      </x:c>
      <x:c r="B425" s="23" t="n">
        <x:v>1</x:v>
      </x:c>
      <x:c r="C425" s="23" t="str">
        <x:v>checkpoint:z-ai-zhipu-ai:glm-4-7</x:v>
      </x:c>
      <x:c r="D425" s="23" t="str">
        <x:v>GLM-4.7</x:v>
      </x:c>
      <x:c r="E425" s="23" t="str">
        <x:v>zai</x:v>
      </x:c>
      <x:c r="F425" s="78" t="n">
        <x:v>46013</x:v>
      </x:c>
      <x:c r="G425" s="78" t="n">
        <x:v>46014</x:v>
      </x:c>
      <x:c r="H425" s="81" t="n">
        <x:v>0.7745966692414834</x:v>
      </x:c>
      <x:c r="I425" s="81" t="n">
        <x:v>1.09146690284</x:v>
      </x:c>
      <x:c r="J425" s="23" t="str">
        <x:v>total_b</x:v>
      </x:c>
      <x:c r="K425" s="23" t="str">
        <x:v>score_date</x:v>
      </x:c>
      <x:c r="L425" s="81" t="n">
        <x:v>358</x:v>
      </x:c>
      <x:c r="M425" s="81" t="n">
        <x:v>1043.7617674993808</x:v>
      </x:c>
      <x:c r="N425" s="81" t="n">
        <x:v>0.4647183581651381</x:v>
      </x:c>
      <x:c r="O425" s="23" t="n">
        <x:v>32</x:v>
      </x:c>
      <x:c r="P425" s="23" t="n">
        <x:v>9</x:v>
      </x:c>
      <x:c r="Q425" s="78" t="n">
        <x:v>46010</x:v>
      </x:c>
      <x:c r="R425" s="23" t="str">
        <x:v>True</x:v>
      </x:c>
      <x:c r="S425" s="23" t="str">
        <x:v>True</x:v>
      </x:c>
      <x:c r="T425" s="23" t="str">
        <x:v>False</x:v>
      </x:c>
    </x:row>
    <x:row r="426">
      <x:c r="A426" s="23" t="str">
        <x:v>active_label_common_panel</x:v>
      </x:c>
      <x:c r="B426" s="23" t="n">
        <x:v>1</x:v>
      </x:c>
      <x:c r="C426" s="23" t="str">
        <x:v>checkpoint:z-ai-zhipu-ai:glm-4-7</x:v>
      </x:c>
      <x:c r="D426" s="23" t="str">
        <x:v>GLM-4.7</x:v>
      </x:c>
      <x:c r="E426" s="23" t="str">
        <x:v>zai</x:v>
      </x:c>
      <x:c r="F426" s="78" t="n">
        <x:v>46013</x:v>
      </x:c>
      <x:c r="G426" s="78" t="n">
        <x:v>46014</x:v>
      </x:c>
      <x:c r="H426" s="81" t="n">
        <x:v>0.7745966692414834</x:v>
      </x:c>
      <x:c r="I426" s="81" t="n">
        <x:v>1.09146690284</x:v>
      </x:c>
      <x:c r="J426" s="23" t="str">
        <x:v>total_b</x:v>
      </x:c>
      <x:c r="K426" s="23" t="str">
        <x:v>score_date_historical_price</x:v>
      </x:c>
      <x:c r="L426" s="81" t="n">
        <x:v>358</x:v>
      </x:c>
      <x:c r="M426" s="81" t="n">
        <x:v>1228.8726391827552</x:v>
      </x:c>
      <x:c r="N426" s="81" t="n">
        <x:v>0.535623848133284</x:v>
      </x:c>
      <x:c r="O426" s="23" t="n">
        <x:v>32</x:v>
      </x:c>
      <x:c r="P426" s="23" t="n">
        <x:v>9</x:v>
      </x:c>
      <x:c r="Q426" s="78" t="n">
        <x:v>46010</x:v>
      </x:c>
      <x:c r="R426" s="23" t="str">
        <x:v>True</x:v>
      </x:c>
      <x:c r="S426" s="23" t="str">
        <x:v>True</x:v>
      </x:c>
      <x:c r="T426" s="23" t="str">
        <x:v>False</x:v>
      </x:c>
    </x:row>
    <x:row r="427">
      <x:c r="A427" s="23" t="str">
        <x:v>active_label_common_panel</x:v>
      </x:c>
      <x:c r="B427" s="23" t="n">
        <x:v>1</x:v>
      </x:c>
      <x:c r="C427" s="23" t="str">
        <x:v>checkpoint:z-ai-zhipu-ai:glm-4-7</x:v>
      </x:c>
      <x:c r="D427" s="23" t="str">
        <x:v>GLM-4.7</x:v>
      </x:c>
      <x:c r="E427" s="23" t="str">
        <x:v>zai</x:v>
      </x:c>
      <x:c r="F427" s="78" t="n">
        <x:v>46013</x:v>
      </x:c>
      <x:c r="G427" s="78" t="n">
        <x:v>46014</x:v>
      </x:c>
      <x:c r="H427" s="81" t="n">
        <x:v>0.7745966692414834</x:v>
      </x:c>
      <x:c r="I427" s="81" t="n">
        <x:v>1.09146690284</x:v>
      </x:c>
      <x:c r="J427" s="23" t="str">
        <x:v>total_b</x:v>
      </x:c>
      <x:c r="K427" s="23" t="str">
        <x:v>score_date_current_price_nonprospective</x:v>
      </x:c>
      <x:c r="L427" s="81" t="n">
        <x:v>358</x:v>
      </x:c>
      <x:c r="M427" s="81" t="n">
        <x:v>1099.6582944486472</x:v>
      </x:c>
      <x:c r="N427" s="81" t="n">
        <x:v>0.48737472770536416</x:v>
      </x:c>
      <x:c r="O427" s="23" t="n">
        <x:v>32</x:v>
      </x:c>
      <x:c r="P427" s="23" t="n">
        <x:v>9</x:v>
      </x:c>
      <x:c r="Q427" s="78" t="n">
        <x:v>46010</x:v>
      </x:c>
      <x:c r="R427" s="23" t="str">
        <x:v>True</x:v>
      </x:c>
      <x:c r="S427" s="23" t="str">
        <x:v>True</x:v>
      </x:c>
      <x:c r="T427" s="23" t="str">
        <x:v>True</x:v>
      </x:c>
    </x:row>
    <x:row r="428">
      <x:c r="A428" s="23" t="str">
        <x:v>active_label_common_panel</x:v>
      </x:c>
      <x:c r="B428" s="23" t="n">
        <x:v>1</x:v>
      </x:c>
      <x:c r="C428" s="23" t="str">
        <x:v>checkpoint:epoch:glm-4-7-flash</x:v>
      </x:c>
      <x:c r="D428" s="23" t="str">
        <x:v>GLM 4.7 Flash</x:v>
      </x:c>
      <x:c r="E428" s="23" t="str">
        <x:v>zai</x:v>
      </x:c>
      <x:c r="F428" s="78" t="n">
        <x:v>46013</x:v>
      </x:c>
      <x:c r="G428" s="78" t="n">
        <x:v>46042</x:v>
      </x:c>
      <x:c r="H428" s="81" t="n">
        <x:v>0.16733200530681513</x:v>
      </x:c>
      <x:c r="I428" s="81" t="n">
        <x:v>0.161447748584</x:v>
      </x:c>
      <x:c r="J428" s="23" t="str">
        <x:v>active_b</x:v>
      </x:c>
      <x:c r="K428" s="23" t="str">
        <x:v>date_historical_price</x:v>
      </x:c>
      <x:c r="L428" s="81" t="n">
        <x:v>3</x:v>
      </x:c>
      <x:c r="M428" s="81" t="n">
        <x:v>5.880988890731833</x:v>
      </x:c>
      <x:c r="N428" s="81" t="n">
        <x:v>0.2923291042949547</x:v>
      </x:c>
      <x:c r="O428" s="23" t="n">
        <x:v>32</x:v>
      </x:c>
      <x:c r="P428" s="23" t="n">
        <x:v>9</x:v>
      </x:c>
      <x:c r="Q428" s="78" t="n">
        <x:v>46010</x:v>
      </x:c>
      <x:c r="R428" s="23" t="str">
        <x:v>True</x:v>
      </x:c>
      <x:c r="S428" s="23" t="str">
        <x:v>True</x:v>
      </x:c>
      <x:c r="T428" s="23" t="str">
        <x:v>False</x:v>
      </x:c>
    </x:row>
    <x:row r="429">
      <x:c r="A429" s="23" t="str">
        <x:v>active_label_common_panel</x:v>
      </x:c>
      <x:c r="B429" s="23" t="n">
        <x:v>1</x:v>
      </x:c>
      <x:c r="C429" s="23" t="str">
        <x:v>checkpoint:epoch:glm-4-7-flash</x:v>
      </x:c>
      <x:c r="D429" s="23" t="str">
        <x:v>GLM 4.7 Flash</x:v>
      </x:c>
      <x:c r="E429" s="23" t="str">
        <x:v>zai</x:v>
      </x:c>
      <x:c r="F429" s="78" t="n">
        <x:v>46013</x:v>
      </x:c>
      <x:c r="G429" s="78" t="n">
        <x:v>46042</x:v>
      </x:c>
      <x:c r="H429" s="81" t="n">
        <x:v>0.16733200530681513</x:v>
      </x:c>
      <x:c r="I429" s="81" t="n">
        <x:v>0.161447748584</x:v>
      </x:c>
      <x:c r="J429" s="23" t="str">
        <x:v>active_b</x:v>
      </x:c>
      <x:c r="K429" s="23" t="str">
        <x:v>score_date</x:v>
      </x:c>
      <x:c r="L429" s="81" t="n">
        <x:v>3</x:v>
      </x:c>
      <x:c r="M429" s="81" t="n">
        <x:v>8.777854003854602</x:v>
      </x:c>
      <x:c r="N429" s="81" t="n">
        <x:v>0.4662670985211658</x:v>
      </x:c>
      <x:c r="O429" s="23" t="n">
        <x:v>32</x:v>
      </x:c>
      <x:c r="P429" s="23" t="n">
        <x:v>9</x:v>
      </x:c>
      <x:c r="Q429" s="78" t="n">
        <x:v>46010</x:v>
      </x:c>
      <x:c r="R429" s="23" t="str">
        <x:v>True</x:v>
      </x:c>
      <x:c r="S429" s="23" t="str">
        <x:v>True</x:v>
      </x:c>
      <x:c r="T429" s="23" t="str">
        <x:v>False</x:v>
      </x:c>
    </x:row>
    <x:row r="430">
      <x:c r="A430" s="23" t="str">
        <x:v>active_label_common_panel</x:v>
      </x:c>
      <x:c r="B430" s="23" t="n">
        <x:v>1</x:v>
      </x:c>
      <x:c r="C430" s="23" t="str">
        <x:v>checkpoint:epoch:glm-4-7-flash</x:v>
      </x:c>
      <x:c r="D430" s="23" t="str">
        <x:v>GLM 4.7 Flash</x:v>
      </x:c>
      <x:c r="E430" s="23" t="str">
        <x:v>zai</x:v>
      </x:c>
      <x:c r="F430" s="78" t="n">
        <x:v>46013</x:v>
      </x:c>
      <x:c r="G430" s="78" t="n">
        <x:v>46042</x:v>
      </x:c>
      <x:c r="H430" s="81" t="n">
        <x:v>0.16733200530681513</x:v>
      </x:c>
      <x:c r="I430" s="81" t="n">
        <x:v>0.161447748584</x:v>
      </x:c>
      <x:c r="J430" s="23" t="str">
        <x:v>active_b</x:v>
      </x:c>
      <x:c r="K430" s="23" t="str">
        <x:v>score_date_historical_price</x:v>
      </x:c>
      <x:c r="L430" s="81" t="n">
        <x:v>3</x:v>
      </x:c>
      <x:c r="M430" s="81" t="n">
        <x:v>5.445071066205804</x:v>
      </x:c>
      <x:c r="N430" s="81" t="n">
        <x:v>0.25888229759244746</x:v>
      </x:c>
      <x:c r="O430" s="23" t="n">
        <x:v>32</x:v>
      </x:c>
      <x:c r="P430" s="23" t="n">
        <x:v>9</x:v>
      </x:c>
      <x:c r="Q430" s="78" t="n">
        <x:v>46010</x:v>
      </x:c>
      <x:c r="R430" s="23" t="str">
        <x:v>True</x:v>
      </x:c>
      <x:c r="S430" s="23" t="str">
        <x:v>True</x:v>
      </x:c>
      <x:c r="T430" s="23" t="str">
        <x:v>False</x:v>
      </x:c>
    </x:row>
    <x:row r="431">
      <x:c r="A431" s="23" t="str">
        <x:v>active_label_common_panel</x:v>
      </x:c>
      <x:c r="B431" s="23" t="n">
        <x:v>1</x:v>
      </x:c>
      <x:c r="C431" s="23" t="str">
        <x:v>checkpoint:epoch:glm-4-7-flash</x:v>
      </x:c>
      <x:c r="D431" s="23" t="str">
        <x:v>GLM 4.7 Flash</x:v>
      </x:c>
      <x:c r="E431" s="23" t="str">
        <x:v>zai</x:v>
      </x:c>
      <x:c r="F431" s="78" t="n">
        <x:v>46013</x:v>
      </x:c>
      <x:c r="G431" s="78" t="n">
        <x:v>46042</x:v>
      </x:c>
      <x:c r="H431" s="81" t="n">
        <x:v>0.16733200530681513</x:v>
      </x:c>
      <x:c r="I431" s="81" t="n">
        <x:v>0.161447748584</x:v>
      </x:c>
      <x:c r="J431" s="23" t="str">
        <x:v>active_b</x:v>
      </x:c>
      <x:c r="K431" s="23" t="str">
        <x:v>score_date_current_price_nonprospective</x:v>
      </x:c>
      <x:c r="L431" s="81" t="n">
        <x:v>3</x:v>
      </x:c>
      <x:c r="M431" s="81" t="n">
        <x:v>4.429582148819609</x:v>
      </x:c>
      <x:c r="N431" s="81" t="n">
        <x:v>0.16924150558447623</x:v>
      </x:c>
      <x:c r="O431" s="23" t="n">
        <x:v>32</x:v>
      </x:c>
      <x:c r="P431" s="23" t="n">
        <x:v>9</x:v>
      </x:c>
      <x:c r="Q431" s="78" t="n">
        <x:v>46010</x:v>
      </x:c>
      <x:c r="R431" s="23" t="str">
        <x:v>True</x:v>
      </x:c>
      <x:c r="S431" s="23" t="str">
        <x:v>True</x:v>
      </x:c>
      <x:c r="T431" s="23" t="str">
        <x:v>True</x:v>
      </x:c>
    </x:row>
    <x:row r="432">
      <x:c r="A432" s="23" t="str">
        <x:v>active_label_common_panel</x:v>
      </x:c>
      <x:c r="B432" s="23" t="n">
        <x:v>1</x:v>
      </x:c>
      <x:c r="C432" s="23" t="str">
        <x:v>checkpoint:epoch:glm-4-7-flash</x:v>
      </x:c>
      <x:c r="D432" s="23" t="str">
        <x:v>GLM 4.7 Flash</x:v>
      </x:c>
      <x:c r="E432" s="23" t="str">
        <x:v>zai</x:v>
      </x:c>
      <x:c r="F432" s="78" t="n">
        <x:v>46013</x:v>
      </x:c>
      <x:c r="G432" s="78" t="n">
        <x:v>46042</x:v>
      </x:c>
      <x:c r="H432" s="81" t="n">
        <x:v>0.16733200530681513</x:v>
      </x:c>
      <x:c r="I432" s="81" t="n">
        <x:v>0.161447748584</x:v>
      </x:c>
      <x:c r="J432" s="23" t="str">
        <x:v>total_b</x:v>
      </x:c>
      <x:c r="K432" s="23" t="str">
        <x:v>date_historical_price</x:v>
      </x:c>
      <x:c r="L432" s="81" t="n">
        <x:v>30</x:v>
      </x:c>
      <x:c r="M432" s="81" t="n">
        <x:v>46.69060309515948</x:v>
      </x:c>
      <x:c r="N432" s="81" t="n">
        <x:v>0.19210822896073046</x:v>
      </x:c>
      <x:c r="O432" s="23" t="n">
        <x:v>32</x:v>
      </x:c>
      <x:c r="P432" s="23" t="n">
        <x:v>9</x:v>
      </x:c>
      <x:c r="Q432" s="78" t="n">
        <x:v>46010</x:v>
      </x:c>
      <x:c r="R432" s="23" t="str">
        <x:v>True</x:v>
      </x:c>
      <x:c r="S432" s="23" t="str">
        <x:v>True</x:v>
      </x:c>
      <x:c r="T432" s="23" t="str">
        <x:v>False</x:v>
      </x:c>
    </x:row>
    <x:row r="433">
      <x:c r="A433" s="23" t="str">
        <x:v>active_label_common_panel</x:v>
      </x:c>
      <x:c r="B433" s="23" t="n">
        <x:v>1</x:v>
      </x:c>
      <x:c r="C433" s="23" t="str">
        <x:v>checkpoint:epoch:glm-4-7-flash</x:v>
      </x:c>
      <x:c r="D433" s="23" t="str">
        <x:v>GLM 4.7 Flash</x:v>
      </x:c>
      <x:c r="E433" s="23" t="str">
        <x:v>zai</x:v>
      </x:c>
      <x:c r="F433" s="78" t="n">
        <x:v>46013</x:v>
      </x:c>
      <x:c r="G433" s="78" t="n">
        <x:v>46042</x:v>
      </x:c>
      <x:c r="H433" s="81" t="n">
        <x:v>0.16733200530681513</x:v>
      </x:c>
      <x:c r="I433" s="81" t="n">
        <x:v>0.161447748584</x:v>
      </x:c>
      <x:c r="J433" s="23" t="str">
        <x:v>total_b</x:v>
      </x:c>
      <x:c r="K433" s="23" t="str">
        <x:v>score_date</x:v>
      </x:c>
      <x:c r="L433" s="81" t="n">
        <x:v>30</x:v>
      </x:c>
      <x:c r="M433" s="81" t="n">
        <x:v>134.93486994349047</x:v>
      </x:c>
      <x:c r="N433" s="81" t="n">
        <x:v>0.6530029400755623</x:v>
      </x:c>
      <x:c r="O433" s="23" t="n">
        <x:v>32</x:v>
      </x:c>
      <x:c r="P433" s="23" t="n">
        <x:v>9</x:v>
      </x:c>
      <x:c r="Q433" s="78" t="n">
        <x:v>46010</x:v>
      </x:c>
      <x:c r="R433" s="23" t="str">
        <x:v>True</x:v>
      </x:c>
      <x:c r="S433" s="23" t="str">
        <x:v>True</x:v>
      </x:c>
      <x:c r="T433" s="23" t="str">
        <x:v>False</x:v>
      </x:c>
    </x:row>
    <x:row r="434">
      <x:c r="A434" s="23" t="str">
        <x:v>active_label_common_panel</x:v>
      </x:c>
      <x:c r="B434" s="23" t="n">
        <x:v>1</x:v>
      </x:c>
      <x:c r="C434" s="23" t="str">
        <x:v>checkpoint:epoch:glm-4-7-flash</x:v>
      </x:c>
      <x:c r="D434" s="23" t="str">
        <x:v>GLM 4.7 Flash</x:v>
      </x:c>
      <x:c r="E434" s="23" t="str">
        <x:v>zai</x:v>
      </x:c>
      <x:c r="F434" s="78" t="n">
        <x:v>46013</x:v>
      </x:c>
      <x:c r="G434" s="78" t="n">
        <x:v>46042</x:v>
      </x:c>
      <x:c r="H434" s="81" t="n">
        <x:v>0.16733200530681513</x:v>
      </x:c>
      <x:c r="I434" s="81" t="n">
        <x:v>0.161447748584</x:v>
      </x:c>
      <x:c r="J434" s="23" t="str">
        <x:v>total_b</x:v>
      </x:c>
      <x:c r="K434" s="23" t="str">
        <x:v>score_date_historical_price</x:v>
      </x:c>
      <x:c r="L434" s="81" t="n">
        <x:v>30</x:v>
      </x:c>
      <x:c r="M434" s="81" t="n">
        <x:v>68.01058653052395</x:v>
      </x:c>
      <x:c r="N434" s="81" t="n">
        <x:v>0.3554552655444209</x:v>
      </x:c>
      <x:c r="O434" s="23" t="n">
        <x:v>32</x:v>
      </x:c>
      <x:c r="P434" s="23" t="n">
        <x:v>9</x:v>
      </x:c>
      <x:c r="Q434" s="78" t="n">
        <x:v>46010</x:v>
      </x:c>
      <x:c r="R434" s="23" t="str">
        <x:v>True</x:v>
      </x:c>
      <x:c r="S434" s="23" t="str">
        <x:v>True</x:v>
      </x:c>
      <x:c r="T434" s="23" t="str">
        <x:v>False</x:v>
      </x:c>
    </x:row>
    <x:row r="435">
      <x:c r="A435" s="23" t="str">
        <x:v>active_label_common_panel</x:v>
      </x:c>
      <x:c r="B435" s="23" t="n">
        <x:v>1</x:v>
      </x:c>
      <x:c r="C435" s="23" t="str">
        <x:v>checkpoint:epoch:glm-4-7-flash</x:v>
      </x:c>
      <x:c r="D435" s="23" t="str">
        <x:v>GLM 4.7 Flash</x:v>
      </x:c>
      <x:c r="E435" s="23" t="str">
        <x:v>zai</x:v>
      </x:c>
      <x:c r="F435" s="78" t="n">
        <x:v>46013</x:v>
      </x:c>
      <x:c r="G435" s="78" t="n">
        <x:v>46042</x:v>
      </x:c>
      <x:c r="H435" s="81" t="n">
        <x:v>0.16733200530681513</x:v>
      </x:c>
      <x:c r="I435" s="81" t="n">
        <x:v>0.161447748584</x:v>
      </x:c>
      <x:c r="J435" s="23" t="str">
        <x:v>total_b</x:v>
      </x:c>
      <x:c r="K435" s="23" t="str">
        <x:v>score_date_current_price_nonprospective</x:v>
      </x:c>
      <x:c r="L435" s="81" t="n">
        <x:v>30</x:v>
      </x:c>
      <x:c r="M435" s="81" t="n">
        <x:v>59.236658432901734</x:v>
      </x:c>
      <x:c r="N435" s="81" t="n">
        <x:v>0.2954692970693628</x:v>
      </x:c>
      <x:c r="O435" s="23" t="n">
        <x:v>32</x:v>
      </x:c>
      <x:c r="P435" s="23" t="n">
        <x:v>9</x:v>
      </x:c>
      <x:c r="Q435" s="78" t="n">
        <x:v>46010</x:v>
      </x:c>
      <x:c r="R435" s="23" t="str">
        <x:v>True</x:v>
      </x:c>
      <x:c r="S435" s="23" t="str">
        <x:v>True</x:v>
      </x:c>
      <x:c r="T435" s="23" t="str">
        <x:v>True</x:v>
      </x:c>
    </x:row>
    <x:row r="436">
      <x:c r="A436" s="23" t="str">
        <x:v>active_label_common_panel</x:v>
      </x:c>
      <x:c r="B436" s="23" t="n">
        <x:v>1</x:v>
      </x:c>
      <x:c r="C436" s="23" t="str">
        <x:v>checkpoint:moonshot:kimi-k2-5</x:v>
      </x:c>
      <x:c r="D436" s="23" t="str">
        <x:v>Kimi K2.5</x:v>
      </x:c>
      <x:c r="E436" s="23" t="str">
        <x:v>kimi</x:v>
      </x:c>
      <x:c r="F436" s="78" t="n">
        <x:v>46049</x:v>
      </x:c>
      <x:c r="G436" s="78" t="n">
        <x:v>46049</x:v>
      </x:c>
      <x:c r="H436" s="81" t="n">
        <x:v>1.3416407864998738</x:v>
      </x:c>
      <x:c r="I436" s="81" t="n">
        <x:v>1.20747670785</x:v>
      </x:c>
      <x:c r="J436" s="23" t="str">
        <x:v>active_b</x:v>
      </x:c>
      <x:c r="K436" s="23" t="str">
        <x:v>date_historical_price</x:v>
      </x:c>
      <x:c r="L436" s="81" t="n">
        <x:v>32.6</x:v>
      </x:c>
      <x:c r="M436" s="81" t="n">
        <x:v>27.272420522904</x:v>
      </x:c>
      <x:c r="N436" s="81" t="n">
        <x:v>-0.07749391525834327</x:v>
      </x:c>
      <x:c r="O436" s="23" t="n">
        <x:v>35</x:v>
      </x:c>
      <x:c r="P436" s="23" t="n">
        <x:v>9</x:v>
      </x:c>
      <x:c r="Q436" s="78" t="n">
        <x:v>46042</x:v>
      </x:c>
      <x:c r="R436" s="23" t="str">
        <x:v>True</x:v>
      </x:c>
      <x:c r="S436" s="23" t="str">
        <x:v>True</x:v>
      </x:c>
      <x:c r="T436" s="23" t="str">
        <x:v>False</x:v>
      </x:c>
    </x:row>
    <x:row r="437">
      <x:c r="A437" s="23" t="str">
        <x:v>active_label_common_panel</x:v>
      </x:c>
      <x:c r="B437" s="23" t="n">
        <x:v>1</x:v>
      </x:c>
      <x:c r="C437" s="23" t="str">
        <x:v>checkpoint:moonshot:kimi-k2-5</x:v>
      </x:c>
      <x:c r="D437" s="23" t="str">
        <x:v>Kimi K2.5</x:v>
      </x:c>
      <x:c r="E437" s="23" t="str">
        <x:v>kimi</x:v>
      </x:c>
      <x:c r="F437" s="78" t="n">
        <x:v>46049</x:v>
      </x:c>
      <x:c r="G437" s="78" t="n">
        <x:v>46049</x:v>
      </x:c>
      <x:c r="H437" s="81" t="n">
        <x:v>1.3416407864998738</x:v>
      </x:c>
      <x:c r="I437" s="81" t="n">
        <x:v>1.20747670785</x:v>
      </x:c>
      <x:c r="J437" s="23" t="str">
        <x:v>active_b</x:v>
      </x:c>
      <x:c r="K437" s="23" t="str">
        <x:v>score_date</x:v>
      </x:c>
      <x:c r="L437" s="81" t="n">
        <x:v>32.6</x:v>
      </x:c>
      <x:c r="M437" s="81" t="n">
        <x:v>13.172631502315669</x:v>
      </x:c>
      <x:c r="N437" s="81" t="n">
        <x:v>-0.3935450572417897</x:v>
      </x:c>
      <x:c r="O437" s="23" t="n">
        <x:v>35</x:v>
      </x:c>
      <x:c r="P437" s="23" t="n">
        <x:v>9</x:v>
      </x:c>
      <x:c r="Q437" s="78" t="n">
        <x:v>46042</x:v>
      </x:c>
      <x:c r="R437" s="23" t="str">
        <x:v>True</x:v>
      </x:c>
      <x:c r="S437" s="23" t="str">
        <x:v>True</x:v>
      </x:c>
      <x:c r="T437" s="23" t="str">
        <x:v>False</x:v>
      </x:c>
    </x:row>
    <x:row r="438">
      <x:c r="A438" s="23" t="str">
        <x:v>active_label_common_panel</x:v>
      </x:c>
      <x:c r="B438" s="23" t="n">
        <x:v>1</x:v>
      </x:c>
      <x:c r="C438" s="23" t="str">
        <x:v>checkpoint:moonshot:kimi-k2-5</x:v>
      </x:c>
      <x:c r="D438" s="23" t="str">
        <x:v>Kimi K2.5</x:v>
      </x:c>
      <x:c r="E438" s="23" t="str">
        <x:v>kimi</x:v>
      </x:c>
      <x:c r="F438" s="78" t="n">
        <x:v>46049</x:v>
      </x:c>
      <x:c r="G438" s="78" t="n">
        <x:v>46049</x:v>
      </x:c>
      <x:c r="H438" s="81" t="n">
        <x:v>1.3416407864998738</x:v>
      </x:c>
      <x:c r="I438" s="81" t="n">
        <x:v>1.20747670785</x:v>
      </x:c>
      <x:c r="J438" s="23" t="str">
        <x:v>active_b</x:v>
      </x:c>
      <x:c r="K438" s="23" t="str">
        <x:v>score_date_historical_price</x:v>
      </x:c>
      <x:c r="L438" s="81" t="n">
        <x:v>32.6</x:v>
      </x:c>
      <x:c r="M438" s="81" t="n">
        <x:v>26.54571278885735</x:v>
      </x:c>
      <x:c r="N438" s="81" t="n">
        <x:v>-0.08922320883071752</x:v>
      </x:c>
      <x:c r="O438" s="23" t="n">
        <x:v>35</x:v>
      </x:c>
      <x:c r="P438" s="23" t="n">
        <x:v>9</x:v>
      </x:c>
      <x:c r="Q438" s="78" t="n">
        <x:v>46042</x:v>
      </x:c>
      <x:c r="R438" s="23" t="str">
        <x:v>True</x:v>
      </x:c>
      <x:c r="S438" s="23" t="str">
        <x:v>True</x:v>
      </x:c>
      <x:c r="T438" s="23" t="str">
        <x:v>False</x:v>
      </x:c>
    </x:row>
    <x:row r="439">
      <x:c r="A439" s="23" t="str">
        <x:v>active_label_common_panel</x:v>
      </x:c>
      <x:c r="B439" s="23" t="n">
        <x:v>1</x:v>
      </x:c>
      <x:c r="C439" s="23" t="str">
        <x:v>checkpoint:moonshot:kimi-k2-5</x:v>
      </x:c>
      <x:c r="D439" s="23" t="str">
        <x:v>Kimi K2.5</x:v>
      </x:c>
      <x:c r="E439" s="23" t="str">
        <x:v>kimi</x:v>
      </x:c>
      <x:c r="F439" s="78" t="n">
        <x:v>46049</x:v>
      </x:c>
      <x:c r="G439" s="78" t="n">
        <x:v>46049</x:v>
      </x:c>
      <x:c r="H439" s="81" t="n">
        <x:v>1.3416407864998738</x:v>
      </x:c>
      <x:c r="I439" s="81" t="n">
        <x:v>1.20747670785</x:v>
      </x:c>
      <x:c r="J439" s="23" t="str">
        <x:v>active_b</x:v>
      </x:c>
      <x:c r="K439" s="23" t="str">
        <x:v>score_date_current_price_nonprospective</x:v>
      </x:c>
      <x:c r="L439" s="81" t="n">
        <x:v>32.6</x:v>
      </x:c>
      <x:c r="M439" s="81" t="n">
        <x:v>16.05328365054142</x:v>
      </x:c>
      <x:c r="N439" s="81" t="n">
        <x:v>-0.30765372061979523</x:v>
      </x:c>
      <x:c r="O439" s="23" t="n">
        <x:v>35</x:v>
      </x:c>
      <x:c r="P439" s="23" t="n">
        <x:v>9</x:v>
      </x:c>
      <x:c r="Q439" s="78" t="n">
        <x:v>46042</x:v>
      </x:c>
      <x:c r="R439" s="23" t="str">
        <x:v>True</x:v>
      </x:c>
      <x:c r="S439" s="23" t="str">
        <x:v>True</x:v>
      </x:c>
      <x:c r="T439" s="23" t="str">
        <x:v>True</x:v>
      </x:c>
    </x:row>
    <x:row r="440">
      <x:c r="A440" s="23" t="str">
        <x:v>active_label_common_panel</x:v>
      </x:c>
      <x:c r="B440" s="23" t="n">
        <x:v>1</x:v>
      </x:c>
      <x:c r="C440" s="23" t="str">
        <x:v>checkpoint:moonshot:kimi-k2-5</x:v>
      </x:c>
      <x:c r="D440" s="23" t="str">
        <x:v>Kimi K2.5</x:v>
      </x:c>
      <x:c r="E440" s="23" t="str">
        <x:v>kimi</x:v>
      </x:c>
      <x:c r="F440" s="78" t="n">
        <x:v>46049</x:v>
      </x:c>
      <x:c r="G440" s="78" t="n">
        <x:v>46049</x:v>
      </x:c>
      <x:c r="H440" s="81" t="n">
        <x:v>1.3416407864998738</x:v>
      </x:c>
      <x:c r="I440" s="81" t="n">
        <x:v>1.20747670785</x:v>
      </x:c>
      <x:c r="J440" s="23" t="str">
        <x:v>total_b</x:v>
      </x:c>
      <x:c r="K440" s="23" t="str">
        <x:v>date_historical_price</x:v>
      </x:c>
      <x:c r="L440" s="81" t="n">
        <x:v>1040</x:v>
      </x:c>
      <x:c r="M440" s="81" t="n">
        <x:v>1176.3170276156702</x:v>
      </x:c>
      <x:c r="N440" s="81" t="n">
        <x:v>0.05349104433675031</x:v>
      </x:c>
      <x:c r="O440" s="23" t="n">
        <x:v>35</x:v>
      </x:c>
      <x:c r="P440" s="23" t="n">
        <x:v>9</x:v>
      </x:c>
      <x:c r="Q440" s="78" t="n">
        <x:v>46042</x:v>
      </x:c>
      <x:c r="R440" s="23" t="str">
        <x:v>True</x:v>
      </x:c>
      <x:c r="S440" s="23" t="str">
        <x:v>True</x:v>
      </x:c>
      <x:c r="T440" s="23" t="str">
        <x:v>False</x:v>
      </x:c>
    </x:row>
    <x:row r="441">
      <x:c r="A441" s="23" t="str">
        <x:v>active_label_common_panel</x:v>
      </x:c>
      <x:c r="B441" s="23" t="n">
        <x:v>1</x:v>
      </x:c>
      <x:c r="C441" s="23" t="str">
        <x:v>checkpoint:moonshot:kimi-k2-5</x:v>
      </x:c>
      <x:c r="D441" s="23" t="str">
        <x:v>Kimi K2.5</x:v>
      </x:c>
      <x:c r="E441" s="23" t="str">
        <x:v>kimi</x:v>
      </x:c>
      <x:c r="F441" s="78" t="n">
        <x:v>46049</x:v>
      </x:c>
      <x:c r="G441" s="78" t="n">
        <x:v>46049</x:v>
      </x:c>
      <x:c r="H441" s="81" t="n">
        <x:v>1.3416407864998738</x:v>
      </x:c>
      <x:c r="I441" s="81" t="n">
        <x:v>1.20747670785</x:v>
      </x:c>
      <x:c r="J441" s="23" t="str">
        <x:v>total_b</x:v>
      </x:c>
      <x:c r="K441" s="23" t="str">
        <x:v>score_date</x:v>
      </x:c>
      <x:c r="L441" s="81" t="n">
        <x:v>1040</x:v>
      </x:c>
      <x:c r="M441" s="81" t="n">
        <x:v>750.5082524550044</x:v>
      </x:c>
      <x:c r="N441" s="81" t="n">
        <x:v>-0.14167786726850382</x:v>
      </x:c>
      <x:c r="O441" s="23" t="n">
        <x:v>35</x:v>
      </x:c>
      <x:c r="P441" s="23" t="n">
        <x:v>9</x:v>
      </x:c>
      <x:c r="Q441" s="78" t="n">
        <x:v>46042</x:v>
      </x:c>
      <x:c r="R441" s="23" t="str">
        <x:v>True</x:v>
      </x:c>
      <x:c r="S441" s="23" t="str">
        <x:v>True</x:v>
      </x:c>
      <x:c r="T441" s="23" t="str">
        <x:v>False</x:v>
      </x:c>
    </x:row>
    <x:row r="442">
      <x:c r="A442" s="23" t="str">
        <x:v>active_label_common_panel</x:v>
      </x:c>
      <x:c r="B442" s="23" t="n">
        <x:v>1</x:v>
      </x:c>
      <x:c r="C442" s="23" t="str">
        <x:v>checkpoint:moonshot:kimi-k2-5</x:v>
      </x:c>
      <x:c r="D442" s="23" t="str">
        <x:v>Kimi K2.5</x:v>
      </x:c>
      <x:c r="E442" s="23" t="str">
        <x:v>kimi</x:v>
      </x:c>
      <x:c r="F442" s="78" t="n">
        <x:v>46049</x:v>
      </x:c>
      <x:c r="G442" s="78" t="n">
        <x:v>46049</x:v>
      </x:c>
      <x:c r="H442" s="81" t="n">
        <x:v>1.3416407864998738</x:v>
      </x:c>
      <x:c r="I442" s="81" t="n">
        <x:v>1.20747670785</x:v>
      </x:c>
      <x:c r="J442" s="23" t="str">
        <x:v>total_b</x:v>
      </x:c>
      <x:c r="K442" s="23" t="str">
        <x:v>score_date_historical_price</x:v>
      </x:c>
      <x:c r="L442" s="81" t="n">
        <x:v>1040</x:v>
      </x:c>
      <x:c r="M442" s="81" t="n">
        <x:v>2019.2123561964836</x:v>
      </x:c>
      <x:c r="N442" s="81" t="n">
        <x:v>0.288148655858134</x:v>
      </x:c>
      <x:c r="O442" s="23" t="n">
        <x:v>35</x:v>
      </x:c>
      <x:c r="P442" s="23" t="n">
        <x:v>9</x:v>
      </x:c>
      <x:c r="Q442" s="78" t="n">
        <x:v>46042</x:v>
      </x:c>
      <x:c r="R442" s="23" t="str">
        <x:v>True</x:v>
      </x:c>
      <x:c r="S442" s="23" t="str">
        <x:v>True</x:v>
      </x:c>
      <x:c r="T442" s="23" t="str">
        <x:v>False</x:v>
      </x:c>
    </x:row>
    <x:row r="443">
      <x:c r="A443" s="23" t="str">
        <x:v>active_label_common_panel</x:v>
      </x:c>
      <x:c r="B443" s="23" t="n">
        <x:v>1</x:v>
      </x:c>
      <x:c r="C443" s="23" t="str">
        <x:v>checkpoint:moonshot:kimi-k2-5</x:v>
      </x:c>
      <x:c r="D443" s="23" t="str">
        <x:v>Kimi K2.5</x:v>
      </x:c>
      <x:c r="E443" s="23" t="str">
        <x:v>kimi</x:v>
      </x:c>
      <x:c r="F443" s="78" t="n">
        <x:v>46049</x:v>
      </x:c>
      <x:c r="G443" s="78" t="n">
        <x:v>46049</x:v>
      </x:c>
      <x:c r="H443" s="81" t="n">
        <x:v>1.3416407864998738</x:v>
      </x:c>
      <x:c r="I443" s="81" t="n">
        <x:v>1.20747670785</x:v>
      </x:c>
      <x:c r="J443" s="23" t="str">
        <x:v>total_b</x:v>
      </x:c>
      <x:c r="K443" s="23" t="str">
        <x:v>score_date_current_price_nonprospective</x:v>
      </x:c>
      <x:c r="L443" s="81" t="n">
        <x:v>1040</x:v>
      </x:c>
      <x:c r="M443" s="81" t="n">
        <x:v>949.8853266317934</x:v>
      </x:c>
      <x:c r="N443" s="81" t="n">
        <x:v>-0.03936216034366523</x:v>
      </x:c>
      <x:c r="O443" s="23" t="n">
        <x:v>35</x:v>
      </x:c>
      <x:c r="P443" s="23" t="n">
        <x:v>9</x:v>
      </x:c>
      <x:c r="Q443" s="78" t="n">
        <x:v>46042</x:v>
      </x:c>
      <x:c r="R443" s="23" t="str">
        <x:v>True</x:v>
      </x:c>
      <x:c r="S443" s="23" t="str">
        <x:v>True</x:v>
      </x:c>
      <x:c r="T443" s="23" t="str">
        <x:v>True</x:v>
      </x:c>
    </x:row>
    <x:row r="444">
      <x:c r="A444" s="23" t="str">
        <x:v>active_label_common_panel</x:v>
      </x:c>
      <x:c r="B444" s="23" t="n">
        <x:v>1</x:v>
      </x:c>
      <x:c r="C444" s="23" t="str">
        <x:v>checkpoint:epoch:qwen3-coder-next</x:v>
      </x:c>
      <x:c r="D444" s="23" t="str">
        <x:v>Qwen3-Coder-Next</x:v>
      </x:c>
      <x:c r="E444" s="23" t="str">
        <x:v>alibaba</x:v>
      </x:c>
      <x:c r="F444" s="78" t="n">
        <x:v>46055</x:v>
      </x:c>
      <x:c r="G444" s="78" t="n">
        <x:v>46057</x:v>
      </x:c>
      <x:c r="H444" s="81" t="n">
        <x:v>0.5477225575051662</x:v>
      </x:c>
      <x:c r="I444" s="81" t="n">
        <x:v>0.40249223595</x:v>
      </x:c>
      <x:c r="J444" s="23" t="str">
        <x:v>active_b</x:v>
      </x:c>
      <x:c r="K444" s="23" t="str">
        <x:v>date_historical_price</x:v>
      </x:c>
      <x:c r="L444" s="81" t="n">
        <x:v>3</x:v>
      </x:c>
      <x:c r="M444" s="81" t="n">
        <x:v>14.374517418344508</x:v>
      </x:c>
      <x:c r="N444" s="81" t="n">
        <x:v>0.6804720187416187</x:v>
      </x:c>
      <x:c r="O444" s="23" t="n">
        <x:v>29</x:v>
      </x:c>
      <x:c r="P444" s="23" t="n">
        <x:v>9</x:v>
      </x:c>
      <x:c r="Q444" s="78" t="n">
        <x:v>46049</x:v>
      </x:c>
      <x:c r="R444" s="23" t="str">
        <x:v>True</x:v>
      </x:c>
      <x:c r="S444" s="23" t="str">
        <x:v>True</x:v>
      </x:c>
      <x:c r="T444" s="23" t="str">
        <x:v>False</x:v>
      </x:c>
    </x:row>
    <x:row r="445">
      <x:c r="A445" s="23" t="str">
        <x:v>active_label_common_panel</x:v>
      </x:c>
      <x:c r="B445" s="23" t="n">
        <x:v>1</x:v>
      </x:c>
      <x:c r="C445" s="23" t="str">
        <x:v>checkpoint:epoch:qwen3-coder-next</x:v>
      </x:c>
      <x:c r="D445" s="23" t="str">
        <x:v>Qwen3-Coder-Next</x:v>
      </x:c>
      <x:c r="E445" s="23" t="str">
        <x:v>alibaba</x:v>
      </x:c>
      <x:c r="F445" s="78" t="n">
        <x:v>46055</x:v>
      </x:c>
      <x:c r="G445" s="78" t="n">
        <x:v>46057</x:v>
      </x:c>
      <x:c r="H445" s="81" t="n">
        <x:v>0.5477225575051662</x:v>
      </x:c>
      <x:c r="I445" s="81" t="n">
        <x:v>0.40249223595</x:v>
      </x:c>
      <x:c r="J445" s="23" t="str">
        <x:v>active_b</x:v>
      </x:c>
      <x:c r="K445" s="23" t="str">
        <x:v>score_date</x:v>
      </x:c>
      <x:c r="L445" s="81" t="n">
        <x:v>3</x:v>
      </x:c>
      <x:c r="M445" s="81" t="n">
        <x:v>7.435763314434008</x:v>
      </x:c>
      <x:c r="N445" s="81" t="n">
        <x:v>0.3942043027019848</x:v>
      </x:c>
      <x:c r="O445" s="23" t="n">
        <x:v>29</x:v>
      </x:c>
      <x:c r="P445" s="23" t="n">
        <x:v>9</x:v>
      </x:c>
      <x:c r="Q445" s="78" t="n">
        <x:v>46049</x:v>
      </x:c>
      <x:c r="R445" s="23" t="str">
        <x:v>True</x:v>
      </x:c>
      <x:c r="S445" s="23" t="str">
        <x:v>True</x:v>
      </x:c>
      <x:c r="T445" s="23" t="str">
        <x:v>False</x:v>
      </x:c>
    </x:row>
    <x:row r="446">
      <x:c r="A446" s="23" t="str">
        <x:v>active_label_common_panel</x:v>
      </x:c>
      <x:c r="B446" s="23" t="n">
        <x:v>1</x:v>
      </x:c>
      <x:c r="C446" s="23" t="str">
        <x:v>checkpoint:epoch:qwen3-coder-next</x:v>
      </x:c>
      <x:c r="D446" s="23" t="str">
        <x:v>Qwen3-Coder-Next</x:v>
      </x:c>
      <x:c r="E446" s="23" t="str">
        <x:v>alibaba</x:v>
      </x:c>
      <x:c r="F446" s="78" t="n">
        <x:v>46055</x:v>
      </x:c>
      <x:c r="G446" s="78" t="n">
        <x:v>46057</x:v>
      </x:c>
      <x:c r="H446" s="81" t="n">
        <x:v>0.5477225575051662</x:v>
      </x:c>
      <x:c r="I446" s="81" t="n">
        <x:v>0.40249223595</x:v>
      </x:c>
      <x:c r="J446" s="23" t="str">
        <x:v>active_b</x:v>
      </x:c>
      <x:c r="K446" s="23" t="str">
        <x:v>score_date_historical_price</x:v>
      </x:c>
      <x:c r="L446" s="81" t="n">
        <x:v>3</x:v>
      </x:c>
      <x:c r="M446" s="81" t="n">
        <x:v>15.346477906268515</x:v>
      </x:c>
      <x:c r="N446" s="81" t="n">
        <x:v>0.7088874637653793</x:v>
      </x:c>
      <x:c r="O446" s="23" t="n">
        <x:v>29</x:v>
      </x:c>
      <x:c r="P446" s="23" t="n">
        <x:v>9</x:v>
      </x:c>
      <x:c r="Q446" s="78" t="n">
        <x:v>46049</x:v>
      </x:c>
      <x:c r="R446" s="23" t="str">
        <x:v>True</x:v>
      </x:c>
      <x:c r="S446" s="23" t="str">
        <x:v>True</x:v>
      </x:c>
      <x:c r="T446" s="23" t="str">
        <x:v>False</x:v>
      </x:c>
    </x:row>
    <x:row r="447">
      <x:c r="A447" s="23" t="str">
        <x:v>active_label_common_panel</x:v>
      </x:c>
      <x:c r="B447" s="23" t="n">
        <x:v>1</x:v>
      </x:c>
      <x:c r="C447" s="23" t="str">
        <x:v>checkpoint:epoch:qwen3-coder-next</x:v>
      </x:c>
      <x:c r="D447" s="23" t="str">
        <x:v>Qwen3-Coder-Next</x:v>
      </x:c>
      <x:c r="E447" s="23" t="str">
        <x:v>alibaba</x:v>
      </x:c>
      <x:c r="F447" s="78" t="n">
        <x:v>46055</x:v>
      </x:c>
      <x:c r="G447" s="78" t="n">
        <x:v>46057</x:v>
      </x:c>
      <x:c r="H447" s="81" t="n">
        <x:v>0.5477225575051662</x:v>
      </x:c>
      <x:c r="I447" s="81" t="n">
        <x:v>0.40249223595</x:v>
      </x:c>
      <x:c r="J447" s="23" t="str">
        <x:v>active_b</x:v>
      </x:c>
      <x:c r="K447" s="23" t="str">
        <x:v>score_date_current_price_nonprospective</x:v>
      </x:c>
      <x:c r="L447" s="81" t="n">
        <x:v>3</x:v>
      </x:c>
      <x:c r="M447" s="81" t="n">
        <x:v>11.176126551097937</x:v>
      </x:c>
      <x:c r="N447" s="81" t="n">
        <x:v>0.5711700560790492</x:v>
      </x:c>
      <x:c r="O447" s="23" t="n">
        <x:v>29</x:v>
      </x:c>
      <x:c r="P447" s="23" t="n">
        <x:v>9</x:v>
      </x:c>
      <x:c r="Q447" s="78" t="n">
        <x:v>46049</x:v>
      </x:c>
      <x:c r="R447" s="23" t="str">
        <x:v>True</x:v>
      </x:c>
      <x:c r="S447" s="23" t="str">
        <x:v>True</x:v>
      </x:c>
      <x:c r="T447" s="23" t="str">
        <x:v>True</x:v>
      </x:c>
    </x:row>
    <x:row r="448">
      <x:c r="A448" s="23" t="str">
        <x:v>active_label_common_panel</x:v>
      </x:c>
      <x:c r="B448" s="23" t="n">
        <x:v>1</x:v>
      </x:c>
      <x:c r="C448" s="23" t="str">
        <x:v>checkpoint:epoch:qwen3-coder-next</x:v>
      </x:c>
      <x:c r="D448" s="23" t="str">
        <x:v>Qwen3-Coder-Next</x:v>
      </x:c>
      <x:c r="E448" s="23" t="str">
        <x:v>alibaba</x:v>
      </x:c>
      <x:c r="F448" s="78" t="n">
        <x:v>46055</x:v>
      </x:c>
      <x:c r="G448" s="78" t="n">
        <x:v>46057</x:v>
      </x:c>
      <x:c r="H448" s="81" t="n">
        <x:v>0.5477225575051662</x:v>
      </x:c>
      <x:c r="I448" s="81" t="n">
        <x:v>0.40249223595</x:v>
      </x:c>
      <x:c r="J448" s="23" t="str">
        <x:v>total_b</x:v>
      </x:c>
      <x:c r="K448" s="23" t="str">
        <x:v>date_historical_price</x:v>
      </x:c>
      <x:c r="L448" s="81" t="n">
        <x:v>80</x:v>
      </x:c>
      <x:c r="M448" s="81" t="n">
        <x:v>281.5838647158394</x:v>
      </x:c>
      <x:c r="N448" s="81" t="n">
        <x:v>0.5465177783018473</x:v>
      </x:c>
      <x:c r="O448" s="23" t="n">
        <x:v>29</x:v>
      </x:c>
      <x:c r="P448" s="23" t="n">
        <x:v>9</x:v>
      </x:c>
      <x:c r="Q448" s="78" t="n">
        <x:v>46049</x:v>
      </x:c>
      <x:c r="R448" s="23" t="str">
        <x:v>True</x:v>
      </x:c>
      <x:c r="S448" s="23" t="str">
        <x:v>True</x:v>
      </x:c>
      <x:c r="T448" s="23" t="str">
        <x:v>False</x:v>
      </x:c>
    </x:row>
    <x:row r="449">
      <x:c r="A449" s="23" t="str">
        <x:v>active_label_common_panel</x:v>
      </x:c>
      <x:c r="B449" s="23" t="n">
        <x:v>1</x:v>
      </x:c>
      <x:c r="C449" s="23" t="str">
        <x:v>checkpoint:epoch:qwen3-coder-next</x:v>
      </x:c>
      <x:c r="D449" s="23" t="str">
        <x:v>Qwen3-Coder-Next</x:v>
      </x:c>
      <x:c r="E449" s="23" t="str">
        <x:v>alibaba</x:v>
      </x:c>
      <x:c r="F449" s="78" t="n">
        <x:v>46055</x:v>
      </x:c>
      <x:c r="G449" s="78" t="n">
        <x:v>46057</x:v>
      </x:c>
      <x:c r="H449" s="81" t="n">
        <x:v>0.5477225575051662</x:v>
      </x:c>
      <x:c r="I449" s="81" t="n">
        <x:v>0.40249223595</x:v>
      </x:c>
      <x:c r="J449" s="23" t="str">
        <x:v>total_b</x:v>
      </x:c>
      <x:c r="K449" s="23" t="str">
        <x:v>score_date</x:v>
      </x:c>
      <x:c r="L449" s="81" t="n">
        <x:v>80</x:v>
      </x:c>
      <x:c r="M449" s="81" t="n">
        <x:v>69.01924978102781</x:v>
      </x:c>
      <x:c r="N449" s="81" t="n">
        <x:v>-0.06411975266427322</x:v>
      </x:c>
      <x:c r="O449" s="23" t="n">
        <x:v>29</x:v>
      </x:c>
      <x:c r="P449" s="23" t="n">
        <x:v>9</x:v>
      </x:c>
      <x:c r="Q449" s="78" t="n">
        <x:v>46049</x:v>
      </x:c>
      <x:c r="R449" s="23" t="str">
        <x:v>True</x:v>
      </x:c>
      <x:c r="S449" s="23" t="str">
        <x:v>True</x:v>
      </x:c>
      <x:c r="T449" s="23" t="str">
        <x:v>False</x:v>
      </x:c>
    </x:row>
    <x:row r="450">
      <x:c r="A450" s="23" t="str">
        <x:v>active_label_common_panel</x:v>
      </x:c>
      <x:c r="B450" s="23" t="n">
        <x:v>1</x:v>
      </x:c>
      <x:c r="C450" s="23" t="str">
        <x:v>checkpoint:epoch:qwen3-coder-next</x:v>
      </x:c>
      <x:c r="D450" s="23" t="str">
        <x:v>Qwen3-Coder-Next</x:v>
      </x:c>
      <x:c r="E450" s="23" t="str">
        <x:v>alibaba</x:v>
      </x:c>
      <x:c r="F450" s="78" t="n">
        <x:v>46055</x:v>
      </x:c>
      <x:c r="G450" s="78" t="n">
        <x:v>46057</x:v>
      </x:c>
      <x:c r="H450" s="81" t="n">
        <x:v>0.5477225575051662</x:v>
      </x:c>
      <x:c r="I450" s="81" t="n">
        <x:v>0.40249223595</x:v>
      </x:c>
      <x:c r="J450" s="23" t="str">
        <x:v>total_b</x:v>
      </x:c>
      <x:c r="K450" s="23" t="str">
        <x:v>score_date_historical_price</x:v>
      </x:c>
      <x:c r="L450" s="81" t="n">
        <x:v>80</x:v>
      </x:c>
      <x:c r="M450" s="81" t="n">
        <x:v>172.10215276153068</x:v>
      </x:c>
      <x:c r="N450" s="81" t="n">
        <x:v>0.33269631579701264</x:v>
      </x:c>
      <x:c r="O450" s="23" t="n">
        <x:v>29</x:v>
      </x:c>
      <x:c r="P450" s="23" t="n">
        <x:v>9</x:v>
      </x:c>
      <x:c r="Q450" s="78" t="n">
        <x:v>46049</x:v>
      </x:c>
      <x:c r="R450" s="23" t="str">
        <x:v>True</x:v>
      </x:c>
      <x:c r="S450" s="23" t="str">
        <x:v>True</x:v>
      </x:c>
      <x:c r="T450" s="23" t="str">
        <x:v>False</x:v>
      </x:c>
    </x:row>
    <x:row r="451">
      <x:c r="A451" s="23" t="str">
        <x:v>active_label_common_panel</x:v>
      </x:c>
      <x:c r="B451" s="23" t="n">
        <x:v>1</x:v>
      </x:c>
      <x:c r="C451" s="23" t="str">
        <x:v>checkpoint:epoch:qwen3-coder-next</x:v>
      </x:c>
      <x:c r="D451" s="23" t="str">
        <x:v>Qwen3-Coder-Next</x:v>
      </x:c>
      <x:c r="E451" s="23" t="str">
        <x:v>alibaba</x:v>
      </x:c>
      <x:c r="F451" s="78" t="n">
        <x:v>46055</x:v>
      </x:c>
      <x:c r="G451" s="78" t="n">
        <x:v>46057</x:v>
      </x:c>
      <x:c r="H451" s="81" t="n">
        <x:v>0.5477225575051662</x:v>
      </x:c>
      <x:c r="I451" s="81" t="n">
        <x:v>0.40249223595</x:v>
      </x:c>
      <x:c r="J451" s="23" t="str">
        <x:v>total_b</x:v>
      </x:c>
      <x:c r="K451" s="23" t="str">
        <x:v>score_date_current_price_nonprospective</x:v>
      </x:c>
      <x:c r="L451" s="81" t="n">
        <x:v>80</x:v>
      </x:c>
      <x:c r="M451" s="81" t="n">
        <x:v>111.73838900196395</x:v>
      </x:c>
      <x:c r="N451" s="81" t="n">
        <x:v>0.14511241859850774</x:v>
      </x:c>
      <x:c r="O451" s="23" t="n">
        <x:v>29</x:v>
      </x:c>
      <x:c r="P451" s="23" t="n">
        <x:v>9</x:v>
      </x:c>
      <x:c r="Q451" s="78" t="n">
        <x:v>46049</x:v>
      </x:c>
      <x:c r="R451" s="23" t="str">
        <x:v>True</x:v>
      </x:c>
      <x:c r="S451" s="23" t="str">
        <x:v>True</x:v>
      </x:c>
      <x:c r="T451" s="23" t="str">
        <x:v>True</x:v>
      </x:c>
    </x:row>
    <x:row r="452">
      <x:c r="A452" s="23" t="str">
        <x:v>active_label_common_panel</x:v>
      </x:c>
      <x:c r="B452" s="23" t="n">
        <x:v>1</x:v>
      </x:c>
      <x:c r="C452" s="23" t="str">
        <x:v>checkpoint:z-ai-zhipu-ai:glm-5</x:v>
      </x:c>
      <x:c r="D452" s="23" t="str">
        <x:v>GLM-5</x:v>
      </x:c>
      <x:c r="E452" s="23" t="str">
        <x:v>zai</x:v>
      </x:c>
      <x:c r="F452" s="78" t="n">
        <x:v>46064</x:v>
      </x:c>
      <x:c r="G452" s="78" t="n">
        <x:v>46065</x:v>
      </x:c>
      <x:c r="H452" s="81" t="n">
        <x:v>1.7888543819998317</x:v>
      </x:c>
      <x:c r="I452" s="81" t="n">
        <x:v>1.7298843892</x:v>
      </x:c>
      <x:c r="J452" s="23" t="str">
        <x:v>active_b</x:v>
      </x:c>
      <x:c r="K452" s="23" t="str">
        <x:v>date_historical_price</x:v>
      </x:c>
      <x:c r="L452" s="81" t="n">
        <x:v>40</x:v>
      </x:c>
      <x:c r="M452" s="81" t="n">
        <x:v>32.49975460201583</x:v>
      </x:c>
      <x:c r="N452" s="81" t="n">
        <x:v>-0.09017990959194207</x:v>
      </x:c>
      <x:c r="O452" s="23" t="n">
        <x:v>34</x:v>
      </x:c>
      <x:c r="P452" s="23" t="n">
        <x:v>9</x:v>
      </x:c>
      <x:c r="Q452" s="78" t="n">
        <x:v>46057</x:v>
      </x:c>
      <x:c r="R452" s="23" t="str">
        <x:v>True</x:v>
      </x:c>
      <x:c r="S452" s="23" t="str">
        <x:v>True</x:v>
      </x:c>
      <x:c r="T452" s="23" t="str">
        <x:v>False</x:v>
      </x:c>
    </x:row>
    <x:row r="453">
      <x:c r="A453" s="23" t="str">
        <x:v>active_label_common_panel</x:v>
      </x:c>
      <x:c r="B453" s="23" t="n">
        <x:v>1</x:v>
      </x:c>
      <x:c r="C453" s="23" t="str">
        <x:v>checkpoint:z-ai-zhipu-ai:glm-5</x:v>
      </x:c>
      <x:c r="D453" s="23" t="str">
        <x:v>GLM-5</x:v>
      </x:c>
      <x:c r="E453" s="23" t="str">
        <x:v>zai</x:v>
      </x:c>
      <x:c r="F453" s="78" t="n">
        <x:v>46064</x:v>
      </x:c>
      <x:c r="G453" s="78" t="n">
        <x:v>46065</x:v>
      </x:c>
      <x:c r="H453" s="81" t="n">
        <x:v>1.7888543819998317</x:v>
      </x:c>
      <x:c r="I453" s="81" t="n">
        <x:v>1.7298843892</x:v>
      </x:c>
      <x:c r="J453" s="23" t="str">
        <x:v>active_b</x:v>
      </x:c>
      <x:c r="K453" s="23" t="str">
        <x:v>score_date</x:v>
      </x:c>
      <x:c r="L453" s="81" t="n">
        <x:v>40</x:v>
      </x:c>
      <x:c r="M453" s="81" t="n">
        <x:v>20.44999050473224</x:v>
      </x:c>
      <x:c r="N453" s="81" t="n">
        <x:v>-0.29136688063464333</x:v>
      </x:c>
      <x:c r="O453" s="23" t="n">
        <x:v>34</x:v>
      </x:c>
      <x:c r="P453" s="23" t="n">
        <x:v>9</x:v>
      </x:c>
      <x:c r="Q453" s="78" t="n">
        <x:v>46057</x:v>
      </x:c>
      <x:c r="R453" s="23" t="str">
        <x:v>True</x:v>
      </x:c>
      <x:c r="S453" s="23" t="str">
        <x:v>True</x:v>
      </x:c>
      <x:c r="T453" s="23" t="str">
        <x:v>False</x:v>
      </x:c>
    </x:row>
    <x:row r="454">
      <x:c r="A454" s="23" t="str">
        <x:v>active_label_common_panel</x:v>
      </x:c>
      <x:c r="B454" s="23" t="n">
        <x:v>1</x:v>
      </x:c>
      <x:c r="C454" s="23" t="str">
        <x:v>checkpoint:z-ai-zhipu-ai:glm-5</x:v>
      </x:c>
      <x:c r="D454" s="23" t="str">
        <x:v>GLM-5</x:v>
      </x:c>
      <x:c r="E454" s="23" t="str">
        <x:v>zai</x:v>
      </x:c>
      <x:c r="F454" s="78" t="n">
        <x:v>46064</x:v>
      </x:c>
      <x:c r="G454" s="78" t="n">
        <x:v>46065</x:v>
      </x:c>
      <x:c r="H454" s="81" t="n">
        <x:v>1.7888543819998317</x:v>
      </x:c>
      <x:c r="I454" s="81" t="n">
        <x:v>1.7298843892</x:v>
      </x:c>
      <x:c r="J454" s="23" t="str">
        <x:v>active_b</x:v>
      </x:c>
      <x:c r="K454" s="23" t="str">
        <x:v>score_date_historical_price</x:v>
      </x:c>
      <x:c r="L454" s="81" t="n">
        <x:v>40</x:v>
      </x:c>
      <x:c r="M454" s="81" t="n">
        <x:v>30.118418658818985</x:v>
      </x:c>
      <x:c r="N454" s="81" t="n">
        <x:v>-0.12322782545194466</x:v>
      </x:c>
      <x:c r="O454" s="23" t="n">
        <x:v>34</x:v>
      </x:c>
      <x:c r="P454" s="23" t="n">
        <x:v>9</x:v>
      </x:c>
      <x:c r="Q454" s="78" t="n">
        <x:v>46057</x:v>
      </x:c>
      <x:c r="R454" s="23" t="str">
        <x:v>True</x:v>
      </x:c>
      <x:c r="S454" s="23" t="str">
        <x:v>True</x:v>
      </x:c>
      <x:c r="T454" s="23" t="str">
        <x:v>False</x:v>
      </x:c>
    </x:row>
    <x:row r="455">
      <x:c r="A455" s="23" t="str">
        <x:v>active_label_common_panel</x:v>
      </x:c>
      <x:c r="B455" s="23" t="n">
        <x:v>1</x:v>
      </x:c>
      <x:c r="C455" s="23" t="str">
        <x:v>checkpoint:z-ai-zhipu-ai:glm-5</x:v>
      </x:c>
      <x:c r="D455" s="23" t="str">
        <x:v>GLM-5</x:v>
      </x:c>
      <x:c r="E455" s="23" t="str">
        <x:v>zai</x:v>
      </x:c>
      <x:c r="F455" s="78" t="n">
        <x:v>46064</x:v>
      </x:c>
      <x:c r="G455" s="78" t="n">
        <x:v>46065</x:v>
      </x:c>
      <x:c r="H455" s="81" t="n">
        <x:v>1.7888543819998317</x:v>
      </x:c>
      <x:c r="I455" s="81" t="n">
        <x:v>1.7298843892</x:v>
      </x:c>
      <x:c r="J455" s="23" t="str">
        <x:v>active_b</x:v>
      </x:c>
      <x:c r="K455" s="23" t="str">
        <x:v>score_date_current_price_nonprospective</x:v>
      </x:c>
      <x:c r="L455" s="81" t="n">
        <x:v>40</x:v>
      </x:c>
      <x:c r="M455" s="81" t="n">
        <x:v>21.67630690693095</x:v>
      </x:c>
      <x:c r="N455" s="81" t="n">
        <x:v>-0.2660746999267594</x:v>
      </x:c>
      <x:c r="O455" s="23" t="n">
        <x:v>34</x:v>
      </x:c>
      <x:c r="P455" s="23" t="n">
        <x:v>9</x:v>
      </x:c>
      <x:c r="Q455" s="78" t="n">
        <x:v>46057</x:v>
      </x:c>
      <x:c r="R455" s="23" t="str">
        <x:v>True</x:v>
      </x:c>
      <x:c r="S455" s="23" t="str">
        <x:v>True</x:v>
      </x:c>
      <x:c r="T455" s="23" t="str">
        <x:v>True</x:v>
      </x:c>
    </x:row>
    <x:row r="456">
      <x:c r="A456" s="23" t="str">
        <x:v>active_label_common_panel</x:v>
      </x:c>
      <x:c r="B456" s="23" t="n">
        <x:v>1</x:v>
      </x:c>
      <x:c r="C456" s="23" t="str">
        <x:v>checkpoint:z-ai-zhipu-ai:glm-5</x:v>
      </x:c>
      <x:c r="D456" s="23" t="str">
        <x:v>GLM-5</x:v>
      </x:c>
      <x:c r="E456" s="23" t="str">
        <x:v>zai</x:v>
      </x:c>
      <x:c r="F456" s="78" t="n">
        <x:v>46064</x:v>
      </x:c>
      <x:c r="G456" s="78" t="n">
        <x:v>46065</x:v>
      </x:c>
      <x:c r="H456" s="81" t="n">
        <x:v>1.7888543819998317</x:v>
      </x:c>
      <x:c r="I456" s="81" t="n">
        <x:v>1.7298843892</x:v>
      </x:c>
      <x:c r="J456" s="23" t="str">
        <x:v>total_b</x:v>
      </x:c>
      <x:c r="K456" s="23" t="str">
        <x:v>date_historical_price</x:v>
      </x:c>
      <x:c r="L456" s="81" t="n">
        <x:v>744</x:v>
      </x:c>
      <x:c r="M456" s="81" t="n">
        <x:v>2215.3647384928954</x:v>
      </x:c>
      <x:c r="N456" s="81" t="n">
        <x:v>0.4738723033085804</x:v>
      </x:c>
      <x:c r="O456" s="23" t="n">
        <x:v>34</x:v>
      </x:c>
      <x:c r="P456" s="23" t="n">
        <x:v>9</x:v>
      </x:c>
      <x:c r="Q456" s="78" t="n">
        <x:v>46057</x:v>
      </x:c>
      <x:c r="R456" s="23" t="str">
        <x:v>True</x:v>
      </x:c>
      <x:c r="S456" s="23" t="str">
        <x:v>True</x:v>
      </x:c>
      <x:c r="T456" s="23" t="str">
        <x:v>False</x:v>
      </x:c>
    </x:row>
    <x:row r="457">
      <x:c r="A457" s="23" t="str">
        <x:v>active_label_common_panel</x:v>
      </x:c>
      <x:c r="B457" s="23" t="n">
        <x:v>1</x:v>
      </x:c>
      <x:c r="C457" s="23" t="str">
        <x:v>checkpoint:z-ai-zhipu-ai:glm-5</x:v>
      </x:c>
      <x:c r="D457" s="23" t="str">
        <x:v>GLM-5</x:v>
      </x:c>
      <x:c r="E457" s="23" t="str">
        <x:v>zai</x:v>
      </x:c>
      <x:c r="F457" s="78" t="n">
        <x:v>46064</x:v>
      </x:c>
      <x:c r="G457" s="78" t="n">
        <x:v>46065</x:v>
      </x:c>
      <x:c r="H457" s="81" t="n">
        <x:v>1.7888543819998317</x:v>
      </x:c>
      <x:c r="I457" s="81" t="n">
        <x:v>1.7298843892</x:v>
      </x:c>
      <x:c r="J457" s="23" t="str">
        <x:v>total_b</x:v>
      </x:c>
      <x:c r="K457" s="23" t="str">
        <x:v>score_date</x:v>
      </x:c>
      <x:c r="L457" s="81" t="n">
        <x:v>744</x:v>
      </x:c>
      <x:c r="M457" s="81" t="n">
        <x:v>2152.859625779702</x:v>
      </x:c>
      <x:c r="N457" s="81" t="n">
        <x:v>0.4614427776325728</x:v>
      </x:c>
      <x:c r="O457" s="23" t="n">
        <x:v>34</x:v>
      </x:c>
      <x:c r="P457" s="23" t="n">
        <x:v>9</x:v>
      </x:c>
      <x:c r="Q457" s="78" t="n">
        <x:v>46057</x:v>
      </x:c>
      <x:c r="R457" s="23" t="str">
        <x:v>True</x:v>
      </x:c>
      <x:c r="S457" s="23" t="str">
        <x:v>True</x:v>
      </x:c>
      <x:c r="T457" s="23" t="str">
        <x:v>False</x:v>
      </x:c>
    </x:row>
    <x:row r="458">
      <x:c r="A458" s="23" t="str">
        <x:v>active_label_common_panel</x:v>
      </x:c>
      <x:c r="B458" s="23" t="n">
        <x:v>1</x:v>
      </x:c>
      <x:c r="C458" s="23" t="str">
        <x:v>checkpoint:z-ai-zhipu-ai:glm-5</x:v>
      </x:c>
      <x:c r="D458" s="23" t="str">
        <x:v>GLM-5</x:v>
      </x:c>
      <x:c r="E458" s="23" t="str">
        <x:v>zai</x:v>
      </x:c>
      <x:c r="F458" s="78" t="n">
        <x:v>46064</x:v>
      </x:c>
      <x:c r="G458" s="78" t="n">
        <x:v>46065</x:v>
      </x:c>
      <x:c r="H458" s="81" t="n">
        <x:v>1.7888543819998317</x:v>
      </x:c>
      <x:c r="I458" s="81" t="n">
        <x:v>1.7298843892</x:v>
      </x:c>
      <x:c r="J458" s="23" t="str">
        <x:v>total_b</x:v>
      </x:c>
      <x:c r="K458" s="23" t="str">
        <x:v>score_date_historical_price</x:v>
      </x:c>
      <x:c r="L458" s="81" t="n">
        <x:v>744</x:v>
      </x:c>
      <x:c r="M458" s="81" t="n">
        <x:v>3640.5476121266847</x:v>
      </x:c>
      <x:c r="N458" s="81" t="n">
        <x:v>0.6895937797067767</x:v>
      </x:c>
      <x:c r="O458" s="23" t="n">
        <x:v>34</x:v>
      </x:c>
      <x:c r="P458" s="23" t="n">
        <x:v>9</x:v>
      </x:c>
      <x:c r="Q458" s="78" t="n">
        <x:v>46057</x:v>
      </x:c>
      <x:c r="R458" s="23" t="str">
        <x:v>True</x:v>
      </x:c>
      <x:c r="S458" s="23" t="str">
        <x:v>True</x:v>
      </x:c>
      <x:c r="T458" s="23" t="str">
        <x:v>False</x:v>
      </x:c>
    </x:row>
    <x:row r="459">
      <x:c r="A459" s="23" t="str">
        <x:v>active_label_common_panel</x:v>
      </x:c>
      <x:c r="B459" s="23" t="n">
        <x:v>1</x:v>
      </x:c>
      <x:c r="C459" s="23" t="str">
        <x:v>checkpoint:z-ai-zhipu-ai:glm-5</x:v>
      </x:c>
      <x:c r="D459" s="23" t="str">
        <x:v>GLM-5</x:v>
      </x:c>
      <x:c r="E459" s="23" t="str">
        <x:v>zai</x:v>
      </x:c>
      <x:c r="F459" s="78" t="n">
        <x:v>46064</x:v>
      </x:c>
      <x:c r="G459" s="78" t="n">
        <x:v>46065</x:v>
      </x:c>
      <x:c r="H459" s="81" t="n">
        <x:v>1.7888543819998317</x:v>
      </x:c>
      <x:c r="I459" s="81" t="n">
        <x:v>1.7298843892</x:v>
      </x:c>
      <x:c r="J459" s="23" t="str">
        <x:v>total_b</x:v>
      </x:c>
      <x:c r="K459" s="23" t="str">
        <x:v>score_date_current_price_nonprospective</x:v>
      </x:c>
      <x:c r="L459" s="81" t="n">
        <x:v>744</x:v>
      </x:c>
      <x:c r="M459" s="81" t="n">
        <x:v>2305.9115389428066</x:v>
      </x:c>
      <x:c r="N459" s="81" t="n">
        <x:v>0.49126970701128136</x:v>
      </x:c>
      <x:c r="O459" s="23" t="n">
        <x:v>34</x:v>
      </x:c>
      <x:c r="P459" s="23" t="n">
        <x:v>9</x:v>
      </x:c>
      <x:c r="Q459" s="78" t="n">
        <x:v>46057</x:v>
      </x:c>
      <x:c r="R459" s="23" t="str">
        <x:v>True</x:v>
      </x:c>
      <x:c r="S459" s="23" t="str">
        <x:v>True</x:v>
      </x:c>
      <x:c r="T459" s="23" t="str">
        <x:v>True</x:v>
      </x:c>
    </x:row>
    <x:row r="460">
      <x:c r="A460" s="23" t="str">
        <x:v>active_label_common_panel</x:v>
      </x:c>
      <x:c r="B460" s="23" t="n">
        <x:v>1</x:v>
      </x:c>
      <x:c r="C460" s="23" t="str">
        <x:v>checkpoint:minimax:minimax-m2-5</x:v>
      </x:c>
      <x:c r="D460" s="23" t="str">
        <x:v>MiniMax-M2.5</x:v>
      </x:c>
      <x:c r="E460" s="23" t="str">
        <x:v>minimax</x:v>
      </x:c>
      <x:c r="F460" s="78" t="n">
        <x:v>46065</x:v>
      </x:c>
      <x:c r="G460" s="78" t="n">
        <x:v>46066</x:v>
      </x:c>
      <x:c r="H460" s="81" t="n">
        <x:v>0.6</x:v>
      </x:c>
      <x:c r="I460" s="81" t="n">
        <x:v>0.597489495613</x:v>
      </x:c>
      <x:c r="J460" s="23" t="str">
        <x:v>active_b</x:v>
      </x:c>
      <x:c r="K460" s="23" t="str">
        <x:v>date_historical_price</x:v>
      </x:c>
      <x:c r="L460" s="81" t="n">
        <x:v>10</x:v>
      </x:c>
      <x:c r="M460" s="81" t="n">
        <x:v>13.297660631192732</x:v>
      </x:c>
      <x:c r="N460" s="81" t="n">
        <x:v>0.12377524515311998</x:v>
      </x:c>
      <x:c r="O460" s="23" t="n">
        <x:v>39</x:v>
      </x:c>
      <x:c r="P460" s="23" t="n">
        <x:v>9</x:v>
      </x:c>
      <x:c r="Q460" s="78" t="n">
        <x:v>46065</x:v>
      </x:c>
      <x:c r="R460" s="23" t="str">
        <x:v>True</x:v>
      </x:c>
      <x:c r="S460" s="23" t="str">
        <x:v>True</x:v>
      </x:c>
      <x:c r="T460" s="23" t="str">
        <x:v>False</x:v>
      </x:c>
    </x:row>
    <x:row r="461">
      <x:c r="A461" s="23" t="str">
        <x:v>active_label_common_panel</x:v>
      </x:c>
      <x:c r="B461" s="23" t="n">
        <x:v>1</x:v>
      </x:c>
      <x:c r="C461" s="23" t="str">
        <x:v>checkpoint:minimax:minimax-m2-5</x:v>
      </x:c>
      <x:c r="D461" s="23" t="str">
        <x:v>MiniMax-M2.5</x:v>
      </x:c>
      <x:c r="E461" s="23" t="str">
        <x:v>minimax</x:v>
      </x:c>
      <x:c r="F461" s="78" t="n">
        <x:v>46065</x:v>
      </x:c>
      <x:c r="G461" s="78" t="n">
        <x:v>46066</x:v>
      </x:c>
      <x:c r="H461" s="81" t="n">
        <x:v>0.6</x:v>
      </x:c>
      <x:c r="I461" s="81" t="n">
        <x:v>0.597489495613</x:v>
      </x:c>
      <x:c r="J461" s="23" t="str">
        <x:v>active_b</x:v>
      </x:c>
      <x:c r="K461" s="23" t="str">
        <x:v>score_date</x:v>
      </x:c>
      <x:c r="L461" s="81" t="n">
        <x:v>10</x:v>
      </x:c>
      <x:c r="M461" s="81" t="n">
        <x:v>17.9515928884942</x:v>
      </x:c>
      <x:c r="N461" s="81" t="n">
        <x:v>0.25410299062969344</x:v>
      </x:c>
      <x:c r="O461" s="23" t="n">
        <x:v>39</x:v>
      </x:c>
      <x:c r="P461" s="23" t="n">
        <x:v>9</x:v>
      </x:c>
      <x:c r="Q461" s="78" t="n">
        <x:v>46065</x:v>
      </x:c>
      <x:c r="R461" s="23" t="str">
        <x:v>True</x:v>
      </x:c>
      <x:c r="S461" s="23" t="str">
        <x:v>True</x:v>
      </x:c>
      <x:c r="T461" s="23" t="str">
        <x:v>False</x:v>
      </x:c>
    </x:row>
    <x:row r="462">
      <x:c r="A462" s="23" t="str">
        <x:v>active_label_common_panel</x:v>
      </x:c>
      <x:c r="B462" s="23" t="n">
        <x:v>1</x:v>
      </x:c>
      <x:c r="C462" s="23" t="str">
        <x:v>checkpoint:minimax:minimax-m2-5</x:v>
      </x:c>
      <x:c r="D462" s="23" t="str">
        <x:v>MiniMax-M2.5</x:v>
      </x:c>
      <x:c r="E462" s="23" t="str">
        <x:v>minimax</x:v>
      </x:c>
      <x:c r="F462" s="78" t="n">
        <x:v>46065</x:v>
      </x:c>
      <x:c r="G462" s="78" t="n">
        <x:v>46066</x:v>
      </x:c>
      <x:c r="H462" s="81" t="n">
        <x:v>0.6</x:v>
      </x:c>
      <x:c r="I462" s="81" t="n">
        <x:v>0.597489495613</x:v>
      </x:c>
      <x:c r="J462" s="23" t="str">
        <x:v>active_b</x:v>
      </x:c>
      <x:c r="K462" s="23" t="str">
        <x:v>score_date_historical_price</x:v>
      </x:c>
      <x:c r="L462" s="81" t="n">
        <x:v>10</x:v>
      </x:c>
      <x:c r="M462" s="81" t="n">
        <x:v>13.146105865846282</x:v>
      </x:c>
      <x:c r="N462" s="81" t="n">
        <x:v>0.11879712534034281</x:v>
      </x:c>
      <x:c r="O462" s="23" t="n">
        <x:v>39</x:v>
      </x:c>
      <x:c r="P462" s="23" t="n">
        <x:v>9</x:v>
      </x:c>
      <x:c r="Q462" s="78" t="n">
        <x:v>46065</x:v>
      </x:c>
      <x:c r="R462" s="23" t="str">
        <x:v>True</x:v>
      </x:c>
      <x:c r="S462" s="23" t="str">
        <x:v>True</x:v>
      </x:c>
      <x:c r="T462" s="23" t="str">
        <x:v>False</x:v>
      </x:c>
    </x:row>
    <x:row r="463">
      <x:c r="A463" s="23" t="str">
        <x:v>active_label_common_panel</x:v>
      </x:c>
      <x:c r="B463" s="23" t="n">
        <x:v>1</x:v>
      </x:c>
      <x:c r="C463" s="23" t="str">
        <x:v>checkpoint:minimax:minimax-m2-5</x:v>
      </x:c>
      <x:c r="D463" s="23" t="str">
        <x:v>MiniMax-M2.5</x:v>
      </x:c>
      <x:c r="E463" s="23" t="str">
        <x:v>minimax</x:v>
      </x:c>
      <x:c r="F463" s="78" t="n">
        <x:v>46065</x:v>
      </x:c>
      <x:c r="G463" s="78" t="n">
        <x:v>46066</x:v>
      </x:c>
      <x:c r="H463" s="81" t="n">
        <x:v>0.6</x:v>
      </x:c>
      <x:c r="I463" s="81" t="n">
        <x:v>0.597489495613</x:v>
      </x:c>
      <x:c r="J463" s="23" t="str">
        <x:v>active_b</x:v>
      </x:c>
      <x:c r="K463" s="23" t="str">
        <x:v>score_date_current_price_nonprospective</x:v>
      </x:c>
      <x:c r="L463" s="81" t="n">
        <x:v>10</x:v>
      </x:c>
      <x:c r="M463" s="81" t="n">
        <x:v>12.499800160128512</x:v>
      </x:c>
      <x:c r="N463" s="81" t="n">
        <x:v>0.09690306980427897</x:v>
      </x:c>
      <x:c r="O463" s="23" t="n">
        <x:v>39</x:v>
      </x:c>
      <x:c r="P463" s="23" t="n">
        <x:v>9</x:v>
      </x:c>
      <x:c r="Q463" s="78" t="n">
        <x:v>46065</x:v>
      </x:c>
      <x:c r="R463" s="23" t="str">
        <x:v>True</x:v>
      </x:c>
      <x:c r="S463" s="23" t="str">
        <x:v>True</x:v>
      </x:c>
      <x:c r="T463" s="23" t="str">
        <x:v>True</x:v>
      </x:c>
    </x:row>
    <x:row r="464">
      <x:c r="A464" s="23" t="str">
        <x:v>active_label_common_panel</x:v>
      </x:c>
      <x:c r="B464" s="23" t="n">
        <x:v>1</x:v>
      </x:c>
      <x:c r="C464" s="23" t="str">
        <x:v>checkpoint:minimax:minimax-m2-5</x:v>
      </x:c>
      <x:c r="D464" s="23" t="str">
        <x:v>MiniMax-M2.5</x:v>
      </x:c>
      <x:c r="E464" s="23" t="str">
        <x:v>minimax</x:v>
      </x:c>
      <x:c r="F464" s="78" t="n">
        <x:v>46065</x:v>
      </x:c>
      <x:c r="G464" s="78" t="n">
        <x:v>46066</x:v>
      </x:c>
      <x:c r="H464" s="81" t="n">
        <x:v>0.6</x:v>
      </x:c>
      <x:c r="I464" s="81" t="n">
        <x:v>0.597489495613</x:v>
      </x:c>
      <x:c r="J464" s="23" t="str">
        <x:v>total_b</x:v>
      </x:c>
      <x:c r="K464" s="23" t="str">
        <x:v>date_historical_price</x:v>
      </x:c>
      <x:c r="L464" s="81" t="n">
        <x:v>228.703644928</x:v>
      </x:c>
      <x:c r="M464" s="81" t="n">
        <x:v>258.15730167241327</x:v>
      </x:c>
      <x:c r="N464" s="81" t="n">
        <x:v>0.05261132689894351</x:v>
      </x:c>
      <x:c r="O464" s="23" t="n">
        <x:v>39</x:v>
      </x:c>
      <x:c r="P464" s="23" t="n">
        <x:v>9</x:v>
      </x:c>
      <x:c r="Q464" s="78" t="n">
        <x:v>46065</x:v>
      </x:c>
      <x:c r="R464" s="23" t="str">
        <x:v>True</x:v>
      </x:c>
      <x:c r="S464" s="23" t="str">
        <x:v>True</x:v>
      </x:c>
      <x:c r="T464" s="23" t="str">
        <x:v>False</x:v>
      </x:c>
    </x:row>
    <x:row r="465">
      <x:c r="A465" s="23" t="str">
        <x:v>active_label_common_panel</x:v>
      </x:c>
      <x:c r="B465" s="23" t="n">
        <x:v>1</x:v>
      </x:c>
      <x:c r="C465" s="23" t="str">
        <x:v>checkpoint:minimax:minimax-m2-5</x:v>
      </x:c>
      <x:c r="D465" s="23" t="str">
        <x:v>MiniMax-M2.5</x:v>
      </x:c>
      <x:c r="E465" s="23" t="str">
        <x:v>minimax</x:v>
      </x:c>
      <x:c r="F465" s="78" t="n">
        <x:v>46065</x:v>
      </x:c>
      <x:c r="G465" s="78" t="n">
        <x:v>46066</x:v>
      </x:c>
      <x:c r="H465" s="81" t="n">
        <x:v>0.6</x:v>
      </x:c>
      <x:c r="I465" s="81" t="n">
        <x:v>0.597489495613</x:v>
      </x:c>
      <x:c r="J465" s="23" t="str">
        <x:v>total_b</x:v>
      </x:c>
      <x:c r="K465" s="23" t="str">
        <x:v>score_date</x:v>
      </x:c>
      <x:c r="L465" s="81" t="n">
        <x:v>228.703644928</x:v>
      </x:c>
      <x:c r="M465" s="81" t="n">
        <x:v>690.9622999482132</x:v>
      </x:c>
      <x:c r="N465" s="81" t="n">
        <x:v>0.48018126603048406</x:v>
      </x:c>
      <x:c r="O465" s="23" t="n">
        <x:v>39</x:v>
      </x:c>
      <x:c r="P465" s="23" t="n">
        <x:v>9</x:v>
      </x:c>
      <x:c r="Q465" s="78" t="n">
        <x:v>46065</x:v>
      </x:c>
      <x:c r="R465" s="23" t="str">
        <x:v>True</x:v>
      </x:c>
      <x:c r="S465" s="23" t="str">
        <x:v>True</x:v>
      </x:c>
      <x:c r="T465" s="23" t="str">
        <x:v>False</x:v>
      </x:c>
    </x:row>
    <x:row r="466">
      <x:c r="A466" s="23" t="str">
        <x:v>active_label_common_panel</x:v>
      </x:c>
      <x:c r="B466" s="23" t="n">
        <x:v>1</x:v>
      </x:c>
      <x:c r="C466" s="23" t="str">
        <x:v>checkpoint:minimax:minimax-m2-5</x:v>
      </x:c>
      <x:c r="D466" s="23" t="str">
        <x:v>MiniMax-M2.5</x:v>
      </x:c>
      <x:c r="E466" s="23" t="str">
        <x:v>minimax</x:v>
      </x:c>
      <x:c r="F466" s="78" t="n">
        <x:v>46065</x:v>
      </x:c>
      <x:c r="G466" s="78" t="n">
        <x:v>46066</x:v>
      </x:c>
      <x:c r="H466" s="81" t="n">
        <x:v>0.6</x:v>
      </x:c>
      <x:c r="I466" s="81" t="n">
        <x:v>0.597489495613</x:v>
      </x:c>
      <x:c r="J466" s="23" t="str">
        <x:v>total_b</x:v>
      </x:c>
      <x:c r="K466" s="23" t="str">
        <x:v>score_date_historical_price</x:v>
      </x:c>
      <x:c r="L466" s="81" t="n">
        <x:v>228.703644928</x:v>
      </x:c>
      <x:c r="M466" s="81" t="n">
        <x:v>443.5851469872171</x:v>
      </x:c>
      <x:c r="N466" s="81" t="n">
        <x:v>0.28770390963538645</x:v>
      </x:c>
      <x:c r="O466" s="23" t="n">
        <x:v>39</x:v>
      </x:c>
      <x:c r="P466" s="23" t="n">
        <x:v>9</x:v>
      </x:c>
      <x:c r="Q466" s="78" t="n">
        <x:v>46065</x:v>
      </x:c>
      <x:c r="R466" s="23" t="str">
        <x:v>True</x:v>
      </x:c>
      <x:c r="S466" s="23" t="str">
        <x:v>True</x:v>
      </x:c>
      <x:c r="T466" s="23" t="str">
        <x:v>False</x:v>
      </x:c>
    </x:row>
    <x:row r="467">
      <x:c r="A467" s="23" t="str">
        <x:v>active_label_common_panel</x:v>
      </x:c>
      <x:c r="B467" s="23" t="n">
        <x:v>1</x:v>
      </x:c>
      <x:c r="C467" s="23" t="str">
        <x:v>checkpoint:minimax:minimax-m2-5</x:v>
      </x:c>
      <x:c r="D467" s="23" t="str">
        <x:v>MiniMax-M2.5</x:v>
      </x:c>
      <x:c r="E467" s="23" t="str">
        <x:v>minimax</x:v>
      </x:c>
      <x:c r="F467" s="78" t="n">
        <x:v>46065</x:v>
      </x:c>
      <x:c r="G467" s="78" t="n">
        <x:v>46066</x:v>
      </x:c>
      <x:c r="H467" s="81" t="n">
        <x:v>0.6</x:v>
      </x:c>
      <x:c r="I467" s="81" t="n">
        <x:v>0.597489495613</x:v>
      </x:c>
      <x:c r="J467" s="23" t="str">
        <x:v>total_b</x:v>
      </x:c>
      <x:c r="K467" s="23" t="str">
        <x:v>score_date_current_price_nonprospective</x:v>
      </x:c>
      <x:c r="L467" s="81" t="n">
        <x:v>228.703644928</x:v>
      </x:c>
      <x:c r="M467" s="81" t="n">
        <x:v>441.63671249583354</x:v>
      </x:c>
      <x:c r="N467" s="81" t="n">
        <x:v>0.2857920822094874</x:v>
      </x:c>
      <x:c r="O467" s="23" t="n">
        <x:v>39</x:v>
      </x:c>
      <x:c r="P467" s="23" t="n">
        <x:v>9</x:v>
      </x:c>
      <x:c r="Q467" s="78" t="n">
        <x:v>46065</x:v>
      </x:c>
      <x:c r="R467" s="23" t="str">
        <x:v>True</x:v>
      </x:c>
      <x:c r="S467" s="23" t="str">
        <x:v>True</x:v>
      </x:c>
      <x:c r="T467" s="23" t="str">
        <x:v>True</x:v>
      </x:c>
    </x:row>
    <x:row r="468">
      <x:c r="A468" s="23" t="str">
        <x:v>active_label_common_panel</x:v>
      </x:c>
      <x:c r="B468" s="23" t="n">
        <x:v>1</x:v>
      </x:c>
      <x:c r="C468" s="23" t="str">
        <x:v>checkpoint:epoch:qwen3-5-397b-a17b</x:v>
      </x:c>
      <x:c r="D468" s="23" t="str">
        <x:v>Qwen3.5 397B-A17B</x:v>
      </x:c>
      <x:c r="E468" s="23" t="str">
        <x:v>alibaba</x:v>
      </x:c>
      <x:c r="F468" s="78" t="n">
        <x:v>46066</x:v>
      </x:c>
      <x:c r="G468" s="78" t="n">
        <x:v>46069</x:v>
      </x:c>
      <x:c r="H468" s="81" t="n">
        <x:v>1.469693845669907</x:v>
      </x:c>
      <x:c r="I468" s="81" t="n">
        <x:v>1.38744369255</x:v>
      </x:c>
      <x:c r="J468" s="23" t="str">
        <x:v>active_b</x:v>
      </x:c>
      <x:c r="K468" s="23" t="str">
        <x:v>date_historical_price</x:v>
      </x:c>
      <x:c r="L468" s="81" t="n">
        <x:v>17</x:v>
      </x:c>
      <x:c r="M468" s="81" t="n">
        <x:v>30.80679956793154</x:v>
      </x:c>
      <x:c r="N468" s="81" t="n">
        <x:v>0.2581976616454988</x:v>
      </x:c>
      <x:c r="O468" s="23" t="n">
        <x:v>31</x:v>
      </x:c>
      <x:c r="P468" s="23" t="n">
        <x:v>9</x:v>
      </x:c>
      <x:c r="Q468" s="78" t="n">
        <x:v>46066</x:v>
      </x:c>
      <x:c r="R468" s="23" t="str">
        <x:v>True</x:v>
      </x:c>
      <x:c r="S468" s="23" t="str">
        <x:v>True</x:v>
      </x:c>
      <x:c r="T468" s="23" t="str">
        <x:v>False</x:v>
      </x:c>
    </x:row>
    <x:row r="469">
      <x:c r="A469" s="23" t="str">
        <x:v>active_label_common_panel</x:v>
      </x:c>
      <x:c r="B469" s="23" t="n">
        <x:v>1</x:v>
      </x:c>
      <x:c r="C469" s="23" t="str">
        <x:v>checkpoint:epoch:qwen3-5-397b-a17b</x:v>
      </x:c>
      <x:c r="D469" s="23" t="str">
        <x:v>Qwen3.5 397B-A17B</x:v>
      </x:c>
      <x:c r="E469" s="23" t="str">
        <x:v>alibaba</x:v>
      </x:c>
      <x:c r="F469" s="78" t="n">
        <x:v>46066</x:v>
      </x:c>
      <x:c r="G469" s="78" t="n">
        <x:v>46069</x:v>
      </x:c>
      <x:c r="H469" s="81" t="n">
        <x:v>1.469693845669907</x:v>
      </x:c>
      <x:c r="I469" s="81" t="n">
        <x:v>1.38744369255</x:v>
      </x:c>
      <x:c r="J469" s="23" t="str">
        <x:v>active_b</x:v>
      </x:c>
      <x:c r="K469" s="23" t="str">
        <x:v>score_date</x:v>
      </x:c>
      <x:c r="L469" s="81" t="n">
        <x:v>17</x:v>
      </x:c>
      <x:c r="M469" s="81" t="n">
        <x:v>15.702379533988264</x:v>
      </x:c>
      <x:c r="N469" s="81" t="n">
        <x:v>-0.03448345112351907</x:v>
      </x:c>
      <x:c r="O469" s="23" t="n">
        <x:v>31</x:v>
      </x:c>
      <x:c r="P469" s="23" t="n">
        <x:v>9</x:v>
      </x:c>
      <x:c r="Q469" s="78" t="n">
        <x:v>46066</x:v>
      </x:c>
      <x:c r="R469" s="23" t="str">
        <x:v>True</x:v>
      </x:c>
      <x:c r="S469" s="23" t="str">
        <x:v>True</x:v>
      </x:c>
      <x:c r="T469" s="23" t="str">
        <x:v>False</x:v>
      </x:c>
    </x:row>
    <x:row r="470">
      <x:c r="A470" s="23" t="str">
        <x:v>active_label_common_panel</x:v>
      </x:c>
      <x:c r="B470" s="23" t="n">
        <x:v>1</x:v>
      </x:c>
      <x:c r="C470" s="23" t="str">
        <x:v>checkpoint:epoch:qwen3-5-397b-a17b</x:v>
      </x:c>
      <x:c r="D470" s="23" t="str">
        <x:v>Qwen3.5 397B-A17B</x:v>
      </x:c>
      <x:c r="E470" s="23" t="str">
        <x:v>alibaba</x:v>
      </x:c>
      <x:c r="F470" s="78" t="n">
        <x:v>46066</x:v>
      </x:c>
      <x:c r="G470" s="78" t="n">
        <x:v>46069</x:v>
      </x:c>
      <x:c r="H470" s="81" t="n">
        <x:v>1.469693845669907</x:v>
      </x:c>
      <x:c r="I470" s="81" t="n">
        <x:v>1.38744369255</x:v>
      </x:c>
      <x:c r="J470" s="23" t="str">
        <x:v>active_b</x:v>
      </x:c>
      <x:c r="K470" s="23" t="str">
        <x:v>score_date_historical_price</x:v>
      </x:c>
      <x:c r="L470" s="81" t="n">
        <x:v>17</x:v>
      </x:c>
      <x:c r="M470" s="81" t="n">
        <x:v>30.91850714117828</x:v>
      </x:c>
      <x:c r="N470" s="81" t="n">
        <x:v>0.25976959504523184</x:v>
      </x:c>
      <x:c r="O470" s="23" t="n">
        <x:v>31</x:v>
      </x:c>
      <x:c r="P470" s="23" t="n">
        <x:v>9</x:v>
      </x:c>
      <x:c r="Q470" s="78" t="n">
        <x:v>46066</x:v>
      </x:c>
      <x:c r="R470" s="23" t="str">
        <x:v>True</x:v>
      </x:c>
      <x:c r="S470" s="23" t="str">
        <x:v>True</x:v>
      </x:c>
      <x:c r="T470" s="23" t="str">
        <x:v>False</x:v>
      </x:c>
    </x:row>
    <x:row r="471">
      <x:c r="A471" s="23" t="str">
        <x:v>active_label_common_panel</x:v>
      </x:c>
      <x:c r="B471" s="23" t="n">
        <x:v>1</x:v>
      </x:c>
      <x:c r="C471" s="23" t="str">
        <x:v>checkpoint:epoch:qwen3-5-397b-a17b</x:v>
      </x:c>
      <x:c r="D471" s="23" t="str">
        <x:v>Qwen3.5 397B-A17B</x:v>
      </x:c>
      <x:c r="E471" s="23" t="str">
        <x:v>alibaba</x:v>
      </x:c>
      <x:c r="F471" s="78" t="n">
        <x:v>46066</x:v>
      </x:c>
      <x:c r="G471" s="78" t="n">
        <x:v>46069</x:v>
      </x:c>
      <x:c r="H471" s="81" t="n">
        <x:v>1.469693845669907</x:v>
      </x:c>
      <x:c r="I471" s="81" t="n">
        <x:v>1.38744369255</x:v>
      </x:c>
      <x:c r="J471" s="23" t="str">
        <x:v>active_b</x:v>
      </x:c>
      <x:c r="K471" s="23" t="str">
        <x:v>score_date_current_price_nonprospective</x:v>
      </x:c>
      <x:c r="L471" s="81" t="n">
        <x:v>17</x:v>
      </x:c>
      <x:c r="M471" s="81" t="n">
        <x:v>25.209951061206237</x:v>
      </x:c>
      <x:c r="N471" s="81" t="n">
        <x:v>0.17112308122523617</x:v>
      </x:c>
      <x:c r="O471" s="23" t="n">
        <x:v>31</x:v>
      </x:c>
      <x:c r="P471" s="23" t="n">
        <x:v>9</x:v>
      </x:c>
      <x:c r="Q471" s="78" t="n">
        <x:v>46066</x:v>
      </x:c>
      <x:c r="R471" s="23" t="str">
        <x:v>True</x:v>
      </x:c>
      <x:c r="S471" s="23" t="str">
        <x:v>True</x:v>
      </x:c>
      <x:c r="T471" s="23" t="str">
        <x:v>True</x:v>
      </x:c>
    </x:row>
    <x:row r="472">
      <x:c r="A472" s="23" t="str">
        <x:v>active_label_common_panel</x:v>
      </x:c>
      <x:c r="B472" s="23" t="n">
        <x:v>1</x:v>
      </x:c>
      <x:c r="C472" s="23" t="str">
        <x:v>checkpoint:epoch:qwen3-5-397b-a17b</x:v>
      </x:c>
      <x:c r="D472" s="23" t="str">
        <x:v>Qwen3.5 397B-A17B</x:v>
      </x:c>
      <x:c r="E472" s="23" t="str">
        <x:v>alibaba</x:v>
      </x:c>
      <x:c r="F472" s="78" t="n">
        <x:v>46066</x:v>
      </x:c>
      <x:c r="G472" s="78" t="n">
        <x:v>46069</x:v>
      </x:c>
      <x:c r="H472" s="81" t="n">
        <x:v>1.469693845669907</x:v>
      </x:c>
      <x:c r="I472" s="81" t="n">
        <x:v>1.38744369255</x:v>
      </x:c>
      <x:c r="J472" s="23" t="str">
        <x:v>total_b</x:v>
      </x:c>
      <x:c r="K472" s="23" t="str">
        <x:v>date_historical_price</x:v>
      </x:c>
      <x:c r="L472" s="81" t="n">
        <x:v>397</x:v>
      </x:c>
      <x:c r="M472" s="81" t="n">
        <x:v>1195.7069207174848</x:v>
      </x:c>
      <x:c r="N472" s="81" t="n">
        <x:v>0.4788342361727286</x:v>
      </x:c>
      <x:c r="O472" s="23" t="n">
        <x:v>31</x:v>
      </x:c>
      <x:c r="P472" s="23" t="n">
        <x:v>9</x:v>
      </x:c>
      <x:c r="Q472" s="78" t="n">
        <x:v>46066</x:v>
      </x:c>
      <x:c r="R472" s="23" t="str">
        <x:v>True</x:v>
      </x:c>
      <x:c r="S472" s="23" t="str">
        <x:v>True</x:v>
      </x:c>
      <x:c r="T472" s="23" t="str">
        <x:v>False</x:v>
      </x:c>
    </x:row>
    <x:row r="473">
      <x:c r="A473" s="23" t="str">
        <x:v>active_label_common_panel</x:v>
      </x:c>
      <x:c r="B473" s="23" t="n">
        <x:v>1</x:v>
      </x:c>
      <x:c r="C473" s="23" t="str">
        <x:v>checkpoint:epoch:qwen3-5-397b-a17b</x:v>
      </x:c>
      <x:c r="D473" s="23" t="str">
        <x:v>Qwen3.5 397B-A17B</x:v>
      </x:c>
      <x:c r="E473" s="23" t="str">
        <x:v>alibaba</x:v>
      </x:c>
      <x:c r="F473" s="78" t="n">
        <x:v>46066</x:v>
      </x:c>
      <x:c r="G473" s="78" t="n">
        <x:v>46069</x:v>
      </x:c>
      <x:c r="H473" s="81" t="n">
        <x:v>1.469693845669907</x:v>
      </x:c>
      <x:c r="I473" s="81" t="n">
        <x:v>1.38744369255</x:v>
      </x:c>
      <x:c r="J473" s="23" t="str">
        <x:v>total_b</x:v>
      </x:c>
      <x:c r="K473" s="23" t="str">
        <x:v>score_date</x:v>
      </x:c>
      <x:c r="L473" s="81" t="n">
        <x:v>397</x:v>
      </x:c>
      <x:c r="M473" s="81" t="n">
        <x:v>507.958383824342</x:v>
      </x:c>
      <x:c r="N473" s="81" t="n">
        <x:v>0.10703762596214496</x:v>
      </x:c>
      <x:c r="O473" s="23" t="n">
        <x:v>31</x:v>
      </x:c>
      <x:c r="P473" s="23" t="n">
        <x:v>9</x:v>
      </x:c>
      <x:c r="Q473" s="78" t="n">
        <x:v>46066</x:v>
      </x:c>
      <x:c r="R473" s="23" t="str">
        <x:v>True</x:v>
      </x:c>
      <x:c r="S473" s="23" t="str">
        <x:v>True</x:v>
      </x:c>
      <x:c r="T473" s="23" t="str">
        <x:v>False</x:v>
      </x:c>
    </x:row>
    <x:row r="474">
      <x:c r="A474" s="23" t="str">
        <x:v>active_label_common_panel</x:v>
      </x:c>
      <x:c r="B474" s="23" t="n">
        <x:v>1</x:v>
      </x:c>
      <x:c r="C474" s="23" t="str">
        <x:v>checkpoint:epoch:qwen3-5-397b-a17b</x:v>
      </x:c>
      <x:c r="D474" s="23" t="str">
        <x:v>Qwen3.5 397B-A17B</x:v>
      </x:c>
      <x:c r="E474" s="23" t="str">
        <x:v>alibaba</x:v>
      </x:c>
      <x:c r="F474" s="78" t="n">
        <x:v>46066</x:v>
      </x:c>
      <x:c r="G474" s="78" t="n">
        <x:v>46069</x:v>
      </x:c>
      <x:c r="H474" s="81" t="n">
        <x:v>1.469693845669907</x:v>
      </x:c>
      <x:c r="I474" s="81" t="n">
        <x:v>1.38744369255</x:v>
      </x:c>
      <x:c r="J474" s="23" t="str">
        <x:v>total_b</x:v>
      </x:c>
      <x:c r="K474" s="23" t="str">
        <x:v>score_date_historical_price</x:v>
      </x:c>
      <x:c r="L474" s="81" t="n">
        <x:v>397</x:v>
      </x:c>
      <x:c r="M474" s="81" t="n">
        <x:v>1178.2519839346494</x:v>
      </x:c>
      <x:c r="N474" s="81" t="n">
        <x:v>0.47244767293199585</x:v>
      </x:c>
      <x:c r="O474" s="23" t="n">
        <x:v>31</x:v>
      </x:c>
      <x:c r="P474" s="23" t="n">
        <x:v>9</x:v>
      </x:c>
      <x:c r="Q474" s="78" t="n">
        <x:v>46066</x:v>
      </x:c>
      <x:c r="R474" s="23" t="str">
        <x:v>True</x:v>
      </x:c>
      <x:c r="S474" s="23" t="str">
        <x:v>True</x:v>
      </x:c>
      <x:c r="T474" s="23" t="str">
        <x:v>False</x:v>
      </x:c>
    </x:row>
    <x:row r="475">
      <x:c r="A475" s="23" t="str">
        <x:v>active_label_common_panel</x:v>
      </x:c>
      <x:c r="B475" s="23" t="n">
        <x:v>1</x:v>
      </x:c>
      <x:c r="C475" s="23" t="str">
        <x:v>checkpoint:epoch:qwen3-5-397b-a17b</x:v>
      </x:c>
      <x:c r="D475" s="23" t="str">
        <x:v>Qwen3.5 397B-A17B</x:v>
      </x:c>
      <x:c r="E475" s="23" t="str">
        <x:v>alibaba</x:v>
      </x:c>
      <x:c r="F475" s="78" t="n">
        <x:v>46066</x:v>
      </x:c>
      <x:c r="G475" s="78" t="n">
        <x:v>46069</x:v>
      </x:c>
      <x:c r="H475" s="81" t="n">
        <x:v>1.469693845669907</x:v>
      </x:c>
      <x:c r="I475" s="81" t="n">
        <x:v>1.38744369255</x:v>
      </x:c>
      <x:c r="J475" s="23" t="str">
        <x:v>total_b</x:v>
      </x:c>
      <x:c r="K475" s="23" t="str">
        <x:v>score_date_current_price_nonprospective</x:v>
      </x:c>
      <x:c r="L475" s="81" t="n">
        <x:v>397</x:v>
      </x:c>
      <x:c r="M475" s="81" t="n">
        <x:v>887.1263228125198</x:v>
      </x:c>
      <x:c r="N475" s="81" t="n">
        <x:v>0.3491949590598501</x:v>
      </x:c>
      <x:c r="O475" s="23" t="n">
        <x:v>31</x:v>
      </x:c>
      <x:c r="P475" s="23" t="n">
        <x:v>9</x:v>
      </x:c>
      <x:c r="Q475" s="78" t="n">
        <x:v>46066</x:v>
      </x:c>
      <x:c r="R475" s="23" t="str">
        <x:v>True</x:v>
      </x:c>
      <x:c r="S475" s="23" t="str">
        <x:v>True</x:v>
      </x:c>
      <x:c r="T475" s="23" t="str">
        <x:v>True</x:v>
      </x:c>
    </x:row>
    <x:row r="476">
      <x:c r="A476" s="23" t="str">
        <x:v>active_label_common_panel</x:v>
      </x:c>
      <x:c r="B476" s="23" t="n">
        <x:v>1</x:v>
      </x:c>
      <x:c r="C476" s="23" t="str">
        <x:v>checkpoint:epoch:qwen3-5-122b-a10b</x:v>
      </x:c>
      <x:c r="D476" s="23" t="str">
        <x:v>Qwen3.5-122B-A10B</x:v>
      </x:c>
      <x:c r="E476" s="23" t="str">
        <x:v>alibaba</x:v>
      </x:c>
      <x:c r="F476" s="78" t="n">
        <x:v>46077</x:v>
      </x:c>
      <x:c r="G476" s="78" t="n">
        <x:v>46079</x:v>
      </x:c>
      <x:c r="H476" s="81" t="n">
        <x:v>1.1313708498984762</x:v>
      </x:c>
      <x:c r="I476" s="81" t="n">
        <x:v>0.834266144585</x:v>
      </x:c>
      <x:c r="J476" s="23" t="str">
        <x:v>active_b</x:v>
      </x:c>
      <x:c r="K476" s="23" t="str">
        <x:v>date_historical_price</x:v>
      </x:c>
      <x:c r="L476" s="81" t="n">
        <x:v>10</x:v>
      </x:c>
      <x:c r="M476" s="81" t="n">
        <x:v>23.945686883100482</x:v>
      </x:c>
      <x:c r="N476" s="81" t="n">
        <x:v>0.3792272993139658</x:v>
      </x:c>
      <x:c r="O476" s="23" t="n">
        <x:v>31</x:v>
      </x:c>
      <x:c r="P476" s="23" t="n">
        <x:v>9</x:v>
      </x:c>
      <x:c r="Q476" s="78" t="n">
        <x:v>46066</x:v>
      </x:c>
      <x:c r="R476" s="23" t="str">
        <x:v>True</x:v>
      </x:c>
      <x:c r="S476" s="23" t="str">
        <x:v>True</x:v>
      </x:c>
      <x:c r="T476" s="23" t="str">
        <x:v>False</x:v>
      </x:c>
    </x:row>
    <x:row r="477">
      <x:c r="A477" s="23" t="str">
        <x:v>active_label_common_panel</x:v>
      </x:c>
      <x:c r="B477" s="23" t="n">
        <x:v>1</x:v>
      </x:c>
      <x:c r="C477" s="23" t="str">
        <x:v>checkpoint:epoch:qwen3-5-122b-a10b</x:v>
      </x:c>
      <x:c r="D477" s="23" t="str">
        <x:v>Qwen3.5-122B-A10B</x:v>
      </x:c>
      <x:c r="E477" s="23" t="str">
        <x:v>alibaba</x:v>
      </x:c>
      <x:c r="F477" s="78" t="n">
        <x:v>46077</x:v>
      </x:c>
      <x:c r="G477" s="78" t="n">
        <x:v>46079</x:v>
      </x:c>
      <x:c r="H477" s="81" t="n">
        <x:v>1.1313708498984762</x:v>
      </x:c>
      <x:c r="I477" s="81" t="n">
        <x:v>0.834266144585</x:v>
      </x:c>
      <x:c r="J477" s="23" t="str">
        <x:v>active_b</x:v>
      </x:c>
      <x:c r="K477" s="23" t="str">
        <x:v>score_date</x:v>
      </x:c>
      <x:c r="L477" s="81" t="n">
        <x:v>10</x:v>
      </x:c>
      <x:c r="M477" s="81" t="n">
        <x:v>13.718015869796924</x:v>
      </x:c>
      <x:c r="N477" s="81" t="n">
        <x:v>0.13729130093982095</x:v>
      </x:c>
      <x:c r="O477" s="23" t="n">
        <x:v>31</x:v>
      </x:c>
      <x:c r="P477" s="23" t="n">
        <x:v>9</x:v>
      </x:c>
      <x:c r="Q477" s="78" t="n">
        <x:v>46066</x:v>
      </x:c>
      <x:c r="R477" s="23" t="str">
        <x:v>True</x:v>
      </x:c>
      <x:c r="S477" s="23" t="str">
        <x:v>True</x:v>
      </x:c>
      <x:c r="T477" s="23" t="str">
        <x:v>False</x:v>
      </x:c>
    </x:row>
    <x:row r="478">
      <x:c r="A478" s="23" t="str">
        <x:v>active_label_common_panel</x:v>
      </x:c>
      <x:c r="B478" s="23" t="n">
        <x:v>1</x:v>
      </x:c>
      <x:c r="C478" s="23" t="str">
        <x:v>checkpoint:epoch:qwen3-5-122b-a10b</x:v>
      </x:c>
      <x:c r="D478" s="23" t="str">
        <x:v>Qwen3.5-122B-A10B</x:v>
      </x:c>
      <x:c r="E478" s="23" t="str">
        <x:v>alibaba</x:v>
      </x:c>
      <x:c r="F478" s="78" t="n">
        <x:v>46077</x:v>
      </x:c>
      <x:c r="G478" s="78" t="n">
        <x:v>46079</x:v>
      </x:c>
      <x:c r="H478" s="81" t="n">
        <x:v>1.1313708498984762</x:v>
      </x:c>
      <x:c r="I478" s="81" t="n">
        <x:v>0.834266144585</x:v>
      </x:c>
      <x:c r="J478" s="23" t="str">
        <x:v>active_b</x:v>
      </x:c>
      <x:c r="K478" s="23" t="str">
        <x:v>score_date_historical_price</x:v>
      </x:c>
      <x:c r="L478" s="81" t="n">
        <x:v>10</x:v>
      </x:c>
      <x:c r="M478" s="81" t="n">
        <x:v>24.108928157622003</x:v>
      </x:c>
      <x:c r="N478" s="81" t="n">
        <x:v>0.3821779028047599</x:v>
      </x:c>
      <x:c r="O478" s="23" t="n">
        <x:v>31</x:v>
      </x:c>
      <x:c r="P478" s="23" t="n">
        <x:v>9</x:v>
      </x:c>
      <x:c r="Q478" s="78" t="n">
        <x:v>46066</x:v>
      </x:c>
      <x:c r="R478" s="23" t="str">
        <x:v>True</x:v>
      </x:c>
      <x:c r="S478" s="23" t="str">
        <x:v>True</x:v>
      </x:c>
      <x:c r="T478" s="23" t="str">
        <x:v>False</x:v>
      </x:c>
    </x:row>
    <x:row r="479">
      <x:c r="A479" s="23" t="str">
        <x:v>active_label_common_panel</x:v>
      </x:c>
      <x:c r="B479" s="23" t="n">
        <x:v>1</x:v>
      </x:c>
      <x:c r="C479" s="23" t="str">
        <x:v>checkpoint:epoch:qwen3-5-122b-a10b</x:v>
      </x:c>
      <x:c r="D479" s="23" t="str">
        <x:v>Qwen3.5-122B-A10B</x:v>
      </x:c>
      <x:c r="E479" s="23" t="str">
        <x:v>alibaba</x:v>
      </x:c>
      <x:c r="F479" s="78" t="n">
        <x:v>46077</x:v>
      </x:c>
      <x:c r="G479" s="78" t="n">
        <x:v>46079</x:v>
      </x:c>
      <x:c r="H479" s="81" t="n">
        <x:v>1.1313708498984762</x:v>
      </x:c>
      <x:c r="I479" s="81" t="n">
        <x:v>0.834266144585</x:v>
      </x:c>
      <x:c r="J479" s="23" t="str">
        <x:v>active_b</x:v>
      </x:c>
      <x:c r="K479" s="23" t="str">
        <x:v>score_date_current_price_nonprospective</x:v>
      </x:c>
      <x:c r="L479" s="81" t="n">
        <x:v>10</x:v>
      </x:c>
      <x:c r="M479" s="81" t="n">
        <x:v>16.230599653657222</x:v>
      </x:c>
      <x:c r="N479" s="81" t="n">
        <x:v>0.2103345655109816</x:v>
      </x:c>
      <x:c r="O479" s="23" t="n">
        <x:v>31</x:v>
      </x:c>
      <x:c r="P479" s="23" t="n">
        <x:v>9</x:v>
      </x:c>
      <x:c r="Q479" s="78" t="n">
        <x:v>46066</x:v>
      </x:c>
      <x:c r="R479" s="23" t="str">
        <x:v>True</x:v>
      </x:c>
      <x:c r="S479" s="23" t="str">
        <x:v>True</x:v>
      </x:c>
      <x:c r="T479" s="23" t="str">
        <x:v>True</x:v>
      </x:c>
    </x:row>
    <x:row r="480">
      <x:c r="A480" s="23" t="str">
        <x:v>active_label_common_panel</x:v>
      </x:c>
      <x:c r="B480" s="23" t="n">
        <x:v>1</x:v>
      </x:c>
      <x:c r="C480" s="23" t="str">
        <x:v>checkpoint:epoch:qwen3-5-122b-a10b</x:v>
      </x:c>
      <x:c r="D480" s="23" t="str">
        <x:v>Qwen3.5-122B-A10B</x:v>
      </x:c>
      <x:c r="E480" s="23" t="str">
        <x:v>alibaba</x:v>
      </x:c>
      <x:c r="F480" s="78" t="n">
        <x:v>46077</x:v>
      </x:c>
      <x:c r="G480" s="78" t="n">
        <x:v>46079</x:v>
      </x:c>
      <x:c r="H480" s="81" t="n">
        <x:v>1.1313708498984762</x:v>
      </x:c>
      <x:c r="I480" s="81" t="n">
        <x:v>0.834266144585</x:v>
      </x:c>
      <x:c r="J480" s="23" t="str">
        <x:v>total_b</x:v>
      </x:c>
      <x:c r="K480" s="23" t="str">
        <x:v>date_historical_price</x:v>
      </x:c>
      <x:c r="L480" s="81" t="n">
        <x:v>122</x:v>
      </x:c>
      <x:c r="M480" s="81" t="n">
        <x:v>778.0418114230159</x:v>
      </x:c>
      <x:c r="N480" s="81" t="n">
        <x:v>0.8046431056239071</x:v>
      </x:c>
      <x:c r="O480" s="23" t="n">
        <x:v>31</x:v>
      </x:c>
      <x:c r="P480" s="23" t="n">
        <x:v>9</x:v>
      </x:c>
      <x:c r="Q480" s="78" t="n">
        <x:v>46066</x:v>
      </x:c>
      <x:c r="R480" s="23" t="str">
        <x:v>True</x:v>
      </x:c>
      <x:c r="S480" s="23" t="str">
        <x:v>True</x:v>
      </x:c>
      <x:c r="T480" s="23" t="str">
        <x:v>False</x:v>
      </x:c>
    </x:row>
    <x:row r="481">
      <x:c r="A481" s="23" t="str">
        <x:v>active_label_common_panel</x:v>
      </x:c>
      <x:c r="B481" s="23" t="n">
        <x:v>1</x:v>
      </x:c>
      <x:c r="C481" s="23" t="str">
        <x:v>checkpoint:epoch:qwen3-5-122b-a10b</x:v>
      </x:c>
      <x:c r="D481" s="23" t="str">
        <x:v>Qwen3.5-122B-A10B</x:v>
      </x:c>
      <x:c r="E481" s="23" t="str">
        <x:v>alibaba</x:v>
      </x:c>
      <x:c r="F481" s="78" t="n">
        <x:v>46077</x:v>
      </x:c>
      <x:c r="G481" s="78" t="n">
        <x:v>46079</x:v>
      </x:c>
      <x:c r="H481" s="81" t="n">
        <x:v>1.1313708498984762</x:v>
      </x:c>
      <x:c r="I481" s="81" t="n">
        <x:v>0.834266144585</x:v>
      </x:c>
      <x:c r="J481" s="23" t="str">
        <x:v>total_b</x:v>
      </x:c>
      <x:c r="K481" s="23" t="str">
        <x:v>score_date</x:v>
      </x:c>
      <x:c r="L481" s="81" t="n">
        <x:v>122</x:v>
      </x:c>
      <x:c r="M481" s="81" t="n">
        <x:v>375.7589442941266</x:v>
      </x:c>
      <x:c r="N481" s="81" t="n">
        <x:v>0.48854949633895983</x:v>
      </x:c>
      <x:c r="O481" s="23" t="n">
        <x:v>31</x:v>
      </x:c>
      <x:c r="P481" s="23" t="n">
        <x:v>9</x:v>
      </x:c>
      <x:c r="Q481" s="78" t="n">
        <x:v>46066</x:v>
      </x:c>
      <x:c r="R481" s="23" t="str">
        <x:v>True</x:v>
      </x:c>
      <x:c r="S481" s="23" t="str">
        <x:v>True</x:v>
      </x:c>
      <x:c r="T481" s="23" t="str">
        <x:v>False</x:v>
      </x:c>
    </x:row>
    <x:row r="482">
      <x:c r="A482" s="23" t="str">
        <x:v>active_label_common_panel</x:v>
      </x:c>
      <x:c r="B482" s="23" t="n">
        <x:v>1</x:v>
      </x:c>
      <x:c r="C482" s="23" t="str">
        <x:v>checkpoint:epoch:qwen3-5-122b-a10b</x:v>
      </x:c>
      <x:c r="D482" s="23" t="str">
        <x:v>Qwen3.5-122B-A10B</x:v>
      </x:c>
      <x:c r="E482" s="23" t="str">
        <x:v>alibaba</x:v>
      </x:c>
      <x:c r="F482" s="78" t="n">
        <x:v>46077</x:v>
      </x:c>
      <x:c r="G482" s="78" t="n">
        <x:v>46079</x:v>
      </x:c>
      <x:c r="H482" s="81" t="n">
        <x:v>1.1313708498984762</x:v>
      </x:c>
      <x:c r="I482" s="81" t="n">
        <x:v>0.834266144585</x:v>
      </x:c>
      <x:c r="J482" s="23" t="str">
        <x:v>total_b</x:v>
      </x:c>
      <x:c r="K482" s="23" t="str">
        <x:v>score_date_historical_price</x:v>
      </x:c>
      <x:c r="L482" s="81" t="n">
        <x:v>122</x:v>
      </x:c>
      <x:c r="M482" s="81" t="n">
        <x:v>756.8590595784633</x:v>
      </x:c>
      <x:c r="N482" s="81" t="n">
        <x:v>0.7926551831104615</x:v>
      </x:c>
      <x:c r="O482" s="23" t="n">
        <x:v>31</x:v>
      </x:c>
      <x:c r="P482" s="23" t="n">
        <x:v>9</x:v>
      </x:c>
      <x:c r="Q482" s="78" t="n">
        <x:v>46066</x:v>
      </x:c>
      <x:c r="R482" s="23" t="str">
        <x:v>True</x:v>
      </x:c>
      <x:c r="S482" s="23" t="str">
        <x:v>True</x:v>
      </x:c>
      <x:c r="T482" s="23" t="str">
        <x:v>False</x:v>
      </x:c>
    </x:row>
    <x:row r="483">
      <x:c r="A483" s="23" t="str">
        <x:v>active_label_common_panel</x:v>
      </x:c>
      <x:c r="B483" s="23" t="n">
        <x:v>1</x:v>
      </x:c>
      <x:c r="C483" s="23" t="str">
        <x:v>checkpoint:epoch:qwen3-5-122b-a10b</x:v>
      </x:c>
      <x:c r="D483" s="23" t="str">
        <x:v>Qwen3.5-122B-A10B</x:v>
      </x:c>
      <x:c r="E483" s="23" t="str">
        <x:v>alibaba</x:v>
      </x:c>
      <x:c r="F483" s="78" t="n">
        <x:v>46077</x:v>
      </x:c>
      <x:c r="G483" s="78" t="n">
        <x:v>46079</x:v>
      </x:c>
      <x:c r="H483" s="81" t="n">
        <x:v>1.1313708498984762</x:v>
      </x:c>
      <x:c r="I483" s="81" t="n">
        <x:v>0.834266144585</x:v>
      </x:c>
      <x:c r="J483" s="23" t="str">
        <x:v>total_b</x:v>
      </x:c>
      <x:c r="K483" s="23" t="str">
        <x:v>score_date_current_price_nonprospective</x:v>
      </x:c>
      <x:c r="L483" s="81" t="n">
        <x:v>122</x:v>
      </x:c>
      <x:c r="M483" s="81" t="n">
        <x:v>458.07599964367154</x:v>
      </x:c>
      <x:c r="N483" s="81" t="n">
        <x:v>0.5745777073458919</x:v>
      </x:c>
      <x:c r="O483" s="23" t="n">
        <x:v>31</x:v>
      </x:c>
      <x:c r="P483" s="23" t="n">
        <x:v>9</x:v>
      </x:c>
      <x:c r="Q483" s="78" t="n">
        <x:v>46066</x:v>
      </x:c>
      <x:c r="R483" s="23" t="str">
        <x:v>True</x:v>
      </x:c>
      <x:c r="S483" s="23" t="str">
        <x:v>True</x:v>
      </x:c>
      <x:c r="T483" s="23" t="str">
        <x:v>True</x:v>
      </x:c>
    </x:row>
    <x:row r="484">
      <x:c r="A484" s="23" t="str">
        <x:v>active_label_common_panel</x:v>
      </x:c>
      <x:c r="B484" s="23" t="n">
        <x:v>1</x:v>
      </x:c>
      <x:c r="C484" s="23" t="str">
        <x:v>checkpoint:epoch:qwen3-5-27b</x:v>
      </x:c>
      <x:c r="D484" s="23" t="str">
        <x:v>Qwen3.5-27B</x:v>
      </x:c>
      <x:c r="E484" s="23" t="str">
        <x:v>alibaba</x:v>
      </x:c>
      <x:c r="F484" s="78" t="n">
        <x:v>46077</x:v>
      </x:c>
      <x:c r="G484" s="78" t="n">
        <x:v>46079</x:v>
      </x:c>
      <x:c r="H484" s="81" t="n">
        <x:v>0.848528137423857</x:v>
      </x:c>
      <x:c r="I484" s="81" t="n">
        <x:v>0.792933757663</x:v>
      </x:c>
      <x:c r="J484" s="23" t="str">
        <x:v>active_b</x:v>
      </x:c>
      <x:c r="K484" s="23" t="str">
        <x:v>date_historical_price</x:v>
      </x:c>
      <x:c r="L484" s="81" t="n">
        <x:v>27</x:v>
      </x:c>
      <x:c r="M484" s="81" t="n">
        <x:v>18.783895789357548</x:v>
      </x:c>
      <x:c r="N484" s="81" t="n">
        <x:v>-0.1575780939948163</x:v>
      </x:c>
      <x:c r="O484" s="23" t="n">
        <x:v>31</x:v>
      </x:c>
      <x:c r="P484" s="23" t="n">
        <x:v>9</x:v>
      </x:c>
      <x:c r="Q484" s="78" t="n">
        <x:v>46066</x:v>
      </x:c>
      <x:c r="R484" s="23" t="str">
        <x:v>True</x:v>
      </x:c>
      <x:c r="S484" s="23" t="str">
        <x:v>True</x:v>
      </x:c>
      <x:c r="T484" s="23" t="str">
        <x:v>False</x:v>
      </x:c>
    </x:row>
    <x:row r="485">
      <x:c r="A485" s="23" t="str">
        <x:v>active_label_common_panel</x:v>
      </x:c>
      <x:c r="B485" s="23" t="n">
        <x:v>1</x:v>
      </x:c>
      <x:c r="C485" s="23" t="str">
        <x:v>checkpoint:epoch:qwen3-5-27b</x:v>
      </x:c>
      <x:c r="D485" s="23" t="str">
        <x:v>Qwen3.5-27B</x:v>
      </x:c>
      <x:c r="E485" s="23" t="str">
        <x:v>alibaba</x:v>
      </x:c>
      <x:c r="F485" s="78" t="n">
        <x:v>46077</x:v>
      </x:c>
      <x:c r="G485" s="78" t="n">
        <x:v>46079</x:v>
      </x:c>
      <x:c r="H485" s="81" t="n">
        <x:v>0.848528137423857</x:v>
      </x:c>
      <x:c r="I485" s="81" t="n">
        <x:v>0.792933757663</x:v>
      </x:c>
      <x:c r="J485" s="23" t="str">
        <x:v>active_b</x:v>
      </x:c>
      <x:c r="K485" s="23" t="str">
        <x:v>score_date</x:v>
      </x:c>
      <x:c r="L485" s="81" t="n">
        <x:v>27</x:v>
      </x:c>
      <x:c r="M485" s="81" t="n">
        <x:v>15.075740891026001</x:v>
      </x:c>
      <x:c r="N485" s="81" t="n">
        <x:v>-0.2530850996003537</x:v>
      </x:c>
      <x:c r="O485" s="23" t="n">
        <x:v>31</x:v>
      </x:c>
      <x:c r="P485" s="23" t="n">
        <x:v>9</x:v>
      </x:c>
      <x:c r="Q485" s="78" t="n">
        <x:v>46066</x:v>
      </x:c>
      <x:c r="R485" s="23" t="str">
        <x:v>True</x:v>
      </x:c>
      <x:c r="S485" s="23" t="str">
        <x:v>True</x:v>
      </x:c>
      <x:c r="T485" s="23" t="str">
        <x:v>False</x:v>
      </x:c>
    </x:row>
    <x:row r="486">
      <x:c r="A486" s="23" t="str">
        <x:v>active_label_common_panel</x:v>
      </x:c>
      <x:c r="B486" s="23" t="n">
        <x:v>1</x:v>
      </x:c>
      <x:c r="C486" s="23" t="str">
        <x:v>checkpoint:epoch:qwen3-5-27b</x:v>
      </x:c>
      <x:c r="D486" s="23" t="str">
        <x:v>Qwen3.5-27B</x:v>
      </x:c>
      <x:c r="E486" s="23" t="str">
        <x:v>alibaba</x:v>
      </x:c>
      <x:c r="F486" s="78" t="n">
        <x:v>46077</x:v>
      </x:c>
      <x:c r="G486" s="78" t="n">
        <x:v>46079</x:v>
      </x:c>
      <x:c r="H486" s="81" t="n">
        <x:v>0.848528137423857</x:v>
      </x:c>
      <x:c r="I486" s="81" t="n">
        <x:v>0.792933757663</x:v>
      </x:c>
      <x:c r="J486" s="23" t="str">
        <x:v>active_b</x:v>
      </x:c>
      <x:c r="K486" s="23" t="str">
        <x:v>score_date_historical_price</x:v>
      </x:c>
      <x:c r="L486" s="81" t="n">
        <x:v>27</x:v>
      </x:c>
      <x:c r="M486" s="81" t="n">
        <x:v>17.902655266394838</x:v>
      </x:c>
      <x:c r="N486" s="81" t="n">
        <x:v>-0.17844631518904308</x:v>
      </x:c>
      <x:c r="O486" s="23" t="n">
        <x:v>31</x:v>
      </x:c>
      <x:c r="P486" s="23" t="n">
        <x:v>9</x:v>
      </x:c>
      <x:c r="Q486" s="78" t="n">
        <x:v>46066</x:v>
      </x:c>
      <x:c r="R486" s="23" t="str">
        <x:v>True</x:v>
      </x:c>
      <x:c r="S486" s="23" t="str">
        <x:v>True</x:v>
      </x:c>
      <x:c r="T486" s="23" t="str">
        <x:v>False</x:v>
      </x:c>
    </x:row>
    <x:row r="487">
      <x:c r="A487" s="23" t="str">
        <x:v>active_label_common_panel</x:v>
      </x:c>
      <x:c r="B487" s="23" t="n">
        <x:v>1</x:v>
      </x:c>
      <x:c r="C487" s="23" t="str">
        <x:v>checkpoint:epoch:qwen3-5-27b</x:v>
      </x:c>
      <x:c r="D487" s="23" t="str">
        <x:v>Qwen3.5-27B</x:v>
      </x:c>
      <x:c r="E487" s="23" t="str">
        <x:v>alibaba</x:v>
      </x:c>
      <x:c r="F487" s="78" t="n">
        <x:v>46077</x:v>
      </x:c>
      <x:c r="G487" s="78" t="n">
        <x:v>46079</x:v>
      </x:c>
      <x:c r="H487" s="81" t="n">
        <x:v>0.848528137423857</x:v>
      </x:c>
      <x:c r="I487" s="81" t="n">
        <x:v>0.792933757663</x:v>
      </x:c>
      <x:c r="J487" s="23" t="str">
        <x:v>active_b</x:v>
      </x:c>
      <x:c r="K487" s="23" t="str">
        <x:v>score_date_current_price_nonprospective</x:v>
      </x:c>
      <x:c r="L487" s="81" t="n">
        <x:v>27</x:v>
      </x:c>
      <x:c r="M487" s="81" t="n">
        <x:v>14.9171724581978</x:v>
      </x:c>
      <x:c r="N487" s="81" t="n">
        <x:v>-0.257677253500669</x:v>
      </x:c>
      <x:c r="O487" s="23" t="n">
        <x:v>31</x:v>
      </x:c>
      <x:c r="P487" s="23" t="n">
        <x:v>9</x:v>
      </x:c>
      <x:c r="Q487" s="78" t="n">
        <x:v>46066</x:v>
      </x:c>
      <x:c r="R487" s="23" t="str">
        <x:v>True</x:v>
      </x:c>
      <x:c r="S487" s="23" t="str">
        <x:v>True</x:v>
      </x:c>
      <x:c r="T487" s="23" t="str">
        <x:v>True</x:v>
      </x:c>
    </x:row>
    <x:row r="488">
      <x:c r="A488" s="23" t="str">
        <x:v>active_label_common_panel</x:v>
      </x:c>
      <x:c r="B488" s="23" t="n">
        <x:v>1</x:v>
      </x:c>
      <x:c r="C488" s="23" t="str">
        <x:v>checkpoint:epoch:qwen3-5-27b</x:v>
      </x:c>
      <x:c r="D488" s="23" t="str">
        <x:v>Qwen3.5-27B</x:v>
      </x:c>
      <x:c r="E488" s="23" t="str">
        <x:v>alibaba</x:v>
      </x:c>
      <x:c r="F488" s="78" t="n">
        <x:v>46077</x:v>
      </x:c>
      <x:c r="G488" s="78" t="n">
        <x:v>46079</x:v>
      </x:c>
      <x:c r="H488" s="81" t="n">
        <x:v>0.848528137423857</x:v>
      </x:c>
      <x:c r="I488" s="81" t="n">
        <x:v>0.792933757663</x:v>
      </x:c>
      <x:c r="J488" s="23" t="str">
        <x:v>total_b</x:v>
      </x:c>
      <x:c r="K488" s="23" t="str">
        <x:v>date_historical_price</x:v>
      </x:c>
      <x:c r="L488" s="81" t="n">
        <x:v>27</x:v>
      </x:c>
      <x:c r="M488" s="81" t="n">
        <x:v>492.37879666037696</x:v>
      </x:c>
      <x:c r="N488" s="81" t="n">
        <x:v>1.2609355784519032</x:v>
      </x:c>
      <x:c r="O488" s="23" t="n">
        <x:v>31</x:v>
      </x:c>
      <x:c r="P488" s="23" t="n">
        <x:v>9</x:v>
      </x:c>
      <x:c r="Q488" s="78" t="n">
        <x:v>46066</x:v>
      </x:c>
      <x:c r="R488" s="23" t="str">
        <x:v>True</x:v>
      </x:c>
      <x:c r="S488" s="23" t="str">
        <x:v>True</x:v>
      </x:c>
      <x:c r="T488" s="23" t="str">
        <x:v>False</x:v>
      </x:c>
    </x:row>
    <x:row r="489">
      <x:c r="A489" s="23" t="str">
        <x:v>active_label_common_panel</x:v>
      </x:c>
      <x:c r="B489" s="23" t="n">
        <x:v>1</x:v>
      </x:c>
      <x:c r="C489" s="23" t="str">
        <x:v>checkpoint:epoch:qwen3-5-27b</x:v>
      </x:c>
      <x:c r="D489" s="23" t="str">
        <x:v>Qwen3.5-27B</x:v>
      </x:c>
      <x:c r="E489" s="23" t="str">
        <x:v>alibaba</x:v>
      </x:c>
      <x:c r="F489" s="78" t="n">
        <x:v>46077</x:v>
      </x:c>
      <x:c r="G489" s="78" t="n">
        <x:v>46079</x:v>
      </x:c>
      <x:c r="H489" s="81" t="n">
        <x:v>0.848528137423857</x:v>
      </x:c>
      <x:c r="I489" s="81" t="n">
        <x:v>0.792933757663</x:v>
      </x:c>
      <x:c r="J489" s="23" t="str">
        <x:v>total_b</x:v>
      </x:c>
      <x:c r="K489" s="23" t="str">
        <x:v>score_date</x:v>
      </x:c>
      <x:c r="L489" s="81" t="n">
        <x:v>27</x:v>
      </x:c>
      <x:c r="M489" s="81" t="n">
        <x:v>483.4996024162298</x:v>
      </x:c>
      <x:c r="N489" s="81" t="n">
        <x:v>1.2530323571379887</x:v>
      </x:c>
      <x:c r="O489" s="23" t="n">
        <x:v>31</x:v>
      </x:c>
      <x:c r="P489" s="23" t="n">
        <x:v>9</x:v>
      </x:c>
      <x:c r="Q489" s="78" t="n">
        <x:v>46066</x:v>
      </x:c>
      <x:c r="R489" s="23" t="str">
        <x:v>True</x:v>
      </x:c>
      <x:c r="S489" s="23" t="str">
        <x:v>True</x:v>
      </x:c>
      <x:c r="T489" s="23" t="str">
        <x:v>False</x:v>
      </x:c>
    </x:row>
    <x:row r="490">
      <x:c r="A490" s="23" t="str">
        <x:v>active_label_common_panel</x:v>
      </x:c>
      <x:c r="B490" s="23" t="n">
        <x:v>1</x:v>
      </x:c>
      <x:c r="C490" s="23" t="str">
        <x:v>checkpoint:epoch:qwen3-5-27b</x:v>
      </x:c>
      <x:c r="D490" s="23" t="str">
        <x:v>Qwen3.5-27B</x:v>
      </x:c>
      <x:c r="E490" s="23" t="str">
        <x:v>alibaba</x:v>
      </x:c>
      <x:c r="F490" s="78" t="n">
        <x:v>46077</x:v>
      </x:c>
      <x:c r="G490" s="78" t="n">
        <x:v>46079</x:v>
      </x:c>
      <x:c r="H490" s="81" t="n">
        <x:v>0.848528137423857</x:v>
      </x:c>
      <x:c r="I490" s="81" t="n">
        <x:v>0.792933757663</x:v>
      </x:c>
      <x:c r="J490" s="23" t="str">
        <x:v>total_b</x:v>
      </x:c>
      <x:c r="K490" s="23" t="str">
        <x:v>score_date_historical_price</x:v>
      </x:c>
      <x:c r="L490" s="81" t="n">
        <x:v>27</x:v>
      </x:c>
      <x:c r="M490" s="81" t="n">
        <x:v>598.527682163362</x:v>
      </x:c>
      <x:c r="N490" s="81" t="n">
        <x:v>1.3457204773549956</x:v>
      </x:c>
      <x:c r="O490" s="23" t="n">
        <x:v>31</x:v>
      </x:c>
      <x:c r="P490" s="23" t="n">
        <x:v>9</x:v>
      </x:c>
      <x:c r="Q490" s="78" t="n">
        <x:v>46066</x:v>
      </x:c>
      <x:c r="R490" s="23" t="str">
        <x:v>True</x:v>
      </x:c>
      <x:c r="S490" s="23" t="str">
        <x:v>True</x:v>
      </x:c>
      <x:c r="T490" s="23" t="str">
        <x:v>False</x:v>
      </x:c>
    </x:row>
    <x:row r="491">
      <x:c r="A491" s="23" t="str">
        <x:v>active_label_common_panel</x:v>
      </x:c>
      <x:c r="B491" s="23" t="n">
        <x:v>1</x:v>
      </x:c>
      <x:c r="C491" s="23" t="str">
        <x:v>checkpoint:epoch:qwen3-5-27b</x:v>
      </x:c>
      <x:c r="D491" s="23" t="str">
        <x:v>Qwen3.5-27B</x:v>
      </x:c>
      <x:c r="E491" s="23" t="str">
        <x:v>alibaba</x:v>
      </x:c>
      <x:c r="F491" s="78" t="n">
        <x:v>46077</x:v>
      </x:c>
      <x:c r="G491" s="78" t="n">
        <x:v>46079</x:v>
      </x:c>
      <x:c r="H491" s="81" t="n">
        <x:v>0.848528137423857</x:v>
      </x:c>
      <x:c r="I491" s="81" t="n">
        <x:v>0.792933757663</x:v>
      </x:c>
      <x:c r="J491" s="23" t="str">
        <x:v>total_b</x:v>
      </x:c>
      <x:c r="K491" s="23" t="str">
        <x:v>score_date_current_price_nonprospective</x:v>
      </x:c>
      <x:c r="L491" s="81" t="n">
        <x:v>27</x:v>
      </x:c>
      <x:c r="M491" s="81" t="n">
        <x:v>477.51565848716405</x:v>
      </x:c>
      <x:c r="N491" s="81" t="n">
        <x:v>1.2476238531912935</x:v>
      </x:c>
      <x:c r="O491" s="23" t="n">
        <x:v>31</x:v>
      </x:c>
      <x:c r="P491" s="23" t="n">
        <x:v>9</x:v>
      </x:c>
      <x:c r="Q491" s="78" t="n">
        <x:v>46066</x:v>
      </x:c>
      <x:c r="R491" s="23" t="str">
        <x:v>True</x:v>
      </x:c>
      <x:c r="S491" s="23" t="str">
        <x:v>True</x:v>
      </x:c>
      <x:c r="T491" s="23" t="str">
        <x:v>True</x:v>
      </x:c>
    </x:row>
    <x:row r="492">
      <x:c r="A492" s="23" t="str">
        <x:v>active_label_common_panel</x:v>
      </x:c>
      <x:c r="B492" s="23" t="n">
        <x:v>1</x:v>
      </x:c>
      <x:c r="C492" s="23" t="str">
        <x:v>checkpoint:epoch:qwen3-5-9b</x:v>
      </x:c>
      <x:c r="D492" s="23" t="str">
        <x:v>Qwen3.5-9B</x:v>
      </x:c>
      <x:c r="E492" s="23" t="str">
        <x:v>alibaba</x:v>
      </x:c>
      <x:c r="F492" s="78" t="n">
        <x:v>46077</x:v>
      </x:c>
      <x:c r="G492" s="78" t="n">
        <x:v>46092</x:v>
      </x:c>
      <x:c r="H492" s="81" t="n">
        <x:v>0.1224744871391589</x:v>
      </x:c>
      <x:c r="I492" s="81" t="n">
        <x:v>0.122474487139</x:v>
      </x:c>
      <x:c r="J492" s="23" t="str">
        <x:v>active_b</x:v>
      </x:c>
      <x:c r="K492" s="23" t="str">
        <x:v>date_historical_price</x:v>
      </x:c>
      <x:c r="L492" s="81" t="n">
        <x:v>9</x:v>
      </x:c>
      <x:c r="M492" s="81" t="n">
        <x:v>3.667302282954471</x:v>
      </x:c>
      <x:c r="N492" s="81" t="n">
        <x:v>-0.38989580062175944</x:v>
      </x:c>
      <x:c r="O492" s="23" t="n">
        <x:v>31</x:v>
      </x:c>
      <x:c r="P492" s="23" t="n">
        <x:v>9</x:v>
      </x:c>
      <x:c r="Q492" s="78" t="n">
        <x:v>46066</x:v>
      </x:c>
      <x:c r="R492" s="23" t="str">
        <x:v>True</x:v>
      </x:c>
      <x:c r="S492" s="23" t="str">
        <x:v>True</x:v>
      </x:c>
      <x:c r="T492" s="23" t="str">
        <x:v>False</x:v>
      </x:c>
    </x:row>
    <x:row r="493">
      <x:c r="A493" s="23" t="str">
        <x:v>active_label_common_panel</x:v>
      </x:c>
      <x:c r="B493" s="23" t="n">
        <x:v>1</x:v>
      </x:c>
      <x:c r="C493" s="23" t="str">
        <x:v>checkpoint:epoch:qwen3-5-9b</x:v>
      </x:c>
      <x:c r="D493" s="23" t="str">
        <x:v>Qwen3.5-9B</x:v>
      </x:c>
      <x:c r="E493" s="23" t="str">
        <x:v>alibaba</x:v>
      </x:c>
      <x:c r="F493" s="78" t="n">
        <x:v>46077</x:v>
      </x:c>
      <x:c r="G493" s="78" t="n">
        <x:v>46092</x:v>
      </x:c>
      <x:c r="H493" s="81" t="n">
        <x:v>0.1224744871391589</x:v>
      </x:c>
      <x:c r="I493" s="81" t="n">
        <x:v>0.122474487139</x:v>
      </x:c>
      <x:c r="J493" s="23" t="str">
        <x:v>active_b</x:v>
      </x:c>
      <x:c r="K493" s="23" t="str">
        <x:v>score_date</x:v>
      </x:c>
      <x:c r="L493" s="81" t="n">
        <x:v>9</x:v>
      </x:c>
      <x:c r="M493" s="81" t="n">
        <x:v>6.92593219229325</x:v>
      </x:c>
      <x:c r="N493" s="81" t="n">
        <x:v>-0.11376427412554035</x:v>
      </x:c>
      <x:c r="O493" s="23" t="n">
        <x:v>31</x:v>
      </x:c>
      <x:c r="P493" s="23" t="n">
        <x:v>9</x:v>
      </x:c>
      <x:c r="Q493" s="78" t="n">
        <x:v>46066</x:v>
      </x:c>
      <x:c r="R493" s="23" t="str">
        <x:v>True</x:v>
      </x:c>
      <x:c r="S493" s="23" t="str">
        <x:v>True</x:v>
      </x:c>
      <x:c r="T493" s="23" t="str">
        <x:v>False</x:v>
      </x:c>
    </x:row>
    <x:row r="494">
      <x:c r="A494" s="23" t="str">
        <x:v>active_label_common_panel</x:v>
      </x:c>
      <x:c r="B494" s="23" t="n">
        <x:v>1</x:v>
      </x:c>
      <x:c r="C494" s="23" t="str">
        <x:v>checkpoint:epoch:qwen3-5-9b</x:v>
      </x:c>
      <x:c r="D494" s="23" t="str">
        <x:v>Qwen3.5-9B</x:v>
      </x:c>
      <x:c r="E494" s="23" t="str">
        <x:v>alibaba</x:v>
      </x:c>
      <x:c r="F494" s="78" t="n">
        <x:v>46077</x:v>
      </x:c>
      <x:c r="G494" s="78" t="n">
        <x:v>46092</x:v>
      </x:c>
      <x:c r="H494" s="81" t="n">
        <x:v>0.1224744871391589</x:v>
      </x:c>
      <x:c r="I494" s="81" t="n">
        <x:v>0.122474487139</x:v>
      </x:c>
      <x:c r="J494" s="23" t="str">
        <x:v>active_b</x:v>
      </x:c>
      <x:c r="K494" s="23" t="str">
        <x:v>score_date_historical_price</x:v>
      </x:c>
      <x:c r="L494" s="81" t="n">
        <x:v>9</x:v>
      </x:c>
      <x:c r="M494" s="81" t="n">
        <x:v>3.5363379301574773</x:v>
      </x:c>
      <x:c r="N494" s="81" t="n">
        <x:v>-0.4056887502164356</x:v>
      </x:c>
      <x:c r="O494" s="23" t="n">
        <x:v>31</x:v>
      </x:c>
      <x:c r="P494" s="23" t="n">
        <x:v>9</x:v>
      </x:c>
      <x:c r="Q494" s="78" t="n">
        <x:v>46066</x:v>
      </x:c>
      <x:c r="R494" s="23" t="str">
        <x:v>True</x:v>
      </x:c>
      <x:c r="S494" s="23" t="str">
        <x:v>True</x:v>
      </x:c>
      <x:c r="T494" s="23" t="str">
        <x:v>False</x:v>
      </x:c>
    </x:row>
    <x:row r="495">
      <x:c r="A495" s="23" t="str">
        <x:v>active_label_common_panel</x:v>
      </x:c>
      <x:c r="B495" s="23" t="n">
        <x:v>1</x:v>
      </x:c>
      <x:c r="C495" s="23" t="str">
        <x:v>checkpoint:epoch:qwen3-5-9b</x:v>
      </x:c>
      <x:c r="D495" s="23" t="str">
        <x:v>Qwen3.5-9B</x:v>
      </x:c>
      <x:c r="E495" s="23" t="str">
        <x:v>alibaba</x:v>
      </x:c>
      <x:c r="F495" s="78" t="n">
        <x:v>46077</x:v>
      </x:c>
      <x:c r="G495" s="78" t="n">
        <x:v>46092</x:v>
      </x:c>
      <x:c r="H495" s="81" t="n">
        <x:v>0.1224744871391589</x:v>
      </x:c>
      <x:c r="I495" s="81" t="n">
        <x:v>0.122474487139</x:v>
      </x:c>
      <x:c r="J495" s="23" t="str">
        <x:v>active_b</x:v>
      </x:c>
      <x:c r="K495" s="23" t="str">
        <x:v>score_date_current_price_nonprospective</x:v>
      </x:c>
      <x:c r="L495" s="81" t="n">
        <x:v>9</x:v>
      </x:c>
      <x:c r="M495" s="81" t="n">
        <x:v>3.7730594183074295</x:v>
      </x:c>
      <x:c r="N495" s="81" t="n">
        <x:v>-0.3775488648956709</x:v>
      </x:c>
      <x:c r="O495" s="23" t="n">
        <x:v>31</x:v>
      </x:c>
      <x:c r="P495" s="23" t="n">
        <x:v>9</x:v>
      </x:c>
      <x:c r="Q495" s="78" t="n">
        <x:v>46066</x:v>
      </x:c>
      <x:c r="R495" s="23" t="str">
        <x:v>True</x:v>
      </x:c>
      <x:c r="S495" s="23" t="str">
        <x:v>True</x:v>
      </x:c>
      <x:c r="T495" s="23" t="str">
        <x:v>True</x:v>
      </x:c>
    </x:row>
    <x:row r="496">
      <x:c r="A496" s="23" t="str">
        <x:v>active_label_common_panel</x:v>
      </x:c>
      <x:c r="B496" s="23" t="n">
        <x:v>1</x:v>
      </x:c>
      <x:c r="C496" s="23" t="str">
        <x:v>checkpoint:epoch:qwen3-5-9b</x:v>
      </x:c>
      <x:c r="D496" s="23" t="str">
        <x:v>Qwen3.5-9B</x:v>
      </x:c>
      <x:c r="E496" s="23" t="str">
        <x:v>alibaba</x:v>
      </x:c>
      <x:c r="F496" s="78" t="n">
        <x:v>46077</x:v>
      </x:c>
      <x:c r="G496" s="78" t="n">
        <x:v>46092</x:v>
      </x:c>
      <x:c r="H496" s="81" t="n">
        <x:v>0.1224744871391589</x:v>
      </x:c>
      <x:c r="I496" s="81" t="n">
        <x:v>0.122474487139</x:v>
      </x:c>
      <x:c r="J496" s="23" t="str">
        <x:v>total_b</x:v>
      </x:c>
      <x:c r="K496" s="23" t="str">
        <x:v>date_historical_price</x:v>
      </x:c>
      <x:c r="L496" s="81" t="n">
        <x:v>9</x:v>
      </x:c>
      <x:c r="M496" s="81" t="n">
        <x:v>22.66571380990136</x:v>
      </x:c>
      <x:c r="N496" s="81" t="n">
        <x:v>0.40112689137959406</x:v>
      </x:c>
      <x:c r="O496" s="23" t="n">
        <x:v>31</x:v>
      </x:c>
      <x:c r="P496" s="23" t="n">
        <x:v>9</x:v>
      </x:c>
      <x:c r="Q496" s="78" t="n">
        <x:v>46066</x:v>
      </x:c>
      <x:c r="R496" s="23" t="str">
        <x:v>True</x:v>
      </x:c>
      <x:c r="S496" s="23" t="str">
        <x:v>True</x:v>
      </x:c>
      <x:c r="T496" s="23" t="str">
        <x:v>False</x:v>
      </x:c>
    </x:row>
    <x:row r="497">
      <x:c r="A497" s="23" t="str">
        <x:v>active_label_common_panel</x:v>
      </x:c>
      <x:c r="B497" s="23" t="n">
        <x:v>1</x:v>
      </x:c>
      <x:c r="C497" s="23" t="str">
        <x:v>checkpoint:epoch:qwen3-5-9b</x:v>
      </x:c>
      <x:c r="D497" s="23" t="str">
        <x:v>Qwen3.5-9B</x:v>
      </x:c>
      <x:c r="E497" s="23" t="str">
        <x:v>alibaba</x:v>
      </x:c>
      <x:c r="F497" s="78" t="n">
        <x:v>46077</x:v>
      </x:c>
      <x:c r="G497" s="78" t="n">
        <x:v>46092</x:v>
      </x:c>
      <x:c r="H497" s="81" t="n">
        <x:v>0.1224744871391589</x:v>
      </x:c>
      <x:c r="I497" s="81" t="n">
        <x:v>0.122474487139</x:v>
      </x:c>
      <x:c r="J497" s="23" t="str">
        <x:v>total_b</x:v>
      </x:c>
      <x:c r="K497" s="23" t="str">
        <x:v>score_date</x:v>
      </x:c>
      <x:c r="L497" s="81" t="n">
        <x:v>9</x:v>
      </x:c>
      <x:c r="M497" s="81" t="n">
        <x:v>60.54140565724211</x:v>
      </x:c>
      <x:c r="N497" s="81" t="n">
        <x:v>0.8278099907969655</x:v>
      </x:c>
      <x:c r="O497" s="23" t="n">
        <x:v>31</x:v>
      </x:c>
      <x:c r="P497" s="23" t="n">
        <x:v>9</x:v>
      </x:c>
      <x:c r="Q497" s="78" t="n">
        <x:v>46066</x:v>
      </x:c>
      <x:c r="R497" s="23" t="str">
        <x:v>True</x:v>
      </x:c>
      <x:c r="S497" s="23" t="str">
        <x:v>True</x:v>
      </x:c>
      <x:c r="T497" s="23" t="str">
        <x:v>False</x:v>
      </x:c>
    </x:row>
    <x:row r="498">
      <x:c r="A498" s="23" t="str">
        <x:v>active_label_common_panel</x:v>
      </x:c>
      <x:c r="B498" s="23" t="n">
        <x:v>1</x:v>
      </x:c>
      <x:c r="C498" s="23" t="str">
        <x:v>checkpoint:epoch:qwen3-5-9b</x:v>
      </x:c>
      <x:c r="D498" s="23" t="str">
        <x:v>Qwen3.5-9B</x:v>
      </x:c>
      <x:c r="E498" s="23" t="str">
        <x:v>alibaba</x:v>
      </x:c>
      <x:c r="F498" s="78" t="n">
        <x:v>46077</x:v>
      </x:c>
      <x:c r="G498" s="78" t="n">
        <x:v>46092</x:v>
      </x:c>
      <x:c r="H498" s="81" t="n">
        <x:v>0.1224744871391589</x:v>
      </x:c>
      <x:c r="I498" s="81" t="n">
        <x:v>0.122474487139</x:v>
      </x:c>
      <x:c r="J498" s="23" t="str">
        <x:v>total_b</x:v>
      </x:c>
      <x:c r="K498" s="23" t="str">
        <x:v>score_date_historical_price</x:v>
      </x:c>
      <x:c r="L498" s="81" t="n">
        <x:v>9</x:v>
      </x:c>
      <x:c r="M498" s="81" t="n">
        <x:v>26.27447965496149</x:v>
      </x:c>
      <x:c r="N498" s="81" t="n">
        <x:v>0.46529161449153145</x:v>
      </x:c>
      <x:c r="O498" s="23" t="n">
        <x:v>31</x:v>
      </x:c>
      <x:c r="P498" s="23" t="n">
        <x:v>9</x:v>
      </x:c>
      <x:c r="Q498" s="78" t="n">
        <x:v>46066</x:v>
      </x:c>
      <x:c r="R498" s="23" t="str">
        <x:v>True</x:v>
      </x:c>
      <x:c r="S498" s="23" t="str">
        <x:v>True</x:v>
      </x:c>
      <x:c r="T498" s="23" t="str">
        <x:v>False</x:v>
      </x:c>
    </x:row>
    <x:row r="499">
      <x:c r="A499" s="23" t="str">
        <x:v>active_label_common_panel</x:v>
      </x:c>
      <x:c r="B499" s="23" t="n">
        <x:v>1</x:v>
      </x:c>
      <x:c r="C499" s="23" t="str">
        <x:v>checkpoint:epoch:qwen3-5-9b</x:v>
      </x:c>
      <x:c r="D499" s="23" t="str">
        <x:v>Qwen3.5-9B</x:v>
      </x:c>
      <x:c r="E499" s="23" t="str">
        <x:v>alibaba</x:v>
      </x:c>
      <x:c r="F499" s="78" t="n">
        <x:v>46077</x:v>
      </x:c>
      <x:c r="G499" s="78" t="n">
        <x:v>46092</x:v>
      </x:c>
      <x:c r="H499" s="81" t="n">
        <x:v>0.1224744871391589</x:v>
      </x:c>
      <x:c r="I499" s="81" t="n">
        <x:v>0.122474487139</x:v>
      </x:c>
      <x:c r="J499" s="23" t="str">
        <x:v>total_b</x:v>
      </x:c>
      <x:c r="K499" s="23" t="str">
        <x:v>score_date_current_price_nonprospective</x:v>
      </x:c>
      <x:c r="L499" s="81" t="n">
        <x:v>9</x:v>
      </x:c>
      <x:c r="M499" s="81" t="n">
        <x:v>29.605660813163983</x:v>
      </x:c>
      <x:c r="N499" s="81" t="n">
        <x:v>0.517132249757036</x:v>
      </x:c>
      <x:c r="O499" s="23" t="n">
        <x:v>31</x:v>
      </x:c>
      <x:c r="P499" s="23" t="n">
        <x:v>9</x:v>
      </x:c>
      <x:c r="Q499" s="78" t="n">
        <x:v>46066</x:v>
      </x:c>
      <x:c r="R499" s="23" t="str">
        <x:v>True</x:v>
      </x:c>
      <x:c r="S499" s="23" t="str">
        <x:v>True</x:v>
      </x:c>
      <x:c r="T499" s="23" t="str">
        <x:v>True</x:v>
      </x:c>
    </x:row>
    <x:row r="500">
      <x:c r="A500" s="23" t="str">
        <x:v>active_label_common_panel</x:v>
      </x:c>
      <x:c r="B500" s="23" t="n">
        <x:v>1</x:v>
      </x:c>
      <x:c r="C500" s="23" t="str">
        <x:v>checkpoint:google:gemma-4-31b-it</x:v>
      </x:c>
      <x:c r="D500" s="23" t="str">
        <x:v>Gemma 4 31B IT</x:v>
      </x:c>
      <x:c r="E500" s="23" t="str">
        <x:v>google</x:v>
      </x:c>
      <x:c r="F500" s="78" t="n">
        <x:v>46114</x:v>
      </x:c>
      <x:c r="G500" s="78" t="n">
        <x:v>46115</x:v>
      </x:c>
      <x:c r="H500" s="81" t="n">
        <x:v>0.23664319132398465</x:v>
      </x:c>
      <x:c r="I500" s="81" t="n">
        <x:v>0.236643191324</x:v>
      </x:c>
      <x:c r="J500" s="23" t="str">
        <x:v>active_b</x:v>
      </x:c>
      <x:c r="K500" s="23" t="str">
        <x:v>date_historical_price</x:v>
      </x:c>
      <x:c r="L500" s="81" t="n">
        <x:v>31</x:v>
      </x:c>
      <x:c r="M500" s="81" t="n">
        <x:v>5.515399051848206</x:v>
      </x:c>
      <x:c r="N500" s="81" t="n">
        <x:v>-0.7497847537133719</x:v>
      </x:c>
      <x:c r="O500" s="23" t="n">
        <x:v>45</x:v>
      </x:c>
      <x:c r="P500" s="23" t="n">
        <x:v>10</x:v>
      </x:c>
      <x:c r="Q500" s="78" t="n">
        <x:v>46092</x:v>
      </x:c>
      <x:c r="R500" s="23" t="str">
        <x:v>True</x:v>
      </x:c>
      <x:c r="S500" s="23" t="str">
        <x:v>True</x:v>
      </x:c>
      <x:c r="T500" s="23" t="str">
        <x:v>False</x:v>
      </x:c>
    </x:row>
    <x:row r="501">
      <x:c r="A501" s="23" t="str">
        <x:v>active_label_common_panel</x:v>
      </x:c>
      <x:c r="B501" s="23" t="n">
        <x:v>1</x:v>
      </x:c>
      <x:c r="C501" s="23" t="str">
        <x:v>checkpoint:google:gemma-4-31b-it</x:v>
      </x:c>
      <x:c r="D501" s="23" t="str">
        <x:v>Gemma 4 31B IT</x:v>
      </x:c>
      <x:c r="E501" s="23" t="str">
        <x:v>google</x:v>
      </x:c>
      <x:c r="F501" s="78" t="n">
        <x:v>46114</x:v>
      </x:c>
      <x:c r="G501" s="78" t="n">
        <x:v>46115</x:v>
      </x:c>
      <x:c r="H501" s="81" t="n">
        <x:v>0.23664319132398465</x:v>
      </x:c>
      <x:c r="I501" s="81" t="n">
        <x:v>0.236643191324</x:v>
      </x:c>
      <x:c r="J501" s="23" t="str">
        <x:v>active_b</x:v>
      </x:c>
      <x:c r="K501" s="23" t="str">
        <x:v>score_date</x:v>
      </x:c>
      <x:c r="L501" s="81" t="n">
        <x:v>31</x:v>
      </x:c>
      <x:c r="M501" s="81" t="n">
        <x:v>9.516735321530847</x:v>
      </x:c>
      <x:c r="N501" s="81" t="n">
        <x:v>-0.512873702908553</x:v>
      </x:c>
      <x:c r="O501" s="23" t="n">
        <x:v>45</x:v>
      </x:c>
      <x:c r="P501" s="23" t="n">
        <x:v>10</x:v>
      </x:c>
      <x:c r="Q501" s="78" t="n">
        <x:v>46092</x:v>
      </x:c>
      <x:c r="R501" s="23" t="str">
        <x:v>True</x:v>
      </x:c>
      <x:c r="S501" s="23" t="str">
        <x:v>True</x:v>
      </x:c>
      <x:c r="T501" s="23" t="str">
        <x:v>False</x:v>
      </x:c>
    </x:row>
    <x:row r="502">
      <x:c r="A502" s="23" t="str">
        <x:v>active_label_common_panel</x:v>
      </x:c>
      <x:c r="B502" s="23" t="n">
        <x:v>1</x:v>
      </x:c>
      <x:c r="C502" s="23" t="str">
        <x:v>checkpoint:google:gemma-4-31b-it</x:v>
      </x:c>
      <x:c r="D502" s="23" t="str">
        <x:v>Gemma 4 31B IT</x:v>
      </x:c>
      <x:c r="E502" s="23" t="str">
        <x:v>google</x:v>
      </x:c>
      <x:c r="F502" s="78" t="n">
        <x:v>46114</x:v>
      </x:c>
      <x:c r="G502" s="78" t="n">
        <x:v>46115</x:v>
      </x:c>
      <x:c r="H502" s="81" t="n">
        <x:v>0.23664319132398465</x:v>
      </x:c>
      <x:c r="I502" s="81" t="n">
        <x:v>0.236643191324</x:v>
      </x:c>
      <x:c r="J502" s="23" t="str">
        <x:v>active_b</x:v>
      </x:c>
      <x:c r="K502" s="23" t="str">
        <x:v>score_date_historical_price</x:v>
      </x:c>
      <x:c r="L502" s="81" t="n">
        <x:v>31</x:v>
      </x:c>
      <x:c r="M502" s="81" t="n">
        <x:v>5.366289188026124</x:v>
      </x:c>
      <x:c r="N502" s="81" t="n">
        <x:v>-0.7616876208431465</x:v>
      </x:c>
      <x:c r="O502" s="23" t="n">
        <x:v>45</x:v>
      </x:c>
      <x:c r="P502" s="23" t="n">
        <x:v>10</x:v>
      </x:c>
      <x:c r="Q502" s="78" t="n">
        <x:v>46092</x:v>
      </x:c>
      <x:c r="R502" s="23" t="str">
        <x:v>True</x:v>
      </x:c>
      <x:c r="S502" s="23" t="str">
        <x:v>True</x:v>
      </x:c>
      <x:c r="T502" s="23" t="str">
        <x:v>False</x:v>
      </x:c>
    </x:row>
    <x:row r="503">
      <x:c r="A503" s="23" t="str">
        <x:v>active_label_common_panel</x:v>
      </x:c>
      <x:c r="B503" s="23" t="n">
        <x:v>1</x:v>
      </x:c>
      <x:c r="C503" s="23" t="str">
        <x:v>checkpoint:google:gemma-4-31b-it</x:v>
      </x:c>
      <x:c r="D503" s="23" t="str">
        <x:v>Gemma 4 31B IT</x:v>
      </x:c>
      <x:c r="E503" s="23" t="str">
        <x:v>google</x:v>
      </x:c>
      <x:c r="F503" s="78" t="n">
        <x:v>46114</x:v>
      </x:c>
      <x:c r="G503" s="78" t="n">
        <x:v>46115</x:v>
      </x:c>
      <x:c r="H503" s="81" t="n">
        <x:v>0.23664319132398465</x:v>
      </x:c>
      <x:c r="I503" s="81" t="n">
        <x:v>0.236643191324</x:v>
      </x:c>
      <x:c r="J503" s="23" t="str">
        <x:v>active_b</x:v>
      </x:c>
      <x:c r="K503" s="23" t="str">
        <x:v>score_date_current_price_nonprospective</x:v>
      </x:c>
      <x:c r="L503" s="81" t="n">
        <x:v>31</x:v>
      </x:c>
      <x:c r="M503" s="81" t="n">
        <x:v>5.318644495328214</x:v>
      </x:c>
      <x:c r="N503" s="81" t="n">
        <x:v>-0.7655607313153591</x:v>
      </x:c>
      <x:c r="O503" s="23" t="n">
        <x:v>45</x:v>
      </x:c>
      <x:c r="P503" s="23" t="n">
        <x:v>10</x:v>
      </x:c>
      <x:c r="Q503" s="78" t="n">
        <x:v>46092</x:v>
      </x:c>
      <x:c r="R503" s="23" t="str">
        <x:v>True</x:v>
      </x:c>
      <x:c r="S503" s="23" t="str">
        <x:v>True</x:v>
      </x:c>
      <x:c r="T503" s="23" t="str">
        <x:v>True</x:v>
      </x:c>
    </x:row>
    <x:row r="504">
      <x:c r="A504" s="23" t="str">
        <x:v>active_label_common_panel</x:v>
      </x:c>
      <x:c r="B504" s="23" t="n">
        <x:v>1</x:v>
      </x:c>
      <x:c r="C504" s="23" t="str">
        <x:v>checkpoint:google:gemma-4-31b-it</x:v>
      </x:c>
      <x:c r="D504" s="23" t="str">
        <x:v>Gemma 4 31B IT</x:v>
      </x:c>
      <x:c r="E504" s="23" t="str">
        <x:v>google</x:v>
      </x:c>
      <x:c r="F504" s="78" t="n">
        <x:v>46114</x:v>
      </x:c>
      <x:c r="G504" s="78" t="n">
        <x:v>46115</x:v>
      </x:c>
      <x:c r="H504" s="81" t="n">
        <x:v>0.23664319132398465</x:v>
      </x:c>
      <x:c r="I504" s="81" t="n">
        <x:v>0.236643191324</x:v>
      </x:c>
      <x:c r="J504" s="23" t="str">
        <x:v>total_b</x:v>
      </x:c>
      <x:c r="K504" s="23" t="str">
        <x:v>date_historical_price</x:v>
      </x:c>
      <x:c r="L504" s="81" t="n">
        <x:v>31</x:v>
      </x:c>
      <x:c r="M504" s="81" t="n">
        <x:v>52.053604447484325</x:v>
      </x:c>
      <x:c r="N504" s="81" t="n">
        <x:v>0.22508911373857998</x:v>
      </x:c>
      <x:c r="O504" s="23" t="n">
        <x:v>45</x:v>
      </x:c>
      <x:c r="P504" s="23" t="n">
        <x:v>10</x:v>
      </x:c>
      <x:c r="Q504" s="78" t="n">
        <x:v>46092</x:v>
      </x:c>
      <x:c r="R504" s="23" t="str">
        <x:v>True</x:v>
      </x:c>
      <x:c r="S504" s="23" t="str">
        <x:v>True</x:v>
      </x:c>
      <x:c r="T504" s="23" t="str">
        <x:v>False</x:v>
      </x:c>
    </x:row>
    <x:row r="505">
      <x:c r="A505" s="23" t="str">
        <x:v>active_label_common_panel</x:v>
      </x:c>
      <x:c r="B505" s="23" t="n">
        <x:v>1</x:v>
      </x:c>
      <x:c r="C505" s="23" t="str">
        <x:v>checkpoint:google:gemma-4-31b-it</x:v>
      </x:c>
      <x:c r="D505" s="23" t="str">
        <x:v>Gemma 4 31B IT</x:v>
      </x:c>
      <x:c r="E505" s="23" t="str">
        <x:v>google</x:v>
      </x:c>
      <x:c r="F505" s="78" t="n">
        <x:v>46114</x:v>
      </x:c>
      <x:c r="G505" s="78" t="n">
        <x:v>46115</x:v>
      </x:c>
      <x:c r="H505" s="81" t="n">
        <x:v>0.23664319132398465</x:v>
      </x:c>
      <x:c r="I505" s="81" t="n">
        <x:v>0.236643191324</x:v>
      </x:c>
      <x:c r="J505" s="23" t="str">
        <x:v>total_b</x:v>
      </x:c>
      <x:c r="K505" s="23" t="str">
        <x:v>score_date</x:v>
      </x:c>
      <x:c r="L505" s="81" t="n">
        <x:v>31</x:v>
      </x:c>
      <x:c r="M505" s="81" t="n">
        <x:v>163.59023207121976</x:v>
      </x:c>
      <x:c r="N505" s="81" t="n">
        <x:v>0.722395674668419</x:v>
      </x:c>
      <x:c r="O505" s="23" t="n">
        <x:v>45</x:v>
      </x:c>
      <x:c r="P505" s="23" t="n">
        <x:v>10</x:v>
      </x:c>
      <x:c r="Q505" s="78" t="n">
        <x:v>46092</x:v>
      </x:c>
      <x:c r="R505" s="23" t="str">
        <x:v>True</x:v>
      </x:c>
      <x:c r="S505" s="23" t="str">
        <x:v>True</x:v>
      </x:c>
      <x:c r="T505" s="23" t="str">
        <x:v>False</x:v>
      </x:c>
    </x:row>
    <x:row r="506">
      <x:c r="A506" s="23" t="str">
        <x:v>active_label_common_panel</x:v>
      </x:c>
      <x:c r="B506" s="23" t="n">
        <x:v>1</x:v>
      </x:c>
      <x:c r="C506" s="23" t="str">
        <x:v>checkpoint:google:gemma-4-31b-it</x:v>
      </x:c>
      <x:c r="D506" s="23" t="str">
        <x:v>Gemma 4 31B IT</x:v>
      </x:c>
      <x:c r="E506" s="23" t="str">
        <x:v>google</x:v>
      </x:c>
      <x:c r="F506" s="78" t="n">
        <x:v>46114</x:v>
      </x:c>
      <x:c r="G506" s="78" t="n">
        <x:v>46115</x:v>
      </x:c>
      <x:c r="H506" s="81" t="n">
        <x:v>0.23664319132398465</x:v>
      </x:c>
      <x:c r="I506" s="81" t="n">
        <x:v>0.236643191324</x:v>
      </x:c>
      <x:c r="J506" s="23" t="str">
        <x:v>total_b</x:v>
      </x:c>
      <x:c r="K506" s="23" t="str">
        <x:v>score_date_historical_price</x:v>
      </x:c>
      <x:c r="L506" s="81" t="n">
        <x:v>31</x:v>
      </x:c>
      <x:c r="M506" s="81" t="n">
        <x:v>73.85220805326657</x:v>
      </x:c>
      <x:c r="N506" s="81" t="n">
        <x:v>0.3770017906615476</x:v>
      </x:c>
      <x:c r="O506" s="23" t="n">
        <x:v>45</x:v>
      </x:c>
      <x:c r="P506" s="23" t="n">
        <x:v>10</x:v>
      </x:c>
      <x:c r="Q506" s="78" t="n">
        <x:v>46092</x:v>
      </x:c>
      <x:c r="R506" s="23" t="str">
        <x:v>True</x:v>
      </x:c>
      <x:c r="S506" s="23" t="str">
        <x:v>True</x:v>
      </x:c>
      <x:c r="T506" s="23" t="str">
        <x:v>False</x:v>
      </x:c>
    </x:row>
    <x:row r="507">
      <x:c r="A507" s="23" t="str">
        <x:v>active_label_common_panel</x:v>
      </x:c>
      <x:c r="B507" s="23" t="n">
        <x:v>1</x:v>
      </x:c>
      <x:c r="C507" s="23" t="str">
        <x:v>checkpoint:google:gemma-4-31b-it</x:v>
      </x:c>
      <x:c r="D507" s="23" t="str">
        <x:v>Gemma 4 31B IT</x:v>
      </x:c>
      <x:c r="E507" s="23" t="str">
        <x:v>google</x:v>
      </x:c>
      <x:c r="F507" s="78" t="n">
        <x:v>46114</x:v>
      </x:c>
      <x:c r="G507" s="78" t="n">
        <x:v>46115</x:v>
      </x:c>
      <x:c r="H507" s="81" t="n">
        <x:v>0.23664319132398465</x:v>
      </x:c>
      <x:c r="I507" s="81" t="n">
        <x:v>0.236643191324</x:v>
      </x:c>
      <x:c r="J507" s="23" t="str">
        <x:v>total_b</x:v>
      </x:c>
      <x:c r="K507" s="23" t="str">
        <x:v>score_date_current_price_nonprospective</x:v>
      </x:c>
      <x:c r="L507" s="81" t="n">
        <x:v>31</x:v>
      </x:c>
      <x:c r="M507" s="81" t="n">
        <x:v>78.506404836232</x:v>
      </x:c>
      <x:c r="N507" s="81" t="n">
        <x:v>0.403543395669758</x:v>
      </x:c>
      <x:c r="O507" s="23" t="n">
        <x:v>45</x:v>
      </x:c>
      <x:c r="P507" s="23" t="n">
        <x:v>10</x:v>
      </x:c>
      <x:c r="Q507" s="78" t="n">
        <x:v>46092</x:v>
      </x:c>
      <x:c r="R507" s="23" t="str">
        <x:v>True</x:v>
      </x:c>
      <x:c r="S507" s="23" t="str">
        <x:v>True</x:v>
      </x:c>
      <x:c r="T507" s="23" t="str">
        <x:v>True</x:v>
      </x:c>
    </x:row>
    <x:row r="508">
      <x:c r="A508" s="23" t="str">
        <x:v>active_label_common_panel</x:v>
      </x:c>
      <x:c r="B508" s="23" t="n">
        <x:v>1</x:v>
      </x:c>
      <x:c r="C508" s="23" t="str">
        <x:v>checkpoint:epoch:gemma-4-26b-a4b</x:v>
      </x:c>
      <x:c r="D508" s="23" t="str">
        <x:v>Gemma 4 26B A4B</x:v>
      </x:c>
      <x:c r="E508" s="23" t="str">
        <x:v>google</x:v>
      </x:c>
      <x:c r="F508" s="78" t="n">
        <x:v>46114</x:v>
      </x:c>
      <x:c r="G508" s="78" t="n">
        <x:v>46116</x:v>
      </x:c>
      <x:c r="H508" s="81" t="n">
        <x:v>0.2280350850198276</x:v>
      </x:c>
      <x:c r="I508" s="81" t="n">
        <x:v>0.22803508502</x:v>
      </x:c>
      <x:c r="J508" s="23" t="str">
        <x:v>active_b</x:v>
      </x:c>
      <x:c r="K508" s="23" t="str">
        <x:v>date_historical_price</x:v>
      </x:c>
      <x:c r="L508" s="81" t="n">
        <x:v>3.8</x:v>
      </x:c>
      <x:c r="M508" s="81" t="n">
        <x:v>5.359229986597773</x:v>
      </x:c>
      <x:c r="N508" s="81" t="n">
        <x:v>0.14931879818890698</x:v>
      </x:c>
      <x:c r="O508" s="23" t="n">
        <x:v>45</x:v>
      </x:c>
      <x:c r="P508" s="23" t="n">
        <x:v>10</x:v>
      </x:c>
      <x:c r="Q508" s="78" t="n">
        <x:v>46092</x:v>
      </x:c>
      <x:c r="R508" s="23" t="str">
        <x:v>True</x:v>
      </x:c>
      <x:c r="S508" s="23" t="str">
        <x:v>True</x:v>
      </x:c>
      <x:c r="T508" s="23" t="str">
        <x:v>False</x:v>
      </x:c>
    </x:row>
    <x:row r="509">
      <x:c r="A509" s="23" t="str">
        <x:v>active_label_common_panel</x:v>
      </x:c>
      <x:c r="B509" s="23" t="n">
        <x:v>1</x:v>
      </x:c>
      <x:c r="C509" s="23" t="str">
        <x:v>checkpoint:epoch:gemma-4-26b-a4b</x:v>
      </x:c>
      <x:c r="D509" s="23" t="str">
        <x:v>Gemma 4 26B A4B</x:v>
      </x:c>
      <x:c r="E509" s="23" t="str">
        <x:v>google</x:v>
      </x:c>
      <x:c r="F509" s="78" t="n">
        <x:v>46114</x:v>
      </x:c>
      <x:c r="G509" s="78" t="n">
        <x:v>46116</x:v>
      </x:c>
      <x:c r="H509" s="81" t="n">
        <x:v>0.2280350850198276</x:v>
      </x:c>
      <x:c r="I509" s="81" t="n">
        <x:v>0.22803508502</x:v>
      </x:c>
      <x:c r="J509" s="23" t="str">
        <x:v>active_b</x:v>
      </x:c>
      <x:c r="K509" s="23" t="str">
        <x:v>score_date</x:v>
      </x:c>
      <x:c r="L509" s="81" t="n">
        <x:v>3.8</x:v>
      </x:c>
      <x:c r="M509" s="81" t="n">
        <x:v>7.505946818207796</x:v>
      </x:c>
      <x:c r="N509" s="81" t="n">
        <x:v>0.2956218863698305</x:v>
      </x:c>
      <x:c r="O509" s="23" t="n">
        <x:v>45</x:v>
      </x:c>
      <x:c r="P509" s="23" t="n">
        <x:v>10</x:v>
      </x:c>
      <x:c r="Q509" s="78" t="n">
        <x:v>46092</x:v>
      </x:c>
      <x:c r="R509" s="23" t="str">
        <x:v>True</x:v>
      </x:c>
      <x:c r="S509" s="23" t="str">
        <x:v>True</x:v>
      </x:c>
      <x:c r="T509" s="23" t="str">
        <x:v>False</x:v>
      </x:c>
    </x:row>
    <x:row r="510">
      <x:c r="A510" s="23" t="str">
        <x:v>active_label_common_panel</x:v>
      </x:c>
      <x:c r="B510" s="23" t="n">
        <x:v>1</x:v>
      </x:c>
      <x:c r="C510" s="23" t="str">
        <x:v>checkpoint:epoch:gemma-4-26b-a4b</x:v>
      </x:c>
      <x:c r="D510" s="23" t="str">
        <x:v>Gemma 4 26B A4B</x:v>
      </x:c>
      <x:c r="E510" s="23" t="str">
        <x:v>google</x:v>
      </x:c>
      <x:c r="F510" s="78" t="n">
        <x:v>46114</x:v>
      </x:c>
      <x:c r="G510" s="78" t="n">
        <x:v>46116</x:v>
      </x:c>
      <x:c r="H510" s="81" t="n">
        <x:v>0.2280350850198276</x:v>
      </x:c>
      <x:c r="I510" s="81" t="n">
        <x:v>0.22803508502</x:v>
      </x:c>
      <x:c r="J510" s="23" t="str">
        <x:v>active_b</x:v>
      </x:c>
      <x:c r="K510" s="23" t="str">
        <x:v>score_date_historical_price</x:v>
      </x:c>
      <x:c r="L510" s="81" t="n">
        <x:v>3.8</x:v>
      </x:c>
      <x:c r="M510" s="81" t="n">
        <x:v>5.315767900801436</x:v>
      </x:c>
      <x:c r="N510" s="81" t="n">
        <x:v>0.14578241372729842</x:v>
      </x:c>
      <x:c r="O510" s="23" t="n">
        <x:v>45</x:v>
      </x:c>
      <x:c r="P510" s="23" t="n">
        <x:v>10</x:v>
      </x:c>
      <x:c r="Q510" s="78" t="n">
        <x:v>46092</x:v>
      </x:c>
      <x:c r="R510" s="23" t="str">
        <x:v>True</x:v>
      </x:c>
      <x:c r="S510" s="23" t="str">
        <x:v>True</x:v>
      </x:c>
      <x:c r="T510" s="23" t="str">
        <x:v>False</x:v>
      </x:c>
    </x:row>
    <x:row r="511">
      <x:c r="A511" s="23" t="str">
        <x:v>active_label_common_panel</x:v>
      </x:c>
      <x:c r="B511" s="23" t="n">
        <x:v>1</x:v>
      </x:c>
      <x:c r="C511" s="23" t="str">
        <x:v>checkpoint:epoch:gemma-4-26b-a4b</x:v>
      </x:c>
      <x:c r="D511" s="23" t="str">
        <x:v>Gemma 4 26B A4B</x:v>
      </x:c>
      <x:c r="E511" s="23" t="str">
        <x:v>google</x:v>
      </x:c>
      <x:c r="F511" s="78" t="n">
        <x:v>46114</x:v>
      </x:c>
      <x:c r="G511" s="78" t="n">
        <x:v>46116</x:v>
      </x:c>
      <x:c r="H511" s="81" t="n">
        <x:v>0.2280350850198276</x:v>
      </x:c>
      <x:c r="I511" s="81" t="n">
        <x:v>0.22803508502</x:v>
      </x:c>
      <x:c r="J511" s="23" t="str">
        <x:v>active_b</x:v>
      </x:c>
      <x:c r="K511" s="23" t="str">
        <x:v>score_date_current_price_nonprospective</x:v>
      </x:c>
      <x:c r="L511" s="81" t="n">
        <x:v>3.8</x:v>
      </x:c>
      <x:c r="M511" s="81" t="n">
        <x:v>5.505936469545924</x:v>
      </x:c>
      <x:c r="N511" s="81" t="n">
        <x:v>0.16104759934627375</x:v>
      </x:c>
      <x:c r="O511" s="23" t="n">
        <x:v>45</x:v>
      </x:c>
      <x:c r="P511" s="23" t="n">
        <x:v>10</x:v>
      </x:c>
      <x:c r="Q511" s="78" t="n">
        <x:v>46092</x:v>
      </x:c>
      <x:c r="R511" s="23" t="str">
        <x:v>True</x:v>
      </x:c>
      <x:c r="S511" s="23" t="str">
        <x:v>True</x:v>
      </x:c>
      <x:c r="T511" s="23" t="str">
        <x:v>True</x:v>
      </x:c>
    </x:row>
    <x:row r="512">
      <x:c r="A512" s="23" t="str">
        <x:v>active_label_common_panel</x:v>
      </x:c>
      <x:c r="B512" s="23" t="n">
        <x:v>1</x:v>
      </x:c>
      <x:c r="C512" s="23" t="str">
        <x:v>checkpoint:epoch:gemma-4-26b-a4b</x:v>
      </x:c>
      <x:c r="D512" s="23" t="str">
        <x:v>Gemma 4 26B A4B</x:v>
      </x:c>
      <x:c r="E512" s="23" t="str">
        <x:v>google</x:v>
      </x:c>
      <x:c r="F512" s="78" t="n">
        <x:v>46114</x:v>
      </x:c>
      <x:c r="G512" s="78" t="n">
        <x:v>46116</x:v>
      </x:c>
      <x:c r="H512" s="81" t="n">
        <x:v>0.2280350850198276</x:v>
      </x:c>
      <x:c r="I512" s="81" t="n">
        <x:v>0.22803508502</x:v>
      </x:c>
      <x:c r="J512" s="23" t="str">
        <x:v>total_b</x:v>
      </x:c>
      <x:c r="K512" s="23" t="str">
        <x:v>date_historical_price</x:v>
      </x:c>
      <x:c r="L512" s="81" t="n">
        <x:v>25.2</x:v>
      </x:c>
      <x:c r="M512" s="81" t="n">
        <x:v>49.182595154231244</x:v>
      </x:c>
      <x:c r="N512" s="81" t="n">
        <x:v>0.290410900079607</x:v>
      </x:c>
      <x:c r="O512" s="23" t="n">
        <x:v>45</x:v>
      </x:c>
      <x:c r="P512" s="23" t="n">
        <x:v>10</x:v>
      </x:c>
      <x:c r="Q512" s="78" t="n">
        <x:v>46092</x:v>
      </x:c>
      <x:c r="R512" s="23" t="str">
        <x:v>True</x:v>
      </x:c>
      <x:c r="S512" s="23" t="str">
        <x:v>True</x:v>
      </x:c>
      <x:c r="T512" s="23" t="str">
        <x:v>False</x:v>
      </x:c>
    </x:row>
    <x:row r="513">
      <x:c r="A513" s="23" t="str">
        <x:v>active_label_common_panel</x:v>
      </x:c>
      <x:c r="B513" s="23" t="n">
        <x:v>1</x:v>
      </x:c>
      <x:c r="C513" s="23" t="str">
        <x:v>checkpoint:epoch:gemma-4-26b-a4b</x:v>
      </x:c>
      <x:c r="D513" s="23" t="str">
        <x:v>Gemma 4 26B A4B</x:v>
      </x:c>
      <x:c r="E513" s="23" t="str">
        <x:v>google</x:v>
      </x:c>
      <x:c r="F513" s="78" t="n">
        <x:v>46114</x:v>
      </x:c>
      <x:c r="G513" s="78" t="n">
        <x:v>46116</x:v>
      </x:c>
      <x:c r="H513" s="81" t="n">
        <x:v>0.2280350850198276</x:v>
      </x:c>
      <x:c r="I513" s="81" t="n">
        <x:v>0.22803508502</x:v>
      </x:c>
      <x:c r="J513" s="23" t="str">
        <x:v>total_b</x:v>
      </x:c>
      <x:c r="K513" s="23" t="str">
        <x:v>score_date</x:v>
      </x:c>
      <x:c r="L513" s="81" t="n">
        <x:v>25.2</x:v>
      </x:c>
      <x:c r="M513" s="81" t="n">
        <x:v>88.09405839023742</x:v>
      </x:c>
      <x:c r="N513" s="81" t="n">
        <x:v>0.5435460771043866</x:v>
      </x:c>
      <x:c r="O513" s="23" t="n">
        <x:v>45</x:v>
      </x:c>
      <x:c r="P513" s="23" t="n">
        <x:v>10</x:v>
      </x:c>
      <x:c r="Q513" s="78" t="n">
        <x:v>46092</x:v>
      </x:c>
      <x:c r="R513" s="23" t="str">
        <x:v>True</x:v>
      </x:c>
      <x:c r="S513" s="23" t="str">
        <x:v>True</x:v>
      </x:c>
      <x:c r="T513" s="23" t="str">
        <x:v>False</x:v>
      </x:c>
    </x:row>
    <x:row r="514">
      <x:c r="A514" s="23" t="str">
        <x:v>active_label_common_panel</x:v>
      </x:c>
      <x:c r="B514" s="23" t="n">
        <x:v>1</x:v>
      </x:c>
      <x:c r="C514" s="23" t="str">
        <x:v>checkpoint:epoch:gemma-4-26b-a4b</x:v>
      </x:c>
      <x:c r="D514" s="23" t="str">
        <x:v>Gemma 4 26B A4B</x:v>
      </x:c>
      <x:c r="E514" s="23" t="str">
        <x:v>google</x:v>
      </x:c>
      <x:c r="F514" s="78" t="n">
        <x:v>46114</x:v>
      </x:c>
      <x:c r="G514" s="78" t="n">
        <x:v>46116</x:v>
      </x:c>
      <x:c r="H514" s="81" t="n">
        <x:v>0.2280350850198276</x:v>
      </x:c>
      <x:c r="I514" s="81" t="n">
        <x:v>0.22803508502</x:v>
      </x:c>
      <x:c r="J514" s="23" t="str">
        <x:v>total_b</x:v>
      </x:c>
      <x:c r="K514" s="23" t="str">
        <x:v>score_date_historical_price</x:v>
      </x:c>
      <x:c r="L514" s="81" t="n">
        <x:v>25.2</x:v>
      </x:c>
      <x:c r="M514" s="81" t="n">
        <x:v>54.56890527479879</x:v>
      </x:c>
      <x:c r="N514" s="81" t="n">
        <x:v>0.33554470056101243</x:v>
      </x:c>
      <x:c r="O514" s="23" t="n">
        <x:v>45</x:v>
      </x:c>
      <x:c r="P514" s="23" t="n">
        <x:v>10</x:v>
      </x:c>
      <x:c r="Q514" s="78" t="n">
        <x:v>46092</x:v>
      </x:c>
      <x:c r="R514" s="23" t="str">
        <x:v>True</x:v>
      </x:c>
      <x:c r="S514" s="23" t="str">
        <x:v>True</x:v>
      </x:c>
      <x:c r="T514" s="23" t="str">
        <x:v>False</x:v>
      </x:c>
    </x:row>
    <x:row r="515">
      <x:c r="A515" s="23" t="str">
        <x:v>active_label_common_panel</x:v>
      </x:c>
      <x:c r="B515" s="23" t="n">
        <x:v>1</x:v>
      </x:c>
      <x:c r="C515" s="23" t="str">
        <x:v>checkpoint:epoch:gemma-4-26b-a4b</x:v>
      </x:c>
      <x:c r="D515" s="23" t="str">
        <x:v>Gemma 4 26B A4B</x:v>
      </x:c>
      <x:c r="E515" s="23" t="str">
        <x:v>google</x:v>
      </x:c>
      <x:c r="F515" s="78" t="n">
        <x:v>46114</x:v>
      </x:c>
      <x:c r="G515" s="78" t="n">
        <x:v>46116</x:v>
      </x:c>
      <x:c r="H515" s="81" t="n">
        <x:v>0.2280350850198276</x:v>
      </x:c>
      <x:c r="I515" s="81" t="n">
        <x:v>0.22803508502</x:v>
      </x:c>
      <x:c r="J515" s="23" t="str">
        <x:v>total_b</x:v>
      </x:c>
      <x:c r="K515" s="23" t="str">
        <x:v>score_date_current_price_nonprospective</x:v>
      </x:c>
      <x:c r="L515" s="81" t="n">
        <x:v>25.2</x:v>
      </x:c>
      <x:c r="M515" s="81" t="n">
        <x:v>59.584665458785494</x:v>
      </x:c>
      <x:c r="N515" s="81" t="n">
        <x:v>0.3737339645372139</x:v>
      </x:c>
      <x:c r="O515" s="23" t="n">
        <x:v>45</x:v>
      </x:c>
      <x:c r="P515" s="23" t="n">
        <x:v>10</x:v>
      </x:c>
      <x:c r="Q515" s="78" t="n">
        <x:v>46092</x:v>
      </x:c>
      <x:c r="R515" s="23" t="str">
        <x:v>True</x:v>
      </x:c>
      <x:c r="S515" s="23" t="str">
        <x:v>True</x:v>
      </x:c>
      <x:c r="T515" s="23" t="str">
        <x:v>True</x:v>
      </x:c>
    </x:row>
    <x:row r="516">
      <x:c r="A516" s="23" t="str">
        <x:v>active_label_common_panel</x:v>
      </x:c>
      <x:c r="B516" s="23" t="n">
        <x:v>1</x:v>
      </x:c>
      <x:c r="C516" s="23" t="str">
        <x:v>checkpoint:z-ai-zhipu-ai:glm-5-1</x:v>
      </x:c>
      <x:c r="D516" s="23" t="str">
        <x:v>GLM-5.1</x:v>
      </x:c>
      <x:c r="E516" s="23" t="str">
        <x:v>zai</x:v>
      </x:c>
      <x:c r="F516" s="78" t="n">
        <x:v>46119</x:v>
      </x:c>
      <x:c r="G516" s="78" t="n">
        <x:v>46120</x:v>
      </x:c>
      <x:c r="H516" s="81" t="n">
        <x:v>2.2337412562783543</x:v>
      </x:c>
      <x:c r="I516" s="81" t="n">
        <x:v>2.29782505862</x:v>
      </x:c>
      <x:c r="J516" s="23" t="str">
        <x:v>active_b</x:v>
      </x:c>
      <x:c r="K516" s="23" t="str">
        <x:v>date_historical_price</x:v>
      </x:c>
      <x:c r="L516" s="81" t="n">
        <x:v>40</x:v>
      </x:c>
      <x:c r="M516" s="81" t="n">
        <x:v>37.40318380254438</x:v>
      </x:c>
      <x:c r="N516" s="81" t="n">
        <x:v>-0.02915141990218881</x:v>
      </x:c>
      <x:c r="O516" s="23" t="n">
        <x:v>41</x:v>
      </x:c>
      <x:c r="P516" s="23" t="n">
        <x:v>10</x:v>
      </x:c>
      <x:c r="Q516" s="78" t="n">
        <x:v>46116</x:v>
      </x:c>
      <x:c r="R516" s="23" t="str">
        <x:v>True</x:v>
      </x:c>
      <x:c r="S516" s="23" t="str">
        <x:v>True</x:v>
      </x:c>
      <x:c r="T516" s="23" t="str">
        <x:v>False</x:v>
      </x:c>
    </x:row>
    <x:row r="517">
      <x:c r="A517" s="23" t="str">
        <x:v>active_label_common_panel</x:v>
      </x:c>
      <x:c r="B517" s="23" t="n">
        <x:v>1</x:v>
      </x:c>
      <x:c r="C517" s="23" t="str">
        <x:v>checkpoint:z-ai-zhipu-ai:glm-5-1</x:v>
      </x:c>
      <x:c r="D517" s="23" t="str">
        <x:v>GLM-5.1</x:v>
      </x:c>
      <x:c r="E517" s="23" t="str">
        <x:v>zai</x:v>
      </x:c>
      <x:c r="F517" s="78" t="n">
        <x:v>46119</x:v>
      </x:c>
      <x:c r="G517" s="78" t="n">
        <x:v>46120</x:v>
      </x:c>
      <x:c r="H517" s="81" t="n">
        <x:v>2.2337412562783543</x:v>
      </x:c>
      <x:c r="I517" s="81" t="n">
        <x:v>2.29782505862</x:v>
      </x:c>
      <x:c r="J517" s="23" t="str">
        <x:v>active_b</x:v>
      </x:c>
      <x:c r="K517" s="23" t="str">
        <x:v>score_date</x:v>
      </x:c>
      <x:c r="L517" s="81" t="n">
        <x:v>40</x:v>
      </x:c>
      <x:c r="M517" s="81" t="n">
        <x:v>20.5941477870366</x:v>
      </x:c>
      <x:c r="N517" s="81" t="n">
        <x:v>-0.288316166341433</x:v>
      </x:c>
      <x:c r="O517" s="23" t="n">
        <x:v>41</x:v>
      </x:c>
      <x:c r="P517" s="23" t="n">
        <x:v>10</x:v>
      </x:c>
      <x:c r="Q517" s="78" t="n">
        <x:v>46116</x:v>
      </x:c>
      <x:c r="R517" s="23" t="str">
        <x:v>True</x:v>
      </x:c>
      <x:c r="S517" s="23" t="str">
        <x:v>True</x:v>
      </x:c>
      <x:c r="T517" s="23" t="str">
        <x:v>False</x:v>
      </x:c>
    </x:row>
    <x:row r="518">
      <x:c r="A518" s="23" t="str">
        <x:v>active_label_common_panel</x:v>
      </x:c>
      <x:c r="B518" s="23" t="n">
        <x:v>1</x:v>
      </x:c>
      <x:c r="C518" s="23" t="str">
        <x:v>checkpoint:z-ai-zhipu-ai:glm-5-1</x:v>
      </x:c>
      <x:c r="D518" s="23" t="str">
        <x:v>GLM-5.1</x:v>
      </x:c>
      <x:c r="E518" s="23" t="str">
        <x:v>zai</x:v>
      </x:c>
      <x:c r="F518" s="78" t="n">
        <x:v>46119</x:v>
      </x:c>
      <x:c r="G518" s="78" t="n">
        <x:v>46120</x:v>
      </x:c>
      <x:c r="H518" s="81" t="n">
        <x:v>2.2337412562783543</x:v>
      </x:c>
      <x:c r="I518" s="81" t="n">
        <x:v>2.29782505862</x:v>
      </x:c>
      <x:c r="J518" s="23" t="str">
        <x:v>active_b</x:v>
      </x:c>
      <x:c r="K518" s="23" t="str">
        <x:v>score_date_historical_price</x:v>
      </x:c>
      <x:c r="L518" s="81" t="n">
        <x:v>40</x:v>
      </x:c>
      <x:c r="M518" s="81" t="n">
        <x:v>37.463000461999364</x:v>
      </x:c>
      <x:c r="N518" s="81" t="n">
        <x:v>-0.028457433667675634</x:v>
      </x:c>
      <x:c r="O518" s="23" t="n">
        <x:v>41</x:v>
      </x:c>
      <x:c r="P518" s="23" t="n">
        <x:v>10</x:v>
      </x:c>
      <x:c r="Q518" s="78" t="n">
        <x:v>46116</x:v>
      </x:c>
      <x:c r="R518" s="23" t="str">
        <x:v>True</x:v>
      </x:c>
      <x:c r="S518" s="23" t="str">
        <x:v>True</x:v>
      </x:c>
      <x:c r="T518" s="23" t="str">
        <x:v>False</x:v>
      </x:c>
    </x:row>
    <x:row r="519">
      <x:c r="A519" s="23" t="str">
        <x:v>active_label_common_panel</x:v>
      </x:c>
      <x:c r="B519" s="23" t="n">
        <x:v>1</x:v>
      </x:c>
      <x:c r="C519" s="23" t="str">
        <x:v>checkpoint:z-ai-zhipu-ai:glm-5-1</x:v>
      </x:c>
      <x:c r="D519" s="23" t="str">
        <x:v>GLM-5.1</x:v>
      </x:c>
      <x:c r="E519" s="23" t="str">
        <x:v>zai</x:v>
      </x:c>
      <x:c r="F519" s="78" t="n">
        <x:v>46119</x:v>
      </x:c>
      <x:c r="G519" s="78" t="n">
        <x:v>46120</x:v>
      </x:c>
      <x:c r="H519" s="81" t="n">
        <x:v>2.2337412562783543</x:v>
      </x:c>
      <x:c r="I519" s="81" t="n">
        <x:v>2.29782505862</x:v>
      </x:c>
      <x:c r="J519" s="23" t="str">
        <x:v>active_b</x:v>
      </x:c>
      <x:c r="K519" s="23" t="str">
        <x:v>score_date_current_price_nonprospective</x:v>
      </x:c>
      <x:c r="L519" s="81" t="n">
        <x:v>40</x:v>
      </x:c>
      <x:c r="M519" s="81" t="n">
        <x:v>35.45617375511152</x:v>
      </x:c>
      <x:c r="N519" s="81" t="n">
        <x:v>-0.05236812432420721</x:v>
      </x:c>
      <x:c r="O519" s="23" t="n">
        <x:v>41</x:v>
      </x:c>
      <x:c r="P519" s="23" t="n">
        <x:v>10</x:v>
      </x:c>
      <x:c r="Q519" s="78" t="n">
        <x:v>46116</x:v>
      </x:c>
      <x:c r="R519" s="23" t="str">
        <x:v>True</x:v>
      </x:c>
      <x:c r="S519" s="23" t="str">
        <x:v>True</x:v>
      </x:c>
      <x:c r="T519" s="23" t="str">
        <x:v>True</x:v>
      </x:c>
    </x:row>
    <x:row r="520">
      <x:c r="A520" s="23" t="str">
        <x:v>active_label_common_panel</x:v>
      </x:c>
      <x:c r="B520" s="23" t="n">
        <x:v>1</x:v>
      </x:c>
      <x:c r="C520" s="23" t="str">
        <x:v>checkpoint:z-ai-zhipu-ai:glm-5-1</x:v>
      </x:c>
      <x:c r="D520" s="23" t="str">
        <x:v>GLM-5.1</x:v>
      </x:c>
      <x:c r="E520" s="23" t="str">
        <x:v>zai</x:v>
      </x:c>
      <x:c r="F520" s="78" t="n">
        <x:v>46119</x:v>
      </x:c>
      <x:c r="G520" s="78" t="n">
        <x:v>46120</x:v>
      </x:c>
      <x:c r="H520" s="81" t="n">
        <x:v>2.2337412562783543</x:v>
      </x:c>
      <x:c r="I520" s="81" t="n">
        <x:v>2.29782505862</x:v>
      </x:c>
      <x:c r="J520" s="23" t="str">
        <x:v>total_b</x:v>
      </x:c>
      <x:c r="K520" s="23" t="str">
        <x:v>date_historical_price</x:v>
      </x:c>
      <x:c r="L520" s="81" t="n">
        <x:v>754</x:v>
      </x:c>
      <x:c r="M520" s="81" t="n">
        <x:v>1707.480133453153</x:v>
      </x:c>
      <x:c r="N520" s="81" t="n">
        <x:v>0.35498431349295395</x:v>
      </x:c>
      <x:c r="O520" s="23" t="n">
        <x:v>41</x:v>
      </x:c>
      <x:c r="P520" s="23" t="n">
        <x:v>10</x:v>
      </x:c>
      <x:c r="Q520" s="78" t="n">
        <x:v>46116</x:v>
      </x:c>
      <x:c r="R520" s="23" t="str">
        <x:v>True</x:v>
      </x:c>
      <x:c r="S520" s="23" t="str">
        <x:v>True</x:v>
      </x:c>
      <x:c r="T520" s="23" t="str">
        <x:v>False</x:v>
      </x:c>
    </x:row>
    <x:row r="521">
      <x:c r="A521" s="23" t="str">
        <x:v>active_label_common_panel</x:v>
      </x:c>
      <x:c r="B521" s="23" t="n">
        <x:v>1</x:v>
      </x:c>
      <x:c r="C521" s="23" t="str">
        <x:v>checkpoint:z-ai-zhipu-ai:glm-5-1</x:v>
      </x:c>
      <x:c r="D521" s="23" t="str">
        <x:v>GLM-5.1</x:v>
      </x:c>
      <x:c r="E521" s="23" t="str">
        <x:v>zai</x:v>
      </x:c>
      <x:c r="F521" s="78" t="n">
        <x:v>46119</x:v>
      </x:c>
      <x:c r="G521" s="78" t="n">
        <x:v>46120</x:v>
      </x:c>
      <x:c r="H521" s="81" t="n">
        <x:v>2.2337412562783543</x:v>
      </x:c>
      <x:c r="I521" s="81" t="n">
        <x:v>2.29782505862</x:v>
      </x:c>
      <x:c r="J521" s="23" t="str">
        <x:v>total_b</x:v>
      </x:c>
      <x:c r="K521" s="23" t="str">
        <x:v>score_date</x:v>
      </x:c>
      <x:c r="L521" s="81" t="n">
        <x:v>754</x:v>
      </x:c>
      <x:c r="M521" s="81" t="n">
        <x:v>633.2515176571038</x:v>
      </x:c>
      <x:c r="N521" s="81" t="n">
        <x:v>-0.07579510657131673</x:v>
      </x:c>
      <x:c r="O521" s="23" t="n">
        <x:v>41</x:v>
      </x:c>
      <x:c r="P521" s="23" t="n">
        <x:v>10</x:v>
      </x:c>
      <x:c r="Q521" s="78" t="n">
        <x:v>46116</x:v>
      </x:c>
      <x:c r="R521" s="23" t="str">
        <x:v>True</x:v>
      </x:c>
      <x:c r="S521" s="23" t="str">
        <x:v>True</x:v>
      </x:c>
      <x:c r="T521" s="23" t="str">
        <x:v>False</x:v>
      </x:c>
    </x:row>
    <x:row r="522">
      <x:c r="A522" s="23" t="str">
        <x:v>active_label_common_panel</x:v>
      </x:c>
      <x:c r="B522" s="23" t="n">
        <x:v>1</x:v>
      </x:c>
      <x:c r="C522" s="23" t="str">
        <x:v>checkpoint:z-ai-zhipu-ai:glm-5-1</x:v>
      </x:c>
      <x:c r="D522" s="23" t="str">
        <x:v>GLM-5.1</x:v>
      </x:c>
      <x:c r="E522" s="23" t="str">
        <x:v>zai</x:v>
      </x:c>
      <x:c r="F522" s="78" t="n">
        <x:v>46119</x:v>
      </x:c>
      <x:c r="G522" s="78" t="n">
        <x:v>46120</x:v>
      </x:c>
      <x:c r="H522" s="81" t="n">
        <x:v>2.2337412562783543</x:v>
      </x:c>
      <x:c r="I522" s="81" t="n">
        <x:v>2.29782505862</x:v>
      </x:c>
      <x:c r="J522" s="23" t="str">
        <x:v>total_b</x:v>
      </x:c>
      <x:c r="K522" s="23" t="str">
        <x:v>score_date_historical_price</x:v>
      </x:c>
      <x:c r="L522" s="81" t="n">
        <x:v>754</x:v>
      </x:c>
      <x:c r="M522" s="81" t="n">
        <x:v>1859.6439236528472</x:v>
      </x:c>
      <x:c r="N522" s="81" t="n">
        <x:v>0.3920584495326367</x:v>
      </x:c>
      <x:c r="O522" s="23" t="n">
        <x:v>41</x:v>
      </x:c>
      <x:c r="P522" s="23" t="n">
        <x:v>10</x:v>
      </x:c>
      <x:c r="Q522" s="78" t="n">
        <x:v>46116</x:v>
      </x:c>
      <x:c r="R522" s="23" t="str">
        <x:v>True</x:v>
      </x:c>
      <x:c r="S522" s="23" t="str">
        <x:v>True</x:v>
      </x:c>
      <x:c r="T522" s="23" t="str">
        <x:v>False</x:v>
      </x:c>
    </x:row>
    <x:row r="523">
      <x:c r="A523" s="23" t="str">
        <x:v>active_label_common_panel</x:v>
      </x:c>
      <x:c r="B523" s="23" t="n">
        <x:v>1</x:v>
      </x:c>
      <x:c r="C523" s="23" t="str">
        <x:v>checkpoint:z-ai-zhipu-ai:glm-5-1</x:v>
      </x:c>
      <x:c r="D523" s="23" t="str">
        <x:v>GLM-5.1</x:v>
      </x:c>
      <x:c r="E523" s="23" t="str">
        <x:v>zai</x:v>
      </x:c>
      <x:c r="F523" s="78" t="n">
        <x:v>46119</x:v>
      </x:c>
      <x:c r="G523" s="78" t="n">
        <x:v>46120</x:v>
      </x:c>
      <x:c r="H523" s="81" t="n">
        <x:v>2.2337412562783543</x:v>
      </x:c>
      <x:c r="I523" s="81" t="n">
        <x:v>2.29782505862</x:v>
      </x:c>
      <x:c r="J523" s="23" t="str">
        <x:v>total_b</x:v>
      </x:c>
      <x:c r="K523" s="23" t="str">
        <x:v>score_date_current_price_nonprospective</x:v>
      </x:c>
      <x:c r="L523" s="81" t="n">
        <x:v>754</x:v>
      </x:c>
      <x:c r="M523" s="81" t="n">
        <x:v>1501.2651693442224</x:v>
      </x:c>
      <x:c r="N523" s="81" t="n">
        <x:v>0.2990860628370793</x:v>
      </x:c>
      <x:c r="O523" s="23" t="n">
        <x:v>41</x:v>
      </x:c>
      <x:c r="P523" s="23" t="n">
        <x:v>10</x:v>
      </x:c>
      <x:c r="Q523" s="78" t="n">
        <x:v>46116</x:v>
      </x:c>
      <x:c r="R523" s="23" t="str">
        <x:v>True</x:v>
      </x:c>
      <x:c r="S523" s="23" t="str">
        <x:v>True</x:v>
      </x:c>
      <x:c r="T523" s="23" t="str">
        <x:v>True</x:v>
      </x:c>
    </x:row>
    <x:row r="524">
      <x:c r="A524" s="23" t="str">
        <x:v>active_label_common_panel</x:v>
      </x:c>
      <x:c r="B524" s="23" t="n">
        <x:v>1</x:v>
      </x:c>
      <x:c r="C524" s="23" t="str">
        <x:v>checkpoint:moonshot:kimi-k2-6</x:v>
      </x:c>
      <x:c r="D524" s="23" t="str">
        <x:v>Kimi K2.6</x:v>
      </x:c>
      <x:c r="E524" s="23" t="str">
        <x:v>kimi</x:v>
      </x:c>
      <x:c r="F524" s="78" t="n">
        <x:v>46132</x:v>
      </x:c>
      <x:c r="G524" s="78" t="n">
        <x:v>46133</x:v>
      </x:c>
      <x:c r="H524" s="81" t="n">
        <x:v>1.296148139681572</x:v>
      </x:c>
      <x:c r="I524" s="81" t="n">
        <x:v>1.63471371242</x:v>
      </x:c>
      <x:c r="J524" s="23" t="str">
        <x:v>active_b</x:v>
      </x:c>
      <x:c r="K524" s="23" t="str">
        <x:v>date_historical_price</x:v>
      </x:c>
      <x:c r="L524" s="81" t="n">
        <x:v>32.6</x:v>
      </x:c>
      <x:c r="M524" s="81" t="n">
        <x:v>23.89380894798666</x:v>
      </x:c>
      <x:c r="N524" s="81" t="n">
        <x:v>-0.1349322132634024</x:v>
      </x:c>
      <x:c r="O524" s="23" t="n">
        <x:v>45</x:v>
      </x:c>
      <x:c r="P524" s="23" t="n">
        <x:v>10</x:v>
      </x:c>
      <x:c r="Q524" s="78" t="n">
        <x:v>46120</x:v>
      </x:c>
      <x:c r="R524" s="23" t="str">
        <x:v>True</x:v>
      </x:c>
      <x:c r="S524" s="23" t="str">
        <x:v>True</x:v>
      </x:c>
      <x:c r="T524" s="23" t="str">
        <x:v>False</x:v>
      </x:c>
    </x:row>
    <x:row r="525">
      <x:c r="A525" s="23" t="str">
        <x:v>active_label_common_panel</x:v>
      </x:c>
      <x:c r="B525" s="23" t="n">
        <x:v>1</x:v>
      </x:c>
      <x:c r="C525" s="23" t="str">
        <x:v>checkpoint:moonshot:kimi-k2-6</x:v>
      </x:c>
      <x:c r="D525" s="23" t="str">
        <x:v>Kimi K2.6</x:v>
      </x:c>
      <x:c r="E525" s="23" t="str">
        <x:v>kimi</x:v>
      </x:c>
      <x:c r="F525" s="78" t="n">
        <x:v>46132</x:v>
      </x:c>
      <x:c r="G525" s="78" t="n">
        <x:v>46133</x:v>
      </x:c>
      <x:c r="H525" s="81" t="n">
        <x:v>1.296148139681572</x:v>
      </x:c>
      <x:c r="I525" s="81" t="n">
        <x:v>1.63471371242</x:v>
      </x:c>
      <x:c r="J525" s="23" t="str">
        <x:v>active_b</x:v>
      </x:c>
      <x:c r="K525" s="23" t="str">
        <x:v>score_date</x:v>
      </x:c>
      <x:c r="L525" s="81" t="n">
        <x:v>32.6</x:v>
      </x:c>
      <x:c r="M525" s="81" t="n">
        <x:v>24.418554183982295</x:v>
      </x:c>
      <x:c r="N525" s="81" t="n">
        <x:v>-0.12549765415715722</x:v>
      </x:c>
      <x:c r="O525" s="23" t="n">
        <x:v>45</x:v>
      </x:c>
      <x:c r="P525" s="23" t="n">
        <x:v>10</x:v>
      </x:c>
      <x:c r="Q525" s="78" t="n">
        <x:v>46120</x:v>
      </x:c>
      <x:c r="R525" s="23" t="str">
        <x:v>True</x:v>
      </x:c>
      <x:c r="S525" s="23" t="str">
        <x:v>True</x:v>
      </x:c>
      <x:c r="T525" s="23" t="str">
        <x:v>False</x:v>
      </x:c>
    </x:row>
    <x:row r="526">
      <x:c r="A526" s="23" t="str">
        <x:v>active_label_common_panel</x:v>
      </x:c>
      <x:c r="B526" s="23" t="n">
        <x:v>1</x:v>
      </x:c>
      <x:c r="C526" s="23" t="str">
        <x:v>checkpoint:moonshot:kimi-k2-6</x:v>
      </x:c>
      <x:c r="D526" s="23" t="str">
        <x:v>Kimi K2.6</x:v>
      </x:c>
      <x:c r="E526" s="23" t="str">
        <x:v>kimi</x:v>
      </x:c>
      <x:c r="F526" s="78" t="n">
        <x:v>46132</x:v>
      </x:c>
      <x:c r="G526" s="78" t="n">
        <x:v>46133</x:v>
      </x:c>
      <x:c r="H526" s="81" t="n">
        <x:v>1.296148139681572</x:v>
      </x:c>
      <x:c r="I526" s="81" t="n">
        <x:v>1.63471371242</x:v>
      </x:c>
      <x:c r="J526" s="23" t="str">
        <x:v>active_b</x:v>
      </x:c>
      <x:c r="K526" s="23" t="str">
        <x:v>score_date_historical_price</x:v>
      </x:c>
      <x:c r="L526" s="81" t="n">
        <x:v>32.6</x:v>
      </x:c>
      <x:c r="M526" s="81" t="n">
        <x:v>25.719633081566165</x:v>
      </x:c>
      <x:c r="N526" s="81" t="n">
        <x:v>-0.10295283145291524</x:v>
      </x:c>
      <x:c r="O526" s="23" t="n">
        <x:v>45</x:v>
      </x:c>
      <x:c r="P526" s="23" t="n">
        <x:v>10</x:v>
      </x:c>
      <x:c r="Q526" s="78" t="n">
        <x:v>46120</x:v>
      </x:c>
      <x:c r="R526" s="23" t="str">
        <x:v>True</x:v>
      </x:c>
      <x:c r="S526" s="23" t="str">
        <x:v>True</x:v>
      </x:c>
      <x:c r="T526" s="23" t="str">
        <x:v>False</x:v>
      </x:c>
    </x:row>
    <x:row r="527">
      <x:c r="A527" s="23" t="str">
        <x:v>active_label_common_panel</x:v>
      </x:c>
      <x:c r="B527" s="23" t="n">
        <x:v>1</x:v>
      </x:c>
      <x:c r="C527" s="23" t="str">
        <x:v>checkpoint:moonshot:kimi-k2-6</x:v>
      </x:c>
      <x:c r="D527" s="23" t="str">
        <x:v>Kimi K2.6</x:v>
      </x:c>
      <x:c r="E527" s="23" t="str">
        <x:v>kimi</x:v>
      </x:c>
      <x:c r="F527" s="78" t="n">
        <x:v>46132</x:v>
      </x:c>
      <x:c r="G527" s="78" t="n">
        <x:v>46133</x:v>
      </x:c>
      <x:c r="H527" s="81" t="n">
        <x:v>1.296148139681572</x:v>
      </x:c>
      <x:c r="I527" s="81" t="n">
        <x:v>1.63471371242</x:v>
      </x:c>
      <x:c r="J527" s="23" t="str">
        <x:v>active_b</x:v>
      </x:c>
      <x:c r="K527" s="23" t="str">
        <x:v>score_date_current_price_nonprospective</x:v>
      </x:c>
      <x:c r="L527" s="81" t="n">
        <x:v>32.6</x:v>
      </x:c>
      <x:c r="M527" s="81" t="n">
        <x:v>25.544702284976886</x:v>
      </x:c>
      <x:c r="N527" s="81" t="n">
        <x:v>-0.1059167545781424</x:v>
      </x:c>
      <x:c r="O527" s="23" t="n">
        <x:v>45</x:v>
      </x:c>
      <x:c r="P527" s="23" t="n">
        <x:v>10</x:v>
      </x:c>
      <x:c r="Q527" s="78" t="n">
        <x:v>46120</x:v>
      </x:c>
      <x:c r="R527" s="23" t="str">
        <x:v>True</x:v>
      </x:c>
      <x:c r="S527" s="23" t="str">
        <x:v>True</x:v>
      </x:c>
      <x:c r="T527" s="23" t="str">
        <x:v>True</x:v>
      </x:c>
    </x:row>
    <x:row r="528">
      <x:c r="A528" s="23" t="str">
        <x:v>active_label_common_panel</x:v>
      </x:c>
      <x:c r="B528" s="23" t="n">
        <x:v>1</x:v>
      </x:c>
      <x:c r="C528" s="23" t="str">
        <x:v>checkpoint:moonshot:kimi-k2-6</x:v>
      </x:c>
      <x:c r="D528" s="23" t="str">
        <x:v>Kimi K2.6</x:v>
      </x:c>
      <x:c r="E528" s="23" t="str">
        <x:v>kimi</x:v>
      </x:c>
      <x:c r="F528" s="78" t="n">
        <x:v>46132</x:v>
      </x:c>
      <x:c r="G528" s="78" t="n">
        <x:v>46133</x:v>
      </x:c>
      <x:c r="H528" s="81" t="n">
        <x:v>1.296148139681572</x:v>
      </x:c>
      <x:c r="I528" s="81" t="n">
        <x:v>1.63471371242</x:v>
      </x:c>
      <x:c r="J528" s="23" t="str">
        <x:v>total_b</x:v>
      </x:c>
      <x:c r="K528" s="23" t="str">
        <x:v>date_historical_price</x:v>
      </x:c>
      <x:c r="L528" s="81" t="n">
        <x:v>1040</x:v>
      </x:c>
      <x:c r="M528" s="81" t="n">
        <x:v>482.9999103617004</x:v>
      </x:c>
      <x:c r="N528" s="81" t="n">
        <x:v>-0.33308628914648664</x:v>
      </x:c>
      <x:c r="O528" s="23" t="n">
        <x:v>45</x:v>
      </x:c>
      <x:c r="P528" s="23" t="n">
        <x:v>10</x:v>
      </x:c>
      <x:c r="Q528" s="78" t="n">
        <x:v>46120</x:v>
      </x:c>
      <x:c r="R528" s="23" t="str">
        <x:v>True</x:v>
      </x:c>
      <x:c r="S528" s="23" t="str">
        <x:v>True</x:v>
      </x:c>
      <x:c r="T528" s="23" t="str">
        <x:v>False</x:v>
      </x:c>
    </x:row>
    <x:row r="529">
      <x:c r="A529" s="23" t="str">
        <x:v>active_label_common_panel</x:v>
      </x:c>
      <x:c r="B529" s="23" t="n">
        <x:v>1</x:v>
      </x:c>
      <x:c r="C529" s="23" t="str">
        <x:v>checkpoint:moonshot:kimi-k2-6</x:v>
      </x:c>
      <x:c r="D529" s="23" t="str">
        <x:v>Kimi K2.6</x:v>
      </x:c>
      <x:c r="E529" s="23" t="str">
        <x:v>kimi</x:v>
      </x:c>
      <x:c r="F529" s="78" t="n">
        <x:v>46132</x:v>
      </x:c>
      <x:c r="G529" s="78" t="n">
        <x:v>46133</x:v>
      </x:c>
      <x:c r="H529" s="81" t="n">
        <x:v>1.296148139681572</x:v>
      </x:c>
      <x:c r="I529" s="81" t="n">
        <x:v>1.63471371242</x:v>
      </x:c>
      <x:c r="J529" s="23" t="str">
        <x:v>total_b</x:v>
      </x:c>
      <x:c r="K529" s="23" t="str">
        <x:v>score_date</x:v>
      </x:c>
      <x:c r="L529" s="81" t="n">
        <x:v>1040</x:v>
      </x:c>
      <x:c r="M529" s="81" t="n">
        <x:v>760.3081226175563</x:v>
      </x:c>
      <x:c r="N529" s="81" t="n">
        <x:v>-0.13604370907884278</x:v>
      </x:c>
      <x:c r="O529" s="23" t="n">
        <x:v>45</x:v>
      </x:c>
      <x:c r="P529" s="23" t="n">
        <x:v>10</x:v>
      </x:c>
      <x:c r="Q529" s="78" t="n">
        <x:v>46120</x:v>
      </x:c>
      <x:c r="R529" s="23" t="str">
        <x:v>True</x:v>
      </x:c>
      <x:c r="S529" s="23" t="str">
        <x:v>True</x:v>
      </x:c>
      <x:c r="T529" s="23" t="str">
        <x:v>False</x:v>
      </x:c>
    </x:row>
    <x:row r="530">
      <x:c r="A530" s="23" t="str">
        <x:v>active_label_common_panel</x:v>
      </x:c>
      <x:c r="B530" s="23" t="n">
        <x:v>1</x:v>
      </x:c>
      <x:c r="C530" s="23" t="str">
        <x:v>checkpoint:moonshot:kimi-k2-6</x:v>
      </x:c>
      <x:c r="D530" s="23" t="str">
        <x:v>Kimi K2.6</x:v>
      </x:c>
      <x:c r="E530" s="23" t="str">
        <x:v>kimi</x:v>
      </x:c>
      <x:c r="F530" s="78" t="n">
        <x:v>46132</x:v>
      </x:c>
      <x:c r="G530" s="78" t="n">
        <x:v>46133</x:v>
      </x:c>
      <x:c r="H530" s="81" t="n">
        <x:v>1.296148139681572</x:v>
      </x:c>
      <x:c r="I530" s="81" t="n">
        <x:v>1.63471371242</x:v>
      </x:c>
      <x:c r="J530" s="23" t="str">
        <x:v>total_b</x:v>
      </x:c>
      <x:c r="K530" s="23" t="str">
        <x:v>score_date_historical_price</x:v>
      </x:c>
      <x:c r="L530" s="81" t="n">
        <x:v>1040</x:v>
      </x:c>
      <x:c r="M530" s="81" t="n">
        <x:v>828.5737480907283</x:v>
      </x:c>
      <x:c r="N530" s="81" t="n">
        <x:v>-0.09870216997921066</x:v>
      </x:c>
      <x:c r="O530" s="23" t="n">
        <x:v>45</x:v>
      </x:c>
      <x:c r="P530" s="23" t="n">
        <x:v>10</x:v>
      </x:c>
      <x:c r="Q530" s="78" t="n">
        <x:v>46120</x:v>
      </x:c>
      <x:c r="R530" s="23" t="str">
        <x:v>True</x:v>
      </x:c>
      <x:c r="S530" s="23" t="str">
        <x:v>True</x:v>
      </x:c>
      <x:c r="T530" s="23" t="str">
        <x:v>False</x:v>
      </x:c>
    </x:row>
    <x:row r="531">
      <x:c r="A531" s="23" t="str">
        <x:v>active_label_common_panel</x:v>
      </x:c>
      <x:c r="B531" s="23" t="n">
        <x:v>1</x:v>
      </x:c>
      <x:c r="C531" s="23" t="str">
        <x:v>checkpoint:moonshot:kimi-k2-6</x:v>
      </x:c>
      <x:c r="D531" s="23" t="str">
        <x:v>Kimi K2.6</x:v>
      </x:c>
      <x:c r="E531" s="23" t="str">
        <x:v>kimi</x:v>
      </x:c>
      <x:c r="F531" s="78" t="n">
        <x:v>46132</x:v>
      </x:c>
      <x:c r="G531" s="78" t="n">
        <x:v>46133</x:v>
      </x:c>
      <x:c r="H531" s="81" t="n">
        <x:v>1.296148139681572</x:v>
      </x:c>
      <x:c r="I531" s="81" t="n">
        <x:v>1.63471371242</x:v>
      </x:c>
      <x:c r="J531" s="23" t="str">
        <x:v>total_b</x:v>
      </x:c>
      <x:c r="K531" s="23" t="str">
        <x:v>score_date_current_price_nonprospective</x:v>
      </x:c>
      <x:c r="L531" s="81" t="n">
        <x:v>1040</x:v>
      </x:c>
      <x:c r="M531" s="81" t="n">
        <x:v>813.2064895369975</x:v>
      </x:c>
      <x:c r="N531" s="81" t="n">
        <x:v>-0.10683250356929859</x:v>
      </x:c>
      <x:c r="O531" s="23" t="n">
        <x:v>45</x:v>
      </x:c>
      <x:c r="P531" s="23" t="n">
        <x:v>10</x:v>
      </x:c>
      <x:c r="Q531" s="78" t="n">
        <x:v>46120</x:v>
      </x:c>
      <x:c r="R531" s="23" t="str">
        <x:v>True</x:v>
      </x:c>
      <x:c r="S531" s="23" t="str">
        <x:v>True</x:v>
      </x:c>
      <x:c r="T531" s="23" t="str">
        <x:v>True</x:v>
      </x:c>
    </x:row>
    <x:row r="532">
      <x:c r="A532" s="23" t="str">
        <x:v>active_label_common_panel</x:v>
      </x:c>
      <x:c r="B532" s="23" t="n">
        <x:v>1</x:v>
      </x:c>
      <x:c r="C532" s="23" t="str">
        <x:v>checkpoint:epoch:deepseek-v4-flash</x:v>
      </x:c>
      <x:c r="D532" s="23" t="str">
        <x:v>DeepSeek-V4-Flash</x:v>
      </x:c>
      <x:c r="E532" s="23" t="str">
        <x:v>deepseek</x:v>
      </x:c>
      <x:c r="F532" s="78" t="n">
        <x:v>46136</x:v>
      </x:c>
      <x:c r="G532" s="78" t="n">
        <x:v>46136</x:v>
      </x:c>
      <x:c r="H532" s="81" t="n">
        <x:v>0.19798989873223333</x:v>
      </x:c>
      <x:c r="I532" s="81" t="n">
        <x:v>0.197989898732</x:v>
      </x:c>
      <x:c r="J532" s="23" t="str">
        <x:v>active_b</x:v>
      </x:c>
      <x:c r="K532" s="23" t="str">
        <x:v>date_historical_price</x:v>
      </x:c>
      <x:c r="L532" s="81" t="n">
        <x:v>13</x:v>
      </x:c>
      <x:c r="M532" s="81" t="n">
        <x:v>5.9810680577017115</x:v>
      </x:c>
      <x:c r="N532" s="81" t="n">
        <x:v>-0.3371646080930008</x:v>
      </x:c>
      <x:c r="O532" s="23" t="n">
        <x:v>42</x:v>
      </x:c>
      <x:c r="P532" s="23" t="n">
        <x:v>10</x:v>
      </x:c>
      <x:c r="Q532" s="78" t="n">
        <x:v>46133</x:v>
      </x:c>
      <x:c r="R532" s="23" t="str">
        <x:v>True</x:v>
      </x:c>
      <x:c r="S532" s="23" t="str">
        <x:v>True</x:v>
      </x:c>
      <x:c r="T532" s="23" t="str">
        <x:v>False</x:v>
      </x:c>
    </x:row>
    <x:row r="533">
      <x:c r="A533" s="23" t="str">
        <x:v>active_label_common_panel</x:v>
      </x:c>
      <x:c r="B533" s="23" t="n">
        <x:v>1</x:v>
      </x:c>
      <x:c r="C533" s="23" t="str">
        <x:v>checkpoint:epoch:deepseek-v4-flash</x:v>
      </x:c>
      <x:c r="D533" s="23" t="str">
        <x:v>DeepSeek-V4-Flash</x:v>
      </x:c>
      <x:c r="E533" s="23" t="str">
        <x:v>deepseek</x:v>
      </x:c>
      <x:c r="F533" s="78" t="n">
        <x:v>46136</x:v>
      </x:c>
      <x:c r="G533" s="78" t="n">
        <x:v>46136</x:v>
      </x:c>
      <x:c r="H533" s="81" t="n">
        <x:v>0.19798989873223333</x:v>
      </x:c>
      <x:c r="I533" s="81" t="n">
        <x:v>0.197989898732</x:v>
      </x:c>
      <x:c r="J533" s="23" t="str">
        <x:v>active_b</x:v>
      </x:c>
      <x:c r="K533" s="23" t="str">
        <x:v>score_date</x:v>
      </x:c>
      <x:c r="L533" s="81" t="n">
        <x:v>13</x:v>
      </x:c>
      <x:c r="M533" s="81" t="n">
        <x:v>20.49183290718825</x:v>
      </x:c>
      <x:c r="N533" s="81" t="n">
        <x:v>0.19763745362370286</x:v>
      </x:c>
      <x:c r="O533" s="23" t="n">
        <x:v>42</x:v>
      </x:c>
      <x:c r="P533" s="23" t="n">
        <x:v>10</x:v>
      </x:c>
      <x:c r="Q533" s="78" t="n">
        <x:v>46133</x:v>
      </x:c>
      <x:c r="R533" s="23" t="str">
        <x:v>True</x:v>
      </x:c>
      <x:c r="S533" s="23" t="str">
        <x:v>True</x:v>
      </x:c>
      <x:c r="T533" s="23" t="str">
        <x:v>False</x:v>
      </x:c>
    </x:row>
    <x:row r="534">
      <x:c r="A534" s="23" t="str">
        <x:v>active_label_common_panel</x:v>
      </x:c>
      <x:c r="B534" s="23" t="n">
        <x:v>1</x:v>
      </x:c>
      <x:c r="C534" s="23" t="str">
        <x:v>checkpoint:epoch:deepseek-v4-flash</x:v>
      </x:c>
      <x:c r="D534" s="23" t="str">
        <x:v>DeepSeek-V4-Flash</x:v>
      </x:c>
      <x:c r="E534" s="23" t="str">
        <x:v>deepseek</x:v>
      </x:c>
      <x:c r="F534" s="78" t="n">
        <x:v>46136</x:v>
      </x:c>
      <x:c r="G534" s="78" t="n">
        <x:v>46136</x:v>
      </x:c>
      <x:c r="H534" s="81" t="n">
        <x:v>0.19798989873223333</x:v>
      </x:c>
      <x:c r="I534" s="81" t="n">
        <x:v>0.197989898732</x:v>
      </x:c>
      <x:c r="J534" s="23" t="str">
        <x:v>active_b</x:v>
      </x:c>
      <x:c r="K534" s="23" t="str">
        <x:v>score_date_historical_price</x:v>
      </x:c>
      <x:c r="L534" s="81" t="n">
        <x:v>13</x:v>
      </x:c>
      <x:c r="M534" s="81" t="n">
        <x:v>6.7064978780152495</x:v>
      </x:c>
      <x:c r="N534" s="81" t="n">
        <x:v>-0.2874475607970376</x:v>
      </x:c>
      <x:c r="O534" s="23" t="n">
        <x:v>42</x:v>
      </x:c>
      <x:c r="P534" s="23" t="n">
        <x:v>10</x:v>
      </x:c>
      <x:c r="Q534" s="78" t="n">
        <x:v>46133</x:v>
      </x:c>
      <x:c r="R534" s="23" t="str">
        <x:v>True</x:v>
      </x:c>
      <x:c r="S534" s="23" t="str">
        <x:v>True</x:v>
      </x:c>
      <x:c r="T534" s="23" t="str">
        <x:v>False</x:v>
      </x:c>
    </x:row>
    <x:row r="535">
      <x:c r="A535" s="23" t="str">
        <x:v>active_label_common_panel</x:v>
      </x:c>
      <x:c r="B535" s="23" t="n">
        <x:v>1</x:v>
      </x:c>
      <x:c r="C535" s="23" t="str">
        <x:v>checkpoint:epoch:deepseek-v4-flash</x:v>
      </x:c>
      <x:c r="D535" s="23" t="str">
        <x:v>DeepSeek-V4-Flash</x:v>
      </x:c>
      <x:c r="E535" s="23" t="str">
        <x:v>deepseek</x:v>
      </x:c>
      <x:c r="F535" s="78" t="n">
        <x:v>46136</x:v>
      </x:c>
      <x:c r="G535" s="78" t="n">
        <x:v>46136</x:v>
      </x:c>
      <x:c r="H535" s="81" t="n">
        <x:v>0.19798989873223333</x:v>
      </x:c>
      <x:c r="I535" s="81" t="n">
        <x:v>0.197989898732</x:v>
      </x:c>
      <x:c r="J535" s="23" t="str">
        <x:v>active_b</x:v>
      </x:c>
      <x:c r="K535" s="23" t="str">
        <x:v>score_date_current_price_nonprospective</x:v>
      </x:c>
      <x:c r="L535" s="81" t="n">
        <x:v>13</x:v>
      </x:c>
      <x:c r="M535" s="81" t="n">
        <x:v>5.443917162522642</x:v>
      </x:c>
      <x:c r="N535" s="81" t="n">
        <x:v>-0.37803184417616853</x:v>
      </x:c>
      <x:c r="O535" s="23" t="n">
        <x:v>42</x:v>
      </x:c>
      <x:c r="P535" s="23" t="n">
        <x:v>10</x:v>
      </x:c>
      <x:c r="Q535" s="78" t="n">
        <x:v>46133</x:v>
      </x:c>
      <x:c r="R535" s="23" t="str">
        <x:v>True</x:v>
      </x:c>
      <x:c r="S535" s="23" t="str">
        <x:v>True</x:v>
      </x:c>
      <x:c r="T535" s="23" t="str">
        <x:v>True</x:v>
      </x:c>
    </x:row>
    <x:row r="536">
      <x:c r="A536" s="23" t="str">
        <x:v>active_label_common_panel</x:v>
      </x:c>
      <x:c r="B536" s="23" t="n">
        <x:v>1</x:v>
      </x:c>
      <x:c r="C536" s="23" t="str">
        <x:v>checkpoint:epoch:deepseek-v4-flash</x:v>
      </x:c>
      <x:c r="D536" s="23" t="str">
        <x:v>DeepSeek-V4-Flash</x:v>
      </x:c>
      <x:c r="E536" s="23" t="str">
        <x:v>deepseek</x:v>
      </x:c>
      <x:c r="F536" s="78" t="n">
        <x:v>46136</x:v>
      </x:c>
      <x:c r="G536" s="78" t="n">
        <x:v>46136</x:v>
      </x:c>
      <x:c r="H536" s="81" t="n">
        <x:v>0.19798989873223333</x:v>
      </x:c>
      <x:c r="I536" s="81" t="n">
        <x:v>0.197989898732</x:v>
      </x:c>
      <x:c r="J536" s="23" t="str">
        <x:v>total_b</x:v>
      </x:c>
      <x:c r="K536" s="23" t="str">
        <x:v>date_historical_price</x:v>
      </x:c>
      <x:c r="L536" s="81" t="n">
        <x:v>284</x:v>
      </x:c>
      <x:c r="M536" s="81" t="n">
        <x:v>28.41145530371556</x:v>
      </x:c>
      <x:c r="N536" s="81" t="n">
        <x:v>-0.999824860136639</x:v>
      </x:c>
      <x:c r="O536" s="23" t="n">
        <x:v>42</x:v>
      </x:c>
      <x:c r="P536" s="23" t="n">
        <x:v>10</x:v>
      </x:c>
      <x:c r="Q536" s="78" t="n">
        <x:v>46133</x:v>
      </x:c>
      <x:c r="R536" s="23" t="str">
        <x:v>True</x:v>
      </x:c>
      <x:c r="S536" s="23" t="str">
        <x:v>True</x:v>
      </x:c>
      <x:c r="T536" s="23" t="str">
        <x:v>False</x:v>
      </x:c>
    </x:row>
    <x:row r="537">
      <x:c r="A537" s="23" t="str">
        <x:v>active_label_common_panel</x:v>
      </x:c>
      <x:c r="B537" s="23" t="n">
        <x:v>1</x:v>
      </x:c>
      <x:c r="C537" s="23" t="str">
        <x:v>checkpoint:epoch:deepseek-v4-flash</x:v>
      </x:c>
      <x:c r="D537" s="23" t="str">
        <x:v>DeepSeek-V4-Flash</x:v>
      </x:c>
      <x:c r="E537" s="23" t="str">
        <x:v>deepseek</x:v>
      </x:c>
      <x:c r="F537" s="78" t="n">
        <x:v>46136</x:v>
      </x:c>
      <x:c r="G537" s="78" t="n">
        <x:v>46136</x:v>
      </x:c>
      <x:c r="H537" s="81" t="n">
        <x:v>0.19798989873223333</x:v>
      </x:c>
      <x:c r="I537" s="81" t="n">
        <x:v>0.197989898732</x:v>
      </x:c>
      <x:c r="J537" s="23" t="str">
        <x:v>total_b</x:v>
      </x:c>
      <x:c r="K537" s="23" t="str">
        <x:v>score_date</x:v>
      </x:c>
      <x:c r="L537" s="81" t="n">
        <x:v>284</x:v>
      </x:c>
      <x:c r="M537" s="81" t="n">
        <x:v>476.3830426327427</x:v>
      </x:c>
      <x:c r="N537" s="81" t="n">
        <x:v>0.22463795385921148</x:v>
      </x:c>
      <x:c r="O537" s="23" t="n">
        <x:v>42</x:v>
      </x:c>
      <x:c r="P537" s="23" t="n">
        <x:v>10</x:v>
      </x:c>
      <x:c r="Q537" s="78" t="n">
        <x:v>46133</x:v>
      </x:c>
      <x:c r="R537" s="23" t="str">
        <x:v>True</x:v>
      </x:c>
      <x:c r="S537" s="23" t="str">
        <x:v>True</x:v>
      </x:c>
      <x:c r="T537" s="23" t="str">
        <x:v>False</x:v>
      </x:c>
    </x:row>
    <x:row r="538">
      <x:c r="A538" s="23" t="str">
        <x:v>active_label_common_panel</x:v>
      </x:c>
      <x:c r="B538" s="23" t="n">
        <x:v>1</x:v>
      </x:c>
      <x:c r="C538" s="23" t="str">
        <x:v>checkpoint:epoch:deepseek-v4-flash</x:v>
      </x:c>
      <x:c r="D538" s="23" t="str">
        <x:v>DeepSeek-V4-Flash</x:v>
      </x:c>
      <x:c r="E538" s="23" t="str">
        <x:v>deepseek</x:v>
      </x:c>
      <x:c r="F538" s="78" t="n">
        <x:v>46136</x:v>
      </x:c>
      <x:c r="G538" s="78" t="n">
        <x:v>46136</x:v>
      </x:c>
      <x:c r="H538" s="81" t="n">
        <x:v>0.19798989873223333</x:v>
      </x:c>
      <x:c r="I538" s="81" t="n">
        <x:v>0.197989898732</x:v>
      </x:c>
      <x:c r="J538" s="23" t="str">
        <x:v>total_b</x:v>
      </x:c>
      <x:c r="K538" s="23" t="str">
        <x:v>score_date_historical_price</x:v>
      </x:c>
      <x:c r="L538" s="81" t="n">
        <x:v>284</x:v>
      </x:c>
      <x:c r="M538" s="81" t="n">
        <x:v>64.60350200509531</x:v>
      </x:c>
      <x:c r="N538" s="81" t="n">
        <x:v>-0.6430622793233857</x:v>
      </x:c>
      <x:c r="O538" s="23" t="n">
        <x:v>42</x:v>
      </x:c>
      <x:c r="P538" s="23" t="n">
        <x:v>10</x:v>
      </x:c>
      <x:c r="Q538" s="78" t="n">
        <x:v>46133</x:v>
      </x:c>
      <x:c r="R538" s="23" t="str">
        <x:v>True</x:v>
      </x:c>
      <x:c r="S538" s="23" t="str">
        <x:v>True</x:v>
      </x:c>
      <x:c r="T538" s="23" t="str">
        <x:v>False</x:v>
      </x:c>
    </x:row>
    <x:row r="539">
      <x:c r="A539" s="23" t="str">
        <x:v>active_label_common_panel</x:v>
      </x:c>
      <x:c r="B539" s="23" t="n">
        <x:v>1</x:v>
      </x:c>
      <x:c r="C539" s="23" t="str">
        <x:v>checkpoint:epoch:deepseek-v4-flash</x:v>
      </x:c>
      <x:c r="D539" s="23" t="str">
        <x:v>DeepSeek-V4-Flash</x:v>
      </x:c>
      <x:c r="E539" s="23" t="str">
        <x:v>deepseek</x:v>
      </x:c>
      <x:c r="F539" s="78" t="n">
        <x:v>46136</x:v>
      </x:c>
      <x:c r="G539" s="78" t="n">
        <x:v>46136</x:v>
      </x:c>
      <x:c r="H539" s="81" t="n">
        <x:v>0.19798989873223333</x:v>
      </x:c>
      <x:c r="I539" s="81" t="n">
        <x:v>0.197989898732</x:v>
      </x:c>
      <x:c r="J539" s="23" t="str">
        <x:v>total_b</x:v>
      </x:c>
      <x:c r="K539" s="23" t="str">
        <x:v>score_date_current_price_nonprospective</x:v>
      </x:c>
      <x:c r="L539" s="81" t="n">
        <x:v>284</x:v>
      </x:c>
      <x:c r="M539" s="81" t="n">
        <x:v>56.012866865558635</x:v>
      </x:c>
      <x:c r="N539" s="81" t="n">
        <x:v>-0.7050305386329062</x:v>
      </x:c>
      <x:c r="O539" s="23" t="n">
        <x:v>42</x:v>
      </x:c>
      <x:c r="P539" s="23" t="n">
        <x:v>10</x:v>
      </x:c>
      <x:c r="Q539" s="78" t="n">
        <x:v>46133</x:v>
      </x:c>
      <x:c r="R539" s="23" t="str">
        <x:v>True</x:v>
      </x:c>
      <x:c r="S539" s="23" t="str">
        <x:v>True</x:v>
      </x:c>
      <x:c r="T539" s="23" t="str">
        <x:v>True</x:v>
      </x:c>
    </x:row>
    <x:row r="540">
      <x:c r="A540" s="23" t="str">
        <x:v>active_label_common_panel</x:v>
      </x:c>
      <x:c r="B540" s="23" t="n">
        <x:v>1</x:v>
      </x:c>
      <x:c r="C540" s="23" t="str">
        <x:v>checkpoint:deepseek:deepseek-v4-pro</x:v>
      </x:c>
      <x:c r="D540" s="23" t="str">
        <x:v>DeepSeek-V4-Pro</x:v>
      </x:c>
      <x:c r="E540" s="23" t="str">
        <x:v>deepseek</x:v>
      </x:c>
      <x:c r="F540" s="78" t="n">
        <x:v>46136</x:v>
      </x:c>
      <x:c r="G540" s="78" t="n">
        <x:v>46136</x:v>
      </x:c>
      <x:c r="H540" s="81" t="n">
        <x:v>2.4607315985291853</x:v>
      </x:c>
      <x:c r="I540" s="81" t="n">
        <x:v>2.25175071808</x:v>
      </x:c>
      <x:c r="J540" s="23" t="str">
        <x:v>active_b</x:v>
      </x:c>
      <x:c r="K540" s="23" t="str">
        <x:v>date_historical_price</x:v>
      </x:c>
      <x:c r="L540" s="81" t="n">
        <x:v>49</x:v>
      </x:c>
      <x:c r="M540" s="81" t="n">
        <x:v>38.71868563538481</x:v>
      </x:c>
      <x:c r="N540" s="81" t="n">
        <x:v>-0.10227547392800926</x:v>
      </x:c>
      <x:c r="O540" s="23" t="n">
        <x:v>42</x:v>
      </x:c>
      <x:c r="P540" s="23" t="n">
        <x:v>10</x:v>
      </x:c>
      <x:c r="Q540" s="78" t="n">
        <x:v>46133</x:v>
      </x:c>
      <x:c r="R540" s="23" t="str">
        <x:v>True</x:v>
      </x:c>
      <x:c r="S540" s="23" t="str">
        <x:v>True</x:v>
      </x:c>
      <x:c r="T540" s="23" t="str">
        <x:v>False</x:v>
      </x:c>
    </x:row>
    <x:row r="541">
      <x:c r="A541" s="23" t="str">
        <x:v>active_label_common_panel</x:v>
      </x:c>
      <x:c r="B541" s="23" t="n">
        <x:v>1</x:v>
      </x:c>
      <x:c r="C541" s="23" t="str">
        <x:v>checkpoint:deepseek:deepseek-v4-pro</x:v>
      </x:c>
      <x:c r="D541" s="23" t="str">
        <x:v>DeepSeek-V4-Pro</x:v>
      </x:c>
      <x:c r="E541" s="23" t="str">
        <x:v>deepseek</x:v>
      </x:c>
      <x:c r="F541" s="78" t="n">
        <x:v>46136</x:v>
      </x:c>
      <x:c r="G541" s="78" t="n">
        <x:v>46136</x:v>
      </x:c>
      <x:c r="H541" s="81" t="n">
        <x:v>2.4607315985291853</x:v>
      </x:c>
      <x:c r="I541" s="81" t="n">
        <x:v>2.25175071808</x:v>
      </x:c>
      <x:c r="J541" s="23" t="str">
        <x:v>active_b</x:v>
      </x:c>
      <x:c r="K541" s="23" t="str">
        <x:v>score_date</x:v>
      </x:c>
      <x:c r="L541" s="81" t="n">
        <x:v>49</x:v>
      </x:c>
      <x:c r="M541" s="81" t="n">
        <x:v>26.60601374026764</x:v>
      </x:c>
      <x:c r="N541" s="81" t="n">
        <x:v>-0.26521626899792455</x:v>
      </x:c>
      <x:c r="O541" s="23" t="n">
        <x:v>42</x:v>
      </x:c>
      <x:c r="P541" s="23" t="n">
        <x:v>10</x:v>
      </x:c>
      <x:c r="Q541" s="78" t="n">
        <x:v>46133</x:v>
      </x:c>
      <x:c r="R541" s="23" t="str">
        <x:v>True</x:v>
      </x:c>
      <x:c r="S541" s="23" t="str">
        <x:v>True</x:v>
      </x:c>
      <x:c r="T541" s="23" t="str">
        <x:v>False</x:v>
      </x:c>
    </x:row>
    <x:row r="542">
      <x:c r="A542" s="23" t="str">
        <x:v>active_label_common_panel</x:v>
      </x:c>
      <x:c r="B542" s="23" t="n">
        <x:v>1</x:v>
      </x:c>
      <x:c r="C542" s="23" t="str">
        <x:v>checkpoint:deepseek:deepseek-v4-pro</x:v>
      </x:c>
      <x:c r="D542" s="23" t="str">
        <x:v>DeepSeek-V4-Pro</x:v>
      </x:c>
      <x:c r="E542" s="23" t="str">
        <x:v>deepseek</x:v>
      </x:c>
      <x:c r="F542" s="78" t="n">
        <x:v>46136</x:v>
      </x:c>
      <x:c r="G542" s="78" t="n">
        <x:v>46136</x:v>
      </x:c>
      <x:c r="H542" s="81" t="n">
        <x:v>2.4607315985291853</x:v>
      </x:c>
      <x:c r="I542" s="81" t="n">
        <x:v>2.25175071808</x:v>
      </x:c>
      <x:c r="J542" s="23" t="str">
        <x:v>active_b</x:v>
      </x:c>
      <x:c r="K542" s="23" t="str">
        <x:v>score_date_historical_price</x:v>
      </x:c>
      <x:c r="L542" s="81" t="n">
        <x:v>49</x:v>
      </x:c>
      <x:c r="M542" s="81" t="n">
        <x:v>39.77778436210056</x:v>
      </x:c>
      <x:c r="N542" s="81" t="n">
        <x:v>-0.09055549093621741</x:v>
      </x:c>
      <x:c r="O542" s="23" t="n">
        <x:v>42</x:v>
      </x:c>
      <x:c r="P542" s="23" t="n">
        <x:v>10</x:v>
      </x:c>
      <x:c r="Q542" s="78" t="n">
        <x:v>46133</x:v>
      </x:c>
      <x:c r="R542" s="23" t="str">
        <x:v>True</x:v>
      </x:c>
      <x:c r="S542" s="23" t="str">
        <x:v>True</x:v>
      </x:c>
      <x:c r="T542" s="23" t="str">
        <x:v>False</x:v>
      </x:c>
    </x:row>
    <x:row r="543">
      <x:c r="A543" s="23" t="str">
        <x:v>active_label_common_panel</x:v>
      </x:c>
      <x:c r="B543" s="23" t="n">
        <x:v>1</x:v>
      </x:c>
      <x:c r="C543" s="23" t="str">
        <x:v>checkpoint:deepseek:deepseek-v4-pro</x:v>
      </x:c>
      <x:c r="D543" s="23" t="str">
        <x:v>DeepSeek-V4-Pro</x:v>
      </x:c>
      <x:c r="E543" s="23" t="str">
        <x:v>deepseek</x:v>
      </x:c>
      <x:c r="F543" s="78" t="n">
        <x:v>46136</x:v>
      </x:c>
      <x:c r="G543" s="78" t="n">
        <x:v>46136</x:v>
      </x:c>
      <x:c r="H543" s="81" t="n">
        <x:v>2.4607315985291853</x:v>
      </x:c>
      <x:c r="I543" s="81" t="n">
        <x:v>2.25175071808</x:v>
      </x:c>
      <x:c r="J543" s="23" t="str">
        <x:v>active_b</x:v>
      </x:c>
      <x:c r="K543" s="23" t="str">
        <x:v>score_date_current_price_nonprospective</x:v>
      </x:c>
      <x:c r="L543" s="81" t="n">
        <x:v>49</x:v>
      </x:c>
      <x:c r="M543" s="81" t="n">
        <x:v>33.46823904413773</x:v>
      </x:c>
      <x:c r="N543" s="81" t="n">
        <x:v>-0.1655632177912343</x:v>
      </x:c>
      <x:c r="O543" s="23" t="n">
        <x:v>42</x:v>
      </x:c>
      <x:c r="P543" s="23" t="n">
        <x:v>10</x:v>
      </x:c>
      <x:c r="Q543" s="78" t="n">
        <x:v>46133</x:v>
      </x:c>
      <x:c r="R543" s="23" t="str">
        <x:v>True</x:v>
      </x:c>
      <x:c r="S543" s="23" t="str">
        <x:v>True</x:v>
      </x:c>
      <x:c r="T543" s="23" t="str">
        <x:v>True</x:v>
      </x:c>
    </x:row>
    <x:row r="544">
      <x:c r="A544" s="23" t="str">
        <x:v>active_label_common_panel</x:v>
      </x:c>
      <x:c r="B544" s="23" t="n">
        <x:v>1</x:v>
      </x:c>
      <x:c r="C544" s="23" t="str">
        <x:v>checkpoint:deepseek:deepseek-v4-pro</x:v>
      </x:c>
      <x:c r="D544" s="23" t="str">
        <x:v>DeepSeek-V4-Pro</x:v>
      </x:c>
      <x:c r="E544" s="23" t="str">
        <x:v>deepseek</x:v>
      </x:c>
      <x:c r="F544" s="78" t="n">
        <x:v>46136</x:v>
      </x:c>
      <x:c r="G544" s="78" t="n">
        <x:v>46136</x:v>
      </x:c>
      <x:c r="H544" s="81" t="n">
        <x:v>2.4607315985291853</x:v>
      </x:c>
      <x:c r="I544" s="81" t="n">
        <x:v>2.25175071808</x:v>
      </x:c>
      <x:c r="J544" s="23" t="str">
        <x:v>total_b</x:v>
      </x:c>
      <x:c r="K544" s="23" t="str">
        <x:v>date_historical_price</x:v>
      </x:c>
      <x:c r="L544" s="81" t="n">
        <x:v>1600</x:v>
      </x:c>
      <x:c r="M544" s="81" t="n">
        <x:v>1520.1971802098014</x:v>
      </x:c>
      <x:c r="N544" s="81" t="n">
        <x:v>-0.022220060024879362</x:v>
      </x:c>
      <x:c r="O544" s="23" t="n">
        <x:v>42</x:v>
      </x:c>
      <x:c r="P544" s="23" t="n">
        <x:v>10</x:v>
      </x:c>
      <x:c r="Q544" s="78" t="n">
        <x:v>46133</x:v>
      </x:c>
      <x:c r="R544" s="23" t="str">
        <x:v>True</x:v>
      </x:c>
      <x:c r="S544" s="23" t="str">
        <x:v>True</x:v>
      </x:c>
      <x:c r="T544" s="23" t="str">
        <x:v>False</x:v>
      </x:c>
    </x:row>
    <x:row r="545">
      <x:c r="A545" s="23" t="str">
        <x:v>active_label_common_panel</x:v>
      </x:c>
      <x:c r="B545" s="23" t="n">
        <x:v>1</x:v>
      </x:c>
      <x:c r="C545" s="23" t="str">
        <x:v>checkpoint:deepseek:deepseek-v4-pro</x:v>
      </x:c>
      <x:c r="D545" s="23" t="str">
        <x:v>DeepSeek-V4-Pro</x:v>
      </x:c>
      <x:c r="E545" s="23" t="str">
        <x:v>deepseek</x:v>
      </x:c>
      <x:c r="F545" s="78" t="n">
        <x:v>46136</x:v>
      </x:c>
      <x:c r="G545" s="78" t="n">
        <x:v>46136</x:v>
      </x:c>
      <x:c r="H545" s="81" t="n">
        <x:v>2.4607315985291853</x:v>
      </x:c>
      <x:c r="I545" s="81" t="n">
        <x:v>2.25175071808</x:v>
      </x:c>
      <x:c r="J545" s="23" t="str">
        <x:v>total_b</x:v>
      </x:c>
      <x:c r="K545" s="23" t="str">
        <x:v>score_date</x:v>
      </x:c>
      <x:c r="L545" s="81" t="n">
        <x:v>1600</x:v>
      </x:c>
      <x:c r="M545" s="81" t="n">
        <x:v>898.6174052449178</x:v>
      </x:c>
      <x:c r="N545" s="81" t="n">
        <x:v>-0.2505451565041723</x:v>
      </x:c>
      <x:c r="O545" s="23" t="n">
        <x:v>42</x:v>
      </x:c>
      <x:c r="P545" s="23" t="n">
        <x:v>10</x:v>
      </x:c>
      <x:c r="Q545" s="78" t="n">
        <x:v>46133</x:v>
      </x:c>
      <x:c r="R545" s="23" t="str">
        <x:v>True</x:v>
      </x:c>
      <x:c r="S545" s="23" t="str">
        <x:v>True</x:v>
      </x:c>
      <x:c r="T545" s="23" t="str">
        <x:v>False</x:v>
      </x:c>
    </x:row>
    <x:row r="546">
      <x:c r="A546" s="23" t="str">
        <x:v>active_label_common_panel</x:v>
      </x:c>
      <x:c r="B546" s="23" t="n">
        <x:v>1</x:v>
      </x:c>
      <x:c r="C546" s="23" t="str">
        <x:v>checkpoint:deepseek:deepseek-v4-pro</x:v>
      </x:c>
      <x:c r="D546" s="23" t="str">
        <x:v>DeepSeek-V4-Pro</x:v>
      </x:c>
      <x:c r="E546" s="23" t="str">
        <x:v>deepseek</x:v>
      </x:c>
      <x:c r="F546" s="78" t="n">
        <x:v>46136</x:v>
      </x:c>
      <x:c r="G546" s="78" t="n">
        <x:v>46136</x:v>
      </x:c>
      <x:c r="H546" s="81" t="n">
        <x:v>2.4607315985291853</x:v>
      </x:c>
      <x:c r="I546" s="81" t="n">
        <x:v>2.25175071808</x:v>
      </x:c>
      <x:c r="J546" s="23" t="str">
        <x:v>total_b</x:v>
      </x:c>
      <x:c r="K546" s="23" t="str">
        <x:v>score_date_historical_price</x:v>
      </x:c>
      <x:c r="L546" s="81" t="n">
        <x:v>1600</x:v>
      </x:c>
      <x:c r="M546" s="81" t="n">
        <x:v>1845.0191665862083</x:v>
      </x:c>
      <x:c r="N546" s="81" t="n">
        <x:v>0.06188089943774044</x:v>
      </x:c>
      <x:c r="O546" s="23" t="n">
        <x:v>42</x:v>
      </x:c>
      <x:c r="P546" s="23" t="n">
        <x:v>10</x:v>
      </x:c>
      <x:c r="Q546" s="78" t="n">
        <x:v>46133</x:v>
      </x:c>
      <x:c r="R546" s="23" t="str">
        <x:v>True</x:v>
      </x:c>
      <x:c r="S546" s="23" t="str">
        <x:v>True</x:v>
      </x:c>
      <x:c r="T546" s="23" t="str">
        <x:v>False</x:v>
      </x:c>
    </x:row>
    <x:row r="547">
      <x:c r="A547" s="23" t="str">
        <x:v>active_label_common_panel</x:v>
      </x:c>
      <x:c r="B547" s="23" t="n">
        <x:v>1</x:v>
      </x:c>
      <x:c r="C547" s="23" t="str">
        <x:v>checkpoint:deepseek:deepseek-v4-pro</x:v>
      </x:c>
      <x:c r="D547" s="23" t="str">
        <x:v>DeepSeek-V4-Pro</x:v>
      </x:c>
      <x:c r="E547" s="23" t="str">
        <x:v>deepseek</x:v>
      </x:c>
      <x:c r="F547" s="78" t="n">
        <x:v>46136</x:v>
      </x:c>
      <x:c r="G547" s="78" t="n">
        <x:v>46136</x:v>
      </x:c>
      <x:c r="H547" s="81" t="n">
        <x:v>2.4607315985291853</x:v>
      </x:c>
      <x:c r="I547" s="81" t="n">
        <x:v>2.25175071808</x:v>
      </x:c>
      <x:c r="J547" s="23" t="str">
        <x:v>total_b</x:v>
      </x:c>
      <x:c r="K547" s="23" t="str">
        <x:v>score_date_current_price_nonprospective</x:v>
      </x:c>
      <x:c r="L547" s="81" t="n">
        <x:v>1600</x:v>
      </x:c>
      <x:c r="M547" s="81" t="n">
        <x:v>1301.6913699639128</x:v>
      </x:c>
      <x:c r="N547" s="81" t="n">
        <x:v>-0.08961195711063465</x:v>
      </x:c>
      <x:c r="O547" s="23" t="n">
        <x:v>42</x:v>
      </x:c>
      <x:c r="P547" s="23" t="n">
        <x:v>10</x:v>
      </x:c>
      <x:c r="Q547" s="78" t="n">
        <x:v>46133</x:v>
      </x:c>
      <x:c r="R547" s="23" t="str">
        <x:v>True</x:v>
      </x:c>
      <x:c r="S547" s="23" t="str">
        <x:v>True</x:v>
      </x:c>
      <x:c r="T547" s="23" t="str">
        <x:v>True</x:v>
      </x:c>
    </x:row>
    <x:row r="548">
      <x:c r="A548" s="23" t="str">
        <x:v>active_label_common_panel</x:v>
      </x:c>
      <x:c r="B548" s="23" t="n">
        <x:v>1</x:v>
      </x:c>
      <x:c r="C548" s="23" t="str">
        <x:v>checkpoint:epoch:tencent-hy3-preview</x:v>
      </x:c>
      <x:c r="D548" s="23" t="str">
        <x:v>Tencent Hy3 preview</x:v>
      </x:c>
      <x:c r="E548" s="23" t="str">
        <x:v>tencent</x:v>
      </x:c>
      <x:c r="F548" s="78" t="n">
        <x:v>46135</x:v>
      </x:c>
      <x:c r="G548" s="78" t="n">
        <x:v>46151</x:v>
      </x:c>
      <x:c r="H548" s="81" t="n">
        <x:v>0.13099618315050252</x:v>
      </x:c>
      <x:c r="I548" s="81" t="n">
        <x:v>0.115021737076</x:v>
      </x:c>
      <x:c r="J548" s="23" t="str">
        <x:v>active_b</x:v>
      </x:c>
      <x:c r="K548" s="23" t="str">
        <x:v>date_historical_price</x:v>
      </x:c>
      <x:c r="L548" s="81" t="n">
        <x:v>21</x:v>
      </x:c>
      <x:c r="M548" s="81" t="n">
        <x:v>4.5980619943326815</x:v>
      </x:c>
      <x:c r="N548" s="81" t="n">
        <x:v>-0.659644472294985</x:v>
      </x:c>
      <x:c r="O548" s="23" t="n">
        <x:v>51</x:v>
      </x:c>
      <x:c r="P548" s="23" t="n">
        <x:v>11</x:v>
      </x:c>
      <x:c r="Q548" s="78" t="n">
        <x:v>46136</x:v>
      </x:c>
      <x:c r="R548" s="23" t="str">
        <x:v>True</x:v>
      </x:c>
      <x:c r="S548" s="23" t="str">
        <x:v>True</x:v>
      </x:c>
      <x:c r="T548" s="23" t="str">
        <x:v>False</x:v>
      </x:c>
    </x:row>
    <x:row r="549">
      <x:c r="A549" s="23" t="str">
        <x:v>active_label_common_panel</x:v>
      </x:c>
      <x:c r="B549" s="23" t="n">
        <x:v>1</x:v>
      </x:c>
      <x:c r="C549" s="23" t="str">
        <x:v>checkpoint:epoch:tencent-hy3-preview</x:v>
      </x:c>
      <x:c r="D549" s="23" t="str">
        <x:v>Tencent Hy3 preview</x:v>
      </x:c>
      <x:c r="E549" s="23" t="str">
        <x:v>tencent</x:v>
      </x:c>
      <x:c r="F549" s="78" t="n">
        <x:v>46135</x:v>
      </x:c>
      <x:c r="G549" s="78" t="n">
        <x:v>46151</x:v>
      </x:c>
      <x:c r="H549" s="81" t="n">
        <x:v>0.13099618315050252</x:v>
      </x:c>
      <x:c r="I549" s="81" t="n">
        <x:v>0.115021737076</x:v>
      </x:c>
      <x:c r="J549" s="23" t="str">
        <x:v>active_b</x:v>
      </x:c>
      <x:c r="K549" s="23" t="str">
        <x:v>score_date</x:v>
      </x:c>
      <x:c r="L549" s="81" t="n">
        <x:v>21</x:v>
      </x:c>
      <x:c r="M549" s="81" t="n">
        <x:v>13.34111000268659</x:v>
      </x:c>
      <x:c r="N549" s="81" t="n">
        <x:v>-0.19702732962215272</x:v>
      </x:c>
      <x:c r="O549" s="23" t="n">
        <x:v>51</x:v>
      </x:c>
      <x:c r="P549" s="23" t="n">
        <x:v>11</x:v>
      </x:c>
      <x:c r="Q549" s="78" t="n">
        <x:v>46136</x:v>
      </x:c>
      <x:c r="R549" s="23" t="str">
        <x:v>True</x:v>
      </x:c>
      <x:c r="S549" s="23" t="str">
        <x:v>True</x:v>
      </x:c>
      <x:c r="T549" s="23" t="str">
        <x:v>False</x:v>
      </x:c>
    </x:row>
    <x:row r="550">
      <x:c r="A550" s="23" t="str">
        <x:v>active_label_common_panel</x:v>
      </x:c>
      <x:c r="B550" s="23" t="n">
        <x:v>1</x:v>
      </x:c>
      <x:c r="C550" s="23" t="str">
        <x:v>checkpoint:epoch:tencent-hy3-preview</x:v>
      </x:c>
      <x:c r="D550" s="23" t="str">
        <x:v>Tencent Hy3 preview</x:v>
      </x:c>
      <x:c r="E550" s="23" t="str">
        <x:v>tencent</x:v>
      </x:c>
      <x:c r="F550" s="78" t="n">
        <x:v>46135</x:v>
      </x:c>
      <x:c r="G550" s="78" t="n">
        <x:v>46151</x:v>
      </x:c>
      <x:c r="H550" s="81" t="n">
        <x:v>0.13099618315050252</x:v>
      </x:c>
      <x:c r="I550" s="81" t="n">
        <x:v>0.115021737076</x:v>
      </x:c>
      <x:c r="J550" s="23" t="str">
        <x:v>active_b</x:v>
      </x:c>
      <x:c r="K550" s="23" t="str">
        <x:v>score_date_historical_price</x:v>
      </x:c>
      <x:c r="L550" s="81" t="n">
        <x:v>21</x:v>
      </x:c>
      <x:c r="M550" s="81" t="n">
        <x:v>5.297830397405705</x:v>
      </x:c>
      <x:c r="N550" s="81" t="n">
        <x:v>-0.5981212438776196</x:v>
      </x:c>
      <x:c r="O550" s="23" t="n">
        <x:v>51</x:v>
      </x:c>
      <x:c r="P550" s="23" t="n">
        <x:v>11</x:v>
      </x:c>
      <x:c r="Q550" s="78" t="n">
        <x:v>46136</x:v>
      </x:c>
      <x:c r="R550" s="23" t="str">
        <x:v>True</x:v>
      </x:c>
      <x:c r="S550" s="23" t="str">
        <x:v>True</x:v>
      </x:c>
      <x:c r="T550" s="23" t="str">
        <x:v>False</x:v>
      </x:c>
    </x:row>
    <x:row r="551">
      <x:c r="A551" s="23" t="str">
        <x:v>active_label_common_panel</x:v>
      </x:c>
      <x:c r="B551" s="23" t="n">
        <x:v>1</x:v>
      </x:c>
      <x:c r="C551" s="23" t="str">
        <x:v>checkpoint:epoch:tencent-hy3-preview</x:v>
      </x:c>
      <x:c r="D551" s="23" t="str">
        <x:v>Tencent Hy3 preview</x:v>
      </x:c>
      <x:c r="E551" s="23" t="str">
        <x:v>tencent</x:v>
      </x:c>
      <x:c r="F551" s="78" t="n">
        <x:v>46135</x:v>
      </x:c>
      <x:c r="G551" s="78" t="n">
        <x:v>46151</x:v>
      </x:c>
      <x:c r="H551" s="81" t="n">
        <x:v>0.13099618315050252</x:v>
      </x:c>
      <x:c r="I551" s="81" t="n">
        <x:v>0.115021737076</x:v>
      </x:c>
      <x:c r="J551" s="23" t="str">
        <x:v>active_b</x:v>
      </x:c>
      <x:c r="K551" s="23" t="str">
        <x:v>score_date_current_price_nonprospective</x:v>
      </x:c>
      <x:c r="L551" s="81" t="n">
        <x:v>21</x:v>
      </x:c>
      <x:c r="M551" s="81" t="n">
        <x:v>4.535487136596299</x:v>
      </x:c>
      <x:c r="N551" s="81" t="n">
        <x:v>-0.6655953551847957</x:v>
      </x:c>
      <x:c r="O551" s="23" t="n">
        <x:v>51</x:v>
      </x:c>
      <x:c r="P551" s="23" t="n">
        <x:v>11</x:v>
      </x:c>
      <x:c r="Q551" s="78" t="n">
        <x:v>46136</x:v>
      </x:c>
      <x:c r="R551" s="23" t="str">
        <x:v>True</x:v>
      </x:c>
      <x:c r="S551" s="23" t="str">
        <x:v>True</x:v>
      </x:c>
      <x:c r="T551" s="23" t="str">
        <x:v>True</x:v>
      </x:c>
    </x:row>
    <x:row r="552">
      <x:c r="A552" s="23" t="str">
        <x:v>active_label_common_panel</x:v>
      </x:c>
      <x:c r="B552" s="23" t="n">
        <x:v>1</x:v>
      </x:c>
      <x:c r="C552" s="23" t="str">
        <x:v>checkpoint:epoch:tencent-hy3-preview</x:v>
      </x:c>
      <x:c r="D552" s="23" t="str">
        <x:v>Tencent Hy3 preview</x:v>
      </x:c>
      <x:c r="E552" s="23" t="str">
        <x:v>tencent</x:v>
      </x:c>
      <x:c r="F552" s="78" t="n">
        <x:v>46135</x:v>
      </x:c>
      <x:c r="G552" s="78" t="n">
        <x:v>46151</x:v>
      </x:c>
      <x:c r="H552" s="81" t="n">
        <x:v>0.13099618315050252</x:v>
      </x:c>
      <x:c r="I552" s="81" t="n">
        <x:v>0.115021737076</x:v>
      </x:c>
      <x:c r="J552" s="23" t="str">
        <x:v>total_b</x:v>
      </x:c>
      <x:c r="K552" s="23" t="str">
        <x:v>date_historical_price</x:v>
      </x:c>
      <x:c r="L552" s="81" t="n">
        <x:v>295</x:v>
      </x:c>
      <x:c r="M552" s="81" t="n">
        <x:v>17.660494660863428</x:v>
      </x:c>
      <x:c r="N552" s="81" t="n">
        <x:v>-1.2228191522136937</x:v>
      </x:c>
      <x:c r="O552" s="23" t="n">
        <x:v>51</x:v>
      </x:c>
      <x:c r="P552" s="23" t="n">
        <x:v>11</x:v>
      </x:c>
      <x:c r="Q552" s="78" t="n">
        <x:v>46136</x:v>
      </x:c>
      <x:c r="R552" s="23" t="str">
        <x:v>True</x:v>
      </x:c>
      <x:c r="S552" s="23" t="str">
        <x:v>True</x:v>
      </x:c>
      <x:c r="T552" s="23" t="str">
        <x:v>False</x:v>
      </x:c>
    </x:row>
    <x:row r="553">
      <x:c r="A553" s="23" t="str">
        <x:v>active_label_common_panel</x:v>
      </x:c>
      <x:c r="B553" s="23" t="n">
        <x:v>1</x:v>
      </x:c>
      <x:c r="C553" s="23" t="str">
        <x:v>checkpoint:epoch:tencent-hy3-preview</x:v>
      </x:c>
      <x:c r="D553" s="23" t="str">
        <x:v>Tencent Hy3 preview</x:v>
      </x:c>
      <x:c r="E553" s="23" t="str">
        <x:v>tencent</x:v>
      </x:c>
      <x:c r="F553" s="78" t="n">
        <x:v>46135</x:v>
      </x:c>
      <x:c r="G553" s="78" t="n">
        <x:v>46151</x:v>
      </x:c>
      <x:c r="H553" s="81" t="n">
        <x:v>0.13099618315050252</x:v>
      </x:c>
      <x:c r="I553" s="81" t="n">
        <x:v>0.115021737076</x:v>
      </x:c>
      <x:c r="J553" s="23" t="str">
        <x:v>total_b</x:v>
      </x:c>
      <x:c r="K553" s="23" t="str">
        <x:v>score_date</x:v>
      </x:c>
      <x:c r="L553" s="81" t="n">
        <x:v>295</x:v>
      </x:c>
      <x:c r="M553" s="81" t="n">
        <x:v>167.6246050548413</x:v>
      </x:c>
      <x:c r="N553" s="81" t="n">
        <x:v>-0.24548424837103644</x:v>
      </x:c>
      <x:c r="O553" s="23" t="n">
        <x:v>51</x:v>
      </x:c>
      <x:c r="P553" s="23" t="n">
        <x:v>11</x:v>
      </x:c>
      <x:c r="Q553" s="78" t="n">
        <x:v>46136</x:v>
      </x:c>
      <x:c r="R553" s="23" t="str">
        <x:v>True</x:v>
      </x:c>
      <x:c r="S553" s="23" t="str">
        <x:v>True</x:v>
      </x:c>
      <x:c r="T553" s="23" t="str">
        <x:v>False</x:v>
      </x:c>
    </x:row>
    <x:row r="554">
      <x:c r="A554" s="23" t="str">
        <x:v>active_label_common_panel</x:v>
      </x:c>
      <x:c r="B554" s="23" t="n">
        <x:v>1</x:v>
      </x:c>
      <x:c r="C554" s="23" t="str">
        <x:v>checkpoint:epoch:tencent-hy3-preview</x:v>
      </x:c>
      <x:c r="D554" s="23" t="str">
        <x:v>Tencent Hy3 preview</x:v>
      </x:c>
      <x:c r="E554" s="23" t="str">
        <x:v>tencent</x:v>
      </x:c>
      <x:c r="F554" s="78" t="n">
        <x:v>46135</x:v>
      </x:c>
      <x:c r="G554" s="78" t="n">
        <x:v>46151</x:v>
      </x:c>
      <x:c r="H554" s="81" t="n">
        <x:v>0.13099618315050252</x:v>
      </x:c>
      <x:c r="I554" s="81" t="n">
        <x:v>0.115021737076</x:v>
      </x:c>
      <x:c r="J554" s="23" t="str">
        <x:v>total_b</x:v>
      </x:c>
      <x:c r="K554" s="23" t="str">
        <x:v>score_date_historical_price</x:v>
      </x:c>
      <x:c r="L554" s="81" t="n">
        <x:v>295</x:v>
      </x:c>
      <x:c r="M554" s="81" t="n">
        <x:v>34.481565138727966</x:v>
      </x:c>
      <x:c r="N554" s="81" t="n">
        <x:v>-0.9322350454935262</x:v>
      </x:c>
      <x:c r="O554" s="23" t="n">
        <x:v>51</x:v>
      </x:c>
      <x:c r="P554" s="23" t="n">
        <x:v>11</x:v>
      </x:c>
      <x:c r="Q554" s="78" t="n">
        <x:v>46136</x:v>
      </x:c>
      <x:c r="R554" s="23" t="str">
        <x:v>True</x:v>
      </x:c>
      <x:c r="S554" s="23" t="str">
        <x:v>True</x:v>
      </x:c>
      <x:c r="T554" s="23" t="str">
        <x:v>False</x:v>
      </x:c>
    </x:row>
    <x:row r="555">
      <x:c r="A555" s="23" t="str">
        <x:v>active_label_common_panel</x:v>
      </x:c>
      <x:c r="B555" s="23" t="n">
        <x:v>1</x:v>
      </x:c>
      <x:c r="C555" s="23" t="str">
        <x:v>checkpoint:epoch:tencent-hy3-preview</x:v>
      </x:c>
      <x:c r="D555" s="23" t="str">
        <x:v>Tencent Hy3 preview</x:v>
      </x:c>
      <x:c r="E555" s="23" t="str">
        <x:v>tencent</x:v>
      </x:c>
      <x:c r="F555" s="78" t="n">
        <x:v>46135</x:v>
      </x:c>
      <x:c r="G555" s="78" t="n">
        <x:v>46151</x:v>
      </x:c>
      <x:c r="H555" s="81" t="n">
        <x:v>0.13099618315050252</x:v>
      </x:c>
      <x:c r="I555" s="81" t="n">
        <x:v>0.115021737076</x:v>
      </x:c>
      <x:c r="J555" s="23" t="str">
        <x:v>total_b</x:v>
      </x:c>
      <x:c r="K555" s="23" t="str">
        <x:v>score_date_current_price_nonprospective</x:v>
      </x:c>
      <x:c r="L555" s="81" t="n">
        <x:v>295</x:v>
      </x:c>
      <x:c r="M555" s="81" t="n">
        <x:v>31.602472709265097</x:v>
      </x:c>
      <x:c r="N555" s="81" t="n">
        <x:v>-0.9701009510187621</x:v>
      </x:c>
      <x:c r="O555" s="23" t="n">
        <x:v>51</x:v>
      </x:c>
      <x:c r="P555" s="23" t="n">
        <x:v>11</x:v>
      </x:c>
      <x:c r="Q555" s="78" t="n">
        <x:v>46136</x:v>
      </x:c>
      <x:c r="R555" s="23" t="str">
        <x:v>True</x:v>
      </x:c>
      <x:c r="S555" s="23" t="str">
        <x:v>True</x:v>
      </x:c>
      <x:c r="T555" s="23" t="str">
        <x:v>True</x:v>
      </x:c>
    </x:row>
    <x:row r="556">
      <x:c r="A556" s="23" t="str">
        <x:v>active_label_common_panel</x:v>
      </x:c>
      <x:c r="B556" s="23" t="n">
        <x:v>1</x:v>
      </x:c>
      <x:c r="C556" s="23" t="str">
        <x:v>checkpoint:epoch:nemotron-3-ultra</x:v>
      </x:c>
      <x:c r="D556" s="23" t="str">
        <x:v>Nemotron 3 Ultra</x:v>
      </x:c>
      <x:c r="E556" s="23" t="str">
        <x:v>nvidia</x:v>
      </x:c>
      <x:c r="F556" s="78" t="n">
        <x:v>46177</x:v>
      </x:c>
      <x:c r="G556" s="78" t="n">
        <x:v>46178</x:v>
      </x:c>
      <x:c r="H556" s="81" t="n">
        <x:v>1.118033988749895</x:v>
      </x:c>
      <x:c r="I556" s="81" t="n">
        <x:v>1.29877124297</x:v>
      </x:c>
      <x:c r="J556" s="23" t="str">
        <x:v>active_b</x:v>
      </x:c>
      <x:c r="K556" s="23" t="str">
        <x:v>date_historical_price</x:v>
      </x:c>
      <x:c r="L556" s="81" t="n">
        <x:v>55</x:v>
      </x:c>
      <x:c r="M556" s="81" t="n">
        <x:v>24.781452813472793</x:v>
      </x:c>
      <x:c r="N556" s="81" t="n">
        <x:v>-0.34623592617980825</x:v>
      </x:c>
      <x:c r="O556" s="23" t="n">
        <x:v>51</x:v>
      </x:c>
      <x:c r="P556" s="23" t="n">
        <x:v>11</x:v>
      </x:c>
      <x:c r="Q556" s="78" t="n">
        <x:v>46151</x:v>
      </x:c>
      <x:c r="R556" s="23" t="str">
        <x:v>True</x:v>
      </x:c>
      <x:c r="S556" s="23" t="str">
        <x:v>True</x:v>
      </x:c>
      <x:c r="T556" s="23" t="str">
        <x:v>False</x:v>
      </x:c>
    </x:row>
    <x:row r="557">
      <x:c r="A557" s="23" t="str">
        <x:v>active_label_common_panel</x:v>
      </x:c>
      <x:c r="B557" s="23" t="n">
        <x:v>1</x:v>
      </x:c>
      <x:c r="C557" s="23" t="str">
        <x:v>checkpoint:epoch:nemotron-3-ultra</x:v>
      </x:c>
      <x:c r="D557" s="23" t="str">
        <x:v>Nemotron 3 Ultra</x:v>
      </x:c>
      <x:c r="E557" s="23" t="str">
        <x:v>nvidia</x:v>
      </x:c>
      <x:c r="F557" s="78" t="n">
        <x:v>46177</x:v>
      </x:c>
      <x:c r="G557" s="78" t="n">
        <x:v>46178</x:v>
      </x:c>
      <x:c r="H557" s="81" t="n">
        <x:v>1.118033988749895</x:v>
      </x:c>
      <x:c r="I557" s="81" t="n">
        <x:v>1.29877124297</x:v>
      </x:c>
      <x:c r="J557" s="23" t="str">
        <x:v>active_b</x:v>
      </x:c>
      <x:c r="K557" s="23" t="str">
        <x:v>score_date</x:v>
      </x:c>
      <x:c r="L557" s="81" t="n">
        <x:v>55</x:v>
      </x:c>
      <x:c r="M557" s="81" t="n">
        <x:v>17.34450054726578</x:v>
      </x:c>
      <x:c r="N557" s="81" t="n">
        <x:v>-0.5012008910924397</x:v>
      </x:c>
      <x:c r="O557" s="23" t="n">
        <x:v>51</x:v>
      </x:c>
      <x:c r="P557" s="23" t="n">
        <x:v>11</x:v>
      </x:c>
      <x:c r="Q557" s="78" t="n">
        <x:v>46151</x:v>
      </x:c>
      <x:c r="R557" s="23" t="str">
        <x:v>True</x:v>
      </x:c>
      <x:c r="S557" s="23" t="str">
        <x:v>True</x:v>
      </x:c>
      <x:c r="T557" s="23" t="str">
        <x:v>False</x:v>
      </x:c>
    </x:row>
    <x:row r="558">
      <x:c r="A558" s="23" t="str">
        <x:v>active_label_common_panel</x:v>
      </x:c>
      <x:c r="B558" s="23" t="n">
        <x:v>1</x:v>
      </x:c>
      <x:c r="C558" s="23" t="str">
        <x:v>checkpoint:epoch:nemotron-3-ultra</x:v>
      </x:c>
      <x:c r="D558" s="23" t="str">
        <x:v>Nemotron 3 Ultra</x:v>
      </x:c>
      <x:c r="E558" s="23" t="str">
        <x:v>nvidia</x:v>
      </x:c>
      <x:c r="F558" s="78" t="n">
        <x:v>46177</x:v>
      </x:c>
      <x:c r="G558" s="78" t="n">
        <x:v>46178</x:v>
      </x:c>
      <x:c r="H558" s="81" t="n">
        <x:v>1.118033988749895</x:v>
      </x:c>
      <x:c r="I558" s="81" t="n">
        <x:v>1.29877124297</x:v>
      </x:c>
      <x:c r="J558" s="23" t="str">
        <x:v>active_b</x:v>
      </x:c>
      <x:c r="K558" s="23" t="str">
        <x:v>score_date_historical_price</x:v>
      </x:c>
      <x:c r="L558" s="81" t="n">
        <x:v>55</x:v>
      </x:c>
      <x:c r="M558" s="81" t="n">
        <x:v>23.95238844174741</x:v>
      </x:c>
      <x:c r="N558" s="81" t="n">
        <x:v>-0.3610138633782191</x:v>
      </x:c>
      <x:c r="O558" s="23" t="n">
        <x:v>51</x:v>
      </x:c>
      <x:c r="P558" s="23" t="n">
        <x:v>11</x:v>
      </x:c>
      <x:c r="Q558" s="78" t="n">
        <x:v>46151</x:v>
      </x:c>
      <x:c r="R558" s="23" t="str">
        <x:v>True</x:v>
      </x:c>
      <x:c r="S558" s="23" t="str">
        <x:v>True</x:v>
      </x:c>
      <x:c r="T558" s="23" t="str">
        <x:v>False</x:v>
      </x:c>
    </x:row>
    <x:row r="559">
      <x:c r="A559" s="23" t="str">
        <x:v>active_label_common_panel</x:v>
      </x:c>
      <x:c r="B559" s="23" t="n">
        <x:v>1</x:v>
      </x:c>
      <x:c r="C559" s="23" t="str">
        <x:v>checkpoint:epoch:nemotron-3-ultra</x:v>
      </x:c>
      <x:c r="D559" s="23" t="str">
        <x:v>Nemotron 3 Ultra</x:v>
      </x:c>
      <x:c r="E559" s="23" t="str">
        <x:v>nvidia</x:v>
      </x:c>
      <x:c r="F559" s="78" t="n">
        <x:v>46177</x:v>
      </x:c>
      <x:c r="G559" s="78" t="n">
        <x:v>46178</x:v>
      </x:c>
      <x:c r="H559" s="81" t="n">
        <x:v>1.118033988749895</x:v>
      </x:c>
      <x:c r="I559" s="81" t="n">
        <x:v>1.29877124297</x:v>
      </x:c>
      <x:c r="J559" s="23" t="str">
        <x:v>active_b</x:v>
      </x:c>
      <x:c r="K559" s="23" t="str">
        <x:v>score_date_current_price_nonprospective</x:v>
      </x:c>
      <x:c r="L559" s="81" t="n">
        <x:v>55</x:v>
      </x:c>
      <x:c r="M559" s="81" t="n">
        <x:v>25.532675535926867</x:v>
      </x:c>
      <x:c r="N559" s="81" t="n">
        <x:v>-0.33326636315037916</x:v>
      </x:c>
      <x:c r="O559" s="23" t="n">
        <x:v>51</x:v>
      </x:c>
      <x:c r="P559" s="23" t="n">
        <x:v>11</x:v>
      </x:c>
      <x:c r="Q559" s="78" t="n">
        <x:v>46151</x:v>
      </x:c>
      <x:c r="R559" s="23" t="str">
        <x:v>True</x:v>
      </x:c>
      <x:c r="S559" s="23" t="str">
        <x:v>True</x:v>
      </x:c>
      <x:c r="T559" s="23" t="str">
        <x:v>True</x:v>
      </x:c>
    </x:row>
    <x:row r="560">
      <x:c r="A560" s="23" t="str">
        <x:v>active_label_common_panel</x:v>
      </x:c>
      <x:c r="B560" s="23" t="n">
        <x:v>1</x:v>
      </x:c>
      <x:c r="C560" s="23" t="str">
        <x:v>checkpoint:epoch:nemotron-3-ultra</x:v>
      </x:c>
      <x:c r="D560" s="23" t="str">
        <x:v>Nemotron 3 Ultra</x:v>
      </x:c>
      <x:c r="E560" s="23" t="str">
        <x:v>nvidia</x:v>
      </x:c>
      <x:c r="F560" s="78" t="n">
        <x:v>46177</x:v>
      </x:c>
      <x:c r="G560" s="78" t="n">
        <x:v>46178</x:v>
      </x:c>
      <x:c r="H560" s="81" t="n">
        <x:v>1.118033988749895</x:v>
      </x:c>
      <x:c r="I560" s="81" t="n">
        <x:v>1.29877124297</x:v>
      </x:c>
      <x:c r="J560" s="23" t="str">
        <x:v>total_b</x:v>
      </x:c>
      <x:c r="K560" s="23" t="str">
        <x:v>date_historical_price</x:v>
      </x:c>
      <x:c r="L560" s="81" t="n">
        <x:v>550</x:v>
      </x:c>
      <x:c r="M560" s="81" t="n">
        <x:v>563.4286794039218</x:v>
      </x:c>
      <x:c r="N560" s="81" t="n">
        <x:v>0.010476259988781537</x:v>
      </x:c>
      <x:c r="O560" s="23" t="n">
        <x:v>51</x:v>
      </x:c>
      <x:c r="P560" s="23" t="n">
        <x:v>11</x:v>
      </x:c>
      <x:c r="Q560" s="78" t="n">
        <x:v>46151</x:v>
      </x:c>
      <x:c r="R560" s="23" t="str">
        <x:v>True</x:v>
      </x:c>
      <x:c r="S560" s="23" t="str">
        <x:v>True</x:v>
      </x:c>
      <x:c r="T560" s="23" t="str">
        <x:v>False</x:v>
      </x:c>
    </x:row>
    <x:row r="561">
      <x:c r="A561" s="23" t="str">
        <x:v>active_label_common_panel</x:v>
      </x:c>
      <x:c r="B561" s="23" t="n">
        <x:v>1</x:v>
      </x:c>
      <x:c r="C561" s="23" t="str">
        <x:v>checkpoint:epoch:nemotron-3-ultra</x:v>
      </x:c>
      <x:c r="D561" s="23" t="str">
        <x:v>Nemotron 3 Ultra</x:v>
      </x:c>
      <x:c r="E561" s="23" t="str">
        <x:v>nvidia</x:v>
      </x:c>
      <x:c r="F561" s="78" t="n">
        <x:v>46177</x:v>
      </x:c>
      <x:c r="G561" s="78" t="n">
        <x:v>46178</x:v>
      </x:c>
      <x:c r="H561" s="81" t="n">
        <x:v>1.118033988749895</x:v>
      </x:c>
      <x:c r="I561" s="81" t="n">
        <x:v>1.29877124297</x:v>
      </x:c>
      <x:c r="J561" s="23" t="str">
        <x:v>total_b</x:v>
      </x:c>
      <x:c r="K561" s="23" t="str">
        <x:v>score_date</x:v>
      </x:c>
      <x:c r="L561" s="81" t="n">
        <x:v>550</x:v>
      </x:c>
      <x:c r="M561" s="81" t="n">
        <x:v>249.74773954012645</x:v>
      </x:c>
      <x:c r="N561" s="81" t="n">
        <x:v>-0.3428611233657628</x:v>
      </x:c>
      <x:c r="O561" s="23" t="n">
        <x:v>51</x:v>
      </x:c>
      <x:c r="P561" s="23" t="n">
        <x:v>11</x:v>
      </x:c>
      <x:c r="Q561" s="78" t="n">
        <x:v>46151</x:v>
      </x:c>
      <x:c r="R561" s="23" t="str">
        <x:v>True</x:v>
      </x:c>
      <x:c r="S561" s="23" t="str">
        <x:v>True</x:v>
      </x:c>
      <x:c r="T561" s="23" t="str">
        <x:v>False</x:v>
      </x:c>
    </x:row>
    <x:row r="562">
      <x:c r="A562" s="23" t="str">
        <x:v>active_label_common_panel</x:v>
      </x:c>
      <x:c r="B562" s="23" t="n">
        <x:v>1</x:v>
      </x:c>
      <x:c r="C562" s="23" t="str">
        <x:v>checkpoint:epoch:nemotron-3-ultra</x:v>
      </x:c>
      <x:c r="D562" s="23" t="str">
        <x:v>Nemotron 3 Ultra</x:v>
      </x:c>
      <x:c r="E562" s="23" t="str">
        <x:v>nvidia</x:v>
      </x:c>
      <x:c r="F562" s="78" t="n">
        <x:v>46177</x:v>
      </x:c>
      <x:c r="G562" s="78" t="n">
        <x:v>46178</x:v>
      </x:c>
      <x:c r="H562" s="81" t="n">
        <x:v>1.118033988749895</x:v>
      </x:c>
      <x:c r="I562" s="81" t="n">
        <x:v>1.29877124297</x:v>
      </x:c>
      <x:c r="J562" s="23" t="str">
        <x:v>total_b</x:v>
      </x:c>
      <x:c r="K562" s="23" t="str">
        <x:v>score_date_historical_price</x:v>
      </x:c>
      <x:c r="L562" s="81" t="n">
        <x:v>550</x:v>
      </x:c>
      <x:c r="M562" s="81" t="n">
        <x:v>456.5463203366995</x:v>
      </x:c>
      <x:c r="N562" s="81" t="n">
        <x:v>-0.08087784268176992</x:v>
      </x:c>
      <x:c r="O562" s="23" t="n">
        <x:v>51</x:v>
      </x:c>
      <x:c r="P562" s="23" t="n">
        <x:v>11</x:v>
      </x:c>
      <x:c r="Q562" s="78" t="n">
        <x:v>46151</x:v>
      </x:c>
      <x:c r="R562" s="23" t="str">
        <x:v>True</x:v>
      </x:c>
      <x:c r="S562" s="23" t="str">
        <x:v>True</x:v>
      </x:c>
      <x:c r="T562" s="23" t="str">
        <x:v>False</x:v>
      </x:c>
    </x:row>
    <x:row r="563">
      <x:c r="A563" s="23" t="str">
        <x:v>active_label_common_panel</x:v>
      </x:c>
      <x:c r="B563" s="23" t="n">
        <x:v>1</x:v>
      </x:c>
      <x:c r="C563" s="23" t="str">
        <x:v>checkpoint:epoch:nemotron-3-ultra</x:v>
      </x:c>
      <x:c r="D563" s="23" t="str">
        <x:v>Nemotron 3 Ultra</x:v>
      </x:c>
      <x:c r="E563" s="23" t="str">
        <x:v>nvidia</x:v>
      </x:c>
      <x:c r="F563" s="78" t="n">
        <x:v>46177</x:v>
      </x:c>
      <x:c r="G563" s="78" t="n">
        <x:v>46178</x:v>
      </x:c>
      <x:c r="H563" s="81" t="n">
        <x:v>1.118033988749895</x:v>
      </x:c>
      <x:c r="I563" s="81" t="n">
        <x:v>1.29877124297</x:v>
      </x:c>
      <x:c r="J563" s="23" t="str">
        <x:v>total_b</x:v>
      </x:c>
      <x:c r="K563" s="23" t="str">
        <x:v>score_date_current_price_nonprospective</x:v>
      </x:c>
      <x:c r="L563" s="81" t="n">
        <x:v>550</x:v>
      </x:c>
      <x:c r="M563" s="81" t="n">
        <x:v>496.2418431109712</x:v>
      </x:c>
      <x:c r="N563" s="81" t="n">
        <x:v>-0.044669308304450865</x:v>
      </x:c>
      <x:c r="O563" s="23" t="n">
        <x:v>51</x:v>
      </x:c>
      <x:c r="P563" s="23" t="n">
        <x:v>11</x:v>
      </x:c>
      <x:c r="Q563" s="78" t="n">
        <x:v>46151</x:v>
      </x:c>
      <x:c r="R563" s="23" t="str">
        <x:v>True</x:v>
      </x:c>
      <x:c r="S563" s="23" t="str">
        <x:v>True</x:v>
      </x:c>
      <x:c r="T563" s="23" t="str">
        <x:v>True</x:v>
      </x:c>
    </x:row>
    <x:row r="564">
      <x:c r="A564" s="23" t="str">
        <x:v>active_label_common_panel</x:v>
      </x:c>
      <x:c r="B564" s="23" t="n">
        <x:v>1</x:v>
      </x:c>
      <x:c r="C564" s="23" t="str">
        <x:v>checkpoint:moonshot:kimi-k2-7-code</x:v>
      </x:c>
      <x:c r="D564" s="23" t="str">
        <x:v>Kimi K2.7 Code</x:v>
      </x:c>
      <x:c r="E564" s="23" t="str">
        <x:v>kimi</x:v>
      </x:c>
      <x:c r="F564" s="78" t="n">
        <x:v>46185</x:v>
      </x:c>
      <x:c r="G564" s="78" t="n">
        <x:v>46185</x:v>
      </x:c>
      <x:c r="H564" s="81" t="n">
        <x:v>1.9493588689617927</x:v>
      </x:c>
      <x:c r="I564" s="81" t="n">
        <x:v>1.91037169158</x:v>
      </x:c>
      <x:c r="J564" s="23" t="str">
        <x:v>active_b</x:v>
      </x:c>
      <x:c r="K564" s="23" t="str">
        <x:v>date_historical_price</x:v>
      </x:c>
      <x:c r="L564" s="81" t="n">
        <x:v>32.6</x:v>
      </x:c>
      <x:c r="M564" s="81" t="n">
        <x:v>41.808844167679254</x:v>
      </x:c>
      <x:c r="N564" s="81" t="n">
        <x:v>0.10805056129884724</x:v>
      </x:c>
      <x:c r="O564" s="23" t="n">
        <x:v>49</x:v>
      </x:c>
      <x:c r="P564" s="23" t="n">
        <x:v>11</x:v>
      </x:c>
      <x:c r="Q564" s="78" t="n">
        <x:v>46178</x:v>
      </x:c>
      <x:c r="R564" s="23" t="str">
        <x:v>True</x:v>
      </x:c>
      <x:c r="S564" s="23" t="str">
        <x:v>True</x:v>
      </x:c>
      <x:c r="T564" s="23" t="str">
        <x:v>False</x:v>
      </x:c>
    </x:row>
    <x:row r="565">
      <x:c r="A565" s="23" t="str">
        <x:v>active_label_common_panel</x:v>
      </x:c>
      <x:c r="B565" s="23" t="n">
        <x:v>1</x:v>
      </x:c>
      <x:c r="C565" s="23" t="str">
        <x:v>checkpoint:moonshot:kimi-k2-7-code</x:v>
      </x:c>
      <x:c r="D565" s="23" t="str">
        <x:v>Kimi K2.7 Code</x:v>
      </x:c>
      <x:c r="E565" s="23" t="str">
        <x:v>kimi</x:v>
      </x:c>
      <x:c r="F565" s="78" t="n">
        <x:v>46185</x:v>
      </x:c>
      <x:c r="G565" s="78" t="n">
        <x:v>46185</x:v>
      </x:c>
      <x:c r="H565" s="81" t="n">
        <x:v>1.9493588689617927</x:v>
      </x:c>
      <x:c r="I565" s="81" t="n">
        <x:v>1.91037169158</x:v>
      </x:c>
      <x:c r="J565" s="23" t="str">
        <x:v>active_b</x:v>
      </x:c>
      <x:c r="K565" s="23" t="str">
        <x:v>score_date</x:v>
      </x:c>
      <x:c r="L565" s="81" t="n">
        <x:v>32.6</x:v>
      </x:c>
      <x:c r="M565" s="81" t="n">
        <x:v>26.093594176573898</x:v>
      </x:c>
      <x:c r="N565" s="81" t="n">
        <x:v>-0.0966836963780123</x:v>
      </x:c>
      <x:c r="O565" s="23" t="n">
        <x:v>49</x:v>
      </x:c>
      <x:c r="P565" s="23" t="n">
        <x:v>11</x:v>
      </x:c>
      <x:c r="Q565" s="78" t="n">
        <x:v>46178</x:v>
      </x:c>
      <x:c r="R565" s="23" t="str">
        <x:v>True</x:v>
      </x:c>
      <x:c r="S565" s="23" t="str">
        <x:v>True</x:v>
      </x:c>
      <x:c r="T565" s="23" t="str">
        <x:v>False</x:v>
      </x:c>
    </x:row>
    <x:row r="566">
      <x:c r="A566" s="23" t="str">
        <x:v>active_label_common_panel</x:v>
      </x:c>
      <x:c r="B566" s="23" t="n">
        <x:v>1</x:v>
      </x:c>
      <x:c r="C566" s="23" t="str">
        <x:v>checkpoint:moonshot:kimi-k2-7-code</x:v>
      </x:c>
      <x:c r="D566" s="23" t="str">
        <x:v>Kimi K2.7 Code</x:v>
      </x:c>
      <x:c r="E566" s="23" t="str">
        <x:v>kimi</x:v>
      </x:c>
      <x:c r="F566" s="78" t="n">
        <x:v>46185</x:v>
      </x:c>
      <x:c r="G566" s="78" t="n">
        <x:v>46185</x:v>
      </x:c>
      <x:c r="H566" s="81" t="n">
        <x:v>1.9493588689617927</x:v>
      </x:c>
      <x:c r="I566" s="81" t="n">
        <x:v>1.91037169158</x:v>
      </x:c>
      <x:c r="J566" s="23" t="str">
        <x:v>active_b</x:v>
      </x:c>
      <x:c r="K566" s="23" t="str">
        <x:v>score_date_historical_price</x:v>
      </x:c>
      <x:c r="L566" s="81" t="n">
        <x:v>32.6</x:v>
      </x:c>
      <x:c r="M566" s="81" t="n">
        <x:v>43.12212907832523</x:v>
      </x:c>
      <x:c r="N566" s="81" t="n">
        <x:v>0.1214825951566944</x:v>
      </x:c>
      <x:c r="O566" s="23" t="n">
        <x:v>49</x:v>
      </x:c>
      <x:c r="P566" s="23" t="n">
        <x:v>11</x:v>
      </x:c>
      <x:c r="Q566" s="78" t="n">
        <x:v>46178</x:v>
      </x:c>
      <x:c r="R566" s="23" t="str">
        <x:v>True</x:v>
      </x:c>
      <x:c r="S566" s="23" t="str">
        <x:v>True</x:v>
      </x:c>
      <x:c r="T566" s="23" t="str">
        <x:v>False</x:v>
      </x:c>
    </x:row>
    <x:row r="567">
      <x:c r="A567" s="23" t="str">
        <x:v>active_label_common_panel</x:v>
      </x:c>
      <x:c r="B567" s="23" t="n">
        <x:v>1</x:v>
      </x:c>
      <x:c r="C567" s="23" t="str">
        <x:v>checkpoint:moonshot:kimi-k2-7-code</x:v>
      </x:c>
      <x:c r="D567" s="23" t="str">
        <x:v>Kimi K2.7 Code</x:v>
      </x:c>
      <x:c r="E567" s="23" t="str">
        <x:v>kimi</x:v>
      </x:c>
      <x:c r="F567" s="78" t="n">
        <x:v>46185</x:v>
      </x:c>
      <x:c r="G567" s="78" t="n">
        <x:v>46185</x:v>
      </x:c>
      <x:c r="H567" s="81" t="n">
        <x:v>1.9493588689617927</x:v>
      </x:c>
      <x:c r="I567" s="81" t="n">
        <x:v>1.91037169158</x:v>
      </x:c>
      <x:c r="J567" s="23" t="str">
        <x:v>active_b</x:v>
      </x:c>
      <x:c r="K567" s="23" t="str">
        <x:v>score_date_current_price_nonprospective</x:v>
      </x:c>
      <x:c r="L567" s="81" t="n">
        <x:v>32.6</x:v>
      </x:c>
      <x:c r="M567" s="81" t="n">
        <x:v>40.71971210081179</x:v>
      </x:c>
      <x:c r="N567" s="81" t="n">
        <x:v>0.09658709869419185</x:v>
      </x:c>
      <x:c r="O567" s="23" t="n">
        <x:v>49</x:v>
      </x:c>
      <x:c r="P567" s="23" t="n">
        <x:v>11</x:v>
      </x:c>
      <x:c r="Q567" s="78" t="n">
        <x:v>46178</x:v>
      </x:c>
      <x:c r="R567" s="23" t="str">
        <x:v>True</x:v>
      </x:c>
      <x:c r="S567" s="23" t="str">
        <x:v>True</x:v>
      </x:c>
      <x:c r="T567" s="23" t="str">
        <x:v>True</x:v>
      </x:c>
    </x:row>
    <x:row r="568">
      <x:c r="A568" s="23" t="str">
        <x:v>active_label_common_panel</x:v>
      </x:c>
      <x:c r="B568" s="23" t="n">
        <x:v>1</x:v>
      </x:c>
      <x:c r="C568" s="23" t="str">
        <x:v>checkpoint:moonshot:kimi-k2-7-code</x:v>
      </x:c>
      <x:c r="D568" s="23" t="str">
        <x:v>Kimi K2.7 Code</x:v>
      </x:c>
      <x:c r="E568" s="23" t="str">
        <x:v>kimi</x:v>
      </x:c>
      <x:c r="F568" s="78" t="n">
        <x:v>46185</x:v>
      </x:c>
      <x:c r="G568" s="78" t="n">
        <x:v>46185</x:v>
      </x:c>
      <x:c r="H568" s="81" t="n">
        <x:v>1.9493588689617927</x:v>
      </x:c>
      <x:c r="I568" s="81" t="n">
        <x:v>1.91037169158</x:v>
      </x:c>
      <x:c r="J568" s="23" t="str">
        <x:v>total_b</x:v>
      </x:c>
      <x:c r="K568" s="23" t="str">
        <x:v>date_historical_price</x:v>
      </x:c>
      <x:c r="L568" s="81" t="n">
        <x:v>1040</x:v>
      </x:c>
      <x:c r="M568" s="81" t="n">
        <x:v>1015.050786651927</x:v>
      </x:c>
      <x:c r="N568" s="81" t="n">
        <x:v>-0.010545567186595578</x:v>
      </x:c>
      <x:c r="O568" s="23" t="n">
        <x:v>49</x:v>
      </x:c>
      <x:c r="P568" s="23" t="n">
        <x:v>11</x:v>
      </x:c>
      <x:c r="Q568" s="78" t="n">
        <x:v>46178</x:v>
      </x:c>
      <x:c r="R568" s="23" t="str">
        <x:v>True</x:v>
      </x:c>
      <x:c r="S568" s="23" t="str">
        <x:v>True</x:v>
      </x:c>
      <x:c r="T568" s="23" t="str">
        <x:v>False</x:v>
      </x:c>
    </x:row>
    <x:row r="569">
      <x:c r="A569" s="23" t="str">
        <x:v>active_label_common_panel</x:v>
      </x:c>
      <x:c r="B569" s="23" t="n">
        <x:v>1</x:v>
      </x:c>
      <x:c r="C569" s="23" t="str">
        <x:v>checkpoint:moonshot:kimi-k2-7-code</x:v>
      </x:c>
      <x:c r="D569" s="23" t="str">
        <x:v>Kimi K2.7 Code</x:v>
      </x:c>
      <x:c r="E569" s="23" t="str">
        <x:v>kimi</x:v>
      </x:c>
      <x:c r="F569" s="78" t="n">
        <x:v>46185</x:v>
      </x:c>
      <x:c r="G569" s="78" t="n">
        <x:v>46185</x:v>
      </x:c>
      <x:c r="H569" s="81" t="n">
        <x:v>1.9493588689617927</x:v>
      </x:c>
      <x:c r="I569" s="81" t="n">
        <x:v>1.91037169158</x:v>
      </x:c>
      <x:c r="J569" s="23" t="str">
        <x:v>total_b</x:v>
      </x:c>
      <x:c r="K569" s="23" t="str">
        <x:v>score_date</x:v>
      </x:c>
      <x:c r="L569" s="81" t="n">
        <x:v>1040</x:v>
      </x:c>
      <x:c r="M569" s="81" t="n">
        <x:v>536.9980090509537</x:v>
      </x:c>
      <x:c r="N569" s="81" t="n">
        <x:v>-0.2870606637664267</x:v>
      </x:c>
      <x:c r="O569" s="23" t="n">
        <x:v>49</x:v>
      </x:c>
      <x:c r="P569" s="23" t="n">
        <x:v>11</x:v>
      </x:c>
      <x:c r="Q569" s="78" t="n">
        <x:v>46178</x:v>
      </x:c>
      <x:c r="R569" s="23" t="str">
        <x:v>True</x:v>
      </x:c>
      <x:c r="S569" s="23" t="str">
        <x:v>True</x:v>
      </x:c>
      <x:c r="T569" s="23" t="str">
        <x:v>False</x:v>
      </x:c>
    </x:row>
    <x:row r="570">
      <x:c r="A570" s="23" t="str">
        <x:v>active_label_common_panel</x:v>
      </x:c>
      <x:c r="B570" s="23" t="n">
        <x:v>1</x:v>
      </x:c>
      <x:c r="C570" s="23" t="str">
        <x:v>checkpoint:moonshot:kimi-k2-7-code</x:v>
      </x:c>
      <x:c r="D570" s="23" t="str">
        <x:v>Kimi K2.7 Code</x:v>
      </x:c>
      <x:c r="E570" s="23" t="str">
        <x:v>kimi</x:v>
      </x:c>
      <x:c r="F570" s="78" t="n">
        <x:v>46185</x:v>
      </x:c>
      <x:c r="G570" s="78" t="n">
        <x:v>46185</x:v>
      </x:c>
      <x:c r="H570" s="81" t="n">
        <x:v>1.9493588689617927</x:v>
      </x:c>
      <x:c r="I570" s="81" t="n">
        <x:v>1.91037169158</x:v>
      </x:c>
      <x:c r="J570" s="23" t="str">
        <x:v>total_b</x:v>
      </x:c>
      <x:c r="K570" s="23" t="str">
        <x:v>score_date_historical_price</x:v>
      </x:c>
      <x:c r="L570" s="81" t="n">
        <x:v>1040</x:v>
      </x:c>
      <x:c r="M570" s="81" t="n">
        <x:v>1146.5518210807825</x:v>
      </x:c>
      <x:c r="N570" s="81" t="n">
        <x:v>0.04236034916170476</x:v>
      </x:c>
      <x:c r="O570" s="23" t="n">
        <x:v>49</x:v>
      </x:c>
      <x:c r="P570" s="23" t="n">
        <x:v>11</x:v>
      </x:c>
      <x:c r="Q570" s="78" t="n">
        <x:v>46178</x:v>
      </x:c>
      <x:c r="R570" s="23" t="str">
        <x:v>True</x:v>
      </x:c>
      <x:c r="S570" s="23" t="str">
        <x:v>True</x:v>
      </x:c>
      <x:c r="T570" s="23" t="str">
        <x:v>False</x:v>
      </x:c>
    </x:row>
    <x:row r="571">
      <x:c r="A571" s="23" t="str">
        <x:v>active_label_common_panel</x:v>
      </x:c>
      <x:c r="B571" s="23" t="n">
        <x:v>1</x:v>
      </x:c>
      <x:c r="C571" s="23" t="str">
        <x:v>checkpoint:moonshot:kimi-k2-7-code</x:v>
      </x:c>
      <x:c r="D571" s="23" t="str">
        <x:v>Kimi K2.7 Code</x:v>
      </x:c>
      <x:c r="E571" s="23" t="str">
        <x:v>kimi</x:v>
      </x:c>
      <x:c r="F571" s="78" t="n">
        <x:v>46185</x:v>
      </x:c>
      <x:c r="G571" s="78" t="n">
        <x:v>46185</x:v>
      </x:c>
      <x:c r="H571" s="81" t="n">
        <x:v>1.9493588689617927</x:v>
      </x:c>
      <x:c r="I571" s="81" t="n">
        <x:v>1.91037169158</x:v>
      </x:c>
      <x:c r="J571" s="23" t="str">
        <x:v>total_b</x:v>
      </x:c>
      <x:c r="K571" s="23" t="str">
        <x:v>score_date_current_price_nonprospective</x:v>
      </x:c>
      <x:c r="L571" s="81" t="n">
        <x:v>1040</x:v>
      </x:c>
      <x:c r="M571" s="81" t="n">
        <x:v>1004.566227373039</x:v>
      </x:c>
      <x:c r="N571" s="81" t="n">
        <x:v>-0.015054765825713709</x:v>
      </x:c>
      <x:c r="O571" s="23" t="n">
        <x:v>49</x:v>
      </x:c>
      <x:c r="P571" s="23" t="n">
        <x:v>11</x:v>
      </x:c>
      <x:c r="Q571" s="78" t="n">
        <x:v>46178</x:v>
      </x:c>
      <x:c r="R571" s="23" t="str">
        <x:v>True</x:v>
      </x:c>
      <x:c r="S571" s="23" t="str">
        <x:v>True</x:v>
      </x:c>
      <x:c r="T571" s="23" t="str">
        <x:v>True</x:v>
      </x:c>
    </x:row>
    <x:row r="572">
      <x:c r="A572" s="23" t="str">
        <x:v>active_label_common_panel</x:v>
      </x:c>
      <x:c r="B572" s="23" t="n">
        <x:v>1</x:v>
      </x:c>
      <x:c r="C572" s="23" t="str">
        <x:v>checkpoint:z-ai-zhipu-ai:glm-5-2</x:v>
      </x:c>
      <x:c r="D572" s="23" t="str">
        <x:v>GLM-5.2</x:v>
      </x:c>
      <x:c r="E572" s="23" t="str">
        <x:v>zai</x:v>
      </x:c>
      <x:c r="F572" s="78" t="n">
        <x:v>46189</x:v>
      </x:c>
      <x:c r="G572" s="78" t="n">
        <x:v>46190</x:v>
      </x:c>
      <x:c r="H572" s="81" t="n">
        <x:v>2.4819347291981715</x:v>
      </x:c>
      <x:c r="I572" s="81" t="n">
        <x:v>2.23374125628</x:v>
      </x:c>
      <x:c r="J572" s="23" t="str">
        <x:v>active_b</x:v>
      </x:c>
      <x:c r="K572" s="23" t="str">
        <x:v>date_historical_price</x:v>
      </x:c>
      <x:c r="L572" s="81" t="n">
        <x:v>40</x:v>
      </x:c>
      <x:c r="M572" s="81" t="n">
        <x:v>48.434902588076035</x:v>
      </x:c>
      <x:c r="N572" s="81" t="n">
        <x:v>0.08309843929585416</x:v>
      </x:c>
      <x:c r="O572" s="23" t="n">
        <x:v>47</x:v>
      </x:c>
      <x:c r="P572" s="23" t="n">
        <x:v>11</x:v>
      </x:c>
      <x:c r="Q572" s="78" t="n">
        <x:v>46185</x:v>
      </x:c>
      <x:c r="R572" s="23" t="str">
        <x:v>True</x:v>
      </x:c>
      <x:c r="S572" s="23" t="str">
        <x:v>True</x:v>
      </x:c>
      <x:c r="T572" s="23" t="str">
        <x:v>False</x:v>
      </x:c>
    </x:row>
    <x:row r="573">
      <x:c r="A573" s="23" t="str">
        <x:v>active_label_common_panel</x:v>
      </x:c>
      <x:c r="B573" s="23" t="n">
        <x:v>1</x:v>
      </x:c>
      <x:c r="C573" s="23" t="str">
        <x:v>checkpoint:z-ai-zhipu-ai:glm-5-2</x:v>
      </x:c>
      <x:c r="D573" s="23" t="str">
        <x:v>GLM-5.2</x:v>
      </x:c>
      <x:c r="E573" s="23" t="str">
        <x:v>zai</x:v>
      </x:c>
      <x:c r="F573" s="78" t="n">
        <x:v>46189</x:v>
      </x:c>
      <x:c r="G573" s="78" t="n">
        <x:v>46190</x:v>
      </x:c>
      <x:c r="H573" s="81" t="n">
        <x:v>2.4819347291981715</x:v>
      </x:c>
      <x:c r="I573" s="81" t="n">
        <x:v>2.23374125628</x:v>
      </x:c>
      <x:c r="J573" s="23" t="str">
        <x:v>active_b</x:v>
      </x:c>
      <x:c r="K573" s="23" t="str">
        <x:v>score_date</x:v>
      </x:c>
      <x:c r="L573" s="81" t="n">
        <x:v>40</x:v>
      </x:c>
      <x:c r="M573" s="81" t="n">
        <x:v>48.35280348569983</x:v>
      </x:c>
      <x:c r="N573" s="81" t="n">
        <x:v>0.08236166812668444</x:v>
      </x:c>
      <x:c r="O573" s="23" t="n">
        <x:v>47</x:v>
      </x:c>
      <x:c r="P573" s="23" t="n">
        <x:v>11</x:v>
      </x:c>
      <x:c r="Q573" s="78" t="n">
        <x:v>46185</x:v>
      </x:c>
      <x:c r="R573" s="23" t="str">
        <x:v>True</x:v>
      </x:c>
      <x:c r="S573" s="23" t="str">
        <x:v>True</x:v>
      </x:c>
      <x:c r="T573" s="23" t="str">
        <x:v>False</x:v>
      </x:c>
    </x:row>
    <x:row r="574">
      <x:c r="A574" s="23" t="str">
        <x:v>active_label_common_panel</x:v>
      </x:c>
      <x:c r="B574" s="23" t="n">
        <x:v>1</x:v>
      </x:c>
      <x:c r="C574" s="23" t="str">
        <x:v>checkpoint:z-ai-zhipu-ai:glm-5-2</x:v>
      </x:c>
      <x:c r="D574" s="23" t="str">
        <x:v>GLM-5.2</x:v>
      </x:c>
      <x:c r="E574" s="23" t="str">
        <x:v>zai</x:v>
      </x:c>
      <x:c r="F574" s="78" t="n">
        <x:v>46189</x:v>
      </x:c>
      <x:c r="G574" s="78" t="n">
        <x:v>46190</x:v>
      </x:c>
      <x:c r="H574" s="81" t="n">
        <x:v>2.4819347291981715</x:v>
      </x:c>
      <x:c r="I574" s="81" t="n">
        <x:v>2.23374125628</x:v>
      </x:c>
      <x:c r="J574" s="23" t="str">
        <x:v>active_b</x:v>
      </x:c>
      <x:c r="K574" s="23" t="str">
        <x:v>score_date_historical_price</x:v>
      </x:c>
      <x:c r="L574" s="81" t="n">
        <x:v>40</x:v>
      </x:c>
      <x:c r="M574" s="81" t="n">
        <x:v>57.763419421484315</x:v>
      </x:c>
      <x:c r="N574" s="81" t="n">
        <x:v>0.15959290292763406</x:v>
      </x:c>
      <x:c r="O574" s="23" t="n">
        <x:v>47</x:v>
      </x:c>
      <x:c r="P574" s="23" t="n">
        <x:v>11</x:v>
      </x:c>
      <x:c r="Q574" s="78" t="n">
        <x:v>46185</x:v>
      </x:c>
      <x:c r="R574" s="23" t="str">
        <x:v>True</x:v>
      </x:c>
      <x:c r="S574" s="23" t="str">
        <x:v>True</x:v>
      </x:c>
      <x:c r="T574" s="23" t="str">
        <x:v>False</x:v>
      </x:c>
    </x:row>
    <x:row r="575">
      <x:c r="A575" s="23" t="str">
        <x:v>active_label_common_panel</x:v>
      </x:c>
      <x:c r="B575" s="23" t="n">
        <x:v>1</x:v>
      </x:c>
      <x:c r="C575" s="23" t="str">
        <x:v>checkpoint:z-ai-zhipu-ai:glm-5-2</x:v>
      </x:c>
      <x:c r="D575" s="23" t="str">
        <x:v>GLM-5.2</x:v>
      </x:c>
      <x:c r="E575" s="23" t="str">
        <x:v>zai</x:v>
      </x:c>
      <x:c r="F575" s="78" t="n">
        <x:v>46189</x:v>
      </x:c>
      <x:c r="G575" s="78" t="n">
        <x:v>46190</x:v>
      </x:c>
      <x:c r="H575" s="81" t="n">
        <x:v>2.4819347291981715</x:v>
      </x:c>
      <x:c r="I575" s="81" t="n">
        <x:v>2.23374125628</x:v>
      </x:c>
      <x:c r="J575" s="23" t="str">
        <x:v>active_b</x:v>
      </x:c>
      <x:c r="K575" s="23" t="str">
        <x:v>score_date_current_price_nonprospective</x:v>
      </x:c>
      <x:c r="L575" s="81" t="n">
        <x:v>40</x:v>
      </x:c>
      <x:c r="M575" s="81" t="n">
        <x:v>50.29367541364864</x:v>
      </x:c>
      <x:c r="N575" s="81" t="n">
        <x:v>0.09945338327765513</x:v>
      </x:c>
      <x:c r="O575" s="23" t="n">
        <x:v>47</x:v>
      </x:c>
      <x:c r="P575" s="23" t="n">
        <x:v>11</x:v>
      </x:c>
      <x:c r="Q575" s="78" t="n">
        <x:v>46185</x:v>
      </x:c>
      <x:c r="R575" s="23" t="str">
        <x:v>True</x:v>
      </x:c>
      <x:c r="S575" s="23" t="str">
        <x:v>True</x:v>
      </x:c>
      <x:c r="T575" s="23" t="str">
        <x:v>True</x:v>
      </x:c>
    </x:row>
    <x:row r="576">
      <x:c r="A576" s="23" t="str">
        <x:v>active_label_common_panel</x:v>
      </x:c>
      <x:c r="B576" s="23" t="n">
        <x:v>1</x:v>
      </x:c>
      <x:c r="C576" s="23" t="str">
        <x:v>checkpoint:z-ai-zhipu-ai:glm-5-2</x:v>
      </x:c>
      <x:c r="D576" s="23" t="str">
        <x:v>GLM-5.2</x:v>
      </x:c>
      <x:c r="E576" s="23" t="str">
        <x:v>zai</x:v>
      </x:c>
      <x:c r="F576" s="78" t="n">
        <x:v>46189</x:v>
      </x:c>
      <x:c r="G576" s="78" t="n">
        <x:v>46190</x:v>
      </x:c>
      <x:c r="H576" s="81" t="n">
        <x:v>2.4819347291981715</x:v>
      </x:c>
      <x:c r="I576" s="81" t="n">
        <x:v>2.23374125628</x:v>
      </x:c>
      <x:c r="J576" s="23" t="str">
        <x:v>total_b</x:v>
      </x:c>
      <x:c r="K576" s="23" t="str">
        <x:v>date_historical_price</x:v>
      </x:c>
      <x:c r="L576" s="81" t="n">
        <x:v>744</x:v>
      </x:c>
      <x:c r="M576" s="81" t="n">
        <x:v>1847.3127179192156</x:v>
      </x:c>
      <x:c r="N576" s="81" t="n">
        <x:v>0.3949674846213698</x:v>
      </x:c>
      <x:c r="O576" s="23" t="n">
        <x:v>47</x:v>
      </x:c>
      <x:c r="P576" s="23" t="n">
        <x:v>11</x:v>
      </x:c>
      <x:c r="Q576" s="78" t="n">
        <x:v>46185</x:v>
      </x:c>
      <x:c r="R576" s="23" t="str">
        <x:v>True</x:v>
      </x:c>
      <x:c r="S576" s="23" t="str">
        <x:v>True</x:v>
      </x:c>
      <x:c r="T576" s="23" t="str">
        <x:v>False</x:v>
      </x:c>
    </x:row>
    <x:row r="577">
      <x:c r="A577" s="23" t="str">
        <x:v>active_label_common_panel</x:v>
      </x:c>
      <x:c r="B577" s="23" t="n">
        <x:v>1</x:v>
      </x:c>
      <x:c r="C577" s="23" t="str">
        <x:v>checkpoint:z-ai-zhipu-ai:glm-5-2</x:v>
      </x:c>
      <x:c r="D577" s="23" t="str">
        <x:v>GLM-5.2</x:v>
      </x:c>
      <x:c r="E577" s="23" t="str">
        <x:v>zai</x:v>
      </x:c>
      <x:c r="F577" s="78" t="n">
        <x:v>46189</x:v>
      </x:c>
      <x:c r="G577" s="78" t="n">
        <x:v>46190</x:v>
      </x:c>
      <x:c r="H577" s="81" t="n">
        <x:v>2.4819347291981715</x:v>
      </x:c>
      <x:c r="I577" s="81" t="n">
        <x:v>2.23374125628</x:v>
      </x:c>
      <x:c r="J577" s="23" t="str">
        <x:v>total_b</x:v>
      </x:c>
      <x:c r="K577" s="23" t="str">
        <x:v>score_date</x:v>
      </x:c>
      <x:c r="L577" s="81" t="n">
        <x:v>744</x:v>
      </x:c>
      <x:c r="M577" s="81" t="n">
        <x:v>3222.0618040204736</x:v>
      </x:c>
      <x:c r="N577" s="81" t="n">
        <x:v>0.6365609310424796</x:v>
      </x:c>
      <x:c r="O577" s="23" t="n">
        <x:v>47</x:v>
      </x:c>
      <x:c r="P577" s="23" t="n">
        <x:v>11</x:v>
      </x:c>
      <x:c r="Q577" s="78" t="n">
        <x:v>46185</x:v>
      </x:c>
      <x:c r="R577" s="23" t="str">
        <x:v>True</x:v>
      </x:c>
      <x:c r="S577" s="23" t="str">
        <x:v>True</x:v>
      </x:c>
      <x:c r="T577" s="23" t="str">
        <x:v>False</x:v>
      </x:c>
    </x:row>
    <x:row r="578">
      <x:c r="A578" s="23" t="str">
        <x:v>active_label_common_panel</x:v>
      </x:c>
      <x:c r="B578" s="23" t="n">
        <x:v>1</x:v>
      </x:c>
      <x:c r="C578" s="23" t="str">
        <x:v>checkpoint:z-ai-zhipu-ai:glm-5-2</x:v>
      </x:c>
      <x:c r="D578" s="23" t="str">
        <x:v>GLM-5.2</x:v>
      </x:c>
      <x:c r="E578" s="23" t="str">
        <x:v>zai</x:v>
      </x:c>
      <x:c r="F578" s="78" t="n">
        <x:v>46189</x:v>
      </x:c>
      <x:c r="G578" s="78" t="n">
        <x:v>46190</x:v>
      </x:c>
      <x:c r="H578" s="81" t="n">
        <x:v>2.4819347291981715</x:v>
      </x:c>
      <x:c r="I578" s="81" t="n">
        <x:v>2.23374125628</x:v>
      </x:c>
      <x:c r="J578" s="23" t="str">
        <x:v>total_b</x:v>
      </x:c>
      <x:c r="K578" s="23" t="str">
        <x:v>score_date_historical_price</x:v>
      </x:c>
      <x:c r="L578" s="81" t="n">
        <x:v>744</x:v>
      </x:c>
      <x:c r="M578" s="81" t="n">
        <x:v>4292.336184516865</x:v>
      </x:c>
      <x:c r="N578" s="81" t="n">
        <x:v>0.7611207939089847</x:v>
      </x:c>
      <x:c r="O578" s="23" t="n">
        <x:v>47</x:v>
      </x:c>
      <x:c r="P578" s="23" t="n">
        <x:v>11</x:v>
      </x:c>
      <x:c r="Q578" s="78" t="n">
        <x:v>46185</x:v>
      </x:c>
      <x:c r="R578" s="23" t="str">
        <x:v>True</x:v>
      </x:c>
      <x:c r="S578" s="23" t="str">
        <x:v>True</x:v>
      </x:c>
      <x:c r="T578" s="23" t="str">
        <x:v>False</x:v>
      </x:c>
    </x:row>
    <x:row r="579">
      <x:c r="A579" s="23" t="str">
        <x:v>active_label_common_panel</x:v>
      </x:c>
      <x:c r="B579" s="23" t="n">
        <x:v>1</x:v>
      </x:c>
      <x:c r="C579" s="23" t="str">
        <x:v>checkpoint:z-ai-zhipu-ai:glm-5-2</x:v>
      </x:c>
      <x:c r="D579" s="23" t="str">
        <x:v>GLM-5.2</x:v>
      </x:c>
      <x:c r="E579" s="23" t="str">
        <x:v>zai</x:v>
      </x:c>
      <x:c r="F579" s="78" t="n">
        <x:v>46189</x:v>
      </x:c>
      <x:c r="G579" s="78" t="n">
        <x:v>46190</x:v>
      </x:c>
      <x:c r="H579" s="81" t="n">
        <x:v>2.4819347291981715</x:v>
      </x:c>
      <x:c r="I579" s="81" t="n">
        <x:v>2.23374125628</x:v>
      </x:c>
      <x:c r="J579" s="23" t="str">
        <x:v>total_b</x:v>
      </x:c>
      <x:c r="K579" s="23" t="str">
        <x:v>score_date_current_price_nonprospective</x:v>
      </x:c>
      <x:c r="L579" s="81" t="n">
        <x:v>744</x:v>
      </x:c>
      <x:c r="M579" s="81" t="n">
        <x:v>3415.2690794289497</x:v>
      </x:c>
      <x:c r="N579" s="81" t="n">
        <x:v>0.6618519906583613</x:v>
      </x:c>
      <x:c r="O579" s="23" t="n">
        <x:v>47</x:v>
      </x:c>
      <x:c r="P579" s="23" t="n">
        <x:v>11</x:v>
      </x:c>
      <x:c r="Q579" s="78" t="n">
        <x:v>46185</x:v>
      </x:c>
      <x:c r="R579" s="23" t="str">
        <x:v>True</x:v>
      </x:c>
      <x:c r="S579" s="23" t="str">
        <x:v>True</x:v>
      </x:c>
      <x:c r="T579" s="23" t="str">
        <x:v>True</x:v>
      </x:c>
    </x:row>
    <x:row r="580">
      <x:c r="A580" s="23" t="str">
        <x:v>total_calibration</x:v>
      </x:c>
      <x:c r="B580" s="23" t="n">
        <x:v>3</x:v>
      </x:c>
      <x:c r="C580" s="23" t="str">
        <x:v>checkpoint:deepseek:deepseek-r1-may-2025</x:v>
      </x:c>
      <x:c r="D580" s="23" t="str">
        <x:v>DeepSeek-R1 (May 2025)</x:v>
      </x:c>
      <x:c r="E580" s="23" t="str">
        <x:v>deepseek</x:v>
      </x:c>
      <x:c r="F580" s="78" t="n">
        <x:v>45805</x:v>
      </x:c>
      <x:c r="G580" s="78" t="n">
        <x:v>45808</x:v>
      </x:c>
      <x:c r="H580" s="81" t="n">
        <x:v>1.044030650891055</x:v>
      </x:c>
      <x:c r="I580" s="81" t="n">
        <x:v>1.09326527074</x:v>
      </x:c>
      <x:c r="J580" s="23" t="str">
        <x:v>total_b</x:v>
      </x:c>
      <x:c r="K580" s="23" t="str">
        <x:v>date_only</x:v>
      </x:c>
      <x:c r="L580" s="81" t="n">
        <x:v>671</x:v>
      </x:c>
      <x:c r="M580" s="81" t="n">
        <x:v>90.68705204761467</x:v>
      </x:c>
      <x:c r="N580" s="81" t="n">
        <x:v>-0.8691772355971557</x:v>
      </x:c>
      <x:c r="O580" s="23" t="n">
        <x:v>20</x:v>
      </x:c>
      <x:c r="P580" s="23" t="n">
        <x:v>7</x:v>
      </x:c>
      <x:c r="Q580" s="78" t="n">
        <x:v>45780</x:v>
      </x:c>
      <x:c r="R580" s="23" t="str">
        <x:v>True</x:v>
      </x:c>
      <x:c r="S580" s="23" t="str">
        <x:v>True</x:v>
      </x:c>
      <x:c r="T580" s="23" t="str">
        <x:v>False</x:v>
      </x:c>
    </x:row>
    <x:row r="581">
      <x:c r="A581" s="23" t="str">
        <x:v>total_calibration</x:v>
      </x:c>
      <x:c r="B581" s="23" t="n">
        <x:v>3</x:v>
      </x:c>
      <x:c r="C581" s="23" t="str">
        <x:v>checkpoint:deepseek:deepseek-r1-may-2025</x:v>
      </x:c>
      <x:c r="D581" s="23" t="str">
        <x:v>DeepSeek-R1 (May 2025)</x:v>
      </x:c>
      <x:c r="E581" s="23" t="str">
        <x:v>deepseek</x:v>
      </x:c>
      <x:c r="F581" s="78" t="n">
        <x:v>45805</x:v>
      </x:c>
      <x:c r="G581" s="78" t="n">
        <x:v>45808</x:v>
      </x:c>
      <x:c r="H581" s="81" t="n">
        <x:v>1.044030650891055</x:v>
      </x:c>
      <x:c r="I581" s="81" t="n">
        <x:v>1.09326527074</x:v>
      </x:c>
      <x:c r="J581" s="23" t="str">
        <x:v>total_b</x:v>
      </x:c>
      <x:c r="K581" s="23" t="str">
        <x:v>date_historical_price</x:v>
      </x:c>
      <x:c r="L581" s="81" t="n">
        <x:v>671</x:v>
      </x:c>
      <x:c r="M581" s="81" t="n">
        <x:v>139.37816587946097</x:v>
      </x:c>
      <x:c r="N581" s="81" t="n">
        <x:v>-0.6825277749633756</x:v>
      </x:c>
      <x:c r="O581" s="23" t="n">
        <x:v>20</x:v>
      </x:c>
      <x:c r="P581" s="23" t="n">
        <x:v>7</x:v>
      </x:c>
      <x:c r="Q581" s="78" t="n">
        <x:v>45780</x:v>
      </x:c>
      <x:c r="R581" s="23" t="str">
        <x:v>True</x:v>
      </x:c>
      <x:c r="S581" s="23" t="str">
        <x:v>True</x:v>
      </x:c>
      <x:c r="T581" s="23" t="str">
        <x:v>False</x:v>
      </x:c>
    </x:row>
    <x:row r="582">
      <x:c r="A582" s="23" t="str">
        <x:v>total_calibration</x:v>
      </x:c>
      <x:c r="B582" s="23" t="n">
        <x:v>3</x:v>
      </x:c>
      <x:c r="C582" s="23" t="str">
        <x:v>checkpoint:deepseek:deepseek-r1-may-2025</x:v>
      </x:c>
      <x:c r="D582" s="23" t="str">
        <x:v>DeepSeek-R1 (May 2025)</x:v>
      </x:c>
      <x:c r="E582" s="23" t="str">
        <x:v>deepseek</x:v>
      </x:c>
      <x:c r="F582" s="78" t="n">
        <x:v>45805</x:v>
      </x:c>
      <x:c r="G582" s="78" t="n">
        <x:v>45808</x:v>
      </x:c>
      <x:c r="H582" s="81" t="n">
        <x:v>1.044030650891055</x:v>
      </x:c>
      <x:c r="I582" s="81" t="n">
        <x:v>1.09326527074</x:v>
      </x:c>
      <x:c r="J582" s="23" t="str">
        <x:v>total_b</x:v>
      </x:c>
      <x:c r="K582" s="23" t="str">
        <x:v>date_current_price_nonprospective</x:v>
      </x:c>
      <x:c r="L582" s="81" t="n">
        <x:v>671</x:v>
      </x:c>
      <x:c r="M582" s="81" t="n">
        <x:v>116.31092608671293</x:v>
      </x:c>
      <x:c r="N582" s="81" t="n">
        <x:v>-0.7611020065042982</x:v>
      </x:c>
      <x:c r="O582" s="23" t="n">
        <x:v>20</x:v>
      </x:c>
      <x:c r="P582" s="23" t="n">
        <x:v>7</x:v>
      </x:c>
      <x:c r="Q582" s="78" t="n">
        <x:v>45780</x:v>
      </x:c>
      <x:c r="R582" s="23" t="str">
        <x:v>True</x:v>
      </x:c>
      <x:c r="S582" s="23" t="str">
        <x:v>True</x:v>
      </x:c>
      <x:c r="T582" s="23" t="str">
        <x:v>True</x:v>
      </x:c>
    </x:row>
    <x:row r="583">
      <x:c r="A583" s="23" t="str">
        <x:v>total_calibration</x:v>
      </x:c>
      <x:c r="B583" s="23" t="n">
        <x:v>3</x:v>
      </x:c>
      <x:c r="C583" s="23" t="str">
        <x:v>checkpoint:epoch:minimax-m1-80k</x:v>
      </x:c>
      <x:c r="D583" s="23" t="str">
        <x:v>MiniMax-M1-80k</x:v>
      </x:c>
      <x:c r="E583" s="23" t="str">
        <x:v>minimax</x:v>
      </x:c>
      <x:c r="F583" s="78" t="n">
        <x:v>45821</x:v>
      </x:c>
      <x:c r="G583" s="78" t="n">
        <x:v>45828</x:v>
      </x:c>
      <x:c r="H583" s="81" t="n">
        <x:v>0.7035623639735143</x:v>
      </x:c>
      <x:c r="I583" s="81" t="n">
        <x:v>1.01904157598</x:v>
      </x:c>
      <x:c r="J583" s="23" t="str">
        <x:v>total_b</x:v>
      </x:c>
      <x:c r="K583" s="23" t="str">
        <x:v>date_only</x:v>
      </x:c>
      <x:c r="L583" s="81" t="n">
        <x:v>456</x:v>
      </x:c>
      <x:c r="M583" s="81" t="n">
        <x:v>182.10214931169253</x:v>
      </x:c>
      <x:c r="N583" s="81" t="n">
        <x:v>-0.39864977095683307</x:v>
      </x:c>
      <x:c r="O583" s="23" t="n">
        <x:v>23</x:v>
      </x:c>
      <x:c r="P583" s="23" t="n">
        <x:v>7</x:v>
      </x:c>
      <x:c r="Q583" s="78" t="n">
        <x:v>45808</x:v>
      </x:c>
      <x:c r="R583" s="23" t="str">
        <x:v>True</x:v>
      </x:c>
      <x:c r="S583" s="23" t="str">
        <x:v>True</x:v>
      </x:c>
      <x:c r="T583" s="23" t="str">
        <x:v>False</x:v>
      </x:c>
    </x:row>
    <x:row r="584">
      <x:c r="A584" s="23" t="str">
        <x:v>total_calibration</x:v>
      </x:c>
      <x:c r="B584" s="23" t="n">
        <x:v>3</x:v>
      </x:c>
      <x:c r="C584" s="23" t="str">
        <x:v>checkpoint:epoch:minimax-m1-80k</x:v>
      </x:c>
      <x:c r="D584" s="23" t="str">
        <x:v>MiniMax-M1-80k</x:v>
      </x:c>
      <x:c r="E584" s="23" t="str">
        <x:v>minimax</x:v>
      </x:c>
      <x:c r="F584" s="78" t="n">
        <x:v>45821</x:v>
      </x:c>
      <x:c r="G584" s="78" t="n">
        <x:v>45828</x:v>
      </x:c>
      <x:c r="H584" s="81" t="n">
        <x:v>0.7035623639735143</x:v>
      </x:c>
      <x:c r="I584" s="81" t="n">
        <x:v>1.01904157598</x:v>
      </x:c>
      <x:c r="J584" s="23" t="str">
        <x:v>total_b</x:v>
      </x:c>
      <x:c r="K584" s="23" t="str">
        <x:v>date_historical_price</x:v>
      </x:c>
      <x:c r="L584" s="81" t="n">
        <x:v>456</x:v>
      </x:c>
      <x:c r="M584" s="81" t="n">
        <x:v>179.33019003796483</x:v>
      </x:c>
      <x:c r="N584" s="81" t="n">
        <x:v>-0.4053114339544963</x:v>
      </x:c>
      <x:c r="O584" s="23" t="n">
        <x:v>23</x:v>
      </x:c>
      <x:c r="P584" s="23" t="n">
        <x:v>7</x:v>
      </x:c>
      <x:c r="Q584" s="78" t="n">
        <x:v>45808</x:v>
      </x:c>
      <x:c r="R584" s="23" t="str">
        <x:v>True</x:v>
      </x:c>
      <x:c r="S584" s="23" t="str">
        <x:v>True</x:v>
      </x:c>
      <x:c r="T584" s="23" t="str">
        <x:v>False</x:v>
      </x:c>
    </x:row>
    <x:row r="585">
      <x:c r="A585" s="23" t="str">
        <x:v>total_calibration</x:v>
      </x:c>
      <x:c r="B585" s="23" t="n">
        <x:v>3</x:v>
      </x:c>
      <x:c r="C585" s="23" t="str">
        <x:v>checkpoint:epoch:minimax-m1-80k</x:v>
      </x:c>
      <x:c r="D585" s="23" t="str">
        <x:v>MiniMax-M1-80k</x:v>
      </x:c>
      <x:c r="E585" s="23" t="str">
        <x:v>minimax</x:v>
      </x:c>
      <x:c r="F585" s="78" t="n">
        <x:v>45821</x:v>
      </x:c>
      <x:c r="G585" s="78" t="n">
        <x:v>45828</x:v>
      </x:c>
      <x:c r="H585" s="81" t="n">
        <x:v>0.7035623639735143</x:v>
      </x:c>
      <x:c r="I585" s="81" t="n">
        <x:v>1.01904157598</x:v>
      </x:c>
      <x:c r="J585" s="23" t="str">
        <x:v>total_b</x:v>
      </x:c>
      <x:c r="K585" s="23" t="str">
        <x:v>date_current_price_nonprospective</x:v>
      </x:c>
      <x:c r="L585" s="81" t="n">
        <x:v>456</x:v>
      </x:c>
      <x:c r="M585" s="81" t="n">
        <x:v>190.65310193262118</x:v>
      </x:c>
      <x:c r="N585" s="81" t="n">
        <x:v>-0.378720967010888</x:v>
      </x:c>
      <x:c r="O585" s="23" t="n">
        <x:v>23</x:v>
      </x:c>
      <x:c r="P585" s="23" t="n">
        <x:v>7</x:v>
      </x:c>
      <x:c r="Q585" s="78" t="n">
        <x:v>45808</x:v>
      </x:c>
      <x:c r="R585" s="23" t="str">
        <x:v>True</x:v>
      </x:c>
      <x:c r="S585" s="23" t="str">
        <x:v>True</x:v>
      </x:c>
      <x:c r="T585" s="23" t="str">
        <x:v>True</x:v>
      </x:c>
    </x:row>
    <x:row r="586">
      <x:c r="A586" s="23" t="str">
        <x:v>total_calibration</x:v>
      </x:c>
      <x:c r="B586" s="23" t="n">
        <x:v>3</x:v>
      </x:c>
      <x:c r="C586" s="23" t="str">
        <x:v>checkpoint:epoch:mistral-small-3-2</x:v>
      </x:c>
      <x:c r="D586" s="23" t="str">
        <x:v>Mistral Small 3.2</x:v>
      </x:c>
      <x:c r="E586" s="23" t="str">
        <x:v>mistralai</x:v>
      </x:c>
      <x:c r="F586" s="78" t="n">
        <x:v>45823</x:v>
      </x:c>
      <x:c r="G586" s="78" t="n">
        <x:v>45834</x:v>
      </x:c>
      <x:c r="H586" s="81" t="n">
        <x:v>0.07071067811865477</x:v>
      </x:c>
      <x:c r="I586" s="81" t="n">
        <x:v>0.158704938088</x:v>
      </x:c>
      <x:c r="J586" s="23" t="str">
        <x:v>total_b</x:v>
      </x:c>
      <x:c r="K586" s="23" t="str">
        <x:v>date_only</x:v>
      </x:c>
      <x:c r="L586" s="81" t="n">
        <x:v>24</x:v>
      </x:c>
      <x:c r="M586" s="81" t="n">
        <x:v>259.14721594498343</x:v>
      </x:c>
      <x:c r="N586" s="81" t="n">
        <x:v>1.0333353058022585</x:v>
      </x:c>
      <x:c r="O586" s="23" t="n">
        <x:v>22</x:v>
      </x:c>
      <x:c r="P586" s="23" t="n">
        <x:v>7</x:v>
      </x:c>
      <x:c r="Q586" s="78" t="n">
        <x:v>45828</x:v>
      </x:c>
      <x:c r="R586" s="23" t="str">
        <x:v>True</x:v>
      </x:c>
      <x:c r="S586" s="23" t="str">
        <x:v>True</x:v>
      </x:c>
      <x:c r="T586" s="23" t="str">
        <x:v>False</x:v>
      </x:c>
    </x:row>
    <x:row r="587">
      <x:c r="A587" s="23" t="str">
        <x:v>total_calibration</x:v>
      </x:c>
      <x:c r="B587" s="23" t="n">
        <x:v>3</x:v>
      </x:c>
      <x:c r="C587" s="23" t="str">
        <x:v>checkpoint:epoch:mistral-small-3-2</x:v>
      </x:c>
      <x:c r="D587" s="23" t="str">
        <x:v>Mistral Small 3.2</x:v>
      </x:c>
      <x:c r="E587" s="23" t="str">
        <x:v>mistralai</x:v>
      </x:c>
      <x:c r="F587" s="78" t="n">
        <x:v>45823</x:v>
      </x:c>
      <x:c r="G587" s="78" t="n">
        <x:v>45834</x:v>
      </x:c>
      <x:c r="H587" s="81" t="n">
        <x:v>0.07071067811865477</x:v>
      </x:c>
      <x:c r="I587" s="81" t="n">
        <x:v>0.158704938088</x:v>
      </x:c>
      <x:c r="J587" s="23" t="str">
        <x:v>total_b</x:v>
      </x:c>
      <x:c r="K587" s="23" t="str">
        <x:v>date_historical_price</x:v>
      </x:c>
      <x:c r="L587" s="81" t="n">
        <x:v>24</x:v>
      </x:c>
      <x:c r="M587" s="81" t="n">
        <x:v>47.39755217465123</x:v>
      </x:c>
      <x:c r="N587" s="81" t="n">
        <x:v>0.29554467159766407</x:v>
      </x:c>
      <x:c r="O587" s="23" t="n">
        <x:v>22</x:v>
      </x:c>
      <x:c r="P587" s="23" t="n">
        <x:v>7</x:v>
      </x:c>
      <x:c r="Q587" s="78" t="n">
        <x:v>45828</x:v>
      </x:c>
      <x:c r="R587" s="23" t="str">
        <x:v>True</x:v>
      </x:c>
      <x:c r="S587" s="23" t="str">
        <x:v>True</x:v>
      </x:c>
      <x:c r="T587" s="23" t="str">
        <x:v>False</x:v>
      </x:c>
    </x:row>
    <x:row r="588">
      <x:c r="A588" s="23" t="str">
        <x:v>total_calibration</x:v>
      </x:c>
      <x:c r="B588" s="23" t="n">
        <x:v>3</x:v>
      </x:c>
      <x:c r="C588" s="23" t="str">
        <x:v>checkpoint:epoch:mistral-small-3-2</x:v>
      </x:c>
      <x:c r="D588" s="23" t="str">
        <x:v>Mistral Small 3.2</x:v>
      </x:c>
      <x:c r="E588" s="23" t="str">
        <x:v>mistralai</x:v>
      </x:c>
      <x:c r="F588" s="78" t="n">
        <x:v>45823</x:v>
      </x:c>
      <x:c r="G588" s="78" t="n">
        <x:v>45834</x:v>
      </x:c>
      <x:c r="H588" s="81" t="n">
        <x:v>0.07071067811865477</x:v>
      </x:c>
      <x:c r="I588" s="81" t="n">
        <x:v>0.158704938088</x:v>
      </x:c>
      <x:c r="J588" s="23" t="str">
        <x:v>total_b</x:v>
      </x:c>
      <x:c r="K588" s="23" t="str">
        <x:v>date_current_price_nonprospective</x:v>
      </x:c>
      <x:c r="L588" s="81" t="n">
        <x:v>24</x:v>
      </x:c>
      <x:c r="M588" s="81" t="n">
        <x:v>62.38571317479001</x:v>
      </x:c>
      <x:c r="N588" s="81" t="n">
        <x:v>0.4148739024618432</x:v>
      </x:c>
      <x:c r="O588" s="23" t="n">
        <x:v>22</x:v>
      </x:c>
      <x:c r="P588" s="23" t="n">
        <x:v>7</x:v>
      </x:c>
      <x:c r="Q588" s="78" t="n">
        <x:v>45828</x:v>
      </x:c>
      <x:c r="R588" s="23" t="str">
        <x:v>True</x:v>
      </x:c>
      <x:c r="S588" s="23" t="str">
        <x:v>True</x:v>
      </x:c>
      <x:c r="T588" s="23" t="str">
        <x:v>True</x:v>
      </x:c>
    </x:row>
    <x:row r="589">
      <x:c r="A589" s="23" t="str">
        <x:v>total_calibration</x:v>
      </x:c>
      <x:c r="B589" s="23" t="n">
        <x:v>3</x:v>
      </x:c>
      <x:c r="C589" s="23" t="str">
        <x:v>checkpoint:epoch:kimi-k2</x:v>
      </x:c>
      <x:c r="D589" s="23" t="str">
        <x:v>Kimi K2</x:v>
      </x:c>
      <x:c r="E589" s="23" t="str">
        <x:v>moonshotai</x:v>
      </x:c>
      <x:c r="F589" s="78" t="n">
        <x:v>45849</x:v>
      </x:c>
      <x:c r="G589" s="78" t="n">
        <x:v>45852</x:v>
      </x:c>
      <x:c r="H589" s="81" t="n">
        <x:v>1.1449890829173874</x:v>
      </x:c>
      <x:c r="I589" s="81" t="n">
        <x:v>1.14498908292</x:v>
      </x:c>
      <x:c r="J589" s="23" t="str">
        <x:v>total_b</x:v>
      </x:c>
      <x:c r="K589" s="23" t="str">
        <x:v>date_only</x:v>
      </x:c>
      <x:c r="L589" s="81" t="n">
        <x:v>1040</x:v>
      </x:c>
      <x:c r="M589" s="81" t="n">
        <x:v>242.449420328578</x:v>
      </x:c>
      <x:c r="N589" s="81" t="n">
        <x:v>-0.6324121891990658</x:v>
      </x:c>
      <x:c r="O589" s="23" t="n">
        <x:v>26</x:v>
      </x:c>
      <x:c r="P589" s="23" t="n">
        <x:v>8</x:v>
      </x:c>
      <x:c r="Q589" s="78" t="n">
        <x:v>45834</x:v>
      </x:c>
      <x:c r="R589" s="23" t="str">
        <x:v>True</x:v>
      </x:c>
      <x:c r="S589" s="23" t="str">
        <x:v>True</x:v>
      </x:c>
      <x:c r="T589" s="23" t="str">
        <x:v>False</x:v>
      </x:c>
    </x:row>
    <x:row r="590">
      <x:c r="A590" s="23" t="str">
        <x:v>total_calibration</x:v>
      </x:c>
      <x:c r="B590" s="23" t="n">
        <x:v>3</x:v>
      </x:c>
      <x:c r="C590" s="23" t="str">
        <x:v>checkpoint:epoch:kimi-k2</x:v>
      </x:c>
      <x:c r="D590" s="23" t="str">
        <x:v>Kimi K2</x:v>
      </x:c>
      <x:c r="E590" s="23" t="str">
        <x:v>moonshotai</x:v>
      </x:c>
      <x:c r="F590" s="78" t="n">
        <x:v>45849</x:v>
      </x:c>
      <x:c r="G590" s="78" t="n">
        <x:v>45852</x:v>
      </x:c>
      <x:c r="H590" s="81" t="n">
        <x:v>1.1449890829173874</x:v>
      </x:c>
      <x:c r="I590" s="81" t="n">
        <x:v>1.14498908292</x:v>
      </x:c>
      <x:c r="J590" s="23" t="str">
        <x:v>total_b</x:v>
      </x:c>
      <x:c r="K590" s="23" t="str">
        <x:v>date_historical_price</x:v>
      </x:c>
      <x:c r="L590" s="81" t="n">
        <x:v>1040</x:v>
      </x:c>
      <x:c r="M590" s="81" t="n">
        <x:v>371.6645416793249</x:v>
      </x:c>
      <x:c r="N590" s="81" t="n">
        <x:v>-0.4468822097004021</x:v>
      </x:c>
      <x:c r="O590" s="23" t="n">
        <x:v>26</x:v>
      </x:c>
      <x:c r="P590" s="23" t="n">
        <x:v>8</x:v>
      </x:c>
      <x:c r="Q590" s="78" t="n">
        <x:v>45834</x:v>
      </x:c>
      <x:c r="R590" s="23" t="str">
        <x:v>True</x:v>
      </x:c>
      <x:c r="S590" s="23" t="str">
        <x:v>True</x:v>
      </x:c>
      <x:c r="T590" s="23" t="str">
        <x:v>False</x:v>
      </x:c>
    </x:row>
    <x:row r="591">
      <x:c r="A591" s="23" t="str">
        <x:v>total_calibration</x:v>
      </x:c>
      <x:c r="B591" s="23" t="n">
        <x:v>3</x:v>
      </x:c>
      <x:c r="C591" s="23" t="str">
        <x:v>checkpoint:epoch:kimi-k2</x:v>
      </x:c>
      <x:c r="D591" s="23" t="str">
        <x:v>Kimi K2</x:v>
      </x:c>
      <x:c r="E591" s="23" t="str">
        <x:v>moonshotai</x:v>
      </x:c>
      <x:c r="F591" s="78" t="n">
        <x:v>45849</x:v>
      </x:c>
      <x:c r="G591" s="78" t="n">
        <x:v>45852</x:v>
      </x:c>
      <x:c r="H591" s="81" t="n">
        <x:v>1.1449890829173874</x:v>
      </x:c>
      <x:c r="I591" s="81" t="n">
        <x:v>1.14498908292</x:v>
      </x:c>
      <x:c r="J591" s="23" t="str">
        <x:v>total_b</x:v>
      </x:c>
      <x:c r="K591" s="23" t="str">
        <x:v>date_current_price_nonprospective</x:v>
      </x:c>
      <x:c r="L591" s="81" t="n">
        <x:v>1040</x:v>
      </x:c>
      <x:c r="M591" s="81" t="n">
        <x:v>281.2984970186626</x:v>
      </x:c>
      <x:c r="N591" s="81" t="n">
        <x:v>-0.5678659275681511</x:v>
      </x:c>
      <x:c r="O591" s="23" t="n">
        <x:v>26</x:v>
      </x:c>
      <x:c r="P591" s="23" t="n">
        <x:v>8</x:v>
      </x:c>
      <x:c r="Q591" s="78" t="n">
        <x:v>45834</x:v>
      </x:c>
      <x:c r="R591" s="23" t="str">
        <x:v>True</x:v>
      </x:c>
      <x:c r="S591" s="23" t="str">
        <x:v>True</x:v>
      </x:c>
      <x:c r="T591" s="23" t="str">
        <x:v>True</x:v>
      </x:c>
    </x:row>
    <x:row r="592">
      <x:c r="A592" s="23" t="str">
        <x:v>total_calibration</x:v>
      </x:c>
      <x:c r="B592" s="23" t="n">
        <x:v>3</x:v>
      </x:c>
      <x:c r="C592" s="23" t="str">
        <x:v>checkpoint:epoch:qwen3-coder-480b-a35b</x:v>
      </x:c>
      <x:c r="D592" s="23" t="str">
        <x:v>Qwen3-Coder-480B-A35B</x:v>
      </x:c>
      <x:c r="E592" s="23" t="str">
        <x:v>qwen</x:v>
      </x:c>
      <x:c r="F592" s="78" t="n">
        <x:v>45860</x:v>
      </x:c>
      <x:c r="G592" s="78" t="n">
        <x:v>45863</x:v>
      </x:c>
      <x:c r="H592" s="81" t="n">
        <x:v>0.3024</x:v>
      </x:c>
      <x:c r="I592" s="81" t="n">
        <x:v>0.746016095742</x:v>
      </x:c>
      <x:c r="J592" s="23" t="str">
        <x:v>total_b</x:v>
      </x:c>
      <x:c r="K592" s="23" t="str">
        <x:v>date_only</x:v>
      </x:c>
      <x:c r="L592" s="81" t="n">
        <x:v>480</x:v>
      </x:c>
      <x:c r="M592" s="81" t="n">
        <x:v>717.7502445209793</x:v>
      </x:c>
      <x:c r="N592" s="81" t="n">
        <x:v>0.17473211174711023</x:v>
      </x:c>
      <x:c r="O592" s="23" t="n">
        <x:v>21</x:v>
      </x:c>
      <x:c r="P592" s="23" t="n">
        <x:v>8</x:v>
      </x:c>
      <x:c r="Q592" s="78" t="n">
        <x:v>45852</x:v>
      </x:c>
      <x:c r="R592" s="23" t="str">
        <x:v>True</x:v>
      </x:c>
      <x:c r="S592" s="23" t="str">
        <x:v>True</x:v>
      </x:c>
      <x:c r="T592" s="23" t="str">
        <x:v>False</x:v>
      </x:c>
    </x:row>
    <x:row r="593">
      <x:c r="A593" s="23" t="str">
        <x:v>total_calibration</x:v>
      </x:c>
      <x:c r="B593" s="23" t="n">
        <x:v>3</x:v>
      </x:c>
      <x:c r="C593" s="23" t="str">
        <x:v>checkpoint:epoch:qwen3-coder-480b-a35b</x:v>
      </x:c>
      <x:c r="D593" s="23" t="str">
        <x:v>Qwen3-Coder-480B-A35B</x:v>
      </x:c>
      <x:c r="E593" s="23" t="str">
        <x:v>qwen</x:v>
      </x:c>
      <x:c r="F593" s="78" t="n">
        <x:v>45860</x:v>
      </x:c>
      <x:c r="G593" s="78" t="n">
        <x:v>45863</x:v>
      </x:c>
      <x:c r="H593" s="81" t="n">
        <x:v>0.3024</x:v>
      </x:c>
      <x:c r="I593" s="81" t="n">
        <x:v>0.746016095742</x:v>
      </x:c>
      <x:c r="J593" s="23" t="str">
        <x:v>total_b</x:v>
      </x:c>
      <x:c r="K593" s="23" t="str">
        <x:v>date_historical_price</x:v>
      </x:c>
      <x:c r="L593" s="81" t="n">
        <x:v>480</x:v>
      </x:c>
      <x:c r="M593" s="81" t="n">
        <x:v>295.1238467910688</x:v>
      </x:c>
      <x:c r="N593" s="81" t="n">
        <x:v>-0.21123693430957066</x:v>
      </x:c>
      <x:c r="O593" s="23" t="n">
        <x:v>21</x:v>
      </x:c>
      <x:c r="P593" s="23" t="n">
        <x:v>8</x:v>
      </x:c>
      <x:c r="Q593" s="78" t="n">
        <x:v>45852</x:v>
      </x:c>
      <x:c r="R593" s="23" t="str">
        <x:v>True</x:v>
      </x:c>
      <x:c r="S593" s="23" t="str">
        <x:v>True</x:v>
      </x:c>
      <x:c r="T593" s="23" t="str">
        <x:v>False</x:v>
      </x:c>
    </x:row>
    <x:row r="594">
      <x:c r="A594" s="23" t="str">
        <x:v>total_calibration</x:v>
      </x:c>
      <x:c r="B594" s="23" t="n">
        <x:v>3</x:v>
      </x:c>
      <x:c r="C594" s="23" t="str">
        <x:v>checkpoint:epoch:qwen3-coder-480b-a35b</x:v>
      </x:c>
      <x:c r="D594" s="23" t="str">
        <x:v>Qwen3-Coder-480B-A35B</x:v>
      </x:c>
      <x:c r="E594" s="23" t="str">
        <x:v>qwen</x:v>
      </x:c>
      <x:c r="F594" s="78" t="n">
        <x:v>45860</x:v>
      </x:c>
      <x:c r="G594" s="78" t="n">
        <x:v>45863</x:v>
      </x:c>
      <x:c r="H594" s="81" t="n">
        <x:v>0.3024</x:v>
      </x:c>
      <x:c r="I594" s="81" t="n">
        <x:v>0.746016095742</x:v>
      </x:c>
      <x:c r="J594" s="23" t="str">
        <x:v>total_b</x:v>
      </x:c>
      <x:c r="K594" s="23" t="str">
        <x:v>date_current_price_nonprospective</x:v>
      </x:c>
      <x:c r="L594" s="81" t="n">
        <x:v>480</x:v>
      </x:c>
      <x:c r="M594" s="81" t="n">
        <x:v>485.6112278994311</x:v>
      </x:c>
      <x:c r="N594" s="81" t="n">
        <x:v>0.005047482203957391</x:v>
      </x:c>
      <x:c r="O594" s="23" t="n">
        <x:v>21</x:v>
      </x:c>
      <x:c r="P594" s="23" t="n">
        <x:v>8</x:v>
      </x:c>
      <x:c r="Q594" s="78" t="n">
        <x:v>45852</x:v>
      </x:c>
      <x:c r="R594" s="23" t="str">
        <x:v>True</x:v>
      </x:c>
      <x:c r="S594" s="23" t="str">
        <x:v>True</x:v>
      </x:c>
      <x:c r="T594" s="23" t="str">
        <x:v>True</x:v>
      </x:c>
    </x:row>
    <x:row r="595">
      <x:c r="A595" s="23" t="str">
        <x:v>total_calibration</x:v>
      </x:c>
      <x:c r="B595" s="23" t="n">
        <x:v>3</x:v>
      </x:c>
      <x:c r="C595" s="23" t="str">
        <x:v>checkpoint:epoch:qwen3-235b-a22b-jul-2025</x:v>
      </x:c>
      <x:c r="D595" s="23" t="str">
        <x:v>Qwen3-235B-A22B (Jul 2025)</x:v>
      </x:c>
      <x:c r="E595" s="23" t="str">
        <x:v>qwen</x:v>
      </x:c>
      <x:c r="F595" s="78" t="n">
        <x:v>45863</x:v>
      </x:c>
      <x:c r="G595" s="78" t="n">
        <x:v>45866</x:v>
      </x:c>
      <x:c r="H595" s="81" t="n">
        <x:v>0.2660826939130014</x:v>
      </x:c>
      <x:c r="I595" s="81" t="n">
        <x:v>0.373205080757</x:v>
      </x:c>
      <x:c r="J595" s="23" t="str">
        <x:v>total_b</x:v>
      </x:c>
      <x:c r="K595" s="23" t="str">
        <x:v>date_only</x:v>
      </x:c>
      <x:c r="L595" s="81" t="n">
        <x:v>235</x:v>
      </x:c>
      <x:c r="M595" s="81" t="n">
        <x:v>753.4370325698652</x:v>
      </x:c>
      <x:c r="N595" s="81" t="n">
        <x:v>0.5059791003508667</x:v>
      </x:c>
      <x:c r="O595" s="23" t="n">
        <x:v>21</x:v>
      </x:c>
      <x:c r="P595" s="23" t="n">
        <x:v>8</x:v>
      </x:c>
      <x:c r="Q595" s="78" t="n">
        <x:v>45852</x:v>
      </x:c>
      <x:c r="R595" s="23" t="str">
        <x:v>True</x:v>
      </x:c>
      <x:c r="S595" s="23" t="str">
        <x:v>True</x:v>
      </x:c>
      <x:c r="T595" s="23" t="str">
        <x:v>False</x:v>
      </x:c>
    </x:row>
    <x:row r="596">
      <x:c r="A596" s="23" t="str">
        <x:v>total_calibration</x:v>
      </x:c>
      <x:c r="B596" s="23" t="n">
        <x:v>3</x:v>
      </x:c>
      <x:c r="C596" s="23" t="str">
        <x:v>checkpoint:epoch:qwen3-235b-a22b-jul-2025</x:v>
      </x:c>
      <x:c r="D596" s="23" t="str">
        <x:v>Qwen3-235B-A22B (Jul 2025)</x:v>
      </x:c>
      <x:c r="E596" s="23" t="str">
        <x:v>qwen</x:v>
      </x:c>
      <x:c r="F596" s="78" t="n">
        <x:v>45863</x:v>
      </x:c>
      <x:c r="G596" s="78" t="n">
        <x:v>45866</x:v>
      </x:c>
      <x:c r="H596" s="81" t="n">
        <x:v>0.2660826939130014</x:v>
      </x:c>
      <x:c r="I596" s="81" t="n">
        <x:v>0.373205080757</x:v>
      </x:c>
      <x:c r="J596" s="23" t="str">
        <x:v>total_b</x:v>
      </x:c>
      <x:c r="K596" s="23" t="str">
        <x:v>date_historical_price</x:v>
      </x:c>
      <x:c r="L596" s="81" t="n">
        <x:v>235</x:v>
      </x:c>
      <x:c r="M596" s="81" t="n">
        <x:v>279.25429310058263</x:v>
      </x:c>
      <x:c r="N596" s="81" t="n">
        <x:v>0.07493199616966713</x:v>
      </x:c>
      <x:c r="O596" s="23" t="n">
        <x:v>21</x:v>
      </x:c>
      <x:c r="P596" s="23" t="n">
        <x:v>8</x:v>
      </x:c>
      <x:c r="Q596" s="78" t="n">
        <x:v>45852</x:v>
      </x:c>
      <x:c r="R596" s="23" t="str">
        <x:v>True</x:v>
      </x:c>
      <x:c r="S596" s="23" t="str">
        <x:v>True</x:v>
      </x:c>
      <x:c r="T596" s="23" t="str">
        <x:v>False</x:v>
      </x:c>
    </x:row>
    <x:row r="597">
      <x:c r="A597" s="23" t="str">
        <x:v>total_calibration</x:v>
      </x:c>
      <x:c r="B597" s="23" t="n">
        <x:v>3</x:v>
      </x:c>
      <x:c r="C597" s="23" t="str">
        <x:v>checkpoint:epoch:qwen3-235b-a22b-jul-2025</x:v>
      </x:c>
      <x:c r="D597" s="23" t="str">
        <x:v>Qwen3-235B-A22B (Jul 2025)</x:v>
      </x:c>
      <x:c r="E597" s="23" t="str">
        <x:v>qwen</x:v>
      </x:c>
      <x:c r="F597" s="78" t="n">
        <x:v>45863</x:v>
      </x:c>
      <x:c r="G597" s="78" t="n">
        <x:v>45866</x:v>
      </x:c>
      <x:c r="H597" s="81" t="n">
        <x:v>0.2660826939130014</x:v>
      </x:c>
      <x:c r="I597" s="81" t="n">
        <x:v>0.373205080757</x:v>
      </x:c>
      <x:c r="J597" s="23" t="str">
        <x:v>total_b</x:v>
      </x:c>
      <x:c r="K597" s="23" t="str">
        <x:v>date_current_price_nonprospective</x:v>
      </x:c>
      <x:c r="L597" s="81" t="n">
        <x:v>235</x:v>
      </x:c>
      <x:c r="M597" s="81" t="n">
        <x:v>307.40603202356186</x:v>
      </x:c>
      <x:c r="N597" s="81" t="n">
        <x:v>0.1166445228465945</x:v>
      </x:c>
      <x:c r="O597" s="23" t="n">
        <x:v>21</x:v>
      </x:c>
      <x:c r="P597" s="23" t="n">
        <x:v>8</x:v>
      </x:c>
      <x:c r="Q597" s="78" t="n">
        <x:v>45852</x:v>
      </x:c>
      <x:c r="R597" s="23" t="str">
        <x:v>True</x:v>
      </x:c>
      <x:c r="S597" s="23" t="str">
        <x:v>True</x:v>
      </x:c>
      <x:c r="T597" s="23" t="str">
        <x:v>True</x:v>
      </x:c>
    </x:row>
    <x:row r="598">
      <x:c r="A598" s="23" t="str">
        <x:v>total_calibration</x:v>
      </x:c>
      <x:c r="B598" s="23" t="n">
        <x:v>3</x:v>
      </x:c>
      <x:c r="C598" s="23" t="str">
        <x:v>checkpoint:alibaba:qwen3-235b-a22b-thinking-jul-2025</x:v>
      </x:c>
      <x:c r="D598" s="23" t="str">
        <x:v>Qwen3-235B-A22B-Thinking (Jul 2025)</x:v>
      </x:c>
      <x:c r="E598" s="23" t="str">
        <x:v>qwen</x:v>
      </x:c>
      <x:c r="F598" s="78" t="n">
        <x:v>45863</x:v>
      </x:c>
      <x:c r="G598" s="78" t="n">
        <x:v>45866</x:v>
      </x:c>
      <x:c r="H598" s="81" t="n">
        <x:v>0.1179</x:v>
      </x:c>
      <x:c r="I598" s="81" t="n">
        <x:v>0.838003579945</x:v>
      </x:c>
      <x:c r="J598" s="23" t="str">
        <x:v>total_b</x:v>
      </x:c>
      <x:c r="K598" s="23" t="str">
        <x:v>date_only</x:v>
      </x:c>
      <x:c r="L598" s="81" t="n">
        <x:v>235</x:v>
      </x:c>
      <x:c r="M598" s="81" t="n">
        <x:v>753.4370325698652</x:v>
      </x:c>
      <x:c r="N598" s="81" t="n">
        <x:v>0.5059791003508667</x:v>
      </x:c>
      <x:c r="O598" s="23" t="n">
        <x:v>21</x:v>
      </x:c>
      <x:c r="P598" s="23" t="n">
        <x:v>8</x:v>
      </x:c>
      <x:c r="Q598" s="78" t="n">
        <x:v>45852</x:v>
      </x:c>
      <x:c r="R598" s="23" t="str">
        <x:v>True</x:v>
      </x:c>
      <x:c r="S598" s="23" t="str">
        <x:v>True</x:v>
      </x:c>
      <x:c r="T598" s="23" t="str">
        <x:v>False</x:v>
      </x:c>
    </x:row>
    <x:row r="599">
      <x:c r="A599" s="23" t="str">
        <x:v>total_calibration</x:v>
      </x:c>
      <x:c r="B599" s="23" t="n">
        <x:v>3</x:v>
      </x:c>
      <x:c r="C599" s="23" t="str">
        <x:v>checkpoint:alibaba:qwen3-235b-a22b-thinking-jul-2025</x:v>
      </x:c>
      <x:c r="D599" s="23" t="str">
        <x:v>Qwen3-235B-A22B-Thinking (Jul 2025)</x:v>
      </x:c>
      <x:c r="E599" s="23" t="str">
        <x:v>qwen</x:v>
      </x:c>
      <x:c r="F599" s="78" t="n">
        <x:v>45863</x:v>
      </x:c>
      <x:c r="G599" s="78" t="n">
        <x:v>45866</x:v>
      </x:c>
      <x:c r="H599" s="81" t="n">
        <x:v>0.1179</x:v>
      </x:c>
      <x:c r="I599" s="81" t="n">
        <x:v>0.838003579945</x:v>
      </x:c>
      <x:c r="J599" s="23" t="str">
        <x:v>total_b</x:v>
      </x:c>
      <x:c r="K599" s="23" t="str">
        <x:v>date_historical_price</x:v>
      </x:c>
      <x:c r="L599" s="81" t="n">
        <x:v>235</x:v>
      </x:c>
      <x:c r="M599" s="81" t="n">
        <x:v>159.96356556208488</x:v>
      </x:c>
      <x:c r="N599" s="81" t="n">
        <x:v>-0.1670467863483851</x:v>
      </x:c>
      <x:c r="O599" s="23" t="n">
        <x:v>21</x:v>
      </x:c>
      <x:c r="P599" s="23" t="n">
        <x:v>8</x:v>
      </x:c>
      <x:c r="Q599" s="78" t="n">
        <x:v>45852</x:v>
      </x:c>
      <x:c r="R599" s="23" t="str">
        <x:v>True</x:v>
      </x:c>
      <x:c r="S599" s="23" t="str">
        <x:v>True</x:v>
      </x:c>
      <x:c r="T599" s="23" t="str">
        <x:v>False</x:v>
      </x:c>
    </x:row>
    <x:row r="600">
      <x:c r="A600" s="23" t="str">
        <x:v>total_calibration</x:v>
      </x:c>
      <x:c r="B600" s="23" t="n">
        <x:v>3</x:v>
      </x:c>
      <x:c r="C600" s="23" t="str">
        <x:v>checkpoint:alibaba:qwen3-235b-a22b-thinking-jul-2025</x:v>
      </x:c>
      <x:c r="D600" s="23" t="str">
        <x:v>Qwen3-235B-A22B-Thinking (Jul 2025)</x:v>
      </x:c>
      <x:c r="E600" s="23" t="str">
        <x:v>qwen</x:v>
      </x:c>
      <x:c r="F600" s="78" t="n">
        <x:v>45863</x:v>
      </x:c>
      <x:c r="G600" s="78" t="n">
        <x:v>45866</x:v>
      </x:c>
      <x:c r="H600" s="81" t="n">
        <x:v>0.1179</x:v>
      </x:c>
      <x:c r="I600" s="81" t="n">
        <x:v>0.838003579945</x:v>
      </x:c>
      <x:c r="J600" s="23" t="str">
        <x:v>total_b</x:v>
      </x:c>
      <x:c r="K600" s="23" t="str">
        <x:v>date_current_price_nonprospective</x:v>
      </x:c>
      <x:c r="L600" s="81" t="n">
        <x:v>235</x:v>
      </x:c>
      <x:c r="M600" s="81" t="n">
        <x:v>544.3655094187095</x:v>
      </x:c>
      <x:c r="N600" s="81" t="n">
        <x:v>0.36482273856585534</x:v>
      </x:c>
      <x:c r="O600" s="23" t="n">
        <x:v>21</x:v>
      </x:c>
      <x:c r="P600" s="23" t="n">
        <x:v>8</x:v>
      </x:c>
      <x:c r="Q600" s="78" t="n">
        <x:v>45852</x:v>
      </x:c>
      <x:c r="R600" s="23" t="str">
        <x:v>True</x:v>
      </x:c>
      <x:c r="S600" s="23" t="str">
        <x:v>True</x:v>
      </x:c>
      <x:c r="T600" s="23" t="str">
        <x:v>True</x:v>
      </x:c>
    </x:row>
    <x:row r="601">
      <x:c r="A601" s="23" t="str">
        <x:v>total_calibration</x:v>
      </x:c>
      <x:c r="B601" s="23" t="n">
        <x:v>3</x:v>
      </x:c>
      <x:c r="C601" s="23" t="str">
        <x:v>checkpoint:epoch:glm-4-5</x:v>
      </x:c>
      <x:c r="D601" s="23" t="str">
        <x:v>GLM-4.5</x:v>
      </x:c>
      <x:c r="E601" s="23" t="str">
        <x:v>z-ai</x:v>
      </x:c>
      <x:c r="F601" s="78" t="n">
        <x:v>45874</x:v>
      </x:c>
      <x:c r="G601" s="78" t="n">
        <x:v>45869</x:v>
      </x:c>
      <x:c r="H601" s="81" t="n">
        <x:v>0.2</x:v>
      </x:c>
      <x:c r="I601" s="81" t="n">
        <x:v>1.14891252931</x:v>
      </x:c>
      <x:c r="J601" s="23" t="str">
        <x:v>total_b</x:v>
      </x:c>
      <x:c r="K601" s="23" t="str">
        <x:v>date_only</x:v>
      </x:c>
      <x:c r="L601" s="81" t="n">
        <x:v>355</x:v>
      </x:c>
      <x:c r="M601" s="81" t="n">
        <x:v>632.7158417131409</x:v>
      </x:c>
      <x:c r="N601" s="81" t="n">
        <x:v>0.2509803552502238</x:v>
      </x:c>
      <x:c r="O601" s="23" t="n">
        <x:v>30</x:v>
      </x:c>
      <x:c r="P601" s="23" t="n">
        <x:v>9</x:v>
      </x:c>
      <x:c r="Q601" s="78" t="n">
        <x:v>45866</x:v>
      </x:c>
      <x:c r="R601" s="23" t="str">
        <x:v>True</x:v>
      </x:c>
      <x:c r="S601" s="23" t="str">
        <x:v>True</x:v>
      </x:c>
      <x:c r="T601" s="23" t="str">
        <x:v>False</x:v>
      </x:c>
    </x:row>
    <x:row r="602">
      <x:c r="A602" s="23" t="str">
        <x:v>total_calibration</x:v>
      </x:c>
      <x:c r="B602" s="23" t="n">
        <x:v>3</x:v>
      </x:c>
      <x:c r="C602" s="23" t="str">
        <x:v>checkpoint:epoch:glm-4-5</x:v>
      </x:c>
      <x:c r="D602" s="23" t="str">
        <x:v>GLM-4.5</x:v>
      </x:c>
      <x:c r="E602" s="23" t="str">
        <x:v>z-ai</x:v>
      </x:c>
      <x:c r="F602" s="78" t="n">
        <x:v>45874</x:v>
      </x:c>
      <x:c r="G602" s="78" t="n">
        <x:v>45869</x:v>
      </x:c>
      <x:c r="H602" s="81" t="n">
        <x:v>0.2</x:v>
      </x:c>
      <x:c r="I602" s="81" t="n">
        <x:v>1.14891252931</x:v>
      </x:c>
      <x:c r="J602" s="23" t="str">
        <x:v>total_b</x:v>
      </x:c>
      <x:c r="K602" s="23" t="str">
        <x:v>date_historical_price</x:v>
      </x:c>
      <x:c r="L602" s="81" t="n">
        <x:v>355</x:v>
      </x:c>
      <x:c r="M602" s="81" t="n">
        <x:v>225.51017037501163</x:v>
      </x:c>
      <x:c r="N602" s="81" t="n">
        <x:v>-0.1970622199757298</x:v>
      </x:c>
      <x:c r="O602" s="23" t="n">
        <x:v>30</x:v>
      </x:c>
      <x:c r="P602" s="23" t="n">
        <x:v>9</x:v>
      </x:c>
      <x:c r="Q602" s="78" t="n">
        <x:v>45866</x:v>
      </x:c>
      <x:c r="R602" s="23" t="str">
        <x:v>True</x:v>
      </x:c>
      <x:c r="S602" s="23" t="str">
        <x:v>True</x:v>
      </x:c>
      <x:c r="T602" s="23" t="str">
        <x:v>False</x:v>
      </x:c>
    </x:row>
    <x:row r="603">
      <x:c r="A603" s="23" t="str">
        <x:v>total_calibration</x:v>
      </x:c>
      <x:c r="B603" s="23" t="n">
        <x:v>3</x:v>
      </x:c>
      <x:c r="C603" s="23" t="str">
        <x:v>checkpoint:epoch:glm-4-5</x:v>
      </x:c>
      <x:c r="D603" s="23" t="str">
        <x:v>GLM-4.5</x:v>
      </x:c>
      <x:c r="E603" s="23" t="str">
        <x:v>z-ai</x:v>
      </x:c>
      <x:c r="F603" s="78" t="n">
        <x:v>45874</x:v>
      </x:c>
      <x:c r="G603" s="78" t="n">
        <x:v>45869</x:v>
      </x:c>
      <x:c r="H603" s="81" t="n">
        <x:v>0.2</x:v>
      </x:c>
      <x:c r="I603" s="81" t="n">
        <x:v>1.14891252931</x:v>
      </x:c>
      <x:c r="J603" s="23" t="str">
        <x:v>total_b</x:v>
      </x:c>
      <x:c r="K603" s="23" t="str">
        <x:v>date_current_price_nonprospective</x:v>
      </x:c>
      <x:c r="L603" s="81" t="n">
        <x:v>355</x:v>
      </x:c>
      <x:c r="M603" s="81" t="n">
        <x:v>625.7428719062141</x:v>
      </x:c>
      <x:c r="N603" s="81" t="n">
        <x:v>0.24616755802671722</x:v>
      </x:c>
      <x:c r="O603" s="23" t="n">
        <x:v>30</x:v>
      </x:c>
      <x:c r="P603" s="23" t="n">
        <x:v>9</x:v>
      </x:c>
      <x:c r="Q603" s="78" t="n">
        <x:v>45866</x:v>
      </x:c>
      <x:c r="R603" s="23" t="str">
        <x:v>True</x:v>
      </x:c>
      <x:c r="S603" s="23" t="str">
        <x:v>True</x:v>
      </x:c>
      <x:c r="T603" s="23" t="str">
        <x:v>True</x:v>
      </x:c>
    </x:row>
    <x:row r="604">
      <x:c r="A604" s="23" t="str">
        <x:v>total_calibration</x:v>
      </x:c>
      <x:c r="B604" s="23" t="n">
        <x:v>3</x:v>
      </x:c>
      <x:c r="C604" s="23" t="str">
        <x:v>checkpoint:epoch:glm-4-5-air</x:v>
      </x:c>
      <x:c r="D604" s="23" t="str">
        <x:v>GLM-4.5-Air</x:v>
      </x:c>
      <x:c r="E604" s="23" t="str">
        <x:v>z-ai</x:v>
      </x:c>
      <x:c r="F604" s="78" t="n">
        <x:v>45874</x:v>
      </x:c>
      <x:c r="G604" s="78" t="n">
        <x:v>45869</x:v>
      </x:c>
      <x:c r="H604" s="81" t="n">
        <x:v>0.469041575982343</x:v>
      </x:c>
      <x:c r="I604" s="81" t="n">
        <x:v>0.346987031458</x:v>
      </x:c>
      <x:c r="J604" s="23" t="str">
        <x:v>total_b</x:v>
      </x:c>
      <x:c r="K604" s="23" t="str">
        <x:v>date_only</x:v>
      </x:c>
      <x:c r="L604" s="81" t="n">
        <x:v>106</x:v>
      </x:c>
      <x:c r="M604" s="81" t="n">
        <x:v>632.7158417131409</x:v>
      </x:c>
      <x:c r="N604" s="81" t="n">
        <x:v>0.7759028430405477</x:v>
      </x:c>
      <x:c r="O604" s="23" t="n">
        <x:v>30</x:v>
      </x:c>
      <x:c r="P604" s="23" t="n">
        <x:v>9</x:v>
      </x:c>
      <x:c r="Q604" s="78" t="n">
        <x:v>45866</x:v>
      </x:c>
      <x:c r="R604" s="23" t="str">
        <x:v>True</x:v>
      </x:c>
      <x:c r="S604" s="23" t="str">
        <x:v>True</x:v>
      </x:c>
      <x:c r="T604" s="23" t="str">
        <x:v>False</x:v>
      </x:c>
    </x:row>
    <x:row r="605">
      <x:c r="A605" s="23" t="str">
        <x:v>total_calibration</x:v>
      </x:c>
      <x:c r="B605" s="23" t="n">
        <x:v>3</x:v>
      </x:c>
      <x:c r="C605" s="23" t="str">
        <x:v>checkpoint:epoch:glm-4-5-air</x:v>
      </x:c>
      <x:c r="D605" s="23" t="str">
        <x:v>GLM-4.5-Air</x:v>
      </x:c>
      <x:c r="E605" s="23" t="str">
        <x:v>z-ai</x:v>
      </x:c>
      <x:c r="F605" s="78" t="n">
        <x:v>45874</x:v>
      </x:c>
      <x:c r="G605" s="78" t="n">
        <x:v>45869</x:v>
      </x:c>
      <x:c r="H605" s="81" t="n">
        <x:v>0.469041575982343</x:v>
      </x:c>
      <x:c r="I605" s="81" t="n">
        <x:v>0.346987031458</x:v>
      </x:c>
      <x:c r="J605" s="23" t="str">
        <x:v>total_b</x:v>
      </x:c>
      <x:c r="K605" s="23" t="str">
        <x:v>date_historical_price</x:v>
      </x:c>
      <x:c r="L605" s="81" t="n">
        <x:v>106</x:v>
      </x:c>
      <x:c r="M605" s="81" t="n">
        <x:v>418.3565093999836</x:v>
      </x:c>
      <x:c r="N605" s="81" t="n">
        <x:v>0.5962406654957083</x:v>
      </x:c>
      <x:c r="O605" s="23" t="n">
        <x:v>30</x:v>
      </x:c>
      <x:c r="P605" s="23" t="n">
        <x:v>9</x:v>
      </x:c>
      <x:c r="Q605" s="78" t="n">
        <x:v>45866</x:v>
      </x:c>
      <x:c r="R605" s="23" t="str">
        <x:v>True</x:v>
      </x:c>
      <x:c r="S605" s="23" t="str">
        <x:v>True</x:v>
      </x:c>
      <x:c r="T605" s="23" t="str">
        <x:v>False</x:v>
      </x:c>
    </x:row>
    <x:row r="606">
      <x:c r="A606" s="23" t="str">
        <x:v>total_calibration</x:v>
      </x:c>
      <x:c r="B606" s="23" t="n">
        <x:v>3</x:v>
      </x:c>
      <x:c r="C606" s="23" t="str">
        <x:v>checkpoint:epoch:glm-4-5-air</x:v>
      </x:c>
      <x:c r="D606" s="23" t="str">
        <x:v>GLM-4.5-Air</x:v>
      </x:c>
      <x:c r="E606" s="23" t="str">
        <x:v>z-ai</x:v>
      </x:c>
      <x:c r="F606" s="78" t="n">
        <x:v>45874</x:v>
      </x:c>
      <x:c r="G606" s="78" t="n">
        <x:v>45869</x:v>
      </x:c>
      <x:c r="H606" s="81" t="n">
        <x:v>0.469041575982343</x:v>
      </x:c>
      <x:c r="I606" s="81" t="n">
        <x:v>0.346987031458</x:v>
      </x:c>
      <x:c r="J606" s="23" t="str">
        <x:v>total_b</x:v>
      </x:c>
      <x:c r="K606" s="23" t="str">
        <x:v>date_current_price_nonprospective</x:v>
      </x:c>
      <x:c r="L606" s="81" t="n">
        <x:v>106</x:v>
      </x:c>
      <x:c r="M606" s="81" t="n">
        <x:v>250.84869810308047</x:v>
      </x:c>
      <x:c r="N606" s="81" t="n">
        <x:v>0.37410598613003304</x:v>
      </x:c>
      <x:c r="O606" s="23" t="n">
        <x:v>30</x:v>
      </x:c>
      <x:c r="P606" s="23" t="n">
        <x:v>9</x:v>
      </x:c>
      <x:c r="Q606" s="78" t="n">
        <x:v>45866</x:v>
      </x:c>
      <x:c r="R606" s="23" t="str">
        <x:v>True</x:v>
      </x:c>
      <x:c r="S606" s="23" t="str">
        <x:v>True</x:v>
      </x:c>
      <x:c r="T606" s="23" t="str">
        <x:v>True</x:v>
      </x:c>
    </x:row>
    <x:row r="607">
      <x:c r="A607" s="23" t="str">
        <x:v>total_calibration</x:v>
      </x:c>
      <x:c r="B607" s="23" t="n">
        <x:v>3</x:v>
      </x:c>
      <x:c r="C607" s="23" t="str">
        <x:v>checkpoint:openai:gpt-oss-120b</x:v>
      </x:c>
      <x:c r="D607" s="23" t="str">
        <x:v>gpt-oss-120b</x:v>
      </x:c>
      <x:c r="E607" s="23" t="str">
        <x:v>openai</x:v>
      </x:c>
      <x:c r="F607" s="78" t="n">
        <x:v>45874</x:v>
      </x:c>
      <x:c r="G607" s="78" t="n">
        <x:v>45877</x:v>
      </x:c>
      <x:c r="H607" s="81" t="n">
        <x:v>0.20124611797498107</x:v>
      </x:c>
      <x:c r="I607" s="81" t="n">
        <x:v>0.3</x:v>
      </x:c>
      <x:c r="J607" s="23" t="str">
        <x:v>total_b</x:v>
      </x:c>
      <x:c r="K607" s="23" t="str">
        <x:v>date_only</x:v>
      </x:c>
      <x:c r="L607" s="81" t="n">
        <x:v>116.83</x:v>
      </x:c>
      <x:c r="M607" s="81" t="n">
        <x:v>433.09486955155404</x:v>
      </x:c>
      <x:c r="N607" s="81" t="n">
        <x:v>0.5690286624077382</x:v>
      </x:c>
      <x:c r="O607" s="23" t="n">
        <x:v>32</x:v>
      </x:c>
      <x:c r="P607" s="23" t="n">
        <x:v>10</x:v>
      </x:c>
      <x:c r="Q607" s="78" t="n">
        <x:v>45869</x:v>
      </x:c>
      <x:c r="R607" s="23" t="str">
        <x:v>True</x:v>
      </x:c>
      <x:c r="S607" s="23" t="str">
        <x:v>True</x:v>
      </x:c>
      <x:c r="T607" s="23" t="str">
        <x:v>False</x:v>
      </x:c>
    </x:row>
    <x:row r="608">
      <x:c r="A608" s="23" t="str">
        <x:v>total_calibration</x:v>
      </x:c>
      <x:c r="B608" s="23" t="n">
        <x:v>3</x:v>
      </x:c>
      <x:c r="C608" s="23" t="str">
        <x:v>checkpoint:openai:gpt-oss-120b</x:v>
      </x:c>
      <x:c r="D608" s="23" t="str">
        <x:v>gpt-oss-120b</x:v>
      </x:c>
      <x:c r="E608" s="23" t="str">
        <x:v>openai</x:v>
      </x:c>
      <x:c r="F608" s="78" t="n">
        <x:v>45874</x:v>
      </x:c>
      <x:c r="G608" s="78" t="n">
        <x:v>45877</x:v>
      </x:c>
      <x:c r="H608" s="81" t="n">
        <x:v>0.20124611797498107</x:v>
      </x:c>
      <x:c r="I608" s="81" t="n">
        <x:v>0.3</x:v>
      </x:c>
      <x:c r="J608" s="23" t="str">
        <x:v>total_b</x:v>
      </x:c>
      <x:c r="K608" s="23" t="str">
        <x:v>date_historical_price</x:v>
      </x:c>
      <x:c r="L608" s="81" t="n">
        <x:v>116.83</x:v>
      </x:c>
      <x:c r="M608" s="81" t="n">
        <x:v>196.54915322071327</x:v>
      </x:c>
      <x:c r="N608" s="81" t="n">
        <x:v>0.2259168004253936</x:v>
      </x:c>
      <x:c r="O608" s="23" t="n">
        <x:v>32</x:v>
      </x:c>
      <x:c r="P608" s="23" t="n">
        <x:v>10</x:v>
      </x:c>
      <x:c r="Q608" s="78" t="n">
        <x:v>45869</x:v>
      </x:c>
      <x:c r="R608" s="23" t="str">
        <x:v>True</x:v>
      </x:c>
      <x:c r="S608" s="23" t="str">
        <x:v>True</x:v>
      </x:c>
      <x:c r="T608" s="23" t="str">
        <x:v>False</x:v>
      </x:c>
    </x:row>
    <x:row r="609">
      <x:c r="A609" s="23" t="str">
        <x:v>total_calibration</x:v>
      </x:c>
      <x:c r="B609" s="23" t="n">
        <x:v>3</x:v>
      </x:c>
      <x:c r="C609" s="23" t="str">
        <x:v>checkpoint:openai:gpt-oss-120b</x:v>
      </x:c>
      <x:c r="D609" s="23" t="str">
        <x:v>gpt-oss-120b</x:v>
      </x:c>
      <x:c r="E609" s="23" t="str">
        <x:v>openai</x:v>
      </x:c>
      <x:c r="F609" s="78" t="n">
        <x:v>45874</x:v>
      </x:c>
      <x:c r="G609" s="78" t="n">
        <x:v>45877</x:v>
      </x:c>
      <x:c r="H609" s="81" t="n">
        <x:v>0.20124611797498107</x:v>
      </x:c>
      <x:c r="I609" s="81" t="n">
        <x:v>0.3</x:v>
      </x:c>
      <x:c r="J609" s="23" t="str">
        <x:v>total_b</x:v>
      </x:c>
      <x:c r="K609" s="23" t="str">
        <x:v>date_current_price_nonprospective</x:v>
      </x:c>
      <x:c r="L609" s="81" t="n">
        <x:v>116.83</x:v>
      </x:c>
      <x:c r="M609" s="81" t="n">
        <x:v>172.65172530686218</x:v>
      </x:c>
      <x:c r="N609" s="81" t="n">
        <x:v>0.16961654591381137</x:v>
      </x:c>
      <x:c r="O609" s="23" t="n">
        <x:v>32</x:v>
      </x:c>
      <x:c r="P609" s="23" t="n">
        <x:v>10</x:v>
      </x:c>
      <x:c r="Q609" s="78" t="n">
        <x:v>45869</x:v>
      </x:c>
      <x:c r="R609" s="23" t="str">
        <x:v>True</x:v>
      </x:c>
      <x:c r="S609" s="23" t="str">
        <x:v>True</x:v>
      </x:c>
      <x:c r="T609" s="23" t="str">
        <x:v>True</x:v>
      </x:c>
    </x:row>
    <x:row r="610">
      <x:c r="A610" s="23" t="str">
        <x:v>total_calibration</x:v>
      </x:c>
      <x:c r="B610" s="23" t="n">
        <x:v>3</x:v>
      </x:c>
      <x:c r="C610" s="23" t="str">
        <x:v>checkpoint:epoch:gpt-oss-20b</x:v>
      </x:c>
      <x:c r="D610" s="23" t="str">
        <x:v>gpt-oss-20b</x:v>
      </x:c>
      <x:c r="E610" s="23" t="str">
        <x:v>openai</x:v>
      </x:c>
      <x:c r="F610" s="78" t="n">
        <x:v>45874</x:v>
      </x:c>
      <x:c r="G610" s="78" t="n">
        <x:v>45877</x:v>
      </x:c>
      <x:c r="H610" s="81" t="n">
        <x:v>0.08</x:v>
      </x:c>
      <x:c r="I610" s="81" t="n">
        <x:v>0.0924264068712</x:v>
      </x:c>
      <x:c r="J610" s="23" t="str">
        <x:v>total_b</x:v>
      </x:c>
      <x:c r="K610" s="23" t="str">
        <x:v>date_only</x:v>
      </x:c>
      <x:c r="L610" s="81" t="n">
        <x:v>20.91</x:v>
      </x:c>
      <x:c r="M610" s="81" t="n">
        <x:v>433.09486955155404</x:v>
      </x:c>
      <x:c r="N610" s="81" t="n">
        <x:v>1.3162290062835698</x:v>
      </x:c>
      <x:c r="O610" s="23" t="n">
        <x:v>32</x:v>
      </x:c>
      <x:c r="P610" s="23" t="n">
        <x:v>10</x:v>
      </x:c>
      <x:c r="Q610" s="78" t="n">
        <x:v>45869</x:v>
      </x:c>
      <x:c r="R610" s="23" t="str">
        <x:v>True</x:v>
      </x:c>
      <x:c r="S610" s="23" t="str">
        <x:v>True</x:v>
      </x:c>
      <x:c r="T610" s="23" t="str">
        <x:v>False</x:v>
      </x:c>
    </x:row>
    <x:row r="611">
      <x:c r="A611" s="23" t="str">
        <x:v>total_calibration</x:v>
      </x:c>
      <x:c r="B611" s="23" t="n">
        <x:v>3</x:v>
      </x:c>
      <x:c r="C611" s="23" t="str">
        <x:v>checkpoint:epoch:gpt-oss-20b</x:v>
      </x:c>
      <x:c r="D611" s="23" t="str">
        <x:v>gpt-oss-20b</x:v>
      </x:c>
      <x:c r="E611" s="23" t="str">
        <x:v>openai</x:v>
      </x:c>
      <x:c r="F611" s="78" t="n">
        <x:v>45874</x:v>
      </x:c>
      <x:c r="G611" s="78" t="n">
        <x:v>45877</x:v>
      </x:c>
      <x:c r="H611" s="81" t="n">
        <x:v>0.08</x:v>
      </x:c>
      <x:c r="I611" s="81" t="n">
        <x:v>0.0924264068712</x:v>
      </x:c>
      <x:c r="J611" s="23" t="str">
        <x:v>total_b</x:v>
      </x:c>
      <x:c r="K611" s="23" t="str">
        <x:v>date_historical_price</x:v>
      </x:c>
      <x:c r="L611" s="81" t="n">
        <x:v>20.91</x:v>
      </x:c>
      <x:c r="M611" s="81" t="n">
        <x:v>101.15351464940113</x:v>
      </x:c>
      <x:c r="N611" s="81" t="n">
        <x:v>0.6846269444159202</x:v>
      </x:c>
      <x:c r="O611" s="23" t="n">
        <x:v>32</x:v>
      </x:c>
      <x:c r="P611" s="23" t="n">
        <x:v>10</x:v>
      </x:c>
      <x:c r="Q611" s="78" t="n">
        <x:v>45869</x:v>
      </x:c>
      <x:c r="R611" s="23" t="str">
        <x:v>True</x:v>
      </x:c>
      <x:c r="S611" s="23" t="str">
        <x:v>True</x:v>
      </x:c>
      <x:c r="T611" s="23" t="str">
        <x:v>False</x:v>
      </x:c>
    </x:row>
    <x:row r="612">
      <x:c r="A612" s="23" t="str">
        <x:v>total_calibration</x:v>
      </x:c>
      <x:c r="B612" s="23" t="n">
        <x:v>3</x:v>
      </x:c>
      <x:c r="C612" s="23" t="str">
        <x:v>checkpoint:epoch:gpt-oss-20b</x:v>
      </x:c>
      <x:c r="D612" s="23" t="str">
        <x:v>gpt-oss-20b</x:v>
      </x:c>
      <x:c r="E612" s="23" t="str">
        <x:v>openai</x:v>
      </x:c>
      <x:c r="F612" s="78" t="n">
        <x:v>45874</x:v>
      </x:c>
      <x:c r="G612" s="78" t="n">
        <x:v>45877</x:v>
      </x:c>
      <x:c r="H612" s="81" t="n">
        <x:v>0.08</x:v>
      </x:c>
      <x:c r="I612" s="81" t="n">
        <x:v>0.0924264068712</x:v>
      </x:c>
      <x:c r="J612" s="23" t="str">
        <x:v>total_b</x:v>
      </x:c>
      <x:c r="K612" s="23" t="str">
        <x:v>date_current_price_nonprospective</x:v>
      </x:c>
      <x:c r="L612" s="81" t="n">
        <x:v>20.91</x:v>
      </x:c>
      <x:c r="M612" s="81" t="n">
        <x:v>67.92422628052654</x:v>
      </x:c>
      <x:c r="N612" s="81" t="n">
        <x:v>0.511670667286439</x:v>
      </x:c>
      <x:c r="O612" s="23" t="n">
        <x:v>32</x:v>
      </x:c>
      <x:c r="P612" s="23" t="n">
        <x:v>10</x:v>
      </x:c>
      <x:c r="Q612" s="78" t="n">
        <x:v>45869</x:v>
      </x:c>
      <x:c r="R612" s="23" t="str">
        <x:v>True</x:v>
      </x:c>
      <x:c r="S612" s="23" t="str">
        <x:v>True</x:v>
      </x:c>
      <x:c r="T612" s="23" t="str">
        <x:v>True</x:v>
      </x:c>
    </x:row>
    <x:row r="613">
      <x:c r="A613" s="23" t="str">
        <x:v>total_calibration</x:v>
      </x:c>
      <x:c r="B613" s="23" t="n">
        <x:v>3</x:v>
      </x:c>
      <x:c r="C613" s="23" t="str">
        <x:v>checkpoint:epoch:glm-4-5v</x:v>
      </x:c>
      <x:c r="D613" s="23" t="str">
        <x:v>GLM-4.5V</x:v>
      </x:c>
      <x:c r="E613" s="23" t="str">
        <x:v>z-ai</x:v>
      </x:c>
      <x:c r="F613" s="78" t="n">
        <x:v>45884</x:v>
      </x:c>
      <x:c r="G613" s="78" t="n">
        <x:v>45883</x:v>
      </x:c>
      <x:c r="H613" s="81" t="n">
        <x:v>0.9486832980505138</x:v>
      </x:c>
      <x:c r="I613" s="81" t="n">
        <x:v>1.03923048454</x:v>
      </x:c>
      <x:c r="J613" s="23" t="str">
        <x:v>total_b</x:v>
      </x:c>
      <x:c r="K613" s="23" t="str">
        <x:v>date_only</x:v>
      </x:c>
      <x:c r="L613" s="81" t="n">
        <x:v>108</x:v>
      </x:c>
      <x:c r="M613" s="81" t="n">
        <x:v>309.479782258502</x:v>
      </x:c>
      <x:c r="N613" s="81" t="n">
        <x:v>0.4572085271410181</x:v>
      </x:c>
      <x:c r="O613" s="23" t="n">
        <x:v>32</x:v>
      </x:c>
      <x:c r="P613" s="23" t="n">
        <x:v>10</x:v>
      </x:c>
      <x:c r="Q613" s="78" t="n">
        <x:v>45877</x:v>
      </x:c>
      <x:c r="R613" s="23" t="str">
        <x:v>True</x:v>
      </x:c>
      <x:c r="S613" s="23" t="str">
        <x:v>True</x:v>
      </x:c>
      <x:c r="T613" s="23" t="str">
        <x:v>False</x:v>
      </x:c>
    </x:row>
    <x:row r="614">
      <x:c r="A614" s="23" t="str">
        <x:v>total_calibration</x:v>
      </x:c>
      <x:c r="B614" s="23" t="n">
        <x:v>3</x:v>
      </x:c>
      <x:c r="C614" s="23" t="str">
        <x:v>checkpoint:epoch:glm-4-5v</x:v>
      </x:c>
      <x:c r="D614" s="23" t="str">
        <x:v>GLM-4.5V</x:v>
      </x:c>
      <x:c r="E614" s="23" t="str">
        <x:v>z-ai</x:v>
      </x:c>
      <x:c r="F614" s="78" t="n">
        <x:v>45884</x:v>
      </x:c>
      <x:c r="G614" s="78" t="n">
        <x:v>45883</x:v>
      </x:c>
      <x:c r="H614" s="81" t="n">
        <x:v>0.9486832980505138</x:v>
      </x:c>
      <x:c r="I614" s="81" t="n">
        <x:v>1.03923048454</x:v>
      </x:c>
      <x:c r="J614" s="23" t="str">
        <x:v>total_b</x:v>
      </x:c>
      <x:c r="K614" s="23" t="str">
        <x:v>date_historical_price</x:v>
      </x:c>
      <x:c r="L614" s="81" t="n">
        <x:v>108</x:v>
      </x:c>
      <x:c r="M614" s="81" t="n">
        <x:v>555.2713264193402</x:v>
      </x:c>
      <x:c r="N614" s="81" t="n">
        <x:v>0.7110814920908302</x:v>
      </x:c>
      <x:c r="O614" s="23" t="n">
        <x:v>32</x:v>
      </x:c>
      <x:c r="P614" s="23" t="n">
        <x:v>10</x:v>
      </x:c>
      <x:c r="Q614" s="78" t="n">
        <x:v>45877</x:v>
      </x:c>
      <x:c r="R614" s="23" t="str">
        <x:v>True</x:v>
      </x:c>
      <x:c r="S614" s="23" t="str">
        <x:v>True</x:v>
      </x:c>
      <x:c r="T614" s="23" t="str">
        <x:v>False</x:v>
      </x:c>
    </x:row>
    <x:row r="615">
      <x:c r="A615" s="23" t="str">
        <x:v>total_calibration</x:v>
      </x:c>
      <x:c r="B615" s="23" t="n">
        <x:v>3</x:v>
      </x:c>
      <x:c r="C615" s="23" t="str">
        <x:v>checkpoint:epoch:glm-4-5v</x:v>
      </x:c>
      <x:c r="D615" s="23" t="str">
        <x:v>GLM-4.5V</x:v>
      </x:c>
      <x:c r="E615" s="23" t="str">
        <x:v>z-ai</x:v>
      </x:c>
      <x:c r="F615" s="78" t="n">
        <x:v>45884</x:v>
      </x:c>
      <x:c r="G615" s="78" t="n">
        <x:v>45883</x:v>
      </x:c>
      <x:c r="H615" s="81" t="n">
        <x:v>0.9486832980505138</x:v>
      </x:c>
      <x:c r="I615" s="81" t="n">
        <x:v>1.03923048454</x:v>
      </x:c>
      <x:c r="J615" s="23" t="str">
        <x:v>total_b</x:v>
      </x:c>
      <x:c r="K615" s="23" t="str">
        <x:v>date_current_price_nonprospective</x:v>
      </x:c>
      <x:c r="L615" s="81" t="n">
        <x:v>108</x:v>
      </x:c>
      <x:c r="M615" s="81" t="n">
        <x:v>467.7026199659605</x:v>
      </x:c>
      <x:c r="N615" s="81" t="n">
        <x:v>0.6365460472493767</x:v>
      </x:c>
      <x:c r="O615" s="23" t="n">
        <x:v>32</x:v>
      </x:c>
      <x:c r="P615" s="23" t="n">
        <x:v>10</x:v>
      </x:c>
      <x:c r="Q615" s="78" t="n">
        <x:v>45877</x:v>
      </x:c>
      <x:c r="R615" s="23" t="str">
        <x:v>True</x:v>
      </x:c>
      <x:c r="S615" s="23" t="str">
        <x:v>True</x:v>
      </x:c>
      <x:c r="T615" s="23" t="str">
        <x:v>True</x:v>
      </x:c>
    </x:row>
    <x:row r="616">
      <x:c r="A616" s="23" t="str">
        <x:v>total_calibration</x:v>
      </x:c>
      <x:c r="B616" s="23" t="n">
        <x:v>3</x:v>
      </x:c>
      <x:c r="C616" s="23" t="str">
        <x:v>checkpoint:epoch:deepseek-v3-1</x:v>
      </x:c>
      <x:c r="D616" s="23" t="str">
        <x:v>DeepSeek-V3.1</x:v>
      </x:c>
      <x:c r="E616" s="23" t="str">
        <x:v>deepseek</x:v>
      </x:c>
      <x:c r="F616" s="78" t="n">
        <x:v>45890</x:v>
      </x:c>
      <x:c r="G616" s="78" t="n">
        <x:v>45893</x:v>
      </x:c>
      <x:c r="H616" s="81" t="n">
        <x:v>0.4</x:v>
      </x:c>
      <x:c r="I616" s="81" t="n">
        <x:v>0.743240928382</x:v>
      </x:c>
      <x:c r="J616" s="23" t="str">
        <x:v>total_b</x:v>
      </x:c>
      <x:c r="K616" s="23" t="str">
        <x:v>date_only</x:v>
      </x:c>
      <x:c r="L616" s="81" t="n">
        <x:v>671</x:v>
      </x:c>
      <x:c r="M616" s="81" t="n">
        <x:v>258.5192648956191</x:v>
      </x:c>
      <x:c r="N616" s="81" t="n">
        <x:v>-0.4142296078411101</x:v>
      </x:c>
      <x:c r="O616" s="23" t="n">
        <x:v>31</x:v>
      </x:c>
      <x:c r="P616" s="23" t="n">
        <x:v>10</x:v>
      </x:c>
      <x:c r="Q616" s="78" t="n">
        <x:v>45883</x:v>
      </x:c>
      <x:c r="R616" s="23" t="str">
        <x:v>True</x:v>
      </x:c>
      <x:c r="S616" s="23" t="str">
        <x:v>True</x:v>
      </x:c>
      <x:c r="T616" s="23" t="str">
        <x:v>False</x:v>
      </x:c>
    </x:row>
    <x:row r="617">
      <x:c r="A617" s="23" t="str">
        <x:v>total_calibration</x:v>
      </x:c>
      <x:c r="B617" s="23" t="n">
        <x:v>3</x:v>
      </x:c>
      <x:c r="C617" s="23" t="str">
        <x:v>checkpoint:epoch:deepseek-v3-1</x:v>
      </x:c>
      <x:c r="D617" s="23" t="str">
        <x:v>DeepSeek-V3.1</x:v>
      </x:c>
      <x:c r="E617" s="23" t="str">
        <x:v>deepseek</x:v>
      </x:c>
      <x:c r="F617" s="78" t="n">
        <x:v>45890</x:v>
      </x:c>
      <x:c r="G617" s="78" t="n">
        <x:v>45893</x:v>
      </x:c>
      <x:c r="H617" s="81" t="n">
        <x:v>0.4</x:v>
      </x:c>
      <x:c r="I617" s="81" t="n">
        <x:v>0.743240928382</x:v>
      </x:c>
      <x:c r="J617" s="23" t="str">
        <x:v>total_b</x:v>
      </x:c>
      <x:c r="K617" s="23" t="str">
        <x:v>date_historical_price</x:v>
      </x:c>
      <x:c r="L617" s="81" t="n">
        <x:v>671</x:v>
      </x:c>
      <x:c r="M617" s="81" t="n">
        <x:v>235.55554891059788</x:v>
      </x:c>
      <x:c r="N617" s="81" t="n">
        <x:v>-0.45462918093089405</x:v>
      </x:c>
      <x:c r="O617" s="23" t="n">
        <x:v>31</x:v>
      </x:c>
      <x:c r="P617" s="23" t="n">
        <x:v>10</x:v>
      </x:c>
      <x:c r="Q617" s="78" t="n">
        <x:v>45883</x:v>
      </x:c>
      <x:c r="R617" s="23" t="str">
        <x:v>True</x:v>
      </x:c>
      <x:c r="S617" s="23" t="str">
        <x:v>True</x:v>
      </x:c>
      <x:c r="T617" s="23" t="str">
        <x:v>False</x:v>
      </x:c>
    </x:row>
    <x:row r="618">
      <x:c r="A618" s="23" t="str">
        <x:v>total_calibration</x:v>
      </x:c>
      <x:c r="B618" s="23" t="n">
        <x:v>3</x:v>
      </x:c>
      <x:c r="C618" s="23" t="str">
        <x:v>checkpoint:epoch:deepseek-v3-1</x:v>
      </x:c>
      <x:c r="D618" s="23" t="str">
        <x:v>DeepSeek-V3.1</x:v>
      </x:c>
      <x:c r="E618" s="23" t="str">
        <x:v>deepseek</x:v>
      </x:c>
      <x:c r="F618" s="78" t="n">
        <x:v>45890</x:v>
      </x:c>
      <x:c r="G618" s="78" t="n">
        <x:v>45893</x:v>
      </x:c>
      <x:c r="H618" s="81" t="n">
        <x:v>0.4</x:v>
      </x:c>
      <x:c r="I618" s="81" t="n">
        <x:v>0.743240928382</x:v>
      </x:c>
      <x:c r="J618" s="23" t="str">
        <x:v>total_b</x:v>
      </x:c>
      <x:c r="K618" s="23" t="str">
        <x:v>date_current_price_nonprospective</x:v>
      </x:c>
      <x:c r="L618" s="81" t="n">
        <x:v>671</x:v>
      </x:c>
      <x:c r="M618" s="81" t="n">
        <x:v>277.5127980815766</x:v>
      </x:c>
      <x:c r="N618" s="81" t="n">
        <x:v>-0.3834395038524838</x:v>
      </x:c>
      <x:c r="O618" s="23" t="n">
        <x:v>31</x:v>
      </x:c>
      <x:c r="P618" s="23" t="n">
        <x:v>10</x:v>
      </x:c>
      <x:c r="Q618" s="78" t="n">
        <x:v>45883</x:v>
      </x:c>
      <x:c r="R618" s="23" t="str">
        <x:v>True</x:v>
      </x:c>
      <x:c r="S618" s="23" t="str">
        <x:v>True</x:v>
      </x:c>
      <x:c r="T618" s="23" t="str">
        <x:v>True</x:v>
      </x:c>
    </x:row>
    <x:row r="619">
      <x:c r="A619" s="23" t="str">
        <x:v>total_calibration</x:v>
      </x:c>
      <x:c r="B619" s="23" t="n">
        <x:v>3</x:v>
      </x:c>
      <x:c r="C619" s="23" t="str">
        <x:v>checkpoint:alibaba:qwen3-max</x:v>
      </x:c>
      <x:c r="D619" s="23" t="str">
        <x:v>Qwen3-Max</x:v>
      </x:c>
      <x:c r="E619" s="23" t="str">
        <x:v>qwen</x:v>
      </x:c>
      <x:c r="F619" s="78" t="n">
        <x:v>45924</x:v>
      </x:c>
      <x:c r="G619" s="78" t="n">
        <x:v>45908</x:v>
      </x:c>
      <x:c r="H619" s="81" t="n">
        <x:v>2.6832815729997477</x:v>
      </x:c>
      <x:c r="I619" s="81" t="n">
        <x:v>1.74413302245</x:v>
      </x:c>
      <x:c r="J619" s="23" t="str">
        <x:v>total_b</x:v>
      </x:c>
      <x:c r="K619" s="23" t="str">
        <x:v>date_only</x:v>
      </x:c>
      <x:c r="L619" s="81" t="n">
        <x:v>1000</x:v>
      </x:c>
      <x:c r="M619" s="81" t="n">
        <x:v>426.3573975979623</x:v>
      </x:c>
      <x:c r="N619" s="81" t="n">
        <x:v>-0.37022619730340267</x:v>
      </x:c>
      <x:c r="O619" s="23" t="n">
        <x:v>27</x:v>
      </x:c>
      <x:c r="P619" s="23" t="n">
        <x:v>10</x:v>
      </x:c>
      <x:c r="Q619" s="78" t="n">
        <x:v>45893</x:v>
      </x:c>
      <x:c r="R619" s="23" t="str">
        <x:v>True</x:v>
      </x:c>
      <x:c r="S619" s="23" t="str">
        <x:v>True</x:v>
      </x:c>
      <x:c r="T619" s="23" t="str">
        <x:v>False</x:v>
      </x:c>
    </x:row>
    <x:row r="620">
      <x:c r="A620" s="23" t="str">
        <x:v>total_calibration</x:v>
      </x:c>
      <x:c r="B620" s="23" t="n">
        <x:v>3</x:v>
      </x:c>
      <x:c r="C620" s="23" t="str">
        <x:v>checkpoint:alibaba:qwen3-max</x:v>
      </x:c>
      <x:c r="D620" s="23" t="str">
        <x:v>Qwen3-Max</x:v>
      </x:c>
      <x:c r="E620" s="23" t="str">
        <x:v>qwen</x:v>
      </x:c>
      <x:c r="F620" s="78" t="n">
        <x:v>45924</x:v>
      </x:c>
      <x:c r="G620" s="78" t="n">
        <x:v>45908</x:v>
      </x:c>
      <x:c r="H620" s="81" t="n">
        <x:v>2.6832815729997477</x:v>
      </x:c>
      <x:c r="I620" s="81" t="n">
        <x:v>1.74413302245</x:v>
      </x:c>
      <x:c r="J620" s="23" t="str">
        <x:v>total_b</x:v>
      </x:c>
      <x:c r="K620" s="23" t="str">
        <x:v>date_historical_price</x:v>
      </x:c>
      <x:c r="L620" s="81" t="n">
        <x:v>1000</x:v>
      </x:c>
      <x:c r="M620" s="81" t="n">
        <x:v>1374.9289325215627</x:v>
      </x:c>
      <x:c r="N620" s="81" t="n">
        <x:v>0.13828025088528453</x:v>
      </x:c>
      <x:c r="O620" s="23" t="n">
        <x:v>27</x:v>
      </x:c>
      <x:c r="P620" s="23" t="n">
        <x:v>10</x:v>
      </x:c>
      <x:c r="Q620" s="78" t="n">
        <x:v>45893</x:v>
      </x:c>
      <x:c r="R620" s="23" t="str">
        <x:v>True</x:v>
      </x:c>
      <x:c r="S620" s="23" t="str">
        <x:v>True</x:v>
      </x:c>
      <x:c r="T620" s="23" t="str">
        <x:v>False</x:v>
      </x:c>
    </x:row>
    <x:row r="621">
      <x:c r="A621" s="23" t="str">
        <x:v>total_calibration</x:v>
      </x:c>
      <x:c r="B621" s="23" t="n">
        <x:v>3</x:v>
      </x:c>
      <x:c r="C621" s="23" t="str">
        <x:v>checkpoint:alibaba:qwen3-max</x:v>
      </x:c>
      <x:c r="D621" s="23" t="str">
        <x:v>Qwen3-Max</x:v>
      </x:c>
      <x:c r="E621" s="23" t="str">
        <x:v>qwen</x:v>
      </x:c>
      <x:c r="F621" s="78" t="n">
        <x:v>45924</x:v>
      </x:c>
      <x:c r="G621" s="78" t="n">
        <x:v>45908</x:v>
      </x:c>
      <x:c r="H621" s="81" t="n">
        <x:v>2.6832815729997477</x:v>
      </x:c>
      <x:c r="I621" s="81" t="n">
        <x:v>1.74413302245</x:v>
      </x:c>
      <x:c r="J621" s="23" t="str">
        <x:v>total_b</x:v>
      </x:c>
      <x:c r="K621" s="23" t="str">
        <x:v>date_current_price_nonprospective</x:v>
      </x:c>
      <x:c r="L621" s="81" t="n">
        <x:v>1000</x:v>
      </x:c>
      <x:c r="M621" s="81" t="n">
        <x:v>800.9504969892957</x:v>
      </x:c>
      <x:c r="N621" s="81" t="n">
        <x:v>-0.0963943248005883</x:v>
      </x:c>
      <x:c r="O621" s="23" t="n">
        <x:v>27</x:v>
      </x:c>
      <x:c r="P621" s="23" t="n">
        <x:v>10</x:v>
      </x:c>
      <x:c r="Q621" s="78" t="n">
        <x:v>45893</x:v>
      </x:c>
      <x:c r="R621" s="23" t="str">
        <x:v>True</x:v>
      </x:c>
      <x:c r="S621" s="23" t="str">
        <x:v>True</x:v>
      </x:c>
      <x:c r="T621" s="23" t="str">
        <x:v>True</x:v>
      </x:c>
    </x:row>
    <x:row r="622">
      <x:c r="A622" s="23" t="str">
        <x:v>total_calibration</x:v>
      </x:c>
      <x:c r="B622" s="23" t="n">
        <x:v>3</x:v>
      </x:c>
      <x:c r="C622" s="23" t="str">
        <x:v>checkpoint:epoch:qwen3-next-80b-a3b</x:v>
      </x:c>
      <x:c r="D622" s="23" t="str">
        <x:v>Qwen3-Next-80B-A3B</x:v>
      </x:c>
      <x:c r="E622" s="23" t="str">
        <x:v>qwen</x:v>
      </x:c>
      <x:c r="F622" s="78" t="n">
        <x:v>45910</x:v>
      </x:c>
      <x:c r="G622" s="78" t="n">
        <x:v>45914</x:v>
      </x:c>
      <x:c r="H622" s="81" t="n">
        <x:v>0.195652</x:v>
      </x:c>
      <x:c r="I622" s="81" t="n">
        <x:v>0.37796327387399997</x:v>
      </x:c>
      <x:c r="J622" s="23" t="str">
        <x:v>total_b</x:v>
      </x:c>
      <x:c r="K622" s="23" t="str">
        <x:v>date_only</x:v>
      </x:c>
      <x:c r="L622" s="81" t="n">
        <x:v>80</x:v>
      </x:c>
      <x:c r="M622" s="81" t="n">
        <x:v>371.44211138614736</x:v>
      </x:c>
      <x:c r="N622" s="81" t="n">
        <x:v>0.6668011523306874</x:v>
      </x:c>
      <x:c r="O622" s="23" t="n">
        <x:v>27</x:v>
      </x:c>
      <x:c r="P622" s="23" t="n">
        <x:v>10</x:v>
      </x:c>
      <x:c r="Q622" s="78" t="n">
        <x:v>45893</x:v>
      </x:c>
      <x:c r="R622" s="23" t="str">
        <x:v>True</x:v>
      </x:c>
      <x:c r="S622" s="23" t="str">
        <x:v>True</x:v>
      </x:c>
      <x:c r="T622" s="23" t="str">
        <x:v>False</x:v>
      </x:c>
    </x:row>
    <x:row r="623">
      <x:c r="A623" s="23" t="str">
        <x:v>total_calibration</x:v>
      </x:c>
      <x:c r="B623" s="23" t="n">
        <x:v>3</x:v>
      </x:c>
      <x:c r="C623" s="23" t="str">
        <x:v>checkpoint:epoch:qwen3-next-80b-a3b</x:v>
      </x:c>
      <x:c r="D623" s="23" t="str">
        <x:v>Qwen3-Next-80B-A3B</x:v>
      </x:c>
      <x:c r="E623" s="23" t="str">
        <x:v>qwen</x:v>
      </x:c>
      <x:c r="F623" s="78" t="n">
        <x:v>45910</x:v>
      </x:c>
      <x:c r="G623" s="78" t="n">
        <x:v>45914</x:v>
      </x:c>
      <x:c r="H623" s="81" t="n">
        <x:v>0.195652</x:v>
      </x:c>
      <x:c r="I623" s="81" t="n">
        <x:v>0.37796327387399997</x:v>
      </x:c>
      <x:c r="J623" s="23" t="str">
        <x:v>total_b</x:v>
      </x:c>
      <x:c r="K623" s="23" t="str">
        <x:v>date_historical_price</x:v>
      </x:c>
      <x:c r="L623" s="81" t="n">
        <x:v>80</x:v>
      </x:c>
      <x:c r="M623" s="81" t="n">
        <x:v>167.36283856114707</x:v>
      </x:c>
      <x:c r="N623" s="81" t="n">
        <x:v>0.32056904611892467</x:v>
      </x:c>
      <x:c r="O623" s="23" t="n">
        <x:v>27</x:v>
      </x:c>
      <x:c r="P623" s="23" t="n">
        <x:v>10</x:v>
      </x:c>
      <x:c r="Q623" s="78" t="n">
        <x:v>45893</x:v>
      </x:c>
      <x:c r="R623" s="23" t="str">
        <x:v>True</x:v>
      </x:c>
      <x:c r="S623" s="23" t="str">
        <x:v>True</x:v>
      </x:c>
      <x:c r="T623" s="23" t="str">
        <x:v>False</x:v>
      </x:c>
    </x:row>
    <x:row r="624">
      <x:c r="A624" s="23" t="str">
        <x:v>total_calibration</x:v>
      </x:c>
      <x:c r="B624" s="23" t="n">
        <x:v>3</x:v>
      </x:c>
      <x:c r="C624" s="23" t="str">
        <x:v>checkpoint:epoch:qwen3-next-80b-a3b</x:v>
      </x:c>
      <x:c r="D624" s="23" t="str">
        <x:v>Qwen3-Next-80B-A3B</x:v>
      </x:c>
      <x:c r="E624" s="23" t="str">
        <x:v>qwen</x:v>
      </x:c>
      <x:c r="F624" s="78" t="n">
        <x:v>45910</x:v>
      </x:c>
      <x:c r="G624" s="78" t="n">
        <x:v>45914</x:v>
      </x:c>
      <x:c r="H624" s="81" t="n">
        <x:v>0.195652</x:v>
      </x:c>
      <x:c r="I624" s="81" t="n">
        <x:v>0.37796327387399997</x:v>
      </x:c>
      <x:c r="J624" s="23" t="str">
        <x:v>total_b</x:v>
      </x:c>
      <x:c r="K624" s="23" t="str">
        <x:v>date_current_price_nonprospective</x:v>
      </x:c>
      <x:c r="L624" s="81" t="n">
        <x:v>80</x:v>
      </x:c>
      <x:c r="M624" s="81" t="n">
        <x:v>206.28860168532373</x:v>
      </x:c>
      <x:c r="N624" s="81" t="n">
        <x:v>0.4113852450436181</x:v>
      </x:c>
      <x:c r="O624" s="23" t="n">
        <x:v>27</x:v>
      </x:c>
      <x:c r="P624" s="23" t="n">
        <x:v>10</x:v>
      </x:c>
      <x:c r="Q624" s="78" t="n">
        <x:v>45893</x:v>
      </x:c>
      <x:c r="R624" s="23" t="str">
        <x:v>True</x:v>
      </x:c>
      <x:c r="S624" s="23" t="str">
        <x:v>True</x:v>
      </x:c>
      <x:c r="T624" s="23" t="str">
        <x:v>True</x:v>
      </x:c>
    </x:row>
    <x:row r="625">
      <x:c r="A625" s="23" t="str">
        <x:v>total_calibration</x:v>
      </x:c>
      <x:c r="B625" s="23" t="n">
        <x:v>3</x:v>
      </x:c>
      <x:c r="C625" s="23" t="str">
        <x:v>checkpoint:epoch:deepseek-v3-1-terminus</x:v>
      </x:c>
      <x:c r="D625" s="23" t="str">
        <x:v>DeepSeek-V3.1-Terminus</x:v>
      </x:c>
      <x:c r="E625" s="23" t="str">
        <x:v>deepseek</x:v>
      </x:c>
      <x:c r="F625" s="78" t="n">
        <x:v>45922</x:v>
      </x:c>
      <x:c r="G625" s="78" t="n">
        <x:v>45925</x:v>
      </x:c>
      <x:c r="H625" s="81" t="n">
        <x:v>0.5196152422706632</x:v>
      </x:c>
      <x:c r="I625" s="81" t="n">
        <x:v>0.519615242271</x:v>
      </x:c>
      <x:c r="J625" s="23" t="str">
        <x:v>total_b</x:v>
      </x:c>
      <x:c r="K625" s="23" t="str">
        <x:v>date_only</x:v>
      </x:c>
      <x:c r="L625" s="81" t="n">
        <x:v>671</x:v>
      </x:c>
      <x:c r="M625" s="81" t="n">
        <x:v>356.88985889700933</x:v>
      </x:c>
      <x:c r="N625" s="81" t="n">
        <x:v>-0.27418831261019955</x:v>
      </x:c>
      <x:c r="O625" s="23" t="n">
        <x:v>33</x:v>
      </x:c>
      <x:c r="P625" s="23" t="n">
        <x:v>10</x:v>
      </x:c>
      <x:c r="Q625" s="78" t="n">
        <x:v>45914</x:v>
      </x:c>
      <x:c r="R625" s="23" t="str">
        <x:v>True</x:v>
      </x:c>
      <x:c r="S625" s="23" t="str">
        <x:v>True</x:v>
      </x:c>
      <x:c r="T625" s="23" t="str">
        <x:v>False</x:v>
      </x:c>
    </x:row>
    <x:row r="626">
      <x:c r="A626" s="23" t="str">
        <x:v>total_calibration</x:v>
      </x:c>
      <x:c r="B626" s="23" t="n">
        <x:v>3</x:v>
      </x:c>
      <x:c r="C626" s="23" t="str">
        <x:v>checkpoint:epoch:deepseek-v3-1-terminus</x:v>
      </x:c>
      <x:c r="D626" s="23" t="str">
        <x:v>DeepSeek-V3.1-Terminus</x:v>
      </x:c>
      <x:c r="E626" s="23" t="str">
        <x:v>deepseek</x:v>
      </x:c>
      <x:c r="F626" s="78" t="n">
        <x:v>45922</x:v>
      </x:c>
      <x:c r="G626" s="78" t="n">
        <x:v>45925</x:v>
      </x:c>
      <x:c r="H626" s="81" t="n">
        <x:v>0.5196152422706632</x:v>
      </x:c>
      <x:c r="I626" s="81" t="n">
        <x:v>0.519615242271</x:v>
      </x:c>
      <x:c r="J626" s="23" t="str">
        <x:v>total_b</x:v>
      </x:c>
      <x:c r="K626" s="23" t="str">
        <x:v>date_historical_price</x:v>
      </x:c>
      <x:c r="L626" s="81" t="n">
        <x:v>671</x:v>
      </x:c>
      <x:c r="M626" s="81" t="n">
        <x:v>352.8848421627357</x:v>
      </x:c>
      <x:c r="N626" s="81" t="n">
        <x:v>-0.2790895161203348</x:v>
      </x:c>
      <x:c r="O626" s="23" t="n">
        <x:v>33</x:v>
      </x:c>
      <x:c r="P626" s="23" t="n">
        <x:v>10</x:v>
      </x:c>
      <x:c r="Q626" s="78" t="n">
        <x:v>45914</x:v>
      </x:c>
      <x:c r="R626" s="23" t="str">
        <x:v>True</x:v>
      </x:c>
      <x:c r="S626" s="23" t="str">
        <x:v>True</x:v>
      </x:c>
      <x:c r="T626" s="23" t="str">
        <x:v>False</x:v>
      </x:c>
    </x:row>
    <x:row r="627">
      <x:c r="A627" s="23" t="str">
        <x:v>total_calibration</x:v>
      </x:c>
      <x:c r="B627" s="23" t="n">
        <x:v>3</x:v>
      </x:c>
      <x:c r="C627" s="23" t="str">
        <x:v>checkpoint:epoch:deepseek-v3-1-terminus</x:v>
      </x:c>
      <x:c r="D627" s="23" t="str">
        <x:v>DeepSeek-V3.1-Terminus</x:v>
      </x:c>
      <x:c r="E627" s="23" t="str">
        <x:v>deepseek</x:v>
      </x:c>
      <x:c r="F627" s="78" t="n">
        <x:v>45922</x:v>
      </x:c>
      <x:c r="G627" s="78" t="n">
        <x:v>45925</x:v>
      </x:c>
      <x:c r="H627" s="81" t="n">
        <x:v>0.5196152422706632</x:v>
      </x:c>
      <x:c r="I627" s="81" t="n">
        <x:v>0.519615242271</x:v>
      </x:c>
      <x:c r="J627" s="23" t="str">
        <x:v>total_b</x:v>
      </x:c>
      <x:c r="K627" s="23" t="str">
        <x:v>date_current_price_nonprospective</x:v>
      </x:c>
      <x:c r="L627" s="81" t="n">
        <x:v>671</x:v>
      </x:c>
      <x:c r="M627" s="81" t="n">
        <x:v>257.14347579619965</x:v>
      </x:c>
      <x:c r="N627" s="81" t="n">
        <x:v>-0.4165470102233497</x:v>
      </x:c>
      <x:c r="O627" s="23" t="n">
        <x:v>33</x:v>
      </x:c>
      <x:c r="P627" s="23" t="n">
        <x:v>10</x:v>
      </x:c>
      <x:c r="Q627" s="78" t="n">
        <x:v>45914</x:v>
      </x:c>
      <x:c r="R627" s="23" t="str">
        <x:v>True</x:v>
      </x:c>
      <x:c r="S627" s="23" t="str">
        <x:v>True</x:v>
      </x:c>
      <x:c r="T627" s="23" t="str">
        <x:v>True</x:v>
      </x:c>
    </x:row>
    <x:row r="628">
      <x:c r="A628" s="23" t="str">
        <x:v>total_calibration</x:v>
      </x:c>
      <x:c r="B628" s="23" t="n">
        <x:v>3</x:v>
      </x:c>
      <x:c r="C628" s="23" t="str">
        <x:v>checkpoint:deepseek:deepseek-v3-2-exp</x:v>
      </x:c>
      <x:c r="D628" s="23" t="str">
        <x:v>DeepSeek-V3.2-Exp</x:v>
      </x:c>
      <x:c r="E628" s="23" t="str">
        <x:v>deepseek</x:v>
      </x:c>
      <x:c r="F628" s="78" t="n">
        <x:v>45929</x:v>
      </x:c>
      <x:c r="G628" s="78" t="n">
        <x:v>45932</x:v>
      </x:c>
      <x:c r="H628" s="81" t="n">
        <x:v>0.3286335345030997</x:v>
      </x:c>
      <x:c r="I628" s="81" t="n">
        <x:v>0.332716095192</x:v>
      </x:c>
      <x:c r="J628" s="23" t="str">
        <x:v>total_b</x:v>
      </x:c>
      <x:c r="K628" s="23" t="str">
        <x:v>date_only</x:v>
      </x:c>
      <x:c r="L628" s="81" t="n">
        <x:v>671</x:v>
      </x:c>
      <x:c r="M628" s="81" t="n">
        <x:v>383.29018704647456</x:v>
      </x:c>
      <x:c r="N628" s="81" t="n">
        <x:v>-0.24319481953222602</x:v>
      </x:c>
      <x:c r="O628" s="23" t="n">
        <x:v>33</x:v>
      </x:c>
      <x:c r="P628" s="23" t="n">
        <x:v>10</x:v>
      </x:c>
      <x:c r="Q628" s="78" t="n">
        <x:v>45914</x:v>
      </x:c>
      <x:c r="R628" s="23" t="str">
        <x:v>True</x:v>
      </x:c>
      <x:c r="S628" s="23" t="str">
        <x:v>True</x:v>
      </x:c>
      <x:c r="T628" s="23" t="str">
        <x:v>False</x:v>
      </x:c>
    </x:row>
    <x:row r="629">
      <x:c r="A629" s="23" t="str">
        <x:v>total_calibration</x:v>
      </x:c>
      <x:c r="B629" s="23" t="n">
        <x:v>3</x:v>
      </x:c>
      <x:c r="C629" s="23" t="str">
        <x:v>checkpoint:deepseek:deepseek-v3-2-exp</x:v>
      </x:c>
      <x:c r="D629" s="23" t="str">
        <x:v>DeepSeek-V3.2-Exp</x:v>
      </x:c>
      <x:c r="E629" s="23" t="str">
        <x:v>deepseek</x:v>
      </x:c>
      <x:c r="F629" s="78" t="n">
        <x:v>45929</x:v>
      </x:c>
      <x:c r="G629" s="78" t="n">
        <x:v>45932</x:v>
      </x:c>
      <x:c r="H629" s="81" t="n">
        <x:v>0.3286335345030997</x:v>
      </x:c>
      <x:c r="I629" s="81" t="n">
        <x:v>0.332716095192</x:v>
      </x:c>
      <x:c r="J629" s="23" t="str">
        <x:v>total_b</x:v>
      </x:c>
      <x:c r="K629" s="23" t="str">
        <x:v>date_historical_price</x:v>
      </x:c>
      <x:c r="L629" s="81" t="n">
        <x:v>671</x:v>
      </x:c>
      <x:c r="M629" s="81" t="n">
        <x:v>268.5190406554402</x:v>
      </x:c>
      <x:c r="N629" s="81" t="n">
        <x:v>-0.39774743326788053</x:v>
      </x:c>
      <x:c r="O629" s="23" t="n">
        <x:v>33</x:v>
      </x:c>
      <x:c r="P629" s="23" t="n">
        <x:v>10</x:v>
      </x:c>
      <x:c r="Q629" s="78" t="n">
        <x:v>45914</x:v>
      </x:c>
      <x:c r="R629" s="23" t="str">
        <x:v>True</x:v>
      </x:c>
      <x:c r="S629" s="23" t="str">
        <x:v>True</x:v>
      </x:c>
      <x:c r="T629" s="23" t="str">
        <x:v>False</x:v>
      </x:c>
    </x:row>
    <x:row r="630">
      <x:c r="A630" s="23" t="str">
        <x:v>total_calibration</x:v>
      </x:c>
      <x:c r="B630" s="23" t="n">
        <x:v>3</x:v>
      </x:c>
      <x:c r="C630" s="23" t="str">
        <x:v>checkpoint:deepseek:deepseek-v3-2-exp</x:v>
      </x:c>
      <x:c r="D630" s="23" t="str">
        <x:v>DeepSeek-V3.2-Exp</x:v>
      </x:c>
      <x:c r="E630" s="23" t="str">
        <x:v>deepseek</x:v>
      </x:c>
      <x:c r="F630" s="78" t="n">
        <x:v>45929</x:v>
      </x:c>
      <x:c r="G630" s="78" t="n">
        <x:v>45932</x:v>
      </x:c>
      <x:c r="H630" s="81" t="n">
        <x:v>0.3286335345030997</x:v>
      </x:c>
      <x:c r="I630" s="81" t="n">
        <x:v>0.332716095192</x:v>
      </x:c>
      <x:c r="J630" s="23" t="str">
        <x:v>total_b</x:v>
      </x:c>
      <x:c r="K630" s="23" t="str">
        <x:v>date_current_price_nonprospective</x:v>
      </x:c>
      <x:c r="L630" s="81" t="n">
        <x:v>671</x:v>
      </x:c>
      <x:c r="M630" s="81" t="n">
        <x:v>189.52998700638466</x:v>
      </x:c>
      <x:c r="N630" s="81" t="n">
        <x:v>-0.5490445873366827</x:v>
      </x:c>
      <x:c r="O630" s="23" t="n">
        <x:v>33</x:v>
      </x:c>
      <x:c r="P630" s="23" t="n">
        <x:v>10</x:v>
      </x:c>
      <x:c r="Q630" s="78" t="n">
        <x:v>45914</x:v>
      </x:c>
      <x:c r="R630" s="23" t="str">
        <x:v>True</x:v>
      </x:c>
      <x:c r="S630" s="23" t="str">
        <x:v>True</x:v>
      </x:c>
      <x:c r="T630" s="23" t="str">
        <x:v>True</x:v>
      </x:c>
    </x:row>
    <x:row r="631">
      <x:c r="A631" s="23" t="str">
        <x:v>total_calibration</x:v>
      </x:c>
      <x:c r="B631" s="23" t="n">
        <x:v>3</x:v>
      </x:c>
      <x:c r="C631" s="23" t="str">
        <x:v>checkpoint:z-ai-zhipu-ai-tsinghua-university:glm-4-6</x:v>
      </x:c>
      <x:c r="D631" s="23" t="str">
        <x:v>GLM-4.6</x:v>
      </x:c>
      <x:c r="E631" s="23" t="str">
        <x:v>z-ai</x:v>
      </x:c>
      <x:c r="F631" s="78" t="n">
        <x:v>45930</x:v>
      </x:c>
      <x:c r="G631" s="78" t="n">
        <x:v>45933</x:v>
      </x:c>
      <x:c r="H631" s="81" t="n">
        <x:v>0.9354143466934853</x:v>
      </x:c>
      <x:c r="I631" s="81" t="n">
        <x:v>1.1</x:v>
      </x:c>
      <x:c r="J631" s="23" t="str">
        <x:v>total_b</x:v>
      </x:c>
      <x:c r="K631" s="23" t="str">
        <x:v>date_only</x:v>
      </x:c>
      <x:c r="L631" s="81" t="n">
        <x:v>357</x:v>
      </x:c>
      <x:c r="M631" s="81" t="n">
        <x:v>514.6954601845117</x:v>
      </x:c>
      <x:c r="N631" s="81" t="n">
        <x:v>0.15888212150749137</x:v>
      </x:c>
      <x:c r="O631" s="23" t="n">
        <x:v>37</x:v>
      </x:c>
      <x:c r="P631" s="23" t="n">
        <x:v>10</x:v>
      </x:c>
      <x:c r="Q631" s="78" t="n">
        <x:v>45932</x:v>
      </x:c>
      <x:c r="R631" s="23" t="str">
        <x:v>True</x:v>
      </x:c>
      <x:c r="S631" s="23" t="str">
        <x:v>True</x:v>
      </x:c>
      <x:c r="T631" s="23" t="str">
        <x:v>False</x:v>
      </x:c>
    </x:row>
    <x:row r="632">
      <x:c r="A632" s="23" t="str">
        <x:v>total_calibration</x:v>
      </x:c>
      <x:c r="B632" s="23" t="n">
        <x:v>3</x:v>
      </x:c>
      <x:c r="C632" s="23" t="str">
        <x:v>checkpoint:z-ai-zhipu-ai-tsinghua-university:glm-4-6</x:v>
      </x:c>
      <x:c r="D632" s="23" t="str">
        <x:v>GLM-4.6</x:v>
      </x:c>
      <x:c r="E632" s="23" t="str">
        <x:v>z-ai</x:v>
      </x:c>
      <x:c r="F632" s="78" t="n">
        <x:v>45930</x:v>
      </x:c>
      <x:c r="G632" s="78" t="n">
        <x:v>45933</x:v>
      </x:c>
      <x:c r="H632" s="81" t="n">
        <x:v>0.9354143466934853</x:v>
      </x:c>
      <x:c r="I632" s="81" t="n">
        <x:v>1.1</x:v>
      </x:c>
      <x:c r="J632" s="23" t="str">
        <x:v>total_b</x:v>
      </x:c>
      <x:c r="K632" s="23" t="str">
        <x:v>date_historical_price</x:v>
      </x:c>
      <x:c r="L632" s="81" t="n">
        <x:v>357</x:v>
      </x:c>
      <x:c r="M632" s="81" t="n">
        <x:v>805.9659630869871</x:v>
      </x:c>
      <x:c r="N632" s="81" t="n">
        <x:v>0.3536484853012971</x:v>
      </x:c>
      <x:c r="O632" s="23" t="n">
        <x:v>37</x:v>
      </x:c>
      <x:c r="P632" s="23" t="n">
        <x:v>10</x:v>
      </x:c>
      <x:c r="Q632" s="78" t="n">
        <x:v>45932</x:v>
      </x:c>
      <x:c r="R632" s="23" t="str">
        <x:v>True</x:v>
      </x:c>
      <x:c r="S632" s="23" t="str">
        <x:v>True</x:v>
      </x:c>
      <x:c r="T632" s="23" t="str">
        <x:v>False</x:v>
      </x:c>
    </x:row>
    <x:row r="633">
      <x:c r="A633" s="23" t="str">
        <x:v>total_calibration</x:v>
      </x:c>
      <x:c r="B633" s="23" t="n">
        <x:v>3</x:v>
      </x:c>
      <x:c r="C633" s="23" t="str">
        <x:v>checkpoint:z-ai-zhipu-ai-tsinghua-university:glm-4-6</x:v>
      </x:c>
      <x:c r="D633" s="23" t="str">
        <x:v>GLM-4.6</x:v>
      </x:c>
      <x:c r="E633" s="23" t="str">
        <x:v>z-ai</x:v>
      </x:c>
      <x:c r="F633" s="78" t="n">
        <x:v>45930</x:v>
      </x:c>
      <x:c r="G633" s="78" t="n">
        <x:v>45933</x:v>
      </x:c>
      <x:c r="H633" s="81" t="n">
        <x:v>0.9354143466934853</x:v>
      </x:c>
      <x:c r="I633" s="81" t="n">
        <x:v>1.1</x:v>
      </x:c>
      <x:c r="J633" s="23" t="str">
        <x:v>total_b</x:v>
      </x:c>
      <x:c r="K633" s="23" t="str">
        <x:v>date_current_price_nonprospective</x:v>
      </x:c>
      <x:c r="L633" s="81" t="n">
        <x:v>357</x:v>
      </x:c>
      <x:c r="M633" s="81" t="n">
        <x:v>735.222378137382</x:v>
      </x:c>
      <x:c r="N633" s="81" t="n">
        <x:v>0.31375050119088005</x:v>
      </x:c>
      <x:c r="O633" s="23" t="n">
        <x:v>37</x:v>
      </x:c>
      <x:c r="P633" s="23" t="n">
        <x:v>10</x:v>
      </x:c>
      <x:c r="Q633" s="78" t="n">
        <x:v>45932</x:v>
      </x:c>
      <x:c r="R633" s="23" t="str">
        <x:v>True</x:v>
      </x:c>
      <x:c r="S633" s="23" t="str">
        <x:v>True</x:v>
      </x:c>
      <x:c r="T633" s="23" t="str">
        <x:v>True</x:v>
      </x:c>
    </x:row>
    <x:row r="634">
      <x:c r="A634" s="23" t="str">
        <x:v>total_calibration</x:v>
      </x:c>
      <x:c r="B634" s="23" t="n">
        <x:v>3</x:v>
      </x:c>
      <x:c r="C634" s="23" t="str">
        <x:v>checkpoint:epoch:granite-4-0-h-micro</x:v>
      </x:c>
      <x:c r="D634" s="23" t="str">
        <x:v>Granite-4.0-H-Micro</x:v>
      </x:c>
      <x:c r="E634" s="23" t="str">
        <x:v>ibm-granite</x:v>
      </x:c>
      <x:c r="F634" s="78" t="n">
        <x:v>45932</x:v>
      </x:c>
      <x:c r="G634" s="78" t="n">
        <x:v>45952</x:v>
      </x:c>
      <x:c r="H634" s="81" t="n">
        <x:v>0.043243496620879306</x:v>
      </x:c>
      <x:c r="I634" s="81" t="n">
        <x:v>0.0436348484585</x:v>
      </x:c>
      <x:c r="J634" s="23" t="str">
        <x:v>total_b</x:v>
      </x:c>
      <x:c r="K634" s="23" t="str">
        <x:v>date_only</x:v>
      </x:c>
      <x:c r="L634" s="81" t="n">
        <x:v>3</x:v>
      </x:c>
      <x:c r="M634" s="81" t="n">
        <x:v>452.2043112210442</x:v>
      </x:c>
      <x:c r="N634" s="81" t="n">
        <x:v>2.178213443781904</x:v>
      </x:c>
      <x:c r="O634" s="23" t="n">
        <x:v>41</x:v>
      </x:c>
      <x:c r="P634" s="23" t="n">
        <x:v>11</x:v>
      </x:c>
      <x:c r="Q634" s="78" t="n">
        <x:v>45933</x:v>
      </x:c>
      <x:c r="R634" s="23" t="str">
        <x:v>True</x:v>
      </x:c>
      <x:c r="S634" s="23" t="str">
        <x:v>True</x:v>
      </x:c>
      <x:c r="T634" s="23" t="str">
        <x:v>False</x:v>
      </x:c>
    </x:row>
    <x:row r="635">
      <x:c r="A635" s="23" t="str">
        <x:v>total_calibration</x:v>
      </x:c>
      <x:c r="B635" s="23" t="n">
        <x:v>3</x:v>
      </x:c>
      <x:c r="C635" s="23" t="str">
        <x:v>checkpoint:epoch:granite-4-0-h-micro</x:v>
      </x:c>
      <x:c r="D635" s="23" t="str">
        <x:v>Granite-4.0-H-Micro</x:v>
      </x:c>
      <x:c r="E635" s="23" t="str">
        <x:v>ibm-granite</x:v>
      </x:c>
      <x:c r="F635" s="78" t="n">
        <x:v>45932</x:v>
      </x:c>
      <x:c r="G635" s="78" t="n">
        <x:v>45952</x:v>
      </x:c>
      <x:c r="H635" s="81" t="n">
        <x:v>0.043243496620879306</x:v>
      </x:c>
      <x:c r="I635" s="81" t="n">
        <x:v>0.0436348484585</x:v>
      </x:c>
      <x:c r="J635" s="23" t="str">
        <x:v>total_b</x:v>
      </x:c>
      <x:c r="K635" s="23" t="str">
        <x:v>date_historical_price</x:v>
      </x:c>
      <x:c r="L635" s="81" t="n">
        <x:v>3</x:v>
      </x:c>
      <x:c r="M635" s="81" t="n">
        <x:v>64.76982512918454</x:v>
      </x:c>
      <x:c r="N635" s="81" t="n">
        <x:v>1.3342514697924257</x:v>
      </x:c>
      <x:c r="O635" s="23" t="n">
        <x:v>41</x:v>
      </x:c>
      <x:c r="P635" s="23" t="n">
        <x:v>11</x:v>
      </x:c>
      <x:c r="Q635" s="78" t="n">
        <x:v>45933</x:v>
      </x:c>
      <x:c r="R635" s="23" t="str">
        <x:v>True</x:v>
      </x:c>
      <x:c r="S635" s="23" t="str">
        <x:v>True</x:v>
      </x:c>
      <x:c r="T635" s="23" t="str">
        <x:v>False</x:v>
      </x:c>
    </x:row>
    <x:row r="636">
      <x:c r="A636" s="23" t="str">
        <x:v>total_calibration</x:v>
      </x:c>
      <x:c r="B636" s="23" t="n">
        <x:v>3</x:v>
      </x:c>
      <x:c r="C636" s="23" t="str">
        <x:v>checkpoint:epoch:granite-4-0-h-micro</x:v>
      </x:c>
      <x:c r="D636" s="23" t="str">
        <x:v>Granite-4.0-H-Micro</x:v>
      </x:c>
      <x:c r="E636" s="23" t="str">
        <x:v>ibm-granite</x:v>
      </x:c>
      <x:c r="F636" s="78" t="n">
        <x:v>45932</x:v>
      </x:c>
      <x:c r="G636" s="78" t="n">
        <x:v>45952</x:v>
      </x:c>
      <x:c r="H636" s="81" t="n">
        <x:v>0.043243496620879306</x:v>
      </x:c>
      <x:c r="I636" s="81" t="n">
        <x:v>0.0436348484585</x:v>
      </x:c>
      <x:c r="J636" s="23" t="str">
        <x:v>total_b</x:v>
      </x:c>
      <x:c r="K636" s="23" t="str">
        <x:v>date_current_price_nonprospective</x:v>
      </x:c>
      <x:c r="L636" s="81" t="n">
        <x:v>3</x:v>
      </x:c>
      <x:c r="M636" s="81" t="n">
        <x:v>42.21637219586123</x:v>
      </x:c>
      <x:c r="N636" s="81" t="n">
        <x:v>1.1483596553743662</x:v>
      </x:c>
      <x:c r="O636" s="23" t="n">
        <x:v>41</x:v>
      </x:c>
      <x:c r="P636" s="23" t="n">
        <x:v>11</x:v>
      </x:c>
      <x:c r="Q636" s="78" t="n">
        <x:v>45933</x:v>
      </x:c>
      <x:c r="R636" s="23" t="str">
        <x:v>True</x:v>
      </x:c>
      <x:c r="S636" s="23" t="str">
        <x:v>True</x:v>
      </x:c>
      <x:c r="T636" s="23" t="str">
        <x:v>True</x:v>
      </x:c>
    </x:row>
    <x:row r="637">
      <x:c r="A637" s="23" t="str">
        <x:v>total_calibration</x:v>
      </x:c>
      <x:c r="B637" s="23" t="n">
        <x:v>3</x:v>
      </x:c>
      <x:c r="C637" s="23" t="str">
        <x:v>checkpoint:epoch:minimax-m2</x:v>
      </x:c>
      <x:c r="D637" s="23" t="str">
        <x:v>MiniMax-M2</x:v>
      </x:c>
      <x:c r="E637" s="23" t="str">
        <x:v>minimax</x:v>
      </x:c>
      <x:c r="F637" s="78" t="n">
        <x:v>45957</x:v>
      </x:c>
      <x:c r="G637" s="78" t="n">
        <x:v>45962</x:v>
      </x:c>
      <x:c r="H637" s="81" t="n">
        <x:v>0.2598076211353316</x:v>
      </x:c>
      <x:c r="I637" s="81" t="n">
        <x:v>0.6</x:v>
      </x:c>
      <x:c r="J637" s="23" t="str">
        <x:v>total_b</x:v>
      </x:c>
      <x:c r="K637" s="23" t="str">
        <x:v>date_only</x:v>
      </x:c>
      <x:c r="L637" s="81" t="n">
        <x:v>229</x:v>
      </x:c>
      <x:c r="M637" s="81" t="n">
        <x:v>133.700807025134</x:v>
      </x:c>
      <x:c r="N637" s="81" t="n">
        <x:v>-0.2337014536455575</x:v>
      </x:c>
      <x:c r="O637" s="23" t="n">
        <x:v>40</x:v>
      </x:c>
      <x:c r="P637" s="23" t="n">
        <x:v>11</x:v>
      </x:c>
      <x:c r="Q637" s="78" t="n">
        <x:v>45952</x:v>
      </x:c>
      <x:c r="R637" s="23" t="str">
        <x:v>True</x:v>
      </x:c>
      <x:c r="S637" s="23" t="str">
        <x:v>True</x:v>
      </x:c>
      <x:c r="T637" s="23" t="str">
        <x:v>False</x:v>
      </x:c>
    </x:row>
    <x:row r="638">
      <x:c r="A638" s="23" t="str">
        <x:v>total_calibration</x:v>
      </x:c>
      <x:c r="B638" s="23" t="n">
        <x:v>3</x:v>
      </x:c>
      <x:c r="C638" s="23" t="str">
        <x:v>checkpoint:epoch:minimax-m2</x:v>
      </x:c>
      <x:c r="D638" s="23" t="str">
        <x:v>MiniMax-M2</x:v>
      </x:c>
      <x:c r="E638" s="23" t="str">
        <x:v>minimax</x:v>
      </x:c>
      <x:c r="F638" s="78" t="n">
        <x:v>45957</x:v>
      </x:c>
      <x:c r="G638" s="78" t="n">
        <x:v>45962</x:v>
      </x:c>
      <x:c r="H638" s="81" t="n">
        <x:v>0.2598076211353316</x:v>
      </x:c>
      <x:c r="I638" s="81" t="n">
        <x:v>0.6</x:v>
      </x:c>
      <x:c r="J638" s="23" t="str">
        <x:v>total_b</x:v>
      </x:c>
      <x:c r="K638" s="23" t="str">
        <x:v>date_historical_price</x:v>
      </x:c>
      <x:c r="L638" s="81" t="n">
        <x:v>229</x:v>
      </x:c>
      <x:c r="M638" s="81" t="n">
        <x:v>125.16181138164201</x:v>
      </x:c>
      <x:c r="N638" s="81" t="n">
        <x:v>-0.26236364257203443</x:v>
      </x:c>
      <x:c r="O638" s="23" t="n">
        <x:v>40</x:v>
      </x:c>
      <x:c r="P638" s="23" t="n">
        <x:v>11</x:v>
      </x:c>
      <x:c r="Q638" s="78" t="n">
        <x:v>45952</x:v>
      </x:c>
      <x:c r="R638" s="23" t="str">
        <x:v>True</x:v>
      </x:c>
      <x:c r="S638" s="23" t="str">
        <x:v>True</x:v>
      </x:c>
      <x:c r="T638" s="23" t="str">
        <x:v>False</x:v>
      </x:c>
    </x:row>
    <x:row r="639">
      <x:c r="A639" s="23" t="str">
        <x:v>total_calibration</x:v>
      </x:c>
      <x:c r="B639" s="23" t="n">
        <x:v>3</x:v>
      </x:c>
      <x:c r="C639" s="23" t="str">
        <x:v>checkpoint:epoch:minimax-m2</x:v>
      </x:c>
      <x:c r="D639" s="23" t="str">
        <x:v>MiniMax-M2</x:v>
      </x:c>
      <x:c r="E639" s="23" t="str">
        <x:v>minimax</x:v>
      </x:c>
      <x:c r="F639" s="78" t="n">
        <x:v>45957</x:v>
      </x:c>
      <x:c r="G639" s="78" t="n">
        <x:v>45962</x:v>
      </x:c>
      <x:c r="H639" s="81" t="n">
        <x:v>0.2598076211353316</x:v>
      </x:c>
      <x:c r="I639" s="81" t="n">
        <x:v>0.6</x:v>
      </x:c>
      <x:c r="J639" s="23" t="str">
        <x:v>total_b</x:v>
      </x:c>
      <x:c r="K639" s="23" t="str">
        <x:v>date_current_price_nonprospective</x:v>
      </x:c>
      <x:c r="L639" s="81" t="n">
        <x:v>229</x:v>
      </x:c>
      <x:c r="M639" s="81" t="n">
        <x:v>232.74050156345487</x:v>
      </x:c>
      <x:c r="N639" s="81" t="n">
        <x:v>0.007036483563748829</x:v>
      </x:c>
      <x:c r="O639" s="23" t="n">
        <x:v>40</x:v>
      </x:c>
      <x:c r="P639" s="23" t="n">
        <x:v>11</x:v>
      </x:c>
      <x:c r="Q639" s="78" t="n">
        <x:v>45952</x:v>
      </x:c>
      <x:c r="R639" s="23" t="str">
        <x:v>True</x:v>
      </x:c>
      <x:c r="S639" s="23" t="str">
        <x:v>True</x:v>
      </x:c>
      <x:c r="T639" s="23" t="str">
        <x:v>True</x:v>
      </x:c>
    </x:row>
    <x:row r="640">
      <x:c r="A640" s="23" t="str">
        <x:v>total_calibration</x:v>
      </x:c>
      <x:c r="B640" s="23" t="n">
        <x:v>3</x:v>
      </x:c>
      <x:c r="C640" s="23" t="str">
        <x:v>checkpoint:moonshot:kimi-k2-thinking</x:v>
      </x:c>
      <x:c r="D640" s="23" t="str">
        <x:v>Kimi K2 Thinking</x:v>
      </x:c>
      <x:c r="E640" s="23" t="str">
        <x:v>moonshotai</x:v>
      </x:c>
      <x:c r="F640" s="78" t="n">
        <x:v>45967</x:v>
      </x:c>
      <x:c r="G640" s="78" t="n">
        <x:v>45970</x:v>
      </x:c>
      <x:c r="H640" s="81" t="n">
        <x:v>1.224744871391589</x:v>
      </x:c>
      <x:c r="I640" s="81" t="n">
        <x:v>1.22474487139</x:v>
      </x:c>
      <x:c r="J640" s="23" t="str">
        <x:v>total_b</x:v>
      </x:c>
      <x:c r="K640" s="23" t="str">
        <x:v>date_only</x:v>
      </x:c>
      <x:c r="L640" s="81" t="n">
        <x:v>1040</x:v>
      </x:c>
      <x:c r="M640" s="81" t="n">
        <x:v>95.7728520780239</x:v>
      </x:c>
      <x:c r="N640" s="81" t="n">
        <x:v>-1.0357909185666316</x:v>
      </x:c>
      <x:c r="O640" s="23" t="n">
        <x:v>42</x:v>
      </x:c>
      <x:c r="P640" s="23" t="n">
        <x:v>11</x:v>
      </x:c>
      <x:c r="Q640" s="78" t="n">
        <x:v>45962</x:v>
      </x:c>
      <x:c r="R640" s="23" t="str">
        <x:v>True</x:v>
      </x:c>
      <x:c r="S640" s="23" t="str">
        <x:v>True</x:v>
      </x:c>
      <x:c r="T640" s="23" t="str">
        <x:v>False</x:v>
      </x:c>
    </x:row>
    <x:row r="641">
      <x:c r="A641" s="23" t="str">
        <x:v>total_calibration</x:v>
      </x:c>
      <x:c r="B641" s="23" t="n">
        <x:v>3</x:v>
      </x:c>
      <x:c r="C641" s="23" t="str">
        <x:v>checkpoint:moonshot:kimi-k2-thinking</x:v>
      </x:c>
      <x:c r="D641" s="23" t="str">
        <x:v>Kimi K2 Thinking</x:v>
      </x:c>
      <x:c r="E641" s="23" t="str">
        <x:v>moonshotai</x:v>
      </x:c>
      <x:c r="F641" s="78" t="n">
        <x:v>45967</x:v>
      </x:c>
      <x:c r="G641" s="78" t="n">
        <x:v>45970</x:v>
      </x:c>
      <x:c r="H641" s="81" t="n">
        <x:v>1.224744871391589</x:v>
      </x:c>
      <x:c r="I641" s="81" t="n">
        <x:v>1.22474487139</x:v>
      </x:c>
      <x:c r="J641" s="23" t="str">
        <x:v>total_b</x:v>
      </x:c>
      <x:c r="K641" s="23" t="str">
        <x:v>date_historical_price</x:v>
      </x:c>
      <x:c r="L641" s="81" t="n">
        <x:v>1040</x:v>
      </x:c>
      <x:c r="M641" s="81" t="n">
        <x:v>463.7270476257695</x:v>
      </x:c>
      <x:c r="N641" s="81" t="n">
        <x:v>-0.3507709117401704</x:v>
      </x:c>
      <x:c r="O641" s="23" t="n">
        <x:v>42</x:v>
      </x:c>
      <x:c r="P641" s="23" t="n">
        <x:v>11</x:v>
      </x:c>
      <x:c r="Q641" s="78" t="n">
        <x:v>45962</x:v>
      </x:c>
      <x:c r="R641" s="23" t="str">
        <x:v>True</x:v>
      </x:c>
      <x:c r="S641" s="23" t="str">
        <x:v>True</x:v>
      </x:c>
      <x:c r="T641" s="23" t="str">
        <x:v>False</x:v>
      </x:c>
    </x:row>
    <x:row r="642">
      <x:c r="A642" s="23" t="str">
        <x:v>total_calibration</x:v>
      </x:c>
      <x:c r="B642" s="23" t="n">
        <x:v>3</x:v>
      </x:c>
      <x:c r="C642" s="23" t="str">
        <x:v>checkpoint:moonshot:kimi-k2-thinking</x:v>
      </x:c>
      <x:c r="D642" s="23" t="str">
        <x:v>Kimi K2 Thinking</x:v>
      </x:c>
      <x:c r="E642" s="23" t="str">
        <x:v>moonshotai</x:v>
      </x:c>
      <x:c r="F642" s="78" t="n">
        <x:v>45967</x:v>
      </x:c>
      <x:c r="G642" s="78" t="n">
        <x:v>45970</x:v>
      </x:c>
      <x:c r="H642" s="81" t="n">
        <x:v>1.224744871391589</x:v>
      </x:c>
      <x:c r="I642" s="81" t="n">
        <x:v>1.22474487139</x:v>
      </x:c>
      <x:c r="J642" s="23" t="str">
        <x:v>total_b</x:v>
      </x:c>
      <x:c r="K642" s="23" t="str">
        <x:v>date_current_price_nonprospective</x:v>
      </x:c>
      <x:c r="L642" s="81" t="n">
        <x:v>1040</x:v>
      </x:c>
      <x:c r="M642" s="81" t="n">
        <x:v>367.7341486229587</x:v>
      </x:c>
      <x:c r="N642" s="81" t="n">
        <x:v>-0.4514993779915316</x:v>
      </x:c>
      <x:c r="O642" s="23" t="n">
        <x:v>42</x:v>
      </x:c>
      <x:c r="P642" s="23" t="n">
        <x:v>11</x:v>
      </x:c>
      <x:c r="Q642" s="78" t="n">
        <x:v>45962</x:v>
      </x:c>
      <x:c r="R642" s="23" t="str">
        <x:v>True</x:v>
      </x:c>
      <x:c r="S642" s="23" t="str">
        <x:v>True</x:v>
      </x:c>
      <x:c r="T642" s="23" t="str">
        <x:v>True</x:v>
      </x:c>
    </x:row>
    <x:row r="643">
      <x:c r="A643" s="23" t="str">
        <x:v>total_calibration</x:v>
      </x:c>
      <x:c r="B643" s="23" t="n">
        <x:v>3</x:v>
      </x:c>
      <x:c r="C643" s="23" t="str">
        <x:v>checkpoint:epoch:mistral-3-large</x:v>
      </x:c>
      <x:c r="D643" s="23" t="str">
        <x:v>Mistral 3 Large</x:v>
      </x:c>
      <x:c r="E643" s="23" t="str">
        <x:v>mistralai</x:v>
      </x:c>
      <x:c r="F643" s="78" t="n">
        <x:v>45993</x:v>
      </x:c>
      <x:c r="G643" s="78" t="n">
        <x:v>45996</x:v>
      </x:c>
      <x:c r="H643" s="81" t="n">
        <x:v>0.8660254037844386</x:v>
      </x:c>
      <x:c r="I643" s="81" t="n">
        <x:v>0.866025403784</x:v>
      </x:c>
      <x:c r="J643" s="23" t="str">
        <x:v>total_b</x:v>
      </x:c>
      <x:c r="K643" s="23" t="str">
        <x:v>date_only</x:v>
      </x:c>
      <x:c r="L643" s="81" t="n">
        <x:v>675</x:v>
      </x:c>
      <x:c r="M643" s="81" t="n">
        <x:v>195.29075152177307</x:v>
      </x:c>
      <x:c r="N643" s="81" t="n">
        <x:v>-0.5386220961492413</x:v>
      </x:c>
      <x:c r="O643" s="23" t="n">
        <x:v>40</x:v>
      </x:c>
      <x:c r="P643" s="23" t="n">
        <x:v>11</x:v>
      </x:c>
      <x:c r="Q643" s="78" t="n">
        <x:v>45970</x:v>
      </x:c>
      <x:c r="R643" s="23" t="str">
        <x:v>True</x:v>
      </x:c>
      <x:c r="S643" s="23" t="str">
        <x:v>True</x:v>
      </x:c>
      <x:c r="T643" s="23" t="str">
        <x:v>False</x:v>
      </x:c>
    </x:row>
    <x:row r="644">
      <x:c r="A644" s="23" t="str">
        <x:v>total_calibration</x:v>
      </x:c>
      <x:c r="B644" s="23" t="n">
        <x:v>3</x:v>
      </x:c>
      <x:c r="C644" s="23" t="str">
        <x:v>checkpoint:epoch:mistral-3-large</x:v>
      </x:c>
      <x:c r="D644" s="23" t="str">
        <x:v>Mistral 3 Large</x:v>
      </x:c>
      <x:c r="E644" s="23" t="str">
        <x:v>mistralai</x:v>
      </x:c>
      <x:c r="F644" s="78" t="n">
        <x:v>45993</x:v>
      </x:c>
      <x:c r="G644" s="78" t="n">
        <x:v>45996</x:v>
      </x:c>
      <x:c r="H644" s="81" t="n">
        <x:v>0.8660254037844386</x:v>
      </x:c>
      <x:c r="I644" s="81" t="n">
        <x:v>0.866025403784</x:v>
      </x:c>
      <x:c r="J644" s="23" t="str">
        <x:v>total_b</x:v>
      </x:c>
      <x:c r="K644" s="23" t="str">
        <x:v>date_historical_price</x:v>
      </x:c>
      <x:c r="L644" s="81" t="n">
        <x:v>675</x:v>
      </x:c>
      <x:c r="M644" s="81" t="n">
        <x:v>507.5992181665588</x:v>
      </x:c>
      <x:c r="N644" s="81" t="n">
        <x:v>-0.12378282833312286</x:v>
      </x:c>
      <x:c r="O644" s="23" t="n">
        <x:v>40</x:v>
      </x:c>
      <x:c r="P644" s="23" t="n">
        <x:v>11</x:v>
      </x:c>
      <x:c r="Q644" s="78" t="n">
        <x:v>45970</x:v>
      </x:c>
      <x:c r="R644" s="23" t="str">
        <x:v>True</x:v>
      </x:c>
      <x:c r="S644" s="23" t="str">
        <x:v>True</x:v>
      </x:c>
      <x:c r="T644" s="23" t="str">
        <x:v>False</x:v>
      </x:c>
    </x:row>
    <x:row r="645">
      <x:c r="A645" s="23" t="str">
        <x:v>total_calibration</x:v>
      </x:c>
      <x:c r="B645" s="23" t="n">
        <x:v>3</x:v>
      </x:c>
      <x:c r="C645" s="23" t="str">
        <x:v>checkpoint:epoch:mistral-3-large</x:v>
      </x:c>
      <x:c r="D645" s="23" t="str">
        <x:v>Mistral 3 Large</x:v>
      </x:c>
      <x:c r="E645" s="23" t="str">
        <x:v>mistralai</x:v>
      </x:c>
      <x:c r="F645" s="78" t="n">
        <x:v>45993</x:v>
      </x:c>
      <x:c r="G645" s="78" t="n">
        <x:v>45996</x:v>
      </x:c>
      <x:c r="H645" s="81" t="n">
        <x:v>0.8660254037844386</x:v>
      </x:c>
      <x:c r="I645" s="81" t="n">
        <x:v>0.866025403784</x:v>
      </x:c>
      <x:c r="J645" s="23" t="str">
        <x:v>total_b</x:v>
      </x:c>
      <x:c r="K645" s="23" t="str">
        <x:v>date_current_price_nonprospective</x:v>
      </x:c>
      <x:c r="L645" s="81" t="n">
        <x:v>675</x:v>
      </x:c>
      <x:c r="M645" s="81" t="n">
        <x:v>414.6495719920248</x:v>
      </x:c>
      <x:c r="N645" s="81" t="n">
        <x:v>-0.21162255139822156</x:v>
      </x:c>
      <x:c r="O645" s="23" t="n">
        <x:v>40</x:v>
      </x:c>
      <x:c r="P645" s="23" t="n">
        <x:v>11</x:v>
      </x:c>
      <x:c r="Q645" s="78" t="n">
        <x:v>45970</x:v>
      </x:c>
      <x:c r="R645" s="23" t="str">
        <x:v>True</x:v>
      </x:c>
      <x:c r="S645" s="23" t="str">
        <x:v>True</x:v>
      </x:c>
      <x:c r="T645" s="23" t="str">
        <x:v>True</x:v>
      </x:c>
    </x:row>
    <x:row r="646">
      <x:c r="A646" s="23" t="str">
        <x:v>total_calibration</x:v>
      </x:c>
      <x:c r="B646" s="23" t="n">
        <x:v>3</x:v>
      </x:c>
      <x:c r="C646" s="23" t="str">
        <x:v>checkpoint:epoch:ministral-3-14b</x:v>
      </x:c>
      <x:c r="D646" s="23" t="str">
        <x:v>Ministral 3 14B</x:v>
      </x:c>
      <x:c r="E646" s="23" t="str">
        <x:v>mistralai</x:v>
      </x:c>
      <x:c r="F646" s="78" t="n">
        <x:v>45993</x:v>
      </x:c>
      <x:c r="G646" s="78" t="n">
        <x:v>45998</x:v>
      </x:c>
      <x:c r="H646" s="81" t="n">
        <x:v>0.2</x:v>
      </x:c>
      <x:c r="I646" s="81" t="n">
        <x:v>0.2</x:v>
      </x:c>
      <x:c r="J646" s="23" t="str">
        <x:v>total_b</x:v>
      </x:c>
      <x:c r="K646" s="23" t="str">
        <x:v>date_only</x:v>
      </x:c>
      <x:c r="L646" s="81" t="n">
        <x:v>14</x:v>
      </x:c>
      <x:c r="M646" s="81" t="n">
        <x:v>195.29075152177307</x:v>
      </x:c>
      <x:c r="N646" s="81" t="n">
        <x:v>1.1445536410035457</x:v>
      </x:c>
      <x:c r="O646" s="23" t="n">
        <x:v>40</x:v>
      </x:c>
      <x:c r="P646" s="23" t="n">
        <x:v>11</x:v>
      </x:c>
      <x:c r="Q646" s="78" t="n">
        <x:v>45970</x:v>
      </x:c>
      <x:c r="R646" s="23" t="str">
        <x:v>True</x:v>
      </x:c>
      <x:c r="S646" s="23" t="str">
        <x:v>True</x:v>
      </x:c>
      <x:c r="T646" s="23" t="str">
        <x:v>False</x:v>
      </x:c>
    </x:row>
    <x:row r="647">
      <x:c r="A647" s="23" t="str">
        <x:v>total_calibration</x:v>
      </x:c>
      <x:c r="B647" s="23" t="n">
        <x:v>3</x:v>
      </x:c>
      <x:c r="C647" s="23" t="str">
        <x:v>checkpoint:epoch:ministral-3-14b</x:v>
      </x:c>
      <x:c r="D647" s="23" t="str">
        <x:v>Ministral 3 14B</x:v>
      </x:c>
      <x:c r="E647" s="23" t="str">
        <x:v>mistralai</x:v>
      </x:c>
      <x:c r="F647" s="78" t="n">
        <x:v>45993</x:v>
      </x:c>
      <x:c r="G647" s="78" t="n">
        <x:v>45998</x:v>
      </x:c>
      <x:c r="H647" s="81" t="n">
        <x:v>0.2</x:v>
      </x:c>
      <x:c r="I647" s="81" t="n">
        <x:v>0.2</x:v>
      </x:c>
      <x:c r="J647" s="23" t="str">
        <x:v>total_b</x:v>
      </x:c>
      <x:c r="K647" s="23" t="str">
        <x:v>date_historical_price</x:v>
      </x:c>
      <x:c r="L647" s="81" t="n">
        <x:v>14</x:v>
      </x:c>
      <x:c r="M647" s="81" t="n">
        <x:v>118.25790384095804</x:v>
      </x:c>
      <x:c r="N647" s="81" t="n">
        <x:v>0.9267021410449435</x:v>
      </x:c>
      <x:c r="O647" s="23" t="n">
        <x:v>40</x:v>
      </x:c>
      <x:c r="P647" s="23" t="n">
        <x:v>11</x:v>
      </x:c>
      <x:c r="Q647" s="78" t="n">
        <x:v>45970</x:v>
      </x:c>
      <x:c r="R647" s="23" t="str">
        <x:v>True</x:v>
      </x:c>
      <x:c r="S647" s="23" t="str">
        <x:v>True</x:v>
      </x:c>
      <x:c r="T647" s="23" t="str">
        <x:v>False</x:v>
      </x:c>
    </x:row>
    <x:row r="648">
      <x:c r="A648" s="23" t="str">
        <x:v>total_calibration</x:v>
      </x:c>
      <x:c r="B648" s="23" t="n">
        <x:v>3</x:v>
      </x:c>
      <x:c r="C648" s="23" t="str">
        <x:v>checkpoint:epoch:ministral-3-14b</x:v>
      </x:c>
      <x:c r="D648" s="23" t="str">
        <x:v>Ministral 3 14B</x:v>
      </x:c>
      <x:c r="E648" s="23" t="str">
        <x:v>mistralai</x:v>
      </x:c>
      <x:c r="F648" s="78" t="n">
        <x:v>45993</x:v>
      </x:c>
      <x:c r="G648" s="78" t="n">
        <x:v>45998</x:v>
      </x:c>
      <x:c r="H648" s="81" t="n">
        <x:v>0.2</x:v>
      </x:c>
      <x:c r="I648" s="81" t="n">
        <x:v>0.2</x:v>
      </x:c>
      <x:c r="J648" s="23" t="str">
        <x:v>total_b</x:v>
      </x:c>
      <x:c r="K648" s="23" t="str">
        <x:v>date_current_price_nonprospective</x:v>
      </x:c>
      <x:c r="L648" s="81" t="n">
        <x:v>14</x:v>
      </x:c>
      <x:c r="M648" s="81" t="n">
        <x:v>84.8508544917254</x:v>
      </x:c>
      <x:c r="N648" s="81" t="n">
        <x:v>0.7825281845661765</x:v>
      </x:c>
      <x:c r="O648" s="23" t="n">
        <x:v>40</x:v>
      </x:c>
      <x:c r="P648" s="23" t="n">
        <x:v>11</x:v>
      </x:c>
      <x:c r="Q648" s="78" t="n">
        <x:v>45970</x:v>
      </x:c>
      <x:c r="R648" s="23" t="str">
        <x:v>True</x:v>
      </x:c>
      <x:c r="S648" s="23" t="str">
        <x:v>True</x:v>
      </x:c>
      <x:c r="T648" s="23" t="str">
        <x:v>True</x:v>
      </x:c>
    </x:row>
    <x:row r="649">
      <x:c r="A649" s="23" t="str">
        <x:v>total_calibration</x:v>
      </x:c>
      <x:c r="B649" s="23" t="n">
        <x:v>3</x:v>
      </x:c>
      <x:c r="C649" s="23" t="str">
        <x:v>checkpoint:epoch:ministral-3-3b</x:v>
      </x:c>
      <x:c r="D649" s="23" t="str">
        <x:v>Ministral 3 3B</x:v>
      </x:c>
      <x:c r="E649" s="23" t="str">
        <x:v>mistralai</x:v>
      </x:c>
      <x:c r="F649" s="78" t="n">
        <x:v>45993</x:v>
      </x:c>
      <x:c r="G649" s="78" t="n">
        <x:v>45998</x:v>
      </x:c>
      <x:c r="H649" s="81" t="n">
        <x:v>0.1</x:v>
      </x:c>
      <x:c r="I649" s="81" t="n">
        <x:v>0.1</x:v>
      </x:c>
      <x:c r="J649" s="23" t="str">
        <x:v>total_b</x:v>
      </x:c>
      <x:c r="K649" s="23" t="str">
        <x:v>date_only</x:v>
      </x:c>
      <x:c r="L649" s="81" t="n">
        <x:v>3</x:v>
      </x:c>
      <x:c r="M649" s="81" t="n">
        <x:v>195.29075152177307</x:v>
      </x:c>
      <x:c r="N649" s="81" t="n">
        <x:v>1.8135604219621213</x:v>
      </x:c>
      <x:c r="O649" s="23" t="n">
        <x:v>40</x:v>
      </x:c>
      <x:c r="P649" s="23" t="n">
        <x:v>11</x:v>
      </x:c>
      <x:c r="Q649" s="78" t="n">
        <x:v>45970</x:v>
      </x:c>
      <x:c r="R649" s="23" t="str">
        <x:v>True</x:v>
      </x:c>
      <x:c r="S649" s="23" t="str">
        <x:v>True</x:v>
      </x:c>
      <x:c r="T649" s="23" t="str">
        <x:v>False</x:v>
      </x:c>
    </x:row>
    <x:row r="650">
      <x:c r="A650" s="23" t="str">
        <x:v>total_calibration</x:v>
      </x:c>
      <x:c r="B650" s="23" t="n">
        <x:v>3</x:v>
      </x:c>
      <x:c r="C650" s="23" t="str">
        <x:v>checkpoint:epoch:ministral-3-3b</x:v>
      </x:c>
      <x:c r="D650" s="23" t="str">
        <x:v>Ministral 3 3B</x:v>
      </x:c>
      <x:c r="E650" s="23" t="str">
        <x:v>mistralai</x:v>
      </x:c>
      <x:c r="F650" s="78" t="n">
        <x:v>45993</x:v>
      </x:c>
      <x:c r="G650" s="78" t="n">
        <x:v>45998</x:v>
      </x:c>
      <x:c r="H650" s="81" t="n">
        <x:v>0.1</x:v>
      </x:c>
      <x:c r="I650" s="81" t="n">
        <x:v>0.1</x:v>
      </x:c>
      <x:c r="J650" s="23" t="str">
        <x:v>total_b</x:v>
      </x:c>
      <x:c r="K650" s="23" t="str">
        <x:v>date_historical_price</x:v>
      </x:c>
      <x:c r="L650" s="81" t="n">
        <x:v>3</x:v>
      </x:c>
      <x:c r="M650" s="81" t="n">
        <x:v>59.374783685673194</x:v>
      </x:c>
      <x:c r="N650" s="81" t="n">
        <x:v>1.296480785693646</x:v>
      </x:c>
      <x:c r="O650" s="23" t="n">
        <x:v>40</x:v>
      </x:c>
      <x:c r="P650" s="23" t="n">
        <x:v>11</x:v>
      </x:c>
      <x:c r="Q650" s="78" t="n">
        <x:v>45970</x:v>
      </x:c>
      <x:c r="R650" s="23" t="str">
        <x:v>True</x:v>
      </x:c>
      <x:c r="S650" s="23" t="str">
        <x:v>True</x:v>
      </x:c>
      <x:c r="T650" s="23" t="str">
        <x:v>False</x:v>
      </x:c>
    </x:row>
    <x:row r="651">
      <x:c r="A651" s="23" t="str">
        <x:v>total_calibration</x:v>
      </x:c>
      <x:c r="B651" s="23" t="n">
        <x:v>3</x:v>
      </x:c>
      <x:c r="C651" s="23" t="str">
        <x:v>checkpoint:epoch:ministral-3-3b</x:v>
      </x:c>
      <x:c r="D651" s="23" t="str">
        <x:v>Ministral 3 3B</x:v>
      </x:c>
      <x:c r="E651" s="23" t="str">
        <x:v>mistralai</x:v>
      </x:c>
      <x:c r="F651" s="78" t="n">
        <x:v>45993</x:v>
      </x:c>
      <x:c r="G651" s="78" t="n">
        <x:v>45998</x:v>
      </x:c>
      <x:c r="H651" s="81" t="n">
        <x:v>0.1</x:v>
      </x:c>
      <x:c r="I651" s="81" t="n">
        <x:v>0.1</x:v>
      </x:c>
      <x:c r="J651" s="23" t="str">
        <x:v>total_b</x:v>
      </x:c>
      <x:c r="K651" s="23" t="str">
        <x:v>date_current_price_nonprospective</x:v>
      </x:c>
      <x:c r="L651" s="81" t="n">
        <x:v>3</x:v>
      </x:c>
      <x:c r="M651" s="81" t="n">
        <x:v>40.066838177776084</x:v>
      </x:c>
      <x:c r="N651" s="81" t="n">
        <x:v>1.125663817283194</x:v>
      </x:c>
      <x:c r="O651" s="23" t="n">
        <x:v>40</x:v>
      </x:c>
      <x:c r="P651" s="23" t="n">
        <x:v>11</x:v>
      </x:c>
      <x:c r="Q651" s="78" t="n">
        <x:v>45970</x:v>
      </x:c>
      <x:c r="R651" s="23" t="str">
        <x:v>True</x:v>
      </x:c>
      <x:c r="S651" s="23" t="str">
        <x:v>True</x:v>
      </x:c>
      <x:c r="T651" s="23" t="str">
        <x:v>True</x:v>
      </x:c>
    </x:row>
    <x:row r="652">
      <x:c r="A652" s="23" t="str">
        <x:v>total_calibration</x:v>
      </x:c>
      <x:c r="B652" s="23" t="n">
        <x:v>3</x:v>
      </x:c>
      <x:c r="C652" s="23" t="str">
        <x:v>checkpoint:epoch:ministral-3-8b</x:v>
      </x:c>
      <x:c r="D652" s="23" t="str">
        <x:v>Ministral 3 8B</x:v>
      </x:c>
      <x:c r="E652" s="23" t="str">
        <x:v>mistralai</x:v>
      </x:c>
      <x:c r="F652" s="78" t="n">
        <x:v>45993</x:v>
      </x:c>
      <x:c r="G652" s="78" t="n">
        <x:v>45998</x:v>
      </x:c>
      <x:c r="H652" s="81" t="n">
        <x:v>0.15</x:v>
      </x:c>
      <x:c r="I652" s="81" t="n">
        <x:v>0.15</x:v>
      </x:c>
      <x:c r="J652" s="23" t="str">
        <x:v>total_b</x:v>
      </x:c>
      <x:c r="K652" s="23" t="str">
        <x:v>date_only</x:v>
      </x:c>
      <x:c r="L652" s="81" t="n">
        <x:v>8</x:v>
      </x:c>
      <x:c r="M652" s="81" t="n">
        <x:v>195.29075152177307</x:v>
      </x:c>
      <x:c r="N652" s="81" t="n">
        <x:v>1.3875916896898401</x:v>
      </x:c>
      <x:c r="O652" s="23" t="n">
        <x:v>40</x:v>
      </x:c>
      <x:c r="P652" s="23" t="n">
        <x:v>11</x:v>
      </x:c>
      <x:c r="Q652" s="78" t="n">
        <x:v>45970</x:v>
      </x:c>
      <x:c r="R652" s="23" t="str">
        <x:v>True</x:v>
      </x:c>
      <x:c r="S652" s="23" t="str">
        <x:v>True</x:v>
      </x:c>
      <x:c r="T652" s="23" t="str">
        <x:v>False</x:v>
      </x:c>
    </x:row>
    <x:row r="653">
      <x:c r="A653" s="23" t="str">
        <x:v>total_calibration</x:v>
      </x:c>
      <x:c r="B653" s="23" t="n">
        <x:v>3</x:v>
      </x:c>
      <x:c r="C653" s="23" t="str">
        <x:v>checkpoint:epoch:ministral-3-8b</x:v>
      </x:c>
      <x:c r="D653" s="23" t="str">
        <x:v>Ministral 3 8B</x:v>
      </x:c>
      <x:c r="E653" s="23" t="str">
        <x:v>mistralai</x:v>
      </x:c>
      <x:c r="F653" s="78" t="n">
        <x:v>45993</x:v>
      </x:c>
      <x:c r="G653" s="78" t="n">
        <x:v>45998</x:v>
      </x:c>
      <x:c r="H653" s="81" t="n">
        <x:v>0.15</x:v>
      </x:c>
      <x:c r="I653" s="81" t="n">
        <x:v>0.15</x:v>
      </x:c>
      <x:c r="J653" s="23" t="str">
        <x:v>total_b</x:v>
      </x:c>
      <x:c r="K653" s="23" t="str">
        <x:v>date_historical_price</x:v>
      </x:c>
      <x:c r="L653" s="81" t="n">
        <x:v>8</x:v>
      </x:c>
      <x:c r="M653" s="81" t="n">
        <x:v>88.8462862874041</x:v>
      </x:c>
      <x:c r="N653" s="81" t="n">
        <x:v>1.0455492923233194</x:v>
      </x:c>
      <x:c r="O653" s="23" t="n">
        <x:v>40</x:v>
      </x:c>
      <x:c r="P653" s="23" t="n">
        <x:v>11</x:v>
      </x:c>
      <x:c r="Q653" s="78" t="n">
        <x:v>45970</x:v>
      </x:c>
      <x:c r="R653" s="23" t="str">
        <x:v>True</x:v>
      </x:c>
      <x:c r="S653" s="23" t="str">
        <x:v>True</x:v>
      </x:c>
      <x:c r="T653" s="23" t="str">
        <x:v>False</x:v>
      </x:c>
    </x:row>
    <x:row r="654">
      <x:c r="A654" s="23" t="str">
        <x:v>total_calibration</x:v>
      </x:c>
      <x:c r="B654" s="23" t="n">
        <x:v>3</x:v>
      </x:c>
      <x:c r="C654" s="23" t="str">
        <x:v>checkpoint:epoch:ministral-3-8b</x:v>
      </x:c>
      <x:c r="D654" s="23" t="str">
        <x:v>Ministral 3 8B</x:v>
      </x:c>
      <x:c r="E654" s="23" t="str">
        <x:v>mistralai</x:v>
      </x:c>
      <x:c r="F654" s="78" t="n">
        <x:v>45993</x:v>
      </x:c>
      <x:c r="G654" s="78" t="n">
        <x:v>45998</x:v>
      </x:c>
      <x:c r="H654" s="81" t="n">
        <x:v>0.15</x:v>
      </x:c>
      <x:c r="I654" s="81" t="n">
        <x:v>0.15</x:v>
      </x:c>
      <x:c r="J654" s="23" t="str">
        <x:v>total_b</x:v>
      </x:c>
      <x:c r="K654" s="23" t="str">
        <x:v>date_current_price_nonprospective</x:v>
      </x:c>
      <x:c r="L654" s="81" t="n">
        <x:v>8</x:v>
      </x:c>
      <x:c r="M654" s="81" t="n">
        <x:v>62.14518336642931</x:v>
      </x:c>
      <x:c r="N654" s="81" t="n">
        <x:v>0.8903174867991692</x:v>
      </x:c>
      <x:c r="O654" s="23" t="n">
        <x:v>40</x:v>
      </x:c>
      <x:c r="P654" s="23" t="n">
        <x:v>11</x:v>
      </x:c>
      <x:c r="Q654" s="78" t="n">
        <x:v>45970</x:v>
      </x:c>
      <x:c r="R654" s="23" t="str">
        <x:v>True</x:v>
      </x:c>
      <x:c r="S654" s="23" t="str">
        <x:v>True</x:v>
      </x:c>
      <x:c r="T654" s="23" t="str">
        <x:v>True</x:v>
      </x:c>
    </x:row>
    <x:row r="655">
      <x:c r="A655" s="23" t="str">
        <x:v>total_calibration</x:v>
      </x:c>
      <x:c r="B655" s="23" t="n">
        <x:v>3</x:v>
      </x:c>
      <x:c r="C655" s="23" t="str">
        <x:v>checkpoint:epoch:devstral-2-123b</x:v>
      </x:c>
      <x:c r="D655" s="23" t="str">
        <x:v>Devstral 2 (123B)</x:v>
      </x:c>
      <x:c r="E655" s="23" t="str">
        <x:v>mistralai</x:v>
      </x:c>
      <x:c r="F655" s="78" t="n">
        <x:v>46000</x:v>
      </x:c>
      <x:c r="G655" s="78" t="n">
        <x:v>46004</x:v>
      </x:c>
      <x:c r="H655" s="81" t="n">
        <x:v>0.3</x:v>
      </x:c>
      <x:c r="I655" s="81" t="n">
        <x:v>0.894427191</x:v>
      </x:c>
      <x:c r="J655" s="23" t="str">
        <x:v>total_b</x:v>
      </x:c>
      <x:c r="K655" s="23" t="str">
        <x:v>date_only</x:v>
      </x:c>
      <x:c r="L655" s="81" t="n">
        <x:v>123</x:v>
      </x:c>
      <x:c r="M655" s="81" t="n">
        <x:v>202.60346701904055</x:v>
      </x:c>
      <x:c r="N655" s="81" t="n">
        <x:v>0.21674176144248863</x:v>
      </x:c>
      <x:c r="O655" s="23" t="n">
        <x:v>40</x:v>
      </x:c>
      <x:c r="P655" s="23" t="n">
        <x:v>11</x:v>
      </x:c>
      <x:c r="Q655" s="78" t="n">
        <x:v>45970</x:v>
      </x:c>
      <x:c r="R655" s="23" t="str">
        <x:v>True</x:v>
      </x:c>
      <x:c r="S655" s="23" t="str">
        <x:v>True</x:v>
      </x:c>
      <x:c r="T655" s="23" t="str">
        <x:v>False</x:v>
      </x:c>
    </x:row>
    <x:row r="656">
      <x:c r="A656" s="23" t="str">
        <x:v>total_calibration</x:v>
      </x:c>
      <x:c r="B656" s="23" t="n">
        <x:v>3</x:v>
      </x:c>
      <x:c r="C656" s="23" t="str">
        <x:v>checkpoint:epoch:devstral-2-123b</x:v>
      </x:c>
      <x:c r="D656" s="23" t="str">
        <x:v>Devstral 2 (123B)</x:v>
      </x:c>
      <x:c r="E656" s="23" t="str">
        <x:v>mistralai</x:v>
      </x:c>
      <x:c r="F656" s="78" t="n">
        <x:v>46000</x:v>
      </x:c>
      <x:c r="G656" s="78" t="n">
        <x:v>46004</x:v>
      </x:c>
      <x:c r="H656" s="81" t="n">
        <x:v>0.3</x:v>
      </x:c>
      <x:c r="I656" s="81" t="n">
        <x:v>0.894427191</x:v>
      </x:c>
      <x:c r="J656" s="23" t="str">
        <x:v>total_b</x:v>
      </x:c>
      <x:c r="K656" s="23" t="str">
        <x:v>date_historical_price</x:v>
      </x:c>
      <x:c r="L656" s="81" t="n">
        <x:v>123</x:v>
      </x:c>
      <x:c r="M656" s="81" t="n">
        <x:v>182.84560668574437</x:v>
      </x:c>
      <x:c r="N656" s="81" t="n">
        <x:v>0.17217941836969178</x:v>
      </x:c>
      <x:c r="O656" s="23" t="n">
        <x:v>40</x:v>
      </x:c>
      <x:c r="P656" s="23" t="n">
        <x:v>11</x:v>
      </x:c>
      <x:c r="Q656" s="78" t="n">
        <x:v>45970</x:v>
      </x:c>
      <x:c r="R656" s="23" t="str">
        <x:v>True</x:v>
      </x:c>
      <x:c r="S656" s="23" t="str">
        <x:v>True</x:v>
      </x:c>
      <x:c r="T656" s="23" t="str">
        <x:v>False</x:v>
      </x:c>
    </x:row>
    <x:row r="657">
      <x:c r="A657" s="23" t="str">
        <x:v>total_calibration</x:v>
      </x:c>
      <x:c r="B657" s="23" t="n">
        <x:v>3</x:v>
      </x:c>
      <x:c r="C657" s="23" t="str">
        <x:v>checkpoint:epoch:devstral-2-123b</x:v>
      </x:c>
      <x:c r="D657" s="23" t="str">
        <x:v>Devstral 2 (123B)</x:v>
      </x:c>
      <x:c r="E657" s="23" t="str">
        <x:v>mistralai</x:v>
      </x:c>
      <x:c r="F657" s="78" t="n">
        <x:v>46000</x:v>
      </x:c>
      <x:c r="G657" s="78" t="n">
        <x:v>46004</x:v>
      </x:c>
      <x:c r="H657" s="81" t="n">
        <x:v>0.3</x:v>
      </x:c>
      <x:c r="I657" s="81" t="n">
        <x:v>0.894427191</x:v>
      </x:c>
      <x:c r="J657" s="23" t="str">
        <x:v>total_b</x:v>
      </x:c>
      <x:c r="K657" s="23" t="str">
        <x:v>date_current_price_nonprospective</x:v>
      </x:c>
      <x:c r="L657" s="81" t="n">
        <x:v>123</x:v>
      </x:c>
      <x:c r="M657" s="81" t="n">
        <x:v>442.8907945852387</x:v>
      </x:c>
      <x:c r="N657" s="81" t="n">
        <x:v>0.5563915421974005</x:v>
      </x:c>
      <x:c r="O657" s="23" t="n">
        <x:v>40</x:v>
      </x:c>
      <x:c r="P657" s="23" t="n">
        <x:v>11</x:v>
      </x:c>
      <x:c r="Q657" s="78" t="n">
        <x:v>45970</x:v>
      </x:c>
      <x:c r="R657" s="23" t="str">
        <x:v>True</x:v>
      </x:c>
      <x:c r="S657" s="23" t="str">
        <x:v>True</x:v>
      </x:c>
      <x:c r="T657" s="23" t="str">
        <x:v>True</x:v>
      </x:c>
    </x:row>
    <x:row r="658">
      <x:c r="A658" s="23" t="str">
        <x:v>total_calibration</x:v>
      </x:c>
      <x:c r="B658" s="23" t="n">
        <x:v>3</x:v>
      </x:c>
      <x:c r="C658" s="23" t="str">
        <x:v>checkpoint:epoch:nemotron-3-nano-30b-a3b</x:v>
      </x:c>
      <x:c r="D658" s="23" t="str">
        <x:v>Nemotron 3-Nano-30B-A3B</x:v>
      </x:c>
      <x:c r="E658" s="23" t="str">
        <x:v>nvidia</x:v>
      </x:c>
      <x:c r="F658" s="78" t="n">
        <x:v>46006</x:v>
      </x:c>
      <x:c r="G658" s="78" t="n">
        <x:v>46012</x:v>
      </x:c>
      <x:c r="H658" s="81" t="n">
        <x:v>0.12</x:v>
      </x:c>
      <x:c r="I658" s="81" t="n">
        <x:v>0.1</x:v>
      </x:c>
      <x:c r="J658" s="23" t="str">
        <x:v>total_b</x:v>
      </x:c>
      <x:c r="K658" s="23" t="str">
        <x:v>date_only</x:v>
      </x:c>
      <x:c r="L658" s="81" t="n">
        <x:v>31.6</x:v>
      </x:c>
      <x:c r="M658" s="81" t="n">
        <x:v>150.81907586170422</x:v>
      </x:c>
      <x:c r="N658" s="81" t="n">
        <x:v>0.6787691927186135</x:v>
      </x:c>
      <x:c r="O658" s="23" t="n">
        <x:v>49</x:v>
      </x:c>
      <x:c r="P658" s="23" t="n">
        <x:v>12</x:v>
      </x:c>
      <x:c r="Q658" s="78" t="n">
        <x:v>46004</x:v>
      </x:c>
      <x:c r="R658" s="23" t="str">
        <x:v>True</x:v>
      </x:c>
      <x:c r="S658" s="23" t="str">
        <x:v>True</x:v>
      </x:c>
      <x:c r="T658" s="23" t="str">
        <x:v>False</x:v>
      </x:c>
    </x:row>
    <x:row r="659">
      <x:c r="A659" s="23" t="str">
        <x:v>total_calibration</x:v>
      </x:c>
      <x:c r="B659" s="23" t="n">
        <x:v>3</x:v>
      </x:c>
      <x:c r="C659" s="23" t="str">
        <x:v>checkpoint:epoch:nemotron-3-nano-30b-a3b</x:v>
      </x:c>
      <x:c r="D659" s="23" t="str">
        <x:v>Nemotron 3-Nano-30B-A3B</x:v>
      </x:c>
      <x:c r="E659" s="23" t="str">
        <x:v>nvidia</x:v>
      </x:c>
      <x:c r="F659" s="78" t="n">
        <x:v>46006</x:v>
      </x:c>
      <x:c r="G659" s="78" t="n">
        <x:v>46012</x:v>
      </x:c>
      <x:c r="H659" s="81" t="n">
        <x:v>0.12</x:v>
      </x:c>
      <x:c r="I659" s="81" t="n">
        <x:v>0.1</x:v>
      </x:c>
      <x:c r="J659" s="23" t="str">
        <x:v>total_b</x:v>
      </x:c>
      <x:c r="K659" s="23" t="str">
        <x:v>date_historical_price</x:v>
      </x:c>
      <x:c r="L659" s="81" t="n">
        <x:v>31.6</x:v>
      </x:c>
      <x:c r="M659" s="81" t="n">
        <x:v>56.81887121197067</x:v>
      </x:c>
      <x:c r="N659" s="81" t="n">
        <x:v>0.25480551897404174</x:v>
      </x:c>
      <x:c r="O659" s="23" t="n">
        <x:v>49</x:v>
      </x:c>
      <x:c r="P659" s="23" t="n">
        <x:v>12</x:v>
      </x:c>
      <x:c r="Q659" s="78" t="n">
        <x:v>46004</x:v>
      </x:c>
      <x:c r="R659" s="23" t="str">
        <x:v>True</x:v>
      </x:c>
      <x:c r="S659" s="23" t="str">
        <x:v>True</x:v>
      </x:c>
      <x:c r="T659" s="23" t="str">
        <x:v>False</x:v>
      </x:c>
    </x:row>
    <x:row r="660">
      <x:c r="A660" s="23" t="str">
        <x:v>total_calibration</x:v>
      </x:c>
      <x:c r="B660" s="23" t="n">
        <x:v>3</x:v>
      </x:c>
      <x:c r="C660" s="23" t="str">
        <x:v>checkpoint:epoch:nemotron-3-nano-30b-a3b</x:v>
      </x:c>
      <x:c r="D660" s="23" t="str">
        <x:v>Nemotron 3-Nano-30B-A3B</x:v>
      </x:c>
      <x:c r="E660" s="23" t="str">
        <x:v>nvidia</x:v>
      </x:c>
      <x:c r="F660" s="78" t="n">
        <x:v>46006</x:v>
      </x:c>
      <x:c r="G660" s="78" t="n">
        <x:v>46012</x:v>
      </x:c>
      <x:c r="H660" s="81" t="n">
        <x:v>0.12</x:v>
      </x:c>
      <x:c r="I660" s="81" t="n">
        <x:v>0.1</x:v>
      </x:c>
      <x:c r="J660" s="23" t="str">
        <x:v>total_b</x:v>
      </x:c>
      <x:c r="K660" s="23" t="str">
        <x:v>date_current_price_nonprospective</x:v>
      </x:c>
      <x:c r="L660" s="81" t="n">
        <x:v>31.6</x:v>
      </x:c>
      <x:c r="M660" s="81" t="n">
        <x:v>31.805516654214333</x:v>
      </x:c>
      <x:c r="N660" s="81" t="n">
        <x:v>0.002815372104771224</x:v>
      </x:c>
      <x:c r="O660" s="23" t="n">
        <x:v>49</x:v>
      </x:c>
      <x:c r="P660" s="23" t="n">
        <x:v>12</x:v>
      </x:c>
      <x:c r="Q660" s="78" t="n">
        <x:v>46004</x:v>
      </x:c>
      <x:c r="R660" s="23" t="str">
        <x:v>True</x:v>
      </x:c>
      <x:c r="S660" s="23" t="str">
        <x:v>True</x:v>
      </x:c>
      <x:c r="T660" s="23" t="str">
        <x:v>True</x:v>
      </x:c>
    </x:row>
    <x:row r="661">
      <x:c r="A661" s="23" t="str">
        <x:v>total_calibration</x:v>
      </x:c>
      <x:c r="B661" s="23" t="n">
        <x:v>3</x:v>
      </x:c>
      <x:c r="C661" s="23" t="str">
        <x:v>checkpoint:z-ai-zhipu-ai:glm-4-7</x:v>
      </x:c>
      <x:c r="D661" s="23" t="str">
        <x:v>GLM-4.7</x:v>
      </x:c>
      <x:c r="E661" s="23" t="str">
        <x:v>z-ai</x:v>
      </x:c>
      <x:c r="F661" s="78" t="n">
        <x:v>46013</x:v>
      </x:c>
      <x:c r="G661" s="78" t="n">
        <x:v>46016</x:v>
      </x:c>
      <x:c r="H661" s="81" t="n">
        <x:v>0.7745966692414834</x:v>
      </x:c>
      <x:c r="I661" s="81" t="n">
        <x:v>1.09146690284</x:v>
      </x:c>
      <x:c r="J661" s="23" t="str">
        <x:v>total_b</x:v>
      </x:c>
      <x:c r="K661" s="23" t="str">
        <x:v>date_only</x:v>
      </x:c>
      <x:c r="L661" s="81" t="n">
        <x:v>358</x:v>
      </x:c>
      <x:c r="M661" s="81" t="n">
        <x:v>89.50250482613296</x:v>
      </x:c>
      <x:c r="N661" s="81" t="n">
        <x:v>-0.6020478369486837</x:v>
      </x:c>
      <x:c r="O661" s="23" t="n">
        <x:v>46</x:v>
      </x:c>
      <x:c r="P661" s="23" t="n">
        <x:v>12</x:v>
      </x:c>
      <x:c r="Q661" s="78" t="n">
        <x:v>46012</x:v>
      </x:c>
      <x:c r="R661" s="23" t="str">
        <x:v>True</x:v>
      </x:c>
      <x:c r="S661" s="23" t="str">
        <x:v>True</x:v>
      </x:c>
      <x:c r="T661" s="23" t="str">
        <x:v>False</x:v>
      </x:c>
    </x:row>
    <x:row r="662">
      <x:c r="A662" s="23" t="str">
        <x:v>total_calibration</x:v>
      </x:c>
      <x:c r="B662" s="23" t="n">
        <x:v>3</x:v>
      </x:c>
      <x:c r="C662" s="23" t="str">
        <x:v>checkpoint:z-ai-zhipu-ai:glm-4-7</x:v>
      </x:c>
      <x:c r="D662" s="23" t="str">
        <x:v>GLM-4.7</x:v>
      </x:c>
      <x:c r="E662" s="23" t="str">
        <x:v>z-ai</x:v>
      </x:c>
      <x:c r="F662" s="78" t="n">
        <x:v>46013</x:v>
      </x:c>
      <x:c r="G662" s="78" t="n">
        <x:v>46016</x:v>
      </x:c>
      <x:c r="H662" s="81" t="n">
        <x:v>0.7745966692414834</x:v>
      </x:c>
      <x:c r="I662" s="81" t="n">
        <x:v>1.09146690284</x:v>
      </x:c>
      <x:c r="J662" s="23" t="str">
        <x:v>total_b</x:v>
      </x:c>
      <x:c r="K662" s="23" t="str">
        <x:v>date_historical_price</x:v>
      </x:c>
      <x:c r="L662" s="81" t="n">
        <x:v>358</x:v>
      </x:c>
      <x:c r="M662" s="81" t="n">
        <x:v>343.5137985958643</x:v>
      </x:c>
      <x:c r="N662" s="81" t="n">
        <x:v>-0.017938839735405925</x:v>
      </x:c>
      <x:c r="O662" s="23" t="n">
        <x:v>46</x:v>
      </x:c>
      <x:c r="P662" s="23" t="n">
        <x:v>12</x:v>
      </x:c>
      <x:c r="Q662" s="78" t="n">
        <x:v>46012</x:v>
      </x:c>
      <x:c r="R662" s="23" t="str">
        <x:v>True</x:v>
      </x:c>
      <x:c r="S662" s="23" t="str">
        <x:v>True</x:v>
      </x:c>
      <x:c r="T662" s="23" t="str">
        <x:v>False</x:v>
      </x:c>
    </x:row>
    <x:row r="663">
      <x:c r="A663" s="23" t="str">
        <x:v>total_calibration</x:v>
      </x:c>
      <x:c r="B663" s="23" t="n">
        <x:v>3</x:v>
      </x:c>
      <x:c r="C663" s="23" t="str">
        <x:v>checkpoint:z-ai-zhipu-ai:glm-4-7</x:v>
      </x:c>
      <x:c r="D663" s="23" t="str">
        <x:v>GLM-4.7</x:v>
      </x:c>
      <x:c r="E663" s="23" t="str">
        <x:v>z-ai</x:v>
      </x:c>
      <x:c r="F663" s="78" t="n">
        <x:v>46013</x:v>
      </x:c>
      <x:c r="G663" s="78" t="n">
        <x:v>46016</x:v>
      </x:c>
      <x:c r="H663" s="81" t="n">
        <x:v>0.7745966692414834</x:v>
      </x:c>
      <x:c r="I663" s="81" t="n">
        <x:v>1.09146690284</x:v>
      </x:c>
      <x:c r="J663" s="23" t="str">
        <x:v>total_b</x:v>
      </x:c>
      <x:c r="K663" s="23" t="str">
        <x:v>date_current_price_nonprospective</x:v>
      </x:c>
      <x:c r="L663" s="81" t="n">
        <x:v>358</x:v>
      </x:c>
      <x:c r="M663" s="81" t="n">
        <x:v>469.6087717322311</x:v>
      </x:c>
      <x:c r="N663" s="81" t="n">
        <x:v>0.11785317377482739</x:v>
      </x:c>
      <x:c r="O663" s="23" t="n">
        <x:v>46</x:v>
      </x:c>
      <x:c r="P663" s="23" t="n">
        <x:v>12</x:v>
      </x:c>
      <x:c r="Q663" s="78" t="n">
        <x:v>46012</x:v>
      </x:c>
      <x:c r="R663" s="23" t="str">
        <x:v>True</x:v>
      </x:c>
      <x:c r="S663" s="23" t="str">
        <x:v>True</x:v>
      </x:c>
      <x:c r="T663" s="23" t="str">
        <x:v>True</x:v>
      </x:c>
    </x:row>
    <x:row r="664">
      <x:c r="A664" s="23" t="str">
        <x:v>total_calibration</x:v>
      </x:c>
      <x:c r="B664" s="23" t="n">
        <x:v>3</x:v>
      </x:c>
      <x:c r="C664" s="23" t="str">
        <x:v>checkpoint:epoch:minimax-m2-1</x:v>
      </x:c>
      <x:c r="D664" s="23" t="str">
        <x:v>MiniMax-M2.1</x:v>
      </x:c>
      <x:c r="E664" s="23" t="str">
        <x:v>minimax</x:v>
      </x:c>
      <x:c r="F664" s="78" t="n">
        <x:v>46014</x:v>
      </x:c>
      <x:c r="G664" s="78" t="n">
        <x:v>46016</x:v>
      </x:c>
      <x:c r="H664" s="81" t="n">
        <x:v>0.6</x:v>
      </x:c>
      <x:c r="I664" s="81" t="n">
        <x:v>0.6</x:v>
      </x:c>
      <x:c r="J664" s="23" t="str">
        <x:v>total_b</x:v>
      </x:c>
      <x:c r="K664" s="23" t="str">
        <x:v>date_only</x:v>
      </x:c>
      <x:c r="L664" s="81" t="n">
        <x:v>229</x:v>
      </x:c>
      <x:c r="M664" s="81" t="n">
        <x:v>98.21573842178158</x:v>
      </x:c>
      <x:c r="N664" s="81" t="n">
        <x:v>-0.3676543961612498</x:v>
      </x:c>
      <x:c r="O664" s="23" t="n">
        <x:v>47</x:v>
      </x:c>
      <x:c r="P664" s="23" t="n">
        <x:v>12</x:v>
      </x:c>
      <x:c r="Q664" s="78" t="n">
        <x:v>46012</x:v>
      </x:c>
      <x:c r="R664" s="23" t="str">
        <x:v>True</x:v>
      </x:c>
      <x:c r="S664" s="23" t="str">
        <x:v>True</x:v>
      </x:c>
      <x:c r="T664" s="23" t="str">
        <x:v>False</x:v>
      </x:c>
    </x:row>
    <x:row r="665">
      <x:c r="A665" s="23" t="str">
        <x:v>total_calibration</x:v>
      </x:c>
      <x:c r="B665" s="23" t="n">
        <x:v>3</x:v>
      </x:c>
      <x:c r="C665" s="23" t="str">
        <x:v>checkpoint:epoch:minimax-m2-1</x:v>
      </x:c>
      <x:c r="D665" s="23" t="str">
        <x:v>MiniMax-M2.1</x:v>
      </x:c>
      <x:c r="E665" s="23" t="str">
        <x:v>minimax</x:v>
      </x:c>
      <x:c r="F665" s="78" t="n">
        <x:v>46014</x:v>
      </x:c>
      <x:c r="G665" s="78" t="n">
        <x:v>46016</x:v>
      </x:c>
      <x:c r="H665" s="81" t="n">
        <x:v>0.6</x:v>
      </x:c>
      <x:c r="I665" s="81" t="n">
        <x:v>0.6</x:v>
      </x:c>
      <x:c r="J665" s="23" t="str">
        <x:v>total_b</x:v>
      </x:c>
      <x:c r="K665" s="23" t="str">
        <x:v>date_historical_price</x:v>
      </x:c>
      <x:c r="L665" s="81" t="n">
        <x:v>229</x:v>
      </x:c>
      <x:c r="M665" s="81" t="n">
        <x:v>245.42453972429382</x:v>
      </x:c>
      <x:c r="N665" s="81" t="n">
        <x:v>0.030082502840080374</x:v>
      </x:c>
      <x:c r="O665" s="23" t="n">
        <x:v>47</x:v>
      </x:c>
      <x:c r="P665" s="23" t="n">
        <x:v>12</x:v>
      </x:c>
      <x:c r="Q665" s="78" t="n">
        <x:v>46012</x:v>
      </x:c>
      <x:c r="R665" s="23" t="str">
        <x:v>True</x:v>
      </x:c>
      <x:c r="S665" s="23" t="str">
        <x:v>True</x:v>
      </x:c>
      <x:c r="T665" s="23" t="str">
        <x:v>False</x:v>
      </x:c>
    </x:row>
    <x:row r="666">
      <x:c r="A666" s="23" t="str">
        <x:v>total_calibration</x:v>
      </x:c>
      <x:c r="B666" s="23" t="n">
        <x:v>3</x:v>
      </x:c>
      <x:c r="C666" s="23" t="str">
        <x:v>checkpoint:epoch:minimax-m2-1</x:v>
      </x:c>
      <x:c r="D666" s="23" t="str">
        <x:v>MiniMax-M2.1</x:v>
      </x:c>
      <x:c r="E666" s="23" t="str">
        <x:v>minimax</x:v>
      </x:c>
      <x:c r="F666" s="78" t="n">
        <x:v>46014</x:v>
      </x:c>
      <x:c r="G666" s="78" t="n">
        <x:v>46016</x:v>
      </x:c>
      <x:c r="H666" s="81" t="n">
        <x:v>0.6</x:v>
      </x:c>
      <x:c r="I666" s="81" t="n">
        <x:v>0.6</x:v>
      </x:c>
      <x:c r="J666" s="23" t="str">
        <x:v>total_b</x:v>
      </x:c>
      <x:c r="K666" s="23" t="str">
        <x:v>date_current_price_nonprospective</x:v>
      </x:c>
      <x:c r="L666" s="81" t="n">
        <x:v>229</x:v>
      </x:c>
      <x:c r="M666" s="81" t="n">
        <x:v>234.98950921366958</x:v>
      </x:c>
      <x:c r="N666" s="81" t="n">
        <x:v>0.0112129918794532</x:v>
      </x:c>
      <x:c r="O666" s="23" t="n">
        <x:v>47</x:v>
      </x:c>
      <x:c r="P666" s="23" t="n">
        <x:v>12</x:v>
      </x:c>
      <x:c r="Q666" s="78" t="n">
        <x:v>46012</x:v>
      </x:c>
      <x:c r="R666" s="23" t="str">
        <x:v>True</x:v>
      </x:c>
      <x:c r="S666" s="23" t="str">
        <x:v>True</x:v>
      </x:c>
      <x:c r="T666" s="23" t="str">
        <x:v>True</x:v>
      </x:c>
    </x:row>
    <x:row r="667">
      <x:c r="A667" s="23" t="str">
        <x:v>total_calibration</x:v>
      </x:c>
      <x:c r="B667" s="23" t="n">
        <x:v>3</x:v>
      </x:c>
      <x:c r="C667" s="23" t="str">
        <x:v>checkpoint:epoch:glm-4-7-flash</x:v>
      </x:c>
      <x:c r="D667" s="23" t="str">
        <x:v>GLM 4.7 Flash</x:v>
      </x:c>
      <x:c r="E667" s="23" t="str">
        <x:v>z-ai</x:v>
      </x:c>
      <x:c r="F667" s="78" t="n">
        <x:v>46013</x:v>
      </x:c>
      <x:c r="G667" s="78" t="n">
        <x:v>46044</x:v>
      </x:c>
      <x:c r="H667" s="81" t="n">
        <x:v>0.16733200530681513</x:v>
      </x:c>
      <x:c r="I667" s="81" t="n">
        <x:v>0.161447748584</x:v>
      </x:c>
      <x:c r="J667" s="23" t="str">
        <x:v>total_b</x:v>
      </x:c>
      <x:c r="K667" s="23" t="str">
        <x:v>date_only</x:v>
      </x:c>
      <x:c r="L667" s="81" t="n">
        <x:v>30</x:v>
      </x:c>
      <x:c r="M667" s="81" t="n">
        <x:v>93.23960871234009</x:v>
      </x:c>
      <x:c r="N667" s="81" t="n">
        <x:v>0.49247918758031267</x:v>
      </x:c>
      <x:c r="O667" s="23" t="n">
        <x:v>47</x:v>
      </x:c>
      <x:c r="P667" s="23" t="n">
        <x:v>12</x:v>
      </x:c>
      <x:c r="Q667" s="78" t="n">
        <x:v>46016</x:v>
      </x:c>
      <x:c r="R667" s="23" t="str">
        <x:v>True</x:v>
      </x:c>
      <x:c r="S667" s="23" t="str">
        <x:v>True</x:v>
      </x:c>
      <x:c r="T667" s="23" t="str">
        <x:v>False</x:v>
      </x:c>
    </x:row>
    <x:row r="668">
      <x:c r="A668" s="23" t="str">
        <x:v>total_calibration</x:v>
      </x:c>
      <x:c r="B668" s="23" t="n">
        <x:v>3</x:v>
      </x:c>
      <x:c r="C668" s="23" t="str">
        <x:v>checkpoint:epoch:glm-4-7-flash</x:v>
      </x:c>
      <x:c r="D668" s="23" t="str">
        <x:v>GLM 4.7 Flash</x:v>
      </x:c>
      <x:c r="E668" s="23" t="str">
        <x:v>z-ai</x:v>
      </x:c>
      <x:c r="F668" s="78" t="n">
        <x:v>46013</x:v>
      </x:c>
      <x:c r="G668" s="78" t="n">
        <x:v>46044</x:v>
      </x:c>
      <x:c r="H668" s="81" t="n">
        <x:v>0.16733200530681513</x:v>
      </x:c>
      <x:c r="I668" s="81" t="n">
        <x:v>0.161447748584</x:v>
      </x:c>
      <x:c r="J668" s="23" t="str">
        <x:v>total_b</x:v>
      </x:c>
      <x:c r="K668" s="23" t="str">
        <x:v>date_historical_price</x:v>
      </x:c>
      <x:c r="L668" s="81" t="n">
        <x:v>30</x:v>
      </x:c>
      <x:c r="M668" s="81" t="n">
        <x:v>66.50200144065012</x:v>
      </x:c>
      <x:c r="N668" s="81" t="n">
        <x:v>0.3457134612834445</x:v>
      </x:c>
      <x:c r="O668" s="23" t="n">
        <x:v>47</x:v>
      </x:c>
      <x:c r="P668" s="23" t="n">
        <x:v>12</x:v>
      </x:c>
      <x:c r="Q668" s="78" t="n">
        <x:v>46016</x:v>
      </x:c>
      <x:c r="R668" s="23" t="str">
        <x:v>True</x:v>
      </x:c>
      <x:c r="S668" s="23" t="str">
        <x:v>True</x:v>
      </x:c>
      <x:c r="T668" s="23" t="str">
        <x:v>False</x:v>
      </x:c>
    </x:row>
    <x:row r="669">
      <x:c r="A669" s="23" t="str">
        <x:v>total_calibration</x:v>
      </x:c>
      <x:c r="B669" s="23" t="n">
        <x:v>3</x:v>
      </x:c>
      <x:c r="C669" s="23" t="str">
        <x:v>checkpoint:epoch:glm-4-7-flash</x:v>
      </x:c>
      <x:c r="D669" s="23" t="str">
        <x:v>GLM 4.7 Flash</x:v>
      </x:c>
      <x:c r="E669" s="23" t="str">
        <x:v>z-ai</x:v>
      </x:c>
      <x:c r="F669" s="78" t="n">
        <x:v>46013</x:v>
      </x:c>
      <x:c r="G669" s="78" t="n">
        <x:v>46044</x:v>
      </x:c>
      <x:c r="H669" s="81" t="n">
        <x:v>0.16733200530681513</x:v>
      </x:c>
      <x:c r="I669" s="81" t="n">
        <x:v>0.161447748584</x:v>
      </x:c>
      <x:c r="J669" s="23" t="str">
        <x:v>total_b</x:v>
      </x:c>
      <x:c r="K669" s="23" t="str">
        <x:v>date_current_price_nonprospective</x:v>
      </x:c>
      <x:c r="L669" s="81" t="n">
        <x:v>30</x:v>
      </x:c>
      <x:c r="M669" s="81" t="n">
        <x:v>56.01944430215734</x:v>
      </x:c>
      <x:c r="N669" s="81" t="n">
        <x:v>0.2712175417046298</x:v>
      </x:c>
      <x:c r="O669" s="23" t="n">
        <x:v>47</x:v>
      </x:c>
      <x:c r="P669" s="23" t="n">
        <x:v>12</x:v>
      </x:c>
      <x:c r="Q669" s="78" t="n">
        <x:v>46016</x:v>
      </x:c>
      <x:c r="R669" s="23" t="str">
        <x:v>True</x:v>
      </x:c>
      <x:c r="S669" s="23" t="str">
        <x:v>True</x:v>
      </x:c>
      <x:c r="T669" s="23" t="str">
        <x:v>True</x:v>
      </x:c>
    </x:row>
    <x:row r="670">
      <x:c r="A670" s="23" t="str">
        <x:v>total_calibration</x:v>
      </x:c>
      <x:c r="B670" s="23" t="n">
        <x:v>3</x:v>
      </x:c>
      <x:c r="C670" s="23" t="str">
        <x:v>checkpoint:moonshot:kimi-k2-5</x:v>
      </x:c>
      <x:c r="D670" s="23" t="str">
        <x:v>Kimi K2.5</x:v>
      </x:c>
      <x:c r="E670" s="23" t="str">
        <x:v>moonshotai</x:v>
      </x:c>
      <x:c r="F670" s="78" t="n">
        <x:v>46049</x:v>
      </x:c>
      <x:c r="G670" s="78" t="n">
        <x:v>46051</x:v>
      </x:c>
      <x:c r="H670" s="81" t="n">
        <x:v>1.3416407864998738</x:v>
      </x:c>
      <x:c r="I670" s="81" t="n">
        <x:v>1.20747670785</x:v>
      </x:c>
      <x:c r="J670" s="23" t="str">
        <x:v>total_b</x:v>
      </x:c>
      <x:c r="K670" s="23" t="str">
        <x:v>date_only</x:v>
      </x:c>
      <x:c r="L670" s="81" t="n">
        <x:v>1040</x:v>
      </x:c>
      <x:c r="M670" s="81" t="n">
        <x:v>72.9779570912593</x:v>
      </x:c>
      <x:c r="N670" s="81" t="n">
        <x:v>-1.1538416375243472</x:v>
      </x:c>
      <x:c r="O670" s="23" t="n">
        <x:v>51</x:v>
      </x:c>
      <x:c r="P670" s="23" t="n">
        <x:v>12</x:v>
      </x:c>
      <x:c r="Q670" s="78" t="n">
        <x:v>46044</x:v>
      </x:c>
      <x:c r="R670" s="23" t="str">
        <x:v>True</x:v>
      </x:c>
      <x:c r="S670" s="23" t="str">
        <x:v>True</x:v>
      </x:c>
      <x:c r="T670" s="23" t="str">
        <x:v>False</x:v>
      </x:c>
    </x:row>
    <x:row r="671">
      <x:c r="A671" s="23" t="str">
        <x:v>total_calibration</x:v>
      </x:c>
      <x:c r="B671" s="23" t="n">
        <x:v>3</x:v>
      </x:c>
      <x:c r="C671" s="23" t="str">
        <x:v>checkpoint:moonshot:kimi-k2-5</x:v>
      </x:c>
      <x:c r="D671" s="23" t="str">
        <x:v>Kimi K2.5</x:v>
      </x:c>
      <x:c r="E671" s="23" t="str">
        <x:v>moonshotai</x:v>
      </x:c>
      <x:c r="F671" s="78" t="n">
        <x:v>46049</x:v>
      </x:c>
      <x:c r="G671" s="78" t="n">
        <x:v>46051</x:v>
      </x:c>
      <x:c r="H671" s="81" t="n">
        <x:v>1.3416407864998738</x:v>
      </x:c>
      <x:c r="I671" s="81" t="n">
        <x:v>1.20747670785</x:v>
      </x:c>
      <x:c r="J671" s="23" t="str">
        <x:v>total_b</x:v>
      </x:c>
      <x:c r="K671" s="23" t="str">
        <x:v>date_historical_price</x:v>
      </x:c>
      <x:c r="L671" s="81" t="n">
        <x:v>1040</x:v>
      </x:c>
      <x:c r="M671" s="81" t="n">
        <x:v>460.4510372419729</x:v>
      </x:c>
      <x:c r="N671" s="81" t="n">
        <x:v>-0.35384988367182635</x:v>
      </x:c>
      <x:c r="O671" s="23" t="n">
        <x:v>51</x:v>
      </x:c>
      <x:c r="P671" s="23" t="n">
        <x:v>12</x:v>
      </x:c>
      <x:c r="Q671" s="78" t="n">
        <x:v>46044</x:v>
      </x:c>
      <x:c r="R671" s="23" t="str">
        <x:v>True</x:v>
      </x:c>
      <x:c r="S671" s="23" t="str">
        <x:v>True</x:v>
      </x:c>
      <x:c r="T671" s="23" t="str">
        <x:v>False</x:v>
      </x:c>
    </x:row>
    <x:row r="672">
      <x:c r="A672" s="23" t="str">
        <x:v>total_calibration</x:v>
      </x:c>
      <x:c r="B672" s="23" t="n">
        <x:v>3</x:v>
      </x:c>
      <x:c r="C672" s="23" t="str">
        <x:v>checkpoint:moonshot:kimi-k2-5</x:v>
      </x:c>
      <x:c r="D672" s="23" t="str">
        <x:v>Kimi K2.5</x:v>
      </x:c>
      <x:c r="E672" s="23" t="str">
        <x:v>moonshotai</x:v>
      </x:c>
      <x:c r="F672" s="78" t="n">
        <x:v>46049</x:v>
      </x:c>
      <x:c r="G672" s="78" t="n">
        <x:v>46051</x:v>
      </x:c>
      <x:c r="H672" s="81" t="n">
        <x:v>1.3416407864998738</x:v>
      </x:c>
      <x:c r="I672" s="81" t="n">
        <x:v>1.20747670785</x:v>
      </x:c>
      <x:c r="J672" s="23" t="str">
        <x:v>total_b</x:v>
      </x:c>
      <x:c r="K672" s="23" t="str">
        <x:v>date_current_price_nonprospective</x:v>
      </x:c>
      <x:c r="L672" s="81" t="n">
        <x:v>1040</x:v>
      </x:c>
      <x:c r="M672" s="81" t="n">
        <x:v>405.2349773008957</x:v>
      </x:c>
      <x:c r="N672" s="81" t="n">
        <x:v>-0.40932641546053594</x:v>
      </x:c>
      <x:c r="O672" s="23" t="n">
        <x:v>51</x:v>
      </x:c>
      <x:c r="P672" s="23" t="n">
        <x:v>12</x:v>
      </x:c>
      <x:c r="Q672" s="78" t="n">
        <x:v>46044</x:v>
      </x:c>
      <x:c r="R672" s="23" t="str">
        <x:v>True</x:v>
      </x:c>
      <x:c r="S672" s="23" t="str">
        <x:v>True</x:v>
      </x:c>
      <x:c r="T672" s="23" t="str">
        <x:v>True</x:v>
      </x:c>
    </x:row>
    <x:row r="673">
      <x:c r="A673" s="23" t="str">
        <x:v>total_calibration</x:v>
      </x:c>
      <x:c r="B673" s="23" t="n">
        <x:v>3</x:v>
      </x:c>
      <x:c r="C673" s="23" t="str">
        <x:v>checkpoint:epoch:qwen3-coder-next</x:v>
      </x:c>
      <x:c r="D673" s="23" t="str">
        <x:v>Qwen3-Coder-Next</x:v>
      </x:c>
      <x:c r="E673" s="23" t="str">
        <x:v>qwen</x:v>
      </x:c>
      <x:c r="F673" s="78" t="n">
        <x:v>46055</x:v>
      </x:c>
      <x:c r="G673" s="78" t="n">
        <x:v>46059</x:v>
      </x:c>
      <x:c r="H673" s="81" t="n">
        <x:v>0.14491376746189438</x:v>
      </x:c>
      <x:c r="I673" s="81" t="n">
        <x:v>0.40249223595</x:v>
      </x:c>
      <x:c r="J673" s="23" t="str">
        <x:v>total_b</x:v>
      </x:c>
      <x:c r="K673" s="23" t="str">
        <x:v>date_only</x:v>
      </x:c>
      <x:c r="L673" s="81" t="n">
        <x:v>80</x:v>
      </x:c>
      <x:c r="M673" s="81" t="n">
        <x:v>117.60490556021178</x:v>
      </x:c>
      <x:c r="N673" s="81" t="n">
        <x:v>0.16733545050750395</x:v>
      </x:c>
      <x:c r="O673" s="23" t="n">
        <x:v>43</x:v>
      </x:c>
      <x:c r="P673" s="23" t="n">
        <x:v>12</x:v>
      </x:c>
      <x:c r="Q673" s="78" t="n">
        <x:v>46051</x:v>
      </x:c>
      <x:c r="R673" s="23" t="str">
        <x:v>True</x:v>
      </x:c>
      <x:c r="S673" s="23" t="str">
        <x:v>True</x:v>
      </x:c>
      <x:c r="T673" s="23" t="str">
        <x:v>False</x:v>
      </x:c>
    </x:row>
    <x:row r="674">
      <x:c r="A674" s="23" t="str">
        <x:v>total_calibration</x:v>
      </x:c>
      <x:c r="B674" s="23" t="n">
        <x:v>3</x:v>
      </x:c>
      <x:c r="C674" s="23" t="str">
        <x:v>checkpoint:epoch:qwen3-coder-next</x:v>
      </x:c>
      <x:c r="D674" s="23" t="str">
        <x:v>Qwen3-Coder-Next</x:v>
      </x:c>
      <x:c r="E674" s="23" t="str">
        <x:v>qwen</x:v>
      </x:c>
      <x:c r="F674" s="78" t="n">
        <x:v>46055</x:v>
      </x:c>
      <x:c r="G674" s="78" t="n">
        <x:v>46059</x:v>
      </x:c>
      <x:c r="H674" s="81" t="n">
        <x:v>0.14491376746189438</x:v>
      </x:c>
      <x:c r="I674" s="81" t="n">
        <x:v>0.40249223595</x:v>
      </x:c>
      <x:c r="J674" s="23" t="str">
        <x:v>total_b</x:v>
      </x:c>
      <x:c r="K674" s="23" t="str">
        <x:v>date_historical_price</x:v>
      </x:c>
      <x:c r="L674" s="81" t="n">
        <x:v>80</x:v>
      </x:c>
      <x:c r="M674" s="81" t="n">
        <x:v>61.18715617225185</x:v>
      </x:c>
      <x:c r="N674" s="81" t="n">
        <x:v>-0.11642971826006515</x:v>
      </x:c>
      <x:c r="O674" s="23" t="n">
        <x:v>43</x:v>
      </x:c>
      <x:c r="P674" s="23" t="n">
        <x:v>12</x:v>
      </x:c>
      <x:c r="Q674" s="78" t="n">
        <x:v>46051</x:v>
      </x:c>
      <x:c r="R674" s="23" t="str">
        <x:v>True</x:v>
      </x:c>
      <x:c r="S674" s="23" t="str">
        <x:v>True</x:v>
      </x:c>
      <x:c r="T674" s="23" t="str">
        <x:v>False</x:v>
      </x:c>
    </x:row>
    <x:row r="675">
      <x:c r="A675" s="23" t="str">
        <x:v>total_calibration</x:v>
      </x:c>
      <x:c r="B675" s="23" t="n">
        <x:v>3</x:v>
      </x:c>
      <x:c r="C675" s="23" t="str">
        <x:v>checkpoint:epoch:qwen3-coder-next</x:v>
      </x:c>
      <x:c r="D675" s="23" t="str">
        <x:v>Qwen3-Coder-Next</x:v>
      </x:c>
      <x:c r="E675" s="23" t="str">
        <x:v>qwen</x:v>
      </x:c>
      <x:c r="F675" s="78" t="n">
        <x:v>46055</x:v>
      </x:c>
      <x:c r="G675" s="78" t="n">
        <x:v>46059</x:v>
      </x:c>
      <x:c r="H675" s="81" t="n">
        <x:v>0.14491376746189438</x:v>
      </x:c>
      <x:c r="I675" s="81" t="n">
        <x:v>0.40249223595</x:v>
      </x:c>
      <x:c r="J675" s="23" t="str">
        <x:v>total_b</x:v>
      </x:c>
      <x:c r="K675" s="23" t="str">
        <x:v>date_current_price_nonprospective</x:v>
      </x:c>
      <x:c r="L675" s="81" t="n">
        <x:v>80</x:v>
      </x:c>
      <x:c r="M675" s="81" t="n">
        <x:v>165.56646696959749</x:v>
      </x:c>
      <x:c r="N675" s="81" t="n">
        <x:v>0.3158823944620701</x:v>
      </x:c>
      <x:c r="O675" s="23" t="n">
        <x:v>43</x:v>
      </x:c>
      <x:c r="P675" s="23" t="n">
        <x:v>12</x:v>
      </x:c>
      <x:c r="Q675" s="78" t="n">
        <x:v>46051</x:v>
      </x:c>
      <x:c r="R675" s="23" t="str">
        <x:v>True</x:v>
      </x:c>
      <x:c r="S675" s="23" t="str">
        <x:v>True</x:v>
      </x:c>
      <x:c r="T675" s="23" t="str">
        <x:v>True</x:v>
      </x:c>
    </x:row>
    <x:row r="676">
      <x:c r="A676" s="23" t="str">
        <x:v>total_calibration</x:v>
      </x:c>
      <x:c r="B676" s="23" t="n">
        <x:v>3</x:v>
      </x:c>
      <x:c r="C676" s="23" t="str">
        <x:v>checkpoint:z-ai-zhipu-ai:glm-5</x:v>
      </x:c>
      <x:c r="D676" s="23" t="str">
        <x:v>GLM-5</x:v>
      </x:c>
      <x:c r="E676" s="23" t="str">
        <x:v>z-ai</x:v>
      </x:c>
      <x:c r="F676" s="78" t="n">
        <x:v>46064</x:v>
      </x:c>
      <x:c r="G676" s="78" t="n">
        <x:v>46067</x:v>
      </x:c>
      <x:c r="H676" s="81" t="n">
        <x:v>1.4310835055998654</x:v>
      </x:c>
      <x:c r="I676" s="81" t="n">
        <x:v>1.7298843892</x:v>
      </x:c>
      <x:c r="J676" s="23" t="str">
        <x:v>total_b</x:v>
      </x:c>
      <x:c r="K676" s="23" t="str">
        <x:v>date_only</x:v>
      </x:c>
      <x:c r="L676" s="81" t="n">
        <x:v>744</x:v>
      </x:c>
      <x:c r="M676" s="81" t="n">
        <x:v>116.30797645747572</x:v>
      </x:c>
      <x:c r="N676" s="81" t="n">
        <x:v>-0.8059634356697242</x:v>
      </x:c>
      <x:c r="O676" s="23" t="n">
        <x:v>49</x:v>
      </x:c>
      <x:c r="P676" s="23" t="n">
        <x:v>12</x:v>
      </x:c>
      <x:c r="Q676" s="78" t="n">
        <x:v>46059</x:v>
      </x:c>
      <x:c r="R676" s="23" t="str">
        <x:v>True</x:v>
      </x:c>
      <x:c r="S676" s="23" t="str">
        <x:v>True</x:v>
      </x:c>
      <x:c r="T676" s="23" t="str">
        <x:v>False</x:v>
      </x:c>
    </x:row>
    <x:row r="677">
      <x:c r="A677" s="23" t="str">
        <x:v>total_calibration</x:v>
      </x:c>
      <x:c r="B677" s="23" t="n">
        <x:v>3</x:v>
      </x:c>
      <x:c r="C677" s="23" t="str">
        <x:v>checkpoint:z-ai-zhipu-ai:glm-5</x:v>
      </x:c>
      <x:c r="D677" s="23" t="str">
        <x:v>GLM-5</x:v>
      </x:c>
      <x:c r="E677" s="23" t="str">
        <x:v>z-ai</x:v>
      </x:c>
      <x:c r="F677" s="78" t="n">
        <x:v>46064</x:v>
      </x:c>
      <x:c r="G677" s="78" t="n">
        <x:v>46067</x:v>
      </x:c>
      <x:c r="H677" s="81" t="n">
        <x:v>1.4310835055998654</x:v>
      </x:c>
      <x:c r="I677" s="81" t="n">
        <x:v>1.7298843892</x:v>
      </x:c>
      <x:c r="J677" s="23" t="str">
        <x:v>total_b</x:v>
      </x:c>
      <x:c r="K677" s="23" t="str">
        <x:v>date_historical_price</x:v>
      </x:c>
      <x:c r="L677" s="81" t="n">
        <x:v>744</x:v>
      </x:c>
      <x:c r="M677" s="81" t="n">
        <x:v>722.219471432885</x:v>
      </x:c>
      <x:c r="N677" s="81" t="n">
        <x:v>-0.012903742479908935</x:v>
      </x:c>
      <x:c r="O677" s="23" t="n">
        <x:v>49</x:v>
      </x:c>
      <x:c r="P677" s="23" t="n">
        <x:v>12</x:v>
      </x:c>
      <x:c r="Q677" s="78" t="n">
        <x:v>46059</x:v>
      </x:c>
      <x:c r="R677" s="23" t="str">
        <x:v>True</x:v>
      </x:c>
      <x:c r="S677" s="23" t="str">
        <x:v>True</x:v>
      </x:c>
      <x:c r="T677" s="23" t="str">
        <x:v>False</x:v>
      </x:c>
    </x:row>
    <x:row r="678">
      <x:c r="A678" s="23" t="str">
        <x:v>total_calibration</x:v>
      </x:c>
      <x:c r="B678" s="23" t="n">
        <x:v>3</x:v>
      </x:c>
      <x:c r="C678" s="23" t="str">
        <x:v>checkpoint:z-ai-zhipu-ai:glm-5</x:v>
      </x:c>
      <x:c r="D678" s="23" t="str">
        <x:v>GLM-5</x:v>
      </x:c>
      <x:c r="E678" s="23" t="str">
        <x:v>z-ai</x:v>
      </x:c>
      <x:c r="F678" s="78" t="n">
        <x:v>46064</x:v>
      </x:c>
      <x:c r="G678" s="78" t="n">
        <x:v>46067</x:v>
      </x:c>
      <x:c r="H678" s="81" t="n">
        <x:v>1.4310835055998654</x:v>
      </x:c>
      <x:c r="I678" s="81" t="n">
        <x:v>1.7298843892</x:v>
      </x:c>
      <x:c r="J678" s="23" t="str">
        <x:v>total_b</x:v>
      </x:c>
      <x:c r="K678" s="23" t="str">
        <x:v>date_current_price_nonprospective</x:v>
      </x:c>
      <x:c r="L678" s="81" t="n">
        <x:v>744</x:v>
      </x:c>
      <x:c r="M678" s="81" t="n">
        <x:v>888.8863242943631</x:v>
      </x:c>
      <x:c r="N678" s="81" t="n">
        <x:v>0.07727328899202525</x:v>
      </x:c>
      <x:c r="O678" s="23" t="n">
        <x:v>49</x:v>
      </x:c>
      <x:c r="P678" s="23" t="n">
        <x:v>12</x:v>
      </x:c>
      <x:c r="Q678" s="78" t="n">
        <x:v>46059</x:v>
      </x:c>
      <x:c r="R678" s="23" t="str">
        <x:v>True</x:v>
      </x:c>
      <x:c r="S678" s="23" t="str">
        <x:v>True</x:v>
      </x:c>
      <x:c r="T678" s="23" t="str">
        <x:v>True</x:v>
      </x:c>
    </x:row>
    <x:row r="679">
      <x:c r="A679" s="23" t="str">
        <x:v>total_calibration</x:v>
      </x:c>
      <x:c r="B679" s="23" t="n">
        <x:v>3</x:v>
      </x:c>
      <x:c r="C679" s="23" t="str">
        <x:v>checkpoint:minimax:minimax-m2-5</x:v>
      </x:c>
      <x:c r="D679" s="23" t="str">
        <x:v>MiniMax-M2.5</x:v>
      </x:c>
      <x:c r="E679" s="23" t="str">
        <x:v>minimax</x:v>
      </x:c>
      <x:c r="F679" s="78" t="n">
        <x:v>46065</x:v>
      </x:c>
      <x:c r="G679" s="78" t="n">
        <x:v>46068</x:v>
      </x:c>
      <x:c r="H679" s="81" t="n">
        <x:v>0.6</x:v>
      </x:c>
      <x:c r="I679" s="81" t="n">
        <x:v>0.597489495613</x:v>
      </x:c>
      <x:c r="J679" s="23" t="str">
        <x:v>total_b</x:v>
      </x:c>
      <x:c r="K679" s="23" t="str">
        <x:v>date_only</x:v>
      </x:c>
      <x:c r="L679" s="81" t="n">
        <x:v>228.703644928</x:v>
      </x:c>
      <x:c r="M679" s="81" t="n">
        <x:v>127.23716989485845</x:v>
      </x:c>
      <x:c r="N679" s="81" t="n">
        <x:v>-0.25465908552401445</x:v>
      </x:c>
      <x:c r="O679" s="23" t="n">
        <x:v>52</x:v>
      </x:c>
      <x:c r="P679" s="23" t="n">
        <x:v>12</x:v>
      </x:c>
      <x:c r="Q679" s="78" t="n">
        <x:v>46067</x:v>
      </x:c>
      <x:c r="R679" s="23" t="str">
        <x:v>True</x:v>
      </x:c>
      <x:c r="S679" s="23" t="str">
        <x:v>True</x:v>
      </x:c>
      <x:c r="T679" s="23" t="str">
        <x:v>False</x:v>
      </x:c>
    </x:row>
    <x:row r="680">
      <x:c r="A680" s="23" t="str">
        <x:v>total_calibration</x:v>
      </x:c>
      <x:c r="B680" s="23" t="n">
        <x:v>3</x:v>
      </x:c>
      <x:c r="C680" s="23" t="str">
        <x:v>checkpoint:minimax:minimax-m2-5</x:v>
      </x:c>
      <x:c r="D680" s="23" t="str">
        <x:v>MiniMax-M2.5</x:v>
      </x:c>
      <x:c r="E680" s="23" t="str">
        <x:v>minimax</x:v>
      </x:c>
      <x:c r="F680" s="78" t="n">
        <x:v>46065</x:v>
      </x:c>
      <x:c r="G680" s="78" t="n">
        <x:v>46068</x:v>
      </x:c>
      <x:c r="H680" s="81" t="n">
        <x:v>0.6</x:v>
      </x:c>
      <x:c r="I680" s="81" t="n">
        <x:v>0.597489495613</x:v>
      </x:c>
      <x:c r="J680" s="23" t="str">
        <x:v>total_b</x:v>
      </x:c>
      <x:c r="K680" s="23" t="str">
        <x:v>date_historical_price</x:v>
      </x:c>
      <x:c r="L680" s="81" t="n">
        <x:v>228.703644928</x:v>
      </x:c>
      <x:c r="M680" s="81" t="n">
        <x:v>279.29840854614736</x:v>
      </x:c>
      <x:c r="N680" s="81" t="n">
        <x:v>0.08679537491898318</x:v>
      </x:c>
      <x:c r="O680" s="23" t="n">
        <x:v>52</x:v>
      </x:c>
      <x:c r="P680" s="23" t="n">
        <x:v>12</x:v>
      </x:c>
      <x:c r="Q680" s="78" t="n">
        <x:v>46067</x:v>
      </x:c>
      <x:c r="R680" s="23" t="str">
        <x:v>True</x:v>
      </x:c>
      <x:c r="S680" s="23" t="str">
        <x:v>True</x:v>
      </x:c>
      <x:c r="T680" s="23" t="str">
        <x:v>False</x:v>
      </x:c>
    </x:row>
    <x:row r="681">
      <x:c r="A681" s="23" t="str">
        <x:v>total_calibration</x:v>
      </x:c>
      <x:c r="B681" s="23" t="n">
        <x:v>3</x:v>
      </x:c>
      <x:c r="C681" s="23" t="str">
        <x:v>checkpoint:minimax:minimax-m2-5</x:v>
      </x:c>
      <x:c r="D681" s="23" t="str">
        <x:v>MiniMax-M2.5</x:v>
      </x:c>
      <x:c r="E681" s="23" t="str">
        <x:v>minimax</x:v>
      </x:c>
      <x:c r="F681" s="78" t="n">
        <x:v>46065</x:v>
      </x:c>
      <x:c r="G681" s="78" t="n">
        <x:v>46068</x:v>
      </x:c>
      <x:c r="H681" s="81" t="n">
        <x:v>0.6</x:v>
      </x:c>
      <x:c r="I681" s="81" t="n">
        <x:v>0.597489495613</x:v>
      </x:c>
      <x:c r="J681" s="23" t="str">
        <x:v>total_b</x:v>
      </x:c>
      <x:c r="K681" s="23" t="str">
        <x:v>date_current_price_nonprospective</x:v>
      </x:c>
      <x:c r="L681" s="81" t="n">
        <x:v>228.703644928</x:v>
      </x:c>
      <x:c r="M681" s="81" t="n">
        <x:v>267.3152762877054</x:v>
      </x:c>
      <x:c r="N681" s="81" t="n">
        <x:v>0.0677506919663895</x:v>
      </x:c>
      <x:c r="O681" s="23" t="n">
        <x:v>52</x:v>
      </x:c>
      <x:c r="P681" s="23" t="n">
        <x:v>12</x:v>
      </x:c>
      <x:c r="Q681" s="78" t="n">
        <x:v>46067</x:v>
      </x:c>
      <x:c r="R681" s="23" t="str">
        <x:v>True</x:v>
      </x:c>
      <x:c r="S681" s="23" t="str">
        <x:v>True</x:v>
      </x:c>
      <x:c r="T681" s="23" t="str">
        <x:v>True</x:v>
      </x:c>
    </x:row>
    <x:row r="682">
      <x:c r="A682" s="23" t="str">
        <x:v>total_calibration</x:v>
      </x:c>
      <x:c r="B682" s="23" t="n">
        <x:v>3</x:v>
      </x:c>
      <x:c r="C682" s="23" t="str">
        <x:v>checkpoint:epoch:qwen3-5-397b-a17b</x:v>
      </x:c>
      <x:c r="D682" s="23" t="str">
        <x:v>Qwen3.5 397B-A17B</x:v>
      </x:c>
      <x:c r="E682" s="23" t="str">
        <x:v>qwen</x:v>
      </x:c>
      <x:c r="F682" s="78" t="n">
        <x:v>46066</x:v>
      </x:c>
      <x:c r="G682" s="78" t="n">
        <x:v>46071</x:v>
      </x:c>
      <x:c r="H682" s="81" t="n">
        <x:v>1.469693845669907</x:v>
      </x:c>
      <x:c r="I682" s="81" t="n">
        <x:v>1.38744369255</x:v>
      </x:c>
      <x:c r="J682" s="23" t="str">
        <x:v>total_b</x:v>
      </x:c>
      <x:c r="K682" s="23" t="str">
        <x:v>date_only</x:v>
      </x:c>
      <x:c r="L682" s="81" t="n">
        <x:v>397</x:v>
      </x:c>
      <x:c r="M682" s="81" t="n">
        <x:v>132.59936553848252</x:v>
      </x:c>
      <x:c r="N682" s="81" t="n">
        <x:v>-0.47624906070186623</x:v>
      </x:c>
      <x:c r="O682" s="23" t="n">
        <x:v>45</x:v>
      </x:c>
      <x:c r="P682" s="23" t="n">
        <x:v>12</x:v>
      </x:c>
      <x:c r="Q682" s="78" t="n">
        <x:v>46068</x:v>
      </x:c>
      <x:c r="R682" s="23" t="str">
        <x:v>True</x:v>
      </x:c>
      <x:c r="S682" s="23" t="str">
        <x:v>True</x:v>
      </x:c>
      <x:c r="T682" s="23" t="str">
        <x:v>False</x:v>
      </x:c>
    </x:row>
    <x:row r="683">
      <x:c r="A683" s="23" t="str">
        <x:v>total_calibration</x:v>
      </x:c>
      <x:c r="B683" s="23" t="n">
        <x:v>3</x:v>
      </x:c>
      <x:c r="C683" s="23" t="str">
        <x:v>checkpoint:epoch:qwen3-5-397b-a17b</x:v>
      </x:c>
      <x:c r="D683" s="23" t="str">
        <x:v>Qwen3.5 397B-A17B</x:v>
      </x:c>
      <x:c r="E683" s="23" t="str">
        <x:v>qwen</x:v>
      </x:c>
      <x:c r="F683" s="78" t="n">
        <x:v>46066</x:v>
      </x:c>
      <x:c r="G683" s="78" t="n">
        <x:v>46071</x:v>
      </x:c>
      <x:c r="H683" s="81" t="n">
        <x:v>1.469693845669907</x:v>
      </x:c>
      <x:c r="I683" s="81" t="n">
        <x:v>1.38744369255</x:v>
      </x:c>
      <x:c r="J683" s="23" t="str">
        <x:v>total_b</x:v>
      </x:c>
      <x:c r="K683" s="23" t="str">
        <x:v>date_historical_price</x:v>
      </x:c>
      <x:c r="L683" s="81" t="n">
        <x:v>397</x:v>
      </x:c>
      <x:c r="M683" s="81" t="n">
        <x:v>676.1454924121846</x:v>
      </x:c>
      <x:c r="N683" s="81" t="n">
        <x:v>0.23124965035169937</x:v>
      </x:c>
      <x:c r="O683" s="23" t="n">
        <x:v>45</x:v>
      </x:c>
      <x:c r="P683" s="23" t="n">
        <x:v>12</x:v>
      </x:c>
      <x:c r="Q683" s="78" t="n">
        <x:v>46068</x:v>
      </x:c>
      <x:c r="R683" s="23" t="str">
        <x:v>True</x:v>
      </x:c>
      <x:c r="S683" s="23" t="str">
        <x:v>True</x:v>
      </x:c>
      <x:c r="T683" s="23" t="str">
        <x:v>False</x:v>
      </x:c>
    </x:row>
    <x:row r="684">
      <x:c r="A684" s="23" t="str">
        <x:v>total_calibration</x:v>
      </x:c>
      <x:c r="B684" s="23" t="n">
        <x:v>3</x:v>
      </x:c>
      <x:c r="C684" s="23" t="str">
        <x:v>checkpoint:epoch:qwen3-5-397b-a17b</x:v>
      </x:c>
      <x:c r="D684" s="23" t="str">
        <x:v>Qwen3.5 397B-A17B</x:v>
      </x:c>
      <x:c r="E684" s="23" t="str">
        <x:v>qwen</x:v>
      </x:c>
      <x:c r="F684" s="78" t="n">
        <x:v>46066</x:v>
      </x:c>
      <x:c r="G684" s="78" t="n">
        <x:v>46071</x:v>
      </x:c>
      <x:c r="H684" s="81" t="n">
        <x:v>1.469693845669907</x:v>
      </x:c>
      <x:c r="I684" s="81" t="n">
        <x:v>1.38744369255</x:v>
      </x:c>
      <x:c r="J684" s="23" t="str">
        <x:v>total_b</x:v>
      </x:c>
      <x:c r="K684" s="23" t="str">
        <x:v>date_current_price_nonprospective</x:v>
      </x:c>
      <x:c r="L684" s="81" t="n">
        <x:v>397</x:v>
      </x:c>
      <x:c r="M684" s="81" t="n">
        <x:v>643.6258329615299</x:v>
      </x:c>
      <x:c r="N684" s="81" t="n">
        <x:v>0.20984296012362214</x:v>
      </x:c>
      <x:c r="O684" s="23" t="n">
        <x:v>45</x:v>
      </x:c>
      <x:c r="P684" s="23" t="n">
        <x:v>12</x:v>
      </x:c>
      <x:c r="Q684" s="78" t="n">
        <x:v>46068</x:v>
      </x:c>
      <x:c r="R684" s="23" t="str">
        <x:v>True</x:v>
      </x:c>
      <x:c r="S684" s="23" t="str">
        <x:v>True</x:v>
      </x:c>
      <x:c r="T684" s="23" t="str">
        <x:v>True</x:v>
      </x:c>
    </x:row>
    <x:row r="685">
      <x:c r="A685" s="23" t="str">
        <x:v>total_calibration</x:v>
      </x:c>
      <x:c r="B685" s="23" t="n">
        <x:v>3</x:v>
      </x:c>
      <x:c r="C685" s="23" t="str">
        <x:v>checkpoint:epoch:qwen3-5-122b-a10b</x:v>
      </x:c>
      <x:c r="D685" s="23" t="str">
        <x:v>Qwen3.5-122B-A10B</x:v>
      </x:c>
      <x:c r="E685" s="23" t="str">
        <x:v>qwen</x:v>
      </x:c>
      <x:c r="F685" s="78" t="n">
        <x:v>46077</x:v>
      </x:c>
      <x:c r="G685" s="78" t="n">
        <x:v>46081</x:v>
      </x:c>
      <x:c r="H685" s="81" t="n">
        <x:v>1.1313708498984762</x:v>
      </x:c>
      <x:c r="I685" s="81" t="n">
        <x:v>0.834266144585</x:v>
      </x:c>
      <x:c r="J685" s="23" t="str">
        <x:v>total_b</x:v>
      </x:c>
      <x:c r="K685" s="23" t="str">
        <x:v>date_only</x:v>
      </x:c>
      <x:c r="L685" s="81" t="n">
        <x:v>122</x:v>
      </x:c>
      <x:c r="M685" s="81" t="n">
        <x:v>137.8999760850039</x:v>
      </x:c>
      <x:c r="N685" s="81" t="n">
        <x:v>0.05320436018455526</x:v>
      </x:c>
      <x:c r="O685" s="23" t="n">
        <x:v>45</x:v>
      </x:c>
      <x:c r="P685" s="23" t="n">
        <x:v>12</x:v>
      </x:c>
      <x:c r="Q685" s="78" t="n">
        <x:v>46068</x:v>
      </x:c>
      <x:c r="R685" s="23" t="str">
        <x:v>True</x:v>
      </x:c>
      <x:c r="S685" s="23" t="str">
        <x:v>True</x:v>
      </x:c>
      <x:c r="T685" s="23" t="str">
        <x:v>False</x:v>
      </x:c>
    </x:row>
    <x:row r="686">
      <x:c r="A686" s="23" t="str">
        <x:v>total_calibration</x:v>
      </x:c>
      <x:c r="B686" s="23" t="n">
        <x:v>3</x:v>
      </x:c>
      <x:c r="C686" s="23" t="str">
        <x:v>checkpoint:epoch:qwen3-5-122b-a10b</x:v>
      </x:c>
      <x:c r="D686" s="23" t="str">
        <x:v>Qwen3.5-122B-A10B</x:v>
      </x:c>
      <x:c r="E686" s="23" t="str">
        <x:v>qwen</x:v>
      </x:c>
      <x:c r="F686" s="78" t="n">
        <x:v>46077</x:v>
      </x:c>
      <x:c r="G686" s="78" t="n">
        <x:v>46081</x:v>
      </x:c>
      <x:c r="H686" s="81" t="n">
        <x:v>1.1313708498984762</x:v>
      </x:c>
      <x:c r="I686" s="81" t="n">
        <x:v>0.834266144585</x:v>
      </x:c>
      <x:c r="J686" s="23" t="str">
        <x:v>total_b</x:v>
      </x:c>
      <x:c r="K686" s="23" t="str">
        <x:v>date_historical_price</x:v>
      </x:c>
      <x:c r="L686" s="81" t="n">
        <x:v>122</x:v>
      </x:c>
      <x:c r="M686" s="81" t="n">
        <x:v>534.9203774379498</x:v>
      </x:c>
      <x:c r="N686" s="81" t="n">
        <x:v>0.6419293116964158</x:v>
      </x:c>
      <x:c r="O686" s="23" t="n">
        <x:v>45</x:v>
      </x:c>
      <x:c r="P686" s="23" t="n">
        <x:v>12</x:v>
      </x:c>
      <x:c r="Q686" s="78" t="n">
        <x:v>46068</x:v>
      </x:c>
      <x:c r="R686" s="23" t="str">
        <x:v>True</x:v>
      </x:c>
      <x:c r="S686" s="23" t="str">
        <x:v>True</x:v>
      </x:c>
      <x:c r="T686" s="23" t="str">
        <x:v>False</x:v>
      </x:c>
    </x:row>
    <x:row r="687">
      <x:c r="A687" s="23" t="str">
        <x:v>total_calibration</x:v>
      </x:c>
      <x:c r="B687" s="23" t="n">
        <x:v>3</x:v>
      </x:c>
      <x:c r="C687" s="23" t="str">
        <x:v>checkpoint:epoch:qwen3-5-122b-a10b</x:v>
      </x:c>
      <x:c r="D687" s="23" t="str">
        <x:v>Qwen3.5-122B-A10B</x:v>
      </x:c>
      <x:c r="E687" s="23" t="str">
        <x:v>qwen</x:v>
      </x:c>
      <x:c r="F687" s="78" t="n">
        <x:v>46077</x:v>
      </x:c>
      <x:c r="G687" s="78" t="n">
        <x:v>46081</x:v>
      </x:c>
      <x:c r="H687" s="81" t="n">
        <x:v>1.1313708498984762</x:v>
      </x:c>
      <x:c r="I687" s="81" t="n">
        <x:v>0.834266144585</x:v>
      </x:c>
      <x:c r="J687" s="23" t="str">
        <x:v>total_b</x:v>
      </x:c>
      <x:c r="K687" s="23" t="str">
        <x:v>date_current_price_nonprospective</x:v>
      </x:c>
      <x:c r="L687" s="81" t="n">
        <x:v>122</x:v>
      </x:c>
      <x:c r="M687" s="81" t="n">
        <x:v>387.8826732361029</x:v>
      </x:c>
      <x:c r="N687" s="81" t="n">
        <x:v>0.5023405493738343</x:v>
      </x:c>
      <x:c r="O687" s="23" t="n">
        <x:v>45</x:v>
      </x:c>
      <x:c r="P687" s="23" t="n">
        <x:v>12</x:v>
      </x:c>
      <x:c r="Q687" s="78" t="n">
        <x:v>46068</x:v>
      </x:c>
      <x:c r="R687" s="23" t="str">
        <x:v>True</x:v>
      </x:c>
      <x:c r="S687" s="23" t="str">
        <x:v>True</x:v>
      </x:c>
      <x:c r="T687" s="23" t="str">
        <x:v>True</x:v>
      </x:c>
    </x:row>
    <x:row r="688">
      <x:c r="A688" s="23" t="str">
        <x:v>total_calibration</x:v>
      </x:c>
      <x:c r="B688" s="23" t="n">
        <x:v>3</x:v>
      </x:c>
      <x:c r="C688" s="23" t="str">
        <x:v>checkpoint:epoch:qwen3-5-27b</x:v>
      </x:c>
      <x:c r="D688" s="23" t="str">
        <x:v>Qwen3.5-27B</x:v>
      </x:c>
      <x:c r="E688" s="23" t="str">
        <x:v>qwen</x:v>
      </x:c>
      <x:c r="F688" s="78" t="n">
        <x:v>46077</x:v>
      </x:c>
      <x:c r="G688" s="78" t="n">
        <x:v>46081</x:v>
      </x:c>
      <x:c r="H688" s="81" t="n">
        <x:v>0.848528137423857</x:v>
      </x:c>
      <x:c r="I688" s="81" t="n">
        <x:v>0.792933757663</x:v>
      </x:c>
      <x:c r="J688" s="23" t="str">
        <x:v>total_b</x:v>
      </x:c>
      <x:c r="K688" s="23" t="str">
        <x:v>date_only</x:v>
      </x:c>
      <x:c r="L688" s="81" t="n">
        <x:v>27</x:v>
      </x:c>
      <x:c r="M688" s="81" t="n">
        <x:v>137.8999760850039</x:v>
      </x:c>
      <x:c r="N688" s="81" t="n">
        <x:v>0.7082004267003161</x:v>
      </x:c>
      <x:c r="O688" s="23" t="n">
        <x:v>45</x:v>
      </x:c>
      <x:c r="P688" s="23" t="n">
        <x:v>12</x:v>
      </x:c>
      <x:c r="Q688" s="78" t="n">
        <x:v>46068</x:v>
      </x:c>
      <x:c r="R688" s="23" t="str">
        <x:v>True</x:v>
      </x:c>
      <x:c r="S688" s="23" t="str">
        <x:v>True</x:v>
      </x:c>
      <x:c r="T688" s="23" t="str">
        <x:v>False</x:v>
      </x:c>
    </x:row>
    <x:row r="689">
      <x:c r="A689" s="23" t="str">
        <x:v>total_calibration</x:v>
      </x:c>
      <x:c r="B689" s="23" t="n">
        <x:v>3</x:v>
      </x:c>
      <x:c r="C689" s="23" t="str">
        <x:v>checkpoint:epoch:qwen3-5-27b</x:v>
      </x:c>
      <x:c r="D689" s="23" t="str">
        <x:v>Qwen3.5-27B</x:v>
      </x:c>
      <x:c r="E689" s="23" t="str">
        <x:v>qwen</x:v>
      </x:c>
      <x:c r="F689" s="78" t="n">
        <x:v>46077</x:v>
      </x:c>
      <x:c r="G689" s="78" t="n">
        <x:v>46081</x:v>
      </x:c>
      <x:c r="H689" s="81" t="n">
        <x:v>0.848528137423857</x:v>
      </x:c>
      <x:c r="I689" s="81" t="n">
        <x:v>0.792933757663</x:v>
      </x:c>
      <x:c r="J689" s="23" t="str">
        <x:v>total_b</x:v>
      </x:c>
      <x:c r="K689" s="23" t="str">
        <x:v>date_historical_price</x:v>
      </x:c>
      <x:c r="L689" s="81" t="n">
        <x:v>27</x:v>
      </x:c>
      <x:c r="M689" s="81" t="n">
        <x:v>398.1494838538976</x:v>
      </x:c>
      <x:c r="N689" s="81" t="n">
        <x:v>1.168682392900525</x:v>
      </x:c>
      <x:c r="O689" s="23" t="n">
        <x:v>45</x:v>
      </x:c>
      <x:c r="P689" s="23" t="n">
        <x:v>12</x:v>
      </x:c>
      <x:c r="Q689" s="78" t="n">
        <x:v>46068</x:v>
      </x:c>
      <x:c r="R689" s="23" t="str">
        <x:v>True</x:v>
      </x:c>
      <x:c r="S689" s="23" t="str">
        <x:v>True</x:v>
      </x:c>
      <x:c r="T689" s="23" t="str">
        <x:v>False</x:v>
      </x:c>
    </x:row>
    <x:row r="690">
      <x:c r="A690" s="23" t="str">
        <x:v>total_calibration</x:v>
      </x:c>
      <x:c r="B690" s="23" t="n">
        <x:v>3</x:v>
      </x:c>
      <x:c r="C690" s="23" t="str">
        <x:v>checkpoint:epoch:qwen3-5-27b</x:v>
      </x:c>
      <x:c r="D690" s="23" t="str">
        <x:v>Qwen3.5-27B</x:v>
      </x:c>
      <x:c r="E690" s="23" t="str">
        <x:v>qwen</x:v>
      </x:c>
      <x:c r="F690" s="78" t="n">
        <x:v>46077</x:v>
      </x:c>
      <x:c r="G690" s="78" t="n">
        <x:v>46081</x:v>
      </x:c>
      <x:c r="H690" s="81" t="n">
        <x:v>0.848528137423857</x:v>
      </x:c>
      <x:c r="I690" s="81" t="n">
        <x:v>0.792933757663</x:v>
      </x:c>
      <x:c r="J690" s="23" t="str">
        <x:v>total_b</x:v>
      </x:c>
      <x:c r="K690" s="23" t="str">
        <x:v>date_current_price_nonprospective</x:v>
      </x:c>
      <x:c r="L690" s="81" t="n">
        <x:v>27</x:v>
      </x:c>
      <x:c r="M690" s="81" t="n">
        <x:v>367.32934804443596</x:v>
      </x:c>
      <x:c r="N690" s="81" t="n">
        <x:v>1.133691863844832</x:v>
      </x:c>
      <x:c r="O690" s="23" t="n">
        <x:v>45</x:v>
      </x:c>
      <x:c r="P690" s="23" t="n">
        <x:v>12</x:v>
      </x:c>
      <x:c r="Q690" s="78" t="n">
        <x:v>46068</x:v>
      </x:c>
      <x:c r="R690" s="23" t="str">
        <x:v>True</x:v>
      </x:c>
      <x:c r="S690" s="23" t="str">
        <x:v>True</x:v>
      </x:c>
      <x:c r="T690" s="23" t="str">
        <x:v>True</x:v>
      </x:c>
    </x:row>
    <x:row r="691">
      <x:c r="A691" s="23" t="str">
        <x:v>total_calibration</x:v>
      </x:c>
      <x:c r="B691" s="23" t="n">
        <x:v>3</x:v>
      </x:c>
      <x:c r="C691" s="23" t="str">
        <x:v>checkpoint:epoch:qwen3-5-9b</x:v>
      </x:c>
      <x:c r="D691" s="23" t="str">
        <x:v>Qwen3.5-9B</x:v>
      </x:c>
      <x:c r="E691" s="23" t="str">
        <x:v>qwen</x:v>
      </x:c>
      <x:c r="F691" s="78" t="n">
        <x:v>46077</x:v>
      </x:c>
      <x:c r="G691" s="78" t="n">
        <x:v>46094</x:v>
      </x:c>
      <x:c r="H691" s="81" t="n">
        <x:v>0.1224744871391589</x:v>
      </x:c>
      <x:c r="I691" s="81" t="n">
        <x:v>0.122474487139</x:v>
      </x:c>
      <x:c r="J691" s="23" t="str">
        <x:v>total_b</x:v>
      </x:c>
      <x:c r="K691" s="23" t="str">
        <x:v>date_only</x:v>
      </x:c>
      <x:c r="L691" s="81" t="n">
        <x:v>9</x:v>
      </x:c>
      <x:c r="M691" s="81" t="n">
        <x:v>137.8999760850039</x:v>
      </x:c>
      <x:c r="N691" s="81" t="n">
        <x:v>1.1853216814199785</x:v>
      </x:c>
      <x:c r="O691" s="23" t="n">
        <x:v>45</x:v>
      </x:c>
      <x:c r="P691" s="23" t="n">
        <x:v>12</x:v>
      </x:c>
      <x:c r="Q691" s="78" t="n">
        <x:v>46068</x:v>
      </x:c>
      <x:c r="R691" s="23" t="str">
        <x:v>True</x:v>
      </x:c>
      <x:c r="S691" s="23" t="str">
        <x:v>True</x:v>
      </x:c>
      <x:c r="T691" s="23" t="str">
        <x:v>False</x:v>
      </x:c>
    </x:row>
    <x:row r="692">
      <x:c r="A692" s="23" t="str">
        <x:v>total_calibration</x:v>
      </x:c>
      <x:c r="B692" s="23" t="n">
        <x:v>3</x:v>
      </x:c>
      <x:c r="C692" s="23" t="str">
        <x:v>checkpoint:epoch:qwen3-5-9b</x:v>
      </x:c>
      <x:c r="D692" s="23" t="str">
        <x:v>Qwen3.5-9B</x:v>
      </x:c>
      <x:c r="E692" s="23" t="str">
        <x:v>qwen</x:v>
      </x:c>
      <x:c r="F692" s="78" t="n">
        <x:v>46077</x:v>
      </x:c>
      <x:c r="G692" s="78" t="n">
        <x:v>46094</x:v>
      </x:c>
      <x:c r="H692" s="81" t="n">
        <x:v>0.1224744871391589</x:v>
      </x:c>
      <x:c r="I692" s="81" t="n">
        <x:v>0.122474487139</x:v>
      </x:c>
      <x:c r="J692" s="23" t="str">
        <x:v>total_b</x:v>
      </x:c>
      <x:c r="K692" s="23" t="str">
        <x:v>date_historical_price</x:v>
      </x:c>
      <x:c r="L692" s="81" t="n">
        <x:v>9</x:v>
      </x:c>
      <x:c r="M692" s="81" t="n">
        <x:v>54.600131122648676</x:v>
      </x:c>
      <x:c r="N692" s="81" t="n">
        <x:v>0.7829511762283133</x:v>
      </x:c>
      <x:c r="O692" s="23" t="n">
        <x:v>45</x:v>
      </x:c>
      <x:c r="P692" s="23" t="n">
        <x:v>12</x:v>
      </x:c>
      <x:c r="Q692" s="78" t="n">
        <x:v>46068</x:v>
      </x:c>
      <x:c r="R692" s="23" t="str">
        <x:v>True</x:v>
      </x:c>
      <x:c r="S692" s="23" t="str">
        <x:v>True</x:v>
      </x:c>
      <x:c r="T692" s="23" t="str">
        <x:v>False</x:v>
      </x:c>
    </x:row>
    <x:row r="693">
      <x:c r="A693" s="23" t="str">
        <x:v>total_calibration</x:v>
      </x:c>
      <x:c r="B693" s="23" t="n">
        <x:v>3</x:v>
      </x:c>
      <x:c r="C693" s="23" t="str">
        <x:v>checkpoint:epoch:qwen3-5-9b</x:v>
      </x:c>
      <x:c r="D693" s="23" t="str">
        <x:v>Qwen3.5-9B</x:v>
      </x:c>
      <x:c r="E693" s="23" t="str">
        <x:v>qwen</x:v>
      </x:c>
      <x:c r="F693" s="78" t="n">
        <x:v>46077</x:v>
      </x:c>
      <x:c r="G693" s="78" t="n">
        <x:v>46094</x:v>
      </x:c>
      <x:c r="H693" s="81" t="n">
        <x:v>0.1224744871391589</x:v>
      </x:c>
      <x:c r="I693" s="81" t="n">
        <x:v>0.122474487139</x:v>
      </x:c>
      <x:c r="J693" s="23" t="str">
        <x:v>total_b</x:v>
      </x:c>
      <x:c r="K693" s="23" t="str">
        <x:v>date_current_price_nonprospective</x:v>
      </x:c>
      <x:c r="L693" s="81" t="n">
        <x:v>9</x:v>
      </x:c>
      <x:c r="M693" s="81" t="n">
        <x:v>49.647072230599015</x:v>
      </x:c>
      <x:c r="N693" s="81" t="n">
        <x:v>0.7416511330882275</x:v>
      </x:c>
      <x:c r="O693" s="23" t="n">
        <x:v>45</x:v>
      </x:c>
      <x:c r="P693" s="23" t="n">
        <x:v>12</x:v>
      </x:c>
      <x:c r="Q693" s="78" t="n">
        <x:v>46068</x:v>
      </x:c>
      <x:c r="R693" s="23" t="str">
        <x:v>True</x:v>
      </x:c>
      <x:c r="S693" s="23" t="str">
        <x:v>True</x:v>
      </x:c>
      <x:c r="T693" s="23" t="str">
        <x:v>True</x:v>
      </x:c>
    </x:row>
    <x:row r="694">
      <x:c r="A694" s="23" t="str">
        <x:v>total_calibration</x:v>
      </x:c>
      <x:c r="B694" s="23" t="n">
        <x:v>3</x:v>
      </x:c>
      <x:c r="C694" s="23" t="str">
        <x:v>checkpoint:epoch:nemotron-3-super</x:v>
      </x:c>
      <x:c r="D694" s="23" t="str">
        <x:v>Nemotron 3 Super</x:v>
      </x:c>
      <x:c r="E694" s="23" t="str">
        <x:v>nvidia</x:v>
      </x:c>
      <x:c r="F694" s="78" t="n">
        <x:v>46092</x:v>
      </x:c>
      <x:c r="G694" s="78" t="n">
        <x:v>46102</x:v>
      </x:c>
      <x:c r="H694" s="81" t="n">
        <x:v>0.22360679774997896</x:v>
      </x:c>
      <x:c r="I694" s="81" t="n">
        <x:v>0.309111630321</x:v>
      </x:c>
      <x:c r="J694" s="23" t="str">
        <x:v>total_b</x:v>
      </x:c>
      <x:c r="K694" s="23" t="str">
        <x:v>date_only</x:v>
      </x:c>
      <x:c r="L694" s="81" t="n">
        <x:v>120</x:v>
      </x:c>
      <x:c r="M694" s="81" t="n">
        <x:v>200.5403002270046</x:v>
      </x:c>
      <x:c r="N694" s="81" t="n">
        <x:v>0.2230204147364437</x:v>
      </x:c>
      <x:c r="O694" s="23" t="n">
        <x:v>60</x:v>
      </x:c>
      <x:c r="P694" s="23" t="n">
        <x:v>12</x:v>
      </x:c>
      <x:c r="Q694" s="78" t="n">
        <x:v>46094</x:v>
      </x:c>
      <x:c r="R694" s="23" t="str">
        <x:v>True</x:v>
      </x:c>
      <x:c r="S694" s="23" t="str">
        <x:v>True</x:v>
      </x:c>
      <x:c r="T694" s="23" t="str">
        <x:v>False</x:v>
      </x:c>
    </x:row>
    <x:row r="695">
      <x:c r="A695" s="23" t="str">
        <x:v>total_calibration</x:v>
      </x:c>
      <x:c r="B695" s="23" t="n">
        <x:v>3</x:v>
      </x:c>
      <x:c r="C695" s="23" t="str">
        <x:v>checkpoint:epoch:nemotron-3-super</x:v>
      </x:c>
      <x:c r="D695" s="23" t="str">
        <x:v>Nemotron 3 Super</x:v>
      </x:c>
      <x:c r="E695" s="23" t="str">
        <x:v>nvidia</x:v>
      </x:c>
      <x:c r="F695" s="78" t="n">
        <x:v>46092</x:v>
      </x:c>
      <x:c r="G695" s="78" t="n">
        <x:v>46102</x:v>
      </x:c>
      <x:c r="H695" s="81" t="n">
        <x:v>0.22360679774997896</x:v>
      </x:c>
      <x:c r="I695" s="81" t="n">
        <x:v>0.309111630321</x:v>
      </x:c>
      <x:c r="J695" s="23" t="str">
        <x:v>total_b</x:v>
      </x:c>
      <x:c r="K695" s="23" t="str">
        <x:v>date_historical_price</x:v>
      </x:c>
      <x:c r="L695" s="81" t="n">
        <x:v>120</x:v>
      </x:c>
      <x:c r="M695" s="81" t="n">
        <x:v>107.21614838983562</x:v>
      </x:c>
      <x:c r="N695" s="81" t="n">
        <x:v>-0.04892104438092531</x:v>
      </x:c>
      <x:c r="O695" s="23" t="n">
        <x:v>60</x:v>
      </x:c>
      <x:c r="P695" s="23" t="n">
        <x:v>12</x:v>
      </x:c>
      <x:c r="Q695" s="78" t="n">
        <x:v>46094</x:v>
      </x:c>
      <x:c r="R695" s="23" t="str">
        <x:v>True</x:v>
      </x:c>
      <x:c r="S695" s="23" t="str">
        <x:v>True</x:v>
      </x:c>
      <x:c r="T695" s="23" t="str">
        <x:v>False</x:v>
      </x:c>
    </x:row>
    <x:row r="696">
      <x:c r="A696" s="23" t="str">
        <x:v>total_calibration</x:v>
      </x:c>
      <x:c r="B696" s="23" t="n">
        <x:v>3</x:v>
      </x:c>
      <x:c r="C696" s="23" t="str">
        <x:v>checkpoint:epoch:nemotron-3-super</x:v>
      </x:c>
      <x:c r="D696" s="23" t="str">
        <x:v>Nemotron 3 Super</x:v>
      </x:c>
      <x:c r="E696" s="23" t="str">
        <x:v>nvidia</x:v>
      </x:c>
      <x:c r="F696" s="78" t="n">
        <x:v>46092</x:v>
      </x:c>
      <x:c r="G696" s="78" t="n">
        <x:v>46102</x:v>
      </x:c>
      <x:c r="H696" s="81" t="n">
        <x:v>0.22360679774997896</x:v>
      </x:c>
      <x:c r="I696" s="81" t="n">
        <x:v>0.309111630321</x:v>
      </x:c>
      <x:c r="J696" s="23" t="str">
        <x:v>total_b</x:v>
      </x:c>
      <x:c r="K696" s="23" t="str">
        <x:v>date_current_price_nonprospective</x:v>
      </x:c>
      <x:c r="L696" s="81" t="n">
        <x:v>120</x:v>
      </x:c>
      <x:c r="M696" s="81" t="n">
        <x:v>123.01886773604883</x:v>
      </x:c>
      <x:c r="N696" s="81" t="n">
        <x:v>0.010790479418115752</x:v>
      </x:c>
      <x:c r="O696" s="23" t="n">
        <x:v>60</x:v>
      </x:c>
      <x:c r="P696" s="23" t="n">
        <x:v>12</x:v>
      </x:c>
      <x:c r="Q696" s="78" t="n">
        <x:v>46094</x:v>
      </x:c>
      <x:c r="R696" s="23" t="str">
        <x:v>True</x:v>
      </x:c>
      <x:c r="S696" s="23" t="str">
        <x:v>True</x:v>
      </x:c>
      <x:c r="T696" s="23" t="str">
        <x:v>True</x:v>
      </x:c>
    </x:row>
    <x:row r="697">
      <x:c r="A697" s="23" t="str">
        <x:v>total_calibration</x:v>
      </x:c>
      <x:c r="B697" s="23" t="n">
        <x:v>3</x:v>
      </x:c>
      <x:c r="C697" s="23" t="str">
        <x:v>checkpoint:google:gemma-4-31b-it</x:v>
      </x:c>
      <x:c r="D697" s="23" t="str">
        <x:v>Gemma 4 31B IT</x:v>
      </x:c>
      <x:c r="E697" s="23" t="str">
        <x:v>google</x:v>
      </x:c>
      <x:c r="F697" s="78" t="n">
        <x:v>46114</x:v>
      </x:c>
      <x:c r="G697" s="78" t="n">
        <x:v>46117</x:v>
      </x:c>
      <x:c r="H697" s="81" t="n">
        <x:v>0.23664319132398465</x:v>
      </x:c>
      <x:c r="I697" s="81" t="n">
        <x:v>0.236643191324</x:v>
      </x:c>
      <x:c r="J697" s="23" t="str">
        <x:v>total_b</x:v>
      </x:c>
      <x:c r="K697" s="23" t="str">
        <x:v>date_only</x:v>
      </x:c>
      <x:c r="L697" s="81" t="n">
        <x:v>31</x:v>
      </x:c>
      <x:c r="M697" s="81" t="n">
        <x:v>162.05619870496452</x:v>
      </x:c>
      <x:c r="N697" s="81" t="n">
        <x:v>0.7183039537639728</x:v>
      </x:c>
      <x:c r="O697" s="23" t="n">
        <x:v>59</x:v>
      </x:c>
      <x:c r="P697" s="23" t="n">
        <x:v>12</x:v>
      </x:c>
      <x:c r="Q697" s="78" t="n">
        <x:v>46102</x:v>
      </x:c>
      <x:c r="R697" s="23" t="str">
        <x:v>True</x:v>
      </x:c>
      <x:c r="S697" s="23" t="str">
        <x:v>True</x:v>
      </x:c>
      <x:c r="T697" s="23" t="str">
        <x:v>False</x:v>
      </x:c>
    </x:row>
    <x:row r="698">
      <x:c r="A698" s="23" t="str">
        <x:v>total_calibration</x:v>
      </x:c>
      <x:c r="B698" s="23" t="n">
        <x:v>3</x:v>
      </x:c>
      <x:c r="C698" s="23" t="str">
        <x:v>checkpoint:google:gemma-4-31b-it</x:v>
      </x:c>
      <x:c r="D698" s="23" t="str">
        <x:v>Gemma 4 31B IT</x:v>
      </x:c>
      <x:c r="E698" s="23" t="str">
        <x:v>google</x:v>
      </x:c>
      <x:c r="F698" s="78" t="n">
        <x:v>46114</x:v>
      </x:c>
      <x:c r="G698" s="78" t="n">
        <x:v>46117</x:v>
      </x:c>
      <x:c r="H698" s="81" t="n">
        <x:v>0.23664319132398465</x:v>
      </x:c>
      <x:c r="I698" s="81" t="n">
        <x:v>0.236643191324</x:v>
      </x:c>
      <x:c r="J698" s="23" t="str">
        <x:v>total_b</x:v>
      </x:c>
      <x:c r="K698" s="23" t="str">
        <x:v>date_historical_price</x:v>
      </x:c>
      <x:c r="L698" s="81" t="n">
        <x:v>31</x:v>
      </x:c>
      <x:c r="M698" s="81" t="n">
        <x:v>116.9827169188714</x:v>
      </x:c>
      <x:c r="N698" s="81" t="n">
        <x:v>0.5767600097819473</x:v>
      </x:c>
      <x:c r="O698" s="23" t="n">
        <x:v>59</x:v>
      </x:c>
      <x:c r="P698" s="23" t="n">
        <x:v>12</x:v>
      </x:c>
      <x:c r="Q698" s="78" t="n">
        <x:v>46102</x:v>
      </x:c>
      <x:c r="R698" s="23" t="str">
        <x:v>True</x:v>
      </x:c>
      <x:c r="S698" s="23" t="str">
        <x:v>True</x:v>
      </x:c>
      <x:c r="T698" s="23" t="str">
        <x:v>False</x:v>
      </x:c>
    </x:row>
    <x:row r="699">
      <x:c r="A699" s="23" t="str">
        <x:v>total_calibration</x:v>
      </x:c>
      <x:c r="B699" s="23" t="n">
        <x:v>3</x:v>
      </x:c>
      <x:c r="C699" s="23" t="str">
        <x:v>checkpoint:google:gemma-4-31b-it</x:v>
      </x:c>
      <x:c r="D699" s="23" t="str">
        <x:v>Gemma 4 31B IT</x:v>
      </x:c>
      <x:c r="E699" s="23" t="str">
        <x:v>google</x:v>
      </x:c>
      <x:c r="F699" s="78" t="n">
        <x:v>46114</x:v>
      </x:c>
      <x:c r="G699" s="78" t="n">
        <x:v>46117</x:v>
      </x:c>
      <x:c r="H699" s="81" t="n">
        <x:v>0.23664319132398465</x:v>
      </x:c>
      <x:c r="I699" s="81" t="n">
        <x:v>0.236643191324</x:v>
      </x:c>
      <x:c r="J699" s="23" t="str">
        <x:v>total_b</x:v>
      </x:c>
      <x:c r="K699" s="23" t="str">
        <x:v>date_current_price_nonprospective</x:v>
      </x:c>
      <x:c r="L699" s="81" t="n">
        <x:v>31</x:v>
      </x:c>
      <x:c r="M699" s="81" t="n">
        <x:v>100.04594153471876</x:v>
      </x:c>
      <x:c r="N699" s="81" t="n">
        <x:v>0.5088377818983137</x:v>
      </x:c>
      <x:c r="O699" s="23" t="n">
        <x:v>59</x:v>
      </x:c>
      <x:c r="P699" s="23" t="n">
        <x:v>12</x:v>
      </x:c>
      <x:c r="Q699" s="78" t="n">
        <x:v>46102</x:v>
      </x:c>
      <x:c r="R699" s="23" t="str">
        <x:v>True</x:v>
      </x:c>
      <x:c r="S699" s="23" t="str">
        <x:v>True</x:v>
      </x:c>
      <x:c r="T699" s="23" t="str">
        <x:v>True</x:v>
      </x:c>
    </x:row>
    <x:row r="700">
      <x:c r="A700" s="23" t="str">
        <x:v>total_calibration</x:v>
      </x:c>
      <x:c r="B700" s="23" t="n">
        <x:v>3</x:v>
      </x:c>
      <x:c r="C700" s="23" t="str">
        <x:v>checkpoint:epoch:gemma-4-26b-a4b</x:v>
      </x:c>
      <x:c r="D700" s="23" t="str">
        <x:v>Gemma 4 26B A4B</x:v>
      </x:c>
      <x:c r="E700" s="23" t="str">
        <x:v>google</x:v>
      </x:c>
      <x:c r="F700" s="78" t="n">
        <x:v>46114</x:v>
      </x:c>
      <x:c r="G700" s="78" t="n">
        <x:v>46118</x:v>
      </x:c>
      <x:c r="H700" s="81" t="n">
        <x:v>0.2280350850198276</x:v>
      </x:c>
      <x:c r="I700" s="81" t="n">
        <x:v>0.22803508502</x:v>
      </x:c>
      <x:c r="J700" s="23" t="str">
        <x:v>total_b</x:v>
      </x:c>
      <x:c r="K700" s="23" t="str">
        <x:v>date_only</x:v>
      </x:c>
      <x:c r="L700" s="81" t="n">
        <x:v>25.2</x:v>
      </x:c>
      <x:c r="M700" s="81" t="n">
        <x:v>162.05619870496452</x:v>
      </x:c>
      <x:c r="N700" s="81" t="n">
        <x:v>0.8082651068167014</x:v>
      </x:c>
      <x:c r="O700" s="23" t="n">
        <x:v>59</x:v>
      </x:c>
      <x:c r="P700" s="23" t="n">
        <x:v>12</x:v>
      </x:c>
      <x:c r="Q700" s="78" t="n">
        <x:v>46102</x:v>
      </x:c>
      <x:c r="R700" s="23" t="str">
        <x:v>True</x:v>
      </x:c>
      <x:c r="S700" s="23" t="str">
        <x:v>True</x:v>
      </x:c>
      <x:c r="T700" s="23" t="str">
        <x:v>False</x:v>
      </x:c>
    </x:row>
    <x:row r="701">
      <x:c r="A701" s="23" t="str">
        <x:v>total_calibration</x:v>
      </x:c>
      <x:c r="B701" s="23" t="n">
        <x:v>3</x:v>
      </x:c>
      <x:c r="C701" s="23" t="str">
        <x:v>checkpoint:epoch:gemma-4-26b-a4b</x:v>
      </x:c>
      <x:c r="D701" s="23" t="str">
        <x:v>Gemma 4 26B A4B</x:v>
      </x:c>
      <x:c r="E701" s="23" t="str">
        <x:v>google</x:v>
      </x:c>
      <x:c r="F701" s="78" t="n">
        <x:v>46114</x:v>
      </x:c>
      <x:c r="G701" s="78" t="n">
        <x:v>46118</x:v>
      </x:c>
      <x:c r="H701" s="81" t="n">
        <x:v>0.2280350850198276</x:v>
      </x:c>
      <x:c r="I701" s="81" t="n">
        <x:v>0.22803508502</x:v>
      </x:c>
      <x:c r="J701" s="23" t="str">
        <x:v>total_b</x:v>
      </x:c>
      <x:c r="K701" s="23" t="str">
        <x:v>date_historical_price</x:v>
      </x:c>
      <x:c r="L701" s="81" t="n">
        <x:v>25.2</x:v>
      </x:c>
      <x:c r="M701" s="81" t="n">
        <x:v>112.69090568192125</x:v>
      </x:c>
      <x:c r="N701" s="81" t="n">
        <x:v>0.6504883284897295</x:v>
      </x:c>
      <x:c r="O701" s="23" t="n">
        <x:v>59</x:v>
      </x:c>
      <x:c r="P701" s="23" t="n">
        <x:v>12</x:v>
      </x:c>
      <x:c r="Q701" s="78" t="n">
        <x:v>46102</x:v>
      </x:c>
      <x:c r="R701" s="23" t="str">
        <x:v>True</x:v>
      </x:c>
      <x:c r="S701" s="23" t="str">
        <x:v>True</x:v>
      </x:c>
      <x:c r="T701" s="23" t="str">
        <x:v>False</x:v>
      </x:c>
    </x:row>
    <x:row r="702">
      <x:c r="A702" s="23" t="str">
        <x:v>total_calibration</x:v>
      </x:c>
      <x:c r="B702" s="23" t="n">
        <x:v>3</x:v>
      </x:c>
      <x:c r="C702" s="23" t="str">
        <x:v>checkpoint:epoch:gemma-4-26b-a4b</x:v>
      </x:c>
      <x:c r="D702" s="23" t="str">
        <x:v>Gemma 4 26B A4B</x:v>
      </x:c>
      <x:c r="E702" s="23" t="str">
        <x:v>google</x:v>
      </x:c>
      <x:c r="F702" s="78" t="n">
        <x:v>46114</x:v>
      </x:c>
      <x:c r="G702" s="78" t="n">
        <x:v>46118</x:v>
      </x:c>
      <x:c r="H702" s="81" t="n">
        <x:v>0.2280350850198276</x:v>
      </x:c>
      <x:c r="I702" s="81" t="n">
        <x:v>0.22803508502</x:v>
      </x:c>
      <x:c r="J702" s="23" t="str">
        <x:v>total_b</x:v>
      </x:c>
      <x:c r="K702" s="23" t="str">
        <x:v>date_current_price_nonprospective</x:v>
      </x:c>
      <x:c r="L702" s="81" t="n">
        <x:v>25.2</x:v>
      </x:c>
      <x:c r="M702" s="81" t="n">
        <x:v>96.1699952855173</x:v>
      </x:c>
      <x:c r="N702" s="81" t="n">
        <x:v>0.5816390539744064</x:v>
      </x:c>
      <x:c r="O702" s="23" t="n">
        <x:v>59</x:v>
      </x:c>
      <x:c r="P702" s="23" t="n">
        <x:v>12</x:v>
      </x:c>
      <x:c r="Q702" s="78" t="n">
        <x:v>46102</x:v>
      </x:c>
      <x:c r="R702" s="23" t="str">
        <x:v>True</x:v>
      </x:c>
      <x:c r="S702" s="23" t="str">
        <x:v>True</x:v>
      </x:c>
      <x:c r="T702" s="23" t="str">
        <x:v>True</x:v>
      </x:c>
    </x:row>
    <x:row r="703">
      <x:c r="A703" s="23" t="str">
        <x:v>total_calibration</x:v>
      </x:c>
      <x:c r="B703" s="23" t="n">
        <x:v>3</x:v>
      </x:c>
      <x:c r="C703" s="23" t="str">
        <x:v>checkpoint:z-ai-zhipu-ai:glm-5-1</x:v>
      </x:c>
      <x:c r="D703" s="23" t="str">
        <x:v>GLM-5.1</x:v>
      </x:c>
      <x:c r="E703" s="23" t="str">
        <x:v>z-ai</x:v>
      </x:c>
      <x:c r="F703" s="78" t="n">
        <x:v>46119</x:v>
      </x:c>
      <x:c r="G703" s="78" t="n">
        <x:v>46122</x:v>
      </x:c>
      <x:c r="H703" s="81" t="n">
        <x:v>2.2337412562783543</x:v>
      </x:c>
      <x:c r="I703" s="81" t="n">
        <x:v>2.29782505862</x:v>
      </x:c>
      <x:c r="J703" s="23" t="str">
        <x:v>total_b</x:v>
      </x:c>
      <x:c r="K703" s="23" t="str">
        <x:v>date_only</x:v>
      </x:c>
      <x:c r="L703" s="81" t="n">
        <x:v>754</x:v>
      </x:c>
      <x:c r="M703" s="81" t="n">
        <x:v>118.53698036005153</x:v>
      </x:c>
      <x:c r="N703" s="81" t="n">
        <x:v>-0.8035174861494172</x:v>
      </x:c>
      <x:c r="O703" s="23" t="n">
        <x:v>57</x:v>
      </x:c>
      <x:c r="P703" s="23" t="n">
        <x:v>12</x:v>
      </x:c>
      <x:c r="Q703" s="78" t="n">
        <x:v>46118</x:v>
      </x:c>
      <x:c r="R703" s="23" t="str">
        <x:v>True</x:v>
      </x:c>
      <x:c r="S703" s="23" t="str">
        <x:v>True</x:v>
      </x:c>
      <x:c r="T703" s="23" t="str">
        <x:v>False</x:v>
      </x:c>
    </x:row>
    <x:row r="704">
      <x:c r="A704" s="23" t="str">
        <x:v>total_calibration</x:v>
      </x:c>
      <x:c r="B704" s="23" t="n">
        <x:v>3</x:v>
      </x:c>
      <x:c r="C704" s="23" t="str">
        <x:v>checkpoint:z-ai-zhipu-ai:glm-5-1</x:v>
      </x:c>
      <x:c r="D704" s="23" t="str">
        <x:v>GLM-5.1</x:v>
      </x:c>
      <x:c r="E704" s="23" t="str">
        <x:v>z-ai</x:v>
      </x:c>
      <x:c r="F704" s="78" t="n">
        <x:v>46119</x:v>
      </x:c>
      <x:c r="G704" s="78" t="n">
        <x:v>46122</x:v>
      </x:c>
      <x:c r="H704" s="81" t="n">
        <x:v>2.2337412562783543</x:v>
      </x:c>
      <x:c r="I704" s="81" t="n">
        <x:v>2.29782505862</x:v>
      </x:c>
      <x:c r="J704" s="23" t="str">
        <x:v>total_b</x:v>
      </x:c>
      <x:c r="K704" s="23" t="str">
        <x:v>date_historical_price</x:v>
      </x:c>
      <x:c r="L704" s="81" t="n">
        <x:v>754</x:v>
      </x:c>
      <x:c r="M704" s="81" t="n">
        <x:v>958.8132404524924</x:v>
      </x:c>
      <x:c r="N704" s="81" t="n">
        <x:v>0.10436267679654801</x:v>
      </x:c>
      <x:c r="O704" s="23" t="n">
        <x:v>57</x:v>
      </x:c>
      <x:c r="P704" s="23" t="n">
        <x:v>12</x:v>
      </x:c>
      <x:c r="Q704" s="78" t="n">
        <x:v>46118</x:v>
      </x:c>
      <x:c r="R704" s="23" t="str">
        <x:v>True</x:v>
      </x:c>
      <x:c r="S704" s="23" t="str">
        <x:v>True</x:v>
      </x:c>
      <x:c r="T704" s="23" t="str">
        <x:v>False</x:v>
      </x:c>
    </x:row>
    <x:row r="705">
      <x:c r="A705" s="23" t="str">
        <x:v>total_calibration</x:v>
      </x:c>
      <x:c r="B705" s="23" t="n">
        <x:v>3</x:v>
      </x:c>
      <x:c r="C705" s="23" t="str">
        <x:v>checkpoint:z-ai-zhipu-ai:glm-5-1</x:v>
      </x:c>
      <x:c r="D705" s="23" t="str">
        <x:v>GLM-5.1</x:v>
      </x:c>
      <x:c r="E705" s="23" t="str">
        <x:v>z-ai</x:v>
      </x:c>
      <x:c r="F705" s="78" t="n">
        <x:v>46119</x:v>
      </x:c>
      <x:c r="G705" s="78" t="n">
        <x:v>46122</x:v>
      </x:c>
      <x:c r="H705" s="81" t="n">
        <x:v>2.2337412562783543</x:v>
      </x:c>
      <x:c r="I705" s="81" t="n">
        <x:v>2.29782505862</x:v>
      </x:c>
      <x:c r="J705" s="23" t="str">
        <x:v>total_b</x:v>
      </x:c>
      <x:c r="K705" s="23" t="str">
        <x:v>date_current_price_nonprospective</x:v>
      </x:c>
      <x:c r="L705" s="81" t="n">
        <x:v>754</x:v>
      </x:c>
      <x:c r="M705" s="81" t="n">
        <x:v>1014.9061457576871</x:v>
      </x:c>
      <x:c r="N705" s="81" t="n">
        <x:v>0.1290545365132945</x:v>
      </x:c>
      <x:c r="O705" s="23" t="n">
        <x:v>57</x:v>
      </x:c>
      <x:c r="P705" s="23" t="n">
        <x:v>12</x:v>
      </x:c>
      <x:c r="Q705" s="78" t="n">
        <x:v>46118</x:v>
      </x:c>
      <x:c r="R705" s="23" t="str">
        <x:v>True</x:v>
      </x:c>
      <x:c r="S705" s="23" t="str">
        <x:v>True</x:v>
      </x:c>
      <x:c r="T705" s="23" t="str">
        <x:v>True</x:v>
      </x:c>
    </x:row>
    <x:row r="706">
      <x:c r="A706" s="23" t="str">
        <x:v>total_calibration</x:v>
      </x:c>
      <x:c r="B706" s="23" t="n">
        <x:v>3</x:v>
      </x:c>
      <x:c r="C706" s="23" t="str">
        <x:v>checkpoint:moonshot:kimi-k2-6</x:v>
      </x:c>
      <x:c r="D706" s="23" t="str">
        <x:v>Kimi K2.6</x:v>
      </x:c>
      <x:c r="E706" s="23" t="str">
        <x:v>moonshotai</x:v>
      </x:c>
      <x:c r="F706" s="78" t="n">
        <x:v>46132</x:v>
      </x:c>
      <x:c r="G706" s="78" t="n">
        <x:v>46135</x:v>
      </x:c>
      <x:c r="H706" s="81" t="n">
        <x:v>1.620185174601965</x:v>
      </x:c>
      <x:c r="I706" s="81" t="n">
        <x:v>1.63471371242</x:v>
      </x:c>
      <x:c r="J706" s="23" t="str">
        <x:v>total_b</x:v>
      </x:c>
      <x:c r="K706" s="23" t="str">
        <x:v>date_only</x:v>
      </x:c>
      <x:c r="L706" s="81" t="n">
        <x:v>1040</x:v>
      </x:c>
      <x:c r="M706" s="81" t="n">
        <x:v>97.0874992745755</x:v>
      </x:c>
      <x:c r="N706" s="81" t="n">
        <x:v>-1.0298700243811783</x:v>
      </x:c>
      <x:c r="O706" s="23" t="n">
        <x:v>62</x:v>
      </x:c>
      <x:c r="P706" s="23" t="n">
        <x:v>12</x:v>
      </x:c>
      <x:c r="Q706" s="78" t="n">
        <x:v>46122</x:v>
      </x:c>
      <x:c r="R706" s="23" t="str">
        <x:v>True</x:v>
      </x:c>
      <x:c r="S706" s="23" t="str">
        <x:v>True</x:v>
      </x:c>
      <x:c r="T706" s="23" t="str">
        <x:v>False</x:v>
      </x:c>
    </x:row>
    <x:row r="707">
      <x:c r="A707" s="23" t="str">
        <x:v>total_calibration</x:v>
      </x:c>
      <x:c r="B707" s="23" t="n">
        <x:v>3</x:v>
      </x:c>
      <x:c r="C707" s="23" t="str">
        <x:v>checkpoint:moonshot:kimi-k2-6</x:v>
      </x:c>
      <x:c r="D707" s="23" t="str">
        <x:v>Kimi K2.6</x:v>
      </x:c>
      <x:c r="E707" s="23" t="str">
        <x:v>moonshotai</x:v>
      </x:c>
      <x:c r="F707" s="78" t="n">
        <x:v>46132</x:v>
      </x:c>
      <x:c r="G707" s="78" t="n">
        <x:v>46135</x:v>
      </x:c>
      <x:c r="H707" s="81" t="n">
        <x:v>1.620185174601965</x:v>
      </x:c>
      <x:c r="I707" s="81" t="n">
        <x:v>1.63471371242</x:v>
      </x:c>
      <x:c r="J707" s="23" t="str">
        <x:v>total_b</x:v>
      </x:c>
      <x:c r="K707" s="23" t="str">
        <x:v>date_historical_price</x:v>
      </x:c>
      <x:c r="L707" s="81" t="n">
        <x:v>1040</x:v>
      </x:c>
      <x:c r="M707" s="81" t="n">
        <x:v>523.8335885925119</x:v>
      </x:c>
      <x:c r="N707" s="81" t="n">
        <x:v>-0.297839997037178</x:v>
      </x:c>
      <x:c r="O707" s="23" t="n">
        <x:v>62</x:v>
      </x:c>
      <x:c r="P707" s="23" t="n">
        <x:v>12</x:v>
      </x:c>
      <x:c r="Q707" s="78" t="n">
        <x:v>46122</x:v>
      </x:c>
      <x:c r="R707" s="23" t="str">
        <x:v>True</x:v>
      </x:c>
      <x:c r="S707" s="23" t="str">
        <x:v>True</x:v>
      </x:c>
      <x:c r="T707" s="23" t="str">
        <x:v>False</x:v>
      </x:c>
    </x:row>
    <x:row r="708">
      <x:c r="A708" s="23" t="str">
        <x:v>total_calibration</x:v>
      </x:c>
      <x:c r="B708" s="23" t="n">
        <x:v>3</x:v>
      </x:c>
      <x:c r="C708" s="23" t="str">
        <x:v>checkpoint:moonshot:kimi-k2-6</x:v>
      </x:c>
      <x:c r="D708" s="23" t="str">
        <x:v>Kimi K2.6</x:v>
      </x:c>
      <x:c r="E708" s="23" t="str">
        <x:v>moonshotai</x:v>
      </x:c>
      <x:c r="F708" s="78" t="n">
        <x:v>46132</x:v>
      </x:c>
      <x:c r="G708" s="78" t="n">
        <x:v>46135</x:v>
      </x:c>
      <x:c r="H708" s="81" t="n">
        <x:v>1.620185174601965</x:v>
      </x:c>
      <x:c r="I708" s="81" t="n">
        <x:v>1.63471371242</x:v>
      </x:c>
      <x:c r="J708" s="23" t="str">
        <x:v>total_b</x:v>
      </x:c>
      <x:c r="K708" s="23" t="str">
        <x:v>date_current_price_nonprospective</x:v>
      </x:c>
      <x:c r="L708" s="81" t="n">
        <x:v>1040</x:v>
      </x:c>
      <x:c r="M708" s="81" t="n">
        <x:v>519.9688248037702</x:v>
      </x:c>
      <x:c r="N708" s="81" t="n">
        <x:v>-0.3010560333977594</x:v>
      </x:c>
      <x:c r="O708" s="23" t="n">
        <x:v>62</x:v>
      </x:c>
      <x:c r="P708" s="23" t="n">
        <x:v>12</x:v>
      </x:c>
      <x:c r="Q708" s="78" t="n">
        <x:v>46122</x:v>
      </x:c>
      <x:c r="R708" s="23" t="str">
        <x:v>True</x:v>
      </x:c>
      <x:c r="S708" s="23" t="str">
        <x:v>True</x:v>
      </x:c>
      <x:c r="T708" s="23" t="str">
        <x:v>True</x:v>
      </x:c>
    </x:row>
    <x:row r="709">
      <x:c r="A709" s="23" t="str">
        <x:v>total_calibration</x:v>
      </x:c>
      <x:c r="B709" s="23" t="n">
        <x:v>3</x:v>
      </x:c>
      <x:c r="C709" s="23" t="str">
        <x:v>checkpoint:epoch:deepseek-v4-flash</x:v>
      </x:c>
      <x:c r="D709" s="23" t="str">
        <x:v>DeepSeek-V4-Flash</x:v>
      </x:c>
      <x:c r="E709" s="23" t="str">
        <x:v>deepseek</x:v>
      </x:c>
      <x:c r="F709" s="78" t="n">
        <x:v>46136</x:v>
      </x:c>
      <x:c r="G709" s="78" t="n">
        <x:v>46138</x:v>
      </x:c>
      <x:c r="H709" s="81" t="n">
        <x:v>0.19798989873223333</x:v>
      </x:c>
      <x:c r="I709" s="81" t="n">
        <x:v>0.197989898732</x:v>
      </x:c>
      <x:c r="J709" s="23" t="str">
        <x:v>total_b</x:v>
      </x:c>
      <x:c r="K709" s="23" t="str">
        <x:v>date_only</x:v>
      </x:c>
      <x:c r="L709" s="81" t="n">
        <x:v>284</x:v>
      </x:c>
      <x:c r="M709" s="81" t="n">
        <x:v>149.8624331179321</x:v>
      </x:c>
      <x:c r="N709" s="81" t="n">
        <x:v>-0.27762556066315075</x:v>
      </x:c>
      <x:c r="O709" s="23" t="n">
        <x:v>59</x:v>
      </x:c>
      <x:c r="P709" s="23" t="n">
        <x:v>12</x:v>
      </x:c>
      <x:c r="Q709" s="78" t="n">
        <x:v>46135</x:v>
      </x:c>
      <x:c r="R709" s="23" t="str">
        <x:v>True</x:v>
      </x:c>
      <x:c r="S709" s="23" t="str">
        <x:v>True</x:v>
      </x:c>
      <x:c r="T709" s="23" t="str">
        <x:v>False</x:v>
      </x:c>
    </x:row>
    <x:row r="710">
      <x:c r="A710" s="23" t="str">
        <x:v>total_calibration</x:v>
      </x:c>
      <x:c r="B710" s="23" t="n">
        <x:v>3</x:v>
      </x:c>
      <x:c r="C710" s="23" t="str">
        <x:v>checkpoint:epoch:deepseek-v4-flash</x:v>
      </x:c>
      <x:c r="D710" s="23" t="str">
        <x:v>DeepSeek-V4-Flash</x:v>
      </x:c>
      <x:c r="E710" s="23" t="str">
        <x:v>deepseek</x:v>
      </x:c>
      <x:c r="F710" s="78" t="n">
        <x:v>46136</x:v>
      </x:c>
      <x:c r="G710" s="78" t="n">
        <x:v>46138</x:v>
      </x:c>
      <x:c r="H710" s="81" t="n">
        <x:v>0.19798989873223333</x:v>
      </x:c>
      <x:c r="I710" s="81" t="n">
        <x:v>0.197989898732</x:v>
      </x:c>
      <x:c r="J710" s="23" t="str">
        <x:v>total_b</x:v>
      </x:c>
      <x:c r="K710" s="23" t="str">
        <x:v>date_historical_price</x:v>
      </x:c>
      <x:c r="L710" s="81" t="n">
        <x:v>284</x:v>
      </x:c>
      <x:c r="M710" s="81" t="n">
        <x:v>82.24243788914436</x:v>
      </x:c>
      <x:c r="N710" s="81" t="n">
        <x:v>-0.5382223645374903</x:v>
      </x:c>
      <x:c r="O710" s="23" t="n">
        <x:v>59</x:v>
      </x:c>
      <x:c r="P710" s="23" t="n">
        <x:v>12</x:v>
      </x:c>
      <x:c r="Q710" s="78" t="n">
        <x:v>46135</x:v>
      </x:c>
      <x:c r="R710" s="23" t="str">
        <x:v>True</x:v>
      </x:c>
      <x:c r="S710" s="23" t="str">
        <x:v>True</x:v>
      </x:c>
      <x:c r="T710" s="23" t="str">
        <x:v>False</x:v>
      </x:c>
    </x:row>
    <x:row r="711">
      <x:c r="A711" s="23" t="str">
        <x:v>total_calibration</x:v>
      </x:c>
      <x:c r="B711" s="23" t="n">
        <x:v>3</x:v>
      </x:c>
      <x:c r="C711" s="23" t="str">
        <x:v>checkpoint:epoch:deepseek-v4-flash</x:v>
      </x:c>
      <x:c r="D711" s="23" t="str">
        <x:v>DeepSeek-V4-Flash</x:v>
      </x:c>
      <x:c r="E711" s="23" t="str">
        <x:v>deepseek</x:v>
      </x:c>
      <x:c r="F711" s="78" t="n">
        <x:v>46136</x:v>
      </x:c>
      <x:c r="G711" s="78" t="n">
        <x:v>46138</x:v>
      </x:c>
      <x:c r="H711" s="81" t="n">
        <x:v>0.19798989873223333</x:v>
      </x:c>
      <x:c r="I711" s="81" t="n">
        <x:v>0.197989898732</x:v>
      </x:c>
      <x:c r="J711" s="23" t="str">
        <x:v>total_b</x:v>
      </x:c>
      <x:c r="K711" s="23" t="str">
        <x:v>date_current_price_nonprospective</x:v>
      </x:c>
      <x:c r="L711" s="81" t="n">
        <x:v>284</x:v>
      </x:c>
      <x:c r="M711" s="81" t="n">
        <x:v>69.69484806656216</x:v>
      </x:c>
      <x:c r="N711" s="81" t="n">
        <x:v>-0.610117664373117</x:v>
      </x:c>
      <x:c r="O711" s="23" t="n">
        <x:v>59</x:v>
      </x:c>
      <x:c r="P711" s="23" t="n">
        <x:v>12</x:v>
      </x:c>
      <x:c r="Q711" s="78" t="n">
        <x:v>46135</x:v>
      </x:c>
      <x:c r="R711" s="23" t="str">
        <x:v>True</x:v>
      </x:c>
      <x:c r="S711" s="23" t="str">
        <x:v>True</x:v>
      </x:c>
      <x:c r="T711" s="23" t="str">
        <x:v>True</x:v>
      </x:c>
    </x:row>
    <x:row r="712">
      <x:c r="A712" s="23" t="str">
        <x:v>total_calibration</x:v>
      </x:c>
      <x:c r="B712" s="23" t="n">
        <x:v>3</x:v>
      </x:c>
      <x:c r="C712" s="23" t="str">
        <x:v>checkpoint:deepseek:deepseek-v4-pro</x:v>
      </x:c>
      <x:c r="D712" s="23" t="str">
        <x:v>DeepSeek-V4-Pro</x:v>
      </x:c>
      <x:c r="E712" s="23" t="str">
        <x:v>deepseek</x:v>
      </x:c>
      <x:c r="F712" s="78" t="n">
        <x:v>46136</x:v>
      </x:c>
      <x:c r="G712" s="78" t="n">
        <x:v>46138</x:v>
      </x:c>
      <x:c r="H712" s="81" t="n">
        <x:v>2.4607315985291853</x:v>
      </x:c>
      <x:c r="I712" s="81" t="n">
        <x:v>2.25175071808</x:v>
      </x:c>
      <x:c r="J712" s="23" t="str">
        <x:v>total_b</x:v>
      </x:c>
      <x:c r="K712" s="23" t="str">
        <x:v>date_only</x:v>
      </x:c>
      <x:c r="L712" s="81" t="n">
        <x:v>1600</x:v>
      </x:c>
      <x:c r="M712" s="81" t="n">
        <x:v>149.8624331179321</x:v>
      </x:c>
      <x:c r="N712" s="81" t="n">
        <x:v>-1.0284272032720378</x:v>
      </x:c>
      <x:c r="O712" s="23" t="n">
        <x:v>59</x:v>
      </x:c>
      <x:c r="P712" s="23" t="n">
        <x:v>12</x:v>
      </x:c>
      <x:c r="Q712" s="78" t="n">
        <x:v>46135</x:v>
      </x:c>
      <x:c r="R712" s="23" t="str">
        <x:v>True</x:v>
      </x:c>
      <x:c r="S712" s="23" t="str">
        <x:v>True</x:v>
      </x:c>
      <x:c r="T712" s="23" t="str">
        <x:v>False</x:v>
      </x:c>
    </x:row>
    <x:row r="713">
      <x:c r="A713" s="23" t="str">
        <x:v>total_calibration</x:v>
      </x:c>
      <x:c r="B713" s="23" t="n">
        <x:v>3</x:v>
      </x:c>
      <x:c r="C713" s="23" t="str">
        <x:v>checkpoint:deepseek:deepseek-v4-pro</x:v>
      </x:c>
      <x:c r="D713" s="23" t="str">
        <x:v>DeepSeek-V4-Pro</x:v>
      </x:c>
      <x:c r="E713" s="23" t="str">
        <x:v>deepseek</x:v>
      </x:c>
      <x:c r="F713" s="78" t="n">
        <x:v>46136</x:v>
      </x:c>
      <x:c r="G713" s="78" t="n">
        <x:v>46138</x:v>
      </x:c>
      <x:c r="H713" s="81" t="n">
        <x:v>2.4607315985291853</x:v>
      </x:c>
      <x:c r="I713" s="81" t="n">
        <x:v>2.25175071808</x:v>
      </x:c>
      <x:c r="J713" s="23" t="str">
        <x:v>total_b</x:v>
      </x:c>
      <x:c r="K713" s="23" t="str">
        <x:v>date_historical_price</x:v>
      </x:c>
      <x:c r="L713" s="81" t="n">
        <x:v>1600</x:v>
      </x:c>
      <x:c r="M713" s="81" t="n">
        <x:v>916.2301705699964</x:v>
      </x:c>
      <x:c r="N713" s="81" t="n">
        <x:v>-0.24211539408474247</x:v>
      </x:c>
      <x:c r="O713" s="23" t="n">
        <x:v>59</x:v>
      </x:c>
      <x:c r="P713" s="23" t="n">
        <x:v>12</x:v>
      </x:c>
      <x:c r="Q713" s="78" t="n">
        <x:v>46135</x:v>
      </x:c>
      <x:c r="R713" s="23" t="str">
        <x:v>True</x:v>
      </x:c>
      <x:c r="S713" s="23" t="str">
        <x:v>True</x:v>
      </x:c>
      <x:c r="T713" s="23" t="str">
        <x:v>False</x:v>
      </x:c>
    </x:row>
    <x:row r="714">
      <x:c r="A714" s="23" t="str">
        <x:v>total_calibration</x:v>
      </x:c>
      <x:c r="B714" s="23" t="n">
        <x:v>3</x:v>
      </x:c>
      <x:c r="C714" s="23" t="str">
        <x:v>checkpoint:deepseek:deepseek-v4-pro</x:v>
      </x:c>
      <x:c r="D714" s="23" t="str">
        <x:v>DeepSeek-V4-Pro</x:v>
      </x:c>
      <x:c r="E714" s="23" t="str">
        <x:v>deepseek</x:v>
      </x:c>
      <x:c r="F714" s="78" t="n">
        <x:v>46136</x:v>
      </x:c>
      <x:c r="G714" s="78" t="n">
        <x:v>46138</x:v>
      </x:c>
      <x:c r="H714" s="81" t="n">
        <x:v>2.4607315985291853</x:v>
      </x:c>
      <x:c r="I714" s="81" t="n">
        <x:v>2.25175071808</x:v>
      </x:c>
      <x:c r="J714" s="23" t="str">
        <x:v>total_b</x:v>
      </x:c>
      <x:c r="K714" s="23" t="str">
        <x:v>date_current_price_nonprospective</x:v>
      </x:c>
      <x:c r="L714" s="81" t="n">
        <x:v>1600</x:v>
      </x:c>
      <x:c r="M714" s="81" t="n">
        <x:v>854.749067589475</x:v>
      </x:c>
      <x:c r="N714" s="81" t="n">
        <x:v>-0.27228134694098277</x:v>
      </x:c>
      <x:c r="O714" s="23" t="n">
        <x:v>59</x:v>
      </x:c>
      <x:c r="P714" s="23" t="n">
        <x:v>12</x:v>
      </x:c>
      <x:c r="Q714" s="78" t="n">
        <x:v>46135</x:v>
      </x:c>
      <x:c r="R714" s="23" t="str">
        <x:v>True</x:v>
      </x:c>
      <x:c r="S714" s="23" t="str">
        <x:v>True</x:v>
      </x:c>
      <x:c r="T714" s="23" t="str">
        <x:v>True</x:v>
      </x:c>
    </x:row>
    <x:row r="715">
      <x:c r="A715" s="23" t="str">
        <x:v>total_calibration</x:v>
      </x:c>
      <x:c r="B715" s="23" t="n">
        <x:v>3</x:v>
      </x:c>
      <x:c r="C715" s="23" t="str">
        <x:v>checkpoint:epoch:mistral-medium-3-5</x:v>
      </x:c>
      <x:c r="D715" s="23" t="str">
        <x:v>Mistral Medium 3.5</x:v>
      </x:c>
      <x:c r="E715" s="23" t="str">
        <x:v>mistralai</x:v>
      </x:c>
      <x:c r="F715" s="78" t="n">
        <x:v>46141</x:v>
      </x:c>
      <x:c r="G715" s="78" t="n">
        <x:v>46149</x:v>
      </x:c>
      <x:c r="H715" s="81" t="n">
        <x:v>3.3541019662496847</x:v>
      </x:c>
      <x:c r="I715" s="81" t="n">
        <x:v>3.35410196625</x:v>
      </x:c>
      <x:c r="J715" s="23" t="str">
        <x:v>total_b</x:v>
      </x:c>
      <x:c r="K715" s="23" t="str">
        <x:v>date_only</x:v>
      </x:c>
      <x:c r="L715" s="81" t="n">
        <x:v>128</x:v>
      </x:c>
      <x:c r="M715" s="81" t="n">
        <x:v>201.13159163982868</x:v>
      </x:c>
      <x:c r="N715" s="81" t="n">
        <x:v>0.19627032072656012</x:v>
      </x:c>
      <x:c r="O715" s="23" t="n">
        <x:v>59</x:v>
      </x:c>
      <x:c r="P715" s="23" t="n">
        <x:v>12</x:v>
      </x:c>
      <x:c r="Q715" s="78" t="n">
        <x:v>46138</x:v>
      </x:c>
      <x:c r="R715" s="23" t="str">
        <x:v>True</x:v>
      </x:c>
      <x:c r="S715" s="23" t="str">
        <x:v>True</x:v>
      </x:c>
      <x:c r="T715" s="23" t="str">
        <x:v>False</x:v>
      </x:c>
    </x:row>
    <x:row r="716">
      <x:c r="A716" s="23" t="str">
        <x:v>total_calibration</x:v>
      </x:c>
      <x:c r="B716" s="23" t="n">
        <x:v>3</x:v>
      </x:c>
      <x:c r="C716" s="23" t="str">
        <x:v>checkpoint:epoch:mistral-medium-3-5</x:v>
      </x:c>
      <x:c r="D716" s="23" t="str">
        <x:v>Mistral Medium 3.5</x:v>
      </x:c>
      <x:c r="E716" s="23" t="str">
        <x:v>mistralai</x:v>
      </x:c>
      <x:c r="F716" s="78" t="n">
        <x:v>46141</x:v>
      </x:c>
      <x:c r="G716" s="78" t="n">
        <x:v>46149</x:v>
      </x:c>
      <x:c r="H716" s="81" t="n">
        <x:v>3.3541019662496847</x:v>
      </x:c>
      <x:c r="I716" s="81" t="n">
        <x:v>3.35410196625</x:v>
      </x:c>
      <x:c r="J716" s="23" t="str">
        <x:v>total_b</x:v>
      </x:c>
      <x:c r="K716" s="23" t="str">
        <x:v>date_historical_price</x:v>
      </x:c>
      <x:c r="L716" s="81" t="n">
        <x:v>128</x:v>
      </x:c>
      <x:c r="M716" s="81" t="n">
        <x:v>1584.7460445347522</x:v>
      </x:c>
      <x:c r="N716" s="81" t="n">
        <x:v>1.0927497068151548</x:v>
      </x:c>
      <x:c r="O716" s="23" t="n">
        <x:v>59</x:v>
      </x:c>
      <x:c r="P716" s="23" t="n">
        <x:v>12</x:v>
      </x:c>
      <x:c r="Q716" s="78" t="n">
        <x:v>46138</x:v>
      </x:c>
      <x:c r="R716" s="23" t="str">
        <x:v>True</x:v>
      </x:c>
      <x:c r="S716" s="23" t="str">
        <x:v>True</x:v>
      </x:c>
      <x:c r="T716" s="23" t="str">
        <x:v>False</x:v>
      </x:c>
    </x:row>
    <x:row r="717">
      <x:c r="A717" s="23" t="str">
        <x:v>total_calibration</x:v>
      </x:c>
      <x:c r="B717" s="23" t="n">
        <x:v>3</x:v>
      </x:c>
      <x:c r="C717" s="23" t="str">
        <x:v>checkpoint:epoch:mistral-medium-3-5</x:v>
      </x:c>
      <x:c r="D717" s="23" t="str">
        <x:v>Mistral Medium 3.5</x:v>
      </x:c>
      <x:c r="E717" s="23" t="str">
        <x:v>mistralai</x:v>
      </x:c>
      <x:c r="F717" s="78" t="n">
        <x:v>46141</x:v>
      </x:c>
      <x:c r="G717" s="78" t="n">
        <x:v>46149</x:v>
      </x:c>
      <x:c r="H717" s="81" t="n">
        <x:v>3.3541019662496847</x:v>
      </x:c>
      <x:c r="I717" s="81" t="n">
        <x:v>3.35410196625</x:v>
      </x:c>
      <x:c r="J717" s="23" t="str">
        <x:v>total_b</x:v>
      </x:c>
      <x:c r="K717" s="23" t="str">
        <x:v>date_current_price_nonprospective</x:v>
      </x:c>
      <x:c r="L717" s="81" t="n">
        <x:v>128</x:v>
      </x:c>
      <x:c r="M717" s="81" t="n">
        <x:v>1708.566428152788</x:v>
      </x:c>
      <x:c r="N717" s="81" t="n">
        <x:v>1.1254218989533267</x:v>
      </x:c>
      <x:c r="O717" s="23" t="n">
        <x:v>59</x:v>
      </x:c>
      <x:c r="P717" s="23" t="n">
        <x:v>12</x:v>
      </x:c>
      <x:c r="Q717" s="78" t="n">
        <x:v>46138</x:v>
      </x:c>
      <x:c r="R717" s="23" t="str">
        <x:v>True</x:v>
      </x:c>
      <x:c r="S717" s="23" t="str">
        <x:v>True</x:v>
      </x:c>
      <x:c r="T717" s="23" t="str">
        <x:v>True</x:v>
      </x:c>
    </x:row>
    <x:row r="718">
      <x:c r="A718" s="23" t="str">
        <x:v>total_calibration</x:v>
      </x:c>
      <x:c r="B718" s="23" t="n">
        <x:v>3</x:v>
      </x:c>
      <x:c r="C718" s="23" t="str">
        <x:v>checkpoint:epoch:tencent-hy3-preview</x:v>
      </x:c>
      <x:c r="D718" s="23" t="str">
        <x:v>Tencent Hy3 preview</x:v>
      </x:c>
      <x:c r="E718" s="23" t="str">
        <x:v>tencent</x:v>
      </x:c>
      <x:c r="F718" s="78" t="n">
        <x:v>46135</x:v>
      </x:c>
      <x:c r="G718" s="78" t="n">
        <x:v>46153</x:v>
      </x:c>
      <x:c r="H718" s="81" t="n">
        <x:v>0.13099618315050252</x:v>
      </x:c>
      <x:c r="I718" s="81" t="n">
        <x:v>0.115021737076</x:v>
      </x:c>
      <x:c r="J718" s="23" t="str">
        <x:v>total_b</x:v>
      </x:c>
      <x:c r="K718" s="23" t="str">
        <x:v>date_only</x:v>
      </x:c>
      <x:c r="L718" s="81" t="n">
        <x:v>295</x:v>
      </x:c>
      <x:c r="M718" s="81" t="n">
        <x:v>173.6949674327526</x:v>
      </x:c>
      <x:c r="N718" s="81" t="n">
        <x:v>-0.2300347804202274</x:v>
      </x:c>
      <x:c r="O718" s="23" t="n">
        <x:v>69</x:v>
      </x:c>
      <x:c r="P718" s="23" t="n">
        <x:v>13</x:v>
      </x:c>
      <x:c r="Q718" s="78" t="n">
        <x:v>46149</x:v>
      </x:c>
      <x:c r="R718" s="23" t="str">
        <x:v>True</x:v>
      </x:c>
      <x:c r="S718" s="23" t="str">
        <x:v>True</x:v>
      </x:c>
      <x:c r="T718" s="23" t="str">
        <x:v>False</x:v>
      </x:c>
    </x:row>
    <x:row r="719">
      <x:c r="A719" s="23" t="str">
        <x:v>total_calibration</x:v>
      </x:c>
      <x:c r="B719" s="23" t="n">
        <x:v>3</x:v>
      </x:c>
      <x:c r="C719" s="23" t="str">
        <x:v>checkpoint:epoch:tencent-hy3-preview</x:v>
      </x:c>
      <x:c r="D719" s="23" t="str">
        <x:v>Tencent Hy3 preview</x:v>
      </x:c>
      <x:c r="E719" s="23" t="str">
        <x:v>tencent</x:v>
      </x:c>
      <x:c r="F719" s="78" t="n">
        <x:v>46135</x:v>
      </x:c>
      <x:c r="G719" s="78" t="n">
        <x:v>46153</x:v>
      </x:c>
      <x:c r="H719" s="81" t="n">
        <x:v>0.13099618315050252</x:v>
      </x:c>
      <x:c r="I719" s="81" t="n">
        <x:v>0.115021737076</x:v>
      </x:c>
      <x:c r="J719" s="23" t="str">
        <x:v>total_b</x:v>
      </x:c>
      <x:c r="K719" s="23" t="str">
        <x:v>date_historical_price</x:v>
      </x:c>
      <x:c r="L719" s="81" t="n">
        <x:v>295</x:v>
      </x:c>
      <x:c r="M719" s="81" t="n">
        <x:v>57.34431127189855</x:v>
      </x:c>
      <x:c r="N719" s="81" t="n">
        <x:v>-0.711331674922465</x:v>
      </x:c>
      <x:c r="O719" s="23" t="n">
        <x:v>69</x:v>
      </x:c>
      <x:c r="P719" s="23" t="n">
        <x:v>13</x:v>
      </x:c>
      <x:c r="Q719" s="78" t="n">
        <x:v>46149</x:v>
      </x:c>
      <x:c r="R719" s="23" t="str">
        <x:v>True</x:v>
      </x:c>
      <x:c r="S719" s="23" t="str">
        <x:v>True</x:v>
      </x:c>
      <x:c r="T719" s="23" t="str">
        <x:v>False</x:v>
      </x:c>
    </x:row>
    <x:row r="720">
      <x:c r="A720" s="23" t="str">
        <x:v>total_calibration</x:v>
      </x:c>
      <x:c r="B720" s="23" t="n">
        <x:v>3</x:v>
      </x:c>
      <x:c r="C720" s="23" t="str">
        <x:v>checkpoint:epoch:tencent-hy3-preview</x:v>
      </x:c>
      <x:c r="D720" s="23" t="str">
        <x:v>Tencent Hy3 preview</x:v>
      </x:c>
      <x:c r="E720" s="23" t="str">
        <x:v>tencent</x:v>
      </x:c>
      <x:c r="F720" s="78" t="n">
        <x:v>46135</x:v>
      </x:c>
      <x:c r="G720" s="78" t="n">
        <x:v>46153</x:v>
      </x:c>
      <x:c r="H720" s="81" t="n">
        <x:v>0.13099618315050252</x:v>
      </x:c>
      <x:c r="I720" s="81" t="n">
        <x:v>0.115021737076</x:v>
      </x:c>
      <x:c r="J720" s="23" t="str">
        <x:v>total_b</x:v>
      </x:c>
      <x:c r="K720" s="23" t="str">
        <x:v>date_current_price_nonprospective</x:v>
      </x:c>
      <x:c r="L720" s="81" t="n">
        <x:v>295</x:v>
      </x:c>
      <x:c r="M720" s="81" t="n">
        <x:v>42.03891022649298</x:v>
      </x:c>
      <x:c r="N720" s="81" t="n">
        <x:v>-0.8461705666798799</x:v>
      </x:c>
      <x:c r="O720" s="23" t="n">
        <x:v>69</x:v>
      </x:c>
      <x:c r="P720" s="23" t="n">
        <x:v>13</x:v>
      </x:c>
      <x:c r="Q720" s="78" t="n">
        <x:v>46149</x:v>
      </x:c>
      <x:c r="R720" s="23" t="str">
        <x:v>True</x:v>
      </x:c>
      <x:c r="S720" s="23" t="str">
        <x:v>True</x:v>
      </x:c>
      <x:c r="T720" s="23" t="str">
        <x:v>True</x:v>
      </x:c>
    </x:row>
    <x:row r="721">
      <x:c r="A721" s="23" t="str">
        <x:v>total_calibration</x:v>
      </x:c>
      <x:c r="B721" s="23" t="n">
        <x:v>3</x:v>
      </x:c>
      <x:c r="C721" s="23" t="str">
        <x:v>checkpoint:epoch:nemotron-3-ultra</x:v>
      </x:c>
      <x:c r="D721" s="23" t="str">
        <x:v>Nemotron 3 Ultra</x:v>
      </x:c>
      <x:c r="E721" s="23" t="str">
        <x:v>nvidia</x:v>
      </x:c>
      <x:c r="F721" s="78" t="n">
        <x:v>46177</x:v>
      </x:c>
      <x:c r="G721" s="78" t="n">
        <x:v>46180</x:v>
      </x:c>
      <x:c r="H721" s="81" t="n">
        <x:v>1.118033988749895</x:v>
      </x:c>
      <x:c r="I721" s="81" t="n">
        <x:v>1.29877124297</x:v>
      </x:c>
      <x:c r="J721" s="23" t="str">
        <x:v>total_b</x:v>
      </x:c>
      <x:c r="K721" s="23" t="str">
        <x:v>date_only</x:v>
      </x:c>
      <x:c r="L721" s="81" t="n">
        <x:v>550</x:v>
      </x:c>
      <x:c r="M721" s="81" t="n">
        <x:v>269.6844503532418</x:v>
      </x:c>
      <x:c r="N721" s="81" t="n">
        <x:v>-0.3095067831617346</x:v>
      </x:c>
      <x:c r="O721" s="23" t="n">
        <x:v>68</x:v>
      </x:c>
      <x:c r="P721" s="23" t="n">
        <x:v>13</x:v>
      </x:c>
      <x:c r="Q721" s="78" t="n">
        <x:v>46153</x:v>
      </x:c>
      <x:c r="R721" s="23" t="str">
        <x:v>True</x:v>
      </x:c>
      <x:c r="S721" s="23" t="str">
        <x:v>True</x:v>
      </x:c>
      <x:c r="T721" s="23" t="str">
        <x:v>False</x:v>
      </x:c>
    </x:row>
    <x:row r="722">
      <x:c r="A722" s="23" t="str">
        <x:v>total_calibration</x:v>
      </x:c>
      <x:c r="B722" s="23" t="n">
        <x:v>3</x:v>
      </x:c>
      <x:c r="C722" s="23" t="str">
        <x:v>checkpoint:epoch:nemotron-3-ultra</x:v>
      </x:c>
      <x:c r="D722" s="23" t="str">
        <x:v>Nemotron 3 Ultra</x:v>
      </x:c>
      <x:c r="E722" s="23" t="str">
        <x:v>nvidia</x:v>
      </x:c>
      <x:c r="F722" s="78" t="n">
        <x:v>46177</x:v>
      </x:c>
      <x:c r="G722" s="78" t="n">
        <x:v>46180</x:v>
      </x:c>
      <x:c r="H722" s="81" t="n">
        <x:v>1.118033988749895</x:v>
      </x:c>
      <x:c r="I722" s="81" t="n">
        <x:v>1.29877124297</x:v>
      </x:c>
      <x:c r="J722" s="23" t="str">
        <x:v>total_b</x:v>
      </x:c>
      <x:c r="K722" s="23" t="str">
        <x:v>date_historical_price</x:v>
      </x:c>
      <x:c r="L722" s="81" t="n">
        <x:v>550</x:v>
      </x:c>
      <x:c r="M722" s="81" t="n">
        <x:v>733.7994076897331</x:v>
      </x:c>
      <x:c r="N722" s="81" t="n">
        <x:v>0.12521466737078707</x:v>
      </x:c>
      <x:c r="O722" s="23" t="n">
        <x:v>68</x:v>
      </x:c>
      <x:c r="P722" s="23" t="n">
        <x:v>13</x:v>
      </x:c>
      <x:c r="Q722" s="78" t="n">
        <x:v>46153</x:v>
      </x:c>
      <x:c r="R722" s="23" t="str">
        <x:v>True</x:v>
      </x:c>
      <x:c r="S722" s="23" t="str">
        <x:v>True</x:v>
      </x:c>
      <x:c r="T722" s="23" t="str">
        <x:v>False</x:v>
      </x:c>
    </x:row>
    <x:row r="723">
      <x:c r="A723" s="23" t="str">
        <x:v>total_calibration</x:v>
      </x:c>
      <x:c r="B723" s="23" t="n">
        <x:v>3</x:v>
      </x:c>
      <x:c r="C723" s="23" t="str">
        <x:v>checkpoint:epoch:nemotron-3-ultra</x:v>
      </x:c>
      <x:c r="D723" s="23" t="str">
        <x:v>Nemotron 3 Ultra</x:v>
      </x:c>
      <x:c r="E723" s="23" t="str">
        <x:v>nvidia</x:v>
      </x:c>
      <x:c r="F723" s="78" t="n">
        <x:v>46177</x:v>
      </x:c>
      <x:c r="G723" s="78" t="n">
        <x:v>46180</x:v>
      </x:c>
      <x:c r="H723" s="81" t="n">
        <x:v>1.118033988749895</x:v>
      </x:c>
      <x:c r="I723" s="81" t="n">
        <x:v>1.29877124297</x:v>
      </x:c>
      <x:c r="J723" s="23" t="str">
        <x:v>total_b</x:v>
      </x:c>
      <x:c r="K723" s="23" t="str">
        <x:v>date_current_price_nonprospective</x:v>
      </x:c>
      <x:c r="L723" s="81" t="n">
        <x:v>550</x:v>
      </x:c>
      <x:c r="M723" s="81" t="n">
        <x:v>875.9055083242874</x:v>
      </x:c>
      <x:c r="N723" s="81" t="n">
        <x:v>0.20209456801311568</x:v>
      </x:c>
      <x:c r="O723" s="23" t="n">
        <x:v>68</x:v>
      </x:c>
      <x:c r="P723" s="23" t="n">
        <x:v>13</x:v>
      </x:c>
      <x:c r="Q723" s="78" t="n">
        <x:v>46153</x:v>
      </x:c>
      <x:c r="R723" s="23" t="str">
        <x:v>True</x:v>
      </x:c>
      <x:c r="S723" s="23" t="str">
        <x:v>True</x:v>
      </x:c>
      <x:c r="T723" s="23" t="str">
        <x:v>True</x:v>
      </x:c>
    </x:row>
    <x:row r="724">
      <x:c r="A724" s="23" t="str">
        <x:v>total_calibration</x:v>
      </x:c>
      <x:c r="B724" s="23" t="n">
        <x:v>3</x:v>
      </x:c>
      <x:c r="C724" s="23" t="str">
        <x:v>checkpoint:moonshot:kimi-k2-7-code</x:v>
      </x:c>
      <x:c r="D724" s="23" t="str">
        <x:v>Kimi K2.7 Code</x:v>
      </x:c>
      <x:c r="E724" s="23" t="str">
        <x:v>moonshotai</x:v>
      </x:c>
      <x:c r="F724" s="78" t="n">
        <x:v>46185</x:v>
      </x:c>
      <x:c r="G724" s="78" t="n">
        <x:v>46187</x:v>
      </x:c>
      <x:c r="H724" s="81" t="n">
        <x:v>1.9493588689617927</x:v>
      </x:c>
      <x:c r="I724" s="81" t="n">
        <x:v>1.91037169158</x:v>
      </x:c>
      <x:c r="J724" s="23" t="str">
        <x:v>total_b</x:v>
      </x:c>
      <x:c r="K724" s="23" t="str">
        <x:v>date_only</x:v>
      </x:c>
      <x:c r="L724" s="81" t="n">
        <x:v>1040</x:v>
      </x:c>
      <x:c r="M724" s="81" t="n">
        <x:v>195.76999616051646</x:v>
      </x:c>
      <x:c r="N724" s="81" t="n">
        <x:v>-0.725287206992051</x:v>
      </x:c>
      <x:c r="O724" s="23" t="n">
        <x:v>67</x:v>
      </x:c>
      <x:c r="P724" s="23" t="n">
        <x:v>13</x:v>
      </x:c>
      <x:c r="Q724" s="78" t="n">
        <x:v>46180</x:v>
      </x:c>
      <x:c r="R724" s="23" t="str">
        <x:v>True</x:v>
      </x:c>
      <x:c r="S724" s="23" t="str">
        <x:v>True</x:v>
      </x:c>
      <x:c r="T724" s="23" t="str">
        <x:v>False</x:v>
      </x:c>
    </x:row>
    <x:row r="725">
      <x:c r="A725" s="23" t="str">
        <x:v>total_calibration</x:v>
      </x:c>
      <x:c r="B725" s="23" t="n">
        <x:v>3</x:v>
      </x:c>
      <x:c r="C725" s="23" t="str">
        <x:v>checkpoint:moonshot:kimi-k2-7-code</x:v>
      </x:c>
      <x:c r="D725" s="23" t="str">
        <x:v>Kimi K2.7 Code</x:v>
      </x:c>
      <x:c r="E725" s="23" t="str">
        <x:v>moonshotai</x:v>
      </x:c>
      <x:c r="F725" s="78" t="n">
        <x:v>46185</x:v>
      </x:c>
      <x:c r="G725" s="78" t="n">
        <x:v>46187</x:v>
      </x:c>
      <x:c r="H725" s="81" t="n">
        <x:v>1.9493588689617927</x:v>
      </x:c>
      <x:c r="I725" s="81" t="n">
        <x:v>1.91037169158</x:v>
      </x:c>
      <x:c r="J725" s="23" t="str">
        <x:v>total_b</x:v>
      </x:c>
      <x:c r="K725" s="23" t="str">
        <x:v>date_historical_price</x:v>
      </x:c>
      <x:c r="L725" s="81" t="n">
        <x:v>1040</x:v>
      </x:c>
      <x:c r="M725" s="81" t="n">
        <x:v>957.4277772427579</x:v>
      </x:c>
      <x:c r="N725" s="81" t="n">
        <x:v>-0.03592731606066847</x:v>
      </x:c>
      <x:c r="O725" s="23" t="n">
        <x:v>67</x:v>
      </x:c>
      <x:c r="P725" s="23" t="n">
        <x:v>13</x:v>
      </x:c>
      <x:c r="Q725" s="78" t="n">
        <x:v>46180</x:v>
      </x:c>
      <x:c r="R725" s="23" t="str">
        <x:v>True</x:v>
      </x:c>
      <x:c r="S725" s="23" t="str">
        <x:v>True</x:v>
      </x:c>
      <x:c r="T725" s="23" t="str">
        <x:v>False</x:v>
      </x:c>
    </x:row>
    <x:row r="726">
      <x:c r="A726" s="23" t="str">
        <x:v>total_calibration</x:v>
      </x:c>
      <x:c r="B726" s="23" t="n">
        <x:v>3</x:v>
      </x:c>
      <x:c r="C726" s="23" t="str">
        <x:v>checkpoint:moonshot:kimi-k2-7-code</x:v>
      </x:c>
      <x:c r="D726" s="23" t="str">
        <x:v>Kimi K2.7 Code</x:v>
      </x:c>
      <x:c r="E726" s="23" t="str">
        <x:v>moonshotai</x:v>
      </x:c>
      <x:c r="F726" s="78" t="n">
        <x:v>46185</x:v>
      </x:c>
      <x:c r="G726" s="78" t="n">
        <x:v>46187</x:v>
      </x:c>
      <x:c r="H726" s="81" t="n">
        <x:v>1.9493588689617927</x:v>
      </x:c>
      <x:c r="I726" s="81" t="n">
        <x:v>1.91037169158</x:v>
      </x:c>
      <x:c r="J726" s="23" t="str">
        <x:v>total_b</x:v>
      </x:c>
      <x:c r="K726" s="23" t="str">
        <x:v>date_current_price_nonprospective</x:v>
      </x:c>
      <x:c r="L726" s="81" t="n">
        <x:v>1040</x:v>
      </x:c>
      <x:c r="M726" s="81" t="n">
        <x:v>976.9561900966056</x:v>
      </x:c>
      <x:c r="N726" s="81" t="n">
        <x:v>-0.027158250325036385</x:v>
      </x:c>
      <x:c r="O726" s="23" t="n">
        <x:v>67</x:v>
      </x:c>
      <x:c r="P726" s="23" t="n">
        <x:v>13</x:v>
      </x:c>
      <x:c r="Q726" s="78" t="n">
        <x:v>46180</x:v>
      </x:c>
      <x:c r="R726" s="23" t="str">
        <x:v>True</x:v>
      </x:c>
      <x:c r="S726" s="23" t="str">
        <x:v>True</x:v>
      </x:c>
      <x:c r="T726" s="23" t="str">
        <x:v>True</x:v>
      </x:c>
    </x:row>
    <x:row r="727">
      <x:c r="A727" s="23" t="str">
        <x:v>total_calibration</x:v>
      </x:c>
      <x:c r="B727" s="23" t="n">
        <x:v>3</x:v>
      </x:c>
      <x:c r="C727" s="23" t="str">
        <x:v>checkpoint:z-ai-zhipu-ai:glm-5-2</x:v>
      </x:c>
      <x:c r="D727" s="23" t="str">
        <x:v>GLM-5.2</x:v>
      </x:c>
      <x:c r="E727" s="23" t="str">
        <x:v>z-ai</x:v>
      </x:c>
      <x:c r="F727" s="78" t="n">
        <x:v>46189</x:v>
      </x:c>
      <x:c r="G727" s="78" t="n">
        <x:v>46192</x:v>
      </x:c>
      <x:c r="H727" s="81" t="n">
        <x:v>2.4819347291981715</x:v>
      </x:c>
      <x:c r="I727" s="81" t="n">
        <x:v>2.23374125628</x:v>
      </x:c>
      <x:c r="J727" s="23" t="str">
        <x:v>total_b</x:v>
      </x:c>
      <x:c r="K727" s="23" t="str">
        <x:v>date_only</x:v>
      </x:c>
      <x:c r="L727" s="81" t="n">
        <x:v>744</x:v>
      </x:c>
      <x:c r="M727" s="81" t="n">
        <x:v>249.98380001292333</x:v>
      </x:c>
      <x:c r="N727" s="81" t="n">
        <x:v>-0.4736610700456662</x:v>
      </x:c>
      <x:c r="O727" s="23" t="n">
        <x:v>64</x:v>
      </x:c>
      <x:c r="P727" s="23" t="n">
        <x:v>13</x:v>
      </x:c>
      <x:c r="Q727" s="78" t="n">
        <x:v>46187</x:v>
      </x:c>
      <x:c r="R727" s="23" t="str">
        <x:v>True</x:v>
      </x:c>
      <x:c r="S727" s="23" t="str">
        <x:v>True</x:v>
      </x:c>
      <x:c r="T727" s="23" t="str">
        <x:v>False</x:v>
      </x:c>
    </x:row>
    <x:row r="728">
      <x:c r="A728" s="23" t="str">
        <x:v>total_calibration</x:v>
      </x:c>
      <x:c r="B728" s="23" t="n">
        <x:v>3</x:v>
      </x:c>
      <x:c r="C728" s="23" t="str">
        <x:v>checkpoint:z-ai-zhipu-ai:glm-5-2</x:v>
      </x:c>
      <x:c r="D728" s="23" t="str">
        <x:v>GLM-5.2</x:v>
      </x:c>
      <x:c r="E728" s="23" t="str">
        <x:v>z-ai</x:v>
      </x:c>
      <x:c r="F728" s="78" t="n">
        <x:v>46189</x:v>
      </x:c>
      <x:c r="G728" s="78" t="n">
        <x:v>46192</x:v>
      </x:c>
      <x:c r="H728" s="81" t="n">
        <x:v>2.4819347291981715</x:v>
      </x:c>
      <x:c r="I728" s="81" t="n">
        <x:v>2.23374125628</x:v>
      </x:c>
      <x:c r="J728" s="23" t="str">
        <x:v>total_b</x:v>
      </x:c>
      <x:c r="K728" s="23" t="str">
        <x:v>date_historical_price</x:v>
      </x:c>
      <x:c r="L728" s="81" t="n">
        <x:v>744</x:v>
      </x:c>
      <x:c r="M728" s="81" t="n">
        <x:v>1434.4222415044758</x:v>
      </x:c>
      <x:c r="N728" s="81" t="n">
        <x:v>0.2851040750348622</x:v>
      </x:c>
      <x:c r="O728" s="23" t="n">
        <x:v>64</x:v>
      </x:c>
      <x:c r="P728" s="23" t="n">
        <x:v>13</x:v>
      </x:c>
      <x:c r="Q728" s="78" t="n">
        <x:v>46187</x:v>
      </x:c>
      <x:c r="R728" s="23" t="str">
        <x:v>True</x:v>
      </x:c>
      <x:c r="S728" s="23" t="str">
        <x:v>True</x:v>
      </x:c>
      <x:c r="T728" s="23" t="str">
        <x:v>False</x:v>
      </x:c>
    </x:row>
    <x:row r="729">
      <x:c r="A729" s="23" t="str">
        <x:v>total_calibration</x:v>
      </x:c>
      <x:c r="B729" s="23" t="n">
        <x:v>3</x:v>
      </x:c>
      <x:c r="C729" s="23" t="str">
        <x:v>checkpoint:z-ai-zhipu-ai:glm-5-2</x:v>
      </x:c>
      <x:c r="D729" s="23" t="str">
        <x:v>GLM-5.2</x:v>
      </x:c>
      <x:c r="E729" s="23" t="str">
        <x:v>z-ai</x:v>
      </x:c>
      <x:c r="F729" s="78" t="n">
        <x:v>46189</x:v>
      </x:c>
      <x:c r="G729" s="78" t="n">
        <x:v>46192</x:v>
      </x:c>
      <x:c r="H729" s="81" t="n">
        <x:v>2.4819347291981715</x:v>
      </x:c>
      <x:c r="I729" s="81" t="n">
        <x:v>2.23374125628</x:v>
      </x:c>
      <x:c r="J729" s="23" t="str">
        <x:v>total_b</x:v>
      </x:c>
      <x:c r="K729" s="23" t="str">
        <x:v>date_current_price_nonprospective</x:v>
      </x:c>
      <x:c r="L729" s="81" t="n">
        <x:v>744</x:v>
      </x:c>
      <x:c r="M729" s="81" t="n">
        <x:v>1376.494157714607</x:v>
      </x:c>
      <x:c r="N729" s="81" t="n">
        <x:v>0.26720143690145626</x:v>
      </x:c>
      <x:c r="O729" s="23" t="n">
        <x:v>64</x:v>
      </x:c>
      <x:c r="P729" s="23" t="n">
        <x:v>13</x:v>
      </x:c>
      <x:c r="Q729" s="78" t="n">
        <x:v>46187</x:v>
      </x:c>
      <x:c r="R729" s="23" t="str">
        <x:v>True</x:v>
      </x:c>
      <x:c r="S729" s="23" t="str">
        <x:v>True</x:v>
      </x:c>
      <x:c r="T729" s="23" t="str">
        <x:v>True</x:v>
      </x:c>
    </x:row>
    <x:row r="730">
      <x:c r="A730" s="23" t="str">
        <x:v>active_label_common_panel</x:v>
      </x:c>
      <x:c r="B730" s="23" t="n">
        <x:v>3</x:v>
      </x:c>
      <x:c r="C730" s="23" t="str">
        <x:v>checkpoint:epoch:kimi-k2</x:v>
      </x:c>
      <x:c r="D730" s="23" t="str">
        <x:v>Kimi K2</x:v>
      </x:c>
      <x:c r="E730" s="23" t="str">
        <x:v>kimi</x:v>
      </x:c>
      <x:c r="F730" s="78" t="n">
        <x:v>45849</x:v>
      </x:c>
      <x:c r="G730" s="78" t="n">
        <x:v>45852</x:v>
      </x:c>
      <x:c r="H730" s="81" t="n">
        <x:v>1.1449890829173874</x:v>
      </x:c>
      <x:c r="I730" s="81" t="n">
        <x:v>1.14498908292</x:v>
      </x:c>
      <x:c r="J730" s="23" t="str">
        <x:v>active_b</x:v>
      </x:c>
      <x:c r="K730" s="23" t="str">
        <x:v>date_historical_price</x:v>
      </x:c>
      <x:c r="L730" s="81" t="n">
        <x:v>32.6</x:v>
      </x:c>
      <x:c r="M730" s="81" t="n">
        <x:v>35.8387398560881</x:v>
      </x:c>
      <x:c r="N730" s="81" t="n">
        <x:v>0.04113513074445019</x:v>
      </x:c>
      <x:c r="O730" s="23" t="n">
        <x:v>14</x:v>
      </x:c>
      <x:c r="P730" s="23" t="n">
        <x:v>5</x:v>
      </x:c>
      <x:c r="Q730" s="78" t="n">
        <x:v>45834</x:v>
      </x:c>
      <x:c r="R730" s="23" t="str">
        <x:v>True</x:v>
      </x:c>
      <x:c r="S730" s="23" t="str">
        <x:v>True</x:v>
      </x:c>
      <x:c r="T730" s="23" t="str">
        <x:v>False</x:v>
      </x:c>
    </x:row>
    <x:row r="731">
      <x:c r="A731" s="23" t="str">
        <x:v>active_label_common_panel</x:v>
      </x:c>
      <x:c r="B731" s="23" t="n">
        <x:v>3</x:v>
      </x:c>
      <x:c r="C731" s="23" t="str">
        <x:v>checkpoint:epoch:kimi-k2</x:v>
      </x:c>
      <x:c r="D731" s="23" t="str">
        <x:v>Kimi K2</x:v>
      </x:c>
      <x:c r="E731" s="23" t="str">
        <x:v>kimi</x:v>
      </x:c>
      <x:c r="F731" s="78" t="n">
        <x:v>45849</x:v>
      </x:c>
      <x:c r="G731" s="78" t="n">
        <x:v>45852</x:v>
      </x:c>
      <x:c r="H731" s="81" t="n">
        <x:v>1.1449890829173874</x:v>
      </x:c>
      <x:c r="I731" s="81" t="n">
        <x:v>1.14498908292</x:v>
      </x:c>
      <x:c r="J731" s="23" t="str">
        <x:v>active_b</x:v>
      </x:c>
      <x:c r="K731" s="23" t="str">
        <x:v>score_date</x:v>
      </x:c>
      <x:c r="L731" s="81" t="n">
        <x:v>32.6</x:v>
      </x:c>
      <x:c r="M731" s="81" t="n">
        <x:v>29.887432128123436</x:v>
      </x:c>
      <x:c r="N731" s="81" t="n">
        <x:v>-0.03772899718969333</x:v>
      </x:c>
      <x:c r="O731" s="23" t="n">
        <x:v>14</x:v>
      </x:c>
      <x:c r="P731" s="23" t="n">
        <x:v>5</x:v>
      </x:c>
      <x:c r="Q731" s="78" t="n">
        <x:v>45834</x:v>
      </x:c>
      <x:c r="R731" s="23" t="str">
        <x:v>True</x:v>
      </x:c>
      <x:c r="S731" s="23" t="str">
        <x:v>True</x:v>
      </x:c>
      <x:c r="T731" s="23" t="str">
        <x:v>False</x:v>
      </x:c>
    </x:row>
    <x:row r="732">
      <x:c r="A732" s="23" t="str">
        <x:v>active_label_common_panel</x:v>
      </x:c>
      <x:c r="B732" s="23" t="n">
        <x:v>3</x:v>
      </x:c>
      <x:c r="C732" s="23" t="str">
        <x:v>checkpoint:epoch:kimi-k2</x:v>
      </x:c>
      <x:c r="D732" s="23" t="str">
        <x:v>Kimi K2</x:v>
      </x:c>
      <x:c r="E732" s="23" t="str">
        <x:v>kimi</x:v>
      </x:c>
      <x:c r="F732" s="78" t="n">
        <x:v>45849</x:v>
      </x:c>
      <x:c r="G732" s="78" t="n">
        <x:v>45852</x:v>
      </x:c>
      <x:c r="H732" s="81" t="n">
        <x:v>1.1449890829173874</x:v>
      </x:c>
      <x:c r="I732" s="81" t="n">
        <x:v>1.14498908292</x:v>
      </x:c>
      <x:c r="J732" s="23" t="str">
        <x:v>active_b</x:v>
      </x:c>
      <x:c r="K732" s="23" t="str">
        <x:v>score_date_historical_price</x:v>
      </x:c>
      <x:c r="L732" s="81" t="n">
        <x:v>32.6</x:v>
      </x:c>
      <x:c r="M732" s="81" t="n">
        <x:v>25.61986564449501</x:v>
      </x:c>
      <x:c r="N732" s="81" t="n">
        <x:v>-0.10464075217712587</x:v>
      </x:c>
      <x:c r="O732" s="23" t="n">
        <x:v>14</x:v>
      </x:c>
      <x:c r="P732" s="23" t="n">
        <x:v>5</x:v>
      </x:c>
      <x:c r="Q732" s="78" t="n">
        <x:v>45834</x:v>
      </x:c>
      <x:c r="R732" s="23" t="str">
        <x:v>True</x:v>
      </x:c>
      <x:c r="S732" s="23" t="str">
        <x:v>True</x:v>
      </x:c>
      <x:c r="T732" s="23" t="str">
        <x:v>False</x:v>
      </x:c>
    </x:row>
    <x:row r="733">
      <x:c r="A733" s="23" t="str">
        <x:v>active_label_common_panel</x:v>
      </x:c>
      <x:c r="B733" s="23" t="n">
        <x:v>3</x:v>
      </x:c>
      <x:c r="C733" s="23" t="str">
        <x:v>checkpoint:epoch:kimi-k2</x:v>
      </x:c>
      <x:c r="D733" s="23" t="str">
        <x:v>Kimi K2</x:v>
      </x:c>
      <x:c r="E733" s="23" t="str">
        <x:v>kimi</x:v>
      </x:c>
      <x:c r="F733" s="78" t="n">
        <x:v>45849</x:v>
      </x:c>
      <x:c r="G733" s="78" t="n">
        <x:v>45852</x:v>
      </x:c>
      <x:c r="H733" s="81" t="n">
        <x:v>1.1449890829173874</x:v>
      </x:c>
      <x:c r="I733" s="81" t="n">
        <x:v>1.14498908292</x:v>
      </x:c>
      <x:c r="J733" s="23" t="str">
        <x:v>active_b</x:v>
      </x:c>
      <x:c r="K733" s="23" t="str">
        <x:v>score_date_current_price_nonprospective</x:v>
      </x:c>
      <x:c r="L733" s="81" t="n">
        <x:v>32.6</x:v>
      </x:c>
      <x:c r="M733" s="81" t="n">
        <x:v>29.764703492258395</x:v>
      </x:c>
      <x:c r="N733" s="81" t="n">
        <x:v>-0.03951603948009672</x:v>
      </x:c>
      <x:c r="O733" s="23" t="n">
        <x:v>14</x:v>
      </x:c>
      <x:c r="P733" s="23" t="n">
        <x:v>5</x:v>
      </x:c>
      <x:c r="Q733" s="78" t="n">
        <x:v>45834</x:v>
      </x:c>
      <x:c r="R733" s="23" t="str">
        <x:v>True</x:v>
      </x:c>
      <x:c r="S733" s="23" t="str">
        <x:v>True</x:v>
      </x:c>
      <x:c r="T733" s="23" t="str">
        <x:v>True</x:v>
      </x:c>
    </x:row>
    <x:row r="734">
      <x:c r="A734" s="23" t="str">
        <x:v>active_label_common_panel</x:v>
      </x:c>
      <x:c r="B734" s="23" t="n">
        <x:v>3</x:v>
      </x:c>
      <x:c r="C734" s="23" t="str">
        <x:v>checkpoint:epoch:kimi-k2</x:v>
      </x:c>
      <x:c r="D734" s="23" t="str">
        <x:v>Kimi K2</x:v>
      </x:c>
      <x:c r="E734" s="23" t="str">
        <x:v>kimi</x:v>
      </x:c>
      <x:c r="F734" s="78" t="n">
        <x:v>45849</x:v>
      </x:c>
      <x:c r="G734" s="78" t="n">
        <x:v>45852</x:v>
      </x:c>
      <x:c r="H734" s="81" t="n">
        <x:v>1.1449890829173874</x:v>
      </x:c>
      <x:c r="I734" s="81" t="n">
        <x:v>1.14498908292</x:v>
      </x:c>
      <x:c r="J734" s="23" t="str">
        <x:v>total_b</x:v>
      </x:c>
      <x:c r="K734" s="23" t="str">
        <x:v>date_historical_price</x:v>
      </x:c>
      <x:c r="L734" s="81" t="n">
        <x:v>1040</x:v>
      </x:c>
      <x:c r="M734" s="81" t="n">
        <x:v>2210.820495578896</x:v>
      </x:c>
      <x:c r="N734" s="81" t="n">
        <x:v>0.3275201427895163</x:v>
      </x:c>
      <x:c r="O734" s="23" t="n">
        <x:v>14</x:v>
      </x:c>
      <x:c r="P734" s="23" t="n">
        <x:v>5</x:v>
      </x:c>
      <x:c r="Q734" s="78" t="n">
        <x:v>45834</x:v>
      </x:c>
      <x:c r="R734" s="23" t="str">
        <x:v>True</x:v>
      </x:c>
      <x:c r="S734" s="23" t="str">
        <x:v>True</x:v>
      </x:c>
      <x:c r="T734" s="23" t="str">
        <x:v>False</x:v>
      </x:c>
    </x:row>
    <x:row r="735">
      <x:c r="A735" s="23" t="str">
        <x:v>active_label_common_panel</x:v>
      </x:c>
      <x:c r="B735" s="23" t="n">
        <x:v>3</x:v>
      </x:c>
      <x:c r="C735" s="23" t="str">
        <x:v>checkpoint:epoch:kimi-k2</x:v>
      </x:c>
      <x:c r="D735" s="23" t="str">
        <x:v>Kimi K2</x:v>
      </x:c>
      <x:c r="E735" s="23" t="str">
        <x:v>kimi</x:v>
      </x:c>
      <x:c r="F735" s="78" t="n">
        <x:v>45849</x:v>
      </x:c>
      <x:c r="G735" s="78" t="n">
        <x:v>45852</x:v>
      </x:c>
      <x:c r="H735" s="81" t="n">
        <x:v>1.1449890829173874</x:v>
      </x:c>
      <x:c r="I735" s="81" t="n">
        <x:v>1.14498908292</x:v>
      </x:c>
      <x:c r="J735" s="23" t="str">
        <x:v>total_b</x:v>
      </x:c>
      <x:c r="K735" s="23" t="str">
        <x:v>score_date</x:v>
      </x:c>
      <x:c r="L735" s="81" t="n">
        <x:v>1040</x:v>
      </x:c>
      <x:c r="M735" s="81" t="n">
        <x:v>649.6874333629387</x:v>
      </x:c>
      <x:c r="N735" s="81" t="n">
        <x:v>-0.20432887283187826</x:v>
      </x:c>
      <x:c r="O735" s="23" t="n">
        <x:v>14</x:v>
      </x:c>
      <x:c r="P735" s="23" t="n">
        <x:v>5</x:v>
      </x:c>
      <x:c r="Q735" s="78" t="n">
        <x:v>45834</x:v>
      </x:c>
      <x:c r="R735" s="23" t="str">
        <x:v>True</x:v>
      </x:c>
      <x:c r="S735" s="23" t="str">
        <x:v>True</x:v>
      </x:c>
      <x:c r="T735" s="23" t="str">
        <x:v>False</x:v>
      </x:c>
    </x:row>
    <x:row r="736">
      <x:c r="A736" s="23" t="str">
        <x:v>active_label_common_panel</x:v>
      </x:c>
      <x:c r="B736" s="23" t="n">
        <x:v>3</x:v>
      </x:c>
      <x:c r="C736" s="23" t="str">
        <x:v>checkpoint:epoch:kimi-k2</x:v>
      </x:c>
      <x:c r="D736" s="23" t="str">
        <x:v>Kimi K2</x:v>
      </x:c>
      <x:c r="E736" s="23" t="str">
        <x:v>kimi</x:v>
      </x:c>
      <x:c r="F736" s="78" t="n">
        <x:v>45849</x:v>
      </x:c>
      <x:c r="G736" s="78" t="n">
        <x:v>45852</x:v>
      </x:c>
      <x:c r="H736" s="81" t="n">
        <x:v>1.1449890829173874</x:v>
      </x:c>
      <x:c r="I736" s="81" t="n">
        <x:v>1.14498908292</x:v>
      </x:c>
      <x:c r="J736" s="23" t="str">
        <x:v>total_b</x:v>
      </x:c>
      <x:c r="K736" s="23" t="str">
        <x:v>score_date_historical_price</x:v>
      </x:c>
      <x:c r="L736" s="81" t="n">
        <x:v>1040</x:v>
      </x:c>
      <x:c r="M736" s="81" t="n">
        <x:v>1721.6146425402576</x:v>
      </x:c>
      <x:c r="N736" s="81" t="n">
        <x:v>0.2189026084301914</x:v>
      </x:c>
      <x:c r="O736" s="23" t="n">
        <x:v>14</x:v>
      </x:c>
      <x:c r="P736" s="23" t="n">
        <x:v>5</x:v>
      </x:c>
      <x:c r="Q736" s="78" t="n">
        <x:v>45834</x:v>
      </x:c>
      <x:c r="R736" s="23" t="str">
        <x:v>True</x:v>
      </x:c>
      <x:c r="S736" s="23" t="str">
        <x:v>True</x:v>
      </x:c>
      <x:c r="T736" s="23" t="str">
        <x:v>False</x:v>
      </x:c>
    </x:row>
    <x:row r="737">
      <x:c r="A737" s="23" t="str">
        <x:v>active_label_common_panel</x:v>
      </x:c>
      <x:c r="B737" s="23" t="n">
        <x:v>3</x:v>
      </x:c>
      <x:c r="C737" s="23" t="str">
        <x:v>checkpoint:epoch:kimi-k2</x:v>
      </x:c>
      <x:c r="D737" s="23" t="str">
        <x:v>Kimi K2</x:v>
      </x:c>
      <x:c r="E737" s="23" t="str">
        <x:v>kimi</x:v>
      </x:c>
      <x:c r="F737" s="78" t="n">
        <x:v>45849</x:v>
      </x:c>
      <x:c r="G737" s="78" t="n">
        <x:v>45852</x:v>
      </x:c>
      <x:c r="H737" s="81" t="n">
        <x:v>1.1449890829173874</x:v>
      </x:c>
      <x:c r="I737" s="81" t="n">
        <x:v>1.14498908292</x:v>
      </x:c>
      <x:c r="J737" s="23" t="str">
        <x:v>total_b</x:v>
      </x:c>
      <x:c r="K737" s="23" t="str">
        <x:v>score_date_current_price_nonprospective</x:v>
      </x:c>
      <x:c r="L737" s="81" t="n">
        <x:v>1040</x:v>
      </x:c>
      <x:c r="M737" s="81" t="n">
        <x:v>650.336762489718</x:v>
      </x:c>
      <x:c r="N737" s="81" t="n">
        <x:v>-0.20389503462940536</x:v>
      </x:c>
      <x:c r="O737" s="23" t="n">
        <x:v>14</x:v>
      </x:c>
      <x:c r="P737" s="23" t="n">
        <x:v>5</x:v>
      </x:c>
      <x:c r="Q737" s="78" t="n">
        <x:v>45834</x:v>
      </x:c>
      <x:c r="R737" s="23" t="str">
        <x:v>True</x:v>
      </x:c>
      <x:c r="S737" s="23" t="str">
        <x:v>True</x:v>
      </x:c>
      <x:c r="T737" s="23" t="str">
        <x:v>True</x:v>
      </x:c>
    </x:row>
    <x:row r="738">
      <x:c r="A738" s="23" t="str">
        <x:v>active_label_common_panel</x:v>
      </x:c>
      <x:c r="B738" s="23" t="n">
        <x:v>3</x:v>
      </x:c>
      <x:c r="C738" s="23" t="str">
        <x:v>checkpoint:epoch:glm-4-5</x:v>
      </x:c>
      <x:c r="D738" s="23" t="str">
        <x:v>GLM-4.5</x:v>
      </x:c>
      <x:c r="E738" s="23" t="str">
        <x:v>zai</x:v>
      </x:c>
      <x:c r="F738" s="78" t="n">
        <x:v>45874</x:v>
      </x:c>
      <x:c r="G738" s="78" t="n">
        <x:v>45869</x:v>
      </x:c>
      <x:c r="H738" s="81" t="n">
        <x:v>0.2</x:v>
      </x:c>
      <x:c r="I738" s="81" t="n">
        <x:v>1.14891252931</x:v>
      </x:c>
      <x:c r="J738" s="23" t="str">
        <x:v>active_b</x:v>
      </x:c>
      <x:c r="K738" s="23" t="str">
        <x:v>date_historical_price</x:v>
      </x:c>
      <x:c r="L738" s="81" t="n">
        <x:v>32</x:v>
      </x:c>
      <x:c r="M738" s="81" t="n">
        <x:v>22.261280019828376</x:v>
      </x:c>
      <x:c r="N738" s="81" t="n">
        <x:v>-0.15759984574414337</x:v>
      </x:c>
      <x:c r="O738" s="23" t="n">
        <x:v>18</x:v>
      </x:c>
      <x:c r="P738" s="23" t="n">
        <x:v>6</x:v>
      </x:c>
      <x:c r="Q738" s="78" t="n">
        <x:v>45866</x:v>
      </x:c>
      <x:c r="R738" s="23" t="str">
        <x:v>True</x:v>
      </x:c>
      <x:c r="S738" s="23" t="str">
        <x:v>True</x:v>
      </x:c>
      <x:c r="T738" s="23" t="str">
        <x:v>False</x:v>
      </x:c>
    </x:row>
    <x:row r="739">
      <x:c r="A739" s="23" t="str">
        <x:v>active_label_common_panel</x:v>
      </x:c>
      <x:c r="B739" s="23" t="n">
        <x:v>3</x:v>
      </x:c>
      <x:c r="C739" s="23" t="str">
        <x:v>checkpoint:epoch:glm-4-5</x:v>
      </x:c>
      <x:c r="D739" s="23" t="str">
        <x:v>GLM-4.5</x:v>
      </x:c>
      <x:c r="E739" s="23" t="str">
        <x:v>zai</x:v>
      </x:c>
      <x:c r="F739" s="78" t="n">
        <x:v>45874</x:v>
      </x:c>
      <x:c r="G739" s="78" t="n">
        <x:v>45869</x:v>
      </x:c>
      <x:c r="H739" s="81" t="n">
        <x:v>0.2</x:v>
      </x:c>
      <x:c r="I739" s="81" t="n">
        <x:v>1.14891252931</x:v>
      </x:c>
      <x:c r="J739" s="23" t="str">
        <x:v>active_b</x:v>
      </x:c>
      <x:c r="K739" s="23" t="str">
        <x:v>score_date</x:v>
      </x:c>
      <x:c r="L739" s="81" t="n">
        <x:v>32</x:v>
      </x:c>
      <x:c r="M739" s="81" t="n">
        <x:v>29.12475330852719</x:v>
      </x:c>
      <x:c r="N739" s="81" t="n">
        <x:v>-0.04088772281627199</x:v>
      </x:c>
      <x:c r="O739" s="23" t="n">
        <x:v>18</x:v>
      </x:c>
      <x:c r="P739" s="23" t="n">
        <x:v>6</x:v>
      </x:c>
      <x:c r="Q739" s="78" t="n">
        <x:v>45866</x:v>
      </x:c>
      <x:c r="R739" s="23" t="str">
        <x:v>True</x:v>
      </x:c>
      <x:c r="S739" s="23" t="str">
        <x:v>True</x:v>
      </x:c>
      <x:c r="T739" s="23" t="str">
        <x:v>False</x:v>
      </x:c>
    </x:row>
    <x:row r="740">
      <x:c r="A740" s="23" t="str">
        <x:v>active_label_common_panel</x:v>
      </x:c>
      <x:c r="B740" s="23" t="n">
        <x:v>3</x:v>
      </x:c>
      <x:c r="C740" s="23" t="str">
        <x:v>checkpoint:epoch:glm-4-5</x:v>
      </x:c>
      <x:c r="D740" s="23" t="str">
        <x:v>GLM-4.5</x:v>
      </x:c>
      <x:c r="E740" s="23" t="str">
        <x:v>zai</x:v>
      </x:c>
      <x:c r="F740" s="78" t="n">
        <x:v>45874</x:v>
      </x:c>
      <x:c r="G740" s="78" t="n">
        <x:v>45869</x:v>
      </x:c>
      <x:c r="H740" s="81" t="n">
        <x:v>0.2</x:v>
      </x:c>
      <x:c r="I740" s="81" t="n">
        <x:v>1.14891252931</x:v>
      </x:c>
      <x:c r="J740" s="23" t="str">
        <x:v>active_b</x:v>
      </x:c>
      <x:c r="K740" s="23" t="str">
        <x:v>score_date_historical_price</x:v>
      </x:c>
      <x:c r="L740" s="81" t="n">
        <x:v>32</x:v>
      </x:c>
      <x:c r="M740" s="81" t="n">
        <x:v>26.746528874465586</x:v>
      </x:c>
      <x:c r="N740" s="81" t="n">
        <x:v>-0.07788255041055887</x:v>
      </x:c>
      <x:c r="O740" s="23" t="n">
        <x:v>18</x:v>
      </x:c>
      <x:c r="P740" s="23" t="n">
        <x:v>6</x:v>
      </x:c>
      <x:c r="Q740" s="78" t="n">
        <x:v>45866</x:v>
      </x:c>
      <x:c r="R740" s="23" t="str">
        <x:v>True</x:v>
      </x:c>
      <x:c r="S740" s="23" t="str">
        <x:v>True</x:v>
      </x:c>
      <x:c r="T740" s="23" t="str">
        <x:v>False</x:v>
      </x:c>
    </x:row>
    <x:row r="741">
      <x:c r="A741" s="23" t="str">
        <x:v>active_label_common_panel</x:v>
      </x:c>
      <x:c r="B741" s="23" t="n">
        <x:v>3</x:v>
      </x:c>
      <x:c r="C741" s="23" t="str">
        <x:v>checkpoint:epoch:glm-4-5</x:v>
      </x:c>
      <x:c r="D741" s="23" t="str">
        <x:v>GLM-4.5</x:v>
      </x:c>
      <x:c r="E741" s="23" t="str">
        <x:v>zai</x:v>
      </x:c>
      <x:c r="F741" s="78" t="n">
        <x:v>45874</x:v>
      </x:c>
      <x:c r="G741" s="78" t="n">
        <x:v>45869</x:v>
      </x:c>
      <x:c r="H741" s="81" t="n">
        <x:v>0.2</x:v>
      </x:c>
      <x:c r="I741" s="81" t="n">
        <x:v>1.14891252931</x:v>
      </x:c>
      <x:c r="J741" s="23" t="str">
        <x:v>active_b</x:v>
      </x:c>
      <x:c r="K741" s="23" t="str">
        <x:v>score_date_current_price_nonprospective</x:v>
      </x:c>
      <x:c r="L741" s="81" t="n">
        <x:v>32</x:v>
      </x:c>
      <x:c r="M741" s="81" t="n">
        <x:v>28.90190659126678</x:v>
      </x:c>
      <x:c r="N741" s="81" t="n">
        <x:v>-0.044223485225833345</x:v>
      </x:c>
      <x:c r="O741" s="23" t="n">
        <x:v>18</x:v>
      </x:c>
      <x:c r="P741" s="23" t="n">
        <x:v>6</x:v>
      </x:c>
      <x:c r="Q741" s="78" t="n">
        <x:v>45866</x:v>
      </x:c>
      <x:c r="R741" s="23" t="str">
        <x:v>True</x:v>
      </x:c>
      <x:c r="S741" s="23" t="str">
        <x:v>True</x:v>
      </x:c>
      <x:c r="T741" s="23" t="str">
        <x:v>True</x:v>
      </x:c>
    </x:row>
    <x:row r="742">
      <x:c r="A742" s="23" t="str">
        <x:v>active_label_common_panel</x:v>
      </x:c>
      <x:c r="B742" s="23" t="n">
        <x:v>3</x:v>
      </x:c>
      <x:c r="C742" s="23" t="str">
        <x:v>checkpoint:epoch:glm-4-5</x:v>
      </x:c>
      <x:c r="D742" s="23" t="str">
        <x:v>GLM-4.5</x:v>
      </x:c>
      <x:c r="E742" s="23" t="str">
        <x:v>zai</x:v>
      </x:c>
      <x:c r="F742" s="78" t="n">
        <x:v>45874</x:v>
      </x:c>
      <x:c r="G742" s="78" t="n">
        <x:v>45869</x:v>
      </x:c>
      <x:c r="H742" s="81" t="n">
        <x:v>0.2</x:v>
      </x:c>
      <x:c r="I742" s="81" t="n">
        <x:v>1.14891252931</x:v>
      </x:c>
      <x:c r="J742" s="23" t="str">
        <x:v>total_b</x:v>
      </x:c>
      <x:c r="K742" s="23" t="str">
        <x:v>date_historical_price</x:v>
      </x:c>
      <x:c r="L742" s="81" t="n">
        <x:v>355</x:v>
      </x:c>
      <x:c r="M742" s="81" t="n">
        <x:v>147.8638713525993</x:v>
      </x:c>
      <x:c r="N742" s="81" t="n">
        <x:v>-0.3803662804032445</x:v>
      </x:c>
      <x:c r="O742" s="23" t="n">
        <x:v>18</x:v>
      </x:c>
      <x:c r="P742" s="23" t="n">
        <x:v>6</x:v>
      </x:c>
      <x:c r="Q742" s="78" t="n">
        <x:v>45866</x:v>
      </x:c>
      <x:c r="R742" s="23" t="str">
        <x:v>True</x:v>
      </x:c>
      <x:c r="S742" s="23" t="str">
        <x:v>True</x:v>
      </x:c>
      <x:c r="T742" s="23" t="str">
        <x:v>False</x:v>
      </x:c>
    </x:row>
    <x:row r="743">
      <x:c r="A743" s="23" t="str">
        <x:v>active_label_common_panel</x:v>
      </x:c>
      <x:c r="B743" s="23" t="n">
        <x:v>3</x:v>
      </x:c>
      <x:c r="C743" s="23" t="str">
        <x:v>checkpoint:epoch:glm-4-5</x:v>
      </x:c>
      <x:c r="D743" s="23" t="str">
        <x:v>GLM-4.5</x:v>
      </x:c>
      <x:c r="E743" s="23" t="str">
        <x:v>zai</x:v>
      </x:c>
      <x:c r="F743" s="78" t="n">
        <x:v>45874</x:v>
      </x:c>
      <x:c r="G743" s="78" t="n">
        <x:v>45869</x:v>
      </x:c>
      <x:c r="H743" s="81" t="n">
        <x:v>0.2</x:v>
      </x:c>
      <x:c r="I743" s="81" t="n">
        <x:v>1.14891252931</x:v>
      </x:c>
      <x:c r="J743" s="23" t="str">
        <x:v>total_b</x:v>
      </x:c>
      <x:c r="K743" s="23" t="str">
        <x:v>score_date</x:v>
      </x:c>
      <x:c r="L743" s="81" t="n">
        <x:v>355</x:v>
      </x:c>
      <x:c r="M743" s="81" t="n">
        <x:v>620.6773173970909</x:v>
      </x:c>
      <x:c r="N743" s="81" t="n">
        <x:v>0.24263752136320585</x:v>
      </x:c>
      <x:c r="O743" s="23" t="n">
        <x:v>18</x:v>
      </x:c>
      <x:c r="P743" s="23" t="n">
        <x:v>6</x:v>
      </x:c>
      <x:c r="Q743" s="78" t="n">
        <x:v>45866</x:v>
      </x:c>
      <x:c r="R743" s="23" t="str">
        <x:v>True</x:v>
      </x:c>
      <x:c r="S743" s="23" t="str">
        <x:v>True</x:v>
      </x:c>
      <x:c r="T743" s="23" t="str">
        <x:v>False</x:v>
      </x:c>
    </x:row>
    <x:row r="744">
      <x:c r="A744" s="23" t="str">
        <x:v>active_label_common_panel</x:v>
      </x:c>
      <x:c r="B744" s="23" t="n">
        <x:v>3</x:v>
      </x:c>
      <x:c r="C744" s="23" t="str">
        <x:v>checkpoint:epoch:glm-4-5</x:v>
      </x:c>
      <x:c r="D744" s="23" t="str">
        <x:v>GLM-4.5</x:v>
      </x:c>
      <x:c r="E744" s="23" t="str">
        <x:v>zai</x:v>
      </x:c>
      <x:c r="F744" s="78" t="n">
        <x:v>45874</x:v>
      </x:c>
      <x:c r="G744" s="78" t="n">
        <x:v>45869</x:v>
      </x:c>
      <x:c r="H744" s="81" t="n">
        <x:v>0.2</x:v>
      </x:c>
      <x:c r="I744" s="81" t="n">
        <x:v>1.14891252931</x:v>
      </x:c>
      <x:c r="J744" s="23" t="str">
        <x:v>total_b</x:v>
      </x:c>
      <x:c r="K744" s="23" t="str">
        <x:v>score_date_historical_price</x:v>
      </x:c>
      <x:c r="L744" s="81" t="n">
        <x:v>355</x:v>
      </x:c>
      <x:c r="M744" s="81" t="n">
        <x:v>284.7766421441642</x:v>
      </x:c>
      <x:c r="N744" s="81" t="n">
        <x:v>-0.09572398818826976</x:v>
      </x:c>
      <x:c r="O744" s="23" t="n">
        <x:v>18</x:v>
      </x:c>
      <x:c r="P744" s="23" t="n">
        <x:v>6</x:v>
      </x:c>
      <x:c r="Q744" s="78" t="n">
        <x:v>45866</x:v>
      </x:c>
      <x:c r="R744" s="23" t="str">
        <x:v>True</x:v>
      </x:c>
      <x:c r="S744" s="23" t="str">
        <x:v>True</x:v>
      </x:c>
      <x:c r="T744" s="23" t="str">
        <x:v>False</x:v>
      </x:c>
    </x:row>
    <x:row r="745">
      <x:c r="A745" s="23" t="str">
        <x:v>active_label_common_panel</x:v>
      </x:c>
      <x:c r="B745" s="23" t="n">
        <x:v>3</x:v>
      </x:c>
      <x:c r="C745" s="23" t="str">
        <x:v>checkpoint:epoch:glm-4-5</x:v>
      </x:c>
      <x:c r="D745" s="23" t="str">
        <x:v>GLM-4.5</x:v>
      </x:c>
      <x:c r="E745" s="23" t="str">
        <x:v>zai</x:v>
      </x:c>
      <x:c r="F745" s="78" t="n">
        <x:v>45874</x:v>
      </x:c>
      <x:c r="G745" s="78" t="n">
        <x:v>45869</x:v>
      </x:c>
      <x:c r="H745" s="81" t="n">
        <x:v>0.2</x:v>
      </x:c>
      <x:c r="I745" s="81" t="n">
        <x:v>1.14891252931</x:v>
      </x:c>
      <x:c r="J745" s="23" t="str">
        <x:v>total_b</x:v>
      </x:c>
      <x:c r="K745" s="23" t="str">
        <x:v>score_date_current_price_nonprospective</x:v>
      </x:c>
      <x:c r="L745" s="81" t="n">
        <x:v>355</x:v>
      </x:c>
      <x:c r="M745" s="81" t="n">
        <x:v>640.3171316137115</x:v>
      </x:c>
      <x:c r="N745" s="81" t="n">
        <x:v>0.25616676842512487</x:v>
      </x:c>
      <x:c r="O745" s="23" t="n">
        <x:v>18</x:v>
      </x:c>
      <x:c r="P745" s="23" t="n">
        <x:v>6</x:v>
      </x:c>
      <x:c r="Q745" s="78" t="n">
        <x:v>45866</x:v>
      </x:c>
      <x:c r="R745" s="23" t="str">
        <x:v>True</x:v>
      </x:c>
      <x:c r="S745" s="23" t="str">
        <x:v>True</x:v>
      </x:c>
      <x:c r="T745" s="23" t="str">
        <x:v>True</x:v>
      </x:c>
    </x:row>
    <x:row r="746">
      <x:c r="A746" s="23" t="str">
        <x:v>active_label_common_panel</x:v>
      </x:c>
      <x:c r="B746" s="23" t="n">
        <x:v>3</x:v>
      </x:c>
      <x:c r="C746" s="23" t="str">
        <x:v>checkpoint:epoch:glm-4-5-air</x:v>
      </x:c>
      <x:c r="D746" s="23" t="str">
        <x:v>GLM-4.5-Air</x:v>
      </x:c>
      <x:c r="E746" s="23" t="str">
        <x:v>zai</x:v>
      </x:c>
      <x:c r="F746" s="78" t="n">
        <x:v>45874</x:v>
      </x:c>
      <x:c r="G746" s="78" t="n">
        <x:v>45869</x:v>
      </x:c>
      <x:c r="H746" s="81" t="n">
        <x:v>0.469041575982343</x:v>
      </x:c>
      <x:c r="I746" s="81" t="n">
        <x:v>0.346987031458</x:v>
      </x:c>
      <x:c r="J746" s="23" t="str">
        <x:v>active_b</x:v>
      </x:c>
      <x:c r="K746" s="23" t="str">
        <x:v>date_historical_price</x:v>
      </x:c>
      <x:c r="L746" s="81" t="n">
        <x:v>12</x:v>
      </x:c>
      <x:c r="M746" s="81" t="n">
        <x:v>27.935779988786674</x:v>
      </x:c>
      <x:c r="N746" s="81" t="n">
        <x:v>0.36697955565883034</x:v>
      </x:c>
      <x:c r="O746" s="23" t="n">
        <x:v>18</x:v>
      </x:c>
      <x:c r="P746" s="23" t="n">
        <x:v>6</x:v>
      </x:c>
      <x:c r="Q746" s="78" t="n">
        <x:v>45866</x:v>
      </x:c>
      <x:c r="R746" s="23" t="str">
        <x:v>True</x:v>
      </x:c>
      <x:c r="S746" s="23" t="str">
        <x:v>True</x:v>
      </x:c>
      <x:c r="T746" s="23" t="str">
        <x:v>False</x:v>
      </x:c>
    </x:row>
    <x:row r="747">
      <x:c r="A747" s="23" t="str">
        <x:v>active_label_common_panel</x:v>
      </x:c>
      <x:c r="B747" s="23" t="n">
        <x:v>3</x:v>
      </x:c>
      <x:c r="C747" s="23" t="str">
        <x:v>checkpoint:epoch:glm-4-5-air</x:v>
      </x:c>
      <x:c r="D747" s="23" t="str">
        <x:v>GLM-4.5-Air</x:v>
      </x:c>
      <x:c r="E747" s="23" t="str">
        <x:v>zai</x:v>
      </x:c>
      <x:c r="F747" s="78" t="n">
        <x:v>45874</x:v>
      </x:c>
      <x:c r="G747" s="78" t="n">
        <x:v>45869</x:v>
      </x:c>
      <x:c r="H747" s="81" t="n">
        <x:v>0.469041575982343</x:v>
      </x:c>
      <x:c r="I747" s="81" t="n">
        <x:v>0.346987031458</x:v>
      </x:c>
      <x:c r="J747" s="23" t="str">
        <x:v>active_b</x:v>
      </x:c>
      <x:c r="K747" s="23" t="str">
        <x:v>score_date</x:v>
      </x:c>
      <x:c r="L747" s="81" t="n">
        <x:v>12</x:v>
      </x:c>
      <x:c r="M747" s="81" t="n">
        <x:v>23.684621789454376</x:v>
      </x:c>
      <x:c r="N747" s="81" t="n">
        <x:v>0.295285207991465</x:v>
      </x:c>
      <x:c r="O747" s="23" t="n">
        <x:v>18</x:v>
      </x:c>
      <x:c r="P747" s="23" t="n">
        <x:v>6</x:v>
      </x:c>
      <x:c r="Q747" s="78" t="n">
        <x:v>45866</x:v>
      </x:c>
      <x:c r="R747" s="23" t="str">
        <x:v>True</x:v>
      </x:c>
      <x:c r="S747" s="23" t="str">
        <x:v>True</x:v>
      </x:c>
      <x:c r="T747" s="23" t="str">
        <x:v>False</x:v>
      </x:c>
    </x:row>
    <x:row r="748">
      <x:c r="A748" s="23" t="str">
        <x:v>active_label_common_panel</x:v>
      </x:c>
      <x:c r="B748" s="23" t="n">
        <x:v>3</x:v>
      </x:c>
      <x:c r="C748" s="23" t="str">
        <x:v>checkpoint:epoch:glm-4-5-air</x:v>
      </x:c>
      <x:c r="D748" s="23" t="str">
        <x:v>GLM-4.5-Air</x:v>
      </x:c>
      <x:c r="E748" s="23" t="str">
        <x:v>zai</x:v>
      </x:c>
      <x:c r="F748" s="78" t="n">
        <x:v>45874</x:v>
      </x:c>
      <x:c r="G748" s="78" t="n">
        <x:v>45869</x:v>
      </x:c>
      <x:c r="H748" s="81" t="n">
        <x:v>0.469041575982343</x:v>
      </x:c>
      <x:c r="I748" s="81" t="n">
        <x:v>0.346987031458</x:v>
      </x:c>
      <x:c r="J748" s="23" t="str">
        <x:v>active_b</x:v>
      </x:c>
      <x:c r="K748" s="23" t="str">
        <x:v>score_date_historical_price</x:v>
      </x:c>
      <x:c r="L748" s="81" t="n">
        <x:v>12</x:v>
      </x:c>
      <x:c r="M748" s="81" t="n">
        <x:v>24.95892642311009</x:v>
      </x:c>
      <x:c r="N748" s="81" t="n">
        <x:v>0.3180446547325296</x:v>
      </x:c>
      <x:c r="O748" s="23" t="n">
        <x:v>18</x:v>
      </x:c>
      <x:c r="P748" s="23" t="n">
        <x:v>6</x:v>
      </x:c>
      <x:c r="Q748" s="78" t="n">
        <x:v>45866</x:v>
      </x:c>
      <x:c r="R748" s="23" t="str">
        <x:v>True</x:v>
      </x:c>
      <x:c r="S748" s="23" t="str">
        <x:v>True</x:v>
      </x:c>
      <x:c r="T748" s="23" t="str">
        <x:v>False</x:v>
      </x:c>
    </x:row>
    <x:row r="749">
      <x:c r="A749" s="23" t="str">
        <x:v>active_label_common_panel</x:v>
      </x:c>
      <x:c r="B749" s="23" t="n">
        <x:v>3</x:v>
      </x:c>
      <x:c r="C749" s="23" t="str">
        <x:v>checkpoint:epoch:glm-4-5-air</x:v>
      </x:c>
      <x:c r="D749" s="23" t="str">
        <x:v>GLM-4.5-Air</x:v>
      </x:c>
      <x:c r="E749" s="23" t="str">
        <x:v>zai</x:v>
      </x:c>
      <x:c r="F749" s="78" t="n">
        <x:v>45874</x:v>
      </x:c>
      <x:c r="G749" s="78" t="n">
        <x:v>45869</x:v>
      </x:c>
      <x:c r="H749" s="81" t="n">
        <x:v>0.469041575982343</x:v>
      </x:c>
      <x:c r="I749" s="81" t="n">
        <x:v>0.346987031458</x:v>
      </x:c>
      <x:c r="J749" s="23" t="str">
        <x:v>active_b</x:v>
      </x:c>
      <x:c r="K749" s="23" t="str">
        <x:v>score_date_current_price_nonprospective</x:v>
      </x:c>
      <x:c r="L749" s="81" t="n">
        <x:v>12</x:v>
      </x:c>
      <x:c r="M749" s="81" t="n">
        <x:v>24.050284699852533</x:v>
      </x:c>
      <x:c r="N749" s="81" t="n">
        <x:v>0.3019389757367839</x:v>
      </x:c>
      <x:c r="O749" s="23" t="n">
        <x:v>18</x:v>
      </x:c>
      <x:c r="P749" s="23" t="n">
        <x:v>6</x:v>
      </x:c>
      <x:c r="Q749" s="78" t="n">
        <x:v>45866</x:v>
      </x:c>
      <x:c r="R749" s="23" t="str">
        <x:v>True</x:v>
      </x:c>
      <x:c r="S749" s="23" t="str">
        <x:v>True</x:v>
      </x:c>
      <x:c r="T749" s="23" t="str">
        <x:v>True</x:v>
      </x:c>
    </x:row>
    <x:row r="750">
      <x:c r="A750" s="23" t="str">
        <x:v>active_label_common_panel</x:v>
      </x:c>
      <x:c r="B750" s="23" t="n">
        <x:v>3</x:v>
      </x:c>
      <x:c r="C750" s="23" t="str">
        <x:v>checkpoint:epoch:glm-4-5-air</x:v>
      </x:c>
      <x:c r="D750" s="23" t="str">
        <x:v>GLM-4.5-Air</x:v>
      </x:c>
      <x:c r="E750" s="23" t="str">
        <x:v>zai</x:v>
      </x:c>
      <x:c r="F750" s="78" t="n">
        <x:v>45874</x:v>
      </x:c>
      <x:c r="G750" s="78" t="n">
        <x:v>45869</x:v>
      </x:c>
      <x:c r="H750" s="81" t="n">
        <x:v>0.469041575982343</x:v>
      </x:c>
      <x:c r="I750" s="81" t="n">
        <x:v>0.346987031458</x:v>
      </x:c>
      <x:c r="J750" s="23" t="str">
        <x:v>total_b</x:v>
      </x:c>
      <x:c r="K750" s="23" t="str">
        <x:v>date_historical_price</x:v>
      </x:c>
      <x:c r="L750" s="81" t="n">
        <x:v>106</x:v>
      </x:c>
      <x:c r="M750" s="81" t="n">
        <x:v>510.90017520156704</x:v>
      </x:c>
      <x:c r="N750" s="81" t="n">
        <x:v>0.6830301863489098</x:v>
      </x:c>
      <x:c r="O750" s="23" t="n">
        <x:v>18</x:v>
      </x:c>
      <x:c r="P750" s="23" t="n">
        <x:v>6</x:v>
      </x:c>
      <x:c r="Q750" s="78" t="n">
        <x:v>45866</x:v>
      </x:c>
      <x:c r="R750" s="23" t="str">
        <x:v>True</x:v>
      </x:c>
      <x:c r="S750" s="23" t="str">
        <x:v>True</x:v>
      </x:c>
      <x:c r="T750" s="23" t="str">
        <x:v>False</x:v>
      </x:c>
    </x:row>
    <x:row r="751">
      <x:c r="A751" s="23" t="str">
        <x:v>active_label_common_panel</x:v>
      </x:c>
      <x:c r="B751" s="23" t="n">
        <x:v>3</x:v>
      </x:c>
      <x:c r="C751" s="23" t="str">
        <x:v>checkpoint:epoch:glm-4-5-air</x:v>
      </x:c>
      <x:c r="D751" s="23" t="str">
        <x:v>GLM-4.5-Air</x:v>
      </x:c>
      <x:c r="E751" s="23" t="str">
        <x:v>zai</x:v>
      </x:c>
      <x:c r="F751" s="78" t="n">
        <x:v>45874</x:v>
      </x:c>
      <x:c r="G751" s="78" t="n">
        <x:v>45869</x:v>
      </x:c>
      <x:c r="H751" s="81" t="n">
        <x:v>0.469041575982343</x:v>
      </x:c>
      <x:c r="I751" s="81" t="n">
        <x:v>0.346987031458</x:v>
      </x:c>
      <x:c r="J751" s="23" t="str">
        <x:v>total_b</x:v>
      </x:c>
      <x:c r="K751" s="23" t="str">
        <x:v>score_date</x:v>
      </x:c>
      <x:c r="L751" s="81" t="n">
        <x:v>106</x:v>
      </x:c>
      <x:c r="M751" s="81" t="n">
        <x:v>211.56543680910426</x:v>
      </x:c>
      <x:c r="N751" s="81" t="n">
        <x:v>0.3001388537262214</x:v>
      </x:c>
      <x:c r="O751" s="23" t="n">
        <x:v>18</x:v>
      </x:c>
      <x:c r="P751" s="23" t="n">
        <x:v>6</x:v>
      </x:c>
      <x:c r="Q751" s="78" t="n">
        <x:v>45866</x:v>
      </x:c>
      <x:c r="R751" s="23" t="str">
        <x:v>True</x:v>
      </x:c>
      <x:c r="S751" s="23" t="str">
        <x:v>True</x:v>
      </x:c>
      <x:c r="T751" s="23" t="str">
        <x:v>False</x:v>
      </x:c>
    </x:row>
    <x:row r="752">
      <x:c r="A752" s="23" t="str">
        <x:v>active_label_common_panel</x:v>
      </x:c>
      <x:c r="B752" s="23" t="n">
        <x:v>3</x:v>
      </x:c>
      <x:c r="C752" s="23" t="str">
        <x:v>checkpoint:epoch:glm-4-5-air</x:v>
      </x:c>
      <x:c r="D752" s="23" t="str">
        <x:v>GLM-4.5-Air</x:v>
      </x:c>
      <x:c r="E752" s="23" t="str">
        <x:v>zai</x:v>
      </x:c>
      <x:c r="F752" s="78" t="n">
        <x:v>45874</x:v>
      </x:c>
      <x:c r="G752" s="78" t="n">
        <x:v>45869</x:v>
      </x:c>
      <x:c r="H752" s="81" t="n">
        <x:v>0.469041575982343</x:v>
      </x:c>
      <x:c r="I752" s="81" t="n">
        <x:v>0.346987031458</x:v>
      </x:c>
      <x:c r="J752" s="23" t="str">
        <x:v>total_b</x:v>
      </x:c>
      <x:c r="K752" s="23" t="str">
        <x:v>score_date_historical_price</x:v>
      </x:c>
      <x:c r="L752" s="81" t="n">
        <x:v>106</x:v>
      </x:c>
      <x:c r="M752" s="81" t="n">
        <x:v>341.6699722203902</x:v>
      </x:c>
      <x:c r="N752" s="81" t="n">
        <x:v>0.5083009470955278</x:v>
      </x:c>
      <x:c r="O752" s="23" t="n">
        <x:v>18</x:v>
      </x:c>
      <x:c r="P752" s="23" t="n">
        <x:v>6</x:v>
      </x:c>
      <x:c r="Q752" s="78" t="n">
        <x:v>45866</x:v>
      </x:c>
      <x:c r="R752" s="23" t="str">
        <x:v>True</x:v>
      </x:c>
      <x:c r="S752" s="23" t="str">
        <x:v>True</x:v>
      </x:c>
      <x:c r="T752" s="23" t="str">
        <x:v>False</x:v>
      </x:c>
    </x:row>
    <x:row r="753">
      <x:c r="A753" s="23" t="str">
        <x:v>active_label_common_panel</x:v>
      </x:c>
      <x:c r="B753" s="23" t="n">
        <x:v>3</x:v>
      </x:c>
      <x:c r="C753" s="23" t="str">
        <x:v>checkpoint:epoch:glm-4-5-air</x:v>
      </x:c>
      <x:c r="D753" s="23" t="str">
        <x:v>GLM-4.5-Air</x:v>
      </x:c>
      <x:c r="E753" s="23" t="str">
        <x:v>zai</x:v>
      </x:c>
      <x:c r="F753" s="78" t="n">
        <x:v>45874</x:v>
      </x:c>
      <x:c r="G753" s="78" t="n">
        <x:v>45869</x:v>
      </x:c>
      <x:c r="H753" s="81" t="n">
        <x:v>0.469041575982343</x:v>
      </x:c>
      <x:c r="I753" s="81" t="n">
        <x:v>0.346987031458</x:v>
      </x:c>
      <x:c r="J753" s="23" t="str">
        <x:v>total_b</x:v>
      </x:c>
      <x:c r="K753" s="23" t="str">
        <x:v>score_date_current_price_nonprospective</x:v>
      </x:c>
      <x:c r="L753" s="81" t="n">
        <x:v>106</x:v>
      </x:c>
      <x:c r="M753" s="81" t="n">
        <x:v>198.81916445961483</x:v>
      </x:c>
      <x:c r="N753" s="81" t="n">
        <x:v>0.2731523790717391</x:v>
      </x:c>
      <x:c r="O753" s="23" t="n">
        <x:v>18</x:v>
      </x:c>
      <x:c r="P753" s="23" t="n">
        <x:v>6</x:v>
      </x:c>
      <x:c r="Q753" s="78" t="n">
        <x:v>45866</x:v>
      </x:c>
      <x:c r="R753" s="23" t="str">
        <x:v>True</x:v>
      </x:c>
      <x:c r="S753" s="23" t="str">
        <x:v>True</x:v>
      </x:c>
      <x:c r="T753" s="23" t="str">
        <x:v>True</x:v>
      </x:c>
    </x:row>
    <x:row r="754">
      <x:c r="A754" s="23" t="str">
        <x:v>active_label_common_panel</x:v>
      </x:c>
      <x:c r="B754" s="23" t="n">
        <x:v>3</x:v>
      </x:c>
      <x:c r="C754" s="23" t="str">
        <x:v>checkpoint:openai:gpt-oss-120b</x:v>
      </x:c>
      <x:c r="D754" s="23" t="str">
        <x:v>gpt-oss-120b</x:v>
      </x:c>
      <x:c r="E754" s="23" t="str">
        <x:v>openai</x:v>
      </x:c>
      <x:c r="F754" s="78" t="n">
        <x:v>45874</x:v>
      </x:c>
      <x:c r="G754" s="78" t="n">
        <x:v>45877</x:v>
      </x:c>
      <x:c r="H754" s="81" t="n">
        <x:v>0.20124611797498107</x:v>
      </x:c>
      <x:c r="I754" s="81" t="n">
        <x:v>0.3</x:v>
      </x:c>
      <x:c r="J754" s="23" t="str">
        <x:v>active_b</x:v>
      </x:c>
      <x:c r="K754" s="23" t="str">
        <x:v>date_historical_price</x:v>
      </x:c>
      <x:c r="L754" s="81" t="n">
        <x:v>5.1</x:v>
      </x:c>
      <x:c r="M754" s="81" t="n">
        <x:v>21.008721428049064</x:v>
      </x:c>
      <x:c r="N754" s="81" t="n">
        <x:v>0.6148294463394542</x:v>
      </x:c>
      <x:c r="O754" s="23" t="n">
        <x:v>20</x:v>
      </x:c>
      <x:c r="P754" s="23" t="n">
        <x:v>7</x:v>
      </x:c>
      <x:c r="Q754" s="78" t="n">
        <x:v>45869</x:v>
      </x:c>
      <x:c r="R754" s="23" t="str">
        <x:v>True</x:v>
      </x:c>
      <x:c r="S754" s="23" t="str">
        <x:v>True</x:v>
      </x:c>
      <x:c r="T754" s="23" t="str">
        <x:v>False</x:v>
      </x:c>
    </x:row>
    <x:row r="755">
      <x:c r="A755" s="23" t="str">
        <x:v>active_label_common_panel</x:v>
      </x:c>
      <x:c r="B755" s="23" t="n">
        <x:v>3</x:v>
      </x:c>
      <x:c r="C755" s="23" t="str">
        <x:v>checkpoint:openai:gpt-oss-120b</x:v>
      </x:c>
      <x:c r="D755" s="23" t="str">
        <x:v>gpt-oss-120b</x:v>
      </x:c>
      <x:c r="E755" s="23" t="str">
        <x:v>openai</x:v>
      </x:c>
      <x:c r="F755" s="78" t="n">
        <x:v>45874</x:v>
      </x:c>
      <x:c r="G755" s="78" t="n">
        <x:v>45877</x:v>
      </x:c>
      <x:c r="H755" s="81" t="n">
        <x:v>0.20124611797498107</x:v>
      </x:c>
      <x:c r="I755" s="81" t="n">
        <x:v>0.3</x:v>
      </x:c>
      <x:c r="J755" s="23" t="str">
        <x:v>active_b</x:v>
      </x:c>
      <x:c r="K755" s="23" t="str">
        <x:v>score_date</x:v>
      </x:c>
      <x:c r="L755" s="81" t="n">
        <x:v>5.1</x:v>
      </x:c>
      <x:c r="M755" s="81" t="n">
        <x:v>36.89093361495347</x:v>
      </x:c>
      <x:c r="N755" s="81" t="n">
        <x:v>0.8593494701478924</x:v>
      </x:c>
      <x:c r="O755" s="23" t="n">
        <x:v>20</x:v>
      </x:c>
      <x:c r="P755" s="23" t="n">
        <x:v>7</x:v>
      </x:c>
      <x:c r="Q755" s="78" t="n">
        <x:v>45869</x:v>
      </x:c>
      <x:c r="R755" s="23" t="str">
        <x:v>True</x:v>
      </x:c>
      <x:c r="S755" s="23" t="str">
        <x:v>True</x:v>
      </x:c>
      <x:c r="T755" s="23" t="str">
        <x:v>False</x:v>
      </x:c>
    </x:row>
    <x:row r="756">
      <x:c r="A756" s="23" t="str">
        <x:v>active_label_common_panel</x:v>
      </x:c>
      <x:c r="B756" s="23" t="n">
        <x:v>3</x:v>
      </x:c>
      <x:c r="C756" s="23" t="str">
        <x:v>checkpoint:openai:gpt-oss-120b</x:v>
      </x:c>
      <x:c r="D756" s="23" t="str">
        <x:v>gpt-oss-120b</x:v>
      </x:c>
      <x:c r="E756" s="23" t="str">
        <x:v>openai</x:v>
      </x:c>
      <x:c r="F756" s="78" t="n">
        <x:v>45874</x:v>
      </x:c>
      <x:c r="G756" s="78" t="n">
        <x:v>45877</x:v>
      </x:c>
      <x:c r="H756" s="81" t="n">
        <x:v>0.20124611797498107</x:v>
      </x:c>
      <x:c r="I756" s="81" t="n">
        <x:v>0.3</x:v>
      </x:c>
      <x:c r="J756" s="23" t="str">
        <x:v>active_b</x:v>
      </x:c>
      <x:c r="K756" s="23" t="str">
        <x:v>score_date_historical_price</x:v>
      </x:c>
      <x:c r="L756" s="81" t="n">
        <x:v>5.1</x:v>
      </x:c>
      <x:c r="M756" s="81" t="n">
        <x:v>40.96910257644377</x:v>
      </x:c>
      <x:c r="N756" s="81" t="n">
        <x:v>0.9048862747879118</x:v>
      </x:c>
      <x:c r="O756" s="23" t="n">
        <x:v>20</x:v>
      </x:c>
      <x:c r="P756" s="23" t="n">
        <x:v>7</x:v>
      </x:c>
      <x:c r="Q756" s="78" t="n">
        <x:v>45869</x:v>
      </x:c>
      <x:c r="R756" s="23" t="str">
        <x:v>True</x:v>
      </x:c>
      <x:c r="S756" s="23" t="str">
        <x:v>True</x:v>
      </x:c>
      <x:c r="T756" s="23" t="str">
        <x:v>False</x:v>
      </x:c>
    </x:row>
    <x:row r="757">
      <x:c r="A757" s="23" t="str">
        <x:v>active_label_common_panel</x:v>
      </x:c>
      <x:c r="B757" s="23" t="n">
        <x:v>3</x:v>
      </x:c>
      <x:c r="C757" s="23" t="str">
        <x:v>checkpoint:openai:gpt-oss-120b</x:v>
      </x:c>
      <x:c r="D757" s="23" t="str">
        <x:v>gpt-oss-120b</x:v>
      </x:c>
      <x:c r="E757" s="23" t="str">
        <x:v>openai</x:v>
      </x:c>
      <x:c r="F757" s="78" t="n">
        <x:v>45874</x:v>
      </x:c>
      <x:c r="G757" s="78" t="n">
        <x:v>45877</x:v>
      </x:c>
      <x:c r="H757" s="81" t="n">
        <x:v>0.20124611797498107</x:v>
      </x:c>
      <x:c r="I757" s="81" t="n">
        <x:v>0.3</x:v>
      </x:c>
      <x:c r="J757" s="23" t="str">
        <x:v>active_b</x:v>
      </x:c>
      <x:c r="K757" s="23" t="str">
        <x:v>score_date_current_price_nonprospective</x:v>
      </x:c>
      <x:c r="L757" s="81" t="n">
        <x:v>5.1</x:v>
      </x:c>
      <x:c r="M757" s="81" t="n">
        <x:v>31.90595148291963</x:v>
      </x:c>
      <x:c r="N757" s="81" t="n">
        <x:v>0.7963015243608683</x:v>
      </x:c>
      <x:c r="O757" s="23" t="n">
        <x:v>20</x:v>
      </x:c>
      <x:c r="P757" s="23" t="n">
        <x:v>7</x:v>
      </x:c>
      <x:c r="Q757" s="78" t="n">
        <x:v>45869</x:v>
      </x:c>
      <x:c r="R757" s="23" t="str">
        <x:v>True</x:v>
      </x:c>
      <x:c r="S757" s="23" t="str">
        <x:v>True</x:v>
      </x:c>
      <x:c r="T757" s="23" t="str">
        <x:v>True</x:v>
      </x:c>
    </x:row>
    <x:row r="758">
      <x:c r="A758" s="23" t="str">
        <x:v>active_label_common_panel</x:v>
      </x:c>
      <x:c r="B758" s="23" t="n">
        <x:v>3</x:v>
      </x:c>
      <x:c r="C758" s="23" t="str">
        <x:v>checkpoint:openai:gpt-oss-120b</x:v>
      </x:c>
      <x:c r="D758" s="23" t="str">
        <x:v>gpt-oss-120b</x:v>
      </x:c>
      <x:c r="E758" s="23" t="str">
        <x:v>openai</x:v>
      </x:c>
      <x:c r="F758" s="78" t="n">
        <x:v>45874</x:v>
      </x:c>
      <x:c r="G758" s="78" t="n">
        <x:v>45877</x:v>
      </x:c>
      <x:c r="H758" s="81" t="n">
        <x:v>0.20124611797498107</x:v>
      </x:c>
      <x:c r="I758" s="81" t="n">
        <x:v>0.3</x:v>
      </x:c>
      <x:c r="J758" s="23" t="str">
        <x:v>total_b</x:v>
      </x:c>
      <x:c r="K758" s="23" t="str">
        <x:v>date_historical_price</x:v>
      </x:c>
      <x:c r="L758" s="81" t="n">
        <x:v>116.83</x:v>
      </x:c>
      <x:c r="M758" s="81" t="n">
        <x:v>138.16477474372329</x:v>
      </x:c>
      <x:c r="N758" s="81" t="n">
        <x:v>0.07284295661676926</x:v>
      </x:c>
      <x:c r="O758" s="23" t="n">
        <x:v>20</x:v>
      </x:c>
      <x:c r="P758" s="23" t="n">
        <x:v>7</x:v>
      </x:c>
      <x:c r="Q758" s="78" t="n">
        <x:v>45869</x:v>
      </x:c>
      <x:c r="R758" s="23" t="str">
        <x:v>True</x:v>
      </x:c>
      <x:c r="S758" s="23" t="str">
        <x:v>True</x:v>
      </x:c>
      <x:c r="T758" s="23" t="str">
        <x:v>False</x:v>
      </x:c>
    </x:row>
    <x:row r="759">
      <x:c r="A759" s="23" t="str">
        <x:v>active_label_common_panel</x:v>
      </x:c>
      <x:c r="B759" s="23" t="n">
        <x:v>3</x:v>
      </x:c>
      <x:c r="C759" s="23" t="str">
        <x:v>checkpoint:openai:gpt-oss-120b</x:v>
      </x:c>
      <x:c r="D759" s="23" t="str">
        <x:v>gpt-oss-120b</x:v>
      </x:c>
      <x:c r="E759" s="23" t="str">
        <x:v>openai</x:v>
      </x:c>
      <x:c r="F759" s="78" t="n">
        <x:v>45874</x:v>
      </x:c>
      <x:c r="G759" s="78" t="n">
        <x:v>45877</x:v>
      </x:c>
      <x:c r="H759" s="81" t="n">
        <x:v>0.20124611797498107</x:v>
      </x:c>
      <x:c r="I759" s="81" t="n">
        <x:v>0.3</x:v>
      </x:c>
      <x:c r="J759" s="23" t="str">
        <x:v>total_b</x:v>
      </x:c>
      <x:c r="K759" s="23" t="str">
        <x:v>score_date</x:v>
      </x:c>
      <x:c r="L759" s="81" t="n">
        <x:v>116.83</x:v>
      </x:c>
      <x:c r="M759" s="81" t="n">
        <x:v>2462.5549774757815</x:v>
      </x:c>
      <x:c r="N759" s="81" t="n">
        <x:v>1.3238315583737432</x:v>
      </x:c>
      <x:c r="O759" s="23" t="n">
        <x:v>20</x:v>
      </x:c>
      <x:c r="P759" s="23" t="n">
        <x:v>7</x:v>
      </x:c>
      <x:c r="Q759" s="78" t="n">
        <x:v>45869</x:v>
      </x:c>
      <x:c r="R759" s="23" t="str">
        <x:v>True</x:v>
      </x:c>
      <x:c r="S759" s="23" t="str">
        <x:v>True</x:v>
      </x:c>
      <x:c r="T759" s="23" t="str">
        <x:v>False</x:v>
      </x:c>
    </x:row>
    <x:row r="760">
      <x:c r="A760" s="23" t="str">
        <x:v>active_label_common_panel</x:v>
      </x:c>
      <x:c r="B760" s="23" t="n">
        <x:v>3</x:v>
      </x:c>
      <x:c r="C760" s="23" t="str">
        <x:v>checkpoint:openai:gpt-oss-120b</x:v>
      </x:c>
      <x:c r="D760" s="23" t="str">
        <x:v>gpt-oss-120b</x:v>
      </x:c>
      <x:c r="E760" s="23" t="str">
        <x:v>openai</x:v>
      </x:c>
      <x:c r="F760" s="78" t="n">
        <x:v>45874</x:v>
      </x:c>
      <x:c r="G760" s="78" t="n">
        <x:v>45877</x:v>
      </x:c>
      <x:c r="H760" s="81" t="n">
        <x:v>0.20124611797498107</x:v>
      </x:c>
      <x:c r="I760" s="81" t="n">
        <x:v>0.3</x:v>
      </x:c>
      <x:c r="J760" s="23" t="str">
        <x:v>total_b</x:v>
      </x:c>
      <x:c r="K760" s="23" t="str">
        <x:v>score_date_historical_price</x:v>
      </x:c>
      <x:c r="L760" s="81" t="n">
        <x:v>116.83</x:v>
      </x:c>
      <x:c r="M760" s="81" t="n">
        <x:v>829.4928801523739</x:v>
      </x:c>
      <x:c r="N760" s="81" t="n">
        <x:v>0.8512582859709069</x:v>
      </x:c>
      <x:c r="O760" s="23" t="n">
        <x:v>20</x:v>
      </x:c>
      <x:c r="P760" s="23" t="n">
        <x:v>7</x:v>
      </x:c>
      <x:c r="Q760" s="78" t="n">
        <x:v>45869</x:v>
      </x:c>
      <x:c r="R760" s="23" t="str">
        <x:v>True</x:v>
      </x:c>
      <x:c r="S760" s="23" t="str">
        <x:v>True</x:v>
      </x:c>
      <x:c r="T760" s="23" t="str">
        <x:v>False</x:v>
      </x:c>
    </x:row>
    <x:row r="761">
      <x:c r="A761" s="23" t="str">
        <x:v>active_label_common_panel</x:v>
      </x:c>
      <x:c r="B761" s="23" t="n">
        <x:v>3</x:v>
      </x:c>
      <x:c r="C761" s="23" t="str">
        <x:v>checkpoint:openai:gpt-oss-120b</x:v>
      </x:c>
      <x:c r="D761" s="23" t="str">
        <x:v>gpt-oss-120b</x:v>
      </x:c>
      <x:c r="E761" s="23" t="str">
        <x:v>openai</x:v>
      </x:c>
      <x:c r="F761" s="78" t="n">
        <x:v>45874</x:v>
      </x:c>
      <x:c r="G761" s="78" t="n">
        <x:v>45877</x:v>
      </x:c>
      <x:c r="H761" s="81" t="n">
        <x:v>0.20124611797498107</x:v>
      </x:c>
      <x:c r="I761" s="81" t="n">
        <x:v>0.3</x:v>
      </x:c>
      <x:c r="J761" s="23" t="str">
        <x:v>total_b</x:v>
      </x:c>
      <x:c r="K761" s="23" t="str">
        <x:v>score_date_current_price_nonprospective</x:v>
      </x:c>
      <x:c r="L761" s="81" t="n">
        <x:v>116.83</x:v>
      </x:c>
      <x:c r="M761" s="81" t="n">
        <x:v>1578.9452417375019</x:v>
      </x:c>
      <x:c r="N761" s="81" t="n">
        <x:v>1.1308126921218797</x:v>
      </x:c>
      <x:c r="O761" s="23" t="n">
        <x:v>20</x:v>
      </x:c>
      <x:c r="P761" s="23" t="n">
        <x:v>7</x:v>
      </x:c>
      <x:c r="Q761" s="78" t="n">
        <x:v>45869</x:v>
      </x:c>
      <x:c r="R761" s="23" t="str">
        <x:v>True</x:v>
      </x:c>
      <x:c r="S761" s="23" t="str">
        <x:v>True</x:v>
      </x:c>
      <x:c r="T761" s="23" t="str">
        <x:v>True</x:v>
      </x:c>
    </x:row>
    <x:row r="762">
      <x:c r="A762" s="23" t="str">
        <x:v>active_label_common_panel</x:v>
      </x:c>
      <x:c r="B762" s="23" t="n">
        <x:v>3</x:v>
      </x:c>
      <x:c r="C762" s="23" t="str">
        <x:v>checkpoint:epoch:gpt-oss-20b</x:v>
      </x:c>
      <x:c r="D762" s="23" t="str">
        <x:v>gpt-oss-20b</x:v>
      </x:c>
      <x:c r="E762" s="23" t="str">
        <x:v>openai</x:v>
      </x:c>
      <x:c r="F762" s="78" t="n">
        <x:v>45874</x:v>
      </x:c>
      <x:c r="G762" s="78" t="n">
        <x:v>45877</x:v>
      </x:c>
      <x:c r="H762" s="81" t="n">
        <x:v>0.08</x:v>
      </x:c>
      <x:c r="I762" s="81" t="n">
        <x:v>0.0924264068712</x:v>
      </x:c>
      <x:c r="J762" s="23" t="str">
        <x:v>active_b</x:v>
      </x:c>
      <x:c r="K762" s="23" t="str">
        <x:v>date_historical_price</x:v>
      </x:c>
      <x:c r="L762" s="81" t="n">
        <x:v>3.6</x:v>
      </x:c>
      <x:c r="M762" s="81" t="n">
        <x:v>16.89976919841679</x:v>
      </x:c>
      <x:c r="N762" s="81" t="n">
        <x:v>0.6715782726902642</x:v>
      </x:c>
      <x:c r="O762" s="23" t="n">
        <x:v>20</x:v>
      </x:c>
      <x:c r="P762" s="23" t="n">
        <x:v>7</x:v>
      </x:c>
      <x:c r="Q762" s="78" t="n">
        <x:v>45869</x:v>
      </x:c>
      <x:c r="R762" s="23" t="str">
        <x:v>True</x:v>
      </x:c>
      <x:c r="S762" s="23" t="str">
        <x:v>True</x:v>
      </x:c>
      <x:c r="T762" s="23" t="str">
        <x:v>False</x:v>
      </x:c>
    </x:row>
    <x:row r="763">
      <x:c r="A763" s="23" t="str">
        <x:v>active_label_common_panel</x:v>
      </x:c>
      <x:c r="B763" s="23" t="n">
        <x:v>3</x:v>
      </x:c>
      <x:c r="C763" s="23" t="str">
        <x:v>checkpoint:epoch:gpt-oss-20b</x:v>
      </x:c>
      <x:c r="D763" s="23" t="str">
        <x:v>gpt-oss-20b</x:v>
      </x:c>
      <x:c r="E763" s="23" t="str">
        <x:v>openai</x:v>
      </x:c>
      <x:c r="F763" s="78" t="n">
        <x:v>45874</x:v>
      </x:c>
      <x:c r="G763" s="78" t="n">
        <x:v>45877</x:v>
      </x:c>
      <x:c r="H763" s="81" t="n">
        <x:v>0.08</x:v>
      </x:c>
      <x:c r="I763" s="81" t="n">
        <x:v>0.0924264068712</x:v>
      </x:c>
      <x:c r="J763" s="23" t="str">
        <x:v>active_b</x:v>
      </x:c>
      <x:c r="K763" s="23" t="str">
        <x:v>score_date</x:v>
      </x:c>
      <x:c r="L763" s="81" t="n">
        <x:v>3.6</x:v>
      </x:c>
      <x:c r="M763" s="81" t="n">
        <x:v>19.09222337906759</x:v>
      </x:c>
      <x:c r="N763" s="81" t="n">
        <x:v>0.7245540062033125</x:v>
      </x:c>
      <x:c r="O763" s="23" t="n">
        <x:v>20</x:v>
      </x:c>
      <x:c r="P763" s="23" t="n">
        <x:v>7</x:v>
      </x:c>
      <x:c r="Q763" s="78" t="n">
        <x:v>45869</x:v>
      </x:c>
      <x:c r="R763" s="23" t="str">
        <x:v>True</x:v>
      </x:c>
      <x:c r="S763" s="23" t="str">
        <x:v>True</x:v>
      </x:c>
      <x:c r="T763" s="23" t="str">
        <x:v>False</x:v>
      </x:c>
    </x:row>
    <x:row r="764">
      <x:c r="A764" s="23" t="str">
        <x:v>active_label_common_panel</x:v>
      </x:c>
      <x:c r="B764" s="23" t="n">
        <x:v>3</x:v>
      </x:c>
      <x:c r="C764" s="23" t="str">
        <x:v>checkpoint:epoch:gpt-oss-20b</x:v>
      </x:c>
      <x:c r="D764" s="23" t="str">
        <x:v>gpt-oss-20b</x:v>
      </x:c>
      <x:c r="E764" s="23" t="str">
        <x:v>openai</x:v>
      </x:c>
      <x:c r="F764" s="78" t="n">
        <x:v>45874</x:v>
      </x:c>
      <x:c r="G764" s="78" t="n">
        <x:v>45877</x:v>
      </x:c>
      <x:c r="H764" s="81" t="n">
        <x:v>0.08</x:v>
      </x:c>
      <x:c r="I764" s="81" t="n">
        <x:v>0.0924264068712</x:v>
      </x:c>
      <x:c r="J764" s="23" t="str">
        <x:v>active_b</x:v>
      </x:c>
      <x:c r="K764" s="23" t="str">
        <x:v>score_date_historical_price</x:v>
      </x:c>
      <x:c r="L764" s="81" t="n">
        <x:v>3.6</x:v>
      </x:c>
      <x:c r="M764" s="81" t="n">
        <x:v>19.988903990925852</x:v>
      </x:c>
      <x:c r="N764" s="81" t="n">
        <x:v>0.7444864812576695</x:v>
      </x:c>
      <x:c r="O764" s="23" t="n">
        <x:v>20</x:v>
      </x:c>
      <x:c r="P764" s="23" t="n">
        <x:v>7</x:v>
      </x:c>
      <x:c r="Q764" s="78" t="n">
        <x:v>45869</x:v>
      </x:c>
      <x:c r="R764" s="23" t="str">
        <x:v>True</x:v>
      </x:c>
      <x:c r="S764" s="23" t="str">
        <x:v>True</x:v>
      </x:c>
      <x:c r="T764" s="23" t="str">
        <x:v>False</x:v>
      </x:c>
    </x:row>
    <x:row r="765">
      <x:c r="A765" s="23" t="str">
        <x:v>active_label_common_panel</x:v>
      </x:c>
      <x:c r="B765" s="23" t="n">
        <x:v>3</x:v>
      </x:c>
      <x:c r="C765" s="23" t="str">
        <x:v>checkpoint:epoch:gpt-oss-20b</x:v>
      </x:c>
      <x:c r="D765" s="23" t="str">
        <x:v>gpt-oss-20b</x:v>
      </x:c>
      <x:c r="E765" s="23" t="str">
        <x:v>openai</x:v>
      </x:c>
      <x:c r="F765" s="78" t="n">
        <x:v>45874</x:v>
      </x:c>
      <x:c r="G765" s="78" t="n">
        <x:v>45877</x:v>
      </x:c>
      <x:c r="H765" s="81" t="n">
        <x:v>0.08</x:v>
      </x:c>
      <x:c r="I765" s="81" t="n">
        <x:v>0.0924264068712</x:v>
      </x:c>
      <x:c r="J765" s="23" t="str">
        <x:v>active_b</x:v>
      </x:c>
      <x:c r="K765" s="23" t="str">
        <x:v>score_date_current_price_nonprospective</x:v>
      </x:c>
      <x:c r="L765" s="81" t="n">
        <x:v>3.6</x:v>
      </x:c>
      <x:c r="M765" s="81" t="n">
        <x:v>17.472549066159722</x:v>
      </x:c>
      <x:c r="N765" s="81" t="n">
        <x:v>0.6860537679597736</x:v>
      </x:c>
      <x:c r="O765" s="23" t="n">
        <x:v>20</x:v>
      </x:c>
      <x:c r="P765" s="23" t="n">
        <x:v>7</x:v>
      </x:c>
      <x:c r="Q765" s="78" t="n">
        <x:v>45869</x:v>
      </x:c>
      <x:c r="R765" s="23" t="str">
        <x:v>True</x:v>
      </x:c>
      <x:c r="S765" s="23" t="str">
        <x:v>True</x:v>
      </x:c>
      <x:c r="T765" s="23" t="str">
        <x:v>True</x:v>
      </x:c>
    </x:row>
    <x:row r="766">
      <x:c r="A766" s="23" t="str">
        <x:v>active_label_common_panel</x:v>
      </x:c>
      <x:c r="B766" s="23" t="n">
        <x:v>3</x:v>
      </x:c>
      <x:c r="C766" s="23" t="str">
        <x:v>checkpoint:epoch:gpt-oss-20b</x:v>
      </x:c>
      <x:c r="D766" s="23" t="str">
        <x:v>gpt-oss-20b</x:v>
      </x:c>
      <x:c r="E766" s="23" t="str">
        <x:v>openai</x:v>
      </x:c>
      <x:c r="F766" s="78" t="n">
        <x:v>45874</x:v>
      </x:c>
      <x:c r="G766" s="78" t="n">
        <x:v>45877</x:v>
      </x:c>
      <x:c r="H766" s="81" t="n">
        <x:v>0.08</x:v>
      </x:c>
      <x:c r="I766" s="81" t="n">
        <x:v>0.0924264068712</x:v>
      </x:c>
      <x:c r="J766" s="23" t="str">
        <x:v>total_b</x:v>
      </x:c>
      <x:c r="K766" s="23" t="str">
        <x:v>date_historical_price</x:v>
      </x:c>
      <x:c r="L766" s="81" t="n">
        <x:v>20.91</x:v>
      </x:c>
      <x:c r="M766" s="81" t="n">
        <x:v>38.26856568964836</x:v>
      </x:c>
      <x:c r="N766" s="81" t="n">
        <x:v>0.26248815230350014</x:v>
      </x:c>
      <x:c r="O766" s="23" t="n">
        <x:v>20</x:v>
      </x:c>
      <x:c r="P766" s="23" t="n">
        <x:v>7</x:v>
      </x:c>
      <x:c r="Q766" s="78" t="n">
        <x:v>45869</x:v>
      </x:c>
      <x:c r="R766" s="23" t="str">
        <x:v>True</x:v>
      </x:c>
      <x:c r="S766" s="23" t="str">
        <x:v>True</x:v>
      </x:c>
      <x:c r="T766" s="23" t="str">
        <x:v>False</x:v>
      </x:c>
    </x:row>
    <x:row r="767">
      <x:c r="A767" s="23" t="str">
        <x:v>active_label_common_panel</x:v>
      </x:c>
      <x:c r="B767" s="23" t="n">
        <x:v>3</x:v>
      </x:c>
      <x:c r="C767" s="23" t="str">
        <x:v>checkpoint:epoch:gpt-oss-20b</x:v>
      </x:c>
      <x:c r="D767" s="23" t="str">
        <x:v>gpt-oss-20b</x:v>
      </x:c>
      <x:c r="E767" s="23" t="str">
        <x:v>openai</x:v>
      </x:c>
      <x:c r="F767" s="78" t="n">
        <x:v>45874</x:v>
      </x:c>
      <x:c r="G767" s="78" t="n">
        <x:v>45877</x:v>
      </x:c>
      <x:c r="H767" s="81" t="n">
        <x:v>0.08</x:v>
      </x:c>
      <x:c r="I767" s="81" t="n">
        <x:v>0.0924264068712</x:v>
      </x:c>
      <x:c r="J767" s="23" t="str">
        <x:v>total_b</x:v>
      </x:c>
      <x:c r="K767" s="23" t="str">
        <x:v>score_date</x:v>
      </x:c>
      <x:c r="L767" s="81" t="n">
        <x:v>20.91</x:v>
      </x:c>
      <x:c r="M767" s="81" t="n">
        <x:v>96.6850323887439</x:v>
      </x:c>
      <x:c r="N767" s="81" t="n">
        <x:v>0.6650052142322086</x:v>
      </x:c>
      <x:c r="O767" s="23" t="n">
        <x:v>20</x:v>
      </x:c>
      <x:c r="P767" s="23" t="n">
        <x:v>7</x:v>
      </x:c>
      <x:c r="Q767" s="78" t="n">
        <x:v>45869</x:v>
      </x:c>
      <x:c r="R767" s="23" t="str">
        <x:v>True</x:v>
      </x:c>
      <x:c r="S767" s="23" t="str">
        <x:v>True</x:v>
      </x:c>
      <x:c r="T767" s="23" t="str">
        <x:v>False</x:v>
      </x:c>
    </x:row>
    <x:row r="768">
      <x:c r="A768" s="23" t="str">
        <x:v>active_label_common_panel</x:v>
      </x:c>
      <x:c r="B768" s="23" t="n">
        <x:v>3</x:v>
      </x:c>
      <x:c r="C768" s="23" t="str">
        <x:v>checkpoint:epoch:gpt-oss-20b</x:v>
      </x:c>
      <x:c r="D768" s="23" t="str">
        <x:v>gpt-oss-20b</x:v>
      </x:c>
      <x:c r="E768" s="23" t="str">
        <x:v>openai</x:v>
      </x:c>
      <x:c r="F768" s="78" t="n">
        <x:v>45874</x:v>
      </x:c>
      <x:c r="G768" s="78" t="n">
        <x:v>45877</x:v>
      </x:c>
      <x:c r="H768" s="81" t="n">
        <x:v>0.08</x:v>
      </x:c>
      <x:c r="I768" s="81" t="n">
        <x:v>0.0924264068712</x:v>
      </x:c>
      <x:c r="J768" s="23" t="str">
        <x:v>total_b</x:v>
      </x:c>
      <x:c r="K768" s="23" t="str">
        <x:v>score_date_historical_price</x:v>
      </x:c>
      <x:c r="L768" s="81" t="n">
        <x:v>20.91</x:v>
      </x:c>
      <x:c r="M768" s="81" t="n">
        <x:v>60.04866896970438</x:v>
      </x:c>
      <x:c r="N768" s="81" t="n">
        <x:v>0.45814935251793615</x:v>
      </x:c>
      <x:c r="O768" s="23" t="n">
        <x:v>20</x:v>
      </x:c>
      <x:c r="P768" s="23" t="n">
        <x:v>7</x:v>
      </x:c>
      <x:c r="Q768" s="78" t="n">
        <x:v>45869</x:v>
      </x:c>
      <x:c r="R768" s="23" t="str">
        <x:v>True</x:v>
      </x:c>
      <x:c r="S768" s="23" t="str">
        <x:v>True</x:v>
      </x:c>
      <x:c r="T768" s="23" t="str">
        <x:v>False</x:v>
      </x:c>
    </x:row>
    <x:row r="769">
      <x:c r="A769" s="23" t="str">
        <x:v>active_label_common_panel</x:v>
      </x:c>
      <x:c r="B769" s="23" t="n">
        <x:v>3</x:v>
      </x:c>
      <x:c r="C769" s="23" t="str">
        <x:v>checkpoint:epoch:gpt-oss-20b</x:v>
      </x:c>
      <x:c r="D769" s="23" t="str">
        <x:v>gpt-oss-20b</x:v>
      </x:c>
      <x:c r="E769" s="23" t="str">
        <x:v>openai</x:v>
      </x:c>
      <x:c r="F769" s="78" t="n">
        <x:v>45874</x:v>
      </x:c>
      <x:c r="G769" s="78" t="n">
        <x:v>45877</x:v>
      </x:c>
      <x:c r="H769" s="81" t="n">
        <x:v>0.08</x:v>
      </x:c>
      <x:c r="I769" s="81" t="n">
        <x:v>0.0924264068712</x:v>
      </x:c>
      <x:c r="J769" s="23" t="str">
        <x:v>total_b</x:v>
      </x:c>
      <x:c r="K769" s="23" t="str">
        <x:v>score_date_current_price_nonprospective</x:v>
      </x:c>
      <x:c r="L769" s="81" t="n">
        <x:v>20.91</x:v>
      </x:c>
      <x:c r="M769" s="81" t="n">
        <x:v>73.70420147095804</x:v>
      </x:c>
      <x:c r="N769" s="81" t="n">
        <x:v>0.5471382124856755</x:v>
      </x:c>
      <x:c r="O769" s="23" t="n">
        <x:v>20</x:v>
      </x:c>
      <x:c r="P769" s="23" t="n">
        <x:v>7</x:v>
      </x:c>
      <x:c r="Q769" s="78" t="n">
        <x:v>45869</x:v>
      </x:c>
      <x:c r="R769" s="23" t="str">
        <x:v>True</x:v>
      </x:c>
      <x:c r="S769" s="23" t="str">
        <x:v>True</x:v>
      </x:c>
      <x:c r="T769" s="23" t="str">
        <x:v>True</x:v>
      </x:c>
    </x:row>
    <x:row r="770">
      <x:c r="A770" s="23" t="str">
        <x:v>active_label_common_panel</x:v>
      </x:c>
      <x:c r="B770" s="23" t="n">
        <x:v>3</x:v>
      </x:c>
      <x:c r="C770" s="23" t="str">
        <x:v>checkpoint:epoch:glm-4-5v</x:v>
      </x:c>
      <x:c r="D770" s="23" t="str">
        <x:v>GLM-4.5V</x:v>
      </x:c>
      <x:c r="E770" s="23" t="str">
        <x:v>zai</x:v>
      </x:c>
      <x:c r="F770" s="78" t="n">
        <x:v>45884</x:v>
      </x:c>
      <x:c r="G770" s="78" t="n">
        <x:v>45883</x:v>
      </x:c>
      <x:c r="H770" s="81" t="n">
        <x:v>0.9486832980505138</x:v>
      </x:c>
      <x:c r="I770" s="81" t="n">
        <x:v>1.03923048454</x:v>
      </x:c>
      <x:c r="J770" s="23" t="str">
        <x:v>active_b</x:v>
      </x:c>
      <x:c r="K770" s="23" t="str">
        <x:v>date_historical_price</x:v>
      </x:c>
      <x:c r="L770" s="81" t="n">
        <x:v>12</x:v>
      </x:c>
      <x:c r="M770" s="81" t="n">
        <x:v>20.530882215781876</x:v>
      </x:c>
      <x:c r="N770" s="81" t="n">
        <x:v>0.23322636543762706</x:v>
      </x:c>
      <x:c r="O770" s="23" t="n">
        <x:v>20</x:v>
      </x:c>
      <x:c r="P770" s="23" t="n">
        <x:v>7</x:v>
      </x:c>
      <x:c r="Q770" s="78" t="n">
        <x:v>45877</x:v>
      </x:c>
      <x:c r="R770" s="23" t="str">
        <x:v>True</x:v>
      </x:c>
      <x:c r="S770" s="23" t="str">
        <x:v>True</x:v>
      </x:c>
      <x:c r="T770" s="23" t="str">
        <x:v>False</x:v>
      </x:c>
    </x:row>
    <x:row r="771">
      <x:c r="A771" s="23" t="str">
        <x:v>active_label_common_panel</x:v>
      </x:c>
      <x:c r="B771" s="23" t="n">
        <x:v>3</x:v>
      </x:c>
      <x:c r="C771" s="23" t="str">
        <x:v>checkpoint:epoch:glm-4-5v</x:v>
      </x:c>
      <x:c r="D771" s="23" t="str">
        <x:v>GLM-4.5V</x:v>
      </x:c>
      <x:c r="E771" s="23" t="str">
        <x:v>zai</x:v>
      </x:c>
      <x:c r="F771" s="78" t="n">
        <x:v>45884</x:v>
      </x:c>
      <x:c r="G771" s="78" t="n">
        <x:v>45883</x:v>
      </x:c>
      <x:c r="H771" s="81" t="n">
        <x:v>0.9486832980505138</x:v>
      </x:c>
      <x:c r="I771" s="81" t="n">
        <x:v>1.03923048454</x:v>
      </x:c>
      <x:c r="J771" s="23" t="str">
        <x:v>active_b</x:v>
      </x:c>
      <x:c r="K771" s="23" t="str">
        <x:v>score_date</x:v>
      </x:c>
      <x:c r="L771" s="81" t="n">
        <x:v>12</x:v>
      </x:c>
      <x:c r="M771" s="81" t="n">
        <x:v>7.062744921888718</x:v>
      </x:c>
      <x:c r="N771" s="81" t="n">
        <x:v>-0.2302077244936977</x:v>
      </x:c>
      <x:c r="O771" s="23" t="n">
        <x:v>20</x:v>
      </x:c>
      <x:c r="P771" s="23" t="n">
        <x:v>7</x:v>
      </x:c>
      <x:c r="Q771" s="78" t="n">
        <x:v>45877</x:v>
      </x:c>
      <x:c r="R771" s="23" t="str">
        <x:v>True</x:v>
      </x:c>
      <x:c r="S771" s="23" t="str">
        <x:v>True</x:v>
      </x:c>
      <x:c r="T771" s="23" t="str">
        <x:v>False</x:v>
      </x:c>
    </x:row>
    <x:row r="772">
      <x:c r="A772" s="23" t="str">
        <x:v>active_label_common_panel</x:v>
      </x:c>
      <x:c r="B772" s="23" t="n">
        <x:v>3</x:v>
      </x:c>
      <x:c r="C772" s="23" t="str">
        <x:v>checkpoint:epoch:glm-4-5v</x:v>
      </x:c>
      <x:c r="D772" s="23" t="str">
        <x:v>GLM-4.5V</x:v>
      </x:c>
      <x:c r="E772" s="23" t="str">
        <x:v>zai</x:v>
      </x:c>
      <x:c r="F772" s="78" t="n">
        <x:v>45884</x:v>
      </x:c>
      <x:c r="G772" s="78" t="n">
        <x:v>45883</x:v>
      </x:c>
      <x:c r="H772" s="81" t="n">
        <x:v>0.9486832980505138</x:v>
      </x:c>
      <x:c r="I772" s="81" t="n">
        <x:v>1.03923048454</x:v>
      </x:c>
      <x:c r="J772" s="23" t="str">
        <x:v>active_b</x:v>
      </x:c>
      <x:c r="K772" s="23" t="str">
        <x:v>score_date_historical_price</x:v>
      </x:c>
      <x:c r="L772" s="81" t="n">
        <x:v>12</x:v>
      </x:c>
      <x:c r="M772" s="81" t="n">
        <x:v>84.66071769034784</x:v>
      </x:c>
      <x:c r="N772" s="81" t="n">
        <x:v>0.8485006997302986</x:v>
      </x:c>
      <x:c r="O772" s="23" t="n">
        <x:v>20</x:v>
      </x:c>
      <x:c r="P772" s="23" t="n">
        <x:v>7</x:v>
      </x:c>
      <x:c r="Q772" s="78" t="n">
        <x:v>45877</x:v>
      </x:c>
      <x:c r="R772" s="23" t="str">
        <x:v>True</x:v>
      </x:c>
      <x:c r="S772" s="23" t="str">
        <x:v>True</x:v>
      </x:c>
      <x:c r="T772" s="23" t="str">
        <x:v>False</x:v>
      </x:c>
    </x:row>
    <x:row r="773">
      <x:c r="A773" s="23" t="str">
        <x:v>active_label_common_panel</x:v>
      </x:c>
      <x:c r="B773" s="23" t="n">
        <x:v>3</x:v>
      </x:c>
      <x:c r="C773" s="23" t="str">
        <x:v>checkpoint:epoch:glm-4-5v</x:v>
      </x:c>
      <x:c r="D773" s="23" t="str">
        <x:v>GLM-4.5V</x:v>
      </x:c>
      <x:c r="E773" s="23" t="str">
        <x:v>zai</x:v>
      </x:c>
      <x:c r="F773" s="78" t="n">
        <x:v>45884</x:v>
      </x:c>
      <x:c r="G773" s="78" t="n">
        <x:v>45883</x:v>
      </x:c>
      <x:c r="H773" s="81" t="n">
        <x:v>0.9486832980505138</x:v>
      </x:c>
      <x:c r="I773" s="81" t="n">
        <x:v>1.03923048454</x:v>
      </x:c>
      <x:c r="J773" s="23" t="str">
        <x:v>active_b</x:v>
      </x:c>
      <x:c r="K773" s="23" t="str">
        <x:v>score_date_current_price_nonprospective</x:v>
      </x:c>
      <x:c r="L773" s="81" t="n">
        <x:v>12</x:v>
      </x:c>
      <x:c r="M773" s="81" t="n">
        <x:v>68.59541872773913</x:v>
      </x:c>
      <x:c r="N773" s="81" t="n">
        <x:v>0.7571138654652233</x:v>
      </x:c>
      <x:c r="O773" s="23" t="n">
        <x:v>20</x:v>
      </x:c>
      <x:c r="P773" s="23" t="n">
        <x:v>7</x:v>
      </x:c>
      <x:c r="Q773" s="78" t="n">
        <x:v>45877</x:v>
      </x:c>
      <x:c r="R773" s="23" t="str">
        <x:v>True</x:v>
      </x:c>
      <x:c r="S773" s="23" t="str">
        <x:v>True</x:v>
      </x:c>
      <x:c r="T773" s="23" t="str">
        <x:v>True</x:v>
      </x:c>
    </x:row>
    <x:row r="774">
      <x:c r="A774" s="23" t="str">
        <x:v>active_label_common_panel</x:v>
      </x:c>
      <x:c r="B774" s="23" t="n">
        <x:v>3</x:v>
      </x:c>
      <x:c r="C774" s="23" t="str">
        <x:v>checkpoint:epoch:glm-4-5v</x:v>
      </x:c>
      <x:c r="D774" s="23" t="str">
        <x:v>GLM-4.5V</x:v>
      </x:c>
      <x:c r="E774" s="23" t="str">
        <x:v>zai</x:v>
      </x:c>
      <x:c r="F774" s="78" t="n">
        <x:v>45884</x:v>
      </x:c>
      <x:c r="G774" s="78" t="n">
        <x:v>45883</x:v>
      </x:c>
      <x:c r="H774" s="81" t="n">
        <x:v>0.9486832980505138</x:v>
      </x:c>
      <x:c r="I774" s="81" t="n">
        <x:v>1.03923048454</x:v>
      </x:c>
      <x:c r="J774" s="23" t="str">
        <x:v>total_b</x:v>
      </x:c>
      <x:c r="K774" s="23" t="str">
        <x:v>date_historical_price</x:v>
      </x:c>
      <x:c r="L774" s="81" t="n">
        <x:v>108</x:v>
      </x:c>
      <x:c r="M774" s="81" t="n">
        <x:v>1329.5820060561887</x:v>
      </x:c>
      <x:c r="N774" s="81" t="n">
        <x:v>1.0902913734535489</x:v>
      </x:c>
      <x:c r="O774" s="23" t="n">
        <x:v>20</x:v>
      </x:c>
      <x:c r="P774" s="23" t="n">
        <x:v>7</x:v>
      </x:c>
      <x:c r="Q774" s="78" t="n">
        <x:v>45877</x:v>
      </x:c>
      <x:c r="R774" s="23" t="str">
        <x:v>True</x:v>
      </x:c>
      <x:c r="S774" s="23" t="str">
        <x:v>True</x:v>
      </x:c>
      <x:c r="T774" s="23" t="str">
        <x:v>False</x:v>
      </x:c>
    </x:row>
    <x:row r="775">
      <x:c r="A775" s="23" t="str">
        <x:v>active_label_common_panel</x:v>
      </x:c>
      <x:c r="B775" s="23" t="n">
        <x:v>3</x:v>
      </x:c>
      <x:c r="C775" s="23" t="str">
        <x:v>checkpoint:epoch:glm-4-5v</x:v>
      </x:c>
      <x:c r="D775" s="23" t="str">
        <x:v>GLM-4.5V</x:v>
      </x:c>
      <x:c r="E775" s="23" t="str">
        <x:v>zai</x:v>
      </x:c>
      <x:c r="F775" s="78" t="n">
        <x:v>45884</x:v>
      </x:c>
      <x:c r="G775" s="78" t="n">
        <x:v>45883</x:v>
      </x:c>
      <x:c r="H775" s="81" t="n">
        <x:v>0.9486832980505138</x:v>
      </x:c>
      <x:c r="I775" s="81" t="n">
        <x:v>1.03923048454</x:v>
      </x:c>
      <x:c r="J775" s="23" t="str">
        <x:v>total_b</x:v>
      </x:c>
      <x:c r="K775" s="23" t="str">
        <x:v>score_date</x:v>
      </x:c>
      <x:c r="L775" s="81" t="n">
        <x:v>108</x:v>
      </x:c>
      <x:c r="M775" s="81" t="n">
        <x:v>7.674976772499412</x:v>
      </x:c>
      <x:c r="N775" s="81" t="n">
        <x:v>-1.1483466856817774</x:v>
      </x:c>
      <x:c r="O775" s="23" t="n">
        <x:v>20</x:v>
      </x:c>
      <x:c r="P775" s="23" t="n">
        <x:v>7</x:v>
      </x:c>
      <x:c r="Q775" s="78" t="n">
        <x:v>45877</x:v>
      </x:c>
      <x:c r="R775" s="23" t="str">
        <x:v>True</x:v>
      </x:c>
      <x:c r="S775" s="23" t="str">
        <x:v>True</x:v>
      </x:c>
      <x:c r="T775" s="23" t="str">
        <x:v>False</x:v>
      </x:c>
    </x:row>
    <x:row r="776">
      <x:c r="A776" s="23" t="str">
        <x:v>active_label_common_panel</x:v>
      </x:c>
      <x:c r="B776" s="23" t="n">
        <x:v>3</x:v>
      </x:c>
      <x:c r="C776" s="23" t="str">
        <x:v>checkpoint:epoch:glm-4-5v</x:v>
      </x:c>
      <x:c r="D776" s="23" t="str">
        <x:v>GLM-4.5V</x:v>
      </x:c>
      <x:c r="E776" s="23" t="str">
        <x:v>zai</x:v>
      </x:c>
      <x:c r="F776" s="78" t="n">
        <x:v>45884</x:v>
      </x:c>
      <x:c r="G776" s="78" t="n">
        <x:v>45883</x:v>
      </x:c>
      <x:c r="H776" s="81" t="n">
        <x:v>0.9486832980505138</x:v>
      </x:c>
      <x:c r="I776" s="81" t="n">
        <x:v>1.03923048454</x:v>
      </x:c>
      <x:c r="J776" s="23" t="str">
        <x:v>total_b</x:v>
      </x:c>
      <x:c r="K776" s="23" t="str">
        <x:v>score_date_historical_price</x:v>
      </x:c>
      <x:c r="L776" s="81" t="n">
        <x:v>108</x:v>
      </x:c>
      <x:c r="M776" s="81" t="n">
        <x:v>695.9849552329208</x:v>
      </x:c>
      <x:c r="N776" s="81" t="n">
        <x:v>0.8091760962932343</x:v>
      </x:c>
      <x:c r="O776" s="23" t="n">
        <x:v>20</x:v>
      </x:c>
      <x:c r="P776" s="23" t="n">
        <x:v>7</x:v>
      </x:c>
      <x:c r="Q776" s="78" t="n">
        <x:v>45877</x:v>
      </x:c>
      <x:c r="R776" s="23" t="str">
        <x:v>True</x:v>
      </x:c>
      <x:c r="S776" s="23" t="str">
        <x:v>True</x:v>
      </x:c>
      <x:c r="T776" s="23" t="str">
        <x:v>False</x:v>
      </x:c>
    </x:row>
    <x:row r="777">
      <x:c r="A777" s="23" t="str">
        <x:v>active_label_common_panel</x:v>
      </x:c>
      <x:c r="B777" s="23" t="n">
        <x:v>3</x:v>
      </x:c>
      <x:c r="C777" s="23" t="str">
        <x:v>checkpoint:epoch:glm-4-5v</x:v>
      </x:c>
      <x:c r="D777" s="23" t="str">
        <x:v>GLM-4.5V</x:v>
      </x:c>
      <x:c r="E777" s="23" t="str">
        <x:v>zai</x:v>
      </x:c>
      <x:c r="F777" s="78" t="n">
        <x:v>45884</x:v>
      </x:c>
      <x:c r="G777" s="78" t="n">
        <x:v>45883</x:v>
      </x:c>
      <x:c r="H777" s="81" t="n">
        <x:v>0.9486832980505138</x:v>
      </x:c>
      <x:c r="I777" s="81" t="n">
        <x:v>1.03923048454</x:v>
      </x:c>
      <x:c r="J777" s="23" t="str">
        <x:v>total_b</x:v>
      </x:c>
      <x:c r="K777" s="23" t="str">
        <x:v>score_date_current_price_nonprospective</x:v>
      </x:c>
      <x:c r="L777" s="81" t="n">
        <x:v>108</x:v>
      </x:c>
      <x:c r="M777" s="81" t="n">
        <x:v>206.5284577330227</x:v>
      </x:c>
      <x:c r="N777" s="81" t="n">
        <x:v>0.2815561464371845</x:v>
      </x:c>
      <x:c r="O777" s="23" t="n">
        <x:v>20</x:v>
      </x:c>
      <x:c r="P777" s="23" t="n">
        <x:v>7</x:v>
      </x:c>
      <x:c r="Q777" s="78" t="n">
        <x:v>45877</x:v>
      </x:c>
      <x:c r="R777" s="23" t="str">
        <x:v>True</x:v>
      </x:c>
      <x:c r="S777" s="23" t="str">
        <x:v>True</x:v>
      </x:c>
      <x:c r="T777" s="23" t="str">
        <x:v>True</x:v>
      </x:c>
    </x:row>
    <x:row r="778">
      <x:c r="A778" s="23" t="str">
        <x:v>active_label_common_panel</x:v>
      </x:c>
      <x:c r="B778" s="23" t="n">
        <x:v>3</x:v>
      </x:c>
      <x:c r="C778" s="23" t="str">
        <x:v>checkpoint:epoch:deepseek-v3-1</x:v>
      </x:c>
      <x:c r="D778" s="23" t="str">
        <x:v>DeepSeek-V3.1</x:v>
      </x:c>
      <x:c r="E778" s="23" t="str">
        <x:v>deepseek</x:v>
      </x:c>
      <x:c r="F778" s="78" t="n">
        <x:v>45890</x:v>
      </x:c>
      <x:c r="G778" s="78" t="n">
        <x:v>45893</x:v>
      </x:c>
      <x:c r="H778" s="81" t="n">
        <x:v>0.4</x:v>
      </x:c>
      <x:c r="I778" s="81" t="n">
        <x:v>0.743240928382</x:v>
      </x:c>
      <x:c r="J778" s="23" t="str">
        <x:v>active_b</x:v>
      </x:c>
      <x:c r="K778" s="23" t="str">
        <x:v>date_historical_price</x:v>
      </x:c>
      <x:c r="L778" s="81" t="n">
        <x:v>37</x:v>
      </x:c>
      <x:c r="M778" s="81" t="n">
        <x:v>13.415857140319234</x:v>
      </x:c>
      <x:c r="N778" s="81" t="n">
        <x:v>-0.44058329905911003</x:v>
      </x:c>
      <x:c r="O778" s="23" t="n">
        <x:v>19</x:v>
      </x:c>
      <x:c r="P778" s="23" t="n">
        <x:v>7</x:v>
      </x:c>
      <x:c r="Q778" s="78" t="n">
        <x:v>45883</x:v>
      </x:c>
      <x:c r="R778" s="23" t="str">
        <x:v>True</x:v>
      </x:c>
      <x:c r="S778" s="23" t="str">
        <x:v>True</x:v>
      </x:c>
      <x:c r="T778" s="23" t="str">
        <x:v>False</x:v>
      </x:c>
    </x:row>
    <x:row r="779">
      <x:c r="A779" s="23" t="str">
        <x:v>active_label_common_panel</x:v>
      </x:c>
      <x:c r="B779" s="23" t="n">
        <x:v>3</x:v>
      </x:c>
      <x:c r="C779" s="23" t="str">
        <x:v>checkpoint:epoch:deepseek-v3-1</x:v>
      </x:c>
      <x:c r="D779" s="23" t="str">
        <x:v>DeepSeek-V3.1</x:v>
      </x:c>
      <x:c r="E779" s="23" t="str">
        <x:v>deepseek</x:v>
      </x:c>
      <x:c r="F779" s="78" t="n">
        <x:v>45890</x:v>
      </x:c>
      <x:c r="G779" s="78" t="n">
        <x:v>45893</x:v>
      </x:c>
      <x:c r="H779" s="81" t="n">
        <x:v>0.4</x:v>
      </x:c>
      <x:c r="I779" s="81" t="n">
        <x:v>0.743240928382</x:v>
      </x:c>
      <x:c r="J779" s="23" t="str">
        <x:v>active_b</x:v>
      </x:c>
      <x:c r="K779" s="23" t="str">
        <x:v>score_date</x:v>
      </x:c>
      <x:c r="L779" s="81" t="n">
        <x:v>37</x:v>
      </x:c>
      <x:c r="M779" s="81" t="n">
        <x:v>11.590372836880288</x:v>
      </x:c>
      <x:c r="N779" s="81" t="n">
        <x:v>-0.5041043175774793</x:v>
      </x:c>
      <x:c r="O779" s="23" t="n">
        <x:v>19</x:v>
      </x:c>
      <x:c r="P779" s="23" t="n">
        <x:v>7</x:v>
      </x:c>
      <x:c r="Q779" s="78" t="n">
        <x:v>45883</x:v>
      </x:c>
      <x:c r="R779" s="23" t="str">
        <x:v>True</x:v>
      </x:c>
      <x:c r="S779" s="23" t="str">
        <x:v>True</x:v>
      </x:c>
      <x:c r="T779" s="23" t="str">
        <x:v>False</x:v>
      </x:c>
    </x:row>
    <x:row r="780">
      <x:c r="A780" s="23" t="str">
        <x:v>active_label_common_panel</x:v>
      </x:c>
      <x:c r="B780" s="23" t="n">
        <x:v>3</x:v>
      </x:c>
      <x:c r="C780" s="23" t="str">
        <x:v>checkpoint:epoch:deepseek-v3-1</x:v>
      </x:c>
      <x:c r="D780" s="23" t="str">
        <x:v>DeepSeek-V3.1</x:v>
      </x:c>
      <x:c r="E780" s="23" t="str">
        <x:v>deepseek</x:v>
      </x:c>
      <x:c r="F780" s="78" t="n">
        <x:v>45890</x:v>
      </x:c>
      <x:c r="G780" s="78" t="n">
        <x:v>45893</x:v>
      </x:c>
      <x:c r="H780" s="81" t="n">
        <x:v>0.4</x:v>
      </x:c>
      <x:c r="I780" s="81" t="n">
        <x:v>0.743240928382</x:v>
      </x:c>
      <x:c r="J780" s="23" t="str">
        <x:v>active_b</x:v>
      </x:c>
      <x:c r="K780" s="23" t="str">
        <x:v>score_date_historical_price</x:v>
      </x:c>
      <x:c r="L780" s="81" t="n">
        <x:v>37</x:v>
      </x:c>
      <x:c r="M780" s="81" t="n">
        <x:v>12.776340352696662</x:v>
      </x:c>
      <x:c r="N780" s="81" t="n">
        <x:v>-0.4617952514837489</x:v>
      </x:c>
      <x:c r="O780" s="23" t="n">
        <x:v>19</x:v>
      </x:c>
      <x:c r="P780" s="23" t="n">
        <x:v>7</x:v>
      </x:c>
      <x:c r="Q780" s="78" t="n">
        <x:v>45883</x:v>
      </x:c>
      <x:c r="R780" s="23" t="str">
        <x:v>True</x:v>
      </x:c>
      <x:c r="S780" s="23" t="str">
        <x:v>True</x:v>
      </x:c>
      <x:c r="T780" s="23" t="str">
        <x:v>False</x:v>
      </x:c>
    </x:row>
    <x:row r="781">
      <x:c r="A781" s="23" t="str">
        <x:v>active_label_common_panel</x:v>
      </x:c>
      <x:c r="B781" s="23" t="n">
        <x:v>3</x:v>
      </x:c>
      <x:c r="C781" s="23" t="str">
        <x:v>checkpoint:epoch:deepseek-v3-1</x:v>
      </x:c>
      <x:c r="D781" s="23" t="str">
        <x:v>DeepSeek-V3.1</x:v>
      </x:c>
      <x:c r="E781" s="23" t="str">
        <x:v>deepseek</x:v>
      </x:c>
      <x:c r="F781" s="78" t="n">
        <x:v>45890</x:v>
      </x:c>
      <x:c r="G781" s="78" t="n">
        <x:v>45893</x:v>
      </x:c>
      <x:c r="H781" s="81" t="n">
        <x:v>0.4</x:v>
      </x:c>
      <x:c r="I781" s="81" t="n">
        <x:v>0.743240928382</x:v>
      </x:c>
      <x:c r="J781" s="23" t="str">
        <x:v>active_b</x:v>
      </x:c>
      <x:c r="K781" s="23" t="str">
        <x:v>score_date_current_price_nonprospective</x:v>
      </x:c>
      <x:c r="L781" s="81" t="n">
        <x:v>37</x:v>
      </x:c>
      <x:c r="M781" s="81" t="n">
        <x:v>14.057236018605927</x:v>
      </x:c>
      <x:c r="N781" s="81" t="n">
        <x:v>-0.42030178744232005</x:v>
      </x:c>
      <x:c r="O781" s="23" t="n">
        <x:v>19</x:v>
      </x:c>
      <x:c r="P781" s="23" t="n">
        <x:v>7</x:v>
      </x:c>
      <x:c r="Q781" s="78" t="n">
        <x:v>45883</x:v>
      </x:c>
      <x:c r="R781" s="23" t="str">
        <x:v>True</x:v>
      </x:c>
      <x:c r="S781" s="23" t="str">
        <x:v>True</x:v>
      </x:c>
      <x:c r="T781" s="23" t="str">
        <x:v>True</x:v>
      </x:c>
    </x:row>
    <x:row r="782">
      <x:c r="A782" s="23" t="str">
        <x:v>active_label_common_panel</x:v>
      </x:c>
      <x:c r="B782" s="23" t="n">
        <x:v>3</x:v>
      </x:c>
      <x:c r="C782" s="23" t="str">
        <x:v>checkpoint:epoch:deepseek-v3-1</x:v>
      </x:c>
      <x:c r="D782" s="23" t="str">
        <x:v>DeepSeek-V3.1</x:v>
      </x:c>
      <x:c r="E782" s="23" t="str">
        <x:v>deepseek</x:v>
      </x:c>
      <x:c r="F782" s="78" t="n">
        <x:v>45890</x:v>
      </x:c>
      <x:c r="G782" s="78" t="n">
        <x:v>45893</x:v>
      </x:c>
      <x:c r="H782" s="81" t="n">
        <x:v>0.4</x:v>
      </x:c>
      <x:c r="I782" s="81" t="n">
        <x:v>0.743240928382</x:v>
      </x:c>
      <x:c r="J782" s="23" t="str">
        <x:v>total_b</x:v>
      </x:c>
      <x:c r="K782" s="23" t="str">
        <x:v>date_historical_price</x:v>
      </x:c>
      <x:c r="L782" s="81" t="n">
        <x:v>671</x:v>
      </x:c>
      <x:c r="M782" s="81" t="n">
        <x:v>268.09050506861735</x:v>
      </x:c>
      <x:c r="N782" s="81" t="n">
        <x:v>-0.39844108727274863</x:v>
      </x:c>
      <x:c r="O782" s="23" t="n">
        <x:v>19</x:v>
      </x:c>
      <x:c r="P782" s="23" t="n">
        <x:v>7</x:v>
      </x:c>
      <x:c r="Q782" s="78" t="n">
        <x:v>45883</x:v>
      </x:c>
      <x:c r="R782" s="23" t="str">
        <x:v>True</x:v>
      </x:c>
      <x:c r="S782" s="23" t="str">
        <x:v>True</x:v>
      </x:c>
      <x:c r="T782" s="23" t="str">
        <x:v>False</x:v>
      </x:c>
    </x:row>
    <x:row r="783">
      <x:c r="A783" s="23" t="str">
        <x:v>active_label_common_panel</x:v>
      </x:c>
      <x:c r="B783" s="23" t="n">
        <x:v>3</x:v>
      </x:c>
      <x:c r="C783" s="23" t="str">
        <x:v>checkpoint:epoch:deepseek-v3-1</x:v>
      </x:c>
      <x:c r="D783" s="23" t="str">
        <x:v>DeepSeek-V3.1</x:v>
      </x:c>
      <x:c r="E783" s="23" t="str">
        <x:v>deepseek</x:v>
      </x:c>
      <x:c r="F783" s="78" t="n">
        <x:v>45890</x:v>
      </x:c>
      <x:c r="G783" s="78" t="n">
        <x:v>45893</x:v>
      </x:c>
      <x:c r="H783" s="81" t="n">
        <x:v>0.4</x:v>
      </x:c>
      <x:c r="I783" s="81" t="n">
        <x:v>0.743240928382</x:v>
      </x:c>
      <x:c r="J783" s="23" t="str">
        <x:v>total_b</x:v>
      </x:c>
      <x:c r="K783" s="23" t="str">
        <x:v>score_date</x:v>
      </x:c>
      <x:c r="L783" s="81" t="n">
        <x:v>671</x:v>
      </x:c>
      <x:c r="M783" s="81" t="n">
        <x:v>258.4850421703178</x:v>
      </x:c>
      <x:c r="N783" s="81" t="n">
        <x:v>-0.4142871034579652</x:v>
      </x:c>
      <x:c r="O783" s="23" t="n">
        <x:v>19</x:v>
      </x:c>
      <x:c r="P783" s="23" t="n">
        <x:v>7</x:v>
      </x:c>
      <x:c r="Q783" s="78" t="n">
        <x:v>45883</x:v>
      </x:c>
      <x:c r="R783" s="23" t="str">
        <x:v>True</x:v>
      </x:c>
      <x:c r="S783" s="23" t="str">
        <x:v>True</x:v>
      </x:c>
      <x:c r="T783" s="23" t="str">
        <x:v>False</x:v>
      </x:c>
    </x:row>
    <x:row r="784">
      <x:c r="A784" s="23" t="str">
        <x:v>active_label_common_panel</x:v>
      </x:c>
      <x:c r="B784" s="23" t="n">
        <x:v>3</x:v>
      </x:c>
      <x:c r="C784" s="23" t="str">
        <x:v>checkpoint:epoch:deepseek-v3-1</x:v>
      </x:c>
      <x:c r="D784" s="23" t="str">
        <x:v>DeepSeek-V3.1</x:v>
      </x:c>
      <x:c r="E784" s="23" t="str">
        <x:v>deepseek</x:v>
      </x:c>
      <x:c r="F784" s="78" t="n">
        <x:v>45890</x:v>
      </x:c>
      <x:c r="G784" s="78" t="n">
        <x:v>45893</x:v>
      </x:c>
      <x:c r="H784" s="81" t="n">
        <x:v>0.4</x:v>
      </x:c>
      <x:c r="I784" s="81" t="n">
        <x:v>0.743240928382</x:v>
      </x:c>
      <x:c r="J784" s="23" t="str">
        <x:v>total_b</x:v>
      </x:c>
      <x:c r="K784" s="23" t="str">
        <x:v>score_date_historical_price</x:v>
      </x:c>
      <x:c r="L784" s="81" t="n">
        <x:v>671</x:v>
      </x:c>
      <x:c r="M784" s="81" t="n">
        <x:v>337.8826480548114</x:v>
      </x:c>
      <x:c r="N784" s="81" t="n">
        <x:v>-0.29795663099114833</x:v>
      </x:c>
      <x:c r="O784" s="23" t="n">
        <x:v>19</x:v>
      </x:c>
      <x:c r="P784" s="23" t="n">
        <x:v>7</x:v>
      </x:c>
      <x:c r="Q784" s="78" t="n">
        <x:v>45883</x:v>
      </x:c>
      <x:c r="R784" s="23" t="str">
        <x:v>True</x:v>
      </x:c>
      <x:c r="S784" s="23" t="str">
        <x:v>True</x:v>
      </x:c>
      <x:c r="T784" s="23" t="str">
        <x:v>False</x:v>
      </x:c>
    </x:row>
    <x:row r="785">
      <x:c r="A785" s="23" t="str">
        <x:v>active_label_common_panel</x:v>
      </x:c>
      <x:c r="B785" s="23" t="n">
        <x:v>3</x:v>
      </x:c>
      <x:c r="C785" s="23" t="str">
        <x:v>checkpoint:epoch:deepseek-v3-1</x:v>
      </x:c>
      <x:c r="D785" s="23" t="str">
        <x:v>DeepSeek-V3.1</x:v>
      </x:c>
      <x:c r="E785" s="23" t="str">
        <x:v>deepseek</x:v>
      </x:c>
      <x:c r="F785" s="78" t="n">
        <x:v>45890</x:v>
      </x:c>
      <x:c r="G785" s="78" t="n">
        <x:v>45893</x:v>
      </x:c>
      <x:c r="H785" s="81" t="n">
        <x:v>0.4</x:v>
      </x:c>
      <x:c r="I785" s="81" t="n">
        <x:v>0.743240928382</x:v>
      </x:c>
      <x:c r="J785" s="23" t="str">
        <x:v>total_b</x:v>
      </x:c>
      <x:c r="K785" s="23" t="str">
        <x:v>score_date_current_price_nonprospective</x:v>
      </x:c>
      <x:c r="L785" s="81" t="n">
        <x:v>671</x:v>
      </x:c>
      <x:c r="M785" s="81" t="n">
        <x:v>384.08737274325875</x:v>
      </x:c>
      <x:c r="N785" s="81" t="n">
        <x:v>-0.24229249063481942</x:v>
      </x:c>
      <x:c r="O785" s="23" t="n">
        <x:v>19</x:v>
      </x:c>
      <x:c r="P785" s="23" t="n">
        <x:v>7</x:v>
      </x:c>
      <x:c r="Q785" s="78" t="n">
        <x:v>45883</x:v>
      </x:c>
      <x:c r="R785" s="23" t="str">
        <x:v>True</x:v>
      </x:c>
      <x:c r="S785" s="23" t="str">
        <x:v>True</x:v>
      </x:c>
      <x:c r="T785" s="23" t="str">
        <x:v>True</x:v>
      </x:c>
    </x:row>
    <x:row r="786">
      <x:c r="A786" s="23" t="str">
        <x:v>active_label_common_panel</x:v>
      </x:c>
      <x:c r="B786" s="23" t="n">
        <x:v>3</x:v>
      </x:c>
      <x:c r="C786" s="23" t="str">
        <x:v>checkpoint:epoch:qwen3-next-80b-a3b</x:v>
      </x:c>
      <x:c r="D786" s="23" t="str">
        <x:v>Qwen3-Next-80B-A3B</x:v>
      </x:c>
      <x:c r="E786" s="23" t="str">
        <x:v>alibaba</x:v>
      </x:c>
      <x:c r="F786" s="78" t="n">
        <x:v>45910</x:v>
      </x:c>
      <x:c r="G786" s="78" t="n">
        <x:v>45914</x:v>
      </x:c>
      <x:c r="H786" s="81" t="n">
        <x:v>0.195652</x:v>
      </x:c>
      <x:c r="I786" s="81" t="n">
        <x:v>0.37796327387399997</x:v>
      </x:c>
      <x:c r="J786" s="23" t="str">
        <x:v>active_b</x:v>
      </x:c>
      <x:c r="K786" s="23" t="str">
        <x:v>date_historical_price</x:v>
      </x:c>
      <x:c r="L786" s="81" t="n">
        <x:v>3</x:v>
      </x:c>
      <x:c r="M786" s="81" t="n">
        <x:v>9.073678680380887</x:v>
      </x:c>
      <x:c r="N786" s="81" t="n">
        <x:v>0.48066214112632355</x:v>
      </x:c>
      <x:c r="O786" s="23" t="n">
        <x:v>16</x:v>
      </x:c>
      <x:c r="P786" s="23" t="n">
        <x:v>7</x:v>
      </x:c>
      <x:c r="Q786" s="78" t="n">
        <x:v>45893</x:v>
      </x:c>
      <x:c r="R786" s="23" t="str">
        <x:v>True</x:v>
      </x:c>
      <x:c r="S786" s="23" t="str">
        <x:v>True</x:v>
      </x:c>
      <x:c r="T786" s="23" t="str">
        <x:v>False</x:v>
      </x:c>
    </x:row>
    <x:row r="787">
      <x:c r="A787" s="23" t="str">
        <x:v>active_label_common_panel</x:v>
      </x:c>
      <x:c r="B787" s="23" t="n">
        <x:v>3</x:v>
      </x:c>
      <x:c r="C787" s="23" t="str">
        <x:v>checkpoint:epoch:qwen3-next-80b-a3b</x:v>
      </x:c>
      <x:c r="D787" s="23" t="str">
        <x:v>Qwen3-Next-80B-A3B</x:v>
      </x:c>
      <x:c r="E787" s="23" t="str">
        <x:v>alibaba</x:v>
      </x:c>
      <x:c r="F787" s="78" t="n">
        <x:v>45910</x:v>
      </x:c>
      <x:c r="G787" s="78" t="n">
        <x:v>45914</x:v>
      </x:c>
      <x:c r="H787" s="81" t="n">
        <x:v>0.195652</x:v>
      </x:c>
      <x:c r="I787" s="81" t="n">
        <x:v>0.37796327387399997</x:v>
      </x:c>
      <x:c r="J787" s="23" t="str">
        <x:v>active_b</x:v>
      </x:c>
      <x:c r="K787" s="23" t="str">
        <x:v>score_date</x:v>
      </x:c>
      <x:c r="L787" s="81" t="n">
        <x:v>3</x:v>
      </x:c>
      <x:c r="M787" s="81" t="n">
        <x:v>9.793925136423416</x:v>
      </x:c>
      <x:c r="N787" s="81" t="n">
        <x:v>0.5138355252808473</x:v>
      </x:c>
      <x:c r="O787" s="23" t="n">
        <x:v>16</x:v>
      </x:c>
      <x:c r="P787" s="23" t="n">
        <x:v>7</x:v>
      </x:c>
      <x:c r="Q787" s="78" t="n">
        <x:v>45893</x:v>
      </x:c>
      <x:c r="R787" s="23" t="str">
        <x:v>True</x:v>
      </x:c>
      <x:c r="S787" s="23" t="str">
        <x:v>True</x:v>
      </x:c>
      <x:c r="T787" s="23" t="str">
        <x:v>False</x:v>
      </x:c>
    </x:row>
    <x:row r="788">
      <x:c r="A788" s="23" t="str">
        <x:v>active_label_common_panel</x:v>
      </x:c>
      <x:c r="B788" s="23" t="n">
        <x:v>3</x:v>
      </x:c>
      <x:c r="C788" s="23" t="str">
        <x:v>checkpoint:epoch:qwen3-next-80b-a3b</x:v>
      </x:c>
      <x:c r="D788" s="23" t="str">
        <x:v>Qwen3-Next-80B-A3B</x:v>
      </x:c>
      <x:c r="E788" s="23" t="str">
        <x:v>alibaba</x:v>
      </x:c>
      <x:c r="F788" s="78" t="n">
        <x:v>45910</x:v>
      </x:c>
      <x:c r="G788" s="78" t="n">
        <x:v>45914</x:v>
      </x:c>
      <x:c r="H788" s="81" t="n">
        <x:v>0.195652</x:v>
      </x:c>
      <x:c r="I788" s="81" t="n">
        <x:v>0.37796327387399997</x:v>
      </x:c>
      <x:c r="J788" s="23" t="str">
        <x:v>active_b</x:v>
      </x:c>
      <x:c r="K788" s="23" t="str">
        <x:v>score_date_historical_price</x:v>
      </x:c>
      <x:c r="L788" s="81" t="n">
        <x:v>3</x:v>
      </x:c>
      <x:c r="M788" s="81" t="n">
        <x:v>9.730635080110671</x:v>
      </x:c>
      <x:c r="N788" s="81" t="n">
        <x:v>0.51101993115885</x:v>
      </x:c>
      <x:c r="O788" s="23" t="n">
        <x:v>16</x:v>
      </x:c>
      <x:c r="P788" s="23" t="n">
        <x:v>7</x:v>
      </x:c>
      <x:c r="Q788" s="78" t="n">
        <x:v>45893</x:v>
      </x:c>
      <x:c r="R788" s="23" t="str">
        <x:v>True</x:v>
      </x:c>
      <x:c r="S788" s="23" t="str">
        <x:v>True</x:v>
      </x:c>
      <x:c r="T788" s="23" t="str">
        <x:v>False</x:v>
      </x:c>
    </x:row>
    <x:row r="789">
      <x:c r="A789" s="23" t="str">
        <x:v>active_label_common_panel</x:v>
      </x:c>
      <x:c r="B789" s="23" t="n">
        <x:v>3</x:v>
      </x:c>
      <x:c r="C789" s="23" t="str">
        <x:v>checkpoint:epoch:qwen3-next-80b-a3b</x:v>
      </x:c>
      <x:c r="D789" s="23" t="str">
        <x:v>Qwen3-Next-80B-A3B</x:v>
      </x:c>
      <x:c r="E789" s="23" t="str">
        <x:v>alibaba</x:v>
      </x:c>
      <x:c r="F789" s="78" t="n">
        <x:v>45910</x:v>
      </x:c>
      <x:c r="G789" s="78" t="n">
        <x:v>45914</x:v>
      </x:c>
      <x:c r="H789" s="81" t="n">
        <x:v>0.195652</x:v>
      </x:c>
      <x:c r="I789" s="81" t="n">
        <x:v>0.37796327387399997</x:v>
      </x:c>
      <x:c r="J789" s="23" t="str">
        <x:v>active_b</x:v>
      </x:c>
      <x:c r="K789" s="23" t="str">
        <x:v>score_date_current_price_nonprospective</x:v>
      </x:c>
      <x:c r="L789" s="81" t="n">
        <x:v>3</x:v>
      </x:c>
      <x:c r="M789" s="81" t="n">
        <x:v>11.523411931849443</x:v>
      </x:c>
      <x:c r="N789" s="81" t="n">
        <x:v>0.5844598323349667</x:v>
      </x:c>
      <x:c r="O789" s="23" t="n">
        <x:v>16</x:v>
      </x:c>
      <x:c r="P789" s="23" t="n">
        <x:v>7</x:v>
      </x:c>
      <x:c r="Q789" s="78" t="n">
        <x:v>45893</x:v>
      </x:c>
      <x:c r="R789" s="23" t="str">
        <x:v>True</x:v>
      </x:c>
      <x:c r="S789" s="23" t="str">
        <x:v>True</x:v>
      </x:c>
      <x:c r="T789" s="23" t="str">
        <x:v>True</x:v>
      </x:c>
    </x:row>
    <x:row r="790">
      <x:c r="A790" s="23" t="str">
        <x:v>active_label_common_panel</x:v>
      </x:c>
      <x:c r="B790" s="23" t="n">
        <x:v>3</x:v>
      </x:c>
      <x:c r="C790" s="23" t="str">
        <x:v>checkpoint:epoch:qwen3-next-80b-a3b</x:v>
      </x:c>
      <x:c r="D790" s="23" t="str">
        <x:v>Qwen3-Next-80B-A3B</x:v>
      </x:c>
      <x:c r="E790" s="23" t="str">
        <x:v>alibaba</x:v>
      </x:c>
      <x:c r="F790" s="78" t="n">
        <x:v>45910</x:v>
      </x:c>
      <x:c r="G790" s="78" t="n">
        <x:v>45914</x:v>
      </x:c>
      <x:c r="H790" s="81" t="n">
        <x:v>0.195652</x:v>
      </x:c>
      <x:c r="I790" s="81" t="n">
        <x:v>0.37796327387399997</x:v>
      </x:c>
      <x:c r="J790" s="23" t="str">
        <x:v>total_b</x:v>
      </x:c>
      <x:c r="K790" s="23" t="str">
        <x:v>date_historical_price</x:v>
      </x:c>
      <x:c r="L790" s="81" t="n">
        <x:v>80</x:v>
      </x:c>
      <x:c r="M790" s="81" t="n">
        <x:v>105.75458073183431</x:v>
      </x:c>
      <x:c r="N790" s="81" t="n">
        <x:v>0.12120920081374834</x:v>
      </x:c>
      <x:c r="O790" s="23" t="n">
        <x:v>16</x:v>
      </x:c>
      <x:c r="P790" s="23" t="n">
        <x:v>7</x:v>
      </x:c>
      <x:c r="Q790" s="78" t="n">
        <x:v>45893</x:v>
      </x:c>
      <x:c r="R790" s="23" t="str">
        <x:v>True</x:v>
      </x:c>
      <x:c r="S790" s="23" t="str">
        <x:v>True</x:v>
      </x:c>
      <x:c r="T790" s="23" t="str">
        <x:v>False</x:v>
      </x:c>
    </x:row>
    <x:row r="791">
      <x:c r="A791" s="23" t="str">
        <x:v>active_label_common_panel</x:v>
      </x:c>
      <x:c r="B791" s="23" t="n">
        <x:v>3</x:v>
      </x:c>
      <x:c r="C791" s="23" t="str">
        <x:v>checkpoint:epoch:qwen3-next-80b-a3b</x:v>
      </x:c>
      <x:c r="D791" s="23" t="str">
        <x:v>Qwen3-Next-80B-A3B</x:v>
      </x:c>
      <x:c r="E791" s="23" t="str">
        <x:v>alibaba</x:v>
      </x:c>
      <x:c r="F791" s="78" t="n">
        <x:v>45910</x:v>
      </x:c>
      <x:c r="G791" s="78" t="n">
        <x:v>45914</x:v>
      </x:c>
      <x:c r="H791" s="81" t="n">
        <x:v>0.195652</x:v>
      </x:c>
      <x:c r="I791" s="81" t="n">
        <x:v>0.37796327387399997</x:v>
      </x:c>
      <x:c r="J791" s="23" t="str">
        <x:v>total_b</x:v>
      </x:c>
      <x:c r="K791" s="23" t="str">
        <x:v>score_date</x:v>
      </x:c>
      <x:c r="L791" s="81" t="n">
        <x:v>80</x:v>
      </x:c>
      <x:c r="M791" s="81" t="n">
        <x:v>87.75283636797613</x:v>
      </x:c>
      <x:c r="N791" s="81" t="n">
        <x:v>0.04017117574196251</x:v>
      </x:c>
      <x:c r="O791" s="23" t="n">
        <x:v>16</x:v>
      </x:c>
      <x:c r="P791" s="23" t="n">
        <x:v>7</x:v>
      </x:c>
      <x:c r="Q791" s="78" t="n">
        <x:v>45893</x:v>
      </x:c>
      <x:c r="R791" s="23" t="str">
        <x:v>True</x:v>
      </x:c>
      <x:c r="S791" s="23" t="str">
        <x:v>True</x:v>
      </x:c>
      <x:c r="T791" s="23" t="str">
        <x:v>False</x:v>
      </x:c>
    </x:row>
    <x:row r="792">
      <x:c r="A792" s="23" t="str">
        <x:v>active_label_common_panel</x:v>
      </x:c>
      <x:c r="B792" s="23" t="n">
        <x:v>3</x:v>
      </x:c>
      <x:c r="C792" s="23" t="str">
        <x:v>checkpoint:epoch:qwen3-next-80b-a3b</x:v>
      </x:c>
      <x:c r="D792" s="23" t="str">
        <x:v>Qwen3-Next-80B-A3B</x:v>
      </x:c>
      <x:c r="E792" s="23" t="str">
        <x:v>alibaba</x:v>
      </x:c>
      <x:c r="F792" s="78" t="n">
        <x:v>45910</x:v>
      </x:c>
      <x:c r="G792" s="78" t="n">
        <x:v>45914</x:v>
      </x:c>
      <x:c r="H792" s="81" t="n">
        <x:v>0.195652</x:v>
      </x:c>
      <x:c r="I792" s="81" t="n">
        <x:v>0.37796327387399997</x:v>
      </x:c>
      <x:c r="J792" s="23" t="str">
        <x:v>total_b</x:v>
      </x:c>
      <x:c r="K792" s="23" t="str">
        <x:v>score_date_historical_price</x:v>
      </x:c>
      <x:c r="L792" s="81" t="n">
        <x:v>80</x:v>
      </x:c>
      <x:c r="M792" s="81" t="n">
        <x:v>86.50863315097966</x:v>
      </x:c>
      <x:c r="N792" s="81" t="n">
        <x:v>0.03396946316354141</x:v>
      </x:c>
      <x:c r="O792" s="23" t="n">
        <x:v>16</x:v>
      </x:c>
      <x:c r="P792" s="23" t="n">
        <x:v>7</x:v>
      </x:c>
      <x:c r="Q792" s="78" t="n">
        <x:v>45893</x:v>
      </x:c>
      <x:c r="R792" s="23" t="str">
        <x:v>True</x:v>
      </x:c>
      <x:c r="S792" s="23" t="str">
        <x:v>True</x:v>
      </x:c>
      <x:c r="T792" s="23" t="str">
        <x:v>False</x:v>
      </x:c>
    </x:row>
    <x:row r="793">
      <x:c r="A793" s="23" t="str">
        <x:v>active_label_common_panel</x:v>
      </x:c>
      <x:c r="B793" s="23" t="n">
        <x:v>3</x:v>
      </x:c>
      <x:c r="C793" s="23" t="str">
        <x:v>checkpoint:epoch:qwen3-next-80b-a3b</x:v>
      </x:c>
      <x:c r="D793" s="23" t="str">
        <x:v>Qwen3-Next-80B-A3B</x:v>
      </x:c>
      <x:c r="E793" s="23" t="str">
        <x:v>alibaba</x:v>
      </x:c>
      <x:c r="F793" s="78" t="n">
        <x:v>45910</x:v>
      </x:c>
      <x:c r="G793" s="78" t="n">
        <x:v>45914</x:v>
      </x:c>
      <x:c r="H793" s="81" t="n">
        <x:v>0.195652</x:v>
      </x:c>
      <x:c r="I793" s="81" t="n">
        <x:v>0.37796327387399997</x:v>
      </x:c>
      <x:c r="J793" s="23" t="str">
        <x:v>total_b</x:v>
      </x:c>
      <x:c r="K793" s="23" t="str">
        <x:v>score_date_current_price_nonprospective</x:v>
      </x:c>
      <x:c r="L793" s="81" t="n">
        <x:v>80</x:v>
      </x:c>
      <x:c r="M793" s="81" t="n">
        <x:v>116.30735154822901</x:v>
      </x:c>
      <x:c r="N793" s="81" t="n">
        <x:v>0.1625171794641404</x:v>
      </x:c>
      <x:c r="O793" s="23" t="n">
        <x:v>16</x:v>
      </x:c>
      <x:c r="P793" s="23" t="n">
        <x:v>7</x:v>
      </x:c>
      <x:c r="Q793" s="78" t="n">
        <x:v>45893</x:v>
      </x:c>
      <x:c r="R793" s="23" t="str">
        <x:v>True</x:v>
      </x:c>
      <x:c r="S793" s="23" t="str">
        <x:v>True</x:v>
      </x:c>
      <x:c r="T793" s="23" t="str">
        <x:v>True</x:v>
      </x:c>
    </x:row>
    <x:row r="794">
      <x:c r="A794" s="23" t="str">
        <x:v>active_label_common_panel</x:v>
      </x:c>
      <x:c r="B794" s="23" t="n">
        <x:v>3</x:v>
      </x:c>
      <x:c r="C794" s="23" t="str">
        <x:v>checkpoint:epoch:deepseek-v3-1-terminus</x:v>
      </x:c>
      <x:c r="D794" s="23" t="str">
        <x:v>DeepSeek-V3.1-Terminus</x:v>
      </x:c>
      <x:c r="E794" s="23" t="str">
        <x:v>deepseek</x:v>
      </x:c>
      <x:c r="F794" s="78" t="n">
        <x:v>45922</x:v>
      </x:c>
      <x:c r="G794" s="78" t="n">
        <x:v>45925</x:v>
      </x:c>
      <x:c r="H794" s="81" t="n">
        <x:v>0.5196152422706632</x:v>
      </x:c>
      <x:c r="I794" s="81" t="n">
        <x:v>0.519615242271</x:v>
      </x:c>
      <x:c r="J794" s="23" t="str">
        <x:v>active_b</x:v>
      </x:c>
      <x:c r="K794" s="23" t="str">
        <x:v>date_historical_price</x:v>
      </x:c>
      <x:c r="L794" s="81" t="n">
        <x:v>37</x:v>
      </x:c>
      <x:c r="M794" s="81" t="n">
        <x:v>12.160939993632654</x:v>
      </x:c>
      <x:c r="N794" s="81" t="n">
        <x:v>-0.48323457854887897</x:v>
      </x:c>
      <x:c r="O794" s="23" t="n">
        <x:v>20</x:v>
      </x:c>
      <x:c r="P794" s="23" t="n">
        <x:v>7</x:v>
      </x:c>
      <x:c r="Q794" s="78" t="n">
        <x:v>45914</x:v>
      </x:c>
      <x:c r="R794" s="23" t="str">
        <x:v>True</x:v>
      </x:c>
      <x:c r="S794" s="23" t="str">
        <x:v>True</x:v>
      </x:c>
      <x:c r="T794" s="23" t="str">
        <x:v>False</x:v>
      </x:c>
    </x:row>
    <x:row r="795">
      <x:c r="A795" s="23" t="str">
        <x:v>active_label_common_panel</x:v>
      </x:c>
      <x:c r="B795" s="23" t="n">
        <x:v>3</x:v>
      </x:c>
      <x:c r="C795" s="23" t="str">
        <x:v>checkpoint:epoch:deepseek-v3-1-terminus</x:v>
      </x:c>
      <x:c r="D795" s="23" t="str">
        <x:v>DeepSeek-V3.1-Terminus</x:v>
      </x:c>
      <x:c r="E795" s="23" t="str">
        <x:v>deepseek</x:v>
      </x:c>
      <x:c r="F795" s="78" t="n">
        <x:v>45922</x:v>
      </x:c>
      <x:c r="G795" s="78" t="n">
        <x:v>45925</x:v>
      </x:c>
      <x:c r="H795" s="81" t="n">
        <x:v>0.5196152422706632</x:v>
      </x:c>
      <x:c r="I795" s="81" t="n">
        <x:v>0.519615242271</x:v>
      </x:c>
      <x:c r="J795" s="23" t="str">
        <x:v>active_b</x:v>
      </x:c>
      <x:c r="K795" s="23" t="str">
        <x:v>score_date</x:v>
      </x:c>
      <x:c r="L795" s="81" t="n">
        <x:v>37</x:v>
      </x:c>
      <x:c r="M795" s="81" t="n">
        <x:v>10.790499318851342</x:v>
      </x:c>
      <x:c r="N795" s="81" t="n">
        <x:v>-0.5351601824049845</x:v>
      </x:c>
      <x:c r="O795" s="23" t="n">
        <x:v>20</x:v>
      </x:c>
      <x:c r="P795" s="23" t="n">
        <x:v>7</x:v>
      </x:c>
      <x:c r="Q795" s="78" t="n">
        <x:v>45914</x:v>
      </x:c>
      <x:c r="R795" s="23" t="str">
        <x:v>True</x:v>
      </x:c>
      <x:c r="S795" s="23" t="str">
        <x:v>True</x:v>
      </x:c>
      <x:c r="T795" s="23" t="str">
        <x:v>False</x:v>
      </x:c>
    </x:row>
    <x:row r="796">
      <x:c r="A796" s="23" t="str">
        <x:v>active_label_common_panel</x:v>
      </x:c>
      <x:c r="B796" s="23" t="n">
        <x:v>3</x:v>
      </x:c>
      <x:c r="C796" s="23" t="str">
        <x:v>checkpoint:epoch:deepseek-v3-1-terminus</x:v>
      </x:c>
      <x:c r="D796" s="23" t="str">
        <x:v>DeepSeek-V3.1-Terminus</x:v>
      </x:c>
      <x:c r="E796" s="23" t="str">
        <x:v>deepseek</x:v>
      </x:c>
      <x:c r="F796" s="78" t="n">
        <x:v>45922</x:v>
      </x:c>
      <x:c r="G796" s="78" t="n">
        <x:v>45925</x:v>
      </x:c>
      <x:c r="H796" s="81" t="n">
        <x:v>0.5196152422706632</x:v>
      </x:c>
      <x:c r="I796" s="81" t="n">
        <x:v>0.519615242271</x:v>
      </x:c>
      <x:c r="J796" s="23" t="str">
        <x:v>active_b</x:v>
      </x:c>
      <x:c r="K796" s="23" t="str">
        <x:v>score_date_historical_price</x:v>
      </x:c>
      <x:c r="L796" s="81" t="n">
        <x:v>37</x:v>
      </x:c>
      <x:c r="M796" s="81" t="n">
        <x:v>9.703805640267232</x:v>
      </x:c>
      <x:c r="N796" s="81" t="n">
        <x:v>-0.5812596347044354</x:v>
      </x:c>
      <x:c r="O796" s="23" t="n">
        <x:v>20</x:v>
      </x:c>
      <x:c r="P796" s="23" t="n">
        <x:v>7</x:v>
      </x:c>
      <x:c r="Q796" s="78" t="n">
        <x:v>45914</x:v>
      </x:c>
      <x:c r="R796" s="23" t="str">
        <x:v>True</x:v>
      </x:c>
      <x:c r="S796" s="23" t="str">
        <x:v>True</x:v>
      </x:c>
      <x:c r="T796" s="23" t="str">
        <x:v>False</x:v>
      </x:c>
    </x:row>
    <x:row r="797">
      <x:c r="A797" s="23" t="str">
        <x:v>active_label_common_panel</x:v>
      </x:c>
      <x:c r="B797" s="23" t="n">
        <x:v>3</x:v>
      </x:c>
      <x:c r="C797" s="23" t="str">
        <x:v>checkpoint:epoch:deepseek-v3-1-terminus</x:v>
      </x:c>
      <x:c r="D797" s="23" t="str">
        <x:v>DeepSeek-V3.1-Terminus</x:v>
      </x:c>
      <x:c r="E797" s="23" t="str">
        <x:v>deepseek</x:v>
      </x:c>
      <x:c r="F797" s="78" t="n">
        <x:v>45922</x:v>
      </x:c>
      <x:c r="G797" s="78" t="n">
        <x:v>45925</x:v>
      </x:c>
      <x:c r="H797" s="81" t="n">
        <x:v>0.5196152422706632</x:v>
      </x:c>
      <x:c r="I797" s="81" t="n">
        <x:v>0.519615242271</x:v>
      </x:c>
      <x:c r="J797" s="23" t="str">
        <x:v>active_b</x:v>
      </x:c>
      <x:c r="K797" s="23" t="str">
        <x:v>score_date_current_price_nonprospective</x:v>
      </x:c>
      <x:c r="L797" s="81" t="n">
        <x:v>37</x:v>
      </x:c>
      <x:c r="M797" s="81" t="n">
        <x:v>6.4333804988054535</x:v>
      </x:c>
      <x:c r="N797" s="81" t="n">
        <x:v>-0.7597624857950716</x:v>
      </x:c>
      <x:c r="O797" s="23" t="n">
        <x:v>20</x:v>
      </x:c>
      <x:c r="P797" s="23" t="n">
        <x:v>7</x:v>
      </x:c>
      <x:c r="Q797" s="78" t="n">
        <x:v>45914</x:v>
      </x:c>
      <x:c r="R797" s="23" t="str">
        <x:v>True</x:v>
      </x:c>
      <x:c r="S797" s="23" t="str">
        <x:v>True</x:v>
      </x:c>
      <x:c r="T797" s="23" t="str">
        <x:v>True</x:v>
      </x:c>
    </x:row>
    <x:row r="798">
      <x:c r="A798" s="23" t="str">
        <x:v>active_label_common_panel</x:v>
      </x:c>
      <x:c r="B798" s="23" t="n">
        <x:v>3</x:v>
      </x:c>
      <x:c r="C798" s="23" t="str">
        <x:v>checkpoint:epoch:deepseek-v3-1-terminus</x:v>
      </x:c>
      <x:c r="D798" s="23" t="str">
        <x:v>DeepSeek-V3.1-Terminus</x:v>
      </x:c>
      <x:c r="E798" s="23" t="str">
        <x:v>deepseek</x:v>
      </x:c>
      <x:c r="F798" s="78" t="n">
        <x:v>45922</x:v>
      </x:c>
      <x:c r="G798" s="78" t="n">
        <x:v>45925</x:v>
      </x:c>
      <x:c r="H798" s="81" t="n">
        <x:v>0.5196152422706632</x:v>
      </x:c>
      <x:c r="I798" s="81" t="n">
        <x:v>0.519615242271</x:v>
      </x:c>
      <x:c r="J798" s="23" t="str">
        <x:v>total_b</x:v>
      </x:c>
      <x:c r="K798" s="23" t="str">
        <x:v>date_historical_price</x:v>
      </x:c>
      <x:c r="L798" s="81" t="n">
        <x:v>671</x:v>
      </x:c>
      <x:c r="M798" s="81" t="n">
        <x:v>400.16909795168345</x:v>
      </x:c>
      <x:c r="N798" s="81" t="n">
        <x:v>-0.22447897186888838</x:v>
      </x:c>
      <x:c r="O798" s="23" t="n">
        <x:v>20</x:v>
      </x:c>
      <x:c r="P798" s="23" t="n">
        <x:v>7</x:v>
      </x:c>
      <x:c r="Q798" s="78" t="n">
        <x:v>45914</x:v>
      </x:c>
      <x:c r="R798" s="23" t="str">
        <x:v>True</x:v>
      </x:c>
      <x:c r="S798" s="23" t="str">
        <x:v>True</x:v>
      </x:c>
      <x:c r="T798" s="23" t="str">
        <x:v>False</x:v>
      </x:c>
    </x:row>
    <x:row r="799">
      <x:c r="A799" s="23" t="str">
        <x:v>active_label_common_panel</x:v>
      </x:c>
      <x:c r="B799" s="23" t="n">
        <x:v>3</x:v>
      </x:c>
      <x:c r="C799" s="23" t="str">
        <x:v>checkpoint:epoch:deepseek-v3-1-terminus</x:v>
      </x:c>
      <x:c r="D799" s="23" t="str">
        <x:v>DeepSeek-V3.1-Terminus</x:v>
      </x:c>
      <x:c r="E799" s="23" t="str">
        <x:v>deepseek</x:v>
      </x:c>
      <x:c r="F799" s="78" t="n">
        <x:v>45922</x:v>
      </x:c>
      <x:c r="G799" s="78" t="n">
        <x:v>45925</x:v>
      </x:c>
      <x:c r="H799" s="81" t="n">
        <x:v>0.5196152422706632</x:v>
      </x:c>
      <x:c r="I799" s="81" t="n">
        <x:v>0.519615242271</x:v>
      </x:c>
      <x:c r="J799" s="23" t="str">
        <x:v>total_b</x:v>
      </x:c>
      <x:c r="K799" s="23" t="str">
        <x:v>score_date</x:v>
      </x:c>
      <x:c r="L799" s="81" t="n">
        <x:v>671</x:v>
      </x:c>
      <x:c r="M799" s="81" t="n">
        <x:v>1839.6124834663171</x:v>
      </x:c>
      <x:c r="N799" s="81" t="n">
        <x:v>0.4380038278313671</x:v>
      </x:c>
      <x:c r="O799" s="23" t="n">
        <x:v>20</x:v>
      </x:c>
      <x:c r="P799" s="23" t="n">
        <x:v>7</x:v>
      </x:c>
      <x:c r="Q799" s="78" t="n">
        <x:v>45914</x:v>
      </x:c>
      <x:c r="R799" s="23" t="str">
        <x:v>True</x:v>
      </x:c>
      <x:c r="S799" s="23" t="str">
        <x:v>True</x:v>
      </x:c>
      <x:c r="T799" s="23" t="str">
        <x:v>False</x:v>
      </x:c>
    </x:row>
    <x:row r="800">
      <x:c r="A800" s="23" t="str">
        <x:v>active_label_common_panel</x:v>
      </x:c>
      <x:c r="B800" s="23" t="n">
        <x:v>3</x:v>
      </x:c>
      <x:c r="C800" s="23" t="str">
        <x:v>checkpoint:epoch:deepseek-v3-1-terminus</x:v>
      </x:c>
      <x:c r="D800" s="23" t="str">
        <x:v>DeepSeek-V3.1-Terminus</x:v>
      </x:c>
      <x:c r="E800" s="23" t="str">
        <x:v>deepseek</x:v>
      </x:c>
      <x:c r="F800" s="78" t="n">
        <x:v>45922</x:v>
      </x:c>
      <x:c r="G800" s="78" t="n">
        <x:v>45925</x:v>
      </x:c>
      <x:c r="H800" s="81" t="n">
        <x:v>0.5196152422706632</x:v>
      </x:c>
      <x:c r="I800" s="81" t="n">
        <x:v>0.519615242271</x:v>
      </x:c>
      <x:c r="J800" s="23" t="str">
        <x:v>total_b</x:v>
      </x:c>
      <x:c r="K800" s="23" t="str">
        <x:v>score_date_historical_price</x:v>
      </x:c>
      <x:c r="L800" s="81" t="n">
        <x:v>671</x:v>
      </x:c>
      <x:c r="M800" s="81" t="n">
        <x:v>1380.0148405532889</x:v>
      </x:c>
      <x:c r="N800" s="81" t="n">
        <x:v>0.3131612366204663</x:v>
      </x:c>
      <x:c r="O800" s="23" t="n">
        <x:v>20</x:v>
      </x:c>
      <x:c r="P800" s="23" t="n">
        <x:v>7</x:v>
      </x:c>
      <x:c r="Q800" s="78" t="n">
        <x:v>45914</x:v>
      </x:c>
      <x:c r="R800" s="23" t="str">
        <x:v>True</x:v>
      </x:c>
      <x:c r="S800" s="23" t="str">
        <x:v>True</x:v>
      </x:c>
      <x:c r="T800" s="23" t="str">
        <x:v>False</x:v>
      </x:c>
    </x:row>
    <x:row r="801">
      <x:c r="A801" s="23" t="str">
        <x:v>active_label_common_panel</x:v>
      </x:c>
      <x:c r="B801" s="23" t="n">
        <x:v>3</x:v>
      </x:c>
      <x:c r="C801" s="23" t="str">
        <x:v>checkpoint:epoch:deepseek-v3-1-terminus</x:v>
      </x:c>
      <x:c r="D801" s="23" t="str">
        <x:v>DeepSeek-V3.1-Terminus</x:v>
      </x:c>
      <x:c r="E801" s="23" t="str">
        <x:v>deepseek</x:v>
      </x:c>
      <x:c r="F801" s="78" t="n">
        <x:v>45922</x:v>
      </x:c>
      <x:c r="G801" s="78" t="n">
        <x:v>45925</x:v>
      </x:c>
      <x:c r="H801" s="81" t="n">
        <x:v>0.5196152422706632</x:v>
      </x:c>
      <x:c r="I801" s="81" t="n">
        <x:v>0.519615242271</x:v>
      </x:c>
      <x:c r="J801" s="23" t="str">
        <x:v>total_b</x:v>
      </x:c>
      <x:c r="K801" s="23" t="str">
        <x:v>score_date_current_price_nonprospective</x:v>
      </x:c>
      <x:c r="L801" s="81" t="n">
        <x:v>671</x:v>
      </x:c>
      <x:c r="M801" s="81" t="n">
        <x:v>636.3582923123523</x:v>
      </x:c>
      <x:c r="N801" s="81" t="n">
        <x:v>-0.023020812444248574</x:v>
      </x:c>
      <x:c r="O801" s="23" t="n">
        <x:v>20</x:v>
      </x:c>
      <x:c r="P801" s="23" t="n">
        <x:v>7</x:v>
      </x:c>
      <x:c r="Q801" s="78" t="n">
        <x:v>45914</x:v>
      </x:c>
      <x:c r="R801" s="23" t="str">
        <x:v>True</x:v>
      </x:c>
      <x:c r="S801" s="23" t="str">
        <x:v>True</x:v>
      </x:c>
      <x:c r="T801" s="23" t="str">
        <x:v>True</x:v>
      </x:c>
    </x:row>
    <x:row r="802">
      <x:c r="A802" s="23" t="str">
        <x:v>active_label_common_panel</x:v>
      </x:c>
      <x:c r="B802" s="23" t="n">
        <x:v>3</x:v>
      </x:c>
      <x:c r="C802" s="23" t="str">
        <x:v>checkpoint:deepseek:deepseek-v3-2-exp</x:v>
      </x:c>
      <x:c r="D802" s="23" t="str">
        <x:v>DeepSeek-V3.2-Exp</x:v>
      </x:c>
      <x:c r="E802" s="23" t="str">
        <x:v>deepseek</x:v>
      </x:c>
      <x:c r="F802" s="78" t="n">
        <x:v>45929</x:v>
      </x:c>
      <x:c r="G802" s="78" t="n">
        <x:v>45932</x:v>
      </x:c>
      <x:c r="H802" s="81" t="n">
        <x:v>0.3286335345030997</x:v>
      </x:c>
      <x:c r="I802" s="81" t="n">
        <x:v>0.332716095192</x:v>
      </x:c>
      <x:c r="J802" s="23" t="str">
        <x:v>active_b</x:v>
      </x:c>
      <x:c r="K802" s="23" t="str">
        <x:v>date_historical_price</x:v>
      </x:c>
      <x:c r="L802" s="81" t="n">
        <x:v>37</x:v>
      </x:c>
      <x:c r="M802" s="81" t="n">
        <x:v>9.906496101782686</x:v>
      </x:c>
      <x:c r="N802" s="81" t="n">
        <x:v>-0.5722816510896687</x:v>
      </x:c>
      <x:c r="O802" s="23" t="n">
        <x:v>20</x:v>
      </x:c>
      <x:c r="P802" s="23" t="n">
        <x:v>7</x:v>
      </x:c>
      <x:c r="Q802" s="78" t="n">
        <x:v>45914</x:v>
      </x:c>
      <x:c r="R802" s="23" t="str">
        <x:v>True</x:v>
      </x:c>
      <x:c r="S802" s="23" t="str">
        <x:v>True</x:v>
      </x:c>
      <x:c r="T802" s="23" t="str">
        <x:v>False</x:v>
      </x:c>
    </x:row>
    <x:row r="803">
      <x:c r="A803" s="23" t="str">
        <x:v>active_label_common_panel</x:v>
      </x:c>
      <x:c r="B803" s="23" t="n">
        <x:v>3</x:v>
      </x:c>
      <x:c r="C803" s="23" t="str">
        <x:v>checkpoint:deepseek:deepseek-v3-2-exp</x:v>
      </x:c>
      <x:c r="D803" s="23" t="str">
        <x:v>DeepSeek-V3.2-Exp</x:v>
      </x:c>
      <x:c r="E803" s="23" t="str">
        <x:v>deepseek</x:v>
      </x:c>
      <x:c r="F803" s="78" t="n">
        <x:v>45929</x:v>
      </x:c>
      <x:c r="G803" s="78" t="n">
        <x:v>45932</x:v>
      </x:c>
      <x:c r="H803" s="81" t="n">
        <x:v>0.3286335345030997</x:v>
      </x:c>
      <x:c r="I803" s="81" t="n">
        <x:v>0.332716095192</x:v>
      </x:c>
      <x:c r="J803" s="23" t="str">
        <x:v>active_b</x:v>
      </x:c>
      <x:c r="K803" s="23" t="str">
        <x:v>score_date</x:v>
      </x:c>
      <x:c r="L803" s="81" t="n">
        <x:v>37</x:v>
      </x:c>
      <x:c r="M803" s="81" t="n">
        <x:v>9.950571539532902</x:v>
      </x:c>
      <x:c r="N803" s="81" t="n">
        <x:v>-0.5703536976592916</x:v>
      </x:c>
      <x:c r="O803" s="23" t="n">
        <x:v>20</x:v>
      </x:c>
      <x:c r="P803" s="23" t="n">
        <x:v>7</x:v>
      </x:c>
      <x:c r="Q803" s="78" t="n">
        <x:v>45914</x:v>
      </x:c>
      <x:c r="R803" s="23" t="str">
        <x:v>True</x:v>
      </x:c>
      <x:c r="S803" s="23" t="str">
        <x:v>True</x:v>
      </x:c>
      <x:c r="T803" s="23" t="str">
        <x:v>False</x:v>
      </x:c>
    </x:row>
    <x:row r="804">
      <x:c r="A804" s="23" t="str">
        <x:v>active_label_common_panel</x:v>
      </x:c>
      <x:c r="B804" s="23" t="n">
        <x:v>3</x:v>
      </x:c>
      <x:c r="C804" s="23" t="str">
        <x:v>checkpoint:deepseek:deepseek-v3-2-exp</x:v>
      </x:c>
      <x:c r="D804" s="23" t="str">
        <x:v>DeepSeek-V3.2-Exp</x:v>
      </x:c>
      <x:c r="E804" s="23" t="str">
        <x:v>deepseek</x:v>
      </x:c>
      <x:c r="F804" s="78" t="n">
        <x:v>45929</x:v>
      </x:c>
      <x:c r="G804" s="78" t="n">
        <x:v>45932</x:v>
      </x:c>
      <x:c r="H804" s="81" t="n">
        <x:v>0.3286335345030997</x:v>
      </x:c>
      <x:c r="I804" s="81" t="n">
        <x:v>0.332716095192</x:v>
      </x:c>
      <x:c r="J804" s="23" t="str">
        <x:v>active_b</x:v>
      </x:c>
      <x:c r="K804" s="23" t="str">
        <x:v>score_date_historical_price</x:v>
      </x:c>
      <x:c r="L804" s="81" t="n">
        <x:v>37</x:v>
      </x:c>
      <x:c r="M804" s="81" t="n">
        <x:v>8.852687943051508</x:v>
      </x:c>
      <x:c r="N804" s="81" t="n">
        <x:v>-0.621126568443257</x:v>
      </x:c>
      <x:c r="O804" s="23" t="n">
        <x:v>20</x:v>
      </x:c>
      <x:c r="P804" s="23" t="n">
        <x:v>7</x:v>
      </x:c>
      <x:c r="Q804" s="78" t="n">
        <x:v>45914</x:v>
      </x:c>
      <x:c r="R804" s="23" t="str">
        <x:v>True</x:v>
      </x:c>
      <x:c r="S804" s="23" t="str">
        <x:v>True</x:v>
      </x:c>
      <x:c r="T804" s="23" t="str">
        <x:v>False</x:v>
      </x:c>
    </x:row>
    <x:row r="805">
      <x:c r="A805" s="23" t="str">
        <x:v>active_label_common_panel</x:v>
      </x:c>
      <x:c r="B805" s="23" t="n">
        <x:v>3</x:v>
      </x:c>
      <x:c r="C805" s="23" t="str">
        <x:v>checkpoint:deepseek:deepseek-v3-2-exp</x:v>
      </x:c>
      <x:c r="D805" s="23" t="str">
        <x:v>DeepSeek-V3.2-Exp</x:v>
      </x:c>
      <x:c r="E805" s="23" t="str">
        <x:v>deepseek</x:v>
      </x:c>
      <x:c r="F805" s="78" t="n">
        <x:v>45929</x:v>
      </x:c>
      <x:c r="G805" s="78" t="n">
        <x:v>45932</x:v>
      </x:c>
      <x:c r="H805" s="81" t="n">
        <x:v>0.3286335345030997</x:v>
      </x:c>
      <x:c r="I805" s="81" t="n">
        <x:v>0.332716095192</x:v>
      </x:c>
      <x:c r="J805" s="23" t="str">
        <x:v>active_b</x:v>
      </x:c>
      <x:c r="K805" s="23" t="str">
        <x:v>score_date_current_price_nonprospective</x:v>
      </x:c>
      <x:c r="L805" s="81" t="n">
        <x:v>37</x:v>
      </x:c>
      <x:c r="M805" s="81" t="n">
        <x:v>5.835790206432517</x:v>
      </x:c>
      <x:c r="N805" s="81" t="n">
        <x:v>-0.802102053221591</x:v>
      </x:c>
      <x:c r="O805" s="23" t="n">
        <x:v>20</x:v>
      </x:c>
      <x:c r="P805" s="23" t="n">
        <x:v>7</x:v>
      </x:c>
      <x:c r="Q805" s="78" t="n">
        <x:v>45914</x:v>
      </x:c>
      <x:c r="R805" s="23" t="str">
        <x:v>True</x:v>
      </x:c>
      <x:c r="S805" s="23" t="str">
        <x:v>True</x:v>
      </x:c>
      <x:c r="T805" s="23" t="str">
        <x:v>True</x:v>
      </x:c>
    </x:row>
    <x:row r="806">
      <x:c r="A806" s="23" t="str">
        <x:v>active_label_common_panel</x:v>
      </x:c>
      <x:c r="B806" s="23" t="n">
        <x:v>3</x:v>
      </x:c>
      <x:c r="C806" s="23" t="str">
        <x:v>checkpoint:deepseek:deepseek-v3-2-exp</x:v>
      </x:c>
      <x:c r="D806" s="23" t="str">
        <x:v>DeepSeek-V3.2-Exp</x:v>
      </x:c>
      <x:c r="E806" s="23" t="str">
        <x:v>deepseek</x:v>
      </x:c>
      <x:c r="F806" s="78" t="n">
        <x:v>45929</x:v>
      </x:c>
      <x:c r="G806" s="78" t="n">
        <x:v>45932</x:v>
      </x:c>
      <x:c r="H806" s="81" t="n">
        <x:v>0.3286335345030997</x:v>
      </x:c>
      <x:c r="I806" s="81" t="n">
        <x:v>0.332716095192</x:v>
      </x:c>
      <x:c r="J806" s="23" t="str">
        <x:v>total_b</x:v>
      </x:c>
      <x:c r="K806" s="23" t="str">
        <x:v>date_historical_price</x:v>
      </x:c>
      <x:c r="L806" s="81" t="n">
        <x:v>671</x:v>
      </x:c>
      <x:c r="M806" s="81" t="n">
        <x:v>219.05649095654462</x:v>
      </x:c>
      <x:c r="N806" s="81" t="n">
        <x:v>-0.48616639369865133</x:v>
      </x:c>
      <x:c r="O806" s="23" t="n">
        <x:v>20</x:v>
      </x:c>
      <x:c r="P806" s="23" t="n">
        <x:v>7</x:v>
      </x:c>
      <x:c r="Q806" s="78" t="n">
        <x:v>45914</x:v>
      </x:c>
      <x:c r="R806" s="23" t="str">
        <x:v>True</x:v>
      </x:c>
      <x:c r="S806" s="23" t="str">
        <x:v>True</x:v>
      </x:c>
      <x:c r="T806" s="23" t="str">
        <x:v>False</x:v>
      </x:c>
    </x:row>
    <x:row r="807">
      <x:c r="A807" s="23" t="str">
        <x:v>active_label_common_panel</x:v>
      </x:c>
      <x:c r="B807" s="23" t="n">
        <x:v>3</x:v>
      </x:c>
      <x:c r="C807" s="23" t="str">
        <x:v>checkpoint:deepseek:deepseek-v3-2-exp</x:v>
      </x:c>
      <x:c r="D807" s="23" t="str">
        <x:v>DeepSeek-V3.2-Exp</x:v>
      </x:c>
      <x:c r="E807" s="23" t="str">
        <x:v>deepseek</x:v>
      </x:c>
      <x:c r="F807" s="78" t="n">
        <x:v>45929</x:v>
      </x:c>
      <x:c r="G807" s="78" t="n">
        <x:v>45932</x:v>
      </x:c>
      <x:c r="H807" s="81" t="n">
        <x:v>0.3286335345030997</x:v>
      </x:c>
      <x:c r="I807" s="81" t="n">
        <x:v>0.332716095192</x:v>
      </x:c>
      <x:c r="J807" s="23" t="str">
        <x:v>total_b</x:v>
      </x:c>
      <x:c r="K807" s="23" t="str">
        <x:v>score_date</x:v>
      </x:c>
      <x:c r="L807" s="81" t="n">
        <x:v>671</x:v>
      </x:c>
      <x:c r="M807" s="81" t="n">
        <x:v>557.1288850787421</x:v>
      </x:c>
      <x:c r="N807" s="81" t="n">
        <x:v>-0.08076684455804144</x:v>
      </x:c>
      <x:c r="O807" s="23" t="n">
        <x:v>20</x:v>
      </x:c>
      <x:c r="P807" s="23" t="n">
        <x:v>7</x:v>
      </x:c>
      <x:c r="Q807" s="78" t="n">
        <x:v>45914</x:v>
      </x:c>
      <x:c r="R807" s="23" t="str">
        <x:v>True</x:v>
      </x:c>
      <x:c r="S807" s="23" t="str">
        <x:v>True</x:v>
      </x:c>
      <x:c r="T807" s="23" t="str">
        <x:v>False</x:v>
      </x:c>
    </x:row>
    <x:row r="808">
      <x:c r="A808" s="23" t="str">
        <x:v>active_label_common_panel</x:v>
      </x:c>
      <x:c r="B808" s="23" t="n">
        <x:v>3</x:v>
      </x:c>
      <x:c r="C808" s="23" t="str">
        <x:v>checkpoint:deepseek:deepseek-v3-2-exp</x:v>
      </x:c>
      <x:c r="D808" s="23" t="str">
        <x:v>DeepSeek-V3.2-Exp</x:v>
      </x:c>
      <x:c r="E808" s="23" t="str">
        <x:v>deepseek</x:v>
      </x:c>
      <x:c r="F808" s="78" t="n">
        <x:v>45929</x:v>
      </x:c>
      <x:c r="G808" s="78" t="n">
        <x:v>45932</x:v>
      </x:c>
      <x:c r="H808" s="81" t="n">
        <x:v>0.3286335345030997</x:v>
      </x:c>
      <x:c r="I808" s="81" t="n">
        <x:v>0.332716095192</x:v>
      </x:c>
      <x:c r="J808" s="23" t="str">
        <x:v>total_b</x:v>
      </x:c>
      <x:c r="K808" s="23" t="str">
        <x:v>score_date_historical_price</x:v>
      </x:c>
      <x:c r="L808" s="81" t="n">
        <x:v>671</x:v>
      </x:c>
      <x:c r="M808" s="81" t="n">
        <x:v>405.93540597528516</x:v>
      </x:c>
      <x:c r="N808" s="81" t="n">
        <x:v>-0.21826558772558352</x:v>
      </x:c>
      <x:c r="O808" s="23" t="n">
        <x:v>20</x:v>
      </x:c>
      <x:c r="P808" s="23" t="n">
        <x:v>7</x:v>
      </x:c>
      <x:c r="Q808" s="78" t="n">
        <x:v>45914</x:v>
      </x:c>
      <x:c r="R808" s="23" t="str">
        <x:v>True</x:v>
      </x:c>
      <x:c r="S808" s="23" t="str">
        <x:v>True</x:v>
      </x:c>
      <x:c r="T808" s="23" t="str">
        <x:v>False</x:v>
      </x:c>
    </x:row>
    <x:row r="809">
      <x:c r="A809" s="23" t="str">
        <x:v>active_label_common_panel</x:v>
      </x:c>
      <x:c r="B809" s="23" t="n">
        <x:v>3</x:v>
      </x:c>
      <x:c r="C809" s="23" t="str">
        <x:v>checkpoint:deepseek:deepseek-v3-2-exp</x:v>
      </x:c>
      <x:c r="D809" s="23" t="str">
        <x:v>DeepSeek-V3.2-Exp</x:v>
      </x:c>
      <x:c r="E809" s="23" t="str">
        <x:v>deepseek</x:v>
      </x:c>
      <x:c r="F809" s="78" t="n">
        <x:v>45929</x:v>
      </x:c>
      <x:c r="G809" s="78" t="n">
        <x:v>45932</x:v>
      </x:c>
      <x:c r="H809" s="81" t="n">
        <x:v>0.3286335345030997</x:v>
      </x:c>
      <x:c r="I809" s="81" t="n">
        <x:v>0.332716095192</x:v>
      </x:c>
      <x:c r="J809" s="23" t="str">
        <x:v>total_b</x:v>
      </x:c>
      <x:c r="K809" s="23" t="str">
        <x:v>score_date_current_price_nonprospective</x:v>
      </x:c>
      <x:c r="L809" s="81" t="n">
        <x:v>671</x:v>
      </x:c>
      <x:c r="M809" s="81" t="n">
        <x:v>186.3214516888574</x:v>
      </x:c>
      <x:c r="N809" s="81" t="n">
        <x:v>-0.5564596609046899</x:v>
      </x:c>
      <x:c r="O809" s="23" t="n">
        <x:v>20</x:v>
      </x:c>
      <x:c r="P809" s="23" t="n">
        <x:v>7</x:v>
      </x:c>
      <x:c r="Q809" s="78" t="n">
        <x:v>45914</x:v>
      </x:c>
      <x:c r="R809" s="23" t="str">
        <x:v>True</x:v>
      </x:c>
      <x:c r="S809" s="23" t="str">
        <x:v>True</x:v>
      </x:c>
      <x:c r="T809" s="23" t="str">
        <x:v>True</x:v>
      </x:c>
    </x:row>
    <x:row r="810">
      <x:c r="A810" s="23" t="str">
        <x:v>active_label_common_panel</x:v>
      </x:c>
      <x:c r="B810" s="23" t="n">
        <x:v>3</x:v>
      </x:c>
      <x:c r="C810" s="23" t="str">
        <x:v>checkpoint:epoch:minimax-m2</x:v>
      </x:c>
      <x:c r="D810" s="23" t="str">
        <x:v>MiniMax-M2</x:v>
      </x:c>
      <x:c r="E810" s="23" t="str">
        <x:v>minimax</x:v>
      </x:c>
      <x:c r="F810" s="78" t="n">
        <x:v>45957</x:v>
      </x:c>
      <x:c r="G810" s="78" t="n">
        <x:v>45962</x:v>
      </x:c>
      <x:c r="H810" s="81" t="n">
        <x:v>0.2598076211353316</x:v>
      </x:c>
      <x:c r="I810" s="81" t="n">
        <x:v>0.6</x:v>
      </x:c>
      <x:c r="J810" s="23" t="str">
        <x:v>active_b</x:v>
      </x:c>
      <x:c r="K810" s="23" t="str">
        <x:v>date_historical_price</x:v>
      </x:c>
      <x:c r="L810" s="81" t="n">
        <x:v>10</x:v>
      </x:c>
      <x:c r="M810" s="81" t="n">
        <x:v>9.79313021627563</x:v>
      </x:c>
      <x:c r="N810" s="81" t="n">
        <x:v>-0.00907847077381144</x:v>
      </x:c>
      <x:c r="O810" s="23" t="n">
        <x:v>27</x:v>
      </x:c>
      <x:c r="P810" s="23" t="n">
        <x:v>8</x:v>
      </x:c>
      <x:c r="Q810" s="78" t="n">
        <x:v>45932</x:v>
      </x:c>
      <x:c r="R810" s="23" t="str">
        <x:v>True</x:v>
      </x:c>
      <x:c r="S810" s="23" t="str">
        <x:v>True</x:v>
      </x:c>
      <x:c r="T810" s="23" t="str">
        <x:v>False</x:v>
      </x:c>
    </x:row>
    <x:row r="811">
      <x:c r="A811" s="23" t="str">
        <x:v>active_label_common_panel</x:v>
      </x:c>
      <x:c r="B811" s="23" t="n">
        <x:v>3</x:v>
      </x:c>
      <x:c r="C811" s="23" t="str">
        <x:v>checkpoint:epoch:minimax-m2</x:v>
      </x:c>
      <x:c r="D811" s="23" t="str">
        <x:v>MiniMax-M2</x:v>
      </x:c>
      <x:c r="E811" s="23" t="str">
        <x:v>minimax</x:v>
      </x:c>
      <x:c r="F811" s="78" t="n">
        <x:v>45957</x:v>
      </x:c>
      <x:c r="G811" s="78" t="n">
        <x:v>45962</x:v>
      </x:c>
      <x:c r="H811" s="81" t="n">
        <x:v>0.2598076211353316</x:v>
      </x:c>
      <x:c r="I811" s="81" t="n">
        <x:v>0.6</x:v>
      </x:c>
      <x:c r="J811" s="23" t="str">
        <x:v>active_b</x:v>
      </x:c>
      <x:c r="K811" s="23" t="str">
        <x:v>score_date</x:v>
      </x:c>
      <x:c r="L811" s="81" t="n">
        <x:v>10</x:v>
      </x:c>
      <x:c r="M811" s="81" t="n">
        <x:v>13.809871025924075</x:v>
      </x:c>
      <x:c r="N811" s="81" t="n">
        <x:v>0.14018962260534806</x:v>
      </x:c>
      <x:c r="O811" s="23" t="n">
        <x:v>27</x:v>
      </x:c>
      <x:c r="P811" s="23" t="n">
        <x:v>8</x:v>
      </x:c>
      <x:c r="Q811" s="78" t="n">
        <x:v>45932</x:v>
      </x:c>
      <x:c r="R811" s="23" t="str">
        <x:v>True</x:v>
      </x:c>
      <x:c r="S811" s="23" t="str">
        <x:v>True</x:v>
      </x:c>
      <x:c r="T811" s="23" t="str">
        <x:v>False</x:v>
      </x:c>
    </x:row>
    <x:row r="812">
      <x:c r="A812" s="23" t="str">
        <x:v>active_label_common_panel</x:v>
      </x:c>
      <x:c r="B812" s="23" t="n">
        <x:v>3</x:v>
      </x:c>
      <x:c r="C812" s="23" t="str">
        <x:v>checkpoint:epoch:minimax-m2</x:v>
      </x:c>
      <x:c r="D812" s="23" t="str">
        <x:v>MiniMax-M2</x:v>
      </x:c>
      <x:c r="E812" s="23" t="str">
        <x:v>minimax</x:v>
      </x:c>
      <x:c r="F812" s="78" t="n">
        <x:v>45957</x:v>
      </x:c>
      <x:c r="G812" s="78" t="n">
        <x:v>45962</x:v>
      </x:c>
      <x:c r="H812" s="81" t="n">
        <x:v>0.2598076211353316</x:v>
      </x:c>
      <x:c r="I812" s="81" t="n">
        <x:v>0.6</x:v>
      </x:c>
      <x:c r="J812" s="23" t="str">
        <x:v>active_b</x:v>
      </x:c>
      <x:c r="K812" s="23" t="str">
        <x:v>score_date_historical_price</x:v>
      </x:c>
      <x:c r="L812" s="81" t="n">
        <x:v>10</x:v>
      </x:c>
      <x:c r="M812" s="81" t="n">
        <x:v>10.042022301445279</x:v>
      </x:c>
      <x:c r="N812" s="81" t="n">
        <x:v>0.0018211815258672914</x:v>
      </x:c>
      <x:c r="O812" s="23" t="n">
        <x:v>27</x:v>
      </x:c>
      <x:c r="P812" s="23" t="n">
        <x:v>8</x:v>
      </x:c>
      <x:c r="Q812" s="78" t="n">
        <x:v>45932</x:v>
      </x:c>
      <x:c r="R812" s="23" t="str">
        <x:v>True</x:v>
      </x:c>
      <x:c r="S812" s="23" t="str">
        <x:v>True</x:v>
      </x:c>
      <x:c r="T812" s="23" t="str">
        <x:v>False</x:v>
      </x:c>
    </x:row>
    <x:row r="813">
      <x:c r="A813" s="23" t="str">
        <x:v>active_label_common_panel</x:v>
      </x:c>
      <x:c r="B813" s="23" t="n">
        <x:v>3</x:v>
      </x:c>
      <x:c r="C813" s="23" t="str">
        <x:v>checkpoint:epoch:minimax-m2</x:v>
      </x:c>
      <x:c r="D813" s="23" t="str">
        <x:v>MiniMax-M2</x:v>
      </x:c>
      <x:c r="E813" s="23" t="str">
        <x:v>minimax</x:v>
      </x:c>
      <x:c r="F813" s="78" t="n">
        <x:v>45957</x:v>
      </x:c>
      <x:c r="G813" s="78" t="n">
        <x:v>45962</x:v>
      </x:c>
      <x:c r="H813" s="81" t="n">
        <x:v>0.2598076211353316</x:v>
      </x:c>
      <x:c r="I813" s="81" t="n">
        <x:v>0.6</x:v>
      </x:c>
      <x:c r="J813" s="23" t="str">
        <x:v>active_b</x:v>
      </x:c>
      <x:c r="K813" s="23" t="str">
        <x:v>score_date_current_price_nonprospective</x:v>
      </x:c>
      <x:c r="L813" s="81" t="n">
        <x:v>10</x:v>
      </x:c>
      <x:c r="M813" s="81" t="n">
        <x:v>11.035907258654547</x:v>
      </x:c>
      <x:c r="N813" s="81" t="n">
        <x:v>0.04280804218556303</x:v>
      </x:c>
      <x:c r="O813" s="23" t="n">
        <x:v>27</x:v>
      </x:c>
      <x:c r="P813" s="23" t="n">
        <x:v>8</x:v>
      </x:c>
      <x:c r="Q813" s="78" t="n">
        <x:v>45932</x:v>
      </x:c>
      <x:c r="R813" s="23" t="str">
        <x:v>True</x:v>
      </x:c>
      <x:c r="S813" s="23" t="str">
        <x:v>True</x:v>
      </x:c>
      <x:c r="T813" s="23" t="str">
        <x:v>True</x:v>
      </x:c>
    </x:row>
    <x:row r="814">
      <x:c r="A814" s="23" t="str">
        <x:v>active_label_common_panel</x:v>
      </x:c>
      <x:c r="B814" s="23" t="n">
        <x:v>3</x:v>
      </x:c>
      <x:c r="C814" s="23" t="str">
        <x:v>checkpoint:epoch:minimax-m2</x:v>
      </x:c>
      <x:c r="D814" s="23" t="str">
        <x:v>MiniMax-M2</x:v>
      </x:c>
      <x:c r="E814" s="23" t="str">
        <x:v>minimax</x:v>
      </x:c>
      <x:c r="F814" s="78" t="n">
        <x:v>45957</x:v>
      </x:c>
      <x:c r="G814" s="78" t="n">
        <x:v>45962</x:v>
      </x:c>
      <x:c r="H814" s="81" t="n">
        <x:v>0.2598076211353316</x:v>
      </x:c>
      <x:c r="I814" s="81" t="n">
        <x:v>0.6</x:v>
      </x:c>
      <x:c r="J814" s="23" t="str">
        <x:v>total_b</x:v>
      </x:c>
      <x:c r="K814" s="23" t="str">
        <x:v>date_historical_price</x:v>
      </x:c>
      <x:c r="L814" s="81" t="n">
        <x:v>229</x:v>
      </x:c>
      <x:c r="M814" s="81" t="n">
        <x:v>195.34722093017325</x:v>
      </x:c>
      <x:c r="N814" s="81" t="n">
        <x:v>-0.06902824514241034</x:v>
      </x:c>
      <x:c r="O814" s="23" t="n">
        <x:v>27</x:v>
      </x:c>
      <x:c r="P814" s="23" t="n">
        <x:v>8</x:v>
      </x:c>
      <x:c r="Q814" s="78" t="n">
        <x:v>45932</x:v>
      </x:c>
      <x:c r="R814" s="23" t="str">
        <x:v>True</x:v>
      </x:c>
      <x:c r="S814" s="23" t="str">
        <x:v>True</x:v>
      </x:c>
      <x:c r="T814" s="23" t="str">
        <x:v>False</x:v>
      </x:c>
    </x:row>
    <x:row r="815">
      <x:c r="A815" s="23" t="str">
        <x:v>active_label_common_panel</x:v>
      </x:c>
      <x:c r="B815" s="23" t="n">
        <x:v>3</x:v>
      </x:c>
      <x:c r="C815" s="23" t="str">
        <x:v>checkpoint:epoch:minimax-m2</x:v>
      </x:c>
      <x:c r="D815" s="23" t="str">
        <x:v>MiniMax-M2</x:v>
      </x:c>
      <x:c r="E815" s="23" t="str">
        <x:v>minimax</x:v>
      </x:c>
      <x:c r="F815" s="78" t="n">
        <x:v>45957</x:v>
      </x:c>
      <x:c r="G815" s="78" t="n">
        <x:v>45962</x:v>
      </x:c>
      <x:c r="H815" s="81" t="n">
        <x:v>0.2598076211353316</x:v>
      </x:c>
      <x:c r="I815" s="81" t="n">
        <x:v>0.6</x:v>
      </x:c>
      <x:c r="J815" s="23" t="str">
        <x:v>total_b</x:v>
      </x:c>
      <x:c r="K815" s="23" t="str">
        <x:v>score_date</x:v>
      </x:c>
      <x:c r="L815" s="81" t="n">
        <x:v>229</x:v>
      </x:c>
      <x:c r="M815" s="81" t="n">
        <x:v>861.776414380091</x:v>
      </x:c>
      <x:c r="N815" s="81" t="n">
        <x:v>0.575559121540162</x:v>
      </x:c>
      <x:c r="O815" s="23" t="n">
        <x:v>27</x:v>
      </x:c>
      <x:c r="P815" s="23" t="n">
        <x:v>8</x:v>
      </x:c>
      <x:c r="Q815" s="78" t="n">
        <x:v>45932</x:v>
      </x:c>
      <x:c r="R815" s="23" t="str">
        <x:v>True</x:v>
      </x:c>
      <x:c r="S815" s="23" t="str">
        <x:v>True</x:v>
      </x:c>
      <x:c r="T815" s="23" t="str">
        <x:v>False</x:v>
      </x:c>
    </x:row>
    <x:row r="816">
      <x:c r="A816" s="23" t="str">
        <x:v>active_label_common_panel</x:v>
      </x:c>
      <x:c r="B816" s="23" t="n">
        <x:v>3</x:v>
      </x:c>
      <x:c r="C816" s="23" t="str">
        <x:v>checkpoint:epoch:minimax-m2</x:v>
      </x:c>
      <x:c r="D816" s="23" t="str">
        <x:v>MiniMax-M2</x:v>
      </x:c>
      <x:c r="E816" s="23" t="str">
        <x:v>minimax</x:v>
      </x:c>
      <x:c r="F816" s="78" t="n">
        <x:v>45957</x:v>
      </x:c>
      <x:c r="G816" s="78" t="n">
        <x:v>45962</x:v>
      </x:c>
      <x:c r="H816" s="81" t="n">
        <x:v>0.2598076211353316</x:v>
      </x:c>
      <x:c r="I816" s="81" t="n">
        <x:v>0.6</x:v>
      </x:c>
      <x:c r="J816" s="23" t="str">
        <x:v>total_b</x:v>
      </x:c>
      <x:c r="K816" s="23" t="str">
        <x:v>score_date_historical_price</x:v>
      </x:c>
      <x:c r="L816" s="81" t="n">
        <x:v>229</x:v>
      </x:c>
      <x:c r="M816" s="81" t="n">
        <x:v>377.02807460000037</x:v>
      </x:c>
      <x:c r="N816" s="81" t="n">
        <x:v>0.2165382078921669</x:v>
      </x:c>
      <x:c r="O816" s="23" t="n">
        <x:v>27</x:v>
      </x:c>
      <x:c r="P816" s="23" t="n">
        <x:v>8</x:v>
      </x:c>
      <x:c r="Q816" s="78" t="n">
        <x:v>45932</x:v>
      </x:c>
      <x:c r="R816" s="23" t="str">
        <x:v>True</x:v>
      </x:c>
      <x:c r="S816" s="23" t="str">
        <x:v>True</x:v>
      </x:c>
      <x:c r="T816" s="23" t="str">
        <x:v>False</x:v>
      </x:c>
    </x:row>
    <x:row r="817">
      <x:c r="A817" s="23" t="str">
        <x:v>active_label_common_panel</x:v>
      </x:c>
      <x:c r="B817" s="23" t="n">
        <x:v>3</x:v>
      </x:c>
      <x:c r="C817" s="23" t="str">
        <x:v>checkpoint:epoch:minimax-m2</x:v>
      </x:c>
      <x:c r="D817" s="23" t="str">
        <x:v>MiniMax-M2</x:v>
      </x:c>
      <x:c r="E817" s="23" t="str">
        <x:v>minimax</x:v>
      </x:c>
      <x:c r="F817" s="78" t="n">
        <x:v>45957</x:v>
      </x:c>
      <x:c r="G817" s="78" t="n">
        <x:v>45962</x:v>
      </x:c>
      <x:c r="H817" s="81" t="n">
        <x:v>0.2598076211353316</x:v>
      </x:c>
      <x:c r="I817" s="81" t="n">
        <x:v>0.6</x:v>
      </x:c>
      <x:c r="J817" s="23" t="str">
        <x:v>total_b</x:v>
      </x:c>
      <x:c r="K817" s="23" t="str">
        <x:v>score_date_current_price_nonprospective</x:v>
      </x:c>
      <x:c r="L817" s="81" t="n">
        <x:v>229</x:v>
      </x:c>
      <x:c r="M817" s="81" t="n">
        <x:v>535.3369616575601</x:v>
      </x:c>
      <x:c r="N817" s="81" t="n">
        <x:v>0.36879174738719067</x:v>
      </x:c>
      <x:c r="O817" s="23" t="n">
        <x:v>27</x:v>
      </x:c>
      <x:c r="P817" s="23" t="n">
        <x:v>8</x:v>
      </x:c>
      <x:c r="Q817" s="78" t="n">
        <x:v>45932</x:v>
      </x:c>
      <x:c r="R817" s="23" t="str">
        <x:v>True</x:v>
      </x:c>
      <x:c r="S817" s="23" t="str">
        <x:v>True</x:v>
      </x:c>
      <x:c r="T817" s="23" t="str">
        <x:v>True</x:v>
      </x:c>
    </x:row>
    <x:row r="818">
      <x:c r="A818" s="23" t="str">
        <x:v>active_label_common_panel</x:v>
      </x:c>
      <x:c r="B818" s="23" t="n">
        <x:v>3</x:v>
      </x:c>
      <x:c r="C818" s="23" t="str">
        <x:v>checkpoint:moonshot:kimi-k2-thinking</x:v>
      </x:c>
      <x:c r="D818" s="23" t="str">
        <x:v>Kimi K2 Thinking</x:v>
      </x:c>
      <x:c r="E818" s="23" t="str">
        <x:v>kimi</x:v>
      </x:c>
      <x:c r="F818" s="78" t="n">
        <x:v>45967</x:v>
      </x:c>
      <x:c r="G818" s="78" t="n">
        <x:v>45970</x:v>
      </x:c>
      <x:c r="H818" s="81" t="n">
        <x:v>1.224744871391589</x:v>
      </x:c>
      <x:c r="I818" s="81" t="n">
        <x:v>1.22474487139</x:v>
      </x:c>
      <x:c r="J818" s="23" t="str">
        <x:v>active_b</x:v>
      </x:c>
      <x:c r="K818" s="23" t="str">
        <x:v>date_historical_price</x:v>
      </x:c>
      <x:c r="L818" s="81" t="n">
        <x:v>32.6</x:v>
      </x:c>
      <x:c r="M818" s="81" t="n">
        <x:v>16.793584385953995</x:v>
      </x:c>
      <x:c r="N818" s="81" t="n">
        <x:v>-0.2880741991709906</x:v>
      </x:c>
      <x:c r="O818" s="23" t="n">
        <x:v>27</x:v>
      </x:c>
      <x:c r="P818" s="23" t="n">
        <x:v>8</x:v>
      </x:c>
      <x:c r="Q818" s="78" t="n">
        <x:v>45962</x:v>
      </x:c>
      <x:c r="R818" s="23" t="str">
        <x:v>True</x:v>
      </x:c>
      <x:c r="S818" s="23" t="str">
        <x:v>True</x:v>
      </x:c>
      <x:c r="T818" s="23" t="str">
        <x:v>False</x:v>
      </x:c>
    </x:row>
    <x:row r="819">
      <x:c r="A819" s="23" t="str">
        <x:v>active_label_common_panel</x:v>
      </x:c>
      <x:c r="B819" s="23" t="n">
        <x:v>3</x:v>
      </x:c>
      <x:c r="C819" s="23" t="str">
        <x:v>checkpoint:moonshot:kimi-k2-thinking</x:v>
      </x:c>
      <x:c r="D819" s="23" t="str">
        <x:v>Kimi K2 Thinking</x:v>
      </x:c>
      <x:c r="E819" s="23" t="str">
        <x:v>kimi</x:v>
      </x:c>
      <x:c r="F819" s="78" t="n">
        <x:v>45967</x:v>
      </x:c>
      <x:c r="G819" s="78" t="n">
        <x:v>45970</x:v>
      </x:c>
      <x:c r="H819" s="81" t="n">
        <x:v>1.224744871391589</x:v>
      </x:c>
      <x:c r="I819" s="81" t="n">
        <x:v>1.22474487139</x:v>
      </x:c>
      <x:c r="J819" s="23" t="str">
        <x:v>active_b</x:v>
      </x:c>
      <x:c r="K819" s="23" t="str">
        <x:v>score_date</x:v>
      </x:c>
      <x:c r="L819" s="81" t="n">
        <x:v>32.6</x:v>
      </x:c>
      <x:c r="M819" s="81" t="n">
        <x:v>12.018434021127394</x:v>
      </x:c>
      <x:c r="N819" s="81" t="n">
        <x:v>-0.4333697164518694</x:v>
      </x:c>
      <x:c r="O819" s="23" t="n">
        <x:v>27</x:v>
      </x:c>
      <x:c r="P819" s="23" t="n">
        <x:v>8</x:v>
      </x:c>
      <x:c r="Q819" s="78" t="n">
        <x:v>45962</x:v>
      </x:c>
      <x:c r="R819" s="23" t="str">
        <x:v>True</x:v>
      </x:c>
      <x:c r="S819" s="23" t="str">
        <x:v>True</x:v>
      </x:c>
      <x:c r="T819" s="23" t="str">
        <x:v>False</x:v>
      </x:c>
    </x:row>
    <x:row r="820">
      <x:c r="A820" s="23" t="str">
        <x:v>active_label_common_panel</x:v>
      </x:c>
      <x:c r="B820" s="23" t="n">
        <x:v>3</x:v>
      </x:c>
      <x:c r="C820" s="23" t="str">
        <x:v>checkpoint:moonshot:kimi-k2-thinking</x:v>
      </x:c>
      <x:c r="D820" s="23" t="str">
        <x:v>Kimi K2 Thinking</x:v>
      </x:c>
      <x:c r="E820" s="23" t="str">
        <x:v>kimi</x:v>
      </x:c>
      <x:c r="F820" s="78" t="n">
        <x:v>45967</x:v>
      </x:c>
      <x:c r="G820" s="78" t="n">
        <x:v>45970</x:v>
      </x:c>
      <x:c r="H820" s="81" t="n">
        <x:v>1.224744871391589</x:v>
      </x:c>
      <x:c r="I820" s="81" t="n">
        <x:v>1.22474487139</x:v>
      </x:c>
      <x:c r="J820" s="23" t="str">
        <x:v>active_b</x:v>
      </x:c>
      <x:c r="K820" s="23" t="str">
        <x:v>score_date_historical_price</x:v>
      </x:c>
      <x:c r="L820" s="81" t="n">
        <x:v>32.6</x:v>
      </x:c>
      <x:c r="M820" s="81" t="n">
        <x:v>17.2118133062193</x:v>
      </x:c>
      <x:c r="N820" s="81" t="n">
        <x:v>-0.2773909733545215</x:v>
      </x:c>
      <x:c r="O820" s="23" t="n">
        <x:v>27</x:v>
      </x:c>
      <x:c r="P820" s="23" t="n">
        <x:v>8</x:v>
      </x:c>
      <x:c r="Q820" s="78" t="n">
        <x:v>45962</x:v>
      </x:c>
      <x:c r="R820" s="23" t="str">
        <x:v>True</x:v>
      </x:c>
      <x:c r="S820" s="23" t="str">
        <x:v>True</x:v>
      </x:c>
      <x:c r="T820" s="23" t="str">
        <x:v>False</x:v>
      </x:c>
    </x:row>
    <x:row r="821">
      <x:c r="A821" s="23" t="str">
        <x:v>active_label_common_panel</x:v>
      </x:c>
      <x:c r="B821" s="23" t="n">
        <x:v>3</x:v>
      </x:c>
      <x:c r="C821" s="23" t="str">
        <x:v>checkpoint:moonshot:kimi-k2-thinking</x:v>
      </x:c>
      <x:c r="D821" s="23" t="str">
        <x:v>Kimi K2 Thinking</x:v>
      </x:c>
      <x:c r="E821" s="23" t="str">
        <x:v>kimi</x:v>
      </x:c>
      <x:c r="F821" s="78" t="n">
        <x:v>45967</x:v>
      </x:c>
      <x:c r="G821" s="78" t="n">
        <x:v>45970</x:v>
      </x:c>
      <x:c r="H821" s="81" t="n">
        <x:v>1.224744871391589</x:v>
      </x:c>
      <x:c r="I821" s="81" t="n">
        <x:v>1.22474487139</x:v>
      </x:c>
      <x:c r="J821" s="23" t="str">
        <x:v>active_b</x:v>
      </x:c>
      <x:c r="K821" s="23" t="str">
        <x:v>score_date_current_price_nonprospective</x:v>
      </x:c>
      <x:c r="L821" s="81" t="n">
        <x:v>32.6</x:v>
      </x:c>
      <x:c r="M821" s="81" t="n">
        <x:v>13.37526920877518</x:v>
      </x:c>
      <x:c r="N821" s="81" t="n">
        <x:v>-0.3869150680880241</x:v>
      </x:c>
      <x:c r="O821" s="23" t="n">
        <x:v>27</x:v>
      </x:c>
      <x:c r="P821" s="23" t="n">
        <x:v>8</x:v>
      </x:c>
      <x:c r="Q821" s="78" t="n">
        <x:v>45962</x:v>
      </x:c>
      <x:c r="R821" s="23" t="str">
        <x:v>True</x:v>
      </x:c>
      <x:c r="S821" s="23" t="str">
        <x:v>True</x:v>
      </x:c>
      <x:c r="T821" s="23" t="str">
        <x:v>True</x:v>
      </x:c>
    </x:row>
    <x:row r="822">
      <x:c r="A822" s="23" t="str">
        <x:v>active_label_common_panel</x:v>
      </x:c>
      <x:c r="B822" s="23" t="n">
        <x:v>3</x:v>
      </x:c>
      <x:c r="C822" s="23" t="str">
        <x:v>checkpoint:moonshot:kimi-k2-thinking</x:v>
      </x:c>
      <x:c r="D822" s="23" t="str">
        <x:v>Kimi K2 Thinking</x:v>
      </x:c>
      <x:c r="E822" s="23" t="str">
        <x:v>kimi</x:v>
      </x:c>
      <x:c r="F822" s="78" t="n">
        <x:v>45967</x:v>
      </x:c>
      <x:c r="G822" s="78" t="n">
        <x:v>45970</x:v>
      </x:c>
      <x:c r="H822" s="81" t="n">
        <x:v>1.224744871391589</x:v>
      </x:c>
      <x:c r="I822" s="81" t="n">
        <x:v>1.22474487139</x:v>
      </x:c>
      <x:c r="J822" s="23" t="str">
        <x:v>total_b</x:v>
      </x:c>
      <x:c r="K822" s="23" t="str">
        <x:v>date_historical_price</x:v>
      </x:c>
      <x:c r="L822" s="81" t="n">
        <x:v>1040</x:v>
      </x:c>
      <x:c r="M822" s="81" t="n">
        <x:v>1899.8033989414891</x:v>
      </x:c>
      <x:c r="N822" s="81" t="n">
        <x:v>0.2616753210368853</x:v>
      </x:c>
      <x:c r="O822" s="23" t="n">
        <x:v>27</x:v>
      </x:c>
      <x:c r="P822" s="23" t="n">
        <x:v>8</x:v>
      </x:c>
      <x:c r="Q822" s="78" t="n">
        <x:v>45962</x:v>
      </x:c>
      <x:c r="R822" s="23" t="str">
        <x:v>True</x:v>
      </x:c>
      <x:c r="S822" s="23" t="str">
        <x:v>True</x:v>
      </x:c>
      <x:c r="T822" s="23" t="str">
        <x:v>False</x:v>
      </x:c>
    </x:row>
    <x:row r="823">
      <x:c r="A823" s="23" t="str">
        <x:v>active_label_common_panel</x:v>
      </x:c>
      <x:c r="B823" s="23" t="n">
        <x:v>3</x:v>
      </x:c>
      <x:c r="C823" s="23" t="str">
        <x:v>checkpoint:moonshot:kimi-k2-thinking</x:v>
      </x:c>
      <x:c r="D823" s="23" t="str">
        <x:v>Kimi K2 Thinking</x:v>
      </x:c>
      <x:c r="E823" s="23" t="str">
        <x:v>kimi</x:v>
      </x:c>
      <x:c r="F823" s="78" t="n">
        <x:v>45967</x:v>
      </x:c>
      <x:c r="G823" s="78" t="n">
        <x:v>45970</x:v>
      </x:c>
      <x:c r="H823" s="81" t="n">
        <x:v>1.224744871391589</x:v>
      </x:c>
      <x:c r="I823" s="81" t="n">
        <x:v>1.22474487139</x:v>
      </x:c>
      <x:c r="J823" s="23" t="str">
        <x:v>total_b</x:v>
      </x:c>
      <x:c r="K823" s="23" t="str">
        <x:v>score_date</x:v>
      </x:c>
      <x:c r="L823" s="81" t="n">
        <x:v>1040</x:v>
      </x:c>
      <x:c r="M823" s="81" t="n">
        <x:v>872.7882780186333</x:v>
      </x:c>
      <x:c r="N823" s="81" t="n">
        <x:v>-0.07612443447056907</x:v>
      </x:c>
      <x:c r="O823" s="23" t="n">
        <x:v>27</x:v>
      </x:c>
      <x:c r="P823" s="23" t="n">
        <x:v>8</x:v>
      </x:c>
      <x:c r="Q823" s="78" t="n">
        <x:v>45962</x:v>
      </x:c>
      <x:c r="R823" s="23" t="str">
        <x:v>True</x:v>
      </x:c>
      <x:c r="S823" s="23" t="str">
        <x:v>True</x:v>
      </x:c>
      <x:c r="T823" s="23" t="str">
        <x:v>False</x:v>
      </x:c>
    </x:row>
    <x:row r="824">
      <x:c r="A824" s="23" t="str">
        <x:v>active_label_common_panel</x:v>
      </x:c>
      <x:c r="B824" s="23" t="n">
        <x:v>3</x:v>
      </x:c>
      <x:c r="C824" s="23" t="str">
        <x:v>checkpoint:moonshot:kimi-k2-thinking</x:v>
      </x:c>
      <x:c r="D824" s="23" t="str">
        <x:v>Kimi K2 Thinking</x:v>
      </x:c>
      <x:c r="E824" s="23" t="str">
        <x:v>kimi</x:v>
      </x:c>
      <x:c r="F824" s="78" t="n">
        <x:v>45967</x:v>
      </x:c>
      <x:c r="G824" s="78" t="n">
        <x:v>45970</x:v>
      </x:c>
      <x:c r="H824" s="81" t="n">
        <x:v>1.224744871391589</x:v>
      </x:c>
      <x:c r="I824" s="81" t="n">
        <x:v>1.22474487139</x:v>
      </x:c>
      <x:c r="J824" s="23" t="str">
        <x:v>total_b</x:v>
      </x:c>
      <x:c r="K824" s="23" t="str">
        <x:v>score_date_historical_price</x:v>
      </x:c>
      <x:c r="L824" s="81" t="n">
        <x:v>1040</x:v>
      </x:c>
      <x:c r="M824" s="81" t="n">
        <x:v>2602.607653111135</x:v>
      </x:c>
      <x:c r="N824" s="81" t="n">
        <x:v>0.3983753632200754</x:v>
      </x:c>
      <x:c r="O824" s="23" t="n">
        <x:v>27</x:v>
      </x:c>
      <x:c r="P824" s="23" t="n">
        <x:v>8</x:v>
      </x:c>
      <x:c r="Q824" s="78" t="n">
        <x:v>45962</x:v>
      </x:c>
      <x:c r="R824" s="23" t="str">
        <x:v>True</x:v>
      </x:c>
      <x:c r="S824" s="23" t="str">
        <x:v>True</x:v>
      </x:c>
      <x:c r="T824" s="23" t="str">
        <x:v>False</x:v>
      </x:c>
    </x:row>
    <x:row r="825">
      <x:c r="A825" s="23" t="str">
        <x:v>active_label_common_panel</x:v>
      </x:c>
      <x:c r="B825" s="23" t="n">
        <x:v>3</x:v>
      </x:c>
      <x:c r="C825" s="23" t="str">
        <x:v>checkpoint:moonshot:kimi-k2-thinking</x:v>
      </x:c>
      <x:c r="D825" s="23" t="str">
        <x:v>Kimi K2 Thinking</x:v>
      </x:c>
      <x:c r="E825" s="23" t="str">
        <x:v>kimi</x:v>
      </x:c>
      <x:c r="F825" s="78" t="n">
        <x:v>45967</x:v>
      </x:c>
      <x:c r="G825" s="78" t="n">
        <x:v>45970</x:v>
      </x:c>
      <x:c r="H825" s="81" t="n">
        <x:v>1.224744871391589</x:v>
      </x:c>
      <x:c r="I825" s="81" t="n">
        <x:v>1.22474487139</x:v>
      </x:c>
      <x:c r="J825" s="23" t="str">
        <x:v>total_b</x:v>
      </x:c>
      <x:c r="K825" s="23" t="str">
        <x:v>score_date_current_price_nonprospective</x:v>
      </x:c>
      <x:c r="L825" s="81" t="n">
        <x:v>1040</x:v>
      </x:c>
      <x:c r="M825" s="81" t="n">
        <x:v>1101.6195816676334</x:v>
      </x:c>
      <x:c r="N825" s="81" t="n">
        <x:v>0.024998307752752608</x:v>
      </x:c>
      <x:c r="O825" s="23" t="n">
        <x:v>27</x:v>
      </x:c>
      <x:c r="P825" s="23" t="n">
        <x:v>8</x:v>
      </x:c>
      <x:c r="Q825" s="78" t="n">
        <x:v>45962</x:v>
      </x:c>
      <x:c r="R825" s="23" t="str">
        <x:v>True</x:v>
      </x:c>
      <x:c r="S825" s="23" t="str">
        <x:v>True</x:v>
      </x:c>
      <x:c r="T825" s="23" t="str">
        <x:v>True</x:v>
      </x:c>
    </x:row>
    <x:row r="826">
      <x:c r="A826" s="23" t="str">
        <x:v>active_label_common_panel</x:v>
      </x:c>
      <x:c r="B826" s="23" t="n">
        <x:v>3</x:v>
      </x:c>
      <x:c r="C826" s="23" t="str">
        <x:v>checkpoint:epoch:mistral-3-large</x:v>
      </x:c>
      <x:c r="D826" s="23" t="str">
        <x:v>Mistral 3 Large</x:v>
      </x:c>
      <x:c r="E826" s="23" t="str">
        <x:v>mistral</x:v>
      </x:c>
      <x:c r="F826" s="78" t="n">
        <x:v>45993</x:v>
      </x:c>
      <x:c r="G826" s="78" t="n">
        <x:v>45996</x:v>
      </x:c>
      <x:c r="H826" s="81" t="n">
        <x:v>0.8660254037844386</x:v>
      </x:c>
      <x:c r="I826" s="81" t="n">
        <x:v>0.866025403784</x:v>
      </x:c>
      <x:c r="J826" s="23" t="str">
        <x:v>active_b</x:v>
      </x:c>
      <x:c r="K826" s="23" t="str">
        <x:v>date_historical_price</x:v>
      </x:c>
      <x:c r="L826" s="81" t="n">
        <x:v>41</x:v>
      </x:c>
      <x:c r="M826" s="81" t="n">
        <x:v>18.27827420308531</x:v>
      </x:c>
      <x:c r="N826" s="81" t="n">
        <x:v>-0.35084866857461083</x:v>
      </x:c>
      <x:c r="O826" s="23" t="n">
        <x:v>27</x:v>
      </x:c>
      <x:c r="P826" s="23" t="n">
        <x:v>8</x:v>
      </x:c>
      <x:c r="Q826" s="78" t="n">
        <x:v>45970</x:v>
      </x:c>
      <x:c r="R826" s="23" t="str">
        <x:v>True</x:v>
      </x:c>
      <x:c r="S826" s="23" t="str">
        <x:v>True</x:v>
      </x:c>
      <x:c r="T826" s="23" t="str">
        <x:v>False</x:v>
      </x:c>
    </x:row>
    <x:row r="827">
      <x:c r="A827" s="23" t="str">
        <x:v>active_label_common_panel</x:v>
      </x:c>
      <x:c r="B827" s="23" t="n">
        <x:v>3</x:v>
      </x:c>
      <x:c r="C827" s="23" t="str">
        <x:v>checkpoint:epoch:mistral-3-large</x:v>
      </x:c>
      <x:c r="D827" s="23" t="str">
        <x:v>Mistral 3 Large</x:v>
      </x:c>
      <x:c r="E827" s="23" t="str">
        <x:v>mistral</x:v>
      </x:c>
      <x:c r="F827" s="78" t="n">
        <x:v>45993</x:v>
      </x:c>
      <x:c r="G827" s="78" t="n">
        <x:v>45996</x:v>
      </x:c>
      <x:c r="H827" s="81" t="n">
        <x:v>0.8660254037844386</x:v>
      </x:c>
      <x:c r="I827" s="81" t="n">
        <x:v>0.866025403784</x:v>
      </x:c>
      <x:c r="J827" s="23" t="str">
        <x:v>active_b</x:v>
      </x:c>
      <x:c r="K827" s="23" t="str">
        <x:v>score_date</x:v>
      </x:c>
      <x:c r="L827" s="81" t="n">
        <x:v>41</x:v>
      </x:c>
      <x:c r="M827" s="81" t="n">
        <x:v>3.899151516067267</x:v>
      </x:c>
      <x:c r="N827" s="81" t="n">
        <x:v>-1.0218137450728078</x:v>
      </x:c>
      <x:c r="O827" s="23" t="n">
        <x:v>27</x:v>
      </x:c>
      <x:c r="P827" s="23" t="n">
        <x:v>8</x:v>
      </x:c>
      <x:c r="Q827" s="78" t="n">
        <x:v>45970</x:v>
      </x:c>
      <x:c r="R827" s="23" t="str">
        <x:v>True</x:v>
      </x:c>
      <x:c r="S827" s="23" t="str">
        <x:v>True</x:v>
      </x:c>
      <x:c r="T827" s="23" t="str">
        <x:v>False</x:v>
      </x:c>
    </x:row>
    <x:row r="828">
      <x:c r="A828" s="23" t="str">
        <x:v>active_label_common_panel</x:v>
      </x:c>
      <x:c r="B828" s="23" t="n">
        <x:v>3</x:v>
      </x:c>
      <x:c r="C828" s="23" t="str">
        <x:v>checkpoint:epoch:mistral-3-large</x:v>
      </x:c>
      <x:c r="D828" s="23" t="str">
        <x:v>Mistral 3 Large</x:v>
      </x:c>
      <x:c r="E828" s="23" t="str">
        <x:v>mistral</x:v>
      </x:c>
      <x:c r="F828" s="78" t="n">
        <x:v>45993</x:v>
      </x:c>
      <x:c r="G828" s="78" t="n">
        <x:v>45996</x:v>
      </x:c>
      <x:c r="H828" s="81" t="n">
        <x:v>0.8660254037844386</x:v>
      </x:c>
      <x:c r="I828" s="81" t="n">
        <x:v>0.866025403784</x:v>
      </x:c>
      <x:c r="J828" s="23" t="str">
        <x:v>active_b</x:v>
      </x:c>
      <x:c r="K828" s="23" t="str">
        <x:v>score_date_historical_price</x:v>
      </x:c>
      <x:c r="L828" s="81" t="n">
        <x:v>41</x:v>
      </x:c>
      <x:c r="M828" s="81" t="n">
        <x:v>11.73974682352017</x:v>
      </x:c>
      <x:c r="N828" s="81" t="n">
        <x:v>-0.5431251255946595</x:v>
      </x:c>
      <x:c r="O828" s="23" t="n">
        <x:v>27</x:v>
      </x:c>
      <x:c r="P828" s="23" t="n">
        <x:v>8</x:v>
      </x:c>
      <x:c r="Q828" s="78" t="n">
        <x:v>45970</x:v>
      </x:c>
      <x:c r="R828" s="23" t="str">
        <x:v>True</x:v>
      </x:c>
      <x:c r="S828" s="23" t="str">
        <x:v>True</x:v>
      </x:c>
      <x:c r="T828" s="23" t="str">
        <x:v>False</x:v>
      </x:c>
    </x:row>
    <x:row r="829">
      <x:c r="A829" s="23" t="str">
        <x:v>active_label_common_panel</x:v>
      </x:c>
      <x:c r="B829" s="23" t="n">
        <x:v>3</x:v>
      </x:c>
      <x:c r="C829" s="23" t="str">
        <x:v>checkpoint:epoch:mistral-3-large</x:v>
      </x:c>
      <x:c r="D829" s="23" t="str">
        <x:v>Mistral 3 Large</x:v>
      </x:c>
      <x:c r="E829" s="23" t="str">
        <x:v>mistral</x:v>
      </x:c>
      <x:c r="F829" s="78" t="n">
        <x:v>45993</x:v>
      </x:c>
      <x:c r="G829" s="78" t="n">
        <x:v>45996</x:v>
      </x:c>
      <x:c r="H829" s="81" t="n">
        <x:v>0.8660254037844386</x:v>
      </x:c>
      <x:c r="I829" s="81" t="n">
        <x:v>0.866025403784</x:v>
      </x:c>
      <x:c r="J829" s="23" t="str">
        <x:v>active_b</x:v>
      </x:c>
      <x:c r="K829" s="23" t="str">
        <x:v>score_date_current_price_nonprospective</x:v>
      </x:c>
      <x:c r="L829" s="81" t="n">
        <x:v>41</x:v>
      </x:c>
      <x:c r="M829" s="81" t="n">
        <x:v>9.363700157410657</x:v>
      </x:c>
      <x:c r="N829" s="81" t="n">
        <x:v>-0.6413363583661129</x:v>
      </x:c>
      <x:c r="O829" s="23" t="n">
        <x:v>27</x:v>
      </x:c>
      <x:c r="P829" s="23" t="n">
        <x:v>8</x:v>
      </x:c>
      <x:c r="Q829" s="78" t="n">
        <x:v>45970</x:v>
      </x:c>
      <x:c r="R829" s="23" t="str">
        <x:v>True</x:v>
      </x:c>
      <x:c r="S829" s="23" t="str">
        <x:v>True</x:v>
      </x:c>
      <x:c r="T829" s="23" t="str">
        <x:v>True</x:v>
      </x:c>
    </x:row>
    <x:row r="830">
      <x:c r="A830" s="23" t="str">
        <x:v>active_label_common_panel</x:v>
      </x:c>
      <x:c r="B830" s="23" t="n">
        <x:v>3</x:v>
      </x:c>
      <x:c r="C830" s="23" t="str">
        <x:v>checkpoint:epoch:mistral-3-large</x:v>
      </x:c>
      <x:c r="D830" s="23" t="str">
        <x:v>Mistral 3 Large</x:v>
      </x:c>
      <x:c r="E830" s="23" t="str">
        <x:v>mistral</x:v>
      </x:c>
      <x:c r="F830" s="78" t="n">
        <x:v>45993</x:v>
      </x:c>
      <x:c r="G830" s="78" t="n">
        <x:v>45996</x:v>
      </x:c>
      <x:c r="H830" s="81" t="n">
        <x:v>0.8660254037844386</x:v>
      </x:c>
      <x:c r="I830" s="81" t="n">
        <x:v>0.866025403784</x:v>
      </x:c>
      <x:c r="J830" s="23" t="str">
        <x:v>total_b</x:v>
      </x:c>
      <x:c r="K830" s="23" t="str">
        <x:v>date_historical_price</x:v>
      </x:c>
      <x:c r="L830" s="81" t="n">
        <x:v>675</x:v>
      </x:c>
      <x:c r="M830" s="81" t="n">
        <x:v>1073.7167363211213</x:v>
      </x:c>
      <x:c r="N830" s="81" t="n">
        <x:v>0.20158594980016742</x:v>
      </x:c>
      <x:c r="O830" s="23" t="n">
        <x:v>27</x:v>
      </x:c>
      <x:c r="P830" s="23" t="n">
        <x:v>8</x:v>
      </x:c>
      <x:c r="Q830" s="78" t="n">
        <x:v>45970</x:v>
      </x:c>
      <x:c r="R830" s="23" t="str">
        <x:v>True</x:v>
      </x:c>
      <x:c r="S830" s="23" t="str">
        <x:v>True</x:v>
      </x:c>
      <x:c r="T830" s="23" t="str">
        <x:v>False</x:v>
      </x:c>
    </x:row>
    <x:row r="831">
      <x:c r="A831" s="23" t="str">
        <x:v>active_label_common_panel</x:v>
      </x:c>
      <x:c r="B831" s="23" t="n">
        <x:v>3</x:v>
      </x:c>
      <x:c r="C831" s="23" t="str">
        <x:v>checkpoint:epoch:mistral-3-large</x:v>
      </x:c>
      <x:c r="D831" s="23" t="str">
        <x:v>Mistral 3 Large</x:v>
      </x:c>
      <x:c r="E831" s="23" t="str">
        <x:v>mistral</x:v>
      </x:c>
      <x:c r="F831" s="78" t="n">
        <x:v>45993</x:v>
      </x:c>
      <x:c r="G831" s="78" t="n">
        <x:v>45996</x:v>
      </x:c>
      <x:c r="H831" s="81" t="n">
        <x:v>0.8660254037844386</x:v>
      </x:c>
      <x:c r="I831" s="81" t="n">
        <x:v>0.866025403784</x:v>
      </x:c>
      <x:c r="J831" s="23" t="str">
        <x:v>total_b</x:v>
      </x:c>
      <x:c r="K831" s="23" t="str">
        <x:v>score_date</x:v>
      </x:c>
      <x:c r="L831" s="81" t="n">
        <x:v>675</x:v>
      </x:c>
      <x:c r="M831" s="81" t="n">
        <x:v>33.27415677831656</x:v>
      </x:c>
      <x:c r="N831" s="81" t="n">
        <x:v>-1.30719671427903</x:v>
      </x:c>
      <x:c r="O831" s="23" t="n">
        <x:v>27</x:v>
      </x:c>
      <x:c r="P831" s="23" t="n">
        <x:v>8</x:v>
      </x:c>
      <x:c r="Q831" s="78" t="n">
        <x:v>45970</x:v>
      </x:c>
      <x:c r="R831" s="23" t="str">
        <x:v>True</x:v>
      </x:c>
      <x:c r="S831" s="23" t="str">
        <x:v>True</x:v>
      </x:c>
      <x:c r="T831" s="23" t="str">
        <x:v>False</x:v>
      </x:c>
    </x:row>
    <x:row r="832">
      <x:c r="A832" s="23" t="str">
        <x:v>active_label_common_panel</x:v>
      </x:c>
      <x:c r="B832" s="23" t="n">
        <x:v>3</x:v>
      </x:c>
      <x:c r="C832" s="23" t="str">
        <x:v>checkpoint:epoch:mistral-3-large</x:v>
      </x:c>
      <x:c r="D832" s="23" t="str">
        <x:v>Mistral 3 Large</x:v>
      </x:c>
      <x:c r="E832" s="23" t="str">
        <x:v>mistral</x:v>
      </x:c>
      <x:c r="F832" s="78" t="n">
        <x:v>45993</x:v>
      </x:c>
      <x:c r="G832" s="78" t="n">
        <x:v>45996</x:v>
      </x:c>
      <x:c r="H832" s="81" t="n">
        <x:v>0.8660254037844386</x:v>
      </x:c>
      <x:c r="I832" s="81" t="n">
        <x:v>0.866025403784</x:v>
      </x:c>
      <x:c r="J832" s="23" t="str">
        <x:v>total_b</x:v>
      </x:c>
      <x:c r="K832" s="23" t="str">
        <x:v>score_date_historical_price</x:v>
      </x:c>
      <x:c r="L832" s="81" t="n">
        <x:v>675</x:v>
      </x:c>
      <x:c r="M832" s="81" t="n">
        <x:v>256.35177124073977</x:v>
      </x:c>
      <x:c r="N832" s="81" t="n">
        <x:v>-0.42046745032348964</x:v>
      </x:c>
      <x:c r="O832" s="23" t="n">
        <x:v>27</x:v>
      </x:c>
      <x:c r="P832" s="23" t="n">
        <x:v>8</x:v>
      </x:c>
      <x:c r="Q832" s="78" t="n">
        <x:v>45970</x:v>
      </x:c>
      <x:c r="R832" s="23" t="str">
        <x:v>True</x:v>
      </x:c>
      <x:c r="S832" s="23" t="str">
        <x:v>True</x:v>
      </x:c>
      <x:c r="T832" s="23" t="str">
        <x:v>False</x:v>
      </x:c>
    </x:row>
    <x:row r="833">
      <x:c r="A833" s="23" t="str">
        <x:v>active_label_common_panel</x:v>
      </x:c>
      <x:c r="B833" s="23" t="n">
        <x:v>3</x:v>
      </x:c>
      <x:c r="C833" s="23" t="str">
        <x:v>checkpoint:epoch:mistral-3-large</x:v>
      </x:c>
      <x:c r="D833" s="23" t="str">
        <x:v>Mistral 3 Large</x:v>
      </x:c>
      <x:c r="E833" s="23" t="str">
        <x:v>mistral</x:v>
      </x:c>
      <x:c r="F833" s="78" t="n">
        <x:v>45993</x:v>
      </x:c>
      <x:c r="G833" s="78" t="n">
        <x:v>45996</x:v>
      </x:c>
      <x:c r="H833" s="81" t="n">
        <x:v>0.8660254037844386</x:v>
      </x:c>
      <x:c r="I833" s="81" t="n">
        <x:v>0.866025403784</x:v>
      </x:c>
      <x:c r="J833" s="23" t="str">
        <x:v>total_b</x:v>
      </x:c>
      <x:c r="K833" s="23" t="str">
        <x:v>score_date_current_price_nonprospective</x:v>
      </x:c>
      <x:c r="L833" s="81" t="n">
        <x:v>675</x:v>
      </x:c>
      <x:c r="M833" s="81" t="n">
        <x:v>156.3636154690443</x:v>
      </x:c>
      <x:c r="N833" s="81" t="n">
        <x:v>-0.635168069115697</x:v>
      </x:c>
      <x:c r="O833" s="23" t="n">
        <x:v>27</x:v>
      </x:c>
      <x:c r="P833" s="23" t="n">
        <x:v>8</x:v>
      </x:c>
      <x:c r="Q833" s="78" t="n">
        <x:v>45970</x:v>
      </x:c>
      <x:c r="R833" s="23" t="str">
        <x:v>True</x:v>
      </x:c>
      <x:c r="S833" s="23" t="str">
        <x:v>True</x:v>
      </x:c>
      <x:c r="T833" s="23" t="str">
        <x:v>True</x:v>
      </x:c>
    </x:row>
    <x:row r="834">
      <x:c r="A834" s="23" t="str">
        <x:v>active_label_common_panel</x:v>
      </x:c>
      <x:c r="B834" s="23" t="n">
        <x:v>3</x:v>
      </x:c>
      <x:c r="C834" s="23" t="str">
        <x:v>checkpoint:epoch:ministral-3-14b</x:v>
      </x:c>
      <x:c r="D834" s="23" t="str">
        <x:v>Ministral 3 14B</x:v>
      </x:c>
      <x:c r="E834" s="23" t="str">
        <x:v>mistral</x:v>
      </x:c>
      <x:c r="F834" s="78" t="n">
        <x:v>45993</x:v>
      </x:c>
      <x:c r="G834" s="78" t="n">
        <x:v>45998</x:v>
      </x:c>
      <x:c r="H834" s="81" t="n">
        <x:v>0.2</x:v>
      </x:c>
      <x:c r="I834" s="81" t="n">
        <x:v>0.2</x:v>
      </x:c>
      <x:c r="J834" s="23" t="str">
        <x:v>active_b</x:v>
      </x:c>
      <x:c r="K834" s="23" t="str">
        <x:v>date_historical_price</x:v>
      </x:c>
      <x:c r="L834" s="81" t="n">
        <x:v>14</x:v>
      </x:c>
      <x:c r="M834" s="81" t="n">
        <x:v>6.8045885938298785</x:v>
      </x:c>
      <x:c r="N834" s="81" t="n">
        <x:v>-0.31332616283699516</x:v>
      </x:c>
      <x:c r="O834" s="23" t="n">
        <x:v>27</x:v>
      </x:c>
      <x:c r="P834" s="23" t="n">
        <x:v>8</x:v>
      </x:c>
      <x:c r="Q834" s="78" t="n">
        <x:v>45970</x:v>
      </x:c>
      <x:c r="R834" s="23" t="str">
        <x:v>True</x:v>
      </x:c>
      <x:c r="S834" s="23" t="str">
        <x:v>True</x:v>
      </x:c>
      <x:c r="T834" s="23" t="str">
        <x:v>False</x:v>
      </x:c>
    </x:row>
    <x:row r="835">
      <x:c r="A835" s="23" t="str">
        <x:v>active_label_common_panel</x:v>
      </x:c>
      <x:c r="B835" s="23" t="n">
        <x:v>3</x:v>
      </x:c>
      <x:c r="C835" s="23" t="str">
        <x:v>checkpoint:epoch:ministral-3-14b</x:v>
      </x:c>
      <x:c r="D835" s="23" t="str">
        <x:v>Ministral 3 14B</x:v>
      </x:c>
      <x:c r="E835" s="23" t="str">
        <x:v>mistral</x:v>
      </x:c>
      <x:c r="F835" s="78" t="n">
        <x:v>45993</x:v>
      </x:c>
      <x:c r="G835" s="78" t="n">
        <x:v>45998</x:v>
      </x:c>
      <x:c r="H835" s="81" t="n">
        <x:v>0.2</x:v>
      </x:c>
      <x:c r="I835" s="81" t="n">
        <x:v>0.2</x:v>
      </x:c>
      <x:c r="J835" s="23" t="str">
        <x:v>active_b</x:v>
      </x:c>
      <x:c r="K835" s="23" t="str">
        <x:v>score_date</x:v>
      </x:c>
      <x:c r="L835" s="81" t="n">
        <x:v>14</x:v>
      </x:c>
      <x:c r="M835" s="81" t="n">
        <x:v>2.6406152221614327</x:v>
      </x:c>
      <x:c r="N835" s="81" t="n">
        <x:v>-0.7244229131787984</x:v>
      </x:c>
      <x:c r="O835" s="23" t="n">
        <x:v>27</x:v>
      </x:c>
      <x:c r="P835" s="23" t="n">
        <x:v>8</x:v>
      </x:c>
      <x:c r="Q835" s="78" t="n">
        <x:v>45970</x:v>
      </x:c>
      <x:c r="R835" s="23" t="str">
        <x:v>True</x:v>
      </x:c>
      <x:c r="S835" s="23" t="str">
        <x:v>True</x:v>
      </x:c>
      <x:c r="T835" s="23" t="str">
        <x:v>False</x:v>
      </x:c>
    </x:row>
    <x:row r="836">
      <x:c r="A836" s="23" t="str">
        <x:v>active_label_common_panel</x:v>
      </x:c>
      <x:c r="B836" s="23" t="n">
        <x:v>3</x:v>
      </x:c>
      <x:c r="C836" s="23" t="str">
        <x:v>checkpoint:epoch:ministral-3-14b</x:v>
      </x:c>
      <x:c r="D836" s="23" t="str">
        <x:v>Ministral 3 14B</x:v>
      </x:c>
      <x:c r="E836" s="23" t="str">
        <x:v>mistral</x:v>
      </x:c>
      <x:c r="F836" s="78" t="n">
        <x:v>45993</x:v>
      </x:c>
      <x:c r="G836" s="78" t="n">
        <x:v>45998</x:v>
      </x:c>
      <x:c r="H836" s="81" t="n">
        <x:v>0.2</x:v>
      </x:c>
      <x:c r="I836" s="81" t="n">
        <x:v>0.2</x:v>
      </x:c>
      <x:c r="J836" s="23" t="str">
        <x:v>active_b</x:v>
      </x:c>
      <x:c r="K836" s="23" t="str">
        <x:v>score_date_historical_price</x:v>
      </x:c>
      <x:c r="L836" s="81" t="n">
        <x:v>14</x:v>
      </x:c>
      <x:c r="M836" s="81" t="n">
        <x:v>4.195851211567574</x:v>
      </x:c>
      <x:c r="N836" s="81" t="n">
        <x:v>-0.5233079563332822</x:v>
      </x:c>
      <x:c r="O836" s="23" t="n">
        <x:v>27</x:v>
      </x:c>
      <x:c r="P836" s="23" t="n">
        <x:v>8</x:v>
      </x:c>
      <x:c r="Q836" s="78" t="n">
        <x:v>45970</x:v>
      </x:c>
      <x:c r="R836" s="23" t="str">
        <x:v>True</x:v>
      </x:c>
      <x:c r="S836" s="23" t="str">
        <x:v>True</x:v>
      </x:c>
      <x:c r="T836" s="23" t="str">
        <x:v>False</x:v>
      </x:c>
    </x:row>
    <x:row r="837">
      <x:c r="A837" s="23" t="str">
        <x:v>active_label_common_panel</x:v>
      </x:c>
      <x:c r="B837" s="23" t="n">
        <x:v>3</x:v>
      </x:c>
      <x:c r="C837" s="23" t="str">
        <x:v>checkpoint:epoch:ministral-3-14b</x:v>
      </x:c>
      <x:c r="D837" s="23" t="str">
        <x:v>Ministral 3 14B</x:v>
      </x:c>
      <x:c r="E837" s="23" t="str">
        <x:v>mistral</x:v>
      </x:c>
      <x:c r="F837" s="78" t="n">
        <x:v>45993</x:v>
      </x:c>
      <x:c r="G837" s="78" t="n">
        <x:v>45998</x:v>
      </x:c>
      <x:c r="H837" s="81" t="n">
        <x:v>0.2</x:v>
      </x:c>
      <x:c r="I837" s="81" t="n">
        <x:v>0.2</x:v>
      </x:c>
      <x:c r="J837" s="23" t="str">
        <x:v>active_b</x:v>
      </x:c>
      <x:c r="K837" s="23" t="str">
        <x:v>score_date_current_price_nonprospective</x:v>
      </x:c>
      <x:c r="L837" s="81" t="n">
        <x:v>14</x:v>
      </x:c>
      <x:c r="M837" s="81" t="n">
        <x:v>3.2589230117696983</x:v>
      </x:c>
      <x:c r="N837" s="81" t="n">
        <x:v>-0.6330539347891989</x:v>
      </x:c>
      <x:c r="O837" s="23" t="n">
        <x:v>27</x:v>
      </x:c>
      <x:c r="P837" s="23" t="n">
        <x:v>8</x:v>
      </x:c>
      <x:c r="Q837" s="78" t="n">
        <x:v>45970</x:v>
      </x:c>
      <x:c r="R837" s="23" t="str">
        <x:v>True</x:v>
      </x:c>
      <x:c r="S837" s="23" t="str">
        <x:v>True</x:v>
      </x:c>
      <x:c r="T837" s="23" t="str">
        <x:v>True</x:v>
      </x:c>
    </x:row>
    <x:row r="838">
      <x:c r="A838" s="23" t="str">
        <x:v>active_label_common_panel</x:v>
      </x:c>
      <x:c r="B838" s="23" t="n">
        <x:v>3</x:v>
      </x:c>
      <x:c r="C838" s="23" t="str">
        <x:v>checkpoint:epoch:ministral-3-14b</x:v>
      </x:c>
      <x:c r="D838" s="23" t="str">
        <x:v>Ministral 3 14B</x:v>
      </x:c>
      <x:c r="E838" s="23" t="str">
        <x:v>mistral</x:v>
      </x:c>
      <x:c r="F838" s="78" t="n">
        <x:v>45993</x:v>
      </x:c>
      <x:c r="G838" s="78" t="n">
        <x:v>45998</x:v>
      </x:c>
      <x:c r="H838" s="81" t="n">
        <x:v>0.2</x:v>
      </x:c>
      <x:c r="I838" s="81" t="n">
        <x:v>0.2</x:v>
      </x:c>
      <x:c r="J838" s="23" t="str">
        <x:v>total_b</x:v>
      </x:c>
      <x:c r="K838" s="23" t="str">
        <x:v>date_historical_price</x:v>
      </x:c>
      <x:c r="L838" s="81" t="n">
        <x:v>14</x:v>
      </x:c>
      <x:c r="M838" s="81" t="n">
        <x:v>147.91175693351894</x:v>
      </x:c>
      <x:c r="N838" s="81" t="n">
        <x:v>1.0238746600794322</x:v>
      </x:c>
      <x:c r="O838" s="23" t="n">
        <x:v>27</x:v>
      </x:c>
      <x:c r="P838" s="23" t="n">
        <x:v>8</x:v>
      </x:c>
      <x:c r="Q838" s="78" t="n">
        <x:v>45970</x:v>
      </x:c>
      <x:c r="R838" s="23" t="str">
        <x:v>True</x:v>
      </x:c>
      <x:c r="S838" s="23" t="str">
        <x:v>True</x:v>
      </x:c>
      <x:c r="T838" s="23" t="str">
        <x:v>False</x:v>
      </x:c>
    </x:row>
    <x:row r="839">
      <x:c r="A839" s="23" t="str">
        <x:v>active_label_common_panel</x:v>
      </x:c>
      <x:c r="B839" s="23" t="n">
        <x:v>3</x:v>
      </x:c>
      <x:c r="C839" s="23" t="str">
        <x:v>checkpoint:epoch:ministral-3-14b</x:v>
      </x:c>
      <x:c r="D839" s="23" t="str">
        <x:v>Ministral 3 14B</x:v>
      </x:c>
      <x:c r="E839" s="23" t="str">
        <x:v>mistral</x:v>
      </x:c>
      <x:c r="F839" s="78" t="n">
        <x:v>45993</x:v>
      </x:c>
      <x:c r="G839" s="78" t="n">
        <x:v>45998</x:v>
      </x:c>
      <x:c r="H839" s="81" t="n">
        <x:v>0.2</x:v>
      </x:c>
      <x:c r="I839" s="81" t="n">
        <x:v>0.2</x:v>
      </x:c>
      <x:c r="J839" s="23" t="str">
        <x:v>total_b</x:v>
      </x:c>
      <x:c r="K839" s="23" t="str">
        <x:v>score_date</x:v>
      </x:c>
      <x:c r="L839" s="81" t="n">
        <x:v>14</x:v>
      </x:c>
      <x:c r="M839" s="81" t="n">
        <x:v>13.125651614514455</x:v>
      </x:c>
      <x:c r="N839" s="81" t="n">
        <x:v>-0.028007162795417106</x:v>
      </x:c>
      <x:c r="O839" s="23" t="n">
        <x:v>27</x:v>
      </x:c>
      <x:c r="P839" s="23" t="n">
        <x:v>8</x:v>
      </x:c>
      <x:c r="Q839" s="78" t="n">
        <x:v>45970</x:v>
      </x:c>
      <x:c r="R839" s="23" t="str">
        <x:v>True</x:v>
      </x:c>
      <x:c r="S839" s="23" t="str">
        <x:v>True</x:v>
      </x:c>
      <x:c r="T839" s="23" t="str">
        <x:v>False</x:v>
      </x:c>
    </x:row>
    <x:row r="840">
      <x:c r="A840" s="23" t="str">
        <x:v>active_label_common_panel</x:v>
      </x:c>
      <x:c r="B840" s="23" t="n">
        <x:v>3</x:v>
      </x:c>
      <x:c r="C840" s="23" t="str">
        <x:v>checkpoint:epoch:ministral-3-14b</x:v>
      </x:c>
      <x:c r="D840" s="23" t="str">
        <x:v>Ministral 3 14B</x:v>
      </x:c>
      <x:c r="E840" s="23" t="str">
        <x:v>mistral</x:v>
      </x:c>
      <x:c r="F840" s="78" t="n">
        <x:v>45993</x:v>
      </x:c>
      <x:c r="G840" s="78" t="n">
        <x:v>45998</x:v>
      </x:c>
      <x:c r="H840" s="81" t="n">
        <x:v>0.2</x:v>
      </x:c>
      <x:c r="I840" s="81" t="n">
        <x:v>0.2</x:v>
      </x:c>
      <x:c r="J840" s="23" t="str">
        <x:v>total_b</x:v>
      </x:c>
      <x:c r="K840" s="23" t="str">
        <x:v>score_date_historical_price</x:v>
      </x:c>
      <x:c r="L840" s="81" t="n">
        <x:v>14</x:v>
      </x:c>
      <x:c r="M840" s="81" t="n">
        <x:v>30.950590213416863</x:v>
      </x:c>
      <x:c r="N840" s="81" t="n">
        <x:v>0.34454089955143863</x:v>
      </x:c>
      <x:c r="O840" s="23" t="n">
        <x:v>27</x:v>
      </x:c>
      <x:c r="P840" s="23" t="n">
        <x:v>8</x:v>
      </x:c>
      <x:c r="Q840" s="78" t="n">
        <x:v>45970</x:v>
      </x:c>
      <x:c r="R840" s="23" t="str">
        <x:v>True</x:v>
      </x:c>
      <x:c r="S840" s="23" t="str">
        <x:v>True</x:v>
      </x:c>
      <x:c r="T840" s="23" t="str">
        <x:v>False</x:v>
      </x:c>
    </x:row>
    <x:row r="841">
      <x:c r="A841" s="23" t="str">
        <x:v>active_label_common_panel</x:v>
      </x:c>
      <x:c r="B841" s="23" t="n">
        <x:v>3</x:v>
      </x:c>
      <x:c r="C841" s="23" t="str">
        <x:v>checkpoint:epoch:ministral-3-14b</x:v>
      </x:c>
      <x:c r="D841" s="23" t="str">
        <x:v>Ministral 3 14B</x:v>
      </x:c>
      <x:c r="E841" s="23" t="str">
        <x:v>mistral</x:v>
      </x:c>
      <x:c r="F841" s="78" t="n">
        <x:v>45993</x:v>
      </x:c>
      <x:c r="G841" s="78" t="n">
        <x:v>45998</x:v>
      </x:c>
      <x:c r="H841" s="81" t="n">
        <x:v>0.2</x:v>
      </x:c>
      <x:c r="I841" s="81" t="n">
        <x:v>0.2</x:v>
      </x:c>
      <x:c r="J841" s="23" t="str">
        <x:v>total_b</x:v>
      </x:c>
      <x:c r="K841" s="23" t="str">
        <x:v>score_date_current_price_nonprospective</x:v>
      </x:c>
      <x:c r="L841" s="81" t="n">
        <x:v>14</x:v>
      </x:c>
      <x:c r="M841" s="81" t="n">
        <x:v>19.03285079678713</x:v>
      </x:c>
      <x:c r="N841" s="81" t="n">
        <x:v>0.1333758073952777</x:v>
      </x:c>
      <x:c r="O841" s="23" t="n">
        <x:v>27</x:v>
      </x:c>
      <x:c r="P841" s="23" t="n">
        <x:v>8</x:v>
      </x:c>
      <x:c r="Q841" s="78" t="n">
        <x:v>45970</x:v>
      </x:c>
      <x:c r="R841" s="23" t="str">
        <x:v>True</x:v>
      </x:c>
      <x:c r="S841" s="23" t="str">
        <x:v>True</x:v>
      </x:c>
      <x:c r="T841" s="23" t="str">
        <x:v>True</x:v>
      </x:c>
    </x:row>
    <x:row r="842">
      <x:c r="A842" s="23" t="str">
        <x:v>active_label_common_panel</x:v>
      </x:c>
      <x:c r="B842" s="23" t="n">
        <x:v>3</x:v>
      </x:c>
      <x:c r="C842" s="23" t="str">
        <x:v>checkpoint:epoch:ministral-3-3b</x:v>
      </x:c>
      <x:c r="D842" s="23" t="str">
        <x:v>Ministral 3 3B</x:v>
      </x:c>
      <x:c r="E842" s="23" t="str">
        <x:v>mistral</x:v>
      </x:c>
      <x:c r="F842" s="78" t="n">
        <x:v>45993</x:v>
      </x:c>
      <x:c r="G842" s="78" t="n">
        <x:v>45998</x:v>
      </x:c>
      <x:c r="H842" s="81" t="n">
        <x:v>0.1</x:v>
      </x:c>
      <x:c r="I842" s="81" t="n">
        <x:v>0.1</x:v>
      </x:c>
      <x:c r="J842" s="23" t="str">
        <x:v>active_b</x:v>
      </x:c>
      <x:c r="K842" s="23" t="str">
        <x:v>date_historical_price</x:v>
      </x:c>
      <x:c r="L842" s="81" t="n">
        <x:v>3</x:v>
      </x:c>
      <x:c r="M842" s="81" t="n">
        <x:v>4.26427574964474</x:v>
      </x:c>
      <x:c r="N842" s="81" t="n">
        <x:v>0.15272402588538753</x:v>
      </x:c>
      <x:c r="O842" s="23" t="n">
        <x:v>27</x:v>
      </x:c>
      <x:c r="P842" s="23" t="n">
        <x:v>8</x:v>
      </x:c>
      <x:c r="Q842" s="78" t="n">
        <x:v>45970</x:v>
      </x:c>
      <x:c r="R842" s="23" t="str">
        <x:v>True</x:v>
      </x:c>
      <x:c r="S842" s="23" t="str">
        <x:v>True</x:v>
      </x:c>
      <x:c r="T842" s="23" t="str">
        <x:v>False</x:v>
      </x:c>
    </x:row>
    <x:row r="843">
      <x:c r="A843" s="23" t="str">
        <x:v>active_label_common_panel</x:v>
      </x:c>
      <x:c r="B843" s="23" t="n">
        <x:v>3</x:v>
      </x:c>
      <x:c r="C843" s="23" t="str">
        <x:v>checkpoint:epoch:ministral-3-3b</x:v>
      </x:c>
      <x:c r="D843" s="23" t="str">
        <x:v>Ministral 3 3B</x:v>
      </x:c>
      <x:c r="E843" s="23" t="str">
        <x:v>mistral</x:v>
      </x:c>
      <x:c r="F843" s="78" t="n">
        <x:v>45993</x:v>
      </x:c>
      <x:c r="G843" s="78" t="n">
        <x:v>45998</x:v>
      </x:c>
      <x:c r="H843" s="81" t="n">
        <x:v>0.1</x:v>
      </x:c>
      <x:c r="I843" s="81" t="n">
        <x:v>0.1</x:v>
      </x:c>
      <x:c r="J843" s="23" t="str">
        <x:v>active_b</x:v>
      </x:c>
      <x:c r="K843" s="23" t="str">
        <x:v>score_date</x:v>
      </x:c>
      <x:c r="L843" s="81" t="n">
        <x:v>3</x:v>
      </x:c>
      <x:c r="M843" s="81" t="n">
        <x:v>1.880035559444067</x:v>
      </x:c>
      <x:c r="N843" s="81" t="n">
        <x:v>-0.20295519102816975</x:v>
      </x:c>
      <x:c r="O843" s="23" t="n">
        <x:v>27</x:v>
      </x:c>
      <x:c r="P843" s="23" t="n">
        <x:v>8</x:v>
      </x:c>
      <x:c r="Q843" s="78" t="n">
        <x:v>45970</x:v>
      </x:c>
      <x:c r="R843" s="23" t="str">
        <x:v>True</x:v>
      </x:c>
      <x:c r="S843" s="23" t="str">
        <x:v>True</x:v>
      </x:c>
      <x:c r="T843" s="23" t="str">
        <x:v>False</x:v>
      </x:c>
    </x:row>
    <x:row r="844">
      <x:c r="A844" s="23" t="str">
        <x:v>active_label_common_panel</x:v>
      </x:c>
      <x:c r="B844" s="23" t="n">
        <x:v>3</x:v>
      </x:c>
      <x:c r="C844" s="23" t="str">
        <x:v>checkpoint:epoch:ministral-3-3b</x:v>
      </x:c>
      <x:c r="D844" s="23" t="str">
        <x:v>Ministral 3 3B</x:v>
      </x:c>
      <x:c r="E844" s="23" t="str">
        <x:v>mistral</x:v>
      </x:c>
      <x:c r="F844" s="78" t="n">
        <x:v>45993</x:v>
      </x:c>
      <x:c r="G844" s="78" t="n">
        <x:v>45998</x:v>
      </x:c>
      <x:c r="H844" s="81" t="n">
        <x:v>0.1</x:v>
      </x:c>
      <x:c r="I844" s="81" t="n">
        <x:v>0.1</x:v>
      </x:c>
      <x:c r="J844" s="23" t="str">
        <x:v>active_b</x:v>
      </x:c>
      <x:c r="K844" s="23" t="str">
        <x:v>score_date_historical_price</x:v>
      </x:c>
      <x:c r="L844" s="81" t="n">
        <x:v>3</x:v>
      </x:c>
      <x:c r="M844" s="81" t="n">
        <x:v>2.428924299712144</x:v>
      </x:c>
      <x:c r="N844" s="81" t="n">
        <x:v>-0.0917072750028819</x:v>
      </x:c>
      <x:c r="O844" s="23" t="n">
        <x:v>27</x:v>
      </x:c>
      <x:c r="P844" s="23" t="n">
        <x:v>8</x:v>
      </x:c>
      <x:c r="Q844" s="78" t="n">
        <x:v>45970</x:v>
      </x:c>
      <x:c r="R844" s="23" t="str">
        <x:v>True</x:v>
      </x:c>
      <x:c r="S844" s="23" t="str">
        <x:v>True</x:v>
      </x:c>
      <x:c r="T844" s="23" t="str">
        <x:v>False</x:v>
      </x:c>
    </x:row>
    <x:row r="845">
      <x:c r="A845" s="23" t="str">
        <x:v>active_label_common_panel</x:v>
      </x:c>
      <x:c r="B845" s="23" t="n">
        <x:v>3</x:v>
      </x:c>
      <x:c r="C845" s="23" t="str">
        <x:v>checkpoint:epoch:ministral-3-3b</x:v>
      </x:c>
      <x:c r="D845" s="23" t="str">
        <x:v>Ministral 3 3B</x:v>
      </x:c>
      <x:c r="E845" s="23" t="str">
        <x:v>mistral</x:v>
      </x:c>
      <x:c r="F845" s="78" t="n">
        <x:v>45993</x:v>
      </x:c>
      <x:c r="G845" s="78" t="n">
        <x:v>45998</x:v>
      </x:c>
      <x:c r="H845" s="81" t="n">
        <x:v>0.1</x:v>
      </x:c>
      <x:c r="I845" s="81" t="n">
        <x:v>0.1</x:v>
      </x:c>
      <x:c r="J845" s="23" t="str">
        <x:v>active_b</x:v>
      </x:c>
      <x:c r="K845" s="23" t="str">
        <x:v>score_date_current_price_nonprospective</x:v>
      </x:c>
      <x:c r="L845" s="81" t="n">
        <x:v>3</x:v>
      </x:c>
      <x:c r="M845" s="81" t="n">
        <x:v>1.8871499267875174</x:v>
      </x:c>
      <x:c r="N845" s="81" t="n">
        <x:v>-0.201314850161527</x:v>
      </x:c>
      <x:c r="O845" s="23" t="n">
        <x:v>27</x:v>
      </x:c>
      <x:c r="P845" s="23" t="n">
        <x:v>8</x:v>
      </x:c>
      <x:c r="Q845" s="78" t="n">
        <x:v>45970</x:v>
      </x:c>
      <x:c r="R845" s="23" t="str">
        <x:v>True</x:v>
      </x:c>
      <x:c r="S845" s="23" t="str">
        <x:v>True</x:v>
      </x:c>
      <x:c r="T845" s="23" t="str">
        <x:v>True</x:v>
      </x:c>
    </x:row>
    <x:row r="846">
      <x:c r="A846" s="23" t="str">
        <x:v>active_label_common_panel</x:v>
      </x:c>
      <x:c r="B846" s="23" t="n">
        <x:v>3</x:v>
      </x:c>
      <x:c r="C846" s="23" t="str">
        <x:v>checkpoint:epoch:ministral-3-3b</x:v>
      </x:c>
      <x:c r="D846" s="23" t="str">
        <x:v>Ministral 3 3B</x:v>
      </x:c>
      <x:c r="E846" s="23" t="str">
        <x:v>mistral</x:v>
      </x:c>
      <x:c r="F846" s="78" t="n">
        <x:v>45993</x:v>
      </x:c>
      <x:c r="G846" s="78" t="n">
        <x:v>45998</x:v>
      </x:c>
      <x:c r="H846" s="81" t="n">
        <x:v>0.1</x:v>
      </x:c>
      <x:c r="I846" s="81" t="n">
        <x:v>0.1</x:v>
      </x:c>
      <x:c r="J846" s="23" t="str">
        <x:v>total_b</x:v>
      </x:c>
      <x:c r="K846" s="23" t="str">
        <x:v>date_historical_price</x:v>
      </x:c>
      <x:c r="L846" s="81" t="n">
        <x:v>3</x:v>
      </x:c>
      <x:c r="M846" s="81" t="n">
        <x:v>57.922887966976404</x:v>
      </x:c>
      <x:c r="N846" s="81" t="n">
        <x:v>1.2857289524206381</x:v>
      </x:c>
      <x:c r="O846" s="23" t="n">
        <x:v>27</x:v>
      </x:c>
      <x:c r="P846" s="23" t="n">
        <x:v>8</x:v>
      </x:c>
      <x:c r="Q846" s="78" t="n">
        <x:v>45970</x:v>
      </x:c>
      <x:c r="R846" s="23" t="str">
        <x:v>True</x:v>
      </x:c>
      <x:c r="S846" s="23" t="str">
        <x:v>True</x:v>
      </x:c>
      <x:c r="T846" s="23" t="str">
        <x:v>False</x:v>
      </x:c>
    </x:row>
    <x:row r="847">
      <x:c r="A847" s="23" t="str">
        <x:v>active_label_common_panel</x:v>
      </x:c>
      <x:c r="B847" s="23" t="n">
        <x:v>3</x:v>
      </x:c>
      <x:c r="C847" s="23" t="str">
        <x:v>checkpoint:epoch:ministral-3-3b</x:v>
      </x:c>
      <x:c r="D847" s="23" t="str">
        <x:v>Ministral 3 3B</x:v>
      </x:c>
      <x:c r="E847" s="23" t="str">
        <x:v>mistral</x:v>
      </x:c>
      <x:c r="F847" s="78" t="n">
        <x:v>45993</x:v>
      </x:c>
      <x:c r="G847" s="78" t="n">
        <x:v>45998</x:v>
      </x:c>
      <x:c r="H847" s="81" t="n">
        <x:v>0.1</x:v>
      </x:c>
      <x:c r="I847" s="81" t="n">
        <x:v>0.1</x:v>
      </x:c>
      <x:c r="J847" s="23" t="str">
        <x:v>total_b</x:v>
      </x:c>
      <x:c r="K847" s="23" t="str">
        <x:v>score_date</x:v>
      </x:c>
      <x:c r="L847" s="81" t="n">
        <x:v>3</x:v>
      </x:c>
      <x:c r="M847" s="81" t="n">
        <x:v>5.834291841248466</x:v>
      </x:c>
      <x:c r="N847" s="81" t="n">
        <x:v>0.2888668947615855</x:v>
      </x:c>
      <x:c r="O847" s="23" t="n">
        <x:v>27</x:v>
      </x:c>
      <x:c r="P847" s="23" t="n">
        <x:v>8</x:v>
      </x:c>
      <x:c r="Q847" s="78" t="n">
        <x:v>45970</x:v>
      </x:c>
      <x:c r="R847" s="23" t="str">
        <x:v>True</x:v>
      </x:c>
      <x:c r="S847" s="23" t="str">
        <x:v>True</x:v>
      </x:c>
      <x:c r="T847" s="23" t="str">
        <x:v>False</x:v>
      </x:c>
    </x:row>
    <x:row r="848">
      <x:c r="A848" s="23" t="str">
        <x:v>active_label_common_panel</x:v>
      </x:c>
      <x:c r="B848" s="23" t="n">
        <x:v>3</x:v>
      </x:c>
      <x:c r="C848" s="23" t="str">
        <x:v>checkpoint:epoch:ministral-3-3b</x:v>
      </x:c>
      <x:c r="D848" s="23" t="str">
        <x:v>Ministral 3 3B</x:v>
      </x:c>
      <x:c r="E848" s="23" t="str">
        <x:v>mistral</x:v>
      </x:c>
      <x:c r="F848" s="78" t="n">
        <x:v>45993</x:v>
      </x:c>
      <x:c r="G848" s="78" t="n">
        <x:v>45998</x:v>
      </x:c>
      <x:c r="H848" s="81" t="n">
        <x:v>0.1</x:v>
      </x:c>
      <x:c r="I848" s="81" t="n">
        <x:v>0.1</x:v>
      </x:c>
      <x:c r="J848" s="23" t="str">
        <x:v>total_b</x:v>
      </x:c>
      <x:c r="K848" s="23" t="str">
        <x:v>score_date_historical_price</x:v>
      </x:c>
      <x:c r="L848" s="81" t="n">
        <x:v>3</x:v>
      </x:c>
      <x:c r="M848" s="81" t="n">
        <x:v>9.377029702133465</x:v>
      </x:c>
      <x:c r="N848" s="81" t="n">
        <x:v>0.4949440369364599</x:v>
      </x:c>
      <x:c r="O848" s="23" t="n">
        <x:v>27</x:v>
      </x:c>
      <x:c r="P848" s="23" t="n">
        <x:v>8</x:v>
      </x:c>
      <x:c r="Q848" s="78" t="n">
        <x:v>45970</x:v>
      </x:c>
      <x:c r="R848" s="23" t="str">
        <x:v>True</x:v>
      </x:c>
      <x:c r="S848" s="23" t="str">
        <x:v>True</x:v>
      </x:c>
      <x:c r="T848" s="23" t="str">
        <x:v>False</x:v>
      </x:c>
    </x:row>
    <x:row r="849">
      <x:c r="A849" s="23" t="str">
        <x:v>active_label_common_panel</x:v>
      </x:c>
      <x:c r="B849" s="23" t="n">
        <x:v>3</x:v>
      </x:c>
      <x:c r="C849" s="23" t="str">
        <x:v>checkpoint:epoch:ministral-3-3b</x:v>
      </x:c>
      <x:c r="D849" s="23" t="str">
        <x:v>Ministral 3 3B</x:v>
      </x:c>
      <x:c r="E849" s="23" t="str">
        <x:v>mistral</x:v>
      </x:c>
      <x:c r="F849" s="78" t="n">
        <x:v>45993</x:v>
      </x:c>
      <x:c r="G849" s="78" t="n">
        <x:v>45998</x:v>
      </x:c>
      <x:c r="H849" s="81" t="n">
        <x:v>0.1</x:v>
      </x:c>
      <x:c r="I849" s="81" t="n">
        <x:v>0.1</x:v>
      </x:c>
      <x:c r="J849" s="23" t="str">
        <x:v>total_b</x:v>
      </x:c>
      <x:c r="K849" s="23" t="str">
        <x:v>score_date_current_price_nonprospective</x:v>
      </x:c>
      <x:c r="L849" s="81" t="n">
        <x:v>3</x:v>
      </x:c>
      <x:c r="M849" s="81" t="n">
        <x:v>5.873344115642569</x:v>
      </x:c>
      <x:c r="N849" s="81" t="n">
        <x:v>0.29176419191702857</x:v>
      </x:c>
      <x:c r="O849" s="23" t="n">
        <x:v>27</x:v>
      </x:c>
      <x:c r="P849" s="23" t="n">
        <x:v>8</x:v>
      </x:c>
      <x:c r="Q849" s="78" t="n">
        <x:v>45970</x:v>
      </x:c>
      <x:c r="R849" s="23" t="str">
        <x:v>True</x:v>
      </x:c>
      <x:c r="S849" s="23" t="str">
        <x:v>True</x:v>
      </x:c>
      <x:c r="T849" s="23" t="str">
        <x:v>True</x:v>
      </x:c>
    </x:row>
    <x:row r="850">
      <x:c r="A850" s="23" t="str">
        <x:v>active_label_common_panel</x:v>
      </x:c>
      <x:c r="B850" s="23" t="n">
        <x:v>3</x:v>
      </x:c>
      <x:c r="C850" s="23" t="str">
        <x:v>checkpoint:epoch:ministral-3-8b</x:v>
      </x:c>
      <x:c r="D850" s="23" t="str">
        <x:v>Ministral 3 8B</x:v>
      </x:c>
      <x:c r="E850" s="23" t="str">
        <x:v>mistral</x:v>
      </x:c>
      <x:c r="F850" s="78" t="n">
        <x:v>45993</x:v>
      </x:c>
      <x:c r="G850" s="78" t="n">
        <x:v>45998</x:v>
      </x:c>
      <x:c r="H850" s="81" t="n">
        <x:v>0.15</x:v>
      </x:c>
      <x:c r="I850" s="81" t="n">
        <x:v>0.15</x:v>
      </x:c>
      <x:c r="J850" s="23" t="str">
        <x:v>active_b</x:v>
      </x:c>
      <x:c r="K850" s="23" t="str">
        <x:v>date_historical_price</x:v>
      </x:c>
      <x:c r="L850" s="81" t="n">
        <x:v>8</x:v>
      </x:c>
      <x:c r="M850" s="81" t="n">
        <x:v>5.604892357420471</x:v>
      </x:c>
      <x:c r="N850" s="81" t="n">
        <x:v>-0.15452271065456627</x:v>
      </x:c>
      <x:c r="O850" s="23" t="n">
        <x:v>27</x:v>
      </x:c>
      <x:c r="P850" s="23" t="n">
        <x:v>8</x:v>
      </x:c>
      <x:c r="Q850" s="78" t="n">
        <x:v>45970</x:v>
      </x:c>
      <x:c r="R850" s="23" t="str">
        <x:v>True</x:v>
      </x:c>
      <x:c r="S850" s="23" t="str">
        <x:v>True</x:v>
      </x:c>
      <x:c r="T850" s="23" t="str">
        <x:v>False</x:v>
      </x:c>
    </x:row>
    <x:row r="851">
      <x:c r="A851" s="23" t="str">
        <x:v>active_label_common_panel</x:v>
      </x:c>
      <x:c r="B851" s="23" t="n">
        <x:v>3</x:v>
      </x:c>
      <x:c r="C851" s="23" t="str">
        <x:v>checkpoint:epoch:ministral-3-8b</x:v>
      </x:c>
      <x:c r="D851" s="23" t="str">
        <x:v>Ministral 3 8B</x:v>
      </x:c>
      <x:c r="E851" s="23" t="str">
        <x:v>mistral</x:v>
      </x:c>
      <x:c r="F851" s="78" t="n">
        <x:v>45993</x:v>
      </x:c>
      <x:c r="G851" s="78" t="n">
        <x:v>45998</x:v>
      </x:c>
      <x:c r="H851" s="81" t="n">
        <x:v>0.15</x:v>
      </x:c>
      <x:c r="I851" s="81" t="n">
        <x:v>0.15</x:v>
      </x:c>
      <x:c r="J851" s="23" t="str">
        <x:v>active_b</x:v>
      </x:c>
      <x:c r="K851" s="23" t="str">
        <x:v>score_date</x:v>
      </x:c>
      <x:c r="L851" s="81" t="n">
        <x:v>8</x:v>
      </x:c>
      <x:c r="M851" s="81" t="n">
        <x:v>2.2335462410307056</x:v>
      </x:c>
      <x:c r="N851" s="81" t="n">
        <x:v>-0.5540950389073498</x:v>
      </x:c>
      <x:c r="O851" s="23" t="n">
        <x:v>27</x:v>
      </x:c>
      <x:c r="P851" s="23" t="n">
        <x:v>8</x:v>
      </x:c>
      <x:c r="Q851" s="78" t="n">
        <x:v>45970</x:v>
      </x:c>
      <x:c r="R851" s="23" t="str">
        <x:v>True</x:v>
      </x:c>
      <x:c r="S851" s="23" t="str">
        <x:v>True</x:v>
      </x:c>
      <x:c r="T851" s="23" t="str">
        <x:v>False</x:v>
      </x:c>
    </x:row>
    <x:row r="852">
      <x:c r="A852" s="23" t="str">
        <x:v>active_label_common_panel</x:v>
      </x:c>
      <x:c r="B852" s="23" t="n">
        <x:v>3</x:v>
      </x:c>
      <x:c r="C852" s="23" t="str">
        <x:v>checkpoint:epoch:ministral-3-8b</x:v>
      </x:c>
      <x:c r="D852" s="23" t="str">
        <x:v>Ministral 3 8B</x:v>
      </x:c>
      <x:c r="E852" s="23" t="str">
        <x:v>mistral</x:v>
      </x:c>
      <x:c r="F852" s="78" t="n">
        <x:v>45993</x:v>
      </x:c>
      <x:c r="G852" s="78" t="n">
        <x:v>45998</x:v>
      </x:c>
      <x:c r="H852" s="81" t="n">
        <x:v>0.15</x:v>
      </x:c>
      <x:c r="I852" s="81" t="n">
        <x:v>0.15</x:v>
      </x:c>
      <x:c r="J852" s="23" t="str">
        <x:v>active_b</x:v>
      </x:c>
      <x:c r="K852" s="23" t="str">
        <x:v>score_date_historical_price</x:v>
      </x:c>
      <x:c r="L852" s="81" t="n">
        <x:v>8</x:v>
      </x:c>
      <x:c r="M852" s="81" t="n">
        <x:v>3.3101941678210363</x:v>
      </x:c>
      <x:c r="N852" s="81" t="n">
        <x:v>-0.3832365178264928</x:v>
      </x:c>
      <x:c r="O852" s="23" t="n">
        <x:v>27</x:v>
      </x:c>
      <x:c r="P852" s="23" t="n">
        <x:v>8</x:v>
      </x:c>
      <x:c r="Q852" s="78" t="n">
        <x:v>45970</x:v>
      </x:c>
      <x:c r="R852" s="23" t="str">
        <x:v>True</x:v>
      </x:c>
      <x:c r="S852" s="23" t="str">
        <x:v>True</x:v>
      </x:c>
      <x:c r="T852" s="23" t="str">
        <x:v>False</x:v>
      </x:c>
    </x:row>
    <x:row r="853">
      <x:c r="A853" s="23" t="str">
        <x:v>active_label_common_panel</x:v>
      </x:c>
      <x:c r="B853" s="23" t="n">
        <x:v>3</x:v>
      </x:c>
      <x:c r="C853" s="23" t="str">
        <x:v>checkpoint:epoch:ministral-3-8b</x:v>
      </x:c>
      <x:c r="D853" s="23" t="str">
        <x:v>Ministral 3 8B</x:v>
      </x:c>
      <x:c r="E853" s="23" t="str">
        <x:v>mistral</x:v>
      </x:c>
      <x:c r="F853" s="78" t="n">
        <x:v>45993</x:v>
      </x:c>
      <x:c r="G853" s="78" t="n">
        <x:v>45998</x:v>
      </x:c>
      <x:c r="H853" s="81" t="n">
        <x:v>0.15</x:v>
      </x:c>
      <x:c r="I853" s="81" t="n">
        <x:v>0.15</x:v>
      </x:c>
      <x:c r="J853" s="23" t="str">
        <x:v>active_b</x:v>
      </x:c>
      <x:c r="K853" s="23" t="str">
        <x:v>score_date_current_price_nonprospective</x:v>
      </x:c>
      <x:c r="L853" s="81" t="n">
        <x:v>8</x:v>
      </x:c>
      <x:c r="M853" s="81" t="n">
        <x:v>2.57701020527706</x:v>
      </x:c>
      <x:c r="N853" s="81" t="n">
        <x:v>-0.49197384857812165</x:v>
      </x:c>
      <x:c r="O853" s="23" t="n">
        <x:v>27</x:v>
      </x:c>
      <x:c r="P853" s="23" t="n">
        <x:v>8</x:v>
      </x:c>
      <x:c r="Q853" s="78" t="n">
        <x:v>45970</x:v>
      </x:c>
      <x:c r="R853" s="23" t="str">
        <x:v>True</x:v>
      </x:c>
      <x:c r="S853" s="23" t="str">
        <x:v>True</x:v>
      </x:c>
      <x:c r="T853" s="23" t="str">
        <x:v>True</x:v>
      </x:c>
    </x:row>
    <x:row r="854">
      <x:c r="A854" s="23" t="str">
        <x:v>active_label_common_panel</x:v>
      </x:c>
      <x:c r="B854" s="23" t="n">
        <x:v>3</x:v>
      </x:c>
      <x:c r="C854" s="23" t="str">
        <x:v>checkpoint:epoch:ministral-3-8b</x:v>
      </x:c>
      <x:c r="D854" s="23" t="str">
        <x:v>Ministral 3 8B</x:v>
      </x:c>
      <x:c r="E854" s="23" t="str">
        <x:v>mistral</x:v>
      </x:c>
      <x:c r="F854" s="78" t="n">
        <x:v>45993</x:v>
      </x:c>
      <x:c r="G854" s="78" t="n">
        <x:v>45998</x:v>
      </x:c>
      <x:c r="H854" s="81" t="n">
        <x:v>0.15</x:v>
      </x:c>
      <x:c r="I854" s="81" t="n">
        <x:v>0.15</x:v>
      </x:c>
      <x:c r="J854" s="23" t="str">
        <x:v>total_b</x:v>
      </x:c>
      <x:c r="K854" s="23" t="str">
        <x:v>date_historical_price</x:v>
      </x:c>
      <x:c r="L854" s="81" t="n">
        <x:v>8</x:v>
      </x:c>
      <x:c r="M854" s="81" t="n">
        <x:v>100.23494237962045</x:v>
      </x:c>
      <x:c r="N854" s="81" t="n">
        <x:v>1.0979291580648154</x:v>
      </x:c>
      <x:c r="O854" s="23" t="n">
        <x:v>27</x:v>
      </x:c>
      <x:c r="P854" s="23" t="n">
        <x:v>8</x:v>
      </x:c>
      <x:c r="Q854" s="78" t="n">
        <x:v>45970</x:v>
      </x:c>
      <x:c r="R854" s="23" t="str">
        <x:v>True</x:v>
      </x:c>
      <x:c r="S854" s="23" t="str">
        <x:v>True</x:v>
      </x:c>
      <x:c r="T854" s="23" t="str">
        <x:v>False</x:v>
      </x:c>
    </x:row>
    <x:row r="855">
      <x:c r="A855" s="23" t="str">
        <x:v>active_label_common_panel</x:v>
      </x:c>
      <x:c r="B855" s="23" t="n">
        <x:v>3</x:v>
      </x:c>
      <x:c r="C855" s="23" t="str">
        <x:v>checkpoint:epoch:ministral-3-8b</x:v>
      </x:c>
      <x:c r="D855" s="23" t="str">
        <x:v>Ministral 3 8B</x:v>
      </x:c>
      <x:c r="E855" s="23" t="str">
        <x:v>mistral</x:v>
      </x:c>
      <x:c r="F855" s="78" t="n">
        <x:v>45993</x:v>
      </x:c>
      <x:c r="G855" s="78" t="n">
        <x:v>45998</x:v>
      </x:c>
      <x:c r="H855" s="81" t="n">
        <x:v>0.15</x:v>
      </x:c>
      <x:c r="I855" s="81" t="n">
        <x:v>0.15</x:v>
      </x:c>
      <x:c r="J855" s="23" t="str">
        <x:v>total_b</x:v>
      </x:c>
      <x:c r="K855" s="23" t="str">
        <x:v>score_date</x:v>
      </x:c>
      <x:c r="L855" s="81" t="n">
        <x:v>8</x:v>
      </x:c>
      <x:c r="M855" s="81" t="n">
        <x:v>8.80203077593748</x:v>
      </x:c>
      <x:c r="N855" s="81" t="n">
        <x:v>0.041492895730376546</x:v>
      </x:c>
      <x:c r="O855" s="23" t="n">
        <x:v>27</x:v>
      </x:c>
      <x:c r="P855" s="23" t="n">
        <x:v>8</x:v>
      </x:c>
      <x:c r="Q855" s="78" t="n">
        <x:v>45970</x:v>
      </x:c>
      <x:c r="R855" s="23" t="str">
        <x:v>True</x:v>
      </x:c>
      <x:c r="S855" s="23" t="str">
        <x:v>True</x:v>
      </x:c>
      <x:c r="T855" s="23" t="str">
        <x:v>False</x:v>
      </x:c>
    </x:row>
    <x:row r="856">
      <x:c r="A856" s="23" t="str">
        <x:v>active_label_common_panel</x:v>
      </x:c>
      <x:c r="B856" s="23" t="n">
        <x:v>3</x:v>
      </x:c>
      <x:c r="C856" s="23" t="str">
        <x:v>checkpoint:epoch:ministral-3-8b</x:v>
      </x:c>
      <x:c r="D856" s="23" t="str">
        <x:v>Ministral 3 8B</x:v>
      </x:c>
      <x:c r="E856" s="23" t="str">
        <x:v>mistral</x:v>
      </x:c>
      <x:c r="F856" s="78" t="n">
        <x:v>45993</x:v>
      </x:c>
      <x:c r="G856" s="78" t="n">
        <x:v>45998</x:v>
      </x:c>
      <x:c r="H856" s="81" t="n">
        <x:v>0.15</x:v>
      </x:c>
      <x:c r="I856" s="81" t="n">
        <x:v>0.15</x:v>
      </x:c>
      <x:c r="J856" s="23" t="str">
        <x:v>total_b</x:v>
      </x:c>
      <x:c r="K856" s="23" t="str">
        <x:v>score_date_historical_price</x:v>
      </x:c>
      <x:c r="L856" s="81" t="n">
        <x:v>8</x:v>
      </x:c>
      <x:c r="M856" s="81" t="n">
        <x:v>18.242464711140908</x:v>
      </x:c>
      <x:c r="N856" s="81" t="n">
        <x:v>0.3579935278192025</x:v>
      </x:c>
      <x:c r="O856" s="23" t="n">
        <x:v>27</x:v>
      </x:c>
      <x:c r="P856" s="23" t="n">
        <x:v>8</x:v>
      </x:c>
      <x:c r="Q856" s="78" t="n">
        <x:v>45970</x:v>
      </x:c>
      <x:c r="R856" s="23" t="str">
        <x:v>True</x:v>
      </x:c>
      <x:c r="S856" s="23" t="str">
        <x:v>True</x:v>
      </x:c>
      <x:c r="T856" s="23" t="str">
        <x:v>False</x:v>
      </x:c>
    </x:row>
    <x:row r="857">
      <x:c r="A857" s="23" t="str">
        <x:v>active_label_common_panel</x:v>
      </x:c>
      <x:c r="B857" s="23" t="n">
        <x:v>3</x:v>
      </x:c>
      <x:c r="C857" s="23" t="str">
        <x:v>checkpoint:epoch:ministral-3-8b</x:v>
      </x:c>
      <x:c r="D857" s="23" t="str">
        <x:v>Ministral 3 8B</x:v>
      </x:c>
      <x:c r="E857" s="23" t="str">
        <x:v>mistral</x:v>
      </x:c>
      <x:c r="F857" s="78" t="n">
        <x:v>45993</x:v>
      </x:c>
      <x:c r="G857" s="78" t="n">
        <x:v>45998</x:v>
      </x:c>
      <x:c r="H857" s="81" t="n">
        <x:v>0.15</x:v>
      </x:c>
      <x:c r="I857" s="81" t="n">
        <x:v>0.15</x:v>
      </x:c>
      <x:c r="J857" s="23" t="str">
        <x:v>total_b</x:v>
      </x:c>
      <x:c r="K857" s="23" t="str">
        <x:v>score_date_current_price_nonprospective</x:v>
      </x:c>
      <x:c r="L857" s="81" t="n">
        <x:v>8</x:v>
      </x:c>
      <x:c r="M857" s="81" t="n">
        <x:v>11.331988969512432</x:v>
      </x:c>
      <x:c r="N857" s="81" t="n">
        <x:v>0.15121615611711475</x:v>
      </x:c>
      <x:c r="O857" s="23" t="n">
        <x:v>27</x:v>
      </x:c>
      <x:c r="P857" s="23" t="n">
        <x:v>8</x:v>
      </x:c>
      <x:c r="Q857" s="78" t="n">
        <x:v>45970</x:v>
      </x:c>
      <x:c r="R857" s="23" t="str">
        <x:v>True</x:v>
      </x:c>
      <x:c r="S857" s="23" t="str">
        <x:v>True</x:v>
      </x:c>
      <x:c r="T857" s="23" t="str">
        <x:v>True</x:v>
      </x:c>
    </x:row>
    <x:row r="858">
      <x:c r="A858" s="23" t="str">
        <x:v>active_label_common_panel</x:v>
      </x:c>
      <x:c r="B858" s="23" t="n">
        <x:v>3</x:v>
      </x:c>
      <x:c r="C858" s="23" t="str">
        <x:v>checkpoint:epoch:devstral-2-123b</x:v>
      </x:c>
      <x:c r="D858" s="23" t="str">
        <x:v>Devstral 2 (123B)</x:v>
      </x:c>
      <x:c r="E858" s="23" t="str">
        <x:v>mistral</x:v>
      </x:c>
      <x:c r="F858" s="78" t="n">
        <x:v>46000</x:v>
      </x:c>
      <x:c r="G858" s="78" t="n">
        <x:v>46004</x:v>
      </x:c>
      <x:c r="H858" s="81" t="n">
        <x:v>0.3</x:v>
      </x:c>
      <x:c r="I858" s="81" t="n">
        <x:v>0.894427191</x:v>
      </x:c>
      <x:c r="J858" s="23" t="str">
        <x:v>active_b</x:v>
      </x:c>
      <x:c r="K858" s="23" t="str">
        <x:v>date_historical_price</x:v>
      </x:c>
      <x:c r="L858" s="81" t="n">
        <x:v>123</x:v>
      </x:c>
      <x:c r="M858" s="81" t="n">
        <x:v>8.743631427617732</x:v>
      </x:c>
      <x:c r="N858" s="81" t="n">
        <x:v>-1.148213269030856</x:v>
      </x:c>
      <x:c r="O858" s="23" t="n">
        <x:v>27</x:v>
      </x:c>
      <x:c r="P858" s="23" t="n">
        <x:v>8</x:v>
      </x:c>
      <x:c r="Q858" s="78" t="n">
        <x:v>45970</x:v>
      </x:c>
      <x:c r="R858" s="23" t="str">
        <x:v>True</x:v>
      </x:c>
      <x:c r="S858" s="23" t="str">
        <x:v>True</x:v>
      </x:c>
      <x:c r="T858" s="23" t="str">
        <x:v>False</x:v>
      </x:c>
    </x:row>
    <x:row r="859">
      <x:c r="A859" s="23" t="str">
        <x:v>active_label_common_panel</x:v>
      </x:c>
      <x:c r="B859" s="23" t="n">
        <x:v>3</x:v>
      </x:c>
      <x:c r="C859" s="23" t="str">
        <x:v>checkpoint:epoch:devstral-2-123b</x:v>
      </x:c>
      <x:c r="D859" s="23" t="str">
        <x:v>Devstral 2 (123B)</x:v>
      </x:c>
      <x:c r="E859" s="23" t="str">
        <x:v>mistral</x:v>
      </x:c>
      <x:c r="F859" s="78" t="n">
        <x:v>46000</x:v>
      </x:c>
      <x:c r="G859" s="78" t="n">
        <x:v>46004</x:v>
      </x:c>
      <x:c r="H859" s="81" t="n">
        <x:v>0.3</x:v>
      </x:c>
      <x:c r="I859" s="81" t="n">
        <x:v>0.894427191</x:v>
      </x:c>
      <x:c r="J859" s="23" t="str">
        <x:v>active_b</x:v>
      </x:c>
      <x:c r="K859" s="23" t="str">
        <x:v>score_date</x:v>
      </x:c>
      <x:c r="L859" s="81" t="n">
        <x:v>123</x:v>
      </x:c>
      <x:c r="M859" s="81" t="n">
        <x:v>4.803940454734788</x:v>
      </x:c>
      <x:c r="N859" s="81" t="n">
        <x:v>-1.4083074957935366</x:v>
      </x:c>
      <x:c r="O859" s="23" t="n">
        <x:v>27</x:v>
      </x:c>
      <x:c r="P859" s="23" t="n">
        <x:v>8</x:v>
      </x:c>
      <x:c r="Q859" s="78" t="n">
        <x:v>45970</x:v>
      </x:c>
      <x:c r="R859" s="23" t="str">
        <x:v>True</x:v>
      </x:c>
      <x:c r="S859" s="23" t="str">
        <x:v>True</x:v>
      </x:c>
      <x:c r="T859" s="23" t="str">
        <x:v>False</x:v>
      </x:c>
    </x:row>
    <x:row r="860">
      <x:c r="A860" s="23" t="str">
        <x:v>active_label_common_panel</x:v>
      </x:c>
      <x:c r="B860" s="23" t="n">
        <x:v>3</x:v>
      </x:c>
      <x:c r="C860" s="23" t="str">
        <x:v>checkpoint:epoch:devstral-2-123b</x:v>
      </x:c>
      <x:c r="D860" s="23" t="str">
        <x:v>Devstral 2 (123B)</x:v>
      </x:c>
      <x:c r="E860" s="23" t="str">
        <x:v>mistral</x:v>
      </x:c>
      <x:c r="F860" s="78" t="n">
        <x:v>46000</x:v>
      </x:c>
      <x:c r="G860" s="78" t="n">
        <x:v>46004</x:v>
      </x:c>
      <x:c r="H860" s="81" t="n">
        <x:v>0.3</x:v>
      </x:c>
      <x:c r="I860" s="81" t="n">
        <x:v>0.894427191</x:v>
      </x:c>
      <x:c r="J860" s="23" t="str">
        <x:v>active_b</x:v>
      </x:c>
      <x:c r="K860" s="23" t="str">
        <x:v>score_date_historical_price</x:v>
      </x:c>
      <x:c r="L860" s="81" t="n">
        <x:v>123</x:v>
      </x:c>
      <x:c r="M860" s="81" t="n">
        <x:v>6.629901533926518</x:v>
      </x:c>
      <x:c r="N860" s="81" t="n">
        <x:v>-1.2683980330481877</x:v>
      </x:c>
      <x:c r="O860" s="23" t="n">
        <x:v>27</x:v>
      </x:c>
      <x:c r="P860" s="23" t="n">
        <x:v>8</x:v>
      </x:c>
      <x:c r="Q860" s="78" t="n">
        <x:v>45970</x:v>
      </x:c>
      <x:c r="R860" s="23" t="str">
        <x:v>True</x:v>
      </x:c>
      <x:c r="S860" s="23" t="str">
        <x:v>True</x:v>
      </x:c>
      <x:c r="T860" s="23" t="str">
        <x:v>False</x:v>
      </x:c>
    </x:row>
    <x:row r="861">
      <x:c r="A861" s="23" t="str">
        <x:v>active_label_common_panel</x:v>
      </x:c>
      <x:c r="B861" s="23" t="n">
        <x:v>3</x:v>
      </x:c>
      <x:c r="C861" s="23" t="str">
        <x:v>checkpoint:epoch:devstral-2-123b</x:v>
      </x:c>
      <x:c r="D861" s="23" t="str">
        <x:v>Devstral 2 (123B)</x:v>
      </x:c>
      <x:c r="E861" s="23" t="str">
        <x:v>mistral</x:v>
      </x:c>
      <x:c r="F861" s="78" t="n">
        <x:v>46000</x:v>
      </x:c>
      <x:c r="G861" s="78" t="n">
        <x:v>46004</x:v>
      </x:c>
      <x:c r="H861" s="81" t="n">
        <x:v>0.3</x:v>
      </x:c>
      <x:c r="I861" s="81" t="n">
        <x:v>0.894427191</x:v>
      </x:c>
      <x:c r="J861" s="23" t="str">
        <x:v>active_b</x:v>
      </x:c>
      <x:c r="K861" s="23" t="str">
        <x:v>score_date_current_price_nonprospective</x:v>
      </x:c>
      <x:c r="L861" s="81" t="n">
        <x:v>123</x:v>
      </x:c>
      <x:c r="M861" s="81" t="n">
        <x:v>9.95717269489436</x:v>
      </x:c>
      <x:c r="N861" s="81" t="n">
        <x:v>-1.0917690719430213</x:v>
      </x:c>
      <x:c r="O861" s="23" t="n">
        <x:v>27</x:v>
      </x:c>
      <x:c r="P861" s="23" t="n">
        <x:v>8</x:v>
      </x:c>
      <x:c r="Q861" s="78" t="n">
        <x:v>45970</x:v>
      </x:c>
      <x:c r="R861" s="23" t="str">
        <x:v>True</x:v>
      </x:c>
      <x:c r="S861" s="23" t="str">
        <x:v>True</x:v>
      </x:c>
      <x:c r="T861" s="23" t="str">
        <x:v>True</x:v>
      </x:c>
    </x:row>
    <x:row r="862">
      <x:c r="A862" s="23" t="str">
        <x:v>active_label_common_panel</x:v>
      </x:c>
      <x:c r="B862" s="23" t="n">
        <x:v>3</x:v>
      </x:c>
      <x:c r="C862" s="23" t="str">
        <x:v>checkpoint:epoch:devstral-2-123b</x:v>
      </x:c>
      <x:c r="D862" s="23" t="str">
        <x:v>Devstral 2 (123B)</x:v>
      </x:c>
      <x:c r="E862" s="23" t="str">
        <x:v>mistral</x:v>
      </x:c>
      <x:c r="F862" s="78" t="n">
        <x:v>46000</x:v>
      </x:c>
      <x:c r="G862" s="78" t="n">
        <x:v>46004</x:v>
      </x:c>
      <x:c r="H862" s="81" t="n">
        <x:v>0.3</x:v>
      </x:c>
      <x:c r="I862" s="81" t="n">
        <x:v>0.894427191</x:v>
      </x:c>
      <x:c r="J862" s="23" t="str">
        <x:v>total_b</x:v>
      </x:c>
      <x:c r="K862" s="23" t="str">
        <x:v>date_historical_price</x:v>
      </x:c>
      <x:c r="L862" s="81" t="n">
        <x:v>123</x:v>
      </x:c>
      <x:c r="M862" s="81" t="n">
        <x:v>260.8100193796984</x:v>
      </x:c>
      <x:c r="N862" s="81" t="n">
        <x:v>0.3264191599676175</x:v>
      </x:c>
      <x:c r="O862" s="23" t="n">
        <x:v>27</x:v>
      </x:c>
      <x:c r="P862" s="23" t="n">
        <x:v>8</x:v>
      </x:c>
      <x:c r="Q862" s="78" t="n">
        <x:v>45970</x:v>
      </x:c>
      <x:c r="R862" s="23" t="str">
        <x:v>True</x:v>
      </x:c>
      <x:c r="S862" s="23" t="str">
        <x:v>True</x:v>
      </x:c>
      <x:c r="T862" s="23" t="str">
        <x:v>False</x:v>
      </x:c>
    </x:row>
    <x:row r="863">
      <x:c r="A863" s="23" t="str">
        <x:v>active_label_common_panel</x:v>
      </x:c>
      <x:c r="B863" s="23" t="n">
        <x:v>3</x:v>
      </x:c>
      <x:c r="C863" s="23" t="str">
        <x:v>checkpoint:epoch:devstral-2-123b</x:v>
      </x:c>
      <x:c r="D863" s="23" t="str">
        <x:v>Devstral 2 (123B)</x:v>
      </x:c>
      <x:c r="E863" s="23" t="str">
        <x:v>mistral</x:v>
      </x:c>
      <x:c r="F863" s="78" t="n">
        <x:v>46000</x:v>
      </x:c>
      <x:c r="G863" s="78" t="n">
        <x:v>46004</x:v>
      </x:c>
      <x:c r="H863" s="81" t="n">
        <x:v>0.3</x:v>
      </x:c>
      <x:c r="I863" s="81" t="n">
        <x:v>0.894427191</x:v>
      </x:c>
      <x:c r="J863" s="23" t="str">
        <x:v>total_b</x:v>
      </x:c>
      <x:c r="K863" s="23" t="str">
        <x:v>score_date</x:v>
      </x:c>
      <x:c r="L863" s="81" t="n">
        <x:v>123</x:v>
      </x:c>
      <x:c r="M863" s="81" t="n">
        <x:v>58.6586367265037</x:v>
      </x:c>
      <x:c r="N863" s="81" t="n">
        <x:v>-0.32157314602767595</x:v>
      </x:c>
      <x:c r="O863" s="23" t="n">
        <x:v>27</x:v>
      </x:c>
      <x:c r="P863" s="23" t="n">
        <x:v>8</x:v>
      </x:c>
      <x:c r="Q863" s="78" t="n">
        <x:v>45970</x:v>
      </x:c>
      <x:c r="R863" s="23" t="str">
        <x:v>True</x:v>
      </x:c>
      <x:c r="S863" s="23" t="str">
        <x:v>True</x:v>
      </x:c>
      <x:c r="T863" s="23" t="str">
        <x:v>False</x:v>
      </x:c>
    </x:row>
    <x:row r="864">
      <x:c r="A864" s="23" t="str">
        <x:v>active_label_common_panel</x:v>
      </x:c>
      <x:c r="B864" s="23" t="n">
        <x:v>3</x:v>
      </x:c>
      <x:c r="C864" s="23" t="str">
        <x:v>checkpoint:epoch:devstral-2-123b</x:v>
      </x:c>
      <x:c r="D864" s="23" t="str">
        <x:v>Devstral 2 (123B)</x:v>
      </x:c>
      <x:c r="E864" s="23" t="str">
        <x:v>mistral</x:v>
      </x:c>
      <x:c r="F864" s="78" t="n">
        <x:v>46000</x:v>
      </x:c>
      <x:c r="G864" s="78" t="n">
        <x:v>46004</x:v>
      </x:c>
      <x:c r="H864" s="81" t="n">
        <x:v>0.3</x:v>
      </x:c>
      <x:c r="I864" s="81" t="n">
        <x:v>0.894427191</x:v>
      </x:c>
      <x:c r="J864" s="23" t="str">
        <x:v>total_b</x:v>
      </x:c>
      <x:c r="K864" s="23" t="str">
        <x:v>score_date_historical_price</x:v>
      </x:c>
      <x:c r="L864" s="81" t="n">
        <x:v>123</x:v>
      </x:c>
      <x:c r="M864" s="81" t="n">
        <x:v>106.53741227338921</x:v>
      </x:c>
      <x:c r="N864" s="81" t="n">
        <x:v>-0.062402967601777784</x:v>
      </x:c>
      <x:c r="O864" s="23" t="n">
        <x:v>27</x:v>
      </x:c>
      <x:c r="P864" s="23" t="n">
        <x:v>8</x:v>
      </x:c>
      <x:c r="Q864" s="78" t="n">
        <x:v>45970</x:v>
      </x:c>
      <x:c r="R864" s="23" t="str">
        <x:v>True</x:v>
      </x:c>
      <x:c r="S864" s="23" t="str">
        <x:v>True</x:v>
      </x:c>
      <x:c r="T864" s="23" t="str">
        <x:v>False</x:v>
      </x:c>
    </x:row>
    <x:row r="865">
      <x:c r="A865" s="23" t="str">
        <x:v>active_label_common_panel</x:v>
      </x:c>
      <x:c r="B865" s="23" t="n">
        <x:v>3</x:v>
      </x:c>
      <x:c r="C865" s="23" t="str">
        <x:v>checkpoint:epoch:devstral-2-123b</x:v>
      </x:c>
      <x:c r="D865" s="23" t="str">
        <x:v>Devstral 2 (123B)</x:v>
      </x:c>
      <x:c r="E865" s="23" t="str">
        <x:v>mistral</x:v>
      </x:c>
      <x:c r="F865" s="78" t="n">
        <x:v>46000</x:v>
      </x:c>
      <x:c r="G865" s="78" t="n">
        <x:v>46004</x:v>
      </x:c>
      <x:c r="H865" s="81" t="n">
        <x:v>0.3</x:v>
      </x:c>
      <x:c r="I865" s="81" t="n">
        <x:v>0.894427191</x:v>
      </x:c>
      <x:c r="J865" s="23" t="str">
        <x:v>total_b</x:v>
      </x:c>
      <x:c r="K865" s="23" t="str">
        <x:v>score_date_current_price_nonprospective</x:v>
      </x:c>
      <x:c r="L865" s="81" t="n">
        <x:v>123</x:v>
      </x:c>
      <x:c r="M865" s="81" t="n">
        <x:v>212.53314042926237</x:v>
      </x:c>
      <x:c r="N865" s="81" t="n">
        <x:v>0.23752154804512682</x:v>
      </x:c>
      <x:c r="O865" s="23" t="n">
        <x:v>27</x:v>
      </x:c>
      <x:c r="P865" s="23" t="n">
        <x:v>8</x:v>
      </x:c>
      <x:c r="Q865" s="78" t="n">
        <x:v>45970</x:v>
      </x:c>
      <x:c r="R865" s="23" t="str">
        <x:v>True</x:v>
      </x:c>
      <x:c r="S865" s="23" t="str">
        <x:v>True</x:v>
      </x:c>
      <x:c r="T865" s="23" t="str">
        <x:v>True</x:v>
      </x:c>
    </x:row>
    <x:row r="866">
      <x:c r="A866" s="23" t="str">
        <x:v>active_label_common_panel</x:v>
      </x:c>
      <x:c r="B866" s="23" t="n">
        <x:v>3</x:v>
      </x:c>
      <x:c r="C866" s="23" t="str">
        <x:v>checkpoint:epoch:nemotron-3-nano-30b-a3b</x:v>
      </x:c>
      <x:c r="D866" s="23" t="str">
        <x:v>Nemotron 3-Nano-30B-A3B</x:v>
      </x:c>
      <x:c r="E866" s="23" t="str">
        <x:v>nvidia</x:v>
      </x:c>
      <x:c r="F866" s="78" t="n">
        <x:v>46006</x:v>
      </x:c>
      <x:c r="G866" s="78" t="n">
        <x:v>46012</x:v>
      </x:c>
      <x:c r="H866" s="81" t="n">
        <x:v>0.12</x:v>
      </x:c>
      <x:c r="I866" s="81" t="n">
        <x:v>0.1</x:v>
      </x:c>
      <x:c r="J866" s="23" t="str">
        <x:v>active_b</x:v>
      </x:c>
      <x:c r="K866" s="23" t="str">
        <x:v>date_historical_price</x:v>
      </x:c>
      <x:c r="L866" s="81" t="n">
        <x:v>3.6</x:v>
      </x:c>
      <x:c r="M866" s="81" t="n">
        <x:v>6.716725944650578</x:v>
      </x:c>
      <x:c r="N866" s="81" t="n">
        <x:v>0.27085512784194665</x:v>
      </x:c>
      <x:c r="O866" s="23" t="n">
        <x:v>34</x:v>
      </x:c>
      <x:c r="P866" s="23" t="n">
        <x:v>9</x:v>
      </x:c>
      <x:c r="Q866" s="78" t="n">
        <x:v>46004</x:v>
      </x:c>
      <x:c r="R866" s="23" t="str">
        <x:v>True</x:v>
      </x:c>
      <x:c r="S866" s="23" t="str">
        <x:v>True</x:v>
      </x:c>
      <x:c r="T866" s="23" t="str">
        <x:v>False</x:v>
      </x:c>
    </x:row>
    <x:row r="867">
      <x:c r="A867" s="23" t="str">
        <x:v>active_label_common_panel</x:v>
      </x:c>
      <x:c r="B867" s="23" t="n">
        <x:v>3</x:v>
      </x:c>
      <x:c r="C867" s="23" t="str">
        <x:v>checkpoint:epoch:nemotron-3-nano-30b-a3b</x:v>
      </x:c>
      <x:c r="D867" s="23" t="str">
        <x:v>Nemotron 3-Nano-30B-A3B</x:v>
      </x:c>
      <x:c r="E867" s="23" t="str">
        <x:v>nvidia</x:v>
      </x:c>
      <x:c r="F867" s="78" t="n">
        <x:v>46006</x:v>
      </x:c>
      <x:c r="G867" s="78" t="n">
        <x:v>46012</x:v>
      </x:c>
      <x:c r="H867" s="81" t="n">
        <x:v>0.12</x:v>
      </x:c>
      <x:c r="I867" s="81" t="n">
        <x:v>0.1</x:v>
      </x:c>
      <x:c r="J867" s="23" t="str">
        <x:v>active_b</x:v>
      </x:c>
      <x:c r="K867" s="23" t="str">
        <x:v>score_date</x:v>
      </x:c>
      <x:c r="L867" s="81" t="n">
        <x:v>3.6</x:v>
      </x:c>
      <x:c r="M867" s="81" t="n">
        <x:v>9.219193226128931</x:v>
      </x:c>
      <x:c r="N867" s="81" t="n">
        <x:v>0.4083904167320352</x:v>
      </x:c>
      <x:c r="O867" s="23" t="n">
        <x:v>34</x:v>
      </x:c>
      <x:c r="P867" s="23" t="n">
        <x:v>9</x:v>
      </x:c>
      <x:c r="Q867" s="78" t="n">
        <x:v>46004</x:v>
      </x:c>
      <x:c r="R867" s="23" t="str">
        <x:v>True</x:v>
      </x:c>
      <x:c r="S867" s="23" t="str">
        <x:v>True</x:v>
      </x:c>
      <x:c r="T867" s="23" t="str">
        <x:v>False</x:v>
      </x:c>
    </x:row>
    <x:row r="868">
      <x:c r="A868" s="23" t="str">
        <x:v>active_label_common_panel</x:v>
      </x:c>
      <x:c r="B868" s="23" t="n">
        <x:v>3</x:v>
      </x:c>
      <x:c r="C868" s="23" t="str">
        <x:v>checkpoint:epoch:nemotron-3-nano-30b-a3b</x:v>
      </x:c>
      <x:c r="D868" s="23" t="str">
        <x:v>Nemotron 3-Nano-30B-A3B</x:v>
      </x:c>
      <x:c r="E868" s="23" t="str">
        <x:v>nvidia</x:v>
      </x:c>
      <x:c r="F868" s="78" t="n">
        <x:v>46006</x:v>
      </x:c>
      <x:c r="G868" s="78" t="n">
        <x:v>46012</x:v>
      </x:c>
      <x:c r="H868" s="81" t="n">
        <x:v>0.12</x:v>
      </x:c>
      <x:c r="I868" s="81" t="n">
        <x:v>0.1</x:v>
      </x:c>
      <x:c r="J868" s="23" t="str">
        <x:v>active_b</x:v>
      </x:c>
      <x:c r="K868" s="23" t="str">
        <x:v>score_date_historical_price</x:v>
      </x:c>
      <x:c r="L868" s="81" t="n">
        <x:v>3.6</x:v>
      </x:c>
      <x:c r="M868" s="81" t="n">
        <x:v>6.943899863665971</x:v>
      </x:c>
      <x:c r="N868" s="81" t="n">
        <x:v>0.2853009485885222</x:v>
      </x:c>
      <x:c r="O868" s="23" t="n">
        <x:v>34</x:v>
      </x:c>
      <x:c r="P868" s="23" t="n">
        <x:v>9</x:v>
      </x:c>
      <x:c r="Q868" s="78" t="n">
        <x:v>46004</x:v>
      </x:c>
      <x:c r="R868" s="23" t="str">
        <x:v>True</x:v>
      </x:c>
      <x:c r="S868" s="23" t="str">
        <x:v>True</x:v>
      </x:c>
      <x:c r="T868" s="23" t="str">
        <x:v>False</x:v>
      </x:c>
    </x:row>
    <x:row r="869">
      <x:c r="A869" s="23" t="str">
        <x:v>active_label_common_panel</x:v>
      </x:c>
      <x:c r="B869" s="23" t="n">
        <x:v>3</x:v>
      </x:c>
      <x:c r="C869" s="23" t="str">
        <x:v>checkpoint:epoch:nemotron-3-nano-30b-a3b</x:v>
      </x:c>
      <x:c r="D869" s="23" t="str">
        <x:v>Nemotron 3-Nano-30B-A3B</x:v>
      </x:c>
      <x:c r="E869" s="23" t="str">
        <x:v>nvidia</x:v>
      </x:c>
      <x:c r="F869" s="78" t="n">
        <x:v>46006</x:v>
      </x:c>
      <x:c r="G869" s="78" t="n">
        <x:v>46012</x:v>
      </x:c>
      <x:c r="H869" s="81" t="n">
        <x:v>0.12</x:v>
      </x:c>
      <x:c r="I869" s="81" t="n">
        <x:v>0.1</x:v>
      </x:c>
      <x:c r="J869" s="23" t="str">
        <x:v>active_b</x:v>
      </x:c>
      <x:c r="K869" s="23" t="str">
        <x:v>score_date_current_price_nonprospective</x:v>
      </x:c>
      <x:c r="L869" s="81" t="n">
        <x:v>3.6</x:v>
      </x:c>
      <x:c r="M869" s="81" t="n">
        <x:v>4.630233404260205</x:v>
      </x:c>
      <x:c r="N869" s="81" t="n">
        <x:v>0.1093003830427492</x:v>
      </x:c>
      <x:c r="O869" s="23" t="n">
        <x:v>34</x:v>
      </x:c>
      <x:c r="P869" s="23" t="n">
        <x:v>9</x:v>
      </x:c>
      <x:c r="Q869" s="78" t="n">
        <x:v>46004</x:v>
      </x:c>
      <x:c r="R869" s="23" t="str">
        <x:v>True</x:v>
      </x:c>
      <x:c r="S869" s="23" t="str">
        <x:v>True</x:v>
      </x:c>
      <x:c r="T869" s="23" t="str">
        <x:v>True</x:v>
      </x:c>
    </x:row>
    <x:row r="870">
      <x:c r="A870" s="23" t="str">
        <x:v>active_label_common_panel</x:v>
      </x:c>
      <x:c r="B870" s="23" t="n">
        <x:v>3</x:v>
      </x:c>
      <x:c r="C870" s="23" t="str">
        <x:v>checkpoint:epoch:nemotron-3-nano-30b-a3b</x:v>
      </x:c>
      <x:c r="D870" s="23" t="str">
        <x:v>Nemotron 3-Nano-30B-A3B</x:v>
      </x:c>
      <x:c r="E870" s="23" t="str">
        <x:v>nvidia</x:v>
      </x:c>
      <x:c r="F870" s="78" t="n">
        <x:v>46006</x:v>
      </x:c>
      <x:c r="G870" s="78" t="n">
        <x:v>46012</x:v>
      </x:c>
      <x:c r="H870" s="81" t="n">
        <x:v>0.12</x:v>
      </x:c>
      <x:c r="I870" s="81" t="n">
        <x:v>0.1</x:v>
      </x:c>
      <x:c r="J870" s="23" t="str">
        <x:v>total_b</x:v>
      </x:c>
      <x:c r="K870" s="23" t="str">
        <x:v>date_historical_price</x:v>
      </x:c>
      <x:c r="L870" s="81" t="n">
        <x:v>31.6</x:v>
      </x:c>
      <x:c r="M870" s="81" t="n">
        <x:v>32.547425924555675</x:v>
      </x:c>
      <x:c r="N870" s="81" t="n">
        <x:v>0.012829564634003357</x:v>
      </x:c>
      <x:c r="O870" s="23" t="n">
        <x:v>34</x:v>
      </x:c>
      <x:c r="P870" s="23" t="n">
        <x:v>9</x:v>
      </x:c>
      <x:c r="Q870" s="78" t="n">
        <x:v>46004</x:v>
      </x:c>
      <x:c r="R870" s="23" t="str">
        <x:v>True</x:v>
      </x:c>
      <x:c r="S870" s="23" t="str">
        <x:v>True</x:v>
      </x:c>
      <x:c r="T870" s="23" t="str">
        <x:v>False</x:v>
      </x:c>
    </x:row>
    <x:row r="871">
      <x:c r="A871" s="23" t="str">
        <x:v>active_label_common_panel</x:v>
      </x:c>
      <x:c r="B871" s="23" t="n">
        <x:v>3</x:v>
      </x:c>
      <x:c r="C871" s="23" t="str">
        <x:v>checkpoint:epoch:nemotron-3-nano-30b-a3b</x:v>
      </x:c>
      <x:c r="D871" s="23" t="str">
        <x:v>Nemotron 3-Nano-30B-A3B</x:v>
      </x:c>
      <x:c r="E871" s="23" t="str">
        <x:v>nvidia</x:v>
      </x:c>
      <x:c r="F871" s="78" t="n">
        <x:v>46006</x:v>
      </x:c>
      <x:c r="G871" s="78" t="n">
        <x:v>46012</x:v>
      </x:c>
      <x:c r="H871" s="81" t="n">
        <x:v>0.12</x:v>
      </x:c>
      <x:c r="I871" s="81" t="n">
        <x:v>0.1</x:v>
      </x:c>
      <x:c r="J871" s="23" t="str">
        <x:v>total_b</x:v>
      </x:c>
      <x:c r="K871" s="23" t="str">
        <x:v>score_date</x:v>
      </x:c>
      <x:c r="L871" s="81" t="n">
        <x:v>31.6</x:v>
      </x:c>
      <x:c r="M871" s="81" t="n">
        <x:v>28.560483270535688</x:v>
      </x:c>
      <x:c r="N871" s="81" t="n">
        <x:v>-0.043921530776479735</x:v>
      </x:c>
      <x:c r="O871" s="23" t="n">
        <x:v>34</x:v>
      </x:c>
      <x:c r="P871" s="23" t="n">
        <x:v>9</x:v>
      </x:c>
      <x:c r="Q871" s="78" t="n">
        <x:v>46004</x:v>
      </x:c>
      <x:c r="R871" s="23" t="str">
        <x:v>True</x:v>
      </x:c>
      <x:c r="S871" s="23" t="str">
        <x:v>True</x:v>
      </x:c>
      <x:c r="T871" s="23" t="str">
        <x:v>False</x:v>
      </x:c>
    </x:row>
    <x:row r="872">
      <x:c r="A872" s="23" t="str">
        <x:v>active_label_common_panel</x:v>
      </x:c>
      <x:c r="B872" s="23" t="n">
        <x:v>3</x:v>
      </x:c>
      <x:c r="C872" s="23" t="str">
        <x:v>checkpoint:epoch:nemotron-3-nano-30b-a3b</x:v>
      </x:c>
      <x:c r="D872" s="23" t="str">
        <x:v>Nemotron 3-Nano-30B-A3B</x:v>
      </x:c>
      <x:c r="E872" s="23" t="str">
        <x:v>nvidia</x:v>
      </x:c>
      <x:c r="F872" s="78" t="n">
        <x:v>46006</x:v>
      </x:c>
      <x:c r="G872" s="78" t="n">
        <x:v>46012</x:v>
      </x:c>
      <x:c r="H872" s="81" t="n">
        <x:v>0.12</x:v>
      </x:c>
      <x:c r="I872" s="81" t="n">
        <x:v>0.1</x:v>
      </x:c>
      <x:c r="J872" s="23" t="str">
        <x:v>total_b</x:v>
      </x:c>
      <x:c r="K872" s="23" t="str">
        <x:v>score_date_historical_price</x:v>
      </x:c>
      <x:c r="L872" s="81" t="n">
        <x:v>31.6</x:v>
      </x:c>
      <x:c r="M872" s="81" t="n">
        <x:v>17.179332277971778</x:v>
      </x:c>
      <x:c r="N872" s="81" t="n">
        <x:v>-0.264680802845405</x:v>
      </x:c>
      <x:c r="O872" s="23" t="n">
        <x:v>34</x:v>
      </x:c>
      <x:c r="P872" s="23" t="n">
        <x:v>9</x:v>
      </x:c>
      <x:c r="Q872" s="78" t="n">
        <x:v>46004</x:v>
      </x:c>
      <x:c r="R872" s="23" t="str">
        <x:v>True</x:v>
      </x:c>
      <x:c r="S872" s="23" t="str">
        <x:v>True</x:v>
      </x:c>
      <x:c r="T872" s="23" t="str">
        <x:v>False</x:v>
      </x:c>
    </x:row>
    <x:row r="873">
      <x:c r="A873" s="23" t="str">
        <x:v>active_label_common_panel</x:v>
      </x:c>
      <x:c r="B873" s="23" t="n">
        <x:v>3</x:v>
      </x:c>
      <x:c r="C873" s="23" t="str">
        <x:v>checkpoint:epoch:nemotron-3-nano-30b-a3b</x:v>
      </x:c>
      <x:c r="D873" s="23" t="str">
        <x:v>Nemotron 3-Nano-30B-A3B</x:v>
      </x:c>
      <x:c r="E873" s="23" t="str">
        <x:v>nvidia</x:v>
      </x:c>
      <x:c r="F873" s="78" t="n">
        <x:v>46006</x:v>
      </x:c>
      <x:c r="G873" s="78" t="n">
        <x:v>46012</x:v>
      </x:c>
      <x:c r="H873" s="81" t="n">
        <x:v>0.12</x:v>
      </x:c>
      <x:c r="I873" s="81" t="n">
        <x:v>0.1</x:v>
      </x:c>
      <x:c r="J873" s="23" t="str">
        <x:v>total_b</x:v>
      </x:c>
      <x:c r="K873" s="23" t="str">
        <x:v>score_date_current_price_nonprospective</x:v>
      </x:c>
      <x:c r="L873" s="81" t="n">
        <x:v>31.6</x:v>
      </x:c>
      <x:c r="M873" s="81" t="n">
        <x:v>9.542364988935681</x:v>
      </x:c>
      <x:c r="N873" s="81" t="n">
        <x:v>-0.5200310586108411</x:v>
      </x:c>
      <x:c r="O873" s="23" t="n">
        <x:v>34</x:v>
      </x:c>
      <x:c r="P873" s="23" t="n">
        <x:v>9</x:v>
      </x:c>
      <x:c r="Q873" s="78" t="n">
        <x:v>46004</x:v>
      </x:c>
      <x:c r="R873" s="23" t="str">
        <x:v>True</x:v>
      </x:c>
      <x:c r="S873" s="23" t="str">
        <x:v>True</x:v>
      </x:c>
      <x:c r="T873" s="23" t="str">
        <x:v>True</x:v>
      </x:c>
    </x:row>
    <x:row r="874">
      <x:c r="A874" s="23" t="str">
        <x:v>active_label_common_panel</x:v>
      </x:c>
      <x:c r="B874" s="23" t="n">
        <x:v>3</x:v>
      </x:c>
      <x:c r="C874" s="23" t="str">
        <x:v>checkpoint:z-ai-zhipu-ai:glm-4-7</x:v>
      </x:c>
      <x:c r="D874" s="23" t="str">
        <x:v>GLM-4.7</x:v>
      </x:c>
      <x:c r="E874" s="23" t="str">
        <x:v>zai</x:v>
      </x:c>
      <x:c r="F874" s="78" t="n">
        <x:v>46013</x:v>
      </x:c>
      <x:c r="G874" s="78" t="n">
        <x:v>46016</x:v>
      </x:c>
      <x:c r="H874" s="81" t="n">
        <x:v>0.7745966692414834</x:v>
      </x:c>
      <x:c r="I874" s="81" t="n">
        <x:v>1.09146690284</x:v>
      </x:c>
      <x:c r="J874" s="23" t="str">
        <x:v>active_b</x:v>
      </x:c>
      <x:c r="K874" s="23" t="str">
        <x:v>date_historical_price</x:v>
      </x:c>
      <x:c r="L874" s="81" t="n">
        <x:v>32</x:v>
      </x:c>
      <x:c r="M874" s="81" t="n">
        <x:v>20.704377066302296</x:v>
      </x:c>
      <x:c r="N874" s="81" t="n">
        <x:v>-0.18908780992619828</x:v>
      </x:c>
      <x:c r="O874" s="23" t="n">
        <x:v>32</x:v>
      </x:c>
      <x:c r="P874" s="23" t="n">
        <x:v>9</x:v>
      </x:c>
      <x:c r="Q874" s="78" t="n">
        <x:v>46012</x:v>
      </x:c>
      <x:c r="R874" s="23" t="str">
        <x:v>True</x:v>
      </x:c>
      <x:c r="S874" s="23" t="str">
        <x:v>True</x:v>
      </x:c>
      <x:c r="T874" s="23" t="str">
        <x:v>False</x:v>
      </x:c>
    </x:row>
    <x:row r="875">
      <x:c r="A875" s="23" t="str">
        <x:v>active_label_common_panel</x:v>
      </x:c>
      <x:c r="B875" s="23" t="n">
        <x:v>3</x:v>
      </x:c>
      <x:c r="C875" s="23" t="str">
        <x:v>checkpoint:z-ai-zhipu-ai:glm-4-7</x:v>
      </x:c>
      <x:c r="D875" s="23" t="str">
        <x:v>GLM-4.7</x:v>
      </x:c>
      <x:c r="E875" s="23" t="str">
        <x:v>zai</x:v>
      </x:c>
      <x:c r="F875" s="78" t="n">
        <x:v>46013</x:v>
      </x:c>
      <x:c r="G875" s="78" t="n">
        <x:v>46016</x:v>
      </x:c>
      <x:c r="H875" s="81" t="n">
        <x:v>0.7745966692414834</x:v>
      </x:c>
      <x:c r="I875" s="81" t="n">
        <x:v>1.09146690284</x:v>
      </x:c>
      <x:c r="J875" s="23" t="str">
        <x:v>active_b</x:v>
      </x:c>
      <x:c r="K875" s="23" t="str">
        <x:v>score_date</x:v>
      </x:c>
      <x:c r="L875" s="81" t="n">
        <x:v>32</x:v>
      </x:c>
      <x:c r="M875" s="81" t="n">
        <x:v>15.52395021858376</x:v>
      </x:c>
      <x:c r="N875" s="81" t="n">
        <x:v>-0.31414773692321435</x:v>
      </x:c>
      <x:c r="O875" s="23" t="n">
        <x:v>32</x:v>
      </x:c>
      <x:c r="P875" s="23" t="n">
        <x:v>9</x:v>
      </x:c>
      <x:c r="Q875" s="78" t="n">
        <x:v>46012</x:v>
      </x:c>
      <x:c r="R875" s="23" t="str">
        <x:v>True</x:v>
      </x:c>
      <x:c r="S875" s="23" t="str">
        <x:v>True</x:v>
      </x:c>
      <x:c r="T875" s="23" t="str">
        <x:v>False</x:v>
      </x:c>
    </x:row>
    <x:row r="876">
      <x:c r="A876" s="23" t="str">
        <x:v>active_label_common_panel</x:v>
      </x:c>
      <x:c r="B876" s="23" t="n">
        <x:v>3</x:v>
      </x:c>
      <x:c r="C876" s="23" t="str">
        <x:v>checkpoint:z-ai-zhipu-ai:glm-4-7</x:v>
      </x:c>
      <x:c r="D876" s="23" t="str">
        <x:v>GLM-4.7</x:v>
      </x:c>
      <x:c r="E876" s="23" t="str">
        <x:v>zai</x:v>
      </x:c>
      <x:c r="F876" s="78" t="n">
        <x:v>46013</x:v>
      </x:c>
      <x:c r="G876" s="78" t="n">
        <x:v>46016</x:v>
      </x:c>
      <x:c r="H876" s="81" t="n">
        <x:v>0.7745966692414834</x:v>
      </x:c>
      <x:c r="I876" s="81" t="n">
        <x:v>1.09146690284</x:v>
      </x:c>
      <x:c r="J876" s="23" t="str">
        <x:v>active_b</x:v>
      </x:c>
      <x:c r="K876" s="23" t="str">
        <x:v>score_date_historical_price</x:v>
      </x:c>
      <x:c r="L876" s="81" t="n">
        <x:v>32</x:v>
      </x:c>
      <x:c r="M876" s="81" t="n">
        <x:v>18.670871956749902</x:v>
      </x:c>
      <x:c r="N876" s="81" t="n">
        <x:v>-0.23398537771618327</x:v>
      </x:c>
      <x:c r="O876" s="23" t="n">
        <x:v>32</x:v>
      </x:c>
      <x:c r="P876" s="23" t="n">
        <x:v>9</x:v>
      </x:c>
      <x:c r="Q876" s="78" t="n">
        <x:v>46012</x:v>
      </x:c>
      <x:c r="R876" s="23" t="str">
        <x:v>True</x:v>
      </x:c>
      <x:c r="S876" s="23" t="str">
        <x:v>True</x:v>
      </x:c>
      <x:c r="T876" s="23" t="str">
        <x:v>False</x:v>
      </x:c>
    </x:row>
    <x:row r="877">
      <x:c r="A877" s="23" t="str">
        <x:v>active_label_common_panel</x:v>
      </x:c>
      <x:c r="B877" s="23" t="n">
        <x:v>3</x:v>
      </x:c>
      <x:c r="C877" s="23" t="str">
        <x:v>checkpoint:z-ai-zhipu-ai:glm-4-7</x:v>
      </x:c>
      <x:c r="D877" s="23" t="str">
        <x:v>GLM-4.7</x:v>
      </x:c>
      <x:c r="E877" s="23" t="str">
        <x:v>zai</x:v>
      </x:c>
      <x:c r="F877" s="78" t="n">
        <x:v>46013</x:v>
      </x:c>
      <x:c r="G877" s="78" t="n">
        <x:v>46016</x:v>
      </x:c>
      <x:c r="H877" s="81" t="n">
        <x:v>0.7745966692414834</x:v>
      </x:c>
      <x:c r="I877" s="81" t="n">
        <x:v>1.09146690284</x:v>
      </x:c>
      <x:c r="J877" s="23" t="str">
        <x:v>active_b</x:v>
      </x:c>
      <x:c r="K877" s="23" t="str">
        <x:v>score_date_current_price_nonprospective</x:v>
      </x:c>
      <x:c r="L877" s="81" t="n">
        <x:v>32</x:v>
      </x:c>
      <x:c r="M877" s="81" t="n">
        <x:v>16.211541289732867</x:v>
      </x:c>
      <x:c r="N877" s="81" t="n">
        <x:v>-0.29532567156484524</x:v>
      </x:c>
      <x:c r="O877" s="23" t="n">
        <x:v>32</x:v>
      </x:c>
      <x:c r="P877" s="23" t="n">
        <x:v>9</x:v>
      </x:c>
      <x:c r="Q877" s="78" t="n">
        <x:v>46012</x:v>
      </x:c>
      <x:c r="R877" s="23" t="str">
        <x:v>True</x:v>
      </x:c>
      <x:c r="S877" s="23" t="str">
        <x:v>True</x:v>
      </x:c>
      <x:c r="T877" s="23" t="str">
        <x:v>True</x:v>
      </x:c>
    </x:row>
    <x:row r="878">
      <x:c r="A878" s="23" t="str">
        <x:v>active_label_common_panel</x:v>
      </x:c>
      <x:c r="B878" s="23" t="n">
        <x:v>3</x:v>
      </x:c>
      <x:c r="C878" s="23" t="str">
        <x:v>checkpoint:z-ai-zhipu-ai:glm-4-7</x:v>
      </x:c>
      <x:c r="D878" s="23" t="str">
        <x:v>GLM-4.7</x:v>
      </x:c>
      <x:c r="E878" s="23" t="str">
        <x:v>zai</x:v>
      </x:c>
      <x:c r="F878" s="78" t="n">
        <x:v>46013</x:v>
      </x:c>
      <x:c r="G878" s="78" t="n">
        <x:v>46016</x:v>
      </x:c>
      <x:c r="H878" s="81" t="n">
        <x:v>0.7745966692414834</x:v>
      </x:c>
      <x:c r="I878" s="81" t="n">
        <x:v>1.09146690284</x:v>
      </x:c>
      <x:c r="J878" s="23" t="str">
        <x:v>total_b</x:v>
      </x:c>
      <x:c r="K878" s="23" t="str">
        <x:v>date_historical_price</x:v>
      </x:c>
      <x:c r="L878" s="81" t="n">
        <x:v>358</x:v>
      </x:c>
      <x:c r="M878" s="81" t="n">
        <x:v>739.4628862189461</x:v>
      </x:c>
      <x:c r="N878" s="81" t="n">
        <x:v>0.3150333549144621</x:v>
      </x:c>
      <x:c r="O878" s="23" t="n">
        <x:v>32</x:v>
      </x:c>
      <x:c r="P878" s="23" t="n">
        <x:v>9</x:v>
      </x:c>
      <x:c r="Q878" s="78" t="n">
        <x:v>46012</x:v>
      </x:c>
      <x:c r="R878" s="23" t="str">
        <x:v>True</x:v>
      </x:c>
      <x:c r="S878" s="23" t="str">
        <x:v>True</x:v>
      </x:c>
      <x:c r="T878" s="23" t="str">
        <x:v>False</x:v>
      </x:c>
    </x:row>
    <x:row r="879">
      <x:c r="A879" s="23" t="str">
        <x:v>active_label_common_panel</x:v>
      </x:c>
      <x:c r="B879" s="23" t="n">
        <x:v>3</x:v>
      </x:c>
      <x:c r="C879" s="23" t="str">
        <x:v>checkpoint:z-ai-zhipu-ai:glm-4-7</x:v>
      </x:c>
      <x:c r="D879" s="23" t="str">
        <x:v>GLM-4.7</x:v>
      </x:c>
      <x:c r="E879" s="23" t="str">
        <x:v>zai</x:v>
      </x:c>
      <x:c r="F879" s="78" t="n">
        <x:v>46013</x:v>
      </x:c>
      <x:c r="G879" s="78" t="n">
        <x:v>46016</x:v>
      </x:c>
      <x:c r="H879" s="81" t="n">
        <x:v>0.7745966692414834</x:v>
      </x:c>
      <x:c r="I879" s="81" t="n">
        <x:v>1.09146690284</x:v>
      </x:c>
      <x:c r="J879" s="23" t="str">
        <x:v>total_b</x:v>
      </x:c>
      <x:c r="K879" s="23" t="str">
        <x:v>score_date</x:v>
      </x:c>
      <x:c r="L879" s="81" t="n">
        <x:v>358</x:v>
      </x:c>
      <x:c r="M879" s="81" t="n">
        <x:v>1043.7617674993808</x:v>
      </x:c>
      <x:c r="N879" s="81" t="n">
        <x:v>0.4647183581651381</x:v>
      </x:c>
      <x:c r="O879" s="23" t="n">
        <x:v>32</x:v>
      </x:c>
      <x:c r="P879" s="23" t="n">
        <x:v>9</x:v>
      </x:c>
      <x:c r="Q879" s="78" t="n">
        <x:v>46012</x:v>
      </x:c>
      <x:c r="R879" s="23" t="str">
        <x:v>True</x:v>
      </x:c>
      <x:c r="S879" s="23" t="str">
        <x:v>True</x:v>
      </x:c>
      <x:c r="T879" s="23" t="str">
        <x:v>False</x:v>
      </x:c>
    </x:row>
    <x:row r="880">
      <x:c r="A880" s="23" t="str">
        <x:v>active_label_common_panel</x:v>
      </x:c>
      <x:c r="B880" s="23" t="n">
        <x:v>3</x:v>
      </x:c>
      <x:c r="C880" s="23" t="str">
        <x:v>checkpoint:z-ai-zhipu-ai:glm-4-7</x:v>
      </x:c>
      <x:c r="D880" s="23" t="str">
        <x:v>GLM-4.7</x:v>
      </x:c>
      <x:c r="E880" s="23" t="str">
        <x:v>zai</x:v>
      </x:c>
      <x:c r="F880" s="78" t="n">
        <x:v>46013</x:v>
      </x:c>
      <x:c r="G880" s="78" t="n">
        <x:v>46016</x:v>
      </x:c>
      <x:c r="H880" s="81" t="n">
        <x:v>0.7745966692414834</x:v>
      </x:c>
      <x:c r="I880" s="81" t="n">
        <x:v>1.09146690284</x:v>
      </x:c>
      <x:c r="J880" s="23" t="str">
        <x:v>total_b</x:v>
      </x:c>
      <x:c r="K880" s="23" t="str">
        <x:v>score_date_historical_price</x:v>
      </x:c>
      <x:c r="L880" s="81" t="n">
        <x:v>358</x:v>
      </x:c>
      <x:c r="M880" s="81" t="n">
        <x:v>1368.5761170820185</x:v>
      </x:c>
      <x:c r="N880" s="81" t="n">
        <x:v>0.5823859302424934</x:v>
      </x:c>
      <x:c r="O880" s="23" t="n">
        <x:v>32</x:v>
      </x:c>
      <x:c r="P880" s="23" t="n">
        <x:v>9</x:v>
      </x:c>
      <x:c r="Q880" s="78" t="n">
        <x:v>46012</x:v>
      </x:c>
      <x:c r="R880" s="23" t="str">
        <x:v>True</x:v>
      </x:c>
      <x:c r="S880" s="23" t="str">
        <x:v>True</x:v>
      </x:c>
      <x:c r="T880" s="23" t="str">
        <x:v>False</x:v>
      </x:c>
    </x:row>
    <x:row r="881">
      <x:c r="A881" s="23" t="str">
        <x:v>active_label_common_panel</x:v>
      </x:c>
      <x:c r="B881" s="23" t="n">
        <x:v>3</x:v>
      </x:c>
      <x:c r="C881" s="23" t="str">
        <x:v>checkpoint:z-ai-zhipu-ai:glm-4-7</x:v>
      </x:c>
      <x:c r="D881" s="23" t="str">
        <x:v>GLM-4.7</x:v>
      </x:c>
      <x:c r="E881" s="23" t="str">
        <x:v>zai</x:v>
      </x:c>
      <x:c r="F881" s="78" t="n">
        <x:v>46013</x:v>
      </x:c>
      <x:c r="G881" s="78" t="n">
        <x:v>46016</x:v>
      </x:c>
      <x:c r="H881" s="81" t="n">
        <x:v>0.7745966692414834</x:v>
      </x:c>
      <x:c r="I881" s="81" t="n">
        <x:v>1.09146690284</x:v>
      </x:c>
      <x:c r="J881" s="23" t="str">
        <x:v>total_b</x:v>
      </x:c>
      <x:c r="K881" s="23" t="str">
        <x:v>score_date_current_price_nonprospective</x:v>
      </x:c>
      <x:c r="L881" s="81" t="n">
        <x:v>358</x:v>
      </x:c>
      <x:c r="M881" s="81" t="n">
        <x:v>1099.6582944486472</x:v>
      </x:c>
      <x:c r="N881" s="81" t="n">
        <x:v>0.48737472770536416</x:v>
      </x:c>
      <x:c r="O881" s="23" t="n">
        <x:v>32</x:v>
      </x:c>
      <x:c r="P881" s="23" t="n">
        <x:v>9</x:v>
      </x:c>
      <x:c r="Q881" s="78" t="n">
        <x:v>46012</x:v>
      </x:c>
      <x:c r="R881" s="23" t="str">
        <x:v>True</x:v>
      </x:c>
      <x:c r="S881" s="23" t="str">
        <x:v>True</x:v>
      </x:c>
      <x:c r="T881" s="23" t="str">
        <x:v>True</x:v>
      </x:c>
    </x:row>
    <x:row r="882">
      <x:c r="A882" s="23" t="str">
        <x:v>active_label_common_panel</x:v>
      </x:c>
      <x:c r="B882" s="23" t="n">
        <x:v>3</x:v>
      </x:c>
      <x:c r="C882" s="23" t="str">
        <x:v>checkpoint:epoch:glm-4-7-flash</x:v>
      </x:c>
      <x:c r="D882" s="23" t="str">
        <x:v>GLM 4.7 Flash</x:v>
      </x:c>
      <x:c r="E882" s="23" t="str">
        <x:v>zai</x:v>
      </x:c>
      <x:c r="F882" s="78" t="n">
        <x:v>46013</x:v>
      </x:c>
      <x:c r="G882" s="78" t="n">
        <x:v>46044</x:v>
      </x:c>
      <x:c r="H882" s="81" t="n">
        <x:v>0.16733200530681513</x:v>
      </x:c>
      <x:c r="I882" s="81" t="n">
        <x:v>0.161447748584</x:v>
      </x:c>
      <x:c r="J882" s="23" t="str">
        <x:v>active_b</x:v>
      </x:c>
      <x:c r="K882" s="23" t="str">
        <x:v>date_historical_price</x:v>
      </x:c>
      <x:c r="L882" s="81" t="n">
        <x:v>3</x:v>
      </x:c>
      <x:c r="M882" s="81" t="n">
        <x:v>6.304431996231512</x:v>
      </x:c>
      <x:c r="N882" s="81" t="n">
        <x:v>0.3225247097795259</x:v>
      </x:c>
      <x:c r="O882" s="23" t="n">
        <x:v>32</x:v>
      </x:c>
      <x:c r="P882" s="23" t="n">
        <x:v>9</x:v>
      </x:c>
      <x:c r="Q882" s="78" t="n">
        <x:v>46012</x:v>
      </x:c>
      <x:c r="R882" s="23" t="str">
        <x:v>True</x:v>
      </x:c>
      <x:c r="S882" s="23" t="str">
        <x:v>True</x:v>
      </x:c>
      <x:c r="T882" s="23" t="str">
        <x:v>False</x:v>
      </x:c>
    </x:row>
    <x:row r="883">
      <x:c r="A883" s="23" t="str">
        <x:v>active_label_common_panel</x:v>
      </x:c>
      <x:c r="B883" s="23" t="n">
        <x:v>3</x:v>
      </x:c>
      <x:c r="C883" s="23" t="str">
        <x:v>checkpoint:epoch:glm-4-7-flash</x:v>
      </x:c>
      <x:c r="D883" s="23" t="str">
        <x:v>GLM 4.7 Flash</x:v>
      </x:c>
      <x:c r="E883" s="23" t="str">
        <x:v>zai</x:v>
      </x:c>
      <x:c r="F883" s="78" t="n">
        <x:v>46013</x:v>
      </x:c>
      <x:c r="G883" s="78" t="n">
        <x:v>46044</x:v>
      </x:c>
      <x:c r="H883" s="81" t="n">
        <x:v>0.16733200530681513</x:v>
      </x:c>
      <x:c r="I883" s="81" t="n">
        <x:v>0.161447748584</x:v>
      </x:c>
      <x:c r="J883" s="23" t="str">
        <x:v>active_b</x:v>
      </x:c>
      <x:c r="K883" s="23" t="str">
        <x:v>score_date</x:v>
      </x:c>
      <x:c r="L883" s="81" t="n">
        <x:v>3</x:v>
      </x:c>
      <x:c r="M883" s="81" t="n">
        <x:v>8.777854003854602</x:v>
      </x:c>
      <x:c r="N883" s="81" t="n">
        <x:v>0.4662670985211658</x:v>
      </x:c>
      <x:c r="O883" s="23" t="n">
        <x:v>32</x:v>
      </x:c>
      <x:c r="P883" s="23" t="n">
        <x:v>9</x:v>
      </x:c>
      <x:c r="Q883" s="78" t="n">
        <x:v>46012</x:v>
      </x:c>
      <x:c r="R883" s="23" t="str">
        <x:v>True</x:v>
      </x:c>
      <x:c r="S883" s="23" t="str">
        <x:v>True</x:v>
      </x:c>
      <x:c r="T883" s="23" t="str">
        <x:v>False</x:v>
      </x:c>
    </x:row>
    <x:row r="884">
      <x:c r="A884" s="23" t="str">
        <x:v>active_label_common_panel</x:v>
      </x:c>
      <x:c r="B884" s="23" t="n">
        <x:v>3</x:v>
      </x:c>
      <x:c r="C884" s="23" t="str">
        <x:v>checkpoint:epoch:glm-4-7-flash</x:v>
      </x:c>
      <x:c r="D884" s="23" t="str">
        <x:v>GLM 4.7 Flash</x:v>
      </x:c>
      <x:c r="E884" s="23" t="str">
        <x:v>zai</x:v>
      </x:c>
      <x:c r="F884" s="78" t="n">
        <x:v>46013</x:v>
      </x:c>
      <x:c r="G884" s="78" t="n">
        <x:v>46044</x:v>
      </x:c>
      <x:c r="H884" s="81" t="n">
        <x:v>0.16733200530681513</x:v>
      </x:c>
      <x:c r="I884" s="81" t="n">
        <x:v>0.161447748584</x:v>
      </x:c>
      <x:c r="J884" s="23" t="str">
        <x:v>active_b</x:v>
      </x:c>
      <x:c r="K884" s="23" t="str">
        <x:v>score_date_historical_price</x:v>
      </x:c>
      <x:c r="L884" s="81" t="n">
        <x:v>3</x:v>
      </x:c>
      <x:c r="M884" s="81" t="n">
        <x:v>5.9526769572326925</x:v>
      </x:c>
      <x:c r="N884" s="81" t="n">
        <x:v>0.2975910599674833</x:v>
      </x:c>
      <x:c r="O884" s="23" t="n">
        <x:v>32</x:v>
      </x:c>
      <x:c r="P884" s="23" t="n">
        <x:v>9</x:v>
      </x:c>
      <x:c r="Q884" s="78" t="n">
        <x:v>46012</x:v>
      </x:c>
      <x:c r="R884" s="23" t="str">
        <x:v>True</x:v>
      </x:c>
      <x:c r="S884" s="23" t="str">
        <x:v>True</x:v>
      </x:c>
      <x:c r="T884" s="23" t="str">
        <x:v>False</x:v>
      </x:c>
    </x:row>
    <x:row r="885">
      <x:c r="A885" s="23" t="str">
        <x:v>active_label_common_panel</x:v>
      </x:c>
      <x:c r="B885" s="23" t="n">
        <x:v>3</x:v>
      </x:c>
      <x:c r="C885" s="23" t="str">
        <x:v>checkpoint:epoch:glm-4-7-flash</x:v>
      </x:c>
      <x:c r="D885" s="23" t="str">
        <x:v>GLM 4.7 Flash</x:v>
      </x:c>
      <x:c r="E885" s="23" t="str">
        <x:v>zai</x:v>
      </x:c>
      <x:c r="F885" s="78" t="n">
        <x:v>46013</x:v>
      </x:c>
      <x:c r="G885" s="78" t="n">
        <x:v>46044</x:v>
      </x:c>
      <x:c r="H885" s="81" t="n">
        <x:v>0.16733200530681513</x:v>
      </x:c>
      <x:c r="I885" s="81" t="n">
        <x:v>0.161447748584</x:v>
      </x:c>
      <x:c r="J885" s="23" t="str">
        <x:v>active_b</x:v>
      </x:c>
      <x:c r="K885" s="23" t="str">
        <x:v>score_date_current_price_nonprospective</x:v>
      </x:c>
      <x:c r="L885" s="81" t="n">
        <x:v>3</x:v>
      </x:c>
      <x:c r="M885" s="81" t="n">
        <x:v>4.429582148819609</x:v>
      </x:c>
      <x:c r="N885" s="81" t="n">
        <x:v>0.16924150558447623</x:v>
      </x:c>
      <x:c r="O885" s="23" t="n">
        <x:v>32</x:v>
      </x:c>
      <x:c r="P885" s="23" t="n">
        <x:v>9</x:v>
      </x:c>
      <x:c r="Q885" s="78" t="n">
        <x:v>46012</x:v>
      </x:c>
      <x:c r="R885" s="23" t="str">
        <x:v>True</x:v>
      </x:c>
      <x:c r="S885" s="23" t="str">
        <x:v>True</x:v>
      </x:c>
      <x:c r="T885" s="23" t="str">
        <x:v>True</x:v>
      </x:c>
    </x:row>
    <x:row r="886">
      <x:c r="A886" s="23" t="str">
        <x:v>active_label_common_panel</x:v>
      </x:c>
      <x:c r="B886" s="23" t="n">
        <x:v>3</x:v>
      </x:c>
      <x:c r="C886" s="23" t="str">
        <x:v>checkpoint:epoch:glm-4-7-flash</x:v>
      </x:c>
      <x:c r="D886" s="23" t="str">
        <x:v>GLM 4.7 Flash</x:v>
      </x:c>
      <x:c r="E886" s="23" t="str">
        <x:v>zai</x:v>
      </x:c>
      <x:c r="F886" s="78" t="n">
        <x:v>46013</x:v>
      </x:c>
      <x:c r="G886" s="78" t="n">
        <x:v>46044</x:v>
      </x:c>
      <x:c r="H886" s="81" t="n">
        <x:v>0.16733200530681513</x:v>
      </x:c>
      <x:c r="I886" s="81" t="n">
        <x:v>0.161447748584</x:v>
      </x:c>
      <x:c r="J886" s="23" t="str">
        <x:v>total_b</x:v>
      </x:c>
      <x:c r="K886" s="23" t="str">
        <x:v>date_historical_price</x:v>
      </x:c>
      <x:c r="L886" s="81" t="n">
        <x:v>30</x:v>
      </x:c>
      <x:c r="M886" s="81" t="n">
        <x:v>54.207260436708054</x:v>
      </x:c>
      <x:c r="N886" s="81" t="n">
        <x:v>0.2569362044464715</x:v>
      </x:c>
      <x:c r="O886" s="23" t="n">
        <x:v>32</x:v>
      </x:c>
      <x:c r="P886" s="23" t="n">
        <x:v>9</x:v>
      </x:c>
      <x:c r="Q886" s="78" t="n">
        <x:v>46012</x:v>
      </x:c>
      <x:c r="R886" s="23" t="str">
        <x:v>True</x:v>
      </x:c>
      <x:c r="S886" s="23" t="str">
        <x:v>True</x:v>
      </x:c>
      <x:c r="T886" s="23" t="str">
        <x:v>False</x:v>
      </x:c>
    </x:row>
    <x:row r="887">
      <x:c r="A887" s="23" t="str">
        <x:v>active_label_common_panel</x:v>
      </x:c>
      <x:c r="B887" s="23" t="n">
        <x:v>3</x:v>
      </x:c>
      <x:c r="C887" s="23" t="str">
        <x:v>checkpoint:epoch:glm-4-7-flash</x:v>
      </x:c>
      <x:c r="D887" s="23" t="str">
        <x:v>GLM 4.7 Flash</x:v>
      </x:c>
      <x:c r="E887" s="23" t="str">
        <x:v>zai</x:v>
      </x:c>
      <x:c r="F887" s="78" t="n">
        <x:v>46013</x:v>
      </x:c>
      <x:c r="G887" s="78" t="n">
        <x:v>46044</x:v>
      </x:c>
      <x:c r="H887" s="81" t="n">
        <x:v>0.16733200530681513</x:v>
      </x:c>
      <x:c r="I887" s="81" t="n">
        <x:v>0.161447748584</x:v>
      </x:c>
      <x:c r="J887" s="23" t="str">
        <x:v>total_b</x:v>
      </x:c>
      <x:c r="K887" s="23" t="str">
        <x:v>score_date</x:v>
      </x:c>
      <x:c r="L887" s="81" t="n">
        <x:v>30</x:v>
      </x:c>
      <x:c r="M887" s="81" t="n">
        <x:v>134.93486994349047</x:v>
      </x:c>
      <x:c r="N887" s="81" t="n">
        <x:v>0.6530029400755623</x:v>
      </x:c>
      <x:c r="O887" s="23" t="n">
        <x:v>32</x:v>
      </x:c>
      <x:c r="P887" s="23" t="n">
        <x:v>9</x:v>
      </x:c>
      <x:c r="Q887" s="78" t="n">
        <x:v>46012</x:v>
      </x:c>
      <x:c r="R887" s="23" t="str">
        <x:v>True</x:v>
      </x:c>
      <x:c r="S887" s="23" t="str">
        <x:v>True</x:v>
      </x:c>
      <x:c r="T887" s="23" t="str">
        <x:v>False</x:v>
      </x:c>
    </x:row>
    <x:row r="888">
      <x:c r="A888" s="23" t="str">
        <x:v>active_label_common_panel</x:v>
      </x:c>
      <x:c r="B888" s="23" t="n">
        <x:v>3</x:v>
      </x:c>
      <x:c r="C888" s="23" t="str">
        <x:v>checkpoint:epoch:glm-4-7-flash</x:v>
      </x:c>
      <x:c r="D888" s="23" t="str">
        <x:v>GLM 4.7 Flash</x:v>
      </x:c>
      <x:c r="E888" s="23" t="str">
        <x:v>zai</x:v>
      </x:c>
      <x:c r="F888" s="78" t="n">
        <x:v>46013</x:v>
      </x:c>
      <x:c r="G888" s="78" t="n">
        <x:v>46044</x:v>
      </x:c>
      <x:c r="H888" s="81" t="n">
        <x:v>0.16733200530681513</x:v>
      </x:c>
      <x:c r="I888" s="81" t="n">
        <x:v>0.161447748584</x:v>
      </x:c>
      <x:c r="J888" s="23" t="str">
        <x:v>total_b</x:v>
      </x:c>
      <x:c r="K888" s="23" t="str">
        <x:v>score_date_historical_price</x:v>
      </x:c>
      <x:c r="L888" s="81" t="n">
        <x:v>30</x:v>
      </x:c>
      <x:c r="M888" s="81" t="n">
        <x:v>76.30103601169711</x:v>
      </x:c>
      <x:c r="N888" s="81" t="n">
        <x:v>0.4054091801042696</x:v>
      </x:c>
      <x:c r="O888" s="23" t="n">
        <x:v>32</x:v>
      </x:c>
      <x:c r="P888" s="23" t="n">
        <x:v>9</x:v>
      </x:c>
      <x:c r="Q888" s="78" t="n">
        <x:v>46012</x:v>
      </x:c>
      <x:c r="R888" s="23" t="str">
        <x:v>True</x:v>
      </x:c>
      <x:c r="S888" s="23" t="str">
        <x:v>True</x:v>
      </x:c>
      <x:c r="T888" s="23" t="str">
        <x:v>False</x:v>
      </x:c>
    </x:row>
    <x:row r="889">
      <x:c r="A889" s="23" t="str">
        <x:v>active_label_common_panel</x:v>
      </x:c>
      <x:c r="B889" s="23" t="n">
        <x:v>3</x:v>
      </x:c>
      <x:c r="C889" s="23" t="str">
        <x:v>checkpoint:epoch:glm-4-7-flash</x:v>
      </x:c>
      <x:c r="D889" s="23" t="str">
        <x:v>GLM 4.7 Flash</x:v>
      </x:c>
      <x:c r="E889" s="23" t="str">
        <x:v>zai</x:v>
      </x:c>
      <x:c r="F889" s="78" t="n">
        <x:v>46013</x:v>
      </x:c>
      <x:c r="G889" s="78" t="n">
        <x:v>46044</x:v>
      </x:c>
      <x:c r="H889" s="81" t="n">
        <x:v>0.16733200530681513</x:v>
      </x:c>
      <x:c r="I889" s="81" t="n">
        <x:v>0.161447748584</x:v>
      </x:c>
      <x:c r="J889" s="23" t="str">
        <x:v>total_b</x:v>
      </x:c>
      <x:c r="K889" s="23" t="str">
        <x:v>score_date_current_price_nonprospective</x:v>
      </x:c>
      <x:c r="L889" s="81" t="n">
        <x:v>30</x:v>
      </x:c>
      <x:c r="M889" s="81" t="n">
        <x:v>59.236658432901734</x:v>
      </x:c>
      <x:c r="N889" s="81" t="n">
        <x:v>0.2954692970693628</x:v>
      </x:c>
      <x:c r="O889" s="23" t="n">
        <x:v>32</x:v>
      </x:c>
      <x:c r="P889" s="23" t="n">
        <x:v>9</x:v>
      </x:c>
      <x:c r="Q889" s="78" t="n">
        <x:v>46012</x:v>
      </x:c>
      <x:c r="R889" s="23" t="str">
        <x:v>True</x:v>
      </x:c>
      <x:c r="S889" s="23" t="str">
        <x:v>True</x:v>
      </x:c>
      <x:c r="T889" s="23" t="str">
        <x:v>True</x:v>
      </x:c>
    </x:row>
    <x:row r="890">
      <x:c r="A890" s="23" t="str">
        <x:v>active_label_common_panel</x:v>
      </x:c>
      <x:c r="B890" s="23" t="n">
        <x:v>3</x:v>
      </x:c>
      <x:c r="C890" s="23" t="str">
        <x:v>checkpoint:moonshot:kimi-k2-5</x:v>
      </x:c>
      <x:c r="D890" s="23" t="str">
        <x:v>Kimi K2.5</x:v>
      </x:c>
      <x:c r="E890" s="23" t="str">
        <x:v>kimi</x:v>
      </x:c>
      <x:c r="F890" s="78" t="n">
        <x:v>46049</x:v>
      </x:c>
      <x:c r="G890" s="78" t="n">
        <x:v>46051</x:v>
      </x:c>
      <x:c r="H890" s="81" t="n">
        <x:v>1.3416407864998738</x:v>
      </x:c>
      <x:c r="I890" s="81" t="n">
        <x:v>1.20747670785</x:v>
      </x:c>
      <x:c r="J890" s="23" t="str">
        <x:v>active_b</x:v>
      </x:c>
      <x:c r="K890" s="23" t="str">
        <x:v>date_historical_price</x:v>
      </x:c>
      <x:c r="L890" s="81" t="n">
        <x:v>32.6</x:v>
      </x:c>
      <x:c r="M890" s="81" t="n">
        <x:v>29.87335175036366</x:v>
      </x:c>
      <x:c r="N890" s="81" t="n">
        <x:v>-0.037933647466362165</x:v>
      </x:c>
      <x:c r="O890" s="23" t="n">
        <x:v>35</x:v>
      </x:c>
      <x:c r="P890" s="23" t="n">
        <x:v>9</x:v>
      </x:c>
      <x:c r="Q890" s="78" t="n">
        <x:v>46044</x:v>
      </x:c>
      <x:c r="R890" s="23" t="str">
        <x:v>True</x:v>
      </x:c>
      <x:c r="S890" s="23" t="str">
        <x:v>True</x:v>
      </x:c>
      <x:c r="T890" s="23" t="str">
        <x:v>False</x:v>
      </x:c>
    </x:row>
    <x:row r="891">
      <x:c r="A891" s="23" t="str">
        <x:v>active_label_common_panel</x:v>
      </x:c>
      <x:c r="B891" s="23" t="n">
        <x:v>3</x:v>
      </x:c>
      <x:c r="C891" s="23" t="str">
        <x:v>checkpoint:moonshot:kimi-k2-5</x:v>
      </x:c>
      <x:c r="D891" s="23" t="str">
        <x:v>Kimi K2.5</x:v>
      </x:c>
      <x:c r="E891" s="23" t="str">
        <x:v>kimi</x:v>
      </x:c>
      <x:c r="F891" s="78" t="n">
        <x:v>46049</x:v>
      </x:c>
      <x:c r="G891" s="78" t="n">
        <x:v>46051</x:v>
      </x:c>
      <x:c r="H891" s="81" t="n">
        <x:v>1.3416407864998738</x:v>
      </x:c>
      <x:c r="I891" s="81" t="n">
        <x:v>1.20747670785</x:v>
      </x:c>
      <x:c r="J891" s="23" t="str">
        <x:v>active_b</x:v>
      </x:c>
      <x:c r="K891" s="23" t="str">
        <x:v>score_date</x:v>
      </x:c>
      <x:c r="L891" s="81" t="n">
        <x:v>32.6</x:v>
      </x:c>
      <x:c r="M891" s="81" t="n">
        <x:v>13.172631502315669</x:v>
      </x:c>
      <x:c r="N891" s="81" t="n">
        <x:v>-0.3935450572417897</x:v>
      </x:c>
      <x:c r="O891" s="23" t="n">
        <x:v>35</x:v>
      </x:c>
      <x:c r="P891" s="23" t="n">
        <x:v>9</x:v>
      </x:c>
      <x:c r="Q891" s="78" t="n">
        <x:v>46044</x:v>
      </x:c>
      <x:c r="R891" s="23" t="str">
        <x:v>True</x:v>
      </x:c>
      <x:c r="S891" s="23" t="str">
        <x:v>True</x:v>
      </x:c>
      <x:c r="T891" s="23" t="str">
        <x:v>False</x:v>
      </x:c>
    </x:row>
    <x:row r="892">
      <x:c r="A892" s="23" t="str">
        <x:v>active_label_common_panel</x:v>
      </x:c>
      <x:c r="B892" s="23" t="n">
        <x:v>3</x:v>
      </x:c>
      <x:c r="C892" s="23" t="str">
        <x:v>checkpoint:moonshot:kimi-k2-5</x:v>
      </x:c>
      <x:c r="D892" s="23" t="str">
        <x:v>Kimi K2.5</x:v>
      </x:c>
      <x:c r="E892" s="23" t="str">
        <x:v>kimi</x:v>
      </x:c>
      <x:c r="F892" s="78" t="n">
        <x:v>46049</x:v>
      </x:c>
      <x:c r="G892" s="78" t="n">
        <x:v>46051</x:v>
      </x:c>
      <x:c r="H892" s="81" t="n">
        <x:v>1.3416407864998738</x:v>
      </x:c>
      <x:c r="I892" s="81" t="n">
        <x:v>1.20747670785</x:v>
      </x:c>
      <x:c r="J892" s="23" t="str">
        <x:v>active_b</x:v>
      </x:c>
      <x:c r="K892" s="23" t="str">
        <x:v>score_date_historical_price</x:v>
      </x:c>
      <x:c r="L892" s="81" t="n">
        <x:v>32.6</x:v>
      </x:c>
      <x:c r="M892" s="81" t="n">
        <x:v>29.60588249804526</x:v>
      </x:c>
      <x:c r="N892" s="81" t="n">
        <x:v>-0.041839588920513295</x:v>
      </x:c>
      <x:c r="O892" s="23" t="n">
        <x:v>35</x:v>
      </x:c>
      <x:c r="P892" s="23" t="n">
        <x:v>9</x:v>
      </x:c>
      <x:c r="Q892" s="78" t="n">
        <x:v>46044</x:v>
      </x:c>
      <x:c r="R892" s="23" t="str">
        <x:v>True</x:v>
      </x:c>
      <x:c r="S892" s="23" t="str">
        <x:v>True</x:v>
      </x:c>
      <x:c r="T892" s="23" t="str">
        <x:v>False</x:v>
      </x:c>
    </x:row>
    <x:row r="893">
      <x:c r="A893" s="23" t="str">
        <x:v>active_label_common_panel</x:v>
      </x:c>
      <x:c r="B893" s="23" t="n">
        <x:v>3</x:v>
      </x:c>
      <x:c r="C893" s="23" t="str">
        <x:v>checkpoint:moonshot:kimi-k2-5</x:v>
      </x:c>
      <x:c r="D893" s="23" t="str">
        <x:v>Kimi K2.5</x:v>
      </x:c>
      <x:c r="E893" s="23" t="str">
        <x:v>kimi</x:v>
      </x:c>
      <x:c r="F893" s="78" t="n">
        <x:v>46049</x:v>
      </x:c>
      <x:c r="G893" s="78" t="n">
        <x:v>46051</x:v>
      </x:c>
      <x:c r="H893" s="81" t="n">
        <x:v>1.3416407864998738</x:v>
      </x:c>
      <x:c r="I893" s="81" t="n">
        <x:v>1.20747670785</x:v>
      </x:c>
      <x:c r="J893" s="23" t="str">
        <x:v>active_b</x:v>
      </x:c>
      <x:c r="K893" s="23" t="str">
        <x:v>score_date_current_price_nonprospective</x:v>
      </x:c>
      <x:c r="L893" s="81" t="n">
        <x:v>32.6</x:v>
      </x:c>
      <x:c r="M893" s="81" t="n">
        <x:v>16.05328365054142</x:v>
      </x:c>
      <x:c r="N893" s="81" t="n">
        <x:v>-0.30765372061979523</x:v>
      </x:c>
      <x:c r="O893" s="23" t="n">
        <x:v>35</x:v>
      </x:c>
      <x:c r="P893" s="23" t="n">
        <x:v>9</x:v>
      </x:c>
      <x:c r="Q893" s="78" t="n">
        <x:v>46044</x:v>
      </x:c>
      <x:c r="R893" s="23" t="str">
        <x:v>True</x:v>
      </x:c>
      <x:c r="S893" s="23" t="str">
        <x:v>True</x:v>
      </x:c>
      <x:c r="T893" s="23" t="str">
        <x:v>True</x:v>
      </x:c>
    </x:row>
    <x:row r="894">
      <x:c r="A894" s="23" t="str">
        <x:v>active_label_common_panel</x:v>
      </x:c>
      <x:c r="B894" s="23" t="n">
        <x:v>3</x:v>
      </x:c>
      <x:c r="C894" s="23" t="str">
        <x:v>checkpoint:moonshot:kimi-k2-5</x:v>
      </x:c>
      <x:c r="D894" s="23" t="str">
        <x:v>Kimi K2.5</x:v>
      </x:c>
      <x:c r="E894" s="23" t="str">
        <x:v>kimi</x:v>
      </x:c>
      <x:c r="F894" s="78" t="n">
        <x:v>46049</x:v>
      </x:c>
      <x:c r="G894" s="78" t="n">
        <x:v>46051</x:v>
      </x:c>
      <x:c r="H894" s="81" t="n">
        <x:v>1.3416407864998738</x:v>
      </x:c>
      <x:c r="I894" s="81" t="n">
        <x:v>1.20747670785</x:v>
      </x:c>
      <x:c r="J894" s="23" t="str">
        <x:v>total_b</x:v>
      </x:c>
      <x:c r="K894" s="23" t="str">
        <x:v>date_historical_price</x:v>
      </x:c>
      <x:c r="L894" s="81" t="n">
        <x:v>1040</x:v>
      </x:c>
      <x:c r="M894" s="81" t="n">
        <x:v>1508.4435418641058</x:v>
      </x:c>
      <x:c r="N894" s="81" t="n">
        <x:v>0.16149572071058307</x:v>
      </x:c>
      <x:c r="O894" s="23" t="n">
        <x:v>35</x:v>
      </x:c>
      <x:c r="P894" s="23" t="n">
        <x:v>9</x:v>
      </x:c>
      <x:c r="Q894" s="78" t="n">
        <x:v>46044</x:v>
      </x:c>
      <x:c r="R894" s="23" t="str">
        <x:v>True</x:v>
      </x:c>
      <x:c r="S894" s="23" t="str">
        <x:v>True</x:v>
      </x:c>
      <x:c r="T894" s="23" t="str">
        <x:v>False</x:v>
      </x:c>
    </x:row>
    <x:row r="895">
      <x:c r="A895" s="23" t="str">
        <x:v>active_label_common_panel</x:v>
      </x:c>
      <x:c r="B895" s="23" t="n">
        <x:v>3</x:v>
      </x:c>
      <x:c r="C895" s="23" t="str">
        <x:v>checkpoint:moonshot:kimi-k2-5</x:v>
      </x:c>
      <x:c r="D895" s="23" t="str">
        <x:v>Kimi K2.5</x:v>
      </x:c>
      <x:c r="E895" s="23" t="str">
        <x:v>kimi</x:v>
      </x:c>
      <x:c r="F895" s="78" t="n">
        <x:v>46049</x:v>
      </x:c>
      <x:c r="G895" s="78" t="n">
        <x:v>46051</x:v>
      </x:c>
      <x:c r="H895" s="81" t="n">
        <x:v>1.3416407864998738</x:v>
      </x:c>
      <x:c r="I895" s="81" t="n">
        <x:v>1.20747670785</x:v>
      </x:c>
      <x:c r="J895" s="23" t="str">
        <x:v>total_b</x:v>
      </x:c>
      <x:c r="K895" s="23" t="str">
        <x:v>score_date</x:v>
      </x:c>
      <x:c r="L895" s="81" t="n">
        <x:v>1040</x:v>
      </x:c>
      <x:c r="M895" s="81" t="n">
        <x:v>750.5082524550044</x:v>
      </x:c>
      <x:c r="N895" s="81" t="n">
        <x:v>-0.14167786726850382</x:v>
      </x:c>
      <x:c r="O895" s="23" t="n">
        <x:v>35</x:v>
      </x:c>
      <x:c r="P895" s="23" t="n">
        <x:v>9</x:v>
      </x:c>
      <x:c r="Q895" s="78" t="n">
        <x:v>46044</x:v>
      </x:c>
      <x:c r="R895" s="23" t="str">
        <x:v>True</x:v>
      </x:c>
      <x:c r="S895" s="23" t="str">
        <x:v>True</x:v>
      </x:c>
      <x:c r="T895" s="23" t="str">
        <x:v>False</x:v>
      </x:c>
    </x:row>
    <x:row r="896">
      <x:c r="A896" s="23" t="str">
        <x:v>active_label_common_panel</x:v>
      </x:c>
      <x:c r="B896" s="23" t="n">
        <x:v>3</x:v>
      </x:c>
      <x:c r="C896" s="23" t="str">
        <x:v>checkpoint:moonshot:kimi-k2-5</x:v>
      </x:c>
      <x:c r="D896" s="23" t="str">
        <x:v>Kimi K2.5</x:v>
      </x:c>
      <x:c r="E896" s="23" t="str">
        <x:v>kimi</x:v>
      </x:c>
      <x:c r="F896" s="78" t="n">
        <x:v>46049</x:v>
      </x:c>
      <x:c r="G896" s="78" t="n">
        <x:v>46051</x:v>
      </x:c>
      <x:c r="H896" s="81" t="n">
        <x:v>1.3416407864998738</x:v>
      </x:c>
      <x:c r="I896" s="81" t="n">
        <x:v>1.20747670785</x:v>
      </x:c>
      <x:c r="J896" s="23" t="str">
        <x:v>total_b</x:v>
      </x:c>
      <x:c r="K896" s="23" t="str">
        <x:v>score_date_historical_price</x:v>
      </x:c>
      <x:c r="L896" s="81" t="n">
        <x:v>1040</x:v>
      </x:c>
      <x:c r="M896" s="81" t="n">
        <x:v>2445.745387957451</x:v>
      </x:c>
      <x:c r="N896" s="81" t="n">
        <x:v>0.37137790393270353</x:v>
      </x:c>
      <x:c r="O896" s="23" t="n">
        <x:v>35</x:v>
      </x:c>
      <x:c r="P896" s="23" t="n">
        <x:v>9</x:v>
      </x:c>
      <x:c r="Q896" s="78" t="n">
        <x:v>46044</x:v>
      </x:c>
      <x:c r="R896" s="23" t="str">
        <x:v>True</x:v>
      </x:c>
      <x:c r="S896" s="23" t="str">
        <x:v>True</x:v>
      </x:c>
      <x:c r="T896" s="23" t="str">
        <x:v>False</x:v>
      </x:c>
    </x:row>
    <x:row r="897">
      <x:c r="A897" s="23" t="str">
        <x:v>active_label_common_panel</x:v>
      </x:c>
      <x:c r="B897" s="23" t="n">
        <x:v>3</x:v>
      </x:c>
      <x:c r="C897" s="23" t="str">
        <x:v>checkpoint:moonshot:kimi-k2-5</x:v>
      </x:c>
      <x:c r="D897" s="23" t="str">
        <x:v>Kimi K2.5</x:v>
      </x:c>
      <x:c r="E897" s="23" t="str">
        <x:v>kimi</x:v>
      </x:c>
      <x:c r="F897" s="78" t="n">
        <x:v>46049</x:v>
      </x:c>
      <x:c r="G897" s="78" t="n">
        <x:v>46051</x:v>
      </x:c>
      <x:c r="H897" s="81" t="n">
        <x:v>1.3416407864998738</x:v>
      </x:c>
      <x:c r="I897" s="81" t="n">
        <x:v>1.20747670785</x:v>
      </x:c>
      <x:c r="J897" s="23" t="str">
        <x:v>total_b</x:v>
      </x:c>
      <x:c r="K897" s="23" t="str">
        <x:v>score_date_current_price_nonprospective</x:v>
      </x:c>
      <x:c r="L897" s="81" t="n">
        <x:v>1040</x:v>
      </x:c>
      <x:c r="M897" s="81" t="n">
        <x:v>949.8853266317934</x:v>
      </x:c>
      <x:c r="N897" s="81" t="n">
        <x:v>-0.03936216034366523</x:v>
      </x:c>
      <x:c r="O897" s="23" t="n">
        <x:v>35</x:v>
      </x:c>
      <x:c r="P897" s="23" t="n">
        <x:v>9</x:v>
      </x:c>
      <x:c r="Q897" s="78" t="n">
        <x:v>46044</x:v>
      </x:c>
      <x:c r="R897" s="23" t="str">
        <x:v>True</x:v>
      </x:c>
      <x:c r="S897" s="23" t="str">
        <x:v>True</x:v>
      </x:c>
      <x:c r="T897" s="23" t="str">
        <x:v>True</x:v>
      </x:c>
    </x:row>
    <x:row r="898">
      <x:c r="A898" s="23" t="str">
        <x:v>active_label_common_panel</x:v>
      </x:c>
      <x:c r="B898" s="23" t="n">
        <x:v>3</x:v>
      </x:c>
      <x:c r="C898" s="23" t="str">
        <x:v>checkpoint:epoch:qwen3-coder-next</x:v>
      </x:c>
      <x:c r="D898" s="23" t="str">
        <x:v>Qwen3-Coder-Next</x:v>
      </x:c>
      <x:c r="E898" s="23" t="str">
        <x:v>alibaba</x:v>
      </x:c>
      <x:c r="F898" s="78" t="n">
        <x:v>46055</x:v>
      </x:c>
      <x:c r="G898" s="78" t="n">
        <x:v>46059</x:v>
      </x:c>
      <x:c r="H898" s="81" t="n">
        <x:v>0.14491376746189438</x:v>
      </x:c>
      <x:c r="I898" s="81" t="n">
        <x:v>0.40249223595</x:v>
      </x:c>
      <x:c r="J898" s="23" t="str">
        <x:v>active_b</x:v>
      </x:c>
      <x:c r="K898" s="23" t="str">
        <x:v>date_historical_price</x:v>
      </x:c>
      <x:c r="L898" s="81" t="n">
        <x:v>3</x:v>
      </x:c>
      <x:c r="M898" s="81" t="n">
        <x:v>5.008878844418488</x:v>
      </x:c>
      <x:c r="N898" s="81" t="n">
        <x:v>0.22261927231086726</x:v>
      </x:c>
      <x:c r="O898" s="23" t="n">
        <x:v>29</x:v>
      </x:c>
      <x:c r="P898" s="23" t="n">
        <x:v>9</x:v>
      </x:c>
      <x:c r="Q898" s="78" t="n">
        <x:v>46051</x:v>
      </x:c>
      <x:c r="R898" s="23" t="str">
        <x:v>True</x:v>
      </x:c>
      <x:c r="S898" s="23" t="str">
        <x:v>True</x:v>
      </x:c>
      <x:c r="T898" s="23" t="str">
        <x:v>False</x:v>
      </x:c>
    </x:row>
    <x:row r="899">
      <x:c r="A899" s="23" t="str">
        <x:v>active_label_common_panel</x:v>
      </x:c>
      <x:c r="B899" s="23" t="n">
        <x:v>3</x:v>
      </x:c>
      <x:c r="C899" s="23" t="str">
        <x:v>checkpoint:epoch:qwen3-coder-next</x:v>
      </x:c>
      <x:c r="D899" s="23" t="str">
        <x:v>Qwen3-Coder-Next</x:v>
      </x:c>
      <x:c r="E899" s="23" t="str">
        <x:v>alibaba</x:v>
      </x:c>
      <x:c r="F899" s="78" t="n">
        <x:v>46055</x:v>
      </x:c>
      <x:c r="G899" s="78" t="n">
        <x:v>46059</x:v>
      </x:c>
      <x:c r="H899" s="81" t="n">
        <x:v>0.14491376746189438</x:v>
      </x:c>
      <x:c r="I899" s="81" t="n">
        <x:v>0.40249223595</x:v>
      </x:c>
      <x:c r="J899" s="23" t="str">
        <x:v>active_b</x:v>
      </x:c>
      <x:c r="K899" s="23" t="str">
        <x:v>score_date</x:v>
      </x:c>
      <x:c r="L899" s="81" t="n">
        <x:v>3</x:v>
      </x:c>
      <x:c r="M899" s="81" t="n">
        <x:v>7.435763314434008</x:v>
      </x:c>
      <x:c r="N899" s="81" t="n">
        <x:v>0.3942043027019848</x:v>
      </x:c>
      <x:c r="O899" s="23" t="n">
        <x:v>29</x:v>
      </x:c>
      <x:c r="P899" s="23" t="n">
        <x:v>9</x:v>
      </x:c>
      <x:c r="Q899" s="78" t="n">
        <x:v>46051</x:v>
      </x:c>
      <x:c r="R899" s="23" t="str">
        <x:v>True</x:v>
      </x:c>
      <x:c r="S899" s="23" t="str">
        <x:v>True</x:v>
      </x:c>
      <x:c r="T899" s="23" t="str">
        <x:v>False</x:v>
      </x:c>
    </x:row>
    <x:row r="900">
      <x:c r="A900" s="23" t="str">
        <x:v>active_label_common_panel</x:v>
      </x:c>
      <x:c r="B900" s="23" t="n">
        <x:v>3</x:v>
      </x:c>
      <x:c r="C900" s="23" t="str">
        <x:v>checkpoint:epoch:qwen3-coder-next</x:v>
      </x:c>
      <x:c r="D900" s="23" t="str">
        <x:v>Qwen3-Coder-Next</x:v>
      </x:c>
      <x:c r="E900" s="23" t="str">
        <x:v>alibaba</x:v>
      </x:c>
      <x:c r="F900" s="78" t="n">
        <x:v>46055</x:v>
      </x:c>
      <x:c r="G900" s="78" t="n">
        <x:v>46059</x:v>
      </x:c>
      <x:c r="H900" s="81" t="n">
        <x:v>0.14491376746189438</x:v>
      </x:c>
      <x:c r="I900" s="81" t="n">
        <x:v>0.40249223595</x:v>
      </x:c>
      <x:c r="J900" s="23" t="str">
        <x:v>active_b</x:v>
      </x:c>
      <x:c r="K900" s="23" t="str">
        <x:v>score_date_historical_price</x:v>
      </x:c>
      <x:c r="L900" s="81" t="n">
        <x:v>3</x:v>
      </x:c>
      <x:c r="M900" s="81" t="n">
        <x:v>4.985712656891933</x:v>
      </x:c>
      <x:c r="N900" s="81" t="n">
        <x:v>0.22060599034214523</x:v>
      </x:c>
      <x:c r="O900" s="23" t="n">
        <x:v>29</x:v>
      </x:c>
      <x:c r="P900" s="23" t="n">
        <x:v>9</x:v>
      </x:c>
      <x:c r="Q900" s="78" t="n">
        <x:v>46051</x:v>
      </x:c>
      <x:c r="R900" s="23" t="str">
        <x:v>True</x:v>
      </x:c>
      <x:c r="S900" s="23" t="str">
        <x:v>True</x:v>
      </x:c>
      <x:c r="T900" s="23" t="str">
        <x:v>False</x:v>
      </x:c>
    </x:row>
    <x:row r="901">
      <x:c r="A901" s="23" t="str">
        <x:v>active_label_common_panel</x:v>
      </x:c>
      <x:c r="B901" s="23" t="n">
        <x:v>3</x:v>
      </x:c>
      <x:c r="C901" s="23" t="str">
        <x:v>checkpoint:epoch:qwen3-coder-next</x:v>
      </x:c>
      <x:c r="D901" s="23" t="str">
        <x:v>Qwen3-Coder-Next</x:v>
      </x:c>
      <x:c r="E901" s="23" t="str">
        <x:v>alibaba</x:v>
      </x:c>
      <x:c r="F901" s="78" t="n">
        <x:v>46055</x:v>
      </x:c>
      <x:c r="G901" s="78" t="n">
        <x:v>46059</x:v>
      </x:c>
      <x:c r="H901" s="81" t="n">
        <x:v>0.14491376746189438</x:v>
      </x:c>
      <x:c r="I901" s="81" t="n">
        <x:v>0.40249223595</x:v>
      </x:c>
      <x:c r="J901" s="23" t="str">
        <x:v>active_b</x:v>
      </x:c>
      <x:c r="K901" s="23" t="str">
        <x:v>score_date_current_price_nonprospective</x:v>
      </x:c>
      <x:c r="L901" s="81" t="n">
        <x:v>3</x:v>
      </x:c>
      <x:c r="M901" s="81" t="n">
        <x:v>11.176126551097937</x:v>
      </x:c>
      <x:c r="N901" s="81" t="n">
        <x:v>0.5711700560790492</x:v>
      </x:c>
      <x:c r="O901" s="23" t="n">
        <x:v>29</x:v>
      </x:c>
      <x:c r="P901" s="23" t="n">
        <x:v>9</x:v>
      </x:c>
      <x:c r="Q901" s="78" t="n">
        <x:v>46051</x:v>
      </x:c>
      <x:c r="R901" s="23" t="str">
        <x:v>True</x:v>
      </x:c>
      <x:c r="S901" s="23" t="str">
        <x:v>True</x:v>
      </x:c>
      <x:c r="T901" s="23" t="str">
        <x:v>True</x:v>
      </x:c>
    </x:row>
    <x:row r="902">
      <x:c r="A902" s="23" t="str">
        <x:v>active_label_common_panel</x:v>
      </x:c>
      <x:c r="B902" s="23" t="n">
        <x:v>3</x:v>
      </x:c>
      <x:c r="C902" s="23" t="str">
        <x:v>checkpoint:epoch:qwen3-coder-next</x:v>
      </x:c>
      <x:c r="D902" s="23" t="str">
        <x:v>Qwen3-Coder-Next</x:v>
      </x:c>
      <x:c r="E902" s="23" t="str">
        <x:v>alibaba</x:v>
      </x:c>
      <x:c r="F902" s="78" t="n">
        <x:v>46055</x:v>
      </x:c>
      <x:c r="G902" s="78" t="n">
        <x:v>46059</x:v>
      </x:c>
      <x:c r="H902" s="81" t="n">
        <x:v>0.14491376746189438</x:v>
      </x:c>
      <x:c r="I902" s="81" t="n">
        <x:v>0.40249223595</x:v>
      </x:c>
      <x:c r="J902" s="23" t="str">
        <x:v>total_b</x:v>
      </x:c>
      <x:c r="K902" s="23" t="str">
        <x:v>date_historical_price</x:v>
      </x:c>
      <x:c r="L902" s="81" t="n">
        <x:v>80</x:v>
      </x:c>
      <x:c r="M902" s="81" t="n">
        <x:v>37.13265795961576</x:v>
      </x:c>
      <x:c r="N902" s="81" t="n">
        <x:v>-0.33333394980781345</x:v>
      </x:c>
      <x:c r="O902" s="23" t="n">
        <x:v>29</x:v>
      </x:c>
      <x:c r="P902" s="23" t="n">
        <x:v>9</x:v>
      </x:c>
      <x:c r="Q902" s="78" t="n">
        <x:v>46051</x:v>
      </x:c>
      <x:c r="R902" s="23" t="str">
        <x:v>True</x:v>
      </x:c>
      <x:c r="S902" s="23" t="str">
        <x:v>True</x:v>
      </x:c>
      <x:c r="T902" s="23" t="str">
        <x:v>False</x:v>
      </x:c>
    </x:row>
    <x:row r="903">
      <x:c r="A903" s="23" t="str">
        <x:v>active_label_common_panel</x:v>
      </x:c>
      <x:c r="B903" s="23" t="n">
        <x:v>3</x:v>
      </x:c>
      <x:c r="C903" s="23" t="str">
        <x:v>checkpoint:epoch:qwen3-coder-next</x:v>
      </x:c>
      <x:c r="D903" s="23" t="str">
        <x:v>Qwen3-Coder-Next</x:v>
      </x:c>
      <x:c r="E903" s="23" t="str">
        <x:v>alibaba</x:v>
      </x:c>
      <x:c r="F903" s="78" t="n">
        <x:v>46055</x:v>
      </x:c>
      <x:c r="G903" s="78" t="n">
        <x:v>46059</x:v>
      </x:c>
      <x:c r="H903" s="81" t="n">
        <x:v>0.14491376746189438</x:v>
      </x:c>
      <x:c r="I903" s="81" t="n">
        <x:v>0.40249223595</x:v>
      </x:c>
      <x:c r="J903" s="23" t="str">
        <x:v>total_b</x:v>
      </x:c>
      <x:c r="K903" s="23" t="str">
        <x:v>score_date</x:v>
      </x:c>
      <x:c r="L903" s="81" t="n">
        <x:v>80</x:v>
      </x:c>
      <x:c r="M903" s="81" t="n">
        <x:v>69.01924978102781</x:v>
      </x:c>
      <x:c r="N903" s="81" t="n">
        <x:v>-0.06411975266427322</x:v>
      </x:c>
      <x:c r="O903" s="23" t="n">
        <x:v>29</x:v>
      </x:c>
      <x:c r="P903" s="23" t="n">
        <x:v>9</x:v>
      </x:c>
      <x:c r="Q903" s="78" t="n">
        <x:v>46051</x:v>
      </x:c>
      <x:c r="R903" s="23" t="str">
        <x:v>True</x:v>
      </x:c>
      <x:c r="S903" s="23" t="str">
        <x:v>True</x:v>
      </x:c>
      <x:c r="T903" s="23" t="str">
        <x:v>False</x:v>
      </x:c>
    </x:row>
    <x:row r="904">
      <x:c r="A904" s="23" t="str">
        <x:v>active_label_common_panel</x:v>
      </x:c>
      <x:c r="B904" s="23" t="n">
        <x:v>3</x:v>
      </x:c>
      <x:c r="C904" s="23" t="str">
        <x:v>checkpoint:epoch:qwen3-coder-next</x:v>
      </x:c>
      <x:c r="D904" s="23" t="str">
        <x:v>Qwen3-Coder-Next</x:v>
      </x:c>
      <x:c r="E904" s="23" t="str">
        <x:v>alibaba</x:v>
      </x:c>
      <x:c r="F904" s="78" t="n">
        <x:v>46055</x:v>
      </x:c>
      <x:c r="G904" s="78" t="n">
        <x:v>46059</x:v>
      </x:c>
      <x:c r="H904" s="81" t="n">
        <x:v>0.14491376746189438</x:v>
      </x:c>
      <x:c r="I904" s="81" t="n">
        <x:v>0.40249223595</x:v>
      </x:c>
      <x:c r="J904" s="23" t="str">
        <x:v>total_b</x:v>
      </x:c>
      <x:c r="K904" s="23" t="str">
        <x:v>score_date_historical_price</x:v>
      </x:c>
      <x:c r="L904" s="81" t="n">
        <x:v>80</x:v>
      </x:c>
      <x:c r="M904" s="81" t="n">
        <x:v>40.09240586065922</x:v>
      </x:c>
      <x:c r="N904" s="81" t="n">
        <x:v>-0.30002786886419025</x:v>
      </x:c>
      <x:c r="O904" s="23" t="n">
        <x:v>29</x:v>
      </x:c>
      <x:c r="P904" s="23" t="n">
        <x:v>9</x:v>
      </x:c>
      <x:c r="Q904" s="78" t="n">
        <x:v>46051</x:v>
      </x:c>
      <x:c r="R904" s="23" t="str">
        <x:v>True</x:v>
      </x:c>
      <x:c r="S904" s="23" t="str">
        <x:v>True</x:v>
      </x:c>
      <x:c r="T904" s="23" t="str">
        <x:v>False</x:v>
      </x:c>
    </x:row>
    <x:row r="905">
      <x:c r="A905" s="23" t="str">
        <x:v>active_label_common_panel</x:v>
      </x:c>
      <x:c r="B905" s="23" t="n">
        <x:v>3</x:v>
      </x:c>
      <x:c r="C905" s="23" t="str">
        <x:v>checkpoint:epoch:qwen3-coder-next</x:v>
      </x:c>
      <x:c r="D905" s="23" t="str">
        <x:v>Qwen3-Coder-Next</x:v>
      </x:c>
      <x:c r="E905" s="23" t="str">
        <x:v>alibaba</x:v>
      </x:c>
      <x:c r="F905" s="78" t="n">
        <x:v>46055</x:v>
      </x:c>
      <x:c r="G905" s="78" t="n">
        <x:v>46059</x:v>
      </x:c>
      <x:c r="H905" s="81" t="n">
        <x:v>0.14491376746189438</x:v>
      </x:c>
      <x:c r="I905" s="81" t="n">
        <x:v>0.40249223595</x:v>
      </x:c>
      <x:c r="J905" s="23" t="str">
        <x:v>total_b</x:v>
      </x:c>
      <x:c r="K905" s="23" t="str">
        <x:v>score_date_current_price_nonprospective</x:v>
      </x:c>
      <x:c r="L905" s="81" t="n">
        <x:v>80</x:v>
      </x:c>
      <x:c r="M905" s="81" t="n">
        <x:v>111.73838900196395</x:v>
      </x:c>
      <x:c r="N905" s="81" t="n">
        <x:v>0.14511241859850774</x:v>
      </x:c>
      <x:c r="O905" s="23" t="n">
        <x:v>29</x:v>
      </x:c>
      <x:c r="P905" s="23" t="n">
        <x:v>9</x:v>
      </x:c>
      <x:c r="Q905" s="78" t="n">
        <x:v>46051</x:v>
      </x:c>
      <x:c r="R905" s="23" t="str">
        <x:v>True</x:v>
      </x:c>
      <x:c r="S905" s="23" t="str">
        <x:v>True</x:v>
      </x:c>
      <x:c r="T905" s="23" t="str">
        <x:v>True</x:v>
      </x:c>
    </x:row>
    <x:row r="906">
      <x:c r="A906" s="23" t="str">
        <x:v>active_label_common_panel</x:v>
      </x:c>
      <x:c r="B906" s="23" t="n">
        <x:v>3</x:v>
      </x:c>
      <x:c r="C906" s="23" t="str">
        <x:v>checkpoint:z-ai-zhipu-ai:glm-5</x:v>
      </x:c>
      <x:c r="D906" s="23" t="str">
        <x:v>GLM-5</x:v>
      </x:c>
      <x:c r="E906" s="23" t="str">
        <x:v>zai</x:v>
      </x:c>
      <x:c r="F906" s="78" t="n">
        <x:v>46064</x:v>
      </x:c>
      <x:c r="G906" s="78" t="n">
        <x:v>46067</x:v>
      </x:c>
      <x:c r="H906" s="81" t="n">
        <x:v>1.4310835055998654</x:v>
      </x:c>
      <x:c r="I906" s="81" t="n">
        <x:v>1.7298843892</x:v>
      </x:c>
      <x:c r="J906" s="23" t="str">
        <x:v>active_b</x:v>
      </x:c>
      <x:c r="K906" s="23" t="str">
        <x:v>date_historical_price</x:v>
      </x:c>
      <x:c r="L906" s="81" t="n">
        <x:v>40</x:v>
      </x:c>
      <x:c r="M906" s="81" t="n">
        <x:v>30.354415731103785</x:v>
      </x:c>
      <x:c r="N906" s="81" t="n">
        <x:v>-0.11983811344034627</x:v>
      </x:c>
      <x:c r="O906" s="23" t="n">
        <x:v>34</x:v>
      </x:c>
      <x:c r="P906" s="23" t="n">
        <x:v>9</x:v>
      </x:c>
      <x:c r="Q906" s="78" t="n">
        <x:v>46059</x:v>
      </x:c>
      <x:c r="R906" s="23" t="str">
        <x:v>True</x:v>
      </x:c>
      <x:c r="S906" s="23" t="str">
        <x:v>True</x:v>
      </x:c>
      <x:c r="T906" s="23" t="str">
        <x:v>False</x:v>
      </x:c>
    </x:row>
    <x:row r="907">
      <x:c r="A907" s="23" t="str">
        <x:v>active_label_common_panel</x:v>
      </x:c>
      <x:c r="B907" s="23" t="n">
        <x:v>3</x:v>
      </x:c>
      <x:c r="C907" s="23" t="str">
        <x:v>checkpoint:z-ai-zhipu-ai:glm-5</x:v>
      </x:c>
      <x:c r="D907" s="23" t="str">
        <x:v>GLM-5</x:v>
      </x:c>
      <x:c r="E907" s="23" t="str">
        <x:v>zai</x:v>
      </x:c>
      <x:c r="F907" s="78" t="n">
        <x:v>46064</x:v>
      </x:c>
      <x:c r="G907" s="78" t="n">
        <x:v>46067</x:v>
      </x:c>
      <x:c r="H907" s="81" t="n">
        <x:v>1.4310835055998654</x:v>
      </x:c>
      <x:c r="I907" s="81" t="n">
        <x:v>1.7298843892</x:v>
      </x:c>
      <x:c r="J907" s="23" t="str">
        <x:v>active_b</x:v>
      </x:c>
      <x:c r="K907" s="23" t="str">
        <x:v>score_date</x:v>
      </x:c>
      <x:c r="L907" s="81" t="n">
        <x:v>40</x:v>
      </x:c>
      <x:c r="M907" s="81" t="n">
        <x:v>20.44999050473224</x:v>
      </x:c>
      <x:c r="N907" s="81" t="n">
        <x:v>-0.29136688063464333</x:v>
      </x:c>
      <x:c r="O907" s="23" t="n">
        <x:v>34</x:v>
      </x:c>
      <x:c r="P907" s="23" t="n">
        <x:v>9</x:v>
      </x:c>
      <x:c r="Q907" s="78" t="n">
        <x:v>46059</x:v>
      </x:c>
      <x:c r="R907" s="23" t="str">
        <x:v>True</x:v>
      </x:c>
      <x:c r="S907" s="23" t="str">
        <x:v>True</x:v>
      </x:c>
      <x:c r="T907" s="23" t="str">
        <x:v>False</x:v>
      </x:c>
    </x:row>
    <x:row r="908">
      <x:c r="A908" s="23" t="str">
        <x:v>active_label_common_panel</x:v>
      </x:c>
      <x:c r="B908" s="23" t="n">
        <x:v>3</x:v>
      </x:c>
      <x:c r="C908" s="23" t="str">
        <x:v>checkpoint:z-ai-zhipu-ai:glm-5</x:v>
      </x:c>
      <x:c r="D908" s="23" t="str">
        <x:v>GLM-5</x:v>
      </x:c>
      <x:c r="E908" s="23" t="str">
        <x:v>zai</x:v>
      </x:c>
      <x:c r="F908" s="78" t="n">
        <x:v>46064</x:v>
      </x:c>
      <x:c r="G908" s="78" t="n">
        <x:v>46067</x:v>
      </x:c>
      <x:c r="H908" s="81" t="n">
        <x:v>1.4310835055998654</x:v>
      </x:c>
      <x:c r="I908" s="81" t="n">
        <x:v>1.7298843892</x:v>
      </x:c>
      <x:c r="J908" s="23" t="str">
        <x:v>active_b</x:v>
      </x:c>
      <x:c r="K908" s="23" t="str">
        <x:v>score_date_historical_price</x:v>
      </x:c>
      <x:c r="L908" s="81" t="n">
        <x:v>40</x:v>
      </x:c>
      <x:c r="M908" s="81" t="n">
        <x:v>27.335353303572372</x:v>
      </x:c>
      <x:c r="N908" s="81" t="n">
        <x:v>-0.16533529990117884</x:v>
      </x:c>
      <x:c r="O908" s="23" t="n">
        <x:v>34</x:v>
      </x:c>
      <x:c r="P908" s="23" t="n">
        <x:v>9</x:v>
      </x:c>
      <x:c r="Q908" s="78" t="n">
        <x:v>46059</x:v>
      </x:c>
      <x:c r="R908" s="23" t="str">
        <x:v>True</x:v>
      </x:c>
      <x:c r="S908" s="23" t="str">
        <x:v>True</x:v>
      </x:c>
      <x:c r="T908" s="23" t="str">
        <x:v>False</x:v>
      </x:c>
    </x:row>
    <x:row r="909">
      <x:c r="A909" s="23" t="str">
        <x:v>active_label_common_panel</x:v>
      </x:c>
      <x:c r="B909" s="23" t="n">
        <x:v>3</x:v>
      </x:c>
      <x:c r="C909" s="23" t="str">
        <x:v>checkpoint:z-ai-zhipu-ai:glm-5</x:v>
      </x:c>
      <x:c r="D909" s="23" t="str">
        <x:v>GLM-5</x:v>
      </x:c>
      <x:c r="E909" s="23" t="str">
        <x:v>zai</x:v>
      </x:c>
      <x:c r="F909" s="78" t="n">
        <x:v>46064</x:v>
      </x:c>
      <x:c r="G909" s="78" t="n">
        <x:v>46067</x:v>
      </x:c>
      <x:c r="H909" s="81" t="n">
        <x:v>1.4310835055998654</x:v>
      </x:c>
      <x:c r="I909" s="81" t="n">
        <x:v>1.7298843892</x:v>
      </x:c>
      <x:c r="J909" s="23" t="str">
        <x:v>active_b</x:v>
      </x:c>
      <x:c r="K909" s="23" t="str">
        <x:v>score_date_current_price_nonprospective</x:v>
      </x:c>
      <x:c r="L909" s="81" t="n">
        <x:v>40</x:v>
      </x:c>
      <x:c r="M909" s="81" t="n">
        <x:v>21.67630690693095</x:v>
      </x:c>
      <x:c r="N909" s="81" t="n">
        <x:v>-0.2660746999267594</x:v>
      </x:c>
      <x:c r="O909" s="23" t="n">
        <x:v>34</x:v>
      </x:c>
      <x:c r="P909" s="23" t="n">
        <x:v>9</x:v>
      </x:c>
      <x:c r="Q909" s="78" t="n">
        <x:v>46059</x:v>
      </x:c>
      <x:c r="R909" s="23" t="str">
        <x:v>True</x:v>
      </x:c>
      <x:c r="S909" s="23" t="str">
        <x:v>True</x:v>
      </x:c>
      <x:c r="T909" s="23" t="str">
        <x:v>True</x:v>
      </x:c>
    </x:row>
    <x:row r="910">
      <x:c r="A910" s="23" t="str">
        <x:v>active_label_common_panel</x:v>
      </x:c>
      <x:c r="B910" s="23" t="n">
        <x:v>3</x:v>
      </x:c>
      <x:c r="C910" s="23" t="str">
        <x:v>checkpoint:z-ai-zhipu-ai:glm-5</x:v>
      </x:c>
      <x:c r="D910" s="23" t="str">
        <x:v>GLM-5</x:v>
      </x:c>
      <x:c r="E910" s="23" t="str">
        <x:v>zai</x:v>
      </x:c>
      <x:c r="F910" s="78" t="n">
        <x:v>46064</x:v>
      </x:c>
      <x:c r="G910" s="78" t="n">
        <x:v>46067</x:v>
      </x:c>
      <x:c r="H910" s="81" t="n">
        <x:v>1.4310835055998654</x:v>
      </x:c>
      <x:c r="I910" s="81" t="n">
        <x:v>1.7298843892</x:v>
      </x:c>
      <x:c r="J910" s="23" t="str">
        <x:v>total_b</x:v>
      </x:c>
      <x:c r="K910" s="23" t="str">
        <x:v>date_historical_price</x:v>
      </x:c>
      <x:c r="L910" s="81" t="n">
        <x:v>744</x:v>
      </x:c>
      <x:c r="M910" s="81" t="n">
        <x:v>1812.7307727906875</x:v>
      </x:c>
      <x:c r="N910" s="81" t="n">
        <x:v>0.3867603718183917</x:v>
      </x:c>
      <x:c r="O910" s="23" t="n">
        <x:v>34</x:v>
      </x:c>
      <x:c r="P910" s="23" t="n">
        <x:v>9</x:v>
      </x:c>
      <x:c r="Q910" s="78" t="n">
        <x:v>46059</x:v>
      </x:c>
      <x:c r="R910" s="23" t="str">
        <x:v>True</x:v>
      </x:c>
      <x:c r="S910" s="23" t="str">
        <x:v>True</x:v>
      </x:c>
      <x:c r="T910" s="23" t="str">
        <x:v>False</x:v>
      </x:c>
    </x:row>
    <x:row r="911">
      <x:c r="A911" s="23" t="str">
        <x:v>active_label_common_panel</x:v>
      </x:c>
      <x:c r="B911" s="23" t="n">
        <x:v>3</x:v>
      </x:c>
      <x:c r="C911" s="23" t="str">
        <x:v>checkpoint:z-ai-zhipu-ai:glm-5</x:v>
      </x:c>
      <x:c r="D911" s="23" t="str">
        <x:v>GLM-5</x:v>
      </x:c>
      <x:c r="E911" s="23" t="str">
        <x:v>zai</x:v>
      </x:c>
      <x:c r="F911" s="78" t="n">
        <x:v>46064</x:v>
      </x:c>
      <x:c r="G911" s="78" t="n">
        <x:v>46067</x:v>
      </x:c>
      <x:c r="H911" s="81" t="n">
        <x:v>1.4310835055998654</x:v>
      </x:c>
      <x:c r="I911" s="81" t="n">
        <x:v>1.7298843892</x:v>
      </x:c>
      <x:c r="J911" s="23" t="str">
        <x:v>total_b</x:v>
      </x:c>
      <x:c r="K911" s="23" t="str">
        <x:v>score_date</x:v>
      </x:c>
      <x:c r="L911" s="81" t="n">
        <x:v>744</x:v>
      </x:c>
      <x:c r="M911" s="81" t="n">
        <x:v>2152.859625779702</x:v>
      </x:c>
      <x:c r="N911" s="81" t="n">
        <x:v>0.4614427776325728</x:v>
      </x:c>
      <x:c r="O911" s="23" t="n">
        <x:v>34</x:v>
      </x:c>
      <x:c r="P911" s="23" t="n">
        <x:v>9</x:v>
      </x:c>
      <x:c r="Q911" s="78" t="n">
        <x:v>46059</x:v>
      </x:c>
      <x:c r="R911" s="23" t="str">
        <x:v>True</x:v>
      </x:c>
      <x:c r="S911" s="23" t="str">
        <x:v>True</x:v>
      </x:c>
      <x:c r="T911" s="23" t="str">
        <x:v>False</x:v>
      </x:c>
    </x:row>
    <x:row r="912">
      <x:c r="A912" s="23" t="str">
        <x:v>active_label_common_panel</x:v>
      </x:c>
      <x:c r="B912" s="23" t="n">
        <x:v>3</x:v>
      </x:c>
      <x:c r="C912" s="23" t="str">
        <x:v>checkpoint:z-ai-zhipu-ai:glm-5</x:v>
      </x:c>
      <x:c r="D912" s="23" t="str">
        <x:v>GLM-5</x:v>
      </x:c>
      <x:c r="E912" s="23" t="str">
        <x:v>zai</x:v>
      </x:c>
      <x:c r="F912" s="78" t="n">
        <x:v>46064</x:v>
      </x:c>
      <x:c r="G912" s="78" t="n">
        <x:v>46067</x:v>
      </x:c>
      <x:c r="H912" s="81" t="n">
        <x:v>1.4310835055998654</x:v>
      </x:c>
      <x:c r="I912" s="81" t="n">
        <x:v>1.7298843892</x:v>
      </x:c>
      <x:c r="J912" s="23" t="str">
        <x:v>total_b</x:v>
      </x:c>
      <x:c r="K912" s="23" t="str">
        <x:v>score_date_historical_price</x:v>
      </x:c>
      <x:c r="L912" s="81" t="n">
        <x:v>744</x:v>
      </x:c>
      <x:c r="M912" s="81" t="n">
        <x:v>3157.4833929223523</x:v>
      </x:c>
      <x:c r="N912" s="81" t="n">
        <x:v>0.6277681394752664</x:v>
      </x:c>
      <x:c r="O912" s="23" t="n">
        <x:v>34</x:v>
      </x:c>
      <x:c r="P912" s="23" t="n">
        <x:v>9</x:v>
      </x:c>
      <x:c r="Q912" s="78" t="n">
        <x:v>46059</x:v>
      </x:c>
      <x:c r="R912" s="23" t="str">
        <x:v>True</x:v>
      </x:c>
      <x:c r="S912" s="23" t="str">
        <x:v>True</x:v>
      </x:c>
      <x:c r="T912" s="23" t="str">
        <x:v>False</x:v>
      </x:c>
    </x:row>
    <x:row r="913">
      <x:c r="A913" s="23" t="str">
        <x:v>active_label_common_panel</x:v>
      </x:c>
      <x:c r="B913" s="23" t="n">
        <x:v>3</x:v>
      </x:c>
      <x:c r="C913" s="23" t="str">
        <x:v>checkpoint:z-ai-zhipu-ai:glm-5</x:v>
      </x:c>
      <x:c r="D913" s="23" t="str">
        <x:v>GLM-5</x:v>
      </x:c>
      <x:c r="E913" s="23" t="str">
        <x:v>zai</x:v>
      </x:c>
      <x:c r="F913" s="78" t="n">
        <x:v>46064</x:v>
      </x:c>
      <x:c r="G913" s="78" t="n">
        <x:v>46067</x:v>
      </x:c>
      <x:c r="H913" s="81" t="n">
        <x:v>1.4310835055998654</x:v>
      </x:c>
      <x:c r="I913" s="81" t="n">
        <x:v>1.7298843892</x:v>
      </x:c>
      <x:c r="J913" s="23" t="str">
        <x:v>total_b</x:v>
      </x:c>
      <x:c r="K913" s="23" t="str">
        <x:v>score_date_current_price_nonprospective</x:v>
      </x:c>
      <x:c r="L913" s="81" t="n">
        <x:v>744</x:v>
      </x:c>
      <x:c r="M913" s="81" t="n">
        <x:v>2305.9115389428066</x:v>
      </x:c>
      <x:c r="N913" s="81" t="n">
        <x:v>0.49126970701128136</x:v>
      </x:c>
      <x:c r="O913" s="23" t="n">
        <x:v>34</x:v>
      </x:c>
      <x:c r="P913" s="23" t="n">
        <x:v>9</x:v>
      </x:c>
      <x:c r="Q913" s="78" t="n">
        <x:v>46059</x:v>
      </x:c>
      <x:c r="R913" s="23" t="str">
        <x:v>True</x:v>
      </x:c>
      <x:c r="S913" s="23" t="str">
        <x:v>True</x:v>
      </x:c>
      <x:c r="T913" s="23" t="str">
        <x:v>True</x:v>
      </x:c>
    </x:row>
    <x:row r="914">
      <x:c r="A914" s="23" t="str">
        <x:v>active_label_common_panel</x:v>
      </x:c>
      <x:c r="B914" s="23" t="n">
        <x:v>3</x:v>
      </x:c>
      <x:c r="C914" s="23" t="str">
        <x:v>checkpoint:minimax:minimax-m2-5</x:v>
      </x:c>
      <x:c r="D914" s="23" t="str">
        <x:v>MiniMax-M2.5</x:v>
      </x:c>
      <x:c r="E914" s="23" t="str">
        <x:v>minimax</x:v>
      </x:c>
      <x:c r="F914" s="78" t="n">
        <x:v>46065</x:v>
      </x:c>
      <x:c r="G914" s="78" t="n">
        <x:v>46068</x:v>
      </x:c>
      <x:c r="H914" s="81" t="n">
        <x:v>0.6</x:v>
      </x:c>
      <x:c r="I914" s="81" t="n">
        <x:v>0.597489495613</x:v>
      </x:c>
      <x:c r="J914" s="23" t="str">
        <x:v>active_b</x:v>
      </x:c>
      <x:c r="K914" s="23" t="str">
        <x:v>date_historical_price</x:v>
      </x:c>
      <x:c r="L914" s="81" t="n">
        <x:v>10</x:v>
      </x:c>
      <x:c r="M914" s="81" t="n">
        <x:v>15.062538067972833</x:v>
      </x:c>
      <x:c r="N914" s="81" t="n">
        <x:v>0.17789815752489524</x:v>
      </x:c>
      <x:c r="O914" s="23" t="n">
        <x:v>39</x:v>
      </x:c>
      <x:c r="P914" s="23" t="n">
        <x:v>9</x:v>
      </x:c>
      <x:c r="Q914" s="78" t="n">
        <x:v>46067</x:v>
      </x:c>
      <x:c r="R914" s="23" t="str">
        <x:v>True</x:v>
      </x:c>
      <x:c r="S914" s="23" t="str">
        <x:v>True</x:v>
      </x:c>
      <x:c r="T914" s="23" t="str">
        <x:v>False</x:v>
      </x:c>
    </x:row>
    <x:row r="915">
      <x:c r="A915" s="23" t="str">
        <x:v>active_label_common_panel</x:v>
      </x:c>
      <x:c r="B915" s="23" t="n">
        <x:v>3</x:v>
      </x:c>
      <x:c r="C915" s="23" t="str">
        <x:v>checkpoint:minimax:minimax-m2-5</x:v>
      </x:c>
      <x:c r="D915" s="23" t="str">
        <x:v>MiniMax-M2.5</x:v>
      </x:c>
      <x:c r="E915" s="23" t="str">
        <x:v>minimax</x:v>
      </x:c>
      <x:c r="F915" s="78" t="n">
        <x:v>46065</x:v>
      </x:c>
      <x:c r="G915" s="78" t="n">
        <x:v>46068</x:v>
      </x:c>
      <x:c r="H915" s="81" t="n">
        <x:v>0.6</x:v>
      </x:c>
      <x:c r="I915" s="81" t="n">
        <x:v>0.597489495613</x:v>
      </x:c>
      <x:c r="J915" s="23" t="str">
        <x:v>active_b</x:v>
      </x:c>
      <x:c r="K915" s="23" t="str">
        <x:v>score_date</x:v>
      </x:c>
      <x:c r="L915" s="81" t="n">
        <x:v>10</x:v>
      </x:c>
      <x:c r="M915" s="81" t="n">
        <x:v>17.9515928884942</x:v>
      </x:c>
      <x:c r="N915" s="81" t="n">
        <x:v>0.25410299062969344</x:v>
      </x:c>
      <x:c r="O915" s="23" t="n">
        <x:v>39</x:v>
      </x:c>
      <x:c r="P915" s="23" t="n">
        <x:v>9</x:v>
      </x:c>
      <x:c r="Q915" s="78" t="n">
        <x:v>46067</x:v>
      </x:c>
      <x:c r="R915" s="23" t="str">
        <x:v>True</x:v>
      </x:c>
      <x:c r="S915" s="23" t="str">
        <x:v>True</x:v>
      </x:c>
      <x:c r="T915" s="23" t="str">
        <x:v>False</x:v>
      </x:c>
    </x:row>
    <x:row r="916">
      <x:c r="A916" s="23" t="str">
        <x:v>active_label_common_panel</x:v>
      </x:c>
      <x:c r="B916" s="23" t="n">
        <x:v>3</x:v>
      </x:c>
      <x:c r="C916" s="23" t="str">
        <x:v>checkpoint:minimax:minimax-m2-5</x:v>
      </x:c>
      <x:c r="D916" s="23" t="str">
        <x:v>MiniMax-M2.5</x:v>
      </x:c>
      <x:c r="E916" s="23" t="str">
        <x:v>minimax</x:v>
      </x:c>
      <x:c r="F916" s="78" t="n">
        <x:v>46065</x:v>
      </x:c>
      <x:c r="G916" s="78" t="n">
        <x:v>46068</x:v>
      </x:c>
      <x:c r="H916" s="81" t="n">
        <x:v>0.6</x:v>
      </x:c>
      <x:c r="I916" s="81" t="n">
        <x:v>0.597489495613</x:v>
      </x:c>
      <x:c r="J916" s="23" t="str">
        <x:v>active_b</x:v>
      </x:c>
      <x:c r="K916" s="23" t="str">
        <x:v>score_date_historical_price</x:v>
      </x:c>
      <x:c r="L916" s="81" t="n">
        <x:v>10</x:v>
      </x:c>
      <x:c r="M916" s="81" t="n">
        <x:v>14.969084196082083</x:v>
      </x:c>
      <x:c r="N916" s="81" t="n">
        <x:v>0.17519523115439073</x:v>
      </x:c>
      <x:c r="O916" s="23" t="n">
        <x:v>39</x:v>
      </x:c>
      <x:c r="P916" s="23" t="n">
        <x:v>9</x:v>
      </x:c>
      <x:c r="Q916" s="78" t="n">
        <x:v>46067</x:v>
      </x:c>
      <x:c r="R916" s="23" t="str">
        <x:v>True</x:v>
      </x:c>
      <x:c r="S916" s="23" t="str">
        <x:v>True</x:v>
      </x:c>
      <x:c r="T916" s="23" t="str">
        <x:v>False</x:v>
      </x:c>
    </x:row>
    <x:row r="917">
      <x:c r="A917" s="23" t="str">
        <x:v>active_label_common_panel</x:v>
      </x:c>
      <x:c r="B917" s="23" t="n">
        <x:v>3</x:v>
      </x:c>
      <x:c r="C917" s="23" t="str">
        <x:v>checkpoint:minimax:minimax-m2-5</x:v>
      </x:c>
      <x:c r="D917" s="23" t="str">
        <x:v>MiniMax-M2.5</x:v>
      </x:c>
      <x:c r="E917" s="23" t="str">
        <x:v>minimax</x:v>
      </x:c>
      <x:c r="F917" s="78" t="n">
        <x:v>46065</x:v>
      </x:c>
      <x:c r="G917" s="78" t="n">
        <x:v>46068</x:v>
      </x:c>
      <x:c r="H917" s="81" t="n">
        <x:v>0.6</x:v>
      </x:c>
      <x:c r="I917" s="81" t="n">
        <x:v>0.597489495613</x:v>
      </x:c>
      <x:c r="J917" s="23" t="str">
        <x:v>active_b</x:v>
      </x:c>
      <x:c r="K917" s="23" t="str">
        <x:v>score_date_current_price_nonprospective</x:v>
      </x:c>
      <x:c r="L917" s="81" t="n">
        <x:v>10</x:v>
      </x:c>
      <x:c r="M917" s="81" t="n">
        <x:v>12.499800160128512</x:v>
      </x:c>
      <x:c r="N917" s="81" t="n">
        <x:v>0.09690306980427897</x:v>
      </x:c>
      <x:c r="O917" s="23" t="n">
        <x:v>39</x:v>
      </x:c>
      <x:c r="P917" s="23" t="n">
        <x:v>9</x:v>
      </x:c>
      <x:c r="Q917" s="78" t="n">
        <x:v>46067</x:v>
      </x:c>
      <x:c r="R917" s="23" t="str">
        <x:v>True</x:v>
      </x:c>
      <x:c r="S917" s="23" t="str">
        <x:v>True</x:v>
      </x:c>
      <x:c r="T917" s="23" t="str">
        <x:v>True</x:v>
      </x:c>
    </x:row>
    <x:row r="918">
      <x:c r="A918" s="23" t="str">
        <x:v>active_label_common_panel</x:v>
      </x:c>
      <x:c r="B918" s="23" t="n">
        <x:v>3</x:v>
      </x:c>
      <x:c r="C918" s="23" t="str">
        <x:v>checkpoint:minimax:minimax-m2-5</x:v>
      </x:c>
      <x:c r="D918" s="23" t="str">
        <x:v>MiniMax-M2.5</x:v>
      </x:c>
      <x:c r="E918" s="23" t="str">
        <x:v>minimax</x:v>
      </x:c>
      <x:c r="F918" s="78" t="n">
        <x:v>46065</x:v>
      </x:c>
      <x:c r="G918" s="78" t="n">
        <x:v>46068</x:v>
      </x:c>
      <x:c r="H918" s="81" t="n">
        <x:v>0.6</x:v>
      </x:c>
      <x:c r="I918" s="81" t="n">
        <x:v>0.597489495613</x:v>
      </x:c>
      <x:c r="J918" s="23" t="str">
        <x:v>total_b</x:v>
      </x:c>
      <x:c r="K918" s="23" t="str">
        <x:v>date_historical_price</x:v>
      </x:c>
      <x:c r="L918" s="81" t="n">
        <x:v>228.703644928</x:v>
      </x:c>
      <x:c r="M918" s="81" t="n">
        <x:v>325.1316818706993</x:v>
      </x:c>
      <x:c r="N918" s="81" t="n">
        <x:v>0.15278620443989765</x:v>
      </x:c>
      <x:c r="O918" s="23" t="n">
        <x:v>39</x:v>
      </x:c>
      <x:c r="P918" s="23" t="n">
        <x:v>9</x:v>
      </x:c>
      <x:c r="Q918" s="78" t="n">
        <x:v>46067</x:v>
      </x:c>
      <x:c r="R918" s="23" t="str">
        <x:v>True</x:v>
      </x:c>
      <x:c r="S918" s="23" t="str">
        <x:v>True</x:v>
      </x:c>
      <x:c r="T918" s="23" t="str">
        <x:v>False</x:v>
      </x:c>
    </x:row>
    <x:row r="919">
      <x:c r="A919" s="23" t="str">
        <x:v>active_label_common_panel</x:v>
      </x:c>
      <x:c r="B919" s="23" t="n">
        <x:v>3</x:v>
      </x:c>
      <x:c r="C919" s="23" t="str">
        <x:v>checkpoint:minimax:minimax-m2-5</x:v>
      </x:c>
      <x:c r="D919" s="23" t="str">
        <x:v>MiniMax-M2.5</x:v>
      </x:c>
      <x:c r="E919" s="23" t="str">
        <x:v>minimax</x:v>
      </x:c>
      <x:c r="F919" s="78" t="n">
        <x:v>46065</x:v>
      </x:c>
      <x:c r="G919" s="78" t="n">
        <x:v>46068</x:v>
      </x:c>
      <x:c r="H919" s="81" t="n">
        <x:v>0.6</x:v>
      </x:c>
      <x:c r="I919" s="81" t="n">
        <x:v>0.597489495613</x:v>
      </x:c>
      <x:c r="J919" s="23" t="str">
        <x:v>total_b</x:v>
      </x:c>
      <x:c r="K919" s="23" t="str">
        <x:v>score_date</x:v>
      </x:c>
      <x:c r="L919" s="81" t="n">
        <x:v>228.703644928</x:v>
      </x:c>
      <x:c r="M919" s="81" t="n">
        <x:v>690.9622999482132</x:v>
      </x:c>
      <x:c r="N919" s="81" t="n">
        <x:v>0.48018126603048406</x:v>
      </x:c>
      <x:c r="O919" s="23" t="n">
        <x:v>39</x:v>
      </x:c>
      <x:c r="P919" s="23" t="n">
        <x:v>9</x:v>
      </x:c>
      <x:c r="Q919" s="78" t="n">
        <x:v>46067</x:v>
      </x:c>
      <x:c r="R919" s="23" t="str">
        <x:v>True</x:v>
      </x:c>
      <x:c r="S919" s="23" t="str">
        <x:v>True</x:v>
      </x:c>
      <x:c r="T919" s="23" t="str">
        <x:v>False</x:v>
      </x:c>
    </x:row>
    <x:row r="920">
      <x:c r="A920" s="23" t="str">
        <x:v>active_label_common_panel</x:v>
      </x:c>
      <x:c r="B920" s="23" t="n">
        <x:v>3</x:v>
      </x:c>
      <x:c r="C920" s="23" t="str">
        <x:v>checkpoint:minimax:minimax-m2-5</x:v>
      </x:c>
      <x:c r="D920" s="23" t="str">
        <x:v>MiniMax-M2.5</x:v>
      </x:c>
      <x:c r="E920" s="23" t="str">
        <x:v>minimax</x:v>
      </x:c>
      <x:c r="F920" s="78" t="n">
        <x:v>46065</x:v>
      </x:c>
      <x:c r="G920" s="78" t="n">
        <x:v>46068</x:v>
      </x:c>
      <x:c r="H920" s="81" t="n">
        <x:v>0.6</x:v>
      </x:c>
      <x:c r="I920" s="81" t="n">
        <x:v>0.597489495613</x:v>
      </x:c>
      <x:c r="J920" s="23" t="str">
        <x:v>total_b</x:v>
      </x:c>
      <x:c r="K920" s="23" t="str">
        <x:v>score_date_historical_price</x:v>
      </x:c>
      <x:c r="L920" s="81" t="n">
        <x:v>228.703644928</x:v>
      </x:c>
      <x:c r="M920" s="81" t="n">
        <x:v>537.0960626220578</x:v>
      </x:c>
      <x:c r="N920" s="81" t="n">
        <x:v>0.3707788824723871</x:v>
      </x:c>
      <x:c r="O920" s="23" t="n">
        <x:v>39</x:v>
      </x:c>
      <x:c r="P920" s="23" t="n">
        <x:v>9</x:v>
      </x:c>
      <x:c r="Q920" s="78" t="n">
        <x:v>46067</x:v>
      </x:c>
      <x:c r="R920" s="23" t="str">
        <x:v>True</x:v>
      </x:c>
      <x:c r="S920" s="23" t="str">
        <x:v>True</x:v>
      </x:c>
      <x:c r="T920" s="23" t="str">
        <x:v>False</x:v>
      </x:c>
    </x:row>
    <x:row r="921">
      <x:c r="A921" s="23" t="str">
        <x:v>active_label_common_panel</x:v>
      </x:c>
      <x:c r="B921" s="23" t="n">
        <x:v>3</x:v>
      </x:c>
      <x:c r="C921" s="23" t="str">
        <x:v>checkpoint:minimax:minimax-m2-5</x:v>
      </x:c>
      <x:c r="D921" s="23" t="str">
        <x:v>MiniMax-M2.5</x:v>
      </x:c>
      <x:c r="E921" s="23" t="str">
        <x:v>minimax</x:v>
      </x:c>
      <x:c r="F921" s="78" t="n">
        <x:v>46065</x:v>
      </x:c>
      <x:c r="G921" s="78" t="n">
        <x:v>46068</x:v>
      </x:c>
      <x:c r="H921" s="81" t="n">
        <x:v>0.6</x:v>
      </x:c>
      <x:c r="I921" s="81" t="n">
        <x:v>0.597489495613</x:v>
      </x:c>
      <x:c r="J921" s="23" t="str">
        <x:v>total_b</x:v>
      </x:c>
      <x:c r="K921" s="23" t="str">
        <x:v>score_date_current_price_nonprospective</x:v>
      </x:c>
      <x:c r="L921" s="81" t="n">
        <x:v>228.703644928</x:v>
      </x:c>
      <x:c r="M921" s="81" t="n">
        <x:v>441.63671249583354</x:v>
      </x:c>
      <x:c r="N921" s="81" t="n">
        <x:v>0.2857920822094874</x:v>
      </x:c>
      <x:c r="O921" s="23" t="n">
        <x:v>39</x:v>
      </x:c>
      <x:c r="P921" s="23" t="n">
        <x:v>9</x:v>
      </x:c>
      <x:c r="Q921" s="78" t="n">
        <x:v>46067</x:v>
      </x:c>
      <x:c r="R921" s="23" t="str">
        <x:v>True</x:v>
      </x:c>
      <x:c r="S921" s="23" t="str">
        <x:v>True</x:v>
      </x:c>
      <x:c r="T921" s="23" t="str">
        <x:v>True</x:v>
      </x:c>
    </x:row>
    <x:row r="922">
      <x:c r="A922" s="23" t="str">
        <x:v>active_label_common_panel</x:v>
      </x:c>
      <x:c r="B922" s="23" t="n">
        <x:v>3</x:v>
      </x:c>
      <x:c r="C922" s="23" t="str">
        <x:v>checkpoint:epoch:qwen3-5-397b-a17b</x:v>
      </x:c>
      <x:c r="D922" s="23" t="str">
        <x:v>Qwen3.5 397B-A17B</x:v>
      </x:c>
      <x:c r="E922" s="23" t="str">
        <x:v>alibaba</x:v>
      </x:c>
      <x:c r="F922" s="78" t="n">
        <x:v>46066</x:v>
      </x:c>
      <x:c r="G922" s="78" t="n">
        <x:v>46071</x:v>
      </x:c>
      <x:c r="H922" s="81" t="n">
        <x:v>1.469693845669907</x:v>
      </x:c>
      <x:c r="I922" s="81" t="n">
        <x:v>1.38744369255</x:v>
      </x:c>
      <x:c r="J922" s="23" t="str">
        <x:v>active_b</x:v>
      </x:c>
      <x:c r="K922" s="23" t="str">
        <x:v>date_historical_price</x:v>
      </x:c>
      <x:c r="L922" s="81" t="n">
        <x:v>17</x:v>
      </x:c>
      <x:c r="M922" s="81" t="n">
        <x:v>30.059903368394885</x:v>
      </x:c>
      <x:c r="N922" s="81" t="n">
        <x:v>0.24753865877679596</x:v>
      </x:c>
      <x:c r="O922" s="23" t="n">
        <x:v>31</x:v>
      </x:c>
      <x:c r="P922" s="23" t="n">
        <x:v>9</x:v>
      </x:c>
      <x:c r="Q922" s="78" t="n">
        <x:v>46068</x:v>
      </x:c>
      <x:c r="R922" s="23" t="str">
        <x:v>True</x:v>
      </x:c>
      <x:c r="S922" s="23" t="str">
        <x:v>True</x:v>
      </x:c>
      <x:c r="T922" s="23" t="str">
        <x:v>False</x:v>
      </x:c>
    </x:row>
    <x:row r="923">
      <x:c r="A923" s="23" t="str">
        <x:v>active_label_common_panel</x:v>
      </x:c>
      <x:c r="B923" s="23" t="n">
        <x:v>3</x:v>
      </x:c>
      <x:c r="C923" s="23" t="str">
        <x:v>checkpoint:epoch:qwen3-5-397b-a17b</x:v>
      </x:c>
      <x:c r="D923" s="23" t="str">
        <x:v>Qwen3.5 397B-A17B</x:v>
      </x:c>
      <x:c r="E923" s="23" t="str">
        <x:v>alibaba</x:v>
      </x:c>
      <x:c r="F923" s="78" t="n">
        <x:v>46066</x:v>
      </x:c>
      <x:c r="G923" s="78" t="n">
        <x:v>46071</x:v>
      </x:c>
      <x:c r="H923" s="81" t="n">
        <x:v>1.469693845669907</x:v>
      </x:c>
      <x:c r="I923" s="81" t="n">
        <x:v>1.38744369255</x:v>
      </x:c>
      <x:c r="J923" s="23" t="str">
        <x:v>active_b</x:v>
      </x:c>
      <x:c r="K923" s="23" t="str">
        <x:v>score_date</x:v>
      </x:c>
      <x:c r="L923" s="81" t="n">
        <x:v>17</x:v>
      </x:c>
      <x:c r="M923" s="81" t="n">
        <x:v>15.702379533988264</x:v>
      </x:c>
      <x:c r="N923" s="81" t="n">
        <x:v>-0.03448345112351907</x:v>
      </x:c>
      <x:c r="O923" s="23" t="n">
        <x:v>31</x:v>
      </x:c>
      <x:c r="P923" s="23" t="n">
        <x:v>9</x:v>
      </x:c>
      <x:c r="Q923" s="78" t="n">
        <x:v>46068</x:v>
      </x:c>
      <x:c r="R923" s="23" t="str">
        <x:v>True</x:v>
      </x:c>
      <x:c r="S923" s="23" t="str">
        <x:v>True</x:v>
      </x:c>
      <x:c r="T923" s="23" t="str">
        <x:v>False</x:v>
      </x:c>
    </x:row>
    <x:row r="924">
      <x:c r="A924" s="23" t="str">
        <x:v>active_label_common_panel</x:v>
      </x:c>
      <x:c r="B924" s="23" t="n">
        <x:v>3</x:v>
      </x:c>
      <x:c r="C924" s="23" t="str">
        <x:v>checkpoint:epoch:qwen3-5-397b-a17b</x:v>
      </x:c>
      <x:c r="D924" s="23" t="str">
        <x:v>Qwen3.5 397B-A17B</x:v>
      </x:c>
      <x:c r="E924" s="23" t="str">
        <x:v>alibaba</x:v>
      </x:c>
      <x:c r="F924" s="78" t="n">
        <x:v>46066</x:v>
      </x:c>
      <x:c r="G924" s="78" t="n">
        <x:v>46071</x:v>
      </x:c>
      <x:c r="H924" s="81" t="n">
        <x:v>1.469693845669907</x:v>
      </x:c>
      <x:c r="I924" s="81" t="n">
        <x:v>1.38744369255</x:v>
      </x:c>
      <x:c r="J924" s="23" t="str">
        <x:v>active_b</x:v>
      </x:c>
      <x:c r="K924" s="23" t="str">
        <x:v>score_date_historical_price</x:v>
      </x:c>
      <x:c r="L924" s="81" t="n">
        <x:v>17</x:v>
      </x:c>
      <x:c r="M924" s="81" t="n">
        <x:v>30.10347865080571</x:v>
      </x:c>
      <x:c r="N924" s="81" t="n">
        <x:v>0.2481677626393923</x:v>
      </x:c>
      <x:c r="O924" s="23" t="n">
        <x:v>31</x:v>
      </x:c>
      <x:c r="P924" s="23" t="n">
        <x:v>9</x:v>
      </x:c>
      <x:c r="Q924" s="78" t="n">
        <x:v>46068</x:v>
      </x:c>
      <x:c r="R924" s="23" t="str">
        <x:v>True</x:v>
      </x:c>
      <x:c r="S924" s="23" t="str">
        <x:v>True</x:v>
      </x:c>
      <x:c r="T924" s="23" t="str">
        <x:v>False</x:v>
      </x:c>
    </x:row>
    <x:row r="925">
      <x:c r="A925" s="23" t="str">
        <x:v>active_label_common_panel</x:v>
      </x:c>
      <x:c r="B925" s="23" t="n">
        <x:v>3</x:v>
      </x:c>
      <x:c r="C925" s="23" t="str">
        <x:v>checkpoint:epoch:qwen3-5-397b-a17b</x:v>
      </x:c>
      <x:c r="D925" s="23" t="str">
        <x:v>Qwen3.5 397B-A17B</x:v>
      </x:c>
      <x:c r="E925" s="23" t="str">
        <x:v>alibaba</x:v>
      </x:c>
      <x:c r="F925" s="78" t="n">
        <x:v>46066</x:v>
      </x:c>
      <x:c r="G925" s="78" t="n">
        <x:v>46071</x:v>
      </x:c>
      <x:c r="H925" s="81" t="n">
        <x:v>1.469693845669907</x:v>
      </x:c>
      <x:c r="I925" s="81" t="n">
        <x:v>1.38744369255</x:v>
      </x:c>
      <x:c r="J925" s="23" t="str">
        <x:v>active_b</x:v>
      </x:c>
      <x:c r="K925" s="23" t="str">
        <x:v>score_date_current_price_nonprospective</x:v>
      </x:c>
      <x:c r="L925" s="81" t="n">
        <x:v>17</x:v>
      </x:c>
      <x:c r="M925" s="81" t="n">
        <x:v>25.209951061206237</x:v>
      </x:c>
      <x:c r="N925" s="81" t="n">
        <x:v>0.17112308122523617</x:v>
      </x:c>
      <x:c r="O925" s="23" t="n">
        <x:v>31</x:v>
      </x:c>
      <x:c r="P925" s="23" t="n">
        <x:v>9</x:v>
      </x:c>
      <x:c r="Q925" s="78" t="n">
        <x:v>46068</x:v>
      </x:c>
      <x:c r="R925" s="23" t="str">
        <x:v>True</x:v>
      </x:c>
      <x:c r="S925" s="23" t="str">
        <x:v>True</x:v>
      </x:c>
      <x:c r="T925" s="23" t="str">
        <x:v>True</x:v>
      </x:c>
    </x:row>
    <x:row r="926">
      <x:c r="A926" s="23" t="str">
        <x:v>active_label_common_panel</x:v>
      </x:c>
      <x:c r="B926" s="23" t="n">
        <x:v>3</x:v>
      </x:c>
      <x:c r="C926" s="23" t="str">
        <x:v>checkpoint:epoch:qwen3-5-397b-a17b</x:v>
      </x:c>
      <x:c r="D926" s="23" t="str">
        <x:v>Qwen3.5 397B-A17B</x:v>
      </x:c>
      <x:c r="E926" s="23" t="str">
        <x:v>alibaba</x:v>
      </x:c>
      <x:c r="F926" s="78" t="n">
        <x:v>46066</x:v>
      </x:c>
      <x:c r="G926" s="78" t="n">
        <x:v>46071</x:v>
      </x:c>
      <x:c r="H926" s="81" t="n">
        <x:v>1.469693845669907</x:v>
      </x:c>
      <x:c r="I926" s="81" t="n">
        <x:v>1.38744369255</x:v>
      </x:c>
      <x:c r="J926" s="23" t="str">
        <x:v>total_b</x:v>
      </x:c>
      <x:c r="K926" s="23" t="str">
        <x:v>date_historical_price</x:v>
      </x:c>
      <x:c r="L926" s="81" t="n">
        <x:v>397</x:v>
      </x:c>
      <x:c r="M926" s="81" t="n">
        <x:v>1236.3579019035228</x:v>
      </x:c>
      <x:c r="N926" s="81" t="n">
        <x:v>0.4933537021141895</x:v>
      </x:c>
      <x:c r="O926" s="23" t="n">
        <x:v>31</x:v>
      </x:c>
      <x:c r="P926" s="23" t="n">
        <x:v>9</x:v>
      </x:c>
      <x:c r="Q926" s="78" t="n">
        <x:v>46068</x:v>
      </x:c>
      <x:c r="R926" s="23" t="str">
        <x:v>True</x:v>
      </x:c>
      <x:c r="S926" s="23" t="str">
        <x:v>True</x:v>
      </x:c>
      <x:c r="T926" s="23" t="str">
        <x:v>False</x:v>
      </x:c>
    </x:row>
    <x:row r="927">
      <x:c r="A927" s="23" t="str">
        <x:v>active_label_common_panel</x:v>
      </x:c>
      <x:c r="B927" s="23" t="n">
        <x:v>3</x:v>
      </x:c>
      <x:c r="C927" s="23" t="str">
        <x:v>checkpoint:epoch:qwen3-5-397b-a17b</x:v>
      </x:c>
      <x:c r="D927" s="23" t="str">
        <x:v>Qwen3.5 397B-A17B</x:v>
      </x:c>
      <x:c r="E927" s="23" t="str">
        <x:v>alibaba</x:v>
      </x:c>
      <x:c r="F927" s="78" t="n">
        <x:v>46066</x:v>
      </x:c>
      <x:c r="G927" s="78" t="n">
        <x:v>46071</x:v>
      </x:c>
      <x:c r="H927" s="81" t="n">
        <x:v>1.469693845669907</x:v>
      </x:c>
      <x:c r="I927" s="81" t="n">
        <x:v>1.38744369255</x:v>
      </x:c>
      <x:c r="J927" s="23" t="str">
        <x:v>total_b</x:v>
      </x:c>
      <x:c r="K927" s="23" t="str">
        <x:v>score_date</x:v>
      </x:c>
      <x:c r="L927" s="81" t="n">
        <x:v>397</x:v>
      </x:c>
      <x:c r="M927" s="81" t="n">
        <x:v>507.958383824342</x:v>
      </x:c>
      <x:c r="N927" s="81" t="n">
        <x:v>0.10703762596214496</x:v>
      </x:c>
      <x:c r="O927" s="23" t="n">
        <x:v>31</x:v>
      </x:c>
      <x:c r="P927" s="23" t="n">
        <x:v>9</x:v>
      </x:c>
      <x:c r="Q927" s="78" t="n">
        <x:v>46068</x:v>
      </x:c>
      <x:c r="R927" s="23" t="str">
        <x:v>True</x:v>
      </x:c>
      <x:c r="S927" s="23" t="str">
        <x:v>True</x:v>
      </x:c>
      <x:c r="T927" s="23" t="str">
        <x:v>False</x:v>
      </x:c>
    </x:row>
    <x:row r="928">
      <x:c r="A928" s="23" t="str">
        <x:v>active_label_common_panel</x:v>
      </x:c>
      <x:c r="B928" s="23" t="n">
        <x:v>3</x:v>
      </x:c>
      <x:c r="C928" s="23" t="str">
        <x:v>checkpoint:epoch:qwen3-5-397b-a17b</x:v>
      </x:c>
      <x:c r="D928" s="23" t="str">
        <x:v>Qwen3.5 397B-A17B</x:v>
      </x:c>
      <x:c r="E928" s="23" t="str">
        <x:v>alibaba</x:v>
      </x:c>
      <x:c r="F928" s="78" t="n">
        <x:v>46066</x:v>
      </x:c>
      <x:c r="G928" s="78" t="n">
        <x:v>46071</x:v>
      </x:c>
      <x:c r="H928" s="81" t="n">
        <x:v>1.469693845669907</x:v>
      </x:c>
      <x:c r="I928" s="81" t="n">
        <x:v>1.38744369255</x:v>
      </x:c>
      <x:c r="J928" s="23" t="str">
        <x:v>total_b</x:v>
      </x:c>
      <x:c r="K928" s="23" t="str">
        <x:v>score_date_historical_price</x:v>
      </x:c>
      <x:c r="L928" s="81" t="n">
        <x:v>397</x:v>
      </x:c>
      <x:c r="M928" s="81" t="n">
        <x:v>1222.612927836098</x:v>
      </x:c>
      <x:c r="N928" s="81" t="n">
        <x:v>0.4884984769188458</x:v>
      </x:c>
      <x:c r="O928" s="23" t="n">
        <x:v>31</x:v>
      </x:c>
      <x:c r="P928" s="23" t="n">
        <x:v>9</x:v>
      </x:c>
      <x:c r="Q928" s="78" t="n">
        <x:v>46068</x:v>
      </x:c>
      <x:c r="R928" s="23" t="str">
        <x:v>True</x:v>
      </x:c>
      <x:c r="S928" s="23" t="str">
        <x:v>True</x:v>
      </x:c>
      <x:c r="T928" s="23" t="str">
        <x:v>False</x:v>
      </x:c>
    </x:row>
    <x:row r="929">
      <x:c r="A929" s="23" t="str">
        <x:v>active_label_common_panel</x:v>
      </x:c>
      <x:c r="B929" s="23" t="n">
        <x:v>3</x:v>
      </x:c>
      <x:c r="C929" s="23" t="str">
        <x:v>checkpoint:epoch:qwen3-5-397b-a17b</x:v>
      </x:c>
      <x:c r="D929" s="23" t="str">
        <x:v>Qwen3.5 397B-A17B</x:v>
      </x:c>
      <x:c r="E929" s="23" t="str">
        <x:v>alibaba</x:v>
      </x:c>
      <x:c r="F929" s="78" t="n">
        <x:v>46066</x:v>
      </x:c>
      <x:c r="G929" s="78" t="n">
        <x:v>46071</x:v>
      </x:c>
      <x:c r="H929" s="81" t="n">
        <x:v>1.469693845669907</x:v>
      </x:c>
      <x:c r="I929" s="81" t="n">
        <x:v>1.38744369255</x:v>
      </x:c>
      <x:c r="J929" s="23" t="str">
        <x:v>total_b</x:v>
      </x:c>
      <x:c r="K929" s="23" t="str">
        <x:v>score_date_current_price_nonprospective</x:v>
      </x:c>
      <x:c r="L929" s="81" t="n">
        <x:v>397</x:v>
      </x:c>
      <x:c r="M929" s="81" t="n">
        <x:v>887.1263228125198</x:v>
      </x:c>
      <x:c r="N929" s="81" t="n">
        <x:v>0.3491949590598501</x:v>
      </x:c>
      <x:c r="O929" s="23" t="n">
        <x:v>31</x:v>
      </x:c>
      <x:c r="P929" s="23" t="n">
        <x:v>9</x:v>
      </x:c>
      <x:c r="Q929" s="78" t="n">
        <x:v>46068</x:v>
      </x:c>
      <x:c r="R929" s="23" t="str">
        <x:v>True</x:v>
      </x:c>
      <x:c r="S929" s="23" t="str">
        <x:v>True</x:v>
      </x:c>
      <x:c r="T929" s="23" t="str">
        <x:v>True</x:v>
      </x:c>
    </x:row>
    <x:row r="930">
      <x:c r="A930" s="23" t="str">
        <x:v>active_label_common_panel</x:v>
      </x:c>
      <x:c r="B930" s="23" t="n">
        <x:v>3</x:v>
      </x:c>
      <x:c r="C930" s="23" t="str">
        <x:v>checkpoint:epoch:qwen3-5-122b-a10b</x:v>
      </x:c>
      <x:c r="D930" s="23" t="str">
        <x:v>Qwen3.5-122B-A10B</x:v>
      </x:c>
      <x:c r="E930" s="23" t="str">
        <x:v>alibaba</x:v>
      </x:c>
      <x:c r="F930" s="78" t="n">
        <x:v>46077</x:v>
      </x:c>
      <x:c r="G930" s="78" t="n">
        <x:v>46081</x:v>
      </x:c>
      <x:c r="H930" s="81" t="n">
        <x:v>1.1313708498984762</x:v>
      </x:c>
      <x:c r="I930" s="81" t="n">
        <x:v>0.834266144585</x:v>
      </x:c>
      <x:c r="J930" s="23" t="str">
        <x:v>active_b</x:v>
      </x:c>
      <x:c r="K930" s="23" t="str">
        <x:v>date_historical_price</x:v>
      </x:c>
      <x:c r="L930" s="81" t="n">
        <x:v>10</x:v>
      </x:c>
      <x:c r="M930" s="81" t="n">
        <x:v>23.638736476410575</x:v>
      </x:c>
      <x:c r="N930" s="81" t="n">
        <x:v>0.37362425918096576</x:v>
      </x:c>
      <x:c r="O930" s="23" t="n">
        <x:v>31</x:v>
      </x:c>
      <x:c r="P930" s="23" t="n">
        <x:v>9</x:v>
      </x:c>
      <x:c r="Q930" s="78" t="n">
        <x:v>46068</x:v>
      </x:c>
      <x:c r="R930" s="23" t="str">
        <x:v>True</x:v>
      </x:c>
      <x:c r="S930" s="23" t="str">
        <x:v>True</x:v>
      </x:c>
      <x:c r="T930" s="23" t="str">
        <x:v>False</x:v>
      </x:c>
    </x:row>
    <x:row r="931">
      <x:c r="A931" s="23" t="str">
        <x:v>active_label_common_panel</x:v>
      </x:c>
      <x:c r="B931" s="23" t="n">
        <x:v>3</x:v>
      </x:c>
      <x:c r="C931" s="23" t="str">
        <x:v>checkpoint:epoch:qwen3-5-122b-a10b</x:v>
      </x:c>
      <x:c r="D931" s="23" t="str">
        <x:v>Qwen3.5-122B-A10B</x:v>
      </x:c>
      <x:c r="E931" s="23" t="str">
        <x:v>alibaba</x:v>
      </x:c>
      <x:c r="F931" s="78" t="n">
        <x:v>46077</x:v>
      </x:c>
      <x:c r="G931" s="78" t="n">
        <x:v>46081</x:v>
      </x:c>
      <x:c r="H931" s="81" t="n">
        <x:v>1.1313708498984762</x:v>
      </x:c>
      <x:c r="I931" s="81" t="n">
        <x:v>0.834266144585</x:v>
      </x:c>
      <x:c r="J931" s="23" t="str">
        <x:v>active_b</x:v>
      </x:c>
      <x:c r="K931" s="23" t="str">
        <x:v>score_date</x:v>
      </x:c>
      <x:c r="L931" s="81" t="n">
        <x:v>10</x:v>
      </x:c>
      <x:c r="M931" s="81" t="n">
        <x:v>13.718015869796924</x:v>
      </x:c>
      <x:c r="N931" s="81" t="n">
        <x:v>0.13729130093982095</x:v>
      </x:c>
      <x:c r="O931" s="23" t="n">
        <x:v>31</x:v>
      </x:c>
      <x:c r="P931" s="23" t="n">
        <x:v>9</x:v>
      </x:c>
      <x:c r="Q931" s="78" t="n">
        <x:v>46068</x:v>
      </x:c>
      <x:c r="R931" s="23" t="str">
        <x:v>True</x:v>
      </x:c>
      <x:c r="S931" s="23" t="str">
        <x:v>True</x:v>
      </x:c>
      <x:c r="T931" s="23" t="str">
        <x:v>False</x:v>
      </x:c>
    </x:row>
    <x:row r="932">
      <x:c r="A932" s="23" t="str">
        <x:v>active_label_common_panel</x:v>
      </x:c>
      <x:c r="B932" s="23" t="n">
        <x:v>3</x:v>
      </x:c>
      <x:c r="C932" s="23" t="str">
        <x:v>checkpoint:epoch:qwen3-5-122b-a10b</x:v>
      </x:c>
      <x:c r="D932" s="23" t="str">
        <x:v>Qwen3.5-122B-A10B</x:v>
      </x:c>
      <x:c r="E932" s="23" t="str">
        <x:v>alibaba</x:v>
      </x:c>
      <x:c r="F932" s="78" t="n">
        <x:v>46077</x:v>
      </x:c>
      <x:c r="G932" s="78" t="n">
        <x:v>46081</x:v>
      </x:c>
      <x:c r="H932" s="81" t="n">
        <x:v>1.1313708498984762</x:v>
      </x:c>
      <x:c r="I932" s="81" t="n">
        <x:v>0.834266144585</x:v>
      </x:c>
      <x:c r="J932" s="23" t="str">
        <x:v>active_b</x:v>
      </x:c>
      <x:c r="K932" s="23" t="str">
        <x:v>score_date_historical_price</x:v>
      </x:c>
      <x:c r="L932" s="81" t="n">
        <x:v>10</x:v>
      </x:c>
      <x:c r="M932" s="81" t="n">
        <x:v>23.726861904121687</x:v>
      </x:c>
      <x:c r="N932" s="81" t="n">
        <x:v>0.3752403025728004</x:v>
      </x:c>
      <x:c r="O932" s="23" t="n">
        <x:v>31</x:v>
      </x:c>
      <x:c r="P932" s="23" t="n">
        <x:v>9</x:v>
      </x:c>
      <x:c r="Q932" s="78" t="n">
        <x:v>46068</x:v>
      </x:c>
      <x:c r="R932" s="23" t="str">
        <x:v>True</x:v>
      </x:c>
      <x:c r="S932" s="23" t="str">
        <x:v>True</x:v>
      </x:c>
      <x:c r="T932" s="23" t="str">
        <x:v>False</x:v>
      </x:c>
    </x:row>
    <x:row r="933">
      <x:c r="A933" s="23" t="str">
        <x:v>active_label_common_panel</x:v>
      </x:c>
      <x:c r="B933" s="23" t="n">
        <x:v>3</x:v>
      </x:c>
      <x:c r="C933" s="23" t="str">
        <x:v>checkpoint:epoch:qwen3-5-122b-a10b</x:v>
      </x:c>
      <x:c r="D933" s="23" t="str">
        <x:v>Qwen3.5-122B-A10B</x:v>
      </x:c>
      <x:c r="E933" s="23" t="str">
        <x:v>alibaba</x:v>
      </x:c>
      <x:c r="F933" s="78" t="n">
        <x:v>46077</x:v>
      </x:c>
      <x:c r="G933" s="78" t="n">
        <x:v>46081</x:v>
      </x:c>
      <x:c r="H933" s="81" t="n">
        <x:v>1.1313708498984762</x:v>
      </x:c>
      <x:c r="I933" s="81" t="n">
        <x:v>0.834266144585</x:v>
      </x:c>
      <x:c r="J933" s="23" t="str">
        <x:v>active_b</x:v>
      </x:c>
      <x:c r="K933" s="23" t="str">
        <x:v>score_date_current_price_nonprospective</x:v>
      </x:c>
      <x:c r="L933" s="81" t="n">
        <x:v>10</x:v>
      </x:c>
      <x:c r="M933" s="81" t="n">
        <x:v>16.230599653657222</x:v>
      </x:c>
      <x:c r="N933" s="81" t="n">
        <x:v>0.2103345655109816</x:v>
      </x:c>
      <x:c r="O933" s="23" t="n">
        <x:v>31</x:v>
      </x:c>
      <x:c r="P933" s="23" t="n">
        <x:v>9</x:v>
      </x:c>
      <x:c r="Q933" s="78" t="n">
        <x:v>46068</x:v>
      </x:c>
      <x:c r="R933" s="23" t="str">
        <x:v>True</x:v>
      </x:c>
      <x:c r="S933" s="23" t="str">
        <x:v>True</x:v>
      </x:c>
      <x:c r="T933" s="23" t="str">
        <x:v>True</x:v>
      </x:c>
    </x:row>
    <x:row r="934">
      <x:c r="A934" s="23" t="str">
        <x:v>active_label_common_panel</x:v>
      </x:c>
      <x:c r="B934" s="23" t="n">
        <x:v>3</x:v>
      </x:c>
      <x:c r="C934" s="23" t="str">
        <x:v>checkpoint:epoch:qwen3-5-122b-a10b</x:v>
      </x:c>
      <x:c r="D934" s="23" t="str">
        <x:v>Qwen3.5-122B-A10B</x:v>
      </x:c>
      <x:c r="E934" s="23" t="str">
        <x:v>alibaba</x:v>
      </x:c>
      <x:c r="F934" s="78" t="n">
        <x:v>46077</x:v>
      </x:c>
      <x:c r="G934" s="78" t="n">
        <x:v>46081</x:v>
      </x:c>
      <x:c r="H934" s="81" t="n">
        <x:v>1.1313708498984762</x:v>
      </x:c>
      <x:c r="I934" s="81" t="n">
        <x:v>0.834266144585</x:v>
      </x:c>
      <x:c r="J934" s="23" t="str">
        <x:v>total_b</x:v>
      </x:c>
      <x:c r="K934" s="23" t="str">
        <x:v>date_historical_price</x:v>
      </x:c>
      <x:c r="L934" s="81" t="n">
        <x:v>122</x:v>
      </x:c>
      <x:c r="M934" s="81" t="n">
        <x:v>810.0522121827139</x:v>
      </x:c>
      <x:c r="N934" s="81" t="n">
        <x:v>0.8221531817002569</x:v>
      </x:c>
      <x:c r="O934" s="23" t="n">
        <x:v>31</x:v>
      </x:c>
      <x:c r="P934" s="23" t="n">
        <x:v>9</x:v>
      </x:c>
      <x:c r="Q934" s="78" t="n">
        <x:v>46068</x:v>
      </x:c>
      <x:c r="R934" s="23" t="str">
        <x:v>True</x:v>
      </x:c>
      <x:c r="S934" s="23" t="str">
        <x:v>True</x:v>
      </x:c>
      <x:c r="T934" s="23" t="str">
        <x:v>False</x:v>
      </x:c>
    </x:row>
    <x:row r="935">
      <x:c r="A935" s="23" t="str">
        <x:v>active_label_common_panel</x:v>
      </x:c>
      <x:c r="B935" s="23" t="n">
        <x:v>3</x:v>
      </x:c>
      <x:c r="C935" s="23" t="str">
        <x:v>checkpoint:epoch:qwen3-5-122b-a10b</x:v>
      </x:c>
      <x:c r="D935" s="23" t="str">
        <x:v>Qwen3.5-122B-A10B</x:v>
      </x:c>
      <x:c r="E935" s="23" t="str">
        <x:v>alibaba</x:v>
      </x:c>
      <x:c r="F935" s="78" t="n">
        <x:v>46077</x:v>
      </x:c>
      <x:c r="G935" s="78" t="n">
        <x:v>46081</x:v>
      </x:c>
      <x:c r="H935" s="81" t="n">
        <x:v>1.1313708498984762</x:v>
      </x:c>
      <x:c r="I935" s="81" t="n">
        <x:v>0.834266144585</x:v>
      </x:c>
      <x:c r="J935" s="23" t="str">
        <x:v>total_b</x:v>
      </x:c>
      <x:c r="K935" s="23" t="str">
        <x:v>score_date</x:v>
      </x:c>
      <x:c r="L935" s="81" t="n">
        <x:v>122</x:v>
      </x:c>
      <x:c r="M935" s="81" t="n">
        <x:v>375.7589442941266</x:v>
      </x:c>
      <x:c r="N935" s="81" t="n">
        <x:v>0.48854949633895983</x:v>
      </x:c>
      <x:c r="O935" s="23" t="n">
        <x:v>31</x:v>
      </x:c>
      <x:c r="P935" s="23" t="n">
        <x:v>9</x:v>
      </x:c>
      <x:c r="Q935" s="78" t="n">
        <x:v>46068</x:v>
      </x:c>
      <x:c r="R935" s="23" t="str">
        <x:v>True</x:v>
      </x:c>
      <x:c r="S935" s="23" t="str">
        <x:v>True</x:v>
      </x:c>
      <x:c r="T935" s="23" t="str">
        <x:v>False</x:v>
      </x:c>
    </x:row>
    <x:row r="936">
      <x:c r="A936" s="23" t="str">
        <x:v>active_label_common_panel</x:v>
      </x:c>
      <x:c r="B936" s="23" t="n">
        <x:v>3</x:v>
      </x:c>
      <x:c r="C936" s="23" t="str">
        <x:v>checkpoint:epoch:qwen3-5-122b-a10b</x:v>
      </x:c>
      <x:c r="D936" s="23" t="str">
        <x:v>Qwen3.5-122B-A10B</x:v>
      </x:c>
      <x:c r="E936" s="23" t="str">
        <x:v>alibaba</x:v>
      </x:c>
      <x:c r="F936" s="78" t="n">
        <x:v>46077</x:v>
      </x:c>
      <x:c r="G936" s="78" t="n">
        <x:v>46081</x:v>
      </x:c>
      <x:c r="H936" s="81" t="n">
        <x:v>1.1313708498984762</x:v>
      </x:c>
      <x:c r="I936" s="81" t="n">
        <x:v>0.834266144585</x:v>
      </x:c>
      <x:c r="J936" s="23" t="str">
        <x:v>total_b</x:v>
      </x:c>
      <x:c r="K936" s="23" t="str">
        <x:v>score_date_historical_price</x:v>
      </x:c>
      <x:c r="L936" s="81" t="n">
        <x:v>122</x:v>
      </x:c>
      <x:c r="M936" s="81" t="n">
        <x:v>787.1199122908441</x:v>
      </x:c>
      <x:c r="N936" s="81" t="n">
        <x:v>0.8096810684939985</x:v>
      </x:c>
      <x:c r="O936" s="23" t="n">
        <x:v>31</x:v>
      </x:c>
      <x:c r="P936" s="23" t="n">
        <x:v>9</x:v>
      </x:c>
      <x:c r="Q936" s="78" t="n">
        <x:v>46068</x:v>
      </x:c>
      <x:c r="R936" s="23" t="str">
        <x:v>True</x:v>
      </x:c>
      <x:c r="S936" s="23" t="str">
        <x:v>True</x:v>
      </x:c>
      <x:c r="T936" s="23" t="str">
        <x:v>False</x:v>
      </x:c>
    </x:row>
    <x:row r="937">
      <x:c r="A937" s="23" t="str">
        <x:v>active_label_common_panel</x:v>
      </x:c>
      <x:c r="B937" s="23" t="n">
        <x:v>3</x:v>
      </x:c>
      <x:c r="C937" s="23" t="str">
        <x:v>checkpoint:epoch:qwen3-5-122b-a10b</x:v>
      </x:c>
      <x:c r="D937" s="23" t="str">
        <x:v>Qwen3.5-122B-A10B</x:v>
      </x:c>
      <x:c r="E937" s="23" t="str">
        <x:v>alibaba</x:v>
      </x:c>
      <x:c r="F937" s="78" t="n">
        <x:v>46077</x:v>
      </x:c>
      <x:c r="G937" s="78" t="n">
        <x:v>46081</x:v>
      </x:c>
      <x:c r="H937" s="81" t="n">
        <x:v>1.1313708498984762</x:v>
      </x:c>
      <x:c r="I937" s="81" t="n">
        <x:v>0.834266144585</x:v>
      </x:c>
      <x:c r="J937" s="23" t="str">
        <x:v>total_b</x:v>
      </x:c>
      <x:c r="K937" s="23" t="str">
        <x:v>score_date_current_price_nonprospective</x:v>
      </x:c>
      <x:c r="L937" s="81" t="n">
        <x:v>122</x:v>
      </x:c>
      <x:c r="M937" s="81" t="n">
        <x:v>458.07599964367154</x:v>
      </x:c>
      <x:c r="N937" s="81" t="n">
        <x:v>0.5745777073458919</x:v>
      </x:c>
      <x:c r="O937" s="23" t="n">
        <x:v>31</x:v>
      </x:c>
      <x:c r="P937" s="23" t="n">
        <x:v>9</x:v>
      </x:c>
      <x:c r="Q937" s="78" t="n">
        <x:v>46068</x:v>
      </x:c>
      <x:c r="R937" s="23" t="str">
        <x:v>True</x:v>
      </x:c>
      <x:c r="S937" s="23" t="str">
        <x:v>True</x:v>
      </x:c>
      <x:c r="T937" s="23" t="str">
        <x:v>True</x:v>
      </x:c>
    </x:row>
    <x:row r="938">
      <x:c r="A938" s="23" t="str">
        <x:v>active_label_common_panel</x:v>
      </x:c>
      <x:c r="B938" s="23" t="n">
        <x:v>3</x:v>
      </x:c>
      <x:c r="C938" s="23" t="str">
        <x:v>checkpoint:epoch:qwen3-5-27b</x:v>
      </x:c>
      <x:c r="D938" s="23" t="str">
        <x:v>Qwen3.5-27B</x:v>
      </x:c>
      <x:c r="E938" s="23" t="str">
        <x:v>alibaba</x:v>
      </x:c>
      <x:c r="F938" s="78" t="n">
        <x:v>46077</x:v>
      </x:c>
      <x:c r="G938" s="78" t="n">
        <x:v>46081</x:v>
      </x:c>
      <x:c r="H938" s="81" t="n">
        <x:v>0.848528137423857</x:v>
      </x:c>
      <x:c r="I938" s="81" t="n">
        <x:v>0.792933757663</x:v>
      </x:c>
      <x:c r="J938" s="23" t="str">
        <x:v>active_b</x:v>
      </x:c>
      <x:c r="K938" s="23" t="str">
        <x:v>date_historical_price</x:v>
      </x:c>
      <x:c r="L938" s="81" t="n">
        <x:v>27</x:v>
      </x:c>
      <x:c r="M938" s="81" t="n">
        <x:v>18.785184304744686</x:v>
      </x:c>
      <x:c r="N938" s="81" t="n">
        <x:v>-0.15754830379919266</x:v>
      </x:c>
      <x:c r="O938" s="23" t="n">
        <x:v>31</x:v>
      </x:c>
      <x:c r="P938" s="23" t="n">
        <x:v>9</x:v>
      </x:c>
      <x:c r="Q938" s="78" t="n">
        <x:v>46068</x:v>
      </x:c>
      <x:c r="R938" s="23" t="str">
        <x:v>True</x:v>
      </x:c>
      <x:c r="S938" s="23" t="str">
        <x:v>True</x:v>
      </x:c>
      <x:c r="T938" s="23" t="str">
        <x:v>False</x:v>
      </x:c>
    </x:row>
    <x:row r="939">
      <x:c r="A939" s="23" t="str">
        <x:v>active_label_common_panel</x:v>
      </x:c>
      <x:c r="B939" s="23" t="n">
        <x:v>3</x:v>
      </x:c>
      <x:c r="C939" s="23" t="str">
        <x:v>checkpoint:epoch:qwen3-5-27b</x:v>
      </x:c>
      <x:c r="D939" s="23" t="str">
        <x:v>Qwen3.5-27B</x:v>
      </x:c>
      <x:c r="E939" s="23" t="str">
        <x:v>alibaba</x:v>
      </x:c>
      <x:c r="F939" s="78" t="n">
        <x:v>46077</x:v>
      </x:c>
      <x:c r="G939" s="78" t="n">
        <x:v>46081</x:v>
      </x:c>
      <x:c r="H939" s="81" t="n">
        <x:v>0.848528137423857</x:v>
      </x:c>
      <x:c r="I939" s="81" t="n">
        <x:v>0.792933757663</x:v>
      </x:c>
      <x:c r="J939" s="23" t="str">
        <x:v>active_b</x:v>
      </x:c>
      <x:c r="K939" s="23" t="str">
        <x:v>score_date</x:v>
      </x:c>
      <x:c r="L939" s="81" t="n">
        <x:v>27</x:v>
      </x:c>
      <x:c r="M939" s="81" t="n">
        <x:v>15.075740891026001</x:v>
      </x:c>
      <x:c r="N939" s="81" t="n">
        <x:v>-0.2530850996003537</x:v>
      </x:c>
      <x:c r="O939" s="23" t="n">
        <x:v>31</x:v>
      </x:c>
      <x:c r="P939" s="23" t="n">
        <x:v>9</x:v>
      </x:c>
      <x:c r="Q939" s="78" t="n">
        <x:v>46068</x:v>
      </x:c>
      <x:c r="R939" s="23" t="str">
        <x:v>True</x:v>
      </x:c>
      <x:c r="S939" s="23" t="str">
        <x:v>True</x:v>
      </x:c>
      <x:c r="T939" s="23" t="str">
        <x:v>False</x:v>
      </x:c>
    </x:row>
    <x:row r="940">
      <x:c r="A940" s="23" t="str">
        <x:v>active_label_common_panel</x:v>
      </x:c>
      <x:c r="B940" s="23" t="n">
        <x:v>3</x:v>
      </x:c>
      <x:c r="C940" s="23" t="str">
        <x:v>checkpoint:epoch:qwen3-5-27b</x:v>
      </x:c>
      <x:c r="D940" s="23" t="str">
        <x:v>Qwen3.5-27B</x:v>
      </x:c>
      <x:c r="E940" s="23" t="str">
        <x:v>alibaba</x:v>
      </x:c>
      <x:c r="F940" s="78" t="n">
        <x:v>46077</x:v>
      </x:c>
      <x:c r="G940" s="78" t="n">
        <x:v>46081</x:v>
      </x:c>
      <x:c r="H940" s="81" t="n">
        <x:v>0.848528137423857</x:v>
      </x:c>
      <x:c r="I940" s="81" t="n">
        <x:v>0.792933757663</x:v>
      </x:c>
      <x:c r="J940" s="23" t="str">
        <x:v>active_b</x:v>
      </x:c>
      <x:c r="K940" s="23" t="str">
        <x:v>score_date_historical_price</x:v>
      </x:c>
      <x:c r="L940" s="81" t="n">
        <x:v>27</x:v>
      </x:c>
      <x:c r="M940" s="81" t="n">
        <x:v>18.315674822891875</x:v>
      </x:c>
      <x:c r="N940" s="81" t="n">
        <x:v>-0.16854083971375167</x:v>
      </x:c>
      <x:c r="O940" s="23" t="n">
        <x:v>31</x:v>
      </x:c>
      <x:c r="P940" s="23" t="n">
        <x:v>9</x:v>
      </x:c>
      <x:c r="Q940" s="78" t="n">
        <x:v>46068</x:v>
      </x:c>
      <x:c r="R940" s="23" t="str">
        <x:v>True</x:v>
      </x:c>
      <x:c r="S940" s="23" t="str">
        <x:v>True</x:v>
      </x:c>
      <x:c r="T940" s="23" t="str">
        <x:v>False</x:v>
      </x:c>
    </x:row>
    <x:row r="941">
      <x:c r="A941" s="23" t="str">
        <x:v>active_label_common_panel</x:v>
      </x:c>
      <x:c r="B941" s="23" t="n">
        <x:v>3</x:v>
      </x:c>
      <x:c r="C941" s="23" t="str">
        <x:v>checkpoint:epoch:qwen3-5-27b</x:v>
      </x:c>
      <x:c r="D941" s="23" t="str">
        <x:v>Qwen3.5-27B</x:v>
      </x:c>
      <x:c r="E941" s="23" t="str">
        <x:v>alibaba</x:v>
      </x:c>
      <x:c r="F941" s="78" t="n">
        <x:v>46077</x:v>
      </x:c>
      <x:c r="G941" s="78" t="n">
        <x:v>46081</x:v>
      </x:c>
      <x:c r="H941" s="81" t="n">
        <x:v>0.848528137423857</x:v>
      </x:c>
      <x:c r="I941" s="81" t="n">
        <x:v>0.792933757663</x:v>
      </x:c>
      <x:c r="J941" s="23" t="str">
        <x:v>active_b</x:v>
      </x:c>
      <x:c r="K941" s="23" t="str">
        <x:v>score_date_current_price_nonprospective</x:v>
      </x:c>
      <x:c r="L941" s="81" t="n">
        <x:v>27</x:v>
      </x:c>
      <x:c r="M941" s="81" t="n">
        <x:v>14.9171724581978</x:v>
      </x:c>
      <x:c r="N941" s="81" t="n">
        <x:v>-0.257677253500669</x:v>
      </x:c>
      <x:c r="O941" s="23" t="n">
        <x:v>31</x:v>
      </x:c>
      <x:c r="P941" s="23" t="n">
        <x:v>9</x:v>
      </x:c>
      <x:c r="Q941" s="78" t="n">
        <x:v>46068</x:v>
      </x:c>
      <x:c r="R941" s="23" t="str">
        <x:v>True</x:v>
      </x:c>
      <x:c r="S941" s="23" t="str">
        <x:v>True</x:v>
      </x:c>
      <x:c r="T941" s="23" t="str">
        <x:v>True</x:v>
      </x:c>
    </x:row>
    <x:row r="942">
      <x:c r="A942" s="23" t="str">
        <x:v>active_label_common_panel</x:v>
      </x:c>
      <x:c r="B942" s="23" t="n">
        <x:v>3</x:v>
      </x:c>
      <x:c r="C942" s="23" t="str">
        <x:v>checkpoint:epoch:qwen3-5-27b</x:v>
      </x:c>
      <x:c r="D942" s="23" t="str">
        <x:v>Qwen3.5-27B</x:v>
      </x:c>
      <x:c r="E942" s="23" t="str">
        <x:v>alibaba</x:v>
      </x:c>
      <x:c r="F942" s="78" t="n">
        <x:v>46077</x:v>
      </x:c>
      <x:c r="G942" s="78" t="n">
        <x:v>46081</x:v>
      </x:c>
      <x:c r="H942" s="81" t="n">
        <x:v>0.848528137423857</x:v>
      </x:c>
      <x:c r="I942" s="81" t="n">
        <x:v>0.792933757663</x:v>
      </x:c>
      <x:c r="J942" s="23" t="str">
        <x:v>total_b</x:v>
      </x:c>
      <x:c r="K942" s="23" t="str">
        <x:v>date_historical_price</x:v>
      </x:c>
      <x:c r="L942" s="81" t="n">
        <x:v>27</x:v>
      </x:c>
      <x:c r="M942" s="81" t="n">
        <x:v>517.2000589920126</x:v>
      </x:c>
      <x:c r="N942" s="81" t="n">
        <x:v>1.2822948015851465</x:v>
      </x:c>
      <x:c r="O942" s="23" t="n">
        <x:v>31</x:v>
      </x:c>
      <x:c r="P942" s="23" t="n">
        <x:v>9</x:v>
      </x:c>
      <x:c r="Q942" s="78" t="n">
        <x:v>46068</x:v>
      </x:c>
      <x:c r="R942" s="23" t="str">
        <x:v>True</x:v>
      </x:c>
      <x:c r="S942" s="23" t="str">
        <x:v>True</x:v>
      </x:c>
      <x:c r="T942" s="23" t="str">
        <x:v>False</x:v>
      </x:c>
    </x:row>
    <x:row r="943">
      <x:c r="A943" s="23" t="str">
        <x:v>active_label_common_panel</x:v>
      </x:c>
      <x:c r="B943" s="23" t="n">
        <x:v>3</x:v>
      </x:c>
      <x:c r="C943" s="23" t="str">
        <x:v>checkpoint:epoch:qwen3-5-27b</x:v>
      </x:c>
      <x:c r="D943" s="23" t="str">
        <x:v>Qwen3.5-27B</x:v>
      </x:c>
      <x:c r="E943" s="23" t="str">
        <x:v>alibaba</x:v>
      </x:c>
      <x:c r="F943" s="78" t="n">
        <x:v>46077</x:v>
      </x:c>
      <x:c r="G943" s="78" t="n">
        <x:v>46081</x:v>
      </x:c>
      <x:c r="H943" s="81" t="n">
        <x:v>0.848528137423857</x:v>
      </x:c>
      <x:c r="I943" s="81" t="n">
        <x:v>0.792933757663</x:v>
      </x:c>
      <x:c r="J943" s="23" t="str">
        <x:v>total_b</x:v>
      </x:c>
      <x:c r="K943" s="23" t="str">
        <x:v>score_date</x:v>
      </x:c>
      <x:c r="L943" s="81" t="n">
        <x:v>27</x:v>
      </x:c>
      <x:c r="M943" s="81" t="n">
        <x:v>483.4996024162298</x:v>
      </x:c>
      <x:c r="N943" s="81" t="n">
        <x:v>1.2530323571379887</x:v>
      </x:c>
      <x:c r="O943" s="23" t="n">
        <x:v>31</x:v>
      </x:c>
      <x:c r="P943" s="23" t="n">
        <x:v>9</x:v>
      </x:c>
      <x:c r="Q943" s="78" t="n">
        <x:v>46068</x:v>
      </x:c>
      <x:c r="R943" s="23" t="str">
        <x:v>True</x:v>
      </x:c>
      <x:c r="S943" s="23" t="str">
        <x:v>True</x:v>
      </x:c>
      <x:c r="T943" s="23" t="str">
        <x:v>False</x:v>
      </x:c>
    </x:row>
    <x:row r="944">
      <x:c r="A944" s="23" t="str">
        <x:v>active_label_common_panel</x:v>
      </x:c>
      <x:c r="B944" s="23" t="n">
        <x:v>3</x:v>
      </x:c>
      <x:c r="C944" s="23" t="str">
        <x:v>checkpoint:epoch:qwen3-5-27b</x:v>
      </x:c>
      <x:c r="D944" s="23" t="str">
        <x:v>Qwen3.5-27B</x:v>
      </x:c>
      <x:c r="E944" s="23" t="str">
        <x:v>alibaba</x:v>
      </x:c>
      <x:c r="F944" s="78" t="n">
        <x:v>46077</x:v>
      </x:c>
      <x:c r="G944" s="78" t="n">
        <x:v>46081</x:v>
      </x:c>
      <x:c r="H944" s="81" t="n">
        <x:v>0.848528137423857</x:v>
      </x:c>
      <x:c r="I944" s="81" t="n">
        <x:v>0.792933757663</x:v>
      </x:c>
      <x:c r="J944" s="23" t="str">
        <x:v>total_b</x:v>
      </x:c>
      <x:c r="K944" s="23" t="str">
        <x:v>score_date_historical_price</x:v>
      </x:c>
      <x:c r="L944" s="81" t="n">
        <x:v>27</x:v>
      </x:c>
      <x:c r="M944" s="81" t="n">
        <x:v>628.7753258312965</x:v>
      </x:c>
      <x:c r="N944" s="81" t="n">
        <x:v>1.367131726783362</x:v>
      </x:c>
      <x:c r="O944" s="23" t="n">
        <x:v>31</x:v>
      </x:c>
      <x:c r="P944" s="23" t="n">
        <x:v>9</x:v>
      </x:c>
      <x:c r="Q944" s="78" t="n">
        <x:v>46068</x:v>
      </x:c>
      <x:c r="R944" s="23" t="str">
        <x:v>True</x:v>
      </x:c>
      <x:c r="S944" s="23" t="str">
        <x:v>True</x:v>
      </x:c>
      <x:c r="T944" s="23" t="str">
        <x:v>False</x:v>
      </x:c>
    </x:row>
    <x:row r="945">
      <x:c r="A945" s="23" t="str">
        <x:v>active_label_common_panel</x:v>
      </x:c>
      <x:c r="B945" s="23" t="n">
        <x:v>3</x:v>
      </x:c>
      <x:c r="C945" s="23" t="str">
        <x:v>checkpoint:epoch:qwen3-5-27b</x:v>
      </x:c>
      <x:c r="D945" s="23" t="str">
        <x:v>Qwen3.5-27B</x:v>
      </x:c>
      <x:c r="E945" s="23" t="str">
        <x:v>alibaba</x:v>
      </x:c>
      <x:c r="F945" s="78" t="n">
        <x:v>46077</x:v>
      </x:c>
      <x:c r="G945" s="78" t="n">
        <x:v>46081</x:v>
      </x:c>
      <x:c r="H945" s="81" t="n">
        <x:v>0.848528137423857</x:v>
      </x:c>
      <x:c r="I945" s="81" t="n">
        <x:v>0.792933757663</x:v>
      </x:c>
      <x:c r="J945" s="23" t="str">
        <x:v>total_b</x:v>
      </x:c>
      <x:c r="K945" s="23" t="str">
        <x:v>score_date_current_price_nonprospective</x:v>
      </x:c>
      <x:c r="L945" s="81" t="n">
        <x:v>27</x:v>
      </x:c>
      <x:c r="M945" s="81" t="n">
        <x:v>477.51565848716405</x:v>
      </x:c>
      <x:c r="N945" s="81" t="n">
        <x:v>1.2476238531912935</x:v>
      </x:c>
      <x:c r="O945" s="23" t="n">
        <x:v>31</x:v>
      </x:c>
      <x:c r="P945" s="23" t="n">
        <x:v>9</x:v>
      </x:c>
      <x:c r="Q945" s="78" t="n">
        <x:v>46068</x:v>
      </x:c>
      <x:c r="R945" s="23" t="str">
        <x:v>True</x:v>
      </x:c>
      <x:c r="S945" s="23" t="str">
        <x:v>True</x:v>
      </x:c>
      <x:c r="T945" s="23" t="str">
        <x:v>True</x:v>
      </x:c>
    </x:row>
    <x:row r="946">
      <x:c r="A946" s="23" t="str">
        <x:v>active_label_common_panel</x:v>
      </x:c>
      <x:c r="B946" s="23" t="n">
        <x:v>3</x:v>
      </x:c>
      <x:c r="C946" s="23" t="str">
        <x:v>checkpoint:epoch:qwen3-5-9b</x:v>
      </x:c>
      <x:c r="D946" s="23" t="str">
        <x:v>Qwen3.5-9B</x:v>
      </x:c>
      <x:c r="E946" s="23" t="str">
        <x:v>alibaba</x:v>
      </x:c>
      <x:c r="F946" s="78" t="n">
        <x:v>46077</x:v>
      </x:c>
      <x:c r="G946" s="78" t="n">
        <x:v>46094</x:v>
      </x:c>
      <x:c r="H946" s="81" t="n">
        <x:v>0.1224744871391589</x:v>
      </x:c>
      <x:c r="I946" s="81" t="n">
        <x:v>0.122474487139</x:v>
      </x:c>
      <x:c r="J946" s="23" t="str">
        <x:v>active_b</x:v>
      </x:c>
      <x:c r="K946" s="23" t="str">
        <x:v>date_historical_price</x:v>
      </x:c>
      <x:c r="L946" s="81" t="n">
        <x:v>9</x:v>
      </x:c>
      <x:c r="M946" s="81" t="n">
        <x:v>4.00198687691376</x:v>
      </x:c>
      <x:c r="N946" s="81" t="n">
        <x:v>-0.3519668492503977</x:v>
      </x:c>
      <x:c r="O946" s="23" t="n">
        <x:v>31</x:v>
      </x:c>
      <x:c r="P946" s="23" t="n">
        <x:v>9</x:v>
      </x:c>
      <x:c r="Q946" s="78" t="n">
        <x:v>46068</x:v>
      </x:c>
      <x:c r="R946" s="23" t="str">
        <x:v>True</x:v>
      </x:c>
      <x:c r="S946" s="23" t="str">
        <x:v>True</x:v>
      </x:c>
      <x:c r="T946" s="23" t="str">
        <x:v>False</x:v>
      </x:c>
    </x:row>
    <x:row r="947">
      <x:c r="A947" s="23" t="str">
        <x:v>active_label_common_panel</x:v>
      </x:c>
      <x:c r="B947" s="23" t="n">
        <x:v>3</x:v>
      </x:c>
      <x:c r="C947" s="23" t="str">
        <x:v>checkpoint:epoch:qwen3-5-9b</x:v>
      </x:c>
      <x:c r="D947" s="23" t="str">
        <x:v>Qwen3.5-9B</x:v>
      </x:c>
      <x:c r="E947" s="23" t="str">
        <x:v>alibaba</x:v>
      </x:c>
      <x:c r="F947" s="78" t="n">
        <x:v>46077</x:v>
      </x:c>
      <x:c r="G947" s="78" t="n">
        <x:v>46094</x:v>
      </x:c>
      <x:c r="H947" s="81" t="n">
        <x:v>0.1224744871391589</x:v>
      </x:c>
      <x:c r="I947" s="81" t="n">
        <x:v>0.122474487139</x:v>
      </x:c>
      <x:c r="J947" s="23" t="str">
        <x:v>active_b</x:v>
      </x:c>
      <x:c r="K947" s="23" t="str">
        <x:v>score_date</x:v>
      </x:c>
      <x:c r="L947" s="81" t="n">
        <x:v>9</x:v>
      </x:c>
      <x:c r="M947" s="81" t="n">
        <x:v>6.92593219229325</x:v>
      </x:c>
      <x:c r="N947" s="81" t="n">
        <x:v>-0.11376427412554035</x:v>
      </x:c>
      <x:c r="O947" s="23" t="n">
        <x:v>31</x:v>
      </x:c>
      <x:c r="P947" s="23" t="n">
        <x:v>9</x:v>
      </x:c>
      <x:c r="Q947" s="78" t="n">
        <x:v>46068</x:v>
      </x:c>
      <x:c r="R947" s="23" t="str">
        <x:v>True</x:v>
      </x:c>
      <x:c r="S947" s="23" t="str">
        <x:v>True</x:v>
      </x:c>
      <x:c r="T947" s="23" t="str">
        <x:v>False</x:v>
      </x:c>
    </x:row>
    <x:row r="948">
      <x:c r="A948" s="23" t="str">
        <x:v>active_label_common_panel</x:v>
      </x:c>
      <x:c r="B948" s="23" t="n">
        <x:v>3</x:v>
      </x:c>
      <x:c r="C948" s="23" t="str">
        <x:v>checkpoint:epoch:qwen3-5-9b</x:v>
      </x:c>
      <x:c r="D948" s="23" t="str">
        <x:v>Qwen3.5-9B</x:v>
      </x:c>
      <x:c r="E948" s="23" t="str">
        <x:v>alibaba</x:v>
      </x:c>
      <x:c r="F948" s="78" t="n">
        <x:v>46077</x:v>
      </x:c>
      <x:c r="G948" s="78" t="n">
        <x:v>46094</x:v>
      </x:c>
      <x:c r="H948" s="81" t="n">
        <x:v>0.1224744871391589</x:v>
      </x:c>
      <x:c r="I948" s="81" t="n">
        <x:v>0.122474487139</x:v>
      </x:c>
      <x:c r="J948" s="23" t="str">
        <x:v>active_b</x:v>
      </x:c>
      <x:c r="K948" s="23" t="str">
        <x:v>score_date_historical_price</x:v>
      </x:c>
      <x:c r="L948" s="81" t="n">
        <x:v>9</x:v>
      </x:c>
      <x:c r="M948" s="81" t="n">
        <x:v>3.943522440294609</x:v>
      </x:c>
      <x:c r="N948" s="81" t="n">
        <x:v>-0.3583581929527235</x:v>
      </x:c>
      <x:c r="O948" s="23" t="n">
        <x:v>31</x:v>
      </x:c>
      <x:c r="P948" s="23" t="n">
        <x:v>9</x:v>
      </x:c>
      <x:c r="Q948" s="78" t="n">
        <x:v>46068</x:v>
      </x:c>
      <x:c r="R948" s="23" t="str">
        <x:v>True</x:v>
      </x:c>
      <x:c r="S948" s="23" t="str">
        <x:v>True</x:v>
      </x:c>
      <x:c r="T948" s="23" t="str">
        <x:v>False</x:v>
      </x:c>
    </x:row>
    <x:row r="949">
      <x:c r="A949" s="23" t="str">
        <x:v>active_label_common_panel</x:v>
      </x:c>
      <x:c r="B949" s="23" t="n">
        <x:v>3</x:v>
      </x:c>
      <x:c r="C949" s="23" t="str">
        <x:v>checkpoint:epoch:qwen3-5-9b</x:v>
      </x:c>
      <x:c r="D949" s="23" t="str">
        <x:v>Qwen3.5-9B</x:v>
      </x:c>
      <x:c r="E949" s="23" t="str">
        <x:v>alibaba</x:v>
      </x:c>
      <x:c r="F949" s="78" t="n">
        <x:v>46077</x:v>
      </x:c>
      <x:c r="G949" s="78" t="n">
        <x:v>46094</x:v>
      </x:c>
      <x:c r="H949" s="81" t="n">
        <x:v>0.1224744871391589</x:v>
      </x:c>
      <x:c r="I949" s="81" t="n">
        <x:v>0.122474487139</x:v>
      </x:c>
      <x:c r="J949" s="23" t="str">
        <x:v>active_b</x:v>
      </x:c>
      <x:c r="K949" s="23" t="str">
        <x:v>score_date_current_price_nonprospective</x:v>
      </x:c>
      <x:c r="L949" s="81" t="n">
        <x:v>9</x:v>
      </x:c>
      <x:c r="M949" s="81" t="n">
        <x:v>3.7730594183074295</x:v>
      </x:c>
      <x:c r="N949" s="81" t="n">
        <x:v>-0.3775488648956709</x:v>
      </x:c>
      <x:c r="O949" s="23" t="n">
        <x:v>31</x:v>
      </x:c>
      <x:c r="P949" s="23" t="n">
        <x:v>9</x:v>
      </x:c>
      <x:c r="Q949" s="78" t="n">
        <x:v>46068</x:v>
      </x:c>
      <x:c r="R949" s="23" t="str">
        <x:v>True</x:v>
      </x:c>
      <x:c r="S949" s="23" t="str">
        <x:v>True</x:v>
      </x:c>
      <x:c r="T949" s="23" t="str">
        <x:v>True</x:v>
      </x:c>
    </x:row>
    <x:row r="950">
      <x:c r="A950" s="23" t="str">
        <x:v>active_label_common_panel</x:v>
      </x:c>
      <x:c r="B950" s="23" t="n">
        <x:v>3</x:v>
      </x:c>
      <x:c r="C950" s="23" t="str">
        <x:v>checkpoint:epoch:qwen3-5-9b</x:v>
      </x:c>
      <x:c r="D950" s="23" t="str">
        <x:v>Qwen3.5-9B</x:v>
      </x:c>
      <x:c r="E950" s="23" t="str">
        <x:v>alibaba</x:v>
      </x:c>
      <x:c r="F950" s="78" t="n">
        <x:v>46077</x:v>
      </x:c>
      <x:c r="G950" s="78" t="n">
        <x:v>46094</x:v>
      </x:c>
      <x:c r="H950" s="81" t="n">
        <x:v>0.1224744871391589</x:v>
      </x:c>
      <x:c r="I950" s="81" t="n">
        <x:v>0.122474487139</x:v>
      </x:c>
      <x:c r="J950" s="23" t="str">
        <x:v>total_b</x:v>
      </x:c>
      <x:c r="K950" s="23" t="str">
        <x:v>date_historical_price</x:v>
      </x:c>
      <x:c r="L950" s="81" t="n">
        <x:v>9</x:v>
      </x:c>
      <x:c r="M950" s="81" t="n">
        <x:v>25.271248354735388</x:v>
      </x:c>
      <x:c r="N950" s="81" t="n">
        <x:v>0.44838418638569894</x:v>
      </x:c>
      <x:c r="O950" s="23" t="n">
        <x:v>31</x:v>
      </x:c>
      <x:c r="P950" s="23" t="n">
        <x:v>9</x:v>
      </x:c>
      <x:c r="Q950" s="78" t="n">
        <x:v>46068</x:v>
      </x:c>
      <x:c r="R950" s="23" t="str">
        <x:v>True</x:v>
      </x:c>
      <x:c r="S950" s="23" t="str">
        <x:v>True</x:v>
      </x:c>
      <x:c r="T950" s="23" t="str">
        <x:v>False</x:v>
      </x:c>
    </x:row>
    <x:row r="951">
      <x:c r="A951" s="23" t="str">
        <x:v>active_label_common_panel</x:v>
      </x:c>
      <x:c r="B951" s="23" t="n">
        <x:v>3</x:v>
      </x:c>
      <x:c r="C951" s="23" t="str">
        <x:v>checkpoint:epoch:qwen3-5-9b</x:v>
      </x:c>
      <x:c r="D951" s="23" t="str">
        <x:v>Qwen3.5-9B</x:v>
      </x:c>
      <x:c r="E951" s="23" t="str">
        <x:v>alibaba</x:v>
      </x:c>
      <x:c r="F951" s="78" t="n">
        <x:v>46077</x:v>
      </x:c>
      <x:c r="G951" s="78" t="n">
        <x:v>46094</x:v>
      </x:c>
      <x:c r="H951" s="81" t="n">
        <x:v>0.1224744871391589</x:v>
      </x:c>
      <x:c r="I951" s="81" t="n">
        <x:v>0.122474487139</x:v>
      </x:c>
      <x:c r="J951" s="23" t="str">
        <x:v>total_b</x:v>
      </x:c>
      <x:c r="K951" s="23" t="str">
        <x:v>score_date</x:v>
      </x:c>
      <x:c r="L951" s="81" t="n">
        <x:v>9</x:v>
      </x:c>
      <x:c r="M951" s="81" t="n">
        <x:v>60.54140565724211</x:v>
      </x:c>
      <x:c r="N951" s="81" t="n">
        <x:v>0.8278099907969655</x:v>
      </x:c>
      <x:c r="O951" s="23" t="n">
        <x:v>31</x:v>
      </x:c>
      <x:c r="P951" s="23" t="n">
        <x:v>9</x:v>
      </x:c>
      <x:c r="Q951" s="78" t="n">
        <x:v>46068</x:v>
      </x:c>
      <x:c r="R951" s="23" t="str">
        <x:v>True</x:v>
      </x:c>
      <x:c r="S951" s="23" t="str">
        <x:v>True</x:v>
      </x:c>
      <x:c r="T951" s="23" t="str">
        <x:v>False</x:v>
      </x:c>
    </x:row>
    <x:row r="952">
      <x:c r="A952" s="23" t="str">
        <x:v>active_label_common_panel</x:v>
      </x:c>
      <x:c r="B952" s="23" t="n">
        <x:v>3</x:v>
      </x:c>
      <x:c r="C952" s="23" t="str">
        <x:v>checkpoint:epoch:qwen3-5-9b</x:v>
      </x:c>
      <x:c r="D952" s="23" t="str">
        <x:v>Qwen3.5-9B</x:v>
      </x:c>
      <x:c r="E952" s="23" t="str">
        <x:v>alibaba</x:v>
      </x:c>
      <x:c r="F952" s="78" t="n">
        <x:v>46077</x:v>
      </x:c>
      <x:c r="G952" s="78" t="n">
        <x:v>46094</x:v>
      </x:c>
      <x:c r="H952" s="81" t="n">
        <x:v>0.1224744871391589</x:v>
      </x:c>
      <x:c r="I952" s="81" t="n">
        <x:v>0.122474487139</x:v>
      </x:c>
      <x:c r="J952" s="23" t="str">
        <x:v>total_b</x:v>
      </x:c>
      <x:c r="K952" s="23" t="str">
        <x:v>score_date_historical_price</x:v>
      </x:c>
      <x:c r="L952" s="81" t="n">
        <x:v>9</x:v>
      </x:c>
      <x:c r="M952" s="81" t="n">
        <x:v>28.310860559160428</x:v>
      </x:c>
      <x:c r="N952" s="81" t="n">
        <x:v>0.49771056128270075</x:v>
      </x:c>
      <x:c r="O952" s="23" t="n">
        <x:v>31</x:v>
      </x:c>
      <x:c r="P952" s="23" t="n">
        <x:v>9</x:v>
      </x:c>
      <x:c r="Q952" s="78" t="n">
        <x:v>46068</x:v>
      </x:c>
      <x:c r="R952" s="23" t="str">
        <x:v>True</x:v>
      </x:c>
      <x:c r="S952" s="23" t="str">
        <x:v>True</x:v>
      </x:c>
      <x:c r="T952" s="23" t="str">
        <x:v>False</x:v>
      </x:c>
    </x:row>
    <x:row r="953">
      <x:c r="A953" s="23" t="str">
        <x:v>active_label_common_panel</x:v>
      </x:c>
      <x:c r="B953" s="23" t="n">
        <x:v>3</x:v>
      </x:c>
      <x:c r="C953" s="23" t="str">
        <x:v>checkpoint:epoch:qwen3-5-9b</x:v>
      </x:c>
      <x:c r="D953" s="23" t="str">
        <x:v>Qwen3.5-9B</x:v>
      </x:c>
      <x:c r="E953" s="23" t="str">
        <x:v>alibaba</x:v>
      </x:c>
      <x:c r="F953" s="78" t="n">
        <x:v>46077</x:v>
      </x:c>
      <x:c r="G953" s="78" t="n">
        <x:v>46094</x:v>
      </x:c>
      <x:c r="H953" s="81" t="n">
        <x:v>0.1224744871391589</x:v>
      </x:c>
      <x:c r="I953" s="81" t="n">
        <x:v>0.122474487139</x:v>
      </x:c>
      <x:c r="J953" s="23" t="str">
        <x:v>total_b</x:v>
      </x:c>
      <x:c r="K953" s="23" t="str">
        <x:v>score_date_current_price_nonprospective</x:v>
      </x:c>
      <x:c r="L953" s="81" t="n">
        <x:v>9</x:v>
      </x:c>
      <x:c r="M953" s="81" t="n">
        <x:v>29.605660813163983</x:v>
      </x:c>
      <x:c r="N953" s="81" t="n">
        <x:v>0.517132249757036</x:v>
      </x:c>
      <x:c r="O953" s="23" t="n">
        <x:v>31</x:v>
      </x:c>
      <x:c r="P953" s="23" t="n">
        <x:v>9</x:v>
      </x:c>
      <x:c r="Q953" s="78" t="n">
        <x:v>46068</x:v>
      </x:c>
      <x:c r="R953" s="23" t="str">
        <x:v>True</x:v>
      </x:c>
      <x:c r="S953" s="23" t="str">
        <x:v>True</x:v>
      </x:c>
      <x:c r="T953" s="23" t="str">
        <x:v>True</x:v>
      </x:c>
    </x:row>
    <x:row r="954">
      <x:c r="A954" s="23" t="str">
        <x:v>active_label_common_panel</x:v>
      </x:c>
      <x:c r="B954" s="23" t="n">
        <x:v>3</x:v>
      </x:c>
      <x:c r="C954" s="23" t="str">
        <x:v>checkpoint:google:gemma-4-31b-it</x:v>
      </x:c>
      <x:c r="D954" s="23" t="str">
        <x:v>Gemma 4 31B IT</x:v>
      </x:c>
      <x:c r="E954" s="23" t="str">
        <x:v>google</x:v>
      </x:c>
      <x:c r="F954" s="78" t="n">
        <x:v>46114</x:v>
      </x:c>
      <x:c r="G954" s="78" t="n">
        <x:v>46117</x:v>
      </x:c>
      <x:c r="H954" s="81" t="n">
        <x:v>0.23664319132398465</x:v>
      </x:c>
      <x:c r="I954" s="81" t="n">
        <x:v>0.236643191324</x:v>
      </x:c>
      <x:c r="J954" s="23" t="str">
        <x:v>active_b</x:v>
      </x:c>
      <x:c r="K954" s="23" t="str">
        <x:v>date_historical_price</x:v>
      </x:c>
      <x:c r="L954" s="81" t="n">
        <x:v>31</x:v>
      </x:c>
      <x:c r="M954" s="81" t="n">
        <x:v>5.982444781675574</x:v>
      </x:c>
      <x:c r="N954" s="81" t="n">
        <x:v>-0.7144829950944344</x:v>
      </x:c>
      <x:c r="O954" s="23" t="n">
        <x:v>45</x:v>
      </x:c>
      <x:c r="P954" s="23" t="n">
        <x:v>10</x:v>
      </x:c>
      <x:c r="Q954" s="78" t="n">
        <x:v>46094</x:v>
      </x:c>
      <x:c r="R954" s="23" t="str">
        <x:v>True</x:v>
      </x:c>
      <x:c r="S954" s="23" t="str">
        <x:v>True</x:v>
      </x:c>
      <x:c r="T954" s="23" t="str">
        <x:v>False</x:v>
      </x:c>
    </x:row>
    <x:row r="955">
      <x:c r="A955" s="23" t="str">
        <x:v>active_label_common_panel</x:v>
      </x:c>
      <x:c r="B955" s="23" t="n">
        <x:v>3</x:v>
      </x:c>
      <x:c r="C955" s="23" t="str">
        <x:v>checkpoint:google:gemma-4-31b-it</x:v>
      </x:c>
      <x:c r="D955" s="23" t="str">
        <x:v>Gemma 4 31B IT</x:v>
      </x:c>
      <x:c r="E955" s="23" t="str">
        <x:v>google</x:v>
      </x:c>
      <x:c r="F955" s="78" t="n">
        <x:v>46114</x:v>
      </x:c>
      <x:c r="G955" s="78" t="n">
        <x:v>46117</x:v>
      </x:c>
      <x:c r="H955" s="81" t="n">
        <x:v>0.23664319132398465</x:v>
      </x:c>
      <x:c r="I955" s="81" t="n">
        <x:v>0.236643191324</x:v>
      </x:c>
      <x:c r="J955" s="23" t="str">
        <x:v>active_b</x:v>
      </x:c>
      <x:c r="K955" s="23" t="str">
        <x:v>score_date</x:v>
      </x:c>
      <x:c r="L955" s="81" t="n">
        <x:v>31</x:v>
      </x:c>
      <x:c r="M955" s="81" t="n">
        <x:v>9.516735321530847</x:v>
      </x:c>
      <x:c r="N955" s="81" t="n">
        <x:v>-0.512873702908553</x:v>
      </x:c>
      <x:c r="O955" s="23" t="n">
        <x:v>45</x:v>
      </x:c>
      <x:c r="P955" s="23" t="n">
        <x:v>10</x:v>
      </x:c>
      <x:c r="Q955" s="78" t="n">
        <x:v>46094</x:v>
      </x:c>
      <x:c r="R955" s="23" t="str">
        <x:v>True</x:v>
      </x:c>
      <x:c r="S955" s="23" t="str">
        <x:v>True</x:v>
      </x:c>
      <x:c r="T955" s="23" t="str">
        <x:v>False</x:v>
      </x:c>
    </x:row>
    <x:row r="956">
      <x:c r="A956" s="23" t="str">
        <x:v>active_label_common_panel</x:v>
      </x:c>
      <x:c r="B956" s="23" t="n">
        <x:v>3</x:v>
      </x:c>
      <x:c r="C956" s="23" t="str">
        <x:v>checkpoint:google:gemma-4-31b-it</x:v>
      </x:c>
      <x:c r="D956" s="23" t="str">
        <x:v>Gemma 4 31B IT</x:v>
      </x:c>
      <x:c r="E956" s="23" t="str">
        <x:v>google</x:v>
      </x:c>
      <x:c r="F956" s="78" t="n">
        <x:v>46114</x:v>
      </x:c>
      <x:c r="G956" s="78" t="n">
        <x:v>46117</x:v>
      </x:c>
      <x:c r="H956" s="81" t="n">
        <x:v>0.23664319132398465</x:v>
      </x:c>
      <x:c r="I956" s="81" t="n">
        <x:v>0.236643191324</x:v>
      </x:c>
      <x:c r="J956" s="23" t="str">
        <x:v>active_b</x:v>
      </x:c>
      <x:c r="K956" s="23" t="str">
        <x:v>score_date_historical_price</x:v>
      </x:c>
      <x:c r="L956" s="81" t="n">
        <x:v>31</x:v>
      </x:c>
      <x:c r="M956" s="81" t="n">
        <x:v>5.862752140481565</x:v>
      </x:c>
      <x:c r="N956" s="81" t="n">
        <x:v>-0.723260159925195</x:v>
      </x:c>
      <x:c r="O956" s="23" t="n">
        <x:v>45</x:v>
      </x:c>
      <x:c r="P956" s="23" t="n">
        <x:v>10</x:v>
      </x:c>
      <x:c r="Q956" s="78" t="n">
        <x:v>46094</x:v>
      </x:c>
      <x:c r="R956" s="23" t="str">
        <x:v>True</x:v>
      </x:c>
      <x:c r="S956" s="23" t="str">
        <x:v>True</x:v>
      </x:c>
      <x:c r="T956" s="23" t="str">
        <x:v>False</x:v>
      </x:c>
    </x:row>
    <x:row r="957">
      <x:c r="A957" s="23" t="str">
        <x:v>active_label_common_panel</x:v>
      </x:c>
      <x:c r="B957" s="23" t="n">
        <x:v>3</x:v>
      </x:c>
      <x:c r="C957" s="23" t="str">
        <x:v>checkpoint:google:gemma-4-31b-it</x:v>
      </x:c>
      <x:c r="D957" s="23" t="str">
        <x:v>Gemma 4 31B IT</x:v>
      </x:c>
      <x:c r="E957" s="23" t="str">
        <x:v>google</x:v>
      </x:c>
      <x:c r="F957" s="78" t="n">
        <x:v>46114</x:v>
      </x:c>
      <x:c r="G957" s="78" t="n">
        <x:v>46117</x:v>
      </x:c>
      <x:c r="H957" s="81" t="n">
        <x:v>0.23664319132398465</x:v>
      </x:c>
      <x:c r="I957" s="81" t="n">
        <x:v>0.236643191324</x:v>
      </x:c>
      <x:c r="J957" s="23" t="str">
        <x:v>active_b</x:v>
      </x:c>
      <x:c r="K957" s="23" t="str">
        <x:v>score_date_current_price_nonprospective</x:v>
      </x:c>
      <x:c r="L957" s="81" t="n">
        <x:v>31</x:v>
      </x:c>
      <x:c r="M957" s="81" t="n">
        <x:v>5.318644495328214</x:v>
      </x:c>
      <x:c r="N957" s="81" t="n">
        <x:v>-0.7655607313153591</x:v>
      </x:c>
      <x:c r="O957" s="23" t="n">
        <x:v>45</x:v>
      </x:c>
      <x:c r="P957" s="23" t="n">
        <x:v>10</x:v>
      </x:c>
      <x:c r="Q957" s="78" t="n">
        <x:v>46094</x:v>
      </x:c>
      <x:c r="R957" s="23" t="str">
        <x:v>True</x:v>
      </x:c>
      <x:c r="S957" s="23" t="str">
        <x:v>True</x:v>
      </x:c>
      <x:c r="T957" s="23" t="str">
        <x:v>True</x:v>
      </x:c>
    </x:row>
    <x:row r="958">
      <x:c r="A958" s="23" t="str">
        <x:v>active_label_common_panel</x:v>
      </x:c>
      <x:c r="B958" s="23" t="n">
        <x:v>3</x:v>
      </x:c>
      <x:c r="C958" s="23" t="str">
        <x:v>checkpoint:google:gemma-4-31b-it</x:v>
      </x:c>
      <x:c r="D958" s="23" t="str">
        <x:v>Gemma 4 31B IT</x:v>
      </x:c>
      <x:c r="E958" s="23" t="str">
        <x:v>google</x:v>
      </x:c>
      <x:c r="F958" s="78" t="n">
        <x:v>46114</x:v>
      </x:c>
      <x:c r="G958" s="78" t="n">
        <x:v>46117</x:v>
      </x:c>
      <x:c r="H958" s="81" t="n">
        <x:v>0.23664319132398465</x:v>
      </x:c>
      <x:c r="I958" s="81" t="n">
        <x:v>0.236643191324</x:v>
      </x:c>
      <x:c r="J958" s="23" t="str">
        <x:v>total_b</x:v>
      </x:c>
      <x:c r="K958" s="23" t="str">
        <x:v>date_historical_price</x:v>
      </x:c>
      <x:c r="L958" s="81" t="n">
        <x:v>31</x:v>
      </x:c>
      <x:c r="M958" s="81" t="n">
        <x:v>61.198534607230954</x:v>
      </x:c>
      <x:c r="N958" s="81" t="n">
        <x:v>0.29537932929800803</x:v>
      </x:c>
      <x:c r="O958" s="23" t="n">
        <x:v>45</x:v>
      </x:c>
      <x:c r="P958" s="23" t="n">
        <x:v>10</x:v>
      </x:c>
      <x:c r="Q958" s="78" t="n">
        <x:v>46094</x:v>
      </x:c>
      <x:c r="R958" s="23" t="str">
        <x:v>True</x:v>
      </x:c>
      <x:c r="S958" s="23" t="str">
        <x:v>True</x:v>
      </x:c>
      <x:c r="T958" s="23" t="str">
        <x:v>False</x:v>
      </x:c>
    </x:row>
    <x:row r="959">
      <x:c r="A959" s="23" t="str">
        <x:v>active_label_common_panel</x:v>
      </x:c>
      <x:c r="B959" s="23" t="n">
        <x:v>3</x:v>
      </x:c>
      <x:c r="C959" s="23" t="str">
        <x:v>checkpoint:google:gemma-4-31b-it</x:v>
      </x:c>
      <x:c r="D959" s="23" t="str">
        <x:v>Gemma 4 31B IT</x:v>
      </x:c>
      <x:c r="E959" s="23" t="str">
        <x:v>google</x:v>
      </x:c>
      <x:c r="F959" s="78" t="n">
        <x:v>46114</x:v>
      </x:c>
      <x:c r="G959" s="78" t="n">
        <x:v>46117</x:v>
      </x:c>
      <x:c r="H959" s="81" t="n">
        <x:v>0.23664319132398465</x:v>
      </x:c>
      <x:c r="I959" s="81" t="n">
        <x:v>0.236643191324</x:v>
      </x:c>
      <x:c r="J959" s="23" t="str">
        <x:v>total_b</x:v>
      </x:c>
      <x:c r="K959" s="23" t="str">
        <x:v>score_date</x:v>
      </x:c>
      <x:c r="L959" s="81" t="n">
        <x:v>31</x:v>
      </x:c>
      <x:c r="M959" s="81" t="n">
        <x:v>163.59023207121976</x:v>
      </x:c>
      <x:c r="N959" s="81" t="n">
        <x:v>0.722395674668419</x:v>
      </x:c>
      <x:c r="O959" s="23" t="n">
        <x:v>45</x:v>
      </x:c>
      <x:c r="P959" s="23" t="n">
        <x:v>10</x:v>
      </x:c>
      <x:c r="Q959" s="78" t="n">
        <x:v>46094</x:v>
      </x:c>
      <x:c r="R959" s="23" t="str">
        <x:v>True</x:v>
      </x:c>
      <x:c r="S959" s="23" t="str">
        <x:v>True</x:v>
      </x:c>
      <x:c r="T959" s="23" t="str">
        <x:v>False</x:v>
      </x:c>
    </x:row>
    <x:row r="960">
      <x:c r="A960" s="23" t="str">
        <x:v>active_label_common_panel</x:v>
      </x:c>
      <x:c r="B960" s="23" t="n">
        <x:v>3</x:v>
      </x:c>
      <x:c r="C960" s="23" t="str">
        <x:v>checkpoint:google:gemma-4-31b-it</x:v>
      </x:c>
      <x:c r="D960" s="23" t="str">
        <x:v>Gemma 4 31B IT</x:v>
      </x:c>
      <x:c r="E960" s="23" t="str">
        <x:v>google</x:v>
      </x:c>
      <x:c r="F960" s="78" t="n">
        <x:v>46114</x:v>
      </x:c>
      <x:c r="G960" s="78" t="n">
        <x:v>46117</x:v>
      </x:c>
      <x:c r="H960" s="81" t="n">
        <x:v>0.23664319132398465</x:v>
      </x:c>
      <x:c r="I960" s="81" t="n">
        <x:v>0.236643191324</x:v>
      </x:c>
      <x:c r="J960" s="23" t="str">
        <x:v>total_b</x:v>
      </x:c>
      <x:c r="K960" s="23" t="str">
        <x:v>score_date_historical_price</x:v>
      </x:c>
      <x:c r="L960" s="81" t="n">
        <x:v>31</x:v>
      </x:c>
      <x:c r="M960" s="81" t="n">
        <x:v>83.89910995018532</x:v>
      </x:c>
      <x:c r="N960" s="81" t="n">
        <x:v>0.43239565977424327</x:v>
      </x:c>
      <x:c r="O960" s="23" t="n">
        <x:v>45</x:v>
      </x:c>
      <x:c r="P960" s="23" t="n">
        <x:v>10</x:v>
      </x:c>
      <x:c r="Q960" s="78" t="n">
        <x:v>46094</x:v>
      </x:c>
      <x:c r="R960" s="23" t="str">
        <x:v>True</x:v>
      </x:c>
      <x:c r="S960" s="23" t="str">
        <x:v>True</x:v>
      </x:c>
      <x:c r="T960" s="23" t="str">
        <x:v>False</x:v>
      </x:c>
    </x:row>
    <x:row r="961">
      <x:c r="A961" s="23" t="str">
        <x:v>active_label_common_panel</x:v>
      </x:c>
      <x:c r="B961" s="23" t="n">
        <x:v>3</x:v>
      </x:c>
      <x:c r="C961" s="23" t="str">
        <x:v>checkpoint:google:gemma-4-31b-it</x:v>
      </x:c>
      <x:c r="D961" s="23" t="str">
        <x:v>Gemma 4 31B IT</x:v>
      </x:c>
      <x:c r="E961" s="23" t="str">
        <x:v>google</x:v>
      </x:c>
      <x:c r="F961" s="78" t="n">
        <x:v>46114</x:v>
      </x:c>
      <x:c r="G961" s="78" t="n">
        <x:v>46117</x:v>
      </x:c>
      <x:c r="H961" s="81" t="n">
        <x:v>0.23664319132398465</x:v>
      </x:c>
      <x:c r="I961" s="81" t="n">
        <x:v>0.236643191324</x:v>
      </x:c>
      <x:c r="J961" s="23" t="str">
        <x:v>total_b</x:v>
      </x:c>
      <x:c r="K961" s="23" t="str">
        <x:v>score_date_current_price_nonprospective</x:v>
      </x:c>
      <x:c r="L961" s="81" t="n">
        <x:v>31</x:v>
      </x:c>
      <x:c r="M961" s="81" t="n">
        <x:v>78.506404836232</x:v>
      </x:c>
      <x:c r="N961" s="81" t="n">
        <x:v>0.403543395669758</x:v>
      </x:c>
      <x:c r="O961" s="23" t="n">
        <x:v>45</x:v>
      </x:c>
      <x:c r="P961" s="23" t="n">
        <x:v>10</x:v>
      </x:c>
      <x:c r="Q961" s="78" t="n">
        <x:v>46094</x:v>
      </x:c>
      <x:c r="R961" s="23" t="str">
        <x:v>True</x:v>
      </x:c>
      <x:c r="S961" s="23" t="str">
        <x:v>True</x:v>
      </x:c>
      <x:c r="T961" s="23" t="str">
        <x:v>True</x:v>
      </x:c>
    </x:row>
    <x:row r="962">
      <x:c r="A962" s="23" t="str">
        <x:v>active_label_common_panel</x:v>
      </x:c>
      <x:c r="B962" s="23" t="n">
        <x:v>3</x:v>
      </x:c>
      <x:c r="C962" s="23" t="str">
        <x:v>checkpoint:epoch:gemma-4-26b-a4b</x:v>
      </x:c>
      <x:c r="D962" s="23" t="str">
        <x:v>Gemma 4 26B A4B</x:v>
      </x:c>
      <x:c r="E962" s="23" t="str">
        <x:v>google</x:v>
      </x:c>
      <x:c r="F962" s="78" t="n">
        <x:v>46114</x:v>
      </x:c>
      <x:c r="G962" s="78" t="n">
        <x:v>46118</x:v>
      </x:c>
      <x:c r="H962" s="81" t="n">
        <x:v>0.2280350850198276</x:v>
      </x:c>
      <x:c r="I962" s="81" t="n">
        <x:v>0.22803508502</x:v>
      </x:c>
      <x:c r="J962" s="23" t="str">
        <x:v>active_b</x:v>
      </x:c>
      <x:c r="K962" s="23" t="str">
        <x:v>date_historical_price</x:v>
      </x:c>
      <x:c r="L962" s="81" t="n">
        <x:v>3.8</x:v>
      </x:c>
      <x:c r="M962" s="81" t="n">
        <x:v>5.815718700717247</x:v>
      </x:c>
      <x:c r="N962" s="81" t="n">
        <x:v>0.18481979544312183</x:v>
      </x:c>
      <x:c r="O962" s="23" t="n">
        <x:v>45</x:v>
      </x:c>
      <x:c r="P962" s="23" t="n">
        <x:v>10</x:v>
      </x:c>
      <x:c r="Q962" s="78" t="n">
        <x:v>46094</x:v>
      </x:c>
      <x:c r="R962" s="23" t="str">
        <x:v>True</x:v>
      </x:c>
      <x:c r="S962" s="23" t="str">
        <x:v>True</x:v>
      </x:c>
      <x:c r="T962" s="23" t="str">
        <x:v>False</x:v>
      </x:c>
    </x:row>
    <x:row r="963">
      <x:c r="A963" s="23" t="str">
        <x:v>active_label_common_panel</x:v>
      </x:c>
      <x:c r="B963" s="23" t="n">
        <x:v>3</x:v>
      </x:c>
      <x:c r="C963" s="23" t="str">
        <x:v>checkpoint:epoch:gemma-4-26b-a4b</x:v>
      </x:c>
      <x:c r="D963" s="23" t="str">
        <x:v>Gemma 4 26B A4B</x:v>
      </x:c>
      <x:c r="E963" s="23" t="str">
        <x:v>google</x:v>
      </x:c>
      <x:c r="F963" s="78" t="n">
        <x:v>46114</x:v>
      </x:c>
      <x:c r="G963" s="78" t="n">
        <x:v>46118</x:v>
      </x:c>
      <x:c r="H963" s="81" t="n">
        <x:v>0.2280350850198276</x:v>
      </x:c>
      <x:c r="I963" s="81" t="n">
        <x:v>0.22803508502</x:v>
      </x:c>
      <x:c r="J963" s="23" t="str">
        <x:v>active_b</x:v>
      </x:c>
      <x:c r="K963" s="23" t="str">
        <x:v>score_date</x:v>
      </x:c>
      <x:c r="L963" s="81" t="n">
        <x:v>3.8</x:v>
      </x:c>
      <x:c r="M963" s="81" t="n">
        <x:v>7.505946818207796</x:v>
      </x:c>
      <x:c r="N963" s="81" t="n">
        <x:v>0.2956218863698305</x:v>
      </x:c>
      <x:c r="O963" s="23" t="n">
        <x:v>45</x:v>
      </x:c>
      <x:c r="P963" s="23" t="n">
        <x:v>10</x:v>
      </x:c>
      <x:c r="Q963" s="78" t="n">
        <x:v>46094</x:v>
      </x:c>
      <x:c r="R963" s="23" t="str">
        <x:v>True</x:v>
      </x:c>
      <x:c r="S963" s="23" t="str">
        <x:v>True</x:v>
      </x:c>
      <x:c r="T963" s="23" t="str">
        <x:v>False</x:v>
      </x:c>
    </x:row>
    <x:row r="964">
      <x:c r="A964" s="23" t="str">
        <x:v>active_label_common_panel</x:v>
      </x:c>
      <x:c r="B964" s="23" t="n">
        <x:v>3</x:v>
      </x:c>
      <x:c r="C964" s="23" t="str">
        <x:v>checkpoint:epoch:gemma-4-26b-a4b</x:v>
      </x:c>
      <x:c r="D964" s="23" t="str">
        <x:v>Gemma 4 26B A4B</x:v>
      </x:c>
      <x:c r="E964" s="23" t="str">
        <x:v>google</x:v>
      </x:c>
      <x:c r="F964" s="78" t="n">
        <x:v>46114</x:v>
      </x:c>
      <x:c r="G964" s="78" t="n">
        <x:v>46118</x:v>
      </x:c>
      <x:c r="H964" s="81" t="n">
        <x:v>0.2280350850198276</x:v>
      </x:c>
      <x:c r="I964" s="81" t="n">
        <x:v>0.22803508502</x:v>
      </x:c>
      <x:c r="J964" s="23" t="str">
        <x:v>active_b</x:v>
      </x:c>
      <x:c r="K964" s="23" t="str">
        <x:v>score_date_historical_price</x:v>
      </x:c>
      <x:c r="L964" s="81" t="n">
        <x:v>3.8</x:v>
      </x:c>
      <x:c r="M964" s="81" t="n">
        <x:v>5.792374572812325</x:v>
      </x:c>
      <x:c r="N964" s="81" t="n">
        <x:v>0.18307304180113723</x:v>
      </x:c>
      <x:c r="O964" s="23" t="n">
        <x:v>45</x:v>
      </x:c>
      <x:c r="P964" s="23" t="n">
        <x:v>10</x:v>
      </x:c>
      <x:c r="Q964" s="78" t="n">
        <x:v>46094</x:v>
      </x:c>
      <x:c r="R964" s="23" t="str">
        <x:v>True</x:v>
      </x:c>
      <x:c r="S964" s="23" t="str">
        <x:v>True</x:v>
      </x:c>
      <x:c r="T964" s="23" t="str">
        <x:v>False</x:v>
      </x:c>
    </x:row>
    <x:row r="965">
      <x:c r="A965" s="23" t="str">
        <x:v>active_label_common_panel</x:v>
      </x:c>
      <x:c r="B965" s="23" t="n">
        <x:v>3</x:v>
      </x:c>
      <x:c r="C965" s="23" t="str">
        <x:v>checkpoint:epoch:gemma-4-26b-a4b</x:v>
      </x:c>
      <x:c r="D965" s="23" t="str">
        <x:v>Gemma 4 26B A4B</x:v>
      </x:c>
      <x:c r="E965" s="23" t="str">
        <x:v>google</x:v>
      </x:c>
      <x:c r="F965" s="78" t="n">
        <x:v>46114</x:v>
      </x:c>
      <x:c r="G965" s="78" t="n">
        <x:v>46118</x:v>
      </x:c>
      <x:c r="H965" s="81" t="n">
        <x:v>0.2280350850198276</x:v>
      </x:c>
      <x:c r="I965" s="81" t="n">
        <x:v>0.22803508502</x:v>
      </x:c>
      <x:c r="J965" s="23" t="str">
        <x:v>active_b</x:v>
      </x:c>
      <x:c r="K965" s="23" t="str">
        <x:v>score_date_current_price_nonprospective</x:v>
      </x:c>
      <x:c r="L965" s="81" t="n">
        <x:v>3.8</x:v>
      </x:c>
      <x:c r="M965" s="81" t="n">
        <x:v>5.505936469545924</x:v>
      </x:c>
      <x:c r="N965" s="81" t="n">
        <x:v>0.16104759934627375</x:v>
      </x:c>
      <x:c r="O965" s="23" t="n">
        <x:v>45</x:v>
      </x:c>
      <x:c r="P965" s="23" t="n">
        <x:v>10</x:v>
      </x:c>
      <x:c r="Q965" s="78" t="n">
        <x:v>46094</x:v>
      </x:c>
      <x:c r="R965" s="23" t="str">
        <x:v>True</x:v>
      </x:c>
      <x:c r="S965" s="23" t="str">
        <x:v>True</x:v>
      </x:c>
      <x:c r="T965" s="23" t="str">
        <x:v>True</x:v>
      </x:c>
    </x:row>
    <x:row r="966">
      <x:c r="A966" s="23" t="str">
        <x:v>active_label_common_panel</x:v>
      </x:c>
      <x:c r="B966" s="23" t="n">
        <x:v>3</x:v>
      </x:c>
      <x:c r="C966" s="23" t="str">
        <x:v>checkpoint:epoch:gemma-4-26b-a4b</x:v>
      </x:c>
      <x:c r="D966" s="23" t="str">
        <x:v>Gemma 4 26B A4B</x:v>
      </x:c>
      <x:c r="E966" s="23" t="str">
        <x:v>google</x:v>
      </x:c>
      <x:c r="F966" s="78" t="n">
        <x:v>46114</x:v>
      </x:c>
      <x:c r="G966" s="78" t="n">
        <x:v>46118</x:v>
      </x:c>
      <x:c r="H966" s="81" t="n">
        <x:v>0.2280350850198276</x:v>
      </x:c>
      <x:c r="I966" s="81" t="n">
        <x:v>0.22803508502</x:v>
      </x:c>
      <x:c r="J966" s="23" t="str">
        <x:v>total_b</x:v>
      </x:c>
      <x:c r="K966" s="23" t="str">
        <x:v>date_historical_price</x:v>
      </x:c>
      <x:c r="L966" s="81" t="n">
        <x:v>25.2</x:v>
      </x:c>
      <x:c r="M966" s="81" t="n">
        <x:v>57.881494488323455</x:v>
      </x:c>
      <x:c r="N966" s="81" t="n">
        <x:v>0.3611391952047254</x:v>
      </x:c>
      <x:c r="O966" s="23" t="n">
        <x:v>45</x:v>
      </x:c>
      <x:c r="P966" s="23" t="n">
        <x:v>10</x:v>
      </x:c>
      <x:c r="Q966" s="78" t="n">
        <x:v>46094</x:v>
      </x:c>
      <x:c r="R966" s="23" t="str">
        <x:v>True</x:v>
      </x:c>
      <x:c r="S966" s="23" t="str">
        <x:v>True</x:v>
      </x:c>
      <x:c r="T966" s="23" t="str">
        <x:v>False</x:v>
      </x:c>
    </x:row>
    <x:row r="967">
      <x:c r="A967" s="23" t="str">
        <x:v>active_label_common_panel</x:v>
      </x:c>
      <x:c r="B967" s="23" t="n">
        <x:v>3</x:v>
      </x:c>
      <x:c r="C967" s="23" t="str">
        <x:v>checkpoint:epoch:gemma-4-26b-a4b</x:v>
      </x:c>
      <x:c r="D967" s="23" t="str">
        <x:v>Gemma 4 26B A4B</x:v>
      </x:c>
      <x:c r="E967" s="23" t="str">
        <x:v>google</x:v>
      </x:c>
      <x:c r="F967" s="78" t="n">
        <x:v>46114</x:v>
      </x:c>
      <x:c r="G967" s="78" t="n">
        <x:v>46118</x:v>
      </x:c>
      <x:c r="H967" s="81" t="n">
        <x:v>0.2280350850198276</x:v>
      </x:c>
      <x:c r="I967" s="81" t="n">
        <x:v>0.22803508502</x:v>
      </x:c>
      <x:c r="J967" s="23" t="str">
        <x:v>total_b</x:v>
      </x:c>
      <x:c r="K967" s="23" t="str">
        <x:v>score_date</x:v>
      </x:c>
      <x:c r="L967" s="81" t="n">
        <x:v>25.2</x:v>
      </x:c>
      <x:c r="M967" s="81" t="n">
        <x:v>88.09405839023742</x:v>
      </x:c>
      <x:c r="N967" s="81" t="n">
        <x:v>0.5435460771043866</x:v>
      </x:c>
      <x:c r="O967" s="23" t="n">
        <x:v>45</x:v>
      </x:c>
      <x:c r="P967" s="23" t="n">
        <x:v>10</x:v>
      </x:c>
      <x:c r="Q967" s="78" t="n">
        <x:v>46094</x:v>
      </x:c>
      <x:c r="R967" s="23" t="str">
        <x:v>True</x:v>
      </x:c>
      <x:c r="S967" s="23" t="str">
        <x:v>True</x:v>
      </x:c>
      <x:c r="T967" s="23" t="str">
        <x:v>False</x:v>
      </x:c>
    </x:row>
    <x:row r="968">
      <x:c r="A968" s="23" t="str">
        <x:v>active_label_common_panel</x:v>
      </x:c>
      <x:c r="B968" s="23" t="n">
        <x:v>3</x:v>
      </x:c>
      <x:c r="C968" s="23" t="str">
        <x:v>checkpoint:epoch:gemma-4-26b-a4b</x:v>
      </x:c>
      <x:c r="D968" s="23" t="str">
        <x:v>Gemma 4 26B A4B</x:v>
      </x:c>
      <x:c r="E968" s="23" t="str">
        <x:v>google</x:v>
      </x:c>
      <x:c r="F968" s="78" t="n">
        <x:v>46114</x:v>
      </x:c>
      <x:c r="G968" s="78" t="n">
        <x:v>46118</x:v>
      </x:c>
      <x:c r="H968" s="81" t="n">
        <x:v>0.2280350850198276</x:v>
      </x:c>
      <x:c r="I968" s="81" t="n">
        <x:v>0.22803508502</x:v>
      </x:c>
      <x:c r="J968" s="23" t="str">
        <x:v>total_b</x:v>
      </x:c>
      <x:c r="K968" s="23" t="str">
        <x:v>score_date_historical_price</x:v>
      </x:c>
      <x:c r="L968" s="81" t="n">
        <x:v>25.2</x:v>
      </x:c>
      <x:c r="M968" s="81" t="n">
        <x:v>61.63217767363915</x:v>
      </x:c>
      <x:c r="N968" s="81" t="n">
        <x:v>0.3884069723156146</x:v>
      </x:c>
      <x:c r="O968" s="23" t="n">
        <x:v>45</x:v>
      </x:c>
      <x:c r="P968" s="23" t="n">
        <x:v>10</x:v>
      </x:c>
      <x:c r="Q968" s="78" t="n">
        <x:v>46094</x:v>
      </x:c>
      <x:c r="R968" s="23" t="str">
        <x:v>True</x:v>
      </x:c>
      <x:c r="S968" s="23" t="str">
        <x:v>True</x:v>
      </x:c>
      <x:c r="T968" s="23" t="str">
        <x:v>False</x:v>
      </x:c>
    </x:row>
    <x:row r="969">
      <x:c r="A969" s="23" t="str">
        <x:v>active_label_common_panel</x:v>
      </x:c>
      <x:c r="B969" s="23" t="n">
        <x:v>3</x:v>
      </x:c>
      <x:c r="C969" s="23" t="str">
        <x:v>checkpoint:epoch:gemma-4-26b-a4b</x:v>
      </x:c>
      <x:c r="D969" s="23" t="str">
        <x:v>Gemma 4 26B A4B</x:v>
      </x:c>
      <x:c r="E969" s="23" t="str">
        <x:v>google</x:v>
      </x:c>
      <x:c r="F969" s="78" t="n">
        <x:v>46114</x:v>
      </x:c>
      <x:c r="G969" s="78" t="n">
        <x:v>46118</x:v>
      </x:c>
      <x:c r="H969" s="81" t="n">
        <x:v>0.2280350850198276</x:v>
      </x:c>
      <x:c r="I969" s="81" t="n">
        <x:v>0.22803508502</x:v>
      </x:c>
      <x:c r="J969" s="23" t="str">
        <x:v>total_b</x:v>
      </x:c>
      <x:c r="K969" s="23" t="str">
        <x:v>score_date_current_price_nonprospective</x:v>
      </x:c>
      <x:c r="L969" s="81" t="n">
        <x:v>25.2</x:v>
      </x:c>
      <x:c r="M969" s="81" t="n">
        <x:v>59.584665458785494</x:v>
      </x:c>
      <x:c r="N969" s="81" t="n">
        <x:v>0.3737339645372139</x:v>
      </x:c>
      <x:c r="O969" s="23" t="n">
        <x:v>45</x:v>
      </x:c>
      <x:c r="P969" s="23" t="n">
        <x:v>10</x:v>
      </x:c>
      <x:c r="Q969" s="78" t="n">
        <x:v>46094</x:v>
      </x:c>
      <x:c r="R969" s="23" t="str">
        <x:v>True</x:v>
      </x:c>
      <x:c r="S969" s="23" t="str">
        <x:v>True</x:v>
      </x:c>
      <x:c r="T969" s="23" t="str">
        <x:v>True</x:v>
      </x:c>
    </x:row>
    <x:row r="970">
      <x:c r="A970" s="23" t="str">
        <x:v>active_label_common_panel</x:v>
      </x:c>
      <x:c r="B970" s="23" t="n">
        <x:v>3</x:v>
      </x:c>
      <x:c r="C970" s="23" t="str">
        <x:v>checkpoint:z-ai-zhipu-ai:glm-5-1</x:v>
      </x:c>
      <x:c r="D970" s="23" t="str">
        <x:v>GLM-5.1</x:v>
      </x:c>
      <x:c r="E970" s="23" t="str">
        <x:v>zai</x:v>
      </x:c>
      <x:c r="F970" s="78" t="n">
        <x:v>46119</x:v>
      </x:c>
      <x:c r="G970" s="78" t="n">
        <x:v>46122</x:v>
      </x:c>
      <x:c r="H970" s="81" t="n">
        <x:v>2.2337412562783543</x:v>
      </x:c>
      <x:c r="I970" s="81" t="n">
        <x:v>2.29782505862</x:v>
      </x:c>
      <x:c r="J970" s="23" t="str">
        <x:v>active_b</x:v>
      </x:c>
      <x:c r="K970" s="23" t="str">
        <x:v>date_historical_price</x:v>
      </x:c>
      <x:c r="L970" s="81" t="n">
        <x:v>40</x:v>
      </x:c>
      <x:c r="M970" s="81" t="n">
        <x:v>38.734051952928795</x:v>
      </x:c>
      <x:c r="N970" s="81" t="n">
        <x:v>-0.01396706060183769</x:v>
      </x:c>
      <x:c r="O970" s="23" t="n">
        <x:v>41</x:v>
      </x:c>
      <x:c r="P970" s="23" t="n">
        <x:v>10</x:v>
      </x:c>
      <x:c r="Q970" s="78" t="n">
        <x:v>46118</x:v>
      </x:c>
      <x:c r="R970" s="23" t="str">
        <x:v>True</x:v>
      </x:c>
      <x:c r="S970" s="23" t="str">
        <x:v>True</x:v>
      </x:c>
      <x:c r="T970" s="23" t="str">
        <x:v>False</x:v>
      </x:c>
    </x:row>
    <x:row r="971">
      <x:c r="A971" s="23" t="str">
        <x:v>active_label_common_panel</x:v>
      </x:c>
      <x:c r="B971" s="23" t="n">
        <x:v>3</x:v>
      </x:c>
      <x:c r="C971" s="23" t="str">
        <x:v>checkpoint:z-ai-zhipu-ai:glm-5-1</x:v>
      </x:c>
      <x:c r="D971" s="23" t="str">
        <x:v>GLM-5.1</x:v>
      </x:c>
      <x:c r="E971" s="23" t="str">
        <x:v>zai</x:v>
      </x:c>
      <x:c r="F971" s="78" t="n">
        <x:v>46119</x:v>
      </x:c>
      <x:c r="G971" s="78" t="n">
        <x:v>46122</x:v>
      </x:c>
      <x:c r="H971" s="81" t="n">
        <x:v>2.2337412562783543</x:v>
      </x:c>
      <x:c r="I971" s="81" t="n">
        <x:v>2.29782505862</x:v>
      </x:c>
      <x:c r="J971" s="23" t="str">
        <x:v>active_b</x:v>
      </x:c>
      <x:c r="K971" s="23" t="str">
        <x:v>score_date</x:v>
      </x:c>
      <x:c r="L971" s="81" t="n">
        <x:v>40</x:v>
      </x:c>
      <x:c r="M971" s="81" t="n">
        <x:v>20.5941477870366</x:v>
      </x:c>
      <x:c r="N971" s="81" t="n">
        <x:v>-0.288316166341433</x:v>
      </x:c>
      <x:c r="O971" s="23" t="n">
        <x:v>41</x:v>
      </x:c>
      <x:c r="P971" s="23" t="n">
        <x:v>10</x:v>
      </x:c>
      <x:c r="Q971" s="78" t="n">
        <x:v>46118</x:v>
      </x:c>
      <x:c r="R971" s="23" t="str">
        <x:v>True</x:v>
      </x:c>
      <x:c r="S971" s="23" t="str">
        <x:v>True</x:v>
      </x:c>
      <x:c r="T971" s="23" t="str">
        <x:v>False</x:v>
      </x:c>
    </x:row>
    <x:row r="972">
      <x:c r="A972" s="23" t="str">
        <x:v>active_label_common_panel</x:v>
      </x:c>
      <x:c r="B972" s="23" t="n">
        <x:v>3</x:v>
      </x:c>
      <x:c r="C972" s="23" t="str">
        <x:v>checkpoint:z-ai-zhipu-ai:glm-5-1</x:v>
      </x:c>
      <x:c r="D972" s="23" t="str">
        <x:v>GLM-5.1</x:v>
      </x:c>
      <x:c r="E972" s="23" t="str">
        <x:v>zai</x:v>
      </x:c>
      <x:c r="F972" s="78" t="n">
        <x:v>46119</x:v>
      </x:c>
      <x:c r="G972" s="78" t="n">
        <x:v>46122</x:v>
      </x:c>
      <x:c r="H972" s="81" t="n">
        <x:v>2.2337412562783543</x:v>
      </x:c>
      <x:c r="I972" s="81" t="n">
        <x:v>2.29782505862</x:v>
      </x:c>
      <x:c r="J972" s="23" t="str">
        <x:v>active_b</x:v>
      </x:c>
      <x:c r="K972" s="23" t="str">
        <x:v>score_date_historical_price</x:v>
      </x:c>
      <x:c r="L972" s="81" t="n">
        <x:v>40</x:v>
      </x:c>
      <x:c r="M972" s="81" t="n">
        <x:v>38.64614302018835</x:v>
      </x:c>
      <x:c r="N972" s="81" t="n">
        <x:v>-0.014953834564796712</x:v>
      </x:c>
      <x:c r="O972" s="23" t="n">
        <x:v>41</x:v>
      </x:c>
      <x:c r="P972" s="23" t="n">
        <x:v>10</x:v>
      </x:c>
      <x:c r="Q972" s="78" t="n">
        <x:v>46118</x:v>
      </x:c>
      <x:c r="R972" s="23" t="str">
        <x:v>True</x:v>
      </x:c>
      <x:c r="S972" s="23" t="str">
        <x:v>True</x:v>
      </x:c>
      <x:c r="T972" s="23" t="str">
        <x:v>False</x:v>
      </x:c>
    </x:row>
    <x:row r="973">
      <x:c r="A973" s="23" t="str">
        <x:v>active_label_common_panel</x:v>
      </x:c>
      <x:c r="B973" s="23" t="n">
        <x:v>3</x:v>
      </x:c>
      <x:c r="C973" s="23" t="str">
        <x:v>checkpoint:z-ai-zhipu-ai:glm-5-1</x:v>
      </x:c>
      <x:c r="D973" s="23" t="str">
        <x:v>GLM-5.1</x:v>
      </x:c>
      <x:c r="E973" s="23" t="str">
        <x:v>zai</x:v>
      </x:c>
      <x:c r="F973" s="78" t="n">
        <x:v>46119</x:v>
      </x:c>
      <x:c r="G973" s="78" t="n">
        <x:v>46122</x:v>
      </x:c>
      <x:c r="H973" s="81" t="n">
        <x:v>2.2337412562783543</x:v>
      </x:c>
      <x:c r="I973" s="81" t="n">
        <x:v>2.29782505862</x:v>
      </x:c>
      <x:c r="J973" s="23" t="str">
        <x:v>active_b</x:v>
      </x:c>
      <x:c r="K973" s="23" t="str">
        <x:v>score_date_current_price_nonprospective</x:v>
      </x:c>
      <x:c r="L973" s="81" t="n">
        <x:v>40</x:v>
      </x:c>
      <x:c r="M973" s="81" t="n">
        <x:v>35.45617375511152</x:v>
      </x:c>
      <x:c r="N973" s="81" t="n">
        <x:v>-0.05236812432420721</x:v>
      </x:c>
      <x:c r="O973" s="23" t="n">
        <x:v>41</x:v>
      </x:c>
      <x:c r="P973" s="23" t="n">
        <x:v>10</x:v>
      </x:c>
      <x:c r="Q973" s="78" t="n">
        <x:v>46118</x:v>
      </x:c>
      <x:c r="R973" s="23" t="str">
        <x:v>True</x:v>
      </x:c>
      <x:c r="S973" s="23" t="str">
        <x:v>True</x:v>
      </x:c>
      <x:c r="T973" s="23" t="str">
        <x:v>True</x:v>
      </x:c>
    </x:row>
    <x:row r="974">
      <x:c r="A974" s="23" t="str">
        <x:v>active_label_common_panel</x:v>
      </x:c>
      <x:c r="B974" s="23" t="n">
        <x:v>3</x:v>
      </x:c>
      <x:c r="C974" s="23" t="str">
        <x:v>checkpoint:z-ai-zhipu-ai:glm-5-1</x:v>
      </x:c>
      <x:c r="D974" s="23" t="str">
        <x:v>GLM-5.1</x:v>
      </x:c>
      <x:c r="E974" s="23" t="str">
        <x:v>zai</x:v>
      </x:c>
      <x:c r="F974" s="78" t="n">
        <x:v>46119</x:v>
      </x:c>
      <x:c r="G974" s="78" t="n">
        <x:v>46122</x:v>
      </x:c>
      <x:c r="H974" s="81" t="n">
        <x:v>2.2337412562783543</x:v>
      </x:c>
      <x:c r="I974" s="81" t="n">
        <x:v>2.29782505862</x:v>
      </x:c>
      <x:c r="J974" s="23" t="str">
        <x:v>total_b</x:v>
      </x:c>
      <x:c r="K974" s="23" t="str">
        <x:v>date_historical_price</x:v>
      </x:c>
      <x:c r="L974" s="81" t="n">
        <x:v>754</x:v>
      </x:c>
      <x:c r="M974" s="81" t="n">
        <x:v>1682.0107782262596</x:v>
      </x:c>
      <x:c r="N974" s="81" t="n">
        <x:v>0.34845742853456385</x:v>
      </x:c>
      <x:c r="O974" s="23" t="n">
        <x:v>41</x:v>
      </x:c>
      <x:c r="P974" s="23" t="n">
        <x:v>10</x:v>
      </x:c>
      <x:c r="Q974" s="78" t="n">
        <x:v>46118</x:v>
      </x:c>
      <x:c r="R974" s="23" t="str">
        <x:v>True</x:v>
      </x:c>
      <x:c r="S974" s="23" t="str">
        <x:v>True</x:v>
      </x:c>
      <x:c r="T974" s="23" t="str">
        <x:v>False</x:v>
      </x:c>
    </x:row>
    <x:row r="975">
      <x:c r="A975" s="23" t="str">
        <x:v>active_label_common_panel</x:v>
      </x:c>
      <x:c r="B975" s="23" t="n">
        <x:v>3</x:v>
      </x:c>
      <x:c r="C975" s="23" t="str">
        <x:v>checkpoint:z-ai-zhipu-ai:glm-5-1</x:v>
      </x:c>
      <x:c r="D975" s="23" t="str">
        <x:v>GLM-5.1</x:v>
      </x:c>
      <x:c r="E975" s="23" t="str">
        <x:v>zai</x:v>
      </x:c>
      <x:c r="F975" s="78" t="n">
        <x:v>46119</x:v>
      </x:c>
      <x:c r="G975" s="78" t="n">
        <x:v>46122</x:v>
      </x:c>
      <x:c r="H975" s="81" t="n">
        <x:v>2.2337412562783543</x:v>
      </x:c>
      <x:c r="I975" s="81" t="n">
        <x:v>2.29782505862</x:v>
      </x:c>
      <x:c r="J975" s="23" t="str">
        <x:v>total_b</x:v>
      </x:c>
      <x:c r="K975" s="23" t="str">
        <x:v>score_date</x:v>
      </x:c>
      <x:c r="L975" s="81" t="n">
        <x:v>754</x:v>
      </x:c>
      <x:c r="M975" s="81" t="n">
        <x:v>633.2515176571038</x:v>
      </x:c>
      <x:c r="N975" s="81" t="n">
        <x:v>-0.07579510657131673</x:v>
      </x:c>
      <x:c r="O975" s="23" t="n">
        <x:v>41</x:v>
      </x:c>
      <x:c r="P975" s="23" t="n">
        <x:v>10</x:v>
      </x:c>
      <x:c r="Q975" s="78" t="n">
        <x:v>46118</x:v>
      </x:c>
      <x:c r="R975" s="23" t="str">
        <x:v>True</x:v>
      </x:c>
      <x:c r="S975" s="23" t="str">
        <x:v>True</x:v>
      </x:c>
      <x:c r="T975" s="23" t="str">
        <x:v>False</x:v>
      </x:c>
    </x:row>
    <x:row r="976">
      <x:c r="A976" s="23" t="str">
        <x:v>active_label_common_panel</x:v>
      </x:c>
      <x:c r="B976" s="23" t="n">
        <x:v>3</x:v>
      </x:c>
      <x:c r="C976" s="23" t="str">
        <x:v>checkpoint:z-ai-zhipu-ai:glm-5-1</x:v>
      </x:c>
      <x:c r="D976" s="23" t="str">
        <x:v>GLM-5.1</x:v>
      </x:c>
      <x:c r="E976" s="23" t="str">
        <x:v>zai</x:v>
      </x:c>
      <x:c r="F976" s="78" t="n">
        <x:v>46119</x:v>
      </x:c>
      <x:c r="G976" s="78" t="n">
        <x:v>46122</x:v>
      </x:c>
      <x:c r="H976" s="81" t="n">
        <x:v>2.2337412562783543</x:v>
      </x:c>
      <x:c r="I976" s="81" t="n">
        <x:v>2.29782505862</x:v>
      </x:c>
      <x:c r="J976" s="23" t="str">
        <x:v>total_b</x:v>
      </x:c>
      <x:c r="K976" s="23" t="str">
        <x:v>score_date_historical_price</x:v>
      </x:c>
      <x:c r="L976" s="81" t="n">
        <x:v>754</x:v>
      </x:c>
      <x:c r="M976" s="81" t="n">
        <x:v>1841.4109404168576</x:v>
      </x:c>
      <x:c r="N976" s="81" t="n">
        <x:v>0.3877793732370771</x:v>
      </x:c>
      <x:c r="O976" s="23" t="n">
        <x:v>41</x:v>
      </x:c>
      <x:c r="P976" s="23" t="n">
        <x:v>10</x:v>
      </x:c>
      <x:c r="Q976" s="78" t="n">
        <x:v>46118</x:v>
      </x:c>
      <x:c r="R976" s="23" t="str">
        <x:v>True</x:v>
      </x:c>
      <x:c r="S976" s="23" t="str">
        <x:v>True</x:v>
      </x:c>
      <x:c r="T976" s="23" t="str">
        <x:v>False</x:v>
      </x:c>
    </x:row>
    <x:row r="977">
      <x:c r="A977" s="23" t="str">
        <x:v>active_label_common_panel</x:v>
      </x:c>
      <x:c r="B977" s="23" t="n">
        <x:v>3</x:v>
      </x:c>
      <x:c r="C977" s="23" t="str">
        <x:v>checkpoint:z-ai-zhipu-ai:glm-5-1</x:v>
      </x:c>
      <x:c r="D977" s="23" t="str">
        <x:v>GLM-5.1</x:v>
      </x:c>
      <x:c r="E977" s="23" t="str">
        <x:v>zai</x:v>
      </x:c>
      <x:c r="F977" s="78" t="n">
        <x:v>46119</x:v>
      </x:c>
      <x:c r="G977" s="78" t="n">
        <x:v>46122</x:v>
      </x:c>
      <x:c r="H977" s="81" t="n">
        <x:v>2.2337412562783543</x:v>
      </x:c>
      <x:c r="I977" s="81" t="n">
        <x:v>2.29782505862</x:v>
      </x:c>
      <x:c r="J977" s="23" t="str">
        <x:v>total_b</x:v>
      </x:c>
      <x:c r="K977" s="23" t="str">
        <x:v>score_date_current_price_nonprospective</x:v>
      </x:c>
      <x:c r="L977" s="81" t="n">
        <x:v>754</x:v>
      </x:c>
      <x:c r="M977" s="81" t="n">
        <x:v>1501.2651693442224</x:v>
      </x:c>
      <x:c r="N977" s="81" t="n">
        <x:v>0.2990860628370793</x:v>
      </x:c>
      <x:c r="O977" s="23" t="n">
        <x:v>41</x:v>
      </x:c>
      <x:c r="P977" s="23" t="n">
        <x:v>10</x:v>
      </x:c>
      <x:c r="Q977" s="78" t="n">
        <x:v>46118</x:v>
      </x:c>
      <x:c r="R977" s="23" t="str">
        <x:v>True</x:v>
      </x:c>
      <x:c r="S977" s="23" t="str">
        <x:v>True</x:v>
      </x:c>
      <x:c r="T977" s="23" t="str">
        <x:v>True</x:v>
      </x:c>
    </x:row>
    <x:row r="978">
      <x:c r="A978" s="23" t="str">
        <x:v>active_label_common_panel</x:v>
      </x:c>
      <x:c r="B978" s="23" t="n">
        <x:v>3</x:v>
      </x:c>
      <x:c r="C978" s="23" t="str">
        <x:v>checkpoint:moonshot:kimi-k2-6</x:v>
      </x:c>
      <x:c r="D978" s="23" t="str">
        <x:v>Kimi K2.6</x:v>
      </x:c>
      <x:c r="E978" s="23" t="str">
        <x:v>kimi</x:v>
      </x:c>
      <x:c r="F978" s="78" t="n">
        <x:v>46132</x:v>
      </x:c>
      <x:c r="G978" s="78" t="n">
        <x:v>46135</x:v>
      </x:c>
      <x:c r="H978" s="81" t="n">
        <x:v>1.620185174601965</x:v>
      </x:c>
      <x:c r="I978" s="81" t="n">
        <x:v>1.63471371242</x:v>
      </x:c>
      <x:c r="J978" s="23" t="str">
        <x:v>active_b</x:v>
      </x:c>
      <x:c r="K978" s="23" t="str">
        <x:v>date_historical_price</x:v>
      </x:c>
      <x:c r="L978" s="81" t="n">
        <x:v>32.6</x:v>
      </x:c>
      <x:c r="M978" s="81" t="n">
        <x:v>30.115933487361517</x:v>
      </x:c>
      <x:c r="N978" s="81" t="n">
        <x:v>-0.03442127076068047</x:v>
      </x:c>
      <x:c r="O978" s="23" t="n">
        <x:v>45</x:v>
      </x:c>
      <x:c r="P978" s="23" t="n">
        <x:v>10</x:v>
      </x:c>
      <x:c r="Q978" s="78" t="n">
        <x:v>46122</x:v>
      </x:c>
      <x:c r="R978" s="23" t="str">
        <x:v>True</x:v>
      </x:c>
      <x:c r="S978" s="23" t="str">
        <x:v>True</x:v>
      </x:c>
      <x:c r="T978" s="23" t="str">
        <x:v>False</x:v>
      </x:c>
    </x:row>
    <x:row r="979">
      <x:c r="A979" s="23" t="str">
        <x:v>active_label_common_panel</x:v>
      </x:c>
      <x:c r="B979" s="23" t="n">
        <x:v>3</x:v>
      </x:c>
      <x:c r="C979" s="23" t="str">
        <x:v>checkpoint:moonshot:kimi-k2-6</x:v>
      </x:c>
      <x:c r="D979" s="23" t="str">
        <x:v>Kimi K2.6</x:v>
      </x:c>
      <x:c r="E979" s="23" t="str">
        <x:v>kimi</x:v>
      </x:c>
      <x:c r="F979" s="78" t="n">
        <x:v>46132</x:v>
      </x:c>
      <x:c r="G979" s="78" t="n">
        <x:v>46135</x:v>
      </x:c>
      <x:c r="H979" s="81" t="n">
        <x:v>1.620185174601965</x:v>
      </x:c>
      <x:c r="I979" s="81" t="n">
        <x:v>1.63471371242</x:v>
      </x:c>
      <x:c r="J979" s="23" t="str">
        <x:v>active_b</x:v>
      </x:c>
      <x:c r="K979" s="23" t="str">
        <x:v>score_date</x:v>
      </x:c>
      <x:c r="L979" s="81" t="n">
        <x:v>32.6</x:v>
      </x:c>
      <x:c r="M979" s="81" t="n">
        <x:v>24.418554183982295</x:v>
      </x:c>
      <x:c r="N979" s="81" t="n">
        <x:v>-0.12549765415715722</x:v>
      </x:c>
      <x:c r="O979" s="23" t="n">
        <x:v>45</x:v>
      </x:c>
      <x:c r="P979" s="23" t="n">
        <x:v>10</x:v>
      </x:c>
      <x:c r="Q979" s="78" t="n">
        <x:v>46122</x:v>
      </x:c>
      <x:c r="R979" s="23" t="str">
        <x:v>True</x:v>
      </x:c>
      <x:c r="S979" s="23" t="str">
        <x:v>True</x:v>
      </x:c>
      <x:c r="T979" s="23" t="str">
        <x:v>False</x:v>
      </x:c>
    </x:row>
    <x:row r="980">
      <x:c r="A980" s="23" t="str">
        <x:v>active_label_common_panel</x:v>
      </x:c>
      <x:c r="B980" s="23" t="n">
        <x:v>3</x:v>
      </x:c>
      <x:c r="C980" s="23" t="str">
        <x:v>checkpoint:moonshot:kimi-k2-6</x:v>
      </x:c>
      <x:c r="D980" s="23" t="str">
        <x:v>Kimi K2.6</x:v>
      </x:c>
      <x:c r="E980" s="23" t="str">
        <x:v>kimi</x:v>
      </x:c>
      <x:c r="F980" s="78" t="n">
        <x:v>46132</x:v>
      </x:c>
      <x:c r="G980" s="78" t="n">
        <x:v>46135</x:v>
      </x:c>
      <x:c r="H980" s="81" t="n">
        <x:v>1.620185174601965</x:v>
      </x:c>
      <x:c r="I980" s="81" t="n">
        <x:v>1.63471371242</x:v>
      </x:c>
      <x:c r="J980" s="23" t="str">
        <x:v>active_b</x:v>
      </x:c>
      <x:c r="K980" s="23" t="str">
        <x:v>score_date_historical_price</x:v>
      </x:c>
      <x:c r="L980" s="81" t="n">
        <x:v>32.6</x:v>
      </x:c>
      <x:c r="M980" s="81" t="n">
        <x:v>31.651545529447674</x:v>
      </x:c>
      <x:c r="N980" s="81" t="n">
        <x:v>-0.012822678810207168</x:v>
      </x:c>
      <x:c r="O980" s="23" t="n">
        <x:v>45</x:v>
      </x:c>
      <x:c r="P980" s="23" t="n">
        <x:v>10</x:v>
      </x:c>
      <x:c r="Q980" s="78" t="n">
        <x:v>46122</x:v>
      </x:c>
      <x:c r="R980" s="23" t="str">
        <x:v>True</x:v>
      </x:c>
      <x:c r="S980" s="23" t="str">
        <x:v>True</x:v>
      </x:c>
      <x:c r="T980" s="23" t="str">
        <x:v>False</x:v>
      </x:c>
    </x:row>
    <x:row r="981">
      <x:c r="A981" s="23" t="str">
        <x:v>active_label_common_panel</x:v>
      </x:c>
      <x:c r="B981" s="23" t="n">
        <x:v>3</x:v>
      </x:c>
      <x:c r="C981" s="23" t="str">
        <x:v>checkpoint:moonshot:kimi-k2-6</x:v>
      </x:c>
      <x:c r="D981" s="23" t="str">
        <x:v>Kimi K2.6</x:v>
      </x:c>
      <x:c r="E981" s="23" t="str">
        <x:v>kimi</x:v>
      </x:c>
      <x:c r="F981" s="78" t="n">
        <x:v>46132</x:v>
      </x:c>
      <x:c r="G981" s="78" t="n">
        <x:v>46135</x:v>
      </x:c>
      <x:c r="H981" s="81" t="n">
        <x:v>1.620185174601965</x:v>
      </x:c>
      <x:c r="I981" s="81" t="n">
        <x:v>1.63471371242</x:v>
      </x:c>
      <x:c r="J981" s="23" t="str">
        <x:v>active_b</x:v>
      </x:c>
      <x:c r="K981" s="23" t="str">
        <x:v>score_date_current_price_nonprospective</x:v>
      </x:c>
      <x:c r="L981" s="81" t="n">
        <x:v>32.6</x:v>
      </x:c>
      <x:c r="M981" s="81" t="n">
        <x:v>25.544702284976886</x:v>
      </x:c>
      <x:c r="N981" s="81" t="n">
        <x:v>-0.1059167545781424</x:v>
      </x:c>
      <x:c r="O981" s="23" t="n">
        <x:v>45</x:v>
      </x:c>
      <x:c r="P981" s="23" t="n">
        <x:v>10</x:v>
      </x:c>
      <x:c r="Q981" s="78" t="n">
        <x:v>46122</x:v>
      </x:c>
      <x:c r="R981" s="23" t="str">
        <x:v>True</x:v>
      </x:c>
      <x:c r="S981" s="23" t="str">
        <x:v>True</x:v>
      </x:c>
      <x:c r="T981" s="23" t="str">
        <x:v>True</x:v>
      </x:c>
    </x:row>
    <x:row r="982">
      <x:c r="A982" s="23" t="str">
        <x:v>active_label_common_panel</x:v>
      </x:c>
      <x:c r="B982" s="23" t="n">
        <x:v>3</x:v>
      </x:c>
      <x:c r="C982" s="23" t="str">
        <x:v>checkpoint:moonshot:kimi-k2-6</x:v>
      </x:c>
      <x:c r="D982" s="23" t="str">
        <x:v>Kimi K2.6</x:v>
      </x:c>
      <x:c r="E982" s="23" t="str">
        <x:v>kimi</x:v>
      </x:c>
      <x:c r="F982" s="78" t="n">
        <x:v>46132</x:v>
      </x:c>
      <x:c r="G982" s="78" t="n">
        <x:v>46135</x:v>
      </x:c>
      <x:c r="H982" s="81" t="n">
        <x:v>1.620185174601965</x:v>
      </x:c>
      <x:c r="I982" s="81" t="n">
        <x:v>1.63471371242</x:v>
      </x:c>
      <x:c r="J982" s="23" t="str">
        <x:v>total_b</x:v>
      </x:c>
      <x:c r="K982" s="23" t="str">
        <x:v>date_historical_price</x:v>
      </x:c>
      <x:c r="L982" s="81" t="n">
        <x:v>1040</x:v>
      </x:c>
      <x:c r="M982" s="81" t="n">
        <x:v>722.7931666538834</x:v>
      </x:c>
      <x:c r="N982" s="81" t="n">
        <x:v>-0.158019301246272</x:v>
      </x:c>
      <x:c r="O982" s="23" t="n">
        <x:v>45</x:v>
      </x:c>
      <x:c r="P982" s="23" t="n">
        <x:v>10</x:v>
      </x:c>
      <x:c r="Q982" s="78" t="n">
        <x:v>46122</x:v>
      </x:c>
      <x:c r="R982" s="23" t="str">
        <x:v>True</x:v>
      </x:c>
      <x:c r="S982" s="23" t="str">
        <x:v>True</x:v>
      </x:c>
      <x:c r="T982" s="23" t="str">
        <x:v>False</x:v>
      </x:c>
    </x:row>
    <x:row r="983">
      <x:c r="A983" s="23" t="str">
        <x:v>active_label_common_panel</x:v>
      </x:c>
      <x:c r="B983" s="23" t="n">
        <x:v>3</x:v>
      </x:c>
      <x:c r="C983" s="23" t="str">
        <x:v>checkpoint:moonshot:kimi-k2-6</x:v>
      </x:c>
      <x:c r="D983" s="23" t="str">
        <x:v>Kimi K2.6</x:v>
      </x:c>
      <x:c r="E983" s="23" t="str">
        <x:v>kimi</x:v>
      </x:c>
      <x:c r="F983" s="78" t="n">
        <x:v>46132</x:v>
      </x:c>
      <x:c r="G983" s="78" t="n">
        <x:v>46135</x:v>
      </x:c>
      <x:c r="H983" s="81" t="n">
        <x:v>1.620185174601965</x:v>
      </x:c>
      <x:c r="I983" s="81" t="n">
        <x:v>1.63471371242</x:v>
      </x:c>
      <x:c r="J983" s="23" t="str">
        <x:v>total_b</x:v>
      </x:c>
      <x:c r="K983" s="23" t="str">
        <x:v>score_date</x:v>
      </x:c>
      <x:c r="L983" s="81" t="n">
        <x:v>1040</x:v>
      </x:c>
      <x:c r="M983" s="81" t="n">
        <x:v>760.3081226175563</x:v>
      </x:c>
      <x:c r="N983" s="81" t="n">
        <x:v>-0.13604370907884278</x:v>
      </x:c>
      <x:c r="O983" s="23" t="n">
        <x:v>45</x:v>
      </x:c>
      <x:c r="P983" s="23" t="n">
        <x:v>10</x:v>
      </x:c>
      <x:c r="Q983" s="78" t="n">
        <x:v>46122</x:v>
      </x:c>
      <x:c r="R983" s="23" t="str">
        <x:v>True</x:v>
      </x:c>
      <x:c r="S983" s="23" t="str">
        <x:v>True</x:v>
      </x:c>
      <x:c r="T983" s="23" t="str">
        <x:v>False</x:v>
      </x:c>
    </x:row>
    <x:row r="984">
      <x:c r="A984" s="23" t="str">
        <x:v>active_label_common_panel</x:v>
      </x:c>
      <x:c r="B984" s="23" t="n">
        <x:v>3</x:v>
      </x:c>
      <x:c r="C984" s="23" t="str">
        <x:v>checkpoint:moonshot:kimi-k2-6</x:v>
      </x:c>
      <x:c r="D984" s="23" t="str">
        <x:v>Kimi K2.6</x:v>
      </x:c>
      <x:c r="E984" s="23" t="str">
        <x:v>kimi</x:v>
      </x:c>
      <x:c r="F984" s="78" t="n">
        <x:v>46132</x:v>
      </x:c>
      <x:c r="G984" s="78" t="n">
        <x:v>46135</x:v>
      </x:c>
      <x:c r="H984" s="81" t="n">
        <x:v>1.620185174601965</x:v>
      </x:c>
      <x:c r="I984" s="81" t="n">
        <x:v>1.63471371242</x:v>
      </x:c>
      <x:c r="J984" s="23" t="str">
        <x:v>total_b</x:v>
      </x:c>
      <x:c r="K984" s="23" t="str">
        <x:v>score_date_historical_price</x:v>
      </x:c>
      <x:c r="L984" s="81" t="n">
        <x:v>1040</x:v>
      </x:c>
      <x:c r="M984" s="81" t="n">
        <x:v>1141.3101912888899</x:v>
      </x:c>
      <x:c r="N984" s="81" t="n">
        <x:v>0.04037035600177535</x:v>
      </x:c>
      <x:c r="O984" s="23" t="n">
        <x:v>45</x:v>
      </x:c>
      <x:c r="P984" s="23" t="n">
        <x:v>10</x:v>
      </x:c>
      <x:c r="Q984" s="78" t="n">
        <x:v>46122</x:v>
      </x:c>
      <x:c r="R984" s="23" t="str">
        <x:v>True</x:v>
      </x:c>
      <x:c r="S984" s="23" t="str">
        <x:v>True</x:v>
      </x:c>
      <x:c r="T984" s="23" t="str">
        <x:v>False</x:v>
      </x:c>
    </x:row>
    <x:row r="985">
      <x:c r="A985" s="23" t="str">
        <x:v>active_label_common_panel</x:v>
      </x:c>
      <x:c r="B985" s="23" t="n">
        <x:v>3</x:v>
      </x:c>
      <x:c r="C985" s="23" t="str">
        <x:v>checkpoint:moonshot:kimi-k2-6</x:v>
      </x:c>
      <x:c r="D985" s="23" t="str">
        <x:v>Kimi K2.6</x:v>
      </x:c>
      <x:c r="E985" s="23" t="str">
        <x:v>kimi</x:v>
      </x:c>
      <x:c r="F985" s="78" t="n">
        <x:v>46132</x:v>
      </x:c>
      <x:c r="G985" s="78" t="n">
        <x:v>46135</x:v>
      </x:c>
      <x:c r="H985" s="81" t="n">
        <x:v>1.620185174601965</x:v>
      </x:c>
      <x:c r="I985" s="81" t="n">
        <x:v>1.63471371242</x:v>
      </x:c>
      <x:c r="J985" s="23" t="str">
        <x:v>total_b</x:v>
      </x:c>
      <x:c r="K985" s="23" t="str">
        <x:v>score_date_current_price_nonprospective</x:v>
      </x:c>
      <x:c r="L985" s="81" t="n">
        <x:v>1040</x:v>
      </x:c>
      <x:c r="M985" s="81" t="n">
        <x:v>813.2064895369975</x:v>
      </x:c>
      <x:c r="N985" s="81" t="n">
        <x:v>-0.10683250356929859</x:v>
      </x:c>
      <x:c r="O985" s="23" t="n">
        <x:v>45</x:v>
      </x:c>
      <x:c r="P985" s="23" t="n">
        <x:v>10</x:v>
      </x:c>
      <x:c r="Q985" s="78" t="n">
        <x:v>46122</x:v>
      </x:c>
      <x:c r="R985" s="23" t="str">
        <x:v>True</x:v>
      </x:c>
      <x:c r="S985" s="23" t="str">
        <x:v>True</x:v>
      </x:c>
      <x:c r="T985" s="23" t="str">
        <x:v>True</x:v>
      </x:c>
    </x:row>
    <x:row r="986">
      <x:c r="A986" s="23" t="str">
        <x:v>active_label_common_panel</x:v>
      </x:c>
      <x:c r="B986" s="23" t="n">
        <x:v>3</x:v>
      </x:c>
      <x:c r="C986" s="23" t="str">
        <x:v>checkpoint:epoch:deepseek-v4-flash</x:v>
      </x:c>
      <x:c r="D986" s="23" t="str">
        <x:v>DeepSeek-V4-Flash</x:v>
      </x:c>
      <x:c r="E986" s="23" t="str">
        <x:v>deepseek</x:v>
      </x:c>
      <x:c r="F986" s="78" t="n">
        <x:v>46136</x:v>
      </x:c>
      <x:c r="G986" s="78" t="n">
        <x:v>46138</x:v>
      </x:c>
      <x:c r="H986" s="81" t="n">
        <x:v>0.19798989873223333</x:v>
      </x:c>
      <x:c r="I986" s="81" t="n">
        <x:v>0.197989898732</x:v>
      </x:c>
      <x:c r="J986" s="23" t="str">
        <x:v>active_b</x:v>
      </x:c>
      <x:c r="K986" s="23" t="str">
        <x:v>date_historical_price</x:v>
      </x:c>
      <x:c r="L986" s="81" t="n">
        <x:v>13</x:v>
      </x:c>
      <x:c r="M986" s="81" t="n">
        <x:v>6.125085706905384</x:v>
      </x:c>
      <x:c r="N986" s="81" t="n">
        <x:v>-0.32683118224567104</x:v>
      </x:c>
      <x:c r="O986" s="23" t="n">
        <x:v>42</x:v>
      </x:c>
      <x:c r="P986" s="23" t="n">
        <x:v>10</x:v>
      </x:c>
      <x:c r="Q986" s="78" t="n">
        <x:v>46135</x:v>
      </x:c>
      <x:c r="R986" s="23" t="str">
        <x:v>True</x:v>
      </x:c>
      <x:c r="S986" s="23" t="str">
        <x:v>True</x:v>
      </x:c>
      <x:c r="T986" s="23" t="str">
        <x:v>False</x:v>
      </x:c>
    </x:row>
    <x:row r="987">
      <x:c r="A987" s="23" t="str">
        <x:v>active_label_common_panel</x:v>
      </x:c>
      <x:c r="B987" s="23" t="n">
        <x:v>3</x:v>
      </x:c>
      <x:c r="C987" s="23" t="str">
        <x:v>checkpoint:epoch:deepseek-v4-flash</x:v>
      </x:c>
      <x:c r="D987" s="23" t="str">
        <x:v>DeepSeek-V4-Flash</x:v>
      </x:c>
      <x:c r="E987" s="23" t="str">
        <x:v>deepseek</x:v>
      </x:c>
      <x:c r="F987" s="78" t="n">
        <x:v>46136</x:v>
      </x:c>
      <x:c r="G987" s="78" t="n">
        <x:v>46138</x:v>
      </x:c>
      <x:c r="H987" s="81" t="n">
        <x:v>0.19798989873223333</x:v>
      </x:c>
      <x:c r="I987" s="81" t="n">
        <x:v>0.197989898732</x:v>
      </x:c>
      <x:c r="J987" s="23" t="str">
        <x:v>active_b</x:v>
      </x:c>
      <x:c r="K987" s="23" t="str">
        <x:v>score_date</x:v>
      </x:c>
      <x:c r="L987" s="81" t="n">
        <x:v>13</x:v>
      </x:c>
      <x:c r="M987" s="81" t="n">
        <x:v>20.49183290718825</x:v>
      </x:c>
      <x:c r="N987" s="81" t="n">
        <x:v>0.19763745362370286</x:v>
      </x:c>
      <x:c r="O987" s="23" t="n">
        <x:v>42</x:v>
      </x:c>
      <x:c r="P987" s="23" t="n">
        <x:v>10</x:v>
      </x:c>
      <x:c r="Q987" s="78" t="n">
        <x:v>46135</x:v>
      </x:c>
      <x:c r="R987" s="23" t="str">
        <x:v>True</x:v>
      </x:c>
      <x:c r="S987" s="23" t="str">
        <x:v>True</x:v>
      </x:c>
      <x:c r="T987" s="23" t="str">
        <x:v>False</x:v>
      </x:c>
    </x:row>
    <x:row r="988">
      <x:c r="A988" s="23" t="str">
        <x:v>active_label_common_panel</x:v>
      </x:c>
      <x:c r="B988" s="23" t="n">
        <x:v>3</x:v>
      </x:c>
      <x:c r="C988" s="23" t="str">
        <x:v>checkpoint:epoch:deepseek-v4-flash</x:v>
      </x:c>
      <x:c r="D988" s="23" t="str">
        <x:v>DeepSeek-V4-Flash</x:v>
      </x:c>
      <x:c r="E988" s="23" t="str">
        <x:v>deepseek</x:v>
      </x:c>
      <x:c r="F988" s="78" t="n">
        <x:v>46136</x:v>
      </x:c>
      <x:c r="G988" s="78" t="n">
        <x:v>46138</x:v>
      </x:c>
      <x:c r="H988" s="81" t="n">
        <x:v>0.19798989873223333</x:v>
      </x:c>
      <x:c r="I988" s="81" t="n">
        <x:v>0.197989898732</x:v>
      </x:c>
      <x:c r="J988" s="23" t="str">
        <x:v>active_b</x:v>
      </x:c>
      <x:c r="K988" s="23" t="str">
        <x:v>score_date_historical_price</x:v>
      </x:c>
      <x:c r="L988" s="81" t="n">
        <x:v>13</x:v>
      </x:c>
      <x:c r="M988" s="81" t="n">
        <x:v>6.602372715558049</x:v>
      </x:c>
      <x:c r="N988" s="81" t="n">
        <x:v>-0.29424331493277744</x:v>
      </x:c>
      <x:c r="O988" s="23" t="n">
        <x:v>42</x:v>
      </x:c>
      <x:c r="P988" s="23" t="n">
        <x:v>10</x:v>
      </x:c>
      <x:c r="Q988" s="78" t="n">
        <x:v>46135</x:v>
      </x:c>
      <x:c r="R988" s="23" t="str">
        <x:v>True</x:v>
      </x:c>
      <x:c r="S988" s="23" t="str">
        <x:v>True</x:v>
      </x:c>
      <x:c r="T988" s="23" t="str">
        <x:v>False</x:v>
      </x:c>
    </x:row>
    <x:row r="989">
      <x:c r="A989" s="23" t="str">
        <x:v>active_label_common_panel</x:v>
      </x:c>
      <x:c r="B989" s="23" t="n">
        <x:v>3</x:v>
      </x:c>
      <x:c r="C989" s="23" t="str">
        <x:v>checkpoint:epoch:deepseek-v4-flash</x:v>
      </x:c>
      <x:c r="D989" s="23" t="str">
        <x:v>DeepSeek-V4-Flash</x:v>
      </x:c>
      <x:c r="E989" s="23" t="str">
        <x:v>deepseek</x:v>
      </x:c>
      <x:c r="F989" s="78" t="n">
        <x:v>46136</x:v>
      </x:c>
      <x:c r="G989" s="78" t="n">
        <x:v>46138</x:v>
      </x:c>
      <x:c r="H989" s="81" t="n">
        <x:v>0.19798989873223333</x:v>
      </x:c>
      <x:c r="I989" s="81" t="n">
        <x:v>0.197989898732</x:v>
      </x:c>
      <x:c r="J989" s="23" t="str">
        <x:v>active_b</x:v>
      </x:c>
      <x:c r="K989" s="23" t="str">
        <x:v>score_date_current_price_nonprospective</x:v>
      </x:c>
      <x:c r="L989" s="81" t="n">
        <x:v>13</x:v>
      </x:c>
      <x:c r="M989" s="81" t="n">
        <x:v>5.443917162522642</x:v>
      </x:c>
      <x:c r="N989" s="81" t="n">
        <x:v>-0.37803184417616853</x:v>
      </x:c>
      <x:c r="O989" s="23" t="n">
        <x:v>42</x:v>
      </x:c>
      <x:c r="P989" s="23" t="n">
        <x:v>10</x:v>
      </x:c>
      <x:c r="Q989" s="78" t="n">
        <x:v>46135</x:v>
      </x:c>
      <x:c r="R989" s="23" t="str">
        <x:v>True</x:v>
      </x:c>
      <x:c r="S989" s="23" t="str">
        <x:v>True</x:v>
      </x:c>
      <x:c r="T989" s="23" t="str">
        <x:v>True</x:v>
      </x:c>
    </x:row>
    <x:row r="990">
      <x:c r="A990" s="23" t="str">
        <x:v>active_label_common_panel</x:v>
      </x:c>
      <x:c r="B990" s="23" t="n">
        <x:v>3</x:v>
      </x:c>
      <x:c r="C990" s="23" t="str">
        <x:v>checkpoint:epoch:deepseek-v4-flash</x:v>
      </x:c>
      <x:c r="D990" s="23" t="str">
        <x:v>DeepSeek-V4-Flash</x:v>
      </x:c>
      <x:c r="E990" s="23" t="str">
        <x:v>deepseek</x:v>
      </x:c>
      <x:c r="F990" s="78" t="n">
        <x:v>46136</x:v>
      </x:c>
      <x:c r="G990" s="78" t="n">
        <x:v>46138</x:v>
      </x:c>
      <x:c r="H990" s="81" t="n">
        <x:v>0.19798989873223333</x:v>
      </x:c>
      <x:c r="I990" s="81" t="n">
        <x:v>0.197989898732</x:v>
      </x:c>
      <x:c r="J990" s="23" t="str">
        <x:v>total_b</x:v>
      </x:c>
      <x:c r="K990" s="23" t="str">
        <x:v>date_historical_price</x:v>
      </x:c>
      <x:c r="L990" s="81" t="n">
        <x:v>284</x:v>
      </x:c>
      <x:c r="M990" s="81" t="n">
        <x:v>30.446195646356124</x:v>
      </x:c>
      <x:c r="N990" s="81" t="n">
        <x:v>-0.9697853062313456</x:v>
      </x:c>
      <x:c r="O990" s="23" t="n">
        <x:v>42</x:v>
      </x:c>
      <x:c r="P990" s="23" t="n">
        <x:v>10</x:v>
      </x:c>
      <x:c r="Q990" s="78" t="n">
        <x:v>46135</x:v>
      </x:c>
      <x:c r="R990" s="23" t="str">
        <x:v>True</x:v>
      </x:c>
      <x:c r="S990" s="23" t="str">
        <x:v>True</x:v>
      </x:c>
      <x:c r="T990" s="23" t="str">
        <x:v>False</x:v>
      </x:c>
    </x:row>
    <x:row r="991">
      <x:c r="A991" s="23" t="str">
        <x:v>active_label_common_panel</x:v>
      </x:c>
      <x:c r="B991" s="23" t="n">
        <x:v>3</x:v>
      </x:c>
      <x:c r="C991" s="23" t="str">
        <x:v>checkpoint:epoch:deepseek-v4-flash</x:v>
      </x:c>
      <x:c r="D991" s="23" t="str">
        <x:v>DeepSeek-V4-Flash</x:v>
      </x:c>
      <x:c r="E991" s="23" t="str">
        <x:v>deepseek</x:v>
      </x:c>
      <x:c r="F991" s="78" t="n">
        <x:v>46136</x:v>
      </x:c>
      <x:c r="G991" s="78" t="n">
        <x:v>46138</x:v>
      </x:c>
      <x:c r="H991" s="81" t="n">
        <x:v>0.19798989873223333</x:v>
      </x:c>
      <x:c r="I991" s="81" t="n">
        <x:v>0.197989898732</x:v>
      </x:c>
      <x:c r="J991" s="23" t="str">
        <x:v>total_b</x:v>
      </x:c>
      <x:c r="K991" s="23" t="str">
        <x:v>score_date</x:v>
      </x:c>
      <x:c r="L991" s="81" t="n">
        <x:v>284</x:v>
      </x:c>
      <x:c r="M991" s="81" t="n">
        <x:v>476.3830426327427</x:v>
      </x:c>
      <x:c r="N991" s="81" t="n">
        <x:v>0.22463795385921148</x:v>
      </x:c>
      <x:c r="O991" s="23" t="n">
        <x:v>42</x:v>
      </x:c>
      <x:c r="P991" s="23" t="n">
        <x:v>10</x:v>
      </x:c>
      <x:c r="Q991" s="78" t="n">
        <x:v>46135</x:v>
      </x:c>
      <x:c r="R991" s="23" t="str">
        <x:v>True</x:v>
      </x:c>
      <x:c r="S991" s="23" t="str">
        <x:v>True</x:v>
      </x:c>
      <x:c r="T991" s="23" t="str">
        <x:v>False</x:v>
      </x:c>
    </x:row>
    <x:row r="992">
      <x:c r="A992" s="23" t="str">
        <x:v>active_label_common_panel</x:v>
      </x:c>
      <x:c r="B992" s="23" t="n">
        <x:v>3</x:v>
      </x:c>
      <x:c r="C992" s="23" t="str">
        <x:v>checkpoint:epoch:deepseek-v4-flash</x:v>
      </x:c>
      <x:c r="D992" s="23" t="str">
        <x:v>DeepSeek-V4-Flash</x:v>
      </x:c>
      <x:c r="E992" s="23" t="str">
        <x:v>deepseek</x:v>
      </x:c>
      <x:c r="F992" s="78" t="n">
        <x:v>46136</x:v>
      </x:c>
      <x:c r="G992" s="78" t="n">
        <x:v>46138</x:v>
      </x:c>
      <x:c r="H992" s="81" t="n">
        <x:v>0.19798989873223333</x:v>
      </x:c>
      <x:c r="I992" s="81" t="n">
        <x:v>0.197989898732</x:v>
      </x:c>
      <x:c r="J992" s="23" t="str">
        <x:v>total_b</x:v>
      </x:c>
      <x:c r="K992" s="23" t="str">
        <x:v>score_date_historical_price</x:v>
      </x:c>
      <x:c r="L992" s="81" t="n">
        <x:v>284</x:v>
      </x:c>
      <x:c r="M992" s="81" t="n">
        <x:v>68.70880139170946</x:v>
      </x:c>
      <x:c r="N992" s="81" t="n">
        <x:v>-0.616305967601413</x:v>
      </x:c>
      <x:c r="O992" s="23" t="n">
        <x:v>42</x:v>
      </x:c>
      <x:c r="P992" s="23" t="n">
        <x:v>10</x:v>
      </x:c>
      <x:c r="Q992" s="78" t="n">
        <x:v>46135</x:v>
      </x:c>
      <x:c r="R992" s="23" t="str">
        <x:v>True</x:v>
      </x:c>
      <x:c r="S992" s="23" t="str">
        <x:v>True</x:v>
      </x:c>
      <x:c r="T992" s="23" t="str">
        <x:v>False</x:v>
      </x:c>
    </x:row>
    <x:row r="993">
      <x:c r="A993" s="23" t="str">
        <x:v>active_label_common_panel</x:v>
      </x:c>
      <x:c r="B993" s="23" t="n">
        <x:v>3</x:v>
      </x:c>
      <x:c r="C993" s="23" t="str">
        <x:v>checkpoint:epoch:deepseek-v4-flash</x:v>
      </x:c>
      <x:c r="D993" s="23" t="str">
        <x:v>DeepSeek-V4-Flash</x:v>
      </x:c>
      <x:c r="E993" s="23" t="str">
        <x:v>deepseek</x:v>
      </x:c>
      <x:c r="F993" s="78" t="n">
        <x:v>46136</x:v>
      </x:c>
      <x:c r="G993" s="78" t="n">
        <x:v>46138</x:v>
      </x:c>
      <x:c r="H993" s="81" t="n">
        <x:v>0.19798989873223333</x:v>
      </x:c>
      <x:c r="I993" s="81" t="n">
        <x:v>0.197989898732</x:v>
      </x:c>
      <x:c r="J993" s="23" t="str">
        <x:v>total_b</x:v>
      </x:c>
      <x:c r="K993" s="23" t="str">
        <x:v>score_date_current_price_nonprospective</x:v>
      </x:c>
      <x:c r="L993" s="81" t="n">
        <x:v>284</x:v>
      </x:c>
      <x:c r="M993" s="81" t="n">
        <x:v>56.012866865558635</x:v>
      </x:c>
      <x:c r="N993" s="81" t="n">
        <x:v>-0.7050305386329062</x:v>
      </x:c>
      <x:c r="O993" s="23" t="n">
        <x:v>42</x:v>
      </x:c>
      <x:c r="P993" s="23" t="n">
        <x:v>10</x:v>
      </x:c>
      <x:c r="Q993" s="78" t="n">
        <x:v>46135</x:v>
      </x:c>
      <x:c r="R993" s="23" t="str">
        <x:v>True</x:v>
      </x:c>
      <x:c r="S993" s="23" t="str">
        <x:v>True</x:v>
      </x:c>
      <x:c r="T993" s="23" t="str">
        <x:v>True</x:v>
      </x:c>
    </x:row>
    <x:row r="994">
      <x:c r="A994" s="23" t="str">
        <x:v>active_label_common_panel</x:v>
      </x:c>
      <x:c r="B994" s="23" t="n">
        <x:v>3</x:v>
      </x:c>
      <x:c r="C994" s="23" t="str">
        <x:v>checkpoint:deepseek:deepseek-v4-pro</x:v>
      </x:c>
      <x:c r="D994" s="23" t="str">
        <x:v>DeepSeek-V4-Pro</x:v>
      </x:c>
      <x:c r="E994" s="23" t="str">
        <x:v>deepseek</x:v>
      </x:c>
      <x:c r="F994" s="78" t="n">
        <x:v>46136</x:v>
      </x:c>
      <x:c r="G994" s="78" t="n">
        <x:v>46138</x:v>
      </x:c>
      <x:c r="H994" s="81" t="n">
        <x:v>2.4607315985291853</x:v>
      </x:c>
      <x:c r="I994" s="81" t="n">
        <x:v>2.25175071808</x:v>
      </x:c>
      <x:c r="J994" s="23" t="str">
        <x:v>active_b</x:v>
      </x:c>
      <x:c r="K994" s="23" t="str">
        <x:v>date_historical_price</x:v>
      </x:c>
      <x:c r="L994" s="81" t="n">
        <x:v>49</x:v>
      </x:c>
      <x:c r="M994" s="81" t="n">
        <x:v>39.47632606081925</x:v>
      </x:c>
      <x:c r="N994" s="81" t="n">
        <x:v>-0.09385935259013925</x:v>
      </x:c>
      <x:c r="O994" s="23" t="n">
        <x:v>42</x:v>
      </x:c>
      <x:c r="P994" s="23" t="n">
        <x:v>10</x:v>
      </x:c>
      <x:c r="Q994" s="78" t="n">
        <x:v>46135</x:v>
      </x:c>
      <x:c r="R994" s="23" t="str">
        <x:v>True</x:v>
      </x:c>
      <x:c r="S994" s="23" t="str">
        <x:v>True</x:v>
      </x:c>
      <x:c r="T994" s="23" t="str">
        <x:v>False</x:v>
      </x:c>
    </x:row>
    <x:row r="995">
      <x:c r="A995" s="23" t="str">
        <x:v>active_label_common_panel</x:v>
      </x:c>
      <x:c r="B995" s="23" t="n">
        <x:v>3</x:v>
      </x:c>
      <x:c r="C995" s="23" t="str">
        <x:v>checkpoint:deepseek:deepseek-v4-pro</x:v>
      </x:c>
      <x:c r="D995" s="23" t="str">
        <x:v>DeepSeek-V4-Pro</x:v>
      </x:c>
      <x:c r="E995" s="23" t="str">
        <x:v>deepseek</x:v>
      </x:c>
      <x:c r="F995" s="78" t="n">
        <x:v>46136</x:v>
      </x:c>
      <x:c r="G995" s="78" t="n">
        <x:v>46138</x:v>
      </x:c>
      <x:c r="H995" s="81" t="n">
        <x:v>2.4607315985291853</x:v>
      </x:c>
      <x:c r="I995" s="81" t="n">
        <x:v>2.25175071808</x:v>
      </x:c>
      <x:c r="J995" s="23" t="str">
        <x:v>active_b</x:v>
      </x:c>
      <x:c r="K995" s="23" t="str">
        <x:v>score_date</x:v>
      </x:c>
      <x:c r="L995" s="81" t="n">
        <x:v>49</x:v>
      </x:c>
      <x:c r="M995" s="81" t="n">
        <x:v>26.60601374026764</x:v>
      </x:c>
      <x:c r="N995" s="81" t="n">
        <x:v>-0.26521626899792455</x:v>
      </x:c>
      <x:c r="O995" s="23" t="n">
        <x:v>42</x:v>
      </x:c>
      <x:c r="P995" s="23" t="n">
        <x:v>10</x:v>
      </x:c>
      <x:c r="Q995" s="78" t="n">
        <x:v>46135</x:v>
      </x:c>
      <x:c r="R995" s="23" t="str">
        <x:v>True</x:v>
      </x:c>
      <x:c r="S995" s="23" t="str">
        <x:v>True</x:v>
      </x:c>
      <x:c r="T995" s="23" t="str">
        <x:v>False</x:v>
      </x:c>
    </x:row>
    <x:row r="996">
      <x:c r="A996" s="23" t="str">
        <x:v>active_label_common_panel</x:v>
      </x:c>
      <x:c r="B996" s="23" t="n">
        <x:v>3</x:v>
      </x:c>
      <x:c r="C996" s="23" t="str">
        <x:v>checkpoint:deepseek:deepseek-v4-pro</x:v>
      </x:c>
      <x:c r="D996" s="23" t="str">
        <x:v>DeepSeek-V4-Pro</x:v>
      </x:c>
      <x:c r="E996" s="23" t="str">
        <x:v>deepseek</x:v>
      </x:c>
      <x:c r="F996" s="78" t="n">
        <x:v>46136</x:v>
      </x:c>
      <x:c r="G996" s="78" t="n">
        <x:v>46138</x:v>
      </x:c>
      <x:c r="H996" s="81" t="n">
        <x:v>2.4607315985291853</x:v>
      </x:c>
      <x:c r="I996" s="81" t="n">
        <x:v>2.25175071808</x:v>
      </x:c>
      <x:c r="J996" s="23" t="str">
        <x:v>active_b</x:v>
      </x:c>
      <x:c r="K996" s="23" t="str">
        <x:v>score_date_historical_price</x:v>
      </x:c>
      <x:c r="L996" s="81" t="n">
        <x:v>49</x:v>
      </x:c>
      <x:c r="M996" s="81" t="n">
        <x:v>40.134233145312166</x:v>
      </x:c>
      <x:c r="N996" s="81" t="n">
        <x:v>-0.08668111080818684</x:v>
      </x:c>
      <x:c r="O996" s="23" t="n">
        <x:v>42</x:v>
      </x:c>
      <x:c r="P996" s="23" t="n">
        <x:v>10</x:v>
      </x:c>
      <x:c r="Q996" s="78" t="n">
        <x:v>46135</x:v>
      </x:c>
      <x:c r="R996" s="23" t="str">
        <x:v>True</x:v>
      </x:c>
      <x:c r="S996" s="23" t="str">
        <x:v>True</x:v>
      </x:c>
      <x:c r="T996" s="23" t="str">
        <x:v>False</x:v>
      </x:c>
    </x:row>
    <x:row r="997">
      <x:c r="A997" s="23" t="str">
        <x:v>active_label_common_panel</x:v>
      </x:c>
      <x:c r="B997" s="23" t="n">
        <x:v>3</x:v>
      </x:c>
      <x:c r="C997" s="23" t="str">
        <x:v>checkpoint:deepseek:deepseek-v4-pro</x:v>
      </x:c>
      <x:c r="D997" s="23" t="str">
        <x:v>DeepSeek-V4-Pro</x:v>
      </x:c>
      <x:c r="E997" s="23" t="str">
        <x:v>deepseek</x:v>
      </x:c>
      <x:c r="F997" s="78" t="n">
        <x:v>46136</x:v>
      </x:c>
      <x:c r="G997" s="78" t="n">
        <x:v>46138</x:v>
      </x:c>
      <x:c r="H997" s="81" t="n">
        <x:v>2.4607315985291853</x:v>
      </x:c>
      <x:c r="I997" s="81" t="n">
        <x:v>2.25175071808</x:v>
      </x:c>
      <x:c r="J997" s="23" t="str">
        <x:v>active_b</x:v>
      </x:c>
      <x:c r="K997" s="23" t="str">
        <x:v>score_date_current_price_nonprospective</x:v>
      </x:c>
      <x:c r="L997" s="81" t="n">
        <x:v>49</x:v>
      </x:c>
      <x:c r="M997" s="81" t="n">
        <x:v>33.46823904413773</x:v>
      </x:c>
      <x:c r="N997" s="81" t="n">
        <x:v>-0.1655632177912343</x:v>
      </x:c>
      <x:c r="O997" s="23" t="n">
        <x:v>42</x:v>
      </x:c>
      <x:c r="P997" s="23" t="n">
        <x:v>10</x:v>
      </x:c>
      <x:c r="Q997" s="78" t="n">
        <x:v>46135</x:v>
      </x:c>
      <x:c r="R997" s="23" t="str">
        <x:v>True</x:v>
      </x:c>
      <x:c r="S997" s="23" t="str">
        <x:v>True</x:v>
      </x:c>
      <x:c r="T997" s="23" t="str">
        <x:v>True</x:v>
      </x:c>
    </x:row>
    <x:row r="998">
      <x:c r="A998" s="23" t="str">
        <x:v>active_label_common_panel</x:v>
      </x:c>
      <x:c r="B998" s="23" t="n">
        <x:v>3</x:v>
      </x:c>
      <x:c r="C998" s="23" t="str">
        <x:v>checkpoint:deepseek:deepseek-v4-pro</x:v>
      </x:c>
      <x:c r="D998" s="23" t="str">
        <x:v>DeepSeek-V4-Pro</x:v>
      </x:c>
      <x:c r="E998" s="23" t="str">
        <x:v>deepseek</x:v>
      </x:c>
      <x:c r="F998" s="78" t="n">
        <x:v>46136</x:v>
      </x:c>
      <x:c r="G998" s="78" t="n">
        <x:v>46138</x:v>
      </x:c>
      <x:c r="H998" s="81" t="n">
        <x:v>2.4607315985291853</x:v>
      </x:c>
      <x:c r="I998" s="81" t="n">
        <x:v>2.25175071808</x:v>
      </x:c>
      <x:c r="J998" s="23" t="str">
        <x:v>total_b</x:v>
      </x:c>
      <x:c r="K998" s="23" t="str">
        <x:v>date_historical_price</x:v>
      </x:c>
      <x:c r="L998" s="81" t="n">
        <x:v>1600</x:v>
      </x:c>
      <x:c r="M998" s="81" t="n">
        <x:v>1516.8594283268376</x:v>
      </x:c>
      <x:c r="N998" s="81" t="n">
        <x:v>-0.02317464730801719</x:v>
      </x:c>
      <x:c r="O998" s="23" t="n">
        <x:v>42</x:v>
      </x:c>
      <x:c r="P998" s="23" t="n">
        <x:v>10</x:v>
      </x:c>
      <x:c r="Q998" s="78" t="n">
        <x:v>46135</x:v>
      </x:c>
      <x:c r="R998" s="23" t="str">
        <x:v>True</x:v>
      </x:c>
      <x:c r="S998" s="23" t="str">
        <x:v>True</x:v>
      </x:c>
      <x:c r="T998" s="23" t="str">
        <x:v>False</x:v>
      </x:c>
    </x:row>
    <x:row r="999">
      <x:c r="A999" s="23" t="str">
        <x:v>active_label_common_panel</x:v>
      </x:c>
      <x:c r="B999" s="23" t="n">
        <x:v>3</x:v>
      </x:c>
      <x:c r="C999" s="23" t="str">
        <x:v>checkpoint:deepseek:deepseek-v4-pro</x:v>
      </x:c>
      <x:c r="D999" s="23" t="str">
        <x:v>DeepSeek-V4-Pro</x:v>
      </x:c>
      <x:c r="E999" s="23" t="str">
        <x:v>deepseek</x:v>
      </x:c>
      <x:c r="F999" s="78" t="n">
        <x:v>46136</x:v>
      </x:c>
      <x:c r="G999" s="78" t="n">
        <x:v>46138</x:v>
      </x:c>
      <x:c r="H999" s="81" t="n">
        <x:v>2.4607315985291853</x:v>
      </x:c>
      <x:c r="I999" s="81" t="n">
        <x:v>2.25175071808</x:v>
      </x:c>
      <x:c r="J999" s="23" t="str">
        <x:v>total_b</x:v>
      </x:c>
      <x:c r="K999" s="23" t="str">
        <x:v>score_date</x:v>
      </x:c>
      <x:c r="L999" s="81" t="n">
        <x:v>1600</x:v>
      </x:c>
      <x:c r="M999" s="81" t="n">
        <x:v>898.6174052449178</x:v>
      </x:c>
      <x:c r="N999" s="81" t="n">
        <x:v>-0.2505451565041723</x:v>
      </x:c>
      <x:c r="O999" s="23" t="n">
        <x:v>42</x:v>
      </x:c>
      <x:c r="P999" s="23" t="n">
        <x:v>10</x:v>
      </x:c>
      <x:c r="Q999" s="78" t="n">
        <x:v>46135</x:v>
      </x:c>
      <x:c r="R999" s="23" t="str">
        <x:v>True</x:v>
      </x:c>
      <x:c r="S999" s="23" t="str">
        <x:v>True</x:v>
      </x:c>
      <x:c r="T999" s="23" t="str">
        <x:v>False</x:v>
      </x:c>
    </x:row>
    <x:row r="1000">
      <x:c r="A1000" s="23" t="str">
        <x:v>active_label_common_panel</x:v>
      </x:c>
      <x:c r="B1000" s="23" t="n">
        <x:v>3</x:v>
      </x:c>
      <x:c r="C1000" s="23" t="str">
        <x:v>checkpoint:deepseek:deepseek-v4-pro</x:v>
      </x:c>
      <x:c r="D1000" s="23" t="str">
        <x:v>DeepSeek-V4-Pro</x:v>
      </x:c>
      <x:c r="E1000" s="23" t="str">
        <x:v>deepseek</x:v>
      </x:c>
      <x:c r="F1000" s="78" t="n">
        <x:v>46136</x:v>
      </x:c>
      <x:c r="G1000" s="78" t="n">
        <x:v>46138</x:v>
      </x:c>
      <x:c r="H1000" s="81" t="n">
        <x:v>2.4607315985291853</x:v>
      </x:c>
      <x:c r="I1000" s="81" t="n">
        <x:v>2.25175071808</x:v>
      </x:c>
      <x:c r="J1000" s="23" t="str">
        <x:v>total_b</x:v>
      </x:c>
      <x:c r="K1000" s="23" t="str">
        <x:v>score_date_historical_price</x:v>
      </x:c>
      <x:c r="L1000" s="81" t="n">
        <x:v>1600</x:v>
      </x:c>
      <x:c r="M1000" s="81" t="n">
        <x:v>1814.7108958959068</x:v>
      </x:c>
      <x:c r="N1000" s="81" t="n">
        <x:v>0.0546874641719379</x:v>
      </x:c>
      <x:c r="O1000" s="23" t="n">
        <x:v>42</x:v>
      </x:c>
      <x:c r="P1000" s="23" t="n">
        <x:v>10</x:v>
      </x:c>
      <x:c r="Q1000" s="78" t="n">
        <x:v>46135</x:v>
      </x:c>
      <x:c r="R1000" s="23" t="str">
        <x:v>True</x:v>
      </x:c>
      <x:c r="S1000" s="23" t="str">
        <x:v>True</x:v>
      </x:c>
      <x:c r="T1000" s="23" t="str">
        <x:v>False</x:v>
      </x:c>
    </x:row>
    <x:row r="1001">
      <x:c r="A1001" s="23" t="str">
        <x:v>active_label_common_panel</x:v>
      </x:c>
      <x:c r="B1001" s="23" t="n">
        <x:v>3</x:v>
      </x:c>
      <x:c r="C1001" s="23" t="str">
        <x:v>checkpoint:deepseek:deepseek-v4-pro</x:v>
      </x:c>
      <x:c r="D1001" s="23" t="str">
        <x:v>DeepSeek-V4-Pro</x:v>
      </x:c>
      <x:c r="E1001" s="23" t="str">
        <x:v>deepseek</x:v>
      </x:c>
      <x:c r="F1001" s="78" t="n">
        <x:v>46136</x:v>
      </x:c>
      <x:c r="G1001" s="78" t="n">
        <x:v>46138</x:v>
      </x:c>
      <x:c r="H1001" s="81" t="n">
        <x:v>2.4607315985291853</x:v>
      </x:c>
      <x:c r="I1001" s="81" t="n">
        <x:v>2.25175071808</x:v>
      </x:c>
      <x:c r="J1001" s="23" t="str">
        <x:v>total_b</x:v>
      </x:c>
      <x:c r="K1001" s="23" t="str">
        <x:v>score_date_current_price_nonprospective</x:v>
      </x:c>
      <x:c r="L1001" s="81" t="n">
        <x:v>1600</x:v>
      </x:c>
      <x:c r="M1001" s="81" t="n">
        <x:v>1301.6913699639128</x:v>
      </x:c>
      <x:c r="N1001" s="81" t="n">
        <x:v>-0.08961195711063465</x:v>
      </x:c>
      <x:c r="O1001" s="23" t="n">
        <x:v>42</x:v>
      </x:c>
      <x:c r="P1001" s="23" t="n">
        <x:v>10</x:v>
      </x:c>
      <x:c r="Q1001" s="78" t="n">
        <x:v>46135</x:v>
      </x:c>
      <x:c r="R1001" s="23" t="str">
        <x:v>True</x:v>
      </x:c>
      <x:c r="S1001" s="23" t="str">
        <x:v>True</x:v>
      </x:c>
      <x:c r="T1001" s="23" t="str">
        <x:v>True</x:v>
      </x:c>
    </x:row>
    <x:row r="1002">
      <x:c r="A1002" s="23" t="str">
        <x:v>active_label_common_panel</x:v>
      </x:c>
      <x:c r="B1002" s="23" t="n">
        <x:v>3</x:v>
      </x:c>
      <x:c r="C1002" s="23" t="str">
        <x:v>checkpoint:epoch:tencent-hy3-preview</x:v>
      </x:c>
      <x:c r="D1002" s="23" t="str">
        <x:v>Tencent Hy3 preview</x:v>
      </x:c>
      <x:c r="E1002" s="23" t="str">
        <x:v>tencent</x:v>
      </x:c>
      <x:c r="F1002" s="78" t="n">
        <x:v>46135</x:v>
      </x:c>
      <x:c r="G1002" s="78" t="n">
        <x:v>46153</x:v>
      </x:c>
      <x:c r="H1002" s="81" t="n">
        <x:v>0.13099618315050252</x:v>
      </x:c>
      <x:c r="I1002" s="81" t="n">
        <x:v>0.115021737076</x:v>
      </x:c>
      <x:c r="J1002" s="23" t="str">
        <x:v>active_b</x:v>
      </x:c>
      <x:c r="K1002" s="23" t="str">
        <x:v>date_historical_price</x:v>
      </x:c>
      <x:c r="L1002" s="81" t="n">
        <x:v>21</x:v>
      </x:c>
      <x:c r="M1002" s="81" t="n">
        <x:v>4.747000332025968</x:v>
      </x:c>
      <x:c r="N1002" s="81" t="n">
        <x:v>-0.6458000326391024</x:v>
      </x:c>
      <x:c r="O1002" s="23" t="n">
        <x:v>51</x:v>
      </x:c>
      <x:c r="P1002" s="23" t="n">
        <x:v>11</x:v>
      </x:c>
      <x:c r="Q1002" s="78" t="n">
        <x:v>46138</x:v>
      </x:c>
      <x:c r="R1002" s="23" t="str">
        <x:v>True</x:v>
      </x:c>
      <x:c r="S1002" s="23" t="str">
        <x:v>True</x:v>
      </x:c>
      <x:c r="T1002" s="23" t="str">
        <x:v>False</x:v>
      </x:c>
    </x:row>
    <x:row r="1003">
      <x:c r="A1003" s="23" t="str">
        <x:v>active_label_common_panel</x:v>
      </x:c>
      <x:c r="B1003" s="23" t="n">
        <x:v>3</x:v>
      </x:c>
      <x:c r="C1003" s="23" t="str">
        <x:v>checkpoint:epoch:tencent-hy3-preview</x:v>
      </x:c>
      <x:c r="D1003" s="23" t="str">
        <x:v>Tencent Hy3 preview</x:v>
      </x:c>
      <x:c r="E1003" s="23" t="str">
        <x:v>tencent</x:v>
      </x:c>
      <x:c r="F1003" s="78" t="n">
        <x:v>46135</x:v>
      </x:c>
      <x:c r="G1003" s="78" t="n">
        <x:v>46153</x:v>
      </x:c>
      <x:c r="H1003" s="81" t="n">
        <x:v>0.13099618315050252</x:v>
      </x:c>
      <x:c r="I1003" s="81" t="n">
        <x:v>0.115021737076</x:v>
      </x:c>
      <x:c r="J1003" s="23" t="str">
        <x:v>active_b</x:v>
      </x:c>
      <x:c r="K1003" s="23" t="str">
        <x:v>score_date</x:v>
      </x:c>
      <x:c r="L1003" s="81" t="n">
        <x:v>21</x:v>
      </x:c>
      <x:c r="M1003" s="81" t="n">
        <x:v>13.34111000268659</x:v>
      </x:c>
      <x:c r="N1003" s="81" t="n">
        <x:v>-0.19702732962215272</x:v>
      </x:c>
      <x:c r="O1003" s="23" t="n">
        <x:v>51</x:v>
      </x:c>
      <x:c r="P1003" s="23" t="n">
        <x:v>11</x:v>
      </x:c>
      <x:c r="Q1003" s="78" t="n">
        <x:v>46138</x:v>
      </x:c>
      <x:c r="R1003" s="23" t="str">
        <x:v>True</x:v>
      </x:c>
      <x:c r="S1003" s="23" t="str">
        <x:v>True</x:v>
      </x:c>
      <x:c r="T1003" s="23" t="str">
        <x:v>False</x:v>
      </x:c>
    </x:row>
    <x:row r="1004">
      <x:c r="A1004" s="23" t="str">
        <x:v>active_label_common_panel</x:v>
      </x:c>
      <x:c r="B1004" s="23" t="n">
        <x:v>3</x:v>
      </x:c>
      <x:c r="C1004" s="23" t="str">
        <x:v>checkpoint:epoch:tencent-hy3-preview</x:v>
      </x:c>
      <x:c r="D1004" s="23" t="str">
        <x:v>Tencent Hy3 preview</x:v>
      </x:c>
      <x:c r="E1004" s="23" t="str">
        <x:v>tencent</x:v>
      </x:c>
      <x:c r="F1004" s="78" t="n">
        <x:v>46135</x:v>
      </x:c>
      <x:c r="G1004" s="78" t="n">
        <x:v>46153</x:v>
      </x:c>
      <x:c r="H1004" s="81" t="n">
        <x:v>0.13099618315050252</x:v>
      </x:c>
      <x:c r="I1004" s="81" t="n">
        <x:v>0.115021737076</x:v>
      </x:c>
      <x:c r="J1004" s="23" t="str">
        <x:v>active_b</x:v>
      </x:c>
      <x:c r="K1004" s="23" t="str">
        <x:v>score_date_historical_price</x:v>
      </x:c>
      <x:c r="L1004" s="81" t="n">
        <x:v>21</x:v>
      </x:c>
      <x:c r="M1004" s="81" t="n">
        <x:v>5.313469791566312</x:v>
      </x:c>
      <x:c r="N1004" s="81" t="n">
        <x:v>-0.5968410788872268</x:v>
      </x:c>
      <x:c r="O1004" s="23" t="n">
        <x:v>51</x:v>
      </x:c>
      <x:c r="P1004" s="23" t="n">
        <x:v>11</x:v>
      </x:c>
      <x:c r="Q1004" s="78" t="n">
        <x:v>46138</x:v>
      </x:c>
      <x:c r="R1004" s="23" t="str">
        <x:v>True</x:v>
      </x:c>
      <x:c r="S1004" s="23" t="str">
        <x:v>True</x:v>
      </x:c>
      <x:c r="T1004" s="23" t="str">
        <x:v>False</x:v>
      </x:c>
    </x:row>
    <x:row r="1005">
      <x:c r="A1005" s="23" t="str">
        <x:v>active_label_common_panel</x:v>
      </x:c>
      <x:c r="B1005" s="23" t="n">
        <x:v>3</x:v>
      </x:c>
      <x:c r="C1005" s="23" t="str">
        <x:v>checkpoint:epoch:tencent-hy3-preview</x:v>
      </x:c>
      <x:c r="D1005" s="23" t="str">
        <x:v>Tencent Hy3 preview</x:v>
      </x:c>
      <x:c r="E1005" s="23" t="str">
        <x:v>tencent</x:v>
      </x:c>
      <x:c r="F1005" s="78" t="n">
        <x:v>46135</x:v>
      </x:c>
      <x:c r="G1005" s="78" t="n">
        <x:v>46153</x:v>
      </x:c>
      <x:c r="H1005" s="81" t="n">
        <x:v>0.13099618315050252</x:v>
      </x:c>
      <x:c r="I1005" s="81" t="n">
        <x:v>0.115021737076</x:v>
      </x:c>
      <x:c r="J1005" s="23" t="str">
        <x:v>active_b</x:v>
      </x:c>
      <x:c r="K1005" s="23" t="str">
        <x:v>score_date_current_price_nonprospective</x:v>
      </x:c>
      <x:c r="L1005" s="81" t="n">
        <x:v>21</x:v>
      </x:c>
      <x:c r="M1005" s="81" t="n">
        <x:v>4.535487136596299</x:v>
      </x:c>
      <x:c r="N1005" s="81" t="n">
        <x:v>-0.6655953551847957</x:v>
      </x:c>
      <x:c r="O1005" s="23" t="n">
        <x:v>51</x:v>
      </x:c>
      <x:c r="P1005" s="23" t="n">
        <x:v>11</x:v>
      </x:c>
      <x:c r="Q1005" s="78" t="n">
        <x:v>46138</x:v>
      </x:c>
      <x:c r="R1005" s="23" t="str">
        <x:v>True</x:v>
      </x:c>
      <x:c r="S1005" s="23" t="str">
        <x:v>True</x:v>
      </x:c>
      <x:c r="T1005" s="23" t="str">
        <x:v>True</x:v>
      </x:c>
    </x:row>
    <x:row r="1006">
      <x:c r="A1006" s="23" t="str">
        <x:v>active_label_common_panel</x:v>
      </x:c>
      <x:c r="B1006" s="23" t="n">
        <x:v>3</x:v>
      </x:c>
      <x:c r="C1006" s="23" t="str">
        <x:v>checkpoint:epoch:tencent-hy3-preview</x:v>
      </x:c>
      <x:c r="D1006" s="23" t="str">
        <x:v>Tencent Hy3 preview</x:v>
      </x:c>
      <x:c r="E1006" s="23" t="str">
        <x:v>tencent</x:v>
      </x:c>
      <x:c r="F1006" s="78" t="n">
        <x:v>46135</x:v>
      </x:c>
      <x:c r="G1006" s="78" t="n">
        <x:v>46153</x:v>
      </x:c>
      <x:c r="H1006" s="81" t="n">
        <x:v>0.13099618315050252</x:v>
      </x:c>
      <x:c r="I1006" s="81" t="n">
        <x:v>0.115021737076</x:v>
      </x:c>
      <x:c r="J1006" s="23" t="str">
        <x:v>total_b</x:v>
      </x:c>
      <x:c r="K1006" s="23" t="str">
        <x:v>date_historical_price</x:v>
      </x:c>
      <x:c r="L1006" s="81" t="n">
        <x:v>295</x:v>
      </x:c>
      <x:c r="M1006" s="81" t="n">
        <x:v>19.364103246254356</x:v>
      </x:c>
      <x:c r="N1006" s="81" t="n">
        <x:v>-1.1828246264154767</x:v>
      </x:c>
      <x:c r="O1006" s="23" t="n">
        <x:v>51</x:v>
      </x:c>
      <x:c r="P1006" s="23" t="n">
        <x:v>11</x:v>
      </x:c>
      <x:c r="Q1006" s="78" t="n">
        <x:v>46138</x:v>
      </x:c>
      <x:c r="R1006" s="23" t="str">
        <x:v>True</x:v>
      </x:c>
      <x:c r="S1006" s="23" t="str">
        <x:v>True</x:v>
      </x:c>
      <x:c r="T1006" s="23" t="str">
        <x:v>False</x:v>
      </x:c>
    </x:row>
    <x:row r="1007">
      <x:c r="A1007" s="23" t="str">
        <x:v>active_label_common_panel</x:v>
      </x:c>
      <x:c r="B1007" s="23" t="n">
        <x:v>3</x:v>
      </x:c>
      <x:c r="C1007" s="23" t="str">
        <x:v>checkpoint:epoch:tencent-hy3-preview</x:v>
      </x:c>
      <x:c r="D1007" s="23" t="str">
        <x:v>Tencent Hy3 preview</x:v>
      </x:c>
      <x:c r="E1007" s="23" t="str">
        <x:v>tencent</x:v>
      </x:c>
      <x:c r="F1007" s="78" t="n">
        <x:v>46135</x:v>
      </x:c>
      <x:c r="G1007" s="78" t="n">
        <x:v>46153</x:v>
      </x:c>
      <x:c r="H1007" s="81" t="n">
        <x:v>0.13099618315050252</x:v>
      </x:c>
      <x:c r="I1007" s="81" t="n">
        <x:v>0.115021737076</x:v>
      </x:c>
      <x:c r="J1007" s="23" t="str">
        <x:v>total_b</x:v>
      </x:c>
      <x:c r="K1007" s="23" t="str">
        <x:v>score_date</x:v>
      </x:c>
      <x:c r="L1007" s="81" t="n">
        <x:v>295</x:v>
      </x:c>
      <x:c r="M1007" s="81" t="n">
        <x:v>167.6246050548413</x:v>
      </x:c>
      <x:c r="N1007" s="81" t="n">
        <x:v>-0.24548424837103644</x:v>
      </x:c>
      <x:c r="O1007" s="23" t="n">
        <x:v>51</x:v>
      </x:c>
      <x:c r="P1007" s="23" t="n">
        <x:v>11</x:v>
      </x:c>
      <x:c r="Q1007" s="78" t="n">
        <x:v>46138</x:v>
      </x:c>
      <x:c r="R1007" s="23" t="str">
        <x:v>True</x:v>
      </x:c>
      <x:c r="S1007" s="23" t="str">
        <x:v>True</x:v>
      </x:c>
      <x:c r="T1007" s="23" t="str">
        <x:v>False</x:v>
      </x:c>
    </x:row>
    <x:row r="1008">
      <x:c r="A1008" s="23" t="str">
        <x:v>active_label_common_panel</x:v>
      </x:c>
      <x:c r="B1008" s="23" t="n">
        <x:v>3</x:v>
      </x:c>
      <x:c r="C1008" s="23" t="str">
        <x:v>checkpoint:epoch:tencent-hy3-preview</x:v>
      </x:c>
      <x:c r="D1008" s="23" t="str">
        <x:v>Tencent Hy3 preview</x:v>
      </x:c>
      <x:c r="E1008" s="23" t="str">
        <x:v>tencent</x:v>
      </x:c>
      <x:c r="F1008" s="78" t="n">
        <x:v>46135</x:v>
      </x:c>
      <x:c r="G1008" s="78" t="n">
        <x:v>46153</x:v>
      </x:c>
      <x:c r="H1008" s="81" t="n">
        <x:v>0.13099618315050252</x:v>
      </x:c>
      <x:c r="I1008" s="81" t="n">
        <x:v>0.115021737076</x:v>
      </x:c>
      <x:c r="J1008" s="23" t="str">
        <x:v>total_b</x:v>
      </x:c>
      <x:c r="K1008" s="23" t="str">
        <x:v>score_date_historical_price</x:v>
      </x:c>
      <x:c r="L1008" s="81" t="n">
        <x:v>295</x:v>
      </x:c>
      <x:c r="M1008" s="81" t="n">
        <x:v>37.18042339053096</x:v>
      </x:c>
      <x:c r="N1008" s="81" t="n">
        <x:v>-0.8995076850037049</x:v>
      </x:c>
      <x:c r="O1008" s="23" t="n">
        <x:v>51</x:v>
      </x:c>
      <x:c r="P1008" s="23" t="n">
        <x:v>11</x:v>
      </x:c>
      <x:c r="Q1008" s="78" t="n">
        <x:v>46138</x:v>
      </x:c>
      <x:c r="R1008" s="23" t="str">
        <x:v>True</x:v>
      </x:c>
      <x:c r="S1008" s="23" t="str">
        <x:v>True</x:v>
      </x:c>
      <x:c r="T1008" s="23" t="str">
        <x:v>False</x:v>
      </x:c>
    </x:row>
    <x:row r="1009">
      <x:c r="A1009" s="23" t="str">
        <x:v>active_label_common_panel</x:v>
      </x:c>
      <x:c r="B1009" s="23" t="n">
        <x:v>3</x:v>
      </x:c>
      <x:c r="C1009" s="23" t="str">
        <x:v>checkpoint:epoch:tencent-hy3-preview</x:v>
      </x:c>
      <x:c r="D1009" s="23" t="str">
        <x:v>Tencent Hy3 preview</x:v>
      </x:c>
      <x:c r="E1009" s="23" t="str">
        <x:v>tencent</x:v>
      </x:c>
      <x:c r="F1009" s="78" t="n">
        <x:v>46135</x:v>
      </x:c>
      <x:c r="G1009" s="78" t="n">
        <x:v>46153</x:v>
      </x:c>
      <x:c r="H1009" s="81" t="n">
        <x:v>0.13099618315050252</x:v>
      </x:c>
      <x:c r="I1009" s="81" t="n">
        <x:v>0.115021737076</x:v>
      </x:c>
      <x:c r="J1009" s="23" t="str">
        <x:v>total_b</x:v>
      </x:c>
      <x:c r="K1009" s="23" t="str">
        <x:v>score_date_current_price_nonprospective</x:v>
      </x:c>
      <x:c r="L1009" s="81" t="n">
        <x:v>295</x:v>
      </x:c>
      <x:c r="M1009" s="81" t="n">
        <x:v>31.602472709265097</x:v>
      </x:c>
      <x:c r="N1009" s="81" t="n">
        <x:v>-0.9701009510187621</x:v>
      </x:c>
      <x:c r="O1009" s="23" t="n">
        <x:v>51</x:v>
      </x:c>
      <x:c r="P1009" s="23" t="n">
        <x:v>11</x:v>
      </x:c>
      <x:c r="Q1009" s="78" t="n">
        <x:v>46138</x:v>
      </x:c>
      <x:c r="R1009" s="23" t="str">
        <x:v>True</x:v>
      </x:c>
      <x:c r="S1009" s="23" t="str">
        <x:v>True</x:v>
      </x:c>
      <x:c r="T1009" s="23" t="str">
        <x:v>True</x:v>
      </x:c>
    </x:row>
    <x:row r="1010">
      <x:c r="A1010" s="23" t="str">
        <x:v>active_label_common_panel</x:v>
      </x:c>
      <x:c r="B1010" s="23" t="n">
        <x:v>3</x:v>
      </x:c>
      <x:c r="C1010" s="23" t="str">
        <x:v>checkpoint:epoch:nemotron-3-ultra</x:v>
      </x:c>
      <x:c r="D1010" s="23" t="str">
        <x:v>Nemotron 3 Ultra</x:v>
      </x:c>
      <x:c r="E1010" s="23" t="str">
        <x:v>nvidia</x:v>
      </x:c>
      <x:c r="F1010" s="78" t="n">
        <x:v>46177</x:v>
      </x:c>
      <x:c r="G1010" s="78" t="n">
        <x:v>46180</x:v>
      </x:c>
      <x:c r="H1010" s="81" t="n">
        <x:v>1.118033988749895</x:v>
      </x:c>
      <x:c r="I1010" s="81" t="n">
        <x:v>1.29877124297</x:v>
      </x:c>
      <x:c r="J1010" s="23" t="str">
        <x:v>active_b</x:v>
      </x:c>
      <x:c r="K1010" s="23" t="str">
        <x:v>date_historical_price</x:v>
      </x:c>
      <x:c r="L1010" s="81" t="n">
        <x:v>55</x:v>
      </x:c>
      <x:c r="M1010" s="81" t="n">
        <x:v>25.34539721895257</x:v>
      </x:c>
      <x:c r="N1010" s="81" t="n">
        <x:v>-0.3364635875174868</x:v>
      </x:c>
      <x:c r="O1010" s="23" t="n">
        <x:v>51</x:v>
      </x:c>
      <x:c r="P1010" s="23" t="n">
        <x:v>11</x:v>
      </x:c>
      <x:c r="Q1010" s="78" t="n">
        <x:v>46153</x:v>
      </x:c>
      <x:c r="R1010" s="23" t="str">
        <x:v>True</x:v>
      </x:c>
      <x:c r="S1010" s="23" t="str">
        <x:v>True</x:v>
      </x:c>
      <x:c r="T1010" s="23" t="str">
        <x:v>False</x:v>
      </x:c>
    </x:row>
    <x:row r="1011">
      <x:c r="A1011" s="23" t="str">
        <x:v>active_label_common_panel</x:v>
      </x:c>
      <x:c r="B1011" s="23" t="n">
        <x:v>3</x:v>
      </x:c>
      <x:c r="C1011" s="23" t="str">
        <x:v>checkpoint:epoch:nemotron-3-ultra</x:v>
      </x:c>
      <x:c r="D1011" s="23" t="str">
        <x:v>Nemotron 3 Ultra</x:v>
      </x:c>
      <x:c r="E1011" s="23" t="str">
        <x:v>nvidia</x:v>
      </x:c>
      <x:c r="F1011" s="78" t="n">
        <x:v>46177</x:v>
      </x:c>
      <x:c r="G1011" s="78" t="n">
        <x:v>46180</x:v>
      </x:c>
      <x:c r="H1011" s="81" t="n">
        <x:v>1.118033988749895</x:v>
      </x:c>
      <x:c r="I1011" s="81" t="n">
        <x:v>1.29877124297</x:v>
      </x:c>
      <x:c r="J1011" s="23" t="str">
        <x:v>active_b</x:v>
      </x:c>
      <x:c r="K1011" s="23" t="str">
        <x:v>score_date</x:v>
      </x:c>
      <x:c r="L1011" s="81" t="n">
        <x:v>55</x:v>
      </x:c>
      <x:c r="M1011" s="81" t="n">
        <x:v>17.34450054726578</x:v>
      </x:c>
      <x:c r="N1011" s="81" t="n">
        <x:v>-0.5012008910924397</x:v>
      </x:c>
      <x:c r="O1011" s="23" t="n">
        <x:v>51</x:v>
      </x:c>
      <x:c r="P1011" s="23" t="n">
        <x:v>11</x:v>
      </x:c>
      <x:c r="Q1011" s="78" t="n">
        <x:v>46153</x:v>
      </x:c>
      <x:c r="R1011" s="23" t="str">
        <x:v>True</x:v>
      </x:c>
      <x:c r="S1011" s="23" t="str">
        <x:v>True</x:v>
      </x:c>
      <x:c r="T1011" s="23" t="str">
        <x:v>False</x:v>
      </x:c>
    </x:row>
    <x:row r="1012">
      <x:c r="A1012" s="23" t="str">
        <x:v>active_label_common_panel</x:v>
      </x:c>
      <x:c r="B1012" s="23" t="n">
        <x:v>3</x:v>
      </x:c>
      <x:c r="C1012" s="23" t="str">
        <x:v>checkpoint:epoch:nemotron-3-ultra</x:v>
      </x:c>
      <x:c r="D1012" s="23" t="str">
        <x:v>Nemotron 3 Ultra</x:v>
      </x:c>
      <x:c r="E1012" s="23" t="str">
        <x:v>nvidia</x:v>
      </x:c>
      <x:c r="F1012" s="78" t="n">
        <x:v>46177</x:v>
      </x:c>
      <x:c r="G1012" s="78" t="n">
        <x:v>46180</x:v>
      </x:c>
      <x:c r="H1012" s="81" t="n">
        <x:v>1.118033988749895</x:v>
      </x:c>
      <x:c r="I1012" s="81" t="n">
        <x:v>1.29877124297</x:v>
      </x:c>
      <x:c r="J1012" s="23" t="str">
        <x:v>active_b</x:v>
      </x:c>
      <x:c r="K1012" s="23" t="str">
        <x:v>score_date_historical_price</x:v>
      </x:c>
      <x:c r="L1012" s="81" t="n">
        <x:v>55</x:v>
      </x:c>
      <x:c r="M1012" s="81" t="n">
        <x:v>24.64327328344836</x:v>
      </x:c>
      <x:c r="N1012" s="81" t="n">
        <x:v>-0.34866429628903023</x:v>
      </x:c>
      <x:c r="O1012" s="23" t="n">
        <x:v>51</x:v>
      </x:c>
      <x:c r="P1012" s="23" t="n">
        <x:v>11</x:v>
      </x:c>
      <x:c r="Q1012" s="78" t="n">
        <x:v>46153</x:v>
      </x:c>
      <x:c r="R1012" s="23" t="str">
        <x:v>True</x:v>
      </x:c>
      <x:c r="S1012" s="23" t="str">
        <x:v>True</x:v>
      </x:c>
      <x:c r="T1012" s="23" t="str">
        <x:v>False</x:v>
      </x:c>
    </x:row>
    <x:row r="1013">
      <x:c r="A1013" s="23" t="str">
        <x:v>active_label_common_panel</x:v>
      </x:c>
      <x:c r="B1013" s="23" t="n">
        <x:v>3</x:v>
      </x:c>
      <x:c r="C1013" s="23" t="str">
        <x:v>checkpoint:epoch:nemotron-3-ultra</x:v>
      </x:c>
      <x:c r="D1013" s="23" t="str">
        <x:v>Nemotron 3 Ultra</x:v>
      </x:c>
      <x:c r="E1013" s="23" t="str">
        <x:v>nvidia</x:v>
      </x:c>
      <x:c r="F1013" s="78" t="n">
        <x:v>46177</x:v>
      </x:c>
      <x:c r="G1013" s="78" t="n">
        <x:v>46180</x:v>
      </x:c>
      <x:c r="H1013" s="81" t="n">
        <x:v>1.118033988749895</x:v>
      </x:c>
      <x:c r="I1013" s="81" t="n">
        <x:v>1.29877124297</x:v>
      </x:c>
      <x:c r="J1013" s="23" t="str">
        <x:v>active_b</x:v>
      </x:c>
      <x:c r="K1013" s="23" t="str">
        <x:v>score_date_current_price_nonprospective</x:v>
      </x:c>
      <x:c r="L1013" s="81" t="n">
        <x:v>55</x:v>
      </x:c>
      <x:c r="M1013" s="81" t="n">
        <x:v>25.532675535926867</x:v>
      </x:c>
      <x:c r="N1013" s="81" t="n">
        <x:v>-0.33326636315037916</x:v>
      </x:c>
      <x:c r="O1013" s="23" t="n">
        <x:v>51</x:v>
      </x:c>
      <x:c r="P1013" s="23" t="n">
        <x:v>11</x:v>
      </x:c>
      <x:c r="Q1013" s="78" t="n">
        <x:v>46153</x:v>
      </x:c>
      <x:c r="R1013" s="23" t="str">
        <x:v>True</x:v>
      </x:c>
      <x:c r="S1013" s="23" t="str">
        <x:v>True</x:v>
      </x:c>
      <x:c r="T1013" s="23" t="str">
        <x:v>True</x:v>
      </x:c>
    </x:row>
    <x:row r="1014">
      <x:c r="A1014" s="23" t="str">
        <x:v>active_label_common_panel</x:v>
      </x:c>
      <x:c r="B1014" s="23" t="n">
        <x:v>3</x:v>
      </x:c>
      <x:c r="C1014" s="23" t="str">
        <x:v>checkpoint:epoch:nemotron-3-ultra</x:v>
      </x:c>
      <x:c r="D1014" s="23" t="str">
        <x:v>Nemotron 3 Ultra</x:v>
      </x:c>
      <x:c r="E1014" s="23" t="str">
        <x:v>nvidia</x:v>
      </x:c>
      <x:c r="F1014" s="78" t="n">
        <x:v>46177</x:v>
      </x:c>
      <x:c r="G1014" s="78" t="n">
        <x:v>46180</x:v>
      </x:c>
      <x:c r="H1014" s="81" t="n">
        <x:v>1.118033988749895</x:v>
      </x:c>
      <x:c r="I1014" s="81" t="n">
        <x:v>1.29877124297</x:v>
      </x:c>
      <x:c r="J1014" s="23" t="str">
        <x:v>total_b</x:v>
      </x:c>
      <x:c r="K1014" s="23" t="str">
        <x:v>date_historical_price</x:v>
      </x:c>
      <x:c r="L1014" s="81" t="n">
        <x:v>550</x:v>
      </x:c>
      <x:c r="M1014" s="81" t="n">
        <x:v>567.7708370041695</x:v>
      </x:c>
      <x:c r="N1014" s="81" t="n">
        <x:v>0.013810392155561945</x:v>
      </x:c>
      <x:c r="O1014" s="23" t="n">
        <x:v>51</x:v>
      </x:c>
      <x:c r="P1014" s="23" t="n">
        <x:v>11</x:v>
      </x:c>
      <x:c r="Q1014" s="78" t="n">
        <x:v>46153</x:v>
      </x:c>
      <x:c r="R1014" s="23" t="str">
        <x:v>True</x:v>
      </x:c>
      <x:c r="S1014" s="23" t="str">
        <x:v>True</x:v>
      </x:c>
      <x:c r="T1014" s="23" t="str">
        <x:v>False</x:v>
      </x:c>
    </x:row>
    <x:row r="1015">
      <x:c r="A1015" s="23" t="str">
        <x:v>active_label_common_panel</x:v>
      </x:c>
      <x:c r="B1015" s="23" t="n">
        <x:v>3</x:v>
      </x:c>
      <x:c r="C1015" s="23" t="str">
        <x:v>checkpoint:epoch:nemotron-3-ultra</x:v>
      </x:c>
      <x:c r="D1015" s="23" t="str">
        <x:v>Nemotron 3 Ultra</x:v>
      </x:c>
      <x:c r="E1015" s="23" t="str">
        <x:v>nvidia</x:v>
      </x:c>
      <x:c r="F1015" s="78" t="n">
        <x:v>46177</x:v>
      </x:c>
      <x:c r="G1015" s="78" t="n">
        <x:v>46180</x:v>
      </x:c>
      <x:c r="H1015" s="81" t="n">
        <x:v>1.118033988749895</x:v>
      </x:c>
      <x:c r="I1015" s="81" t="n">
        <x:v>1.29877124297</x:v>
      </x:c>
      <x:c r="J1015" s="23" t="str">
        <x:v>total_b</x:v>
      </x:c>
      <x:c r="K1015" s="23" t="str">
        <x:v>score_date</x:v>
      </x:c>
      <x:c r="L1015" s="81" t="n">
        <x:v>550</x:v>
      </x:c>
      <x:c r="M1015" s="81" t="n">
        <x:v>249.74773954012645</x:v>
      </x:c>
      <x:c r="N1015" s="81" t="n">
        <x:v>-0.3428611233657628</x:v>
      </x:c>
      <x:c r="O1015" s="23" t="n">
        <x:v>51</x:v>
      </x:c>
      <x:c r="P1015" s="23" t="n">
        <x:v>11</x:v>
      </x:c>
      <x:c r="Q1015" s="78" t="n">
        <x:v>46153</x:v>
      </x:c>
      <x:c r="R1015" s="23" t="str">
        <x:v>True</x:v>
      </x:c>
      <x:c r="S1015" s="23" t="str">
        <x:v>True</x:v>
      </x:c>
      <x:c r="T1015" s="23" t="str">
        <x:v>False</x:v>
      </x:c>
    </x:row>
    <x:row r="1016">
      <x:c r="A1016" s="23" t="str">
        <x:v>active_label_common_panel</x:v>
      </x:c>
      <x:c r="B1016" s="23" t="n">
        <x:v>3</x:v>
      </x:c>
      <x:c r="C1016" s="23" t="str">
        <x:v>checkpoint:epoch:nemotron-3-ultra</x:v>
      </x:c>
      <x:c r="D1016" s="23" t="str">
        <x:v>Nemotron 3 Ultra</x:v>
      </x:c>
      <x:c r="E1016" s="23" t="str">
        <x:v>nvidia</x:v>
      </x:c>
      <x:c r="F1016" s="78" t="n">
        <x:v>46177</x:v>
      </x:c>
      <x:c r="G1016" s="78" t="n">
        <x:v>46180</x:v>
      </x:c>
      <x:c r="H1016" s="81" t="n">
        <x:v>1.118033988749895</x:v>
      </x:c>
      <x:c r="I1016" s="81" t="n">
        <x:v>1.29877124297</x:v>
      </x:c>
      <x:c r="J1016" s="23" t="str">
        <x:v>total_b</x:v>
      </x:c>
      <x:c r="K1016" s="23" t="str">
        <x:v>score_date_historical_price</x:v>
      </x:c>
      <x:c r="L1016" s="81" t="n">
        <x:v>550</x:v>
      </x:c>
      <x:c r="M1016" s="81" t="n">
        <x:v>450.09890455438887</x:v>
      </x:c>
      <x:c r="N1016" s="81" t="n">
        <x:v>-0.0870547335354652</x:v>
      </x:c>
      <x:c r="O1016" s="23" t="n">
        <x:v>51</x:v>
      </x:c>
      <x:c r="P1016" s="23" t="n">
        <x:v>11</x:v>
      </x:c>
      <x:c r="Q1016" s="78" t="n">
        <x:v>46153</x:v>
      </x:c>
      <x:c r="R1016" s="23" t="str">
        <x:v>True</x:v>
      </x:c>
      <x:c r="S1016" s="23" t="str">
        <x:v>True</x:v>
      </x:c>
      <x:c r="T1016" s="23" t="str">
        <x:v>False</x:v>
      </x:c>
    </x:row>
    <x:row r="1017">
      <x:c r="A1017" s="23" t="str">
        <x:v>active_label_common_panel</x:v>
      </x:c>
      <x:c r="B1017" s="23" t="n">
        <x:v>3</x:v>
      </x:c>
      <x:c r="C1017" s="23" t="str">
        <x:v>checkpoint:epoch:nemotron-3-ultra</x:v>
      </x:c>
      <x:c r="D1017" s="23" t="str">
        <x:v>Nemotron 3 Ultra</x:v>
      </x:c>
      <x:c r="E1017" s="23" t="str">
        <x:v>nvidia</x:v>
      </x:c>
      <x:c r="F1017" s="78" t="n">
        <x:v>46177</x:v>
      </x:c>
      <x:c r="G1017" s="78" t="n">
        <x:v>46180</x:v>
      </x:c>
      <x:c r="H1017" s="81" t="n">
        <x:v>1.118033988749895</x:v>
      </x:c>
      <x:c r="I1017" s="81" t="n">
        <x:v>1.29877124297</x:v>
      </x:c>
      <x:c r="J1017" s="23" t="str">
        <x:v>total_b</x:v>
      </x:c>
      <x:c r="K1017" s="23" t="str">
        <x:v>score_date_current_price_nonprospective</x:v>
      </x:c>
      <x:c r="L1017" s="81" t="n">
        <x:v>550</x:v>
      </x:c>
      <x:c r="M1017" s="81" t="n">
        <x:v>496.2418431109712</x:v>
      </x:c>
      <x:c r="N1017" s="81" t="n">
        <x:v>-0.044669308304450865</x:v>
      </x:c>
      <x:c r="O1017" s="23" t="n">
        <x:v>51</x:v>
      </x:c>
      <x:c r="P1017" s="23" t="n">
        <x:v>11</x:v>
      </x:c>
      <x:c r="Q1017" s="78" t="n">
        <x:v>46153</x:v>
      </x:c>
      <x:c r="R1017" s="23" t="str">
        <x:v>True</x:v>
      </x:c>
      <x:c r="S1017" s="23" t="str">
        <x:v>True</x:v>
      </x:c>
      <x:c r="T1017" s="23" t="str">
        <x:v>True</x:v>
      </x:c>
    </x:row>
    <x:row r="1018">
      <x:c r="A1018" s="23" t="str">
        <x:v>active_label_common_panel</x:v>
      </x:c>
      <x:c r="B1018" s="23" t="n">
        <x:v>3</x:v>
      </x:c>
      <x:c r="C1018" s="23" t="str">
        <x:v>checkpoint:moonshot:kimi-k2-7-code</x:v>
      </x:c>
      <x:c r="D1018" s="23" t="str">
        <x:v>Kimi K2.7 Code</x:v>
      </x:c>
      <x:c r="E1018" s="23" t="str">
        <x:v>kimi</x:v>
      </x:c>
      <x:c r="F1018" s="78" t="n">
        <x:v>46185</x:v>
      </x:c>
      <x:c r="G1018" s="78" t="n">
        <x:v>46187</x:v>
      </x:c>
      <x:c r="H1018" s="81" t="n">
        <x:v>1.9493588689617927</x:v>
      </x:c>
      <x:c r="I1018" s="81" t="n">
        <x:v>1.91037169158</x:v>
      </x:c>
      <x:c r="J1018" s="23" t="str">
        <x:v>active_b</x:v>
      </x:c>
      <x:c r="K1018" s="23" t="str">
        <x:v>date_historical_price</x:v>
      </x:c>
      <x:c r="L1018" s="81" t="n">
        <x:v>32.6</x:v>
      </x:c>
      <x:c r="M1018" s="81" t="n">
        <x:v>44.21548120410305</x:v>
      </x:c>
      <x:c r="N1018" s="81" t="n">
        <x:v>0.13235675580474168</x:v>
      </x:c>
      <x:c r="O1018" s="23" t="n">
        <x:v>49</x:v>
      </x:c>
      <x:c r="P1018" s="23" t="n">
        <x:v>11</x:v>
      </x:c>
      <x:c r="Q1018" s="78" t="n">
        <x:v>46180</x:v>
      </x:c>
      <x:c r="R1018" s="23" t="str">
        <x:v>True</x:v>
      </x:c>
      <x:c r="S1018" s="23" t="str">
        <x:v>True</x:v>
      </x:c>
      <x:c r="T1018" s="23" t="str">
        <x:v>False</x:v>
      </x:c>
    </x:row>
    <x:row r="1019">
      <x:c r="A1019" s="23" t="str">
        <x:v>active_label_common_panel</x:v>
      </x:c>
      <x:c r="B1019" s="23" t="n">
        <x:v>3</x:v>
      </x:c>
      <x:c r="C1019" s="23" t="str">
        <x:v>checkpoint:moonshot:kimi-k2-7-code</x:v>
      </x:c>
      <x:c r="D1019" s="23" t="str">
        <x:v>Kimi K2.7 Code</x:v>
      </x:c>
      <x:c r="E1019" s="23" t="str">
        <x:v>kimi</x:v>
      </x:c>
      <x:c r="F1019" s="78" t="n">
        <x:v>46185</x:v>
      </x:c>
      <x:c r="G1019" s="78" t="n">
        <x:v>46187</x:v>
      </x:c>
      <x:c r="H1019" s="81" t="n">
        <x:v>1.9493588689617927</x:v>
      </x:c>
      <x:c r="I1019" s="81" t="n">
        <x:v>1.91037169158</x:v>
      </x:c>
      <x:c r="J1019" s="23" t="str">
        <x:v>active_b</x:v>
      </x:c>
      <x:c r="K1019" s="23" t="str">
        <x:v>score_date</x:v>
      </x:c>
      <x:c r="L1019" s="81" t="n">
        <x:v>32.6</x:v>
      </x:c>
      <x:c r="M1019" s="81" t="n">
        <x:v>26.093594176573898</x:v>
      </x:c>
      <x:c r="N1019" s="81" t="n">
        <x:v>-0.0966836963780123</x:v>
      </x:c>
      <x:c r="O1019" s="23" t="n">
        <x:v>49</x:v>
      </x:c>
      <x:c r="P1019" s="23" t="n">
        <x:v>11</x:v>
      </x:c>
      <x:c r="Q1019" s="78" t="n">
        <x:v>46180</x:v>
      </x:c>
      <x:c r="R1019" s="23" t="str">
        <x:v>True</x:v>
      </x:c>
      <x:c r="S1019" s="23" t="str">
        <x:v>True</x:v>
      </x:c>
      <x:c r="T1019" s="23" t="str">
        <x:v>False</x:v>
      </x:c>
    </x:row>
    <x:row r="1020">
      <x:c r="A1020" s="23" t="str">
        <x:v>active_label_common_panel</x:v>
      </x:c>
      <x:c r="B1020" s="23" t="n">
        <x:v>3</x:v>
      </x:c>
      <x:c r="C1020" s="23" t="str">
        <x:v>checkpoint:moonshot:kimi-k2-7-code</x:v>
      </x:c>
      <x:c r="D1020" s="23" t="str">
        <x:v>Kimi K2.7 Code</x:v>
      </x:c>
      <x:c r="E1020" s="23" t="str">
        <x:v>kimi</x:v>
      </x:c>
      <x:c r="F1020" s="78" t="n">
        <x:v>46185</x:v>
      </x:c>
      <x:c r="G1020" s="78" t="n">
        <x:v>46187</x:v>
      </x:c>
      <x:c r="H1020" s="81" t="n">
        <x:v>1.9493588689617927</x:v>
      </x:c>
      <x:c r="I1020" s="81" t="n">
        <x:v>1.91037169158</x:v>
      </x:c>
      <x:c r="J1020" s="23" t="str">
        <x:v>active_b</x:v>
      </x:c>
      <x:c r="K1020" s="23" t="str">
        <x:v>score_date_historical_price</x:v>
      </x:c>
      <x:c r="L1020" s="81" t="n">
        <x:v>32.6</x:v>
      </x:c>
      <x:c r="M1020" s="81" t="n">
        <x:v>45.04897988510911</x:v>
      </x:c>
      <x:c r="N1020" s="81" t="n">
        <x:v>0.14046736094560894</x:v>
      </x:c>
      <x:c r="O1020" s="23" t="n">
        <x:v>49</x:v>
      </x:c>
      <x:c r="P1020" s="23" t="n">
        <x:v>11</x:v>
      </x:c>
      <x:c r="Q1020" s="78" t="n">
        <x:v>46180</x:v>
      </x:c>
      <x:c r="R1020" s="23" t="str">
        <x:v>True</x:v>
      </x:c>
      <x:c r="S1020" s="23" t="str">
        <x:v>True</x:v>
      </x:c>
      <x:c r="T1020" s="23" t="str">
        <x:v>False</x:v>
      </x:c>
    </x:row>
    <x:row r="1021">
      <x:c r="A1021" s="23" t="str">
        <x:v>active_label_common_panel</x:v>
      </x:c>
      <x:c r="B1021" s="23" t="n">
        <x:v>3</x:v>
      </x:c>
      <x:c r="C1021" s="23" t="str">
        <x:v>checkpoint:moonshot:kimi-k2-7-code</x:v>
      </x:c>
      <x:c r="D1021" s="23" t="str">
        <x:v>Kimi K2.7 Code</x:v>
      </x:c>
      <x:c r="E1021" s="23" t="str">
        <x:v>kimi</x:v>
      </x:c>
      <x:c r="F1021" s="78" t="n">
        <x:v>46185</x:v>
      </x:c>
      <x:c r="G1021" s="78" t="n">
        <x:v>46187</x:v>
      </x:c>
      <x:c r="H1021" s="81" t="n">
        <x:v>1.9493588689617927</x:v>
      </x:c>
      <x:c r="I1021" s="81" t="n">
        <x:v>1.91037169158</x:v>
      </x:c>
      <x:c r="J1021" s="23" t="str">
        <x:v>active_b</x:v>
      </x:c>
      <x:c r="K1021" s="23" t="str">
        <x:v>score_date_current_price_nonprospective</x:v>
      </x:c>
      <x:c r="L1021" s="81" t="n">
        <x:v>32.6</x:v>
      </x:c>
      <x:c r="M1021" s="81" t="n">
        <x:v>40.71971210081179</x:v>
      </x:c>
      <x:c r="N1021" s="81" t="n">
        <x:v>0.09658709869419185</x:v>
      </x:c>
      <x:c r="O1021" s="23" t="n">
        <x:v>49</x:v>
      </x:c>
      <x:c r="P1021" s="23" t="n">
        <x:v>11</x:v>
      </x:c>
      <x:c r="Q1021" s="78" t="n">
        <x:v>46180</x:v>
      </x:c>
      <x:c r="R1021" s="23" t="str">
        <x:v>True</x:v>
      </x:c>
      <x:c r="S1021" s="23" t="str">
        <x:v>True</x:v>
      </x:c>
      <x:c r="T1021" s="23" t="str">
        <x:v>True</x:v>
      </x:c>
    </x:row>
    <x:row r="1022">
      <x:c r="A1022" s="23" t="str">
        <x:v>active_label_common_panel</x:v>
      </x:c>
      <x:c r="B1022" s="23" t="n">
        <x:v>3</x:v>
      </x:c>
      <x:c r="C1022" s="23" t="str">
        <x:v>checkpoint:moonshot:kimi-k2-7-code</x:v>
      </x:c>
      <x:c r="D1022" s="23" t="str">
        <x:v>Kimi K2.7 Code</x:v>
      </x:c>
      <x:c r="E1022" s="23" t="str">
        <x:v>kimi</x:v>
      </x:c>
      <x:c r="F1022" s="78" t="n">
        <x:v>46185</x:v>
      </x:c>
      <x:c r="G1022" s="78" t="n">
        <x:v>46187</x:v>
      </x:c>
      <x:c r="H1022" s="81" t="n">
        <x:v>1.9493588689617927</x:v>
      </x:c>
      <x:c r="I1022" s="81" t="n">
        <x:v>1.91037169158</x:v>
      </x:c>
      <x:c r="J1022" s="23" t="str">
        <x:v>total_b</x:v>
      </x:c>
      <x:c r="K1022" s="23" t="str">
        <x:v>date_historical_price</x:v>
      </x:c>
      <x:c r="L1022" s="81" t="n">
        <x:v>1040</x:v>
      </x:c>
      <x:c r="M1022" s="81" t="n">
        <x:v>1057.7615552749357</x:v>
      </x:c>
      <x:c r="N1022" s="81" t="n">
        <x:v>0.007354439081512697</x:v>
      </x:c>
      <x:c r="O1022" s="23" t="n">
        <x:v>49</x:v>
      </x:c>
      <x:c r="P1022" s="23" t="n">
        <x:v>11</x:v>
      </x:c>
      <x:c r="Q1022" s="78" t="n">
        <x:v>46180</x:v>
      </x:c>
      <x:c r="R1022" s="23" t="str">
        <x:v>True</x:v>
      </x:c>
      <x:c r="S1022" s="23" t="str">
        <x:v>True</x:v>
      </x:c>
      <x:c r="T1022" s="23" t="str">
        <x:v>False</x:v>
      </x:c>
    </x:row>
    <x:row r="1023">
      <x:c r="A1023" s="23" t="str">
        <x:v>active_label_common_panel</x:v>
      </x:c>
      <x:c r="B1023" s="23" t="n">
        <x:v>3</x:v>
      </x:c>
      <x:c r="C1023" s="23" t="str">
        <x:v>checkpoint:moonshot:kimi-k2-7-code</x:v>
      </x:c>
      <x:c r="D1023" s="23" t="str">
        <x:v>Kimi K2.7 Code</x:v>
      </x:c>
      <x:c r="E1023" s="23" t="str">
        <x:v>kimi</x:v>
      </x:c>
      <x:c r="F1023" s="78" t="n">
        <x:v>46185</x:v>
      </x:c>
      <x:c r="G1023" s="78" t="n">
        <x:v>46187</x:v>
      </x:c>
      <x:c r="H1023" s="81" t="n">
        <x:v>1.9493588689617927</x:v>
      </x:c>
      <x:c r="I1023" s="81" t="n">
        <x:v>1.91037169158</x:v>
      </x:c>
      <x:c r="J1023" s="23" t="str">
        <x:v>total_b</x:v>
      </x:c>
      <x:c r="K1023" s="23" t="str">
        <x:v>score_date</x:v>
      </x:c>
      <x:c r="L1023" s="81" t="n">
        <x:v>1040</x:v>
      </x:c>
      <x:c r="M1023" s="81" t="n">
        <x:v>536.9980090509537</x:v>
      </x:c>
      <x:c r="N1023" s="81" t="n">
        <x:v>-0.2870606637664267</x:v>
      </x:c>
      <x:c r="O1023" s="23" t="n">
        <x:v>49</x:v>
      </x:c>
      <x:c r="P1023" s="23" t="n">
        <x:v>11</x:v>
      </x:c>
      <x:c r="Q1023" s="78" t="n">
        <x:v>46180</x:v>
      </x:c>
      <x:c r="R1023" s="23" t="str">
        <x:v>True</x:v>
      </x:c>
      <x:c r="S1023" s="23" t="str">
        <x:v>True</x:v>
      </x:c>
      <x:c r="T1023" s="23" t="str">
        <x:v>False</x:v>
      </x:c>
    </x:row>
    <x:row r="1024">
      <x:c r="A1024" s="23" t="str">
        <x:v>active_label_common_panel</x:v>
      </x:c>
      <x:c r="B1024" s="23" t="n">
        <x:v>3</x:v>
      </x:c>
      <x:c r="C1024" s="23" t="str">
        <x:v>checkpoint:moonshot:kimi-k2-7-code</x:v>
      </x:c>
      <x:c r="D1024" s="23" t="str">
        <x:v>Kimi K2.7 Code</x:v>
      </x:c>
      <x:c r="E1024" s="23" t="str">
        <x:v>kimi</x:v>
      </x:c>
      <x:c r="F1024" s="78" t="n">
        <x:v>46185</x:v>
      </x:c>
      <x:c r="G1024" s="78" t="n">
        <x:v>46187</x:v>
      </x:c>
      <x:c r="H1024" s="81" t="n">
        <x:v>1.9493588689617927</x:v>
      </x:c>
      <x:c r="I1024" s="81" t="n">
        <x:v>1.91037169158</x:v>
      </x:c>
      <x:c r="J1024" s="23" t="str">
        <x:v>total_b</x:v>
      </x:c>
      <x:c r="K1024" s="23" t="str">
        <x:v>score_date_historical_price</x:v>
      </x:c>
      <x:c r="L1024" s="81" t="n">
        <x:v>1040</x:v>
      </x:c>
      <x:c r="M1024" s="81" t="n">
        <x:v>1149.8369727590389</x:v>
      </x:c>
      <x:c r="N1024" s="81" t="n">
        <x:v>0.04360292988078154</x:v>
      </x:c>
      <x:c r="O1024" s="23" t="n">
        <x:v>49</x:v>
      </x:c>
      <x:c r="P1024" s="23" t="n">
        <x:v>11</x:v>
      </x:c>
      <x:c r="Q1024" s="78" t="n">
        <x:v>46180</x:v>
      </x:c>
      <x:c r="R1024" s="23" t="str">
        <x:v>True</x:v>
      </x:c>
      <x:c r="S1024" s="23" t="str">
        <x:v>True</x:v>
      </x:c>
      <x:c r="T1024" s="23" t="str">
        <x:v>False</x:v>
      </x:c>
    </x:row>
    <x:row r="1025">
      <x:c r="A1025" s="23" t="str">
        <x:v>active_label_common_panel</x:v>
      </x:c>
      <x:c r="B1025" s="23" t="n">
        <x:v>3</x:v>
      </x:c>
      <x:c r="C1025" s="23" t="str">
        <x:v>checkpoint:moonshot:kimi-k2-7-code</x:v>
      </x:c>
      <x:c r="D1025" s="23" t="str">
        <x:v>Kimi K2.7 Code</x:v>
      </x:c>
      <x:c r="E1025" s="23" t="str">
        <x:v>kimi</x:v>
      </x:c>
      <x:c r="F1025" s="78" t="n">
        <x:v>46185</x:v>
      </x:c>
      <x:c r="G1025" s="78" t="n">
        <x:v>46187</x:v>
      </x:c>
      <x:c r="H1025" s="81" t="n">
        <x:v>1.9493588689617927</x:v>
      </x:c>
      <x:c r="I1025" s="81" t="n">
        <x:v>1.91037169158</x:v>
      </x:c>
      <x:c r="J1025" s="23" t="str">
        <x:v>total_b</x:v>
      </x:c>
      <x:c r="K1025" s="23" t="str">
        <x:v>score_date_current_price_nonprospective</x:v>
      </x:c>
      <x:c r="L1025" s="81" t="n">
        <x:v>1040</x:v>
      </x:c>
      <x:c r="M1025" s="81" t="n">
        <x:v>1004.566227373039</x:v>
      </x:c>
      <x:c r="N1025" s="81" t="n">
        <x:v>-0.015054765825713709</x:v>
      </x:c>
      <x:c r="O1025" s="23" t="n">
        <x:v>49</x:v>
      </x:c>
      <x:c r="P1025" s="23" t="n">
        <x:v>11</x:v>
      </x:c>
      <x:c r="Q1025" s="78" t="n">
        <x:v>46180</x:v>
      </x:c>
      <x:c r="R1025" s="23" t="str">
        <x:v>True</x:v>
      </x:c>
      <x:c r="S1025" s="23" t="str">
        <x:v>True</x:v>
      </x:c>
      <x:c r="T1025" s="23" t="str">
        <x:v>True</x:v>
      </x:c>
    </x:row>
    <x:row r="1026">
      <x:c r="A1026" s="23" t="str">
        <x:v>active_label_common_panel</x:v>
      </x:c>
      <x:c r="B1026" s="23" t="n">
        <x:v>3</x:v>
      </x:c>
      <x:c r="C1026" s="23" t="str">
        <x:v>checkpoint:z-ai-zhipu-ai:glm-5-2</x:v>
      </x:c>
      <x:c r="D1026" s="23" t="str">
        <x:v>GLM-5.2</x:v>
      </x:c>
      <x:c r="E1026" s="23" t="str">
        <x:v>zai</x:v>
      </x:c>
      <x:c r="F1026" s="78" t="n">
        <x:v>46189</x:v>
      </x:c>
      <x:c r="G1026" s="78" t="n">
        <x:v>46192</x:v>
      </x:c>
      <x:c r="H1026" s="81" t="n">
        <x:v>2.4819347291981715</x:v>
      </x:c>
      <x:c r="I1026" s="81" t="n">
        <x:v>2.23374125628</x:v>
      </x:c>
      <x:c r="J1026" s="23" t="str">
        <x:v>active_b</x:v>
      </x:c>
      <x:c r="K1026" s="23" t="str">
        <x:v>date_historical_price</x:v>
      </x:c>
      <x:c r="L1026" s="81" t="n">
        <x:v>40</x:v>
      </x:c>
      <x:c r="M1026" s="81" t="n">
        <x:v>49.24197193301725</x:v>
      </x:c>
      <x:c r="N1026" s="81" t="n">
        <x:v>0.09027544493944484</x:v>
      </x:c>
      <x:c r="O1026" s="23" t="n">
        <x:v>47</x:v>
      </x:c>
      <x:c r="P1026" s="23" t="n">
        <x:v>11</x:v>
      </x:c>
      <x:c r="Q1026" s="78" t="n">
        <x:v>46187</x:v>
      </x:c>
      <x:c r="R1026" s="23" t="str">
        <x:v>True</x:v>
      </x:c>
      <x:c r="S1026" s="23" t="str">
        <x:v>True</x:v>
      </x:c>
      <x:c r="T1026" s="23" t="str">
        <x:v>False</x:v>
      </x:c>
    </x:row>
    <x:row r="1027">
      <x:c r="A1027" s="23" t="str">
        <x:v>active_label_common_panel</x:v>
      </x:c>
      <x:c r="B1027" s="23" t="n">
        <x:v>3</x:v>
      </x:c>
      <x:c r="C1027" s="23" t="str">
        <x:v>checkpoint:z-ai-zhipu-ai:glm-5-2</x:v>
      </x:c>
      <x:c r="D1027" s="23" t="str">
        <x:v>GLM-5.2</x:v>
      </x:c>
      <x:c r="E1027" s="23" t="str">
        <x:v>zai</x:v>
      </x:c>
      <x:c r="F1027" s="78" t="n">
        <x:v>46189</x:v>
      </x:c>
      <x:c r="G1027" s="78" t="n">
        <x:v>46192</x:v>
      </x:c>
      <x:c r="H1027" s="81" t="n">
        <x:v>2.4819347291981715</x:v>
      </x:c>
      <x:c r="I1027" s="81" t="n">
        <x:v>2.23374125628</x:v>
      </x:c>
      <x:c r="J1027" s="23" t="str">
        <x:v>active_b</x:v>
      </x:c>
      <x:c r="K1027" s="23" t="str">
        <x:v>score_date</x:v>
      </x:c>
      <x:c r="L1027" s="81" t="n">
        <x:v>40</x:v>
      </x:c>
      <x:c r="M1027" s="81" t="n">
        <x:v>48.35280348569983</x:v>
      </x:c>
      <x:c r="N1027" s="81" t="n">
        <x:v>0.08236166812668444</x:v>
      </x:c>
      <x:c r="O1027" s="23" t="n">
        <x:v>47</x:v>
      </x:c>
      <x:c r="P1027" s="23" t="n">
        <x:v>11</x:v>
      </x:c>
      <x:c r="Q1027" s="78" t="n">
        <x:v>46187</x:v>
      </x:c>
      <x:c r="R1027" s="23" t="str">
        <x:v>True</x:v>
      </x:c>
      <x:c r="S1027" s="23" t="str">
        <x:v>True</x:v>
      </x:c>
      <x:c r="T1027" s="23" t="str">
        <x:v>False</x:v>
      </x:c>
    </x:row>
    <x:row r="1028">
      <x:c r="A1028" s="23" t="str">
        <x:v>active_label_common_panel</x:v>
      </x:c>
      <x:c r="B1028" s="23" t="n">
        <x:v>3</x:v>
      </x:c>
      <x:c r="C1028" s="23" t="str">
        <x:v>checkpoint:z-ai-zhipu-ai:glm-5-2</x:v>
      </x:c>
      <x:c r="D1028" s="23" t="str">
        <x:v>GLM-5.2</x:v>
      </x:c>
      <x:c r="E1028" s="23" t="str">
        <x:v>zai</x:v>
      </x:c>
      <x:c r="F1028" s="78" t="n">
        <x:v>46189</x:v>
      </x:c>
      <x:c r="G1028" s="78" t="n">
        <x:v>46192</x:v>
      </x:c>
      <x:c r="H1028" s="81" t="n">
        <x:v>2.4819347291981715</x:v>
      </x:c>
      <x:c r="I1028" s="81" t="n">
        <x:v>2.23374125628</x:v>
      </x:c>
      <x:c r="J1028" s="23" t="str">
        <x:v>active_b</x:v>
      </x:c>
      <x:c r="K1028" s="23" t="str">
        <x:v>score_date_historical_price</x:v>
      </x:c>
      <x:c r="L1028" s="81" t="n">
        <x:v>40</x:v>
      </x:c>
      <x:c r="M1028" s="81" t="n">
        <x:v>56.448931163100305</x:v>
      </x:c>
      <x:c r="N1028" s="81" t="n">
        <x:v>0.14959573182651967</x:v>
      </x:c>
      <x:c r="O1028" s="23" t="n">
        <x:v>47</x:v>
      </x:c>
      <x:c r="P1028" s="23" t="n">
        <x:v>11</x:v>
      </x:c>
      <x:c r="Q1028" s="78" t="n">
        <x:v>46187</x:v>
      </x:c>
      <x:c r="R1028" s="23" t="str">
        <x:v>True</x:v>
      </x:c>
      <x:c r="S1028" s="23" t="str">
        <x:v>True</x:v>
      </x:c>
      <x:c r="T1028" s="23" t="str">
        <x:v>False</x:v>
      </x:c>
    </x:row>
    <x:row r="1029">
      <x:c r="A1029" s="23" t="str">
        <x:v>active_label_common_panel</x:v>
      </x:c>
      <x:c r="B1029" s="23" t="n">
        <x:v>3</x:v>
      </x:c>
      <x:c r="C1029" s="23" t="str">
        <x:v>checkpoint:z-ai-zhipu-ai:glm-5-2</x:v>
      </x:c>
      <x:c r="D1029" s="23" t="str">
        <x:v>GLM-5.2</x:v>
      </x:c>
      <x:c r="E1029" s="23" t="str">
        <x:v>zai</x:v>
      </x:c>
      <x:c r="F1029" s="78" t="n">
        <x:v>46189</x:v>
      </x:c>
      <x:c r="G1029" s="78" t="n">
        <x:v>46192</x:v>
      </x:c>
      <x:c r="H1029" s="81" t="n">
        <x:v>2.4819347291981715</x:v>
      </x:c>
      <x:c r="I1029" s="81" t="n">
        <x:v>2.23374125628</x:v>
      </x:c>
      <x:c r="J1029" s="23" t="str">
        <x:v>active_b</x:v>
      </x:c>
      <x:c r="K1029" s="23" t="str">
        <x:v>score_date_current_price_nonprospective</x:v>
      </x:c>
      <x:c r="L1029" s="81" t="n">
        <x:v>40</x:v>
      </x:c>
      <x:c r="M1029" s="81" t="n">
        <x:v>50.29367541364864</x:v>
      </x:c>
      <x:c r="N1029" s="81" t="n">
        <x:v>0.09945338327765513</x:v>
      </x:c>
      <x:c r="O1029" s="23" t="n">
        <x:v>47</x:v>
      </x:c>
      <x:c r="P1029" s="23" t="n">
        <x:v>11</x:v>
      </x:c>
      <x:c r="Q1029" s="78" t="n">
        <x:v>46187</x:v>
      </x:c>
      <x:c r="R1029" s="23" t="str">
        <x:v>True</x:v>
      </x:c>
      <x:c r="S1029" s="23" t="str">
        <x:v>True</x:v>
      </x:c>
      <x:c r="T1029" s="23" t="str">
        <x:v>True</x:v>
      </x:c>
    </x:row>
    <x:row r="1030">
      <x:c r="A1030" s="23" t="str">
        <x:v>active_label_common_panel</x:v>
      </x:c>
      <x:c r="B1030" s="23" t="n">
        <x:v>3</x:v>
      </x:c>
      <x:c r="C1030" s="23" t="str">
        <x:v>checkpoint:z-ai-zhipu-ai:glm-5-2</x:v>
      </x:c>
      <x:c r="D1030" s="23" t="str">
        <x:v>GLM-5.2</x:v>
      </x:c>
      <x:c r="E1030" s="23" t="str">
        <x:v>zai</x:v>
      </x:c>
      <x:c r="F1030" s="78" t="n">
        <x:v>46189</x:v>
      </x:c>
      <x:c r="G1030" s="78" t="n">
        <x:v>46192</x:v>
      </x:c>
      <x:c r="H1030" s="81" t="n">
        <x:v>2.4819347291981715</x:v>
      </x:c>
      <x:c r="I1030" s="81" t="n">
        <x:v>2.23374125628</x:v>
      </x:c>
      <x:c r="J1030" s="23" t="str">
        <x:v>total_b</x:v>
      </x:c>
      <x:c r="K1030" s="23" t="str">
        <x:v>date_historical_price</x:v>
      </x:c>
      <x:c r="L1030" s="81" t="n">
        <x:v>744</x:v>
      </x:c>
      <x:c r="M1030" s="81" t="n">
        <x:v>1774.2359572175442</x:v>
      </x:c>
      <x:c r="N1030" s="81" t="n">
        <x:v>0.37743844100006985</x:v>
      </x:c>
      <x:c r="O1030" s="23" t="n">
        <x:v>47</x:v>
      </x:c>
      <x:c r="P1030" s="23" t="n">
        <x:v>11</x:v>
      </x:c>
      <x:c r="Q1030" s="78" t="n">
        <x:v>46187</x:v>
      </x:c>
      <x:c r="R1030" s="23" t="str">
        <x:v>True</x:v>
      </x:c>
      <x:c r="S1030" s="23" t="str">
        <x:v>True</x:v>
      </x:c>
      <x:c r="T1030" s="23" t="str">
        <x:v>False</x:v>
      </x:c>
    </x:row>
    <x:row r="1031">
      <x:c r="A1031" s="23" t="str">
        <x:v>active_label_common_panel</x:v>
      </x:c>
      <x:c r="B1031" s="23" t="n">
        <x:v>3</x:v>
      </x:c>
      <x:c r="C1031" s="23" t="str">
        <x:v>checkpoint:z-ai-zhipu-ai:glm-5-2</x:v>
      </x:c>
      <x:c r="D1031" s="23" t="str">
        <x:v>GLM-5.2</x:v>
      </x:c>
      <x:c r="E1031" s="23" t="str">
        <x:v>zai</x:v>
      </x:c>
      <x:c r="F1031" s="78" t="n">
        <x:v>46189</x:v>
      </x:c>
      <x:c r="G1031" s="78" t="n">
        <x:v>46192</x:v>
      </x:c>
      <x:c r="H1031" s="81" t="n">
        <x:v>2.4819347291981715</x:v>
      </x:c>
      <x:c r="I1031" s="81" t="n">
        <x:v>2.23374125628</x:v>
      </x:c>
      <x:c r="J1031" s="23" t="str">
        <x:v>total_b</x:v>
      </x:c>
      <x:c r="K1031" s="23" t="str">
        <x:v>score_date</x:v>
      </x:c>
      <x:c r="L1031" s="81" t="n">
        <x:v>744</x:v>
      </x:c>
      <x:c r="M1031" s="81" t="n">
        <x:v>3222.0618040204736</x:v>
      </x:c>
      <x:c r="N1031" s="81" t="n">
        <x:v>0.6365609310424796</x:v>
      </x:c>
      <x:c r="O1031" s="23" t="n">
        <x:v>47</x:v>
      </x:c>
      <x:c r="P1031" s="23" t="n">
        <x:v>11</x:v>
      </x:c>
      <x:c r="Q1031" s="78" t="n">
        <x:v>46187</x:v>
      </x:c>
      <x:c r="R1031" s="23" t="str">
        <x:v>True</x:v>
      </x:c>
      <x:c r="S1031" s="23" t="str">
        <x:v>True</x:v>
      </x:c>
      <x:c r="T1031" s="23" t="str">
        <x:v>False</x:v>
      </x:c>
    </x:row>
    <x:row r="1032">
      <x:c r="A1032" s="23" t="str">
        <x:v>active_label_common_panel</x:v>
      </x:c>
      <x:c r="B1032" s="23" t="n">
        <x:v>3</x:v>
      </x:c>
      <x:c r="C1032" s="23" t="str">
        <x:v>checkpoint:z-ai-zhipu-ai:glm-5-2</x:v>
      </x:c>
      <x:c r="D1032" s="23" t="str">
        <x:v>GLM-5.2</x:v>
      </x:c>
      <x:c r="E1032" s="23" t="str">
        <x:v>zai</x:v>
      </x:c>
      <x:c r="F1032" s="78" t="n">
        <x:v>46189</x:v>
      </x:c>
      <x:c r="G1032" s="78" t="n">
        <x:v>46192</x:v>
      </x:c>
      <x:c r="H1032" s="81" t="n">
        <x:v>2.4819347291981715</x:v>
      </x:c>
      <x:c r="I1032" s="81" t="n">
        <x:v>2.23374125628</x:v>
      </x:c>
      <x:c r="J1032" s="23" t="str">
        <x:v>total_b</x:v>
      </x:c>
      <x:c r="K1032" s="23" t="str">
        <x:v>score_date_historical_price</x:v>
      </x:c>
      <x:c r="L1032" s="81" t="n">
        <x:v>744</x:v>
      </x:c>
      <x:c r="M1032" s="81" t="n">
        <x:v>4055.1201767330394</x:v>
      </x:c>
      <x:c r="N1032" s="81" t="n">
        <x:v>0.7364307938566913</x:v>
      </x:c>
      <x:c r="O1032" s="23" t="n">
        <x:v>47</x:v>
      </x:c>
      <x:c r="P1032" s="23" t="n">
        <x:v>11</x:v>
      </x:c>
      <x:c r="Q1032" s="78" t="n">
        <x:v>46187</x:v>
      </x:c>
      <x:c r="R1032" s="23" t="str">
        <x:v>True</x:v>
      </x:c>
      <x:c r="S1032" s="23" t="str">
        <x:v>True</x:v>
      </x:c>
      <x:c r="T1032" s="23" t="str">
        <x:v>False</x:v>
      </x:c>
    </x:row>
    <x:row r="1033">
      <x:c r="A1033" s="23" t="str">
        <x:v>active_label_common_panel</x:v>
      </x:c>
      <x:c r="B1033" s="23" t="n">
        <x:v>3</x:v>
      </x:c>
      <x:c r="C1033" s="23" t="str">
        <x:v>checkpoint:z-ai-zhipu-ai:glm-5-2</x:v>
      </x:c>
      <x:c r="D1033" s="23" t="str">
        <x:v>GLM-5.2</x:v>
      </x:c>
      <x:c r="E1033" s="23" t="str">
        <x:v>zai</x:v>
      </x:c>
      <x:c r="F1033" s="78" t="n">
        <x:v>46189</x:v>
      </x:c>
      <x:c r="G1033" s="78" t="n">
        <x:v>46192</x:v>
      </x:c>
      <x:c r="H1033" s="81" t="n">
        <x:v>2.4819347291981715</x:v>
      </x:c>
      <x:c r="I1033" s="81" t="n">
        <x:v>2.23374125628</x:v>
      </x:c>
      <x:c r="J1033" s="23" t="str">
        <x:v>total_b</x:v>
      </x:c>
      <x:c r="K1033" s="23" t="str">
        <x:v>score_date_current_price_nonprospective</x:v>
      </x:c>
      <x:c r="L1033" s="81" t="n">
        <x:v>744</x:v>
      </x:c>
      <x:c r="M1033" s="81" t="n">
        <x:v>3415.2690794289497</x:v>
      </x:c>
      <x:c r="N1033" s="81" t="n">
        <x:v>0.6618519906583613</x:v>
      </x:c>
      <x:c r="O1033" s="23" t="n">
        <x:v>47</x:v>
      </x:c>
      <x:c r="P1033" s="23" t="n">
        <x:v>11</x:v>
      </x:c>
      <x:c r="Q1033" s="78" t="n">
        <x:v>46187</x:v>
      </x:c>
      <x:c r="R1033" s="23" t="str">
        <x:v>True</x:v>
      </x:c>
      <x:c r="S1033" s="23" t="str">
        <x:v>True</x:v>
      </x:c>
      <x:c r="T1033" s="23" t="str">
        <x:v>True</x:v>
      </x:c>
    </x:row>
    <x:row r="1034">
      <x:c r="A1034" s="23" t="str">
        <x:v>total_calibration</x:v>
      </x:c>
      <x:c r="B1034" s="23" t="n">
        <x:v>7</x:v>
      </x:c>
      <x:c r="C1034" s="23" t="str">
        <x:v>checkpoint:deepseek:deepseek-r1-may-2025</x:v>
      </x:c>
      <x:c r="D1034" s="23" t="str">
        <x:v>DeepSeek-R1 (May 2025)</x:v>
      </x:c>
      <x:c r="E1034" s="23" t="str">
        <x:v>deepseek</x:v>
      </x:c>
      <x:c r="F1034" s="78" t="n">
        <x:v>45805</x:v>
      </x:c>
      <x:c r="G1034" s="78" t="n">
        <x:v>45812</x:v>
      </x:c>
      <x:c r="H1034" s="81" t="n">
        <x:v>1.036822067666386</x:v>
      </x:c>
      <x:c r="I1034" s="81" t="n">
        <x:v>1.09326527074</x:v>
      </x:c>
      <x:c r="J1034" s="23" t="str">
        <x:v>total_b</x:v>
      </x:c>
      <x:c r="K1034" s="23" t="str">
        <x:v>date_only</x:v>
      </x:c>
      <x:c r="L1034" s="81" t="n">
        <x:v>671</x:v>
      </x:c>
      <x:c r="M1034" s="81" t="n">
        <x:v>90.68705204761467</x:v>
      </x:c>
      <x:c r="N1034" s="81" t="n">
        <x:v>-0.8691772355971557</x:v>
      </x:c>
      <x:c r="O1034" s="23" t="n">
        <x:v>20</x:v>
      </x:c>
      <x:c r="P1034" s="23" t="n">
        <x:v>7</x:v>
      </x:c>
      <x:c r="Q1034" s="78" t="n">
        <x:v>45784</x:v>
      </x:c>
      <x:c r="R1034" s="23" t="str">
        <x:v>True</x:v>
      </x:c>
      <x:c r="S1034" s="23" t="str">
        <x:v>True</x:v>
      </x:c>
      <x:c r="T1034" s="23" t="str">
        <x:v>False</x:v>
      </x:c>
    </x:row>
    <x:row r="1035">
      <x:c r="A1035" s="23" t="str">
        <x:v>total_calibration</x:v>
      </x:c>
      <x:c r="B1035" s="23" t="n">
        <x:v>7</x:v>
      </x:c>
      <x:c r="C1035" s="23" t="str">
        <x:v>checkpoint:deepseek:deepseek-r1-may-2025</x:v>
      </x:c>
      <x:c r="D1035" s="23" t="str">
        <x:v>DeepSeek-R1 (May 2025)</x:v>
      </x:c>
      <x:c r="E1035" s="23" t="str">
        <x:v>deepseek</x:v>
      </x:c>
      <x:c r="F1035" s="78" t="n">
        <x:v>45805</x:v>
      </x:c>
      <x:c r="G1035" s="78" t="n">
        <x:v>45812</x:v>
      </x:c>
      <x:c r="H1035" s="81" t="n">
        <x:v>1.036822067666386</x:v>
      </x:c>
      <x:c r="I1035" s="81" t="n">
        <x:v>1.09326527074</x:v>
      </x:c>
      <x:c r="J1035" s="23" t="str">
        <x:v>total_b</x:v>
      </x:c>
      <x:c r="K1035" s="23" t="str">
        <x:v>date_historical_price</x:v>
      </x:c>
      <x:c r="L1035" s="81" t="n">
        <x:v>671</x:v>
      </x:c>
      <x:c r="M1035" s="81" t="n">
        <x:v>135.53174709518026</x:v>
      </x:c>
      <x:c r="N1035" s="81" t="n">
        <x:v>-0.6946814834580676</x:v>
      </x:c>
      <x:c r="O1035" s="23" t="n">
        <x:v>20</x:v>
      </x:c>
      <x:c r="P1035" s="23" t="n">
        <x:v>7</x:v>
      </x:c>
      <x:c r="Q1035" s="78" t="n">
        <x:v>45784</x:v>
      </x:c>
      <x:c r="R1035" s="23" t="str">
        <x:v>True</x:v>
      </x:c>
      <x:c r="S1035" s="23" t="str">
        <x:v>True</x:v>
      </x:c>
      <x:c r="T1035" s="23" t="str">
        <x:v>False</x:v>
      </x:c>
    </x:row>
    <x:row r="1036">
      <x:c r="A1036" s="23" t="str">
        <x:v>total_calibration</x:v>
      </x:c>
      <x:c r="B1036" s="23" t="n">
        <x:v>7</x:v>
      </x:c>
      <x:c r="C1036" s="23" t="str">
        <x:v>checkpoint:deepseek:deepseek-r1-may-2025</x:v>
      </x:c>
      <x:c r="D1036" s="23" t="str">
        <x:v>DeepSeek-R1 (May 2025)</x:v>
      </x:c>
      <x:c r="E1036" s="23" t="str">
        <x:v>deepseek</x:v>
      </x:c>
      <x:c r="F1036" s="78" t="n">
        <x:v>45805</x:v>
      </x:c>
      <x:c r="G1036" s="78" t="n">
        <x:v>45812</x:v>
      </x:c>
      <x:c r="H1036" s="81" t="n">
        <x:v>1.036822067666386</x:v>
      </x:c>
      <x:c r="I1036" s="81" t="n">
        <x:v>1.09326527074</x:v>
      </x:c>
      <x:c r="J1036" s="23" t="str">
        <x:v>total_b</x:v>
      </x:c>
      <x:c r="K1036" s="23" t="str">
        <x:v>date_current_price_nonprospective</x:v>
      </x:c>
      <x:c r="L1036" s="81" t="n">
        <x:v>671</x:v>
      </x:c>
      <x:c r="M1036" s="81" t="n">
        <x:v>116.31092608671293</x:v>
      </x:c>
      <x:c r="N1036" s="81" t="n">
        <x:v>-0.7611020065042982</x:v>
      </x:c>
      <x:c r="O1036" s="23" t="n">
        <x:v>20</x:v>
      </x:c>
      <x:c r="P1036" s="23" t="n">
        <x:v>7</x:v>
      </x:c>
      <x:c r="Q1036" s="78" t="n">
        <x:v>45784</x:v>
      </x:c>
      <x:c r="R1036" s="23" t="str">
        <x:v>True</x:v>
      </x:c>
      <x:c r="S1036" s="23" t="str">
        <x:v>True</x:v>
      </x:c>
      <x:c r="T1036" s="23" t="str">
        <x:v>True</x:v>
      </x:c>
    </x:row>
    <x:row r="1037">
      <x:c r="A1037" s="23" t="str">
        <x:v>total_calibration</x:v>
      </x:c>
      <x:c r="B1037" s="23" t="n">
        <x:v>7</x:v>
      </x:c>
      <x:c r="C1037" s="23" t="str">
        <x:v>checkpoint:epoch:minimax-m1-80k</x:v>
      </x:c>
      <x:c r="D1037" s="23" t="str">
        <x:v>MiniMax-M1-80k</x:v>
      </x:c>
      <x:c r="E1037" s="23" t="str">
        <x:v>minimax</x:v>
      </x:c>
      <x:c r="F1037" s="78" t="n">
        <x:v>45821</x:v>
      </x:c>
      <x:c r="G1037" s="78" t="n">
        <x:v>45832</x:v>
      </x:c>
      <x:c r="H1037" s="81" t="n">
        <x:v>0.7035623639735143</x:v>
      </x:c>
      <x:c r="I1037" s="81" t="n">
        <x:v>1.01904157598</x:v>
      </x:c>
      <x:c r="J1037" s="23" t="str">
        <x:v>total_b</x:v>
      </x:c>
      <x:c r="K1037" s="23" t="str">
        <x:v>date_only</x:v>
      </x:c>
      <x:c r="L1037" s="81" t="n">
        <x:v>456</x:v>
      </x:c>
      <x:c r="M1037" s="81" t="n">
        <x:v>182.10214931169253</x:v>
      </x:c>
      <x:c r="N1037" s="81" t="n">
        <x:v>-0.39864977095683307</x:v>
      </x:c>
      <x:c r="O1037" s="23" t="n">
        <x:v>23</x:v>
      </x:c>
      <x:c r="P1037" s="23" t="n">
        <x:v>7</x:v>
      </x:c>
      <x:c r="Q1037" s="78" t="n">
        <x:v>45812</x:v>
      </x:c>
      <x:c r="R1037" s="23" t="str">
        <x:v>True</x:v>
      </x:c>
      <x:c r="S1037" s="23" t="str">
        <x:v>True</x:v>
      </x:c>
      <x:c r="T1037" s="23" t="str">
        <x:v>False</x:v>
      </x:c>
    </x:row>
    <x:row r="1038">
      <x:c r="A1038" s="23" t="str">
        <x:v>total_calibration</x:v>
      </x:c>
      <x:c r="B1038" s="23" t="n">
        <x:v>7</x:v>
      </x:c>
      <x:c r="C1038" s="23" t="str">
        <x:v>checkpoint:epoch:minimax-m1-80k</x:v>
      </x:c>
      <x:c r="D1038" s="23" t="str">
        <x:v>MiniMax-M1-80k</x:v>
      </x:c>
      <x:c r="E1038" s="23" t="str">
        <x:v>minimax</x:v>
      </x:c>
      <x:c r="F1038" s="78" t="n">
        <x:v>45821</x:v>
      </x:c>
      <x:c r="G1038" s="78" t="n">
        <x:v>45832</x:v>
      </x:c>
      <x:c r="H1038" s="81" t="n">
        <x:v>0.7035623639735143</x:v>
      </x:c>
      <x:c r="I1038" s="81" t="n">
        <x:v>1.01904157598</x:v>
      </x:c>
      <x:c r="J1038" s="23" t="str">
        <x:v>total_b</x:v>
      </x:c>
      <x:c r="K1038" s="23" t="str">
        <x:v>date_historical_price</x:v>
      </x:c>
      <x:c r="L1038" s="81" t="n">
        <x:v>456</x:v>
      </x:c>
      <x:c r="M1038" s="81" t="n">
        <x:v>171.38035184625116</x:v>
      </x:c>
      <x:c r="N1038" s="81" t="n">
        <x:v>-0.4250038125561242</x:v>
      </x:c>
      <x:c r="O1038" s="23" t="n">
        <x:v>23</x:v>
      </x:c>
      <x:c r="P1038" s="23" t="n">
        <x:v>7</x:v>
      </x:c>
      <x:c r="Q1038" s="78" t="n">
        <x:v>45812</x:v>
      </x:c>
      <x:c r="R1038" s="23" t="str">
        <x:v>True</x:v>
      </x:c>
      <x:c r="S1038" s="23" t="str">
        <x:v>True</x:v>
      </x:c>
      <x:c r="T1038" s="23" t="str">
        <x:v>False</x:v>
      </x:c>
    </x:row>
    <x:row r="1039">
      <x:c r="A1039" s="23" t="str">
        <x:v>total_calibration</x:v>
      </x:c>
      <x:c r="B1039" s="23" t="n">
        <x:v>7</x:v>
      </x:c>
      <x:c r="C1039" s="23" t="str">
        <x:v>checkpoint:epoch:minimax-m1-80k</x:v>
      </x:c>
      <x:c r="D1039" s="23" t="str">
        <x:v>MiniMax-M1-80k</x:v>
      </x:c>
      <x:c r="E1039" s="23" t="str">
        <x:v>minimax</x:v>
      </x:c>
      <x:c r="F1039" s="78" t="n">
        <x:v>45821</x:v>
      </x:c>
      <x:c r="G1039" s="78" t="n">
        <x:v>45832</x:v>
      </x:c>
      <x:c r="H1039" s="81" t="n">
        <x:v>0.7035623639735143</x:v>
      </x:c>
      <x:c r="I1039" s="81" t="n">
        <x:v>1.01904157598</x:v>
      </x:c>
      <x:c r="J1039" s="23" t="str">
        <x:v>total_b</x:v>
      </x:c>
      <x:c r="K1039" s="23" t="str">
        <x:v>date_current_price_nonprospective</x:v>
      </x:c>
      <x:c r="L1039" s="81" t="n">
        <x:v>456</x:v>
      </x:c>
      <x:c r="M1039" s="81" t="n">
        <x:v>190.65310193262118</x:v>
      </x:c>
      <x:c r="N1039" s="81" t="n">
        <x:v>-0.378720967010888</x:v>
      </x:c>
      <x:c r="O1039" s="23" t="n">
        <x:v>23</x:v>
      </x:c>
      <x:c r="P1039" s="23" t="n">
        <x:v>7</x:v>
      </x:c>
      <x:c r="Q1039" s="78" t="n">
        <x:v>45812</x:v>
      </x:c>
      <x:c r="R1039" s="23" t="str">
        <x:v>True</x:v>
      </x:c>
      <x:c r="S1039" s="23" t="str">
        <x:v>True</x:v>
      </x:c>
      <x:c r="T1039" s="23" t="str">
        <x:v>True</x:v>
      </x:c>
    </x:row>
    <x:row r="1040">
      <x:c r="A1040" s="23" t="str">
        <x:v>total_calibration</x:v>
      </x:c>
      <x:c r="B1040" s="23" t="n">
        <x:v>7</x:v>
      </x:c>
      <x:c r="C1040" s="23" t="str">
        <x:v>checkpoint:epoch:mistral-small-3-2</x:v>
      </x:c>
      <x:c r="D1040" s="23" t="str">
        <x:v>Mistral Small 3.2</x:v>
      </x:c>
      <x:c r="E1040" s="23" t="str">
        <x:v>mistralai</x:v>
      </x:c>
      <x:c r="F1040" s="78" t="n">
        <x:v>45823</x:v>
      </x:c>
      <x:c r="G1040" s="78" t="n">
        <x:v>45838</x:v>
      </x:c>
      <x:c r="H1040" s="81" t="n">
        <x:v>0.07071067811865477</x:v>
      </x:c>
      <x:c r="I1040" s="81" t="n">
        <x:v>0.158704938088</x:v>
      </x:c>
      <x:c r="J1040" s="23" t="str">
        <x:v>total_b</x:v>
      </x:c>
      <x:c r="K1040" s="23" t="str">
        <x:v>date_only</x:v>
      </x:c>
      <x:c r="L1040" s="81" t="n">
        <x:v>24</x:v>
      </x:c>
      <x:c r="M1040" s="81" t="n">
        <x:v>259.14721594498343</x:v>
      </x:c>
      <x:c r="N1040" s="81" t="n">
        <x:v>1.0333353058022585</x:v>
      </x:c>
      <x:c r="O1040" s="23" t="n">
        <x:v>22</x:v>
      </x:c>
      <x:c r="P1040" s="23" t="n">
        <x:v>7</x:v>
      </x:c>
      <x:c r="Q1040" s="78" t="n">
        <x:v>45832</x:v>
      </x:c>
      <x:c r="R1040" s="23" t="str">
        <x:v>True</x:v>
      </x:c>
      <x:c r="S1040" s="23" t="str">
        <x:v>True</x:v>
      </x:c>
      <x:c r="T1040" s="23" t="str">
        <x:v>False</x:v>
      </x:c>
    </x:row>
    <x:row r="1041">
      <x:c r="A1041" s="23" t="str">
        <x:v>total_calibration</x:v>
      </x:c>
      <x:c r="B1041" s="23" t="n">
        <x:v>7</x:v>
      </x:c>
      <x:c r="C1041" s="23" t="str">
        <x:v>checkpoint:epoch:mistral-small-3-2</x:v>
      </x:c>
      <x:c r="D1041" s="23" t="str">
        <x:v>Mistral Small 3.2</x:v>
      </x:c>
      <x:c r="E1041" s="23" t="str">
        <x:v>mistralai</x:v>
      </x:c>
      <x:c r="F1041" s="78" t="n">
        <x:v>45823</x:v>
      </x:c>
      <x:c r="G1041" s="78" t="n">
        <x:v>45838</x:v>
      </x:c>
      <x:c r="H1041" s="81" t="n">
        <x:v>0.07071067811865477</x:v>
      </x:c>
      <x:c r="I1041" s="81" t="n">
        <x:v>0.158704938088</x:v>
      </x:c>
      <x:c r="J1041" s="23" t="str">
        <x:v>total_b</x:v>
      </x:c>
      <x:c r="K1041" s="23" t="str">
        <x:v>date_historical_price</x:v>
      </x:c>
      <x:c r="L1041" s="81" t="n">
        <x:v>24</x:v>
      </x:c>
      <x:c r="M1041" s="81" t="n">
        <x:v>46.639829752480196</x:v>
      </x:c>
      <x:c r="N1041" s="81" t="n">
        <x:v>0.2885457147543312</x:v>
      </x:c>
      <x:c r="O1041" s="23" t="n">
        <x:v>22</x:v>
      </x:c>
      <x:c r="P1041" s="23" t="n">
        <x:v>7</x:v>
      </x:c>
      <x:c r="Q1041" s="78" t="n">
        <x:v>45832</x:v>
      </x:c>
      <x:c r="R1041" s="23" t="str">
        <x:v>True</x:v>
      </x:c>
      <x:c r="S1041" s="23" t="str">
        <x:v>True</x:v>
      </x:c>
      <x:c r="T1041" s="23" t="str">
        <x:v>False</x:v>
      </x:c>
    </x:row>
    <x:row r="1042">
      <x:c r="A1042" s="23" t="str">
        <x:v>total_calibration</x:v>
      </x:c>
      <x:c r="B1042" s="23" t="n">
        <x:v>7</x:v>
      </x:c>
      <x:c r="C1042" s="23" t="str">
        <x:v>checkpoint:epoch:mistral-small-3-2</x:v>
      </x:c>
      <x:c r="D1042" s="23" t="str">
        <x:v>Mistral Small 3.2</x:v>
      </x:c>
      <x:c r="E1042" s="23" t="str">
        <x:v>mistralai</x:v>
      </x:c>
      <x:c r="F1042" s="78" t="n">
        <x:v>45823</x:v>
      </x:c>
      <x:c r="G1042" s="78" t="n">
        <x:v>45838</x:v>
      </x:c>
      <x:c r="H1042" s="81" t="n">
        <x:v>0.07071067811865477</x:v>
      </x:c>
      <x:c r="I1042" s="81" t="n">
        <x:v>0.158704938088</x:v>
      </x:c>
      <x:c r="J1042" s="23" t="str">
        <x:v>total_b</x:v>
      </x:c>
      <x:c r="K1042" s="23" t="str">
        <x:v>date_current_price_nonprospective</x:v>
      </x:c>
      <x:c r="L1042" s="81" t="n">
        <x:v>24</x:v>
      </x:c>
      <x:c r="M1042" s="81" t="n">
        <x:v>62.38571317479001</x:v>
      </x:c>
      <x:c r="N1042" s="81" t="n">
        <x:v>0.4148739024618432</x:v>
      </x:c>
      <x:c r="O1042" s="23" t="n">
        <x:v>22</x:v>
      </x:c>
      <x:c r="P1042" s="23" t="n">
        <x:v>7</x:v>
      </x:c>
      <x:c r="Q1042" s="78" t="n">
        <x:v>45832</x:v>
      </x:c>
      <x:c r="R1042" s="23" t="str">
        <x:v>True</x:v>
      </x:c>
      <x:c r="S1042" s="23" t="str">
        <x:v>True</x:v>
      </x:c>
      <x:c r="T1042" s="23" t="str">
        <x:v>True</x:v>
      </x:c>
    </x:row>
    <x:row r="1043">
      <x:c r="A1043" s="23" t="str">
        <x:v>total_calibration</x:v>
      </x:c>
      <x:c r="B1043" s="23" t="n">
        <x:v>7</x:v>
      </x:c>
      <x:c r="C1043" s="23" t="str">
        <x:v>checkpoint:epoch:kimi-k2</x:v>
      </x:c>
      <x:c r="D1043" s="23" t="str">
        <x:v>Kimi K2</x:v>
      </x:c>
      <x:c r="E1043" s="23" t="str">
        <x:v>moonshotai</x:v>
      </x:c>
      <x:c r="F1043" s="78" t="n">
        <x:v>45849</x:v>
      </x:c>
      <x:c r="G1043" s="78" t="n">
        <x:v>45856</x:v>
      </x:c>
      <x:c r="H1043" s="81" t="n">
        <x:v>0.5904235767650206</x:v>
      </x:c>
      <x:c r="I1043" s="81" t="n">
        <x:v>1.14498908292</x:v>
      </x:c>
      <x:c r="J1043" s="23" t="str">
        <x:v>total_b</x:v>
      </x:c>
      <x:c r="K1043" s="23" t="str">
        <x:v>date_only</x:v>
      </x:c>
      <x:c r="L1043" s="81" t="n">
        <x:v>1040</x:v>
      </x:c>
      <x:c r="M1043" s="81" t="n">
        <x:v>242.449420328578</x:v>
      </x:c>
      <x:c r="N1043" s="81" t="n">
        <x:v>-0.6324121891990658</x:v>
      </x:c>
      <x:c r="O1043" s="23" t="n">
        <x:v>26</x:v>
      </x:c>
      <x:c r="P1043" s="23" t="n">
        <x:v>8</x:v>
      </x:c>
      <x:c r="Q1043" s="78" t="n">
        <x:v>45838</x:v>
      </x:c>
      <x:c r="R1043" s="23" t="str">
        <x:v>True</x:v>
      </x:c>
      <x:c r="S1043" s="23" t="str">
        <x:v>True</x:v>
      </x:c>
      <x:c r="T1043" s="23" t="str">
        <x:v>False</x:v>
      </x:c>
    </x:row>
    <x:row r="1044">
      <x:c r="A1044" s="23" t="str">
        <x:v>total_calibration</x:v>
      </x:c>
      <x:c r="B1044" s="23" t="n">
        <x:v>7</x:v>
      </x:c>
      <x:c r="C1044" s="23" t="str">
        <x:v>checkpoint:epoch:kimi-k2</x:v>
      </x:c>
      <x:c r="D1044" s="23" t="str">
        <x:v>Kimi K2</x:v>
      </x:c>
      <x:c r="E1044" s="23" t="str">
        <x:v>moonshotai</x:v>
      </x:c>
      <x:c r="F1044" s="78" t="n">
        <x:v>45849</x:v>
      </x:c>
      <x:c r="G1044" s="78" t="n">
        <x:v>45856</x:v>
      </x:c>
      <x:c r="H1044" s="81" t="n">
        <x:v>0.5904235767650206</x:v>
      </x:c>
      <x:c r="I1044" s="81" t="n">
        <x:v>1.14498908292</x:v>
      </x:c>
      <x:c r="J1044" s="23" t="str">
        <x:v>total_b</x:v>
      </x:c>
      <x:c r="K1044" s="23" t="str">
        <x:v>date_historical_price</x:v>
      </x:c>
      <x:c r="L1044" s="81" t="n">
        <x:v>1040</x:v>
      </x:c>
      <x:c r="M1044" s="81" t="n">
        <x:v>214.59192095165858</x:v>
      </x:c>
      <x:c r="N1044" s="81" t="n">
        <x:v>-0.6854199718653119</x:v>
      </x:c>
      <x:c r="O1044" s="23" t="n">
        <x:v>26</x:v>
      </x:c>
      <x:c r="P1044" s="23" t="n">
        <x:v>8</x:v>
      </x:c>
      <x:c r="Q1044" s="78" t="n">
        <x:v>45838</x:v>
      </x:c>
      <x:c r="R1044" s="23" t="str">
        <x:v>True</x:v>
      </x:c>
      <x:c r="S1044" s="23" t="str">
        <x:v>True</x:v>
      </x:c>
      <x:c r="T1044" s="23" t="str">
        <x:v>False</x:v>
      </x:c>
    </x:row>
    <x:row r="1045">
      <x:c r="A1045" s="23" t="str">
        <x:v>total_calibration</x:v>
      </x:c>
      <x:c r="B1045" s="23" t="n">
        <x:v>7</x:v>
      </x:c>
      <x:c r="C1045" s="23" t="str">
        <x:v>checkpoint:epoch:kimi-k2</x:v>
      </x:c>
      <x:c r="D1045" s="23" t="str">
        <x:v>Kimi K2</x:v>
      </x:c>
      <x:c r="E1045" s="23" t="str">
        <x:v>moonshotai</x:v>
      </x:c>
      <x:c r="F1045" s="78" t="n">
        <x:v>45849</x:v>
      </x:c>
      <x:c r="G1045" s="78" t="n">
        <x:v>45856</x:v>
      </x:c>
      <x:c r="H1045" s="81" t="n">
        <x:v>0.5904235767650206</x:v>
      </x:c>
      <x:c r="I1045" s="81" t="n">
        <x:v>1.14498908292</x:v>
      </x:c>
      <x:c r="J1045" s="23" t="str">
        <x:v>total_b</x:v>
      </x:c>
      <x:c r="K1045" s="23" t="str">
        <x:v>date_current_price_nonprospective</x:v>
      </x:c>
      <x:c r="L1045" s="81" t="n">
        <x:v>1040</x:v>
      </x:c>
      <x:c r="M1045" s="81" t="n">
        <x:v>281.2984970186626</x:v>
      </x:c>
      <x:c r="N1045" s="81" t="n">
        <x:v>-0.5678659275681511</x:v>
      </x:c>
      <x:c r="O1045" s="23" t="n">
        <x:v>26</x:v>
      </x:c>
      <x:c r="P1045" s="23" t="n">
        <x:v>8</x:v>
      </x:c>
      <x:c r="Q1045" s="78" t="n">
        <x:v>45838</x:v>
      </x:c>
      <x:c r="R1045" s="23" t="str">
        <x:v>True</x:v>
      </x:c>
      <x:c r="S1045" s="23" t="str">
        <x:v>True</x:v>
      </x:c>
      <x:c r="T1045" s="23" t="str">
        <x:v>True</x:v>
      </x:c>
    </x:row>
    <x:row r="1046">
      <x:c r="A1046" s="23" t="str">
        <x:v>total_calibration</x:v>
      </x:c>
      <x:c r="B1046" s="23" t="n">
        <x:v>7</x:v>
      </x:c>
      <x:c r="C1046" s="23" t="str">
        <x:v>checkpoint:epoch:qwen3-coder-480b-a35b</x:v>
      </x:c>
      <x:c r="D1046" s="23" t="str">
        <x:v>Qwen3-Coder-480B-A35B</x:v>
      </x:c>
      <x:c r="E1046" s="23" t="str">
        <x:v>qwen</x:v>
      </x:c>
      <x:c r="F1046" s="78" t="n">
        <x:v>45860</x:v>
      </x:c>
      <x:c r="G1046" s="78" t="n">
        <x:v>45867</x:v>
      </x:c>
      <x:c r="H1046" s="81" t="n">
        <x:v>0.6</x:v>
      </x:c>
      <x:c r="I1046" s="81" t="n">
        <x:v>0.746016095742</x:v>
      </x:c>
      <x:c r="J1046" s="23" t="str">
        <x:v>total_b</x:v>
      </x:c>
      <x:c r="K1046" s="23" t="str">
        <x:v>date_only</x:v>
      </x:c>
      <x:c r="L1046" s="81" t="n">
        <x:v>480</x:v>
      </x:c>
      <x:c r="M1046" s="81" t="n">
        <x:v>717.7502445209793</x:v>
      </x:c>
      <x:c r="N1046" s="81" t="n">
        <x:v>0.17473211174711023</x:v>
      </x:c>
      <x:c r="O1046" s="23" t="n">
        <x:v>21</x:v>
      </x:c>
      <x:c r="P1046" s="23" t="n">
        <x:v>8</x:v>
      </x:c>
      <x:c r="Q1046" s="78" t="n">
        <x:v>45856</x:v>
      </x:c>
      <x:c r="R1046" s="23" t="str">
        <x:v>True</x:v>
      </x:c>
      <x:c r="S1046" s="23" t="str">
        <x:v>True</x:v>
      </x:c>
      <x:c r="T1046" s="23" t="str">
        <x:v>False</x:v>
      </x:c>
    </x:row>
    <x:row r="1047">
      <x:c r="A1047" s="23" t="str">
        <x:v>total_calibration</x:v>
      </x:c>
      <x:c r="B1047" s="23" t="n">
        <x:v>7</x:v>
      </x:c>
      <x:c r="C1047" s="23" t="str">
        <x:v>checkpoint:epoch:qwen3-coder-480b-a35b</x:v>
      </x:c>
      <x:c r="D1047" s="23" t="str">
        <x:v>Qwen3-Coder-480B-A35B</x:v>
      </x:c>
      <x:c r="E1047" s="23" t="str">
        <x:v>qwen</x:v>
      </x:c>
      <x:c r="F1047" s="78" t="n">
        <x:v>45860</x:v>
      </x:c>
      <x:c r="G1047" s="78" t="n">
        <x:v>45867</x:v>
      </x:c>
      <x:c r="H1047" s="81" t="n">
        <x:v>0.6</x:v>
      </x:c>
      <x:c r="I1047" s="81" t="n">
        <x:v>0.746016095742</x:v>
      </x:c>
      <x:c r="J1047" s="23" t="str">
        <x:v>total_b</x:v>
      </x:c>
      <x:c r="K1047" s="23" t="str">
        <x:v>date_historical_price</x:v>
      </x:c>
      <x:c r="L1047" s="81" t="n">
        <x:v>480</x:v>
      </x:c>
      <x:c r="M1047" s="81" t="n">
        <x:v>544.6871649975883</x:v>
      </x:c>
      <x:c r="N1047" s="81" t="n">
        <x:v>0.05490590430768445</x:v>
      </x:c>
      <x:c r="O1047" s="23" t="n">
        <x:v>21</x:v>
      </x:c>
      <x:c r="P1047" s="23" t="n">
        <x:v>8</x:v>
      </x:c>
      <x:c r="Q1047" s="78" t="n">
        <x:v>45856</x:v>
      </x:c>
      <x:c r="R1047" s="23" t="str">
        <x:v>True</x:v>
      </x:c>
      <x:c r="S1047" s="23" t="str">
        <x:v>True</x:v>
      </x:c>
      <x:c r="T1047" s="23" t="str">
        <x:v>False</x:v>
      </x:c>
    </x:row>
    <x:row r="1048">
      <x:c r="A1048" s="23" t="str">
        <x:v>total_calibration</x:v>
      </x:c>
      <x:c r="B1048" s="23" t="n">
        <x:v>7</x:v>
      </x:c>
      <x:c r="C1048" s="23" t="str">
        <x:v>checkpoint:epoch:qwen3-coder-480b-a35b</x:v>
      </x:c>
      <x:c r="D1048" s="23" t="str">
        <x:v>Qwen3-Coder-480B-A35B</x:v>
      </x:c>
      <x:c r="E1048" s="23" t="str">
        <x:v>qwen</x:v>
      </x:c>
      <x:c r="F1048" s="78" t="n">
        <x:v>45860</x:v>
      </x:c>
      <x:c r="G1048" s="78" t="n">
        <x:v>45867</x:v>
      </x:c>
      <x:c r="H1048" s="81" t="n">
        <x:v>0.6</x:v>
      </x:c>
      <x:c r="I1048" s="81" t="n">
        <x:v>0.746016095742</x:v>
      </x:c>
      <x:c r="J1048" s="23" t="str">
        <x:v>total_b</x:v>
      </x:c>
      <x:c r="K1048" s="23" t="str">
        <x:v>date_current_price_nonprospective</x:v>
      </x:c>
      <x:c r="L1048" s="81" t="n">
        <x:v>480</x:v>
      </x:c>
      <x:c r="M1048" s="81" t="n">
        <x:v>485.6112278994311</x:v>
      </x:c>
      <x:c r="N1048" s="81" t="n">
        <x:v>0.005047482203957391</x:v>
      </x:c>
      <x:c r="O1048" s="23" t="n">
        <x:v>21</x:v>
      </x:c>
      <x:c r="P1048" s="23" t="n">
        <x:v>8</x:v>
      </x:c>
      <x:c r="Q1048" s="78" t="n">
        <x:v>45856</x:v>
      </x:c>
      <x:c r="R1048" s="23" t="str">
        <x:v>True</x:v>
      </x:c>
      <x:c r="S1048" s="23" t="str">
        <x:v>True</x:v>
      </x:c>
      <x:c r="T1048" s="23" t="str">
        <x:v>True</x:v>
      </x:c>
    </x:row>
    <x:row r="1049">
      <x:c r="A1049" s="23" t="str">
        <x:v>total_calibration</x:v>
      </x:c>
      <x:c r="B1049" s="23" t="n">
        <x:v>7</x:v>
      </x:c>
      <x:c r="C1049" s="23" t="str">
        <x:v>checkpoint:epoch:qwen3-235b-a22b-jul-2025</x:v>
      </x:c>
      <x:c r="D1049" s="23" t="str">
        <x:v>Qwen3-235B-A22B (Jul 2025)</x:v>
      </x:c>
      <x:c r="E1049" s="23" t="str">
        <x:v>qwen</x:v>
      </x:c>
      <x:c r="F1049" s="78" t="n">
        <x:v>45863</x:v>
      </x:c>
      <x:c r="G1049" s="78" t="n">
        <x:v>45870</x:v>
      </x:c>
      <x:c r="H1049" s="81" t="n">
        <x:v>0.2660826939130014</x:v>
      </x:c>
      <x:c r="I1049" s="81" t="n">
        <x:v>0.373205080757</x:v>
      </x:c>
      <x:c r="J1049" s="23" t="str">
        <x:v>total_b</x:v>
      </x:c>
      <x:c r="K1049" s="23" t="str">
        <x:v>date_only</x:v>
      </x:c>
      <x:c r="L1049" s="81" t="n">
        <x:v>235</x:v>
      </x:c>
      <x:c r="M1049" s="81" t="n">
        <x:v>753.4370325698652</x:v>
      </x:c>
      <x:c r="N1049" s="81" t="n">
        <x:v>0.5059791003508667</x:v>
      </x:c>
      <x:c r="O1049" s="23" t="n">
        <x:v>21</x:v>
      </x:c>
      <x:c r="P1049" s="23" t="n">
        <x:v>8</x:v>
      </x:c>
      <x:c r="Q1049" s="78" t="n">
        <x:v>45856</x:v>
      </x:c>
      <x:c r="R1049" s="23" t="str">
        <x:v>True</x:v>
      </x:c>
      <x:c r="S1049" s="23" t="str">
        <x:v>True</x:v>
      </x:c>
      <x:c r="T1049" s="23" t="str">
        <x:v>False</x:v>
      </x:c>
    </x:row>
    <x:row r="1050">
      <x:c r="A1050" s="23" t="str">
        <x:v>total_calibration</x:v>
      </x:c>
      <x:c r="B1050" s="23" t="n">
        <x:v>7</x:v>
      </x:c>
      <x:c r="C1050" s="23" t="str">
        <x:v>checkpoint:epoch:qwen3-235b-a22b-jul-2025</x:v>
      </x:c>
      <x:c r="D1050" s="23" t="str">
        <x:v>Qwen3-235B-A22B (Jul 2025)</x:v>
      </x:c>
      <x:c r="E1050" s="23" t="str">
        <x:v>qwen</x:v>
      </x:c>
      <x:c r="F1050" s="78" t="n">
        <x:v>45863</x:v>
      </x:c>
      <x:c r="G1050" s="78" t="n">
        <x:v>45870</x:v>
      </x:c>
      <x:c r="H1050" s="81" t="n">
        <x:v>0.2660826939130014</x:v>
      </x:c>
      <x:c r="I1050" s="81" t="n">
        <x:v>0.373205080757</x:v>
      </x:c>
      <x:c r="J1050" s="23" t="str">
        <x:v>total_b</x:v>
      </x:c>
      <x:c r="K1050" s="23" t="str">
        <x:v>date_historical_price</x:v>
      </x:c>
      <x:c r="L1050" s="81" t="n">
        <x:v>235</x:v>
      </x:c>
      <x:c r="M1050" s="81" t="n">
        <x:v>326.5321473381015</x:v>
      </x:c>
      <x:c r="N1050" s="81" t="n">
        <x:v>0.1428580820660548</x:v>
      </x:c>
      <x:c r="O1050" s="23" t="n">
        <x:v>21</x:v>
      </x:c>
      <x:c r="P1050" s="23" t="n">
        <x:v>8</x:v>
      </x:c>
      <x:c r="Q1050" s="78" t="n">
        <x:v>45856</x:v>
      </x:c>
      <x:c r="R1050" s="23" t="str">
        <x:v>True</x:v>
      </x:c>
      <x:c r="S1050" s="23" t="str">
        <x:v>True</x:v>
      </x:c>
      <x:c r="T1050" s="23" t="str">
        <x:v>False</x:v>
      </x:c>
    </x:row>
    <x:row r="1051">
      <x:c r="A1051" s="23" t="str">
        <x:v>total_calibration</x:v>
      </x:c>
      <x:c r="B1051" s="23" t="n">
        <x:v>7</x:v>
      </x:c>
      <x:c r="C1051" s="23" t="str">
        <x:v>checkpoint:epoch:qwen3-235b-a22b-jul-2025</x:v>
      </x:c>
      <x:c r="D1051" s="23" t="str">
        <x:v>Qwen3-235B-A22B (Jul 2025)</x:v>
      </x:c>
      <x:c r="E1051" s="23" t="str">
        <x:v>qwen</x:v>
      </x:c>
      <x:c r="F1051" s="78" t="n">
        <x:v>45863</x:v>
      </x:c>
      <x:c r="G1051" s="78" t="n">
        <x:v>45870</x:v>
      </x:c>
      <x:c r="H1051" s="81" t="n">
        <x:v>0.2660826939130014</x:v>
      </x:c>
      <x:c r="I1051" s="81" t="n">
        <x:v>0.373205080757</x:v>
      </x:c>
      <x:c r="J1051" s="23" t="str">
        <x:v>total_b</x:v>
      </x:c>
      <x:c r="K1051" s="23" t="str">
        <x:v>date_current_price_nonprospective</x:v>
      </x:c>
      <x:c r="L1051" s="81" t="n">
        <x:v>235</x:v>
      </x:c>
      <x:c r="M1051" s="81" t="n">
        <x:v>307.40603202356186</x:v>
      </x:c>
      <x:c r="N1051" s="81" t="n">
        <x:v>0.1166445228465945</x:v>
      </x:c>
      <x:c r="O1051" s="23" t="n">
        <x:v>21</x:v>
      </x:c>
      <x:c r="P1051" s="23" t="n">
        <x:v>8</x:v>
      </x:c>
      <x:c r="Q1051" s="78" t="n">
        <x:v>45856</x:v>
      </x:c>
      <x:c r="R1051" s="23" t="str">
        <x:v>True</x:v>
      </x:c>
      <x:c r="S1051" s="23" t="str">
        <x:v>True</x:v>
      </x:c>
      <x:c r="T1051" s="23" t="str">
        <x:v>True</x:v>
      </x:c>
    </x:row>
    <x:row r="1052">
      <x:c r="A1052" s="23" t="str">
        <x:v>total_calibration</x:v>
      </x:c>
      <x:c r="B1052" s="23" t="n">
        <x:v>7</x:v>
      </x:c>
      <x:c r="C1052" s="23" t="str">
        <x:v>checkpoint:alibaba:qwen3-235b-a22b-thinking-jul-2025</x:v>
      </x:c>
      <x:c r="D1052" s="23" t="str">
        <x:v>Qwen3-235B-A22B-Thinking (Jul 2025)</x:v>
      </x:c>
      <x:c r="E1052" s="23" t="str">
        <x:v>qwen</x:v>
      </x:c>
      <x:c r="F1052" s="78" t="n">
        <x:v>45863</x:v>
      </x:c>
      <x:c r="G1052" s="78" t="n">
        <x:v>45870</x:v>
      </x:c>
      <x:c r="H1052" s="81" t="n">
        <x:v>0.1179</x:v>
      </x:c>
      <x:c r="I1052" s="81" t="n">
        <x:v>0.838003579945</x:v>
      </x:c>
      <x:c r="J1052" s="23" t="str">
        <x:v>total_b</x:v>
      </x:c>
      <x:c r="K1052" s="23" t="str">
        <x:v>date_only</x:v>
      </x:c>
      <x:c r="L1052" s="81" t="n">
        <x:v>235</x:v>
      </x:c>
      <x:c r="M1052" s="81" t="n">
        <x:v>753.4370325698652</x:v>
      </x:c>
      <x:c r="N1052" s="81" t="n">
        <x:v>0.5059791003508667</x:v>
      </x:c>
      <x:c r="O1052" s="23" t="n">
        <x:v>21</x:v>
      </x:c>
      <x:c r="P1052" s="23" t="n">
        <x:v>8</x:v>
      </x:c>
      <x:c r="Q1052" s="78" t="n">
        <x:v>45856</x:v>
      </x:c>
      <x:c r="R1052" s="23" t="str">
        <x:v>True</x:v>
      </x:c>
      <x:c r="S1052" s="23" t="str">
        <x:v>True</x:v>
      </x:c>
      <x:c r="T1052" s="23" t="str">
        <x:v>False</x:v>
      </x:c>
    </x:row>
    <x:row r="1053">
      <x:c r="A1053" s="23" t="str">
        <x:v>total_calibration</x:v>
      </x:c>
      <x:c r="B1053" s="23" t="n">
        <x:v>7</x:v>
      </x:c>
      <x:c r="C1053" s="23" t="str">
        <x:v>checkpoint:alibaba:qwen3-235b-a22b-thinking-jul-2025</x:v>
      </x:c>
      <x:c r="D1053" s="23" t="str">
        <x:v>Qwen3-235B-A22B-Thinking (Jul 2025)</x:v>
      </x:c>
      <x:c r="E1053" s="23" t="str">
        <x:v>qwen</x:v>
      </x:c>
      <x:c r="F1053" s="78" t="n">
        <x:v>45863</x:v>
      </x:c>
      <x:c r="G1053" s="78" t="n">
        <x:v>45870</x:v>
      </x:c>
      <x:c r="H1053" s="81" t="n">
        <x:v>0.1179</x:v>
      </x:c>
      <x:c r="I1053" s="81" t="n">
        <x:v>0.838003579945</x:v>
      </x:c>
      <x:c r="J1053" s="23" t="str">
        <x:v>total_b</x:v>
      </x:c>
      <x:c r="K1053" s="23" t="str">
        <x:v>date_historical_price</x:v>
      </x:c>
      <x:c r="L1053" s="81" t="n">
        <x:v>235</x:v>
      </x:c>
      <x:c r="M1053" s="81" t="n">
        <x:v>189.3008043591356</x:v>
      </x:c>
      <x:c r="N1053" s="81" t="n">
        <x:v>-0.09391540294084022</x:v>
      </x:c>
      <x:c r="O1053" s="23" t="n">
        <x:v>21</x:v>
      </x:c>
      <x:c r="P1053" s="23" t="n">
        <x:v>8</x:v>
      </x:c>
      <x:c r="Q1053" s="78" t="n">
        <x:v>45856</x:v>
      </x:c>
      <x:c r="R1053" s="23" t="str">
        <x:v>True</x:v>
      </x:c>
      <x:c r="S1053" s="23" t="str">
        <x:v>True</x:v>
      </x:c>
      <x:c r="T1053" s="23" t="str">
        <x:v>False</x:v>
      </x:c>
    </x:row>
    <x:row r="1054">
      <x:c r="A1054" s="23" t="str">
        <x:v>total_calibration</x:v>
      </x:c>
      <x:c r="B1054" s="23" t="n">
        <x:v>7</x:v>
      </x:c>
      <x:c r="C1054" s="23" t="str">
        <x:v>checkpoint:alibaba:qwen3-235b-a22b-thinking-jul-2025</x:v>
      </x:c>
      <x:c r="D1054" s="23" t="str">
        <x:v>Qwen3-235B-A22B-Thinking (Jul 2025)</x:v>
      </x:c>
      <x:c r="E1054" s="23" t="str">
        <x:v>qwen</x:v>
      </x:c>
      <x:c r="F1054" s="78" t="n">
        <x:v>45863</x:v>
      </x:c>
      <x:c r="G1054" s="78" t="n">
        <x:v>45870</x:v>
      </x:c>
      <x:c r="H1054" s="81" t="n">
        <x:v>0.1179</x:v>
      </x:c>
      <x:c r="I1054" s="81" t="n">
        <x:v>0.838003579945</x:v>
      </x:c>
      <x:c r="J1054" s="23" t="str">
        <x:v>total_b</x:v>
      </x:c>
      <x:c r="K1054" s="23" t="str">
        <x:v>date_current_price_nonprospective</x:v>
      </x:c>
      <x:c r="L1054" s="81" t="n">
        <x:v>235</x:v>
      </x:c>
      <x:c r="M1054" s="81" t="n">
        <x:v>544.3655094187095</x:v>
      </x:c>
      <x:c r="N1054" s="81" t="n">
        <x:v>0.36482273856585534</x:v>
      </x:c>
      <x:c r="O1054" s="23" t="n">
        <x:v>21</x:v>
      </x:c>
      <x:c r="P1054" s="23" t="n">
        <x:v>8</x:v>
      </x:c>
      <x:c r="Q1054" s="78" t="n">
        <x:v>45856</x:v>
      </x:c>
      <x:c r="R1054" s="23" t="str">
        <x:v>True</x:v>
      </x:c>
      <x:c r="S1054" s="23" t="str">
        <x:v>True</x:v>
      </x:c>
      <x:c r="T1054" s="23" t="str">
        <x:v>True</x:v>
      </x:c>
    </x:row>
    <x:row r="1055">
      <x:c r="A1055" s="23" t="str">
        <x:v>total_calibration</x:v>
      </x:c>
      <x:c r="B1055" s="23" t="n">
        <x:v>7</x:v>
      </x:c>
      <x:c r="C1055" s="23" t="str">
        <x:v>checkpoint:epoch:glm-4-5</x:v>
      </x:c>
      <x:c r="D1055" s="23" t="str">
        <x:v>GLM-4.5</x:v>
      </x:c>
      <x:c r="E1055" s="23" t="str">
        <x:v>z-ai</x:v>
      </x:c>
      <x:c r="F1055" s="78" t="n">
        <x:v>45874</x:v>
      </x:c>
      <x:c r="G1055" s="78" t="n">
        <x:v>45873</x:v>
      </x:c>
      <x:c r="H1055" s="81" t="n">
        <x:v>0.2</x:v>
      </x:c>
      <x:c r="I1055" s="81" t="n">
        <x:v>1.14891252931</x:v>
      </x:c>
      <x:c r="J1055" s="23" t="str">
        <x:v>total_b</x:v>
      </x:c>
      <x:c r="K1055" s="23" t="str">
        <x:v>date_only</x:v>
      </x:c>
      <x:c r="L1055" s="81" t="n">
        <x:v>355</x:v>
      </x:c>
      <x:c r="M1055" s="81" t="n">
        <x:v>632.7158417131409</x:v>
      </x:c>
      <x:c r="N1055" s="81" t="n">
        <x:v>0.2509803552502238</x:v>
      </x:c>
      <x:c r="O1055" s="23" t="n">
        <x:v>30</x:v>
      </x:c>
      <x:c r="P1055" s="23" t="n">
        <x:v>9</x:v>
      </x:c>
      <x:c r="Q1055" s="78" t="n">
        <x:v>45870</x:v>
      </x:c>
      <x:c r="R1055" s="23" t="str">
        <x:v>True</x:v>
      </x:c>
      <x:c r="S1055" s="23" t="str">
        <x:v>True</x:v>
      </x:c>
      <x:c r="T1055" s="23" t="str">
        <x:v>False</x:v>
      </x:c>
    </x:row>
    <x:row r="1056">
      <x:c r="A1056" s="23" t="str">
        <x:v>total_calibration</x:v>
      </x:c>
      <x:c r="B1056" s="23" t="n">
        <x:v>7</x:v>
      </x:c>
      <x:c r="C1056" s="23" t="str">
        <x:v>checkpoint:epoch:glm-4-5</x:v>
      </x:c>
      <x:c r="D1056" s="23" t="str">
        <x:v>GLM-4.5</x:v>
      </x:c>
      <x:c r="E1056" s="23" t="str">
        <x:v>z-ai</x:v>
      </x:c>
      <x:c r="F1056" s="78" t="n">
        <x:v>45874</x:v>
      </x:c>
      <x:c r="G1056" s="78" t="n">
        <x:v>45873</x:v>
      </x:c>
      <x:c r="H1056" s="81" t="n">
        <x:v>0.2</x:v>
      </x:c>
      <x:c r="I1056" s="81" t="n">
        <x:v>1.14891252931</x:v>
      </x:c>
      <x:c r="J1056" s="23" t="str">
        <x:v>total_b</x:v>
      </x:c>
      <x:c r="K1056" s="23" t="str">
        <x:v>date_historical_price</x:v>
      </x:c>
      <x:c r="L1056" s="81" t="n">
        <x:v>355</x:v>
      </x:c>
      <x:c r="M1056" s="81" t="n">
        <x:v>258.8822731385027</x:v>
      </x:c>
      <x:c r="N1056" s="81" t="n">
        <x:v>-0.13712603974538892</x:v>
      </x:c>
      <x:c r="O1056" s="23" t="n">
        <x:v>30</x:v>
      </x:c>
      <x:c r="P1056" s="23" t="n">
        <x:v>9</x:v>
      </x:c>
      <x:c r="Q1056" s="78" t="n">
        <x:v>45870</x:v>
      </x:c>
      <x:c r="R1056" s="23" t="str">
        <x:v>True</x:v>
      </x:c>
      <x:c r="S1056" s="23" t="str">
        <x:v>True</x:v>
      </x:c>
      <x:c r="T1056" s="23" t="str">
        <x:v>False</x:v>
      </x:c>
    </x:row>
    <x:row r="1057">
      <x:c r="A1057" s="23" t="str">
        <x:v>total_calibration</x:v>
      </x:c>
      <x:c r="B1057" s="23" t="n">
        <x:v>7</x:v>
      </x:c>
      <x:c r="C1057" s="23" t="str">
        <x:v>checkpoint:epoch:glm-4-5</x:v>
      </x:c>
      <x:c r="D1057" s="23" t="str">
        <x:v>GLM-4.5</x:v>
      </x:c>
      <x:c r="E1057" s="23" t="str">
        <x:v>z-ai</x:v>
      </x:c>
      <x:c r="F1057" s="78" t="n">
        <x:v>45874</x:v>
      </x:c>
      <x:c r="G1057" s="78" t="n">
        <x:v>45873</x:v>
      </x:c>
      <x:c r="H1057" s="81" t="n">
        <x:v>0.2</x:v>
      </x:c>
      <x:c r="I1057" s="81" t="n">
        <x:v>1.14891252931</x:v>
      </x:c>
      <x:c r="J1057" s="23" t="str">
        <x:v>total_b</x:v>
      </x:c>
      <x:c r="K1057" s="23" t="str">
        <x:v>date_current_price_nonprospective</x:v>
      </x:c>
      <x:c r="L1057" s="81" t="n">
        <x:v>355</x:v>
      </x:c>
      <x:c r="M1057" s="81" t="n">
        <x:v>625.7428719062141</x:v>
      </x:c>
      <x:c r="N1057" s="81" t="n">
        <x:v>0.24616755802671722</x:v>
      </x:c>
      <x:c r="O1057" s="23" t="n">
        <x:v>30</x:v>
      </x:c>
      <x:c r="P1057" s="23" t="n">
        <x:v>9</x:v>
      </x:c>
      <x:c r="Q1057" s="78" t="n">
        <x:v>45870</x:v>
      </x:c>
      <x:c r="R1057" s="23" t="str">
        <x:v>True</x:v>
      </x:c>
      <x:c r="S1057" s="23" t="str">
        <x:v>True</x:v>
      </x:c>
      <x:c r="T1057" s="23" t="str">
        <x:v>True</x:v>
      </x:c>
    </x:row>
    <x:row r="1058">
      <x:c r="A1058" s="23" t="str">
        <x:v>total_calibration</x:v>
      </x:c>
      <x:c r="B1058" s="23" t="n">
        <x:v>7</x:v>
      </x:c>
      <x:c r="C1058" s="23" t="str">
        <x:v>checkpoint:epoch:glm-4-5-air</x:v>
      </x:c>
      <x:c r="D1058" s="23" t="str">
        <x:v>GLM-4.5-Air</x:v>
      </x:c>
      <x:c r="E1058" s="23" t="str">
        <x:v>z-ai</x:v>
      </x:c>
      <x:c r="F1058" s="78" t="n">
        <x:v>45874</x:v>
      </x:c>
      <x:c r="G1058" s="78" t="n">
        <x:v>45873</x:v>
      </x:c>
      <x:c r="H1058" s="81" t="n">
        <x:v>0.469041575982343</x:v>
      </x:c>
      <x:c r="I1058" s="81" t="n">
        <x:v>0.346987031458</x:v>
      </x:c>
      <x:c r="J1058" s="23" t="str">
        <x:v>total_b</x:v>
      </x:c>
      <x:c r="K1058" s="23" t="str">
        <x:v>date_only</x:v>
      </x:c>
      <x:c r="L1058" s="81" t="n">
        <x:v>106</x:v>
      </x:c>
      <x:c r="M1058" s="81" t="n">
        <x:v>632.7158417131409</x:v>
      </x:c>
      <x:c r="N1058" s="81" t="n">
        <x:v>0.7759028430405477</x:v>
      </x:c>
      <x:c r="O1058" s="23" t="n">
        <x:v>30</x:v>
      </x:c>
      <x:c r="P1058" s="23" t="n">
        <x:v>9</x:v>
      </x:c>
      <x:c r="Q1058" s="78" t="n">
        <x:v>45870</x:v>
      </x:c>
      <x:c r="R1058" s="23" t="str">
        <x:v>True</x:v>
      </x:c>
      <x:c r="S1058" s="23" t="str">
        <x:v>True</x:v>
      </x:c>
      <x:c r="T1058" s="23" t="str">
        <x:v>False</x:v>
      </x:c>
    </x:row>
    <x:row r="1059">
      <x:c r="A1059" s="23" t="str">
        <x:v>total_calibration</x:v>
      </x:c>
      <x:c r="B1059" s="23" t="n">
        <x:v>7</x:v>
      </x:c>
      <x:c r="C1059" s="23" t="str">
        <x:v>checkpoint:epoch:glm-4-5-air</x:v>
      </x:c>
      <x:c r="D1059" s="23" t="str">
        <x:v>GLM-4.5-Air</x:v>
      </x:c>
      <x:c r="E1059" s="23" t="str">
        <x:v>z-ai</x:v>
      </x:c>
      <x:c r="F1059" s="78" t="n">
        <x:v>45874</x:v>
      </x:c>
      <x:c r="G1059" s="78" t="n">
        <x:v>45873</x:v>
      </x:c>
      <x:c r="H1059" s="81" t="n">
        <x:v>0.469041575982343</x:v>
      </x:c>
      <x:c r="I1059" s="81" t="n">
        <x:v>0.346987031458</x:v>
      </x:c>
      <x:c r="J1059" s="23" t="str">
        <x:v>total_b</x:v>
      </x:c>
      <x:c r="K1059" s="23" t="str">
        <x:v>date_historical_price</x:v>
      </x:c>
      <x:c r="L1059" s="81" t="n">
        <x:v>106</x:v>
      </x:c>
      <x:c r="M1059" s="81" t="n">
        <x:v>470.59101423528205</x:v>
      </x:c>
      <x:c r="N1059" s="81" t="n">
        <x:v>0.6473377649588052</x:v>
      </x:c>
      <x:c r="O1059" s="23" t="n">
        <x:v>30</x:v>
      </x:c>
      <x:c r="P1059" s="23" t="n">
        <x:v>9</x:v>
      </x:c>
      <x:c r="Q1059" s="78" t="n">
        <x:v>45870</x:v>
      </x:c>
      <x:c r="R1059" s="23" t="str">
        <x:v>True</x:v>
      </x:c>
      <x:c r="S1059" s="23" t="str">
        <x:v>True</x:v>
      </x:c>
      <x:c r="T1059" s="23" t="str">
        <x:v>False</x:v>
      </x:c>
    </x:row>
    <x:row r="1060">
      <x:c r="A1060" s="23" t="str">
        <x:v>total_calibration</x:v>
      </x:c>
      <x:c r="B1060" s="23" t="n">
        <x:v>7</x:v>
      </x:c>
      <x:c r="C1060" s="23" t="str">
        <x:v>checkpoint:epoch:glm-4-5-air</x:v>
      </x:c>
      <x:c r="D1060" s="23" t="str">
        <x:v>GLM-4.5-Air</x:v>
      </x:c>
      <x:c r="E1060" s="23" t="str">
        <x:v>z-ai</x:v>
      </x:c>
      <x:c r="F1060" s="78" t="n">
        <x:v>45874</x:v>
      </x:c>
      <x:c r="G1060" s="78" t="n">
        <x:v>45873</x:v>
      </x:c>
      <x:c r="H1060" s="81" t="n">
        <x:v>0.469041575982343</x:v>
      </x:c>
      <x:c r="I1060" s="81" t="n">
        <x:v>0.346987031458</x:v>
      </x:c>
      <x:c r="J1060" s="23" t="str">
        <x:v>total_b</x:v>
      </x:c>
      <x:c r="K1060" s="23" t="str">
        <x:v>date_current_price_nonprospective</x:v>
      </x:c>
      <x:c r="L1060" s="81" t="n">
        <x:v>106</x:v>
      </x:c>
      <x:c r="M1060" s="81" t="n">
        <x:v>250.84869810308047</x:v>
      </x:c>
      <x:c r="N1060" s="81" t="n">
        <x:v>0.37410598613003304</x:v>
      </x:c>
      <x:c r="O1060" s="23" t="n">
        <x:v>30</x:v>
      </x:c>
      <x:c r="P1060" s="23" t="n">
        <x:v>9</x:v>
      </x:c>
      <x:c r="Q1060" s="78" t="n">
        <x:v>45870</x:v>
      </x:c>
      <x:c r="R1060" s="23" t="str">
        <x:v>True</x:v>
      </x:c>
      <x:c r="S1060" s="23" t="str">
        <x:v>True</x:v>
      </x:c>
      <x:c r="T1060" s="23" t="str">
        <x:v>True</x:v>
      </x:c>
    </x:row>
    <x:row r="1061">
      <x:c r="A1061" s="23" t="str">
        <x:v>total_calibration</x:v>
      </x:c>
      <x:c r="B1061" s="23" t="n">
        <x:v>7</x:v>
      </x:c>
      <x:c r="C1061" s="23" t="str">
        <x:v>checkpoint:openai:gpt-oss-120b</x:v>
      </x:c>
      <x:c r="D1061" s="23" t="str">
        <x:v>gpt-oss-120b</x:v>
      </x:c>
      <x:c r="E1061" s="23" t="str">
        <x:v>openai</x:v>
      </x:c>
      <x:c r="F1061" s="78" t="n">
        <x:v>45874</x:v>
      </x:c>
      <x:c r="G1061" s="78" t="n">
        <x:v>45881</x:v>
      </x:c>
      <x:c r="H1061" s="81" t="n">
        <x:v>0.20124611797498107</x:v>
      </x:c>
      <x:c r="I1061" s="81" t="n">
        <x:v>0.3</x:v>
      </x:c>
      <x:c r="J1061" s="23" t="str">
        <x:v>total_b</x:v>
      </x:c>
      <x:c r="K1061" s="23" t="str">
        <x:v>date_only</x:v>
      </x:c>
      <x:c r="L1061" s="81" t="n">
        <x:v>116.83</x:v>
      </x:c>
      <x:c r="M1061" s="81" t="n">
        <x:v>433.09486955155404</x:v>
      </x:c>
      <x:c r="N1061" s="81" t="n">
        <x:v>0.5690286624077382</x:v>
      </x:c>
      <x:c r="O1061" s="23" t="n">
        <x:v>32</x:v>
      </x:c>
      <x:c r="P1061" s="23" t="n">
        <x:v>10</x:v>
      </x:c>
      <x:c r="Q1061" s="78" t="n">
        <x:v>45873</x:v>
      </x:c>
      <x:c r="R1061" s="23" t="str">
        <x:v>True</x:v>
      </x:c>
      <x:c r="S1061" s="23" t="str">
        <x:v>True</x:v>
      </x:c>
      <x:c r="T1061" s="23" t="str">
        <x:v>False</x:v>
      </x:c>
    </x:row>
    <x:row r="1062">
      <x:c r="A1062" s="23" t="str">
        <x:v>total_calibration</x:v>
      </x:c>
      <x:c r="B1062" s="23" t="n">
        <x:v>7</x:v>
      </x:c>
      <x:c r="C1062" s="23" t="str">
        <x:v>checkpoint:openai:gpt-oss-120b</x:v>
      </x:c>
      <x:c r="D1062" s="23" t="str">
        <x:v>gpt-oss-120b</x:v>
      </x:c>
      <x:c r="E1062" s="23" t="str">
        <x:v>openai</x:v>
      </x:c>
      <x:c r="F1062" s="78" t="n">
        <x:v>45874</x:v>
      </x:c>
      <x:c r="G1062" s="78" t="n">
        <x:v>45881</x:v>
      </x:c>
      <x:c r="H1062" s="81" t="n">
        <x:v>0.20124611797498107</x:v>
      </x:c>
      <x:c r="I1062" s="81" t="n">
        <x:v>0.3</x:v>
      </x:c>
      <x:c r="J1062" s="23" t="str">
        <x:v>total_b</x:v>
      </x:c>
      <x:c r="K1062" s="23" t="str">
        <x:v>date_historical_price</x:v>
      </x:c>
      <x:c r="L1062" s="81" t="n">
        <x:v>116.83</x:v>
      </x:c>
      <x:c r="M1062" s="81" t="n">
        <x:v>215.9711863671454</x:v>
      </x:c>
      <x:c r="N1062" s="81" t="n">
        <x:v>0.26684143725158666</x:v>
      </x:c>
      <x:c r="O1062" s="23" t="n">
        <x:v>32</x:v>
      </x:c>
      <x:c r="P1062" s="23" t="n">
        <x:v>10</x:v>
      </x:c>
      <x:c r="Q1062" s="78" t="n">
        <x:v>45873</x:v>
      </x:c>
      <x:c r="R1062" s="23" t="str">
        <x:v>True</x:v>
      </x:c>
      <x:c r="S1062" s="23" t="str">
        <x:v>True</x:v>
      </x:c>
      <x:c r="T1062" s="23" t="str">
        <x:v>False</x:v>
      </x:c>
    </x:row>
    <x:row r="1063">
      <x:c r="A1063" s="23" t="str">
        <x:v>total_calibration</x:v>
      </x:c>
      <x:c r="B1063" s="23" t="n">
        <x:v>7</x:v>
      </x:c>
      <x:c r="C1063" s="23" t="str">
        <x:v>checkpoint:openai:gpt-oss-120b</x:v>
      </x:c>
      <x:c r="D1063" s="23" t="str">
        <x:v>gpt-oss-120b</x:v>
      </x:c>
      <x:c r="E1063" s="23" t="str">
        <x:v>openai</x:v>
      </x:c>
      <x:c r="F1063" s="78" t="n">
        <x:v>45874</x:v>
      </x:c>
      <x:c r="G1063" s="78" t="n">
        <x:v>45881</x:v>
      </x:c>
      <x:c r="H1063" s="81" t="n">
        <x:v>0.20124611797498107</x:v>
      </x:c>
      <x:c r="I1063" s="81" t="n">
        <x:v>0.3</x:v>
      </x:c>
      <x:c r="J1063" s="23" t="str">
        <x:v>total_b</x:v>
      </x:c>
      <x:c r="K1063" s="23" t="str">
        <x:v>date_current_price_nonprospective</x:v>
      </x:c>
      <x:c r="L1063" s="81" t="n">
        <x:v>116.83</x:v>
      </x:c>
      <x:c r="M1063" s="81" t="n">
        <x:v>172.65172530686218</x:v>
      </x:c>
      <x:c r="N1063" s="81" t="n">
        <x:v>0.16961654591381137</x:v>
      </x:c>
      <x:c r="O1063" s="23" t="n">
        <x:v>32</x:v>
      </x:c>
      <x:c r="P1063" s="23" t="n">
        <x:v>10</x:v>
      </x:c>
      <x:c r="Q1063" s="78" t="n">
        <x:v>45873</x:v>
      </x:c>
      <x:c r="R1063" s="23" t="str">
        <x:v>True</x:v>
      </x:c>
      <x:c r="S1063" s="23" t="str">
        <x:v>True</x:v>
      </x:c>
      <x:c r="T1063" s="23" t="str">
        <x:v>True</x:v>
      </x:c>
    </x:row>
    <x:row r="1064">
      <x:c r="A1064" s="23" t="str">
        <x:v>total_calibration</x:v>
      </x:c>
      <x:c r="B1064" s="23" t="n">
        <x:v>7</x:v>
      </x:c>
      <x:c r="C1064" s="23" t="str">
        <x:v>checkpoint:epoch:gpt-oss-20b</x:v>
      </x:c>
      <x:c r="D1064" s="23" t="str">
        <x:v>gpt-oss-20b</x:v>
      </x:c>
      <x:c r="E1064" s="23" t="str">
        <x:v>openai</x:v>
      </x:c>
      <x:c r="F1064" s="78" t="n">
        <x:v>45874</x:v>
      </x:c>
      <x:c r="G1064" s="78" t="n">
        <x:v>45881</x:v>
      </x:c>
      <x:c r="H1064" s="81" t="n">
        <x:v>0.08</x:v>
      </x:c>
      <x:c r="I1064" s="81" t="n">
        <x:v>0.0924264068712</x:v>
      </x:c>
      <x:c r="J1064" s="23" t="str">
        <x:v>total_b</x:v>
      </x:c>
      <x:c r="K1064" s="23" t="str">
        <x:v>date_only</x:v>
      </x:c>
      <x:c r="L1064" s="81" t="n">
        <x:v>20.91</x:v>
      </x:c>
      <x:c r="M1064" s="81" t="n">
        <x:v>433.09486955155404</x:v>
      </x:c>
      <x:c r="N1064" s="81" t="n">
        <x:v>1.3162290062835698</x:v>
      </x:c>
      <x:c r="O1064" s="23" t="n">
        <x:v>32</x:v>
      </x:c>
      <x:c r="P1064" s="23" t="n">
        <x:v>10</x:v>
      </x:c>
      <x:c r="Q1064" s="78" t="n">
        <x:v>45873</x:v>
      </x:c>
      <x:c r="R1064" s="23" t="str">
        <x:v>True</x:v>
      </x:c>
      <x:c r="S1064" s="23" t="str">
        <x:v>True</x:v>
      </x:c>
      <x:c r="T1064" s="23" t="str">
        <x:v>False</x:v>
      </x:c>
    </x:row>
    <x:row r="1065">
      <x:c r="A1065" s="23" t="str">
        <x:v>total_calibration</x:v>
      </x:c>
      <x:c r="B1065" s="23" t="n">
        <x:v>7</x:v>
      </x:c>
      <x:c r="C1065" s="23" t="str">
        <x:v>checkpoint:epoch:gpt-oss-20b</x:v>
      </x:c>
      <x:c r="D1065" s="23" t="str">
        <x:v>gpt-oss-20b</x:v>
      </x:c>
      <x:c r="E1065" s="23" t="str">
        <x:v>openai</x:v>
      </x:c>
      <x:c r="F1065" s="78" t="n">
        <x:v>45874</x:v>
      </x:c>
      <x:c r="G1065" s="78" t="n">
        <x:v>45881</x:v>
      </x:c>
      <x:c r="H1065" s="81" t="n">
        <x:v>0.08</x:v>
      </x:c>
      <x:c r="I1065" s="81" t="n">
        <x:v>0.0924264068712</x:v>
      </x:c>
      <x:c r="J1065" s="23" t="str">
        <x:v>total_b</x:v>
      </x:c>
      <x:c r="K1065" s="23" t="str">
        <x:v>date_historical_price</x:v>
      </x:c>
      <x:c r="L1065" s="81" t="n">
        <x:v>20.91</x:v>
      </x:c>
      <x:c r="M1065" s="81" t="n">
        <x:v>113.39909314439548</x:v>
      </x:c>
      <x:c r="N1065" s="81" t="n">
        <x:v>0.7342555486884248</x:v>
      </x:c>
      <x:c r="O1065" s="23" t="n">
        <x:v>32</x:v>
      </x:c>
      <x:c r="P1065" s="23" t="n">
        <x:v>10</x:v>
      </x:c>
      <x:c r="Q1065" s="78" t="n">
        <x:v>45873</x:v>
      </x:c>
      <x:c r="R1065" s="23" t="str">
        <x:v>True</x:v>
      </x:c>
      <x:c r="S1065" s="23" t="str">
        <x:v>True</x:v>
      </x:c>
      <x:c r="T1065" s="23" t="str">
        <x:v>False</x:v>
      </x:c>
    </x:row>
    <x:row r="1066">
      <x:c r="A1066" s="23" t="str">
        <x:v>total_calibration</x:v>
      </x:c>
      <x:c r="B1066" s="23" t="n">
        <x:v>7</x:v>
      </x:c>
      <x:c r="C1066" s="23" t="str">
        <x:v>checkpoint:epoch:gpt-oss-20b</x:v>
      </x:c>
      <x:c r="D1066" s="23" t="str">
        <x:v>gpt-oss-20b</x:v>
      </x:c>
      <x:c r="E1066" s="23" t="str">
        <x:v>openai</x:v>
      </x:c>
      <x:c r="F1066" s="78" t="n">
        <x:v>45874</x:v>
      </x:c>
      <x:c r="G1066" s="78" t="n">
        <x:v>45881</x:v>
      </x:c>
      <x:c r="H1066" s="81" t="n">
        <x:v>0.08</x:v>
      </x:c>
      <x:c r="I1066" s="81" t="n">
        <x:v>0.0924264068712</x:v>
      </x:c>
      <x:c r="J1066" s="23" t="str">
        <x:v>total_b</x:v>
      </x:c>
      <x:c r="K1066" s="23" t="str">
        <x:v>date_current_price_nonprospective</x:v>
      </x:c>
      <x:c r="L1066" s="81" t="n">
        <x:v>20.91</x:v>
      </x:c>
      <x:c r="M1066" s="81" t="n">
        <x:v>67.92422628052654</x:v>
      </x:c>
      <x:c r="N1066" s="81" t="n">
        <x:v>0.511670667286439</x:v>
      </x:c>
      <x:c r="O1066" s="23" t="n">
        <x:v>32</x:v>
      </x:c>
      <x:c r="P1066" s="23" t="n">
        <x:v>10</x:v>
      </x:c>
      <x:c r="Q1066" s="78" t="n">
        <x:v>45873</x:v>
      </x:c>
      <x:c r="R1066" s="23" t="str">
        <x:v>True</x:v>
      </x:c>
      <x:c r="S1066" s="23" t="str">
        <x:v>True</x:v>
      </x:c>
      <x:c r="T1066" s="23" t="str">
        <x:v>True</x:v>
      </x:c>
    </x:row>
    <x:row r="1067">
      <x:c r="A1067" s="23" t="str">
        <x:v>total_calibration</x:v>
      </x:c>
      <x:c r="B1067" s="23" t="n">
        <x:v>7</x:v>
      </x:c>
      <x:c r="C1067" s="23" t="str">
        <x:v>checkpoint:epoch:glm-4-5v</x:v>
      </x:c>
      <x:c r="D1067" s="23" t="str">
        <x:v>GLM-4.5V</x:v>
      </x:c>
      <x:c r="E1067" s="23" t="str">
        <x:v>z-ai</x:v>
      </x:c>
      <x:c r="F1067" s="78" t="n">
        <x:v>45884</x:v>
      </x:c>
      <x:c r="G1067" s="78" t="n">
        <x:v>45887</x:v>
      </x:c>
      <x:c r="H1067" s="81" t="n">
        <x:v>0.9219544457292888</x:v>
      </x:c>
      <x:c r="I1067" s="81" t="n">
        <x:v>1.03923048454</x:v>
      </x:c>
      <x:c r="J1067" s="23" t="str">
        <x:v>total_b</x:v>
      </x:c>
      <x:c r="K1067" s="23" t="str">
        <x:v>date_only</x:v>
      </x:c>
      <x:c r="L1067" s="81" t="n">
        <x:v>108</x:v>
      </x:c>
      <x:c r="M1067" s="81" t="n">
        <x:v>309.479782258502</x:v>
      </x:c>
      <x:c r="N1067" s="81" t="n">
        <x:v>0.4572085271410181</x:v>
      </x:c>
      <x:c r="O1067" s="23" t="n">
        <x:v>32</x:v>
      </x:c>
      <x:c r="P1067" s="23" t="n">
        <x:v>10</x:v>
      </x:c>
      <x:c r="Q1067" s="78" t="n">
        <x:v>45881</x:v>
      </x:c>
      <x:c r="R1067" s="23" t="str">
        <x:v>True</x:v>
      </x:c>
      <x:c r="S1067" s="23" t="str">
        <x:v>True</x:v>
      </x:c>
      <x:c r="T1067" s="23" t="str">
        <x:v>False</x:v>
      </x:c>
    </x:row>
    <x:row r="1068">
      <x:c r="A1068" s="23" t="str">
        <x:v>total_calibration</x:v>
      </x:c>
      <x:c r="B1068" s="23" t="n">
        <x:v>7</x:v>
      </x:c>
      <x:c r="C1068" s="23" t="str">
        <x:v>checkpoint:epoch:glm-4-5v</x:v>
      </x:c>
      <x:c r="D1068" s="23" t="str">
        <x:v>GLM-4.5V</x:v>
      </x:c>
      <x:c r="E1068" s="23" t="str">
        <x:v>z-ai</x:v>
      </x:c>
      <x:c r="F1068" s="78" t="n">
        <x:v>45884</x:v>
      </x:c>
      <x:c r="G1068" s="78" t="n">
        <x:v>45887</x:v>
      </x:c>
      <x:c r="H1068" s="81" t="n">
        <x:v>0.9219544457292888</x:v>
      </x:c>
      <x:c r="I1068" s="81" t="n">
        <x:v>1.03923048454</x:v>
      </x:c>
      <x:c r="J1068" s="23" t="str">
        <x:v>total_b</x:v>
      </x:c>
      <x:c r="K1068" s="23" t="str">
        <x:v>date_historical_price</x:v>
      </x:c>
      <x:c r="L1068" s="81" t="n">
        <x:v>108</x:v>
      </x:c>
      <x:c r="M1068" s="81" t="n">
        <x:v>576.3165762285207</x:v>
      </x:c>
      <x:c r="N1068" s="81" t="n">
        <x:v>0.7272373556110586</x:v>
      </x:c>
      <x:c r="O1068" s="23" t="n">
        <x:v>32</x:v>
      </x:c>
      <x:c r="P1068" s="23" t="n">
        <x:v>10</x:v>
      </x:c>
      <x:c r="Q1068" s="78" t="n">
        <x:v>45881</x:v>
      </x:c>
      <x:c r="R1068" s="23" t="str">
        <x:v>True</x:v>
      </x:c>
      <x:c r="S1068" s="23" t="str">
        <x:v>True</x:v>
      </x:c>
      <x:c r="T1068" s="23" t="str">
        <x:v>False</x:v>
      </x:c>
    </x:row>
    <x:row r="1069">
      <x:c r="A1069" s="23" t="str">
        <x:v>total_calibration</x:v>
      </x:c>
      <x:c r="B1069" s="23" t="n">
        <x:v>7</x:v>
      </x:c>
      <x:c r="C1069" s="23" t="str">
        <x:v>checkpoint:epoch:glm-4-5v</x:v>
      </x:c>
      <x:c r="D1069" s="23" t="str">
        <x:v>GLM-4.5V</x:v>
      </x:c>
      <x:c r="E1069" s="23" t="str">
        <x:v>z-ai</x:v>
      </x:c>
      <x:c r="F1069" s="78" t="n">
        <x:v>45884</x:v>
      </x:c>
      <x:c r="G1069" s="78" t="n">
        <x:v>45887</x:v>
      </x:c>
      <x:c r="H1069" s="81" t="n">
        <x:v>0.9219544457292888</x:v>
      </x:c>
      <x:c r="I1069" s="81" t="n">
        <x:v>1.03923048454</x:v>
      </x:c>
      <x:c r="J1069" s="23" t="str">
        <x:v>total_b</x:v>
      </x:c>
      <x:c r="K1069" s="23" t="str">
        <x:v>date_current_price_nonprospective</x:v>
      </x:c>
      <x:c r="L1069" s="81" t="n">
        <x:v>108</x:v>
      </x:c>
      <x:c r="M1069" s="81" t="n">
        <x:v>467.7026199659605</x:v>
      </x:c>
      <x:c r="N1069" s="81" t="n">
        <x:v>0.6365460472493767</x:v>
      </x:c>
      <x:c r="O1069" s="23" t="n">
        <x:v>32</x:v>
      </x:c>
      <x:c r="P1069" s="23" t="n">
        <x:v>10</x:v>
      </x:c>
      <x:c r="Q1069" s="78" t="n">
        <x:v>45881</x:v>
      </x:c>
      <x:c r="R1069" s="23" t="str">
        <x:v>True</x:v>
      </x:c>
      <x:c r="S1069" s="23" t="str">
        <x:v>True</x:v>
      </x:c>
      <x:c r="T1069" s="23" t="str">
        <x:v>True</x:v>
      </x:c>
    </x:row>
    <x:row r="1070">
      <x:c r="A1070" s="23" t="str">
        <x:v>total_calibration</x:v>
      </x:c>
      <x:c r="B1070" s="23" t="n">
        <x:v>7</x:v>
      </x:c>
      <x:c r="C1070" s="23" t="str">
        <x:v>checkpoint:epoch:deepseek-v3-1</x:v>
      </x:c>
      <x:c r="D1070" s="23" t="str">
        <x:v>DeepSeek-V3.1</x:v>
      </x:c>
      <x:c r="E1070" s="23" t="str">
        <x:v>deepseek</x:v>
      </x:c>
      <x:c r="F1070" s="78" t="n">
        <x:v>45890</x:v>
      </x:c>
      <x:c r="G1070" s="78" t="n">
        <x:v>45897</x:v>
      </x:c>
      <x:c r="H1070" s="81" t="n">
        <x:v>0.4</x:v>
      </x:c>
      <x:c r="I1070" s="81" t="n">
        <x:v>0.743240928382</x:v>
      </x:c>
      <x:c r="J1070" s="23" t="str">
        <x:v>total_b</x:v>
      </x:c>
      <x:c r="K1070" s="23" t="str">
        <x:v>date_only</x:v>
      </x:c>
      <x:c r="L1070" s="81" t="n">
        <x:v>671</x:v>
      </x:c>
      <x:c r="M1070" s="81" t="n">
        <x:v>258.5192648956191</x:v>
      </x:c>
      <x:c r="N1070" s="81" t="n">
        <x:v>-0.4142296078411101</x:v>
      </x:c>
      <x:c r="O1070" s="23" t="n">
        <x:v>31</x:v>
      </x:c>
      <x:c r="P1070" s="23" t="n">
        <x:v>10</x:v>
      </x:c>
      <x:c r="Q1070" s="78" t="n">
        <x:v>45887</x:v>
      </x:c>
      <x:c r="R1070" s="23" t="str">
        <x:v>True</x:v>
      </x:c>
      <x:c r="S1070" s="23" t="str">
        <x:v>True</x:v>
      </x:c>
      <x:c r="T1070" s="23" t="str">
        <x:v>False</x:v>
      </x:c>
    </x:row>
    <x:row r="1071">
      <x:c r="A1071" s="23" t="str">
        <x:v>total_calibration</x:v>
      </x:c>
      <x:c r="B1071" s="23" t="n">
        <x:v>7</x:v>
      </x:c>
      <x:c r="C1071" s="23" t="str">
        <x:v>checkpoint:epoch:deepseek-v3-1</x:v>
      </x:c>
      <x:c r="D1071" s="23" t="str">
        <x:v>DeepSeek-V3.1</x:v>
      </x:c>
      <x:c r="E1071" s="23" t="str">
        <x:v>deepseek</x:v>
      </x:c>
      <x:c r="F1071" s="78" t="n">
        <x:v>45890</x:v>
      </x:c>
      <x:c r="G1071" s="78" t="n">
        <x:v>45897</x:v>
      </x:c>
      <x:c r="H1071" s="81" t="n">
        <x:v>0.4</x:v>
      </x:c>
      <x:c r="I1071" s="81" t="n">
        <x:v>0.743240928382</x:v>
      </x:c>
      <x:c r="J1071" s="23" t="str">
        <x:v>total_b</x:v>
      </x:c>
      <x:c r="K1071" s="23" t="str">
        <x:v>date_historical_price</x:v>
      </x:c>
      <x:c r="L1071" s="81" t="n">
        <x:v>671</x:v>
      </x:c>
      <x:c r="M1071" s="81" t="n">
        <x:v>248.88065580292644</x:v>
      </x:c>
      <x:c r="N1071" s="81" t="n">
        <x:v>-0.43073137769669234</x:v>
      </x:c>
      <x:c r="O1071" s="23" t="n">
        <x:v>31</x:v>
      </x:c>
      <x:c r="P1071" s="23" t="n">
        <x:v>10</x:v>
      </x:c>
      <x:c r="Q1071" s="78" t="n">
        <x:v>45887</x:v>
      </x:c>
      <x:c r="R1071" s="23" t="str">
        <x:v>True</x:v>
      </x:c>
      <x:c r="S1071" s="23" t="str">
        <x:v>True</x:v>
      </x:c>
      <x:c r="T1071" s="23" t="str">
        <x:v>False</x:v>
      </x:c>
    </x:row>
    <x:row r="1072">
      <x:c r="A1072" s="23" t="str">
        <x:v>total_calibration</x:v>
      </x:c>
      <x:c r="B1072" s="23" t="n">
        <x:v>7</x:v>
      </x:c>
      <x:c r="C1072" s="23" t="str">
        <x:v>checkpoint:epoch:deepseek-v3-1</x:v>
      </x:c>
      <x:c r="D1072" s="23" t="str">
        <x:v>DeepSeek-V3.1</x:v>
      </x:c>
      <x:c r="E1072" s="23" t="str">
        <x:v>deepseek</x:v>
      </x:c>
      <x:c r="F1072" s="78" t="n">
        <x:v>45890</x:v>
      </x:c>
      <x:c r="G1072" s="78" t="n">
        <x:v>45897</x:v>
      </x:c>
      <x:c r="H1072" s="81" t="n">
        <x:v>0.4</x:v>
      </x:c>
      <x:c r="I1072" s="81" t="n">
        <x:v>0.743240928382</x:v>
      </x:c>
      <x:c r="J1072" s="23" t="str">
        <x:v>total_b</x:v>
      </x:c>
      <x:c r="K1072" s="23" t="str">
        <x:v>date_current_price_nonprospective</x:v>
      </x:c>
      <x:c r="L1072" s="81" t="n">
        <x:v>671</x:v>
      </x:c>
      <x:c r="M1072" s="81" t="n">
        <x:v>277.5127980815766</x:v>
      </x:c>
      <x:c r="N1072" s="81" t="n">
        <x:v>-0.3834395038524838</x:v>
      </x:c>
      <x:c r="O1072" s="23" t="n">
        <x:v>31</x:v>
      </x:c>
      <x:c r="P1072" s="23" t="n">
        <x:v>10</x:v>
      </x:c>
      <x:c r="Q1072" s="78" t="n">
        <x:v>45887</x:v>
      </x:c>
      <x:c r="R1072" s="23" t="str">
        <x:v>True</x:v>
      </x:c>
      <x:c r="S1072" s="23" t="str">
        <x:v>True</x:v>
      </x:c>
      <x:c r="T1072" s="23" t="str">
        <x:v>True</x:v>
      </x:c>
    </x:row>
    <x:row r="1073">
      <x:c r="A1073" s="23" t="str">
        <x:v>total_calibration</x:v>
      </x:c>
      <x:c r="B1073" s="23" t="n">
        <x:v>7</x:v>
      </x:c>
      <x:c r="C1073" s="23" t="str">
        <x:v>checkpoint:alibaba:qwen3-max</x:v>
      </x:c>
      <x:c r="D1073" s="23" t="str">
        <x:v>Qwen3-Max</x:v>
      </x:c>
      <x:c r="E1073" s="23" t="str">
        <x:v>qwen</x:v>
      </x:c>
      <x:c r="F1073" s="78" t="n">
        <x:v>45924</x:v>
      </x:c>
      <x:c r="G1073" s="78" t="n">
        <x:v>45912</x:v>
      </x:c>
      <x:c r="H1073" s="81" t="n">
        <x:v>2.6832815729997477</x:v>
      </x:c>
      <x:c r="I1073" s="81" t="n">
        <x:v>1.74413302245</x:v>
      </x:c>
      <x:c r="J1073" s="23" t="str">
        <x:v>total_b</x:v>
      </x:c>
      <x:c r="K1073" s="23" t="str">
        <x:v>date_only</x:v>
      </x:c>
      <x:c r="L1073" s="81" t="n">
        <x:v>1000</x:v>
      </x:c>
      <x:c r="M1073" s="81" t="n">
        <x:v>426.3573975979623</x:v>
      </x:c>
      <x:c r="N1073" s="81" t="n">
        <x:v>-0.37022619730340267</x:v>
      </x:c>
      <x:c r="O1073" s="23" t="n">
        <x:v>27</x:v>
      </x:c>
      <x:c r="P1073" s="23" t="n">
        <x:v>10</x:v>
      </x:c>
      <x:c r="Q1073" s="78" t="n">
        <x:v>45897</x:v>
      </x:c>
      <x:c r="R1073" s="23" t="str">
        <x:v>True</x:v>
      </x:c>
      <x:c r="S1073" s="23" t="str">
        <x:v>True</x:v>
      </x:c>
      <x:c r="T1073" s="23" t="str">
        <x:v>False</x:v>
      </x:c>
    </x:row>
    <x:row r="1074">
      <x:c r="A1074" s="23" t="str">
        <x:v>total_calibration</x:v>
      </x:c>
      <x:c r="B1074" s="23" t="n">
        <x:v>7</x:v>
      </x:c>
      <x:c r="C1074" s="23" t="str">
        <x:v>checkpoint:alibaba:qwen3-max</x:v>
      </x:c>
      <x:c r="D1074" s="23" t="str">
        <x:v>Qwen3-Max</x:v>
      </x:c>
      <x:c r="E1074" s="23" t="str">
        <x:v>qwen</x:v>
      </x:c>
      <x:c r="F1074" s="78" t="n">
        <x:v>45924</x:v>
      </x:c>
      <x:c r="G1074" s="78" t="n">
        <x:v>45912</x:v>
      </x:c>
      <x:c r="H1074" s="81" t="n">
        <x:v>2.6832815729997477</x:v>
      </x:c>
      <x:c r="I1074" s="81" t="n">
        <x:v>1.74413302245</x:v>
      </x:c>
      <x:c r="J1074" s="23" t="str">
        <x:v>total_b</x:v>
      </x:c>
      <x:c r="K1074" s="23" t="str">
        <x:v>date_historical_price</x:v>
      </x:c>
      <x:c r="L1074" s="81" t="n">
        <x:v>1000</x:v>
      </x:c>
      <x:c r="M1074" s="81" t="n">
        <x:v>1413.1850635162766</x:v>
      </x:c>
      <x:c r="N1074" s="81" t="n">
        <x:v>0.15019903856556696</x:v>
      </x:c>
      <x:c r="O1074" s="23" t="n">
        <x:v>27</x:v>
      </x:c>
      <x:c r="P1074" s="23" t="n">
        <x:v>10</x:v>
      </x:c>
      <x:c r="Q1074" s="78" t="n">
        <x:v>45897</x:v>
      </x:c>
      <x:c r="R1074" s="23" t="str">
        <x:v>True</x:v>
      </x:c>
      <x:c r="S1074" s="23" t="str">
        <x:v>True</x:v>
      </x:c>
      <x:c r="T1074" s="23" t="str">
        <x:v>False</x:v>
      </x:c>
    </x:row>
    <x:row r="1075">
      <x:c r="A1075" s="23" t="str">
        <x:v>total_calibration</x:v>
      </x:c>
      <x:c r="B1075" s="23" t="n">
        <x:v>7</x:v>
      </x:c>
      <x:c r="C1075" s="23" t="str">
        <x:v>checkpoint:alibaba:qwen3-max</x:v>
      </x:c>
      <x:c r="D1075" s="23" t="str">
        <x:v>Qwen3-Max</x:v>
      </x:c>
      <x:c r="E1075" s="23" t="str">
        <x:v>qwen</x:v>
      </x:c>
      <x:c r="F1075" s="78" t="n">
        <x:v>45924</x:v>
      </x:c>
      <x:c r="G1075" s="78" t="n">
        <x:v>45912</x:v>
      </x:c>
      <x:c r="H1075" s="81" t="n">
        <x:v>2.6832815729997477</x:v>
      </x:c>
      <x:c r="I1075" s="81" t="n">
        <x:v>1.74413302245</x:v>
      </x:c>
      <x:c r="J1075" s="23" t="str">
        <x:v>total_b</x:v>
      </x:c>
      <x:c r="K1075" s="23" t="str">
        <x:v>date_current_price_nonprospective</x:v>
      </x:c>
      <x:c r="L1075" s="81" t="n">
        <x:v>1000</x:v>
      </x:c>
      <x:c r="M1075" s="81" t="n">
        <x:v>800.9504969892957</x:v>
      </x:c>
      <x:c r="N1075" s="81" t="n">
        <x:v>-0.0963943248005883</x:v>
      </x:c>
      <x:c r="O1075" s="23" t="n">
        <x:v>27</x:v>
      </x:c>
      <x:c r="P1075" s="23" t="n">
        <x:v>10</x:v>
      </x:c>
      <x:c r="Q1075" s="78" t="n">
        <x:v>45897</x:v>
      </x:c>
      <x:c r="R1075" s="23" t="str">
        <x:v>True</x:v>
      </x:c>
      <x:c r="S1075" s="23" t="str">
        <x:v>True</x:v>
      </x:c>
      <x:c r="T1075" s="23" t="str">
        <x:v>True</x:v>
      </x:c>
    </x:row>
    <x:row r="1076">
      <x:c r="A1076" s="23" t="str">
        <x:v>total_calibration</x:v>
      </x:c>
      <x:c r="B1076" s="23" t="n">
        <x:v>7</x:v>
      </x:c>
      <x:c r="C1076" s="23" t="str">
        <x:v>checkpoint:epoch:qwen3-next-80b-a3b</x:v>
      </x:c>
      <x:c r="D1076" s="23" t="str">
        <x:v>Qwen3-Next-80B-A3B</x:v>
      </x:c>
      <x:c r="E1076" s="23" t="str">
        <x:v>qwen</x:v>
      </x:c>
      <x:c r="F1076" s="78" t="n">
        <x:v>45910</x:v>
      </x:c>
      <x:c r="G1076" s="78" t="n">
        <x:v>45918</x:v>
      </x:c>
      <x:c r="H1076" s="81" t="n">
        <x:v>0.195652</x:v>
      </x:c>
      <x:c r="I1076" s="81" t="n">
        <x:v>0.37796327387399997</x:v>
      </x:c>
      <x:c r="J1076" s="23" t="str">
        <x:v>total_b</x:v>
      </x:c>
      <x:c r="K1076" s="23" t="str">
        <x:v>date_only</x:v>
      </x:c>
      <x:c r="L1076" s="81" t="n">
        <x:v>80</x:v>
      </x:c>
      <x:c r="M1076" s="81" t="n">
        <x:v>371.44211138614736</x:v>
      </x:c>
      <x:c r="N1076" s="81" t="n">
        <x:v>0.6668011523306874</x:v>
      </x:c>
      <x:c r="O1076" s="23" t="n">
        <x:v>27</x:v>
      </x:c>
      <x:c r="P1076" s="23" t="n">
        <x:v>10</x:v>
      </x:c>
      <x:c r="Q1076" s="78" t="n">
        <x:v>45897</x:v>
      </x:c>
      <x:c r="R1076" s="23" t="str">
        <x:v>True</x:v>
      </x:c>
      <x:c r="S1076" s="23" t="str">
        <x:v>True</x:v>
      </x:c>
      <x:c r="T1076" s="23" t="str">
        <x:v>False</x:v>
      </x:c>
    </x:row>
    <x:row r="1077">
      <x:c r="A1077" s="23" t="str">
        <x:v>total_calibration</x:v>
      </x:c>
      <x:c r="B1077" s="23" t="n">
        <x:v>7</x:v>
      </x:c>
      <x:c r="C1077" s="23" t="str">
        <x:v>checkpoint:epoch:qwen3-next-80b-a3b</x:v>
      </x:c>
      <x:c r="D1077" s="23" t="str">
        <x:v>Qwen3-Next-80B-A3B</x:v>
      </x:c>
      <x:c r="E1077" s="23" t="str">
        <x:v>qwen</x:v>
      </x:c>
      <x:c r="F1077" s="78" t="n">
        <x:v>45910</x:v>
      </x:c>
      <x:c r="G1077" s="78" t="n">
        <x:v>45918</x:v>
      </x:c>
      <x:c r="H1077" s="81" t="n">
        <x:v>0.195652</x:v>
      </x:c>
      <x:c r="I1077" s="81" t="n">
        <x:v>0.37796327387399997</x:v>
      </x:c>
      <x:c r="J1077" s="23" t="str">
        <x:v>total_b</x:v>
      </x:c>
      <x:c r="K1077" s="23" t="str">
        <x:v>date_historical_price</x:v>
      </x:c>
      <x:c r="L1077" s="81" t="n">
        <x:v>80</x:v>
      </x:c>
      <x:c r="M1077" s="81" t="n">
        <x:v>180.0660219767584</x:v>
      </x:c>
      <x:c r="N1077" s="81" t="n">
        <x:v>0.3523417832392101</x:v>
      </x:c>
      <x:c r="O1077" s="23" t="n">
        <x:v>27</x:v>
      </x:c>
      <x:c r="P1077" s="23" t="n">
        <x:v>10</x:v>
      </x:c>
      <x:c r="Q1077" s="78" t="n">
        <x:v>45897</x:v>
      </x:c>
      <x:c r="R1077" s="23" t="str">
        <x:v>True</x:v>
      </x:c>
      <x:c r="S1077" s="23" t="str">
        <x:v>True</x:v>
      </x:c>
      <x:c r="T1077" s="23" t="str">
        <x:v>False</x:v>
      </x:c>
    </x:row>
    <x:row r="1078">
      <x:c r="A1078" s="23" t="str">
        <x:v>total_calibration</x:v>
      </x:c>
      <x:c r="B1078" s="23" t="n">
        <x:v>7</x:v>
      </x:c>
      <x:c r="C1078" s="23" t="str">
        <x:v>checkpoint:epoch:qwen3-next-80b-a3b</x:v>
      </x:c>
      <x:c r="D1078" s="23" t="str">
        <x:v>Qwen3-Next-80B-A3B</x:v>
      </x:c>
      <x:c r="E1078" s="23" t="str">
        <x:v>qwen</x:v>
      </x:c>
      <x:c r="F1078" s="78" t="n">
        <x:v>45910</x:v>
      </x:c>
      <x:c r="G1078" s="78" t="n">
        <x:v>45918</x:v>
      </x:c>
      <x:c r="H1078" s="81" t="n">
        <x:v>0.195652</x:v>
      </x:c>
      <x:c r="I1078" s="81" t="n">
        <x:v>0.37796327387399997</x:v>
      </x:c>
      <x:c r="J1078" s="23" t="str">
        <x:v>total_b</x:v>
      </x:c>
      <x:c r="K1078" s="23" t="str">
        <x:v>date_current_price_nonprospective</x:v>
      </x:c>
      <x:c r="L1078" s="81" t="n">
        <x:v>80</x:v>
      </x:c>
      <x:c r="M1078" s="81" t="n">
        <x:v>206.28860168532373</x:v>
      </x:c>
      <x:c r="N1078" s="81" t="n">
        <x:v>0.4113852450436181</x:v>
      </x:c>
      <x:c r="O1078" s="23" t="n">
        <x:v>27</x:v>
      </x:c>
      <x:c r="P1078" s="23" t="n">
        <x:v>10</x:v>
      </x:c>
      <x:c r="Q1078" s="78" t="n">
        <x:v>45897</x:v>
      </x:c>
      <x:c r="R1078" s="23" t="str">
        <x:v>True</x:v>
      </x:c>
      <x:c r="S1078" s="23" t="str">
        <x:v>True</x:v>
      </x:c>
      <x:c r="T1078" s="23" t="str">
        <x:v>True</x:v>
      </x:c>
    </x:row>
    <x:row r="1079">
      <x:c r="A1079" s="23" t="str">
        <x:v>total_calibration</x:v>
      </x:c>
      <x:c r="B1079" s="23" t="n">
        <x:v>7</x:v>
      </x:c>
      <x:c r="C1079" s="23" t="str">
        <x:v>checkpoint:epoch:deepseek-v3-1-terminus</x:v>
      </x:c>
      <x:c r="D1079" s="23" t="str">
        <x:v>DeepSeek-V3.1-Terminus</x:v>
      </x:c>
      <x:c r="E1079" s="23" t="str">
        <x:v>deepseek</x:v>
      </x:c>
      <x:c r="F1079" s="78" t="n">
        <x:v>45922</x:v>
      </x:c>
      <x:c r="G1079" s="78" t="n">
        <x:v>45929</x:v>
      </x:c>
      <x:c r="H1079" s="81" t="n">
        <x:v>0.5196152422706632</x:v>
      </x:c>
      <x:c r="I1079" s="81" t="n">
        <x:v>0.519615242271</x:v>
      </x:c>
      <x:c r="J1079" s="23" t="str">
        <x:v>total_b</x:v>
      </x:c>
      <x:c r="K1079" s="23" t="str">
        <x:v>date_only</x:v>
      </x:c>
      <x:c r="L1079" s="81" t="n">
        <x:v>671</x:v>
      </x:c>
      <x:c r="M1079" s="81" t="n">
        <x:v>356.88985889700933</x:v>
      </x:c>
      <x:c r="N1079" s="81" t="n">
        <x:v>-0.27418831261019955</x:v>
      </x:c>
      <x:c r="O1079" s="23" t="n">
        <x:v>33</x:v>
      </x:c>
      <x:c r="P1079" s="23" t="n">
        <x:v>10</x:v>
      </x:c>
      <x:c r="Q1079" s="78" t="n">
        <x:v>45918</x:v>
      </x:c>
      <x:c r="R1079" s="23" t="str">
        <x:v>True</x:v>
      </x:c>
      <x:c r="S1079" s="23" t="str">
        <x:v>True</x:v>
      </x:c>
      <x:c r="T1079" s="23" t="str">
        <x:v>False</x:v>
      </x:c>
    </x:row>
    <x:row r="1080">
      <x:c r="A1080" s="23" t="str">
        <x:v>total_calibration</x:v>
      </x:c>
      <x:c r="B1080" s="23" t="n">
        <x:v>7</x:v>
      </x:c>
      <x:c r="C1080" s="23" t="str">
        <x:v>checkpoint:epoch:deepseek-v3-1-terminus</x:v>
      </x:c>
      <x:c r="D1080" s="23" t="str">
        <x:v>DeepSeek-V3.1-Terminus</x:v>
      </x:c>
      <x:c r="E1080" s="23" t="str">
        <x:v>deepseek</x:v>
      </x:c>
      <x:c r="F1080" s="78" t="n">
        <x:v>45922</x:v>
      </x:c>
      <x:c r="G1080" s="78" t="n">
        <x:v>45929</x:v>
      </x:c>
      <x:c r="H1080" s="81" t="n">
        <x:v>0.5196152422706632</x:v>
      </x:c>
      <x:c r="I1080" s="81" t="n">
        <x:v>0.519615242271</x:v>
      </x:c>
      <x:c r="J1080" s="23" t="str">
        <x:v>total_b</x:v>
      </x:c>
      <x:c r="K1080" s="23" t="str">
        <x:v>date_historical_price</x:v>
      </x:c>
      <x:c r="L1080" s="81" t="n">
        <x:v>671</x:v>
      </x:c>
      <x:c r="M1080" s="81" t="n">
        <x:v>366.6431476772727</x:v>
      </x:c>
      <x:c r="N1080" s="81" t="n">
        <x:v>-0.26247894744382</x:v>
      </x:c>
      <x:c r="O1080" s="23" t="n">
        <x:v>33</x:v>
      </x:c>
      <x:c r="P1080" s="23" t="n">
        <x:v>10</x:v>
      </x:c>
      <x:c r="Q1080" s="78" t="n">
        <x:v>45918</x:v>
      </x:c>
      <x:c r="R1080" s="23" t="str">
        <x:v>True</x:v>
      </x:c>
      <x:c r="S1080" s="23" t="str">
        <x:v>True</x:v>
      </x:c>
      <x:c r="T1080" s="23" t="str">
        <x:v>False</x:v>
      </x:c>
    </x:row>
    <x:row r="1081">
      <x:c r="A1081" s="23" t="str">
        <x:v>total_calibration</x:v>
      </x:c>
      <x:c r="B1081" s="23" t="n">
        <x:v>7</x:v>
      </x:c>
      <x:c r="C1081" s="23" t="str">
        <x:v>checkpoint:epoch:deepseek-v3-1-terminus</x:v>
      </x:c>
      <x:c r="D1081" s="23" t="str">
        <x:v>DeepSeek-V3.1-Terminus</x:v>
      </x:c>
      <x:c r="E1081" s="23" t="str">
        <x:v>deepseek</x:v>
      </x:c>
      <x:c r="F1081" s="78" t="n">
        <x:v>45922</x:v>
      </x:c>
      <x:c r="G1081" s="78" t="n">
        <x:v>45929</x:v>
      </x:c>
      <x:c r="H1081" s="81" t="n">
        <x:v>0.5196152422706632</x:v>
      </x:c>
      <x:c r="I1081" s="81" t="n">
        <x:v>0.519615242271</x:v>
      </x:c>
      <x:c r="J1081" s="23" t="str">
        <x:v>total_b</x:v>
      </x:c>
      <x:c r="K1081" s="23" t="str">
        <x:v>date_current_price_nonprospective</x:v>
      </x:c>
      <x:c r="L1081" s="81" t="n">
        <x:v>671</x:v>
      </x:c>
      <x:c r="M1081" s="81" t="n">
        <x:v>257.14347579619965</x:v>
      </x:c>
      <x:c r="N1081" s="81" t="n">
        <x:v>-0.4165470102233497</x:v>
      </x:c>
      <x:c r="O1081" s="23" t="n">
        <x:v>33</x:v>
      </x:c>
      <x:c r="P1081" s="23" t="n">
        <x:v>10</x:v>
      </x:c>
      <x:c r="Q1081" s="78" t="n">
        <x:v>45918</x:v>
      </x:c>
      <x:c r="R1081" s="23" t="str">
        <x:v>True</x:v>
      </x:c>
      <x:c r="S1081" s="23" t="str">
        <x:v>True</x:v>
      </x:c>
      <x:c r="T1081" s="23" t="str">
        <x:v>True</x:v>
      </x:c>
    </x:row>
    <x:row r="1082">
      <x:c r="A1082" s="23" t="str">
        <x:v>total_calibration</x:v>
      </x:c>
      <x:c r="B1082" s="23" t="n">
        <x:v>7</x:v>
      </x:c>
      <x:c r="C1082" s="23" t="str">
        <x:v>checkpoint:deepseek:deepseek-v3-2-exp</x:v>
      </x:c>
      <x:c r="D1082" s="23" t="str">
        <x:v>DeepSeek-V3.2-Exp</x:v>
      </x:c>
      <x:c r="E1082" s="23" t="str">
        <x:v>deepseek</x:v>
      </x:c>
      <x:c r="F1082" s="78" t="n">
        <x:v>45929</x:v>
      </x:c>
      <x:c r="G1082" s="78" t="n">
        <x:v>45936</x:v>
      </x:c>
      <x:c r="H1082" s="81" t="n">
        <x:v>0.3286335345030997</x:v>
      </x:c>
      <x:c r="I1082" s="81" t="n">
        <x:v>0.332716095192</x:v>
      </x:c>
      <x:c r="J1082" s="23" t="str">
        <x:v>total_b</x:v>
      </x:c>
      <x:c r="K1082" s="23" t="str">
        <x:v>date_only</x:v>
      </x:c>
      <x:c r="L1082" s="81" t="n">
        <x:v>671</x:v>
      </x:c>
      <x:c r="M1082" s="81" t="n">
        <x:v>383.29018704647456</x:v>
      </x:c>
      <x:c r="N1082" s="81" t="n">
        <x:v>-0.24319481953222602</x:v>
      </x:c>
      <x:c r="O1082" s="23" t="n">
        <x:v>33</x:v>
      </x:c>
      <x:c r="P1082" s="23" t="n">
        <x:v>10</x:v>
      </x:c>
      <x:c r="Q1082" s="78" t="n">
        <x:v>45918</x:v>
      </x:c>
      <x:c r="R1082" s="23" t="str">
        <x:v>True</x:v>
      </x:c>
      <x:c r="S1082" s="23" t="str">
        <x:v>True</x:v>
      </x:c>
      <x:c r="T1082" s="23" t="str">
        <x:v>False</x:v>
      </x:c>
    </x:row>
    <x:row r="1083">
      <x:c r="A1083" s="23" t="str">
        <x:v>total_calibration</x:v>
      </x:c>
      <x:c r="B1083" s="23" t="n">
        <x:v>7</x:v>
      </x:c>
      <x:c r="C1083" s="23" t="str">
        <x:v>checkpoint:deepseek:deepseek-v3-2-exp</x:v>
      </x:c>
      <x:c r="D1083" s="23" t="str">
        <x:v>DeepSeek-V3.2-Exp</x:v>
      </x:c>
      <x:c r="E1083" s="23" t="str">
        <x:v>deepseek</x:v>
      </x:c>
      <x:c r="F1083" s="78" t="n">
        <x:v>45929</x:v>
      </x:c>
      <x:c r="G1083" s="78" t="n">
        <x:v>45936</x:v>
      </x:c>
      <x:c r="H1083" s="81" t="n">
        <x:v>0.3286335345030997</x:v>
      </x:c>
      <x:c r="I1083" s="81" t="n">
        <x:v>0.332716095192</x:v>
      </x:c>
      <x:c r="J1083" s="23" t="str">
        <x:v>total_b</x:v>
      </x:c>
      <x:c r="K1083" s="23" t="str">
        <x:v>date_historical_price</x:v>
      </x:c>
      <x:c r="L1083" s="81" t="n">
        <x:v>671</x:v>
      </x:c>
      <x:c r="M1083" s="81" t="n">
        <x:v>281.7576987169044</x:v>
      </x:c>
      <x:c r="N1083" s="81" t="n">
        <x:v>-0.3768467286732436</x:v>
      </x:c>
      <x:c r="O1083" s="23" t="n">
        <x:v>33</x:v>
      </x:c>
      <x:c r="P1083" s="23" t="n">
        <x:v>10</x:v>
      </x:c>
      <x:c r="Q1083" s="78" t="n">
        <x:v>45918</x:v>
      </x:c>
      <x:c r="R1083" s="23" t="str">
        <x:v>True</x:v>
      </x:c>
      <x:c r="S1083" s="23" t="str">
        <x:v>True</x:v>
      </x:c>
      <x:c r="T1083" s="23" t="str">
        <x:v>False</x:v>
      </x:c>
    </x:row>
    <x:row r="1084">
      <x:c r="A1084" s="23" t="str">
        <x:v>total_calibration</x:v>
      </x:c>
      <x:c r="B1084" s="23" t="n">
        <x:v>7</x:v>
      </x:c>
      <x:c r="C1084" s="23" t="str">
        <x:v>checkpoint:deepseek:deepseek-v3-2-exp</x:v>
      </x:c>
      <x:c r="D1084" s="23" t="str">
        <x:v>DeepSeek-V3.2-Exp</x:v>
      </x:c>
      <x:c r="E1084" s="23" t="str">
        <x:v>deepseek</x:v>
      </x:c>
      <x:c r="F1084" s="78" t="n">
        <x:v>45929</x:v>
      </x:c>
      <x:c r="G1084" s="78" t="n">
        <x:v>45936</x:v>
      </x:c>
      <x:c r="H1084" s="81" t="n">
        <x:v>0.3286335345030997</x:v>
      </x:c>
      <x:c r="I1084" s="81" t="n">
        <x:v>0.332716095192</x:v>
      </x:c>
      <x:c r="J1084" s="23" t="str">
        <x:v>total_b</x:v>
      </x:c>
      <x:c r="K1084" s="23" t="str">
        <x:v>date_current_price_nonprospective</x:v>
      </x:c>
      <x:c r="L1084" s="81" t="n">
        <x:v>671</x:v>
      </x:c>
      <x:c r="M1084" s="81" t="n">
        <x:v>189.52998700638466</x:v>
      </x:c>
      <x:c r="N1084" s="81" t="n">
        <x:v>-0.5490445873366827</x:v>
      </x:c>
      <x:c r="O1084" s="23" t="n">
        <x:v>33</x:v>
      </x:c>
      <x:c r="P1084" s="23" t="n">
        <x:v>10</x:v>
      </x:c>
      <x:c r="Q1084" s="78" t="n">
        <x:v>45918</x:v>
      </x:c>
      <x:c r="R1084" s="23" t="str">
        <x:v>True</x:v>
      </x:c>
      <x:c r="S1084" s="23" t="str">
        <x:v>True</x:v>
      </x:c>
      <x:c r="T1084" s="23" t="str">
        <x:v>True</x:v>
      </x:c>
    </x:row>
    <x:row r="1085">
      <x:c r="A1085" s="23" t="str">
        <x:v>total_calibration</x:v>
      </x:c>
      <x:c r="B1085" s="23" t="n">
        <x:v>7</x:v>
      </x:c>
      <x:c r="C1085" s="23" t="str">
        <x:v>checkpoint:z-ai-zhipu-ai-tsinghua-university:glm-4-6</x:v>
      </x:c>
      <x:c r="D1085" s="23" t="str">
        <x:v>GLM-4.6</x:v>
      </x:c>
      <x:c r="E1085" s="23" t="str">
        <x:v>z-ai</x:v>
      </x:c>
      <x:c r="F1085" s="78" t="n">
        <x:v>45930</x:v>
      </x:c>
      <x:c r="G1085" s="78" t="n">
        <x:v>45937</x:v>
      </x:c>
      <x:c r="H1085" s="81" t="n">
        <x:v>0.9354143466934853</x:v>
      </x:c>
      <x:c r="I1085" s="81" t="n">
        <x:v>1.1</x:v>
      </x:c>
      <x:c r="J1085" s="23" t="str">
        <x:v>total_b</x:v>
      </x:c>
      <x:c r="K1085" s="23" t="str">
        <x:v>date_only</x:v>
      </x:c>
      <x:c r="L1085" s="81" t="n">
        <x:v>357</x:v>
      </x:c>
      <x:c r="M1085" s="81" t="n">
        <x:v>514.6954601845117</x:v>
      </x:c>
      <x:c r="N1085" s="81" t="n">
        <x:v>0.15888212150749137</x:v>
      </x:c>
      <x:c r="O1085" s="23" t="n">
        <x:v>37</x:v>
      </x:c>
      <x:c r="P1085" s="23" t="n">
        <x:v>10</x:v>
      </x:c>
      <x:c r="Q1085" s="78" t="n">
        <x:v>45936</x:v>
      </x:c>
      <x:c r="R1085" s="23" t="str">
        <x:v>True</x:v>
      </x:c>
      <x:c r="S1085" s="23" t="str">
        <x:v>True</x:v>
      </x:c>
      <x:c r="T1085" s="23" t="str">
        <x:v>False</x:v>
      </x:c>
    </x:row>
    <x:row r="1086">
      <x:c r="A1086" s="23" t="str">
        <x:v>total_calibration</x:v>
      </x:c>
      <x:c r="B1086" s="23" t="n">
        <x:v>7</x:v>
      </x:c>
      <x:c r="C1086" s="23" t="str">
        <x:v>checkpoint:z-ai-zhipu-ai-tsinghua-university:glm-4-6</x:v>
      </x:c>
      <x:c r="D1086" s="23" t="str">
        <x:v>GLM-4.6</x:v>
      </x:c>
      <x:c r="E1086" s="23" t="str">
        <x:v>z-ai</x:v>
      </x:c>
      <x:c r="F1086" s="78" t="n">
        <x:v>45930</x:v>
      </x:c>
      <x:c r="G1086" s="78" t="n">
        <x:v>45937</x:v>
      </x:c>
      <x:c r="H1086" s="81" t="n">
        <x:v>0.9354143466934853</x:v>
      </x:c>
      <x:c r="I1086" s="81" t="n">
        <x:v>1.1</x:v>
      </x:c>
      <x:c r="J1086" s="23" t="str">
        <x:v>total_b</x:v>
      </x:c>
      <x:c r="K1086" s="23" t="str">
        <x:v>date_historical_price</x:v>
      </x:c>
      <x:c r="L1086" s="81" t="n">
        <x:v>357</x:v>
      </x:c>
      <x:c r="M1086" s="81" t="n">
        <x:v>834.7771515712357</x:v>
      </x:c>
      <x:c r="N1086" s="81" t="n">
        <x:v>0.3689023375031563</x:v>
      </x:c>
      <x:c r="O1086" s="23" t="n">
        <x:v>37</x:v>
      </x:c>
      <x:c r="P1086" s="23" t="n">
        <x:v>10</x:v>
      </x:c>
      <x:c r="Q1086" s="78" t="n">
        <x:v>45936</x:v>
      </x:c>
      <x:c r="R1086" s="23" t="str">
        <x:v>True</x:v>
      </x:c>
      <x:c r="S1086" s="23" t="str">
        <x:v>True</x:v>
      </x:c>
      <x:c r="T1086" s="23" t="str">
        <x:v>False</x:v>
      </x:c>
    </x:row>
    <x:row r="1087">
      <x:c r="A1087" s="23" t="str">
        <x:v>total_calibration</x:v>
      </x:c>
      <x:c r="B1087" s="23" t="n">
        <x:v>7</x:v>
      </x:c>
      <x:c r="C1087" s="23" t="str">
        <x:v>checkpoint:z-ai-zhipu-ai-tsinghua-university:glm-4-6</x:v>
      </x:c>
      <x:c r="D1087" s="23" t="str">
        <x:v>GLM-4.6</x:v>
      </x:c>
      <x:c r="E1087" s="23" t="str">
        <x:v>z-ai</x:v>
      </x:c>
      <x:c r="F1087" s="78" t="n">
        <x:v>45930</x:v>
      </x:c>
      <x:c r="G1087" s="78" t="n">
        <x:v>45937</x:v>
      </x:c>
      <x:c r="H1087" s="81" t="n">
        <x:v>0.9354143466934853</x:v>
      </x:c>
      <x:c r="I1087" s="81" t="n">
        <x:v>1.1</x:v>
      </x:c>
      <x:c r="J1087" s="23" t="str">
        <x:v>total_b</x:v>
      </x:c>
      <x:c r="K1087" s="23" t="str">
        <x:v>date_current_price_nonprospective</x:v>
      </x:c>
      <x:c r="L1087" s="81" t="n">
        <x:v>357</x:v>
      </x:c>
      <x:c r="M1087" s="81" t="n">
        <x:v>735.222378137382</x:v>
      </x:c>
      <x:c r="N1087" s="81" t="n">
        <x:v>0.31375050119088005</x:v>
      </x:c>
      <x:c r="O1087" s="23" t="n">
        <x:v>37</x:v>
      </x:c>
      <x:c r="P1087" s="23" t="n">
        <x:v>10</x:v>
      </x:c>
      <x:c r="Q1087" s="78" t="n">
        <x:v>45936</x:v>
      </x:c>
      <x:c r="R1087" s="23" t="str">
        <x:v>True</x:v>
      </x:c>
      <x:c r="S1087" s="23" t="str">
        <x:v>True</x:v>
      </x:c>
      <x:c r="T1087" s="23" t="str">
        <x:v>True</x:v>
      </x:c>
    </x:row>
    <x:row r="1088">
      <x:c r="A1088" s="23" t="str">
        <x:v>total_calibration</x:v>
      </x:c>
      <x:c r="B1088" s="23" t="n">
        <x:v>7</x:v>
      </x:c>
      <x:c r="C1088" s="23" t="str">
        <x:v>checkpoint:epoch:granite-4-0-h-micro</x:v>
      </x:c>
      <x:c r="D1088" s="23" t="str">
        <x:v>Granite-4.0-H-Micro</x:v>
      </x:c>
      <x:c r="E1088" s="23" t="str">
        <x:v>ibm-granite</x:v>
      </x:c>
      <x:c r="F1088" s="78" t="n">
        <x:v>45932</x:v>
      </x:c>
      <x:c r="G1088" s="78" t="n">
        <x:v>45956</x:v>
      </x:c>
      <x:c r="H1088" s="81" t="n">
        <x:v>0.043243496620879306</x:v>
      </x:c>
      <x:c r="I1088" s="81" t="n">
        <x:v>0.0436348484585</x:v>
      </x:c>
      <x:c r="J1088" s="23" t="str">
        <x:v>total_b</x:v>
      </x:c>
      <x:c r="K1088" s="23" t="str">
        <x:v>date_only</x:v>
      </x:c>
      <x:c r="L1088" s="81" t="n">
        <x:v>3</x:v>
      </x:c>
      <x:c r="M1088" s="81" t="n">
        <x:v>452.2043112210442</x:v>
      </x:c>
      <x:c r="N1088" s="81" t="n">
        <x:v>2.178213443781904</x:v>
      </x:c>
      <x:c r="O1088" s="23" t="n">
        <x:v>41</x:v>
      </x:c>
      <x:c r="P1088" s="23" t="n">
        <x:v>11</x:v>
      </x:c>
      <x:c r="Q1088" s="78" t="n">
        <x:v>45937</x:v>
      </x:c>
      <x:c r="R1088" s="23" t="str">
        <x:v>True</x:v>
      </x:c>
      <x:c r="S1088" s="23" t="str">
        <x:v>True</x:v>
      </x:c>
      <x:c r="T1088" s="23" t="str">
        <x:v>False</x:v>
      </x:c>
    </x:row>
    <x:row r="1089">
      <x:c r="A1089" s="23" t="str">
        <x:v>total_calibration</x:v>
      </x:c>
      <x:c r="B1089" s="23" t="n">
        <x:v>7</x:v>
      </x:c>
      <x:c r="C1089" s="23" t="str">
        <x:v>checkpoint:epoch:granite-4-0-h-micro</x:v>
      </x:c>
      <x:c r="D1089" s="23" t="str">
        <x:v>Granite-4.0-H-Micro</x:v>
      </x:c>
      <x:c r="E1089" s="23" t="str">
        <x:v>ibm-granite</x:v>
      </x:c>
      <x:c r="F1089" s="78" t="n">
        <x:v>45932</x:v>
      </x:c>
      <x:c r="G1089" s="78" t="n">
        <x:v>45956</x:v>
      </x:c>
      <x:c r="H1089" s="81" t="n">
        <x:v>0.043243496620879306</x:v>
      </x:c>
      <x:c r="I1089" s="81" t="n">
        <x:v>0.0436348484585</x:v>
      </x:c>
      <x:c r="J1089" s="23" t="str">
        <x:v>total_b</x:v>
      </x:c>
      <x:c r="K1089" s="23" t="str">
        <x:v>date_historical_price</x:v>
      </x:c>
      <x:c r="L1089" s="81" t="n">
        <x:v>3</x:v>
      </x:c>
      <x:c r="M1089" s="81" t="n">
        <x:v>70.79608758604773</x:v>
      </x:c>
      <x:c r="N1089" s="81" t="n">
        <x:v>1.372888003157403</x:v>
      </x:c>
      <x:c r="O1089" s="23" t="n">
        <x:v>41</x:v>
      </x:c>
      <x:c r="P1089" s="23" t="n">
        <x:v>11</x:v>
      </x:c>
      <x:c r="Q1089" s="78" t="n">
        <x:v>45937</x:v>
      </x:c>
      <x:c r="R1089" s="23" t="str">
        <x:v>True</x:v>
      </x:c>
      <x:c r="S1089" s="23" t="str">
        <x:v>True</x:v>
      </x:c>
      <x:c r="T1089" s="23" t="str">
        <x:v>False</x:v>
      </x:c>
    </x:row>
    <x:row r="1090">
      <x:c r="A1090" s="23" t="str">
        <x:v>total_calibration</x:v>
      </x:c>
      <x:c r="B1090" s="23" t="n">
        <x:v>7</x:v>
      </x:c>
      <x:c r="C1090" s="23" t="str">
        <x:v>checkpoint:epoch:granite-4-0-h-micro</x:v>
      </x:c>
      <x:c r="D1090" s="23" t="str">
        <x:v>Granite-4.0-H-Micro</x:v>
      </x:c>
      <x:c r="E1090" s="23" t="str">
        <x:v>ibm-granite</x:v>
      </x:c>
      <x:c r="F1090" s="78" t="n">
        <x:v>45932</x:v>
      </x:c>
      <x:c r="G1090" s="78" t="n">
        <x:v>45956</x:v>
      </x:c>
      <x:c r="H1090" s="81" t="n">
        <x:v>0.043243496620879306</x:v>
      </x:c>
      <x:c r="I1090" s="81" t="n">
        <x:v>0.0436348484585</x:v>
      </x:c>
      <x:c r="J1090" s="23" t="str">
        <x:v>total_b</x:v>
      </x:c>
      <x:c r="K1090" s="23" t="str">
        <x:v>date_current_price_nonprospective</x:v>
      </x:c>
      <x:c r="L1090" s="81" t="n">
        <x:v>3</x:v>
      </x:c>
      <x:c r="M1090" s="81" t="n">
        <x:v>42.21637219586123</x:v>
      </x:c>
      <x:c r="N1090" s="81" t="n">
        <x:v>1.1483596553743662</x:v>
      </x:c>
      <x:c r="O1090" s="23" t="n">
        <x:v>41</x:v>
      </x:c>
      <x:c r="P1090" s="23" t="n">
        <x:v>11</x:v>
      </x:c>
      <x:c r="Q1090" s="78" t="n">
        <x:v>45937</x:v>
      </x:c>
      <x:c r="R1090" s="23" t="str">
        <x:v>True</x:v>
      </x:c>
      <x:c r="S1090" s="23" t="str">
        <x:v>True</x:v>
      </x:c>
      <x:c r="T1090" s="23" t="str">
        <x:v>True</x:v>
      </x:c>
    </x:row>
    <x:row r="1091">
      <x:c r="A1091" s="23" t="str">
        <x:v>total_calibration</x:v>
      </x:c>
      <x:c r="B1091" s="23" t="n">
        <x:v>7</x:v>
      </x:c>
      <x:c r="C1091" s="23" t="str">
        <x:v>checkpoint:epoch:minimax-m2</x:v>
      </x:c>
      <x:c r="D1091" s="23" t="str">
        <x:v>MiniMax-M2</x:v>
      </x:c>
      <x:c r="E1091" s="23" t="str">
        <x:v>minimax</x:v>
      </x:c>
      <x:c r="F1091" s="78" t="n">
        <x:v>45957</x:v>
      </x:c>
      <x:c r="G1091" s="78" t="n">
        <x:v>45966</x:v>
      </x:c>
      <x:c r="H1091" s="81" t="n">
        <x:v>0.2598076211353316</x:v>
      </x:c>
      <x:c r="I1091" s="81" t="n">
        <x:v>0.6</x:v>
      </x:c>
      <x:c r="J1091" s="23" t="str">
        <x:v>total_b</x:v>
      </x:c>
      <x:c r="K1091" s="23" t="str">
        <x:v>date_only</x:v>
      </x:c>
      <x:c r="L1091" s="81" t="n">
        <x:v>229</x:v>
      </x:c>
      <x:c r="M1091" s="81" t="n">
        <x:v>133.700807025134</x:v>
      </x:c>
      <x:c r="N1091" s="81" t="n">
        <x:v>-0.2337014536455575</x:v>
      </x:c>
      <x:c r="O1091" s="23" t="n">
        <x:v>40</x:v>
      </x:c>
      <x:c r="P1091" s="23" t="n">
        <x:v>11</x:v>
      </x:c>
      <x:c r="Q1091" s="78" t="n">
        <x:v>45956</x:v>
      </x:c>
      <x:c r="R1091" s="23" t="str">
        <x:v>True</x:v>
      </x:c>
      <x:c r="S1091" s="23" t="str">
        <x:v>True</x:v>
      </x:c>
      <x:c r="T1091" s="23" t="str">
        <x:v>False</x:v>
      </x:c>
    </x:row>
    <x:row r="1092">
      <x:c r="A1092" s="23" t="str">
        <x:v>total_calibration</x:v>
      </x:c>
      <x:c r="B1092" s="23" t="n">
        <x:v>7</x:v>
      </x:c>
      <x:c r="C1092" s="23" t="str">
        <x:v>checkpoint:epoch:minimax-m2</x:v>
      </x:c>
      <x:c r="D1092" s="23" t="str">
        <x:v>MiniMax-M2</x:v>
      </x:c>
      <x:c r="E1092" s="23" t="str">
        <x:v>minimax</x:v>
      </x:c>
      <x:c r="F1092" s="78" t="n">
        <x:v>45957</x:v>
      </x:c>
      <x:c r="G1092" s="78" t="n">
        <x:v>45966</x:v>
      </x:c>
      <x:c r="H1092" s="81" t="n">
        <x:v>0.2598076211353316</x:v>
      </x:c>
      <x:c r="I1092" s="81" t="n">
        <x:v>0.6</x:v>
      </x:c>
      <x:c r="J1092" s="23" t="str">
        <x:v>total_b</x:v>
      </x:c>
      <x:c r="K1092" s="23" t="str">
        <x:v>date_historical_price</x:v>
      </x:c>
      <x:c r="L1092" s="81" t="n">
        <x:v>229</x:v>
      </x:c>
      <x:c r="M1092" s="81" t="n">
        <x:v>127.06175573093886</x:v>
      </x:c>
      <x:c r="N1092" s="81" t="n">
        <x:v>-0.2558206302467499</x:v>
      </x:c>
      <x:c r="O1092" s="23" t="n">
        <x:v>40</x:v>
      </x:c>
      <x:c r="P1092" s="23" t="n">
        <x:v>11</x:v>
      </x:c>
      <x:c r="Q1092" s="78" t="n">
        <x:v>45956</x:v>
      </x:c>
      <x:c r="R1092" s="23" t="str">
        <x:v>True</x:v>
      </x:c>
      <x:c r="S1092" s="23" t="str">
        <x:v>True</x:v>
      </x:c>
      <x:c r="T1092" s="23" t="str">
        <x:v>False</x:v>
      </x:c>
    </x:row>
    <x:row r="1093">
      <x:c r="A1093" s="23" t="str">
        <x:v>total_calibration</x:v>
      </x:c>
      <x:c r="B1093" s="23" t="n">
        <x:v>7</x:v>
      </x:c>
      <x:c r="C1093" s="23" t="str">
        <x:v>checkpoint:epoch:minimax-m2</x:v>
      </x:c>
      <x:c r="D1093" s="23" t="str">
        <x:v>MiniMax-M2</x:v>
      </x:c>
      <x:c r="E1093" s="23" t="str">
        <x:v>minimax</x:v>
      </x:c>
      <x:c r="F1093" s="78" t="n">
        <x:v>45957</x:v>
      </x:c>
      <x:c r="G1093" s="78" t="n">
        <x:v>45966</x:v>
      </x:c>
      <x:c r="H1093" s="81" t="n">
        <x:v>0.2598076211353316</x:v>
      </x:c>
      <x:c r="I1093" s="81" t="n">
        <x:v>0.6</x:v>
      </x:c>
      <x:c r="J1093" s="23" t="str">
        <x:v>total_b</x:v>
      </x:c>
      <x:c r="K1093" s="23" t="str">
        <x:v>date_current_price_nonprospective</x:v>
      </x:c>
      <x:c r="L1093" s="81" t="n">
        <x:v>229</x:v>
      </x:c>
      <x:c r="M1093" s="81" t="n">
        <x:v>232.74050156345487</x:v>
      </x:c>
      <x:c r="N1093" s="81" t="n">
        <x:v>0.007036483563748829</x:v>
      </x:c>
      <x:c r="O1093" s="23" t="n">
        <x:v>40</x:v>
      </x:c>
      <x:c r="P1093" s="23" t="n">
        <x:v>11</x:v>
      </x:c>
      <x:c r="Q1093" s="78" t="n">
        <x:v>45956</x:v>
      </x:c>
      <x:c r="R1093" s="23" t="str">
        <x:v>True</x:v>
      </x:c>
      <x:c r="S1093" s="23" t="str">
        <x:v>True</x:v>
      </x:c>
      <x:c r="T1093" s="23" t="str">
        <x:v>True</x:v>
      </x:c>
    </x:row>
    <x:row r="1094">
      <x:c r="A1094" s="23" t="str">
        <x:v>total_calibration</x:v>
      </x:c>
      <x:c r="B1094" s="23" t="n">
        <x:v>7</x:v>
      </x:c>
      <x:c r="C1094" s="23" t="str">
        <x:v>checkpoint:moonshot:kimi-k2-thinking</x:v>
      </x:c>
      <x:c r="D1094" s="23" t="str">
        <x:v>Kimi K2 Thinking</x:v>
      </x:c>
      <x:c r="E1094" s="23" t="str">
        <x:v>moonshotai</x:v>
      </x:c>
      <x:c r="F1094" s="78" t="n">
        <x:v>45967</x:v>
      </x:c>
      <x:c r="G1094" s="78" t="n">
        <x:v>45974</x:v>
      </x:c>
      <x:c r="H1094" s="81" t="n">
        <x:v>1.224744871391589</x:v>
      </x:c>
      <x:c r="I1094" s="81" t="n">
        <x:v>1.22474487139</x:v>
      </x:c>
      <x:c r="J1094" s="23" t="str">
        <x:v>total_b</x:v>
      </x:c>
      <x:c r="K1094" s="23" t="str">
        <x:v>date_only</x:v>
      </x:c>
      <x:c r="L1094" s="81" t="n">
        <x:v>1040</x:v>
      </x:c>
      <x:c r="M1094" s="81" t="n">
        <x:v>95.7728520780239</x:v>
      </x:c>
      <x:c r="N1094" s="81" t="n">
        <x:v>-1.0357909185666316</x:v>
      </x:c>
      <x:c r="O1094" s="23" t="n">
        <x:v>42</x:v>
      </x:c>
      <x:c r="P1094" s="23" t="n">
        <x:v>11</x:v>
      </x:c>
      <x:c r="Q1094" s="78" t="n">
        <x:v>45966</x:v>
      </x:c>
      <x:c r="R1094" s="23" t="str">
        <x:v>True</x:v>
      </x:c>
      <x:c r="S1094" s="23" t="str">
        <x:v>True</x:v>
      </x:c>
      <x:c r="T1094" s="23" t="str">
        <x:v>False</x:v>
      </x:c>
    </x:row>
    <x:row r="1095">
      <x:c r="A1095" s="23" t="str">
        <x:v>total_calibration</x:v>
      </x:c>
      <x:c r="B1095" s="23" t="n">
        <x:v>7</x:v>
      </x:c>
      <x:c r="C1095" s="23" t="str">
        <x:v>checkpoint:moonshot:kimi-k2-thinking</x:v>
      </x:c>
      <x:c r="D1095" s="23" t="str">
        <x:v>Kimi K2 Thinking</x:v>
      </x:c>
      <x:c r="E1095" s="23" t="str">
        <x:v>moonshotai</x:v>
      </x:c>
      <x:c r="F1095" s="78" t="n">
        <x:v>45967</x:v>
      </x:c>
      <x:c r="G1095" s="78" t="n">
        <x:v>45974</x:v>
      </x:c>
      <x:c r="H1095" s="81" t="n">
        <x:v>1.224744871391589</x:v>
      </x:c>
      <x:c r="I1095" s="81" t="n">
        <x:v>1.22474487139</x:v>
      </x:c>
      <x:c r="J1095" s="23" t="str">
        <x:v>total_b</x:v>
      </x:c>
      <x:c r="K1095" s="23" t="str">
        <x:v>date_historical_price</x:v>
      </x:c>
      <x:c r="L1095" s="81" t="n">
        <x:v>1040</x:v>
      </x:c>
      <x:c r="M1095" s="81" t="n">
        <x:v>414.53884838132615</x:v>
      </x:c>
      <x:c r="N1095" s="81" t="n">
        <x:v>-0.399468102730809</x:v>
      </x:c>
      <x:c r="O1095" s="23" t="n">
        <x:v>42</x:v>
      </x:c>
      <x:c r="P1095" s="23" t="n">
        <x:v>11</x:v>
      </x:c>
      <x:c r="Q1095" s="78" t="n">
        <x:v>45966</x:v>
      </x:c>
      <x:c r="R1095" s="23" t="str">
        <x:v>True</x:v>
      </x:c>
      <x:c r="S1095" s="23" t="str">
        <x:v>True</x:v>
      </x:c>
      <x:c r="T1095" s="23" t="str">
        <x:v>False</x:v>
      </x:c>
    </x:row>
    <x:row r="1096">
      <x:c r="A1096" s="23" t="str">
        <x:v>total_calibration</x:v>
      </x:c>
      <x:c r="B1096" s="23" t="n">
        <x:v>7</x:v>
      </x:c>
      <x:c r="C1096" s="23" t="str">
        <x:v>checkpoint:moonshot:kimi-k2-thinking</x:v>
      </x:c>
      <x:c r="D1096" s="23" t="str">
        <x:v>Kimi K2 Thinking</x:v>
      </x:c>
      <x:c r="E1096" s="23" t="str">
        <x:v>moonshotai</x:v>
      </x:c>
      <x:c r="F1096" s="78" t="n">
        <x:v>45967</x:v>
      </x:c>
      <x:c r="G1096" s="78" t="n">
        <x:v>45974</x:v>
      </x:c>
      <x:c r="H1096" s="81" t="n">
        <x:v>1.224744871391589</x:v>
      </x:c>
      <x:c r="I1096" s="81" t="n">
        <x:v>1.22474487139</x:v>
      </x:c>
      <x:c r="J1096" s="23" t="str">
        <x:v>total_b</x:v>
      </x:c>
      <x:c r="K1096" s="23" t="str">
        <x:v>date_current_price_nonprospective</x:v>
      </x:c>
      <x:c r="L1096" s="81" t="n">
        <x:v>1040</x:v>
      </x:c>
      <x:c r="M1096" s="81" t="n">
        <x:v>367.7341486229587</x:v>
      </x:c>
      <x:c r="N1096" s="81" t="n">
        <x:v>-0.4514993779915316</x:v>
      </x:c>
      <x:c r="O1096" s="23" t="n">
        <x:v>42</x:v>
      </x:c>
      <x:c r="P1096" s="23" t="n">
        <x:v>11</x:v>
      </x:c>
      <x:c r="Q1096" s="78" t="n">
        <x:v>45966</x:v>
      </x:c>
      <x:c r="R1096" s="23" t="str">
        <x:v>True</x:v>
      </x:c>
      <x:c r="S1096" s="23" t="str">
        <x:v>True</x:v>
      </x:c>
      <x:c r="T1096" s="23" t="str">
        <x:v>True</x:v>
      </x:c>
    </x:row>
    <x:row r="1097">
      <x:c r="A1097" s="23" t="str">
        <x:v>total_calibration</x:v>
      </x:c>
      <x:c r="B1097" s="23" t="n">
        <x:v>7</x:v>
      </x:c>
      <x:c r="C1097" s="23" t="str">
        <x:v>checkpoint:epoch:mistral-3-large</x:v>
      </x:c>
      <x:c r="D1097" s="23" t="str">
        <x:v>Mistral 3 Large</x:v>
      </x:c>
      <x:c r="E1097" s="23" t="str">
        <x:v>mistralai</x:v>
      </x:c>
      <x:c r="F1097" s="78" t="n">
        <x:v>45993</x:v>
      </x:c>
      <x:c r="G1097" s="78" t="n">
        <x:v>46000</x:v>
      </x:c>
      <x:c r="H1097" s="81" t="n">
        <x:v>0.8660254037844386</x:v>
      </x:c>
      <x:c r="I1097" s="81" t="n">
        <x:v>0.866025403784</x:v>
      </x:c>
      <x:c r="J1097" s="23" t="str">
        <x:v>total_b</x:v>
      </x:c>
      <x:c r="K1097" s="23" t="str">
        <x:v>date_only</x:v>
      </x:c>
      <x:c r="L1097" s="81" t="n">
        <x:v>675</x:v>
      </x:c>
      <x:c r="M1097" s="81" t="n">
        <x:v>195.29075152177307</x:v>
      </x:c>
      <x:c r="N1097" s="81" t="n">
        <x:v>-0.5386220961492413</x:v>
      </x:c>
      <x:c r="O1097" s="23" t="n">
        <x:v>40</x:v>
      </x:c>
      <x:c r="P1097" s="23" t="n">
        <x:v>11</x:v>
      </x:c>
      <x:c r="Q1097" s="78" t="n">
        <x:v>45974</x:v>
      </x:c>
      <x:c r="R1097" s="23" t="str">
        <x:v>True</x:v>
      </x:c>
      <x:c r="S1097" s="23" t="str">
        <x:v>True</x:v>
      </x:c>
      <x:c r="T1097" s="23" t="str">
        <x:v>False</x:v>
      </x:c>
    </x:row>
    <x:row r="1098">
      <x:c r="A1098" s="23" t="str">
        <x:v>total_calibration</x:v>
      </x:c>
      <x:c r="B1098" s="23" t="n">
        <x:v>7</x:v>
      </x:c>
      <x:c r="C1098" s="23" t="str">
        <x:v>checkpoint:epoch:mistral-3-large</x:v>
      </x:c>
      <x:c r="D1098" s="23" t="str">
        <x:v>Mistral 3 Large</x:v>
      </x:c>
      <x:c r="E1098" s="23" t="str">
        <x:v>mistralai</x:v>
      </x:c>
      <x:c r="F1098" s="78" t="n">
        <x:v>45993</x:v>
      </x:c>
      <x:c r="G1098" s="78" t="n">
        <x:v>46000</x:v>
      </x:c>
      <x:c r="H1098" s="81" t="n">
        <x:v>0.8660254037844386</x:v>
      </x:c>
      <x:c r="I1098" s="81" t="n">
        <x:v>0.866025403784</x:v>
      </x:c>
      <x:c r="J1098" s="23" t="str">
        <x:v>total_b</x:v>
      </x:c>
      <x:c r="K1098" s="23" t="str">
        <x:v>date_historical_price</x:v>
      </x:c>
      <x:c r="L1098" s="81" t="n">
        <x:v>675</x:v>
      </x:c>
      <x:c r="M1098" s="81" t="n">
        <x:v>468.05711476914723</x:v>
      </x:c>
      <x:c r="N1098" s="81" t="n">
        <x:v>-0.15900492164660346</x:v>
      </x:c>
      <x:c r="O1098" s="23" t="n">
        <x:v>40</x:v>
      </x:c>
      <x:c r="P1098" s="23" t="n">
        <x:v>11</x:v>
      </x:c>
      <x:c r="Q1098" s="78" t="n">
        <x:v>45974</x:v>
      </x:c>
      <x:c r="R1098" s="23" t="str">
        <x:v>True</x:v>
      </x:c>
      <x:c r="S1098" s="23" t="str">
        <x:v>True</x:v>
      </x:c>
      <x:c r="T1098" s="23" t="str">
        <x:v>False</x:v>
      </x:c>
    </x:row>
    <x:row r="1099">
      <x:c r="A1099" s="23" t="str">
        <x:v>total_calibration</x:v>
      </x:c>
      <x:c r="B1099" s="23" t="n">
        <x:v>7</x:v>
      </x:c>
      <x:c r="C1099" s="23" t="str">
        <x:v>checkpoint:epoch:mistral-3-large</x:v>
      </x:c>
      <x:c r="D1099" s="23" t="str">
        <x:v>Mistral 3 Large</x:v>
      </x:c>
      <x:c r="E1099" s="23" t="str">
        <x:v>mistralai</x:v>
      </x:c>
      <x:c r="F1099" s="78" t="n">
        <x:v>45993</x:v>
      </x:c>
      <x:c r="G1099" s="78" t="n">
        <x:v>46000</x:v>
      </x:c>
      <x:c r="H1099" s="81" t="n">
        <x:v>0.8660254037844386</x:v>
      </x:c>
      <x:c r="I1099" s="81" t="n">
        <x:v>0.866025403784</x:v>
      </x:c>
      <x:c r="J1099" s="23" t="str">
        <x:v>total_b</x:v>
      </x:c>
      <x:c r="K1099" s="23" t="str">
        <x:v>date_current_price_nonprospective</x:v>
      </x:c>
      <x:c r="L1099" s="81" t="n">
        <x:v>675</x:v>
      </x:c>
      <x:c r="M1099" s="81" t="n">
        <x:v>414.6495719920248</x:v>
      </x:c>
      <x:c r="N1099" s="81" t="n">
        <x:v>-0.21162255139822156</x:v>
      </x:c>
      <x:c r="O1099" s="23" t="n">
        <x:v>40</x:v>
      </x:c>
      <x:c r="P1099" s="23" t="n">
        <x:v>11</x:v>
      </x:c>
      <x:c r="Q1099" s="78" t="n">
        <x:v>45974</x:v>
      </x:c>
      <x:c r="R1099" s="23" t="str">
        <x:v>True</x:v>
      </x:c>
      <x:c r="S1099" s="23" t="str">
        <x:v>True</x:v>
      </x:c>
      <x:c r="T1099" s="23" t="str">
        <x:v>True</x:v>
      </x:c>
    </x:row>
    <x:row r="1100">
      <x:c r="A1100" s="23" t="str">
        <x:v>total_calibration</x:v>
      </x:c>
      <x:c r="B1100" s="23" t="n">
        <x:v>7</x:v>
      </x:c>
      <x:c r="C1100" s="23" t="str">
        <x:v>checkpoint:epoch:ministral-3-14b</x:v>
      </x:c>
      <x:c r="D1100" s="23" t="str">
        <x:v>Ministral 3 14B</x:v>
      </x:c>
      <x:c r="E1100" s="23" t="str">
        <x:v>mistralai</x:v>
      </x:c>
      <x:c r="F1100" s="78" t="n">
        <x:v>45993</x:v>
      </x:c>
      <x:c r="G1100" s="78" t="n">
        <x:v>46002</x:v>
      </x:c>
      <x:c r="H1100" s="81" t="n">
        <x:v>0.2</x:v>
      </x:c>
      <x:c r="I1100" s="81" t="n">
        <x:v>0.2</x:v>
      </x:c>
      <x:c r="J1100" s="23" t="str">
        <x:v>total_b</x:v>
      </x:c>
      <x:c r="K1100" s="23" t="str">
        <x:v>date_only</x:v>
      </x:c>
      <x:c r="L1100" s="81" t="n">
        <x:v>14</x:v>
      </x:c>
      <x:c r="M1100" s="81" t="n">
        <x:v>195.29075152177307</x:v>
      </x:c>
      <x:c r="N1100" s="81" t="n">
        <x:v>1.1445536410035457</x:v>
      </x:c>
      <x:c r="O1100" s="23" t="n">
        <x:v>40</x:v>
      </x:c>
      <x:c r="P1100" s="23" t="n">
        <x:v>11</x:v>
      </x:c>
      <x:c r="Q1100" s="78" t="n">
        <x:v>45974</x:v>
      </x:c>
      <x:c r="R1100" s="23" t="str">
        <x:v>True</x:v>
      </x:c>
      <x:c r="S1100" s="23" t="str">
        <x:v>True</x:v>
      </x:c>
      <x:c r="T1100" s="23" t="str">
        <x:v>False</x:v>
      </x:c>
    </x:row>
    <x:row r="1101">
      <x:c r="A1101" s="23" t="str">
        <x:v>total_calibration</x:v>
      </x:c>
      <x:c r="B1101" s="23" t="n">
        <x:v>7</x:v>
      </x:c>
      <x:c r="C1101" s="23" t="str">
        <x:v>checkpoint:epoch:ministral-3-14b</x:v>
      </x:c>
      <x:c r="D1101" s="23" t="str">
        <x:v>Ministral 3 14B</x:v>
      </x:c>
      <x:c r="E1101" s="23" t="str">
        <x:v>mistralai</x:v>
      </x:c>
      <x:c r="F1101" s="78" t="n">
        <x:v>45993</x:v>
      </x:c>
      <x:c r="G1101" s="78" t="n">
        <x:v>46002</x:v>
      </x:c>
      <x:c r="H1101" s="81" t="n">
        <x:v>0.2</x:v>
      </x:c>
      <x:c r="I1101" s="81" t="n">
        <x:v>0.2</x:v>
      </x:c>
      <x:c r="J1101" s="23" t="str">
        <x:v>total_b</x:v>
      </x:c>
      <x:c r="K1101" s="23" t="str">
        <x:v>date_historical_price</x:v>
      </x:c>
      <x:c r="L1101" s="81" t="n">
        <x:v>14</x:v>
      </x:c>
      <x:c r="M1101" s="81" t="n">
        <x:v>112.88770008419665</x:v>
      </x:c>
      <x:c r="N1101" s="81" t="n">
        <x:v>0.9065185893595428</x:v>
      </x:c>
      <x:c r="O1101" s="23" t="n">
        <x:v>40</x:v>
      </x:c>
      <x:c r="P1101" s="23" t="n">
        <x:v>11</x:v>
      </x:c>
      <x:c r="Q1101" s="78" t="n">
        <x:v>45974</x:v>
      </x:c>
      <x:c r="R1101" s="23" t="str">
        <x:v>True</x:v>
      </x:c>
      <x:c r="S1101" s="23" t="str">
        <x:v>True</x:v>
      </x:c>
      <x:c r="T1101" s="23" t="str">
        <x:v>False</x:v>
      </x:c>
    </x:row>
    <x:row r="1102">
      <x:c r="A1102" s="23" t="str">
        <x:v>total_calibration</x:v>
      </x:c>
      <x:c r="B1102" s="23" t="n">
        <x:v>7</x:v>
      </x:c>
      <x:c r="C1102" s="23" t="str">
        <x:v>checkpoint:epoch:ministral-3-14b</x:v>
      </x:c>
      <x:c r="D1102" s="23" t="str">
        <x:v>Ministral 3 14B</x:v>
      </x:c>
      <x:c r="E1102" s="23" t="str">
        <x:v>mistralai</x:v>
      </x:c>
      <x:c r="F1102" s="78" t="n">
        <x:v>45993</x:v>
      </x:c>
      <x:c r="G1102" s="78" t="n">
        <x:v>46002</x:v>
      </x:c>
      <x:c r="H1102" s="81" t="n">
        <x:v>0.2</x:v>
      </x:c>
      <x:c r="I1102" s="81" t="n">
        <x:v>0.2</x:v>
      </x:c>
      <x:c r="J1102" s="23" t="str">
        <x:v>total_b</x:v>
      </x:c>
      <x:c r="K1102" s="23" t="str">
        <x:v>date_current_price_nonprospective</x:v>
      </x:c>
      <x:c r="L1102" s="81" t="n">
        <x:v>14</x:v>
      </x:c>
      <x:c r="M1102" s="81" t="n">
        <x:v>84.8508544917254</x:v>
      </x:c>
      <x:c r="N1102" s="81" t="n">
        <x:v>0.7825281845661765</x:v>
      </x:c>
      <x:c r="O1102" s="23" t="n">
        <x:v>40</x:v>
      </x:c>
      <x:c r="P1102" s="23" t="n">
        <x:v>11</x:v>
      </x:c>
      <x:c r="Q1102" s="78" t="n">
        <x:v>45974</x:v>
      </x:c>
      <x:c r="R1102" s="23" t="str">
        <x:v>True</x:v>
      </x:c>
      <x:c r="S1102" s="23" t="str">
        <x:v>True</x:v>
      </x:c>
      <x:c r="T1102" s="23" t="str">
        <x:v>True</x:v>
      </x:c>
    </x:row>
    <x:row r="1103">
      <x:c r="A1103" s="23" t="str">
        <x:v>total_calibration</x:v>
      </x:c>
      <x:c r="B1103" s="23" t="n">
        <x:v>7</x:v>
      </x:c>
      <x:c r="C1103" s="23" t="str">
        <x:v>checkpoint:epoch:ministral-3-3b</x:v>
      </x:c>
      <x:c r="D1103" s="23" t="str">
        <x:v>Ministral 3 3B</x:v>
      </x:c>
      <x:c r="E1103" s="23" t="str">
        <x:v>mistralai</x:v>
      </x:c>
      <x:c r="F1103" s="78" t="n">
        <x:v>45993</x:v>
      </x:c>
      <x:c r="G1103" s="78" t="n">
        <x:v>46002</x:v>
      </x:c>
      <x:c r="H1103" s="81" t="n">
        <x:v>0.1</x:v>
      </x:c>
      <x:c r="I1103" s="81" t="n">
        <x:v>0.1</x:v>
      </x:c>
      <x:c r="J1103" s="23" t="str">
        <x:v>total_b</x:v>
      </x:c>
      <x:c r="K1103" s="23" t="str">
        <x:v>date_only</x:v>
      </x:c>
      <x:c r="L1103" s="81" t="n">
        <x:v>3</x:v>
      </x:c>
      <x:c r="M1103" s="81" t="n">
        <x:v>195.29075152177307</x:v>
      </x:c>
      <x:c r="N1103" s="81" t="n">
        <x:v>1.8135604219621213</x:v>
      </x:c>
      <x:c r="O1103" s="23" t="n">
        <x:v>40</x:v>
      </x:c>
      <x:c r="P1103" s="23" t="n">
        <x:v>11</x:v>
      </x:c>
      <x:c r="Q1103" s="78" t="n">
        <x:v>45974</x:v>
      </x:c>
      <x:c r="R1103" s="23" t="str">
        <x:v>True</x:v>
      </x:c>
      <x:c r="S1103" s="23" t="str">
        <x:v>True</x:v>
      </x:c>
      <x:c r="T1103" s="23" t="str">
        <x:v>False</x:v>
      </x:c>
    </x:row>
    <x:row r="1104">
      <x:c r="A1104" s="23" t="str">
        <x:v>total_calibration</x:v>
      </x:c>
      <x:c r="B1104" s="23" t="n">
        <x:v>7</x:v>
      </x:c>
      <x:c r="C1104" s="23" t="str">
        <x:v>checkpoint:epoch:ministral-3-3b</x:v>
      </x:c>
      <x:c r="D1104" s="23" t="str">
        <x:v>Ministral 3 3B</x:v>
      </x:c>
      <x:c r="E1104" s="23" t="str">
        <x:v>mistralai</x:v>
      </x:c>
      <x:c r="F1104" s="78" t="n">
        <x:v>45993</x:v>
      </x:c>
      <x:c r="G1104" s="78" t="n">
        <x:v>46002</x:v>
      </x:c>
      <x:c r="H1104" s="81" t="n">
        <x:v>0.1</x:v>
      </x:c>
      <x:c r="I1104" s="81" t="n">
        <x:v>0.1</x:v>
      </x:c>
      <x:c r="J1104" s="23" t="str">
        <x:v>total_b</x:v>
      </x:c>
      <x:c r="K1104" s="23" t="str">
        <x:v>date_historical_price</x:v>
      </x:c>
      <x:c r="L1104" s="81" t="n">
        <x:v>3</x:v>
      </x:c>
      <x:c r="M1104" s="81" t="n">
        <x:v>57.61438051260981</x:v>
      </x:c>
      <x:c r="N1104" s="81" t="n">
        <x:v>1.2834096418595815</x:v>
      </x:c>
      <x:c r="O1104" s="23" t="n">
        <x:v>40</x:v>
      </x:c>
      <x:c r="P1104" s="23" t="n">
        <x:v>11</x:v>
      </x:c>
      <x:c r="Q1104" s="78" t="n">
        <x:v>45974</x:v>
      </x:c>
      <x:c r="R1104" s="23" t="str">
        <x:v>True</x:v>
      </x:c>
      <x:c r="S1104" s="23" t="str">
        <x:v>True</x:v>
      </x:c>
      <x:c r="T1104" s="23" t="str">
        <x:v>False</x:v>
      </x:c>
    </x:row>
    <x:row r="1105">
      <x:c r="A1105" s="23" t="str">
        <x:v>total_calibration</x:v>
      </x:c>
      <x:c r="B1105" s="23" t="n">
        <x:v>7</x:v>
      </x:c>
      <x:c r="C1105" s="23" t="str">
        <x:v>checkpoint:epoch:ministral-3-3b</x:v>
      </x:c>
      <x:c r="D1105" s="23" t="str">
        <x:v>Ministral 3 3B</x:v>
      </x:c>
      <x:c r="E1105" s="23" t="str">
        <x:v>mistralai</x:v>
      </x:c>
      <x:c r="F1105" s="78" t="n">
        <x:v>45993</x:v>
      </x:c>
      <x:c r="G1105" s="78" t="n">
        <x:v>46002</x:v>
      </x:c>
      <x:c r="H1105" s="81" t="n">
        <x:v>0.1</x:v>
      </x:c>
      <x:c r="I1105" s="81" t="n">
        <x:v>0.1</x:v>
      </x:c>
      <x:c r="J1105" s="23" t="str">
        <x:v>total_b</x:v>
      </x:c>
      <x:c r="K1105" s="23" t="str">
        <x:v>date_current_price_nonprospective</x:v>
      </x:c>
      <x:c r="L1105" s="81" t="n">
        <x:v>3</x:v>
      </x:c>
      <x:c r="M1105" s="81" t="n">
        <x:v>40.066838177776084</x:v>
      </x:c>
      <x:c r="N1105" s="81" t="n">
        <x:v>1.125663817283194</x:v>
      </x:c>
      <x:c r="O1105" s="23" t="n">
        <x:v>40</x:v>
      </x:c>
      <x:c r="P1105" s="23" t="n">
        <x:v>11</x:v>
      </x:c>
      <x:c r="Q1105" s="78" t="n">
        <x:v>45974</x:v>
      </x:c>
      <x:c r="R1105" s="23" t="str">
        <x:v>True</x:v>
      </x:c>
      <x:c r="S1105" s="23" t="str">
        <x:v>True</x:v>
      </x:c>
      <x:c r="T1105" s="23" t="str">
        <x:v>True</x:v>
      </x:c>
    </x:row>
    <x:row r="1106">
      <x:c r="A1106" s="23" t="str">
        <x:v>total_calibration</x:v>
      </x:c>
      <x:c r="B1106" s="23" t="n">
        <x:v>7</x:v>
      </x:c>
      <x:c r="C1106" s="23" t="str">
        <x:v>checkpoint:epoch:ministral-3-8b</x:v>
      </x:c>
      <x:c r="D1106" s="23" t="str">
        <x:v>Ministral 3 8B</x:v>
      </x:c>
      <x:c r="E1106" s="23" t="str">
        <x:v>mistralai</x:v>
      </x:c>
      <x:c r="F1106" s="78" t="n">
        <x:v>45993</x:v>
      </x:c>
      <x:c r="G1106" s="78" t="n">
        <x:v>46002</x:v>
      </x:c>
      <x:c r="H1106" s="81" t="n">
        <x:v>0.15</x:v>
      </x:c>
      <x:c r="I1106" s="81" t="n">
        <x:v>0.15</x:v>
      </x:c>
      <x:c r="J1106" s="23" t="str">
        <x:v>total_b</x:v>
      </x:c>
      <x:c r="K1106" s="23" t="str">
        <x:v>date_only</x:v>
      </x:c>
      <x:c r="L1106" s="81" t="n">
        <x:v>8</x:v>
      </x:c>
      <x:c r="M1106" s="81" t="n">
        <x:v>195.29075152177307</x:v>
      </x:c>
      <x:c r="N1106" s="81" t="n">
        <x:v>1.3875916896898401</x:v>
      </x:c>
      <x:c r="O1106" s="23" t="n">
        <x:v>40</x:v>
      </x:c>
      <x:c r="P1106" s="23" t="n">
        <x:v>11</x:v>
      </x:c>
      <x:c r="Q1106" s="78" t="n">
        <x:v>45974</x:v>
      </x:c>
      <x:c r="R1106" s="23" t="str">
        <x:v>True</x:v>
      </x:c>
      <x:c r="S1106" s="23" t="str">
        <x:v>True</x:v>
      </x:c>
      <x:c r="T1106" s="23" t="str">
        <x:v>False</x:v>
      </x:c>
    </x:row>
    <x:row r="1107">
      <x:c r="A1107" s="23" t="str">
        <x:v>total_calibration</x:v>
      </x:c>
      <x:c r="B1107" s="23" t="n">
        <x:v>7</x:v>
      </x:c>
      <x:c r="C1107" s="23" t="str">
        <x:v>checkpoint:epoch:ministral-3-8b</x:v>
      </x:c>
      <x:c r="D1107" s="23" t="str">
        <x:v>Ministral 3 8B</x:v>
      </x:c>
      <x:c r="E1107" s="23" t="str">
        <x:v>mistralai</x:v>
      </x:c>
      <x:c r="F1107" s="78" t="n">
        <x:v>45993</x:v>
      </x:c>
      <x:c r="G1107" s="78" t="n">
        <x:v>46002</x:v>
      </x:c>
      <x:c r="H1107" s="81" t="n">
        <x:v>0.15</x:v>
      </x:c>
      <x:c r="I1107" s="81" t="n">
        <x:v>0.15</x:v>
      </x:c>
      <x:c r="J1107" s="23" t="str">
        <x:v>total_b</x:v>
      </x:c>
      <x:c r="K1107" s="23" t="str">
        <x:v>date_historical_price</x:v>
      </x:c>
      <x:c r="L1107" s="81" t="n">
        <x:v>8</x:v>
      </x:c>
      <x:c r="M1107" s="81" t="n">
        <x:v>85.39012387747722</x:v>
      </x:c>
      <x:c r="N1107" s="81" t="n">
        <x:v>1.0283176566063885</x:v>
      </x:c>
      <x:c r="O1107" s="23" t="n">
        <x:v>40</x:v>
      </x:c>
      <x:c r="P1107" s="23" t="n">
        <x:v>11</x:v>
      </x:c>
      <x:c r="Q1107" s="78" t="n">
        <x:v>45974</x:v>
      </x:c>
      <x:c r="R1107" s="23" t="str">
        <x:v>True</x:v>
      </x:c>
      <x:c r="S1107" s="23" t="str">
        <x:v>True</x:v>
      </x:c>
      <x:c r="T1107" s="23" t="str">
        <x:v>False</x:v>
      </x:c>
    </x:row>
    <x:row r="1108">
      <x:c r="A1108" s="23" t="str">
        <x:v>total_calibration</x:v>
      </x:c>
      <x:c r="B1108" s="23" t="n">
        <x:v>7</x:v>
      </x:c>
      <x:c r="C1108" s="23" t="str">
        <x:v>checkpoint:epoch:ministral-3-8b</x:v>
      </x:c>
      <x:c r="D1108" s="23" t="str">
        <x:v>Ministral 3 8B</x:v>
      </x:c>
      <x:c r="E1108" s="23" t="str">
        <x:v>mistralai</x:v>
      </x:c>
      <x:c r="F1108" s="78" t="n">
        <x:v>45993</x:v>
      </x:c>
      <x:c r="G1108" s="78" t="n">
        <x:v>46002</x:v>
      </x:c>
      <x:c r="H1108" s="81" t="n">
        <x:v>0.15</x:v>
      </x:c>
      <x:c r="I1108" s="81" t="n">
        <x:v>0.15</x:v>
      </x:c>
      <x:c r="J1108" s="23" t="str">
        <x:v>total_b</x:v>
      </x:c>
      <x:c r="K1108" s="23" t="str">
        <x:v>date_current_price_nonprospective</x:v>
      </x:c>
      <x:c r="L1108" s="81" t="n">
        <x:v>8</x:v>
      </x:c>
      <x:c r="M1108" s="81" t="n">
        <x:v>62.14518336642931</x:v>
      </x:c>
      <x:c r="N1108" s="81" t="n">
        <x:v>0.8903174867991692</x:v>
      </x:c>
      <x:c r="O1108" s="23" t="n">
        <x:v>40</x:v>
      </x:c>
      <x:c r="P1108" s="23" t="n">
        <x:v>11</x:v>
      </x:c>
      <x:c r="Q1108" s="78" t="n">
        <x:v>45974</x:v>
      </x:c>
      <x:c r="R1108" s="23" t="str">
        <x:v>True</x:v>
      </x:c>
      <x:c r="S1108" s="23" t="str">
        <x:v>True</x:v>
      </x:c>
      <x:c r="T1108" s="23" t="str">
        <x:v>True</x:v>
      </x:c>
    </x:row>
    <x:row r="1109">
      <x:c r="A1109" s="23" t="str">
        <x:v>total_calibration</x:v>
      </x:c>
      <x:c r="B1109" s="23" t="n">
        <x:v>7</x:v>
      </x:c>
      <x:c r="C1109" s="23" t="str">
        <x:v>checkpoint:epoch:devstral-2-123b</x:v>
      </x:c>
      <x:c r="D1109" s="23" t="str">
        <x:v>Devstral 2 (123B)</x:v>
      </x:c>
      <x:c r="E1109" s="23" t="str">
        <x:v>mistralai</x:v>
      </x:c>
      <x:c r="F1109" s="78" t="n">
        <x:v>46000</x:v>
      </x:c>
      <x:c r="G1109" s="78" t="n">
        <x:v>46008</x:v>
      </x:c>
      <x:c r="H1109" s="81" t="n">
        <x:v>0.3</x:v>
      </x:c>
      <x:c r="I1109" s="81" t="n">
        <x:v>0.894427191</x:v>
      </x:c>
      <x:c r="J1109" s="23" t="str">
        <x:v>total_b</x:v>
      </x:c>
      <x:c r="K1109" s="23" t="str">
        <x:v>date_only</x:v>
      </x:c>
      <x:c r="L1109" s="81" t="n">
        <x:v>123</x:v>
      </x:c>
      <x:c r="M1109" s="81" t="n">
        <x:v>202.60346701904055</x:v>
      </x:c>
      <x:c r="N1109" s="81" t="n">
        <x:v>0.21674176144248863</x:v>
      </x:c>
      <x:c r="O1109" s="23" t="n">
        <x:v>40</x:v>
      </x:c>
      <x:c r="P1109" s="23" t="n">
        <x:v>11</x:v>
      </x:c>
      <x:c r="Q1109" s="78" t="n">
        <x:v>45974</x:v>
      </x:c>
      <x:c r="R1109" s="23" t="str">
        <x:v>True</x:v>
      </x:c>
      <x:c r="S1109" s="23" t="str">
        <x:v>True</x:v>
      </x:c>
      <x:c r="T1109" s="23" t="str">
        <x:v>False</x:v>
      </x:c>
    </x:row>
    <x:row r="1110">
      <x:c r="A1110" s="23" t="str">
        <x:v>total_calibration</x:v>
      </x:c>
      <x:c r="B1110" s="23" t="n">
        <x:v>7</x:v>
      </x:c>
      <x:c r="C1110" s="23" t="str">
        <x:v>checkpoint:epoch:devstral-2-123b</x:v>
      </x:c>
      <x:c r="D1110" s="23" t="str">
        <x:v>Devstral 2 (123B)</x:v>
      </x:c>
      <x:c r="E1110" s="23" t="str">
        <x:v>mistralai</x:v>
      </x:c>
      <x:c r="F1110" s="78" t="n">
        <x:v>46000</x:v>
      </x:c>
      <x:c r="G1110" s="78" t="n">
        <x:v>46008</x:v>
      </x:c>
      <x:c r="H1110" s="81" t="n">
        <x:v>0.3</x:v>
      </x:c>
      <x:c r="I1110" s="81" t="n">
        <x:v>0.894427191</x:v>
      </x:c>
      <x:c r="J1110" s="23" t="str">
        <x:v>total_b</x:v>
      </x:c>
      <x:c r="K1110" s="23" t="str">
        <x:v>date_historical_price</x:v>
      </x:c>
      <x:c r="L1110" s="81" t="n">
        <x:v>123</x:v>
      </x:c>
      <x:c r="M1110" s="81" t="n">
        <x:v>171.87772515457047</x:v>
      </x:c>
      <x:c r="N1110" s="81" t="n">
        <x:v>0.14531448561252408</x:v>
      </x:c>
      <x:c r="O1110" s="23" t="n">
        <x:v>40</x:v>
      </x:c>
      <x:c r="P1110" s="23" t="n">
        <x:v>11</x:v>
      </x:c>
      <x:c r="Q1110" s="78" t="n">
        <x:v>45974</x:v>
      </x:c>
      <x:c r="R1110" s="23" t="str">
        <x:v>True</x:v>
      </x:c>
      <x:c r="S1110" s="23" t="str">
        <x:v>True</x:v>
      </x:c>
      <x:c r="T1110" s="23" t="str">
        <x:v>False</x:v>
      </x:c>
    </x:row>
    <x:row r="1111">
      <x:c r="A1111" s="23" t="str">
        <x:v>total_calibration</x:v>
      </x:c>
      <x:c r="B1111" s="23" t="n">
        <x:v>7</x:v>
      </x:c>
      <x:c r="C1111" s="23" t="str">
        <x:v>checkpoint:epoch:devstral-2-123b</x:v>
      </x:c>
      <x:c r="D1111" s="23" t="str">
        <x:v>Devstral 2 (123B)</x:v>
      </x:c>
      <x:c r="E1111" s="23" t="str">
        <x:v>mistralai</x:v>
      </x:c>
      <x:c r="F1111" s="78" t="n">
        <x:v>46000</x:v>
      </x:c>
      <x:c r="G1111" s="78" t="n">
        <x:v>46008</x:v>
      </x:c>
      <x:c r="H1111" s="81" t="n">
        <x:v>0.3</x:v>
      </x:c>
      <x:c r="I1111" s="81" t="n">
        <x:v>0.894427191</x:v>
      </x:c>
      <x:c r="J1111" s="23" t="str">
        <x:v>total_b</x:v>
      </x:c>
      <x:c r="K1111" s="23" t="str">
        <x:v>date_current_price_nonprospective</x:v>
      </x:c>
      <x:c r="L1111" s="81" t="n">
        <x:v>123</x:v>
      </x:c>
      <x:c r="M1111" s="81" t="n">
        <x:v>442.8907945852387</x:v>
      </x:c>
      <x:c r="N1111" s="81" t="n">
        <x:v>0.5563915421974005</x:v>
      </x:c>
      <x:c r="O1111" s="23" t="n">
        <x:v>40</x:v>
      </x:c>
      <x:c r="P1111" s="23" t="n">
        <x:v>11</x:v>
      </x:c>
      <x:c r="Q1111" s="78" t="n">
        <x:v>45974</x:v>
      </x:c>
      <x:c r="R1111" s="23" t="str">
        <x:v>True</x:v>
      </x:c>
      <x:c r="S1111" s="23" t="str">
        <x:v>True</x:v>
      </x:c>
      <x:c r="T1111" s="23" t="str">
        <x:v>True</x:v>
      </x:c>
    </x:row>
    <x:row r="1112">
      <x:c r="A1112" s="23" t="str">
        <x:v>total_calibration</x:v>
      </x:c>
      <x:c r="B1112" s="23" t="n">
        <x:v>7</x:v>
      </x:c>
      <x:c r="C1112" s="23" t="str">
        <x:v>checkpoint:epoch:nemotron-3-nano-30b-a3b</x:v>
      </x:c>
      <x:c r="D1112" s="23" t="str">
        <x:v>Nemotron 3-Nano-30B-A3B</x:v>
      </x:c>
      <x:c r="E1112" s="23" t="str">
        <x:v>nvidia</x:v>
      </x:c>
      <x:c r="F1112" s="78" t="n">
        <x:v>46006</x:v>
      </x:c>
      <x:c r="G1112" s="78" t="n">
        <x:v>46016</x:v>
      </x:c>
      <x:c r="H1112" s="81" t="n">
        <x:v>0.12</x:v>
      </x:c>
      <x:c r="I1112" s="81" t="n">
        <x:v>0.1</x:v>
      </x:c>
      <x:c r="J1112" s="23" t="str">
        <x:v>total_b</x:v>
      </x:c>
      <x:c r="K1112" s="23" t="str">
        <x:v>date_only</x:v>
      </x:c>
      <x:c r="L1112" s="81" t="n">
        <x:v>31.6</x:v>
      </x:c>
      <x:c r="M1112" s="81" t="n">
        <x:v>150.81907586170422</x:v>
      </x:c>
      <x:c r="N1112" s="81" t="n">
        <x:v>0.6787691927186135</x:v>
      </x:c>
      <x:c r="O1112" s="23" t="n">
        <x:v>49</x:v>
      </x:c>
      <x:c r="P1112" s="23" t="n">
        <x:v>12</x:v>
      </x:c>
      <x:c r="Q1112" s="78" t="n">
        <x:v>46008</x:v>
      </x:c>
      <x:c r="R1112" s="23" t="str">
        <x:v>True</x:v>
      </x:c>
      <x:c r="S1112" s="23" t="str">
        <x:v>True</x:v>
      </x:c>
      <x:c r="T1112" s="23" t="str">
        <x:v>False</x:v>
      </x:c>
    </x:row>
    <x:row r="1113">
      <x:c r="A1113" s="23" t="str">
        <x:v>total_calibration</x:v>
      </x:c>
      <x:c r="B1113" s="23" t="n">
        <x:v>7</x:v>
      </x:c>
      <x:c r="C1113" s="23" t="str">
        <x:v>checkpoint:epoch:nemotron-3-nano-30b-a3b</x:v>
      </x:c>
      <x:c r="D1113" s="23" t="str">
        <x:v>Nemotron 3-Nano-30B-A3B</x:v>
      </x:c>
      <x:c r="E1113" s="23" t="str">
        <x:v>nvidia</x:v>
      </x:c>
      <x:c r="F1113" s="78" t="n">
        <x:v>46006</x:v>
      </x:c>
      <x:c r="G1113" s="78" t="n">
        <x:v>46016</x:v>
      </x:c>
      <x:c r="H1113" s="81" t="n">
        <x:v>0.12</x:v>
      </x:c>
      <x:c r="I1113" s="81" t="n">
        <x:v>0.1</x:v>
      </x:c>
      <x:c r="J1113" s="23" t="str">
        <x:v>total_b</x:v>
      </x:c>
      <x:c r="K1113" s="23" t="str">
        <x:v>date_historical_price</x:v>
      </x:c>
      <x:c r="L1113" s="81" t="n">
        <x:v>31.6</x:v>
      </x:c>
      <x:c r="M1113" s="81" t="n">
        <x:v>54.667605837175905</x:v>
      </x:c>
      <x:c r="N1113" s="81" t="n">
        <x:v>0.23804297180230452</x:v>
      </x:c>
      <x:c r="O1113" s="23" t="n">
        <x:v>49</x:v>
      </x:c>
      <x:c r="P1113" s="23" t="n">
        <x:v>12</x:v>
      </x:c>
      <x:c r="Q1113" s="78" t="n">
        <x:v>46008</x:v>
      </x:c>
      <x:c r="R1113" s="23" t="str">
        <x:v>True</x:v>
      </x:c>
      <x:c r="S1113" s="23" t="str">
        <x:v>True</x:v>
      </x:c>
      <x:c r="T1113" s="23" t="str">
        <x:v>False</x:v>
      </x:c>
    </x:row>
    <x:row r="1114">
      <x:c r="A1114" s="23" t="str">
        <x:v>total_calibration</x:v>
      </x:c>
      <x:c r="B1114" s="23" t="n">
        <x:v>7</x:v>
      </x:c>
      <x:c r="C1114" s="23" t="str">
        <x:v>checkpoint:epoch:nemotron-3-nano-30b-a3b</x:v>
      </x:c>
      <x:c r="D1114" s="23" t="str">
        <x:v>Nemotron 3-Nano-30B-A3B</x:v>
      </x:c>
      <x:c r="E1114" s="23" t="str">
        <x:v>nvidia</x:v>
      </x:c>
      <x:c r="F1114" s="78" t="n">
        <x:v>46006</x:v>
      </x:c>
      <x:c r="G1114" s="78" t="n">
        <x:v>46016</x:v>
      </x:c>
      <x:c r="H1114" s="81" t="n">
        <x:v>0.12</x:v>
      </x:c>
      <x:c r="I1114" s="81" t="n">
        <x:v>0.1</x:v>
      </x:c>
      <x:c r="J1114" s="23" t="str">
        <x:v>total_b</x:v>
      </x:c>
      <x:c r="K1114" s="23" t="str">
        <x:v>date_current_price_nonprospective</x:v>
      </x:c>
      <x:c r="L1114" s="81" t="n">
        <x:v>31.6</x:v>
      </x:c>
      <x:c r="M1114" s="81" t="n">
        <x:v>31.805516654214333</x:v>
      </x:c>
      <x:c r="N1114" s="81" t="n">
        <x:v>0.002815372104771224</x:v>
      </x:c>
      <x:c r="O1114" s="23" t="n">
        <x:v>49</x:v>
      </x:c>
      <x:c r="P1114" s="23" t="n">
        <x:v>12</x:v>
      </x:c>
      <x:c r="Q1114" s="78" t="n">
        <x:v>46008</x:v>
      </x:c>
      <x:c r="R1114" s="23" t="str">
        <x:v>True</x:v>
      </x:c>
      <x:c r="S1114" s="23" t="str">
        <x:v>True</x:v>
      </x:c>
      <x:c r="T1114" s="23" t="str">
        <x:v>True</x:v>
      </x:c>
    </x:row>
    <x:row r="1115">
      <x:c r="A1115" s="23" t="str">
        <x:v>total_calibration</x:v>
      </x:c>
      <x:c r="B1115" s="23" t="n">
        <x:v>7</x:v>
      </x:c>
      <x:c r="C1115" s="23" t="str">
        <x:v>checkpoint:z-ai-zhipu-ai:glm-4-7</x:v>
      </x:c>
      <x:c r="D1115" s="23" t="str">
        <x:v>GLM-4.7</x:v>
      </x:c>
      <x:c r="E1115" s="23" t="str">
        <x:v>z-ai</x:v>
      </x:c>
      <x:c r="F1115" s="78" t="n">
        <x:v>46013</x:v>
      </x:c>
      <x:c r="G1115" s="78" t="n">
        <x:v>46020</x:v>
      </x:c>
      <x:c r="H1115" s="81" t="n">
        <x:v>0.7745966692414834</x:v>
      </x:c>
      <x:c r="I1115" s="81" t="n">
        <x:v>1.09146690284</x:v>
      </x:c>
      <x:c r="J1115" s="23" t="str">
        <x:v>total_b</x:v>
      </x:c>
      <x:c r="K1115" s="23" t="str">
        <x:v>date_only</x:v>
      </x:c>
      <x:c r="L1115" s="81" t="n">
        <x:v>358</x:v>
      </x:c>
      <x:c r="M1115" s="81" t="n">
        <x:v>89.50250482613296</x:v>
      </x:c>
      <x:c r="N1115" s="81" t="n">
        <x:v>-0.6020478369486837</x:v>
      </x:c>
      <x:c r="O1115" s="23" t="n">
        <x:v>46</x:v>
      </x:c>
      <x:c r="P1115" s="23" t="n">
        <x:v>12</x:v>
      </x:c>
      <x:c r="Q1115" s="78" t="n">
        <x:v>46016</x:v>
      </x:c>
      <x:c r="R1115" s="23" t="str">
        <x:v>True</x:v>
      </x:c>
      <x:c r="S1115" s="23" t="str">
        <x:v>True</x:v>
      </x:c>
      <x:c r="T1115" s="23" t="str">
        <x:v>False</x:v>
      </x:c>
    </x:row>
    <x:row r="1116">
      <x:c r="A1116" s="23" t="str">
        <x:v>total_calibration</x:v>
      </x:c>
      <x:c r="B1116" s="23" t="n">
        <x:v>7</x:v>
      </x:c>
      <x:c r="C1116" s="23" t="str">
        <x:v>checkpoint:z-ai-zhipu-ai:glm-4-7</x:v>
      </x:c>
      <x:c r="D1116" s="23" t="str">
        <x:v>GLM-4.7</x:v>
      </x:c>
      <x:c r="E1116" s="23" t="str">
        <x:v>z-ai</x:v>
      </x:c>
      <x:c r="F1116" s="78" t="n">
        <x:v>46013</x:v>
      </x:c>
      <x:c r="G1116" s="78" t="n">
        <x:v>46020</x:v>
      </x:c>
      <x:c r="H1116" s="81" t="n">
        <x:v>0.7745966692414834</x:v>
      </x:c>
      <x:c r="I1116" s="81" t="n">
        <x:v>1.09146690284</x:v>
      </x:c>
      <x:c r="J1116" s="23" t="str">
        <x:v>total_b</x:v>
      </x:c>
      <x:c r="K1116" s="23" t="str">
        <x:v>date_historical_price</x:v>
      </x:c>
      <x:c r="L1116" s="81" t="n">
        <x:v>358</x:v>
      </x:c>
      <x:c r="M1116" s="81" t="n">
        <x:v>317.6407943893603</x:v>
      </x:c>
      <x:c r="N1116" s="81" t="n">
        <x:v>-0.05194675316442576</x:v>
      </x:c>
      <x:c r="O1116" s="23" t="n">
        <x:v>46</x:v>
      </x:c>
      <x:c r="P1116" s="23" t="n">
        <x:v>12</x:v>
      </x:c>
      <x:c r="Q1116" s="78" t="n">
        <x:v>46016</x:v>
      </x:c>
      <x:c r="R1116" s="23" t="str">
        <x:v>True</x:v>
      </x:c>
      <x:c r="S1116" s="23" t="str">
        <x:v>True</x:v>
      </x:c>
      <x:c r="T1116" s="23" t="str">
        <x:v>False</x:v>
      </x:c>
    </x:row>
    <x:row r="1117">
      <x:c r="A1117" s="23" t="str">
        <x:v>total_calibration</x:v>
      </x:c>
      <x:c r="B1117" s="23" t="n">
        <x:v>7</x:v>
      </x:c>
      <x:c r="C1117" s="23" t="str">
        <x:v>checkpoint:z-ai-zhipu-ai:glm-4-7</x:v>
      </x:c>
      <x:c r="D1117" s="23" t="str">
        <x:v>GLM-4.7</x:v>
      </x:c>
      <x:c r="E1117" s="23" t="str">
        <x:v>z-ai</x:v>
      </x:c>
      <x:c r="F1117" s="78" t="n">
        <x:v>46013</x:v>
      </x:c>
      <x:c r="G1117" s="78" t="n">
        <x:v>46020</x:v>
      </x:c>
      <x:c r="H1117" s="81" t="n">
        <x:v>0.7745966692414834</x:v>
      </x:c>
      <x:c r="I1117" s="81" t="n">
        <x:v>1.09146690284</x:v>
      </x:c>
      <x:c r="J1117" s="23" t="str">
        <x:v>total_b</x:v>
      </x:c>
      <x:c r="K1117" s="23" t="str">
        <x:v>date_current_price_nonprospective</x:v>
      </x:c>
      <x:c r="L1117" s="81" t="n">
        <x:v>358</x:v>
      </x:c>
      <x:c r="M1117" s="81" t="n">
        <x:v>469.6087717322311</x:v>
      </x:c>
      <x:c r="N1117" s="81" t="n">
        <x:v>0.11785317377482739</x:v>
      </x:c>
      <x:c r="O1117" s="23" t="n">
        <x:v>46</x:v>
      </x:c>
      <x:c r="P1117" s="23" t="n">
        <x:v>12</x:v>
      </x:c>
      <x:c r="Q1117" s="78" t="n">
        <x:v>46016</x:v>
      </x:c>
      <x:c r="R1117" s="23" t="str">
        <x:v>True</x:v>
      </x:c>
      <x:c r="S1117" s="23" t="str">
        <x:v>True</x:v>
      </x:c>
      <x:c r="T1117" s="23" t="str">
        <x:v>True</x:v>
      </x:c>
    </x:row>
    <x:row r="1118">
      <x:c r="A1118" s="23" t="str">
        <x:v>total_calibration</x:v>
      </x:c>
      <x:c r="B1118" s="23" t="n">
        <x:v>7</x:v>
      </x:c>
      <x:c r="C1118" s="23" t="str">
        <x:v>checkpoint:epoch:minimax-m2-1</x:v>
      </x:c>
      <x:c r="D1118" s="23" t="str">
        <x:v>MiniMax-M2.1</x:v>
      </x:c>
      <x:c r="E1118" s="23" t="str">
        <x:v>minimax</x:v>
      </x:c>
      <x:c r="F1118" s="78" t="n">
        <x:v>46014</x:v>
      </x:c>
      <x:c r="G1118" s="78" t="n">
        <x:v>46020</x:v>
      </x:c>
      <x:c r="H1118" s="81" t="n">
        <x:v>0.6</x:v>
      </x:c>
      <x:c r="I1118" s="81" t="n">
        <x:v>0.6</x:v>
      </x:c>
      <x:c r="J1118" s="23" t="str">
        <x:v>total_b</x:v>
      </x:c>
      <x:c r="K1118" s="23" t="str">
        <x:v>date_only</x:v>
      </x:c>
      <x:c r="L1118" s="81" t="n">
        <x:v>229</x:v>
      </x:c>
      <x:c r="M1118" s="81" t="n">
        <x:v>98.21573842178158</x:v>
      </x:c>
      <x:c r="N1118" s="81" t="n">
        <x:v>-0.3676543961612498</x:v>
      </x:c>
      <x:c r="O1118" s="23" t="n">
        <x:v>47</x:v>
      </x:c>
      <x:c r="P1118" s="23" t="n">
        <x:v>12</x:v>
      </x:c>
      <x:c r="Q1118" s="78" t="n">
        <x:v>46016</x:v>
      </x:c>
      <x:c r="R1118" s="23" t="str">
        <x:v>True</x:v>
      </x:c>
      <x:c r="S1118" s="23" t="str">
        <x:v>True</x:v>
      </x:c>
      <x:c r="T1118" s="23" t="str">
        <x:v>False</x:v>
      </x:c>
    </x:row>
    <x:row r="1119">
      <x:c r="A1119" s="23" t="str">
        <x:v>total_calibration</x:v>
      </x:c>
      <x:c r="B1119" s="23" t="n">
        <x:v>7</x:v>
      </x:c>
      <x:c r="C1119" s="23" t="str">
        <x:v>checkpoint:epoch:minimax-m2-1</x:v>
      </x:c>
      <x:c r="D1119" s="23" t="str">
        <x:v>MiniMax-M2.1</x:v>
      </x:c>
      <x:c r="E1119" s="23" t="str">
        <x:v>minimax</x:v>
      </x:c>
      <x:c r="F1119" s="78" t="n">
        <x:v>46014</x:v>
      </x:c>
      <x:c r="G1119" s="78" t="n">
        <x:v>46020</x:v>
      </x:c>
      <x:c r="H1119" s="81" t="n">
        <x:v>0.6</x:v>
      </x:c>
      <x:c r="I1119" s="81" t="n">
        <x:v>0.6</x:v>
      </x:c>
      <x:c r="J1119" s="23" t="str">
        <x:v>total_b</x:v>
      </x:c>
      <x:c r="K1119" s="23" t="str">
        <x:v>date_historical_price</x:v>
      </x:c>
      <x:c r="L1119" s="81" t="n">
        <x:v>229</x:v>
      </x:c>
      <x:c r="M1119" s="81" t="n">
        <x:v>227.47556686053608</x:v>
      </x:c>
      <x:c r="N1119" s="81" t="n">
        <x:v>-0.002900726390701325</x:v>
      </x:c>
      <x:c r="O1119" s="23" t="n">
        <x:v>47</x:v>
      </x:c>
      <x:c r="P1119" s="23" t="n">
        <x:v>12</x:v>
      </x:c>
      <x:c r="Q1119" s="78" t="n">
        <x:v>46016</x:v>
      </x:c>
      <x:c r="R1119" s="23" t="str">
        <x:v>True</x:v>
      </x:c>
      <x:c r="S1119" s="23" t="str">
        <x:v>True</x:v>
      </x:c>
      <x:c r="T1119" s="23" t="str">
        <x:v>False</x:v>
      </x:c>
    </x:row>
    <x:row r="1120">
      <x:c r="A1120" s="23" t="str">
        <x:v>total_calibration</x:v>
      </x:c>
      <x:c r="B1120" s="23" t="n">
        <x:v>7</x:v>
      </x:c>
      <x:c r="C1120" s="23" t="str">
        <x:v>checkpoint:epoch:minimax-m2-1</x:v>
      </x:c>
      <x:c r="D1120" s="23" t="str">
        <x:v>MiniMax-M2.1</x:v>
      </x:c>
      <x:c r="E1120" s="23" t="str">
        <x:v>minimax</x:v>
      </x:c>
      <x:c r="F1120" s="78" t="n">
        <x:v>46014</x:v>
      </x:c>
      <x:c r="G1120" s="78" t="n">
        <x:v>46020</x:v>
      </x:c>
      <x:c r="H1120" s="81" t="n">
        <x:v>0.6</x:v>
      </x:c>
      <x:c r="I1120" s="81" t="n">
        <x:v>0.6</x:v>
      </x:c>
      <x:c r="J1120" s="23" t="str">
        <x:v>total_b</x:v>
      </x:c>
      <x:c r="K1120" s="23" t="str">
        <x:v>date_current_price_nonprospective</x:v>
      </x:c>
      <x:c r="L1120" s="81" t="n">
        <x:v>229</x:v>
      </x:c>
      <x:c r="M1120" s="81" t="n">
        <x:v>234.98950921366958</x:v>
      </x:c>
      <x:c r="N1120" s="81" t="n">
        <x:v>0.0112129918794532</x:v>
      </x:c>
      <x:c r="O1120" s="23" t="n">
        <x:v>47</x:v>
      </x:c>
      <x:c r="P1120" s="23" t="n">
        <x:v>12</x:v>
      </x:c>
      <x:c r="Q1120" s="78" t="n">
        <x:v>46016</x:v>
      </x:c>
      <x:c r="R1120" s="23" t="str">
        <x:v>True</x:v>
      </x:c>
      <x:c r="S1120" s="23" t="str">
        <x:v>True</x:v>
      </x:c>
      <x:c r="T1120" s="23" t="str">
        <x:v>True</x:v>
      </x:c>
    </x:row>
    <x:row r="1121">
      <x:c r="A1121" s="23" t="str">
        <x:v>total_calibration</x:v>
      </x:c>
      <x:c r="B1121" s="23" t="n">
        <x:v>7</x:v>
      </x:c>
      <x:c r="C1121" s="23" t="str">
        <x:v>checkpoint:epoch:glm-4-7-flash</x:v>
      </x:c>
      <x:c r="D1121" s="23" t="str">
        <x:v>GLM 4.7 Flash</x:v>
      </x:c>
      <x:c r="E1121" s="23" t="str">
        <x:v>z-ai</x:v>
      </x:c>
      <x:c r="F1121" s="78" t="n">
        <x:v>46013</x:v>
      </x:c>
      <x:c r="G1121" s="78" t="n">
        <x:v>46048</x:v>
      </x:c>
      <x:c r="H1121" s="81" t="n">
        <x:v>0.16733200530681513</x:v>
      </x:c>
      <x:c r="I1121" s="81" t="n">
        <x:v>0.161447748584</x:v>
      </x:c>
      <x:c r="J1121" s="23" t="str">
        <x:v>total_b</x:v>
      </x:c>
      <x:c r="K1121" s="23" t="str">
        <x:v>date_only</x:v>
      </x:c>
      <x:c r="L1121" s="81" t="n">
        <x:v>30</x:v>
      </x:c>
      <x:c r="M1121" s="81" t="n">
        <x:v>93.23960871234009</x:v>
      </x:c>
      <x:c r="N1121" s="81" t="n">
        <x:v>0.49247918758031267</x:v>
      </x:c>
      <x:c r="O1121" s="23" t="n">
        <x:v>47</x:v>
      </x:c>
      <x:c r="P1121" s="23" t="n">
        <x:v>12</x:v>
      </x:c>
      <x:c r="Q1121" s="78" t="n">
        <x:v>46020</x:v>
      </x:c>
      <x:c r="R1121" s="23" t="str">
        <x:v>True</x:v>
      </x:c>
      <x:c r="S1121" s="23" t="str">
        <x:v>True</x:v>
      </x:c>
      <x:c r="T1121" s="23" t="str">
        <x:v>False</x:v>
      </x:c>
    </x:row>
    <x:row r="1122">
      <x:c r="A1122" s="23" t="str">
        <x:v>total_calibration</x:v>
      </x:c>
      <x:c r="B1122" s="23" t="n">
        <x:v>7</x:v>
      </x:c>
      <x:c r="C1122" s="23" t="str">
        <x:v>checkpoint:epoch:glm-4-7-flash</x:v>
      </x:c>
      <x:c r="D1122" s="23" t="str">
        <x:v>GLM 4.7 Flash</x:v>
      </x:c>
      <x:c r="E1122" s="23" t="str">
        <x:v>z-ai</x:v>
      </x:c>
      <x:c r="F1122" s="78" t="n">
        <x:v>46013</x:v>
      </x:c>
      <x:c r="G1122" s="78" t="n">
        <x:v>46048</x:v>
      </x:c>
      <x:c r="H1122" s="81" t="n">
        <x:v>0.16733200530681513</x:v>
      </x:c>
      <x:c r="I1122" s="81" t="n">
        <x:v>0.161447748584</x:v>
      </x:c>
      <x:c r="J1122" s="23" t="str">
        <x:v>total_b</x:v>
      </x:c>
      <x:c r="K1122" s="23" t="str">
        <x:v>date_historical_price</x:v>
      </x:c>
      <x:c r="L1122" s="81" t="n">
        <x:v>30</x:v>
      </x:c>
      <x:c r="M1122" s="81" t="n">
        <x:v>64.17331429979845</x:v>
      </x:c>
      <x:c r="N1122" s="81" t="n">
        <x:v>0.33023321475609996</x:v>
      </x:c>
      <x:c r="O1122" s="23" t="n">
        <x:v>47</x:v>
      </x:c>
      <x:c r="P1122" s="23" t="n">
        <x:v>12</x:v>
      </x:c>
      <x:c r="Q1122" s="78" t="n">
        <x:v>46020</x:v>
      </x:c>
      <x:c r="R1122" s="23" t="str">
        <x:v>True</x:v>
      </x:c>
      <x:c r="S1122" s="23" t="str">
        <x:v>True</x:v>
      </x:c>
      <x:c r="T1122" s="23" t="str">
        <x:v>False</x:v>
      </x:c>
    </x:row>
    <x:row r="1123">
      <x:c r="A1123" s="23" t="str">
        <x:v>total_calibration</x:v>
      </x:c>
      <x:c r="B1123" s="23" t="n">
        <x:v>7</x:v>
      </x:c>
      <x:c r="C1123" s="23" t="str">
        <x:v>checkpoint:epoch:glm-4-7-flash</x:v>
      </x:c>
      <x:c r="D1123" s="23" t="str">
        <x:v>GLM 4.7 Flash</x:v>
      </x:c>
      <x:c r="E1123" s="23" t="str">
        <x:v>z-ai</x:v>
      </x:c>
      <x:c r="F1123" s="78" t="n">
        <x:v>46013</x:v>
      </x:c>
      <x:c r="G1123" s="78" t="n">
        <x:v>46048</x:v>
      </x:c>
      <x:c r="H1123" s="81" t="n">
        <x:v>0.16733200530681513</x:v>
      </x:c>
      <x:c r="I1123" s="81" t="n">
        <x:v>0.161447748584</x:v>
      </x:c>
      <x:c r="J1123" s="23" t="str">
        <x:v>total_b</x:v>
      </x:c>
      <x:c r="K1123" s="23" t="str">
        <x:v>date_current_price_nonprospective</x:v>
      </x:c>
      <x:c r="L1123" s="81" t="n">
        <x:v>30</x:v>
      </x:c>
      <x:c r="M1123" s="81" t="n">
        <x:v>56.01944430215734</x:v>
      </x:c>
      <x:c r="N1123" s="81" t="n">
        <x:v>0.2712175417046298</x:v>
      </x:c>
      <x:c r="O1123" s="23" t="n">
        <x:v>47</x:v>
      </x:c>
      <x:c r="P1123" s="23" t="n">
        <x:v>12</x:v>
      </x:c>
      <x:c r="Q1123" s="78" t="n">
        <x:v>46020</x:v>
      </x:c>
      <x:c r="R1123" s="23" t="str">
        <x:v>True</x:v>
      </x:c>
      <x:c r="S1123" s="23" t="str">
        <x:v>True</x:v>
      </x:c>
      <x:c r="T1123" s="23" t="str">
        <x:v>True</x:v>
      </x:c>
    </x:row>
    <x:row r="1124">
      <x:c r="A1124" s="23" t="str">
        <x:v>total_calibration</x:v>
      </x:c>
      <x:c r="B1124" s="23" t="n">
        <x:v>7</x:v>
      </x:c>
      <x:c r="C1124" s="23" t="str">
        <x:v>checkpoint:moonshot:kimi-k2-5</x:v>
      </x:c>
      <x:c r="D1124" s="23" t="str">
        <x:v>Kimi K2.5</x:v>
      </x:c>
      <x:c r="E1124" s="23" t="str">
        <x:v>moonshotai</x:v>
      </x:c>
      <x:c r="F1124" s="78" t="n">
        <x:v>46049</x:v>
      </x:c>
      <x:c r="G1124" s="78" t="n">
        <x:v>46055</x:v>
      </x:c>
      <x:c r="H1124" s="81" t="n">
        <x:v>1.1832159566199232</x:v>
      </x:c>
      <x:c r="I1124" s="81" t="n">
        <x:v>1.20747670785</x:v>
      </x:c>
      <x:c r="J1124" s="23" t="str">
        <x:v>total_b</x:v>
      </x:c>
      <x:c r="K1124" s="23" t="str">
        <x:v>date_only</x:v>
      </x:c>
      <x:c r="L1124" s="81" t="n">
        <x:v>1040</x:v>
      </x:c>
      <x:c r="M1124" s="81" t="n">
        <x:v>72.9779570912593</x:v>
      </x:c>
      <x:c r="N1124" s="81" t="n">
        <x:v>-1.1538416375243472</x:v>
      </x:c>
      <x:c r="O1124" s="23" t="n">
        <x:v>51</x:v>
      </x:c>
      <x:c r="P1124" s="23" t="n">
        <x:v>12</x:v>
      </x:c>
      <x:c r="Q1124" s="78" t="n">
        <x:v>46048</x:v>
      </x:c>
      <x:c r="R1124" s="23" t="str">
        <x:v>True</x:v>
      </x:c>
      <x:c r="S1124" s="23" t="str">
        <x:v>True</x:v>
      </x:c>
      <x:c r="T1124" s="23" t="str">
        <x:v>False</x:v>
      </x:c>
    </x:row>
    <x:row r="1125">
      <x:c r="A1125" s="23" t="str">
        <x:v>total_calibration</x:v>
      </x:c>
      <x:c r="B1125" s="23" t="n">
        <x:v>7</x:v>
      </x:c>
      <x:c r="C1125" s="23" t="str">
        <x:v>checkpoint:moonshot:kimi-k2-5</x:v>
      </x:c>
      <x:c r="D1125" s="23" t="str">
        <x:v>Kimi K2.5</x:v>
      </x:c>
      <x:c r="E1125" s="23" t="str">
        <x:v>moonshotai</x:v>
      </x:c>
      <x:c r="F1125" s="78" t="n">
        <x:v>46049</x:v>
      </x:c>
      <x:c r="G1125" s="78" t="n">
        <x:v>46055</x:v>
      </x:c>
      <x:c r="H1125" s="81" t="n">
        <x:v>1.1832159566199232</x:v>
      </x:c>
      <x:c r="I1125" s="81" t="n">
        <x:v>1.20747670785</x:v>
      </x:c>
      <x:c r="J1125" s="23" t="str">
        <x:v>total_b</x:v>
      </x:c>
      <x:c r="K1125" s="23" t="str">
        <x:v>date_historical_price</x:v>
      </x:c>
      <x:c r="L1125" s="81" t="n">
        <x:v>1040</x:v>
      </x:c>
      <x:c r="M1125" s="81" t="n">
        <x:v>361.7841259001284</x:v>
      </x:c>
      <x:c r="N1125" s="81" t="n">
        <x:v>-0.4585838320133019</x:v>
      </x:c>
      <x:c r="O1125" s="23" t="n">
        <x:v>51</x:v>
      </x:c>
      <x:c r="P1125" s="23" t="n">
        <x:v>12</x:v>
      </x:c>
      <x:c r="Q1125" s="78" t="n">
        <x:v>46048</x:v>
      </x:c>
      <x:c r="R1125" s="23" t="str">
        <x:v>True</x:v>
      </x:c>
      <x:c r="S1125" s="23" t="str">
        <x:v>True</x:v>
      </x:c>
      <x:c r="T1125" s="23" t="str">
        <x:v>False</x:v>
      </x:c>
    </x:row>
    <x:row r="1126">
      <x:c r="A1126" s="23" t="str">
        <x:v>total_calibration</x:v>
      </x:c>
      <x:c r="B1126" s="23" t="n">
        <x:v>7</x:v>
      </x:c>
      <x:c r="C1126" s="23" t="str">
        <x:v>checkpoint:moonshot:kimi-k2-5</x:v>
      </x:c>
      <x:c r="D1126" s="23" t="str">
        <x:v>Kimi K2.5</x:v>
      </x:c>
      <x:c r="E1126" s="23" t="str">
        <x:v>moonshotai</x:v>
      </x:c>
      <x:c r="F1126" s="78" t="n">
        <x:v>46049</x:v>
      </x:c>
      <x:c r="G1126" s="78" t="n">
        <x:v>46055</x:v>
      </x:c>
      <x:c r="H1126" s="81" t="n">
        <x:v>1.1832159566199232</x:v>
      </x:c>
      <x:c r="I1126" s="81" t="n">
        <x:v>1.20747670785</x:v>
      </x:c>
      <x:c r="J1126" s="23" t="str">
        <x:v>total_b</x:v>
      </x:c>
      <x:c r="K1126" s="23" t="str">
        <x:v>date_current_price_nonprospective</x:v>
      </x:c>
      <x:c r="L1126" s="81" t="n">
        <x:v>1040</x:v>
      </x:c>
      <x:c r="M1126" s="81" t="n">
        <x:v>405.2349773008957</x:v>
      </x:c>
      <x:c r="N1126" s="81" t="n">
        <x:v>-0.40932641546053594</x:v>
      </x:c>
      <x:c r="O1126" s="23" t="n">
        <x:v>51</x:v>
      </x:c>
      <x:c r="P1126" s="23" t="n">
        <x:v>12</x:v>
      </x:c>
      <x:c r="Q1126" s="78" t="n">
        <x:v>46048</x:v>
      </x:c>
      <x:c r="R1126" s="23" t="str">
        <x:v>True</x:v>
      </x:c>
      <x:c r="S1126" s="23" t="str">
        <x:v>True</x:v>
      </x:c>
      <x:c r="T1126" s="23" t="str">
        <x:v>True</x:v>
      </x:c>
    </x:row>
    <x:row r="1127">
      <x:c r="A1127" s="23" t="str">
        <x:v>total_calibration</x:v>
      </x:c>
      <x:c r="B1127" s="23" t="n">
        <x:v>7</x:v>
      </x:c>
      <x:c r="C1127" s="23" t="str">
        <x:v>checkpoint:epoch:qwen3-coder-next</x:v>
      </x:c>
      <x:c r="D1127" s="23" t="str">
        <x:v>Qwen3-Coder-Next</x:v>
      </x:c>
      <x:c r="E1127" s="23" t="str">
        <x:v>qwen</x:v>
      </x:c>
      <x:c r="F1127" s="78" t="n">
        <x:v>46055</x:v>
      </x:c>
      <x:c r="G1127" s="78" t="n">
        <x:v>46063</x:v>
      </x:c>
      <x:c r="H1127" s="81" t="n">
        <x:v>0.14491376746189438</x:v>
      </x:c>
      <x:c r="I1127" s="81" t="n">
        <x:v>0.40249223595</x:v>
      </x:c>
      <x:c r="J1127" s="23" t="str">
        <x:v>total_b</x:v>
      </x:c>
      <x:c r="K1127" s="23" t="str">
        <x:v>date_only</x:v>
      </x:c>
      <x:c r="L1127" s="81" t="n">
        <x:v>80</x:v>
      </x:c>
      <x:c r="M1127" s="81" t="n">
        <x:v>117.60490556021178</x:v>
      </x:c>
      <x:c r="N1127" s="81" t="n">
        <x:v>0.16733545050750395</x:v>
      </x:c>
      <x:c r="O1127" s="23" t="n">
        <x:v>43</x:v>
      </x:c>
      <x:c r="P1127" s="23" t="n">
        <x:v>12</x:v>
      </x:c>
      <x:c r="Q1127" s="78" t="n">
        <x:v>46055</x:v>
      </x:c>
      <x:c r="R1127" s="23" t="str">
        <x:v>True</x:v>
      </x:c>
      <x:c r="S1127" s="23" t="str">
        <x:v>True</x:v>
      </x:c>
      <x:c r="T1127" s="23" t="str">
        <x:v>False</x:v>
      </x:c>
    </x:row>
    <x:row r="1128">
      <x:c r="A1128" s="23" t="str">
        <x:v>total_calibration</x:v>
      </x:c>
      <x:c r="B1128" s="23" t="n">
        <x:v>7</x:v>
      </x:c>
      <x:c r="C1128" s="23" t="str">
        <x:v>checkpoint:epoch:qwen3-coder-next</x:v>
      </x:c>
      <x:c r="D1128" s="23" t="str">
        <x:v>Qwen3-Coder-Next</x:v>
      </x:c>
      <x:c r="E1128" s="23" t="str">
        <x:v>qwen</x:v>
      </x:c>
      <x:c r="F1128" s="78" t="n">
        <x:v>46055</x:v>
      </x:c>
      <x:c r="G1128" s="78" t="n">
        <x:v>46063</x:v>
      </x:c>
      <x:c r="H1128" s="81" t="n">
        <x:v>0.14491376746189438</x:v>
      </x:c>
      <x:c r="I1128" s="81" t="n">
        <x:v>0.40249223595</x:v>
      </x:c>
      <x:c r="J1128" s="23" t="str">
        <x:v>total_b</x:v>
      </x:c>
      <x:c r="K1128" s="23" t="str">
        <x:v>date_historical_price</x:v>
      </x:c>
      <x:c r="L1128" s="81" t="n">
        <x:v>80</x:v>
      </x:c>
      <x:c r="M1128" s="81" t="n">
        <x:v>58.2548128117939</x:v>
      </x:c>
      <x:c r="N1128" s="81" t="n">
        <x:v>-0.13775817589885667</x:v>
      </x:c>
      <x:c r="O1128" s="23" t="n">
        <x:v>43</x:v>
      </x:c>
      <x:c r="P1128" s="23" t="n">
        <x:v>12</x:v>
      </x:c>
      <x:c r="Q1128" s="78" t="n">
        <x:v>46055</x:v>
      </x:c>
      <x:c r="R1128" s="23" t="str">
        <x:v>True</x:v>
      </x:c>
      <x:c r="S1128" s="23" t="str">
        <x:v>True</x:v>
      </x:c>
      <x:c r="T1128" s="23" t="str">
        <x:v>False</x:v>
      </x:c>
    </x:row>
    <x:row r="1129">
      <x:c r="A1129" s="23" t="str">
        <x:v>total_calibration</x:v>
      </x:c>
      <x:c r="B1129" s="23" t="n">
        <x:v>7</x:v>
      </x:c>
      <x:c r="C1129" s="23" t="str">
        <x:v>checkpoint:epoch:qwen3-coder-next</x:v>
      </x:c>
      <x:c r="D1129" s="23" t="str">
        <x:v>Qwen3-Coder-Next</x:v>
      </x:c>
      <x:c r="E1129" s="23" t="str">
        <x:v>qwen</x:v>
      </x:c>
      <x:c r="F1129" s="78" t="n">
        <x:v>46055</x:v>
      </x:c>
      <x:c r="G1129" s="78" t="n">
        <x:v>46063</x:v>
      </x:c>
      <x:c r="H1129" s="81" t="n">
        <x:v>0.14491376746189438</x:v>
      </x:c>
      <x:c r="I1129" s="81" t="n">
        <x:v>0.40249223595</x:v>
      </x:c>
      <x:c r="J1129" s="23" t="str">
        <x:v>total_b</x:v>
      </x:c>
      <x:c r="K1129" s="23" t="str">
        <x:v>date_current_price_nonprospective</x:v>
      </x:c>
      <x:c r="L1129" s="81" t="n">
        <x:v>80</x:v>
      </x:c>
      <x:c r="M1129" s="81" t="n">
        <x:v>165.56646696959749</x:v>
      </x:c>
      <x:c r="N1129" s="81" t="n">
        <x:v>0.3158823944620701</x:v>
      </x:c>
      <x:c r="O1129" s="23" t="n">
        <x:v>43</x:v>
      </x:c>
      <x:c r="P1129" s="23" t="n">
        <x:v>12</x:v>
      </x:c>
      <x:c r="Q1129" s="78" t="n">
        <x:v>46055</x:v>
      </x:c>
      <x:c r="R1129" s="23" t="str">
        <x:v>True</x:v>
      </x:c>
      <x:c r="S1129" s="23" t="str">
        <x:v>True</x:v>
      </x:c>
      <x:c r="T1129" s="23" t="str">
        <x:v>True</x:v>
      </x:c>
    </x:row>
    <x:row r="1130">
      <x:c r="A1130" s="23" t="str">
        <x:v>total_calibration</x:v>
      </x:c>
      <x:c r="B1130" s="23" t="n">
        <x:v>7</x:v>
      </x:c>
      <x:c r="C1130" s="23" t="str">
        <x:v>checkpoint:z-ai-zhipu-ai:glm-5</x:v>
      </x:c>
      <x:c r="D1130" s="23" t="str">
        <x:v>GLM-5</x:v>
      </x:c>
      <x:c r="E1130" s="23" t="str">
        <x:v>z-ai</x:v>
      </x:c>
      <x:c r="F1130" s="78" t="n">
        <x:v>46064</x:v>
      </x:c>
      <x:c r="G1130" s="78" t="n">
        <x:v>46071</x:v>
      </x:c>
      <x:c r="H1130" s="81" t="n">
        <x:v>1.382931668593933</x:v>
      </x:c>
      <x:c r="I1130" s="81" t="n">
        <x:v>1.7298843892</x:v>
      </x:c>
      <x:c r="J1130" s="23" t="str">
        <x:v>total_b</x:v>
      </x:c>
      <x:c r="K1130" s="23" t="str">
        <x:v>date_only</x:v>
      </x:c>
      <x:c r="L1130" s="81" t="n">
        <x:v>744</x:v>
      </x:c>
      <x:c r="M1130" s="81" t="n">
        <x:v>116.30797645747572</x:v>
      </x:c>
      <x:c r="N1130" s="81" t="n">
        <x:v>-0.8059634356697242</x:v>
      </x:c>
      <x:c r="O1130" s="23" t="n">
        <x:v>49</x:v>
      </x:c>
      <x:c r="P1130" s="23" t="n">
        <x:v>12</x:v>
      </x:c>
      <x:c r="Q1130" s="78" t="n">
        <x:v>46063</x:v>
      </x:c>
      <x:c r="R1130" s="23" t="str">
        <x:v>True</x:v>
      </x:c>
      <x:c r="S1130" s="23" t="str">
        <x:v>True</x:v>
      </x:c>
      <x:c r="T1130" s="23" t="str">
        <x:v>False</x:v>
      </x:c>
    </x:row>
    <x:row r="1131">
      <x:c r="A1131" s="23" t="str">
        <x:v>total_calibration</x:v>
      </x:c>
      <x:c r="B1131" s="23" t="n">
        <x:v>7</x:v>
      </x:c>
      <x:c r="C1131" s="23" t="str">
        <x:v>checkpoint:z-ai-zhipu-ai:glm-5</x:v>
      </x:c>
      <x:c r="D1131" s="23" t="str">
        <x:v>GLM-5</x:v>
      </x:c>
      <x:c r="E1131" s="23" t="str">
        <x:v>z-ai</x:v>
      </x:c>
      <x:c r="F1131" s="78" t="n">
        <x:v>46064</x:v>
      </x:c>
      <x:c r="G1131" s="78" t="n">
        <x:v>46071</x:v>
      </x:c>
      <x:c r="H1131" s="81" t="n">
        <x:v>1.382931668593933</x:v>
      </x:c>
      <x:c r="I1131" s="81" t="n">
        <x:v>1.7298843892</x:v>
      </x:c>
      <x:c r="J1131" s="23" t="str">
        <x:v>total_b</x:v>
      </x:c>
      <x:c r="K1131" s="23" t="str">
        <x:v>date_historical_price</x:v>
      </x:c>
      <x:c r="L1131" s="81" t="n">
        <x:v>744</x:v>
      </x:c>
      <x:c r="M1131" s="81" t="n">
        <x:v>629.936238784139</x:v>
      </x:c>
      <x:c r="N1131" s="81" t="n">
        <x:v>-0.07227634251386676</x:v>
      </x:c>
      <x:c r="O1131" s="23" t="n">
        <x:v>49</x:v>
      </x:c>
      <x:c r="P1131" s="23" t="n">
        <x:v>12</x:v>
      </x:c>
      <x:c r="Q1131" s="78" t="n">
        <x:v>46063</x:v>
      </x:c>
      <x:c r="R1131" s="23" t="str">
        <x:v>True</x:v>
      </x:c>
      <x:c r="S1131" s="23" t="str">
        <x:v>True</x:v>
      </x:c>
      <x:c r="T1131" s="23" t="str">
        <x:v>False</x:v>
      </x:c>
    </x:row>
    <x:row r="1132">
      <x:c r="A1132" s="23" t="str">
        <x:v>total_calibration</x:v>
      </x:c>
      <x:c r="B1132" s="23" t="n">
        <x:v>7</x:v>
      </x:c>
      <x:c r="C1132" s="23" t="str">
        <x:v>checkpoint:z-ai-zhipu-ai:glm-5</x:v>
      </x:c>
      <x:c r="D1132" s="23" t="str">
        <x:v>GLM-5</x:v>
      </x:c>
      <x:c r="E1132" s="23" t="str">
        <x:v>z-ai</x:v>
      </x:c>
      <x:c r="F1132" s="78" t="n">
        <x:v>46064</x:v>
      </x:c>
      <x:c r="G1132" s="78" t="n">
        <x:v>46071</x:v>
      </x:c>
      <x:c r="H1132" s="81" t="n">
        <x:v>1.382931668593933</x:v>
      </x:c>
      <x:c r="I1132" s="81" t="n">
        <x:v>1.7298843892</x:v>
      </x:c>
      <x:c r="J1132" s="23" t="str">
        <x:v>total_b</x:v>
      </x:c>
      <x:c r="K1132" s="23" t="str">
        <x:v>date_current_price_nonprospective</x:v>
      </x:c>
      <x:c r="L1132" s="81" t="n">
        <x:v>744</x:v>
      </x:c>
      <x:c r="M1132" s="81" t="n">
        <x:v>888.8863242943631</x:v>
      </x:c>
      <x:c r="N1132" s="81" t="n">
        <x:v>0.07727328899202525</x:v>
      </x:c>
      <x:c r="O1132" s="23" t="n">
        <x:v>49</x:v>
      </x:c>
      <x:c r="P1132" s="23" t="n">
        <x:v>12</x:v>
      </x:c>
      <x:c r="Q1132" s="78" t="n">
        <x:v>46063</x:v>
      </x:c>
      <x:c r="R1132" s="23" t="str">
        <x:v>True</x:v>
      </x:c>
      <x:c r="S1132" s="23" t="str">
        <x:v>True</x:v>
      </x:c>
      <x:c r="T1132" s="23" t="str">
        <x:v>True</x:v>
      </x:c>
    </x:row>
    <x:row r="1133">
      <x:c r="A1133" s="23" t="str">
        <x:v>total_calibration</x:v>
      </x:c>
      <x:c r="B1133" s="23" t="n">
        <x:v>7</x:v>
      </x:c>
      <x:c r="C1133" s="23" t="str">
        <x:v>checkpoint:minimax:minimax-m2-5</x:v>
      </x:c>
      <x:c r="D1133" s="23" t="str">
        <x:v>MiniMax-M2.5</x:v>
      </x:c>
      <x:c r="E1133" s="23" t="str">
        <x:v>minimax</x:v>
      </x:c>
      <x:c r="F1133" s="78" t="n">
        <x:v>46065</x:v>
      </x:c>
      <x:c r="G1133" s="78" t="n">
        <x:v>46072</x:v>
      </x:c>
      <x:c r="H1133" s="81" t="n">
        <x:v>0.6</x:v>
      </x:c>
      <x:c r="I1133" s="81" t="n">
        <x:v>0.597489495613</x:v>
      </x:c>
      <x:c r="J1133" s="23" t="str">
        <x:v>total_b</x:v>
      </x:c>
      <x:c r="K1133" s="23" t="str">
        <x:v>date_only</x:v>
      </x:c>
      <x:c r="L1133" s="81" t="n">
        <x:v>228.703644928</x:v>
      </x:c>
      <x:c r="M1133" s="81" t="n">
        <x:v>127.23716989485845</x:v>
      </x:c>
      <x:c r="N1133" s="81" t="n">
        <x:v>-0.25465908552401445</x:v>
      </x:c>
      <x:c r="O1133" s="23" t="n">
        <x:v>52</x:v>
      </x:c>
      <x:c r="P1133" s="23" t="n">
        <x:v>12</x:v>
      </x:c>
      <x:c r="Q1133" s="78" t="n">
        <x:v>46071</x:v>
      </x:c>
      <x:c r="R1133" s="23" t="str">
        <x:v>True</x:v>
      </x:c>
      <x:c r="S1133" s="23" t="str">
        <x:v>True</x:v>
      </x:c>
      <x:c r="T1133" s="23" t="str">
        <x:v>False</x:v>
      </x:c>
    </x:row>
    <x:row r="1134">
      <x:c r="A1134" s="23" t="str">
        <x:v>total_calibration</x:v>
      </x:c>
      <x:c r="B1134" s="23" t="n">
        <x:v>7</x:v>
      </x:c>
      <x:c r="C1134" s="23" t="str">
        <x:v>checkpoint:minimax:minimax-m2-5</x:v>
      </x:c>
      <x:c r="D1134" s="23" t="str">
        <x:v>MiniMax-M2.5</x:v>
      </x:c>
      <x:c r="E1134" s="23" t="str">
        <x:v>minimax</x:v>
      </x:c>
      <x:c r="F1134" s="78" t="n">
        <x:v>46065</x:v>
      </x:c>
      <x:c r="G1134" s="78" t="n">
        <x:v>46072</x:v>
      </x:c>
      <x:c r="H1134" s="81" t="n">
        <x:v>0.6</x:v>
      </x:c>
      <x:c r="I1134" s="81" t="n">
        <x:v>0.597489495613</x:v>
      </x:c>
      <x:c r="J1134" s="23" t="str">
        <x:v>total_b</x:v>
      </x:c>
      <x:c r="K1134" s="23" t="str">
        <x:v>date_historical_price</x:v>
      </x:c>
      <x:c r="L1134" s="81" t="n">
        <x:v>228.703644928</x:v>
      </x:c>
      <x:c r="M1134" s="81" t="n">
        <x:v>257.26952593524913</x:v>
      </x:c>
      <x:c r="N1134" s="81" t="n">
        <x:v>0.05111526008812709</x:v>
      </x:c>
      <x:c r="O1134" s="23" t="n">
        <x:v>52</x:v>
      </x:c>
      <x:c r="P1134" s="23" t="n">
        <x:v>12</x:v>
      </x:c>
      <x:c r="Q1134" s="78" t="n">
        <x:v>46071</x:v>
      </x:c>
      <x:c r="R1134" s="23" t="str">
        <x:v>True</x:v>
      </x:c>
      <x:c r="S1134" s="23" t="str">
        <x:v>True</x:v>
      </x:c>
      <x:c r="T1134" s="23" t="str">
        <x:v>False</x:v>
      </x:c>
    </x:row>
    <x:row r="1135">
      <x:c r="A1135" s="23" t="str">
        <x:v>total_calibration</x:v>
      </x:c>
      <x:c r="B1135" s="23" t="n">
        <x:v>7</x:v>
      </x:c>
      <x:c r="C1135" s="23" t="str">
        <x:v>checkpoint:minimax:minimax-m2-5</x:v>
      </x:c>
      <x:c r="D1135" s="23" t="str">
        <x:v>MiniMax-M2.5</x:v>
      </x:c>
      <x:c r="E1135" s="23" t="str">
        <x:v>minimax</x:v>
      </x:c>
      <x:c r="F1135" s="78" t="n">
        <x:v>46065</x:v>
      </x:c>
      <x:c r="G1135" s="78" t="n">
        <x:v>46072</x:v>
      </x:c>
      <x:c r="H1135" s="81" t="n">
        <x:v>0.6</x:v>
      </x:c>
      <x:c r="I1135" s="81" t="n">
        <x:v>0.597489495613</x:v>
      </x:c>
      <x:c r="J1135" s="23" t="str">
        <x:v>total_b</x:v>
      </x:c>
      <x:c r="K1135" s="23" t="str">
        <x:v>date_current_price_nonprospective</x:v>
      </x:c>
      <x:c r="L1135" s="81" t="n">
        <x:v>228.703644928</x:v>
      </x:c>
      <x:c r="M1135" s="81" t="n">
        <x:v>267.3152762877054</x:v>
      </x:c>
      <x:c r="N1135" s="81" t="n">
        <x:v>0.0677506919663895</x:v>
      </x:c>
      <x:c r="O1135" s="23" t="n">
        <x:v>52</x:v>
      </x:c>
      <x:c r="P1135" s="23" t="n">
        <x:v>12</x:v>
      </x:c>
      <x:c r="Q1135" s="78" t="n">
        <x:v>46071</x:v>
      </x:c>
      <x:c r="R1135" s="23" t="str">
        <x:v>True</x:v>
      </x:c>
      <x:c r="S1135" s="23" t="str">
        <x:v>True</x:v>
      </x:c>
      <x:c r="T1135" s="23" t="str">
        <x:v>True</x:v>
      </x:c>
    </x:row>
    <x:row r="1136">
      <x:c r="A1136" s="23" t="str">
        <x:v>total_calibration</x:v>
      </x:c>
      <x:c r="B1136" s="23" t="n">
        <x:v>7</x:v>
      </x:c>
      <x:c r="C1136" s="23" t="str">
        <x:v>checkpoint:epoch:qwen3-5-397b-a17b</x:v>
      </x:c>
      <x:c r="D1136" s="23" t="str">
        <x:v>Qwen3.5 397B-A17B</x:v>
      </x:c>
      <x:c r="E1136" s="23" t="str">
        <x:v>qwen</x:v>
      </x:c>
      <x:c r="F1136" s="78" t="n">
        <x:v>46066</x:v>
      </x:c>
      <x:c r="G1136" s="78" t="n">
        <x:v>46075</x:v>
      </x:c>
      <x:c r="H1136" s="81" t="n">
        <x:v>0.3872983346207417</x:v>
      </x:c>
      <x:c r="I1136" s="81" t="n">
        <x:v>1.38744369255</x:v>
      </x:c>
      <x:c r="J1136" s="23" t="str">
        <x:v>total_b</x:v>
      </x:c>
      <x:c r="K1136" s="23" t="str">
        <x:v>date_only</x:v>
      </x:c>
      <x:c r="L1136" s="81" t="n">
        <x:v>397</x:v>
      </x:c>
      <x:c r="M1136" s="81" t="n">
        <x:v>132.59936553848252</x:v>
      </x:c>
      <x:c r="N1136" s="81" t="n">
        <x:v>-0.47624906070186623</x:v>
      </x:c>
      <x:c r="O1136" s="23" t="n">
        <x:v>45</x:v>
      </x:c>
      <x:c r="P1136" s="23" t="n">
        <x:v>12</x:v>
      </x:c>
      <x:c r="Q1136" s="78" t="n">
        <x:v>46072</x:v>
      </x:c>
      <x:c r="R1136" s="23" t="str">
        <x:v>True</x:v>
      </x:c>
      <x:c r="S1136" s="23" t="str">
        <x:v>True</x:v>
      </x:c>
      <x:c r="T1136" s="23" t="str">
        <x:v>False</x:v>
      </x:c>
    </x:row>
    <x:row r="1137">
      <x:c r="A1137" s="23" t="str">
        <x:v>total_calibration</x:v>
      </x:c>
      <x:c r="B1137" s="23" t="n">
        <x:v>7</x:v>
      </x:c>
      <x:c r="C1137" s="23" t="str">
        <x:v>checkpoint:epoch:qwen3-5-397b-a17b</x:v>
      </x:c>
      <x:c r="D1137" s="23" t="str">
        <x:v>Qwen3.5 397B-A17B</x:v>
      </x:c>
      <x:c r="E1137" s="23" t="str">
        <x:v>qwen</x:v>
      </x:c>
      <x:c r="F1137" s="78" t="n">
        <x:v>46066</x:v>
      </x:c>
      <x:c r="G1137" s="78" t="n">
        <x:v>46075</x:v>
      </x:c>
      <x:c r="H1137" s="81" t="n">
        <x:v>0.3872983346207417</x:v>
      </x:c>
      <x:c r="I1137" s="81" t="n">
        <x:v>1.38744369255</x:v>
      </x:c>
      <x:c r="J1137" s="23" t="str">
        <x:v>total_b</x:v>
      </x:c>
      <x:c r="K1137" s="23" t="str">
        <x:v>date_historical_price</x:v>
      </x:c>
      <x:c r="L1137" s="81" t="n">
        <x:v>397</x:v>
      </x:c>
      <x:c r="M1137" s="81" t="n">
        <x:v>161.9727111232821</x:v>
      </x:c>
      <x:c r="N1137" s="81" t="n">
        <x:v>-0.38934865522586726</x:v>
      </x:c>
      <x:c r="O1137" s="23" t="n">
        <x:v>45</x:v>
      </x:c>
      <x:c r="P1137" s="23" t="n">
        <x:v>12</x:v>
      </x:c>
      <x:c r="Q1137" s="78" t="n">
        <x:v>46072</x:v>
      </x:c>
      <x:c r="R1137" s="23" t="str">
        <x:v>True</x:v>
      </x:c>
      <x:c r="S1137" s="23" t="str">
        <x:v>True</x:v>
      </x:c>
      <x:c r="T1137" s="23" t="str">
        <x:v>False</x:v>
      </x:c>
    </x:row>
    <x:row r="1138">
      <x:c r="A1138" s="23" t="str">
        <x:v>total_calibration</x:v>
      </x:c>
      <x:c r="B1138" s="23" t="n">
        <x:v>7</x:v>
      </x:c>
      <x:c r="C1138" s="23" t="str">
        <x:v>checkpoint:epoch:qwen3-5-397b-a17b</x:v>
      </x:c>
      <x:c r="D1138" s="23" t="str">
        <x:v>Qwen3.5 397B-A17B</x:v>
      </x:c>
      <x:c r="E1138" s="23" t="str">
        <x:v>qwen</x:v>
      </x:c>
      <x:c r="F1138" s="78" t="n">
        <x:v>46066</x:v>
      </x:c>
      <x:c r="G1138" s="78" t="n">
        <x:v>46075</x:v>
      </x:c>
      <x:c r="H1138" s="81" t="n">
        <x:v>0.3872983346207417</x:v>
      </x:c>
      <x:c r="I1138" s="81" t="n">
        <x:v>1.38744369255</x:v>
      </x:c>
      <x:c r="J1138" s="23" t="str">
        <x:v>total_b</x:v>
      </x:c>
      <x:c r="K1138" s="23" t="str">
        <x:v>date_current_price_nonprospective</x:v>
      </x:c>
      <x:c r="L1138" s="81" t="n">
        <x:v>397</x:v>
      </x:c>
      <x:c r="M1138" s="81" t="n">
        <x:v>643.6258329615299</x:v>
      </x:c>
      <x:c r="N1138" s="81" t="n">
        <x:v>0.20984296012362214</x:v>
      </x:c>
      <x:c r="O1138" s="23" t="n">
        <x:v>45</x:v>
      </x:c>
      <x:c r="P1138" s="23" t="n">
        <x:v>12</x:v>
      </x:c>
      <x:c r="Q1138" s="78" t="n">
        <x:v>46072</x:v>
      </x:c>
      <x:c r="R1138" s="23" t="str">
        <x:v>True</x:v>
      </x:c>
      <x:c r="S1138" s="23" t="str">
        <x:v>True</x:v>
      </x:c>
      <x:c r="T1138" s="23" t="str">
        <x:v>True</x:v>
      </x:c>
    </x:row>
    <x:row r="1139">
      <x:c r="A1139" s="23" t="str">
        <x:v>total_calibration</x:v>
      </x:c>
      <x:c r="B1139" s="23" t="n">
        <x:v>7</x:v>
      </x:c>
      <x:c r="C1139" s="23" t="str">
        <x:v>checkpoint:epoch:qwen3-5-122b-a10b</x:v>
      </x:c>
      <x:c r="D1139" s="23" t="str">
        <x:v>Qwen3.5-122B-A10B</x:v>
      </x:c>
      <x:c r="E1139" s="23" t="str">
        <x:v>qwen</x:v>
      </x:c>
      <x:c r="F1139" s="78" t="n">
        <x:v>46077</x:v>
      </x:c>
      <x:c r="G1139" s="78" t="n">
        <x:v>46085</x:v>
      </x:c>
      <x:c r="H1139" s="81" t="n">
        <x:v>1.1313708498984762</x:v>
      </x:c>
      <x:c r="I1139" s="81" t="n">
        <x:v>0.834266144585</x:v>
      </x:c>
      <x:c r="J1139" s="23" t="str">
        <x:v>total_b</x:v>
      </x:c>
      <x:c r="K1139" s="23" t="str">
        <x:v>date_only</x:v>
      </x:c>
      <x:c r="L1139" s="81" t="n">
        <x:v>122</x:v>
      </x:c>
      <x:c r="M1139" s="81" t="n">
        <x:v>137.8999760850039</x:v>
      </x:c>
      <x:c r="N1139" s="81" t="n">
        <x:v>0.05320436018455526</x:v>
      </x:c>
      <x:c r="O1139" s="23" t="n">
        <x:v>45</x:v>
      </x:c>
      <x:c r="P1139" s="23" t="n">
        <x:v>12</x:v>
      </x:c>
      <x:c r="Q1139" s="78" t="n">
        <x:v>46072</x:v>
      </x:c>
      <x:c r="R1139" s="23" t="str">
        <x:v>True</x:v>
      </x:c>
      <x:c r="S1139" s="23" t="str">
        <x:v>True</x:v>
      </x:c>
      <x:c r="T1139" s="23" t="str">
        <x:v>False</x:v>
      </x:c>
    </x:row>
    <x:row r="1140">
      <x:c r="A1140" s="23" t="str">
        <x:v>total_calibration</x:v>
      </x:c>
      <x:c r="B1140" s="23" t="n">
        <x:v>7</x:v>
      </x:c>
      <x:c r="C1140" s="23" t="str">
        <x:v>checkpoint:epoch:qwen3-5-122b-a10b</x:v>
      </x:c>
      <x:c r="D1140" s="23" t="str">
        <x:v>Qwen3.5-122B-A10B</x:v>
      </x:c>
      <x:c r="E1140" s="23" t="str">
        <x:v>qwen</x:v>
      </x:c>
      <x:c r="F1140" s="78" t="n">
        <x:v>46077</x:v>
      </x:c>
      <x:c r="G1140" s="78" t="n">
        <x:v>46085</x:v>
      </x:c>
      <x:c r="H1140" s="81" t="n">
        <x:v>1.1313708498984762</x:v>
      </x:c>
      <x:c r="I1140" s="81" t="n">
        <x:v>0.834266144585</x:v>
      </x:c>
      <x:c r="J1140" s="23" t="str">
        <x:v>total_b</x:v>
      </x:c>
      <x:c r="K1140" s="23" t="str">
        <x:v>date_historical_price</x:v>
      </x:c>
      <x:c r="L1140" s="81" t="n">
        <x:v>122</x:v>
      </x:c>
      <x:c r="M1140" s="81" t="n">
        <x:v>493.7267335026479</x:v>
      </x:c>
      <x:c r="N1140" s="81" t="n">
        <x:v>0.6071268126443392</x:v>
      </x:c>
      <x:c r="O1140" s="23" t="n">
        <x:v>45</x:v>
      </x:c>
      <x:c r="P1140" s="23" t="n">
        <x:v>12</x:v>
      </x:c>
      <x:c r="Q1140" s="78" t="n">
        <x:v>46072</x:v>
      </x:c>
      <x:c r="R1140" s="23" t="str">
        <x:v>True</x:v>
      </x:c>
      <x:c r="S1140" s="23" t="str">
        <x:v>True</x:v>
      </x:c>
      <x:c r="T1140" s="23" t="str">
        <x:v>False</x:v>
      </x:c>
    </x:row>
    <x:row r="1141">
      <x:c r="A1141" s="23" t="str">
        <x:v>total_calibration</x:v>
      </x:c>
      <x:c r="B1141" s="23" t="n">
        <x:v>7</x:v>
      </x:c>
      <x:c r="C1141" s="23" t="str">
        <x:v>checkpoint:epoch:qwen3-5-122b-a10b</x:v>
      </x:c>
      <x:c r="D1141" s="23" t="str">
        <x:v>Qwen3.5-122B-A10B</x:v>
      </x:c>
      <x:c r="E1141" s="23" t="str">
        <x:v>qwen</x:v>
      </x:c>
      <x:c r="F1141" s="78" t="n">
        <x:v>46077</x:v>
      </x:c>
      <x:c r="G1141" s="78" t="n">
        <x:v>46085</x:v>
      </x:c>
      <x:c r="H1141" s="81" t="n">
        <x:v>1.1313708498984762</x:v>
      </x:c>
      <x:c r="I1141" s="81" t="n">
        <x:v>0.834266144585</x:v>
      </x:c>
      <x:c r="J1141" s="23" t="str">
        <x:v>total_b</x:v>
      </x:c>
      <x:c r="K1141" s="23" t="str">
        <x:v>date_current_price_nonprospective</x:v>
      </x:c>
      <x:c r="L1141" s="81" t="n">
        <x:v>122</x:v>
      </x:c>
      <x:c r="M1141" s="81" t="n">
        <x:v>387.8826732361029</x:v>
      </x:c>
      <x:c r="N1141" s="81" t="n">
        <x:v>0.5023405493738343</x:v>
      </x:c>
      <x:c r="O1141" s="23" t="n">
        <x:v>45</x:v>
      </x:c>
      <x:c r="P1141" s="23" t="n">
        <x:v>12</x:v>
      </x:c>
      <x:c r="Q1141" s="78" t="n">
        <x:v>46072</x:v>
      </x:c>
      <x:c r="R1141" s="23" t="str">
        <x:v>True</x:v>
      </x:c>
      <x:c r="S1141" s="23" t="str">
        <x:v>True</x:v>
      </x:c>
      <x:c r="T1141" s="23" t="str">
        <x:v>True</x:v>
      </x:c>
    </x:row>
    <x:row r="1142">
      <x:c r="A1142" s="23" t="str">
        <x:v>total_calibration</x:v>
      </x:c>
      <x:c r="B1142" s="23" t="n">
        <x:v>7</x:v>
      </x:c>
      <x:c r="C1142" s="23" t="str">
        <x:v>checkpoint:epoch:qwen3-5-27b</x:v>
      </x:c>
      <x:c r="D1142" s="23" t="str">
        <x:v>Qwen3.5-27B</x:v>
      </x:c>
      <x:c r="E1142" s="23" t="str">
        <x:v>qwen</x:v>
      </x:c>
      <x:c r="F1142" s="78" t="n">
        <x:v>46077</x:v>
      </x:c>
      <x:c r="G1142" s="78" t="n">
        <x:v>46085</x:v>
      </x:c>
      <x:c r="H1142" s="81" t="n">
        <x:v>0.848528137423857</x:v>
      </x:c>
      <x:c r="I1142" s="81" t="n">
        <x:v>0.792933757663</x:v>
      </x:c>
      <x:c r="J1142" s="23" t="str">
        <x:v>total_b</x:v>
      </x:c>
      <x:c r="K1142" s="23" t="str">
        <x:v>date_only</x:v>
      </x:c>
      <x:c r="L1142" s="81" t="n">
        <x:v>27</x:v>
      </x:c>
      <x:c r="M1142" s="81" t="n">
        <x:v>137.8999760850039</x:v>
      </x:c>
      <x:c r="N1142" s="81" t="n">
        <x:v>0.7082004267003161</x:v>
      </x:c>
      <x:c r="O1142" s="23" t="n">
        <x:v>45</x:v>
      </x:c>
      <x:c r="P1142" s="23" t="n">
        <x:v>12</x:v>
      </x:c>
      <x:c r="Q1142" s="78" t="n">
        <x:v>46072</x:v>
      </x:c>
      <x:c r="R1142" s="23" t="str">
        <x:v>True</x:v>
      </x:c>
      <x:c r="S1142" s="23" t="str">
        <x:v>True</x:v>
      </x:c>
      <x:c r="T1142" s="23" t="str">
        <x:v>False</x:v>
      </x:c>
    </x:row>
    <x:row r="1143">
      <x:c r="A1143" s="23" t="str">
        <x:v>total_calibration</x:v>
      </x:c>
      <x:c r="B1143" s="23" t="n">
        <x:v>7</x:v>
      </x:c>
      <x:c r="C1143" s="23" t="str">
        <x:v>checkpoint:epoch:qwen3-5-27b</x:v>
      </x:c>
      <x:c r="D1143" s="23" t="str">
        <x:v>Qwen3.5-27B</x:v>
      </x:c>
      <x:c r="E1143" s="23" t="str">
        <x:v>qwen</x:v>
      </x:c>
      <x:c r="F1143" s="78" t="n">
        <x:v>46077</x:v>
      </x:c>
      <x:c r="G1143" s="78" t="n">
        <x:v>46085</x:v>
      </x:c>
      <x:c r="H1143" s="81" t="n">
        <x:v>0.848528137423857</x:v>
      </x:c>
      <x:c r="I1143" s="81" t="n">
        <x:v>0.792933757663</x:v>
      </x:c>
      <x:c r="J1143" s="23" t="str">
        <x:v>total_b</x:v>
      </x:c>
      <x:c r="K1143" s="23" t="str">
        <x:v>date_historical_price</x:v>
      </x:c>
      <x:c r="L1143" s="81" t="n">
        <x:v>27</x:v>
      </x:c>
      <x:c r="M1143" s="81" t="n">
        <x:v>368.7729762230417</x:v>
      </x:c>
      <x:c r="N1143" s="81" t="n">
        <x:v>1.1353953241791626</x:v>
      </x:c>
      <x:c r="O1143" s="23" t="n">
        <x:v>45</x:v>
      </x:c>
      <x:c r="P1143" s="23" t="n">
        <x:v>12</x:v>
      </x:c>
      <x:c r="Q1143" s="78" t="n">
        <x:v>46072</x:v>
      </x:c>
      <x:c r="R1143" s="23" t="str">
        <x:v>True</x:v>
      </x:c>
      <x:c r="S1143" s="23" t="str">
        <x:v>True</x:v>
      </x:c>
      <x:c r="T1143" s="23" t="str">
        <x:v>False</x:v>
      </x:c>
    </x:row>
    <x:row r="1144">
      <x:c r="A1144" s="23" t="str">
        <x:v>total_calibration</x:v>
      </x:c>
      <x:c r="B1144" s="23" t="n">
        <x:v>7</x:v>
      </x:c>
      <x:c r="C1144" s="23" t="str">
        <x:v>checkpoint:epoch:qwen3-5-27b</x:v>
      </x:c>
      <x:c r="D1144" s="23" t="str">
        <x:v>Qwen3.5-27B</x:v>
      </x:c>
      <x:c r="E1144" s="23" t="str">
        <x:v>qwen</x:v>
      </x:c>
      <x:c r="F1144" s="78" t="n">
        <x:v>46077</x:v>
      </x:c>
      <x:c r="G1144" s="78" t="n">
        <x:v>46085</x:v>
      </x:c>
      <x:c r="H1144" s="81" t="n">
        <x:v>0.848528137423857</x:v>
      </x:c>
      <x:c r="I1144" s="81" t="n">
        <x:v>0.792933757663</x:v>
      </x:c>
      <x:c r="J1144" s="23" t="str">
        <x:v>total_b</x:v>
      </x:c>
      <x:c r="K1144" s="23" t="str">
        <x:v>date_current_price_nonprospective</x:v>
      </x:c>
      <x:c r="L1144" s="81" t="n">
        <x:v>27</x:v>
      </x:c>
      <x:c r="M1144" s="81" t="n">
        <x:v>367.32934804443596</x:v>
      </x:c>
      <x:c r="N1144" s="81" t="n">
        <x:v>1.133691863844832</x:v>
      </x:c>
      <x:c r="O1144" s="23" t="n">
        <x:v>45</x:v>
      </x:c>
      <x:c r="P1144" s="23" t="n">
        <x:v>12</x:v>
      </x:c>
      <x:c r="Q1144" s="78" t="n">
        <x:v>46072</x:v>
      </x:c>
      <x:c r="R1144" s="23" t="str">
        <x:v>True</x:v>
      </x:c>
      <x:c r="S1144" s="23" t="str">
        <x:v>True</x:v>
      </x:c>
      <x:c r="T1144" s="23" t="str">
        <x:v>True</x:v>
      </x:c>
    </x:row>
    <x:row r="1145">
      <x:c r="A1145" s="23" t="str">
        <x:v>total_calibration</x:v>
      </x:c>
      <x:c r="B1145" s="23" t="n">
        <x:v>7</x:v>
      </x:c>
      <x:c r="C1145" s="23" t="str">
        <x:v>checkpoint:epoch:qwen3-5-9b</x:v>
      </x:c>
      <x:c r="D1145" s="23" t="str">
        <x:v>Qwen3.5-9B</x:v>
      </x:c>
      <x:c r="E1145" s="23" t="str">
        <x:v>qwen</x:v>
      </x:c>
      <x:c r="F1145" s="78" t="n">
        <x:v>46077</x:v>
      </x:c>
      <x:c r="G1145" s="78" t="n">
        <x:v>46098</x:v>
      </x:c>
      <x:c r="H1145" s="81" t="n">
        <x:v>0.08660254037844387</x:v>
      </x:c>
      <x:c r="I1145" s="81" t="n">
        <x:v>0.122474487139</x:v>
      </x:c>
      <x:c r="J1145" s="23" t="str">
        <x:v>total_b</x:v>
      </x:c>
      <x:c r="K1145" s="23" t="str">
        <x:v>date_only</x:v>
      </x:c>
      <x:c r="L1145" s="81" t="n">
        <x:v>9</x:v>
      </x:c>
      <x:c r="M1145" s="81" t="n">
        <x:v>137.8999760850039</x:v>
      </x:c>
      <x:c r="N1145" s="81" t="n">
        <x:v>1.1853216814199785</x:v>
      </x:c>
      <x:c r="O1145" s="23" t="n">
        <x:v>45</x:v>
      </x:c>
      <x:c r="P1145" s="23" t="n">
        <x:v>12</x:v>
      </x:c>
      <x:c r="Q1145" s="78" t="n">
        <x:v>46072</x:v>
      </x:c>
      <x:c r="R1145" s="23" t="str">
        <x:v>True</x:v>
      </x:c>
      <x:c r="S1145" s="23" t="str">
        <x:v>True</x:v>
      </x:c>
      <x:c r="T1145" s="23" t="str">
        <x:v>False</x:v>
      </x:c>
    </x:row>
    <x:row r="1146">
      <x:c r="A1146" s="23" t="str">
        <x:v>total_calibration</x:v>
      </x:c>
      <x:c r="B1146" s="23" t="n">
        <x:v>7</x:v>
      </x:c>
      <x:c r="C1146" s="23" t="str">
        <x:v>checkpoint:epoch:qwen3-5-9b</x:v>
      </x:c>
      <x:c r="D1146" s="23" t="str">
        <x:v>Qwen3.5-9B</x:v>
      </x:c>
      <x:c r="E1146" s="23" t="str">
        <x:v>qwen</x:v>
      </x:c>
      <x:c r="F1146" s="78" t="n">
        <x:v>46077</x:v>
      </x:c>
      <x:c r="G1146" s="78" t="n">
        <x:v>46098</x:v>
      </x:c>
      <x:c r="H1146" s="81" t="n">
        <x:v>0.08660254037844387</x:v>
      </x:c>
      <x:c r="I1146" s="81" t="n">
        <x:v>0.122474487139</x:v>
      </x:c>
      <x:c r="J1146" s="23" t="str">
        <x:v>total_b</x:v>
      </x:c>
      <x:c r="K1146" s="23" t="str">
        <x:v>date_historical_price</x:v>
      </x:c>
      <x:c r="L1146" s="81" t="n">
        <x:v>9</x:v>
      </x:c>
      <x:c r="M1146" s="81" t="n">
        <x:v>36.42778998309572</x:v>
      </x:c>
      <x:c r="N1146" s="81" t="n">
        <x:v>0.6071903146365033</x:v>
      </x:c>
      <x:c r="O1146" s="23" t="n">
        <x:v>45</x:v>
      </x:c>
      <x:c r="P1146" s="23" t="n">
        <x:v>12</x:v>
      </x:c>
      <x:c r="Q1146" s="78" t="n">
        <x:v>46072</x:v>
      </x:c>
      <x:c r="R1146" s="23" t="str">
        <x:v>True</x:v>
      </x:c>
      <x:c r="S1146" s="23" t="str">
        <x:v>True</x:v>
      </x:c>
      <x:c r="T1146" s="23" t="str">
        <x:v>False</x:v>
      </x:c>
    </x:row>
    <x:row r="1147">
      <x:c r="A1147" s="23" t="str">
        <x:v>total_calibration</x:v>
      </x:c>
      <x:c r="B1147" s="23" t="n">
        <x:v>7</x:v>
      </x:c>
      <x:c r="C1147" s="23" t="str">
        <x:v>checkpoint:epoch:qwen3-5-9b</x:v>
      </x:c>
      <x:c r="D1147" s="23" t="str">
        <x:v>Qwen3.5-9B</x:v>
      </x:c>
      <x:c r="E1147" s="23" t="str">
        <x:v>qwen</x:v>
      </x:c>
      <x:c r="F1147" s="78" t="n">
        <x:v>46077</x:v>
      </x:c>
      <x:c r="G1147" s="78" t="n">
        <x:v>46098</x:v>
      </x:c>
      <x:c r="H1147" s="81" t="n">
        <x:v>0.08660254037844387</x:v>
      </x:c>
      <x:c r="I1147" s="81" t="n">
        <x:v>0.122474487139</x:v>
      </x:c>
      <x:c r="J1147" s="23" t="str">
        <x:v>total_b</x:v>
      </x:c>
      <x:c r="K1147" s="23" t="str">
        <x:v>date_current_price_nonprospective</x:v>
      </x:c>
      <x:c r="L1147" s="81" t="n">
        <x:v>9</x:v>
      </x:c>
      <x:c r="M1147" s="81" t="n">
        <x:v>49.647072230599015</x:v>
      </x:c>
      <x:c r="N1147" s="81" t="n">
        <x:v>0.7416511330882275</x:v>
      </x:c>
      <x:c r="O1147" s="23" t="n">
        <x:v>45</x:v>
      </x:c>
      <x:c r="P1147" s="23" t="n">
        <x:v>12</x:v>
      </x:c>
      <x:c r="Q1147" s="78" t="n">
        <x:v>46072</x:v>
      </x:c>
      <x:c r="R1147" s="23" t="str">
        <x:v>True</x:v>
      </x:c>
      <x:c r="S1147" s="23" t="str">
        <x:v>True</x:v>
      </x:c>
      <x:c r="T1147" s="23" t="str">
        <x:v>True</x:v>
      </x:c>
    </x:row>
    <x:row r="1148">
      <x:c r="A1148" s="23" t="str">
        <x:v>total_calibration</x:v>
      </x:c>
      <x:c r="B1148" s="23" t="n">
        <x:v>7</x:v>
      </x:c>
      <x:c r="C1148" s="23" t="str">
        <x:v>checkpoint:epoch:nemotron-3-super</x:v>
      </x:c>
      <x:c r="D1148" s="23" t="str">
        <x:v>Nemotron 3 Super</x:v>
      </x:c>
      <x:c r="E1148" s="23" t="str">
        <x:v>nvidia</x:v>
      </x:c>
      <x:c r="F1148" s="78" t="n">
        <x:v>46092</x:v>
      </x:c>
      <x:c r="G1148" s="78" t="n">
        <x:v>46106</x:v>
      </x:c>
      <x:c r="H1148" s="81" t="n">
        <x:v>0.22360679774997896</x:v>
      </x:c>
      <x:c r="I1148" s="81" t="n">
        <x:v>0.309111630321</x:v>
      </x:c>
      <x:c r="J1148" s="23" t="str">
        <x:v>total_b</x:v>
      </x:c>
      <x:c r="K1148" s="23" t="str">
        <x:v>date_only</x:v>
      </x:c>
      <x:c r="L1148" s="81" t="n">
        <x:v>120</x:v>
      </x:c>
      <x:c r="M1148" s="81" t="n">
        <x:v>200.5403002270046</x:v>
      </x:c>
      <x:c r="N1148" s="81" t="n">
        <x:v>0.2230204147364437</x:v>
      </x:c>
      <x:c r="O1148" s="23" t="n">
        <x:v>60</x:v>
      </x:c>
      <x:c r="P1148" s="23" t="n">
        <x:v>12</x:v>
      </x:c>
      <x:c r="Q1148" s="78" t="n">
        <x:v>46098</x:v>
      </x:c>
      <x:c r="R1148" s="23" t="str">
        <x:v>True</x:v>
      </x:c>
      <x:c r="S1148" s="23" t="str">
        <x:v>True</x:v>
      </x:c>
      <x:c r="T1148" s="23" t="str">
        <x:v>False</x:v>
      </x:c>
    </x:row>
    <x:row r="1149">
      <x:c r="A1149" s="23" t="str">
        <x:v>total_calibration</x:v>
      </x:c>
      <x:c r="B1149" s="23" t="n">
        <x:v>7</x:v>
      </x:c>
      <x:c r="C1149" s="23" t="str">
        <x:v>checkpoint:epoch:nemotron-3-super</x:v>
      </x:c>
      <x:c r="D1149" s="23" t="str">
        <x:v>Nemotron 3 Super</x:v>
      </x:c>
      <x:c r="E1149" s="23" t="str">
        <x:v>nvidia</x:v>
      </x:c>
      <x:c r="F1149" s="78" t="n">
        <x:v>46092</x:v>
      </x:c>
      <x:c r="G1149" s="78" t="n">
        <x:v>46106</x:v>
      </x:c>
      <x:c r="H1149" s="81" t="n">
        <x:v>0.22360679774997896</x:v>
      </x:c>
      <x:c r="I1149" s="81" t="n">
        <x:v>0.309111630321</x:v>
      </x:c>
      <x:c r="J1149" s="23" t="str">
        <x:v>total_b</x:v>
      </x:c>
      <x:c r="K1149" s="23" t="str">
        <x:v>date_historical_price</x:v>
      </x:c>
      <x:c r="L1149" s="81" t="n">
        <x:v>120</x:v>
      </x:c>
      <x:c r="M1149" s="81" t="n">
        <x:v>103.81800437437819</x:v>
      </x:c>
      <x:c r="N1149" s="81" t="n">
        <x:v>-0.06290856958344342</x:v>
      </x:c>
      <x:c r="O1149" s="23" t="n">
        <x:v>60</x:v>
      </x:c>
      <x:c r="P1149" s="23" t="n">
        <x:v>12</x:v>
      </x:c>
      <x:c r="Q1149" s="78" t="n">
        <x:v>46098</x:v>
      </x:c>
      <x:c r="R1149" s="23" t="str">
        <x:v>True</x:v>
      </x:c>
      <x:c r="S1149" s="23" t="str">
        <x:v>True</x:v>
      </x:c>
      <x:c r="T1149" s="23" t="str">
        <x:v>False</x:v>
      </x:c>
    </x:row>
    <x:row r="1150">
      <x:c r="A1150" s="23" t="str">
        <x:v>total_calibration</x:v>
      </x:c>
      <x:c r="B1150" s="23" t="n">
        <x:v>7</x:v>
      </x:c>
      <x:c r="C1150" s="23" t="str">
        <x:v>checkpoint:epoch:nemotron-3-super</x:v>
      </x:c>
      <x:c r="D1150" s="23" t="str">
        <x:v>Nemotron 3 Super</x:v>
      </x:c>
      <x:c r="E1150" s="23" t="str">
        <x:v>nvidia</x:v>
      </x:c>
      <x:c r="F1150" s="78" t="n">
        <x:v>46092</x:v>
      </x:c>
      <x:c r="G1150" s="78" t="n">
        <x:v>46106</x:v>
      </x:c>
      <x:c r="H1150" s="81" t="n">
        <x:v>0.22360679774997896</x:v>
      </x:c>
      <x:c r="I1150" s="81" t="n">
        <x:v>0.309111630321</x:v>
      </x:c>
      <x:c r="J1150" s="23" t="str">
        <x:v>total_b</x:v>
      </x:c>
      <x:c r="K1150" s="23" t="str">
        <x:v>date_current_price_nonprospective</x:v>
      </x:c>
      <x:c r="L1150" s="81" t="n">
        <x:v>120</x:v>
      </x:c>
      <x:c r="M1150" s="81" t="n">
        <x:v>123.01886773604883</x:v>
      </x:c>
      <x:c r="N1150" s="81" t="n">
        <x:v>0.010790479418115752</x:v>
      </x:c>
      <x:c r="O1150" s="23" t="n">
        <x:v>60</x:v>
      </x:c>
      <x:c r="P1150" s="23" t="n">
        <x:v>12</x:v>
      </x:c>
      <x:c r="Q1150" s="78" t="n">
        <x:v>46098</x:v>
      </x:c>
      <x:c r="R1150" s="23" t="str">
        <x:v>True</x:v>
      </x:c>
      <x:c r="S1150" s="23" t="str">
        <x:v>True</x:v>
      </x:c>
      <x:c r="T1150" s="23" t="str">
        <x:v>True</x:v>
      </x:c>
    </x:row>
    <x:row r="1151">
      <x:c r="A1151" s="23" t="str">
        <x:v>total_calibration</x:v>
      </x:c>
      <x:c r="B1151" s="23" t="n">
        <x:v>7</x:v>
      </x:c>
      <x:c r="C1151" s="23" t="str">
        <x:v>checkpoint:google:gemma-4-31b-it</x:v>
      </x:c>
      <x:c r="D1151" s="23" t="str">
        <x:v>Gemma 4 31B IT</x:v>
      </x:c>
      <x:c r="E1151" s="23" t="str">
        <x:v>google</x:v>
      </x:c>
      <x:c r="F1151" s="78" t="n">
        <x:v>46114</x:v>
      </x:c>
      <x:c r="G1151" s="78" t="n">
        <x:v>46121</x:v>
      </x:c>
      <x:c r="H1151" s="81" t="n">
        <x:v>0.23664319132398465</x:v>
      </x:c>
      <x:c r="I1151" s="81" t="n">
        <x:v>0.236643191324</x:v>
      </x:c>
      <x:c r="J1151" s="23" t="str">
        <x:v>total_b</x:v>
      </x:c>
      <x:c r="K1151" s="23" t="str">
        <x:v>date_only</x:v>
      </x:c>
      <x:c r="L1151" s="81" t="n">
        <x:v>31</x:v>
      </x:c>
      <x:c r="M1151" s="81" t="n">
        <x:v>162.05619870496452</x:v>
      </x:c>
      <x:c r="N1151" s="81" t="n">
        <x:v>0.7183039537639728</x:v>
      </x:c>
      <x:c r="O1151" s="23" t="n">
        <x:v>59</x:v>
      </x:c>
      <x:c r="P1151" s="23" t="n">
        <x:v>12</x:v>
      </x:c>
      <x:c r="Q1151" s="78" t="n">
        <x:v>46106</x:v>
      </x:c>
      <x:c r="R1151" s="23" t="str">
        <x:v>True</x:v>
      </x:c>
      <x:c r="S1151" s="23" t="str">
        <x:v>True</x:v>
      </x:c>
      <x:c r="T1151" s="23" t="str">
        <x:v>False</x:v>
      </x:c>
    </x:row>
    <x:row r="1152">
      <x:c r="A1152" s="23" t="str">
        <x:v>total_calibration</x:v>
      </x:c>
      <x:c r="B1152" s="23" t="n">
        <x:v>7</x:v>
      </x:c>
      <x:c r="C1152" s="23" t="str">
        <x:v>checkpoint:google:gemma-4-31b-it</x:v>
      </x:c>
      <x:c r="D1152" s="23" t="str">
        <x:v>Gemma 4 31B IT</x:v>
      </x:c>
      <x:c r="E1152" s="23" t="str">
        <x:v>google</x:v>
      </x:c>
      <x:c r="F1152" s="78" t="n">
        <x:v>46114</x:v>
      </x:c>
      <x:c r="G1152" s="78" t="n">
        <x:v>46121</x:v>
      </x:c>
      <x:c r="H1152" s="81" t="n">
        <x:v>0.23664319132398465</x:v>
      </x:c>
      <x:c r="I1152" s="81" t="n">
        <x:v>0.236643191324</x:v>
      </x:c>
      <x:c r="J1152" s="23" t="str">
        <x:v>total_b</x:v>
      </x:c>
      <x:c r="K1152" s="23" t="str">
        <x:v>date_historical_price</x:v>
      </x:c>
      <x:c r="L1152" s="81" t="n">
        <x:v>31</x:v>
      </x:c>
      <x:c r="M1152" s="81" t="n">
        <x:v>113.54414649003922</x:v>
      </x:c>
      <x:c r="N1152" s="81" t="n">
        <x:v>0.563803056235335</x:v>
      </x:c>
      <x:c r="O1152" s="23" t="n">
        <x:v>59</x:v>
      </x:c>
      <x:c r="P1152" s="23" t="n">
        <x:v>12</x:v>
      </x:c>
      <x:c r="Q1152" s="78" t="n">
        <x:v>46106</x:v>
      </x:c>
      <x:c r="R1152" s="23" t="str">
        <x:v>True</x:v>
      </x:c>
      <x:c r="S1152" s="23" t="str">
        <x:v>True</x:v>
      </x:c>
      <x:c r="T1152" s="23" t="str">
        <x:v>False</x:v>
      </x:c>
    </x:row>
    <x:row r="1153">
      <x:c r="A1153" s="23" t="str">
        <x:v>total_calibration</x:v>
      </x:c>
      <x:c r="B1153" s="23" t="n">
        <x:v>7</x:v>
      </x:c>
      <x:c r="C1153" s="23" t="str">
        <x:v>checkpoint:google:gemma-4-31b-it</x:v>
      </x:c>
      <x:c r="D1153" s="23" t="str">
        <x:v>Gemma 4 31B IT</x:v>
      </x:c>
      <x:c r="E1153" s="23" t="str">
        <x:v>google</x:v>
      </x:c>
      <x:c r="F1153" s="78" t="n">
        <x:v>46114</x:v>
      </x:c>
      <x:c r="G1153" s="78" t="n">
        <x:v>46121</x:v>
      </x:c>
      <x:c r="H1153" s="81" t="n">
        <x:v>0.23664319132398465</x:v>
      </x:c>
      <x:c r="I1153" s="81" t="n">
        <x:v>0.236643191324</x:v>
      </x:c>
      <x:c r="J1153" s="23" t="str">
        <x:v>total_b</x:v>
      </x:c>
      <x:c r="K1153" s="23" t="str">
        <x:v>date_current_price_nonprospective</x:v>
      </x:c>
      <x:c r="L1153" s="81" t="n">
        <x:v>31</x:v>
      </x:c>
      <x:c r="M1153" s="81" t="n">
        <x:v>100.04594153471876</x:v>
      </x:c>
      <x:c r="N1153" s="81" t="n">
        <x:v>0.5088377818983137</x:v>
      </x:c>
      <x:c r="O1153" s="23" t="n">
        <x:v>59</x:v>
      </x:c>
      <x:c r="P1153" s="23" t="n">
        <x:v>12</x:v>
      </x:c>
      <x:c r="Q1153" s="78" t="n">
        <x:v>46106</x:v>
      </x:c>
      <x:c r="R1153" s="23" t="str">
        <x:v>True</x:v>
      </x:c>
      <x:c r="S1153" s="23" t="str">
        <x:v>True</x:v>
      </x:c>
      <x:c r="T1153" s="23" t="str">
        <x:v>True</x:v>
      </x:c>
    </x:row>
    <x:row r="1154">
      <x:c r="A1154" s="23" t="str">
        <x:v>total_calibration</x:v>
      </x:c>
      <x:c r="B1154" s="23" t="n">
        <x:v>7</x:v>
      </x:c>
      <x:c r="C1154" s="23" t="str">
        <x:v>checkpoint:epoch:gemma-4-26b-a4b</x:v>
      </x:c>
      <x:c r="D1154" s="23" t="str">
        <x:v>Gemma 4 26B A4B</x:v>
      </x:c>
      <x:c r="E1154" s="23" t="str">
        <x:v>google</x:v>
      </x:c>
      <x:c r="F1154" s="78" t="n">
        <x:v>46114</x:v>
      </x:c>
      <x:c r="G1154" s="78" t="n">
        <x:v>46122</x:v>
      </x:c>
      <x:c r="H1154" s="81" t="n">
        <x:v>0.2280350850198276</x:v>
      </x:c>
      <x:c r="I1154" s="81" t="n">
        <x:v>0.22803508502</x:v>
      </x:c>
      <x:c r="J1154" s="23" t="str">
        <x:v>total_b</x:v>
      </x:c>
      <x:c r="K1154" s="23" t="str">
        <x:v>date_only</x:v>
      </x:c>
      <x:c r="L1154" s="81" t="n">
        <x:v>25.2</x:v>
      </x:c>
      <x:c r="M1154" s="81" t="n">
        <x:v>162.05619870496452</x:v>
      </x:c>
      <x:c r="N1154" s="81" t="n">
        <x:v>0.8082651068167014</x:v>
      </x:c>
      <x:c r="O1154" s="23" t="n">
        <x:v>59</x:v>
      </x:c>
      <x:c r="P1154" s="23" t="n">
        <x:v>12</x:v>
      </x:c>
      <x:c r="Q1154" s="78" t="n">
        <x:v>46106</x:v>
      </x:c>
      <x:c r="R1154" s="23" t="str">
        <x:v>True</x:v>
      </x:c>
      <x:c r="S1154" s="23" t="str">
        <x:v>True</x:v>
      </x:c>
      <x:c r="T1154" s="23" t="str">
        <x:v>False</x:v>
      </x:c>
    </x:row>
    <x:row r="1155">
      <x:c r="A1155" s="23" t="str">
        <x:v>total_calibration</x:v>
      </x:c>
      <x:c r="B1155" s="23" t="n">
        <x:v>7</x:v>
      </x:c>
      <x:c r="C1155" s="23" t="str">
        <x:v>checkpoint:epoch:gemma-4-26b-a4b</x:v>
      </x:c>
      <x:c r="D1155" s="23" t="str">
        <x:v>Gemma 4 26B A4B</x:v>
      </x:c>
      <x:c r="E1155" s="23" t="str">
        <x:v>google</x:v>
      </x:c>
      <x:c r="F1155" s="78" t="n">
        <x:v>46114</x:v>
      </x:c>
      <x:c r="G1155" s="78" t="n">
        <x:v>46122</x:v>
      </x:c>
      <x:c r="H1155" s="81" t="n">
        <x:v>0.2280350850198276</x:v>
      </x:c>
      <x:c r="I1155" s="81" t="n">
        <x:v>0.22803508502</x:v>
      </x:c>
      <x:c r="J1155" s="23" t="str">
        <x:v>total_b</x:v>
      </x:c>
      <x:c r="K1155" s="23" t="str">
        <x:v>date_historical_price</x:v>
      </x:c>
      <x:c r="L1155" s="81" t="n">
        <x:v>25.2</x:v>
      </x:c>
      <x:c r="M1155" s="81" t="n">
        <x:v>109.47647331273038</x:v>
      </x:c>
      <x:c r="N1155" s="81" t="n">
        <x:v>0.6379202577712092</x:v>
      </x:c>
      <x:c r="O1155" s="23" t="n">
        <x:v>59</x:v>
      </x:c>
      <x:c r="P1155" s="23" t="n">
        <x:v>12</x:v>
      </x:c>
      <x:c r="Q1155" s="78" t="n">
        <x:v>46106</x:v>
      </x:c>
      <x:c r="R1155" s="23" t="str">
        <x:v>True</x:v>
      </x:c>
      <x:c r="S1155" s="23" t="str">
        <x:v>True</x:v>
      </x:c>
      <x:c r="T1155" s="23" t="str">
        <x:v>False</x:v>
      </x:c>
    </x:row>
    <x:row r="1156">
      <x:c r="A1156" s="23" t="str">
        <x:v>total_calibration</x:v>
      </x:c>
      <x:c r="B1156" s="23" t="n">
        <x:v>7</x:v>
      </x:c>
      <x:c r="C1156" s="23" t="str">
        <x:v>checkpoint:epoch:gemma-4-26b-a4b</x:v>
      </x:c>
      <x:c r="D1156" s="23" t="str">
        <x:v>Gemma 4 26B A4B</x:v>
      </x:c>
      <x:c r="E1156" s="23" t="str">
        <x:v>google</x:v>
      </x:c>
      <x:c r="F1156" s="78" t="n">
        <x:v>46114</x:v>
      </x:c>
      <x:c r="G1156" s="78" t="n">
        <x:v>46122</x:v>
      </x:c>
      <x:c r="H1156" s="81" t="n">
        <x:v>0.2280350850198276</x:v>
      </x:c>
      <x:c r="I1156" s="81" t="n">
        <x:v>0.22803508502</x:v>
      </x:c>
      <x:c r="J1156" s="23" t="str">
        <x:v>total_b</x:v>
      </x:c>
      <x:c r="K1156" s="23" t="str">
        <x:v>date_current_price_nonprospective</x:v>
      </x:c>
      <x:c r="L1156" s="81" t="n">
        <x:v>25.2</x:v>
      </x:c>
      <x:c r="M1156" s="81" t="n">
        <x:v>96.1699952855173</x:v>
      </x:c>
      <x:c r="N1156" s="81" t="n">
        <x:v>0.5816390539744064</x:v>
      </x:c>
      <x:c r="O1156" s="23" t="n">
        <x:v>59</x:v>
      </x:c>
      <x:c r="P1156" s="23" t="n">
        <x:v>12</x:v>
      </x:c>
      <x:c r="Q1156" s="78" t="n">
        <x:v>46106</x:v>
      </x:c>
      <x:c r="R1156" s="23" t="str">
        <x:v>True</x:v>
      </x:c>
      <x:c r="S1156" s="23" t="str">
        <x:v>True</x:v>
      </x:c>
      <x:c r="T1156" s="23" t="str">
        <x:v>True</x:v>
      </x:c>
    </x:row>
    <x:row r="1157">
      <x:c r="A1157" s="23" t="str">
        <x:v>total_calibration</x:v>
      </x:c>
      <x:c r="B1157" s="23" t="n">
        <x:v>7</x:v>
      </x:c>
      <x:c r="C1157" s="23" t="str">
        <x:v>checkpoint:z-ai-zhipu-ai:glm-5-1</x:v>
      </x:c>
      <x:c r="D1157" s="23" t="str">
        <x:v>GLM-5.1</x:v>
      </x:c>
      <x:c r="E1157" s="23" t="str">
        <x:v>z-ai</x:v>
      </x:c>
      <x:c r="F1157" s="78" t="n">
        <x:v>46119</x:v>
      </x:c>
      <x:c r="G1157" s="78" t="n">
        <x:v>46126</x:v>
      </x:c>
      <x:c r="H1157" s="81" t="n">
        <x:v>1.7298843892006193</x:v>
      </x:c>
      <x:c r="I1157" s="81" t="n">
        <x:v>2.29782505862</x:v>
      </x:c>
      <x:c r="J1157" s="23" t="str">
        <x:v>total_b</x:v>
      </x:c>
      <x:c r="K1157" s="23" t="str">
        <x:v>date_only</x:v>
      </x:c>
      <x:c r="L1157" s="81" t="n">
        <x:v>754</x:v>
      </x:c>
      <x:c r="M1157" s="81" t="n">
        <x:v>118.53698036005153</x:v>
      </x:c>
      <x:c r="N1157" s="81" t="n">
        <x:v>-0.8035174861494172</x:v>
      </x:c>
      <x:c r="O1157" s="23" t="n">
        <x:v>57</x:v>
      </x:c>
      <x:c r="P1157" s="23" t="n">
        <x:v>12</x:v>
      </x:c>
      <x:c r="Q1157" s="78" t="n">
        <x:v>46122</x:v>
      </x:c>
      <x:c r="R1157" s="23" t="str">
        <x:v>True</x:v>
      </x:c>
      <x:c r="S1157" s="23" t="str">
        <x:v>True</x:v>
      </x:c>
      <x:c r="T1157" s="23" t="str">
        <x:v>False</x:v>
      </x:c>
    </x:row>
    <x:row r="1158">
      <x:c r="A1158" s="23" t="str">
        <x:v>total_calibration</x:v>
      </x:c>
      <x:c r="B1158" s="23" t="n">
        <x:v>7</x:v>
      </x:c>
      <x:c r="C1158" s="23" t="str">
        <x:v>checkpoint:z-ai-zhipu-ai:glm-5-1</x:v>
      </x:c>
      <x:c r="D1158" s="23" t="str">
        <x:v>GLM-5.1</x:v>
      </x:c>
      <x:c r="E1158" s="23" t="str">
        <x:v>z-ai</x:v>
      </x:c>
      <x:c r="F1158" s="78" t="n">
        <x:v>46119</x:v>
      </x:c>
      <x:c r="G1158" s="78" t="n">
        <x:v>46126</x:v>
      </x:c>
      <x:c r="H1158" s="81" t="n">
        <x:v>1.7298843892006193</x:v>
      </x:c>
      <x:c r="I1158" s="81" t="n">
        <x:v>2.29782505862</x:v>
      </x:c>
      <x:c r="J1158" s="23" t="str">
        <x:v>total_b</x:v>
      </x:c>
      <x:c r="K1158" s="23" t="str">
        <x:v>date_historical_price</x:v>
      </x:c>
      <x:c r="L1158" s="81" t="n">
        <x:v>754</x:v>
      </x:c>
      <x:c r="M1158" s="81" t="n">
        <x:v>689.9411140686082</x:v>
      </x:c>
      <x:c r="N1158" s="81" t="n">
        <x:v>-0.03855932024322526</x:v>
      </x:c>
      <x:c r="O1158" s="23" t="n">
        <x:v>57</x:v>
      </x:c>
      <x:c r="P1158" s="23" t="n">
        <x:v>12</x:v>
      </x:c>
      <x:c r="Q1158" s="78" t="n">
        <x:v>46122</x:v>
      </x:c>
      <x:c r="R1158" s="23" t="str">
        <x:v>True</x:v>
      </x:c>
      <x:c r="S1158" s="23" t="str">
        <x:v>True</x:v>
      </x:c>
      <x:c r="T1158" s="23" t="str">
        <x:v>False</x:v>
      </x:c>
    </x:row>
    <x:row r="1159">
      <x:c r="A1159" s="23" t="str">
        <x:v>total_calibration</x:v>
      </x:c>
      <x:c r="B1159" s="23" t="n">
        <x:v>7</x:v>
      </x:c>
      <x:c r="C1159" s="23" t="str">
        <x:v>checkpoint:z-ai-zhipu-ai:glm-5-1</x:v>
      </x:c>
      <x:c r="D1159" s="23" t="str">
        <x:v>GLM-5.1</x:v>
      </x:c>
      <x:c r="E1159" s="23" t="str">
        <x:v>z-ai</x:v>
      </x:c>
      <x:c r="F1159" s="78" t="n">
        <x:v>46119</x:v>
      </x:c>
      <x:c r="G1159" s="78" t="n">
        <x:v>46126</x:v>
      </x:c>
      <x:c r="H1159" s="81" t="n">
        <x:v>1.7298843892006193</x:v>
      </x:c>
      <x:c r="I1159" s="81" t="n">
        <x:v>2.29782505862</x:v>
      </x:c>
      <x:c r="J1159" s="23" t="str">
        <x:v>total_b</x:v>
      </x:c>
      <x:c r="K1159" s="23" t="str">
        <x:v>date_current_price_nonprospective</x:v>
      </x:c>
      <x:c r="L1159" s="81" t="n">
        <x:v>754</x:v>
      </x:c>
      <x:c r="M1159" s="81" t="n">
        <x:v>1014.9061457576871</x:v>
      </x:c>
      <x:c r="N1159" s="81" t="n">
        <x:v>0.1290545365132945</x:v>
      </x:c>
      <x:c r="O1159" s="23" t="n">
        <x:v>57</x:v>
      </x:c>
      <x:c r="P1159" s="23" t="n">
        <x:v>12</x:v>
      </x:c>
      <x:c r="Q1159" s="78" t="n">
        <x:v>46122</x:v>
      </x:c>
      <x:c r="R1159" s="23" t="str">
        <x:v>True</x:v>
      </x:c>
      <x:c r="S1159" s="23" t="str">
        <x:v>True</x:v>
      </x:c>
      <x:c r="T1159" s="23" t="str">
        <x:v>True</x:v>
      </x:c>
    </x:row>
    <x:row r="1160">
      <x:c r="A1160" s="23" t="str">
        <x:v>total_calibration</x:v>
      </x:c>
      <x:c r="B1160" s="23" t="n">
        <x:v>7</x:v>
      </x:c>
      <x:c r="C1160" s="23" t="str">
        <x:v>checkpoint:moonshot:kimi-k2-6</x:v>
      </x:c>
      <x:c r="D1160" s="23" t="str">
        <x:v>Kimi K2.6</x:v>
      </x:c>
      <x:c r="E1160" s="23" t="str">
        <x:v>moonshotai</x:v>
      </x:c>
      <x:c r="F1160" s="78" t="n">
        <x:v>46132</x:v>
      </x:c>
      <x:c r="G1160" s="78" t="n">
        <x:v>46139</x:v>
      </x:c>
      <x:c r="H1160" s="81" t="n">
        <x:v>1.862</x:v>
      </x:c>
      <x:c r="I1160" s="81" t="n">
        <x:v>1.63471371242</x:v>
      </x:c>
      <x:c r="J1160" s="23" t="str">
        <x:v>total_b</x:v>
      </x:c>
      <x:c r="K1160" s="23" t="str">
        <x:v>date_only</x:v>
      </x:c>
      <x:c r="L1160" s="81" t="n">
        <x:v>1040</x:v>
      </x:c>
      <x:c r="M1160" s="81" t="n">
        <x:v>97.0874992745755</x:v>
      </x:c>
      <x:c r="N1160" s="81" t="n">
        <x:v>-1.0298700243811783</x:v>
      </x:c>
      <x:c r="O1160" s="23" t="n">
        <x:v>62</x:v>
      </x:c>
      <x:c r="P1160" s="23" t="n">
        <x:v>12</x:v>
      </x:c>
      <x:c r="Q1160" s="78" t="n">
        <x:v>46126</x:v>
      </x:c>
      <x:c r="R1160" s="23" t="str">
        <x:v>True</x:v>
      </x:c>
      <x:c r="S1160" s="23" t="str">
        <x:v>True</x:v>
      </x:c>
      <x:c r="T1160" s="23" t="str">
        <x:v>False</x:v>
      </x:c>
    </x:row>
    <x:row r="1161">
      <x:c r="A1161" s="23" t="str">
        <x:v>total_calibration</x:v>
      </x:c>
      <x:c r="B1161" s="23" t="n">
        <x:v>7</x:v>
      </x:c>
      <x:c r="C1161" s="23" t="str">
        <x:v>checkpoint:moonshot:kimi-k2-6</x:v>
      </x:c>
      <x:c r="D1161" s="23" t="str">
        <x:v>Kimi K2.6</x:v>
      </x:c>
      <x:c r="E1161" s="23" t="str">
        <x:v>moonshotai</x:v>
      </x:c>
      <x:c r="F1161" s="78" t="n">
        <x:v>46132</x:v>
      </x:c>
      <x:c r="G1161" s="78" t="n">
        <x:v>46139</x:v>
      </x:c>
      <x:c r="H1161" s="81" t="n">
        <x:v>1.862</x:v>
      </x:c>
      <x:c r="I1161" s="81" t="n">
        <x:v>1.63471371242</x:v>
      </x:c>
      <x:c r="J1161" s="23" t="str">
        <x:v>total_b</x:v>
      </x:c>
      <x:c r="K1161" s="23" t="str">
        <x:v>date_historical_price</x:v>
      </x:c>
      <x:c r="L1161" s="81" t="n">
        <x:v>1040</x:v>
      </x:c>
      <x:c r="M1161" s="81" t="n">
        <x:v>559.3808175452157</x:v>
      </x:c>
      <x:c r="N1161" s="81" t="n">
        <x:v>-0.26932576996456314</x:v>
      </x:c>
      <x:c r="O1161" s="23" t="n">
        <x:v>62</x:v>
      </x:c>
      <x:c r="P1161" s="23" t="n">
        <x:v>12</x:v>
      </x:c>
      <x:c r="Q1161" s="78" t="n">
        <x:v>46126</x:v>
      </x:c>
      <x:c r="R1161" s="23" t="str">
        <x:v>True</x:v>
      </x:c>
      <x:c r="S1161" s="23" t="str">
        <x:v>True</x:v>
      </x:c>
      <x:c r="T1161" s="23" t="str">
        <x:v>False</x:v>
      </x:c>
    </x:row>
    <x:row r="1162">
      <x:c r="A1162" s="23" t="str">
        <x:v>total_calibration</x:v>
      </x:c>
      <x:c r="B1162" s="23" t="n">
        <x:v>7</x:v>
      </x:c>
      <x:c r="C1162" s="23" t="str">
        <x:v>checkpoint:moonshot:kimi-k2-6</x:v>
      </x:c>
      <x:c r="D1162" s="23" t="str">
        <x:v>Kimi K2.6</x:v>
      </x:c>
      <x:c r="E1162" s="23" t="str">
        <x:v>moonshotai</x:v>
      </x:c>
      <x:c r="F1162" s="78" t="n">
        <x:v>46132</x:v>
      </x:c>
      <x:c r="G1162" s="78" t="n">
        <x:v>46139</x:v>
      </x:c>
      <x:c r="H1162" s="81" t="n">
        <x:v>1.862</x:v>
      </x:c>
      <x:c r="I1162" s="81" t="n">
        <x:v>1.63471371242</x:v>
      </x:c>
      <x:c r="J1162" s="23" t="str">
        <x:v>total_b</x:v>
      </x:c>
      <x:c r="K1162" s="23" t="str">
        <x:v>date_current_price_nonprospective</x:v>
      </x:c>
      <x:c r="L1162" s="81" t="n">
        <x:v>1040</x:v>
      </x:c>
      <x:c r="M1162" s="81" t="n">
        <x:v>519.9688248037702</x:v>
      </x:c>
      <x:c r="N1162" s="81" t="n">
        <x:v>-0.3010560333977594</x:v>
      </x:c>
      <x:c r="O1162" s="23" t="n">
        <x:v>62</x:v>
      </x:c>
      <x:c r="P1162" s="23" t="n">
        <x:v>12</x:v>
      </x:c>
      <x:c r="Q1162" s="78" t="n">
        <x:v>46126</x:v>
      </x:c>
      <x:c r="R1162" s="23" t="str">
        <x:v>True</x:v>
      </x:c>
      <x:c r="S1162" s="23" t="str">
        <x:v>True</x:v>
      </x:c>
      <x:c r="T1162" s="23" t="str">
        <x:v>True</x:v>
      </x:c>
    </x:row>
    <x:row r="1163">
      <x:c r="A1163" s="23" t="str">
        <x:v>total_calibration</x:v>
      </x:c>
      <x:c r="B1163" s="23" t="n">
        <x:v>7</x:v>
      </x:c>
      <x:c r="C1163" s="23" t="str">
        <x:v>checkpoint:epoch:deepseek-v4-flash</x:v>
      </x:c>
      <x:c r="D1163" s="23" t="str">
        <x:v>DeepSeek-V4-Flash</x:v>
      </x:c>
      <x:c r="E1163" s="23" t="str">
        <x:v>deepseek</x:v>
      </x:c>
      <x:c r="F1163" s="78" t="n">
        <x:v>46136</x:v>
      </x:c>
      <x:c r="G1163" s="78" t="n">
        <x:v>46142</x:v>
      </x:c>
      <x:c r="H1163" s="81" t="n">
        <x:v>0.19798989873223333</x:v>
      </x:c>
      <x:c r="I1163" s="81" t="n">
        <x:v>0.197989898732</x:v>
      </x:c>
      <x:c r="J1163" s="23" t="str">
        <x:v>total_b</x:v>
      </x:c>
      <x:c r="K1163" s="23" t="str">
        <x:v>date_only</x:v>
      </x:c>
      <x:c r="L1163" s="81" t="n">
        <x:v>284</x:v>
      </x:c>
      <x:c r="M1163" s="81" t="n">
        <x:v>149.8624331179321</x:v>
      </x:c>
      <x:c r="N1163" s="81" t="n">
        <x:v>-0.27762556066315075</x:v>
      </x:c>
      <x:c r="O1163" s="23" t="n">
        <x:v>59</x:v>
      </x:c>
      <x:c r="P1163" s="23" t="n">
        <x:v>12</x:v>
      </x:c>
      <x:c r="Q1163" s="78" t="n">
        <x:v>46139</x:v>
      </x:c>
      <x:c r="R1163" s="23" t="str">
        <x:v>True</x:v>
      </x:c>
      <x:c r="S1163" s="23" t="str">
        <x:v>True</x:v>
      </x:c>
      <x:c r="T1163" s="23" t="str">
        <x:v>False</x:v>
      </x:c>
    </x:row>
    <x:row r="1164">
      <x:c r="A1164" s="23" t="str">
        <x:v>total_calibration</x:v>
      </x:c>
      <x:c r="B1164" s="23" t="n">
        <x:v>7</x:v>
      </x:c>
      <x:c r="C1164" s="23" t="str">
        <x:v>checkpoint:epoch:deepseek-v4-flash</x:v>
      </x:c>
      <x:c r="D1164" s="23" t="str">
        <x:v>DeepSeek-V4-Flash</x:v>
      </x:c>
      <x:c r="E1164" s="23" t="str">
        <x:v>deepseek</x:v>
      </x:c>
      <x:c r="F1164" s="78" t="n">
        <x:v>46136</x:v>
      </x:c>
      <x:c r="G1164" s="78" t="n">
        <x:v>46142</x:v>
      </x:c>
      <x:c r="H1164" s="81" t="n">
        <x:v>0.19798989873223333</x:v>
      </x:c>
      <x:c r="I1164" s="81" t="n">
        <x:v>0.197989898732</x:v>
      </x:c>
      <x:c r="J1164" s="23" t="str">
        <x:v>total_b</x:v>
      </x:c>
      <x:c r="K1164" s="23" t="str">
        <x:v>date_historical_price</x:v>
      </x:c>
      <x:c r="L1164" s="81" t="n">
        <x:v>284</x:v>
      </x:c>
      <x:c r="M1164" s="81" t="n">
        <x:v>79.06201233657235</x:v>
      </x:c>
      <x:c r="N1164" s="81" t="n">
        <x:v>-0.5553504759603124</x:v>
      </x:c>
      <x:c r="O1164" s="23" t="n">
        <x:v>59</x:v>
      </x:c>
      <x:c r="P1164" s="23" t="n">
        <x:v>12</x:v>
      </x:c>
      <x:c r="Q1164" s="78" t="n">
        <x:v>46139</x:v>
      </x:c>
      <x:c r="R1164" s="23" t="str">
        <x:v>True</x:v>
      </x:c>
      <x:c r="S1164" s="23" t="str">
        <x:v>True</x:v>
      </x:c>
      <x:c r="T1164" s="23" t="str">
        <x:v>False</x:v>
      </x:c>
    </x:row>
    <x:row r="1165">
      <x:c r="A1165" s="23" t="str">
        <x:v>total_calibration</x:v>
      </x:c>
      <x:c r="B1165" s="23" t="n">
        <x:v>7</x:v>
      </x:c>
      <x:c r="C1165" s="23" t="str">
        <x:v>checkpoint:epoch:deepseek-v4-flash</x:v>
      </x:c>
      <x:c r="D1165" s="23" t="str">
        <x:v>DeepSeek-V4-Flash</x:v>
      </x:c>
      <x:c r="E1165" s="23" t="str">
        <x:v>deepseek</x:v>
      </x:c>
      <x:c r="F1165" s="78" t="n">
        <x:v>46136</x:v>
      </x:c>
      <x:c r="G1165" s="78" t="n">
        <x:v>46142</x:v>
      </x:c>
      <x:c r="H1165" s="81" t="n">
        <x:v>0.19798989873223333</x:v>
      </x:c>
      <x:c r="I1165" s="81" t="n">
        <x:v>0.197989898732</x:v>
      </x:c>
      <x:c r="J1165" s="23" t="str">
        <x:v>total_b</x:v>
      </x:c>
      <x:c r="K1165" s="23" t="str">
        <x:v>date_current_price_nonprospective</x:v>
      </x:c>
      <x:c r="L1165" s="81" t="n">
        <x:v>284</x:v>
      </x:c>
      <x:c r="M1165" s="81" t="n">
        <x:v>69.69484806656216</x:v>
      </x:c>
      <x:c r="N1165" s="81" t="n">
        <x:v>-0.610117664373117</x:v>
      </x:c>
      <x:c r="O1165" s="23" t="n">
        <x:v>59</x:v>
      </x:c>
      <x:c r="P1165" s="23" t="n">
        <x:v>12</x:v>
      </x:c>
      <x:c r="Q1165" s="78" t="n">
        <x:v>46139</x:v>
      </x:c>
      <x:c r="R1165" s="23" t="str">
        <x:v>True</x:v>
      </x:c>
      <x:c r="S1165" s="23" t="str">
        <x:v>True</x:v>
      </x:c>
      <x:c r="T1165" s="23" t="str">
        <x:v>True</x:v>
      </x:c>
    </x:row>
    <x:row r="1166">
      <x:c r="A1166" s="23" t="str">
        <x:v>total_calibration</x:v>
      </x:c>
      <x:c r="B1166" s="23" t="n">
        <x:v>7</x:v>
      </x:c>
      <x:c r="C1166" s="23" t="str">
        <x:v>checkpoint:deepseek:deepseek-v4-pro</x:v>
      </x:c>
      <x:c r="D1166" s="23" t="str">
        <x:v>DeepSeek-V4-Pro</x:v>
      </x:c>
      <x:c r="E1166" s="23" t="str">
        <x:v>deepseek</x:v>
      </x:c>
      <x:c r="F1166" s="78" t="n">
        <x:v>46136</x:v>
      </x:c>
      <x:c r="G1166" s="78" t="n">
        <x:v>46142</x:v>
      </x:c>
      <x:c r="H1166" s="81" t="n">
        <x:v>0.6151828996322963</x:v>
      </x:c>
      <x:c r="I1166" s="81" t="n">
        <x:v>2.25175071808</x:v>
      </x:c>
      <x:c r="J1166" s="23" t="str">
        <x:v>total_b</x:v>
      </x:c>
      <x:c r="K1166" s="23" t="str">
        <x:v>date_only</x:v>
      </x:c>
      <x:c r="L1166" s="81" t="n">
        <x:v>1600</x:v>
      </x:c>
      <x:c r="M1166" s="81" t="n">
        <x:v>149.8624331179321</x:v>
      </x:c>
      <x:c r="N1166" s="81" t="n">
        <x:v>-1.0284272032720378</x:v>
      </x:c>
      <x:c r="O1166" s="23" t="n">
        <x:v>59</x:v>
      </x:c>
      <x:c r="P1166" s="23" t="n">
        <x:v>12</x:v>
      </x:c>
      <x:c r="Q1166" s="78" t="n">
        <x:v>46139</x:v>
      </x:c>
      <x:c r="R1166" s="23" t="str">
        <x:v>True</x:v>
      </x:c>
      <x:c r="S1166" s="23" t="str">
        <x:v>True</x:v>
      </x:c>
      <x:c r="T1166" s="23" t="str">
        <x:v>False</x:v>
      </x:c>
    </x:row>
    <x:row r="1167">
      <x:c r="A1167" s="23" t="str">
        <x:v>total_calibration</x:v>
      </x:c>
      <x:c r="B1167" s="23" t="n">
        <x:v>7</x:v>
      </x:c>
      <x:c r="C1167" s="23" t="str">
        <x:v>checkpoint:deepseek:deepseek-v4-pro</x:v>
      </x:c>
      <x:c r="D1167" s="23" t="str">
        <x:v>DeepSeek-V4-Pro</x:v>
      </x:c>
      <x:c r="E1167" s="23" t="str">
        <x:v>deepseek</x:v>
      </x:c>
      <x:c r="F1167" s="78" t="n">
        <x:v>46136</x:v>
      </x:c>
      <x:c r="G1167" s="78" t="n">
        <x:v>46142</x:v>
      </x:c>
      <x:c r="H1167" s="81" t="n">
        <x:v>0.6151828996322963</x:v>
      </x:c>
      <x:c r="I1167" s="81" t="n">
        <x:v>2.25175071808</x:v>
      </x:c>
      <x:c r="J1167" s="23" t="str">
        <x:v>total_b</x:v>
      </x:c>
      <x:c r="K1167" s="23" t="str">
        <x:v>date_historical_price</x:v>
      </x:c>
      <x:c r="L1167" s="81" t="n">
        <x:v>1600</x:v>
      </x:c>
      <x:c r="M1167" s="81" t="n">
        <x:v>230.30222219058663</x:v>
      </x:c>
      <x:c r="N1167" s="81" t="n">
        <x:v>-0.8418218541556388</x:v>
      </x:c>
      <x:c r="O1167" s="23" t="n">
        <x:v>59</x:v>
      </x:c>
      <x:c r="P1167" s="23" t="n">
        <x:v>12</x:v>
      </x:c>
      <x:c r="Q1167" s="78" t="n">
        <x:v>46139</x:v>
      </x:c>
      <x:c r="R1167" s="23" t="str">
        <x:v>True</x:v>
      </x:c>
      <x:c r="S1167" s="23" t="str">
        <x:v>True</x:v>
      </x:c>
      <x:c r="T1167" s="23" t="str">
        <x:v>False</x:v>
      </x:c>
    </x:row>
    <x:row r="1168">
      <x:c r="A1168" s="23" t="str">
        <x:v>total_calibration</x:v>
      </x:c>
      <x:c r="B1168" s="23" t="n">
        <x:v>7</x:v>
      </x:c>
      <x:c r="C1168" s="23" t="str">
        <x:v>checkpoint:deepseek:deepseek-v4-pro</x:v>
      </x:c>
      <x:c r="D1168" s="23" t="str">
        <x:v>DeepSeek-V4-Pro</x:v>
      </x:c>
      <x:c r="E1168" s="23" t="str">
        <x:v>deepseek</x:v>
      </x:c>
      <x:c r="F1168" s="78" t="n">
        <x:v>46136</x:v>
      </x:c>
      <x:c r="G1168" s="78" t="n">
        <x:v>46142</x:v>
      </x:c>
      <x:c r="H1168" s="81" t="n">
        <x:v>0.6151828996322963</x:v>
      </x:c>
      <x:c r="I1168" s="81" t="n">
        <x:v>2.25175071808</x:v>
      </x:c>
      <x:c r="J1168" s="23" t="str">
        <x:v>total_b</x:v>
      </x:c>
      <x:c r="K1168" s="23" t="str">
        <x:v>date_current_price_nonprospective</x:v>
      </x:c>
      <x:c r="L1168" s="81" t="n">
        <x:v>1600</x:v>
      </x:c>
      <x:c r="M1168" s="81" t="n">
        <x:v>854.749067589475</x:v>
      </x:c>
      <x:c r="N1168" s="81" t="n">
        <x:v>-0.27228134694098277</x:v>
      </x:c>
      <x:c r="O1168" s="23" t="n">
        <x:v>59</x:v>
      </x:c>
      <x:c r="P1168" s="23" t="n">
        <x:v>12</x:v>
      </x:c>
      <x:c r="Q1168" s="78" t="n">
        <x:v>46139</x:v>
      </x:c>
      <x:c r="R1168" s="23" t="str">
        <x:v>True</x:v>
      </x:c>
      <x:c r="S1168" s="23" t="str">
        <x:v>True</x:v>
      </x:c>
      <x:c r="T1168" s="23" t="str">
        <x:v>True</x:v>
      </x:c>
    </x:row>
    <x:row r="1169">
      <x:c r="A1169" s="23" t="str">
        <x:v>total_calibration</x:v>
      </x:c>
      <x:c r="B1169" s="23" t="n">
        <x:v>7</x:v>
      </x:c>
      <x:c r="C1169" s="23" t="str">
        <x:v>checkpoint:epoch:mistral-medium-3-5</x:v>
      </x:c>
      <x:c r="D1169" s="23" t="str">
        <x:v>Mistral Medium 3.5</x:v>
      </x:c>
      <x:c r="E1169" s="23" t="str">
        <x:v>mistralai</x:v>
      </x:c>
      <x:c r="F1169" s="78" t="n">
        <x:v>46141</x:v>
      </x:c>
      <x:c r="G1169" s="78" t="n">
        <x:v>46153</x:v>
      </x:c>
      <x:c r="H1169" s="81" t="n">
        <x:v>3.3541019662496847</x:v>
      </x:c>
      <x:c r="I1169" s="81" t="n">
        <x:v>3.35410196625</x:v>
      </x:c>
      <x:c r="J1169" s="23" t="str">
        <x:v>total_b</x:v>
      </x:c>
      <x:c r="K1169" s="23" t="str">
        <x:v>date_only</x:v>
      </x:c>
      <x:c r="L1169" s="81" t="n">
        <x:v>128</x:v>
      </x:c>
      <x:c r="M1169" s="81" t="n">
        <x:v>201.13159163982868</x:v>
      </x:c>
      <x:c r="N1169" s="81" t="n">
        <x:v>0.19627032072656012</x:v>
      </x:c>
      <x:c r="O1169" s="23" t="n">
        <x:v>59</x:v>
      </x:c>
      <x:c r="P1169" s="23" t="n">
        <x:v>12</x:v>
      </x:c>
      <x:c r="Q1169" s="78" t="n">
        <x:v>46142</x:v>
      </x:c>
      <x:c r="R1169" s="23" t="str">
        <x:v>True</x:v>
      </x:c>
      <x:c r="S1169" s="23" t="str">
        <x:v>True</x:v>
      </x:c>
      <x:c r="T1169" s="23" t="str">
        <x:v>False</x:v>
      </x:c>
    </x:row>
    <x:row r="1170">
      <x:c r="A1170" s="23" t="str">
        <x:v>total_calibration</x:v>
      </x:c>
      <x:c r="B1170" s="23" t="n">
        <x:v>7</x:v>
      </x:c>
      <x:c r="C1170" s="23" t="str">
        <x:v>checkpoint:epoch:mistral-medium-3-5</x:v>
      </x:c>
      <x:c r="D1170" s="23" t="str">
        <x:v>Mistral Medium 3.5</x:v>
      </x:c>
      <x:c r="E1170" s="23" t="str">
        <x:v>mistralai</x:v>
      </x:c>
      <x:c r="F1170" s="78" t="n">
        <x:v>46141</x:v>
      </x:c>
      <x:c r="G1170" s="78" t="n">
        <x:v>46153</x:v>
      </x:c>
      <x:c r="H1170" s="81" t="n">
        <x:v>3.3541019662496847</x:v>
      </x:c>
      <x:c r="I1170" s="81" t="n">
        <x:v>3.35410196625</x:v>
      </x:c>
      <x:c r="J1170" s="23" t="str">
        <x:v>total_b</x:v>
      </x:c>
      <x:c r="K1170" s="23" t="str">
        <x:v>date_historical_price</x:v>
      </x:c>
      <x:c r="L1170" s="81" t="n">
        <x:v>128</x:v>
      </x:c>
      <x:c r="M1170" s="81" t="n">
        <x:v>1541.8442078150888</x:v>
      </x:c>
      <x:c r="N1170" s="81" t="n">
        <x:v>1.0808305239734408</x:v>
      </x:c>
      <x:c r="O1170" s="23" t="n">
        <x:v>59</x:v>
      </x:c>
      <x:c r="P1170" s="23" t="n">
        <x:v>12</x:v>
      </x:c>
      <x:c r="Q1170" s="78" t="n">
        <x:v>46142</x:v>
      </x:c>
      <x:c r="R1170" s="23" t="str">
        <x:v>True</x:v>
      </x:c>
      <x:c r="S1170" s="23" t="str">
        <x:v>True</x:v>
      </x:c>
      <x:c r="T1170" s="23" t="str">
        <x:v>False</x:v>
      </x:c>
    </x:row>
    <x:row r="1171">
      <x:c r="A1171" s="23" t="str">
        <x:v>total_calibration</x:v>
      </x:c>
      <x:c r="B1171" s="23" t="n">
        <x:v>7</x:v>
      </x:c>
      <x:c r="C1171" s="23" t="str">
        <x:v>checkpoint:epoch:mistral-medium-3-5</x:v>
      </x:c>
      <x:c r="D1171" s="23" t="str">
        <x:v>Mistral Medium 3.5</x:v>
      </x:c>
      <x:c r="E1171" s="23" t="str">
        <x:v>mistralai</x:v>
      </x:c>
      <x:c r="F1171" s="78" t="n">
        <x:v>46141</x:v>
      </x:c>
      <x:c r="G1171" s="78" t="n">
        <x:v>46153</x:v>
      </x:c>
      <x:c r="H1171" s="81" t="n">
        <x:v>3.3541019662496847</x:v>
      </x:c>
      <x:c r="I1171" s="81" t="n">
        <x:v>3.35410196625</x:v>
      </x:c>
      <x:c r="J1171" s="23" t="str">
        <x:v>total_b</x:v>
      </x:c>
      <x:c r="K1171" s="23" t="str">
        <x:v>date_current_price_nonprospective</x:v>
      </x:c>
      <x:c r="L1171" s="81" t="n">
        <x:v>128</x:v>
      </x:c>
      <x:c r="M1171" s="81" t="n">
        <x:v>1708.566428152788</x:v>
      </x:c>
      <x:c r="N1171" s="81" t="n">
        <x:v>1.1254218989533267</x:v>
      </x:c>
      <x:c r="O1171" s="23" t="n">
        <x:v>59</x:v>
      </x:c>
      <x:c r="P1171" s="23" t="n">
        <x:v>12</x:v>
      </x:c>
      <x:c r="Q1171" s="78" t="n">
        <x:v>46142</x:v>
      </x:c>
      <x:c r="R1171" s="23" t="str">
        <x:v>True</x:v>
      </x:c>
      <x:c r="S1171" s="23" t="str">
        <x:v>True</x:v>
      </x:c>
      <x:c r="T1171" s="23" t="str">
        <x:v>True</x:v>
      </x:c>
    </x:row>
    <x:row r="1172">
      <x:c r="A1172" s="23" t="str">
        <x:v>total_calibration</x:v>
      </x:c>
      <x:c r="B1172" s="23" t="n">
        <x:v>7</x:v>
      </x:c>
      <x:c r="C1172" s="23" t="str">
        <x:v>checkpoint:epoch:tencent-hy3-preview</x:v>
      </x:c>
      <x:c r="D1172" s="23" t="str">
        <x:v>Tencent Hy3 preview</x:v>
      </x:c>
      <x:c r="E1172" s="23" t="str">
        <x:v>tencent</x:v>
      </x:c>
      <x:c r="F1172" s="78" t="n">
        <x:v>46135</x:v>
      </x:c>
      <x:c r="G1172" s="78" t="n">
        <x:v>46157</x:v>
      </x:c>
      <x:c r="H1172" s="81" t="n">
        <x:v>0.13099618315050252</x:v>
      </x:c>
      <x:c r="I1172" s="81" t="n">
        <x:v>0.115021737076</x:v>
      </x:c>
      <x:c r="J1172" s="23" t="str">
        <x:v>total_b</x:v>
      </x:c>
      <x:c r="K1172" s="23" t="str">
        <x:v>date_only</x:v>
      </x:c>
      <x:c r="L1172" s="81" t="n">
        <x:v>295</x:v>
      </x:c>
      <x:c r="M1172" s="81" t="n">
        <x:v>173.6949674327526</x:v>
      </x:c>
      <x:c r="N1172" s="81" t="n">
        <x:v>-0.2300347804202274</x:v>
      </x:c>
      <x:c r="O1172" s="23" t="n">
        <x:v>69</x:v>
      </x:c>
      <x:c r="P1172" s="23" t="n">
        <x:v>13</x:v>
      </x:c>
      <x:c r="Q1172" s="78" t="n">
        <x:v>46153</x:v>
      </x:c>
      <x:c r="R1172" s="23" t="str">
        <x:v>True</x:v>
      </x:c>
      <x:c r="S1172" s="23" t="str">
        <x:v>True</x:v>
      </x:c>
      <x:c r="T1172" s="23" t="str">
        <x:v>False</x:v>
      </x:c>
    </x:row>
    <x:row r="1173">
      <x:c r="A1173" s="23" t="str">
        <x:v>total_calibration</x:v>
      </x:c>
      <x:c r="B1173" s="23" t="n">
        <x:v>7</x:v>
      </x:c>
      <x:c r="C1173" s="23" t="str">
        <x:v>checkpoint:epoch:tencent-hy3-preview</x:v>
      </x:c>
      <x:c r="D1173" s="23" t="str">
        <x:v>Tencent Hy3 preview</x:v>
      </x:c>
      <x:c r="E1173" s="23" t="str">
        <x:v>tencent</x:v>
      </x:c>
      <x:c r="F1173" s="78" t="n">
        <x:v>46135</x:v>
      </x:c>
      <x:c r="G1173" s="78" t="n">
        <x:v>46157</x:v>
      </x:c>
      <x:c r="H1173" s="81" t="n">
        <x:v>0.13099618315050252</x:v>
      </x:c>
      <x:c r="I1173" s="81" t="n">
        <x:v>0.115021737076</x:v>
      </x:c>
      <x:c r="J1173" s="23" t="str">
        <x:v>total_b</x:v>
      </x:c>
      <x:c r="K1173" s="23" t="str">
        <x:v>date_historical_price</x:v>
      </x:c>
      <x:c r="L1173" s="81" t="n">
        <x:v>295</x:v>
      </x:c>
      <x:c r="M1173" s="81" t="n">
        <x:v>58.07576782449076</x:v>
      </x:c>
      <x:c r="N1173" s="81" t="n">
        <x:v>-0.7058270556249595</x:v>
      </x:c>
      <x:c r="O1173" s="23" t="n">
        <x:v>69</x:v>
      </x:c>
      <x:c r="P1173" s="23" t="n">
        <x:v>13</x:v>
      </x:c>
      <x:c r="Q1173" s="78" t="n">
        <x:v>46153</x:v>
      </x:c>
      <x:c r="R1173" s="23" t="str">
        <x:v>True</x:v>
      </x:c>
      <x:c r="S1173" s="23" t="str">
        <x:v>True</x:v>
      </x:c>
      <x:c r="T1173" s="23" t="str">
        <x:v>False</x:v>
      </x:c>
    </x:row>
    <x:row r="1174">
      <x:c r="A1174" s="23" t="str">
        <x:v>total_calibration</x:v>
      </x:c>
      <x:c r="B1174" s="23" t="n">
        <x:v>7</x:v>
      </x:c>
      <x:c r="C1174" s="23" t="str">
        <x:v>checkpoint:epoch:tencent-hy3-preview</x:v>
      </x:c>
      <x:c r="D1174" s="23" t="str">
        <x:v>Tencent Hy3 preview</x:v>
      </x:c>
      <x:c r="E1174" s="23" t="str">
        <x:v>tencent</x:v>
      </x:c>
      <x:c r="F1174" s="78" t="n">
        <x:v>46135</x:v>
      </x:c>
      <x:c r="G1174" s="78" t="n">
        <x:v>46157</x:v>
      </x:c>
      <x:c r="H1174" s="81" t="n">
        <x:v>0.13099618315050252</x:v>
      </x:c>
      <x:c r="I1174" s="81" t="n">
        <x:v>0.115021737076</x:v>
      </x:c>
      <x:c r="J1174" s="23" t="str">
        <x:v>total_b</x:v>
      </x:c>
      <x:c r="K1174" s="23" t="str">
        <x:v>date_current_price_nonprospective</x:v>
      </x:c>
      <x:c r="L1174" s="81" t="n">
        <x:v>295</x:v>
      </x:c>
      <x:c r="M1174" s="81" t="n">
        <x:v>42.03891022649298</x:v>
      </x:c>
      <x:c r="N1174" s="81" t="n">
        <x:v>-0.8461705666798799</x:v>
      </x:c>
      <x:c r="O1174" s="23" t="n">
        <x:v>69</x:v>
      </x:c>
      <x:c r="P1174" s="23" t="n">
        <x:v>13</x:v>
      </x:c>
      <x:c r="Q1174" s="78" t="n">
        <x:v>46153</x:v>
      </x:c>
      <x:c r="R1174" s="23" t="str">
        <x:v>True</x:v>
      </x:c>
      <x:c r="S1174" s="23" t="str">
        <x:v>True</x:v>
      </x:c>
      <x:c r="T1174" s="23" t="str">
        <x:v>True</x:v>
      </x:c>
    </x:row>
    <x:row r="1175">
      <x:c r="A1175" s="23" t="str">
        <x:v>total_calibration</x:v>
      </x:c>
      <x:c r="B1175" s="23" t="n">
        <x:v>7</x:v>
      </x:c>
      <x:c r="C1175" s="23" t="str">
        <x:v>checkpoint:epoch:nemotron-3-ultra</x:v>
      </x:c>
      <x:c r="D1175" s="23" t="str">
        <x:v>Nemotron 3 Ultra</x:v>
      </x:c>
      <x:c r="E1175" s="23" t="str">
        <x:v>nvidia</x:v>
      </x:c>
      <x:c r="F1175" s="78" t="n">
        <x:v>46177</x:v>
      </x:c>
      <x:c r="G1175" s="78" t="n">
        <x:v>46184</x:v>
      </x:c>
      <x:c r="H1175" s="81" t="n">
        <x:v>1.118033988749895</x:v>
      </x:c>
      <x:c r="I1175" s="81" t="n">
        <x:v>1.29877124297</x:v>
      </x:c>
      <x:c r="J1175" s="23" t="str">
        <x:v>total_b</x:v>
      </x:c>
      <x:c r="K1175" s="23" t="str">
        <x:v>date_only</x:v>
      </x:c>
      <x:c r="L1175" s="81" t="n">
        <x:v>550</x:v>
      </x:c>
      <x:c r="M1175" s="81" t="n">
        <x:v>269.6844503532418</x:v>
      </x:c>
      <x:c r="N1175" s="81" t="n">
        <x:v>-0.3095067831617346</x:v>
      </x:c>
      <x:c r="O1175" s="23" t="n">
        <x:v>68</x:v>
      </x:c>
      <x:c r="P1175" s="23" t="n">
        <x:v>13</x:v>
      </x:c>
      <x:c r="Q1175" s="78" t="n">
        <x:v>46157</x:v>
      </x:c>
      <x:c r="R1175" s="23" t="str">
        <x:v>True</x:v>
      </x:c>
      <x:c r="S1175" s="23" t="str">
        <x:v>True</x:v>
      </x:c>
      <x:c r="T1175" s="23" t="str">
        <x:v>False</x:v>
      </x:c>
    </x:row>
    <x:row r="1176">
      <x:c r="A1176" s="23" t="str">
        <x:v>total_calibration</x:v>
      </x:c>
      <x:c r="B1176" s="23" t="n">
        <x:v>7</x:v>
      </x:c>
      <x:c r="C1176" s="23" t="str">
        <x:v>checkpoint:epoch:nemotron-3-ultra</x:v>
      </x:c>
      <x:c r="D1176" s="23" t="str">
        <x:v>Nemotron 3 Ultra</x:v>
      </x:c>
      <x:c r="E1176" s="23" t="str">
        <x:v>nvidia</x:v>
      </x:c>
      <x:c r="F1176" s="78" t="n">
        <x:v>46177</x:v>
      </x:c>
      <x:c r="G1176" s="78" t="n">
        <x:v>46184</x:v>
      </x:c>
      <x:c r="H1176" s="81" t="n">
        <x:v>1.118033988749895</x:v>
      </x:c>
      <x:c r="I1176" s="81" t="n">
        <x:v>1.29877124297</x:v>
      </x:c>
      <x:c r="J1176" s="23" t="str">
        <x:v>total_b</x:v>
      </x:c>
      <x:c r="K1176" s="23" t="str">
        <x:v>date_historical_price</x:v>
      </x:c>
      <x:c r="L1176" s="81" t="n">
        <x:v>550</x:v>
      </x:c>
      <x:c r="M1176" s="81" t="n">
        <x:v>719.7071160442707</x:v>
      </x:c>
      <x:c r="N1176" s="81" t="n">
        <x:v>0.1167931072650588</x:v>
      </x:c>
      <x:c r="O1176" s="23" t="n">
        <x:v>68</x:v>
      </x:c>
      <x:c r="P1176" s="23" t="n">
        <x:v>13</x:v>
      </x:c>
      <x:c r="Q1176" s="78" t="n">
        <x:v>46157</x:v>
      </x:c>
      <x:c r="R1176" s="23" t="str">
        <x:v>True</x:v>
      </x:c>
      <x:c r="S1176" s="23" t="str">
        <x:v>True</x:v>
      </x:c>
      <x:c r="T1176" s="23" t="str">
        <x:v>False</x:v>
      </x:c>
    </x:row>
    <x:row r="1177">
      <x:c r="A1177" s="23" t="str">
        <x:v>total_calibration</x:v>
      </x:c>
      <x:c r="B1177" s="23" t="n">
        <x:v>7</x:v>
      </x:c>
      <x:c r="C1177" s="23" t="str">
        <x:v>checkpoint:epoch:nemotron-3-ultra</x:v>
      </x:c>
      <x:c r="D1177" s="23" t="str">
        <x:v>Nemotron 3 Ultra</x:v>
      </x:c>
      <x:c r="E1177" s="23" t="str">
        <x:v>nvidia</x:v>
      </x:c>
      <x:c r="F1177" s="78" t="n">
        <x:v>46177</x:v>
      </x:c>
      <x:c r="G1177" s="78" t="n">
        <x:v>46184</x:v>
      </x:c>
      <x:c r="H1177" s="81" t="n">
        <x:v>1.118033988749895</x:v>
      </x:c>
      <x:c r="I1177" s="81" t="n">
        <x:v>1.29877124297</x:v>
      </x:c>
      <x:c r="J1177" s="23" t="str">
        <x:v>total_b</x:v>
      </x:c>
      <x:c r="K1177" s="23" t="str">
        <x:v>date_current_price_nonprospective</x:v>
      </x:c>
      <x:c r="L1177" s="81" t="n">
        <x:v>550</x:v>
      </x:c>
      <x:c r="M1177" s="81" t="n">
        <x:v>875.9055083242874</x:v>
      </x:c>
      <x:c r="N1177" s="81" t="n">
        <x:v>0.20209456801311568</x:v>
      </x:c>
      <x:c r="O1177" s="23" t="n">
        <x:v>68</x:v>
      </x:c>
      <x:c r="P1177" s="23" t="n">
        <x:v>13</x:v>
      </x:c>
      <x:c r="Q1177" s="78" t="n">
        <x:v>46157</x:v>
      </x:c>
      <x:c r="R1177" s="23" t="str">
        <x:v>True</x:v>
      </x:c>
      <x:c r="S1177" s="23" t="str">
        <x:v>True</x:v>
      </x:c>
      <x:c r="T1177" s="23" t="str">
        <x:v>True</x:v>
      </x:c>
    </x:row>
    <x:row r="1178">
      <x:c r="A1178" s="23" t="str">
        <x:v>total_calibration</x:v>
      </x:c>
      <x:c r="B1178" s="23" t="n">
        <x:v>7</x:v>
      </x:c>
      <x:c r="C1178" s="23" t="str">
        <x:v>checkpoint:moonshot:kimi-k2-7-code</x:v>
      </x:c>
      <x:c r="D1178" s="23" t="str">
        <x:v>Kimi K2.7 Code</x:v>
      </x:c>
      <x:c r="E1178" s="23" t="str">
        <x:v>moonshotai</x:v>
      </x:c>
      <x:c r="F1178" s="78" t="n">
        <x:v>46185</x:v>
      </x:c>
      <x:c r="G1178" s="78" t="n">
        <x:v>46191</x:v>
      </x:c>
      <x:c r="H1178" s="81" t="n">
        <x:v>1.620185174601965</x:v>
      </x:c>
      <x:c r="I1178" s="81" t="n">
        <x:v>1.91037169158</x:v>
      </x:c>
      <x:c r="J1178" s="23" t="str">
        <x:v>total_b</x:v>
      </x:c>
      <x:c r="K1178" s="23" t="str">
        <x:v>date_only</x:v>
      </x:c>
      <x:c r="L1178" s="81" t="n">
        <x:v>1040</x:v>
      </x:c>
      <x:c r="M1178" s="81" t="n">
        <x:v>195.76999616051646</x:v>
      </x:c>
      <x:c r="N1178" s="81" t="n">
        <x:v>-0.725287206992051</x:v>
      </x:c>
      <x:c r="O1178" s="23" t="n">
        <x:v>67</x:v>
      </x:c>
      <x:c r="P1178" s="23" t="n">
        <x:v>13</x:v>
      </x:c>
      <x:c r="Q1178" s="78" t="n">
        <x:v>46184</x:v>
      </x:c>
      <x:c r="R1178" s="23" t="str">
        <x:v>True</x:v>
      </x:c>
      <x:c r="S1178" s="23" t="str">
        <x:v>True</x:v>
      </x:c>
      <x:c r="T1178" s="23" t="str">
        <x:v>False</x:v>
      </x:c>
    </x:row>
    <x:row r="1179">
      <x:c r="A1179" s="23" t="str">
        <x:v>total_calibration</x:v>
      </x:c>
      <x:c r="B1179" s="23" t="n">
        <x:v>7</x:v>
      </x:c>
      <x:c r="C1179" s="23" t="str">
        <x:v>checkpoint:moonshot:kimi-k2-7-code</x:v>
      </x:c>
      <x:c r="D1179" s="23" t="str">
        <x:v>Kimi K2.7 Code</x:v>
      </x:c>
      <x:c r="E1179" s="23" t="str">
        <x:v>moonshotai</x:v>
      </x:c>
      <x:c r="F1179" s="78" t="n">
        <x:v>46185</x:v>
      </x:c>
      <x:c r="G1179" s="78" t="n">
        <x:v>46191</x:v>
      </x:c>
      <x:c r="H1179" s="81" t="n">
        <x:v>1.620185174601965</x:v>
      </x:c>
      <x:c r="I1179" s="81" t="n">
        <x:v>1.91037169158</x:v>
      </x:c>
      <x:c r="J1179" s="23" t="str">
        <x:v>total_b</x:v>
      </x:c>
      <x:c r="K1179" s="23" t="str">
        <x:v>date_historical_price</x:v>
      </x:c>
      <x:c r="L1179" s="81" t="n">
        <x:v>1040</x:v>
      </x:c>
      <x:c r="M1179" s="81" t="n">
        <x:v>806.187213284262</x:v>
      </x:c>
      <x:c r="N1179" s="81" t="n">
        <x:v>-0.11059743365357298</x:v>
      </x:c>
      <x:c r="O1179" s="23" t="n">
        <x:v>67</x:v>
      </x:c>
      <x:c r="P1179" s="23" t="n">
        <x:v>13</x:v>
      </x:c>
      <x:c r="Q1179" s="78" t="n">
        <x:v>46184</x:v>
      </x:c>
      <x:c r="R1179" s="23" t="str">
        <x:v>True</x:v>
      </x:c>
      <x:c r="S1179" s="23" t="str">
        <x:v>True</x:v>
      </x:c>
      <x:c r="T1179" s="23" t="str">
        <x:v>False</x:v>
      </x:c>
    </x:row>
    <x:row r="1180">
      <x:c r="A1180" s="23" t="str">
        <x:v>total_calibration</x:v>
      </x:c>
      <x:c r="B1180" s="23" t="n">
        <x:v>7</x:v>
      </x:c>
      <x:c r="C1180" s="23" t="str">
        <x:v>checkpoint:moonshot:kimi-k2-7-code</x:v>
      </x:c>
      <x:c r="D1180" s="23" t="str">
        <x:v>Kimi K2.7 Code</x:v>
      </x:c>
      <x:c r="E1180" s="23" t="str">
        <x:v>moonshotai</x:v>
      </x:c>
      <x:c r="F1180" s="78" t="n">
        <x:v>46185</x:v>
      </x:c>
      <x:c r="G1180" s="78" t="n">
        <x:v>46191</x:v>
      </x:c>
      <x:c r="H1180" s="81" t="n">
        <x:v>1.620185174601965</x:v>
      </x:c>
      <x:c r="I1180" s="81" t="n">
        <x:v>1.91037169158</x:v>
      </x:c>
      <x:c r="J1180" s="23" t="str">
        <x:v>total_b</x:v>
      </x:c>
      <x:c r="K1180" s="23" t="str">
        <x:v>date_current_price_nonprospective</x:v>
      </x:c>
      <x:c r="L1180" s="81" t="n">
        <x:v>1040</x:v>
      </x:c>
      <x:c r="M1180" s="81" t="n">
        <x:v>976.9561900966056</x:v>
      </x:c>
      <x:c r="N1180" s="81" t="n">
        <x:v>-0.027158250325036385</x:v>
      </x:c>
      <x:c r="O1180" s="23" t="n">
        <x:v>67</x:v>
      </x:c>
      <x:c r="P1180" s="23" t="n">
        <x:v>13</x:v>
      </x:c>
      <x:c r="Q1180" s="78" t="n">
        <x:v>46184</x:v>
      </x:c>
      <x:c r="R1180" s="23" t="str">
        <x:v>True</x:v>
      </x:c>
      <x:c r="S1180" s="23" t="str">
        <x:v>True</x:v>
      </x:c>
      <x:c r="T1180" s="23" t="str">
        <x:v>True</x:v>
      </x:c>
    </x:row>
    <x:row r="1181">
      <x:c r="A1181" s="23" t="str">
        <x:v>total_calibration</x:v>
      </x:c>
      <x:c r="B1181" s="23" t="n">
        <x:v>7</x:v>
      </x:c>
      <x:c r="C1181" s="23" t="str">
        <x:v>checkpoint:z-ai-zhipu-ai:glm-5-2</x:v>
      </x:c>
      <x:c r="D1181" s="23" t="str">
        <x:v>GLM-5.2</x:v>
      </x:c>
      <x:c r="E1181" s="23" t="str">
        <x:v>z-ai</x:v>
      </x:c>
      <x:c r="F1181" s="78" t="n">
        <x:v>46189</x:v>
      </x:c>
      <x:c r="G1181" s="78" t="n">
        <x:v>46196</x:v>
      </x:c>
      <x:c r="H1181" s="81" t="n">
        <x:v>2.2181073012818833</x:v>
      </x:c>
      <x:c r="I1181" s="81" t="n">
        <x:v>2.23374125628</x:v>
      </x:c>
      <x:c r="J1181" s="23" t="str">
        <x:v>total_b</x:v>
      </x:c>
      <x:c r="K1181" s="23" t="str">
        <x:v>date_only</x:v>
      </x:c>
      <x:c r="L1181" s="81" t="n">
        <x:v>744</x:v>
      </x:c>
      <x:c r="M1181" s="81" t="n">
        <x:v>249.98380001292333</x:v>
      </x:c>
      <x:c r="N1181" s="81" t="n">
        <x:v>-0.4736610700456662</x:v>
      </x:c>
      <x:c r="O1181" s="23" t="n">
        <x:v>64</x:v>
      </x:c>
      <x:c r="P1181" s="23" t="n">
        <x:v>13</x:v>
      </x:c>
      <x:c r="Q1181" s="78" t="n">
        <x:v>46191</x:v>
      </x:c>
      <x:c r="R1181" s="23" t="str">
        <x:v>True</x:v>
      </x:c>
      <x:c r="S1181" s="23" t="str">
        <x:v>True</x:v>
      </x:c>
      <x:c r="T1181" s="23" t="str">
        <x:v>False</x:v>
      </x:c>
    </x:row>
    <x:row r="1182">
      <x:c r="A1182" s="23" t="str">
        <x:v>total_calibration</x:v>
      </x:c>
      <x:c r="B1182" s="23" t="n">
        <x:v>7</x:v>
      </x:c>
      <x:c r="C1182" s="23" t="str">
        <x:v>checkpoint:z-ai-zhipu-ai:glm-5-2</x:v>
      </x:c>
      <x:c r="D1182" s="23" t="str">
        <x:v>GLM-5.2</x:v>
      </x:c>
      <x:c r="E1182" s="23" t="str">
        <x:v>z-ai</x:v>
      </x:c>
      <x:c r="F1182" s="78" t="n">
        <x:v>46189</x:v>
      </x:c>
      <x:c r="G1182" s="78" t="n">
        <x:v>46196</x:v>
      </x:c>
      <x:c r="H1182" s="81" t="n">
        <x:v>2.2181073012818833</x:v>
      </x:c>
      <x:c r="I1182" s="81" t="n">
        <x:v>2.23374125628</x:v>
      </x:c>
      <x:c r="J1182" s="23" t="str">
        <x:v>total_b</x:v>
      </x:c>
      <x:c r="K1182" s="23" t="str">
        <x:v>date_historical_price</x:v>
      </x:c>
      <x:c r="L1182" s="81" t="n">
        <x:v>744</x:v>
      </x:c>
      <x:c r="M1182" s="81" t="n">
        <x:v>1269.5818320107437</x:v>
      </x:c>
      <x:c r="N1182" s="81" t="n">
        <x:v>0.23208776339787535</x:v>
      </x:c>
      <x:c r="O1182" s="23" t="n">
        <x:v>64</x:v>
      </x:c>
      <x:c r="P1182" s="23" t="n">
        <x:v>13</x:v>
      </x:c>
      <x:c r="Q1182" s="78" t="n">
        <x:v>46191</x:v>
      </x:c>
      <x:c r="R1182" s="23" t="str">
        <x:v>True</x:v>
      </x:c>
      <x:c r="S1182" s="23" t="str">
        <x:v>True</x:v>
      </x:c>
      <x:c r="T1182" s="23" t="str">
        <x:v>False</x:v>
      </x:c>
    </x:row>
    <x:row r="1183">
      <x:c r="A1183" s="23" t="str">
        <x:v>total_calibration</x:v>
      </x:c>
      <x:c r="B1183" s="23" t="n">
        <x:v>7</x:v>
      </x:c>
      <x:c r="C1183" s="23" t="str">
        <x:v>checkpoint:z-ai-zhipu-ai:glm-5-2</x:v>
      </x:c>
      <x:c r="D1183" s="23" t="str">
        <x:v>GLM-5.2</x:v>
      </x:c>
      <x:c r="E1183" s="23" t="str">
        <x:v>z-ai</x:v>
      </x:c>
      <x:c r="F1183" s="78" t="n">
        <x:v>46189</x:v>
      </x:c>
      <x:c r="G1183" s="78" t="n">
        <x:v>46196</x:v>
      </x:c>
      <x:c r="H1183" s="81" t="n">
        <x:v>2.2181073012818833</x:v>
      </x:c>
      <x:c r="I1183" s="81" t="n">
        <x:v>2.23374125628</x:v>
      </x:c>
      <x:c r="J1183" s="23" t="str">
        <x:v>total_b</x:v>
      </x:c>
      <x:c r="K1183" s="23" t="str">
        <x:v>date_current_price_nonprospective</x:v>
      </x:c>
      <x:c r="L1183" s="81" t="n">
        <x:v>744</x:v>
      </x:c>
      <x:c r="M1183" s="81" t="n">
        <x:v>1376.494157714607</x:v>
      </x:c>
      <x:c r="N1183" s="81" t="n">
        <x:v>0.26720143690145626</x:v>
      </x:c>
      <x:c r="O1183" s="23" t="n">
        <x:v>64</x:v>
      </x:c>
      <x:c r="P1183" s="23" t="n">
        <x:v>13</x:v>
      </x:c>
      <x:c r="Q1183" s="78" t="n">
        <x:v>46191</x:v>
      </x:c>
      <x:c r="R1183" s="23" t="str">
        <x:v>True</x:v>
      </x:c>
      <x:c r="S1183" s="23" t="str">
        <x:v>True</x:v>
      </x:c>
      <x:c r="T1183" s="23" t="str">
        <x:v>True</x:v>
      </x:c>
    </x:row>
    <x:row r="1184">
      <x:c r="A1184" s="23" t="str">
        <x:v>active_label_common_panel</x:v>
      </x:c>
      <x:c r="B1184" s="23" t="n">
        <x:v>7</x:v>
      </x:c>
      <x:c r="C1184" s="23" t="str">
        <x:v>checkpoint:epoch:kimi-k2</x:v>
      </x:c>
      <x:c r="D1184" s="23" t="str">
        <x:v>Kimi K2</x:v>
      </x:c>
      <x:c r="E1184" s="23" t="str">
        <x:v>kimi</x:v>
      </x:c>
      <x:c r="F1184" s="78" t="n">
        <x:v>45849</x:v>
      </x:c>
      <x:c r="G1184" s="78" t="n">
        <x:v>45856</x:v>
      </x:c>
      <x:c r="H1184" s="81" t="n">
        <x:v>0.5904235767650206</x:v>
      </x:c>
      <x:c r="I1184" s="81" t="n">
        <x:v>1.14498908292</x:v>
      </x:c>
      <x:c r="J1184" s="23" t="str">
        <x:v>active_b</x:v>
      </x:c>
      <x:c r="K1184" s="23" t="str">
        <x:v>date_historical_price</x:v>
      </x:c>
      <x:c r="L1184" s="81" t="n">
        <x:v>32.6</x:v>
      </x:c>
      <x:c r="M1184" s="81" t="n">
        <x:v>29.811254378149126</x:v>
      </x:c>
      <x:c r="N1184" s="81" t="n">
        <x:v>-0.03883734969626097</x:v>
      </x:c>
      <x:c r="O1184" s="23" t="n">
        <x:v>14</x:v>
      </x:c>
      <x:c r="P1184" s="23" t="n">
        <x:v>5</x:v>
      </x:c>
      <x:c r="Q1184" s="78" t="n">
        <x:v>45838</x:v>
      </x:c>
      <x:c r="R1184" s="23" t="str">
        <x:v>True</x:v>
      </x:c>
      <x:c r="S1184" s="23" t="str">
        <x:v>True</x:v>
      </x:c>
      <x:c r="T1184" s="23" t="str">
        <x:v>False</x:v>
      </x:c>
    </x:row>
    <x:row r="1185">
      <x:c r="A1185" s="23" t="str">
        <x:v>active_label_common_panel</x:v>
      </x:c>
      <x:c r="B1185" s="23" t="n">
        <x:v>7</x:v>
      </x:c>
      <x:c r="C1185" s="23" t="str">
        <x:v>checkpoint:epoch:kimi-k2</x:v>
      </x:c>
      <x:c r="D1185" s="23" t="str">
        <x:v>Kimi K2</x:v>
      </x:c>
      <x:c r="E1185" s="23" t="str">
        <x:v>kimi</x:v>
      </x:c>
      <x:c r="F1185" s="78" t="n">
        <x:v>45849</x:v>
      </x:c>
      <x:c r="G1185" s="78" t="n">
        <x:v>45856</x:v>
      </x:c>
      <x:c r="H1185" s="81" t="n">
        <x:v>0.5904235767650206</x:v>
      </x:c>
      <x:c r="I1185" s="81" t="n">
        <x:v>1.14498908292</x:v>
      </x:c>
      <x:c r="J1185" s="23" t="str">
        <x:v>active_b</x:v>
      </x:c>
      <x:c r="K1185" s="23" t="str">
        <x:v>score_date</x:v>
      </x:c>
      <x:c r="L1185" s="81" t="n">
        <x:v>32.6</x:v>
      </x:c>
      <x:c r="M1185" s="81" t="n">
        <x:v>29.887432128123436</x:v>
      </x:c>
      <x:c r="N1185" s="81" t="n">
        <x:v>-0.03772899718969333</x:v>
      </x:c>
      <x:c r="O1185" s="23" t="n">
        <x:v>14</x:v>
      </x:c>
      <x:c r="P1185" s="23" t="n">
        <x:v>5</x:v>
      </x:c>
      <x:c r="Q1185" s="78" t="n">
        <x:v>45838</x:v>
      </x:c>
      <x:c r="R1185" s="23" t="str">
        <x:v>True</x:v>
      </x:c>
      <x:c r="S1185" s="23" t="str">
        <x:v>True</x:v>
      </x:c>
      <x:c r="T1185" s="23" t="str">
        <x:v>False</x:v>
      </x:c>
    </x:row>
    <x:row r="1186">
      <x:c r="A1186" s="23" t="str">
        <x:v>active_label_common_panel</x:v>
      </x:c>
      <x:c r="B1186" s="23" t="n">
        <x:v>7</x:v>
      </x:c>
      <x:c r="C1186" s="23" t="str">
        <x:v>checkpoint:epoch:kimi-k2</x:v>
      </x:c>
      <x:c r="D1186" s="23" t="str">
        <x:v>Kimi K2</x:v>
      </x:c>
      <x:c r="E1186" s="23" t="str">
        <x:v>kimi</x:v>
      </x:c>
      <x:c r="F1186" s="78" t="n">
        <x:v>45849</x:v>
      </x:c>
      <x:c r="G1186" s="78" t="n">
        <x:v>45856</x:v>
      </x:c>
      <x:c r="H1186" s="81" t="n">
        <x:v>0.5904235767650206</x:v>
      </x:c>
      <x:c r="I1186" s="81" t="n">
        <x:v>1.14498908292</x:v>
      </x:c>
      <x:c r="J1186" s="23" t="str">
        <x:v>active_b</x:v>
      </x:c>
      <x:c r="K1186" s="23" t="str">
        <x:v>score_date_historical_price</x:v>
      </x:c>
      <x:c r="L1186" s="81" t="n">
        <x:v>32.6</x:v>
      </x:c>
      <x:c r="M1186" s="81" t="n">
        <x:v>29.08780228834843</x:v>
      </x:c>
      <x:c r="N1186" s="81" t="n">
        <x:v>-0.04950669044338885</x:v>
      </x:c>
      <x:c r="O1186" s="23" t="n">
        <x:v>14</x:v>
      </x:c>
      <x:c r="P1186" s="23" t="n">
        <x:v>5</x:v>
      </x:c>
      <x:c r="Q1186" s="78" t="n">
        <x:v>45838</x:v>
      </x:c>
      <x:c r="R1186" s="23" t="str">
        <x:v>True</x:v>
      </x:c>
      <x:c r="S1186" s="23" t="str">
        <x:v>True</x:v>
      </x:c>
      <x:c r="T1186" s="23" t="str">
        <x:v>False</x:v>
      </x:c>
    </x:row>
    <x:row r="1187">
      <x:c r="A1187" s="23" t="str">
        <x:v>active_label_common_panel</x:v>
      </x:c>
      <x:c r="B1187" s="23" t="n">
        <x:v>7</x:v>
      </x:c>
      <x:c r="C1187" s="23" t="str">
        <x:v>checkpoint:epoch:kimi-k2</x:v>
      </x:c>
      <x:c r="D1187" s="23" t="str">
        <x:v>Kimi K2</x:v>
      </x:c>
      <x:c r="E1187" s="23" t="str">
        <x:v>kimi</x:v>
      </x:c>
      <x:c r="F1187" s="78" t="n">
        <x:v>45849</x:v>
      </x:c>
      <x:c r="G1187" s="78" t="n">
        <x:v>45856</x:v>
      </x:c>
      <x:c r="H1187" s="81" t="n">
        <x:v>0.5904235767650206</x:v>
      </x:c>
      <x:c r="I1187" s="81" t="n">
        <x:v>1.14498908292</x:v>
      </x:c>
      <x:c r="J1187" s="23" t="str">
        <x:v>active_b</x:v>
      </x:c>
      <x:c r="K1187" s="23" t="str">
        <x:v>score_date_current_price_nonprospective</x:v>
      </x:c>
      <x:c r="L1187" s="81" t="n">
        <x:v>32.6</x:v>
      </x:c>
      <x:c r="M1187" s="81" t="n">
        <x:v>29.764703492258395</x:v>
      </x:c>
      <x:c r="N1187" s="81" t="n">
        <x:v>-0.03951603948009672</x:v>
      </x:c>
      <x:c r="O1187" s="23" t="n">
        <x:v>14</x:v>
      </x:c>
      <x:c r="P1187" s="23" t="n">
        <x:v>5</x:v>
      </x:c>
      <x:c r="Q1187" s="78" t="n">
        <x:v>45838</x:v>
      </x:c>
      <x:c r="R1187" s="23" t="str">
        <x:v>True</x:v>
      </x:c>
      <x:c r="S1187" s="23" t="str">
        <x:v>True</x:v>
      </x:c>
      <x:c r="T1187" s="23" t="str">
        <x:v>True</x:v>
      </x:c>
    </x:row>
    <x:row r="1188">
      <x:c r="A1188" s="23" t="str">
        <x:v>active_label_common_panel</x:v>
      </x:c>
      <x:c r="B1188" s="23" t="n">
        <x:v>7</x:v>
      </x:c>
      <x:c r="C1188" s="23" t="str">
        <x:v>checkpoint:epoch:kimi-k2</x:v>
      </x:c>
      <x:c r="D1188" s="23" t="str">
        <x:v>Kimi K2</x:v>
      </x:c>
      <x:c r="E1188" s="23" t="str">
        <x:v>kimi</x:v>
      </x:c>
      <x:c r="F1188" s="78" t="n">
        <x:v>45849</x:v>
      </x:c>
      <x:c r="G1188" s="78" t="n">
        <x:v>45856</x:v>
      </x:c>
      <x:c r="H1188" s="81" t="n">
        <x:v>0.5904235767650206</x:v>
      </x:c>
      <x:c r="I1188" s="81" t="n">
        <x:v>1.14498908292</x:v>
      </x:c>
      <x:c r="J1188" s="23" t="str">
        <x:v>total_b</x:v>
      </x:c>
      <x:c r="K1188" s="23" t="str">
        <x:v>date_historical_price</x:v>
      </x:c>
      <x:c r="L1188" s="81" t="n">
        <x:v>1040</x:v>
      </x:c>
      <x:c r="M1188" s="81" t="n">
        <x:v>787.8999157673334</x:v>
      </x:c>
      <x:c r="N1188" s="81" t="n">
        <x:v>-0.12056228524897927</x:v>
      </x:c>
      <x:c r="O1188" s="23" t="n">
        <x:v>14</x:v>
      </x:c>
      <x:c r="P1188" s="23" t="n">
        <x:v>5</x:v>
      </x:c>
      <x:c r="Q1188" s="78" t="n">
        <x:v>45838</x:v>
      </x:c>
      <x:c r="R1188" s="23" t="str">
        <x:v>True</x:v>
      </x:c>
      <x:c r="S1188" s="23" t="str">
        <x:v>True</x:v>
      </x:c>
      <x:c r="T1188" s="23" t="str">
        <x:v>False</x:v>
      </x:c>
    </x:row>
    <x:row r="1189">
      <x:c r="A1189" s="23" t="str">
        <x:v>active_label_common_panel</x:v>
      </x:c>
      <x:c r="B1189" s="23" t="n">
        <x:v>7</x:v>
      </x:c>
      <x:c r="C1189" s="23" t="str">
        <x:v>checkpoint:epoch:kimi-k2</x:v>
      </x:c>
      <x:c r="D1189" s="23" t="str">
        <x:v>Kimi K2</x:v>
      </x:c>
      <x:c r="E1189" s="23" t="str">
        <x:v>kimi</x:v>
      </x:c>
      <x:c r="F1189" s="78" t="n">
        <x:v>45849</x:v>
      </x:c>
      <x:c r="G1189" s="78" t="n">
        <x:v>45856</x:v>
      </x:c>
      <x:c r="H1189" s="81" t="n">
        <x:v>0.5904235767650206</x:v>
      </x:c>
      <x:c r="I1189" s="81" t="n">
        <x:v>1.14498908292</x:v>
      </x:c>
      <x:c r="J1189" s="23" t="str">
        <x:v>total_b</x:v>
      </x:c>
      <x:c r="K1189" s="23" t="str">
        <x:v>score_date</x:v>
      </x:c>
      <x:c r="L1189" s="81" t="n">
        <x:v>1040</x:v>
      </x:c>
      <x:c r="M1189" s="81" t="n">
        <x:v>649.6874333629387</x:v>
      </x:c>
      <x:c r="N1189" s="81" t="n">
        <x:v>-0.20432887283187826</x:v>
      </x:c>
      <x:c r="O1189" s="23" t="n">
        <x:v>14</x:v>
      </x:c>
      <x:c r="P1189" s="23" t="n">
        <x:v>5</x:v>
      </x:c>
      <x:c r="Q1189" s="78" t="n">
        <x:v>45838</x:v>
      </x:c>
      <x:c r="R1189" s="23" t="str">
        <x:v>True</x:v>
      </x:c>
      <x:c r="S1189" s="23" t="str">
        <x:v>True</x:v>
      </x:c>
      <x:c r="T1189" s="23" t="str">
        <x:v>False</x:v>
      </x:c>
    </x:row>
    <x:row r="1190">
      <x:c r="A1190" s="23" t="str">
        <x:v>active_label_common_panel</x:v>
      </x:c>
      <x:c r="B1190" s="23" t="n">
        <x:v>7</x:v>
      </x:c>
      <x:c r="C1190" s="23" t="str">
        <x:v>checkpoint:epoch:kimi-k2</x:v>
      </x:c>
      <x:c r="D1190" s="23" t="str">
        <x:v>Kimi K2</x:v>
      </x:c>
      <x:c r="E1190" s="23" t="str">
        <x:v>kimi</x:v>
      </x:c>
      <x:c r="F1190" s="78" t="n">
        <x:v>45849</x:v>
      </x:c>
      <x:c r="G1190" s="78" t="n">
        <x:v>45856</x:v>
      </x:c>
      <x:c r="H1190" s="81" t="n">
        <x:v>0.5904235767650206</x:v>
      </x:c>
      <x:c r="I1190" s="81" t="n">
        <x:v>1.14498908292</x:v>
      </x:c>
      <x:c r="J1190" s="23" t="str">
        <x:v>total_b</x:v>
      </x:c>
      <x:c r="K1190" s="23" t="str">
        <x:v>score_date_historical_price</x:v>
      </x:c>
      <x:c r="L1190" s="81" t="n">
        <x:v>1040</x:v>
      </x:c>
      <x:c r="M1190" s="81" t="n">
        <x:v>751.2223547371572</x:v>
      </x:c>
      <x:c r="N1190" s="81" t="n">
        <x:v>-0.14126483619283203</x:v>
      </x:c>
      <x:c r="O1190" s="23" t="n">
        <x:v>14</x:v>
      </x:c>
      <x:c r="P1190" s="23" t="n">
        <x:v>5</x:v>
      </x:c>
      <x:c r="Q1190" s="78" t="n">
        <x:v>45838</x:v>
      </x:c>
      <x:c r="R1190" s="23" t="str">
        <x:v>True</x:v>
      </x:c>
      <x:c r="S1190" s="23" t="str">
        <x:v>True</x:v>
      </x:c>
      <x:c r="T1190" s="23" t="str">
        <x:v>False</x:v>
      </x:c>
    </x:row>
    <x:row r="1191">
      <x:c r="A1191" s="23" t="str">
        <x:v>active_label_common_panel</x:v>
      </x:c>
      <x:c r="B1191" s="23" t="n">
        <x:v>7</x:v>
      </x:c>
      <x:c r="C1191" s="23" t="str">
        <x:v>checkpoint:epoch:kimi-k2</x:v>
      </x:c>
      <x:c r="D1191" s="23" t="str">
        <x:v>Kimi K2</x:v>
      </x:c>
      <x:c r="E1191" s="23" t="str">
        <x:v>kimi</x:v>
      </x:c>
      <x:c r="F1191" s="78" t="n">
        <x:v>45849</x:v>
      </x:c>
      <x:c r="G1191" s="78" t="n">
        <x:v>45856</x:v>
      </x:c>
      <x:c r="H1191" s="81" t="n">
        <x:v>0.5904235767650206</x:v>
      </x:c>
      <x:c r="I1191" s="81" t="n">
        <x:v>1.14498908292</x:v>
      </x:c>
      <x:c r="J1191" s="23" t="str">
        <x:v>total_b</x:v>
      </x:c>
      <x:c r="K1191" s="23" t="str">
        <x:v>score_date_current_price_nonprospective</x:v>
      </x:c>
      <x:c r="L1191" s="81" t="n">
        <x:v>1040</x:v>
      </x:c>
      <x:c r="M1191" s="81" t="n">
        <x:v>650.336762489718</x:v>
      </x:c>
      <x:c r="N1191" s="81" t="n">
        <x:v>-0.20389503462940536</x:v>
      </x:c>
      <x:c r="O1191" s="23" t="n">
        <x:v>14</x:v>
      </x:c>
      <x:c r="P1191" s="23" t="n">
        <x:v>5</x:v>
      </x:c>
      <x:c r="Q1191" s="78" t="n">
        <x:v>45838</x:v>
      </x:c>
      <x:c r="R1191" s="23" t="str">
        <x:v>True</x:v>
      </x:c>
      <x:c r="S1191" s="23" t="str">
        <x:v>True</x:v>
      </x:c>
      <x:c r="T1191" s="23" t="str">
        <x:v>True</x:v>
      </x:c>
    </x:row>
    <x:row r="1192">
      <x:c r="A1192" s="23" t="str">
        <x:v>active_label_common_panel</x:v>
      </x:c>
      <x:c r="B1192" s="23" t="n">
        <x:v>7</x:v>
      </x:c>
      <x:c r="C1192" s="23" t="str">
        <x:v>checkpoint:epoch:glm-4-5</x:v>
      </x:c>
      <x:c r="D1192" s="23" t="str">
        <x:v>GLM-4.5</x:v>
      </x:c>
      <x:c r="E1192" s="23" t="str">
        <x:v>zai</x:v>
      </x:c>
      <x:c r="F1192" s="78" t="n">
        <x:v>45874</x:v>
      </x:c>
      <x:c r="G1192" s="78" t="n">
        <x:v>45873</x:v>
      </x:c>
      <x:c r="H1192" s="81" t="n">
        <x:v>0.2</x:v>
      </x:c>
      <x:c r="I1192" s="81" t="n">
        <x:v>1.14891252931</x:v>
      </x:c>
      <x:c r="J1192" s="23" t="str">
        <x:v>active_b</x:v>
      </x:c>
      <x:c r="K1192" s="23" t="str">
        <x:v>date_historical_price</x:v>
      </x:c>
      <x:c r="L1192" s="81" t="n">
        <x:v>32</x:v>
      </x:c>
      <x:c r="M1192" s="81" t="n">
        <x:v>23.556449176671105</x:v>
      </x:c>
      <x:c r="N1192" s="81" t="n">
        <x:v>-0.1330401514237695</x:v>
      </x:c>
      <x:c r="O1192" s="23" t="n">
        <x:v>18</x:v>
      </x:c>
      <x:c r="P1192" s="23" t="n">
        <x:v>6</x:v>
      </x:c>
      <x:c r="Q1192" s="78" t="n">
        <x:v>45870</x:v>
      </x:c>
      <x:c r="R1192" s="23" t="str">
        <x:v>True</x:v>
      </x:c>
      <x:c r="S1192" s="23" t="str">
        <x:v>True</x:v>
      </x:c>
      <x:c r="T1192" s="23" t="str">
        <x:v>False</x:v>
      </x:c>
    </x:row>
    <x:row r="1193">
      <x:c r="A1193" s="23" t="str">
        <x:v>active_label_common_panel</x:v>
      </x:c>
      <x:c r="B1193" s="23" t="n">
        <x:v>7</x:v>
      </x:c>
      <x:c r="C1193" s="23" t="str">
        <x:v>checkpoint:epoch:glm-4-5</x:v>
      </x:c>
      <x:c r="D1193" s="23" t="str">
        <x:v>GLM-4.5</x:v>
      </x:c>
      <x:c r="E1193" s="23" t="str">
        <x:v>zai</x:v>
      </x:c>
      <x:c r="F1193" s="78" t="n">
        <x:v>45874</x:v>
      </x:c>
      <x:c r="G1193" s="78" t="n">
        <x:v>45873</x:v>
      </x:c>
      <x:c r="H1193" s="81" t="n">
        <x:v>0.2</x:v>
      </x:c>
      <x:c r="I1193" s="81" t="n">
        <x:v>1.14891252931</x:v>
      </x:c>
      <x:c r="J1193" s="23" t="str">
        <x:v>active_b</x:v>
      </x:c>
      <x:c r="K1193" s="23" t="str">
        <x:v>score_date</x:v>
      </x:c>
      <x:c r="L1193" s="81" t="n">
        <x:v>32</x:v>
      </x:c>
      <x:c r="M1193" s="81" t="n">
        <x:v>29.12475330852719</x:v>
      </x:c>
      <x:c r="N1193" s="81" t="n">
        <x:v>-0.04088772281627199</x:v>
      </x:c>
      <x:c r="O1193" s="23" t="n">
        <x:v>18</x:v>
      </x:c>
      <x:c r="P1193" s="23" t="n">
        <x:v>6</x:v>
      </x:c>
      <x:c r="Q1193" s="78" t="n">
        <x:v>45870</x:v>
      </x:c>
      <x:c r="R1193" s="23" t="str">
        <x:v>True</x:v>
      </x:c>
      <x:c r="S1193" s="23" t="str">
        <x:v>True</x:v>
      </x:c>
      <x:c r="T1193" s="23" t="str">
        <x:v>False</x:v>
      </x:c>
    </x:row>
    <x:row r="1194">
      <x:c r="A1194" s="23" t="str">
        <x:v>active_label_common_panel</x:v>
      </x:c>
      <x:c r="B1194" s="23" t="n">
        <x:v>7</x:v>
      </x:c>
      <x:c r="C1194" s="23" t="str">
        <x:v>checkpoint:epoch:glm-4-5</x:v>
      </x:c>
      <x:c r="D1194" s="23" t="str">
        <x:v>GLM-4.5</x:v>
      </x:c>
      <x:c r="E1194" s="23" t="str">
        <x:v>zai</x:v>
      </x:c>
      <x:c r="F1194" s="78" t="n">
        <x:v>45874</x:v>
      </x:c>
      <x:c r="G1194" s="78" t="n">
        <x:v>45873</x:v>
      </x:c>
      <x:c r="H1194" s="81" t="n">
        <x:v>0.2</x:v>
      </x:c>
      <x:c r="I1194" s="81" t="n">
        <x:v>1.14891252931</x:v>
      </x:c>
      <x:c r="J1194" s="23" t="str">
        <x:v>active_b</x:v>
      </x:c>
      <x:c r="K1194" s="23" t="str">
        <x:v>score_date_historical_price</x:v>
      </x:c>
      <x:c r="L1194" s="81" t="n">
        <x:v>32</x:v>
      </x:c>
      <x:c r="M1194" s="81" t="n">
        <x:v>26.95565049192326</x:v>
      </x:c>
      <x:c r="N1194" s="81" t="n">
        <x:v>-0.07450016166391085</x:v>
      </x:c>
      <x:c r="O1194" s="23" t="n">
        <x:v>18</x:v>
      </x:c>
      <x:c r="P1194" s="23" t="n">
        <x:v>6</x:v>
      </x:c>
      <x:c r="Q1194" s="78" t="n">
        <x:v>45870</x:v>
      </x:c>
      <x:c r="R1194" s="23" t="str">
        <x:v>True</x:v>
      </x:c>
      <x:c r="S1194" s="23" t="str">
        <x:v>True</x:v>
      </x:c>
      <x:c r="T1194" s="23" t="str">
        <x:v>False</x:v>
      </x:c>
    </x:row>
    <x:row r="1195">
      <x:c r="A1195" s="23" t="str">
        <x:v>active_label_common_panel</x:v>
      </x:c>
      <x:c r="B1195" s="23" t="n">
        <x:v>7</x:v>
      </x:c>
      <x:c r="C1195" s="23" t="str">
        <x:v>checkpoint:epoch:glm-4-5</x:v>
      </x:c>
      <x:c r="D1195" s="23" t="str">
        <x:v>GLM-4.5</x:v>
      </x:c>
      <x:c r="E1195" s="23" t="str">
        <x:v>zai</x:v>
      </x:c>
      <x:c r="F1195" s="78" t="n">
        <x:v>45874</x:v>
      </x:c>
      <x:c r="G1195" s="78" t="n">
        <x:v>45873</x:v>
      </x:c>
      <x:c r="H1195" s="81" t="n">
        <x:v>0.2</x:v>
      </x:c>
      <x:c r="I1195" s="81" t="n">
        <x:v>1.14891252931</x:v>
      </x:c>
      <x:c r="J1195" s="23" t="str">
        <x:v>active_b</x:v>
      </x:c>
      <x:c r="K1195" s="23" t="str">
        <x:v>score_date_current_price_nonprospective</x:v>
      </x:c>
      <x:c r="L1195" s="81" t="n">
        <x:v>32</x:v>
      </x:c>
      <x:c r="M1195" s="81" t="n">
        <x:v>28.90190659126678</x:v>
      </x:c>
      <x:c r="N1195" s="81" t="n">
        <x:v>-0.044223485225833345</x:v>
      </x:c>
      <x:c r="O1195" s="23" t="n">
        <x:v>18</x:v>
      </x:c>
      <x:c r="P1195" s="23" t="n">
        <x:v>6</x:v>
      </x:c>
      <x:c r="Q1195" s="78" t="n">
        <x:v>45870</x:v>
      </x:c>
      <x:c r="R1195" s="23" t="str">
        <x:v>True</x:v>
      </x:c>
      <x:c r="S1195" s="23" t="str">
        <x:v>True</x:v>
      </x:c>
      <x:c r="T1195" s="23" t="str">
        <x:v>True</x:v>
      </x:c>
    </x:row>
    <x:row r="1196">
      <x:c r="A1196" s="23" t="str">
        <x:v>active_label_common_panel</x:v>
      </x:c>
      <x:c r="B1196" s="23" t="n">
        <x:v>7</x:v>
      </x:c>
      <x:c r="C1196" s="23" t="str">
        <x:v>checkpoint:epoch:glm-4-5</x:v>
      </x:c>
      <x:c r="D1196" s="23" t="str">
        <x:v>GLM-4.5</x:v>
      </x:c>
      <x:c r="E1196" s="23" t="str">
        <x:v>zai</x:v>
      </x:c>
      <x:c r="F1196" s="78" t="n">
        <x:v>45874</x:v>
      </x:c>
      <x:c r="G1196" s="78" t="n">
        <x:v>45873</x:v>
      </x:c>
      <x:c r="H1196" s="81" t="n">
        <x:v>0.2</x:v>
      </x:c>
      <x:c r="I1196" s="81" t="n">
        <x:v>1.14891252931</x:v>
      </x:c>
      <x:c r="J1196" s="23" t="str">
        <x:v>total_b</x:v>
      </x:c>
      <x:c r="K1196" s="23" t="str">
        <x:v>date_historical_price</x:v>
      </x:c>
      <x:c r="L1196" s="81" t="n">
        <x:v>355</x:v>
      </x:c>
      <x:c r="M1196" s="81" t="n">
        <x:v>202.84575178179938</x:v>
      </x:c>
      <x:c r="N1196" s="81" t="n">
        <x:v>-0.24306243639085012</x:v>
      </x:c>
      <x:c r="O1196" s="23" t="n">
        <x:v>18</x:v>
      </x:c>
      <x:c r="P1196" s="23" t="n">
        <x:v>6</x:v>
      </x:c>
      <x:c r="Q1196" s="78" t="n">
        <x:v>45870</x:v>
      </x:c>
      <x:c r="R1196" s="23" t="str">
        <x:v>True</x:v>
      </x:c>
      <x:c r="S1196" s="23" t="str">
        <x:v>True</x:v>
      </x:c>
      <x:c r="T1196" s="23" t="str">
        <x:v>False</x:v>
      </x:c>
    </x:row>
    <x:row r="1197">
      <x:c r="A1197" s="23" t="str">
        <x:v>active_label_common_panel</x:v>
      </x:c>
      <x:c r="B1197" s="23" t="n">
        <x:v>7</x:v>
      </x:c>
      <x:c r="C1197" s="23" t="str">
        <x:v>checkpoint:epoch:glm-4-5</x:v>
      </x:c>
      <x:c r="D1197" s="23" t="str">
        <x:v>GLM-4.5</x:v>
      </x:c>
      <x:c r="E1197" s="23" t="str">
        <x:v>zai</x:v>
      </x:c>
      <x:c r="F1197" s="78" t="n">
        <x:v>45874</x:v>
      </x:c>
      <x:c r="G1197" s="78" t="n">
        <x:v>45873</x:v>
      </x:c>
      <x:c r="H1197" s="81" t="n">
        <x:v>0.2</x:v>
      </x:c>
      <x:c r="I1197" s="81" t="n">
        <x:v>1.14891252931</x:v>
      </x:c>
      <x:c r="J1197" s="23" t="str">
        <x:v>total_b</x:v>
      </x:c>
      <x:c r="K1197" s="23" t="str">
        <x:v>score_date</x:v>
      </x:c>
      <x:c r="L1197" s="81" t="n">
        <x:v>355</x:v>
      </x:c>
      <x:c r="M1197" s="81" t="n">
        <x:v>620.6773173970909</x:v>
      </x:c>
      <x:c r="N1197" s="81" t="n">
        <x:v>0.24263752136320585</x:v>
      </x:c>
      <x:c r="O1197" s="23" t="n">
        <x:v>18</x:v>
      </x:c>
      <x:c r="P1197" s="23" t="n">
        <x:v>6</x:v>
      </x:c>
      <x:c r="Q1197" s="78" t="n">
        <x:v>45870</x:v>
      </x:c>
      <x:c r="R1197" s="23" t="str">
        <x:v>True</x:v>
      </x:c>
      <x:c r="S1197" s="23" t="str">
        <x:v>True</x:v>
      </x:c>
      <x:c r="T1197" s="23" t="str">
        <x:v>False</x:v>
      </x:c>
    </x:row>
    <x:row r="1198">
      <x:c r="A1198" s="23" t="str">
        <x:v>active_label_common_panel</x:v>
      </x:c>
      <x:c r="B1198" s="23" t="n">
        <x:v>7</x:v>
      </x:c>
      <x:c r="C1198" s="23" t="str">
        <x:v>checkpoint:epoch:glm-4-5</x:v>
      </x:c>
      <x:c r="D1198" s="23" t="str">
        <x:v>GLM-4.5</x:v>
      </x:c>
      <x:c r="E1198" s="23" t="str">
        <x:v>zai</x:v>
      </x:c>
      <x:c r="F1198" s="78" t="n">
        <x:v>45874</x:v>
      </x:c>
      <x:c r="G1198" s="78" t="n">
        <x:v>45873</x:v>
      </x:c>
      <x:c r="H1198" s="81" t="n">
        <x:v>0.2</x:v>
      </x:c>
      <x:c r="I1198" s="81" t="n">
        <x:v>1.14891252931</x:v>
      </x:c>
      <x:c r="J1198" s="23" t="str">
        <x:v>total_b</x:v>
      </x:c>
      <x:c r="K1198" s="23" t="str">
        <x:v>score_date_historical_price</x:v>
      </x:c>
      <x:c r="L1198" s="81" t="n">
        <x:v>355</x:v>
      </x:c>
      <x:c r="M1198" s="81" t="n">
        <x:v>335.211007164535</x:v>
      </x:c>
      <x:c r="N1198" s="81" t="n">
        <x:v>-0.024910082141207737</x:v>
      </x:c>
      <x:c r="O1198" s="23" t="n">
        <x:v>18</x:v>
      </x:c>
      <x:c r="P1198" s="23" t="n">
        <x:v>6</x:v>
      </x:c>
      <x:c r="Q1198" s="78" t="n">
        <x:v>45870</x:v>
      </x:c>
      <x:c r="R1198" s="23" t="str">
        <x:v>True</x:v>
      </x:c>
      <x:c r="S1198" s="23" t="str">
        <x:v>True</x:v>
      </x:c>
      <x:c r="T1198" s="23" t="str">
        <x:v>False</x:v>
      </x:c>
    </x:row>
    <x:row r="1199">
      <x:c r="A1199" s="23" t="str">
        <x:v>active_label_common_panel</x:v>
      </x:c>
      <x:c r="B1199" s="23" t="n">
        <x:v>7</x:v>
      </x:c>
      <x:c r="C1199" s="23" t="str">
        <x:v>checkpoint:epoch:glm-4-5</x:v>
      </x:c>
      <x:c r="D1199" s="23" t="str">
        <x:v>GLM-4.5</x:v>
      </x:c>
      <x:c r="E1199" s="23" t="str">
        <x:v>zai</x:v>
      </x:c>
      <x:c r="F1199" s="78" t="n">
        <x:v>45874</x:v>
      </x:c>
      <x:c r="G1199" s="78" t="n">
        <x:v>45873</x:v>
      </x:c>
      <x:c r="H1199" s="81" t="n">
        <x:v>0.2</x:v>
      </x:c>
      <x:c r="I1199" s="81" t="n">
        <x:v>1.14891252931</x:v>
      </x:c>
      <x:c r="J1199" s="23" t="str">
        <x:v>total_b</x:v>
      </x:c>
      <x:c r="K1199" s="23" t="str">
        <x:v>score_date_current_price_nonprospective</x:v>
      </x:c>
      <x:c r="L1199" s="81" t="n">
        <x:v>355</x:v>
      </x:c>
      <x:c r="M1199" s="81" t="n">
        <x:v>640.3171316137115</x:v>
      </x:c>
      <x:c r="N1199" s="81" t="n">
        <x:v>0.25616676842512487</x:v>
      </x:c>
      <x:c r="O1199" s="23" t="n">
        <x:v>18</x:v>
      </x:c>
      <x:c r="P1199" s="23" t="n">
        <x:v>6</x:v>
      </x:c>
      <x:c r="Q1199" s="78" t="n">
        <x:v>45870</x:v>
      </x:c>
      <x:c r="R1199" s="23" t="str">
        <x:v>True</x:v>
      </x:c>
      <x:c r="S1199" s="23" t="str">
        <x:v>True</x:v>
      </x:c>
      <x:c r="T1199" s="23" t="str">
        <x:v>True</x:v>
      </x:c>
    </x:row>
    <x:row r="1200">
      <x:c r="A1200" s="23" t="str">
        <x:v>active_label_common_panel</x:v>
      </x:c>
      <x:c r="B1200" s="23" t="n">
        <x:v>7</x:v>
      </x:c>
      <x:c r="C1200" s="23" t="str">
        <x:v>checkpoint:epoch:glm-4-5-air</x:v>
      </x:c>
      <x:c r="D1200" s="23" t="str">
        <x:v>GLM-4.5-Air</x:v>
      </x:c>
      <x:c r="E1200" s="23" t="str">
        <x:v>zai</x:v>
      </x:c>
      <x:c r="F1200" s="78" t="n">
        <x:v>45874</x:v>
      </x:c>
      <x:c r="G1200" s="78" t="n">
        <x:v>45873</x:v>
      </x:c>
      <x:c r="H1200" s="81" t="n">
        <x:v>0.469041575982343</x:v>
      </x:c>
      <x:c r="I1200" s="81" t="n">
        <x:v>0.346987031458</x:v>
      </x:c>
      <x:c r="J1200" s="23" t="str">
        <x:v>active_b</x:v>
      </x:c>
      <x:c r="K1200" s="23" t="str">
        <x:v>date_historical_price</x:v>
      </x:c>
      <x:c r="L1200" s="81" t="n">
        <x:v>12</x:v>
      </x:c>
      <x:c r="M1200" s="81" t="n">
        <x:v>30.31267759059738</x:v>
      </x:c>
      <x:c r="N1200" s="81" t="n">
        <x:v>0.40244305427448485</x:v>
      </x:c>
      <x:c r="O1200" s="23" t="n">
        <x:v>18</x:v>
      </x:c>
      <x:c r="P1200" s="23" t="n">
        <x:v>6</x:v>
      </x:c>
      <x:c r="Q1200" s="78" t="n">
        <x:v>45870</x:v>
      </x:c>
      <x:c r="R1200" s="23" t="str">
        <x:v>True</x:v>
      </x:c>
      <x:c r="S1200" s="23" t="str">
        <x:v>True</x:v>
      </x:c>
      <x:c r="T1200" s="23" t="str">
        <x:v>False</x:v>
      </x:c>
    </x:row>
    <x:row r="1201">
      <x:c r="A1201" s="23" t="str">
        <x:v>active_label_common_panel</x:v>
      </x:c>
      <x:c r="B1201" s="23" t="n">
        <x:v>7</x:v>
      </x:c>
      <x:c r="C1201" s="23" t="str">
        <x:v>checkpoint:epoch:glm-4-5-air</x:v>
      </x:c>
      <x:c r="D1201" s="23" t="str">
        <x:v>GLM-4.5-Air</x:v>
      </x:c>
      <x:c r="E1201" s="23" t="str">
        <x:v>zai</x:v>
      </x:c>
      <x:c r="F1201" s="78" t="n">
        <x:v>45874</x:v>
      </x:c>
      <x:c r="G1201" s="78" t="n">
        <x:v>45873</x:v>
      </x:c>
      <x:c r="H1201" s="81" t="n">
        <x:v>0.469041575982343</x:v>
      </x:c>
      <x:c r="I1201" s="81" t="n">
        <x:v>0.346987031458</x:v>
      </x:c>
      <x:c r="J1201" s="23" t="str">
        <x:v>active_b</x:v>
      </x:c>
      <x:c r="K1201" s="23" t="str">
        <x:v>score_date</x:v>
      </x:c>
      <x:c r="L1201" s="81" t="n">
        <x:v>12</x:v>
      </x:c>
      <x:c r="M1201" s="81" t="n">
        <x:v>23.684621789454376</x:v>
      </x:c>
      <x:c r="N1201" s="81" t="n">
        <x:v>0.295285207991465</x:v>
      </x:c>
      <x:c r="O1201" s="23" t="n">
        <x:v>18</x:v>
      </x:c>
      <x:c r="P1201" s="23" t="n">
        <x:v>6</x:v>
      </x:c>
      <x:c r="Q1201" s="78" t="n">
        <x:v>45870</x:v>
      </x:c>
      <x:c r="R1201" s="23" t="str">
        <x:v>True</x:v>
      </x:c>
      <x:c r="S1201" s="23" t="str">
        <x:v>True</x:v>
      </x:c>
      <x:c r="T1201" s="23" t="str">
        <x:v>False</x:v>
      </x:c>
    </x:row>
    <x:row r="1202">
      <x:c r="A1202" s="23" t="str">
        <x:v>active_label_common_panel</x:v>
      </x:c>
      <x:c r="B1202" s="23" t="n">
        <x:v>7</x:v>
      </x:c>
      <x:c r="C1202" s="23" t="str">
        <x:v>checkpoint:epoch:glm-4-5-air</x:v>
      </x:c>
      <x:c r="D1202" s="23" t="str">
        <x:v>GLM-4.5-Air</x:v>
      </x:c>
      <x:c r="E1202" s="23" t="str">
        <x:v>zai</x:v>
      </x:c>
      <x:c r="F1202" s="78" t="n">
        <x:v>45874</x:v>
      </x:c>
      <x:c r="G1202" s="78" t="n">
        <x:v>45873</x:v>
      </x:c>
      <x:c r="H1202" s="81" t="n">
        <x:v>0.469041575982343</x:v>
      </x:c>
      <x:c r="I1202" s="81" t="n">
        <x:v>0.346987031458</x:v>
      </x:c>
      <x:c r="J1202" s="23" t="str">
        <x:v>active_b</x:v>
      </x:c>
      <x:c r="K1202" s="23" t="str">
        <x:v>score_date_historical_price</x:v>
      </x:c>
      <x:c r="L1202" s="81" t="n">
        <x:v>12</x:v>
      </x:c>
      <x:c r="M1202" s="81" t="n">
        <x:v>25.989202247893296</x:v>
      </x:c>
      <x:c r="N1202" s="81" t="n">
        <x:v>0.3356117027625379</x:v>
      </x:c>
      <x:c r="O1202" s="23" t="n">
        <x:v>18</x:v>
      </x:c>
      <x:c r="P1202" s="23" t="n">
        <x:v>6</x:v>
      </x:c>
      <x:c r="Q1202" s="78" t="n">
        <x:v>45870</x:v>
      </x:c>
      <x:c r="R1202" s="23" t="str">
        <x:v>True</x:v>
      </x:c>
      <x:c r="S1202" s="23" t="str">
        <x:v>True</x:v>
      </x:c>
      <x:c r="T1202" s="23" t="str">
        <x:v>False</x:v>
      </x:c>
    </x:row>
    <x:row r="1203">
      <x:c r="A1203" s="23" t="str">
        <x:v>active_label_common_panel</x:v>
      </x:c>
      <x:c r="B1203" s="23" t="n">
        <x:v>7</x:v>
      </x:c>
      <x:c r="C1203" s="23" t="str">
        <x:v>checkpoint:epoch:glm-4-5-air</x:v>
      </x:c>
      <x:c r="D1203" s="23" t="str">
        <x:v>GLM-4.5-Air</x:v>
      </x:c>
      <x:c r="E1203" s="23" t="str">
        <x:v>zai</x:v>
      </x:c>
      <x:c r="F1203" s="78" t="n">
        <x:v>45874</x:v>
      </x:c>
      <x:c r="G1203" s="78" t="n">
        <x:v>45873</x:v>
      </x:c>
      <x:c r="H1203" s="81" t="n">
        <x:v>0.469041575982343</x:v>
      </x:c>
      <x:c r="I1203" s="81" t="n">
        <x:v>0.346987031458</x:v>
      </x:c>
      <x:c r="J1203" s="23" t="str">
        <x:v>active_b</x:v>
      </x:c>
      <x:c r="K1203" s="23" t="str">
        <x:v>score_date_current_price_nonprospective</x:v>
      </x:c>
      <x:c r="L1203" s="81" t="n">
        <x:v>12</x:v>
      </x:c>
      <x:c r="M1203" s="81" t="n">
        <x:v>24.050284699852533</x:v>
      </x:c>
      <x:c r="N1203" s="81" t="n">
        <x:v>0.3019389757367839</x:v>
      </x:c>
      <x:c r="O1203" s="23" t="n">
        <x:v>18</x:v>
      </x:c>
      <x:c r="P1203" s="23" t="n">
        <x:v>6</x:v>
      </x:c>
      <x:c r="Q1203" s="78" t="n">
        <x:v>45870</x:v>
      </x:c>
      <x:c r="R1203" s="23" t="str">
        <x:v>True</x:v>
      </x:c>
      <x:c r="S1203" s="23" t="str">
        <x:v>True</x:v>
      </x:c>
      <x:c r="T1203" s="23" t="str">
        <x:v>True</x:v>
      </x:c>
    </x:row>
    <x:row r="1204">
      <x:c r="A1204" s="23" t="str">
        <x:v>active_label_common_panel</x:v>
      </x:c>
      <x:c r="B1204" s="23" t="n">
        <x:v>7</x:v>
      </x:c>
      <x:c r="C1204" s="23" t="str">
        <x:v>checkpoint:epoch:glm-4-5-air</x:v>
      </x:c>
      <x:c r="D1204" s="23" t="str">
        <x:v>GLM-4.5-Air</x:v>
      </x:c>
      <x:c r="E1204" s="23" t="str">
        <x:v>zai</x:v>
      </x:c>
      <x:c r="F1204" s="78" t="n">
        <x:v>45874</x:v>
      </x:c>
      <x:c r="G1204" s="78" t="n">
        <x:v>45873</x:v>
      </x:c>
      <x:c r="H1204" s="81" t="n">
        <x:v>0.469041575982343</x:v>
      </x:c>
      <x:c r="I1204" s="81" t="n">
        <x:v>0.346987031458</x:v>
      </x:c>
      <x:c r="J1204" s="23" t="str">
        <x:v>total_b</x:v>
      </x:c>
      <x:c r="K1204" s="23" t="str">
        <x:v>date_historical_price</x:v>
      </x:c>
      <x:c r="L1204" s="81" t="n">
        <x:v>106</x:v>
      </x:c>
      <x:c r="M1204" s="81" t="n">
        <x:v>786.1135424277302</x:v>
      </x:c>
      <x:c r="N1204" s="81" t="n">
        <x:v>0.8701794126939044</x:v>
      </x:c>
      <x:c r="O1204" s="23" t="n">
        <x:v>18</x:v>
      </x:c>
      <x:c r="P1204" s="23" t="n">
        <x:v>6</x:v>
      </x:c>
      <x:c r="Q1204" s="78" t="n">
        <x:v>45870</x:v>
      </x:c>
      <x:c r="R1204" s="23" t="str">
        <x:v>True</x:v>
      </x:c>
      <x:c r="S1204" s="23" t="str">
        <x:v>True</x:v>
      </x:c>
      <x:c r="T1204" s="23" t="str">
        <x:v>False</x:v>
      </x:c>
    </x:row>
    <x:row r="1205">
      <x:c r="A1205" s="23" t="str">
        <x:v>active_label_common_panel</x:v>
      </x:c>
      <x:c r="B1205" s="23" t="n">
        <x:v>7</x:v>
      </x:c>
      <x:c r="C1205" s="23" t="str">
        <x:v>checkpoint:epoch:glm-4-5-air</x:v>
      </x:c>
      <x:c r="D1205" s="23" t="str">
        <x:v>GLM-4.5-Air</x:v>
      </x:c>
      <x:c r="E1205" s="23" t="str">
        <x:v>zai</x:v>
      </x:c>
      <x:c r="F1205" s="78" t="n">
        <x:v>45874</x:v>
      </x:c>
      <x:c r="G1205" s="78" t="n">
        <x:v>45873</x:v>
      </x:c>
      <x:c r="H1205" s="81" t="n">
        <x:v>0.469041575982343</x:v>
      </x:c>
      <x:c r="I1205" s="81" t="n">
        <x:v>0.346987031458</x:v>
      </x:c>
      <x:c r="J1205" s="23" t="str">
        <x:v>total_b</x:v>
      </x:c>
      <x:c r="K1205" s="23" t="str">
        <x:v>score_date</x:v>
      </x:c>
      <x:c r="L1205" s="81" t="n">
        <x:v>106</x:v>
      </x:c>
      <x:c r="M1205" s="81" t="n">
        <x:v>211.56543680910426</x:v>
      </x:c>
      <x:c r="N1205" s="81" t="n">
        <x:v>0.3001388537262214</x:v>
      </x:c>
      <x:c r="O1205" s="23" t="n">
        <x:v>18</x:v>
      </x:c>
      <x:c r="P1205" s="23" t="n">
        <x:v>6</x:v>
      </x:c>
      <x:c r="Q1205" s="78" t="n">
        <x:v>45870</x:v>
      </x:c>
      <x:c r="R1205" s="23" t="str">
        <x:v>True</x:v>
      </x:c>
      <x:c r="S1205" s="23" t="str">
        <x:v>True</x:v>
      </x:c>
      <x:c r="T1205" s="23" t="str">
        <x:v>False</x:v>
      </x:c>
    </x:row>
    <x:row r="1206">
      <x:c r="A1206" s="23" t="str">
        <x:v>active_label_common_panel</x:v>
      </x:c>
      <x:c r="B1206" s="23" t="n">
        <x:v>7</x:v>
      </x:c>
      <x:c r="C1206" s="23" t="str">
        <x:v>checkpoint:epoch:glm-4-5-air</x:v>
      </x:c>
      <x:c r="D1206" s="23" t="str">
        <x:v>GLM-4.5-Air</x:v>
      </x:c>
      <x:c r="E1206" s="23" t="str">
        <x:v>zai</x:v>
      </x:c>
      <x:c r="F1206" s="78" t="n">
        <x:v>45874</x:v>
      </x:c>
      <x:c r="G1206" s="78" t="n">
        <x:v>45873</x:v>
      </x:c>
      <x:c r="H1206" s="81" t="n">
        <x:v>0.469041575982343</x:v>
      </x:c>
      <x:c r="I1206" s="81" t="n">
        <x:v>0.346987031458</x:v>
      </x:c>
      <x:c r="J1206" s="23" t="str">
        <x:v>total_b</x:v>
      </x:c>
      <x:c r="K1206" s="23" t="str">
        <x:v>score_date_historical_price</x:v>
      </x:c>
      <x:c r="L1206" s="81" t="n">
        <x:v>106</x:v>
      </x:c>
      <x:c r="M1206" s="81" t="n">
        <x:v>443.0316238936561</x:v>
      </x:c>
      <x:c r="N1206" s="81" t="n">
        <x:v>0.6211288622953771</x:v>
      </x:c>
      <x:c r="O1206" s="23" t="n">
        <x:v>18</x:v>
      </x:c>
      <x:c r="P1206" s="23" t="n">
        <x:v>6</x:v>
      </x:c>
      <x:c r="Q1206" s="78" t="n">
        <x:v>45870</x:v>
      </x:c>
      <x:c r="R1206" s="23" t="str">
        <x:v>True</x:v>
      </x:c>
      <x:c r="S1206" s="23" t="str">
        <x:v>True</x:v>
      </x:c>
      <x:c r="T1206" s="23" t="str">
        <x:v>False</x:v>
      </x:c>
    </x:row>
    <x:row r="1207">
      <x:c r="A1207" s="23" t="str">
        <x:v>active_label_common_panel</x:v>
      </x:c>
      <x:c r="B1207" s="23" t="n">
        <x:v>7</x:v>
      </x:c>
      <x:c r="C1207" s="23" t="str">
        <x:v>checkpoint:epoch:glm-4-5-air</x:v>
      </x:c>
      <x:c r="D1207" s="23" t="str">
        <x:v>GLM-4.5-Air</x:v>
      </x:c>
      <x:c r="E1207" s="23" t="str">
        <x:v>zai</x:v>
      </x:c>
      <x:c r="F1207" s="78" t="n">
        <x:v>45874</x:v>
      </x:c>
      <x:c r="G1207" s="78" t="n">
        <x:v>45873</x:v>
      </x:c>
      <x:c r="H1207" s="81" t="n">
        <x:v>0.469041575982343</x:v>
      </x:c>
      <x:c r="I1207" s="81" t="n">
        <x:v>0.346987031458</x:v>
      </x:c>
      <x:c r="J1207" s="23" t="str">
        <x:v>total_b</x:v>
      </x:c>
      <x:c r="K1207" s="23" t="str">
        <x:v>score_date_current_price_nonprospective</x:v>
      </x:c>
      <x:c r="L1207" s="81" t="n">
        <x:v>106</x:v>
      </x:c>
      <x:c r="M1207" s="81" t="n">
        <x:v>198.81916445961483</x:v>
      </x:c>
      <x:c r="N1207" s="81" t="n">
        <x:v>0.2731523790717391</x:v>
      </x:c>
      <x:c r="O1207" s="23" t="n">
        <x:v>18</x:v>
      </x:c>
      <x:c r="P1207" s="23" t="n">
        <x:v>6</x:v>
      </x:c>
      <x:c r="Q1207" s="78" t="n">
        <x:v>45870</x:v>
      </x:c>
      <x:c r="R1207" s="23" t="str">
        <x:v>True</x:v>
      </x:c>
      <x:c r="S1207" s="23" t="str">
        <x:v>True</x:v>
      </x:c>
      <x:c r="T1207" s="23" t="str">
        <x:v>True</x:v>
      </x:c>
    </x:row>
    <x:row r="1208">
      <x:c r="A1208" s="23" t="str">
        <x:v>active_label_common_panel</x:v>
      </x:c>
      <x:c r="B1208" s="23" t="n">
        <x:v>7</x:v>
      </x:c>
      <x:c r="C1208" s="23" t="str">
        <x:v>checkpoint:openai:gpt-oss-120b</x:v>
      </x:c>
      <x:c r="D1208" s="23" t="str">
        <x:v>gpt-oss-120b</x:v>
      </x:c>
      <x:c r="E1208" s="23" t="str">
        <x:v>openai</x:v>
      </x:c>
      <x:c r="F1208" s="78" t="n">
        <x:v>45874</x:v>
      </x:c>
      <x:c r="G1208" s="78" t="n">
        <x:v>45881</x:v>
      </x:c>
      <x:c r="H1208" s="81" t="n">
        <x:v>0.20124611797498107</x:v>
      </x:c>
      <x:c r="I1208" s="81" t="n">
        <x:v>0.3</x:v>
      </x:c>
      <x:c r="J1208" s="23" t="str">
        <x:v>active_b</x:v>
      </x:c>
      <x:c r="K1208" s="23" t="str">
        <x:v>date_historical_price</x:v>
      </x:c>
      <x:c r="L1208" s="81" t="n">
        <x:v>5.1</x:v>
      </x:c>
      <x:c r="M1208" s="81" t="n">
        <x:v>21.748563467279567</x:v>
      </x:c>
      <x:c r="N1208" s="81" t="n">
        <x:v>0.629860400188708</x:v>
      </x:c>
      <x:c r="O1208" s="23" t="n">
        <x:v>20</x:v>
      </x:c>
      <x:c r="P1208" s="23" t="n">
        <x:v>7</x:v>
      </x:c>
      <x:c r="Q1208" s="78" t="n">
        <x:v>45873</x:v>
      </x:c>
      <x:c r="R1208" s="23" t="str">
        <x:v>True</x:v>
      </x:c>
      <x:c r="S1208" s="23" t="str">
        <x:v>True</x:v>
      </x:c>
      <x:c r="T1208" s="23" t="str">
        <x:v>False</x:v>
      </x:c>
    </x:row>
    <x:row r="1209">
      <x:c r="A1209" s="23" t="str">
        <x:v>active_label_common_panel</x:v>
      </x:c>
      <x:c r="B1209" s="23" t="n">
        <x:v>7</x:v>
      </x:c>
      <x:c r="C1209" s="23" t="str">
        <x:v>checkpoint:openai:gpt-oss-120b</x:v>
      </x:c>
      <x:c r="D1209" s="23" t="str">
        <x:v>gpt-oss-120b</x:v>
      </x:c>
      <x:c r="E1209" s="23" t="str">
        <x:v>openai</x:v>
      </x:c>
      <x:c r="F1209" s="78" t="n">
        <x:v>45874</x:v>
      </x:c>
      <x:c r="G1209" s="78" t="n">
        <x:v>45881</x:v>
      </x:c>
      <x:c r="H1209" s="81" t="n">
        <x:v>0.20124611797498107</x:v>
      </x:c>
      <x:c r="I1209" s="81" t="n">
        <x:v>0.3</x:v>
      </x:c>
      <x:c r="J1209" s="23" t="str">
        <x:v>active_b</x:v>
      </x:c>
      <x:c r="K1209" s="23" t="str">
        <x:v>score_date</x:v>
      </x:c>
      <x:c r="L1209" s="81" t="n">
        <x:v>5.1</x:v>
      </x:c>
      <x:c r="M1209" s="81" t="n">
        <x:v>36.89093361495347</x:v>
      </x:c>
      <x:c r="N1209" s="81" t="n">
        <x:v>0.8593494701478924</x:v>
      </x:c>
      <x:c r="O1209" s="23" t="n">
        <x:v>20</x:v>
      </x:c>
      <x:c r="P1209" s="23" t="n">
        <x:v>7</x:v>
      </x:c>
      <x:c r="Q1209" s="78" t="n">
        <x:v>45873</x:v>
      </x:c>
      <x:c r="R1209" s="23" t="str">
        <x:v>True</x:v>
      </x:c>
      <x:c r="S1209" s="23" t="str">
        <x:v>True</x:v>
      </x:c>
      <x:c r="T1209" s="23" t="str">
        <x:v>False</x:v>
      </x:c>
    </x:row>
    <x:row r="1210">
      <x:c r="A1210" s="23" t="str">
        <x:v>active_label_common_panel</x:v>
      </x:c>
      <x:c r="B1210" s="23" t="n">
        <x:v>7</x:v>
      </x:c>
      <x:c r="C1210" s="23" t="str">
        <x:v>checkpoint:openai:gpt-oss-120b</x:v>
      </x:c>
      <x:c r="D1210" s="23" t="str">
        <x:v>gpt-oss-120b</x:v>
      </x:c>
      <x:c r="E1210" s="23" t="str">
        <x:v>openai</x:v>
      </x:c>
      <x:c r="F1210" s="78" t="n">
        <x:v>45874</x:v>
      </x:c>
      <x:c r="G1210" s="78" t="n">
        <x:v>45881</x:v>
      </x:c>
      <x:c r="H1210" s="81" t="n">
        <x:v>0.20124611797498107</x:v>
      </x:c>
      <x:c r="I1210" s="81" t="n">
        <x:v>0.3</x:v>
      </x:c>
      <x:c r="J1210" s="23" t="str">
        <x:v>active_b</x:v>
      </x:c>
      <x:c r="K1210" s="23" t="str">
        <x:v>score_date_historical_price</x:v>
      </x:c>
      <x:c r="L1210" s="81" t="n">
        <x:v>5.1</x:v>
      </x:c>
      <x:c r="M1210" s="81" t="n">
        <x:v>44.17157662095904</x:v>
      </x:c>
      <x:c r="N1210" s="81" t="n">
        <x:v>0.9375727247579771</x:v>
      </x:c>
      <x:c r="O1210" s="23" t="n">
        <x:v>20</x:v>
      </x:c>
      <x:c r="P1210" s="23" t="n">
        <x:v>7</x:v>
      </x:c>
      <x:c r="Q1210" s="78" t="n">
        <x:v>45873</x:v>
      </x:c>
      <x:c r="R1210" s="23" t="str">
        <x:v>True</x:v>
      </x:c>
      <x:c r="S1210" s="23" t="str">
        <x:v>True</x:v>
      </x:c>
      <x:c r="T1210" s="23" t="str">
        <x:v>False</x:v>
      </x:c>
    </x:row>
    <x:row r="1211">
      <x:c r="A1211" s="23" t="str">
        <x:v>active_label_common_panel</x:v>
      </x:c>
      <x:c r="B1211" s="23" t="n">
        <x:v>7</x:v>
      </x:c>
      <x:c r="C1211" s="23" t="str">
        <x:v>checkpoint:openai:gpt-oss-120b</x:v>
      </x:c>
      <x:c r="D1211" s="23" t="str">
        <x:v>gpt-oss-120b</x:v>
      </x:c>
      <x:c r="E1211" s="23" t="str">
        <x:v>openai</x:v>
      </x:c>
      <x:c r="F1211" s="78" t="n">
        <x:v>45874</x:v>
      </x:c>
      <x:c r="G1211" s="78" t="n">
        <x:v>45881</x:v>
      </x:c>
      <x:c r="H1211" s="81" t="n">
        <x:v>0.20124611797498107</x:v>
      </x:c>
      <x:c r="I1211" s="81" t="n">
        <x:v>0.3</x:v>
      </x:c>
      <x:c r="J1211" s="23" t="str">
        <x:v>active_b</x:v>
      </x:c>
      <x:c r="K1211" s="23" t="str">
        <x:v>score_date_current_price_nonprospective</x:v>
      </x:c>
      <x:c r="L1211" s="81" t="n">
        <x:v>5.1</x:v>
      </x:c>
      <x:c r="M1211" s="81" t="n">
        <x:v>31.90595148291963</x:v>
      </x:c>
      <x:c r="N1211" s="81" t="n">
        <x:v>0.7963015243608683</x:v>
      </x:c>
      <x:c r="O1211" s="23" t="n">
        <x:v>20</x:v>
      </x:c>
      <x:c r="P1211" s="23" t="n">
        <x:v>7</x:v>
      </x:c>
      <x:c r="Q1211" s="78" t="n">
        <x:v>45873</x:v>
      </x:c>
      <x:c r="R1211" s="23" t="str">
        <x:v>True</x:v>
      </x:c>
      <x:c r="S1211" s="23" t="str">
        <x:v>True</x:v>
      </x:c>
      <x:c r="T1211" s="23" t="str">
        <x:v>True</x:v>
      </x:c>
    </x:row>
    <x:row r="1212">
      <x:c r="A1212" s="23" t="str">
        <x:v>active_label_common_panel</x:v>
      </x:c>
      <x:c r="B1212" s="23" t="n">
        <x:v>7</x:v>
      </x:c>
      <x:c r="C1212" s="23" t="str">
        <x:v>checkpoint:openai:gpt-oss-120b</x:v>
      </x:c>
      <x:c r="D1212" s="23" t="str">
        <x:v>gpt-oss-120b</x:v>
      </x:c>
      <x:c r="E1212" s="23" t="str">
        <x:v>openai</x:v>
      </x:c>
      <x:c r="F1212" s="78" t="n">
        <x:v>45874</x:v>
      </x:c>
      <x:c r="G1212" s="78" t="n">
        <x:v>45881</x:v>
      </x:c>
      <x:c r="H1212" s="81" t="n">
        <x:v>0.20124611797498107</x:v>
      </x:c>
      <x:c r="I1212" s="81" t="n">
        <x:v>0.3</x:v>
      </x:c>
      <x:c r="J1212" s="23" t="str">
        <x:v>total_b</x:v>
      </x:c>
      <x:c r="K1212" s="23" t="str">
        <x:v>date_historical_price</x:v>
      </x:c>
      <x:c r="L1212" s="81" t="n">
        <x:v>116.83</x:v>
      </x:c>
      <x:c r="M1212" s="81" t="n">
        <x:v>168.8535141718718</x:v>
      </x:c>
      <x:c r="N1212" s="81" t="n">
        <x:v>0.1599557268895396</x:v>
      </x:c>
      <x:c r="O1212" s="23" t="n">
        <x:v>20</x:v>
      </x:c>
      <x:c r="P1212" s="23" t="n">
        <x:v>7</x:v>
      </x:c>
      <x:c r="Q1212" s="78" t="n">
        <x:v>45873</x:v>
      </x:c>
      <x:c r="R1212" s="23" t="str">
        <x:v>True</x:v>
      </x:c>
      <x:c r="S1212" s="23" t="str">
        <x:v>True</x:v>
      </x:c>
      <x:c r="T1212" s="23" t="str">
        <x:v>False</x:v>
      </x:c>
    </x:row>
    <x:row r="1213">
      <x:c r="A1213" s="23" t="str">
        <x:v>active_label_common_panel</x:v>
      </x:c>
      <x:c r="B1213" s="23" t="n">
        <x:v>7</x:v>
      </x:c>
      <x:c r="C1213" s="23" t="str">
        <x:v>checkpoint:openai:gpt-oss-120b</x:v>
      </x:c>
      <x:c r="D1213" s="23" t="str">
        <x:v>gpt-oss-120b</x:v>
      </x:c>
      <x:c r="E1213" s="23" t="str">
        <x:v>openai</x:v>
      </x:c>
      <x:c r="F1213" s="78" t="n">
        <x:v>45874</x:v>
      </x:c>
      <x:c r="G1213" s="78" t="n">
        <x:v>45881</x:v>
      </x:c>
      <x:c r="H1213" s="81" t="n">
        <x:v>0.20124611797498107</x:v>
      </x:c>
      <x:c r="I1213" s="81" t="n">
        <x:v>0.3</x:v>
      </x:c>
      <x:c r="J1213" s="23" t="str">
        <x:v>total_b</x:v>
      </x:c>
      <x:c r="K1213" s="23" t="str">
        <x:v>score_date</x:v>
      </x:c>
      <x:c r="L1213" s="81" t="n">
        <x:v>116.83</x:v>
      </x:c>
      <x:c r="M1213" s="81" t="n">
        <x:v>2462.5549774757815</x:v>
      </x:c>
      <x:c r="N1213" s="81" t="n">
        <x:v>1.3238315583737432</x:v>
      </x:c>
      <x:c r="O1213" s="23" t="n">
        <x:v>20</x:v>
      </x:c>
      <x:c r="P1213" s="23" t="n">
        <x:v>7</x:v>
      </x:c>
      <x:c r="Q1213" s="78" t="n">
        <x:v>45873</x:v>
      </x:c>
      <x:c r="R1213" s="23" t="str">
        <x:v>True</x:v>
      </x:c>
      <x:c r="S1213" s="23" t="str">
        <x:v>True</x:v>
      </x:c>
      <x:c r="T1213" s="23" t="str">
        <x:v>False</x:v>
      </x:c>
    </x:row>
    <x:row r="1214">
      <x:c r="A1214" s="23" t="str">
        <x:v>active_label_common_panel</x:v>
      </x:c>
      <x:c r="B1214" s="23" t="n">
        <x:v>7</x:v>
      </x:c>
      <x:c r="C1214" s="23" t="str">
        <x:v>checkpoint:openai:gpt-oss-120b</x:v>
      </x:c>
      <x:c r="D1214" s="23" t="str">
        <x:v>gpt-oss-120b</x:v>
      </x:c>
      <x:c r="E1214" s="23" t="str">
        <x:v>openai</x:v>
      </x:c>
      <x:c r="F1214" s="78" t="n">
        <x:v>45874</x:v>
      </x:c>
      <x:c r="G1214" s="78" t="n">
        <x:v>45881</x:v>
      </x:c>
      <x:c r="H1214" s="81" t="n">
        <x:v>0.20124611797498107</x:v>
      </x:c>
      <x:c r="I1214" s="81" t="n">
        <x:v>0.3</x:v>
      </x:c>
      <x:c r="J1214" s="23" t="str">
        <x:v>total_b</x:v>
      </x:c>
      <x:c r="K1214" s="23" t="str">
        <x:v>score_date_historical_price</x:v>
      </x:c>
      <x:c r="L1214" s="81" t="n">
        <x:v>116.83</x:v>
      </x:c>
      <x:c r="M1214" s="81" t="n">
        <x:v>1056.390857178946</x:v>
      </x:c>
      <x:c r="N1214" s="81" t="n">
        <x:v>0.9562702571383203</x:v>
      </x:c>
      <x:c r="O1214" s="23" t="n">
        <x:v>20</x:v>
      </x:c>
      <x:c r="P1214" s="23" t="n">
        <x:v>7</x:v>
      </x:c>
      <x:c r="Q1214" s="78" t="n">
        <x:v>45873</x:v>
      </x:c>
      <x:c r="R1214" s="23" t="str">
        <x:v>True</x:v>
      </x:c>
      <x:c r="S1214" s="23" t="str">
        <x:v>True</x:v>
      </x:c>
      <x:c r="T1214" s="23" t="str">
        <x:v>False</x:v>
      </x:c>
    </x:row>
    <x:row r="1215">
      <x:c r="A1215" s="23" t="str">
        <x:v>active_label_common_panel</x:v>
      </x:c>
      <x:c r="B1215" s="23" t="n">
        <x:v>7</x:v>
      </x:c>
      <x:c r="C1215" s="23" t="str">
        <x:v>checkpoint:openai:gpt-oss-120b</x:v>
      </x:c>
      <x:c r="D1215" s="23" t="str">
        <x:v>gpt-oss-120b</x:v>
      </x:c>
      <x:c r="E1215" s="23" t="str">
        <x:v>openai</x:v>
      </x:c>
      <x:c r="F1215" s="78" t="n">
        <x:v>45874</x:v>
      </x:c>
      <x:c r="G1215" s="78" t="n">
        <x:v>45881</x:v>
      </x:c>
      <x:c r="H1215" s="81" t="n">
        <x:v>0.20124611797498107</x:v>
      </x:c>
      <x:c r="I1215" s="81" t="n">
        <x:v>0.3</x:v>
      </x:c>
      <x:c r="J1215" s="23" t="str">
        <x:v>total_b</x:v>
      </x:c>
      <x:c r="K1215" s="23" t="str">
        <x:v>score_date_current_price_nonprospective</x:v>
      </x:c>
      <x:c r="L1215" s="81" t="n">
        <x:v>116.83</x:v>
      </x:c>
      <x:c r="M1215" s="81" t="n">
        <x:v>1578.9452417375019</x:v>
      </x:c>
      <x:c r="N1215" s="81" t="n">
        <x:v>1.1308126921218797</x:v>
      </x:c>
      <x:c r="O1215" s="23" t="n">
        <x:v>20</x:v>
      </x:c>
      <x:c r="P1215" s="23" t="n">
        <x:v>7</x:v>
      </x:c>
      <x:c r="Q1215" s="78" t="n">
        <x:v>45873</x:v>
      </x:c>
      <x:c r="R1215" s="23" t="str">
        <x:v>True</x:v>
      </x:c>
      <x:c r="S1215" s="23" t="str">
        <x:v>True</x:v>
      </x:c>
      <x:c r="T1215" s="23" t="str">
        <x:v>True</x:v>
      </x:c>
    </x:row>
    <x:row r="1216">
      <x:c r="A1216" s="23" t="str">
        <x:v>active_label_common_panel</x:v>
      </x:c>
      <x:c r="B1216" s="23" t="n">
        <x:v>7</x:v>
      </x:c>
      <x:c r="C1216" s="23" t="str">
        <x:v>checkpoint:epoch:gpt-oss-20b</x:v>
      </x:c>
      <x:c r="D1216" s="23" t="str">
        <x:v>gpt-oss-20b</x:v>
      </x:c>
      <x:c r="E1216" s="23" t="str">
        <x:v>openai</x:v>
      </x:c>
      <x:c r="F1216" s="78" t="n">
        <x:v>45874</x:v>
      </x:c>
      <x:c r="G1216" s="78" t="n">
        <x:v>45881</x:v>
      </x:c>
      <x:c r="H1216" s="81" t="n">
        <x:v>0.08</x:v>
      </x:c>
      <x:c r="I1216" s="81" t="n">
        <x:v>0.0924264068712</x:v>
      </x:c>
      <x:c r="J1216" s="23" t="str">
        <x:v>active_b</x:v>
      </x:c>
      <x:c r="K1216" s="23" t="str">
        <x:v>date_historical_price</x:v>
      </x:c>
      <x:c r="L1216" s="81" t="n">
        <x:v>3.6</x:v>
      </x:c>
      <x:c r="M1216" s="81" t="n">
        <x:v>17.240422329534542</x:v>
      </x:c>
      <x:c r="N1216" s="81" t="n">
        <x:v>0.6802453995346239</x:v>
      </x:c>
      <x:c r="O1216" s="23" t="n">
        <x:v>20</x:v>
      </x:c>
      <x:c r="P1216" s="23" t="n">
        <x:v>7</x:v>
      </x:c>
      <x:c r="Q1216" s="78" t="n">
        <x:v>45873</x:v>
      </x:c>
      <x:c r="R1216" s="23" t="str">
        <x:v>True</x:v>
      </x:c>
      <x:c r="S1216" s="23" t="str">
        <x:v>True</x:v>
      </x:c>
      <x:c r="T1216" s="23" t="str">
        <x:v>False</x:v>
      </x:c>
    </x:row>
    <x:row r="1217">
      <x:c r="A1217" s="23" t="str">
        <x:v>active_label_common_panel</x:v>
      </x:c>
      <x:c r="B1217" s="23" t="n">
        <x:v>7</x:v>
      </x:c>
      <x:c r="C1217" s="23" t="str">
        <x:v>checkpoint:epoch:gpt-oss-20b</x:v>
      </x:c>
      <x:c r="D1217" s="23" t="str">
        <x:v>gpt-oss-20b</x:v>
      </x:c>
      <x:c r="E1217" s="23" t="str">
        <x:v>openai</x:v>
      </x:c>
      <x:c r="F1217" s="78" t="n">
        <x:v>45874</x:v>
      </x:c>
      <x:c r="G1217" s="78" t="n">
        <x:v>45881</x:v>
      </x:c>
      <x:c r="H1217" s="81" t="n">
        <x:v>0.08</x:v>
      </x:c>
      <x:c r="I1217" s="81" t="n">
        <x:v>0.0924264068712</x:v>
      </x:c>
      <x:c r="J1217" s="23" t="str">
        <x:v>active_b</x:v>
      </x:c>
      <x:c r="K1217" s="23" t="str">
        <x:v>score_date</x:v>
      </x:c>
      <x:c r="L1217" s="81" t="n">
        <x:v>3.6</x:v>
      </x:c>
      <x:c r="M1217" s="81" t="n">
        <x:v>19.09222337906759</x:v>
      </x:c>
      <x:c r="N1217" s="81" t="n">
        <x:v>0.7245540062033125</x:v>
      </x:c>
      <x:c r="O1217" s="23" t="n">
        <x:v>20</x:v>
      </x:c>
      <x:c r="P1217" s="23" t="n">
        <x:v>7</x:v>
      </x:c>
      <x:c r="Q1217" s="78" t="n">
        <x:v>45873</x:v>
      </x:c>
      <x:c r="R1217" s="23" t="str">
        <x:v>True</x:v>
      </x:c>
      <x:c r="S1217" s="23" t="str">
        <x:v>True</x:v>
      </x:c>
      <x:c r="T1217" s="23" t="str">
        <x:v>False</x:v>
      </x:c>
    </x:row>
    <x:row r="1218">
      <x:c r="A1218" s="23" t="str">
        <x:v>active_label_common_panel</x:v>
      </x:c>
      <x:c r="B1218" s="23" t="n">
        <x:v>7</x:v>
      </x:c>
      <x:c r="C1218" s="23" t="str">
        <x:v>checkpoint:epoch:gpt-oss-20b</x:v>
      </x:c>
      <x:c r="D1218" s="23" t="str">
        <x:v>gpt-oss-20b</x:v>
      </x:c>
      <x:c r="E1218" s="23" t="str">
        <x:v>openai</x:v>
      </x:c>
      <x:c r="F1218" s="78" t="n">
        <x:v>45874</x:v>
      </x:c>
      <x:c r="G1218" s="78" t="n">
        <x:v>45881</x:v>
      </x:c>
      <x:c r="H1218" s="81" t="n">
        <x:v>0.08</x:v>
      </x:c>
      <x:c r="I1218" s="81" t="n">
        <x:v>0.0924264068712</x:v>
      </x:c>
      <x:c r="J1218" s="23" t="str">
        <x:v>active_b</x:v>
      </x:c>
      <x:c r="K1218" s="23" t="str">
        <x:v>score_date_historical_price</x:v>
      </x:c>
      <x:c r="L1218" s="81" t="n">
        <x:v>3.6</x:v>
      </x:c>
      <x:c r="M1218" s="81" t="n">
        <x:v>20.614487236520002</x:v>
      </x:c>
      <x:c r="N1218" s="81" t="n">
        <x:v>0.7578700358903687</x:v>
      </x:c>
      <x:c r="O1218" s="23" t="n">
        <x:v>20</x:v>
      </x:c>
      <x:c r="P1218" s="23" t="n">
        <x:v>7</x:v>
      </x:c>
      <x:c r="Q1218" s="78" t="n">
        <x:v>45873</x:v>
      </x:c>
      <x:c r="R1218" s="23" t="str">
        <x:v>True</x:v>
      </x:c>
      <x:c r="S1218" s="23" t="str">
        <x:v>True</x:v>
      </x:c>
      <x:c r="T1218" s="23" t="str">
        <x:v>False</x:v>
      </x:c>
    </x:row>
    <x:row r="1219">
      <x:c r="A1219" s="23" t="str">
        <x:v>active_label_common_panel</x:v>
      </x:c>
      <x:c r="B1219" s="23" t="n">
        <x:v>7</x:v>
      </x:c>
      <x:c r="C1219" s="23" t="str">
        <x:v>checkpoint:epoch:gpt-oss-20b</x:v>
      </x:c>
      <x:c r="D1219" s="23" t="str">
        <x:v>gpt-oss-20b</x:v>
      </x:c>
      <x:c r="E1219" s="23" t="str">
        <x:v>openai</x:v>
      </x:c>
      <x:c r="F1219" s="78" t="n">
        <x:v>45874</x:v>
      </x:c>
      <x:c r="G1219" s="78" t="n">
        <x:v>45881</x:v>
      </x:c>
      <x:c r="H1219" s="81" t="n">
        <x:v>0.08</x:v>
      </x:c>
      <x:c r="I1219" s="81" t="n">
        <x:v>0.0924264068712</x:v>
      </x:c>
      <x:c r="J1219" s="23" t="str">
        <x:v>active_b</x:v>
      </x:c>
      <x:c r="K1219" s="23" t="str">
        <x:v>score_date_current_price_nonprospective</x:v>
      </x:c>
      <x:c r="L1219" s="81" t="n">
        <x:v>3.6</x:v>
      </x:c>
      <x:c r="M1219" s="81" t="n">
        <x:v>17.472549066159722</x:v>
      </x:c>
      <x:c r="N1219" s="81" t="n">
        <x:v>0.6860537679597736</x:v>
      </x:c>
      <x:c r="O1219" s="23" t="n">
        <x:v>20</x:v>
      </x:c>
      <x:c r="P1219" s="23" t="n">
        <x:v>7</x:v>
      </x:c>
      <x:c r="Q1219" s="78" t="n">
        <x:v>45873</x:v>
      </x:c>
      <x:c r="R1219" s="23" t="str">
        <x:v>True</x:v>
      </x:c>
      <x:c r="S1219" s="23" t="str">
        <x:v>True</x:v>
      </x:c>
      <x:c r="T1219" s="23" t="str">
        <x:v>True</x:v>
      </x:c>
    </x:row>
    <x:row r="1220">
      <x:c r="A1220" s="23" t="str">
        <x:v>active_label_common_panel</x:v>
      </x:c>
      <x:c r="B1220" s="23" t="n">
        <x:v>7</x:v>
      </x:c>
      <x:c r="C1220" s="23" t="str">
        <x:v>checkpoint:epoch:gpt-oss-20b</x:v>
      </x:c>
      <x:c r="D1220" s="23" t="str">
        <x:v>gpt-oss-20b</x:v>
      </x:c>
      <x:c r="E1220" s="23" t="str">
        <x:v>openai</x:v>
      </x:c>
      <x:c r="F1220" s="78" t="n">
        <x:v>45874</x:v>
      </x:c>
      <x:c r="G1220" s="78" t="n">
        <x:v>45881</x:v>
      </x:c>
      <x:c r="H1220" s="81" t="n">
        <x:v>0.08</x:v>
      </x:c>
      <x:c r="I1220" s="81" t="n">
        <x:v>0.0924264068712</x:v>
      </x:c>
      <x:c r="J1220" s="23" t="str">
        <x:v>total_b</x:v>
      </x:c>
      <x:c r="K1220" s="23" t="str">
        <x:v>date_historical_price</x:v>
      </x:c>
      <x:c r="L1220" s="81" t="n">
        <x:v>20.91</x:v>
      </x:c>
      <x:c r="M1220" s="81" t="n">
        <x:v>42.455129500786015</x:v>
      </x:c>
      <x:c r="N1220" s="81" t="n">
        <x:v>0.3075761371286784</x:v>
      </x:c>
      <x:c r="O1220" s="23" t="n">
        <x:v>20</x:v>
      </x:c>
      <x:c r="P1220" s="23" t="n">
        <x:v>7</x:v>
      </x:c>
      <x:c r="Q1220" s="78" t="n">
        <x:v>45873</x:v>
      </x:c>
      <x:c r="R1220" s="23" t="str">
        <x:v>True</x:v>
      </x:c>
      <x:c r="S1220" s="23" t="str">
        <x:v>True</x:v>
      </x:c>
      <x:c r="T1220" s="23" t="str">
        <x:v>False</x:v>
      </x:c>
    </x:row>
    <x:row r="1221">
      <x:c r="A1221" s="23" t="str">
        <x:v>active_label_common_panel</x:v>
      </x:c>
      <x:c r="B1221" s="23" t="n">
        <x:v>7</x:v>
      </x:c>
      <x:c r="C1221" s="23" t="str">
        <x:v>checkpoint:epoch:gpt-oss-20b</x:v>
      </x:c>
      <x:c r="D1221" s="23" t="str">
        <x:v>gpt-oss-20b</x:v>
      </x:c>
      <x:c r="E1221" s="23" t="str">
        <x:v>openai</x:v>
      </x:c>
      <x:c r="F1221" s="78" t="n">
        <x:v>45874</x:v>
      </x:c>
      <x:c r="G1221" s="78" t="n">
        <x:v>45881</x:v>
      </x:c>
      <x:c r="H1221" s="81" t="n">
        <x:v>0.08</x:v>
      </x:c>
      <x:c r="I1221" s="81" t="n">
        <x:v>0.0924264068712</x:v>
      </x:c>
      <x:c r="J1221" s="23" t="str">
        <x:v>total_b</x:v>
      </x:c>
      <x:c r="K1221" s="23" t="str">
        <x:v>score_date</x:v>
      </x:c>
      <x:c r="L1221" s="81" t="n">
        <x:v>20.91</x:v>
      </x:c>
      <x:c r="M1221" s="81" t="n">
        <x:v>96.6850323887439</x:v>
      </x:c>
      <x:c r="N1221" s="81" t="n">
        <x:v>0.6650052142322086</x:v>
      </x:c>
      <x:c r="O1221" s="23" t="n">
        <x:v>20</x:v>
      </x:c>
      <x:c r="P1221" s="23" t="n">
        <x:v>7</x:v>
      </x:c>
      <x:c r="Q1221" s="78" t="n">
        <x:v>45873</x:v>
      </x:c>
      <x:c r="R1221" s="23" t="str">
        <x:v>True</x:v>
      </x:c>
      <x:c r="S1221" s="23" t="str">
        <x:v>True</x:v>
      </x:c>
      <x:c r="T1221" s="23" t="str">
        <x:v>False</x:v>
      </x:c>
    </x:row>
    <x:row r="1222">
      <x:c r="A1222" s="23" t="str">
        <x:v>active_label_common_panel</x:v>
      </x:c>
      <x:c r="B1222" s="23" t="n">
        <x:v>7</x:v>
      </x:c>
      <x:c r="C1222" s="23" t="str">
        <x:v>checkpoint:epoch:gpt-oss-20b</x:v>
      </x:c>
      <x:c r="D1222" s="23" t="str">
        <x:v>gpt-oss-20b</x:v>
      </x:c>
      <x:c r="E1222" s="23" t="str">
        <x:v>openai</x:v>
      </x:c>
      <x:c r="F1222" s="78" t="n">
        <x:v>45874</x:v>
      </x:c>
      <x:c r="G1222" s="78" t="n">
        <x:v>45881</x:v>
      </x:c>
      <x:c r="H1222" s="81" t="n">
        <x:v>0.08</x:v>
      </x:c>
      <x:c r="I1222" s="81" t="n">
        <x:v>0.0924264068712</x:v>
      </x:c>
      <x:c r="J1222" s="23" t="str">
        <x:v>total_b</x:v>
      </x:c>
      <x:c r="K1222" s="23" t="str">
        <x:v>score_date_historical_price</x:v>
      </x:c>
      <x:c r="L1222" s="81" t="n">
        <x:v>20.91</x:v>
      </x:c>
      <x:c r="M1222" s="81" t="n">
        <x:v>67.42351433255435</x:v>
      </x:c>
      <x:c r="N1222" s="81" t="n">
        <x:v>0.5084573527962125</x:v>
      </x:c>
      <x:c r="O1222" s="23" t="n">
        <x:v>20</x:v>
      </x:c>
      <x:c r="P1222" s="23" t="n">
        <x:v>7</x:v>
      </x:c>
      <x:c r="Q1222" s="78" t="n">
        <x:v>45873</x:v>
      </x:c>
      <x:c r="R1222" s="23" t="str">
        <x:v>True</x:v>
      </x:c>
      <x:c r="S1222" s="23" t="str">
        <x:v>True</x:v>
      </x:c>
      <x:c r="T1222" s="23" t="str">
        <x:v>False</x:v>
      </x:c>
    </x:row>
    <x:row r="1223">
      <x:c r="A1223" s="23" t="str">
        <x:v>active_label_common_panel</x:v>
      </x:c>
      <x:c r="B1223" s="23" t="n">
        <x:v>7</x:v>
      </x:c>
      <x:c r="C1223" s="23" t="str">
        <x:v>checkpoint:epoch:gpt-oss-20b</x:v>
      </x:c>
      <x:c r="D1223" s="23" t="str">
        <x:v>gpt-oss-20b</x:v>
      </x:c>
      <x:c r="E1223" s="23" t="str">
        <x:v>openai</x:v>
      </x:c>
      <x:c r="F1223" s="78" t="n">
        <x:v>45874</x:v>
      </x:c>
      <x:c r="G1223" s="78" t="n">
        <x:v>45881</x:v>
      </x:c>
      <x:c r="H1223" s="81" t="n">
        <x:v>0.08</x:v>
      </x:c>
      <x:c r="I1223" s="81" t="n">
        <x:v>0.0924264068712</x:v>
      </x:c>
      <x:c r="J1223" s="23" t="str">
        <x:v>total_b</x:v>
      </x:c>
      <x:c r="K1223" s="23" t="str">
        <x:v>score_date_current_price_nonprospective</x:v>
      </x:c>
      <x:c r="L1223" s="81" t="n">
        <x:v>20.91</x:v>
      </x:c>
      <x:c r="M1223" s="81" t="n">
        <x:v>73.70420147095804</x:v>
      </x:c>
      <x:c r="N1223" s="81" t="n">
        <x:v>0.5471382124856755</x:v>
      </x:c>
      <x:c r="O1223" s="23" t="n">
        <x:v>20</x:v>
      </x:c>
      <x:c r="P1223" s="23" t="n">
        <x:v>7</x:v>
      </x:c>
      <x:c r="Q1223" s="78" t="n">
        <x:v>45873</x:v>
      </x:c>
      <x:c r="R1223" s="23" t="str">
        <x:v>True</x:v>
      </x:c>
      <x:c r="S1223" s="23" t="str">
        <x:v>True</x:v>
      </x:c>
      <x:c r="T1223" s="23" t="str">
        <x:v>True</x:v>
      </x:c>
    </x:row>
    <x:row r="1224">
      <x:c r="A1224" s="23" t="str">
        <x:v>active_label_common_panel</x:v>
      </x:c>
      <x:c r="B1224" s="23" t="n">
        <x:v>7</x:v>
      </x:c>
      <x:c r="C1224" s="23" t="str">
        <x:v>checkpoint:epoch:glm-4-5v</x:v>
      </x:c>
      <x:c r="D1224" s="23" t="str">
        <x:v>GLM-4.5V</x:v>
      </x:c>
      <x:c r="E1224" s="23" t="str">
        <x:v>zai</x:v>
      </x:c>
      <x:c r="F1224" s="78" t="n">
        <x:v>45884</x:v>
      </x:c>
      <x:c r="G1224" s="78" t="n">
        <x:v>45887</x:v>
      </x:c>
      <x:c r="H1224" s="81" t="n">
        <x:v>0.9219544457292888</x:v>
      </x:c>
      <x:c r="I1224" s="81" t="n">
        <x:v>1.03923048454</x:v>
      </x:c>
      <x:c r="J1224" s="23" t="str">
        <x:v>active_b</x:v>
      </x:c>
      <x:c r="K1224" s="23" t="str">
        <x:v>date_historical_price</x:v>
      </x:c>
      <x:c r="L1224" s="81" t="n">
        <x:v>12</x:v>
      </x:c>
      <x:c r="M1224" s="81" t="n">
        <x:v>22.21509664728316</x:v>
      </x:c>
      <x:c r="N1224" s="81" t="n">
        <x:v>0.26746696094139477</x:v>
      </x:c>
      <x:c r="O1224" s="23" t="n">
        <x:v>20</x:v>
      </x:c>
      <x:c r="P1224" s="23" t="n">
        <x:v>7</x:v>
      </x:c>
      <x:c r="Q1224" s="78" t="n">
        <x:v>45881</x:v>
      </x:c>
      <x:c r="R1224" s="23" t="str">
        <x:v>True</x:v>
      </x:c>
      <x:c r="S1224" s="23" t="str">
        <x:v>True</x:v>
      </x:c>
      <x:c r="T1224" s="23" t="str">
        <x:v>False</x:v>
      </x:c>
    </x:row>
    <x:row r="1225">
      <x:c r="A1225" s="23" t="str">
        <x:v>active_label_common_panel</x:v>
      </x:c>
      <x:c r="B1225" s="23" t="n">
        <x:v>7</x:v>
      </x:c>
      <x:c r="C1225" s="23" t="str">
        <x:v>checkpoint:epoch:glm-4-5v</x:v>
      </x:c>
      <x:c r="D1225" s="23" t="str">
        <x:v>GLM-4.5V</x:v>
      </x:c>
      <x:c r="E1225" s="23" t="str">
        <x:v>zai</x:v>
      </x:c>
      <x:c r="F1225" s="78" t="n">
        <x:v>45884</x:v>
      </x:c>
      <x:c r="G1225" s="78" t="n">
        <x:v>45887</x:v>
      </x:c>
      <x:c r="H1225" s="81" t="n">
        <x:v>0.9219544457292888</x:v>
      </x:c>
      <x:c r="I1225" s="81" t="n">
        <x:v>1.03923048454</x:v>
      </x:c>
      <x:c r="J1225" s="23" t="str">
        <x:v>active_b</x:v>
      </x:c>
      <x:c r="K1225" s="23" t="str">
        <x:v>score_date</x:v>
      </x:c>
      <x:c r="L1225" s="81" t="n">
        <x:v>12</x:v>
      </x:c>
      <x:c r="M1225" s="81" t="n">
        <x:v>7.062744921888718</x:v>
      </x:c>
      <x:c r="N1225" s="81" t="n">
        <x:v>-0.2302077244936977</x:v>
      </x:c>
      <x:c r="O1225" s="23" t="n">
        <x:v>20</x:v>
      </x:c>
      <x:c r="P1225" s="23" t="n">
        <x:v>7</x:v>
      </x:c>
      <x:c r="Q1225" s="78" t="n">
        <x:v>45881</x:v>
      </x:c>
      <x:c r="R1225" s="23" t="str">
        <x:v>True</x:v>
      </x:c>
      <x:c r="S1225" s="23" t="str">
        <x:v>True</x:v>
      </x:c>
      <x:c r="T1225" s="23" t="str">
        <x:v>False</x:v>
      </x:c>
    </x:row>
    <x:row r="1226">
      <x:c r="A1226" s="23" t="str">
        <x:v>active_label_common_panel</x:v>
      </x:c>
      <x:c r="B1226" s="23" t="n">
        <x:v>7</x:v>
      </x:c>
      <x:c r="C1226" s="23" t="str">
        <x:v>checkpoint:epoch:glm-4-5v</x:v>
      </x:c>
      <x:c r="D1226" s="23" t="str">
        <x:v>GLM-4.5V</x:v>
      </x:c>
      <x:c r="E1226" s="23" t="str">
        <x:v>zai</x:v>
      </x:c>
      <x:c r="F1226" s="78" t="n">
        <x:v>45884</x:v>
      </x:c>
      <x:c r="G1226" s="78" t="n">
        <x:v>45887</x:v>
      </x:c>
      <x:c r="H1226" s="81" t="n">
        <x:v>0.9219544457292888</x:v>
      </x:c>
      <x:c r="I1226" s="81" t="n">
        <x:v>1.03923048454</x:v>
      </x:c>
      <x:c r="J1226" s="23" t="str">
        <x:v>active_b</x:v>
      </x:c>
      <x:c r="K1226" s="23" t="str">
        <x:v>score_date_historical_price</x:v>
      </x:c>
      <x:c r="L1226" s="81" t="n">
        <x:v>12</x:v>
      </x:c>
      <x:c r="M1226" s="81" t="n">
        <x:v>141.46721107675071</x:v>
      </x:c>
      <x:c r="N1226" s="81" t="n">
        <x:v>1.0714745457662602</x:v>
      </x:c>
      <x:c r="O1226" s="23" t="n">
        <x:v>20</x:v>
      </x:c>
      <x:c r="P1226" s="23" t="n">
        <x:v>7</x:v>
      </x:c>
      <x:c r="Q1226" s="78" t="n">
        <x:v>45881</x:v>
      </x:c>
      <x:c r="R1226" s="23" t="str">
        <x:v>True</x:v>
      </x:c>
      <x:c r="S1226" s="23" t="str">
        <x:v>True</x:v>
      </x:c>
      <x:c r="T1226" s="23" t="str">
        <x:v>False</x:v>
      </x:c>
    </x:row>
    <x:row r="1227">
      <x:c r="A1227" s="23" t="str">
        <x:v>active_label_common_panel</x:v>
      </x:c>
      <x:c r="B1227" s="23" t="n">
        <x:v>7</x:v>
      </x:c>
      <x:c r="C1227" s="23" t="str">
        <x:v>checkpoint:epoch:glm-4-5v</x:v>
      </x:c>
      <x:c r="D1227" s="23" t="str">
        <x:v>GLM-4.5V</x:v>
      </x:c>
      <x:c r="E1227" s="23" t="str">
        <x:v>zai</x:v>
      </x:c>
      <x:c r="F1227" s="78" t="n">
        <x:v>45884</x:v>
      </x:c>
      <x:c r="G1227" s="78" t="n">
        <x:v>45887</x:v>
      </x:c>
      <x:c r="H1227" s="81" t="n">
        <x:v>0.9219544457292888</x:v>
      </x:c>
      <x:c r="I1227" s="81" t="n">
        <x:v>1.03923048454</x:v>
      </x:c>
      <x:c r="J1227" s="23" t="str">
        <x:v>active_b</x:v>
      </x:c>
      <x:c r="K1227" s="23" t="str">
        <x:v>score_date_current_price_nonprospective</x:v>
      </x:c>
      <x:c r="L1227" s="81" t="n">
        <x:v>12</x:v>
      </x:c>
      <x:c r="M1227" s="81" t="n">
        <x:v>68.59541872773913</x:v>
      </x:c>
      <x:c r="N1227" s="81" t="n">
        <x:v>0.7571138654652233</x:v>
      </x:c>
      <x:c r="O1227" s="23" t="n">
        <x:v>20</x:v>
      </x:c>
      <x:c r="P1227" s="23" t="n">
        <x:v>7</x:v>
      </x:c>
      <x:c r="Q1227" s="78" t="n">
        <x:v>45881</x:v>
      </x:c>
      <x:c r="R1227" s="23" t="str">
        <x:v>True</x:v>
      </x:c>
      <x:c r="S1227" s="23" t="str">
        <x:v>True</x:v>
      </x:c>
      <x:c r="T1227" s="23" t="str">
        <x:v>True</x:v>
      </x:c>
    </x:row>
    <x:row r="1228">
      <x:c r="A1228" s="23" t="str">
        <x:v>active_label_common_panel</x:v>
      </x:c>
      <x:c r="B1228" s="23" t="n">
        <x:v>7</x:v>
      </x:c>
      <x:c r="C1228" s="23" t="str">
        <x:v>checkpoint:epoch:glm-4-5v</x:v>
      </x:c>
      <x:c r="D1228" s="23" t="str">
        <x:v>GLM-4.5V</x:v>
      </x:c>
      <x:c r="E1228" s="23" t="str">
        <x:v>zai</x:v>
      </x:c>
      <x:c r="F1228" s="78" t="n">
        <x:v>45884</x:v>
      </x:c>
      <x:c r="G1228" s="78" t="n">
        <x:v>45887</x:v>
      </x:c>
      <x:c r="H1228" s="81" t="n">
        <x:v>0.9219544457292888</x:v>
      </x:c>
      <x:c r="I1228" s="81" t="n">
        <x:v>1.03923048454</x:v>
      </x:c>
      <x:c r="J1228" s="23" t="str">
        <x:v>total_b</x:v>
      </x:c>
      <x:c r="K1228" s="23" t="str">
        <x:v>date_historical_price</x:v>
      </x:c>
      <x:c r="L1228" s="81" t="n">
        <x:v>108</x:v>
      </x:c>
      <x:c r="M1228" s="81" t="n">
        <x:v>1999.525772861261</x:v>
      </x:c>
      <x:c r="N1228" s="81" t="n">
        <x:v>1.2675032508517041</x:v>
      </x:c>
      <x:c r="O1228" s="23" t="n">
        <x:v>20</x:v>
      </x:c>
      <x:c r="P1228" s="23" t="n">
        <x:v>7</x:v>
      </x:c>
      <x:c r="Q1228" s="78" t="n">
        <x:v>45881</x:v>
      </x:c>
      <x:c r="R1228" s="23" t="str">
        <x:v>True</x:v>
      </x:c>
      <x:c r="S1228" s="23" t="str">
        <x:v>True</x:v>
      </x:c>
      <x:c r="T1228" s="23" t="str">
        <x:v>False</x:v>
      </x:c>
    </x:row>
    <x:row r="1229">
      <x:c r="A1229" s="23" t="str">
        <x:v>active_label_common_panel</x:v>
      </x:c>
      <x:c r="B1229" s="23" t="n">
        <x:v>7</x:v>
      </x:c>
      <x:c r="C1229" s="23" t="str">
        <x:v>checkpoint:epoch:glm-4-5v</x:v>
      </x:c>
      <x:c r="D1229" s="23" t="str">
        <x:v>GLM-4.5V</x:v>
      </x:c>
      <x:c r="E1229" s="23" t="str">
        <x:v>zai</x:v>
      </x:c>
      <x:c r="F1229" s="78" t="n">
        <x:v>45884</x:v>
      </x:c>
      <x:c r="G1229" s="78" t="n">
        <x:v>45887</x:v>
      </x:c>
      <x:c r="H1229" s="81" t="n">
        <x:v>0.9219544457292888</x:v>
      </x:c>
      <x:c r="I1229" s="81" t="n">
        <x:v>1.03923048454</x:v>
      </x:c>
      <x:c r="J1229" s="23" t="str">
        <x:v>total_b</x:v>
      </x:c>
      <x:c r="K1229" s="23" t="str">
        <x:v>score_date</x:v>
      </x:c>
      <x:c r="L1229" s="81" t="n">
        <x:v>108</x:v>
      </x:c>
      <x:c r="M1229" s="81" t="n">
        <x:v>7.674976772499412</x:v>
      </x:c>
      <x:c r="N1229" s="81" t="n">
        <x:v>-1.1483466856817774</x:v>
      </x:c>
      <x:c r="O1229" s="23" t="n">
        <x:v>20</x:v>
      </x:c>
      <x:c r="P1229" s="23" t="n">
        <x:v>7</x:v>
      </x:c>
      <x:c r="Q1229" s="78" t="n">
        <x:v>45881</x:v>
      </x:c>
      <x:c r="R1229" s="23" t="str">
        <x:v>True</x:v>
      </x:c>
      <x:c r="S1229" s="23" t="str">
        <x:v>True</x:v>
      </x:c>
      <x:c r="T1229" s="23" t="str">
        <x:v>False</x:v>
      </x:c>
    </x:row>
    <x:row r="1230">
      <x:c r="A1230" s="23" t="str">
        <x:v>active_label_common_panel</x:v>
      </x:c>
      <x:c r="B1230" s="23" t="n">
        <x:v>7</x:v>
      </x:c>
      <x:c r="C1230" s="23" t="str">
        <x:v>checkpoint:epoch:glm-4-5v</x:v>
      </x:c>
      <x:c r="D1230" s="23" t="str">
        <x:v>GLM-4.5V</x:v>
      </x:c>
      <x:c r="E1230" s="23" t="str">
        <x:v>zai</x:v>
      </x:c>
      <x:c r="F1230" s="78" t="n">
        <x:v>45884</x:v>
      </x:c>
      <x:c r="G1230" s="78" t="n">
        <x:v>45887</x:v>
      </x:c>
      <x:c r="H1230" s="81" t="n">
        <x:v>0.9219544457292888</x:v>
      </x:c>
      <x:c r="I1230" s="81" t="n">
        <x:v>1.03923048454</x:v>
      </x:c>
      <x:c r="J1230" s="23" t="str">
        <x:v>total_b</x:v>
      </x:c>
      <x:c r="K1230" s="23" t="str">
        <x:v>score_date_historical_price</x:v>
      </x:c>
      <x:c r="L1230" s="81" t="n">
        <x:v>108</x:v>
      </x:c>
      <x:c r="M1230" s="81" t="n">
        <x:v>1686.4596555952696</x:v>
      </x:c>
      <x:c r="N1230" s="81" t="n">
        <x:v>1.1935522007338377</x:v>
      </x:c>
      <x:c r="O1230" s="23" t="n">
        <x:v>20</x:v>
      </x:c>
      <x:c r="P1230" s="23" t="n">
        <x:v>7</x:v>
      </x:c>
      <x:c r="Q1230" s="78" t="n">
        <x:v>45881</x:v>
      </x:c>
      <x:c r="R1230" s="23" t="str">
        <x:v>True</x:v>
      </x:c>
      <x:c r="S1230" s="23" t="str">
        <x:v>True</x:v>
      </x:c>
      <x:c r="T1230" s="23" t="str">
        <x:v>False</x:v>
      </x:c>
    </x:row>
    <x:row r="1231">
      <x:c r="A1231" s="23" t="str">
        <x:v>active_label_common_panel</x:v>
      </x:c>
      <x:c r="B1231" s="23" t="n">
        <x:v>7</x:v>
      </x:c>
      <x:c r="C1231" s="23" t="str">
        <x:v>checkpoint:epoch:glm-4-5v</x:v>
      </x:c>
      <x:c r="D1231" s="23" t="str">
        <x:v>GLM-4.5V</x:v>
      </x:c>
      <x:c r="E1231" s="23" t="str">
        <x:v>zai</x:v>
      </x:c>
      <x:c r="F1231" s="78" t="n">
        <x:v>45884</x:v>
      </x:c>
      <x:c r="G1231" s="78" t="n">
        <x:v>45887</x:v>
      </x:c>
      <x:c r="H1231" s="81" t="n">
        <x:v>0.9219544457292888</x:v>
      </x:c>
      <x:c r="I1231" s="81" t="n">
        <x:v>1.03923048454</x:v>
      </x:c>
      <x:c r="J1231" s="23" t="str">
        <x:v>total_b</x:v>
      </x:c>
      <x:c r="K1231" s="23" t="str">
        <x:v>score_date_current_price_nonprospective</x:v>
      </x:c>
      <x:c r="L1231" s="81" t="n">
        <x:v>108</x:v>
      </x:c>
      <x:c r="M1231" s="81" t="n">
        <x:v>206.5284577330227</x:v>
      </x:c>
      <x:c r="N1231" s="81" t="n">
        <x:v>0.2815561464371845</x:v>
      </x:c>
      <x:c r="O1231" s="23" t="n">
        <x:v>20</x:v>
      </x:c>
      <x:c r="P1231" s="23" t="n">
        <x:v>7</x:v>
      </x:c>
      <x:c r="Q1231" s="78" t="n">
        <x:v>45881</x:v>
      </x:c>
      <x:c r="R1231" s="23" t="str">
        <x:v>True</x:v>
      </x:c>
      <x:c r="S1231" s="23" t="str">
        <x:v>True</x:v>
      </x:c>
      <x:c r="T1231" s="23" t="str">
        <x:v>True</x:v>
      </x:c>
    </x:row>
    <x:row r="1232">
      <x:c r="A1232" s="23" t="str">
        <x:v>active_label_common_panel</x:v>
      </x:c>
      <x:c r="B1232" s="23" t="n">
        <x:v>7</x:v>
      </x:c>
      <x:c r="C1232" s="23" t="str">
        <x:v>checkpoint:epoch:deepseek-v3-1</x:v>
      </x:c>
      <x:c r="D1232" s="23" t="str">
        <x:v>DeepSeek-V3.1</x:v>
      </x:c>
      <x:c r="E1232" s="23" t="str">
        <x:v>deepseek</x:v>
      </x:c>
      <x:c r="F1232" s="78" t="n">
        <x:v>45890</x:v>
      </x:c>
      <x:c r="G1232" s="78" t="n">
        <x:v>45897</x:v>
      </x:c>
      <x:c r="H1232" s="81" t="n">
        <x:v>0.4</x:v>
      </x:c>
      <x:c r="I1232" s="81" t="n">
        <x:v>0.743240928382</x:v>
      </x:c>
      <x:c r="J1232" s="23" t="str">
        <x:v>active_b</x:v>
      </x:c>
      <x:c r="K1232" s="23" t="str">
        <x:v>date_historical_price</x:v>
      </x:c>
      <x:c r="L1232" s="81" t="n">
        <x:v>37</x:v>
      </x:c>
      <x:c r="M1232" s="81" t="n">
        <x:v>14.038383861569564</x:v>
      </x:c>
      <x:c r="N1232" s="81" t="n">
        <x:v>-0.4208846106038342</x:v>
      </x:c>
      <x:c r="O1232" s="23" t="n">
        <x:v>19</x:v>
      </x:c>
      <x:c r="P1232" s="23" t="n">
        <x:v>7</x:v>
      </x:c>
      <x:c r="Q1232" s="78" t="n">
        <x:v>45887</x:v>
      </x:c>
      <x:c r="R1232" s="23" t="str">
        <x:v>True</x:v>
      </x:c>
      <x:c r="S1232" s="23" t="str">
        <x:v>True</x:v>
      </x:c>
      <x:c r="T1232" s="23" t="str">
        <x:v>False</x:v>
      </x:c>
    </x:row>
    <x:row r="1233">
      <x:c r="A1233" s="23" t="str">
        <x:v>active_label_common_panel</x:v>
      </x:c>
      <x:c r="B1233" s="23" t="n">
        <x:v>7</x:v>
      </x:c>
      <x:c r="C1233" s="23" t="str">
        <x:v>checkpoint:epoch:deepseek-v3-1</x:v>
      </x:c>
      <x:c r="D1233" s="23" t="str">
        <x:v>DeepSeek-V3.1</x:v>
      </x:c>
      <x:c r="E1233" s="23" t="str">
        <x:v>deepseek</x:v>
      </x:c>
      <x:c r="F1233" s="78" t="n">
        <x:v>45890</x:v>
      </x:c>
      <x:c r="G1233" s="78" t="n">
        <x:v>45897</x:v>
      </x:c>
      <x:c r="H1233" s="81" t="n">
        <x:v>0.4</x:v>
      </x:c>
      <x:c r="I1233" s="81" t="n">
        <x:v>0.743240928382</x:v>
      </x:c>
      <x:c r="J1233" s="23" t="str">
        <x:v>active_b</x:v>
      </x:c>
      <x:c r="K1233" s="23" t="str">
        <x:v>score_date</x:v>
      </x:c>
      <x:c r="L1233" s="81" t="n">
        <x:v>37</x:v>
      </x:c>
      <x:c r="M1233" s="81" t="n">
        <x:v>11.590372836880288</x:v>
      </x:c>
      <x:c r="N1233" s="81" t="n">
        <x:v>-0.5041043175774793</x:v>
      </x:c>
      <x:c r="O1233" s="23" t="n">
        <x:v>19</x:v>
      </x:c>
      <x:c r="P1233" s="23" t="n">
        <x:v>7</x:v>
      </x:c>
      <x:c r="Q1233" s="78" t="n">
        <x:v>45887</x:v>
      </x:c>
      <x:c r="R1233" s="23" t="str">
        <x:v>True</x:v>
      </x:c>
      <x:c r="S1233" s="23" t="str">
        <x:v>True</x:v>
      </x:c>
      <x:c r="T1233" s="23" t="str">
        <x:v>False</x:v>
      </x:c>
    </x:row>
    <x:row r="1234">
      <x:c r="A1234" s="23" t="str">
        <x:v>active_label_common_panel</x:v>
      </x:c>
      <x:c r="B1234" s="23" t="n">
        <x:v>7</x:v>
      </x:c>
      <x:c r="C1234" s="23" t="str">
        <x:v>checkpoint:epoch:deepseek-v3-1</x:v>
      </x:c>
      <x:c r="D1234" s="23" t="str">
        <x:v>DeepSeek-V3.1</x:v>
      </x:c>
      <x:c r="E1234" s="23" t="str">
        <x:v>deepseek</x:v>
      </x:c>
      <x:c r="F1234" s="78" t="n">
        <x:v>45890</x:v>
      </x:c>
      <x:c r="G1234" s="78" t="n">
        <x:v>45897</x:v>
      </x:c>
      <x:c r="H1234" s="81" t="n">
        <x:v>0.4</x:v>
      </x:c>
      <x:c r="I1234" s="81" t="n">
        <x:v>0.743240928382</x:v>
      </x:c>
      <x:c r="J1234" s="23" t="str">
        <x:v>active_b</x:v>
      </x:c>
      <x:c r="K1234" s="23" t="str">
        <x:v>score_date_historical_price</x:v>
      </x:c>
      <x:c r="L1234" s="81" t="n">
        <x:v>37</x:v>
      </x:c>
      <x:c r="M1234" s="81" t="n">
        <x:v>13.592387957238577</x:v>
      </x:c>
      <x:c r="N1234" s="81" t="n">
        <x:v>-0.4349059622905116</x:v>
      </x:c>
      <x:c r="O1234" s="23" t="n">
        <x:v>19</x:v>
      </x:c>
      <x:c r="P1234" s="23" t="n">
        <x:v>7</x:v>
      </x:c>
      <x:c r="Q1234" s="78" t="n">
        <x:v>45887</x:v>
      </x:c>
      <x:c r="R1234" s="23" t="str">
        <x:v>True</x:v>
      </x:c>
      <x:c r="S1234" s="23" t="str">
        <x:v>True</x:v>
      </x:c>
      <x:c r="T1234" s="23" t="str">
        <x:v>False</x:v>
      </x:c>
    </x:row>
    <x:row r="1235">
      <x:c r="A1235" s="23" t="str">
        <x:v>active_label_common_panel</x:v>
      </x:c>
      <x:c r="B1235" s="23" t="n">
        <x:v>7</x:v>
      </x:c>
      <x:c r="C1235" s="23" t="str">
        <x:v>checkpoint:epoch:deepseek-v3-1</x:v>
      </x:c>
      <x:c r="D1235" s="23" t="str">
        <x:v>DeepSeek-V3.1</x:v>
      </x:c>
      <x:c r="E1235" s="23" t="str">
        <x:v>deepseek</x:v>
      </x:c>
      <x:c r="F1235" s="78" t="n">
        <x:v>45890</x:v>
      </x:c>
      <x:c r="G1235" s="78" t="n">
        <x:v>45897</x:v>
      </x:c>
      <x:c r="H1235" s="81" t="n">
        <x:v>0.4</x:v>
      </x:c>
      <x:c r="I1235" s="81" t="n">
        <x:v>0.743240928382</x:v>
      </x:c>
      <x:c r="J1235" s="23" t="str">
        <x:v>active_b</x:v>
      </x:c>
      <x:c r="K1235" s="23" t="str">
        <x:v>score_date_current_price_nonprospective</x:v>
      </x:c>
      <x:c r="L1235" s="81" t="n">
        <x:v>37</x:v>
      </x:c>
      <x:c r="M1235" s="81" t="n">
        <x:v>14.057236018605927</x:v>
      </x:c>
      <x:c r="N1235" s="81" t="n">
        <x:v>-0.42030178744232005</x:v>
      </x:c>
      <x:c r="O1235" s="23" t="n">
        <x:v>19</x:v>
      </x:c>
      <x:c r="P1235" s="23" t="n">
        <x:v>7</x:v>
      </x:c>
      <x:c r="Q1235" s="78" t="n">
        <x:v>45887</x:v>
      </x:c>
      <x:c r="R1235" s="23" t="str">
        <x:v>True</x:v>
      </x:c>
      <x:c r="S1235" s="23" t="str">
        <x:v>True</x:v>
      </x:c>
      <x:c r="T1235" s="23" t="str">
        <x:v>True</x:v>
      </x:c>
    </x:row>
    <x:row r="1236">
      <x:c r="A1236" s="23" t="str">
        <x:v>active_label_common_panel</x:v>
      </x:c>
      <x:c r="B1236" s="23" t="n">
        <x:v>7</x:v>
      </x:c>
      <x:c r="C1236" s="23" t="str">
        <x:v>checkpoint:epoch:deepseek-v3-1</x:v>
      </x:c>
      <x:c r="D1236" s="23" t="str">
        <x:v>DeepSeek-V3.1</x:v>
      </x:c>
      <x:c r="E1236" s="23" t="str">
        <x:v>deepseek</x:v>
      </x:c>
      <x:c r="F1236" s="78" t="n">
        <x:v>45890</x:v>
      </x:c>
      <x:c r="G1236" s="78" t="n">
        <x:v>45897</x:v>
      </x:c>
      <x:c r="H1236" s="81" t="n">
        <x:v>0.4</x:v>
      </x:c>
      <x:c r="I1236" s="81" t="n">
        <x:v>0.743240928382</x:v>
      </x:c>
      <x:c r="J1236" s="23" t="str">
        <x:v>total_b</x:v>
      </x:c>
      <x:c r="K1236" s="23" t="str">
        <x:v>date_historical_price</x:v>
      </x:c>
      <x:c r="L1236" s="81" t="n">
        <x:v>671</x:v>
      </x:c>
      <x:c r="M1236" s="81" t="n">
        <x:v>338.8935487918248</x:v>
      </x:c>
      <x:c r="N1236" s="81" t="n">
        <x:v>-0.29665921852187305</x:v>
      </x:c>
      <x:c r="O1236" s="23" t="n">
        <x:v>19</x:v>
      </x:c>
      <x:c r="P1236" s="23" t="n">
        <x:v>7</x:v>
      </x:c>
      <x:c r="Q1236" s="78" t="n">
        <x:v>45887</x:v>
      </x:c>
      <x:c r="R1236" s="23" t="str">
        <x:v>True</x:v>
      </x:c>
      <x:c r="S1236" s="23" t="str">
        <x:v>True</x:v>
      </x:c>
      <x:c r="T1236" s="23" t="str">
        <x:v>False</x:v>
      </x:c>
    </x:row>
    <x:row r="1237">
      <x:c r="A1237" s="23" t="str">
        <x:v>active_label_common_panel</x:v>
      </x:c>
      <x:c r="B1237" s="23" t="n">
        <x:v>7</x:v>
      </x:c>
      <x:c r="C1237" s="23" t="str">
        <x:v>checkpoint:epoch:deepseek-v3-1</x:v>
      </x:c>
      <x:c r="D1237" s="23" t="str">
        <x:v>DeepSeek-V3.1</x:v>
      </x:c>
      <x:c r="E1237" s="23" t="str">
        <x:v>deepseek</x:v>
      </x:c>
      <x:c r="F1237" s="78" t="n">
        <x:v>45890</x:v>
      </x:c>
      <x:c r="G1237" s="78" t="n">
        <x:v>45897</x:v>
      </x:c>
      <x:c r="H1237" s="81" t="n">
        <x:v>0.4</x:v>
      </x:c>
      <x:c r="I1237" s="81" t="n">
        <x:v>0.743240928382</x:v>
      </x:c>
      <x:c r="J1237" s="23" t="str">
        <x:v>total_b</x:v>
      </x:c>
      <x:c r="K1237" s="23" t="str">
        <x:v>score_date</x:v>
      </x:c>
      <x:c r="L1237" s="81" t="n">
        <x:v>671</x:v>
      </x:c>
      <x:c r="M1237" s="81" t="n">
        <x:v>258.4850421703178</x:v>
      </x:c>
      <x:c r="N1237" s="81" t="n">
        <x:v>-0.4142871034579652</x:v>
      </x:c>
      <x:c r="O1237" s="23" t="n">
        <x:v>19</x:v>
      </x:c>
      <x:c r="P1237" s="23" t="n">
        <x:v>7</x:v>
      </x:c>
      <x:c r="Q1237" s="78" t="n">
        <x:v>45887</x:v>
      </x:c>
      <x:c r="R1237" s="23" t="str">
        <x:v>True</x:v>
      </x:c>
      <x:c r="S1237" s="23" t="str">
        <x:v>True</x:v>
      </x:c>
      <x:c r="T1237" s="23" t="str">
        <x:v>False</x:v>
      </x:c>
    </x:row>
    <x:row r="1238">
      <x:c r="A1238" s="23" t="str">
        <x:v>active_label_common_panel</x:v>
      </x:c>
      <x:c r="B1238" s="23" t="n">
        <x:v>7</x:v>
      </x:c>
      <x:c r="C1238" s="23" t="str">
        <x:v>checkpoint:epoch:deepseek-v3-1</x:v>
      </x:c>
      <x:c r="D1238" s="23" t="str">
        <x:v>DeepSeek-V3.1</x:v>
      </x:c>
      <x:c r="E1238" s="23" t="str">
        <x:v>deepseek</x:v>
      </x:c>
      <x:c r="F1238" s="78" t="n">
        <x:v>45890</x:v>
      </x:c>
      <x:c r="G1238" s="78" t="n">
        <x:v>45897</x:v>
      </x:c>
      <x:c r="H1238" s="81" t="n">
        <x:v>0.4</x:v>
      </x:c>
      <x:c r="I1238" s="81" t="n">
        <x:v>0.743240928382</x:v>
      </x:c>
      <x:c r="J1238" s="23" t="str">
        <x:v>total_b</x:v>
      </x:c>
      <x:c r="K1238" s="23" t="str">
        <x:v>score_date_historical_price</x:v>
      </x:c>
      <x:c r="L1238" s="81" t="n">
        <x:v>671</x:v>
      </x:c>
      <x:c r="M1238" s="81" t="n">
        <x:v>419.81668820675173</x:v>
      </x:c>
      <x:c r="N1238" s="81" t="n">
        <x:v>-0.20366282186340842</x:v>
      </x:c>
      <x:c r="O1238" s="23" t="n">
        <x:v>19</x:v>
      </x:c>
      <x:c r="P1238" s="23" t="n">
        <x:v>7</x:v>
      </x:c>
      <x:c r="Q1238" s="78" t="n">
        <x:v>45887</x:v>
      </x:c>
      <x:c r="R1238" s="23" t="str">
        <x:v>True</x:v>
      </x:c>
      <x:c r="S1238" s="23" t="str">
        <x:v>True</x:v>
      </x:c>
      <x:c r="T1238" s="23" t="str">
        <x:v>False</x:v>
      </x:c>
    </x:row>
    <x:row r="1239">
      <x:c r="A1239" s="23" t="str">
        <x:v>active_label_common_panel</x:v>
      </x:c>
      <x:c r="B1239" s="23" t="n">
        <x:v>7</x:v>
      </x:c>
      <x:c r="C1239" s="23" t="str">
        <x:v>checkpoint:epoch:deepseek-v3-1</x:v>
      </x:c>
      <x:c r="D1239" s="23" t="str">
        <x:v>DeepSeek-V3.1</x:v>
      </x:c>
      <x:c r="E1239" s="23" t="str">
        <x:v>deepseek</x:v>
      </x:c>
      <x:c r="F1239" s="78" t="n">
        <x:v>45890</x:v>
      </x:c>
      <x:c r="G1239" s="78" t="n">
        <x:v>45897</x:v>
      </x:c>
      <x:c r="H1239" s="81" t="n">
        <x:v>0.4</x:v>
      </x:c>
      <x:c r="I1239" s="81" t="n">
        <x:v>0.743240928382</x:v>
      </x:c>
      <x:c r="J1239" s="23" t="str">
        <x:v>total_b</x:v>
      </x:c>
      <x:c r="K1239" s="23" t="str">
        <x:v>score_date_current_price_nonprospective</x:v>
      </x:c>
      <x:c r="L1239" s="81" t="n">
        <x:v>671</x:v>
      </x:c>
      <x:c r="M1239" s="81" t="n">
        <x:v>384.08737274325875</x:v>
      </x:c>
      <x:c r="N1239" s="81" t="n">
        <x:v>-0.24229249063481942</x:v>
      </x:c>
      <x:c r="O1239" s="23" t="n">
        <x:v>19</x:v>
      </x:c>
      <x:c r="P1239" s="23" t="n">
        <x:v>7</x:v>
      </x:c>
      <x:c r="Q1239" s="78" t="n">
        <x:v>45887</x:v>
      </x:c>
      <x:c r="R1239" s="23" t="str">
        <x:v>True</x:v>
      </x:c>
      <x:c r="S1239" s="23" t="str">
        <x:v>True</x:v>
      </x:c>
      <x:c r="T1239" s="23" t="str">
        <x:v>True</x:v>
      </x:c>
    </x:row>
    <x:row r="1240">
      <x:c r="A1240" s="23" t="str">
        <x:v>active_label_common_panel</x:v>
      </x:c>
      <x:c r="B1240" s="23" t="n">
        <x:v>7</x:v>
      </x:c>
      <x:c r="C1240" s="23" t="str">
        <x:v>checkpoint:epoch:qwen3-next-80b-a3b</x:v>
      </x:c>
      <x:c r="D1240" s="23" t="str">
        <x:v>Qwen3-Next-80B-A3B</x:v>
      </x:c>
      <x:c r="E1240" s="23" t="str">
        <x:v>alibaba</x:v>
      </x:c>
      <x:c r="F1240" s="78" t="n">
        <x:v>45910</x:v>
      </x:c>
      <x:c r="G1240" s="78" t="n">
        <x:v>45918</x:v>
      </x:c>
      <x:c r="H1240" s="81" t="n">
        <x:v>0.195652</x:v>
      </x:c>
      <x:c r="I1240" s="81" t="n">
        <x:v>0.37796327387399997</x:v>
      </x:c>
      <x:c r="J1240" s="23" t="str">
        <x:v>active_b</x:v>
      </x:c>
      <x:c r="K1240" s="23" t="str">
        <x:v>date_historical_price</x:v>
      </x:c>
      <x:c r="L1240" s="81" t="n">
        <x:v>3</x:v>
      </x:c>
      <x:c r="M1240" s="81" t="n">
        <x:v>9.592180056466132</x:v>
      </x:c>
      <x:c r="N1240" s="81" t="n">
        <x:v>0.5047960676642634</x:v>
      </x:c>
      <x:c r="O1240" s="23" t="n">
        <x:v>16</x:v>
      </x:c>
      <x:c r="P1240" s="23" t="n">
        <x:v>7</x:v>
      </x:c>
      <x:c r="Q1240" s="78" t="n">
        <x:v>45897</x:v>
      </x:c>
      <x:c r="R1240" s="23" t="str">
        <x:v>True</x:v>
      </x:c>
      <x:c r="S1240" s="23" t="str">
        <x:v>True</x:v>
      </x:c>
      <x:c r="T1240" s="23" t="str">
        <x:v>False</x:v>
      </x:c>
    </x:row>
    <x:row r="1241">
      <x:c r="A1241" s="23" t="str">
        <x:v>active_label_common_panel</x:v>
      </x:c>
      <x:c r="B1241" s="23" t="n">
        <x:v>7</x:v>
      </x:c>
      <x:c r="C1241" s="23" t="str">
        <x:v>checkpoint:epoch:qwen3-next-80b-a3b</x:v>
      </x:c>
      <x:c r="D1241" s="23" t="str">
        <x:v>Qwen3-Next-80B-A3B</x:v>
      </x:c>
      <x:c r="E1241" s="23" t="str">
        <x:v>alibaba</x:v>
      </x:c>
      <x:c r="F1241" s="78" t="n">
        <x:v>45910</x:v>
      </x:c>
      <x:c r="G1241" s="78" t="n">
        <x:v>45918</x:v>
      </x:c>
      <x:c r="H1241" s="81" t="n">
        <x:v>0.195652</x:v>
      </x:c>
      <x:c r="I1241" s="81" t="n">
        <x:v>0.37796327387399997</x:v>
      </x:c>
      <x:c r="J1241" s="23" t="str">
        <x:v>active_b</x:v>
      </x:c>
      <x:c r="K1241" s="23" t="str">
        <x:v>score_date</x:v>
      </x:c>
      <x:c r="L1241" s="81" t="n">
        <x:v>3</x:v>
      </x:c>
      <x:c r="M1241" s="81" t="n">
        <x:v>9.793925136423416</x:v>
      </x:c>
      <x:c r="N1241" s="81" t="n">
        <x:v>0.5138355252808473</x:v>
      </x:c>
      <x:c r="O1241" s="23" t="n">
        <x:v>16</x:v>
      </x:c>
      <x:c r="P1241" s="23" t="n">
        <x:v>7</x:v>
      </x:c>
      <x:c r="Q1241" s="78" t="n">
        <x:v>45897</x:v>
      </x:c>
      <x:c r="R1241" s="23" t="str">
        <x:v>True</x:v>
      </x:c>
      <x:c r="S1241" s="23" t="str">
        <x:v>True</x:v>
      </x:c>
      <x:c r="T1241" s="23" t="str">
        <x:v>False</x:v>
      </x:c>
    </x:row>
    <x:row r="1242">
      <x:c r="A1242" s="23" t="str">
        <x:v>active_label_common_panel</x:v>
      </x:c>
      <x:c r="B1242" s="23" t="n">
        <x:v>7</x:v>
      </x:c>
      <x:c r="C1242" s="23" t="str">
        <x:v>checkpoint:epoch:qwen3-next-80b-a3b</x:v>
      </x:c>
      <x:c r="D1242" s="23" t="str">
        <x:v>Qwen3-Next-80B-A3B</x:v>
      </x:c>
      <x:c r="E1242" s="23" t="str">
        <x:v>alibaba</x:v>
      </x:c>
      <x:c r="F1242" s="78" t="n">
        <x:v>45910</x:v>
      </x:c>
      <x:c r="G1242" s="78" t="n">
        <x:v>45918</x:v>
      </x:c>
      <x:c r="H1242" s="81" t="n">
        <x:v>0.195652</x:v>
      </x:c>
      <x:c r="I1242" s="81" t="n">
        <x:v>0.37796327387399997</x:v>
      </x:c>
      <x:c r="J1242" s="23" t="str">
        <x:v>active_b</x:v>
      </x:c>
      <x:c r="K1242" s="23" t="str">
        <x:v>score_date_historical_price</x:v>
      </x:c>
      <x:c r="L1242" s="81" t="n">
        <x:v>3</x:v>
      </x:c>
      <x:c r="M1242" s="81" t="n">
        <x:v>10.303256650982997</x:v>
      </x:c>
      <x:c r="N1242" s="81" t="n">
        <x:v>0.5358532633840378</x:v>
      </x:c>
      <x:c r="O1242" s="23" t="n">
        <x:v>16</x:v>
      </x:c>
      <x:c r="P1242" s="23" t="n">
        <x:v>7</x:v>
      </x:c>
      <x:c r="Q1242" s="78" t="n">
        <x:v>45897</x:v>
      </x:c>
      <x:c r="R1242" s="23" t="str">
        <x:v>True</x:v>
      </x:c>
      <x:c r="S1242" s="23" t="str">
        <x:v>True</x:v>
      </x:c>
      <x:c r="T1242" s="23" t="str">
        <x:v>False</x:v>
      </x:c>
    </x:row>
    <x:row r="1243">
      <x:c r="A1243" s="23" t="str">
        <x:v>active_label_common_panel</x:v>
      </x:c>
      <x:c r="B1243" s="23" t="n">
        <x:v>7</x:v>
      </x:c>
      <x:c r="C1243" s="23" t="str">
        <x:v>checkpoint:epoch:qwen3-next-80b-a3b</x:v>
      </x:c>
      <x:c r="D1243" s="23" t="str">
        <x:v>Qwen3-Next-80B-A3B</x:v>
      </x:c>
      <x:c r="E1243" s="23" t="str">
        <x:v>alibaba</x:v>
      </x:c>
      <x:c r="F1243" s="78" t="n">
        <x:v>45910</x:v>
      </x:c>
      <x:c r="G1243" s="78" t="n">
        <x:v>45918</x:v>
      </x:c>
      <x:c r="H1243" s="81" t="n">
        <x:v>0.195652</x:v>
      </x:c>
      <x:c r="I1243" s="81" t="n">
        <x:v>0.37796327387399997</x:v>
      </x:c>
      <x:c r="J1243" s="23" t="str">
        <x:v>active_b</x:v>
      </x:c>
      <x:c r="K1243" s="23" t="str">
        <x:v>score_date_current_price_nonprospective</x:v>
      </x:c>
      <x:c r="L1243" s="81" t="n">
        <x:v>3</x:v>
      </x:c>
      <x:c r="M1243" s="81" t="n">
        <x:v>11.523411931849443</x:v>
      </x:c>
      <x:c r="N1243" s="81" t="n">
        <x:v>0.5844598323349667</x:v>
      </x:c>
      <x:c r="O1243" s="23" t="n">
        <x:v>16</x:v>
      </x:c>
      <x:c r="P1243" s="23" t="n">
        <x:v>7</x:v>
      </x:c>
      <x:c r="Q1243" s="78" t="n">
        <x:v>45897</x:v>
      </x:c>
      <x:c r="R1243" s="23" t="str">
        <x:v>True</x:v>
      </x:c>
      <x:c r="S1243" s="23" t="str">
        <x:v>True</x:v>
      </x:c>
      <x:c r="T1243" s="23" t="str">
        <x:v>True</x:v>
      </x:c>
    </x:row>
    <x:row r="1244">
      <x:c r="A1244" s="23" t="str">
        <x:v>active_label_common_panel</x:v>
      </x:c>
      <x:c r="B1244" s="23" t="n">
        <x:v>7</x:v>
      </x:c>
      <x:c r="C1244" s="23" t="str">
        <x:v>checkpoint:epoch:qwen3-next-80b-a3b</x:v>
      </x:c>
      <x:c r="D1244" s="23" t="str">
        <x:v>Qwen3-Next-80B-A3B</x:v>
      </x:c>
      <x:c r="E1244" s="23" t="str">
        <x:v>alibaba</x:v>
      </x:c>
      <x:c r="F1244" s="78" t="n">
        <x:v>45910</x:v>
      </x:c>
      <x:c r="G1244" s="78" t="n">
        <x:v>45918</x:v>
      </x:c>
      <x:c r="H1244" s="81" t="n">
        <x:v>0.195652</x:v>
      </x:c>
      <x:c r="I1244" s="81" t="n">
        <x:v>0.37796327387399997</x:v>
      </x:c>
      <x:c r="J1244" s="23" t="str">
        <x:v>total_b</x:v>
      </x:c>
      <x:c r="K1244" s="23" t="str">
        <x:v>date_historical_price</x:v>
      </x:c>
      <x:c r="L1244" s="81" t="n">
        <x:v>80</x:v>
      </x:c>
      <x:c r="M1244" s="81" t="n">
        <x:v>124.05279825088866</x:v>
      </x:c>
      <x:c r="N1244" s="81" t="n">
        <x:v>0.19051657807910974</x:v>
      </x:c>
      <x:c r="O1244" s="23" t="n">
        <x:v>16</x:v>
      </x:c>
      <x:c r="P1244" s="23" t="n">
        <x:v>7</x:v>
      </x:c>
      <x:c r="Q1244" s="78" t="n">
        <x:v>45897</x:v>
      </x:c>
      <x:c r="R1244" s="23" t="str">
        <x:v>True</x:v>
      </x:c>
      <x:c r="S1244" s="23" t="str">
        <x:v>True</x:v>
      </x:c>
      <x:c r="T1244" s="23" t="str">
        <x:v>False</x:v>
      </x:c>
    </x:row>
    <x:row r="1245">
      <x:c r="A1245" s="23" t="str">
        <x:v>active_label_common_panel</x:v>
      </x:c>
      <x:c r="B1245" s="23" t="n">
        <x:v>7</x:v>
      </x:c>
      <x:c r="C1245" s="23" t="str">
        <x:v>checkpoint:epoch:qwen3-next-80b-a3b</x:v>
      </x:c>
      <x:c r="D1245" s="23" t="str">
        <x:v>Qwen3-Next-80B-A3B</x:v>
      </x:c>
      <x:c r="E1245" s="23" t="str">
        <x:v>alibaba</x:v>
      </x:c>
      <x:c r="F1245" s="78" t="n">
        <x:v>45910</x:v>
      </x:c>
      <x:c r="G1245" s="78" t="n">
        <x:v>45918</x:v>
      </x:c>
      <x:c r="H1245" s="81" t="n">
        <x:v>0.195652</x:v>
      </x:c>
      <x:c r="I1245" s="81" t="n">
        <x:v>0.37796327387399997</x:v>
      </x:c>
      <x:c r="J1245" s="23" t="str">
        <x:v>total_b</x:v>
      </x:c>
      <x:c r="K1245" s="23" t="str">
        <x:v>score_date</x:v>
      </x:c>
      <x:c r="L1245" s="81" t="n">
        <x:v>80</x:v>
      </x:c>
      <x:c r="M1245" s="81" t="n">
        <x:v>87.75283636797613</x:v>
      </x:c>
      <x:c r="N1245" s="81" t="n">
        <x:v>0.04017117574196251</x:v>
      </x:c>
      <x:c r="O1245" s="23" t="n">
        <x:v>16</x:v>
      </x:c>
      <x:c r="P1245" s="23" t="n">
        <x:v>7</x:v>
      </x:c>
      <x:c r="Q1245" s="78" t="n">
        <x:v>45897</x:v>
      </x:c>
      <x:c r="R1245" s="23" t="str">
        <x:v>True</x:v>
      </x:c>
      <x:c r="S1245" s="23" t="str">
        <x:v>True</x:v>
      </x:c>
      <x:c r="T1245" s="23" t="str">
        <x:v>False</x:v>
      </x:c>
    </x:row>
    <x:row r="1246">
      <x:c r="A1246" s="23" t="str">
        <x:v>active_label_common_panel</x:v>
      </x:c>
      <x:c r="B1246" s="23" t="n">
        <x:v>7</x:v>
      </x:c>
      <x:c r="C1246" s="23" t="str">
        <x:v>checkpoint:epoch:qwen3-next-80b-a3b</x:v>
      </x:c>
      <x:c r="D1246" s="23" t="str">
        <x:v>Qwen3-Next-80B-A3B</x:v>
      </x:c>
      <x:c r="E1246" s="23" t="str">
        <x:v>alibaba</x:v>
      </x:c>
      <x:c r="F1246" s="78" t="n">
        <x:v>45910</x:v>
      </x:c>
      <x:c r="G1246" s="78" t="n">
        <x:v>45918</x:v>
      </x:c>
      <x:c r="H1246" s="81" t="n">
        <x:v>0.195652</x:v>
      </x:c>
      <x:c r="I1246" s="81" t="n">
        <x:v>0.37796327387399997</x:v>
      </x:c>
      <x:c r="J1246" s="23" t="str">
        <x:v>total_b</x:v>
      </x:c>
      <x:c r="K1246" s="23" t="str">
        <x:v>score_date_historical_price</x:v>
      </x:c>
      <x:c r="L1246" s="81" t="n">
        <x:v>80</x:v>
      </x:c>
      <x:c r="M1246" s="81" t="n">
        <x:v>98.67167919819127</x:v>
      </x:c>
      <x:c r="N1246" s="81" t="n">
        <x:v>0.09110253211240169</x:v>
      </x:c>
      <x:c r="O1246" s="23" t="n">
        <x:v>16</x:v>
      </x:c>
      <x:c r="P1246" s="23" t="n">
        <x:v>7</x:v>
      </x:c>
      <x:c r="Q1246" s="78" t="n">
        <x:v>45897</x:v>
      </x:c>
      <x:c r="R1246" s="23" t="str">
        <x:v>True</x:v>
      </x:c>
      <x:c r="S1246" s="23" t="str">
        <x:v>True</x:v>
      </x:c>
      <x:c r="T1246" s="23" t="str">
        <x:v>False</x:v>
      </x:c>
    </x:row>
    <x:row r="1247">
      <x:c r="A1247" s="23" t="str">
        <x:v>active_label_common_panel</x:v>
      </x:c>
      <x:c r="B1247" s="23" t="n">
        <x:v>7</x:v>
      </x:c>
      <x:c r="C1247" s="23" t="str">
        <x:v>checkpoint:epoch:qwen3-next-80b-a3b</x:v>
      </x:c>
      <x:c r="D1247" s="23" t="str">
        <x:v>Qwen3-Next-80B-A3B</x:v>
      </x:c>
      <x:c r="E1247" s="23" t="str">
        <x:v>alibaba</x:v>
      </x:c>
      <x:c r="F1247" s="78" t="n">
        <x:v>45910</x:v>
      </x:c>
      <x:c r="G1247" s="78" t="n">
        <x:v>45918</x:v>
      </x:c>
      <x:c r="H1247" s="81" t="n">
        <x:v>0.195652</x:v>
      </x:c>
      <x:c r="I1247" s="81" t="n">
        <x:v>0.37796327387399997</x:v>
      </x:c>
      <x:c r="J1247" s="23" t="str">
        <x:v>total_b</x:v>
      </x:c>
      <x:c r="K1247" s="23" t="str">
        <x:v>score_date_current_price_nonprospective</x:v>
      </x:c>
      <x:c r="L1247" s="81" t="n">
        <x:v>80</x:v>
      </x:c>
      <x:c r="M1247" s="81" t="n">
        <x:v>116.30735154822901</x:v>
      </x:c>
      <x:c r="N1247" s="81" t="n">
        <x:v>0.1625171794641404</x:v>
      </x:c>
      <x:c r="O1247" s="23" t="n">
        <x:v>16</x:v>
      </x:c>
      <x:c r="P1247" s="23" t="n">
        <x:v>7</x:v>
      </x:c>
      <x:c r="Q1247" s="78" t="n">
        <x:v>45897</x:v>
      </x:c>
      <x:c r="R1247" s="23" t="str">
        <x:v>True</x:v>
      </x:c>
      <x:c r="S1247" s="23" t="str">
        <x:v>True</x:v>
      </x:c>
      <x:c r="T1247" s="23" t="str">
        <x:v>True</x:v>
      </x:c>
    </x:row>
    <x:row r="1248">
      <x:c r="A1248" s="23" t="str">
        <x:v>active_label_common_panel</x:v>
      </x:c>
      <x:c r="B1248" s="23" t="n">
        <x:v>7</x:v>
      </x:c>
      <x:c r="C1248" s="23" t="str">
        <x:v>checkpoint:epoch:deepseek-v3-1-terminus</x:v>
      </x:c>
      <x:c r="D1248" s="23" t="str">
        <x:v>DeepSeek-V3.1-Terminus</x:v>
      </x:c>
      <x:c r="E1248" s="23" t="str">
        <x:v>deepseek</x:v>
      </x:c>
      <x:c r="F1248" s="78" t="n">
        <x:v>45922</x:v>
      </x:c>
      <x:c r="G1248" s="78" t="n">
        <x:v>45929</x:v>
      </x:c>
      <x:c r="H1248" s="81" t="n">
        <x:v>0.5196152422706632</x:v>
      </x:c>
      <x:c r="I1248" s="81" t="n">
        <x:v>0.519615242271</x:v>
      </x:c>
      <x:c r="J1248" s="23" t="str">
        <x:v>active_b</x:v>
      </x:c>
      <x:c r="K1248" s="23" t="str">
        <x:v>date_historical_price</x:v>
      </x:c>
      <x:c r="L1248" s="81" t="n">
        <x:v>37</x:v>
      </x:c>
      <x:c r="M1248" s="81" t="n">
        <x:v>12.777193731080732</x:v>
      </x:c>
      <x:c r="N1248" s="81" t="n">
        <x:v>-0.46176624433960206</x:v>
      </x:c>
      <x:c r="O1248" s="23" t="n">
        <x:v>20</x:v>
      </x:c>
      <x:c r="P1248" s="23" t="n">
        <x:v>7</x:v>
      </x:c>
      <x:c r="Q1248" s="78" t="n">
        <x:v>45918</x:v>
      </x:c>
      <x:c r="R1248" s="23" t="str">
        <x:v>True</x:v>
      </x:c>
      <x:c r="S1248" s="23" t="str">
        <x:v>True</x:v>
      </x:c>
      <x:c r="T1248" s="23" t="str">
        <x:v>False</x:v>
      </x:c>
    </x:row>
    <x:row r="1249">
      <x:c r="A1249" s="23" t="str">
        <x:v>active_label_common_panel</x:v>
      </x:c>
      <x:c r="B1249" s="23" t="n">
        <x:v>7</x:v>
      </x:c>
      <x:c r="C1249" s="23" t="str">
        <x:v>checkpoint:epoch:deepseek-v3-1-terminus</x:v>
      </x:c>
      <x:c r="D1249" s="23" t="str">
        <x:v>DeepSeek-V3.1-Terminus</x:v>
      </x:c>
      <x:c r="E1249" s="23" t="str">
        <x:v>deepseek</x:v>
      </x:c>
      <x:c r="F1249" s="78" t="n">
        <x:v>45922</x:v>
      </x:c>
      <x:c r="G1249" s="78" t="n">
        <x:v>45929</x:v>
      </x:c>
      <x:c r="H1249" s="81" t="n">
        <x:v>0.5196152422706632</x:v>
      </x:c>
      <x:c r="I1249" s="81" t="n">
        <x:v>0.519615242271</x:v>
      </x:c>
      <x:c r="J1249" s="23" t="str">
        <x:v>active_b</x:v>
      </x:c>
      <x:c r="K1249" s="23" t="str">
        <x:v>score_date</x:v>
      </x:c>
      <x:c r="L1249" s="81" t="n">
        <x:v>37</x:v>
      </x:c>
      <x:c r="M1249" s="81" t="n">
        <x:v>10.790499318851342</x:v>
      </x:c>
      <x:c r="N1249" s="81" t="n">
        <x:v>-0.5351601824049845</x:v>
      </x:c>
      <x:c r="O1249" s="23" t="n">
        <x:v>20</x:v>
      </x:c>
      <x:c r="P1249" s="23" t="n">
        <x:v>7</x:v>
      </x:c>
      <x:c r="Q1249" s="78" t="n">
        <x:v>45918</x:v>
      </x:c>
      <x:c r="R1249" s="23" t="str">
        <x:v>True</x:v>
      </x:c>
      <x:c r="S1249" s="23" t="str">
        <x:v>True</x:v>
      </x:c>
      <x:c r="T1249" s="23" t="str">
        <x:v>False</x:v>
      </x:c>
    </x:row>
    <x:row r="1250">
      <x:c r="A1250" s="23" t="str">
        <x:v>active_label_common_panel</x:v>
      </x:c>
      <x:c r="B1250" s="23" t="n">
        <x:v>7</x:v>
      </x:c>
      <x:c r="C1250" s="23" t="str">
        <x:v>checkpoint:epoch:deepseek-v3-1-terminus</x:v>
      </x:c>
      <x:c r="D1250" s="23" t="str">
        <x:v>DeepSeek-V3.1-Terminus</x:v>
      </x:c>
      <x:c r="E1250" s="23" t="str">
        <x:v>deepseek</x:v>
      </x:c>
      <x:c r="F1250" s="78" t="n">
        <x:v>45922</x:v>
      </x:c>
      <x:c r="G1250" s="78" t="n">
        <x:v>45929</x:v>
      </x:c>
      <x:c r="H1250" s="81" t="n">
        <x:v>0.5196152422706632</x:v>
      </x:c>
      <x:c r="I1250" s="81" t="n">
        <x:v>0.519615242271</x:v>
      </x:c>
      <x:c r="J1250" s="23" t="str">
        <x:v>active_b</x:v>
      </x:c>
      <x:c r="K1250" s="23" t="str">
        <x:v>score_date_historical_price</x:v>
      </x:c>
      <x:c r="L1250" s="81" t="n">
        <x:v>37</x:v>
      </x:c>
      <x:c r="M1250" s="81" t="n">
        <x:v>10.95061239709295</x:v>
      </x:c>
      <x:c r="N1250" s="81" t="n">
        <x:v>-0.528763316923613</x:v>
      </x:c>
      <x:c r="O1250" s="23" t="n">
        <x:v>20</x:v>
      </x:c>
      <x:c r="P1250" s="23" t="n">
        <x:v>7</x:v>
      </x:c>
      <x:c r="Q1250" s="78" t="n">
        <x:v>45918</x:v>
      </x:c>
      <x:c r="R1250" s="23" t="str">
        <x:v>True</x:v>
      </x:c>
      <x:c r="S1250" s="23" t="str">
        <x:v>True</x:v>
      </x:c>
      <x:c r="T1250" s="23" t="str">
        <x:v>False</x:v>
      </x:c>
    </x:row>
    <x:row r="1251">
      <x:c r="A1251" s="23" t="str">
        <x:v>active_label_common_panel</x:v>
      </x:c>
      <x:c r="B1251" s="23" t="n">
        <x:v>7</x:v>
      </x:c>
      <x:c r="C1251" s="23" t="str">
        <x:v>checkpoint:epoch:deepseek-v3-1-terminus</x:v>
      </x:c>
      <x:c r="D1251" s="23" t="str">
        <x:v>DeepSeek-V3.1-Terminus</x:v>
      </x:c>
      <x:c r="E1251" s="23" t="str">
        <x:v>deepseek</x:v>
      </x:c>
      <x:c r="F1251" s="78" t="n">
        <x:v>45922</x:v>
      </x:c>
      <x:c r="G1251" s="78" t="n">
        <x:v>45929</x:v>
      </x:c>
      <x:c r="H1251" s="81" t="n">
        <x:v>0.5196152422706632</x:v>
      </x:c>
      <x:c r="I1251" s="81" t="n">
        <x:v>0.519615242271</x:v>
      </x:c>
      <x:c r="J1251" s="23" t="str">
        <x:v>active_b</x:v>
      </x:c>
      <x:c r="K1251" s="23" t="str">
        <x:v>score_date_current_price_nonprospective</x:v>
      </x:c>
      <x:c r="L1251" s="81" t="n">
        <x:v>37</x:v>
      </x:c>
      <x:c r="M1251" s="81" t="n">
        <x:v>6.4333804988054535</x:v>
      </x:c>
      <x:c r="N1251" s="81" t="n">
        <x:v>-0.7597624857950716</x:v>
      </x:c>
      <x:c r="O1251" s="23" t="n">
        <x:v>20</x:v>
      </x:c>
      <x:c r="P1251" s="23" t="n">
        <x:v>7</x:v>
      </x:c>
      <x:c r="Q1251" s="78" t="n">
        <x:v>45918</x:v>
      </x:c>
      <x:c r="R1251" s="23" t="str">
        <x:v>True</x:v>
      </x:c>
      <x:c r="S1251" s="23" t="str">
        <x:v>True</x:v>
      </x:c>
      <x:c r="T1251" s="23" t="str">
        <x:v>True</x:v>
      </x:c>
    </x:row>
    <x:row r="1252">
      <x:c r="A1252" s="23" t="str">
        <x:v>active_label_common_panel</x:v>
      </x:c>
      <x:c r="B1252" s="23" t="n">
        <x:v>7</x:v>
      </x:c>
      <x:c r="C1252" s="23" t="str">
        <x:v>checkpoint:epoch:deepseek-v3-1-terminus</x:v>
      </x:c>
      <x:c r="D1252" s="23" t="str">
        <x:v>DeepSeek-V3.1-Terminus</x:v>
      </x:c>
      <x:c r="E1252" s="23" t="str">
        <x:v>deepseek</x:v>
      </x:c>
      <x:c r="F1252" s="78" t="n">
        <x:v>45922</x:v>
      </x:c>
      <x:c r="G1252" s="78" t="n">
        <x:v>45929</x:v>
      </x:c>
      <x:c r="H1252" s="81" t="n">
        <x:v>0.5196152422706632</x:v>
      </x:c>
      <x:c r="I1252" s="81" t="n">
        <x:v>0.519615242271</x:v>
      </x:c>
      <x:c r="J1252" s="23" t="str">
        <x:v>total_b</x:v>
      </x:c>
      <x:c r="K1252" s="23" t="str">
        <x:v>date_historical_price</x:v>
      </x:c>
      <x:c r="L1252" s="81" t="n">
        <x:v>671</x:v>
      </x:c>
      <x:c r="M1252" s="81" t="n">
        <x:v>527.2772950365902</x:v>
      </x:c>
      <x:c r="N1252" s="81" t="n">
        <x:v>-0.10468344948729275</x:v>
      </x:c>
      <x:c r="O1252" s="23" t="n">
        <x:v>20</x:v>
      </x:c>
      <x:c r="P1252" s="23" t="n">
        <x:v>7</x:v>
      </x:c>
      <x:c r="Q1252" s="78" t="n">
        <x:v>45918</x:v>
      </x:c>
      <x:c r="R1252" s="23" t="str">
        <x:v>True</x:v>
      </x:c>
      <x:c r="S1252" s="23" t="str">
        <x:v>True</x:v>
      </x:c>
      <x:c r="T1252" s="23" t="str">
        <x:v>False</x:v>
      </x:c>
    </x:row>
    <x:row r="1253">
      <x:c r="A1253" s="23" t="str">
        <x:v>active_label_common_panel</x:v>
      </x:c>
      <x:c r="B1253" s="23" t="n">
        <x:v>7</x:v>
      </x:c>
      <x:c r="C1253" s="23" t="str">
        <x:v>checkpoint:epoch:deepseek-v3-1-terminus</x:v>
      </x:c>
      <x:c r="D1253" s="23" t="str">
        <x:v>DeepSeek-V3.1-Terminus</x:v>
      </x:c>
      <x:c r="E1253" s="23" t="str">
        <x:v>deepseek</x:v>
      </x:c>
      <x:c r="F1253" s="78" t="n">
        <x:v>45922</x:v>
      </x:c>
      <x:c r="G1253" s="78" t="n">
        <x:v>45929</x:v>
      </x:c>
      <x:c r="H1253" s="81" t="n">
        <x:v>0.5196152422706632</x:v>
      </x:c>
      <x:c r="I1253" s="81" t="n">
        <x:v>0.519615242271</x:v>
      </x:c>
      <x:c r="J1253" s="23" t="str">
        <x:v>total_b</x:v>
      </x:c>
      <x:c r="K1253" s="23" t="str">
        <x:v>score_date</x:v>
      </x:c>
      <x:c r="L1253" s="81" t="n">
        <x:v>671</x:v>
      </x:c>
      <x:c r="M1253" s="81" t="n">
        <x:v>1839.6124834663171</x:v>
      </x:c>
      <x:c r="N1253" s="81" t="n">
        <x:v>0.4380038278313671</x:v>
      </x:c>
      <x:c r="O1253" s="23" t="n">
        <x:v>20</x:v>
      </x:c>
      <x:c r="P1253" s="23" t="n">
        <x:v>7</x:v>
      </x:c>
      <x:c r="Q1253" s="78" t="n">
        <x:v>45918</x:v>
      </x:c>
      <x:c r="R1253" s="23" t="str">
        <x:v>True</x:v>
      </x:c>
      <x:c r="S1253" s="23" t="str">
        <x:v>True</x:v>
      </x:c>
      <x:c r="T1253" s="23" t="str">
        <x:v>False</x:v>
      </x:c>
    </x:row>
    <x:row r="1254">
      <x:c r="A1254" s="23" t="str">
        <x:v>active_label_common_panel</x:v>
      </x:c>
      <x:c r="B1254" s="23" t="n">
        <x:v>7</x:v>
      </x:c>
      <x:c r="C1254" s="23" t="str">
        <x:v>checkpoint:epoch:deepseek-v3-1-terminus</x:v>
      </x:c>
      <x:c r="D1254" s="23" t="str">
        <x:v>DeepSeek-V3.1-Terminus</x:v>
      </x:c>
      <x:c r="E1254" s="23" t="str">
        <x:v>deepseek</x:v>
      </x:c>
      <x:c r="F1254" s="78" t="n">
        <x:v>45922</x:v>
      </x:c>
      <x:c r="G1254" s="78" t="n">
        <x:v>45929</x:v>
      </x:c>
      <x:c r="H1254" s="81" t="n">
        <x:v>0.5196152422706632</x:v>
      </x:c>
      <x:c r="I1254" s="81" t="n">
        <x:v>0.519615242271</x:v>
      </x:c>
      <x:c r="J1254" s="23" t="str">
        <x:v>total_b</x:v>
      </x:c>
      <x:c r="K1254" s="23" t="str">
        <x:v>score_date_historical_price</x:v>
      </x:c>
      <x:c r="L1254" s="81" t="n">
        <x:v>671</x:v>
      </x:c>
      <x:c r="M1254" s="81" t="n">
        <x:v>1923.6248448881906</x:v>
      </x:c>
      <x:c r="N1254" s="81" t="n">
        <x:v>0.4573978574697106</x:v>
      </x:c>
      <x:c r="O1254" s="23" t="n">
        <x:v>20</x:v>
      </x:c>
      <x:c r="P1254" s="23" t="n">
        <x:v>7</x:v>
      </x:c>
      <x:c r="Q1254" s="78" t="n">
        <x:v>45918</x:v>
      </x:c>
      <x:c r="R1254" s="23" t="str">
        <x:v>True</x:v>
      </x:c>
      <x:c r="S1254" s="23" t="str">
        <x:v>True</x:v>
      </x:c>
      <x:c r="T1254" s="23" t="str">
        <x:v>False</x:v>
      </x:c>
    </x:row>
    <x:row r="1255">
      <x:c r="A1255" s="23" t="str">
        <x:v>active_label_common_panel</x:v>
      </x:c>
      <x:c r="B1255" s="23" t="n">
        <x:v>7</x:v>
      </x:c>
      <x:c r="C1255" s="23" t="str">
        <x:v>checkpoint:epoch:deepseek-v3-1-terminus</x:v>
      </x:c>
      <x:c r="D1255" s="23" t="str">
        <x:v>DeepSeek-V3.1-Terminus</x:v>
      </x:c>
      <x:c r="E1255" s="23" t="str">
        <x:v>deepseek</x:v>
      </x:c>
      <x:c r="F1255" s="78" t="n">
        <x:v>45922</x:v>
      </x:c>
      <x:c r="G1255" s="78" t="n">
        <x:v>45929</x:v>
      </x:c>
      <x:c r="H1255" s="81" t="n">
        <x:v>0.5196152422706632</x:v>
      </x:c>
      <x:c r="I1255" s="81" t="n">
        <x:v>0.519615242271</x:v>
      </x:c>
      <x:c r="J1255" s="23" t="str">
        <x:v>total_b</x:v>
      </x:c>
      <x:c r="K1255" s="23" t="str">
        <x:v>score_date_current_price_nonprospective</x:v>
      </x:c>
      <x:c r="L1255" s="81" t="n">
        <x:v>671</x:v>
      </x:c>
      <x:c r="M1255" s="81" t="n">
        <x:v>636.3582923123523</x:v>
      </x:c>
      <x:c r="N1255" s="81" t="n">
        <x:v>-0.023020812444248574</x:v>
      </x:c>
      <x:c r="O1255" s="23" t="n">
        <x:v>20</x:v>
      </x:c>
      <x:c r="P1255" s="23" t="n">
        <x:v>7</x:v>
      </x:c>
      <x:c r="Q1255" s="78" t="n">
        <x:v>45918</x:v>
      </x:c>
      <x:c r="R1255" s="23" t="str">
        <x:v>True</x:v>
      </x:c>
      <x:c r="S1255" s="23" t="str">
        <x:v>True</x:v>
      </x:c>
      <x:c r="T1255" s="23" t="str">
        <x:v>True</x:v>
      </x:c>
    </x:row>
    <x:row r="1256">
      <x:c r="A1256" s="23" t="str">
        <x:v>active_label_common_panel</x:v>
      </x:c>
      <x:c r="B1256" s="23" t="n">
        <x:v>7</x:v>
      </x:c>
      <x:c r="C1256" s="23" t="str">
        <x:v>checkpoint:deepseek:deepseek-v3-2-exp</x:v>
      </x:c>
      <x:c r="D1256" s="23" t="str">
        <x:v>DeepSeek-V3.2-Exp</x:v>
      </x:c>
      <x:c r="E1256" s="23" t="str">
        <x:v>deepseek</x:v>
      </x:c>
      <x:c r="F1256" s="78" t="n">
        <x:v>45929</x:v>
      </x:c>
      <x:c r="G1256" s="78" t="n">
        <x:v>45936</x:v>
      </x:c>
      <x:c r="H1256" s="81" t="n">
        <x:v>0.3286335345030997</x:v>
      </x:c>
      <x:c r="I1256" s="81" t="n">
        <x:v>0.332716095192</x:v>
      </x:c>
      <x:c r="J1256" s="23" t="str">
        <x:v>active_b</x:v>
      </x:c>
      <x:c r="K1256" s="23" t="str">
        <x:v>date_historical_price</x:v>
      </x:c>
      <x:c r="L1256" s="81" t="n">
        <x:v>37</x:v>
      </x:c>
      <x:c r="M1256" s="81" t="n">
        <x:v>10.400407545970676</x:v>
      </x:c>
      <x:c r="N1256" s="81" t="n">
        <x:v>-0.551151366354915</x:v>
      </x:c>
      <x:c r="O1256" s="23" t="n">
        <x:v>20</x:v>
      </x:c>
      <x:c r="P1256" s="23" t="n">
        <x:v>7</x:v>
      </x:c>
      <x:c r="Q1256" s="78" t="n">
        <x:v>45918</x:v>
      </x:c>
      <x:c r="R1256" s="23" t="str">
        <x:v>True</x:v>
      </x:c>
      <x:c r="S1256" s="23" t="str">
        <x:v>True</x:v>
      </x:c>
      <x:c r="T1256" s="23" t="str">
        <x:v>False</x:v>
      </x:c>
    </x:row>
    <x:row r="1257">
      <x:c r="A1257" s="23" t="str">
        <x:v>active_label_common_panel</x:v>
      </x:c>
      <x:c r="B1257" s="23" t="n">
        <x:v>7</x:v>
      </x:c>
      <x:c r="C1257" s="23" t="str">
        <x:v>checkpoint:deepseek:deepseek-v3-2-exp</x:v>
      </x:c>
      <x:c r="D1257" s="23" t="str">
        <x:v>DeepSeek-V3.2-Exp</x:v>
      </x:c>
      <x:c r="E1257" s="23" t="str">
        <x:v>deepseek</x:v>
      </x:c>
      <x:c r="F1257" s="78" t="n">
        <x:v>45929</x:v>
      </x:c>
      <x:c r="G1257" s="78" t="n">
        <x:v>45936</x:v>
      </x:c>
      <x:c r="H1257" s="81" t="n">
        <x:v>0.3286335345030997</x:v>
      </x:c>
      <x:c r="I1257" s="81" t="n">
        <x:v>0.332716095192</x:v>
      </x:c>
      <x:c r="J1257" s="23" t="str">
        <x:v>active_b</x:v>
      </x:c>
      <x:c r="K1257" s="23" t="str">
        <x:v>score_date</x:v>
      </x:c>
      <x:c r="L1257" s="81" t="n">
        <x:v>37</x:v>
      </x:c>
      <x:c r="M1257" s="81" t="n">
        <x:v>9.950571539532902</x:v>
      </x:c>
      <x:c r="N1257" s="81" t="n">
        <x:v>-0.5703536976592916</x:v>
      </x:c>
      <x:c r="O1257" s="23" t="n">
        <x:v>20</x:v>
      </x:c>
      <x:c r="P1257" s="23" t="n">
        <x:v>7</x:v>
      </x:c>
      <x:c r="Q1257" s="78" t="n">
        <x:v>45918</x:v>
      </x:c>
      <x:c r="R1257" s="23" t="str">
        <x:v>True</x:v>
      </x:c>
      <x:c r="S1257" s="23" t="str">
        <x:v>True</x:v>
      </x:c>
      <x:c r="T1257" s="23" t="str">
        <x:v>False</x:v>
      </x:c>
    </x:row>
    <x:row r="1258">
      <x:c r="A1258" s="23" t="str">
        <x:v>active_label_common_panel</x:v>
      </x:c>
      <x:c r="B1258" s="23" t="n">
        <x:v>7</x:v>
      </x:c>
      <x:c r="C1258" s="23" t="str">
        <x:v>checkpoint:deepseek:deepseek-v3-2-exp</x:v>
      </x:c>
      <x:c r="D1258" s="23" t="str">
        <x:v>DeepSeek-V3.2-Exp</x:v>
      </x:c>
      <x:c r="E1258" s="23" t="str">
        <x:v>deepseek</x:v>
      </x:c>
      <x:c r="F1258" s="78" t="n">
        <x:v>45929</x:v>
      </x:c>
      <x:c r="G1258" s="78" t="n">
        <x:v>45936</x:v>
      </x:c>
      <x:c r="H1258" s="81" t="n">
        <x:v>0.3286335345030997</x:v>
      </x:c>
      <x:c r="I1258" s="81" t="n">
        <x:v>0.332716095192</x:v>
      </x:c>
      <x:c r="J1258" s="23" t="str">
        <x:v>active_b</x:v>
      </x:c>
      <x:c r="K1258" s="23" t="str">
        <x:v>score_date_historical_price</x:v>
      </x:c>
      <x:c r="L1258" s="81" t="n">
        <x:v>37</x:v>
      </x:c>
      <x:c r="M1258" s="81" t="n">
        <x:v>9.644812284962539</x:v>
      </x:c>
      <x:c r="N1258" s="81" t="n">
        <x:v>-0.5839079445908006</x:v>
      </x:c>
      <x:c r="O1258" s="23" t="n">
        <x:v>20</x:v>
      </x:c>
      <x:c r="P1258" s="23" t="n">
        <x:v>7</x:v>
      </x:c>
      <x:c r="Q1258" s="78" t="n">
        <x:v>45918</x:v>
      </x:c>
      <x:c r="R1258" s="23" t="str">
        <x:v>True</x:v>
      </x:c>
      <x:c r="S1258" s="23" t="str">
        <x:v>True</x:v>
      </x:c>
      <x:c r="T1258" s="23" t="str">
        <x:v>False</x:v>
      </x:c>
    </x:row>
    <x:row r="1259">
      <x:c r="A1259" s="23" t="str">
        <x:v>active_label_common_panel</x:v>
      </x:c>
      <x:c r="B1259" s="23" t="n">
        <x:v>7</x:v>
      </x:c>
      <x:c r="C1259" s="23" t="str">
        <x:v>checkpoint:deepseek:deepseek-v3-2-exp</x:v>
      </x:c>
      <x:c r="D1259" s="23" t="str">
        <x:v>DeepSeek-V3.2-Exp</x:v>
      </x:c>
      <x:c r="E1259" s="23" t="str">
        <x:v>deepseek</x:v>
      </x:c>
      <x:c r="F1259" s="78" t="n">
        <x:v>45929</x:v>
      </x:c>
      <x:c r="G1259" s="78" t="n">
        <x:v>45936</x:v>
      </x:c>
      <x:c r="H1259" s="81" t="n">
        <x:v>0.3286335345030997</x:v>
      </x:c>
      <x:c r="I1259" s="81" t="n">
        <x:v>0.332716095192</x:v>
      </x:c>
      <x:c r="J1259" s="23" t="str">
        <x:v>active_b</x:v>
      </x:c>
      <x:c r="K1259" s="23" t="str">
        <x:v>score_date_current_price_nonprospective</x:v>
      </x:c>
      <x:c r="L1259" s="81" t="n">
        <x:v>37</x:v>
      </x:c>
      <x:c r="M1259" s="81" t="n">
        <x:v>5.835790206432517</x:v>
      </x:c>
      <x:c r="N1259" s="81" t="n">
        <x:v>-0.802102053221591</x:v>
      </x:c>
      <x:c r="O1259" s="23" t="n">
        <x:v>20</x:v>
      </x:c>
      <x:c r="P1259" s="23" t="n">
        <x:v>7</x:v>
      </x:c>
      <x:c r="Q1259" s="78" t="n">
        <x:v>45918</x:v>
      </x:c>
      <x:c r="R1259" s="23" t="str">
        <x:v>True</x:v>
      </x:c>
      <x:c r="S1259" s="23" t="str">
        <x:v>True</x:v>
      </x:c>
      <x:c r="T1259" s="23" t="str">
        <x:v>True</x:v>
      </x:c>
    </x:row>
    <x:row r="1260">
      <x:c r="A1260" s="23" t="str">
        <x:v>active_label_common_panel</x:v>
      </x:c>
      <x:c r="B1260" s="23" t="n">
        <x:v>7</x:v>
      </x:c>
      <x:c r="C1260" s="23" t="str">
        <x:v>checkpoint:deepseek:deepseek-v3-2-exp</x:v>
      </x:c>
      <x:c r="D1260" s="23" t="str">
        <x:v>DeepSeek-V3.2-Exp</x:v>
      </x:c>
      <x:c r="E1260" s="23" t="str">
        <x:v>deepseek</x:v>
      </x:c>
      <x:c r="F1260" s="78" t="n">
        <x:v>45929</x:v>
      </x:c>
      <x:c r="G1260" s="78" t="n">
        <x:v>45936</x:v>
      </x:c>
      <x:c r="H1260" s="81" t="n">
        <x:v>0.3286335345030997</x:v>
      </x:c>
      <x:c r="I1260" s="81" t="n">
        <x:v>0.332716095192</x:v>
      </x:c>
      <x:c r="J1260" s="23" t="str">
        <x:v>total_b</x:v>
      </x:c>
      <x:c r="K1260" s="23" t="str">
        <x:v>date_historical_price</x:v>
      </x:c>
      <x:c r="L1260" s="81" t="n">
        <x:v>671</x:v>
      </x:c>
      <x:c r="M1260" s="81" t="n">
        <x:v>269.1819840573788</x:v>
      </x:c>
      <x:c r="N1260" s="81" t="n">
        <x:v>-0.3966765303165051</x:v>
      </x:c>
      <x:c r="O1260" s="23" t="n">
        <x:v>20</x:v>
      </x:c>
      <x:c r="P1260" s="23" t="n">
        <x:v>7</x:v>
      </x:c>
      <x:c r="Q1260" s="78" t="n">
        <x:v>45918</x:v>
      </x:c>
      <x:c r="R1260" s="23" t="str">
        <x:v>True</x:v>
      </x:c>
      <x:c r="S1260" s="23" t="str">
        <x:v>True</x:v>
      </x:c>
      <x:c r="T1260" s="23" t="str">
        <x:v>False</x:v>
      </x:c>
    </x:row>
    <x:row r="1261">
      <x:c r="A1261" s="23" t="str">
        <x:v>active_label_common_panel</x:v>
      </x:c>
      <x:c r="B1261" s="23" t="n">
        <x:v>7</x:v>
      </x:c>
      <x:c r="C1261" s="23" t="str">
        <x:v>checkpoint:deepseek:deepseek-v3-2-exp</x:v>
      </x:c>
      <x:c r="D1261" s="23" t="str">
        <x:v>DeepSeek-V3.2-Exp</x:v>
      </x:c>
      <x:c r="E1261" s="23" t="str">
        <x:v>deepseek</x:v>
      </x:c>
      <x:c r="F1261" s="78" t="n">
        <x:v>45929</x:v>
      </x:c>
      <x:c r="G1261" s="78" t="n">
        <x:v>45936</x:v>
      </x:c>
      <x:c r="H1261" s="81" t="n">
        <x:v>0.3286335345030997</x:v>
      </x:c>
      <x:c r="I1261" s="81" t="n">
        <x:v>0.332716095192</x:v>
      </x:c>
      <x:c r="J1261" s="23" t="str">
        <x:v>total_b</x:v>
      </x:c>
      <x:c r="K1261" s="23" t="str">
        <x:v>score_date</x:v>
      </x:c>
      <x:c r="L1261" s="81" t="n">
        <x:v>671</x:v>
      </x:c>
      <x:c r="M1261" s="81" t="n">
        <x:v>557.1288850787421</x:v>
      </x:c>
      <x:c r="N1261" s="81" t="n">
        <x:v>-0.08076684455804144</x:v>
      </x:c>
      <x:c r="O1261" s="23" t="n">
        <x:v>20</x:v>
      </x:c>
      <x:c r="P1261" s="23" t="n">
        <x:v>7</x:v>
      </x:c>
      <x:c r="Q1261" s="78" t="n">
        <x:v>45918</x:v>
      </x:c>
      <x:c r="R1261" s="23" t="str">
        <x:v>True</x:v>
      </x:c>
      <x:c r="S1261" s="23" t="str">
        <x:v>True</x:v>
      </x:c>
      <x:c r="T1261" s="23" t="str">
        <x:v>False</x:v>
      </x:c>
    </x:row>
    <x:row r="1262">
      <x:c r="A1262" s="23" t="str">
        <x:v>active_label_common_panel</x:v>
      </x:c>
      <x:c r="B1262" s="23" t="n">
        <x:v>7</x:v>
      </x:c>
      <x:c r="C1262" s="23" t="str">
        <x:v>checkpoint:deepseek:deepseek-v3-2-exp</x:v>
      </x:c>
      <x:c r="D1262" s="23" t="str">
        <x:v>DeepSeek-V3.2-Exp</x:v>
      </x:c>
      <x:c r="E1262" s="23" t="str">
        <x:v>deepseek</x:v>
      </x:c>
      <x:c r="F1262" s="78" t="n">
        <x:v>45929</x:v>
      </x:c>
      <x:c r="G1262" s="78" t="n">
        <x:v>45936</x:v>
      </x:c>
      <x:c r="H1262" s="81" t="n">
        <x:v>0.3286335345030997</x:v>
      </x:c>
      <x:c r="I1262" s="81" t="n">
        <x:v>0.332716095192</x:v>
      </x:c>
      <x:c r="J1262" s="23" t="str">
        <x:v>total_b</x:v>
      </x:c>
      <x:c r="K1262" s="23" t="str">
        <x:v>score_date_historical_price</x:v>
      </x:c>
      <x:c r="L1262" s="81" t="n">
        <x:v>671</x:v>
      </x:c>
      <x:c r="M1262" s="81" t="n">
        <x:v>506.8294970146639</x:v>
      </x:c>
      <x:c r="N1262" s="81" t="n">
        <x:v>-0.12186063767914049</x:v>
      </x:c>
      <x:c r="O1262" s="23" t="n">
        <x:v>20</x:v>
      </x:c>
      <x:c r="P1262" s="23" t="n">
        <x:v>7</x:v>
      </x:c>
      <x:c r="Q1262" s="78" t="n">
        <x:v>45918</x:v>
      </x:c>
      <x:c r="R1262" s="23" t="str">
        <x:v>True</x:v>
      </x:c>
      <x:c r="S1262" s="23" t="str">
        <x:v>True</x:v>
      </x:c>
      <x:c r="T1262" s="23" t="str">
        <x:v>False</x:v>
      </x:c>
    </x:row>
    <x:row r="1263">
      <x:c r="A1263" s="23" t="str">
        <x:v>active_label_common_panel</x:v>
      </x:c>
      <x:c r="B1263" s="23" t="n">
        <x:v>7</x:v>
      </x:c>
      <x:c r="C1263" s="23" t="str">
        <x:v>checkpoint:deepseek:deepseek-v3-2-exp</x:v>
      </x:c>
      <x:c r="D1263" s="23" t="str">
        <x:v>DeepSeek-V3.2-Exp</x:v>
      </x:c>
      <x:c r="E1263" s="23" t="str">
        <x:v>deepseek</x:v>
      </x:c>
      <x:c r="F1263" s="78" t="n">
        <x:v>45929</x:v>
      </x:c>
      <x:c r="G1263" s="78" t="n">
        <x:v>45936</x:v>
      </x:c>
      <x:c r="H1263" s="81" t="n">
        <x:v>0.3286335345030997</x:v>
      </x:c>
      <x:c r="I1263" s="81" t="n">
        <x:v>0.332716095192</x:v>
      </x:c>
      <x:c r="J1263" s="23" t="str">
        <x:v>total_b</x:v>
      </x:c>
      <x:c r="K1263" s="23" t="str">
        <x:v>score_date_current_price_nonprospective</x:v>
      </x:c>
      <x:c r="L1263" s="81" t="n">
        <x:v>671</x:v>
      </x:c>
      <x:c r="M1263" s="81" t="n">
        <x:v>186.3214516888574</x:v>
      </x:c>
      <x:c r="N1263" s="81" t="n">
        <x:v>-0.5564596609046899</x:v>
      </x:c>
      <x:c r="O1263" s="23" t="n">
        <x:v>20</x:v>
      </x:c>
      <x:c r="P1263" s="23" t="n">
        <x:v>7</x:v>
      </x:c>
      <x:c r="Q1263" s="78" t="n">
        <x:v>45918</x:v>
      </x:c>
      <x:c r="R1263" s="23" t="str">
        <x:v>True</x:v>
      </x:c>
      <x:c r="S1263" s="23" t="str">
        <x:v>True</x:v>
      </x:c>
      <x:c r="T1263" s="23" t="str">
        <x:v>True</x:v>
      </x:c>
    </x:row>
    <x:row r="1264">
      <x:c r="A1264" s="23" t="str">
        <x:v>active_label_common_panel</x:v>
      </x:c>
      <x:c r="B1264" s="23" t="n">
        <x:v>7</x:v>
      </x:c>
      <x:c r="C1264" s="23" t="str">
        <x:v>checkpoint:epoch:minimax-m2</x:v>
      </x:c>
      <x:c r="D1264" s="23" t="str">
        <x:v>MiniMax-M2</x:v>
      </x:c>
      <x:c r="E1264" s="23" t="str">
        <x:v>minimax</x:v>
      </x:c>
      <x:c r="F1264" s="78" t="n">
        <x:v>45957</x:v>
      </x:c>
      <x:c r="G1264" s="78" t="n">
        <x:v>45966</x:v>
      </x:c>
      <x:c r="H1264" s="81" t="n">
        <x:v>0.2598076211353316</x:v>
      </x:c>
      <x:c r="I1264" s="81" t="n">
        <x:v>0.6</x:v>
      </x:c>
      <x:c r="J1264" s="23" t="str">
        <x:v>active_b</x:v>
      </x:c>
      <x:c r="K1264" s="23" t="str">
        <x:v>date_historical_price</x:v>
      </x:c>
      <x:c r="L1264" s="81" t="n">
        <x:v>10</x:v>
      </x:c>
      <x:c r="M1264" s="81" t="n">
        <x:v>10.286327728365261</x:v>
      </x:c>
      <x:c r="N1264" s="81" t="n">
        <x:v>0.01226035707949125</x:v>
      </x:c>
      <x:c r="O1264" s="23" t="n">
        <x:v>27</x:v>
      </x:c>
      <x:c r="P1264" s="23" t="n">
        <x:v>8</x:v>
      </x:c>
      <x:c r="Q1264" s="78" t="n">
        <x:v>45936</x:v>
      </x:c>
      <x:c r="R1264" s="23" t="str">
        <x:v>True</x:v>
      </x:c>
      <x:c r="S1264" s="23" t="str">
        <x:v>True</x:v>
      </x:c>
      <x:c r="T1264" s="23" t="str">
        <x:v>False</x:v>
      </x:c>
    </x:row>
    <x:row r="1265">
      <x:c r="A1265" s="23" t="str">
        <x:v>active_label_common_panel</x:v>
      </x:c>
      <x:c r="B1265" s="23" t="n">
        <x:v>7</x:v>
      </x:c>
      <x:c r="C1265" s="23" t="str">
        <x:v>checkpoint:epoch:minimax-m2</x:v>
      </x:c>
      <x:c r="D1265" s="23" t="str">
        <x:v>MiniMax-M2</x:v>
      </x:c>
      <x:c r="E1265" s="23" t="str">
        <x:v>minimax</x:v>
      </x:c>
      <x:c r="F1265" s="78" t="n">
        <x:v>45957</x:v>
      </x:c>
      <x:c r="G1265" s="78" t="n">
        <x:v>45966</x:v>
      </x:c>
      <x:c r="H1265" s="81" t="n">
        <x:v>0.2598076211353316</x:v>
      </x:c>
      <x:c r="I1265" s="81" t="n">
        <x:v>0.6</x:v>
      </x:c>
      <x:c r="J1265" s="23" t="str">
        <x:v>active_b</x:v>
      </x:c>
      <x:c r="K1265" s="23" t="str">
        <x:v>score_date</x:v>
      </x:c>
      <x:c r="L1265" s="81" t="n">
        <x:v>10</x:v>
      </x:c>
      <x:c r="M1265" s="81" t="n">
        <x:v>13.809871025924075</x:v>
      </x:c>
      <x:c r="N1265" s="81" t="n">
        <x:v>0.14018962260534806</x:v>
      </x:c>
      <x:c r="O1265" s="23" t="n">
        <x:v>27</x:v>
      </x:c>
      <x:c r="P1265" s="23" t="n">
        <x:v>8</x:v>
      </x:c>
      <x:c r="Q1265" s="78" t="n">
        <x:v>45936</x:v>
      </x:c>
      <x:c r="R1265" s="23" t="str">
        <x:v>True</x:v>
      </x:c>
      <x:c r="S1265" s="23" t="str">
        <x:v>True</x:v>
      </x:c>
      <x:c r="T1265" s="23" t="str">
        <x:v>False</x:v>
      </x:c>
    </x:row>
    <x:row r="1266">
      <x:c r="A1266" s="23" t="str">
        <x:v>active_label_common_panel</x:v>
      </x:c>
      <x:c r="B1266" s="23" t="n">
        <x:v>7</x:v>
      </x:c>
      <x:c r="C1266" s="23" t="str">
        <x:v>checkpoint:epoch:minimax-m2</x:v>
      </x:c>
      <x:c r="D1266" s="23" t="str">
        <x:v>MiniMax-M2</x:v>
      </x:c>
      <x:c r="E1266" s="23" t="str">
        <x:v>minimax</x:v>
      </x:c>
      <x:c r="F1266" s="78" t="n">
        <x:v>45957</x:v>
      </x:c>
      <x:c r="G1266" s="78" t="n">
        <x:v>45966</x:v>
      </x:c>
      <x:c r="H1266" s="81" t="n">
        <x:v>0.2598076211353316</x:v>
      </x:c>
      <x:c r="I1266" s="81" t="n">
        <x:v>0.6</x:v>
      </x:c>
      <x:c r="J1266" s="23" t="str">
        <x:v>active_b</x:v>
      </x:c>
      <x:c r="K1266" s="23" t="str">
        <x:v>score_date_historical_price</x:v>
      </x:c>
      <x:c r="L1266" s="81" t="n">
        <x:v>10</x:v>
      </x:c>
      <x:c r="M1266" s="81" t="n">
        <x:v>10.626003348618033</x:v>
      </x:c>
      <x:c r="N1266" s="81" t="n">
        <x:v>0.026369948434823688</x:v>
      </x:c>
      <x:c r="O1266" s="23" t="n">
        <x:v>27</x:v>
      </x:c>
      <x:c r="P1266" s="23" t="n">
        <x:v>8</x:v>
      </x:c>
      <x:c r="Q1266" s="78" t="n">
        <x:v>45936</x:v>
      </x:c>
      <x:c r="R1266" s="23" t="str">
        <x:v>True</x:v>
      </x:c>
      <x:c r="S1266" s="23" t="str">
        <x:v>True</x:v>
      </x:c>
      <x:c r="T1266" s="23" t="str">
        <x:v>False</x:v>
      </x:c>
    </x:row>
    <x:row r="1267">
      <x:c r="A1267" s="23" t="str">
        <x:v>active_label_common_panel</x:v>
      </x:c>
      <x:c r="B1267" s="23" t="n">
        <x:v>7</x:v>
      </x:c>
      <x:c r="C1267" s="23" t="str">
        <x:v>checkpoint:epoch:minimax-m2</x:v>
      </x:c>
      <x:c r="D1267" s="23" t="str">
        <x:v>MiniMax-M2</x:v>
      </x:c>
      <x:c r="E1267" s="23" t="str">
        <x:v>minimax</x:v>
      </x:c>
      <x:c r="F1267" s="78" t="n">
        <x:v>45957</x:v>
      </x:c>
      <x:c r="G1267" s="78" t="n">
        <x:v>45966</x:v>
      </x:c>
      <x:c r="H1267" s="81" t="n">
        <x:v>0.2598076211353316</x:v>
      </x:c>
      <x:c r="I1267" s="81" t="n">
        <x:v>0.6</x:v>
      </x:c>
      <x:c r="J1267" s="23" t="str">
        <x:v>active_b</x:v>
      </x:c>
      <x:c r="K1267" s="23" t="str">
        <x:v>score_date_current_price_nonprospective</x:v>
      </x:c>
      <x:c r="L1267" s="81" t="n">
        <x:v>10</x:v>
      </x:c>
      <x:c r="M1267" s="81" t="n">
        <x:v>11.035907258654547</x:v>
      </x:c>
      <x:c r="N1267" s="81" t="n">
        <x:v>0.04280804218556303</x:v>
      </x:c>
      <x:c r="O1267" s="23" t="n">
        <x:v>27</x:v>
      </x:c>
      <x:c r="P1267" s="23" t="n">
        <x:v>8</x:v>
      </x:c>
      <x:c r="Q1267" s="78" t="n">
        <x:v>45936</x:v>
      </x:c>
      <x:c r="R1267" s="23" t="str">
        <x:v>True</x:v>
      </x:c>
      <x:c r="S1267" s="23" t="str">
        <x:v>True</x:v>
      </x:c>
      <x:c r="T1267" s="23" t="str">
        <x:v>True</x:v>
      </x:c>
    </x:row>
    <x:row r="1268">
      <x:c r="A1268" s="23" t="str">
        <x:v>active_label_common_panel</x:v>
      </x:c>
      <x:c r="B1268" s="23" t="n">
        <x:v>7</x:v>
      </x:c>
      <x:c r="C1268" s="23" t="str">
        <x:v>checkpoint:epoch:minimax-m2</x:v>
      </x:c>
      <x:c r="D1268" s="23" t="str">
        <x:v>MiniMax-M2</x:v>
      </x:c>
      <x:c r="E1268" s="23" t="str">
        <x:v>minimax</x:v>
      </x:c>
      <x:c r="F1268" s="78" t="n">
        <x:v>45957</x:v>
      </x:c>
      <x:c r="G1268" s="78" t="n">
        <x:v>45966</x:v>
      </x:c>
      <x:c r="H1268" s="81" t="n">
        <x:v>0.2598076211353316</x:v>
      </x:c>
      <x:c r="I1268" s="81" t="n">
        <x:v>0.6</x:v>
      </x:c>
      <x:c r="J1268" s="23" t="str">
        <x:v>total_b</x:v>
      </x:c>
      <x:c r="K1268" s="23" t="str">
        <x:v>date_historical_price</x:v>
      </x:c>
      <x:c r="L1268" s="81" t="n">
        <x:v>229</x:v>
      </x:c>
      <x:c r="M1268" s="81" t="n">
        <x:v>227.71092832149526</x:v>
      </x:c>
      <x:c r="N1268" s="81" t="n">
        <x:v>-0.0024516085282928887</x:v>
      </x:c>
      <x:c r="O1268" s="23" t="n">
        <x:v>27</x:v>
      </x:c>
      <x:c r="P1268" s="23" t="n">
        <x:v>8</x:v>
      </x:c>
      <x:c r="Q1268" s="78" t="n">
        <x:v>45936</x:v>
      </x:c>
      <x:c r="R1268" s="23" t="str">
        <x:v>True</x:v>
      </x:c>
      <x:c r="S1268" s="23" t="str">
        <x:v>True</x:v>
      </x:c>
      <x:c r="T1268" s="23" t="str">
        <x:v>False</x:v>
      </x:c>
    </x:row>
    <x:row r="1269">
      <x:c r="A1269" s="23" t="str">
        <x:v>active_label_common_panel</x:v>
      </x:c>
      <x:c r="B1269" s="23" t="n">
        <x:v>7</x:v>
      </x:c>
      <x:c r="C1269" s="23" t="str">
        <x:v>checkpoint:epoch:minimax-m2</x:v>
      </x:c>
      <x:c r="D1269" s="23" t="str">
        <x:v>MiniMax-M2</x:v>
      </x:c>
      <x:c r="E1269" s="23" t="str">
        <x:v>minimax</x:v>
      </x:c>
      <x:c r="F1269" s="78" t="n">
        <x:v>45957</x:v>
      </x:c>
      <x:c r="G1269" s="78" t="n">
        <x:v>45966</x:v>
      </x:c>
      <x:c r="H1269" s="81" t="n">
        <x:v>0.2598076211353316</x:v>
      </x:c>
      <x:c r="I1269" s="81" t="n">
        <x:v>0.6</x:v>
      </x:c>
      <x:c r="J1269" s="23" t="str">
        <x:v>total_b</x:v>
      </x:c>
      <x:c r="K1269" s="23" t="str">
        <x:v>score_date</x:v>
      </x:c>
      <x:c r="L1269" s="81" t="n">
        <x:v>229</x:v>
      </x:c>
      <x:c r="M1269" s="81" t="n">
        <x:v>861.776414380091</x:v>
      </x:c>
      <x:c r="N1269" s="81" t="n">
        <x:v>0.575559121540162</x:v>
      </x:c>
      <x:c r="O1269" s="23" t="n">
        <x:v>27</x:v>
      </x:c>
      <x:c r="P1269" s="23" t="n">
        <x:v>8</x:v>
      </x:c>
      <x:c r="Q1269" s="78" t="n">
        <x:v>45936</x:v>
      </x:c>
      <x:c r="R1269" s="23" t="str">
        <x:v>True</x:v>
      </x:c>
      <x:c r="S1269" s="23" t="str">
        <x:v>True</x:v>
      </x:c>
      <x:c r="T1269" s="23" t="str">
        <x:v>False</x:v>
      </x:c>
    </x:row>
    <x:row r="1270">
      <x:c r="A1270" s="23" t="str">
        <x:v>active_label_common_panel</x:v>
      </x:c>
      <x:c r="B1270" s="23" t="n">
        <x:v>7</x:v>
      </x:c>
      <x:c r="C1270" s="23" t="str">
        <x:v>checkpoint:epoch:minimax-m2</x:v>
      </x:c>
      <x:c r="D1270" s="23" t="str">
        <x:v>MiniMax-M2</x:v>
      </x:c>
      <x:c r="E1270" s="23" t="str">
        <x:v>minimax</x:v>
      </x:c>
      <x:c r="F1270" s="78" t="n">
        <x:v>45957</x:v>
      </x:c>
      <x:c r="G1270" s="78" t="n">
        <x:v>45966</x:v>
      </x:c>
      <x:c r="H1270" s="81" t="n">
        <x:v>0.2598076211353316</x:v>
      </x:c>
      <x:c r="I1270" s="81" t="n">
        <x:v>0.6</x:v>
      </x:c>
      <x:c r="J1270" s="23" t="str">
        <x:v>total_b</x:v>
      </x:c>
      <x:c r="K1270" s="23" t="str">
        <x:v>score_date_historical_price</x:v>
      </x:c>
      <x:c r="L1270" s="81" t="n">
        <x:v>229</x:v>
      </x:c>
      <x:c r="M1270" s="81" t="n">
        <x:v>428.8497173515844</x:v>
      </x:c>
      <x:c r="N1270" s="81" t="n">
        <x:v>0.2724696458368982</x:v>
      </x:c>
      <x:c r="O1270" s="23" t="n">
        <x:v>27</x:v>
      </x:c>
      <x:c r="P1270" s="23" t="n">
        <x:v>8</x:v>
      </x:c>
      <x:c r="Q1270" s="78" t="n">
        <x:v>45936</x:v>
      </x:c>
      <x:c r="R1270" s="23" t="str">
        <x:v>True</x:v>
      </x:c>
      <x:c r="S1270" s="23" t="str">
        <x:v>True</x:v>
      </x:c>
      <x:c r="T1270" s="23" t="str">
        <x:v>False</x:v>
      </x:c>
    </x:row>
    <x:row r="1271">
      <x:c r="A1271" s="23" t="str">
        <x:v>active_label_common_panel</x:v>
      </x:c>
      <x:c r="B1271" s="23" t="n">
        <x:v>7</x:v>
      </x:c>
      <x:c r="C1271" s="23" t="str">
        <x:v>checkpoint:epoch:minimax-m2</x:v>
      </x:c>
      <x:c r="D1271" s="23" t="str">
        <x:v>MiniMax-M2</x:v>
      </x:c>
      <x:c r="E1271" s="23" t="str">
        <x:v>minimax</x:v>
      </x:c>
      <x:c r="F1271" s="78" t="n">
        <x:v>45957</x:v>
      </x:c>
      <x:c r="G1271" s="78" t="n">
        <x:v>45966</x:v>
      </x:c>
      <x:c r="H1271" s="81" t="n">
        <x:v>0.2598076211353316</x:v>
      </x:c>
      <x:c r="I1271" s="81" t="n">
        <x:v>0.6</x:v>
      </x:c>
      <x:c r="J1271" s="23" t="str">
        <x:v>total_b</x:v>
      </x:c>
      <x:c r="K1271" s="23" t="str">
        <x:v>score_date_current_price_nonprospective</x:v>
      </x:c>
      <x:c r="L1271" s="81" t="n">
        <x:v>229</x:v>
      </x:c>
      <x:c r="M1271" s="81" t="n">
        <x:v>535.3369616575601</x:v>
      </x:c>
      <x:c r="N1271" s="81" t="n">
        <x:v>0.36879174738719067</x:v>
      </x:c>
      <x:c r="O1271" s="23" t="n">
        <x:v>27</x:v>
      </x:c>
      <x:c r="P1271" s="23" t="n">
        <x:v>8</x:v>
      </x:c>
      <x:c r="Q1271" s="78" t="n">
        <x:v>45936</x:v>
      </x:c>
      <x:c r="R1271" s="23" t="str">
        <x:v>True</x:v>
      </x:c>
      <x:c r="S1271" s="23" t="str">
        <x:v>True</x:v>
      </x:c>
      <x:c r="T1271" s="23" t="str">
        <x:v>True</x:v>
      </x:c>
    </x:row>
    <x:row r="1272">
      <x:c r="A1272" s="23" t="str">
        <x:v>active_label_common_panel</x:v>
      </x:c>
      <x:c r="B1272" s="23" t="n">
        <x:v>7</x:v>
      </x:c>
      <x:c r="C1272" s="23" t="str">
        <x:v>checkpoint:moonshot:kimi-k2-thinking</x:v>
      </x:c>
      <x:c r="D1272" s="23" t="str">
        <x:v>Kimi K2 Thinking</x:v>
      </x:c>
      <x:c r="E1272" s="23" t="str">
        <x:v>kimi</x:v>
      </x:c>
      <x:c r="F1272" s="78" t="n">
        <x:v>45967</x:v>
      </x:c>
      <x:c r="G1272" s="78" t="n">
        <x:v>45974</x:v>
      </x:c>
      <x:c r="H1272" s="81" t="n">
        <x:v>1.224744871391589</x:v>
      </x:c>
      <x:c r="I1272" s="81" t="n">
        <x:v>1.22474487139</x:v>
      </x:c>
      <x:c r="J1272" s="23" t="str">
        <x:v>active_b</x:v>
      </x:c>
      <x:c r="K1272" s="23" t="str">
        <x:v>date_historical_price</x:v>
      </x:c>
      <x:c r="L1272" s="81" t="n">
        <x:v>32.6</x:v>
      </x:c>
      <x:c r="M1272" s="81" t="n">
        <x:v>16.743577339238907</x:v>
      </x:c>
      <x:c r="N1272" s="81" t="n">
        <x:v>-0.2893693475629807</x:v>
      </x:c>
      <x:c r="O1272" s="23" t="n">
        <x:v>27</x:v>
      </x:c>
      <x:c r="P1272" s="23" t="n">
        <x:v>8</x:v>
      </x:c>
      <x:c r="Q1272" s="78" t="n">
        <x:v>45966</x:v>
      </x:c>
      <x:c r="R1272" s="23" t="str">
        <x:v>True</x:v>
      </x:c>
      <x:c r="S1272" s="23" t="str">
        <x:v>True</x:v>
      </x:c>
      <x:c r="T1272" s="23" t="str">
        <x:v>False</x:v>
      </x:c>
    </x:row>
    <x:row r="1273">
      <x:c r="A1273" s="23" t="str">
        <x:v>active_label_common_panel</x:v>
      </x:c>
      <x:c r="B1273" s="23" t="n">
        <x:v>7</x:v>
      </x:c>
      <x:c r="C1273" s="23" t="str">
        <x:v>checkpoint:moonshot:kimi-k2-thinking</x:v>
      </x:c>
      <x:c r="D1273" s="23" t="str">
        <x:v>Kimi K2 Thinking</x:v>
      </x:c>
      <x:c r="E1273" s="23" t="str">
        <x:v>kimi</x:v>
      </x:c>
      <x:c r="F1273" s="78" t="n">
        <x:v>45967</x:v>
      </x:c>
      <x:c r="G1273" s="78" t="n">
        <x:v>45974</x:v>
      </x:c>
      <x:c r="H1273" s="81" t="n">
        <x:v>1.224744871391589</x:v>
      </x:c>
      <x:c r="I1273" s="81" t="n">
        <x:v>1.22474487139</x:v>
      </x:c>
      <x:c r="J1273" s="23" t="str">
        <x:v>active_b</x:v>
      </x:c>
      <x:c r="K1273" s="23" t="str">
        <x:v>score_date</x:v>
      </x:c>
      <x:c r="L1273" s="81" t="n">
        <x:v>32.6</x:v>
      </x:c>
      <x:c r="M1273" s="81" t="n">
        <x:v>12.018434021127394</x:v>
      </x:c>
      <x:c r="N1273" s="81" t="n">
        <x:v>-0.4333697164518694</x:v>
      </x:c>
      <x:c r="O1273" s="23" t="n">
        <x:v>27</x:v>
      </x:c>
      <x:c r="P1273" s="23" t="n">
        <x:v>8</x:v>
      </x:c>
      <x:c r="Q1273" s="78" t="n">
        <x:v>45966</x:v>
      </x:c>
      <x:c r="R1273" s="23" t="str">
        <x:v>True</x:v>
      </x:c>
      <x:c r="S1273" s="23" t="str">
        <x:v>True</x:v>
      </x:c>
      <x:c r="T1273" s="23" t="str">
        <x:v>False</x:v>
      </x:c>
    </x:row>
    <x:row r="1274">
      <x:c r="A1274" s="23" t="str">
        <x:v>active_label_common_panel</x:v>
      </x:c>
      <x:c r="B1274" s="23" t="n">
        <x:v>7</x:v>
      </x:c>
      <x:c r="C1274" s="23" t="str">
        <x:v>checkpoint:moonshot:kimi-k2-thinking</x:v>
      </x:c>
      <x:c r="D1274" s="23" t="str">
        <x:v>Kimi K2 Thinking</x:v>
      </x:c>
      <x:c r="E1274" s="23" t="str">
        <x:v>kimi</x:v>
      </x:c>
      <x:c r="F1274" s="78" t="n">
        <x:v>45967</x:v>
      </x:c>
      <x:c r="G1274" s="78" t="n">
        <x:v>45974</x:v>
      </x:c>
      <x:c r="H1274" s="81" t="n">
        <x:v>1.224744871391589</x:v>
      </x:c>
      <x:c r="I1274" s="81" t="n">
        <x:v>1.22474487139</x:v>
      </x:c>
      <x:c r="J1274" s="23" t="str">
        <x:v>active_b</x:v>
      </x:c>
      <x:c r="K1274" s="23" t="str">
        <x:v>score_date_historical_price</x:v>
      </x:c>
      <x:c r="L1274" s="81" t="n">
        <x:v>32.6</x:v>
      </x:c>
      <x:c r="M1274" s="81" t="n">
        <x:v>17.160801606877623</x:v>
      </x:c>
      <x:c r="N1274" s="81" t="n">
        <x:v>-0.2786800295323758</x:v>
      </x:c>
      <x:c r="O1274" s="23" t="n">
        <x:v>27</x:v>
      </x:c>
      <x:c r="P1274" s="23" t="n">
        <x:v>8</x:v>
      </x:c>
      <x:c r="Q1274" s="78" t="n">
        <x:v>45966</x:v>
      </x:c>
      <x:c r="R1274" s="23" t="str">
        <x:v>True</x:v>
      </x:c>
      <x:c r="S1274" s="23" t="str">
        <x:v>True</x:v>
      </x:c>
      <x:c r="T1274" s="23" t="str">
        <x:v>False</x:v>
      </x:c>
    </x:row>
    <x:row r="1275">
      <x:c r="A1275" s="23" t="str">
        <x:v>active_label_common_panel</x:v>
      </x:c>
      <x:c r="B1275" s="23" t="n">
        <x:v>7</x:v>
      </x:c>
      <x:c r="C1275" s="23" t="str">
        <x:v>checkpoint:moonshot:kimi-k2-thinking</x:v>
      </x:c>
      <x:c r="D1275" s="23" t="str">
        <x:v>Kimi K2 Thinking</x:v>
      </x:c>
      <x:c r="E1275" s="23" t="str">
        <x:v>kimi</x:v>
      </x:c>
      <x:c r="F1275" s="78" t="n">
        <x:v>45967</x:v>
      </x:c>
      <x:c r="G1275" s="78" t="n">
        <x:v>45974</x:v>
      </x:c>
      <x:c r="H1275" s="81" t="n">
        <x:v>1.224744871391589</x:v>
      </x:c>
      <x:c r="I1275" s="81" t="n">
        <x:v>1.22474487139</x:v>
      </x:c>
      <x:c r="J1275" s="23" t="str">
        <x:v>active_b</x:v>
      </x:c>
      <x:c r="K1275" s="23" t="str">
        <x:v>score_date_current_price_nonprospective</x:v>
      </x:c>
      <x:c r="L1275" s="81" t="n">
        <x:v>32.6</x:v>
      </x:c>
      <x:c r="M1275" s="81" t="n">
        <x:v>13.37526920877518</x:v>
      </x:c>
      <x:c r="N1275" s="81" t="n">
        <x:v>-0.3869150680880241</x:v>
      </x:c>
      <x:c r="O1275" s="23" t="n">
        <x:v>27</x:v>
      </x:c>
      <x:c r="P1275" s="23" t="n">
        <x:v>8</x:v>
      </x:c>
      <x:c r="Q1275" s="78" t="n">
        <x:v>45966</x:v>
      </x:c>
      <x:c r="R1275" s="23" t="str">
        <x:v>True</x:v>
      </x:c>
      <x:c r="S1275" s="23" t="str">
        <x:v>True</x:v>
      </x:c>
      <x:c r="T1275" s="23" t="str">
        <x:v>True</x:v>
      </x:c>
    </x:row>
    <x:row r="1276">
      <x:c r="A1276" s="23" t="str">
        <x:v>active_label_common_panel</x:v>
      </x:c>
      <x:c r="B1276" s="23" t="n">
        <x:v>7</x:v>
      </x:c>
      <x:c r="C1276" s="23" t="str">
        <x:v>checkpoint:moonshot:kimi-k2-thinking</x:v>
      </x:c>
      <x:c r="D1276" s="23" t="str">
        <x:v>Kimi K2 Thinking</x:v>
      </x:c>
      <x:c r="E1276" s="23" t="str">
        <x:v>kimi</x:v>
      </x:c>
      <x:c r="F1276" s="78" t="n">
        <x:v>45967</x:v>
      </x:c>
      <x:c r="G1276" s="78" t="n">
        <x:v>45974</x:v>
      </x:c>
      <x:c r="H1276" s="81" t="n">
        <x:v>1.224744871391589</x:v>
      </x:c>
      <x:c r="I1276" s="81" t="n">
        <x:v>1.22474487139</x:v>
      </x:c>
      <x:c r="J1276" s="23" t="str">
        <x:v>total_b</x:v>
      </x:c>
      <x:c r="K1276" s="23" t="str">
        <x:v>date_historical_price</x:v>
      </x:c>
      <x:c r="L1276" s="81" t="n">
        <x:v>1040</x:v>
      </x:c>
      <x:c r="M1276" s="81" t="n">
        <x:v>1814.6274560995805</x:v>
      </x:c>
      <x:c r="N1276" s="81" t="n">
        <x:v>0.24175413835585713</x:v>
      </x:c>
      <x:c r="O1276" s="23" t="n">
        <x:v>27</x:v>
      </x:c>
      <x:c r="P1276" s="23" t="n">
        <x:v>8</x:v>
      </x:c>
      <x:c r="Q1276" s="78" t="n">
        <x:v>45966</x:v>
      </x:c>
      <x:c r="R1276" s="23" t="str">
        <x:v>True</x:v>
      </x:c>
      <x:c r="S1276" s="23" t="str">
        <x:v>True</x:v>
      </x:c>
      <x:c r="T1276" s="23" t="str">
        <x:v>False</x:v>
      </x:c>
    </x:row>
    <x:row r="1277">
      <x:c r="A1277" s="23" t="str">
        <x:v>active_label_common_panel</x:v>
      </x:c>
      <x:c r="B1277" s="23" t="n">
        <x:v>7</x:v>
      </x:c>
      <x:c r="C1277" s="23" t="str">
        <x:v>checkpoint:moonshot:kimi-k2-thinking</x:v>
      </x:c>
      <x:c r="D1277" s="23" t="str">
        <x:v>Kimi K2 Thinking</x:v>
      </x:c>
      <x:c r="E1277" s="23" t="str">
        <x:v>kimi</x:v>
      </x:c>
      <x:c r="F1277" s="78" t="n">
        <x:v>45967</x:v>
      </x:c>
      <x:c r="G1277" s="78" t="n">
        <x:v>45974</x:v>
      </x:c>
      <x:c r="H1277" s="81" t="n">
        <x:v>1.224744871391589</x:v>
      </x:c>
      <x:c r="I1277" s="81" t="n">
        <x:v>1.22474487139</x:v>
      </x:c>
      <x:c r="J1277" s="23" t="str">
        <x:v>total_b</x:v>
      </x:c>
      <x:c r="K1277" s="23" t="str">
        <x:v>score_date</x:v>
      </x:c>
      <x:c r="L1277" s="81" t="n">
        <x:v>1040</x:v>
      </x:c>
      <x:c r="M1277" s="81" t="n">
        <x:v>872.7882780186333</x:v>
      </x:c>
      <x:c r="N1277" s="81" t="n">
        <x:v>-0.07612443447056907</x:v>
      </x:c>
      <x:c r="O1277" s="23" t="n">
        <x:v>27</x:v>
      </x:c>
      <x:c r="P1277" s="23" t="n">
        <x:v>8</x:v>
      </x:c>
      <x:c r="Q1277" s="78" t="n">
        <x:v>45966</x:v>
      </x:c>
      <x:c r="R1277" s="23" t="str">
        <x:v>True</x:v>
      </x:c>
      <x:c r="S1277" s="23" t="str">
        <x:v>True</x:v>
      </x:c>
      <x:c r="T1277" s="23" t="str">
        <x:v>False</x:v>
      </x:c>
    </x:row>
    <x:row r="1278">
      <x:c r="A1278" s="23" t="str">
        <x:v>active_label_common_panel</x:v>
      </x:c>
      <x:c r="B1278" s="23" t="n">
        <x:v>7</x:v>
      </x:c>
      <x:c r="C1278" s="23" t="str">
        <x:v>checkpoint:moonshot:kimi-k2-thinking</x:v>
      </x:c>
      <x:c r="D1278" s="23" t="str">
        <x:v>Kimi K2 Thinking</x:v>
      </x:c>
      <x:c r="E1278" s="23" t="str">
        <x:v>kimi</x:v>
      </x:c>
      <x:c r="F1278" s="78" t="n">
        <x:v>45967</x:v>
      </x:c>
      <x:c r="G1278" s="78" t="n">
        <x:v>45974</x:v>
      </x:c>
      <x:c r="H1278" s="81" t="n">
        <x:v>1.224744871391589</x:v>
      </x:c>
      <x:c r="I1278" s="81" t="n">
        <x:v>1.22474487139</x:v>
      </x:c>
      <x:c r="J1278" s="23" t="str">
        <x:v>total_b</x:v>
      </x:c>
      <x:c r="K1278" s="23" t="str">
        <x:v>score_date_historical_price</x:v>
      </x:c>
      <x:c r="L1278" s="81" t="n">
        <x:v>1040</x:v>
      </x:c>
      <x:c r="M1278" s="81" t="n">
        <x:v>2515.1384627325406</x:v>
      </x:c>
      <x:c r="N1278" s="81" t="n">
        <x:v>0.3835285594154051</x:v>
      </x:c>
      <x:c r="O1278" s="23" t="n">
        <x:v>27</x:v>
      </x:c>
      <x:c r="P1278" s="23" t="n">
        <x:v>8</x:v>
      </x:c>
      <x:c r="Q1278" s="78" t="n">
        <x:v>45966</x:v>
      </x:c>
      <x:c r="R1278" s="23" t="str">
        <x:v>True</x:v>
      </x:c>
      <x:c r="S1278" s="23" t="str">
        <x:v>True</x:v>
      </x:c>
      <x:c r="T1278" s="23" t="str">
        <x:v>False</x:v>
      </x:c>
    </x:row>
    <x:row r="1279">
      <x:c r="A1279" s="23" t="str">
        <x:v>active_label_common_panel</x:v>
      </x:c>
      <x:c r="B1279" s="23" t="n">
        <x:v>7</x:v>
      </x:c>
      <x:c r="C1279" s="23" t="str">
        <x:v>checkpoint:moonshot:kimi-k2-thinking</x:v>
      </x:c>
      <x:c r="D1279" s="23" t="str">
        <x:v>Kimi K2 Thinking</x:v>
      </x:c>
      <x:c r="E1279" s="23" t="str">
        <x:v>kimi</x:v>
      </x:c>
      <x:c r="F1279" s="78" t="n">
        <x:v>45967</x:v>
      </x:c>
      <x:c r="G1279" s="78" t="n">
        <x:v>45974</x:v>
      </x:c>
      <x:c r="H1279" s="81" t="n">
        <x:v>1.224744871391589</x:v>
      </x:c>
      <x:c r="I1279" s="81" t="n">
        <x:v>1.22474487139</x:v>
      </x:c>
      <x:c r="J1279" s="23" t="str">
        <x:v>total_b</x:v>
      </x:c>
      <x:c r="K1279" s="23" t="str">
        <x:v>score_date_current_price_nonprospective</x:v>
      </x:c>
      <x:c r="L1279" s="81" t="n">
        <x:v>1040</x:v>
      </x:c>
      <x:c r="M1279" s="81" t="n">
        <x:v>1101.6195816676334</x:v>
      </x:c>
      <x:c r="N1279" s="81" t="n">
        <x:v>0.024998307752752608</x:v>
      </x:c>
      <x:c r="O1279" s="23" t="n">
        <x:v>27</x:v>
      </x:c>
      <x:c r="P1279" s="23" t="n">
        <x:v>8</x:v>
      </x:c>
      <x:c r="Q1279" s="78" t="n">
        <x:v>45966</x:v>
      </x:c>
      <x:c r="R1279" s="23" t="str">
        <x:v>True</x:v>
      </x:c>
      <x:c r="S1279" s="23" t="str">
        <x:v>True</x:v>
      </x:c>
      <x:c r="T1279" s="23" t="str">
        <x:v>True</x:v>
      </x:c>
    </x:row>
    <x:row r="1280">
      <x:c r="A1280" s="23" t="str">
        <x:v>active_label_common_panel</x:v>
      </x:c>
      <x:c r="B1280" s="23" t="n">
        <x:v>7</x:v>
      </x:c>
      <x:c r="C1280" s="23" t="str">
        <x:v>checkpoint:epoch:mistral-3-large</x:v>
      </x:c>
      <x:c r="D1280" s="23" t="str">
        <x:v>Mistral 3 Large</x:v>
      </x:c>
      <x:c r="E1280" s="23" t="str">
        <x:v>mistral</x:v>
      </x:c>
      <x:c r="F1280" s="78" t="n">
        <x:v>45993</x:v>
      </x:c>
      <x:c r="G1280" s="78" t="n">
        <x:v>46000</x:v>
      </x:c>
      <x:c r="H1280" s="81" t="n">
        <x:v>0.8660254037844386</x:v>
      </x:c>
      <x:c r="I1280" s="81" t="n">
        <x:v>0.866025403784</x:v>
      </x:c>
      <x:c r="J1280" s="23" t="str">
        <x:v>active_b</x:v>
      </x:c>
      <x:c r="K1280" s="23" t="str">
        <x:v>date_historical_price</x:v>
      </x:c>
      <x:c r="L1280" s="81" t="n">
        <x:v>41</x:v>
      </x:c>
      <x:c r="M1280" s="81" t="n">
        <x:v>19.114053275782666</x:v>
      </x:c>
      <x:c r="N1280" s="81" t="n">
        <x:v>-0.3314310645548882</x:v>
      </x:c>
      <x:c r="O1280" s="23" t="n">
        <x:v>27</x:v>
      </x:c>
      <x:c r="P1280" s="23" t="n">
        <x:v>8</x:v>
      </x:c>
      <x:c r="Q1280" s="78" t="n">
        <x:v>45974</x:v>
      </x:c>
      <x:c r="R1280" s="23" t="str">
        <x:v>True</x:v>
      </x:c>
      <x:c r="S1280" s="23" t="str">
        <x:v>True</x:v>
      </x:c>
      <x:c r="T1280" s="23" t="str">
        <x:v>False</x:v>
      </x:c>
    </x:row>
    <x:row r="1281">
      <x:c r="A1281" s="23" t="str">
        <x:v>active_label_common_panel</x:v>
      </x:c>
      <x:c r="B1281" s="23" t="n">
        <x:v>7</x:v>
      </x:c>
      <x:c r="C1281" s="23" t="str">
        <x:v>checkpoint:epoch:mistral-3-large</x:v>
      </x:c>
      <x:c r="D1281" s="23" t="str">
        <x:v>Mistral 3 Large</x:v>
      </x:c>
      <x:c r="E1281" s="23" t="str">
        <x:v>mistral</x:v>
      </x:c>
      <x:c r="F1281" s="78" t="n">
        <x:v>45993</x:v>
      </x:c>
      <x:c r="G1281" s="78" t="n">
        <x:v>46000</x:v>
      </x:c>
      <x:c r="H1281" s="81" t="n">
        <x:v>0.8660254037844386</x:v>
      </x:c>
      <x:c r="I1281" s="81" t="n">
        <x:v>0.866025403784</x:v>
      </x:c>
      <x:c r="J1281" s="23" t="str">
        <x:v>active_b</x:v>
      </x:c>
      <x:c r="K1281" s="23" t="str">
        <x:v>score_date</x:v>
      </x:c>
      <x:c r="L1281" s="81" t="n">
        <x:v>41</x:v>
      </x:c>
      <x:c r="M1281" s="81" t="n">
        <x:v>3.899151516067267</x:v>
      </x:c>
      <x:c r="N1281" s="81" t="n">
        <x:v>-1.0218137450728078</x:v>
      </x:c>
      <x:c r="O1281" s="23" t="n">
        <x:v>27</x:v>
      </x:c>
      <x:c r="P1281" s="23" t="n">
        <x:v>8</x:v>
      </x:c>
      <x:c r="Q1281" s="78" t="n">
        <x:v>45974</x:v>
      </x:c>
      <x:c r="R1281" s="23" t="str">
        <x:v>True</x:v>
      </x:c>
      <x:c r="S1281" s="23" t="str">
        <x:v>True</x:v>
      </x:c>
      <x:c r="T1281" s="23" t="str">
        <x:v>False</x:v>
      </x:c>
    </x:row>
    <x:row r="1282">
      <x:c r="A1282" s="23" t="str">
        <x:v>active_label_common_panel</x:v>
      </x:c>
      <x:c r="B1282" s="23" t="n">
        <x:v>7</x:v>
      </x:c>
      <x:c r="C1282" s="23" t="str">
        <x:v>checkpoint:epoch:mistral-3-large</x:v>
      </x:c>
      <x:c r="D1282" s="23" t="str">
        <x:v>Mistral 3 Large</x:v>
      </x:c>
      <x:c r="E1282" s="23" t="str">
        <x:v>mistral</x:v>
      </x:c>
      <x:c r="F1282" s="78" t="n">
        <x:v>45993</x:v>
      </x:c>
      <x:c r="G1282" s="78" t="n">
        <x:v>46000</x:v>
      </x:c>
      <x:c r="H1282" s="81" t="n">
        <x:v>0.8660254037844386</x:v>
      </x:c>
      <x:c r="I1282" s="81" t="n">
        <x:v>0.866025403784</x:v>
      </x:c>
      <x:c r="J1282" s="23" t="str">
        <x:v>active_b</x:v>
      </x:c>
      <x:c r="K1282" s="23" t="str">
        <x:v>score_date_historical_price</x:v>
      </x:c>
      <x:c r="L1282" s="81" t="n">
        <x:v>41</x:v>
      </x:c>
      <x:c r="M1282" s="81" t="n">
        <x:v>12.423741436801127</x:v>
      </x:c>
      <x:c r="N1282" s="81" t="n">
        <x:v>-0.5185314524521475</x:v>
      </x:c>
      <x:c r="O1282" s="23" t="n">
        <x:v>27</x:v>
      </x:c>
      <x:c r="P1282" s="23" t="n">
        <x:v>8</x:v>
      </x:c>
      <x:c r="Q1282" s="78" t="n">
        <x:v>45974</x:v>
      </x:c>
      <x:c r="R1282" s="23" t="str">
        <x:v>True</x:v>
      </x:c>
      <x:c r="S1282" s="23" t="str">
        <x:v>True</x:v>
      </x:c>
      <x:c r="T1282" s="23" t="str">
        <x:v>False</x:v>
      </x:c>
    </x:row>
    <x:row r="1283">
      <x:c r="A1283" s="23" t="str">
        <x:v>active_label_common_panel</x:v>
      </x:c>
      <x:c r="B1283" s="23" t="n">
        <x:v>7</x:v>
      </x:c>
      <x:c r="C1283" s="23" t="str">
        <x:v>checkpoint:epoch:mistral-3-large</x:v>
      </x:c>
      <x:c r="D1283" s="23" t="str">
        <x:v>Mistral 3 Large</x:v>
      </x:c>
      <x:c r="E1283" s="23" t="str">
        <x:v>mistral</x:v>
      </x:c>
      <x:c r="F1283" s="78" t="n">
        <x:v>45993</x:v>
      </x:c>
      <x:c r="G1283" s="78" t="n">
        <x:v>46000</x:v>
      </x:c>
      <x:c r="H1283" s="81" t="n">
        <x:v>0.8660254037844386</x:v>
      </x:c>
      <x:c r="I1283" s="81" t="n">
        <x:v>0.866025403784</x:v>
      </x:c>
      <x:c r="J1283" s="23" t="str">
        <x:v>active_b</x:v>
      </x:c>
      <x:c r="K1283" s="23" t="str">
        <x:v>score_date_current_price_nonprospective</x:v>
      </x:c>
      <x:c r="L1283" s="81" t="n">
        <x:v>41</x:v>
      </x:c>
      <x:c r="M1283" s="81" t="n">
        <x:v>9.363700157410657</x:v>
      </x:c>
      <x:c r="N1283" s="81" t="n">
        <x:v>-0.6413363583661129</x:v>
      </x:c>
      <x:c r="O1283" s="23" t="n">
        <x:v>27</x:v>
      </x:c>
      <x:c r="P1283" s="23" t="n">
        <x:v>8</x:v>
      </x:c>
      <x:c r="Q1283" s="78" t="n">
        <x:v>45974</x:v>
      </x:c>
      <x:c r="R1283" s="23" t="str">
        <x:v>True</x:v>
      </x:c>
      <x:c r="S1283" s="23" t="str">
        <x:v>True</x:v>
      </x:c>
      <x:c r="T1283" s="23" t="str">
        <x:v>True</x:v>
      </x:c>
    </x:row>
    <x:row r="1284">
      <x:c r="A1284" s="23" t="str">
        <x:v>active_label_common_panel</x:v>
      </x:c>
      <x:c r="B1284" s="23" t="n">
        <x:v>7</x:v>
      </x:c>
      <x:c r="C1284" s="23" t="str">
        <x:v>checkpoint:epoch:mistral-3-large</x:v>
      </x:c>
      <x:c r="D1284" s="23" t="str">
        <x:v>Mistral 3 Large</x:v>
      </x:c>
      <x:c r="E1284" s="23" t="str">
        <x:v>mistral</x:v>
      </x:c>
      <x:c r="F1284" s="78" t="n">
        <x:v>45993</x:v>
      </x:c>
      <x:c r="G1284" s="78" t="n">
        <x:v>46000</x:v>
      </x:c>
      <x:c r="H1284" s="81" t="n">
        <x:v>0.8660254037844386</x:v>
      </x:c>
      <x:c r="I1284" s="81" t="n">
        <x:v>0.866025403784</x:v>
      </x:c>
      <x:c r="J1284" s="23" t="str">
        <x:v>total_b</x:v>
      </x:c>
      <x:c r="K1284" s="23" t="str">
        <x:v>date_historical_price</x:v>
      </x:c>
      <x:c r="L1284" s="81" t="n">
        <x:v>675</x:v>
      </x:c>
      <x:c r="M1284" s="81" t="n">
        <x:v>1159.9906102359048</x:v>
      </x:c>
      <x:c r="N1284" s="81" t="n">
        <x:v>0.23515070093103352</x:v>
      </x:c>
      <x:c r="O1284" s="23" t="n">
        <x:v>27</x:v>
      </x:c>
      <x:c r="P1284" s="23" t="n">
        <x:v>8</x:v>
      </x:c>
      <x:c r="Q1284" s="78" t="n">
        <x:v>45974</x:v>
      </x:c>
      <x:c r="R1284" s="23" t="str">
        <x:v>True</x:v>
      </x:c>
      <x:c r="S1284" s="23" t="str">
        <x:v>True</x:v>
      </x:c>
      <x:c r="T1284" s="23" t="str">
        <x:v>False</x:v>
      </x:c>
    </x:row>
    <x:row r="1285">
      <x:c r="A1285" s="23" t="str">
        <x:v>active_label_common_panel</x:v>
      </x:c>
      <x:c r="B1285" s="23" t="n">
        <x:v>7</x:v>
      </x:c>
      <x:c r="C1285" s="23" t="str">
        <x:v>checkpoint:epoch:mistral-3-large</x:v>
      </x:c>
      <x:c r="D1285" s="23" t="str">
        <x:v>Mistral 3 Large</x:v>
      </x:c>
      <x:c r="E1285" s="23" t="str">
        <x:v>mistral</x:v>
      </x:c>
      <x:c r="F1285" s="78" t="n">
        <x:v>45993</x:v>
      </x:c>
      <x:c r="G1285" s="78" t="n">
        <x:v>46000</x:v>
      </x:c>
      <x:c r="H1285" s="81" t="n">
        <x:v>0.8660254037844386</x:v>
      </x:c>
      <x:c r="I1285" s="81" t="n">
        <x:v>0.866025403784</x:v>
      </x:c>
      <x:c r="J1285" s="23" t="str">
        <x:v>total_b</x:v>
      </x:c>
      <x:c r="K1285" s="23" t="str">
        <x:v>score_date</x:v>
      </x:c>
      <x:c r="L1285" s="81" t="n">
        <x:v>675</x:v>
      </x:c>
      <x:c r="M1285" s="81" t="n">
        <x:v>33.27415677831656</x:v>
      </x:c>
      <x:c r="N1285" s="81" t="n">
        <x:v>-1.30719671427903</x:v>
      </x:c>
      <x:c r="O1285" s="23" t="n">
        <x:v>27</x:v>
      </x:c>
      <x:c r="P1285" s="23" t="n">
        <x:v>8</x:v>
      </x:c>
      <x:c r="Q1285" s="78" t="n">
        <x:v>45974</x:v>
      </x:c>
      <x:c r="R1285" s="23" t="str">
        <x:v>True</x:v>
      </x:c>
      <x:c r="S1285" s="23" t="str">
        <x:v>True</x:v>
      </x:c>
      <x:c r="T1285" s="23" t="str">
        <x:v>False</x:v>
      </x:c>
    </x:row>
    <x:row r="1286">
      <x:c r="A1286" s="23" t="str">
        <x:v>active_label_common_panel</x:v>
      </x:c>
      <x:c r="B1286" s="23" t="n">
        <x:v>7</x:v>
      </x:c>
      <x:c r="C1286" s="23" t="str">
        <x:v>checkpoint:epoch:mistral-3-large</x:v>
      </x:c>
      <x:c r="D1286" s="23" t="str">
        <x:v>Mistral 3 Large</x:v>
      </x:c>
      <x:c r="E1286" s="23" t="str">
        <x:v>mistral</x:v>
      </x:c>
      <x:c r="F1286" s="78" t="n">
        <x:v>45993</x:v>
      </x:c>
      <x:c r="G1286" s="78" t="n">
        <x:v>46000</x:v>
      </x:c>
      <x:c r="H1286" s="81" t="n">
        <x:v>0.8660254037844386</x:v>
      </x:c>
      <x:c r="I1286" s="81" t="n">
        <x:v>0.866025403784</x:v>
      </x:c>
      <x:c r="J1286" s="23" t="str">
        <x:v>total_b</x:v>
      </x:c>
      <x:c r="K1286" s="23" t="str">
        <x:v>score_date_historical_price</x:v>
      </x:c>
      <x:c r="L1286" s="81" t="n">
        <x:v>675</x:v>
      </x:c>
      <x:c r="M1286" s="81" t="n">
        <x:v>271.30848096731586</x:v>
      </x:c>
      <x:c r="N1286" s="81" t="n">
        <x:v>-0.3958404030291126</x:v>
      </x:c>
      <x:c r="O1286" s="23" t="n">
        <x:v>27</x:v>
      </x:c>
      <x:c r="P1286" s="23" t="n">
        <x:v>8</x:v>
      </x:c>
      <x:c r="Q1286" s="78" t="n">
        <x:v>45974</x:v>
      </x:c>
      <x:c r="R1286" s="23" t="str">
        <x:v>True</x:v>
      </x:c>
      <x:c r="S1286" s="23" t="str">
        <x:v>True</x:v>
      </x:c>
      <x:c r="T1286" s="23" t="str">
        <x:v>False</x:v>
      </x:c>
    </x:row>
    <x:row r="1287">
      <x:c r="A1287" s="23" t="str">
        <x:v>active_label_common_panel</x:v>
      </x:c>
      <x:c r="B1287" s="23" t="n">
        <x:v>7</x:v>
      </x:c>
      <x:c r="C1287" s="23" t="str">
        <x:v>checkpoint:epoch:mistral-3-large</x:v>
      </x:c>
      <x:c r="D1287" s="23" t="str">
        <x:v>Mistral 3 Large</x:v>
      </x:c>
      <x:c r="E1287" s="23" t="str">
        <x:v>mistral</x:v>
      </x:c>
      <x:c r="F1287" s="78" t="n">
        <x:v>45993</x:v>
      </x:c>
      <x:c r="G1287" s="78" t="n">
        <x:v>46000</x:v>
      </x:c>
      <x:c r="H1287" s="81" t="n">
        <x:v>0.8660254037844386</x:v>
      </x:c>
      <x:c r="I1287" s="81" t="n">
        <x:v>0.866025403784</x:v>
      </x:c>
      <x:c r="J1287" s="23" t="str">
        <x:v>total_b</x:v>
      </x:c>
      <x:c r="K1287" s="23" t="str">
        <x:v>score_date_current_price_nonprospective</x:v>
      </x:c>
      <x:c r="L1287" s="81" t="n">
        <x:v>675</x:v>
      </x:c>
      <x:c r="M1287" s="81" t="n">
        <x:v>156.3636154690443</x:v>
      </x:c>
      <x:c r="N1287" s="81" t="n">
        <x:v>-0.635168069115697</x:v>
      </x:c>
      <x:c r="O1287" s="23" t="n">
        <x:v>27</x:v>
      </x:c>
      <x:c r="P1287" s="23" t="n">
        <x:v>8</x:v>
      </x:c>
      <x:c r="Q1287" s="78" t="n">
        <x:v>45974</x:v>
      </x:c>
      <x:c r="R1287" s="23" t="str">
        <x:v>True</x:v>
      </x:c>
      <x:c r="S1287" s="23" t="str">
        <x:v>True</x:v>
      </x:c>
      <x:c r="T1287" s="23" t="str">
        <x:v>True</x:v>
      </x:c>
    </x:row>
    <x:row r="1288">
      <x:c r="A1288" s="23" t="str">
        <x:v>active_label_common_panel</x:v>
      </x:c>
      <x:c r="B1288" s="23" t="n">
        <x:v>7</x:v>
      </x:c>
      <x:c r="C1288" s="23" t="str">
        <x:v>checkpoint:epoch:ministral-3-14b</x:v>
      </x:c>
      <x:c r="D1288" s="23" t="str">
        <x:v>Ministral 3 14B</x:v>
      </x:c>
      <x:c r="E1288" s="23" t="str">
        <x:v>mistral</x:v>
      </x:c>
      <x:c r="F1288" s="78" t="n">
        <x:v>45993</x:v>
      </x:c>
      <x:c r="G1288" s="78" t="n">
        <x:v>46002</x:v>
      </x:c>
      <x:c r="H1288" s="81" t="n">
        <x:v>0.2</x:v>
      </x:c>
      <x:c r="I1288" s="81" t="n">
        <x:v>0.2</x:v>
      </x:c>
      <x:c r="J1288" s="23" t="str">
        <x:v>active_b</x:v>
      </x:c>
      <x:c r="K1288" s="23" t="str">
        <x:v>date_historical_price</x:v>
      </x:c>
      <x:c r="L1288" s="81" t="n">
        <x:v>14</x:v>
      </x:c>
      <x:c r="M1288" s="81" t="n">
        <x:v>6.875867826392393</x:v>
      </x:c>
      <x:c r="N1288" s="81" t="n">
        <x:v>-0.3088005159500397</x:v>
      </x:c>
      <x:c r="O1288" s="23" t="n">
        <x:v>27</x:v>
      </x:c>
      <x:c r="P1288" s="23" t="n">
        <x:v>8</x:v>
      </x:c>
      <x:c r="Q1288" s="78" t="n">
        <x:v>45974</x:v>
      </x:c>
      <x:c r="R1288" s="23" t="str">
        <x:v>True</x:v>
      </x:c>
      <x:c r="S1288" s="23" t="str">
        <x:v>True</x:v>
      </x:c>
      <x:c r="T1288" s="23" t="str">
        <x:v>False</x:v>
      </x:c>
    </x:row>
    <x:row r="1289">
      <x:c r="A1289" s="23" t="str">
        <x:v>active_label_common_panel</x:v>
      </x:c>
      <x:c r="B1289" s="23" t="n">
        <x:v>7</x:v>
      </x:c>
      <x:c r="C1289" s="23" t="str">
        <x:v>checkpoint:epoch:ministral-3-14b</x:v>
      </x:c>
      <x:c r="D1289" s="23" t="str">
        <x:v>Ministral 3 14B</x:v>
      </x:c>
      <x:c r="E1289" s="23" t="str">
        <x:v>mistral</x:v>
      </x:c>
      <x:c r="F1289" s="78" t="n">
        <x:v>45993</x:v>
      </x:c>
      <x:c r="G1289" s="78" t="n">
        <x:v>46002</x:v>
      </x:c>
      <x:c r="H1289" s="81" t="n">
        <x:v>0.2</x:v>
      </x:c>
      <x:c r="I1289" s="81" t="n">
        <x:v>0.2</x:v>
      </x:c>
      <x:c r="J1289" s="23" t="str">
        <x:v>active_b</x:v>
      </x:c>
      <x:c r="K1289" s="23" t="str">
        <x:v>score_date</x:v>
      </x:c>
      <x:c r="L1289" s="81" t="n">
        <x:v>14</x:v>
      </x:c>
      <x:c r="M1289" s="81" t="n">
        <x:v>2.6406152221614327</x:v>
      </x:c>
      <x:c r="N1289" s="81" t="n">
        <x:v>-0.7244229131787984</x:v>
      </x:c>
      <x:c r="O1289" s="23" t="n">
        <x:v>27</x:v>
      </x:c>
      <x:c r="P1289" s="23" t="n">
        <x:v>8</x:v>
      </x:c>
      <x:c r="Q1289" s="78" t="n">
        <x:v>45974</x:v>
      </x:c>
      <x:c r="R1289" s="23" t="str">
        <x:v>True</x:v>
      </x:c>
      <x:c r="S1289" s="23" t="str">
        <x:v>True</x:v>
      </x:c>
      <x:c r="T1289" s="23" t="str">
        <x:v>False</x:v>
      </x:c>
    </x:row>
    <x:row r="1290">
      <x:c r="A1290" s="23" t="str">
        <x:v>active_label_common_panel</x:v>
      </x:c>
      <x:c r="B1290" s="23" t="n">
        <x:v>7</x:v>
      </x:c>
      <x:c r="C1290" s="23" t="str">
        <x:v>checkpoint:epoch:ministral-3-14b</x:v>
      </x:c>
      <x:c r="D1290" s="23" t="str">
        <x:v>Ministral 3 14B</x:v>
      </x:c>
      <x:c r="E1290" s="23" t="str">
        <x:v>mistral</x:v>
      </x:c>
      <x:c r="F1290" s="78" t="n">
        <x:v>45993</x:v>
      </x:c>
      <x:c r="G1290" s="78" t="n">
        <x:v>46002</x:v>
      </x:c>
      <x:c r="H1290" s="81" t="n">
        <x:v>0.2</x:v>
      </x:c>
      <x:c r="I1290" s="81" t="n">
        <x:v>0.2</x:v>
      </x:c>
      <x:c r="J1290" s="23" t="str">
        <x:v>active_b</x:v>
      </x:c>
      <x:c r="K1290" s="23" t="str">
        <x:v>score_date_historical_price</x:v>
      </x:c>
      <x:c r="L1290" s="81" t="n">
        <x:v>14</x:v>
      </x:c>
      <x:c r="M1290" s="81" t="n">
        <x:v>4.340111279312896</x:v>
      </x:c>
      <x:c r="N1290" s="81" t="n">
        <x:v>-0.5086271708265622</x:v>
      </x:c>
      <x:c r="O1290" s="23" t="n">
        <x:v>27</x:v>
      </x:c>
      <x:c r="P1290" s="23" t="n">
        <x:v>8</x:v>
      </x:c>
      <x:c r="Q1290" s="78" t="n">
        <x:v>45974</x:v>
      </x:c>
      <x:c r="R1290" s="23" t="str">
        <x:v>True</x:v>
      </x:c>
      <x:c r="S1290" s="23" t="str">
        <x:v>True</x:v>
      </x:c>
      <x:c r="T1290" s="23" t="str">
        <x:v>False</x:v>
      </x:c>
    </x:row>
    <x:row r="1291">
      <x:c r="A1291" s="23" t="str">
        <x:v>active_label_common_panel</x:v>
      </x:c>
      <x:c r="B1291" s="23" t="n">
        <x:v>7</x:v>
      </x:c>
      <x:c r="C1291" s="23" t="str">
        <x:v>checkpoint:epoch:ministral-3-14b</x:v>
      </x:c>
      <x:c r="D1291" s="23" t="str">
        <x:v>Ministral 3 14B</x:v>
      </x:c>
      <x:c r="E1291" s="23" t="str">
        <x:v>mistral</x:v>
      </x:c>
      <x:c r="F1291" s="78" t="n">
        <x:v>45993</x:v>
      </x:c>
      <x:c r="G1291" s="78" t="n">
        <x:v>46002</x:v>
      </x:c>
      <x:c r="H1291" s="81" t="n">
        <x:v>0.2</x:v>
      </x:c>
      <x:c r="I1291" s="81" t="n">
        <x:v>0.2</x:v>
      </x:c>
      <x:c r="J1291" s="23" t="str">
        <x:v>active_b</x:v>
      </x:c>
      <x:c r="K1291" s="23" t="str">
        <x:v>score_date_current_price_nonprospective</x:v>
      </x:c>
      <x:c r="L1291" s="81" t="n">
        <x:v>14</x:v>
      </x:c>
      <x:c r="M1291" s="81" t="n">
        <x:v>3.2589230117696983</x:v>
      </x:c>
      <x:c r="N1291" s="81" t="n">
        <x:v>-0.6330539347891989</x:v>
      </x:c>
      <x:c r="O1291" s="23" t="n">
        <x:v>27</x:v>
      </x:c>
      <x:c r="P1291" s="23" t="n">
        <x:v>8</x:v>
      </x:c>
      <x:c r="Q1291" s="78" t="n">
        <x:v>45974</x:v>
      </x:c>
      <x:c r="R1291" s="23" t="str">
        <x:v>True</x:v>
      </x:c>
      <x:c r="S1291" s="23" t="str">
        <x:v>True</x:v>
      </x:c>
      <x:c r="T1291" s="23" t="str">
        <x:v>True</x:v>
      </x:c>
    </x:row>
    <x:row r="1292">
      <x:c r="A1292" s="23" t="str">
        <x:v>active_label_common_panel</x:v>
      </x:c>
      <x:c r="B1292" s="23" t="n">
        <x:v>7</x:v>
      </x:c>
      <x:c r="C1292" s="23" t="str">
        <x:v>checkpoint:epoch:ministral-3-14b</x:v>
      </x:c>
      <x:c r="D1292" s="23" t="str">
        <x:v>Ministral 3 14B</x:v>
      </x:c>
      <x:c r="E1292" s="23" t="str">
        <x:v>mistral</x:v>
      </x:c>
      <x:c r="F1292" s="78" t="n">
        <x:v>45993</x:v>
      </x:c>
      <x:c r="G1292" s="78" t="n">
        <x:v>46002</x:v>
      </x:c>
      <x:c r="H1292" s="81" t="n">
        <x:v>0.2</x:v>
      </x:c>
      <x:c r="I1292" s="81" t="n">
        <x:v>0.2</x:v>
      </x:c>
      <x:c r="J1292" s="23" t="str">
        <x:v>total_b</x:v>
      </x:c>
      <x:c r="K1292" s="23" t="str">
        <x:v>date_historical_price</x:v>
      </x:c>
      <x:c r="L1292" s="81" t="n">
        <x:v>14</x:v>
      </x:c>
      <x:c r="M1292" s="81" t="n">
        <x:v>152.33488403797446</x:v>
      </x:c>
      <x:c r="N1292" s="81" t="n">
        <x:v>1.0366713306284545</x:v>
      </x:c>
      <x:c r="O1292" s="23" t="n">
        <x:v>27</x:v>
      </x:c>
      <x:c r="P1292" s="23" t="n">
        <x:v>8</x:v>
      </x:c>
      <x:c r="Q1292" s="78" t="n">
        <x:v>45974</x:v>
      </x:c>
      <x:c r="R1292" s="23" t="str">
        <x:v>True</x:v>
      </x:c>
      <x:c r="S1292" s="23" t="str">
        <x:v>True</x:v>
      </x:c>
      <x:c r="T1292" s="23" t="str">
        <x:v>False</x:v>
      </x:c>
    </x:row>
    <x:row r="1293">
      <x:c r="A1293" s="23" t="str">
        <x:v>active_label_common_panel</x:v>
      </x:c>
      <x:c r="B1293" s="23" t="n">
        <x:v>7</x:v>
      </x:c>
      <x:c r="C1293" s="23" t="str">
        <x:v>checkpoint:epoch:ministral-3-14b</x:v>
      </x:c>
      <x:c r="D1293" s="23" t="str">
        <x:v>Ministral 3 14B</x:v>
      </x:c>
      <x:c r="E1293" s="23" t="str">
        <x:v>mistral</x:v>
      </x:c>
      <x:c r="F1293" s="78" t="n">
        <x:v>45993</x:v>
      </x:c>
      <x:c r="G1293" s="78" t="n">
        <x:v>46002</x:v>
      </x:c>
      <x:c r="H1293" s="81" t="n">
        <x:v>0.2</x:v>
      </x:c>
      <x:c r="I1293" s="81" t="n">
        <x:v>0.2</x:v>
      </x:c>
      <x:c r="J1293" s="23" t="str">
        <x:v>total_b</x:v>
      </x:c>
      <x:c r="K1293" s="23" t="str">
        <x:v>score_date</x:v>
      </x:c>
      <x:c r="L1293" s="81" t="n">
        <x:v>14</x:v>
      </x:c>
      <x:c r="M1293" s="81" t="n">
        <x:v>13.125651614514455</x:v>
      </x:c>
      <x:c r="N1293" s="81" t="n">
        <x:v>-0.028007162795417106</x:v>
      </x:c>
      <x:c r="O1293" s="23" t="n">
        <x:v>27</x:v>
      </x:c>
      <x:c r="P1293" s="23" t="n">
        <x:v>8</x:v>
      </x:c>
      <x:c r="Q1293" s="78" t="n">
        <x:v>45974</x:v>
      </x:c>
      <x:c r="R1293" s="23" t="str">
        <x:v>True</x:v>
      </x:c>
      <x:c r="S1293" s="23" t="str">
        <x:v>True</x:v>
      </x:c>
      <x:c r="T1293" s="23" t="str">
        <x:v>False</x:v>
      </x:c>
    </x:row>
    <x:row r="1294">
      <x:c r="A1294" s="23" t="str">
        <x:v>active_label_common_panel</x:v>
      </x:c>
      <x:c r="B1294" s="23" t="n">
        <x:v>7</x:v>
      </x:c>
      <x:c r="C1294" s="23" t="str">
        <x:v>checkpoint:epoch:ministral-3-14b</x:v>
      </x:c>
      <x:c r="D1294" s="23" t="str">
        <x:v>Ministral 3 14B</x:v>
      </x:c>
      <x:c r="E1294" s="23" t="str">
        <x:v>mistral</x:v>
      </x:c>
      <x:c r="F1294" s="78" t="n">
        <x:v>45993</x:v>
      </x:c>
      <x:c r="G1294" s="78" t="n">
        <x:v>46002</x:v>
      </x:c>
      <x:c r="H1294" s="81" t="n">
        <x:v>0.2</x:v>
      </x:c>
      <x:c r="I1294" s="81" t="n">
        <x:v>0.2</x:v>
      </x:c>
      <x:c r="J1294" s="23" t="str">
        <x:v>total_b</x:v>
      </x:c>
      <x:c r="K1294" s="23" t="str">
        <x:v>score_date_historical_price</x:v>
      </x:c>
      <x:c r="L1294" s="81" t="n">
        <x:v>14</x:v>
      </x:c>
      <x:c r="M1294" s="81" t="n">
        <x:v>32.27671027781121</x:v>
      </x:c>
      <x:c r="N1294" s="81" t="n">
        <x:v>0.3627612282590362</x:v>
      </x:c>
      <x:c r="O1294" s="23" t="n">
        <x:v>27</x:v>
      </x:c>
      <x:c r="P1294" s="23" t="n">
        <x:v>8</x:v>
      </x:c>
      <x:c r="Q1294" s="78" t="n">
        <x:v>45974</x:v>
      </x:c>
      <x:c r="R1294" s="23" t="str">
        <x:v>True</x:v>
      </x:c>
      <x:c r="S1294" s="23" t="str">
        <x:v>True</x:v>
      </x:c>
      <x:c r="T1294" s="23" t="str">
        <x:v>False</x:v>
      </x:c>
    </x:row>
    <x:row r="1295">
      <x:c r="A1295" s="23" t="str">
        <x:v>active_label_common_panel</x:v>
      </x:c>
      <x:c r="B1295" s="23" t="n">
        <x:v>7</x:v>
      </x:c>
      <x:c r="C1295" s="23" t="str">
        <x:v>checkpoint:epoch:ministral-3-14b</x:v>
      </x:c>
      <x:c r="D1295" s="23" t="str">
        <x:v>Ministral 3 14B</x:v>
      </x:c>
      <x:c r="E1295" s="23" t="str">
        <x:v>mistral</x:v>
      </x:c>
      <x:c r="F1295" s="78" t="n">
        <x:v>45993</x:v>
      </x:c>
      <x:c r="G1295" s="78" t="n">
        <x:v>46002</x:v>
      </x:c>
      <x:c r="H1295" s="81" t="n">
        <x:v>0.2</x:v>
      </x:c>
      <x:c r="I1295" s="81" t="n">
        <x:v>0.2</x:v>
      </x:c>
      <x:c r="J1295" s="23" t="str">
        <x:v>total_b</x:v>
      </x:c>
      <x:c r="K1295" s="23" t="str">
        <x:v>score_date_current_price_nonprospective</x:v>
      </x:c>
      <x:c r="L1295" s="81" t="n">
        <x:v>14</x:v>
      </x:c>
      <x:c r="M1295" s="81" t="n">
        <x:v>19.03285079678713</x:v>
      </x:c>
      <x:c r="N1295" s="81" t="n">
        <x:v>0.1333758073952777</x:v>
      </x:c>
      <x:c r="O1295" s="23" t="n">
        <x:v>27</x:v>
      </x:c>
      <x:c r="P1295" s="23" t="n">
        <x:v>8</x:v>
      </x:c>
      <x:c r="Q1295" s="78" t="n">
        <x:v>45974</x:v>
      </x:c>
      <x:c r="R1295" s="23" t="str">
        <x:v>True</x:v>
      </x:c>
      <x:c r="S1295" s="23" t="str">
        <x:v>True</x:v>
      </x:c>
      <x:c r="T1295" s="23" t="str">
        <x:v>True</x:v>
      </x:c>
    </x:row>
    <x:row r="1296">
      <x:c r="A1296" s="23" t="str">
        <x:v>active_label_common_panel</x:v>
      </x:c>
      <x:c r="B1296" s="23" t="n">
        <x:v>7</x:v>
      </x:c>
      <x:c r="C1296" s="23" t="str">
        <x:v>checkpoint:epoch:ministral-3-3b</x:v>
      </x:c>
      <x:c r="D1296" s="23" t="str">
        <x:v>Ministral 3 3B</x:v>
      </x:c>
      <x:c r="E1296" s="23" t="str">
        <x:v>mistral</x:v>
      </x:c>
      <x:c r="F1296" s="78" t="n">
        <x:v>45993</x:v>
      </x:c>
      <x:c r="G1296" s="78" t="n">
        <x:v>46002</x:v>
      </x:c>
      <x:c r="H1296" s="81" t="n">
        <x:v>0.1</x:v>
      </x:c>
      <x:c r="I1296" s="81" t="n">
        <x:v>0.1</x:v>
      </x:c>
      <x:c r="J1296" s="23" t="str">
        <x:v>active_b</x:v>
      </x:c>
      <x:c r="K1296" s="23" t="str">
        <x:v>date_historical_price</x:v>
      </x:c>
      <x:c r="L1296" s="81" t="n">
        <x:v>3</x:v>
      </x:c>
      <x:c r="M1296" s="81" t="n">
        <x:v>4.239628921204878</x:v>
      </x:c>
      <x:c r="N1296" s="81" t="n">
        <x:v>0.15020659137174447</x:v>
      </x:c>
      <x:c r="O1296" s="23" t="n">
        <x:v>27</x:v>
      </x:c>
      <x:c r="P1296" s="23" t="n">
        <x:v>8</x:v>
      </x:c>
      <x:c r="Q1296" s="78" t="n">
        <x:v>45974</x:v>
      </x:c>
      <x:c r="R1296" s="23" t="str">
        <x:v>True</x:v>
      </x:c>
      <x:c r="S1296" s="23" t="str">
        <x:v>True</x:v>
      </x:c>
      <x:c r="T1296" s="23" t="str">
        <x:v>False</x:v>
      </x:c>
    </x:row>
    <x:row r="1297">
      <x:c r="A1297" s="23" t="str">
        <x:v>active_label_common_panel</x:v>
      </x:c>
      <x:c r="B1297" s="23" t="n">
        <x:v>7</x:v>
      </x:c>
      <x:c r="C1297" s="23" t="str">
        <x:v>checkpoint:epoch:ministral-3-3b</x:v>
      </x:c>
      <x:c r="D1297" s="23" t="str">
        <x:v>Ministral 3 3B</x:v>
      </x:c>
      <x:c r="E1297" s="23" t="str">
        <x:v>mistral</x:v>
      </x:c>
      <x:c r="F1297" s="78" t="n">
        <x:v>45993</x:v>
      </x:c>
      <x:c r="G1297" s="78" t="n">
        <x:v>46002</x:v>
      </x:c>
      <x:c r="H1297" s="81" t="n">
        <x:v>0.1</x:v>
      </x:c>
      <x:c r="I1297" s="81" t="n">
        <x:v>0.1</x:v>
      </x:c>
      <x:c r="J1297" s="23" t="str">
        <x:v>active_b</x:v>
      </x:c>
      <x:c r="K1297" s="23" t="str">
        <x:v>score_date</x:v>
      </x:c>
      <x:c r="L1297" s="81" t="n">
        <x:v>3</x:v>
      </x:c>
      <x:c r="M1297" s="81" t="n">
        <x:v>1.880035559444067</x:v>
      </x:c>
      <x:c r="N1297" s="81" t="n">
        <x:v>-0.20295519102816975</x:v>
      </x:c>
      <x:c r="O1297" s="23" t="n">
        <x:v>27</x:v>
      </x:c>
      <x:c r="P1297" s="23" t="n">
        <x:v>8</x:v>
      </x:c>
      <x:c r="Q1297" s="78" t="n">
        <x:v>45974</x:v>
      </x:c>
      <x:c r="R1297" s="23" t="str">
        <x:v>True</x:v>
      </x:c>
      <x:c r="S1297" s="23" t="str">
        <x:v>True</x:v>
      </x:c>
      <x:c r="T1297" s="23" t="str">
        <x:v>False</x:v>
      </x:c>
    </x:row>
    <x:row r="1298">
      <x:c r="A1298" s="23" t="str">
        <x:v>active_label_common_panel</x:v>
      </x:c>
      <x:c r="B1298" s="23" t="n">
        <x:v>7</x:v>
      </x:c>
      <x:c r="C1298" s="23" t="str">
        <x:v>checkpoint:epoch:ministral-3-3b</x:v>
      </x:c>
      <x:c r="D1298" s="23" t="str">
        <x:v>Ministral 3 3B</x:v>
      </x:c>
      <x:c r="E1298" s="23" t="str">
        <x:v>mistral</x:v>
      </x:c>
      <x:c r="F1298" s="78" t="n">
        <x:v>45993</x:v>
      </x:c>
      <x:c r="G1298" s="78" t="n">
        <x:v>46002</x:v>
      </x:c>
      <x:c r="H1298" s="81" t="n">
        <x:v>0.1</x:v>
      </x:c>
      <x:c r="I1298" s="81" t="n">
        <x:v>0.1</x:v>
      </x:c>
      <x:c r="J1298" s="23" t="str">
        <x:v>active_b</x:v>
      </x:c>
      <x:c r="K1298" s="23" t="str">
        <x:v>score_date_historical_price</x:v>
      </x:c>
      <x:c r="L1298" s="81" t="n">
        <x:v>3</x:v>
      </x:c>
      <x:c r="M1298" s="81" t="n">
        <x:v>2.4922741446248584</x:v>
      </x:c>
      <x:c r="N1298" s="81" t="n">
        <x:v>-0.08052544267577318</x:v>
      </x:c>
      <x:c r="O1298" s="23" t="n">
        <x:v>27</x:v>
      </x:c>
      <x:c r="P1298" s="23" t="n">
        <x:v>8</x:v>
      </x:c>
      <x:c r="Q1298" s="78" t="n">
        <x:v>45974</x:v>
      </x:c>
      <x:c r="R1298" s="23" t="str">
        <x:v>True</x:v>
      </x:c>
      <x:c r="S1298" s="23" t="str">
        <x:v>True</x:v>
      </x:c>
      <x:c r="T1298" s="23" t="str">
        <x:v>False</x:v>
      </x:c>
    </x:row>
    <x:row r="1299">
      <x:c r="A1299" s="23" t="str">
        <x:v>active_label_common_panel</x:v>
      </x:c>
      <x:c r="B1299" s="23" t="n">
        <x:v>7</x:v>
      </x:c>
      <x:c r="C1299" s="23" t="str">
        <x:v>checkpoint:epoch:ministral-3-3b</x:v>
      </x:c>
      <x:c r="D1299" s="23" t="str">
        <x:v>Ministral 3 3B</x:v>
      </x:c>
      <x:c r="E1299" s="23" t="str">
        <x:v>mistral</x:v>
      </x:c>
      <x:c r="F1299" s="78" t="n">
        <x:v>45993</x:v>
      </x:c>
      <x:c r="G1299" s="78" t="n">
        <x:v>46002</x:v>
      </x:c>
      <x:c r="H1299" s="81" t="n">
        <x:v>0.1</x:v>
      </x:c>
      <x:c r="I1299" s="81" t="n">
        <x:v>0.1</x:v>
      </x:c>
      <x:c r="J1299" s="23" t="str">
        <x:v>active_b</x:v>
      </x:c>
      <x:c r="K1299" s="23" t="str">
        <x:v>score_date_current_price_nonprospective</x:v>
      </x:c>
      <x:c r="L1299" s="81" t="n">
        <x:v>3</x:v>
      </x:c>
      <x:c r="M1299" s="81" t="n">
        <x:v>1.8871499267875174</x:v>
      </x:c>
      <x:c r="N1299" s="81" t="n">
        <x:v>-0.201314850161527</x:v>
      </x:c>
      <x:c r="O1299" s="23" t="n">
        <x:v>27</x:v>
      </x:c>
      <x:c r="P1299" s="23" t="n">
        <x:v>8</x:v>
      </x:c>
      <x:c r="Q1299" s="78" t="n">
        <x:v>45974</x:v>
      </x:c>
      <x:c r="R1299" s="23" t="str">
        <x:v>True</x:v>
      </x:c>
      <x:c r="S1299" s="23" t="str">
        <x:v>True</x:v>
      </x:c>
      <x:c r="T1299" s="23" t="str">
        <x:v>True</x:v>
      </x:c>
    </x:row>
    <x:row r="1300">
      <x:c r="A1300" s="23" t="str">
        <x:v>active_label_common_panel</x:v>
      </x:c>
      <x:c r="B1300" s="23" t="n">
        <x:v>7</x:v>
      </x:c>
      <x:c r="C1300" s="23" t="str">
        <x:v>checkpoint:epoch:ministral-3-3b</x:v>
      </x:c>
      <x:c r="D1300" s="23" t="str">
        <x:v>Ministral 3 3B</x:v>
      </x:c>
      <x:c r="E1300" s="23" t="str">
        <x:v>mistral</x:v>
      </x:c>
      <x:c r="F1300" s="78" t="n">
        <x:v>45993</x:v>
      </x:c>
      <x:c r="G1300" s="78" t="n">
        <x:v>46002</x:v>
      </x:c>
      <x:c r="H1300" s="81" t="n">
        <x:v>0.1</x:v>
      </x:c>
      <x:c r="I1300" s="81" t="n">
        <x:v>0.1</x:v>
      </x:c>
      <x:c r="J1300" s="23" t="str">
        <x:v>total_b</x:v>
      </x:c>
      <x:c r="K1300" s="23" t="str">
        <x:v>date_historical_price</x:v>
      </x:c>
      <x:c r="L1300" s="81" t="n">
        <x:v>3</x:v>
      </x:c>
      <x:c r="M1300" s="81" t="n">
        <x:v>58.320966322933074</x:v>
      </x:c>
      <x:c r="N1300" s="81" t="n">
        <x:v>1.2887034564963051</x:v>
      </x:c>
      <x:c r="O1300" s="23" t="n">
        <x:v>27</x:v>
      </x:c>
      <x:c r="P1300" s="23" t="n">
        <x:v>8</x:v>
      </x:c>
      <x:c r="Q1300" s="78" t="n">
        <x:v>45974</x:v>
      </x:c>
      <x:c r="R1300" s="23" t="str">
        <x:v>True</x:v>
      </x:c>
      <x:c r="S1300" s="23" t="str">
        <x:v>True</x:v>
      </x:c>
      <x:c r="T1300" s="23" t="str">
        <x:v>False</x:v>
      </x:c>
    </x:row>
    <x:row r="1301">
      <x:c r="A1301" s="23" t="str">
        <x:v>active_label_common_panel</x:v>
      </x:c>
      <x:c r="B1301" s="23" t="n">
        <x:v>7</x:v>
      </x:c>
      <x:c r="C1301" s="23" t="str">
        <x:v>checkpoint:epoch:ministral-3-3b</x:v>
      </x:c>
      <x:c r="D1301" s="23" t="str">
        <x:v>Ministral 3 3B</x:v>
      </x:c>
      <x:c r="E1301" s="23" t="str">
        <x:v>mistral</x:v>
      </x:c>
      <x:c r="F1301" s="78" t="n">
        <x:v>45993</x:v>
      </x:c>
      <x:c r="G1301" s="78" t="n">
        <x:v>46002</x:v>
      </x:c>
      <x:c r="H1301" s="81" t="n">
        <x:v>0.1</x:v>
      </x:c>
      <x:c r="I1301" s="81" t="n">
        <x:v>0.1</x:v>
      </x:c>
      <x:c r="J1301" s="23" t="str">
        <x:v>total_b</x:v>
      </x:c>
      <x:c r="K1301" s="23" t="str">
        <x:v>score_date</x:v>
      </x:c>
      <x:c r="L1301" s="81" t="n">
        <x:v>3</x:v>
      </x:c>
      <x:c r="M1301" s="81" t="n">
        <x:v>5.834291841248466</x:v>
      </x:c>
      <x:c r="N1301" s="81" t="n">
        <x:v>0.2888668947615855</x:v>
      </x:c>
      <x:c r="O1301" s="23" t="n">
        <x:v>27</x:v>
      </x:c>
      <x:c r="P1301" s="23" t="n">
        <x:v>8</x:v>
      </x:c>
      <x:c r="Q1301" s="78" t="n">
        <x:v>45974</x:v>
      </x:c>
      <x:c r="R1301" s="23" t="str">
        <x:v>True</x:v>
      </x:c>
      <x:c r="S1301" s="23" t="str">
        <x:v>True</x:v>
      </x:c>
      <x:c r="T1301" s="23" t="str">
        <x:v>False</x:v>
      </x:c>
    </x:row>
    <x:row r="1302">
      <x:c r="A1302" s="23" t="str">
        <x:v>active_label_common_panel</x:v>
      </x:c>
      <x:c r="B1302" s="23" t="n">
        <x:v>7</x:v>
      </x:c>
      <x:c r="C1302" s="23" t="str">
        <x:v>checkpoint:epoch:ministral-3-3b</x:v>
      </x:c>
      <x:c r="D1302" s="23" t="str">
        <x:v>Ministral 3 3B</x:v>
      </x:c>
      <x:c r="E1302" s="23" t="str">
        <x:v>mistral</x:v>
      </x:c>
      <x:c r="F1302" s="78" t="n">
        <x:v>45993</x:v>
      </x:c>
      <x:c r="G1302" s="78" t="n">
        <x:v>46002</x:v>
      </x:c>
      <x:c r="H1302" s="81" t="n">
        <x:v>0.1</x:v>
      </x:c>
      <x:c r="I1302" s="81" t="n">
        <x:v>0.1</x:v>
      </x:c>
      <x:c r="J1302" s="23" t="str">
        <x:v>total_b</x:v>
      </x:c>
      <x:c r="K1302" s="23" t="str">
        <x:v>score_date_historical_price</x:v>
      </x:c>
      <x:c r="L1302" s="81" t="n">
        <x:v>3</x:v>
      </x:c>
      <x:c r="M1302" s="81" t="n">
        <x:v>9.720464889694746</x:v>
      </x:c>
      <x:c r="N1302" s="81" t="n">
        <x:v>0.5105657812149502</x:v>
      </x:c>
      <x:c r="O1302" s="23" t="n">
        <x:v>27</x:v>
      </x:c>
      <x:c r="P1302" s="23" t="n">
        <x:v>8</x:v>
      </x:c>
      <x:c r="Q1302" s="78" t="n">
        <x:v>45974</x:v>
      </x:c>
      <x:c r="R1302" s="23" t="str">
        <x:v>True</x:v>
      </x:c>
      <x:c r="S1302" s="23" t="str">
        <x:v>True</x:v>
      </x:c>
      <x:c r="T1302" s="23" t="str">
        <x:v>False</x:v>
      </x:c>
    </x:row>
    <x:row r="1303">
      <x:c r="A1303" s="23" t="str">
        <x:v>active_label_common_panel</x:v>
      </x:c>
      <x:c r="B1303" s="23" t="n">
        <x:v>7</x:v>
      </x:c>
      <x:c r="C1303" s="23" t="str">
        <x:v>checkpoint:epoch:ministral-3-3b</x:v>
      </x:c>
      <x:c r="D1303" s="23" t="str">
        <x:v>Ministral 3 3B</x:v>
      </x:c>
      <x:c r="E1303" s="23" t="str">
        <x:v>mistral</x:v>
      </x:c>
      <x:c r="F1303" s="78" t="n">
        <x:v>45993</x:v>
      </x:c>
      <x:c r="G1303" s="78" t="n">
        <x:v>46002</x:v>
      </x:c>
      <x:c r="H1303" s="81" t="n">
        <x:v>0.1</x:v>
      </x:c>
      <x:c r="I1303" s="81" t="n">
        <x:v>0.1</x:v>
      </x:c>
      <x:c r="J1303" s="23" t="str">
        <x:v>total_b</x:v>
      </x:c>
      <x:c r="K1303" s="23" t="str">
        <x:v>score_date_current_price_nonprospective</x:v>
      </x:c>
      <x:c r="L1303" s="81" t="n">
        <x:v>3</x:v>
      </x:c>
      <x:c r="M1303" s="81" t="n">
        <x:v>5.873344115642569</x:v>
      </x:c>
      <x:c r="N1303" s="81" t="n">
        <x:v>0.29176419191702857</x:v>
      </x:c>
      <x:c r="O1303" s="23" t="n">
        <x:v>27</x:v>
      </x:c>
      <x:c r="P1303" s="23" t="n">
        <x:v>8</x:v>
      </x:c>
      <x:c r="Q1303" s="78" t="n">
        <x:v>45974</x:v>
      </x:c>
      <x:c r="R1303" s="23" t="str">
        <x:v>True</x:v>
      </x:c>
      <x:c r="S1303" s="23" t="str">
        <x:v>True</x:v>
      </x:c>
      <x:c r="T1303" s="23" t="str">
        <x:v>True</x:v>
      </x:c>
    </x:row>
    <x:row r="1304">
      <x:c r="A1304" s="23" t="str">
        <x:v>active_label_common_panel</x:v>
      </x:c>
      <x:c r="B1304" s="23" t="n">
        <x:v>7</x:v>
      </x:c>
      <x:c r="C1304" s="23" t="str">
        <x:v>checkpoint:epoch:ministral-3-8b</x:v>
      </x:c>
      <x:c r="D1304" s="23" t="str">
        <x:v>Ministral 3 8B</x:v>
      </x:c>
      <x:c r="E1304" s="23" t="str">
        <x:v>mistral</x:v>
      </x:c>
      <x:c r="F1304" s="78" t="n">
        <x:v>45993</x:v>
      </x:c>
      <x:c r="G1304" s="78" t="n">
        <x:v>46002</x:v>
      </x:c>
      <x:c r="H1304" s="81" t="n">
        <x:v>0.15</x:v>
      </x:c>
      <x:c r="I1304" s="81" t="n">
        <x:v>0.15</x:v>
      </x:c>
      <x:c r="J1304" s="23" t="str">
        <x:v>active_b</x:v>
      </x:c>
      <x:c r="K1304" s="23" t="str">
        <x:v>date_historical_price</x:v>
      </x:c>
      <x:c r="L1304" s="81" t="n">
        <x:v>8</x:v>
      </x:c>
      <x:c r="M1304" s="81" t="n">
        <x:v>5.625612063211036</x:v>
      </x:c>
      <x:c r="N1304" s="81" t="n">
        <x:v>-0.15292020665933256</x:v>
      </x:c>
      <x:c r="O1304" s="23" t="n">
        <x:v>27</x:v>
      </x:c>
      <x:c r="P1304" s="23" t="n">
        <x:v>8</x:v>
      </x:c>
      <x:c r="Q1304" s="78" t="n">
        <x:v>45974</x:v>
      </x:c>
      <x:c r="R1304" s="23" t="str">
        <x:v>True</x:v>
      </x:c>
      <x:c r="S1304" s="23" t="str">
        <x:v>True</x:v>
      </x:c>
      <x:c r="T1304" s="23" t="str">
        <x:v>False</x:v>
      </x:c>
    </x:row>
    <x:row r="1305">
      <x:c r="A1305" s="23" t="str">
        <x:v>active_label_common_panel</x:v>
      </x:c>
      <x:c r="B1305" s="23" t="n">
        <x:v>7</x:v>
      </x:c>
      <x:c r="C1305" s="23" t="str">
        <x:v>checkpoint:epoch:ministral-3-8b</x:v>
      </x:c>
      <x:c r="D1305" s="23" t="str">
        <x:v>Ministral 3 8B</x:v>
      </x:c>
      <x:c r="E1305" s="23" t="str">
        <x:v>mistral</x:v>
      </x:c>
      <x:c r="F1305" s="78" t="n">
        <x:v>45993</x:v>
      </x:c>
      <x:c r="G1305" s="78" t="n">
        <x:v>46002</x:v>
      </x:c>
      <x:c r="H1305" s="81" t="n">
        <x:v>0.15</x:v>
      </x:c>
      <x:c r="I1305" s="81" t="n">
        <x:v>0.15</x:v>
      </x:c>
      <x:c r="J1305" s="23" t="str">
        <x:v>active_b</x:v>
      </x:c>
      <x:c r="K1305" s="23" t="str">
        <x:v>score_date</x:v>
      </x:c>
      <x:c r="L1305" s="81" t="n">
        <x:v>8</x:v>
      </x:c>
      <x:c r="M1305" s="81" t="n">
        <x:v>2.2335462410307056</x:v>
      </x:c>
      <x:c r="N1305" s="81" t="n">
        <x:v>-0.5540950389073498</x:v>
      </x:c>
      <x:c r="O1305" s="23" t="n">
        <x:v>27</x:v>
      </x:c>
      <x:c r="P1305" s="23" t="n">
        <x:v>8</x:v>
      </x:c>
      <x:c r="Q1305" s="78" t="n">
        <x:v>45974</x:v>
      </x:c>
      <x:c r="R1305" s="23" t="str">
        <x:v>True</x:v>
      </x:c>
      <x:c r="S1305" s="23" t="str">
        <x:v>True</x:v>
      </x:c>
      <x:c r="T1305" s="23" t="str">
        <x:v>False</x:v>
      </x:c>
    </x:row>
    <x:row r="1306">
      <x:c r="A1306" s="23" t="str">
        <x:v>active_label_common_panel</x:v>
      </x:c>
      <x:c r="B1306" s="23" t="n">
        <x:v>7</x:v>
      </x:c>
      <x:c r="C1306" s="23" t="str">
        <x:v>checkpoint:epoch:ministral-3-8b</x:v>
      </x:c>
      <x:c r="D1306" s="23" t="str">
        <x:v>Ministral 3 8B</x:v>
      </x:c>
      <x:c r="E1306" s="23" t="str">
        <x:v>mistral</x:v>
      </x:c>
      <x:c r="F1306" s="78" t="n">
        <x:v>45993</x:v>
      </x:c>
      <x:c r="G1306" s="78" t="n">
        <x:v>46002</x:v>
      </x:c>
      <x:c r="H1306" s="81" t="n">
        <x:v>0.15</x:v>
      </x:c>
      <x:c r="I1306" s="81" t="n">
        <x:v>0.15</x:v>
      </x:c>
      <x:c r="J1306" s="23" t="str">
        <x:v>active_b</x:v>
      </x:c>
      <x:c r="K1306" s="23" t="str">
        <x:v>score_date_historical_price</x:v>
      </x:c>
      <x:c r="L1306" s="81" t="n">
        <x:v>8</x:v>
      </x:c>
      <x:c r="M1306" s="81" t="n">
        <x:v>3.414163361286948</x:v>
      </x:c>
      <x:c r="N1306" s="81" t="n">
        <x:v>-0.369805689543014</x:v>
      </x:c>
      <x:c r="O1306" s="23" t="n">
        <x:v>27</x:v>
      </x:c>
      <x:c r="P1306" s="23" t="n">
        <x:v>8</x:v>
      </x:c>
      <x:c r="Q1306" s="78" t="n">
        <x:v>45974</x:v>
      </x:c>
      <x:c r="R1306" s="23" t="str">
        <x:v>True</x:v>
      </x:c>
      <x:c r="S1306" s="23" t="str">
        <x:v>True</x:v>
      </x:c>
      <x:c r="T1306" s="23" t="str">
        <x:v>False</x:v>
      </x:c>
    </x:row>
    <x:row r="1307">
      <x:c r="A1307" s="23" t="str">
        <x:v>active_label_common_panel</x:v>
      </x:c>
      <x:c r="B1307" s="23" t="n">
        <x:v>7</x:v>
      </x:c>
      <x:c r="C1307" s="23" t="str">
        <x:v>checkpoint:epoch:ministral-3-8b</x:v>
      </x:c>
      <x:c r="D1307" s="23" t="str">
        <x:v>Ministral 3 8B</x:v>
      </x:c>
      <x:c r="E1307" s="23" t="str">
        <x:v>mistral</x:v>
      </x:c>
      <x:c r="F1307" s="78" t="n">
        <x:v>45993</x:v>
      </x:c>
      <x:c r="G1307" s="78" t="n">
        <x:v>46002</x:v>
      </x:c>
      <x:c r="H1307" s="81" t="n">
        <x:v>0.15</x:v>
      </x:c>
      <x:c r="I1307" s="81" t="n">
        <x:v>0.15</x:v>
      </x:c>
      <x:c r="J1307" s="23" t="str">
        <x:v>active_b</x:v>
      </x:c>
      <x:c r="K1307" s="23" t="str">
        <x:v>score_date_current_price_nonprospective</x:v>
      </x:c>
      <x:c r="L1307" s="81" t="n">
        <x:v>8</x:v>
      </x:c>
      <x:c r="M1307" s="81" t="n">
        <x:v>2.57701020527706</x:v>
      </x:c>
      <x:c r="N1307" s="81" t="n">
        <x:v>-0.49197384857812165</x:v>
      </x:c>
      <x:c r="O1307" s="23" t="n">
        <x:v>27</x:v>
      </x:c>
      <x:c r="P1307" s="23" t="n">
        <x:v>8</x:v>
      </x:c>
      <x:c r="Q1307" s="78" t="n">
        <x:v>45974</x:v>
      </x:c>
      <x:c r="R1307" s="23" t="str">
        <x:v>True</x:v>
      </x:c>
      <x:c r="S1307" s="23" t="str">
        <x:v>True</x:v>
      </x:c>
      <x:c r="T1307" s="23" t="str">
        <x:v>True</x:v>
      </x:c>
    </x:row>
    <x:row r="1308">
      <x:c r="A1308" s="23" t="str">
        <x:v>active_label_common_panel</x:v>
      </x:c>
      <x:c r="B1308" s="23" t="n">
        <x:v>7</x:v>
      </x:c>
      <x:c r="C1308" s="23" t="str">
        <x:v>checkpoint:epoch:ministral-3-8b</x:v>
      </x:c>
      <x:c r="D1308" s="23" t="str">
        <x:v>Ministral 3 8B</x:v>
      </x:c>
      <x:c r="E1308" s="23" t="str">
        <x:v>mistral</x:v>
      </x:c>
      <x:c r="F1308" s="78" t="n">
        <x:v>45993</x:v>
      </x:c>
      <x:c r="G1308" s="78" t="n">
        <x:v>46002</x:v>
      </x:c>
      <x:c r="H1308" s="81" t="n">
        <x:v>0.15</x:v>
      </x:c>
      <x:c r="I1308" s="81" t="n">
        <x:v>0.15</x:v>
      </x:c>
      <x:c r="J1308" s="23" t="str">
        <x:v>total_b</x:v>
      </x:c>
      <x:c r="K1308" s="23" t="str">
        <x:v>date_historical_price</x:v>
      </x:c>
      <x:c r="L1308" s="81" t="n">
        <x:v>8</x:v>
      </x:c>
      <x:c r="M1308" s="81" t="n">
        <x:v>102.26787882779449</x:v>
      </x:c>
      <x:c r="N1308" s="81" t="n">
        <x:v>1.1066492612032361</x:v>
      </x:c>
      <x:c r="O1308" s="23" t="n">
        <x:v>27</x:v>
      </x:c>
      <x:c r="P1308" s="23" t="n">
        <x:v>8</x:v>
      </x:c>
      <x:c r="Q1308" s="78" t="n">
        <x:v>45974</x:v>
      </x:c>
      <x:c r="R1308" s="23" t="str">
        <x:v>True</x:v>
      </x:c>
      <x:c r="S1308" s="23" t="str">
        <x:v>True</x:v>
      </x:c>
      <x:c r="T1308" s="23" t="str">
        <x:v>False</x:v>
      </x:c>
    </x:row>
    <x:row r="1309">
      <x:c r="A1309" s="23" t="str">
        <x:v>active_label_common_panel</x:v>
      </x:c>
      <x:c r="B1309" s="23" t="n">
        <x:v>7</x:v>
      </x:c>
      <x:c r="C1309" s="23" t="str">
        <x:v>checkpoint:epoch:ministral-3-8b</x:v>
      </x:c>
      <x:c r="D1309" s="23" t="str">
        <x:v>Ministral 3 8B</x:v>
      </x:c>
      <x:c r="E1309" s="23" t="str">
        <x:v>mistral</x:v>
      </x:c>
      <x:c r="F1309" s="78" t="n">
        <x:v>45993</x:v>
      </x:c>
      <x:c r="G1309" s="78" t="n">
        <x:v>46002</x:v>
      </x:c>
      <x:c r="H1309" s="81" t="n">
        <x:v>0.15</x:v>
      </x:c>
      <x:c r="I1309" s="81" t="n">
        <x:v>0.15</x:v>
      </x:c>
      <x:c r="J1309" s="23" t="str">
        <x:v>total_b</x:v>
      </x:c>
      <x:c r="K1309" s="23" t="str">
        <x:v>score_date</x:v>
      </x:c>
      <x:c r="L1309" s="81" t="n">
        <x:v>8</x:v>
      </x:c>
      <x:c r="M1309" s="81" t="n">
        <x:v>8.80203077593748</x:v>
      </x:c>
      <x:c r="N1309" s="81" t="n">
        <x:v>0.041492895730376546</x:v>
      </x:c>
      <x:c r="O1309" s="23" t="n">
        <x:v>27</x:v>
      </x:c>
      <x:c r="P1309" s="23" t="n">
        <x:v>8</x:v>
      </x:c>
      <x:c r="Q1309" s="78" t="n">
        <x:v>45974</x:v>
      </x:c>
      <x:c r="R1309" s="23" t="str">
        <x:v>True</x:v>
      </x:c>
      <x:c r="S1309" s="23" t="str">
        <x:v>True</x:v>
      </x:c>
      <x:c r="T1309" s="23" t="str">
        <x:v>False</x:v>
      </x:c>
    </x:row>
    <x:row r="1310">
      <x:c r="A1310" s="23" t="str">
        <x:v>active_label_common_panel</x:v>
      </x:c>
      <x:c r="B1310" s="23" t="n">
        <x:v>7</x:v>
      </x:c>
      <x:c r="C1310" s="23" t="str">
        <x:v>checkpoint:epoch:ministral-3-8b</x:v>
      </x:c>
      <x:c r="D1310" s="23" t="str">
        <x:v>Ministral 3 8B</x:v>
      </x:c>
      <x:c r="E1310" s="23" t="str">
        <x:v>mistral</x:v>
      </x:c>
      <x:c r="F1310" s="78" t="n">
        <x:v>45993</x:v>
      </x:c>
      <x:c r="G1310" s="78" t="n">
        <x:v>46002</x:v>
      </x:c>
      <x:c r="H1310" s="81" t="n">
        <x:v>0.15</x:v>
      </x:c>
      <x:c r="I1310" s="81" t="n">
        <x:v>0.15</x:v>
      </x:c>
      <x:c r="J1310" s="23" t="str">
        <x:v>total_b</x:v>
      </x:c>
      <x:c r="K1310" s="23" t="str">
        <x:v>score_date_historical_price</x:v>
      </x:c>
      <x:c r="L1310" s="81" t="n">
        <x:v>8</x:v>
      </x:c>
      <x:c r="M1310" s="81" t="n">
        <x:v>18.980108907491303</x:v>
      </x:c>
      <x:c r="N1310" s="81" t="n">
        <x:v>0.3752087130796682</x:v>
      </x:c>
      <x:c r="O1310" s="23" t="n">
        <x:v>27</x:v>
      </x:c>
      <x:c r="P1310" s="23" t="n">
        <x:v>8</x:v>
      </x:c>
      <x:c r="Q1310" s="78" t="n">
        <x:v>45974</x:v>
      </x:c>
      <x:c r="R1310" s="23" t="str">
        <x:v>True</x:v>
      </x:c>
      <x:c r="S1310" s="23" t="str">
        <x:v>True</x:v>
      </x:c>
      <x:c r="T1310" s="23" t="str">
        <x:v>False</x:v>
      </x:c>
    </x:row>
    <x:row r="1311">
      <x:c r="A1311" s="23" t="str">
        <x:v>active_label_common_panel</x:v>
      </x:c>
      <x:c r="B1311" s="23" t="n">
        <x:v>7</x:v>
      </x:c>
      <x:c r="C1311" s="23" t="str">
        <x:v>checkpoint:epoch:ministral-3-8b</x:v>
      </x:c>
      <x:c r="D1311" s="23" t="str">
        <x:v>Ministral 3 8B</x:v>
      </x:c>
      <x:c r="E1311" s="23" t="str">
        <x:v>mistral</x:v>
      </x:c>
      <x:c r="F1311" s="78" t="n">
        <x:v>45993</x:v>
      </x:c>
      <x:c r="G1311" s="78" t="n">
        <x:v>46002</x:v>
      </x:c>
      <x:c r="H1311" s="81" t="n">
        <x:v>0.15</x:v>
      </x:c>
      <x:c r="I1311" s="81" t="n">
        <x:v>0.15</x:v>
      </x:c>
      <x:c r="J1311" s="23" t="str">
        <x:v>total_b</x:v>
      </x:c>
      <x:c r="K1311" s="23" t="str">
        <x:v>score_date_current_price_nonprospective</x:v>
      </x:c>
      <x:c r="L1311" s="81" t="n">
        <x:v>8</x:v>
      </x:c>
      <x:c r="M1311" s="81" t="n">
        <x:v>11.331988969512432</x:v>
      </x:c>
      <x:c r="N1311" s="81" t="n">
        <x:v>0.15121615611711475</x:v>
      </x:c>
      <x:c r="O1311" s="23" t="n">
        <x:v>27</x:v>
      </x:c>
      <x:c r="P1311" s="23" t="n">
        <x:v>8</x:v>
      </x:c>
      <x:c r="Q1311" s="78" t="n">
        <x:v>45974</x:v>
      </x:c>
      <x:c r="R1311" s="23" t="str">
        <x:v>True</x:v>
      </x:c>
      <x:c r="S1311" s="23" t="str">
        <x:v>True</x:v>
      </x:c>
      <x:c r="T1311" s="23" t="str">
        <x:v>True</x:v>
      </x:c>
    </x:row>
    <x:row r="1312">
      <x:c r="A1312" s="23" t="str">
        <x:v>active_label_common_panel</x:v>
      </x:c>
      <x:c r="B1312" s="23" t="n">
        <x:v>7</x:v>
      </x:c>
      <x:c r="C1312" s="23" t="str">
        <x:v>checkpoint:epoch:devstral-2-123b</x:v>
      </x:c>
      <x:c r="D1312" s="23" t="str">
        <x:v>Devstral 2 (123B)</x:v>
      </x:c>
      <x:c r="E1312" s="23" t="str">
        <x:v>mistral</x:v>
      </x:c>
      <x:c r="F1312" s="78" t="n">
        <x:v>46000</x:v>
      </x:c>
      <x:c r="G1312" s="78" t="n">
        <x:v>46008</x:v>
      </x:c>
      <x:c r="H1312" s="81" t="n">
        <x:v>0.3</x:v>
      </x:c>
      <x:c r="I1312" s="81" t="n">
        <x:v>0.894427191</x:v>
      </x:c>
      <x:c r="J1312" s="23" t="str">
        <x:v>active_b</x:v>
      </x:c>
      <x:c r="K1312" s="23" t="str">
        <x:v>date_historical_price</x:v>
      </x:c>
      <x:c r="L1312" s="81" t="n">
        <x:v>123</x:v>
      </x:c>
      <x:c r="M1312" s="81" t="n">
        <x:v>8.915780463855421</x:v>
      </x:c>
      <x:c r="N1312" s="81" t="n">
        <x:v>-1.1397457452729647</x:v>
      </x:c>
      <x:c r="O1312" s="23" t="n">
        <x:v>27</x:v>
      </x:c>
      <x:c r="P1312" s="23" t="n">
        <x:v>8</x:v>
      </x:c>
      <x:c r="Q1312" s="78" t="n">
        <x:v>45974</x:v>
      </x:c>
      <x:c r="R1312" s="23" t="str">
        <x:v>True</x:v>
      </x:c>
      <x:c r="S1312" s="23" t="str">
        <x:v>True</x:v>
      </x:c>
      <x:c r="T1312" s="23" t="str">
        <x:v>False</x:v>
      </x:c>
    </x:row>
    <x:row r="1313">
      <x:c r="A1313" s="23" t="str">
        <x:v>active_label_common_panel</x:v>
      </x:c>
      <x:c r="B1313" s="23" t="n">
        <x:v>7</x:v>
      </x:c>
      <x:c r="C1313" s="23" t="str">
        <x:v>checkpoint:epoch:devstral-2-123b</x:v>
      </x:c>
      <x:c r="D1313" s="23" t="str">
        <x:v>Devstral 2 (123B)</x:v>
      </x:c>
      <x:c r="E1313" s="23" t="str">
        <x:v>mistral</x:v>
      </x:c>
      <x:c r="F1313" s="78" t="n">
        <x:v>46000</x:v>
      </x:c>
      <x:c r="G1313" s="78" t="n">
        <x:v>46008</x:v>
      </x:c>
      <x:c r="H1313" s="81" t="n">
        <x:v>0.3</x:v>
      </x:c>
      <x:c r="I1313" s="81" t="n">
        <x:v>0.894427191</x:v>
      </x:c>
      <x:c r="J1313" s="23" t="str">
        <x:v>active_b</x:v>
      </x:c>
      <x:c r="K1313" s="23" t="str">
        <x:v>score_date</x:v>
      </x:c>
      <x:c r="L1313" s="81" t="n">
        <x:v>123</x:v>
      </x:c>
      <x:c r="M1313" s="81" t="n">
        <x:v>4.803940454734788</x:v>
      </x:c>
      <x:c r="N1313" s="81" t="n">
        <x:v>-1.4083074957935366</x:v>
      </x:c>
      <x:c r="O1313" s="23" t="n">
        <x:v>27</x:v>
      </x:c>
      <x:c r="P1313" s="23" t="n">
        <x:v>8</x:v>
      </x:c>
      <x:c r="Q1313" s="78" t="n">
        <x:v>45974</x:v>
      </x:c>
      <x:c r="R1313" s="23" t="str">
        <x:v>True</x:v>
      </x:c>
      <x:c r="S1313" s="23" t="str">
        <x:v>True</x:v>
      </x:c>
      <x:c r="T1313" s="23" t="str">
        <x:v>False</x:v>
      </x:c>
    </x:row>
    <x:row r="1314">
      <x:c r="A1314" s="23" t="str">
        <x:v>active_label_common_panel</x:v>
      </x:c>
      <x:c r="B1314" s="23" t="n">
        <x:v>7</x:v>
      </x:c>
      <x:c r="C1314" s="23" t="str">
        <x:v>checkpoint:epoch:devstral-2-123b</x:v>
      </x:c>
      <x:c r="D1314" s="23" t="str">
        <x:v>Devstral 2 (123B)</x:v>
      </x:c>
      <x:c r="E1314" s="23" t="str">
        <x:v>mistral</x:v>
      </x:c>
      <x:c r="F1314" s="78" t="n">
        <x:v>46000</x:v>
      </x:c>
      <x:c r="G1314" s="78" t="n">
        <x:v>46008</x:v>
      </x:c>
      <x:c r="H1314" s="81" t="n">
        <x:v>0.3</x:v>
      </x:c>
      <x:c r="I1314" s="81" t="n">
        <x:v>0.894427191</x:v>
      </x:c>
      <x:c r="J1314" s="23" t="str">
        <x:v>active_b</x:v>
      </x:c>
      <x:c r="K1314" s="23" t="str">
        <x:v>score_date_historical_price</x:v>
      </x:c>
      <x:c r="L1314" s="81" t="n">
        <x:v>123</x:v>
      </x:c>
      <x:c r="M1314" s="81" t="n">
        <x:v>6.837951450865541</x:v>
      </x:c>
      <x:c r="N1314" s="81" t="n">
        <x:v>-1.25497909843832</x:v>
      </x:c>
      <x:c r="O1314" s="23" t="n">
        <x:v>27</x:v>
      </x:c>
      <x:c r="P1314" s="23" t="n">
        <x:v>8</x:v>
      </x:c>
      <x:c r="Q1314" s="78" t="n">
        <x:v>45974</x:v>
      </x:c>
      <x:c r="R1314" s="23" t="str">
        <x:v>True</x:v>
      </x:c>
      <x:c r="S1314" s="23" t="str">
        <x:v>True</x:v>
      </x:c>
      <x:c r="T1314" s="23" t="str">
        <x:v>False</x:v>
      </x:c>
    </x:row>
    <x:row r="1315">
      <x:c r="A1315" s="23" t="str">
        <x:v>active_label_common_panel</x:v>
      </x:c>
      <x:c r="B1315" s="23" t="n">
        <x:v>7</x:v>
      </x:c>
      <x:c r="C1315" s="23" t="str">
        <x:v>checkpoint:epoch:devstral-2-123b</x:v>
      </x:c>
      <x:c r="D1315" s="23" t="str">
        <x:v>Devstral 2 (123B)</x:v>
      </x:c>
      <x:c r="E1315" s="23" t="str">
        <x:v>mistral</x:v>
      </x:c>
      <x:c r="F1315" s="78" t="n">
        <x:v>46000</x:v>
      </x:c>
      <x:c r="G1315" s="78" t="n">
        <x:v>46008</x:v>
      </x:c>
      <x:c r="H1315" s="81" t="n">
        <x:v>0.3</x:v>
      </x:c>
      <x:c r="I1315" s="81" t="n">
        <x:v>0.894427191</x:v>
      </x:c>
      <x:c r="J1315" s="23" t="str">
        <x:v>active_b</x:v>
      </x:c>
      <x:c r="K1315" s="23" t="str">
        <x:v>score_date_current_price_nonprospective</x:v>
      </x:c>
      <x:c r="L1315" s="81" t="n">
        <x:v>123</x:v>
      </x:c>
      <x:c r="M1315" s="81" t="n">
        <x:v>9.95717269489436</x:v>
      </x:c>
      <x:c r="N1315" s="81" t="n">
        <x:v>-1.0917690719430213</x:v>
      </x:c>
      <x:c r="O1315" s="23" t="n">
        <x:v>27</x:v>
      </x:c>
      <x:c r="P1315" s="23" t="n">
        <x:v>8</x:v>
      </x:c>
      <x:c r="Q1315" s="78" t="n">
        <x:v>45974</x:v>
      </x:c>
      <x:c r="R1315" s="23" t="str">
        <x:v>True</x:v>
      </x:c>
      <x:c r="S1315" s="23" t="str">
        <x:v>True</x:v>
      </x:c>
      <x:c r="T1315" s="23" t="str">
        <x:v>True</x:v>
      </x:c>
    </x:row>
    <x:row r="1316">
      <x:c r="A1316" s="23" t="str">
        <x:v>active_label_common_panel</x:v>
      </x:c>
      <x:c r="B1316" s="23" t="n">
        <x:v>7</x:v>
      </x:c>
      <x:c r="C1316" s="23" t="str">
        <x:v>checkpoint:epoch:devstral-2-123b</x:v>
      </x:c>
      <x:c r="D1316" s="23" t="str">
        <x:v>Devstral 2 (123B)</x:v>
      </x:c>
      <x:c r="E1316" s="23" t="str">
        <x:v>mistral</x:v>
      </x:c>
      <x:c r="F1316" s="78" t="n">
        <x:v>46000</x:v>
      </x:c>
      <x:c r="G1316" s="78" t="n">
        <x:v>46008</x:v>
      </x:c>
      <x:c r="H1316" s="81" t="n">
        <x:v>0.3</x:v>
      </x:c>
      <x:c r="I1316" s="81" t="n">
        <x:v>0.894427191</x:v>
      </x:c>
      <x:c r="J1316" s="23" t="str">
        <x:v>total_b</x:v>
      </x:c>
      <x:c r="K1316" s="23" t="str">
        <x:v>date_historical_price</x:v>
      </x:c>
      <x:c r="L1316" s="81" t="n">
        <x:v>123</x:v>
      </x:c>
      <x:c r="M1316" s="81" t="n">
        <x:v>272.022194358019</x:v>
      </x:c>
      <x:c r="N1316" s="81" t="n">
        <x:v>0.34469922823445803</x:v>
      </x:c>
      <x:c r="O1316" s="23" t="n">
        <x:v>27</x:v>
      </x:c>
      <x:c r="P1316" s="23" t="n">
        <x:v>8</x:v>
      </x:c>
      <x:c r="Q1316" s="78" t="n">
        <x:v>45974</x:v>
      </x:c>
      <x:c r="R1316" s="23" t="str">
        <x:v>True</x:v>
      </x:c>
      <x:c r="S1316" s="23" t="str">
        <x:v>True</x:v>
      </x:c>
      <x:c r="T1316" s="23" t="str">
        <x:v>False</x:v>
      </x:c>
    </x:row>
    <x:row r="1317">
      <x:c r="A1317" s="23" t="str">
        <x:v>active_label_common_panel</x:v>
      </x:c>
      <x:c r="B1317" s="23" t="n">
        <x:v>7</x:v>
      </x:c>
      <x:c r="C1317" s="23" t="str">
        <x:v>checkpoint:epoch:devstral-2-123b</x:v>
      </x:c>
      <x:c r="D1317" s="23" t="str">
        <x:v>Devstral 2 (123B)</x:v>
      </x:c>
      <x:c r="E1317" s="23" t="str">
        <x:v>mistral</x:v>
      </x:c>
      <x:c r="F1317" s="78" t="n">
        <x:v>46000</x:v>
      </x:c>
      <x:c r="G1317" s="78" t="n">
        <x:v>46008</x:v>
      </x:c>
      <x:c r="H1317" s="81" t="n">
        <x:v>0.3</x:v>
      </x:c>
      <x:c r="I1317" s="81" t="n">
        <x:v>0.894427191</x:v>
      </x:c>
      <x:c r="J1317" s="23" t="str">
        <x:v>total_b</x:v>
      </x:c>
      <x:c r="K1317" s="23" t="str">
        <x:v>score_date</x:v>
      </x:c>
      <x:c r="L1317" s="81" t="n">
        <x:v>123</x:v>
      </x:c>
      <x:c r="M1317" s="81" t="n">
        <x:v>58.6586367265037</x:v>
      </x:c>
      <x:c r="N1317" s="81" t="n">
        <x:v>-0.32157314602767595</x:v>
      </x:c>
      <x:c r="O1317" s="23" t="n">
        <x:v>27</x:v>
      </x:c>
      <x:c r="P1317" s="23" t="n">
        <x:v>8</x:v>
      </x:c>
      <x:c r="Q1317" s="78" t="n">
        <x:v>45974</x:v>
      </x:c>
      <x:c r="R1317" s="23" t="str">
        <x:v>True</x:v>
      </x:c>
      <x:c r="S1317" s="23" t="str">
        <x:v>True</x:v>
      </x:c>
      <x:c r="T1317" s="23" t="str">
        <x:v>False</x:v>
      </x:c>
    </x:row>
    <x:row r="1318">
      <x:c r="A1318" s="23" t="str">
        <x:v>active_label_common_panel</x:v>
      </x:c>
      <x:c r="B1318" s="23" t="n">
        <x:v>7</x:v>
      </x:c>
      <x:c r="C1318" s="23" t="str">
        <x:v>checkpoint:epoch:devstral-2-123b</x:v>
      </x:c>
      <x:c r="D1318" s="23" t="str">
        <x:v>Devstral 2 (123B)</x:v>
      </x:c>
      <x:c r="E1318" s="23" t="str">
        <x:v>mistral</x:v>
      </x:c>
      <x:c r="F1318" s="78" t="n">
        <x:v>46000</x:v>
      </x:c>
      <x:c r="G1318" s="78" t="n">
        <x:v>46008</x:v>
      </x:c>
      <x:c r="H1318" s="81" t="n">
        <x:v>0.3</x:v>
      </x:c>
      <x:c r="I1318" s="81" t="n">
        <x:v>0.894427191</x:v>
      </x:c>
      <x:c r="J1318" s="23" t="str">
        <x:v>total_b</x:v>
      </x:c>
      <x:c r="K1318" s="23" t="str">
        <x:v>score_date_historical_price</x:v>
      </x:c>
      <x:c r="L1318" s="81" t="n">
        <x:v>123</x:v>
      </x:c>
      <x:c r="M1318" s="81" t="n">
        <x:v>111.16879734886015</x:v>
      </x:c>
      <x:c r="N1318" s="81" t="n">
        <x:v>-0.04392220405655306</x:v>
      </x:c>
      <x:c r="O1318" s="23" t="n">
        <x:v>27</x:v>
      </x:c>
      <x:c r="P1318" s="23" t="n">
        <x:v>8</x:v>
      </x:c>
      <x:c r="Q1318" s="78" t="n">
        <x:v>45974</x:v>
      </x:c>
      <x:c r="R1318" s="23" t="str">
        <x:v>True</x:v>
      </x:c>
      <x:c r="S1318" s="23" t="str">
        <x:v>True</x:v>
      </x:c>
      <x:c r="T1318" s="23" t="str">
        <x:v>False</x:v>
      </x:c>
    </x:row>
    <x:row r="1319">
      <x:c r="A1319" s="23" t="str">
        <x:v>active_label_common_panel</x:v>
      </x:c>
      <x:c r="B1319" s="23" t="n">
        <x:v>7</x:v>
      </x:c>
      <x:c r="C1319" s="23" t="str">
        <x:v>checkpoint:epoch:devstral-2-123b</x:v>
      </x:c>
      <x:c r="D1319" s="23" t="str">
        <x:v>Devstral 2 (123B)</x:v>
      </x:c>
      <x:c r="E1319" s="23" t="str">
        <x:v>mistral</x:v>
      </x:c>
      <x:c r="F1319" s="78" t="n">
        <x:v>46000</x:v>
      </x:c>
      <x:c r="G1319" s="78" t="n">
        <x:v>46008</x:v>
      </x:c>
      <x:c r="H1319" s="81" t="n">
        <x:v>0.3</x:v>
      </x:c>
      <x:c r="I1319" s="81" t="n">
        <x:v>0.894427191</x:v>
      </x:c>
      <x:c r="J1319" s="23" t="str">
        <x:v>total_b</x:v>
      </x:c>
      <x:c r="K1319" s="23" t="str">
        <x:v>score_date_current_price_nonprospective</x:v>
      </x:c>
      <x:c r="L1319" s="81" t="n">
        <x:v>123</x:v>
      </x:c>
      <x:c r="M1319" s="81" t="n">
        <x:v>212.53314042926237</x:v>
      </x:c>
      <x:c r="N1319" s="81" t="n">
        <x:v>0.23752154804512682</x:v>
      </x:c>
      <x:c r="O1319" s="23" t="n">
        <x:v>27</x:v>
      </x:c>
      <x:c r="P1319" s="23" t="n">
        <x:v>8</x:v>
      </x:c>
      <x:c r="Q1319" s="78" t="n">
        <x:v>45974</x:v>
      </x:c>
      <x:c r="R1319" s="23" t="str">
        <x:v>True</x:v>
      </x:c>
      <x:c r="S1319" s="23" t="str">
        <x:v>True</x:v>
      </x:c>
      <x:c r="T1319" s="23" t="str">
        <x:v>True</x:v>
      </x:c>
    </x:row>
    <x:row r="1320">
      <x:c r="A1320" s="23" t="str">
        <x:v>active_label_common_panel</x:v>
      </x:c>
      <x:c r="B1320" s="23" t="n">
        <x:v>7</x:v>
      </x:c>
      <x:c r="C1320" s="23" t="str">
        <x:v>checkpoint:epoch:nemotron-3-nano-30b-a3b</x:v>
      </x:c>
      <x:c r="D1320" s="23" t="str">
        <x:v>Nemotron 3-Nano-30B-A3B</x:v>
      </x:c>
      <x:c r="E1320" s="23" t="str">
        <x:v>nvidia</x:v>
      </x:c>
      <x:c r="F1320" s="78" t="n">
        <x:v>46006</x:v>
      </x:c>
      <x:c r="G1320" s="78" t="n">
        <x:v>46016</x:v>
      </x:c>
      <x:c r="H1320" s="81" t="n">
        <x:v>0.12</x:v>
      </x:c>
      <x:c r="I1320" s="81" t="n">
        <x:v>0.1</x:v>
      </x:c>
      <x:c r="J1320" s="23" t="str">
        <x:v>active_b</x:v>
      </x:c>
      <x:c r="K1320" s="23" t="str">
        <x:v>date_historical_price</x:v>
      </x:c>
      <x:c r="L1320" s="81" t="n">
        <x:v>3.6</x:v>
      </x:c>
      <x:c r="M1320" s="81" t="n">
        <x:v>6.661678369267795</x:v>
      </x:c>
      <x:c r="N1320" s="81" t="n">
        <x:v>0.2672811600369643</x:v>
      </x:c>
      <x:c r="O1320" s="23" t="n">
        <x:v>34</x:v>
      </x:c>
      <x:c r="P1320" s="23" t="n">
        <x:v>9</x:v>
      </x:c>
      <x:c r="Q1320" s="78" t="n">
        <x:v>46008</x:v>
      </x:c>
      <x:c r="R1320" s="23" t="str">
        <x:v>True</x:v>
      </x:c>
      <x:c r="S1320" s="23" t="str">
        <x:v>True</x:v>
      </x:c>
      <x:c r="T1320" s="23" t="str">
        <x:v>False</x:v>
      </x:c>
    </x:row>
    <x:row r="1321">
      <x:c r="A1321" s="23" t="str">
        <x:v>active_label_common_panel</x:v>
      </x:c>
      <x:c r="B1321" s="23" t="n">
        <x:v>7</x:v>
      </x:c>
      <x:c r="C1321" s="23" t="str">
        <x:v>checkpoint:epoch:nemotron-3-nano-30b-a3b</x:v>
      </x:c>
      <x:c r="D1321" s="23" t="str">
        <x:v>Nemotron 3-Nano-30B-A3B</x:v>
      </x:c>
      <x:c r="E1321" s="23" t="str">
        <x:v>nvidia</x:v>
      </x:c>
      <x:c r="F1321" s="78" t="n">
        <x:v>46006</x:v>
      </x:c>
      <x:c r="G1321" s="78" t="n">
        <x:v>46016</x:v>
      </x:c>
      <x:c r="H1321" s="81" t="n">
        <x:v>0.12</x:v>
      </x:c>
      <x:c r="I1321" s="81" t="n">
        <x:v>0.1</x:v>
      </x:c>
      <x:c r="J1321" s="23" t="str">
        <x:v>active_b</x:v>
      </x:c>
      <x:c r="K1321" s="23" t="str">
        <x:v>score_date</x:v>
      </x:c>
      <x:c r="L1321" s="81" t="n">
        <x:v>3.6</x:v>
      </x:c>
      <x:c r="M1321" s="81" t="n">
        <x:v>9.219193226128931</x:v>
      </x:c>
      <x:c r="N1321" s="81" t="n">
        <x:v>0.4083904167320352</x:v>
      </x:c>
      <x:c r="O1321" s="23" t="n">
        <x:v>34</x:v>
      </x:c>
      <x:c r="P1321" s="23" t="n">
        <x:v>9</x:v>
      </x:c>
      <x:c r="Q1321" s="78" t="n">
        <x:v>46008</x:v>
      </x:c>
      <x:c r="R1321" s="23" t="str">
        <x:v>True</x:v>
      </x:c>
      <x:c r="S1321" s="23" t="str">
        <x:v>True</x:v>
      </x:c>
      <x:c r="T1321" s="23" t="str">
        <x:v>False</x:v>
      </x:c>
    </x:row>
    <x:row r="1322">
      <x:c r="A1322" s="23" t="str">
        <x:v>active_label_common_panel</x:v>
      </x:c>
      <x:c r="B1322" s="23" t="n">
        <x:v>7</x:v>
      </x:c>
      <x:c r="C1322" s="23" t="str">
        <x:v>checkpoint:epoch:nemotron-3-nano-30b-a3b</x:v>
      </x:c>
      <x:c r="D1322" s="23" t="str">
        <x:v>Nemotron 3-Nano-30B-A3B</x:v>
      </x:c>
      <x:c r="E1322" s="23" t="str">
        <x:v>nvidia</x:v>
      </x:c>
      <x:c r="F1322" s="78" t="n">
        <x:v>46006</x:v>
      </x:c>
      <x:c r="G1322" s="78" t="n">
        <x:v>46016</x:v>
      </x:c>
      <x:c r="H1322" s="81" t="n">
        <x:v>0.12</x:v>
      </x:c>
      <x:c r="I1322" s="81" t="n">
        <x:v>0.1</x:v>
      </x:c>
      <x:c r="J1322" s="23" t="str">
        <x:v>active_b</x:v>
      </x:c>
      <x:c r="K1322" s="23" t="str">
        <x:v>score_date_historical_price</x:v>
      </x:c>
      <x:c r="L1322" s="81" t="n">
        <x:v>3.6</x:v>
      </x:c>
      <x:c r="M1322" s="81" t="n">
        <x:v>6.907544877992181</x:v>
      </x:c>
      <x:c r="N1322" s="81" t="n">
        <x:v>0.28302121442112405</x:v>
      </x:c>
      <x:c r="O1322" s="23" t="n">
        <x:v>34</x:v>
      </x:c>
      <x:c r="P1322" s="23" t="n">
        <x:v>9</x:v>
      </x:c>
      <x:c r="Q1322" s="78" t="n">
        <x:v>46008</x:v>
      </x:c>
      <x:c r="R1322" s="23" t="str">
        <x:v>True</x:v>
      </x:c>
      <x:c r="S1322" s="23" t="str">
        <x:v>True</x:v>
      </x:c>
      <x:c r="T1322" s="23" t="str">
        <x:v>False</x:v>
      </x:c>
    </x:row>
    <x:row r="1323">
      <x:c r="A1323" s="23" t="str">
        <x:v>active_label_common_panel</x:v>
      </x:c>
      <x:c r="B1323" s="23" t="n">
        <x:v>7</x:v>
      </x:c>
      <x:c r="C1323" s="23" t="str">
        <x:v>checkpoint:epoch:nemotron-3-nano-30b-a3b</x:v>
      </x:c>
      <x:c r="D1323" s="23" t="str">
        <x:v>Nemotron 3-Nano-30B-A3B</x:v>
      </x:c>
      <x:c r="E1323" s="23" t="str">
        <x:v>nvidia</x:v>
      </x:c>
      <x:c r="F1323" s="78" t="n">
        <x:v>46006</x:v>
      </x:c>
      <x:c r="G1323" s="78" t="n">
        <x:v>46016</x:v>
      </x:c>
      <x:c r="H1323" s="81" t="n">
        <x:v>0.12</x:v>
      </x:c>
      <x:c r="I1323" s="81" t="n">
        <x:v>0.1</x:v>
      </x:c>
      <x:c r="J1323" s="23" t="str">
        <x:v>active_b</x:v>
      </x:c>
      <x:c r="K1323" s="23" t="str">
        <x:v>score_date_current_price_nonprospective</x:v>
      </x:c>
      <x:c r="L1323" s="81" t="n">
        <x:v>3.6</x:v>
      </x:c>
      <x:c r="M1323" s="81" t="n">
        <x:v>4.630233404260205</x:v>
      </x:c>
      <x:c r="N1323" s="81" t="n">
        <x:v>0.1093003830427492</x:v>
      </x:c>
      <x:c r="O1323" s="23" t="n">
        <x:v>34</x:v>
      </x:c>
      <x:c r="P1323" s="23" t="n">
        <x:v>9</x:v>
      </x:c>
      <x:c r="Q1323" s="78" t="n">
        <x:v>46008</x:v>
      </x:c>
      <x:c r="R1323" s="23" t="str">
        <x:v>True</x:v>
      </x:c>
      <x:c r="S1323" s="23" t="str">
        <x:v>True</x:v>
      </x:c>
      <x:c r="T1323" s="23" t="str">
        <x:v>True</x:v>
      </x:c>
    </x:row>
    <x:row r="1324">
      <x:c r="A1324" s="23" t="str">
        <x:v>active_label_common_panel</x:v>
      </x:c>
      <x:c r="B1324" s="23" t="n">
        <x:v>7</x:v>
      </x:c>
      <x:c r="C1324" s="23" t="str">
        <x:v>checkpoint:epoch:nemotron-3-nano-30b-a3b</x:v>
      </x:c>
      <x:c r="D1324" s="23" t="str">
        <x:v>Nemotron 3-Nano-30B-A3B</x:v>
      </x:c>
      <x:c r="E1324" s="23" t="str">
        <x:v>nvidia</x:v>
      </x:c>
      <x:c r="F1324" s="78" t="n">
        <x:v>46006</x:v>
      </x:c>
      <x:c r="G1324" s="78" t="n">
        <x:v>46016</x:v>
      </x:c>
      <x:c r="H1324" s="81" t="n">
        <x:v>0.12</x:v>
      </x:c>
      <x:c r="I1324" s="81" t="n">
        <x:v>0.1</x:v>
      </x:c>
      <x:c r="J1324" s="23" t="str">
        <x:v>total_b</x:v>
      </x:c>
      <x:c r="K1324" s="23" t="str">
        <x:v>date_historical_price</x:v>
      </x:c>
      <x:c r="L1324" s="81" t="n">
        <x:v>31.6</x:v>
      </x:c>
      <x:c r="M1324" s="81" t="n">
        <x:v>32.38319376411461</x:v>
      </x:c>
      <x:c r="N1324" s="81" t="n">
        <x:v>0.01063259582401949</x:v>
      </x:c>
      <x:c r="O1324" s="23" t="n">
        <x:v>34</x:v>
      </x:c>
      <x:c r="P1324" s="23" t="n">
        <x:v>9</x:v>
      </x:c>
      <x:c r="Q1324" s="78" t="n">
        <x:v>46008</x:v>
      </x:c>
      <x:c r="R1324" s="23" t="str">
        <x:v>True</x:v>
      </x:c>
      <x:c r="S1324" s="23" t="str">
        <x:v>True</x:v>
      </x:c>
      <x:c r="T1324" s="23" t="str">
        <x:v>False</x:v>
      </x:c>
    </x:row>
    <x:row r="1325">
      <x:c r="A1325" s="23" t="str">
        <x:v>active_label_common_panel</x:v>
      </x:c>
      <x:c r="B1325" s="23" t="n">
        <x:v>7</x:v>
      </x:c>
      <x:c r="C1325" s="23" t="str">
        <x:v>checkpoint:epoch:nemotron-3-nano-30b-a3b</x:v>
      </x:c>
      <x:c r="D1325" s="23" t="str">
        <x:v>Nemotron 3-Nano-30B-A3B</x:v>
      </x:c>
      <x:c r="E1325" s="23" t="str">
        <x:v>nvidia</x:v>
      </x:c>
      <x:c r="F1325" s="78" t="n">
        <x:v>46006</x:v>
      </x:c>
      <x:c r="G1325" s="78" t="n">
        <x:v>46016</x:v>
      </x:c>
      <x:c r="H1325" s="81" t="n">
        <x:v>0.12</x:v>
      </x:c>
      <x:c r="I1325" s="81" t="n">
        <x:v>0.1</x:v>
      </x:c>
      <x:c r="J1325" s="23" t="str">
        <x:v>total_b</x:v>
      </x:c>
      <x:c r="K1325" s="23" t="str">
        <x:v>score_date</x:v>
      </x:c>
      <x:c r="L1325" s="81" t="n">
        <x:v>31.6</x:v>
      </x:c>
      <x:c r="M1325" s="81" t="n">
        <x:v>28.560483270535688</x:v>
      </x:c>
      <x:c r="N1325" s="81" t="n">
        <x:v>-0.043921530776479735</x:v>
      </x:c>
      <x:c r="O1325" s="23" t="n">
        <x:v>34</x:v>
      </x:c>
      <x:c r="P1325" s="23" t="n">
        <x:v>9</x:v>
      </x:c>
      <x:c r="Q1325" s="78" t="n">
        <x:v>46008</x:v>
      </x:c>
      <x:c r="R1325" s="23" t="str">
        <x:v>True</x:v>
      </x:c>
      <x:c r="S1325" s="23" t="str">
        <x:v>True</x:v>
      </x:c>
      <x:c r="T1325" s="23" t="str">
        <x:v>False</x:v>
      </x:c>
    </x:row>
    <x:row r="1326">
      <x:c r="A1326" s="23" t="str">
        <x:v>active_label_common_panel</x:v>
      </x:c>
      <x:c r="B1326" s="23" t="n">
        <x:v>7</x:v>
      </x:c>
      <x:c r="C1326" s="23" t="str">
        <x:v>checkpoint:epoch:nemotron-3-nano-30b-a3b</x:v>
      </x:c>
      <x:c r="D1326" s="23" t="str">
        <x:v>Nemotron 3-Nano-30B-A3B</x:v>
      </x:c>
      <x:c r="E1326" s="23" t="str">
        <x:v>nvidia</x:v>
      </x:c>
      <x:c r="F1326" s="78" t="n">
        <x:v>46006</x:v>
      </x:c>
      <x:c r="G1326" s="78" t="n">
        <x:v>46016</x:v>
      </x:c>
      <x:c r="H1326" s="81" t="n">
        <x:v>0.12</x:v>
      </x:c>
      <x:c r="I1326" s="81" t="n">
        <x:v>0.1</x:v>
      </x:c>
      <x:c r="J1326" s="23" t="str">
        <x:v>total_b</x:v>
      </x:c>
      <x:c r="K1326" s="23" t="str">
        <x:v>score_date_historical_price</x:v>
      </x:c>
      <x:c r="L1326" s="81" t="n">
        <x:v>31.6</x:v>
      </x:c>
      <x:c r="M1326" s="81" t="n">
        <x:v>17.272850640958133</x:v>
      </x:c>
      <x:c r="N1326" s="81" t="n">
        <x:v>-0.2623230649424512</x:v>
      </x:c>
      <x:c r="O1326" s="23" t="n">
        <x:v>34</x:v>
      </x:c>
      <x:c r="P1326" s="23" t="n">
        <x:v>9</x:v>
      </x:c>
      <x:c r="Q1326" s="78" t="n">
        <x:v>46008</x:v>
      </x:c>
      <x:c r="R1326" s="23" t="str">
        <x:v>True</x:v>
      </x:c>
      <x:c r="S1326" s="23" t="str">
        <x:v>True</x:v>
      </x:c>
      <x:c r="T1326" s="23" t="str">
        <x:v>False</x:v>
      </x:c>
    </x:row>
    <x:row r="1327">
      <x:c r="A1327" s="23" t="str">
        <x:v>active_label_common_panel</x:v>
      </x:c>
      <x:c r="B1327" s="23" t="n">
        <x:v>7</x:v>
      </x:c>
      <x:c r="C1327" s="23" t="str">
        <x:v>checkpoint:epoch:nemotron-3-nano-30b-a3b</x:v>
      </x:c>
      <x:c r="D1327" s="23" t="str">
        <x:v>Nemotron 3-Nano-30B-A3B</x:v>
      </x:c>
      <x:c r="E1327" s="23" t="str">
        <x:v>nvidia</x:v>
      </x:c>
      <x:c r="F1327" s="78" t="n">
        <x:v>46006</x:v>
      </x:c>
      <x:c r="G1327" s="78" t="n">
        <x:v>46016</x:v>
      </x:c>
      <x:c r="H1327" s="81" t="n">
        <x:v>0.12</x:v>
      </x:c>
      <x:c r="I1327" s="81" t="n">
        <x:v>0.1</x:v>
      </x:c>
      <x:c r="J1327" s="23" t="str">
        <x:v>total_b</x:v>
      </x:c>
      <x:c r="K1327" s="23" t="str">
        <x:v>score_date_current_price_nonprospective</x:v>
      </x:c>
      <x:c r="L1327" s="81" t="n">
        <x:v>31.6</x:v>
      </x:c>
      <x:c r="M1327" s="81" t="n">
        <x:v>9.542364988935681</x:v>
      </x:c>
      <x:c r="N1327" s="81" t="n">
        <x:v>-0.5200310586108411</x:v>
      </x:c>
      <x:c r="O1327" s="23" t="n">
        <x:v>34</x:v>
      </x:c>
      <x:c r="P1327" s="23" t="n">
        <x:v>9</x:v>
      </x:c>
      <x:c r="Q1327" s="78" t="n">
        <x:v>46008</x:v>
      </x:c>
      <x:c r="R1327" s="23" t="str">
        <x:v>True</x:v>
      </x:c>
      <x:c r="S1327" s="23" t="str">
        <x:v>True</x:v>
      </x:c>
      <x:c r="T1327" s="23" t="str">
        <x:v>True</x:v>
      </x:c>
    </x:row>
    <x:row r="1328">
      <x:c r="A1328" s="23" t="str">
        <x:v>active_label_common_panel</x:v>
      </x:c>
      <x:c r="B1328" s="23" t="n">
        <x:v>7</x:v>
      </x:c>
      <x:c r="C1328" s="23" t="str">
        <x:v>checkpoint:z-ai-zhipu-ai:glm-4-7</x:v>
      </x:c>
      <x:c r="D1328" s="23" t="str">
        <x:v>GLM-4.7</x:v>
      </x:c>
      <x:c r="E1328" s="23" t="str">
        <x:v>zai</x:v>
      </x:c>
      <x:c r="F1328" s="78" t="n">
        <x:v>46013</x:v>
      </x:c>
      <x:c r="G1328" s="78" t="n">
        <x:v>46020</x:v>
      </x:c>
      <x:c r="H1328" s="81" t="n">
        <x:v>0.7745966692414834</x:v>
      </x:c>
      <x:c r="I1328" s="81" t="n">
        <x:v>1.09146690284</x:v>
      </x:c>
      <x:c r="J1328" s="23" t="str">
        <x:v>active_b</x:v>
      </x:c>
      <x:c r="K1328" s="23" t="str">
        <x:v>date_historical_price</x:v>
      </x:c>
      <x:c r="L1328" s="81" t="n">
        <x:v>32</x:v>
      </x:c>
      <x:c r="M1328" s="81" t="n">
        <x:v>21.954480665082894</x:v>
      </x:c>
      <x:c r="N1328" s="81" t="n">
        <x:v>-0.16362681002713644</x:v>
      </x:c>
      <x:c r="O1328" s="23" t="n">
        <x:v>32</x:v>
      </x:c>
      <x:c r="P1328" s="23" t="n">
        <x:v>9</x:v>
      </x:c>
      <x:c r="Q1328" s="78" t="n">
        <x:v>46016</x:v>
      </x:c>
      <x:c r="R1328" s="23" t="str">
        <x:v>True</x:v>
      </x:c>
      <x:c r="S1328" s="23" t="str">
        <x:v>True</x:v>
      </x:c>
      <x:c r="T1328" s="23" t="str">
        <x:v>False</x:v>
      </x:c>
    </x:row>
    <x:row r="1329">
      <x:c r="A1329" s="23" t="str">
        <x:v>active_label_common_panel</x:v>
      </x:c>
      <x:c r="B1329" s="23" t="n">
        <x:v>7</x:v>
      </x:c>
      <x:c r="C1329" s="23" t="str">
        <x:v>checkpoint:z-ai-zhipu-ai:glm-4-7</x:v>
      </x:c>
      <x:c r="D1329" s="23" t="str">
        <x:v>GLM-4.7</x:v>
      </x:c>
      <x:c r="E1329" s="23" t="str">
        <x:v>zai</x:v>
      </x:c>
      <x:c r="F1329" s="78" t="n">
        <x:v>46013</x:v>
      </x:c>
      <x:c r="G1329" s="78" t="n">
        <x:v>46020</x:v>
      </x:c>
      <x:c r="H1329" s="81" t="n">
        <x:v>0.7745966692414834</x:v>
      </x:c>
      <x:c r="I1329" s="81" t="n">
        <x:v>1.09146690284</x:v>
      </x:c>
      <x:c r="J1329" s="23" t="str">
        <x:v>active_b</x:v>
      </x:c>
      <x:c r="K1329" s="23" t="str">
        <x:v>score_date</x:v>
      </x:c>
      <x:c r="L1329" s="81" t="n">
        <x:v>32</x:v>
      </x:c>
      <x:c r="M1329" s="81" t="n">
        <x:v>15.52395021858376</x:v>
      </x:c>
      <x:c r="N1329" s="81" t="n">
        <x:v>-0.31414773692321435</x:v>
      </x:c>
      <x:c r="O1329" s="23" t="n">
        <x:v>32</x:v>
      </x:c>
      <x:c r="P1329" s="23" t="n">
        <x:v>9</x:v>
      </x:c>
      <x:c r="Q1329" s="78" t="n">
        <x:v>46016</x:v>
      </x:c>
      <x:c r="R1329" s="23" t="str">
        <x:v>True</x:v>
      </x:c>
      <x:c r="S1329" s="23" t="str">
        <x:v>True</x:v>
      </x:c>
      <x:c r="T1329" s="23" t="str">
        <x:v>False</x:v>
      </x:c>
    </x:row>
    <x:row r="1330">
      <x:c r="A1330" s="23" t="str">
        <x:v>active_label_common_panel</x:v>
      </x:c>
      <x:c r="B1330" s="23" t="n">
        <x:v>7</x:v>
      </x:c>
      <x:c r="C1330" s="23" t="str">
        <x:v>checkpoint:z-ai-zhipu-ai:glm-4-7</x:v>
      </x:c>
      <x:c r="D1330" s="23" t="str">
        <x:v>GLM-4.7</x:v>
      </x:c>
      <x:c r="E1330" s="23" t="str">
        <x:v>zai</x:v>
      </x:c>
      <x:c r="F1330" s="78" t="n">
        <x:v>46013</x:v>
      </x:c>
      <x:c r="G1330" s="78" t="n">
        <x:v>46020</x:v>
      </x:c>
      <x:c r="H1330" s="81" t="n">
        <x:v>0.7745966692414834</x:v>
      </x:c>
      <x:c r="I1330" s="81" t="n">
        <x:v>1.09146690284</x:v>
      </x:c>
      <x:c r="J1330" s="23" t="str">
        <x:v>active_b</x:v>
      </x:c>
      <x:c r="K1330" s="23" t="str">
        <x:v>score_date_historical_price</x:v>
      </x:c>
      <x:c r="L1330" s="81" t="n">
        <x:v>32</x:v>
      </x:c>
      <x:c r="M1330" s="81" t="n">
        <x:v>19.585560771675596</x:v>
      </x:c>
      <x:c r="N1330" s="81" t="n">
        <x:v>-0.21321396758497307</x:v>
      </x:c>
      <x:c r="O1330" s="23" t="n">
        <x:v>32</x:v>
      </x:c>
      <x:c r="P1330" s="23" t="n">
        <x:v>9</x:v>
      </x:c>
      <x:c r="Q1330" s="78" t="n">
        <x:v>46016</x:v>
      </x:c>
      <x:c r="R1330" s="23" t="str">
        <x:v>True</x:v>
      </x:c>
      <x:c r="S1330" s="23" t="str">
        <x:v>True</x:v>
      </x:c>
      <x:c r="T1330" s="23" t="str">
        <x:v>False</x:v>
      </x:c>
    </x:row>
    <x:row r="1331">
      <x:c r="A1331" s="23" t="str">
        <x:v>active_label_common_panel</x:v>
      </x:c>
      <x:c r="B1331" s="23" t="n">
        <x:v>7</x:v>
      </x:c>
      <x:c r="C1331" s="23" t="str">
        <x:v>checkpoint:z-ai-zhipu-ai:glm-4-7</x:v>
      </x:c>
      <x:c r="D1331" s="23" t="str">
        <x:v>GLM-4.7</x:v>
      </x:c>
      <x:c r="E1331" s="23" t="str">
        <x:v>zai</x:v>
      </x:c>
      <x:c r="F1331" s="78" t="n">
        <x:v>46013</x:v>
      </x:c>
      <x:c r="G1331" s="78" t="n">
        <x:v>46020</x:v>
      </x:c>
      <x:c r="H1331" s="81" t="n">
        <x:v>0.7745966692414834</x:v>
      </x:c>
      <x:c r="I1331" s="81" t="n">
        <x:v>1.09146690284</x:v>
      </x:c>
      <x:c r="J1331" s="23" t="str">
        <x:v>active_b</x:v>
      </x:c>
      <x:c r="K1331" s="23" t="str">
        <x:v>score_date_current_price_nonprospective</x:v>
      </x:c>
      <x:c r="L1331" s="81" t="n">
        <x:v>32</x:v>
      </x:c>
      <x:c r="M1331" s="81" t="n">
        <x:v>16.211541289732867</x:v>
      </x:c>
      <x:c r="N1331" s="81" t="n">
        <x:v>-0.29532567156484524</x:v>
      </x:c>
      <x:c r="O1331" s="23" t="n">
        <x:v>32</x:v>
      </x:c>
      <x:c r="P1331" s="23" t="n">
        <x:v>9</x:v>
      </x:c>
      <x:c r="Q1331" s="78" t="n">
        <x:v>46016</x:v>
      </x:c>
      <x:c r="R1331" s="23" t="str">
        <x:v>True</x:v>
      </x:c>
      <x:c r="S1331" s="23" t="str">
        <x:v>True</x:v>
      </x:c>
      <x:c r="T1331" s="23" t="str">
        <x:v>True</x:v>
      </x:c>
    </x:row>
    <x:row r="1332">
      <x:c r="A1332" s="23" t="str">
        <x:v>active_label_common_panel</x:v>
      </x:c>
      <x:c r="B1332" s="23" t="n">
        <x:v>7</x:v>
      </x:c>
      <x:c r="C1332" s="23" t="str">
        <x:v>checkpoint:z-ai-zhipu-ai:glm-4-7</x:v>
      </x:c>
      <x:c r="D1332" s="23" t="str">
        <x:v>GLM-4.7</x:v>
      </x:c>
      <x:c r="E1332" s="23" t="str">
        <x:v>zai</x:v>
      </x:c>
      <x:c r="F1332" s="78" t="n">
        <x:v>46013</x:v>
      </x:c>
      <x:c r="G1332" s="78" t="n">
        <x:v>46020</x:v>
      </x:c>
      <x:c r="H1332" s="81" t="n">
        <x:v>0.7745966692414834</x:v>
      </x:c>
      <x:c r="I1332" s="81" t="n">
        <x:v>1.09146690284</x:v>
      </x:c>
      <x:c r="J1332" s="23" t="str">
        <x:v>total_b</x:v>
      </x:c>
      <x:c r="K1332" s="23" t="str">
        <x:v>date_historical_price</x:v>
      </x:c>
      <x:c r="L1332" s="81" t="n">
        <x:v>358</x:v>
      </x:c>
      <x:c r="M1332" s="81" t="n">
        <x:v>820.4845627649557</x:v>
      </x:c>
      <x:c r="N1332" s="81" t="n">
        <x:v>0.36018738766776637</x:v>
      </x:c>
      <x:c r="O1332" s="23" t="n">
        <x:v>32</x:v>
      </x:c>
      <x:c r="P1332" s="23" t="n">
        <x:v>9</x:v>
      </x:c>
      <x:c r="Q1332" s="78" t="n">
        <x:v>46016</x:v>
      </x:c>
      <x:c r="R1332" s="23" t="str">
        <x:v>True</x:v>
      </x:c>
      <x:c r="S1332" s="23" t="str">
        <x:v>True</x:v>
      </x:c>
      <x:c r="T1332" s="23" t="str">
        <x:v>False</x:v>
      </x:c>
    </x:row>
    <x:row r="1333">
      <x:c r="A1333" s="23" t="str">
        <x:v>active_label_common_panel</x:v>
      </x:c>
      <x:c r="B1333" s="23" t="n">
        <x:v>7</x:v>
      </x:c>
      <x:c r="C1333" s="23" t="str">
        <x:v>checkpoint:z-ai-zhipu-ai:glm-4-7</x:v>
      </x:c>
      <x:c r="D1333" s="23" t="str">
        <x:v>GLM-4.7</x:v>
      </x:c>
      <x:c r="E1333" s="23" t="str">
        <x:v>zai</x:v>
      </x:c>
      <x:c r="F1333" s="78" t="n">
        <x:v>46013</x:v>
      </x:c>
      <x:c r="G1333" s="78" t="n">
        <x:v>46020</x:v>
      </x:c>
      <x:c r="H1333" s="81" t="n">
        <x:v>0.7745966692414834</x:v>
      </x:c>
      <x:c r="I1333" s="81" t="n">
        <x:v>1.09146690284</x:v>
      </x:c>
      <x:c r="J1333" s="23" t="str">
        <x:v>total_b</x:v>
      </x:c>
      <x:c r="K1333" s="23" t="str">
        <x:v>score_date</x:v>
      </x:c>
      <x:c r="L1333" s="81" t="n">
        <x:v>358</x:v>
      </x:c>
      <x:c r="M1333" s="81" t="n">
        <x:v>1043.7617674993808</x:v>
      </x:c>
      <x:c r="N1333" s="81" t="n">
        <x:v>0.4647183581651381</x:v>
      </x:c>
      <x:c r="O1333" s="23" t="n">
        <x:v>32</x:v>
      </x:c>
      <x:c r="P1333" s="23" t="n">
        <x:v>9</x:v>
      </x:c>
      <x:c r="Q1333" s="78" t="n">
        <x:v>46016</x:v>
      </x:c>
      <x:c r="R1333" s="23" t="str">
        <x:v>True</x:v>
      </x:c>
      <x:c r="S1333" s="23" t="str">
        <x:v>True</x:v>
      </x:c>
      <x:c r="T1333" s="23" t="str">
        <x:v>False</x:v>
      </x:c>
    </x:row>
    <x:row r="1334">
      <x:c r="A1334" s="23" t="str">
        <x:v>active_label_common_panel</x:v>
      </x:c>
      <x:c r="B1334" s="23" t="n">
        <x:v>7</x:v>
      </x:c>
      <x:c r="C1334" s="23" t="str">
        <x:v>checkpoint:z-ai-zhipu-ai:glm-4-7</x:v>
      </x:c>
      <x:c r="D1334" s="23" t="str">
        <x:v>GLM-4.7</x:v>
      </x:c>
      <x:c r="E1334" s="23" t="str">
        <x:v>zai</x:v>
      </x:c>
      <x:c r="F1334" s="78" t="n">
        <x:v>46013</x:v>
      </x:c>
      <x:c r="G1334" s="78" t="n">
        <x:v>46020</x:v>
      </x:c>
      <x:c r="H1334" s="81" t="n">
        <x:v>0.7745966692414834</x:v>
      </x:c>
      <x:c r="I1334" s="81" t="n">
        <x:v>1.09146690284</x:v>
      </x:c>
      <x:c r="J1334" s="23" t="str">
        <x:v>total_b</x:v>
      </x:c>
      <x:c r="K1334" s="23" t="str">
        <x:v>score_date_historical_price</x:v>
      </x:c>
      <x:c r="L1334" s="81" t="n">
        <x:v>358</x:v>
      </x:c>
      <x:c r="M1334" s="81" t="n">
        <x:v>1447.7144609137504</x:v>
      </x:c>
      <x:c r="N1334" s="81" t="n">
        <x:v>0.6067998858539606</x:v>
      </x:c>
      <x:c r="O1334" s="23" t="n">
        <x:v>32</x:v>
      </x:c>
      <x:c r="P1334" s="23" t="n">
        <x:v>9</x:v>
      </x:c>
      <x:c r="Q1334" s="78" t="n">
        <x:v>46016</x:v>
      </x:c>
      <x:c r="R1334" s="23" t="str">
        <x:v>True</x:v>
      </x:c>
      <x:c r="S1334" s="23" t="str">
        <x:v>True</x:v>
      </x:c>
      <x:c r="T1334" s="23" t="str">
        <x:v>False</x:v>
      </x:c>
    </x:row>
    <x:row r="1335">
      <x:c r="A1335" s="23" t="str">
        <x:v>active_label_common_panel</x:v>
      </x:c>
      <x:c r="B1335" s="23" t="n">
        <x:v>7</x:v>
      </x:c>
      <x:c r="C1335" s="23" t="str">
        <x:v>checkpoint:z-ai-zhipu-ai:glm-4-7</x:v>
      </x:c>
      <x:c r="D1335" s="23" t="str">
        <x:v>GLM-4.7</x:v>
      </x:c>
      <x:c r="E1335" s="23" t="str">
        <x:v>zai</x:v>
      </x:c>
      <x:c r="F1335" s="78" t="n">
        <x:v>46013</x:v>
      </x:c>
      <x:c r="G1335" s="78" t="n">
        <x:v>46020</x:v>
      </x:c>
      <x:c r="H1335" s="81" t="n">
        <x:v>0.7745966692414834</x:v>
      </x:c>
      <x:c r="I1335" s="81" t="n">
        <x:v>1.09146690284</x:v>
      </x:c>
      <x:c r="J1335" s="23" t="str">
        <x:v>total_b</x:v>
      </x:c>
      <x:c r="K1335" s="23" t="str">
        <x:v>score_date_current_price_nonprospective</x:v>
      </x:c>
      <x:c r="L1335" s="81" t="n">
        <x:v>358</x:v>
      </x:c>
      <x:c r="M1335" s="81" t="n">
        <x:v>1099.6582944486472</x:v>
      </x:c>
      <x:c r="N1335" s="81" t="n">
        <x:v>0.48737472770536416</x:v>
      </x:c>
      <x:c r="O1335" s="23" t="n">
        <x:v>32</x:v>
      </x:c>
      <x:c r="P1335" s="23" t="n">
        <x:v>9</x:v>
      </x:c>
      <x:c r="Q1335" s="78" t="n">
        <x:v>46016</x:v>
      </x:c>
      <x:c r="R1335" s="23" t="str">
        <x:v>True</x:v>
      </x:c>
      <x:c r="S1335" s="23" t="str">
        <x:v>True</x:v>
      </x:c>
      <x:c r="T1335" s="23" t="str">
        <x:v>True</x:v>
      </x:c>
    </x:row>
    <x:row r="1336">
      <x:c r="A1336" s="23" t="str">
        <x:v>active_label_common_panel</x:v>
      </x:c>
      <x:c r="B1336" s="23" t="n">
        <x:v>7</x:v>
      </x:c>
      <x:c r="C1336" s="23" t="str">
        <x:v>checkpoint:epoch:glm-4-7-flash</x:v>
      </x:c>
      <x:c r="D1336" s="23" t="str">
        <x:v>GLM 4.7 Flash</x:v>
      </x:c>
      <x:c r="E1336" s="23" t="str">
        <x:v>zai</x:v>
      </x:c>
      <x:c r="F1336" s="78" t="n">
        <x:v>46013</x:v>
      </x:c>
      <x:c r="G1336" s="78" t="n">
        <x:v>46048</x:v>
      </x:c>
      <x:c r="H1336" s="81" t="n">
        <x:v>0.16733200530681513</x:v>
      </x:c>
      <x:c r="I1336" s="81" t="n">
        <x:v>0.161447748584</x:v>
      </x:c>
      <x:c r="J1336" s="23" t="str">
        <x:v>active_b</x:v>
      </x:c>
      <x:c r="K1336" s="23" t="str">
        <x:v>date_historical_price</x:v>
      </x:c>
      <x:c r="L1336" s="81" t="n">
        <x:v>3</x:v>
      </x:c>
      <x:c r="M1336" s="81" t="n">
        <x:v>6.326198262453222</x:v>
      </x:c>
      <x:c r="N1336" s="81" t="n">
        <x:v>0.32402154382117637</x:v>
      </x:c>
      <x:c r="O1336" s="23" t="n">
        <x:v>32</x:v>
      </x:c>
      <x:c r="P1336" s="23" t="n">
        <x:v>9</x:v>
      </x:c>
      <x:c r="Q1336" s="78" t="n">
        <x:v>46016</x:v>
      </x:c>
      <x:c r="R1336" s="23" t="str">
        <x:v>True</x:v>
      </x:c>
      <x:c r="S1336" s="23" t="str">
        <x:v>True</x:v>
      </x:c>
      <x:c r="T1336" s="23" t="str">
        <x:v>False</x:v>
      </x:c>
    </x:row>
    <x:row r="1337">
      <x:c r="A1337" s="23" t="str">
        <x:v>active_label_common_panel</x:v>
      </x:c>
      <x:c r="B1337" s="23" t="n">
        <x:v>7</x:v>
      </x:c>
      <x:c r="C1337" s="23" t="str">
        <x:v>checkpoint:epoch:glm-4-7-flash</x:v>
      </x:c>
      <x:c r="D1337" s="23" t="str">
        <x:v>GLM 4.7 Flash</x:v>
      </x:c>
      <x:c r="E1337" s="23" t="str">
        <x:v>zai</x:v>
      </x:c>
      <x:c r="F1337" s="78" t="n">
        <x:v>46013</x:v>
      </x:c>
      <x:c r="G1337" s="78" t="n">
        <x:v>46048</x:v>
      </x:c>
      <x:c r="H1337" s="81" t="n">
        <x:v>0.16733200530681513</x:v>
      </x:c>
      <x:c r="I1337" s="81" t="n">
        <x:v>0.161447748584</x:v>
      </x:c>
      <x:c r="J1337" s="23" t="str">
        <x:v>active_b</x:v>
      </x:c>
      <x:c r="K1337" s="23" t="str">
        <x:v>score_date</x:v>
      </x:c>
      <x:c r="L1337" s="81" t="n">
        <x:v>3</x:v>
      </x:c>
      <x:c r="M1337" s="81" t="n">
        <x:v>8.777854003854602</x:v>
      </x:c>
      <x:c r="N1337" s="81" t="n">
        <x:v>0.4662670985211658</x:v>
      </x:c>
      <x:c r="O1337" s="23" t="n">
        <x:v>32</x:v>
      </x:c>
      <x:c r="P1337" s="23" t="n">
        <x:v>9</x:v>
      </x:c>
      <x:c r="Q1337" s="78" t="n">
        <x:v>46016</x:v>
      </x:c>
      <x:c r="R1337" s="23" t="str">
        <x:v>True</x:v>
      </x:c>
      <x:c r="S1337" s="23" t="str">
        <x:v>True</x:v>
      </x:c>
      <x:c r="T1337" s="23" t="str">
        <x:v>False</x:v>
      </x:c>
    </x:row>
    <x:row r="1338">
      <x:c r="A1338" s="23" t="str">
        <x:v>active_label_common_panel</x:v>
      </x:c>
      <x:c r="B1338" s="23" t="n">
        <x:v>7</x:v>
      </x:c>
      <x:c r="C1338" s="23" t="str">
        <x:v>checkpoint:epoch:glm-4-7-flash</x:v>
      </x:c>
      <x:c r="D1338" s="23" t="str">
        <x:v>GLM 4.7 Flash</x:v>
      </x:c>
      <x:c r="E1338" s="23" t="str">
        <x:v>zai</x:v>
      </x:c>
      <x:c r="F1338" s="78" t="n">
        <x:v>46013</x:v>
      </x:c>
      <x:c r="G1338" s="78" t="n">
        <x:v>46048</x:v>
      </x:c>
      <x:c r="H1338" s="81" t="n">
        <x:v>0.16733200530681513</x:v>
      </x:c>
      <x:c r="I1338" s="81" t="n">
        <x:v>0.161447748584</x:v>
      </x:c>
      <x:c r="J1338" s="23" t="str">
        <x:v>active_b</x:v>
      </x:c>
      <x:c r="K1338" s="23" t="str">
        <x:v>score_date_historical_price</x:v>
      </x:c>
      <x:c r="L1338" s="81" t="n">
        <x:v>3</x:v>
      </x:c>
      <x:c r="M1338" s="81" t="n">
        <x:v>5.905850261916004</x:v>
      </x:c>
      <x:c r="N1338" s="81" t="n">
        <x:v>0.29416117686164905</x:v>
      </x:c>
      <x:c r="O1338" s="23" t="n">
        <x:v>32</x:v>
      </x:c>
      <x:c r="P1338" s="23" t="n">
        <x:v>9</x:v>
      </x:c>
      <x:c r="Q1338" s="78" t="n">
        <x:v>46016</x:v>
      </x:c>
      <x:c r="R1338" s="23" t="str">
        <x:v>True</x:v>
      </x:c>
      <x:c r="S1338" s="23" t="str">
        <x:v>True</x:v>
      </x:c>
      <x:c r="T1338" s="23" t="str">
        <x:v>False</x:v>
      </x:c>
    </x:row>
    <x:row r="1339">
      <x:c r="A1339" s="23" t="str">
        <x:v>active_label_common_panel</x:v>
      </x:c>
      <x:c r="B1339" s="23" t="n">
        <x:v>7</x:v>
      </x:c>
      <x:c r="C1339" s="23" t="str">
        <x:v>checkpoint:epoch:glm-4-7-flash</x:v>
      </x:c>
      <x:c r="D1339" s="23" t="str">
        <x:v>GLM 4.7 Flash</x:v>
      </x:c>
      <x:c r="E1339" s="23" t="str">
        <x:v>zai</x:v>
      </x:c>
      <x:c r="F1339" s="78" t="n">
        <x:v>46013</x:v>
      </x:c>
      <x:c r="G1339" s="78" t="n">
        <x:v>46048</x:v>
      </x:c>
      <x:c r="H1339" s="81" t="n">
        <x:v>0.16733200530681513</x:v>
      </x:c>
      <x:c r="I1339" s="81" t="n">
        <x:v>0.161447748584</x:v>
      </x:c>
      <x:c r="J1339" s="23" t="str">
        <x:v>active_b</x:v>
      </x:c>
      <x:c r="K1339" s="23" t="str">
        <x:v>score_date_current_price_nonprospective</x:v>
      </x:c>
      <x:c r="L1339" s="81" t="n">
        <x:v>3</x:v>
      </x:c>
      <x:c r="M1339" s="81" t="n">
        <x:v>4.429582148819609</x:v>
      </x:c>
      <x:c r="N1339" s="81" t="n">
        <x:v>0.16924150558447623</x:v>
      </x:c>
      <x:c r="O1339" s="23" t="n">
        <x:v>32</x:v>
      </x:c>
      <x:c r="P1339" s="23" t="n">
        <x:v>9</x:v>
      </x:c>
      <x:c r="Q1339" s="78" t="n">
        <x:v>46016</x:v>
      </x:c>
      <x:c r="R1339" s="23" t="str">
        <x:v>True</x:v>
      </x:c>
      <x:c r="S1339" s="23" t="str">
        <x:v>True</x:v>
      </x:c>
      <x:c r="T1339" s="23" t="str">
        <x:v>True</x:v>
      </x:c>
    </x:row>
    <x:row r="1340">
      <x:c r="A1340" s="23" t="str">
        <x:v>active_label_common_panel</x:v>
      </x:c>
      <x:c r="B1340" s="23" t="n">
        <x:v>7</x:v>
      </x:c>
      <x:c r="C1340" s="23" t="str">
        <x:v>checkpoint:epoch:glm-4-7-flash</x:v>
      </x:c>
      <x:c r="D1340" s="23" t="str">
        <x:v>GLM 4.7 Flash</x:v>
      </x:c>
      <x:c r="E1340" s="23" t="str">
        <x:v>zai</x:v>
      </x:c>
      <x:c r="F1340" s="78" t="n">
        <x:v>46013</x:v>
      </x:c>
      <x:c r="G1340" s="78" t="n">
        <x:v>46048</x:v>
      </x:c>
      <x:c r="H1340" s="81" t="n">
        <x:v>0.16733200530681513</x:v>
      </x:c>
      <x:c r="I1340" s="81" t="n">
        <x:v>0.161447748584</x:v>
      </x:c>
      <x:c r="J1340" s="23" t="str">
        <x:v>total_b</x:v>
      </x:c>
      <x:c r="K1340" s="23" t="str">
        <x:v>date_historical_price</x:v>
      </x:c>
      <x:c r="L1340" s="81" t="n">
        <x:v>30</x:v>
      </x:c>
      <x:c r="M1340" s="81" t="n">
        <x:v>54.87199167611798</x:v>
      </x:c>
      <x:c r="N1340" s="81" t="n">
        <x:v>0.2622294692498761</x:v>
      </x:c>
      <x:c r="O1340" s="23" t="n">
        <x:v>32</x:v>
      </x:c>
      <x:c r="P1340" s="23" t="n">
        <x:v>9</x:v>
      </x:c>
      <x:c r="Q1340" s="78" t="n">
        <x:v>46016</x:v>
      </x:c>
      <x:c r="R1340" s="23" t="str">
        <x:v>True</x:v>
      </x:c>
      <x:c r="S1340" s="23" t="str">
        <x:v>True</x:v>
      </x:c>
      <x:c r="T1340" s="23" t="str">
        <x:v>False</x:v>
      </x:c>
    </x:row>
    <x:row r="1341">
      <x:c r="A1341" s="23" t="str">
        <x:v>active_label_common_panel</x:v>
      </x:c>
      <x:c r="B1341" s="23" t="n">
        <x:v>7</x:v>
      </x:c>
      <x:c r="C1341" s="23" t="str">
        <x:v>checkpoint:epoch:glm-4-7-flash</x:v>
      </x:c>
      <x:c r="D1341" s="23" t="str">
        <x:v>GLM 4.7 Flash</x:v>
      </x:c>
      <x:c r="E1341" s="23" t="str">
        <x:v>zai</x:v>
      </x:c>
      <x:c r="F1341" s="78" t="n">
        <x:v>46013</x:v>
      </x:c>
      <x:c r="G1341" s="78" t="n">
        <x:v>46048</x:v>
      </x:c>
      <x:c r="H1341" s="81" t="n">
        <x:v>0.16733200530681513</x:v>
      </x:c>
      <x:c r="I1341" s="81" t="n">
        <x:v>0.161447748584</x:v>
      </x:c>
      <x:c r="J1341" s="23" t="str">
        <x:v>total_b</x:v>
      </x:c>
      <x:c r="K1341" s="23" t="str">
        <x:v>score_date</x:v>
      </x:c>
      <x:c r="L1341" s="81" t="n">
        <x:v>30</x:v>
      </x:c>
      <x:c r="M1341" s="81" t="n">
        <x:v>134.93486994349047</x:v>
      </x:c>
      <x:c r="N1341" s="81" t="n">
        <x:v>0.6530029400755623</x:v>
      </x:c>
      <x:c r="O1341" s="23" t="n">
        <x:v>32</x:v>
      </x:c>
      <x:c r="P1341" s="23" t="n">
        <x:v>9</x:v>
      </x:c>
      <x:c r="Q1341" s="78" t="n">
        <x:v>46016</x:v>
      </x:c>
      <x:c r="R1341" s="23" t="str">
        <x:v>True</x:v>
      </x:c>
      <x:c r="S1341" s="23" t="str">
        <x:v>True</x:v>
      </x:c>
      <x:c r="T1341" s="23" t="str">
        <x:v>False</x:v>
      </x:c>
    </x:row>
    <x:row r="1342">
      <x:c r="A1342" s="23" t="str">
        <x:v>active_label_common_panel</x:v>
      </x:c>
      <x:c r="B1342" s="23" t="n">
        <x:v>7</x:v>
      </x:c>
      <x:c r="C1342" s="23" t="str">
        <x:v>checkpoint:epoch:glm-4-7-flash</x:v>
      </x:c>
      <x:c r="D1342" s="23" t="str">
        <x:v>GLM 4.7 Flash</x:v>
      </x:c>
      <x:c r="E1342" s="23" t="str">
        <x:v>zai</x:v>
      </x:c>
      <x:c r="F1342" s="78" t="n">
        <x:v>46013</x:v>
      </x:c>
      <x:c r="G1342" s="78" t="n">
        <x:v>46048</x:v>
      </x:c>
      <x:c r="H1342" s="81" t="n">
        <x:v>0.16733200530681513</x:v>
      </x:c>
      <x:c r="I1342" s="81" t="n">
        <x:v>0.161447748584</x:v>
      </x:c>
      <x:c r="J1342" s="23" t="str">
        <x:v>total_b</x:v>
      </x:c>
      <x:c r="K1342" s="23" t="str">
        <x:v>score_date_historical_price</x:v>
      </x:c>
      <x:c r="L1342" s="81" t="n">
        <x:v>30</x:v>
      </x:c>
      <x:c r="M1342" s="81" t="n">
        <x:v>77.24238962760961</x:v>
      </x:c>
      <x:c r="N1342" s="81" t="n">
        <x:v>0.41073444625034855</x:v>
      </x:c>
      <x:c r="O1342" s="23" t="n">
        <x:v>32</x:v>
      </x:c>
      <x:c r="P1342" s="23" t="n">
        <x:v>9</x:v>
      </x:c>
      <x:c r="Q1342" s="78" t="n">
        <x:v>46016</x:v>
      </x:c>
      <x:c r="R1342" s="23" t="str">
        <x:v>True</x:v>
      </x:c>
      <x:c r="S1342" s="23" t="str">
        <x:v>True</x:v>
      </x:c>
      <x:c r="T1342" s="23" t="str">
        <x:v>False</x:v>
      </x:c>
    </x:row>
    <x:row r="1343">
      <x:c r="A1343" s="23" t="str">
        <x:v>active_label_common_panel</x:v>
      </x:c>
      <x:c r="B1343" s="23" t="n">
        <x:v>7</x:v>
      </x:c>
      <x:c r="C1343" s="23" t="str">
        <x:v>checkpoint:epoch:glm-4-7-flash</x:v>
      </x:c>
      <x:c r="D1343" s="23" t="str">
        <x:v>GLM 4.7 Flash</x:v>
      </x:c>
      <x:c r="E1343" s="23" t="str">
        <x:v>zai</x:v>
      </x:c>
      <x:c r="F1343" s="78" t="n">
        <x:v>46013</x:v>
      </x:c>
      <x:c r="G1343" s="78" t="n">
        <x:v>46048</x:v>
      </x:c>
      <x:c r="H1343" s="81" t="n">
        <x:v>0.16733200530681513</x:v>
      </x:c>
      <x:c r="I1343" s="81" t="n">
        <x:v>0.161447748584</x:v>
      </x:c>
      <x:c r="J1343" s="23" t="str">
        <x:v>total_b</x:v>
      </x:c>
      <x:c r="K1343" s="23" t="str">
        <x:v>score_date_current_price_nonprospective</x:v>
      </x:c>
      <x:c r="L1343" s="81" t="n">
        <x:v>30</x:v>
      </x:c>
      <x:c r="M1343" s="81" t="n">
        <x:v>59.236658432901734</x:v>
      </x:c>
      <x:c r="N1343" s="81" t="n">
        <x:v>0.2954692970693628</x:v>
      </x:c>
      <x:c r="O1343" s="23" t="n">
        <x:v>32</x:v>
      </x:c>
      <x:c r="P1343" s="23" t="n">
        <x:v>9</x:v>
      </x:c>
      <x:c r="Q1343" s="78" t="n">
        <x:v>46016</x:v>
      </x:c>
      <x:c r="R1343" s="23" t="str">
        <x:v>True</x:v>
      </x:c>
      <x:c r="S1343" s="23" t="str">
        <x:v>True</x:v>
      </x:c>
      <x:c r="T1343" s="23" t="str">
        <x:v>True</x:v>
      </x:c>
    </x:row>
    <x:row r="1344">
      <x:c r="A1344" s="23" t="str">
        <x:v>active_label_common_panel</x:v>
      </x:c>
      <x:c r="B1344" s="23" t="n">
        <x:v>7</x:v>
      </x:c>
      <x:c r="C1344" s="23" t="str">
        <x:v>checkpoint:moonshot:kimi-k2-5</x:v>
      </x:c>
      <x:c r="D1344" s="23" t="str">
        <x:v>Kimi K2.5</x:v>
      </x:c>
      <x:c r="E1344" s="23" t="str">
        <x:v>kimi</x:v>
      </x:c>
      <x:c r="F1344" s="78" t="n">
        <x:v>46049</x:v>
      </x:c>
      <x:c r="G1344" s="78" t="n">
        <x:v>46055</x:v>
      </x:c>
      <x:c r="H1344" s="81" t="n">
        <x:v>1.1832159566199232</x:v>
      </x:c>
      <x:c r="I1344" s="81" t="n">
        <x:v>1.20747670785</x:v>
      </x:c>
      <x:c r="J1344" s="23" t="str">
        <x:v>active_b</x:v>
      </x:c>
      <x:c r="K1344" s="23" t="str">
        <x:v>date_historical_price</x:v>
      </x:c>
      <x:c r="L1344" s="81" t="n">
        <x:v>32.6</x:v>
      </x:c>
      <x:c r="M1344" s="81" t="n">
        <x:v>26.42364673646837</x:v>
      </x:c>
      <x:c r="N1344" s="81" t="n">
        <x:v>-0.09122484552399975</x:v>
      </x:c>
      <x:c r="O1344" s="23" t="n">
        <x:v>35</x:v>
      </x:c>
      <x:c r="P1344" s="23" t="n">
        <x:v>9</x:v>
      </x:c>
      <x:c r="Q1344" s="78" t="n">
        <x:v>46048</x:v>
      </x:c>
      <x:c r="R1344" s="23" t="str">
        <x:v>True</x:v>
      </x:c>
      <x:c r="S1344" s="23" t="str">
        <x:v>True</x:v>
      </x:c>
      <x:c r="T1344" s="23" t="str">
        <x:v>False</x:v>
      </x:c>
    </x:row>
    <x:row r="1345">
      <x:c r="A1345" s="23" t="str">
        <x:v>active_label_common_panel</x:v>
      </x:c>
      <x:c r="B1345" s="23" t="n">
        <x:v>7</x:v>
      </x:c>
      <x:c r="C1345" s="23" t="str">
        <x:v>checkpoint:moonshot:kimi-k2-5</x:v>
      </x:c>
      <x:c r="D1345" s="23" t="str">
        <x:v>Kimi K2.5</x:v>
      </x:c>
      <x:c r="E1345" s="23" t="str">
        <x:v>kimi</x:v>
      </x:c>
      <x:c r="F1345" s="78" t="n">
        <x:v>46049</x:v>
      </x:c>
      <x:c r="G1345" s="78" t="n">
        <x:v>46055</x:v>
      </x:c>
      <x:c r="H1345" s="81" t="n">
        <x:v>1.1832159566199232</x:v>
      </x:c>
      <x:c r="I1345" s="81" t="n">
        <x:v>1.20747670785</x:v>
      </x:c>
      <x:c r="J1345" s="23" t="str">
        <x:v>active_b</x:v>
      </x:c>
      <x:c r="K1345" s="23" t="str">
        <x:v>score_date</x:v>
      </x:c>
      <x:c r="L1345" s="81" t="n">
        <x:v>32.6</x:v>
      </x:c>
      <x:c r="M1345" s="81" t="n">
        <x:v>13.172631502315669</x:v>
      </x:c>
      <x:c r="N1345" s="81" t="n">
        <x:v>-0.3935450572417897</x:v>
      </x:c>
      <x:c r="O1345" s="23" t="n">
        <x:v>35</x:v>
      </x:c>
      <x:c r="P1345" s="23" t="n">
        <x:v>9</x:v>
      </x:c>
      <x:c r="Q1345" s="78" t="n">
        <x:v>46048</x:v>
      </x:c>
      <x:c r="R1345" s="23" t="str">
        <x:v>True</x:v>
      </x:c>
      <x:c r="S1345" s="23" t="str">
        <x:v>True</x:v>
      </x:c>
      <x:c r="T1345" s="23" t="str">
        <x:v>False</x:v>
      </x:c>
    </x:row>
    <x:row r="1346">
      <x:c r="A1346" s="23" t="str">
        <x:v>active_label_common_panel</x:v>
      </x:c>
      <x:c r="B1346" s="23" t="n">
        <x:v>7</x:v>
      </x:c>
      <x:c r="C1346" s="23" t="str">
        <x:v>checkpoint:moonshot:kimi-k2-5</x:v>
      </x:c>
      <x:c r="D1346" s="23" t="str">
        <x:v>Kimi K2.5</x:v>
      </x:c>
      <x:c r="E1346" s="23" t="str">
        <x:v>kimi</x:v>
      </x:c>
      <x:c r="F1346" s="78" t="n">
        <x:v>46049</x:v>
      </x:c>
      <x:c r="G1346" s="78" t="n">
        <x:v>46055</x:v>
      </x:c>
      <x:c r="H1346" s="81" t="n">
        <x:v>1.1832159566199232</x:v>
      </x:c>
      <x:c r="I1346" s="81" t="n">
        <x:v>1.20747670785</x:v>
      </x:c>
      <x:c r="J1346" s="23" t="str">
        <x:v>active_b</x:v>
      </x:c>
      <x:c r="K1346" s="23" t="str">
        <x:v>score_date_historical_price</x:v>
      </x:c>
      <x:c r="L1346" s="81" t="n">
        <x:v>32.6</x:v>
      </x:c>
      <x:c r="M1346" s="81" t="n">
        <x:v>26.216304788068236</x:v>
      </x:c>
      <x:c r="N1346" s="81" t="n">
        <x:v>-0.09464612260120527</x:v>
      </x:c>
      <x:c r="O1346" s="23" t="n">
        <x:v>35</x:v>
      </x:c>
      <x:c r="P1346" s="23" t="n">
        <x:v>9</x:v>
      </x:c>
      <x:c r="Q1346" s="78" t="n">
        <x:v>46048</x:v>
      </x:c>
      <x:c r="R1346" s="23" t="str">
        <x:v>True</x:v>
      </x:c>
      <x:c r="S1346" s="23" t="str">
        <x:v>True</x:v>
      </x:c>
      <x:c r="T1346" s="23" t="str">
        <x:v>False</x:v>
      </x:c>
    </x:row>
    <x:row r="1347">
      <x:c r="A1347" s="23" t="str">
        <x:v>active_label_common_panel</x:v>
      </x:c>
      <x:c r="B1347" s="23" t="n">
        <x:v>7</x:v>
      </x:c>
      <x:c r="C1347" s="23" t="str">
        <x:v>checkpoint:moonshot:kimi-k2-5</x:v>
      </x:c>
      <x:c r="D1347" s="23" t="str">
        <x:v>Kimi K2.5</x:v>
      </x:c>
      <x:c r="E1347" s="23" t="str">
        <x:v>kimi</x:v>
      </x:c>
      <x:c r="F1347" s="78" t="n">
        <x:v>46049</x:v>
      </x:c>
      <x:c r="G1347" s="78" t="n">
        <x:v>46055</x:v>
      </x:c>
      <x:c r="H1347" s="81" t="n">
        <x:v>1.1832159566199232</x:v>
      </x:c>
      <x:c r="I1347" s="81" t="n">
        <x:v>1.20747670785</x:v>
      </x:c>
      <x:c r="J1347" s="23" t="str">
        <x:v>active_b</x:v>
      </x:c>
      <x:c r="K1347" s="23" t="str">
        <x:v>score_date_current_price_nonprospective</x:v>
      </x:c>
      <x:c r="L1347" s="81" t="n">
        <x:v>32.6</x:v>
      </x:c>
      <x:c r="M1347" s="81" t="n">
        <x:v>16.05328365054142</x:v>
      </x:c>
      <x:c r="N1347" s="81" t="n">
        <x:v>-0.30765372061979523</x:v>
      </x:c>
      <x:c r="O1347" s="23" t="n">
        <x:v>35</x:v>
      </x:c>
      <x:c r="P1347" s="23" t="n">
        <x:v>9</x:v>
      </x:c>
      <x:c r="Q1347" s="78" t="n">
        <x:v>46048</x:v>
      </x:c>
      <x:c r="R1347" s="23" t="str">
        <x:v>True</x:v>
      </x:c>
      <x:c r="S1347" s="23" t="str">
        <x:v>True</x:v>
      </x:c>
      <x:c r="T1347" s="23" t="str">
        <x:v>True</x:v>
      </x:c>
    </x:row>
    <x:row r="1348">
      <x:c r="A1348" s="23" t="str">
        <x:v>active_label_common_panel</x:v>
      </x:c>
      <x:c r="B1348" s="23" t="n">
        <x:v>7</x:v>
      </x:c>
      <x:c r="C1348" s="23" t="str">
        <x:v>checkpoint:moonshot:kimi-k2-5</x:v>
      </x:c>
      <x:c r="D1348" s="23" t="str">
        <x:v>Kimi K2.5</x:v>
      </x:c>
      <x:c r="E1348" s="23" t="str">
        <x:v>kimi</x:v>
      </x:c>
      <x:c r="F1348" s="78" t="n">
        <x:v>46049</x:v>
      </x:c>
      <x:c r="G1348" s="78" t="n">
        <x:v>46055</x:v>
      </x:c>
      <x:c r="H1348" s="81" t="n">
        <x:v>1.1832159566199232</x:v>
      </x:c>
      <x:c r="I1348" s="81" t="n">
        <x:v>1.20747670785</x:v>
      </x:c>
      <x:c r="J1348" s="23" t="str">
        <x:v>total_b</x:v>
      </x:c>
      <x:c r="K1348" s="23" t="str">
        <x:v>date_historical_price</x:v>
      </x:c>
      <x:c r="L1348" s="81" t="n">
        <x:v>1040</x:v>
      </x:c>
      <x:c r="M1348" s="81" t="n">
        <x:v>1161.5190158892797</x:v>
      </x:c>
      <x:c r="N1348" s="81" t="n">
        <x:v>0.04799298497796469</x:v>
      </x:c>
      <x:c r="O1348" s="23" t="n">
        <x:v>35</x:v>
      </x:c>
      <x:c r="P1348" s="23" t="n">
        <x:v>9</x:v>
      </x:c>
      <x:c r="Q1348" s="78" t="n">
        <x:v>46048</x:v>
      </x:c>
      <x:c r="R1348" s="23" t="str">
        <x:v>True</x:v>
      </x:c>
      <x:c r="S1348" s="23" t="str">
        <x:v>True</x:v>
      </x:c>
      <x:c r="T1348" s="23" t="str">
        <x:v>False</x:v>
      </x:c>
    </x:row>
    <x:row r="1349">
      <x:c r="A1349" s="23" t="str">
        <x:v>active_label_common_panel</x:v>
      </x:c>
      <x:c r="B1349" s="23" t="n">
        <x:v>7</x:v>
      </x:c>
      <x:c r="C1349" s="23" t="str">
        <x:v>checkpoint:moonshot:kimi-k2-5</x:v>
      </x:c>
      <x:c r="D1349" s="23" t="str">
        <x:v>Kimi K2.5</x:v>
      </x:c>
      <x:c r="E1349" s="23" t="str">
        <x:v>kimi</x:v>
      </x:c>
      <x:c r="F1349" s="78" t="n">
        <x:v>46049</x:v>
      </x:c>
      <x:c r="G1349" s="78" t="n">
        <x:v>46055</x:v>
      </x:c>
      <x:c r="H1349" s="81" t="n">
        <x:v>1.1832159566199232</x:v>
      </x:c>
      <x:c r="I1349" s="81" t="n">
        <x:v>1.20747670785</x:v>
      </x:c>
      <x:c r="J1349" s="23" t="str">
        <x:v>total_b</x:v>
      </x:c>
      <x:c r="K1349" s="23" t="str">
        <x:v>score_date</x:v>
      </x:c>
      <x:c r="L1349" s="81" t="n">
        <x:v>1040</x:v>
      </x:c>
      <x:c r="M1349" s="81" t="n">
        <x:v>750.5082524550044</x:v>
      </x:c>
      <x:c r="N1349" s="81" t="n">
        <x:v>-0.14167786726850382</x:v>
      </x:c>
      <x:c r="O1349" s="23" t="n">
        <x:v>35</x:v>
      </x:c>
      <x:c r="P1349" s="23" t="n">
        <x:v>9</x:v>
      </x:c>
      <x:c r="Q1349" s="78" t="n">
        <x:v>46048</x:v>
      </x:c>
      <x:c r="R1349" s="23" t="str">
        <x:v>True</x:v>
      </x:c>
      <x:c r="S1349" s="23" t="str">
        <x:v>True</x:v>
      </x:c>
      <x:c r="T1349" s="23" t="str">
        <x:v>False</x:v>
      </x:c>
    </x:row>
    <x:row r="1350">
      <x:c r="A1350" s="23" t="str">
        <x:v>active_label_common_panel</x:v>
      </x:c>
      <x:c r="B1350" s="23" t="n">
        <x:v>7</x:v>
      </x:c>
      <x:c r="C1350" s="23" t="str">
        <x:v>checkpoint:moonshot:kimi-k2-5</x:v>
      </x:c>
      <x:c r="D1350" s="23" t="str">
        <x:v>Kimi K2.5</x:v>
      </x:c>
      <x:c r="E1350" s="23" t="str">
        <x:v>kimi</x:v>
      </x:c>
      <x:c r="F1350" s="78" t="n">
        <x:v>46049</x:v>
      </x:c>
      <x:c r="G1350" s="78" t="n">
        <x:v>46055</x:v>
      </x:c>
      <x:c r="H1350" s="81" t="n">
        <x:v>1.1832159566199232</x:v>
      </x:c>
      <x:c r="I1350" s="81" t="n">
        <x:v>1.20747670785</x:v>
      </x:c>
      <x:c r="J1350" s="23" t="str">
        <x:v>total_b</x:v>
      </x:c>
      <x:c r="K1350" s="23" t="str">
        <x:v>score_date_historical_price</x:v>
      </x:c>
      <x:c r="L1350" s="81" t="n">
        <x:v>1040</x:v>
      </x:c>
      <x:c r="M1350" s="81" t="n">
        <x:v>2031.345230404699</x:v>
      </x:c>
      <x:c r="N1350" s="81" t="n">
        <x:v>0.2907503994277695</x:v>
      </x:c>
      <x:c r="O1350" s="23" t="n">
        <x:v>35</x:v>
      </x:c>
      <x:c r="P1350" s="23" t="n">
        <x:v>9</x:v>
      </x:c>
      <x:c r="Q1350" s="78" t="n">
        <x:v>46048</x:v>
      </x:c>
      <x:c r="R1350" s="23" t="str">
        <x:v>True</x:v>
      </x:c>
      <x:c r="S1350" s="23" t="str">
        <x:v>True</x:v>
      </x:c>
      <x:c r="T1350" s="23" t="str">
        <x:v>False</x:v>
      </x:c>
    </x:row>
    <x:row r="1351">
      <x:c r="A1351" s="23" t="str">
        <x:v>active_label_common_panel</x:v>
      </x:c>
      <x:c r="B1351" s="23" t="n">
        <x:v>7</x:v>
      </x:c>
      <x:c r="C1351" s="23" t="str">
        <x:v>checkpoint:moonshot:kimi-k2-5</x:v>
      </x:c>
      <x:c r="D1351" s="23" t="str">
        <x:v>Kimi K2.5</x:v>
      </x:c>
      <x:c r="E1351" s="23" t="str">
        <x:v>kimi</x:v>
      </x:c>
      <x:c r="F1351" s="78" t="n">
        <x:v>46049</x:v>
      </x:c>
      <x:c r="G1351" s="78" t="n">
        <x:v>46055</x:v>
      </x:c>
      <x:c r="H1351" s="81" t="n">
        <x:v>1.1832159566199232</x:v>
      </x:c>
      <x:c r="I1351" s="81" t="n">
        <x:v>1.20747670785</x:v>
      </x:c>
      <x:c r="J1351" s="23" t="str">
        <x:v>total_b</x:v>
      </x:c>
      <x:c r="K1351" s="23" t="str">
        <x:v>score_date_current_price_nonprospective</x:v>
      </x:c>
      <x:c r="L1351" s="81" t="n">
        <x:v>1040</x:v>
      </x:c>
      <x:c r="M1351" s="81" t="n">
        <x:v>949.8853266317934</x:v>
      </x:c>
      <x:c r="N1351" s="81" t="n">
        <x:v>-0.03936216034366523</x:v>
      </x:c>
      <x:c r="O1351" s="23" t="n">
        <x:v>35</x:v>
      </x:c>
      <x:c r="P1351" s="23" t="n">
        <x:v>9</x:v>
      </x:c>
      <x:c r="Q1351" s="78" t="n">
        <x:v>46048</x:v>
      </x:c>
      <x:c r="R1351" s="23" t="str">
        <x:v>True</x:v>
      </x:c>
      <x:c r="S1351" s="23" t="str">
        <x:v>True</x:v>
      </x:c>
      <x:c r="T1351" s="23" t="str">
        <x:v>True</x:v>
      </x:c>
    </x:row>
    <x:row r="1352">
      <x:c r="A1352" s="23" t="str">
        <x:v>active_label_common_panel</x:v>
      </x:c>
      <x:c r="B1352" s="23" t="n">
        <x:v>7</x:v>
      </x:c>
      <x:c r="C1352" s="23" t="str">
        <x:v>checkpoint:epoch:qwen3-coder-next</x:v>
      </x:c>
      <x:c r="D1352" s="23" t="str">
        <x:v>Qwen3-Coder-Next</x:v>
      </x:c>
      <x:c r="E1352" s="23" t="str">
        <x:v>alibaba</x:v>
      </x:c>
      <x:c r="F1352" s="78" t="n">
        <x:v>46055</x:v>
      </x:c>
      <x:c r="G1352" s="78" t="n">
        <x:v>46063</x:v>
      </x:c>
      <x:c r="H1352" s="81" t="n">
        <x:v>0.14491376746189438</x:v>
      </x:c>
      <x:c r="I1352" s="81" t="n">
        <x:v>0.40249223595</x:v>
      </x:c>
      <x:c r="J1352" s="23" t="str">
        <x:v>active_b</x:v>
      </x:c>
      <x:c r="K1352" s="23" t="str">
        <x:v>date_historical_price</x:v>
      </x:c>
      <x:c r="L1352" s="81" t="n">
        <x:v>3</x:v>
      </x:c>
      <x:c r="M1352" s="81" t="n">
        <x:v>4.997570302388262</x:v>
      </x:c>
      <x:c r="N1352" s="81" t="n">
        <x:v>0.22163765747009878</x:v>
      </x:c>
      <x:c r="O1352" s="23" t="n">
        <x:v>29</x:v>
      </x:c>
      <x:c r="P1352" s="23" t="n">
        <x:v>9</x:v>
      </x:c>
      <x:c r="Q1352" s="78" t="n">
        <x:v>46055</x:v>
      </x:c>
      <x:c r="R1352" s="23" t="str">
        <x:v>True</x:v>
      </x:c>
      <x:c r="S1352" s="23" t="str">
        <x:v>True</x:v>
      </x:c>
      <x:c r="T1352" s="23" t="str">
        <x:v>False</x:v>
      </x:c>
    </x:row>
    <x:row r="1353">
      <x:c r="A1353" s="23" t="str">
        <x:v>active_label_common_panel</x:v>
      </x:c>
      <x:c r="B1353" s="23" t="n">
        <x:v>7</x:v>
      </x:c>
      <x:c r="C1353" s="23" t="str">
        <x:v>checkpoint:epoch:qwen3-coder-next</x:v>
      </x:c>
      <x:c r="D1353" s="23" t="str">
        <x:v>Qwen3-Coder-Next</x:v>
      </x:c>
      <x:c r="E1353" s="23" t="str">
        <x:v>alibaba</x:v>
      </x:c>
      <x:c r="F1353" s="78" t="n">
        <x:v>46055</x:v>
      </x:c>
      <x:c r="G1353" s="78" t="n">
        <x:v>46063</x:v>
      </x:c>
      <x:c r="H1353" s="81" t="n">
        <x:v>0.14491376746189438</x:v>
      </x:c>
      <x:c r="I1353" s="81" t="n">
        <x:v>0.40249223595</x:v>
      </x:c>
      <x:c r="J1353" s="23" t="str">
        <x:v>active_b</x:v>
      </x:c>
      <x:c r="K1353" s="23" t="str">
        <x:v>score_date</x:v>
      </x:c>
      <x:c r="L1353" s="81" t="n">
        <x:v>3</x:v>
      </x:c>
      <x:c r="M1353" s="81" t="n">
        <x:v>7.435763314434008</x:v>
      </x:c>
      <x:c r="N1353" s="81" t="n">
        <x:v>0.3942043027019848</x:v>
      </x:c>
      <x:c r="O1353" s="23" t="n">
        <x:v>29</x:v>
      </x:c>
      <x:c r="P1353" s="23" t="n">
        <x:v>9</x:v>
      </x:c>
      <x:c r="Q1353" s="78" t="n">
        <x:v>46055</x:v>
      </x:c>
      <x:c r="R1353" s="23" t="str">
        <x:v>True</x:v>
      </x:c>
      <x:c r="S1353" s="23" t="str">
        <x:v>True</x:v>
      </x:c>
      <x:c r="T1353" s="23" t="str">
        <x:v>False</x:v>
      </x:c>
    </x:row>
    <x:row r="1354">
      <x:c r="A1354" s="23" t="str">
        <x:v>active_label_common_panel</x:v>
      </x:c>
      <x:c r="B1354" s="23" t="n">
        <x:v>7</x:v>
      </x:c>
      <x:c r="C1354" s="23" t="str">
        <x:v>checkpoint:epoch:qwen3-coder-next</x:v>
      </x:c>
      <x:c r="D1354" s="23" t="str">
        <x:v>Qwen3-Coder-Next</x:v>
      </x:c>
      <x:c r="E1354" s="23" t="str">
        <x:v>alibaba</x:v>
      </x:c>
      <x:c r="F1354" s="78" t="n">
        <x:v>46055</x:v>
      </x:c>
      <x:c r="G1354" s="78" t="n">
        <x:v>46063</x:v>
      </x:c>
      <x:c r="H1354" s="81" t="n">
        <x:v>0.14491376746189438</x:v>
      </x:c>
      <x:c r="I1354" s="81" t="n">
        <x:v>0.40249223595</x:v>
      </x:c>
      <x:c r="J1354" s="23" t="str">
        <x:v>active_b</x:v>
      </x:c>
      <x:c r="K1354" s="23" t="str">
        <x:v>score_date_historical_price</x:v>
      </x:c>
      <x:c r="L1354" s="81" t="n">
        <x:v>3</x:v>
      </x:c>
      <x:c r="M1354" s="81" t="n">
        <x:v>4.964277952111625</x:v>
      </x:c>
      <x:c r="N1354" s="81" t="n">
        <x:v>0.2187348351273481</x:v>
      </x:c>
      <x:c r="O1354" s="23" t="n">
        <x:v>29</x:v>
      </x:c>
      <x:c r="P1354" s="23" t="n">
        <x:v>9</x:v>
      </x:c>
      <x:c r="Q1354" s="78" t="n">
        <x:v>46055</x:v>
      </x:c>
      <x:c r="R1354" s="23" t="str">
        <x:v>True</x:v>
      </x:c>
      <x:c r="S1354" s="23" t="str">
        <x:v>True</x:v>
      </x:c>
      <x:c r="T1354" s="23" t="str">
        <x:v>False</x:v>
      </x:c>
    </x:row>
    <x:row r="1355">
      <x:c r="A1355" s="23" t="str">
        <x:v>active_label_common_panel</x:v>
      </x:c>
      <x:c r="B1355" s="23" t="n">
        <x:v>7</x:v>
      </x:c>
      <x:c r="C1355" s="23" t="str">
        <x:v>checkpoint:epoch:qwen3-coder-next</x:v>
      </x:c>
      <x:c r="D1355" s="23" t="str">
        <x:v>Qwen3-Coder-Next</x:v>
      </x:c>
      <x:c r="E1355" s="23" t="str">
        <x:v>alibaba</x:v>
      </x:c>
      <x:c r="F1355" s="78" t="n">
        <x:v>46055</x:v>
      </x:c>
      <x:c r="G1355" s="78" t="n">
        <x:v>46063</x:v>
      </x:c>
      <x:c r="H1355" s="81" t="n">
        <x:v>0.14491376746189438</x:v>
      </x:c>
      <x:c r="I1355" s="81" t="n">
        <x:v>0.40249223595</x:v>
      </x:c>
      <x:c r="J1355" s="23" t="str">
        <x:v>active_b</x:v>
      </x:c>
      <x:c r="K1355" s="23" t="str">
        <x:v>score_date_current_price_nonprospective</x:v>
      </x:c>
      <x:c r="L1355" s="81" t="n">
        <x:v>3</x:v>
      </x:c>
      <x:c r="M1355" s="81" t="n">
        <x:v>11.176126551097937</x:v>
      </x:c>
      <x:c r="N1355" s="81" t="n">
        <x:v>0.5711700560790492</x:v>
      </x:c>
      <x:c r="O1355" s="23" t="n">
        <x:v>29</x:v>
      </x:c>
      <x:c r="P1355" s="23" t="n">
        <x:v>9</x:v>
      </x:c>
      <x:c r="Q1355" s="78" t="n">
        <x:v>46055</x:v>
      </x:c>
      <x:c r="R1355" s="23" t="str">
        <x:v>True</x:v>
      </x:c>
      <x:c r="S1355" s="23" t="str">
        <x:v>True</x:v>
      </x:c>
      <x:c r="T1355" s="23" t="str">
        <x:v>True</x:v>
      </x:c>
    </x:row>
    <x:row r="1356">
      <x:c r="A1356" s="23" t="str">
        <x:v>active_label_common_panel</x:v>
      </x:c>
      <x:c r="B1356" s="23" t="n">
        <x:v>7</x:v>
      </x:c>
      <x:c r="C1356" s="23" t="str">
        <x:v>checkpoint:epoch:qwen3-coder-next</x:v>
      </x:c>
      <x:c r="D1356" s="23" t="str">
        <x:v>Qwen3-Coder-Next</x:v>
      </x:c>
      <x:c r="E1356" s="23" t="str">
        <x:v>alibaba</x:v>
      </x:c>
      <x:c r="F1356" s="78" t="n">
        <x:v>46055</x:v>
      </x:c>
      <x:c r="G1356" s="78" t="n">
        <x:v>46063</x:v>
      </x:c>
      <x:c r="H1356" s="81" t="n">
        <x:v>0.14491376746189438</x:v>
      </x:c>
      <x:c r="I1356" s="81" t="n">
        <x:v>0.40249223595</x:v>
      </x:c>
      <x:c r="J1356" s="23" t="str">
        <x:v>total_b</x:v>
      </x:c>
      <x:c r="K1356" s="23" t="str">
        <x:v>date_historical_price</x:v>
      </x:c>
      <x:c r="L1356" s="81" t="n">
        <x:v>80</x:v>
      </x:c>
      <x:c r="M1356" s="81" t="n">
        <x:v>37.231171483646115</x:v>
      </x:c>
      <x:c r="N1356" s="81" t="n">
        <x:v>-0.33218328542628234</x:v>
      </x:c>
      <x:c r="O1356" s="23" t="n">
        <x:v>29</x:v>
      </x:c>
      <x:c r="P1356" s="23" t="n">
        <x:v>9</x:v>
      </x:c>
      <x:c r="Q1356" s="78" t="n">
        <x:v>46055</x:v>
      </x:c>
      <x:c r="R1356" s="23" t="str">
        <x:v>True</x:v>
      </x:c>
      <x:c r="S1356" s="23" t="str">
        <x:v>True</x:v>
      </x:c>
      <x:c r="T1356" s="23" t="str">
        <x:v>False</x:v>
      </x:c>
    </x:row>
    <x:row r="1357">
      <x:c r="A1357" s="23" t="str">
        <x:v>active_label_common_panel</x:v>
      </x:c>
      <x:c r="B1357" s="23" t="n">
        <x:v>7</x:v>
      </x:c>
      <x:c r="C1357" s="23" t="str">
        <x:v>checkpoint:epoch:qwen3-coder-next</x:v>
      </x:c>
      <x:c r="D1357" s="23" t="str">
        <x:v>Qwen3-Coder-Next</x:v>
      </x:c>
      <x:c r="E1357" s="23" t="str">
        <x:v>alibaba</x:v>
      </x:c>
      <x:c r="F1357" s="78" t="n">
        <x:v>46055</x:v>
      </x:c>
      <x:c r="G1357" s="78" t="n">
        <x:v>46063</x:v>
      </x:c>
      <x:c r="H1357" s="81" t="n">
        <x:v>0.14491376746189438</x:v>
      </x:c>
      <x:c r="I1357" s="81" t="n">
        <x:v>0.40249223595</x:v>
      </x:c>
      <x:c r="J1357" s="23" t="str">
        <x:v>total_b</x:v>
      </x:c>
      <x:c r="K1357" s="23" t="str">
        <x:v>score_date</x:v>
      </x:c>
      <x:c r="L1357" s="81" t="n">
        <x:v>80</x:v>
      </x:c>
      <x:c r="M1357" s="81" t="n">
        <x:v>69.01924978102781</x:v>
      </x:c>
      <x:c r="N1357" s="81" t="n">
        <x:v>-0.06411975266427322</x:v>
      </x:c>
      <x:c r="O1357" s="23" t="n">
        <x:v>29</x:v>
      </x:c>
      <x:c r="P1357" s="23" t="n">
        <x:v>9</x:v>
      </x:c>
      <x:c r="Q1357" s="78" t="n">
        <x:v>46055</x:v>
      </x:c>
      <x:c r="R1357" s="23" t="str">
        <x:v>True</x:v>
      </x:c>
      <x:c r="S1357" s="23" t="str">
        <x:v>True</x:v>
      </x:c>
      <x:c r="T1357" s="23" t="str">
        <x:v>False</x:v>
      </x:c>
    </x:row>
    <x:row r="1358">
      <x:c r="A1358" s="23" t="str">
        <x:v>active_label_common_panel</x:v>
      </x:c>
      <x:c r="B1358" s="23" t="n">
        <x:v>7</x:v>
      </x:c>
      <x:c r="C1358" s="23" t="str">
        <x:v>checkpoint:epoch:qwen3-coder-next</x:v>
      </x:c>
      <x:c r="D1358" s="23" t="str">
        <x:v>Qwen3-Coder-Next</x:v>
      </x:c>
      <x:c r="E1358" s="23" t="str">
        <x:v>alibaba</x:v>
      </x:c>
      <x:c r="F1358" s="78" t="n">
        <x:v>46055</x:v>
      </x:c>
      <x:c r="G1358" s="78" t="n">
        <x:v>46063</x:v>
      </x:c>
      <x:c r="H1358" s="81" t="n">
        <x:v>0.14491376746189438</x:v>
      </x:c>
      <x:c r="I1358" s="81" t="n">
        <x:v>0.40249223595</x:v>
      </x:c>
      <x:c r="J1358" s="23" t="str">
        <x:v>total_b</x:v>
      </x:c>
      <x:c r="K1358" s="23" t="str">
        <x:v>score_date_historical_price</x:v>
      </x:c>
      <x:c r="L1358" s="81" t="n">
        <x:v>80</x:v>
      </x:c>
      <x:c r="M1358" s="81" t="n">
        <x:v>40.34929391235765</x:v>
      </x:c>
      <x:c r="N1358" s="81" t="n">
        <x:v>-0.29725404775169545</x:v>
      </x:c>
      <x:c r="O1358" s="23" t="n">
        <x:v>29</x:v>
      </x:c>
      <x:c r="P1358" s="23" t="n">
        <x:v>9</x:v>
      </x:c>
      <x:c r="Q1358" s="78" t="n">
        <x:v>46055</x:v>
      </x:c>
      <x:c r="R1358" s="23" t="str">
        <x:v>True</x:v>
      </x:c>
      <x:c r="S1358" s="23" t="str">
        <x:v>True</x:v>
      </x:c>
      <x:c r="T1358" s="23" t="str">
        <x:v>False</x:v>
      </x:c>
    </x:row>
    <x:row r="1359">
      <x:c r="A1359" s="23" t="str">
        <x:v>active_label_common_panel</x:v>
      </x:c>
      <x:c r="B1359" s="23" t="n">
        <x:v>7</x:v>
      </x:c>
      <x:c r="C1359" s="23" t="str">
        <x:v>checkpoint:epoch:qwen3-coder-next</x:v>
      </x:c>
      <x:c r="D1359" s="23" t="str">
        <x:v>Qwen3-Coder-Next</x:v>
      </x:c>
      <x:c r="E1359" s="23" t="str">
        <x:v>alibaba</x:v>
      </x:c>
      <x:c r="F1359" s="78" t="n">
        <x:v>46055</x:v>
      </x:c>
      <x:c r="G1359" s="78" t="n">
        <x:v>46063</x:v>
      </x:c>
      <x:c r="H1359" s="81" t="n">
        <x:v>0.14491376746189438</x:v>
      </x:c>
      <x:c r="I1359" s="81" t="n">
        <x:v>0.40249223595</x:v>
      </x:c>
      <x:c r="J1359" s="23" t="str">
        <x:v>total_b</x:v>
      </x:c>
      <x:c r="K1359" s="23" t="str">
        <x:v>score_date_current_price_nonprospective</x:v>
      </x:c>
      <x:c r="L1359" s="81" t="n">
        <x:v>80</x:v>
      </x:c>
      <x:c r="M1359" s="81" t="n">
        <x:v>111.73838900196395</x:v>
      </x:c>
      <x:c r="N1359" s="81" t="n">
        <x:v>0.14511241859850774</x:v>
      </x:c>
      <x:c r="O1359" s="23" t="n">
        <x:v>29</x:v>
      </x:c>
      <x:c r="P1359" s="23" t="n">
        <x:v>9</x:v>
      </x:c>
      <x:c r="Q1359" s="78" t="n">
        <x:v>46055</x:v>
      </x:c>
      <x:c r="R1359" s="23" t="str">
        <x:v>True</x:v>
      </x:c>
      <x:c r="S1359" s="23" t="str">
        <x:v>True</x:v>
      </x:c>
      <x:c r="T1359" s="23" t="str">
        <x:v>True</x:v>
      </x:c>
    </x:row>
    <x:row r="1360">
      <x:c r="A1360" s="23" t="str">
        <x:v>active_label_common_panel</x:v>
      </x:c>
      <x:c r="B1360" s="23" t="n">
        <x:v>7</x:v>
      </x:c>
      <x:c r="C1360" s="23" t="str">
        <x:v>checkpoint:z-ai-zhipu-ai:glm-5</x:v>
      </x:c>
      <x:c r="D1360" s="23" t="str">
        <x:v>GLM-5</x:v>
      </x:c>
      <x:c r="E1360" s="23" t="str">
        <x:v>zai</x:v>
      </x:c>
      <x:c r="F1360" s="78" t="n">
        <x:v>46064</x:v>
      </x:c>
      <x:c r="G1360" s="78" t="n">
        <x:v>46071</x:v>
      </x:c>
      <x:c r="H1360" s="81" t="n">
        <x:v>1.382931668593933</x:v>
      </x:c>
      <x:c r="I1360" s="81" t="n">
        <x:v>1.7298843892</x:v>
      </x:c>
      <x:c r="J1360" s="23" t="str">
        <x:v>active_b</x:v>
      </x:c>
      <x:c r="K1360" s="23" t="str">
        <x:v>date_historical_price</x:v>
      </x:c>
      <x:c r="L1360" s="81" t="n">
        <x:v>40</x:v>
      </x:c>
      <x:c r="M1360" s="81" t="n">
        <x:v>31.718601344976793</x:v>
      </x:c>
      <x:c r="N1360" s="81" t="n">
        <x:v>-0.10074596279434334</x:v>
      </x:c>
      <x:c r="O1360" s="23" t="n">
        <x:v>34</x:v>
      </x:c>
      <x:c r="P1360" s="23" t="n">
        <x:v>9</x:v>
      </x:c>
      <x:c r="Q1360" s="78" t="n">
        <x:v>46063</x:v>
      </x:c>
      <x:c r="R1360" s="23" t="str">
        <x:v>True</x:v>
      </x:c>
      <x:c r="S1360" s="23" t="str">
        <x:v>True</x:v>
      </x:c>
      <x:c r="T1360" s="23" t="str">
        <x:v>False</x:v>
      </x:c>
    </x:row>
    <x:row r="1361">
      <x:c r="A1361" s="23" t="str">
        <x:v>active_label_common_panel</x:v>
      </x:c>
      <x:c r="B1361" s="23" t="n">
        <x:v>7</x:v>
      </x:c>
      <x:c r="C1361" s="23" t="str">
        <x:v>checkpoint:z-ai-zhipu-ai:glm-5</x:v>
      </x:c>
      <x:c r="D1361" s="23" t="str">
        <x:v>GLM-5</x:v>
      </x:c>
      <x:c r="E1361" s="23" t="str">
        <x:v>zai</x:v>
      </x:c>
      <x:c r="F1361" s="78" t="n">
        <x:v>46064</x:v>
      </x:c>
      <x:c r="G1361" s="78" t="n">
        <x:v>46071</x:v>
      </x:c>
      <x:c r="H1361" s="81" t="n">
        <x:v>1.382931668593933</x:v>
      </x:c>
      <x:c r="I1361" s="81" t="n">
        <x:v>1.7298843892</x:v>
      </x:c>
      <x:c r="J1361" s="23" t="str">
        <x:v>active_b</x:v>
      </x:c>
      <x:c r="K1361" s="23" t="str">
        <x:v>score_date</x:v>
      </x:c>
      <x:c r="L1361" s="81" t="n">
        <x:v>40</x:v>
      </x:c>
      <x:c r="M1361" s="81" t="n">
        <x:v>20.44999050473224</x:v>
      </x:c>
      <x:c r="N1361" s="81" t="n">
        <x:v>-0.29136688063464333</x:v>
      </x:c>
      <x:c r="O1361" s="23" t="n">
        <x:v>34</x:v>
      </x:c>
      <x:c r="P1361" s="23" t="n">
        <x:v>9</x:v>
      </x:c>
      <x:c r="Q1361" s="78" t="n">
        <x:v>46063</x:v>
      </x:c>
      <x:c r="R1361" s="23" t="str">
        <x:v>True</x:v>
      </x:c>
      <x:c r="S1361" s="23" t="str">
        <x:v>True</x:v>
      </x:c>
      <x:c r="T1361" s="23" t="str">
        <x:v>False</x:v>
      </x:c>
    </x:row>
    <x:row r="1362">
      <x:c r="A1362" s="23" t="str">
        <x:v>active_label_common_panel</x:v>
      </x:c>
      <x:c r="B1362" s="23" t="n">
        <x:v>7</x:v>
      </x:c>
      <x:c r="C1362" s="23" t="str">
        <x:v>checkpoint:z-ai-zhipu-ai:glm-5</x:v>
      </x:c>
      <x:c r="D1362" s="23" t="str">
        <x:v>GLM-5</x:v>
      </x:c>
      <x:c r="E1362" s="23" t="str">
        <x:v>zai</x:v>
      </x:c>
      <x:c r="F1362" s="78" t="n">
        <x:v>46064</x:v>
      </x:c>
      <x:c r="G1362" s="78" t="n">
        <x:v>46071</x:v>
      </x:c>
      <x:c r="H1362" s="81" t="n">
        <x:v>1.382931668593933</x:v>
      </x:c>
      <x:c r="I1362" s="81" t="n">
        <x:v>1.7298843892</x:v>
      </x:c>
      <x:c r="J1362" s="23" t="str">
        <x:v>active_b</x:v>
      </x:c>
      <x:c r="K1362" s="23" t="str">
        <x:v>score_date_historical_price</x:v>
      </x:c>
      <x:c r="L1362" s="81" t="n">
        <x:v>40</x:v>
      </x:c>
      <x:c r="M1362" s="81" t="n">
        <x:v>28.50259467054094</x:v>
      </x:c>
      <x:c r="N1362" s="81" t="n">
        <x:v>-0.1471755944841352</x:v>
      </x:c>
      <x:c r="O1362" s="23" t="n">
        <x:v>34</x:v>
      </x:c>
      <x:c r="P1362" s="23" t="n">
        <x:v>9</x:v>
      </x:c>
      <x:c r="Q1362" s="78" t="n">
        <x:v>46063</x:v>
      </x:c>
      <x:c r="R1362" s="23" t="str">
        <x:v>True</x:v>
      </x:c>
      <x:c r="S1362" s="23" t="str">
        <x:v>True</x:v>
      </x:c>
      <x:c r="T1362" s="23" t="str">
        <x:v>False</x:v>
      </x:c>
    </x:row>
    <x:row r="1363">
      <x:c r="A1363" s="23" t="str">
        <x:v>active_label_common_panel</x:v>
      </x:c>
      <x:c r="B1363" s="23" t="n">
        <x:v>7</x:v>
      </x:c>
      <x:c r="C1363" s="23" t="str">
        <x:v>checkpoint:z-ai-zhipu-ai:glm-5</x:v>
      </x:c>
      <x:c r="D1363" s="23" t="str">
        <x:v>GLM-5</x:v>
      </x:c>
      <x:c r="E1363" s="23" t="str">
        <x:v>zai</x:v>
      </x:c>
      <x:c r="F1363" s="78" t="n">
        <x:v>46064</x:v>
      </x:c>
      <x:c r="G1363" s="78" t="n">
        <x:v>46071</x:v>
      </x:c>
      <x:c r="H1363" s="81" t="n">
        <x:v>1.382931668593933</x:v>
      </x:c>
      <x:c r="I1363" s="81" t="n">
        <x:v>1.7298843892</x:v>
      </x:c>
      <x:c r="J1363" s="23" t="str">
        <x:v>active_b</x:v>
      </x:c>
      <x:c r="K1363" s="23" t="str">
        <x:v>score_date_current_price_nonprospective</x:v>
      </x:c>
      <x:c r="L1363" s="81" t="n">
        <x:v>40</x:v>
      </x:c>
      <x:c r="M1363" s="81" t="n">
        <x:v>21.67630690693095</x:v>
      </x:c>
      <x:c r="N1363" s="81" t="n">
        <x:v>-0.2660746999267594</x:v>
      </x:c>
      <x:c r="O1363" s="23" t="n">
        <x:v>34</x:v>
      </x:c>
      <x:c r="P1363" s="23" t="n">
        <x:v>9</x:v>
      </x:c>
      <x:c r="Q1363" s="78" t="n">
        <x:v>46063</x:v>
      </x:c>
      <x:c r="R1363" s="23" t="str">
        <x:v>True</x:v>
      </x:c>
      <x:c r="S1363" s="23" t="str">
        <x:v>True</x:v>
      </x:c>
      <x:c r="T1363" s="23" t="str">
        <x:v>True</x:v>
      </x:c>
    </x:row>
    <x:row r="1364">
      <x:c r="A1364" s="23" t="str">
        <x:v>active_label_common_panel</x:v>
      </x:c>
      <x:c r="B1364" s="23" t="n">
        <x:v>7</x:v>
      </x:c>
      <x:c r="C1364" s="23" t="str">
        <x:v>checkpoint:z-ai-zhipu-ai:glm-5</x:v>
      </x:c>
      <x:c r="D1364" s="23" t="str">
        <x:v>GLM-5</x:v>
      </x:c>
      <x:c r="E1364" s="23" t="str">
        <x:v>zai</x:v>
      </x:c>
      <x:c r="F1364" s="78" t="n">
        <x:v>46064</x:v>
      </x:c>
      <x:c r="G1364" s="78" t="n">
        <x:v>46071</x:v>
      </x:c>
      <x:c r="H1364" s="81" t="n">
        <x:v>1.382931668593933</x:v>
      </x:c>
      <x:c r="I1364" s="81" t="n">
        <x:v>1.7298843892</x:v>
      </x:c>
      <x:c r="J1364" s="23" t="str">
        <x:v>total_b</x:v>
      </x:c>
      <x:c r="K1364" s="23" t="str">
        <x:v>date_historical_price</x:v>
      </x:c>
      <x:c r="L1364" s="81" t="n">
        <x:v>744</x:v>
      </x:c>
      <x:c r="M1364" s="81" t="n">
        <x:v>1951.060396571748</x:v>
      </x:c>
      <x:c r="N1364" s="81" t="n">
        <x:v>0.41869777797567603</x:v>
      </x:c>
      <x:c r="O1364" s="23" t="n">
        <x:v>34</x:v>
      </x:c>
      <x:c r="P1364" s="23" t="n">
        <x:v>9</x:v>
      </x:c>
      <x:c r="Q1364" s="78" t="n">
        <x:v>46063</x:v>
      </x:c>
      <x:c r="R1364" s="23" t="str">
        <x:v>True</x:v>
      </x:c>
      <x:c r="S1364" s="23" t="str">
        <x:v>True</x:v>
      </x:c>
      <x:c r="T1364" s="23" t="str">
        <x:v>False</x:v>
      </x:c>
    </x:row>
    <x:row r="1365">
      <x:c r="A1365" s="23" t="str">
        <x:v>active_label_common_panel</x:v>
      </x:c>
      <x:c r="B1365" s="23" t="n">
        <x:v>7</x:v>
      </x:c>
      <x:c r="C1365" s="23" t="str">
        <x:v>checkpoint:z-ai-zhipu-ai:glm-5</x:v>
      </x:c>
      <x:c r="D1365" s="23" t="str">
        <x:v>GLM-5</x:v>
      </x:c>
      <x:c r="E1365" s="23" t="str">
        <x:v>zai</x:v>
      </x:c>
      <x:c r="F1365" s="78" t="n">
        <x:v>46064</x:v>
      </x:c>
      <x:c r="G1365" s="78" t="n">
        <x:v>46071</x:v>
      </x:c>
      <x:c r="H1365" s="81" t="n">
        <x:v>1.382931668593933</x:v>
      </x:c>
      <x:c r="I1365" s="81" t="n">
        <x:v>1.7298843892</x:v>
      </x:c>
      <x:c r="J1365" s="23" t="str">
        <x:v>total_b</x:v>
      </x:c>
      <x:c r="K1365" s="23" t="str">
        <x:v>score_date</x:v>
      </x:c>
      <x:c r="L1365" s="81" t="n">
        <x:v>744</x:v>
      </x:c>
      <x:c r="M1365" s="81" t="n">
        <x:v>2152.859625779702</x:v>
      </x:c>
      <x:c r="N1365" s="81" t="n">
        <x:v>0.4614427776325728</x:v>
      </x:c>
      <x:c r="O1365" s="23" t="n">
        <x:v>34</x:v>
      </x:c>
      <x:c r="P1365" s="23" t="n">
        <x:v>9</x:v>
      </x:c>
      <x:c r="Q1365" s="78" t="n">
        <x:v>46063</x:v>
      </x:c>
      <x:c r="R1365" s="23" t="str">
        <x:v>True</x:v>
      </x:c>
      <x:c r="S1365" s="23" t="str">
        <x:v>True</x:v>
      </x:c>
      <x:c r="T1365" s="23" t="str">
        <x:v>False</x:v>
      </x:c>
    </x:row>
    <x:row r="1366">
      <x:c r="A1366" s="23" t="str">
        <x:v>active_label_common_panel</x:v>
      </x:c>
      <x:c r="B1366" s="23" t="n">
        <x:v>7</x:v>
      </x:c>
      <x:c r="C1366" s="23" t="str">
        <x:v>checkpoint:z-ai-zhipu-ai:glm-5</x:v>
      </x:c>
      <x:c r="D1366" s="23" t="str">
        <x:v>GLM-5</x:v>
      </x:c>
      <x:c r="E1366" s="23" t="str">
        <x:v>zai</x:v>
      </x:c>
      <x:c r="F1366" s="78" t="n">
        <x:v>46064</x:v>
      </x:c>
      <x:c r="G1366" s="78" t="n">
        <x:v>46071</x:v>
      </x:c>
      <x:c r="H1366" s="81" t="n">
        <x:v>1.382931668593933</x:v>
      </x:c>
      <x:c r="I1366" s="81" t="n">
        <x:v>1.7298843892</x:v>
      </x:c>
      <x:c r="J1366" s="23" t="str">
        <x:v>total_b</x:v>
      </x:c>
      <x:c r="K1366" s="23" t="str">
        <x:v>score_date_historical_price</x:v>
      </x:c>
      <x:c r="L1366" s="81" t="n">
        <x:v>744</x:v>
      </x:c>
      <x:c r="M1366" s="81" t="n">
        <x:v>3301.7258250556442</x:v>
      </x:c>
      <x:c r="N1366" s="81" t="n">
        <x:v>0.6471680711128273</x:v>
      </x:c>
      <x:c r="O1366" s="23" t="n">
        <x:v>34</x:v>
      </x:c>
      <x:c r="P1366" s="23" t="n">
        <x:v>9</x:v>
      </x:c>
      <x:c r="Q1366" s="78" t="n">
        <x:v>46063</x:v>
      </x:c>
      <x:c r="R1366" s="23" t="str">
        <x:v>True</x:v>
      </x:c>
      <x:c r="S1366" s="23" t="str">
        <x:v>True</x:v>
      </x:c>
      <x:c r="T1366" s="23" t="str">
        <x:v>False</x:v>
      </x:c>
    </x:row>
    <x:row r="1367">
      <x:c r="A1367" s="23" t="str">
        <x:v>active_label_common_panel</x:v>
      </x:c>
      <x:c r="B1367" s="23" t="n">
        <x:v>7</x:v>
      </x:c>
      <x:c r="C1367" s="23" t="str">
        <x:v>checkpoint:z-ai-zhipu-ai:glm-5</x:v>
      </x:c>
      <x:c r="D1367" s="23" t="str">
        <x:v>GLM-5</x:v>
      </x:c>
      <x:c r="E1367" s="23" t="str">
        <x:v>zai</x:v>
      </x:c>
      <x:c r="F1367" s="78" t="n">
        <x:v>46064</x:v>
      </x:c>
      <x:c r="G1367" s="78" t="n">
        <x:v>46071</x:v>
      </x:c>
      <x:c r="H1367" s="81" t="n">
        <x:v>1.382931668593933</x:v>
      </x:c>
      <x:c r="I1367" s="81" t="n">
        <x:v>1.7298843892</x:v>
      </x:c>
      <x:c r="J1367" s="23" t="str">
        <x:v>total_b</x:v>
      </x:c>
      <x:c r="K1367" s="23" t="str">
        <x:v>score_date_current_price_nonprospective</x:v>
      </x:c>
      <x:c r="L1367" s="81" t="n">
        <x:v>744</x:v>
      </x:c>
      <x:c r="M1367" s="81" t="n">
        <x:v>2305.9115389428066</x:v>
      </x:c>
      <x:c r="N1367" s="81" t="n">
        <x:v>0.49126970701128136</x:v>
      </x:c>
      <x:c r="O1367" s="23" t="n">
        <x:v>34</x:v>
      </x:c>
      <x:c r="P1367" s="23" t="n">
        <x:v>9</x:v>
      </x:c>
      <x:c r="Q1367" s="78" t="n">
        <x:v>46063</x:v>
      </x:c>
      <x:c r="R1367" s="23" t="str">
        <x:v>True</x:v>
      </x:c>
      <x:c r="S1367" s="23" t="str">
        <x:v>True</x:v>
      </x:c>
      <x:c r="T1367" s="23" t="str">
        <x:v>True</x:v>
      </x:c>
    </x:row>
    <x:row r="1368">
      <x:c r="A1368" s="23" t="str">
        <x:v>active_label_common_panel</x:v>
      </x:c>
      <x:c r="B1368" s="23" t="n">
        <x:v>7</x:v>
      </x:c>
      <x:c r="C1368" s="23" t="str">
        <x:v>checkpoint:minimax:minimax-m2-5</x:v>
      </x:c>
      <x:c r="D1368" s="23" t="str">
        <x:v>MiniMax-M2.5</x:v>
      </x:c>
      <x:c r="E1368" s="23" t="str">
        <x:v>minimax</x:v>
      </x:c>
      <x:c r="F1368" s="78" t="n">
        <x:v>46065</x:v>
      </x:c>
      <x:c r="G1368" s="78" t="n">
        <x:v>46072</x:v>
      </x:c>
      <x:c r="H1368" s="81" t="n">
        <x:v>0.6</x:v>
      </x:c>
      <x:c r="I1368" s="81" t="n">
        <x:v>0.597489495613</x:v>
      </x:c>
      <x:c r="J1368" s="23" t="str">
        <x:v>active_b</x:v>
      </x:c>
      <x:c r="K1368" s="23" t="str">
        <x:v>date_historical_price</x:v>
      </x:c>
      <x:c r="L1368" s="81" t="n">
        <x:v>10</x:v>
      </x:c>
      <x:c r="M1368" s="81" t="n">
        <x:v>15.657299244310579</x:v>
      </x:c>
      <x:c r="N1368" s="81" t="n">
        <x:v>0.19471685194626098</x:v>
      </x:c>
      <x:c r="O1368" s="23" t="n">
        <x:v>39</x:v>
      </x:c>
      <x:c r="P1368" s="23" t="n">
        <x:v>9</x:v>
      </x:c>
      <x:c r="Q1368" s="78" t="n">
        <x:v>46071</x:v>
      </x:c>
      <x:c r="R1368" s="23" t="str">
        <x:v>True</x:v>
      </x:c>
      <x:c r="S1368" s="23" t="str">
        <x:v>True</x:v>
      </x:c>
      <x:c r="T1368" s="23" t="str">
        <x:v>False</x:v>
      </x:c>
    </x:row>
    <x:row r="1369">
      <x:c r="A1369" s="23" t="str">
        <x:v>active_label_common_panel</x:v>
      </x:c>
      <x:c r="B1369" s="23" t="n">
        <x:v>7</x:v>
      </x:c>
      <x:c r="C1369" s="23" t="str">
        <x:v>checkpoint:minimax:minimax-m2-5</x:v>
      </x:c>
      <x:c r="D1369" s="23" t="str">
        <x:v>MiniMax-M2.5</x:v>
      </x:c>
      <x:c r="E1369" s="23" t="str">
        <x:v>minimax</x:v>
      </x:c>
      <x:c r="F1369" s="78" t="n">
        <x:v>46065</x:v>
      </x:c>
      <x:c r="G1369" s="78" t="n">
        <x:v>46072</x:v>
      </x:c>
      <x:c r="H1369" s="81" t="n">
        <x:v>0.6</x:v>
      </x:c>
      <x:c r="I1369" s="81" t="n">
        <x:v>0.597489495613</x:v>
      </x:c>
      <x:c r="J1369" s="23" t="str">
        <x:v>active_b</x:v>
      </x:c>
      <x:c r="K1369" s="23" t="str">
        <x:v>score_date</x:v>
      </x:c>
      <x:c r="L1369" s="81" t="n">
        <x:v>10</x:v>
      </x:c>
      <x:c r="M1369" s="81" t="n">
        <x:v>17.9515928884942</x:v>
      </x:c>
      <x:c r="N1369" s="81" t="n">
        <x:v>0.25410299062969344</x:v>
      </x:c>
      <x:c r="O1369" s="23" t="n">
        <x:v>39</x:v>
      </x:c>
      <x:c r="P1369" s="23" t="n">
        <x:v>9</x:v>
      </x:c>
      <x:c r="Q1369" s="78" t="n">
        <x:v>46071</x:v>
      </x:c>
      <x:c r="R1369" s="23" t="str">
        <x:v>True</x:v>
      </x:c>
      <x:c r="S1369" s="23" t="str">
        <x:v>True</x:v>
      </x:c>
      <x:c r="T1369" s="23" t="str">
        <x:v>False</x:v>
      </x:c>
    </x:row>
    <x:row r="1370">
      <x:c r="A1370" s="23" t="str">
        <x:v>active_label_common_panel</x:v>
      </x:c>
      <x:c r="B1370" s="23" t="n">
        <x:v>7</x:v>
      </x:c>
      <x:c r="C1370" s="23" t="str">
        <x:v>checkpoint:minimax:minimax-m2-5</x:v>
      </x:c>
      <x:c r="D1370" s="23" t="str">
        <x:v>MiniMax-M2.5</x:v>
      </x:c>
      <x:c r="E1370" s="23" t="str">
        <x:v>minimax</x:v>
      </x:c>
      <x:c r="F1370" s="78" t="n">
        <x:v>46065</x:v>
      </x:c>
      <x:c r="G1370" s="78" t="n">
        <x:v>46072</x:v>
      </x:c>
      <x:c r="H1370" s="81" t="n">
        <x:v>0.6</x:v>
      </x:c>
      <x:c r="I1370" s="81" t="n">
        <x:v>0.597489495613</x:v>
      </x:c>
      <x:c r="J1370" s="23" t="str">
        <x:v>active_b</x:v>
      </x:c>
      <x:c r="K1370" s="23" t="str">
        <x:v>score_date_historical_price</x:v>
      </x:c>
      <x:c r="L1370" s="81" t="n">
        <x:v>10</x:v>
      </x:c>
      <x:c r="M1370" s="81" t="n">
        <x:v>15.507251618029594</x:v>
      </x:c>
      <x:c r="N1370" s="81" t="n">
        <x:v>0.19053483373298732</x:v>
      </x:c>
      <x:c r="O1370" s="23" t="n">
        <x:v>39</x:v>
      </x:c>
      <x:c r="P1370" s="23" t="n">
        <x:v>9</x:v>
      </x:c>
      <x:c r="Q1370" s="78" t="n">
        <x:v>46071</x:v>
      </x:c>
      <x:c r="R1370" s="23" t="str">
        <x:v>True</x:v>
      </x:c>
      <x:c r="S1370" s="23" t="str">
        <x:v>True</x:v>
      </x:c>
      <x:c r="T1370" s="23" t="str">
        <x:v>False</x:v>
      </x:c>
    </x:row>
    <x:row r="1371">
      <x:c r="A1371" s="23" t="str">
        <x:v>active_label_common_panel</x:v>
      </x:c>
      <x:c r="B1371" s="23" t="n">
        <x:v>7</x:v>
      </x:c>
      <x:c r="C1371" s="23" t="str">
        <x:v>checkpoint:minimax:minimax-m2-5</x:v>
      </x:c>
      <x:c r="D1371" s="23" t="str">
        <x:v>MiniMax-M2.5</x:v>
      </x:c>
      <x:c r="E1371" s="23" t="str">
        <x:v>minimax</x:v>
      </x:c>
      <x:c r="F1371" s="78" t="n">
        <x:v>46065</x:v>
      </x:c>
      <x:c r="G1371" s="78" t="n">
        <x:v>46072</x:v>
      </x:c>
      <x:c r="H1371" s="81" t="n">
        <x:v>0.6</x:v>
      </x:c>
      <x:c r="I1371" s="81" t="n">
        <x:v>0.597489495613</x:v>
      </x:c>
      <x:c r="J1371" s="23" t="str">
        <x:v>active_b</x:v>
      </x:c>
      <x:c r="K1371" s="23" t="str">
        <x:v>score_date_current_price_nonprospective</x:v>
      </x:c>
      <x:c r="L1371" s="81" t="n">
        <x:v>10</x:v>
      </x:c>
      <x:c r="M1371" s="81" t="n">
        <x:v>12.499800160128512</x:v>
      </x:c>
      <x:c r="N1371" s="81" t="n">
        <x:v>0.09690306980427897</x:v>
      </x:c>
      <x:c r="O1371" s="23" t="n">
        <x:v>39</x:v>
      </x:c>
      <x:c r="P1371" s="23" t="n">
        <x:v>9</x:v>
      </x:c>
      <x:c r="Q1371" s="78" t="n">
        <x:v>46071</x:v>
      </x:c>
      <x:c r="R1371" s="23" t="str">
        <x:v>True</x:v>
      </x:c>
      <x:c r="S1371" s="23" t="str">
        <x:v>True</x:v>
      </x:c>
      <x:c r="T1371" s="23" t="str">
        <x:v>True</x:v>
      </x:c>
    </x:row>
    <x:row r="1372">
      <x:c r="A1372" s="23" t="str">
        <x:v>active_label_common_panel</x:v>
      </x:c>
      <x:c r="B1372" s="23" t="n">
        <x:v>7</x:v>
      </x:c>
      <x:c r="C1372" s="23" t="str">
        <x:v>checkpoint:minimax:minimax-m2-5</x:v>
      </x:c>
      <x:c r="D1372" s="23" t="str">
        <x:v>MiniMax-M2.5</x:v>
      </x:c>
      <x:c r="E1372" s="23" t="str">
        <x:v>minimax</x:v>
      </x:c>
      <x:c r="F1372" s="78" t="n">
        <x:v>46065</x:v>
      </x:c>
      <x:c r="G1372" s="78" t="n">
        <x:v>46072</x:v>
      </x:c>
      <x:c r="H1372" s="81" t="n">
        <x:v>0.6</x:v>
      </x:c>
      <x:c r="I1372" s="81" t="n">
        <x:v>0.597489495613</x:v>
      </x:c>
      <x:c r="J1372" s="23" t="str">
        <x:v>total_b</x:v>
      </x:c>
      <x:c r="K1372" s="23" t="str">
        <x:v>date_historical_price</x:v>
      </x:c>
      <x:c r="L1372" s="81" t="n">
        <x:v>228.703644928</x:v>
      </x:c>
      <x:c r="M1372" s="81" t="n">
        <x:v>347.1383069087092</x:v>
      </x:c>
      <x:c r="N1372" s="81" t="n">
        <x:v>0.1812294547966278</x:v>
      </x:c>
      <x:c r="O1372" s="23" t="n">
        <x:v>39</x:v>
      </x:c>
      <x:c r="P1372" s="23" t="n">
        <x:v>9</x:v>
      </x:c>
      <x:c r="Q1372" s="78" t="n">
        <x:v>46071</x:v>
      </x:c>
      <x:c r="R1372" s="23" t="str">
        <x:v>True</x:v>
      </x:c>
      <x:c r="S1372" s="23" t="str">
        <x:v>True</x:v>
      </x:c>
      <x:c r="T1372" s="23" t="str">
        <x:v>False</x:v>
      </x:c>
    </x:row>
    <x:row r="1373">
      <x:c r="A1373" s="23" t="str">
        <x:v>active_label_common_panel</x:v>
      </x:c>
      <x:c r="B1373" s="23" t="n">
        <x:v>7</x:v>
      </x:c>
      <x:c r="C1373" s="23" t="str">
        <x:v>checkpoint:minimax:minimax-m2-5</x:v>
      </x:c>
      <x:c r="D1373" s="23" t="str">
        <x:v>MiniMax-M2.5</x:v>
      </x:c>
      <x:c r="E1373" s="23" t="str">
        <x:v>minimax</x:v>
      </x:c>
      <x:c r="F1373" s="78" t="n">
        <x:v>46065</x:v>
      </x:c>
      <x:c r="G1373" s="78" t="n">
        <x:v>46072</x:v>
      </x:c>
      <x:c r="H1373" s="81" t="n">
        <x:v>0.6</x:v>
      </x:c>
      <x:c r="I1373" s="81" t="n">
        <x:v>0.597489495613</x:v>
      </x:c>
      <x:c r="J1373" s="23" t="str">
        <x:v>total_b</x:v>
      </x:c>
      <x:c r="K1373" s="23" t="str">
        <x:v>score_date</x:v>
      </x:c>
      <x:c r="L1373" s="81" t="n">
        <x:v>228.703644928</x:v>
      </x:c>
      <x:c r="M1373" s="81" t="n">
        <x:v>690.9622999482132</x:v>
      </x:c>
      <x:c r="N1373" s="81" t="n">
        <x:v>0.48018126603048406</x:v>
      </x:c>
      <x:c r="O1373" s="23" t="n">
        <x:v>39</x:v>
      </x:c>
      <x:c r="P1373" s="23" t="n">
        <x:v>9</x:v>
      </x:c>
      <x:c r="Q1373" s="78" t="n">
        <x:v>46071</x:v>
      </x:c>
      <x:c r="R1373" s="23" t="str">
        <x:v>True</x:v>
      </x:c>
      <x:c r="S1373" s="23" t="str">
        <x:v>True</x:v>
      </x:c>
      <x:c r="T1373" s="23" t="str">
        <x:v>False</x:v>
      </x:c>
    </x:row>
    <x:row r="1374">
      <x:c r="A1374" s="23" t="str">
        <x:v>active_label_common_panel</x:v>
      </x:c>
      <x:c r="B1374" s="23" t="n">
        <x:v>7</x:v>
      </x:c>
      <x:c r="C1374" s="23" t="str">
        <x:v>checkpoint:minimax:minimax-m2-5</x:v>
      </x:c>
      <x:c r="D1374" s="23" t="str">
        <x:v>MiniMax-M2.5</x:v>
      </x:c>
      <x:c r="E1374" s="23" t="str">
        <x:v>minimax</x:v>
      </x:c>
      <x:c r="F1374" s="78" t="n">
        <x:v>46065</x:v>
      </x:c>
      <x:c r="G1374" s="78" t="n">
        <x:v>46072</x:v>
      </x:c>
      <x:c r="H1374" s="81" t="n">
        <x:v>0.6</x:v>
      </x:c>
      <x:c r="I1374" s="81" t="n">
        <x:v>0.597489495613</x:v>
      </x:c>
      <x:c r="J1374" s="23" t="str">
        <x:v>total_b</x:v>
      </x:c>
      <x:c r="K1374" s="23" t="str">
        <x:v>score_date_historical_price</x:v>
      </x:c>
      <x:c r="L1374" s="81" t="n">
        <x:v>228.703644928</x:v>
      </x:c>
      <x:c r="M1374" s="81" t="n">
        <x:v>567.3487984700345</x:v>
      </x:c>
      <x:c r="N1374" s="81" t="n">
        <x:v>0.394577053290721</x:v>
      </x:c>
      <x:c r="O1374" s="23" t="n">
        <x:v>39</x:v>
      </x:c>
      <x:c r="P1374" s="23" t="n">
        <x:v>9</x:v>
      </x:c>
      <x:c r="Q1374" s="78" t="n">
        <x:v>46071</x:v>
      </x:c>
      <x:c r="R1374" s="23" t="str">
        <x:v>True</x:v>
      </x:c>
      <x:c r="S1374" s="23" t="str">
        <x:v>True</x:v>
      </x:c>
      <x:c r="T1374" s="23" t="str">
        <x:v>False</x:v>
      </x:c>
    </x:row>
    <x:row r="1375">
      <x:c r="A1375" s="23" t="str">
        <x:v>active_label_common_panel</x:v>
      </x:c>
      <x:c r="B1375" s="23" t="n">
        <x:v>7</x:v>
      </x:c>
      <x:c r="C1375" s="23" t="str">
        <x:v>checkpoint:minimax:minimax-m2-5</x:v>
      </x:c>
      <x:c r="D1375" s="23" t="str">
        <x:v>MiniMax-M2.5</x:v>
      </x:c>
      <x:c r="E1375" s="23" t="str">
        <x:v>minimax</x:v>
      </x:c>
      <x:c r="F1375" s="78" t="n">
        <x:v>46065</x:v>
      </x:c>
      <x:c r="G1375" s="78" t="n">
        <x:v>46072</x:v>
      </x:c>
      <x:c r="H1375" s="81" t="n">
        <x:v>0.6</x:v>
      </x:c>
      <x:c r="I1375" s="81" t="n">
        <x:v>0.597489495613</x:v>
      </x:c>
      <x:c r="J1375" s="23" t="str">
        <x:v>total_b</x:v>
      </x:c>
      <x:c r="K1375" s="23" t="str">
        <x:v>score_date_current_price_nonprospective</x:v>
      </x:c>
      <x:c r="L1375" s="81" t="n">
        <x:v>228.703644928</x:v>
      </x:c>
      <x:c r="M1375" s="81" t="n">
        <x:v>441.63671249583354</x:v>
      </x:c>
      <x:c r="N1375" s="81" t="n">
        <x:v>0.2857920822094874</x:v>
      </x:c>
      <x:c r="O1375" s="23" t="n">
        <x:v>39</x:v>
      </x:c>
      <x:c r="P1375" s="23" t="n">
        <x:v>9</x:v>
      </x:c>
      <x:c r="Q1375" s="78" t="n">
        <x:v>46071</x:v>
      </x:c>
      <x:c r="R1375" s="23" t="str">
        <x:v>True</x:v>
      </x:c>
      <x:c r="S1375" s="23" t="str">
        <x:v>True</x:v>
      </x:c>
      <x:c r="T1375" s="23" t="str">
        <x:v>True</x:v>
      </x:c>
    </x:row>
    <x:row r="1376">
      <x:c r="A1376" s="23" t="str">
        <x:v>active_label_common_panel</x:v>
      </x:c>
      <x:c r="B1376" s="23" t="n">
        <x:v>7</x:v>
      </x:c>
      <x:c r="C1376" s="23" t="str">
        <x:v>checkpoint:epoch:qwen3-5-397b-a17b</x:v>
      </x:c>
      <x:c r="D1376" s="23" t="str">
        <x:v>Qwen3.5 397B-A17B</x:v>
      </x:c>
      <x:c r="E1376" s="23" t="str">
        <x:v>alibaba</x:v>
      </x:c>
      <x:c r="F1376" s="78" t="n">
        <x:v>46066</x:v>
      </x:c>
      <x:c r="G1376" s="78" t="n">
        <x:v>46075</x:v>
      </x:c>
      <x:c r="H1376" s="81" t="n">
        <x:v>0.3872983346207417</x:v>
      </x:c>
      <x:c r="I1376" s="81" t="n">
        <x:v>1.38744369255</x:v>
      </x:c>
      <x:c r="J1376" s="23" t="str">
        <x:v>active_b</x:v>
      </x:c>
      <x:c r="K1376" s="23" t="str">
        <x:v>date_historical_price</x:v>
      </x:c>
      <x:c r="L1376" s="81" t="n">
        <x:v>17</x:v>
      </x:c>
      <x:c r="M1376" s="81" t="n">
        <x:v>10.646894656273062</x:v>
      </x:c>
      <x:c r="N1376" s="81" t="n">
        <x:v>-0.20322596433606283</x:v>
      </x:c>
      <x:c r="O1376" s="23" t="n">
        <x:v>31</x:v>
      </x:c>
      <x:c r="P1376" s="23" t="n">
        <x:v>9</x:v>
      </x:c>
      <x:c r="Q1376" s="78" t="n">
        <x:v>46072</x:v>
      </x:c>
      <x:c r="R1376" s="23" t="str">
        <x:v>True</x:v>
      </x:c>
      <x:c r="S1376" s="23" t="str">
        <x:v>True</x:v>
      </x:c>
      <x:c r="T1376" s="23" t="str">
        <x:v>False</x:v>
      </x:c>
    </x:row>
    <x:row r="1377">
      <x:c r="A1377" s="23" t="str">
        <x:v>active_label_common_panel</x:v>
      </x:c>
      <x:c r="B1377" s="23" t="n">
        <x:v>7</x:v>
      </x:c>
      <x:c r="C1377" s="23" t="str">
        <x:v>checkpoint:epoch:qwen3-5-397b-a17b</x:v>
      </x:c>
      <x:c r="D1377" s="23" t="str">
        <x:v>Qwen3.5 397B-A17B</x:v>
      </x:c>
      <x:c r="E1377" s="23" t="str">
        <x:v>alibaba</x:v>
      </x:c>
      <x:c r="F1377" s="78" t="n">
        <x:v>46066</x:v>
      </x:c>
      <x:c r="G1377" s="78" t="n">
        <x:v>46075</x:v>
      </x:c>
      <x:c r="H1377" s="81" t="n">
        <x:v>0.3872983346207417</x:v>
      </x:c>
      <x:c r="I1377" s="81" t="n">
        <x:v>1.38744369255</x:v>
      </x:c>
      <x:c r="J1377" s="23" t="str">
        <x:v>active_b</x:v>
      </x:c>
      <x:c r="K1377" s="23" t="str">
        <x:v>score_date</x:v>
      </x:c>
      <x:c r="L1377" s="81" t="n">
        <x:v>17</x:v>
      </x:c>
      <x:c r="M1377" s="81" t="n">
        <x:v>15.702379533988264</x:v>
      </x:c>
      <x:c r="N1377" s="81" t="n">
        <x:v>-0.03448345112351907</x:v>
      </x:c>
      <x:c r="O1377" s="23" t="n">
        <x:v>31</x:v>
      </x:c>
      <x:c r="P1377" s="23" t="n">
        <x:v>9</x:v>
      </x:c>
      <x:c r="Q1377" s="78" t="n">
        <x:v>46072</x:v>
      </x:c>
      <x:c r="R1377" s="23" t="str">
        <x:v>True</x:v>
      </x:c>
      <x:c r="S1377" s="23" t="str">
        <x:v>True</x:v>
      </x:c>
      <x:c r="T1377" s="23" t="str">
        <x:v>False</x:v>
      </x:c>
    </x:row>
    <x:row r="1378">
      <x:c r="A1378" s="23" t="str">
        <x:v>active_label_common_panel</x:v>
      </x:c>
      <x:c r="B1378" s="23" t="n">
        <x:v>7</x:v>
      </x:c>
      <x:c r="C1378" s="23" t="str">
        <x:v>checkpoint:epoch:qwen3-5-397b-a17b</x:v>
      </x:c>
      <x:c r="D1378" s="23" t="str">
        <x:v>Qwen3.5 397B-A17B</x:v>
      </x:c>
      <x:c r="E1378" s="23" t="str">
        <x:v>alibaba</x:v>
      </x:c>
      <x:c r="F1378" s="78" t="n">
        <x:v>46066</x:v>
      </x:c>
      <x:c r="G1378" s="78" t="n">
        <x:v>46075</x:v>
      </x:c>
      <x:c r="H1378" s="81" t="n">
        <x:v>0.3872983346207417</x:v>
      </x:c>
      <x:c r="I1378" s="81" t="n">
        <x:v>1.38744369255</x:v>
      </x:c>
      <x:c r="J1378" s="23" t="str">
        <x:v>active_b</x:v>
      </x:c>
      <x:c r="K1378" s="23" t="str">
        <x:v>score_date_historical_price</x:v>
      </x:c>
      <x:c r="L1378" s="81" t="n">
        <x:v>17</x:v>
      </x:c>
      <x:c r="M1378" s="81" t="n">
        <x:v>9.793256795351992</x:v>
      </x:c>
      <x:c r="N1378" s="81" t="n">
        <x:v>-0.23952177880498296</x:v>
      </x:c>
      <x:c r="O1378" s="23" t="n">
        <x:v>31</x:v>
      </x:c>
      <x:c r="P1378" s="23" t="n">
        <x:v>9</x:v>
      </x:c>
      <x:c r="Q1378" s="78" t="n">
        <x:v>46072</x:v>
      </x:c>
      <x:c r="R1378" s="23" t="str">
        <x:v>True</x:v>
      </x:c>
      <x:c r="S1378" s="23" t="str">
        <x:v>True</x:v>
      </x:c>
      <x:c r="T1378" s="23" t="str">
        <x:v>False</x:v>
      </x:c>
    </x:row>
    <x:row r="1379">
      <x:c r="A1379" s="23" t="str">
        <x:v>active_label_common_panel</x:v>
      </x:c>
      <x:c r="B1379" s="23" t="n">
        <x:v>7</x:v>
      </x:c>
      <x:c r="C1379" s="23" t="str">
        <x:v>checkpoint:epoch:qwen3-5-397b-a17b</x:v>
      </x:c>
      <x:c r="D1379" s="23" t="str">
        <x:v>Qwen3.5 397B-A17B</x:v>
      </x:c>
      <x:c r="E1379" s="23" t="str">
        <x:v>alibaba</x:v>
      </x:c>
      <x:c r="F1379" s="78" t="n">
        <x:v>46066</x:v>
      </x:c>
      <x:c r="G1379" s="78" t="n">
        <x:v>46075</x:v>
      </x:c>
      <x:c r="H1379" s="81" t="n">
        <x:v>0.3872983346207417</x:v>
      </x:c>
      <x:c r="I1379" s="81" t="n">
        <x:v>1.38744369255</x:v>
      </x:c>
      <x:c r="J1379" s="23" t="str">
        <x:v>active_b</x:v>
      </x:c>
      <x:c r="K1379" s="23" t="str">
        <x:v>score_date_current_price_nonprospective</x:v>
      </x:c>
      <x:c r="L1379" s="81" t="n">
        <x:v>17</x:v>
      </x:c>
      <x:c r="M1379" s="81" t="n">
        <x:v>25.209951061206237</x:v>
      </x:c>
      <x:c r="N1379" s="81" t="n">
        <x:v>0.17112308122523617</x:v>
      </x:c>
      <x:c r="O1379" s="23" t="n">
        <x:v>31</x:v>
      </x:c>
      <x:c r="P1379" s="23" t="n">
        <x:v>9</x:v>
      </x:c>
      <x:c r="Q1379" s="78" t="n">
        <x:v>46072</x:v>
      </x:c>
      <x:c r="R1379" s="23" t="str">
        <x:v>True</x:v>
      </x:c>
      <x:c r="S1379" s="23" t="str">
        <x:v>True</x:v>
      </x:c>
      <x:c r="T1379" s="23" t="str">
        <x:v>True</x:v>
      </x:c>
    </x:row>
    <x:row r="1380">
      <x:c r="A1380" s="23" t="str">
        <x:v>active_label_common_panel</x:v>
      </x:c>
      <x:c r="B1380" s="23" t="n">
        <x:v>7</x:v>
      </x:c>
      <x:c r="C1380" s="23" t="str">
        <x:v>checkpoint:epoch:qwen3-5-397b-a17b</x:v>
      </x:c>
      <x:c r="D1380" s="23" t="str">
        <x:v>Qwen3.5 397B-A17B</x:v>
      </x:c>
      <x:c r="E1380" s="23" t="str">
        <x:v>alibaba</x:v>
      </x:c>
      <x:c r="F1380" s="78" t="n">
        <x:v>46066</x:v>
      </x:c>
      <x:c r="G1380" s="78" t="n">
        <x:v>46075</x:v>
      </x:c>
      <x:c r="H1380" s="81" t="n">
        <x:v>0.3872983346207417</x:v>
      </x:c>
      <x:c r="I1380" s="81" t="n">
        <x:v>1.38744369255</x:v>
      </x:c>
      <x:c r="J1380" s="23" t="str">
        <x:v>total_b</x:v>
      </x:c>
      <x:c r="K1380" s="23" t="str">
        <x:v>date_historical_price</x:v>
      </x:c>
      <x:c r="L1380" s="81" t="n">
        <x:v>397</x:v>
      </x:c>
      <x:c r="M1380" s="81" t="n">
        <x:v>162.70467573233174</x:v>
      </x:c>
      <x:c r="N1380" s="81" t="n">
        <x:v>-0.38739047309133073</x:v>
      </x:c>
      <x:c r="O1380" s="23" t="n">
        <x:v>31</x:v>
      </x:c>
      <x:c r="P1380" s="23" t="n">
        <x:v>9</x:v>
      </x:c>
      <x:c r="Q1380" s="78" t="n">
        <x:v>46072</x:v>
      </x:c>
      <x:c r="R1380" s="23" t="str">
        <x:v>True</x:v>
      </x:c>
      <x:c r="S1380" s="23" t="str">
        <x:v>True</x:v>
      </x:c>
      <x:c r="T1380" s="23" t="str">
        <x:v>False</x:v>
      </x:c>
    </x:row>
    <x:row r="1381">
      <x:c r="A1381" s="23" t="str">
        <x:v>active_label_common_panel</x:v>
      </x:c>
      <x:c r="B1381" s="23" t="n">
        <x:v>7</x:v>
      </x:c>
      <x:c r="C1381" s="23" t="str">
        <x:v>checkpoint:epoch:qwen3-5-397b-a17b</x:v>
      </x:c>
      <x:c r="D1381" s="23" t="str">
        <x:v>Qwen3.5 397B-A17B</x:v>
      </x:c>
      <x:c r="E1381" s="23" t="str">
        <x:v>alibaba</x:v>
      </x:c>
      <x:c r="F1381" s="78" t="n">
        <x:v>46066</x:v>
      </x:c>
      <x:c r="G1381" s="78" t="n">
        <x:v>46075</x:v>
      </x:c>
      <x:c r="H1381" s="81" t="n">
        <x:v>0.3872983346207417</x:v>
      </x:c>
      <x:c r="I1381" s="81" t="n">
        <x:v>1.38744369255</x:v>
      </x:c>
      <x:c r="J1381" s="23" t="str">
        <x:v>total_b</x:v>
      </x:c>
      <x:c r="K1381" s="23" t="str">
        <x:v>score_date</x:v>
      </x:c>
      <x:c r="L1381" s="81" t="n">
        <x:v>397</x:v>
      </x:c>
      <x:c r="M1381" s="81" t="n">
        <x:v>507.958383824342</x:v>
      </x:c>
      <x:c r="N1381" s="81" t="n">
        <x:v>0.10703762596214496</x:v>
      </x:c>
      <x:c r="O1381" s="23" t="n">
        <x:v>31</x:v>
      </x:c>
      <x:c r="P1381" s="23" t="n">
        <x:v>9</x:v>
      </x:c>
      <x:c r="Q1381" s="78" t="n">
        <x:v>46072</x:v>
      </x:c>
      <x:c r="R1381" s="23" t="str">
        <x:v>True</x:v>
      </x:c>
      <x:c r="S1381" s="23" t="str">
        <x:v>True</x:v>
      </x:c>
      <x:c r="T1381" s="23" t="str">
        <x:v>False</x:v>
      </x:c>
    </x:row>
    <x:row r="1382">
      <x:c r="A1382" s="23" t="str">
        <x:v>active_label_common_panel</x:v>
      </x:c>
      <x:c r="B1382" s="23" t="n">
        <x:v>7</x:v>
      </x:c>
      <x:c r="C1382" s="23" t="str">
        <x:v>checkpoint:epoch:qwen3-5-397b-a17b</x:v>
      </x:c>
      <x:c r="D1382" s="23" t="str">
        <x:v>Qwen3.5 397B-A17B</x:v>
      </x:c>
      <x:c r="E1382" s="23" t="str">
        <x:v>alibaba</x:v>
      </x:c>
      <x:c r="F1382" s="78" t="n">
        <x:v>46066</x:v>
      </x:c>
      <x:c r="G1382" s="78" t="n">
        <x:v>46075</x:v>
      </x:c>
      <x:c r="H1382" s="81" t="n">
        <x:v>0.3872983346207417</x:v>
      </x:c>
      <x:c r="I1382" s="81" t="n">
        <x:v>1.38744369255</x:v>
      </x:c>
      <x:c r="J1382" s="23" t="str">
        <x:v>total_b</x:v>
      </x:c>
      <x:c r="K1382" s="23" t="str">
        <x:v>score_date_historical_price</x:v>
      </x:c>
      <x:c r="L1382" s="81" t="n">
        <x:v>397</x:v>
      </x:c>
      <x:c r="M1382" s="81" t="n">
        <x:v>273.01421690062585</x:v>
      </x:c>
      <x:c r="N1382" s="81" t="n">
        <x:v>-0.1626052437489948</x:v>
      </x:c>
      <x:c r="O1382" s="23" t="n">
        <x:v>31</x:v>
      </x:c>
      <x:c r="P1382" s="23" t="n">
        <x:v>9</x:v>
      </x:c>
      <x:c r="Q1382" s="78" t="n">
        <x:v>46072</x:v>
      </x:c>
      <x:c r="R1382" s="23" t="str">
        <x:v>True</x:v>
      </x:c>
      <x:c r="S1382" s="23" t="str">
        <x:v>True</x:v>
      </x:c>
      <x:c r="T1382" s="23" t="str">
        <x:v>False</x:v>
      </x:c>
    </x:row>
    <x:row r="1383">
      <x:c r="A1383" s="23" t="str">
        <x:v>active_label_common_panel</x:v>
      </x:c>
      <x:c r="B1383" s="23" t="n">
        <x:v>7</x:v>
      </x:c>
      <x:c r="C1383" s="23" t="str">
        <x:v>checkpoint:epoch:qwen3-5-397b-a17b</x:v>
      </x:c>
      <x:c r="D1383" s="23" t="str">
        <x:v>Qwen3.5 397B-A17B</x:v>
      </x:c>
      <x:c r="E1383" s="23" t="str">
        <x:v>alibaba</x:v>
      </x:c>
      <x:c r="F1383" s="78" t="n">
        <x:v>46066</x:v>
      </x:c>
      <x:c r="G1383" s="78" t="n">
        <x:v>46075</x:v>
      </x:c>
      <x:c r="H1383" s="81" t="n">
        <x:v>0.3872983346207417</x:v>
      </x:c>
      <x:c r="I1383" s="81" t="n">
        <x:v>1.38744369255</x:v>
      </x:c>
      <x:c r="J1383" s="23" t="str">
        <x:v>total_b</x:v>
      </x:c>
      <x:c r="K1383" s="23" t="str">
        <x:v>score_date_current_price_nonprospective</x:v>
      </x:c>
      <x:c r="L1383" s="81" t="n">
        <x:v>397</x:v>
      </x:c>
      <x:c r="M1383" s="81" t="n">
        <x:v>887.1263228125198</x:v>
      </x:c>
      <x:c r="N1383" s="81" t="n">
        <x:v>0.3491949590598501</x:v>
      </x:c>
      <x:c r="O1383" s="23" t="n">
        <x:v>31</x:v>
      </x:c>
      <x:c r="P1383" s="23" t="n">
        <x:v>9</x:v>
      </x:c>
      <x:c r="Q1383" s="78" t="n">
        <x:v>46072</x:v>
      </x:c>
      <x:c r="R1383" s="23" t="str">
        <x:v>True</x:v>
      </x:c>
      <x:c r="S1383" s="23" t="str">
        <x:v>True</x:v>
      </x:c>
      <x:c r="T1383" s="23" t="str">
        <x:v>True</x:v>
      </x:c>
    </x:row>
    <x:row r="1384">
      <x:c r="A1384" s="23" t="str">
        <x:v>active_label_common_panel</x:v>
      </x:c>
      <x:c r="B1384" s="23" t="n">
        <x:v>7</x:v>
      </x:c>
      <x:c r="C1384" s="23" t="str">
        <x:v>checkpoint:epoch:qwen3-5-122b-a10b</x:v>
      </x:c>
      <x:c r="D1384" s="23" t="str">
        <x:v>Qwen3.5-122B-A10B</x:v>
      </x:c>
      <x:c r="E1384" s="23" t="str">
        <x:v>alibaba</x:v>
      </x:c>
      <x:c r="F1384" s="78" t="n">
        <x:v>46077</x:v>
      </x:c>
      <x:c r="G1384" s="78" t="n">
        <x:v>46085</x:v>
      </x:c>
      <x:c r="H1384" s="81" t="n">
        <x:v>1.1313708498984762</x:v>
      </x:c>
      <x:c r="I1384" s="81" t="n">
        <x:v>0.834266144585</x:v>
      </x:c>
      <x:c r="J1384" s="23" t="str">
        <x:v>active_b</x:v>
      </x:c>
      <x:c r="K1384" s="23" t="str">
        <x:v>date_historical_price</x:v>
      </x:c>
      <x:c r="L1384" s="81" t="n">
        <x:v>10</x:v>
      </x:c>
      <x:c r="M1384" s="81" t="n">
        <x:v>25.158399497958392</x:v>
      </x:c>
      <x:c r="N1384" s="81" t="n">
        <x:v>0.40068300913753085</x:v>
      </x:c>
      <x:c r="O1384" s="23" t="n">
        <x:v>31</x:v>
      </x:c>
      <x:c r="P1384" s="23" t="n">
        <x:v>9</x:v>
      </x:c>
      <x:c r="Q1384" s="78" t="n">
        <x:v>46072</x:v>
      </x:c>
      <x:c r="R1384" s="23" t="str">
        <x:v>True</x:v>
      </x:c>
      <x:c r="S1384" s="23" t="str">
        <x:v>True</x:v>
      </x:c>
      <x:c r="T1384" s="23" t="str">
        <x:v>False</x:v>
      </x:c>
    </x:row>
    <x:row r="1385">
      <x:c r="A1385" s="23" t="str">
        <x:v>active_label_common_panel</x:v>
      </x:c>
      <x:c r="B1385" s="23" t="n">
        <x:v>7</x:v>
      </x:c>
      <x:c r="C1385" s="23" t="str">
        <x:v>checkpoint:epoch:qwen3-5-122b-a10b</x:v>
      </x:c>
      <x:c r="D1385" s="23" t="str">
        <x:v>Qwen3.5-122B-A10B</x:v>
      </x:c>
      <x:c r="E1385" s="23" t="str">
        <x:v>alibaba</x:v>
      </x:c>
      <x:c r="F1385" s="78" t="n">
        <x:v>46077</x:v>
      </x:c>
      <x:c r="G1385" s="78" t="n">
        <x:v>46085</x:v>
      </x:c>
      <x:c r="H1385" s="81" t="n">
        <x:v>1.1313708498984762</x:v>
      </x:c>
      <x:c r="I1385" s="81" t="n">
        <x:v>0.834266144585</x:v>
      </x:c>
      <x:c r="J1385" s="23" t="str">
        <x:v>active_b</x:v>
      </x:c>
      <x:c r="K1385" s="23" t="str">
        <x:v>score_date</x:v>
      </x:c>
      <x:c r="L1385" s="81" t="n">
        <x:v>10</x:v>
      </x:c>
      <x:c r="M1385" s="81" t="n">
        <x:v>13.718015869796924</x:v>
      </x:c>
      <x:c r="N1385" s="81" t="n">
        <x:v>0.13729130093982095</x:v>
      </x:c>
      <x:c r="O1385" s="23" t="n">
        <x:v>31</x:v>
      </x:c>
      <x:c r="P1385" s="23" t="n">
        <x:v>9</x:v>
      </x:c>
      <x:c r="Q1385" s="78" t="n">
        <x:v>46072</x:v>
      </x:c>
      <x:c r="R1385" s="23" t="str">
        <x:v>True</x:v>
      </x:c>
      <x:c r="S1385" s="23" t="str">
        <x:v>True</x:v>
      </x:c>
      <x:c r="T1385" s="23" t="str">
        <x:v>False</x:v>
      </x:c>
    </x:row>
    <x:row r="1386">
      <x:c r="A1386" s="23" t="str">
        <x:v>active_label_common_panel</x:v>
      </x:c>
      <x:c r="B1386" s="23" t="n">
        <x:v>7</x:v>
      </x:c>
      <x:c r="C1386" s="23" t="str">
        <x:v>checkpoint:epoch:qwen3-5-122b-a10b</x:v>
      </x:c>
      <x:c r="D1386" s="23" t="str">
        <x:v>Qwen3.5-122B-A10B</x:v>
      </x:c>
      <x:c r="E1386" s="23" t="str">
        <x:v>alibaba</x:v>
      </x:c>
      <x:c r="F1386" s="78" t="n">
        <x:v>46077</x:v>
      </x:c>
      <x:c r="G1386" s="78" t="n">
        <x:v>46085</x:v>
      </x:c>
      <x:c r="H1386" s="81" t="n">
        <x:v>1.1313708498984762</x:v>
      </x:c>
      <x:c r="I1386" s="81" t="n">
        <x:v>0.834266144585</x:v>
      </x:c>
      <x:c r="J1386" s="23" t="str">
        <x:v>active_b</x:v>
      </x:c>
      <x:c r="K1386" s="23" t="str">
        <x:v>score_date_historical_price</x:v>
      </x:c>
      <x:c r="L1386" s="81" t="n">
        <x:v>10</x:v>
      </x:c>
      <x:c r="M1386" s="81" t="n">
        <x:v>25.427412063325434</x:v>
      </x:c>
      <x:c r="N1386" s="81" t="n">
        <x:v>0.4053021610482798</x:v>
      </x:c>
      <x:c r="O1386" s="23" t="n">
        <x:v>31</x:v>
      </x:c>
      <x:c r="P1386" s="23" t="n">
        <x:v>9</x:v>
      </x:c>
      <x:c r="Q1386" s="78" t="n">
        <x:v>46072</x:v>
      </x:c>
      <x:c r="R1386" s="23" t="str">
        <x:v>True</x:v>
      </x:c>
      <x:c r="S1386" s="23" t="str">
        <x:v>True</x:v>
      </x:c>
      <x:c r="T1386" s="23" t="str">
        <x:v>False</x:v>
      </x:c>
    </x:row>
    <x:row r="1387">
      <x:c r="A1387" s="23" t="str">
        <x:v>active_label_common_panel</x:v>
      </x:c>
      <x:c r="B1387" s="23" t="n">
        <x:v>7</x:v>
      </x:c>
      <x:c r="C1387" s="23" t="str">
        <x:v>checkpoint:epoch:qwen3-5-122b-a10b</x:v>
      </x:c>
      <x:c r="D1387" s="23" t="str">
        <x:v>Qwen3.5-122B-A10B</x:v>
      </x:c>
      <x:c r="E1387" s="23" t="str">
        <x:v>alibaba</x:v>
      </x:c>
      <x:c r="F1387" s="78" t="n">
        <x:v>46077</x:v>
      </x:c>
      <x:c r="G1387" s="78" t="n">
        <x:v>46085</x:v>
      </x:c>
      <x:c r="H1387" s="81" t="n">
        <x:v>1.1313708498984762</x:v>
      </x:c>
      <x:c r="I1387" s="81" t="n">
        <x:v>0.834266144585</x:v>
      </x:c>
      <x:c r="J1387" s="23" t="str">
        <x:v>active_b</x:v>
      </x:c>
      <x:c r="K1387" s="23" t="str">
        <x:v>score_date_current_price_nonprospective</x:v>
      </x:c>
      <x:c r="L1387" s="81" t="n">
        <x:v>10</x:v>
      </x:c>
      <x:c r="M1387" s="81" t="n">
        <x:v>16.230599653657222</x:v>
      </x:c>
      <x:c r="N1387" s="81" t="n">
        <x:v>0.2103345655109816</x:v>
      </x:c>
      <x:c r="O1387" s="23" t="n">
        <x:v>31</x:v>
      </x:c>
      <x:c r="P1387" s="23" t="n">
        <x:v>9</x:v>
      </x:c>
      <x:c r="Q1387" s="78" t="n">
        <x:v>46072</x:v>
      </x:c>
      <x:c r="R1387" s="23" t="str">
        <x:v>True</x:v>
      </x:c>
      <x:c r="S1387" s="23" t="str">
        <x:v>True</x:v>
      </x:c>
      <x:c r="T1387" s="23" t="str">
        <x:v>True</x:v>
      </x:c>
    </x:row>
    <x:row r="1388">
      <x:c r="A1388" s="23" t="str">
        <x:v>active_label_common_panel</x:v>
      </x:c>
      <x:c r="B1388" s="23" t="n">
        <x:v>7</x:v>
      </x:c>
      <x:c r="C1388" s="23" t="str">
        <x:v>checkpoint:epoch:qwen3-5-122b-a10b</x:v>
      </x:c>
      <x:c r="D1388" s="23" t="str">
        <x:v>Qwen3.5-122B-A10B</x:v>
      </x:c>
      <x:c r="E1388" s="23" t="str">
        <x:v>alibaba</x:v>
      </x:c>
      <x:c r="F1388" s="78" t="n">
        <x:v>46077</x:v>
      </x:c>
      <x:c r="G1388" s="78" t="n">
        <x:v>46085</x:v>
      </x:c>
      <x:c r="H1388" s="81" t="n">
        <x:v>1.1313708498984762</x:v>
      </x:c>
      <x:c r="I1388" s="81" t="n">
        <x:v>0.834266144585</x:v>
      </x:c>
      <x:c r="J1388" s="23" t="str">
        <x:v>total_b</x:v>
      </x:c>
      <x:c r="K1388" s="23" t="str">
        <x:v>date_historical_price</x:v>
      </x:c>
      <x:c r="L1388" s="81" t="n">
        <x:v>122</x:v>
      </x:c>
      <x:c r="M1388" s="81" t="n">
        <x:v>903.5943734082981</x:v>
      </x:c>
      <x:c r="N1388" s="81" t="n">
        <x:v>0.8696136872737364</x:v>
      </x:c>
      <x:c r="O1388" s="23" t="n">
        <x:v>31</x:v>
      </x:c>
      <x:c r="P1388" s="23" t="n">
        <x:v>9</x:v>
      </x:c>
      <x:c r="Q1388" s="78" t="n">
        <x:v>46072</x:v>
      </x:c>
      <x:c r="R1388" s="23" t="str">
        <x:v>True</x:v>
      </x:c>
      <x:c r="S1388" s="23" t="str">
        <x:v>True</x:v>
      </x:c>
      <x:c r="T1388" s="23" t="str">
        <x:v>False</x:v>
      </x:c>
    </x:row>
    <x:row r="1389">
      <x:c r="A1389" s="23" t="str">
        <x:v>active_label_common_panel</x:v>
      </x:c>
      <x:c r="B1389" s="23" t="n">
        <x:v>7</x:v>
      </x:c>
      <x:c r="C1389" s="23" t="str">
        <x:v>checkpoint:epoch:qwen3-5-122b-a10b</x:v>
      </x:c>
      <x:c r="D1389" s="23" t="str">
        <x:v>Qwen3.5-122B-A10B</x:v>
      </x:c>
      <x:c r="E1389" s="23" t="str">
        <x:v>alibaba</x:v>
      </x:c>
      <x:c r="F1389" s="78" t="n">
        <x:v>46077</x:v>
      </x:c>
      <x:c r="G1389" s="78" t="n">
        <x:v>46085</x:v>
      </x:c>
      <x:c r="H1389" s="81" t="n">
        <x:v>1.1313708498984762</x:v>
      </x:c>
      <x:c r="I1389" s="81" t="n">
        <x:v>0.834266144585</x:v>
      </x:c>
      <x:c r="J1389" s="23" t="str">
        <x:v>total_b</x:v>
      </x:c>
      <x:c r="K1389" s="23" t="str">
        <x:v>score_date</x:v>
      </x:c>
      <x:c r="L1389" s="81" t="n">
        <x:v>122</x:v>
      </x:c>
      <x:c r="M1389" s="81" t="n">
        <x:v>375.7589442941266</x:v>
      </x:c>
      <x:c r="N1389" s="81" t="n">
        <x:v>0.48854949633895983</x:v>
      </x:c>
      <x:c r="O1389" s="23" t="n">
        <x:v>31</x:v>
      </x:c>
      <x:c r="P1389" s="23" t="n">
        <x:v>9</x:v>
      </x:c>
      <x:c r="Q1389" s="78" t="n">
        <x:v>46072</x:v>
      </x:c>
      <x:c r="R1389" s="23" t="str">
        <x:v>True</x:v>
      </x:c>
      <x:c r="S1389" s="23" t="str">
        <x:v>True</x:v>
      </x:c>
      <x:c r="T1389" s="23" t="str">
        <x:v>False</x:v>
      </x:c>
    </x:row>
    <x:row r="1390">
      <x:c r="A1390" s="23" t="str">
        <x:v>active_label_common_panel</x:v>
      </x:c>
      <x:c r="B1390" s="23" t="n">
        <x:v>7</x:v>
      </x:c>
      <x:c r="C1390" s="23" t="str">
        <x:v>checkpoint:epoch:qwen3-5-122b-a10b</x:v>
      </x:c>
      <x:c r="D1390" s="23" t="str">
        <x:v>Qwen3.5-122B-A10B</x:v>
      </x:c>
      <x:c r="E1390" s="23" t="str">
        <x:v>alibaba</x:v>
      </x:c>
      <x:c r="F1390" s="78" t="n">
        <x:v>46077</x:v>
      </x:c>
      <x:c r="G1390" s="78" t="n">
        <x:v>46085</x:v>
      </x:c>
      <x:c r="H1390" s="81" t="n">
        <x:v>1.1313708498984762</x:v>
      </x:c>
      <x:c r="I1390" s="81" t="n">
        <x:v>0.834266144585</x:v>
      </x:c>
      <x:c r="J1390" s="23" t="str">
        <x:v>total_b</x:v>
      </x:c>
      <x:c r="K1390" s="23" t="str">
        <x:v>score_date_historical_price</x:v>
      </x:c>
      <x:c r="L1390" s="81" t="n">
        <x:v>122</x:v>
      </x:c>
      <x:c r="M1390" s="81" t="n">
        <x:v>845.9923618746215</x:v>
      </x:c>
      <x:c r="N1390" s="81" t="n">
        <x:v>0.8410066113114635</x:v>
      </x:c>
      <x:c r="O1390" s="23" t="n">
        <x:v>31</x:v>
      </x:c>
      <x:c r="P1390" s="23" t="n">
        <x:v>9</x:v>
      </x:c>
      <x:c r="Q1390" s="78" t="n">
        <x:v>46072</x:v>
      </x:c>
      <x:c r="R1390" s="23" t="str">
        <x:v>True</x:v>
      </x:c>
      <x:c r="S1390" s="23" t="str">
        <x:v>True</x:v>
      </x:c>
      <x:c r="T1390" s="23" t="str">
        <x:v>False</x:v>
      </x:c>
    </x:row>
    <x:row r="1391">
      <x:c r="A1391" s="23" t="str">
        <x:v>active_label_common_panel</x:v>
      </x:c>
      <x:c r="B1391" s="23" t="n">
        <x:v>7</x:v>
      </x:c>
      <x:c r="C1391" s="23" t="str">
        <x:v>checkpoint:epoch:qwen3-5-122b-a10b</x:v>
      </x:c>
      <x:c r="D1391" s="23" t="str">
        <x:v>Qwen3.5-122B-A10B</x:v>
      </x:c>
      <x:c r="E1391" s="23" t="str">
        <x:v>alibaba</x:v>
      </x:c>
      <x:c r="F1391" s="78" t="n">
        <x:v>46077</x:v>
      </x:c>
      <x:c r="G1391" s="78" t="n">
        <x:v>46085</x:v>
      </x:c>
      <x:c r="H1391" s="81" t="n">
        <x:v>1.1313708498984762</x:v>
      </x:c>
      <x:c r="I1391" s="81" t="n">
        <x:v>0.834266144585</x:v>
      </x:c>
      <x:c r="J1391" s="23" t="str">
        <x:v>total_b</x:v>
      </x:c>
      <x:c r="K1391" s="23" t="str">
        <x:v>score_date_current_price_nonprospective</x:v>
      </x:c>
      <x:c r="L1391" s="81" t="n">
        <x:v>122</x:v>
      </x:c>
      <x:c r="M1391" s="81" t="n">
        <x:v>458.07599964367154</x:v>
      </x:c>
      <x:c r="N1391" s="81" t="n">
        <x:v>0.5745777073458919</x:v>
      </x:c>
      <x:c r="O1391" s="23" t="n">
        <x:v>31</x:v>
      </x:c>
      <x:c r="P1391" s="23" t="n">
        <x:v>9</x:v>
      </x:c>
      <x:c r="Q1391" s="78" t="n">
        <x:v>46072</x:v>
      </x:c>
      <x:c r="R1391" s="23" t="str">
        <x:v>True</x:v>
      </x:c>
      <x:c r="S1391" s="23" t="str">
        <x:v>True</x:v>
      </x:c>
      <x:c r="T1391" s="23" t="str">
        <x:v>True</x:v>
      </x:c>
    </x:row>
    <x:row r="1392">
      <x:c r="A1392" s="23" t="str">
        <x:v>active_label_common_panel</x:v>
      </x:c>
      <x:c r="B1392" s="23" t="n">
        <x:v>7</x:v>
      </x:c>
      <x:c r="C1392" s="23" t="str">
        <x:v>checkpoint:epoch:qwen3-5-27b</x:v>
      </x:c>
      <x:c r="D1392" s="23" t="str">
        <x:v>Qwen3.5-27B</x:v>
      </x:c>
      <x:c r="E1392" s="23" t="str">
        <x:v>alibaba</x:v>
      </x:c>
      <x:c r="F1392" s="78" t="n">
        <x:v>46077</x:v>
      </x:c>
      <x:c r="G1392" s="78" t="n">
        <x:v>46085</x:v>
      </x:c>
      <x:c r="H1392" s="81" t="n">
        <x:v>0.848528137423857</x:v>
      </x:c>
      <x:c r="I1392" s="81" t="n">
        <x:v>0.792933757663</x:v>
      </x:c>
      <x:c r="J1392" s="23" t="str">
        <x:v>active_b</x:v>
      </x:c>
      <x:c r="K1392" s="23" t="str">
        <x:v>date_historical_price</x:v>
      </x:c>
      <x:c r="L1392" s="81" t="n">
        <x:v>27</x:v>
      </x:c>
      <x:c r="M1392" s="81" t="n">
        <x:v>19.805106259032993</x:v>
      </x:c>
      <x:c r="N1392" s="81" t="n">
        <x:v>-0.13458658732082737</x:v>
      </x:c>
      <x:c r="O1392" s="23" t="n">
        <x:v>31</x:v>
      </x:c>
      <x:c r="P1392" s="23" t="n">
        <x:v>9</x:v>
      </x:c>
      <x:c r="Q1392" s="78" t="n">
        <x:v>46072</x:v>
      </x:c>
      <x:c r="R1392" s="23" t="str">
        <x:v>True</x:v>
      </x:c>
      <x:c r="S1392" s="23" t="str">
        <x:v>True</x:v>
      </x:c>
      <x:c r="T1392" s="23" t="str">
        <x:v>False</x:v>
      </x:c>
    </x:row>
    <x:row r="1393">
      <x:c r="A1393" s="23" t="str">
        <x:v>active_label_common_panel</x:v>
      </x:c>
      <x:c r="B1393" s="23" t="n">
        <x:v>7</x:v>
      </x:c>
      <x:c r="C1393" s="23" t="str">
        <x:v>checkpoint:epoch:qwen3-5-27b</x:v>
      </x:c>
      <x:c r="D1393" s="23" t="str">
        <x:v>Qwen3.5-27B</x:v>
      </x:c>
      <x:c r="E1393" s="23" t="str">
        <x:v>alibaba</x:v>
      </x:c>
      <x:c r="F1393" s="78" t="n">
        <x:v>46077</x:v>
      </x:c>
      <x:c r="G1393" s="78" t="n">
        <x:v>46085</x:v>
      </x:c>
      <x:c r="H1393" s="81" t="n">
        <x:v>0.848528137423857</x:v>
      </x:c>
      <x:c r="I1393" s="81" t="n">
        <x:v>0.792933757663</x:v>
      </x:c>
      <x:c r="J1393" s="23" t="str">
        <x:v>active_b</x:v>
      </x:c>
      <x:c r="K1393" s="23" t="str">
        <x:v>score_date</x:v>
      </x:c>
      <x:c r="L1393" s="81" t="n">
        <x:v>27</x:v>
      </x:c>
      <x:c r="M1393" s="81" t="n">
        <x:v>15.075740891026001</x:v>
      </x:c>
      <x:c r="N1393" s="81" t="n">
        <x:v>-0.2530850996003537</x:v>
      </x:c>
      <x:c r="O1393" s="23" t="n">
        <x:v>31</x:v>
      </x:c>
      <x:c r="P1393" s="23" t="n">
        <x:v>9</x:v>
      </x:c>
      <x:c r="Q1393" s="78" t="n">
        <x:v>46072</x:v>
      </x:c>
      <x:c r="R1393" s="23" t="str">
        <x:v>True</x:v>
      </x:c>
      <x:c r="S1393" s="23" t="str">
        <x:v>True</x:v>
      </x:c>
      <x:c r="T1393" s="23" t="str">
        <x:v>False</x:v>
      </x:c>
    </x:row>
    <x:row r="1394">
      <x:c r="A1394" s="23" t="str">
        <x:v>active_label_common_panel</x:v>
      </x:c>
      <x:c r="B1394" s="23" t="n">
        <x:v>7</x:v>
      </x:c>
      <x:c r="C1394" s="23" t="str">
        <x:v>checkpoint:epoch:qwen3-5-27b</x:v>
      </x:c>
      <x:c r="D1394" s="23" t="str">
        <x:v>Qwen3.5-27B</x:v>
      </x:c>
      <x:c r="E1394" s="23" t="str">
        <x:v>alibaba</x:v>
      </x:c>
      <x:c r="F1394" s="78" t="n">
        <x:v>46077</x:v>
      </x:c>
      <x:c r="G1394" s="78" t="n">
        <x:v>46085</x:v>
      </x:c>
      <x:c r="H1394" s="81" t="n">
        <x:v>0.848528137423857</x:v>
      </x:c>
      <x:c r="I1394" s="81" t="n">
        <x:v>0.792933757663</x:v>
      </x:c>
      <x:c r="J1394" s="23" t="str">
        <x:v>active_b</x:v>
      </x:c>
      <x:c r="K1394" s="23" t="str">
        <x:v>score_date_historical_price</x:v>
      </x:c>
      <x:c r="L1394" s="81" t="n">
        <x:v>27</x:v>
      </x:c>
      <x:c r="M1394" s="81" t="n">
        <x:v>19.29049657385273</x:v>
      </x:c>
      <x:c r="N1394" s="81" t="n">
        <x:v>-0.14602035681016054</x:v>
      </x:c>
      <x:c r="O1394" s="23" t="n">
        <x:v>31</x:v>
      </x:c>
      <x:c r="P1394" s="23" t="n">
        <x:v>9</x:v>
      </x:c>
      <x:c r="Q1394" s="78" t="n">
        <x:v>46072</x:v>
      </x:c>
      <x:c r="R1394" s="23" t="str">
        <x:v>True</x:v>
      </x:c>
      <x:c r="S1394" s="23" t="str">
        <x:v>True</x:v>
      </x:c>
      <x:c r="T1394" s="23" t="str">
        <x:v>False</x:v>
      </x:c>
    </x:row>
    <x:row r="1395">
      <x:c r="A1395" s="23" t="str">
        <x:v>active_label_common_panel</x:v>
      </x:c>
      <x:c r="B1395" s="23" t="n">
        <x:v>7</x:v>
      </x:c>
      <x:c r="C1395" s="23" t="str">
        <x:v>checkpoint:epoch:qwen3-5-27b</x:v>
      </x:c>
      <x:c r="D1395" s="23" t="str">
        <x:v>Qwen3.5-27B</x:v>
      </x:c>
      <x:c r="E1395" s="23" t="str">
        <x:v>alibaba</x:v>
      </x:c>
      <x:c r="F1395" s="78" t="n">
        <x:v>46077</x:v>
      </x:c>
      <x:c r="G1395" s="78" t="n">
        <x:v>46085</x:v>
      </x:c>
      <x:c r="H1395" s="81" t="n">
        <x:v>0.848528137423857</x:v>
      </x:c>
      <x:c r="I1395" s="81" t="n">
        <x:v>0.792933757663</x:v>
      </x:c>
      <x:c r="J1395" s="23" t="str">
        <x:v>active_b</x:v>
      </x:c>
      <x:c r="K1395" s="23" t="str">
        <x:v>score_date_current_price_nonprospective</x:v>
      </x:c>
      <x:c r="L1395" s="81" t="n">
        <x:v>27</x:v>
      </x:c>
      <x:c r="M1395" s="81" t="n">
        <x:v>14.9171724581978</x:v>
      </x:c>
      <x:c r="N1395" s="81" t="n">
        <x:v>-0.257677253500669</x:v>
      </x:c>
      <x:c r="O1395" s="23" t="n">
        <x:v>31</x:v>
      </x:c>
      <x:c r="P1395" s="23" t="n">
        <x:v>9</x:v>
      </x:c>
      <x:c r="Q1395" s="78" t="n">
        <x:v>46072</x:v>
      </x:c>
      <x:c r="R1395" s="23" t="str">
        <x:v>True</x:v>
      </x:c>
      <x:c r="S1395" s="23" t="str">
        <x:v>True</x:v>
      </x:c>
      <x:c r="T1395" s="23" t="str">
        <x:v>True</x:v>
      </x:c>
    </x:row>
    <x:row r="1396">
      <x:c r="A1396" s="23" t="str">
        <x:v>active_label_common_panel</x:v>
      </x:c>
      <x:c r="B1396" s="23" t="n">
        <x:v>7</x:v>
      </x:c>
      <x:c r="C1396" s="23" t="str">
        <x:v>checkpoint:epoch:qwen3-5-27b</x:v>
      </x:c>
      <x:c r="D1396" s="23" t="str">
        <x:v>Qwen3.5-27B</x:v>
      </x:c>
      <x:c r="E1396" s="23" t="str">
        <x:v>alibaba</x:v>
      </x:c>
      <x:c r="F1396" s="78" t="n">
        <x:v>46077</x:v>
      </x:c>
      <x:c r="G1396" s="78" t="n">
        <x:v>46085</x:v>
      </x:c>
      <x:c r="H1396" s="81" t="n">
        <x:v>0.848528137423857</x:v>
      </x:c>
      <x:c r="I1396" s="81" t="n">
        <x:v>0.792933757663</x:v>
      </x:c>
      <x:c r="J1396" s="23" t="str">
        <x:v>total_b</x:v>
      </x:c>
      <x:c r="K1396" s="23" t="str">
        <x:v>date_historical_price</x:v>
      </x:c>
      <x:c r="L1396" s="81" t="n">
        <x:v>27</x:v>
      </x:c>
      <x:c r="M1396" s="81" t="n">
        <x:v>568.0471579936784</x:v>
      </x:c>
      <x:c r="N1396" s="81" t="n">
        <x:v>1.3230206271969047</x:v>
      </x:c>
      <x:c r="O1396" s="23" t="n">
        <x:v>31</x:v>
      </x:c>
      <x:c r="P1396" s="23" t="n">
        <x:v>9</x:v>
      </x:c>
      <x:c r="Q1396" s="78" t="n">
        <x:v>46072</x:v>
      </x:c>
      <x:c r="R1396" s="23" t="str">
        <x:v>True</x:v>
      </x:c>
      <x:c r="S1396" s="23" t="str">
        <x:v>True</x:v>
      </x:c>
      <x:c r="T1396" s="23" t="str">
        <x:v>False</x:v>
      </x:c>
    </x:row>
    <x:row r="1397">
      <x:c r="A1397" s="23" t="str">
        <x:v>active_label_common_panel</x:v>
      </x:c>
      <x:c r="B1397" s="23" t="n">
        <x:v>7</x:v>
      </x:c>
      <x:c r="C1397" s="23" t="str">
        <x:v>checkpoint:epoch:qwen3-5-27b</x:v>
      </x:c>
      <x:c r="D1397" s="23" t="str">
        <x:v>Qwen3.5-27B</x:v>
      </x:c>
      <x:c r="E1397" s="23" t="str">
        <x:v>alibaba</x:v>
      </x:c>
      <x:c r="F1397" s="78" t="n">
        <x:v>46077</x:v>
      </x:c>
      <x:c r="G1397" s="78" t="n">
        <x:v>46085</x:v>
      </x:c>
      <x:c r="H1397" s="81" t="n">
        <x:v>0.848528137423857</x:v>
      </x:c>
      <x:c r="I1397" s="81" t="n">
        <x:v>0.792933757663</x:v>
      </x:c>
      <x:c r="J1397" s="23" t="str">
        <x:v>total_b</x:v>
      </x:c>
      <x:c r="K1397" s="23" t="str">
        <x:v>score_date</x:v>
      </x:c>
      <x:c r="L1397" s="81" t="n">
        <x:v>27</x:v>
      </x:c>
      <x:c r="M1397" s="81" t="n">
        <x:v>483.4996024162298</x:v>
      </x:c>
      <x:c r="N1397" s="81" t="n">
        <x:v>1.2530323571379887</x:v>
      </x:c>
      <x:c r="O1397" s="23" t="n">
        <x:v>31</x:v>
      </x:c>
      <x:c r="P1397" s="23" t="n">
        <x:v>9</x:v>
      </x:c>
      <x:c r="Q1397" s="78" t="n">
        <x:v>46072</x:v>
      </x:c>
      <x:c r="R1397" s="23" t="str">
        <x:v>True</x:v>
      </x:c>
      <x:c r="S1397" s="23" t="str">
        <x:v>True</x:v>
      </x:c>
      <x:c r="T1397" s="23" t="str">
        <x:v>False</x:v>
      </x:c>
    </x:row>
    <x:row r="1398">
      <x:c r="A1398" s="23" t="str">
        <x:v>active_label_common_panel</x:v>
      </x:c>
      <x:c r="B1398" s="23" t="n">
        <x:v>7</x:v>
      </x:c>
      <x:c r="C1398" s="23" t="str">
        <x:v>checkpoint:epoch:qwen3-5-27b</x:v>
      </x:c>
      <x:c r="D1398" s="23" t="str">
        <x:v>Qwen3.5-27B</x:v>
      </x:c>
      <x:c r="E1398" s="23" t="str">
        <x:v>alibaba</x:v>
      </x:c>
      <x:c r="F1398" s="78" t="n">
        <x:v>46077</x:v>
      </x:c>
      <x:c r="G1398" s="78" t="n">
        <x:v>46085</x:v>
      </x:c>
      <x:c r="H1398" s="81" t="n">
        <x:v>0.848528137423857</x:v>
      </x:c>
      <x:c r="I1398" s="81" t="n">
        <x:v>0.792933757663</x:v>
      </x:c>
      <x:c r="J1398" s="23" t="str">
        <x:v>total_b</x:v>
      </x:c>
      <x:c r="K1398" s="23" t="str">
        <x:v>score_date_historical_price</x:v>
      </x:c>
      <x:c r="L1398" s="81" t="n">
        <x:v>27</x:v>
      </x:c>
      <x:c r="M1398" s="81" t="n">
        <x:v>668.644658762293</x:v>
      </x:c>
      <x:c r="N1398" s="81" t="n">
        <x:v>1.3938316155853285</x:v>
      </x:c>
      <x:c r="O1398" s="23" t="n">
        <x:v>31</x:v>
      </x:c>
      <x:c r="P1398" s="23" t="n">
        <x:v>9</x:v>
      </x:c>
      <x:c r="Q1398" s="78" t="n">
        <x:v>46072</x:v>
      </x:c>
      <x:c r="R1398" s="23" t="str">
        <x:v>True</x:v>
      </x:c>
      <x:c r="S1398" s="23" t="str">
        <x:v>True</x:v>
      </x:c>
      <x:c r="T1398" s="23" t="str">
        <x:v>False</x:v>
      </x:c>
    </x:row>
    <x:row r="1399">
      <x:c r="A1399" s="23" t="str">
        <x:v>active_label_common_panel</x:v>
      </x:c>
      <x:c r="B1399" s="23" t="n">
        <x:v>7</x:v>
      </x:c>
      <x:c r="C1399" s="23" t="str">
        <x:v>checkpoint:epoch:qwen3-5-27b</x:v>
      </x:c>
      <x:c r="D1399" s="23" t="str">
        <x:v>Qwen3.5-27B</x:v>
      </x:c>
      <x:c r="E1399" s="23" t="str">
        <x:v>alibaba</x:v>
      </x:c>
      <x:c r="F1399" s="78" t="n">
        <x:v>46077</x:v>
      </x:c>
      <x:c r="G1399" s="78" t="n">
        <x:v>46085</x:v>
      </x:c>
      <x:c r="H1399" s="81" t="n">
        <x:v>0.848528137423857</x:v>
      </x:c>
      <x:c r="I1399" s="81" t="n">
        <x:v>0.792933757663</x:v>
      </x:c>
      <x:c r="J1399" s="23" t="str">
        <x:v>total_b</x:v>
      </x:c>
      <x:c r="K1399" s="23" t="str">
        <x:v>score_date_current_price_nonprospective</x:v>
      </x:c>
      <x:c r="L1399" s="81" t="n">
        <x:v>27</x:v>
      </x:c>
      <x:c r="M1399" s="81" t="n">
        <x:v>477.51565848716405</x:v>
      </x:c>
      <x:c r="N1399" s="81" t="n">
        <x:v>1.2476238531912935</x:v>
      </x:c>
      <x:c r="O1399" s="23" t="n">
        <x:v>31</x:v>
      </x:c>
      <x:c r="P1399" s="23" t="n">
        <x:v>9</x:v>
      </x:c>
      <x:c r="Q1399" s="78" t="n">
        <x:v>46072</x:v>
      </x:c>
      <x:c r="R1399" s="23" t="str">
        <x:v>True</x:v>
      </x:c>
      <x:c r="S1399" s="23" t="str">
        <x:v>True</x:v>
      </x:c>
      <x:c r="T1399" s="23" t="str">
        <x:v>True</x:v>
      </x:c>
    </x:row>
    <x:row r="1400">
      <x:c r="A1400" s="23" t="str">
        <x:v>active_label_common_panel</x:v>
      </x:c>
      <x:c r="B1400" s="23" t="n">
        <x:v>7</x:v>
      </x:c>
      <x:c r="C1400" s="23" t="str">
        <x:v>checkpoint:epoch:qwen3-5-9b</x:v>
      </x:c>
      <x:c r="D1400" s="23" t="str">
        <x:v>Qwen3.5-9B</x:v>
      </x:c>
      <x:c r="E1400" s="23" t="str">
        <x:v>alibaba</x:v>
      </x:c>
      <x:c r="F1400" s="78" t="n">
        <x:v>46077</x:v>
      </x:c>
      <x:c r="G1400" s="78" t="n">
        <x:v>46098</x:v>
      </x:c>
      <x:c r="H1400" s="81" t="n">
        <x:v>0.08660254037844387</x:v>
      </x:c>
      <x:c r="I1400" s="81" t="n">
        <x:v>0.122474487139</x:v>
      </x:c>
      <x:c r="J1400" s="23" t="str">
        <x:v>active_b</x:v>
      </x:c>
      <x:c r="K1400" s="23" t="str">
        <x:v>date_historical_price</x:v>
      </x:c>
      <x:c r="L1400" s="81" t="n">
        <x:v>9</x:v>
      </x:c>
      <x:c r="M1400" s="81" t="n">
        <x:v>2.9682127141544212</x:v>
      </x:c>
      <x:c r="N1400" s="81" t="n">
        <x:v>-0.48174748841413284</x:v>
      </x:c>
      <x:c r="O1400" s="23" t="n">
        <x:v>31</x:v>
      </x:c>
      <x:c r="P1400" s="23" t="n">
        <x:v>9</x:v>
      </x:c>
      <x:c r="Q1400" s="78" t="n">
        <x:v>46072</x:v>
      </x:c>
      <x:c r="R1400" s="23" t="str">
        <x:v>True</x:v>
      </x:c>
      <x:c r="S1400" s="23" t="str">
        <x:v>True</x:v>
      </x:c>
      <x:c r="T1400" s="23" t="str">
        <x:v>False</x:v>
      </x:c>
    </x:row>
    <x:row r="1401">
      <x:c r="A1401" s="23" t="str">
        <x:v>active_label_common_panel</x:v>
      </x:c>
      <x:c r="B1401" s="23" t="n">
        <x:v>7</x:v>
      </x:c>
      <x:c r="C1401" s="23" t="str">
        <x:v>checkpoint:epoch:qwen3-5-9b</x:v>
      </x:c>
      <x:c r="D1401" s="23" t="str">
        <x:v>Qwen3.5-9B</x:v>
      </x:c>
      <x:c r="E1401" s="23" t="str">
        <x:v>alibaba</x:v>
      </x:c>
      <x:c r="F1401" s="78" t="n">
        <x:v>46077</x:v>
      </x:c>
      <x:c r="G1401" s="78" t="n">
        <x:v>46098</x:v>
      </x:c>
      <x:c r="H1401" s="81" t="n">
        <x:v>0.08660254037844387</x:v>
      </x:c>
      <x:c r="I1401" s="81" t="n">
        <x:v>0.122474487139</x:v>
      </x:c>
      <x:c r="J1401" s="23" t="str">
        <x:v>active_b</x:v>
      </x:c>
      <x:c r="K1401" s="23" t="str">
        <x:v>score_date</x:v>
      </x:c>
      <x:c r="L1401" s="81" t="n">
        <x:v>9</x:v>
      </x:c>
      <x:c r="M1401" s="81" t="n">
        <x:v>6.92593219229325</x:v>
      </x:c>
      <x:c r="N1401" s="81" t="n">
        <x:v>-0.11376427412554035</x:v>
      </x:c>
      <x:c r="O1401" s="23" t="n">
        <x:v>31</x:v>
      </x:c>
      <x:c r="P1401" s="23" t="n">
        <x:v>9</x:v>
      </x:c>
      <x:c r="Q1401" s="78" t="n">
        <x:v>46072</x:v>
      </x:c>
      <x:c r="R1401" s="23" t="str">
        <x:v>True</x:v>
      </x:c>
      <x:c r="S1401" s="23" t="str">
        <x:v>True</x:v>
      </x:c>
      <x:c r="T1401" s="23" t="str">
        <x:v>False</x:v>
      </x:c>
    </x:row>
    <x:row r="1402">
      <x:c r="A1402" s="23" t="str">
        <x:v>active_label_common_panel</x:v>
      </x:c>
      <x:c r="B1402" s="23" t="n">
        <x:v>7</x:v>
      </x:c>
      <x:c r="C1402" s="23" t="str">
        <x:v>checkpoint:epoch:qwen3-5-9b</x:v>
      </x:c>
      <x:c r="D1402" s="23" t="str">
        <x:v>Qwen3.5-9B</x:v>
      </x:c>
      <x:c r="E1402" s="23" t="str">
        <x:v>alibaba</x:v>
      </x:c>
      <x:c r="F1402" s="78" t="n">
        <x:v>46077</x:v>
      </x:c>
      <x:c r="G1402" s="78" t="n">
        <x:v>46098</x:v>
      </x:c>
      <x:c r="H1402" s="81" t="n">
        <x:v>0.08660254037844387</x:v>
      </x:c>
      <x:c r="I1402" s="81" t="n">
        <x:v>0.122474487139</x:v>
      </x:c>
      <x:c r="J1402" s="23" t="str">
        <x:v>active_b</x:v>
      </x:c>
      <x:c r="K1402" s="23" t="str">
        <x:v>score_date_historical_price</x:v>
      </x:c>
      <x:c r="L1402" s="81" t="n">
        <x:v>9</x:v>
      </x:c>
      <x:c r="M1402" s="81" t="n">
        <x:v>2.8409085632422486</x:v>
      </x:c>
      <x:c r="N1402" s="81" t="n">
        <x:v>-0.5007852535827683</x:v>
      </x:c>
      <x:c r="O1402" s="23" t="n">
        <x:v>31</x:v>
      </x:c>
      <x:c r="P1402" s="23" t="n">
        <x:v>9</x:v>
      </x:c>
      <x:c r="Q1402" s="78" t="n">
        <x:v>46072</x:v>
      </x:c>
      <x:c r="R1402" s="23" t="str">
        <x:v>True</x:v>
      </x:c>
      <x:c r="S1402" s="23" t="str">
        <x:v>True</x:v>
      </x:c>
      <x:c r="T1402" s="23" t="str">
        <x:v>False</x:v>
      </x:c>
    </x:row>
    <x:row r="1403">
      <x:c r="A1403" s="23" t="str">
        <x:v>active_label_common_panel</x:v>
      </x:c>
      <x:c r="B1403" s="23" t="n">
        <x:v>7</x:v>
      </x:c>
      <x:c r="C1403" s="23" t="str">
        <x:v>checkpoint:epoch:qwen3-5-9b</x:v>
      </x:c>
      <x:c r="D1403" s="23" t="str">
        <x:v>Qwen3.5-9B</x:v>
      </x:c>
      <x:c r="E1403" s="23" t="str">
        <x:v>alibaba</x:v>
      </x:c>
      <x:c r="F1403" s="78" t="n">
        <x:v>46077</x:v>
      </x:c>
      <x:c r="G1403" s="78" t="n">
        <x:v>46098</x:v>
      </x:c>
      <x:c r="H1403" s="81" t="n">
        <x:v>0.08660254037844387</x:v>
      </x:c>
      <x:c r="I1403" s="81" t="n">
        <x:v>0.122474487139</x:v>
      </x:c>
      <x:c r="J1403" s="23" t="str">
        <x:v>active_b</x:v>
      </x:c>
      <x:c r="K1403" s="23" t="str">
        <x:v>score_date_current_price_nonprospective</x:v>
      </x:c>
      <x:c r="L1403" s="81" t="n">
        <x:v>9</x:v>
      </x:c>
      <x:c r="M1403" s="81" t="n">
        <x:v>3.7730594183074295</x:v>
      </x:c>
      <x:c r="N1403" s="81" t="n">
        <x:v>-0.3775488648956709</x:v>
      </x:c>
      <x:c r="O1403" s="23" t="n">
        <x:v>31</x:v>
      </x:c>
      <x:c r="P1403" s="23" t="n">
        <x:v>9</x:v>
      </x:c>
      <x:c r="Q1403" s="78" t="n">
        <x:v>46072</x:v>
      </x:c>
      <x:c r="R1403" s="23" t="str">
        <x:v>True</x:v>
      </x:c>
      <x:c r="S1403" s="23" t="str">
        <x:v>True</x:v>
      </x:c>
      <x:c r="T1403" s="23" t="str">
        <x:v>True</x:v>
      </x:c>
    </x:row>
    <x:row r="1404">
      <x:c r="A1404" s="23" t="str">
        <x:v>active_label_common_panel</x:v>
      </x:c>
      <x:c r="B1404" s="23" t="n">
        <x:v>7</x:v>
      </x:c>
      <x:c r="C1404" s="23" t="str">
        <x:v>checkpoint:epoch:qwen3-5-9b</x:v>
      </x:c>
      <x:c r="D1404" s="23" t="str">
        <x:v>Qwen3.5-9B</x:v>
      </x:c>
      <x:c r="E1404" s="23" t="str">
        <x:v>alibaba</x:v>
      </x:c>
      <x:c r="F1404" s="78" t="n">
        <x:v>46077</x:v>
      </x:c>
      <x:c r="G1404" s="78" t="n">
        <x:v>46098</x:v>
      </x:c>
      <x:c r="H1404" s="81" t="n">
        <x:v>0.08660254037844387</x:v>
      </x:c>
      <x:c r="I1404" s="81" t="n">
        <x:v>0.122474487139</x:v>
      </x:c>
      <x:c r="J1404" s="23" t="str">
        <x:v>total_b</x:v>
      </x:c>
      <x:c r="K1404" s="23" t="str">
        <x:v>date_historical_price</x:v>
      </x:c>
      <x:c r="L1404" s="81" t="n">
        <x:v>9</x:v>
      </x:c>
      <x:c r="M1404" s="81" t="n">
        <x:v>14.294971878686429</x:v>
      </x:c>
      <x:c r="N1404" s="81" t="n">
        <x:v>0.2009407959039783</x:v>
      </x:c>
      <x:c r="O1404" s="23" t="n">
        <x:v>31</x:v>
      </x:c>
      <x:c r="P1404" s="23" t="n">
        <x:v>9</x:v>
      </x:c>
      <x:c r="Q1404" s="78" t="n">
        <x:v>46072</x:v>
      </x:c>
      <x:c r="R1404" s="23" t="str">
        <x:v>True</x:v>
      </x:c>
      <x:c r="S1404" s="23" t="str">
        <x:v>True</x:v>
      </x:c>
      <x:c r="T1404" s="23" t="str">
        <x:v>False</x:v>
      </x:c>
    </x:row>
    <x:row r="1405">
      <x:c r="A1405" s="23" t="str">
        <x:v>active_label_common_panel</x:v>
      </x:c>
      <x:c r="B1405" s="23" t="n">
        <x:v>7</x:v>
      </x:c>
      <x:c r="C1405" s="23" t="str">
        <x:v>checkpoint:epoch:qwen3-5-9b</x:v>
      </x:c>
      <x:c r="D1405" s="23" t="str">
        <x:v>Qwen3.5-9B</x:v>
      </x:c>
      <x:c r="E1405" s="23" t="str">
        <x:v>alibaba</x:v>
      </x:c>
      <x:c r="F1405" s="78" t="n">
        <x:v>46077</x:v>
      </x:c>
      <x:c r="G1405" s="78" t="n">
        <x:v>46098</x:v>
      </x:c>
      <x:c r="H1405" s="81" t="n">
        <x:v>0.08660254037844387</x:v>
      </x:c>
      <x:c r="I1405" s="81" t="n">
        <x:v>0.122474487139</x:v>
      </x:c>
      <x:c r="J1405" s="23" t="str">
        <x:v>total_b</x:v>
      </x:c>
      <x:c r="K1405" s="23" t="str">
        <x:v>score_date</x:v>
      </x:c>
      <x:c r="L1405" s="81" t="n">
        <x:v>9</x:v>
      </x:c>
      <x:c r="M1405" s="81" t="n">
        <x:v>60.54140565724211</x:v>
      </x:c>
      <x:c r="N1405" s="81" t="n">
        <x:v>0.8278099907969655</x:v>
      </x:c>
      <x:c r="O1405" s="23" t="n">
        <x:v>31</x:v>
      </x:c>
      <x:c r="P1405" s="23" t="n">
        <x:v>9</x:v>
      </x:c>
      <x:c r="Q1405" s="78" t="n">
        <x:v>46072</x:v>
      </x:c>
      <x:c r="R1405" s="23" t="str">
        <x:v>True</x:v>
      </x:c>
      <x:c r="S1405" s="23" t="str">
        <x:v>True</x:v>
      </x:c>
      <x:c r="T1405" s="23" t="str">
        <x:v>False</x:v>
      </x:c>
    </x:row>
    <x:row r="1406">
      <x:c r="A1406" s="23" t="str">
        <x:v>active_label_common_panel</x:v>
      </x:c>
      <x:c r="B1406" s="23" t="n">
        <x:v>7</x:v>
      </x:c>
      <x:c r="C1406" s="23" t="str">
        <x:v>checkpoint:epoch:qwen3-5-9b</x:v>
      </x:c>
      <x:c r="D1406" s="23" t="str">
        <x:v>Qwen3.5-9B</x:v>
      </x:c>
      <x:c r="E1406" s="23" t="str">
        <x:v>alibaba</x:v>
      </x:c>
      <x:c r="F1406" s="78" t="n">
        <x:v>46077</x:v>
      </x:c>
      <x:c r="G1406" s="78" t="n">
        <x:v>46098</x:v>
      </x:c>
      <x:c r="H1406" s="81" t="n">
        <x:v>0.08660254037844387</x:v>
      </x:c>
      <x:c r="I1406" s="81" t="n">
        <x:v>0.122474487139</x:v>
      </x:c>
      <x:c r="J1406" s="23" t="str">
        <x:v>total_b</x:v>
      </x:c>
      <x:c r="K1406" s="23" t="str">
        <x:v>score_date_historical_price</x:v>
      </x:c>
      <x:c r="L1406" s="81" t="n">
        <x:v>9</x:v>
      </x:c>
      <x:c r="M1406" s="81" t="n">
        <x:v>18.753698900395325</x:v>
      </x:c>
      <x:c r="N1406" s="81" t="n">
        <x:v>0.31884442948304853</x:v>
      </x:c>
      <x:c r="O1406" s="23" t="n">
        <x:v>31</x:v>
      </x:c>
      <x:c r="P1406" s="23" t="n">
        <x:v>9</x:v>
      </x:c>
      <x:c r="Q1406" s="78" t="n">
        <x:v>46072</x:v>
      </x:c>
      <x:c r="R1406" s="23" t="str">
        <x:v>True</x:v>
      </x:c>
      <x:c r="S1406" s="23" t="str">
        <x:v>True</x:v>
      </x:c>
      <x:c r="T1406" s="23" t="str">
        <x:v>False</x:v>
      </x:c>
    </x:row>
    <x:row r="1407">
      <x:c r="A1407" s="23" t="str">
        <x:v>active_label_common_panel</x:v>
      </x:c>
      <x:c r="B1407" s="23" t="n">
        <x:v>7</x:v>
      </x:c>
      <x:c r="C1407" s="23" t="str">
        <x:v>checkpoint:epoch:qwen3-5-9b</x:v>
      </x:c>
      <x:c r="D1407" s="23" t="str">
        <x:v>Qwen3.5-9B</x:v>
      </x:c>
      <x:c r="E1407" s="23" t="str">
        <x:v>alibaba</x:v>
      </x:c>
      <x:c r="F1407" s="78" t="n">
        <x:v>46077</x:v>
      </x:c>
      <x:c r="G1407" s="78" t="n">
        <x:v>46098</x:v>
      </x:c>
      <x:c r="H1407" s="81" t="n">
        <x:v>0.08660254037844387</x:v>
      </x:c>
      <x:c r="I1407" s="81" t="n">
        <x:v>0.122474487139</x:v>
      </x:c>
      <x:c r="J1407" s="23" t="str">
        <x:v>total_b</x:v>
      </x:c>
      <x:c r="K1407" s="23" t="str">
        <x:v>score_date_current_price_nonprospective</x:v>
      </x:c>
      <x:c r="L1407" s="81" t="n">
        <x:v>9</x:v>
      </x:c>
      <x:c r="M1407" s="81" t="n">
        <x:v>29.605660813163983</x:v>
      </x:c>
      <x:c r="N1407" s="81" t="n">
        <x:v>0.517132249757036</x:v>
      </x:c>
      <x:c r="O1407" s="23" t="n">
        <x:v>31</x:v>
      </x:c>
      <x:c r="P1407" s="23" t="n">
        <x:v>9</x:v>
      </x:c>
      <x:c r="Q1407" s="78" t="n">
        <x:v>46072</x:v>
      </x:c>
      <x:c r="R1407" s="23" t="str">
        <x:v>True</x:v>
      </x:c>
      <x:c r="S1407" s="23" t="str">
        <x:v>True</x:v>
      </x:c>
      <x:c r="T1407" s="23" t="str">
        <x:v>True</x:v>
      </x:c>
    </x:row>
    <x:row r="1408">
      <x:c r="A1408" s="23" t="str">
        <x:v>active_label_common_panel</x:v>
      </x:c>
      <x:c r="B1408" s="23" t="n">
        <x:v>7</x:v>
      </x:c>
      <x:c r="C1408" s="23" t="str">
        <x:v>checkpoint:google:gemma-4-31b-it</x:v>
      </x:c>
      <x:c r="D1408" s="23" t="str">
        <x:v>Gemma 4 31B IT</x:v>
      </x:c>
      <x:c r="E1408" s="23" t="str">
        <x:v>google</x:v>
      </x:c>
      <x:c r="F1408" s="78" t="n">
        <x:v>46114</x:v>
      </x:c>
      <x:c r="G1408" s="78" t="n">
        <x:v>46121</x:v>
      </x:c>
      <x:c r="H1408" s="81" t="n">
        <x:v>0.23664319132398465</x:v>
      </x:c>
      <x:c r="I1408" s="81" t="n">
        <x:v>0.236643191324</x:v>
      </x:c>
      <x:c r="J1408" s="23" t="str">
        <x:v>active_b</x:v>
      </x:c>
      <x:c r="K1408" s="23" t="str">
        <x:v>date_historical_price</x:v>
      </x:c>
      <x:c r="L1408" s="81" t="n">
        <x:v>31</x:v>
      </x:c>
      <x:c r="M1408" s="81" t="n">
        <x:v>6.256150118023865</x:v>
      </x:c>
      <x:c r="N1408" s="81" t="n">
        <x:v>-0.6950545326432225</x:v>
      </x:c>
      <x:c r="O1408" s="23" t="n">
        <x:v>45</x:v>
      </x:c>
      <x:c r="P1408" s="23" t="n">
        <x:v>10</x:v>
      </x:c>
      <x:c r="Q1408" s="78" t="n">
        <x:v>46098</x:v>
      </x:c>
      <x:c r="R1408" s="23" t="str">
        <x:v>True</x:v>
      </x:c>
      <x:c r="S1408" s="23" t="str">
        <x:v>True</x:v>
      </x:c>
      <x:c r="T1408" s="23" t="str">
        <x:v>False</x:v>
      </x:c>
    </x:row>
    <x:row r="1409">
      <x:c r="A1409" s="23" t="str">
        <x:v>active_label_common_panel</x:v>
      </x:c>
      <x:c r="B1409" s="23" t="n">
        <x:v>7</x:v>
      </x:c>
      <x:c r="C1409" s="23" t="str">
        <x:v>checkpoint:google:gemma-4-31b-it</x:v>
      </x:c>
      <x:c r="D1409" s="23" t="str">
        <x:v>Gemma 4 31B IT</x:v>
      </x:c>
      <x:c r="E1409" s="23" t="str">
        <x:v>google</x:v>
      </x:c>
      <x:c r="F1409" s="78" t="n">
        <x:v>46114</x:v>
      </x:c>
      <x:c r="G1409" s="78" t="n">
        <x:v>46121</x:v>
      </x:c>
      <x:c r="H1409" s="81" t="n">
        <x:v>0.23664319132398465</x:v>
      </x:c>
      <x:c r="I1409" s="81" t="n">
        <x:v>0.236643191324</x:v>
      </x:c>
      <x:c r="J1409" s="23" t="str">
        <x:v>active_b</x:v>
      </x:c>
      <x:c r="K1409" s="23" t="str">
        <x:v>score_date</x:v>
      </x:c>
      <x:c r="L1409" s="81" t="n">
        <x:v>31</x:v>
      </x:c>
      <x:c r="M1409" s="81" t="n">
        <x:v>9.516735321530847</x:v>
      </x:c>
      <x:c r="N1409" s="81" t="n">
        <x:v>-0.512873702908553</x:v>
      </x:c>
      <x:c r="O1409" s="23" t="n">
        <x:v>45</x:v>
      </x:c>
      <x:c r="P1409" s="23" t="n">
        <x:v>10</x:v>
      </x:c>
      <x:c r="Q1409" s="78" t="n">
        <x:v>46098</x:v>
      </x:c>
      <x:c r="R1409" s="23" t="str">
        <x:v>True</x:v>
      </x:c>
      <x:c r="S1409" s="23" t="str">
        <x:v>True</x:v>
      </x:c>
      <x:c r="T1409" s="23" t="str">
        <x:v>False</x:v>
      </x:c>
    </x:row>
    <x:row r="1410">
      <x:c r="A1410" s="23" t="str">
        <x:v>active_label_common_panel</x:v>
      </x:c>
      <x:c r="B1410" s="23" t="n">
        <x:v>7</x:v>
      </x:c>
      <x:c r="C1410" s="23" t="str">
        <x:v>checkpoint:google:gemma-4-31b-it</x:v>
      </x:c>
      <x:c r="D1410" s="23" t="str">
        <x:v>Gemma 4 31B IT</x:v>
      </x:c>
      <x:c r="E1410" s="23" t="str">
        <x:v>google</x:v>
      </x:c>
      <x:c r="F1410" s="78" t="n">
        <x:v>46114</x:v>
      </x:c>
      <x:c r="G1410" s="78" t="n">
        <x:v>46121</x:v>
      </x:c>
      <x:c r="H1410" s="81" t="n">
        <x:v>0.23664319132398465</x:v>
      </x:c>
      <x:c r="I1410" s="81" t="n">
        <x:v>0.236643191324</x:v>
      </x:c>
      <x:c r="J1410" s="23" t="str">
        <x:v>active_b</x:v>
      </x:c>
      <x:c r="K1410" s="23" t="str">
        <x:v>score_date_historical_price</x:v>
      </x:c>
      <x:c r="L1410" s="81" t="n">
        <x:v>31</x:v>
      </x:c>
      <x:c r="M1410" s="81" t="n">
        <x:v>6.1706365324532255</x:v>
      </x:c>
      <x:c r="N1410" s="81" t="n">
        <x:v>-0.7010317278118458</x:v>
      </x:c>
      <x:c r="O1410" s="23" t="n">
        <x:v>45</x:v>
      </x:c>
      <x:c r="P1410" s="23" t="n">
        <x:v>10</x:v>
      </x:c>
      <x:c r="Q1410" s="78" t="n">
        <x:v>46098</x:v>
      </x:c>
      <x:c r="R1410" s="23" t="str">
        <x:v>True</x:v>
      </x:c>
      <x:c r="S1410" s="23" t="str">
        <x:v>True</x:v>
      </x:c>
      <x:c r="T1410" s="23" t="str">
        <x:v>False</x:v>
      </x:c>
    </x:row>
    <x:row r="1411">
      <x:c r="A1411" s="23" t="str">
        <x:v>active_label_common_panel</x:v>
      </x:c>
      <x:c r="B1411" s="23" t="n">
        <x:v>7</x:v>
      </x:c>
      <x:c r="C1411" s="23" t="str">
        <x:v>checkpoint:google:gemma-4-31b-it</x:v>
      </x:c>
      <x:c r="D1411" s="23" t="str">
        <x:v>Gemma 4 31B IT</x:v>
      </x:c>
      <x:c r="E1411" s="23" t="str">
        <x:v>google</x:v>
      </x:c>
      <x:c r="F1411" s="78" t="n">
        <x:v>46114</x:v>
      </x:c>
      <x:c r="G1411" s="78" t="n">
        <x:v>46121</x:v>
      </x:c>
      <x:c r="H1411" s="81" t="n">
        <x:v>0.23664319132398465</x:v>
      </x:c>
      <x:c r="I1411" s="81" t="n">
        <x:v>0.236643191324</x:v>
      </x:c>
      <x:c r="J1411" s="23" t="str">
        <x:v>active_b</x:v>
      </x:c>
      <x:c r="K1411" s="23" t="str">
        <x:v>score_date_current_price_nonprospective</x:v>
      </x:c>
      <x:c r="L1411" s="81" t="n">
        <x:v>31</x:v>
      </x:c>
      <x:c r="M1411" s="81" t="n">
        <x:v>5.318644495328214</x:v>
      </x:c>
      <x:c r="N1411" s="81" t="n">
        <x:v>-0.7655607313153591</x:v>
      </x:c>
      <x:c r="O1411" s="23" t="n">
        <x:v>45</x:v>
      </x:c>
      <x:c r="P1411" s="23" t="n">
        <x:v>10</x:v>
      </x:c>
      <x:c r="Q1411" s="78" t="n">
        <x:v>46098</x:v>
      </x:c>
      <x:c r="R1411" s="23" t="str">
        <x:v>True</x:v>
      </x:c>
      <x:c r="S1411" s="23" t="str">
        <x:v>True</x:v>
      </x:c>
      <x:c r="T1411" s="23" t="str">
        <x:v>True</x:v>
      </x:c>
    </x:row>
    <x:row r="1412">
      <x:c r="A1412" s="23" t="str">
        <x:v>active_label_common_panel</x:v>
      </x:c>
      <x:c r="B1412" s="23" t="n">
        <x:v>7</x:v>
      </x:c>
      <x:c r="C1412" s="23" t="str">
        <x:v>checkpoint:google:gemma-4-31b-it</x:v>
      </x:c>
      <x:c r="D1412" s="23" t="str">
        <x:v>Gemma 4 31B IT</x:v>
      </x:c>
      <x:c r="E1412" s="23" t="str">
        <x:v>google</x:v>
      </x:c>
      <x:c r="F1412" s="78" t="n">
        <x:v>46114</x:v>
      </x:c>
      <x:c r="G1412" s="78" t="n">
        <x:v>46121</x:v>
      </x:c>
      <x:c r="H1412" s="81" t="n">
        <x:v>0.23664319132398465</x:v>
      </x:c>
      <x:c r="I1412" s="81" t="n">
        <x:v>0.236643191324</x:v>
      </x:c>
      <x:c r="J1412" s="23" t="str">
        <x:v>total_b</x:v>
      </x:c>
      <x:c r="K1412" s="23" t="str">
        <x:v>date_historical_price</x:v>
      </x:c>
      <x:c r="L1412" s="81" t="n">
        <x:v>31</x:v>
      </x:c>
      <x:c r="M1412" s="81" t="n">
        <x:v>66.85744039932996</x:v>
      </x:c>
      <x:c r="N1412" s="81" t="n">
        <x:v>0.33378805201298156</x:v>
      </x:c>
      <x:c r="O1412" s="23" t="n">
        <x:v>45</x:v>
      </x:c>
      <x:c r="P1412" s="23" t="n">
        <x:v>10</x:v>
      </x:c>
      <x:c r="Q1412" s="78" t="n">
        <x:v>46098</x:v>
      </x:c>
      <x:c r="R1412" s="23" t="str">
        <x:v>True</x:v>
      </x:c>
      <x:c r="S1412" s="23" t="str">
        <x:v>True</x:v>
      </x:c>
      <x:c r="T1412" s="23" t="str">
        <x:v>False</x:v>
      </x:c>
    </x:row>
    <x:row r="1413">
      <x:c r="A1413" s="23" t="str">
        <x:v>active_label_common_panel</x:v>
      </x:c>
      <x:c r="B1413" s="23" t="n">
        <x:v>7</x:v>
      </x:c>
      <x:c r="C1413" s="23" t="str">
        <x:v>checkpoint:google:gemma-4-31b-it</x:v>
      </x:c>
      <x:c r="D1413" s="23" t="str">
        <x:v>Gemma 4 31B IT</x:v>
      </x:c>
      <x:c r="E1413" s="23" t="str">
        <x:v>google</x:v>
      </x:c>
      <x:c r="F1413" s="78" t="n">
        <x:v>46114</x:v>
      </x:c>
      <x:c r="G1413" s="78" t="n">
        <x:v>46121</x:v>
      </x:c>
      <x:c r="H1413" s="81" t="n">
        <x:v>0.23664319132398465</x:v>
      </x:c>
      <x:c r="I1413" s="81" t="n">
        <x:v>0.236643191324</x:v>
      </x:c>
      <x:c r="J1413" s="23" t="str">
        <x:v>total_b</x:v>
      </x:c>
      <x:c r="K1413" s="23" t="str">
        <x:v>score_date</x:v>
      </x:c>
      <x:c r="L1413" s="81" t="n">
        <x:v>31</x:v>
      </x:c>
      <x:c r="M1413" s="81" t="n">
        <x:v>163.59023207121976</x:v>
      </x:c>
      <x:c r="N1413" s="81" t="n">
        <x:v>0.722395674668419</x:v>
      </x:c>
      <x:c r="O1413" s="23" t="n">
        <x:v>45</x:v>
      </x:c>
      <x:c r="P1413" s="23" t="n">
        <x:v>10</x:v>
      </x:c>
      <x:c r="Q1413" s="78" t="n">
        <x:v>46098</x:v>
      </x:c>
      <x:c r="R1413" s="23" t="str">
        <x:v>True</x:v>
      </x:c>
      <x:c r="S1413" s="23" t="str">
        <x:v>True</x:v>
      </x:c>
      <x:c r="T1413" s="23" t="str">
        <x:v>False</x:v>
      </x:c>
    </x:row>
    <x:row r="1414">
      <x:c r="A1414" s="23" t="str">
        <x:v>active_label_common_panel</x:v>
      </x:c>
      <x:c r="B1414" s="23" t="n">
        <x:v>7</x:v>
      </x:c>
      <x:c r="C1414" s="23" t="str">
        <x:v>checkpoint:google:gemma-4-31b-it</x:v>
      </x:c>
      <x:c r="D1414" s="23" t="str">
        <x:v>Gemma 4 31B IT</x:v>
      </x:c>
      <x:c r="E1414" s="23" t="str">
        <x:v>google</x:v>
      </x:c>
      <x:c r="F1414" s="78" t="n">
        <x:v>46114</x:v>
      </x:c>
      <x:c r="G1414" s="78" t="n">
        <x:v>46121</x:v>
      </x:c>
      <x:c r="H1414" s="81" t="n">
        <x:v>0.23664319132398465</x:v>
      </x:c>
      <x:c r="I1414" s="81" t="n">
        <x:v>0.236643191324</x:v>
      </x:c>
      <x:c r="J1414" s="23" t="str">
        <x:v>total_b</x:v>
      </x:c>
      <x:c r="K1414" s="23" t="str">
        <x:v>score_date_historical_price</x:v>
      </x:c>
      <x:c r="L1414" s="81" t="n">
        <x:v>31</x:v>
      </x:c>
      <x:c r="M1414" s="81" t="n">
        <x:v>90.2610654729698</x:v>
      </x:c>
      <x:c r="N1414" s="81" t="n">
        <x:v>0.4641387619430328</x:v>
      </x:c>
      <x:c r="O1414" s="23" t="n">
        <x:v>45</x:v>
      </x:c>
      <x:c r="P1414" s="23" t="n">
        <x:v>10</x:v>
      </x:c>
      <x:c r="Q1414" s="78" t="n">
        <x:v>46098</x:v>
      </x:c>
      <x:c r="R1414" s="23" t="str">
        <x:v>True</x:v>
      </x:c>
      <x:c r="S1414" s="23" t="str">
        <x:v>True</x:v>
      </x:c>
      <x:c r="T1414" s="23" t="str">
        <x:v>False</x:v>
      </x:c>
    </x:row>
    <x:row r="1415">
      <x:c r="A1415" s="23" t="str">
        <x:v>active_label_common_panel</x:v>
      </x:c>
      <x:c r="B1415" s="23" t="n">
        <x:v>7</x:v>
      </x:c>
      <x:c r="C1415" s="23" t="str">
        <x:v>checkpoint:google:gemma-4-31b-it</x:v>
      </x:c>
      <x:c r="D1415" s="23" t="str">
        <x:v>Gemma 4 31B IT</x:v>
      </x:c>
      <x:c r="E1415" s="23" t="str">
        <x:v>google</x:v>
      </x:c>
      <x:c r="F1415" s="78" t="n">
        <x:v>46114</x:v>
      </x:c>
      <x:c r="G1415" s="78" t="n">
        <x:v>46121</x:v>
      </x:c>
      <x:c r="H1415" s="81" t="n">
        <x:v>0.23664319132398465</x:v>
      </x:c>
      <x:c r="I1415" s="81" t="n">
        <x:v>0.236643191324</x:v>
      </x:c>
      <x:c r="J1415" s="23" t="str">
        <x:v>total_b</x:v>
      </x:c>
      <x:c r="K1415" s="23" t="str">
        <x:v>score_date_current_price_nonprospective</x:v>
      </x:c>
      <x:c r="L1415" s="81" t="n">
        <x:v>31</x:v>
      </x:c>
      <x:c r="M1415" s="81" t="n">
        <x:v>78.506404836232</x:v>
      </x:c>
      <x:c r="N1415" s="81" t="n">
        <x:v>0.403543395669758</x:v>
      </x:c>
      <x:c r="O1415" s="23" t="n">
        <x:v>45</x:v>
      </x:c>
      <x:c r="P1415" s="23" t="n">
        <x:v>10</x:v>
      </x:c>
      <x:c r="Q1415" s="78" t="n">
        <x:v>46098</x:v>
      </x:c>
      <x:c r="R1415" s="23" t="str">
        <x:v>True</x:v>
      </x:c>
      <x:c r="S1415" s="23" t="str">
        <x:v>True</x:v>
      </x:c>
      <x:c r="T1415" s="23" t="str">
        <x:v>True</x:v>
      </x:c>
    </x:row>
    <x:row r="1416">
      <x:c r="A1416" s="23" t="str">
        <x:v>active_label_common_panel</x:v>
      </x:c>
      <x:c r="B1416" s="23" t="n">
        <x:v>7</x:v>
      </x:c>
      <x:c r="C1416" s="23" t="str">
        <x:v>checkpoint:epoch:gemma-4-26b-a4b</x:v>
      </x:c>
      <x:c r="D1416" s="23" t="str">
        <x:v>Gemma 4 26B A4B</x:v>
      </x:c>
      <x:c r="E1416" s="23" t="str">
        <x:v>google</x:v>
      </x:c>
      <x:c r="F1416" s="78" t="n">
        <x:v>46114</x:v>
      </x:c>
      <x:c r="G1416" s="78" t="n">
        <x:v>46122</x:v>
      </x:c>
      <x:c r="H1416" s="81" t="n">
        <x:v>0.2280350850198276</x:v>
      </x:c>
      <x:c r="I1416" s="81" t="n">
        <x:v>0.22803508502</x:v>
      </x:c>
      <x:c r="J1416" s="23" t="str">
        <x:v>active_b</x:v>
      </x:c>
      <x:c r="K1416" s="23" t="str">
        <x:v>date_historical_price</x:v>
      </x:c>
      <x:c r="L1416" s="81" t="n">
        <x:v>3.8</x:v>
      </x:c>
      <x:c r="M1416" s="81" t="n">
        <x:v>6.075981015617084</x:v>
      </x:c>
      <x:c r="N1416" s="81" t="n">
        <x:v>0.20383281162436268</x:v>
      </x:c>
      <x:c r="O1416" s="23" t="n">
        <x:v>45</x:v>
      </x:c>
      <x:c r="P1416" s="23" t="n">
        <x:v>10</x:v>
      </x:c>
      <x:c r="Q1416" s="78" t="n">
        <x:v>46098</x:v>
      </x:c>
      <x:c r="R1416" s="23" t="str">
        <x:v>True</x:v>
      </x:c>
      <x:c r="S1416" s="23" t="str">
        <x:v>True</x:v>
      </x:c>
      <x:c r="T1416" s="23" t="str">
        <x:v>False</x:v>
      </x:c>
    </x:row>
    <x:row r="1417">
      <x:c r="A1417" s="23" t="str">
        <x:v>active_label_common_panel</x:v>
      </x:c>
      <x:c r="B1417" s="23" t="n">
        <x:v>7</x:v>
      </x:c>
      <x:c r="C1417" s="23" t="str">
        <x:v>checkpoint:epoch:gemma-4-26b-a4b</x:v>
      </x:c>
      <x:c r="D1417" s="23" t="str">
        <x:v>Gemma 4 26B A4B</x:v>
      </x:c>
      <x:c r="E1417" s="23" t="str">
        <x:v>google</x:v>
      </x:c>
      <x:c r="F1417" s="78" t="n">
        <x:v>46114</x:v>
      </x:c>
      <x:c r="G1417" s="78" t="n">
        <x:v>46122</x:v>
      </x:c>
      <x:c r="H1417" s="81" t="n">
        <x:v>0.2280350850198276</x:v>
      </x:c>
      <x:c r="I1417" s="81" t="n">
        <x:v>0.22803508502</x:v>
      </x:c>
      <x:c r="J1417" s="23" t="str">
        <x:v>active_b</x:v>
      </x:c>
      <x:c r="K1417" s="23" t="str">
        <x:v>score_date</x:v>
      </x:c>
      <x:c r="L1417" s="81" t="n">
        <x:v>3.8</x:v>
      </x:c>
      <x:c r="M1417" s="81" t="n">
        <x:v>7.505946818207796</x:v>
      </x:c>
      <x:c r="N1417" s="81" t="n">
        <x:v>0.2956218863698305</x:v>
      </x:c>
      <x:c r="O1417" s="23" t="n">
        <x:v>45</x:v>
      </x:c>
      <x:c r="P1417" s="23" t="n">
        <x:v>10</x:v>
      </x:c>
      <x:c r="Q1417" s="78" t="n">
        <x:v>46098</x:v>
      </x:c>
      <x:c r="R1417" s="23" t="str">
        <x:v>True</x:v>
      </x:c>
      <x:c r="S1417" s="23" t="str">
        <x:v>True</x:v>
      </x:c>
      <x:c r="T1417" s="23" t="str">
        <x:v>False</x:v>
      </x:c>
    </x:row>
    <x:row r="1418">
      <x:c r="A1418" s="23" t="str">
        <x:v>active_label_common_panel</x:v>
      </x:c>
      <x:c r="B1418" s="23" t="n">
        <x:v>7</x:v>
      </x:c>
      <x:c r="C1418" s="23" t="str">
        <x:v>checkpoint:epoch:gemma-4-26b-a4b</x:v>
      </x:c>
      <x:c r="D1418" s="23" t="str">
        <x:v>Gemma 4 26B A4B</x:v>
      </x:c>
      <x:c r="E1418" s="23" t="str">
        <x:v>google</x:v>
      </x:c>
      <x:c r="F1418" s="78" t="n">
        <x:v>46114</x:v>
      </x:c>
      <x:c r="G1418" s="78" t="n">
        <x:v>46122</x:v>
      </x:c>
      <x:c r="H1418" s="81" t="n">
        <x:v>0.2280350850198276</x:v>
      </x:c>
      <x:c r="I1418" s="81" t="n">
        <x:v>0.22803508502</x:v>
      </x:c>
      <x:c r="J1418" s="23" t="str">
        <x:v>active_b</x:v>
      </x:c>
      <x:c r="K1418" s="23" t="str">
        <x:v>score_date_historical_price</x:v>
      </x:c>
      <x:c r="L1418" s="81" t="n">
        <x:v>3.8</x:v>
      </x:c>
      <x:c r="M1418" s="81" t="n">
        <x:v>6.064631714162433</x:v>
      </x:c>
      <x:c r="N1418" s="81" t="n">
        <x:v>0.20302083606090424</x:v>
      </x:c>
      <x:c r="O1418" s="23" t="n">
        <x:v>45</x:v>
      </x:c>
      <x:c r="P1418" s="23" t="n">
        <x:v>10</x:v>
      </x:c>
      <x:c r="Q1418" s="78" t="n">
        <x:v>46098</x:v>
      </x:c>
      <x:c r="R1418" s="23" t="str">
        <x:v>True</x:v>
      </x:c>
      <x:c r="S1418" s="23" t="str">
        <x:v>True</x:v>
      </x:c>
      <x:c r="T1418" s="23" t="str">
        <x:v>False</x:v>
      </x:c>
    </x:row>
    <x:row r="1419">
      <x:c r="A1419" s="23" t="str">
        <x:v>active_label_common_panel</x:v>
      </x:c>
      <x:c r="B1419" s="23" t="n">
        <x:v>7</x:v>
      </x:c>
      <x:c r="C1419" s="23" t="str">
        <x:v>checkpoint:epoch:gemma-4-26b-a4b</x:v>
      </x:c>
      <x:c r="D1419" s="23" t="str">
        <x:v>Gemma 4 26B A4B</x:v>
      </x:c>
      <x:c r="E1419" s="23" t="str">
        <x:v>google</x:v>
      </x:c>
      <x:c r="F1419" s="78" t="n">
        <x:v>46114</x:v>
      </x:c>
      <x:c r="G1419" s="78" t="n">
        <x:v>46122</x:v>
      </x:c>
      <x:c r="H1419" s="81" t="n">
        <x:v>0.2280350850198276</x:v>
      </x:c>
      <x:c r="I1419" s="81" t="n">
        <x:v>0.22803508502</x:v>
      </x:c>
      <x:c r="J1419" s="23" t="str">
        <x:v>active_b</x:v>
      </x:c>
      <x:c r="K1419" s="23" t="str">
        <x:v>score_date_current_price_nonprospective</x:v>
      </x:c>
      <x:c r="L1419" s="81" t="n">
        <x:v>3.8</x:v>
      </x:c>
      <x:c r="M1419" s="81" t="n">
        <x:v>5.505936469545924</x:v>
      </x:c>
      <x:c r="N1419" s="81" t="n">
        <x:v>0.16104759934627375</x:v>
      </x:c>
      <x:c r="O1419" s="23" t="n">
        <x:v>45</x:v>
      </x:c>
      <x:c r="P1419" s="23" t="n">
        <x:v>10</x:v>
      </x:c>
      <x:c r="Q1419" s="78" t="n">
        <x:v>46098</x:v>
      </x:c>
      <x:c r="R1419" s="23" t="str">
        <x:v>True</x:v>
      </x:c>
      <x:c r="S1419" s="23" t="str">
        <x:v>True</x:v>
      </x:c>
      <x:c r="T1419" s="23" t="str">
        <x:v>True</x:v>
      </x:c>
    </x:row>
    <x:row r="1420">
      <x:c r="A1420" s="23" t="str">
        <x:v>active_label_common_panel</x:v>
      </x:c>
      <x:c r="B1420" s="23" t="n">
        <x:v>7</x:v>
      </x:c>
      <x:c r="C1420" s="23" t="str">
        <x:v>checkpoint:epoch:gemma-4-26b-a4b</x:v>
      </x:c>
      <x:c r="D1420" s="23" t="str">
        <x:v>Gemma 4 26B A4B</x:v>
      </x:c>
      <x:c r="E1420" s="23" t="str">
        <x:v>google</x:v>
      </x:c>
      <x:c r="F1420" s="78" t="n">
        <x:v>46114</x:v>
      </x:c>
      <x:c r="G1420" s="78" t="n">
        <x:v>46122</x:v>
      </x:c>
      <x:c r="H1420" s="81" t="n">
        <x:v>0.2280350850198276</x:v>
      </x:c>
      <x:c r="I1420" s="81" t="n">
        <x:v>0.22803508502</x:v>
      </x:c>
      <x:c r="J1420" s="23" t="str">
        <x:v>total_b</x:v>
      </x:c>
      <x:c r="K1420" s="23" t="str">
        <x:v>date_historical_price</x:v>
      </x:c>
      <x:c r="L1420" s="81" t="n">
        <x:v>25.2</x:v>
      </x:c>
      <x:c r="M1420" s="81" t="n">
        <x:v>63.11595750419651</x:v>
      </x:c>
      <x:c r="N1420" s="81" t="n">
        <x:v>0.398738634308248</x:v>
      </x:c>
      <x:c r="O1420" s="23" t="n">
        <x:v>45</x:v>
      </x:c>
      <x:c r="P1420" s="23" t="n">
        <x:v>10</x:v>
      </x:c>
      <x:c r="Q1420" s="78" t="n">
        <x:v>46098</x:v>
      </x:c>
      <x:c r="R1420" s="23" t="str">
        <x:v>True</x:v>
      </x:c>
      <x:c r="S1420" s="23" t="str">
        <x:v>True</x:v>
      </x:c>
      <x:c r="T1420" s="23" t="str">
        <x:v>False</x:v>
      </x:c>
    </x:row>
    <x:row r="1421">
      <x:c r="A1421" s="23" t="str">
        <x:v>active_label_common_panel</x:v>
      </x:c>
      <x:c r="B1421" s="23" t="n">
        <x:v>7</x:v>
      </x:c>
      <x:c r="C1421" s="23" t="str">
        <x:v>checkpoint:epoch:gemma-4-26b-a4b</x:v>
      </x:c>
      <x:c r="D1421" s="23" t="str">
        <x:v>Gemma 4 26B A4B</x:v>
      </x:c>
      <x:c r="E1421" s="23" t="str">
        <x:v>google</x:v>
      </x:c>
      <x:c r="F1421" s="78" t="n">
        <x:v>46114</x:v>
      </x:c>
      <x:c r="G1421" s="78" t="n">
        <x:v>46122</x:v>
      </x:c>
      <x:c r="H1421" s="81" t="n">
        <x:v>0.2280350850198276</x:v>
      </x:c>
      <x:c r="I1421" s="81" t="n">
        <x:v>0.22803508502</x:v>
      </x:c>
      <x:c r="J1421" s="23" t="str">
        <x:v>total_b</x:v>
      </x:c>
      <x:c r="K1421" s="23" t="str">
        <x:v>score_date</x:v>
      </x:c>
      <x:c r="L1421" s="81" t="n">
        <x:v>25.2</x:v>
      </x:c>
      <x:c r="M1421" s="81" t="n">
        <x:v>88.09405839023742</x:v>
      </x:c>
      <x:c r="N1421" s="81" t="n">
        <x:v>0.5435460771043866</x:v>
      </x:c>
      <x:c r="O1421" s="23" t="n">
        <x:v>45</x:v>
      </x:c>
      <x:c r="P1421" s="23" t="n">
        <x:v>10</x:v>
      </x:c>
      <x:c r="Q1421" s="78" t="n">
        <x:v>46098</x:v>
      </x:c>
      <x:c r="R1421" s="23" t="str">
        <x:v>True</x:v>
      </x:c>
      <x:c r="S1421" s="23" t="str">
        <x:v>True</x:v>
      </x:c>
      <x:c r="T1421" s="23" t="str">
        <x:v>False</x:v>
      </x:c>
    </x:row>
    <x:row r="1422">
      <x:c r="A1422" s="23" t="str">
        <x:v>active_label_common_panel</x:v>
      </x:c>
      <x:c r="B1422" s="23" t="n">
        <x:v>7</x:v>
      </x:c>
      <x:c r="C1422" s="23" t="str">
        <x:v>checkpoint:epoch:gemma-4-26b-a4b</x:v>
      </x:c>
      <x:c r="D1422" s="23" t="str">
        <x:v>Gemma 4 26B A4B</x:v>
      </x:c>
      <x:c r="E1422" s="23" t="str">
        <x:v>google</x:v>
      </x:c>
      <x:c r="F1422" s="78" t="n">
        <x:v>46114</x:v>
      </x:c>
      <x:c r="G1422" s="78" t="n">
        <x:v>46122</x:v>
      </x:c>
      <x:c r="H1422" s="81" t="n">
        <x:v>0.2280350850198276</x:v>
      </x:c>
      <x:c r="I1422" s="81" t="n">
        <x:v>0.22803508502</x:v>
      </x:c>
      <x:c r="J1422" s="23" t="str">
        <x:v>total_b</x:v>
      </x:c>
      <x:c r="K1422" s="23" t="str">
        <x:v>score_date_historical_price</x:v>
      </x:c>
      <x:c r="L1422" s="81" t="n">
        <x:v>25.2</x:v>
      </x:c>
      <x:c r="M1422" s="81" t="n">
        <x:v>65.74257996629062</x:v>
      </x:c>
      <x:c r="N1422" s="81" t="n">
        <x:v>0.41644620251650694</x:v>
      </x:c>
      <x:c r="O1422" s="23" t="n">
        <x:v>45</x:v>
      </x:c>
      <x:c r="P1422" s="23" t="n">
        <x:v>10</x:v>
      </x:c>
      <x:c r="Q1422" s="78" t="n">
        <x:v>46098</x:v>
      </x:c>
      <x:c r="R1422" s="23" t="str">
        <x:v>True</x:v>
      </x:c>
      <x:c r="S1422" s="23" t="str">
        <x:v>True</x:v>
      </x:c>
      <x:c r="T1422" s="23" t="str">
        <x:v>False</x:v>
      </x:c>
    </x:row>
    <x:row r="1423">
      <x:c r="A1423" s="23" t="str">
        <x:v>active_label_common_panel</x:v>
      </x:c>
      <x:c r="B1423" s="23" t="n">
        <x:v>7</x:v>
      </x:c>
      <x:c r="C1423" s="23" t="str">
        <x:v>checkpoint:epoch:gemma-4-26b-a4b</x:v>
      </x:c>
      <x:c r="D1423" s="23" t="str">
        <x:v>Gemma 4 26B A4B</x:v>
      </x:c>
      <x:c r="E1423" s="23" t="str">
        <x:v>google</x:v>
      </x:c>
      <x:c r="F1423" s="78" t="n">
        <x:v>46114</x:v>
      </x:c>
      <x:c r="G1423" s="78" t="n">
        <x:v>46122</x:v>
      </x:c>
      <x:c r="H1423" s="81" t="n">
        <x:v>0.2280350850198276</x:v>
      </x:c>
      <x:c r="I1423" s="81" t="n">
        <x:v>0.22803508502</x:v>
      </x:c>
      <x:c r="J1423" s="23" t="str">
        <x:v>total_b</x:v>
      </x:c>
      <x:c r="K1423" s="23" t="str">
        <x:v>score_date_current_price_nonprospective</x:v>
      </x:c>
      <x:c r="L1423" s="81" t="n">
        <x:v>25.2</x:v>
      </x:c>
      <x:c r="M1423" s="81" t="n">
        <x:v>59.584665458785494</x:v>
      </x:c>
      <x:c r="N1423" s="81" t="n">
        <x:v>0.3737339645372139</x:v>
      </x:c>
      <x:c r="O1423" s="23" t="n">
        <x:v>45</x:v>
      </x:c>
      <x:c r="P1423" s="23" t="n">
        <x:v>10</x:v>
      </x:c>
      <x:c r="Q1423" s="78" t="n">
        <x:v>46098</x:v>
      </x:c>
      <x:c r="R1423" s="23" t="str">
        <x:v>True</x:v>
      </x:c>
      <x:c r="S1423" s="23" t="str">
        <x:v>True</x:v>
      </x:c>
      <x:c r="T1423" s="23" t="str">
        <x:v>True</x:v>
      </x:c>
    </x:row>
    <x:row r="1424">
      <x:c r="A1424" s="23" t="str">
        <x:v>active_label_common_panel</x:v>
      </x:c>
      <x:c r="B1424" s="23" t="n">
        <x:v>7</x:v>
      </x:c>
      <x:c r="C1424" s="23" t="str">
        <x:v>checkpoint:z-ai-zhipu-ai:glm-5-1</x:v>
      </x:c>
      <x:c r="D1424" s="23" t="str">
        <x:v>GLM-5.1</x:v>
      </x:c>
      <x:c r="E1424" s="23" t="str">
        <x:v>zai</x:v>
      </x:c>
      <x:c r="F1424" s="78" t="n">
        <x:v>46119</x:v>
      </x:c>
      <x:c r="G1424" s="78" t="n">
        <x:v>46126</x:v>
      </x:c>
      <x:c r="H1424" s="81" t="n">
        <x:v>1.7298843892006193</x:v>
      </x:c>
      <x:c r="I1424" s="81" t="n">
        <x:v>2.29782505862</x:v>
      </x:c>
      <x:c r="J1424" s="23" t="str">
        <x:v>active_b</x:v>
      </x:c>
      <x:c r="K1424" s="23" t="str">
        <x:v>date_historical_price</x:v>
      </x:c>
      <x:c r="L1424" s="81" t="n">
        <x:v>40</x:v>
      </x:c>
      <x:c r="M1424" s="81" t="n">
        <x:v>35.55823773736831</x:v>
      </x:c>
      <x:c r="N1424" s="81" t="n">
        <x:v>-0.051119762086631194</x:v>
      </x:c>
      <x:c r="O1424" s="23" t="n">
        <x:v>41</x:v>
      </x:c>
      <x:c r="P1424" s="23" t="n">
        <x:v>10</x:v>
      </x:c>
      <x:c r="Q1424" s="78" t="n">
        <x:v>46122</x:v>
      </x:c>
      <x:c r="R1424" s="23" t="str">
        <x:v>True</x:v>
      </x:c>
      <x:c r="S1424" s="23" t="str">
        <x:v>True</x:v>
      </x:c>
      <x:c r="T1424" s="23" t="str">
        <x:v>False</x:v>
      </x:c>
    </x:row>
    <x:row r="1425">
      <x:c r="A1425" s="23" t="str">
        <x:v>active_label_common_panel</x:v>
      </x:c>
      <x:c r="B1425" s="23" t="n">
        <x:v>7</x:v>
      </x:c>
      <x:c r="C1425" s="23" t="str">
        <x:v>checkpoint:z-ai-zhipu-ai:glm-5-1</x:v>
      </x:c>
      <x:c r="D1425" s="23" t="str">
        <x:v>GLM-5.1</x:v>
      </x:c>
      <x:c r="E1425" s="23" t="str">
        <x:v>zai</x:v>
      </x:c>
      <x:c r="F1425" s="78" t="n">
        <x:v>46119</x:v>
      </x:c>
      <x:c r="G1425" s="78" t="n">
        <x:v>46126</x:v>
      </x:c>
      <x:c r="H1425" s="81" t="n">
        <x:v>1.7298843892006193</x:v>
      </x:c>
      <x:c r="I1425" s="81" t="n">
        <x:v>2.29782505862</x:v>
      </x:c>
      <x:c r="J1425" s="23" t="str">
        <x:v>active_b</x:v>
      </x:c>
      <x:c r="K1425" s="23" t="str">
        <x:v>score_date</x:v>
      </x:c>
      <x:c r="L1425" s="81" t="n">
        <x:v>40</x:v>
      </x:c>
      <x:c r="M1425" s="81" t="n">
        <x:v>20.5941477870366</x:v>
      </x:c>
      <x:c r="N1425" s="81" t="n">
        <x:v>-0.288316166341433</x:v>
      </x:c>
      <x:c r="O1425" s="23" t="n">
        <x:v>41</x:v>
      </x:c>
      <x:c r="P1425" s="23" t="n">
        <x:v>10</x:v>
      </x:c>
      <x:c r="Q1425" s="78" t="n">
        <x:v>46122</x:v>
      </x:c>
      <x:c r="R1425" s="23" t="str">
        <x:v>True</x:v>
      </x:c>
      <x:c r="S1425" s="23" t="str">
        <x:v>True</x:v>
      </x:c>
      <x:c r="T1425" s="23" t="str">
        <x:v>False</x:v>
      </x:c>
    </x:row>
    <x:row r="1426">
      <x:c r="A1426" s="23" t="str">
        <x:v>active_label_common_panel</x:v>
      </x:c>
      <x:c r="B1426" s="23" t="n">
        <x:v>7</x:v>
      </x:c>
      <x:c r="C1426" s="23" t="str">
        <x:v>checkpoint:z-ai-zhipu-ai:glm-5-1</x:v>
      </x:c>
      <x:c r="D1426" s="23" t="str">
        <x:v>GLM-5.1</x:v>
      </x:c>
      <x:c r="E1426" s="23" t="str">
        <x:v>zai</x:v>
      </x:c>
      <x:c r="F1426" s="78" t="n">
        <x:v>46119</x:v>
      </x:c>
      <x:c r="G1426" s="78" t="n">
        <x:v>46126</x:v>
      </x:c>
      <x:c r="H1426" s="81" t="n">
        <x:v>1.7298843892006193</x:v>
      </x:c>
      <x:c r="I1426" s="81" t="n">
        <x:v>2.29782505862</x:v>
      </x:c>
      <x:c r="J1426" s="23" t="str">
        <x:v>active_b</x:v>
      </x:c>
      <x:c r="K1426" s="23" t="str">
        <x:v>score_date_historical_price</x:v>
      </x:c>
      <x:c r="L1426" s="81" t="n">
        <x:v>40</x:v>
      </x:c>
      <x:c r="M1426" s="81" t="n">
        <x:v>35.457753137634974</x:v>
      </x:c>
      <x:c r="N1426" s="81" t="n">
        <x:v>-0.05234877926337308</x:v>
      </x:c>
      <x:c r="O1426" s="23" t="n">
        <x:v>41</x:v>
      </x:c>
      <x:c r="P1426" s="23" t="n">
        <x:v>10</x:v>
      </x:c>
      <x:c r="Q1426" s="78" t="n">
        <x:v>46122</x:v>
      </x:c>
      <x:c r="R1426" s="23" t="str">
        <x:v>True</x:v>
      </x:c>
      <x:c r="S1426" s="23" t="str">
        <x:v>True</x:v>
      </x:c>
      <x:c r="T1426" s="23" t="str">
        <x:v>False</x:v>
      </x:c>
    </x:row>
    <x:row r="1427">
      <x:c r="A1427" s="23" t="str">
        <x:v>active_label_common_panel</x:v>
      </x:c>
      <x:c r="B1427" s="23" t="n">
        <x:v>7</x:v>
      </x:c>
      <x:c r="C1427" s="23" t="str">
        <x:v>checkpoint:z-ai-zhipu-ai:glm-5-1</x:v>
      </x:c>
      <x:c r="D1427" s="23" t="str">
        <x:v>GLM-5.1</x:v>
      </x:c>
      <x:c r="E1427" s="23" t="str">
        <x:v>zai</x:v>
      </x:c>
      <x:c r="F1427" s="78" t="n">
        <x:v>46119</x:v>
      </x:c>
      <x:c r="G1427" s="78" t="n">
        <x:v>46126</x:v>
      </x:c>
      <x:c r="H1427" s="81" t="n">
        <x:v>1.7298843892006193</x:v>
      </x:c>
      <x:c r="I1427" s="81" t="n">
        <x:v>2.29782505862</x:v>
      </x:c>
      <x:c r="J1427" s="23" t="str">
        <x:v>active_b</x:v>
      </x:c>
      <x:c r="K1427" s="23" t="str">
        <x:v>score_date_current_price_nonprospective</x:v>
      </x:c>
      <x:c r="L1427" s="81" t="n">
        <x:v>40</x:v>
      </x:c>
      <x:c r="M1427" s="81" t="n">
        <x:v>35.45617375511152</x:v>
      </x:c>
      <x:c r="N1427" s="81" t="n">
        <x:v>-0.05236812432420721</x:v>
      </x:c>
      <x:c r="O1427" s="23" t="n">
        <x:v>41</x:v>
      </x:c>
      <x:c r="P1427" s="23" t="n">
        <x:v>10</x:v>
      </x:c>
      <x:c r="Q1427" s="78" t="n">
        <x:v>46122</x:v>
      </x:c>
      <x:c r="R1427" s="23" t="str">
        <x:v>True</x:v>
      </x:c>
      <x:c r="S1427" s="23" t="str">
        <x:v>True</x:v>
      </x:c>
      <x:c r="T1427" s="23" t="str">
        <x:v>True</x:v>
      </x:c>
    </x:row>
    <x:row r="1428">
      <x:c r="A1428" s="23" t="str">
        <x:v>active_label_common_panel</x:v>
      </x:c>
      <x:c r="B1428" s="23" t="n">
        <x:v>7</x:v>
      </x:c>
      <x:c r="C1428" s="23" t="str">
        <x:v>checkpoint:z-ai-zhipu-ai:glm-5-1</x:v>
      </x:c>
      <x:c r="D1428" s="23" t="str">
        <x:v>GLM-5.1</x:v>
      </x:c>
      <x:c r="E1428" s="23" t="str">
        <x:v>zai</x:v>
      </x:c>
      <x:c r="F1428" s="78" t="n">
        <x:v>46119</x:v>
      </x:c>
      <x:c r="G1428" s="78" t="n">
        <x:v>46126</x:v>
      </x:c>
      <x:c r="H1428" s="81" t="n">
        <x:v>1.7298843892006193</x:v>
      </x:c>
      <x:c r="I1428" s="81" t="n">
        <x:v>2.29782505862</x:v>
      </x:c>
      <x:c r="J1428" s="23" t="str">
        <x:v>total_b</x:v>
      </x:c>
      <x:c r="K1428" s="23" t="str">
        <x:v>date_historical_price</x:v>
      </x:c>
      <x:c r="L1428" s="81" t="n">
        <x:v>754</x:v>
      </x:c>
      <x:c r="M1428" s="81" t="n">
        <x:v>1368.9878387598956</x:v>
      </x:c>
      <x:c r="N1428" s="81" t="n">
        <x:v>0.25902824427814625</x:v>
      </x:c>
      <x:c r="O1428" s="23" t="n">
        <x:v>41</x:v>
      </x:c>
      <x:c r="P1428" s="23" t="n">
        <x:v>10</x:v>
      </x:c>
      <x:c r="Q1428" s="78" t="n">
        <x:v>46122</x:v>
      </x:c>
      <x:c r="R1428" s="23" t="str">
        <x:v>True</x:v>
      </x:c>
      <x:c r="S1428" s="23" t="str">
        <x:v>True</x:v>
      </x:c>
      <x:c r="T1428" s="23" t="str">
        <x:v>False</x:v>
      </x:c>
    </x:row>
    <x:row r="1429">
      <x:c r="A1429" s="23" t="str">
        <x:v>active_label_common_panel</x:v>
      </x:c>
      <x:c r="B1429" s="23" t="n">
        <x:v>7</x:v>
      </x:c>
      <x:c r="C1429" s="23" t="str">
        <x:v>checkpoint:z-ai-zhipu-ai:glm-5-1</x:v>
      </x:c>
      <x:c r="D1429" s="23" t="str">
        <x:v>GLM-5.1</x:v>
      </x:c>
      <x:c r="E1429" s="23" t="str">
        <x:v>zai</x:v>
      </x:c>
      <x:c r="F1429" s="78" t="n">
        <x:v>46119</x:v>
      </x:c>
      <x:c r="G1429" s="78" t="n">
        <x:v>46126</x:v>
      </x:c>
      <x:c r="H1429" s="81" t="n">
        <x:v>1.7298843892006193</x:v>
      </x:c>
      <x:c r="I1429" s="81" t="n">
        <x:v>2.29782505862</x:v>
      </x:c>
      <x:c r="J1429" s="23" t="str">
        <x:v>total_b</x:v>
      </x:c>
      <x:c r="K1429" s="23" t="str">
        <x:v>score_date</x:v>
      </x:c>
      <x:c r="L1429" s="81" t="n">
        <x:v>754</x:v>
      </x:c>
      <x:c r="M1429" s="81" t="n">
        <x:v>633.2515176571038</x:v>
      </x:c>
      <x:c r="N1429" s="81" t="n">
        <x:v>-0.07579510657131673</x:v>
      </x:c>
      <x:c r="O1429" s="23" t="n">
        <x:v>41</x:v>
      </x:c>
      <x:c r="P1429" s="23" t="n">
        <x:v>10</x:v>
      </x:c>
      <x:c r="Q1429" s="78" t="n">
        <x:v>46122</x:v>
      </x:c>
      <x:c r="R1429" s="23" t="str">
        <x:v>True</x:v>
      </x:c>
      <x:c r="S1429" s="23" t="str">
        <x:v>True</x:v>
      </x:c>
      <x:c r="T1429" s="23" t="str">
        <x:v>False</x:v>
      </x:c>
    </x:row>
    <x:row r="1430">
      <x:c r="A1430" s="23" t="str">
        <x:v>active_label_common_panel</x:v>
      </x:c>
      <x:c r="B1430" s="23" t="n">
        <x:v>7</x:v>
      </x:c>
      <x:c r="C1430" s="23" t="str">
        <x:v>checkpoint:z-ai-zhipu-ai:glm-5-1</x:v>
      </x:c>
      <x:c r="D1430" s="23" t="str">
        <x:v>GLM-5.1</x:v>
      </x:c>
      <x:c r="E1430" s="23" t="str">
        <x:v>zai</x:v>
      </x:c>
      <x:c r="F1430" s="78" t="n">
        <x:v>46119</x:v>
      </x:c>
      <x:c r="G1430" s="78" t="n">
        <x:v>46126</x:v>
      </x:c>
      <x:c r="H1430" s="81" t="n">
        <x:v>1.7298843892006193</x:v>
      </x:c>
      <x:c r="I1430" s="81" t="n">
        <x:v>2.29782505862</x:v>
      </x:c>
      <x:c r="J1430" s="23" t="str">
        <x:v>total_b</x:v>
      </x:c>
      <x:c r="K1430" s="23" t="str">
        <x:v>score_date_historical_price</x:v>
      </x:c>
      <x:c r="L1430" s="81" t="n">
        <x:v>754</x:v>
      </x:c>
      <x:c r="M1430" s="81" t="n">
        <x:v>1563.951153762271</x:v>
      </x:c>
      <x:c r="N1430" s="81" t="n">
        <x:v>0.31685183892644475</x:v>
      </x:c>
      <x:c r="O1430" s="23" t="n">
        <x:v>41</x:v>
      </x:c>
      <x:c r="P1430" s="23" t="n">
        <x:v>10</x:v>
      </x:c>
      <x:c r="Q1430" s="78" t="n">
        <x:v>46122</x:v>
      </x:c>
      <x:c r="R1430" s="23" t="str">
        <x:v>True</x:v>
      </x:c>
      <x:c r="S1430" s="23" t="str">
        <x:v>True</x:v>
      </x:c>
      <x:c r="T1430" s="23" t="str">
        <x:v>False</x:v>
      </x:c>
    </x:row>
    <x:row r="1431">
      <x:c r="A1431" s="23" t="str">
        <x:v>active_label_common_panel</x:v>
      </x:c>
      <x:c r="B1431" s="23" t="n">
        <x:v>7</x:v>
      </x:c>
      <x:c r="C1431" s="23" t="str">
        <x:v>checkpoint:z-ai-zhipu-ai:glm-5-1</x:v>
      </x:c>
      <x:c r="D1431" s="23" t="str">
        <x:v>GLM-5.1</x:v>
      </x:c>
      <x:c r="E1431" s="23" t="str">
        <x:v>zai</x:v>
      </x:c>
      <x:c r="F1431" s="78" t="n">
        <x:v>46119</x:v>
      </x:c>
      <x:c r="G1431" s="78" t="n">
        <x:v>46126</x:v>
      </x:c>
      <x:c r="H1431" s="81" t="n">
        <x:v>1.7298843892006193</x:v>
      </x:c>
      <x:c r="I1431" s="81" t="n">
        <x:v>2.29782505862</x:v>
      </x:c>
      <x:c r="J1431" s="23" t="str">
        <x:v>total_b</x:v>
      </x:c>
      <x:c r="K1431" s="23" t="str">
        <x:v>score_date_current_price_nonprospective</x:v>
      </x:c>
      <x:c r="L1431" s="81" t="n">
        <x:v>754</x:v>
      </x:c>
      <x:c r="M1431" s="81" t="n">
        <x:v>1501.2651693442224</x:v>
      </x:c>
      <x:c r="N1431" s="81" t="n">
        <x:v>0.2990860628370793</x:v>
      </x:c>
      <x:c r="O1431" s="23" t="n">
        <x:v>41</x:v>
      </x:c>
      <x:c r="P1431" s="23" t="n">
        <x:v>10</x:v>
      </x:c>
      <x:c r="Q1431" s="78" t="n">
        <x:v>46122</x:v>
      </x:c>
      <x:c r="R1431" s="23" t="str">
        <x:v>True</x:v>
      </x:c>
      <x:c r="S1431" s="23" t="str">
        <x:v>True</x:v>
      </x:c>
      <x:c r="T1431" s="23" t="str">
        <x:v>True</x:v>
      </x:c>
    </x:row>
    <x:row r="1432">
      <x:c r="A1432" s="23" t="str">
        <x:v>active_label_common_panel</x:v>
      </x:c>
      <x:c r="B1432" s="23" t="n">
        <x:v>7</x:v>
      </x:c>
      <x:c r="C1432" s="23" t="str">
        <x:v>checkpoint:moonshot:kimi-k2-6</x:v>
      </x:c>
      <x:c r="D1432" s="23" t="str">
        <x:v>Kimi K2.6</x:v>
      </x:c>
      <x:c r="E1432" s="23" t="str">
        <x:v>kimi</x:v>
      </x:c>
      <x:c r="F1432" s="78" t="n">
        <x:v>46132</x:v>
      </x:c>
      <x:c r="G1432" s="78" t="n">
        <x:v>46139</x:v>
      </x:c>
      <x:c r="H1432" s="81" t="n">
        <x:v>1.862</x:v>
      </x:c>
      <x:c r="I1432" s="81" t="n">
        <x:v>1.63471371242</x:v>
      </x:c>
      <x:c r="J1432" s="23" t="str">
        <x:v>active_b</x:v>
      </x:c>
      <x:c r="K1432" s="23" t="str">
        <x:v>date_historical_price</x:v>
      </x:c>
      <x:c r="L1432" s="81" t="n">
        <x:v>32.6</x:v>
      </x:c>
      <x:c r="M1432" s="81" t="n">
        <x:v>35.917365137283355</x:v>
      </x:c>
      <x:c r="N1432" s="81" t="n">
        <x:v>0.042086869678163434</x:v>
      </x:c>
      <x:c r="O1432" s="23" t="n">
        <x:v>45</x:v>
      </x:c>
      <x:c r="P1432" s="23" t="n">
        <x:v>10</x:v>
      </x:c>
      <x:c r="Q1432" s="78" t="n">
        <x:v>46126</x:v>
      </x:c>
      <x:c r="R1432" s="23" t="str">
        <x:v>True</x:v>
      </x:c>
      <x:c r="S1432" s="23" t="str">
        <x:v>True</x:v>
      </x:c>
      <x:c r="T1432" s="23" t="str">
        <x:v>False</x:v>
      </x:c>
    </x:row>
    <x:row r="1433">
      <x:c r="A1433" s="23" t="str">
        <x:v>active_label_common_panel</x:v>
      </x:c>
      <x:c r="B1433" s="23" t="n">
        <x:v>7</x:v>
      </x:c>
      <x:c r="C1433" s="23" t="str">
        <x:v>checkpoint:moonshot:kimi-k2-6</x:v>
      </x:c>
      <x:c r="D1433" s="23" t="str">
        <x:v>Kimi K2.6</x:v>
      </x:c>
      <x:c r="E1433" s="23" t="str">
        <x:v>kimi</x:v>
      </x:c>
      <x:c r="F1433" s="78" t="n">
        <x:v>46132</x:v>
      </x:c>
      <x:c r="G1433" s="78" t="n">
        <x:v>46139</x:v>
      </x:c>
      <x:c r="H1433" s="81" t="n">
        <x:v>1.862</x:v>
      </x:c>
      <x:c r="I1433" s="81" t="n">
        <x:v>1.63471371242</x:v>
      </x:c>
      <x:c r="J1433" s="23" t="str">
        <x:v>active_b</x:v>
      </x:c>
      <x:c r="K1433" s="23" t="str">
        <x:v>score_date</x:v>
      </x:c>
      <x:c r="L1433" s="81" t="n">
        <x:v>32.6</x:v>
      </x:c>
      <x:c r="M1433" s="81" t="n">
        <x:v>24.418554183982295</x:v>
      </x:c>
      <x:c r="N1433" s="81" t="n">
        <x:v>-0.12549765415715722</x:v>
      </x:c>
      <x:c r="O1433" s="23" t="n">
        <x:v>45</x:v>
      </x:c>
      <x:c r="P1433" s="23" t="n">
        <x:v>10</x:v>
      </x:c>
      <x:c r="Q1433" s="78" t="n">
        <x:v>46126</x:v>
      </x:c>
      <x:c r="R1433" s="23" t="str">
        <x:v>True</x:v>
      </x:c>
      <x:c r="S1433" s="23" t="str">
        <x:v>True</x:v>
      </x:c>
      <x:c r="T1433" s="23" t="str">
        <x:v>False</x:v>
      </x:c>
    </x:row>
    <x:row r="1434">
      <x:c r="A1434" s="23" t="str">
        <x:v>active_label_common_panel</x:v>
      </x:c>
      <x:c r="B1434" s="23" t="n">
        <x:v>7</x:v>
      </x:c>
      <x:c r="C1434" s="23" t="str">
        <x:v>checkpoint:moonshot:kimi-k2-6</x:v>
      </x:c>
      <x:c r="D1434" s="23" t="str">
        <x:v>Kimi K2.6</x:v>
      </x:c>
      <x:c r="E1434" s="23" t="str">
        <x:v>kimi</x:v>
      </x:c>
      <x:c r="F1434" s="78" t="n">
        <x:v>46132</x:v>
      </x:c>
      <x:c r="G1434" s="78" t="n">
        <x:v>46139</x:v>
      </x:c>
      <x:c r="H1434" s="81" t="n">
        <x:v>1.862</x:v>
      </x:c>
      <x:c r="I1434" s="81" t="n">
        <x:v>1.63471371242</x:v>
      </x:c>
      <x:c r="J1434" s="23" t="str">
        <x:v>active_b</x:v>
      </x:c>
      <x:c r="K1434" s="23" t="str">
        <x:v>score_date_historical_price</x:v>
      </x:c>
      <x:c r="L1434" s="81" t="n">
        <x:v>32.6</x:v>
      </x:c>
      <x:c r="M1434" s="81" t="n">
        <x:v>37.89432617451518</x:v>
      </x:c>
      <x:c r="N1434" s="81" t="n">
        <x:v>0.06535658890902986</x:v>
      </x:c>
      <x:c r="O1434" s="23" t="n">
        <x:v>45</x:v>
      </x:c>
      <x:c r="P1434" s="23" t="n">
        <x:v>10</x:v>
      </x:c>
      <x:c r="Q1434" s="78" t="n">
        <x:v>46126</x:v>
      </x:c>
      <x:c r="R1434" s="23" t="str">
        <x:v>True</x:v>
      </x:c>
      <x:c r="S1434" s="23" t="str">
        <x:v>True</x:v>
      </x:c>
      <x:c r="T1434" s="23" t="str">
        <x:v>False</x:v>
      </x:c>
    </x:row>
    <x:row r="1435">
      <x:c r="A1435" s="23" t="str">
        <x:v>active_label_common_panel</x:v>
      </x:c>
      <x:c r="B1435" s="23" t="n">
        <x:v>7</x:v>
      </x:c>
      <x:c r="C1435" s="23" t="str">
        <x:v>checkpoint:moonshot:kimi-k2-6</x:v>
      </x:c>
      <x:c r="D1435" s="23" t="str">
        <x:v>Kimi K2.6</x:v>
      </x:c>
      <x:c r="E1435" s="23" t="str">
        <x:v>kimi</x:v>
      </x:c>
      <x:c r="F1435" s="78" t="n">
        <x:v>46132</x:v>
      </x:c>
      <x:c r="G1435" s="78" t="n">
        <x:v>46139</x:v>
      </x:c>
      <x:c r="H1435" s="81" t="n">
        <x:v>1.862</x:v>
      </x:c>
      <x:c r="I1435" s="81" t="n">
        <x:v>1.63471371242</x:v>
      </x:c>
      <x:c r="J1435" s="23" t="str">
        <x:v>active_b</x:v>
      </x:c>
      <x:c r="K1435" s="23" t="str">
        <x:v>score_date_current_price_nonprospective</x:v>
      </x:c>
      <x:c r="L1435" s="81" t="n">
        <x:v>32.6</x:v>
      </x:c>
      <x:c r="M1435" s="81" t="n">
        <x:v>25.544702284976886</x:v>
      </x:c>
      <x:c r="N1435" s="81" t="n">
        <x:v>-0.1059167545781424</x:v>
      </x:c>
      <x:c r="O1435" s="23" t="n">
        <x:v>45</x:v>
      </x:c>
      <x:c r="P1435" s="23" t="n">
        <x:v>10</x:v>
      </x:c>
      <x:c r="Q1435" s="78" t="n">
        <x:v>46126</x:v>
      </x:c>
      <x:c r="R1435" s="23" t="str">
        <x:v>True</x:v>
      </x:c>
      <x:c r="S1435" s="23" t="str">
        <x:v>True</x:v>
      </x:c>
      <x:c r="T1435" s="23" t="str">
        <x:v>True</x:v>
      </x:c>
    </x:row>
    <x:row r="1436">
      <x:c r="A1436" s="23" t="str">
        <x:v>active_label_common_panel</x:v>
      </x:c>
      <x:c r="B1436" s="23" t="n">
        <x:v>7</x:v>
      </x:c>
      <x:c r="C1436" s="23" t="str">
        <x:v>checkpoint:moonshot:kimi-k2-6</x:v>
      </x:c>
      <x:c r="D1436" s="23" t="str">
        <x:v>Kimi K2.6</x:v>
      </x:c>
      <x:c r="E1436" s="23" t="str">
        <x:v>kimi</x:v>
      </x:c>
      <x:c r="F1436" s="78" t="n">
        <x:v>46132</x:v>
      </x:c>
      <x:c r="G1436" s="78" t="n">
        <x:v>46139</x:v>
      </x:c>
      <x:c r="H1436" s="81" t="n">
        <x:v>1.862</x:v>
      </x:c>
      <x:c r="I1436" s="81" t="n">
        <x:v>1.63471371242</x:v>
      </x:c>
      <x:c r="J1436" s="23" t="str">
        <x:v>total_b</x:v>
      </x:c>
      <x:c r="K1436" s="23" t="str">
        <x:v>date_historical_price</x:v>
      </x:c>
      <x:c r="L1436" s="81" t="n">
        <x:v>1040</x:v>
      </x:c>
      <x:c r="M1436" s="81" t="n">
        <x:v>1022.1672642186337</x:v>
      </x:c>
      <x:c r="N1436" s="81" t="n">
        <x:v>-0.00751137110928346</x:v>
      </x:c>
      <x:c r="O1436" s="23" t="n">
        <x:v>45</x:v>
      </x:c>
      <x:c r="P1436" s="23" t="n">
        <x:v>10</x:v>
      </x:c>
      <x:c r="Q1436" s="78" t="n">
        <x:v>46126</x:v>
      </x:c>
      <x:c r="R1436" s="23" t="str">
        <x:v>True</x:v>
      </x:c>
      <x:c r="S1436" s="23" t="str">
        <x:v>True</x:v>
      </x:c>
      <x:c r="T1436" s="23" t="str">
        <x:v>False</x:v>
      </x:c>
    </x:row>
    <x:row r="1437">
      <x:c r="A1437" s="23" t="str">
        <x:v>active_label_common_panel</x:v>
      </x:c>
      <x:c r="B1437" s="23" t="n">
        <x:v>7</x:v>
      </x:c>
      <x:c r="C1437" s="23" t="str">
        <x:v>checkpoint:moonshot:kimi-k2-6</x:v>
      </x:c>
      <x:c r="D1437" s="23" t="str">
        <x:v>Kimi K2.6</x:v>
      </x:c>
      <x:c r="E1437" s="23" t="str">
        <x:v>kimi</x:v>
      </x:c>
      <x:c r="F1437" s="78" t="n">
        <x:v>46132</x:v>
      </x:c>
      <x:c r="G1437" s="78" t="n">
        <x:v>46139</x:v>
      </x:c>
      <x:c r="H1437" s="81" t="n">
        <x:v>1.862</x:v>
      </x:c>
      <x:c r="I1437" s="81" t="n">
        <x:v>1.63471371242</x:v>
      </x:c>
      <x:c r="J1437" s="23" t="str">
        <x:v>total_b</x:v>
      </x:c>
      <x:c r="K1437" s="23" t="str">
        <x:v>score_date</x:v>
      </x:c>
      <x:c r="L1437" s="81" t="n">
        <x:v>1040</x:v>
      </x:c>
      <x:c r="M1437" s="81" t="n">
        <x:v>760.3081226175563</x:v>
      </x:c>
      <x:c r="N1437" s="81" t="n">
        <x:v>-0.13604370907884278</x:v>
      </x:c>
      <x:c r="O1437" s="23" t="n">
        <x:v>45</x:v>
      </x:c>
      <x:c r="P1437" s="23" t="n">
        <x:v>10</x:v>
      </x:c>
      <x:c r="Q1437" s="78" t="n">
        <x:v>46126</x:v>
      </x:c>
      <x:c r="R1437" s="23" t="str">
        <x:v>True</x:v>
      </x:c>
      <x:c r="S1437" s="23" t="str">
        <x:v>True</x:v>
      </x:c>
      <x:c r="T1437" s="23" t="str">
        <x:v>False</x:v>
      </x:c>
    </x:row>
    <x:row r="1438">
      <x:c r="A1438" s="23" t="str">
        <x:v>active_label_common_panel</x:v>
      </x:c>
      <x:c r="B1438" s="23" t="n">
        <x:v>7</x:v>
      </x:c>
      <x:c r="C1438" s="23" t="str">
        <x:v>checkpoint:moonshot:kimi-k2-6</x:v>
      </x:c>
      <x:c r="D1438" s="23" t="str">
        <x:v>Kimi K2.6</x:v>
      </x:c>
      <x:c r="E1438" s="23" t="str">
        <x:v>kimi</x:v>
      </x:c>
      <x:c r="F1438" s="78" t="n">
        <x:v>46132</x:v>
      </x:c>
      <x:c r="G1438" s="78" t="n">
        <x:v>46139</x:v>
      </x:c>
      <x:c r="H1438" s="81" t="n">
        <x:v>1.862</x:v>
      </x:c>
      <x:c r="I1438" s="81" t="n">
        <x:v>1.63471371242</x:v>
      </x:c>
      <x:c r="J1438" s="23" t="str">
        <x:v>total_b</x:v>
      </x:c>
      <x:c r="K1438" s="23" t="str">
        <x:v>score_date_historical_price</x:v>
      </x:c>
      <x:c r="L1438" s="81" t="n">
        <x:v>1040</x:v>
      </x:c>
      <x:c r="M1438" s="81" t="n">
        <x:v>1520.0879591621926</x:v>
      </x:c>
      <x:c r="N1438" s="81" t="n">
        <x:v>0.16483537961542263</x:v>
      </x:c>
      <x:c r="O1438" s="23" t="n">
        <x:v>45</x:v>
      </x:c>
      <x:c r="P1438" s="23" t="n">
        <x:v>10</x:v>
      </x:c>
      <x:c r="Q1438" s="78" t="n">
        <x:v>46126</x:v>
      </x:c>
      <x:c r="R1438" s="23" t="str">
        <x:v>True</x:v>
      </x:c>
      <x:c r="S1438" s="23" t="str">
        <x:v>True</x:v>
      </x:c>
      <x:c r="T1438" s="23" t="str">
        <x:v>False</x:v>
      </x:c>
    </x:row>
    <x:row r="1439">
      <x:c r="A1439" s="23" t="str">
        <x:v>active_label_common_panel</x:v>
      </x:c>
      <x:c r="B1439" s="23" t="n">
        <x:v>7</x:v>
      </x:c>
      <x:c r="C1439" s="23" t="str">
        <x:v>checkpoint:moonshot:kimi-k2-6</x:v>
      </x:c>
      <x:c r="D1439" s="23" t="str">
        <x:v>Kimi K2.6</x:v>
      </x:c>
      <x:c r="E1439" s="23" t="str">
        <x:v>kimi</x:v>
      </x:c>
      <x:c r="F1439" s="78" t="n">
        <x:v>46132</x:v>
      </x:c>
      <x:c r="G1439" s="78" t="n">
        <x:v>46139</x:v>
      </x:c>
      <x:c r="H1439" s="81" t="n">
        <x:v>1.862</x:v>
      </x:c>
      <x:c r="I1439" s="81" t="n">
        <x:v>1.63471371242</x:v>
      </x:c>
      <x:c r="J1439" s="23" t="str">
        <x:v>total_b</x:v>
      </x:c>
      <x:c r="K1439" s="23" t="str">
        <x:v>score_date_current_price_nonprospective</x:v>
      </x:c>
      <x:c r="L1439" s="81" t="n">
        <x:v>1040</x:v>
      </x:c>
      <x:c r="M1439" s="81" t="n">
        <x:v>813.2064895369975</x:v>
      </x:c>
      <x:c r="N1439" s="81" t="n">
        <x:v>-0.10683250356929859</x:v>
      </x:c>
      <x:c r="O1439" s="23" t="n">
        <x:v>45</x:v>
      </x:c>
      <x:c r="P1439" s="23" t="n">
        <x:v>10</x:v>
      </x:c>
      <x:c r="Q1439" s="78" t="n">
        <x:v>46126</x:v>
      </x:c>
      <x:c r="R1439" s="23" t="str">
        <x:v>True</x:v>
      </x:c>
      <x:c r="S1439" s="23" t="str">
        <x:v>True</x:v>
      </x:c>
      <x:c r="T1439" s="23" t="str">
        <x:v>True</x:v>
      </x:c>
    </x:row>
    <x:row r="1440">
      <x:c r="A1440" s="23" t="str">
        <x:v>active_label_common_panel</x:v>
      </x:c>
      <x:c r="B1440" s="23" t="n">
        <x:v>7</x:v>
      </x:c>
      <x:c r="C1440" s="23" t="str">
        <x:v>checkpoint:epoch:deepseek-v4-flash</x:v>
      </x:c>
      <x:c r="D1440" s="23" t="str">
        <x:v>DeepSeek-V4-Flash</x:v>
      </x:c>
      <x:c r="E1440" s="23" t="str">
        <x:v>deepseek</x:v>
      </x:c>
      <x:c r="F1440" s="78" t="n">
        <x:v>46136</x:v>
      </x:c>
      <x:c r="G1440" s="78" t="n">
        <x:v>46142</x:v>
      </x:c>
      <x:c r="H1440" s="81" t="n">
        <x:v>0.19798989873223333</x:v>
      </x:c>
      <x:c r="I1440" s="81" t="n">
        <x:v>0.197989898732</x:v>
      </x:c>
      <x:c r="J1440" s="23" t="str">
        <x:v>active_b</x:v>
      </x:c>
      <x:c r="K1440" s="23" t="str">
        <x:v>date_historical_price</x:v>
      </x:c>
      <x:c r="L1440" s="81" t="n">
        <x:v>13</x:v>
      </x:c>
      <x:c r="M1440" s="81" t="n">
        <x:v>6.19630250351696</x:v>
      </x:c>
      <x:c r="N1440" s="81" t="n">
        <x:v>-0.3218107404434836</x:v>
      </x:c>
      <x:c r="O1440" s="23" t="n">
        <x:v>42</x:v>
      </x:c>
      <x:c r="P1440" s="23" t="n">
        <x:v>10</x:v>
      </x:c>
      <x:c r="Q1440" s="78" t="n">
        <x:v>46139</x:v>
      </x:c>
      <x:c r="R1440" s="23" t="str">
        <x:v>True</x:v>
      </x:c>
      <x:c r="S1440" s="23" t="str">
        <x:v>True</x:v>
      </x:c>
      <x:c r="T1440" s="23" t="str">
        <x:v>False</x:v>
      </x:c>
    </x:row>
    <x:row r="1441">
      <x:c r="A1441" s="23" t="str">
        <x:v>active_label_common_panel</x:v>
      </x:c>
      <x:c r="B1441" s="23" t="n">
        <x:v>7</x:v>
      </x:c>
      <x:c r="C1441" s="23" t="str">
        <x:v>checkpoint:epoch:deepseek-v4-flash</x:v>
      </x:c>
      <x:c r="D1441" s="23" t="str">
        <x:v>DeepSeek-V4-Flash</x:v>
      </x:c>
      <x:c r="E1441" s="23" t="str">
        <x:v>deepseek</x:v>
      </x:c>
      <x:c r="F1441" s="78" t="n">
        <x:v>46136</x:v>
      </x:c>
      <x:c r="G1441" s="78" t="n">
        <x:v>46142</x:v>
      </x:c>
      <x:c r="H1441" s="81" t="n">
        <x:v>0.19798989873223333</x:v>
      </x:c>
      <x:c r="I1441" s="81" t="n">
        <x:v>0.197989898732</x:v>
      </x:c>
      <x:c r="J1441" s="23" t="str">
        <x:v>active_b</x:v>
      </x:c>
      <x:c r="K1441" s="23" t="str">
        <x:v>score_date</x:v>
      </x:c>
      <x:c r="L1441" s="81" t="n">
        <x:v>13</x:v>
      </x:c>
      <x:c r="M1441" s="81" t="n">
        <x:v>20.49183290718825</x:v>
      </x:c>
      <x:c r="N1441" s="81" t="n">
        <x:v>0.19763745362370286</x:v>
      </x:c>
      <x:c r="O1441" s="23" t="n">
        <x:v>42</x:v>
      </x:c>
      <x:c r="P1441" s="23" t="n">
        <x:v>10</x:v>
      </x:c>
      <x:c r="Q1441" s="78" t="n">
        <x:v>46139</x:v>
      </x:c>
      <x:c r="R1441" s="23" t="str">
        <x:v>True</x:v>
      </x:c>
      <x:c r="S1441" s="23" t="str">
        <x:v>True</x:v>
      </x:c>
      <x:c r="T1441" s="23" t="str">
        <x:v>False</x:v>
      </x:c>
    </x:row>
    <x:row r="1442">
      <x:c r="A1442" s="23" t="str">
        <x:v>active_label_common_panel</x:v>
      </x:c>
      <x:c r="B1442" s="23" t="n">
        <x:v>7</x:v>
      </x:c>
      <x:c r="C1442" s="23" t="str">
        <x:v>checkpoint:epoch:deepseek-v4-flash</x:v>
      </x:c>
      <x:c r="D1442" s="23" t="str">
        <x:v>DeepSeek-V4-Flash</x:v>
      </x:c>
      <x:c r="E1442" s="23" t="str">
        <x:v>deepseek</x:v>
      </x:c>
      <x:c r="F1442" s="78" t="n">
        <x:v>46136</x:v>
      </x:c>
      <x:c r="G1442" s="78" t="n">
        <x:v>46142</x:v>
      </x:c>
      <x:c r="H1442" s="81" t="n">
        <x:v>0.19798989873223333</x:v>
      </x:c>
      <x:c r="I1442" s="81" t="n">
        <x:v>0.197989898732</x:v>
      </x:c>
      <x:c r="J1442" s="23" t="str">
        <x:v>active_b</x:v>
      </x:c>
      <x:c r="K1442" s="23" t="str">
        <x:v>score_date_historical_price</x:v>
      </x:c>
      <x:c r="L1442" s="81" t="n">
        <x:v>13</x:v>
      </x:c>
      <x:c r="M1442" s="81" t="n">
        <x:v>6.656759747137791</x:v>
      </x:c>
      <x:c r="N1442" s="81" t="n">
        <x:v>-0.29068046943886766</x:v>
      </x:c>
      <x:c r="O1442" s="23" t="n">
        <x:v>42</x:v>
      </x:c>
      <x:c r="P1442" s="23" t="n">
        <x:v>10</x:v>
      </x:c>
      <x:c r="Q1442" s="78" t="n">
        <x:v>46139</x:v>
      </x:c>
      <x:c r="R1442" s="23" t="str">
        <x:v>True</x:v>
      </x:c>
      <x:c r="S1442" s="23" t="str">
        <x:v>True</x:v>
      </x:c>
      <x:c r="T1442" s="23" t="str">
        <x:v>False</x:v>
      </x:c>
    </x:row>
    <x:row r="1443">
      <x:c r="A1443" s="23" t="str">
        <x:v>active_label_common_panel</x:v>
      </x:c>
      <x:c r="B1443" s="23" t="n">
        <x:v>7</x:v>
      </x:c>
      <x:c r="C1443" s="23" t="str">
        <x:v>checkpoint:epoch:deepseek-v4-flash</x:v>
      </x:c>
      <x:c r="D1443" s="23" t="str">
        <x:v>DeepSeek-V4-Flash</x:v>
      </x:c>
      <x:c r="E1443" s="23" t="str">
        <x:v>deepseek</x:v>
      </x:c>
      <x:c r="F1443" s="78" t="n">
        <x:v>46136</x:v>
      </x:c>
      <x:c r="G1443" s="78" t="n">
        <x:v>46142</x:v>
      </x:c>
      <x:c r="H1443" s="81" t="n">
        <x:v>0.19798989873223333</x:v>
      </x:c>
      <x:c r="I1443" s="81" t="n">
        <x:v>0.197989898732</x:v>
      </x:c>
      <x:c r="J1443" s="23" t="str">
        <x:v>active_b</x:v>
      </x:c>
      <x:c r="K1443" s="23" t="str">
        <x:v>score_date_current_price_nonprospective</x:v>
      </x:c>
      <x:c r="L1443" s="81" t="n">
        <x:v>13</x:v>
      </x:c>
      <x:c r="M1443" s="81" t="n">
        <x:v>5.443917162522642</x:v>
      </x:c>
      <x:c r="N1443" s="81" t="n">
        <x:v>-0.37803184417616853</x:v>
      </x:c>
      <x:c r="O1443" s="23" t="n">
        <x:v>42</x:v>
      </x:c>
      <x:c r="P1443" s="23" t="n">
        <x:v>10</x:v>
      </x:c>
      <x:c r="Q1443" s="78" t="n">
        <x:v>46139</x:v>
      </x:c>
      <x:c r="R1443" s="23" t="str">
        <x:v>True</x:v>
      </x:c>
      <x:c r="S1443" s="23" t="str">
        <x:v>True</x:v>
      </x:c>
      <x:c r="T1443" s="23" t="str">
        <x:v>True</x:v>
      </x:c>
    </x:row>
    <x:row r="1444">
      <x:c r="A1444" s="23" t="str">
        <x:v>active_label_common_panel</x:v>
      </x:c>
      <x:c r="B1444" s="23" t="n">
        <x:v>7</x:v>
      </x:c>
      <x:c r="C1444" s="23" t="str">
        <x:v>checkpoint:epoch:deepseek-v4-flash</x:v>
      </x:c>
      <x:c r="D1444" s="23" t="str">
        <x:v>DeepSeek-V4-Flash</x:v>
      </x:c>
      <x:c r="E1444" s="23" t="str">
        <x:v>deepseek</x:v>
      </x:c>
      <x:c r="F1444" s="78" t="n">
        <x:v>46136</x:v>
      </x:c>
      <x:c r="G1444" s="78" t="n">
        <x:v>46142</x:v>
      </x:c>
      <x:c r="H1444" s="81" t="n">
        <x:v>0.19798989873223333</x:v>
      </x:c>
      <x:c r="I1444" s="81" t="n">
        <x:v>0.197989898732</x:v>
      </x:c>
      <x:c r="J1444" s="23" t="str">
        <x:v>total_b</x:v>
      </x:c>
      <x:c r="K1444" s="23" t="str">
        <x:v>date_historical_price</x:v>
      </x:c>
      <x:c r="L1444" s="81" t="n">
        <x:v>284</x:v>
      </x:c>
      <x:c r="M1444" s="81" t="n">
        <x:v>31.31067357046381</x:v>
      </x:c>
      <x:c r="N1444" s="81" t="n">
        <x:v>-0.9576259295751534</x:v>
      </x:c>
      <x:c r="O1444" s="23" t="n">
        <x:v>42</x:v>
      </x:c>
      <x:c r="P1444" s="23" t="n">
        <x:v>10</x:v>
      </x:c>
      <x:c r="Q1444" s="78" t="n">
        <x:v>46139</x:v>
      </x:c>
      <x:c r="R1444" s="23" t="str">
        <x:v>True</x:v>
      </x:c>
      <x:c r="S1444" s="23" t="str">
        <x:v>True</x:v>
      </x:c>
      <x:c r="T1444" s="23" t="str">
        <x:v>False</x:v>
      </x:c>
    </x:row>
    <x:row r="1445">
      <x:c r="A1445" s="23" t="str">
        <x:v>active_label_common_panel</x:v>
      </x:c>
      <x:c r="B1445" s="23" t="n">
        <x:v>7</x:v>
      </x:c>
      <x:c r="C1445" s="23" t="str">
        <x:v>checkpoint:epoch:deepseek-v4-flash</x:v>
      </x:c>
      <x:c r="D1445" s="23" t="str">
        <x:v>DeepSeek-V4-Flash</x:v>
      </x:c>
      <x:c r="E1445" s="23" t="str">
        <x:v>deepseek</x:v>
      </x:c>
      <x:c r="F1445" s="78" t="n">
        <x:v>46136</x:v>
      </x:c>
      <x:c r="G1445" s="78" t="n">
        <x:v>46142</x:v>
      </x:c>
      <x:c r="H1445" s="81" t="n">
        <x:v>0.19798989873223333</x:v>
      </x:c>
      <x:c r="I1445" s="81" t="n">
        <x:v>0.197989898732</x:v>
      </x:c>
      <x:c r="J1445" s="23" t="str">
        <x:v>total_b</x:v>
      </x:c>
      <x:c r="K1445" s="23" t="str">
        <x:v>score_date</x:v>
      </x:c>
      <x:c r="L1445" s="81" t="n">
        <x:v>284</x:v>
      </x:c>
      <x:c r="M1445" s="81" t="n">
        <x:v>476.3830426327427</x:v>
      </x:c>
      <x:c r="N1445" s="81" t="n">
        <x:v>0.22463795385921148</x:v>
      </x:c>
      <x:c r="O1445" s="23" t="n">
        <x:v>42</x:v>
      </x:c>
      <x:c r="P1445" s="23" t="n">
        <x:v>10</x:v>
      </x:c>
      <x:c r="Q1445" s="78" t="n">
        <x:v>46139</x:v>
      </x:c>
      <x:c r="R1445" s="23" t="str">
        <x:v>True</x:v>
      </x:c>
      <x:c r="S1445" s="23" t="str">
        <x:v>True</x:v>
      </x:c>
      <x:c r="T1445" s="23" t="str">
        <x:v>False</x:v>
      </x:c>
    </x:row>
    <x:row r="1446">
      <x:c r="A1446" s="23" t="str">
        <x:v>active_label_common_panel</x:v>
      </x:c>
      <x:c r="B1446" s="23" t="n">
        <x:v>7</x:v>
      </x:c>
      <x:c r="C1446" s="23" t="str">
        <x:v>checkpoint:epoch:deepseek-v4-flash</x:v>
      </x:c>
      <x:c r="D1446" s="23" t="str">
        <x:v>DeepSeek-V4-Flash</x:v>
      </x:c>
      <x:c r="E1446" s="23" t="str">
        <x:v>deepseek</x:v>
      </x:c>
      <x:c r="F1446" s="78" t="n">
        <x:v>46136</x:v>
      </x:c>
      <x:c r="G1446" s="78" t="n">
        <x:v>46142</x:v>
      </x:c>
      <x:c r="H1446" s="81" t="n">
        <x:v>0.19798989873223333</x:v>
      </x:c>
      <x:c r="I1446" s="81" t="n">
        <x:v>0.197989898732</x:v>
      </x:c>
      <x:c r="J1446" s="23" t="str">
        <x:v>total_b</x:v>
      </x:c>
      <x:c r="K1446" s="23" t="str">
        <x:v>score_date_historical_price</x:v>
      </x:c>
      <x:c r="L1446" s="81" t="n">
        <x:v>284</x:v>
      </x:c>
      <x:c r="M1446" s="81" t="n">
        <x:v>71.57081732373659</x:v>
      </x:c>
      <x:c r="N1446" s="81" t="n">
        <x:v>-0.5985823632527972</x:v>
      </x:c>
      <x:c r="O1446" s="23" t="n">
        <x:v>42</x:v>
      </x:c>
      <x:c r="P1446" s="23" t="n">
        <x:v>10</x:v>
      </x:c>
      <x:c r="Q1446" s="78" t="n">
        <x:v>46139</x:v>
      </x:c>
      <x:c r="R1446" s="23" t="str">
        <x:v>True</x:v>
      </x:c>
      <x:c r="S1446" s="23" t="str">
        <x:v>True</x:v>
      </x:c>
      <x:c r="T1446" s="23" t="str">
        <x:v>False</x:v>
      </x:c>
    </x:row>
    <x:row r="1447">
      <x:c r="A1447" s="23" t="str">
        <x:v>active_label_common_panel</x:v>
      </x:c>
      <x:c r="B1447" s="23" t="n">
        <x:v>7</x:v>
      </x:c>
      <x:c r="C1447" s="23" t="str">
        <x:v>checkpoint:epoch:deepseek-v4-flash</x:v>
      </x:c>
      <x:c r="D1447" s="23" t="str">
        <x:v>DeepSeek-V4-Flash</x:v>
      </x:c>
      <x:c r="E1447" s="23" t="str">
        <x:v>deepseek</x:v>
      </x:c>
      <x:c r="F1447" s="78" t="n">
        <x:v>46136</x:v>
      </x:c>
      <x:c r="G1447" s="78" t="n">
        <x:v>46142</x:v>
      </x:c>
      <x:c r="H1447" s="81" t="n">
        <x:v>0.19798989873223333</x:v>
      </x:c>
      <x:c r="I1447" s="81" t="n">
        <x:v>0.197989898732</x:v>
      </x:c>
      <x:c r="J1447" s="23" t="str">
        <x:v>total_b</x:v>
      </x:c>
      <x:c r="K1447" s="23" t="str">
        <x:v>score_date_current_price_nonprospective</x:v>
      </x:c>
      <x:c r="L1447" s="81" t="n">
        <x:v>284</x:v>
      </x:c>
      <x:c r="M1447" s="81" t="n">
        <x:v>56.012866865558635</x:v>
      </x:c>
      <x:c r="N1447" s="81" t="n">
        <x:v>-0.7050305386329062</x:v>
      </x:c>
      <x:c r="O1447" s="23" t="n">
        <x:v>42</x:v>
      </x:c>
      <x:c r="P1447" s="23" t="n">
        <x:v>10</x:v>
      </x:c>
      <x:c r="Q1447" s="78" t="n">
        <x:v>46139</x:v>
      </x:c>
      <x:c r="R1447" s="23" t="str">
        <x:v>True</x:v>
      </x:c>
      <x:c r="S1447" s="23" t="str">
        <x:v>True</x:v>
      </x:c>
      <x:c r="T1447" s="23" t="str">
        <x:v>True</x:v>
      </x:c>
    </x:row>
    <x:row r="1448">
      <x:c r="A1448" s="23" t="str">
        <x:v>active_label_common_panel</x:v>
      </x:c>
      <x:c r="B1448" s="23" t="n">
        <x:v>7</x:v>
      </x:c>
      <x:c r="C1448" s="23" t="str">
        <x:v>checkpoint:deepseek:deepseek-v4-pro</x:v>
      </x:c>
      <x:c r="D1448" s="23" t="str">
        <x:v>DeepSeek-V4-Pro</x:v>
      </x:c>
      <x:c r="E1448" s="23" t="str">
        <x:v>deepseek</x:v>
      </x:c>
      <x:c r="F1448" s="78" t="n">
        <x:v>46136</x:v>
      </x:c>
      <x:c r="G1448" s="78" t="n">
        <x:v>46142</x:v>
      </x:c>
      <x:c r="H1448" s="81" t="n">
        <x:v>0.6151828996322963</x:v>
      </x:c>
      <x:c r="I1448" s="81" t="n">
        <x:v>2.25175071808</x:v>
      </x:c>
      <x:c r="J1448" s="23" t="str">
        <x:v>active_b</x:v>
      </x:c>
      <x:c r="K1448" s="23" t="str">
        <x:v>date_historical_price</x:v>
      </x:c>
      <x:c r="L1448" s="81" t="n">
        <x:v>49</x:v>
      </x:c>
      <x:c r="M1448" s="81" t="n">
        <x:v>14.75276271054571</x:v>
      </x:c>
      <x:c r="N1448" s="81" t="n">
        <x:v>-0.5213227229283246</x:v>
      </x:c>
      <x:c r="O1448" s="23" t="n">
        <x:v>42</x:v>
      </x:c>
      <x:c r="P1448" s="23" t="n">
        <x:v>10</x:v>
      </x:c>
      <x:c r="Q1448" s="78" t="n">
        <x:v>46139</x:v>
      </x:c>
      <x:c r="R1448" s="23" t="str">
        <x:v>True</x:v>
      </x:c>
      <x:c r="S1448" s="23" t="str">
        <x:v>True</x:v>
      </x:c>
      <x:c r="T1448" s="23" t="str">
        <x:v>False</x:v>
      </x:c>
    </x:row>
    <x:row r="1449">
      <x:c r="A1449" s="23" t="str">
        <x:v>active_label_common_panel</x:v>
      </x:c>
      <x:c r="B1449" s="23" t="n">
        <x:v>7</x:v>
      </x:c>
      <x:c r="C1449" s="23" t="str">
        <x:v>checkpoint:deepseek:deepseek-v4-pro</x:v>
      </x:c>
      <x:c r="D1449" s="23" t="str">
        <x:v>DeepSeek-V4-Pro</x:v>
      </x:c>
      <x:c r="E1449" s="23" t="str">
        <x:v>deepseek</x:v>
      </x:c>
      <x:c r="F1449" s="78" t="n">
        <x:v>46136</x:v>
      </x:c>
      <x:c r="G1449" s="78" t="n">
        <x:v>46142</x:v>
      </x:c>
      <x:c r="H1449" s="81" t="n">
        <x:v>0.6151828996322963</x:v>
      </x:c>
      <x:c r="I1449" s="81" t="n">
        <x:v>2.25175071808</x:v>
      </x:c>
      <x:c r="J1449" s="23" t="str">
        <x:v>active_b</x:v>
      </x:c>
      <x:c r="K1449" s="23" t="str">
        <x:v>score_date</x:v>
      </x:c>
      <x:c r="L1449" s="81" t="n">
        <x:v>49</x:v>
      </x:c>
      <x:c r="M1449" s="81" t="n">
        <x:v>26.60601374026764</x:v>
      </x:c>
      <x:c r="N1449" s="81" t="n">
        <x:v>-0.26521626899792455</x:v>
      </x:c>
      <x:c r="O1449" s="23" t="n">
        <x:v>42</x:v>
      </x:c>
      <x:c r="P1449" s="23" t="n">
        <x:v>10</x:v>
      </x:c>
      <x:c r="Q1449" s="78" t="n">
        <x:v>46139</x:v>
      </x:c>
      <x:c r="R1449" s="23" t="str">
        <x:v>True</x:v>
      </x:c>
      <x:c r="S1449" s="23" t="str">
        <x:v>True</x:v>
      </x:c>
      <x:c r="T1449" s="23" t="str">
        <x:v>False</x:v>
      </x:c>
    </x:row>
    <x:row r="1450">
      <x:c r="A1450" s="23" t="str">
        <x:v>active_label_common_panel</x:v>
      </x:c>
      <x:c r="B1450" s="23" t="n">
        <x:v>7</x:v>
      </x:c>
      <x:c r="C1450" s="23" t="str">
        <x:v>checkpoint:deepseek:deepseek-v4-pro</x:v>
      </x:c>
      <x:c r="D1450" s="23" t="str">
        <x:v>DeepSeek-V4-Pro</x:v>
      </x:c>
      <x:c r="E1450" s="23" t="str">
        <x:v>deepseek</x:v>
      </x:c>
      <x:c r="F1450" s="78" t="n">
        <x:v>46136</x:v>
      </x:c>
      <x:c r="G1450" s="78" t="n">
        <x:v>46142</x:v>
      </x:c>
      <x:c r="H1450" s="81" t="n">
        <x:v>0.6151828996322963</x:v>
      </x:c>
      <x:c r="I1450" s="81" t="n">
        <x:v>2.25175071808</x:v>
      </x:c>
      <x:c r="J1450" s="23" t="str">
        <x:v>active_b</x:v>
      </x:c>
      <x:c r="K1450" s="23" t="str">
        <x:v>score_date_historical_price</x:v>
      </x:c>
      <x:c r="L1450" s="81" t="n">
        <x:v>49</x:v>
      </x:c>
      <x:c r="M1450" s="81" t="n">
        <x:v>15.598777819756322</x:v>
      </x:c>
      <x:c r="N1450" s="81" t="n">
        <x:v>-0.49710550775924417</x:v>
      </x:c>
      <x:c r="O1450" s="23" t="n">
        <x:v>42</x:v>
      </x:c>
      <x:c r="P1450" s="23" t="n">
        <x:v>10</x:v>
      </x:c>
      <x:c r="Q1450" s="78" t="n">
        <x:v>46139</x:v>
      </x:c>
      <x:c r="R1450" s="23" t="str">
        <x:v>True</x:v>
      </x:c>
      <x:c r="S1450" s="23" t="str">
        <x:v>True</x:v>
      </x:c>
      <x:c r="T1450" s="23" t="str">
        <x:v>False</x:v>
      </x:c>
    </x:row>
    <x:row r="1451">
      <x:c r="A1451" s="23" t="str">
        <x:v>active_label_common_panel</x:v>
      </x:c>
      <x:c r="B1451" s="23" t="n">
        <x:v>7</x:v>
      </x:c>
      <x:c r="C1451" s="23" t="str">
        <x:v>checkpoint:deepseek:deepseek-v4-pro</x:v>
      </x:c>
      <x:c r="D1451" s="23" t="str">
        <x:v>DeepSeek-V4-Pro</x:v>
      </x:c>
      <x:c r="E1451" s="23" t="str">
        <x:v>deepseek</x:v>
      </x:c>
      <x:c r="F1451" s="78" t="n">
        <x:v>46136</x:v>
      </x:c>
      <x:c r="G1451" s="78" t="n">
        <x:v>46142</x:v>
      </x:c>
      <x:c r="H1451" s="81" t="n">
        <x:v>0.6151828996322963</x:v>
      </x:c>
      <x:c r="I1451" s="81" t="n">
        <x:v>2.25175071808</x:v>
      </x:c>
      <x:c r="J1451" s="23" t="str">
        <x:v>active_b</x:v>
      </x:c>
      <x:c r="K1451" s="23" t="str">
        <x:v>score_date_current_price_nonprospective</x:v>
      </x:c>
      <x:c r="L1451" s="81" t="n">
        <x:v>49</x:v>
      </x:c>
      <x:c r="M1451" s="81" t="n">
        <x:v>33.46823904413773</x:v>
      </x:c>
      <x:c r="N1451" s="81" t="n">
        <x:v>-0.1655632177912343</x:v>
      </x:c>
      <x:c r="O1451" s="23" t="n">
        <x:v>42</x:v>
      </x:c>
      <x:c r="P1451" s="23" t="n">
        <x:v>10</x:v>
      </x:c>
      <x:c r="Q1451" s="78" t="n">
        <x:v>46139</x:v>
      </x:c>
      <x:c r="R1451" s="23" t="str">
        <x:v>True</x:v>
      </x:c>
      <x:c r="S1451" s="23" t="str">
        <x:v>True</x:v>
      </x:c>
      <x:c r="T1451" s="23" t="str">
        <x:v>True</x:v>
      </x:c>
    </x:row>
    <x:row r="1452">
      <x:c r="A1452" s="23" t="str">
        <x:v>active_label_common_panel</x:v>
      </x:c>
      <x:c r="B1452" s="23" t="n">
        <x:v>7</x:v>
      </x:c>
      <x:c r="C1452" s="23" t="str">
        <x:v>checkpoint:deepseek:deepseek-v4-pro</x:v>
      </x:c>
      <x:c r="D1452" s="23" t="str">
        <x:v>DeepSeek-V4-Pro</x:v>
      </x:c>
      <x:c r="E1452" s="23" t="str">
        <x:v>deepseek</x:v>
      </x:c>
      <x:c r="F1452" s="78" t="n">
        <x:v>46136</x:v>
      </x:c>
      <x:c r="G1452" s="78" t="n">
        <x:v>46142</x:v>
      </x:c>
      <x:c r="H1452" s="81" t="n">
        <x:v>0.6151828996322963</x:v>
      </x:c>
      <x:c r="I1452" s="81" t="n">
        <x:v>2.25175071808</x:v>
      </x:c>
      <x:c r="J1452" s="23" t="str">
        <x:v>total_b</x:v>
      </x:c>
      <x:c r="K1452" s="23" t="str">
        <x:v>date_historical_price</x:v>
      </x:c>
      <x:c r="L1452" s="81" t="n">
        <x:v>1600</x:v>
      </x:c>
      <x:c r="M1452" s="81" t="n">
        <x:v>192.0162812070813</x:v>
      </x:c>
      <x:c r="N1452" s="81" t="n">
        <x:v>-0.9207819282304233</x:v>
      </x:c>
      <x:c r="O1452" s="23" t="n">
        <x:v>42</x:v>
      </x:c>
      <x:c r="P1452" s="23" t="n">
        <x:v>10</x:v>
      </x:c>
      <x:c r="Q1452" s="78" t="n">
        <x:v>46139</x:v>
      </x:c>
      <x:c r="R1452" s="23" t="str">
        <x:v>True</x:v>
      </x:c>
      <x:c r="S1452" s="23" t="str">
        <x:v>True</x:v>
      </x:c>
      <x:c r="T1452" s="23" t="str">
        <x:v>False</x:v>
      </x:c>
    </x:row>
    <x:row r="1453">
      <x:c r="A1453" s="23" t="str">
        <x:v>active_label_common_panel</x:v>
      </x:c>
      <x:c r="B1453" s="23" t="n">
        <x:v>7</x:v>
      </x:c>
      <x:c r="C1453" s="23" t="str">
        <x:v>checkpoint:deepseek:deepseek-v4-pro</x:v>
      </x:c>
      <x:c r="D1453" s="23" t="str">
        <x:v>DeepSeek-V4-Pro</x:v>
      </x:c>
      <x:c r="E1453" s="23" t="str">
        <x:v>deepseek</x:v>
      </x:c>
      <x:c r="F1453" s="78" t="n">
        <x:v>46136</x:v>
      </x:c>
      <x:c r="G1453" s="78" t="n">
        <x:v>46142</x:v>
      </x:c>
      <x:c r="H1453" s="81" t="n">
        <x:v>0.6151828996322963</x:v>
      </x:c>
      <x:c r="I1453" s="81" t="n">
        <x:v>2.25175071808</x:v>
      </x:c>
      <x:c r="J1453" s="23" t="str">
        <x:v>total_b</x:v>
      </x:c>
      <x:c r="K1453" s="23" t="str">
        <x:v>score_date</x:v>
      </x:c>
      <x:c r="L1453" s="81" t="n">
        <x:v>1600</x:v>
      </x:c>
      <x:c r="M1453" s="81" t="n">
        <x:v>898.6174052449178</x:v>
      </x:c>
      <x:c r="N1453" s="81" t="n">
        <x:v>-0.2505451565041723</x:v>
      </x:c>
      <x:c r="O1453" s="23" t="n">
        <x:v>42</x:v>
      </x:c>
      <x:c r="P1453" s="23" t="n">
        <x:v>10</x:v>
      </x:c>
      <x:c r="Q1453" s="78" t="n">
        <x:v>46139</x:v>
      </x:c>
      <x:c r="R1453" s="23" t="str">
        <x:v>True</x:v>
      </x:c>
      <x:c r="S1453" s="23" t="str">
        <x:v>True</x:v>
      </x:c>
      <x:c r="T1453" s="23" t="str">
        <x:v>False</x:v>
      </x:c>
    </x:row>
    <x:row r="1454">
      <x:c r="A1454" s="23" t="str">
        <x:v>active_label_common_panel</x:v>
      </x:c>
      <x:c r="B1454" s="23" t="n">
        <x:v>7</x:v>
      </x:c>
      <x:c r="C1454" s="23" t="str">
        <x:v>checkpoint:deepseek:deepseek-v4-pro</x:v>
      </x:c>
      <x:c r="D1454" s="23" t="str">
        <x:v>DeepSeek-V4-Pro</x:v>
      </x:c>
      <x:c r="E1454" s="23" t="str">
        <x:v>deepseek</x:v>
      </x:c>
      <x:c r="F1454" s="78" t="n">
        <x:v>46136</x:v>
      </x:c>
      <x:c r="G1454" s="78" t="n">
        <x:v>46142</x:v>
      </x:c>
      <x:c r="H1454" s="81" t="n">
        <x:v>0.6151828996322963</x:v>
      </x:c>
      <x:c r="I1454" s="81" t="n">
        <x:v>2.25175071808</x:v>
      </x:c>
      <x:c r="J1454" s="23" t="str">
        <x:v>total_b</x:v>
      </x:c>
      <x:c r="K1454" s="23" t="str">
        <x:v>score_date_historical_price</x:v>
      </x:c>
      <x:c r="L1454" s="81" t="n">
        <x:v>1600</x:v>
      </x:c>
      <x:c r="M1454" s="81" t="n">
        <x:v>365.29970127638074</x:v>
      </x:c>
      <x:c r="N1454" s="81" t="n">
        <x:v>-0.6414706655879241</x:v>
      </x:c>
      <x:c r="O1454" s="23" t="n">
        <x:v>42</x:v>
      </x:c>
      <x:c r="P1454" s="23" t="n">
        <x:v>10</x:v>
      </x:c>
      <x:c r="Q1454" s="78" t="n">
        <x:v>46139</x:v>
      </x:c>
      <x:c r="R1454" s="23" t="str">
        <x:v>True</x:v>
      </x:c>
      <x:c r="S1454" s="23" t="str">
        <x:v>True</x:v>
      </x:c>
      <x:c r="T1454" s="23" t="str">
        <x:v>False</x:v>
      </x:c>
    </x:row>
    <x:row r="1455">
      <x:c r="A1455" s="23" t="str">
        <x:v>active_label_common_panel</x:v>
      </x:c>
      <x:c r="B1455" s="23" t="n">
        <x:v>7</x:v>
      </x:c>
      <x:c r="C1455" s="23" t="str">
        <x:v>checkpoint:deepseek:deepseek-v4-pro</x:v>
      </x:c>
      <x:c r="D1455" s="23" t="str">
        <x:v>DeepSeek-V4-Pro</x:v>
      </x:c>
      <x:c r="E1455" s="23" t="str">
        <x:v>deepseek</x:v>
      </x:c>
      <x:c r="F1455" s="78" t="n">
        <x:v>46136</x:v>
      </x:c>
      <x:c r="G1455" s="78" t="n">
        <x:v>46142</x:v>
      </x:c>
      <x:c r="H1455" s="81" t="n">
        <x:v>0.6151828996322963</x:v>
      </x:c>
      <x:c r="I1455" s="81" t="n">
        <x:v>2.25175071808</x:v>
      </x:c>
      <x:c r="J1455" s="23" t="str">
        <x:v>total_b</x:v>
      </x:c>
      <x:c r="K1455" s="23" t="str">
        <x:v>score_date_current_price_nonprospective</x:v>
      </x:c>
      <x:c r="L1455" s="81" t="n">
        <x:v>1600</x:v>
      </x:c>
      <x:c r="M1455" s="81" t="n">
        <x:v>1301.6913699639128</x:v>
      </x:c>
      <x:c r="N1455" s="81" t="n">
        <x:v>-0.08961195711063465</x:v>
      </x:c>
      <x:c r="O1455" s="23" t="n">
        <x:v>42</x:v>
      </x:c>
      <x:c r="P1455" s="23" t="n">
        <x:v>10</x:v>
      </x:c>
      <x:c r="Q1455" s="78" t="n">
        <x:v>46139</x:v>
      </x:c>
      <x:c r="R1455" s="23" t="str">
        <x:v>True</x:v>
      </x:c>
      <x:c r="S1455" s="23" t="str">
        <x:v>True</x:v>
      </x:c>
      <x:c r="T1455" s="23" t="str">
        <x:v>True</x:v>
      </x:c>
    </x:row>
    <x:row r="1456">
      <x:c r="A1456" s="23" t="str">
        <x:v>active_label_common_panel</x:v>
      </x:c>
      <x:c r="B1456" s="23" t="n">
        <x:v>7</x:v>
      </x:c>
      <x:c r="C1456" s="23" t="str">
        <x:v>checkpoint:epoch:tencent-hy3-preview</x:v>
      </x:c>
      <x:c r="D1456" s="23" t="str">
        <x:v>Tencent Hy3 preview</x:v>
      </x:c>
      <x:c r="E1456" s="23" t="str">
        <x:v>tencent</x:v>
      </x:c>
      <x:c r="F1456" s="78" t="n">
        <x:v>46135</x:v>
      </x:c>
      <x:c r="G1456" s="78" t="n">
        <x:v>46157</x:v>
      </x:c>
      <x:c r="H1456" s="81" t="n">
        <x:v>0.13099618315050252</x:v>
      </x:c>
      <x:c r="I1456" s="81" t="n">
        <x:v>0.115021737076</x:v>
      </x:c>
      <x:c r="J1456" s="23" t="str">
        <x:v>active_b</x:v>
      </x:c>
      <x:c r="K1456" s="23" t="str">
        <x:v>date_historical_price</x:v>
      </x:c>
      <x:c r="L1456" s="81" t="n">
        <x:v>21</x:v>
      </x:c>
      <x:c r="M1456" s="81" t="n">
        <x:v>4.92811570611809</x:v>
      </x:c>
      <x:c r="N1456" s="81" t="n">
        <x:v>-0.6295383987555749</x:v>
      </x:c>
      <x:c r="O1456" s="23" t="n">
        <x:v>51</x:v>
      </x:c>
      <x:c r="P1456" s="23" t="n">
        <x:v>11</x:v>
      </x:c>
      <x:c r="Q1456" s="78" t="n">
        <x:v>46142</x:v>
      </x:c>
      <x:c r="R1456" s="23" t="str">
        <x:v>True</x:v>
      </x:c>
      <x:c r="S1456" s="23" t="str">
        <x:v>True</x:v>
      </x:c>
      <x:c r="T1456" s="23" t="str">
        <x:v>False</x:v>
      </x:c>
    </x:row>
    <x:row r="1457">
      <x:c r="A1457" s="23" t="str">
        <x:v>active_label_common_panel</x:v>
      </x:c>
      <x:c r="B1457" s="23" t="n">
        <x:v>7</x:v>
      </x:c>
      <x:c r="C1457" s="23" t="str">
        <x:v>checkpoint:epoch:tencent-hy3-preview</x:v>
      </x:c>
      <x:c r="D1457" s="23" t="str">
        <x:v>Tencent Hy3 preview</x:v>
      </x:c>
      <x:c r="E1457" s="23" t="str">
        <x:v>tencent</x:v>
      </x:c>
      <x:c r="F1457" s="78" t="n">
        <x:v>46135</x:v>
      </x:c>
      <x:c r="G1457" s="78" t="n">
        <x:v>46157</x:v>
      </x:c>
      <x:c r="H1457" s="81" t="n">
        <x:v>0.13099618315050252</x:v>
      </x:c>
      <x:c r="I1457" s="81" t="n">
        <x:v>0.115021737076</x:v>
      </x:c>
      <x:c r="J1457" s="23" t="str">
        <x:v>active_b</x:v>
      </x:c>
      <x:c r="K1457" s="23" t="str">
        <x:v>score_date</x:v>
      </x:c>
      <x:c r="L1457" s="81" t="n">
        <x:v>21</x:v>
      </x:c>
      <x:c r="M1457" s="81" t="n">
        <x:v>13.34111000268659</x:v>
      </x:c>
      <x:c r="N1457" s="81" t="n">
        <x:v>-0.19702732962215272</x:v>
      </x:c>
      <x:c r="O1457" s="23" t="n">
        <x:v>51</x:v>
      </x:c>
      <x:c r="P1457" s="23" t="n">
        <x:v>11</x:v>
      </x:c>
      <x:c r="Q1457" s="78" t="n">
        <x:v>46142</x:v>
      </x:c>
      <x:c r="R1457" s="23" t="str">
        <x:v>True</x:v>
      </x:c>
      <x:c r="S1457" s="23" t="str">
        <x:v>True</x:v>
      </x:c>
      <x:c r="T1457" s="23" t="str">
        <x:v>False</x:v>
      </x:c>
    </x:row>
    <x:row r="1458">
      <x:c r="A1458" s="23" t="str">
        <x:v>active_label_common_panel</x:v>
      </x:c>
      <x:c r="B1458" s="23" t="n">
        <x:v>7</x:v>
      </x:c>
      <x:c r="C1458" s="23" t="str">
        <x:v>checkpoint:epoch:tencent-hy3-preview</x:v>
      </x:c>
      <x:c r="D1458" s="23" t="str">
        <x:v>Tencent Hy3 preview</x:v>
      </x:c>
      <x:c r="E1458" s="23" t="str">
        <x:v>tencent</x:v>
      </x:c>
      <x:c r="F1458" s="78" t="n">
        <x:v>46135</x:v>
      </x:c>
      <x:c r="G1458" s="78" t="n">
        <x:v>46157</x:v>
      </x:c>
      <x:c r="H1458" s="81" t="n">
        <x:v>0.13099618315050252</x:v>
      </x:c>
      <x:c r="I1458" s="81" t="n">
        <x:v>0.115021737076</x:v>
      </x:c>
      <x:c r="J1458" s="23" t="str">
        <x:v>active_b</x:v>
      </x:c>
      <x:c r="K1458" s="23" t="str">
        <x:v>score_date_historical_price</x:v>
      </x:c>
      <x:c r="L1458" s="81" t="n">
        <x:v>21</x:v>
      </x:c>
      <x:c r="M1458" s="81" t="n">
        <x:v>5.728140244644648</x:v>
      </x:c>
      <x:c r="N1458" s="81" t="n">
        <x:v>-0.5642056522760076</x:v>
      </x:c>
      <x:c r="O1458" s="23" t="n">
        <x:v>51</x:v>
      </x:c>
      <x:c r="P1458" s="23" t="n">
        <x:v>11</x:v>
      </x:c>
      <x:c r="Q1458" s="78" t="n">
        <x:v>46142</x:v>
      </x:c>
      <x:c r="R1458" s="23" t="str">
        <x:v>True</x:v>
      </x:c>
      <x:c r="S1458" s="23" t="str">
        <x:v>True</x:v>
      </x:c>
      <x:c r="T1458" s="23" t="str">
        <x:v>False</x:v>
      </x:c>
    </x:row>
    <x:row r="1459">
      <x:c r="A1459" s="23" t="str">
        <x:v>active_label_common_panel</x:v>
      </x:c>
      <x:c r="B1459" s="23" t="n">
        <x:v>7</x:v>
      </x:c>
      <x:c r="C1459" s="23" t="str">
        <x:v>checkpoint:epoch:tencent-hy3-preview</x:v>
      </x:c>
      <x:c r="D1459" s="23" t="str">
        <x:v>Tencent Hy3 preview</x:v>
      </x:c>
      <x:c r="E1459" s="23" t="str">
        <x:v>tencent</x:v>
      </x:c>
      <x:c r="F1459" s="78" t="n">
        <x:v>46135</x:v>
      </x:c>
      <x:c r="G1459" s="78" t="n">
        <x:v>46157</x:v>
      </x:c>
      <x:c r="H1459" s="81" t="n">
        <x:v>0.13099618315050252</x:v>
      </x:c>
      <x:c r="I1459" s="81" t="n">
        <x:v>0.115021737076</x:v>
      </x:c>
      <x:c r="J1459" s="23" t="str">
        <x:v>active_b</x:v>
      </x:c>
      <x:c r="K1459" s="23" t="str">
        <x:v>score_date_current_price_nonprospective</x:v>
      </x:c>
      <x:c r="L1459" s="81" t="n">
        <x:v>21</x:v>
      </x:c>
      <x:c r="M1459" s="81" t="n">
        <x:v>4.535487136596299</x:v>
      </x:c>
      <x:c r="N1459" s="81" t="n">
        <x:v>-0.6655953551847957</x:v>
      </x:c>
      <x:c r="O1459" s="23" t="n">
        <x:v>51</x:v>
      </x:c>
      <x:c r="P1459" s="23" t="n">
        <x:v>11</x:v>
      </x:c>
      <x:c r="Q1459" s="78" t="n">
        <x:v>46142</x:v>
      </x:c>
      <x:c r="R1459" s="23" t="str">
        <x:v>True</x:v>
      </x:c>
      <x:c r="S1459" s="23" t="str">
        <x:v>True</x:v>
      </x:c>
      <x:c r="T1459" s="23" t="str">
        <x:v>True</x:v>
      </x:c>
    </x:row>
    <x:row r="1460">
      <x:c r="A1460" s="23" t="str">
        <x:v>active_label_common_panel</x:v>
      </x:c>
      <x:c r="B1460" s="23" t="n">
        <x:v>7</x:v>
      </x:c>
      <x:c r="C1460" s="23" t="str">
        <x:v>checkpoint:epoch:tencent-hy3-preview</x:v>
      </x:c>
      <x:c r="D1460" s="23" t="str">
        <x:v>Tencent Hy3 preview</x:v>
      </x:c>
      <x:c r="E1460" s="23" t="str">
        <x:v>tencent</x:v>
      </x:c>
      <x:c r="F1460" s="78" t="n">
        <x:v>46135</x:v>
      </x:c>
      <x:c r="G1460" s="78" t="n">
        <x:v>46157</x:v>
      </x:c>
      <x:c r="H1460" s="81" t="n">
        <x:v>0.13099618315050252</x:v>
      </x:c>
      <x:c r="I1460" s="81" t="n">
        <x:v>0.115021737076</x:v>
      </x:c>
      <x:c r="J1460" s="23" t="str">
        <x:v>total_b</x:v>
      </x:c>
      <x:c r="K1460" s="23" t="str">
        <x:v>date_historical_price</x:v>
      </x:c>
      <x:c r="L1460" s="81" t="n">
        <x:v>295</x:v>
      </x:c>
      <x:c r="M1460" s="81" t="n">
        <x:v>20.858811697124143</x:v>
      </x:c>
      <x:c r="N1460" s="81" t="n">
        <x:v>-1.1505324524476506</x:v>
      </x:c>
      <x:c r="O1460" s="23" t="n">
        <x:v>51</x:v>
      </x:c>
      <x:c r="P1460" s="23" t="n">
        <x:v>11</x:v>
      </x:c>
      <x:c r="Q1460" s="78" t="n">
        <x:v>46142</x:v>
      </x:c>
      <x:c r="R1460" s="23" t="str">
        <x:v>True</x:v>
      </x:c>
      <x:c r="S1460" s="23" t="str">
        <x:v>True</x:v>
      </x:c>
      <x:c r="T1460" s="23" t="str">
        <x:v>False</x:v>
      </x:c>
    </x:row>
    <x:row r="1461">
      <x:c r="A1461" s="23" t="str">
        <x:v>active_label_common_panel</x:v>
      </x:c>
      <x:c r="B1461" s="23" t="n">
        <x:v>7</x:v>
      </x:c>
      <x:c r="C1461" s="23" t="str">
        <x:v>checkpoint:epoch:tencent-hy3-preview</x:v>
      </x:c>
      <x:c r="D1461" s="23" t="str">
        <x:v>Tencent Hy3 preview</x:v>
      </x:c>
      <x:c r="E1461" s="23" t="str">
        <x:v>tencent</x:v>
      </x:c>
      <x:c r="F1461" s="78" t="n">
        <x:v>46135</x:v>
      </x:c>
      <x:c r="G1461" s="78" t="n">
        <x:v>46157</x:v>
      </x:c>
      <x:c r="H1461" s="81" t="n">
        <x:v>0.13099618315050252</x:v>
      </x:c>
      <x:c r="I1461" s="81" t="n">
        <x:v>0.115021737076</x:v>
      </x:c>
      <x:c r="J1461" s="23" t="str">
        <x:v>total_b</x:v>
      </x:c>
      <x:c r="K1461" s="23" t="str">
        <x:v>score_date</x:v>
      </x:c>
      <x:c r="L1461" s="81" t="n">
        <x:v>295</x:v>
      </x:c>
      <x:c r="M1461" s="81" t="n">
        <x:v>167.6246050548413</x:v>
      </x:c>
      <x:c r="N1461" s="81" t="n">
        <x:v>-0.24548424837103644</x:v>
      </x:c>
      <x:c r="O1461" s="23" t="n">
        <x:v>51</x:v>
      </x:c>
      <x:c r="P1461" s="23" t="n">
        <x:v>11</x:v>
      </x:c>
      <x:c r="Q1461" s="78" t="n">
        <x:v>46142</x:v>
      </x:c>
      <x:c r="R1461" s="23" t="str">
        <x:v>True</x:v>
      </x:c>
      <x:c r="S1461" s="23" t="str">
        <x:v>True</x:v>
      </x:c>
      <x:c r="T1461" s="23" t="str">
        <x:v>False</x:v>
      </x:c>
    </x:row>
    <x:row r="1462">
      <x:c r="A1462" s="23" t="str">
        <x:v>active_label_common_panel</x:v>
      </x:c>
      <x:c r="B1462" s="23" t="n">
        <x:v>7</x:v>
      </x:c>
      <x:c r="C1462" s="23" t="str">
        <x:v>checkpoint:epoch:tencent-hy3-preview</x:v>
      </x:c>
      <x:c r="D1462" s="23" t="str">
        <x:v>Tencent Hy3 preview</x:v>
      </x:c>
      <x:c r="E1462" s="23" t="str">
        <x:v>tencent</x:v>
      </x:c>
      <x:c r="F1462" s="78" t="n">
        <x:v>46135</x:v>
      </x:c>
      <x:c r="G1462" s="78" t="n">
        <x:v>46157</x:v>
      </x:c>
      <x:c r="H1462" s="81" t="n">
        <x:v>0.13099618315050252</x:v>
      </x:c>
      <x:c r="I1462" s="81" t="n">
        <x:v>0.115021737076</x:v>
      </x:c>
      <x:c r="J1462" s="23" t="str">
        <x:v>total_b</x:v>
      </x:c>
      <x:c r="K1462" s="23" t="str">
        <x:v>score_date_historical_price</x:v>
      </x:c>
      <x:c r="L1462" s="81" t="n">
        <x:v>295</x:v>
      </x:c>
      <x:c r="M1462" s="81" t="n">
        <x:v>41.94643918567949</x:v>
      </x:c>
      <x:c r="N1462" s="81" t="n">
        <x:v>-0.8471269163115847</x:v>
      </x:c>
      <x:c r="O1462" s="23" t="n">
        <x:v>51</x:v>
      </x:c>
      <x:c r="P1462" s="23" t="n">
        <x:v>11</x:v>
      </x:c>
      <x:c r="Q1462" s="78" t="n">
        <x:v>46142</x:v>
      </x:c>
      <x:c r="R1462" s="23" t="str">
        <x:v>True</x:v>
      </x:c>
      <x:c r="S1462" s="23" t="str">
        <x:v>True</x:v>
      </x:c>
      <x:c r="T1462" s="23" t="str">
        <x:v>False</x:v>
      </x:c>
    </x:row>
    <x:row r="1463">
      <x:c r="A1463" s="23" t="str">
        <x:v>active_label_common_panel</x:v>
      </x:c>
      <x:c r="B1463" s="23" t="n">
        <x:v>7</x:v>
      </x:c>
      <x:c r="C1463" s="23" t="str">
        <x:v>checkpoint:epoch:tencent-hy3-preview</x:v>
      </x:c>
      <x:c r="D1463" s="23" t="str">
        <x:v>Tencent Hy3 preview</x:v>
      </x:c>
      <x:c r="E1463" s="23" t="str">
        <x:v>tencent</x:v>
      </x:c>
      <x:c r="F1463" s="78" t="n">
        <x:v>46135</x:v>
      </x:c>
      <x:c r="G1463" s="78" t="n">
        <x:v>46157</x:v>
      </x:c>
      <x:c r="H1463" s="81" t="n">
        <x:v>0.13099618315050252</x:v>
      </x:c>
      <x:c r="I1463" s="81" t="n">
        <x:v>0.115021737076</x:v>
      </x:c>
      <x:c r="J1463" s="23" t="str">
        <x:v>total_b</x:v>
      </x:c>
      <x:c r="K1463" s="23" t="str">
        <x:v>score_date_current_price_nonprospective</x:v>
      </x:c>
      <x:c r="L1463" s="81" t="n">
        <x:v>295</x:v>
      </x:c>
      <x:c r="M1463" s="81" t="n">
        <x:v>31.602472709265097</x:v>
      </x:c>
      <x:c r="N1463" s="81" t="n">
        <x:v>-0.9701009510187621</x:v>
      </x:c>
      <x:c r="O1463" s="23" t="n">
        <x:v>51</x:v>
      </x:c>
      <x:c r="P1463" s="23" t="n">
        <x:v>11</x:v>
      </x:c>
      <x:c r="Q1463" s="78" t="n">
        <x:v>46142</x:v>
      </x:c>
      <x:c r="R1463" s="23" t="str">
        <x:v>True</x:v>
      </x:c>
      <x:c r="S1463" s="23" t="str">
        <x:v>True</x:v>
      </x:c>
      <x:c r="T1463" s="23" t="str">
        <x:v>True</x:v>
      </x:c>
    </x:row>
    <x:row r="1464">
      <x:c r="A1464" s="23" t="str">
        <x:v>active_label_common_panel</x:v>
      </x:c>
      <x:c r="B1464" s="23" t="n">
        <x:v>7</x:v>
      </x:c>
      <x:c r="C1464" s="23" t="str">
        <x:v>checkpoint:epoch:nemotron-3-ultra</x:v>
      </x:c>
      <x:c r="D1464" s="23" t="str">
        <x:v>Nemotron 3 Ultra</x:v>
      </x:c>
      <x:c r="E1464" s="23" t="str">
        <x:v>nvidia</x:v>
      </x:c>
      <x:c r="F1464" s="78" t="n">
        <x:v>46177</x:v>
      </x:c>
      <x:c r="G1464" s="78" t="n">
        <x:v>46184</x:v>
      </x:c>
      <x:c r="H1464" s="81" t="n">
        <x:v>1.118033988749895</x:v>
      </x:c>
      <x:c r="I1464" s="81" t="n">
        <x:v>1.29877124297</x:v>
      </x:c>
      <x:c r="J1464" s="23" t="str">
        <x:v>active_b</x:v>
      </x:c>
      <x:c r="K1464" s="23" t="str">
        <x:v>date_historical_price</x:v>
      </x:c>
      <x:c r="L1464" s="81" t="n">
        <x:v>55</x:v>
      </x:c>
      <x:c r="M1464" s="81" t="n">
        <x:v>27.14639544922145</x:v>
      </x:c>
      <x:c r="N1464" s="81" t="n">
        <x:v>-0.3066505182006527</x:v>
      </x:c>
      <x:c r="O1464" s="23" t="n">
        <x:v>51</x:v>
      </x:c>
      <x:c r="P1464" s="23" t="n">
        <x:v>11</x:v>
      </x:c>
      <x:c r="Q1464" s="78" t="n">
        <x:v>46157</x:v>
      </x:c>
      <x:c r="R1464" s="23" t="str">
        <x:v>True</x:v>
      </x:c>
      <x:c r="S1464" s="23" t="str">
        <x:v>True</x:v>
      </x:c>
      <x:c r="T1464" s="23" t="str">
        <x:v>False</x:v>
      </x:c>
    </x:row>
    <x:row r="1465">
      <x:c r="A1465" s="23" t="str">
        <x:v>active_label_common_panel</x:v>
      </x:c>
      <x:c r="B1465" s="23" t="n">
        <x:v>7</x:v>
      </x:c>
      <x:c r="C1465" s="23" t="str">
        <x:v>checkpoint:epoch:nemotron-3-ultra</x:v>
      </x:c>
      <x:c r="D1465" s="23" t="str">
        <x:v>Nemotron 3 Ultra</x:v>
      </x:c>
      <x:c r="E1465" s="23" t="str">
        <x:v>nvidia</x:v>
      </x:c>
      <x:c r="F1465" s="78" t="n">
        <x:v>46177</x:v>
      </x:c>
      <x:c r="G1465" s="78" t="n">
        <x:v>46184</x:v>
      </x:c>
      <x:c r="H1465" s="81" t="n">
        <x:v>1.118033988749895</x:v>
      </x:c>
      <x:c r="I1465" s="81" t="n">
        <x:v>1.29877124297</x:v>
      </x:c>
      <x:c r="J1465" s="23" t="str">
        <x:v>active_b</x:v>
      </x:c>
      <x:c r="K1465" s="23" t="str">
        <x:v>score_date</x:v>
      </x:c>
      <x:c r="L1465" s="81" t="n">
        <x:v>55</x:v>
      </x:c>
      <x:c r="M1465" s="81" t="n">
        <x:v>17.34450054726578</x:v>
      </x:c>
      <x:c r="N1465" s="81" t="n">
        <x:v>-0.5012008910924397</x:v>
      </x:c>
      <x:c r="O1465" s="23" t="n">
        <x:v>51</x:v>
      </x:c>
      <x:c r="P1465" s="23" t="n">
        <x:v>11</x:v>
      </x:c>
      <x:c r="Q1465" s="78" t="n">
        <x:v>46157</x:v>
      </x:c>
      <x:c r="R1465" s="23" t="str">
        <x:v>True</x:v>
      </x:c>
      <x:c r="S1465" s="23" t="str">
        <x:v>True</x:v>
      </x:c>
      <x:c r="T1465" s="23" t="str">
        <x:v>False</x:v>
      </x:c>
    </x:row>
    <x:row r="1466">
      <x:c r="A1466" s="23" t="str">
        <x:v>active_label_common_panel</x:v>
      </x:c>
      <x:c r="B1466" s="23" t="n">
        <x:v>7</x:v>
      </x:c>
      <x:c r="C1466" s="23" t="str">
        <x:v>checkpoint:epoch:nemotron-3-ultra</x:v>
      </x:c>
      <x:c r="D1466" s="23" t="str">
        <x:v>Nemotron 3 Ultra</x:v>
      </x:c>
      <x:c r="E1466" s="23" t="str">
        <x:v>nvidia</x:v>
      </x:c>
      <x:c r="F1466" s="78" t="n">
        <x:v>46177</x:v>
      </x:c>
      <x:c r="G1466" s="78" t="n">
        <x:v>46184</x:v>
      </x:c>
      <x:c r="H1466" s="81" t="n">
        <x:v>1.118033988749895</x:v>
      </x:c>
      <x:c r="I1466" s="81" t="n">
        <x:v>1.29877124297</x:v>
      </x:c>
      <x:c r="J1466" s="23" t="str">
        <x:v>active_b</x:v>
      </x:c>
      <x:c r="K1466" s="23" t="str">
        <x:v>score_date_historical_price</x:v>
      </x:c>
      <x:c r="L1466" s="81" t="n">
        <x:v>55</x:v>
      </x:c>
      <x:c r="M1466" s="81" t="n">
        <x:v>25.99513446886185</x:v>
      </x:c>
      <x:c r="N1466" s="81" t="n">
        <x:v>-0.3254706211797853</x:v>
      </x:c>
      <x:c r="O1466" s="23" t="n">
        <x:v>51</x:v>
      </x:c>
      <x:c r="P1466" s="23" t="n">
        <x:v>11</x:v>
      </x:c>
      <x:c r="Q1466" s="78" t="n">
        <x:v>46157</x:v>
      </x:c>
      <x:c r="R1466" s="23" t="str">
        <x:v>True</x:v>
      </x:c>
      <x:c r="S1466" s="23" t="str">
        <x:v>True</x:v>
      </x:c>
      <x:c r="T1466" s="23" t="str">
        <x:v>False</x:v>
      </x:c>
    </x:row>
    <x:row r="1467">
      <x:c r="A1467" s="23" t="str">
        <x:v>active_label_common_panel</x:v>
      </x:c>
      <x:c r="B1467" s="23" t="n">
        <x:v>7</x:v>
      </x:c>
      <x:c r="C1467" s="23" t="str">
        <x:v>checkpoint:epoch:nemotron-3-ultra</x:v>
      </x:c>
      <x:c r="D1467" s="23" t="str">
        <x:v>Nemotron 3 Ultra</x:v>
      </x:c>
      <x:c r="E1467" s="23" t="str">
        <x:v>nvidia</x:v>
      </x:c>
      <x:c r="F1467" s="78" t="n">
        <x:v>46177</x:v>
      </x:c>
      <x:c r="G1467" s="78" t="n">
        <x:v>46184</x:v>
      </x:c>
      <x:c r="H1467" s="81" t="n">
        <x:v>1.118033988749895</x:v>
      </x:c>
      <x:c r="I1467" s="81" t="n">
        <x:v>1.29877124297</x:v>
      </x:c>
      <x:c r="J1467" s="23" t="str">
        <x:v>active_b</x:v>
      </x:c>
      <x:c r="K1467" s="23" t="str">
        <x:v>score_date_current_price_nonprospective</x:v>
      </x:c>
      <x:c r="L1467" s="81" t="n">
        <x:v>55</x:v>
      </x:c>
      <x:c r="M1467" s="81" t="n">
        <x:v>25.532675535926867</x:v>
      </x:c>
      <x:c r="N1467" s="81" t="n">
        <x:v>-0.33326636315037916</x:v>
      </x:c>
      <x:c r="O1467" s="23" t="n">
        <x:v>51</x:v>
      </x:c>
      <x:c r="P1467" s="23" t="n">
        <x:v>11</x:v>
      </x:c>
      <x:c r="Q1467" s="78" t="n">
        <x:v>46157</x:v>
      </x:c>
      <x:c r="R1467" s="23" t="str">
        <x:v>True</x:v>
      </x:c>
      <x:c r="S1467" s="23" t="str">
        <x:v>True</x:v>
      </x:c>
      <x:c r="T1467" s="23" t="str">
        <x:v>True</x:v>
      </x:c>
    </x:row>
    <x:row r="1468">
      <x:c r="A1468" s="23" t="str">
        <x:v>active_label_common_panel</x:v>
      </x:c>
      <x:c r="B1468" s="23" t="n">
        <x:v>7</x:v>
      </x:c>
      <x:c r="C1468" s="23" t="str">
        <x:v>checkpoint:epoch:nemotron-3-ultra</x:v>
      </x:c>
      <x:c r="D1468" s="23" t="str">
        <x:v>Nemotron 3 Ultra</x:v>
      </x:c>
      <x:c r="E1468" s="23" t="str">
        <x:v>nvidia</x:v>
      </x:c>
      <x:c r="F1468" s="78" t="n">
        <x:v>46177</x:v>
      </x:c>
      <x:c r="G1468" s="78" t="n">
        <x:v>46184</x:v>
      </x:c>
      <x:c r="H1468" s="81" t="n">
        <x:v>1.118033988749895</x:v>
      </x:c>
      <x:c r="I1468" s="81" t="n">
        <x:v>1.29877124297</x:v>
      </x:c>
      <x:c r="J1468" s="23" t="str">
        <x:v>total_b</x:v>
      </x:c>
      <x:c r="K1468" s="23" t="str">
        <x:v>date_historical_price</x:v>
      </x:c>
      <x:c r="L1468" s="81" t="n">
        <x:v>550</x:v>
      </x:c>
      <x:c r="M1468" s="81" t="n">
        <x:v>674.9419049712037</x:v>
      </x:c>
      <x:c r="N1468" s="81" t="n">
        <x:v>0.08890370343123864</x:v>
      </x:c>
      <x:c r="O1468" s="23" t="n">
        <x:v>51</x:v>
      </x:c>
      <x:c r="P1468" s="23" t="n">
        <x:v>11</x:v>
      </x:c>
      <x:c r="Q1468" s="78" t="n">
        <x:v>46157</x:v>
      </x:c>
      <x:c r="R1468" s="23" t="str">
        <x:v>True</x:v>
      </x:c>
      <x:c r="S1468" s="23" t="str">
        <x:v>True</x:v>
      </x:c>
      <x:c r="T1468" s="23" t="str">
        <x:v>False</x:v>
      </x:c>
    </x:row>
    <x:row r="1469">
      <x:c r="A1469" s="23" t="str">
        <x:v>active_label_common_panel</x:v>
      </x:c>
      <x:c r="B1469" s="23" t="n">
        <x:v>7</x:v>
      </x:c>
      <x:c r="C1469" s="23" t="str">
        <x:v>checkpoint:epoch:nemotron-3-ultra</x:v>
      </x:c>
      <x:c r="D1469" s="23" t="str">
        <x:v>Nemotron 3 Ultra</x:v>
      </x:c>
      <x:c r="E1469" s="23" t="str">
        <x:v>nvidia</x:v>
      </x:c>
      <x:c r="F1469" s="78" t="n">
        <x:v>46177</x:v>
      </x:c>
      <x:c r="G1469" s="78" t="n">
        <x:v>46184</x:v>
      </x:c>
      <x:c r="H1469" s="81" t="n">
        <x:v>1.118033988749895</x:v>
      </x:c>
      <x:c r="I1469" s="81" t="n">
        <x:v>1.29877124297</x:v>
      </x:c>
      <x:c r="J1469" s="23" t="str">
        <x:v>total_b</x:v>
      </x:c>
      <x:c r="K1469" s="23" t="str">
        <x:v>score_date</x:v>
      </x:c>
      <x:c r="L1469" s="81" t="n">
        <x:v>550</x:v>
      </x:c>
      <x:c r="M1469" s="81" t="n">
        <x:v>249.74773954012645</x:v>
      </x:c>
      <x:c r="N1469" s="81" t="n">
        <x:v>-0.3428611233657628</x:v>
      </x:c>
      <x:c r="O1469" s="23" t="n">
        <x:v>51</x:v>
      </x:c>
      <x:c r="P1469" s="23" t="n">
        <x:v>11</x:v>
      </x:c>
      <x:c r="Q1469" s="78" t="n">
        <x:v>46157</x:v>
      </x:c>
      <x:c r="R1469" s="23" t="str">
        <x:v>True</x:v>
      </x:c>
      <x:c r="S1469" s="23" t="str">
        <x:v>True</x:v>
      </x:c>
      <x:c r="T1469" s="23" t="str">
        <x:v>False</x:v>
      </x:c>
    </x:row>
    <x:row r="1470">
      <x:c r="A1470" s="23" t="str">
        <x:v>active_label_common_panel</x:v>
      </x:c>
      <x:c r="B1470" s="23" t="n">
        <x:v>7</x:v>
      </x:c>
      <x:c r="C1470" s="23" t="str">
        <x:v>checkpoint:epoch:nemotron-3-ultra</x:v>
      </x:c>
      <x:c r="D1470" s="23" t="str">
        <x:v>Nemotron 3 Ultra</x:v>
      </x:c>
      <x:c r="E1470" s="23" t="str">
        <x:v>nvidia</x:v>
      </x:c>
      <x:c r="F1470" s="78" t="n">
        <x:v>46177</x:v>
      </x:c>
      <x:c r="G1470" s="78" t="n">
        <x:v>46184</x:v>
      </x:c>
      <x:c r="H1470" s="81" t="n">
        <x:v>1.118033988749895</x:v>
      </x:c>
      <x:c r="I1470" s="81" t="n">
        <x:v>1.29877124297</x:v>
      </x:c>
      <x:c r="J1470" s="23" t="str">
        <x:v>total_b</x:v>
      </x:c>
      <x:c r="K1470" s="23" t="str">
        <x:v>score_date_historical_price</x:v>
      </x:c>
      <x:c r="L1470" s="81" t="n">
        <x:v>550</x:v>
      </x:c>
      <x:c r="M1470" s="81" t="n">
        <x:v>494.4509297467568</x:v>
      </x:c>
      <x:c r="N1470" s="81" t="n">
        <x:v>-0.046239491635147366</x:v>
      </x:c>
      <x:c r="O1470" s="23" t="n">
        <x:v>51</x:v>
      </x:c>
      <x:c r="P1470" s="23" t="n">
        <x:v>11</x:v>
      </x:c>
      <x:c r="Q1470" s="78" t="n">
        <x:v>46157</x:v>
      </x:c>
      <x:c r="R1470" s="23" t="str">
        <x:v>True</x:v>
      </x:c>
      <x:c r="S1470" s="23" t="str">
        <x:v>True</x:v>
      </x:c>
      <x:c r="T1470" s="23" t="str">
        <x:v>False</x:v>
      </x:c>
    </x:row>
    <x:row r="1471">
      <x:c r="A1471" s="23" t="str">
        <x:v>active_label_common_panel</x:v>
      </x:c>
      <x:c r="B1471" s="23" t="n">
        <x:v>7</x:v>
      </x:c>
      <x:c r="C1471" s="23" t="str">
        <x:v>checkpoint:epoch:nemotron-3-ultra</x:v>
      </x:c>
      <x:c r="D1471" s="23" t="str">
        <x:v>Nemotron 3 Ultra</x:v>
      </x:c>
      <x:c r="E1471" s="23" t="str">
        <x:v>nvidia</x:v>
      </x:c>
      <x:c r="F1471" s="78" t="n">
        <x:v>46177</x:v>
      </x:c>
      <x:c r="G1471" s="78" t="n">
        <x:v>46184</x:v>
      </x:c>
      <x:c r="H1471" s="81" t="n">
        <x:v>1.118033988749895</x:v>
      </x:c>
      <x:c r="I1471" s="81" t="n">
        <x:v>1.29877124297</x:v>
      </x:c>
      <x:c r="J1471" s="23" t="str">
        <x:v>total_b</x:v>
      </x:c>
      <x:c r="K1471" s="23" t="str">
        <x:v>score_date_current_price_nonprospective</x:v>
      </x:c>
      <x:c r="L1471" s="81" t="n">
        <x:v>550</x:v>
      </x:c>
      <x:c r="M1471" s="81" t="n">
        <x:v>496.2418431109712</x:v>
      </x:c>
      <x:c r="N1471" s="81" t="n">
        <x:v>-0.044669308304450865</x:v>
      </x:c>
      <x:c r="O1471" s="23" t="n">
        <x:v>51</x:v>
      </x:c>
      <x:c r="P1471" s="23" t="n">
        <x:v>11</x:v>
      </x:c>
      <x:c r="Q1471" s="78" t="n">
        <x:v>46157</x:v>
      </x:c>
      <x:c r="R1471" s="23" t="str">
        <x:v>True</x:v>
      </x:c>
      <x:c r="S1471" s="23" t="str">
        <x:v>True</x:v>
      </x:c>
      <x:c r="T1471" s="23" t="str">
        <x:v>True</x:v>
      </x:c>
    </x:row>
    <x:row r="1472">
      <x:c r="A1472" s="23" t="str">
        <x:v>active_label_common_panel</x:v>
      </x:c>
      <x:c r="B1472" s="23" t="n">
        <x:v>7</x:v>
      </x:c>
      <x:c r="C1472" s="23" t="str">
        <x:v>checkpoint:moonshot:kimi-k2-7-code</x:v>
      </x:c>
      <x:c r="D1472" s="23" t="str">
        <x:v>Kimi K2.7 Code</x:v>
      </x:c>
      <x:c r="E1472" s="23" t="str">
        <x:v>kimi</x:v>
      </x:c>
      <x:c r="F1472" s="78" t="n">
        <x:v>46185</x:v>
      </x:c>
      <x:c r="G1472" s="78" t="n">
        <x:v>46191</x:v>
      </x:c>
      <x:c r="H1472" s="81" t="n">
        <x:v>1.620185174601965</x:v>
      </x:c>
      <x:c r="I1472" s="81" t="n">
        <x:v>1.91037169158</x:v>
      </x:c>
      <x:c r="J1472" s="23" t="str">
        <x:v>active_b</x:v>
      </x:c>
      <x:c r="K1472" s="23" t="str">
        <x:v>date_historical_price</x:v>
      </x:c>
      <x:c r="L1472" s="81" t="n">
        <x:v>32.6</x:v>
      </x:c>
      <x:c r="M1472" s="81" t="n">
        <x:v>43.55600443210463</x:v>
      </x:c>
      <x:c r="N1472" s="81" t="n">
        <x:v>0.1258304332591988</x:v>
      </x:c>
      <x:c r="O1472" s="23" t="n">
        <x:v>49</x:v>
      </x:c>
      <x:c r="P1472" s="23" t="n">
        <x:v>11</x:v>
      </x:c>
      <x:c r="Q1472" s="78" t="n">
        <x:v>46184</x:v>
      </x:c>
      <x:c r="R1472" s="23" t="str">
        <x:v>True</x:v>
      </x:c>
      <x:c r="S1472" s="23" t="str">
        <x:v>True</x:v>
      </x:c>
      <x:c r="T1472" s="23" t="str">
        <x:v>False</x:v>
      </x:c>
    </x:row>
    <x:row r="1473">
      <x:c r="A1473" s="23" t="str">
        <x:v>active_label_common_panel</x:v>
      </x:c>
      <x:c r="B1473" s="23" t="n">
        <x:v>7</x:v>
      </x:c>
      <x:c r="C1473" s="23" t="str">
        <x:v>checkpoint:moonshot:kimi-k2-7-code</x:v>
      </x:c>
      <x:c r="D1473" s="23" t="str">
        <x:v>Kimi K2.7 Code</x:v>
      </x:c>
      <x:c r="E1473" s="23" t="str">
        <x:v>kimi</x:v>
      </x:c>
      <x:c r="F1473" s="78" t="n">
        <x:v>46185</x:v>
      </x:c>
      <x:c r="G1473" s="78" t="n">
        <x:v>46191</x:v>
      </x:c>
      <x:c r="H1473" s="81" t="n">
        <x:v>1.620185174601965</x:v>
      </x:c>
      <x:c r="I1473" s="81" t="n">
        <x:v>1.91037169158</x:v>
      </x:c>
      <x:c r="J1473" s="23" t="str">
        <x:v>active_b</x:v>
      </x:c>
      <x:c r="K1473" s="23" t="str">
        <x:v>score_date</x:v>
      </x:c>
      <x:c r="L1473" s="81" t="n">
        <x:v>32.6</x:v>
      </x:c>
      <x:c r="M1473" s="81" t="n">
        <x:v>26.093594176573898</x:v>
      </x:c>
      <x:c r="N1473" s="81" t="n">
        <x:v>-0.0966836963780123</x:v>
      </x:c>
      <x:c r="O1473" s="23" t="n">
        <x:v>49</x:v>
      </x:c>
      <x:c r="P1473" s="23" t="n">
        <x:v>11</x:v>
      </x:c>
      <x:c r="Q1473" s="78" t="n">
        <x:v>46184</x:v>
      </x:c>
      <x:c r="R1473" s="23" t="str">
        <x:v>True</x:v>
      </x:c>
      <x:c r="S1473" s="23" t="str">
        <x:v>True</x:v>
      </x:c>
      <x:c r="T1473" s="23" t="str">
        <x:v>False</x:v>
      </x:c>
    </x:row>
    <x:row r="1474">
      <x:c r="A1474" s="23" t="str">
        <x:v>active_label_common_panel</x:v>
      </x:c>
      <x:c r="B1474" s="23" t="n">
        <x:v>7</x:v>
      </x:c>
      <x:c r="C1474" s="23" t="str">
        <x:v>checkpoint:moonshot:kimi-k2-7-code</x:v>
      </x:c>
      <x:c r="D1474" s="23" t="str">
        <x:v>Kimi K2.7 Code</x:v>
      </x:c>
      <x:c r="E1474" s="23" t="str">
        <x:v>kimi</x:v>
      </x:c>
      <x:c r="F1474" s="78" t="n">
        <x:v>46185</x:v>
      </x:c>
      <x:c r="G1474" s="78" t="n">
        <x:v>46191</x:v>
      </x:c>
      <x:c r="H1474" s="81" t="n">
        <x:v>1.620185174601965</x:v>
      </x:c>
      <x:c r="I1474" s="81" t="n">
        <x:v>1.91037169158</x:v>
      </x:c>
      <x:c r="J1474" s="23" t="str">
        <x:v>active_b</x:v>
      </x:c>
      <x:c r="K1474" s="23" t="str">
        <x:v>score_date_historical_price</x:v>
      </x:c>
      <x:c r="L1474" s="81" t="n">
        <x:v>32.6</x:v>
      </x:c>
      <x:c r="M1474" s="81" t="n">
        <x:v>45.022055294479166</x:v>
      </x:c>
      <x:c r="N1474" s="81" t="n">
        <x:v>0.14020771695543913</x:v>
      </x:c>
      <x:c r="O1474" s="23" t="n">
        <x:v>49</x:v>
      </x:c>
      <x:c r="P1474" s="23" t="n">
        <x:v>11</x:v>
      </x:c>
      <x:c r="Q1474" s="78" t="n">
        <x:v>46184</x:v>
      </x:c>
      <x:c r="R1474" s="23" t="str">
        <x:v>True</x:v>
      </x:c>
      <x:c r="S1474" s="23" t="str">
        <x:v>True</x:v>
      </x:c>
      <x:c r="T1474" s="23" t="str">
        <x:v>False</x:v>
      </x:c>
    </x:row>
    <x:row r="1475">
      <x:c r="A1475" s="23" t="str">
        <x:v>active_label_common_panel</x:v>
      </x:c>
      <x:c r="B1475" s="23" t="n">
        <x:v>7</x:v>
      </x:c>
      <x:c r="C1475" s="23" t="str">
        <x:v>checkpoint:moonshot:kimi-k2-7-code</x:v>
      </x:c>
      <x:c r="D1475" s="23" t="str">
        <x:v>Kimi K2.7 Code</x:v>
      </x:c>
      <x:c r="E1475" s="23" t="str">
        <x:v>kimi</x:v>
      </x:c>
      <x:c r="F1475" s="78" t="n">
        <x:v>46185</x:v>
      </x:c>
      <x:c r="G1475" s="78" t="n">
        <x:v>46191</x:v>
      </x:c>
      <x:c r="H1475" s="81" t="n">
        <x:v>1.620185174601965</x:v>
      </x:c>
      <x:c r="I1475" s="81" t="n">
        <x:v>1.91037169158</x:v>
      </x:c>
      <x:c r="J1475" s="23" t="str">
        <x:v>active_b</x:v>
      </x:c>
      <x:c r="K1475" s="23" t="str">
        <x:v>score_date_current_price_nonprospective</x:v>
      </x:c>
      <x:c r="L1475" s="81" t="n">
        <x:v>32.6</x:v>
      </x:c>
      <x:c r="M1475" s="81" t="n">
        <x:v>40.71971210081179</x:v>
      </x:c>
      <x:c r="N1475" s="81" t="n">
        <x:v>0.09658709869419185</x:v>
      </x:c>
      <x:c r="O1475" s="23" t="n">
        <x:v>49</x:v>
      </x:c>
      <x:c r="P1475" s="23" t="n">
        <x:v>11</x:v>
      </x:c>
      <x:c r="Q1475" s="78" t="n">
        <x:v>46184</x:v>
      </x:c>
      <x:c r="R1475" s="23" t="str">
        <x:v>True</x:v>
      </x:c>
      <x:c r="S1475" s="23" t="str">
        <x:v>True</x:v>
      </x:c>
      <x:c r="T1475" s="23" t="str">
        <x:v>True</x:v>
      </x:c>
    </x:row>
    <x:row r="1476">
      <x:c r="A1476" s="23" t="str">
        <x:v>active_label_common_panel</x:v>
      </x:c>
      <x:c r="B1476" s="23" t="n">
        <x:v>7</x:v>
      </x:c>
      <x:c r="C1476" s="23" t="str">
        <x:v>checkpoint:moonshot:kimi-k2-7-code</x:v>
      </x:c>
      <x:c r="D1476" s="23" t="str">
        <x:v>Kimi K2.7 Code</x:v>
      </x:c>
      <x:c r="E1476" s="23" t="str">
        <x:v>kimi</x:v>
      </x:c>
      <x:c r="F1476" s="78" t="n">
        <x:v>46185</x:v>
      </x:c>
      <x:c r="G1476" s="78" t="n">
        <x:v>46191</x:v>
      </x:c>
      <x:c r="H1476" s="81" t="n">
        <x:v>1.620185174601965</x:v>
      </x:c>
      <x:c r="I1476" s="81" t="n">
        <x:v>1.91037169158</x:v>
      </x:c>
      <x:c r="J1476" s="23" t="str">
        <x:v>total_b</x:v>
      </x:c>
      <x:c r="K1476" s="23" t="str">
        <x:v>date_historical_price</x:v>
      </x:c>
      <x:c r="L1476" s="81" t="n">
        <x:v>1040</x:v>
      </x:c>
      <x:c r="M1476" s="81" t="n">
        <x:v>1003.0968331789882</x:v>
      </x:c>
      <x:c r="N1476" s="81" t="n">
        <x:v>-0.015690479971878085</x:v>
      </x:c>
      <x:c r="O1476" s="23" t="n">
        <x:v>49</x:v>
      </x:c>
      <x:c r="P1476" s="23" t="n">
        <x:v>11</x:v>
      </x:c>
      <x:c r="Q1476" s="78" t="n">
        <x:v>46184</x:v>
      </x:c>
      <x:c r="R1476" s="23" t="str">
        <x:v>True</x:v>
      </x:c>
      <x:c r="S1476" s="23" t="str">
        <x:v>True</x:v>
      </x:c>
      <x:c r="T1476" s="23" t="str">
        <x:v>False</x:v>
      </x:c>
    </x:row>
    <x:row r="1477">
      <x:c r="A1477" s="23" t="str">
        <x:v>active_label_common_panel</x:v>
      </x:c>
      <x:c r="B1477" s="23" t="n">
        <x:v>7</x:v>
      </x:c>
      <x:c r="C1477" s="23" t="str">
        <x:v>checkpoint:moonshot:kimi-k2-7-code</x:v>
      </x:c>
      <x:c r="D1477" s="23" t="str">
        <x:v>Kimi K2.7 Code</x:v>
      </x:c>
      <x:c r="E1477" s="23" t="str">
        <x:v>kimi</x:v>
      </x:c>
      <x:c r="F1477" s="78" t="n">
        <x:v>46185</x:v>
      </x:c>
      <x:c r="G1477" s="78" t="n">
        <x:v>46191</x:v>
      </x:c>
      <x:c r="H1477" s="81" t="n">
        <x:v>1.620185174601965</x:v>
      </x:c>
      <x:c r="I1477" s="81" t="n">
        <x:v>1.91037169158</x:v>
      </x:c>
      <x:c r="J1477" s="23" t="str">
        <x:v>total_b</x:v>
      </x:c>
      <x:c r="K1477" s="23" t="str">
        <x:v>score_date</x:v>
      </x:c>
      <x:c r="L1477" s="81" t="n">
        <x:v>1040</x:v>
      </x:c>
      <x:c r="M1477" s="81" t="n">
        <x:v>536.9980090509537</x:v>
      </x:c>
      <x:c r="N1477" s="81" t="n">
        <x:v>-0.2870606637664267</x:v>
      </x:c>
      <x:c r="O1477" s="23" t="n">
        <x:v>49</x:v>
      </x:c>
      <x:c r="P1477" s="23" t="n">
        <x:v>11</x:v>
      </x:c>
      <x:c r="Q1477" s="78" t="n">
        <x:v>46184</x:v>
      </x:c>
      <x:c r="R1477" s="23" t="str">
        <x:v>True</x:v>
      </x:c>
      <x:c r="S1477" s="23" t="str">
        <x:v>True</x:v>
      </x:c>
      <x:c r="T1477" s="23" t="str">
        <x:v>False</x:v>
      </x:c>
    </x:row>
    <x:row r="1478">
      <x:c r="A1478" s="23" t="str">
        <x:v>active_label_common_panel</x:v>
      </x:c>
      <x:c r="B1478" s="23" t="n">
        <x:v>7</x:v>
      </x:c>
      <x:c r="C1478" s="23" t="str">
        <x:v>checkpoint:moonshot:kimi-k2-7-code</x:v>
      </x:c>
      <x:c r="D1478" s="23" t="str">
        <x:v>Kimi K2.7 Code</x:v>
      </x:c>
      <x:c r="E1478" s="23" t="str">
        <x:v>kimi</x:v>
      </x:c>
      <x:c r="F1478" s="78" t="n">
        <x:v>46185</x:v>
      </x:c>
      <x:c r="G1478" s="78" t="n">
        <x:v>46191</x:v>
      </x:c>
      <x:c r="H1478" s="81" t="n">
        <x:v>1.620185174601965</x:v>
      </x:c>
      <x:c r="I1478" s="81" t="n">
        <x:v>1.91037169158</x:v>
      </x:c>
      <x:c r="J1478" s="23" t="str">
        <x:v>total_b</x:v>
      </x:c>
      <x:c r="K1478" s="23" t="str">
        <x:v>score_date_historical_price</x:v>
      </x:c>
      <x:c r="L1478" s="81" t="n">
        <x:v>1040</x:v>
      </x:c>
      <x:c r="M1478" s="81" t="n">
        <x:v>1150.472445847196</x:v>
      </x:c>
      <x:c r="N1478" s="81" t="n">
        <x:v>0.043842882350108546</x:v>
      </x:c>
      <x:c r="O1478" s="23" t="n">
        <x:v>49</x:v>
      </x:c>
      <x:c r="P1478" s="23" t="n">
        <x:v>11</x:v>
      </x:c>
      <x:c r="Q1478" s="78" t="n">
        <x:v>46184</x:v>
      </x:c>
      <x:c r="R1478" s="23" t="str">
        <x:v>True</x:v>
      </x:c>
      <x:c r="S1478" s="23" t="str">
        <x:v>True</x:v>
      </x:c>
      <x:c r="T1478" s="23" t="str">
        <x:v>False</x:v>
      </x:c>
    </x:row>
    <x:row r="1479">
      <x:c r="A1479" s="23" t="str">
        <x:v>active_label_common_panel</x:v>
      </x:c>
      <x:c r="B1479" s="23" t="n">
        <x:v>7</x:v>
      </x:c>
      <x:c r="C1479" s="23" t="str">
        <x:v>checkpoint:moonshot:kimi-k2-7-code</x:v>
      </x:c>
      <x:c r="D1479" s="23" t="str">
        <x:v>Kimi K2.7 Code</x:v>
      </x:c>
      <x:c r="E1479" s="23" t="str">
        <x:v>kimi</x:v>
      </x:c>
      <x:c r="F1479" s="78" t="n">
        <x:v>46185</x:v>
      </x:c>
      <x:c r="G1479" s="78" t="n">
        <x:v>46191</x:v>
      </x:c>
      <x:c r="H1479" s="81" t="n">
        <x:v>1.620185174601965</x:v>
      </x:c>
      <x:c r="I1479" s="81" t="n">
        <x:v>1.91037169158</x:v>
      </x:c>
      <x:c r="J1479" s="23" t="str">
        <x:v>total_b</x:v>
      </x:c>
      <x:c r="K1479" s="23" t="str">
        <x:v>score_date_current_price_nonprospective</x:v>
      </x:c>
      <x:c r="L1479" s="81" t="n">
        <x:v>1040</x:v>
      </x:c>
      <x:c r="M1479" s="81" t="n">
        <x:v>1004.566227373039</x:v>
      </x:c>
      <x:c r="N1479" s="81" t="n">
        <x:v>-0.015054765825713709</x:v>
      </x:c>
      <x:c r="O1479" s="23" t="n">
        <x:v>49</x:v>
      </x:c>
      <x:c r="P1479" s="23" t="n">
        <x:v>11</x:v>
      </x:c>
      <x:c r="Q1479" s="78" t="n">
        <x:v>46184</x:v>
      </x:c>
      <x:c r="R1479" s="23" t="str">
        <x:v>True</x:v>
      </x:c>
      <x:c r="S1479" s="23" t="str">
        <x:v>True</x:v>
      </x:c>
      <x:c r="T1479" s="23" t="str">
        <x:v>True</x:v>
      </x:c>
    </x:row>
    <x:row r="1480">
      <x:c r="A1480" s="23" t="str">
        <x:v>active_label_common_panel</x:v>
      </x:c>
      <x:c r="B1480" s="23" t="n">
        <x:v>7</x:v>
      </x:c>
      <x:c r="C1480" s="23" t="str">
        <x:v>checkpoint:z-ai-zhipu-ai:glm-5-2</x:v>
      </x:c>
      <x:c r="D1480" s="23" t="str">
        <x:v>GLM-5.2</x:v>
      </x:c>
      <x:c r="E1480" s="23" t="str">
        <x:v>zai</x:v>
      </x:c>
      <x:c r="F1480" s="78" t="n">
        <x:v>46189</x:v>
      </x:c>
      <x:c r="G1480" s="78" t="n">
        <x:v>46196</x:v>
      </x:c>
      <x:c r="H1480" s="81" t="n">
        <x:v>2.2181073012818833</x:v>
      </x:c>
      <x:c r="I1480" s="81" t="n">
        <x:v>2.23374125628</x:v>
      </x:c>
      <x:c r="J1480" s="23" t="str">
        <x:v>active_b</x:v>
      </x:c>
      <x:c r="K1480" s="23" t="str">
        <x:v>date_historical_price</x:v>
      </x:c>
      <x:c r="L1480" s="81" t="n">
        <x:v>40</x:v>
      </x:c>
      <x:c r="M1480" s="81" t="n">
        <x:v>50.59214773529459</x:v>
      </x:c>
      <x:c r="N1480" s="81" t="n">
        <x:v>0.10202312511931282</x:v>
      </x:c>
      <x:c r="O1480" s="23" t="n">
        <x:v>47</x:v>
      </x:c>
      <x:c r="P1480" s="23" t="n">
        <x:v>11</x:v>
      </x:c>
      <x:c r="Q1480" s="78" t="n">
        <x:v>46191</x:v>
      </x:c>
      <x:c r="R1480" s="23" t="str">
        <x:v>True</x:v>
      </x:c>
      <x:c r="S1480" s="23" t="str">
        <x:v>True</x:v>
      </x:c>
      <x:c r="T1480" s="23" t="str">
        <x:v>False</x:v>
      </x:c>
    </x:row>
    <x:row r="1481">
      <x:c r="A1481" s="23" t="str">
        <x:v>active_label_common_panel</x:v>
      </x:c>
      <x:c r="B1481" s="23" t="n">
        <x:v>7</x:v>
      </x:c>
      <x:c r="C1481" s="23" t="str">
        <x:v>checkpoint:z-ai-zhipu-ai:glm-5-2</x:v>
      </x:c>
      <x:c r="D1481" s="23" t="str">
        <x:v>GLM-5.2</x:v>
      </x:c>
      <x:c r="E1481" s="23" t="str">
        <x:v>zai</x:v>
      </x:c>
      <x:c r="F1481" s="78" t="n">
        <x:v>46189</x:v>
      </x:c>
      <x:c r="G1481" s="78" t="n">
        <x:v>46196</x:v>
      </x:c>
      <x:c r="H1481" s="81" t="n">
        <x:v>2.2181073012818833</x:v>
      </x:c>
      <x:c r="I1481" s="81" t="n">
        <x:v>2.23374125628</x:v>
      </x:c>
      <x:c r="J1481" s="23" t="str">
        <x:v>active_b</x:v>
      </x:c>
      <x:c r="K1481" s="23" t="str">
        <x:v>score_date</x:v>
      </x:c>
      <x:c r="L1481" s="81" t="n">
        <x:v>40</x:v>
      </x:c>
      <x:c r="M1481" s="81" t="n">
        <x:v>48.35280348569983</x:v>
      </x:c>
      <x:c r="N1481" s="81" t="n">
        <x:v>0.08236166812668444</x:v>
      </x:c>
      <x:c r="O1481" s="23" t="n">
        <x:v>47</x:v>
      </x:c>
      <x:c r="P1481" s="23" t="n">
        <x:v>11</x:v>
      </x:c>
      <x:c r="Q1481" s="78" t="n">
        <x:v>46191</x:v>
      </x:c>
      <x:c r="R1481" s="23" t="str">
        <x:v>True</x:v>
      </x:c>
      <x:c r="S1481" s="23" t="str">
        <x:v>True</x:v>
      </x:c>
      <x:c r="T1481" s="23" t="str">
        <x:v>False</x:v>
      </x:c>
    </x:row>
    <x:row r="1482">
      <x:c r="A1482" s="23" t="str">
        <x:v>active_label_common_panel</x:v>
      </x:c>
      <x:c r="B1482" s="23" t="n">
        <x:v>7</x:v>
      </x:c>
      <x:c r="C1482" s="23" t="str">
        <x:v>checkpoint:z-ai-zhipu-ai:glm-5-2</x:v>
      </x:c>
      <x:c r="D1482" s="23" t="str">
        <x:v>GLM-5.2</x:v>
      </x:c>
      <x:c r="E1482" s="23" t="str">
        <x:v>zai</x:v>
      </x:c>
      <x:c r="F1482" s="78" t="n">
        <x:v>46189</x:v>
      </x:c>
      <x:c r="G1482" s="78" t="n">
        <x:v>46196</x:v>
      </x:c>
      <x:c r="H1482" s="81" t="n">
        <x:v>2.2181073012818833</x:v>
      </x:c>
      <x:c r="I1482" s="81" t="n">
        <x:v>2.23374125628</x:v>
      </x:c>
      <x:c r="J1482" s="23" t="str">
        <x:v>active_b</x:v>
      </x:c>
      <x:c r="K1482" s="23" t="str">
        <x:v>score_date_historical_price</x:v>
      </x:c>
      <x:c r="L1482" s="81" t="n">
        <x:v>40</x:v>
      </x:c>
      <x:c r="M1482" s="81" t="n">
        <x:v>59.01356840314623</x:v>
      </x:c>
      <x:c r="N1482" s="81" t="n">
        <x:v>0.16889188480807596</x:v>
      </x:c>
      <x:c r="O1482" s="23" t="n">
        <x:v>47</x:v>
      </x:c>
      <x:c r="P1482" s="23" t="n">
        <x:v>11</x:v>
      </x:c>
      <x:c r="Q1482" s="78" t="n">
        <x:v>46191</x:v>
      </x:c>
      <x:c r="R1482" s="23" t="str">
        <x:v>True</x:v>
      </x:c>
      <x:c r="S1482" s="23" t="str">
        <x:v>True</x:v>
      </x:c>
      <x:c r="T1482" s="23" t="str">
        <x:v>False</x:v>
      </x:c>
    </x:row>
    <x:row r="1483">
      <x:c r="A1483" s="23" t="str">
        <x:v>active_label_common_panel</x:v>
      </x:c>
      <x:c r="B1483" s="23" t="n">
        <x:v>7</x:v>
      </x:c>
      <x:c r="C1483" s="23" t="str">
        <x:v>checkpoint:z-ai-zhipu-ai:glm-5-2</x:v>
      </x:c>
      <x:c r="D1483" s="23" t="str">
        <x:v>GLM-5.2</x:v>
      </x:c>
      <x:c r="E1483" s="23" t="str">
        <x:v>zai</x:v>
      </x:c>
      <x:c r="F1483" s="78" t="n">
        <x:v>46189</x:v>
      </x:c>
      <x:c r="G1483" s="78" t="n">
        <x:v>46196</x:v>
      </x:c>
      <x:c r="H1483" s="81" t="n">
        <x:v>2.2181073012818833</x:v>
      </x:c>
      <x:c r="I1483" s="81" t="n">
        <x:v>2.23374125628</x:v>
      </x:c>
      <x:c r="J1483" s="23" t="str">
        <x:v>active_b</x:v>
      </x:c>
      <x:c r="K1483" s="23" t="str">
        <x:v>score_date_current_price_nonprospective</x:v>
      </x:c>
      <x:c r="L1483" s="81" t="n">
        <x:v>40</x:v>
      </x:c>
      <x:c r="M1483" s="81" t="n">
        <x:v>50.29367541364864</x:v>
      </x:c>
      <x:c r="N1483" s="81" t="n">
        <x:v>0.09945338327765513</x:v>
      </x:c>
      <x:c r="O1483" s="23" t="n">
        <x:v>47</x:v>
      </x:c>
      <x:c r="P1483" s="23" t="n">
        <x:v>11</x:v>
      </x:c>
      <x:c r="Q1483" s="78" t="n">
        <x:v>46191</x:v>
      </x:c>
      <x:c r="R1483" s="23" t="str">
        <x:v>True</x:v>
      </x:c>
      <x:c r="S1483" s="23" t="str">
        <x:v>True</x:v>
      </x:c>
      <x:c r="T1483" s="23" t="str">
        <x:v>True</x:v>
      </x:c>
    </x:row>
    <x:row r="1484">
      <x:c r="A1484" s="23" t="str">
        <x:v>active_label_common_panel</x:v>
      </x:c>
      <x:c r="B1484" s="23" t="n">
        <x:v>7</x:v>
      </x:c>
      <x:c r="C1484" s="23" t="str">
        <x:v>checkpoint:z-ai-zhipu-ai:glm-5-2</x:v>
      </x:c>
      <x:c r="D1484" s="23" t="str">
        <x:v>GLM-5.2</x:v>
      </x:c>
      <x:c r="E1484" s="23" t="str">
        <x:v>zai</x:v>
      </x:c>
      <x:c r="F1484" s="78" t="n">
        <x:v>46189</x:v>
      </x:c>
      <x:c r="G1484" s="78" t="n">
        <x:v>46196</x:v>
      </x:c>
      <x:c r="H1484" s="81" t="n">
        <x:v>2.2181073012818833</x:v>
      </x:c>
      <x:c r="I1484" s="81" t="n">
        <x:v>2.23374125628</x:v>
      </x:c>
      <x:c r="J1484" s="23" t="str">
        <x:v>total_b</x:v>
      </x:c>
      <x:c r="K1484" s="23" t="str">
        <x:v>date_historical_price</x:v>
      </x:c>
      <x:c r="L1484" s="81" t="n">
        <x:v>744</x:v>
      </x:c>
      <x:c r="M1484" s="81" t="n">
        <x:v>1832.1721306132213</x:v>
      </x:c>
      <x:c r="N1484" s="81" t="n">
        <x:v>0.3913933372050494</x:v>
      </x:c>
      <x:c r="O1484" s="23" t="n">
        <x:v>47</x:v>
      </x:c>
      <x:c r="P1484" s="23" t="n">
        <x:v>11</x:v>
      </x:c>
      <x:c r="Q1484" s="78" t="n">
        <x:v>46191</x:v>
      </x:c>
      <x:c r="R1484" s="23" t="str">
        <x:v>True</x:v>
      </x:c>
      <x:c r="S1484" s="23" t="str">
        <x:v>True</x:v>
      </x:c>
      <x:c r="T1484" s="23" t="str">
        <x:v>False</x:v>
      </x:c>
    </x:row>
    <x:row r="1485">
      <x:c r="A1485" s="23" t="str">
        <x:v>active_label_common_panel</x:v>
      </x:c>
      <x:c r="B1485" s="23" t="n">
        <x:v>7</x:v>
      </x:c>
      <x:c r="C1485" s="23" t="str">
        <x:v>checkpoint:z-ai-zhipu-ai:glm-5-2</x:v>
      </x:c>
      <x:c r="D1485" s="23" t="str">
        <x:v>GLM-5.2</x:v>
      </x:c>
      <x:c r="E1485" s="23" t="str">
        <x:v>zai</x:v>
      </x:c>
      <x:c r="F1485" s="78" t="n">
        <x:v>46189</x:v>
      </x:c>
      <x:c r="G1485" s="78" t="n">
        <x:v>46196</x:v>
      </x:c>
      <x:c r="H1485" s="81" t="n">
        <x:v>2.2181073012818833</x:v>
      </x:c>
      <x:c r="I1485" s="81" t="n">
        <x:v>2.23374125628</x:v>
      </x:c>
      <x:c r="J1485" s="23" t="str">
        <x:v>total_b</x:v>
      </x:c>
      <x:c r="K1485" s="23" t="str">
        <x:v>score_date</x:v>
      </x:c>
      <x:c r="L1485" s="81" t="n">
        <x:v>744</x:v>
      </x:c>
      <x:c r="M1485" s="81" t="n">
        <x:v>3222.0618040204736</x:v>
      </x:c>
      <x:c r="N1485" s="81" t="n">
        <x:v>0.6365609310424796</x:v>
      </x:c>
      <x:c r="O1485" s="23" t="n">
        <x:v>47</x:v>
      </x:c>
      <x:c r="P1485" s="23" t="n">
        <x:v>11</x:v>
      </x:c>
      <x:c r="Q1485" s="78" t="n">
        <x:v>46191</x:v>
      </x:c>
      <x:c r="R1485" s="23" t="str">
        <x:v>True</x:v>
      </x:c>
      <x:c r="S1485" s="23" t="str">
        <x:v>True</x:v>
      </x:c>
      <x:c r="T1485" s="23" t="str">
        <x:v>False</x:v>
      </x:c>
    </x:row>
    <x:row r="1486">
      <x:c r="A1486" s="23" t="str">
        <x:v>active_label_common_panel</x:v>
      </x:c>
      <x:c r="B1486" s="23" t="n">
        <x:v>7</x:v>
      </x:c>
      <x:c r="C1486" s="23" t="str">
        <x:v>checkpoint:z-ai-zhipu-ai:glm-5-2</x:v>
      </x:c>
      <x:c r="D1486" s="23" t="str">
        <x:v>GLM-5.2</x:v>
      </x:c>
      <x:c r="E1486" s="23" t="str">
        <x:v>zai</x:v>
      </x:c>
      <x:c r="F1486" s="78" t="n">
        <x:v>46189</x:v>
      </x:c>
      <x:c r="G1486" s="78" t="n">
        <x:v>46196</x:v>
      </x:c>
      <x:c r="H1486" s="81" t="n">
        <x:v>2.2181073012818833</x:v>
      </x:c>
      <x:c r="I1486" s="81" t="n">
        <x:v>2.23374125628</x:v>
      </x:c>
      <x:c r="J1486" s="23" t="str">
        <x:v>total_b</x:v>
      </x:c>
      <x:c r="K1486" s="23" t="str">
        <x:v>score_date_historical_price</x:v>
      </x:c>
      <x:c r="L1486" s="81" t="n">
        <x:v>744</x:v>
      </x:c>
      <x:c r="M1486" s="81" t="n">
        <x:v>4312.5254596118175</x:v>
      </x:c>
      <x:c r="N1486" s="81" t="n">
        <x:v>0.7631587364627065</x:v>
      </x:c>
      <x:c r="O1486" s="23" t="n">
        <x:v>47</x:v>
      </x:c>
      <x:c r="P1486" s="23" t="n">
        <x:v>11</x:v>
      </x:c>
      <x:c r="Q1486" s="78" t="n">
        <x:v>46191</x:v>
      </x:c>
      <x:c r="R1486" s="23" t="str">
        <x:v>True</x:v>
      </x:c>
      <x:c r="S1486" s="23" t="str">
        <x:v>True</x:v>
      </x:c>
      <x:c r="T1486" s="23" t="str">
        <x:v>False</x:v>
      </x:c>
    </x:row>
    <x:row r="1487">
      <x:c r="A1487" s="23" t="str">
        <x:v>active_label_common_panel</x:v>
      </x:c>
      <x:c r="B1487" s="23" t="n">
        <x:v>7</x:v>
      </x:c>
      <x:c r="C1487" s="23" t="str">
        <x:v>checkpoint:z-ai-zhipu-ai:glm-5-2</x:v>
      </x:c>
      <x:c r="D1487" s="23" t="str">
        <x:v>GLM-5.2</x:v>
      </x:c>
      <x:c r="E1487" s="23" t="str">
        <x:v>zai</x:v>
      </x:c>
      <x:c r="F1487" s="78" t="n">
        <x:v>46189</x:v>
      </x:c>
      <x:c r="G1487" s="78" t="n">
        <x:v>46196</x:v>
      </x:c>
      <x:c r="H1487" s="81" t="n">
        <x:v>2.2181073012818833</x:v>
      </x:c>
      <x:c r="I1487" s="81" t="n">
        <x:v>2.23374125628</x:v>
      </x:c>
      <x:c r="J1487" s="23" t="str">
        <x:v>total_b</x:v>
      </x:c>
      <x:c r="K1487" s="23" t="str">
        <x:v>score_date_current_price_nonprospective</x:v>
      </x:c>
      <x:c r="L1487" s="81" t="n">
        <x:v>744</x:v>
      </x:c>
      <x:c r="M1487" s="81" t="n">
        <x:v>3415.2690794289497</x:v>
      </x:c>
      <x:c r="N1487" s="81" t="n">
        <x:v>0.6618519906583613</x:v>
      </x:c>
      <x:c r="O1487" s="23" t="n">
        <x:v>47</x:v>
      </x:c>
      <x:c r="P1487" s="23" t="n">
        <x:v>11</x:v>
      </x:c>
      <x:c r="Q1487" s="78" t="n">
        <x:v>46191</x:v>
      </x:c>
      <x:c r="R1487" s="23" t="str">
        <x:v>True</x:v>
      </x:c>
      <x:c r="S1487" s="23" t="str">
        <x:v>True</x:v>
      </x:c>
      <x:c r="T1487" s="23" t="str">
        <x:v>True</x:v>
      </x:c>
    </x:row>
    <x:row r="1488">
      <x:c r="A1488" s="23" t="str">
        <x:v>total_calibration</x:v>
      </x:c>
      <x:c r="B1488" s="23" t="n">
        <x:v>14</x:v>
      </x:c>
      <x:c r="C1488" s="23" t="str">
        <x:v>checkpoint:deepseek:deepseek-r1-may-2025</x:v>
      </x:c>
      <x:c r="D1488" s="23" t="str">
        <x:v>DeepSeek-R1 (May 2025)</x:v>
      </x:c>
      <x:c r="E1488" s="23" t="str">
        <x:v>deepseek</x:v>
      </x:c>
      <x:c r="F1488" s="78" t="n">
        <x:v>45805</x:v>
      </x:c>
      <x:c r="G1488" s="78" t="n">
        <x:v>45819</x:v>
      </x:c>
      <x:c r="H1488" s="81" t="n">
        <x:v>1.036822067666386</x:v>
      </x:c>
      <x:c r="I1488" s="81" t="n">
        <x:v>1.09326527074</x:v>
      </x:c>
      <x:c r="J1488" s="23" t="str">
        <x:v>total_b</x:v>
      </x:c>
      <x:c r="K1488" s="23" t="str">
        <x:v>date_only</x:v>
      </x:c>
      <x:c r="L1488" s="81" t="n">
        <x:v>671</x:v>
      </x:c>
      <x:c r="M1488" s="81" t="n">
        <x:v>90.68705204761467</x:v>
      </x:c>
      <x:c r="N1488" s="81" t="n">
        <x:v>-0.8691772355971557</x:v>
      </x:c>
      <x:c r="O1488" s="23" t="n">
        <x:v>20</x:v>
      </x:c>
      <x:c r="P1488" s="23" t="n">
        <x:v>7</x:v>
      </x:c>
      <x:c r="Q1488" s="78" t="n">
        <x:v>45791</x:v>
      </x:c>
      <x:c r="R1488" s="23" t="str">
        <x:v>True</x:v>
      </x:c>
      <x:c r="S1488" s="23" t="str">
        <x:v>True</x:v>
      </x:c>
      <x:c r="T1488" s="23" t="str">
        <x:v>False</x:v>
      </x:c>
    </x:row>
    <x:row r="1489">
      <x:c r="A1489" s="23" t="str">
        <x:v>total_calibration</x:v>
      </x:c>
      <x:c r="B1489" s="23" t="n">
        <x:v>14</x:v>
      </x:c>
      <x:c r="C1489" s="23" t="str">
        <x:v>checkpoint:deepseek:deepseek-r1-may-2025</x:v>
      </x:c>
      <x:c r="D1489" s="23" t="str">
        <x:v>DeepSeek-R1 (May 2025)</x:v>
      </x:c>
      <x:c r="E1489" s="23" t="str">
        <x:v>deepseek</x:v>
      </x:c>
      <x:c r="F1489" s="78" t="n">
        <x:v>45805</x:v>
      </x:c>
      <x:c r="G1489" s="78" t="n">
        <x:v>45819</x:v>
      </x:c>
      <x:c r="H1489" s="81" t="n">
        <x:v>1.036822067666386</x:v>
      </x:c>
      <x:c r="I1489" s="81" t="n">
        <x:v>1.09326527074</x:v>
      </x:c>
      <x:c r="J1489" s="23" t="str">
        <x:v>total_b</x:v>
      </x:c>
      <x:c r="K1489" s="23" t="str">
        <x:v>date_historical_price</x:v>
      </x:c>
      <x:c r="L1489" s="81" t="n">
        <x:v>671</x:v>
      </x:c>
      <x:c r="M1489" s="81" t="n">
        <x:v>124.1628964788754</x:v>
      </x:c>
      <x:c r="N1489" s="81" t="n">
        <x:v>-0.732730684891155</x:v>
      </x:c>
      <x:c r="O1489" s="23" t="n">
        <x:v>20</x:v>
      </x:c>
      <x:c r="P1489" s="23" t="n">
        <x:v>7</x:v>
      </x:c>
      <x:c r="Q1489" s="78" t="n">
        <x:v>45791</x:v>
      </x:c>
      <x:c r="R1489" s="23" t="str">
        <x:v>True</x:v>
      </x:c>
      <x:c r="S1489" s="23" t="str">
        <x:v>True</x:v>
      </x:c>
      <x:c r="T1489" s="23" t="str">
        <x:v>False</x:v>
      </x:c>
    </x:row>
    <x:row r="1490">
      <x:c r="A1490" s="23" t="str">
        <x:v>total_calibration</x:v>
      </x:c>
      <x:c r="B1490" s="23" t="n">
        <x:v>14</x:v>
      </x:c>
      <x:c r="C1490" s="23" t="str">
        <x:v>checkpoint:deepseek:deepseek-r1-may-2025</x:v>
      </x:c>
      <x:c r="D1490" s="23" t="str">
        <x:v>DeepSeek-R1 (May 2025)</x:v>
      </x:c>
      <x:c r="E1490" s="23" t="str">
        <x:v>deepseek</x:v>
      </x:c>
      <x:c r="F1490" s="78" t="n">
        <x:v>45805</x:v>
      </x:c>
      <x:c r="G1490" s="78" t="n">
        <x:v>45819</x:v>
      </x:c>
      <x:c r="H1490" s="81" t="n">
        <x:v>1.036822067666386</x:v>
      </x:c>
      <x:c r="I1490" s="81" t="n">
        <x:v>1.09326527074</x:v>
      </x:c>
      <x:c r="J1490" s="23" t="str">
        <x:v>total_b</x:v>
      </x:c>
      <x:c r="K1490" s="23" t="str">
        <x:v>date_current_price_nonprospective</x:v>
      </x:c>
      <x:c r="L1490" s="81" t="n">
        <x:v>671</x:v>
      </x:c>
      <x:c r="M1490" s="81" t="n">
        <x:v>116.31092608671293</x:v>
      </x:c>
      <x:c r="N1490" s="81" t="n">
        <x:v>-0.7611020065042982</x:v>
      </x:c>
      <x:c r="O1490" s="23" t="n">
        <x:v>20</x:v>
      </x:c>
      <x:c r="P1490" s="23" t="n">
        <x:v>7</x:v>
      </x:c>
      <x:c r="Q1490" s="78" t="n">
        <x:v>45791</x:v>
      </x:c>
      <x:c r="R1490" s="23" t="str">
        <x:v>True</x:v>
      </x:c>
      <x:c r="S1490" s="23" t="str">
        <x:v>True</x:v>
      </x:c>
      <x:c r="T1490" s="23" t="str">
        <x:v>True</x:v>
      </x:c>
    </x:row>
    <x:row r="1491">
      <x:c r="A1491" s="23" t="str">
        <x:v>total_calibration</x:v>
      </x:c>
      <x:c r="B1491" s="23" t="n">
        <x:v>14</x:v>
      </x:c>
      <x:c r="C1491" s="23" t="str">
        <x:v>checkpoint:epoch:minimax-m1-80k</x:v>
      </x:c>
      <x:c r="D1491" s="23" t="str">
        <x:v>MiniMax-M1-80k</x:v>
      </x:c>
      <x:c r="E1491" s="23" t="str">
        <x:v>minimax</x:v>
      </x:c>
      <x:c r="F1491" s="78" t="n">
        <x:v>45821</x:v>
      </x:c>
      <x:c r="G1491" s="78" t="n">
        <x:v>45839</x:v>
      </x:c>
      <x:c r="H1491" s="81" t="n">
        <x:v>0.7035623639735143</x:v>
      </x:c>
      <x:c r="I1491" s="81" t="n">
        <x:v>1.01904157598</x:v>
      </x:c>
      <x:c r="J1491" s="23" t="str">
        <x:v>total_b</x:v>
      </x:c>
      <x:c r="K1491" s="23" t="str">
        <x:v>date_only</x:v>
      </x:c>
      <x:c r="L1491" s="81" t="n">
        <x:v>456</x:v>
      </x:c>
      <x:c r="M1491" s="81" t="n">
        <x:v>182.10214931169253</x:v>
      </x:c>
      <x:c r="N1491" s="81" t="n">
        <x:v>-0.39864977095683307</x:v>
      </x:c>
      <x:c r="O1491" s="23" t="n">
        <x:v>23</x:v>
      </x:c>
      <x:c r="P1491" s="23" t="n">
        <x:v>7</x:v>
      </x:c>
      <x:c r="Q1491" s="78" t="n">
        <x:v>45819</x:v>
      </x:c>
      <x:c r="R1491" s="23" t="str">
        <x:v>True</x:v>
      </x:c>
      <x:c r="S1491" s="23" t="str">
        <x:v>True</x:v>
      </x:c>
      <x:c r="T1491" s="23" t="str">
        <x:v>False</x:v>
      </x:c>
    </x:row>
    <x:row r="1492">
      <x:c r="A1492" s="23" t="str">
        <x:v>total_calibration</x:v>
      </x:c>
      <x:c r="B1492" s="23" t="n">
        <x:v>14</x:v>
      </x:c>
      <x:c r="C1492" s="23" t="str">
        <x:v>checkpoint:epoch:minimax-m1-80k</x:v>
      </x:c>
      <x:c r="D1492" s="23" t="str">
        <x:v>MiniMax-M1-80k</x:v>
      </x:c>
      <x:c r="E1492" s="23" t="str">
        <x:v>minimax</x:v>
      </x:c>
      <x:c r="F1492" s="78" t="n">
        <x:v>45821</x:v>
      </x:c>
      <x:c r="G1492" s="78" t="n">
        <x:v>45839</x:v>
      </x:c>
      <x:c r="H1492" s="81" t="n">
        <x:v>0.7035623639735143</x:v>
      </x:c>
      <x:c r="I1492" s="81" t="n">
        <x:v>1.01904157598</x:v>
      </x:c>
      <x:c r="J1492" s="23" t="str">
        <x:v>total_b</x:v>
      </x:c>
      <x:c r="K1492" s="23" t="str">
        <x:v>date_historical_price</x:v>
      </x:c>
      <x:c r="L1492" s="81" t="n">
        <x:v>456</x:v>
      </x:c>
      <x:c r="M1492" s="81" t="n">
        <x:v>156.55903167523758</x:v>
      </x:c>
      <x:c r="N1492" s="81" t="n">
        <x:v>-0.46428671613739225</x:v>
      </x:c>
      <x:c r="O1492" s="23" t="n">
        <x:v>23</x:v>
      </x:c>
      <x:c r="P1492" s="23" t="n">
        <x:v>7</x:v>
      </x:c>
      <x:c r="Q1492" s="78" t="n">
        <x:v>45819</x:v>
      </x:c>
      <x:c r="R1492" s="23" t="str">
        <x:v>True</x:v>
      </x:c>
      <x:c r="S1492" s="23" t="str">
        <x:v>True</x:v>
      </x:c>
      <x:c r="T1492" s="23" t="str">
        <x:v>False</x:v>
      </x:c>
    </x:row>
    <x:row r="1493">
      <x:c r="A1493" s="23" t="str">
        <x:v>total_calibration</x:v>
      </x:c>
      <x:c r="B1493" s="23" t="n">
        <x:v>14</x:v>
      </x:c>
      <x:c r="C1493" s="23" t="str">
        <x:v>checkpoint:epoch:minimax-m1-80k</x:v>
      </x:c>
      <x:c r="D1493" s="23" t="str">
        <x:v>MiniMax-M1-80k</x:v>
      </x:c>
      <x:c r="E1493" s="23" t="str">
        <x:v>minimax</x:v>
      </x:c>
      <x:c r="F1493" s="78" t="n">
        <x:v>45821</x:v>
      </x:c>
      <x:c r="G1493" s="78" t="n">
        <x:v>45839</x:v>
      </x:c>
      <x:c r="H1493" s="81" t="n">
        <x:v>0.7035623639735143</x:v>
      </x:c>
      <x:c r="I1493" s="81" t="n">
        <x:v>1.01904157598</x:v>
      </x:c>
      <x:c r="J1493" s="23" t="str">
        <x:v>total_b</x:v>
      </x:c>
      <x:c r="K1493" s="23" t="str">
        <x:v>date_current_price_nonprospective</x:v>
      </x:c>
      <x:c r="L1493" s="81" t="n">
        <x:v>456</x:v>
      </x:c>
      <x:c r="M1493" s="81" t="n">
        <x:v>190.65310193262118</x:v>
      </x:c>
      <x:c r="N1493" s="81" t="n">
        <x:v>-0.378720967010888</x:v>
      </x:c>
      <x:c r="O1493" s="23" t="n">
        <x:v>23</x:v>
      </x:c>
      <x:c r="P1493" s="23" t="n">
        <x:v>7</x:v>
      </x:c>
      <x:c r="Q1493" s="78" t="n">
        <x:v>45819</x:v>
      </x:c>
      <x:c r="R1493" s="23" t="str">
        <x:v>True</x:v>
      </x:c>
      <x:c r="S1493" s="23" t="str">
        <x:v>True</x:v>
      </x:c>
      <x:c r="T1493" s="23" t="str">
        <x:v>True</x:v>
      </x:c>
    </x:row>
    <x:row r="1494">
      <x:c r="A1494" s="23" t="str">
        <x:v>total_calibration</x:v>
      </x:c>
      <x:c r="B1494" s="23" t="n">
        <x:v>14</x:v>
      </x:c>
      <x:c r="C1494" s="23" t="str">
        <x:v>checkpoint:epoch:mistral-small-3-2</x:v>
      </x:c>
      <x:c r="D1494" s="23" t="str">
        <x:v>Mistral Small 3.2</x:v>
      </x:c>
      <x:c r="E1494" s="23" t="str">
        <x:v>mistralai</x:v>
      </x:c>
      <x:c r="F1494" s="78" t="n">
        <x:v>45823</x:v>
      </x:c>
      <x:c r="G1494" s="78" t="n">
        <x:v>45845</x:v>
      </x:c>
      <x:c r="H1494" s="81" t="n">
        <x:v>0.07071067811865477</x:v>
      </x:c>
      <x:c r="I1494" s="81" t="n">
        <x:v>0.158704938088</x:v>
      </x:c>
      <x:c r="J1494" s="23" t="str">
        <x:v>total_b</x:v>
      </x:c>
      <x:c r="K1494" s="23" t="str">
        <x:v>date_only</x:v>
      </x:c>
      <x:c r="L1494" s="81" t="n">
        <x:v>24</x:v>
      </x:c>
      <x:c r="M1494" s="81" t="n">
        <x:v>259.14721594498343</x:v>
      </x:c>
      <x:c r="N1494" s="81" t="n">
        <x:v>1.0333353058022585</x:v>
      </x:c>
      <x:c r="O1494" s="23" t="n">
        <x:v>22</x:v>
      </x:c>
      <x:c r="P1494" s="23" t="n">
        <x:v>7</x:v>
      </x:c>
      <x:c r="Q1494" s="78" t="n">
        <x:v>45839</x:v>
      </x:c>
      <x:c r="R1494" s="23" t="str">
        <x:v>True</x:v>
      </x:c>
      <x:c r="S1494" s="23" t="str">
        <x:v>True</x:v>
      </x:c>
      <x:c r="T1494" s="23" t="str">
        <x:v>False</x:v>
      </x:c>
    </x:row>
    <x:row r="1495">
      <x:c r="A1495" s="23" t="str">
        <x:v>total_calibration</x:v>
      </x:c>
      <x:c r="B1495" s="23" t="n">
        <x:v>14</x:v>
      </x:c>
      <x:c r="C1495" s="23" t="str">
        <x:v>checkpoint:epoch:mistral-small-3-2</x:v>
      </x:c>
      <x:c r="D1495" s="23" t="str">
        <x:v>Mistral Small 3.2</x:v>
      </x:c>
      <x:c r="E1495" s="23" t="str">
        <x:v>mistralai</x:v>
      </x:c>
      <x:c r="F1495" s="78" t="n">
        <x:v>45823</x:v>
      </x:c>
      <x:c r="G1495" s="78" t="n">
        <x:v>45845</x:v>
      </x:c>
      <x:c r="H1495" s="81" t="n">
        <x:v>0.07071067811865477</x:v>
      </x:c>
      <x:c r="I1495" s="81" t="n">
        <x:v>0.158704938088</x:v>
      </x:c>
      <x:c r="J1495" s="23" t="str">
        <x:v>total_b</x:v>
      </x:c>
      <x:c r="K1495" s="23" t="str">
        <x:v>date_historical_price</x:v>
      </x:c>
      <x:c r="L1495" s="81" t="n">
        <x:v>24</x:v>
      </x:c>
      <x:c r="M1495" s="81" t="n">
        <x:v>40.74675219084436</x:v>
      </x:c>
      <x:c r="N1495" s="81" t="n">
        <x:v>0.22988175635072572</x:v>
      </x:c>
      <x:c r="O1495" s="23" t="n">
        <x:v>22</x:v>
      </x:c>
      <x:c r="P1495" s="23" t="n">
        <x:v>7</x:v>
      </x:c>
      <x:c r="Q1495" s="78" t="n">
        <x:v>45839</x:v>
      </x:c>
      <x:c r="R1495" s="23" t="str">
        <x:v>True</x:v>
      </x:c>
      <x:c r="S1495" s="23" t="str">
        <x:v>True</x:v>
      </x:c>
      <x:c r="T1495" s="23" t="str">
        <x:v>False</x:v>
      </x:c>
    </x:row>
    <x:row r="1496">
      <x:c r="A1496" s="23" t="str">
        <x:v>total_calibration</x:v>
      </x:c>
      <x:c r="B1496" s="23" t="n">
        <x:v>14</x:v>
      </x:c>
      <x:c r="C1496" s="23" t="str">
        <x:v>checkpoint:epoch:mistral-small-3-2</x:v>
      </x:c>
      <x:c r="D1496" s="23" t="str">
        <x:v>Mistral Small 3.2</x:v>
      </x:c>
      <x:c r="E1496" s="23" t="str">
        <x:v>mistralai</x:v>
      </x:c>
      <x:c r="F1496" s="78" t="n">
        <x:v>45823</x:v>
      </x:c>
      <x:c r="G1496" s="78" t="n">
        <x:v>45845</x:v>
      </x:c>
      <x:c r="H1496" s="81" t="n">
        <x:v>0.07071067811865477</x:v>
      </x:c>
      <x:c r="I1496" s="81" t="n">
        <x:v>0.158704938088</x:v>
      </x:c>
      <x:c r="J1496" s="23" t="str">
        <x:v>total_b</x:v>
      </x:c>
      <x:c r="K1496" s="23" t="str">
        <x:v>date_current_price_nonprospective</x:v>
      </x:c>
      <x:c r="L1496" s="81" t="n">
        <x:v>24</x:v>
      </x:c>
      <x:c r="M1496" s="81" t="n">
        <x:v>62.38571317479001</x:v>
      </x:c>
      <x:c r="N1496" s="81" t="n">
        <x:v>0.4148739024618432</x:v>
      </x:c>
      <x:c r="O1496" s="23" t="n">
        <x:v>22</x:v>
      </x:c>
      <x:c r="P1496" s="23" t="n">
        <x:v>7</x:v>
      </x:c>
      <x:c r="Q1496" s="78" t="n">
        <x:v>45839</x:v>
      </x:c>
      <x:c r="R1496" s="23" t="str">
        <x:v>True</x:v>
      </x:c>
      <x:c r="S1496" s="23" t="str">
        <x:v>True</x:v>
      </x:c>
      <x:c r="T1496" s="23" t="str">
        <x:v>True</x:v>
      </x:c>
    </x:row>
    <x:row r="1497">
      <x:c r="A1497" s="23" t="str">
        <x:v>total_calibration</x:v>
      </x:c>
      <x:c r="B1497" s="23" t="n">
        <x:v>14</x:v>
      </x:c>
      <x:c r="C1497" s="23" t="str">
        <x:v>checkpoint:epoch:kimi-k2</x:v>
      </x:c>
      <x:c r="D1497" s="23" t="str">
        <x:v>Kimi K2</x:v>
      </x:c>
      <x:c r="E1497" s="23" t="str">
        <x:v>moonshotai</x:v>
      </x:c>
      <x:c r="F1497" s="78" t="n">
        <x:v>45849</x:v>
      </x:c>
      <x:c r="G1497" s="78" t="n">
        <x:v>45863</x:v>
      </x:c>
      <x:c r="H1497" s="81" t="n">
        <x:v>0.5904235767650206</x:v>
      </x:c>
      <x:c r="I1497" s="81" t="n">
        <x:v>1.14498908292</x:v>
      </x:c>
      <x:c r="J1497" s="23" t="str">
        <x:v>total_b</x:v>
      </x:c>
      <x:c r="K1497" s="23" t="str">
        <x:v>date_only</x:v>
      </x:c>
      <x:c r="L1497" s="81" t="n">
        <x:v>1040</x:v>
      </x:c>
      <x:c r="M1497" s="81" t="n">
        <x:v>242.449420328578</x:v>
      </x:c>
      <x:c r="N1497" s="81" t="n">
        <x:v>-0.6324121891990658</x:v>
      </x:c>
      <x:c r="O1497" s="23" t="n">
        <x:v>26</x:v>
      </x:c>
      <x:c r="P1497" s="23" t="n">
        <x:v>8</x:v>
      </x:c>
      <x:c r="Q1497" s="78" t="n">
        <x:v>45845</x:v>
      </x:c>
      <x:c r="R1497" s="23" t="str">
        <x:v>True</x:v>
      </x:c>
      <x:c r="S1497" s="23" t="str">
        <x:v>True</x:v>
      </x:c>
      <x:c r="T1497" s="23" t="str">
        <x:v>False</x:v>
      </x:c>
    </x:row>
    <x:row r="1498">
      <x:c r="A1498" s="23" t="str">
        <x:v>total_calibration</x:v>
      </x:c>
      <x:c r="B1498" s="23" t="n">
        <x:v>14</x:v>
      </x:c>
      <x:c r="C1498" s="23" t="str">
        <x:v>checkpoint:epoch:kimi-k2</x:v>
      </x:c>
      <x:c r="D1498" s="23" t="str">
        <x:v>Kimi K2</x:v>
      </x:c>
      <x:c r="E1498" s="23" t="str">
        <x:v>moonshotai</x:v>
      </x:c>
      <x:c r="F1498" s="78" t="n">
        <x:v>45849</x:v>
      </x:c>
      <x:c r="G1498" s="78" t="n">
        <x:v>45863</x:v>
      </x:c>
      <x:c r="H1498" s="81" t="n">
        <x:v>0.5904235767650206</x:v>
      </x:c>
      <x:c r="I1498" s="81" t="n">
        <x:v>1.14498908292</x:v>
      </x:c>
      <x:c r="J1498" s="23" t="str">
        <x:v>total_b</x:v>
      </x:c>
      <x:c r="K1498" s="23" t="str">
        <x:v>date_historical_price</x:v>
      </x:c>
      <x:c r="L1498" s="81" t="n">
        <x:v>1040</x:v>
      </x:c>
      <x:c r="M1498" s="81" t="n">
        <x:v>198.80875789666555</x:v>
      </x:c>
      <x:c r="N1498" s="81" t="n">
        <x:v>-0.7185978273339751</x:v>
      </x:c>
      <x:c r="O1498" s="23" t="n">
        <x:v>26</x:v>
      </x:c>
      <x:c r="P1498" s="23" t="n">
        <x:v>8</x:v>
      </x:c>
      <x:c r="Q1498" s="78" t="n">
        <x:v>45845</x:v>
      </x:c>
      <x:c r="R1498" s="23" t="str">
        <x:v>True</x:v>
      </x:c>
      <x:c r="S1498" s="23" t="str">
        <x:v>True</x:v>
      </x:c>
      <x:c r="T1498" s="23" t="str">
        <x:v>False</x:v>
      </x:c>
    </x:row>
    <x:row r="1499">
      <x:c r="A1499" s="23" t="str">
        <x:v>total_calibration</x:v>
      </x:c>
      <x:c r="B1499" s="23" t="n">
        <x:v>14</x:v>
      </x:c>
      <x:c r="C1499" s="23" t="str">
        <x:v>checkpoint:epoch:kimi-k2</x:v>
      </x:c>
      <x:c r="D1499" s="23" t="str">
        <x:v>Kimi K2</x:v>
      </x:c>
      <x:c r="E1499" s="23" t="str">
        <x:v>moonshotai</x:v>
      </x:c>
      <x:c r="F1499" s="78" t="n">
        <x:v>45849</x:v>
      </x:c>
      <x:c r="G1499" s="78" t="n">
        <x:v>45863</x:v>
      </x:c>
      <x:c r="H1499" s="81" t="n">
        <x:v>0.5904235767650206</x:v>
      </x:c>
      <x:c r="I1499" s="81" t="n">
        <x:v>1.14498908292</x:v>
      </x:c>
      <x:c r="J1499" s="23" t="str">
        <x:v>total_b</x:v>
      </x:c>
      <x:c r="K1499" s="23" t="str">
        <x:v>date_current_price_nonprospective</x:v>
      </x:c>
      <x:c r="L1499" s="81" t="n">
        <x:v>1040</x:v>
      </x:c>
      <x:c r="M1499" s="81" t="n">
        <x:v>281.2984970186626</x:v>
      </x:c>
      <x:c r="N1499" s="81" t="n">
        <x:v>-0.5678659275681511</x:v>
      </x:c>
      <x:c r="O1499" s="23" t="n">
        <x:v>26</x:v>
      </x:c>
      <x:c r="P1499" s="23" t="n">
        <x:v>8</x:v>
      </x:c>
      <x:c r="Q1499" s="78" t="n">
        <x:v>45845</x:v>
      </x:c>
      <x:c r="R1499" s="23" t="str">
        <x:v>True</x:v>
      </x:c>
      <x:c r="S1499" s="23" t="str">
        <x:v>True</x:v>
      </x:c>
      <x:c r="T1499" s="23" t="str">
        <x:v>True</x:v>
      </x:c>
    </x:row>
    <x:row r="1500">
      <x:c r="A1500" s="23" t="str">
        <x:v>total_calibration</x:v>
      </x:c>
      <x:c r="B1500" s="23" t="n">
        <x:v>14</x:v>
      </x:c>
      <x:c r="C1500" s="23" t="str">
        <x:v>checkpoint:epoch:qwen3-coder-480b-a35b</x:v>
      </x:c>
      <x:c r="D1500" s="23" t="str">
        <x:v>Qwen3-Coder-480B-A35B</x:v>
      </x:c>
      <x:c r="E1500" s="23" t="str">
        <x:v>qwen</x:v>
      </x:c>
      <x:c r="F1500" s="78" t="n">
        <x:v>45860</x:v>
      </x:c>
      <x:c r="G1500" s="78" t="n">
        <x:v>45874</x:v>
      </x:c>
      <x:c r="H1500" s="81" t="n">
        <x:v>0.6</x:v>
      </x:c>
      <x:c r="I1500" s="81" t="n">
        <x:v>0.746016095742</x:v>
      </x:c>
      <x:c r="J1500" s="23" t="str">
        <x:v>total_b</x:v>
      </x:c>
      <x:c r="K1500" s="23" t="str">
        <x:v>date_only</x:v>
      </x:c>
      <x:c r="L1500" s="81" t="n">
        <x:v>480</x:v>
      </x:c>
      <x:c r="M1500" s="81" t="n">
        <x:v>717.7502445209793</x:v>
      </x:c>
      <x:c r="N1500" s="81" t="n">
        <x:v>0.17473211174711023</x:v>
      </x:c>
      <x:c r="O1500" s="23" t="n">
        <x:v>21</x:v>
      </x:c>
      <x:c r="P1500" s="23" t="n">
        <x:v>8</x:v>
      </x:c>
      <x:c r="Q1500" s="78" t="n">
        <x:v>45863</x:v>
      </x:c>
      <x:c r="R1500" s="23" t="str">
        <x:v>True</x:v>
      </x:c>
      <x:c r="S1500" s="23" t="str">
        <x:v>True</x:v>
      </x:c>
      <x:c r="T1500" s="23" t="str">
        <x:v>False</x:v>
      </x:c>
    </x:row>
    <x:row r="1501">
      <x:c r="A1501" s="23" t="str">
        <x:v>total_calibration</x:v>
      </x:c>
      <x:c r="B1501" s="23" t="n">
        <x:v>14</x:v>
      </x:c>
      <x:c r="C1501" s="23" t="str">
        <x:v>checkpoint:epoch:qwen3-coder-480b-a35b</x:v>
      </x:c>
      <x:c r="D1501" s="23" t="str">
        <x:v>Qwen3-Coder-480B-A35B</x:v>
      </x:c>
      <x:c r="E1501" s="23" t="str">
        <x:v>qwen</x:v>
      </x:c>
      <x:c r="F1501" s="78" t="n">
        <x:v>45860</x:v>
      </x:c>
      <x:c r="G1501" s="78" t="n">
        <x:v>45874</x:v>
      </x:c>
      <x:c r="H1501" s="81" t="n">
        <x:v>0.6</x:v>
      </x:c>
      <x:c r="I1501" s="81" t="n">
        <x:v>0.746016095742</x:v>
      </x:c>
      <x:c r="J1501" s="23" t="str">
        <x:v>total_b</x:v>
      </x:c>
      <x:c r="K1501" s="23" t="str">
        <x:v>date_historical_price</x:v>
      </x:c>
      <x:c r="L1501" s="81" t="n">
        <x:v>480</x:v>
      </x:c>
      <x:c r="M1501" s="81" t="n">
        <x:v>539.5331990231844</x:v>
      </x:c>
      <x:c r="N1501" s="81" t="n">
        <x:v>0.05077693584903146</x:v>
      </x:c>
      <x:c r="O1501" s="23" t="n">
        <x:v>21</x:v>
      </x:c>
      <x:c r="P1501" s="23" t="n">
        <x:v>8</x:v>
      </x:c>
      <x:c r="Q1501" s="78" t="n">
        <x:v>45863</x:v>
      </x:c>
      <x:c r="R1501" s="23" t="str">
        <x:v>True</x:v>
      </x:c>
      <x:c r="S1501" s="23" t="str">
        <x:v>True</x:v>
      </x:c>
      <x:c r="T1501" s="23" t="str">
        <x:v>False</x:v>
      </x:c>
    </x:row>
    <x:row r="1502">
      <x:c r="A1502" s="23" t="str">
        <x:v>total_calibration</x:v>
      </x:c>
      <x:c r="B1502" s="23" t="n">
        <x:v>14</x:v>
      </x:c>
      <x:c r="C1502" s="23" t="str">
        <x:v>checkpoint:epoch:qwen3-coder-480b-a35b</x:v>
      </x:c>
      <x:c r="D1502" s="23" t="str">
        <x:v>Qwen3-Coder-480B-A35B</x:v>
      </x:c>
      <x:c r="E1502" s="23" t="str">
        <x:v>qwen</x:v>
      </x:c>
      <x:c r="F1502" s="78" t="n">
        <x:v>45860</x:v>
      </x:c>
      <x:c r="G1502" s="78" t="n">
        <x:v>45874</x:v>
      </x:c>
      <x:c r="H1502" s="81" t="n">
        <x:v>0.6</x:v>
      </x:c>
      <x:c r="I1502" s="81" t="n">
        <x:v>0.746016095742</x:v>
      </x:c>
      <x:c r="J1502" s="23" t="str">
        <x:v>total_b</x:v>
      </x:c>
      <x:c r="K1502" s="23" t="str">
        <x:v>date_current_price_nonprospective</x:v>
      </x:c>
      <x:c r="L1502" s="81" t="n">
        <x:v>480</x:v>
      </x:c>
      <x:c r="M1502" s="81" t="n">
        <x:v>485.6112278994311</x:v>
      </x:c>
      <x:c r="N1502" s="81" t="n">
        <x:v>0.005047482203957391</x:v>
      </x:c>
      <x:c r="O1502" s="23" t="n">
        <x:v>21</x:v>
      </x:c>
      <x:c r="P1502" s="23" t="n">
        <x:v>8</x:v>
      </x:c>
      <x:c r="Q1502" s="78" t="n">
        <x:v>45863</x:v>
      </x:c>
      <x:c r="R1502" s="23" t="str">
        <x:v>True</x:v>
      </x:c>
      <x:c r="S1502" s="23" t="str">
        <x:v>True</x:v>
      </x:c>
      <x:c r="T1502" s="23" t="str">
        <x:v>True</x:v>
      </x:c>
    </x:row>
    <x:row r="1503">
      <x:c r="A1503" s="23" t="str">
        <x:v>total_calibration</x:v>
      </x:c>
      <x:c r="B1503" s="23" t="n">
        <x:v>14</x:v>
      </x:c>
      <x:c r="C1503" s="23" t="str">
        <x:v>checkpoint:epoch:qwen3-235b-a22b-jul-2025</x:v>
      </x:c>
      <x:c r="D1503" s="23" t="str">
        <x:v>Qwen3-235B-A22B (Jul 2025)</x:v>
      </x:c>
      <x:c r="E1503" s="23" t="str">
        <x:v>qwen</x:v>
      </x:c>
      <x:c r="F1503" s="78" t="n">
        <x:v>45863</x:v>
      </x:c>
      <x:c r="G1503" s="78" t="n">
        <x:v>45877</x:v>
      </x:c>
      <x:c r="H1503" s="81" t="n">
        <x:v>0.15597424530992288</x:v>
      </x:c>
      <x:c r="I1503" s="81" t="n">
        <x:v>0.373205080757</x:v>
      </x:c>
      <x:c r="J1503" s="23" t="str">
        <x:v>total_b</x:v>
      </x:c>
      <x:c r="K1503" s="23" t="str">
        <x:v>date_only</x:v>
      </x:c>
      <x:c r="L1503" s="81" t="n">
        <x:v>235</x:v>
      </x:c>
      <x:c r="M1503" s="81" t="n">
        <x:v>753.4370325698652</x:v>
      </x:c>
      <x:c r="N1503" s="81" t="n">
        <x:v>0.5059791003508667</x:v>
      </x:c>
      <x:c r="O1503" s="23" t="n">
        <x:v>21</x:v>
      </x:c>
      <x:c r="P1503" s="23" t="n">
        <x:v>8</x:v>
      </x:c>
      <x:c r="Q1503" s="78" t="n">
        <x:v>45863</x:v>
      </x:c>
      <x:c r="R1503" s="23" t="str">
        <x:v>True</x:v>
      </x:c>
      <x:c r="S1503" s="23" t="str">
        <x:v>True</x:v>
      </x:c>
      <x:c r="T1503" s="23" t="str">
        <x:v>False</x:v>
      </x:c>
    </x:row>
    <x:row r="1504">
      <x:c r="A1504" s="23" t="str">
        <x:v>total_calibration</x:v>
      </x:c>
      <x:c r="B1504" s="23" t="n">
        <x:v>14</x:v>
      </x:c>
      <x:c r="C1504" s="23" t="str">
        <x:v>checkpoint:epoch:qwen3-235b-a22b-jul-2025</x:v>
      </x:c>
      <x:c r="D1504" s="23" t="str">
        <x:v>Qwen3-235B-A22B (Jul 2025)</x:v>
      </x:c>
      <x:c r="E1504" s="23" t="str">
        <x:v>qwen</x:v>
      </x:c>
      <x:c r="F1504" s="78" t="n">
        <x:v>45863</x:v>
      </x:c>
      <x:c r="G1504" s="78" t="n">
        <x:v>45877</x:v>
      </x:c>
      <x:c r="H1504" s="81" t="n">
        <x:v>0.15597424530992288</x:v>
      </x:c>
      <x:c r="I1504" s="81" t="n">
        <x:v>0.373205080757</x:v>
      </x:c>
      <x:c r="J1504" s="23" t="str">
        <x:v>total_b</x:v>
      </x:c>
      <x:c r="K1504" s="23" t="str">
        <x:v>date_historical_price</x:v>
      </x:c>
      <x:c r="L1504" s="81" t="n">
        <x:v>235</x:v>
      </x:c>
      <x:c r="M1504" s="81" t="n">
        <x:v>228.6026959479462</x:v>
      </x:c>
      <x:c r="N1504" s="81" t="n">
        <x:v>-0.011986514478385082</x:v>
      </x:c>
      <x:c r="O1504" s="23" t="n">
        <x:v>21</x:v>
      </x:c>
      <x:c r="P1504" s="23" t="n">
        <x:v>8</x:v>
      </x:c>
      <x:c r="Q1504" s="78" t="n">
        <x:v>45863</x:v>
      </x:c>
      <x:c r="R1504" s="23" t="str">
        <x:v>True</x:v>
      </x:c>
      <x:c r="S1504" s="23" t="str">
        <x:v>True</x:v>
      </x:c>
      <x:c r="T1504" s="23" t="str">
        <x:v>False</x:v>
      </x:c>
    </x:row>
    <x:row r="1505">
      <x:c r="A1505" s="23" t="str">
        <x:v>total_calibration</x:v>
      </x:c>
      <x:c r="B1505" s="23" t="n">
        <x:v>14</x:v>
      </x:c>
      <x:c r="C1505" s="23" t="str">
        <x:v>checkpoint:epoch:qwen3-235b-a22b-jul-2025</x:v>
      </x:c>
      <x:c r="D1505" s="23" t="str">
        <x:v>Qwen3-235B-A22B (Jul 2025)</x:v>
      </x:c>
      <x:c r="E1505" s="23" t="str">
        <x:v>qwen</x:v>
      </x:c>
      <x:c r="F1505" s="78" t="n">
        <x:v>45863</x:v>
      </x:c>
      <x:c r="G1505" s="78" t="n">
        <x:v>45877</x:v>
      </x:c>
      <x:c r="H1505" s="81" t="n">
        <x:v>0.15597424530992288</x:v>
      </x:c>
      <x:c r="I1505" s="81" t="n">
        <x:v>0.373205080757</x:v>
      </x:c>
      <x:c r="J1505" s="23" t="str">
        <x:v>total_b</x:v>
      </x:c>
      <x:c r="K1505" s="23" t="str">
        <x:v>date_current_price_nonprospective</x:v>
      </x:c>
      <x:c r="L1505" s="81" t="n">
        <x:v>235</x:v>
      </x:c>
      <x:c r="M1505" s="81" t="n">
        <x:v>307.40603202356186</x:v>
      </x:c>
      <x:c r="N1505" s="81" t="n">
        <x:v>0.1166445228465945</x:v>
      </x:c>
      <x:c r="O1505" s="23" t="n">
        <x:v>21</x:v>
      </x:c>
      <x:c r="P1505" s="23" t="n">
        <x:v>8</x:v>
      </x:c>
      <x:c r="Q1505" s="78" t="n">
        <x:v>45863</x:v>
      </x:c>
      <x:c r="R1505" s="23" t="str">
        <x:v>True</x:v>
      </x:c>
      <x:c r="S1505" s="23" t="str">
        <x:v>True</x:v>
      </x:c>
      <x:c r="T1505" s="23" t="str">
        <x:v>True</x:v>
      </x:c>
    </x:row>
    <x:row r="1506">
      <x:c r="A1506" s="23" t="str">
        <x:v>total_calibration</x:v>
      </x:c>
      <x:c r="B1506" s="23" t="n">
        <x:v>14</x:v>
      </x:c>
      <x:c r="C1506" s="23" t="str">
        <x:v>checkpoint:alibaba:qwen3-235b-a22b-thinking-jul-2025</x:v>
      </x:c>
      <x:c r="D1506" s="23" t="str">
        <x:v>Qwen3-235B-A22B-Thinking (Jul 2025)</x:v>
      </x:c>
      <x:c r="E1506" s="23" t="str">
        <x:v>qwen</x:v>
      </x:c>
      <x:c r="F1506" s="78" t="n">
        <x:v>45863</x:v>
      </x:c>
      <x:c r="G1506" s="78" t="n">
        <x:v>45877</x:v>
      </x:c>
      <x:c r="H1506" s="81" t="n">
        <x:v>0.1179</x:v>
      </x:c>
      <x:c r="I1506" s="81" t="n">
        <x:v>0.838003579945</x:v>
      </x:c>
      <x:c r="J1506" s="23" t="str">
        <x:v>total_b</x:v>
      </x:c>
      <x:c r="K1506" s="23" t="str">
        <x:v>date_only</x:v>
      </x:c>
      <x:c r="L1506" s="81" t="n">
        <x:v>235</x:v>
      </x:c>
      <x:c r="M1506" s="81" t="n">
        <x:v>753.4370325698652</x:v>
      </x:c>
      <x:c r="N1506" s="81" t="n">
        <x:v>0.5059791003508667</x:v>
      </x:c>
      <x:c r="O1506" s="23" t="n">
        <x:v>21</x:v>
      </x:c>
      <x:c r="P1506" s="23" t="n">
        <x:v>8</x:v>
      </x:c>
      <x:c r="Q1506" s="78" t="n">
        <x:v>45863</x:v>
      </x:c>
      <x:c r="R1506" s="23" t="str">
        <x:v>True</x:v>
      </x:c>
      <x:c r="S1506" s="23" t="str">
        <x:v>True</x:v>
      </x:c>
      <x:c r="T1506" s="23" t="str">
        <x:v>False</x:v>
      </x:c>
    </x:row>
    <x:row r="1507">
      <x:c r="A1507" s="23" t="str">
        <x:v>total_calibration</x:v>
      </x:c>
      <x:c r="B1507" s="23" t="n">
        <x:v>14</x:v>
      </x:c>
      <x:c r="C1507" s="23" t="str">
        <x:v>checkpoint:alibaba:qwen3-235b-a22b-thinking-jul-2025</x:v>
      </x:c>
      <x:c r="D1507" s="23" t="str">
        <x:v>Qwen3-235B-A22B-Thinking (Jul 2025)</x:v>
      </x:c>
      <x:c r="E1507" s="23" t="str">
        <x:v>qwen</x:v>
      </x:c>
      <x:c r="F1507" s="78" t="n">
        <x:v>45863</x:v>
      </x:c>
      <x:c r="G1507" s="78" t="n">
        <x:v>45877</x:v>
      </x:c>
      <x:c r="H1507" s="81" t="n">
        <x:v>0.1179</x:v>
      </x:c>
      <x:c r="I1507" s="81" t="n">
        <x:v>0.838003579945</x:v>
      </x:c>
      <x:c r="J1507" s="23" t="str">
        <x:v>total_b</x:v>
      </x:c>
      <x:c r="K1507" s="23" t="str">
        <x:v>date_historical_price</x:v>
      </x:c>
      <x:c r="L1507" s="81" t="n">
        <x:v>235</x:v>
      </x:c>
      <x:c r="M1507" s="81" t="n">
        <x:v>189.94096028030924</x:v>
      </x:c>
      <x:c r="N1507" s="81" t="n">
        <x:v>-0.092449232945353</x:v>
      </x:c>
      <x:c r="O1507" s="23" t="n">
        <x:v>21</x:v>
      </x:c>
      <x:c r="P1507" s="23" t="n">
        <x:v>8</x:v>
      </x:c>
      <x:c r="Q1507" s="78" t="n">
        <x:v>45863</x:v>
      </x:c>
      <x:c r="R1507" s="23" t="str">
        <x:v>True</x:v>
      </x:c>
      <x:c r="S1507" s="23" t="str">
        <x:v>True</x:v>
      </x:c>
      <x:c r="T1507" s="23" t="str">
        <x:v>False</x:v>
      </x:c>
    </x:row>
    <x:row r="1508">
      <x:c r="A1508" s="23" t="str">
        <x:v>total_calibration</x:v>
      </x:c>
      <x:c r="B1508" s="23" t="n">
        <x:v>14</x:v>
      </x:c>
      <x:c r="C1508" s="23" t="str">
        <x:v>checkpoint:alibaba:qwen3-235b-a22b-thinking-jul-2025</x:v>
      </x:c>
      <x:c r="D1508" s="23" t="str">
        <x:v>Qwen3-235B-A22B-Thinking (Jul 2025)</x:v>
      </x:c>
      <x:c r="E1508" s="23" t="str">
        <x:v>qwen</x:v>
      </x:c>
      <x:c r="F1508" s="78" t="n">
        <x:v>45863</x:v>
      </x:c>
      <x:c r="G1508" s="78" t="n">
        <x:v>45877</x:v>
      </x:c>
      <x:c r="H1508" s="81" t="n">
        <x:v>0.1179</x:v>
      </x:c>
      <x:c r="I1508" s="81" t="n">
        <x:v>0.838003579945</x:v>
      </x:c>
      <x:c r="J1508" s="23" t="str">
        <x:v>total_b</x:v>
      </x:c>
      <x:c r="K1508" s="23" t="str">
        <x:v>date_current_price_nonprospective</x:v>
      </x:c>
      <x:c r="L1508" s="81" t="n">
        <x:v>235</x:v>
      </x:c>
      <x:c r="M1508" s="81" t="n">
        <x:v>544.3655094187095</x:v>
      </x:c>
      <x:c r="N1508" s="81" t="n">
        <x:v>0.36482273856585534</x:v>
      </x:c>
      <x:c r="O1508" s="23" t="n">
        <x:v>21</x:v>
      </x:c>
      <x:c r="P1508" s="23" t="n">
        <x:v>8</x:v>
      </x:c>
      <x:c r="Q1508" s="78" t="n">
        <x:v>45863</x:v>
      </x:c>
      <x:c r="R1508" s="23" t="str">
        <x:v>True</x:v>
      </x:c>
      <x:c r="S1508" s="23" t="str">
        <x:v>True</x:v>
      </x:c>
      <x:c r="T1508" s="23" t="str">
        <x:v>True</x:v>
      </x:c>
    </x:row>
    <x:row r="1509">
      <x:c r="A1509" s="23" t="str">
        <x:v>total_calibration</x:v>
      </x:c>
      <x:c r="B1509" s="23" t="n">
        <x:v>14</x:v>
      </x:c>
      <x:c r="C1509" s="23" t="str">
        <x:v>checkpoint:epoch:glm-4-5</x:v>
      </x:c>
      <x:c r="D1509" s="23" t="str">
        <x:v>GLM-4.5</x:v>
      </x:c>
      <x:c r="E1509" s="23" t="str">
        <x:v>z-ai</x:v>
      </x:c>
      <x:c r="F1509" s="78" t="n">
        <x:v>45874</x:v>
      </x:c>
      <x:c r="G1509" s="78" t="n">
        <x:v>45880</x:v>
      </x:c>
      <x:c r="H1509" s="81" t="n">
        <x:v>0.2</x:v>
      </x:c>
      <x:c r="I1509" s="81" t="n">
        <x:v>1.14891252931</x:v>
      </x:c>
      <x:c r="J1509" s="23" t="str">
        <x:v>total_b</x:v>
      </x:c>
      <x:c r="K1509" s="23" t="str">
        <x:v>date_only</x:v>
      </x:c>
      <x:c r="L1509" s="81" t="n">
        <x:v>355</x:v>
      </x:c>
      <x:c r="M1509" s="81" t="n">
        <x:v>632.7158417131409</x:v>
      </x:c>
      <x:c r="N1509" s="81" t="n">
        <x:v>0.2509803552502238</x:v>
      </x:c>
      <x:c r="O1509" s="23" t="n">
        <x:v>30</x:v>
      </x:c>
      <x:c r="P1509" s="23" t="n">
        <x:v>9</x:v>
      </x:c>
      <x:c r="Q1509" s="78" t="n">
        <x:v>45877</x:v>
      </x:c>
      <x:c r="R1509" s="23" t="str">
        <x:v>True</x:v>
      </x:c>
      <x:c r="S1509" s="23" t="str">
        <x:v>True</x:v>
      </x:c>
      <x:c r="T1509" s="23" t="str">
        <x:v>False</x:v>
      </x:c>
    </x:row>
    <x:row r="1510">
      <x:c r="A1510" s="23" t="str">
        <x:v>total_calibration</x:v>
      </x:c>
      <x:c r="B1510" s="23" t="n">
        <x:v>14</x:v>
      </x:c>
      <x:c r="C1510" s="23" t="str">
        <x:v>checkpoint:epoch:glm-4-5</x:v>
      </x:c>
      <x:c r="D1510" s="23" t="str">
        <x:v>GLM-4.5</x:v>
      </x:c>
      <x:c r="E1510" s="23" t="str">
        <x:v>z-ai</x:v>
      </x:c>
      <x:c r="F1510" s="78" t="n">
        <x:v>45874</x:v>
      </x:c>
      <x:c r="G1510" s="78" t="n">
        <x:v>45880</x:v>
      </x:c>
      <x:c r="H1510" s="81" t="n">
        <x:v>0.2</x:v>
      </x:c>
      <x:c r="I1510" s="81" t="n">
        <x:v>1.14891252931</x:v>
      </x:c>
      <x:c r="J1510" s="23" t="str">
        <x:v>total_b</x:v>
      </x:c>
      <x:c r="K1510" s="23" t="str">
        <x:v>date_historical_price</x:v>
      </x:c>
      <x:c r="L1510" s="81" t="n">
        <x:v>355</x:v>
      </x:c>
      <x:c r="M1510" s="81" t="n">
        <x:v>255.24313609684953</x:v>
      </x:c>
      <x:c r="N1510" s="81" t="n">
        <x:v>-0.14327428102423076</x:v>
      </x:c>
      <x:c r="O1510" s="23" t="n">
        <x:v>30</x:v>
      </x:c>
      <x:c r="P1510" s="23" t="n">
        <x:v>9</x:v>
      </x:c>
      <x:c r="Q1510" s="78" t="n">
        <x:v>45877</x:v>
      </x:c>
      <x:c r="R1510" s="23" t="str">
        <x:v>True</x:v>
      </x:c>
      <x:c r="S1510" s="23" t="str">
        <x:v>True</x:v>
      </x:c>
      <x:c r="T1510" s="23" t="str">
        <x:v>False</x:v>
      </x:c>
    </x:row>
    <x:row r="1511">
      <x:c r="A1511" s="23" t="str">
        <x:v>total_calibration</x:v>
      </x:c>
      <x:c r="B1511" s="23" t="n">
        <x:v>14</x:v>
      </x:c>
      <x:c r="C1511" s="23" t="str">
        <x:v>checkpoint:epoch:glm-4-5</x:v>
      </x:c>
      <x:c r="D1511" s="23" t="str">
        <x:v>GLM-4.5</x:v>
      </x:c>
      <x:c r="E1511" s="23" t="str">
        <x:v>z-ai</x:v>
      </x:c>
      <x:c r="F1511" s="78" t="n">
        <x:v>45874</x:v>
      </x:c>
      <x:c r="G1511" s="78" t="n">
        <x:v>45880</x:v>
      </x:c>
      <x:c r="H1511" s="81" t="n">
        <x:v>0.2</x:v>
      </x:c>
      <x:c r="I1511" s="81" t="n">
        <x:v>1.14891252931</x:v>
      </x:c>
      <x:c r="J1511" s="23" t="str">
        <x:v>total_b</x:v>
      </x:c>
      <x:c r="K1511" s="23" t="str">
        <x:v>date_current_price_nonprospective</x:v>
      </x:c>
      <x:c r="L1511" s="81" t="n">
        <x:v>355</x:v>
      </x:c>
      <x:c r="M1511" s="81" t="n">
        <x:v>625.7428719062141</x:v>
      </x:c>
      <x:c r="N1511" s="81" t="n">
        <x:v>0.24616755802671722</x:v>
      </x:c>
      <x:c r="O1511" s="23" t="n">
        <x:v>30</x:v>
      </x:c>
      <x:c r="P1511" s="23" t="n">
        <x:v>9</x:v>
      </x:c>
      <x:c r="Q1511" s="78" t="n">
        <x:v>45877</x:v>
      </x:c>
      <x:c r="R1511" s="23" t="str">
        <x:v>True</x:v>
      </x:c>
      <x:c r="S1511" s="23" t="str">
        <x:v>True</x:v>
      </x:c>
      <x:c r="T1511" s="23" t="str">
        <x:v>True</x:v>
      </x:c>
    </x:row>
    <x:row r="1512">
      <x:c r="A1512" s="23" t="str">
        <x:v>total_calibration</x:v>
      </x:c>
      <x:c r="B1512" s="23" t="n">
        <x:v>14</x:v>
      </x:c>
      <x:c r="C1512" s="23" t="str">
        <x:v>checkpoint:epoch:glm-4-5-air</x:v>
      </x:c>
      <x:c r="D1512" s="23" t="str">
        <x:v>GLM-4.5-Air</x:v>
      </x:c>
      <x:c r="E1512" s="23" t="str">
        <x:v>z-ai</x:v>
      </x:c>
      <x:c r="F1512" s="78" t="n">
        <x:v>45874</x:v>
      </x:c>
      <x:c r="G1512" s="78" t="n">
        <x:v>45880</x:v>
      </x:c>
      <x:c r="H1512" s="81" t="n">
        <x:v>0.469041575982343</x:v>
      </x:c>
      <x:c r="I1512" s="81" t="n">
        <x:v>0.346987031458</x:v>
      </x:c>
      <x:c r="J1512" s="23" t="str">
        <x:v>total_b</x:v>
      </x:c>
      <x:c r="K1512" s="23" t="str">
        <x:v>date_only</x:v>
      </x:c>
      <x:c r="L1512" s="81" t="n">
        <x:v>106</x:v>
      </x:c>
      <x:c r="M1512" s="81" t="n">
        <x:v>632.7158417131409</x:v>
      </x:c>
      <x:c r="N1512" s="81" t="n">
        <x:v>0.7759028430405477</x:v>
      </x:c>
      <x:c r="O1512" s="23" t="n">
        <x:v>30</x:v>
      </x:c>
      <x:c r="P1512" s="23" t="n">
        <x:v>9</x:v>
      </x:c>
      <x:c r="Q1512" s="78" t="n">
        <x:v>45877</x:v>
      </x:c>
      <x:c r="R1512" s="23" t="str">
        <x:v>True</x:v>
      </x:c>
      <x:c r="S1512" s="23" t="str">
        <x:v>True</x:v>
      </x:c>
      <x:c r="T1512" s="23" t="str">
        <x:v>False</x:v>
      </x:c>
    </x:row>
    <x:row r="1513">
      <x:c r="A1513" s="23" t="str">
        <x:v>total_calibration</x:v>
      </x:c>
      <x:c r="B1513" s="23" t="n">
        <x:v>14</x:v>
      </x:c>
      <x:c r="C1513" s="23" t="str">
        <x:v>checkpoint:epoch:glm-4-5-air</x:v>
      </x:c>
      <x:c r="D1513" s="23" t="str">
        <x:v>GLM-4.5-Air</x:v>
      </x:c>
      <x:c r="E1513" s="23" t="str">
        <x:v>z-ai</x:v>
      </x:c>
      <x:c r="F1513" s="78" t="n">
        <x:v>45874</x:v>
      </x:c>
      <x:c r="G1513" s="78" t="n">
        <x:v>45880</x:v>
      </x:c>
      <x:c r="H1513" s="81" t="n">
        <x:v>0.469041575982343</x:v>
      </x:c>
      <x:c r="I1513" s="81" t="n">
        <x:v>0.346987031458</x:v>
      </x:c>
      <x:c r="J1513" s="23" t="str">
        <x:v>total_b</x:v>
      </x:c>
      <x:c r="K1513" s="23" t="str">
        <x:v>date_historical_price</x:v>
      </x:c>
      <x:c r="L1513" s="81" t="n">
        <x:v>106</x:v>
      </x:c>
      <x:c r="M1513" s="81" t="n">
        <x:v>465.0070034894681</x:v>
      </x:c>
      <x:c r="N1513" s="81" t="n">
        <x:v>0.6421536286013672</x:v>
      </x:c>
      <x:c r="O1513" s="23" t="n">
        <x:v>30</x:v>
      </x:c>
      <x:c r="P1513" s="23" t="n">
        <x:v>9</x:v>
      </x:c>
      <x:c r="Q1513" s="78" t="n">
        <x:v>45877</x:v>
      </x:c>
      <x:c r="R1513" s="23" t="str">
        <x:v>True</x:v>
      </x:c>
      <x:c r="S1513" s="23" t="str">
        <x:v>True</x:v>
      </x:c>
      <x:c r="T1513" s="23" t="str">
        <x:v>False</x:v>
      </x:c>
    </x:row>
    <x:row r="1514">
      <x:c r="A1514" s="23" t="str">
        <x:v>total_calibration</x:v>
      </x:c>
      <x:c r="B1514" s="23" t="n">
        <x:v>14</x:v>
      </x:c>
      <x:c r="C1514" s="23" t="str">
        <x:v>checkpoint:epoch:glm-4-5-air</x:v>
      </x:c>
      <x:c r="D1514" s="23" t="str">
        <x:v>GLM-4.5-Air</x:v>
      </x:c>
      <x:c r="E1514" s="23" t="str">
        <x:v>z-ai</x:v>
      </x:c>
      <x:c r="F1514" s="78" t="n">
        <x:v>45874</x:v>
      </x:c>
      <x:c r="G1514" s="78" t="n">
        <x:v>45880</x:v>
      </x:c>
      <x:c r="H1514" s="81" t="n">
        <x:v>0.469041575982343</x:v>
      </x:c>
      <x:c r="I1514" s="81" t="n">
        <x:v>0.346987031458</x:v>
      </x:c>
      <x:c r="J1514" s="23" t="str">
        <x:v>total_b</x:v>
      </x:c>
      <x:c r="K1514" s="23" t="str">
        <x:v>date_current_price_nonprospective</x:v>
      </x:c>
      <x:c r="L1514" s="81" t="n">
        <x:v>106</x:v>
      </x:c>
      <x:c r="M1514" s="81" t="n">
        <x:v>250.84869810308047</x:v>
      </x:c>
      <x:c r="N1514" s="81" t="n">
        <x:v>0.37410598613003304</x:v>
      </x:c>
      <x:c r="O1514" s="23" t="n">
        <x:v>30</x:v>
      </x:c>
      <x:c r="P1514" s="23" t="n">
        <x:v>9</x:v>
      </x:c>
      <x:c r="Q1514" s="78" t="n">
        <x:v>45877</x:v>
      </x:c>
      <x:c r="R1514" s="23" t="str">
        <x:v>True</x:v>
      </x:c>
      <x:c r="S1514" s="23" t="str">
        <x:v>True</x:v>
      </x:c>
      <x:c r="T1514" s="23" t="str">
        <x:v>True</x:v>
      </x:c>
    </x:row>
    <x:row r="1515">
      <x:c r="A1515" s="23" t="str">
        <x:v>total_calibration</x:v>
      </x:c>
      <x:c r="B1515" s="23" t="n">
        <x:v>14</x:v>
      </x:c>
      <x:c r="C1515" s="23" t="str">
        <x:v>checkpoint:openai:gpt-oss-120b</x:v>
      </x:c>
      <x:c r="D1515" s="23" t="str">
        <x:v>gpt-oss-120b</x:v>
      </x:c>
      <x:c r="E1515" s="23" t="str">
        <x:v>openai</x:v>
      </x:c>
      <x:c r="F1515" s="78" t="n">
        <x:v>45874</x:v>
      </x:c>
      <x:c r="G1515" s="78" t="n">
        <x:v>45888</x:v>
      </x:c>
      <x:c r="H1515" s="81" t="n">
        <x:v>0.1451614956591451</x:v>
      </x:c>
      <x:c r="I1515" s="81" t="n">
        <x:v>0.3</x:v>
      </x:c>
      <x:c r="J1515" s="23" t="str">
        <x:v>total_b</x:v>
      </x:c>
      <x:c r="K1515" s="23" t="str">
        <x:v>date_only</x:v>
      </x:c>
      <x:c r="L1515" s="81" t="n">
        <x:v>116.83</x:v>
      </x:c>
      <x:c r="M1515" s="81" t="n">
        <x:v>433.09486955155404</x:v>
      </x:c>
      <x:c r="N1515" s="81" t="n">
        <x:v>0.5690286624077382</x:v>
      </x:c>
      <x:c r="O1515" s="23" t="n">
        <x:v>32</x:v>
      </x:c>
      <x:c r="P1515" s="23" t="n">
        <x:v>10</x:v>
      </x:c>
      <x:c r="Q1515" s="78" t="n">
        <x:v>45880</x:v>
      </x:c>
      <x:c r="R1515" s="23" t="str">
        <x:v>True</x:v>
      </x:c>
      <x:c r="S1515" s="23" t="str">
        <x:v>True</x:v>
      </x:c>
      <x:c r="T1515" s="23" t="str">
        <x:v>False</x:v>
      </x:c>
    </x:row>
    <x:row r="1516">
      <x:c r="A1516" s="23" t="str">
        <x:v>total_calibration</x:v>
      </x:c>
      <x:c r="B1516" s="23" t="n">
        <x:v>14</x:v>
      </x:c>
      <x:c r="C1516" s="23" t="str">
        <x:v>checkpoint:openai:gpt-oss-120b</x:v>
      </x:c>
      <x:c r="D1516" s="23" t="str">
        <x:v>gpt-oss-120b</x:v>
      </x:c>
      <x:c r="E1516" s="23" t="str">
        <x:v>openai</x:v>
      </x:c>
      <x:c r="F1516" s="78" t="n">
        <x:v>45874</x:v>
      </x:c>
      <x:c r="G1516" s="78" t="n">
        <x:v>45888</x:v>
      </x:c>
      <x:c r="H1516" s="81" t="n">
        <x:v>0.1451614956591451</x:v>
      </x:c>
      <x:c r="I1516" s="81" t="n">
        <x:v>0.3</x:v>
      </x:c>
      <x:c r="J1516" s="23" t="str">
        <x:v>total_b</x:v>
      </x:c>
      <x:c r="K1516" s="23" t="str">
        <x:v>date_historical_price</x:v>
      </x:c>
      <x:c r="L1516" s="81" t="n">
        <x:v>116.83</x:v>
      </x:c>
      <x:c r="M1516" s="81" t="n">
        <x:v>170.10281631052055</x:v>
      </x:c>
      <x:c r="N1516" s="81" t="n">
        <x:v>0.16315712738345786</x:v>
      </x:c>
      <x:c r="O1516" s="23" t="n">
        <x:v>32</x:v>
      </x:c>
      <x:c r="P1516" s="23" t="n">
        <x:v>10</x:v>
      </x:c>
      <x:c r="Q1516" s="78" t="n">
        <x:v>45880</x:v>
      </x:c>
      <x:c r="R1516" s="23" t="str">
        <x:v>True</x:v>
      </x:c>
      <x:c r="S1516" s="23" t="str">
        <x:v>True</x:v>
      </x:c>
      <x:c r="T1516" s="23" t="str">
        <x:v>False</x:v>
      </x:c>
    </x:row>
    <x:row r="1517">
      <x:c r="A1517" s="23" t="str">
        <x:v>total_calibration</x:v>
      </x:c>
      <x:c r="B1517" s="23" t="n">
        <x:v>14</x:v>
      </x:c>
      <x:c r="C1517" s="23" t="str">
        <x:v>checkpoint:openai:gpt-oss-120b</x:v>
      </x:c>
      <x:c r="D1517" s="23" t="str">
        <x:v>gpt-oss-120b</x:v>
      </x:c>
      <x:c r="E1517" s="23" t="str">
        <x:v>openai</x:v>
      </x:c>
      <x:c r="F1517" s="78" t="n">
        <x:v>45874</x:v>
      </x:c>
      <x:c r="G1517" s="78" t="n">
        <x:v>45888</x:v>
      </x:c>
      <x:c r="H1517" s="81" t="n">
        <x:v>0.1451614956591451</x:v>
      </x:c>
      <x:c r="I1517" s="81" t="n">
        <x:v>0.3</x:v>
      </x:c>
      <x:c r="J1517" s="23" t="str">
        <x:v>total_b</x:v>
      </x:c>
      <x:c r="K1517" s="23" t="str">
        <x:v>date_current_price_nonprospective</x:v>
      </x:c>
      <x:c r="L1517" s="81" t="n">
        <x:v>116.83</x:v>
      </x:c>
      <x:c r="M1517" s="81" t="n">
        <x:v>172.65172530686218</x:v>
      </x:c>
      <x:c r="N1517" s="81" t="n">
        <x:v>0.16961654591381137</x:v>
      </x:c>
      <x:c r="O1517" s="23" t="n">
        <x:v>32</x:v>
      </x:c>
      <x:c r="P1517" s="23" t="n">
        <x:v>10</x:v>
      </x:c>
      <x:c r="Q1517" s="78" t="n">
        <x:v>45880</x:v>
      </x:c>
      <x:c r="R1517" s="23" t="str">
        <x:v>True</x:v>
      </x:c>
      <x:c r="S1517" s="23" t="str">
        <x:v>True</x:v>
      </x:c>
      <x:c r="T1517" s="23" t="str">
        <x:v>True</x:v>
      </x:c>
    </x:row>
    <x:row r="1518">
      <x:c r="A1518" s="23" t="str">
        <x:v>total_calibration</x:v>
      </x:c>
      <x:c r="B1518" s="23" t="n">
        <x:v>14</x:v>
      </x:c>
      <x:c r="C1518" s="23" t="str">
        <x:v>checkpoint:epoch:gpt-oss-20b</x:v>
      </x:c>
      <x:c r="D1518" s="23" t="str">
        <x:v>gpt-oss-20b</x:v>
      </x:c>
      <x:c r="E1518" s="23" t="str">
        <x:v>openai</x:v>
      </x:c>
      <x:c r="F1518" s="78" t="n">
        <x:v>45874</x:v>
      </x:c>
      <x:c r="G1518" s="78" t="n">
        <x:v>45888</x:v>
      </x:c>
      <x:c r="H1518" s="81" t="n">
        <x:v>0.08</x:v>
      </x:c>
      <x:c r="I1518" s="81" t="n">
        <x:v>0.0924264068712</x:v>
      </x:c>
      <x:c r="J1518" s="23" t="str">
        <x:v>total_b</x:v>
      </x:c>
      <x:c r="K1518" s="23" t="str">
        <x:v>date_only</x:v>
      </x:c>
      <x:c r="L1518" s="81" t="n">
        <x:v>20.91</x:v>
      </x:c>
      <x:c r="M1518" s="81" t="n">
        <x:v>433.09486955155404</x:v>
      </x:c>
      <x:c r="N1518" s="81" t="n">
        <x:v>1.3162290062835698</x:v>
      </x:c>
      <x:c r="O1518" s="23" t="n">
        <x:v>32</x:v>
      </x:c>
      <x:c r="P1518" s="23" t="n">
        <x:v>10</x:v>
      </x:c>
      <x:c r="Q1518" s="78" t="n">
        <x:v>45880</x:v>
      </x:c>
      <x:c r="R1518" s="23" t="str">
        <x:v>True</x:v>
      </x:c>
      <x:c r="S1518" s="23" t="str">
        <x:v>True</x:v>
      </x:c>
      <x:c r="T1518" s="23" t="str">
        <x:v>False</x:v>
      </x:c>
    </x:row>
    <x:row r="1519">
      <x:c r="A1519" s="23" t="str">
        <x:v>total_calibration</x:v>
      </x:c>
      <x:c r="B1519" s="23" t="n">
        <x:v>14</x:v>
      </x:c>
      <x:c r="C1519" s="23" t="str">
        <x:v>checkpoint:epoch:gpt-oss-20b</x:v>
      </x:c>
      <x:c r="D1519" s="23" t="str">
        <x:v>gpt-oss-20b</x:v>
      </x:c>
      <x:c r="E1519" s="23" t="str">
        <x:v>openai</x:v>
      </x:c>
      <x:c r="F1519" s="78" t="n">
        <x:v>45874</x:v>
      </x:c>
      <x:c r="G1519" s="78" t="n">
        <x:v>45888</x:v>
      </x:c>
      <x:c r="H1519" s="81" t="n">
        <x:v>0.08</x:v>
      </x:c>
      <x:c r="I1519" s="81" t="n">
        <x:v>0.0924264068712</x:v>
      </x:c>
      <x:c r="J1519" s="23" t="str">
        <x:v>total_b</x:v>
      </x:c>
      <x:c r="K1519" s="23" t="str">
        <x:v>date_historical_price</x:v>
      </x:c>
      <x:c r="L1519" s="81" t="n">
        <x:v>20.91</x:v>
      </x:c>
      <x:c r="M1519" s="81" t="n">
        <x:v>112.03793432288033</x:v>
      </x:c>
      <x:c r="N1519" s="81" t="n">
        <x:v>0.7290110601895837</x:v>
      </x:c>
      <x:c r="O1519" s="23" t="n">
        <x:v>32</x:v>
      </x:c>
      <x:c r="P1519" s="23" t="n">
        <x:v>10</x:v>
      </x:c>
      <x:c r="Q1519" s="78" t="n">
        <x:v>45880</x:v>
      </x:c>
      <x:c r="R1519" s="23" t="str">
        <x:v>True</x:v>
      </x:c>
      <x:c r="S1519" s="23" t="str">
        <x:v>True</x:v>
      </x:c>
      <x:c r="T1519" s="23" t="str">
        <x:v>False</x:v>
      </x:c>
    </x:row>
    <x:row r="1520">
      <x:c r="A1520" s="23" t="str">
        <x:v>total_calibration</x:v>
      </x:c>
      <x:c r="B1520" s="23" t="n">
        <x:v>14</x:v>
      </x:c>
      <x:c r="C1520" s="23" t="str">
        <x:v>checkpoint:epoch:gpt-oss-20b</x:v>
      </x:c>
      <x:c r="D1520" s="23" t="str">
        <x:v>gpt-oss-20b</x:v>
      </x:c>
      <x:c r="E1520" s="23" t="str">
        <x:v>openai</x:v>
      </x:c>
      <x:c r="F1520" s="78" t="n">
        <x:v>45874</x:v>
      </x:c>
      <x:c r="G1520" s="78" t="n">
        <x:v>45888</x:v>
      </x:c>
      <x:c r="H1520" s="81" t="n">
        <x:v>0.08</x:v>
      </x:c>
      <x:c r="I1520" s="81" t="n">
        <x:v>0.0924264068712</x:v>
      </x:c>
      <x:c r="J1520" s="23" t="str">
        <x:v>total_b</x:v>
      </x:c>
      <x:c r="K1520" s="23" t="str">
        <x:v>date_current_price_nonprospective</x:v>
      </x:c>
      <x:c r="L1520" s="81" t="n">
        <x:v>20.91</x:v>
      </x:c>
      <x:c r="M1520" s="81" t="n">
        <x:v>67.92422628052654</x:v>
      </x:c>
      <x:c r="N1520" s="81" t="n">
        <x:v>0.511670667286439</x:v>
      </x:c>
      <x:c r="O1520" s="23" t="n">
        <x:v>32</x:v>
      </x:c>
      <x:c r="P1520" s="23" t="n">
        <x:v>10</x:v>
      </x:c>
      <x:c r="Q1520" s="78" t="n">
        <x:v>45880</x:v>
      </x:c>
      <x:c r="R1520" s="23" t="str">
        <x:v>True</x:v>
      </x:c>
      <x:c r="S1520" s="23" t="str">
        <x:v>True</x:v>
      </x:c>
      <x:c r="T1520" s="23" t="str">
        <x:v>True</x:v>
      </x:c>
    </x:row>
    <x:row r="1521">
      <x:c r="A1521" s="23" t="str">
        <x:v>total_calibration</x:v>
      </x:c>
      <x:c r="B1521" s="23" t="n">
        <x:v>14</x:v>
      </x:c>
      <x:c r="C1521" s="23" t="str">
        <x:v>checkpoint:epoch:glm-4-5v</x:v>
      </x:c>
      <x:c r="D1521" s="23" t="str">
        <x:v>GLM-4.5V</x:v>
      </x:c>
      <x:c r="E1521" s="23" t="str">
        <x:v>z-ai</x:v>
      </x:c>
      <x:c r="F1521" s="78" t="n">
        <x:v>45884</x:v>
      </x:c>
      <x:c r="G1521" s="78" t="n">
        <x:v>45894</x:v>
      </x:c>
      <x:c r="H1521" s="81" t="n">
        <x:v>0.9219544457292888</x:v>
      </x:c>
      <x:c r="I1521" s="81" t="n">
        <x:v>1.03923048454</x:v>
      </x:c>
      <x:c r="J1521" s="23" t="str">
        <x:v>total_b</x:v>
      </x:c>
      <x:c r="K1521" s="23" t="str">
        <x:v>date_only</x:v>
      </x:c>
      <x:c r="L1521" s="81" t="n">
        <x:v>108</x:v>
      </x:c>
      <x:c r="M1521" s="81" t="n">
        <x:v>309.479782258502</x:v>
      </x:c>
      <x:c r="N1521" s="81" t="n">
        <x:v>0.4572085271410181</x:v>
      </x:c>
      <x:c r="O1521" s="23" t="n">
        <x:v>32</x:v>
      </x:c>
      <x:c r="P1521" s="23" t="n">
        <x:v>10</x:v>
      </x:c>
      <x:c r="Q1521" s="78" t="n">
        <x:v>45888</x:v>
      </x:c>
      <x:c r="R1521" s="23" t="str">
        <x:v>True</x:v>
      </x:c>
      <x:c r="S1521" s="23" t="str">
        <x:v>True</x:v>
      </x:c>
      <x:c r="T1521" s="23" t="str">
        <x:v>False</x:v>
      </x:c>
    </x:row>
    <x:row r="1522">
      <x:c r="A1522" s="23" t="str">
        <x:v>total_calibration</x:v>
      </x:c>
      <x:c r="B1522" s="23" t="n">
        <x:v>14</x:v>
      </x:c>
      <x:c r="C1522" s="23" t="str">
        <x:v>checkpoint:epoch:glm-4-5v</x:v>
      </x:c>
      <x:c r="D1522" s="23" t="str">
        <x:v>GLM-4.5V</x:v>
      </x:c>
      <x:c r="E1522" s="23" t="str">
        <x:v>z-ai</x:v>
      </x:c>
      <x:c r="F1522" s="78" t="n">
        <x:v>45884</x:v>
      </x:c>
      <x:c r="G1522" s="78" t="n">
        <x:v>45894</x:v>
      </x:c>
      <x:c r="H1522" s="81" t="n">
        <x:v>0.9219544457292888</x:v>
      </x:c>
      <x:c r="I1522" s="81" t="n">
        <x:v>1.03923048454</x:v>
      </x:c>
      <x:c r="J1522" s="23" t="str">
        <x:v>total_b</x:v>
      </x:c>
      <x:c r="K1522" s="23" t="str">
        <x:v>date_historical_price</x:v>
      </x:c>
      <x:c r="L1522" s="81" t="n">
        <x:v>108</x:v>
      </x:c>
      <x:c r="M1522" s="81" t="n">
        <x:v>597.0428284653925</x:v>
      </x:c>
      <x:c r="N1522" s="81" t="n">
        <x:v>0.7425817305821802</x:v>
      </x:c>
      <x:c r="O1522" s="23" t="n">
        <x:v>32</x:v>
      </x:c>
      <x:c r="P1522" s="23" t="n">
        <x:v>10</x:v>
      </x:c>
      <x:c r="Q1522" s="78" t="n">
        <x:v>45888</x:v>
      </x:c>
      <x:c r="R1522" s="23" t="str">
        <x:v>True</x:v>
      </x:c>
      <x:c r="S1522" s="23" t="str">
        <x:v>True</x:v>
      </x:c>
      <x:c r="T1522" s="23" t="str">
        <x:v>False</x:v>
      </x:c>
    </x:row>
    <x:row r="1523">
      <x:c r="A1523" s="23" t="str">
        <x:v>total_calibration</x:v>
      </x:c>
      <x:c r="B1523" s="23" t="n">
        <x:v>14</x:v>
      </x:c>
      <x:c r="C1523" s="23" t="str">
        <x:v>checkpoint:epoch:glm-4-5v</x:v>
      </x:c>
      <x:c r="D1523" s="23" t="str">
        <x:v>GLM-4.5V</x:v>
      </x:c>
      <x:c r="E1523" s="23" t="str">
        <x:v>z-ai</x:v>
      </x:c>
      <x:c r="F1523" s="78" t="n">
        <x:v>45884</x:v>
      </x:c>
      <x:c r="G1523" s="78" t="n">
        <x:v>45894</x:v>
      </x:c>
      <x:c r="H1523" s="81" t="n">
        <x:v>0.9219544457292888</x:v>
      </x:c>
      <x:c r="I1523" s="81" t="n">
        <x:v>1.03923048454</x:v>
      </x:c>
      <x:c r="J1523" s="23" t="str">
        <x:v>total_b</x:v>
      </x:c>
      <x:c r="K1523" s="23" t="str">
        <x:v>date_current_price_nonprospective</x:v>
      </x:c>
      <x:c r="L1523" s="81" t="n">
        <x:v>108</x:v>
      </x:c>
      <x:c r="M1523" s="81" t="n">
        <x:v>467.7026199659605</x:v>
      </x:c>
      <x:c r="N1523" s="81" t="n">
        <x:v>0.6365460472493767</x:v>
      </x:c>
      <x:c r="O1523" s="23" t="n">
        <x:v>32</x:v>
      </x:c>
      <x:c r="P1523" s="23" t="n">
        <x:v>10</x:v>
      </x:c>
      <x:c r="Q1523" s="78" t="n">
        <x:v>45888</x:v>
      </x:c>
      <x:c r="R1523" s="23" t="str">
        <x:v>True</x:v>
      </x:c>
      <x:c r="S1523" s="23" t="str">
        <x:v>True</x:v>
      </x:c>
      <x:c r="T1523" s="23" t="str">
        <x:v>True</x:v>
      </x:c>
    </x:row>
    <x:row r="1524">
      <x:c r="A1524" s="23" t="str">
        <x:v>total_calibration</x:v>
      </x:c>
      <x:c r="B1524" s="23" t="n">
        <x:v>14</x:v>
      </x:c>
      <x:c r="C1524" s="23" t="str">
        <x:v>checkpoint:epoch:deepseek-v3-1</x:v>
      </x:c>
      <x:c r="D1524" s="23" t="str">
        <x:v>DeepSeek-V3.1</x:v>
      </x:c>
      <x:c r="E1524" s="23" t="str">
        <x:v>deepseek</x:v>
      </x:c>
      <x:c r="F1524" s="78" t="n">
        <x:v>45890</x:v>
      </x:c>
      <x:c r="G1524" s="78" t="n">
        <x:v>45904</x:v>
      </x:c>
      <x:c r="H1524" s="81" t="n">
        <x:v>0.4</x:v>
      </x:c>
      <x:c r="I1524" s="81" t="n">
        <x:v>0.743240928382</x:v>
      </x:c>
      <x:c r="J1524" s="23" t="str">
        <x:v>total_b</x:v>
      </x:c>
      <x:c r="K1524" s="23" t="str">
        <x:v>date_only</x:v>
      </x:c>
      <x:c r="L1524" s="81" t="n">
        <x:v>671</x:v>
      </x:c>
      <x:c r="M1524" s="81" t="n">
        <x:v>258.5192648956191</x:v>
      </x:c>
      <x:c r="N1524" s="81" t="n">
        <x:v>-0.4142296078411101</x:v>
      </x:c>
      <x:c r="O1524" s="23" t="n">
        <x:v>31</x:v>
      </x:c>
      <x:c r="P1524" s="23" t="n">
        <x:v>10</x:v>
      </x:c>
      <x:c r="Q1524" s="78" t="n">
        <x:v>45894</x:v>
      </x:c>
      <x:c r="R1524" s="23" t="str">
        <x:v>True</x:v>
      </x:c>
      <x:c r="S1524" s="23" t="str">
        <x:v>True</x:v>
      </x:c>
      <x:c r="T1524" s="23" t="str">
        <x:v>False</x:v>
      </x:c>
    </x:row>
    <x:row r="1525">
      <x:c r="A1525" s="23" t="str">
        <x:v>total_calibration</x:v>
      </x:c>
      <x:c r="B1525" s="23" t="n">
        <x:v>14</x:v>
      </x:c>
      <x:c r="C1525" s="23" t="str">
        <x:v>checkpoint:epoch:deepseek-v3-1</x:v>
      </x:c>
      <x:c r="D1525" s="23" t="str">
        <x:v>DeepSeek-V3.1</x:v>
      </x:c>
      <x:c r="E1525" s="23" t="str">
        <x:v>deepseek</x:v>
      </x:c>
      <x:c r="F1525" s="78" t="n">
        <x:v>45890</x:v>
      </x:c>
      <x:c r="G1525" s="78" t="n">
        <x:v>45904</x:v>
      </x:c>
      <x:c r="H1525" s="81" t="n">
        <x:v>0.4</x:v>
      </x:c>
      <x:c r="I1525" s="81" t="n">
        <x:v>0.743240928382</x:v>
      </x:c>
      <x:c r="J1525" s="23" t="str">
        <x:v>total_b</x:v>
      </x:c>
      <x:c r="K1525" s="23" t="str">
        <x:v>date_historical_price</x:v>
      </x:c>
      <x:c r="L1525" s="81" t="n">
        <x:v>671</x:v>
      </x:c>
      <x:c r="M1525" s="81" t="n">
        <x:v>255.2547771932299</x:v>
      </x:c>
      <x:c r="N1525" s="81" t="n">
        <x:v>-0.41974864134248646</x:v>
      </x:c>
      <x:c r="O1525" s="23" t="n">
        <x:v>31</x:v>
      </x:c>
      <x:c r="P1525" s="23" t="n">
        <x:v>10</x:v>
      </x:c>
      <x:c r="Q1525" s="78" t="n">
        <x:v>45894</x:v>
      </x:c>
      <x:c r="R1525" s="23" t="str">
        <x:v>True</x:v>
      </x:c>
      <x:c r="S1525" s="23" t="str">
        <x:v>True</x:v>
      </x:c>
      <x:c r="T1525" s="23" t="str">
        <x:v>False</x:v>
      </x:c>
    </x:row>
    <x:row r="1526">
      <x:c r="A1526" s="23" t="str">
        <x:v>total_calibration</x:v>
      </x:c>
      <x:c r="B1526" s="23" t="n">
        <x:v>14</x:v>
      </x:c>
      <x:c r="C1526" s="23" t="str">
        <x:v>checkpoint:epoch:deepseek-v3-1</x:v>
      </x:c>
      <x:c r="D1526" s="23" t="str">
        <x:v>DeepSeek-V3.1</x:v>
      </x:c>
      <x:c r="E1526" s="23" t="str">
        <x:v>deepseek</x:v>
      </x:c>
      <x:c r="F1526" s="78" t="n">
        <x:v>45890</x:v>
      </x:c>
      <x:c r="G1526" s="78" t="n">
        <x:v>45904</x:v>
      </x:c>
      <x:c r="H1526" s="81" t="n">
        <x:v>0.4</x:v>
      </x:c>
      <x:c r="I1526" s="81" t="n">
        <x:v>0.743240928382</x:v>
      </x:c>
      <x:c r="J1526" s="23" t="str">
        <x:v>total_b</x:v>
      </x:c>
      <x:c r="K1526" s="23" t="str">
        <x:v>date_current_price_nonprospective</x:v>
      </x:c>
      <x:c r="L1526" s="81" t="n">
        <x:v>671</x:v>
      </x:c>
      <x:c r="M1526" s="81" t="n">
        <x:v>277.5127980815766</x:v>
      </x:c>
      <x:c r="N1526" s="81" t="n">
        <x:v>-0.3834395038524838</x:v>
      </x:c>
      <x:c r="O1526" s="23" t="n">
        <x:v>31</x:v>
      </x:c>
      <x:c r="P1526" s="23" t="n">
        <x:v>10</x:v>
      </x:c>
      <x:c r="Q1526" s="78" t="n">
        <x:v>45894</x:v>
      </x:c>
      <x:c r="R1526" s="23" t="str">
        <x:v>True</x:v>
      </x:c>
      <x:c r="S1526" s="23" t="str">
        <x:v>True</x:v>
      </x:c>
      <x:c r="T1526" s="23" t="str">
        <x:v>True</x:v>
      </x:c>
    </x:row>
    <x:row r="1527">
      <x:c r="A1527" s="23" t="str">
        <x:v>total_calibration</x:v>
      </x:c>
      <x:c r="B1527" s="23" t="n">
        <x:v>14</x:v>
      </x:c>
      <x:c r="C1527" s="23" t="str">
        <x:v>checkpoint:alibaba:qwen3-max</x:v>
      </x:c>
      <x:c r="D1527" s="23" t="str">
        <x:v>Qwen3-Max</x:v>
      </x:c>
      <x:c r="E1527" s="23" t="str">
        <x:v>qwen</x:v>
      </x:c>
      <x:c r="F1527" s="78" t="n">
        <x:v>45924</x:v>
      </x:c>
      <x:c r="G1527" s="78" t="n">
        <x:v>45919</x:v>
      </x:c>
      <x:c r="H1527" s="81" t="n">
        <x:v>2.6832815729997477</x:v>
      </x:c>
      <x:c r="I1527" s="81" t="n">
        <x:v>1.74413302245</x:v>
      </x:c>
      <x:c r="J1527" s="23" t="str">
        <x:v>total_b</x:v>
      </x:c>
      <x:c r="K1527" s="23" t="str">
        <x:v>date_only</x:v>
      </x:c>
      <x:c r="L1527" s="81" t="n">
        <x:v>1000</x:v>
      </x:c>
      <x:c r="M1527" s="81" t="n">
        <x:v>426.3573975979623</x:v>
      </x:c>
      <x:c r="N1527" s="81" t="n">
        <x:v>-0.37022619730340267</x:v>
      </x:c>
      <x:c r="O1527" s="23" t="n">
        <x:v>27</x:v>
      </x:c>
      <x:c r="P1527" s="23" t="n">
        <x:v>10</x:v>
      </x:c>
      <x:c r="Q1527" s="78" t="n">
        <x:v>45904</x:v>
      </x:c>
      <x:c r="R1527" s="23" t="str">
        <x:v>True</x:v>
      </x:c>
      <x:c r="S1527" s="23" t="str">
        <x:v>True</x:v>
      </x:c>
      <x:c r="T1527" s="23" t="str">
        <x:v>False</x:v>
      </x:c>
    </x:row>
    <x:row r="1528">
      <x:c r="A1528" s="23" t="str">
        <x:v>total_calibration</x:v>
      </x:c>
      <x:c r="B1528" s="23" t="n">
        <x:v>14</x:v>
      </x:c>
      <x:c r="C1528" s="23" t="str">
        <x:v>checkpoint:alibaba:qwen3-max</x:v>
      </x:c>
      <x:c r="D1528" s="23" t="str">
        <x:v>Qwen3-Max</x:v>
      </x:c>
      <x:c r="E1528" s="23" t="str">
        <x:v>qwen</x:v>
      </x:c>
      <x:c r="F1528" s="78" t="n">
        <x:v>45924</x:v>
      </x:c>
      <x:c r="G1528" s="78" t="n">
        <x:v>45919</x:v>
      </x:c>
      <x:c r="H1528" s="81" t="n">
        <x:v>2.6832815729997477</x:v>
      </x:c>
      <x:c r="I1528" s="81" t="n">
        <x:v>1.74413302245</x:v>
      </x:c>
      <x:c r="J1528" s="23" t="str">
        <x:v>total_b</x:v>
      </x:c>
      <x:c r="K1528" s="23" t="str">
        <x:v>date_historical_price</x:v>
      </x:c>
      <x:c r="L1528" s="81" t="n">
        <x:v>1000</x:v>
      </x:c>
      <x:c r="M1528" s="81" t="n">
        <x:v>1437.0377872163426</x:v>
      </x:c>
      <x:c r="N1528" s="81" t="n">
        <x:v>0.15746818815077385</x:v>
      </x:c>
      <x:c r="O1528" s="23" t="n">
        <x:v>27</x:v>
      </x:c>
      <x:c r="P1528" s="23" t="n">
        <x:v>10</x:v>
      </x:c>
      <x:c r="Q1528" s="78" t="n">
        <x:v>45904</x:v>
      </x:c>
      <x:c r="R1528" s="23" t="str">
        <x:v>True</x:v>
      </x:c>
      <x:c r="S1528" s="23" t="str">
        <x:v>True</x:v>
      </x:c>
      <x:c r="T1528" s="23" t="str">
        <x:v>False</x:v>
      </x:c>
    </x:row>
    <x:row r="1529">
      <x:c r="A1529" s="23" t="str">
        <x:v>total_calibration</x:v>
      </x:c>
      <x:c r="B1529" s="23" t="n">
        <x:v>14</x:v>
      </x:c>
      <x:c r="C1529" s="23" t="str">
        <x:v>checkpoint:alibaba:qwen3-max</x:v>
      </x:c>
      <x:c r="D1529" s="23" t="str">
        <x:v>Qwen3-Max</x:v>
      </x:c>
      <x:c r="E1529" s="23" t="str">
        <x:v>qwen</x:v>
      </x:c>
      <x:c r="F1529" s="78" t="n">
        <x:v>45924</x:v>
      </x:c>
      <x:c r="G1529" s="78" t="n">
        <x:v>45919</x:v>
      </x:c>
      <x:c r="H1529" s="81" t="n">
        <x:v>2.6832815729997477</x:v>
      </x:c>
      <x:c r="I1529" s="81" t="n">
        <x:v>1.74413302245</x:v>
      </x:c>
      <x:c r="J1529" s="23" t="str">
        <x:v>total_b</x:v>
      </x:c>
      <x:c r="K1529" s="23" t="str">
        <x:v>date_current_price_nonprospective</x:v>
      </x:c>
      <x:c r="L1529" s="81" t="n">
        <x:v>1000</x:v>
      </x:c>
      <x:c r="M1529" s="81" t="n">
        <x:v>800.9504969892957</x:v>
      </x:c>
      <x:c r="N1529" s="81" t="n">
        <x:v>-0.0963943248005883</x:v>
      </x:c>
      <x:c r="O1529" s="23" t="n">
        <x:v>27</x:v>
      </x:c>
      <x:c r="P1529" s="23" t="n">
        <x:v>10</x:v>
      </x:c>
      <x:c r="Q1529" s="78" t="n">
        <x:v>45904</x:v>
      </x:c>
      <x:c r="R1529" s="23" t="str">
        <x:v>True</x:v>
      </x:c>
      <x:c r="S1529" s="23" t="str">
        <x:v>True</x:v>
      </x:c>
      <x:c r="T1529" s="23" t="str">
        <x:v>True</x:v>
      </x:c>
    </x:row>
    <x:row r="1530">
      <x:c r="A1530" s="23" t="str">
        <x:v>total_calibration</x:v>
      </x:c>
      <x:c r="B1530" s="23" t="n">
        <x:v>14</x:v>
      </x:c>
      <x:c r="C1530" s="23" t="str">
        <x:v>checkpoint:epoch:qwen3-next-80b-a3b</x:v>
      </x:c>
      <x:c r="D1530" s="23" t="str">
        <x:v>Qwen3-Next-80B-A3B</x:v>
      </x:c>
      <x:c r="E1530" s="23" t="str">
        <x:v>qwen</x:v>
      </x:c>
      <x:c r="F1530" s="78" t="n">
        <x:v>45910</x:v>
      </x:c>
      <x:c r="G1530" s="78" t="n">
        <x:v>45925</x:v>
      </x:c>
      <x:c r="H1530" s="81" t="n">
        <x:v>0.28284271247461906</x:v>
      </x:c>
      <x:c r="I1530" s="81" t="n">
        <x:v>0.37796327387399997</x:v>
      </x:c>
      <x:c r="J1530" s="23" t="str">
        <x:v>total_b</x:v>
      </x:c>
      <x:c r="K1530" s="23" t="str">
        <x:v>date_only</x:v>
      </x:c>
      <x:c r="L1530" s="81" t="n">
        <x:v>80</x:v>
      </x:c>
      <x:c r="M1530" s="81" t="n">
        <x:v>371.44211138614736</x:v>
      </x:c>
      <x:c r="N1530" s="81" t="n">
        <x:v>0.6668011523306874</x:v>
      </x:c>
      <x:c r="O1530" s="23" t="n">
        <x:v>27</x:v>
      </x:c>
      <x:c r="P1530" s="23" t="n">
        <x:v>10</x:v>
      </x:c>
      <x:c r="Q1530" s="78" t="n">
        <x:v>45904</x:v>
      </x:c>
      <x:c r="R1530" s="23" t="str">
        <x:v>True</x:v>
      </x:c>
      <x:c r="S1530" s="23" t="str">
        <x:v>True</x:v>
      </x:c>
      <x:c r="T1530" s="23" t="str">
        <x:v>False</x:v>
      </x:c>
    </x:row>
    <x:row r="1531">
      <x:c r="A1531" s="23" t="str">
        <x:v>total_calibration</x:v>
      </x:c>
      <x:c r="B1531" s="23" t="n">
        <x:v>14</x:v>
      </x:c>
      <x:c r="C1531" s="23" t="str">
        <x:v>checkpoint:epoch:qwen3-next-80b-a3b</x:v>
      </x:c>
      <x:c r="D1531" s="23" t="str">
        <x:v>Qwen3-Next-80B-A3B</x:v>
      </x:c>
      <x:c r="E1531" s="23" t="str">
        <x:v>qwen</x:v>
      </x:c>
      <x:c r="F1531" s="78" t="n">
        <x:v>45910</x:v>
      </x:c>
      <x:c r="G1531" s="78" t="n">
        <x:v>45925</x:v>
      </x:c>
      <x:c r="H1531" s="81" t="n">
        <x:v>0.28284271247461906</x:v>
      </x:c>
      <x:c r="I1531" s="81" t="n">
        <x:v>0.37796327387399997</x:v>
      </x:c>
      <x:c r="J1531" s="23" t="str">
        <x:v>total_b</x:v>
      </x:c>
      <x:c r="K1531" s="23" t="str">
        <x:v>date_historical_price</x:v>
      </x:c>
      <x:c r="L1531" s="81" t="n">
        <x:v>80</x:v>
      </x:c>
      <x:c r="M1531" s="81" t="n">
        <x:v>246.8427371499249</x:v>
      </x:c>
      <x:c r="N1531" s="81" t="n">
        <x:v>0.48933036651169926</x:v>
      </x:c>
      <x:c r="O1531" s="23" t="n">
        <x:v>27</x:v>
      </x:c>
      <x:c r="P1531" s="23" t="n">
        <x:v>10</x:v>
      </x:c>
      <x:c r="Q1531" s="78" t="n">
        <x:v>45904</x:v>
      </x:c>
      <x:c r="R1531" s="23" t="str">
        <x:v>True</x:v>
      </x:c>
      <x:c r="S1531" s="23" t="str">
        <x:v>True</x:v>
      </x:c>
      <x:c r="T1531" s="23" t="str">
        <x:v>False</x:v>
      </x:c>
    </x:row>
    <x:row r="1532">
      <x:c r="A1532" s="23" t="str">
        <x:v>total_calibration</x:v>
      </x:c>
      <x:c r="B1532" s="23" t="n">
        <x:v>14</x:v>
      </x:c>
      <x:c r="C1532" s="23" t="str">
        <x:v>checkpoint:epoch:qwen3-next-80b-a3b</x:v>
      </x:c>
      <x:c r="D1532" s="23" t="str">
        <x:v>Qwen3-Next-80B-A3B</x:v>
      </x:c>
      <x:c r="E1532" s="23" t="str">
        <x:v>qwen</x:v>
      </x:c>
      <x:c r="F1532" s="78" t="n">
        <x:v>45910</x:v>
      </x:c>
      <x:c r="G1532" s="78" t="n">
        <x:v>45925</x:v>
      </x:c>
      <x:c r="H1532" s="81" t="n">
        <x:v>0.28284271247461906</x:v>
      </x:c>
      <x:c r="I1532" s="81" t="n">
        <x:v>0.37796327387399997</x:v>
      </x:c>
      <x:c r="J1532" s="23" t="str">
        <x:v>total_b</x:v>
      </x:c>
      <x:c r="K1532" s="23" t="str">
        <x:v>date_current_price_nonprospective</x:v>
      </x:c>
      <x:c r="L1532" s="81" t="n">
        <x:v>80</x:v>
      </x:c>
      <x:c r="M1532" s="81" t="n">
        <x:v>206.28860168532373</x:v>
      </x:c>
      <x:c r="N1532" s="81" t="n">
        <x:v>0.4113852450436181</x:v>
      </x:c>
      <x:c r="O1532" s="23" t="n">
        <x:v>27</x:v>
      </x:c>
      <x:c r="P1532" s="23" t="n">
        <x:v>10</x:v>
      </x:c>
      <x:c r="Q1532" s="78" t="n">
        <x:v>45904</x:v>
      </x:c>
      <x:c r="R1532" s="23" t="str">
        <x:v>True</x:v>
      </x:c>
      <x:c r="S1532" s="23" t="str">
        <x:v>True</x:v>
      </x:c>
      <x:c r="T1532" s="23" t="str">
        <x:v>True</x:v>
      </x:c>
    </x:row>
    <x:row r="1533">
      <x:c r="A1533" s="23" t="str">
        <x:v>total_calibration</x:v>
      </x:c>
      <x:c r="B1533" s="23" t="n">
        <x:v>14</x:v>
      </x:c>
      <x:c r="C1533" s="23" t="str">
        <x:v>checkpoint:epoch:deepseek-v3-1-terminus</x:v>
      </x:c>
      <x:c r="D1533" s="23" t="str">
        <x:v>DeepSeek-V3.1-Terminus</x:v>
      </x:c>
      <x:c r="E1533" s="23" t="str">
        <x:v>deepseek</x:v>
      </x:c>
      <x:c r="F1533" s="78" t="n">
        <x:v>45922</x:v>
      </x:c>
      <x:c r="G1533" s="78" t="n">
        <x:v>45936</x:v>
      </x:c>
      <x:c r="H1533" s="81" t="n">
        <x:v>0.5196152422706632</x:v>
      </x:c>
      <x:c r="I1533" s="81" t="n">
        <x:v>0.519615242271</x:v>
      </x:c>
      <x:c r="J1533" s="23" t="str">
        <x:v>total_b</x:v>
      </x:c>
      <x:c r="K1533" s="23" t="str">
        <x:v>date_only</x:v>
      </x:c>
      <x:c r="L1533" s="81" t="n">
        <x:v>671</x:v>
      </x:c>
      <x:c r="M1533" s="81" t="n">
        <x:v>356.88985889700933</x:v>
      </x:c>
      <x:c r="N1533" s="81" t="n">
        <x:v>-0.27418831261019955</x:v>
      </x:c>
      <x:c r="O1533" s="23" t="n">
        <x:v>33</x:v>
      </x:c>
      <x:c r="P1533" s="23" t="n">
        <x:v>10</x:v>
      </x:c>
      <x:c r="Q1533" s="78" t="n">
        <x:v>45925</x:v>
      </x:c>
      <x:c r="R1533" s="23" t="str">
        <x:v>True</x:v>
      </x:c>
      <x:c r="S1533" s="23" t="str">
        <x:v>True</x:v>
      </x:c>
      <x:c r="T1533" s="23" t="str">
        <x:v>False</x:v>
      </x:c>
    </x:row>
    <x:row r="1534">
      <x:c r="A1534" s="23" t="str">
        <x:v>total_calibration</x:v>
      </x:c>
      <x:c r="B1534" s="23" t="n">
        <x:v>14</x:v>
      </x:c>
      <x:c r="C1534" s="23" t="str">
        <x:v>checkpoint:epoch:deepseek-v3-1-terminus</x:v>
      </x:c>
      <x:c r="D1534" s="23" t="str">
        <x:v>DeepSeek-V3.1-Terminus</x:v>
      </x:c>
      <x:c r="E1534" s="23" t="str">
        <x:v>deepseek</x:v>
      </x:c>
      <x:c r="F1534" s="78" t="n">
        <x:v>45922</x:v>
      </x:c>
      <x:c r="G1534" s="78" t="n">
        <x:v>45936</x:v>
      </x:c>
      <x:c r="H1534" s="81" t="n">
        <x:v>0.5196152422706632</x:v>
      </x:c>
      <x:c r="I1534" s="81" t="n">
        <x:v>0.519615242271</x:v>
      </x:c>
      <x:c r="J1534" s="23" t="str">
        <x:v>total_b</x:v>
      </x:c>
      <x:c r="K1534" s="23" t="str">
        <x:v>date_historical_price</x:v>
      </x:c>
      <x:c r="L1534" s="81" t="n">
        <x:v>671</x:v>
      </x:c>
      <x:c r="M1534" s="81" t="n">
        <x:v>374.91418618230665</x:v>
      </x:c>
      <x:c r="N1534" s="81" t="n">
        <x:v>-0.25279064639419385</x:v>
      </x:c>
      <x:c r="O1534" s="23" t="n">
        <x:v>33</x:v>
      </x:c>
      <x:c r="P1534" s="23" t="n">
        <x:v>10</x:v>
      </x:c>
      <x:c r="Q1534" s="78" t="n">
        <x:v>45925</x:v>
      </x:c>
      <x:c r="R1534" s="23" t="str">
        <x:v>True</x:v>
      </x:c>
      <x:c r="S1534" s="23" t="str">
        <x:v>True</x:v>
      </x:c>
      <x:c r="T1534" s="23" t="str">
        <x:v>False</x:v>
      </x:c>
    </x:row>
    <x:row r="1535">
      <x:c r="A1535" s="23" t="str">
        <x:v>total_calibration</x:v>
      </x:c>
      <x:c r="B1535" s="23" t="n">
        <x:v>14</x:v>
      </x:c>
      <x:c r="C1535" s="23" t="str">
        <x:v>checkpoint:epoch:deepseek-v3-1-terminus</x:v>
      </x:c>
      <x:c r="D1535" s="23" t="str">
        <x:v>DeepSeek-V3.1-Terminus</x:v>
      </x:c>
      <x:c r="E1535" s="23" t="str">
        <x:v>deepseek</x:v>
      </x:c>
      <x:c r="F1535" s="78" t="n">
        <x:v>45922</x:v>
      </x:c>
      <x:c r="G1535" s="78" t="n">
        <x:v>45936</x:v>
      </x:c>
      <x:c r="H1535" s="81" t="n">
        <x:v>0.5196152422706632</x:v>
      </x:c>
      <x:c r="I1535" s="81" t="n">
        <x:v>0.519615242271</x:v>
      </x:c>
      <x:c r="J1535" s="23" t="str">
        <x:v>total_b</x:v>
      </x:c>
      <x:c r="K1535" s="23" t="str">
        <x:v>date_current_price_nonprospective</x:v>
      </x:c>
      <x:c r="L1535" s="81" t="n">
        <x:v>671</x:v>
      </x:c>
      <x:c r="M1535" s="81" t="n">
        <x:v>257.14347579619965</x:v>
      </x:c>
      <x:c r="N1535" s="81" t="n">
        <x:v>-0.4165470102233497</x:v>
      </x:c>
      <x:c r="O1535" s="23" t="n">
        <x:v>33</x:v>
      </x:c>
      <x:c r="P1535" s="23" t="n">
        <x:v>10</x:v>
      </x:c>
      <x:c r="Q1535" s="78" t="n">
        <x:v>45925</x:v>
      </x:c>
      <x:c r="R1535" s="23" t="str">
        <x:v>True</x:v>
      </x:c>
      <x:c r="S1535" s="23" t="str">
        <x:v>True</x:v>
      </x:c>
      <x:c r="T1535" s="23" t="str">
        <x:v>True</x:v>
      </x:c>
    </x:row>
    <x:row r="1536">
      <x:c r="A1536" s="23" t="str">
        <x:v>total_calibration</x:v>
      </x:c>
      <x:c r="B1536" s="23" t="n">
        <x:v>14</x:v>
      </x:c>
      <x:c r="C1536" s="23" t="str">
        <x:v>checkpoint:deepseek:deepseek-v3-2-exp</x:v>
      </x:c>
      <x:c r="D1536" s="23" t="str">
        <x:v>DeepSeek-V3.2-Exp</x:v>
      </x:c>
      <x:c r="E1536" s="23" t="str">
        <x:v>deepseek</x:v>
      </x:c>
      <x:c r="F1536" s="78" t="n">
        <x:v>45929</x:v>
      </x:c>
      <x:c r="G1536" s="78" t="n">
        <x:v>45943</x:v>
      </x:c>
      <x:c r="H1536" s="81" t="n">
        <x:v>0.3286335345030997</x:v>
      </x:c>
      <x:c r="I1536" s="81" t="n">
        <x:v>0.332716095192</x:v>
      </x:c>
      <x:c r="J1536" s="23" t="str">
        <x:v>total_b</x:v>
      </x:c>
      <x:c r="K1536" s="23" t="str">
        <x:v>date_only</x:v>
      </x:c>
      <x:c r="L1536" s="81" t="n">
        <x:v>671</x:v>
      </x:c>
      <x:c r="M1536" s="81" t="n">
        <x:v>383.29018704647456</x:v>
      </x:c>
      <x:c r="N1536" s="81" t="n">
        <x:v>-0.24319481953222602</x:v>
      </x:c>
      <x:c r="O1536" s="23" t="n">
        <x:v>33</x:v>
      </x:c>
      <x:c r="P1536" s="23" t="n">
        <x:v>10</x:v>
      </x:c>
      <x:c r="Q1536" s="78" t="n">
        <x:v>45925</x:v>
      </x:c>
      <x:c r="R1536" s="23" t="str">
        <x:v>True</x:v>
      </x:c>
      <x:c r="S1536" s="23" t="str">
        <x:v>True</x:v>
      </x:c>
      <x:c r="T1536" s="23" t="str">
        <x:v>False</x:v>
      </x:c>
    </x:row>
    <x:row r="1537">
      <x:c r="A1537" s="23" t="str">
        <x:v>total_calibration</x:v>
      </x:c>
      <x:c r="B1537" s="23" t="n">
        <x:v>14</x:v>
      </x:c>
      <x:c r="C1537" s="23" t="str">
        <x:v>checkpoint:deepseek:deepseek-v3-2-exp</x:v>
      </x:c>
      <x:c r="D1537" s="23" t="str">
        <x:v>DeepSeek-V3.2-Exp</x:v>
      </x:c>
      <x:c r="E1537" s="23" t="str">
        <x:v>deepseek</x:v>
      </x:c>
      <x:c r="F1537" s="78" t="n">
        <x:v>45929</x:v>
      </x:c>
      <x:c r="G1537" s="78" t="n">
        <x:v>45943</x:v>
      </x:c>
      <x:c r="H1537" s="81" t="n">
        <x:v>0.3286335345030997</x:v>
      </x:c>
      <x:c r="I1537" s="81" t="n">
        <x:v>0.332716095192</x:v>
      </x:c>
      <x:c r="J1537" s="23" t="str">
        <x:v>total_b</x:v>
      </x:c>
      <x:c r="K1537" s="23" t="str">
        <x:v>date_historical_price</x:v>
      </x:c>
      <x:c r="L1537" s="81" t="n">
        <x:v>671</x:v>
      </x:c>
      <x:c r="M1537" s="81" t="n">
        <x:v>289.22937886414513</x:v>
      </x:c>
      <x:c r="N1537" s="81" t="n">
        <x:v>-0.36548011525828805</x:v>
      </x:c>
      <x:c r="O1537" s="23" t="n">
        <x:v>33</x:v>
      </x:c>
      <x:c r="P1537" s="23" t="n">
        <x:v>10</x:v>
      </x:c>
      <x:c r="Q1537" s="78" t="n">
        <x:v>45925</x:v>
      </x:c>
      <x:c r="R1537" s="23" t="str">
        <x:v>True</x:v>
      </x:c>
      <x:c r="S1537" s="23" t="str">
        <x:v>True</x:v>
      </x:c>
      <x:c r="T1537" s="23" t="str">
        <x:v>False</x:v>
      </x:c>
    </x:row>
    <x:row r="1538">
      <x:c r="A1538" s="23" t="str">
        <x:v>total_calibration</x:v>
      </x:c>
      <x:c r="B1538" s="23" t="n">
        <x:v>14</x:v>
      </x:c>
      <x:c r="C1538" s="23" t="str">
        <x:v>checkpoint:deepseek:deepseek-v3-2-exp</x:v>
      </x:c>
      <x:c r="D1538" s="23" t="str">
        <x:v>DeepSeek-V3.2-Exp</x:v>
      </x:c>
      <x:c r="E1538" s="23" t="str">
        <x:v>deepseek</x:v>
      </x:c>
      <x:c r="F1538" s="78" t="n">
        <x:v>45929</x:v>
      </x:c>
      <x:c r="G1538" s="78" t="n">
        <x:v>45943</x:v>
      </x:c>
      <x:c r="H1538" s="81" t="n">
        <x:v>0.3286335345030997</x:v>
      </x:c>
      <x:c r="I1538" s="81" t="n">
        <x:v>0.332716095192</x:v>
      </x:c>
      <x:c r="J1538" s="23" t="str">
        <x:v>total_b</x:v>
      </x:c>
      <x:c r="K1538" s="23" t="str">
        <x:v>date_current_price_nonprospective</x:v>
      </x:c>
      <x:c r="L1538" s="81" t="n">
        <x:v>671</x:v>
      </x:c>
      <x:c r="M1538" s="81" t="n">
        <x:v>189.52998700638466</x:v>
      </x:c>
      <x:c r="N1538" s="81" t="n">
        <x:v>-0.5490445873366827</x:v>
      </x:c>
      <x:c r="O1538" s="23" t="n">
        <x:v>33</x:v>
      </x:c>
      <x:c r="P1538" s="23" t="n">
        <x:v>10</x:v>
      </x:c>
      <x:c r="Q1538" s="78" t="n">
        <x:v>45925</x:v>
      </x:c>
      <x:c r="R1538" s="23" t="str">
        <x:v>True</x:v>
      </x:c>
      <x:c r="S1538" s="23" t="str">
        <x:v>True</x:v>
      </x:c>
      <x:c r="T1538" s="23" t="str">
        <x:v>True</x:v>
      </x:c>
    </x:row>
    <x:row r="1539">
      <x:c r="A1539" s="23" t="str">
        <x:v>total_calibration</x:v>
      </x:c>
      <x:c r="B1539" s="23" t="n">
        <x:v>14</x:v>
      </x:c>
      <x:c r="C1539" s="23" t="str">
        <x:v>checkpoint:z-ai-zhipu-ai-tsinghua-university:glm-4-6</x:v>
      </x:c>
      <x:c r="D1539" s="23" t="str">
        <x:v>GLM-4.6</x:v>
      </x:c>
      <x:c r="E1539" s="23" t="str">
        <x:v>z-ai</x:v>
      </x:c>
      <x:c r="F1539" s="78" t="n">
        <x:v>45930</x:v>
      </x:c>
      <x:c r="G1539" s="78" t="n">
        <x:v>45944</x:v>
      </x:c>
      <x:c r="H1539" s="81" t="n">
        <x:v>0.9354143466934853</x:v>
      </x:c>
      <x:c r="I1539" s="81" t="n">
        <x:v>1.1</x:v>
      </x:c>
      <x:c r="J1539" s="23" t="str">
        <x:v>total_b</x:v>
      </x:c>
      <x:c r="K1539" s="23" t="str">
        <x:v>date_only</x:v>
      </x:c>
      <x:c r="L1539" s="81" t="n">
        <x:v>357</x:v>
      </x:c>
      <x:c r="M1539" s="81" t="n">
        <x:v>514.6954601845117</x:v>
      </x:c>
      <x:c r="N1539" s="81" t="n">
        <x:v>0.15888212150749137</x:v>
      </x:c>
      <x:c r="O1539" s="23" t="n">
        <x:v>37</x:v>
      </x:c>
      <x:c r="P1539" s="23" t="n">
        <x:v>10</x:v>
      </x:c>
      <x:c r="Q1539" s="78" t="n">
        <x:v>45943</x:v>
      </x:c>
      <x:c r="R1539" s="23" t="str">
        <x:v>True</x:v>
      </x:c>
      <x:c r="S1539" s="23" t="str">
        <x:v>True</x:v>
      </x:c>
      <x:c r="T1539" s="23" t="str">
        <x:v>False</x:v>
      </x:c>
    </x:row>
    <x:row r="1540">
      <x:c r="A1540" s="23" t="str">
        <x:v>total_calibration</x:v>
      </x:c>
      <x:c r="B1540" s="23" t="n">
        <x:v>14</x:v>
      </x:c>
      <x:c r="C1540" s="23" t="str">
        <x:v>checkpoint:z-ai-zhipu-ai-tsinghua-university:glm-4-6</x:v>
      </x:c>
      <x:c r="D1540" s="23" t="str">
        <x:v>GLM-4.6</x:v>
      </x:c>
      <x:c r="E1540" s="23" t="str">
        <x:v>z-ai</x:v>
      </x:c>
      <x:c r="F1540" s="78" t="n">
        <x:v>45930</x:v>
      </x:c>
      <x:c r="G1540" s="78" t="n">
        <x:v>45944</x:v>
      </x:c>
      <x:c r="H1540" s="81" t="n">
        <x:v>0.9354143466934853</x:v>
      </x:c>
      <x:c r="I1540" s="81" t="n">
        <x:v>1.1</x:v>
      </x:c>
      <x:c r="J1540" s="23" t="str">
        <x:v>total_b</x:v>
      </x:c>
      <x:c r="K1540" s="23" t="str">
        <x:v>date_historical_price</x:v>
      </x:c>
      <x:c r="L1540" s="81" t="n">
        <x:v>357</x:v>
      </x:c>
      <x:c r="M1540" s="81" t="n">
        <x:v>856.4401555599202</x:v>
      </x:c>
      <x:c r="N1540" s="81" t="n">
        <x:v>0.38002880557565494</x:v>
      </x:c>
      <x:c r="O1540" s="23" t="n">
        <x:v>37</x:v>
      </x:c>
      <x:c r="P1540" s="23" t="n">
        <x:v>10</x:v>
      </x:c>
      <x:c r="Q1540" s="78" t="n">
        <x:v>45943</x:v>
      </x:c>
      <x:c r="R1540" s="23" t="str">
        <x:v>True</x:v>
      </x:c>
      <x:c r="S1540" s="23" t="str">
        <x:v>True</x:v>
      </x:c>
      <x:c r="T1540" s="23" t="str">
        <x:v>False</x:v>
      </x:c>
    </x:row>
    <x:row r="1541">
      <x:c r="A1541" s="23" t="str">
        <x:v>total_calibration</x:v>
      </x:c>
      <x:c r="B1541" s="23" t="n">
        <x:v>14</x:v>
      </x:c>
      <x:c r="C1541" s="23" t="str">
        <x:v>checkpoint:z-ai-zhipu-ai-tsinghua-university:glm-4-6</x:v>
      </x:c>
      <x:c r="D1541" s="23" t="str">
        <x:v>GLM-4.6</x:v>
      </x:c>
      <x:c r="E1541" s="23" t="str">
        <x:v>z-ai</x:v>
      </x:c>
      <x:c r="F1541" s="78" t="n">
        <x:v>45930</x:v>
      </x:c>
      <x:c r="G1541" s="78" t="n">
        <x:v>45944</x:v>
      </x:c>
      <x:c r="H1541" s="81" t="n">
        <x:v>0.9354143466934853</x:v>
      </x:c>
      <x:c r="I1541" s="81" t="n">
        <x:v>1.1</x:v>
      </x:c>
      <x:c r="J1541" s="23" t="str">
        <x:v>total_b</x:v>
      </x:c>
      <x:c r="K1541" s="23" t="str">
        <x:v>date_current_price_nonprospective</x:v>
      </x:c>
      <x:c r="L1541" s="81" t="n">
        <x:v>357</x:v>
      </x:c>
      <x:c r="M1541" s="81" t="n">
        <x:v>735.222378137382</x:v>
      </x:c>
      <x:c r="N1541" s="81" t="n">
        <x:v>0.31375050119088005</x:v>
      </x:c>
      <x:c r="O1541" s="23" t="n">
        <x:v>37</x:v>
      </x:c>
      <x:c r="P1541" s="23" t="n">
        <x:v>10</x:v>
      </x:c>
      <x:c r="Q1541" s="78" t="n">
        <x:v>45943</x:v>
      </x:c>
      <x:c r="R1541" s="23" t="str">
        <x:v>True</x:v>
      </x:c>
      <x:c r="S1541" s="23" t="str">
        <x:v>True</x:v>
      </x:c>
      <x:c r="T1541" s="23" t="str">
        <x:v>True</x:v>
      </x:c>
    </x:row>
    <x:row r="1542">
      <x:c r="A1542" s="23" t="str">
        <x:v>total_calibration</x:v>
      </x:c>
      <x:c r="B1542" s="23" t="n">
        <x:v>14</x:v>
      </x:c>
      <x:c r="C1542" s="23" t="str">
        <x:v>checkpoint:epoch:granite-4-0-h-micro</x:v>
      </x:c>
      <x:c r="D1542" s="23" t="str">
        <x:v>Granite-4.0-H-Micro</x:v>
      </x:c>
      <x:c r="E1542" s="23" t="str">
        <x:v>ibm-granite</x:v>
      </x:c>
      <x:c r="F1542" s="78" t="n">
        <x:v>45932</x:v>
      </x:c>
      <x:c r="G1542" s="78" t="n">
        <x:v>45963</x:v>
      </x:c>
      <x:c r="H1542" s="81" t="n">
        <x:v>0.043243496620879306</x:v>
      </x:c>
      <x:c r="I1542" s="81" t="n">
        <x:v>0.0436348484585</x:v>
      </x:c>
      <x:c r="J1542" s="23" t="str">
        <x:v>total_b</x:v>
      </x:c>
      <x:c r="K1542" s="23" t="str">
        <x:v>date_only</x:v>
      </x:c>
      <x:c r="L1542" s="81" t="n">
        <x:v>3</x:v>
      </x:c>
      <x:c r="M1542" s="81" t="n">
        <x:v>452.2043112210442</x:v>
      </x:c>
      <x:c r="N1542" s="81" t="n">
        <x:v>2.178213443781904</x:v>
      </x:c>
      <x:c r="O1542" s="23" t="n">
        <x:v>41</x:v>
      </x:c>
      <x:c r="P1542" s="23" t="n">
        <x:v>11</x:v>
      </x:c>
      <x:c r="Q1542" s="78" t="n">
        <x:v>45944</x:v>
      </x:c>
      <x:c r="R1542" s="23" t="str">
        <x:v>True</x:v>
      </x:c>
      <x:c r="S1542" s="23" t="str">
        <x:v>True</x:v>
      </x:c>
      <x:c r="T1542" s="23" t="str">
        <x:v>False</x:v>
      </x:c>
    </x:row>
    <x:row r="1543">
      <x:c r="A1543" s="23" t="str">
        <x:v>total_calibration</x:v>
      </x:c>
      <x:c r="B1543" s="23" t="n">
        <x:v>14</x:v>
      </x:c>
      <x:c r="C1543" s="23" t="str">
        <x:v>checkpoint:epoch:granite-4-0-h-micro</x:v>
      </x:c>
      <x:c r="D1543" s="23" t="str">
        <x:v>Granite-4.0-H-Micro</x:v>
      </x:c>
      <x:c r="E1543" s="23" t="str">
        <x:v>ibm-granite</x:v>
      </x:c>
      <x:c r="F1543" s="78" t="n">
        <x:v>45932</x:v>
      </x:c>
      <x:c r="G1543" s="78" t="n">
        <x:v>45963</x:v>
      </x:c>
      <x:c r="H1543" s="81" t="n">
        <x:v>0.043243496620879306</x:v>
      </x:c>
      <x:c r="I1543" s="81" t="n">
        <x:v>0.0436348484585</x:v>
      </x:c>
      <x:c r="J1543" s="23" t="str">
        <x:v>total_b</x:v>
      </x:c>
      <x:c r="K1543" s="23" t="str">
        <x:v>date_historical_price</x:v>
      </x:c>
      <x:c r="L1543" s="81" t="n">
        <x:v>3</x:v>
      </x:c>
      <x:c r="M1543" s="81" t="n">
        <x:v>73.2952317948915</x:v>
      </x:c>
      <x:c r="N1543" s="81" t="n">
        <x:v>1.387954467908865</x:v>
      </x:c>
      <x:c r="O1543" s="23" t="n">
        <x:v>41</x:v>
      </x:c>
      <x:c r="P1543" s="23" t="n">
        <x:v>11</x:v>
      </x:c>
      <x:c r="Q1543" s="78" t="n">
        <x:v>45944</x:v>
      </x:c>
      <x:c r="R1543" s="23" t="str">
        <x:v>True</x:v>
      </x:c>
      <x:c r="S1543" s="23" t="str">
        <x:v>True</x:v>
      </x:c>
      <x:c r="T1543" s="23" t="str">
        <x:v>False</x:v>
      </x:c>
    </x:row>
    <x:row r="1544">
      <x:c r="A1544" s="23" t="str">
        <x:v>total_calibration</x:v>
      </x:c>
      <x:c r="B1544" s="23" t="n">
        <x:v>14</x:v>
      </x:c>
      <x:c r="C1544" s="23" t="str">
        <x:v>checkpoint:epoch:granite-4-0-h-micro</x:v>
      </x:c>
      <x:c r="D1544" s="23" t="str">
        <x:v>Granite-4.0-H-Micro</x:v>
      </x:c>
      <x:c r="E1544" s="23" t="str">
        <x:v>ibm-granite</x:v>
      </x:c>
      <x:c r="F1544" s="78" t="n">
        <x:v>45932</x:v>
      </x:c>
      <x:c r="G1544" s="78" t="n">
        <x:v>45963</x:v>
      </x:c>
      <x:c r="H1544" s="81" t="n">
        <x:v>0.043243496620879306</x:v>
      </x:c>
      <x:c r="I1544" s="81" t="n">
        <x:v>0.0436348484585</x:v>
      </x:c>
      <x:c r="J1544" s="23" t="str">
        <x:v>total_b</x:v>
      </x:c>
      <x:c r="K1544" s="23" t="str">
        <x:v>date_current_price_nonprospective</x:v>
      </x:c>
      <x:c r="L1544" s="81" t="n">
        <x:v>3</x:v>
      </x:c>
      <x:c r="M1544" s="81" t="n">
        <x:v>42.21637219586123</x:v>
      </x:c>
      <x:c r="N1544" s="81" t="n">
        <x:v>1.1483596553743662</x:v>
      </x:c>
      <x:c r="O1544" s="23" t="n">
        <x:v>41</x:v>
      </x:c>
      <x:c r="P1544" s="23" t="n">
        <x:v>11</x:v>
      </x:c>
      <x:c r="Q1544" s="78" t="n">
        <x:v>45944</x:v>
      </x:c>
      <x:c r="R1544" s="23" t="str">
        <x:v>True</x:v>
      </x:c>
      <x:c r="S1544" s="23" t="str">
        <x:v>True</x:v>
      </x:c>
      <x:c r="T1544" s="23" t="str">
        <x:v>True</x:v>
      </x:c>
    </x:row>
    <x:row r="1545">
      <x:c r="A1545" s="23" t="str">
        <x:v>total_calibration</x:v>
      </x:c>
      <x:c r="B1545" s="23" t="n">
        <x:v>14</x:v>
      </x:c>
      <x:c r="C1545" s="23" t="str">
        <x:v>checkpoint:epoch:minimax-m2</x:v>
      </x:c>
      <x:c r="D1545" s="23" t="str">
        <x:v>MiniMax-M2</x:v>
      </x:c>
      <x:c r="E1545" s="23" t="str">
        <x:v>minimax</x:v>
      </x:c>
      <x:c r="F1545" s="78" t="n">
        <x:v>45957</x:v>
      </x:c>
      <x:c r="G1545" s="78" t="n">
        <x:v>45973</x:v>
      </x:c>
      <x:c r="H1545" s="81" t="n">
        <x:v>0.2598076211353316</x:v>
      </x:c>
      <x:c r="I1545" s="81" t="n">
        <x:v>0.6</x:v>
      </x:c>
      <x:c r="J1545" s="23" t="str">
        <x:v>total_b</x:v>
      </x:c>
      <x:c r="K1545" s="23" t="str">
        <x:v>date_only</x:v>
      </x:c>
      <x:c r="L1545" s="81" t="n">
        <x:v>229</x:v>
      </x:c>
      <x:c r="M1545" s="81" t="n">
        <x:v>133.700807025134</x:v>
      </x:c>
      <x:c r="N1545" s="81" t="n">
        <x:v>-0.2337014536455575</x:v>
      </x:c>
      <x:c r="O1545" s="23" t="n">
        <x:v>40</x:v>
      </x:c>
      <x:c r="P1545" s="23" t="n">
        <x:v>11</x:v>
      </x:c>
      <x:c r="Q1545" s="78" t="n">
        <x:v>45963</x:v>
      </x:c>
      <x:c r="R1545" s="23" t="str">
        <x:v>True</x:v>
      </x:c>
      <x:c r="S1545" s="23" t="str">
        <x:v>True</x:v>
      </x:c>
      <x:c r="T1545" s="23" t="str">
        <x:v>False</x:v>
      </x:c>
    </x:row>
    <x:row r="1546">
      <x:c r="A1546" s="23" t="str">
        <x:v>total_calibration</x:v>
      </x:c>
      <x:c r="B1546" s="23" t="n">
        <x:v>14</x:v>
      </x:c>
      <x:c r="C1546" s="23" t="str">
        <x:v>checkpoint:epoch:minimax-m2</x:v>
      </x:c>
      <x:c r="D1546" s="23" t="str">
        <x:v>MiniMax-M2</x:v>
      </x:c>
      <x:c r="E1546" s="23" t="str">
        <x:v>minimax</x:v>
      </x:c>
      <x:c r="F1546" s="78" t="n">
        <x:v>45957</x:v>
      </x:c>
      <x:c r="G1546" s="78" t="n">
        <x:v>45973</x:v>
      </x:c>
      <x:c r="H1546" s="81" t="n">
        <x:v>0.2598076211353316</x:v>
      </x:c>
      <x:c r="I1546" s="81" t="n">
        <x:v>0.6</x:v>
      </x:c>
      <x:c r="J1546" s="23" t="str">
        <x:v>total_b</x:v>
      </x:c>
      <x:c r="K1546" s="23" t="str">
        <x:v>date_historical_price</x:v>
      </x:c>
      <x:c r="L1546" s="81" t="n">
        <x:v>229</x:v>
      </x:c>
      <x:c r="M1546" s="81" t="n">
        <x:v>130.5777359451104</x:v>
      </x:c>
      <x:c r="N1546" s="81" t="n">
        <x:v>-0.24396634813017798</x:v>
      </x:c>
      <x:c r="O1546" s="23" t="n">
        <x:v>40</x:v>
      </x:c>
      <x:c r="P1546" s="23" t="n">
        <x:v>11</x:v>
      </x:c>
      <x:c r="Q1546" s="78" t="n">
        <x:v>45963</x:v>
      </x:c>
      <x:c r="R1546" s="23" t="str">
        <x:v>True</x:v>
      </x:c>
      <x:c r="S1546" s="23" t="str">
        <x:v>True</x:v>
      </x:c>
      <x:c r="T1546" s="23" t="str">
        <x:v>False</x:v>
      </x:c>
    </x:row>
    <x:row r="1547">
      <x:c r="A1547" s="23" t="str">
        <x:v>total_calibration</x:v>
      </x:c>
      <x:c r="B1547" s="23" t="n">
        <x:v>14</x:v>
      </x:c>
      <x:c r="C1547" s="23" t="str">
        <x:v>checkpoint:epoch:minimax-m2</x:v>
      </x:c>
      <x:c r="D1547" s="23" t="str">
        <x:v>MiniMax-M2</x:v>
      </x:c>
      <x:c r="E1547" s="23" t="str">
        <x:v>minimax</x:v>
      </x:c>
      <x:c r="F1547" s="78" t="n">
        <x:v>45957</x:v>
      </x:c>
      <x:c r="G1547" s="78" t="n">
        <x:v>45973</x:v>
      </x:c>
      <x:c r="H1547" s="81" t="n">
        <x:v>0.2598076211353316</x:v>
      </x:c>
      <x:c r="I1547" s="81" t="n">
        <x:v>0.6</x:v>
      </x:c>
      <x:c r="J1547" s="23" t="str">
        <x:v>total_b</x:v>
      </x:c>
      <x:c r="K1547" s="23" t="str">
        <x:v>date_current_price_nonprospective</x:v>
      </x:c>
      <x:c r="L1547" s="81" t="n">
        <x:v>229</x:v>
      </x:c>
      <x:c r="M1547" s="81" t="n">
        <x:v>232.74050156345487</x:v>
      </x:c>
      <x:c r="N1547" s="81" t="n">
        <x:v>0.007036483563748829</x:v>
      </x:c>
      <x:c r="O1547" s="23" t="n">
        <x:v>40</x:v>
      </x:c>
      <x:c r="P1547" s="23" t="n">
        <x:v>11</x:v>
      </x:c>
      <x:c r="Q1547" s="78" t="n">
        <x:v>45963</x:v>
      </x:c>
      <x:c r="R1547" s="23" t="str">
        <x:v>True</x:v>
      </x:c>
      <x:c r="S1547" s="23" t="str">
        <x:v>True</x:v>
      </x:c>
      <x:c r="T1547" s="23" t="str">
        <x:v>True</x:v>
      </x:c>
    </x:row>
    <x:row r="1548">
      <x:c r="A1548" s="23" t="str">
        <x:v>total_calibration</x:v>
      </x:c>
      <x:c r="B1548" s="23" t="n">
        <x:v>14</x:v>
      </x:c>
      <x:c r="C1548" s="23" t="str">
        <x:v>checkpoint:moonshot:kimi-k2-thinking</x:v>
      </x:c>
      <x:c r="D1548" s="23" t="str">
        <x:v>Kimi K2 Thinking</x:v>
      </x:c>
      <x:c r="E1548" s="23" t="str">
        <x:v>moonshotai</x:v>
      </x:c>
      <x:c r="F1548" s="78" t="n">
        <x:v>45967</x:v>
      </x:c>
      <x:c r="G1548" s="78" t="n">
        <x:v>45981</x:v>
      </x:c>
      <x:c r="H1548" s="81" t="n">
        <x:v>1.1124297730643495</x:v>
      </x:c>
      <x:c r="I1548" s="81" t="n">
        <x:v>1.22474487139</x:v>
      </x:c>
      <x:c r="J1548" s="23" t="str">
        <x:v>total_b</x:v>
      </x:c>
      <x:c r="K1548" s="23" t="str">
        <x:v>date_only</x:v>
      </x:c>
      <x:c r="L1548" s="81" t="n">
        <x:v>1040</x:v>
      </x:c>
      <x:c r="M1548" s="81" t="n">
        <x:v>95.7728520780239</x:v>
      </x:c>
      <x:c r="N1548" s="81" t="n">
        <x:v>-1.0357909185666316</x:v>
      </x:c>
      <x:c r="O1548" s="23" t="n">
        <x:v>42</x:v>
      </x:c>
      <x:c r="P1548" s="23" t="n">
        <x:v>11</x:v>
      </x:c>
      <x:c r="Q1548" s="78" t="n">
        <x:v>45973</x:v>
      </x:c>
      <x:c r="R1548" s="23" t="str">
        <x:v>True</x:v>
      </x:c>
      <x:c r="S1548" s="23" t="str">
        <x:v>True</x:v>
      </x:c>
      <x:c r="T1548" s="23" t="str">
        <x:v>False</x:v>
      </x:c>
    </x:row>
    <x:row r="1549">
      <x:c r="A1549" s="23" t="str">
        <x:v>total_calibration</x:v>
      </x:c>
      <x:c r="B1549" s="23" t="n">
        <x:v>14</x:v>
      </x:c>
      <x:c r="C1549" s="23" t="str">
        <x:v>checkpoint:moonshot:kimi-k2-thinking</x:v>
      </x:c>
      <x:c r="D1549" s="23" t="str">
        <x:v>Kimi K2 Thinking</x:v>
      </x:c>
      <x:c r="E1549" s="23" t="str">
        <x:v>moonshotai</x:v>
      </x:c>
      <x:c r="F1549" s="78" t="n">
        <x:v>45967</x:v>
      </x:c>
      <x:c r="G1549" s="78" t="n">
        <x:v>45981</x:v>
      </x:c>
      <x:c r="H1549" s="81" t="n">
        <x:v>1.1124297730643495</x:v>
      </x:c>
      <x:c r="I1549" s="81" t="n">
        <x:v>1.22474487139</x:v>
      </x:c>
      <x:c r="J1549" s="23" t="str">
        <x:v>total_b</x:v>
      </x:c>
      <x:c r="K1549" s="23" t="str">
        <x:v>date_historical_price</x:v>
      </x:c>
      <x:c r="L1549" s="81" t="n">
        <x:v>1040</x:v>
      </x:c>
      <x:c r="M1549" s="81" t="n">
        <x:v>386.262303122101</x:v>
      </x:c>
      <x:c r="N1549" s="81" t="n">
        <x:v>-0.43015101361555136</x:v>
      </x:c>
      <x:c r="O1549" s="23" t="n">
        <x:v>42</x:v>
      </x:c>
      <x:c r="P1549" s="23" t="n">
        <x:v>11</x:v>
      </x:c>
      <x:c r="Q1549" s="78" t="n">
        <x:v>45973</x:v>
      </x:c>
      <x:c r="R1549" s="23" t="str">
        <x:v>True</x:v>
      </x:c>
      <x:c r="S1549" s="23" t="str">
        <x:v>True</x:v>
      </x:c>
      <x:c r="T1549" s="23" t="str">
        <x:v>False</x:v>
      </x:c>
    </x:row>
    <x:row r="1550">
      <x:c r="A1550" s="23" t="str">
        <x:v>total_calibration</x:v>
      </x:c>
      <x:c r="B1550" s="23" t="n">
        <x:v>14</x:v>
      </x:c>
      <x:c r="C1550" s="23" t="str">
        <x:v>checkpoint:moonshot:kimi-k2-thinking</x:v>
      </x:c>
      <x:c r="D1550" s="23" t="str">
        <x:v>Kimi K2 Thinking</x:v>
      </x:c>
      <x:c r="E1550" s="23" t="str">
        <x:v>moonshotai</x:v>
      </x:c>
      <x:c r="F1550" s="78" t="n">
        <x:v>45967</x:v>
      </x:c>
      <x:c r="G1550" s="78" t="n">
        <x:v>45981</x:v>
      </x:c>
      <x:c r="H1550" s="81" t="n">
        <x:v>1.1124297730643495</x:v>
      </x:c>
      <x:c r="I1550" s="81" t="n">
        <x:v>1.22474487139</x:v>
      </x:c>
      <x:c r="J1550" s="23" t="str">
        <x:v>total_b</x:v>
      </x:c>
      <x:c r="K1550" s="23" t="str">
        <x:v>date_current_price_nonprospective</x:v>
      </x:c>
      <x:c r="L1550" s="81" t="n">
        <x:v>1040</x:v>
      </x:c>
      <x:c r="M1550" s="81" t="n">
        <x:v>367.7341486229587</x:v>
      </x:c>
      <x:c r="N1550" s="81" t="n">
        <x:v>-0.4514993779915316</x:v>
      </x:c>
      <x:c r="O1550" s="23" t="n">
        <x:v>42</x:v>
      </x:c>
      <x:c r="P1550" s="23" t="n">
        <x:v>11</x:v>
      </x:c>
      <x:c r="Q1550" s="78" t="n">
        <x:v>45973</x:v>
      </x:c>
      <x:c r="R1550" s="23" t="str">
        <x:v>True</x:v>
      </x:c>
      <x:c r="S1550" s="23" t="str">
        <x:v>True</x:v>
      </x:c>
      <x:c r="T1550" s="23" t="str">
        <x:v>True</x:v>
      </x:c>
    </x:row>
    <x:row r="1551">
      <x:c r="A1551" s="23" t="str">
        <x:v>total_calibration</x:v>
      </x:c>
      <x:c r="B1551" s="23" t="n">
        <x:v>14</x:v>
      </x:c>
      <x:c r="C1551" s="23" t="str">
        <x:v>checkpoint:epoch:mistral-3-large</x:v>
      </x:c>
      <x:c r="D1551" s="23" t="str">
        <x:v>Mistral 3 Large</x:v>
      </x:c>
      <x:c r="E1551" s="23" t="str">
        <x:v>mistralai</x:v>
      </x:c>
      <x:c r="F1551" s="78" t="n">
        <x:v>45993</x:v>
      </x:c>
      <x:c r="G1551" s="78" t="n">
        <x:v>46007</x:v>
      </x:c>
      <x:c r="H1551" s="81" t="n">
        <x:v>0.8660254037844386</x:v>
      </x:c>
      <x:c r="I1551" s="81" t="n">
        <x:v>0.866025403784</x:v>
      </x:c>
      <x:c r="J1551" s="23" t="str">
        <x:v>total_b</x:v>
      </x:c>
      <x:c r="K1551" s="23" t="str">
        <x:v>date_only</x:v>
      </x:c>
      <x:c r="L1551" s="81" t="n">
        <x:v>675</x:v>
      </x:c>
      <x:c r="M1551" s="81" t="n">
        <x:v>195.29075152177307</x:v>
      </x:c>
      <x:c r="N1551" s="81" t="n">
        <x:v>-0.5386220961492413</x:v>
      </x:c>
      <x:c r="O1551" s="23" t="n">
        <x:v>40</x:v>
      </x:c>
      <x:c r="P1551" s="23" t="n">
        <x:v>11</x:v>
      </x:c>
      <x:c r="Q1551" s="78" t="n">
        <x:v>45981</x:v>
      </x:c>
      <x:c r="R1551" s="23" t="str">
        <x:v>True</x:v>
      </x:c>
      <x:c r="S1551" s="23" t="str">
        <x:v>True</x:v>
      </x:c>
      <x:c r="T1551" s="23" t="str">
        <x:v>False</x:v>
      </x:c>
    </x:row>
    <x:row r="1552">
      <x:c r="A1552" s="23" t="str">
        <x:v>total_calibration</x:v>
      </x:c>
      <x:c r="B1552" s="23" t="n">
        <x:v>14</x:v>
      </x:c>
      <x:c r="C1552" s="23" t="str">
        <x:v>checkpoint:epoch:mistral-3-large</x:v>
      </x:c>
      <x:c r="D1552" s="23" t="str">
        <x:v>Mistral 3 Large</x:v>
      </x:c>
      <x:c r="E1552" s="23" t="str">
        <x:v>mistralai</x:v>
      </x:c>
      <x:c r="F1552" s="78" t="n">
        <x:v>45993</x:v>
      </x:c>
      <x:c r="G1552" s="78" t="n">
        <x:v>46007</x:v>
      </x:c>
      <x:c r="H1552" s="81" t="n">
        <x:v>0.8660254037844386</x:v>
      </x:c>
      <x:c r="I1552" s="81" t="n">
        <x:v>0.866025403784</x:v>
      </x:c>
      <x:c r="J1552" s="23" t="str">
        <x:v>total_b</x:v>
      </x:c>
      <x:c r="K1552" s="23" t="str">
        <x:v>date_historical_price</x:v>
      </x:c>
      <x:c r="L1552" s="81" t="n">
        <x:v>675</x:v>
      </x:c>
      <x:c r="M1552" s="81" t="n">
        <x:v>486.58580860022454</x:v>
      </x:c>
      <x:c r="N1552" s="81" t="n">
        <x:v>-0.14214433436135557</x:v>
      </x:c>
      <x:c r="O1552" s="23" t="n">
        <x:v>40</x:v>
      </x:c>
      <x:c r="P1552" s="23" t="n">
        <x:v>11</x:v>
      </x:c>
      <x:c r="Q1552" s="78" t="n">
        <x:v>45981</x:v>
      </x:c>
      <x:c r="R1552" s="23" t="str">
        <x:v>True</x:v>
      </x:c>
      <x:c r="S1552" s="23" t="str">
        <x:v>True</x:v>
      </x:c>
      <x:c r="T1552" s="23" t="str">
        <x:v>False</x:v>
      </x:c>
    </x:row>
    <x:row r="1553">
      <x:c r="A1553" s="23" t="str">
        <x:v>total_calibration</x:v>
      </x:c>
      <x:c r="B1553" s="23" t="n">
        <x:v>14</x:v>
      </x:c>
      <x:c r="C1553" s="23" t="str">
        <x:v>checkpoint:epoch:mistral-3-large</x:v>
      </x:c>
      <x:c r="D1553" s="23" t="str">
        <x:v>Mistral 3 Large</x:v>
      </x:c>
      <x:c r="E1553" s="23" t="str">
        <x:v>mistralai</x:v>
      </x:c>
      <x:c r="F1553" s="78" t="n">
        <x:v>45993</x:v>
      </x:c>
      <x:c r="G1553" s="78" t="n">
        <x:v>46007</x:v>
      </x:c>
      <x:c r="H1553" s="81" t="n">
        <x:v>0.8660254037844386</x:v>
      </x:c>
      <x:c r="I1553" s="81" t="n">
        <x:v>0.866025403784</x:v>
      </x:c>
      <x:c r="J1553" s="23" t="str">
        <x:v>total_b</x:v>
      </x:c>
      <x:c r="K1553" s="23" t="str">
        <x:v>date_current_price_nonprospective</x:v>
      </x:c>
      <x:c r="L1553" s="81" t="n">
        <x:v>675</x:v>
      </x:c>
      <x:c r="M1553" s="81" t="n">
        <x:v>414.6495719920248</x:v>
      </x:c>
      <x:c r="N1553" s="81" t="n">
        <x:v>-0.21162255139822156</x:v>
      </x:c>
      <x:c r="O1553" s="23" t="n">
        <x:v>40</x:v>
      </x:c>
      <x:c r="P1553" s="23" t="n">
        <x:v>11</x:v>
      </x:c>
      <x:c r="Q1553" s="78" t="n">
        <x:v>45981</x:v>
      </x:c>
      <x:c r="R1553" s="23" t="str">
        <x:v>True</x:v>
      </x:c>
      <x:c r="S1553" s="23" t="str">
        <x:v>True</x:v>
      </x:c>
      <x:c r="T1553" s="23" t="str">
        <x:v>True</x:v>
      </x:c>
    </x:row>
    <x:row r="1554">
      <x:c r="A1554" s="23" t="str">
        <x:v>total_calibration</x:v>
      </x:c>
      <x:c r="B1554" s="23" t="n">
        <x:v>14</x:v>
      </x:c>
      <x:c r="C1554" s="23" t="str">
        <x:v>checkpoint:epoch:ministral-3-14b</x:v>
      </x:c>
      <x:c r="D1554" s="23" t="str">
        <x:v>Ministral 3 14B</x:v>
      </x:c>
      <x:c r="E1554" s="23" t="str">
        <x:v>mistralai</x:v>
      </x:c>
      <x:c r="F1554" s="78" t="n">
        <x:v>45993</x:v>
      </x:c>
      <x:c r="G1554" s="78" t="n">
        <x:v>46009</x:v>
      </x:c>
      <x:c r="H1554" s="81" t="n">
        <x:v>0.2</x:v>
      </x:c>
      <x:c r="I1554" s="81" t="n">
        <x:v>0.2</x:v>
      </x:c>
      <x:c r="J1554" s="23" t="str">
        <x:v>total_b</x:v>
      </x:c>
      <x:c r="K1554" s="23" t="str">
        <x:v>date_only</x:v>
      </x:c>
      <x:c r="L1554" s="81" t="n">
        <x:v>14</x:v>
      </x:c>
      <x:c r="M1554" s="81" t="n">
        <x:v>195.29075152177307</x:v>
      </x:c>
      <x:c r="N1554" s="81" t="n">
        <x:v>1.1445536410035457</x:v>
      </x:c>
      <x:c r="O1554" s="23" t="n">
        <x:v>40</x:v>
      </x:c>
      <x:c r="P1554" s="23" t="n">
        <x:v>11</x:v>
      </x:c>
      <x:c r="Q1554" s="78" t="n">
        <x:v>45981</x:v>
      </x:c>
      <x:c r="R1554" s="23" t="str">
        <x:v>True</x:v>
      </x:c>
      <x:c r="S1554" s="23" t="str">
        <x:v>True</x:v>
      </x:c>
      <x:c r="T1554" s="23" t="str">
        <x:v>False</x:v>
      </x:c>
    </x:row>
    <x:row r="1555">
      <x:c r="A1555" s="23" t="str">
        <x:v>total_calibration</x:v>
      </x:c>
      <x:c r="B1555" s="23" t="n">
        <x:v>14</x:v>
      </x:c>
      <x:c r="C1555" s="23" t="str">
        <x:v>checkpoint:epoch:ministral-3-14b</x:v>
      </x:c>
      <x:c r="D1555" s="23" t="str">
        <x:v>Ministral 3 14B</x:v>
      </x:c>
      <x:c r="E1555" s="23" t="str">
        <x:v>mistralai</x:v>
      </x:c>
      <x:c r="F1555" s="78" t="n">
        <x:v>45993</x:v>
      </x:c>
      <x:c r="G1555" s="78" t="n">
        <x:v>46009</x:v>
      </x:c>
      <x:c r="H1555" s="81" t="n">
        <x:v>0.2</x:v>
      </x:c>
      <x:c r="I1555" s="81" t="n">
        <x:v>0.2</x:v>
      </x:c>
      <x:c r="J1555" s="23" t="str">
        <x:v>total_b</x:v>
      </x:c>
      <x:c r="K1555" s="23" t="str">
        <x:v>date_historical_price</x:v>
      </x:c>
      <x:c r="L1555" s="81" t="n">
        <x:v>14</x:v>
      </x:c>
      <x:c r="M1555" s="81" t="n">
        <x:v>118.17917210336738</x:v>
      </x:c>
      <x:c r="N1555" s="81" t="n">
        <x:v>0.9264129075538465</x:v>
      </x:c>
      <x:c r="O1555" s="23" t="n">
        <x:v>40</x:v>
      </x:c>
      <x:c r="P1555" s="23" t="n">
        <x:v>11</x:v>
      </x:c>
      <x:c r="Q1555" s="78" t="n">
        <x:v>45981</x:v>
      </x:c>
      <x:c r="R1555" s="23" t="str">
        <x:v>True</x:v>
      </x:c>
      <x:c r="S1555" s="23" t="str">
        <x:v>True</x:v>
      </x:c>
      <x:c r="T1555" s="23" t="str">
        <x:v>False</x:v>
      </x:c>
    </x:row>
    <x:row r="1556">
      <x:c r="A1556" s="23" t="str">
        <x:v>total_calibration</x:v>
      </x:c>
      <x:c r="B1556" s="23" t="n">
        <x:v>14</x:v>
      </x:c>
      <x:c r="C1556" s="23" t="str">
        <x:v>checkpoint:epoch:ministral-3-14b</x:v>
      </x:c>
      <x:c r="D1556" s="23" t="str">
        <x:v>Ministral 3 14B</x:v>
      </x:c>
      <x:c r="E1556" s="23" t="str">
        <x:v>mistralai</x:v>
      </x:c>
      <x:c r="F1556" s="78" t="n">
        <x:v>45993</x:v>
      </x:c>
      <x:c r="G1556" s="78" t="n">
        <x:v>46009</x:v>
      </x:c>
      <x:c r="H1556" s="81" t="n">
        <x:v>0.2</x:v>
      </x:c>
      <x:c r="I1556" s="81" t="n">
        <x:v>0.2</x:v>
      </x:c>
      <x:c r="J1556" s="23" t="str">
        <x:v>total_b</x:v>
      </x:c>
      <x:c r="K1556" s="23" t="str">
        <x:v>date_current_price_nonprospective</x:v>
      </x:c>
      <x:c r="L1556" s="81" t="n">
        <x:v>14</x:v>
      </x:c>
      <x:c r="M1556" s="81" t="n">
        <x:v>84.8508544917254</x:v>
      </x:c>
      <x:c r="N1556" s="81" t="n">
        <x:v>0.7825281845661765</x:v>
      </x:c>
      <x:c r="O1556" s="23" t="n">
        <x:v>40</x:v>
      </x:c>
      <x:c r="P1556" s="23" t="n">
        <x:v>11</x:v>
      </x:c>
      <x:c r="Q1556" s="78" t="n">
        <x:v>45981</x:v>
      </x:c>
      <x:c r="R1556" s="23" t="str">
        <x:v>True</x:v>
      </x:c>
      <x:c r="S1556" s="23" t="str">
        <x:v>True</x:v>
      </x:c>
      <x:c r="T1556" s="23" t="str">
        <x:v>True</x:v>
      </x:c>
    </x:row>
    <x:row r="1557">
      <x:c r="A1557" s="23" t="str">
        <x:v>total_calibration</x:v>
      </x:c>
      <x:c r="B1557" s="23" t="n">
        <x:v>14</x:v>
      </x:c>
      <x:c r="C1557" s="23" t="str">
        <x:v>checkpoint:epoch:ministral-3-3b</x:v>
      </x:c>
      <x:c r="D1557" s="23" t="str">
        <x:v>Ministral 3 3B</x:v>
      </x:c>
      <x:c r="E1557" s="23" t="str">
        <x:v>mistralai</x:v>
      </x:c>
      <x:c r="F1557" s="78" t="n">
        <x:v>45993</x:v>
      </x:c>
      <x:c r="G1557" s="78" t="n">
        <x:v>46009</x:v>
      </x:c>
      <x:c r="H1557" s="81" t="n">
        <x:v>0.1</x:v>
      </x:c>
      <x:c r="I1557" s="81" t="n">
        <x:v>0.1</x:v>
      </x:c>
      <x:c r="J1557" s="23" t="str">
        <x:v>total_b</x:v>
      </x:c>
      <x:c r="K1557" s="23" t="str">
        <x:v>date_only</x:v>
      </x:c>
      <x:c r="L1557" s="81" t="n">
        <x:v>3</x:v>
      </x:c>
      <x:c r="M1557" s="81" t="n">
        <x:v>195.29075152177307</x:v>
      </x:c>
      <x:c r="N1557" s="81" t="n">
        <x:v>1.8135604219621213</x:v>
      </x:c>
      <x:c r="O1557" s="23" t="n">
        <x:v>40</x:v>
      </x:c>
      <x:c r="P1557" s="23" t="n">
        <x:v>11</x:v>
      </x:c>
      <x:c r="Q1557" s="78" t="n">
        <x:v>45981</x:v>
      </x:c>
      <x:c r="R1557" s="23" t="str">
        <x:v>True</x:v>
      </x:c>
      <x:c r="S1557" s="23" t="str">
        <x:v>True</x:v>
      </x:c>
      <x:c r="T1557" s="23" t="str">
        <x:v>False</x:v>
      </x:c>
    </x:row>
    <x:row r="1558">
      <x:c r="A1558" s="23" t="str">
        <x:v>total_calibration</x:v>
      </x:c>
      <x:c r="B1558" s="23" t="n">
        <x:v>14</x:v>
      </x:c>
      <x:c r="C1558" s="23" t="str">
        <x:v>checkpoint:epoch:ministral-3-3b</x:v>
      </x:c>
      <x:c r="D1558" s="23" t="str">
        <x:v>Ministral 3 3B</x:v>
      </x:c>
      <x:c r="E1558" s="23" t="str">
        <x:v>mistralai</x:v>
      </x:c>
      <x:c r="F1558" s="78" t="n">
        <x:v>45993</x:v>
      </x:c>
      <x:c r="G1558" s="78" t="n">
        <x:v>46009</x:v>
      </x:c>
      <x:c r="H1558" s="81" t="n">
        <x:v>0.1</x:v>
      </x:c>
      <x:c r="I1558" s="81" t="n">
        <x:v>0.1</x:v>
      </x:c>
      <x:c r="J1558" s="23" t="str">
        <x:v>total_b</x:v>
      </x:c>
      <x:c r="K1558" s="23" t="str">
        <x:v>date_historical_price</x:v>
      </x:c>
      <x:c r="L1558" s="81" t="n">
        <x:v>3</x:v>
      </x:c>
      <x:c r="M1558" s="81" t="n">
        <x:v>60.51457723809429</x:v>
      </x:c>
      <x:c r="N1558" s="81" t="n">
        <x:v>1.3047387488831503</x:v>
      </x:c>
      <x:c r="O1558" s="23" t="n">
        <x:v>40</x:v>
      </x:c>
      <x:c r="P1558" s="23" t="n">
        <x:v>11</x:v>
      </x:c>
      <x:c r="Q1558" s="78" t="n">
        <x:v>45981</x:v>
      </x:c>
      <x:c r="R1558" s="23" t="str">
        <x:v>True</x:v>
      </x:c>
      <x:c r="S1558" s="23" t="str">
        <x:v>True</x:v>
      </x:c>
      <x:c r="T1558" s="23" t="str">
        <x:v>False</x:v>
      </x:c>
    </x:row>
    <x:row r="1559">
      <x:c r="A1559" s="23" t="str">
        <x:v>total_calibration</x:v>
      </x:c>
      <x:c r="B1559" s="23" t="n">
        <x:v>14</x:v>
      </x:c>
      <x:c r="C1559" s="23" t="str">
        <x:v>checkpoint:epoch:ministral-3-3b</x:v>
      </x:c>
      <x:c r="D1559" s="23" t="str">
        <x:v>Ministral 3 3B</x:v>
      </x:c>
      <x:c r="E1559" s="23" t="str">
        <x:v>mistralai</x:v>
      </x:c>
      <x:c r="F1559" s="78" t="n">
        <x:v>45993</x:v>
      </x:c>
      <x:c r="G1559" s="78" t="n">
        <x:v>46009</x:v>
      </x:c>
      <x:c r="H1559" s="81" t="n">
        <x:v>0.1</x:v>
      </x:c>
      <x:c r="I1559" s="81" t="n">
        <x:v>0.1</x:v>
      </x:c>
      <x:c r="J1559" s="23" t="str">
        <x:v>total_b</x:v>
      </x:c>
      <x:c r="K1559" s="23" t="str">
        <x:v>date_current_price_nonprospective</x:v>
      </x:c>
      <x:c r="L1559" s="81" t="n">
        <x:v>3</x:v>
      </x:c>
      <x:c r="M1559" s="81" t="n">
        <x:v>40.066838177776084</x:v>
      </x:c>
      <x:c r="N1559" s="81" t="n">
        <x:v>1.125663817283194</x:v>
      </x:c>
      <x:c r="O1559" s="23" t="n">
        <x:v>40</x:v>
      </x:c>
      <x:c r="P1559" s="23" t="n">
        <x:v>11</x:v>
      </x:c>
      <x:c r="Q1559" s="78" t="n">
        <x:v>45981</x:v>
      </x:c>
      <x:c r="R1559" s="23" t="str">
        <x:v>True</x:v>
      </x:c>
      <x:c r="S1559" s="23" t="str">
        <x:v>True</x:v>
      </x:c>
      <x:c r="T1559" s="23" t="str">
        <x:v>True</x:v>
      </x:c>
    </x:row>
    <x:row r="1560">
      <x:c r="A1560" s="23" t="str">
        <x:v>total_calibration</x:v>
      </x:c>
      <x:c r="B1560" s="23" t="n">
        <x:v>14</x:v>
      </x:c>
      <x:c r="C1560" s="23" t="str">
        <x:v>checkpoint:epoch:ministral-3-8b</x:v>
      </x:c>
      <x:c r="D1560" s="23" t="str">
        <x:v>Ministral 3 8B</x:v>
      </x:c>
      <x:c r="E1560" s="23" t="str">
        <x:v>mistralai</x:v>
      </x:c>
      <x:c r="F1560" s="78" t="n">
        <x:v>45993</x:v>
      </x:c>
      <x:c r="G1560" s="78" t="n">
        <x:v>46009</x:v>
      </x:c>
      <x:c r="H1560" s="81" t="n">
        <x:v>0.15</x:v>
      </x:c>
      <x:c r="I1560" s="81" t="n">
        <x:v>0.15</x:v>
      </x:c>
      <x:c r="J1560" s="23" t="str">
        <x:v>total_b</x:v>
      </x:c>
      <x:c r="K1560" s="23" t="str">
        <x:v>date_only</x:v>
      </x:c>
      <x:c r="L1560" s="81" t="n">
        <x:v>8</x:v>
      </x:c>
      <x:c r="M1560" s="81" t="n">
        <x:v>195.29075152177307</x:v>
      </x:c>
      <x:c r="N1560" s="81" t="n">
        <x:v>1.3875916896898401</x:v>
      </x:c>
      <x:c r="O1560" s="23" t="n">
        <x:v>40</x:v>
      </x:c>
      <x:c r="P1560" s="23" t="n">
        <x:v>11</x:v>
      </x:c>
      <x:c r="Q1560" s="78" t="n">
        <x:v>45981</x:v>
      </x:c>
      <x:c r="R1560" s="23" t="str">
        <x:v>True</x:v>
      </x:c>
      <x:c r="S1560" s="23" t="str">
        <x:v>True</x:v>
      </x:c>
      <x:c r="T1560" s="23" t="str">
        <x:v>False</x:v>
      </x:c>
    </x:row>
    <x:row r="1561">
      <x:c r="A1561" s="23" t="str">
        <x:v>total_calibration</x:v>
      </x:c>
      <x:c r="B1561" s="23" t="n">
        <x:v>14</x:v>
      </x:c>
      <x:c r="C1561" s="23" t="str">
        <x:v>checkpoint:epoch:ministral-3-8b</x:v>
      </x:c>
      <x:c r="D1561" s="23" t="str">
        <x:v>Ministral 3 8B</x:v>
      </x:c>
      <x:c r="E1561" s="23" t="str">
        <x:v>mistralai</x:v>
      </x:c>
      <x:c r="F1561" s="78" t="n">
        <x:v>45993</x:v>
      </x:c>
      <x:c r="G1561" s="78" t="n">
        <x:v>46009</x:v>
      </x:c>
      <x:c r="H1561" s="81" t="n">
        <x:v>0.15</x:v>
      </x:c>
      <x:c r="I1561" s="81" t="n">
        <x:v>0.15</x:v>
      </x:c>
      <x:c r="J1561" s="23" t="str">
        <x:v>total_b</x:v>
      </x:c>
      <x:c r="K1561" s="23" t="str">
        <x:v>date_historical_price</x:v>
      </x:c>
      <x:c r="L1561" s="81" t="n">
        <x:v>8</x:v>
      </x:c>
      <x:c r="M1561" s="81" t="n">
        <x:v>89.51533740381957</x:v>
      </x:c>
      <x:c r="N1561" s="81" t="n">
        <x:v>1.0488074659683833</x:v>
      </x:c>
      <x:c r="O1561" s="23" t="n">
        <x:v>40</x:v>
      </x:c>
      <x:c r="P1561" s="23" t="n">
        <x:v>11</x:v>
      </x:c>
      <x:c r="Q1561" s="78" t="n">
        <x:v>45981</x:v>
      </x:c>
      <x:c r="R1561" s="23" t="str">
        <x:v>True</x:v>
      </x:c>
      <x:c r="S1561" s="23" t="str">
        <x:v>True</x:v>
      </x:c>
      <x:c r="T1561" s="23" t="str">
        <x:v>False</x:v>
      </x:c>
    </x:row>
    <x:row r="1562">
      <x:c r="A1562" s="23" t="str">
        <x:v>total_calibration</x:v>
      </x:c>
      <x:c r="B1562" s="23" t="n">
        <x:v>14</x:v>
      </x:c>
      <x:c r="C1562" s="23" t="str">
        <x:v>checkpoint:epoch:ministral-3-8b</x:v>
      </x:c>
      <x:c r="D1562" s="23" t="str">
        <x:v>Ministral 3 8B</x:v>
      </x:c>
      <x:c r="E1562" s="23" t="str">
        <x:v>mistralai</x:v>
      </x:c>
      <x:c r="F1562" s="78" t="n">
        <x:v>45993</x:v>
      </x:c>
      <x:c r="G1562" s="78" t="n">
        <x:v>46009</x:v>
      </x:c>
      <x:c r="H1562" s="81" t="n">
        <x:v>0.15</x:v>
      </x:c>
      <x:c r="I1562" s="81" t="n">
        <x:v>0.15</x:v>
      </x:c>
      <x:c r="J1562" s="23" t="str">
        <x:v>total_b</x:v>
      </x:c>
      <x:c r="K1562" s="23" t="str">
        <x:v>date_current_price_nonprospective</x:v>
      </x:c>
      <x:c r="L1562" s="81" t="n">
        <x:v>8</x:v>
      </x:c>
      <x:c r="M1562" s="81" t="n">
        <x:v>62.14518336642931</x:v>
      </x:c>
      <x:c r="N1562" s="81" t="n">
        <x:v>0.8903174867991692</x:v>
      </x:c>
      <x:c r="O1562" s="23" t="n">
        <x:v>40</x:v>
      </x:c>
      <x:c r="P1562" s="23" t="n">
        <x:v>11</x:v>
      </x:c>
      <x:c r="Q1562" s="78" t="n">
        <x:v>45981</x:v>
      </x:c>
      <x:c r="R1562" s="23" t="str">
        <x:v>True</x:v>
      </x:c>
      <x:c r="S1562" s="23" t="str">
        <x:v>True</x:v>
      </x:c>
      <x:c r="T1562" s="23" t="str">
        <x:v>True</x:v>
      </x:c>
    </x:row>
    <x:row r="1563">
      <x:c r="A1563" s="23" t="str">
        <x:v>total_calibration</x:v>
      </x:c>
      <x:c r="B1563" s="23" t="n">
        <x:v>14</x:v>
      </x:c>
      <x:c r="C1563" s="23" t="str">
        <x:v>checkpoint:epoch:devstral-2-123b</x:v>
      </x:c>
      <x:c r="D1563" s="23" t="str">
        <x:v>Devstral 2 (123B)</x:v>
      </x:c>
      <x:c r="E1563" s="23" t="str">
        <x:v>mistralai</x:v>
      </x:c>
      <x:c r="F1563" s="78" t="n">
        <x:v>46000</x:v>
      </x:c>
      <x:c r="G1563" s="78" t="n">
        <x:v>46015</x:v>
      </x:c>
      <x:c r="H1563" s="81" t="n">
        <x:v>0.3</x:v>
      </x:c>
      <x:c r="I1563" s="81" t="n">
        <x:v>0.894427191</x:v>
      </x:c>
      <x:c r="J1563" s="23" t="str">
        <x:v>total_b</x:v>
      </x:c>
      <x:c r="K1563" s="23" t="str">
        <x:v>date_only</x:v>
      </x:c>
      <x:c r="L1563" s="81" t="n">
        <x:v>123</x:v>
      </x:c>
      <x:c r="M1563" s="81" t="n">
        <x:v>202.60346701904055</x:v>
      </x:c>
      <x:c r="N1563" s="81" t="n">
        <x:v>0.21674176144248863</x:v>
      </x:c>
      <x:c r="O1563" s="23" t="n">
        <x:v>40</x:v>
      </x:c>
      <x:c r="P1563" s="23" t="n">
        <x:v>11</x:v>
      </x:c>
      <x:c r="Q1563" s="78" t="n">
        <x:v>45981</x:v>
      </x:c>
      <x:c r="R1563" s="23" t="str">
        <x:v>True</x:v>
      </x:c>
      <x:c r="S1563" s="23" t="str">
        <x:v>True</x:v>
      </x:c>
      <x:c r="T1563" s="23" t="str">
        <x:v>False</x:v>
      </x:c>
    </x:row>
    <x:row r="1564">
      <x:c r="A1564" s="23" t="str">
        <x:v>total_calibration</x:v>
      </x:c>
      <x:c r="B1564" s="23" t="n">
        <x:v>14</x:v>
      </x:c>
      <x:c r="C1564" s="23" t="str">
        <x:v>checkpoint:epoch:devstral-2-123b</x:v>
      </x:c>
      <x:c r="D1564" s="23" t="str">
        <x:v>Devstral 2 (123B)</x:v>
      </x:c>
      <x:c r="E1564" s="23" t="str">
        <x:v>mistralai</x:v>
      </x:c>
      <x:c r="F1564" s="78" t="n">
        <x:v>46000</x:v>
      </x:c>
      <x:c r="G1564" s="78" t="n">
        <x:v>46015</x:v>
      </x:c>
      <x:c r="H1564" s="81" t="n">
        <x:v>0.3</x:v>
      </x:c>
      <x:c r="I1564" s="81" t="n">
        <x:v>0.894427191</x:v>
      </x:c>
      <x:c r="J1564" s="23" t="str">
        <x:v>total_b</x:v>
      </x:c>
      <x:c r="K1564" s="23" t="str">
        <x:v>date_historical_price</x:v>
      </x:c>
      <x:c r="L1564" s="81" t="n">
        <x:v>123</x:v>
      </x:c>
      <x:c r="M1564" s="81" t="n">
        <x:v>179.91155496188998</x:v>
      </x:c>
      <x:c r="N1564" s="81" t="n">
        <x:v>0.16515394570845043</x:v>
      </x:c>
      <x:c r="O1564" s="23" t="n">
        <x:v>40</x:v>
      </x:c>
      <x:c r="P1564" s="23" t="n">
        <x:v>11</x:v>
      </x:c>
      <x:c r="Q1564" s="78" t="n">
        <x:v>45981</x:v>
      </x:c>
      <x:c r="R1564" s="23" t="str">
        <x:v>True</x:v>
      </x:c>
      <x:c r="S1564" s="23" t="str">
        <x:v>True</x:v>
      </x:c>
      <x:c r="T1564" s="23" t="str">
        <x:v>False</x:v>
      </x:c>
    </x:row>
    <x:row r="1565">
      <x:c r="A1565" s="23" t="str">
        <x:v>total_calibration</x:v>
      </x:c>
      <x:c r="B1565" s="23" t="n">
        <x:v>14</x:v>
      </x:c>
      <x:c r="C1565" s="23" t="str">
        <x:v>checkpoint:epoch:devstral-2-123b</x:v>
      </x:c>
      <x:c r="D1565" s="23" t="str">
        <x:v>Devstral 2 (123B)</x:v>
      </x:c>
      <x:c r="E1565" s="23" t="str">
        <x:v>mistralai</x:v>
      </x:c>
      <x:c r="F1565" s="78" t="n">
        <x:v>46000</x:v>
      </x:c>
      <x:c r="G1565" s="78" t="n">
        <x:v>46015</x:v>
      </x:c>
      <x:c r="H1565" s="81" t="n">
        <x:v>0.3</x:v>
      </x:c>
      <x:c r="I1565" s="81" t="n">
        <x:v>0.894427191</x:v>
      </x:c>
      <x:c r="J1565" s="23" t="str">
        <x:v>total_b</x:v>
      </x:c>
      <x:c r="K1565" s="23" t="str">
        <x:v>date_current_price_nonprospective</x:v>
      </x:c>
      <x:c r="L1565" s="81" t="n">
        <x:v>123</x:v>
      </x:c>
      <x:c r="M1565" s="81" t="n">
        <x:v>442.8907945852387</x:v>
      </x:c>
      <x:c r="N1565" s="81" t="n">
        <x:v>0.5563915421974005</x:v>
      </x:c>
      <x:c r="O1565" s="23" t="n">
        <x:v>40</x:v>
      </x:c>
      <x:c r="P1565" s="23" t="n">
        <x:v>11</x:v>
      </x:c>
      <x:c r="Q1565" s="78" t="n">
        <x:v>45981</x:v>
      </x:c>
      <x:c r="R1565" s="23" t="str">
        <x:v>True</x:v>
      </x:c>
      <x:c r="S1565" s="23" t="str">
        <x:v>True</x:v>
      </x:c>
      <x:c r="T1565" s="23" t="str">
        <x:v>True</x:v>
      </x:c>
    </x:row>
    <x:row r="1566">
      <x:c r="A1566" s="23" t="str">
        <x:v>total_calibration</x:v>
      </x:c>
      <x:c r="B1566" s="23" t="n">
        <x:v>14</x:v>
      </x:c>
      <x:c r="C1566" s="23" t="str">
        <x:v>checkpoint:epoch:nemotron-3-nano-30b-a3b</x:v>
      </x:c>
      <x:c r="D1566" s="23" t="str">
        <x:v>Nemotron 3-Nano-30B-A3B</x:v>
      </x:c>
      <x:c r="E1566" s="23" t="str">
        <x:v>nvidia</x:v>
      </x:c>
      <x:c r="F1566" s="78" t="n">
        <x:v>46006</x:v>
      </x:c>
      <x:c r="G1566" s="78" t="n">
        <x:v>46023</x:v>
      </x:c>
      <x:c r="H1566" s="81" t="n">
        <x:v>0.12</x:v>
      </x:c>
      <x:c r="I1566" s="81" t="n">
        <x:v>0.1</x:v>
      </x:c>
      <x:c r="J1566" s="23" t="str">
        <x:v>total_b</x:v>
      </x:c>
      <x:c r="K1566" s="23" t="str">
        <x:v>date_only</x:v>
      </x:c>
      <x:c r="L1566" s="81" t="n">
        <x:v>31.6</x:v>
      </x:c>
      <x:c r="M1566" s="81" t="n">
        <x:v>150.81907586170422</x:v>
      </x:c>
      <x:c r="N1566" s="81" t="n">
        <x:v>0.6787691927186135</x:v>
      </x:c>
      <x:c r="O1566" s="23" t="n">
        <x:v>49</x:v>
      </x:c>
      <x:c r="P1566" s="23" t="n">
        <x:v>12</x:v>
      </x:c>
      <x:c r="Q1566" s="78" t="n">
        <x:v>46015</x:v>
      </x:c>
      <x:c r="R1566" s="23" t="str">
        <x:v>True</x:v>
      </x:c>
      <x:c r="S1566" s="23" t="str">
        <x:v>True</x:v>
      </x:c>
      <x:c r="T1566" s="23" t="str">
        <x:v>False</x:v>
      </x:c>
    </x:row>
    <x:row r="1567">
      <x:c r="A1567" s="23" t="str">
        <x:v>total_calibration</x:v>
      </x:c>
      <x:c r="B1567" s="23" t="n">
        <x:v>14</x:v>
      </x:c>
      <x:c r="C1567" s="23" t="str">
        <x:v>checkpoint:epoch:nemotron-3-nano-30b-a3b</x:v>
      </x:c>
      <x:c r="D1567" s="23" t="str">
        <x:v>Nemotron 3-Nano-30B-A3B</x:v>
      </x:c>
      <x:c r="E1567" s="23" t="str">
        <x:v>nvidia</x:v>
      </x:c>
      <x:c r="F1567" s="78" t="n">
        <x:v>46006</x:v>
      </x:c>
      <x:c r="G1567" s="78" t="n">
        <x:v>46023</x:v>
      </x:c>
      <x:c r="H1567" s="81" t="n">
        <x:v>0.12</x:v>
      </x:c>
      <x:c r="I1567" s="81" t="n">
        <x:v>0.1</x:v>
      </x:c>
      <x:c r="J1567" s="23" t="str">
        <x:v>total_b</x:v>
      </x:c>
      <x:c r="K1567" s="23" t="str">
        <x:v>date_historical_price</x:v>
      </x:c>
      <x:c r="L1567" s="81" t="n">
        <x:v>31.6</x:v>
      </x:c>
      <x:c r="M1567" s="81" t="n">
        <x:v>57.20064250557301</x:v>
      </x:c>
      <x:c r="N1567" s="81" t="n">
        <x:v>0.25771382440989665</x:v>
      </x:c>
      <x:c r="O1567" s="23" t="n">
        <x:v>49</x:v>
      </x:c>
      <x:c r="P1567" s="23" t="n">
        <x:v>12</x:v>
      </x:c>
      <x:c r="Q1567" s="78" t="n">
        <x:v>46015</x:v>
      </x:c>
      <x:c r="R1567" s="23" t="str">
        <x:v>True</x:v>
      </x:c>
      <x:c r="S1567" s="23" t="str">
        <x:v>True</x:v>
      </x:c>
      <x:c r="T1567" s="23" t="str">
        <x:v>False</x:v>
      </x:c>
    </x:row>
    <x:row r="1568">
      <x:c r="A1568" s="23" t="str">
        <x:v>total_calibration</x:v>
      </x:c>
      <x:c r="B1568" s="23" t="n">
        <x:v>14</x:v>
      </x:c>
      <x:c r="C1568" s="23" t="str">
        <x:v>checkpoint:epoch:nemotron-3-nano-30b-a3b</x:v>
      </x:c>
      <x:c r="D1568" s="23" t="str">
        <x:v>Nemotron 3-Nano-30B-A3B</x:v>
      </x:c>
      <x:c r="E1568" s="23" t="str">
        <x:v>nvidia</x:v>
      </x:c>
      <x:c r="F1568" s="78" t="n">
        <x:v>46006</x:v>
      </x:c>
      <x:c r="G1568" s="78" t="n">
        <x:v>46023</x:v>
      </x:c>
      <x:c r="H1568" s="81" t="n">
        <x:v>0.12</x:v>
      </x:c>
      <x:c r="I1568" s="81" t="n">
        <x:v>0.1</x:v>
      </x:c>
      <x:c r="J1568" s="23" t="str">
        <x:v>total_b</x:v>
      </x:c>
      <x:c r="K1568" s="23" t="str">
        <x:v>date_current_price_nonprospective</x:v>
      </x:c>
      <x:c r="L1568" s="81" t="n">
        <x:v>31.6</x:v>
      </x:c>
      <x:c r="M1568" s="81" t="n">
        <x:v>31.805516654214333</x:v>
      </x:c>
      <x:c r="N1568" s="81" t="n">
        <x:v>0.002815372104771224</x:v>
      </x:c>
      <x:c r="O1568" s="23" t="n">
        <x:v>49</x:v>
      </x:c>
      <x:c r="P1568" s="23" t="n">
        <x:v>12</x:v>
      </x:c>
      <x:c r="Q1568" s="78" t="n">
        <x:v>46015</x:v>
      </x:c>
      <x:c r="R1568" s="23" t="str">
        <x:v>True</x:v>
      </x:c>
      <x:c r="S1568" s="23" t="str">
        <x:v>True</x:v>
      </x:c>
      <x:c r="T1568" s="23" t="str">
        <x:v>True</x:v>
      </x:c>
    </x:row>
    <x:row r="1569">
      <x:c r="A1569" s="23" t="str">
        <x:v>total_calibration</x:v>
      </x:c>
      <x:c r="B1569" s="23" t="n">
        <x:v>14</x:v>
      </x:c>
      <x:c r="C1569" s="23" t="str">
        <x:v>checkpoint:z-ai-zhipu-ai:glm-4-7</x:v>
      </x:c>
      <x:c r="D1569" s="23" t="str">
        <x:v>GLM-4.7</x:v>
      </x:c>
      <x:c r="E1569" s="23" t="str">
        <x:v>z-ai</x:v>
      </x:c>
      <x:c r="F1569" s="78" t="n">
        <x:v>46013</x:v>
      </x:c>
      <x:c r="G1569" s="78" t="n">
        <x:v>46027</x:v>
      </x:c>
      <x:c r="H1569" s="81" t="n">
        <x:v>0.7745966692414834</x:v>
      </x:c>
      <x:c r="I1569" s="81" t="n">
        <x:v>1.09146690284</x:v>
      </x:c>
      <x:c r="J1569" s="23" t="str">
        <x:v>total_b</x:v>
      </x:c>
      <x:c r="K1569" s="23" t="str">
        <x:v>date_only</x:v>
      </x:c>
      <x:c r="L1569" s="81" t="n">
        <x:v>358</x:v>
      </x:c>
      <x:c r="M1569" s="81" t="n">
        <x:v>89.50250482613296</x:v>
      </x:c>
      <x:c r="N1569" s="81" t="n">
        <x:v>-0.6020478369486837</x:v>
      </x:c>
      <x:c r="O1569" s="23" t="n">
        <x:v>46</x:v>
      </x:c>
      <x:c r="P1569" s="23" t="n">
        <x:v>12</x:v>
      </x:c>
      <x:c r="Q1569" s="78" t="n">
        <x:v>46023</x:v>
      </x:c>
      <x:c r="R1569" s="23" t="str">
        <x:v>True</x:v>
      </x:c>
      <x:c r="S1569" s="23" t="str">
        <x:v>True</x:v>
      </x:c>
      <x:c r="T1569" s="23" t="str">
        <x:v>False</x:v>
      </x:c>
    </x:row>
    <x:row r="1570">
      <x:c r="A1570" s="23" t="str">
        <x:v>total_calibration</x:v>
      </x:c>
      <x:c r="B1570" s="23" t="n">
        <x:v>14</x:v>
      </x:c>
      <x:c r="C1570" s="23" t="str">
        <x:v>checkpoint:z-ai-zhipu-ai:glm-4-7</x:v>
      </x:c>
      <x:c r="D1570" s="23" t="str">
        <x:v>GLM-4.7</x:v>
      </x:c>
      <x:c r="E1570" s="23" t="str">
        <x:v>z-ai</x:v>
      </x:c>
      <x:c r="F1570" s="78" t="n">
        <x:v>46013</x:v>
      </x:c>
      <x:c r="G1570" s="78" t="n">
        <x:v>46027</x:v>
      </x:c>
      <x:c r="H1570" s="81" t="n">
        <x:v>0.7745966692414834</x:v>
      </x:c>
      <x:c r="I1570" s="81" t="n">
        <x:v>1.09146690284</x:v>
      </x:c>
      <x:c r="J1570" s="23" t="str">
        <x:v>total_b</x:v>
      </x:c>
      <x:c r="K1570" s="23" t="str">
        <x:v>date_historical_price</x:v>
      </x:c>
      <x:c r="L1570" s="81" t="n">
        <x:v>358</x:v>
      </x:c>
      <x:c r="M1570" s="81" t="n">
        <x:v>326.6861651158657</x:v>
      </x:c>
      <x:c r="N1570" s="81" t="n">
        <x:v>-0.039752283784785694</x:v>
      </x:c>
      <x:c r="O1570" s="23" t="n">
        <x:v>46</x:v>
      </x:c>
      <x:c r="P1570" s="23" t="n">
        <x:v>12</x:v>
      </x:c>
      <x:c r="Q1570" s="78" t="n">
        <x:v>46023</x:v>
      </x:c>
      <x:c r="R1570" s="23" t="str">
        <x:v>True</x:v>
      </x:c>
      <x:c r="S1570" s="23" t="str">
        <x:v>True</x:v>
      </x:c>
      <x:c r="T1570" s="23" t="str">
        <x:v>False</x:v>
      </x:c>
    </x:row>
    <x:row r="1571">
      <x:c r="A1571" s="23" t="str">
        <x:v>total_calibration</x:v>
      </x:c>
      <x:c r="B1571" s="23" t="n">
        <x:v>14</x:v>
      </x:c>
      <x:c r="C1571" s="23" t="str">
        <x:v>checkpoint:z-ai-zhipu-ai:glm-4-7</x:v>
      </x:c>
      <x:c r="D1571" s="23" t="str">
        <x:v>GLM-4.7</x:v>
      </x:c>
      <x:c r="E1571" s="23" t="str">
        <x:v>z-ai</x:v>
      </x:c>
      <x:c r="F1571" s="78" t="n">
        <x:v>46013</x:v>
      </x:c>
      <x:c r="G1571" s="78" t="n">
        <x:v>46027</x:v>
      </x:c>
      <x:c r="H1571" s="81" t="n">
        <x:v>0.7745966692414834</x:v>
      </x:c>
      <x:c r="I1571" s="81" t="n">
        <x:v>1.09146690284</x:v>
      </x:c>
      <x:c r="J1571" s="23" t="str">
        <x:v>total_b</x:v>
      </x:c>
      <x:c r="K1571" s="23" t="str">
        <x:v>date_current_price_nonprospective</x:v>
      </x:c>
      <x:c r="L1571" s="81" t="n">
        <x:v>358</x:v>
      </x:c>
      <x:c r="M1571" s="81" t="n">
        <x:v>469.6087717322311</x:v>
      </x:c>
      <x:c r="N1571" s="81" t="n">
        <x:v>0.11785317377482739</x:v>
      </x:c>
      <x:c r="O1571" s="23" t="n">
        <x:v>46</x:v>
      </x:c>
      <x:c r="P1571" s="23" t="n">
        <x:v>12</x:v>
      </x:c>
      <x:c r="Q1571" s="78" t="n">
        <x:v>46023</x:v>
      </x:c>
      <x:c r="R1571" s="23" t="str">
        <x:v>True</x:v>
      </x:c>
      <x:c r="S1571" s="23" t="str">
        <x:v>True</x:v>
      </x:c>
      <x:c r="T1571" s="23" t="str">
        <x:v>True</x:v>
      </x:c>
    </x:row>
    <x:row r="1572">
      <x:c r="A1572" s="23" t="str">
        <x:v>total_calibration</x:v>
      </x:c>
      <x:c r="B1572" s="23" t="n">
        <x:v>14</x:v>
      </x:c>
      <x:c r="C1572" s="23" t="str">
        <x:v>checkpoint:epoch:minimax-m2-1</x:v>
      </x:c>
      <x:c r="D1572" s="23" t="str">
        <x:v>MiniMax-M2.1</x:v>
      </x:c>
      <x:c r="E1572" s="23" t="str">
        <x:v>minimax</x:v>
      </x:c>
      <x:c r="F1572" s="78" t="n">
        <x:v>46014</x:v>
      </x:c>
      <x:c r="G1572" s="78" t="n">
        <x:v>46027</x:v>
      </x:c>
      <x:c r="H1572" s="81" t="n">
        <x:v>0.6</x:v>
      </x:c>
      <x:c r="I1572" s="81" t="n">
        <x:v>0.6</x:v>
      </x:c>
      <x:c r="J1572" s="23" t="str">
        <x:v>total_b</x:v>
      </x:c>
      <x:c r="K1572" s="23" t="str">
        <x:v>date_only</x:v>
      </x:c>
      <x:c r="L1572" s="81" t="n">
        <x:v>229</x:v>
      </x:c>
      <x:c r="M1572" s="81" t="n">
        <x:v>98.21573842178158</x:v>
      </x:c>
      <x:c r="N1572" s="81" t="n">
        <x:v>-0.3676543961612498</x:v>
      </x:c>
      <x:c r="O1572" s="23" t="n">
        <x:v>47</x:v>
      </x:c>
      <x:c r="P1572" s="23" t="n">
        <x:v>12</x:v>
      </x:c>
      <x:c r="Q1572" s="78" t="n">
        <x:v>46023</x:v>
      </x:c>
      <x:c r="R1572" s="23" t="str">
        <x:v>True</x:v>
      </x:c>
      <x:c r="S1572" s="23" t="str">
        <x:v>True</x:v>
      </x:c>
      <x:c r="T1572" s="23" t="str">
        <x:v>False</x:v>
      </x:c>
    </x:row>
    <x:row r="1573">
      <x:c r="A1573" s="23" t="str">
        <x:v>total_calibration</x:v>
      </x:c>
      <x:c r="B1573" s="23" t="n">
        <x:v>14</x:v>
      </x:c>
      <x:c r="C1573" s="23" t="str">
        <x:v>checkpoint:epoch:minimax-m2-1</x:v>
      </x:c>
      <x:c r="D1573" s="23" t="str">
        <x:v>MiniMax-M2.1</x:v>
      </x:c>
      <x:c r="E1573" s="23" t="str">
        <x:v>minimax</x:v>
      </x:c>
      <x:c r="F1573" s="78" t="n">
        <x:v>46014</x:v>
      </x:c>
      <x:c r="G1573" s="78" t="n">
        <x:v>46027</x:v>
      </x:c>
      <x:c r="H1573" s="81" t="n">
        <x:v>0.6</x:v>
      </x:c>
      <x:c r="I1573" s="81" t="n">
        <x:v>0.6</x:v>
      </x:c>
      <x:c r="J1573" s="23" t="str">
        <x:v>total_b</x:v>
      </x:c>
      <x:c r="K1573" s="23" t="str">
        <x:v>date_historical_price</x:v>
      </x:c>
      <x:c r="L1573" s="81" t="n">
        <x:v>229</x:v>
      </x:c>
      <x:c r="M1573" s="81" t="n">
        <x:v>234.14941862438542</x:v>
      </x:c>
      <x:c r="N1573" s="81" t="n">
        <x:v>0.009657601458608871</x:v>
      </x:c>
      <x:c r="O1573" s="23" t="n">
        <x:v>47</x:v>
      </x:c>
      <x:c r="P1573" s="23" t="n">
        <x:v>12</x:v>
      </x:c>
      <x:c r="Q1573" s="78" t="n">
        <x:v>46023</x:v>
      </x:c>
      <x:c r="R1573" s="23" t="str">
        <x:v>True</x:v>
      </x:c>
      <x:c r="S1573" s="23" t="str">
        <x:v>True</x:v>
      </x:c>
      <x:c r="T1573" s="23" t="str">
        <x:v>False</x:v>
      </x:c>
    </x:row>
    <x:row r="1574">
      <x:c r="A1574" s="23" t="str">
        <x:v>total_calibration</x:v>
      </x:c>
      <x:c r="B1574" s="23" t="n">
        <x:v>14</x:v>
      </x:c>
      <x:c r="C1574" s="23" t="str">
        <x:v>checkpoint:epoch:minimax-m2-1</x:v>
      </x:c>
      <x:c r="D1574" s="23" t="str">
        <x:v>MiniMax-M2.1</x:v>
      </x:c>
      <x:c r="E1574" s="23" t="str">
        <x:v>minimax</x:v>
      </x:c>
      <x:c r="F1574" s="78" t="n">
        <x:v>46014</x:v>
      </x:c>
      <x:c r="G1574" s="78" t="n">
        <x:v>46027</x:v>
      </x:c>
      <x:c r="H1574" s="81" t="n">
        <x:v>0.6</x:v>
      </x:c>
      <x:c r="I1574" s="81" t="n">
        <x:v>0.6</x:v>
      </x:c>
      <x:c r="J1574" s="23" t="str">
        <x:v>total_b</x:v>
      </x:c>
      <x:c r="K1574" s="23" t="str">
        <x:v>date_current_price_nonprospective</x:v>
      </x:c>
      <x:c r="L1574" s="81" t="n">
        <x:v>229</x:v>
      </x:c>
      <x:c r="M1574" s="81" t="n">
        <x:v>234.98950921366958</x:v>
      </x:c>
      <x:c r="N1574" s="81" t="n">
        <x:v>0.0112129918794532</x:v>
      </x:c>
      <x:c r="O1574" s="23" t="n">
        <x:v>47</x:v>
      </x:c>
      <x:c r="P1574" s="23" t="n">
        <x:v>12</x:v>
      </x:c>
      <x:c r="Q1574" s="78" t="n">
        <x:v>46023</x:v>
      </x:c>
      <x:c r="R1574" s="23" t="str">
        <x:v>True</x:v>
      </x:c>
      <x:c r="S1574" s="23" t="str">
        <x:v>True</x:v>
      </x:c>
      <x:c r="T1574" s="23" t="str">
        <x:v>True</x:v>
      </x:c>
    </x:row>
    <x:row r="1575">
      <x:c r="A1575" s="23" t="str">
        <x:v>total_calibration</x:v>
      </x:c>
      <x:c r="B1575" s="23" t="n">
        <x:v>14</x:v>
      </x:c>
      <x:c r="C1575" s="23" t="str">
        <x:v>checkpoint:epoch:glm-4-7-flash</x:v>
      </x:c>
      <x:c r="D1575" s="23" t="str">
        <x:v>GLM 4.7 Flash</x:v>
      </x:c>
      <x:c r="E1575" s="23" t="str">
        <x:v>z-ai</x:v>
      </x:c>
      <x:c r="F1575" s="78" t="n">
        <x:v>46013</x:v>
      </x:c>
      <x:c r="G1575" s="78" t="n">
        <x:v>46055</x:v>
      </x:c>
      <x:c r="H1575" s="81" t="n">
        <x:v>0.16733200530681513</x:v>
      </x:c>
      <x:c r="I1575" s="81" t="n">
        <x:v>0.161447748584</x:v>
      </x:c>
      <x:c r="J1575" s="23" t="str">
        <x:v>total_b</x:v>
      </x:c>
      <x:c r="K1575" s="23" t="str">
        <x:v>date_only</x:v>
      </x:c>
      <x:c r="L1575" s="81" t="n">
        <x:v>30</x:v>
      </x:c>
      <x:c r="M1575" s="81" t="n">
        <x:v>93.23960871234009</x:v>
      </x:c>
      <x:c r="N1575" s="81" t="n">
        <x:v>0.49247918758031267</x:v>
      </x:c>
      <x:c r="O1575" s="23" t="n">
        <x:v>47</x:v>
      </x:c>
      <x:c r="P1575" s="23" t="n">
        <x:v>12</x:v>
      </x:c>
      <x:c r="Q1575" s="78" t="n">
        <x:v>46027</x:v>
      </x:c>
      <x:c r="R1575" s="23" t="str">
        <x:v>True</x:v>
      </x:c>
      <x:c r="S1575" s="23" t="str">
        <x:v>True</x:v>
      </x:c>
      <x:c r="T1575" s="23" t="str">
        <x:v>False</x:v>
      </x:c>
    </x:row>
    <x:row r="1576">
      <x:c r="A1576" s="23" t="str">
        <x:v>total_calibration</x:v>
      </x:c>
      <x:c r="B1576" s="23" t="n">
        <x:v>14</x:v>
      </x:c>
      <x:c r="C1576" s="23" t="str">
        <x:v>checkpoint:epoch:glm-4-7-flash</x:v>
      </x:c>
      <x:c r="D1576" s="23" t="str">
        <x:v>GLM 4.7 Flash</x:v>
      </x:c>
      <x:c r="E1576" s="23" t="str">
        <x:v>z-ai</x:v>
      </x:c>
      <x:c r="F1576" s="78" t="n">
        <x:v>46013</x:v>
      </x:c>
      <x:c r="G1576" s="78" t="n">
        <x:v>46055</x:v>
      </x:c>
      <x:c r="H1576" s="81" t="n">
        <x:v>0.16733200530681513</x:v>
      </x:c>
      <x:c r="I1576" s="81" t="n">
        <x:v>0.161447748584</x:v>
      </x:c>
      <x:c r="J1576" s="23" t="str">
        <x:v>total_b</x:v>
      </x:c>
      <x:c r="K1576" s="23" t="str">
        <x:v>date_historical_price</x:v>
      </x:c>
      <x:c r="L1576" s="81" t="n">
        <x:v>30</x:v>
      </x:c>
      <x:c r="M1576" s="81" t="n">
        <x:v>66.36185772989175</x:v>
      </x:c>
      <x:c r="N1576" s="81" t="n">
        <x:v>0.34479728041668667</x:v>
      </x:c>
      <x:c r="O1576" s="23" t="n">
        <x:v>47</x:v>
      </x:c>
      <x:c r="P1576" s="23" t="n">
        <x:v>12</x:v>
      </x:c>
      <x:c r="Q1576" s="78" t="n">
        <x:v>46027</x:v>
      </x:c>
      <x:c r="R1576" s="23" t="str">
        <x:v>True</x:v>
      </x:c>
      <x:c r="S1576" s="23" t="str">
        <x:v>True</x:v>
      </x:c>
      <x:c r="T1576" s="23" t="str">
        <x:v>False</x:v>
      </x:c>
    </x:row>
    <x:row r="1577">
      <x:c r="A1577" s="23" t="str">
        <x:v>total_calibration</x:v>
      </x:c>
      <x:c r="B1577" s="23" t="n">
        <x:v>14</x:v>
      </x:c>
      <x:c r="C1577" s="23" t="str">
        <x:v>checkpoint:epoch:glm-4-7-flash</x:v>
      </x:c>
      <x:c r="D1577" s="23" t="str">
        <x:v>GLM 4.7 Flash</x:v>
      </x:c>
      <x:c r="E1577" s="23" t="str">
        <x:v>z-ai</x:v>
      </x:c>
      <x:c r="F1577" s="78" t="n">
        <x:v>46013</x:v>
      </x:c>
      <x:c r="G1577" s="78" t="n">
        <x:v>46055</x:v>
      </x:c>
      <x:c r="H1577" s="81" t="n">
        <x:v>0.16733200530681513</x:v>
      </x:c>
      <x:c r="I1577" s="81" t="n">
        <x:v>0.161447748584</x:v>
      </x:c>
      <x:c r="J1577" s="23" t="str">
        <x:v>total_b</x:v>
      </x:c>
      <x:c r="K1577" s="23" t="str">
        <x:v>date_current_price_nonprospective</x:v>
      </x:c>
      <x:c r="L1577" s="81" t="n">
        <x:v>30</x:v>
      </x:c>
      <x:c r="M1577" s="81" t="n">
        <x:v>56.01944430215734</x:v>
      </x:c>
      <x:c r="N1577" s="81" t="n">
        <x:v>0.2712175417046298</x:v>
      </x:c>
      <x:c r="O1577" s="23" t="n">
        <x:v>47</x:v>
      </x:c>
      <x:c r="P1577" s="23" t="n">
        <x:v>12</x:v>
      </x:c>
      <x:c r="Q1577" s="78" t="n">
        <x:v>46027</x:v>
      </x:c>
      <x:c r="R1577" s="23" t="str">
        <x:v>True</x:v>
      </x:c>
      <x:c r="S1577" s="23" t="str">
        <x:v>True</x:v>
      </x:c>
      <x:c r="T1577" s="23" t="str">
        <x:v>True</x:v>
      </x:c>
    </x:row>
    <x:row r="1578">
      <x:c r="A1578" s="23" t="str">
        <x:v>total_calibration</x:v>
      </x:c>
      <x:c r="B1578" s="23" t="n">
        <x:v>14</x:v>
      </x:c>
      <x:c r="C1578" s="23" t="str">
        <x:v>checkpoint:moonshot:kimi-k2-5</x:v>
      </x:c>
      <x:c r="D1578" s="23" t="str">
        <x:v>Kimi K2.5</x:v>
      </x:c>
      <x:c r="E1578" s="23" t="str">
        <x:v>moonshotai</x:v>
      </x:c>
      <x:c r="F1578" s="78" t="n">
        <x:v>46049</x:v>
      </x:c>
      <x:c r="G1578" s="78" t="n">
        <x:v>46062</x:v>
      </x:c>
      <x:c r="H1578" s="81" t="n">
        <x:v>1.1506249726849092</x:v>
      </x:c>
      <x:c r="I1578" s="81" t="n">
        <x:v>1.20747670785</x:v>
      </x:c>
      <x:c r="J1578" s="23" t="str">
        <x:v>total_b</x:v>
      </x:c>
      <x:c r="K1578" s="23" t="str">
        <x:v>date_only</x:v>
      </x:c>
      <x:c r="L1578" s="81" t="n">
        <x:v>1040</x:v>
      </x:c>
      <x:c r="M1578" s="81" t="n">
        <x:v>72.9779570912593</x:v>
      </x:c>
      <x:c r="N1578" s="81" t="n">
        <x:v>-1.1538416375243472</x:v>
      </x:c>
      <x:c r="O1578" s="23" t="n">
        <x:v>51</x:v>
      </x:c>
      <x:c r="P1578" s="23" t="n">
        <x:v>12</x:v>
      </x:c>
      <x:c r="Q1578" s="78" t="n">
        <x:v>46055</x:v>
      </x:c>
      <x:c r="R1578" s="23" t="str">
        <x:v>True</x:v>
      </x:c>
      <x:c r="S1578" s="23" t="str">
        <x:v>True</x:v>
      </x:c>
      <x:c r="T1578" s="23" t="str">
        <x:v>False</x:v>
      </x:c>
    </x:row>
    <x:row r="1579">
      <x:c r="A1579" s="23" t="str">
        <x:v>total_calibration</x:v>
      </x:c>
      <x:c r="B1579" s="23" t="n">
        <x:v>14</x:v>
      </x:c>
      <x:c r="C1579" s="23" t="str">
        <x:v>checkpoint:moonshot:kimi-k2-5</x:v>
      </x:c>
      <x:c r="D1579" s="23" t="str">
        <x:v>Kimi K2.5</x:v>
      </x:c>
      <x:c r="E1579" s="23" t="str">
        <x:v>moonshotai</x:v>
      </x:c>
      <x:c r="F1579" s="78" t="n">
        <x:v>46049</x:v>
      </x:c>
      <x:c r="G1579" s="78" t="n">
        <x:v>46062</x:v>
      </x:c>
      <x:c r="H1579" s="81" t="n">
        <x:v>1.1506249726849092</x:v>
      </x:c>
      <x:c r="I1579" s="81" t="n">
        <x:v>1.20747670785</x:v>
      </x:c>
      <x:c r="J1579" s="23" t="str">
        <x:v>total_b</x:v>
      </x:c>
      <x:c r="K1579" s="23" t="str">
        <x:v>date_historical_price</x:v>
      </x:c>
      <x:c r="L1579" s="81" t="n">
        <x:v>1040</x:v>
      </x:c>
      <x:c r="M1579" s="81" t="n">
        <x:v>356.8527786806114</x:v>
      </x:c>
      <x:c r="N1579" s="81" t="n">
        <x:v>-0.464544256502153</x:v>
      </x:c>
      <x:c r="O1579" s="23" t="n">
        <x:v>51</x:v>
      </x:c>
      <x:c r="P1579" s="23" t="n">
        <x:v>12</x:v>
      </x:c>
      <x:c r="Q1579" s="78" t="n">
        <x:v>46055</x:v>
      </x:c>
      <x:c r="R1579" s="23" t="str">
        <x:v>True</x:v>
      </x:c>
      <x:c r="S1579" s="23" t="str">
        <x:v>True</x:v>
      </x:c>
      <x:c r="T1579" s="23" t="str">
        <x:v>False</x:v>
      </x:c>
    </x:row>
    <x:row r="1580">
      <x:c r="A1580" s="23" t="str">
        <x:v>total_calibration</x:v>
      </x:c>
      <x:c r="B1580" s="23" t="n">
        <x:v>14</x:v>
      </x:c>
      <x:c r="C1580" s="23" t="str">
        <x:v>checkpoint:moonshot:kimi-k2-5</x:v>
      </x:c>
      <x:c r="D1580" s="23" t="str">
        <x:v>Kimi K2.5</x:v>
      </x:c>
      <x:c r="E1580" s="23" t="str">
        <x:v>moonshotai</x:v>
      </x:c>
      <x:c r="F1580" s="78" t="n">
        <x:v>46049</x:v>
      </x:c>
      <x:c r="G1580" s="78" t="n">
        <x:v>46062</x:v>
      </x:c>
      <x:c r="H1580" s="81" t="n">
        <x:v>1.1506249726849092</x:v>
      </x:c>
      <x:c r="I1580" s="81" t="n">
        <x:v>1.20747670785</x:v>
      </x:c>
      <x:c r="J1580" s="23" t="str">
        <x:v>total_b</x:v>
      </x:c>
      <x:c r="K1580" s="23" t="str">
        <x:v>date_current_price_nonprospective</x:v>
      </x:c>
      <x:c r="L1580" s="81" t="n">
        <x:v>1040</x:v>
      </x:c>
      <x:c r="M1580" s="81" t="n">
        <x:v>405.2349773008957</x:v>
      </x:c>
      <x:c r="N1580" s="81" t="n">
        <x:v>-0.40932641546053594</x:v>
      </x:c>
      <x:c r="O1580" s="23" t="n">
        <x:v>51</x:v>
      </x:c>
      <x:c r="P1580" s="23" t="n">
        <x:v>12</x:v>
      </x:c>
      <x:c r="Q1580" s="78" t="n">
        <x:v>46055</x:v>
      </x:c>
      <x:c r="R1580" s="23" t="str">
        <x:v>True</x:v>
      </x:c>
      <x:c r="S1580" s="23" t="str">
        <x:v>True</x:v>
      </x:c>
      <x:c r="T1580" s="23" t="str">
        <x:v>True</x:v>
      </x:c>
    </x:row>
    <x:row r="1581">
      <x:c r="A1581" s="23" t="str">
        <x:v>total_calibration</x:v>
      </x:c>
      <x:c r="B1581" s="23" t="n">
        <x:v>14</x:v>
      </x:c>
      <x:c r="C1581" s="23" t="str">
        <x:v>checkpoint:epoch:qwen3-coder-next</x:v>
      </x:c>
      <x:c r="D1581" s="23" t="str">
        <x:v>Qwen3-Coder-Next</x:v>
      </x:c>
      <x:c r="E1581" s="23" t="str">
        <x:v>qwen</x:v>
      </x:c>
      <x:c r="F1581" s="78" t="n">
        <x:v>46055</x:v>
      </x:c>
      <x:c r="G1581" s="78" t="n">
        <x:v>46070</x:v>
      </x:c>
      <x:c r="H1581" s="81" t="n">
        <x:v>0.14491376746189438</x:v>
      </x:c>
      <x:c r="I1581" s="81" t="n">
        <x:v>0.40249223595</x:v>
      </x:c>
      <x:c r="J1581" s="23" t="str">
        <x:v>total_b</x:v>
      </x:c>
      <x:c r="K1581" s="23" t="str">
        <x:v>date_only</x:v>
      </x:c>
      <x:c r="L1581" s="81" t="n">
        <x:v>80</x:v>
      </x:c>
      <x:c r="M1581" s="81" t="n">
        <x:v>117.60490556021178</x:v>
      </x:c>
      <x:c r="N1581" s="81" t="n">
        <x:v>0.16733545050750395</x:v>
      </x:c>
      <x:c r="O1581" s="23" t="n">
        <x:v>43</x:v>
      </x:c>
      <x:c r="P1581" s="23" t="n">
        <x:v>12</x:v>
      </x:c>
      <x:c r="Q1581" s="78" t="n">
        <x:v>46062</x:v>
      </x:c>
      <x:c r="R1581" s="23" t="str">
        <x:v>True</x:v>
      </x:c>
      <x:c r="S1581" s="23" t="str">
        <x:v>True</x:v>
      </x:c>
      <x:c r="T1581" s="23" t="str">
        <x:v>False</x:v>
      </x:c>
    </x:row>
    <x:row r="1582">
      <x:c r="A1582" s="23" t="str">
        <x:v>total_calibration</x:v>
      </x:c>
      <x:c r="B1582" s="23" t="n">
        <x:v>14</x:v>
      </x:c>
      <x:c r="C1582" s="23" t="str">
        <x:v>checkpoint:epoch:qwen3-coder-next</x:v>
      </x:c>
      <x:c r="D1582" s="23" t="str">
        <x:v>Qwen3-Coder-Next</x:v>
      </x:c>
      <x:c r="E1582" s="23" t="str">
        <x:v>qwen</x:v>
      </x:c>
      <x:c r="F1582" s="78" t="n">
        <x:v>46055</x:v>
      </x:c>
      <x:c r="G1582" s="78" t="n">
        <x:v>46070</x:v>
      </x:c>
      <x:c r="H1582" s="81" t="n">
        <x:v>0.14491376746189438</x:v>
      </x:c>
      <x:c r="I1582" s="81" t="n">
        <x:v>0.40249223595</x:v>
      </x:c>
      <x:c r="J1582" s="23" t="str">
        <x:v>total_b</x:v>
      </x:c>
      <x:c r="K1582" s="23" t="str">
        <x:v>date_historical_price</x:v>
      </x:c>
      <x:c r="L1582" s="81" t="n">
        <x:v>80</x:v>
      </x:c>
      <x:c r="M1582" s="81" t="n">
        <x:v>60.85672881949936</x:v>
      </x:c>
      <x:c r="N1582" s="81" t="n">
        <x:v>-0.11878138260800934</x:v>
      </x:c>
      <x:c r="O1582" s="23" t="n">
        <x:v>43</x:v>
      </x:c>
      <x:c r="P1582" s="23" t="n">
        <x:v>12</x:v>
      </x:c>
      <x:c r="Q1582" s="78" t="n">
        <x:v>46062</x:v>
      </x:c>
      <x:c r="R1582" s="23" t="str">
        <x:v>True</x:v>
      </x:c>
      <x:c r="S1582" s="23" t="str">
        <x:v>True</x:v>
      </x:c>
      <x:c r="T1582" s="23" t="str">
        <x:v>False</x:v>
      </x:c>
    </x:row>
    <x:row r="1583">
      <x:c r="A1583" s="23" t="str">
        <x:v>total_calibration</x:v>
      </x:c>
      <x:c r="B1583" s="23" t="n">
        <x:v>14</x:v>
      </x:c>
      <x:c r="C1583" s="23" t="str">
        <x:v>checkpoint:epoch:qwen3-coder-next</x:v>
      </x:c>
      <x:c r="D1583" s="23" t="str">
        <x:v>Qwen3-Coder-Next</x:v>
      </x:c>
      <x:c r="E1583" s="23" t="str">
        <x:v>qwen</x:v>
      </x:c>
      <x:c r="F1583" s="78" t="n">
        <x:v>46055</x:v>
      </x:c>
      <x:c r="G1583" s="78" t="n">
        <x:v>46070</x:v>
      </x:c>
      <x:c r="H1583" s="81" t="n">
        <x:v>0.14491376746189438</x:v>
      </x:c>
      <x:c r="I1583" s="81" t="n">
        <x:v>0.40249223595</x:v>
      </x:c>
      <x:c r="J1583" s="23" t="str">
        <x:v>total_b</x:v>
      </x:c>
      <x:c r="K1583" s="23" t="str">
        <x:v>date_current_price_nonprospective</x:v>
      </x:c>
      <x:c r="L1583" s="81" t="n">
        <x:v>80</x:v>
      </x:c>
      <x:c r="M1583" s="81" t="n">
        <x:v>165.56646696959749</x:v>
      </x:c>
      <x:c r="N1583" s="81" t="n">
        <x:v>0.3158823944620701</x:v>
      </x:c>
      <x:c r="O1583" s="23" t="n">
        <x:v>43</x:v>
      </x:c>
      <x:c r="P1583" s="23" t="n">
        <x:v>12</x:v>
      </x:c>
      <x:c r="Q1583" s="78" t="n">
        <x:v>46062</x:v>
      </x:c>
      <x:c r="R1583" s="23" t="str">
        <x:v>True</x:v>
      </x:c>
      <x:c r="S1583" s="23" t="str">
        <x:v>True</x:v>
      </x:c>
      <x:c r="T1583" s="23" t="str">
        <x:v>True</x:v>
      </x:c>
    </x:row>
    <x:row r="1584">
      <x:c r="A1584" s="23" t="str">
        <x:v>total_calibration</x:v>
      </x:c>
      <x:c r="B1584" s="23" t="n">
        <x:v>14</x:v>
      </x:c>
      <x:c r="C1584" s="23" t="str">
        <x:v>checkpoint:z-ai-zhipu-ai:glm-5</x:v>
      </x:c>
      <x:c r="D1584" s="23" t="str">
        <x:v>GLM-5</x:v>
      </x:c>
      <x:c r="E1584" s="23" t="str">
        <x:v>z-ai</x:v>
      </x:c>
      <x:c r="F1584" s="78" t="n">
        <x:v>46064</x:v>
      </x:c>
      <x:c r="G1584" s="78" t="n">
        <x:v>46078</x:v>
      </x:c>
      <x:c r="H1584" s="81" t="n">
        <x:v>1.4070075870968992</x:v>
      </x:c>
      <x:c r="I1584" s="81" t="n">
        <x:v>1.7298843892</x:v>
      </x:c>
      <x:c r="J1584" s="23" t="str">
        <x:v>total_b</x:v>
      </x:c>
      <x:c r="K1584" s="23" t="str">
        <x:v>date_only</x:v>
      </x:c>
      <x:c r="L1584" s="81" t="n">
        <x:v>744</x:v>
      </x:c>
      <x:c r="M1584" s="81" t="n">
        <x:v>116.30797645747572</x:v>
      </x:c>
      <x:c r="N1584" s="81" t="n">
        <x:v>-0.8059634356697242</x:v>
      </x:c>
      <x:c r="O1584" s="23" t="n">
        <x:v>49</x:v>
      </x:c>
      <x:c r="P1584" s="23" t="n">
        <x:v>12</x:v>
      </x:c>
      <x:c r="Q1584" s="78" t="n">
        <x:v>46070</x:v>
      </x:c>
      <x:c r="R1584" s="23" t="str">
        <x:v>True</x:v>
      </x:c>
      <x:c r="S1584" s="23" t="str">
        <x:v>True</x:v>
      </x:c>
      <x:c r="T1584" s="23" t="str">
        <x:v>False</x:v>
      </x:c>
    </x:row>
    <x:row r="1585">
      <x:c r="A1585" s="23" t="str">
        <x:v>total_calibration</x:v>
      </x:c>
      <x:c r="B1585" s="23" t="n">
        <x:v>14</x:v>
      </x:c>
      <x:c r="C1585" s="23" t="str">
        <x:v>checkpoint:z-ai-zhipu-ai:glm-5</x:v>
      </x:c>
      <x:c r="D1585" s="23" t="str">
        <x:v>GLM-5</x:v>
      </x:c>
      <x:c r="E1585" s="23" t="str">
        <x:v>z-ai</x:v>
      </x:c>
      <x:c r="F1585" s="78" t="n">
        <x:v>46064</x:v>
      </x:c>
      <x:c r="G1585" s="78" t="n">
        <x:v>46078</x:v>
      </x:c>
      <x:c r="H1585" s="81" t="n">
        <x:v>1.4070075870968992</x:v>
      </x:c>
      <x:c r="I1585" s="81" t="n">
        <x:v>1.7298843892</x:v>
      </x:c>
      <x:c r="J1585" s="23" t="str">
        <x:v>total_b</x:v>
      </x:c>
      <x:c r="K1585" s="23" t="str">
        <x:v>date_historical_price</x:v>
      </x:c>
      <x:c r="L1585" s="81" t="n">
        <x:v>744</x:v>
      </x:c>
      <x:c r="M1585" s="81" t="n">
        <x:v>658.3529599029595</x:v>
      </x:c>
      <x:c r="N1585" s="81" t="n">
        <x:v>-0.05311414308711287</x:v>
      </x:c>
      <x:c r="O1585" s="23" t="n">
        <x:v>49</x:v>
      </x:c>
      <x:c r="P1585" s="23" t="n">
        <x:v>12</x:v>
      </x:c>
      <x:c r="Q1585" s="78" t="n">
        <x:v>46070</x:v>
      </x:c>
      <x:c r="R1585" s="23" t="str">
        <x:v>True</x:v>
      </x:c>
      <x:c r="S1585" s="23" t="str">
        <x:v>True</x:v>
      </x:c>
      <x:c r="T1585" s="23" t="str">
        <x:v>False</x:v>
      </x:c>
    </x:row>
    <x:row r="1586">
      <x:c r="A1586" s="23" t="str">
        <x:v>total_calibration</x:v>
      </x:c>
      <x:c r="B1586" s="23" t="n">
        <x:v>14</x:v>
      </x:c>
      <x:c r="C1586" s="23" t="str">
        <x:v>checkpoint:z-ai-zhipu-ai:glm-5</x:v>
      </x:c>
      <x:c r="D1586" s="23" t="str">
        <x:v>GLM-5</x:v>
      </x:c>
      <x:c r="E1586" s="23" t="str">
        <x:v>z-ai</x:v>
      </x:c>
      <x:c r="F1586" s="78" t="n">
        <x:v>46064</x:v>
      </x:c>
      <x:c r="G1586" s="78" t="n">
        <x:v>46078</x:v>
      </x:c>
      <x:c r="H1586" s="81" t="n">
        <x:v>1.4070075870968992</x:v>
      </x:c>
      <x:c r="I1586" s="81" t="n">
        <x:v>1.7298843892</x:v>
      </x:c>
      <x:c r="J1586" s="23" t="str">
        <x:v>total_b</x:v>
      </x:c>
      <x:c r="K1586" s="23" t="str">
        <x:v>date_current_price_nonprospective</x:v>
      </x:c>
      <x:c r="L1586" s="81" t="n">
        <x:v>744</x:v>
      </x:c>
      <x:c r="M1586" s="81" t="n">
        <x:v>888.8863242943631</x:v>
      </x:c>
      <x:c r="N1586" s="81" t="n">
        <x:v>0.07727328899202525</x:v>
      </x:c>
      <x:c r="O1586" s="23" t="n">
        <x:v>49</x:v>
      </x:c>
      <x:c r="P1586" s="23" t="n">
        <x:v>12</x:v>
      </x:c>
      <x:c r="Q1586" s="78" t="n">
        <x:v>46070</x:v>
      </x:c>
      <x:c r="R1586" s="23" t="str">
        <x:v>True</x:v>
      </x:c>
      <x:c r="S1586" s="23" t="str">
        <x:v>True</x:v>
      </x:c>
      <x:c r="T1586" s="23" t="str">
        <x:v>True</x:v>
      </x:c>
    </x:row>
    <x:row r="1587">
      <x:c r="A1587" s="23" t="str">
        <x:v>total_calibration</x:v>
      </x:c>
      <x:c r="B1587" s="23" t="n">
        <x:v>14</x:v>
      </x:c>
      <x:c r="C1587" s="23" t="str">
        <x:v>checkpoint:minimax:minimax-m2-5</x:v>
      </x:c>
      <x:c r="D1587" s="23" t="str">
        <x:v>MiniMax-M2.5</x:v>
      </x:c>
      <x:c r="E1587" s="23" t="str">
        <x:v>minimax</x:v>
      </x:c>
      <x:c r="F1587" s="78" t="n">
        <x:v>46065</x:v>
      </x:c>
      <x:c r="G1587" s="78" t="n">
        <x:v>46079</x:v>
      </x:c>
      <x:c r="H1587" s="81" t="n">
        <x:v>0.5744562646538028</x:v>
      </x:c>
      <x:c r="I1587" s="81" t="n">
        <x:v>0.597489495613</x:v>
      </x:c>
      <x:c r="J1587" s="23" t="str">
        <x:v>total_b</x:v>
      </x:c>
      <x:c r="K1587" s="23" t="str">
        <x:v>date_only</x:v>
      </x:c>
      <x:c r="L1587" s="81" t="n">
        <x:v>228.703644928</x:v>
      </x:c>
      <x:c r="M1587" s="81" t="n">
        <x:v>127.23716989485845</x:v>
      </x:c>
      <x:c r="N1587" s="81" t="n">
        <x:v>-0.25465908552401445</x:v>
      </x:c>
      <x:c r="O1587" s="23" t="n">
        <x:v>52</x:v>
      </x:c>
      <x:c r="P1587" s="23" t="n">
        <x:v>12</x:v>
      </x:c>
      <x:c r="Q1587" s="78" t="n">
        <x:v>46078</x:v>
      </x:c>
      <x:c r="R1587" s="23" t="str">
        <x:v>True</x:v>
      </x:c>
      <x:c r="S1587" s="23" t="str">
        <x:v>True</x:v>
      </x:c>
      <x:c r="T1587" s="23" t="str">
        <x:v>False</x:v>
      </x:c>
    </x:row>
    <x:row r="1588">
      <x:c r="A1588" s="23" t="str">
        <x:v>total_calibration</x:v>
      </x:c>
      <x:c r="B1588" s="23" t="n">
        <x:v>14</x:v>
      </x:c>
      <x:c r="C1588" s="23" t="str">
        <x:v>checkpoint:minimax:minimax-m2-5</x:v>
      </x:c>
      <x:c r="D1588" s="23" t="str">
        <x:v>MiniMax-M2.5</x:v>
      </x:c>
      <x:c r="E1588" s="23" t="str">
        <x:v>minimax</x:v>
      </x:c>
      <x:c r="F1588" s="78" t="n">
        <x:v>46065</x:v>
      </x:c>
      <x:c r="G1588" s="78" t="n">
        <x:v>46079</x:v>
      </x:c>
      <x:c r="H1588" s="81" t="n">
        <x:v>0.5744562646538028</x:v>
      </x:c>
      <x:c r="I1588" s="81" t="n">
        <x:v>0.597489495613</x:v>
      </x:c>
      <x:c r="J1588" s="23" t="str">
        <x:v>total_b</x:v>
      </x:c>
      <x:c r="K1588" s="23" t="str">
        <x:v>date_historical_price</x:v>
      </x:c>
      <x:c r="L1588" s="81" t="n">
        <x:v>228.703644928</x:v>
      </x:c>
      <x:c r="M1588" s="81" t="n">
        <x:v>253.87201146867997</x:v>
      </x:c>
      <x:c r="N1588" s="81" t="n">
        <x:v>0.04534173785264555</x:v>
      </x:c>
      <x:c r="O1588" s="23" t="n">
        <x:v>52</x:v>
      </x:c>
      <x:c r="P1588" s="23" t="n">
        <x:v>12</x:v>
      </x:c>
      <x:c r="Q1588" s="78" t="n">
        <x:v>46078</x:v>
      </x:c>
      <x:c r="R1588" s="23" t="str">
        <x:v>True</x:v>
      </x:c>
      <x:c r="S1588" s="23" t="str">
        <x:v>True</x:v>
      </x:c>
      <x:c r="T1588" s="23" t="str">
        <x:v>False</x:v>
      </x:c>
    </x:row>
    <x:row r="1589">
      <x:c r="A1589" s="23" t="str">
        <x:v>total_calibration</x:v>
      </x:c>
      <x:c r="B1589" s="23" t="n">
        <x:v>14</x:v>
      </x:c>
      <x:c r="C1589" s="23" t="str">
        <x:v>checkpoint:minimax:minimax-m2-5</x:v>
      </x:c>
      <x:c r="D1589" s="23" t="str">
        <x:v>MiniMax-M2.5</x:v>
      </x:c>
      <x:c r="E1589" s="23" t="str">
        <x:v>minimax</x:v>
      </x:c>
      <x:c r="F1589" s="78" t="n">
        <x:v>46065</x:v>
      </x:c>
      <x:c r="G1589" s="78" t="n">
        <x:v>46079</x:v>
      </x:c>
      <x:c r="H1589" s="81" t="n">
        <x:v>0.5744562646538028</x:v>
      </x:c>
      <x:c r="I1589" s="81" t="n">
        <x:v>0.597489495613</x:v>
      </x:c>
      <x:c r="J1589" s="23" t="str">
        <x:v>total_b</x:v>
      </x:c>
      <x:c r="K1589" s="23" t="str">
        <x:v>date_current_price_nonprospective</x:v>
      </x:c>
      <x:c r="L1589" s="81" t="n">
        <x:v>228.703644928</x:v>
      </x:c>
      <x:c r="M1589" s="81" t="n">
        <x:v>267.3152762877054</x:v>
      </x:c>
      <x:c r="N1589" s="81" t="n">
        <x:v>0.0677506919663895</x:v>
      </x:c>
      <x:c r="O1589" s="23" t="n">
        <x:v>52</x:v>
      </x:c>
      <x:c r="P1589" s="23" t="n">
        <x:v>12</x:v>
      </x:c>
      <x:c r="Q1589" s="78" t="n">
        <x:v>46078</x:v>
      </x:c>
      <x:c r="R1589" s="23" t="str">
        <x:v>True</x:v>
      </x:c>
      <x:c r="S1589" s="23" t="str">
        <x:v>True</x:v>
      </x:c>
      <x:c r="T1589" s="23" t="str">
        <x:v>True</x:v>
      </x:c>
    </x:row>
    <x:row r="1590">
      <x:c r="A1590" s="23" t="str">
        <x:v>total_calibration</x:v>
      </x:c>
      <x:c r="B1590" s="23" t="n">
        <x:v>14</x:v>
      </x:c>
      <x:c r="C1590" s="23" t="str">
        <x:v>checkpoint:epoch:qwen3-5-397b-a17b</x:v>
      </x:c>
      <x:c r="D1590" s="23" t="str">
        <x:v>Qwen3.5 397B-A17B</x:v>
      </x:c>
      <x:c r="E1590" s="23" t="str">
        <x:v>qwen</x:v>
      </x:c>
      <x:c r="F1590" s="78" t="n">
        <x:v>46066</x:v>
      </x:c>
      <x:c r="G1590" s="78" t="n">
        <x:v>46082</x:v>
      </x:c>
      <x:c r="H1590" s="81" t="n">
        <x:v>1.3874436925511608</x:v>
      </x:c>
      <x:c r="I1590" s="81" t="n">
        <x:v>1.38744369255</x:v>
      </x:c>
      <x:c r="J1590" s="23" t="str">
        <x:v>total_b</x:v>
      </x:c>
      <x:c r="K1590" s="23" t="str">
        <x:v>date_only</x:v>
      </x:c>
      <x:c r="L1590" s="81" t="n">
        <x:v>397</x:v>
      </x:c>
      <x:c r="M1590" s="81" t="n">
        <x:v>132.59936553848252</x:v>
      </x:c>
      <x:c r="N1590" s="81" t="n">
        <x:v>-0.47624906070186623</x:v>
      </x:c>
      <x:c r="O1590" s="23" t="n">
        <x:v>45</x:v>
      </x:c>
      <x:c r="P1590" s="23" t="n">
        <x:v>12</x:v>
      </x:c>
      <x:c r="Q1590" s="78" t="n">
        <x:v>46079</x:v>
      </x:c>
      <x:c r="R1590" s="23" t="str">
        <x:v>True</x:v>
      </x:c>
      <x:c r="S1590" s="23" t="str">
        <x:v>True</x:v>
      </x:c>
      <x:c r="T1590" s="23" t="str">
        <x:v>False</x:v>
      </x:c>
    </x:row>
    <x:row r="1591">
      <x:c r="A1591" s="23" t="str">
        <x:v>total_calibration</x:v>
      </x:c>
      <x:c r="B1591" s="23" t="n">
        <x:v>14</x:v>
      </x:c>
      <x:c r="C1591" s="23" t="str">
        <x:v>checkpoint:epoch:qwen3-5-397b-a17b</x:v>
      </x:c>
      <x:c r="D1591" s="23" t="str">
        <x:v>Qwen3.5 397B-A17B</x:v>
      </x:c>
      <x:c r="E1591" s="23" t="str">
        <x:v>qwen</x:v>
      </x:c>
      <x:c r="F1591" s="78" t="n">
        <x:v>46066</x:v>
      </x:c>
      <x:c r="G1591" s="78" t="n">
        <x:v>46082</x:v>
      </x:c>
      <x:c r="H1591" s="81" t="n">
        <x:v>1.3874436925511608</x:v>
      </x:c>
      <x:c r="I1591" s="81" t="n">
        <x:v>1.38744369255</x:v>
      </x:c>
      <x:c r="J1591" s="23" t="str">
        <x:v>total_b</x:v>
      </x:c>
      <x:c r="K1591" s="23" t="str">
        <x:v>date_historical_price</x:v>
      </x:c>
      <x:c r="L1591" s="81" t="n">
        <x:v>397</x:v>
      </x:c>
      <x:c r="M1591" s="81" t="n">
        <x:v>601.5726756018241</x:v>
      </x:c>
      <x:c r="N1591" s="81" t="n">
        <x:v>0.1804975949148019</x:v>
      </x:c>
      <x:c r="O1591" s="23" t="n">
        <x:v>45</x:v>
      </x:c>
      <x:c r="P1591" s="23" t="n">
        <x:v>12</x:v>
      </x:c>
      <x:c r="Q1591" s="78" t="n">
        <x:v>46079</x:v>
      </x:c>
      <x:c r="R1591" s="23" t="str">
        <x:v>True</x:v>
      </x:c>
      <x:c r="S1591" s="23" t="str">
        <x:v>True</x:v>
      </x:c>
      <x:c r="T1591" s="23" t="str">
        <x:v>False</x:v>
      </x:c>
    </x:row>
    <x:row r="1592">
      <x:c r="A1592" s="23" t="str">
        <x:v>total_calibration</x:v>
      </x:c>
      <x:c r="B1592" s="23" t="n">
        <x:v>14</x:v>
      </x:c>
      <x:c r="C1592" s="23" t="str">
        <x:v>checkpoint:epoch:qwen3-5-397b-a17b</x:v>
      </x:c>
      <x:c r="D1592" s="23" t="str">
        <x:v>Qwen3.5 397B-A17B</x:v>
      </x:c>
      <x:c r="E1592" s="23" t="str">
        <x:v>qwen</x:v>
      </x:c>
      <x:c r="F1592" s="78" t="n">
        <x:v>46066</x:v>
      </x:c>
      <x:c r="G1592" s="78" t="n">
        <x:v>46082</x:v>
      </x:c>
      <x:c r="H1592" s="81" t="n">
        <x:v>1.3874436925511608</x:v>
      </x:c>
      <x:c r="I1592" s="81" t="n">
        <x:v>1.38744369255</x:v>
      </x:c>
      <x:c r="J1592" s="23" t="str">
        <x:v>total_b</x:v>
      </x:c>
      <x:c r="K1592" s="23" t="str">
        <x:v>date_current_price_nonprospective</x:v>
      </x:c>
      <x:c r="L1592" s="81" t="n">
        <x:v>397</x:v>
      </x:c>
      <x:c r="M1592" s="81" t="n">
        <x:v>643.6258329615299</x:v>
      </x:c>
      <x:c r="N1592" s="81" t="n">
        <x:v>0.20984296012362214</x:v>
      </x:c>
      <x:c r="O1592" s="23" t="n">
        <x:v>45</x:v>
      </x:c>
      <x:c r="P1592" s="23" t="n">
        <x:v>12</x:v>
      </x:c>
      <x:c r="Q1592" s="78" t="n">
        <x:v>46079</x:v>
      </x:c>
      <x:c r="R1592" s="23" t="str">
        <x:v>True</x:v>
      </x:c>
      <x:c r="S1592" s="23" t="str">
        <x:v>True</x:v>
      </x:c>
      <x:c r="T1592" s="23" t="str">
        <x:v>True</x:v>
      </x:c>
    </x:row>
    <x:row r="1593">
      <x:c r="A1593" s="23" t="str">
        <x:v>total_calibration</x:v>
      </x:c>
      <x:c r="B1593" s="23" t="n">
        <x:v>14</x:v>
      </x:c>
      <x:c r="C1593" s="23" t="str">
        <x:v>checkpoint:epoch:qwen3-5-122b-a10b</x:v>
      </x:c>
      <x:c r="D1593" s="23" t="str">
        <x:v>Qwen3.5-122B-A10B</x:v>
      </x:c>
      <x:c r="E1593" s="23" t="str">
        <x:v>qwen</x:v>
      </x:c>
      <x:c r="F1593" s="78" t="n">
        <x:v>46077</x:v>
      </x:c>
      <x:c r="G1593" s="78" t="n">
        <x:v>46092</x:v>
      </x:c>
      <x:c r="H1593" s="81" t="n">
        <x:v>0.7353910524340095</x:v>
      </x:c>
      <x:c r="I1593" s="81" t="n">
        <x:v>0.834266144585</x:v>
      </x:c>
      <x:c r="J1593" s="23" t="str">
        <x:v>total_b</x:v>
      </x:c>
      <x:c r="K1593" s="23" t="str">
        <x:v>date_only</x:v>
      </x:c>
      <x:c r="L1593" s="81" t="n">
        <x:v>122</x:v>
      </x:c>
      <x:c r="M1593" s="81" t="n">
        <x:v>137.8999760850039</x:v>
      </x:c>
      <x:c r="N1593" s="81" t="n">
        <x:v>0.05320436018455526</x:v>
      </x:c>
      <x:c r="O1593" s="23" t="n">
        <x:v>45</x:v>
      </x:c>
      <x:c r="P1593" s="23" t="n">
        <x:v>12</x:v>
      </x:c>
      <x:c r="Q1593" s="78" t="n">
        <x:v>46079</x:v>
      </x:c>
      <x:c r="R1593" s="23" t="str">
        <x:v>True</x:v>
      </x:c>
      <x:c r="S1593" s="23" t="str">
        <x:v>True</x:v>
      </x:c>
      <x:c r="T1593" s="23" t="str">
        <x:v>False</x:v>
      </x:c>
    </x:row>
    <x:row r="1594">
      <x:c r="A1594" s="23" t="str">
        <x:v>total_calibration</x:v>
      </x:c>
      <x:c r="B1594" s="23" t="n">
        <x:v>14</x:v>
      </x:c>
      <x:c r="C1594" s="23" t="str">
        <x:v>checkpoint:epoch:qwen3-5-122b-a10b</x:v>
      </x:c>
      <x:c r="D1594" s="23" t="str">
        <x:v>Qwen3.5-122B-A10B</x:v>
      </x:c>
      <x:c r="E1594" s="23" t="str">
        <x:v>qwen</x:v>
      </x:c>
      <x:c r="F1594" s="78" t="n">
        <x:v>46077</x:v>
      </x:c>
      <x:c r="G1594" s="78" t="n">
        <x:v>46092</x:v>
      </x:c>
      <x:c r="H1594" s="81" t="n">
        <x:v>0.7353910524340095</x:v>
      </x:c>
      <x:c r="I1594" s="81" t="n">
        <x:v>0.834266144585</x:v>
      </x:c>
      <x:c r="J1594" s="23" t="str">
        <x:v>total_b</x:v>
      </x:c>
      <x:c r="K1594" s="23" t="str">
        <x:v>date_historical_price</x:v>
      </x:c>
      <x:c r="L1594" s="81" t="n">
        <x:v>122</x:v>
      </x:c>
      <x:c r="M1594" s="81" t="n">
        <x:v>327.828254212988</x:v>
      </x:c>
      <x:c r="N1594" s="81" t="n">
        <x:v>0.4292865502863849</x:v>
      </x:c>
      <x:c r="O1594" s="23" t="n">
        <x:v>45</x:v>
      </x:c>
      <x:c r="P1594" s="23" t="n">
        <x:v>12</x:v>
      </x:c>
      <x:c r="Q1594" s="78" t="n">
        <x:v>46079</x:v>
      </x:c>
      <x:c r="R1594" s="23" t="str">
        <x:v>True</x:v>
      </x:c>
      <x:c r="S1594" s="23" t="str">
        <x:v>True</x:v>
      </x:c>
      <x:c r="T1594" s="23" t="str">
        <x:v>False</x:v>
      </x:c>
    </x:row>
    <x:row r="1595">
      <x:c r="A1595" s="23" t="str">
        <x:v>total_calibration</x:v>
      </x:c>
      <x:c r="B1595" s="23" t="n">
        <x:v>14</x:v>
      </x:c>
      <x:c r="C1595" s="23" t="str">
        <x:v>checkpoint:epoch:qwen3-5-122b-a10b</x:v>
      </x:c>
      <x:c r="D1595" s="23" t="str">
        <x:v>Qwen3.5-122B-A10B</x:v>
      </x:c>
      <x:c r="E1595" s="23" t="str">
        <x:v>qwen</x:v>
      </x:c>
      <x:c r="F1595" s="78" t="n">
        <x:v>46077</x:v>
      </x:c>
      <x:c r="G1595" s="78" t="n">
        <x:v>46092</x:v>
      </x:c>
      <x:c r="H1595" s="81" t="n">
        <x:v>0.7353910524340095</x:v>
      </x:c>
      <x:c r="I1595" s="81" t="n">
        <x:v>0.834266144585</x:v>
      </x:c>
      <x:c r="J1595" s="23" t="str">
        <x:v>total_b</x:v>
      </x:c>
      <x:c r="K1595" s="23" t="str">
        <x:v>date_current_price_nonprospective</x:v>
      </x:c>
      <x:c r="L1595" s="81" t="n">
        <x:v>122</x:v>
      </x:c>
      <x:c r="M1595" s="81" t="n">
        <x:v>387.8826732361029</x:v>
      </x:c>
      <x:c r="N1595" s="81" t="n">
        <x:v>0.5023405493738343</x:v>
      </x:c>
      <x:c r="O1595" s="23" t="n">
        <x:v>45</x:v>
      </x:c>
      <x:c r="P1595" s="23" t="n">
        <x:v>12</x:v>
      </x:c>
      <x:c r="Q1595" s="78" t="n">
        <x:v>46079</x:v>
      </x:c>
      <x:c r="R1595" s="23" t="str">
        <x:v>True</x:v>
      </x:c>
      <x:c r="S1595" s="23" t="str">
        <x:v>True</x:v>
      </x:c>
      <x:c r="T1595" s="23" t="str">
        <x:v>True</x:v>
      </x:c>
    </x:row>
    <x:row r="1596">
      <x:c r="A1596" s="23" t="str">
        <x:v>total_calibration</x:v>
      </x:c>
      <x:c r="B1596" s="23" t="n">
        <x:v>14</x:v>
      </x:c>
      <x:c r="C1596" s="23" t="str">
        <x:v>checkpoint:epoch:qwen3-5-27b</x:v>
      </x:c>
      <x:c r="D1596" s="23" t="str">
        <x:v>Qwen3.5-27B</x:v>
      </x:c>
      <x:c r="E1596" s="23" t="str">
        <x:v>qwen</x:v>
      </x:c>
      <x:c r="F1596" s="78" t="n">
        <x:v>46077</x:v>
      </x:c>
      <x:c r="G1596" s="78" t="n">
        <x:v>46092</x:v>
      </x:c>
      <x:c r="H1596" s="81" t="n">
        <x:v>0.5515432893255071</x:v>
      </x:c>
      <x:c r="I1596" s="81" t="n">
        <x:v>0.792933757663</x:v>
      </x:c>
      <x:c r="J1596" s="23" t="str">
        <x:v>total_b</x:v>
      </x:c>
      <x:c r="K1596" s="23" t="str">
        <x:v>date_only</x:v>
      </x:c>
      <x:c r="L1596" s="81" t="n">
        <x:v>27</x:v>
      </x:c>
      <x:c r="M1596" s="81" t="n">
        <x:v>137.8999760850039</x:v>
      </x:c>
      <x:c r="N1596" s="81" t="n">
        <x:v>0.7082004267003161</x:v>
      </x:c>
      <x:c r="O1596" s="23" t="n">
        <x:v>45</x:v>
      </x:c>
      <x:c r="P1596" s="23" t="n">
        <x:v>12</x:v>
      </x:c>
      <x:c r="Q1596" s="78" t="n">
        <x:v>46079</x:v>
      </x:c>
      <x:c r="R1596" s="23" t="str">
        <x:v>True</x:v>
      </x:c>
      <x:c r="S1596" s="23" t="str">
        <x:v>True</x:v>
      </x:c>
      <x:c r="T1596" s="23" t="str">
        <x:v>False</x:v>
      </x:c>
    </x:row>
    <x:row r="1597">
      <x:c r="A1597" s="23" t="str">
        <x:v>total_calibration</x:v>
      </x:c>
      <x:c r="B1597" s="23" t="n">
        <x:v>14</x:v>
      </x:c>
      <x:c r="C1597" s="23" t="str">
        <x:v>checkpoint:epoch:qwen3-5-27b</x:v>
      </x:c>
      <x:c r="D1597" s="23" t="str">
        <x:v>Qwen3.5-27B</x:v>
      </x:c>
      <x:c r="E1597" s="23" t="str">
        <x:v>qwen</x:v>
      </x:c>
      <x:c r="F1597" s="78" t="n">
        <x:v>46077</x:v>
      </x:c>
      <x:c r="G1597" s="78" t="n">
        <x:v>46092</x:v>
      </x:c>
      <x:c r="H1597" s="81" t="n">
        <x:v>0.5515432893255071</x:v>
      </x:c>
      <x:c r="I1597" s="81" t="n">
        <x:v>0.792933757663</x:v>
      </x:c>
      <x:c r="J1597" s="23" t="str">
        <x:v>total_b</x:v>
      </x:c>
      <x:c r="K1597" s="23" t="str">
        <x:v>date_historical_price</x:v>
      </x:c>
      <x:c r="L1597" s="81" t="n">
        <x:v>27</x:v>
      </x:c>
      <x:c r="M1597" s="81" t="n">
        <x:v>245.73410933143543</x:v>
      </x:c>
      <x:c r="N1597" s="81" t="n">
        <x:v>0.9591016791191255</x:v>
      </x:c>
      <x:c r="O1597" s="23" t="n">
        <x:v>45</x:v>
      </x:c>
      <x:c r="P1597" s="23" t="n">
        <x:v>12</x:v>
      </x:c>
      <x:c r="Q1597" s="78" t="n">
        <x:v>46079</x:v>
      </x:c>
      <x:c r="R1597" s="23" t="str">
        <x:v>True</x:v>
      </x:c>
      <x:c r="S1597" s="23" t="str">
        <x:v>True</x:v>
      </x:c>
      <x:c r="T1597" s="23" t="str">
        <x:v>False</x:v>
      </x:c>
    </x:row>
    <x:row r="1598">
      <x:c r="A1598" s="23" t="str">
        <x:v>total_calibration</x:v>
      </x:c>
      <x:c r="B1598" s="23" t="n">
        <x:v>14</x:v>
      </x:c>
      <x:c r="C1598" s="23" t="str">
        <x:v>checkpoint:epoch:qwen3-5-27b</x:v>
      </x:c>
      <x:c r="D1598" s="23" t="str">
        <x:v>Qwen3.5-27B</x:v>
      </x:c>
      <x:c r="E1598" s="23" t="str">
        <x:v>qwen</x:v>
      </x:c>
      <x:c r="F1598" s="78" t="n">
        <x:v>46077</x:v>
      </x:c>
      <x:c r="G1598" s="78" t="n">
        <x:v>46092</x:v>
      </x:c>
      <x:c r="H1598" s="81" t="n">
        <x:v>0.5515432893255071</x:v>
      </x:c>
      <x:c r="I1598" s="81" t="n">
        <x:v>0.792933757663</x:v>
      </x:c>
      <x:c r="J1598" s="23" t="str">
        <x:v>total_b</x:v>
      </x:c>
      <x:c r="K1598" s="23" t="str">
        <x:v>date_current_price_nonprospective</x:v>
      </x:c>
      <x:c r="L1598" s="81" t="n">
        <x:v>27</x:v>
      </x:c>
      <x:c r="M1598" s="81" t="n">
        <x:v>367.32934804443596</x:v>
      </x:c>
      <x:c r="N1598" s="81" t="n">
        <x:v>1.133691863844832</x:v>
      </x:c>
      <x:c r="O1598" s="23" t="n">
        <x:v>45</x:v>
      </x:c>
      <x:c r="P1598" s="23" t="n">
        <x:v>12</x:v>
      </x:c>
      <x:c r="Q1598" s="78" t="n">
        <x:v>46079</x:v>
      </x:c>
      <x:c r="R1598" s="23" t="str">
        <x:v>True</x:v>
      </x:c>
      <x:c r="S1598" s="23" t="str">
        <x:v>True</x:v>
      </x:c>
      <x:c r="T1598" s="23" t="str">
        <x:v>True</x:v>
      </x:c>
    </x:row>
    <x:row r="1599">
      <x:c r="A1599" s="23" t="str">
        <x:v>total_calibration</x:v>
      </x:c>
      <x:c r="B1599" s="23" t="n">
        <x:v>14</x:v>
      </x:c>
      <x:c r="C1599" s="23" t="str">
        <x:v>checkpoint:epoch:qwen3-5-9b</x:v>
      </x:c>
      <x:c r="D1599" s="23" t="str">
        <x:v>Qwen3.5-9B</x:v>
      </x:c>
      <x:c r="E1599" s="23" t="str">
        <x:v>qwen</x:v>
      </x:c>
      <x:c r="F1599" s="78" t="n">
        <x:v>46077</x:v>
      </x:c>
      <x:c r="G1599" s="78" t="n">
        <x:v>46105</x:v>
      </x:c>
      <x:c r="H1599" s="81" t="n">
        <x:v>0.08660254037844387</x:v>
      </x:c>
      <x:c r="I1599" s="81" t="n">
        <x:v>0.122474487139</x:v>
      </x:c>
      <x:c r="J1599" s="23" t="str">
        <x:v>total_b</x:v>
      </x:c>
      <x:c r="K1599" s="23" t="str">
        <x:v>date_only</x:v>
      </x:c>
      <x:c r="L1599" s="81" t="n">
        <x:v>9</x:v>
      </x:c>
      <x:c r="M1599" s="81" t="n">
        <x:v>137.8999760850039</x:v>
      </x:c>
      <x:c r="N1599" s="81" t="n">
        <x:v>1.1853216814199785</x:v>
      </x:c>
      <x:c r="O1599" s="23" t="n">
        <x:v>45</x:v>
      </x:c>
      <x:c r="P1599" s="23" t="n">
        <x:v>12</x:v>
      </x:c>
      <x:c r="Q1599" s="78" t="n">
        <x:v>46079</x:v>
      </x:c>
      <x:c r="R1599" s="23" t="str">
        <x:v>True</x:v>
      </x:c>
      <x:c r="S1599" s="23" t="str">
        <x:v>True</x:v>
      </x:c>
      <x:c r="T1599" s="23" t="str">
        <x:v>False</x:v>
      </x:c>
    </x:row>
    <x:row r="1600">
      <x:c r="A1600" s="23" t="str">
        <x:v>total_calibration</x:v>
      </x:c>
      <x:c r="B1600" s="23" t="n">
        <x:v>14</x:v>
      </x:c>
      <x:c r="C1600" s="23" t="str">
        <x:v>checkpoint:epoch:qwen3-5-9b</x:v>
      </x:c>
      <x:c r="D1600" s="23" t="str">
        <x:v>Qwen3.5-9B</x:v>
      </x:c>
      <x:c r="E1600" s="23" t="str">
        <x:v>qwen</x:v>
      </x:c>
      <x:c r="F1600" s="78" t="n">
        <x:v>46077</x:v>
      </x:c>
      <x:c r="G1600" s="78" t="n">
        <x:v>46105</x:v>
      </x:c>
      <x:c r="H1600" s="81" t="n">
        <x:v>0.08660254037844387</x:v>
      </x:c>
      <x:c r="I1600" s="81" t="n">
        <x:v>0.122474487139</x:v>
      </x:c>
      <x:c r="J1600" s="23" t="str">
        <x:v>total_b</x:v>
      </x:c>
      <x:c r="K1600" s="23" t="str">
        <x:v>date_historical_price</x:v>
      </x:c>
      <x:c r="L1600" s="81" t="n">
        <x:v>9</x:v>
      </x:c>
      <x:c r="M1600" s="81" t="n">
        <x:v>38.44658536635579</x:v>
      </x:c>
      <x:c r="N1600" s="81" t="n">
        <x:v>0.6306152645446309</x:v>
      </x:c>
      <x:c r="O1600" s="23" t="n">
        <x:v>45</x:v>
      </x:c>
      <x:c r="P1600" s="23" t="n">
        <x:v>12</x:v>
      </x:c>
      <x:c r="Q1600" s="78" t="n">
        <x:v>46079</x:v>
      </x:c>
      <x:c r="R1600" s="23" t="str">
        <x:v>True</x:v>
      </x:c>
      <x:c r="S1600" s="23" t="str">
        <x:v>True</x:v>
      </x:c>
      <x:c r="T1600" s="23" t="str">
        <x:v>False</x:v>
      </x:c>
    </x:row>
    <x:row r="1601">
      <x:c r="A1601" s="23" t="str">
        <x:v>total_calibration</x:v>
      </x:c>
      <x:c r="B1601" s="23" t="n">
        <x:v>14</x:v>
      </x:c>
      <x:c r="C1601" s="23" t="str">
        <x:v>checkpoint:epoch:qwen3-5-9b</x:v>
      </x:c>
      <x:c r="D1601" s="23" t="str">
        <x:v>Qwen3.5-9B</x:v>
      </x:c>
      <x:c r="E1601" s="23" t="str">
        <x:v>qwen</x:v>
      </x:c>
      <x:c r="F1601" s="78" t="n">
        <x:v>46077</x:v>
      </x:c>
      <x:c r="G1601" s="78" t="n">
        <x:v>46105</x:v>
      </x:c>
      <x:c r="H1601" s="81" t="n">
        <x:v>0.08660254037844387</x:v>
      </x:c>
      <x:c r="I1601" s="81" t="n">
        <x:v>0.122474487139</x:v>
      </x:c>
      <x:c r="J1601" s="23" t="str">
        <x:v>total_b</x:v>
      </x:c>
      <x:c r="K1601" s="23" t="str">
        <x:v>date_current_price_nonprospective</x:v>
      </x:c>
      <x:c r="L1601" s="81" t="n">
        <x:v>9</x:v>
      </x:c>
      <x:c r="M1601" s="81" t="n">
        <x:v>49.647072230599015</x:v>
      </x:c>
      <x:c r="N1601" s="81" t="n">
        <x:v>0.7416511330882275</x:v>
      </x:c>
      <x:c r="O1601" s="23" t="n">
        <x:v>45</x:v>
      </x:c>
      <x:c r="P1601" s="23" t="n">
        <x:v>12</x:v>
      </x:c>
      <x:c r="Q1601" s="78" t="n">
        <x:v>46079</x:v>
      </x:c>
      <x:c r="R1601" s="23" t="str">
        <x:v>True</x:v>
      </x:c>
      <x:c r="S1601" s="23" t="str">
        <x:v>True</x:v>
      </x:c>
      <x:c r="T1601" s="23" t="str">
        <x:v>True</x:v>
      </x:c>
    </x:row>
    <x:row r="1602">
      <x:c r="A1602" s="23" t="str">
        <x:v>total_calibration</x:v>
      </x:c>
      <x:c r="B1602" s="23" t="n">
        <x:v>14</x:v>
      </x:c>
      <x:c r="C1602" s="23" t="str">
        <x:v>checkpoint:epoch:nemotron-3-super</x:v>
      </x:c>
      <x:c r="D1602" s="23" t="str">
        <x:v>Nemotron 3 Super</x:v>
      </x:c>
      <x:c r="E1602" s="23" t="str">
        <x:v>nvidia</x:v>
      </x:c>
      <x:c r="F1602" s="78" t="n">
        <x:v>46092</x:v>
      </x:c>
      <x:c r="G1602" s="78" t="n">
        <x:v>46113</x:v>
      </x:c>
      <x:c r="H1602" s="81" t="n">
        <x:v>0.22360679774997896</x:v>
      </x:c>
      <x:c r="I1602" s="81" t="n">
        <x:v>0.309111630321</x:v>
      </x:c>
      <x:c r="J1602" s="23" t="str">
        <x:v>total_b</x:v>
      </x:c>
      <x:c r="K1602" s="23" t="str">
        <x:v>date_only</x:v>
      </x:c>
      <x:c r="L1602" s="81" t="n">
        <x:v>120</x:v>
      </x:c>
      <x:c r="M1602" s="81" t="n">
        <x:v>200.5403002270046</x:v>
      </x:c>
      <x:c r="N1602" s="81" t="n">
        <x:v>0.2230204147364437</x:v>
      </x:c>
      <x:c r="O1602" s="23" t="n">
        <x:v>60</x:v>
      </x:c>
      <x:c r="P1602" s="23" t="n">
        <x:v>12</x:v>
      </x:c>
      <x:c r="Q1602" s="78" t="n">
        <x:v>46105</x:v>
      </x:c>
      <x:c r="R1602" s="23" t="str">
        <x:v>True</x:v>
      </x:c>
      <x:c r="S1602" s="23" t="str">
        <x:v>True</x:v>
      </x:c>
      <x:c r="T1602" s="23" t="str">
        <x:v>False</x:v>
      </x:c>
    </x:row>
    <x:row r="1603">
      <x:c r="A1603" s="23" t="str">
        <x:v>total_calibration</x:v>
      </x:c>
      <x:c r="B1603" s="23" t="n">
        <x:v>14</x:v>
      </x:c>
      <x:c r="C1603" s="23" t="str">
        <x:v>checkpoint:epoch:nemotron-3-super</x:v>
      </x:c>
      <x:c r="D1603" s="23" t="str">
        <x:v>Nemotron 3 Super</x:v>
      </x:c>
      <x:c r="E1603" s="23" t="str">
        <x:v>nvidia</x:v>
      </x:c>
      <x:c r="F1603" s="78" t="n">
        <x:v>46092</x:v>
      </x:c>
      <x:c r="G1603" s="78" t="n">
        <x:v>46113</x:v>
      </x:c>
      <x:c r="H1603" s="81" t="n">
        <x:v>0.22360679774997896</x:v>
      </x:c>
      <x:c r="I1603" s="81" t="n">
        <x:v>0.309111630321</x:v>
      </x:c>
      <x:c r="J1603" s="23" t="str">
        <x:v>total_b</x:v>
      </x:c>
      <x:c r="K1603" s="23" t="str">
        <x:v>date_historical_price</x:v>
      </x:c>
      <x:c r="L1603" s="81" t="n">
        <x:v>120</x:v>
      </x:c>
      <x:c r="M1603" s="81" t="n">
        <x:v>107.56956174665565</x:v>
      </x:c>
      <x:c r="N1603" s="81" t="n">
        <x:v>-0.04749184679495072</x:v>
      </x:c>
      <x:c r="O1603" s="23" t="n">
        <x:v>60</x:v>
      </x:c>
      <x:c r="P1603" s="23" t="n">
        <x:v>12</x:v>
      </x:c>
      <x:c r="Q1603" s="78" t="n">
        <x:v>46105</x:v>
      </x:c>
      <x:c r="R1603" s="23" t="str">
        <x:v>True</x:v>
      </x:c>
      <x:c r="S1603" s="23" t="str">
        <x:v>True</x:v>
      </x:c>
      <x:c r="T1603" s="23" t="str">
        <x:v>False</x:v>
      </x:c>
    </x:row>
    <x:row r="1604">
      <x:c r="A1604" s="23" t="str">
        <x:v>total_calibration</x:v>
      </x:c>
      <x:c r="B1604" s="23" t="n">
        <x:v>14</x:v>
      </x:c>
      <x:c r="C1604" s="23" t="str">
        <x:v>checkpoint:epoch:nemotron-3-super</x:v>
      </x:c>
      <x:c r="D1604" s="23" t="str">
        <x:v>Nemotron 3 Super</x:v>
      </x:c>
      <x:c r="E1604" s="23" t="str">
        <x:v>nvidia</x:v>
      </x:c>
      <x:c r="F1604" s="78" t="n">
        <x:v>46092</x:v>
      </x:c>
      <x:c r="G1604" s="78" t="n">
        <x:v>46113</x:v>
      </x:c>
      <x:c r="H1604" s="81" t="n">
        <x:v>0.22360679774997896</x:v>
      </x:c>
      <x:c r="I1604" s="81" t="n">
        <x:v>0.309111630321</x:v>
      </x:c>
      <x:c r="J1604" s="23" t="str">
        <x:v>total_b</x:v>
      </x:c>
      <x:c r="K1604" s="23" t="str">
        <x:v>date_current_price_nonprospective</x:v>
      </x:c>
      <x:c r="L1604" s="81" t="n">
        <x:v>120</x:v>
      </x:c>
      <x:c r="M1604" s="81" t="n">
        <x:v>123.01886773604883</x:v>
      </x:c>
      <x:c r="N1604" s="81" t="n">
        <x:v>0.010790479418115752</x:v>
      </x:c>
      <x:c r="O1604" s="23" t="n">
        <x:v>60</x:v>
      </x:c>
      <x:c r="P1604" s="23" t="n">
        <x:v>12</x:v>
      </x:c>
      <x:c r="Q1604" s="78" t="n">
        <x:v>46105</x:v>
      </x:c>
      <x:c r="R1604" s="23" t="str">
        <x:v>True</x:v>
      </x:c>
      <x:c r="S1604" s="23" t="str">
        <x:v>True</x:v>
      </x:c>
      <x:c r="T1604" s="23" t="str">
        <x:v>True</x:v>
      </x:c>
    </x:row>
    <x:row r="1605">
      <x:c r="A1605" s="23" t="str">
        <x:v>total_calibration</x:v>
      </x:c>
      <x:c r="B1605" s="23" t="n">
        <x:v>14</x:v>
      </x:c>
      <x:c r="C1605" s="23" t="str">
        <x:v>checkpoint:google:gemma-4-31b-it</x:v>
      </x:c>
      <x:c r="D1605" s="23" t="str">
        <x:v>Gemma 4 31B IT</x:v>
      </x:c>
      <x:c r="E1605" s="23" t="str">
        <x:v>google</x:v>
      </x:c>
      <x:c r="F1605" s="78" t="n">
        <x:v>46114</x:v>
      </x:c>
      <x:c r="G1605" s="78" t="n">
        <x:v>46128</x:v>
      </x:c>
      <x:c r="H1605" s="81" t="n">
        <x:v>0.23664319132398465</x:v>
      </x:c>
      <x:c r="I1605" s="81" t="n">
        <x:v>0.236643191324</x:v>
      </x:c>
      <x:c r="J1605" s="23" t="str">
        <x:v>total_b</x:v>
      </x:c>
      <x:c r="K1605" s="23" t="str">
        <x:v>date_only</x:v>
      </x:c>
      <x:c r="L1605" s="81" t="n">
        <x:v>31</x:v>
      </x:c>
      <x:c r="M1605" s="81" t="n">
        <x:v>162.05619870496452</x:v>
      </x:c>
      <x:c r="N1605" s="81" t="n">
        <x:v>0.7183039537639728</x:v>
      </x:c>
      <x:c r="O1605" s="23" t="n">
        <x:v>59</x:v>
      </x:c>
      <x:c r="P1605" s="23" t="n">
        <x:v>12</x:v>
      </x:c>
      <x:c r="Q1605" s="78" t="n">
        <x:v>46113</x:v>
      </x:c>
      <x:c r="R1605" s="23" t="str">
        <x:v>True</x:v>
      </x:c>
      <x:c r="S1605" s="23" t="str">
        <x:v>True</x:v>
      </x:c>
      <x:c r="T1605" s="23" t="str">
        <x:v>False</x:v>
      </x:c>
    </x:row>
    <x:row r="1606">
      <x:c r="A1606" s="23" t="str">
        <x:v>total_calibration</x:v>
      </x:c>
      <x:c r="B1606" s="23" t="n">
        <x:v>14</x:v>
      </x:c>
      <x:c r="C1606" s="23" t="str">
        <x:v>checkpoint:google:gemma-4-31b-it</x:v>
      </x:c>
      <x:c r="D1606" s="23" t="str">
        <x:v>Gemma 4 31B IT</x:v>
      </x:c>
      <x:c r="E1606" s="23" t="str">
        <x:v>google</x:v>
      </x:c>
      <x:c r="F1606" s="78" t="n">
        <x:v>46114</x:v>
      </x:c>
      <x:c r="G1606" s="78" t="n">
        <x:v>46128</x:v>
      </x:c>
      <x:c r="H1606" s="81" t="n">
        <x:v>0.23664319132398465</x:v>
      </x:c>
      <x:c r="I1606" s="81" t="n">
        <x:v>0.236643191324</x:v>
      </x:c>
      <x:c r="J1606" s="23" t="str">
        <x:v>total_b</x:v>
      </x:c>
      <x:c r="K1606" s="23" t="str">
        <x:v>date_historical_price</x:v>
      </x:c>
      <x:c r="L1606" s="81" t="n">
        <x:v>31</x:v>
      </x:c>
      <x:c r="M1606" s="81" t="n">
        <x:v>115.97761474617494</x:v>
      </x:c>
      <x:c r="N1606" s="81" t="n">
        <x:v>0.5730124787515182</x:v>
      </x:c>
      <x:c r="O1606" s="23" t="n">
        <x:v>59</x:v>
      </x:c>
      <x:c r="P1606" s="23" t="n">
        <x:v>12</x:v>
      </x:c>
      <x:c r="Q1606" s="78" t="n">
        <x:v>46113</x:v>
      </x:c>
      <x:c r="R1606" s="23" t="str">
        <x:v>True</x:v>
      </x:c>
      <x:c r="S1606" s="23" t="str">
        <x:v>True</x:v>
      </x:c>
      <x:c r="T1606" s="23" t="str">
        <x:v>False</x:v>
      </x:c>
    </x:row>
    <x:row r="1607">
      <x:c r="A1607" s="23" t="str">
        <x:v>total_calibration</x:v>
      </x:c>
      <x:c r="B1607" s="23" t="n">
        <x:v>14</x:v>
      </x:c>
      <x:c r="C1607" s="23" t="str">
        <x:v>checkpoint:google:gemma-4-31b-it</x:v>
      </x:c>
      <x:c r="D1607" s="23" t="str">
        <x:v>Gemma 4 31B IT</x:v>
      </x:c>
      <x:c r="E1607" s="23" t="str">
        <x:v>google</x:v>
      </x:c>
      <x:c r="F1607" s="78" t="n">
        <x:v>46114</x:v>
      </x:c>
      <x:c r="G1607" s="78" t="n">
        <x:v>46128</x:v>
      </x:c>
      <x:c r="H1607" s="81" t="n">
        <x:v>0.23664319132398465</x:v>
      </x:c>
      <x:c r="I1607" s="81" t="n">
        <x:v>0.236643191324</x:v>
      </x:c>
      <x:c r="J1607" s="23" t="str">
        <x:v>total_b</x:v>
      </x:c>
      <x:c r="K1607" s="23" t="str">
        <x:v>date_current_price_nonprospective</x:v>
      </x:c>
      <x:c r="L1607" s="81" t="n">
        <x:v>31</x:v>
      </x:c>
      <x:c r="M1607" s="81" t="n">
        <x:v>100.04594153471876</x:v>
      </x:c>
      <x:c r="N1607" s="81" t="n">
        <x:v>0.5088377818983137</x:v>
      </x:c>
      <x:c r="O1607" s="23" t="n">
        <x:v>59</x:v>
      </x:c>
      <x:c r="P1607" s="23" t="n">
        <x:v>12</x:v>
      </x:c>
      <x:c r="Q1607" s="78" t="n">
        <x:v>46113</x:v>
      </x:c>
      <x:c r="R1607" s="23" t="str">
        <x:v>True</x:v>
      </x:c>
      <x:c r="S1607" s="23" t="str">
        <x:v>True</x:v>
      </x:c>
      <x:c r="T1607" s="23" t="str">
        <x:v>True</x:v>
      </x:c>
    </x:row>
    <x:row r="1608">
      <x:c r="A1608" s="23" t="str">
        <x:v>total_calibration</x:v>
      </x:c>
      <x:c r="B1608" s="23" t="n">
        <x:v>14</x:v>
      </x:c>
      <x:c r="C1608" s="23" t="str">
        <x:v>checkpoint:epoch:gemma-4-26b-a4b</x:v>
      </x:c>
      <x:c r="D1608" s="23" t="str">
        <x:v>Gemma 4 26B A4B</x:v>
      </x:c>
      <x:c r="E1608" s="23" t="str">
        <x:v>google</x:v>
      </x:c>
      <x:c r="F1608" s="78" t="n">
        <x:v>46114</x:v>
      </x:c>
      <x:c r="G1608" s="78" t="n">
        <x:v>46129</x:v>
      </x:c>
      <x:c r="H1608" s="81" t="n">
        <x:v>0.22356205401094703</x:v>
      </x:c>
      <x:c r="I1608" s="81" t="n">
        <x:v>0.22803508502</x:v>
      </x:c>
      <x:c r="J1608" s="23" t="str">
        <x:v>total_b</x:v>
      </x:c>
      <x:c r="K1608" s="23" t="str">
        <x:v>date_only</x:v>
      </x:c>
      <x:c r="L1608" s="81" t="n">
        <x:v>25.2</x:v>
      </x:c>
      <x:c r="M1608" s="81" t="n">
        <x:v>162.05619870496452</x:v>
      </x:c>
      <x:c r="N1608" s="81" t="n">
        <x:v>0.8082651068167014</x:v>
      </x:c>
      <x:c r="O1608" s="23" t="n">
        <x:v>59</x:v>
      </x:c>
      <x:c r="P1608" s="23" t="n">
        <x:v>12</x:v>
      </x:c>
      <x:c r="Q1608" s="78" t="n">
        <x:v>46113</x:v>
      </x:c>
      <x:c r="R1608" s="23" t="str">
        <x:v>True</x:v>
      </x:c>
      <x:c r="S1608" s="23" t="str">
        <x:v>True</x:v>
      </x:c>
      <x:c r="T1608" s="23" t="str">
        <x:v>False</x:v>
      </x:c>
    </x:row>
    <x:row r="1609">
      <x:c r="A1609" s="23" t="str">
        <x:v>total_calibration</x:v>
      </x:c>
      <x:c r="B1609" s="23" t="n">
        <x:v>14</x:v>
      </x:c>
      <x:c r="C1609" s="23" t="str">
        <x:v>checkpoint:epoch:gemma-4-26b-a4b</x:v>
      </x:c>
      <x:c r="D1609" s="23" t="str">
        <x:v>Gemma 4 26B A4B</x:v>
      </x:c>
      <x:c r="E1609" s="23" t="str">
        <x:v>google</x:v>
      </x:c>
      <x:c r="F1609" s="78" t="n">
        <x:v>46114</x:v>
      </x:c>
      <x:c r="G1609" s="78" t="n">
        <x:v>46129</x:v>
      </x:c>
      <x:c r="H1609" s="81" t="n">
        <x:v>0.22356205401094703</x:v>
      </x:c>
      <x:c r="I1609" s="81" t="n">
        <x:v>0.22803508502</x:v>
      </x:c>
      <x:c r="J1609" s="23" t="str">
        <x:v>total_b</x:v>
      </x:c>
      <x:c r="K1609" s="23" t="str">
        <x:v>date_historical_price</x:v>
      </x:c>
      <x:c r="L1609" s="81" t="n">
        <x:v>25.2</x:v>
      </x:c>
      <x:c r="M1609" s="81" t="n">
        <x:v>109.68418198227376</x:v>
      </x:c>
      <x:c r="N1609" s="81" t="n">
        <x:v>0.6387434598730036</x:v>
      </x:c>
      <x:c r="O1609" s="23" t="n">
        <x:v>59</x:v>
      </x:c>
      <x:c r="P1609" s="23" t="n">
        <x:v>12</x:v>
      </x:c>
      <x:c r="Q1609" s="78" t="n">
        <x:v>46113</x:v>
      </x:c>
      <x:c r="R1609" s="23" t="str">
        <x:v>True</x:v>
      </x:c>
      <x:c r="S1609" s="23" t="str">
        <x:v>True</x:v>
      </x:c>
      <x:c r="T1609" s="23" t="str">
        <x:v>False</x:v>
      </x:c>
    </x:row>
    <x:row r="1610">
      <x:c r="A1610" s="23" t="str">
        <x:v>total_calibration</x:v>
      </x:c>
      <x:c r="B1610" s="23" t="n">
        <x:v>14</x:v>
      </x:c>
      <x:c r="C1610" s="23" t="str">
        <x:v>checkpoint:epoch:gemma-4-26b-a4b</x:v>
      </x:c>
      <x:c r="D1610" s="23" t="str">
        <x:v>Gemma 4 26B A4B</x:v>
      </x:c>
      <x:c r="E1610" s="23" t="str">
        <x:v>google</x:v>
      </x:c>
      <x:c r="F1610" s="78" t="n">
        <x:v>46114</x:v>
      </x:c>
      <x:c r="G1610" s="78" t="n">
        <x:v>46129</x:v>
      </x:c>
      <x:c r="H1610" s="81" t="n">
        <x:v>0.22356205401094703</x:v>
      </x:c>
      <x:c r="I1610" s="81" t="n">
        <x:v>0.22803508502</x:v>
      </x:c>
      <x:c r="J1610" s="23" t="str">
        <x:v>total_b</x:v>
      </x:c>
      <x:c r="K1610" s="23" t="str">
        <x:v>date_current_price_nonprospective</x:v>
      </x:c>
      <x:c r="L1610" s="81" t="n">
        <x:v>25.2</x:v>
      </x:c>
      <x:c r="M1610" s="81" t="n">
        <x:v>96.1699952855173</x:v>
      </x:c>
      <x:c r="N1610" s="81" t="n">
        <x:v>0.5816390539744064</x:v>
      </x:c>
      <x:c r="O1610" s="23" t="n">
        <x:v>59</x:v>
      </x:c>
      <x:c r="P1610" s="23" t="n">
        <x:v>12</x:v>
      </x:c>
      <x:c r="Q1610" s="78" t="n">
        <x:v>46113</x:v>
      </x:c>
      <x:c r="R1610" s="23" t="str">
        <x:v>True</x:v>
      </x:c>
      <x:c r="S1610" s="23" t="str">
        <x:v>True</x:v>
      </x:c>
      <x:c r="T1610" s="23" t="str">
        <x:v>True</x:v>
      </x:c>
    </x:row>
    <x:row r="1611">
      <x:c r="A1611" s="23" t="str">
        <x:v>total_calibration</x:v>
      </x:c>
      <x:c r="B1611" s="23" t="n">
        <x:v>14</x:v>
      </x:c>
      <x:c r="C1611" s="23" t="str">
        <x:v>checkpoint:z-ai-zhipu-ai:glm-5-1</x:v>
      </x:c>
      <x:c r="D1611" s="23" t="str">
        <x:v>GLM-5.1</x:v>
      </x:c>
      <x:c r="E1611" s="23" t="str">
        <x:v>z-ai</x:v>
      </x:c>
      <x:c r="F1611" s="78" t="n">
        <x:v>46119</x:v>
      </x:c>
      <x:c r="G1611" s="78" t="n">
        <x:v>46133</x:v>
      </x:c>
      <x:c r="H1611" s="81" t="n">
        <x:v>1.7298843892006193</x:v>
      </x:c>
      <x:c r="I1611" s="81" t="n">
        <x:v>2.29782505862</x:v>
      </x:c>
      <x:c r="J1611" s="23" t="str">
        <x:v>total_b</x:v>
      </x:c>
      <x:c r="K1611" s="23" t="str">
        <x:v>date_only</x:v>
      </x:c>
      <x:c r="L1611" s="81" t="n">
        <x:v>754</x:v>
      </x:c>
      <x:c r="M1611" s="81" t="n">
        <x:v>118.53698036005153</x:v>
      </x:c>
      <x:c r="N1611" s="81" t="n">
        <x:v>-0.8035174861494172</x:v>
      </x:c>
      <x:c r="O1611" s="23" t="n">
        <x:v>57</x:v>
      </x:c>
      <x:c r="P1611" s="23" t="n">
        <x:v>12</x:v>
      </x:c>
      <x:c r="Q1611" s="78" t="n">
        <x:v>46129</x:v>
      </x:c>
      <x:c r="R1611" s="23" t="str">
        <x:v>True</x:v>
      </x:c>
      <x:c r="S1611" s="23" t="str">
        <x:v>True</x:v>
      </x:c>
      <x:c r="T1611" s="23" t="str">
        <x:v>False</x:v>
      </x:c>
    </x:row>
    <x:row r="1612">
      <x:c r="A1612" s="23" t="str">
        <x:v>total_calibration</x:v>
      </x:c>
      <x:c r="B1612" s="23" t="n">
        <x:v>14</x:v>
      </x:c>
      <x:c r="C1612" s="23" t="str">
        <x:v>checkpoint:z-ai-zhipu-ai:glm-5-1</x:v>
      </x:c>
      <x:c r="D1612" s="23" t="str">
        <x:v>GLM-5.1</x:v>
      </x:c>
      <x:c r="E1612" s="23" t="str">
        <x:v>z-ai</x:v>
      </x:c>
      <x:c r="F1612" s="78" t="n">
        <x:v>46119</x:v>
      </x:c>
      <x:c r="G1612" s="78" t="n">
        <x:v>46133</x:v>
      </x:c>
      <x:c r="H1612" s="81" t="n">
        <x:v>1.7298843892006193</x:v>
      </x:c>
      <x:c r="I1612" s="81" t="n">
        <x:v>2.29782505862</x:v>
      </x:c>
      <x:c r="J1612" s="23" t="str">
        <x:v>total_b</x:v>
      </x:c>
      <x:c r="K1612" s="23" t="str">
        <x:v>date_historical_price</x:v>
      </x:c>
      <x:c r="L1612" s="81" t="n">
        <x:v>754</x:v>
      </x:c>
      <x:c r="M1612" s="81" t="n">
        <x:v>704.3767073648746</x:v>
      </x:c>
      <x:c r="N1612" s="81" t="n">
        <x:v>-0.029566359775783996</x:v>
      </x:c>
      <x:c r="O1612" s="23" t="n">
        <x:v>57</x:v>
      </x:c>
      <x:c r="P1612" s="23" t="n">
        <x:v>12</x:v>
      </x:c>
      <x:c r="Q1612" s="78" t="n">
        <x:v>46129</x:v>
      </x:c>
      <x:c r="R1612" s="23" t="str">
        <x:v>True</x:v>
      </x:c>
      <x:c r="S1612" s="23" t="str">
        <x:v>True</x:v>
      </x:c>
      <x:c r="T1612" s="23" t="str">
        <x:v>False</x:v>
      </x:c>
    </x:row>
    <x:row r="1613">
      <x:c r="A1613" s="23" t="str">
        <x:v>total_calibration</x:v>
      </x:c>
      <x:c r="B1613" s="23" t="n">
        <x:v>14</x:v>
      </x:c>
      <x:c r="C1613" s="23" t="str">
        <x:v>checkpoint:z-ai-zhipu-ai:glm-5-1</x:v>
      </x:c>
      <x:c r="D1613" s="23" t="str">
        <x:v>GLM-5.1</x:v>
      </x:c>
      <x:c r="E1613" s="23" t="str">
        <x:v>z-ai</x:v>
      </x:c>
      <x:c r="F1613" s="78" t="n">
        <x:v>46119</x:v>
      </x:c>
      <x:c r="G1613" s="78" t="n">
        <x:v>46133</x:v>
      </x:c>
      <x:c r="H1613" s="81" t="n">
        <x:v>1.7298843892006193</x:v>
      </x:c>
      <x:c r="I1613" s="81" t="n">
        <x:v>2.29782505862</x:v>
      </x:c>
      <x:c r="J1613" s="23" t="str">
        <x:v>total_b</x:v>
      </x:c>
      <x:c r="K1613" s="23" t="str">
        <x:v>date_current_price_nonprospective</x:v>
      </x:c>
      <x:c r="L1613" s="81" t="n">
        <x:v>754</x:v>
      </x:c>
      <x:c r="M1613" s="81" t="n">
        <x:v>1014.9061457576871</x:v>
      </x:c>
      <x:c r="N1613" s="81" t="n">
        <x:v>0.1290545365132945</x:v>
      </x:c>
      <x:c r="O1613" s="23" t="n">
        <x:v>57</x:v>
      </x:c>
      <x:c r="P1613" s="23" t="n">
        <x:v>12</x:v>
      </x:c>
      <x:c r="Q1613" s="78" t="n">
        <x:v>46129</x:v>
      </x:c>
      <x:c r="R1613" s="23" t="str">
        <x:v>True</x:v>
      </x:c>
      <x:c r="S1613" s="23" t="str">
        <x:v>True</x:v>
      </x:c>
      <x:c r="T1613" s="23" t="str">
        <x:v>True</x:v>
      </x:c>
    </x:row>
    <x:row r="1614">
      <x:c r="A1614" s="23" t="str">
        <x:v>total_calibration</x:v>
      </x:c>
      <x:c r="B1614" s="23" t="n">
        <x:v>14</x:v>
      </x:c>
      <x:c r="C1614" s="23" t="str">
        <x:v>checkpoint:moonshot:kimi-k2-6</x:v>
      </x:c>
      <x:c r="D1614" s="23" t="str">
        <x:v>Kimi K2.6</x:v>
      </x:c>
      <x:c r="E1614" s="23" t="str">
        <x:v>moonshotai</x:v>
      </x:c>
      <x:c r="F1614" s="78" t="n">
        <x:v>46132</x:v>
      </x:c>
      <x:c r="G1614" s="78" t="n">
        <x:v>46146</x:v>
      </x:c>
      <x:c r="H1614" s="81" t="n">
        <x:v>1.646752613835058</x:v>
      </x:c>
      <x:c r="I1614" s="81" t="n">
        <x:v>1.63471371242</x:v>
      </x:c>
      <x:c r="J1614" s="23" t="str">
        <x:v>total_b</x:v>
      </x:c>
      <x:c r="K1614" s="23" t="str">
        <x:v>date_only</x:v>
      </x:c>
      <x:c r="L1614" s="81" t="n">
        <x:v>1040</x:v>
      </x:c>
      <x:c r="M1614" s="81" t="n">
        <x:v>97.0874992745755</x:v>
      </x:c>
      <x:c r="N1614" s="81" t="n">
        <x:v>-1.0298700243811783</x:v>
      </x:c>
      <x:c r="O1614" s="23" t="n">
        <x:v>62</x:v>
      </x:c>
      <x:c r="P1614" s="23" t="n">
        <x:v>12</x:v>
      </x:c>
      <x:c r="Q1614" s="78" t="n">
        <x:v>46133</x:v>
      </x:c>
      <x:c r="R1614" s="23" t="str">
        <x:v>True</x:v>
      </x:c>
      <x:c r="S1614" s="23" t="str">
        <x:v>True</x:v>
      </x:c>
      <x:c r="T1614" s="23" t="str">
        <x:v>False</x:v>
      </x:c>
    </x:row>
    <x:row r="1615">
      <x:c r="A1615" s="23" t="str">
        <x:v>total_calibration</x:v>
      </x:c>
      <x:c r="B1615" s="23" t="n">
        <x:v>14</x:v>
      </x:c>
      <x:c r="C1615" s="23" t="str">
        <x:v>checkpoint:moonshot:kimi-k2-6</x:v>
      </x:c>
      <x:c r="D1615" s="23" t="str">
        <x:v>Kimi K2.6</x:v>
      </x:c>
      <x:c r="E1615" s="23" t="str">
        <x:v>moonshotai</x:v>
      </x:c>
      <x:c r="F1615" s="78" t="n">
        <x:v>46132</x:v>
      </x:c>
      <x:c r="G1615" s="78" t="n">
        <x:v>46146</x:v>
      </x:c>
      <x:c r="H1615" s="81" t="n">
        <x:v>1.646752613835058</x:v>
      </x:c>
      <x:c r="I1615" s="81" t="n">
        <x:v>1.63471371242</x:v>
      </x:c>
      <x:c r="J1615" s="23" t="str">
        <x:v>total_b</x:v>
      </x:c>
      <x:c r="K1615" s="23" t="str">
        <x:v>date_historical_price</x:v>
      </x:c>
      <x:c r="L1615" s="81" t="n">
        <x:v>1040</x:v>
      </x:c>
      <x:c r="M1615" s="81" t="n">
        <x:v>503.7975868730608</x:v>
      </x:c>
      <x:c r="N1615" s="81" t="n">
        <x:v>-0.3147772563475312</x:v>
      </x:c>
      <x:c r="O1615" s="23" t="n">
        <x:v>62</x:v>
      </x:c>
      <x:c r="P1615" s="23" t="n">
        <x:v>12</x:v>
      </x:c>
      <x:c r="Q1615" s="78" t="n">
        <x:v>46133</x:v>
      </x:c>
      <x:c r="R1615" s="23" t="str">
        <x:v>True</x:v>
      </x:c>
      <x:c r="S1615" s="23" t="str">
        <x:v>True</x:v>
      </x:c>
      <x:c r="T1615" s="23" t="str">
        <x:v>False</x:v>
      </x:c>
    </x:row>
    <x:row r="1616">
      <x:c r="A1616" s="23" t="str">
        <x:v>total_calibration</x:v>
      </x:c>
      <x:c r="B1616" s="23" t="n">
        <x:v>14</x:v>
      </x:c>
      <x:c r="C1616" s="23" t="str">
        <x:v>checkpoint:moonshot:kimi-k2-6</x:v>
      </x:c>
      <x:c r="D1616" s="23" t="str">
        <x:v>Kimi K2.6</x:v>
      </x:c>
      <x:c r="E1616" s="23" t="str">
        <x:v>moonshotai</x:v>
      </x:c>
      <x:c r="F1616" s="78" t="n">
        <x:v>46132</x:v>
      </x:c>
      <x:c r="G1616" s="78" t="n">
        <x:v>46146</x:v>
      </x:c>
      <x:c r="H1616" s="81" t="n">
        <x:v>1.646752613835058</x:v>
      </x:c>
      <x:c r="I1616" s="81" t="n">
        <x:v>1.63471371242</x:v>
      </x:c>
      <x:c r="J1616" s="23" t="str">
        <x:v>total_b</x:v>
      </x:c>
      <x:c r="K1616" s="23" t="str">
        <x:v>date_current_price_nonprospective</x:v>
      </x:c>
      <x:c r="L1616" s="81" t="n">
        <x:v>1040</x:v>
      </x:c>
      <x:c r="M1616" s="81" t="n">
        <x:v>519.9688248037702</x:v>
      </x:c>
      <x:c r="N1616" s="81" t="n">
        <x:v>-0.3010560333977594</x:v>
      </x:c>
      <x:c r="O1616" s="23" t="n">
        <x:v>62</x:v>
      </x:c>
      <x:c r="P1616" s="23" t="n">
        <x:v>12</x:v>
      </x:c>
      <x:c r="Q1616" s="78" t="n">
        <x:v>46133</x:v>
      </x:c>
      <x:c r="R1616" s="23" t="str">
        <x:v>True</x:v>
      </x:c>
      <x:c r="S1616" s="23" t="str">
        <x:v>True</x:v>
      </x:c>
      <x:c r="T1616" s="23" t="str">
        <x:v>True</x:v>
      </x:c>
    </x:row>
    <x:row r="1617">
      <x:c r="A1617" s="23" t="str">
        <x:v>total_calibration</x:v>
      </x:c>
      <x:c r="B1617" s="23" t="n">
        <x:v>14</x:v>
      </x:c>
      <x:c r="C1617" s="23" t="str">
        <x:v>checkpoint:epoch:deepseek-v4-flash</x:v>
      </x:c>
      <x:c r="D1617" s="23" t="str">
        <x:v>DeepSeek-V4-Flash</x:v>
      </x:c>
      <x:c r="E1617" s="23" t="str">
        <x:v>deepseek</x:v>
      </x:c>
      <x:c r="F1617" s="78" t="n">
        <x:v>46136</x:v>
      </x:c>
      <x:c r="G1617" s="78" t="n">
        <x:v>46149</x:v>
      </x:c>
      <x:c r="H1617" s="81" t="n">
        <x:v>0.19798989873223333</x:v>
      </x:c>
      <x:c r="I1617" s="81" t="n">
        <x:v>0.197989898732</x:v>
      </x:c>
      <x:c r="J1617" s="23" t="str">
        <x:v>total_b</x:v>
      </x:c>
      <x:c r="K1617" s="23" t="str">
        <x:v>date_only</x:v>
      </x:c>
      <x:c r="L1617" s="81" t="n">
        <x:v>284</x:v>
      </x:c>
      <x:c r="M1617" s="81" t="n">
        <x:v>149.8624331179321</x:v>
      </x:c>
      <x:c r="N1617" s="81" t="n">
        <x:v>-0.27762556066315075</x:v>
      </x:c>
      <x:c r="O1617" s="23" t="n">
        <x:v>59</x:v>
      </x:c>
      <x:c r="P1617" s="23" t="n">
        <x:v>12</x:v>
      </x:c>
      <x:c r="Q1617" s="78" t="n">
        <x:v>46146</x:v>
      </x:c>
      <x:c r="R1617" s="23" t="str">
        <x:v>True</x:v>
      </x:c>
      <x:c r="S1617" s="23" t="str">
        <x:v>True</x:v>
      </x:c>
      <x:c r="T1617" s="23" t="str">
        <x:v>False</x:v>
      </x:c>
    </x:row>
    <x:row r="1618">
      <x:c r="A1618" s="23" t="str">
        <x:v>total_calibration</x:v>
      </x:c>
      <x:c r="B1618" s="23" t="n">
        <x:v>14</x:v>
      </x:c>
      <x:c r="C1618" s="23" t="str">
        <x:v>checkpoint:epoch:deepseek-v4-flash</x:v>
      </x:c>
      <x:c r="D1618" s="23" t="str">
        <x:v>DeepSeek-V4-Flash</x:v>
      </x:c>
      <x:c r="E1618" s="23" t="str">
        <x:v>deepseek</x:v>
      </x:c>
      <x:c r="F1618" s="78" t="n">
        <x:v>46136</x:v>
      </x:c>
      <x:c r="G1618" s="78" t="n">
        <x:v>46149</x:v>
      </x:c>
      <x:c r="H1618" s="81" t="n">
        <x:v>0.19798989873223333</x:v>
      </x:c>
      <x:c r="I1618" s="81" t="n">
        <x:v>0.197989898732</x:v>
      </x:c>
      <x:c r="J1618" s="23" t="str">
        <x:v>total_b</x:v>
      </x:c>
      <x:c r="K1618" s="23" t="str">
        <x:v>date_historical_price</x:v>
      </x:c>
      <x:c r="L1618" s="81" t="n">
        <x:v>284</x:v>
      </x:c>
      <x:c r="M1618" s="81" t="n">
        <x:v>81.53242032861594</x:v>
      </x:c>
      <x:c r="N1618" s="81" t="n">
        <x:v>-0.5419880052937122</x:v>
      </x:c>
      <x:c r="O1618" s="23" t="n">
        <x:v>59</x:v>
      </x:c>
      <x:c r="P1618" s="23" t="n">
        <x:v>12</x:v>
      </x:c>
      <x:c r="Q1618" s="78" t="n">
        <x:v>46146</x:v>
      </x:c>
      <x:c r="R1618" s="23" t="str">
        <x:v>True</x:v>
      </x:c>
      <x:c r="S1618" s="23" t="str">
        <x:v>True</x:v>
      </x:c>
      <x:c r="T1618" s="23" t="str">
        <x:v>False</x:v>
      </x:c>
    </x:row>
    <x:row r="1619">
      <x:c r="A1619" s="23" t="str">
        <x:v>total_calibration</x:v>
      </x:c>
      <x:c r="B1619" s="23" t="n">
        <x:v>14</x:v>
      </x:c>
      <x:c r="C1619" s="23" t="str">
        <x:v>checkpoint:epoch:deepseek-v4-flash</x:v>
      </x:c>
      <x:c r="D1619" s="23" t="str">
        <x:v>DeepSeek-V4-Flash</x:v>
      </x:c>
      <x:c r="E1619" s="23" t="str">
        <x:v>deepseek</x:v>
      </x:c>
      <x:c r="F1619" s="78" t="n">
        <x:v>46136</x:v>
      </x:c>
      <x:c r="G1619" s="78" t="n">
        <x:v>46149</x:v>
      </x:c>
      <x:c r="H1619" s="81" t="n">
        <x:v>0.19798989873223333</x:v>
      </x:c>
      <x:c r="I1619" s="81" t="n">
        <x:v>0.197989898732</x:v>
      </x:c>
      <x:c r="J1619" s="23" t="str">
        <x:v>total_b</x:v>
      </x:c>
      <x:c r="K1619" s="23" t="str">
        <x:v>date_current_price_nonprospective</x:v>
      </x:c>
      <x:c r="L1619" s="81" t="n">
        <x:v>284</x:v>
      </x:c>
      <x:c r="M1619" s="81" t="n">
        <x:v>69.69484806656216</x:v>
      </x:c>
      <x:c r="N1619" s="81" t="n">
        <x:v>-0.610117664373117</x:v>
      </x:c>
      <x:c r="O1619" s="23" t="n">
        <x:v>59</x:v>
      </x:c>
      <x:c r="P1619" s="23" t="n">
        <x:v>12</x:v>
      </x:c>
      <x:c r="Q1619" s="78" t="n">
        <x:v>46146</x:v>
      </x:c>
      <x:c r="R1619" s="23" t="str">
        <x:v>True</x:v>
      </x:c>
      <x:c r="S1619" s="23" t="str">
        <x:v>True</x:v>
      </x:c>
      <x:c r="T1619" s="23" t="str">
        <x:v>True</x:v>
      </x:c>
    </x:row>
    <x:row r="1620">
      <x:c r="A1620" s="23" t="str">
        <x:v>total_calibration</x:v>
      </x:c>
      <x:c r="B1620" s="23" t="n">
        <x:v>14</x:v>
      </x:c>
      <x:c r="C1620" s="23" t="str">
        <x:v>checkpoint:deepseek:deepseek-v4-pro</x:v>
      </x:c>
      <x:c r="D1620" s="23" t="str">
        <x:v>DeepSeek-V4-Pro</x:v>
      </x:c>
      <x:c r="E1620" s="23" t="str">
        <x:v>deepseek</x:v>
      </x:c>
      <x:c r="F1620" s="78" t="n">
        <x:v>46136</x:v>
      </x:c>
      <x:c r="G1620" s="78" t="n">
        <x:v>46149</x:v>
      </x:c>
      <x:c r="H1620" s="81" t="n">
        <x:v>0.6151828996322963</x:v>
      </x:c>
      <x:c r="I1620" s="81" t="n">
        <x:v>2.25175071808</x:v>
      </x:c>
      <x:c r="J1620" s="23" t="str">
        <x:v>total_b</x:v>
      </x:c>
      <x:c r="K1620" s="23" t="str">
        <x:v>date_only</x:v>
      </x:c>
      <x:c r="L1620" s="81" t="n">
        <x:v>1600</x:v>
      </x:c>
      <x:c r="M1620" s="81" t="n">
        <x:v>149.8624331179321</x:v>
      </x:c>
      <x:c r="N1620" s="81" t="n">
        <x:v>-1.0284272032720378</x:v>
      </x:c>
      <x:c r="O1620" s="23" t="n">
        <x:v>59</x:v>
      </x:c>
      <x:c r="P1620" s="23" t="n">
        <x:v>12</x:v>
      </x:c>
      <x:c r="Q1620" s="78" t="n">
        <x:v>46146</x:v>
      </x:c>
      <x:c r="R1620" s="23" t="str">
        <x:v>True</x:v>
      </x:c>
      <x:c r="S1620" s="23" t="str">
        <x:v>True</x:v>
      </x:c>
      <x:c r="T1620" s="23" t="str">
        <x:v>False</x:v>
      </x:c>
    </x:row>
    <x:row r="1621">
      <x:c r="A1621" s="23" t="str">
        <x:v>total_calibration</x:v>
      </x:c>
      <x:c r="B1621" s="23" t="n">
        <x:v>14</x:v>
      </x:c>
      <x:c r="C1621" s="23" t="str">
        <x:v>checkpoint:deepseek:deepseek-v4-pro</x:v>
      </x:c>
      <x:c r="D1621" s="23" t="str">
        <x:v>DeepSeek-V4-Pro</x:v>
      </x:c>
      <x:c r="E1621" s="23" t="str">
        <x:v>deepseek</x:v>
      </x:c>
      <x:c r="F1621" s="78" t="n">
        <x:v>46136</x:v>
      </x:c>
      <x:c r="G1621" s="78" t="n">
        <x:v>46149</x:v>
      </x:c>
      <x:c r="H1621" s="81" t="n">
        <x:v>0.6151828996322963</x:v>
      </x:c>
      <x:c r="I1621" s="81" t="n">
        <x:v>2.25175071808</x:v>
      </x:c>
      <x:c r="J1621" s="23" t="str">
        <x:v>total_b</x:v>
      </x:c>
      <x:c r="K1621" s="23" t="str">
        <x:v>date_historical_price</x:v>
      </x:c>
      <x:c r="L1621" s="81" t="n">
        <x:v>1600</x:v>
      </x:c>
      <x:c r="M1621" s="81" t="n">
        <x:v>236.7181446973259</x:v>
      </x:c>
      <x:c r="N1621" s="81" t="n">
        <x:v>-0.8298884343174373</x:v>
      </x:c>
      <x:c r="O1621" s="23" t="n">
        <x:v>59</x:v>
      </x:c>
      <x:c r="P1621" s="23" t="n">
        <x:v>12</x:v>
      </x:c>
      <x:c r="Q1621" s="78" t="n">
        <x:v>46146</x:v>
      </x:c>
      <x:c r="R1621" s="23" t="str">
        <x:v>True</x:v>
      </x:c>
      <x:c r="S1621" s="23" t="str">
        <x:v>True</x:v>
      </x:c>
      <x:c r="T1621" s="23" t="str">
        <x:v>False</x:v>
      </x:c>
    </x:row>
    <x:row r="1622">
      <x:c r="A1622" s="23" t="str">
        <x:v>total_calibration</x:v>
      </x:c>
      <x:c r="B1622" s="23" t="n">
        <x:v>14</x:v>
      </x:c>
      <x:c r="C1622" s="23" t="str">
        <x:v>checkpoint:deepseek:deepseek-v4-pro</x:v>
      </x:c>
      <x:c r="D1622" s="23" t="str">
        <x:v>DeepSeek-V4-Pro</x:v>
      </x:c>
      <x:c r="E1622" s="23" t="str">
        <x:v>deepseek</x:v>
      </x:c>
      <x:c r="F1622" s="78" t="n">
        <x:v>46136</x:v>
      </x:c>
      <x:c r="G1622" s="78" t="n">
        <x:v>46149</x:v>
      </x:c>
      <x:c r="H1622" s="81" t="n">
        <x:v>0.6151828996322963</x:v>
      </x:c>
      <x:c r="I1622" s="81" t="n">
        <x:v>2.25175071808</x:v>
      </x:c>
      <x:c r="J1622" s="23" t="str">
        <x:v>total_b</x:v>
      </x:c>
      <x:c r="K1622" s="23" t="str">
        <x:v>date_current_price_nonprospective</x:v>
      </x:c>
      <x:c r="L1622" s="81" t="n">
        <x:v>1600</x:v>
      </x:c>
      <x:c r="M1622" s="81" t="n">
        <x:v>854.749067589475</x:v>
      </x:c>
      <x:c r="N1622" s="81" t="n">
        <x:v>-0.27228134694098277</x:v>
      </x:c>
      <x:c r="O1622" s="23" t="n">
        <x:v>59</x:v>
      </x:c>
      <x:c r="P1622" s="23" t="n">
        <x:v>12</x:v>
      </x:c>
      <x:c r="Q1622" s="78" t="n">
        <x:v>46146</x:v>
      </x:c>
      <x:c r="R1622" s="23" t="str">
        <x:v>True</x:v>
      </x:c>
      <x:c r="S1622" s="23" t="str">
        <x:v>True</x:v>
      </x:c>
      <x:c r="T1622" s="23" t="str">
        <x:v>True</x:v>
      </x:c>
    </x:row>
    <x:row r="1623">
      <x:c r="A1623" s="23" t="str">
        <x:v>total_calibration</x:v>
      </x:c>
      <x:c r="B1623" s="23" t="n">
        <x:v>14</x:v>
      </x:c>
      <x:c r="C1623" s="23" t="str">
        <x:v>checkpoint:epoch:mistral-medium-3-5</x:v>
      </x:c>
      <x:c r="D1623" s="23" t="str">
        <x:v>Mistral Medium 3.5</x:v>
      </x:c>
      <x:c r="E1623" s="23" t="str">
        <x:v>mistralai</x:v>
      </x:c>
      <x:c r="F1623" s="78" t="n">
        <x:v>46141</x:v>
      </x:c>
      <x:c r="G1623" s="78" t="n">
        <x:v>46160</x:v>
      </x:c>
      <x:c r="H1623" s="81" t="n">
        <x:v>3.3541019662496847</x:v>
      </x:c>
      <x:c r="I1623" s="81" t="n">
        <x:v>3.35410196625</x:v>
      </x:c>
      <x:c r="J1623" s="23" t="str">
        <x:v>total_b</x:v>
      </x:c>
      <x:c r="K1623" s="23" t="str">
        <x:v>date_only</x:v>
      </x:c>
      <x:c r="L1623" s="81" t="n">
        <x:v>128</x:v>
      </x:c>
      <x:c r="M1623" s="81" t="n">
        <x:v>201.13159163982868</x:v>
      </x:c>
      <x:c r="N1623" s="81" t="n">
        <x:v>0.19627032072656012</x:v>
      </x:c>
      <x:c r="O1623" s="23" t="n">
        <x:v>59</x:v>
      </x:c>
      <x:c r="P1623" s="23" t="n">
        <x:v>12</x:v>
      </x:c>
      <x:c r="Q1623" s="78" t="n">
        <x:v>46149</x:v>
      </x:c>
      <x:c r="R1623" s="23" t="str">
        <x:v>True</x:v>
      </x:c>
      <x:c r="S1623" s="23" t="str">
        <x:v>True</x:v>
      </x:c>
      <x:c r="T1623" s="23" t="str">
        <x:v>False</x:v>
      </x:c>
    </x:row>
    <x:row r="1624">
      <x:c r="A1624" s="23" t="str">
        <x:v>total_calibration</x:v>
      </x:c>
      <x:c r="B1624" s="23" t="n">
        <x:v>14</x:v>
      </x:c>
      <x:c r="C1624" s="23" t="str">
        <x:v>checkpoint:epoch:mistral-medium-3-5</x:v>
      </x:c>
      <x:c r="D1624" s="23" t="str">
        <x:v>Mistral Medium 3.5</x:v>
      </x:c>
      <x:c r="E1624" s="23" t="str">
        <x:v>mistralai</x:v>
      </x:c>
      <x:c r="F1624" s="78" t="n">
        <x:v>46141</x:v>
      </x:c>
      <x:c r="G1624" s="78" t="n">
        <x:v>46160</x:v>
      </x:c>
      <x:c r="H1624" s="81" t="n">
        <x:v>3.3541019662496847</x:v>
      </x:c>
      <x:c r="I1624" s="81" t="n">
        <x:v>3.35410196625</x:v>
      </x:c>
      <x:c r="J1624" s="23" t="str">
        <x:v>total_b</x:v>
      </x:c>
      <x:c r="K1624" s="23" t="str">
        <x:v>date_historical_price</x:v>
      </x:c>
      <x:c r="L1624" s="81" t="n">
        <x:v>128</x:v>
      </x:c>
      <x:c r="M1624" s="81" t="n">
        <x:v>1581.8109023754141</x:v>
      </x:c>
      <x:c r="N1624" s="81" t="n">
        <x:v>1.091944594871903</x:v>
      </x:c>
      <x:c r="O1624" s="23" t="n">
        <x:v>59</x:v>
      </x:c>
      <x:c r="P1624" s="23" t="n">
        <x:v>12</x:v>
      </x:c>
      <x:c r="Q1624" s="78" t="n">
        <x:v>46149</x:v>
      </x:c>
      <x:c r="R1624" s="23" t="str">
        <x:v>True</x:v>
      </x:c>
      <x:c r="S1624" s="23" t="str">
        <x:v>True</x:v>
      </x:c>
      <x:c r="T1624" s="23" t="str">
        <x:v>False</x:v>
      </x:c>
    </x:row>
    <x:row r="1625">
      <x:c r="A1625" s="23" t="str">
        <x:v>total_calibration</x:v>
      </x:c>
      <x:c r="B1625" s="23" t="n">
        <x:v>14</x:v>
      </x:c>
      <x:c r="C1625" s="23" t="str">
        <x:v>checkpoint:epoch:mistral-medium-3-5</x:v>
      </x:c>
      <x:c r="D1625" s="23" t="str">
        <x:v>Mistral Medium 3.5</x:v>
      </x:c>
      <x:c r="E1625" s="23" t="str">
        <x:v>mistralai</x:v>
      </x:c>
      <x:c r="F1625" s="78" t="n">
        <x:v>46141</x:v>
      </x:c>
      <x:c r="G1625" s="78" t="n">
        <x:v>46160</x:v>
      </x:c>
      <x:c r="H1625" s="81" t="n">
        <x:v>3.3541019662496847</x:v>
      </x:c>
      <x:c r="I1625" s="81" t="n">
        <x:v>3.35410196625</x:v>
      </x:c>
      <x:c r="J1625" s="23" t="str">
        <x:v>total_b</x:v>
      </x:c>
      <x:c r="K1625" s="23" t="str">
        <x:v>date_current_price_nonprospective</x:v>
      </x:c>
      <x:c r="L1625" s="81" t="n">
        <x:v>128</x:v>
      </x:c>
      <x:c r="M1625" s="81" t="n">
        <x:v>1708.566428152788</x:v>
      </x:c>
      <x:c r="N1625" s="81" t="n">
        <x:v>1.1254218989533267</x:v>
      </x:c>
      <x:c r="O1625" s="23" t="n">
        <x:v>59</x:v>
      </x:c>
      <x:c r="P1625" s="23" t="n">
        <x:v>12</x:v>
      </x:c>
      <x:c r="Q1625" s="78" t="n">
        <x:v>46149</x:v>
      </x:c>
      <x:c r="R1625" s="23" t="str">
        <x:v>True</x:v>
      </x:c>
      <x:c r="S1625" s="23" t="str">
        <x:v>True</x:v>
      </x:c>
      <x:c r="T1625" s="23" t="str">
        <x:v>True</x:v>
      </x:c>
    </x:row>
    <x:row r="1626">
      <x:c r="A1626" s="23" t="str">
        <x:v>total_calibration</x:v>
      </x:c>
      <x:c r="B1626" s="23" t="n">
        <x:v>14</x:v>
      </x:c>
      <x:c r="C1626" s="23" t="str">
        <x:v>checkpoint:epoch:tencent-hy3-preview</x:v>
      </x:c>
      <x:c r="D1626" s="23" t="str">
        <x:v>Tencent Hy3 preview</x:v>
      </x:c>
      <x:c r="E1626" s="23" t="str">
        <x:v>tencent</x:v>
      </x:c>
      <x:c r="F1626" s="78" t="n">
        <x:v>46135</x:v>
      </x:c>
      <x:c r="G1626" s="78" t="n">
        <x:v>46164</x:v>
      </x:c>
      <x:c r="H1626" s="81" t="n">
        <x:v>0.13099618315050252</x:v>
      </x:c>
      <x:c r="I1626" s="81" t="n">
        <x:v>0.115021737076</x:v>
      </x:c>
      <x:c r="J1626" s="23" t="str">
        <x:v>total_b</x:v>
      </x:c>
      <x:c r="K1626" s="23" t="str">
        <x:v>date_only</x:v>
      </x:c>
      <x:c r="L1626" s="81" t="n">
        <x:v>295</x:v>
      </x:c>
      <x:c r="M1626" s="81" t="n">
        <x:v>173.6949674327526</x:v>
      </x:c>
      <x:c r="N1626" s="81" t="n">
        <x:v>-0.2300347804202274</x:v>
      </x:c>
      <x:c r="O1626" s="23" t="n">
        <x:v>69</x:v>
      </x:c>
      <x:c r="P1626" s="23" t="n">
        <x:v>13</x:v>
      </x:c>
      <x:c r="Q1626" s="78" t="n">
        <x:v>46160</x:v>
      </x:c>
      <x:c r="R1626" s="23" t="str">
        <x:v>True</x:v>
      </x:c>
      <x:c r="S1626" s="23" t="str">
        <x:v>True</x:v>
      </x:c>
      <x:c r="T1626" s="23" t="str">
        <x:v>False</x:v>
      </x:c>
    </x:row>
    <x:row r="1627">
      <x:c r="A1627" s="23" t="str">
        <x:v>total_calibration</x:v>
      </x:c>
      <x:c r="B1627" s="23" t="n">
        <x:v>14</x:v>
      </x:c>
      <x:c r="C1627" s="23" t="str">
        <x:v>checkpoint:epoch:tencent-hy3-preview</x:v>
      </x:c>
      <x:c r="D1627" s="23" t="str">
        <x:v>Tencent Hy3 preview</x:v>
      </x:c>
      <x:c r="E1627" s="23" t="str">
        <x:v>tencent</x:v>
      </x:c>
      <x:c r="F1627" s="78" t="n">
        <x:v>46135</x:v>
      </x:c>
      <x:c r="G1627" s="78" t="n">
        <x:v>46164</x:v>
      </x:c>
      <x:c r="H1627" s="81" t="n">
        <x:v>0.13099618315050252</x:v>
      </x:c>
      <x:c r="I1627" s="81" t="n">
        <x:v>0.115021737076</x:v>
      </x:c>
      <x:c r="J1627" s="23" t="str">
        <x:v>total_b</x:v>
      </x:c>
      <x:c r="K1627" s="23" t="str">
        <x:v>date_historical_price</x:v>
      </x:c>
      <x:c r="L1627" s="81" t="n">
        <x:v>295</x:v>
      </x:c>
      <x:c r="M1627" s="81" t="n">
        <x:v>59.84752730105223</x:v>
      </x:c>
      <x:c r="N1627" s="81" t="n">
        <x:v>-0.6927758044553269</x:v>
      </x:c>
      <x:c r="O1627" s="23" t="n">
        <x:v>69</x:v>
      </x:c>
      <x:c r="P1627" s="23" t="n">
        <x:v>13</x:v>
      </x:c>
      <x:c r="Q1627" s="78" t="n">
        <x:v>46160</x:v>
      </x:c>
      <x:c r="R1627" s="23" t="str">
        <x:v>True</x:v>
      </x:c>
      <x:c r="S1627" s="23" t="str">
        <x:v>True</x:v>
      </x:c>
      <x:c r="T1627" s="23" t="str">
        <x:v>False</x:v>
      </x:c>
    </x:row>
    <x:row r="1628">
      <x:c r="A1628" s="23" t="str">
        <x:v>total_calibration</x:v>
      </x:c>
      <x:c r="B1628" s="23" t="n">
        <x:v>14</x:v>
      </x:c>
      <x:c r="C1628" s="23" t="str">
        <x:v>checkpoint:epoch:tencent-hy3-preview</x:v>
      </x:c>
      <x:c r="D1628" s="23" t="str">
        <x:v>Tencent Hy3 preview</x:v>
      </x:c>
      <x:c r="E1628" s="23" t="str">
        <x:v>tencent</x:v>
      </x:c>
      <x:c r="F1628" s="78" t="n">
        <x:v>46135</x:v>
      </x:c>
      <x:c r="G1628" s="78" t="n">
        <x:v>46164</x:v>
      </x:c>
      <x:c r="H1628" s="81" t="n">
        <x:v>0.13099618315050252</x:v>
      </x:c>
      <x:c r="I1628" s="81" t="n">
        <x:v>0.115021737076</x:v>
      </x:c>
      <x:c r="J1628" s="23" t="str">
        <x:v>total_b</x:v>
      </x:c>
      <x:c r="K1628" s="23" t="str">
        <x:v>date_current_price_nonprospective</x:v>
      </x:c>
      <x:c r="L1628" s="81" t="n">
        <x:v>295</x:v>
      </x:c>
      <x:c r="M1628" s="81" t="n">
        <x:v>42.03891022649298</x:v>
      </x:c>
      <x:c r="N1628" s="81" t="n">
        <x:v>-0.8461705666798799</x:v>
      </x:c>
      <x:c r="O1628" s="23" t="n">
        <x:v>69</x:v>
      </x:c>
      <x:c r="P1628" s="23" t="n">
        <x:v>13</x:v>
      </x:c>
      <x:c r="Q1628" s="78" t="n">
        <x:v>46160</x:v>
      </x:c>
      <x:c r="R1628" s="23" t="str">
        <x:v>True</x:v>
      </x:c>
      <x:c r="S1628" s="23" t="str">
        <x:v>True</x:v>
      </x:c>
      <x:c r="T1628" s="23" t="str">
        <x:v>True</x:v>
      </x:c>
    </x:row>
    <x:row r="1629">
      <x:c r="A1629" s="23" t="str">
        <x:v>total_calibration</x:v>
      </x:c>
      <x:c r="B1629" s="23" t="n">
        <x:v>14</x:v>
      </x:c>
      <x:c r="C1629" s="23" t="str">
        <x:v>checkpoint:epoch:nemotron-3-ultra</x:v>
      </x:c>
      <x:c r="D1629" s="23" t="str">
        <x:v>Nemotron 3 Ultra</x:v>
      </x:c>
      <x:c r="E1629" s="23" t="str">
        <x:v>nvidia</x:v>
      </x:c>
      <x:c r="F1629" s="78" t="n">
        <x:v>46177</x:v>
      </x:c>
      <x:c r="G1629" s="78" t="n">
        <x:v>46191</x:v>
      </x:c>
      <x:c r="H1629" s="81" t="n">
        <x:v>1.118033988749895</x:v>
      </x:c>
      <x:c r="I1629" s="81" t="n">
        <x:v>1.29877124297</x:v>
      </x:c>
      <x:c r="J1629" s="23" t="str">
        <x:v>total_b</x:v>
      </x:c>
      <x:c r="K1629" s="23" t="str">
        <x:v>date_only</x:v>
      </x:c>
      <x:c r="L1629" s="81" t="n">
        <x:v>550</x:v>
      </x:c>
      <x:c r="M1629" s="81" t="n">
        <x:v>269.6844503532418</x:v>
      </x:c>
      <x:c r="N1629" s="81" t="n">
        <x:v>-0.3095067831617346</x:v>
      </x:c>
      <x:c r="O1629" s="23" t="n">
        <x:v>68</x:v>
      </x:c>
      <x:c r="P1629" s="23" t="n">
        <x:v>13</x:v>
      </x:c>
      <x:c r="Q1629" s="78" t="n">
        <x:v>46164</x:v>
      </x:c>
      <x:c r="R1629" s="23" t="str">
        <x:v>True</x:v>
      </x:c>
      <x:c r="S1629" s="23" t="str">
        <x:v>True</x:v>
      </x:c>
      <x:c r="T1629" s="23" t="str">
        <x:v>False</x:v>
      </x:c>
    </x:row>
    <x:row r="1630">
      <x:c r="A1630" s="23" t="str">
        <x:v>total_calibration</x:v>
      </x:c>
      <x:c r="B1630" s="23" t="n">
        <x:v>14</x:v>
      </x:c>
      <x:c r="C1630" s="23" t="str">
        <x:v>checkpoint:epoch:nemotron-3-ultra</x:v>
      </x:c>
      <x:c r="D1630" s="23" t="str">
        <x:v>Nemotron 3 Ultra</x:v>
      </x:c>
      <x:c r="E1630" s="23" t="str">
        <x:v>nvidia</x:v>
      </x:c>
      <x:c r="F1630" s="78" t="n">
        <x:v>46177</x:v>
      </x:c>
      <x:c r="G1630" s="78" t="n">
        <x:v>46191</x:v>
      </x:c>
      <x:c r="H1630" s="81" t="n">
        <x:v>1.118033988749895</x:v>
      </x:c>
      <x:c r="I1630" s="81" t="n">
        <x:v>1.29877124297</x:v>
      </x:c>
      <x:c r="J1630" s="23" t="str">
        <x:v>total_b</x:v>
      </x:c>
      <x:c r="K1630" s="23" t="str">
        <x:v>date_historical_price</x:v>
      </x:c>
      <x:c r="L1630" s="81" t="n">
        <x:v>550</x:v>
      </x:c>
      <x:c r="M1630" s="81" t="n">
        <x:v>737.7582489864666</x:v>
      </x:c>
      <x:c r="N1630" s="81" t="n">
        <x:v>0.12755138461713036</x:v>
      </x:c>
      <x:c r="O1630" s="23" t="n">
        <x:v>68</x:v>
      </x:c>
      <x:c r="P1630" s="23" t="n">
        <x:v>13</x:v>
      </x:c>
      <x:c r="Q1630" s="78" t="n">
        <x:v>46164</x:v>
      </x:c>
      <x:c r="R1630" s="23" t="str">
        <x:v>True</x:v>
      </x:c>
      <x:c r="S1630" s="23" t="str">
        <x:v>True</x:v>
      </x:c>
      <x:c r="T1630" s="23" t="str">
        <x:v>False</x:v>
      </x:c>
    </x:row>
    <x:row r="1631">
      <x:c r="A1631" s="23" t="str">
        <x:v>total_calibration</x:v>
      </x:c>
      <x:c r="B1631" s="23" t="n">
        <x:v>14</x:v>
      </x:c>
      <x:c r="C1631" s="23" t="str">
        <x:v>checkpoint:epoch:nemotron-3-ultra</x:v>
      </x:c>
      <x:c r="D1631" s="23" t="str">
        <x:v>Nemotron 3 Ultra</x:v>
      </x:c>
      <x:c r="E1631" s="23" t="str">
        <x:v>nvidia</x:v>
      </x:c>
      <x:c r="F1631" s="78" t="n">
        <x:v>46177</x:v>
      </x:c>
      <x:c r="G1631" s="78" t="n">
        <x:v>46191</x:v>
      </x:c>
      <x:c r="H1631" s="81" t="n">
        <x:v>1.118033988749895</x:v>
      </x:c>
      <x:c r="I1631" s="81" t="n">
        <x:v>1.29877124297</x:v>
      </x:c>
      <x:c r="J1631" s="23" t="str">
        <x:v>total_b</x:v>
      </x:c>
      <x:c r="K1631" s="23" t="str">
        <x:v>date_current_price_nonprospective</x:v>
      </x:c>
      <x:c r="L1631" s="81" t="n">
        <x:v>550</x:v>
      </x:c>
      <x:c r="M1631" s="81" t="n">
        <x:v>875.9055083242874</x:v>
      </x:c>
      <x:c r="N1631" s="81" t="n">
        <x:v>0.20209456801311568</x:v>
      </x:c>
      <x:c r="O1631" s="23" t="n">
        <x:v>68</x:v>
      </x:c>
      <x:c r="P1631" s="23" t="n">
        <x:v>13</x:v>
      </x:c>
      <x:c r="Q1631" s="78" t="n">
        <x:v>46164</x:v>
      </x:c>
      <x:c r="R1631" s="23" t="str">
        <x:v>True</x:v>
      </x:c>
      <x:c r="S1631" s="23" t="str">
        <x:v>True</x:v>
      </x:c>
      <x:c r="T1631" s="23" t="str">
        <x:v>True</x:v>
      </x:c>
    </x:row>
    <x:row r="1632">
      <x:c r="A1632" s="23" t="str">
        <x:v>total_calibration</x:v>
      </x:c>
      <x:c r="B1632" s="23" t="n">
        <x:v>14</x:v>
      </x:c>
      <x:c r="C1632" s="23" t="str">
        <x:v>checkpoint:moonshot:kimi-k2-7-code</x:v>
      </x:c>
      <x:c r="D1632" s="23" t="str">
        <x:v>Kimi K2.7 Code</x:v>
      </x:c>
      <x:c r="E1632" s="23" t="str">
        <x:v>moonshotai</x:v>
      </x:c>
      <x:c r="F1632" s="78" t="n">
        <x:v>46185</x:v>
      </x:c>
      <x:c r="G1632" s="78" t="n">
        <x:v>46198</x:v>
      </x:c>
      <x:c r="H1632" s="81" t="n">
        <x:v>1.6093476939431082</x:v>
      </x:c>
      <x:c r="I1632" s="81" t="n">
        <x:v>1.91037169158</x:v>
      </x:c>
      <x:c r="J1632" s="23" t="str">
        <x:v>total_b</x:v>
      </x:c>
      <x:c r="K1632" s="23" t="str">
        <x:v>date_only</x:v>
      </x:c>
      <x:c r="L1632" s="81" t="n">
        <x:v>1040</x:v>
      </x:c>
      <x:c r="M1632" s="81" t="n">
        <x:v>195.76999616051646</x:v>
      </x:c>
      <x:c r="N1632" s="81" t="n">
        <x:v>-0.725287206992051</x:v>
      </x:c>
      <x:c r="O1632" s="23" t="n">
        <x:v>67</x:v>
      </x:c>
      <x:c r="P1632" s="23" t="n">
        <x:v>13</x:v>
      </x:c>
      <x:c r="Q1632" s="78" t="n">
        <x:v>46191</x:v>
      </x:c>
      <x:c r="R1632" s="23" t="str">
        <x:v>True</x:v>
      </x:c>
      <x:c r="S1632" s="23" t="str">
        <x:v>True</x:v>
      </x:c>
      <x:c r="T1632" s="23" t="str">
        <x:v>False</x:v>
      </x:c>
    </x:row>
    <x:row r="1633">
      <x:c r="A1633" s="23" t="str">
        <x:v>total_calibration</x:v>
      </x:c>
      <x:c r="B1633" s="23" t="n">
        <x:v>14</x:v>
      </x:c>
      <x:c r="C1633" s="23" t="str">
        <x:v>checkpoint:moonshot:kimi-k2-7-code</x:v>
      </x:c>
      <x:c r="D1633" s="23" t="str">
        <x:v>Kimi K2.7 Code</x:v>
      </x:c>
      <x:c r="E1633" s="23" t="str">
        <x:v>moonshotai</x:v>
      </x:c>
      <x:c r="F1633" s="78" t="n">
        <x:v>46185</x:v>
      </x:c>
      <x:c r="G1633" s="78" t="n">
        <x:v>46198</x:v>
      </x:c>
      <x:c r="H1633" s="81" t="n">
        <x:v>1.6093476939431082</x:v>
      </x:c>
      <x:c r="I1633" s="81" t="n">
        <x:v>1.91037169158</x:v>
      </x:c>
      <x:c r="J1633" s="23" t="str">
        <x:v>total_b</x:v>
      </x:c>
      <x:c r="K1633" s="23" t="str">
        <x:v>date_historical_price</x:v>
      </x:c>
      <x:c r="L1633" s="81" t="n">
        <x:v>1040</x:v>
      </x:c>
      <x:c r="M1633" s="81" t="n">
        <x:v>808.0079817501851</x:v>
      </x:c>
      <x:c r="N1633" s="81" t="n">
        <x:v>-0.1096176884091694</x:v>
      </x:c>
      <x:c r="O1633" s="23" t="n">
        <x:v>67</x:v>
      </x:c>
      <x:c r="P1633" s="23" t="n">
        <x:v>13</x:v>
      </x:c>
      <x:c r="Q1633" s="78" t="n">
        <x:v>46191</x:v>
      </x:c>
      <x:c r="R1633" s="23" t="str">
        <x:v>True</x:v>
      </x:c>
      <x:c r="S1633" s="23" t="str">
        <x:v>True</x:v>
      </x:c>
      <x:c r="T1633" s="23" t="str">
        <x:v>False</x:v>
      </x:c>
    </x:row>
    <x:row r="1634">
      <x:c r="A1634" s="23" t="str">
        <x:v>total_calibration</x:v>
      </x:c>
      <x:c r="B1634" s="23" t="n">
        <x:v>14</x:v>
      </x:c>
      <x:c r="C1634" s="23" t="str">
        <x:v>checkpoint:moonshot:kimi-k2-7-code</x:v>
      </x:c>
      <x:c r="D1634" s="23" t="str">
        <x:v>Kimi K2.7 Code</x:v>
      </x:c>
      <x:c r="E1634" s="23" t="str">
        <x:v>moonshotai</x:v>
      </x:c>
      <x:c r="F1634" s="78" t="n">
        <x:v>46185</x:v>
      </x:c>
      <x:c r="G1634" s="78" t="n">
        <x:v>46198</x:v>
      </x:c>
      <x:c r="H1634" s="81" t="n">
        <x:v>1.6093476939431082</x:v>
      </x:c>
      <x:c r="I1634" s="81" t="n">
        <x:v>1.91037169158</x:v>
      </x:c>
      <x:c r="J1634" s="23" t="str">
        <x:v>total_b</x:v>
      </x:c>
      <x:c r="K1634" s="23" t="str">
        <x:v>date_current_price_nonprospective</x:v>
      </x:c>
      <x:c r="L1634" s="81" t="n">
        <x:v>1040</x:v>
      </x:c>
      <x:c r="M1634" s="81" t="n">
        <x:v>976.9561900966056</x:v>
      </x:c>
      <x:c r="N1634" s="81" t="n">
        <x:v>-0.027158250325036385</x:v>
      </x:c>
      <x:c r="O1634" s="23" t="n">
        <x:v>67</x:v>
      </x:c>
      <x:c r="P1634" s="23" t="n">
        <x:v>13</x:v>
      </x:c>
      <x:c r="Q1634" s="78" t="n">
        <x:v>46191</x:v>
      </x:c>
      <x:c r="R1634" s="23" t="str">
        <x:v>True</x:v>
      </x:c>
      <x:c r="S1634" s="23" t="str">
        <x:v>True</x:v>
      </x:c>
      <x:c r="T1634" s="23" t="str">
        <x:v>True</x:v>
      </x:c>
    </x:row>
    <x:row r="1635">
      <x:c r="A1635" s="23" t="str">
        <x:v>total_calibration</x:v>
      </x:c>
      <x:c r="B1635" s="23" t="n">
        <x:v>14</x:v>
      </x:c>
      <x:c r="C1635" s="23" t="str">
        <x:v>checkpoint:z-ai-zhipu-ai:glm-5-2</x:v>
      </x:c>
      <x:c r="D1635" s="23" t="str">
        <x:v>GLM-5.2</x:v>
      </x:c>
      <x:c r="E1635" s="23" t="str">
        <x:v>z-ai</x:v>
      </x:c>
      <x:c r="F1635" s="78" t="n">
        <x:v>46189</x:v>
      </x:c>
      <x:c r="G1635" s="78" t="n">
        <x:v>46203</x:v>
      </x:c>
      <x:c r="H1635" s="81" t="n">
        <x:v>1.7127743060260665</x:v>
      </x:c>
      <x:c r="I1635" s="81" t="n">
        <x:v>2.23374125628</x:v>
      </x:c>
      <x:c r="J1635" s="23" t="str">
        <x:v>total_b</x:v>
      </x:c>
      <x:c r="K1635" s="23" t="str">
        <x:v>date_only</x:v>
      </x:c>
      <x:c r="L1635" s="81" t="n">
        <x:v>744</x:v>
      </x:c>
      <x:c r="M1635" s="81" t="n">
        <x:v>249.98380001292333</x:v>
      </x:c>
      <x:c r="N1635" s="81" t="n">
        <x:v>-0.4736610700456662</x:v>
      </x:c>
      <x:c r="O1635" s="23" t="n">
        <x:v>64</x:v>
      </x:c>
      <x:c r="P1635" s="23" t="n">
        <x:v>13</x:v>
      </x:c>
      <x:c r="Q1635" s="78" t="n">
        <x:v>46198</x:v>
      </x:c>
      <x:c r="R1635" s="23" t="str">
        <x:v>True</x:v>
      </x:c>
      <x:c r="S1635" s="23" t="str">
        <x:v>True</x:v>
      </x:c>
      <x:c r="T1635" s="23" t="str">
        <x:v>False</x:v>
      </x:c>
    </x:row>
    <x:row r="1636">
      <x:c r="A1636" s="23" t="str">
        <x:v>total_calibration</x:v>
      </x:c>
      <x:c r="B1636" s="23" t="n">
        <x:v>14</x:v>
      </x:c>
      <x:c r="C1636" s="23" t="str">
        <x:v>checkpoint:z-ai-zhipu-ai:glm-5-2</x:v>
      </x:c>
      <x:c r="D1636" s="23" t="str">
        <x:v>GLM-5.2</x:v>
      </x:c>
      <x:c r="E1636" s="23" t="str">
        <x:v>z-ai</x:v>
      </x:c>
      <x:c r="F1636" s="78" t="n">
        <x:v>46189</x:v>
      </x:c>
      <x:c r="G1636" s="78" t="n">
        <x:v>46203</x:v>
      </x:c>
      <x:c r="H1636" s="81" t="n">
        <x:v>1.7127743060260665</x:v>
      </x:c>
      <x:c r="I1636" s="81" t="n">
        <x:v>2.23374125628</x:v>
      </x:c>
      <x:c r="J1636" s="23" t="str">
        <x:v>total_b</x:v>
      </x:c>
      <x:c r="K1636" s="23" t="str">
        <x:v>date_historical_price</x:v>
      </x:c>
      <x:c r="L1636" s="81" t="n">
        <x:v>744</x:v>
      </x:c>
      <x:c r="M1636" s="81" t="n">
        <x:v>1029.2826266138231</x:v>
      </x:c>
      <x:c r="N1636" s="81" t="n">
        <x:v>0.14096170678263747</x:v>
      </x:c>
      <x:c r="O1636" s="23" t="n">
        <x:v>64</x:v>
      </x:c>
      <x:c r="P1636" s="23" t="n">
        <x:v>13</x:v>
      </x:c>
      <x:c r="Q1636" s="78" t="n">
        <x:v>46198</x:v>
      </x:c>
      <x:c r="R1636" s="23" t="str">
        <x:v>True</x:v>
      </x:c>
      <x:c r="S1636" s="23" t="str">
        <x:v>True</x:v>
      </x:c>
      <x:c r="T1636" s="23" t="str">
        <x:v>False</x:v>
      </x:c>
    </x:row>
    <x:row r="1637">
      <x:c r="A1637" s="23" t="str">
        <x:v>total_calibration</x:v>
      </x:c>
      <x:c r="B1637" s="23" t="n">
        <x:v>14</x:v>
      </x:c>
      <x:c r="C1637" s="23" t="str">
        <x:v>checkpoint:z-ai-zhipu-ai:glm-5-2</x:v>
      </x:c>
      <x:c r="D1637" s="23" t="str">
        <x:v>GLM-5.2</x:v>
      </x:c>
      <x:c r="E1637" s="23" t="str">
        <x:v>z-ai</x:v>
      </x:c>
      <x:c r="F1637" s="78" t="n">
        <x:v>46189</x:v>
      </x:c>
      <x:c r="G1637" s="78" t="n">
        <x:v>46203</x:v>
      </x:c>
      <x:c r="H1637" s="81" t="n">
        <x:v>1.7127743060260665</x:v>
      </x:c>
      <x:c r="I1637" s="81" t="n">
        <x:v>2.23374125628</x:v>
      </x:c>
      <x:c r="J1637" s="23" t="str">
        <x:v>total_b</x:v>
      </x:c>
      <x:c r="K1637" s="23" t="str">
        <x:v>date_current_price_nonprospective</x:v>
      </x:c>
      <x:c r="L1637" s="81" t="n">
        <x:v>744</x:v>
      </x:c>
      <x:c r="M1637" s="81" t="n">
        <x:v>1376.494157714607</x:v>
      </x:c>
      <x:c r="N1637" s="81" t="n">
        <x:v>0.26720143690145626</x:v>
      </x:c>
      <x:c r="O1637" s="23" t="n">
        <x:v>64</x:v>
      </x:c>
      <x:c r="P1637" s="23" t="n">
        <x:v>13</x:v>
      </x:c>
      <x:c r="Q1637" s="78" t="n">
        <x:v>46198</x:v>
      </x:c>
      <x:c r="R1637" s="23" t="str">
        <x:v>True</x:v>
      </x:c>
      <x:c r="S1637" s="23" t="str">
        <x:v>True</x:v>
      </x:c>
      <x:c r="T1637" s="23" t="str">
        <x:v>True</x:v>
      </x:c>
    </x:row>
    <x:row r="1638">
      <x:c r="A1638" s="23" t="str">
        <x:v>active_label_common_panel</x:v>
      </x:c>
      <x:c r="B1638" s="23" t="n">
        <x:v>14</x:v>
      </x:c>
      <x:c r="C1638" s="23" t="str">
        <x:v>checkpoint:epoch:kimi-k2</x:v>
      </x:c>
      <x:c r="D1638" s="23" t="str">
        <x:v>Kimi K2</x:v>
      </x:c>
      <x:c r="E1638" s="23" t="str">
        <x:v>kimi</x:v>
      </x:c>
      <x:c r="F1638" s="78" t="n">
        <x:v>45849</x:v>
      </x:c>
      <x:c r="G1638" s="78" t="n">
        <x:v>45863</x:v>
      </x:c>
      <x:c r="H1638" s="81" t="n">
        <x:v>0.5904235767650206</x:v>
      </x:c>
      <x:c r="I1638" s="81" t="n">
        <x:v>1.14498908292</x:v>
      </x:c>
      <x:c r="J1638" s="23" t="str">
        <x:v>active_b</x:v>
      </x:c>
      <x:c r="K1638" s="23" t="str">
        <x:v>date_historical_price</x:v>
      </x:c>
      <x:c r="L1638" s="81" t="n">
        <x:v>32.6</x:v>
      </x:c>
      <x:c r="M1638" s="81" t="n">
        <x:v>29.757407479530674</x:v>
      </x:c>
      <x:c r="N1638" s="81" t="n">
        <x:v>-0.039622508085852895</x:v>
      </x:c>
      <x:c r="O1638" s="23" t="n">
        <x:v>14</x:v>
      </x:c>
      <x:c r="P1638" s="23" t="n">
        <x:v>5</x:v>
      </x:c>
      <x:c r="Q1638" s="78" t="n">
        <x:v>45845</x:v>
      </x:c>
      <x:c r="R1638" s="23" t="str">
        <x:v>True</x:v>
      </x:c>
      <x:c r="S1638" s="23" t="str">
        <x:v>True</x:v>
      </x:c>
      <x:c r="T1638" s="23" t="str">
        <x:v>False</x:v>
      </x:c>
    </x:row>
    <x:row r="1639">
      <x:c r="A1639" s="23" t="str">
        <x:v>active_label_common_panel</x:v>
      </x:c>
      <x:c r="B1639" s="23" t="n">
        <x:v>14</x:v>
      </x:c>
      <x:c r="C1639" s="23" t="str">
        <x:v>checkpoint:epoch:kimi-k2</x:v>
      </x:c>
      <x:c r="D1639" s="23" t="str">
        <x:v>Kimi K2</x:v>
      </x:c>
      <x:c r="E1639" s="23" t="str">
        <x:v>kimi</x:v>
      </x:c>
      <x:c r="F1639" s="78" t="n">
        <x:v>45849</x:v>
      </x:c>
      <x:c r="G1639" s="78" t="n">
        <x:v>45863</x:v>
      </x:c>
      <x:c r="H1639" s="81" t="n">
        <x:v>0.5904235767650206</x:v>
      </x:c>
      <x:c r="I1639" s="81" t="n">
        <x:v>1.14498908292</x:v>
      </x:c>
      <x:c r="J1639" s="23" t="str">
        <x:v>active_b</x:v>
      </x:c>
      <x:c r="K1639" s="23" t="str">
        <x:v>score_date</x:v>
      </x:c>
      <x:c r="L1639" s="81" t="n">
        <x:v>32.6</x:v>
      </x:c>
      <x:c r="M1639" s="81" t="n">
        <x:v>29.887432128123436</x:v>
      </x:c>
      <x:c r="N1639" s="81" t="n">
        <x:v>-0.03772899718969333</x:v>
      </x:c>
      <x:c r="O1639" s="23" t="n">
        <x:v>14</x:v>
      </x:c>
      <x:c r="P1639" s="23" t="n">
        <x:v>5</x:v>
      </x:c>
      <x:c r="Q1639" s="78" t="n">
        <x:v>45845</x:v>
      </x:c>
      <x:c r="R1639" s="23" t="str">
        <x:v>True</x:v>
      </x:c>
      <x:c r="S1639" s="23" t="str">
        <x:v>True</x:v>
      </x:c>
      <x:c r="T1639" s="23" t="str">
        <x:v>False</x:v>
      </x:c>
    </x:row>
    <x:row r="1640">
      <x:c r="A1640" s="23" t="str">
        <x:v>active_label_common_panel</x:v>
      </x:c>
      <x:c r="B1640" s="23" t="n">
        <x:v>14</x:v>
      </x:c>
      <x:c r="C1640" s="23" t="str">
        <x:v>checkpoint:epoch:kimi-k2</x:v>
      </x:c>
      <x:c r="D1640" s="23" t="str">
        <x:v>Kimi K2</x:v>
      </x:c>
      <x:c r="E1640" s="23" t="str">
        <x:v>kimi</x:v>
      </x:c>
      <x:c r="F1640" s="78" t="n">
        <x:v>45849</x:v>
      </x:c>
      <x:c r="G1640" s="78" t="n">
        <x:v>45863</x:v>
      </x:c>
      <x:c r="H1640" s="81" t="n">
        <x:v>0.5904235767650206</x:v>
      </x:c>
      <x:c r="I1640" s="81" t="n">
        <x:v>1.14498908292</x:v>
      </x:c>
      <x:c r="J1640" s="23" t="str">
        <x:v>active_b</x:v>
      </x:c>
      <x:c r="K1640" s="23" t="str">
        <x:v>score_date_historical_price</x:v>
      </x:c>
      <x:c r="L1640" s="81" t="n">
        <x:v>32.6</x:v>
      </x:c>
      <x:c r="M1640" s="81" t="n">
        <x:v>29.077233050541256</x:v>
      </x:c>
      <x:c r="N1640" s="81" t="n">
        <x:v>-0.04966452277964914</x:v>
      </x:c>
      <x:c r="O1640" s="23" t="n">
        <x:v>14</x:v>
      </x:c>
      <x:c r="P1640" s="23" t="n">
        <x:v>5</x:v>
      </x:c>
      <x:c r="Q1640" s="78" t="n">
        <x:v>45845</x:v>
      </x:c>
      <x:c r="R1640" s="23" t="str">
        <x:v>True</x:v>
      </x:c>
      <x:c r="S1640" s="23" t="str">
        <x:v>True</x:v>
      </x:c>
      <x:c r="T1640" s="23" t="str">
        <x:v>False</x:v>
      </x:c>
    </x:row>
    <x:row r="1641">
      <x:c r="A1641" s="23" t="str">
        <x:v>active_label_common_panel</x:v>
      </x:c>
      <x:c r="B1641" s="23" t="n">
        <x:v>14</x:v>
      </x:c>
      <x:c r="C1641" s="23" t="str">
        <x:v>checkpoint:epoch:kimi-k2</x:v>
      </x:c>
      <x:c r="D1641" s="23" t="str">
        <x:v>Kimi K2</x:v>
      </x:c>
      <x:c r="E1641" s="23" t="str">
        <x:v>kimi</x:v>
      </x:c>
      <x:c r="F1641" s="78" t="n">
        <x:v>45849</x:v>
      </x:c>
      <x:c r="G1641" s="78" t="n">
        <x:v>45863</x:v>
      </x:c>
      <x:c r="H1641" s="81" t="n">
        <x:v>0.5904235767650206</x:v>
      </x:c>
      <x:c r="I1641" s="81" t="n">
        <x:v>1.14498908292</x:v>
      </x:c>
      <x:c r="J1641" s="23" t="str">
        <x:v>active_b</x:v>
      </x:c>
      <x:c r="K1641" s="23" t="str">
        <x:v>score_date_current_price_nonprospective</x:v>
      </x:c>
      <x:c r="L1641" s="81" t="n">
        <x:v>32.6</x:v>
      </x:c>
      <x:c r="M1641" s="81" t="n">
        <x:v>29.764703492258395</x:v>
      </x:c>
      <x:c r="N1641" s="81" t="n">
        <x:v>-0.03951603948009672</x:v>
      </x:c>
      <x:c r="O1641" s="23" t="n">
        <x:v>14</x:v>
      </x:c>
      <x:c r="P1641" s="23" t="n">
        <x:v>5</x:v>
      </x:c>
      <x:c r="Q1641" s="78" t="n">
        <x:v>45845</x:v>
      </x:c>
      <x:c r="R1641" s="23" t="str">
        <x:v>True</x:v>
      </x:c>
      <x:c r="S1641" s="23" t="str">
        <x:v>True</x:v>
      </x:c>
      <x:c r="T1641" s="23" t="str">
        <x:v>True</x:v>
      </x:c>
    </x:row>
    <x:row r="1642">
      <x:c r="A1642" s="23" t="str">
        <x:v>active_label_common_panel</x:v>
      </x:c>
      <x:c r="B1642" s="23" t="n">
        <x:v>14</x:v>
      </x:c>
      <x:c r="C1642" s="23" t="str">
        <x:v>checkpoint:epoch:kimi-k2</x:v>
      </x:c>
      <x:c r="D1642" s="23" t="str">
        <x:v>Kimi K2</x:v>
      </x:c>
      <x:c r="E1642" s="23" t="str">
        <x:v>kimi</x:v>
      </x:c>
      <x:c r="F1642" s="78" t="n">
        <x:v>45849</x:v>
      </x:c>
      <x:c r="G1642" s="78" t="n">
        <x:v>45863</x:v>
      </x:c>
      <x:c r="H1642" s="81" t="n">
        <x:v>0.5904235767650206</x:v>
      </x:c>
      <x:c r="I1642" s="81" t="n">
        <x:v>1.14498908292</x:v>
      </x:c>
      <x:c r="J1642" s="23" t="str">
        <x:v>total_b</x:v>
      </x:c>
      <x:c r="K1642" s="23" t="str">
        <x:v>date_historical_price</x:v>
      </x:c>
      <x:c r="L1642" s="81" t="n">
        <x:v>1040</x:v>
      </x:c>
      <x:c r="M1642" s="81" t="n">
        <x:v>750.7849540908405</x:v>
      </x:c>
      <x:c r="N1642" s="81" t="n">
        <x:v>-0.14151777862703924</x:v>
      </x:c>
      <x:c r="O1642" s="23" t="n">
        <x:v>14</x:v>
      </x:c>
      <x:c r="P1642" s="23" t="n">
        <x:v>5</x:v>
      </x:c>
      <x:c r="Q1642" s="78" t="n">
        <x:v>45845</x:v>
      </x:c>
      <x:c r="R1642" s="23" t="str">
        <x:v>True</x:v>
      </x:c>
      <x:c r="S1642" s="23" t="str">
        <x:v>True</x:v>
      </x:c>
      <x:c r="T1642" s="23" t="str">
        <x:v>False</x:v>
      </x:c>
    </x:row>
    <x:row r="1643">
      <x:c r="A1643" s="23" t="str">
        <x:v>active_label_common_panel</x:v>
      </x:c>
      <x:c r="B1643" s="23" t="n">
        <x:v>14</x:v>
      </x:c>
      <x:c r="C1643" s="23" t="str">
        <x:v>checkpoint:epoch:kimi-k2</x:v>
      </x:c>
      <x:c r="D1643" s="23" t="str">
        <x:v>Kimi K2</x:v>
      </x:c>
      <x:c r="E1643" s="23" t="str">
        <x:v>kimi</x:v>
      </x:c>
      <x:c r="F1643" s="78" t="n">
        <x:v>45849</x:v>
      </x:c>
      <x:c r="G1643" s="78" t="n">
        <x:v>45863</x:v>
      </x:c>
      <x:c r="H1643" s="81" t="n">
        <x:v>0.5904235767650206</x:v>
      </x:c>
      <x:c r="I1643" s="81" t="n">
        <x:v>1.14498908292</x:v>
      </x:c>
      <x:c r="J1643" s="23" t="str">
        <x:v>total_b</x:v>
      </x:c>
      <x:c r="K1643" s="23" t="str">
        <x:v>score_date</x:v>
      </x:c>
      <x:c r="L1643" s="81" t="n">
        <x:v>1040</x:v>
      </x:c>
      <x:c r="M1643" s="81" t="n">
        <x:v>649.6874333629387</x:v>
      </x:c>
      <x:c r="N1643" s="81" t="n">
        <x:v>-0.20432887283187826</x:v>
      </x:c>
      <x:c r="O1643" s="23" t="n">
        <x:v>14</x:v>
      </x:c>
      <x:c r="P1643" s="23" t="n">
        <x:v>5</x:v>
      </x:c>
      <x:c r="Q1643" s="78" t="n">
        <x:v>45845</x:v>
      </x:c>
      <x:c r="R1643" s="23" t="str">
        <x:v>True</x:v>
      </x:c>
      <x:c r="S1643" s="23" t="str">
        <x:v>True</x:v>
      </x:c>
      <x:c r="T1643" s="23" t="str">
        <x:v>False</x:v>
      </x:c>
    </x:row>
    <x:row r="1644">
      <x:c r="A1644" s="23" t="str">
        <x:v>active_label_common_panel</x:v>
      </x:c>
      <x:c r="B1644" s="23" t="n">
        <x:v>14</x:v>
      </x:c>
      <x:c r="C1644" s="23" t="str">
        <x:v>checkpoint:epoch:kimi-k2</x:v>
      </x:c>
      <x:c r="D1644" s="23" t="str">
        <x:v>Kimi K2</x:v>
      </x:c>
      <x:c r="E1644" s="23" t="str">
        <x:v>kimi</x:v>
      </x:c>
      <x:c r="F1644" s="78" t="n">
        <x:v>45849</x:v>
      </x:c>
      <x:c r="G1644" s="78" t="n">
        <x:v>45863</x:v>
      </x:c>
      <x:c r="H1644" s="81" t="n">
        <x:v>0.5904235767650206</x:v>
      </x:c>
      <x:c r="I1644" s="81" t="n">
        <x:v>1.14498908292</x:v>
      </x:c>
      <x:c r="J1644" s="23" t="str">
        <x:v>total_b</x:v>
      </x:c>
      <x:c r="K1644" s="23" t="str">
        <x:v>score_date_historical_price</x:v>
      </x:c>
      <x:c r="L1644" s="81" t="n">
        <x:v>1040</x:v>
      </x:c>
      <x:c r="M1644" s="81" t="n">
        <x:v>734.984253579428</x:v>
      </x:c>
      <x:c r="N1644" s="81" t="n">
        <x:v>-0.1507553045095774</x:v>
      </x:c>
      <x:c r="O1644" s="23" t="n">
        <x:v>14</x:v>
      </x:c>
      <x:c r="P1644" s="23" t="n">
        <x:v>5</x:v>
      </x:c>
      <x:c r="Q1644" s="78" t="n">
        <x:v>45845</x:v>
      </x:c>
      <x:c r="R1644" s="23" t="str">
        <x:v>True</x:v>
      </x:c>
      <x:c r="S1644" s="23" t="str">
        <x:v>True</x:v>
      </x:c>
      <x:c r="T1644" s="23" t="str">
        <x:v>False</x:v>
      </x:c>
    </x:row>
    <x:row r="1645">
      <x:c r="A1645" s="23" t="str">
        <x:v>active_label_common_panel</x:v>
      </x:c>
      <x:c r="B1645" s="23" t="n">
        <x:v>14</x:v>
      </x:c>
      <x:c r="C1645" s="23" t="str">
        <x:v>checkpoint:epoch:kimi-k2</x:v>
      </x:c>
      <x:c r="D1645" s="23" t="str">
        <x:v>Kimi K2</x:v>
      </x:c>
      <x:c r="E1645" s="23" t="str">
        <x:v>kimi</x:v>
      </x:c>
      <x:c r="F1645" s="78" t="n">
        <x:v>45849</x:v>
      </x:c>
      <x:c r="G1645" s="78" t="n">
        <x:v>45863</x:v>
      </x:c>
      <x:c r="H1645" s="81" t="n">
        <x:v>0.5904235767650206</x:v>
      </x:c>
      <x:c r="I1645" s="81" t="n">
        <x:v>1.14498908292</x:v>
      </x:c>
      <x:c r="J1645" s="23" t="str">
        <x:v>total_b</x:v>
      </x:c>
      <x:c r="K1645" s="23" t="str">
        <x:v>score_date_current_price_nonprospective</x:v>
      </x:c>
      <x:c r="L1645" s="81" t="n">
        <x:v>1040</x:v>
      </x:c>
      <x:c r="M1645" s="81" t="n">
        <x:v>650.336762489718</x:v>
      </x:c>
      <x:c r="N1645" s="81" t="n">
        <x:v>-0.20389503462940536</x:v>
      </x:c>
      <x:c r="O1645" s="23" t="n">
        <x:v>14</x:v>
      </x:c>
      <x:c r="P1645" s="23" t="n">
        <x:v>5</x:v>
      </x:c>
      <x:c r="Q1645" s="78" t="n">
        <x:v>45845</x:v>
      </x:c>
      <x:c r="R1645" s="23" t="str">
        <x:v>True</x:v>
      </x:c>
      <x:c r="S1645" s="23" t="str">
        <x:v>True</x:v>
      </x:c>
      <x:c r="T1645" s="23" t="str">
        <x:v>True</x:v>
      </x:c>
    </x:row>
    <x:row r="1646">
      <x:c r="A1646" s="23" t="str">
        <x:v>active_label_common_panel</x:v>
      </x:c>
      <x:c r="B1646" s="23" t="n">
        <x:v>14</x:v>
      </x:c>
      <x:c r="C1646" s="23" t="str">
        <x:v>checkpoint:epoch:glm-4-5</x:v>
      </x:c>
      <x:c r="D1646" s="23" t="str">
        <x:v>GLM-4.5</x:v>
      </x:c>
      <x:c r="E1646" s="23" t="str">
        <x:v>zai</x:v>
      </x:c>
      <x:c r="F1646" s="78" t="n">
        <x:v>45874</x:v>
      </x:c>
      <x:c r="G1646" s="78" t="n">
        <x:v>45880</x:v>
      </x:c>
      <x:c r="H1646" s="81" t="n">
        <x:v>0.2</x:v>
      </x:c>
      <x:c r="I1646" s="81" t="n">
        <x:v>1.14891252931</x:v>
      </x:c>
      <x:c r="J1646" s="23" t="str">
        <x:v>active_b</x:v>
      </x:c>
      <x:c r="K1646" s="23" t="str">
        <x:v>date_historical_price</x:v>
      </x:c>
      <x:c r="L1646" s="81" t="n">
        <x:v>32</x:v>
      </x:c>
      <x:c r="M1646" s="81" t="n">
        <x:v>23.7476345023217</x:v>
      </x:c>
      <x:c r="N1646" s="81" t="n">
        <x:v>-0.1295296222012376</x:v>
      </x:c>
      <x:c r="O1646" s="23" t="n">
        <x:v>18</x:v>
      </x:c>
      <x:c r="P1646" s="23" t="n">
        <x:v>6</x:v>
      </x:c>
      <x:c r="Q1646" s="78" t="n">
        <x:v>45877</x:v>
      </x:c>
      <x:c r="R1646" s="23" t="str">
        <x:v>True</x:v>
      </x:c>
      <x:c r="S1646" s="23" t="str">
        <x:v>True</x:v>
      </x:c>
      <x:c r="T1646" s="23" t="str">
        <x:v>False</x:v>
      </x:c>
    </x:row>
    <x:row r="1647">
      <x:c r="A1647" s="23" t="str">
        <x:v>active_label_common_panel</x:v>
      </x:c>
      <x:c r="B1647" s="23" t="n">
        <x:v>14</x:v>
      </x:c>
      <x:c r="C1647" s="23" t="str">
        <x:v>checkpoint:epoch:glm-4-5</x:v>
      </x:c>
      <x:c r="D1647" s="23" t="str">
        <x:v>GLM-4.5</x:v>
      </x:c>
      <x:c r="E1647" s="23" t="str">
        <x:v>zai</x:v>
      </x:c>
      <x:c r="F1647" s="78" t="n">
        <x:v>45874</x:v>
      </x:c>
      <x:c r="G1647" s="78" t="n">
        <x:v>45880</x:v>
      </x:c>
      <x:c r="H1647" s="81" t="n">
        <x:v>0.2</x:v>
      </x:c>
      <x:c r="I1647" s="81" t="n">
        <x:v>1.14891252931</x:v>
      </x:c>
      <x:c r="J1647" s="23" t="str">
        <x:v>active_b</x:v>
      </x:c>
      <x:c r="K1647" s="23" t="str">
        <x:v>score_date</x:v>
      </x:c>
      <x:c r="L1647" s="81" t="n">
        <x:v>32</x:v>
      </x:c>
      <x:c r="M1647" s="81" t="n">
        <x:v>29.12475330852719</x:v>
      </x:c>
      <x:c r="N1647" s="81" t="n">
        <x:v>-0.04088772281627199</x:v>
      </x:c>
      <x:c r="O1647" s="23" t="n">
        <x:v>18</x:v>
      </x:c>
      <x:c r="P1647" s="23" t="n">
        <x:v>6</x:v>
      </x:c>
      <x:c r="Q1647" s="78" t="n">
        <x:v>45877</x:v>
      </x:c>
      <x:c r="R1647" s="23" t="str">
        <x:v>True</x:v>
      </x:c>
      <x:c r="S1647" s="23" t="str">
        <x:v>True</x:v>
      </x:c>
      <x:c r="T1647" s="23" t="str">
        <x:v>False</x:v>
      </x:c>
    </x:row>
    <x:row r="1648">
      <x:c r="A1648" s="23" t="str">
        <x:v>active_label_common_panel</x:v>
      </x:c>
      <x:c r="B1648" s="23" t="n">
        <x:v>14</x:v>
      </x:c>
      <x:c r="C1648" s="23" t="str">
        <x:v>checkpoint:epoch:glm-4-5</x:v>
      </x:c>
      <x:c r="D1648" s="23" t="str">
        <x:v>GLM-4.5</x:v>
      </x:c>
      <x:c r="E1648" s="23" t="str">
        <x:v>zai</x:v>
      </x:c>
      <x:c r="F1648" s="78" t="n">
        <x:v>45874</x:v>
      </x:c>
      <x:c r="G1648" s="78" t="n">
        <x:v>45880</x:v>
      </x:c>
      <x:c r="H1648" s="81" t="n">
        <x:v>0.2</x:v>
      </x:c>
      <x:c r="I1648" s="81" t="n">
        <x:v>1.14891252931</x:v>
      </x:c>
      <x:c r="J1648" s="23" t="str">
        <x:v>active_b</x:v>
      </x:c>
      <x:c r="K1648" s="23" t="str">
        <x:v>score_date_historical_price</x:v>
      </x:c>
      <x:c r="L1648" s="81" t="n">
        <x:v>32</x:v>
      </x:c>
      <x:c r="M1648" s="81" t="n">
        <x:v>26.148148629271397</x:v>
      </x:c>
      <x:c r="N1648" s="81" t="n">
        <x:v>-0.08770903343611561</x:v>
      </x:c>
      <x:c r="O1648" s="23" t="n">
        <x:v>18</x:v>
      </x:c>
      <x:c r="P1648" s="23" t="n">
        <x:v>6</x:v>
      </x:c>
      <x:c r="Q1648" s="78" t="n">
        <x:v>45877</x:v>
      </x:c>
      <x:c r="R1648" s="23" t="str">
        <x:v>True</x:v>
      </x:c>
      <x:c r="S1648" s="23" t="str">
        <x:v>True</x:v>
      </x:c>
      <x:c r="T1648" s="23" t="str">
        <x:v>False</x:v>
      </x:c>
    </x:row>
    <x:row r="1649">
      <x:c r="A1649" s="23" t="str">
        <x:v>active_label_common_panel</x:v>
      </x:c>
      <x:c r="B1649" s="23" t="n">
        <x:v>14</x:v>
      </x:c>
      <x:c r="C1649" s="23" t="str">
        <x:v>checkpoint:epoch:glm-4-5</x:v>
      </x:c>
      <x:c r="D1649" s="23" t="str">
        <x:v>GLM-4.5</x:v>
      </x:c>
      <x:c r="E1649" s="23" t="str">
        <x:v>zai</x:v>
      </x:c>
      <x:c r="F1649" s="78" t="n">
        <x:v>45874</x:v>
      </x:c>
      <x:c r="G1649" s="78" t="n">
        <x:v>45880</x:v>
      </x:c>
      <x:c r="H1649" s="81" t="n">
        <x:v>0.2</x:v>
      </x:c>
      <x:c r="I1649" s="81" t="n">
        <x:v>1.14891252931</x:v>
      </x:c>
      <x:c r="J1649" s="23" t="str">
        <x:v>active_b</x:v>
      </x:c>
      <x:c r="K1649" s="23" t="str">
        <x:v>score_date_current_price_nonprospective</x:v>
      </x:c>
      <x:c r="L1649" s="81" t="n">
        <x:v>32</x:v>
      </x:c>
      <x:c r="M1649" s="81" t="n">
        <x:v>28.90190659126678</x:v>
      </x:c>
      <x:c r="N1649" s="81" t="n">
        <x:v>-0.044223485225833345</x:v>
      </x:c>
      <x:c r="O1649" s="23" t="n">
        <x:v>18</x:v>
      </x:c>
      <x:c r="P1649" s="23" t="n">
        <x:v>6</x:v>
      </x:c>
      <x:c r="Q1649" s="78" t="n">
        <x:v>45877</x:v>
      </x:c>
      <x:c r="R1649" s="23" t="str">
        <x:v>True</x:v>
      </x:c>
      <x:c r="S1649" s="23" t="str">
        <x:v>True</x:v>
      </x:c>
      <x:c r="T1649" s="23" t="str">
        <x:v>True</x:v>
      </x:c>
    </x:row>
    <x:row r="1650">
      <x:c r="A1650" s="23" t="str">
        <x:v>active_label_common_panel</x:v>
      </x:c>
      <x:c r="B1650" s="23" t="n">
        <x:v>14</x:v>
      </x:c>
      <x:c r="C1650" s="23" t="str">
        <x:v>checkpoint:epoch:glm-4-5</x:v>
      </x:c>
      <x:c r="D1650" s="23" t="str">
        <x:v>GLM-4.5</x:v>
      </x:c>
      <x:c r="E1650" s="23" t="str">
        <x:v>zai</x:v>
      </x:c>
      <x:c r="F1650" s="78" t="n">
        <x:v>45874</x:v>
      </x:c>
      <x:c r="G1650" s="78" t="n">
        <x:v>45880</x:v>
      </x:c>
      <x:c r="H1650" s="81" t="n">
        <x:v>0.2</x:v>
      </x:c>
      <x:c r="I1650" s="81" t="n">
        <x:v>1.14891252931</x:v>
      </x:c>
      <x:c r="J1650" s="23" t="str">
        <x:v>total_b</x:v>
      </x:c>
      <x:c r="K1650" s="23" t="str">
        <x:v>date_historical_price</x:v>
      </x:c>
      <x:c r="L1650" s="81" t="n">
        <x:v>355</x:v>
      </x:c>
      <x:c r="M1650" s="81" t="n">
        <x:v>213.87341726279632</x:v>
      </x:c>
      <x:c r="N1650" s="81" t="n">
        <x:v>-0.2200715444233062</x:v>
      </x:c>
      <x:c r="O1650" s="23" t="n">
        <x:v>18</x:v>
      </x:c>
      <x:c r="P1650" s="23" t="n">
        <x:v>6</x:v>
      </x:c>
      <x:c r="Q1650" s="78" t="n">
        <x:v>45877</x:v>
      </x:c>
      <x:c r="R1650" s="23" t="str">
        <x:v>True</x:v>
      </x:c>
      <x:c r="S1650" s="23" t="str">
        <x:v>True</x:v>
      </x:c>
      <x:c r="T1650" s="23" t="str">
        <x:v>False</x:v>
      </x:c>
    </x:row>
    <x:row r="1651">
      <x:c r="A1651" s="23" t="str">
        <x:v>active_label_common_panel</x:v>
      </x:c>
      <x:c r="B1651" s="23" t="n">
        <x:v>14</x:v>
      </x:c>
      <x:c r="C1651" s="23" t="str">
        <x:v>checkpoint:epoch:glm-4-5</x:v>
      </x:c>
      <x:c r="D1651" s="23" t="str">
        <x:v>GLM-4.5</x:v>
      </x:c>
      <x:c r="E1651" s="23" t="str">
        <x:v>zai</x:v>
      </x:c>
      <x:c r="F1651" s="78" t="n">
        <x:v>45874</x:v>
      </x:c>
      <x:c r="G1651" s="78" t="n">
        <x:v>45880</x:v>
      </x:c>
      <x:c r="H1651" s="81" t="n">
        <x:v>0.2</x:v>
      </x:c>
      <x:c r="I1651" s="81" t="n">
        <x:v>1.14891252931</x:v>
      </x:c>
      <x:c r="J1651" s="23" t="str">
        <x:v>total_b</x:v>
      </x:c>
      <x:c r="K1651" s="23" t="str">
        <x:v>score_date</x:v>
      </x:c>
      <x:c r="L1651" s="81" t="n">
        <x:v>355</x:v>
      </x:c>
      <x:c r="M1651" s="81" t="n">
        <x:v>620.6773173970909</x:v>
      </x:c>
      <x:c r="N1651" s="81" t="n">
        <x:v>0.24263752136320585</x:v>
      </x:c>
      <x:c r="O1651" s="23" t="n">
        <x:v>18</x:v>
      </x:c>
      <x:c r="P1651" s="23" t="n">
        <x:v>6</x:v>
      </x:c>
      <x:c r="Q1651" s="78" t="n">
        <x:v>45877</x:v>
      </x:c>
      <x:c r="R1651" s="23" t="str">
        <x:v>True</x:v>
      </x:c>
      <x:c r="S1651" s="23" t="str">
        <x:v>True</x:v>
      </x:c>
      <x:c r="T1651" s="23" t="str">
        <x:v>False</x:v>
      </x:c>
    </x:row>
    <x:row r="1652">
      <x:c r="A1652" s="23" t="str">
        <x:v>active_label_common_panel</x:v>
      </x:c>
      <x:c r="B1652" s="23" t="n">
        <x:v>14</x:v>
      </x:c>
      <x:c r="C1652" s="23" t="str">
        <x:v>checkpoint:epoch:glm-4-5</x:v>
      </x:c>
      <x:c r="D1652" s="23" t="str">
        <x:v>GLM-4.5</x:v>
      </x:c>
      <x:c r="E1652" s="23" t="str">
        <x:v>zai</x:v>
      </x:c>
      <x:c r="F1652" s="78" t="n">
        <x:v>45874</x:v>
      </x:c>
      <x:c r="G1652" s="78" t="n">
        <x:v>45880</x:v>
      </x:c>
      <x:c r="H1652" s="81" t="n">
        <x:v>0.2</x:v>
      </x:c>
      <x:c r="I1652" s="81" t="n">
        <x:v>1.14891252931</x:v>
      </x:c>
      <x:c r="J1652" s="23" t="str">
        <x:v>total_b</x:v>
      </x:c>
      <x:c r="K1652" s="23" t="str">
        <x:v>score_date_historical_price</x:v>
      </x:c>
      <x:c r="L1652" s="81" t="n">
        <x:v>355</x:v>
      </x:c>
      <x:c r="M1652" s="81" t="n">
        <x:v>333.38242530253495</x:v>
      </x:c>
      <x:c r="N1652" s="81" t="n">
        <x:v>-0.0272856513702696</x:v>
      </x:c>
      <x:c r="O1652" s="23" t="n">
        <x:v>18</x:v>
      </x:c>
      <x:c r="P1652" s="23" t="n">
        <x:v>6</x:v>
      </x:c>
      <x:c r="Q1652" s="78" t="n">
        <x:v>45877</x:v>
      </x:c>
      <x:c r="R1652" s="23" t="str">
        <x:v>True</x:v>
      </x:c>
      <x:c r="S1652" s="23" t="str">
        <x:v>True</x:v>
      </x:c>
      <x:c r="T1652" s="23" t="str">
        <x:v>False</x:v>
      </x:c>
    </x:row>
    <x:row r="1653">
      <x:c r="A1653" s="23" t="str">
        <x:v>active_label_common_panel</x:v>
      </x:c>
      <x:c r="B1653" s="23" t="n">
        <x:v>14</x:v>
      </x:c>
      <x:c r="C1653" s="23" t="str">
        <x:v>checkpoint:epoch:glm-4-5</x:v>
      </x:c>
      <x:c r="D1653" s="23" t="str">
        <x:v>GLM-4.5</x:v>
      </x:c>
      <x:c r="E1653" s="23" t="str">
        <x:v>zai</x:v>
      </x:c>
      <x:c r="F1653" s="78" t="n">
        <x:v>45874</x:v>
      </x:c>
      <x:c r="G1653" s="78" t="n">
        <x:v>45880</x:v>
      </x:c>
      <x:c r="H1653" s="81" t="n">
        <x:v>0.2</x:v>
      </x:c>
      <x:c r="I1653" s="81" t="n">
        <x:v>1.14891252931</x:v>
      </x:c>
      <x:c r="J1653" s="23" t="str">
        <x:v>total_b</x:v>
      </x:c>
      <x:c r="K1653" s="23" t="str">
        <x:v>score_date_current_price_nonprospective</x:v>
      </x:c>
      <x:c r="L1653" s="81" t="n">
        <x:v>355</x:v>
      </x:c>
      <x:c r="M1653" s="81" t="n">
        <x:v>640.3171316137115</x:v>
      </x:c>
      <x:c r="N1653" s="81" t="n">
        <x:v>0.25616676842512487</x:v>
      </x:c>
      <x:c r="O1653" s="23" t="n">
        <x:v>18</x:v>
      </x:c>
      <x:c r="P1653" s="23" t="n">
        <x:v>6</x:v>
      </x:c>
      <x:c r="Q1653" s="78" t="n">
        <x:v>45877</x:v>
      </x:c>
      <x:c r="R1653" s="23" t="str">
        <x:v>True</x:v>
      </x:c>
      <x:c r="S1653" s="23" t="str">
        <x:v>True</x:v>
      </x:c>
      <x:c r="T1653" s="23" t="str">
        <x:v>True</x:v>
      </x:c>
    </x:row>
    <x:row r="1654">
      <x:c r="A1654" s="23" t="str">
        <x:v>active_label_common_panel</x:v>
      </x:c>
      <x:c r="B1654" s="23" t="n">
        <x:v>14</x:v>
      </x:c>
      <x:c r="C1654" s="23" t="str">
        <x:v>checkpoint:epoch:glm-4-5-air</x:v>
      </x:c>
      <x:c r="D1654" s="23" t="str">
        <x:v>GLM-4.5-Air</x:v>
      </x:c>
      <x:c r="E1654" s="23" t="str">
        <x:v>zai</x:v>
      </x:c>
      <x:c r="F1654" s="78" t="n">
        <x:v>45874</x:v>
      </x:c>
      <x:c r="G1654" s="78" t="n">
        <x:v>45880</x:v>
      </x:c>
      <x:c r="H1654" s="81" t="n">
        <x:v>0.469041575982343</x:v>
      </x:c>
      <x:c r="I1654" s="81" t="n">
        <x:v>0.346987031458</x:v>
      </x:c>
      <x:c r="J1654" s="23" t="str">
        <x:v>active_b</x:v>
      </x:c>
      <x:c r="K1654" s="23" t="str">
        <x:v>date_historical_price</x:v>
      </x:c>
      <x:c r="L1654" s="81" t="n">
        <x:v>12</x:v>
      </x:c>
      <x:c r="M1654" s="81" t="n">
        <x:v>30.619521518564095</x:v>
      </x:c>
      <x:c r="N1654" s="81" t="n">
        <x:v>0.4068171537871541</x:v>
      </x:c>
      <x:c r="O1654" s="23" t="n">
        <x:v>18</x:v>
      </x:c>
      <x:c r="P1654" s="23" t="n">
        <x:v>6</x:v>
      </x:c>
      <x:c r="Q1654" s="78" t="n">
        <x:v>45877</x:v>
      </x:c>
      <x:c r="R1654" s="23" t="str">
        <x:v>True</x:v>
      </x:c>
      <x:c r="S1654" s="23" t="str">
        <x:v>True</x:v>
      </x:c>
      <x:c r="T1654" s="23" t="str">
        <x:v>False</x:v>
      </x:c>
    </x:row>
    <x:row r="1655">
      <x:c r="A1655" s="23" t="str">
        <x:v>active_label_common_panel</x:v>
      </x:c>
      <x:c r="B1655" s="23" t="n">
        <x:v>14</x:v>
      </x:c>
      <x:c r="C1655" s="23" t="str">
        <x:v>checkpoint:epoch:glm-4-5-air</x:v>
      </x:c>
      <x:c r="D1655" s="23" t="str">
        <x:v>GLM-4.5-Air</x:v>
      </x:c>
      <x:c r="E1655" s="23" t="str">
        <x:v>zai</x:v>
      </x:c>
      <x:c r="F1655" s="78" t="n">
        <x:v>45874</x:v>
      </x:c>
      <x:c r="G1655" s="78" t="n">
        <x:v>45880</x:v>
      </x:c>
      <x:c r="H1655" s="81" t="n">
        <x:v>0.469041575982343</x:v>
      </x:c>
      <x:c r="I1655" s="81" t="n">
        <x:v>0.346987031458</x:v>
      </x:c>
      <x:c r="J1655" s="23" t="str">
        <x:v>active_b</x:v>
      </x:c>
      <x:c r="K1655" s="23" t="str">
        <x:v>score_date</x:v>
      </x:c>
      <x:c r="L1655" s="81" t="n">
        <x:v>12</x:v>
      </x:c>
      <x:c r="M1655" s="81" t="n">
        <x:v>23.684621789454376</x:v>
      </x:c>
      <x:c r="N1655" s="81" t="n">
        <x:v>0.295285207991465</x:v>
      </x:c>
      <x:c r="O1655" s="23" t="n">
        <x:v>18</x:v>
      </x:c>
      <x:c r="P1655" s="23" t="n">
        <x:v>6</x:v>
      </x:c>
      <x:c r="Q1655" s="78" t="n">
        <x:v>45877</x:v>
      </x:c>
      <x:c r="R1655" s="23" t="str">
        <x:v>True</x:v>
      </x:c>
      <x:c r="S1655" s="23" t="str">
        <x:v>True</x:v>
      </x:c>
      <x:c r="T1655" s="23" t="str">
        <x:v>False</x:v>
      </x:c>
    </x:row>
    <x:row r="1656">
      <x:c r="A1656" s="23" t="str">
        <x:v>active_label_common_panel</x:v>
      </x:c>
      <x:c r="B1656" s="23" t="n">
        <x:v>14</x:v>
      </x:c>
      <x:c r="C1656" s="23" t="str">
        <x:v>checkpoint:epoch:glm-4-5-air</x:v>
      </x:c>
      <x:c r="D1656" s="23" t="str">
        <x:v>GLM-4.5-Air</x:v>
      </x:c>
      <x:c r="E1656" s="23" t="str">
        <x:v>zai</x:v>
      </x:c>
      <x:c r="F1656" s="78" t="n">
        <x:v>45874</x:v>
      </x:c>
      <x:c r="G1656" s="78" t="n">
        <x:v>45880</x:v>
      </x:c>
      <x:c r="H1656" s="81" t="n">
        <x:v>0.469041575982343</x:v>
      </x:c>
      <x:c r="I1656" s="81" t="n">
        <x:v>0.346987031458</x:v>
      </x:c>
      <x:c r="J1656" s="23" t="str">
        <x:v>active_b</x:v>
      </x:c>
      <x:c r="K1656" s="23" t="str">
        <x:v>score_date_historical_price</x:v>
      </x:c>
      <x:c r="L1656" s="81" t="n">
        <x:v>12</x:v>
      </x:c>
      <x:c r="M1656" s="81" t="n">
        <x:v>27.204913183646834</x:v>
      </x:c>
      <x:c r="N1656" s="81" t="n">
        <x:v>0.35546609827541303</x:v>
      </x:c>
      <x:c r="O1656" s="23" t="n">
        <x:v>18</x:v>
      </x:c>
      <x:c r="P1656" s="23" t="n">
        <x:v>6</x:v>
      </x:c>
      <x:c r="Q1656" s="78" t="n">
        <x:v>45877</x:v>
      </x:c>
      <x:c r="R1656" s="23" t="str">
        <x:v>True</x:v>
      </x:c>
      <x:c r="S1656" s="23" t="str">
        <x:v>True</x:v>
      </x:c>
      <x:c r="T1656" s="23" t="str">
        <x:v>False</x:v>
      </x:c>
    </x:row>
    <x:row r="1657">
      <x:c r="A1657" s="23" t="str">
        <x:v>active_label_common_panel</x:v>
      </x:c>
      <x:c r="B1657" s="23" t="n">
        <x:v>14</x:v>
      </x:c>
      <x:c r="C1657" s="23" t="str">
        <x:v>checkpoint:epoch:glm-4-5-air</x:v>
      </x:c>
      <x:c r="D1657" s="23" t="str">
        <x:v>GLM-4.5-Air</x:v>
      </x:c>
      <x:c r="E1657" s="23" t="str">
        <x:v>zai</x:v>
      </x:c>
      <x:c r="F1657" s="78" t="n">
        <x:v>45874</x:v>
      </x:c>
      <x:c r="G1657" s="78" t="n">
        <x:v>45880</x:v>
      </x:c>
      <x:c r="H1657" s="81" t="n">
        <x:v>0.469041575982343</x:v>
      </x:c>
      <x:c r="I1657" s="81" t="n">
        <x:v>0.346987031458</x:v>
      </x:c>
      <x:c r="J1657" s="23" t="str">
        <x:v>active_b</x:v>
      </x:c>
      <x:c r="K1657" s="23" t="str">
        <x:v>score_date_current_price_nonprospective</x:v>
      </x:c>
      <x:c r="L1657" s="81" t="n">
        <x:v>12</x:v>
      </x:c>
      <x:c r="M1657" s="81" t="n">
        <x:v>24.050284699852533</x:v>
      </x:c>
      <x:c r="N1657" s="81" t="n">
        <x:v>0.3019389757367839</x:v>
      </x:c>
      <x:c r="O1657" s="23" t="n">
        <x:v>18</x:v>
      </x:c>
      <x:c r="P1657" s="23" t="n">
        <x:v>6</x:v>
      </x:c>
      <x:c r="Q1657" s="78" t="n">
        <x:v>45877</x:v>
      </x:c>
      <x:c r="R1657" s="23" t="str">
        <x:v>True</x:v>
      </x:c>
      <x:c r="S1657" s="23" t="str">
        <x:v>True</x:v>
      </x:c>
      <x:c r="T1657" s="23" t="str">
        <x:v>True</x:v>
      </x:c>
    </x:row>
    <x:row r="1658">
      <x:c r="A1658" s="23" t="str">
        <x:v>active_label_common_panel</x:v>
      </x:c>
      <x:c r="B1658" s="23" t="n">
        <x:v>14</x:v>
      </x:c>
      <x:c r="C1658" s="23" t="str">
        <x:v>checkpoint:epoch:glm-4-5-air</x:v>
      </x:c>
      <x:c r="D1658" s="23" t="str">
        <x:v>GLM-4.5-Air</x:v>
      </x:c>
      <x:c r="E1658" s="23" t="str">
        <x:v>zai</x:v>
      </x:c>
      <x:c r="F1658" s="78" t="n">
        <x:v>45874</x:v>
      </x:c>
      <x:c r="G1658" s="78" t="n">
        <x:v>45880</x:v>
      </x:c>
      <x:c r="H1658" s="81" t="n">
        <x:v>0.469041575982343</x:v>
      </x:c>
      <x:c r="I1658" s="81" t="n">
        <x:v>0.346987031458</x:v>
      </x:c>
      <x:c r="J1658" s="23" t="str">
        <x:v>total_b</x:v>
      </x:c>
      <x:c r="K1658" s="23" t="str">
        <x:v>date_historical_price</x:v>
      </x:c>
      <x:c r="L1658" s="81" t="n">
        <x:v>106</x:v>
      </x:c>
      <x:c r="M1658" s="81" t="n">
        <x:v>811.1573971640137</x:v>
      </x:c>
      <x:c r="N1658" s="81" t="n">
        <x:v>0.8837992677224558</x:v>
      </x:c>
      <x:c r="O1658" s="23" t="n">
        <x:v>18</x:v>
      </x:c>
      <x:c r="P1658" s="23" t="n">
        <x:v>6</x:v>
      </x:c>
      <x:c r="Q1658" s="78" t="n">
        <x:v>45877</x:v>
      </x:c>
      <x:c r="R1658" s="23" t="str">
        <x:v>True</x:v>
      </x:c>
      <x:c r="S1658" s="23" t="str">
        <x:v>True</x:v>
      </x:c>
      <x:c r="T1658" s="23" t="str">
        <x:v>False</x:v>
      </x:c>
    </x:row>
    <x:row r="1659">
      <x:c r="A1659" s="23" t="str">
        <x:v>active_label_common_panel</x:v>
      </x:c>
      <x:c r="B1659" s="23" t="n">
        <x:v>14</x:v>
      </x:c>
      <x:c r="C1659" s="23" t="str">
        <x:v>checkpoint:epoch:glm-4-5-air</x:v>
      </x:c>
      <x:c r="D1659" s="23" t="str">
        <x:v>GLM-4.5-Air</x:v>
      </x:c>
      <x:c r="E1659" s="23" t="str">
        <x:v>zai</x:v>
      </x:c>
      <x:c r="F1659" s="78" t="n">
        <x:v>45874</x:v>
      </x:c>
      <x:c r="G1659" s="78" t="n">
        <x:v>45880</x:v>
      </x:c>
      <x:c r="H1659" s="81" t="n">
        <x:v>0.469041575982343</x:v>
      </x:c>
      <x:c r="I1659" s="81" t="n">
        <x:v>0.346987031458</x:v>
      </x:c>
      <x:c r="J1659" s="23" t="str">
        <x:v>total_b</x:v>
      </x:c>
      <x:c r="K1659" s="23" t="str">
        <x:v>score_date</x:v>
      </x:c>
      <x:c r="L1659" s="81" t="n">
        <x:v>106</x:v>
      </x:c>
      <x:c r="M1659" s="81" t="n">
        <x:v>211.56543680910426</x:v>
      </x:c>
      <x:c r="N1659" s="81" t="n">
        <x:v>0.3001388537262214</x:v>
      </x:c>
      <x:c r="O1659" s="23" t="n">
        <x:v>18</x:v>
      </x:c>
      <x:c r="P1659" s="23" t="n">
        <x:v>6</x:v>
      </x:c>
      <x:c r="Q1659" s="78" t="n">
        <x:v>45877</x:v>
      </x:c>
      <x:c r="R1659" s="23" t="str">
        <x:v>True</x:v>
      </x:c>
      <x:c r="S1659" s="23" t="str">
        <x:v>True</x:v>
      </x:c>
      <x:c r="T1659" s="23" t="str">
        <x:v>False</x:v>
      </x:c>
    </x:row>
    <x:row r="1660">
      <x:c r="A1660" s="23" t="str">
        <x:v>active_label_common_panel</x:v>
      </x:c>
      <x:c r="B1660" s="23" t="n">
        <x:v>14</x:v>
      </x:c>
      <x:c r="C1660" s="23" t="str">
        <x:v>checkpoint:epoch:glm-4-5-air</x:v>
      </x:c>
      <x:c r="D1660" s="23" t="str">
        <x:v>GLM-4.5-Air</x:v>
      </x:c>
      <x:c r="E1660" s="23" t="str">
        <x:v>zai</x:v>
      </x:c>
      <x:c r="F1660" s="78" t="n">
        <x:v>45874</x:v>
      </x:c>
      <x:c r="G1660" s="78" t="n">
        <x:v>45880</x:v>
      </x:c>
      <x:c r="H1660" s="81" t="n">
        <x:v>0.469041575982343</x:v>
      </x:c>
      <x:c r="I1660" s="81" t="n">
        <x:v>0.346987031458</x:v>
      </x:c>
      <x:c r="J1660" s="23" t="str">
        <x:v>total_b</x:v>
      </x:c>
      <x:c r="K1660" s="23" t="str">
        <x:v>score_date_historical_price</x:v>
      </x:c>
      <x:c r="L1660" s="81" t="n">
        <x:v>106</x:v>
      </x:c>
      <x:c r="M1660" s="81" t="n">
        <x:v>470.3112726778378</x:v>
      </x:c>
      <x:c r="N1660" s="81" t="n">
        <x:v>0.6470795230137562</x:v>
      </x:c>
      <x:c r="O1660" s="23" t="n">
        <x:v>18</x:v>
      </x:c>
      <x:c r="P1660" s="23" t="n">
        <x:v>6</x:v>
      </x:c>
      <x:c r="Q1660" s="78" t="n">
        <x:v>45877</x:v>
      </x:c>
      <x:c r="R1660" s="23" t="str">
        <x:v>True</x:v>
      </x:c>
      <x:c r="S1660" s="23" t="str">
        <x:v>True</x:v>
      </x:c>
      <x:c r="T1660" s="23" t="str">
        <x:v>False</x:v>
      </x:c>
    </x:row>
    <x:row r="1661">
      <x:c r="A1661" s="23" t="str">
        <x:v>active_label_common_panel</x:v>
      </x:c>
      <x:c r="B1661" s="23" t="n">
        <x:v>14</x:v>
      </x:c>
      <x:c r="C1661" s="23" t="str">
        <x:v>checkpoint:epoch:glm-4-5-air</x:v>
      </x:c>
      <x:c r="D1661" s="23" t="str">
        <x:v>GLM-4.5-Air</x:v>
      </x:c>
      <x:c r="E1661" s="23" t="str">
        <x:v>zai</x:v>
      </x:c>
      <x:c r="F1661" s="78" t="n">
        <x:v>45874</x:v>
      </x:c>
      <x:c r="G1661" s="78" t="n">
        <x:v>45880</x:v>
      </x:c>
      <x:c r="H1661" s="81" t="n">
        <x:v>0.469041575982343</x:v>
      </x:c>
      <x:c r="I1661" s="81" t="n">
        <x:v>0.346987031458</x:v>
      </x:c>
      <x:c r="J1661" s="23" t="str">
        <x:v>total_b</x:v>
      </x:c>
      <x:c r="K1661" s="23" t="str">
        <x:v>score_date_current_price_nonprospective</x:v>
      </x:c>
      <x:c r="L1661" s="81" t="n">
        <x:v>106</x:v>
      </x:c>
      <x:c r="M1661" s="81" t="n">
        <x:v>198.81916445961483</x:v>
      </x:c>
      <x:c r="N1661" s="81" t="n">
        <x:v>0.2731523790717391</x:v>
      </x:c>
      <x:c r="O1661" s="23" t="n">
        <x:v>18</x:v>
      </x:c>
      <x:c r="P1661" s="23" t="n">
        <x:v>6</x:v>
      </x:c>
      <x:c r="Q1661" s="78" t="n">
        <x:v>45877</x:v>
      </x:c>
      <x:c r="R1661" s="23" t="str">
        <x:v>True</x:v>
      </x:c>
      <x:c r="S1661" s="23" t="str">
        <x:v>True</x:v>
      </x:c>
      <x:c r="T1661" s="23" t="str">
        <x:v>True</x:v>
      </x:c>
    </x:row>
    <x:row r="1662">
      <x:c r="A1662" s="23" t="str">
        <x:v>active_label_common_panel</x:v>
      </x:c>
      <x:c r="B1662" s="23" t="n">
        <x:v>14</x:v>
      </x:c>
      <x:c r="C1662" s="23" t="str">
        <x:v>checkpoint:openai:gpt-oss-120b</x:v>
      </x:c>
      <x:c r="D1662" s="23" t="str">
        <x:v>gpt-oss-120b</x:v>
      </x:c>
      <x:c r="E1662" s="23" t="str">
        <x:v>openai</x:v>
      </x:c>
      <x:c r="F1662" s="78" t="n">
        <x:v>45874</x:v>
      </x:c>
      <x:c r="G1662" s="78" t="n">
        <x:v>45888</x:v>
      </x:c>
      <x:c r="H1662" s="81" t="n">
        <x:v>0.1451614956591451</x:v>
      </x:c>
      <x:c r="I1662" s="81" t="n">
        <x:v>0.3</x:v>
      </x:c>
      <x:c r="J1662" s="23" t="str">
        <x:v>active_b</x:v>
      </x:c>
      <x:c r="K1662" s="23" t="str">
        <x:v>date_historical_price</x:v>
      </x:c>
      <x:c r="L1662" s="81" t="n">
        <x:v>5.1</x:v>
      </x:c>
      <x:c r="M1662" s="81" t="n">
        <x:v>20.097925016215488</x:v>
      </x:c>
      <x:c r="N1662" s="81" t="n">
        <x:v>0.5955810454755236</x:v>
      </x:c>
      <x:c r="O1662" s="23" t="n">
        <x:v>20</x:v>
      </x:c>
      <x:c r="P1662" s="23" t="n">
        <x:v>7</x:v>
      </x:c>
      <x:c r="Q1662" s="78" t="n">
        <x:v>45880</x:v>
      </x:c>
      <x:c r="R1662" s="23" t="str">
        <x:v>True</x:v>
      </x:c>
      <x:c r="S1662" s="23" t="str">
        <x:v>True</x:v>
      </x:c>
      <x:c r="T1662" s="23" t="str">
        <x:v>False</x:v>
      </x:c>
    </x:row>
    <x:row r="1663">
      <x:c r="A1663" s="23" t="str">
        <x:v>active_label_common_panel</x:v>
      </x:c>
      <x:c r="B1663" s="23" t="n">
        <x:v>14</x:v>
      </x:c>
      <x:c r="C1663" s="23" t="str">
        <x:v>checkpoint:openai:gpt-oss-120b</x:v>
      </x:c>
      <x:c r="D1663" s="23" t="str">
        <x:v>gpt-oss-120b</x:v>
      </x:c>
      <x:c r="E1663" s="23" t="str">
        <x:v>openai</x:v>
      </x:c>
      <x:c r="F1663" s="78" t="n">
        <x:v>45874</x:v>
      </x:c>
      <x:c r="G1663" s="78" t="n">
        <x:v>45888</x:v>
      </x:c>
      <x:c r="H1663" s="81" t="n">
        <x:v>0.1451614956591451</x:v>
      </x:c>
      <x:c r="I1663" s="81" t="n">
        <x:v>0.3</x:v>
      </x:c>
      <x:c r="J1663" s="23" t="str">
        <x:v>active_b</x:v>
      </x:c>
      <x:c r="K1663" s="23" t="str">
        <x:v>score_date</x:v>
      </x:c>
      <x:c r="L1663" s="81" t="n">
        <x:v>5.1</x:v>
      </x:c>
      <x:c r="M1663" s="81" t="n">
        <x:v>36.89093361495347</x:v>
      </x:c>
      <x:c r="N1663" s="81" t="n">
        <x:v>0.8593494701478924</x:v>
      </x:c>
      <x:c r="O1663" s="23" t="n">
        <x:v>20</x:v>
      </x:c>
      <x:c r="P1663" s="23" t="n">
        <x:v>7</x:v>
      </x:c>
      <x:c r="Q1663" s="78" t="n">
        <x:v>45880</x:v>
      </x:c>
      <x:c r="R1663" s="23" t="str">
        <x:v>True</x:v>
      </x:c>
      <x:c r="S1663" s="23" t="str">
        <x:v>True</x:v>
      </x:c>
      <x:c r="T1663" s="23" t="str">
        <x:v>False</x:v>
      </x:c>
    </x:row>
    <x:row r="1664">
      <x:c r="A1664" s="23" t="str">
        <x:v>active_label_common_panel</x:v>
      </x:c>
      <x:c r="B1664" s="23" t="n">
        <x:v>14</x:v>
      </x:c>
      <x:c r="C1664" s="23" t="str">
        <x:v>checkpoint:openai:gpt-oss-120b</x:v>
      </x:c>
      <x:c r="D1664" s="23" t="str">
        <x:v>gpt-oss-120b</x:v>
      </x:c>
      <x:c r="E1664" s="23" t="str">
        <x:v>openai</x:v>
      </x:c>
      <x:c r="F1664" s="78" t="n">
        <x:v>45874</x:v>
      </x:c>
      <x:c r="G1664" s="78" t="n">
        <x:v>45888</x:v>
      </x:c>
      <x:c r="H1664" s="81" t="n">
        <x:v>0.1451614956591451</x:v>
      </x:c>
      <x:c r="I1664" s="81" t="n">
        <x:v>0.3</x:v>
      </x:c>
      <x:c r="J1664" s="23" t="str">
        <x:v>active_b</x:v>
      </x:c>
      <x:c r="K1664" s="23" t="str">
        <x:v>score_date_historical_price</x:v>
      </x:c>
      <x:c r="L1664" s="81" t="n">
        <x:v>5.1</x:v>
      </x:c>
      <x:c r="M1664" s="81" t="n">
        <x:v>45.82146111059581</x:v>
      </x:c>
      <x:c r="N1664" s="81" t="n">
        <x:v>0.9534987573401675</x:v>
      </x:c>
      <x:c r="O1664" s="23" t="n">
        <x:v>20</x:v>
      </x:c>
      <x:c r="P1664" s="23" t="n">
        <x:v>7</x:v>
      </x:c>
      <x:c r="Q1664" s="78" t="n">
        <x:v>45880</x:v>
      </x:c>
      <x:c r="R1664" s="23" t="str">
        <x:v>True</x:v>
      </x:c>
      <x:c r="S1664" s="23" t="str">
        <x:v>True</x:v>
      </x:c>
      <x:c r="T1664" s="23" t="str">
        <x:v>False</x:v>
      </x:c>
    </x:row>
    <x:row r="1665">
      <x:c r="A1665" s="23" t="str">
        <x:v>active_label_common_panel</x:v>
      </x:c>
      <x:c r="B1665" s="23" t="n">
        <x:v>14</x:v>
      </x:c>
      <x:c r="C1665" s="23" t="str">
        <x:v>checkpoint:openai:gpt-oss-120b</x:v>
      </x:c>
      <x:c r="D1665" s="23" t="str">
        <x:v>gpt-oss-120b</x:v>
      </x:c>
      <x:c r="E1665" s="23" t="str">
        <x:v>openai</x:v>
      </x:c>
      <x:c r="F1665" s="78" t="n">
        <x:v>45874</x:v>
      </x:c>
      <x:c r="G1665" s="78" t="n">
        <x:v>45888</x:v>
      </x:c>
      <x:c r="H1665" s="81" t="n">
        <x:v>0.1451614956591451</x:v>
      </x:c>
      <x:c r="I1665" s="81" t="n">
        <x:v>0.3</x:v>
      </x:c>
      <x:c r="J1665" s="23" t="str">
        <x:v>active_b</x:v>
      </x:c>
      <x:c r="K1665" s="23" t="str">
        <x:v>score_date_current_price_nonprospective</x:v>
      </x:c>
      <x:c r="L1665" s="81" t="n">
        <x:v>5.1</x:v>
      </x:c>
      <x:c r="M1665" s="81" t="n">
        <x:v>31.90595148291963</x:v>
      </x:c>
      <x:c r="N1665" s="81" t="n">
        <x:v>0.7963015243608683</x:v>
      </x:c>
      <x:c r="O1665" s="23" t="n">
        <x:v>20</x:v>
      </x:c>
      <x:c r="P1665" s="23" t="n">
        <x:v>7</x:v>
      </x:c>
      <x:c r="Q1665" s="78" t="n">
        <x:v>45880</x:v>
      </x:c>
      <x:c r="R1665" s="23" t="str">
        <x:v>True</x:v>
      </x:c>
      <x:c r="S1665" s="23" t="str">
        <x:v>True</x:v>
      </x:c>
      <x:c r="T1665" s="23" t="str">
        <x:v>True</x:v>
      </x:c>
    </x:row>
    <x:row r="1666">
      <x:c r="A1666" s="23" t="str">
        <x:v>active_label_common_panel</x:v>
      </x:c>
      <x:c r="B1666" s="23" t="n">
        <x:v>14</x:v>
      </x:c>
      <x:c r="C1666" s="23" t="str">
        <x:v>checkpoint:openai:gpt-oss-120b</x:v>
      </x:c>
      <x:c r="D1666" s="23" t="str">
        <x:v>gpt-oss-120b</x:v>
      </x:c>
      <x:c r="E1666" s="23" t="str">
        <x:v>openai</x:v>
      </x:c>
      <x:c r="F1666" s="78" t="n">
        <x:v>45874</x:v>
      </x:c>
      <x:c r="G1666" s="78" t="n">
        <x:v>45888</x:v>
      </x:c>
      <x:c r="H1666" s="81" t="n">
        <x:v>0.1451614956591451</x:v>
      </x:c>
      <x:c r="I1666" s="81" t="n">
        <x:v>0.3</x:v>
      </x:c>
      <x:c r="J1666" s="23" t="str">
        <x:v>total_b</x:v>
      </x:c>
      <x:c r="K1666" s="23" t="str">
        <x:v>date_historical_price</x:v>
      </x:c>
      <x:c r="L1666" s="81" t="n">
        <x:v>116.83</x:v>
      </x:c>
      <x:c r="M1666" s="81" t="n">
        <x:v>108.36621373501923</x:v>
      </x:c>
      <x:c r="N1666" s="81" t="n">
        <x:v>-0.032660477107376795</x:v>
      </x:c>
      <x:c r="O1666" s="23" t="n">
        <x:v>20</x:v>
      </x:c>
      <x:c r="P1666" s="23" t="n">
        <x:v>7</x:v>
      </x:c>
      <x:c r="Q1666" s="78" t="n">
        <x:v>45880</x:v>
      </x:c>
      <x:c r="R1666" s="23" t="str">
        <x:v>True</x:v>
      </x:c>
      <x:c r="S1666" s="23" t="str">
        <x:v>True</x:v>
      </x:c>
      <x:c r="T1666" s="23" t="str">
        <x:v>False</x:v>
      </x:c>
    </x:row>
    <x:row r="1667">
      <x:c r="A1667" s="23" t="str">
        <x:v>active_label_common_panel</x:v>
      </x:c>
      <x:c r="B1667" s="23" t="n">
        <x:v>14</x:v>
      </x:c>
      <x:c r="C1667" s="23" t="str">
        <x:v>checkpoint:openai:gpt-oss-120b</x:v>
      </x:c>
      <x:c r="D1667" s="23" t="str">
        <x:v>gpt-oss-120b</x:v>
      </x:c>
      <x:c r="E1667" s="23" t="str">
        <x:v>openai</x:v>
      </x:c>
      <x:c r="F1667" s="78" t="n">
        <x:v>45874</x:v>
      </x:c>
      <x:c r="G1667" s="78" t="n">
        <x:v>45888</x:v>
      </x:c>
      <x:c r="H1667" s="81" t="n">
        <x:v>0.1451614956591451</x:v>
      </x:c>
      <x:c r="I1667" s="81" t="n">
        <x:v>0.3</x:v>
      </x:c>
      <x:c r="J1667" s="23" t="str">
        <x:v>total_b</x:v>
      </x:c>
      <x:c r="K1667" s="23" t="str">
        <x:v>score_date</x:v>
      </x:c>
      <x:c r="L1667" s="81" t="n">
        <x:v>116.83</x:v>
      </x:c>
      <x:c r="M1667" s="81" t="n">
        <x:v>2462.5549774757815</x:v>
      </x:c>
      <x:c r="N1667" s="81" t="n">
        <x:v>1.3238315583737432</x:v>
      </x:c>
      <x:c r="O1667" s="23" t="n">
        <x:v>20</x:v>
      </x:c>
      <x:c r="P1667" s="23" t="n">
        <x:v>7</x:v>
      </x:c>
      <x:c r="Q1667" s="78" t="n">
        <x:v>45880</x:v>
      </x:c>
      <x:c r="R1667" s="23" t="str">
        <x:v>True</x:v>
      </x:c>
      <x:c r="S1667" s="23" t="str">
        <x:v>True</x:v>
      </x:c>
      <x:c r="T1667" s="23" t="str">
        <x:v>False</x:v>
      </x:c>
    </x:row>
    <x:row r="1668">
      <x:c r="A1668" s="23" t="str">
        <x:v>active_label_common_panel</x:v>
      </x:c>
      <x:c r="B1668" s="23" t="n">
        <x:v>14</x:v>
      </x:c>
      <x:c r="C1668" s="23" t="str">
        <x:v>checkpoint:openai:gpt-oss-120b</x:v>
      </x:c>
      <x:c r="D1668" s="23" t="str">
        <x:v>gpt-oss-120b</x:v>
      </x:c>
      <x:c r="E1668" s="23" t="str">
        <x:v>openai</x:v>
      </x:c>
      <x:c r="F1668" s="78" t="n">
        <x:v>45874</x:v>
      </x:c>
      <x:c r="G1668" s="78" t="n">
        <x:v>45888</x:v>
      </x:c>
      <x:c r="H1668" s="81" t="n">
        <x:v>0.1451614956591451</x:v>
      </x:c>
      <x:c r="I1668" s="81" t="n">
        <x:v>0.3</x:v>
      </x:c>
      <x:c r="J1668" s="23" t="str">
        <x:v>total_b</x:v>
      </x:c>
      <x:c r="K1668" s="23" t="str">
        <x:v>score_date_historical_price</x:v>
      </x:c>
      <x:c r="L1668" s="81" t="n">
        <x:v>116.83</x:v>
      </x:c>
      <x:c r="M1668" s="81" t="n">
        <x:v>930.3770884476738</x:v>
      </x:c>
      <x:c r="N1668" s="81" t="n">
        <x:v>0.9011046301824502</x:v>
      </x:c>
      <x:c r="O1668" s="23" t="n">
        <x:v>20</x:v>
      </x:c>
      <x:c r="P1668" s="23" t="n">
        <x:v>7</x:v>
      </x:c>
      <x:c r="Q1668" s="78" t="n">
        <x:v>45880</x:v>
      </x:c>
      <x:c r="R1668" s="23" t="str">
        <x:v>True</x:v>
      </x:c>
      <x:c r="S1668" s="23" t="str">
        <x:v>True</x:v>
      </x:c>
      <x:c r="T1668" s="23" t="str">
        <x:v>False</x:v>
      </x:c>
    </x:row>
    <x:row r="1669">
      <x:c r="A1669" s="23" t="str">
        <x:v>active_label_common_panel</x:v>
      </x:c>
      <x:c r="B1669" s="23" t="n">
        <x:v>14</x:v>
      </x:c>
      <x:c r="C1669" s="23" t="str">
        <x:v>checkpoint:openai:gpt-oss-120b</x:v>
      </x:c>
      <x:c r="D1669" s="23" t="str">
        <x:v>gpt-oss-120b</x:v>
      </x:c>
      <x:c r="E1669" s="23" t="str">
        <x:v>openai</x:v>
      </x:c>
      <x:c r="F1669" s="78" t="n">
        <x:v>45874</x:v>
      </x:c>
      <x:c r="G1669" s="78" t="n">
        <x:v>45888</x:v>
      </x:c>
      <x:c r="H1669" s="81" t="n">
        <x:v>0.1451614956591451</x:v>
      </x:c>
      <x:c r="I1669" s="81" t="n">
        <x:v>0.3</x:v>
      </x:c>
      <x:c r="J1669" s="23" t="str">
        <x:v>total_b</x:v>
      </x:c>
      <x:c r="K1669" s="23" t="str">
        <x:v>score_date_current_price_nonprospective</x:v>
      </x:c>
      <x:c r="L1669" s="81" t="n">
        <x:v>116.83</x:v>
      </x:c>
      <x:c r="M1669" s="81" t="n">
        <x:v>1578.9452417375019</x:v>
      </x:c>
      <x:c r="N1669" s="81" t="n">
        <x:v>1.1308126921218797</x:v>
      </x:c>
      <x:c r="O1669" s="23" t="n">
        <x:v>20</x:v>
      </x:c>
      <x:c r="P1669" s="23" t="n">
        <x:v>7</x:v>
      </x:c>
      <x:c r="Q1669" s="78" t="n">
        <x:v>45880</x:v>
      </x:c>
      <x:c r="R1669" s="23" t="str">
        <x:v>True</x:v>
      </x:c>
      <x:c r="S1669" s="23" t="str">
        <x:v>True</x:v>
      </x:c>
      <x:c r="T1669" s="23" t="str">
        <x:v>True</x:v>
      </x:c>
    </x:row>
    <x:row r="1670">
      <x:c r="A1670" s="23" t="str">
        <x:v>active_label_common_panel</x:v>
      </x:c>
      <x:c r="B1670" s="23" t="n">
        <x:v>14</x:v>
      </x:c>
      <x:c r="C1670" s="23" t="str">
        <x:v>checkpoint:epoch:gpt-oss-20b</x:v>
      </x:c>
      <x:c r="D1670" s="23" t="str">
        <x:v>gpt-oss-20b</x:v>
      </x:c>
      <x:c r="E1670" s="23" t="str">
        <x:v>openai</x:v>
      </x:c>
      <x:c r="F1670" s="78" t="n">
        <x:v>45874</x:v>
      </x:c>
      <x:c r="G1670" s="78" t="n">
        <x:v>45888</x:v>
      </x:c>
      <x:c r="H1670" s="81" t="n">
        <x:v>0.08</x:v>
      </x:c>
      <x:c r="I1670" s="81" t="n">
        <x:v>0.0924264068712</x:v>
      </x:c>
      <x:c r="J1670" s="23" t="str">
        <x:v>active_b</x:v>
      </x:c>
      <x:c r="K1670" s="23" t="str">
        <x:v>date_historical_price</x:v>
      </x:c>
      <x:c r="L1670" s="81" t="n">
        <x:v>3.6</x:v>
      </x:c>
      <x:c r="M1670" s="81" t="n">
        <x:v>17.268754411513854</x:v>
      </x:c>
      <x:c r="N1670" s="81" t="n">
        <x:v>0.6809585124391337</x:v>
      </x:c>
      <x:c r="O1670" s="23" t="n">
        <x:v>20</x:v>
      </x:c>
      <x:c r="P1670" s="23" t="n">
        <x:v>7</x:v>
      </x:c>
      <x:c r="Q1670" s="78" t="n">
        <x:v>45880</x:v>
      </x:c>
      <x:c r="R1670" s="23" t="str">
        <x:v>True</x:v>
      </x:c>
      <x:c r="S1670" s="23" t="str">
        <x:v>True</x:v>
      </x:c>
      <x:c r="T1670" s="23" t="str">
        <x:v>False</x:v>
      </x:c>
    </x:row>
    <x:row r="1671">
      <x:c r="A1671" s="23" t="str">
        <x:v>active_label_common_panel</x:v>
      </x:c>
      <x:c r="B1671" s="23" t="n">
        <x:v>14</x:v>
      </x:c>
      <x:c r="C1671" s="23" t="str">
        <x:v>checkpoint:epoch:gpt-oss-20b</x:v>
      </x:c>
      <x:c r="D1671" s="23" t="str">
        <x:v>gpt-oss-20b</x:v>
      </x:c>
      <x:c r="E1671" s="23" t="str">
        <x:v>openai</x:v>
      </x:c>
      <x:c r="F1671" s="78" t="n">
        <x:v>45874</x:v>
      </x:c>
      <x:c r="G1671" s="78" t="n">
        <x:v>45888</x:v>
      </x:c>
      <x:c r="H1671" s="81" t="n">
        <x:v>0.08</x:v>
      </x:c>
      <x:c r="I1671" s="81" t="n">
        <x:v>0.0924264068712</x:v>
      </x:c>
      <x:c r="J1671" s="23" t="str">
        <x:v>active_b</x:v>
      </x:c>
      <x:c r="K1671" s="23" t="str">
        <x:v>score_date</x:v>
      </x:c>
      <x:c r="L1671" s="81" t="n">
        <x:v>3.6</x:v>
      </x:c>
      <x:c r="M1671" s="81" t="n">
        <x:v>19.09222337906759</x:v>
      </x:c>
      <x:c r="N1671" s="81" t="n">
        <x:v>0.7245540062033125</x:v>
      </x:c>
      <x:c r="O1671" s="23" t="n">
        <x:v>20</x:v>
      </x:c>
      <x:c r="P1671" s="23" t="n">
        <x:v>7</x:v>
      </x:c>
      <x:c r="Q1671" s="78" t="n">
        <x:v>45880</x:v>
      </x:c>
      <x:c r="R1671" s="23" t="str">
        <x:v>True</x:v>
      </x:c>
      <x:c r="S1671" s="23" t="str">
        <x:v>True</x:v>
      </x:c>
      <x:c r="T1671" s="23" t="str">
        <x:v>False</x:v>
      </x:c>
    </x:row>
    <x:row r="1672">
      <x:c r="A1672" s="23" t="str">
        <x:v>active_label_common_panel</x:v>
      </x:c>
      <x:c r="B1672" s="23" t="n">
        <x:v>14</x:v>
      </x:c>
      <x:c r="C1672" s="23" t="str">
        <x:v>checkpoint:epoch:gpt-oss-20b</x:v>
      </x:c>
      <x:c r="D1672" s="23" t="str">
        <x:v>gpt-oss-20b</x:v>
      </x:c>
      <x:c r="E1672" s="23" t="str">
        <x:v>openai</x:v>
      </x:c>
      <x:c r="F1672" s="78" t="n">
        <x:v>45874</x:v>
      </x:c>
      <x:c r="G1672" s="78" t="n">
        <x:v>45888</x:v>
      </x:c>
      <x:c r="H1672" s="81" t="n">
        <x:v>0.08</x:v>
      </x:c>
      <x:c r="I1672" s="81" t="n">
        <x:v>0.0924264068712</x:v>
      </x:c>
      <x:c r="J1672" s="23" t="str">
        <x:v>active_b</x:v>
      </x:c>
      <x:c r="K1672" s="23" t="str">
        <x:v>score_date_historical_price</x:v>
      </x:c>
      <x:c r="L1672" s="81" t="n">
        <x:v>3.6</x:v>
      </x:c>
      <x:c r="M1672" s="81" t="n">
        <x:v>20.489480477176805</x:v>
      </x:c>
      <x:c r="N1672" s="81" t="n">
        <x:v>0.7552284459816017</x:v>
      </x:c>
      <x:c r="O1672" s="23" t="n">
        <x:v>20</x:v>
      </x:c>
      <x:c r="P1672" s="23" t="n">
        <x:v>7</x:v>
      </x:c>
      <x:c r="Q1672" s="78" t="n">
        <x:v>45880</x:v>
      </x:c>
      <x:c r="R1672" s="23" t="str">
        <x:v>True</x:v>
      </x:c>
      <x:c r="S1672" s="23" t="str">
        <x:v>True</x:v>
      </x:c>
      <x:c r="T1672" s="23" t="str">
        <x:v>False</x:v>
      </x:c>
    </x:row>
    <x:row r="1673">
      <x:c r="A1673" s="23" t="str">
        <x:v>active_label_common_panel</x:v>
      </x:c>
      <x:c r="B1673" s="23" t="n">
        <x:v>14</x:v>
      </x:c>
      <x:c r="C1673" s="23" t="str">
        <x:v>checkpoint:epoch:gpt-oss-20b</x:v>
      </x:c>
      <x:c r="D1673" s="23" t="str">
        <x:v>gpt-oss-20b</x:v>
      </x:c>
      <x:c r="E1673" s="23" t="str">
        <x:v>openai</x:v>
      </x:c>
      <x:c r="F1673" s="78" t="n">
        <x:v>45874</x:v>
      </x:c>
      <x:c r="G1673" s="78" t="n">
        <x:v>45888</x:v>
      </x:c>
      <x:c r="H1673" s="81" t="n">
        <x:v>0.08</x:v>
      </x:c>
      <x:c r="I1673" s="81" t="n">
        <x:v>0.0924264068712</x:v>
      </x:c>
      <x:c r="J1673" s="23" t="str">
        <x:v>active_b</x:v>
      </x:c>
      <x:c r="K1673" s="23" t="str">
        <x:v>score_date_current_price_nonprospective</x:v>
      </x:c>
      <x:c r="L1673" s="81" t="n">
        <x:v>3.6</x:v>
      </x:c>
      <x:c r="M1673" s="81" t="n">
        <x:v>17.472549066159722</x:v>
      </x:c>
      <x:c r="N1673" s="81" t="n">
        <x:v>0.6860537679597736</x:v>
      </x:c>
      <x:c r="O1673" s="23" t="n">
        <x:v>20</x:v>
      </x:c>
      <x:c r="P1673" s="23" t="n">
        <x:v>7</x:v>
      </x:c>
      <x:c r="Q1673" s="78" t="n">
        <x:v>45880</x:v>
      </x:c>
      <x:c r="R1673" s="23" t="str">
        <x:v>True</x:v>
      </x:c>
      <x:c r="S1673" s="23" t="str">
        <x:v>True</x:v>
      </x:c>
      <x:c r="T1673" s="23" t="str">
        <x:v>True</x:v>
      </x:c>
    </x:row>
    <x:row r="1674">
      <x:c r="A1674" s="23" t="str">
        <x:v>active_label_common_panel</x:v>
      </x:c>
      <x:c r="B1674" s="23" t="n">
        <x:v>14</x:v>
      </x:c>
      <x:c r="C1674" s="23" t="str">
        <x:v>checkpoint:epoch:gpt-oss-20b</x:v>
      </x:c>
      <x:c r="D1674" s="23" t="str">
        <x:v>gpt-oss-20b</x:v>
      </x:c>
      <x:c r="E1674" s="23" t="str">
        <x:v>openai</x:v>
      </x:c>
      <x:c r="F1674" s="78" t="n">
        <x:v>45874</x:v>
      </x:c>
      <x:c r="G1674" s="78" t="n">
        <x:v>45888</x:v>
      </x:c>
      <x:c r="H1674" s="81" t="n">
        <x:v>0.08</x:v>
      </x:c>
      <x:c r="I1674" s="81" t="n">
        <x:v>0.0924264068712</x:v>
      </x:c>
      <x:c r="J1674" s="23" t="str">
        <x:v>total_b</x:v>
      </x:c>
      <x:c r="K1674" s="23" t="str">
        <x:v>date_historical_price</x:v>
      </x:c>
      <x:c r="L1674" s="81" t="n">
        <x:v>20.91</x:v>
      </x:c>
      <x:c r="M1674" s="81" t="n">
        <x:v>45.068241369348186</x:v>
      </x:c>
      <x:c r="N1674" s="81" t="n">
        <x:v>0.33351657875920315</x:v>
      </x:c>
      <x:c r="O1674" s="23" t="n">
        <x:v>20</x:v>
      </x:c>
      <x:c r="P1674" s="23" t="n">
        <x:v>7</x:v>
      </x:c>
      <x:c r="Q1674" s="78" t="n">
        <x:v>45880</x:v>
      </x:c>
      <x:c r="R1674" s="23" t="str">
        <x:v>True</x:v>
      </x:c>
      <x:c r="S1674" s="23" t="str">
        <x:v>True</x:v>
      </x:c>
      <x:c r="T1674" s="23" t="str">
        <x:v>False</x:v>
      </x:c>
    </x:row>
    <x:row r="1675">
      <x:c r="A1675" s="23" t="str">
        <x:v>active_label_common_panel</x:v>
      </x:c>
      <x:c r="B1675" s="23" t="n">
        <x:v>14</x:v>
      </x:c>
      <x:c r="C1675" s="23" t="str">
        <x:v>checkpoint:epoch:gpt-oss-20b</x:v>
      </x:c>
      <x:c r="D1675" s="23" t="str">
        <x:v>gpt-oss-20b</x:v>
      </x:c>
      <x:c r="E1675" s="23" t="str">
        <x:v>openai</x:v>
      </x:c>
      <x:c r="F1675" s="78" t="n">
        <x:v>45874</x:v>
      </x:c>
      <x:c r="G1675" s="78" t="n">
        <x:v>45888</x:v>
      </x:c>
      <x:c r="H1675" s="81" t="n">
        <x:v>0.08</x:v>
      </x:c>
      <x:c r="I1675" s="81" t="n">
        <x:v>0.0924264068712</x:v>
      </x:c>
      <x:c r="J1675" s="23" t="str">
        <x:v>total_b</x:v>
      </x:c>
      <x:c r="K1675" s="23" t="str">
        <x:v>score_date</x:v>
      </x:c>
      <x:c r="L1675" s="81" t="n">
        <x:v>20.91</x:v>
      </x:c>
      <x:c r="M1675" s="81" t="n">
        <x:v>96.6850323887439</x:v>
      </x:c>
      <x:c r="N1675" s="81" t="n">
        <x:v>0.6650052142322086</x:v>
      </x:c>
      <x:c r="O1675" s="23" t="n">
        <x:v>20</x:v>
      </x:c>
      <x:c r="P1675" s="23" t="n">
        <x:v>7</x:v>
      </x:c>
      <x:c r="Q1675" s="78" t="n">
        <x:v>45880</x:v>
      </x:c>
      <x:c r="R1675" s="23" t="str">
        <x:v>True</x:v>
      </x:c>
      <x:c r="S1675" s="23" t="str">
        <x:v>True</x:v>
      </x:c>
      <x:c r="T1675" s="23" t="str">
        <x:v>False</x:v>
      </x:c>
    </x:row>
    <x:row r="1676">
      <x:c r="A1676" s="23" t="str">
        <x:v>active_label_common_panel</x:v>
      </x:c>
      <x:c r="B1676" s="23" t="n">
        <x:v>14</x:v>
      </x:c>
      <x:c r="C1676" s="23" t="str">
        <x:v>checkpoint:epoch:gpt-oss-20b</x:v>
      </x:c>
      <x:c r="D1676" s="23" t="str">
        <x:v>gpt-oss-20b</x:v>
      </x:c>
      <x:c r="E1676" s="23" t="str">
        <x:v>openai</x:v>
      </x:c>
      <x:c r="F1676" s="78" t="n">
        <x:v>45874</x:v>
      </x:c>
      <x:c r="G1676" s="78" t="n">
        <x:v>45888</x:v>
      </x:c>
      <x:c r="H1676" s="81" t="n">
        <x:v>0.08</x:v>
      </x:c>
      <x:c r="I1676" s="81" t="n">
        <x:v>0.0924264068712</x:v>
      </x:c>
      <x:c r="J1676" s="23" t="str">
        <x:v>total_b</x:v>
      </x:c>
      <x:c r="K1676" s="23" t="str">
        <x:v>score_date_historical_price</x:v>
      </x:c>
      <x:c r="L1676" s="81" t="n">
        <x:v>20.91</x:v>
      </x:c>
      <x:c r="M1676" s="81" t="n">
        <x:v>70.40963789776599</x:v>
      </x:c>
      <x:c r="N1676" s="81" t="n">
        <x:v>0.5272780780194514</x:v>
      </x:c>
      <x:c r="O1676" s="23" t="n">
        <x:v>20</x:v>
      </x:c>
      <x:c r="P1676" s="23" t="n">
        <x:v>7</x:v>
      </x:c>
      <x:c r="Q1676" s="78" t="n">
        <x:v>45880</x:v>
      </x:c>
      <x:c r="R1676" s="23" t="str">
        <x:v>True</x:v>
      </x:c>
      <x:c r="S1676" s="23" t="str">
        <x:v>True</x:v>
      </x:c>
      <x:c r="T1676" s="23" t="str">
        <x:v>False</x:v>
      </x:c>
    </x:row>
    <x:row r="1677">
      <x:c r="A1677" s="23" t="str">
        <x:v>active_label_common_panel</x:v>
      </x:c>
      <x:c r="B1677" s="23" t="n">
        <x:v>14</x:v>
      </x:c>
      <x:c r="C1677" s="23" t="str">
        <x:v>checkpoint:epoch:gpt-oss-20b</x:v>
      </x:c>
      <x:c r="D1677" s="23" t="str">
        <x:v>gpt-oss-20b</x:v>
      </x:c>
      <x:c r="E1677" s="23" t="str">
        <x:v>openai</x:v>
      </x:c>
      <x:c r="F1677" s="78" t="n">
        <x:v>45874</x:v>
      </x:c>
      <x:c r="G1677" s="78" t="n">
        <x:v>45888</x:v>
      </x:c>
      <x:c r="H1677" s="81" t="n">
        <x:v>0.08</x:v>
      </x:c>
      <x:c r="I1677" s="81" t="n">
        <x:v>0.0924264068712</x:v>
      </x:c>
      <x:c r="J1677" s="23" t="str">
        <x:v>total_b</x:v>
      </x:c>
      <x:c r="K1677" s="23" t="str">
        <x:v>score_date_current_price_nonprospective</x:v>
      </x:c>
      <x:c r="L1677" s="81" t="n">
        <x:v>20.91</x:v>
      </x:c>
      <x:c r="M1677" s="81" t="n">
        <x:v>73.70420147095804</x:v>
      </x:c>
      <x:c r="N1677" s="81" t="n">
        <x:v>0.5471382124856755</x:v>
      </x:c>
      <x:c r="O1677" s="23" t="n">
        <x:v>20</x:v>
      </x:c>
      <x:c r="P1677" s="23" t="n">
        <x:v>7</x:v>
      </x:c>
      <x:c r="Q1677" s="78" t="n">
        <x:v>45880</x:v>
      </x:c>
      <x:c r="R1677" s="23" t="str">
        <x:v>True</x:v>
      </x:c>
      <x:c r="S1677" s="23" t="str">
        <x:v>True</x:v>
      </x:c>
      <x:c r="T1677" s="23" t="str">
        <x:v>True</x:v>
      </x:c>
    </x:row>
    <x:row r="1678">
      <x:c r="A1678" s="23" t="str">
        <x:v>active_label_common_panel</x:v>
      </x:c>
      <x:c r="B1678" s="23" t="n">
        <x:v>14</x:v>
      </x:c>
      <x:c r="C1678" s="23" t="str">
        <x:v>checkpoint:epoch:glm-4-5v</x:v>
      </x:c>
      <x:c r="D1678" s="23" t="str">
        <x:v>GLM-4.5V</x:v>
      </x:c>
      <x:c r="E1678" s="23" t="str">
        <x:v>zai</x:v>
      </x:c>
      <x:c r="F1678" s="78" t="n">
        <x:v>45884</x:v>
      </x:c>
      <x:c r="G1678" s="78" t="n">
        <x:v>45894</x:v>
      </x:c>
      <x:c r="H1678" s="81" t="n">
        <x:v>0.9219544457292888</x:v>
      </x:c>
      <x:c r="I1678" s="81" t="n">
        <x:v>1.03923048454</x:v>
      </x:c>
      <x:c r="J1678" s="23" t="str">
        <x:v>active_b</x:v>
      </x:c>
      <x:c r="K1678" s="23" t="str">
        <x:v>date_historical_price</x:v>
      </x:c>
      <x:c r="L1678" s="81" t="n">
        <x:v>12</x:v>
      </x:c>
      <x:c r="M1678" s="81" t="n">
        <x:v>24.19232589986047</x:v>
      </x:c>
      <x:c r="N1678" s="81" t="n">
        <x:v>0.304496378284306</x:v>
      </x:c>
      <x:c r="O1678" s="23" t="n">
        <x:v>20</x:v>
      </x:c>
      <x:c r="P1678" s="23" t="n">
        <x:v>7</x:v>
      </x:c>
      <x:c r="Q1678" s="78" t="n">
        <x:v>45888</x:v>
      </x:c>
      <x:c r="R1678" s="23" t="str">
        <x:v>True</x:v>
      </x:c>
      <x:c r="S1678" s="23" t="str">
        <x:v>True</x:v>
      </x:c>
      <x:c r="T1678" s="23" t="str">
        <x:v>False</x:v>
      </x:c>
    </x:row>
    <x:row r="1679">
      <x:c r="A1679" s="23" t="str">
        <x:v>active_label_common_panel</x:v>
      </x:c>
      <x:c r="B1679" s="23" t="n">
        <x:v>14</x:v>
      </x:c>
      <x:c r="C1679" s="23" t="str">
        <x:v>checkpoint:epoch:glm-4-5v</x:v>
      </x:c>
      <x:c r="D1679" s="23" t="str">
        <x:v>GLM-4.5V</x:v>
      </x:c>
      <x:c r="E1679" s="23" t="str">
        <x:v>zai</x:v>
      </x:c>
      <x:c r="F1679" s="78" t="n">
        <x:v>45884</x:v>
      </x:c>
      <x:c r="G1679" s="78" t="n">
        <x:v>45894</x:v>
      </x:c>
      <x:c r="H1679" s="81" t="n">
        <x:v>0.9219544457292888</x:v>
      </x:c>
      <x:c r="I1679" s="81" t="n">
        <x:v>1.03923048454</x:v>
      </x:c>
      <x:c r="J1679" s="23" t="str">
        <x:v>active_b</x:v>
      </x:c>
      <x:c r="K1679" s="23" t="str">
        <x:v>score_date</x:v>
      </x:c>
      <x:c r="L1679" s="81" t="n">
        <x:v>12</x:v>
      </x:c>
      <x:c r="M1679" s="81" t="n">
        <x:v>7.062744921888718</x:v>
      </x:c>
      <x:c r="N1679" s="81" t="n">
        <x:v>-0.2302077244936977</x:v>
      </x:c>
      <x:c r="O1679" s="23" t="n">
        <x:v>20</x:v>
      </x:c>
      <x:c r="P1679" s="23" t="n">
        <x:v>7</x:v>
      </x:c>
      <x:c r="Q1679" s="78" t="n">
        <x:v>45888</x:v>
      </x:c>
      <x:c r="R1679" s="23" t="str">
        <x:v>True</x:v>
      </x:c>
      <x:c r="S1679" s="23" t="str">
        <x:v>True</x:v>
      </x:c>
      <x:c r="T1679" s="23" t="str">
        <x:v>False</x:v>
      </x:c>
    </x:row>
    <x:row r="1680">
      <x:c r="A1680" s="23" t="str">
        <x:v>active_label_common_panel</x:v>
      </x:c>
      <x:c r="B1680" s="23" t="n">
        <x:v>14</x:v>
      </x:c>
      <x:c r="C1680" s="23" t="str">
        <x:v>checkpoint:epoch:glm-4-5v</x:v>
      </x:c>
      <x:c r="D1680" s="23" t="str">
        <x:v>GLM-4.5V</x:v>
      </x:c>
      <x:c r="E1680" s="23" t="str">
        <x:v>zai</x:v>
      </x:c>
      <x:c r="F1680" s="78" t="n">
        <x:v>45884</x:v>
      </x:c>
      <x:c r="G1680" s="78" t="n">
        <x:v>45894</x:v>
      </x:c>
      <x:c r="H1680" s="81" t="n">
        <x:v>0.9219544457292888</x:v>
      </x:c>
      <x:c r="I1680" s="81" t="n">
        <x:v>1.03923048454</x:v>
      </x:c>
      <x:c r="J1680" s="23" t="str">
        <x:v>active_b</x:v>
      </x:c>
      <x:c r="K1680" s="23" t="str">
        <x:v>score_date_historical_price</x:v>
      </x:c>
      <x:c r="L1680" s="81" t="n">
        <x:v>12</x:v>
      </x:c>
      <x:c r="M1680" s="81" t="n">
        <x:v>127.10642736530197</x:v>
      </x:c>
      <x:c r="N1680" s="81" t="n">
        <x:v>1.0249862659438918</x:v>
      </x:c>
      <x:c r="O1680" s="23" t="n">
        <x:v>20</x:v>
      </x:c>
      <x:c r="P1680" s="23" t="n">
        <x:v>7</x:v>
      </x:c>
      <x:c r="Q1680" s="78" t="n">
        <x:v>45888</x:v>
      </x:c>
      <x:c r="R1680" s="23" t="str">
        <x:v>True</x:v>
      </x:c>
      <x:c r="S1680" s="23" t="str">
        <x:v>True</x:v>
      </x:c>
      <x:c r="T1680" s="23" t="str">
        <x:v>False</x:v>
      </x:c>
    </x:row>
    <x:row r="1681">
      <x:c r="A1681" s="23" t="str">
        <x:v>active_label_common_panel</x:v>
      </x:c>
      <x:c r="B1681" s="23" t="n">
        <x:v>14</x:v>
      </x:c>
      <x:c r="C1681" s="23" t="str">
        <x:v>checkpoint:epoch:glm-4-5v</x:v>
      </x:c>
      <x:c r="D1681" s="23" t="str">
        <x:v>GLM-4.5V</x:v>
      </x:c>
      <x:c r="E1681" s="23" t="str">
        <x:v>zai</x:v>
      </x:c>
      <x:c r="F1681" s="78" t="n">
        <x:v>45884</x:v>
      </x:c>
      <x:c r="G1681" s="78" t="n">
        <x:v>45894</x:v>
      </x:c>
      <x:c r="H1681" s="81" t="n">
        <x:v>0.9219544457292888</x:v>
      </x:c>
      <x:c r="I1681" s="81" t="n">
        <x:v>1.03923048454</x:v>
      </x:c>
      <x:c r="J1681" s="23" t="str">
        <x:v>active_b</x:v>
      </x:c>
      <x:c r="K1681" s="23" t="str">
        <x:v>score_date_current_price_nonprospective</x:v>
      </x:c>
      <x:c r="L1681" s="81" t="n">
        <x:v>12</x:v>
      </x:c>
      <x:c r="M1681" s="81" t="n">
        <x:v>68.59541872773913</x:v>
      </x:c>
      <x:c r="N1681" s="81" t="n">
        <x:v>0.7571138654652233</x:v>
      </x:c>
      <x:c r="O1681" s="23" t="n">
        <x:v>20</x:v>
      </x:c>
      <x:c r="P1681" s="23" t="n">
        <x:v>7</x:v>
      </x:c>
      <x:c r="Q1681" s="78" t="n">
        <x:v>45888</x:v>
      </x:c>
      <x:c r="R1681" s="23" t="str">
        <x:v>True</x:v>
      </x:c>
      <x:c r="S1681" s="23" t="str">
        <x:v>True</x:v>
      </x:c>
      <x:c r="T1681" s="23" t="str">
        <x:v>True</x:v>
      </x:c>
    </x:row>
    <x:row r="1682">
      <x:c r="A1682" s="23" t="str">
        <x:v>active_label_common_panel</x:v>
      </x:c>
      <x:c r="B1682" s="23" t="n">
        <x:v>14</x:v>
      </x:c>
      <x:c r="C1682" s="23" t="str">
        <x:v>checkpoint:epoch:glm-4-5v</x:v>
      </x:c>
      <x:c r="D1682" s="23" t="str">
        <x:v>GLM-4.5V</x:v>
      </x:c>
      <x:c r="E1682" s="23" t="str">
        <x:v>zai</x:v>
      </x:c>
      <x:c r="F1682" s="78" t="n">
        <x:v>45884</x:v>
      </x:c>
      <x:c r="G1682" s="78" t="n">
        <x:v>45894</x:v>
      </x:c>
      <x:c r="H1682" s="81" t="n">
        <x:v>0.9219544457292888</x:v>
      </x:c>
      <x:c r="I1682" s="81" t="n">
        <x:v>1.03923048454</x:v>
      </x:c>
      <x:c r="J1682" s="23" t="str">
        <x:v>total_b</x:v>
      </x:c>
      <x:c r="K1682" s="23" t="str">
        <x:v>date_historical_price</x:v>
      </x:c>
      <x:c r="L1682" s="81" t="n">
        <x:v>108</x:v>
      </x:c>
      <x:c r="M1682" s="81" t="n">
        <x:v>2268.5721987049233</x:v>
      </x:c>
      <x:c r="N1682" s="81" t="n">
        <x:v>1.3223288500239196</x:v>
      </x:c>
      <x:c r="O1682" s="23" t="n">
        <x:v>20</x:v>
      </x:c>
      <x:c r="P1682" s="23" t="n">
        <x:v>7</x:v>
      </x:c>
      <x:c r="Q1682" s="78" t="n">
        <x:v>45888</x:v>
      </x:c>
      <x:c r="R1682" s="23" t="str">
        <x:v>True</x:v>
      </x:c>
      <x:c r="S1682" s="23" t="str">
        <x:v>True</x:v>
      </x:c>
      <x:c r="T1682" s="23" t="str">
        <x:v>False</x:v>
      </x:c>
    </x:row>
    <x:row r="1683">
      <x:c r="A1683" s="23" t="str">
        <x:v>active_label_common_panel</x:v>
      </x:c>
      <x:c r="B1683" s="23" t="n">
        <x:v>14</x:v>
      </x:c>
      <x:c r="C1683" s="23" t="str">
        <x:v>checkpoint:epoch:glm-4-5v</x:v>
      </x:c>
      <x:c r="D1683" s="23" t="str">
        <x:v>GLM-4.5V</x:v>
      </x:c>
      <x:c r="E1683" s="23" t="str">
        <x:v>zai</x:v>
      </x:c>
      <x:c r="F1683" s="78" t="n">
        <x:v>45884</x:v>
      </x:c>
      <x:c r="G1683" s="78" t="n">
        <x:v>45894</x:v>
      </x:c>
      <x:c r="H1683" s="81" t="n">
        <x:v>0.9219544457292888</x:v>
      </x:c>
      <x:c r="I1683" s="81" t="n">
        <x:v>1.03923048454</x:v>
      </x:c>
      <x:c r="J1683" s="23" t="str">
        <x:v>total_b</x:v>
      </x:c>
      <x:c r="K1683" s="23" t="str">
        <x:v>score_date</x:v>
      </x:c>
      <x:c r="L1683" s="81" t="n">
        <x:v>108</x:v>
      </x:c>
      <x:c r="M1683" s="81" t="n">
        <x:v>7.674976772499412</x:v>
      </x:c>
      <x:c r="N1683" s="81" t="n">
        <x:v>-1.1483466856817774</x:v>
      </x:c>
      <x:c r="O1683" s="23" t="n">
        <x:v>20</x:v>
      </x:c>
      <x:c r="P1683" s="23" t="n">
        <x:v>7</x:v>
      </x:c>
      <x:c r="Q1683" s="78" t="n">
        <x:v>45888</x:v>
      </x:c>
      <x:c r="R1683" s="23" t="str">
        <x:v>True</x:v>
      </x:c>
      <x:c r="S1683" s="23" t="str">
        <x:v>True</x:v>
      </x:c>
      <x:c r="T1683" s="23" t="str">
        <x:v>False</x:v>
      </x:c>
    </x:row>
    <x:row r="1684">
      <x:c r="A1684" s="23" t="str">
        <x:v>active_label_common_panel</x:v>
      </x:c>
      <x:c r="B1684" s="23" t="n">
        <x:v>14</x:v>
      </x:c>
      <x:c r="C1684" s="23" t="str">
        <x:v>checkpoint:epoch:glm-4-5v</x:v>
      </x:c>
      <x:c r="D1684" s="23" t="str">
        <x:v>GLM-4.5V</x:v>
      </x:c>
      <x:c r="E1684" s="23" t="str">
        <x:v>zai</x:v>
      </x:c>
      <x:c r="F1684" s="78" t="n">
        <x:v>45884</x:v>
      </x:c>
      <x:c r="G1684" s="78" t="n">
        <x:v>45894</x:v>
      </x:c>
      <x:c r="H1684" s="81" t="n">
        <x:v>0.9219544457292888</x:v>
      </x:c>
      <x:c r="I1684" s="81" t="n">
        <x:v>1.03923048454</x:v>
      </x:c>
      <x:c r="J1684" s="23" t="str">
        <x:v>total_b</x:v>
      </x:c>
      <x:c r="K1684" s="23" t="str">
        <x:v>score_date_historical_price</x:v>
      </x:c>
      <x:c r="L1684" s="81" t="n">
        <x:v>108</x:v>
      </x:c>
      <x:c r="M1684" s="81" t="n">
        <x:v>1204.7046032446385</x:v>
      </x:c>
      <x:c r="N1684" s="81" t="n">
        <x:v>1.0474568143218932</x:v>
      </x:c>
      <x:c r="O1684" s="23" t="n">
        <x:v>20</x:v>
      </x:c>
      <x:c r="P1684" s="23" t="n">
        <x:v>7</x:v>
      </x:c>
      <x:c r="Q1684" s="78" t="n">
        <x:v>45888</x:v>
      </x:c>
      <x:c r="R1684" s="23" t="str">
        <x:v>True</x:v>
      </x:c>
      <x:c r="S1684" s="23" t="str">
        <x:v>True</x:v>
      </x:c>
      <x:c r="T1684" s="23" t="str">
        <x:v>False</x:v>
      </x:c>
    </x:row>
    <x:row r="1685">
      <x:c r="A1685" s="23" t="str">
        <x:v>active_label_common_panel</x:v>
      </x:c>
      <x:c r="B1685" s="23" t="n">
        <x:v>14</x:v>
      </x:c>
      <x:c r="C1685" s="23" t="str">
        <x:v>checkpoint:epoch:glm-4-5v</x:v>
      </x:c>
      <x:c r="D1685" s="23" t="str">
        <x:v>GLM-4.5V</x:v>
      </x:c>
      <x:c r="E1685" s="23" t="str">
        <x:v>zai</x:v>
      </x:c>
      <x:c r="F1685" s="78" t="n">
        <x:v>45884</x:v>
      </x:c>
      <x:c r="G1685" s="78" t="n">
        <x:v>45894</x:v>
      </x:c>
      <x:c r="H1685" s="81" t="n">
        <x:v>0.9219544457292888</x:v>
      </x:c>
      <x:c r="I1685" s="81" t="n">
        <x:v>1.03923048454</x:v>
      </x:c>
      <x:c r="J1685" s="23" t="str">
        <x:v>total_b</x:v>
      </x:c>
      <x:c r="K1685" s="23" t="str">
        <x:v>score_date_current_price_nonprospective</x:v>
      </x:c>
      <x:c r="L1685" s="81" t="n">
        <x:v>108</x:v>
      </x:c>
      <x:c r="M1685" s="81" t="n">
        <x:v>206.5284577330227</x:v>
      </x:c>
      <x:c r="N1685" s="81" t="n">
        <x:v>0.2815561464371845</x:v>
      </x:c>
      <x:c r="O1685" s="23" t="n">
        <x:v>20</x:v>
      </x:c>
      <x:c r="P1685" s="23" t="n">
        <x:v>7</x:v>
      </x:c>
      <x:c r="Q1685" s="78" t="n">
        <x:v>45888</x:v>
      </x:c>
      <x:c r="R1685" s="23" t="str">
        <x:v>True</x:v>
      </x:c>
      <x:c r="S1685" s="23" t="str">
        <x:v>True</x:v>
      </x:c>
      <x:c r="T1685" s="23" t="str">
        <x:v>True</x:v>
      </x:c>
    </x:row>
    <x:row r="1686">
      <x:c r="A1686" s="23" t="str">
        <x:v>active_label_common_panel</x:v>
      </x:c>
      <x:c r="B1686" s="23" t="n">
        <x:v>14</x:v>
      </x:c>
      <x:c r="C1686" s="23" t="str">
        <x:v>checkpoint:epoch:deepseek-v3-1</x:v>
      </x:c>
      <x:c r="D1686" s="23" t="str">
        <x:v>DeepSeek-V3.1</x:v>
      </x:c>
      <x:c r="E1686" s="23" t="str">
        <x:v>deepseek</x:v>
      </x:c>
      <x:c r="F1686" s="78" t="n">
        <x:v>45890</x:v>
      </x:c>
      <x:c r="G1686" s="78" t="n">
        <x:v>45904</x:v>
      </x:c>
      <x:c r="H1686" s="81" t="n">
        <x:v>0.4</x:v>
      </x:c>
      <x:c r="I1686" s="81" t="n">
        <x:v>0.743240928382</x:v>
      </x:c>
      <x:c r="J1686" s="23" t="str">
        <x:v>active_b</x:v>
      </x:c>
      <x:c r="K1686" s="23" t="str">
        <x:v>date_historical_price</x:v>
      </x:c>
      <x:c r="L1686" s="81" t="n">
        <x:v>37</x:v>
      </x:c>
      <x:c r="M1686" s="81" t="n">
        <x:v>14.86020806033405</x:v>
      </x:c>
      <x:c r="N1686" s="81" t="n">
        <x:v>-0.396176833967983</x:v>
      </x:c>
      <x:c r="O1686" s="23" t="n">
        <x:v>19</x:v>
      </x:c>
      <x:c r="P1686" s="23" t="n">
        <x:v>7</x:v>
      </x:c>
      <x:c r="Q1686" s="78" t="n">
        <x:v>45894</x:v>
      </x:c>
      <x:c r="R1686" s="23" t="str">
        <x:v>True</x:v>
      </x:c>
      <x:c r="S1686" s="23" t="str">
        <x:v>True</x:v>
      </x:c>
      <x:c r="T1686" s="23" t="str">
        <x:v>False</x:v>
      </x:c>
    </x:row>
    <x:row r="1687">
      <x:c r="A1687" s="23" t="str">
        <x:v>active_label_common_panel</x:v>
      </x:c>
      <x:c r="B1687" s="23" t="n">
        <x:v>14</x:v>
      </x:c>
      <x:c r="C1687" s="23" t="str">
        <x:v>checkpoint:epoch:deepseek-v3-1</x:v>
      </x:c>
      <x:c r="D1687" s="23" t="str">
        <x:v>DeepSeek-V3.1</x:v>
      </x:c>
      <x:c r="E1687" s="23" t="str">
        <x:v>deepseek</x:v>
      </x:c>
      <x:c r="F1687" s="78" t="n">
        <x:v>45890</x:v>
      </x:c>
      <x:c r="G1687" s="78" t="n">
        <x:v>45904</x:v>
      </x:c>
      <x:c r="H1687" s="81" t="n">
        <x:v>0.4</x:v>
      </x:c>
      <x:c r="I1687" s="81" t="n">
        <x:v>0.743240928382</x:v>
      </x:c>
      <x:c r="J1687" s="23" t="str">
        <x:v>active_b</x:v>
      </x:c>
      <x:c r="K1687" s="23" t="str">
        <x:v>score_date</x:v>
      </x:c>
      <x:c r="L1687" s="81" t="n">
        <x:v>37</x:v>
      </x:c>
      <x:c r="M1687" s="81" t="n">
        <x:v>11.590372836880288</x:v>
      </x:c>
      <x:c r="N1687" s="81" t="n">
        <x:v>-0.5041043175774793</x:v>
      </x:c>
      <x:c r="O1687" s="23" t="n">
        <x:v>19</x:v>
      </x:c>
      <x:c r="P1687" s="23" t="n">
        <x:v>7</x:v>
      </x:c>
      <x:c r="Q1687" s="78" t="n">
        <x:v>45894</x:v>
      </x:c>
      <x:c r="R1687" s="23" t="str">
        <x:v>True</x:v>
      </x:c>
      <x:c r="S1687" s="23" t="str">
        <x:v>True</x:v>
      </x:c>
      <x:c r="T1687" s="23" t="str">
        <x:v>False</x:v>
      </x:c>
    </x:row>
    <x:row r="1688">
      <x:c r="A1688" s="23" t="str">
        <x:v>active_label_common_panel</x:v>
      </x:c>
      <x:c r="B1688" s="23" t="n">
        <x:v>14</x:v>
      </x:c>
      <x:c r="C1688" s="23" t="str">
        <x:v>checkpoint:epoch:deepseek-v3-1</x:v>
      </x:c>
      <x:c r="D1688" s="23" t="str">
        <x:v>DeepSeek-V3.1</x:v>
      </x:c>
      <x:c r="E1688" s="23" t="str">
        <x:v>deepseek</x:v>
      </x:c>
      <x:c r="F1688" s="78" t="n">
        <x:v>45890</x:v>
      </x:c>
      <x:c r="G1688" s="78" t="n">
        <x:v>45904</x:v>
      </x:c>
      <x:c r="H1688" s="81" t="n">
        <x:v>0.4</x:v>
      </x:c>
      <x:c r="I1688" s="81" t="n">
        <x:v>0.743240928382</x:v>
      </x:c>
      <x:c r="J1688" s="23" t="str">
        <x:v>active_b</x:v>
      </x:c>
      <x:c r="K1688" s="23" t="str">
        <x:v>score_date_historical_price</x:v>
      </x:c>
      <x:c r="L1688" s="81" t="n">
        <x:v>37</x:v>
      </x:c>
      <x:c r="M1688" s="81" t="n">
        <x:v>14.448036363640504</x:v>
      </x:c>
      <x:c r="N1688" s="81" t="n">
        <x:v>-0.4083928980391107</x:v>
      </x:c>
      <x:c r="O1688" s="23" t="n">
        <x:v>19</x:v>
      </x:c>
      <x:c r="P1688" s="23" t="n">
        <x:v>7</x:v>
      </x:c>
      <x:c r="Q1688" s="78" t="n">
        <x:v>45894</x:v>
      </x:c>
      <x:c r="R1688" s="23" t="str">
        <x:v>True</x:v>
      </x:c>
      <x:c r="S1688" s="23" t="str">
        <x:v>True</x:v>
      </x:c>
      <x:c r="T1688" s="23" t="str">
        <x:v>False</x:v>
      </x:c>
    </x:row>
    <x:row r="1689">
      <x:c r="A1689" s="23" t="str">
        <x:v>active_label_common_panel</x:v>
      </x:c>
      <x:c r="B1689" s="23" t="n">
        <x:v>14</x:v>
      </x:c>
      <x:c r="C1689" s="23" t="str">
        <x:v>checkpoint:epoch:deepseek-v3-1</x:v>
      </x:c>
      <x:c r="D1689" s="23" t="str">
        <x:v>DeepSeek-V3.1</x:v>
      </x:c>
      <x:c r="E1689" s="23" t="str">
        <x:v>deepseek</x:v>
      </x:c>
      <x:c r="F1689" s="78" t="n">
        <x:v>45890</x:v>
      </x:c>
      <x:c r="G1689" s="78" t="n">
        <x:v>45904</x:v>
      </x:c>
      <x:c r="H1689" s="81" t="n">
        <x:v>0.4</x:v>
      </x:c>
      <x:c r="I1689" s="81" t="n">
        <x:v>0.743240928382</x:v>
      </x:c>
      <x:c r="J1689" s="23" t="str">
        <x:v>active_b</x:v>
      </x:c>
      <x:c r="K1689" s="23" t="str">
        <x:v>score_date_current_price_nonprospective</x:v>
      </x:c>
      <x:c r="L1689" s="81" t="n">
        <x:v>37</x:v>
      </x:c>
      <x:c r="M1689" s="81" t="n">
        <x:v>14.057236018605927</x:v>
      </x:c>
      <x:c r="N1689" s="81" t="n">
        <x:v>-0.42030178744232005</x:v>
      </x:c>
      <x:c r="O1689" s="23" t="n">
        <x:v>19</x:v>
      </x:c>
      <x:c r="P1689" s="23" t="n">
        <x:v>7</x:v>
      </x:c>
      <x:c r="Q1689" s="78" t="n">
        <x:v>45894</x:v>
      </x:c>
      <x:c r="R1689" s="23" t="str">
        <x:v>True</x:v>
      </x:c>
      <x:c r="S1689" s="23" t="str">
        <x:v>True</x:v>
      </x:c>
      <x:c r="T1689" s="23" t="str">
        <x:v>True</x:v>
      </x:c>
    </x:row>
    <x:row r="1690">
      <x:c r="A1690" s="23" t="str">
        <x:v>active_label_common_panel</x:v>
      </x:c>
      <x:c r="B1690" s="23" t="n">
        <x:v>14</x:v>
      </x:c>
      <x:c r="C1690" s="23" t="str">
        <x:v>checkpoint:epoch:deepseek-v3-1</x:v>
      </x:c>
      <x:c r="D1690" s="23" t="str">
        <x:v>DeepSeek-V3.1</x:v>
      </x:c>
      <x:c r="E1690" s="23" t="str">
        <x:v>deepseek</x:v>
      </x:c>
      <x:c r="F1690" s="78" t="n">
        <x:v>45890</x:v>
      </x:c>
      <x:c r="G1690" s="78" t="n">
        <x:v>45904</x:v>
      </x:c>
      <x:c r="H1690" s="81" t="n">
        <x:v>0.4</x:v>
      </x:c>
      <x:c r="I1690" s="81" t="n">
        <x:v>0.743240928382</x:v>
      </x:c>
      <x:c r="J1690" s="23" t="str">
        <x:v>total_b</x:v>
      </x:c>
      <x:c r="K1690" s="23" t="str">
        <x:v>date_historical_price</x:v>
      </x:c>
      <x:c r="L1690" s="81" t="n">
        <x:v>671</x:v>
      </x:c>
      <x:c r="M1690" s="81" t="n">
        <x:v>375.4775201349167</x:v>
      </x:c>
      <x:c r="N1690" s="81" t="n">
        <x:v>-0.2521385792911377</x:v>
      </x:c>
      <x:c r="O1690" s="23" t="n">
        <x:v>19</x:v>
      </x:c>
      <x:c r="P1690" s="23" t="n">
        <x:v>7</x:v>
      </x:c>
      <x:c r="Q1690" s="78" t="n">
        <x:v>45894</x:v>
      </x:c>
      <x:c r="R1690" s="23" t="str">
        <x:v>True</x:v>
      </x:c>
      <x:c r="S1690" s="23" t="str">
        <x:v>True</x:v>
      </x:c>
      <x:c r="T1690" s="23" t="str">
        <x:v>False</x:v>
      </x:c>
    </x:row>
    <x:row r="1691">
      <x:c r="A1691" s="23" t="str">
        <x:v>active_label_common_panel</x:v>
      </x:c>
      <x:c r="B1691" s="23" t="n">
        <x:v>14</x:v>
      </x:c>
      <x:c r="C1691" s="23" t="str">
        <x:v>checkpoint:epoch:deepseek-v3-1</x:v>
      </x:c>
      <x:c r="D1691" s="23" t="str">
        <x:v>DeepSeek-V3.1</x:v>
      </x:c>
      <x:c r="E1691" s="23" t="str">
        <x:v>deepseek</x:v>
      </x:c>
      <x:c r="F1691" s="78" t="n">
        <x:v>45890</x:v>
      </x:c>
      <x:c r="G1691" s="78" t="n">
        <x:v>45904</x:v>
      </x:c>
      <x:c r="H1691" s="81" t="n">
        <x:v>0.4</x:v>
      </x:c>
      <x:c r="I1691" s="81" t="n">
        <x:v>0.743240928382</x:v>
      </x:c>
      <x:c r="J1691" s="23" t="str">
        <x:v>total_b</x:v>
      </x:c>
      <x:c r="K1691" s="23" t="str">
        <x:v>score_date</x:v>
      </x:c>
      <x:c r="L1691" s="81" t="n">
        <x:v>671</x:v>
      </x:c>
      <x:c r="M1691" s="81" t="n">
        <x:v>258.4850421703178</x:v>
      </x:c>
      <x:c r="N1691" s="81" t="n">
        <x:v>-0.4142871034579652</x:v>
      </x:c>
      <x:c r="O1691" s="23" t="n">
        <x:v>19</x:v>
      </x:c>
      <x:c r="P1691" s="23" t="n">
        <x:v>7</x:v>
      </x:c>
      <x:c r="Q1691" s="78" t="n">
        <x:v>45894</x:v>
      </x:c>
      <x:c r="R1691" s="23" t="str">
        <x:v>True</x:v>
      </x:c>
      <x:c r="S1691" s="23" t="str">
        <x:v>True</x:v>
      </x:c>
      <x:c r="T1691" s="23" t="str">
        <x:v>False</x:v>
      </x:c>
    </x:row>
    <x:row r="1692">
      <x:c r="A1692" s="23" t="str">
        <x:v>active_label_common_panel</x:v>
      </x:c>
      <x:c r="B1692" s="23" t="n">
        <x:v>14</x:v>
      </x:c>
      <x:c r="C1692" s="23" t="str">
        <x:v>checkpoint:epoch:deepseek-v3-1</x:v>
      </x:c>
      <x:c r="D1692" s="23" t="str">
        <x:v>DeepSeek-V3.1</x:v>
      </x:c>
      <x:c r="E1692" s="23" t="str">
        <x:v>deepseek</x:v>
      </x:c>
      <x:c r="F1692" s="78" t="n">
        <x:v>45890</x:v>
      </x:c>
      <x:c r="G1692" s="78" t="n">
        <x:v>45904</x:v>
      </x:c>
      <x:c r="H1692" s="81" t="n">
        <x:v>0.4</x:v>
      </x:c>
      <x:c r="I1692" s="81" t="n">
        <x:v>0.743240928382</x:v>
      </x:c>
      <x:c r="J1692" s="23" t="str">
        <x:v>total_b</x:v>
      </x:c>
      <x:c r="K1692" s="23" t="str">
        <x:v>score_date_historical_price</x:v>
      </x:c>
      <x:c r="L1692" s="81" t="n">
        <x:v>671</x:v>
      </x:c>
      <x:c r="M1692" s="81" t="n">
        <x:v>484.15782741703316</x:v>
      </x:c>
      <x:c r="N1692" s="81" t="n">
        <x:v>-0.14173556265048418</x:v>
      </x:c>
      <x:c r="O1692" s="23" t="n">
        <x:v>19</x:v>
      </x:c>
      <x:c r="P1692" s="23" t="n">
        <x:v>7</x:v>
      </x:c>
      <x:c r="Q1692" s="78" t="n">
        <x:v>45894</x:v>
      </x:c>
      <x:c r="R1692" s="23" t="str">
        <x:v>True</x:v>
      </x:c>
      <x:c r="S1692" s="23" t="str">
        <x:v>True</x:v>
      </x:c>
      <x:c r="T1692" s="23" t="str">
        <x:v>False</x:v>
      </x:c>
    </x:row>
    <x:row r="1693">
      <x:c r="A1693" s="23" t="str">
        <x:v>active_label_common_panel</x:v>
      </x:c>
      <x:c r="B1693" s="23" t="n">
        <x:v>14</x:v>
      </x:c>
      <x:c r="C1693" s="23" t="str">
        <x:v>checkpoint:epoch:deepseek-v3-1</x:v>
      </x:c>
      <x:c r="D1693" s="23" t="str">
        <x:v>DeepSeek-V3.1</x:v>
      </x:c>
      <x:c r="E1693" s="23" t="str">
        <x:v>deepseek</x:v>
      </x:c>
      <x:c r="F1693" s="78" t="n">
        <x:v>45890</x:v>
      </x:c>
      <x:c r="G1693" s="78" t="n">
        <x:v>45904</x:v>
      </x:c>
      <x:c r="H1693" s="81" t="n">
        <x:v>0.4</x:v>
      </x:c>
      <x:c r="I1693" s="81" t="n">
        <x:v>0.743240928382</x:v>
      </x:c>
      <x:c r="J1693" s="23" t="str">
        <x:v>total_b</x:v>
      </x:c>
      <x:c r="K1693" s="23" t="str">
        <x:v>score_date_current_price_nonprospective</x:v>
      </x:c>
      <x:c r="L1693" s="81" t="n">
        <x:v>671</x:v>
      </x:c>
      <x:c r="M1693" s="81" t="n">
        <x:v>384.08737274325875</x:v>
      </x:c>
      <x:c r="N1693" s="81" t="n">
        <x:v>-0.24229249063481942</x:v>
      </x:c>
      <x:c r="O1693" s="23" t="n">
        <x:v>19</x:v>
      </x:c>
      <x:c r="P1693" s="23" t="n">
        <x:v>7</x:v>
      </x:c>
      <x:c r="Q1693" s="78" t="n">
        <x:v>45894</x:v>
      </x:c>
      <x:c r="R1693" s="23" t="str">
        <x:v>True</x:v>
      </x:c>
      <x:c r="S1693" s="23" t="str">
        <x:v>True</x:v>
      </x:c>
      <x:c r="T1693" s="23" t="str">
        <x:v>True</x:v>
      </x:c>
    </x:row>
    <x:row r="1694">
      <x:c r="A1694" s="23" t="str">
        <x:v>active_label_common_panel</x:v>
      </x:c>
      <x:c r="B1694" s="23" t="n">
        <x:v>14</x:v>
      </x:c>
      <x:c r="C1694" s="23" t="str">
        <x:v>checkpoint:epoch:qwen3-next-80b-a3b</x:v>
      </x:c>
      <x:c r="D1694" s="23" t="str">
        <x:v>Qwen3-Next-80B-A3B</x:v>
      </x:c>
      <x:c r="E1694" s="23" t="str">
        <x:v>alibaba</x:v>
      </x:c>
      <x:c r="F1694" s="78" t="n">
        <x:v>45910</x:v>
      </x:c>
      <x:c r="G1694" s="78" t="n">
        <x:v>45925</x:v>
      </x:c>
      <x:c r="H1694" s="81" t="n">
        <x:v>0.28284271247461906</x:v>
      </x:c>
      <x:c r="I1694" s="81" t="n">
        <x:v>0.37796327387399997</x:v>
      </x:c>
      <x:c r="J1694" s="23" t="str">
        <x:v>active_b</x:v>
      </x:c>
      <x:c r="K1694" s="23" t="str">
        <x:v>date_historical_price</x:v>
      </x:c>
      <x:c r="L1694" s="81" t="n">
        <x:v>3</x:v>
      </x:c>
      <x:c r="M1694" s="81" t="n">
        <x:v>11.751389628689331</x:v>
      </x:c>
      <x:c r="N1694" s="81" t="n">
        <x:v>0.5929679712401914</x:v>
      </x:c>
      <x:c r="O1694" s="23" t="n">
        <x:v>16</x:v>
      </x:c>
      <x:c r="P1694" s="23" t="n">
        <x:v>7</x:v>
      </x:c>
      <x:c r="Q1694" s="78" t="n">
        <x:v>45904</x:v>
      </x:c>
      <x:c r="R1694" s="23" t="str">
        <x:v>True</x:v>
      </x:c>
      <x:c r="S1694" s="23" t="str">
        <x:v>True</x:v>
      </x:c>
      <x:c r="T1694" s="23" t="str">
        <x:v>False</x:v>
      </x:c>
    </x:row>
    <x:row r="1695">
      <x:c r="A1695" s="23" t="str">
        <x:v>active_label_common_panel</x:v>
      </x:c>
      <x:c r="B1695" s="23" t="n">
        <x:v>14</x:v>
      </x:c>
      <x:c r="C1695" s="23" t="str">
        <x:v>checkpoint:epoch:qwen3-next-80b-a3b</x:v>
      </x:c>
      <x:c r="D1695" s="23" t="str">
        <x:v>Qwen3-Next-80B-A3B</x:v>
      </x:c>
      <x:c r="E1695" s="23" t="str">
        <x:v>alibaba</x:v>
      </x:c>
      <x:c r="F1695" s="78" t="n">
        <x:v>45910</x:v>
      </x:c>
      <x:c r="G1695" s="78" t="n">
        <x:v>45925</x:v>
      </x:c>
      <x:c r="H1695" s="81" t="n">
        <x:v>0.28284271247461906</x:v>
      </x:c>
      <x:c r="I1695" s="81" t="n">
        <x:v>0.37796327387399997</x:v>
      </x:c>
      <x:c r="J1695" s="23" t="str">
        <x:v>active_b</x:v>
      </x:c>
      <x:c r="K1695" s="23" t="str">
        <x:v>score_date</x:v>
      </x:c>
      <x:c r="L1695" s="81" t="n">
        <x:v>3</x:v>
      </x:c>
      <x:c r="M1695" s="81" t="n">
        <x:v>9.793925136423416</x:v>
      </x:c>
      <x:c r="N1695" s="81" t="n">
        <x:v>0.5138355252808473</x:v>
      </x:c>
      <x:c r="O1695" s="23" t="n">
        <x:v>16</x:v>
      </x:c>
      <x:c r="P1695" s="23" t="n">
        <x:v>7</x:v>
      </x:c>
      <x:c r="Q1695" s="78" t="n">
        <x:v>45904</x:v>
      </x:c>
      <x:c r="R1695" s="23" t="str">
        <x:v>True</x:v>
      </x:c>
      <x:c r="S1695" s="23" t="str">
        <x:v>True</x:v>
      </x:c>
      <x:c r="T1695" s="23" t="str">
        <x:v>False</x:v>
      </x:c>
    </x:row>
    <x:row r="1696">
      <x:c r="A1696" s="23" t="str">
        <x:v>active_label_common_panel</x:v>
      </x:c>
      <x:c r="B1696" s="23" t="n">
        <x:v>14</x:v>
      </x:c>
      <x:c r="C1696" s="23" t="str">
        <x:v>checkpoint:epoch:qwen3-next-80b-a3b</x:v>
      </x:c>
      <x:c r="D1696" s="23" t="str">
        <x:v>Qwen3-Next-80B-A3B</x:v>
      </x:c>
      <x:c r="E1696" s="23" t="str">
        <x:v>alibaba</x:v>
      </x:c>
      <x:c r="F1696" s="78" t="n">
        <x:v>45910</x:v>
      </x:c>
      <x:c r="G1696" s="78" t="n">
        <x:v>45925</x:v>
      </x:c>
      <x:c r="H1696" s="81" t="n">
        <x:v>0.28284271247461906</x:v>
      </x:c>
      <x:c r="I1696" s="81" t="n">
        <x:v>0.37796327387399997</x:v>
      </x:c>
      <x:c r="J1696" s="23" t="str">
        <x:v>active_b</x:v>
      </x:c>
      <x:c r="K1696" s="23" t="str">
        <x:v>score_date_historical_price</x:v>
      </x:c>
      <x:c r="L1696" s="81" t="n">
        <x:v>3</x:v>
      </x:c>
      <x:c r="M1696" s="81" t="n">
        <x:v>12.964383236984455</x:v>
      </x:c>
      <x:c r="N1696" s="81" t="n">
        <x:v>0.6356306059039759</x:v>
      </x:c>
      <x:c r="O1696" s="23" t="n">
        <x:v>16</x:v>
      </x:c>
      <x:c r="P1696" s="23" t="n">
        <x:v>7</x:v>
      </x:c>
      <x:c r="Q1696" s="78" t="n">
        <x:v>45904</x:v>
      </x:c>
      <x:c r="R1696" s="23" t="str">
        <x:v>True</x:v>
      </x:c>
      <x:c r="S1696" s="23" t="str">
        <x:v>True</x:v>
      </x:c>
      <x:c r="T1696" s="23" t="str">
        <x:v>False</x:v>
      </x:c>
    </x:row>
    <x:row r="1697">
      <x:c r="A1697" s="23" t="str">
        <x:v>active_label_common_panel</x:v>
      </x:c>
      <x:c r="B1697" s="23" t="n">
        <x:v>14</x:v>
      </x:c>
      <x:c r="C1697" s="23" t="str">
        <x:v>checkpoint:epoch:qwen3-next-80b-a3b</x:v>
      </x:c>
      <x:c r="D1697" s="23" t="str">
        <x:v>Qwen3-Next-80B-A3B</x:v>
      </x:c>
      <x:c r="E1697" s="23" t="str">
        <x:v>alibaba</x:v>
      </x:c>
      <x:c r="F1697" s="78" t="n">
        <x:v>45910</x:v>
      </x:c>
      <x:c r="G1697" s="78" t="n">
        <x:v>45925</x:v>
      </x:c>
      <x:c r="H1697" s="81" t="n">
        <x:v>0.28284271247461906</x:v>
      </x:c>
      <x:c r="I1697" s="81" t="n">
        <x:v>0.37796327387399997</x:v>
      </x:c>
      <x:c r="J1697" s="23" t="str">
        <x:v>active_b</x:v>
      </x:c>
      <x:c r="K1697" s="23" t="str">
        <x:v>score_date_current_price_nonprospective</x:v>
      </x:c>
      <x:c r="L1697" s="81" t="n">
        <x:v>3</x:v>
      </x:c>
      <x:c r="M1697" s="81" t="n">
        <x:v>11.523411931849443</x:v>
      </x:c>
      <x:c r="N1697" s="81" t="n">
        <x:v>0.5844598323349667</x:v>
      </x:c>
      <x:c r="O1697" s="23" t="n">
        <x:v>16</x:v>
      </x:c>
      <x:c r="P1697" s="23" t="n">
        <x:v>7</x:v>
      </x:c>
      <x:c r="Q1697" s="78" t="n">
        <x:v>45904</x:v>
      </x:c>
      <x:c r="R1697" s="23" t="str">
        <x:v>True</x:v>
      </x:c>
      <x:c r="S1697" s="23" t="str">
        <x:v>True</x:v>
      </x:c>
      <x:c r="T1697" s="23" t="str">
        <x:v>True</x:v>
      </x:c>
    </x:row>
    <x:row r="1698">
      <x:c r="A1698" s="23" t="str">
        <x:v>active_label_common_panel</x:v>
      </x:c>
      <x:c r="B1698" s="23" t="n">
        <x:v>14</x:v>
      </x:c>
      <x:c r="C1698" s="23" t="str">
        <x:v>checkpoint:epoch:qwen3-next-80b-a3b</x:v>
      </x:c>
      <x:c r="D1698" s="23" t="str">
        <x:v>Qwen3-Next-80B-A3B</x:v>
      </x:c>
      <x:c r="E1698" s="23" t="str">
        <x:v>alibaba</x:v>
      </x:c>
      <x:c r="F1698" s="78" t="n">
        <x:v>45910</x:v>
      </x:c>
      <x:c r="G1698" s="78" t="n">
        <x:v>45925</x:v>
      </x:c>
      <x:c r="H1698" s="81" t="n">
        <x:v>0.28284271247461906</x:v>
      </x:c>
      <x:c r="I1698" s="81" t="n">
        <x:v>0.37796327387399997</x:v>
      </x:c>
      <x:c r="J1698" s="23" t="str">
        <x:v>total_b</x:v>
      </x:c>
      <x:c r="K1698" s="23" t="str">
        <x:v>date_historical_price</x:v>
      </x:c>
      <x:c r="L1698" s="81" t="n">
        <x:v>80</x:v>
      </x:c>
      <x:c r="M1698" s="81" t="n">
        <x:v>240.83559212129245</x:v>
      </x:c>
      <x:c r="N1698" s="81" t="n">
        <x:v>0.47863068296769007</x:v>
      </x:c>
      <x:c r="O1698" s="23" t="n">
        <x:v>16</x:v>
      </x:c>
      <x:c r="P1698" s="23" t="n">
        <x:v>7</x:v>
      </x:c>
      <x:c r="Q1698" s="78" t="n">
        <x:v>45904</x:v>
      </x:c>
      <x:c r="R1698" s="23" t="str">
        <x:v>True</x:v>
      </x:c>
      <x:c r="S1698" s="23" t="str">
        <x:v>True</x:v>
      </x:c>
      <x:c r="T1698" s="23" t="str">
        <x:v>False</x:v>
      </x:c>
    </x:row>
    <x:row r="1699">
      <x:c r="A1699" s="23" t="str">
        <x:v>active_label_common_panel</x:v>
      </x:c>
      <x:c r="B1699" s="23" t="n">
        <x:v>14</x:v>
      </x:c>
      <x:c r="C1699" s="23" t="str">
        <x:v>checkpoint:epoch:qwen3-next-80b-a3b</x:v>
      </x:c>
      <x:c r="D1699" s="23" t="str">
        <x:v>Qwen3-Next-80B-A3B</x:v>
      </x:c>
      <x:c r="E1699" s="23" t="str">
        <x:v>alibaba</x:v>
      </x:c>
      <x:c r="F1699" s="78" t="n">
        <x:v>45910</x:v>
      </x:c>
      <x:c r="G1699" s="78" t="n">
        <x:v>45925</x:v>
      </x:c>
      <x:c r="H1699" s="81" t="n">
        <x:v>0.28284271247461906</x:v>
      </x:c>
      <x:c r="I1699" s="81" t="n">
        <x:v>0.37796327387399997</x:v>
      </x:c>
      <x:c r="J1699" s="23" t="str">
        <x:v>total_b</x:v>
      </x:c>
      <x:c r="K1699" s="23" t="str">
        <x:v>score_date</x:v>
      </x:c>
      <x:c r="L1699" s="81" t="n">
        <x:v>80</x:v>
      </x:c>
      <x:c r="M1699" s="81" t="n">
        <x:v>87.75283636797613</x:v>
      </x:c>
      <x:c r="N1699" s="81" t="n">
        <x:v>0.04017117574196251</x:v>
      </x:c>
      <x:c r="O1699" s="23" t="n">
        <x:v>16</x:v>
      </x:c>
      <x:c r="P1699" s="23" t="n">
        <x:v>7</x:v>
      </x:c>
      <x:c r="Q1699" s="78" t="n">
        <x:v>45904</x:v>
      </x:c>
      <x:c r="R1699" s="23" t="str">
        <x:v>True</x:v>
      </x:c>
      <x:c r="S1699" s="23" t="str">
        <x:v>True</x:v>
      </x:c>
      <x:c r="T1699" s="23" t="str">
        <x:v>False</x:v>
      </x:c>
    </x:row>
    <x:row r="1700">
      <x:c r="A1700" s="23" t="str">
        <x:v>active_label_common_panel</x:v>
      </x:c>
      <x:c r="B1700" s="23" t="n">
        <x:v>14</x:v>
      </x:c>
      <x:c r="C1700" s="23" t="str">
        <x:v>checkpoint:epoch:qwen3-next-80b-a3b</x:v>
      </x:c>
      <x:c r="D1700" s="23" t="str">
        <x:v>Qwen3-Next-80B-A3B</x:v>
      </x:c>
      <x:c r="E1700" s="23" t="str">
        <x:v>alibaba</x:v>
      </x:c>
      <x:c r="F1700" s="78" t="n">
        <x:v>45910</x:v>
      </x:c>
      <x:c r="G1700" s="78" t="n">
        <x:v>45925</x:v>
      </x:c>
      <x:c r="H1700" s="81" t="n">
        <x:v>0.28284271247461906</x:v>
      </x:c>
      <x:c r="I1700" s="81" t="n">
        <x:v>0.37796327387399997</x:v>
      </x:c>
      <x:c r="J1700" s="23" t="str">
        <x:v>total_b</x:v>
      </x:c>
      <x:c r="K1700" s="23" t="str">
        <x:v>score_date_historical_price</x:v>
      </x:c>
      <x:c r="L1700" s="81" t="n">
        <x:v>80</x:v>
      </x:c>
      <x:c r="M1700" s="81" t="n">
        <x:v>161.82677264442768</x:v>
      </x:c>
      <x:c r="N1700" s="81" t="n">
        <x:v>0.3059603859696255</x:v>
      </x:c>
      <x:c r="O1700" s="23" t="n">
        <x:v>16</x:v>
      </x:c>
      <x:c r="P1700" s="23" t="n">
        <x:v>7</x:v>
      </x:c>
      <x:c r="Q1700" s="78" t="n">
        <x:v>45904</x:v>
      </x:c>
      <x:c r="R1700" s="23" t="str">
        <x:v>True</x:v>
      </x:c>
      <x:c r="S1700" s="23" t="str">
        <x:v>True</x:v>
      </x:c>
      <x:c r="T1700" s="23" t="str">
        <x:v>False</x:v>
      </x:c>
    </x:row>
    <x:row r="1701">
      <x:c r="A1701" s="23" t="str">
        <x:v>active_label_common_panel</x:v>
      </x:c>
      <x:c r="B1701" s="23" t="n">
        <x:v>14</x:v>
      </x:c>
      <x:c r="C1701" s="23" t="str">
        <x:v>checkpoint:epoch:qwen3-next-80b-a3b</x:v>
      </x:c>
      <x:c r="D1701" s="23" t="str">
        <x:v>Qwen3-Next-80B-A3B</x:v>
      </x:c>
      <x:c r="E1701" s="23" t="str">
        <x:v>alibaba</x:v>
      </x:c>
      <x:c r="F1701" s="78" t="n">
        <x:v>45910</x:v>
      </x:c>
      <x:c r="G1701" s="78" t="n">
        <x:v>45925</x:v>
      </x:c>
      <x:c r="H1701" s="81" t="n">
        <x:v>0.28284271247461906</x:v>
      </x:c>
      <x:c r="I1701" s="81" t="n">
        <x:v>0.37796327387399997</x:v>
      </x:c>
      <x:c r="J1701" s="23" t="str">
        <x:v>total_b</x:v>
      </x:c>
      <x:c r="K1701" s="23" t="str">
        <x:v>score_date_current_price_nonprospective</x:v>
      </x:c>
      <x:c r="L1701" s="81" t="n">
        <x:v>80</x:v>
      </x:c>
      <x:c r="M1701" s="81" t="n">
        <x:v>116.30735154822901</x:v>
      </x:c>
      <x:c r="N1701" s="81" t="n">
        <x:v>0.1625171794641404</x:v>
      </x:c>
      <x:c r="O1701" s="23" t="n">
        <x:v>16</x:v>
      </x:c>
      <x:c r="P1701" s="23" t="n">
        <x:v>7</x:v>
      </x:c>
      <x:c r="Q1701" s="78" t="n">
        <x:v>45904</x:v>
      </x:c>
      <x:c r="R1701" s="23" t="str">
        <x:v>True</x:v>
      </x:c>
      <x:c r="S1701" s="23" t="str">
        <x:v>True</x:v>
      </x:c>
      <x:c r="T1701" s="23" t="str">
        <x:v>True</x:v>
      </x:c>
    </x:row>
    <x:row r="1702">
      <x:c r="A1702" s="23" t="str">
        <x:v>active_label_common_panel</x:v>
      </x:c>
      <x:c r="B1702" s="23" t="n">
        <x:v>14</x:v>
      </x:c>
      <x:c r="C1702" s="23" t="str">
        <x:v>checkpoint:epoch:deepseek-v3-1-terminus</x:v>
      </x:c>
      <x:c r="D1702" s="23" t="str">
        <x:v>DeepSeek-V3.1-Terminus</x:v>
      </x:c>
      <x:c r="E1702" s="23" t="str">
        <x:v>deepseek</x:v>
      </x:c>
      <x:c r="F1702" s="78" t="n">
        <x:v>45922</x:v>
      </x:c>
      <x:c r="G1702" s="78" t="n">
        <x:v>45936</x:v>
      </x:c>
      <x:c r="H1702" s="81" t="n">
        <x:v>0.5196152422706632</x:v>
      </x:c>
      <x:c r="I1702" s="81" t="n">
        <x:v>0.519615242271</x:v>
      </x:c>
      <x:c r="J1702" s="23" t="str">
        <x:v>active_b</x:v>
      </x:c>
      <x:c r="K1702" s="23" t="str">
        <x:v>date_historical_price</x:v>
      </x:c>
      <x:c r="L1702" s="81" t="n">
        <x:v>37</x:v>
      </x:c>
      <x:c r="M1702" s="81" t="n">
        <x:v>13.281403579003587</x:v>
      </x:c>
      <x:c r="N1702" s="81" t="n">
        <x:v>-0.4449577503598809</x:v>
      </x:c>
      <x:c r="O1702" s="23" t="n">
        <x:v>20</x:v>
      </x:c>
      <x:c r="P1702" s="23" t="n">
        <x:v>7</x:v>
      </x:c>
      <x:c r="Q1702" s="78" t="n">
        <x:v>45925</x:v>
      </x:c>
      <x:c r="R1702" s="23" t="str">
        <x:v>True</x:v>
      </x:c>
      <x:c r="S1702" s="23" t="str">
        <x:v>True</x:v>
      </x:c>
      <x:c r="T1702" s="23" t="str">
        <x:v>False</x:v>
      </x:c>
    </x:row>
    <x:row r="1703">
      <x:c r="A1703" s="23" t="str">
        <x:v>active_label_common_panel</x:v>
      </x:c>
      <x:c r="B1703" s="23" t="n">
        <x:v>14</x:v>
      </x:c>
      <x:c r="C1703" s="23" t="str">
        <x:v>checkpoint:epoch:deepseek-v3-1-terminus</x:v>
      </x:c>
      <x:c r="D1703" s="23" t="str">
        <x:v>DeepSeek-V3.1-Terminus</x:v>
      </x:c>
      <x:c r="E1703" s="23" t="str">
        <x:v>deepseek</x:v>
      </x:c>
      <x:c r="F1703" s="78" t="n">
        <x:v>45922</x:v>
      </x:c>
      <x:c r="G1703" s="78" t="n">
        <x:v>45936</x:v>
      </x:c>
      <x:c r="H1703" s="81" t="n">
        <x:v>0.5196152422706632</x:v>
      </x:c>
      <x:c r="I1703" s="81" t="n">
        <x:v>0.519615242271</x:v>
      </x:c>
      <x:c r="J1703" s="23" t="str">
        <x:v>active_b</x:v>
      </x:c>
      <x:c r="K1703" s="23" t="str">
        <x:v>score_date</x:v>
      </x:c>
      <x:c r="L1703" s="81" t="n">
        <x:v>37</x:v>
      </x:c>
      <x:c r="M1703" s="81" t="n">
        <x:v>10.790499318851342</x:v>
      </x:c>
      <x:c r="N1703" s="81" t="n">
        <x:v>-0.5351601824049845</x:v>
      </x:c>
      <x:c r="O1703" s="23" t="n">
        <x:v>20</x:v>
      </x:c>
      <x:c r="P1703" s="23" t="n">
        <x:v>7</x:v>
      </x:c>
      <x:c r="Q1703" s="78" t="n">
        <x:v>45925</x:v>
      </x:c>
      <x:c r="R1703" s="23" t="str">
        <x:v>True</x:v>
      </x:c>
      <x:c r="S1703" s="23" t="str">
        <x:v>True</x:v>
      </x:c>
      <x:c r="T1703" s="23" t="str">
        <x:v>False</x:v>
      </x:c>
    </x:row>
    <x:row r="1704">
      <x:c r="A1704" s="23" t="str">
        <x:v>active_label_common_panel</x:v>
      </x:c>
      <x:c r="B1704" s="23" t="n">
        <x:v>14</x:v>
      </x:c>
      <x:c r="C1704" s="23" t="str">
        <x:v>checkpoint:epoch:deepseek-v3-1-terminus</x:v>
      </x:c>
      <x:c r="D1704" s="23" t="str">
        <x:v>DeepSeek-V3.1-Terminus</x:v>
      </x:c>
      <x:c r="E1704" s="23" t="str">
        <x:v>deepseek</x:v>
      </x:c>
      <x:c r="F1704" s="78" t="n">
        <x:v>45922</x:v>
      </x:c>
      <x:c r="G1704" s="78" t="n">
        <x:v>45936</x:v>
      </x:c>
      <x:c r="H1704" s="81" t="n">
        <x:v>0.5196152422706632</x:v>
      </x:c>
      <x:c r="I1704" s="81" t="n">
        <x:v>0.519615242271</x:v>
      </x:c>
      <x:c r="J1704" s="23" t="str">
        <x:v>active_b</x:v>
      </x:c>
      <x:c r="K1704" s="23" t="str">
        <x:v>score_date_historical_price</x:v>
      </x:c>
      <x:c r="L1704" s="81" t="n">
        <x:v>37</x:v>
      </x:c>
      <x:c r="M1704" s="81" t="n">
        <x:v>12.03072442787594</x:v>
      </x:c>
      <x:c r="N1704" s="81" t="n">
        <x:v>-0.48790994497680745</x:v>
      </x:c>
      <x:c r="O1704" s="23" t="n">
        <x:v>20</x:v>
      </x:c>
      <x:c r="P1704" s="23" t="n">
        <x:v>7</x:v>
      </x:c>
      <x:c r="Q1704" s="78" t="n">
        <x:v>45925</x:v>
      </x:c>
      <x:c r="R1704" s="23" t="str">
        <x:v>True</x:v>
      </x:c>
      <x:c r="S1704" s="23" t="str">
        <x:v>True</x:v>
      </x:c>
      <x:c r="T1704" s="23" t="str">
        <x:v>False</x:v>
      </x:c>
    </x:row>
    <x:row r="1705">
      <x:c r="A1705" s="23" t="str">
        <x:v>active_label_common_panel</x:v>
      </x:c>
      <x:c r="B1705" s="23" t="n">
        <x:v>14</x:v>
      </x:c>
      <x:c r="C1705" s="23" t="str">
        <x:v>checkpoint:epoch:deepseek-v3-1-terminus</x:v>
      </x:c>
      <x:c r="D1705" s="23" t="str">
        <x:v>DeepSeek-V3.1-Terminus</x:v>
      </x:c>
      <x:c r="E1705" s="23" t="str">
        <x:v>deepseek</x:v>
      </x:c>
      <x:c r="F1705" s="78" t="n">
        <x:v>45922</x:v>
      </x:c>
      <x:c r="G1705" s="78" t="n">
        <x:v>45936</x:v>
      </x:c>
      <x:c r="H1705" s="81" t="n">
        <x:v>0.5196152422706632</x:v>
      </x:c>
      <x:c r="I1705" s="81" t="n">
        <x:v>0.519615242271</x:v>
      </x:c>
      <x:c r="J1705" s="23" t="str">
        <x:v>active_b</x:v>
      </x:c>
      <x:c r="K1705" s="23" t="str">
        <x:v>score_date_current_price_nonprospective</x:v>
      </x:c>
      <x:c r="L1705" s="81" t="n">
        <x:v>37</x:v>
      </x:c>
      <x:c r="M1705" s="81" t="n">
        <x:v>6.4333804988054535</x:v>
      </x:c>
      <x:c r="N1705" s="81" t="n">
        <x:v>-0.7597624857950716</x:v>
      </x:c>
      <x:c r="O1705" s="23" t="n">
        <x:v>20</x:v>
      </x:c>
      <x:c r="P1705" s="23" t="n">
        <x:v>7</x:v>
      </x:c>
      <x:c r="Q1705" s="78" t="n">
        <x:v>45925</x:v>
      </x:c>
      <x:c r="R1705" s="23" t="str">
        <x:v>True</x:v>
      </x:c>
      <x:c r="S1705" s="23" t="str">
        <x:v>True</x:v>
      </x:c>
      <x:c r="T1705" s="23" t="str">
        <x:v>True</x:v>
      </x:c>
    </x:row>
    <x:row r="1706">
      <x:c r="A1706" s="23" t="str">
        <x:v>active_label_common_panel</x:v>
      </x:c>
      <x:c r="B1706" s="23" t="n">
        <x:v>14</x:v>
      </x:c>
      <x:c r="C1706" s="23" t="str">
        <x:v>checkpoint:epoch:deepseek-v3-1-terminus</x:v>
      </x:c>
      <x:c r="D1706" s="23" t="str">
        <x:v>DeepSeek-V3.1-Terminus</x:v>
      </x:c>
      <x:c r="E1706" s="23" t="str">
        <x:v>deepseek</x:v>
      </x:c>
      <x:c r="F1706" s="78" t="n">
        <x:v>45922</x:v>
      </x:c>
      <x:c r="G1706" s="78" t="n">
        <x:v>45936</x:v>
      </x:c>
      <x:c r="H1706" s="81" t="n">
        <x:v>0.5196152422706632</x:v>
      </x:c>
      <x:c r="I1706" s="81" t="n">
        <x:v>0.519615242271</x:v>
      </x:c>
      <x:c r="J1706" s="23" t="str">
        <x:v>total_b</x:v>
      </x:c>
      <x:c r="K1706" s="23" t="str">
        <x:v>date_historical_price</x:v>
      </x:c>
      <x:c r="L1706" s="81" t="n">
        <x:v>671</x:v>
      </x:c>
      <x:c r="M1706" s="81" t="n">
        <x:v>558.1946770602912</x:v>
      </x:c>
      <x:c r="N1706" s="81" t="n">
        <x:v>-0.07993682942513175</x:v>
      </x:c>
      <x:c r="O1706" s="23" t="n">
        <x:v>20</x:v>
      </x:c>
      <x:c r="P1706" s="23" t="n">
        <x:v>7</x:v>
      </x:c>
      <x:c r="Q1706" s="78" t="n">
        <x:v>45925</x:v>
      </x:c>
      <x:c r="R1706" s="23" t="str">
        <x:v>True</x:v>
      </x:c>
      <x:c r="S1706" s="23" t="str">
        <x:v>True</x:v>
      </x:c>
      <x:c r="T1706" s="23" t="str">
        <x:v>False</x:v>
      </x:c>
    </x:row>
    <x:row r="1707">
      <x:c r="A1707" s="23" t="str">
        <x:v>active_label_common_panel</x:v>
      </x:c>
      <x:c r="B1707" s="23" t="n">
        <x:v>14</x:v>
      </x:c>
      <x:c r="C1707" s="23" t="str">
        <x:v>checkpoint:epoch:deepseek-v3-1-terminus</x:v>
      </x:c>
      <x:c r="D1707" s="23" t="str">
        <x:v>DeepSeek-V3.1-Terminus</x:v>
      </x:c>
      <x:c r="E1707" s="23" t="str">
        <x:v>deepseek</x:v>
      </x:c>
      <x:c r="F1707" s="78" t="n">
        <x:v>45922</x:v>
      </x:c>
      <x:c r="G1707" s="78" t="n">
        <x:v>45936</x:v>
      </x:c>
      <x:c r="H1707" s="81" t="n">
        <x:v>0.5196152422706632</x:v>
      </x:c>
      <x:c r="I1707" s="81" t="n">
        <x:v>0.519615242271</x:v>
      </x:c>
      <x:c r="J1707" s="23" t="str">
        <x:v>total_b</x:v>
      </x:c>
      <x:c r="K1707" s="23" t="str">
        <x:v>score_date</x:v>
      </x:c>
      <x:c r="L1707" s="81" t="n">
        <x:v>671</x:v>
      </x:c>
      <x:c r="M1707" s="81" t="n">
        <x:v>1839.6124834663171</x:v>
      </x:c>
      <x:c r="N1707" s="81" t="n">
        <x:v>0.4380038278313671</x:v>
      </x:c>
      <x:c r="O1707" s="23" t="n">
        <x:v>20</x:v>
      </x:c>
      <x:c r="P1707" s="23" t="n">
        <x:v>7</x:v>
      </x:c>
      <x:c r="Q1707" s="78" t="n">
        <x:v>45925</x:v>
      </x:c>
      <x:c r="R1707" s="23" t="str">
        <x:v>True</x:v>
      </x:c>
      <x:c r="S1707" s="23" t="str">
        <x:v>True</x:v>
      </x:c>
      <x:c r="T1707" s="23" t="str">
        <x:v>False</x:v>
      </x:c>
    </x:row>
    <x:row r="1708">
      <x:c r="A1708" s="23" t="str">
        <x:v>active_label_common_panel</x:v>
      </x:c>
      <x:c r="B1708" s="23" t="n">
        <x:v>14</x:v>
      </x:c>
      <x:c r="C1708" s="23" t="str">
        <x:v>checkpoint:epoch:deepseek-v3-1-terminus</x:v>
      </x:c>
      <x:c r="D1708" s="23" t="str">
        <x:v>DeepSeek-V3.1-Terminus</x:v>
      </x:c>
      <x:c r="E1708" s="23" t="str">
        <x:v>deepseek</x:v>
      </x:c>
      <x:c r="F1708" s="78" t="n">
        <x:v>45922</x:v>
      </x:c>
      <x:c r="G1708" s="78" t="n">
        <x:v>45936</x:v>
      </x:c>
      <x:c r="H1708" s="81" t="n">
        <x:v>0.5196152422706632</x:v>
      </x:c>
      <x:c r="I1708" s="81" t="n">
        <x:v>0.519615242271</x:v>
      </x:c>
      <x:c r="J1708" s="23" t="str">
        <x:v>total_b</x:v>
      </x:c>
      <x:c r="K1708" s="23" t="str">
        <x:v>score_date_historical_price</x:v>
      </x:c>
      <x:c r="L1708" s="81" t="n">
        <x:v>671</x:v>
      </x:c>
      <x:c r="M1708" s="81" t="n">
        <x:v>2544.9411835219307</x:v>
      </x:c>
      <x:c r="N1708" s="81" t="n">
        <x:v>0.5789552295815694</x:v>
      </x:c>
      <x:c r="O1708" s="23" t="n">
        <x:v>20</x:v>
      </x:c>
      <x:c r="P1708" s="23" t="n">
        <x:v>7</x:v>
      </x:c>
      <x:c r="Q1708" s="78" t="n">
        <x:v>45925</x:v>
      </x:c>
      <x:c r="R1708" s="23" t="str">
        <x:v>True</x:v>
      </x:c>
      <x:c r="S1708" s="23" t="str">
        <x:v>True</x:v>
      </x:c>
      <x:c r="T1708" s="23" t="str">
        <x:v>False</x:v>
      </x:c>
    </x:row>
    <x:row r="1709">
      <x:c r="A1709" s="23" t="str">
        <x:v>active_label_common_panel</x:v>
      </x:c>
      <x:c r="B1709" s="23" t="n">
        <x:v>14</x:v>
      </x:c>
      <x:c r="C1709" s="23" t="str">
        <x:v>checkpoint:epoch:deepseek-v3-1-terminus</x:v>
      </x:c>
      <x:c r="D1709" s="23" t="str">
        <x:v>DeepSeek-V3.1-Terminus</x:v>
      </x:c>
      <x:c r="E1709" s="23" t="str">
        <x:v>deepseek</x:v>
      </x:c>
      <x:c r="F1709" s="78" t="n">
        <x:v>45922</x:v>
      </x:c>
      <x:c r="G1709" s="78" t="n">
        <x:v>45936</x:v>
      </x:c>
      <x:c r="H1709" s="81" t="n">
        <x:v>0.5196152422706632</x:v>
      </x:c>
      <x:c r="I1709" s="81" t="n">
        <x:v>0.519615242271</x:v>
      </x:c>
      <x:c r="J1709" s="23" t="str">
        <x:v>total_b</x:v>
      </x:c>
      <x:c r="K1709" s="23" t="str">
        <x:v>score_date_current_price_nonprospective</x:v>
      </x:c>
      <x:c r="L1709" s="81" t="n">
        <x:v>671</x:v>
      </x:c>
      <x:c r="M1709" s="81" t="n">
        <x:v>636.3582923123523</x:v>
      </x:c>
      <x:c r="N1709" s="81" t="n">
        <x:v>-0.023020812444248574</x:v>
      </x:c>
      <x:c r="O1709" s="23" t="n">
        <x:v>20</x:v>
      </x:c>
      <x:c r="P1709" s="23" t="n">
        <x:v>7</x:v>
      </x:c>
      <x:c r="Q1709" s="78" t="n">
        <x:v>45925</x:v>
      </x:c>
      <x:c r="R1709" s="23" t="str">
        <x:v>True</x:v>
      </x:c>
      <x:c r="S1709" s="23" t="str">
        <x:v>True</x:v>
      </x:c>
      <x:c r="T1709" s="23" t="str">
        <x:v>True</x:v>
      </x:c>
    </x:row>
    <x:row r="1710">
      <x:c r="A1710" s="23" t="str">
        <x:v>active_label_common_panel</x:v>
      </x:c>
      <x:c r="B1710" s="23" t="n">
        <x:v>14</x:v>
      </x:c>
      <x:c r="C1710" s="23" t="str">
        <x:v>checkpoint:deepseek:deepseek-v3-2-exp</x:v>
      </x:c>
      <x:c r="D1710" s="23" t="str">
        <x:v>DeepSeek-V3.2-Exp</x:v>
      </x:c>
      <x:c r="E1710" s="23" t="str">
        <x:v>deepseek</x:v>
      </x:c>
      <x:c r="F1710" s="78" t="n">
        <x:v>45929</x:v>
      </x:c>
      <x:c r="G1710" s="78" t="n">
        <x:v>45943</x:v>
      </x:c>
      <x:c r="H1710" s="81" t="n">
        <x:v>0.3286335345030997</x:v>
      </x:c>
      <x:c r="I1710" s="81" t="n">
        <x:v>0.332716095192</x:v>
      </x:c>
      <x:c r="J1710" s="23" t="str">
        <x:v>active_b</x:v>
      </x:c>
      <x:c r="K1710" s="23" t="str">
        <x:v>date_historical_price</x:v>
      </x:c>
      <x:c r="L1710" s="81" t="n">
        <x:v>37</x:v>
      </x:c>
      <x:c r="M1710" s="81" t="n">
        <x:v>10.71782650416644</x:v>
      </x:c>
      <x:c r="N1710" s="81" t="n">
        <x:v>-0.538095001485638</x:v>
      </x:c>
      <x:c r="O1710" s="23" t="n">
        <x:v>20</x:v>
      </x:c>
      <x:c r="P1710" s="23" t="n">
        <x:v>7</x:v>
      </x:c>
      <x:c r="Q1710" s="78" t="n">
        <x:v>45925</x:v>
      </x:c>
      <x:c r="R1710" s="23" t="str">
        <x:v>True</x:v>
      </x:c>
      <x:c r="S1710" s="23" t="str">
        <x:v>True</x:v>
      </x:c>
      <x:c r="T1710" s="23" t="str">
        <x:v>False</x:v>
      </x:c>
    </x:row>
    <x:row r="1711">
      <x:c r="A1711" s="23" t="str">
        <x:v>active_label_common_panel</x:v>
      </x:c>
      <x:c r="B1711" s="23" t="n">
        <x:v>14</x:v>
      </x:c>
      <x:c r="C1711" s="23" t="str">
        <x:v>checkpoint:deepseek:deepseek-v3-2-exp</x:v>
      </x:c>
      <x:c r="D1711" s="23" t="str">
        <x:v>DeepSeek-V3.2-Exp</x:v>
      </x:c>
      <x:c r="E1711" s="23" t="str">
        <x:v>deepseek</x:v>
      </x:c>
      <x:c r="F1711" s="78" t="n">
        <x:v>45929</x:v>
      </x:c>
      <x:c r="G1711" s="78" t="n">
        <x:v>45943</x:v>
      </x:c>
      <x:c r="H1711" s="81" t="n">
        <x:v>0.3286335345030997</x:v>
      </x:c>
      <x:c r="I1711" s="81" t="n">
        <x:v>0.332716095192</x:v>
      </x:c>
      <x:c r="J1711" s="23" t="str">
        <x:v>active_b</x:v>
      </x:c>
      <x:c r="K1711" s="23" t="str">
        <x:v>score_date</x:v>
      </x:c>
      <x:c r="L1711" s="81" t="n">
        <x:v>37</x:v>
      </x:c>
      <x:c r="M1711" s="81" t="n">
        <x:v>9.950571539532902</x:v>
      </x:c>
      <x:c r="N1711" s="81" t="n">
        <x:v>-0.5703536976592916</x:v>
      </x:c>
      <x:c r="O1711" s="23" t="n">
        <x:v>20</x:v>
      </x:c>
      <x:c r="P1711" s="23" t="n">
        <x:v>7</x:v>
      </x:c>
      <x:c r="Q1711" s="78" t="n">
        <x:v>45925</x:v>
      </x:c>
      <x:c r="R1711" s="23" t="str">
        <x:v>True</x:v>
      </x:c>
      <x:c r="S1711" s="23" t="str">
        <x:v>True</x:v>
      </x:c>
      <x:c r="T1711" s="23" t="str">
        <x:v>False</x:v>
      </x:c>
    </x:row>
    <x:row r="1712">
      <x:c r="A1712" s="23" t="str">
        <x:v>active_label_common_panel</x:v>
      </x:c>
      <x:c r="B1712" s="23" t="n">
        <x:v>14</x:v>
      </x:c>
      <x:c r="C1712" s="23" t="str">
        <x:v>checkpoint:deepseek:deepseek-v3-2-exp</x:v>
      </x:c>
      <x:c r="D1712" s="23" t="str">
        <x:v>DeepSeek-V3.2-Exp</x:v>
      </x:c>
      <x:c r="E1712" s="23" t="str">
        <x:v>deepseek</x:v>
      </x:c>
      <x:c r="F1712" s="78" t="n">
        <x:v>45929</x:v>
      </x:c>
      <x:c r="G1712" s="78" t="n">
        <x:v>45943</x:v>
      </x:c>
      <x:c r="H1712" s="81" t="n">
        <x:v>0.3286335345030997</x:v>
      </x:c>
      <x:c r="I1712" s="81" t="n">
        <x:v>0.332716095192</x:v>
      </x:c>
      <x:c r="J1712" s="23" t="str">
        <x:v>active_b</x:v>
      </x:c>
      <x:c r="K1712" s="23" t="str">
        <x:v>score_date_historical_price</x:v>
      </x:c>
      <x:c r="L1712" s="81" t="n">
        <x:v>37</x:v>
      </x:c>
      <x:c r="M1712" s="81" t="n">
        <x:v>10.220993227211583</x:v>
      </x:c>
      <x:c r="N1712" s="81" t="n">
        <x:v>-0.558708623558108</x:v>
      </x:c>
      <x:c r="O1712" s="23" t="n">
        <x:v>20</x:v>
      </x:c>
      <x:c r="P1712" s="23" t="n">
        <x:v>7</x:v>
      </x:c>
      <x:c r="Q1712" s="78" t="n">
        <x:v>45925</x:v>
      </x:c>
      <x:c r="R1712" s="23" t="str">
        <x:v>True</x:v>
      </x:c>
      <x:c r="S1712" s="23" t="str">
        <x:v>True</x:v>
      </x:c>
      <x:c r="T1712" s="23" t="str">
        <x:v>False</x:v>
      </x:c>
    </x:row>
    <x:row r="1713">
      <x:c r="A1713" s="23" t="str">
        <x:v>active_label_common_panel</x:v>
      </x:c>
      <x:c r="B1713" s="23" t="n">
        <x:v>14</x:v>
      </x:c>
      <x:c r="C1713" s="23" t="str">
        <x:v>checkpoint:deepseek:deepseek-v3-2-exp</x:v>
      </x:c>
      <x:c r="D1713" s="23" t="str">
        <x:v>DeepSeek-V3.2-Exp</x:v>
      </x:c>
      <x:c r="E1713" s="23" t="str">
        <x:v>deepseek</x:v>
      </x:c>
      <x:c r="F1713" s="78" t="n">
        <x:v>45929</x:v>
      </x:c>
      <x:c r="G1713" s="78" t="n">
        <x:v>45943</x:v>
      </x:c>
      <x:c r="H1713" s="81" t="n">
        <x:v>0.3286335345030997</x:v>
      </x:c>
      <x:c r="I1713" s="81" t="n">
        <x:v>0.332716095192</x:v>
      </x:c>
      <x:c r="J1713" s="23" t="str">
        <x:v>active_b</x:v>
      </x:c>
      <x:c r="K1713" s="23" t="str">
        <x:v>score_date_current_price_nonprospective</x:v>
      </x:c>
      <x:c r="L1713" s="81" t="n">
        <x:v>37</x:v>
      </x:c>
      <x:c r="M1713" s="81" t="n">
        <x:v>5.835790206432517</x:v>
      </x:c>
      <x:c r="N1713" s="81" t="n">
        <x:v>-0.802102053221591</x:v>
      </x:c>
      <x:c r="O1713" s="23" t="n">
        <x:v>20</x:v>
      </x:c>
      <x:c r="P1713" s="23" t="n">
        <x:v>7</x:v>
      </x:c>
      <x:c r="Q1713" s="78" t="n">
        <x:v>45925</x:v>
      </x:c>
      <x:c r="R1713" s="23" t="str">
        <x:v>True</x:v>
      </x:c>
      <x:c r="S1713" s="23" t="str">
        <x:v>True</x:v>
      </x:c>
      <x:c r="T1713" s="23" t="str">
        <x:v>True</x:v>
      </x:c>
    </x:row>
    <x:row r="1714">
      <x:c r="A1714" s="23" t="str">
        <x:v>active_label_common_panel</x:v>
      </x:c>
      <x:c r="B1714" s="23" t="n">
        <x:v>14</x:v>
      </x:c>
      <x:c r="C1714" s="23" t="str">
        <x:v>checkpoint:deepseek:deepseek-v3-2-exp</x:v>
      </x:c>
      <x:c r="D1714" s="23" t="str">
        <x:v>DeepSeek-V3.2-Exp</x:v>
      </x:c>
      <x:c r="E1714" s="23" t="str">
        <x:v>deepseek</x:v>
      </x:c>
      <x:c r="F1714" s="78" t="n">
        <x:v>45929</x:v>
      </x:c>
      <x:c r="G1714" s="78" t="n">
        <x:v>45943</x:v>
      </x:c>
      <x:c r="H1714" s="81" t="n">
        <x:v>0.3286335345030997</x:v>
      </x:c>
      <x:c r="I1714" s="81" t="n">
        <x:v>0.332716095192</x:v>
      </x:c>
      <x:c r="J1714" s="23" t="str">
        <x:v>total_b</x:v>
      </x:c>
      <x:c r="K1714" s="23" t="str">
        <x:v>date_historical_price</x:v>
      </x:c>
      <x:c r="L1714" s="81" t="n">
        <x:v>671</x:v>
      </x:c>
      <x:c r="M1714" s="81" t="n">
        <x:v>291.3924885757983</x:v>
      </x:c>
      <x:c r="N1714" s="81" t="n">
        <x:v>-0.3622441676977087</x:v>
      </x:c>
      <x:c r="O1714" s="23" t="n">
        <x:v>20</x:v>
      </x:c>
      <x:c r="P1714" s="23" t="n">
        <x:v>7</x:v>
      </x:c>
      <x:c r="Q1714" s="78" t="n">
        <x:v>45925</x:v>
      </x:c>
      <x:c r="R1714" s="23" t="str">
        <x:v>True</x:v>
      </x:c>
      <x:c r="S1714" s="23" t="str">
        <x:v>True</x:v>
      </x:c>
      <x:c r="T1714" s="23" t="str">
        <x:v>False</x:v>
      </x:c>
    </x:row>
    <x:row r="1715">
      <x:c r="A1715" s="23" t="str">
        <x:v>active_label_common_panel</x:v>
      </x:c>
      <x:c r="B1715" s="23" t="n">
        <x:v>14</x:v>
      </x:c>
      <x:c r="C1715" s="23" t="str">
        <x:v>checkpoint:deepseek:deepseek-v3-2-exp</x:v>
      </x:c>
      <x:c r="D1715" s="23" t="str">
        <x:v>DeepSeek-V3.2-Exp</x:v>
      </x:c>
      <x:c r="E1715" s="23" t="str">
        <x:v>deepseek</x:v>
      </x:c>
      <x:c r="F1715" s="78" t="n">
        <x:v>45929</x:v>
      </x:c>
      <x:c r="G1715" s="78" t="n">
        <x:v>45943</x:v>
      </x:c>
      <x:c r="H1715" s="81" t="n">
        <x:v>0.3286335345030997</x:v>
      </x:c>
      <x:c r="I1715" s="81" t="n">
        <x:v>0.332716095192</x:v>
      </x:c>
      <x:c r="J1715" s="23" t="str">
        <x:v>total_b</x:v>
      </x:c>
      <x:c r="K1715" s="23" t="str">
        <x:v>score_date</x:v>
      </x:c>
      <x:c r="L1715" s="81" t="n">
        <x:v>671</x:v>
      </x:c>
      <x:c r="M1715" s="81" t="n">
        <x:v>557.1288850787421</x:v>
      </x:c>
      <x:c r="N1715" s="81" t="n">
        <x:v>-0.08076684455804144</x:v>
      </x:c>
      <x:c r="O1715" s="23" t="n">
        <x:v>20</x:v>
      </x:c>
      <x:c r="P1715" s="23" t="n">
        <x:v>7</x:v>
      </x:c>
      <x:c r="Q1715" s="78" t="n">
        <x:v>45925</x:v>
      </x:c>
      <x:c r="R1715" s="23" t="str">
        <x:v>True</x:v>
      </x:c>
      <x:c r="S1715" s="23" t="str">
        <x:v>True</x:v>
      </x:c>
      <x:c r="T1715" s="23" t="str">
        <x:v>False</x:v>
      </x:c>
    </x:row>
    <x:row r="1716">
      <x:c r="A1716" s="23" t="str">
        <x:v>active_label_common_panel</x:v>
      </x:c>
      <x:c r="B1716" s="23" t="n">
        <x:v>14</x:v>
      </x:c>
      <x:c r="C1716" s="23" t="str">
        <x:v>checkpoint:deepseek:deepseek-v3-2-exp</x:v>
      </x:c>
      <x:c r="D1716" s="23" t="str">
        <x:v>DeepSeek-V3.2-Exp</x:v>
      </x:c>
      <x:c r="E1716" s="23" t="str">
        <x:v>deepseek</x:v>
      </x:c>
      <x:c r="F1716" s="78" t="n">
        <x:v>45929</x:v>
      </x:c>
      <x:c r="G1716" s="78" t="n">
        <x:v>45943</x:v>
      </x:c>
      <x:c r="H1716" s="81" t="n">
        <x:v>0.3286335345030997</x:v>
      </x:c>
      <x:c r="I1716" s="81" t="n">
        <x:v>0.332716095192</x:v>
      </x:c>
      <x:c r="J1716" s="23" t="str">
        <x:v>total_b</x:v>
      </x:c>
      <x:c r="K1716" s="23" t="str">
        <x:v>score_date_historical_price</x:v>
      </x:c>
      <x:c r="L1716" s="81" t="n">
        <x:v>671</x:v>
      </x:c>
      <x:c r="M1716" s="81" t="n">
        <x:v>603.5231084336172</x:v>
      </x:c>
      <x:c r="N1716" s="81" t="n">
        <x:v>-0.04602861661703229</x:v>
      </x:c>
      <x:c r="O1716" s="23" t="n">
        <x:v>20</x:v>
      </x:c>
      <x:c r="P1716" s="23" t="n">
        <x:v>7</x:v>
      </x:c>
      <x:c r="Q1716" s="78" t="n">
        <x:v>45925</x:v>
      </x:c>
      <x:c r="R1716" s="23" t="str">
        <x:v>True</x:v>
      </x:c>
      <x:c r="S1716" s="23" t="str">
        <x:v>True</x:v>
      </x:c>
      <x:c r="T1716" s="23" t="str">
        <x:v>False</x:v>
      </x:c>
    </x:row>
    <x:row r="1717">
      <x:c r="A1717" s="23" t="str">
        <x:v>active_label_common_panel</x:v>
      </x:c>
      <x:c r="B1717" s="23" t="n">
        <x:v>14</x:v>
      </x:c>
      <x:c r="C1717" s="23" t="str">
        <x:v>checkpoint:deepseek:deepseek-v3-2-exp</x:v>
      </x:c>
      <x:c r="D1717" s="23" t="str">
        <x:v>DeepSeek-V3.2-Exp</x:v>
      </x:c>
      <x:c r="E1717" s="23" t="str">
        <x:v>deepseek</x:v>
      </x:c>
      <x:c r="F1717" s="78" t="n">
        <x:v>45929</x:v>
      </x:c>
      <x:c r="G1717" s="78" t="n">
        <x:v>45943</x:v>
      </x:c>
      <x:c r="H1717" s="81" t="n">
        <x:v>0.3286335345030997</x:v>
      </x:c>
      <x:c r="I1717" s="81" t="n">
        <x:v>0.332716095192</x:v>
      </x:c>
      <x:c r="J1717" s="23" t="str">
        <x:v>total_b</x:v>
      </x:c>
      <x:c r="K1717" s="23" t="str">
        <x:v>score_date_current_price_nonprospective</x:v>
      </x:c>
      <x:c r="L1717" s="81" t="n">
        <x:v>671</x:v>
      </x:c>
      <x:c r="M1717" s="81" t="n">
        <x:v>186.3214516888574</x:v>
      </x:c>
      <x:c r="N1717" s="81" t="n">
        <x:v>-0.5564596609046899</x:v>
      </x:c>
      <x:c r="O1717" s="23" t="n">
        <x:v>20</x:v>
      </x:c>
      <x:c r="P1717" s="23" t="n">
        <x:v>7</x:v>
      </x:c>
      <x:c r="Q1717" s="78" t="n">
        <x:v>45925</x:v>
      </x:c>
      <x:c r="R1717" s="23" t="str">
        <x:v>True</x:v>
      </x:c>
      <x:c r="S1717" s="23" t="str">
        <x:v>True</x:v>
      </x:c>
      <x:c r="T1717" s="23" t="str">
        <x:v>True</x:v>
      </x:c>
    </x:row>
    <x:row r="1718">
      <x:c r="A1718" s="23" t="str">
        <x:v>active_label_common_panel</x:v>
      </x:c>
      <x:c r="B1718" s="23" t="n">
        <x:v>14</x:v>
      </x:c>
      <x:c r="C1718" s="23" t="str">
        <x:v>checkpoint:epoch:minimax-m2</x:v>
      </x:c>
      <x:c r="D1718" s="23" t="str">
        <x:v>MiniMax-M2</x:v>
      </x:c>
      <x:c r="E1718" s="23" t="str">
        <x:v>minimax</x:v>
      </x:c>
      <x:c r="F1718" s="78" t="n">
        <x:v>45957</x:v>
      </x:c>
      <x:c r="G1718" s="78" t="n">
        <x:v>45973</x:v>
      </x:c>
      <x:c r="H1718" s="81" t="n">
        <x:v>0.2598076211353316</x:v>
      </x:c>
      <x:c r="I1718" s="81" t="n">
        <x:v>0.6</x:v>
      </x:c>
      <x:c r="J1718" s="23" t="str">
        <x:v>active_b</x:v>
      </x:c>
      <x:c r="K1718" s="23" t="str">
        <x:v>date_historical_price</x:v>
      </x:c>
      <x:c r="L1718" s="81" t="n">
        <x:v>10</x:v>
      </x:c>
      <x:c r="M1718" s="81" t="n">
        <x:v>10.582670448842183</x:v>
      </x:c>
      <x:c r="N1718" s="81" t="n">
        <x:v>0.024595272127901475</x:v>
      </x:c>
      <x:c r="O1718" s="23" t="n">
        <x:v>27</x:v>
      </x:c>
      <x:c r="P1718" s="23" t="n">
        <x:v>8</x:v>
      </x:c>
      <x:c r="Q1718" s="78" t="n">
        <x:v>45943</x:v>
      </x:c>
      <x:c r="R1718" s="23" t="str">
        <x:v>True</x:v>
      </x:c>
      <x:c r="S1718" s="23" t="str">
        <x:v>True</x:v>
      </x:c>
      <x:c r="T1718" s="23" t="str">
        <x:v>False</x:v>
      </x:c>
    </x:row>
    <x:row r="1719">
      <x:c r="A1719" s="23" t="str">
        <x:v>active_label_common_panel</x:v>
      </x:c>
      <x:c r="B1719" s="23" t="n">
        <x:v>14</x:v>
      </x:c>
      <x:c r="C1719" s="23" t="str">
        <x:v>checkpoint:epoch:minimax-m2</x:v>
      </x:c>
      <x:c r="D1719" s="23" t="str">
        <x:v>MiniMax-M2</x:v>
      </x:c>
      <x:c r="E1719" s="23" t="str">
        <x:v>minimax</x:v>
      </x:c>
      <x:c r="F1719" s="78" t="n">
        <x:v>45957</x:v>
      </x:c>
      <x:c r="G1719" s="78" t="n">
        <x:v>45973</x:v>
      </x:c>
      <x:c r="H1719" s="81" t="n">
        <x:v>0.2598076211353316</x:v>
      </x:c>
      <x:c r="I1719" s="81" t="n">
        <x:v>0.6</x:v>
      </x:c>
      <x:c r="J1719" s="23" t="str">
        <x:v>active_b</x:v>
      </x:c>
      <x:c r="K1719" s="23" t="str">
        <x:v>score_date</x:v>
      </x:c>
      <x:c r="L1719" s="81" t="n">
        <x:v>10</x:v>
      </x:c>
      <x:c r="M1719" s="81" t="n">
        <x:v>13.809871025924075</x:v>
      </x:c>
      <x:c r="N1719" s="81" t="n">
        <x:v>0.14018962260534806</x:v>
      </x:c>
      <x:c r="O1719" s="23" t="n">
        <x:v>27</x:v>
      </x:c>
      <x:c r="P1719" s="23" t="n">
        <x:v>8</x:v>
      </x:c>
      <x:c r="Q1719" s="78" t="n">
        <x:v>45943</x:v>
      </x:c>
      <x:c r="R1719" s="23" t="str">
        <x:v>True</x:v>
      </x:c>
      <x:c r="S1719" s="23" t="str">
        <x:v>True</x:v>
      </x:c>
      <x:c r="T1719" s="23" t="str">
        <x:v>False</x:v>
      </x:c>
    </x:row>
    <x:row r="1720">
      <x:c r="A1720" s="23" t="str">
        <x:v>active_label_common_panel</x:v>
      </x:c>
      <x:c r="B1720" s="23" t="n">
        <x:v>14</x:v>
      </x:c>
      <x:c r="C1720" s="23" t="str">
        <x:v>checkpoint:epoch:minimax-m2</x:v>
      </x:c>
      <x:c r="D1720" s="23" t="str">
        <x:v>MiniMax-M2</x:v>
      </x:c>
      <x:c r="E1720" s="23" t="str">
        <x:v>minimax</x:v>
      </x:c>
      <x:c r="F1720" s="78" t="n">
        <x:v>45957</x:v>
      </x:c>
      <x:c r="G1720" s="78" t="n">
        <x:v>45973</x:v>
      </x:c>
      <x:c r="H1720" s="81" t="n">
        <x:v>0.2598076211353316</x:v>
      </x:c>
      <x:c r="I1720" s="81" t="n">
        <x:v>0.6</x:v>
      </x:c>
      <x:c r="J1720" s="23" t="str">
        <x:v>active_b</x:v>
      </x:c>
      <x:c r="K1720" s="23" t="str">
        <x:v>score_date_historical_price</x:v>
      </x:c>
      <x:c r="L1720" s="81" t="n">
        <x:v>10</x:v>
      </x:c>
      <x:c r="M1720" s="81" t="n">
        <x:v>11.071334454417027</x:v>
      </x:c>
      <x:c r="N1720" s="81" t="n">
        <x:v>0.04419997058615001</x:v>
      </x:c>
      <x:c r="O1720" s="23" t="n">
        <x:v>27</x:v>
      </x:c>
      <x:c r="P1720" s="23" t="n">
        <x:v>8</x:v>
      </x:c>
      <x:c r="Q1720" s="78" t="n">
        <x:v>45943</x:v>
      </x:c>
      <x:c r="R1720" s="23" t="str">
        <x:v>True</x:v>
      </x:c>
      <x:c r="S1720" s="23" t="str">
        <x:v>True</x:v>
      </x:c>
      <x:c r="T1720" s="23" t="str">
        <x:v>False</x:v>
      </x:c>
    </x:row>
    <x:row r="1721">
      <x:c r="A1721" s="23" t="str">
        <x:v>active_label_common_panel</x:v>
      </x:c>
      <x:c r="B1721" s="23" t="n">
        <x:v>14</x:v>
      </x:c>
      <x:c r="C1721" s="23" t="str">
        <x:v>checkpoint:epoch:minimax-m2</x:v>
      </x:c>
      <x:c r="D1721" s="23" t="str">
        <x:v>MiniMax-M2</x:v>
      </x:c>
      <x:c r="E1721" s="23" t="str">
        <x:v>minimax</x:v>
      </x:c>
      <x:c r="F1721" s="78" t="n">
        <x:v>45957</x:v>
      </x:c>
      <x:c r="G1721" s="78" t="n">
        <x:v>45973</x:v>
      </x:c>
      <x:c r="H1721" s="81" t="n">
        <x:v>0.2598076211353316</x:v>
      </x:c>
      <x:c r="I1721" s="81" t="n">
        <x:v>0.6</x:v>
      </x:c>
      <x:c r="J1721" s="23" t="str">
        <x:v>active_b</x:v>
      </x:c>
      <x:c r="K1721" s="23" t="str">
        <x:v>score_date_current_price_nonprospective</x:v>
      </x:c>
      <x:c r="L1721" s="81" t="n">
        <x:v>10</x:v>
      </x:c>
      <x:c r="M1721" s="81" t="n">
        <x:v>11.035907258654547</x:v>
      </x:c>
      <x:c r="N1721" s="81" t="n">
        <x:v>0.04280804218556303</x:v>
      </x:c>
      <x:c r="O1721" s="23" t="n">
        <x:v>27</x:v>
      </x:c>
      <x:c r="P1721" s="23" t="n">
        <x:v>8</x:v>
      </x:c>
      <x:c r="Q1721" s="78" t="n">
        <x:v>45943</x:v>
      </x:c>
      <x:c r="R1721" s="23" t="str">
        <x:v>True</x:v>
      </x:c>
      <x:c r="S1721" s="23" t="str">
        <x:v>True</x:v>
      </x:c>
      <x:c r="T1721" s="23" t="str">
        <x:v>True</x:v>
      </x:c>
    </x:row>
    <x:row r="1722">
      <x:c r="A1722" s="23" t="str">
        <x:v>active_label_common_panel</x:v>
      </x:c>
      <x:c r="B1722" s="23" t="n">
        <x:v>14</x:v>
      </x:c>
      <x:c r="C1722" s="23" t="str">
        <x:v>checkpoint:epoch:minimax-m2</x:v>
      </x:c>
      <x:c r="D1722" s="23" t="str">
        <x:v>MiniMax-M2</x:v>
      </x:c>
      <x:c r="E1722" s="23" t="str">
        <x:v>minimax</x:v>
      </x:c>
      <x:c r="F1722" s="78" t="n">
        <x:v>45957</x:v>
      </x:c>
      <x:c r="G1722" s="78" t="n">
        <x:v>45973</x:v>
      </x:c>
      <x:c r="H1722" s="81" t="n">
        <x:v>0.2598076211353316</x:v>
      </x:c>
      <x:c r="I1722" s="81" t="n">
        <x:v>0.6</x:v>
      </x:c>
      <x:c r="J1722" s="23" t="str">
        <x:v>total_b</x:v>
      </x:c>
      <x:c r="K1722" s="23" t="str">
        <x:v>date_historical_price</x:v>
      </x:c>
      <x:c r="L1722" s="81" t="n">
        <x:v>229</x:v>
      </x:c>
      <x:c r="M1722" s="81" t="n">
        <x:v>249.45522800417328</x:v>
      </x:c>
      <x:c r="N1722" s="81" t="n">
        <x:v>0.03715712783778399</x:v>
      </x:c>
      <x:c r="O1722" s="23" t="n">
        <x:v>27</x:v>
      </x:c>
      <x:c r="P1722" s="23" t="n">
        <x:v>8</x:v>
      </x:c>
      <x:c r="Q1722" s="78" t="n">
        <x:v>45943</x:v>
      </x:c>
      <x:c r="R1722" s="23" t="str">
        <x:v>True</x:v>
      </x:c>
      <x:c r="S1722" s="23" t="str">
        <x:v>True</x:v>
      </x:c>
      <x:c r="T1722" s="23" t="str">
        <x:v>False</x:v>
      </x:c>
    </x:row>
    <x:row r="1723">
      <x:c r="A1723" s="23" t="str">
        <x:v>active_label_common_panel</x:v>
      </x:c>
      <x:c r="B1723" s="23" t="n">
        <x:v>14</x:v>
      </x:c>
      <x:c r="C1723" s="23" t="str">
        <x:v>checkpoint:epoch:minimax-m2</x:v>
      </x:c>
      <x:c r="D1723" s="23" t="str">
        <x:v>MiniMax-M2</x:v>
      </x:c>
      <x:c r="E1723" s="23" t="str">
        <x:v>minimax</x:v>
      </x:c>
      <x:c r="F1723" s="78" t="n">
        <x:v>45957</x:v>
      </x:c>
      <x:c r="G1723" s="78" t="n">
        <x:v>45973</x:v>
      </x:c>
      <x:c r="H1723" s="81" t="n">
        <x:v>0.2598076211353316</x:v>
      </x:c>
      <x:c r="I1723" s="81" t="n">
        <x:v>0.6</x:v>
      </x:c>
      <x:c r="J1723" s="23" t="str">
        <x:v>total_b</x:v>
      </x:c>
      <x:c r="K1723" s="23" t="str">
        <x:v>score_date</x:v>
      </x:c>
      <x:c r="L1723" s="81" t="n">
        <x:v>229</x:v>
      </x:c>
      <x:c r="M1723" s="81" t="n">
        <x:v>861.776414380091</x:v>
      </x:c>
      <x:c r="N1723" s="81" t="n">
        <x:v>0.575559121540162</x:v>
      </x:c>
      <x:c r="O1723" s="23" t="n">
        <x:v>27</x:v>
      </x:c>
      <x:c r="P1723" s="23" t="n">
        <x:v>8</x:v>
      </x:c>
      <x:c r="Q1723" s="78" t="n">
        <x:v>45943</x:v>
      </x:c>
      <x:c r="R1723" s="23" t="str">
        <x:v>True</x:v>
      </x:c>
      <x:c r="S1723" s="23" t="str">
        <x:v>True</x:v>
      </x:c>
      <x:c r="T1723" s="23" t="str">
        <x:v>False</x:v>
      </x:c>
    </x:row>
    <x:row r="1724">
      <x:c r="A1724" s="23" t="str">
        <x:v>active_label_common_panel</x:v>
      </x:c>
      <x:c r="B1724" s="23" t="n">
        <x:v>14</x:v>
      </x:c>
      <x:c r="C1724" s="23" t="str">
        <x:v>checkpoint:epoch:minimax-m2</x:v>
      </x:c>
      <x:c r="D1724" s="23" t="str">
        <x:v>MiniMax-M2</x:v>
      </x:c>
      <x:c r="E1724" s="23" t="str">
        <x:v>minimax</x:v>
      </x:c>
      <x:c r="F1724" s="78" t="n">
        <x:v>45957</x:v>
      </x:c>
      <x:c r="G1724" s="78" t="n">
        <x:v>45973</x:v>
      </x:c>
      <x:c r="H1724" s="81" t="n">
        <x:v>0.2598076211353316</x:v>
      </x:c>
      <x:c r="I1724" s="81" t="n">
        <x:v>0.6</x:v>
      </x:c>
      <x:c r="J1724" s="23" t="str">
        <x:v>total_b</x:v>
      </x:c>
      <x:c r="K1724" s="23" t="str">
        <x:v>score_date_historical_price</x:v>
      </x:c>
      <x:c r="L1724" s="81" t="n">
        <x:v>229</x:v>
      </x:c>
      <x:c r="M1724" s="81" t="n">
        <x:v>491.8874987762962</x:v>
      </x:c>
      <x:c r="N1724" s="81" t="n">
        <x:v>0.3320303028511526</x:v>
      </x:c>
      <x:c r="O1724" s="23" t="n">
        <x:v>27</x:v>
      </x:c>
      <x:c r="P1724" s="23" t="n">
        <x:v>8</x:v>
      </x:c>
      <x:c r="Q1724" s="78" t="n">
        <x:v>45943</x:v>
      </x:c>
      <x:c r="R1724" s="23" t="str">
        <x:v>True</x:v>
      </x:c>
      <x:c r="S1724" s="23" t="str">
        <x:v>True</x:v>
      </x:c>
      <x:c r="T1724" s="23" t="str">
        <x:v>False</x:v>
      </x:c>
    </x:row>
    <x:row r="1725">
      <x:c r="A1725" s="23" t="str">
        <x:v>active_label_common_panel</x:v>
      </x:c>
      <x:c r="B1725" s="23" t="n">
        <x:v>14</x:v>
      </x:c>
      <x:c r="C1725" s="23" t="str">
        <x:v>checkpoint:epoch:minimax-m2</x:v>
      </x:c>
      <x:c r="D1725" s="23" t="str">
        <x:v>MiniMax-M2</x:v>
      </x:c>
      <x:c r="E1725" s="23" t="str">
        <x:v>minimax</x:v>
      </x:c>
      <x:c r="F1725" s="78" t="n">
        <x:v>45957</x:v>
      </x:c>
      <x:c r="G1725" s="78" t="n">
        <x:v>45973</x:v>
      </x:c>
      <x:c r="H1725" s="81" t="n">
        <x:v>0.2598076211353316</x:v>
      </x:c>
      <x:c r="I1725" s="81" t="n">
        <x:v>0.6</x:v>
      </x:c>
      <x:c r="J1725" s="23" t="str">
        <x:v>total_b</x:v>
      </x:c>
      <x:c r="K1725" s="23" t="str">
        <x:v>score_date_current_price_nonprospective</x:v>
      </x:c>
      <x:c r="L1725" s="81" t="n">
        <x:v>229</x:v>
      </x:c>
      <x:c r="M1725" s="81" t="n">
        <x:v>535.3369616575601</x:v>
      </x:c>
      <x:c r="N1725" s="81" t="n">
        <x:v>0.36879174738719067</x:v>
      </x:c>
      <x:c r="O1725" s="23" t="n">
        <x:v>27</x:v>
      </x:c>
      <x:c r="P1725" s="23" t="n">
        <x:v>8</x:v>
      </x:c>
      <x:c r="Q1725" s="78" t="n">
        <x:v>45943</x:v>
      </x:c>
      <x:c r="R1725" s="23" t="str">
        <x:v>True</x:v>
      </x:c>
      <x:c r="S1725" s="23" t="str">
        <x:v>True</x:v>
      </x:c>
      <x:c r="T1725" s="23" t="str">
        <x:v>True</x:v>
      </x:c>
    </x:row>
    <x:row r="1726">
      <x:c r="A1726" s="23" t="str">
        <x:v>active_label_common_panel</x:v>
      </x:c>
      <x:c r="B1726" s="23" t="n">
        <x:v>14</x:v>
      </x:c>
      <x:c r="C1726" s="23" t="str">
        <x:v>checkpoint:moonshot:kimi-k2-thinking</x:v>
      </x:c>
      <x:c r="D1726" s="23" t="str">
        <x:v>Kimi K2 Thinking</x:v>
      </x:c>
      <x:c r="E1726" s="23" t="str">
        <x:v>kimi</x:v>
      </x:c>
      <x:c r="F1726" s="78" t="n">
        <x:v>45967</x:v>
      </x:c>
      <x:c r="G1726" s="78" t="n">
        <x:v>45981</x:v>
      </x:c>
      <x:c r="H1726" s="81" t="n">
        <x:v>1.1124297730643495</x:v>
      </x:c>
      <x:c r="I1726" s="81" t="n">
        <x:v>1.22474487139</x:v>
      </x:c>
      <x:c r="J1726" s="23" t="str">
        <x:v>active_b</x:v>
      </x:c>
      <x:c r="K1726" s="23" t="str">
        <x:v>date_historical_price</x:v>
      </x:c>
      <x:c r="L1726" s="81" t="n">
        <x:v>32.6</x:v>
      </x:c>
      <x:c r="M1726" s="81" t="n">
        <x:v>16.79580712574959</x:v>
      </x:c>
      <x:c r="N1726" s="81" t="n">
        <x:v>-0.28801672128372335</x:v>
      </x:c>
      <x:c r="O1726" s="23" t="n">
        <x:v>27</x:v>
      </x:c>
      <x:c r="P1726" s="23" t="n">
        <x:v>8</x:v>
      </x:c>
      <x:c r="Q1726" s="78" t="n">
        <x:v>45973</x:v>
      </x:c>
      <x:c r="R1726" s="23" t="str">
        <x:v>True</x:v>
      </x:c>
      <x:c r="S1726" s="23" t="str">
        <x:v>True</x:v>
      </x:c>
      <x:c r="T1726" s="23" t="str">
        <x:v>False</x:v>
      </x:c>
    </x:row>
    <x:row r="1727">
      <x:c r="A1727" s="23" t="str">
        <x:v>active_label_common_panel</x:v>
      </x:c>
      <x:c r="B1727" s="23" t="n">
        <x:v>14</x:v>
      </x:c>
      <x:c r="C1727" s="23" t="str">
        <x:v>checkpoint:moonshot:kimi-k2-thinking</x:v>
      </x:c>
      <x:c r="D1727" s="23" t="str">
        <x:v>Kimi K2 Thinking</x:v>
      </x:c>
      <x:c r="E1727" s="23" t="str">
        <x:v>kimi</x:v>
      </x:c>
      <x:c r="F1727" s="78" t="n">
        <x:v>45967</x:v>
      </x:c>
      <x:c r="G1727" s="78" t="n">
        <x:v>45981</x:v>
      </x:c>
      <x:c r="H1727" s="81" t="n">
        <x:v>1.1124297730643495</x:v>
      </x:c>
      <x:c r="I1727" s="81" t="n">
        <x:v>1.22474487139</x:v>
      </x:c>
      <x:c r="J1727" s="23" t="str">
        <x:v>active_b</x:v>
      </x:c>
      <x:c r="K1727" s="23" t="str">
        <x:v>score_date</x:v>
      </x:c>
      <x:c r="L1727" s="81" t="n">
        <x:v>32.6</x:v>
      </x:c>
      <x:c r="M1727" s="81" t="n">
        <x:v>12.018434021127394</x:v>
      </x:c>
      <x:c r="N1727" s="81" t="n">
        <x:v>-0.4333697164518694</x:v>
      </x:c>
      <x:c r="O1727" s="23" t="n">
        <x:v>27</x:v>
      </x:c>
      <x:c r="P1727" s="23" t="n">
        <x:v>8</x:v>
      </x:c>
      <x:c r="Q1727" s="78" t="n">
        <x:v>45973</x:v>
      </x:c>
      <x:c r="R1727" s="23" t="str">
        <x:v>True</x:v>
      </x:c>
      <x:c r="S1727" s="23" t="str">
        <x:v>True</x:v>
      </x:c>
      <x:c r="T1727" s="23" t="str">
        <x:v>False</x:v>
      </x:c>
    </x:row>
    <x:row r="1728">
      <x:c r="A1728" s="23" t="str">
        <x:v>active_label_common_panel</x:v>
      </x:c>
      <x:c r="B1728" s="23" t="n">
        <x:v>14</x:v>
      </x:c>
      <x:c r="C1728" s="23" t="str">
        <x:v>checkpoint:moonshot:kimi-k2-thinking</x:v>
      </x:c>
      <x:c r="D1728" s="23" t="str">
        <x:v>Kimi K2 Thinking</x:v>
      </x:c>
      <x:c r="E1728" s="23" t="str">
        <x:v>kimi</x:v>
      </x:c>
      <x:c r="F1728" s="78" t="n">
        <x:v>45967</x:v>
      </x:c>
      <x:c r="G1728" s="78" t="n">
        <x:v>45981</x:v>
      </x:c>
      <x:c r="H1728" s="81" t="n">
        <x:v>1.1124297730643495</x:v>
      </x:c>
      <x:c r="I1728" s="81" t="n">
        <x:v>1.22474487139</x:v>
      </x:c>
      <x:c r="J1728" s="23" t="str">
        <x:v>active_b</x:v>
      </x:c>
      <x:c r="K1728" s="23" t="str">
        <x:v>score_date_historical_price</x:v>
      </x:c>
      <x:c r="L1728" s="81" t="n">
        <x:v>32.6</x:v>
      </x:c>
      <x:c r="M1728" s="81" t="n">
        <x:v>17.35289195776548</x:v>
      </x:c>
      <x:c r="N1728" s="81" t="n">
        <x:v>-0.2738457372732023</x:v>
      </x:c>
      <x:c r="O1728" s="23" t="n">
        <x:v>27</x:v>
      </x:c>
      <x:c r="P1728" s="23" t="n">
        <x:v>8</x:v>
      </x:c>
      <x:c r="Q1728" s="78" t="n">
        <x:v>45973</x:v>
      </x:c>
      <x:c r="R1728" s="23" t="str">
        <x:v>True</x:v>
      </x:c>
      <x:c r="S1728" s="23" t="str">
        <x:v>True</x:v>
      </x:c>
      <x:c r="T1728" s="23" t="str">
        <x:v>False</x:v>
      </x:c>
    </x:row>
    <x:row r="1729">
      <x:c r="A1729" s="23" t="str">
        <x:v>active_label_common_panel</x:v>
      </x:c>
      <x:c r="B1729" s="23" t="n">
        <x:v>14</x:v>
      </x:c>
      <x:c r="C1729" s="23" t="str">
        <x:v>checkpoint:moonshot:kimi-k2-thinking</x:v>
      </x:c>
      <x:c r="D1729" s="23" t="str">
        <x:v>Kimi K2 Thinking</x:v>
      </x:c>
      <x:c r="E1729" s="23" t="str">
        <x:v>kimi</x:v>
      </x:c>
      <x:c r="F1729" s="78" t="n">
        <x:v>45967</x:v>
      </x:c>
      <x:c r="G1729" s="78" t="n">
        <x:v>45981</x:v>
      </x:c>
      <x:c r="H1729" s="81" t="n">
        <x:v>1.1124297730643495</x:v>
      </x:c>
      <x:c r="I1729" s="81" t="n">
        <x:v>1.22474487139</x:v>
      </x:c>
      <x:c r="J1729" s="23" t="str">
        <x:v>active_b</x:v>
      </x:c>
      <x:c r="K1729" s="23" t="str">
        <x:v>score_date_current_price_nonprospective</x:v>
      </x:c>
      <x:c r="L1729" s="81" t="n">
        <x:v>32.6</x:v>
      </x:c>
      <x:c r="M1729" s="81" t="n">
        <x:v>13.37526920877518</x:v>
      </x:c>
      <x:c r="N1729" s="81" t="n">
        <x:v>-0.3869150680880241</x:v>
      </x:c>
      <x:c r="O1729" s="23" t="n">
        <x:v>27</x:v>
      </x:c>
      <x:c r="P1729" s="23" t="n">
        <x:v>8</x:v>
      </x:c>
      <x:c r="Q1729" s="78" t="n">
        <x:v>45973</x:v>
      </x:c>
      <x:c r="R1729" s="23" t="str">
        <x:v>True</x:v>
      </x:c>
      <x:c r="S1729" s="23" t="str">
        <x:v>True</x:v>
      </x:c>
      <x:c r="T1729" s="23" t="str">
        <x:v>True</x:v>
      </x:c>
    </x:row>
    <x:row r="1730">
      <x:c r="A1730" s="23" t="str">
        <x:v>active_label_common_panel</x:v>
      </x:c>
      <x:c r="B1730" s="23" t="n">
        <x:v>14</x:v>
      </x:c>
      <x:c r="C1730" s="23" t="str">
        <x:v>checkpoint:moonshot:kimi-k2-thinking</x:v>
      </x:c>
      <x:c r="D1730" s="23" t="str">
        <x:v>Kimi K2 Thinking</x:v>
      </x:c>
      <x:c r="E1730" s="23" t="str">
        <x:v>kimi</x:v>
      </x:c>
      <x:c r="F1730" s="78" t="n">
        <x:v>45967</x:v>
      </x:c>
      <x:c r="G1730" s="78" t="n">
        <x:v>45981</x:v>
      </x:c>
      <x:c r="H1730" s="81" t="n">
        <x:v>1.1124297730643495</x:v>
      </x:c>
      <x:c r="I1730" s="81" t="n">
        <x:v>1.22474487139</x:v>
      </x:c>
      <x:c r="J1730" s="23" t="str">
        <x:v>total_b</x:v>
      </x:c>
      <x:c r="K1730" s="23" t="str">
        <x:v>date_historical_price</x:v>
      </x:c>
      <x:c r="L1730" s="81" t="n">
        <x:v>1040</x:v>
      </x:c>
      <x:c r="M1730" s="81" t="n">
        <x:v>1577.4307791475835</x:v>
      </x:c>
      <x:c r="N1730" s="81" t="n">
        <x:v>0.18091697131544335</x:v>
      </x:c>
      <x:c r="O1730" s="23" t="n">
        <x:v>27</x:v>
      </x:c>
      <x:c r="P1730" s="23" t="n">
        <x:v>8</x:v>
      </x:c>
      <x:c r="Q1730" s="78" t="n">
        <x:v>45973</x:v>
      </x:c>
      <x:c r="R1730" s="23" t="str">
        <x:v>True</x:v>
      </x:c>
      <x:c r="S1730" s="23" t="str">
        <x:v>True</x:v>
      </x:c>
      <x:c r="T1730" s="23" t="str">
        <x:v>False</x:v>
      </x:c>
    </x:row>
    <x:row r="1731">
      <x:c r="A1731" s="23" t="str">
        <x:v>active_label_common_panel</x:v>
      </x:c>
      <x:c r="B1731" s="23" t="n">
        <x:v>14</x:v>
      </x:c>
      <x:c r="C1731" s="23" t="str">
        <x:v>checkpoint:moonshot:kimi-k2-thinking</x:v>
      </x:c>
      <x:c r="D1731" s="23" t="str">
        <x:v>Kimi K2 Thinking</x:v>
      </x:c>
      <x:c r="E1731" s="23" t="str">
        <x:v>kimi</x:v>
      </x:c>
      <x:c r="F1731" s="78" t="n">
        <x:v>45967</x:v>
      </x:c>
      <x:c r="G1731" s="78" t="n">
        <x:v>45981</x:v>
      </x:c>
      <x:c r="H1731" s="81" t="n">
        <x:v>1.1124297730643495</x:v>
      </x:c>
      <x:c r="I1731" s="81" t="n">
        <x:v>1.22474487139</x:v>
      </x:c>
      <x:c r="J1731" s="23" t="str">
        <x:v>total_b</x:v>
      </x:c>
      <x:c r="K1731" s="23" t="str">
        <x:v>score_date</x:v>
      </x:c>
      <x:c r="L1731" s="81" t="n">
        <x:v>1040</x:v>
      </x:c>
      <x:c r="M1731" s="81" t="n">
        <x:v>872.7882780186333</x:v>
      </x:c>
      <x:c r="N1731" s="81" t="n">
        <x:v>-0.07612443447056907</x:v>
      </x:c>
      <x:c r="O1731" s="23" t="n">
        <x:v>27</x:v>
      </x:c>
      <x:c r="P1731" s="23" t="n">
        <x:v>8</x:v>
      </x:c>
      <x:c r="Q1731" s="78" t="n">
        <x:v>45973</x:v>
      </x:c>
      <x:c r="R1731" s="23" t="str">
        <x:v>True</x:v>
      </x:c>
      <x:c r="S1731" s="23" t="str">
        <x:v>True</x:v>
      </x:c>
      <x:c r="T1731" s="23" t="str">
        <x:v>False</x:v>
      </x:c>
    </x:row>
    <x:row r="1732">
      <x:c r="A1732" s="23" t="str">
        <x:v>active_label_common_panel</x:v>
      </x:c>
      <x:c r="B1732" s="23" t="n">
        <x:v>14</x:v>
      </x:c>
      <x:c r="C1732" s="23" t="str">
        <x:v>checkpoint:moonshot:kimi-k2-thinking</x:v>
      </x:c>
      <x:c r="D1732" s="23" t="str">
        <x:v>Kimi K2 Thinking</x:v>
      </x:c>
      <x:c r="E1732" s="23" t="str">
        <x:v>kimi</x:v>
      </x:c>
      <x:c r="F1732" s="78" t="n">
        <x:v>45967</x:v>
      </x:c>
      <x:c r="G1732" s="78" t="n">
        <x:v>45981</x:v>
      </x:c>
      <x:c r="H1732" s="81" t="n">
        <x:v>1.1124297730643495</x:v>
      </x:c>
      <x:c r="I1732" s="81" t="n">
        <x:v>1.22474487139</x:v>
      </x:c>
      <x:c r="J1732" s="23" t="str">
        <x:v>total_b</x:v>
      </x:c>
      <x:c r="K1732" s="23" t="str">
        <x:v>score_date_historical_price</x:v>
      </x:c>
      <x:c r="L1732" s="81" t="n">
        <x:v>1040</x:v>
      </x:c>
      <x:c r="M1732" s="81" t="n">
        <x:v>2406.3734953928897</x:v>
      </x:c>
      <x:c r="N1732" s="81" t="n">
        <x:v>0.3643296961736037</x:v>
      </x:c>
      <x:c r="O1732" s="23" t="n">
        <x:v>27</x:v>
      </x:c>
      <x:c r="P1732" s="23" t="n">
        <x:v>8</x:v>
      </x:c>
      <x:c r="Q1732" s="78" t="n">
        <x:v>45973</x:v>
      </x:c>
      <x:c r="R1732" s="23" t="str">
        <x:v>True</x:v>
      </x:c>
      <x:c r="S1732" s="23" t="str">
        <x:v>True</x:v>
      </x:c>
      <x:c r="T1732" s="23" t="str">
        <x:v>False</x:v>
      </x:c>
    </x:row>
    <x:row r="1733">
      <x:c r="A1733" s="23" t="str">
        <x:v>active_label_common_panel</x:v>
      </x:c>
      <x:c r="B1733" s="23" t="n">
        <x:v>14</x:v>
      </x:c>
      <x:c r="C1733" s="23" t="str">
        <x:v>checkpoint:moonshot:kimi-k2-thinking</x:v>
      </x:c>
      <x:c r="D1733" s="23" t="str">
        <x:v>Kimi K2 Thinking</x:v>
      </x:c>
      <x:c r="E1733" s="23" t="str">
        <x:v>kimi</x:v>
      </x:c>
      <x:c r="F1733" s="78" t="n">
        <x:v>45967</x:v>
      </x:c>
      <x:c r="G1733" s="78" t="n">
        <x:v>45981</x:v>
      </x:c>
      <x:c r="H1733" s="81" t="n">
        <x:v>1.1124297730643495</x:v>
      </x:c>
      <x:c r="I1733" s="81" t="n">
        <x:v>1.22474487139</x:v>
      </x:c>
      <x:c r="J1733" s="23" t="str">
        <x:v>total_b</x:v>
      </x:c>
      <x:c r="K1733" s="23" t="str">
        <x:v>score_date_current_price_nonprospective</x:v>
      </x:c>
      <x:c r="L1733" s="81" t="n">
        <x:v>1040</x:v>
      </x:c>
      <x:c r="M1733" s="81" t="n">
        <x:v>1101.6195816676334</x:v>
      </x:c>
      <x:c r="N1733" s="81" t="n">
        <x:v>0.024998307752752608</x:v>
      </x:c>
      <x:c r="O1733" s="23" t="n">
        <x:v>27</x:v>
      </x:c>
      <x:c r="P1733" s="23" t="n">
        <x:v>8</x:v>
      </x:c>
      <x:c r="Q1733" s="78" t="n">
        <x:v>45973</x:v>
      </x:c>
      <x:c r="R1733" s="23" t="str">
        <x:v>True</x:v>
      </x:c>
      <x:c r="S1733" s="23" t="str">
        <x:v>True</x:v>
      </x:c>
      <x:c r="T1733" s="23" t="str">
        <x:v>True</x:v>
      </x:c>
    </x:row>
    <x:row r="1734">
      <x:c r="A1734" s="23" t="str">
        <x:v>active_label_common_panel</x:v>
      </x:c>
      <x:c r="B1734" s="23" t="n">
        <x:v>14</x:v>
      </x:c>
      <x:c r="C1734" s="23" t="str">
        <x:v>checkpoint:epoch:mistral-3-large</x:v>
      </x:c>
      <x:c r="D1734" s="23" t="str">
        <x:v>Mistral 3 Large</x:v>
      </x:c>
      <x:c r="E1734" s="23" t="str">
        <x:v>mistral</x:v>
      </x:c>
      <x:c r="F1734" s="78" t="n">
        <x:v>45993</x:v>
      </x:c>
      <x:c r="G1734" s="78" t="n">
        <x:v>46007</x:v>
      </x:c>
      <x:c r="H1734" s="81" t="n">
        <x:v>0.8660254037844386</x:v>
      </x:c>
      <x:c r="I1734" s="81" t="n">
        <x:v>0.866025403784</x:v>
      </x:c>
      <x:c r="J1734" s="23" t="str">
        <x:v>active_b</x:v>
      </x:c>
      <x:c r="K1734" s="23" t="str">
        <x:v>date_historical_price</x:v>
      </x:c>
      <x:c r="L1734" s="81" t="n">
        <x:v>41</x:v>
      </x:c>
      <x:c r="M1734" s="81" t="n">
        <x:v>19.75545765503085</x:v>
      </x:c>
      <x:c r="N1734" s="81" t="n">
        <x:v>-0.31709676171759354</x:v>
      </x:c>
      <x:c r="O1734" s="23" t="n">
        <x:v>27</x:v>
      </x:c>
      <x:c r="P1734" s="23" t="n">
        <x:v>8</x:v>
      </x:c>
      <x:c r="Q1734" s="78" t="n">
        <x:v>45981</x:v>
      </x:c>
      <x:c r="R1734" s="23" t="str">
        <x:v>True</x:v>
      </x:c>
      <x:c r="S1734" s="23" t="str">
        <x:v>True</x:v>
      </x:c>
      <x:c r="T1734" s="23" t="str">
        <x:v>False</x:v>
      </x:c>
    </x:row>
    <x:row r="1735">
      <x:c r="A1735" s="23" t="str">
        <x:v>active_label_common_panel</x:v>
      </x:c>
      <x:c r="B1735" s="23" t="n">
        <x:v>14</x:v>
      </x:c>
      <x:c r="C1735" s="23" t="str">
        <x:v>checkpoint:epoch:mistral-3-large</x:v>
      </x:c>
      <x:c r="D1735" s="23" t="str">
        <x:v>Mistral 3 Large</x:v>
      </x:c>
      <x:c r="E1735" s="23" t="str">
        <x:v>mistral</x:v>
      </x:c>
      <x:c r="F1735" s="78" t="n">
        <x:v>45993</x:v>
      </x:c>
      <x:c r="G1735" s="78" t="n">
        <x:v>46007</x:v>
      </x:c>
      <x:c r="H1735" s="81" t="n">
        <x:v>0.8660254037844386</x:v>
      </x:c>
      <x:c r="I1735" s="81" t="n">
        <x:v>0.866025403784</x:v>
      </x:c>
      <x:c r="J1735" s="23" t="str">
        <x:v>active_b</x:v>
      </x:c>
      <x:c r="K1735" s="23" t="str">
        <x:v>score_date</x:v>
      </x:c>
      <x:c r="L1735" s="81" t="n">
        <x:v>41</x:v>
      </x:c>
      <x:c r="M1735" s="81" t="n">
        <x:v>3.899151516067267</x:v>
      </x:c>
      <x:c r="N1735" s="81" t="n">
        <x:v>-1.0218137450728078</x:v>
      </x:c>
      <x:c r="O1735" s="23" t="n">
        <x:v>27</x:v>
      </x:c>
      <x:c r="P1735" s="23" t="n">
        <x:v>8</x:v>
      </x:c>
      <x:c r="Q1735" s="78" t="n">
        <x:v>45981</x:v>
      </x:c>
      <x:c r="R1735" s="23" t="str">
        <x:v>True</x:v>
      </x:c>
      <x:c r="S1735" s="23" t="str">
        <x:v>True</x:v>
      </x:c>
      <x:c r="T1735" s="23" t="str">
        <x:v>False</x:v>
      </x:c>
    </x:row>
    <x:row r="1736">
      <x:c r="A1736" s="23" t="str">
        <x:v>active_label_common_panel</x:v>
      </x:c>
      <x:c r="B1736" s="23" t="n">
        <x:v>14</x:v>
      </x:c>
      <x:c r="C1736" s="23" t="str">
        <x:v>checkpoint:epoch:mistral-3-large</x:v>
      </x:c>
      <x:c r="D1736" s="23" t="str">
        <x:v>Mistral 3 Large</x:v>
      </x:c>
      <x:c r="E1736" s="23" t="str">
        <x:v>mistral</x:v>
      </x:c>
      <x:c r="F1736" s="78" t="n">
        <x:v>45993</x:v>
      </x:c>
      <x:c r="G1736" s="78" t="n">
        <x:v>46007</x:v>
      </x:c>
      <x:c r="H1736" s="81" t="n">
        <x:v>0.8660254037844386</x:v>
      </x:c>
      <x:c r="I1736" s="81" t="n">
        <x:v>0.866025403784</x:v>
      </x:c>
      <x:c r="J1736" s="23" t="str">
        <x:v>active_b</x:v>
      </x:c>
      <x:c r="K1736" s="23" t="str">
        <x:v>score_date_historical_price</x:v>
      </x:c>
      <x:c r="L1736" s="81" t="n">
        <x:v>41</x:v>
      </x:c>
      <x:c r="M1736" s="81" t="n">
        <x:v>12.148962728020257</x:v>
      </x:c>
      <x:c r="N1736" s="81" t="n">
        <x:v>-0.5282446570345751</x:v>
      </x:c>
      <x:c r="O1736" s="23" t="n">
        <x:v>27</x:v>
      </x:c>
      <x:c r="P1736" s="23" t="n">
        <x:v>8</x:v>
      </x:c>
      <x:c r="Q1736" s="78" t="n">
        <x:v>45981</x:v>
      </x:c>
      <x:c r="R1736" s="23" t="str">
        <x:v>True</x:v>
      </x:c>
      <x:c r="S1736" s="23" t="str">
        <x:v>True</x:v>
      </x:c>
      <x:c r="T1736" s="23" t="str">
        <x:v>False</x:v>
      </x:c>
    </x:row>
    <x:row r="1737">
      <x:c r="A1737" s="23" t="str">
        <x:v>active_label_common_panel</x:v>
      </x:c>
      <x:c r="B1737" s="23" t="n">
        <x:v>14</x:v>
      </x:c>
      <x:c r="C1737" s="23" t="str">
        <x:v>checkpoint:epoch:mistral-3-large</x:v>
      </x:c>
      <x:c r="D1737" s="23" t="str">
        <x:v>Mistral 3 Large</x:v>
      </x:c>
      <x:c r="E1737" s="23" t="str">
        <x:v>mistral</x:v>
      </x:c>
      <x:c r="F1737" s="78" t="n">
        <x:v>45993</x:v>
      </x:c>
      <x:c r="G1737" s="78" t="n">
        <x:v>46007</x:v>
      </x:c>
      <x:c r="H1737" s="81" t="n">
        <x:v>0.8660254037844386</x:v>
      </x:c>
      <x:c r="I1737" s="81" t="n">
        <x:v>0.866025403784</x:v>
      </x:c>
      <x:c r="J1737" s="23" t="str">
        <x:v>active_b</x:v>
      </x:c>
      <x:c r="K1737" s="23" t="str">
        <x:v>score_date_current_price_nonprospective</x:v>
      </x:c>
      <x:c r="L1737" s="81" t="n">
        <x:v>41</x:v>
      </x:c>
      <x:c r="M1737" s="81" t="n">
        <x:v>9.363700157410657</x:v>
      </x:c>
      <x:c r="N1737" s="81" t="n">
        <x:v>-0.6413363583661129</x:v>
      </x:c>
      <x:c r="O1737" s="23" t="n">
        <x:v>27</x:v>
      </x:c>
      <x:c r="P1737" s="23" t="n">
        <x:v>8</x:v>
      </x:c>
      <x:c r="Q1737" s="78" t="n">
        <x:v>45981</x:v>
      </x:c>
      <x:c r="R1737" s="23" t="str">
        <x:v>True</x:v>
      </x:c>
      <x:c r="S1737" s="23" t="str">
        <x:v>True</x:v>
      </x:c>
      <x:c r="T1737" s="23" t="str">
        <x:v>True</x:v>
      </x:c>
    </x:row>
    <x:row r="1738">
      <x:c r="A1738" s="23" t="str">
        <x:v>active_label_common_panel</x:v>
      </x:c>
      <x:c r="B1738" s="23" t="n">
        <x:v>14</x:v>
      </x:c>
      <x:c r="C1738" s="23" t="str">
        <x:v>checkpoint:epoch:mistral-3-large</x:v>
      </x:c>
      <x:c r="D1738" s="23" t="str">
        <x:v>Mistral 3 Large</x:v>
      </x:c>
      <x:c r="E1738" s="23" t="str">
        <x:v>mistral</x:v>
      </x:c>
      <x:c r="F1738" s="78" t="n">
        <x:v>45993</x:v>
      </x:c>
      <x:c r="G1738" s="78" t="n">
        <x:v>46007</x:v>
      </x:c>
      <x:c r="H1738" s="81" t="n">
        <x:v>0.8660254037844386</x:v>
      </x:c>
      <x:c r="I1738" s="81" t="n">
        <x:v>0.866025403784</x:v>
      </x:c>
      <x:c r="J1738" s="23" t="str">
        <x:v>total_b</x:v>
      </x:c>
      <x:c r="K1738" s="23" t="str">
        <x:v>date_historical_price</x:v>
      </x:c>
      <x:c r="L1738" s="81" t="n">
        <x:v>675</x:v>
      </x:c>
      <x:c r="M1738" s="81" t="n">
        <x:v>1204.5470930686424</x:v>
      </x:c>
      <x:c r="N1738" s="81" t="n">
        <x:v>0.2515200110467499</x:v>
      </x:c>
      <x:c r="O1738" s="23" t="n">
        <x:v>27</x:v>
      </x:c>
      <x:c r="P1738" s="23" t="n">
        <x:v>8</x:v>
      </x:c>
      <x:c r="Q1738" s="78" t="n">
        <x:v>45981</x:v>
      </x:c>
      <x:c r="R1738" s="23" t="str">
        <x:v>True</x:v>
      </x:c>
      <x:c r="S1738" s="23" t="str">
        <x:v>True</x:v>
      </x:c>
      <x:c r="T1738" s="23" t="str">
        <x:v>False</x:v>
      </x:c>
    </x:row>
    <x:row r="1739">
      <x:c r="A1739" s="23" t="str">
        <x:v>active_label_common_panel</x:v>
      </x:c>
      <x:c r="B1739" s="23" t="n">
        <x:v>14</x:v>
      </x:c>
      <x:c r="C1739" s="23" t="str">
        <x:v>checkpoint:epoch:mistral-3-large</x:v>
      </x:c>
      <x:c r="D1739" s="23" t="str">
        <x:v>Mistral 3 Large</x:v>
      </x:c>
      <x:c r="E1739" s="23" t="str">
        <x:v>mistral</x:v>
      </x:c>
      <x:c r="F1739" s="78" t="n">
        <x:v>45993</x:v>
      </x:c>
      <x:c r="G1739" s="78" t="n">
        <x:v>46007</x:v>
      </x:c>
      <x:c r="H1739" s="81" t="n">
        <x:v>0.8660254037844386</x:v>
      </x:c>
      <x:c r="I1739" s="81" t="n">
        <x:v>0.866025403784</x:v>
      </x:c>
      <x:c r="J1739" s="23" t="str">
        <x:v>total_b</x:v>
      </x:c>
      <x:c r="K1739" s="23" t="str">
        <x:v>score_date</x:v>
      </x:c>
      <x:c r="L1739" s="81" t="n">
        <x:v>675</x:v>
      </x:c>
      <x:c r="M1739" s="81" t="n">
        <x:v>33.27415677831656</x:v>
      </x:c>
      <x:c r="N1739" s="81" t="n">
        <x:v>-1.30719671427903</x:v>
      </x:c>
      <x:c r="O1739" s="23" t="n">
        <x:v>27</x:v>
      </x:c>
      <x:c r="P1739" s="23" t="n">
        <x:v>8</x:v>
      </x:c>
      <x:c r="Q1739" s="78" t="n">
        <x:v>45981</x:v>
      </x:c>
      <x:c r="R1739" s="23" t="str">
        <x:v>True</x:v>
      </x:c>
      <x:c r="S1739" s="23" t="str">
        <x:v>True</x:v>
      </x:c>
      <x:c r="T1739" s="23" t="str">
        <x:v>False</x:v>
      </x:c>
    </x:row>
    <x:row r="1740">
      <x:c r="A1740" s="23" t="str">
        <x:v>active_label_common_panel</x:v>
      </x:c>
      <x:c r="B1740" s="23" t="n">
        <x:v>14</x:v>
      </x:c>
      <x:c r="C1740" s="23" t="str">
        <x:v>checkpoint:epoch:mistral-3-large</x:v>
      </x:c>
      <x:c r="D1740" s="23" t="str">
        <x:v>Mistral 3 Large</x:v>
      </x:c>
      <x:c r="E1740" s="23" t="str">
        <x:v>mistral</x:v>
      </x:c>
      <x:c r="F1740" s="78" t="n">
        <x:v>45993</x:v>
      </x:c>
      <x:c r="G1740" s="78" t="n">
        <x:v>46007</x:v>
      </x:c>
      <x:c r="H1740" s="81" t="n">
        <x:v>0.8660254037844386</x:v>
      </x:c>
      <x:c r="I1740" s="81" t="n">
        <x:v>0.866025403784</x:v>
      </x:c>
      <x:c r="J1740" s="23" t="str">
        <x:v>total_b</x:v>
      </x:c>
      <x:c r="K1740" s="23" t="str">
        <x:v>score_date_historical_price</x:v>
      </x:c>
      <x:c r="L1740" s="81" t="n">
        <x:v>675</x:v>
      </x:c>
      <x:c r="M1740" s="81" t="n">
        <x:v>249.8305022320393</x:v>
      </x:c>
      <x:c r="N1740" s="81" t="n">
        <x:v>-0.4316583118018911</x:v>
      </x:c>
      <x:c r="O1740" s="23" t="n">
        <x:v>27</x:v>
      </x:c>
      <x:c r="P1740" s="23" t="n">
        <x:v>8</x:v>
      </x:c>
      <x:c r="Q1740" s="78" t="n">
        <x:v>45981</x:v>
      </x:c>
      <x:c r="R1740" s="23" t="str">
        <x:v>True</x:v>
      </x:c>
      <x:c r="S1740" s="23" t="str">
        <x:v>True</x:v>
      </x:c>
      <x:c r="T1740" s="23" t="str">
        <x:v>False</x:v>
      </x:c>
    </x:row>
    <x:row r="1741">
      <x:c r="A1741" s="23" t="str">
        <x:v>active_label_common_panel</x:v>
      </x:c>
      <x:c r="B1741" s="23" t="n">
        <x:v>14</x:v>
      </x:c>
      <x:c r="C1741" s="23" t="str">
        <x:v>checkpoint:epoch:mistral-3-large</x:v>
      </x:c>
      <x:c r="D1741" s="23" t="str">
        <x:v>Mistral 3 Large</x:v>
      </x:c>
      <x:c r="E1741" s="23" t="str">
        <x:v>mistral</x:v>
      </x:c>
      <x:c r="F1741" s="78" t="n">
        <x:v>45993</x:v>
      </x:c>
      <x:c r="G1741" s="78" t="n">
        <x:v>46007</x:v>
      </x:c>
      <x:c r="H1741" s="81" t="n">
        <x:v>0.8660254037844386</x:v>
      </x:c>
      <x:c r="I1741" s="81" t="n">
        <x:v>0.866025403784</x:v>
      </x:c>
      <x:c r="J1741" s="23" t="str">
        <x:v>total_b</x:v>
      </x:c>
      <x:c r="K1741" s="23" t="str">
        <x:v>score_date_current_price_nonprospective</x:v>
      </x:c>
      <x:c r="L1741" s="81" t="n">
        <x:v>675</x:v>
      </x:c>
      <x:c r="M1741" s="81" t="n">
        <x:v>156.3636154690443</x:v>
      </x:c>
      <x:c r="N1741" s="81" t="n">
        <x:v>-0.635168069115697</x:v>
      </x:c>
      <x:c r="O1741" s="23" t="n">
        <x:v>27</x:v>
      </x:c>
      <x:c r="P1741" s="23" t="n">
        <x:v>8</x:v>
      </x:c>
      <x:c r="Q1741" s="78" t="n">
        <x:v>45981</x:v>
      </x:c>
      <x:c r="R1741" s="23" t="str">
        <x:v>True</x:v>
      </x:c>
      <x:c r="S1741" s="23" t="str">
        <x:v>True</x:v>
      </x:c>
      <x:c r="T1741" s="23" t="str">
        <x:v>True</x:v>
      </x:c>
    </x:row>
    <x:row r="1742">
      <x:c r="A1742" s="23" t="str">
        <x:v>active_label_common_panel</x:v>
      </x:c>
      <x:c r="B1742" s="23" t="n">
        <x:v>14</x:v>
      </x:c>
      <x:c r="C1742" s="23" t="str">
        <x:v>checkpoint:epoch:ministral-3-14b</x:v>
      </x:c>
      <x:c r="D1742" s="23" t="str">
        <x:v>Ministral 3 14B</x:v>
      </x:c>
      <x:c r="E1742" s="23" t="str">
        <x:v>mistral</x:v>
      </x:c>
      <x:c r="F1742" s="78" t="n">
        <x:v>45993</x:v>
      </x:c>
      <x:c r="G1742" s="78" t="n">
        <x:v>46009</x:v>
      </x:c>
      <x:c r="H1742" s="81" t="n">
        <x:v>0.2</x:v>
      </x:c>
      <x:c r="I1742" s="81" t="n">
        <x:v>0.2</x:v>
      </x:c>
      <x:c r="J1742" s="23" t="str">
        <x:v>active_b</x:v>
      </x:c>
      <x:c r="K1742" s="23" t="str">
        <x:v>date_historical_price</x:v>
      </x:c>
      <x:c r="L1742" s="81" t="n">
        <x:v>14</x:v>
      </x:c>
      <x:c r="M1742" s="81" t="n">
        <x:v>7.209763337805954</x:v>
      </x:c>
      <x:c r="N1742" s="81" t="n">
        <x:v>-0.28820702654436203</x:v>
      </x:c>
      <x:c r="O1742" s="23" t="n">
        <x:v>27</x:v>
      </x:c>
      <x:c r="P1742" s="23" t="n">
        <x:v>8</x:v>
      </x:c>
      <x:c r="Q1742" s="78" t="n">
        <x:v>45981</x:v>
      </x:c>
      <x:c r="R1742" s="23" t="str">
        <x:v>True</x:v>
      </x:c>
      <x:c r="S1742" s="23" t="str">
        <x:v>True</x:v>
      </x:c>
      <x:c r="T1742" s="23" t="str">
        <x:v>False</x:v>
      </x:c>
    </x:row>
    <x:row r="1743">
      <x:c r="A1743" s="23" t="str">
        <x:v>active_label_common_panel</x:v>
      </x:c>
      <x:c r="B1743" s="23" t="n">
        <x:v>14</x:v>
      </x:c>
      <x:c r="C1743" s="23" t="str">
        <x:v>checkpoint:epoch:ministral-3-14b</x:v>
      </x:c>
      <x:c r="D1743" s="23" t="str">
        <x:v>Ministral 3 14B</x:v>
      </x:c>
      <x:c r="E1743" s="23" t="str">
        <x:v>mistral</x:v>
      </x:c>
      <x:c r="F1743" s="78" t="n">
        <x:v>45993</x:v>
      </x:c>
      <x:c r="G1743" s="78" t="n">
        <x:v>46009</x:v>
      </x:c>
      <x:c r="H1743" s="81" t="n">
        <x:v>0.2</x:v>
      </x:c>
      <x:c r="I1743" s="81" t="n">
        <x:v>0.2</x:v>
      </x:c>
      <x:c r="J1743" s="23" t="str">
        <x:v>active_b</x:v>
      </x:c>
      <x:c r="K1743" s="23" t="str">
        <x:v>score_date</x:v>
      </x:c>
      <x:c r="L1743" s="81" t="n">
        <x:v>14</x:v>
      </x:c>
      <x:c r="M1743" s="81" t="n">
        <x:v>2.6406152221614327</x:v>
      </x:c>
      <x:c r="N1743" s="81" t="n">
        <x:v>-0.7244229131787984</x:v>
      </x:c>
      <x:c r="O1743" s="23" t="n">
        <x:v>27</x:v>
      </x:c>
      <x:c r="P1743" s="23" t="n">
        <x:v>8</x:v>
      </x:c>
      <x:c r="Q1743" s="78" t="n">
        <x:v>45981</x:v>
      </x:c>
      <x:c r="R1743" s="23" t="str">
        <x:v>True</x:v>
      </x:c>
      <x:c r="S1743" s="23" t="str">
        <x:v>True</x:v>
      </x:c>
      <x:c r="T1743" s="23" t="str">
        <x:v>False</x:v>
      </x:c>
    </x:row>
    <x:row r="1744">
      <x:c r="A1744" s="23" t="str">
        <x:v>active_label_common_panel</x:v>
      </x:c>
      <x:c r="B1744" s="23" t="n">
        <x:v>14</x:v>
      </x:c>
      <x:c r="C1744" s="23" t="str">
        <x:v>checkpoint:epoch:ministral-3-14b</x:v>
      </x:c>
      <x:c r="D1744" s="23" t="str">
        <x:v>Ministral 3 14B</x:v>
      </x:c>
      <x:c r="E1744" s="23" t="str">
        <x:v>mistral</x:v>
      </x:c>
      <x:c r="F1744" s="78" t="n">
        <x:v>45993</x:v>
      </x:c>
      <x:c r="G1744" s="78" t="n">
        <x:v>46009</x:v>
      </x:c>
      <x:c r="H1744" s="81" t="n">
        <x:v>0.2</x:v>
      </x:c>
      <x:c r="I1744" s="81" t="n">
        <x:v>0.2</x:v>
      </x:c>
      <x:c r="J1744" s="23" t="str">
        <x:v>active_b</x:v>
      </x:c>
      <x:c r="K1744" s="23" t="str">
        <x:v>score_date_historical_price</x:v>
      </x:c>
      <x:c r="L1744" s="81" t="n">
        <x:v>14</x:v>
      </x:c>
      <x:c r="M1744" s="81" t="n">
        <x:v>4.228062640921763</x:v>
      </x:c>
      <x:c r="N1744" s="81" t="n">
        <x:v>-0.5199866226991556</x:v>
      </x:c>
      <x:c r="O1744" s="23" t="n">
        <x:v>27</x:v>
      </x:c>
      <x:c r="P1744" s="23" t="n">
        <x:v>8</x:v>
      </x:c>
      <x:c r="Q1744" s="78" t="n">
        <x:v>45981</x:v>
      </x:c>
      <x:c r="R1744" s="23" t="str">
        <x:v>True</x:v>
      </x:c>
      <x:c r="S1744" s="23" t="str">
        <x:v>True</x:v>
      </x:c>
      <x:c r="T1744" s="23" t="str">
        <x:v>False</x:v>
      </x:c>
    </x:row>
    <x:row r="1745">
      <x:c r="A1745" s="23" t="str">
        <x:v>active_label_common_panel</x:v>
      </x:c>
      <x:c r="B1745" s="23" t="n">
        <x:v>14</x:v>
      </x:c>
      <x:c r="C1745" s="23" t="str">
        <x:v>checkpoint:epoch:ministral-3-14b</x:v>
      </x:c>
      <x:c r="D1745" s="23" t="str">
        <x:v>Ministral 3 14B</x:v>
      </x:c>
      <x:c r="E1745" s="23" t="str">
        <x:v>mistral</x:v>
      </x:c>
      <x:c r="F1745" s="78" t="n">
        <x:v>45993</x:v>
      </x:c>
      <x:c r="G1745" s="78" t="n">
        <x:v>46009</x:v>
      </x:c>
      <x:c r="H1745" s="81" t="n">
        <x:v>0.2</x:v>
      </x:c>
      <x:c r="I1745" s="81" t="n">
        <x:v>0.2</x:v>
      </x:c>
      <x:c r="J1745" s="23" t="str">
        <x:v>active_b</x:v>
      </x:c>
      <x:c r="K1745" s="23" t="str">
        <x:v>score_date_current_price_nonprospective</x:v>
      </x:c>
      <x:c r="L1745" s="81" t="n">
        <x:v>14</x:v>
      </x:c>
      <x:c r="M1745" s="81" t="n">
        <x:v>3.2589230117696983</x:v>
      </x:c>
      <x:c r="N1745" s="81" t="n">
        <x:v>-0.6330539347891989</x:v>
      </x:c>
      <x:c r="O1745" s="23" t="n">
        <x:v>27</x:v>
      </x:c>
      <x:c r="P1745" s="23" t="n">
        <x:v>8</x:v>
      </x:c>
      <x:c r="Q1745" s="78" t="n">
        <x:v>45981</x:v>
      </x:c>
      <x:c r="R1745" s="23" t="str">
        <x:v>True</x:v>
      </x:c>
      <x:c r="S1745" s="23" t="str">
        <x:v>True</x:v>
      </x:c>
      <x:c r="T1745" s="23" t="str">
        <x:v>True</x:v>
      </x:c>
    </x:row>
    <x:row r="1746">
      <x:c r="A1746" s="23" t="str">
        <x:v>active_label_common_panel</x:v>
      </x:c>
      <x:c r="B1746" s="23" t="n">
        <x:v>14</x:v>
      </x:c>
      <x:c r="C1746" s="23" t="str">
        <x:v>checkpoint:epoch:ministral-3-14b</x:v>
      </x:c>
      <x:c r="D1746" s="23" t="str">
        <x:v>Ministral 3 14B</x:v>
      </x:c>
      <x:c r="E1746" s="23" t="str">
        <x:v>mistral</x:v>
      </x:c>
      <x:c r="F1746" s="78" t="n">
        <x:v>45993</x:v>
      </x:c>
      <x:c r="G1746" s="78" t="n">
        <x:v>46009</x:v>
      </x:c>
      <x:c r="H1746" s="81" t="n">
        <x:v>0.2</x:v>
      </x:c>
      <x:c r="I1746" s="81" t="n">
        <x:v>0.2</x:v>
      </x:c>
      <x:c r="J1746" s="23" t="str">
        <x:v>total_b</x:v>
      </x:c>
      <x:c r="K1746" s="23" t="str">
        <x:v>date_historical_price</x:v>
      </x:c>
      <x:c r="L1746" s="81" t="n">
        <x:v>14</x:v>
      </x:c>
      <x:c r="M1746" s="81" t="n">
        <x:v>170.0990679087468</x:v>
      </x:c>
      <x:c r="N1746" s="81" t="n">
        <x:v>1.0845738981389341</x:v>
      </x:c>
      <x:c r="O1746" s="23" t="n">
        <x:v>27</x:v>
      </x:c>
      <x:c r="P1746" s="23" t="n">
        <x:v>8</x:v>
      </x:c>
      <x:c r="Q1746" s="78" t="n">
        <x:v>45981</x:v>
      </x:c>
      <x:c r="R1746" s="23" t="str">
        <x:v>True</x:v>
      </x:c>
      <x:c r="S1746" s="23" t="str">
        <x:v>True</x:v>
      </x:c>
      <x:c r="T1746" s="23" t="str">
        <x:v>False</x:v>
      </x:c>
    </x:row>
    <x:row r="1747">
      <x:c r="A1747" s="23" t="str">
        <x:v>active_label_common_panel</x:v>
      </x:c>
      <x:c r="B1747" s="23" t="n">
        <x:v>14</x:v>
      </x:c>
      <x:c r="C1747" s="23" t="str">
        <x:v>checkpoint:epoch:ministral-3-14b</x:v>
      </x:c>
      <x:c r="D1747" s="23" t="str">
        <x:v>Ministral 3 14B</x:v>
      </x:c>
      <x:c r="E1747" s="23" t="str">
        <x:v>mistral</x:v>
      </x:c>
      <x:c r="F1747" s="78" t="n">
        <x:v>45993</x:v>
      </x:c>
      <x:c r="G1747" s="78" t="n">
        <x:v>46009</x:v>
      </x:c>
      <x:c r="H1747" s="81" t="n">
        <x:v>0.2</x:v>
      </x:c>
      <x:c r="I1747" s="81" t="n">
        <x:v>0.2</x:v>
      </x:c>
      <x:c r="J1747" s="23" t="str">
        <x:v>total_b</x:v>
      </x:c>
      <x:c r="K1747" s="23" t="str">
        <x:v>score_date</x:v>
      </x:c>
      <x:c r="L1747" s="81" t="n">
        <x:v>14</x:v>
      </x:c>
      <x:c r="M1747" s="81" t="n">
        <x:v>13.125651614514455</x:v>
      </x:c>
      <x:c r="N1747" s="81" t="n">
        <x:v>-0.028007162795417106</x:v>
      </x:c>
      <x:c r="O1747" s="23" t="n">
        <x:v>27</x:v>
      </x:c>
      <x:c r="P1747" s="23" t="n">
        <x:v>8</x:v>
      </x:c>
      <x:c r="Q1747" s="78" t="n">
        <x:v>45981</x:v>
      </x:c>
      <x:c r="R1747" s="23" t="str">
        <x:v>True</x:v>
      </x:c>
      <x:c r="S1747" s="23" t="str">
        <x:v>True</x:v>
      </x:c>
      <x:c r="T1747" s="23" t="str">
        <x:v>False</x:v>
      </x:c>
    </x:row>
    <x:row r="1748">
      <x:c r="A1748" s="23" t="str">
        <x:v>active_label_common_panel</x:v>
      </x:c>
      <x:c r="B1748" s="23" t="n">
        <x:v>14</x:v>
      </x:c>
      <x:c r="C1748" s="23" t="str">
        <x:v>checkpoint:epoch:ministral-3-14b</x:v>
      </x:c>
      <x:c r="D1748" s="23" t="str">
        <x:v>Ministral 3 14B</x:v>
      </x:c>
      <x:c r="E1748" s="23" t="str">
        <x:v>mistral</x:v>
      </x:c>
      <x:c r="F1748" s="78" t="n">
        <x:v>45993</x:v>
      </x:c>
      <x:c r="G1748" s="78" t="n">
        <x:v>46009</x:v>
      </x:c>
      <x:c r="H1748" s="81" t="n">
        <x:v>0.2</x:v>
      </x:c>
      <x:c r="I1748" s="81" t="n">
        <x:v>0.2</x:v>
      </x:c>
      <x:c r="J1748" s="23" t="str">
        <x:v>total_b</x:v>
      </x:c>
      <x:c r="K1748" s="23" t="str">
        <x:v>score_date_historical_price</x:v>
      </x:c>
      <x:c r="L1748" s="81" t="n">
        <x:v>14</x:v>
      </x:c>
      <x:c r="M1748" s="81" t="n">
        <x:v>30.25302689352221</x:v>
      </x:c>
      <x:c r="N1748" s="81" t="n">
        <x:v>0.33464079776939315</x:v>
      </x:c>
      <x:c r="O1748" s="23" t="n">
        <x:v>27</x:v>
      </x:c>
      <x:c r="P1748" s="23" t="n">
        <x:v>8</x:v>
      </x:c>
      <x:c r="Q1748" s="78" t="n">
        <x:v>45981</x:v>
      </x:c>
      <x:c r="R1748" s="23" t="str">
        <x:v>True</x:v>
      </x:c>
      <x:c r="S1748" s="23" t="str">
        <x:v>True</x:v>
      </x:c>
      <x:c r="T1748" s="23" t="str">
        <x:v>False</x:v>
      </x:c>
    </x:row>
    <x:row r="1749">
      <x:c r="A1749" s="23" t="str">
        <x:v>active_label_common_panel</x:v>
      </x:c>
      <x:c r="B1749" s="23" t="n">
        <x:v>14</x:v>
      </x:c>
      <x:c r="C1749" s="23" t="str">
        <x:v>checkpoint:epoch:ministral-3-14b</x:v>
      </x:c>
      <x:c r="D1749" s="23" t="str">
        <x:v>Ministral 3 14B</x:v>
      </x:c>
      <x:c r="E1749" s="23" t="str">
        <x:v>mistral</x:v>
      </x:c>
      <x:c r="F1749" s="78" t="n">
        <x:v>45993</x:v>
      </x:c>
      <x:c r="G1749" s="78" t="n">
        <x:v>46009</x:v>
      </x:c>
      <x:c r="H1749" s="81" t="n">
        <x:v>0.2</x:v>
      </x:c>
      <x:c r="I1749" s="81" t="n">
        <x:v>0.2</x:v>
      </x:c>
      <x:c r="J1749" s="23" t="str">
        <x:v>total_b</x:v>
      </x:c>
      <x:c r="K1749" s="23" t="str">
        <x:v>score_date_current_price_nonprospective</x:v>
      </x:c>
      <x:c r="L1749" s="81" t="n">
        <x:v>14</x:v>
      </x:c>
      <x:c r="M1749" s="81" t="n">
        <x:v>19.03285079678713</x:v>
      </x:c>
      <x:c r="N1749" s="81" t="n">
        <x:v>0.1333758073952777</x:v>
      </x:c>
      <x:c r="O1749" s="23" t="n">
        <x:v>27</x:v>
      </x:c>
      <x:c r="P1749" s="23" t="n">
        <x:v>8</x:v>
      </x:c>
      <x:c r="Q1749" s="78" t="n">
        <x:v>45981</x:v>
      </x:c>
      <x:c r="R1749" s="23" t="str">
        <x:v>True</x:v>
      </x:c>
      <x:c r="S1749" s="23" t="str">
        <x:v>True</x:v>
      </x:c>
      <x:c r="T1749" s="23" t="str">
        <x:v>True</x:v>
      </x:c>
    </x:row>
    <x:row r="1750">
      <x:c r="A1750" s="23" t="str">
        <x:v>active_label_common_panel</x:v>
      </x:c>
      <x:c r="B1750" s="23" t="n">
        <x:v>14</x:v>
      </x:c>
      <x:c r="C1750" s="23" t="str">
        <x:v>checkpoint:epoch:ministral-3-3b</x:v>
      </x:c>
      <x:c r="D1750" s="23" t="str">
        <x:v>Ministral 3 3B</x:v>
      </x:c>
      <x:c r="E1750" s="23" t="str">
        <x:v>mistral</x:v>
      </x:c>
      <x:c r="F1750" s="78" t="n">
        <x:v>45993</x:v>
      </x:c>
      <x:c r="G1750" s="78" t="n">
        <x:v>46009</x:v>
      </x:c>
      <x:c r="H1750" s="81" t="n">
        <x:v>0.1</x:v>
      </x:c>
      <x:c r="I1750" s="81" t="n">
        <x:v>0.1</x:v>
      </x:c>
      <x:c r="J1750" s="23" t="str">
        <x:v>active_b</x:v>
      </x:c>
      <x:c r="K1750" s="23" t="str">
        <x:v>date_historical_price</x:v>
      </x:c>
      <x:c r="L1750" s="81" t="n">
        <x:v>3</x:v>
      </x:c>
      <x:c r="M1750" s="81" t="n">
        <x:v>4.475912506179781</x:v>
      </x:c>
      <x:c r="N1750" s="81" t="n">
        <x:v>0.1737603337589228</x:v>
      </x:c>
      <x:c r="O1750" s="23" t="n">
        <x:v>27</x:v>
      </x:c>
      <x:c r="P1750" s="23" t="n">
        <x:v>8</x:v>
      </x:c>
      <x:c r="Q1750" s="78" t="n">
        <x:v>45981</x:v>
      </x:c>
      <x:c r="R1750" s="23" t="str">
        <x:v>True</x:v>
      </x:c>
      <x:c r="S1750" s="23" t="str">
        <x:v>True</x:v>
      </x:c>
      <x:c r="T1750" s="23" t="str">
        <x:v>False</x:v>
      </x:c>
    </x:row>
    <x:row r="1751">
      <x:c r="A1751" s="23" t="str">
        <x:v>active_label_common_panel</x:v>
      </x:c>
      <x:c r="B1751" s="23" t="n">
        <x:v>14</x:v>
      </x:c>
      <x:c r="C1751" s="23" t="str">
        <x:v>checkpoint:epoch:ministral-3-3b</x:v>
      </x:c>
      <x:c r="D1751" s="23" t="str">
        <x:v>Ministral 3 3B</x:v>
      </x:c>
      <x:c r="E1751" s="23" t="str">
        <x:v>mistral</x:v>
      </x:c>
      <x:c r="F1751" s="78" t="n">
        <x:v>45993</x:v>
      </x:c>
      <x:c r="G1751" s="78" t="n">
        <x:v>46009</x:v>
      </x:c>
      <x:c r="H1751" s="81" t="n">
        <x:v>0.1</x:v>
      </x:c>
      <x:c r="I1751" s="81" t="n">
        <x:v>0.1</x:v>
      </x:c>
      <x:c r="J1751" s="23" t="str">
        <x:v>active_b</x:v>
      </x:c>
      <x:c r="K1751" s="23" t="str">
        <x:v>score_date</x:v>
      </x:c>
      <x:c r="L1751" s="81" t="n">
        <x:v>3</x:v>
      </x:c>
      <x:c r="M1751" s="81" t="n">
        <x:v>1.880035559444067</x:v>
      </x:c>
      <x:c r="N1751" s="81" t="n">
        <x:v>-0.20295519102816975</x:v>
      </x:c>
      <x:c r="O1751" s="23" t="n">
        <x:v>27</x:v>
      </x:c>
      <x:c r="P1751" s="23" t="n">
        <x:v>8</x:v>
      </x:c>
      <x:c r="Q1751" s="78" t="n">
        <x:v>45981</x:v>
      </x:c>
      <x:c r="R1751" s="23" t="str">
        <x:v>True</x:v>
      </x:c>
      <x:c r="S1751" s="23" t="str">
        <x:v>True</x:v>
      </x:c>
      <x:c r="T1751" s="23" t="str">
        <x:v>False</x:v>
      </x:c>
    </x:row>
    <x:row r="1752">
      <x:c r="A1752" s="23" t="str">
        <x:v>active_label_common_panel</x:v>
      </x:c>
      <x:c r="B1752" s="23" t="n">
        <x:v>14</x:v>
      </x:c>
      <x:c r="C1752" s="23" t="str">
        <x:v>checkpoint:epoch:ministral-3-3b</x:v>
      </x:c>
      <x:c r="D1752" s="23" t="str">
        <x:v>Ministral 3 3B</x:v>
      </x:c>
      <x:c r="E1752" s="23" t="str">
        <x:v>mistral</x:v>
      </x:c>
      <x:c r="F1752" s="78" t="n">
        <x:v>45993</x:v>
      </x:c>
      <x:c r="G1752" s="78" t="n">
        <x:v>46009</x:v>
      </x:c>
      <x:c r="H1752" s="81" t="n">
        <x:v>0.1</x:v>
      </x:c>
      <x:c r="I1752" s="81" t="n">
        <x:v>0.1</x:v>
      </x:c>
      <x:c r="J1752" s="23" t="str">
        <x:v>active_b</x:v>
      </x:c>
      <x:c r="K1752" s="23" t="str">
        <x:v>score_date_historical_price</x:v>
      </x:c>
      <x:c r="L1752" s="81" t="n">
        <x:v>3</x:v>
      </x:c>
      <x:c r="M1752" s="81" t="n">
        <x:v>2.4046394553765804</x:v>
      </x:c>
      <x:c r="N1752" s="81" t="n">
        <x:v>-0.09607128597596942</x:v>
      </x:c>
      <x:c r="O1752" s="23" t="n">
        <x:v>27</x:v>
      </x:c>
      <x:c r="P1752" s="23" t="n">
        <x:v>8</x:v>
      </x:c>
      <x:c r="Q1752" s="78" t="n">
        <x:v>45981</x:v>
      </x:c>
      <x:c r="R1752" s="23" t="str">
        <x:v>True</x:v>
      </x:c>
      <x:c r="S1752" s="23" t="str">
        <x:v>True</x:v>
      </x:c>
      <x:c r="T1752" s="23" t="str">
        <x:v>False</x:v>
      </x:c>
    </x:row>
    <x:row r="1753">
      <x:c r="A1753" s="23" t="str">
        <x:v>active_label_common_panel</x:v>
      </x:c>
      <x:c r="B1753" s="23" t="n">
        <x:v>14</x:v>
      </x:c>
      <x:c r="C1753" s="23" t="str">
        <x:v>checkpoint:epoch:ministral-3-3b</x:v>
      </x:c>
      <x:c r="D1753" s="23" t="str">
        <x:v>Ministral 3 3B</x:v>
      </x:c>
      <x:c r="E1753" s="23" t="str">
        <x:v>mistral</x:v>
      </x:c>
      <x:c r="F1753" s="78" t="n">
        <x:v>45993</x:v>
      </x:c>
      <x:c r="G1753" s="78" t="n">
        <x:v>46009</x:v>
      </x:c>
      <x:c r="H1753" s="81" t="n">
        <x:v>0.1</x:v>
      </x:c>
      <x:c r="I1753" s="81" t="n">
        <x:v>0.1</x:v>
      </x:c>
      <x:c r="J1753" s="23" t="str">
        <x:v>active_b</x:v>
      </x:c>
      <x:c r="K1753" s="23" t="str">
        <x:v>score_date_current_price_nonprospective</x:v>
      </x:c>
      <x:c r="L1753" s="81" t="n">
        <x:v>3</x:v>
      </x:c>
      <x:c r="M1753" s="81" t="n">
        <x:v>1.8871499267875174</x:v>
      </x:c>
      <x:c r="N1753" s="81" t="n">
        <x:v>-0.201314850161527</x:v>
      </x:c>
      <x:c r="O1753" s="23" t="n">
        <x:v>27</x:v>
      </x:c>
      <x:c r="P1753" s="23" t="n">
        <x:v>8</x:v>
      </x:c>
      <x:c r="Q1753" s="78" t="n">
        <x:v>45981</x:v>
      </x:c>
      <x:c r="R1753" s="23" t="str">
        <x:v>True</x:v>
      </x:c>
      <x:c r="S1753" s="23" t="str">
        <x:v>True</x:v>
      </x:c>
      <x:c r="T1753" s="23" t="str">
        <x:v>True</x:v>
      </x:c>
    </x:row>
    <x:row r="1754">
      <x:c r="A1754" s="23" t="str">
        <x:v>active_label_common_panel</x:v>
      </x:c>
      <x:c r="B1754" s="23" t="n">
        <x:v>14</x:v>
      </x:c>
      <x:c r="C1754" s="23" t="str">
        <x:v>checkpoint:epoch:ministral-3-3b</x:v>
      </x:c>
      <x:c r="D1754" s="23" t="str">
        <x:v>Ministral 3 3B</x:v>
      </x:c>
      <x:c r="E1754" s="23" t="str">
        <x:v>mistral</x:v>
      </x:c>
      <x:c r="F1754" s="78" t="n">
        <x:v>45993</x:v>
      </x:c>
      <x:c r="G1754" s="78" t="n">
        <x:v>46009</x:v>
      </x:c>
      <x:c r="H1754" s="81" t="n">
        <x:v>0.1</x:v>
      </x:c>
      <x:c r="I1754" s="81" t="n">
        <x:v>0.1</x:v>
      </x:c>
      <x:c r="J1754" s="23" t="str">
        <x:v>total_b</x:v>
      </x:c>
      <x:c r="K1754" s="23" t="str">
        <x:v>date_historical_price</x:v>
      </x:c>
      <x:c r="L1754" s="81" t="n">
        <x:v>3</x:v>
      </x:c>
      <x:c r="M1754" s="81" t="n">
        <x:v>67.39703409154025</x:v>
      </x:c>
      <x:c r="N1754" s="81" t="n">
        <x:v>1.3515195304503846</x:v>
      </x:c>
      <x:c r="O1754" s="23" t="n">
        <x:v>27</x:v>
      </x:c>
      <x:c r="P1754" s="23" t="n">
        <x:v>8</x:v>
      </x:c>
      <x:c r="Q1754" s="78" t="n">
        <x:v>45981</x:v>
      </x:c>
      <x:c r="R1754" s="23" t="str">
        <x:v>True</x:v>
      </x:c>
      <x:c r="S1754" s="23" t="str">
        <x:v>True</x:v>
      </x:c>
      <x:c r="T1754" s="23" t="str">
        <x:v>False</x:v>
      </x:c>
    </x:row>
    <x:row r="1755">
      <x:c r="A1755" s="23" t="str">
        <x:v>active_label_common_panel</x:v>
      </x:c>
      <x:c r="B1755" s="23" t="n">
        <x:v>14</x:v>
      </x:c>
      <x:c r="C1755" s="23" t="str">
        <x:v>checkpoint:epoch:ministral-3-3b</x:v>
      </x:c>
      <x:c r="D1755" s="23" t="str">
        <x:v>Ministral 3 3B</x:v>
      </x:c>
      <x:c r="E1755" s="23" t="str">
        <x:v>mistral</x:v>
      </x:c>
      <x:c r="F1755" s="78" t="n">
        <x:v>45993</x:v>
      </x:c>
      <x:c r="G1755" s="78" t="n">
        <x:v>46009</x:v>
      </x:c>
      <x:c r="H1755" s="81" t="n">
        <x:v>0.1</x:v>
      </x:c>
      <x:c r="I1755" s="81" t="n">
        <x:v>0.1</x:v>
      </x:c>
      <x:c r="J1755" s="23" t="str">
        <x:v>total_b</x:v>
      </x:c>
      <x:c r="K1755" s="23" t="str">
        <x:v>score_date</x:v>
      </x:c>
      <x:c r="L1755" s="81" t="n">
        <x:v>3</x:v>
      </x:c>
      <x:c r="M1755" s="81" t="n">
        <x:v>5.834291841248466</x:v>
      </x:c>
      <x:c r="N1755" s="81" t="n">
        <x:v>0.2888668947615855</x:v>
      </x:c>
      <x:c r="O1755" s="23" t="n">
        <x:v>27</x:v>
      </x:c>
      <x:c r="P1755" s="23" t="n">
        <x:v>8</x:v>
      </x:c>
      <x:c r="Q1755" s="78" t="n">
        <x:v>45981</x:v>
      </x:c>
      <x:c r="R1755" s="23" t="str">
        <x:v>True</x:v>
      </x:c>
      <x:c r="S1755" s="23" t="str">
        <x:v>True</x:v>
      </x:c>
      <x:c r="T1755" s="23" t="str">
        <x:v>False</x:v>
      </x:c>
    </x:row>
    <x:row r="1756">
      <x:c r="A1756" s="23" t="str">
        <x:v>active_label_common_panel</x:v>
      </x:c>
      <x:c r="B1756" s="23" t="n">
        <x:v>14</x:v>
      </x:c>
      <x:c r="C1756" s="23" t="str">
        <x:v>checkpoint:epoch:ministral-3-3b</x:v>
      </x:c>
      <x:c r="D1756" s="23" t="str">
        <x:v>Ministral 3 3B</x:v>
      </x:c>
      <x:c r="E1756" s="23" t="str">
        <x:v>mistral</x:v>
      </x:c>
      <x:c r="F1756" s="78" t="n">
        <x:v>45993</x:v>
      </x:c>
      <x:c r="G1756" s="78" t="n">
        <x:v>46009</x:v>
      </x:c>
      <x:c r="H1756" s="81" t="n">
        <x:v>0.1</x:v>
      </x:c>
      <x:c r="I1756" s="81" t="n">
        <x:v>0.1</x:v>
      </x:c>
      <x:c r="J1756" s="23" t="str">
        <x:v>total_b</x:v>
      </x:c>
      <x:c r="K1756" s="23" t="str">
        <x:v>score_date_historical_price</x:v>
      </x:c>
      <x:c r="L1756" s="81" t="n">
        <x:v>3</x:v>
      </x:c>
      <x:c r="M1756" s="81" t="n">
        <x:v>9.027940437940439</x:v>
      </x:c>
      <x:c r="N1756" s="81" t="n">
        <x:v>0.4784674304269649</x:v>
      </x:c>
      <x:c r="O1756" s="23" t="n">
        <x:v>27</x:v>
      </x:c>
      <x:c r="P1756" s="23" t="n">
        <x:v>8</x:v>
      </x:c>
      <x:c r="Q1756" s="78" t="n">
        <x:v>45981</x:v>
      </x:c>
      <x:c r="R1756" s="23" t="str">
        <x:v>True</x:v>
      </x:c>
      <x:c r="S1756" s="23" t="str">
        <x:v>True</x:v>
      </x:c>
      <x:c r="T1756" s="23" t="str">
        <x:v>False</x:v>
      </x:c>
    </x:row>
    <x:row r="1757">
      <x:c r="A1757" s="23" t="str">
        <x:v>active_label_common_panel</x:v>
      </x:c>
      <x:c r="B1757" s="23" t="n">
        <x:v>14</x:v>
      </x:c>
      <x:c r="C1757" s="23" t="str">
        <x:v>checkpoint:epoch:ministral-3-3b</x:v>
      </x:c>
      <x:c r="D1757" s="23" t="str">
        <x:v>Ministral 3 3B</x:v>
      </x:c>
      <x:c r="E1757" s="23" t="str">
        <x:v>mistral</x:v>
      </x:c>
      <x:c r="F1757" s="78" t="n">
        <x:v>45993</x:v>
      </x:c>
      <x:c r="G1757" s="78" t="n">
        <x:v>46009</x:v>
      </x:c>
      <x:c r="H1757" s="81" t="n">
        <x:v>0.1</x:v>
      </x:c>
      <x:c r="I1757" s="81" t="n">
        <x:v>0.1</x:v>
      </x:c>
      <x:c r="J1757" s="23" t="str">
        <x:v>total_b</x:v>
      </x:c>
      <x:c r="K1757" s="23" t="str">
        <x:v>score_date_current_price_nonprospective</x:v>
      </x:c>
      <x:c r="L1757" s="81" t="n">
        <x:v>3</x:v>
      </x:c>
      <x:c r="M1757" s="81" t="n">
        <x:v>5.873344115642569</x:v>
      </x:c>
      <x:c r="N1757" s="81" t="n">
        <x:v>0.29176419191702857</x:v>
      </x:c>
      <x:c r="O1757" s="23" t="n">
        <x:v>27</x:v>
      </x:c>
      <x:c r="P1757" s="23" t="n">
        <x:v>8</x:v>
      </x:c>
      <x:c r="Q1757" s="78" t="n">
        <x:v>45981</x:v>
      </x:c>
      <x:c r="R1757" s="23" t="str">
        <x:v>True</x:v>
      </x:c>
      <x:c r="S1757" s="23" t="str">
        <x:v>True</x:v>
      </x:c>
      <x:c r="T1757" s="23" t="str">
        <x:v>True</x:v>
      </x:c>
    </x:row>
    <x:row r="1758">
      <x:c r="A1758" s="23" t="str">
        <x:v>active_label_common_panel</x:v>
      </x:c>
      <x:c r="B1758" s="23" t="n">
        <x:v>14</x:v>
      </x:c>
      <x:c r="C1758" s="23" t="str">
        <x:v>checkpoint:epoch:ministral-3-8b</x:v>
      </x:c>
      <x:c r="D1758" s="23" t="str">
        <x:v>Ministral 3 8B</x:v>
      </x:c>
      <x:c r="E1758" s="23" t="str">
        <x:v>mistral</x:v>
      </x:c>
      <x:c r="F1758" s="78" t="n">
        <x:v>45993</x:v>
      </x:c>
      <x:c r="G1758" s="78" t="n">
        <x:v>46009</x:v>
      </x:c>
      <x:c r="H1758" s="81" t="n">
        <x:v>0.15</x:v>
      </x:c>
      <x:c r="I1758" s="81" t="n">
        <x:v>0.15</x:v>
      </x:c>
      <x:c r="J1758" s="23" t="str">
        <x:v>active_b</x:v>
      </x:c>
      <x:c r="K1758" s="23" t="str">
        <x:v>date_historical_price</x:v>
      </x:c>
      <x:c r="L1758" s="81" t="n">
        <x:v>8</x:v>
      </x:c>
      <x:c r="M1758" s="81" t="n">
        <x:v>5.915505816651919</x:v>
      </x:c>
      <x:c r="N1758" s="81" t="n">
        <x:v>-0.13109810125898022</x:v>
      </x:c>
      <x:c r="O1758" s="23" t="n">
        <x:v>27</x:v>
      </x:c>
      <x:c r="P1758" s="23" t="n">
        <x:v>8</x:v>
      </x:c>
      <x:c r="Q1758" s="78" t="n">
        <x:v>45981</x:v>
      </x:c>
      <x:c r="R1758" s="23" t="str">
        <x:v>True</x:v>
      </x:c>
      <x:c r="S1758" s="23" t="str">
        <x:v>True</x:v>
      </x:c>
      <x:c r="T1758" s="23" t="str">
        <x:v>False</x:v>
      </x:c>
    </x:row>
    <x:row r="1759">
      <x:c r="A1759" s="23" t="str">
        <x:v>active_label_common_panel</x:v>
      </x:c>
      <x:c r="B1759" s="23" t="n">
        <x:v>14</x:v>
      </x:c>
      <x:c r="C1759" s="23" t="str">
        <x:v>checkpoint:epoch:ministral-3-8b</x:v>
      </x:c>
      <x:c r="D1759" s="23" t="str">
        <x:v>Ministral 3 8B</x:v>
      </x:c>
      <x:c r="E1759" s="23" t="str">
        <x:v>mistral</x:v>
      </x:c>
      <x:c r="F1759" s="78" t="n">
        <x:v>45993</x:v>
      </x:c>
      <x:c r="G1759" s="78" t="n">
        <x:v>46009</x:v>
      </x:c>
      <x:c r="H1759" s="81" t="n">
        <x:v>0.15</x:v>
      </x:c>
      <x:c r="I1759" s="81" t="n">
        <x:v>0.15</x:v>
      </x:c>
      <x:c r="J1759" s="23" t="str">
        <x:v>active_b</x:v>
      </x:c>
      <x:c r="K1759" s="23" t="str">
        <x:v>score_date</x:v>
      </x:c>
      <x:c r="L1759" s="81" t="n">
        <x:v>8</x:v>
      </x:c>
      <x:c r="M1759" s="81" t="n">
        <x:v>2.2335462410307056</x:v>
      </x:c>
      <x:c r="N1759" s="81" t="n">
        <x:v>-0.5540950389073498</x:v>
      </x:c>
      <x:c r="O1759" s="23" t="n">
        <x:v>27</x:v>
      </x:c>
      <x:c r="P1759" s="23" t="n">
        <x:v>8</x:v>
      </x:c>
      <x:c r="Q1759" s="78" t="n">
        <x:v>45981</x:v>
      </x:c>
      <x:c r="R1759" s="23" t="str">
        <x:v>True</x:v>
      </x:c>
      <x:c r="S1759" s="23" t="str">
        <x:v>True</x:v>
      </x:c>
      <x:c r="T1759" s="23" t="str">
        <x:v>False</x:v>
      </x:c>
    </x:row>
    <x:row r="1760">
      <x:c r="A1760" s="23" t="str">
        <x:v>active_label_common_panel</x:v>
      </x:c>
      <x:c r="B1760" s="23" t="n">
        <x:v>14</x:v>
      </x:c>
      <x:c r="C1760" s="23" t="str">
        <x:v>checkpoint:epoch:ministral-3-8b</x:v>
      </x:c>
      <x:c r="D1760" s="23" t="str">
        <x:v>Ministral 3 8B</x:v>
      </x:c>
      <x:c r="E1760" s="23" t="str">
        <x:v>mistral</x:v>
      </x:c>
      <x:c r="F1760" s="78" t="n">
        <x:v>45993</x:v>
      </x:c>
      <x:c r="G1760" s="78" t="n">
        <x:v>46009</x:v>
      </x:c>
      <x:c r="H1760" s="81" t="n">
        <x:v>0.15</x:v>
      </x:c>
      <x:c r="I1760" s="81" t="n">
        <x:v>0.15</x:v>
      </x:c>
      <x:c r="J1760" s="23" t="str">
        <x:v>active_b</x:v>
      </x:c>
      <x:c r="K1760" s="23" t="str">
        <x:v>score_date_historical_price</x:v>
      </x:c>
      <x:c r="L1760" s="81" t="n">
        <x:v>8</x:v>
      </x:c>
      <x:c r="M1760" s="81" t="n">
        <x:v>3.3083225226523028</x:v>
      </x:c>
      <x:c r="N1760" s="81" t="n">
        <x:v>-0.38348214542812736</x:v>
      </x:c>
      <x:c r="O1760" s="23" t="n">
        <x:v>27</x:v>
      </x:c>
      <x:c r="P1760" s="23" t="n">
        <x:v>8</x:v>
      </x:c>
      <x:c r="Q1760" s="78" t="n">
        <x:v>45981</x:v>
      </x:c>
      <x:c r="R1760" s="23" t="str">
        <x:v>True</x:v>
      </x:c>
      <x:c r="S1760" s="23" t="str">
        <x:v>True</x:v>
      </x:c>
      <x:c r="T1760" s="23" t="str">
        <x:v>False</x:v>
      </x:c>
    </x:row>
    <x:row r="1761">
      <x:c r="A1761" s="23" t="str">
        <x:v>active_label_common_panel</x:v>
      </x:c>
      <x:c r="B1761" s="23" t="n">
        <x:v>14</x:v>
      </x:c>
      <x:c r="C1761" s="23" t="str">
        <x:v>checkpoint:epoch:ministral-3-8b</x:v>
      </x:c>
      <x:c r="D1761" s="23" t="str">
        <x:v>Ministral 3 8B</x:v>
      </x:c>
      <x:c r="E1761" s="23" t="str">
        <x:v>mistral</x:v>
      </x:c>
      <x:c r="F1761" s="78" t="n">
        <x:v>45993</x:v>
      </x:c>
      <x:c r="G1761" s="78" t="n">
        <x:v>46009</x:v>
      </x:c>
      <x:c r="H1761" s="81" t="n">
        <x:v>0.15</x:v>
      </x:c>
      <x:c r="I1761" s="81" t="n">
        <x:v>0.15</x:v>
      </x:c>
      <x:c r="J1761" s="23" t="str">
        <x:v>active_b</x:v>
      </x:c>
      <x:c r="K1761" s="23" t="str">
        <x:v>score_date_current_price_nonprospective</x:v>
      </x:c>
      <x:c r="L1761" s="81" t="n">
        <x:v>8</x:v>
      </x:c>
      <x:c r="M1761" s="81" t="n">
        <x:v>2.57701020527706</x:v>
      </x:c>
      <x:c r="N1761" s="81" t="n">
        <x:v>-0.49197384857812165</x:v>
      </x:c>
      <x:c r="O1761" s="23" t="n">
        <x:v>27</x:v>
      </x:c>
      <x:c r="P1761" s="23" t="n">
        <x:v>8</x:v>
      </x:c>
      <x:c r="Q1761" s="78" t="n">
        <x:v>45981</x:v>
      </x:c>
      <x:c r="R1761" s="23" t="str">
        <x:v>True</x:v>
      </x:c>
      <x:c r="S1761" s="23" t="str">
        <x:v>True</x:v>
      </x:c>
      <x:c r="T1761" s="23" t="str">
        <x:v>True</x:v>
      </x:c>
    </x:row>
    <x:row r="1762">
      <x:c r="A1762" s="23" t="str">
        <x:v>active_label_common_panel</x:v>
      </x:c>
      <x:c r="B1762" s="23" t="n">
        <x:v>14</x:v>
      </x:c>
      <x:c r="C1762" s="23" t="str">
        <x:v>checkpoint:epoch:ministral-3-8b</x:v>
      </x:c>
      <x:c r="D1762" s="23" t="str">
        <x:v>Ministral 3 8B</x:v>
      </x:c>
      <x:c r="E1762" s="23" t="str">
        <x:v>mistral</x:v>
      </x:c>
      <x:c r="F1762" s="78" t="n">
        <x:v>45993</x:v>
      </x:c>
      <x:c r="G1762" s="78" t="n">
        <x:v>46009</x:v>
      </x:c>
      <x:c r="H1762" s="81" t="n">
        <x:v>0.15</x:v>
      </x:c>
      <x:c r="I1762" s="81" t="n">
        <x:v>0.15</x:v>
      </x:c>
      <x:c r="J1762" s="23" t="str">
        <x:v>total_b</x:v>
      </x:c>
      <x:c r="K1762" s="23" t="str">
        <x:v>date_historical_price</x:v>
      </x:c>
      <x:c r="L1762" s="81" t="n">
        <x:v>8</x:v>
      </x:c>
      <x:c r="M1762" s="81" t="n">
        <x:v>115.83278014385044</x:v>
      </x:c>
      <x:c r="N1762" s="81" t="n">
        <x:v>1.1607414931335465</x:v>
      </x:c>
      <x:c r="O1762" s="23" t="n">
        <x:v>27</x:v>
      </x:c>
      <x:c r="P1762" s="23" t="n">
        <x:v>8</x:v>
      </x:c>
      <x:c r="Q1762" s="78" t="n">
        <x:v>45981</x:v>
      </x:c>
      <x:c r="R1762" s="23" t="str">
        <x:v>True</x:v>
      </x:c>
      <x:c r="S1762" s="23" t="str">
        <x:v>True</x:v>
      </x:c>
      <x:c r="T1762" s="23" t="str">
        <x:v>False</x:v>
      </x:c>
    </x:row>
    <x:row r="1763">
      <x:c r="A1763" s="23" t="str">
        <x:v>active_label_common_panel</x:v>
      </x:c>
      <x:c r="B1763" s="23" t="n">
        <x:v>14</x:v>
      </x:c>
      <x:c r="C1763" s="23" t="str">
        <x:v>checkpoint:epoch:ministral-3-8b</x:v>
      </x:c>
      <x:c r="D1763" s="23" t="str">
        <x:v>Ministral 3 8B</x:v>
      </x:c>
      <x:c r="E1763" s="23" t="str">
        <x:v>mistral</x:v>
      </x:c>
      <x:c r="F1763" s="78" t="n">
        <x:v>45993</x:v>
      </x:c>
      <x:c r="G1763" s="78" t="n">
        <x:v>46009</x:v>
      </x:c>
      <x:c r="H1763" s="81" t="n">
        <x:v>0.15</x:v>
      </x:c>
      <x:c r="I1763" s="81" t="n">
        <x:v>0.15</x:v>
      </x:c>
      <x:c r="J1763" s="23" t="str">
        <x:v>total_b</x:v>
      </x:c>
      <x:c r="K1763" s="23" t="str">
        <x:v>score_date</x:v>
      </x:c>
      <x:c r="L1763" s="81" t="n">
        <x:v>8</x:v>
      </x:c>
      <x:c r="M1763" s="81" t="n">
        <x:v>8.80203077593748</x:v>
      </x:c>
      <x:c r="N1763" s="81" t="n">
        <x:v>0.041492895730376546</x:v>
      </x:c>
      <x:c r="O1763" s="23" t="n">
        <x:v>27</x:v>
      </x:c>
      <x:c r="P1763" s="23" t="n">
        <x:v>8</x:v>
      </x:c>
      <x:c r="Q1763" s="78" t="n">
        <x:v>45981</x:v>
      </x:c>
      <x:c r="R1763" s="23" t="str">
        <x:v>True</x:v>
      </x:c>
      <x:c r="S1763" s="23" t="str">
        <x:v>True</x:v>
      </x:c>
      <x:c r="T1763" s="23" t="str">
        <x:v>False</x:v>
      </x:c>
    </x:row>
    <x:row r="1764">
      <x:c r="A1764" s="23" t="str">
        <x:v>active_label_common_panel</x:v>
      </x:c>
      <x:c r="B1764" s="23" t="n">
        <x:v>14</x:v>
      </x:c>
      <x:c r="C1764" s="23" t="str">
        <x:v>checkpoint:epoch:ministral-3-8b</x:v>
      </x:c>
      <x:c r="D1764" s="23" t="str">
        <x:v>Ministral 3 8B</x:v>
      </x:c>
      <x:c r="E1764" s="23" t="str">
        <x:v>mistral</x:v>
      </x:c>
      <x:c r="F1764" s="78" t="n">
        <x:v>45993</x:v>
      </x:c>
      <x:c r="G1764" s="78" t="n">
        <x:v>46009</x:v>
      </x:c>
      <x:c r="H1764" s="81" t="n">
        <x:v>0.15</x:v>
      </x:c>
      <x:c r="I1764" s="81" t="n">
        <x:v>0.15</x:v>
      </x:c>
      <x:c r="J1764" s="23" t="str">
        <x:v>total_b</x:v>
      </x:c>
      <x:c r="K1764" s="23" t="str">
        <x:v>score_date_historical_price</x:v>
      </x:c>
      <x:c r="L1764" s="81" t="n">
        <x:v>8</x:v>
      </x:c>
      <x:c r="M1764" s="81" t="n">
        <x:v>17.669805943507132</x:v>
      </x:c>
      <x:c r="N1764" s="81" t="n">
        <x:v>0.34414179295472924</x:v>
      </x:c>
      <x:c r="O1764" s="23" t="n">
        <x:v>27</x:v>
      </x:c>
      <x:c r="P1764" s="23" t="n">
        <x:v>8</x:v>
      </x:c>
      <x:c r="Q1764" s="78" t="n">
        <x:v>45981</x:v>
      </x:c>
      <x:c r="R1764" s="23" t="str">
        <x:v>True</x:v>
      </x:c>
      <x:c r="S1764" s="23" t="str">
        <x:v>True</x:v>
      </x:c>
      <x:c r="T1764" s="23" t="str">
        <x:v>False</x:v>
      </x:c>
    </x:row>
    <x:row r="1765">
      <x:c r="A1765" s="23" t="str">
        <x:v>active_label_common_panel</x:v>
      </x:c>
      <x:c r="B1765" s="23" t="n">
        <x:v>14</x:v>
      </x:c>
      <x:c r="C1765" s="23" t="str">
        <x:v>checkpoint:epoch:ministral-3-8b</x:v>
      </x:c>
      <x:c r="D1765" s="23" t="str">
        <x:v>Ministral 3 8B</x:v>
      </x:c>
      <x:c r="E1765" s="23" t="str">
        <x:v>mistral</x:v>
      </x:c>
      <x:c r="F1765" s="78" t="n">
        <x:v>45993</x:v>
      </x:c>
      <x:c r="G1765" s="78" t="n">
        <x:v>46009</x:v>
      </x:c>
      <x:c r="H1765" s="81" t="n">
        <x:v>0.15</x:v>
      </x:c>
      <x:c r="I1765" s="81" t="n">
        <x:v>0.15</x:v>
      </x:c>
      <x:c r="J1765" s="23" t="str">
        <x:v>total_b</x:v>
      </x:c>
      <x:c r="K1765" s="23" t="str">
        <x:v>score_date_current_price_nonprospective</x:v>
      </x:c>
      <x:c r="L1765" s="81" t="n">
        <x:v>8</x:v>
      </x:c>
      <x:c r="M1765" s="81" t="n">
        <x:v>11.331988969512432</x:v>
      </x:c>
      <x:c r="N1765" s="81" t="n">
        <x:v>0.15121615611711475</x:v>
      </x:c>
      <x:c r="O1765" s="23" t="n">
        <x:v>27</x:v>
      </x:c>
      <x:c r="P1765" s="23" t="n">
        <x:v>8</x:v>
      </x:c>
      <x:c r="Q1765" s="78" t="n">
        <x:v>45981</x:v>
      </x:c>
      <x:c r="R1765" s="23" t="str">
        <x:v>True</x:v>
      </x:c>
      <x:c r="S1765" s="23" t="str">
        <x:v>True</x:v>
      </x:c>
      <x:c r="T1765" s="23" t="str">
        <x:v>True</x:v>
      </x:c>
    </x:row>
    <x:row r="1766">
      <x:c r="A1766" s="23" t="str">
        <x:v>active_label_common_panel</x:v>
      </x:c>
      <x:c r="B1766" s="23" t="n">
        <x:v>14</x:v>
      </x:c>
      <x:c r="C1766" s="23" t="str">
        <x:v>checkpoint:epoch:devstral-2-123b</x:v>
      </x:c>
      <x:c r="D1766" s="23" t="str">
        <x:v>Devstral 2 (123B)</x:v>
      </x:c>
      <x:c r="E1766" s="23" t="str">
        <x:v>mistral</x:v>
      </x:c>
      <x:c r="F1766" s="78" t="n">
        <x:v>46000</x:v>
      </x:c>
      <x:c r="G1766" s="78" t="n">
        <x:v>46015</x:v>
      </x:c>
      <x:c r="H1766" s="81" t="n">
        <x:v>0.3</x:v>
      </x:c>
      <x:c r="I1766" s="81" t="n">
        <x:v>0.894427191</x:v>
      </x:c>
      <x:c r="J1766" s="23" t="str">
        <x:v>active_b</x:v>
      </x:c>
      <x:c r="K1766" s="23" t="str">
        <x:v>date_historical_price</x:v>
      </x:c>
      <x:c r="L1766" s="81" t="n">
        <x:v>123</x:v>
      </x:c>
      <x:c r="M1766" s="81" t="n">
        <x:v>9.31941873472775</x:v>
      </x:c>
      <x:c r="N1766" s="81" t="n">
        <x:v>-1.1205162857992175</x:v>
      </x:c>
      <x:c r="O1766" s="23" t="n">
        <x:v>27</x:v>
      </x:c>
      <x:c r="P1766" s="23" t="n">
        <x:v>8</x:v>
      </x:c>
      <x:c r="Q1766" s="78" t="n">
        <x:v>45981</x:v>
      </x:c>
      <x:c r="R1766" s="23" t="str">
        <x:v>True</x:v>
      </x:c>
      <x:c r="S1766" s="23" t="str">
        <x:v>True</x:v>
      </x:c>
      <x:c r="T1766" s="23" t="str">
        <x:v>False</x:v>
      </x:c>
    </x:row>
    <x:row r="1767">
      <x:c r="A1767" s="23" t="str">
        <x:v>active_label_common_panel</x:v>
      </x:c>
      <x:c r="B1767" s="23" t="n">
        <x:v>14</x:v>
      </x:c>
      <x:c r="C1767" s="23" t="str">
        <x:v>checkpoint:epoch:devstral-2-123b</x:v>
      </x:c>
      <x:c r="D1767" s="23" t="str">
        <x:v>Devstral 2 (123B)</x:v>
      </x:c>
      <x:c r="E1767" s="23" t="str">
        <x:v>mistral</x:v>
      </x:c>
      <x:c r="F1767" s="78" t="n">
        <x:v>46000</x:v>
      </x:c>
      <x:c r="G1767" s="78" t="n">
        <x:v>46015</x:v>
      </x:c>
      <x:c r="H1767" s="81" t="n">
        <x:v>0.3</x:v>
      </x:c>
      <x:c r="I1767" s="81" t="n">
        <x:v>0.894427191</x:v>
      </x:c>
      <x:c r="J1767" s="23" t="str">
        <x:v>active_b</x:v>
      </x:c>
      <x:c r="K1767" s="23" t="str">
        <x:v>score_date</x:v>
      </x:c>
      <x:c r="L1767" s="81" t="n">
        <x:v>123</x:v>
      </x:c>
      <x:c r="M1767" s="81" t="n">
        <x:v>4.803940454734788</x:v>
      </x:c>
      <x:c r="N1767" s="81" t="n">
        <x:v>-1.4083074957935366</x:v>
      </x:c>
      <x:c r="O1767" s="23" t="n">
        <x:v>27</x:v>
      </x:c>
      <x:c r="P1767" s="23" t="n">
        <x:v>8</x:v>
      </x:c>
      <x:c r="Q1767" s="78" t="n">
        <x:v>45981</x:v>
      </x:c>
      <x:c r="R1767" s="23" t="str">
        <x:v>True</x:v>
      </x:c>
      <x:c r="S1767" s="23" t="str">
        <x:v>True</x:v>
      </x:c>
      <x:c r="T1767" s="23" t="str">
        <x:v>False</x:v>
      </x:c>
    </x:row>
    <x:row r="1768">
      <x:c r="A1768" s="23" t="str">
        <x:v>active_label_common_panel</x:v>
      </x:c>
      <x:c r="B1768" s="23" t="n">
        <x:v>14</x:v>
      </x:c>
      <x:c r="C1768" s="23" t="str">
        <x:v>checkpoint:epoch:devstral-2-123b</x:v>
      </x:c>
      <x:c r="D1768" s="23" t="str">
        <x:v>Devstral 2 (123B)</x:v>
      </x:c>
      <x:c r="E1768" s="23" t="str">
        <x:v>mistral</x:v>
      </x:c>
      <x:c r="F1768" s="78" t="n">
        <x:v>46000</x:v>
      </x:c>
      <x:c r="G1768" s="78" t="n">
        <x:v>46015</x:v>
      </x:c>
      <x:c r="H1768" s="81" t="n">
        <x:v>0.3</x:v>
      </x:c>
      <x:c r="I1768" s="81" t="n">
        <x:v>0.894427191</x:v>
      </x:c>
      <x:c r="J1768" s="23" t="str">
        <x:v>active_b</x:v>
      </x:c>
      <x:c r="K1768" s="23" t="str">
        <x:v>score_date_historical_price</x:v>
      </x:c>
      <x:c r="L1768" s="81" t="n">
        <x:v>123</x:v>
      </x:c>
      <x:c r="M1768" s="81" t="n">
        <x:v>6.845294109984232</x:v>
      </x:c>
      <x:c r="N1768" s="81" t="n">
        <x:v>-1.2545129989841153</x:v>
      </x:c>
      <x:c r="O1768" s="23" t="n">
        <x:v>27</x:v>
      </x:c>
      <x:c r="P1768" s="23" t="n">
        <x:v>8</x:v>
      </x:c>
      <x:c r="Q1768" s="78" t="n">
        <x:v>45981</x:v>
      </x:c>
      <x:c r="R1768" s="23" t="str">
        <x:v>True</x:v>
      </x:c>
      <x:c r="S1768" s="23" t="str">
        <x:v>True</x:v>
      </x:c>
      <x:c r="T1768" s="23" t="str">
        <x:v>False</x:v>
      </x:c>
    </x:row>
    <x:row r="1769">
      <x:c r="A1769" s="23" t="str">
        <x:v>active_label_common_panel</x:v>
      </x:c>
      <x:c r="B1769" s="23" t="n">
        <x:v>14</x:v>
      </x:c>
      <x:c r="C1769" s="23" t="str">
        <x:v>checkpoint:epoch:devstral-2-123b</x:v>
      </x:c>
      <x:c r="D1769" s="23" t="str">
        <x:v>Devstral 2 (123B)</x:v>
      </x:c>
      <x:c r="E1769" s="23" t="str">
        <x:v>mistral</x:v>
      </x:c>
      <x:c r="F1769" s="78" t="n">
        <x:v>46000</x:v>
      </x:c>
      <x:c r="G1769" s="78" t="n">
        <x:v>46015</x:v>
      </x:c>
      <x:c r="H1769" s="81" t="n">
        <x:v>0.3</x:v>
      </x:c>
      <x:c r="I1769" s="81" t="n">
        <x:v>0.894427191</x:v>
      </x:c>
      <x:c r="J1769" s="23" t="str">
        <x:v>active_b</x:v>
      </x:c>
      <x:c r="K1769" s="23" t="str">
        <x:v>score_date_current_price_nonprospective</x:v>
      </x:c>
      <x:c r="L1769" s="81" t="n">
        <x:v>123</x:v>
      </x:c>
      <x:c r="M1769" s="81" t="n">
        <x:v>9.95717269489436</x:v>
      </x:c>
      <x:c r="N1769" s="81" t="n">
        <x:v>-1.0917690719430213</x:v>
      </x:c>
      <x:c r="O1769" s="23" t="n">
        <x:v>27</x:v>
      </x:c>
      <x:c r="P1769" s="23" t="n">
        <x:v>8</x:v>
      </x:c>
      <x:c r="Q1769" s="78" t="n">
        <x:v>45981</x:v>
      </x:c>
      <x:c r="R1769" s="23" t="str">
        <x:v>True</x:v>
      </x:c>
      <x:c r="S1769" s="23" t="str">
        <x:v>True</x:v>
      </x:c>
      <x:c r="T1769" s="23" t="str">
        <x:v>True</x:v>
      </x:c>
    </x:row>
    <x:row r="1770">
      <x:c r="A1770" s="23" t="str">
        <x:v>active_label_common_panel</x:v>
      </x:c>
      <x:c r="B1770" s="23" t="n">
        <x:v>14</x:v>
      </x:c>
      <x:c r="C1770" s="23" t="str">
        <x:v>checkpoint:epoch:devstral-2-123b</x:v>
      </x:c>
      <x:c r="D1770" s="23" t="str">
        <x:v>Devstral 2 (123B)</x:v>
      </x:c>
      <x:c r="E1770" s="23" t="str">
        <x:v>mistral</x:v>
      </x:c>
      <x:c r="F1770" s="78" t="n">
        <x:v>46000</x:v>
      </x:c>
      <x:c r="G1770" s="78" t="n">
        <x:v>46015</x:v>
      </x:c>
      <x:c r="H1770" s="81" t="n">
        <x:v>0.3</x:v>
      </x:c>
      <x:c r="I1770" s="81" t="n">
        <x:v>0.894427191</x:v>
      </x:c>
      <x:c r="J1770" s="23" t="str">
        <x:v>total_b</x:v>
      </x:c>
      <x:c r="K1770" s="23" t="str">
        <x:v>date_historical_price</x:v>
      </x:c>
      <x:c r="L1770" s="81" t="n">
        <x:v>123</x:v>
      </x:c>
      <x:c r="M1770" s="81" t="n">
        <x:v>298.3314991794955</x:v>
      </x:c>
      <x:c r="N1770" s="81" t="n">
        <x:v>0.38479399910543466</x:v>
      </x:c>
      <x:c r="O1770" s="23" t="n">
        <x:v>27</x:v>
      </x:c>
      <x:c r="P1770" s="23" t="n">
        <x:v>8</x:v>
      </x:c>
      <x:c r="Q1770" s="78" t="n">
        <x:v>45981</x:v>
      </x:c>
      <x:c r="R1770" s="23" t="str">
        <x:v>True</x:v>
      </x:c>
      <x:c r="S1770" s="23" t="str">
        <x:v>True</x:v>
      </x:c>
      <x:c r="T1770" s="23" t="str">
        <x:v>False</x:v>
      </x:c>
    </x:row>
    <x:row r="1771">
      <x:c r="A1771" s="23" t="str">
        <x:v>active_label_common_panel</x:v>
      </x:c>
      <x:c r="B1771" s="23" t="n">
        <x:v>14</x:v>
      </x:c>
      <x:c r="C1771" s="23" t="str">
        <x:v>checkpoint:epoch:devstral-2-123b</x:v>
      </x:c>
      <x:c r="D1771" s="23" t="str">
        <x:v>Devstral 2 (123B)</x:v>
      </x:c>
      <x:c r="E1771" s="23" t="str">
        <x:v>mistral</x:v>
      </x:c>
      <x:c r="F1771" s="78" t="n">
        <x:v>46000</x:v>
      </x:c>
      <x:c r="G1771" s="78" t="n">
        <x:v>46015</x:v>
      </x:c>
      <x:c r="H1771" s="81" t="n">
        <x:v>0.3</x:v>
      </x:c>
      <x:c r="I1771" s="81" t="n">
        <x:v>0.894427191</x:v>
      </x:c>
      <x:c r="J1771" s="23" t="str">
        <x:v>total_b</x:v>
      </x:c>
      <x:c r="K1771" s="23" t="str">
        <x:v>score_date</x:v>
      </x:c>
      <x:c r="L1771" s="81" t="n">
        <x:v>123</x:v>
      </x:c>
      <x:c r="M1771" s="81" t="n">
        <x:v>58.6586367265037</x:v>
      </x:c>
      <x:c r="N1771" s="81" t="n">
        <x:v>-0.32157314602767595</x:v>
      </x:c>
      <x:c r="O1771" s="23" t="n">
        <x:v>27</x:v>
      </x:c>
      <x:c r="P1771" s="23" t="n">
        <x:v>8</x:v>
      </x:c>
      <x:c r="Q1771" s="78" t="n">
        <x:v>45981</x:v>
      </x:c>
      <x:c r="R1771" s="23" t="str">
        <x:v>True</x:v>
      </x:c>
      <x:c r="S1771" s="23" t="str">
        <x:v>True</x:v>
      </x:c>
      <x:c r="T1771" s="23" t="str">
        <x:v>False</x:v>
      </x:c>
    </x:row>
    <x:row r="1772">
      <x:c r="A1772" s="23" t="str">
        <x:v>active_label_common_panel</x:v>
      </x:c>
      <x:c r="B1772" s="23" t="n">
        <x:v>14</x:v>
      </x:c>
      <x:c r="C1772" s="23" t="str">
        <x:v>checkpoint:epoch:devstral-2-123b</x:v>
      </x:c>
      <x:c r="D1772" s="23" t="str">
        <x:v>Devstral 2 (123B)</x:v>
      </x:c>
      <x:c r="E1772" s="23" t="str">
        <x:v>mistral</x:v>
      </x:c>
      <x:c r="F1772" s="78" t="n">
        <x:v>46000</x:v>
      </x:c>
      <x:c r="G1772" s="78" t="n">
        <x:v>46015</x:v>
      </x:c>
      <x:c r="H1772" s="81" t="n">
        <x:v>0.3</x:v>
      </x:c>
      <x:c r="I1772" s="81" t="n">
        <x:v>0.894427191</x:v>
      </x:c>
      <x:c r="J1772" s="23" t="str">
        <x:v>total_b</x:v>
      </x:c>
      <x:c r="K1772" s="23" t="str">
        <x:v>score_date_historical_price</x:v>
      </x:c>
      <x:c r="L1772" s="81" t="n">
        <x:v>123</x:v>
      </x:c>
      <x:c r="M1772" s="81" t="n">
        <x:v>109.9377484734299</x:v>
      </x:c>
      <x:c r="N1772" s="81" t="n">
        <x:v>-0.048758273075450415</x:v>
      </x:c>
      <x:c r="O1772" s="23" t="n">
        <x:v>27</x:v>
      </x:c>
      <x:c r="P1772" s="23" t="n">
        <x:v>8</x:v>
      </x:c>
      <x:c r="Q1772" s="78" t="n">
        <x:v>45981</x:v>
      </x:c>
      <x:c r="R1772" s="23" t="str">
        <x:v>True</x:v>
      </x:c>
      <x:c r="S1772" s="23" t="str">
        <x:v>True</x:v>
      </x:c>
      <x:c r="T1772" s="23" t="str">
        <x:v>False</x:v>
      </x:c>
    </x:row>
    <x:row r="1773">
      <x:c r="A1773" s="23" t="str">
        <x:v>active_label_common_panel</x:v>
      </x:c>
      <x:c r="B1773" s="23" t="n">
        <x:v>14</x:v>
      </x:c>
      <x:c r="C1773" s="23" t="str">
        <x:v>checkpoint:epoch:devstral-2-123b</x:v>
      </x:c>
      <x:c r="D1773" s="23" t="str">
        <x:v>Devstral 2 (123B)</x:v>
      </x:c>
      <x:c r="E1773" s="23" t="str">
        <x:v>mistral</x:v>
      </x:c>
      <x:c r="F1773" s="78" t="n">
        <x:v>46000</x:v>
      </x:c>
      <x:c r="G1773" s="78" t="n">
        <x:v>46015</x:v>
      </x:c>
      <x:c r="H1773" s="81" t="n">
        <x:v>0.3</x:v>
      </x:c>
      <x:c r="I1773" s="81" t="n">
        <x:v>0.894427191</x:v>
      </x:c>
      <x:c r="J1773" s="23" t="str">
        <x:v>total_b</x:v>
      </x:c>
      <x:c r="K1773" s="23" t="str">
        <x:v>score_date_current_price_nonprospective</x:v>
      </x:c>
      <x:c r="L1773" s="81" t="n">
        <x:v>123</x:v>
      </x:c>
      <x:c r="M1773" s="81" t="n">
        <x:v>212.53314042926237</x:v>
      </x:c>
      <x:c r="N1773" s="81" t="n">
        <x:v>0.23752154804512682</x:v>
      </x:c>
      <x:c r="O1773" s="23" t="n">
        <x:v>27</x:v>
      </x:c>
      <x:c r="P1773" s="23" t="n">
        <x:v>8</x:v>
      </x:c>
      <x:c r="Q1773" s="78" t="n">
        <x:v>45981</x:v>
      </x:c>
      <x:c r="R1773" s="23" t="str">
        <x:v>True</x:v>
      </x:c>
      <x:c r="S1773" s="23" t="str">
        <x:v>True</x:v>
      </x:c>
      <x:c r="T1773" s="23" t="str">
        <x:v>True</x:v>
      </x:c>
    </x:row>
    <x:row r="1774">
      <x:c r="A1774" s="23" t="str">
        <x:v>active_label_common_panel</x:v>
      </x:c>
      <x:c r="B1774" s="23" t="n">
        <x:v>14</x:v>
      </x:c>
      <x:c r="C1774" s="23" t="str">
        <x:v>checkpoint:epoch:nemotron-3-nano-30b-a3b</x:v>
      </x:c>
      <x:c r="D1774" s="23" t="str">
        <x:v>Nemotron 3-Nano-30B-A3B</x:v>
      </x:c>
      <x:c r="E1774" s="23" t="str">
        <x:v>nvidia</x:v>
      </x:c>
      <x:c r="F1774" s="78" t="n">
        <x:v>46006</x:v>
      </x:c>
      <x:c r="G1774" s="78" t="n">
        <x:v>46023</x:v>
      </x:c>
      <x:c r="H1774" s="81" t="n">
        <x:v>0.12</x:v>
      </x:c>
      <x:c r="I1774" s="81" t="n">
        <x:v>0.1</x:v>
      </x:c>
      <x:c r="J1774" s="23" t="str">
        <x:v>active_b</x:v>
      </x:c>
      <x:c r="K1774" s="23" t="str">
        <x:v>date_historical_price</x:v>
      </x:c>
      <x:c r="L1774" s="81" t="n">
        <x:v>3.6</x:v>
      </x:c>
      <x:c r="M1774" s="81" t="n">
        <x:v>6.81065786047666</x:v>
      </x:c>
      <x:c r="N1774" s="81" t="n">
        <x:v>0.2768865628893893</x:v>
      </x:c>
      <x:c r="O1774" s="23" t="n">
        <x:v>34</x:v>
      </x:c>
      <x:c r="P1774" s="23" t="n">
        <x:v>9</x:v>
      </x:c>
      <x:c r="Q1774" s="78" t="n">
        <x:v>46015</x:v>
      </x:c>
      <x:c r="R1774" s="23" t="str">
        <x:v>True</x:v>
      </x:c>
      <x:c r="S1774" s="23" t="str">
        <x:v>True</x:v>
      </x:c>
      <x:c r="T1774" s="23" t="str">
        <x:v>False</x:v>
      </x:c>
    </x:row>
    <x:row r="1775">
      <x:c r="A1775" s="23" t="str">
        <x:v>active_label_common_panel</x:v>
      </x:c>
      <x:c r="B1775" s="23" t="n">
        <x:v>14</x:v>
      </x:c>
      <x:c r="C1775" s="23" t="str">
        <x:v>checkpoint:epoch:nemotron-3-nano-30b-a3b</x:v>
      </x:c>
      <x:c r="D1775" s="23" t="str">
        <x:v>Nemotron 3-Nano-30B-A3B</x:v>
      </x:c>
      <x:c r="E1775" s="23" t="str">
        <x:v>nvidia</x:v>
      </x:c>
      <x:c r="F1775" s="78" t="n">
        <x:v>46006</x:v>
      </x:c>
      <x:c r="G1775" s="78" t="n">
        <x:v>46023</x:v>
      </x:c>
      <x:c r="H1775" s="81" t="n">
        <x:v>0.12</x:v>
      </x:c>
      <x:c r="I1775" s="81" t="n">
        <x:v>0.1</x:v>
      </x:c>
      <x:c r="J1775" s="23" t="str">
        <x:v>active_b</x:v>
      </x:c>
      <x:c r="K1775" s="23" t="str">
        <x:v>score_date</x:v>
      </x:c>
      <x:c r="L1775" s="81" t="n">
        <x:v>3.6</x:v>
      </x:c>
      <x:c r="M1775" s="81" t="n">
        <x:v>9.219193226128931</x:v>
      </x:c>
      <x:c r="N1775" s="81" t="n">
        <x:v>0.4083904167320352</x:v>
      </x:c>
      <x:c r="O1775" s="23" t="n">
        <x:v>34</x:v>
      </x:c>
      <x:c r="P1775" s="23" t="n">
        <x:v>9</x:v>
      </x:c>
      <x:c r="Q1775" s="78" t="n">
        <x:v>46015</x:v>
      </x:c>
      <x:c r="R1775" s="23" t="str">
        <x:v>True</x:v>
      </x:c>
      <x:c r="S1775" s="23" t="str">
        <x:v>True</x:v>
      </x:c>
      <x:c r="T1775" s="23" t="str">
        <x:v>False</x:v>
      </x:c>
    </x:row>
    <x:row r="1776">
      <x:c r="A1776" s="23" t="str">
        <x:v>active_label_common_panel</x:v>
      </x:c>
      <x:c r="B1776" s="23" t="n">
        <x:v>14</x:v>
      </x:c>
      <x:c r="C1776" s="23" t="str">
        <x:v>checkpoint:epoch:nemotron-3-nano-30b-a3b</x:v>
      </x:c>
      <x:c r="D1776" s="23" t="str">
        <x:v>Nemotron 3-Nano-30B-A3B</x:v>
      </x:c>
      <x:c r="E1776" s="23" t="str">
        <x:v>nvidia</x:v>
      </x:c>
      <x:c r="F1776" s="78" t="n">
        <x:v>46006</x:v>
      </x:c>
      <x:c r="G1776" s="78" t="n">
        <x:v>46023</x:v>
      </x:c>
      <x:c r="H1776" s="81" t="n">
        <x:v>0.12</x:v>
      </x:c>
      <x:c r="I1776" s="81" t="n">
        <x:v>0.1</x:v>
      </x:c>
      <x:c r="J1776" s="23" t="str">
        <x:v>active_b</x:v>
      </x:c>
      <x:c r="K1776" s="23" t="str">
        <x:v>score_date_historical_price</x:v>
      </x:c>
      <x:c r="L1776" s="81" t="n">
        <x:v>3.6</x:v>
      </x:c>
      <x:c r="M1776" s="81" t="n">
        <x:v>6.94516489886308</x:v>
      </x:c>
      <x:c r="N1776" s="81" t="n">
        <x:v>0.2853800608709444</x:v>
      </x:c>
      <x:c r="O1776" s="23" t="n">
        <x:v>34</x:v>
      </x:c>
      <x:c r="P1776" s="23" t="n">
        <x:v>9</x:v>
      </x:c>
      <x:c r="Q1776" s="78" t="n">
        <x:v>46015</x:v>
      </x:c>
      <x:c r="R1776" s="23" t="str">
        <x:v>True</x:v>
      </x:c>
      <x:c r="S1776" s="23" t="str">
        <x:v>True</x:v>
      </x:c>
      <x:c r="T1776" s="23" t="str">
        <x:v>False</x:v>
      </x:c>
    </x:row>
    <x:row r="1777">
      <x:c r="A1777" s="23" t="str">
        <x:v>active_label_common_panel</x:v>
      </x:c>
      <x:c r="B1777" s="23" t="n">
        <x:v>14</x:v>
      </x:c>
      <x:c r="C1777" s="23" t="str">
        <x:v>checkpoint:epoch:nemotron-3-nano-30b-a3b</x:v>
      </x:c>
      <x:c r="D1777" s="23" t="str">
        <x:v>Nemotron 3-Nano-30B-A3B</x:v>
      </x:c>
      <x:c r="E1777" s="23" t="str">
        <x:v>nvidia</x:v>
      </x:c>
      <x:c r="F1777" s="78" t="n">
        <x:v>46006</x:v>
      </x:c>
      <x:c r="G1777" s="78" t="n">
        <x:v>46023</x:v>
      </x:c>
      <x:c r="H1777" s="81" t="n">
        <x:v>0.12</x:v>
      </x:c>
      <x:c r="I1777" s="81" t="n">
        <x:v>0.1</x:v>
      </x:c>
      <x:c r="J1777" s="23" t="str">
        <x:v>active_b</x:v>
      </x:c>
      <x:c r="K1777" s="23" t="str">
        <x:v>score_date_current_price_nonprospective</x:v>
      </x:c>
      <x:c r="L1777" s="81" t="n">
        <x:v>3.6</x:v>
      </x:c>
      <x:c r="M1777" s="81" t="n">
        <x:v>4.630233404260205</x:v>
      </x:c>
      <x:c r="N1777" s="81" t="n">
        <x:v>0.1093003830427492</x:v>
      </x:c>
      <x:c r="O1777" s="23" t="n">
        <x:v>34</x:v>
      </x:c>
      <x:c r="P1777" s="23" t="n">
        <x:v>9</x:v>
      </x:c>
      <x:c r="Q1777" s="78" t="n">
        <x:v>46015</x:v>
      </x:c>
      <x:c r="R1777" s="23" t="str">
        <x:v>True</x:v>
      </x:c>
      <x:c r="S1777" s="23" t="str">
        <x:v>True</x:v>
      </x:c>
      <x:c r="T1777" s="23" t="str">
        <x:v>True</x:v>
      </x:c>
    </x:row>
    <x:row r="1778">
      <x:c r="A1778" s="23" t="str">
        <x:v>active_label_common_panel</x:v>
      </x:c>
      <x:c r="B1778" s="23" t="n">
        <x:v>14</x:v>
      </x:c>
      <x:c r="C1778" s="23" t="str">
        <x:v>checkpoint:epoch:nemotron-3-nano-30b-a3b</x:v>
      </x:c>
      <x:c r="D1778" s="23" t="str">
        <x:v>Nemotron 3-Nano-30B-A3B</x:v>
      </x:c>
      <x:c r="E1778" s="23" t="str">
        <x:v>nvidia</x:v>
      </x:c>
      <x:c r="F1778" s="78" t="n">
        <x:v>46006</x:v>
      </x:c>
      <x:c r="G1778" s="78" t="n">
        <x:v>46023</x:v>
      </x:c>
      <x:c r="H1778" s="81" t="n">
        <x:v>0.12</x:v>
      </x:c>
      <x:c r="I1778" s="81" t="n">
        <x:v>0.1</x:v>
      </x:c>
      <x:c r="J1778" s="23" t="str">
        <x:v>total_b</x:v>
      </x:c>
      <x:c r="K1778" s="23" t="str">
        <x:v>date_historical_price</x:v>
      </x:c>
      <x:c r="L1778" s="81" t="n">
        <x:v>31.6</x:v>
      </x:c>
      <x:c r="M1778" s="81" t="n">
        <x:v>36.32167777148469</x:v>
      </x:c>
      <x:c r="N1778" s="81" t="n">
        <x:v>0.060478818631210844</x:v>
      </x:c>
      <x:c r="O1778" s="23" t="n">
        <x:v>34</x:v>
      </x:c>
      <x:c r="P1778" s="23" t="n">
        <x:v>9</x:v>
      </x:c>
      <x:c r="Q1778" s="78" t="n">
        <x:v>46015</x:v>
      </x:c>
      <x:c r="R1778" s="23" t="str">
        <x:v>True</x:v>
      </x:c>
      <x:c r="S1778" s="23" t="str">
        <x:v>True</x:v>
      </x:c>
      <x:c r="T1778" s="23" t="str">
        <x:v>False</x:v>
      </x:c>
    </x:row>
    <x:row r="1779">
      <x:c r="A1779" s="23" t="str">
        <x:v>active_label_common_panel</x:v>
      </x:c>
      <x:c r="B1779" s="23" t="n">
        <x:v>14</x:v>
      </x:c>
      <x:c r="C1779" s="23" t="str">
        <x:v>checkpoint:epoch:nemotron-3-nano-30b-a3b</x:v>
      </x:c>
      <x:c r="D1779" s="23" t="str">
        <x:v>Nemotron 3-Nano-30B-A3B</x:v>
      </x:c>
      <x:c r="E1779" s="23" t="str">
        <x:v>nvidia</x:v>
      </x:c>
      <x:c r="F1779" s="78" t="n">
        <x:v>46006</x:v>
      </x:c>
      <x:c r="G1779" s="78" t="n">
        <x:v>46023</x:v>
      </x:c>
      <x:c r="H1779" s="81" t="n">
        <x:v>0.12</x:v>
      </x:c>
      <x:c r="I1779" s="81" t="n">
        <x:v>0.1</x:v>
      </x:c>
      <x:c r="J1779" s="23" t="str">
        <x:v>total_b</x:v>
      </x:c>
      <x:c r="K1779" s="23" t="str">
        <x:v>score_date</x:v>
      </x:c>
      <x:c r="L1779" s="81" t="n">
        <x:v>31.6</x:v>
      </x:c>
      <x:c r="M1779" s="81" t="n">
        <x:v>28.560483270535688</x:v>
      </x:c>
      <x:c r="N1779" s="81" t="n">
        <x:v>-0.043921530776479735</x:v>
      </x:c>
      <x:c r="O1779" s="23" t="n">
        <x:v>34</x:v>
      </x:c>
      <x:c r="P1779" s="23" t="n">
        <x:v>9</x:v>
      </x:c>
      <x:c r="Q1779" s="78" t="n">
        <x:v>46015</x:v>
      </x:c>
      <x:c r="R1779" s="23" t="str">
        <x:v>True</x:v>
      </x:c>
      <x:c r="S1779" s="23" t="str">
        <x:v>True</x:v>
      </x:c>
      <x:c r="T1779" s="23" t="str">
        <x:v>False</x:v>
      </x:c>
    </x:row>
    <x:row r="1780">
      <x:c r="A1780" s="23" t="str">
        <x:v>active_label_common_panel</x:v>
      </x:c>
      <x:c r="B1780" s="23" t="n">
        <x:v>14</x:v>
      </x:c>
      <x:c r="C1780" s="23" t="str">
        <x:v>checkpoint:epoch:nemotron-3-nano-30b-a3b</x:v>
      </x:c>
      <x:c r="D1780" s="23" t="str">
        <x:v>Nemotron 3-Nano-30B-A3B</x:v>
      </x:c>
      <x:c r="E1780" s="23" t="str">
        <x:v>nvidia</x:v>
      </x:c>
      <x:c r="F1780" s="78" t="n">
        <x:v>46006</x:v>
      </x:c>
      <x:c r="G1780" s="78" t="n">
        <x:v>46023</x:v>
      </x:c>
      <x:c r="H1780" s="81" t="n">
        <x:v>0.12</x:v>
      </x:c>
      <x:c r="I1780" s="81" t="n">
        <x:v>0.1</x:v>
      </x:c>
      <x:c r="J1780" s="23" t="str">
        <x:v>total_b</x:v>
      </x:c>
      <x:c r="K1780" s="23" t="str">
        <x:v>score_date_historical_price</x:v>
      </x:c>
      <x:c r="L1780" s="81" t="n">
        <x:v>31.6</x:v>
      </x:c>
      <x:c r="M1780" s="81" t="n">
        <x:v>17.572712141076693</x:v>
      </x:c>
      <x:c r="N1780" s="81" t="n">
        <x:v>-0.2548482877136577</x:v>
      </x:c>
      <x:c r="O1780" s="23" t="n">
        <x:v>34</x:v>
      </x:c>
      <x:c r="P1780" s="23" t="n">
        <x:v>9</x:v>
      </x:c>
      <x:c r="Q1780" s="78" t="n">
        <x:v>46015</x:v>
      </x:c>
      <x:c r="R1780" s="23" t="str">
        <x:v>True</x:v>
      </x:c>
      <x:c r="S1780" s="23" t="str">
        <x:v>True</x:v>
      </x:c>
      <x:c r="T1780" s="23" t="str">
        <x:v>False</x:v>
      </x:c>
    </x:row>
    <x:row r="1781">
      <x:c r="A1781" s="23" t="str">
        <x:v>active_label_common_panel</x:v>
      </x:c>
      <x:c r="B1781" s="23" t="n">
        <x:v>14</x:v>
      </x:c>
      <x:c r="C1781" s="23" t="str">
        <x:v>checkpoint:epoch:nemotron-3-nano-30b-a3b</x:v>
      </x:c>
      <x:c r="D1781" s="23" t="str">
        <x:v>Nemotron 3-Nano-30B-A3B</x:v>
      </x:c>
      <x:c r="E1781" s="23" t="str">
        <x:v>nvidia</x:v>
      </x:c>
      <x:c r="F1781" s="78" t="n">
        <x:v>46006</x:v>
      </x:c>
      <x:c r="G1781" s="78" t="n">
        <x:v>46023</x:v>
      </x:c>
      <x:c r="H1781" s="81" t="n">
        <x:v>0.12</x:v>
      </x:c>
      <x:c r="I1781" s="81" t="n">
        <x:v>0.1</x:v>
      </x:c>
      <x:c r="J1781" s="23" t="str">
        <x:v>total_b</x:v>
      </x:c>
      <x:c r="K1781" s="23" t="str">
        <x:v>score_date_current_price_nonprospective</x:v>
      </x:c>
      <x:c r="L1781" s="81" t="n">
        <x:v>31.6</x:v>
      </x:c>
      <x:c r="M1781" s="81" t="n">
        <x:v>9.542364988935681</x:v>
      </x:c>
      <x:c r="N1781" s="81" t="n">
        <x:v>-0.5200310586108411</x:v>
      </x:c>
      <x:c r="O1781" s="23" t="n">
        <x:v>34</x:v>
      </x:c>
      <x:c r="P1781" s="23" t="n">
        <x:v>9</x:v>
      </x:c>
      <x:c r="Q1781" s="78" t="n">
        <x:v>46015</x:v>
      </x:c>
      <x:c r="R1781" s="23" t="str">
        <x:v>True</x:v>
      </x:c>
      <x:c r="S1781" s="23" t="str">
        <x:v>True</x:v>
      </x:c>
      <x:c r="T1781" s="23" t="str">
        <x:v>True</x:v>
      </x:c>
    </x:row>
    <x:row r="1782">
      <x:c r="A1782" s="23" t="str">
        <x:v>active_label_common_panel</x:v>
      </x:c>
      <x:c r="B1782" s="23" t="n">
        <x:v>14</x:v>
      </x:c>
      <x:c r="C1782" s="23" t="str">
        <x:v>checkpoint:z-ai-zhipu-ai:glm-4-7</x:v>
      </x:c>
      <x:c r="D1782" s="23" t="str">
        <x:v>GLM-4.7</x:v>
      </x:c>
      <x:c r="E1782" s="23" t="str">
        <x:v>zai</x:v>
      </x:c>
      <x:c r="F1782" s="78" t="n">
        <x:v>46013</x:v>
      </x:c>
      <x:c r="G1782" s="78" t="n">
        <x:v>46027</x:v>
      </x:c>
      <x:c r="H1782" s="81" t="n">
        <x:v>0.7745966692414834</x:v>
      </x:c>
      <x:c r="I1782" s="81" t="n">
        <x:v>1.09146690284</x:v>
      </x:c>
      <x:c r="J1782" s="23" t="str">
        <x:v>active_b</x:v>
      </x:c>
      <x:c r="K1782" s="23" t="str">
        <x:v>date_historical_price</x:v>
      </x:c>
      <x:c r="L1782" s="81" t="n">
        <x:v>32</x:v>
      </x:c>
      <x:c r="M1782" s="81" t="n">
        <x:v>22.55555343617335</x:v>
      </x:c>
      <x:c r="N1782" s="81" t="n">
        <x:v>-0.1518964906535271</x:v>
      </x:c>
      <x:c r="O1782" s="23" t="n">
        <x:v>32</x:v>
      </x:c>
      <x:c r="P1782" s="23" t="n">
        <x:v>9</x:v>
      </x:c>
      <x:c r="Q1782" s="78" t="n">
        <x:v>46023</x:v>
      </x:c>
      <x:c r="R1782" s="23" t="str">
        <x:v>True</x:v>
      </x:c>
      <x:c r="S1782" s="23" t="str">
        <x:v>True</x:v>
      </x:c>
      <x:c r="T1782" s="23" t="str">
        <x:v>False</x:v>
      </x:c>
    </x:row>
    <x:row r="1783">
      <x:c r="A1783" s="23" t="str">
        <x:v>active_label_common_panel</x:v>
      </x:c>
      <x:c r="B1783" s="23" t="n">
        <x:v>14</x:v>
      </x:c>
      <x:c r="C1783" s="23" t="str">
        <x:v>checkpoint:z-ai-zhipu-ai:glm-4-7</x:v>
      </x:c>
      <x:c r="D1783" s="23" t="str">
        <x:v>GLM-4.7</x:v>
      </x:c>
      <x:c r="E1783" s="23" t="str">
        <x:v>zai</x:v>
      </x:c>
      <x:c r="F1783" s="78" t="n">
        <x:v>46013</x:v>
      </x:c>
      <x:c r="G1783" s="78" t="n">
        <x:v>46027</x:v>
      </x:c>
      <x:c r="H1783" s="81" t="n">
        <x:v>0.7745966692414834</x:v>
      </x:c>
      <x:c r="I1783" s="81" t="n">
        <x:v>1.09146690284</x:v>
      </x:c>
      <x:c r="J1783" s="23" t="str">
        <x:v>active_b</x:v>
      </x:c>
      <x:c r="K1783" s="23" t="str">
        <x:v>score_date</x:v>
      </x:c>
      <x:c r="L1783" s="81" t="n">
        <x:v>32</x:v>
      </x:c>
      <x:c r="M1783" s="81" t="n">
        <x:v>15.52395021858376</x:v>
      </x:c>
      <x:c r="N1783" s="81" t="n">
        <x:v>-0.31414773692321435</x:v>
      </x:c>
      <x:c r="O1783" s="23" t="n">
        <x:v>32</x:v>
      </x:c>
      <x:c r="P1783" s="23" t="n">
        <x:v>9</x:v>
      </x:c>
      <x:c r="Q1783" s="78" t="n">
        <x:v>46023</x:v>
      </x:c>
      <x:c r="R1783" s="23" t="str">
        <x:v>True</x:v>
      </x:c>
      <x:c r="S1783" s="23" t="str">
        <x:v>True</x:v>
      </x:c>
      <x:c r="T1783" s="23" t="str">
        <x:v>False</x:v>
      </x:c>
    </x:row>
    <x:row r="1784">
      <x:c r="A1784" s="23" t="str">
        <x:v>active_label_common_panel</x:v>
      </x:c>
      <x:c r="B1784" s="23" t="n">
        <x:v>14</x:v>
      </x:c>
      <x:c r="C1784" s="23" t="str">
        <x:v>checkpoint:z-ai-zhipu-ai:glm-4-7</x:v>
      </x:c>
      <x:c r="D1784" s="23" t="str">
        <x:v>GLM-4.7</x:v>
      </x:c>
      <x:c r="E1784" s="23" t="str">
        <x:v>zai</x:v>
      </x:c>
      <x:c r="F1784" s="78" t="n">
        <x:v>46013</x:v>
      </x:c>
      <x:c r="G1784" s="78" t="n">
        <x:v>46027</x:v>
      </x:c>
      <x:c r="H1784" s="81" t="n">
        <x:v>0.7745966692414834</x:v>
      </x:c>
      <x:c r="I1784" s="81" t="n">
        <x:v>1.09146690284</x:v>
      </x:c>
      <x:c r="J1784" s="23" t="str">
        <x:v>active_b</x:v>
      </x:c>
      <x:c r="K1784" s="23" t="str">
        <x:v>score_date_historical_price</x:v>
      </x:c>
      <x:c r="L1784" s="81" t="n">
        <x:v>32</x:v>
      </x:c>
      <x:c r="M1784" s="81" t="n">
        <x:v>20.910744847610353</x:v>
      </x:c>
      <x:c r="N1784" s="81" t="n">
        <x:v>-0.18478047551439683</x:v>
      </x:c>
      <x:c r="O1784" s="23" t="n">
        <x:v>32</x:v>
      </x:c>
      <x:c r="P1784" s="23" t="n">
        <x:v>9</x:v>
      </x:c>
      <x:c r="Q1784" s="78" t="n">
        <x:v>46023</x:v>
      </x:c>
      <x:c r="R1784" s="23" t="str">
        <x:v>True</x:v>
      </x:c>
      <x:c r="S1784" s="23" t="str">
        <x:v>True</x:v>
      </x:c>
      <x:c r="T1784" s="23" t="str">
        <x:v>False</x:v>
      </x:c>
    </x:row>
    <x:row r="1785">
      <x:c r="A1785" s="23" t="str">
        <x:v>active_label_common_panel</x:v>
      </x:c>
      <x:c r="B1785" s="23" t="n">
        <x:v>14</x:v>
      </x:c>
      <x:c r="C1785" s="23" t="str">
        <x:v>checkpoint:z-ai-zhipu-ai:glm-4-7</x:v>
      </x:c>
      <x:c r="D1785" s="23" t="str">
        <x:v>GLM-4.7</x:v>
      </x:c>
      <x:c r="E1785" s="23" t="str">
        <x:v>zai</x:v>
      </x:c>
      <x:c r="F1785" s="78" t="n">
        <x:v>46013</x:v>
      </x:c>
      <x:c r="G1785" s="78" t="n">
        <x:v>46027</x:v>
      </x:c>
      <x:c r="H1785" s="81" t="n">
        <x:v>0.7745966692414834</x:v>
      </x:c>
      <x:c r="I1785" s="81" t="n">
        <x:v>1.09146690284</x:v>
      </x:c>
      <x:c r="J1785" s="23" t="str">
        <x:v>active_b</x:v>
      </x:c>
      <x:c r="K1785" s="23" t="str">
        <x:v>score_date_current_price_nonprospective</x:v>
      </x:c>
      <x:c r="L1785" s="81" t="n">
        <x:v>32</x:v>
      </x:c>
      <x:c r="M1785" s="81" t="n">
        <x:v>16.211541289732867</x:v>
      </x:c>
      <x:c r="N1785" s="81" t="n">
        <x:v>-0.29532567156484524</x:v>
      </x:c>
      <x:c r="O1785" s="23" t="n">
        <x:v>32</x:v>
      </x:c>
      <x:c r="P1785" s="23" t="n">
        <x:v>9</x:v>
      </x:c>
      <x:c r="Q1785" s="78" t="n">
        <x:v>46023</x:v>
      </x:c>
      <x:c r="R1785" s="23" t="str">
        <x:v>True</x:v>
      </x:c>
      <x:c r="S1785" s="23" t="str">
        <x:v>True</x:v>
      </x:c>
      <x:c r="T1785" s="23" t="str">
        <x:v>True</x:v>
      </x:c>
    </x:row>
    <x:row r="1786">
      <x:c r="A1786" s="23" t="str">
        <x:v>active_label_common_panel</x:v>
      </x:c>
      <x:c r="B1786" s="23" t="n">
        <x:v>14</x:v>
      </x:c>
      <x:c r="C1786" s="23" t="str">
        <x:v>checkpoint:z-ai-zhipu-ai:glm-4-7</x:v>
      </x:c>
      <x:c r="D1786" s="23" t="str">
        <x:v>GLM-4.7</x:v>
      </x:c>
      <x:c r="E1786" s="23" t="str">
        <x:v>zai</x:v>
      </x:c>
      <x:c r="F1786" s="78" t="n">
        <x:v>46013</x:v>
      </x:c>
      <x:c r="G1786" s="78" t="n">
        <x:v>46027</x:v>
      </x:c>
      <x:c r="H1786" s="81" t="n">
        <x:v>0.7745966692414834</x:v>
      </x:c>
      <x:c r="I1786" s="81" t="n">
        <x:v>1.09146690284</x:v>
      </x:c>
      <x:c r="J1786" s="23" t="str">
        <x:v>total_b</x:v>
      </x:c>
      <x:c r="K1786" s="23" t="str">
        <x:v>date_historical_price</x:v>
      </x:c>
      <x:c r="L1786" s="81" t="n">
        <x:v>358</x:v>
      </x:c>
      <x:c r="M1786" s="81" t="n">
        <x:v>816.405213363202</x:v>
      </x:c>
      <x:c r="N1786" s="81" t="n">
        <x:v>0.35802274270692197</x:v>
      </x:c>
      <x:c r="O1786" s="23" t="n">
        <x:v>32</x:v>
      </x:c>
      <x:c r="P1786" s="23" t="n">
        <x:v>9</x:v>
      </x:c>
      <x:c r="Q1786" s="78" t="n">
        <x:v>46023</x:v>
      </x:c>
      <x:c r="R1786" s="23" t="str">
        <x:v>True</x:v>
      </x:c>
      <x:c r="S1786" s="23" t="str">
        <x:v>True</x:v>
      </x:c>
      <x:c r="T1786" s="23" t="str">
        <x:v>False</x:v>
      </x:c>
    </x:row>
    <x:row r="1787">
      <x:c r="A1787" s="23" t="str">
        <x:v>active_label_common_panel</x:v>
      </x:c>
      <x:c r="B1787" s="23" t="n">
        <x:v>14</x:v>
      </x:c>
      <x:c r="C1787" s="23" t="str">
        <x:v>checkpoint:z-ai-zhipu-ai:glm-4-7</x:v>
      </x:c>
      <x:c r="D1787" s="23" t="str">
        <x:v>GLM-4.7</x:v>
      </x:c>
      <x:c r="E1787" s="23" t="str">
        <x:v>zai</x:v>
      </x:c>
      <x:c r="F1787" s="78" t="n">
        <x:v>46013</x:v>
      </x:c>
      <x:c r="G1787" s="78" t="n">
        <x:v>46027</x:v>
      </x:c>
      <x:c r="H1787" s="81" t="n">
        <x:v>0.7745966692414834</x:v>
      </x:c>
      <x:c r="I1787" s="81" t="n">
        <x:v>1.09146690284</x:v>
      </x:c>
      <x:c r="J1787" s="23" t="str">
        <x:v>total_b</x:v>
      </x:c>
      <x:c r="K1787" s="23" t="str">
        <x:v>score_date</x:v>
      </x:c>
      <x:c r="L1787" s="81" t="n">
        <x:v>358</x:v>
      </x:c>
      <x:c r="M1787" s="81" t="n">
        <x:v>1043.7617674993808</x:v>
      </x:c>
      <x:c r="N1787" s="81" t="n">
        <x:v>0.4647183581651381</x:v>
      </x:c>
      <x:c r="O1787" s="23" t="n">
        <x:v>32</x:v>
      </x:c>
      <x:c r="P1787" s="23" t="n">
        <x:v>9</x:v>
      </x:c>
      <x:c r="Q1787" s="78" t="n">
        <x:v>46023</x:v>
      </x:c>
      <x:c r="R1787" s="23" t="str">
        <x:v>True</x:v>
      </x:c>
      <x:c r="S1787" s="23" t="str">
        <x:v>True</x:v>
      </x:c>
      <x:c r="T1787" s="23" t="str">
        <x:v>False</x:v>
      </x:c>
    </x:row>
    <x:row r="1788">
      <x:c r="A1788" s="23" t="str">
        <x:v>active_label_common_panel</x:v>
      </x:c>
      <x:c r="B1788" s="23" t="n">
        <x:v>14</x:v>
      </x:c>
      <x:c r="C1788" s="23" t="str">
        <x:v>checkpoint:z-ai-zhipu-ai:glm-4-7</x:v>
      </x:c>
      <x:c r="D1788" s="23" t="str">
        <x:v>GLM-4.7</x:v>
      </x:c>
      <x:c r="E1788" s="23" t="str">
        <x:v>zai</x:v>
      </x:c>
      <x:c r="F1788" s="78" t="n">
        <x:v>46013</x:v>
      </x:c>
      <x:c r="G1788" s="78" t="n">
        <x:v>46027</x:v>
      </x:c>
      <x:c r="H1788" s="81" t="n">
        <x:v>0.7745966692414834</x:v>
      </x:c>
      <x:c r="I1788" s="81" t="n">
        <x:v>1.09146690284</x:v>
      </x:c>
      <x:c r="J1788" s="23" t="str">
        <x:v>total_b</x:v>
      </x:c>
      <x:c r="K1788" s="23" t="str">
        <x:v>score_date_historical_price</x:v>
      </x:c>
      <x:c r="L1788" s="81" t="n">
        <x:v>358</x:v>
      </x:c>
      <x:c r="M1788" s="81" t="n">
        <x:v>1585.2133631104975</x:v>
      </x:c>
      <x:c r="N1788" s="81" t="n">
        <x:v>0.6462046980709453</x:v>
      </x:c>
      <x:c r="O1788" s="23" t="n">
        <x:v>32</x:v>
      </x:c>
      <x:c r="P1788" s="23" t="n">
        <x:v>9</x:v>
      </x:c>
      <x:c r="Q1788" s="78" t="n">
        <x:v>46023</x:v>
      </x:c>
      <x:c r="R1788" s="23" t="str">
        <x:v>True</x:v>
      </x:c>
      <x:c r="S1788" s="23" t="str">
        <x:v>True</x:v>
      </x:c>
      <x:c r="T1788" s="23" t="str">
        <x:v>False</x:v>
      </x:c>
    </x:row>
    <x:row r="1789">
      <x:c r="A1789" s="23" t="str">
        <x:v>active_label_common_panel</x:v>
      </x:c>
      <x:c r="B1789" s="23" t="n">
        <x:v>14</x:v>
      </x:c>
      <x:c r="C1789" s="23" t="str">
        <x:v>checkpoint:z-ai-zhipu-ai:glm-4-7</x:v>
      </x:c>
      <x:c r="D1789" s="23" t="str">
        <x:v>GLM-4.7</x:v>
      </x:c>
      <x:c r="E1789" s="23" t="str">
        <x:v>zai</x:v>
      </x:c>
      <x:c r="F1789" s="78" t="n">
        <x:v>46013</x:v>
      </x:c>
      <x:c r="G1789" s="78" t="n">
        <x:v>46027</x:v>
      </x:c>
      <x:c r="H1789" s="81" t="n">
        <x:v>0.7745966692414834</x:v>
      </x:c>
      <x:c r="I1789" s="81" t="n">
        <x:v>1.09146690284</x:v>
      </x:c>
      <x:c r="J1789" s="23" t="str">
        <x:v>total_b</x:v>
      </x:c>
      <x:c r="K1789" s="23" t="str">
        <x:v>score_date_current_price_nonprospective</x:v>
      </x:c>
      <x:c r="L1789" s="81" t="n">
        <x:v>358</x:v>
      </x:c>
      <x:c r="M1789" s="81" t="n">
        <x:v>1099.6582944486472</x:v>
      </x:c>
      <x:c r="N1789" s="81" t="n">
        <x:v>0.48737472770536416</x:v>
      </x:c>
      <x:c r="O1789" s="23" t="n">
        <x:v>32</x:v>
      </x:c>
      <x:c r="P1789" s="23" t="n">
        <x:v>9</x:v>
      </x:c>
      <x:c r="Q1789" s="78" t="n">
        <x:v>46023</x:v>
      </x:c>
      <x:c r="R1789" s="23" t="str">
        <x:v>True</x:v>
      </x:c>
      <x:c r="S1789" s="23" t="str">
        <x:v>True</x:v>
      </x:c>
      <x:c r="T1789" s="23" t="str">
        <x:v>True</x:v>
      </x:c>
    </x:row>
    <x:row r="1790">
      <x:c r="A1790" s="23" t="str">
        <x:v>active_label_common_panel</x:v>
      </x:c>
      <x:c r="B1790" s="23" t="n">
        <x:v>14</x:v>
      </x:c>
      <x:c r="C1790" s="23" t="str">
        <x:v>checkpoint:epoch:glm-4-7-flash</x:v>
      </x:c>
      <x:c r="D1790" s="23" t="str">
        <x:v>GLM 4.7 Flash</x:v>
      </x:c>
      <x:c r="E1790" s="23" t="str">
        <x:v>zai</x:v>
      </x:c>
      <x:c r="F1790" s="78" t="n">
        <x:v>46013</x:v>
      </x:c>
      <x:c r="G1790" s="78" t="n">
        <x:v>46055</x:v>
      </x:c>
      <x:c r="H1790" s="81" t="n">
        <x:v>0.16733200530681513</x:v>
      </x:c>
      <x:c r="I1790" s="81" t="n">
        <x:v>0.161447748584</x:v>
      </x:c>
      <x:c r="J1790" s="23" t="str">
        <x:v>active_b</x:v>
      </x:c>
      <x:c r="K1790" s="23" t="str">
        <x:v>date_historical_price</x:v>
      </x:c>
      <x:c r="L1790" s="81" t="n">
        <x:v>3</x:v>
      </x:c>
      <x:c r="M1790" s="81" t="n">
        <x:v>6.467555189111962</x:v>
      </x:c>
      <x:c r="N1790" s="81" t="n">
        <x:v>0.33361888861782035</x:v>
      </x:c>
      <x:c r="O1790" s="23" t="n">
        <x:v>32</x:v>
      </x:c>
      <x:c r="P1790" s="23" t="n">
        <x:v>9</x:v>
      </x:c>
      <x:c r="Q1790" s="78" t="n">
        <x:v>46023</x:v>
      </x:c>
      <x:c r="R1790" s="23" t="str">
        <x:v>True</x:v>
      </x:c>
      <x:c r="S1790" s="23" t="str">
        <x:v>True</x:v>
      </x:c>
      <x:c r="T1790" s="23" t="str">
        <x:v>False</x:v>
      </x:c>
    </x:row>
    <x:row r="1791">
      <x:c r="A1791" s="23" t="str">
        <x:v>active_label_common_panel</x:v>
      </x:c>
      <x:c r="B1791" s="23" t="n">
        <x:v>14</x:v>
      </x:c>
      <x:c r="C1791" s="23" t="str">
        <x:v>checkpoint:epoch:glm-4-7-flash</x:v>
      </x:c>
      <x:c r="D1791" s="23" t="str">
        <x:v>GLM 4.7 Flash</x:v>
      </x:c>
      <x:c r="E1791" s="23" t="str">
        <x:v>zai</x:v>
      </x:c>
      <x:c r="F1791" s="78" t="n">
        <x:v>46013</x:v>
      </x:c>
      <x:c r="G1791" s="78" t="n">
        <x:v>46055</x:v>
      </x:c>
      <x:c r="H1791" s="81" t="n">
        <x:v>0.16733200530681513</x:v>
      </x:c>
      <x:c r="I1791" s="81" t="n">
        <x:v>0.161447748584</x:v>
      </x:c>
      <x:c r="J1791" s="23" t="str">
        <x:v>active_b</x:v>
      </x:c>
      <x:c r="K1791" s="23" t="str">
        <x:v>score_date</x:v>
      </x:c>
      <x:c r="L1791" s="81" t="n">
        <x:v>3</x:v>
      </x:c>
      <x:c r="M1791" s="81" t="n">
        <x:v>8.777854003854602</x:v>
      </x:c>
      <x:c r="N1791" s="81" t="n">
        <x:v>0.4662670985211658</x:v>
      </x:c>
      <x:c r="O1791" s="23" t="n">
        <x:v>32</x:v>
      </x:c>
      <x:c r="P1791" s="23" t="n">
        <x:v>9</x:v>
      </x:c>
      <x:c r="Q1791" s="78" t="n">
        <x:v>46023</x:v>
      </x:c>
      <x:c r="R1791" s="23" t="str">
        <x:v>True</x:v>
      </x:c>
      <x:c r="S1791" s="23" t="str">
        <x:v>True</x:v>
      </x:c>
      <x:c r="T1791" s="23" t="str">
        <x:v>False</x:v>
      </x:c>
    </x:row>
    <x:row r="1792">
      <x:c r="A1792" s="23" t="str">
        <x:v>active_label_common_panel</x:v>
      </x:c>
      <x:c r="B1792" s="23" t="n">
        <x:v>14</x:v>
      </x:c>
      <x:c r="C1792" s="23" t="str">
        <x:v>checkpoint:epoch:glm-4-7-flash</x:v>
      </x:c>
      <x:c r="D1792" s="23" t="str">
        <x:v>GLM 4.7 Flash</x:v>
      </x:c>
      <x:c r="E1792" s="23" t="str">
        <x:v>zai</x:v>
      </x:c>
      <x:c r="F1792" s="78" t="n">
        <x:v>46013</x:v>
      </x:c>
      <x:c r="G1792" s="78" t="n">
        <x:v>46055</x:v>
      </x:c>
      <x:c r="H1792" s="81" t="n">
        <x:v>0.16733200530681513</x:v>
      </x:c>
      <x:c r="I1792" s="81" t="n">
        <x:v>0.161447748584</x:v>
      </x:c>
      <x:c r="J1792" s="23" t="str">
        <x:v>active_b</x:v>
      </x:c>
      <x:c r="K1792" s="23" t="str">
        <x:v>score_date_historical_price</x:v>
      </x:c>
      <x:c r="L1792" s="81" t="n">
        <x:v>3</x:v>
      </x:c>
      <x:c r="M1792" s="81" t="n">
        <x:v>6.210055826721362</x:v>
      </x:c>
      <x:c r="N1792" s="81" t="n">
        <x:v>0.3159742496643334</x:v>
      </x:c>
      <x:c r="O1792" s="23" t="n">
        <x:v>32</x:v>
      </x:c>
      <x:c r="P1792" s="23" t="n">
        <x:v>9</x:v>
      </x:c>
      <x:c r="Q1792" s="78" t="n">
        <x:v>46023</x:v>
      </x:c>
      <x:c r="R1792" s="23" t="str">
        <x:v>True</x:v>
      </x:c>
      <x:c r="S1792" s="23" t="str">
        <x:v>True</x:v>
      </x:c>
      <x:c r="T1792" s="23" t="str">
        <x:v>False</x:v>
      </x:c>
    </x:row>
    <x:row r="1793">
      <x:c r="A1793" s="23" t="str">
        <x:v>active_label_common_panel</x:v>
      </x:c>
      <x:c r="B1793" s="23" t="n">
        <x:v>14</x:v>
      </x:c>
      <x:c r="C1793" s="23" t="str">
        <x:v>checkpoint:epoch:glm-4-7-flash</x:v>
      </x:c>
      <x:c r="D1793" s="23" t="str">
        <x:v>GLM 4.7 Flash</x:v>
      </x:c>
      <x:c r="E1793" s="23" t="str">
        <x:v>zai</x:v>
      </x:c>
      <x:c r="F1793" s="78" t="n">
        <x:v>46013</x:v>
      </x:c>
      <x:c r="G1793" s="78" t="n">
        <x:v>46055</x:v>
      </x:c>
      <x:c r="H1793" s="81" t="n">
        <x:v>0.16733200530681513</x:v>
      </x:c>
      <x:c r="I1793" s="81" t="n">
        <x:v>0.161447748584</x:v>
      </x:c>
      <x:c r="J1793" s="23" t="str">
        <x:v>active_b</x:v>
      </x:c>
      <x:c r="K1793" s="23" t="str">
        <x:v>score_date_current_price_nonprospective</x:v>
      </x:c>
      <x:c r="L1793" s="81" t="n">
        <x:v>3</x:v>
      </x:c>
      <x:c r="M1793" s="81" t="n">
        <x:v>4.429582148819609</x:v>
      </x:c>
      <x:c r="N1793" s="81" t="n">
        <x:v>0.16924150558447623</x:v>
      </x:c>
      <x:c r="O1793" s="23" t="n">
        <x:v>32</x:v>
      </x:c>
      <x:c r="P1793" s="23" t="n">
        <x:v>9</x:v>
      </x:c>
      <x:c r="Q1793" s="78" t="n">
        <x:v>46023</x:v>
      </x:c>
      <x:c r="R1793" s="23" t="str">
        <x:v>True</x:v>
      </x:c>
      <x:c r="S1793" s="23" t="str">
        <x:v>True</x:v>
      </x:c>
      <x:c r="T1793" s="23" t="str">
        <x:v>True</x:v>
      </x:c>
    </x:row>
    <x:row r="1794">
      <x:c r="A1794" s="23" t="str">
        <x:v>active_label_common_panel</x:v>
      </x:c>
      <x:c r="B1794" s="23" t="n">
        <x:v>14</x:v>
      </x:c>
      <x:c r="C1794" s="23" t="str">
        <x:v>checkpoint:epoch:glm-4-7-flash</x:v>
      </x:c>
      <x:c r="D1794" s="23" t="str">
        <x:v>GLM 4.7 Flash</x:v>
      </x:c>
      <x:c r="E1794" s="23" t="str">
        <x:v>zai</x:v>
      </x:c>
      <x:c r="F1794" s="78" t="n">
        <x:v>46013</x:v>
      </x:c>
      <x:c r="G1794" s="78" t="n">
        <x:v>46055</x:v>
      </x:c>
      <x:c r="H1794" s="81" t="n">
        <x:v>0.16733200530681513</x:v>
      </x:c>
      <x:c r="I1794" s="81" t="n">
        <x:v>0.161447748584</x:v>
      </x:c>
      <x:c r="J1794" s="23" t="str">
        <x:v>total_b</x:v>
      </x:c>
      <x:c r="K1794" s="23" t="str">
        <x:v>date_historical_price</x:v>
      </x:c>
      <x:c r="L1794" s="81" t="n">
        <x:v>30</x:v>
      </x:c>
      <x:c r="M1794" s="81" t="n">
        <x:v>58.16360899647228</x:v>
      </x:c>
      <x:c r="N1794" s="81" t="n">
        <x:v>0.28753009152583914</x:v>
      </x:c>
      <x:c r="O1794" s="23" t="n">
        <x:v>32</x:v>
      </x:c>
      <x:c r="P1794" s="23" t="n">
        <x:v>9</x:v>
      </x:c>
      <x:c r="Q1794" s="78" t="n">
        <x:v>46023</x:v>
      </x:c>
      <x:c r="R1794" s="23" t="str">
        <x:v>True</x:v>
      </x:c>
      <x:c r="S1794" s="23" t="str">
        <x:v>True</x:v>
      </x:c>
      <x:c r="T1794" s="23" t="str">
        <x:v>False</x:v>
      </x:c>
    </x:row>
    <x:row r="1795">
      <x:c r="A1795" s="23" t="str">
        <x:v>active_label_common_panel</x:v>
      </x:c>
      <x:c r="B1795" s="23" t="n">
        <x:v>14</x:v>
      </x:c>
      <x:c r="C1795" s="23" t="str">
        <x:v>checkpoint:epoch:glm-4-7-flash</x:v>
      </x:c>
      <x:c r="D1795" s="23" t="str">
        <x:v>GLM 4.7 Flash</x:v>
      </x:c>
      <x:c r="E1795" s="23" t="str">
        <x:v>zai</x:v>
      </x:c>
      <x:c r="F1795" s="78" t="n">
        <x:v>46013</x:v>
      </x:c>
      <x:c r="G1795" s="78" t="n">
        <x:v>46055</x:v>
      </x:c>
      <x:c r="H1795" s="81" t="n">
        <x:v>0.16733200530681513</x:v>
      </x:c>
      <x:c r="I1795" s="81" t="n">
        <x:v>0.161447748584</x:v>
      </x:c>
      <x:c r="J1795" s="23" t="str">
        <x:v>total_b</x:v>
      </x:c>
      <x:c r="K1795" s="23" t="str">
        <x:v>score_date</x:v>
      </x:c>
      <x:c r="L1795" s="81" t="n">
        <x:v>30</x:v>
      </x:c>
      <x:c r="M1795" s="81" t="n">
        <x:v>134.93486994349047</x:v>
      </x:c>
      <x:c r="N1795" s="81" t="n">
        <x:v>0.6530029400755623</x:v>
      </x:c>
      <x:c r="O1795" s="23" t="n">
        <x:v>32</x:v>
      </x:c>
      <x:c r="P1795" s="23" t="n">
        <x:v>9</x:v>
      </x:c>
      <x:c r="Q1795" s="78" t="n">
        <x:v>46023</x:v>
      </x:c>
      <x:c r="R1795" s="23" t="str">
        <x:v>True</x:v>
      </x:c>
      <x:c r="S1795" s="23" t="str">
        <x:v>True</x:v>
      </x:c>
      <x:c r="T1795" s="23" t="str">
        <x:v>False</x:v>
      </x:c>
    </x:row>
    <x:row r="1796">
      <x:c r="A1796" s="23" t="str">
        <x:v>active_label_common_panel</x:v>
      </x:c>
      <x:c r="B1796" s="23" t="n">
        <x:v>14</x:v>
      </x:c>
      <x:c r="C1796" s="23" t="str">
        <x:v>checkpoint:epoch:glm-4-7-flash</x:v>
      </x:c>
      <x:c r="D1796" s="23" t="str">
        <x:v>GLM 4.7 Flash</x:v>
      </x:c>
      <x:c r="E1796" s="23" t="str">
        <x:v>zai</x:v>
      </x:c>
      <x:c r="F1796" s="78" t="n">
        <x:v>46013</x:v>
      </x:c>
      <x:c r="G1796" s="78" t="n">
        <x:v>46055</x:v>
      </x:c>
      <x:c r="H1796" s="81" t="n">
        <x:v>0.16733200530681513</x:v>
      </x:c>
      <x:c r="I1796" s="81" t="n">
        <x:v>0.161447748584</x:v>
      </x:c>
      <x:c r="J1796" s="23" t="str">
        <x:v>total_b</x:v>
      </x:c>
      <x:c r="K1796" s="23" t="str">
        <x:v>score_date_historical_price</x:v>
      </x:c>
      <x:c r="L1796" s="81" t="n">
        <x:v>30</x:v>
      </x:c>
      <x:c r="M1796" s="81" t="n">
        <x:v>83.03894675979367</x:v>
      </x:c>
      <x:c r="N1796" s="81" t="n">
        <x:v>0.44216057736335007</x:v>
      </x:c>
      <x:c r="O1796" s="23" t="n">
        <x:v>32</x:v>
      </x:c>
      <x:c r="P1796" s="23" t="n">
        <x:v>9</x:v>
      </x:c>
      <x:c r="Q1796" s="78" t="n">
        <x:v>46023</x:v>
      </x:c>
      <x:c r="R1796" s="23" t="str">
        <x:v>True</x:v>
      </x:c>
      <x:c r="S1796" s="23" t="str">
        <x:v>True</x:v>
      </x:c>
      <x:c r="T1796" s="23" t="str">
        <x:v>False</x:v>
      </x:c>
    </x:row>
    <x:row r="1797">
      <x:c r="A1797" s="23" t="str">
        <x:v>active_label_common_panel</x:v>
      </x:c>
      <x:c r="B1797" s="23" t="n">
        <x:v>14</x:v>
      </x:c>
      <x:c r="C1797" s="23" t="str">
        <x:v>checkpoint:epoch:glm-4-7-flash</x:v>
      </x:c>
      <x:c r="D1797" s="23" t="str">
        <x:v>GLM 4.7 Flash</x:v>
      </x:c>
      <x:c r="E1797" s="23" t="str">
        <x:v>zai</x:v>
      </x:c>
      <x:c r="F1797" s="78" t="n">
        <x:v>46013</x:v>
      </x:c>
      <x:c r="G1797" s="78" t="n">
        <x:v>46055</x:v>
      </x:c>
      <x:c r="H1797" s="81" t="n">
        <x:v>0.16733200530681513</x:v>
      </x:c>
      <x:c r="I1797" s="81" t="n">
        <x:v>0.161447748584</x:v>
      </x:c>
      <x:c r="J1797" s="23" t="str">
        <x:v>total_b</x:v>
      </x:c>
      <x:c r="K1797" s="23" t="str">
        <x:v>score_date_current_price_nonprospective</x:v>
      </x:c>
      <x:c r="L1797" s="81" t="n">
        <x:v>30</x:v>
      </x:c>
      <x:c r="M1797" s="81" t="n">
        <x:v>59.236658432901734</x:v>
      </x:c>
      <x:c r="N1797" s="81" t="n">
        <x:v>0.2954692970693628</x:v>
      </x:c>
      <x:c r="O1797" s="23" t="n">
        <x:v>32</x:v>
      </x:c>
      <x:c r="P1797" s="23" t="n">
        <x:v>9</x:v>
      </x:c>
      <x:c r="Q1797" s="78" t="n">
        <x:v>46023</x:v>
      </x:c>
      <x:c r="R1797" s="23" t="str">
        <x:v>True</x:v>
      </x:c>
      <x:c r="S1797" s="23" t="str">
        <x:v>True</x:v>
      </x:c>
      <x:c r="T1797" s="23" t="str">
        <x:v>True</x:v>
      </x:c>
    </x:row>
    <x:row r="1798">
      <x:c r="A1798" s="23" t="str">
        <x:v>active_label_common_panel</x:v>
      </x:c>
      <x:c r="B1798" s="23" t="n">
        <x:v>14</x:v>
      </x:c>
      <x:c r="C1798" s="23" t="str">
        <x:v>checkpoint:moonshot:kimi-k2-5</x:v>
      </x:c>
      <x:c r="D1798" s="23" t="str">
        <x:v>Kimi K2.5</x:v>
      </x:c>
      <x:c r="E1798" s="23" t="str">
        <x:v>kimi</x:v>
      </x:c>
      <x:c r="F1798" s="78" t="n">
        <x:v>46049</x:v>
      </x:c>
      <x:c r="G1798" s="78" t="n">
        <x:v>46062</x:v>
      </x:c>
      <x:c r="H1798" s="81" t="n">
        <x:v>1.1506249726849092</x:v>
      </x:c>
      <x:c r="I1798" s="81" t="n">
        <x:v>1.20747670785</x:v>
      </x:c>
      <x:c r="J1798" s="23" t="str">
        <x:v>active_b</x:v>
      </x:c>
      <x:c r="K1798" s="23" t="str">
        <x:v>date_historical_price</x:v>
      </x:c>
      <x:c r="L1798" s="81" t="n">
        <x:v>32.6</x:v>
      </x:c>
      <x:c r="M1798" s="81" t="n">
        <x:v>26.02062677042738</x:v>
      </x:c>
      <x:c r="N1798" s="81" t="n">
        <x:v>-0.09789984667174637</x:v>
      </x:c>
      <x:c r="O1798" s="23" t="n">
        <x:v>35</x:v>
      </x:c>
      <x:c r="P1798" s="23" t="n">
        <x:v>9</x:v>
      </x:c>
      <x:c r="Q1798" s="78" t="n">
        <x:v>46055</x:v>
      </x:c>
      <x:c r="R1798" s="23" t="str">
        <x:v>True</x:v>
      </x:c>
      <x:c r="S1798" s="23" t="str">
        <x:v>True</x:v>
      </x:c>
      <x:c r="T1798" s="23" t="str">
        <x:v>False</x:v>
      </x:c>
    </x:row>
    <x:row r="1799">
      <x:c r="A1799" s="23" t="str">
        <x:v>active_label_common_panel</x:v>
      </x:c>
      <x:c r="B1799" s="23" t="n">
        <x:v>14</x:v>
      </x:c>
      <x:c r="C1799" s="23" t="str">
        <x:v>checkpoint:moonshot:kimi-k2-5</x:v>
      </x:c>
      <x:c r="D1799" s="23" t="str">
        <x:v>Kimi K2.5</x:v>
      </x:c>
      <x:c r="E1799" s="23" t="str">
        <x:v>kimi</x:v>
      </x:c>
      <x:c r="F1799" s="78" t="n">
        <x:v>46049</x:v>
      </x:c>
      <x:c r="G1799" s="78" t="n">
        <x:v>46062</x:v>
      </x:c>
      <x:c r="H1799" s="81" t="n">
        <x:v>1.1506249726849092</x:v>
      </x:c>
      <x:c r="I1799" s="81" t="n">
        <x:v>1.20747670785</x:v>
      </x:c>
      <x:c r="J1799" s="23" t="str">
        <x:v>active_b</x:v>
      </x:c>
      <x:c r="K1799" s="23" t="str">
        <x:v>score_date</x:v>
      </x:c>
      <x:c r="L1799" s="81" t="n">
        <x:v>32.6</x:v>
      </x:c>
      <x:c r="M1799" s="81" t="n">
        <x:v>13.172631502315669</x:v>
      </x:c>
      <x:c r="N1799" s="81" t="n">
        <x:v>-0.3935450572417897</x:v>
      </x:c>
      <x:c r="O1799" s="23" t="n">
        <x:v>35</x:v>
      </x:c>
      <x:c r="P1799" s="23" t="n">
        <x:v>9</x:v>
      </x:c>
      <x:c r="Q1799" s="78" t="n">
        <x:v>46055</x:v>
      </x:c>
      <x:c r="R1799" s="23" t="str">
        <x:v>True</x:v>
      </x:c>
      <x:c r="S1799" s="23" t="str">
        <x:v>True</x:v>
      </x:c>
      <x:c r="T1799" s="23" t="str">
        <x:v>False</x:v>
      </x:c>
    </x:row>
    <x:row r="1800">
      <x:c r="A1800" s="23" t="str">
        <x:v>active_label_common_panel</x:v>
      </x:c>
      <x:c r="B1800" s="23" t="n">
        <x:v>14</x:v>
      </x:c>
      <x:c r="C1800" s="23" t="str">
        <x:v>checkpoint:moonshot:kimi-k2-5</x:v>
      </x:c>
      <x:c r="D1800" s="23" t="str">
        <x:v>Kimi K2.5</x:v>
      </x:c>
      <x:c r="E1800" s="23" t="str">
        <x:v>kimi</x:v>
      </x:c>
      <x:c r="F1800" s="78" t="n">
        <x:v>46049</x:v>
      </x:c>
      <x:c r="G1800" s="78" t="n">
        <x:v>46062</x:v>
      </x:c>
      <x:c r="H1800" s="81" t="n">
        <x:v>1.1506249726849092</x:v>
      </x:c>
      <x:c r="I1800" s="81" t="n">
        <x:v>1.20747670785</x:v>
      </x:c>
      <x:c r="J1800" s="23" t="str">
        <x:v>active_b</x:v>
      </x:c>
      <x:c r="K1800" s="23" t="str">
        <x:v>score_date_historical_price</x:v>
      </x:c>
      <x:c r="L1800" s="81" t="n">
        <x:v>32.6</x:v>
      </x:c>
      <x:c r="M1800" s="81" t="n">
        <x:v>26.48799192626823</x:v>
      </x:c>
      <x:c r="N1800" s="81" t="n">
        <x:v>-0.09016856470001022</x:v>
      </x:c>
      <x:c r="O1800" s="23" t="n">
        <x:v>35</x:v>
      </x:c>
      <x:c r="P1800" s="23" t="n">
        <x:v>9</x:v>
      </x:c>
      <x:c r="Q1800" s="78" t="n">
        <x:v>46055</x:v>
      </x:c>
      <x:c r="R1800" s="23" t="str">
        <x:v>True</x:v>
      </x:c>
      <x:c r="S1800" s="23" t="str">
        <x:v>True</x:v>
      </x:c>
      <x:c r="T1800" s="23" t="str">
        <x:v>False</x:v>
      </x:c>
    </x:row>
    <x:row r="1801">
      <x:c r="A1801" s="23" t="str">
        <x:v>active_label_common_panel</x:v>
      </x:c>
      <x:c r="B1801" s="23" t="n">
        <x:v>14</x:v>
      </x:c>
      <x:c r="C1801" s="23" t="str">
        <x:v>checkpoint:moonshot:kimi-k2-5</x:v>
      </x:c>
      <x:c r="D1801" s="23" t="str">
        <x:v>Kimi K2.5</x:v>
      </x:c>
      <x:c r="E1801" s="23" t="str">
        <x:v>kimi</x:v>
      </x:c>
      <x:c r="F1801" s="78" t="n">
        <x:v>46049</x:v>
      </x:c>
      <x:c r="G1801" s="78" t="n">
        <x:v>46062</x:v>
      </x:c>
      <x:c r="H1801" s="81" t="n">
        <x:v>1.1506249726849092</x:v>
      </x:c>
      <x:c r="I1801" s="81" t="n">
        <x:v>1.20747670785</x:v>
      </x:c>
      <x:c r="J1801" s="23" t="str">
        <x:v>active_b</x:v>
      </x:c>
      <x:c r="K1801" s="23" t="str">
        <x:v>score_date_current_price_nonprospective</x:v>
      </x:c>
      <x:c r="L1801" s="81" t="n">
        <x:v>32.6</x:v>
      </x:c>
      <x:c r="M1801" s="81" t="n">
        <x:v>16.05328365054142</x:v>
      </x:c>
      <x:c r="N1801" s="81" t="n">
        <x:v>-0.30765372061979523</x:v>
      </x:c>
      <x:c r="O1801" s="23" t="n">
        <x:v>35</x:v>
      </x:c>
      <x:c r="P1801" s="23" t="n">
        <x:v>9</x:v>
      </x:c>
      <x:c r="Q1801" s="78" t="n">
        <x:v>46055</x:v>
      </x:c>
      <x:c r="R1801" s="23" t="str">
        <x:v>True</x:v>
      </x:c>
      <x:c r="S1801" s="23" t="str">
        <x:v>True</x:v>
      </x:c>
      <x:c r="T1801" s="23" t="str">
        <x:v>True</x:v>
      </x:c>
    </x:row>
    <x:row r="1802">
      <x:c r="A1802" s="23" t="str">
        <x:v>active_label_common_panel</x:v>
      </x:c>
      <x:c r="B1802" s="23" t="n">
        <x:v>14</x:v>
      </x:c>
      <x:c r="C1802" s="23" t="str">
        <x:v>checkpoint:moonshot:kimi-k2-5</x:v>
      </x:c>
      <x:c r="D1802" s="23" t="str">
        <x:v>Kimi K2.5</x:v>
      </x:c>
      <x:c r="E1802" s="23" t="str">
        <x:v>kimi</x:v>
      </x:c>
      <x:c r="F1802" s="78" t="n">
        <x:v>46049</x:v>
      </x:c>
      <x:c r="G1802" s="78" t="n">
        <x:v>46062</x:v>
      </x:c>
      <x:c r="H1802" s="81" t="n">
        <x:v>1.1506249726849092</x:v>
      </x:c>
      <x:c r="I1802" s="81" t="n">
        <x:v>1.20747670785</x:v>
      </x:c>
      <x:c r="J1802" s="23" t="str">
        <x:v>total_b</x:v>
      </x:c>
      <x:c r="K1802" s="23" t="str">
        <x:v>date_historical_price</x:v>
      </x:c>
      <x:c r="L1802" s="81" t="n">
        <x:v>1040</x:v>
      </x:c>
      <x:c r="M1802" s="81" t="n">
        <x:v>1025.310619219648</x:v>
      </x:c>
      <x:c r="N1802" s="81" t="n">
        <x:v>-0.00617788388076072</x:v>
      </x:c>
      <x:c r="O1802" s="23" t="n">
        <x:v>35</x:v>
      </x:c>
      <x:c r="P1802" s="23" t="n">
        <x:v>9</x:v>
      </x:c>
      <x:c r="Q1802" s="78" t="n">
        <x:v>46055</x:v>
      </x:c>
      <x:c r="R1802" s="23" t="str">
        <x:v>True</x:v>
      </x:c>
      <x:c r="S1802" s="23" t="str">
        <x:v>True</x:v>
      </x:c>
      <x:c r="T1802" s="23" t="str">
        <x:v>False</x:v>
      </x:c>
    </x:row>
    <x:row r="1803">
      <x:c r="A1803" s="23" t="str">
        <x:v>active_label_common_panel</x:v>
      </x:c>
      <x:c r="B1803" s="23" t="n">
        <x:v>14</x:v>
      </x:c>
      <x:c r="C1803" s="23" t="str">
        <x:v>checkpoint:moonshot:kimi-k2-5</x:v>
      </x:c>
      <x:c r="D1803" s="23" t="str">
        <x:v>Kimi K2.5</x:v>
      </x:c>
      <x:c r="E1803" s="23" t="str">
        <x:v>kimi</x:v>
      </x:c>
      <x:c r="F1803" s="78" t="n">
        <x:v>46049</x:v>
      </x:c>
      <x:c r="G1803" s="78" t="n">
        <x:v>46062</x:v>
      </x:c>
      <x:c r="H1803" s="81" t="n">
        <x:v>1.1506249726849092</x:v>
      </x:c>
      <x:c r="I1803" s="81" t="n">
        <x:v>1.20747670785</x:v>
      </x:c>
      <x:c r="J1803" s="23" t="str">
        <x:v>total_b</x:v>
      </x:c>
      <x:c r="K1803" s="23" t="str">
        <x:v>score_date</x:v>
      </x:c>
      <x:c r="L1803" s="81" t="n">
        <x:v>1040</x:v>
      </x:c>
      <x:c r="M1803" s="81" t="n">
        <x:v>750.5082524550044</x:v>
      </x:c>
      <x:c r="N1803" s="81" t="n">
        <x:v>-0.14167786726850382</x:v>
      </x:c>
      <x:c r="O1803" s="23" t="n">
        <x:v>35</x:v>
      </x:c>
      <x:c r="P1803" s="23" t="n">
        <x:v>9</x:v>
      </x:c>
      <x:c r="Q1803" s="78" t="n">
        <x:v>46055</x:v>
      </x:c>
      <x:c r="R1803" s="23" t="str">
        <x:v>True</x:v>
      </x:c>
      <x:c r="S1803" s="23" t="str">
        <x:v>True</x:v>
      </x:c>
      <x:c r="T1803" s="23" t="str">
        <x:v>False</x:v>
      </x:c>
    </x:row>
    <x:row r="1804">
      <x:c r="A1804" s="23" t="str">
        <x:v>active_label_common_panel</x:v>
      </x:c>
      <x:c r="B1804" s="23" t="n">
        <x:v>14</x:v>
      </x:c>
      <x:c r="C1804" s="23" t="str">
        <x:v>checkpoint:moonshot:kimi-k2-5</x:v>
      </x:c>
      <x:c r="D1804" s="23" t="str">
        <x:v>Kimi K2.5</x:v>
      </x:c>
      <x:c r="E1804" s="23" t="str">
        <x:v>kimi</x:v>
      </x:c>
      <x:c r="F1804" s="78" t="n">
        <x:v>46049</x:v>
      </x:c>
      <x:c r="G1804" s="78" t="n">
        <x:v>46062</x:v>
      </x:c>
      <x:c r="H1804" s="81" t="n">
        <x:v>1.1506249726849092</x:v>
      </x:c>
      <x:c r="I1804" s="81" t="n">
        <x:v>1.20747670785</x:v>
      </x:c>
      <x:c r="J1804" s="23" t="str">
        <x:v>total_b</x:v>
      </x:c>
      <x:c r="K1804" s="23" t="str">
        <x:v>score_date_historical_price</x:v>
      </x:c>
      <x:c r="L1804" s="81" t="n">
        <x:v>1040</x:v>
      </x:c>
      <x:c r="M1804" s="81" t="n">
        <x:v>2023.8192547675942</x:v>
      </x:c>
      <x:c r="N1804" s="81" t="n">
        <x:v>0.28913838420386856</x:v>
      </x:c>
      <x:c r="O1804" s="23" t="n">
        <x:v>35</x:v>
      </x:c>
      <x:c r="P1804" s="23" t="n">
        <x:v>9</x:v>
      </x:c>
      <x:c r="Q1804" s="78" t="n">
        <x:v>46055</x:v>
      </x:c>
      <x:c r="R1804" s="23" t="str">
        <x:v>True</x:v>
      </x:c>
      <x:c r="S1804" s="23" t="str">
        <x:v>True</x:v>
      </x:c>
      <x:c r="T1804" s="23" t="str">
        <x:v>False</x:v>
      </x:c>
    </x:row>
    <x:row r="1805">
      <x:c r="A1805" s="23" t="str">
        <x:v>active_label_common_panel</x:v>
      </x:c>
      <x:c r="B1805" s="23" t="n">
        <x:v>14</x:v>
      </x:c>
      <x:c r="C1805" s="23" t="str">
        <x:v>checkpoint:moonshot:kimi-k2-5</x:v>
      </x:c>
      <x:c r="D1805" s="23" t="str">
        <x:v>Kimi K2.5</x:v>
      </x:c>
      <x:c r="E1805" s="23" t="str">
        <x:v>kimi</x:v>
      </x:c>
      <x:c r="F1805" s="78" t="n">
        <x:v>46049</x:v>
      </x:c>
      <x:c r="G1805" s="78" t="n">
        <x:v>46062</x:v>
      </x:c>
      <x:c r="H1805" s="81" t="n">
        <x:v>1.1506249726849092</x:v>
      </x:c>
      <x:c r="I1805" s="81" t="n">
        <x:v>1.20747670785</x:v>
      </x:c>
      <x:c r="J1805" s="23" t="str">
        <x:v>total_b</x:v>
      </x:c>
      <x:c r="K1805" s="23" t="str">
        <x:v>score_date_current_price_nonprospective</x:v>
      </x:c>
      <x:c r="L1805" s="81" t="n">
        <x:v>1040</x:v>
      </x:c>
      <x:c r="M1805" s="81" t="n">
        <x:v>949.8853266317934</x:v>
      </x:c>
      <x:c r="N1805" s="81" t="n">
        <x:v>-0.03936216034366523</x:v>
      </x:c>
      <x:c r="O1805" s="23" t="n">
        <x:v>35</x:v>
      </x:c>
      <x:c r="P1805" s="23" t="n">
        <x:v>9</x:v>
      </x:c>
      <x:c r="Q1805" s="78" t="n">
        <x:v>46055</x:v>
      </x:c>
      <x:c r="R1805" s="23" t="str">
        <x:v>True</x:v>
      </x:c>
      <x:c r="S1805" s="23" t="str">
        <x:v>True</x:v>
      </x:c>
      <x:c r="T1805" s="23" t="str">
        <x:v>True</x:v>
      </x:c>
    </x:row>
    <x:row r="1806">
      <x:c r="A1806" s="23" t="str">
        <x:v>active_label_common_panel</x:v>
      </x:c>
      <x:c r="B1806" s="23" t="n">
        <x:v>14</x:v>
      </x:c>
      <x:c r="C1806" s="23" t="str">
        <x:v>checkpoint:epoch:qwen3-coder-next</x:v>
      </x:c>
      <x:c r="D1806" s="23" t="str">
        <x:v>Qwen3-Coder-Next</x:v>
      </x:c>
      <x:c r="E1806" s="23" t="str">
        <x:v>alibaba</x:v>
      </x:c>
      <x:c r="F1806" s="78" t="n">
        <x:v>46055</x:v>
      </x:c>
      <x:c r="G1806" s="78" t="n">
        <x:v>46070</x:v>
      </x:c>
      <x:c r="H1806" s="81" t="n">
        <x:v>0.14491376746189438</x:v>
      </x:c>
      <x:c r="I1806" s="81" t="n">
        <x:v>0.40249223595</x:v>
      </x:c>
      <x:c r="J1806" s="23" t="str">
        <x:v>active_b</x:v>
      </x:c>
      <x:c r="K1806" s="23" t="str">
        <x:v>date_historical_price</x:v>
      </x:c>
      <x:c r="L1806" s="81" t="n">
        <x:v>3</x:v>
      </x:c>
      <x:c r="M1806" s="81" t="n">
        <x:v>5.095183057554943</x:v>
      </x:c>
      <x:c r="N1806" s="81" t="n">
        <x:v>0.23003853704924565</x:v>
      </x:c>
      <x:c r="O1806" s="23" t="n">
        <x:v>29</x:v>
      </x:c>
      <x:c r="P1806" s="23" t="n">
        <x:v>9</x:v>
      </x:c>
      <x:c r="Q1806" s="78" t="n">
        <x:v>46062</x:v>
      </x:c>
      <x:c r="R1806" s="23" t="str">
        <x:v>True</x:v>
      </x:c>
      <x:c r="S1806" s="23" t="str">
        <x:v>True</x:v>
      </x:c>
      <x:c r="T1806" s="23" t="str">
        <x:v>False</x:v>
      </x:c>
    </x:row>
    <x:row r="1807">
      <x:c r="A1807" s="23" t="str">
        <x:v>active_label_common_panel</x:v>
      </x:c>
      <x:c r="B1807" s="23" t="n">
        <x:v>14</x:v>
      </x:c>
      <x:c r="C1807" s="23" t="str">
        <x:v>checkpoint:epoch:qwen3-coder-next</x:v>
      </x:c>
      <x:c r="D1807" s="23" t="str">
        <x:v>Qwen3-Coder-Next</x:v>
      </x:c>
      <x:c r="E1807" s="23" t="str">
        <x:v>alibaba</x:v>
      </x:c>
      <x:c r="F1807" s="78" t="n">
        <x:v>46055</x:v>
      </x:c>
      <x:c r="G1807" s="78" t="n">
        <x:v>46070</x:v>
      </x:c>
      <x:c r="H1807" s="81" t="n">
        <x:v>0.14491376746189438</x:v>
      </x:c>
      <x:c r="I1807" s="81" t="n">
        <x:v>0.40249223595</x:v>
      </x:c>
      <x:c r="J1807" s="23" t="str">
        <x:v>active_b</x:v>
      </x:c>
      <x:c r="K1807" s="23" t="str">
        <x:v>score_date</x:v>
      </x:c>
      <x:c r="L1807" s="81" t="n">
        <x:v>3</x:v>
      </x:c>
      <x:c r="M1807" s="81" t="n">
        <x:v>7.435763314434008</x:v>
      </x:c>
      <x:c r="N1807" s="81" t="n">
        <x:v>0.3942043027019848</x:v>
      </x:c>
      <x:c r="O1807" s="23" t="n">
        <x:v>29</x:v>
      </x:c>
      <x:c r="P1807" s="23" t="n">
        <x:v>9</x:v>
      </x:c>
      <x:c r="Q1807" s="78" t="n">
        <x:v>46062</x:v>
      </x:c>
      <x:c r="R1807" s="23" t="str">
        <x:v>True</x:v>
      </x:c>
      <x:c r="S1807" s="23" t="str">
        <x:v>True</x:v>
      </x:c>
      <x:c r="T1807" s="23" t="str">
        <x:v>False</x:v>
      </x:c>
    </x:row>
    <x:row r="1808">
      <x:c r="A1808" s="23" t="str">
        <x:v>active_label_common_panel</x:v>
      </x:c>
      <x:c r="B1808" s="23" t="n">
        <x:v>14</x:v>
      </x:c>
      <x:c r="C1808" s="23" t="str">
        <x:v>checkpoint:epoch:qwen3-coder-next</x:v>
      </x:c>
      <x:c r="D1808" s="23" t="str">
        <x:v>Qwen3-Coder-Next</x:v>
      </x:c>
      <x:c r="E1808" s="23" t="str">
        <x:v>alibaba</x:v>
      </x:c>
      <x:c r="F1808" s="78" t="n">
        <x:v>46055</x:v>
      </x:c>
      <x:c r="G1808" s="78" t="n">
        <x:v>46070</x:v>
      </x:c>
      <x:c r="H1808" s="81" t="n">
        <x:v>0.14491376746189438</x:v>
      </x:c>
      <x:c r="I1808" s="81" t="n">
        <x:v>0.40249223595</x:v>
      </x:c>
      <x:c r="J1808" s="23" t="str">
        <x:v>active_b</x:v>
      </x:c>
      <x:c r="K1808" s="23" t="str">
        <x:v>score_date_historical_price</x:v>
      </x:c>
      <x:c r="L1808" s="81" t="n">
        <x:v>3</x:v>
      </x:c>
      <x:c r="M1808" s="81" t="n">
        <x:v>5.085924357718488</x:v>
      </x:c>
      <x:c r="N1808" s="81" t="n">
        <x:v>0.22924864196356826</x:v>
      </x:c>
      <x:c r="O1808" s="23" t="n">
        <x:v>29</x:v>
      </x:c>
      <x:c r="P1808" s="23" t="n">
        <x:v>9</x:v>
      </x:c>
      <x:c r="Q1808" s="78" t="n">
        <x:v>46062</x:v>
      </x:c>
      <x:c r="R1808" s="23" t="str">
        <x:v>True</x:v>
      </x:c>
      <x:c r="S1808" s="23" t="str">
        <x:v>True</x:v>
      </x:c>
      <x:c r="T1808" s="23" t="str">
        <x:v>False</x:v>
      </x:c>
    </x:row>
    <x:row r="1809">
      <x:c r="A1809" s="23" t="str">
        <x:v>active_label_common_panel</x:v>
      </x:c>
      <x:c r="B1809" s="23" t="n">
        <x:v>14</x:v>
      </x:c>
      <x:c r="C1809" s="23" t="str">
        <x:v>checkpoint:epoch:qwen3-coder-next</x:v>
      </x:c>
      <x:c r="D1809" s="23" t="str">
        <x:v>Qwen3-Coder-Next</x:v>
      </x:c>
      <x:c r="E1809" s="23" t="str">
        <x:v>alibaba</x:v>
      </x:c>
      <x:c r="F1809" s="78" t="n">
        <x:v>46055</x:v>
      </x:c>
      <x:c r="G1809" s="78" t="n">
        <x:v>46070</x:v>
      </x:c>
      <x:c r="H1809" s="81" t="n">
        <x:v>0.14491376746189438</x:v>
      </x:c>
      <x:c r="I1809" s="81" t="n">
        <x:v>0.40249223595</x:v>
      </x:c>
      <x:c r="J1809" s="23" t="str">
        <x:v>active_b</x:v>
      </x:c>
      <x:c r="K1809" s="23" t="str">
        <x:v>score_date_current_price_nonprospective</x:v>
      </x:c>
      <x:c r="L1809" s="81" t="n">
        <x:v>3</x:v>
      </x:c>
      <x:c r="M1809" s="81" t="n">
        <x:v>11.176126551097937</x:v>
      </x:c>
      <x:c r="N1809" s="81" t="n">
        <x:v>0.5711700560790492</x:v>
      </x:c>
      <x:c r="O1809" s="23" t="n">
        <x:v>29</x:v>
      </x:c>
      <x:c r="P1809" s="23" t="n">
        <x:v>9</x:v>
      </x:c>
      <x:c r="Q1809" s="78" t="n">
        <x:v>46062</x:v>
      </x:c>
      <x:c r="R1809" s="23" t="str">
        <x:v>True</x:v>
      </x:c>
      <x:c r="S1809" s="23" t="str">
        <x:v>True</x:v>
      </x:c>
      <x:c r="T1809" s="23" t="str">
        <x:v>True</x:v>
      </x:c>
    </x:row>
    <x:row r="1810">
      <x:c r="A1810" s="23" t="str">
        <x:v>active_label_common_panel</x:v>
      </x:c>
      <x:c r="B1810" s="23" t="n">
        <x:v>14</x:v>
      </x:c>
      <x:c r="C1810" s="23" t="str">
        <x:v>checkpoint:epoch:qwen3-coder-next</x:v>
      </x:c>
      <x:c r="D1810" s="23" t="str">
        <x:v>Qwen3-Coder-Next</x:v>
      </x:c>
      <x:c r="E1810" s="23" t="str">
        <x:v>alibaba</x:v>
      </x:c>
      <x:c r="F1810" s="78" t="n">
        <x:v>46055</x:v>
      </x:c>
      <x:c r="G1810" s="78" t="n">
        <x:v>46070</x:v>
      </x:c>
      <x:c r="H1810" s="81" t="n">
        <x:v>0.14491376746189438</x:v>
      </x:c>
      <x:c r="I1810" s="81" t="n">
        <x:v>0.40249223595</x:v>
      </x:c>
      <x:c r="J1810" s="23" t="str">
        <x:v>total_b</x:v>
      </x:c>
      <x:c r="K1810" s="23" t="str">
        <x:v>date_historical_price</x:v>
      </x:c>
      <x:c r="L1810" s="81" t="n">
        <x:v>80</x:v>
      </x:c>
      <x:c r="M1810" s="81" t="n">
        <x:v>40.22540831921206</x:v>
      </x:c>
      <x:c r="N1810" s="81" t="n">
        <x:v>-0.29858952577138914</x:v>
      </x:c>
      <x:c r="O1810" s="23" t="n">
        <x:v>29</x:v>
      </x:c>
      <x:c r="P1810" s="23" t="n">
        <x:v>9</x:v>
      </x:c>
      <x:c r="Q1810" s="78" t="n">
        <x:v>46062</x:v>
      </x:c>
      <x:c r="R1810" s="23" t="str">
        <x:v>True</x:v>
      </x:c>
      <x:c r="S1810" s="23" t="str">
        <x:v>True</x:v>
      </x:c>
      <x:c r="T1810" s="23" t="str">
        <x:v>False</x:v>
      </x:c>
    </x:row>
    <x:row r="1811">
      <x:c r="A1811" s="23" t="str">
        <x:v>active_label_common_panel</x:v>
      </x:c>
      <x:c r="B1811" s="23" t="n">
        <x:v>14</x:v>
      </x:c>
      <x:c r="C1811" s="23" t="str">
        <x:v>checkpoint:epoch:qwen3-coder-next</x:v>
      </x:c>
      <x:c r="D1811" s="23" t="str">
        <x:v>Qwen3-Coder-Next</x:v>
      </x:c>
      <x:c r="E1811" s="23" t="str">
        <x:v>alibaba</x:v>
      </x:c>
      <x:c r="F1811" s="78" t="n">
        <x:v>46055</x:v>
      </x:c>
      <x:c r="G1811" s="78" t="n">
        <x:v>46070</x:v>
      </x:c>
      <x:c r="H1811" s="81" t="n">
        <x:v>0.14491376746189438</x:v>
      </x:c>
      <x:c r="I1811" s="81" t="n">
        <x:v>0.40249223595</x:v>
      </x:c>
      <x:c r="J1811" s="23" t="str">
        <x:v>total_b</x:v>
      </x:c>
      <x:c r="K1811" s="23" t="str">
        <x:v>score_date</x:v>
      </x:c>
      <x:c r="L1811" s="81" t="n">
        <x:v>80</x:v>
      </x:c>
      <x:c r="M1811" s="81" t="n">
        <x:v>69.01924978102781</x:v>
      </x:c>
      <x:c r="N1811" s="81" t="n">
        <x:v>-0.06411975266427322</x:v>
      </x:c>
      <x:c r="O1811" s="23" t="n">
        <x:v>29</x:v>
      </x:c>
      <x:c r="P1811" s="23" t="n">
        <x:v>9</x:v>
      </x:c>
      <x:c r="Q1811" s="78" t="n">
        <x:v>46062</x:v>
      </x:c>
      <x:c r="R1811" s="23" t="str">
        <x:v>True</x:v>
      </x:c>
      <x:c r="S1811" s="23" t="str">
        <x:v>True</x:v>
      </x:c>
      <x:c r="T1811" s="23" t="str">
        <x:v>False</x:v>
      </x:c>
    </x:row>
    <x:row r="1812">
      <x:c r="A1812" s="23" t="str">
        <x:v>active_label_common_panel</x:v>
      </x:c>
      <x:c r="B1812" s="23" t="n">
        <x:v>14</x:v>
      </x:c>
      <x:c r="C1812" s="23" t="str">
        <x:v>checkpoint:epoch:qwen3-coder-next</x:v>
      </x:c>
      <x:c r="D1812" s="23" t="str">
        <x:v>Qwen3-Coder-Next</x:v>
      </x:c>
      <x:c r="E1812" s="23" t="str">
        <x:v>alibaba</x:v>
      </x:c>
      <x:c r="F1812" s="78" t="n">
        <x:v>46055</x:v>
      </x:c>
      <x:c r="G1812" s="78" t="n">
        <x:v>46070</x:v>
      </x:c>
      <x:c r="H1812" s="81" t="n">
        <x:v>0.14491376746189438</x:v>
      </x:c>
      <x:c r="I1812" s="81" t="n">
        <x:v>0.40249223595</x:v>
      </x:c>
      <x:c r="J1812" s="23" t="str">
        <x:v>total_b</x:v>
      </x:c>
      <x:c r="K1812" s="23" t="str">
        <x:v>score_date_historical_price</x:v>
      </x:c>
      <x:c r="L1812" s="81" t="n">
        <x:v>80</x:v>
      </x:c>
      <x:c r="M1812" s="81" t="n">
        <x:v>42.52542010696046</x:v>
      </x:c>
      <x:c r="N1812" s="81" t="n">
        <x:v>-0.27444137430795956</x:v>
      </x:c>
      <x:c r="O1812" s="23" t="n">
        <x:v>29</x:v>
      </x:c>
      <x:c r="P1812" s="23" t="n">
        <x:v>9</x:v>
      </x:c>
      <x:c r="Q1812" s="78" t="n">
        <x:v>46062</x:v>
      </x:c>
      <x:c r="R1812" s="23" t="str">
        <x:v>True</x:v>
      </x:c>
      <x:c r="S1812" s="23" t="str">
        <x:v>True</x:v>
      </x:c>
      <x:c r="T1812" s="23" t="str">
        <x:v>False</x:v>
      </x:c>
    </x:row>
    <x:row r="1813">
      <x:c r="A1813" s="23" t="str">
        <x:v>active_label_common_panel</x:v>
      </x:c>
      <x:c r="B1813" s="23" t="n">
        <x:v>14</x:v>
      </x:c>
      <x:c r="C1813" s="23" t="str">
        <x:v>checkpoint:epoch:qwen3-coder-next</x:v>
      </x:c>
      <x:c r="D1813" s="23" t="str">
        <x:v>Qwen3-Coder-Next</x:v>
      </x:c>
      <x:c r="E1813" s="23" t="str">
        <x:v>alibaba</x:v>
      </x:c>
      <x:c r="F1813" s="78" t="n">
        <x:v>46055</x:v>
      </x:c>
      <x:c r="G1813" s="78" t="n">
        <x:v>46070</x:v>
      </x:c>
      <x:c r="H1813" s="81" t="n">
        <x:v>0.14491376746189438</x:v>
      </x:c>
      <x:c r="I1813" s="81" t="n">
        <x:v>0.40249223595</x:v>
      </x:c>
      <x:c r="J1813" s="23" t="str">
        <x:v>total_b</x:v>
      </x:c>
      <x:c r="K1813" s="23" t="str">
        <x:v>score_date_current_price_nonprospective</x:v>
      </x:c>
      <x:c r="L1813" s="81" t="n">
        <x:v>80</x:v>
      </x:c>
      <x:c r="M1813" s="81" t="n">
        <x:v>111.73838900196395</x:v>
      </x:c>
      <x:c r="N1813" s="81" t="n">
        <x:v>0.14511241859850774</x:v>
      </x:c>
      <x:c r="O1813" s="23" t="n">
        <x:v>29</x:v>
      </x:c>
      <x:c r="P1813" s="23" t="n">
        <x:v>9</x:v>
      </x:c>
      <x:c r="Q1813" s="78" t="n">
        <x:v>46062</x:v>
      </x:c>
      <x:c r="R1813" s="23" t="str">
        <x:v>True</x:v>
      </x:c>
      <x:c r="S1813" s="23" t="str">
        <x:v>True</x:v>
      </x:c>
      <x:c r="T1813" s="23" t="str">
        <x:v>True</x:v>
      </x:c>
    </x:row>
    <x:row r="1814">
      <x:c r="A1814" s="23" t="str">
        <x:v>active_label_common_panel</x:v>
      </x:c>
      <x:c r="B1814" s="23" t="n">
        <x:v>14</x:v>
      </x:c>
      <x:c r="C1814" s="23" t="str">
        <x:v>checkpoint:z-ai-zhipu-ai:glm-5</x:v>
      </x:c>
      <x:c r="D1814" s="23" t="str">
        <x:v>GLM-5</x:v>
      </x:c>
      <x:c r="E1814" s="23" t="str">
        <x:v>zai</x:v>
      </x:c>
      <x:c r="F1814" s="78" t="n">
        <x:v>46064</x:v>
      </x:c>
      <x:c r="G1814" s="78" t="n">
        <x:v>46078</x:v>
      </x:c>
      <x:c r="H1814" s="81" t="n">
        <x:v>1.4070075870968992</x:v>
      </x:c>
      <x:c r="I1814" s="81" t="n">
        <x:v>1.7298843892</x:v>
      </x:c>
      <x:c r="J1814" s="23" t="str">
        <x:v>active_b</x:v>
      </x:c>
      <x:c r="K1814" s="23" t="str">
        <x:v>date_historical_price</x:v>
      </x:c>
      <x:c r="L1814" s="81" t="n">
        <x:v>40</x:v>
      </x:c>
      <x:c r="M1814" s="81" t="n">
        <x:v>32.976693453958795</x:v>
      </x:c>
      <x:c r="N1814" s="81" t="n">
        <x:v>-0.08385288418839684</x:v>
      </x:c>
      <x:c r="O1814" s="23" t="n">
        <x:v>34</x:v>
      </x:c>
      <x:c r="P1814" s="23" t="n">
        <x:v>9</x:v>
      </x:c>
      <x:c r="Q1814" s="78" t="n">
        <x:v>46070</x:v>
      </x:c>
      <x:c r="R1814" s="23" t="str">
        <x:v>True</x:v>
      </x:c>
      <x:c r="S1814" s="23" t="str">
        <x:v>True</x:v>
      </x:c>
      <x:c r="T1814" s="23" t="str">
        <x:v>False</x:v>
      </x:c>
    </x:row>
    <x:row r="1815">
      <x:c r="A1815" s="23" t="str">
        <x:v>active_label_common_panel</x:v>
      </x:c>
      <x:c r="B1815" s="23" t="n">
        <x:v>14</x:v>
      </x:c>
      <x:c r="C1815" s="23" t="str">
        <x:v>checkpoint:z-ai-zhipu-ai:glm-5</x:v>
      </x:c>
      <x:c r="D1815" s="23" t="str">
        <x:v>GLM-5</x:v>
      </x:c>
      <x:c r="E1815" s="23" t="str">
        <x:v>zai</x:v>
      </x:c>
      <x:c r="F1815" s="78" t="n">
        <x:v>46064</x:v>
      </x:c>
      <x:c r="G1815" s="78" t="n">
        <x:v>46078</x:v>
      </x:c>
      <x:c r="H1815" s="81" t="n">
        <x:v>1.4070075870968992</x:v>
      </x:c>
      <x:c r="I1815" s="81" t="n">
        <x:v>1.7298843892</x:v>
      </x:c>
      <x:c r="J1815" s="23" t="str">
        <x:v>active_b</x:v>
      </x:c>
      <x:c r="K1815" s="23" t="str">
        <x:v>score_date</x:v>
      </x:c>
      <x:c r="L1815" s="81" t="n">
        <x:v>40</x:v>
      </x:c>
      <x:c r="M1815" s="81" t="n">
        <x:v>20.44999050473224</x:v>
      </x:c>
      <x:c r="N1815" s="81" t="n">
        <x:v>-0.29136688063464333</x:v>
      </x:c>
      <x:c r="O1815" s="23" t="n">
        <x:v>34</x:v>
      </x:c>
      <x:c r="P1815" s="23" t="n">
        <x:v>9</x:v>
      </x:c>
      <x:c r="Q1815" s="78" t="n">
        <x:v>46070</x:v>
      </x:c>
      <x:c r="R1815" s="23" t="str">
        <x:v>True</x:v>
      </x:c>
      <x:c r="S1815" s="23" t="str">
        <x:v>True</x:v>
      </x:c>
      <x:c r="T1815" s="23" t="str">
        <x:v>False</x:v>
      </x:c>
    </x:row>
    <x:row r="1816">
      <x:c r="A1816" s="23" t="str">
        <x:v>active_label_common_panel</x:v>
      </x:c>
      <x:c r="B1816" s="23" t="n">
        <x:v>14</x:v>
      </x:c>
      <x:c r="C1816" s="23" t="str">
        <x:v>checkpoint:z-ai-zhipu-ai:glm-5</x:v>
      </x:c>
      <x:c r="D1816" s="23" t="str">
        <x:v>GLM-5</x:v>
      </x:c>
      <x:c r="E1816" s="23" t="str">
        <x:v>zai</x:v>
      </x:c>
      <x:c r="F1816" s="78" t="n">
        <x:v>46064</x:v>
      </x:c>
      <x:c r="G1816" s="78" t="n">
        <x:v>46078</x:v>
      </x:c>
      <x:c r="H1816" s="81" t="n">
        <x:v>1.4070075870968992</x:v>
      </x:c>
      <x:c r="I1816" s="81" t="n">
        <x:v>1.7298843892</x:v>
      </x:c>
      <x:c r="J1816" s="23" t="str">
        <x:v>active_b</x:v>
      </x:c>
      <x:c r="K1816" s="23" t="str">
        <x:v>score_date_historical_price</x:v>
      </x:c>
      <x:c r="L1816" s="81" t="n">
        <x:v>40</x:v>
      </x:c>
      <x:c r="M1816" s="81" t="n">
        <x:v>30.74369281288126</x:v>
      </x:c>
      <x:c r="N1816" s="81" t="n">
        <x:v>-0.11430395926592861</x:v>
      </x:c>
      <x:c r="O1816" s="23" t="n">
        <x:v>34</x:v>
      </x:c>
      <x:c r="P1816" s="23" t="n">
        <x:v>9</x:v>
      </x:c>
      <x:c r="Q1816" s="78" t="n">
        <x:v>46070</x:v>
      </x:c>
      <x:c r="R1816" s="23" t="str">
        <x:v>True</x:v>
      </x:c>
      <x:c r="S1816" s="23" t="str">
        <x:v>True</x:v>
      </x:c>
      <x:c r="T1816" s="23" t="str">
        <x:v>False</x:v>
      </x:c>
    </x:row>
    <x:row r="1817">
      <x:c r="A1817" s="23" t="str">
        <x:v>active_label_common_panel</x:v>
      </x:c>
      <x:c r="B1817" s="23" t="n">
        <x:v>14</x:v>
      </x:c>
      <x:c r="C1817" s="23" t="str">
        <x:v>checkpoint:z-ai-zhipu-ai:glm-5</x:v>
      </x:c>
      <x:c r="D1817" s="23" t="str">
        <x:v>GLM-5</x:v>
      </x:c>
      <x:c r="E1817" s="23" t="str">
        <x:v>zai</x:v>
      </x:c>
      <x:c r="F1817" s="78" t="n">
        <x:v>46064</x:v>
      </x:c>
      <x:c r="G1817" s="78" t="n">
        <x:v>46078</x:v>
      </x:c>
      <x:c r="H1817" s="81" t="n">
        <x:v>1.4070075870968992</x:v>
      </x:c>
      <x:c r="I1817" s="81" t="n">
        <x:v>1.7298843892</x:v>
      </x:c>
      <x:c r="J1817" s="23" t="str">
        <x:v>active_b</x:v>
      </x:c>
      <x:c r="K1817" s="23" t="str">
        <x:v>score_date_current_price_nonprospective</x:v>
      </x:c>
      <x:c r="L1817" s="81" t="n">
        <x:v>40</x:v>
      </x:c>
      <x:c r="M1817" s="81" t="n">
        <x:v>21.67630690693095</x:v>
      </x:c>
      <x:c r="N1817" s="81" t="n">
        <x:v>-0.2660746999267594</x:v>
      </x:c>
      <x:c r="O1817" s="23" t="n">
        <x:v>34</x:v>
      </x:c>
      <x:c r="P1817" s="23" t="n">
        <x:v>9</x:v>
      </x:c>
      <x:c r="Q1817" s="78" t="n">
        <x:v>46070</x:v>
      </x:c>
      <x:c r="R1817" s="23" t="str">
        <x:v>True</x:v>
      </x:c>
      <x:c r="S1817" s="23" t="str">
        <x:v>True</x:v>
      </x:c>
      <x:c r="T1817" s="23" t="str">
        <x:v>True</x:v>
      </x:c>
    </x:row>
    <x:row r="1818">
      <x:c r="A1818" s="23" t="str">
        <x:v>active_label_common_panel</x:v>
      </x:c>
      <x:c r="B1818" s="23" t="n">
        <x:v>14</x:v>
      </x:c>
      <x:c r="C1818" s="23" t="str">
        <x:v>checkpoint:z-ai-zhipu-ai:glm-5</x:v>
      </x:c>
      <x:c r="D1818" s="23" t="str">
        <x:v>GLM-5</x:v>
      </x:c>
      <x:c r="E1818" s="23" t="str">
        <x:v>zai</x:v>
      </x:c>
      <x:c r="F1818" s="78" t="n">
        <x:v>46064</x:v>
      </x:c>
      <x:c r="G1818" s="78" t="n">
        <x:v>46078</x:v>
      </x:c>
      <x:c r="H1818" s="81" t="n">
        <x:v>1.4070075870968992</x:v>
      </x:c>
      <x:c r="I1818" s="81" t="n">
        <x:v>1.7298843892</x:v>
      </x:c>
      <x:c r="J1818" s="23" t="str">
        <x:v>total_b</x:v>
      </x:c>
      <x:c r="K1818" s="23" t="str">
        <x:v>date_historical_price</x:v>
      </x:c>
      <x:c r="L1818" s="81" t="n">
        <x:v>744</x:v>
      </x:c>
      <x:c r="M1818" s="81" t="n">
        <x:v>1962.5041936725966</x:v>
      </x:c>
      <x:c r="N1818" s="81" t="n">
        <x:v>0.4212376579157028</x:v>
      </x:c>
      <x:c r="O1818" s="23" t="n">
        <x:v>34</x:v>
      </x:c>
      <x:c r="P1818" s="23" t="n">
        <x:v>9</x:v>
      </x:c>
      <x:c r="Q1818" s="78" t="n">
        <x:v>46070</x:v>
      </x:c>
      <x:c r="R1818" s="23" t="str">
        <x:v>True</x:v>
      </x:c>
      <x:c r="S1818" s="23" t="str">
        <x:v>True</x:v>
      </x:c>
      <x:c r="T1818" s="23" t="str">
        <x:v>False</x:v>
      </x:c>
    </x:row>
    <x:row r="1819">
      <x:c r="A1819" s="23" t="str">
        <x:v>active_label_common_panel</x:v>
      </x:c>
      <x:c r="B1819" s="23" t="n">
        <x:v>14</x:v>
      </x:c>
      <x:c r="C1819" s="23" t="str">
        <x:v>checkpoint:z-ai-zhipu-ai:glm-5</x:v>
      </x:c>
      <x:c r="D1819" s="23" t="str">
        <x:v>GLM-5</x:v>
      </x:c>
      <x:c r="E1819" s="23" t="str">
        <x:v>zai</x:v>
      </x:c>
      <x:c r="F1819" s="78" t="n">
        <x:v>46064</x:v>
      </x:c>
      <x:c r="G1819" s="78" t="n">
        <x:v>46078</x:v>
      </x:c>
      <x:c r="H1819" s="81" t="n">
        <x:v>1.4070075870968992</x:v>
      </x:c>
      <x:c r="I1819" s="81" t="n">
        <x:v>1.7298843892</x:v>
      </x:c>
      <x:c r="J1819" s="23" t="str">
        <x:v>total_b</x:v>
      </x:c>
      <x:c r="K1819" s="23" t="str">
        <x:v>score_date</x:v>
      </x:c>
      <x:c r="L1819" s="81" t="n">
        <x:v>744</x:v>
      </x:c>
      <x:c r="M1819" s="81" t="n">
        <x:v>2152.859625779702</x:v>
      </x:c>
      <x:c r="N1819" s="81" t="n">
        <x:v>0.4614427776325728</x:v>
      </x:c>
      <x:c r="O1819" s="23" t="n">
        <x:v>34</x:v>
      </x:c>
      <x:c r="P1819" s="23" t="n">
        <x:v>9</x:v>
      </x:c>
      <x:c r="Q1819" s="78" t="n">
        <x:v>46070</x:v>
      </x:c>
      <x:c r="R1819" s="23" t="str">
        <x:v>True</x:v>
      </x:c>
      <x:c r="S1819" s="23" t="str">
        <x:v>True</x:v>
      </x:c>
      <x:c r="T1819" s="23" t="str">
        <x:v>False</x:v>
      </x:c>
    </x:row>
    <x:row r="1820">
      <x:c r="A1820" s="23" t="str">
        <x:v>active_label_common_panel</x:v>
      </x:c>
      <x:c r="B1820" s="23" t="n">
        <x:v>14</x:v>
      </x:c>
      <x:c r="C1820" s="23" t="str">
        <x:v>checkpoint:z-ai-zhipu-ai:glm-5</x:v>
      </x:c>
      <x:c r="D1820" s="23" t="str">
        <x:v>GLM-5</x:v>
      </x:c>
      <x:c r="E1820" s="23" t="str">
        <x:v>zai</x:v>
      </x:c>
      <x:c r="F1820" s="78" t="n">
        <x:v>46064</x:v>
      </x:c>
      <x:c r="G1820" s="78" t="n">
        <x:v>46078</x:v>
      </x:c>
      <x:c r="H1820" s="81" t="n">
        <x:v>1.4070075870968992</x:v>
      </x:c>
      <x:c r="I1820" s="81" t="n">
        <x:v>1.7298843892</x:v>
      </x:c>
      <x:c r="J1820" s="23" t="str">
        <x:v>total_b</x:v>
      </x:c>
      <x:c r="K1820" s="23" t="str">
        <x:v>score_date_historical_price</x:v>
      </x:c>
      <x:c r="L1820" s="81" t="n">
        <x:v>744</x:v>
      </x:c>
      <x:c r="M1820" s="81" t="n">
        <x:v>3624.718774629988</x:v>
      </x:c>
      <x:c r="N1820" s="81" t="n">
        <x:v>0.6877013817434293</x:v>
      </x:c>
      <x:c r="O1820" s="23" t="n">
        <x:v>34</x:v>
      </x:c>
      <x:c r="P1820" s="23" t="n">
        <x:v>9</x:v>
      </x:c>
      <x:c r="Q1820" s="78" t="n">
        <x:v>46070</x:v>
      </x:c>
      <x:c r="R1820" s="23" t="str">
        <x:v>True</x:v>
      </x:c>
      <x:c r="S1820" s="23" t="str">
        <x:v>True</x:v>
      </x:c>
      <x:c r="T1820" s="23" t="str">
        <x:v>False</x:v>
      </x:c>
    </x:row>
    <x:row r="1821">
      <x:c r="A1821" s="23" t="str">
        <x:v>active_label_common_panel</x:v>
      </x:c>
      <x:c r="B1821" s="23" t="n">
        <x:v>14</x:v>
      </x:c>
      <x:c r="C1821" s="23" t="str">
        <x:v>checkpoint:z-ai-zhipu-ai:glm-5</x:v>
      </x:c>
      <x:c r="D1821" s="23" t="str">
        <x:v>GLM-5</x:v>
      </x:c>
      <x:c r="E1821" s="23" t="str">
        <x:v>zai</x:v>
      </x:c>
      <x:c r="F1821" s="78" t="n">
        <x:v>46064</x:v>
      </x:c>
      <x:c r="G1821" s="78" t="n">
        <x:v>46078</x:v>
      </x:c>
      <x:c r="H1821" s="81" t="n">
        <x:v>1.4070075870968992</x:v>
      </x:c>
      <x:c r="I1821" s="81" t="n">
        <x:v>1.7298843892</x:v>
      </x:c>
      <x:c r="J1821" s="23" t="str">
        <x:v>total_b</x:v>
      </x:c>
      <x:c r="K1821" s="23" t="str">
        <x:v>score_date_current_price_nonprospective</x:v>
      </x:c>
      <x:c r="L1821" s="81" t="n">
        <x:v>744</x:v>
      </x:c>
      <x:c r="M1821" s="81" t="n">
        <x:v>2305.9115389428066</x:v>
      </x:c>
      <x:c r="N1821" s="81" t="n">
        <x:v>0.49126970701128136</x:v>
      </x:c>
      <x:c r="O1821" s="23" t="n">
        <x:v>34</x:v>
      </x:c>
      <x:c r="P1821" s="23" t="n">
        <x:v>9</x:v>
      </x:c>
      <x:c r="Q1821" s="78" t="n">
        <x:v>46070</x:v>
      </x:c>
      <x:c r="R1821" s="23" t="str">
        <x:v>True</x:v>
      </x:c>
      <x:c r="S1821" s="23" t="str">
        <x:v>True</x:v>
      </x:c>
      <x:c r="T1821" s="23" t="str">
        <x:v>True</x:v>
      </x:c>
    </x:row>
    <x:row r="1822">
      <x:c r="A1822" s="23" t="str">
        <x:v>active_label_common_panel</x:v>
      </x:c>
      <x:c r="B1822" s="23" t="n">
        <x:v>14</x:v>
      </x:c>
      <x:c r="C1822" s="23" t="str">
        <x:v>checkpoint:minimax:minimax-m2-5</x:v>
      </x:c>
      <x:c r="D1822" s="23" t="str">
        <x:v>MiniMax-M2.5</x:v>
      </x:c>
      <x:c r="E1822" s="23" t="str">
        <x:v>minimax</x:v>
      </x:c>
      <x:c r="F1822" s="78" t="n">
        <x:v>46065</x:v>
      </x:c>
      <x:c r="G1822" s="78" t="n">
        <x:v>46079</x:v>
      </x:c>
      <x:c r="H1822" s="81" t="n">
        <x:v>0.5744562646538028</x:v>
      </x:c>
      <x:c r="I1822" s="81" t="n">
        <x:v>0.597489495613</x:v>
      </x:c>
      <x:c r="J1822" s="23" t="str">
        <x:v>active_b</x:v>
      </x:c>
      <x:c r="K1822" s="23" t="str">
        <x:v>date_historical_price</x:v>
      </x:c>
      <x:c r="L1822" s="81" t="n">
        <x:v>10</x:v>
      </x:c>
      <x:c r="M1822" s="81" t="n">
        <x:v>15.40396576762663</x:v>
      </x:c>
      <x:c r="N1822" s="81" t="n">
        <x:v>0.1876325448151848</x:v>
      </x:c>
      <x:c r="O1822" s="23" t="n">
        <x:v>39</x:v>
      </x:c>
      <x:c r="P1822" s="23" t="n">
        <x:v>9</x:v>
      </x:c>
      <x:c r="Q1822" s="78" t="n">
        <x:v>46078</x:v>
      </x:c>
      <x:c r="R1822" s="23" t="str">
        <x:v>True</x:v>
      </x:c>
      <x:c r="S1822" s="23" t="str">
        <x:v>True</x:v>
      </x:c>
      <x:c r="T1822" s="23" t="str">
        <x:v>False</x:v>
      </x:c>
    </x:row>
    <x:row r="1823">
      <x:c r="A1823" s="23" t="str">
        <x:v>active_label_common_panel</x:v>
      </x:c>
      <x:c r="B1823" s="23" t="n">
        <x:v>14</x:v>
      </x:c>
      <x:c r="C1823" s="23" t="str">
        <x:v>checkpoint:minimax:minimax-m2-5</x:v>
      </x:c>
      <x:c r="D1823" s="23" t="str">
        <x:v>MiniMax-M2.5</x:v>
      </x:c>
      <x:c r="E1823" s="23" t="str">
        <x:v>minimax</x:v>
      </x:c>
      <x:c r="F1823" s="78" t="n">
        <x:v>46065</x:v>
      </x:c>
      <x:c r="G1823" s="78" t="n">
        <x:v>46079</x:v>
      </x:c>
      <x:c r="H1823" s="81" t="n">
        <x:v>0.5744562646538028</x:v>
      </x:c>
      <x:c r="I1823" s="81" t="n">
        <x:v>0.597489495613</x:v>
      </x:c>
      <x:c r="J1823" s="23" t="str">
        <x:v>active_b</x:v>
      </x:c>
      <x:c r="K1823" s="23" t="str">
        <x:v>score_date</x:v>
      </x:c>
      <x:c r="L1823" s="81" t="n">
        <x:v>10</x:v>
      </x:c>
      <x:c r="M1823" s="81" t="n">
        <x:v>17.9515928884942</x:v>
      </x:c>
      <x:c r="N1823" s="81" t="n">
        <x:v>0.25410299062969344</x:v>
      </x:c>
      <x:c r="O1823" s="23" t="n">
        <x:v>39</x:v>
      </x:c>
      <x:c r="P1823" s="23" t="n">
        <x:v>9</x:v>
      </x:c>
      <x:c r="Q1823" s="78" t="n">
        <x:v>46078</x:v>
      </x:c>
      <x:c r="R1823" s="23" t="str">
        <x:v>True</x:v>
      </x:c>
      <x:c r="S1823" s="23" t="str">
        <x:v>True</x:v>
      </x:c>
      <x:c r="T1823" s="23" t="str">
        <x:v>False</x:v>
      </x:c>
    </x:row>
    <x:row r="1824">
      <x:c r="A1824" s="23" t="str">
        <x:v>active_label_common_panel</x:v>
      </x:c>
      <x:c r="B1824" s="23" t="n">
        <x:v>14</x:v>
      </x:c>
      <x:c r="C1824" s="23" t="str">
        <x:v>checkpoint:minimax:minimax-m2-5</x:v>
      </x:c>
      <x:c r="D1824" s="23" t="str">
        <x:v>MiniMax-M2.5</x:v>
      </x:c>
      <x:c r="E1824" s="23" t="str">
        <x:v>minimax</x:v>
      </x:c>
      <x:c r="F1824" s="78" t="n">
        <x:v>46065</x:v>
      </x:c>
      <x:c r="G1824" s="78" t="n">
        <x:v>46079</x:v>
      </x:c>
      <x:c r="H1824" s="81" t="n">
        <x:v>0.5744562646538028</x:v>
      </x:c>
      <x:c r="I1824" s="81" t="n">
        <x:v>0.597489495613</x:v>
      </x:c>
      <x:c r="J1824" s="23" t="str">
        <x:v>active_b</x:v>
      </x:c>
      <x:c r="K1824" s="23" t="str">
        <x:v>score_date_historical_price</x:v>
      </x:c>
      <x:c r="L1824" s="81" t="n">
        <x:v>10</x:v>
      </x:c>
      <x:c r="M1824" s="81" t="n">
        <x:v>15.78304251544873</x:v>
      </x:c>
      <x:c r="N1824" s="81" t="n">
        <x:v>0.19819072639579957</x:v>
      </x:c>
      <x:c r="O1824" s="23" t="n">
        <x:v>39</x:v>
      </x:c>
      <x:c r="P1824" s="23" t="n">
        <x:v>9</x:v>
      </x:c>
      <x:c r="Q1824" s="78" t="n">
        <x:v>46078</x:v>
      </x:c>
      <x:c r="R1824" s="23" t="str">
        <x:v>True</x:v>
      </x:c>
      <x:c r="S1824" s="23" t="str">
        <x:v>True</x:v>
      </x:c>
      <x:c r="T1824" s="23" t="str">
        <x:v>False</x:v>
      </x:c>
    </x:row>
    <x:row r="1825">
      <x:c r="A1825" s="23" t="str">
        <x:v>active_label_common_panel</x:v>
      </x:c>
      <x:c r="B1825" s="23" t="n">
        <x:v>14</x:v>
      </x:c>
      <x:c r="C1825" s="23" t="str">
        <x:v>checkpoint:minimax:minimax-m2-5</x:v>
      </x:c>
      <x:c r="D1825" s="23" t="str">
        <x:v>MiniMax-M2.5</x:v>
      </x:c>
      <x:c r="E1825" s="23" t="str">
        <x:v>minimax</x:v>
      </x:c>
      <x:c r="F1825" s="78" t="n">
        <x:v>46065</x:v>
      </x:c>
      <x:c r="G1825" s="78" t="n">
        <x:v>46079</x:v>
      </x:c>
      <x:c r="H1825" s="81" t="n">
        <x:v>0.5744562646538028</x:v>
      </x:c>
      <x:c r="I1825" s="81" t="n">
        <x:v>0.597489495613</x:v>
      </x:c>
      <x:c r="J1825" s="23" t="str">
        <x:v>active_b</x:v>
      </x:c>
      <x:c r="K1825" s="23" t="str">
        <x:v>score_date_current_price_nonprospective</x:v>
      </x:c>
      <x:c r="L1825" s="81" t="n">
        <x:v>10</x:v>
      </x:c>
      <x:c r="M1825" s="81" t="n">
        <x:v>12.499800160128512</x:v>
      </x:c>
      <x:c r="N1825" s="81" t="n">
        <x:v>0.09690306980427897</x:v>
      </x:c>
      <x:c r="O1825" s="23" t="n">
        <x:v>39</x:v>
      </x:c>
      <x:c r="P1825" s="23" t="n">
        <x:v>9</x:v>
      </x:c>
      <x:c r="Q1825" s="78" t="n">
        <x:v>46078</x:v>
      </x:c>
      <x:c r="R1825" s="23" t="str">
        <x:v>True</x:v>
      </x:c>
      <x:c r="S1825" s="23" t="str">
        <x:v>True</x:v>
      </x:c>
      <x:c r="T1825" s="23" t="str">
        <x:v>True</x:v>
      </x:c>
    </x:row>
    <x:row r="1826">
      <x:c r="A1826" s="23" t="str">
        <x:v>active_label_common_panel</x:v>
      </x:c>
      <x:c r="B1826" s="23" t="n">
        <x:v>14</x:v>
      </x:c>
      <x:c r="C1826" s="23" t="str">
        <x:v>checkpoint:minimax:minimax-m2-5</x:v>
      </x:c>
      <x:c r="D1826" s="23" t="str">
        <x:v>MiniMax-M2.5</x:v>
      </x:c>
      <x:c r="E1826" s="23" t="str">
        <x:v>minimax</x:v>
      </x:c>
      <x:c r="F1826" s="78" t="n">
        <x:v>46065</x:v>
      </x:c>
      <x:c r="G1826" s="78" t="n">
        <x:v>46079</x:v>
      </x:c>
      <x:c r="H1826" s="81" t="n">
        <x:v>0.5744562646538028</x:v>
      </x:c>
      <x:c r="I1826" s="81" t="n">
        <x:v>0.597489495613</x:v>
      </x:c>
      <x:c r="J1826" s="23" t="str">
        <x:v>total_b</x:v>
      </x:c>
      <x:c r="K1826" s="23" t="str">
        <x:v>date_historical_price</x:v>
      </x:c>
      <x:c r="L1826" s="81" t="n">
        <x:v>228.703644928</x:v>
      </x:c>
      <x:c r="M1826" s="81" t="n">
        <x:v>327.3002789720582</x:v>
      </x:c>
      <x:c r="N1826" s="81" t="n">
        <x:v>0.1556732893147659</x:v>
      </x:c>
      <x:c r="O1826" s="23" t="n">
        <x:v>39</x:v>
      </x:c>
      <x:c r="P1826" s="23" t="n">
        <x:v>9</x:v>
      </x:c>
      <x:c r="Q1826" s="78" t="n">
        <x:v>46078</x:v>
      </x:c>
      <x:c r="R1826" s="23" t="str">
        <x:v>True</x:v>
      </x:c>
      <x:c r="S1826" s="23" t="str">
        <x:v>True</x:v>
      </x:c>
      <x:c r="T1826" s="23" t="str">
        <x:v>False</x:v>
      </x:c>
    </x:row>
    <x:row r="1827">
      <x:c r="A1827" s="23" t="str">
        <x:v>active_label_common_panel</x:v>
      </x:c>
      <x:c r="B1827" s="23" t="n">
        <x:v>14</x:v>
      </x:c>
      <x:c r="C1827" s="23" t="str">
        <x:v>checkpoint:minimax:minimax-m2-5</x:v>
      </x:c>
      <x:c r="D1827" s="23" t="str">
        <x:v>MiniMax-M2.5</x:v>
      </x:c>
      <x:c r="E1827" s="23" t="str">
        <x:v>minimax</x:v>
      </x:c>
      <x:c r="F1827" s="78" t="n">
        <x:v>46065</x:v>
      </x:c>
      <x:c r="G1827" s="78" t="n">
        <x:v>46079</x:v>
      </x:c>
      <x:c r="H1827" s="81" t="n">
        <x:v>0.5744562646538028</x:v>
      </x:c>
      <x:c r="I1827" s="81" t="n">
        <x:v>0.597489495613</x:v>
      </x:c>
      <x:c r="J1827" s="23" t="str">
        <x:v>total_b</x:v>
      </x:c>
      <x:c r="K1827" s="23" t="str">
        <x:v>score_date</x:v>
      </x:c>
      <x:c r="L1827" s="81" t="n">
        <x:v>228.703644928</x:v>
      </x:c>
      <x:c r="M1827" s="81" t="n">
        <x:v>690.9622999482132</x:v>
      </x:c>
      <x:c r="N1827" s="81" t="n">
        <x:v>0.48018126603048406</x:v>
      </x:c>
      <x:c r="O1827" s="23" t="n">
        <x:v>39</x:v>
      </x:c>
      <x:c r="P1827" s="23" t="n">
        <x:v>9</x:v>
      </x:c>
      <x:c r="Q1827" s="78" t="n">
        <x:v>46078</x:v>
      </x:c>
      <x:c r="R1827" s="23" t="str">
        <x:v>True</x:v>
      </x:c>
      <x:c r="S1827" s="23" t="str">
        <x:v>True</x:v>
      </x:c>
      <x:c r="T1827" s="23" t="str">
        <x:v>False</x:v>
      </x:c>
    </x:row>
    <x:row r="1828">
      <x:c r="A1828" s="23" t="str">
        <x:v>active_label_common_panel</x:v>
      </x:c>
      <x:c r="B1828" s="23" t="n">
        <x:v>14</x:v>
      </x:c>
      <x:c r="C1828" s="23" t="str">
        <x:v>checkpoint:minimax:minimax-m2-5</x:v>
      </x:c>
      <x:c r="D1828" s="23" t="str">
        <x:v>MiniMax-M2.5</x:v>
      </x:c>
      <x:c r="E1828" s="23" t="str">
        <x:v>minimax</x:v>
      </x:c>
      <x:c r="F1828" s="78" t="n">
        <x:v>46065</x:v>
      </x:c>
      <x:c r="G1828" s="78" t="n">
        <x:v>46079</x:v>
      </x:c>
      <x:c r="H1828" s="81" t="n">
        <x:v>0.5744562646538028</x:v>
      </x:c>
      <x:c r="I1828" s="81" t="n">
        <x:v>0.597489495613</x:v>
      </x:c>
      <x:c r="J1828" s="23" t="str">
        <x:v>total_b</x:v>
      </x:c>
      <x:c r="K1828" s="23" t="str">
        <x:v>score_date_historical_price</x:v>
      </x:c>
      <x:c r="L1828" s="81" t="n">
        <x:v>228.703644928</x:v>
      </x:c>
      <x:c r="M1828" s="81" t="n">
        <x:v>583.0923816827718</x:v>
      </x:c>
      <x:c r="N1828" s="81" t="n">
        <x:v>0.4064642810791764</x:v>
      </x:c>
      <x:c r="O1828" s="23" t="n">
        <x:v>39</x:v>
      </x:c>
      <x:c r="P1828" s="23" t="n">
        <x:v>9</x:v>
      </x:c>
      <x:c r="Q1828" s="78" t="n">
        <x:v>46078</x:v>
      </x:c>
      <x:c r="R1828" s="23" t="str">
        <x:v>True</x:v>
      </x:c>
      <x:c r="S1828" s="23" t="str">
        <x:v>True</x:v>
      </x:c>
      <x:c r="T1828" s="23" t="str">
        <x:v>False</x:v>
      </x:c>
    </x:row>
    <x:row r="1829">
      <x:c r="A1829" s="23" t="str">
        <x:v>active_label_common_panel</x:v>
      </x:c>
      <x:c r="B1829" s="23" t="n">
        <x:v>14</x:v>
      </x:c>
      <x:c r="C1829" s="23" t="str">
        <x:v>checkpoint:minimax:minimax-m2-5</x:v>
      </x:c>
      <x:c r="D1829" s="23" t="str">
        <x:v>MiniMax-M2.5</x:v>
      </x:c>
      <x:c r="E1829" s="23" t="str">
        <x:v>minimax</x:v>
      </x:c>
      <x:c r="F1829" s="78" t="n">
        <x:v>46065</x:v>
      </x:c>
      <x:c r="G1829" s="78" t="n">
        <x:v>46079</x:v>
      </x:c>
      <x:c r="H1829" s="81" t="n">
        <x:v>0.5744562646538028</x:v>
      </x:c>
      <x:c r="I1829" s="81" t="n">
        <x:v>0.597489495613</x:v>
      </x:c>
      <x:c r="J1829" s="23" t="str">
        <x:v>total_b</x:v>
      </x:c>
      <x:c r="K1829" s="23" t="str">
        <x:v>score_date_current_price_nonprospective</x:v>
      </x:c>
      <x:c r="L1829" s="81" t="n">
        <x:v>228.703644928</x:v>
      </x:c>
      <x:c r="M1829" s="81" t="n">
        <x:v>441.63671249583354</x:v>
      </x:c>
      <x:c r="N1829" s="81" t="n">
        <x:v>0.2857920822094874</x:v>
      </x:c>
      <x:c r="O1829" s="23" t="n">
        <x:v>39</x:v>
      </x:c>
      <x:c r="P1829" s="23" t="n">
        <x:v>9</x:v>
      </x:c>
      <x:c r="Q1829" s="78" t="n">
        <x:v>46078</x:v>
      </x:c>
      <x:c r="R1829" s="23" t="str">
        <x:v>True</x:v>
      </x:c>
      <x:c r="S1829" s="23" t="str">
        <x:v>True</x:v>
      </x:c>
      <x:c r="T1829" s="23" t="str">
        <x:v>True</x:v>
      </x:c>
    </x:row>
    <x:row r="1830">
      <x:c r="A1830" s="23" t="str">
        <x:v>active_label_common_panel</x:v>
      </x:c>
      <x:c r="B1830" s="23" t="n">
        <x:v>14</x:v>
      </x:c>
      <x:c r="C1830" s="23" t="str">
        <x:v>checkpoint:epoch:qwen3-5-397b-a17b</x:v>
      </x:c>
      <x:c r="D1830" s="23" t="str">
        <x:v>Qwen3.5 397B-A17B</x:v>
      </x:c>
      <x:c r="E1830" s="23" t="str">
        <x:v>alibaba</x:v>
      </x:c>
      <x:c r="F1830" s="78" t="n">
        <x:v>46066</x:v>
      </x:c>
      <x:c r="G1830" s="78" t="n">
        <x:v>46082</x:v>
      </x:c>
      <x:c r="H1830" s="81" t="n">
        <x:v>1.3874436925511608</x:v>
      </x:c>
      <x:c r="I1830" s="81" t="n">
        <x:v>1.38744369255</x:v>
      </x:c>
      <x:c r="J1830" s="23" t="str">
        <x:v>active_b</x:v>
      </x:c>
      <x:c r="K1830" s="23" t="str">
        <x:v>date_historical_price</x:v>
      </x:c>
      <x:c r="L1830" s="81" t="n">
        <x:v>17</x:v>
      </x:c>
      <x:c r="M1830" s="81" t="n">
        <x:v>31.686063283152816</x:v>
      </x:c>
      <x:c r="N1830" s="81" t="n">
        <x:v>0.27041936386420534</x:v>
      </x:c>
      <x:c r="O1830" s="23" t="n">
        <x:v>31</x:v>
      </x:c>
      <x:c r="P1830" s="23" t="n">
        <x:v>9</x:v>
      </x:c>
      <x:c r="Q1830" s="78" t="n">
        <x:v>46079</x:v>
      </x:c>
      <x:c r="R1830" s="23" t="str">
        <x:v>True</x:v>
      </x:c>
      <x:c r="S1830" s="23" t="str">
        <x:v>True</x:v>
      </x:c>
      <x:c r="T1830" s="23" t="str">
        <x:v>False</x:v>
      </x:c>
    </x:row>
    <x:row r="1831">
      <x:c r="A1831" s="23" t="str">
        <x:v>active_label_common_panel</x:v>
      </x:c>
      <x:c r="B1831" s="23" t="n">
        <x:v>14</x:v>
      </x:c>
      <x:c r="C1831" s="23" t="str">
        <x:v>checkpoint:epoch:qwen3-5-397b-a17b</x:v>
      </x:c>
      <x:c r="D1831" s="23" t="str">
        <x:v>Qwen3.5 397B-A17B</x:v>
      </x:c>
      <x:c r="E1831" s="23" t="str">
        <x:v>alibaba</x:v>
      </x:c>
      <x:c r="F1831" s="78" t="n">
        <x:v>46066</x:v>
      </x:c>
      <x:c r="G1831" s="78" t="n">
        <x:v>46082</x:v>
      </x:c>
      <x:c r="H1831" s="81" t="n">
        <x:v>1.3874436925511608</x:v>
      </x:c>
      <x:c r="I1831" s="81" t="n">
        <x:v>1.38744369255</x:v>
      </x:c>
      <x:c r="J1831" s="23" t="str">
        <x:v>active_b</x:v>
      </x:c>
      <x:c r="K1831" s="23" t="str">
        <x:v>score_date</x:v>
      </x:c>
      <x:c r="L1831" s="81" t="n">
        <x:v>17</x:v>
      </x:c>
      <x:c r="M1831" s="81" t="n">
        <x:v>15.702379533988264</x:v>
      </x:c>
      <x:c r="N1831" s="81" t="n">
        <x:v>-0.03448345112351907</x:v>
      </x:c>
      <x:c r="O1831" s="23" t="n">
        <x:v>31</x:v>
      </x:c>
      <x:c r="P1831" s="23" t="n">
        <x:v>9</x:v>
      </x:c>
      <x:c r="Q1831" s="78" t="n">
        <x:v>46079</x:v>
      </x:c>
      <x:c r="R1831" s="23" t="str">
        <x:v>True</x:v>
      </x:c>
      <x:c r="S1831" s="23" t="str">
        <x:v>True</x:v>
      </x:c>
      <x:c r="T1831" s="23" t="str">
        <x:v>False</x:v>
      </x:c>
    </x:row>
    <x:row r="1832">
      <x:c r="A1832" s="23" t="str">
        <x:v>active_label_common_panel</x:v>
      </x:c>
      <x:c r="B1832" s="23" t="n">
        <x:v>14</x:v>
      </x:c>
      <x:c r="C1832" s="23" t="str">
        <x:v>checkpoint:epoch:qwen3-5-397b-a17b</x:v>
      </x:c>
      <x:c r="D1832" s="23" t="str">
        <x:v>Qwen3.5 397B-A17B</x:v>
      </x:c>
      <x:c r="E1832" s="23" t="str">
        <x:v>alibaba</x:v>
      </x:c>
      <x:c r="F1832" s="78" t="n">
        <x:v>46066</x:v>
      </x:c>
      <x:c r="G1832" s="78" t="n">
        <x:v>46082</x:v>
      </x:c>
      <x:c r="H1832" s="81" t="n">
        <x:v>1.3874436925511608</x:v>
      </x:c>
      <x:c r="I1832" s="81" t="n">
        <x:v>1.38744369255</x:v>
      </x:c>
      <x:c r="J1832" s="23" t="str">
        <x:v>active_b</x:v>
      </x:c>
      <x:c r="K1832" s="23" t="str">
        <x:v>score_date_historical_price</x:v>
      </x:c>
      <x:c r="L1832" s="81" t="n">
        <x:v>17</x:v>
      </x:c>
      <x:c r="M1832" s="81" t="n">
        <x:v>31.7042426417152</x:v>
      </x:c>
      <x:c r="N1832" s="81" t="n">
        <x:v>0.27066846174153664</x:v>
      </x:c>
      <x:c r="O1832" s="23" t="n">
        <x:v>31</x:v>
      </x:c>
      <x:c r="P1832" s="23" t="n">
        <x:v>9</x:v>
      </x:c>
      <x:c r="Q1832" s="78" t="n">
        <x:v>46079</x:v>
      </x:c>
      <x:c r="R1832" s="23" t="str">
        <x:v>True</x:v>
      </x:c>
      <x:c r="S1832" s="23" t="str">
        <x:v>True</x:v>
      </x:c>
      <x:c r="T1832" s="23" t="str">
        <x:v>False</x:v>
      </x:c>
    </x:row>
    <x:row r="1833">
      <x:c r="A1833" s="23" t="str">
        <x:v>active_label_common_panel</x:v>
      </x:c>
      <x:c r="B1833" s="23" t="n">
        <x:v>14</x:v>
      </x:c>
      <x:c r="C1833" s="23" t="str">
        <x:v>checkpoint:epoch:qwen3-5-397b-a17b</x:v>
      </x:c>
      <x:c r="D1833" s="23" t="str">
        <x:v>Qwen3.5 397B-A17B</x:v>
      </x:c>
      <x:c r="E1833" s="23" t="str">
        <x:v>alibaba</x:v>
      </x:c>
      <x:c r="F1833" s="78" t="n">
        <x:v>46066</x:v>
      </x:c>
      <x:c r="G1833" s="78" t="n">
        <x:v>46082</x:v>
      </x:c>
      <x:c r="H1833" s="81" t="n">
        <x:v>1.3874436925511608</x:v>
      </x:c>
      <x:c r="I1833" s="81" t="n">
        <x:v>1.38744369255</x:v>
      </x:c>
      <x:c r="J1833" s="23" t="str">
        <x:v>active_b</x:v>
      </x:c>
      <x:c r="K1833" s="23" t="str">
        <x:v>score_date_current_price_nonprospective</x:v>
      </x:c>
      <x:c r="L1833" s="81" t="n">
        <x:v>17</x:v>
      </x:c>
      <x:c r="M1833" s="81" t="n">
        <x:v>25.209951061206237</x:v>
      </x:c>
      <x:c r="N1833" s="81" t="n">
        <x:v>0.17112308122523617</x:v>
      </x:c>
      <x:c r="O1833" s="23" t="n">
        <x:v>31</x:v>
      </x:c>
      <x:c r="P1833" s="23" t="n">
        <x:v>9</x:v>
      </x:c>
      <x:c r="Q1833" s="78" t="n">
        <x:v>46079</x:v>
      </x:c>
      <x:c r="R1833" s="23" t="str">
        <x:v>True</x:v>
      </x:c>
      <x:c r="S1833" s="23" t="str">
        <x:v>True</x:v>
      </x:c>
      <x:c r="T1833" s="23" t="str">
        <x:v>True</x:v>
      </x:c>
    </x:row>
    <x:row r="1834">
      <x:c r="A1834" s="23" t="str">
        <x:v>active_label_common_panel</x:v>
      </x:c>
      <x:c r="B1834" s="23" t="n">
        <x:v>14</x:v>
      </x:c>
      <x:c r="C1834" s="23" t="str">
        <x:v>checkpoint:epoch:qwen3-5-397b-a17b</x:v>
      </x:c>
      <x:c r="D1834" s="23" t="str">
        <x:v>Qwen3.5 397B-A17B</x:v>
      </x:c>
      <x:c r="E1834" s="23" t="str">
        <x:v>alibaba</x:v>
      </x:c>
      <x:c r="F1834" s="78" t="n">
        <x:v>46066</x:v>
      </x:c>
      <x:c r="G1834" s="78" t="n">
        <x:v>46082</x:v>
      </x:c>
      <x:c r="H1834" s="81" t="n">
        <x:v>1.3874436925511608</x:v>
      </x:c>
      <x:c r="I1834" s="81" t="n">
        <x:v>1.38744369255</x:v>
      </x:c>
      <x:c r="J1834" s="23" t="str">
        <x:v>total_b</x:v>
      </x:c>
      <x:c r="K1834" s="23" t="str">
        <x:v>date_historical_price</x:v>
      </x:c>
      <x:c r="L1834" s="81" t="n">
        <x:v>397</x:v>
      </x:c>
      <x:c r="M1834" s="81" t="n">
        <x:v>1236.2651413396736</x:v>
      </x:c>
      <x:c r="N1834" s="81" t="n">
        <x:v>0.4933211169604218</x:v>
      </x:c>
      <x:c r="O1834" s="23" t="n">
        <x:v>31</x:v>
      </x:c>
      <x:c r="P1834" s="23" t="n">
        <x:v>9</x:v>
      </x:c>
      <x:c r="Q1834" s="78" t="n">
        <x:v>46079</x:v>
      </x:c>
      <x:c r="R1834" s="23" t="str">
        <x:v>True</x:v>
      </x:c>
      <x:c r="S1834" s="23" t="str">
        <x:v>True</x:v>
      </x:c>
      <x:c r="T1834" s="23" t="str">
        <x:v>False</x:v>
      </x:c>
    </x:row>
    <x:row r="1835">
      <x:c r="A1835" s="23" t="str">
        <x:v>active_label_common_panel</x:v>
      </x:c>
      <x:c r="B1835" s="23" t="n">
        <x:v>14</x:v>
      </x:c>
      <x:c r="C1835" s="23" t="str">
        <x:v>checkpoint:epoch:qwen3-5-397b-a17b</x:v>
      </x:c>
      <x:c r="D1835" s="23" t="str">
        <x:v>Qwen3.5 397B-A17B</x:v>
      </x:c>
      <x:c r="E1835" s="23" t="str">
        <x:v>alibaba</x:v>
      </x:c>
      <x:c r="F1835" s="78" t="n">
        <x:v>46066</x:v>
      </x:c>
      <x:c r="G1835" s="78" t="n">
        <x:v>46082</x:v>
      </x:c>
      <x:c r="H1835" s="81" t="n">
        <x:v>1.3874436925511608</x:v>
      </x:c>
      <x:c r="I1835" s="81" t="n">
        <x:v>1.38744369255</x:v>
      </x:c>
      <x:c r="J1835" s="23" t="str">
        <x:v>total_b</x:v>
      </x:c>
      <x:c r="K1835" s="23" t="str">
        <x:v>score_date</x:v>
      </x:c>
      <x:c r="L1835" s="81" t="n">
        <x:v>397</x:v>
      </x:c>
      <x:c r="M1835" s="81" t="n">
        <x:v>507.958383824342</x:v>
      </x:c>
      <x:c r="N1835" s="81" t="n">
        <x:v>0.10703762596214496</x:v>
      </x:c>
      <x:c r="O1835" s="23" t="n">
        <x:v>31</x:v>
      </x:c>
      <x:c r="P1835" s="23" t="n">
        <x:v>9</x:v>
      </x:c>
      <x:c r="Q1835" s="78" t="n">
        <x:v>46079</x:v>
      </x:c>
      <x:c r="R1835" s="23" t="str">
        <x:v>True</x:v>
      </x:c>
      <x:c r="S1835" s="23" t="str">
        <x:v>True</x:v>
      </x:c>
      <x:c r="T1835" s="23" t="str">
        <x:v>False</x:v>
      </x:c>
    </x:row>
    <x:row r="1836">
      <x:c r="A1836" s="23" t="str">
        <x:v>active_label_common_panel</x:v>
      </x:c>
      <x:c r="B1836" s="23" t="n">
        <x:v>14</x:v>
      </x:c>
      <x:c r="C1836" s="23" t="str">
        <x:v>checkpoint:epoch:qwen3-5-397b-a17b</x:v>
      </x:c>
      <x:c r="D1836" s="23" t="str">
        <x:v>Qwen3.5 397B-A17B</x:v>
      </x:c>
      <x:c r="E1836" s="23" t="str">
        <x:v>alibaba</x:v>
      </x:c>
      <x:c r="F1836" s="78" t="n">
        <x:v>46066</x:v>
      </x:c>
      <x:c r="G1836" s="78" t="n">
        <x:v>46082</x:v>
      </x:c>
      <x:c r="H1836" s="81" t="n">
        <x:v>1.3874436925511608</x:v>
      </x:c>
      <x:c r="I1836" s="81" t="n">
        <x:v>1.38744369255</x:v>
      </x:c>
      <x:c r="J1836" s="23" t="str">
        <x:v>total_b</x:v>
      </x:c>
      <x:c r="K1836" s="23" t="str">
        <x:v>score_date_historical_price</x:v>
      </x:c>
      <x:c r="L1836" s="81" t="n">
        <x:v>397</x:v>
      </x:c>
      <x:c r="M1836" s="81" t="n">
        <x:v>1227.9395209066176</x:v>
      </x:c>
      <x:c r="N1836" s="81" t="n">
        <x:v>0.4903864704790514</x:v>
      </x:c>
      <x:c r="O1836" s="23" t="n">
        <x:v>31</x:v>
      </x:c>
      <x:c r="P1836" s="23" t="n">
        <x:v>9</x:v>
      </x:c>
      <x:c r="Q1836" s="78" t="n">
        <x:v>46079</x:v>
      </x:c>
      <x:c r="R1836" s="23" t="str">
        <x:v>True</x:v>
      </x:c>
      <x:c r="S1836" s="23" t="str">
        <x:v>True</x:v>
      </x:c>
      <x:c r="T1836" s="23" t="str">
        <x:v>False</x:v>
      </x:c>
    </x:row>
    <x:row r="1837">
      <x:c r="A1837" s="23" t="str">
        <x:v>active_label_common_panel</x:v>
      </x:c>
      <x:c r="B1837" s="23" t="n">
        <x:v>14</x:v>
      </x:c>
      <x:c r="C1837" s="23" t="str">
        <x:v>checkpoint:epoch:qwen3-5-397b-a17b</x:v>
      </x:c>
      <x:c r="D1837" s="23" t="str">
        <x:v>Qwen3.5 397B-A17B</x:v>
      </x:c>
      <x:c r="E1837" s="23" t="str">
        <x:v>alibaba</x:v>
      </x:c>
      <x:c r="F1837" s="78" t="n">
        <x:v>46066</x:v>
      </x:c>
      <x:c r="G1837" s="78" t="n">
        <x:v>46082</x:v>
      </x:c>
      <x:c r="H1837" s="81" t="n">
        <x:v>1.3874436925511608</x:v>
      </x:c>
      <x:c r="I1837" s="81" t="n">
        <x:v>1.38744369255</x:v>
      </x:c>
      <x:c r="J1837" s="23" t="str">
        <x:v>total_b</x:v>
      </x:c>
      <x:c r="K1837" s="23" t="str">
        <x:v>score_date_current_price_nonprospective</x:v>
      </x:c>
      <x:c r="L1837" s="81" t="n">
        <x:v>397</x:v>
      </x:c>
      <x:c r="M1837" s="81" t="n">
        <x:v>887.1263228125198</x:v>
      </x:c>
      <x:c r="N1837" s="81" t="n">
        <x:v>0.3491949590598501</x:v>
      </x:c>
      <x:c r="O1837" s="23" t="n">
        <x:v>31</x:v>
      </x:c>
      <x:c r="P1837" s="23" t="n">
        <x:v>9</x:v>
      </x:c>
      <x:c r="Q1837" s="78" t="n">
        <x:v>46079</x:v>
      </x:c>
      <x:c r="R1837" s="23" t="str">
        <x:v>True</x:v>
      </x:c>
      <x:c r="S1837" s="23" t="str">
        <x:v>True</x:v>
      </x:c>
      <x:c r="T1837" s="23" t="str">
        <x:v>True</x:v>
      </x:c>
    </x:row>
    <x:row r="1838">
      <x:c r="A1838" s="23" t="str">
        <x:v>active_label_common_panel</x:v>
      </x:c>
      <x:c r="B1838" s="23" t="n">
        <x:v>14</x:v>
      </x:c>
      <x:c r="C1838" s="23" t="str">
        <x:v>checkpoint:epoch:qwen3-5-122b-a10b</x:v>
      </x:c>
      <x:c r="D1838" s="23" t="str">
        <x:v>Qwen3.5-122B-A10B</x:v>
      </x:c>
      <x:c r="E1838" s="23" t="str">
        <x:v>alibaba</x:v>
      </x:c>
      <x:c r="F1838" s="78" t="n">
        <x:v>46077</x:v>
      </x:c>
      <x:c r="G1838" s="78" t="n">
        <x:v>46092</x:v>
      </x:c>
      <x:c r="H1838" s="81" t="n">
        <x:v>0.7353910524340095</x:v>
      </x:c>
      <x:c r="I1838" s="81" t="n">
        <x:v>0.834266144585</x:v>
      </x:c>
      <x:c r="J1838" s="23" t="str">
        <x:v>active_b</x:v>
      </x:c>
      <x:c r="K1838" s="23" t="str">
        <x:v>date_historical_price</x:v>
      </x:c>
      <x:c r="L1838" s="81" t="n">
        <x:v>10</x:v>
      </x:c>
      <x:c r="M1838" s="81" t="n">
        <x:v>18.048517173548788</x:v>
      </x:c>
      <x:c r="N1838" s="81" t="n">
        <x:v>0.2564415270284477</x:v>
      </x:c>
      <x:c r="O1838" s="23" t="n">
        <x:v>31</x:v>
      </x:c>
      <x:c r="P1838" s="23" t="n">
        <x:v>9</x:v>
      </x:c>
      <x:c r="Q1838" s="78" t="n">
        <x:v>46079</x:v>
      </x:c>
      <x:c r="R1838" s="23" t="str">
        <x:v>True</x:v>
      </x:c>
      <x:c r="S1838" s="23" t="str">
        <x:v>True</x:v>
      </x:c>
      <x:c r="T1838" s="23" t="str">
        <x:v>False</x:v>
      </x:c>
    </x:row>
    <x:row r="1839">
      <x:c r="A1839" s="23" t="str">
        <x:v>active_label_common_panel</x:v>
      </x:c>
      <x:c r="B1839" s="23" t="n">
        <x:v>14</x:v>
      </x:c>
      <x:c r="C1839" s="23" t="str">
        <x:v>checkpoint:epoch:qwen3-5-122b-a10b</x:v>
      </x:c>
      <x:c r="D1839" s="23" t="str">
        <x:v>Qwen3.5-122B-A10B</x:v>
      </x:c>
      <x:c r="E1839" s="23" t="str">
        <x:v>alibaba</x:v>
      </x:c>
      <x:c r="F1839" s="78" t="n">
        <x:v>46077</x:v>
      </x:c>
      <x:c r="G1839" s="78" t="n">
        <x:v>46092</x:v>
      </x:c>
      <x:c r="H1839" s="81" t="n">
        <x:v>0.7353910524340095</x:v>
      </x:c>
      <x:c r="I1839" s="81" t="n">
        <x:v>0.834266144585</x:v>
      </x:c>
      <x:c r="J1839" s="23" t="str">
        <x:v>active_b</x:v>
      </x:c>
      <x:c r="K1839" s="23" t="str">
        <x:v>score_date</x:v>
      </x:c>
      <x:c r="L1839" s="81" t="n">
        <x:v>10</x:v>
      </x:c>
      <x:c r="M1839" s="81" t="n">
        <x:v>13.718015869796924</x:v>
      </x:c>
      <x:c r="N1839" s="81" t="n">
        <x:v>0.13729130093982095</x:v>
      </x:c>
      <x:c r="O1839" s="23" t="n">
        <x:v>31</x:v>
      </x:c>
      <x:c r="P1839" s="23" t="n">
        <x:v>9</x:v>
      </x:c>
      <x:c r="Q1839" s="78" t="n">
        <x:v>46079</x:v>
      </x:c>
      <x:c r="R1839" s="23" t="str">
        <x:v>True</x:v>
      </x:c>
      <x:c r="S1839" s="23" t="str">
        <x:v>True</x:v>
      </x:c>
      <x:c r="T1839" s="23" t="str">
        <x:v>False</x:v>
      </x:c>
    </x:row>
    <x:row r="1840">
      <x:c r="A1840" s="23" t="str">
        <x:v>active_label_common_panel</x:v>
      </x:c>
      <x:c r="B1840" s="23" t="n">
        <x:v>14</x:v>
      </x:c>
      <x:c r="C1840" s="23" t="str">
        <x:v>checkpoint:epoch:qwen3-5-122b-a10b</x:v>
      </x:c>
      <x:c r="D1840" s="23" t="str">
        <x:v>Qwen3.5-122B-A10B</x:v>
      </x:c>
      <x:c r="E1840" s="23" t="str">
        <x:v>alibaba</x:v>
      </x:c>
      <x:c r="F1840" s="78" t="n">
        <x:v>46077</x:v>
      </x:c>
      <x:c r="G1840" s="78" t="n">
        <x:v>46092</x:v>
      </x:c>
      <x:c r="H1840" s="81" t="n">
        <x:v>0.7353910524340095</x:v>
      </x:c>
      <x:c r="I1840" s="81" t="n">
        <x:v>0.834266144585</x:v>
      </x:c>
      <x:c r="J1840" s="23" t="str">
        <x:v>active_b</x:v>
      </x:c>
      <x:c r="K1840" s="23" t="str">
        <x:v>score_date_historical_price</x:v>
      </x:c>
      <x:c r="L1840" s="81" t="n">
        <x:v>10</x:v>
      </x:c>
      <x:c r="M1840" s="81" t="n">
        <x:v>17.827594102888558</x:v>
      </x:c>
      <x:c r="N1840" s="81" t="n">
        <x:v>0.25109273754772327</x:v>
      </x:c>
      <x:c r="O1840" s="23" t="n">
        <x:v>31</x:v>
      </x:c>
      <x:c r="P1840" s="23" t="n">
        <x:v>9</x:v>
      </x:c>
      <x:c r="Q1840" s="78" t="n">
        <x:v>46079</x:v>
      </x:c>
      <x:c r="R1840" s="23" t="str">
        <x:v>True</x:v>
      </x:c>
      <x:c r="S1840" s="23" t="str">
        <x:v>True</x:v>
      </x:c>
      <x:c r="T1840" s="23" t="str">
        <x:v>False</x:v>
      </x:c>
    </x:row>
    <x:row r="1841">
      <x:c r="A1841" s="23" t="str">
        <x:v>active_label_common_panel</x:v>
      </x:c>
      <x:c r="B1841" s="23" t="n">
        <x:v>14</x:v>
      </x:c>
      <x:c r="C1841" s="23" t="str">
        <x:v>checkpoint:epoch:qwen3-5-122b-a10b</x:v>
      </x:c>
      <x:c r="D1841" s="23" t="str">
        <x:v>Qwen3.5-122B-A10B</x:v>
      </x:c>
      <x:c r="E1841" s="23" t="str">
        <x:v>alibaba</x:v>
      </x:c>
      <x:c r="F1841" s="78" t="n">
        <x:v>46077</x:v>
      </x:c>
      <x:c r="G1841" s="78" t="n">
        <x:v>46092</x:v>
      </x:c>
      <x:c r="H1841" s="81" t="n">
        <x:v>0.7353910524340095</x:v>
      </x:c>
      <x:c r="I1841" s="81" t="n">
        <x:v>0.834266144585</x:v>
      </x:c>
      <x:c r="J1841" s="23" t="str">
        <x:v>active_b</x:v>
      </x:c>
      <x:c r="K1841" s="23" t="str">
        <x:v>score_date_current_price_nonprospective</x:v>
      </x:c>
      <x:c r="L1841" s="81" t="n">
        <x:v>10</x:v>
      </x:c>
      <x:c r="M1841" s="81" t="n">
        <x:v>16.230599653657222</x:v>
      </x:c>
      <x:c r="N1841" s="81" t="n">
        <x:v>0.2103345655109816</x:v>
      </x:c>
      <x:c r="O1841" s="23" t="n">
        <x:v>31</x:v>
      </x:c>
      <x:c r="P1841" s="23" t="n">
        <x:v>9</x:v>
      </x:c>
      <x:c r="Q1841" s="78" t="n">
        <x:v>46079</x:v>
      </x:c>
      <x:c r="R1841" s="23" t="str">
        <x:v>True</x:v>
      </x:c>
      <x:c r="S1841" s="23" t="str">
        <x:v>True</x:v>
      </x:c>
      <x:c r="T1841" s="23" t="str">
        <x:v>True</x:v>
      </x:c>
    </x:row>
    <x:row r="1842">
      <x:c r="A1842" s="23" t="str">
        <x:v>active_label_common_panel</x:v>
      </x:c>
      <x:c r="B1842" s="23" t="n">
        <x:v>14</x:v>
      </x:c>
      <x:c r="C1842" s="23" t="str">
        <x:v>checkpoint:epoch:qwen3-5-122b-a10b</x:v>
      </x:c>
      <x:c r="D1842" s="23" t="str">
        <x:v>Qwen3.5-122B-A10B</x:v>
      </x:c>
      <x:c r="E1842" s="23" t="str">
        <x:v>alibaba</x:v>
      </x:c>
      <x:c r="F1842" s="78" t="n">
        <x:v>46077</x:v>
      </x:c>
      <x:c r="G1842" s="78" t="n">
        <x:v>46092</x:v>
      </x:c>
      <x:c r="H1842" s="81" t="n">
        <x:v>0.7353910524340095</x:v>
      </x:c>
      <x:c r="I1842" s="81" t="n">
        <x:v>0.834266144585</x:v>
      </x:c>
      <x:c r="J1842" s="23" t="str">
        <x:v>total_b</x:v>
      </x:c>
      <x:c r="K1842" s="23" t="str">
        <x:v>date_historical_price</x:v>
      </x:c>
      <x:c r="L1842" s="81" t="n">
        <x:v>122</x:v>
      </x:c>
      <x:c r="M1842" s="81" t="n">
        <x:v>451.70866679138567</x:v>
      </x:c>
      <x:c r="N1842" s="81" t="n">
        <x:v>0.5684985926375108</x:v>
      </x:c>
      <x:c r="O1842" s="23" t="n">
        <x:v>31</x:v>
      </x:c>
      <x:c r="P1842" s="23" t="n">
        <x:v>9</x:v>
      </x:c>
      <x:c r="Q1842" s="78" t="n">
        <x:v>46079</x:v>
      </x:c>
      <x:c r="R1842" s="23" t="str">
        <x:v>True</x:v>
      </x:c>
      <x:c r="S1842" s="23" t="str">
        <x:v>True</x:v>
      </x:c>
      <x:c r="T1842" s="23" t="str">
        <x:v>False</x:v>
      </x:c>
    </x:row>
    <x:row r="1843">
      <x:c r="A1843" s="23" t="str">
        <x:v>active_label_common_panel</x:v>
      </x:c>
      <x:c r="B1843" s="23" t="n">
        <x:v>14</x:v>
      </x:c>
      <x:c r="C1843" s="23" t="str">
        <x:v>checkpoint:epoch:qwen3-5-122b-a10b</x:v>
      </x:c>
      <x:c r="D1843" s="23" t="str">
        <x:v>Qwen3.5-122B-A10B</x:v>
      </x:c>
      <x:c r="E1843" s="23" t="str">
        <x:v>alibaba</x:v>
      </x:c>
      <x:c r="F1843" s="78" t="n">
        <x:v>46077</x:v>
      </x:c>
      <x:c r="G1843" s="78" t="n">
        <x:v>46092</x:v>
      </x:c>
      <x:c r="H1843" s="81" t="n">
        <x:v>0.7353910524340095</x:v>
      </x:c>
      <x:c r="I1843" s="81" t="n">
        <x:v>0.834266144585</x:v>
      </x:c>
      <x:c r="J1843" s="23" t="str">
        <x:v>total_b</x:v>
      </x:c>
      <x:c r="K1843" s="23" t="str">
        <x:v>score_date</x:v>
      </x:c>
      <x:c r="L1843" s="81" t="n">
        <x:v>122</x:v>
      </x:c>
      <x:c r="M1843" s="81" t="n">
        <x:v>375.7589442941266</x:v>
      </x:c>
      <x:c r="N1843" s="81" t="n">
        <x:v>0.48854949633895983</x:v>
      </x:c>
      <x:c r="O1843" s="23" t="n">
        <x:v>31</x:v>
      </x:c>
      <x:c r="P1843" s="23" t="n">
        <x:v>9</x:v>
      </x:c>
      <x:c r="Q1843" s="78" t="n">
        <x:v>46079</x:v>
      </x:c>
      <x:c r="R1843" s="23" t="str">
        <x:v>True</x:v>
      </x:c>
      <x:c r="S1843" s="23" t="str">
        <x:v>True</x:v>
      </x:c>
      <x:c r="T1843" s="23" t="str">
        <x:v>False</x:v>
      </x:c>
    </x:row>
    <x:row r="1844">
      <x:c r="A1844" s="23" t="str">
        <x:v>active_label_common_panel</x:v>
      </x:c>
      <x:c r="B1844" s="23" t="n">
        <x:v>14</x:v>
      </x:c>
      <x:c r="C1844" s="23" t="str">
        <x:v>checkpoint:epoch:qwen3-5-122b-a10b</x:v>
      </x:c>
      <x:c r="D1844" s="23" t="str">
        <x:v>Qwen3.5-122B-A10B</x:v>
      </x:c>
      <x:c r="E1844" s="23" t="str">
        <x:v>alibaba</x:v>
      </x:c>
      <x:c r="F1844" s="78" t="n">
        <x:v>46077</x:v>
      </x:c>
      <x:c r="G1844" s="78" t="n">
        <x:v>46092</x:v>
      </x:c>
      <x:c r="H1844" s="81" t="n">
        <x:v>0.7353910524340095</x:v>
      </x:c>
      <x:c r="I1844" s="81" t="n">
        <x:v>0.834266144585</x:v>
      </x:c>
      <x:c r="J1844" s="23" t="str">
        <x:v>total_b</x:v>
      </x:c>
      <x:c r="K1844" s="23" t="str">
        <x:v>score_date_historical_price</x:v>
      </x:c>
      <x:c r="L1844" s="81" t="n">
        <x:v>122</x:v>
      </x:c>
      <x:c r="M1844" s="81" t="n">
        <x:v>522.2434910349975</x:v>
      </x:c>
      <x:c r="N1844" s="81" t="n">
        <x:v>0.6315132051959813</x:v>
      </x:c>
      <x:c r="O1844" s="23" t="n">
        <x:v>31</x:v>
      </x:c>
      <x:c r="P1844" s="23" t="n">
        <x:v>9</x:v>
      </x:c>
      <x:c r="Q1844" s="78" t="n">
        <x:v>46079</x:v>
      </x:c>
      <x:c r="R1844" s="23" t="str">
        <x:v>True</x:v>
      </x:c>
      <x:c r="S1844" s="23" t="str">
        <x:v>True</x:v>
      </x:c>
      <x:c r="T1844" s="23" t="str">
        <x:v>False</x:v>
      </x:c>
    </x:row>
    <x:row r="1845">
      <x:c r="A1845" s="23" t="str">
        <x:v>active_label_common_panel</x:v>
      </x:c>
      <x:c r="B1845" s="23" t="n">
        <x:v>14</x:v>
      </x:c>
      <x:c r="C1845" s="23" t="str">
        <x:v>checkpoint:epoch:qwen3-5-122b-a10b</x:v>
      </x:c>
      <x:c r="D1845" s="23" t="str">
        <x:v>Qwen3.5-122B-A10B</x:v>
      </x:c>
      <x:c r="E1845" s="23" t="str">
        <x:v>alibaba</x:v>
      </x:c>
      <x:c r="F1845" s="78" t="n">
        <x:v>46077</x:v>
      </x:c>
      <x:c r="G1845" s="78" t="n">
        <x:v>46092</x:v>
      </x:c>
      <x:c r="H1845" s="81" t="n">
        <x:v>0.7353910524340095</x:v>
      </x:c>
      <x:c r="I1845" s="81" t="n">
        <x:v>0.834266144585</x:v>
      </x:c>
      <x:c r="J1845" s="23" t="str">
        <x:v>total_b</x:v>
      </x:c>
      <x:c r="K1845" s="23" t="str">
        <x:v>score_date_current_price_nonprospective</x:v>
      </x:c>
      <x:c r="L1845" s="81" t="n">
        <x:v>122</x:v>
      </x:c>
      <x:c r="M1845" s="81" t="n">
        <x:v>458.07599964367154</x:v>
      </x:c>
      <x:c r="N1845" s="81" t="n">
        <x:v>0.5745777073458919</x:v>
      </x:c>
      <x:c r="O1845" s="23" t="n">
        <x:v>31</x:v>
      </x:c>
      <x:c r="P1845" s="23" t="n">
        <x:v>9</x:v>
      </x:c>
      <x:c r="Q1845" s="78" t="n">
        <x:v>46079</x:v>
      </x:c>
      <x:c r="R1845" s="23" t="str">
        <x:v>True</x:v>
      </x:c>
      <x:c r="S1845" s="23" t="str">
        <x:v>True</x:v>
      </x:c>
      <x:c r="T1845" s="23" t="str">
        <x:v>True</x:v>
      </x:c>
    </x:row>
    <x:row r="1846">
      <x:c r="A1846" s="23" t="str">
        <x:v>active_label_common_panel</x:v>
      </x:c>
      <x:c r="B1846" s="23" t="n">
        <x:v>14</x:v>
      </x:c>
      <x:c r="C1846" s="23" t="str">
        <x:v>checkpoint:epoch:qwen3-5-27b</x:v>
      </x:c>
      <x:c r="D1846" s="23" t="str">
        <x:v>Qwen3.5-27B</x:v>
      </x:c>
      <x:c r="E1846" s="23" t="str">
        <x:v>alibaba</x:v>
      </x:c>
      <x:c r="F1846" s="78" t="n">
        <x:v>46077</x:v>
      </x:c>
      <x:c r="G1846" s="78" t="n">
        <x:v>46092</x:v>
      </x:c>
      <x:c r="H1846" s="81" t="n">
        <x:v>0.5515432893255071</x:v>
      </x:c>
      <x:c r="I1846" s="81" t="n">
        <x:v>0.792933757663</x:v>
      </x:c>
      <x:c r="J1846" s="23" t="str">
        <x:v>active_b</x:v>
      </x:c>
      <x:c r="K1846" s="23" t="str">
        <x:v>date_historical_price</x:v>
      </x:c>
      <x:c r="L1846" s="81" t="n">
        <x:v>27</x:v>
      </x:c>
      <x:c r="M1846" s="81" t="n">
        <x:v>14.191789578717863</x:v>
      </x:c>
      <x:c r="N1846" s="81" t="n">
        <x:v>-0.27932660089619404</x:v>
      </x:c>
      <x:c r="O1846" s="23" t="n">
        <x:v>31</x:v>
      </x:c>
      <x:c r="P1846" s="23" t="n">
        <x:v>9</x:v>
      </x:c>
      <x:c r="Q1846" s="78" t="n">
        <x:v>46079</x:v>
      </x:c>
      <x:c r="R1846" s="23" t="str">
        <x:v>True</x:v>
      </x:c>
      <x:c r="S1846" s="23" t="str">
        <x:v>True</x:v>
      </x:c>
      <x:c r="T1846" s="23" t="str">
        <x:v>False</x:v>
      </x:c>
    </x:row>
    <x:row r="1847">
      <x:c r="A1847" s="23" t="str">
        <x:v>active_label_common_panel</x:v>
      </x:c>
      <x:c r="B1847" s="23" t="n">
        <x:v>14</x:v>
      </x:c>
      <x:c r="C1847" s="23" t="str">
        <x:v>checkpoint:epoch:qwen3-5-27b</x:v>
      </x:c>
      <x:c r="D1847" s="23" t="str">
        <x:v>Qwen3.5-27B</x:v>
      </x:c>
      <x:c r="E1847" s="23" t="str">
        <x:v>alibaba</x:v>
      </x:c>
      <x:c r="F1847" s="78" t="n">
        <x:v>46077</x:v>
      </x:c>
      <x:c r="G1847" s="78" t="n">
        <x:v>46092</x:v>
      </x:c>
      <x:c r="H1847" s="81" t="n">
        <x:v>0.5515432893255071</x:v>
      </x:c>
      <x:c r="I1847" s="81" t="n">
        <x:v>0.792933757663</x:v>
      </x:c>
      <x:c r="J1847" s="23" t="str">
        <x:v>active_b</x:v>
      </x:c>
      <x:c r="K1847" s="23" t="str">
        <x:v>score_date</x:v>
      </x:c>
      <x:c r="L1847" s="81" t="n">
        <x:v>27</x:v>
      </x:c>
      <x:c r="M1847" s="81" t="n">
        <x:v>15.075740891026001</x:v>
      </x:c>
      <x:c r="N1847" s="81" t="n">
        <x:v>-0.2530850996003537</x:v>
      </x:c>
      <x:c r="O1847" s="23" t="n">
        <x:v>31</x:v>
      </x:c>
      <x:c r="P1847" s="23" t="n">
        <x:v>9</x:v>
      </x:c>
      <x:c r="Q1847" s="78" t="n">
        <x:v>46079</x:v>
      </x:c>
      <x:c r="R1847" s="23" t="str">
        <x:v>True</x:v>
      </x:c>
      <x:c r="S1847" s="23" t="str">
        <x:v>True</x:v>
      </x:c>
      <x:c r="T1847" s="23" t="str">
        <x:v>False</x:v>
      </x:c>
    </x:row>
    <x:row r="1848">
      <x:c r="A1848" s="23" t="str">
        <x:v>active_label_common_panel</x:v>
      </x:c>
      <x:c r="B1848" s="23" t="n">
        <x:v>14</x:v>
      </x:c>
      <x:c r="C1848" s="23" t="str">
        <x:v>checkpoint:epoch:qwen3-5-27b</x:v>
      </x:c>
      <x:c r="D1848" s="23" t="str">
        <x:v>Qwen3.5-27B</x:v>
      </x:c>
      <x:c r="E1848" s="23" t="str">
        <x:v>alibaba</x:v>
      </x:c>
      <x:c r="F1848" s="78" t="n">
        <x:v>46077</x:v>
      </x:c>
      <x:c r="G1848" s="78" t="n">
        <x:v>46092</x:v>
      </x:c>
      <x:c r="H1848" s="81" t="n">
        <x:v>0.5515432893255071</x:v>
      </x:c>
      <x:c r="I1848" s="81" t="n">
        <x:v>0.792933757663</x:v>
      </x:c>
      <x:c r="J1848" s="23" t="str">
        <x:v>active_b</x:v>
      </x:c>
      <x:c r="K1848" s="23" t="str">
        <x:v>score_date_historical_price</x:v>
      </x:c>
      <x:c r="L1848" s="81" t="n">
        <x:v>27</x:v>
      </x:c>
      <x:c r="M1848" s="81" t="n">
        <x:v>13.719467272789625</x:v>
      </x:c>
      <x:c r="N1848" s="81" t="n">
        <x:v>-0.2940265161249624</x:v>
      </x:c>
      <x:c r="O1848" s="23" t="n">
        <x:v>31</x:v>
      </x:c>
      <x:c r="P1848" s="23" t="n">
        <x:v>9</x:v>
      </x:c>
      <x:c r="Q1848" s="78" t="n">
        <x:v>46079</x:v>
      </x:c>
      <x:c r="R1848" s="23" t="str">
        <x:v>True</x:v>
      </x:c>
      <x:c r="S1848" s="23" t="str">
        <x:v>True</x:v>
      </x:c>
      <x:c r="T1848" s="23" t="str">
        <x:v>False</x:v>
      </x:c>
    </x:row>
    <x:row r="1849">
      <x:c r="A1849" s="23" t="str">
        <x:v>active_label_common_panel</x:v>
      </x:c>
      <x:c r="B1849" s="23" t="n">
        <x:v>14</x:v>
      </x:c>
      <x:c r="C1849" s="23" t="str">
        <x:v>checkpoint:epoch:qwen3-5-27b</x:v>
      </x:c>
      <x:c r="D1849" s="23" t="str">
        <x:v>Qwen3.5-27B</x:v>
      </x:c>
      <x:c r="E1849" s="23" t="str">
        <x:v>alibaba</x:v>
      </x:c>
      <x:c r="F1849" s="78" t="n">
        <x:v>46077</x:v>
      </x:c>
      <x:c r="G1849" s="78" t="n">
        <x:v>46092</x:v>
      </x:c>
      <x:c r="H1849" s="81" t="n">
        <x:v>0.5515432893255071</x:v>
      </x:c>
      <x:c r="I1849" s="81" t="n">
        <x:v>0.792933757663</x:v>
      </x:c>
      <x:c r="J1849" s="23" t="str">
        <x:v>active_b</x:v>
      </x:c>
      <x:c r="K1849" s="23" t="str">
        <x:v>score_date_current_price_nonprospective</x:v>
      </x:c>
      <x:c r="L1849" s="81" t="n">
        <x:v>27</x:v>
      </x:c>
      <x:c r="M1849" s="81" t="n">
        <x:v>14.9171724581978</x:v>
      </x:c>
      <x:c r="N1849" s="81" t="n">
        <x:v>-0.257677253500669</x:v>
      </x:c>
      <x:c r="O1849" s="23" t="n">
        <x:v>31</x:v>
      </x:c>
      <x:c r="P1849" s="23" t="n">
        <x:v>9</x:v>
      </x:c>
      <x:c r="Q1849" s="78" t="n">
        <x:v>46079</x:v>
      </x:c>
      <x:c r="R1849" s="23" t="str">
        <x:v>True</x:v>
      </x:c>
      <x:c r="S1849" s="23" t="str">
        <x:v>True</x:v>
      </x:c>
      <x:c r="T1849" s="23" t="str">
        <x:v>True</x:v>
      </x:c>
    </x:row>
    <x:row r="1850">
      <x:c r="A1850" s="23" t="str">
        <x:v>active_label_common_panel</x:v>
      </x:c>
      <x:c r="B1850" s="23" t="n">
        <x:v>14</x:v>
      </x:c>
      <x:c r="C1850" s="23" t="str">
        <x:v>checkpoint:epoch:qwen3-5-27b</x:v>
      </x:c>
      <x:c r="D1850" s="23" t="str">
        <x:v>Qwen3.5-27B</x:v>
      </x:c>
      <x:c r="E1850" s="23" t="str">
        <x:v>alibaba</x:v>
      </x:c>
      <x:c r="F1850" s="78" t="n">
        <x:v>46077</x:v>
      </x:c>
      <x:c r="G1850" s="78" t="n">
        <x:v>46092</x:v>
      </x:c>
      <x:c r="H1850" s="81" t="n">
        <x:v>0.5515432893255071</x:v>
      </x:c>
      <x:c r="I1850" s="81" t="n">
        <x:v>0.792933757663</x:v>
      </x:c>
      <x:c r="J1850" s="23" t="str">
        <x:v>total_b</x:v>
      </x:c>
      <x:c r="K1850" s="23" t="str">
        <x:v>date_historical_price</x:v>
      </x:c>
      <x:c r="L1850" s="81" t="n">
        <x:v>27</x:v>
      </x:c>
      <x:c r="M1850" s="81" t="n">
        <x:v>288.25847911899655</x:v>
      </x:c>
      <x:c r="N1850" s="81" t="n">
        <x:v>1.0284183267615454</x:v>
      </x:c>
      <x:c r="O1850" s="23" t="n">
        <x:v>31</x:v>
      </x:c>
      <x:c r="P1850" s="23" t="n">
        <x:v>9</x:v>
      </x:c>
      <x:c r="Q1850" s="78" t="n">
        <x:v>46079</x:v>
      </x:c>
      <x:c r="R1850" s="23" t="str">
        <x:v>True</x:v>
      </x:c>
      <x:c r="S1850" s="23" t="str">
        <x:v>True</x:v>
      </x:c>
      <x:c r="T1850" s="23" t="str">
        <x:v>False</x:v>
      </x:c>
    </x:row>
    <x:row r="1851">
      <x:c r="A1851" s="23" t="str">
        <x:v>active_label_common_panel</x:v>
      </x:c>
      <x:c r="B1851" s="23" t="n">
        <x:v>14</x:v>
      </x:c>
      <x:c r="C1851" s="23" t="str">
        <x:v>checkpoint:epoch:qwen3-5-27b</x:v>
      </x:c>
      <x:c r="D1851" s="23" t="str">
        <x:v>Qwen3.5-27B</x:v>
      </x:c>
      <x:c r="E1851" s="23" t="str">
        <x:v>alibaba</x:v>
      </x:c>
      <x:c r="F1851" s="78" t="n">
        <x:v>46077</x:v>
      </x:c>
      <x:c r="G1851" s="78" t="n">
        <x:v>46092</x:v>
      </x:c>
      <x:c r="H1851" s="81" t="n">
        <x:v>0.5515432893255071</x:v>
      </x:c>
      <x:c r="I1851" s="81" t="n">
        <x:v>0.792933757663</x:v>
      </x:c>
      <x:c r="J1851" s="23" t="str">
        <x:v>total_b</x:v>
      </x:c>
      <x:c r="K1851" s="23" t="str">
        <x:v>score_date</x:v>
      </x:c>
      <x:c r="L1851" s="81" t="n">
        <x:v>27</x:v>
      </x:c>
      <x:c r="M1851" s="81" t="n">
        <x:v>483.4996024162298</x:v>
      </x:c>
      <x:c r="N1851" s="81" t="n">
        <x:v>1.2530323571379887</x:v>
      </x:c>
      <x:c r="O1851" s="23" t="n">
        <x:v>31</x:v>
      </x:c>
      <x:c r="P1851" s="23" t="n">
        <x:v>9</x:v>
      </x:c>
      <x:c r="Q1851" s="78" t="n">
        <x:v>46079</x:v>
      </x:c>
      <x:c r="R1851" s="23" t="str">
        <x:v>True</x:v>
      </x:c>
      <x:c r="S1851" s="23" t="str">
        <x:v>True</x:v>
      </x:c>
      <x:c r="T1851" s="23" t="str">
        <x:v>False</x:v>
      </x:c>
    </x:row>
    <x:row r="1852">
      <x:c r="A1852" s="23" t="str">
        <x:v>active_label_common_panel</x:v>
      </x:c>
      <x:c r="B1852" s="23" t="n">
        <x:v>14</x:v>
      </x:c>
      <x:c r="C1852" s="23" t="str">
        <x:v>checkpoint:epoch:qwen3-5-27b</x:v>
      </x:c>
      <x:c r="D1852" s="23" t="str">
        <x:v>Qwen3.5-27B</x:v>
      </x:c>
      <x:c r="E1852" s="23" t="str">
        <x:v>alibaba</x:v>
      </x:c>
      <x:c r="F1852" s="78" t="n">
        <x:v>46077</x:v>
      </x:c>
      <x:c r="G1852" s="78" t="n">
        <x:v>46092</x:v>
      </x:c>
      <x:c r="H1852" s="81" t="n">
        <x:v>0.5515432893255071</x:v>
      </x:c>
      <x:c r="I1852" s="81" t="n">
        <x:v>0.792933757663</x:v>
      </x:c>
      <x:c r="J1852" s="23" t="str">
        <x:v>total_b</x:v>
      </x:c>
      <x:c r="K1852" s="23" t="str">
        <x:v>score_date_historical_price</x:v>
      </x:c>
      <x:c r="L1852" s="81" t="n">
        <x:v>27</x:v>
      </x:c>
      <x:c r="M1852" s="81" t="n">
        <x:v>429.5000625951003</x:v>
      </x:c>
      <x:c r="N1852" s="81" t="n">
        <x:v>1.2015994673021146</x:v>
      </x:c>
      <x:c r="O1852" s="23" t="n">
        <x:v>31</x:v>
      </x:c>
      <x:c r="P1852" s="23" t="n">
        <x:v>9</x:v>
      </x:c>
      <x:c r="Q1852" s="78" t="n">
        <x:v>46079</x:v>
      </x:c>
      <x:c r="R1852" s="23" t="str">
        <x:v>True</x:v>
      </x:c>
      <x:c r="S1852" s="23" t="str">
        <x:v>True</x:v>
      </x:c>
      <x:c r="T1852" s="23" t="str">
        <x:v>False</x:v>
      </x:c>
    </x:row>
    <x:row r="1853">
      <x:c r="A1853" s="23" t="str">
        <x:v>active_label_common_panel</x:v>
      </x:c>
      <x:c r="B1853" s="23" t="n">
        <x:v>14</x:v>
      </x:c>
      <x:c r="C1853" s="23" t="str">
        <x:v>checkpoint:epoch:qwen3-5-27b</x:v>
      </x:c>
      <x:c r="D1853" s="23" t="str">
        <x:v>Qwen3.5-27B</x:v>
      </x:c>
      <x:c r="E1853" s="23" t="str">
        <x:v>alibaba</x:v>
      </x:c>
      <x:c r="F1853" s="78" t="n">
        <x:v>46077</x:v>
      </x:c>
      <x:c r="G1853" s="78" t="n">
        <x:v>46092</x:v>
      </x:c>
      <x:c r="H1853" s="81" t="n">
        <x:v>0.5515432893255071</x:v>
      </x:c>
      <x:c r="I1853" s="81" t="n">
        <x:v>0.792933757663</x:v>
      </x:c>
      <x:c r="J1853" s="23" t="str">
        <x:v>total_b</x:v>
      </x:c>
      <x:c r="K1853" s="23" t="str">
        <x:v>score_date_current_price_nonprospective</x:v>
      </x:c>
      <x:c r="L1853" s="81" t="n">
        <x:v>27</x:v>
      </x:c>
      <x:c r="M1853" s="81" t="n">
        <x:v>477.51565848716405</x:v>
      </x:c>
      <x:c r="N1853" s="81" t="n">
        <x:v>1.2476238531912935</x:v>
      </x:c>
      <x:c r="O1853" s="23" t="n">
        <x:v>31</x:v>
      </x:c>
      <x:c r="P1853" s="23" t="n">
        <x:v>9</x:v>
      </x:c>
      <x:c r="Q1853" s="78" t="n">
        <x:v>46079</x:v>
      </x:c>
      <x:c r="R1853" s="23" t="str">
        <x:v>True</x:v>
      </x:c>
      <x:c r="S1853" s="23" t="str">
        <x:v>True</x:v>
      </x:c>
      <x:c r="T1853" s="23" t="str">
        <x:v>True</x:v>
      </x:c>
    </x:row>
    <x:row r="1854">
      <x:c r="A1854" s="23" t="str">
        <x:v>active_label_common_panel</x:v>
      </x:c>
      <x:c r="B1854" s="23" t="n">
        <x:v>14</x:v>
      </x:c>
      <x:c r="C1854" s="23" t="str">
        <x:v>checkpoint:epoch:qwen3-5-9b</x:v>
      </x:c>
      <x:c r="D1854" s="23" t="str">
        <x:v>Qwen3.5-9B</x:v>
      </x:c>
      <x:c r="E1854" s="23" t="str">
        <x:v>alibaba</x:v>
      </x:c>
      <x:c r="F1854" s="78" t="n">
        <x:v>46077</x:v>
      </x:c>
      <x:c r="G1854" s="78" t="n">
        <x:v>46105</x:v>
      </x:c>
      <x:c r="H1854" s="81" t="n">
        <x:v>0.08660254037844387</x:v>
      </x:c>
      <x:c r="I1854" s="81" t="n">
        <x:v>0.122474487139</x:v>
      </x:c>
      <x:c r="J1854" s="23" t="str">
        <x:v>active_b</x:v>
      </x:c>
      <x:c r="K1854" s="23" t="str">
        <x:v>date_historical_price</x:v>
      </x:c>
      <x:c r="L1854" s="81" t="n">
        <x:v>9</x:v>
      </x:c>
      <x:c r="M1854" s="81" t="n">
        <x:v>3.020912101265038</x:v>
      </x:c>
      <x:c r="N1854" s="81" t="n">
        <x:v>-0.4741044205417225</x:v>
      </x:c>
      <x:c r="O1854" s="23" t="n">
        <x:v>31</x:v>
      </x:c>
      <x:c r="P1854" s="23" t="n">
        <x:v>9</x:v>
      </x:c>
      <x:c r="Q1854" s="78" t="n">
        <x:v>46079</x:v>
      </x:c>
      <x:c r="R1854" s="23" t="str">
        <x:v>True</x:v>
      </x:c>
      <x:c r="S1854" s="23" t="str">
        <x:v>True</x:v>
      </x:c>
      <x:c r="T1854" s="23" t="str">
        <x:v>False</x:v>
      </x:c>
    </x:row>
    <x:row r="1855">
      <x:c r="A1855" s="23" t="str">
        <x:v>active_label_common_panel</x:v>
      </x:c>
      <x:c r="B1855" s="23" t="n">
        <x:v>14</x:v>
      </x:c>
      <x:c r="C1855" s="23" t="str">
        <x:v>checkpoint:epoch:qwen3-5-9b</x:v>
      </x:c>
      <x:c r="D1855" s="23" t="str">
        <x:v>Qwen3.5-9B</x:v>
      </x:c>
      <x:c r="E1855" s="23" t="str">
        <x:v>alibaba</x:v>
      </x:c>
      <x:c r="F1855" s="78" t="n">
        <x:v>46077</x:v>
      </x:c>
      <x:c r="G1855" s="78" t="n">
        <x:v>46105</x:v>
      </x:c>
      <x:c r="H1855" s="81" t="n">
        <x:v>0.08660254037844387</x:v>
      </x:c>
      <x:c r="I1855" s="81" t="n">
        <x:v>0.122474487139</x:v>
      </x:c>
      <x:c r="J1855" s="23" t="str">
        <x:v>active_b</x:v>
      </x:c>
      <x:c r="K1855" s="23" t="str">
        <x:v>score_date</x:v>
      </x:c>
      <x:c r="L1855" s="81" t="n">
        <x:v>9</x:v>
      </x:c>
      <x:c r="M1855" s="81" t="n">
        <x:v>6.92593219229325</x:v>
      </x:c>
      <x:c r="N1855" s="81" t="n">
        <x:v>-0.11376427412554035</x:v>
      </x:c>
      <x:c r="O1855" s="23" t="n">
        <x:v>31</x:v>
      </x:c>
      <x:c r="P1855" s="23" t="n">
        <x:v>9</x:v>
      </x:c>
      <x:c r="Q1855" s="78" t="n">
        <x:v>46079</x:v>
      </x:c>
      <x:c r="R1855" s="23" t="str">
        <x:v>True</x:v>
      </x:c>
      <x:c r="S1855" s="23" t="str">
        <x:v>True</x:v>
      </x:c>
      <x:c r="T1855" s="23" t="str">
        <x:v>False</x:v>
      </x:c>
    </x:row>
    <x:row r="1856">
      <x:c r="A1856" s="23" t="str">
        <x:v>active_label_common_panel</x:v>
      </x:c>
      <x:c r="B1856" s="23" t="n">
        <x:v>14</x:v>
      </x:c>
      <x:c r="C1856" s="23" t="str">
        <x:v>checkpoint:epoch:qwen3-5-9b</x:v>
      </x:c>
      <x:c r="D1856" s="23" t="str">
        <x:v>Qwen3.5-9B</x:v>
      </x:c>
      <x:c r="E1856" s="23" t="str">
        <x:v>alibaba</x:v>
      </x:c>
      <x:c r="F1856" s="78" t="n">
        <x:v>46077</x:v>
      </x:c>
      <x:c r="G1856" s="78" t="n">
        <x:v>46105</x:v>
      </x:c>
      <x:c r="H1856" s="81" t="n">
        <x:v>0.08660254037844387</x:v>
      </x:c>
      <x:c r="I1856" s="81" t="n">
        <x:v>0.122474487139</x:v>
      </x:c>
      <x:c r="J1856" s="23" t="str">
        <x:v>active_b</x:v>
      </x:c>
      <x:c r="K1856" s="23" t="str">
        <x:v>score_date_historical_price</x:v>
      </x:c>
      <x:c r="L1856" s="81" t="n">
        <x:v>9</x:v>
      </x:c>
      <x:c r="M1856" s="81" t="n">
        <x:v>2.954943635606825</x:v>
      </x:c>
      <x:c r="N1856" s="81" t="n">
        <x:v>-0.4836933081402881</x:v>
      </x:c>
      <x:c r="O1856" s="23" t="n">
        <x:v>31</x:v>
      </x:c>
      <x:c r="P1856" s="23" t="n">
        <x:v>9</x:v>
      </x:c>
      <x:c r="Q1856" s="78" t="n">
        <x:v>46079</x:v>
      </x:c>
      <x:c r="R1856" s="23" t="str">
        <x:v>True</x:v>
      </x:c>
      <x:c r="S1856" s="23" t="str">
        <x:v>True</x:v>
      </x:c>
      <x:c r="T1856" s="23" t="str">
        <x:v>False</x:v>
      </x:c>
    </x:row>
    <x:row r="1857">
      <x:c r="A1857" s="23" t="str">
        <x:v>active_label_common_panel</x:v>
      </x:c>
      <x:c r="B1857" s="23" t="n">
        <x:v>14</x:v>
      </x:c>
      <x:c r="C1857" s="23" t="str">
        <x:v>checkpoint:epoch:qwen3-5-9b</x:v>
      </x:c>
      <x:c r="D1857" s="23" t="str">
        <x:v>Qwen3.5-9B</x:v>
      </x:c>
      <x:c r="E1857" s="23" t="str">
        <x:v>alibaba</x:v>
      </x:c>
      <x:c r="F1857" s="78" t="n">
        <x:v>46077</x:v>
      </x:c>
      <x:c r="G1857" s="78" t="n">
        <x:v>46105</x:v>
      </x:c>
      <x:c r="H1857" s="81" t="n">
        <x:v>0.08660254037844387</x:v>
      </x:c>
      <x:c r="I1857" s="81" t="n">
        <x:v>0.122474487139</x:v>
      </x:c>
      <x:c r="J1857" s="23" t="str">
        <x:v>active_b</x:v>
      </x:c>
      <x:c r="K1857" s="23" t="str">
        <x:v>score_date_current_price_nonprospective</x:v>
      </x:c>
      <x:c r="L1857" s="81" t="n">
        <x:v>9</x:v>
      </x:c>
      <x:c r="M1857" s="81" t="n">
        <x:v>3.7730594183074295</x:v>
      </x:c>
      <x:c r="N1857" s="81" t="n">
        <x:v>-0.3775488648956709</x:v>
      </x:c>
      <x:c r="O1857" s="23" t="n">
        <x:v>31</x:v>
      </x:c>
      <x:c r="P1857" s="23" t="n">
        <x:v>9</x:v>
      </x:c>
      <x:c r="Q1857" s="78" t="n">
        <x:v>46079</x:v>
      </x:c>
      <x:c r="R1857" s="23" t="str">
        <x:v>True</x:v>
      </x:c>
      <x:c r="S1857" s="23" t="str">
        <x:v>True</x:v>
      </x:c>
      <x:c r="T1857" s="23" t="str">
        <x:v>True</x:v>
      </x:c>
    </x:row>
    <x:row r="1858">
      <x:c r="A1858" s="23" t="str">
        <x:v>active_label_common_panel</x:v>
      </x:c>
      <x:c r="B1858" s="23" t="n">
        <x:v>14</x:v>
      </x:c>
      <x:c r="C1858" s="23" t="str">
        <x:v>checkpoint:epoch:qwen3-5-9b</x:v>
      </x:c>
      <x:c r="D1858" s="23" t="str">
        <x:v>Qwen3.5-9B</x:v>
      </x:c>
      <x:c r="E1858" s="23" t="str">
        <x:v>alibaba</x:v>
      </x:c>
      <x:c r="F1858" s="78" t="n">
        <x:v>46077</x:v>
      </x:c>
      <x:c r="G1858" s="78" t="n">
        <x:v>46105</x:v>
      </x:c>
      <x:c r="H1858" s="81" t="n">
        <x:v>0.08660254037844387</x:v>
      </x:c>
      <x:c r="I1858" s="81" t="n">
        <x:v>0.122474487139</x:v>
      </x:c>
      <x:c r="J1858" s="23" t="str">
        <x:v>total_b</x:v>
      </x:c>
      <x:c r="K1858" s="23" t="str">
        <x:v>date_historical_price</x:v>
      </x:c>
      <x:c r="L1858" s="81" t="n">
        <x:v>9</x:v>
      </x:c>
      <x:c r="M1858" s="81" t="n">
        <x:v>16.008822941344413</x:v>
      </x:c>
      <x:c r="N1858" s="81" t="n">
        <x:v>0.2501168918821409</x:v>
      </x:c>
      <x:c r="O1858" s="23" t="n">
        <x:v>31</x:v>
      </x:c>
      <x:c r="P1858" s="23" t="n">
        <x:v>9</x:v>
      </x:c>
      <x:c r="Q1858" s="78" t="n">
        <x:v>46079</x:v>
      </x:c>
      <x:c r="R1858" s="23" t="str">
        <x:v>True</x:v>
      </x:c>
      <x:c r="S1858" s="23" t="str">
        <x:v>True</x:v>
      </x:c>
      <x:c r="T1858" s="23" t="str">
        <x:v>False</x:v>
      </x:c>
    </x:row>
    <x:row r="1859">
      <x:c r="A1859" s="23" t="str">
        <x:v>active_label_common_panel</x:v>
      </x:c>
      <x:c r="B1859" s="23" t="n">
        <x:v>14</x:v>
      </x:c>
      <x:c r="C1859" s="23" t="str">
        <x:v>checkpoint:epoch:qwen3-5-9b</x:v>
      </x:c>
      <x:c r="D1859" s="23" t="str">
        <x:v>Qwen3.5-9B</x:v>
      </x:c>
      <x:c r="E1859" s="23" t="str">
        <x:v>alibaba</x:v>
      </x:c>
      <x:c r="F1859" s="78" t="n">
        <x:v>46077</x:v>
      </x:c>
      <x:c r="G1859" s="78" t="n">
        <x:v>46105</x:v>
      </x:c>
      <x:c r="H1859" s="81" t="n">
        <x:v>0.08660254037844387</x:v>
      </x:c>
      <x:c r="I1859" s="81" t="n">
        <x:v>0.122474487139</x:v>
      </x:c>
      <x:c r="J1859" s="23" t="str">
        <x:v>total_b</x:v>
      </x:c>
      <x:c r="K1859" s="23" t="str">
        <x:v>score_date</x:v>
      </x:c>
      <x:c r="L1859" s="81" t="n">
        <x:v>9</x:v>
      </x:c>
      <x:c r="M1859" s="81" t="n">
        <x:v>60.54140565724211</x:v>
      </x:c>
      <x:c r="N1859" s="81" t="n">
        <x:v>0.8278099907969655</x:v>
      </x:c>
      <x:c r="O1859" s="23" t="n">
        <x:v>31</x:v>
      </x:c>
      <x:c r="P1859" s="23" t="n">
        <x:v>9</x:v>
      </x:c>
      <x:c r="Q1859" s="78" t="n">
        <x:v>46079</x:v>
      </x:c>
      <x:c r="R1859" s="23" t="str">
        <x:v>True</x:v>
      </x:c>
      <x:c r="S1859" s="23" t="str">
        <x:v>True</x:v>
      </x:c>
      <x:c r="T1859" s="23" t="str">
        <x:v>False</x:v>
      </x:c>
    </x:row>
    <x:row r="1860">
      <x:c r="A1860" s="23" t="str">
        <x:v>active_label_common_panel</x:v>
      </x:c>
      <x:c r="B1860" s="23" t="n">
        <x:v>14</x:v>
      </x:c>
      <x:c r="C1860" s="23" t="str">
        <x:v>checkpoint:epoch:qwen3-5-9b</x:v>
      </x:c>
      <x:c r="D1860" s="23" t="str">
        <x:v>Qwen3.5-9B</x:v>
      </x:c>
      <x:c r="E1860" s="23" t="str">
        <x:v>alibaba</x:v>
      </x:c>
      <x:c r="F1860" s="78" t="n">
        <x:v>46077</x:v>
      </x:c>
      <x:c r="G1860" s="78" t="n">
        <x:v>46105</x:v>
      </x:c>
      <x:c r="H1860" s="81" t="n">
        <x:v>0.08660254037844387</x:v>
      </x:c>
      <x:c r="I1860" s="81" t="n">
        <x:v>0.122474487139</x:v>
      </x:c>
      <x:c r="J1860" s="23" t="str">
        <x:v>total_b</x:v>
      </x:c>
      <x:c r="K1860" s="23" t="str">
        <x:v>score_date_historical_price</x:v>
      </x:c>
      <x:c r="L1860" s="81" t="n">
        <x:v>9</x:v>
      </x:c>
      <x:c r="M1860" s="81" t="n">
        <x:v>20.76476521458049</x:v>
      </x:c>
      <x:c r="N1860" s="81" t="n">
        <x:v>0.3630845155038713</x:v>
      </x:c>
      <x:c r="O1860" s="23" t="n">
        <x:v>31</x:v>
      </x:c>
      <x:c r="P1860" s="23" t="n">
        <x:v>9</x:v>
      </x:c>
      <x:c r="Q1860" s="78" t="n">
        <x:v>46079</x:v>
      </x:c>
      <x:c r="R1860" s="23" t="str">
        <x:v>True</x:v>
      </x:c>
      <x:c r="S1860" s="23" t="str">
        <x:v>True</x:v>
      </x:c>
      <x:c r="T1860" s="23" t="str">
        <x:v>False</x:v>
      </x:c>
    </x:row>
    <x:row r="1861">
      <x:c r="A1861" s="23" t="str">
        <x:v>active_label_common_panel</x:v>
      </x:c>
      <x:c r="B1861" s="23" t="n">
        <x:v>14</x:v>
      </x:c>
      <x:c r="C1861" s="23" t="str">
        <x:v>checkpoint:epoch:qwen3-5-9b</x:v>
      </x:c>
      <x:c r="D1861" s="23" t="str">
        <x:v>Qwen3.5-9B</x:v>
      </x:c>
      <x:c r="E1861" s="23" t="str">
        <x:v>alibaba</x:v>
      </x:c>
      <x:c r="F1861" s="78" t="n">
        <x:v>46077</x:v>
      </x:c>
      <x:c r="G1861" s="78" t="n">
        <x:v>46105</x:v>
      </x:c>
      <x:c r="H1861" s="81" t="n">
        <x:v>0.08660254037844387</x:v>
      </x:c>
      <x:c r="I1861" s="81" t="n">
        <x:v>0.122474487139</x:v>
      </x:c>
      <x:c r="J1861" s="23" t="str">
        <x:v>total_b</x:v>
      </x:c>
      <x:c r="K1861" s="23" t="str">
        <x:v>score_date_current_price_nonprospective</x:v>
      </x:c>
      <x:c r="L1861" s="81" t="n">
        <x:v>9</x:v>
      </x:c>
      <x:c r="M1861" s="81" t="n">
        <x:v>29.605660813163983</x:v>
      </x:c>
      <x:c r="N1861" s="81" t="n">
        <x:v>0.517132249757036</x:v>
      </x:c>
      <x:c r="O1861" s="23" t="n">
        <x:v>31</x:v>
      </x:c>
      <x:c r="P1861" s="23" t="n">
        <x:v>9</x:v>
      </x:c>
      <x:c r="Q1861" s="78" t="n">
        <x:v>46079</x:v>
      </x:c>
      <x:c r="R1861" s="23" t="str">
        <x:v>True</x:v>
      </x:c>
      <x:c r="S1861" s="23" t="str">
        <x:v>True</x:v>
      </x:c>
      <x:c r="T1861" s="23" t="str">
        <x:v>True</x:v>
      </x:c>
    </x:row>
    <x:row r="1862">
      <x:c r="A1862" s="23" t="str">
        <x:v>active_label_common_panel</x:v>
      </x:c>
      <x:c r="B1862" s="23" t="n">
        <x:v>14</x:v>
      </x:c>
      <x:c r="C1862" s="23" t="str">
        <x:v>checkpoint:google:gemma-4-31b-it</x:v>
      </x:c>
      <x:c r="D1862" s="23" t="str">
        <x:v>Gemma 4 31B IT</x:v>
      </x:c>
      <x:c r="E1862" s="23" t="str">
        <x:v>google</x:v>
      </x:c>
      <x:c r="F1862" s="78" t="n">
        <x:v>46114</x:v>
      </x:c>
      <x:c r="G1862" s="78" t="n">
        <x:v>46128</x:v>
      </x:c>
      <x:c r="H1862" s="81" t="n">
        <x:v>0.23664319132398465</x:v>
      </x:c>
      <x:c r="I1862" s="81" t="n">
        <x:v>0.236643191324</x:v>
      </x:c>
      <x:c r="J1862" s="23" t="str">
        <x:v>active_b</x:v>
      </x:c>
      <x:c r="K1862" s="23" t="str">
        <x:v>date_historical_price</x:v>
      </x:c>
      <x:c r="L1862" s="81" t="n">
        <x:v>31</x:v>
      </x:c>
      <x:c r="M1862" s="81" t="n">
        <x:v>6.268868077731052</x:v>
      </x:c>
      <x:c r="N1862" s="81" t="n">
        <x:v>-0.6941725632067158</x:v>
      </x:c>
      <x:c r="O1862" s="23" t="n">
        <x:v>45</x:v>
      </x:c>
      <x:c r="P1862" s="23" t="n">
        <x:v>10</x:v>
      </x:c>
      <x:c r="Q1862" s="78" t="n">
        <x:v>46105</x:v>
      </x:c>
      <x:c r="R1862" s="23" t="str">
        <x:v>True</x:v>
      </x:c>
      <x:c r="S1862" s="23" t="str">
        <x:v>True</x:v>
      </x:c>
      <x:c r="T1862" s="23" t="str">
        <x:v>False</x:v>
      </x:c>
    </x:row>
    <x:row r="1863">
      <x:c r="A1863" s="23" t="str">
        <x:v>active_label_common_panel</x:v>
      </x:c>
      <x:c r="B1863" s="23" t="n">
        <x:v>14</x:v>
      </x:c>
      <x:c r="C1863" s="23" t="str">
        <x:v>checkpoint:google:gemma-4-31b-it</x:v>
      </x:c>
      <x:c r="D1863" s="23" t="str">
        <x:v>Gemma 4 31B IT</x:v>
      </x:c>
      <x:c r="E1863" s="23" t="str">
        <x:v>google</x:v>
      </x:c>
      <x:c r="F1863" s="78" t="n">
        <x:v>46114</x:v>
      </x:c>
      <x:c r="G1863" s="78" t="n">
        <x:v>46128</x:v>
      </x:c>
      <x:c r="H1863" s="81" t="n">
        <x:v>0.23664319132398465</x:v>
      </x:c>
      <x:c r="I1863" s="81" t="n">
        <x:v>0.236643191324</x:v>
      </x:c>
      <x:c r="J1863" s="23" t="str">
        <x:v>active_b</x:v>
      </x:c>
      <x:c r="K1863" s="23" t="str">
        <x:v>score_date</x:v>
      </x:c>
      <x:c r="L1863" s="81" t="n">
        <x:v>31</x:v>
      </x:c>
      <x:c r="M1863" s="81" t="n">
        <x:v>9.516735321530847</x:v>
      </x:c>
      <x:c r="N1863" s="81" t="n">
        <x:v>-0.512873702908553</x:v>
      </x:c>
      <x:c r="O1863" s="23" t="n">
        <x:v>45</x:v>
      </x:c>
      <x:c r="P1863" s="23" t="n">
        <x:v>10</x:v>
      </x:c>
      <x:c r="Q1863" s="78" t="n">
        <x:v>46105</x:v>
      </x:c>
      <x:c r="R1863" s="23" t="str">
        <x:v>True</x:v>
      </x:c>
      <x:c r="S1863" s="23" t="str">
        <x:v>True</x:v>
      </x:c>
      <x:c r="T1863" s="23" t="str">
        <x:v>False</x:v>
      </x:c>
    </x:row>
    <x:row r="1864">
      <x:c r="A1864" s="23" t="str">
        <x:v>active_label_common_panel</x:v>
      </x:c>
      <x:c r="B1864" s="23" t="n">
        <x:v>14</x:v>
      </x:c>
      <x:c r="C1864" s="23" t="str">
        <x:v>checkpoint:google:gemma-4-31b-it</x:v>
      </x:c>
      <x:c r="D1864" s="23" t="str">
        <x:v>Gemma 4 31B IT</x:v>
      </x:c>
      <x:c r="E1864" s="23" t="str">
        <x:v>google</x:v>
      </x:c>
      <x:c r="F1864" s="78" t="n">
        <x:v>46114</x:v>
      </x:c>
      <x:c r="G1864" s="78" t="n">
        <x:v>46128</x:v>
      </x:c>
      <x:c r="H1864" s="81" t="n">
        <x:v>0.23664319132398465</x:v>
      </x:c>
      <x:c r="I1864" s="81" t="n">
        <x:v>0.236643191324</x:v>
      </x:c>
      <x:c r="J1864" s="23" t="str">
        <x:v>active_b</x:v>
      </x:c>
      <x:c r="K1864" s="23" t="str">
        <x:v>score_date_historical_price</x:v>
      </x:c>
      <x:c r="L1864" s="81" t="n">
        <x:v>31</x:v>
      </x:c>
      <x:c r="M1864" s="81" t="n">
        <x:v>6.254353321944471</x:v>
      </x:c>
      <x:c r="N1864" s="81" t="n">
        <x:v>-0.6951792819998724</x:v>
      </x:c>
      <x:c r="O1864" s="23" t="n">
        <x:v>45</x:v>
      </x:c>
      <x:c r="P1864" s="23" t="n">
        <x:v>10</x:v>
      </x:c>
      <x:c r="Q1864" s="78" t="n">
        <x:v>46105</x:v>
      </x:c>
      <x:c r="R1864" s="23" t="str">
        <x:v>True</x:v>
      </x:c>
      <x:c r="S1864" s="23" t="str">
        <x:v>True</x:v>
      </x:c>
      <x:c r="T1864" s="23" t="str">
        <x:v>False</x:v>
      </x:c>
    </x:row>
    <x:row r="1865">
      <x:c r="A1865" s="23" t="str">
        <x:v>active_label_common_panel</x:v>
      </x:c>
      <x:c r="B1865" s="23" t="n">
        <x:v>14</x:v>
      </x:c>
      <x:c r="C1865" s="23" t="str">
        <x:v>checkpoint:google:gemma-4-31b-it</x:v>
      </x:c>
      <x:c r="D1865" s="23" t="str">
        <x:v>Gemma 4 31B IT</x:v>
      </x:c>
      <x:c r="E1865" s="23" t="str">
        <x:v>google</x:v>
      </x:c>
      <x:c r="F1865" s="78" t="n">
        <x:v>46114</x:v>
      </x:c>
      <x:c r="G1865" s="78" t="n">
        <x:v>46128</x:v>
      </x:c>
      <x:c r="H1865" s="81" t="n">
        <x:v>0.23664319132398465</x:v>
      </x:c>
      <x:c r="I1865" s="81" t="n">
        <x:v>0.236643191324</x:v>
      </x:c>
      <x:c r="J1865" s="23" t="str">
        <x:v>active_b</x:v>
      </x:c>
      <x:c r="K1865" s="23" t="str">
        <x:v>score_date_current_price_nonprospective</x:v>
      </x:c>
      <x:c r="L1865" s="81" t="n">
        <x:v>31</x:v>
      </x:c>
      <x:c r="M1865" s="81" t="n">
        <x:v>5.318644495328214</x:v>
      </x:c>
      <x:c r="N1865" s="81" t="n">
        <x:v>-0.7655607313153591</x:v>
      </x:c>
      <x:c r="O1865" s="23" t="n">
        <x:v>45</x:v>
      </x:c>
      <x:c r="P1865" s="23" t="n">
        <x:v>10</x:v>
      </x:c>
      <x:c r="Q1865" s="78" t="n">
        <x:v>46105</x:v>
      </x:c>
      <x:c r="R1865" s="23" t="str">
        <x:v>True</x:v>
      </x:c>
      <x:c r="S1865" s="23" t="str">
        <x:v>True</x:v>
      </x:c>
      <x:c r="T1865" s="23" t="str">
        <x:v>True</x:v>
      </x:c>
    </x:row>
    <x:row r="1866">
      <x:c r="A1866" s="23" t="str">
        <x:v>active_label_common_panel</x:v>
      </x:c>
      <x:c r="B1866" s="23" t="n">
        <x:v>14</x:v>
      </x:c>
      <x:c r="C1866" s="23" t="str">
        <x:v>checkpoint:google:gemma-4-31b-it</x:v>
      </x:c>
      <x:c r="D1866" s="23" t="str">
        <x:v>Gemma 4 31B IT</x:v>
      </x:c>
      <x:c r="E1866" s="23" t="str">
        <x:v>google</x:v>
      </x:c>
      <x:c r="F1866" s="78" t="n">
        <x:v>46114</x:v>
      </x:c>
      <x:c r="G1866" s="78" t="n">
        <x:v>46128</x:v>
      </x:c>
      <x:c r="H1866" s="81" t="n">
        <x:v>0.23664319132398465</x:v>
      </x:c>
      <x:c r="I1866" s="81" t="n">
        <x:v>0.236643191324</x:v>
      </x:c>
      <x:c r="J1866" s="23" t="str">
        <x:v>total_b</x:v>
      </x:c>
      <x:c r="K1866" s="23" t="str">
        <x:v>date_historical_price</x:v>
      </x:c>
      <x:c r="L1866" s="81" t="n">
        <x:v>31</x:v>
      </x:c>
      <x:c r="M1866" s="81" t="n">
        <x:v>67.99623279168921</x:v>
      </x:c>
      <x:c r="N1866" s="81" t="n">
        <x:v>0.34112315823810063</x:v>
      </x:c>
      <x:c r="O1866" s="23" t="n">
        <x:v>45</x:v>
      </x:c>
      <x:c r="P1866" s="23" t="n">
        <x:v>10</x:v>
      </x:c>
      <x:c r="Q1866" s="78" t="n">
        <x:v>46105</x:v>
      </x:c>
      <x:c r="R1866" s="23" t="str">
        <x:v>True</x:v>
      </x:c>
      <x:c r="S1866" s="23" t="str">
        <x:v>True</x:v>
      </x:c>
      <x:c r="T1866" s="23" t="str">
        <x:v>False</x:v>
      </x:c>
    </x:row>
    <x:row r="1867">
      <x:c r="A1867" s="23" t="str">
        <x:v>active_label_common_panel</x:v>
      </x:c>
      <x:c r="B1867" s="23" t="n">
        <x:v>14</x:v>
      </x:c>
      <x:c r="C1867" s="23" t="str">
        <x:v>checkpoint:google:gemma-4-31b-it</x:v>
      </x:c>
      <x:c r="D1867" s="23" t="str">
        <x:v>Gemma 4 31B IT</x:v>
      </x:c>
      <x:c r="E1867" s="23" t="str">
        <x:v>google</x:v>
      </x:c>
      <x:c r="F1867" s="78" t="n">
        <x:v>46114</x:v>
      </x:c>
      <x:c r="G1867" s="78" t="n">
        <x:v>46128</x:v>
      </x:c>
      <x:c r="H1867" s="81" t="n">
        <x:v>0.23664319132398465</x:v>
      </x:c>
      <x:c r="I1867" s="81" t="n">
        <x:v>0.236643191324</x:v>
      </x:c>
      <x:c r="J1867" s="23" t="str">
        <x:v>total_b</x:v>
      </x:c>
      <x:c r="K1867" s="23" t="str">
        <x:v>score_date</x:v>
      </x:c>
      <x:c r="L1867" s="81" t="n">
        <x:v>31</x:v>
      </x:c>
      <x:c r="M1867" s="81" t="n">
        <x:v>163.59023207121976</x:v>
      </x:c>
      <x:c r="N1867" s="81" t="n">
        <x:v>0.722395674668419</x:v>
      </x:c>
      <x:c r="O1867" s="23" t="n">
        <x:v>45</x:v>
      </x:c>
      <x:c r="P1867" s="23" t="n">
        <x:v>10</x:v>
      </x:c>
      <x:c r="Q1867" s="78" t="n">
        <x:v>46105</x:v>
      </x:c>
      <x:c r="R1867" s="23" t="str">
        <x:v>True</x:v>
      </x:c>
      <x:c r="S1867" s="23" t="str">
        <x:v>True</x:v>
      </x:c>
      <x:c r="T1867" s="23" t="str">
        <x:v>False</x:v>
      </x:c>
    </x:row>
    <x:row r="1868">
      <x:c r="A1868" s="23" t="str">
        <x:v>active_label_common_panel</x:v>
      </x:c>
      <x:c r="B1868" s="23" t="n">
        <x:v>14</x:v>
      </x:c>
      <x:c r="C1868" s="23" t="str">
        <x:v>checkpoint:google:gemma-4-31b-it</x:v>
      </x:c>
      <x:c r="D1868" s="23" t="str">
        <x:v>Gemma 4 31B IT</x:v>
      </x:c>
      <x:c r="E1868" s="23" t="str">
        <x:v>google</x:v>
      </x:c>
      <x:c r="F1868" s="78" t="n">
        <x:v>46114</x:v>
      </x:c>
      <x:c r="G1868" s="78" t="n">
        <x:v>46128</x:v>
      </x:c>
      <x:c r="H1868" s="81" t="n">
        <x:v>0.23664319132398465</x:v>
      </x:c>
      <x:c r="I1868" s="81" t="n">
        <x:v>0.236643191324</x:v>
      </x:c>
      <x:c r="J1868" s="23" t="str">
        <x:v>total_b</x:v>
      </x:c>
      <x:c r="K1868" s="23" t="str">
        <x:v>score_date_historical_price</x:v>
      </x:c>
      <x:c r="L1868" s="81" t="n">
        <x:v>31</x:v>
      </x:c>
      <x:c r="M1868" s="81" t="n">
        <x:v>92.82699062523443</x:v>
      </x:c>
      <x:c r="N1868" s="81" t="n">
        <x:v>0.47631257737698846</x:v>
      </x:c>
      <x:c r="O1868" s="23" t="n">
        <x:v>45</x:v>
      </x:c>
      <x:c r="P1868" s="23" t="n">
        <x:v>10</x:v>
      </x:c>
      <x:c r="Q1868" s="78" t="n">
        <x:v>46105</x:v>
      </x:c>
      <x:c r="R1868" s="23" t="str">
        <x:v>True</x:v>
      </x:c>
      <x:c r="S1868" s="23" t="str">
        <x:v>True</x:v>
      </x:c>
      <x:c r="T1868" s="23" t="str">
        <x:v>False</x:v>
      </x:c>
    </x:row>
    <x:row r="1869">
      <x:c r="A1869" s="23" t="str">
        <x:v>active_label_common_panel</x:v>
      </x:c>
      <x:c r="B1869" s="23" t="n">
        <x:v>14</x:v>
      </x:c>
      <x:c r="C1869" s="23" t="str">
        <x:v>checkpoint:google:gemma-4-31b-it</x:v>
      </x:c>
      <x:c r="D1869" s="23" t="str">
        <x:v>Gemma 4 31B IT</x:v>
      </x:c>
      <x:c r="E1869" s="23" t="str">
        <x:v>google</x:v>
      </x:c>
      <x:c r="F1869" s="78" t="n">
        <x:v>46114</x:v>
      </x:c>
      <x:c r="G1869" s="78" t="n">
        <x:v>46128</x:v>
      </x:c>
      <x:c r="H1869" s="81" t="n">
        <x:v>0.23664319132398465</x:v>
      </x:c>
      <x:c r="I1869" s="81" t="n">
        <x:v>0.236643191324</x:v>
      </x:c>
      <x:c r="J1869" s="23" t="str">
        <x:v>total_b</x:v>
      </x:c>
      <x:c r="K1869" s="23" t="str">
        <x:v>score_date_current_price_nonprospective</x:v>
      </x:c>
      <x:c r="L1869" s="81" t="n">
        <x:v>31</x:v>
      </x:c>
      <x:c r="M1869" s="81" t="n">
        <x:v>78.506404836232</x:v>
      </x:c>
      <x:c r="N1869" s="81" t="n">
        <x:v>0.403543395669758</x:v>
      </x:c>
      <x:c r="O1869" s="23" t="n">
        <x:v>45</x:v>
      </x:c>
      <x:c r="P1869" s="23" t="n">
        <x:v>10</x:v>
      </x:c>
      <x:c r="Q1869" s="78" t="n">
        <x:v>46105</x:v>
      </x:c>
      <x:c r="R1869" s="23" t="str">
        <x:v>True</x:v>
      </x:c>
      <x:c r="S1869" s="23" t="str">
        <x:v>True</x:v>
      </x:c>
      <x:c r="T1869" s="23" t="str">
        <x:v>True</x:v>
      </x:c>
    </x:row>
    <x:row r="1870">
      <x:c r="A1870" s="23" t="str">
        <x:v>active_label_common_panel</x:v>
      </x:c>
      <x:c r="B1870" s="23" t="n">
        <x:v>14</x:v>
      </x:c>
      <x:c r="C1870" s="23" t="str">
        <x:v>checkpoint:epoch:gemma-4-26b-a4b</x:v>
      </x:c>
      <x:c r="D1870" s="23" t="str">
        <x:v>Gemma 4 26B A4B</x:v>
      </x:c>
      <x:c r="E1870" s="23" t="str">
        <x:v>google</x:v>
      </x:c>
      <x:c r="F1870" s="78" t="n">
        <x:v>46114</x:v>
      </x:c>
      <x:c r="G1870" s="78" t="n">
        <x:v>46129</x:v>
      </x:c>
      <x:c r="H1870" s="81" t="n">
        <x:v>0.22356205401094703</x:v>
      </x:c>
      <x:c r="I1870" s="81" t="n">
        <x:v>0.22803508502</x:v>
      </x:c>
      <x:c r="J1870" s="23" t="str">
        <x:v>active_b</x:v>
      </x:c>
      <x:c r="K1870" s="23" t="str">
        <x:v>date_historical_price</x:v>
      </x:c>
      <x:c r="L1870" s="81" t="n">
        <x:v>3.8</x:v>
      </x:c>
      <x:c r="M1870" s="81" t="n">
        <x:v>5.994078950035053</x:v>
      </x:c>
      <x:c r="N1870" s="81" t="n">
        <x:v>0.19793886226955293</x:v>
      </x:c>
      <x:c r="O1870" s="23" t="n">
        <x:v>45</x:v>
      </x:c>
      <x:c r="P1870" s="23" t="n">
        <x:v>10</x:v>
      </x:c>
      <x:c r="Q1870" s="78" t="n">
        <x:v>46105</x:v>
      </x:c>
      <x:c r="R1870" s="23" t="str">
        <x:v>True</x:v>
      </x:c>
      <x:c r="S1870" s="23" t="str">
        <x:v>True</x:v>
      </x:c>
      <x:c r="T1870" s="23" t="str">
        <x:v>False</x:v>
      </x:c>
    </x:row>
    <x:row r="1871">
      <x:c r="A1871" s="23" t="str">
        <x:v>active_label_common_panel</x:v>
      </x:c>
      <x:c r="B1871" s="23" t="n">
        <x:v>14</x:v>
      </x:c>
      <x:c r="C1871" s="23" t="str">
        <x:v>checkpoint:epoch:gemma-4-26b-a4b</x:v>
      </x:c>
      <x:c r="D1871" s="23" t="str">
        <x:v>Gemma 4 26B A4B</x:v>
      </x:c>
      <x:c r="E1871" s="23" t="str">
        <x:v>google</x:v>
      </x:c>
      <x:c r="F1871" s="78" t="n">
        <x:v>46114</x:v>
      </x:c>
      <x:c r="G1871" s="78" t="n">
        <x:v>46129</x:v>
      </x:c>
      <x:c r="H1871" s="81" t="n">
        <x:v>0.22356205401094703</x:v>
      </x:c>
      <x:c r="I1871" s="81" t="n">
        <x:v>0.22803508502</x:v>
      </x:c>
      <x:c r="J1871" s="23" t="str">
        <x:v>active_b</x:v>
      </x:c>
      <x:c r="K1871" s="23" t="str">
        <x:v>score_date</x:v>
      </x:c>
      <x:c r="L1871" s="81" t="n">
        <x:v>3.8</x:v>
      </x:c>
      <x:c r="M1871" s="81" t="n">
        <x:v>7.505946818207796</x:v>
      </x:c>
      <x:c r="N1871" s="81" t="n">
        <x:v>0.2956218863698305</x:v>
      </x:c>
      <x:c r="O1871" s="23" t="n">
        <x:v>45</x:v>
      </x:c>
      <x:c r="P1871" s="23" t="n">
        <x:v>10</x:v>
      </x:c>
      <x:c r="Q1871" s="78" t="n">
        <x:v>46105</x:v>
      </x:c>
      <x:c r="R1871" s="23" t="str">
        <x:v>True</x:v>
      </x:c>
      <x:c r="S1871" s="23" t="str">
        <x:v>True</x:v>
      </x:c>
      <x:c r="T1871" s="23" t="str">
        <x:v>False</x:v>
      </x:c>
    </x:row>
    <x:row r="1872">
      <x:c r="A1872" s="23" t="str">
        <x:v>active_label_common_panel</x:v>
      </x:c>
      <x:c r="B1872" s="23" t="n">
        <x:v>14</x:v>
      </x:c>
      <x:c r="C1872" s="23" t="str">
        <x:v>checkpoint:epoch:gemma-4-26b-a4b</x:v>
      </x:c>
      <x:c r="D1872" s="23" t="str">
        <x:v>Gemma 4 26B A4B</x:v>
      </x:c>
      <x:c r="E1872" s="23" t="str">
        <x:v>google</x:v>
      </x:c>
      <x:c r="F1872" s="78" t="n">
        <x:v>46114</x:v>
      </x:c>
      <x:c r="G1872" s="78" t="n">
        <x:v>46129</x:v>
      </x:c>
      <x:c r="H1872" s="81" t="n">
        <x:v>0.22356205401094703</x:v>
      </x:c>
      <x:c r="I1872" s="81" t="n">
        <x:v>0.22803508502</x:v>
      </x:c>
      <x:c r="J1872" s="23" t="str">
        <x:v>active_b</x:v>
      </x:c>
      <x:c r="K1872" s="23" t="str">
        <x:v>score_date_historical_price</x:v>
      </x:c>
      <x:c r="L1872" s="81" t="n">
        <x:v>3.8</x:v>
      </x:c>
      <x:c r="M1872" s="81" t="n">
        <x:v>5.992231144090689</x:v>
      </x:c>
      <x:c r="N1872" s="81" t="n">
        <x:v>0.19780496085613694</x:v>
      </x:c>
      <x:c r="O1872" s="23" t="n">
        <x:v>45</x:v>
      </x:c>
      <x:c r="P1872" s="23" t="n">
        <x:v>10</x:v>
      </x:c>
      <x:c r="Q1872" s="78" t="n">
        <x:v>46105</x:v>
      </x:c>
      <x:c r="R1872" s="23" t="str">
        <x:v>True</x:v>
      </x:c>
      <x:c r="S1872" s="23" t="str">
        <x:v>True</x:v>
      </x:c>
      <x:c r="T1872" s="23" t="str">
        <x:v>False</x:v>
      </x:c>
    </x:row>
    <x:row r="1873">
      <x:c r="A1873" s="23" t="str">
        <x:v>active_label_common_panel</x:v>
      </x:c>
      <x:c r="B1873" s="23" t="n">
        <x:v>14</x:v>
      </x:c>
      <x:c r="C1873" s="23" t="str">
        <x:v>checkpoint:epoch:gemma-4-26b-a4b</x:v>
      </x:c>
      <x:c r="D1873" s="23" t="str">
        <x:v>Gemma 4 26B A4B</x:v>
      </x:c>
      <x:c r="E1873" s="23" t="str">
        <x:v>google</x:v>
      </x:c>
      <x:c r="F1873" s="78" t="n">
        <x:v>46114</x:v>
      </x:c>
      <x:c r="G1873" s="78" t="n">
        <x:v>46129</x:v>
      </x:c>
      <x:c r="H1873" s="81" t="n">
        <x:v>0.22356205401094703</x:v>
      </x:c>
      <x:c r="I1873" s="81" t="n">
        <x:v>0.22803508502</x:v>
      </x:c>
      <x:c r="J1873" s="23" t="str">
        <x:v>active_b</x:v>
      </x:c>
      <x:c r="K1873" s="23" t="str">
        <x:v>score_date_current_price_nonprospective</x:v>
      </x:c>
      <x:c r="L1873" s="81" t="n">
        <x:v>3.8</x:v>
      </x:c>
      <x:c r="M1873" s="81" t="n">
        <x:v>5.505936469545924</x:v>
      </x:c>
      <x:c r="N1873" s="81" t="n">
        <x:v>0.16104759934627375</x:v>
      </x:c>
      <x:c r="O1873" s="23" t="n">
        <x:v>45</x:v>
      </x:c>
      <x:c r="P1873" s="23" t="n">
        <x:v>10</x:v>
      </x:c>
      <x:c r="Q1873" s="78" t="n">
        <x:v>46105</x:v>
      </x:c>
      <x:c r="R1873" s="23" t="str">
        <x:v>True</x:v>
      </x:c>
      <x:c r="S1873" s="23" t="str">
        <x:v>True</x:v>
      </x:c>
      <x:c r="T1873" s="23" t="str">
        <x:v>True</x:v>
      </x:c>
    </x:row>
    <x:row r="1874">
      <x:c r="A1874" s="23" t="str">
        <x:v>active_label_common_panel</x:v>
      </x:c>
      <x:c r="B1874" s="23" t="n">
        <x:v>14</x:v>
      </x:c>
      <x:c r="C1874" s="23" t="str">
        <x:v>checkpoint:epoch:gemma-4-26b-a4b</x:v>
      </x:c>
      <x:c r="D1874" s="23" t="str">
        <x:v>Gemma 4 26B A4B</x:v>
      </x:c>
      <x:c r="E1874" s="23" t="str">
        <x:v>google</x:v>
      </x:c>
      <x:c r="F1874" s="78" t="n">
        <x:v>46114</x:v>
      </x:c>
      <x:c r="G1874" s="78" t="n">
        <x:v>46129</x:v>
      </x:c>
      <x:c r="H1874" s="81" t="n">
        <x:v>0.22356205401094703</x:v>
      </x:c>
      <x:c r="I1874" s="81" t="n">
        <x:v>0.22803508502</x:v>
      </x:c>
      <x:c r="J1874" s="23" t="str">
        <x:v>total_b</x:v>
      </x:c>
      <x:c r="K1874" s="23" t="str">
        <x:v>date_historical_price</x:v>
      </x:c>
      <x:c r="L1874" s="81" t="n">
        <x:v>25.2</x:v>
      </x:c>
      <x:c r="M1874" s="81" t="n">
        <x:v>62.36318964027142</x:v>
      </x:c>
      <x:c r="N1874" s="81" t="n">
        <x:v>0.39352777881645895</x:v>
      </x:c>
      <x:c r="O1874" s="23" t="n">
        <x:v>45</x:v>
      </x:c>
      <x:c r="P1874" s="23" t="n">
        <x:v>10</x:v>
      </x:c>
      <x:c r="Q1874" s="78" t="n">
        <x:v>46105</x:v>
      </x:c>
      <x:c r="R1874" s="23" t="str">
        <x:v>True</x:v>
      </x:c>
      <x:c r="S1874" s="23" t="str">
        <x:v>True</x:v>
      </x:c>
      <x:c r="T1874" s="23" t="str">
        <x:v>False</x:v>
      </x:c>
    </x:row>
    <x:row r="1875">
      <x:c r="A1875" s="23" t="str">
        <x:v>active_label_common_panel</x:v>
      </x:c>
      <x:c r="B1875" s="23" t="n">
        <x:v>14</x:v>
      </x:c>
      <x:c r="C1875" s="23" t="str">
        <x:v>checkpoint:epoch:gemma-4-26b-a4b</x:v>
      </x:c>
      <x:c r="D1875" s="23" t="str">
        <x:v>Gemma 4 26B A4B</x:v>
      </x:c>
      <x:c r="E1875" s="23" t="str">
        <x:v>google</x:v>
      </x:c>
      <x:c r="F1875" s="78" t="n">
        <x:v>46114</x:v>
      </x:c>
      <x:c r="G1875" s="78" t="n">
        <x:v>46129</x:v>
      </x:c>
      <x:c r="H1875" s="81" t="n">
        <x:v>0.22356205401094703</x:v>
      </x:c>
      <x:c r="I1875" s="81" t="n">
        <x:v>0.22803508502</x:v>
      </x:c>
      <x:c r="J1875" s="23" t="str">
        <x:v>total_b</x:v>
      </x:c>
      <x:c r="K1875" s="23" t="str">
        <x:v>score_date</x:v>
      </x:c>
      <x:c r="L1875" s="81" t="n">
        <x:v>25.2</x:v>
      </x:c>
      <x:c r="M1875" s="81" t="n">
        <x:v>88.09405839023742</x:v>
      </x:c>
      <x:c r="N1875" s="81" t="n">
        <x:v>0.5435460771043866</x:v>
      </x:c>
      <x:c r="O1875" s="23" t="n">
        <x:v>45</x:v>
      </x:c>
      <x:c r="P1875" s="23" t="n">
        <x:v>10</x:v>
      </x:c>
      <x:c r="Q1875" s="78" t="n">
        <x:v>46105</x:v>
      </x:c>
      <x:c r="R1875" s="23" t="str">
        <x:v>True</x:v>
      </x:c>
      <x:c r="S1875" s="23" t="str">
        <x:v>True</x:v>
      </x:c>
      <x:c r="T1875" s="23" t="str">
        <x:v>False</x:v>
      </x:c>
    </x:row>
    <x:row r="1876">
      <x:c r="A1876" s="23" t="str">
        <x:v>active_label_common_panel</x:v>
      </x:c>
      <x:c r="B1876" s="23" t="n">
        <x:v>14</x:v>
      </x:c>
      <x:c r="C1876" s="23" t="str">
        <x:v>checkpoint:epoch:gemma-4-26b-a4b</x:v>
      </x:c>
      <x:c r="D1876" s="23" t="str">
        <x:v>Gemma 4 26B A4B</x:v>
      </x:c>
      <x:c r="E1876" s="23" t="str">
        <x:v>google</x:v>
      </x:c>
      <x:c r="F1876" s="78" t="n">
        <x:v>46114</x:v>
      </x:c>
      <x:c r="G1876" s="78" t="n">
        <x:v>46129</x:v>
      </x:c>
      <x:c r="H1876" s="81" t="n">
        <x:v>0.22356205401094703</x:v>
      </x:c>
      <x:c r="I1876" s="81" t="n">
        <x:v>0.22803508502</x:v>
      </x:c>
      <x:c r="J1876" s="23" t="str">
        <x:v>total_b</x:v>
      </x:c>
      <x:c r="K1876" s="23" t="str">
        <x:v>score_date_historical_price</x:v>
      </x:c>
      <x:c r="L1876" s="81" t="n">
        <x:v>25.2</x:v>
      </x:c>
      <x:c r="M1876" s="81" t="n">
        <x:v>64.99943201392279</x:v>
      </x:c>
      <x:c r="N1876" s="81" t="n">
        <x:v>0.4115090208721287</x:v>
      </x:c>
      <x:c r="O1876" s="23" t="n">
        <x:v>45</x:v>
      </x:c>
      <x:c r="P1876" s="23" t="n">
        <x:v>10</x:v>
      </x:c>
      <x:c r="Q1876" s="78" t="n">
        <x:v>46105</x:v>
      </x:c>
      <x:c r="R1876" s="23" t="str">
        <x:v>True</x:v>
      </x:c>
      <x:c r="S1876" s="23" t="str">
        <x:v>True</x:v>
      </x:c>
      <x:c r="T1876" s="23" t="str">
        <x:v>False</x:v>
      </x:c>
    </x:row>
    <x:row r="1877">
      <x:c r="A1877" s="23" t="str">
        <x:v>active_label_common_panel</x:v>
      </x:c>
      <x:c r="B1877" s="23" t="n">
        <x:v>14</x:v>
      </x:c>
      <x:c r="C1877" s="23" t="str">
        <x:v>checkpoint:epoch:gemma-4-26b-a4b</x:v>
      </x:c>
      <x:c r="D1877" s="23" t="str">
        <x:v>Gemma 4 26B A4B</x:v>
      </x:c>
      <x:c r="E1877" s="23" t="str">
        <x:v>google</x:v>
      </x:c>
      <x:c r="F1877" s="78" t="n">
        <x:v>46114</x:v>
      </x:c>
      <x:c r="G1877" s="78" t="n">
        <x:v>46129</x:v>
      </x:c>
      <x:c r="H1877" s="81" t="n">
        <x:v>0.22356205401094703</x:v>
      </x:c>
      <x:c r="I1877" s="81" t="n">
        <x:v>0.22803508502</x:v>
      </x:c>
      <x:c r="J1877" s="23" t="str">
        <x:v>total_b</x:v>
      </x:c>
      <x:c r="K1877" s="23" t="str">
        <x:v>score_date_current_price_nonprospective</x:v>
      </x:c>
      <x:c r="L1877" s="81" t="n">
        <x:v>25.2</x:v>
      </x:c>
      <x:c r="M1877" s="81" t="n">
        <x:v>59.584665458785494</x:v>
      </x:c>
      <x:c r="N1877" s="81" t="n">
        <x:v>0.3737339645372139</x:v>
      </x:c>
      <x:c r="O1877" s="23" t="n">
        <x:v>45</x:v>
      </x:c>
      <x:c r="P1877" s="23" t="n">
        <x:v>10</x:v>
      </x:c>
      <x:c r="Q1877" s="78" t="n">
        <x:v>46105</x:v>
      </x:c>
      <x:c r="R1877" s="23" t="str">
        <x:v>True</x:v>
      </x:c>
      <x:c r="S1877" s="23" t="str">
        <x:v>True</x:v>
      </x:c>
      <x:c r="T1877" s="23" t="str">
        <x:v>True</x:v>
      </x:c>
    </x:row>
    <x:row r="1878">
      <x:c r="A1878" s="23" t="str">
        <x:v>active_label_common_panel</x:v>
      </x:c>
      <x:c r="B1878" s="23" t="n">
        <x:v>14</x:v>
      </x:c>
      <x:c r="C1878" s="23" t="str">
        <x:v>checkpoint:z-ai-zhipu-ai:glm-5-1</x:v>
      </x:c>
      <x:c r="D1878" s="23" t="str">
        <x:v>GLM-5.1</x:v>
      </x:c>
      <x:c r="E1878" s="23" t="str">
        <x:v>zai</x:v>
      </x:c>
      <x:c r="F1878" s="78" t="n">
        <x:v>46119</x:v>
      </x:c>
      <x:c r="G1878" s="78" t="n">
        <x:v>46133</x:v>
      </x:c>
      <x:c r="H1878" s="81" t="n">
        <x:v>1.7298843892006193</x:v>
      </x:c>
      <x:c r="I1878" s="81" t="n">
        <x:v>2.29782505862</x:v>
      </x:c>
      <x:c r="J1878" s="23" t="str">
        <x:v>active_b</x:v>
      </x:c>
      <x:c r="K1878" s="23" t="str">
        <x:v>date_historical_price</x:v>
      </x:c>
      <x:c r="L1878" s="81" t="n">
        <x:v>40</x:v>
      </x:c>
      <x:c r="M1878" s="81" t="n">
        <x:v>35.93310811574823</x:v>
      </x:c>
      <x:c r="N1878" s="81" t="n">
        <x:v>-0.04656520721158843</x:v>
      </x:c>
      <x:c r="O1878" s="23" t="n">
        <x:v>41</x:v>
      </x:c>
      <x:c r="P1878" s="23" t="n">
        <x:v>10</x:v>
      </x:c>
      <x:c r="Q1878" s="78" t="n">
        <x:v>46129</x:v>
      </x:c>
      <x:c r="R1878" s="23" t="str">
        <x:v>True</x:v>
      </x:c>
      <x:c r="S1878" s="23" t="str">
        <x:v>True</x:v>
      </x:c>
      <x:c r="T1878" s="23" t="str">
        <x:v>False</x:v>
      </x:c>
    </x:row>
    <x:row r="1879">
      <x:c r="A1879" s="23" t="str">
        <x:v>active_label_common_panel</x:v>
      </x:c>
      <x:c r="B1879" s="23" t="n">
        <x:v>14</x:v>
      </x:c>
      <x:c r="C1879" s="23" t="str">
        <x:v>checkpoint:z-ai-zhipu-ai:glm-5-1</x:v>
      </x:c>
      <x:c r="D1879" s="23" t="str">
        <x:v>GLM-5.1</x:v>
      </x:c>
      <x:c r="E1879" s="23" t="str">
        <x:v>zai</x:v>
      </x:c>
      <x:c r="F1879" s="78" t="n">
        <x:v>46119</x:v>
      </x:c>
      <x:c r="G1879" s="78" t="n">
        <x:v>46133</x:v>
      </x:c>
      <x:c r="H1879" s="81" t="n">
        <x:v>1.7298843892006193</x:v>
      </x:c>
      <x:c r="I1879" s="81" t="n">
        <x:v>2.29782505862</x:v>
      </x:c>
      <x:c r="J1879" s="23" t="str">
        <x:v>active_b</x:v>
      </x:c>
      <x:c r="K1879" s="23" t="str">
        <x:v>score_date</x:v>
      </x:c>
      <x:c r="L1879" s="81" t="n">
        <x:v>40</x:v>
      </x:c>
      <x:c r="M1879" s="81" t="n">
        <x:v>20.5941477870366</x:v>
      </x:c>
      <x:c r="N1879" s="81" t="n">
        <x:v>-0.288316166341433</x:v>
      </x:c>
      <x:c r="O1879" s="23" t="n">
        <x:v>41</x:v>
      </x:c>
      <x:c r="P1879" s="23" t="n">
        <x:v>10</x:v>
      </x:c>
      <x:c r="Q1879" s="78" t="n">
        <x:v>46129</x:v>
      </x:c>
      <x:c r="R1879" s="23" t="str">
        <x:v>True</x:v>
      </x:c>
      <x:c r="S1879" s="23" t="str">
        <x:v>True</x:v>
      </x:c>
      <x:c r="T1879" s="23" t="str">
        <x:v>False</x:v>
      </x:c>
    </x:row>
    <x:row r="1880">
      <x:c r="A1880" s="23" t="str">
        <x:v>active_label_common_panel</x:v>
      </x:c>
      <x:c r="B1880" s="23" t="n">
        <x:v>14</x:v>
      </x:c>
      <x:c r="C1880" s="23" t="str">
        <x:v>checkpoint:z-ai-zhipu-ai:glm-5-1</x:v>
      </x:c>
      <x:c r="D1880" s="23" t="str">
        <x:v>GLM-5.1</x:v>
      </x:c>
      <x:c r="E1880" s="23" t="str">
        <x:v>zai</x:v>
      </x:c>
      <x:c r="F1880" s="78" t="n">
        <x:v>46119</x:v>
      </x:c>
      <x:c r="G1880" s="78" t="n">
        <x:v>46133</x:v>
      </x:c>
      <x:c r="H1880" s="81" t="n">
        <x:v>1.7298843892006193</x:v>
      </x:c>
      <x:c r="I1880" s="81" t="n">
        <x:v>2.29782505862</x:v>
      </x:c>
      <x:c r="J1880" s="23" t="str">
        <x:v>active_b</x:v>
      </x:c>
      <x:c r="K1880" s="23" t="str">
        <x:v>score_date_historical_price</x:v>
      </x:c>
      <x:c r="L1880" s="81" t="n">
        <x:v>40</x:v>
      </x:c>
      <x:c r="M1880" s="81" t="n">
        <x:v>36.06345738727304</x:v>
      </x:c>
      <x:c r="N1880" s="81" t="n">
        <x:v>-0.04499263133101459</x:v>
      </x:c>
      <x:c r="O1880" s="23" t="n">
        <x:v>41</x:v>
      </x:c>
      <x:c r="P1880" s="23" t="n">
        <x:v>10</x:v>
      </x:c>
      <x:c r="Q1880" s="78" t="n">
        <x:v>46129</x:v>
      </x:c>
      <x:c r="R1880" s="23" t="str">
        <x:v>True</x:v>
      </x:c>
      <x:c r="S1880" s="23" t="str">
        <x:v>True</x:v>
      </x:c>
      <x:c r="T1880" s="23" t="str">
        <x:v>False</x:v>
      </x:c>
    </x:row>
    <x:row r="1881">
      <x:c r="A1881" s="23" t="str">
        <x:v>active_label_common_panel</x:v>
      </x:c>
      <x:c r="B1881" s="23" t="n">
        <x:v>14</x:v>
      </x:c>
      <x:c r="C1881" s="23" t="str">
        <x:v>checkpoint:z-ai-zhipu-ai:glm-5-1</x:v>
      </x:c>
      <x:c r="D1881" s="23" t="str">
        <x:v>GLM-5.1</x:v>
      </x:c>
      <x:c r="E1881" s="23" t="str">
        <x:v>zai</x:v>
      </x:c>
      <x:c r="F1881" s="78" t="n">
        <x:v>46119</x:v>
      </x:c>
      <x:c r="G1881" s="78" t="n">
        <x:v>46133</x:v>
      </x:c>
      <x:c r="H1881" s="81" t="n">
        <x:v>1.7298843892006193</x:v>
      </x:c>
      <x:c r="I1881" s="81" t="n">
        <x:v>2.29782505862</x:v>
      </x:c>
      <x:c r="J1881" s="23" t="str">
        <x:v>active_b</x:v>
      </x:c>
      <x:c r="K1881" s="23" t="str">
        <x:v>score_date_current_price_nonprospective</x:v>
      </x:c>
      <x:c r="L1881" s="81" t="n">
        <x:v>40</x:v>
      </x:c>
      <x:c r="M1881" s="81" t="n">
        <x:v>35.45617375511152</x:v>
      </x:c>
      <x:c r="N1881" s="81" t="n">
        <x:v>-0.05236812432420721</x:v>
      </x:c>
      <x:c r="O1881" s="23" t="n">
        <x:v>41</x:v>
      </x:c>
      <x:c r="P1881" s="23" t="n">
        <x:v>10</x:v>
      </x:c>
      <x:c r="Q1881" s="78" t="n">
        <x:v>46129</x:v>
      </x:c>
      <x:c r="R1881" s="23" t="str">
        <x:v>True</x:v>
      </x:c>
      <x:c r="S1881" s="23" t="str">
        <x:v>True</x:v>
      </x:c>
      <x:c r="T1881" s="23" t="str">
        <x:v>True</x:v>
      </x:c>
    </x:row>
    <x:row r="1882">
      <x:c r="A1882" s="23" t="str">
        <x:v>active_label_common_panel</x:v>
      </x:c>
      <x:c r="B1882" s="23" t="n">
        <x:v>14</x:v>
      </x:c>
      <x:c r="C1882" s="23" t="str">
        <x:v>checkpoint:z-ai-zhipu-ai:glm-5-1</x:v>
      </x:c>
      <x:c r="D1882" s="23" t="str">
        <x:v>GLM-5.1</x:v>
      </x:c>
      <x:c r="E1882" s="23" t="str">
        <x:v>zai</x:v>
      </x:c>
      <x:c r="F1882" s="78" t="n">
        <x:v>46119</x:v>
      </x:c>
      <x:c r="G1882" s="78" t="n">
        <x:v>46133</x:v>
      </x:c>
      <x:c r="H1882" s="81" t="n">
        <x:v>1.7298843892006193</x:v>
      </x:c>
      <x:c r="I1882" s="81" t="n">
        <x:v>2.29782505862</x:v>
      </x:c>
      <x:c r="J1882" s="23" t="str">
        <x:v>total_b</x:v>
      </x:c>
      <x:c r="K1882" s="23" t="str">
        <x:v>date_historical_price</x:v>
      </x:c>
      <x:c r="L1882" s="81" t="n">
        <x:v>754</x:v>
      </x:c>
      <x:c r="M1882" s="81" t="n">
        <x:v>1296.1803060269688</x:v>
      </x:c>
      <x:c r="N1882" s="81" t="n">
        <x:v>0.23529407269097005</x:v>
      </x:c>
      <x:c r="O1882" s="23" t="n">
        <x:v>41</x:v>
      </x:c>
      <x:c r="P1882" s="23" t="n">
        <x:v>10</x:v>
      </x:c>
      <x:c r="Q1882" s="78" t="n">
        <x:v>46129</x:v>
      </x:c>
      <x:c r="R1882" s="23" t="str">
        <x:v>True</x:v>
      </x:c>
      <x:c r="S1882" s="23" t="str">
        <x:v>True</x:v>
      </x:c>
      <x:c r="T1882" s="23" t="str">
        <x:v>False</x:v>
      </x:c>
    </x:row>
    <x:row r="1883">
      <x:c r="A1883" s="23" t="str">
        <x:v>active_label_common_panel</x:v>
      </x:c>
      <x:c r="B1883" s="23" t="n">
        <x:v>14</x:v>
      </x:c>
      <x:c r="C1883" s="23" t="str">
        <x:v>checkpoint:z-ai-zhipu-ai:glm-5-1</x:v>
      </x:c>
      <x:c r="D1883" s="23" t="str">
        <x:v>GLM-5.1</x:v>
      </x:c>
      <x:c r="E1883" s="23" t="str">
        <x:v>zai</x:v>
      </x:c>
      <x:c r="F1883" s="78" t="n">
        <x:v>46119</x:v>
      </x:c>
      <x:c r="G1883" s="78" t="n">
        <x:v>46133</x:v>
      </x:c>
      <x:c r="H1883" s="81" t="n">
        <x:v>1.7298843892006193</x:v>
      </x:c>
      <x:c r="I1883" s="81" t="n">
        <x:v>2.29782505862</x:v>
      </x:c>
      <x:c r="J1883" s="23" t="str">
        <x:v>total_b</x:v>
      </x:c>
      <x:c r="K1883" s="23" t="str">
        <x:v>score_date</x:v>
      </x:c>
      <x:c r="L1883" s="81" t="n">
        <x:v>754</x:v>
      </x:c>
      <x:c r="M1883" s="81" t="n">
        <x:v>633.2515176571038</x:v>
      </x:c>
      <x:c r="N1883" s="81" t="n">
        <x:v>-0.07579510657131673</x:v>
      </x:c>
      <x:c r="O1883" s="23" t="n">
        <x:v>41</x:v>
      </x:c>
      <x:c r="P1883" s="23" t="n">
        <x:v>10</x:v>
      </x:c>
      <x:c r="Q1883" s="78" t="n">
        <x:v>46129</x:v>
      </x:c>
      <x:c r="R1883" s="23" t="str">
        <x:v>True</x:v>
      </x:c>
      <x:c r="S1883" s="23" t="str">
        <x:v>True</x:v>
      </x:c>
      <x:c r="T1883" s="23" t="str">
        <x:v>False</x:v>
      </x:c>
    </x:row>
    <x:row r="1884">
      <x:c r="A1884" s="23" t="str">
        <x:v>active_label_common_panel</x:v>
      </x:c>
      <x:c r="B1884" s="23" t="n">
        <x:v>14</x:v>
      </x:c>
      <x:c r="C1884" s="23" t="str">
        <x:v>checkpoint:z-ai-zhipu-ai:glm-5-1</x:v>
      </x:c>
      <x:c r="D1884" s="23" t="str">
        <x:v>GLM-5.1</x:v>
      </x:c>
      <x:c r="E1884" s="23" t="str">
        <x:v>zai</x:v>
      </x:c>
      <x:c r="F1884" s="78" t="n">
        <x:v>46119</x:v>
      </x:c>
      <x:c r="G1884" s="78" t="n">
        <x:v>46133</x:v>
      </x:c>
      <x:c r="H1884" s="81" t="n">
        <x:v>1.7298843892006193</x:v>
      </x:c>
      <x:c r="I1884" s="81" t="n">
        <x:v>2.29782505862</x:v>
      </x:c>
      <x:c r="J1884" s="23" t="str">
        <x:v>total_b</x:v>
      </x:c>
      <x:c r="K1884" s="23" t="str">
        <x:v>score_date_historical_price</x:v>
      </x:c>
      <x:c r="L1884" s="81" t="n">
        <x:v>754</x:v>
      </x:c>
      <x:c r="M1884" s="81" t="n">
        <x:v>1561.3350014246585</x:v>
      </x:c>
      <x:c r="N1884" s="81" t="n">
        <x:v>0.31612474980051597</x:v>
      </x:c>
      <x:c r="O1884" s="23" t="n">
        <x:v>41</x:v>
      </x:c>
      <x:c r="P1884" s="23" t="n">
        <x:v>10</x:v>
      </x:c>
      <x:c r="Q1884" s="78" t="n">
        <x:v>46129</x:v>
      </x:c>
      <x:c r="R1884" s="23" t="str">
        <x:v>True</x:v>
      </x:c>
      <x:c r="S1884" s="23" t="str">
        <x:v>True</x:v>
      </x:c>
      <x:c r="T1884" s="23" t="str">
        <x:v>False</x:v>
      </x:c>
    </x:row>
    <x:row r="1885">
      <x:c r="A1885" s="23" t="str">
        <x:v>active_label_common_panel</x:v>
      </x:c>
      <x:c r="B1885" s="23" t="n">
        <x:v>14</x:v>
      </x:c>
      <x:c r="C1885" s="23" t="str">
        <x:v>checkpoint:z-ai-zhipu-ai:glm-5-1</x:v>
      </x:c>
      <x:c r="D1885" s="23" t="str">
        <x:v>GLM-5.1</x:v>
      </x:c>
      <x:c r="E1885" s="23" t="str">
        <x:v>zai</x:v>
      </x:c>
      <x:c r="F1885" s="78" t="n">
        <x:v>46119</x:v>
      </x:c>
      <x:c r="G1885" s="78" t="n">
        <x:v>46133</x:v>
      </x:c>
      <x:c r="H1885" s="81" t="n">
        <x:v>1.7298843892006193</x:v>
      </x:c>
      <x:c r="I1885" s="81" t="n">
        <x:v>2.29782505862</x:v>
      </x:c>
      <x:c r="J1885" s="23" t="str">
        <x:v>total_b</x:v>
      </x:c>
      <x:c r="K1885" s="23" t="str">
        <x:v>score_date_current_price_nonprospective</x:v>
      </x:c>
      <x:c r="L1885" s="81" t="n">
        <x:v>754</x:v>
      </x:c>
      <x:c r="M1885" s="81" t="n">
        <x:v>1501.2651693442224</x:v>
      </x:c>
      <x:c r="N1885" s="81" t="n">
        <x:v>0.2990860628370793</x:v>
      </x:c>
      <x:c r="O1885" s="23" t="n">
        <x:v>41</x:v>
      </x:c>
      <x:c r="P1885" s="23" t="n">
        <x:v>10</x:v>
      </x:c>
      <x:c r="Q1885" s="78" t="n">
        <x:v>46129</x:v>
      </x:c>
      <x:c r="R1885" s="23" t="str">
        <x:v>True</x:v>
      </x:c>
      <x:c r="S1885" s="23" t="str">
        <x:v>True</x:v>
      </x:c>
      <x:c r="T1885" s="23" t="str">
        <x:v>True</x:v>
      </x:c>
    </x:row>
    <x:row r="1886">
      <x:c r="A1886" s="23" t="str">
        <x:v>active_label_common_panel</x:v>
      </x:c>
      <x:c r="B1886" s="23" t="n">
        <x:v>14</x:v>
      </x:c>
      <x:c r="C1886" s="23" t="str">
        <x:v>checkpoint:moonshot:kimi-k2-6</x:v>
      </x:c>
      <x:c r="D1886" s="23" t="str">
        <x:v>Kimi K2.6</x:v>
      </x:c>
      <x:c r="E1886" s="23" t="str">
        <x:v>kimi</x:v>
      </x:c>
      <x:c r="F1886" s="78" t="n">
        <x:v>46132</x:v>
      </x:c>
      <x:c r="G1886" s="78" t="n">
        <x:v>46146</x:v>
      </x:c>
      <x:c r="H1886" s="81" t="n">
        <x:v>1.646752613835058</x:v>
      </x:c>
      <x:c r="I1886" s="81" t="n">
        <x:v>1.63471371242</x:v>
      </x:c>
      <x:c r="J1886" s="23" t="str">
        <x:v>active_b</x:v>
      </x:c>
      <x:c r="K1886" s="23" t="str">
        <x:v>date_historical_price</x:v>
      </x:c>
      <x:c r="L1886" s="81" t="n">
        <x:v>32.6</x:v>
      </x:c>
      <x:c r="M1886" s="81" t="n">
        <x:v>32.51535758363306</x:v>
      </x:c>
      <x:c r="N1886" s="81" t="n">
        <x:v>-0.0011290655977806063</x:v>
      </x:c>
      <x:c r="O1886" s="23" t="n">
        <x:v>45</x:v>
      </x:c>
      <x:c r="P1886" s="23" t="n">
        <x:v>10</x:v>
      </x:c>
      <x:c r="Q1886" s="78" t="n">
        <x:v>46133</x:v>
      </x:c>
      <x:c r="R1886" s="23" t="str">
        <x:v>True</x:v>
      </x:c>
      <x:c r="S1886" s="23" t="str">
        <x:v>True</x:v>
      </x:c>
      <x:c r="T1886" s="23" t="str">
        <x:v>False</x:v>
      </x:c>
    </x:row>
    <x:row r="1887">
      <x:c r="A1887" s="23" t="str">
        <x:v>active_label_common_panel</x:v>
      </x:c>
      <x:c r="B1887" s="23" t="n">
        <x:v>14</x:v>
      </x:c>
      <x:c r="C1887" s="23" t="str">
        <x:v>checkpoint:moonshot:kimi-k2-6</x:v>
      </x:c>
      <x:c r="D1887" s="23" t="str">
        <x:v>Kimi K2.6</x:v>
      </x:c>
      <x:c r="E1887" s="23" t="str">
        <x:v>kimi</x:v>
      </x:c>
      <x:c r="F1887" s="78" t="n">
        <x:v>46132</x:v>
      </x:c>
      <x:c r="G1887" s="78" t="n">
        <x:v>46146</x:v>
      </x:c>
      <x:c r="H1887" s="81" t="n">
        <x:v>1.646752613835058</x:v>
      </x:c>
      <x:c r="I1887" s="81" t="n">
        <x:v>1.63471371242</x:v>
      </x:c>
      <x:c r="J1887" s="23" t="str">
        <x:v>active_b</x:v>
      </x:c>
      <x:c r="K1887" s="23" t="str">
        <x:v>score_date</x:v>
      </x:c>
      <x:c r="L1887" s="81" t="n">
        <x:v>32.6</x:v>
      </x:c>
      <x:c r="M1887" s="81" t="n">
        <x:v>24.418554183982295</x:v>
      </x:c>
      <x:c r="N1887" s="81" t="n">
        <x:v>-0.12549765415715722</x:v>
      </x:c>
      <x:c r="O1887" s="23" t="n">
        <x:v>45</x:v>
      </x:c>
      <x:c r="P1887" s="23" t="n">
        <x:v>10</x:v>
      </x:c>
      <x:c r="Q1887" s="78" t="n">
        <x:v>46133</x:v>
      </x:c>
      <x:c r="R1887" s="23" t="str">
        <x:v>True</x:v>
      </x:c>
      <x:c r="S1887" s="23" t="str">
        <x:v>True</x:v>
      </x:c>
      <x:c r="T1887" s="23" t="str">
        <x:v>False</x:v>
      </x:c>
    </x:row>
    <x:row r="1888">
      <x:c r="A1888" s="23" t="str">
        <x:v>active_label_common_panel</x:v>
      </x:c>
      <x:c r="B1888" s="23" t="n">
        <x:v>14</x:v>
      </x:c>
      <x:c r="C1888" s="23" t="str">
        <x:v>checkpoint:moonshot:kimi-k2-6</x:v>
      </x:c>
      <x:c r="D1888" s="23" t="str">
        <x:v>Kimi K2.6</x:v>
      </x:c>
      <x:c r="E1888" s="23" t="str">
        <x:v>kimi</x:v>
      </x:c>
      <x:c r="F1888" s="78" t="n">
        <x:v>46132</x:v>
      </x:c>
      <x:c r="G1888" s="78" t="n">
        <x:v>46146</x:v>
      </x:c>
      <x:c r="H1888" s="81" t="n">
        <x:v>1.646752613835058</x:v>
      </x:c>
      <x:c r="I1888" s="81" t="n">
        <x:v>1.63471371242</x:v>
      </x:c>
      <x:c r="J1888" s="23" t="str">
        <x:v>active_b</x:v>
      </x:c>
      <x:c r="K1888" s="23" t="str">
        <x:v>score_date_historical_price</x:v>
      </x:c>
      <x:c r="L1888" s="81" t="n">
        <x:v>32.6</x:v>
      </x:c>
      <x:c r="M1888" s="81" t="n">
        <x:v>35.10111057007177</x:v>
      </x:c>
      <x:c r="N1888" s="81" t="n">
        <x:v>0.03210325733303718</x:v>
      </x:c>
      <x:c r="O1888" s="23" t="n">
        <x:v>45</x:v>
      </x:c>
      <x:c r="P1888" s="23" t="n">
        <x:v>10</x:v>
      </x:c>
      <x:c r="Q1888" s="78" t="n">
        <x:v>46133</x:v>
      </x:c>
      <x:c r="R1888" s="23" t="str">
        <x:v>True</x:v>
      </x:c>
      <x:c r="S1888" s="23" t="str">
        <x:v>True</x:v>
      </x:c>
      <x:c r="T1888" s="23" t="str">
        <x:v>False</x:v>
      </x:c>
    </x:row>
    <x:row r="1889">
      <x:c r="A1889" s="23" t="str">
        <x:v>active_label_common_panel</x:v>
      </x:c>
      <x:c r="B1889" s="23" t="n">
        <x:v>14</x:v>
      </x:c>
      <x:c r="C1889" s="23" t="str">
        <x:v>checkpoint:moonshot:kimi-k2-6</x:v>
      </x:c>
      <x:c r="D1889" s="23" t="str">
        <x:v>Kimi K2.6</x:v>
      </x:c>
      <x:c r="E1889" s="23" t="str">
        <x:v>kimi</x:v>
      </x:c>
      <x:c r="F1889" s="78" t="n">
        <x:v>46132</x:v>
      </x:c>
      <x:c r="G1889" s="78" t="n">
        <x:v>46146</x:v>
      </x:c>
      <x:c r="H1889" s="81" t="n">
        <x:v>1.646752613835058</x:v>
      </x:c>
      <x:c r="I1889" s="81" t="n">
        <x:v>1.63471371242</x:v>
      </x:c>
      <x:c r="J1889" s="23" t="str">
        <x:v>active_b</x:v>
      </x:c>
      <x:c r="K1889" s="23" t="str">
        <x:v>score_date_current_price_nonprospective</x:v>
      </x:c>
      <x:c r="L1889" s="81" t="n">
        <x:v>32.6</x:v>
      </x:c>
      <x:c r="M1889" s="81" t="n">
        <x:v>25.544702284976886</x:v>
      </x:c>
      <x:c r="N1889" s="81" t="n">
        <x:v>-0.1059167545781424</x:v>
      </x:c>
      <x:c r="O1889" s="23" t="n">
        <x:v>45</x:v>
      </x:c>
      <x:c r="P1889" s="23" t="n">
        <x:v>10</x:v>
      </x:c>
      <x:c r="Q1889" s="78" t="n">
        <x:v>46133</x:v>
      </x:c>
      <x:c r="R1889" s="23" t="str">
        <x:v>True</x:v>
      </x:c>
      <x:c r="S1889" s="23" t="str">
        <x:v>True</x:v>
      </x:c>
      <x:c r="T1889" s="23" t="str">
        <x:v>True</x:v>
      </x:c>
    </x:row>
    <x:row r="1890">
      <x:c r="A1890" s="23" t="str">
        <x:v>active_label_common_panel</x:v>
      </x:c>
      <x:c r="B1890" s="23" t="n">
        <x:v>14</x:v>
      </x:c>
      <x:c r="C1890" s="23" t="str">
        <x:v>checkpoint:moonshot:kimi-k2-6</x:v>
      </x:c>
      <x:c r="D1890" s="23" t="str">
        <x:v>Kimi K2.6</x:v>
      </x:c>
      <x:c r="E1890" s="23" t="str">
        <x:v>kimi</x:v>
      </x:c>
      <x:c r="F1890" s="78" t="n">
        <x:v>46132</x:v>
      </x:c>
      <x:c r="G1890" s="78" t="n">
        <x:v>46146</x:v>
      </x:c>
      <x:c r="H1890" s="81" t="n">
        <x:v>1.646752613835058</x:v>
      </x:c>
      <x:c r="I1890" s="81" t="n">
        <x:v>1.63471371242</x:v>
      </x:c>
      <x:c r="J1890" s="23" t="str">
        <x:v>total_b</x:v>
      </x:c>
      <x:c r="K1890" s="23" t="str">
        <x:v>date_historical_price</x:v>
      </x:c>
      <x:c r="L1890" s="81" t="n">
        <x:v>1040</x:v>
      </x:c>
      <x:c r="M1890" s="81" t="n">
        <x:v>784.4837130885938</x:v>
      </x:c>
      <x:c r="N1890" s="81" t="n">
        <x:v>-0.12244940780562229</x:v>
      </x:c>
      <x:c r="O1890" s="23" t="n">
        <x:v>45</x:v>
      </x:c>
      <x:c r="P1890" s="23" t="n">
        <x:v>10</x:v>
      </x:c>
      <x:c r="Q1890" s="78" t="n">
        <x:v>46133</x:v>
      </x:c>
      <x:c r="R1890" s="23" t="str">
        <x:v>True</x:v>
      </x:c>
      <x:c r="S1890" s="23" t="str">
        <x:v>True</x:v>
      </x:c>
      <x:c r="T1890" s="23" t="str">
        <x:v>False</x:v>
      </x:c>
    </x:row>
    <x:row r="1891">
      <x:c r="A1891" s="23" t="str">
        <x:v>active_label_common_panel</x:v>
      </x:c>
      <x:c r="B1891" s="23" t="n">
        <x:v>14</x:v>
      </x:c>
      <x:c r="C1891" s="23" t="str">
        <x:v>checkpoint:moonshot:kimi-k2-6</x:v>
      </x:c>
      <x:c r="D1891" s="23" t="str">
        <x:v>Kimi K2.6</x:v>
      </x:c>
      <x:c r="E1891" s="23" t="str">
        <x:v>kimi</x:v>
      </x:c>
      <x:c r="F1891" s="78" t="n">
        <x:v>46132</x:v>
      </x:c>
      <x:c r="G1891" s="78" t="n">
        <x:v>46146</x:v>
      </x:c>
      <x:c r="H1891" s="81" t="n">
        <x:v>1.646752613835058</x:v>
      </x:c>
      <x:c r="I1891" s="81" t="n">
        <x:v>1.63471371242</x:v>
      </x:c>
      <x:c r="J1891" s="23" t="str">
        <x:v>total_b</x:v>
      </x:c>
      <x:c r="K1891" s="23" t="str">
        <x:v>score_date</x:v>
      </x:c>
      <x:c r="L1891" s="81" t="n">
        <x:v>1040</x:v>
      </x:c>
      <x:c r="M1891" s="81" t="n">
        <x:v>760.3081226175563</x:v>
      </x:c>
      <x:c r="N1891" s="81" t="n">
        <x:v>-0.13604370907884278</x:v>
      </x:c>
      <x:c r="O1891" s="23" t="n">
        <x:v>45</x:v>
      </x:c>
      <x:c r="P1891" s="23" t="n">
        <x:v>10</x:v>
      </x:c>
      <x:c r="Q1891" s="78" t="n">
        <x:v>46133</x:v>
      </x:c>
      <x:c r="R1891" s="23" t="str">
        <x:v>True</x:v>
      </x:c>
      <x:c r="S1891" s="23" t="str">
        <x:v>True</x:v>
      </x:c>
      <x:c r="T1891" s="23" t="str">
        <x:v>False</x:v>
      </x:c>
    </x:row>
    <x:row r="1892">
      <x:c r="A1892" s="23" t="str">
        <x:v>active_label_common_panel</x:v>
      </x:c>
      <x:c r="B1892" s="23" t="n">
        <x:v>14</x:v>
      </x:c>
      <x:c r="C1892" s="23" t="str">
        <x:v>checkpoint:moonshot:kimi-k2-6</x:v>
      </x:c>
      <x:c r="D1892" s="23" t="str">
        <x:v>Kimi K2.6</x:v>
      </x:c>
      <x:c r="E1892" s="23" t="str">
        <x:v>kimi</x:v>
      </x:c>
      <x:c r="F1892" s="78" t="n">
        <x:v>46132</x:v>
      </x:c>
      <x:c r="G1892" s="78" t="n">
        <x:v>46146</x:v>
      </x:c>
      <x:c r="H1892" s="81" t="n">
        <x:v>1.646752613835058</x:v>
      </x:c>
      <x:c r="I1892" s="81" t="n">
        <x:v>1.63471371242</x:v>
      </x:c>
      <x:c r="J1892" s="23" t="str">
        <x:v>total_b</x:v>
      </x:c>
      <x:c r="K1892" s="23" t="str">
        <x:v>score_date_historical_price</x:v>
      </x:c>
      <x:c r="L1892" s="81" t="n">
        <x:v>1040</x:v>
      </x:c>
      <x:c r="M1892" s="81" t="n">
        <x:v>1322.466011193975</x:v>
      </x:c>
      <x:c r="N1892" s="81" t="n">
        <x:v>0.10435117971423487</x:v>
      </x:c>
      <x:c r="O1892" s="23" t="n">
        <x:v>45</x:v>
      </x:c>
      <x:c r="P1892" s="23" t="n">
        <x:v>10</x:v>
      </x:c>
      <x:c r="Q1892" s="78" t="n">
        <x:v>46133</x:v>
      </x:c>
      <x:c r="R1892" s="23" t="str">
        <x:v>True</x:v>
      </x:c>
      <x:c r="S1892" s="23" t="str">
        <x:v>True</x:v>
      </x:c>
      <x:c r="T1892" s="23" t="str">
        <x:v>False</x:v>
      </x:c>
    </x:row>
    <x:row r="1893">
      <x:c r="A1893" s="23" t="str">
        <x:v>active_label_common_panel</x:v>
      </x:c>
      <x:c r="B1893" s="23" t="n">
        <x:v>14</x:v>
      </x:c>
      <x:c r="C1893" s="23" t="str">
        <x:v>checkpoint:moonshot:kimi-k2-6</x:v>
      </x:c>
      <x:c r="D1893" s="23" t="str">
        <x:v>Kimi K2.6</x:v>
      </x:c>
      <x:c r="E1893" s="23" t="str">
        <x:v>kimi</x:v>
      </x:c>
      <x:c r="F1893" s="78" t="n">
        <x:v>46132</x:v>
      </x:c>
      <x:c r="G1893" s="78" t="n">
        <x:v>46146</x:v>
      </x:c>
      <x:c r="H1893" s="81" t="n">
        <x:v>1.646752613835058</x:v>
      </x:c>
      <x:c r="I1893" s="81" t="n">
        <x:v>1.63471371242</x:v>
      </x:c>
      <x:c r="J1893" s="23" t="str">
        <x:v>total_b</x:v>
      </x:c>
      <x:c r="K1893" s="23" t="str">
        <x:v>score_date_current_price_nonprospective</x:v>
      </x:c>
      <x:c r="L1893" s="81" t="n">
        <x:v>1040</x:v>
      </x:c>
      <x:c r="M1893" s="81" t="n">
        <x:v>813.2064895369975</x:v>
      </x:c>
      <x:c r="N1893" s="81" t="n">
        <x:v>-0.10683250356929859</x:v>
      </x:c>
      <x:c r="O1893" s="23" t="n">
        <x:v>45</x:v>
      </x:c>
      <x:c r="P1893" s="23" t="n">
        <x:v>10</x:v>
      </x:c>
      <x:c r="Q1893" s="78" t="n">
        <x:v>46133</x:v>
      </x:c>
      <x:c r="R1893" s="23" t="str">
        <x:v>True</x:v>
      </x:c>
      <x:c r="S1893" s="23" t="str">
        <x:v>True</x:v>
      </x:c>
      <x:c r="T1893" s="23" t="str">
        <x:v>True</x:v>
      </x:c>
    </x:row>
    <x:row r="1894">
      <x:c r="A1894" s="23" t="str">
        <x:v>active_label_common_panel</x:v>
      </x:c>
      <x:c r="B1894" s="23" t="n">
        <x:v>14</x:v>
      </x:c>
      <x:c r="C1894" s="23" t="str">
        <x:v>checkpoint:epoch:deepseek-v4-flash</x:v>
      </x:c>
      <x:c r="D1894" s="23" t="str">
        <x:v>DeepSeek-V4-Flash</x:v>
      </x:c>
      <x:c r="E1894" s="23" t="str">
        <x:v>deepseek</x:v>
      </x:c>
      <x:c r="F1894" s="78" t="n">
        <x:v>46136</x:v>
      </x:c>
      <x:c r="G1894" s="78" t="n">
        <x:v>46149</x:v>
      </x:c>
      <x:c r="H1894" s="81" t="n">
        <x:v>0.19798989873223333</x:v>
      </x:c>
      <x:c r="I1894" s="81" t="n">
        <x:v>0.197989898732</x:v>
      </x:c>
      <x:c r="J1894" s="23" t="str">
        <x:v>active_b</x:v>
      </x:c>
      <x:c r="K1894" s="23" t="str">
        <x:v>date_historical_price</x:v>
      </x:c>
      <x:c r="L1894" s="81" t="n">
        <x:v>13</x:v>
      </x:c>
      <x:c r="M1894" s="81" t="n">
        <x:v>6.153877976469723</x:v>
      </x:c>
      <x:c r="N1894" s="81" t="n">
        <x:v>-0.32479447181419163</x:v>
      </x:c>
      <x:c r="O1894" s="23" t="n">
        <x:v>42</x:v>
      </x:c>
      <x:c r="P1894" s="23" t="n">
        <x:v>10</x:v>
      </x:c>
      <x:c r="Q1894" s="78" t="n">
        <x:v>46146</x:v>
      </x:c>
      <x:c r="R1894" s="23" t="str">
        <x:v>True</x:v>
      </x:c>
      <x:c r="S1894" s="23" t="str">
        <x:v>True</x:v>
      </x:c>
      <x:c r="T1894" s="23" t="str">
        <x:v>False</x:v>
      </x:c>
    </x:row>
    <x:row r="1895">
      <x:c r="A1895" s="23" t="str">
        <x:v>active_label_common_panel</x:v>
      </x:c>
      <x:c r="B1895" s="23" t="n">
        <x:v>14</x:v>
      </x:c>
      <x:c r="C1895" s="23" t="str">
        <x:v>checkpoint:epoch:deepseek-v4-flash</x:v>
      </x:c>
      <x:c r="D1895" s="23" t="str">
        <x:v>DeepSeek-V4-Flash</x:v>
      </x:c>
      <x:c r="E1895" s="23" t="str">
        <x:v>deepseek</x:v>
      </x:c>
      <x:c r="F1895" s="78" t="n">
        <x:v>46136</x:v>
      </x:c>
      <x:c r="G1895" s="78" t="n">
        <x:v>46149</x:v>
      </x:c>
      <x:c r="H1895" s="81" t="n">
        <x:v>0.19798989873223333</x:v>
      </x:c>
      <x:c r="I1895" s="81" t="n">
        <x:v>0.197989898732</x:v>
      </x:c>
      <x:c r="J1895" s="23" t="str">
        <x:v>active_b</x:v>
      </x:c>
      <x:c r="K1895" s="23" t="str">
        <x:v>score_date</x:v>
      </x:c>
      <x:c r="L1895" s="81" t="n">
        <x:v>13</x:v>
      </x:c>
      <x:c r="M1895" s="81" t="n">
        <x:v>20.49183290718825</x:v>
      </x:c>
      <x:c r="N1895" s="81" t="n">
        <x:v>0.19763745362370286</x:v>
      </x:c>
      <x:c r="O1895" s="23" t="n">
        <x:v>42</x:v>
      </x:c>
      <x:c r="P1895" s="23" t="n">
        <x:v>10</x:v>
      </x:c>
      <x:c r="Q1895" s="78" t="n">
        <x:v>46146</x:v>
      </x:c>
      <x:c r="R1895" s="23" t="str">
        <x:v>True</x:v>
      </x:c>
      <x:c r="S1895" s="23" t="str">
        <x:v>True</x:v>
      </x:c>
      <x:c r="T1895" s="23" t="str">
        <x:v>False</x:v>
      </x:c>
    </x:row>
    <x:row r="1896">
      <x:c r="A1896" s="23" t="str">
        <x:v>active_label_common_panel</x:v>
      </x:c>
      <x:c r="B1896" s="23" t="n">
        <x:v>14</x:v>
      </x:c>
      <x:c r="C1896" s="23" t="str">
        <x:v>checkpoint:epoch:deepseek-v4-flash</x:v>
      </x:c>
      <x:c r="D1896" s="23" t="str">
        <x:v>DeepSeek-V4-Flash</x:v>
      </x:c>
      <x:c r="E1896" s="23" t="str">
        <x:v>deepseek</x:v>
      </x:c>
      <x:c r="F1896" s="78" t="n">
        <x:v>46136</x:v>
      </x:c>
      <x:c r="G1896" s="78" t="n">
        <x:v>46149</x:v>
      </x:c>
      <x:c r="H1896" s="81" t="n">
        <x:v>0.19798989873223333</x:v>
      </x:c>
      <x:c r="I1896" s="81" t="n">
        <x:v>0.197989898732</x:v>
      </x:c>
      <x:c r="J1896" s="23" t="str">
        <x:v>active_b</x:v>
      </x:c>
      <x:c r="K1896" s="23" t="str">
        <x:v>score_date_historical_price</x:v>
      </x:c>
      <x:c r="L1896" s="81" t="n">
        <x:v>13</x:v>
      </x:c>
      <x:c r="M1896" s="81" t="n">
        <x:v>6.788650966342306</x:v>
      </x:c>
      <x:c r="N1896" s="81" t="n">
        <x:v>-0.2821598720001353</x:v>
      </x:c>
      <x:c r="O1896" s="23" t="n">
        <x:v>42</x:v>
      </x:c>
      <x:c r="P1896" s="23" t="n">
        <x:v>10</x:v>
      </x:c>
      <x:c r="Q1896" s="78" t="n">
        <x:v>46146</x:v>
      </x:c>
      <x:c r="R1896" s="23" t="str">
        <x:v>True</x:v>
      </x:c>
      <x:c r="S1896" s="23" t="str">
        <x:v>True</x:v>
      </x:c>
      <x:c r="T1896" s="23" t="str">
        <x:v>False</x:v>
      </x:c>
    </x:row>
    <x:row r="1897">
      <x:c r="A1897" s="23" t="str">
        <x:v>active_label_common_panel</x:v>
      </x:c>
      <x:c r="B1897" s="23" t="n">
        <x:v>14</x:v>
      </x:c>
      <x:c r="C1897" s="23" t="str">
        <x:v>checkpoint:epoch:deepseek-v4-flash</x:v>
      </x:c>
      <x:c r="D1897" s="23" t="str">
        <x:v>DeepSeek-V4-Flash</x:v>
      </x:c>
      <x:c r="E1897" s="23" t="str">
        <x:v>deepseek</x:v>
      </x:c>
      <x:c r="F1897" s="78" t="n">
        <x:v>46136</x:v>
      </x:c>
      <x:c r="G1897" s="78" t="n">
        <x:v>46149</x:v>
      </x:c>
      <x:c r="H1897" s="81" t="n">
        <x:v>0.19798989873223333</x:v>
      </x:c>
      <x:c r="I1897" s="81" t="n">
        <x:v>0.197989898732</x:v>
      </x:c>
      <x:c r="J1897" s="23" t="str">
        <x:v>active_b</x:v>
      </x:c>
      <x:c r="K1897" s="23" t="str">
        <x:v>score_date_current_price_nonprospective</x:v>
      </x:c>
      <x:c r="L1897" s="81" t="n">
        <x:v>13</x:v>
      </x:c>
      <x:c r="M1897" s="81" t="n">
        <x:v>5.443917162522642</x:v>
      </x:c>
      <x:c r="N1897" s="81" t="n">
        <x:v>-0.37803184417616853</x:v>
      </x:c>
      <x:c r="O1897" s="23" t="n">
        <x:v>42</x:v>
      </x:c>
      <x:c r="P1897" s="23" t="n">
        <x:v>10</x:v>
      </x:c>
      <x:c r="Q1897" s="78" t="n">
        <x:v>46146</x:v>
      </x:c>
      <x:c r="R1897" s="23" t="str">
        <x:v>True</x:v>
      </x:c>
      <x:c r="S1897" s="23" t="str">
        <x:v>True</x:v>
      </x:c>
      <x:c r="T1897" s="23" t="str">
        <x:v>True</x:v>
      </x:c>
    </x:row>
    <x:row r="1898">
      <x:c r="A1898" s="23" t="str">
        <x:v>active_label_common_panel</x:v>
      </x:c>
      <x:c r="B1898" s="23" t="n">
        <x:v>14</x:v>
      </x:c>
      <x:c r="C1898" s="23" t="str">
        <x:v>checkpoint:epoch:deepseek-v4-flash</x:v>
      </x:c>
      <x:c r="D1898" s="23" t="str">
        <x:v>DeepSeek-V4-Flash</x:v>
      </x:c>
      <x:c r="E1898" s="23" t="str">
        <x:v>deepseek</x:v>
      </x:c>
      <x:c r="F1898" s="78" t="n">
        <x:v>46136</x:v>
      </x:c>
      <x:c r="G1898" s="78" t="n">
        <x:v>46149</x:v>
      </x:c>
      <x:c r="H1898" s="81" t="n">
        <x:v>0.19798989873223333</x:v>
      </x:c>
      <x:c r="I1898" s="81" t="n">
        <x:v>0.197989898732</x:v>
      </x:c>
      <x:c r="J1898" s="23" t="str">
        <x:v>total_b</x:v>
      </x:c>
      <x:c r="K1898" s="23" t="str">
        <x:v>date_historical_price</x:v>
      </x:c>
      <x:c r="L1898" s="81" t="n">
        <x:v>284</x:v>
      </x:c>
      <x:c r="M1898" s="81" t="n">
        <x:v>31.730716910379307</x:v>
      </x:c>
      <x:c r="N1898" s="81" t="n">
        <x:v>-0.9518384555701846</x:v>
      </x:c>
      <x:c r="O1898" s="23" t="n">
        <x:v>42</x:v>
      </x:c>
      <x:c r="P1898" s="23" t="n">
        <x:v>10</x:v>
      </x:c>
      <x:c r="Q1898" s="78" t="n">
        <x:v>46146</x:v>
      </x:c>
      <x:c r="R1898" s="23" t="str">
        <x:v>True</x:v>
      </x:c>
      <x:c r="S1898" s="23" t="str">
        <x:v>True</x:v>
      </x:c>
      <x:c r="T1898" s="23" t="str">
        <x:v>False</x:v>
      </x:c>
    </x:row>
    <x:row r="1899">
      <x:c r="A1899" s="23" t="str">
        <x:v>active_label_common_panel</x:v>
      </x:c>
      <x:c r="B1899" s="23" t="n">
        <x:v>14</x:v>
      </x:c>
      <x:c r="C1899" s="23" t="str">
        <x:v>checkpoint:epoch:deepseek-v4-flash</x:v>
      </x:c>
      <x:c r="D1899" s="23" t="str">
        <x:v>DeepSeek-V4-Flash</x:v>
      </x:c>
      <x:c r="E1899" s="23" t="str">
        <x:v>deepseek</x:v>
      </x:c>
      <x:c r="F1899" s="78" t="n">
        <x:v>46136</x:v>
      </x:c>
      <x:c r="G1899" s="78" t="n">
        <x:v>46149</x:v>
      </x:c>
      <x:c r="H1899" s="81" t="n">
        <x:v>0.19798989873223333</x:v>
      </x:c>
      <x:c r="I1899" s="81" t="n">
        <x:v>0.197989898732</x:v>
      </x:c>
      <x:c r="J1899" s="23" t="str">
        <x:v>total_b</x:v>
      </x:c>
      <x:c r="K1899" s="23" t="str">
        <x:v>score_date</x:v>
      </x:c>
      <x:c r="L1899" s="81" t="n">
        <x:v>284</x:v>
      </x:c>
      <x:c r="M1899" s="81" t="n">
        <x:v>476.3830426327427</x:v>
      </x:c>
      <x:c r="N1899" s="81" t="n">
        <x:v>0.22463795385921148</x:v>
      </x:c>
      <x:c r="O1899" s="23" t="n">
        <x:v>42</x:v>
      </x:c>
      <x:c r="P1899" s="23" t="n">
        <x:v>10</x:v>
      </x:c>
      <x:c r="Q1899" s="78" t="n">
        <x:v>46146</x:v>
      </x:c>
      <x:c r="R1899" s="23" t="str">
        <x:v>True</x:v>
      </x:c>
      <x:c r="S1899" s="23" t="str">
        <x:v>True</x:v>
      </x:c>
      <x:c r="T1899" s="23" t="str">
        <x:v>False</x:v>
      </x:c>
    </x:row>
    <x:row r="1900">
      <x:c r="A1900" s="23" t="str">
        <x:v>active_label_common_panel</x:v>
      </x:c>
      <x:c r="B1900" s="23" t="n">
        <x:v>14</x:v>
      </x:c>
      <x:c r="C1900" s="23" t="str">
        <x:v>checkpoint:epoch:deepseek-v4-flash</x:v>
      </x:c>
      <x:c r="D1900" s="23" t="str">
        <x:v>DeepSeek-V4-Flash</x:v>
      </x:c>
      <x:c r="E1900" s="23" t="str">
        <x:v>deepseek</x:v>
      </x:c>
      <x:c r="F1900" s="78" t="n">
        <x:v>46136</x:v>
      </x:c>
      <x:c r="G1900" s="78" t="n">
        <x:v>46149</x:v>
      </x:c>
      <x:c r="H1900" s="81" t="n">
        <x:v>0.19798989873223333</x:v>
      </x:c>
      <x:c r="I1900" s="81" t="n">
        <x:v>0.197989898732</x:v>
      </x:c>
      <x:c r="J1900" s="23" t="str">
        <x:v>total_b</x:v>
      </x:c>
      <x:c r="K1900" s="23" t="str">
        <x:v>score_date_historical_price</x:v>
      </x:c>
      <x:c r="L1900" s="81" t="n">
        <x:v>284</x:v>
      </x:c>
      <x:c r="M1900" s="81" t="n">
        <x:v>78.69137975608359</x:v>
      </x:c>
      <x:c r="N1900" s="81" t="n">
        <x:v>-0.5573911798532989</x:v>
      </x:c>
      <x:c r="O1900" s="23" t="n">
        <x:v>42</x:v>
      </x:c>
      <x:c r="P1900" s="23" t="n">
        <x:v>10</x:v>
      </x:c>
      <x:c r="Q1900" s="78" t="n">
        <x:v>46146</x:v>
      </x:c>
      <x:c r="R1900" s="23" t="str">
        <x:v>True</x:v>
      </x:c>
      <x:c r="S1900" s="23" t="str">
        <x:v>True</x:v>
      </x:c>
      <x:c r="T1900" s="23" t="str">
        <x:v>False</x:v>
      </x:c>
    </x:row>
    <x:row r="1901">
      <x:c r="A1901" s="23" t="str">
        <x:v>active_label_common_panel</x:v>
      </x:c>
      <x:c r="B1901" s="23" t="n">
        <x:v>14</x:v>
      </x:c>
      <x:c r="C1901" s="23" t="str">
        <x:v>checkpoint:epoch:deepseek-v4-flash</x:v>
      </x:c>
      <x:c r="D1901" s="23" t="str">
        <x:v>DeepSeek-V4-Flash</x:v>
      </x:c>
      <x:c r="E1901" s="23" t="str">
        <x:v>deepseek</x:v>
      </x:c>
      <x:c r="F1901" s="78" t="n">
        <x:v>46136</x:v>
      </x:c>
      <x:c r="G1901" s="78" t="n">
        <x:v>46149</x:v>
      </x:c>
      <x:c r="H1901" s="81" t="n">
        <x:v>0.19798989873223333</x:v>
      </x:c>
      <x:c r="I1901" s="81" t="n">
        <x:v>0.197989898732</x:v>
      </x:c>
      <x:c r="J1901" s="23" t="str">
        <x:v>total_b</x:v>
      </x:c>
      <x:c r="K1901" s="23" t="str">
        <x:v>score_date_current_price_nonprospective</x:v>
      </x:c>
      <x:c r="L1901" s="81" t="n">
        <x:v>284</x:v>
      </x:c>
      <x:c r="M1901" s="81" t="n">
        <x:v>56.012866865558635</x:v>
      </x:c>
      <x:c r="N1901" s="81" t="n">
        <x:v>-0.7050305386329062</x:v>
      </x:c>
      <x:c r="O1901" s="23" t="n">
        <x:v>42</x:v>
      </x:c>
      <x:c r="P1901" s="23" t="n">
        <x:v>10</x:v>
      </x:c>
      <x:c r="Q1901" s="78" t="n">
        <x:v>46146</x:v>
      </x:c>
      <x:c r="R1901" s="23" t="str">
        <x:v>True</x:v>
      </x:c>
      <x:c r="S1901" s="23" t="str">
        <x:v>True</x:v>
      </x:c>
      <x:c r="T1901" s="23" t="str">
        <x:v>True</x:v>
      </x:c>
    </x:row>
    <x:row r="1902">
      <x:c r="A1902" s="23" t="str">
        <x:v>active_label_common_panel</x:v>
      </x:c>
      <x:c r="B1902" s="23" t="n">
        <x:v>14</x:v>
      </x:c>
      <x:c r="C1902" s="23" t="str">
        <x:v>checkpoint:deepseek:deepseek-v4-pro</x:v>
      </x:c>
      <x:c r="D1902" s="23" t="str">
        <x:v>DeepSeek-V4-Pro</x:v>
      </x:c>
      <x:c r="E1902" s="23" t="str">
        <x:v>deepseek</x:v>
      </x:c>
      <x:c r="F1902" s="78" t="n">
        <x:v>46136</x:v>
      </x:c>
      <x:c r="G1902" s="78" t="n">
        <x:v>46149</x:v>
      </x:c>
      <x:c r="H1902" s="81" t="n">
        <x:v>0.6151828996322963</x:v>
      </x:c>
      <x:c r="I1902" s="81" t="n">
        <x:v>2.25175071808</x:v>
      </x:c>
      <x:c r="J1902" s="23" t="str">
        <x:v>active_b</x:v>
      </x:c>
      <x:c r="K1902" s="23" t="str">
        <x:v>date_historical_price</x:v>
      </x:c>
      <x:c r="L1902" s="81" t="n">
        <x:v>49</x:v>
      </x:c>
      <x:c r="M1902" s="81" t="n">
        <x:v>14.965647678452541</x:v>
      </x:c>
      <x:c r="N1902" s="81" t="n">
        <x:v>-0.5151005631896735</x:v>
      </x:c>
      <x:c r="O1902" s="23" t="n">
        <x:v>42</x:v>
      </x:c>
      <x:c r="P1902" s="23" t="n">
        <x:v>10</x:v>
      </x:c>
      <x:c r="Q1902" s="78" t="n">
        <x:v>46146</x:v>
      </x:c>
      <x:c r="R1902" s="23" t="str">
        <x:v>True</x:v>
      </x:c>
      <x:c r="S1902" s="23" t="str">
        <x:v>True</x:v>
      </x:c>
      <x:c r="T1902" s="23" t="str">
        <x:v>False</x:v>
      </x:c>
    </x:row>
    <x:row r="1903">
      <x:c r="A1903" s="23" t="str">
        <x:v>active_label_common_panel</x:v>
      </x:c>
      <x:c r="B1903" s="23" t="n">
        <x:v>14</x:v>
      </x:c>
      <x:c r="C1903" s="23" t="str">
        <x:v>checkpoint:deepseek:deepseek-v4-pro</x:v>
      </x:c>
      <x:c r="D1903" s="23" t="str">
        <x:v>DeepSeek-V4-Pro</x:v>
      </x:c>
      <x:c r="E1903" s="23" t="str">
        <x:v>deepseek</x:v>
      </x:c>
      <x:c r="F1903" s="78" t="n">
        <x:v>46136</x:v>
      </x:c>
      <x:c r="G1903" s="78" t="n">
        <x:v>46149</x:v>
      </x:c>
      <x:c r="H1903" s="81" t="n">
        <x:v>0.6151828996322963</x:v>
      </x:c>
      <x:c r="I1903" s="81" t="n">
        <x:v>2.25175071808</x:v>
      </x:c>
      <x:c r="J1903" s="23" t="str">
        <x:v>active_b</x:v>
      </x:c>
      <x:c r="K1903" s="23" t="str">
        <x:v>score_date</x:v>
      </x:c>
      <x:c r="L1903" s="81" t="n">
        <x:v>49</x:v>
      </x:c>
      <x:c r="M1903" s="81" t="n">
        <x:v>26.60601374026764</x:v>
      </x:c>
      <x:c r="N1903" s="81" t="n">
        <x:v>-0.26521626899792455</x:v>
      </x:c>
      <x:c r="O1903" s="23" t="n">
        <x:v>42</x:v>
      </x:c>
      <x:c r="P1903" s="23" t="n">
        <x:v>10</x:v>
      </x:c>
      <x:c r="Q1903" s="78" t="n">
        <x:v>46146</x:v>
      </x:c>
      <x:c r="R1903" s="23" t="str">
        <x:v>True</x:v>
      </x:c>
      <x:c r="S1903" s="23" t="str">
        <x:v>True</x:v>
      </x:c>
      <x:c r="T1903" s="23" t="str">
        <x:v>False</x:v>
      </x:c>
    </x:row>
    <x:row r="1904">
      <x:c r="A1904" s="23" t="str">
        <x:v>active_label_common_panel</x:v>
      </x:c>
      <x:c r="B1904" s="23" t="n">
        <x:v>14</x:v>
      </x:c>
      <x:c r="C1904" s="23" t="str">
        <x:v>checkpoint:deepseek:deepseek-v4-pro</x:v>
      </x:c>
      <x:c r="D1904" s="23" t="str">
        <x:v>DeepSeek-V4-Pro</x:v>
      </x:c>
      <x:c r="E1904" s="23" t="str">
        <x:v>deepseek</x:v>
      </x:c>
      <x:c r="F1904" s="78" t="n">
        <x:v>46136</x:v>
      </x:c>
      <x:c r="G1904" s="78" t="n">
        <x:v>46149</x:v>
      </x:c>
      <x:c r="H1904" s="81" t="n">
        <x:v>0.6151828996322963</x:v>
      </x:c>
      <x:c r="I1904" s="81" t="n">
        <x:v>2.25175071808</x:v>
      </x:c>
      <x:c r="J1904" s="23" t="str">
        <x:v>active_b</x:v>
      </x:c>
      <x:c r="K1904" s="23" t="str">
        <x:v>score_date_historical_price</x:v>
      </x:c>
      <x:c r="L1904" s="81" t="n">
        <x:v>49</x:v>
      </x:c>
      <x:c r="M1904" s="81" t="n">
        <x:v>16.17543047880771</x:v>
      </x:c>
      <x:c r="N1904" s="81" t="n">
        <x:v>-0.481340232599181</x:v>
      </x:c>
      <x:c r="O1904" s="23" t="n">
        <x:v>42</x:v>
      </x:c>
      <x:c r="P1904" s="23" t="n">
        <x:v>10</x:v>
      </x:c>
      <x:c r="Q1904" s="78" t="n">
        <x:v>46146</x:v>
      </x:c>
      <x:c r="R1904" s="23" t="str">
        <x:v>True</x:v>
      </x:c>
      <x:c r="S1904" s="23" t="str">
        <x:v>True</x:v>
      </x:c>
      <x:c r="T1904" s="23" t="str">
        <x:v>False</x:v>
      </x:c>
    </x:row>
    <x:row r="1905">
      <x:c r="A1905" s="23" t="str">
        <x:v>active_label_common_panel</x:v>
      </x:c>
      <x:c r="B1905" s="23" t="n">
        <x:v>14</x:v>
      </x:c>
      <x:c r="C1905" s="23" t="str">
        <x:v>checkpoint:deepseek:deepseek-v4-pro</x:v>
      </x:c>
      <x:c r="D1905" s="23" t="str">
        <x:v>DeepSeek-V4-Pro</x:v>
      </x:c>
      <x:c r="E1905" s="23" t="str">
        <x:v>deepseek</x:v>
      </x:c>
      <x:c r="F1905" s="78" t="n">
        <x:v>46136</x:v>
      </x:c>
      <x:c r="G1905" s="78" t="n">
        <x:v>46149</x:v>
      </x:c>
      <x:c r="H1905" s="81" t="n">
        <x:v>0.6151828996322963</x:v>
      </x:c>
      <x:c r="I1905" s="81" t="n">
        <x:v>2.25175071808</x:v>
      </x:c>
      <x:c r="J1905" s="23" t="str">
        <x:v>active_b</x:v>
      </x:c>
      <x:c r="K1905" s="23" t="str">
        <x:v>score_date_current_price_nonprospective</x:v>
      </x:c>
      <x:c r="L1905" s="81" t="n">
        <x:v>49</x:v>
      </x:c>
      <x:c r="M1905" s="81" t="n">
        <x:v>33.46823904413773</x:v>
      </x:c>
      <x:c r="N1905" s="81" t="n">
        <x:v>-0.1655632177912343</x:v>
      </x:c>
      <x:c r="O1905" s="23" t="n">
        <x:v>42</x:v>
      </x:c>
      <x:c r="P1905" s="23" t="n">
        <x:v>10</x:v>
      </x:c>
      <x:c r="Q1905" s="78" t="n">
        <x:v>46146</x:v>
      </x:c>
      <x:c r="R1905" s="23" t="str">
        <x:v>True</x:v>
      </x:c>
      <x:c r="S1905" s="23" t="str">
        <x:v>True</x:v>
      </x:c>
      <x:c r="T1905" s="23" t="str">
        <x:v>True</x:v>
      </x:c>
    </x:row>
    <x:row r="1906">
      <x:c r="A1906" s="23" t="str">
        <x:v>active_label_common_panel</x:v>
      </x:c>
      <x:c r="B1906" s="23" t="n">
        <x:v>14</x:v>
      </x:c>
      <x:c r="C1906" s="23" t="str">
        <x:v>checkpoint:deepseek:deepseek-v4-pro</x:v>
      </x:c>
      <x:c r="D1906" s="23" t="str">
        <x:v>DeepSeek-V4-Pro</x:v>
      </x:c>
      <x:c r="E1906" s="23" t="str">
        <x:v>deepseek</x:v>
      </x:c>
      <x:c r="F1906" s="78" t="n">
        <x:v>46136</x:v>
      </x:c>
      <x:c r="G1906" s="78" t="n">
        <x:v>46149</x:v>
      </x:c>
      <x:c r="H1906" s="81" t="n">
        <x:v>0.6151828996322963</x:v>
      </x:c>
      <x:c r="I1906" s="81" t="n">
        <x:v>2.25175071808</x:v>
      </x:c>
      <x:c r="J1906" s="23" t="str">
        <x:v>total_b</x:v>
      </x:c>
      <x:c r="K1906" s="23" t="str">
        <x:v>date_historical_price</x:v>
      </x:c>
      <x:c r="L1906" s="81" t="n">
        <x:v>1600</x:v>
      </x:c>
      <x:c r="M1906" s="81" t="n">
        <x:v>194.52113775390072</x:v>
      </x:c>
      <x:c r="N1906" s="81" t="n">
        <x:v>-0.915153181564454</x:v>
      </x:c>
      <x:c r="O1906" s="23" t="n">
        <x:v>42</x:v>
      </x:c>
      <x:c r="P1906" s="23" t="n">
        <x:v>10</x:v>
      </x:c>
      <x:c r="Q1906" s="78" t="n">
        <x:v>46146</x:v>
      </x:c>
      <x:c r="R1906" s="23" t="str">
        <x:v>True</x:v>
      </x:c>
      <x:c r="S1906" s="23" t="str">
        <x:v>True</x:v>
      </x:c>
      <x:c r="T1906" s="23" t="str">
        <x:v>False</x:v>
      </x:c>
    </x:row>
    <x:row r="1907">
      <x:c r="A1907" s="23" t="str">
        <x:v>active_label_common_panel</x:v>
      </x:c>
      <x:c r="B1907" s="23" t="n">
        <x:v>14</x:v>
      </x:c>
      <x:c r="C1907" s="23" t="str">
        <x:v>checkpoint:deepseek:deepseek-v4-pro</x:v>
      </x:c>
      <x:c r="D1907" s="23" t="str">
        <x:v>DeepSeek-V4-Pro</x:v>
      </x:c>
      <x:c r="E1907" s="23" t="str">
        <x:v>deepseek</x:v>
      </x:c>
      <x:c r="F1907" s="78" t="n">
        <x:v>46136</x:v>
      </x:c>
      <x:c r="G1907" s="78" t="n">
        <x:v>46149</x:v>
      </x:c>
      <x:c r="H1907" s="81" t="n">
        <x:v>0.6151828996322963</x:v>
      </x:c>
      <x:c r="I1907" s="81" t="n">
        <x:v>2.25175071808</x:v>
      </x:c>
      <x:c r="J1907" s="23" t="str">
        <x:v>total_b</x:v>
      </x:c>
      <x:c r="K1907" s="23" t="str">
        <x:v>score_date</x:v>
      </x:c>
      <x:c r="L1907" s="81" t="n">
        <x:v>1600</x:v>
      </x:c>
      <x:c r="M1907" s="81" t="n">
        <x:v>898.6174052449178</x:v>
      </x:c>
      <x:c r="N1907" s="81" t="n">
        <x:v>-0.2505451565041723</x:v>
      </x:c>
      <x:c r="O1907" s="23" t="n">
        <x:v>42</x:v>
      </x:c>
      <x:c r="P1907" s="23" t="n">
        <x:v>10</x:v>
      </x:c>
      <x:c r="Q1907" s="78" t="n">
        <x:v>46146</x:v>
      </x:c>
      <x:c r="R1907" s="23" t="str">
        <x:v>True</x:v>
      </x:c>
      <x:c r="S1907" s="23" t="str">
        <x:v>True</x:v>
      </x:c>
      <x:c r="T1907" s="23" t="str">
        <x:v>False</x:v>
      </x:c>
    </x:row>
    <x:row r="1908">
      <x:c r="A1908" s="23" t="str">
        <x:v>active_label_common_panel</x:v>
      </x:c>
      <x:c r="B1908" s="23" t="n">
        <x:v>14</x:v>
      </x:c>
      <x:c r="C1908" s="23" t="str">
        <x:v>checkpoint:deepseek:deepseek-v4-pro</x:v>
      </x:c>
      <x:c r="D1908" s="23" t="str">
        <x:v>DeepSeek-V4-Pro</x:v>
      </x:c>
      <x:c r="E1908" s="23" t="str">
        <x:v>deepseek</x:v>
      </x:c>
      <x:c r="F1908" s="78" t="n">
        <x:v>46136</x:v>
      </x:c>
      <x:c r="G1908" s="78" t="n">
        <x:v>46149</x:v>
      </x:c>
      <x:c r="H1908" s="81" t="n">
        <x:v>0.6151828996322963</x:v>
      </x:c>
      <x:c r="I1908" s="81" t="n">
        <x:v>2.25175071808</x:v>
      </x:c>
      <x:c r="J1908" s="23" t="str">
        <x:v>total_b</x:v>
      </x:c>
      <x:c r="K1908" s="23" t="str">
        <x:v>score_date_historical_price</x:v>
      </x:c>
      <x:c r="L1908" s="81" t="n">
        <x:v>1600</x:v>
      </x:c>
      <x:c r="M1908" s="81" t="n">
        <x:v>399.3107588812533</x:v>
      </x:c>
      <x:c r="N1908" s="81" t="n">
        <x:v>-0.6028089708342097</x:v>
      </x:c>
      <x:c r="O1908" s="23" t="n">
        <x:v>42</x:v>
      </x:c>
      <x:c r="P1908" s="23" t="n">
        <x:v>10</x:v>
      </x:c>
      <x:c r="Q1908" s="78" t="n">
        <x:v>46146</x:v>
      </x:c>
      <x:c r="R1908" s="23" t="str">
        <x:v>True</x:v>
      </x:c>
      <x:c r="S1908" s="23" t="str">
        <x:v>True</x:v>
      </x:c>
      <x:c r="T1908" s="23" t="str">
        <x:v>False</x:v>
      </x:c>
    </x:row>
    <x:row r="1909">
      <x:c r="A1909" s="23" t="str">
        <x:v>active_label_common_panel</x:v>
      </x:c>
      <x:c r="B1909" s="23" t="n">
        <x:v>14</x:v>
      </x:c>
      <x:c r="C1909" s="23" t="str">
        <x:v>checkpoint:deepseek:deepseek-v4-pro</x:v>
      </x:c>
      <x:c r="D1909" s="23" t="str">
        <x:v>DeepSeek-V4-Pro</x:v>
      </x:c>
      <x:c r="E1909" s="23" t="str">
        <x:v>deepseek</x:v>
      </x:c>
      <x:c r="F1909" s="78" t="n">
        <x:v>46136</x:v>
      </x:c>
      <x:c r="G1909" s="78" t="n">
        <x:v>46149</x:v>
      </x:c>
      <x:c r="H1909" s="81" t="n">
        <x:v>0.6151828996322963</x:v>
      </x:c>
      <x:c r="I1909" s="81" t="n">
        <x:v>2.25175071808</x:v>
      </x:c>
      <x:c r="J1909" s="23" t="str">
        <x:v>total_b</x:v>
      </x:c>
      <x:c r="K1909" s="23" t="str">
        <x:v>score_date_current_price_nonprospective</x:v>
      </x:c>
      <x:c r="L1909" s="81" t="n">
        <x:v>1600</x:v>
      </x:c>
      <x:c r="M1909" s="81" t="n">
        <x:v>1301.6913699639128</x:v>
      </x:c>
      <x:c r="N1909" s="81" t="n">
        <x:v>-0.08961195711063465</x:v>
      </x:c>
      <x:c r="O1909" s="23" t="n">
        <x:v>42</x:v>
      </x:c>
      <x:c r="P1909" s="23" t="n">
        <x:v>10</x:v>
      </x:c>
      <x:c r="Q1909" s="78" t="n">
        <x:v>46146</x:v>
      </x:c>
      <x:c r="R1909" s="23" t="str">
        <x:v>True</x:v>
      </x:c>
      <x:c r="S1909" s="23" t="str">
        <x:v>True</x:v>
      </x:c>
      <x:c r="T1909" s="23" t="str">
        <x:v>True</x:v>
      </x:c>
    </x:row>
    <x:row r="1910">
      <x:c r="A1910" s="23" t="str">
        <x:v>active_label_common_panel</x:v>
      </x:c>
      <x:c r="B1910" s="23" t="n">
        <x:v>14</x:v>
      </x:c>
      <x:c r="C1910" s="23" t="str">
        <x:v>checkpoint:epoch:tencent-hy3-preview</x:v>
      </x:c>
      <x:c r="D1910" s="23" t="str">
        <x:v>Tencent Hy3 preview</x:v>
      </x:c>
      <x:c r="E1910" s="23" t="str">
        <x:v>tencent</x:v>
      </x:c>
      <x:c r="F1910" s="78" t="n">
        <x:v>46135</x:v>
      </x:c>
      <x:c r="G1910" s="78" t="n">
        <x:v>46164</x:v>
      </x:c>
      <x:c r="H1910" s="81" t="n">
        <x:v>0.13099618315050252</x:v>
      </x:c>
      <x:c r="I1910" s="81" t="n">
        <x:v>0.115021737076</x:v>
      </x:c>
      <x:c r="J1910" s="23" t="str">
        <x:v>active_b</x:v>
      </x:c>
      <x:c r="K1910" s="23" t="str">
        <x:v>date_historical_price</x:v>
      </x:c>
      <x:c r="L1910" s="81" t="n">
        <x:v>21</x:v>
      </x:c>
      <x:c r="M1910" s="81" t="n">
        <x:v>4.924981048318097</x:v>
      </x:c>
      <x:c r="N1910" s="81" t="n">
        <x:v>-0.6298147310935291</x:v>
      </x:c>
      <x:c r="O1910" s="23" t="n">
        <x:v>51</x:v>
      </x:c>
      <x:c r="P1910" s="23" t="n">
        <x:v>11</x:v>
      </x:c>
      <x:c r="Q1910" s="78" t="n">
        <x:v>46149</x:v>
      </x:c>
      <x:c r="R1910" s="23" t="str">
        <x:v>True</x:v>
      </x:c>
      <x:c r="S1910" s="23" t="str">
        <x:v>True</x:v>
      </x:c>
      <x:c r="T1910" s="23" t="str">
        <x:v>False</x:v>
      </x:c>
    </x:row>
    <x:row r="1911">
      <x:c r="A1911" s="23" t="str">
        <x:v>active_label_common_panel</x:v>
      </x:c>
      <x:c r="B1911" s="23" t="n">
        <x:v>14</x:v>
      </x:c>
      <x:c r="C1911" s="23" t="str">
        <x:v>checkpoint:epoch:tencent-hy3-preview</x:v>
      </x:c>
      <x:c r="D1911" s="23" t="str">
        <x:v>Tencent Hy3 preview</x:v>
      </x:c>
      <x:c r="E1911" s="23" t="str">
        <x:v>tencent</x:v>
      </x:c>
      <x:c r="F1911" s="78" t="n">
        <x:v>46135</x:v>
      </x:c>
      <x:c r="G1911" s="78" t="n">
        <x:v>46164</x:v>
      </x:c>
      <x:c r="H1911" s="81" t="n">
        <x:v>0.13099618315050252</x:v>
      </x:c>
      <x:c r="I1911" s="81" t="n">
        <x:v>0.115021737076</x:v>
      </x:c>
      <x:c r="J1911" s="23" t="str">
        <x:v>active_b</x:v>
      </x:c>
      <x:c r="K1911" s="23" t="str">
        <x:v>score_date</x:v>
      </x:c>
      <x:c r="L1911" s="81" t="n">
        <x:v>21</x:v>
      </x:c>
      <x:c r="M1911" s="81" t="n">
        <x:v>13.34111000268659</x:v>
      </x:c>
      <x:c r="N1911" s="81" t="n">
        <x:v>-0.19702732962215272</x:v>
      </x:c>
      <x:c r="O1911" s="23" t="n">
        <x:v>51</x:v>
      </x:c>
      <x:c r="P1911" s="23" t="n">
        <x:v>11</x:v>
      </x:c>
      <x:c r="Q1911" s="78" t="n">
        <x:v>46149</x:v>
      </x:c>
      <x:c r="R1911" s="23" t="str">
        <x:v>True</x:v>
      </x:c>
      <x:c r="S1911" s="23" t="str">
        <x:v>True</x:v>
      </x:c>
      <x:c r="T1911" s="23" t="str">
        <x:v>False</x:v>
      </x:c>
    </x:row>
    <x:row r="1912">
      <x:c r="A1912" s="23" t="str">
        <x:v>active_label_common_panel</x:v>
      </x:c>
      <x:c r="B1912" s="23" t="n">
        <x:v>14</x:v>
      </x:c>
      <x:c r="C1912" s="23" t="str">
        <x:v>checkpoint:epoch:tencent-hy3-preview</x:v>
      </x:c>
      <x:c r="D1912" s="23" t="str">
        <x:v>Tencent Hy3 preview</x:v>
      </x:c>
      <x:c r="E1912" s="23" t="str">
        <x:v>tencent</x:v>
      </x:c>
      <x:c r="F1912" s="78" t="n">
        <x:v>46135</x:v>
      </x:c>
      <x:c r="G1912" s="78" t="n">
        <x:v>46164</x:v>
      </x:c>
      <x:c r="H1912" s="81" t="n">
        <x:v>0.13099618315050252</x:v>
      </x:c>
      <x:c r="I1912" s="81" t="n">
        <x:v>0.115021737076</x:v>
      </x:c>
      <x:c r="J1912" s="23" t="str">
        <x:v>active_b</x:v>
      </x:c>
      <x:c r="K1912" s="23" t="str">
        <x:v>score_date_historical_price</x:v>
      </x:c>
      <x:c r="L1912" s="81" t="n">
        <x:v>21</x:v>
      </x:c>
      <x:c r="M1912" s="81" t="n">
        <x:v>5.747142244595842</x:v>
      </x:c>
      <x:c r="N1912" s="81" t="n">
        <x:v>-0.5627673484652721</x:v>
      </x:c>
      <x:c r="O1912" s="23" t="n">
        <x:v>51</x:v>
      </x:c>
      <x:c r="P1912" s="23" t="n">
        <x:v>11</x:v>
      </x:c>
      <x:c r="Q1912" s="78" t="n">
        <x:v>46149</x:v>
      </x:c>
      <x:c r="R1912" s="23" t="str">
        <x:v>True</x:v>
      </x:c>
      <x:c r="S1912" s="23" t="str">
        <x:v>True</x:v>
      </x:c>
      <x:c r="T1912" s="23" t="str">
        <x:v>False</x:v>
      </x:c>
    </x:row>
    <x:row r="1913">
      <x:c r="A1913" s="23" t="str">
        <x:v>active_label_common_panel</x:v>
      </x:c>
      <x:c r="B1913" s="23" t="n">
        <x:v>14</x:v>
      </x:c>
      <x:c r="C1913" s="23" t="str">
        <x:v>checkpoint:epoch:tencent-hy3-preview</x:v>
      </x:c>
      <x:c r="D1913" s="23" t="str">
        <x:v>Tencent Hy3 preview</x:v>
      </x:c>
      <x:c r="E1913" s="23" t="str">
        <x:v>tencent</x:v>
      </x:c>
      <x:c r="F1913" s="78" t="n">
        <x:v>46135</x:v>
      </x:c>
      <x:c r="G1913" s="78" t="n">
        <x:v>46164</x:v>
      </x:c>
      <x:c r="H1913" s="81" t="n">
        <x:v>0.13099618315050252</x:v>
      </x:c>
      <x:c r="I1913" s="81" t="n">
        <x:v>0.115021737076</x:v>
      </x:c>
      <x:c r="J1913" s="23" t="str">
        <x:v>active_b</x:v>
      </x:c>
      <x:c r="K1913" s="23" t="str">
        <x:v>score_date_current_price_nonprospective</x:v>
      </x:c>
      <x:c r="L1913" s="81" t="n">
        <x:v>21</x:v>
      </x:c>
      <x:c r="M1913" s="81" t="n">
        <x:v>4.535487136596299</x:v>
      </x:c>
      <x:c r="N1913" s="81" t="n">
        <x:v>-0.6655953551847957</x:v>
      </x:c>
      <x:c r="O1913" s="23" t="n">
        <x:v>51</x:v>
      </x:c>
      <x:c r="P1913" s="23" t="n">
        <x:v>11</x:v>
      </x:c>
      <x:c r="Q1913" s="78" t="n">
        <x:v>46149</x:v>
      </x:c>
      <x:c r="R1913" s="23" t="str">
        <x:v>True</x:v>
      </x:c>
      <x:c r="S1913" s="23" t="str">
        <x:v>True</x:v>
      </x:c>
      <x:c r="T1913" s="23" t="str">
        <x:v>True</x:v>
      </x:c>
    </x:row>
    <x:row r="1914">
      <x:c r="A1914" s="23" t="str">
        <x:v>active_label_common_panel</x:v>
      </x:c>
      <x:c r="B1914" s="23" t="n">
        <x:v>14</x:v>
      </x:c>
      <x:c r="C1914" s="23" t="str">
        <x:v>checkpoint:epoch:tencent-hy3-preview</x:v>
      </x:c>
      <x:c r="D1914" s="23" t="str">
        <x:v>Tencent Hy3 preview</x:v>
      </x:c>
      <x:c r="E1914" s="23" t="str">
        <x:v>tencent</x:v>
      </x:c>
      <x:c r="F1914" s="78" t="n">
        <x:v>46135</x:v>
      </x:c>
      <x:c r="G1914" s="78" t="n">
        <x:v>46164</x:v>
      </x:c>
      <x:c r="H1914" s="81" t="n">
        <x:v>0.13099618315050252</x:v>
      </x:c>
      <x:c r="I1914" s="81" t="n">
        <x:v>0.115021737076</x:v>
      </x:c>
      <x:c r="J1914" s="23" t="str">
        <x:v>total_b</x:v>
      </x:c>
      <x:c r="K1914" s="23" t="str">
        <x:v>date_historical_price</x:v>
      </x:c>
      <x:c r="L1914" s="81" t="n">
        <x:v>295</x:v>
      </x:c>
      <x:c r="M1914" s="81" t="n">
        <x:v>21.559967296861124</x:v>
      </x:c>
      <x:c r="N1914" s="81" t="n">
        <x:v>-1.1361739182205828</x:v>
      </x:c>
      <x:c r="O1914" s="23" t="n">
        <x:v>51</x:v>
      </x:c>
      <x:c r="P1914" s="23" t="n">
        <x:v>11</x:v>
      </x:c>
      <x:c r="Q1914" s="78" t="n">
        <x:v>46149</x:v>
      </x:c>
      <x:c r="R1914" s="23" t="str">
        <x:v>True</x:v>
      </x:c>
      <x:c r="S1914" s="23" t="str">
        <x:v>True</x:v>
      </x:c>
      <x:c r="T1914" s="23" t="str">
        <x:v>False</x:v>
      </x:c>
    </x:row>
    <x:row r="1915">
      <x:c r="A1915" s="23" t="str">
        <x:v>active_label_common_panel</x:v>
      </x:c>
      <x:c r="B1915" s="23" t="n">
        <x:v>14</x:v>
      </x:c>
      <x:c r="C1915" s="23" t="str">
        <x:v>checkpoint:epoch:tencent-hy3-preview</x:v>
      </x:c>
      <x:c r="D1915" s="23" t="str">
        <x:v>Tencent Hy3 preview</x:v>
      </x:c>
      <x:c r="E1915" s="23" t="str">
        <x:v>tencent</x:v>
      </x:c>
      <x:c r="F1915" s="78" t="n">
        <x:v>46135</x:v>
      </x:c>
      <x:c r="G1915" s="78" t="n">
        <x:v>46164</x:v>
      </x:c>
      <x:c r="H1915" s="81" t="n">
        <x:v>0.13099618315050252</x:v>
      </x:c>
      <x:c r="I1915" s="81" t="n">
        <x:v>0.115021737076</x:v>
      </x:c>
      <x:c r="J1915" s="23" t="str">
        <x:v>total_b</x:v>
      </x:c>
      <x:c r="K1915" s="23" t="str">
        <x:v>score_date</x:v>
      </x:c>
      <x:c r="L1915" s="81" t="n">
        <x:v>295</x:v>
      </x:c>
      <x:c r="M1915" s="81" t="n">
        <x:v>167.6246050548413</x:v>
      </x:c>
      <x:c r="N1915" s="81" t="n">
        <x:v>-0.24548424837103644</x:v>
      </x:c>
      <x:c r="O1915" s="23" t="n">
        <x:v>51</x:v>
      </x:c>
      <x:c r="P1915" s="23" t="n">
        <x:v>11</x:v>
      </x:c>
      <x:c r="Q1915" s="78" t="n">
        <x:v>46149</x:v>
      </x:c>
      <x:c r="R1915" s="23" t="str">
        <x:v>True</x:v>
      </x:c>
      <x:c r="S1915" s="23" t="str">
        <x:v>True</x:v>
      </x:c>
      <x:c r="T1915" s="23" t="str">
        <x:v>False</x:v>
      </x:c>
    </x:row>
    <x:row r="1916">
      <x:c r="A1916" s="23" t="str">
        <x:v>active_label_common_panel</x:v>
      </x:c>
      <x:c r="B1916" s="23" t="n">
        <x:v>14</x:v>
      </x:c>
      <x:c r="C1916" s="23" t="str">
        <x:v>checkpoint:epoch:tencent-hy3-preview</x:v>
      </x:c>
      <x:c r="D1916" s="23" t="str">
        <x:v>Tencent Hy3 preview</x:v>
      </x:c>
      <x:c r="E1916" s="23" t="str">
        <x:v>tencent</x:v>
      </x:c>
      <x:c r="F1916" s="78" t="n">
        <x:v>46135</x:v>
      </x:c>
      <x:c r="G1916" s="78" t="n">
        <x:v>46164</x:v>
      </x:c>
      <x:c r="H1916" s="81" t="n">
        <x:v>0.13099618315050252</x:v>
      </x:c>
      <x:c r="I1916" s="81" t="n">
        <x:v>0.115021737076</x:v>
      </x:c>
      <x:c r="J1916" s="23" t="str">
        <x:v>total_b</x:v>
      </x:c>
      <x:c r="K1916" s="23" t="str">
        <x:v>score_date_historical_price</x:v>
      </x:c>
      <x:c r="L1916" s="81" t="n">
        <x:v>295</x:v>
      </x:c>
      <x:c r="M1916" s="81" t="n">
        <x:v>43.98436762160814</x:v>
      </x:c>
      <x:c r="N1916" s="81" t="n">
        <x:v>-0.8265236636277185</x:v>
      </x:c>
      <x:c r="O1916" s="23" t="n">
        <x:v>51</x:v>
      </x:c>
      <x:c r="P1916" s="23" t="n">
        <x:v>11</x:v>
      </x:c>
      <x:c r="Q1916" s="78" t="n">
        <x:v>46149</x:v>
      </x:c>
      <x:c r="R1916" s="23" t="str">
        <x:v>True</x:v>
      </x:c>
      <x:c r="S1916" s="23" t="str">
        <x:v>True</x:v>
      </x:c>
      <x:c r="T1916" s="23" t="str">
        <x:v>False</x:v>
      </x:c>
    </x:row>
    <x:row r="1917">
      <x:c r="A1917" s="23" t="str">
        <x:v>active_label_common_panel</x:v>
      </x:c>
      <x:c r="B1917" s="23" t="n">
        <x:v>14</x:v>
      </x:c>
      <x:c r="C1917" s="23" t="str">
        <x:v>checkpoint:epoch:tencent-hy3-preview</x:v>
      </x:c>
      <x:c r="D1917" s="23" t="str">
        <x:v>Tencent Hy3 preview</x:v>
      </x:c>
      <x:c r="E1917" s="23" t="str">
        <x:v>tencent</x:v>
      </x:c>
      <x:c r="F1917" s="78" t="n">
        <x:v>46135</x:v>
      </x:c>
      <x:c r="G1917" s="78" t="n">
        <x:v>46164</x:v>
      </x:c>
      <x:c r="H1917" s="81" t="n">
        <x:v>0.13099618315050252</x:v>
      </x:c>
      <x:c r="I1917" s="81" t="n">
        <x:v>0.115021737076</x:v>
      </x:c>
      <x:c r="J1917" s="23" t="str">
        <x:v>total_b</x:v>
      </x:c>
      <x:c r="K1917" s="23" t="str">
        <x:v>score_date_current_price_nonprospective</x:v>
      </x:c>
      <x:c r="L1917" s="81" t="n">
        <x:v>295</x:v>
      </x:c>
      <x:c r="M1917" s="81" t="n">
        <x:v>31.602472709265097</x:v>
      </x:c>
      <x:c r="N1917" s="81" t="n">
        <x:v>-0.9701009510187621</x:v>
      </x:c>
      <x:c r="O1917" s="23" t="n">
        <x:v>51</x:v>
      </x:c>
      <x:c r="P1917" s="23" t="n">
        <x:v>11</x:v>
      </x:c>
      <x:c r="Q1917" s="78" t="n">
        <x:v>46149</x:v>
      </x:c>
      <x:c r="R1917" s="23" t="str">
        <x:v>True</x:v>
      </x:c>
      <x:c r="S1917" s="23" t="str">
        <x:v>True</x:v>
      </x:c>
      <x:c r="T1917" s="23" t="str">
        <x:v>True</x:v>
      </x:c>
    </x:row>
    <x:row r="1918">
      <x:c r="A1918" s="23" t="str">
        <x:v>active_label_common_panel</x:v>
      </x:c>
      <x:c r="B1918" s="23" t="n">
        <x:v>14</x:v>
      </x:c>
      <x:c r="C1918" s="23" t="str">
        <x:v>checkpoint:epoch:nemotron-3-ultra</x:v>
      </x:c>
      <x:c r="D1918" s="23" t="str">
        <x:v>Nemotron 3 Ultra</x:v>
      </x:c>
      <x:c r="E1918" s="23" t="str">
        <x:v>nvidia</x:v>
      </x:c>
      <x:c r="F1918" s="78" t="n">
        <x:v>46177</x:v>
      </x:c>
      <x:c r="G1918" s="78" t="n">
        <x:v>46191</x:v>
      </x:c>
      <x:c r="H1918" s="81" t="n">
        <x:v>1.118033988749895</x:v>
      </x:c>
      <x:c r="I1918" s="81" t="n">
        <x:v>1.29877124297</x:v>
      </x:c>
      <x:c r="J1918" s="23" t="str">
        <x:v>active_b</x:v>
      </x:c>
      <x:c r="K1918" s="23" t="str">
        <x:v>date_historical_price</x:v>
      </x:c>
      <x:c r="L1918" s="81" t="n">
        <x:v>55</x:v>
      </x:c>
      <x:c r="M1918" s="81" t="n">
        <x:v>27.683977204196648</x:v>
      </x:c>
      <x:c r="N1918" s="81" t="n">
        <x:v>-0.298134206536264</x:v>
      </x:c>
      <x:c r="O1918" s="23" t="n">
        <x:v>51</x:v>
      </x:c>
      <x:c r="P1918" s="23" t="n">
        <x:v>11</x:v>
      </x:c>
      <x:c r="Q1918" s="78" t="n">
        <x:v>46164</x:v>
      </x:c>
      <x:c r="R1918" s="23" t="str">
        <x:v>True</x:v>
      </x:c>
      <x:c r="S1918" s="23" t="str">
        <x:v>True</x:v>
      </x:c>
      <x:c r="T1918" s="23" t="str">
        <x:v>False</x:v>
      </x:c>
    </x:row>
    <x:row r="1919">
      <x:c r="A1919" s="23" t="str">
        <x:v>active_label_common_panel</x:v>
      </x:c>
      <x:c r="B1919" s="23" t="n">
        <x:v>14</x:v>
      </x:c>
      <x:c r="C1919" s="23" t="str">
        <x:v>checkpoint:epoch:nemotron-3-ultra</x:v>
      </x:c>
      <x:c r="D1919" s="23" t="str">
        <x:v>Nemotron 3 Ultra</x:v>
      </x:c>
      <x:c r="E1919" s="23" t="str">
        <x:v>nvidia</x:v>
      </x:c>
      <x:c r="F1919" s="78" t="n">
        <x:v>46177</x:v>
      </x:c>
      <x:c r="G1919" s="78" t="n">
        <x:v>46191</x:v>
      </x:c>
      <x:c r="H1919" s="81" t="n">
        <x:v>1.118033988749895</x:v>
      </x:c>
      <x:c r="I1919" s="81" t="n">
        <x:v>1.29877124297</x:v>
      </x:c>
      <x:c r="J1919" s="23" t="str">
        <x:v>active_b</x:v>
      </x:c>
      <x:c r="K1919" s="23" t="str">
        <x:v>score_date</x:v>
      </x:c>
      <x:c r="L1919" s="81" t="n">
        <x:v>55</x:v>
      </x:c>
      <x:c r="M1919" s="81" t="n">
        <x:v>17.34450054726578</x:v>
      </x:c>
      <x:c r="N1919" s="81" t="n">
        <x:v>-0.5012008910924397</x:v>
      </x:c>
      <x:c r="O1919" s="23" t="n">
        <x:v>51</x:v>
      </x:c>
      <x:c r="P1919" s="23" t="n">
        <x:v>11</x:v>
      </x:c>
      <x:c r="Q1919" s="78" t="n">
        <x:v>46164</x:v>
      </x:c>
      <x:c r="R1919" s="23" t="str">
        <x:v>True</x:v>
      </x:c>
      <x:c r="S1919" s="23" t="str">
        <x:v>True</x:v>
      </x:c>
      <x:c r="T1919" s="23" t="str">
        <x:v>False</x:v>
      </x:c>
    </x:row>
    <x:row r="1920">
      <x:c r="A1920" s="23" t="str">
        <x:v>active_label_common_panel</x:v>
      </x:c>
      <x:c r="B1920" s="23" t="n">
        <x:v>14</x:v>
      </x:c>
      <x:c r="C1920" s="23" t="str">
        <x:v>checkpoint:epoch:nemotron-3-ultra</x:v>
      </x:c>
      <x:c r="D1920" s="23" t="str">
        <x:v>Nemotron 3 Ultra</x:v>
      </x:c>
      <x:c r="E1920" s="23" t="str">
        <x:v>nvidia</x:v>
      </x:c>
      <x:c r="F1920" s="78" t="n">
        <x:v>46177</x:v>
      </x:c>
      <x:c r="G1920" s="78" t="n">
        <x:v>46191</x:v>
      </x:c>
      <x:c r="H1920" s="81" t="n">
        <x:v>1.118033988749895</x:v>
      </x:c>
      <x:c r="I1920" s="81" t="n">
        <x:v>1.29877124297</x:v>
      </x:c>
      <x:c r="J1920" s="23" t="str">
        <x:v>active_b</x:v>
      </x:c>
      <x:c r="K1920" s="23" t="str">
        <x:v>score_date_historical_price</x:v>
      </x:c>
      <x:c r="L1920" s="81" t="n">
        <x:v>55</x:v>
      </x:c>
      <x:c r="M1920" s="81" t="n">
        <x:v>26.598739871418662</x:v>
      </x:c>
      <x:c r="N1920" s="81" t="n">
        <x:v>-0.3155016272937287</x:v>
      </x:c>
      <x:c r="O1920" s="23" t="n">
        <x:v>51</x:v>
      </x:c>
      <x:c r="P1920" s="23" t="n">
        <x:v>11</x:v>
      </x:c>
      <x:c r="Q1920" s="78" t="n">
        <x:v>46164</x:v>
      </x:c>
      <x:c r="R1920" s="23" t="str">
        <x:v>True</x:v>
      </x:c>
      <x:c r="S1920" s="23" t="str">
        <x:v>True</x:v>
      </x:c>
      <x:c r="T1920" s="23" t="str">
        <x:v>False</x:v>
      </x:c>
    </x:row>
    <x:row r="1921">
      <x:c r="A1921" s="23" t="str">
        <x:v>active_label_common_panel</x:v>
      </x:c>
      <x:c r="B1921" s="23" t="n">
        <x:v>14</x:v>
      </x:c>
      <x:c r="C1921" s="23" t="str">
        <x:v>checkpoint:epoch:nemotron-3-ultra</x:v>
      </x:c>
      <x:c r="D1921" s="23" t="str">
        <x:v>Nemotron 3 Ultra</x:v>
      </x:c>
      <x:c r="E1921" s="23" t="str">
        <x:v>nvidia</x:v>
      </x:c>
      <x:c r="F1921" s="78" t="n">
        <x:v>46177</x:v>
      </x:c>
      <x:c r="G1921" s="78" t="n">
        <x:v>46191</x:v>
      </x:c>
      <x:c r="H1921" s="81" t="n">
        <x:v>1.118033988749895</x:v>
      </x:c>
      <x:c r="I1921" s="81" t="n">
        <x:v>1.29877124297</x:v>
      </x:c>
      <x:c r="J1921" s="23" t="str">
        <x:v>active_b</x:v>
      </x:c>
      <x:c r="K1921" s="23" t="str">
        <x:v>score_date_current_price_nonprospective</x:v>
      </x:c>
      <x:c r="L1921" s="81" t="n">
        <x:v>55</x:v>
      </x:c>
      <x:c r="M1921" s="81" t="n">
        <x:v>25.532675535926867</x:v>
      </x:c>
      <x:c r="N1921" s="81" t="n">
        <x:v>-0.33326636315037916</x:v>
      </x:c>
      <x:c r="O1921" s="23" t="n">
        <x:v>51</x:v>
      </x:c>
      <x:c r="P1921" s="23" t="n">
        <x:v>11</x:v>
      </x:c>
      <x:c r="Q1921" s="78" t="n">
        <x:v>46164</x:v>
      </x:c>
      <x:c r="R1921" s="23" t="str">
        <x:v>True</x:v>
      </x:c>
      <x:c r="S1921" s="23" t="str">
        <x:v>True</x:v>
      </x:c>
      <x:c r="T1921" s="23" t="str">
        <x:v>True</x:v>
      </x:c>
    </x:row>
    <x:row r="1922">
      <x:c r="A1922" s="23" t="str">
        <x:v>active_label_common_panel</x:v>
      </x:c>
      <x:c r="B1922" s="23" t="n">
        <x:v>14</x:v>
      </x:c>
      <x:c r="C1922" s="23" t="str">
        <x:v>checkpoint:epoch:nemotron-3-ultra</x:v>
      </x:c>
      <x:c r="D1922" s="23" t="str">
        <x:v>Nemotron 3 Ultra</x:v>
      </x:c>
      <x:c r="E1922" s="23" t="str">
        <x:v>nvidia</x:v>
      </x:c>
      <x:c r="F1922" s="78" t="n">
        <x:v>46177</x:v>
      </x:c>
      <x:c r="G1922" s="78" t="n">
        <x:v>46191</x:v>
      </x:c>
      <x:c r="H1922" s="81" t="n">
        <x:v>1.118033988749895</x:v>
      </x:c>
      <x:c r="I1922" s="81" t="n">
        <x:v>1.29877124297</x:v>
      </x:c>
      <x:c r="J1922" s="23" t="str">
        <x:v>total_b</x:v>
      </x:c>
      <x:c r="K1922" s="23" t="str">
        <x:v>date_historical_price</x:v>
      </x:c>
      <x:c r="L1922" s="81" t="n">
        <x:v>550</x:v>
      </x:c>
      <x:c r="M1922" s="81" t="n">
        <x:v>674.2071400967972</x:v>
      </x:c>
      <x:c r="N1922" s="81" t="n">
        <x:v>0.08843065805027521</x:v>
      </x:c>
      <x:c r="O1922" s="23" t="n">
        <x:v>51</x:v>
      </x:c>
      <x:c r="P1922" s="23" t="n">
        <x:v>11</x:v>
      </x:c>
      <x:c r="Q1922" s="78" t="n">
        <x:v>46164</x:v>
      </x:c>
      <x:c r="R1922" s="23" t="str">
        <x:v>True</x:v>
      </x:c>
      <x:c r="S1922" s="23" t="str">
        <x:v>True</x:v>
      </x:c>
      <x:c r="T1922" s="23" t="str">
        <x:v>False</x:v>
      </x:c>
    </x:row>
    <x:row r="1923">
      <x:c r="A1923" s="23" t="str">
        <x:v>active_label_common_panel</x:v>
      </x:c>
      <x:c r="B1923" s="23" t="n">
        <x:v>14</x:v>
      </x:c>
      <x:c r="C1923" s="23" t="str">
        <x:v>checkpoint:epoch:nemotron-3-ultra</x:v>
      </x:c>
      <x:c r="D1923" s="23" t="str">
        <x:v>Nemotron 3 Ultra</x:v>
      </x:c>
      <x:c r="E1923" s="23" t="str">
        <x:v>nvidia</x:v>
      </x:c>
      <x:c r="F1923" s="78" t="n">
        <x:v>46177</x:v>
      </x:c>
      <x:c r="G1923" s="78" t="n">
        <x:v>46191</x:v>
      </x:c>
      <x:c r="H1923" s="81" t="n">
        <x:v>1.118033988749895</x:v>
      </x:c>
      <x:c r="I1923" s="81" t="n">
        <x:v>1.29877124297</x:v>
      </x:c>
      <x:c r="J1923" s="23" t="str">
        <x:v>total_b</x:v>
      </x:c>
      <x:c r="K1923" s="23" t="str">
        <x:v>score_date</x:v>
      </x:c>
      <x:c r="L1923" s="81" t="n">
        <x:v>550</x:v>
      </x:c>
      <x:c r="M1923" s="81" t="n">
        <x:v>249.74773954012645</x:v>
      </x:c>
      <x:c r="N1923" s="81" t="n">
        <x:v>-0.3428611233657628</x:v>
      </x:c>
      <x:c r="O1923" s="23" t="n">
        <x:v>51</x:v>
      </x:c>
      <x:c r="P1923" s="23" t="n">
        <x:v>11</x:v>
      </x:c>
      <x:c r="Q1923" s="78" t="n">
        <x:v>46164</x:v>
      </x:c>
      <x:c r="R1923" s="23" t="str">
        <x:v>True</x:v>
      </x:c>
      <x:c r="S1923" s="23" t="str">
        <x:v>True</x:v>
      </x:c>
      <x:c r="T1923" s="23" t="str">
        <x:v>False</x:v>
      </x:c>
    </x:row>
    <x:row r="1924">
      <x:c r="A1924" s="23" t="str">
        <x:v>active_label_common_panel</x:v>
      </x:c>
      <x:c r="B1924" s="23" t="n">
        <x:v>14</x:v>
      </x:c>
      <x:c r="C1924" s="23" t="str">
        <x:v>checkpoint:epoch:nemotron-3-ultra</x:v>
      </x:c>
      <x:c r="D1924" s="23" t="str">
        <x:v>Nemotron 3 Ultra</x:v>
      </x:c>
      <x:c r="E1924" s="23" t="str">
        <x:v>nvidia</x:v>
      </x:c>
      <x:c r="F1924" s="78" t="n">
        <x:v>46177</x:v>
      </x:c>
      <x:c r="G1924" s="78" t="n">
        <x:v>46191</x:v>
      </x:c>
      <x:c r="H1924" s="81" t="n">
        <x:v>1.118033988749895</x:v>
      </x:c>
      <x:c r="I1924" s="81" t="n">
        <x:v>1.29877124297</x:v>
      </x:c>
      <x:c r="J1924" s="23" t="str">
        <x:v>total_b</x:v>
      </x:c>
      <x:c r="K1924" s="23" t="str">
        <x:v>score_date_historical_price</x:v>
      </x:c>
      <x:c r="L1924" s="81" t="n">
        <x:v>550</x:v>
      </x:c>
      <x:c r="M1924" s="81" t="n">
        <x:v>501.7121232969531</x:v>
      </x:c>
      <x:c r="N1924" s="81" t="n">
        <x:v>-0.039908094112582865</x:v>
      </x:c>
      <x:c r="O1924" s="23" t="n">
        <x:v>51</x:v>
      </x:c>
      <x:c r="P1924" s="23" t="n">
        <x:v>11</x:v>
      </x:c>
      <x:c r="Q1924" s="78" t="n">
        <x:v>46164</x:v>
      </x:c>
      <x:c r="R1924" s="23" t="str">
        <x:v>True</x:v>
      </x:c>
      <x:c r="S1924" s="23" t="str">
        <x:v>True</x:v>
      </x:c>
      <x:c r="T1924" s="23" t="str">
        <x:v>False</x:v>
      </x:c>
    </x:row>
    <x:row r="1925">
      <x:c r="A1925" s="23" t="str">
        <x:v>active_label_common_panel</x:v>
      </x:c>
      <x:c r="B1925" s="23" t="n">
        <x:v>14</x:v>
      </x:c>
      <x:c r="C1925" s="23" t="str">
        <x:v>checkpoint:epoch:nemotron-3-ultra</x:v>
      </x:c>
      <x:c r="D1925" s="23" t="str">
        <x:v>Nemotron 3 Ultra</x:v>
      </x:c>
      <x:c r="E1925" s="23" t="str">
        <x:v>nvidia</x:v>
      </x:c>
      <x:c r="F1925" s="78" t="n">
        <x:v>46177</x:v>
      </x:c>
      <x:c r="G1925" s="78" t="n">
        <x:v>46191</x:v>
      </x:c>
      <x:c r="H1925" s="81" t="n">
        <x:v>1.118033988749895</x:v>
      </x:c>
      <x:c r="I1925" s="81" t="n">
        <x:v>1.29877124297</x:v>
      </x:c>
      <x:c r="J1925" s="23" t="str">
        <x:v>total_b</x:v>
      </x:c>
      <x:c r="K1925" s="23" t="str">
        <x:v>score_date_current_price_nonprospective</x:v>
      </x:c>
      <x:c r="L1925" s="81" t="n">
        <x:v>550</x:v>
      </x:c>
      <x:c r="M1925" s="81" t="n">
        <x:v>496.2418431109712</x:v>
      </x:c>
      <x:c r="N1925" s="81" t="n">
        <x:v>-0.044669308304450865</x:v>
      </x:c>
      <x:c r="O1925" s="23" t="n">
        <x:v>51</x:v>
      </x:c>
      <x:c r="P1925" s="23" t="n">
        <x:v>11</x:v>
      </x:c>
      <x:c r="Q1925" s="78" t="n">
        <x:v>46164</x:v>
      </x:c>
      <x:c r="R1925" s="23" t="str">
        <x:v>True</x:v>
      </x:c>
      <x:c r="S1925" s="23" t="str">
        <x:v>True</x:v>
      </x:c>
      <x:c r="T1925" s="23" t="str">
        <x:v>True</x:v>
      </x:c>
    </x:row>
    <x:row r="1926">
      <x:c r="A1926" s="23" t="str">
        <x:v>active_label_common_panel</x:v>
      </x:c>
      <x:c r="B1926" s="23" t="n">
        <x:v>14</x:v>
      </x:c>
      <x:c r="C1926" s="23" t="str">
        <x:v>checkpoint:moonshot:kimi-k2-7-code</x:v>
      </x:c>
      <x:c r="D1926" s="23" t="str">
        <x:v>Kimi K2.7 Code</x:v>
      </x:c>
      <x:c r="E1926" s="23" t="str">
        <x:v>kimi</x:v>
      </x:c>
      <x:c r="F1926" s="78" t="n">
        <x:v>46185</x:v>
      </x:c>
      <x:c r="G1926" s="78" t="n">
        <x:v>46198</x:v>
      </x:c>
      <x:c r="H1926" s="81" t="n">
        <x:v>1.6093476939431082</x:v>
      </x:c>
      <x:c r="I1926" s="81" t="n">
        <x:v>1.91037169158</x:v>
      </x:c>
      <x:c r="J1926" s="23" t="str">
        <x:v>active_b</x:v>
      </x:c>
      <x:c r="K1926" s="23" t="str">
        <x:v>date_historical_price</x:v>
      </x:c>
      <x:c r="L1926" s="81" t="n">
        <x:v>32.6</x:v>
      </x:c>
      <x:c r="M1926" s="81" t="n">
        <x:v>43.34448334894713</x:v>
      </x:c>
      <x:c r="N1926" s="81" t="n">
        <x:v>0.12371623061234414</x:v>
      </x:c>
      <x:c r="O1926" s="23" t="n">
        <x:v>49</x:v>
      </x:c>
      <x:c r="P1926" s="23" t="n">
        <x:v>11</x:v>
      </x:c>
      <x:c r="Q1926" s="78" t="n">
        <x:v>46191</x:v>
      </x:c>
      <x:c r="R1926" s="23" t="str">
        <x:v>True</x:v>
      </x:c>
      <x:c r="S1926" s="23" t="str">
        <x:v>True</x:v>
      </x:c>
      <x:c r="T1926" s="23" t="str">
        <x:v>False</x:v>
      </x:c>
    </x:row>
    <x:row r="1927">
      <x:c r="A1927" s="23" t="str">
        <x:v>active_label_common_panel</x:v>
      </x:c>
      <x:c r="B1927" s="23" t="n">
        <x:v>14</x:v>
      </x:c>
      <x:c r="C1927" s="23" t="str">
        <x:v>checkpoint:moonshot:kimi-k2-7-code</x:v>
      </x:c>
      <x:c r="D1927" s="23" t="str">
        <x:v>Kimi K2.7 Code</x:v>
      </x:c>
      <x:c r="E1927" s="23" t="str">
        <x:v>kimi</x:v>
      </x:c>
      <x:c r="F1927" s="78" t="n">
        <x:v>46185</x:v>
      </x:c>
      <x:c r="G1927" s="78" t="n">
        <x:v>46198</x:v>
      </x:c>
      <x:c r="H1927" s="81" t="n">
        <x:v>1.6093476939431082</x:v>
      </x:c>
      <x:c r="I1927" s="81" t="n">
        <x:v>1.91037169158</x:v>
      </x:c>
      <x:c r="J1927" s="23" t="str">
        <x:v>active_b</x:v>
      </x:c>
      <x:c r="K1927" s="23" t="str">
        <x:v>score_date</x:v>
      </x:c>
      <x:c r="L1927" s="81" t="n">
        <x:v>32.6</x:v>
      </x:c>
      <x:c r="M1927" s="81" t="n">
        <x:v>26.093594176573898</x:v>
      </x:c>
      <x:c r="N1927" s="81" t="n">
        <x:v>-0.0966836963780123</x:v>
      </x:c>
      <x:c r="O1927" s="23" t="n">
        <x:v>49</x:v>
      </x:c>
      <x:c r="P1927" s="23" t="n">
        <x:v>11</x:v>
      </x:c>
      <x:c r="Q1927" s="78" t="n">
        <x:v>46191</x:v>
      </x:c>
      <x:c r="R1927" s="23" t="str">
        <x:v>True</x:v>
      </x:c>
      <x:c r="S1927" s="23" t="str">
        <x:v>True</x:v>
      </x:c>
      <x:c r="T1927" s="23" t="str">
        <x:v>False</x:v>
      </x:c>
    </x:row>
    <x:row r="1928">
      <x:c r="A1928" s="23" t="str">
        <x:v>active_label_common_panel</x:v>
      </x:c>
      <x:c r="B1928" s="23" t="n">
        <x:v>14</x:v>
      </x:c>
      <x:c r="C1928" s="23" t="str">
        <x:v>checkpoint:moonshot:kimi-k2-7-code</x:v>
      </x:c>
      <x:c r="D1928" s="23" t="str">
        <x:v>Kimi K2.7 Code</x:v>
      </x:c>
      <x:c r="E1928" s="23" t="str">
        <x:v>kimi</x:v>
      </x:c>
      <x:c r="F1928" s="78" t="n">
        <x:v>46185</x:v>
      </x:c>
      <x:c r="G1928" s="78" t="n">
        <x:v>46198</x:v>
      </x:c>
      <x:c r="H1928" s="81" t="n">
        <x:v>1.6093476939431082</x:v>
      </x:c>
      <x:c r="I1928" s="81" t="n">
        <x:v>1.91037169158</x:v>
      </x:c>
      <x:c r="J1928" s="23" t="str">
        <x:v>active_b</x:v>
      </x:c>
      <x:c r="K1928" s="23" t="str">
        <x:v>score_date_historical_price</x:v>
      </x:c>
      <x:c r="L1928" s="81" t="n">
        <x:v>32.6</x:v>
      </x:c>
      <x:c r="M1928" s="81" t="n">
        <x:v>45.34274268552307</x:v>
      </x:c>
      <x:c r="N1928" s="81" t="n">
        <x:v>0.1432901860613992</x:v>
      </x:c>
      <x:c r="O1928" s="23" t="n">
        <x:v>49</x:v>
      </x:c>
      <x:c r="P1928" s="23" t="n">
        <x:v>11</x:v>
      </x:c>
      <x:c r="Q1928" s="78" t="n">
        <x:v>46191</x:v>
      </x:c>
      <x:c r="R1928" s="23" t="str">
        <x:v>True</x:v>
      </x:c>
      <x:c r="S1928" s="23" t="str">
        <x:v>True</x:v>
      </x:c>
      <x:c r="T1928" s="23" t="str">
        <x:v>False</x:v>
      </x:c>
    </x:row>
    <x:row r="1929">
      <x:c r="A1929" s="23" t="str">
        <x:v>active_label_common_panel</x:v>
      </x:c>
      <x:c r="B1929" s="23" t="n">
        <x:v>14</x:v>
      </x:c>
      <x:c r="C1929" s="23" t="str">
        <x:v>checkpoint:moonshot:kimi-k2-7-code</x:v>
      </x:c>
      <x:c r="D1929" s="23" t="str">
        <x:v>Kimi K2.7 Code</x:v>
      </x:c>
      <x:c r="E1929" s="23" t="str">
        <x:v>kimi</x:v>
      </x:c>
      <x:c r="F1929" s="78" t="n">
        <x:v>46185</x:v>
      </x:c>
      <x:c r="G1929" s="78" t="n">
        <x:v>46198</x:v>
      </x:c>
      <x:c r="H1929" s="81" t="n">
        <x:v>1.6093476939431082</x:v>
      </x:c>
      <x:c r="I1929" s="81" t="n">
        <x:v>1.91037169158</x:v>
      </x:c>
      <x:c r="J1929" s="23" t="str">
        <x:v>active_b</x:v>
      </x:c>
      <x:c r="K1929" s="23" t="str">
        <x:v>score_date_current_price_nonprospective</x:v>
      </x:c>
      <x:c r="L1929" s="81" t="n">
        <x:v>32.6</x:v>
      </x:c>
      <x:c r="M1929" s="81" t="n">
        <x:v>40.71971210081179</x:v>
      </x:c>
      <x:c r="N1929" s="81" t="n">
        <x:v>0.09658709869419185</x:v>
      </x:c>
      <x:c r="O1929" s="23" t="n">
        <x:v>49</x:v>
      </x:c>
      <x:c r="P1929" s="23" t="n">
        <x:v>11</x:v>
      </x:c>
      <x:c r="Q1929" s="78" t="n">
        <x:v>46191</x:v>
      </x:c>
      <x:c r="R1929" s="23" t="str">
        <x:v>True</x:v>
      </x:c>
      <x:c r="S1929" s="23" t="str">
        <x:v>True</x:v>
      </x:c>
      <x:c r="T1929" s="23" t="str">
        <x:v>True</x:v>
      </x:c>
    </x:row>
    <x:row r="1930">
      <x:c r="A1930" s="23" t="str">
        <x:v>active_label_common_panel</x:v>
      </x:c>
      <x:c r="B1930" s="23" t="n">
        <x:v>14</x:v>
      </x:c>
      <x:c r="C1930" s="23" t="str">
        <x:v>checkpoint:moonshot:kimi-k2-7-code</x:v>
      </x:c>
      <x:c r="D1930" s="23" t="str">
        <x:v>Kimi K2.7 Code</x:v>
      </x:c>
      <x:c r="E1930" s="23" t="str">
        <x:v>kimi</x:v>
      </x:c>
      <x:c r="F1930" s="78" t="n">
        <x:v>46185</x:v>
      </x:c>
      <x:c r="G1930" s="78" t="n">
        <x:v>46198</x:v>
      </x:c>
      <x:c r="H1930" s="81" t="n">
        <x:v>1.6093476939431082</x:v>
      </x:c>
      <x:c r="I1930" s="81" t="n">
        <x:v>1.91037169158</x:v>
      </x:c>
      <x:c r="J1930" s="23" t="str">
        <x:v>total_b</x:v>
      </x:c>
      <x:c r="K1930" s="23" t="str">
        <x:v>date_historical_price</x:v>
      </x:c>
      <x:c r="L1930" s="81" t="n">
        <x:v>1040</x:v>
      </x:c>
      <x:c r="M1930" s="81" t="n">
        <x:v>946.23928387941</x:v>
      </x:c>
      <x:c r="N1930" s="81" t="n">
        <x:v>-0.04103236512977138</x:v>
      </x:c>
      <x:c r="O1930" s="23" t="n">
        <x:v>49</x:v>
      </x:c>
      <x:c r="P1930" s="23" t="n">
        <x:v>11</x:v>
      </x:c>
      <x:c r="Q1930" s="78" t="n">
        <x:v>46191</x:v>
      </x:c>
      <x:c r="R1930" s="23" t="str">
        <x:v>True</x:v>
      </x:c>
      <x:c r="S1930" s="23" t="str">
        <x:v>True</x:v>
      </x:c>
      <x:c r="T1930" s="23" t="str">
        <x:v>False</x:v>
      </x:c>
    </x:row>
    <x:row r="1931">
      <x:c r="A1931" s="23" t="str">
        <x:v>active_label_common_panel</x:v>
      </x:c>
      <x:c r="B1931" s="23" t="n">
        <x:v>14</x:v>
      </x:c>
      <x:c r="C1931" s="23" t="str">
        <x:v>checkpoint:moonshot:kimi-k2-7-code</x:v>
      </x:c>
      <x:c r="D1931" s="23" t="str">
        <x:v>Kimi K2.7 Code</x:v>
      </x:c>
      <x:c r="E1931" s="23" t="str">
        <x:v>kimi</x:v>
      </x:c>
      <x:c r="F1931" s="78" t="n">
        <x:v>46185</x:v>
      </x:c>
      <x:c r="G1931" s="78" t="n">
        <x:v>46198</x:v>
      </x:c>
      <x:c r="H1931" s="81" t="n">
        <x:v>1.6093476939431082</x:v>
      </x:c>
      <x:c r="I1931" s="81" t="n">
        <x:v>1.91037169158</x:v>
      </x:c>
      <x:c r="J1931" s="23" t="str">
        <x:v>total_b</x:v>
      </x:c>
      <x:c r="K1931" s="23" t="str">
        <x:v>score_date</x:v>
      </x:c>
      <x:c r="L1931" s="81" t="n">
        <x:v>1040</x:v>
      </x:c>
      <x:c r="M1931" s="81" t="n">
        <x:v>536.9980090509537</x:v>
      </x:c>
      <x:c r="N1931" s="81" t="n">
        <x:v>-0.2870606637664267</x:v>
      </x:c>
      <x:c r="O1931" s="23" t="n">
        <x:v>49</x:v>
      </x:c>
      <x:c r="P1931" s="23" t="n">
        <x:v>11</x:v>
      </x:c>
      <x:c r="Q1931" s="78" t="n">
        <x:v>46191</x:v>
      </x:c>
      <x:c r="R1931" s="23" t="str">
        <x:v>True</x:v>
      </x:c>
      <x:c r="S1931" s="23" t="str">
        <x:v>True</x:v>
      </x:c>
      <x:c r="T1931" s="23" t="str">
        <x:v>False</x:v>
      </x:c>
    </x:row>
    <x:row r="1932">
      <x:c r="A1932" s="23" t="str">
        <x:v>active_label_common_panel</x:v>
      </x:c>
      <x:c r="B1932" s="23" t="n">
        <x:v>14</x:v>
      </x:c>
      <x:c r="C1932" s="23" t="str">
        <x:v>checkpoint:moonshot:kimi-k2-7-code</x:v>
      </x:c>
      <x:c r="D1932" s="23" t="str">
        <x:v>Kimi K2.7 Code</x:v>
      </x:c>
      <x:c r="E1932" s="23" t="str">
        <x:v>kimi</x:v>
      </x:c>
      <x:c r="F1932" s="78" t="n">
        <x:v>46185</x:v>
      </x:c>
      <x:c r="G1932" s="78" t="n">
        <x:v>46198</x:v>
      </x:c>
      <x:c r="H1932" s="81" t="n">
        <x:v>1.6093476939431082</x:v>
      </x:c>
      <x:c r="I1932" s="81" t="n">
        <x:v>1.91037169158</x:v>
      </x:c>
      <x:c r="J1932" s="23" t="str">
        <x:v>total_b</x:v>
      </x:c>
      <x:c r="K1932" s="23" t="str">
        <x:v>score_date_historical_price</x:v>
      </x:c>
      <x:c r="L1932" s="81" t="n">
        <x:v>1040</x:v>
      </x:c>
      <x:c r="M1932" s="81" t="n">
        <x:v>1141.4459577597706</x:v>
      </x:c>
      <x:c r="N1932" s="81" t="n">
        <x:v>0.04042201515882114</x:v>
      </x:c>
      <x:c r="O1932" s="23" t="n">
        <x:v>49</x:v>
      </x:c>
      <x:c r="P1932" s="23" t="n">
        <x:v>11</x:v>
      </x:c>
      <x:c r="Q1932" s="78" t="n">
        <x:v>46191</x:v>
      </x:c>
      <x:c r="R1932" s="23" t="str">
        <x:v>True</x:v>
      </x:c>
      <x:c r="S1932" s="23" t="str">
        <x:v>True</x:v>
      </x:c>
      <x:c r="T1932" s="23" t="str">
        <x:v>False</x:v>
      </x:c>
    </x:row>
    <x:row r="1933">
      <x:c r="A1933" s="23" t="str">
        <x:v>active_label_common_panel</x:v>
      </x:c>
      <x:c r="B1933" s="23" t="n">
        <x:v>14</x:v>
      </x:c>
      <x:c r="C1933" s="23" t="str">
        <x:v>checkpoint:moonshot:kimi-k2-7-code</x:v>
      </x:c>
      <x:c r="D1933" s="23" t="str">
        <x:v>Kimi K2.7 Code</x:v>
      </x:c>
      <x:c r="E1933" s="23" t="str">
        <x:v>kimi</x:v>
      </x:c>
      <x:c r="F1933" s="78" t="n">
        <x:v>46185</x:v>
      </x:c>
      <x:c r="G1933" s="78" t="n">
        <x:v>46198</x:v>
      </x:c>
      <x:c r="H1933" s="81" t="n">
        <x:v>1.6093476939431082</x:v>
      </x:c>
      <x:c r="I1933" s="81" t="n">
        <x:v>1.91037169158</x:v>
      </x:c>
      <x:c r="J1933" s="23" t="str">
        <x:v>total_b</x:v>
      </x:c>
      <x:c r="K1933" s="23" t="str">
        <x:v>score_date_current_price_nonprospective</x:v>
      </x:c>
      <x:c r="L1933" s="81" t="n">
        <x:v>1040</x:v>
      </x:c>
      <x:c r="M1933" s="81" t="n">
        <x:v>1004.566227373039</x:v>
      </x:c>
      <x:c r="N1933" s="81" t="n">
        <x:v>-0.015054765825713709</x:v>
      </x:c>
      <x:c r="O1933" s="23" t="n">
        <x:v>49</x:v>
      </x:c>
      <x:c r="P1933" s="23" t="n">
        <x:v>11</x:v>
      </x:c>
      <x:c r="Q1933" s="78" t="n">
        <x:v>46191</x:v>
      </x:c>
      <x:c r="R1933" s="23" t="str">
        <x:v>True</x:v>
      </x:c>
      <x:c r="S1933" s="23" t="str">
        <x:v>True</x:v>
      </x:c>
      <x:c r="T1933" s="23" t="str">
        <x:v>True</x:v>
      </x:c>
    </x:row>
    <x:row r="1934">
      <x:c r="A1934" s="23" t="str">
        <x:v>active_label_common_panel</x:v>
      </x:c>
      <x:c r="B1934" s="23" t="n">
        <x:v>14</x:v>
      </x:c>
      <x:c r="C1934" s="23" t="str">
        <x:v>checkpoint:z-ai-zhipu-ai:glm-5-2</x:v>
      </x:c>
      <x:c r="D1934" s="23" t="str">
        <x:v>GLM-5.2</x:v>
      </x:c>
      <x:c r="E1934" s="23" t="str">
        <x:v>zai</x:v>
      </x:c>
      <x:c r="F1934" s="78" t="n">
        <x:v>46189</x:v>
      </x:c>
      <x:c r="G1934" s="78" t="n">
        <x:v>46203</x:v>
      </x:c>
      <x:c r="H1934" s="81" t="n">
        <x:v>1.7127743060260665</x:v>
      </x:c>
      <x:c r="I1934" s="81" t="n">
        <x:v>2.23374125628</x:v>
      </x:c>
      <x:c r="J1934" s="23" t="str">
        <x:v>active_b</x:v>
      </x:c>
      <x:c r="K1934" s="23" t="str">
        <x:v>date_historical_price</x:v>
      </x:c>
      <x:c r="L1934" s="81" t="n">
        <x:v>40</x:v>
      </x:c>
      <x:c r="M1934" s="81" t="n">
        <x:v>43.277793031272886</x:v>
      </x:c>
      <x:c r="N1934" s="81" t="n">
        <x:v>0.03420511431079092</x:v>
      </x:c>
      <x:c r="O1934" s="23" t="n">
        <x:v>47</x:v>
      </x:c>
      <x:c r="P1934" s="23" t="n">
        <x:v>11</x:v>
      </x:c>
      <x:c r="Q1934" s="78" t="n">
        <x:v>46198</x:v>
      </x:c>
      <x:c r="R1934" s="23" t="str">
        <x:v>True</x:v>
      </x:c>
      <x:c r="S1934" s="23" t="str">
        <x:v>True</x:v>
      </x:c>
      <x:c r="T1934" s="23" t="str">
        <x:v>False</x:v>
      </x:c>
    </x:row>
    <x:row r="1935">
      <x:c r="A1935" s="23" t="str">
        <x:v>active_label_common_panel</x:v>
      </x:c>
      <x:c r="B1935" s="23" t="n">
        <x:v>14</x:v>
      </x:c>
      <x:c r="C1935" s="23" t="str">
        <x:v>checkpoint:z-ai-zhipu-ai:glm-5-2</x:v>
      </x:c>
      <x:c r="D1935" s="23" t="str">
        <x:v>GLM-5.2</x:v>
      </x:c>
      <x:c r="E1935" s="23" t="str">
        <x:v>zai</x:v>
      </x:c>
      <x:c r="F1935" s="78" t="n">
        <x:v>46189</x:v>
      </x:c>
      <x:c r="G1935" s="78" t="n">
        <x:v>46203</x:v>
      </x:c>
      <x:c r="H1935" s="81" t="n">
        <x:v>1.7127743060260665</x:v>
      </x:c>
      <x:c r="I1935" s="81" t="n">
        <x:v>2.23374125628</x:v>
      </x:c>
      <x:c r="J1935" s="23" t="str">
        <x:v>active_b</x:v>
      </x:c>
      <x:c r="K1935" s="23" t="str">
        <x:v>score_date</x:v>
      </x:c>
      <x:c r="L1935" s="81" t="n">
        <x:v>40</x:v>
      </x:c>
      <x:c r="M1935" s="81" t="n">
        <x:v>48.35280348569983</x:v>
      </x:c>
      <x:c r="N1935" s="81" t="n">
        <x:v>0.08236166812668444</x:v>
      </x:c>
      <x:c r="O1935" s="23" t="n">
        <x:v>47</x:v>
      </x:c>
      <x:c r="P1935" s="23" t="n">
        <x:v>11</x:v>
      </x:c>
      <x:c r="Q1935" s="78" t="n">
        <x:v>46198</x:v>
      </x:c>
      <x:c r="R1935" s="23" t="str">
        <x:v>True</x:v>
      </x:c>
      <x:c r="S1935" s="23" t="str">
        <x:v>True</x:v>
      </x:c>
      <x:c r="T1935" s="23" t="str">
        <x:v>False</x:v>
      </x:c>
    </x:row>
    <x:row r="1936">
      <x:c r="A1936" s="23" t="str">
        <x:v>active_label_common_panel</x:v>
      </x:c>
      <x:c r="B1936" s="23" t="n">
        <x:v>14</x:v>
      </x:c>
      <x:c r="C1936" s="23" t="str">
        <x:v>checkpoint:z-ai-zhipu-ai:glm-5-2</x:v>
      </x:c>
      <x:c r="D1936" s="23" t="str">
        <x:v>GLM-5.2</x:v>
      </x:c>
      <x:c r="E1936" s="23" t="str">
        <x:v>zai</x:v>
      </x:c>
      <x:c r="F1936" s="78" t="n">
        <x:v>46189</x:v>
      </x:c>
      <x:c r="G1936" s="78" t="n">
        <x:v>46203</x:v>
      </x:c>
      <x:c r="H1936" s="81" t="n">
        <x:v>1.7127743060260665</x:v>
      </x:c>
      <x:c r="I1936" s="81" t="n">
        <x:v>2.23374125628</x:v>
      </x:c>
      <x:c r="J1936" s="23" t="str">
        <x:v>active_b</x:v>
      </x:c>
      <x:c r="K1936" s="23" t="str">
        <x:v>score_date_historical_price</x:v>
      </x:c>
      <x:c r="L1936" s="81" t="n">
        <x:v>40</x:v>
      </x:c>
      <x:c r="M1936" s="81" t="n">
        <x:v>52.2015602096768</x:v>
      </x:c>
      <x:c r="N1936" s="81" t="n">
        <x:v>0.11562349214033757</x:v>
      </x:c>
      <x:c r="O1936" s="23" t="n">
        <x:v>47</x:v>
      </x:c>
      <x:c r="P1936" s="23" t="n">
        <x:v>11</x:v>
      </x:c>
      <x:c r="Q1936" s="78" t="n">
        <x:v>46198</x:v>
      </x:c>
      <x:c r="R1936" s="23" t="str">
        <x:v>True</x:v>
      </x:c>
      <x:c r="S1936" s="23" t="str">
        <x:v>True</x:v>
      </x:c>
      <x:c r="T1936" s="23" t="str">
        <x:v>False</x:v>
      </x:c>
    </x:row>
    <x:row r="1937">
      <x:c r="A1937" s="23" t="str">
        <x:v>active_label_common_panel</x:v>
      </x:c>
      <x:c r="B1937" s="23" t="n">
        <x:v>14</x:v>
      </x:c>
      <x:c r="C1937" s="23" t="str">
        <x:v>checkpoint:z-ai-zhipu-ai:glm-5-2</x:v>
      </x:c>
      <x:c r="D1937" s="23" t="str">
        <x:v>GLM-5.2</x:v>
      </x:c>
      <x:c r="E1937" s="23" t="str">
        <x:v>zai</x:v>
      </x:c>
      <x:c r="F1937" s="78" t="n">
        <x:v>46189</x:v>
      </x:c>
      <x:c r="G1937" s="78" t="n">
        <x:v>46203</x:v>
      </x:c>
      <x:c r="H1937" s="81" t="n">
        <x:v>1.7127743060260665</x:v>
      </x:c>
      <x:c r="I1937" s="81" t="n">
        <x:v>2.23374125628</x:v>
      </x:c>
      <x:c r="J1937" s="23" t="str">
        <x:v>active_b</x:v>
      </x:c>
      <x:c r="K1937" s="23" t="str">
        <x:v>score_date_current_price_nonprospective</x:v>
      </x:c>
      <x:c r="L1937" s="81" t="n">
        <x:v>40</x:v>
      </x:c>
      <x:c r="M1937" s="81" t="n">
        <x:v>50.29367541364864</x:v>
      </x:c>
      <x:c r="N1937" s="81" t="n">
        <x:v>0.09945338327765513</x:v>
      </x:c>
      <x:c r="O1937" s="23" t="n">
        <x:v>47</x:v>
      </x:c>
      <x:c r="P1937" s="23" t="n">
        <x:v>11</x:v>
      </x:c>
      <x:c r="Q1937" s="78" t="n">
        <x:v>46198</x:v>
      </x:c>
      <x:c r="R1937" s="23" t="str">
        <x:v>True</x:v>
      </x:c>
      <x:c r="S1937" s="23" t="str">
        <x:v>True</x:v>
      </x:c>
      <x:c r="T1937" s="23" t="str">
        <x:v>True</x:v>
      </x:c>
    </x:row>
    <x:row r="1938">
      <x:c r="A1938" s="23" t="str">
        <x:v>active_label_common_panel</x:v>
      </x:c>
      <x:c r="B1938" s="23" t="n">
        <x:v>14</x:v>
      </x:c>
      <x:c r="C1938" s="23" t="str">
        <x:v>checkpoint:z-ai-zhipu-ai:glm-5-2</x:v>
      </x:c>
      <x:c r="D1938" s="23" t="str">
        <x:v>GLM-5.2</x:v>
      </x:c>
      <x:c r="E1938" s="23" t="str">
        <x:v>zai</x:v>
      </x:c>
      <x:c r="F1938" s="78" t="n">
        <x:v>46189</x:v>
      </x:c>
      <x:c r="G1938" s="78" t="n">
        <x:v>46203</x:v>
      </x:c>
      <x:c r="H1938" s="81" t="n">
        <x:v>1.7127743060260665</x:v>
      </x:c>
      <x:c r="I1938" s="81" t="n">
        <x:v>2.23374125628</x:v>
      </x:c>
      <x:c r="J1938" s="23" t="str">
        <x:v>total_b</x:v>
      </x:c>
      <x:c r="K1938" s="23" t="str">
        <x:v>date_historical_price</x:v>
      </x:c>
      <x:c r="L1938" s="81" t="n">
        <x:v>744</x:v>
      </x:c>
      <x:c r="M1938" s="81" t="n">
        <x:v>1258.9629505690302</x:v>
      </x:c>
      <x:c r="N1938" s="81" t="n">
        <x:v>0.22844001410115516</x:v>
      </x:c>
      <x:c r="O1938" s="23" t="n">
        <x:v>47</x:v>
      </x:c>
      <x:c r="P1938" s="23" t="n">
        <x:v>11</x:v>
      </x:c>
      <x:c r="Q1938" s="78" t="n">
        <x:v>46198</x:v>
      </x:c>
      <x:c r="R1938" s="23" t="str">
        <x:v>True</x:v>
      </x:c>
      <x:c r="S1938" s="23" t="str">
        <x:v>True</x:v>
      </x:c>
      <x:c r="T1938" s="23" t="str">
        <x:v>False</x:v>
      </x:c>
    </x:row>
    <x:row r="1939">
      <x:c r="A1939" s="23" t="str">
        <x:v>active_label_common_panel</x:v>
      </x:c>
      <x:c r="B1939" s="23" t="n">
        <x:v>14</x:v>
      </x:c>
      <x:c r="C1939" s="23" t="str">
        <x:v>checkpoint:z-ai-zhipu-ai:glm-5-2</x:v>
      </x:c>
      <x:c r="D1939" s="23" t="str">
        <x:v>GLM-5.2</x:v>
      </x:c>
      <x:c r="E1939" s="23" t="str">
        <x:v>zai</x:v>
      </x:c>
      <x:c r="F1939" s="78" t="n">
        <x:v>46189</x:v>
      </x:c>
      <x:c r="G1939" s="78" t="n">
        <x:v>46203</x:v>
      </x:c>
      <x:c r="H1939" s="81" t="n">
        <x:v>1.7127743060260665</x:v>
      </x:c>
      <x:c r="I1939" s="81" t="n">
        <x:v>2.23374125628</x:v>
      </x:c>
      <x:c r="J1939" s="23" t="str">
        <x:v>total_b</x:v>
      </x:c>
      <x:c r="K1939" s="23" t="str">
        <x:v>score_date</x:v>
      </x:c>
      <x:c r="L1939" s="81" t="n">
        <x:v>744</x:v>
      </x:c>
      <x:c r="M1939" s="81" t="n">
        <x:v>3222.0618040204736</x:v>
      </x:c>
      <x:c r="N1939" s="81" t="n">
        <x:v>0.6365609310424796</x:v>
      </x:c>
      <x:c r="O1939" s="23" t="n">
        <x:v>47</x:v>
      </x:c>
      <x:c r="P1939" s="23" t="n">
        <x:v>11</x:v>
      </x:c>
      <x:c r="Q1939" s="78" t="n">
        <x:v>46198</x:v>
      </x:c>
      <x:c r="R1939" s="23" t="str">
        <x:v>True</x:v>
      </x:c>
      <x:c r="S1939" s="23" t="str">
        <x:v>True</x:v>
      </x:c>
      <x:c r="T1939" s="23" t="str">
        <x:v>False</x:v>
      </x:c>
    </x:row>
    <x:row r="1940">
      <x:c r="A1940" s="23" t="str">
        <x:v>active_label_common_panel</x:v>
      </x:c>
      <x:c r="B1940" s="23" t="n">
        <x:v>14</x:v>
      </x:c>
      <x:c r="C1940" s="23" t="str">
        <x:v>checkpoint:z-ai-zhipu-ai:glm-5-2</x:v>
      </x:c>
      <x:c r="D1940" s="23" t="str">
        <x:v>GLM-5.2</x:v>
      </x:c>
      <x:c r="E1940" s="23" t="str">
        <x:v>zai</x:v>
      </x:c>
      <x:c r="F1940" s="78" t="n">
        <x:v>46189</x:v>
      </x:c>
      <x:c r="G1940" s="78" t="n">
        <x:v>46203</x:v>
      </x:c>
      <x:c r="H1940" s="81" t="n">
        <x:v>1.7127743060260665</x:v>
      </x:c>
      <x:c r="I1940" s="81" t="n">
        <x:v>2.23374125628</x:v>
      </x:c>
      <x:c r="J1940" s="23" t="str">
        <x:v>total_b</x:v>
      </x:c>
      <x:c r="K1940" s="23" t="str">
        <x:v>score_date_historical_price</x:v>
      </x:c>
      <x:c r="L1940" s="81" t="n">
        <x:v>744</x:v>
      </x:c>
      <x:c r="M1940" s="81" t="n">
        <x:v>3594.5250310304</x:v>
      </x:c>
      <x:c r="N1940" s="81" t="n">
        <x:v>0.6840685766889275</x:v>
      </x:c>
      <x:c r="O1940" s="23" t="n">
        <x:v>47</x:v>
      </x:c>
      <x:c r="P1940" s="23" t="n">
        <x:v>11</x:v>
      </x:c>
      <x:c r="Q1940" s="78" t="n">
        <x:v>46198</x:v>
      </x:c>
      <x:c r="R1940" s="23" t="str">
        <x:v>True</x:v>
      </x:c>
      <x:c r="S1940" s="23" t="str">
        <x:v>True</x:v>
      </x:c>
      <x:c r="T1940" s="23" t="str">
        <x:v>False</x:v>
      </x:c>
    </x:row>
    <x:row r="1941">
      <x:c r="A1941" s="23" t="str">
        <x:v>active_label_common_panel</x:v>
      </x:c>
      <x:c r="B1941" s="23" t="n">
        <x:v>14</x:v>
      </x:c>
      <x:c r="C1941" s="23" t="str">
        <x:v>checkpoint:z-ai-zhipu-ai:glm-5-2</x:v>
      </x:c>
      <x:c r="D1941" s="23" t="str">
        <x:v>GLM-5.2</x:v>
      </x:c>
      <x:c r="E1941" s="23" t="str">
        <x:v>zai</x:v>
      </x:c>
      <x:c r="F1941" s="78" t="n">
        <x:v>46189</x:v>
      </x:c>
      <x:c r="G1941" s="78" t="n">
        <x:v>46203</x:v>
      </x:c>
      <x:c r="H1941" s="81" t="n">
        <x:v>1.7127743060260665</x:v>
      </x:c>
      <x:c r="I1941" s="81" t="n">
        <x:v>2.23374125628</x:v>
      </x:c>
      <x:c r="J1941" s="23" t="str">
        <x:v>total_b</x:v>
      </x:c>
      <x:c r="K1941" s="23" t="str">
        <x:v>score_date_current_price_nonprospective</x:v>
      </x:c>
      <x:c r="L1941" s="81" t="n">
        <x:v>744</x:v>
      </x:c>
      <x:c r="M1941" s="81" t="n">
        <x:v>3415.2690794289497</x:v>
      </x:c>
      <x:c r="N1941" s="81" t="n">
        <x:v>0.6618519906583613</x:v>
      </x:c>
      <x:c r="O1941" s="23" t="n">
        <x:v>47</x:v>
      </x:c>
      <x:c r="P1941" s="23" t="n">
        <x:v>11</x:v>
      </x:c>
      <x:c r="Q1941" s="78" t="n">
        <x:v>46198</x:v>
      </x:c>
      <x:c r="R1941" s="23" t="str">
        <x:v>True</x:v>
      </x:c>
      <x:c r="S1941" s="23" t="str">
        <x:v>True</x:v>
      </x:c>
      <x:c r="T1941" s="23" t="str">
        <x:v>True</x:v>
      </x:c>
    </x:row>
    <x:row r="1942">
      <x:c r="A1942" s="23" t="str">
        <x:v>total_calibration</x:v>
      </x:c>
      <x:c r="B1942" s="23" t="n">
        <x:v>30</x:v>
      </x:c>
      <x:c r="C1942" s="23" t="str">
        <x:v>checkpoint:deepseek:deepseek-r1-may-2025</x:v>
      </x:c>
      <x:c r="D1942" s="23" t="str">
        <x:v>DeepSeek-R1 (May 2025)</x:v>
      </x:c>
      <x:c r="E1942" s="23" t="str">
        <x:v>deepseek</x:v>
      </x:c>
      <x:c r="F1942" s="78" t="n">
        <x:v>45805</x:v>
      </x:c>
      <x:c r="G1942" s="78" t="n">
        <x:v>45835</x:v>
      </x:c>
      <x:c r="H1942" s="81" t="n">
        <x:v>1.036822067666386</x:v>
      </x:c>
      <x:c r="I1942" s="81" t="n">
        <x:v>1.09326527074</x:v>
      </x:c>
      <x:c r="J1942" s="23" t="str">
        <x:v>total_b</x:v>
      </x:c>
      <x:c r="K1942" s="23" t="str">
        <x:v>date_only</x:v>
      </x:c>
      <x:c r="L1942" s="81" t="n">
        <x:v>671</x:v>
      </x:c>
      <x:c r="M1942" s="81" t="n">
        <x:v>90.68705204761467</x:v>
      </x:c>
      <x:c r="N1942" s="81" t="n">
        <x:v>-0.8691772355971557</x:v>
      </x:c>
      <x:c r="O1942" s="23" t="n">
        <x:v>20</x:v>
      </x:c>
      <x:c r="P1942" s="23" t="n">
        <x:v>7</x:v>
      </x:c>
      <x:c r="Q1942" s="78" t="n">
        <x:v>45807</x:v>
      </x:c>
      <x:c r="R1942" s="23" t="str">
        <x:v>True</x:v>
      </x:c>
      <x:c r="S1942" s="23" t="str">
        <x:v>True</x:v>
      </x:c>
      <x:c r="T1942" s="23" t="str">
        <x:v>False</x:v>
      </x:c>
    </x:row>
    <x:row r="1943">
      <x:c r="A1943" s="23" t="str">
        <x:v>total_calibration</x:v>
      </x:c>
      <x:c r="B1943" s="23" t="n">
        <x:v>30</x:v>
      </x:c>
      <x:c r="C1943" s="23" t="str">
        <x:v>checkpoint:deepseek:deepseek-r1-may-2025</x:v>
      </x:c>
      <x:c r="D1943" s="23" t="str">
        <x:v>DeepSeek-R1 (May 2025)</x:v>
      </x:c>
      <x:c r="E1943" s="23" t="str">
        <x:v>deepseek</x:v>
      </x:c>
      <x:c r="F1943" s="78" t="n">
        <x:v>45805</x:v>
      </x:c>
      <x:c r="G1943" s="78" t="n">
        <x:v>45835</x:v>
      </x:c>
      <x:c r="H1943" s="81" t="n">
        <x:v>1.036822067666386</x:v>
      </x:c>
      <x:c r="I1943" s="81" t="n">
        <x:v>1.09326527074</x:v>
      </x:c>
      <x:c r="J1943" s="23" t="str">
        <x:v>total_b</x:v>
      </x:c>
      <x:c r="K1943" s="23" t="str">
        <x:v>date_historical_price</x:v>
      </x:c>
      <x:c r="L1943" s="81" t="n">
        <x:v>671</x:v>
      </x:c>
      <x:c r="M1943" s="81" t="n">
        <x:v>130.28021413139595</x:v>
      </x:c>
      <x:c r="N1943" s="81" t="n">
        <x:v>-0.7118440564597056</x:v>
      </x:c>
      <x:c r="O1943" s="23" t="n">
        <x:v>20</x:v>
      </x:c>
      <x:c r="P1943" s="23" t="n">
        <x:v>7</x:v>
      </x:c>
      <x:c r="Q1943" s="78" t="n">
        <x:v>45807</x:v>
      </x:c>
      <x:c r="R1943" s="23" t="str">
        <x:v>True</x:v>
      </x:c>
      <x:c r="S1943" s="23" t="str">
        <x:v>True</x:v>
      </x:c>
      <x:c r="T1943" s="23" t="str">
        <x:v>False</x:v>
      </x:c>
    </x:row>
    <x:row r="1944">
      <x:c r="A1944" s="23" t="str">
        <x:v>total_calibration</x:v>
      </x:c>
      <x:c r="B1944" s="23" t="n">
        <x:v>30</x:v>
      </x:c>
      <x:c r="C1944" s="23" t="str">
        <x:v>checkpoint:deepseek:deepseek-r1-may-2025</x:v>
      </x:c>
      <x:c r="D1944" s="23" t="str">
        <x:v>DeepSeek-R1 (May 2025)</x:v>
      </x:c>
      <x:c r="E1944" s="23" t="str">
        <x:v>deepseek</x:v>
      </x:c>
      <x:c r="F1944" s="78" t="n">
        <x:v>45805</x:v>
      </x:c>
      <x:c r="G1944" s="78" t="n">
        <x:v>45835</x:v>
      </x:c>
      <x:c r="H1944" s="81" t="n">
        <x:v>1.036822067666386</x:v>
      </x:c>
      <x:c r="I1944" s="81" t="n">
        <x:v>1.09326527074</x:v>
      </x:c>
      <x:c r="J1944" s="23" t="str">
        <x:v>total_b</x:v>
      </x:c>
      <x:c r="K1944" s="23" t="str">
        <x:v>date_current_price_nonprospective</x:v>
      </x:c>
      <x:c r="L1944" s="81" t="n">
        <x:v>671</x:v>
      </x:c>
      <x:c r="M1944" s="81" t="n">
        <x:v>116.31092608671293</x:v>
      </x:c>
      <x:c r="N1944" s="81" t="n">
        <x:v>-0.7611020065042982</x:v>
      </x:c>
      <x:c r="O1944" s="23" t="n">
        <x:v>20</x:v>
      </x:c>
      <x:c r="P1944" s="23" t="n">
        <x:v>7</x:v>
      </x:c>
      <x:c r="Q1944" s="78" t="n">
        <x:v>45807</x:v>
      </x:c>
      <x:c r="R1944" s="23" t="str">
        <x:v>True</x:v>
      </x:c>
      <x:c r="S1944" s="23" t="str">
        <x:v>True</x:v>
      </x:c>
      <x:c r="T1944" s="23" t="str">
        <x:v>True</x:v>
      </x:c>
    </x:row>
    <x:row r="1945">
      <x:c r="A1945" s="23" t="str">
        <x:v>total_calibration</x:v>
      </x:c>
      <x:c r="B1945" s="23" t="n">
        <x:v>30</x:v>
      </x:c>
      <x:c r="C1945" s="23" t="str">
        <x:v>checkpoint:epoch:minimax-m1-80k</x:v>
      </x:c>
      <x:c r="D1945" s="23" t="str">
        <x:v>MiniMax-M1-80k</x:v>
      </x:c>
      <x:c r="E1945" s="23" t="str">
        <x:v>minimax</x:v>
      </x:c>
      <x:c r="F1945" s="78" t="n">
        <x:v>45821</x:v>
      </x:c>
      <x:c r="G1945" s="78" t="n">
        <x:v>45855</x:v>
      </x:c>
      <x:c r="H1945" s="81" t="n">
        <x:v>0.7035623639735143</x:v>
      </x:c>
      <x:c r="I1945" s="81" t="n">
        <x:v>1.01904157598</x:v>
      </x:c>
      <x:c r="J1945" s="23" t="str">
        <x:v>total_b</x:v>
      </x:c>
      <x:c r="K1945" s="23" t="str">
        <x:v>date_only</x:v>
      </x:c>
      <x:c r="L1945" s="81" t="n">
        <x:v>456</x:v>
      </x:c>
      <x:c r="M1945" s="81" t="n">
        <x:v>182.10214931169253</x:v>
      </x:c>
      <x:c r="N1945" s="81" t="n">
        <x:v>-0.39864977095683307</x:v>
      </x:c>
      <x:c r="O1945" s="23" t="n">
        <x:v>23</x:v>
      </x:c>
      <x:c r="P1945" s="23" t="n">
        <x:v>7</x:v>
      </x:c>
      <x:c r="Q1945" s="78" t="n">
        <x:v>45835</x:v>
      </x:c>
      <x:c r="R1945" s="23" t="str">
        <x:v>True</x:v>
      </x:c>
      <x:c r="S1945" s="23" t="str">
        <x:v>True</x:v>
      </x:c>
      <x:c r="T1945" s="23" t="str">
        <x:v>False</x:v>
      </x:c>
    </x:row>
    <x:row r="1946">
      <x:c r="A1946" s="23" t="str">
        <x:v>total_calibration</x:v>
      </x:c>
      <x:c r="B1946" s="23" t="n">
        <x:v>30</x:v>
      </x:c>
      <x:c r="C1946" s="23" t="str">
        <x:v>checkpoint:epoch:minimax-m1-80k</x:v>
      </x:c>
      <x:c r="D1946" s="23" t="str">
        <x:v>MiniMax-M1-80k</x:v>
      </x:c>
      <x:c r="E1946" s="23" t="str">
        <x:v>minimax</x:v>
      </x:c>
      <x:c r="F1946" s="78" t="n">
        <x:v>45821</x:v>
      </x:c>
      <x:c r="G1946" s="78" t="n">
        <x:v>45855</x:v>
      </x:c>
      <x:c r="H1946" s="81" t="n">
        <x:v>0.7035623639735143</x:v>
      </x:c>
      <x:c r="I1946" s="81" t="n">
        <x:v>1.01904157598</x:v>
      </x:c>
      <x:c r="J1946" s="23" t="str">
        <x:v>total_b</x:v>
      </x:c>
      <x:c r="K1946" s="23" t="str">
        <x:v>date_historical_price</x:v>
      </x:c>
      <x:c r="L1946" s="81" t="n">
        <x:v>456</x:v>
      </x:c>
      <x:c r="M1946" s="81" t="n">
        <x:v>163.13599067168855</x:v>
      </x:c>
      <x:c r="N1946" s="81" t="n">
        <x:v>-0.4464150580447585</x:v>
      </x:c>
      <x:c r="O1946" s="23" t="n">
        <x:v>23</x:v>
      </x:c>
      <x:c r="P1946" s="23" t="n">
        <x:v>7</x:v>
      </x:c>
      <x:c r="Q1946" s="78" t="n">
        <x:v>45835</x:v>
      </x:c>
      <x:c r="R1946" s="23" t="str">
        <x:v>True</x:v>
      </x:c>
      <x:c r="S1946" s="23" t="str">
        <x:v>True</x:v>
      </x:c>
      <x:c r="T1946" s="23" t="str">
        <x:v>False</x:v>
      </x:c>
    </x:row>
    <x:row r="1947">
      <x:c r="A1947" s="23" t="str">
        <x:v>total_calibration</x:v>
      </x:c>
      <x:c r="B1947" s="23" t="n">
        <x:v>30</x:v>
      </x:c>
      <x:c r="C1947" s="23" t="str">
        <x:v>checkpoint:epoch:minimax-m1-80k</x:v>
      </x:c>
      <x:c r="D1947" s="23" t="str">
        <x:v>MiniMax-M1-80k</x:v>
      </x:c>
      <x:c r="E1947" s="23" t="str">
        <x:v>minimax</x:v>
      </x:c>
      <x:c r="F1947" s="78" t="n">
        <x:v>45821</x:v>
      </x:c>
      <x:c r="G1947" s="78" t="n">
        <x:v>45855</x:v>
      </x:c>
      <x:c r="H1947" s="81" t="n">
        <x:v>0.7035623639735143</x:v>
      </x:c>
      <x:c r="I1947" s="81" t="n">
        <x:v>1.01904157598</x:v>
      </x:c>
      <x:c r="J1947" s="23" t="str">
        <x:v>total_b</x:v>
      </x:c>
      <x:c r="K1947" s="23" t="str">
        <x:v>date_current_price_nonprospective</x:v>
      </x:c>
      <x:c r="L1947" s="81" t="n">
        <x:v>456</x:v>
      </x:c>
      <x:c r="M1947" s="81" t="n">
        <x:v>190.65310193262118</x:v>
      </x:c>
      <x:c r="N1947" s="81" t="n">
        <x:v>-0.378720967010888</x:v>
      </x:c>
      <x:c r="O1947" s="23" t="n">
        <x:v>23</x:v>
      </x:c>
      <x:c r="P1947" s="23" t="n">
        <x:v>7</x:v>
      </x:c>
      <x:c r="Q1947" s="78" t="n">
        <x:v>45835</x:v>
      </x:c>
      <x:c r="R1947" s="23" t="str">
        <x:v>True</x:v>
      </x:c>
      <x:c r="S1947" s="23" t="str">
        <x:v>True</x:v>
      </x:c>
      <x:c r="T1947" s="23" t="str">
        <x:v>True</x:v>
      </x:c>
    </x:row>
    <x:row r="1948">
      <x:c r="A1948" s="23" t="str">
        <x:v>total_calibration</x:v>
      </x:c>
      <x:c r="B1948" s="23" t="n">
        <x:v>30</x:v>
      </x:c>
      <x:c r="C1948" s="23" t="str">
        <x:v>checkpoint:epoch:mistral-small-3-2</x:v>
      </x:c>
      <x:c r="D1948" s="23" t="str">
        <x:v>Mistral Small 3.2</x:v>
      </x:c>
      <x:c r="E1948" s="23" t="str">
        <x:v>mistralai</x:v>
      </x:c>
      <x:c r="F1948" s="78" t="n">
        <x:v>45823</x:v>
      </x:c>
      <x:c r="G1948" s="78" t="n">
        <x:v>45861</x:v>
      </x:c>
      <x:c r="H1948" s="81" t="n">
        <x:v>0.07071067811865477</x:v>
      </x:c>
      <x:c r="I1948" s="81" t="n">
        <x:v>0.158704938088</x:v>
      </x:c>
      <x:c r="J1948" s="23" t="str">
        <x:v>total_b</x:v>
      </x:c>
      <x:c r="K1948" s="23" t="str">
        <x:v>date_only</x:v>
      </x:c>
      <x:c r="L1948" s="81" t="n">
        <x:v>24</x:v>
      </x:c>
      <x:c r="M1948" s="81" t="n">
        <x:v>259.14721594498343</x:v>
      </x:c>
      <x:c r="N1948" s="81" t="n">
        <x:v>1.0333353058022585</x:v>
      </x:c>
      <x:c r="O1948" s="23" t="n">
        <x:v>22</x:v>
      </x:c>
      <x:c r="P1948" s="23" t="n">
        <x:v>7</x:v>
      </x:c>
      <x:c r="Q1948" s="78" t="n">
        <x:v>45855</x:v>
      </x:c>
      <x:c r="R1948" s="23" t="str">
        <x:v>True</x:v>
      </x:c>
      <x:c r="S1948" s="23" t="str">
        <x:v>True</x:v>
      </x:c>
      <x:c r="T1948" s="23" t="str">
        <x:v>False</x:v>
      </x:c>
    </x:row>
    <x:row r="1949">
      <x:c r="A1949" s="23" t="str">
        <x:v>total_calibration</x:v>
      </x:c>
      <x:c r="B1949" s="23" t="n">
        <x:v>30</x:v>
      </x:c>
      <x:c r="C1949" s="23" t="str">
        <x:v>checkpoint:epoch:mistral-small-3-2</x:v>
      </x:c>
      <x:c r="D1949" s="23" t="str">
        <x:v>Mistral Small 3.2</x:v>
      </x:c>
      <x:c r="E1949" s="23" t="str">
        <x:v>mistralai</x:v>
      </x:c>
      <x:c r="F1949" s="78" t="n">
        <x:v>45823</x:v>
      </x:c>
      <x:c r="G1949" s="78" t="n">
        <x:v>45861</x:v>
      </x:c>
      <x:c r="H1949" s="81" t="n">
        <x:v>0.07071067811865477</x:v>
      </x:c>
      <x:c r="I1949" s="81" t="n">
        <x:v>0.158704938088</x:v>
      </x:c>
      <x:c r="J1949" s="23" t="str">
        <x:v>total_b</x:v>
      </x:c>
      <x:c r="K1949" s="23" t="str">
        <x:v>date_historical_price</x:v>
      </x:c>
      <x:c r="L1949" s="81" t="n">
        <x:v>24</x:v>
      </x:c>
      <x:c r="M1949" s="81" t="n">
        <x:v>42.412596075167734</x:v>
      </x:c>
      <x:c r="N1949" s="81" t="n">
        <x:v>0.24728361472861052</x:v>
      </x:c>
      <x:c r="O1949" s="23" t="n">
        <x:v>22</x:v>
      </x:c>
      <x:c r="P1949" s="23" t="n">
        <x:v>7</x:v>
      </x:c>
      <x:c r="Q1949" s="78" t="n">
        <x:v>45855</x:v>
      </x:c>
      <x:c r="R1949" s="23" t="str">
        <x:v>True</x:v>
      </x:c>
      <x:c r="S1949" s="23" t="str">
        <x:v>True</x:v>
      </x:c>
      <x:c r="T1949" s="23" t="str">
        <x:v>False</x:v>
      </x:c>
    </x:row>
    <x:row r="1950">
      <x:c r="A1950" s="23" t="str">
        <x:v>total_calibration</x:v>
      </x:c>
      <x:c r="B1950" s="23" t="n">
        <x:v>30</x:v>
      </x:c>
      <x:c r="C1950" s="23" t="str">
        <x:v>checkpoint:epoch:mistral-small-3-2</x:v>
      </x:c>
      <x:c r="D1950" s="23" t="str">
        <x:v>Mistral Small 3.2</x:v>
      </x:c>
      <x:c r="E1950" s="23" t="str">
        <x:v>mistralai</x:v>
      </x:c>
      <x:c r="F1950" s="78" t="n">
        <x:v>45823</x:v>
      </x:c>
      <x:c r="G1950" s="78" t="n">
        <x:v>45861</x:v>
      </x:c>
      <x:c r="H1950" s="81" t="n">
        <x:v>0.07071067811865477</x:v>
      </x:c>
      <x:c r="I1950" s="81" t="n">
        <x:v>0.158704938088</x:v>
      </x:c>
      <x:c r="J1950" s="23" t="str">
        <x:v>total_b</x:v>
      </x:c>
      <x:c r="K1950" s="23" t="str">
        <x:v>date_current_price_nonprospective</x:v>
      </x:c>
      <x:c r="L1950" s="81" t="n">
        <x:v>24</x:v>
      </x:c>
      <x:c r="M1950" s="81" t="n">
        <x:v>62.38571317479001</x:v>
      </x:c>
      <x:c r="N1950" s="81" t="n">
        <x:v>0.4148739024618432</x:v>
      </x:c>
      <x:c r="O1950" s="23" t="n">
        <x:v>22</x:v>
      </x:c>
      <x:c r="P1950" s="23" t="n">
        <x:v>7</x:v>
      </x:c>
      <x:c r="Q1950" s="78" t="n">
        <x:v>45855</x:v>
      </x:c>
      <x:c r="R1950" s="23" t="str">
        <x:v>True</x:v>
      </x:c>
      <x:c r="S1950" s="23" t="str">
        <x:v>True</x:v>
      </x:c>
      <x:c r="T1950" s="23" t="str">
        <x:v>True</x:v>
      </x:c>
    </x:row>
    <x:row r="1951">
      <x:c r="A1951" s="23" t="str">
        <x:v>total_calibration</x:v>
      </x:c>
      <x:c r="B1951" s="23" t="n">
        <x:v>30</x:v>
      </x:c>
      <x:c r="C1951" s="23" t="str">
        <x:v>checkpoint:epoch:kimi-k2</x:v>
      </x:c>
      <x:c r="D1951" s="23" t="str">
        <x:v>Kimi K2</x:v>
      </x:c>
      <x:c r="E1951" s="23" t="str">
        <x:v>moonshotai</x:v>
      </x:c>
      <x:c r="F1951" s="78" t="n">
        <x:v>45849</x:v>
      </x:c>
      <x:c r="G1951" s="78" t="n">
        <x:v>45879</x:v>
      </x:c>
      <x:c r="H1951" s="81" t="n">
        <x:v>0.5904235767650206</x:v>
      </x:c>
      <x:c r="I1951" s="81" t="n">
        <x:v>1.14498908292</x:v>
      </x:c>
      <x:c r="J1951" s="23" t="str">
        <x:v>total_b</x:v>
      </x:c>
      <x:c r="K1951" s="23" t="str">
        <x:v>date_only</x:v>
      </x:c>
      <x:c r="L1951" s="81" t="n">
        <x:v>1040</x:v>
      </x:c>
      <x:c r="M1951" s="81" t="n">
        <x:v>242.449420328578</x:v>
      </x:c>
      <x:c r="N1951" s="81" t="n">
        <x:v>-0.6324121891990658</x:v>
      </x:c>
      <x:c r="O1951" s="23" t="n">
        <x:v>26</x:v>
      </x:c>
      <x:c r="P1951" s="23" t="n">
        <x:v>8</x:v>
      </x:c>
      <x:c r="Q1951" s="78" t="n">
        <x:v>45861</x:v>
      </x:c>
      <x:c r="R1951" s="23" t="str">
        <x:v>True</x:v>
      </x:c>
      <x:c r="S1951" s="23" t="str">
        <x:v>True</x:v>
      </x:c>
      <x:c r="T1951" s="23" t="str">
        <x:v>False</x:v>
      </x:c>
    </x:row>
    <x:row r="1952">
      <x:c r="A1952" s="23" t="str">
        <x:v>total_calibration</x:v>
      </x:c>
      <x:c r="B1952" s="23" t="n">
        <x:v>30</x:v>
      </x:c>
      <x:c r="C1952" s="23" t="str">
        <x:v>checkpoint:epoch:kimi-k2</x:v>
      </x:c>
      <x:c r="D1952" s="23" t="str">
        <x:v>Kimi K2</x:v>
      </x:c>
      <x:c r="E1952" s="23" t="str">
        <x:v>moonshotai</x:v>
      </x:c>
      <x:c r="F1952" s="78" t="n">
        <x:v>45849</x:v>
      </x:c>
      <x:c r="G1952" s="78" t="n">
        <x:v>45879</x:v>
      </x:c>
      <x:c r="H1952" s="81" t="n">
        <x:v>0.5904235767650206</x:v>
      </x:c>
      <x:c r="I1952" s="81" t="n">
        <x:v>1.14498908292</x:v>
      </x:c>
      <x:c r="J1952" s="23" t="str">
        <x:v>total_b</x:v>
      </x:c>
      <x:c r="K1952" s="23" t="str">
        <x:v>date_historical_price</x:v>
      </x:c>
      <x:c r="L1952" s="81" t="n">
        <x:v>1040</x:v>
      </x:c>
      <x:c r="M1952" s="81" t="n">
        <x:v>205.49911735840237</x:v>
      </x:c>
      <x:c r="N1952" s="81" t="n">
        <x:v>-0.7042233784258581</x:v>
      </x:c>
      <x:c r="O1952" s="23" t="n">
        <x:v>26</x:v>
      </x:c>
      <x:c r="P1952" s="23" t="n">
        <x:v>8</x:v>
      </x:c>
      <x:c r="Q1952" s="78" t="n">
        <x:v>45861</x:v>
      </x:c>
      <x:c r="R1952" s="23" t="str">
        <x:v>True</x:v>
      </x:c>
      <x:c r="S1952" s="23" t="str">
        <x:v>True</x:v>
      </x:c>
      <x:c r="T1952" s="23" t="str">
        <x:v>False</x:v>
      </x:c>
    </x:row>
    <x:row r="1953">
      <x:c r="A1953" s="23" t="str">
        <x:v>total_calibration</x:v>
      </x:c>
      <x:c r="B1953" s="23" t="n">
        <x:v>30</x:v>
      </x:c>
      <x:c r="C1953" s="23" t="str">
        <x:v>checkpoint:epoch:kimi-k2</x:v>
      </x:c>
      <x:c r="D1953" s="23" t="str">
        <x:v>Kimi K2</x:v>
      </x:c>
      <x:c r="E1953" s="23" t="str">
        <x:v>moonshotai</x:v>
      </x:c>
      <x:c r="F1953" s="78" t="n">
        <x:v>45849</x:v>
      </x:c>
      <x:c r="G1953" s="78" t="n">
        <x:v>45879</x:v>
      </x:c>
      <x:c r="H1953" s="81" t="n">
        <x:v>0.5904235767650206</x:v>
      </x:c>
      <x:c r="I1953" s="81" t="n">
        <x:v>1.14498908292</x:v>
      </x:c>
      <x:c r="J1953" s="23" t="str">
        <x:v>total_b</x:v>
      </x:c>
      <x:c r="K1953" s="23" t="str">
        <x:v>date_current_price_nonprospective</x:v>
      </x:c>
      <x:c r="L1953" s="81" t="n">
        <x:v>1040</x:v>
      </x:c>
      <x:c r="M1953" s="81" t="n">
        <x:v>281.2984970186626</x:v>
      </x:c>
      <x:c r="N1953" s="81" t="n">
        <x:v>-0.5678659275681511</x:v>
      </x:c>
      <x:c r="O1953" s="23" t="n">
        <x:v>26</x:v>
      </x:c>
      <x:c r="P1953" s="23" t="n">
        <x:v>8</x:v>
      </x:c>
      <x:c r="Q1953" s="78" t="n">
        <x:v>45861</x:v>
      </x:c>
      <x:c r="R1953" s="23" t="str">
        <x:v>True</x:v>
      </x:c>
      <x:c r="S1953" s="23" t="str">
        <x:v>True</x:v>
      </x:c>
      <x:c r="T1953" s="23" t="str">
        <x:v>True</x:v>
      </x:c>
    </x:row>
    <x:row r="1954">
      <x:c r="A1954" s="23" t="str">
        <x:v>total_calibration</x:v>
      </x:c>
      <x:c r="B1954" s="23" t="n">
        <x:v>30</x:v>
      </x:c>
      <x:c r="C1954" s="23" t="str">
        <x:v>checkpoint:epoch:qwen3-coder-480b-a35b</x:v>
      </x:c>
      <x:c r="D1954" s="23" t="str">
        <x:v>Qwen3-Coder-480B-A35B</x:v>
      </x:c>
      <x:c r="E1954" s="23" t="str">
        <x:v>qwen</x:v>
      </x:c>
      <x:c r="F1954" s="78" t="n">
        <x:v>45860</x:v>
      </x:c>
      <x:c r="G1954" s="78" t="n">
        <x:v>45890</x:v>
      </x:c>
      <x:c r="H1954" s="81" t="n">
        <x:v>0.4</x:v>
      </x:c>
      <x:c r="I1954" s="81" t="n">
        <x:v>0.746016095742</x:v>
      </x:c>
      <x:c r="J1954" s="23" t="str">
        <x:v>total_b</x:v>
      </x:c>
      <x:c r="K1954" s="23" t="str">
        <x:v>date_only</x:v>
      </x:c>
      <x:c r="L1954" s="81" t="n">
        <x:v>480</x:v>
      </x:c>
      <x:c r="M1954" s="81" t="n">
        <x:v>717.7502445209793</x:v>
      </x:c>
      <x:c r="N1954" s="81" t="n">
        <x:v>0.17473211174711023</x:v>
      </x:c>
      <x:c r="O1954" s="23" t="n">
        <x:v>21</x:v>
      </x:c>
      <x:c r="P1954" s="23" t="n">
        <x:v>8</x:v>
      </x:c>
      <x:c r="Q1954" s="78" t="n">
        <x:v>45879</x:v>
      </x:c>
      <x:c r="R1954" s="23" t="str">
        <x:v>True</x:v>
      </x:c>
      <x:c r="S1954" s="23" t="str">
        <x:v>True</x:v>
      </x:c>
      <x:c r="T1954" s="23" t="str">
        <x:v>False</x:v>
      </x:c>
    </x:row>
    <x:row r="1955">
      <x:c r="A1955" s="23" t="str">
        <x:v>total_calibration</x:v>
      </x:c>
      <x:c r="B1955" s="23" t="n">
        <x:v>30</x:v>
      </x:c>
      <x:c r="C1955" s="23" t="str">
        <x:v>checkpoint:epoch:qwen3-coder-480b-a35b</x:v>
      </x:c>
      <x:c r="D1955" s="23" t="str">
        <x:v>Qwen3-Coder-480B-A35B</x:v>
      </x:c>
      <x:c r="E1955" s="23" t="str">
        <x:v>qwen</x:v>
      </x:c>
      <x:c r="F1955" s="78" t="n">
        <x:v>45860</x:v>
      </x:c>
      <x:c r="G1955" s="78" t="n">
        <x:v>45890</x:v>
      </x:c>
      <x:c r="H1955" s="81" t="n">
        <x:v>0.4</x:v>
      </x:c>
      <x:c r="I1955" s="81" t="n">
        <x:v>0.746016095742</x:v>
      </x:c>
      <x:c r="J1955" s="23" t="str">
        <x:v>total_b</x:v>
      </x:c>
      <x:c r="K1955" s="23" t="str">
        <x:v>date_historical_price</x:v>
      </x:c>
      <x:c r="L1955" s="81" t="n">
        <x:v>480</x:v>
      </x:c>
      <x:c r="M1955" s="81" t="n">
        <x:v>418.32392940228084</x:v>
      </x:c>
      <x:c r="N1955" s="81" t="n">
        <x:v>-0.05972852911787955</x:v>
      </x:c>
      <x:c r="O1955" s="23" t="n">
        <x:v>21</x:v>
      </x:c>
      <x:c r="P1955" s="23" t="n">
        <x:v>8</x:v>
      </x:c>
      <x:c r="Q1955" s="78" t="n">
        <x:v>45879</x:v>
      </x:c>
      <x:c r="R1955" s="23" t="str">
        <x:v>True</x:v>
      </x:c>
      <x:c r="S1955" s="23" t="str">
        <x:v>True</x:v>
      </x:c>
      <x:c r="T1955" s="23" t="str">
        <x:v>False</x:v>
      </x:c>
    </x:row>
    <x:row r="1956">
      <x:c r="A1956" s="23" t="str">
        <x:v>total_calibration</x:v>
      </x:c>
      <x:c r="B1956" s="23" t="n">
        <x:v>30</x:v>
      </x:c>
      <x:c r="C1956" s="23" t="str">
        <x:v>checkpoint:epoch:qwen3-coder-480b-a35b</x:v>
      </x:c>
      <x:c r="D1956" s="23" t="str">
        <x:v>Qwen3-Coder-480B-A35B</x:v>
      </x:c>
      <x:c r="E1956" s="23" t="str">
        <x:v>qwen</x:v>
      </x:c>
      <x:c r="F1956" s="78" t="n">
        <x:v>45860</x:v>
      </x:c>
      <x:c r="G1956" s="78" t="n">
        <x:v>45890</x:v>
      </x:c>
      <x:c r="H1956" s="81" t="n">
        <x:v>0.4</x:v>
      </x:c>
      <x:c r="I1956" s="81" t="n">
        <x:v>0.746016095742</x:v>
      </x:c>
      <x:c r="J1956" s="23" t="str">
        <x:v>total_b</x:v>
      </x:c>
      <x:c r="K1956" s="23" t="str">
        <x:v>date_current_price_nonprospective</x:v>
      </x:c>
      <x:c r="L1956" s="81" t="n">
        <x:v>480</x:v>
      </x:c>
      <x:c r="M1956" s="81" t="n">
        <x:v>485.6112278994311</x:v>
      </x:c>
      <x:c r="N1956" s="81" t="n">
        <x:v>0.005047482203957391</x:v>
      </x:c>
      <x:c r="O1956" s="23" t="n">
        <x:v>21</x:v>
      </x:c>
      <x:c r="P1956" s="23" t="n">
        <x:v>8</x:v>
      </x:c>
      <x:c r="Q1956" s="78" t="n">
        <x:v>45879</x:v>
      </x:c>
      <x:c r="R1956" s="23" t="str">
        <x:v>True</x:v>
      </x:c>
      <x:c r="S1956" s="23" t="str">
        <x:v>True</x:v>
      </x:c>
      <x:c r="T1956" s="23" t="str">
        <x:v>True</x:v>
      </x:c>
    </x:row>
    <x:row r="1957">
      <x:c r="A1957" s="23" t="str">
        <x:v>total_calibration</x:v>
      </x:c>
      <x:c r="B1957" s="23" t="n">
        <x:v>30</x:v>
      </x:c>
      <x:c r="C1957" s="23" t="str">
        <x:v>checkpoint:epoch:qwen3-235b-a22b-jul-2025</x:v>
      </x:c>
      <x:c r="D1957" s="23" t="str">
        <x:v>Qwen3-235B-A22B (Jul 2025)</x:v>
      </x:c>
      <x:c r="E1957" s="23" t="str">
        <x:v>qwen</x:v>
      </x:c>
      <x:c r="F1957" s="78" t="n">
        <x:v>45863</x:v>
      </x:c>
      <x:c r="G1957" s="78" t="n">
        <x:v>45893</x:v>
      </x:c>
      <x:c r="H1957" s="81" t="n">
        <x:v>0.15597424530992288</x:v>
      </x:c>
      <x:c r="I1957" s="81" t="n">
        <x:v>0.373205080757</x:v>
      </x:c>
      <x:c r="J1957" s="23" t="str">
        <x:v>total_b</x:v>
      </x:c>
      <x:c r="K1957" s="23" t="str">
        <x:v>date_only</x:v>
      </x:c>
      <x:c r="L1957" s="81" t="n">
        <x:v>235</x:v>
      </x:c>
      <x:c r="M1957" s="81" t="n">
        <x:v>753.4370325698652</x:v>
      </x:c>
      <x:c r="N1957" s="81" t="n">
        <x:v>0.5059791003508667</x:v>
      </x:c>
      <x:c r="O1957" s="23" t="n">
        <x:v>21</x:v>
      </x:c>
      <x:c r="P1957" s="23" t="n">
        <x:v>8</x:v>
      </x:c>
      <x:c r="Q1957" s="78" t="n">
        <x:v>45879</x:v>
      </x:c>
      <x:c r="R1957" s="23" t="str">
        <x:v>True</x:v>
      </x:c>
      <x:c r="S1957" s="23" t="str">
        <x:v>True</x:v>
      </x:c>
      <x:c r="T1957" s="23" t="str">
        <x:v>False</x:v>
      </x:c>
    </x:row>
    <x:row r="1958">
      <x:c r="A1958" s="23" t="str">
        <x:v>total_calibration</x:v>
      </x:c>
      <x:c r="B1958" s="23" t="n">
        <x:v>30</x:v>
      </x:c>
      <x:c r="C1958" s="23" t="str">
        <x:v>checkpoint:epoch:qwen3-235b-a22b-jul-2025</x:v>
      </x:c>
      <x:c r="D1958" s="23" t="str">
        <x:v>Qwen3-235B-A22B (Jul 2025)</x:v>
      </x:c>
      <x:c r="E1958" s="23" t="str">
        <x:v>qwen</x:v>
      </x:c>
      <x:c r="F1958" s="78" t="n">
        <x:v>45863</x:v>
      </x:c>
      <x:c r="G1958" s="78" t="n">
        <x:v>45893</x:v>
      </x:c>
      <x:c r="H1958" s="81" t="n">
        <x:v>0.15597424530992288</x:v>
      </x:c>
      <x:c r="I1958" s="81" t="n">
        <x:v>0.373205080757</x:v>
      </x:c>
      <x:c r="J1958" s="23" t="str">
        <x:v>total_b</x:v>
      </x:c>
      <x:c r="K1958" s="23" t="str">
        <x:v>date_historical_price</x:v>
      </x:c>
      <x:c r="L1958" s="81" t="n">
        <x:v>235</x:v>
      </x:c>
      <x:c r="M1958" s="81" t="n">
        <x:v>230.63601488518427</x:v>
      </x:c>
      <x:c r="N1958" s="81" t="n">
        <x:v>-0.008140736916586901</x:v>
      </x:c>
      <x:c r="O1958" s="23" t="n">
        <x:v>21</x:v>
      </x:c>
      <x:c r="P1958" s="23" t="n">
        <x:v>8</x:v>
      </x:c>
      <x:c r="Q1958" s="78" t="n">
        <x:v>45879</x:v>
      </x:c>
      <x:c r="R1958" s="23" t="str">
        <x:v>True</x:v>
      </x:c>
      <x:c r="S1958" s="23" t="str">
        <x:v>True</x:v>
      </x:c>
      <x:c r="T1958" s="23" t="str">
        <x:v>False</x:v>
      </x:c>
    </x:row>
    <x:row r="1959">
      <x:c r="A1959" s="23" t="str">
        <x:v>total_calibration</x:v>
      </x:c>
      <x:c r="B1959" s="23" t="n">
        <x:v>30</x:v>
      </x:c>
      <x:c r="C1959" s="23" t="str">
        <x:v>checkpoint:epoch:qwen3-235b-a22b-jul-2025</x:v>
      </x:c>
      <x:c r="D1959" s="23" t="str">
        <x:v>Qwen3-235B-A22B (Jul 2025)</x:v>
      </x:c>
      <x:c r="E1959" s="23" t="str">
        <x:v>qwen</x:v>
      </x:c>
      <x:c r="F1959" s="78" t="n">
        <x:v>45863</x:v>
      </x:c>
      <x:c r="G1959" s="78" t="n">
        <x:v>45893</x:v>
      </x:c>
      <x:c r="H1959" s="81" t="n">
        <x:v>0.15597424530992288</x:v>
      </x:c>
      <x:c r="I1959" s="81" t="n">
        <x:v>0.373205080757</x:v>
      </x:c>
      <x:c r="J1959" s="23" t="str">
        <x:v>total_b</x:v>
      </x:c>
      <x:c r="K1959" s="23" t="str">
        <x:v>date_current_price_nonprospective</x:v>
      </x:c>
      <x:c r="L1959" s="81" t="n">
        <x:v>235</x:v>
      </x:c>
      <x:c r="M1959" s="81" t="n">
        <x:v>307.40603202356186</x:v>
      </x:c>
      <x:c r="N1959" s="81" t="n">
        <x:v>0.1166445228465945</x:v>
      </x:c>
      <x:c r="O1959" s="23" t="n">
        <x:v>21</x:v>
      </x:c>
      <x:c r="P1959" s="23" t="n">
        <x:v>8</x:v>
      </x:c>
      <x:c r="Q1959" s="78" t="n">
        <x:v>45879</x:v>
      </x:c>
      <x:c r="R1959" s="23" t="str">
        <x:v>True</x:v>
      </x:c>
      <x:c r="S1959" s="23" t="str">
        <x:v>True</x:v>
      </x:c>
      <x:c r="T1959" s="23" t="str">
        <x:v>True</x:v>
      </x:c>
    </x:row>
    <x:row r="1960">
      <x:c r="A1960" s="23" t="str">
        <x:v>total_calibration</x:v>
      </x:c>
      <x:c r="B1960" s="23" t="n">
        <x:v>30</x:v>
      </x:c>
      <x:c r="C1960" s="23" t="str">
        <x:v>checkpoint:alibaba:qwen3-235b-a22b-thinking-jul-2025</x:v>
      </x:c>
      <x:c r="D1960" s="23" t="str">
        <x:v>Qwen3-235B-A22B-Thinking (Jul 2025)</x:v>
      </x:c>
      <x:c r="E1960" s="23" t="str">
        <x:v>qwen</x:v>
      </x:c>
      <x:c r="F1960" s="78" t="n">
        <x:v>45863</x:v>
      </x:c>
      <x:c r="G1960" s="78" t="n">
        <x:v>45893</x:v>
      </x:c>
      <x:c r="H1960" s="81" t="n">
        <x:v>0.15597424530992288</x:v>
      </x:c>
      <x:c r="I1960" s="81" t="n">
        <x:v>0.838003579945</x:v>
      </x:c>
      <x:c r="J1960" s="23" t="str">
        <x:v>total_b</x:v>
      </x:c>
      <x:c r="K1960" s="23" t="str">
        <x:v>date_only</x:v>
      </x:c>
      <x:c r="L1960" s="81" t="n">
        <x:v>235</x:v>
      </x:c>
      <x:c r="M1960" s="81" t="n">
        <x:v>753.4370325698652</x:v>
      </x:c>
      <x:c r="N1960" s="81" t="n">
        <x:v>0.5059791003508667</x:v>
      </x:c>
      <x:c r="O1960" s="23" t="n">
        <x:v>21</x:v>
      </x:c>
      <x:c r="P1960" s="23" t="n">
        <x:v>8</x:v>
      </x:c>
      <x:c r="Q1960" s="78" t="n">
        <x:v>45879</x:v>
      </x:c>
      <x:c r="R1960" s="23" t="str">
        <x:v>True</x:v>
      </x:c>
      <x:c r="S1960" s="23" t="str">
        <x:v>True</x:v>
      </x:c>
      <x:c r="T1960" s="23" t="str">
        <x:v>False</x:v>
      </x:c>
    </x:row>
    <x:row r="1961">
      <x:c r="A1961" s="23" t="str">
        <x:v>total_calibration</x:v>
      </x:c>
      <x:c r="B1961" s="23" t="n">
        <x:v>30</x:v>
      </x:c>
      <x:c r="C1961" s="23" t="str">
        <x:v>checkpoint:alibaba:qwen3-235b-a22b-thinking-jul-2025</x:v>
      </x:c>
      <x:c r="D1961" s="23" t="str">
        <x:v>Qwen3-235B-A22B-Thinking (Jul 2025)</x:v>
      </x:c>
      <x:c r="E1961" s="23" t="str">
        <x:v>qwen</x:v>
      </x:c>
      <x:c r="F1961" s="78" t="n">
        <x:v>45863</x:v>
      </x:c>
      <x:c r="G1961" s="78" t="n">
        <x:v>45893</x:v>
      </x:c>
      <x:c r="H1961" s="81" t="n">
        <x:v>0.15597424530992288</x:v>
      </x:c>
      <x:c r="I1961" s="81" t="n">
        <x:v>0.838003579945</x:v>
      </x:c>
      <x:c r="J1961" s="23" t="str">
        <x:v>total_b</x:v>
      </x:c>
      <x:c r="K1961" s="23" t="str">
        <x:v>date_historical_price</x:v>
      </x:c>
      <x:c r="L1961" s="81" t="n">
        <x:v>235</x:v>
      </x:c>
      <x:c r="M1961" s="81" t="n">
        <x:v>230.63601488518427</x:v>
      </x:c>
      <x:c r="N1961" s="81" t="n">
        <x:v>-0.008140736916586901</x:v>
      </x:c>
      <x:c r="O1961" s="23" t="n">
        <x:v>21</x:v>
      </x:c>
      <x:c r="P1961" s="23" t="n">
        <x:v>8</x:v>
      </x:c>
      <x:c r="Q1961" s="78" t="n">
        <x:v>45879</x:v>
      </x:c>
      <x:c r="R1961" s="23" t="str">
        <x:v>True</x:v>
      </x:c>
      <x:c r="S1961" s="23" t="str">
        <x:v>True</x:v>
      </x:c>
      <x:c r="T1961" s="23" t="str">
        <x:v>False</x:v>
      </x:c>
    </x:row>
    <x:row r="1962">
      <x:c r="A1962" s="23" t="str">
        <x:v>total_calibration</x:v>
      </x:c>
      <x:c r="B1962" s="23" t="n">
        <x:v>30</x:v>
      </x:c>
      <x:c r="C1962" s="23" t="str">
        <x:v>checkpoint:alibaba:qwen3-235b-a22b-thinking-jul-2025</x:v>
      </x:c>
      <x:c r="D1962" s="23" t="str">
        <x:v>Qwen3-235B-A22B-Thinking (Jul 2025)</x:v>
      </x:c>
      <x:c r="E1962" s="23" t="str">
        <x:v>qwen</x:v>
      </x:c>
      <x:c r="F1962" s="78" t="n">
        <x:v>45863</x:v>
      </x:c>
      <x:c r="G1962" s="78" t="n">
        <x:v>45893</x:v>
      </x:c>
      <x:c r="H1962" s="81" t="n">
        <x:v>0.15597424530992288</x:v>
      </x:c>
      <x:c r="I1962" s="81" t="n">
        <x:v>0.838003579945</x:v>
      </x:c>
      <x:c r="J1962" s="23" t="str">
        <x:v>total_b</x:v>
      </x:c>
      <x:c r="K1962" s="23" t="str">
        <x:v>date_current_price_nonprospective</x:v>
      </x:c>
      <x:c r="L1962" s="81" t="n">
        <x:v>235</x:v>
      </x:c>
      <x:c r="M1962" s="81" t="n">
        <x:v>544.3655094187095</x:v>
      </x:c>
      <x:c r="N1962" s="81" t="n">
        <x:v>0.36482273856585534</x:v>
      </x:c>
      <x:c r="O1962" s="23" t="n">
        <x:v>21</x:v>
      </x:c>
      <x:c r="P1962" s="23" t="n">
        <x:v>8</x:v>
      </x:c>
      <x:c r="Q1962" s="78" t="n">
        <x:v>45879</x:v>
      </x:c>
      <x:c r="R1962" s="23" t="str">
        <x:v>True</x:v>
      </x:c>
      <x:c r="S1962" s="23" t="str">
        <x:v>True</x:v>
      </x:c>
      <x:c r="T1962" s="23" t="str">
        <x:v>True</x:v>
      </x:c>
    </x:row>
    <x:row r="1963">
      <x:c r="A1963" s="23" t="str">
        <x:v>total_calibration</x:v>
      </x:c>
      <x:c r="B1963" s="23" t="n">
        <x:v>30</x:v>
      </x:c>
      <x:c r="C1963" s="23" t="str">
        <x:v>checkpoint:epoch:glm-4-5</x:v>
      </x:c>
      <x:c r="D1963" s="23" t="str">
        <x:v>GLM-4.5</x:v>
      </x:c>
      <x:c r="E1963" s="23" t="str">
        <x:v>z-ai</x:v>
      </x:c>
      <x:c r="F1963" s="78" t="n">
        <x:v>45874</x:v>
      </x:c>
      <x:c r="G1963" s="78" t="n">
        <x:v>45896</x:v>
      </x:c>
      <x:c r="H1963" s="81" t="n">
        <x:v>0.3999349882368383</x:v>
      </x:c>
      <x:c r="I1963" s="81" t="n">
        <x:v>1.14891252931</x:v>
      </x:c>
      <x:c r="J1963" s="23" t="str">
        <x:v>total_b</x:v>
      </x:c>
      <x:c r="K1963" s="23" t="str">
        <x:v>date_only</x:v>
      </x:c>
      <x:c r="L1963" s="81" t="n">
        <x:v>355</x:v>
      </x:c>
      <x:c r="M1963" s="81" t="n">
        <x:v>632.7158417131409</x:v>
      </x:c>
      <x:c r="N1963" s="81" t="n">
        <x:v>0.2509803552502238</x:v>
      </x:c>
      <x:c r="O1963" s="23" t="n">
        <x:v>30</x:v>
      </x:c>
      <x:c r="P1963" s="23" t="n">
        <x:v>9</x:v>
      </x:c>
      <x:c r="Q1963" s="78" t="n">
        <x:v>45893</x:v>
      </x:c>
      <x:c r="R1963" s="23" t="str">
        <x:v>True</x:v>
      </x:c>
      <x:c r="S1963" s="23" t="str">
        <x:v>True</x:v>
      </x:c>
      <x:c r="T1963" s="23" t="str">
        <x:v>False</x:v>
      </x:c>
    </x:row>
    <x:row r="1964">
      <x:c r="A1964" s="23" t="str">
        <x:v>total_calibration</x:v>
      </x:c>
      <x:c r="B1964" s="23" t="n">
        <x:v>30</x:v>
      </x:c>
      <x:c r="C1964" s="23" t="str">
        <x:v>checkpoint:epoch:glm-4-5</x:v>
      </x:c>
      <x:c r="D1964" s="23" t="str">
        <x:v>GLM-4.5</x:v>
      </x:c>
      <x:c r="E1964" s="23" t="str">
        <x:v>z-ai</x:v>
      </x:c>
      <x:c r="F1964" s="78" t="n">
        <x:v>45874</x:v>
      </x:c>
      <x:c r="G1964" s="78" t="n">
        <x:v>45896</x:v>
      </x:c>
      <x:c r="H1964" s="81" t="n">
        <x:v>0.3999349882368383</x:v>
      </x:c>
      <x:c r="I1964" s="81" t="n">
        <x:v>1.14891252931</x:v>
      </x:c>
      <x:c r="J1964" s="23" t="str">
        <x:v>total_b</x:v>
      </x:c>
      <x:c r="K1964" s="23" t="str">
        <x:v>date_historical_price</x:v>
      </x:c>
      <x:c r="L1964" s="81" t="n">
        <x:v>355</x:v>
      </x:c>
      <x:c r="M1964" s="81" t="n">
        <x:v>422.9388978884481</x:v>
      </x:c>
      <x:c r="N1964" s="81" t="n">
        <x:v>0.07604927619549971</x:v>
      </x:c>
      <x:c r="O1964" s="23" t="n">
        <x:v>30</x:v>
      </x:c>
      <x:c r="P1964" s="23" t="n">
        <x:v>9</x:v>
      </x:c>
      <x:c r="Q1964" s="78" t="n">
        <x:v>45893</x:v>
      </x:c>
      <x:c r="R1964" s="23" t="str">
        <x:v>True</x:v>
      </x:c>
      <x:c r="S1964" s="23" t="str">
        <x:v>True</x:v>
      </x:c>
      <x:c r="T1964" s="23" t="str">
        <x:v>False</x:v>
      </x:c>
    </x:row>
    <x:row r="1965">
      <x:c r="A1965" s="23" t="str">
        <x:v>total_calibration</x:v>
      </x:c>
      <x:c r="B1965" s="23" t="n">
        <x:v>30</x:v>
      </x:c>
      <x:c r="C1965" s="23" t="str">
        <x:v>checkpoint:epoch:glm-4-5</x:v>
      </x:c>
      <x:c r="D1965" s="23" t="str">
        <x:v>GLM-4.5</x:v>
      </x:c>
      <x:c r="E1965" s="23" t="str">
        <x:v>z-ai</x:v>
      </x:c>
      <x:c r="F1965" s="78" t="n">
        <x:v>45874</x:v>
      </x:c>
      <x:c r="G1965" s="78" t="n">
        <x:v>45896</x:v>
      </x:c>
      <x:c r="H1965" s="81" t="n">
        <x:v>0.3999349882368383</x:v>
      </x:c>
      <x:c r="I1965" s="81" t="n">
        <x:v>1.14891252931</x:v>
      </x:c>
      <x:c r="J1965" s="23" t="str">
        <x:v>total_b</x:v>
      </x:c>
      <x:c r="K1965" s="23" t="str">
        <x:v>date_current_price_nonprospective</x:v>
      </x:c>
      <x:c r="L1965" s="81" t="n">
        <x:v>355</x:v>
      </x:c>
      <x:c r="M1965" s="81" t="n">
        <x:v>625.7428719062141</x:v>
      </x:c>
      <x:c r="N1965" s="81" t="n">
        <x:v>0.24616755802671722</x:v>
      </x:c>
      <x:c r="O1965" s="23" t="n">
        <x:v>30</x:v>
      </x:c>
      <x:c r="P1965" s="23" t="n">
        <x:v>9</x:v>
      </x:c>
      <x:c r="Q1965" s="78" t="n">
        <x:v>45893</x:v>
      </x:c>
      <x:c r="R1965" s="23" t="str">
        <x:v>True</x:v>
      </x:c>
      <x:c r="S1965" s="23" t="str">
        <x:v>True</x:v>
      </x:c>
      <x:c r="T1965" s="23" t="str">
        <x:v>True</x:v>
      </x:c>
    </x:row>
    <x:row r="1966">
      <x:c r="A1966" s="23" t="str">
        <x:v>total_calibration</x:v>
      </x:c>
      <x:c r="B1966" s="23" t="n">
        <x:v>30</x:v>
      </x:c>
      <x:c r="C1966" s="23" t="str">
        <x:v>checkpoint:epoch:glm-4-5-air</x:v>
      </x:c>
      <x:c r="D1966" s="23" t="str">
        <x:v>GLM-4.5-Air</x:v>
      </x:c>
      <x:c r="E1966" s="23" t="str">
        <x:v>z-ai</x:v>
      </x:c>
      <x:c r="F1966" s="78" t="n">
        <x:v>45874</x:v>
      </x:c>
      <x:c r="G1966" s="78" t="n">
        <x:v>45896</x:v>
      </x:c>
      <x:c r="H1966" s="81" t="n">
        <x:v>0.469041575982343</x:v>
      </x:c>
      <x:c r="I1966" s="81" t="n">
        <x:v>0.346987031458</x:v>
      </x:c>
      <x:c r="J1966" s="23" t="str">
        <x:v>total_b</x:v>
      </x:c>
      <x:c r="K1966" s="23" t="str">
        <x:v>date_only</x:v>
      </x:c>
      <x:c r="L1966" s="81" t="n">
        <x:v>106</x:v>
      </x:c>
      <x:c r="M1966" s="81" t="n">
        <x:v>632.7158417131409</x:v>
      </x:c>
      <x:c r="N1966" s="81" t="n">
        <x:v>0.7759028430405477</x:v>
      </x:c>
      <x:c r="O1966" s="23" t="n">
        <x:v>30</x:v>
      </x:c>
      <x:c r="P1966" s="23" t="n">
        <x:v>9</x:v>
      </x:c>
      <x:c r="Q1966" s="78" t="n">
        <x:v>45893</x:v>
      </x:c>
      <x:c r="R1966" s="23" t="str">
        <x:v>True</x:v>
      </x:c>
      <x:c r="S1966" s="23" t="str">
        <x:v>True</x:v>
      </x:c>
      <x:c r="T1966" s="23" t="str">
        <x:v>False</x:v>
      </x:c>
    </x:row>
    <x:row r="1967">
      <x:c r="A1967" s="23" t="str">
        <x:v>total_calibration</x:v>
      </x:c>
      <x:c r="B1967" s="23" t="n">
        <x:v>30</x:v>
      </x:c>
      <x:c r="C1967" s="23" t="str">
        <x:v>checkpoint:epoch:glm-4-5-air</x:v>
      </x:c>
      <x:c r="D1967" s="23" t="str">
        <x:v>GLM-4.5-Air</x:v>
      </x:c>
      <x:c r="E1967" s="23" t="str">
        <x:v>z-ai</x:v>
      </x:c>
      <x:c r="F1967" s="78" t="n">
        <x:v>45874</x:v>
      </x:c>
      <x:c r="G1967" s="78" t="n">
        <x:v>45896</x:v>
      </x:c>
      <x:c r="H1967" s="81" t="n">
        <x:v>0.469041575982343</x:v>
      </x:c>
      <x:c r="I1967" s="81" t="n">
        <x:v>0.346987031458</x:v>
      </x:c>
      <x:c r="J1967" s="23" t="str">
        <x:v>total_b</x:v>
      </x:c>
      <x:c r="K1967" s="23" t="str">
        <x:v>date_historical_price</x:v>
      </x:c>
      <x:c r="L1967" s="81" t="n">
        <x:v>106</x:v>
      </x:c>
      <x:c r="M1967" s="81" t="n">
        <x:v>473.54484229064053</x:v>
      </x:c>
      <x:c r="N1967" s="81" t="n">
        <x:v>0.650055245502762</x:v>
      </x:c>
      <x:c r="O1967" s="23" t="n">
        <x:v>30</x:v>
      </x:c>
      <x:c r="P1967" s="23" t="n">
        <x:v>9</x:v>
      </x:c>
      <x:c r="Q1967" s="78" t="n">
        <x:v>45893</x:v>
      </x:c>
      <x:c r="R1967" s="23" t="str">
        <x:v>True</x:v>
      </x:c>
      <x:c r="S1967" s="23" t="str">
        <x:v>True</x:v>
      </x:c>
      <x:c r="T1967" s="23" t="str">
        <x:v>False</x:v>
      </x:c>
    </x:row>
    <x:row r="1968">
      <x:c r="A1968" s="23" t="str">
        <x:v>total_calibration</x:v>
      </x:c>
      <x:c r="B1968" s="23" t="n">
        <x:v>30</x:v>
      </x:c>
      <x:c r="C1968" s="23" t="str">
        <x:v>checkpoint:epoch:glm-4-5-air</x:v>
      </x:c>
      <x:c r="D1968" s="23" t="str">
        <x:v>GLM-4.5-Air</x:v>
      </x:c>
      <x:c r="E1968" s="23" t="str">
        <x:v>z-ai</x:v>
      </x:c>
      <x:c r="F1968" s="78" t="n">
        <x:v>45874</x:v>
      </x:c>
      <x:c r="G1968" s="78" t="n">
        <x:v>45896</x:v>
      </x:c>
      <x:c r="H1968" s="81" t="n">
        <x:v>0.469041575982343</x:v>
      </x:c>
      <x:c r="I1968" s="81" t="n">
        <x:v>0.346987031458</x:v>
      </x:c>
      <x:c r="J1968" s="23" t="str">
        <x:v>total_b</x:v>
      </x:c>
      <x:c r="K1968" s="23" t="str">
        <x:v>date_current_price_nonprospective</x:v>
      </x:c>
      <x:c r="L1968" s="81" t="n">
        <x:v>106</x:v>
      </x:c>
      <x:c r="M1968" s="81" t="n">
        <x:v>250.84869810308047</x:v>
      </x:c>
      <x:c r="N1968" s="81" t="n">
        <x:v>0.37410598613003304</x:v>
      </x:c>
      <x:c r="O1968" s="23" t="n">
        <x:v>30</x:v>
      </x:c>
      <x:c r="P1968" s="23" t="n">
        <x:v>9</x:v>
      </x:c>
      <x:c r="Q1968" s="78" t="n">
        <x:v>45893</x:v>
      </x:c>
      <x:c r="R1968" s="23" t="str">
        <x:v>True</x:v>
      </x:c>
      <x:c r="S1968" s="23" t="str">
        <x:v>True</x:v>
      </x:c>
      <x:c r="T1968" s="23" t="str">
        <x:v>True</x:v>
      </x:c>
    </x:row>
    <x:row r="1969">
      <x:c r="A1969" s="23" t="str">
        <x:v>total_calibration</x:v>
      </x:c>
      <x:c r="B1969" s="23" t="n">
        <x:v>30</x:v>
      </x:c>
      <x:c r="C1969" s="23" t="str">
        <x:v>checkpoint:openai:gpt-oss-120b</x:v>
      </x:c>
      <x:c r="D1969" s="23" t="str">
        <x:v>gpt-oss-120b</x:v>
      </x:c>
      <x:c r="E1969" s="23" t="str">
        <x:v>openai</x:v>
      </x:c>
      <x:c r="F1969" s="78" t="n">
        <x:v>45874</x:v>
      </x:c>
      <x:c r="G1969" s="78" t="n">
        <x:v>45904</x:v>
      </x:c>
      <x:c r="H1969" s="81" t="n">
        <x:v>0.1419859147943908</x:v>
      </x:c>
      <x:c r="I1969" s="81" t="n">
        <x:v>0.3</x:v>
      </x:c>
      <x:c r="J1969" s="23" t="str">
        <x:v>total_b</x:v>
      </x:c>
      <x:c r="K1969" s="23" t="str">
        <x:v>date_only</x:v>
      </x:c>
      <x:c r="L1969" s="81" t="n">
        <x:v>116.83</x:v>
      </x:c>
      <x:c r="M1969" s="81" t="n">
        <x:v>433.09486955155404</x:v>
      </x:c>
      <x:c r="N1969" s="81" t="n">
        <x:v>0.5690286624077382</x:v>
      </x:c>
      <x:c r="O1969" s="23" t="n">
        <x:v>32</x:v>
      </x:c>
      <x:c r="P1969" s="23" t="n">
        <x:v>10</x:v>
      </x:c>
      <x:c r="Q1969" s="78" t="n">
        <x:v>45896</x:v>
      </x:c>
      <x:c r="R1969" s="23" t="str">
        <x:v>True</x:v>
      </x:c>
      <x:c r="S1969" s="23" t="str">
        <x:v>True</x:v>
      </x:c>
      <x:c r="T1969" s="23" t="str">
        <x:v>False</x:v>
      </x:c>
    </x:row>
    <x:row r="1970">
      <x:c r="A1970" s="23" t="str">
        <x:v>total_calibration</x:v>
      </x:c>
      <x:c r="B1970" s="23" t="n">
        <x:v>30</x:v>
      </x:c>
      <x:c r="C1970" s="23" t="str">
        <x:v>checkpoint:openai:gpt-oss-120b</x:v>
      </x:c>
      <x:c r="D1970" s="23" t="str">
        <x:v>gpt-oss-120b</x:v>
      </x:c>
      <x:c r="E1970" s="23" t="str">
        <x:v>openai</x:v>
      </x:c>
      <x:c r="F1970" s="78" t="n">
        <x:v>45874</x:v>
      </x:c>
      <x:c r="G1970" s="78" t="n">
        <x:v>45904</x:v>
      </x:c>
      <x:c r="H1970" s="81" t="n">
        <x:v>0.1419859147943908</x:v>
      </x:c>
      <x:c r="I1970" s="81" t="n">
        <x:v>0.3</x:v>
      </x:c>
      <x:c r="J1970" s="23" t="str">
        <x:v>total_b</x:v>
      </x:c>
      <x:c r="K1970" s="23" t="str">
        <x:v>date_historical_price</x:v>
      </x:c>
      <x:c r="L1970" s="81" t="n">
        <x:v>116.83</x:v>
      </x:c>
      <x:c r="M1970" s="81" t="n">
        <x:v>152.17429415291897</x:v>
      </x:c>
      <x:c r="N1970" s="81" t="n">
        <x:v>0.11478691929945249</x:v>
      </x:c>
      <x:c r="O1970" s="23" t="n">
        <x:v>32</x:v>
      </x:c>
      <x:c r="P1970" s="23" t="n">
        <x:v>10</x:v>
      </x:c>
      <x:c r="Q1970" s="78" t="n">
        <x:v>45896</x:v>
      </x:c>
      <x:c r="R1970" s="23" t="str">
        <x:v>True</x:v>
      </x:c>
      <x:c r="S1970" s="23" t="str">
        <x:v>True</x:v>
      </x:c>
      <x:c r="T1970" s="23" t="str">
        <x:v>False</x:v>
      </x:c>
    </x:row>
    <x:row r="1971">
      <x:c r="A1971" s="23" t="str">
        <x:v>total_calibration</x:v>
      </x:c>
      <x:c r="B1971" s="23" t="n">
        <x:v>30</x:v>
      </x:c>
      <x:c r="C1971" s="23" t="str">
        <x:v>checkpoint:openai:gpt-oss-120b</x:v>
      </x:c>
      <x:c r="D1971" s="23" t="str">
        <x:v>gpt-oss-120b</x:v>
      </x:c>
      <x:c r="E1971" s="23" t="str">
        <x:v>openai</x:v>
      </x:c>
      <x:c r="F1971" s="78" t="n">
        <x:v>45874</x:v>
      </x:c>
      <x:c r="G1971" s="78" t="n">
        <x:v>45904</x:v>
      </x:c>
      <x:c r="H1971" s="81" t="n">
        <x:v>0.1419859147943908</x:v>
      </x:c>
      <x:c r="I1971" s="81" t="n">
        <x:v>0.3</x:v>
      </x:c>
      <x:c r="J1971" s="23" t="str">
        <x:v>total_b</x:v>
      </x:c>
      <x:c r="K1971" s="23" t="str">
        <x:v>date_current_price_nonprospective</x:v>
      </x:c>
      <x:c r="L1971" s="81" t="n">
        <x:v>116.83</x:v>
      </x:c>
      <x:c r="M1971" s="81" t="n">
        <x:v>172.65172530686218</x:v>
      </x:c>
      <x:c r="N1971" s="81" t="n">
        <x:v>0.16961654591381137</x:v>
      </x:c>
      <x:c r="O1971" s="23" t="n">
        <x:v>32</x:v>
      </x:c>
      <x:c r="P1971" s="23" t="n">
        <x:v>10</x:v>
      </x:c>
      <x:c r="Q1971" s="78" t="n">
        <x:v>45896</x:v>
      </x:c>
      <x:c r="R1971" s="23" t="str">
        <x:v>True</x:v>
      </x:c>
      <x:c r="S1971" s="23" t="str">
        <x:v>True</x:v>
      </x:c>
      <x:c r="T1971" s="23" t="str">
        <x:v>True</x:v>
      </x:c>
    </x:row>
    <x:row r="1972">
      <x:c r="A1972" s="23" t="str">
        <x:v>total_calibration</x:v>
      </x:c>
      <x:c r="B1972" s="23" t="n">
        <x:v>30</x:v>
      </x:c>
      <x:c r="C1972" s="23" t="str">
        <x:v>checkpoint:epoch:gpt-oss-20b</x:v>
      </x:c>
      <x:c r="D1972" s="23" t="str">
        <x:v>gpt-oss-20b</x:v>
      </x:c>
      <x:c r="E1972" s="23" t="str">
        <x:v>openai</x:v>
      </x:c>
      <x:c r="F1972" s="78" t="n">
        <x:v>45874</x:v>
      </x:c>
      <x:c r="G1972" s="78" t="n">
        <x:v>45904</x:v>
      </x:c>
      <x:c r="H1972" s="81" t="n">
        <x:v>0.07745966692414834</x:v>
      </x:c>
      <x:c r="I1972" s="81" t="n">
        <x:v>0.0924264068712</x:v>
      </x:c>
      <x:c r="J1972" s="23" t="str">
        <x:v>total_b</x:v>
      </x:c>
      <x:c r="K1972" s="23" t="str">
        <x:v>date_only</x:v>
      </x:c>
      <x:c r="L1972" s="81" t="n">
        <x:v>20.91</x:v>
      </x:c>
      <x:c r="M1972" s="81" t="n">
        <x:v>433.09486955155404</x:v>
      </x:c>
      <x:c r="N1972" s="81" t="n">
        <x:v>1.3162290062835698</x:v>
      </x:c>
      <x:c r="O1972" s="23" t="n">
        <x:v>32</x:v>
      </x:c>
      <x:c r="P1972" s="23" t="n">
        <x:v>10</x:v>
      </x:c>
      <x:c r="Q1972" s="78" t="n">
        <x:v>45896</x:v>
      </x:c>
      <x:c r="R1972" s="23" t="str">
        <x:v>True</x:v>
      </x:c>
      <x:c r="S1972" s="23" t="str">
        <x:v>True</x:v>
      </x:c>
      <x:c r="T1972" s="23" t="str">
        <x:v>False</x:v>
      </x:c>
    </x:row>
    <x:row r="1973">
      <x:c r="A1973" s="23" t="str">
        <x:v>total_calibration</x:v>
      </x:c>
      <x:c r="B1973" s="23" t="n">
        <x:v>30</x:v>
      </x:c>
      <x:c r="C1973" s="23" t="str">
        <x:v>checkpoint:epoch:gpt-oss-20b</x:v>
      </x:c>
      <x:c r="D1973" s="23" t="str">
        <x:v>gpt-oss-20b</x:v>
      </x:c>
      <x:c r="E1973" s="23" t="str">
        <x:v>openai</x:v>
      </x:c>
      <x:c r="F1973" s="78" t="n">
        <x:v>45874</x:v>
      </x:c>
      <x:c r="G1973" s="78" t="n">
        <x:v>45904</x:v>
      </x:c>
      <x:c r="H1973" s="81" t="n">
        <x:v>0.07745966692414834</x:v>
      </x:c>
      <x:c r="I1973" s="81" t="n">
        <x:v>0.0924264068712</x:v>
      </x:c>
      <x:c r="J1973" s="23" t="str">
        <x:v>total_b</x:v>
      </x:c>
      <x:c r="K1973" s="23" t="str">
        <x:v>date_historical_price</x:v>
      </x:c>
      <x:c r="L1973" s="81" t="n">
        <x:v>20.91</x:v>
      </x:c>
      <x:c r="M1973" s="81" t="n">
        <x:v>98.20221616165561</x:v>
      </x:c>
      <x:c r="N1973" s="81" t="n">
        <x:v>0.6717672559460375</x:v>
      </x:c>
      <x:c r="O1973" s="23" t="n">
        <x:v>32</x:v>
      </x:c>
      <x:c r="P1973" s="23" t="n">
        <x:v>10</x:v>
      </x:c>
      <x:c r="Q1973" s="78" t="n">
        <x:v>45896</x:v>
      </x:c>
      <x:c r="R1973" s="23" t="str">
        <x:v>True</x:v>
      </x:c>
      <x:c r="S1973" s="23" t="str">
        <x:v>True</x:v>
      </x:c>
      <x:c r="T1973" s="23" t="str">
        <x:v>False</x:v>
      </x:c>
    </x:row>
    <x:row r="1974">
      <x:c r="A1974" s="23" t="str">
        <x:v>total_calibration</x:v>
      </x:c>
      <x:c r="B1974" s="23" t="n">
        <x:v>30</x:v>
      </x:c>
      <x:c r="C1974" s="23" t="str">
        <x:v>checkpoint:epoch:gpt-oss-20b</x:v>
      </x:c>
      <x:c r="D1974" s="23" t="str">
        <x:v>gpt-oss-20b</x:v>
      </x:c>
      <x:c r="E1974" s="23" t="str">
        <x:v>openai</x:v>
      </x:c>
      <x:c r="F1974" s="78" t="n">
        <x:v>45874</x:v>
      </x:c>
      <x:c r="G1974" s="78" t="n">
        <x:v>45904</x:v>
      </x:c>
      <x:c r="H1974" s="81" t="n">
        <x:v>0.07745966692414834</x:v>
      </x:c>
      <x:c r="I1974" s="81" t="n">
        <x:v>0.0924264068712</x:v>
      </x:c>
      <x:c r="J1974" s="23" t="str">
        <x:v>total_b</x:v>
      </x:c>
      <x:c r="K1974" s="23" t="str">
        <x:v>date_current_price_nonprospective</x:v>
      </x:c>
      <x:c r="L1974" s="81" t="n">
        <x:v>20.91</x:v>
      </x:c>
      <x:c r="M1974" s="81" t="n">
        <x:v>67.92422628052654</x:v>
      </x:c>
      <x:c r="N1974" s="81" t="n">
        <x:v>0.511670667286439</x:v>
      </x:c>
      <x:c r="O1974" s="23" t="n">
        <x:v>32</x:v>
      </x:c>
      <x:c r="P1974" s="23" t="n">
        <x:v>10</x:v>
      </x:c>
      <x:c r="Q1974" s="78" t="n">
        <x:v>45896</x:v>
      </x:c>
      <x:c r="R1974" s="23" t="str">
        <x:v>True</x:v>
      </x:c>
      <x:c r="S1974" s="23" t="str">
        <x:v>True</x:v>
      </x:c>
      <x:c r="T1974" s="23" t="str">
        <x:v>True</x:v>
      </x:c>
    </x:row>
    <x:row r="1975">
      <x:c r="A1975" s="23" t="str">
        <x:v>total_calibration</x:v>
      </x:c>
      <x:c r="B1975" s="23" t="n">
        <x:v>30</x:v>
      </x:c>
      <x:c r="C1975" s="23" t="str">
        <x:v>checkpoint:epoch:glm-4-5v</x:v>
      </x:c>
      <x:c r="D1975" s="23" t="str">
        <x:v>GLM-4.5V</x:v>
      </x:c>
      <x:c r="E1975" s="23" t="str">
        <x:v>z-ai</x:v>
      </x:c>
      <x:c r="F1975" s="78" t="n">
        <x:v>45884</x:v>
      </x:c>
      <x:c r="G1975" s="78" t="n">
        <x:v>45910</x:v>
      </x:c>
      <x:c r="H1975" s="81" t="n">
        <x:v>0.9486832980505138</x:v>
      </x:c>
      <x:c r="I1975" s="81" t="n">
        <x:v>1.03923048454</x:v>
      </x:c>
      <x:c r="J1975" s="23" t="str">
        <x:v>total_b</x:v>
      </x:c>
      <x:c r="K1975" s="23" t="str">
        <x:v>date_only</x:v>
      </x:c>
      <x:c r="L1975" s="81" t="n">
        <x:v>108</x:v>
      </x:c>
      <x:c r="M1975" s="81" t="n">
        <x:v>309.479782258502</x:v>
      </x:c>
      <x:c r="N1975" s="81" t="n">
        <x:v>0.4572085271410181</x:v>
      </x:c>
      <x:c r="O1975" s="23" t="n">
        <x:v>32</x:v>
      </x:c>
      <x:c r="P1975" s="23" t="n">
        <x:v>10</x:v>
      </x:c>
      <x:c r="Q1975" s="78" t="n">
        <x:v>45904</x:v>
      </x:c>
      <x:c r="R1975" s="23" t="str">
        <x:v>True</x:v>
      </x:c>
      <x:c r="S1975" s="23" t="str">
        <x:v>True</x:v>
      </x:c>
      <x:c r="T1975" s="23" t="str">
        <x:v>False</x:v>
      </x:c>
    </x:row>
    <x:row r="1976">
      <x:c r="A1976" s="23" t="str">
        <x:v>total_calibration</x:v>
      </x:c>
      <x:c r="B1976" s="23" t="n">
        <x:v>30</x:v>
      </x:c>
      <x:c r="C1976" s="23" t="str">
        <x:v>checkpoint:epoch:glm-4-5v</x:v>
      </x:c>
      <x:c r="D1976" s="23" t="str">
        <x:v>GLM-4.5V</x:v>
      </x:c>
      <x:c r="E1976" s="23" t="str">
        <x:v>z-ai</x:v>
      </x:c>
      <x:c r="F1976" s="78" t="n">
        <x:v>45884</x:v>
      </x:c>
      <x:c r="G1976" s="78" t="n">
        <x:v>45910</x:v>
      </x:c>
      <x:c r="H1976" s="81" t="n">
        <x:v>0.9486832980505138</x:v>
      </x:c>
      <x:c r="I1976" s="81" t="n">
        <x:v>1.03923048454</x:v>
      </x:c>
      <x:c r="J1976" s="23" t="str">
        <x:v>total_b</x:v>
      </x:c>
      <x:c r="K1976" s="23" t="str">
        <x:v>date_historical_price</x:v>
      </x:c>
      <x:c r="L1976" s="81" t="n">
        <x:v>108</x:v>
      </x:c>
      <x:c r="M1976" s="81" t="n">
        <x:v>626.9506587525746</x:v>
      </x:c>
      <x:c r="N1976" s="81" t="n">
        <x:v>0.7638096075531996</x:v>
      </x:c>
      <x:c r="O1976" s="23" t="n">
        <x:v>32</x:v>
      </x:c>
      <x:c r="P1976" s="23" t="n">
        <x:v>10</x:v>
      </x:c>
      <x:c r="Q1976" s="78" t="n">
        <x:v>45904</x:v>
      </x:c>
      <x:c r="R1976" s="23" t="str">
        <x:v>True</x:v>
      </x:c>
      <x:c r="S1976" s="23" t="str">
        <x:v>True</x:v>
      </x:c>
      <x:c r="T1976" s="23" t="str">
        <x:v>False</x:v>
      </x:c>
    </x:row>
    <x:row r="1977">
      <x:c r="A1977" s="23" t="str">
        <x:v>total_calibration</x:v>
      </x:c>
      <x:c r="B1977" s="23" t="n">
        <x:v>30</x:v>
      </x:c>
      <x:c r="C1977" s="23" t="str">
        <x:v>checkpoint:epoch:glm-4-5v</x:v>
      </x:c>
      <x:c r="D1977" s="23" t="str">
        <x:v>GLM-4.5V</x:v>
      </x:c>
      <x:c r="E1977" s="23" t="str">
        <x:v>z-ai</x:v>
      </x:c>
      <x:c r="F1977" s="78" t="n">
        <x:v>45884</x:v>
      </x:c>
      <x:c r="G1977" s="78" t="n">
        <x:v>45910</x:v>
      </x:c>
      <x:c r="H1977" s="81" t="n">
        <x:v>0.9486832980505138</x:v>
      </x:c>
      <x:c r="I1977" s="81" t="n">
        <x:v>1.03923048454</x:v>
      </x:c>
      <x:c r="J1977" s="23" t="str">
        <x:v>total_b</x:v>
      </x:c>
      <x:c r="K1977" s="23" t="str">
        <x:v>date_current_price_nonprospective</x:v>
      </x:c>
      <x:c r="L1977" s="81" t="n">
        <x:v>108</x:v>
      </x:c>
      <x:c r="M1977" s="81" t="n">
        <x:v>467.7026199659605</x:v>
      </x:c>
      <x:c r="N1977" s="81" t="n">
        <x:v>0.6365460472493767</x:v>
      </x:c>
      <x:c r="O1977" s="23" t="n">
        <x:v>32</x:v>
      </x:c>
      <x:c r="P1977" s="23" t="n">
        <x:v>10</x:v>
      </x:c>
      <x:c r="Q1977" s="78" t="n">
        <x:v>45904</x:v>
      </x:c>
      <x:c r="R1977" s="23" t="str">
        <x:v>True</x:v>
      </x:c>
      <x:c r="S1977" s="23" t="str">
        <x:v>True</x:v>
      </x:c>
      <x:c r="T1977" s="23" t="str">
        <x:v>True</x:v>
      </x:c>
    </x:row>
    <x:row r="1978">
      <x:c r="A1978" s="23" t="str">
        <x:v>total_calibration</x:v>
      </x:c>
      <x:c r="B1978" s="23" t="n">
        <x:v>30</x:v>
      </x:c>
      <x:c r="C1978" s="23" t="str">
        <x:v>checkpoint:epoch:deepseek-v3-1</x:v>
      </x:c>
      <x:c r="D1978" s="23" t="str">
        <x:v>DeepSeek-V3.1</x:v>
      </x:c>
      <x:c r="E1978" s="23" t="str">
        <x:v>deepseek</x:v>
      </x:c>
      <x:c r="F1978" s="78" t="n">
        <x:v>45890</x:v>
      </x:c>
      <x:c r="G1978" s="78" t="n">
        <x:v>45920</x:v>
      </x:c>
      <x:c r="H1978" s="81" t="n">
        <x:v>0.4</x:v>
      </x:c>
      <x:c r="I1978" s="81" t="n">
        <x:v>0.743240928382</x:v>
      </x:c>
      <x:c r="J1978" s="23" t="str">
        <x:v>total_b</x:v>
      </x:c>
      <x:c r="K1978" s="23" t="str">
        <x:v>date_only</x:v>
      </x:c>
      <x:c r="L1978" s="81" t="n">
        <x:v>671</x:v>
      </x:c>
      <x:c r="M1978" s="81" t="n">
        <x:v>258.5192648956191</x:v>
      </x:c>
      <x:c r="N1978" s="81" t="n">
        <x:v>-0.4142296078411101</x:v>
      </x:c>
      <x:c r="O1978" s="23" t="n">
        <x:v>31</x:v>
      </x:c>
      <x:c r="P1978" s="23" t="n">
        <x:v>10</x:v>
      </x:c>
      <x:c r="Q1978" s="78" t="n">
        <x:v>45910</x:v>
      </x:c>
      <x:c r="R1978" s="23" t="str">
        <x:v>True</x:v>
      </x:c>
      <x:c r="S1978" s="23" t="str">
        <x:v>True</x:v>
      </x:c>
      <x:c r="T1978" s="23" t="str">
        <x:v>False</x:v>
      </x:c>
    </x:row>
    <x:row r="1979">
      <x:c r="A1979" s="23" t="str">
        <x:v>total_calibration</x:v>
      </x:c>
      <x:c r="B1979" s="23" t="n">
        <x:v>30</x:v>
      </x:c>
      <x:c r="C1979" s="23" t="str">
        <x:v>checkpoint:epoch:deepseek-v3-1</x:v>
      </x:c>
      <x:c r="D1979" s="23" t="str">
        <x:v>DeepSeek-V3.1</x:v>
      </x:c>
      <x:c r="E1979" s="23" t="str">
        <x:v>deepseek</x:v>
      </x:c>
      <x:c r="F1979" s="78" t="n">
        <x:v>45890</x:v>
      </x:c>
      <x:c r="G1979" s="78" t="n">
        <x:v>45920</x:v>
      </x:c>
      <x:c r="H1979" s="81" t="n">
        <x:v>0.4</x:v>
      </x:c>
      <x:c r="I1979" s="81" t="n">
        <x:v>0.743240928382</x:v>
      </x:c>
      <x:c r="J1979" s="23" t="str">
        <x:v>total_b</x:v>
      </x:c>
      <x:c r="K1979" s="23" t="str">
        <x:v>date_historical_price</x:v>
      </x:c>
      <x:c r="L1979" s="81" t="n">
        <x:v>671</x:v>
      </x:c>
      <x:c r="M1979" s="81" t="n">
        <x:v>247.51619370541718</x:v>
      </x:c>
      <x:c r="N1979" s="81" t="n">
        <x:v>-0.43311890232632116</x:v>
      </x:c>
      <x:c r="O1979" s="23" t="n">
        <x:v>31</x:v>
      </x:c>
      <x:c r="P1979" s="23" t="n">
        <x:v>10</x:v>
      </x:c>
      <x:c r="Q1979" s="78" t="n">
        <x:v>45910</x:v>
      </x:c>
      <x:c r="R1979" s="23" t="str">
        <x:v>True</x:v>
      </x:c>
      <x:c r="S1979" s="23" t="str">
        <x:v>True</x:v>
      </x:c>
      <x:c r="T1979" s="23" t="str">
        <x:v>False</x:v>
      </x:c>
    </x:row>
    <x:row r="1980">
      <x:c r="A1980" s="23" t="str">
        <x:v>total_calibration</x:v>
      </x:c>
      <x:c r="B1980" s="23" t="n">
        <x:v>30</x:v>
      </x:c>
      <x:c r="C1980" s="23" t="str">
        <x:v>checkpoint:epoch:deepseek-v3-1</x:v>
      </x:c>
      <x:c r="D1980" s="23" t="str">
        <x:v>DeepSeek-V3.1</x:v>
      </x:c>
      <x:c r="E1980" s="23" t="str">
        <x:v>deepseek</x:v>
      </x:c>
      <x:c r="F1980" s="78" t="n">
        <x:v>45890</x:v>
      </x:c>
      <x:c r="G1980" s="78" t="n">
        <x:v>45920</x:v>
      </x:c>
      <x:c r="H1980" s="81" t="n">
        <x:v>0.4</x:v>
      </x:c>
      <x:c r="I1980" s="81" t="n">
        <x:v>0.743240928382</x:v>
      </x:c>
      <x:c r="J1980" s="23" t="str">
        <x:v>total_b</x:v>
      </x:c>
      <x:c r="K1980" s="23" t="str">
        <x:v>date_current_price_nonprospective</x:v>
      </x:c>
      <x:c r="L1980" s="81" t="n">
        <x:v>671</x:v>
      </x:c>
      <x:c r="M1980" s="81" t="n">
        <x:v>277.5127980815766</x:v>
      </x:c>
      <x:c r="N1980" s="81" t="n">
        <x:v>-0.3834395038524838</x:v>
      </x:c>
      <x:c r="O1980" s="23" t="n">
        <x:v>31</x:v>
      </x:c>
      <x:c r="P1980" s="23" t="n">
        <x:v>10</x:v>
      </x:c>
      <x:c r="Q1980" s="78" t="n">
        <x:v>45910</x:v>
      </x:c>
      <x:c r="R1980" s="23" t="str">
        <x:v>True</x:v>
      </x:c>
      <x:c r="S1980" s="23" t="str">
        <x:v>True</x:v>
      </x:c>
      <x:c r="T1980" s="23" t="str">
        <x:v>True</x:v>
      </x:c>
    </x:row>
    <x:row r="1981">
      <x:c r="A1981" s="23" t="str">
        <x:v>total_calibration</x:v>
      </x:c>
      <x:c r="B1981" s="23" t="n">
        <x:v>30</x:v>
      </x:c>
      <x:c r="C1981" s="23" t="str">
        <x:v>checkpoint:alibaba:qwen3-max</x:v>
      </x:c>
      <x:c r="D1981" s="23" t="str">
        <x:v>Qwen3-Max</x:v>
      </x:c>
      <x:c r="E1981" s="23" t="str">
        <x:v>qwen</x:v>
      </x:c>
      <x:c r="F1981" s="78" t="n">
        <x:v>45924</x:v>
      </x:c>
      <x:c r="G1981" s="78" t="n">
        <x:v>45935</x:v>
      </x:c>
      <x:c r="H1981" s="81" t="n">
        <x:v>2.6832815729997477</x:v>
      </x:c>
      <x:c r="I1981" s="81" t="n">
        <x:v>1.74413302245</x:v>
      </x:c>
      <x:c r="J1981" s="23" t="str">
        <x:v>total_b</x:v>
      </x:c>
      <x:c r="K1981" s="23" t="str">
        <x:v>date_only</x:v>
      </x:c>
      <x:c r="L1981" s="81" t="n">
        <x:v>1000</x:v>
      </x:c>
      <x:c r="M1981" s="81" t="n">
        <x:v>426.3573975979623</x:v>
      </x:c>
      <x:c r="N1981" s="81" t="n">
        <x:v>-0.37022619730340267</x:v>
      </x:c>
      <x:c r="O1981" s="23" t="n">
        <x:v>27</x:v>
      </x:c>
      <x:c r="P1981" s="23" t="n">
        <x:v>10</x:v>
      </x:c>
      <x:c r="Q1981" s="78" t="n">
        <x:v>45920</x:v>
      </x:c>
      <x:c r="R1981" s="23" t="str">
        <x:v>True</x:v>
      </x:c>
      <x:c r="S1981" s="23" t="str">
        <x:v>True</x:v>
      </x:c>
      <x:c r="T1981" s="23" t="str">
        <x:v>False</x:v>
      </x:c>
    </x:row>
    <x:row r="1982">
      <x:c r="A1982" s="23" t="str">
        <x:v>total_calibration</x:v>
      </x:c>
      <x:c r="B1982" s="23" t="n">
        <x:v>30</x:v>
      </x:c>
      <x:c r="C1982" s="23" t="str">
        <x:v>checkpoint:alibaba:qwen3-max</x:v>
      </x:c>
      <x:c r="D1982" s="23" t="str">
        <x:v>Qwen3-Max</x:v>
      </x:c>
      <x:c r="E1982" s="23" t="str">
        <x:v>qwen</x:v>
      </x:c>
      <x:c r="F1982" s="78" t="n">
        <x:v>45924</x:v>
      </x:c>
      <x:c r="G1982" s="78" t="n">
        <x:v>45935</x:v>
      </x:c>
      <x:c r="H1982" s="81" t="n">
        <x:v>2.6832815729997477</x:v>
      </x:c>
      <x:c r="I1982" s="81" t="n">
        <x:v>1.74413302245</x:v>
      </x:c>
      <x:c r="J1982" s="23" t="str">
        <x:v>total_b</x:v>
      </x:c>
      <x:c r="K1982" s="23" t="str">
        <x:v>date_historical_price</x:v>
      </x:c>
      <x:c r="L1982" s="81" t="n">
        <x:v>1000</x:v>
      </x:c>
      <x:c r="M1982" s="81" t="n">
        <x:v>1405.4045833280072</x:v>
      </x:c>
      <x:c r="N1982" s="81" t="n">
        <x:v>0.14780136553165152</x:v>
      </x:c>
      <x:c r="O1982" s="23" t="n">
        <x:v>27</x:v>
      </x:c>
      <x:c r="P1982" s="23" t="n">
        <x:v>10</x:v>
      </x:c>
      <x:c r="Q1982" s="78" t="n">
        <x:v>45920</x:v>
      </x:c>
      <x:c r="R1982" s="23" t="str">
        <x:v>True</x:v>
      </x:c>
      <x:c r="S1982" s="23" t="str">
        <x:v>True</x:v>
      </x:c>
      <x:c r="T1982" s="23" t="str">
        <x:v>False</x:v>
      </x:c>
    </x:row>
    <x:row r="1983">
      <x:c r="A1983" s="23" t="str">
        <x:v>total_calibration</x:v>
      </x:c>
      <x:c r="B1983" s="23" t="n">
        <x:v>30</x:v>
      </x:c>
      <x:c r="C1983" s="23" t="str">
        <x:v>checkpoint:alibaba:qwen3-max</x:v>
      </x:c>
      <x:c r="D1983" s="23" t="str">
        <x:v>Qwen3-Max</x:v>
      </x:c>
      <x:c r="E1983" s="23" t="str">
        <x:v>qwen</x:v>
      </x:c>
      <x:c r="F1983" s="78" t="n">
        <x:v>45924</x:v>
      </x:c>
      <x:c r="G1983" s="78" t="n">
        <x:v>45935</x:v>
      </x:c>
      <x:c r="H1983" s="81" t="n">
        <x:v>2.6832815729997477</x:v>
      </x:c>
      <x:c r="I1983" s="81" t="n">
        <x:v>1.74413302245</x:v>
      </x:c>
      <x:c r="J1983" s="23" t="str">
        <x:v>total_b</x:v>
      </x:c>
      <x:c r="K1983" s="23" t="str">
        <x:v>date_current_price_nonprospective</x:v>
      </x:c>
      <x:c r="L1983" s="81" t="n">
        <x:v>1000</x:v>
      </x:c>
      <x:c r="M1983" s="81" t="n">
        <x:v>800.9504969892957</x:v>
      </x:c>
      <x:c r="N1983" s="81" t="n">
        <x:v>-0.0963943248005883</x:v>
      </x:c>
      <x:c r="O1983" s="23" t="n">
        <x:v>27</x:v>
      </x:c>
      <x:c r="P1983" s="23" t="n">
        <x:v>10</x:v>
      </x:c>
      <x:c r="Q1983" s="78" t="n">
        <x:v>45920</x:v>
      </x:c>
      <x:c r="R1983" s="23" t="str">
        <x:v>True</x:v>
      </x:c>
      <x:c r="S1983" s="23" t="str">
        <x:v>True</x:v>
      </x:c>
      <x:c r="T1983" s="23" t="str">
        <x:v>True</x:v>
      </x:c>
    </x:row>
    <x:row r="1984">
      <x:c r="A1984" s="23" t="str">
        <x:v>total_calibration</x:v>
      </x:c>
      <x:c r="B1984" s="23" t="n">
        <x:v>30</x:v>
      </x:c>
      <x:c r="C1984" s="23" t="str">
        <x:v>checkpoint:epoch:qwen3-next-80b-a3b</x:v>
      </x:c>
      <x:c r="D1984" s="23" t="str">
        <x:v>Qwen3-Next-80B-A3B</x:v>
      </x:c>
      <x:c r="E1984" s="23" t="str">
        <x:v>qwen</x:v>
      </x:c>
      <x:c r="F1984" s="78" t="n">
        <x:v>45910</x:v>
      </x:c>
      <x:c r="G1984" s="78" t="n">
        <x:v>45941</x:v>
      </x:c>
      <x:c r="H1984" s="81" t="n">
        <x:v>0.28284271247461906</x:v>
      </x:c>
      <x:c r="I1984" s="81" t="n">
        <x:v>0.37796327387399997</x:v>
      </x:c>
      <x:c r="J1984" s="23" t="str">
        <x:v>total_b</x:v>
      </x:c>
      <x:c r="K1984" s="23" t="str">
        <x:v>date_only</x:v>
      </x:c>
      <x:c r="L1984" s="81" t="n">
        <x:v>80</x:v>
      </x:c>
      <x:c r="M1984" s="81" t="n">
        <x:v>371.44211138614736</x:v>
      </x:c>
      <x:c r="N1984" s="81" t="n">
        <x:v>0.6668011523306874</x:v>
      </x:c>
      <x:c r="O1984" s="23" t="n">
        <x:v>27</x:v>
      </x:c>
      <x:c r="P1984" s="23" t="n">
        <x:v>10</x:v>
      </x:c>
      <x:c r="Q1984" s="78" t="n">
        <x:v>45920</x:v>
      </x:c>
      <x:c r="R1984" s="23" t="str">
        <x:v>True</x:v>
      </x:c>
      <x:c r="S1984" s="23" t="str">
        <x:v>True</x:v>
      </x:c>
      <x:c r="T1984" s="23" t="str">
        <x:v>False</x:v>
      </x:c>
    </x:row>
    <x:row r="1985">
      <x:c r="A1985" s="23" t="str">
        <x:v>total_calibration</x:v>
      </x:c>
      <x:c r="B1985" s="23" t="n">
        <x:v>30</x:v>
      </x:c>
      <x:c r="C1985" s="23" t="str">
        <x:v>checkpoint:epoch:qwen3-next-80b-a3b</x:v>
      </x:c>
      <x:c r="D1985" s="23" t="str">
        <x:v>Qwen3-Next-80B-A3B</x:v>
      </x:c>
      <x:c r="E1985" s="23" t="str">
        <x:v>qwen</x:v>
      </x:c>
      <x:c r="F1985" s="78" t="n">
        <x:v>45910</x:v>
      </x:c>
      <x:c r="G1985" s="78" t="n">
        <x:v>45941</x:v>
      </x:c>
      <x:c r="H1985" s="81" t="n">
        <x:v>0.28284271247461906</x:v>
      </x:c>
      <x:c r="I1985" s="81" t="n">
        <x:v>0.37796327387399997</x:v>
      </x:c>
      <x:c r="J1985" s="23" t="str">
        <x:v>total_b</x:v>
      </x:c>
      <x:c r="K1985" s="23" t="str">
        <x:v>date_historical_price</x:v>
      </x:c>
      <x:c r="L1985" s="81" t="n">
        <x:v>80</x:v>
      </x:c>
      <x:c r="M1985" s="81" t="n">
        <x:v>235.07998955619223</x:v>
      </x:c>
      <x:c r="N1985" s="81" t="n">
        <x:v>0.468125675756185</x:v>
      </x:c>
      <x:c r="O1985" s="23" t="n">
        <x:v>27</x:v>
      </x:c>
      <x:c r="P1985" s="23" t="n">
        <x:v>10</x:v>
      </x:c>
      <x:c r="Q1985" s="78" t="n">
        <x:v>45920</x:v>
      </x:c>
      <x:c r="R1985" s="23" t="str">
        <x:v>True</x:v>
      </x:c>
      <x:c r="S1985" s="23" t="str">
        <x:v>True</x:v>
      </x:c>
      <x:c r="T1985" s="23" t="str">
        <x:v>False</x:v>
      </x:c>
    </x:row>
    <x:row r="1986">
      <x:c r="A1986" s="23" t="str">
        <x:v>total_calibration</x:v>
      </x:c>
      <x:c r="B1986" s="23" t="n">
        <x:v>30</x:v>
      </x:c>
      <x:c r="C1986" s="23" t="str">
        <x:v>checkpoint:epoch:qwen3-next-80b-a3b</x:v>
      </x:c>
      <x:c r="D1986" s="23" t="str">
        <x:v>Qwen3-Next-80B-A3B</x:v>
      </x:c>
      <x:c r="E1986" s="23" t="str">
        <x:v>qwen</x:v>
      </x:c>
      <x:c r="F1986" s="78" t="n">
        <x:v>45910</x:v>
      </x:c>
      <x:c r="G1986" s="78" t="n">
        <x:v>45941</x:v>
      </x:c>
      <x:c r="H1986" s="81" t="n">
        <x:v>0.28284271247461906</x:v>
      </x:c>
      <x:c r="I1986" s="81" t="n">
        <x:v>0.37796327387399997</x:v>
      </x:c>
      <x:c r="J1986" s="23" t="str">
        <x:v>total_b</x:v>
      </x:c>
      <x:c r="K1986" s="23" t="str">
        <x:v>date_current_price_nonprospective</x:v>
      </x:c>
      <x:c r="L1986" s="81" t="n">
        <x:v>80</x:v>
      </x:c>
      <x:c r="M1986" s="81" t="n">
        <x:v>206.28860168532373</x:v>
      </x:c>
      <x:c r="N1986" s="81" t="n">
        <x:v>0.4113852450436181</x:v>
      </x:c>
      <x:c r="O1986" s="23" t="n">
        <x:v>27</x:v>
      </x:c>
      <x:c r="P1986" s="23" t="n">
        <x:v>10</x:v>
      </x:c>
      <x:c r="Q1986" s="78" t="n">
        <x:v>45920</x:v>
      </x:c>
      <x:c r="R1986" s="23" t="str">
        <x:v>True</x:v>
      </x:c>
      <x:c r="S1986" s="23" t="str">
        <x:v>True</x:v>
      </x:c>
      <x:c r="T1986" s="23" t="str">
        <x:v>True</x:v>
      </x:c>
    </x:row>
    <x:row r="1987">
      <x:c r="A1987" s="23" t="str">
        <x:v>total_calibration</x:v>
      </x:c>
      <x:c r="B1987" s="23" t="n">
        <x:v>30</x:v>
      </x:c>
      <x:c r="C1987" s="23" t="str">
        <x:v>checkpoint:epoch:deepseek-v3-1-terminus</x:v>
      </x:c>
      <x:c r="D1987" s="23" t="str">
        <x:v>DeepSeek-V3.1-Terminus</x:v>
      </x:c>
      <x:c r="E1987" s="23" t="str">
        <x:v>deepseek</x:v>
      </x:c>
      <x:c r="F1987" s="78" t="n">
        <x:v>45922</x:v>
      </x:c>
      <x:c r="G1987" s="78" t="n">
        <x:v>45952</x:v>
      </x:c>
      <x:c r="H1987" s="81" t="n">
        <x:v>0.45497252664309307</x:v>
      </x:c>
      <x:c r="I1987" s="81" t="n">
        <x:v>0.519615242271</x:v>
      </x:c>
      <x:c r="J1987" s="23" t="str">
        <x:v>total_b</x:v>
      </x:c>
      <x:c r="K1987" s="23" t="str">
        <x:v>date_only</x:v>
      </x:c>
      <x:c r="L1987" s="81" t="n">
        <x:v>671</x:v>
      </x:c>
      <x:c r="M1987" s="81" t="n">
        <x:v>356.88985889700933</x:v>
      </x:c>
      <x:c r="N1987" s="81" t="n">
        <x:v>-0.27418831261019955</x:v>
      </x:c>
      <x:c r="O1987" s="23" t="n">
        <x:v>33</x:v>
      </x:c>
      <x:c r="P1987" s="23" t="n">
        <x:v>10</x:v>
      </x:c>
      <x:c r="Q1987" s="78" t="n">
        <x:v>45941</x:v>
      </x:c>
      <x:c r="R1987" s="23" t="str">
        <x:v>True</x:v>
      </x:c>
      <x:c r="S1987" s="23" t="str">
        <x:v>True</x:v>
      </x:c>
      <x:c r="T1987" s="23" t="str">
        <x:v>False</x:v>
      </x:c>
    </x:row>
    <x:row r="1988">
      <x:c r="A1988" s="23" t="str">
        <x:v>total_calibration</x:v>
      </x:c>
      <x:c r="B1988" s="23" t="n">
        <x:v>30</x:v>
      </x:c>
      <x:c r="C1988" s="23" t="str">
        <x:v>checkpoint:epoch:deepseek-v3-1-terminus</x:v>
      </x:c>
      <x:c r="D1988" s="23" t="str">
        <x:v>DeepSeek-V3.1-Terminus</x:v>
      </x:c>
      <x:c r="E1988" s="23" t="str">
        <x:v>deepseek</x:v>
      </x:c>
      <x:c r="F1988" s="78" t="n">
        <x:v>45922</x:v>
      </x:c>
      <x:c r="G1988" s="78" t="n">
        <x:v>45952</x:v>
      </x:c>
      <x:c r="H1988" s="81" t="n">
        <x:v>0.45497252664309307</x:v>
      </x:c>
      <x:c r="I1988" s="81" t="n">
        <x:v>0.519615242271</x:v>
      </x:c>
      <x:c r="J1988" s="23" t="str">
        <x:v>total_b</x:v>
      </x:c>
      <x:c r="K1988" s="23" t="str">
        <x:v>date_historical_price</x:v>
      </x:c>
      <x:c r="L1988" s="81" t="n">
        <x:v>671</x:v>
      </x:c>
      <x:c r="M1988" s="81" t="n">
        <x:v>329.45599003809286</x:v>
      </x:c>
      <x:c r="N1988" s="81" t="n">
        <x:v>-0.3089251120436982</x:v>
      </x:c>
      <x:c r="O1988" s="23" t="n">
        <x:v>33</x:v>
      </x:c>
      <x:c r="P1988" s="23" t="n">
        <x:v>10</x:v>
      </x:c>
      <x:c r="Q1988" s="78" t="n">
        <x:v>45941</x:v>
      </x:c>
      <x:c r="R1988" s="23" t="str">
        <x:v>True</x:v>
      </x:c>
      <x:c r="S1988" s="23" t="str">
        <x:v>True</x:v>
      </x:c>
      <x:c r="T1988" s="23" t="str">
        <x:v>False</x:v>
      </x:c>
    </x:row>
    <x:row r="1989">
      <x:c r="A1989" s="23" t="str">
        <x:v>total_calibration</x:v>
      </x:c>
      <x:c r="B1989" s="23" t="n">
        <x:v>30</x:v>
      </x:c>
      <x:c r="C1989" s="23" t="str">
        <x:v>checkpoint:epoch:deepseek-v3-1-terminus</x:v>
      </x:c>
      <x:c r="D1989" s="23" t="str">
        <x:v>DeepSeek-V3.1-Terminus</x:v>
      </x:c>
      <x:c r="E1989" s="23" t="str">
        <x:v>deepseek</x:v>
      </x:c>
      <x:c r="F1989" s="78" t="n">
        <x:v>45922</x:v>
      </x:c>
      <x:c r="G1989" s="78" t="n">
        <x:v>45952</x:v>
      </x:c>
      <x:c r="H1989" s="81" t="n">
        <x:v>0.45497252664309307</x:v>
      </x:c>
      <x:c r="I1989" s="81" t="n">
        <x:v>0.519615242271</x:v>
      </x:c>
      <x:c r="J1989" s="23" t="str">
        <x:v>total_b</x:v>
      </x:c>
      <x:c r="K1989" s="23" t="str">
        <x:v>date_current_price_nonprospective</x:v>
      </x:c>
      <x:c r="L1989" s="81" t="n">
        <x:v>671</x:v>
      </x:c>
      <x:c r="M1989" s="81" t="n">
        <x:v>257.14347579619965</x:v>
      </x:c>
      <x:c r="N1989" s="81" t="n">
        <x:v>-0.4165470102233497</x:v>
      </x:c>
      <x:c r="O1989" s="23" t="n">
        <x:v>33</x:v>
      </x:c>
      <x:c r="P1989" s="23" t="n">
        <x:v>10</x:v>
      </x:c>
      <x:c r="Q1989" s="78" t="n">
        <x:v>45941</x:v>
      </x:c>
      <x:c r="R1989" s="23" t="str">
        <x:v>True</x:v>
      </x:c>
      <x:c r="S1989" s="23" t="str">
        <x:v>True</x:v>
      </x:c>
      <x:c r="T1989" s="23" t="str">
        <x:v>True</x:v>
      </x:c>
    </x:row>
    <x:row r="1990">
      <x:c r="A1990" s="23" t="str">
        <x:v>total_calibration</x:v>
      </x:c>
      <x:c r="B1990" s="23" t="n">
        <x:v>30</x:v>
      </x:c>
      <x:c r="C1990" s="23" t="str">
        <x:v>checkpoint:deepseek:deepseek-v3-2-exp</x:v>
      </x:c>
      <x:c r="D1990" s="23" t="str">
        <x:v>DeepSeek-V3.2-Exp</x:v>
      </x:c>
      <x:c r="E1990" s="23" t="str">
        <x:v>deepseek</x:v>
      </x:c>
      <x:c r="F1990" s="78" t="n">
        <x:v>45929</x:v>
      </x:c>
      <x:c r="G1990" s="78" t="n">
        <x:v>45959</x:v>
      </x:c>
      <x:c r="H1990" s="81" t="n">
        <x:v>0.3286335345030997</x:v>
      </x:c>
      <x:c r="I1990" s="81" t="n">
        <x:v>0.332716095192</x:v>
      </x:c>
      <x:c r="J1990" s="23" t="str">
        <x:v>total_b</x:v>
      </x:c>
      <x:c r="K1990" s="23" t="str">
        <x:v>date_only</x:v>
      </x:c>
      <x:c r="L1990" s="81" t="n">
        <x:v>671</x:v>
      </x:c>
      <x:c r="M1990" s="81" t="n">
        <x:v>383.29018704647456</x:v>
      </x:c>
      <x:c r="N1990" s="81" t="n">
        <x:v>-0.24319481953222602</x:v>
      </x:c>
      <x:c r="O1990" s="23" t="n">
        <x:v>33</x:v>
      </x:c>
      <x:c r="P1990" s="23" t="n">
        <x:v>10</x:v>
      </x:c>
      <x:c r="Q1990" s="78" t="n">
        <x:v>45941</x:v>
      </x:c>
      <x:c r="R1990" s="23" t="str">
        <x:v>True</x:v>
      </x:c>
      <x:c r="S1990" s="23" t="str">
        <x:v>True</x:v>
      </x:c>
      <x:c r="T1990" s="23" t="str">
        <x:v>False</x:v>
      </x:c>
    </x:row>
    <x:row r="1991">
      <x:c r="A1991" s="23" t="str">
        <x:v>total_calibration</x:v>
      </x:c>
      <x:c r="B1991" s="23" t="n">
        <x:v>30</x:v>
      </x:c>
      <x:c r="C1991" s="23" t="str">
        <x:v>checkpoint:deepseek:deepseek-v3-2-exp</x:v>
      </x:c>
      <x:c r="D1991" s="23" t="str">
        <x:v>DeepSeek-V3.2-Exp</x:v>
      </x:c>
      <x:c r="E1991" s="23" t="str">
        <x:v>deepseek</x:v>
      </x:c>
      <x:c r="F1991" s="78" t="n">
        <x:v>45929</x:v>
      </x:c>
      <x:c r="G1991" s="78" t="n">
        <x:v>45959</x:v>
      </x:c>
      <x:c r="H1991" s="81" t="n">
        <x:v>0.3286335345030997</x:v>
      </x:c>
      <x:c r="I1991" s="81" t="n">
        <x:v>0.332716095192</x:v>
      </x:c>
      <x:c r="J1991" s="23" t="str">
        <x:v>total_b</x:v>
      </x:c>
      <x:c r="K1991" s="23" t="str">
        <x:v>date_historical_price</x:v>
      </x:c>
      <x:c r="L1991" s="81" t="n">
        <x:v>671</x:v>
      </x:c>
      <x:c r="M1991" s="81" t="n">
        <x:v>276.45298213942436</x:v>
      </x:c>
      <x:c r="N1991" s="81" t="n">
        <x:v>-0.38510124106981714</x:v>
      </x:c>
      <x:c r="O1991" s="23" t="n">
        <x:v>33</x:v>
      </x:c>
      <x:c r="P1991" s="23" t="n">
        <x:v>10</x:v>
      </x:c>
      <x:c r="Q1991" s="78" t="n">
        <x:v>45941</x:v>
      </x:c>
      <x:c r="R1991" s="23" t="str">
        <x:v>True</x:v>
      </x:c>
      <x:c r="S1991" s="23" t="str">
        <x:v>True</x:v>
      </x:c>
      <x:c r="T1991" s="23" t="str">
        <x:v>False</x:v>
      </x:c>
    </x:row>
    <x:row r="1992">
      <x:c r="A1992" s="23" t="str">
        <x:v>total_calibration</x:v>
      </x:c>
      <x:c r="B1992" s="23" t="n">
        <x:v>30</x:v>
      </x:c>
      <x:c r="C1992" s="23" t="str">
        <x:v>checkpoint:deepseek:deepseek-v3-2-exp</x:v>
      </x:c>
      <x:c r="D1992" s="23" t="str">
        <x:v>DeepSeek-V3.2-Exp</x:v>
      </x:c>
      <x:c r="E1992" s="23" t="str">
        <x:v>deepseek</x:v>
      </x:c>
      <x:c r="F1992" s="78" t="n">
        <x:v>45929</x:v>
      </x:c>
      <x:c r="G1992" s="78" t="n">
        <x:v>45959</x:v>
      </x:c>
      <x:c r="H1992" s="81" t="n">
        <x:v>0.3286335345030997</x:v>
      </x:c>
      <x:c r="I1992" s="81" t="n">
        <x:v>0.332716095192</x:v>
      </x:c>
      <x:c r="J1992" s="23" t="str">
        <x:v>total_b</x:v>
      </x:c>
      <x:c r="K1992" s="23" t="str">
        <x:v>date_current_price_nonprospective</x:v>
      </x:c>
      <x:c r="L1992" s="81" t="n">
        <x:v>671</x:v>
      </x:c>
      <x:c r="M1992" s="81" t="n">
        <x:v>189.52998700638466</x:v>
      </x:c>
      <x:c r="N1992" s="81" t="n">
        <x:v>-0.5490445873366827</x:v>
      </x:c>
      <x:c r="O1992" s="23" t="n">
        <x:v>33</x:v>
      </x:c>
      <x:c r="P1992" s="23" t="n">
        <x:v>10</x:v>
      </x:c>
      <x:c r="Q1992" s="78" t="n">
        <x:v>45941</x:v>
      </x:c>
      <x:c r="R1992" s="23" t="str">
        <x:v>True</x:v>
      </x:c>
      <x:c r="S1992" s="23" t="str">
        <x:v>True</x:v>
      </x:c>
      <x:c r="T1992" s="23" t="str">
        <x:v>True</x:v>
      </x:c>
    </x:row>
    <x:row r="1993">
      <x:c r="A1993" s="23" t="str">
        <x:v>total_calibration</x:v>
      </x:c>
      <x:c r="B1993" s="23" t="n">
        <x:v>30</x:v>
      </x:c>
      <x:c r="C1993" s="23" t="str">
        <x:v>checkpoint:z-ai-zhipu-ai-tsinghua-university:glm-4-6</x:v>
      </x:c>
      <x:c r="D1993" s="23" t="str">
        <x:v>GLM-4.6</x:v>
      </x:c>
      <x:c r="E1993" s="23" t="str">
        <x:v>z-ai</x:v>
      </x:c>
      <x:c r="F1993" s="78" t="n">
        <x:v>45930</x:v>
      </x:c>
      <x:c r="G1993" s="78" t="n">
        <x:v>45960</x:v>
      </x:c>
      <x:c r="H1993" s="81" t="n">
        <x:v>0.9354143466934853</x:v>
      </x:c>
      <x:c r="I1993" s="81" t="n">
        <x:v>1.1</x:v>
      </x:c>
      <x:c r="J1993" s="23" t="str">
        <x:v>total_b</x:v>
      </x:c>
      <x:c r="K1993" s="23" t="str">
        <x:v>date_only</x:v>
      </x:c>
      <x:c r="L1993" s="81" t="n">
        <x:v>357</x:v>
      </x:c>
      <x:c r="M1993" s="81" t="n">
        <x:v>514.6954601845117</x:v>
      </x:c>
      <x:c r="N1993" s="81" t="n">
        <x:v>0.15888212150749137</x:v>
      </x:c>
      <x:c r="O1993" s="23" t="n">
        <x:v>37</x:v>
      </x:c>
      <x:c r="P1993" s="23" t="n">
        <x:v>10</x:v>
      </x:c>
      <x:c r="Q1993" s="78" t="n">
        <x:v>45959</x:v>
      </x:c>
      <x:c r="R1993" s="23" t="str">
        <x:v>True</x:v>
      </x:c>
      <x:c r="S1993" s="23" t="str">
        <x:v>True</x:v>
      </x:c>
      <x:c r="T1993" s="23" t="str">
        <x:v>False</x:v>
      </x:c>
    </x:row>
    <x:row r="1994">
      <x:c r="A1994" s="23" t="str">
        <x:v>total_calibration</x:v>
      </x:c>
      <x:c r="B1994" s="23" t="n">
        <x:v>30</x:v>
      </x:c>
      <x:c r="C1994" s="23" t="str">
        <x:v>checkpoint:z-ai-zhipu-ai-tsinghua-university:glm-4-6</x:v>
      </x:c>
      <x:c r="D1994" s="23" t="str">
        <x:v>GLM-4.6</x:v>
      </x:c>
      <x:c r="E1994" s="23" t="str">
        <x:v>z-ai</x:v>
      </x:c>
      <x:c r="F1994" s="78" t="n">
        <x:v>45930</x:v>
      </x:c>
      <x:c r="G1994" s="78" t="n">
        <x:v>45960</x:v>
      </x:c>
      <x:c r="H1994" s="81" t="n">
        <x:v>0.9354143466934853</x:v>
      </x:c>
      <x:c r="I1994" s="81" t="n">
        <x:v>1.1</x:v>
      </x:c>
      <x:c r="J1994" s="23" t="str">
        <x:v>total_b</x:v>
      </x:c>
      <x:c r="K1994" s="23" t="str">
        <x:v>date_historical_price</x:v>
      </x:c>
      <x:c r="L1994" s="81" t="n">
        <x:v>357</x:v>
      </x:c>
      <x:c r="M1994" s="81" t="n">
        <x:v>878.1041254077742</x:v>
      </x:c>
      <x:c r="N1994" s="81" t="n">
        <x:v>0.39087780139842243</x:v>
      </x:c>
      <x:c r="O1994" s="23" t="n">
        <x:v>37</x:v>
      </x:c>
      <x:c r="P1994" s="23" t="n">
        <x:v>10</x:v>
      </x:c>
      <x:c r="Q1994" s="78" t="n">
        <x:v>45959</x:v>
      </x:c>
      <x:c r="R1994" s="23" t="str">
        <x:v>True</x:v>
      </x:c>
      <x:c r="S1994" s="23" t="str">
        <x:v>True</x:v>
      </x:c>
      <x:c r="T1994" s="23" t="str">
        <x:v>False</x:v>
      </x:c>
    </x:row>
    <x:row r="1995">
      <x:c r="A1995" s="23" t="str">
        <x:v>total_calibration</x:v>
      </x:c>
      <x:c r="B1995" s="23" t="n">
        <x:v>30</x:v>
      </x:c>
      <x:c r="C1995" s="23" t="str">
        <x:v>checkpoint:z-ai-zhipu-ai-tsinghua-university:glm-4-6</x:v>
      </x:c>
      <x:c r="D1995" s="23" t="str">
        <x:v>GLM-4.6</x:v>
      </x:c>
      <x:c r="E1995" s="23" t="str">
        <x:v>z-ai</x:v>
      </x:c>
      <x:c r="F1995" s="78" t="n">
        <x:v>45930</x:v>
      </x:c>
      <x:c r="G1995" s="78" t="n">
        <x:v>45960</x:v>
      </x:c>
      <x:c r="H1995" s="81" t="n">
        <x:v>0.9354143466934853</x:v>
      </x:c>
      <x:c r="I1995" s="81" t="n">
        <x:v>1.1</x:v>
      </x:c>
      <x:c r="J1995" s="23" t="str">
        <x:v>total_b</x:v>
      </x:c>
      <x:c r="K1995" s="23" t="str">
        <x:v>date_current_price_nonprospective</x:v>
      </x:c>
      <x:c r="L1995" s="81" t="n">
        <x:v>357</x:v>
      </x:c>
      <x:c r="M1995" s="81" t="n">
        <x:v>735.222378137382</x:v>
      </x:c>
      <x:c r="N1995" s="81" t="n">
        <x:v>0.31375050119088005</x:v>
      </x:c>
      <x:c r="O1995" s="23" t="n">
        <x:v>37</x:v>
      </x:c>
      <x:c r="P1995" s="23" t="n">
        <x:v>10</x:v>
      </x:c>
      <x:c r="Q1995" s="78" t="n">
        <x:v>45959</x:v>
      </x:c>
      <x:c r="R1995" s="23" t="str">
        <x:v>True</x:v>
      </x:c>
      <x:c r="S1995" s="23" t="str">
        <x:v>True</x:v>
      </x:c>
      <x:c r="T1995" s="23" t="str">
        <x:v>True</x:v>
      </x:c>
    </x:row>
    <x:row r="1996">
      <x:c r="A1996" s="23" t="str">
        <x:v>total_calibration</x:v>
      </x:c>
      <x:c r="B1996" s="23" t="n">
        <x:v>30</x:v>
      </x:c>
      <x:c r="C1996" s="23" t="str">
        <x:v>checkpoint:epoch:granite-4-0-h-micro</x:v>
      </x:c>
      <x:c r="D1996" s="23" t="str">
        <x:v>Granite-4.0-H-Micro</x:v>
      </x:c>
      <x:c r="E1996" s="23" t="str">
        <x:v>ibm-granite</x:v>
      </x:c>
      <x:c r="F1996" s="78" t="n">
        <x:v>45932</x:v>
      </x:c>
      <x:c r="G1996" s="78" t="n">
        <x:v>45979</x:v>
      </x:c>
      <x:c r="H1996" s="81" t="n">
        <x:v>0.043243496620879306</x:v>
      </x:c>
      <x:c r="I1996" s="81" t="n">
        <x:v>0.0436348484585</x:v>
      </x:c>
      <x:c r="J1996" s="23" t="str">
        <x:v>total_b</x:v>
      </x:c>
      <x:c r="K1996" s="23" t="str">
        <x:v>date_only</x:v>
      </x:c>
      <x:c r="L1996" s="81" t="n">
        <x:v>3</x:v>
      </x:c>
      <x:c r="M1996" s="81" t="n">
        <x:v>452.2043112210442</x:v>
      </x:c>
      <x:c r="N1996" s="81" t="n">
        <x:v>2.178213443781904</x:v>
      </x:c>
      <x:c r="O1996" s="23" t="n">
        <x:v>41</x:v>
      </x:c>
      <x:c r="P1996" s="23" t="n">
        <x:v>11</x:v>
      </x:c>
      <x:c r="Q1996" s="78" t="n">
        <x:v>45960</x:v>
      </x:c>
      <x:c r="R1996" s="23" t="str">
        <x:v>True</x:v>
      </x:c>
      <x:c r="S1996" s="23" t="str">
        <x:v>True</x:v>
      </x:c>
      <x:c r="T1996" s="23" t="str">
        <x:v>False</x:v>
      </x:c>
    </x:row>
    <x:row r="1997">
      <x:c r="A1997" s="23" t="str">
        <x:v>total_calibration</x:v>
      </x:c>
      <x:c r="B1997" s="23" t="n">
        <x:v>30</x:v>
      </x:c>
      <x:c r="C1997" s="23" t="str">
        <x:v>checkpoint:epoch:granite-4-0-h-micro</x:v>
      </x:c>
      <x:c r="D1997" s="23" t="str">
        <x:v>Granite-4.0-H-Micro</x:v>
      </x:c>
      <x:c r="E1997" s="23" t="str">
        <x:v>ibm-granite</x:v>
      </x:c>
      <x:c r="F1997" s="78" t="n">
        <x:v>45932</x:v>
      </x:c>
      <x:c r="G1997" s="78" t="n">
        <x:v>45979</x:v>
      </x:c>
      <x:c r="H1997" s="81" t="n">
        <x:v>0.043243496620879306</x:v>
      </x:c>
      <x:c r="I1997" s="81" t="n">
        <x:v>0.0436348484585</x:v>
      </x:c>
      <x:c r="J1997" s="23" t="str">
        <x:v>total_b</x:v>
      </x:c>
      <x:c r="K1997" s="23" t="str">
        <x:v>date_historical_price</x:v>
      </x:c>
      <x:c r="L1997" s="81" t="n">
        <x:v>3</x:v>
      </x:c>
      <x:c r="M1997" s="81" t="n">
        <x:v>70.13225905759984</x:v>
      </x:c>
      <x:c r="N1997" s="81" t="n">
        <x:v>1.3687965736336831</x:v>
      </x:c>
      <x:c r="O1997" s="23" t="n">
        <x:v>41</x:v>
      </x:c>
      <x:c r="P1997" s="23" t="n">
        <x:v>11</x:v>
      </x:c>
      <x:c r="Q1997" s="78" t="n">
        <x:v>45960</x:v>
      </x:c>
      <x:c r="R1997" s="23" t="str">
        <x:v>True</x:v>
      </x:c>
      <x:c r="S1997" s="23" t="str">
        <x:v>True</x:v>
      </x:c>
      <x:c r="T1997" s="23" t="str">
        <x:v>False</x:v>
      </x:c>
    </x:row>
    <x:row r="1998">
      <x:c r="A1998" s="23" t="str">
        <x:v>total_calibration</x:v>
      </x:c>
      <x:c r="B1998" s="23" t="n">
        <x:v>30</x:v>
      </x:c>
      <x:c r="C1998" s="23" t="str">
        <x:v>checkpoint:epoch:granite-4-0-h-micro</x:v>
      </x:c>
      <x:c r="D1998" s="23" t="str">
        <x:v>Granite-4.0-H-Micro</x:v>
      </x:c>
      <x:c r="E1998" s="23" t="str">
        <x:v>ibm-granite</x:v>
      </x:c>
      <x:c r="F1998" s="78" t="n">
        <x:v>45932</x:v>
      </x:c>
      <x:c r="G1998" s="78" t="n">
        <x:v>45979</x:v>
      </x:c>
      <x:c r="H1998" s="81" t="n">
        <x:v>0.043243496620879306</x:v>
      </x:c>
      <x:c r="I1998" s="81" t="n">
        <x:v>0.0436348484585</x:v>
      </x:c>
      <x:c r="J1998" s="23" t="str">
        <x:v>total_b</x:v>
      </x:c>
      <x:c r="K1998" s="23" t="str">
        <x:v>date_current_price_nonprospective</x:v>
      </x:c>
      <x:c r="L1998" s="81" t="n">
        <x:v>3</x:v>
      </x:c>
      <x:c r="M1998" s="81" t="n">
        <x:v>42.21637219586123</x:v>
      </x:c>
      <x:c r="N1998" s="81" t="n">
        <x:v>1.1483596553743662</x:v>
      </x:c>
      <x:c r="O1998" s="23" t="n">
        <x:v>41</x:v>
      </x:c>
      <x:c r="P1998" s="23" t="n">
        <x:v>11</x:v>
      </x:c>
      <x:c r="Q1998" s="78" t="n">
        <x:v>45960</x:v>
      </x:c>
      <x:c r="R1998" s="23" t="str">
        <x:v>True</x:v>
      </x:c>
      <x:c r="S1998" s="23" t="str">
        <x:v>True</x:v>
      </x:c>
      <x:c r="T1998" s="23" t="str">
        <x:v>True</x:v>
      </x:c>
    </x:row>
    <x:row r="1999">
      <x:c r="A1999" s="23" t="str">
        <x:v>total_calibration</x:v>
      </x:c>
      <x:c r="B1999" s="23" t="n">
        <x:v>30</x:v>
      </x:c>
      <x:c r="C1999" s="23" t="str">
        <x:v>checkpoint:epoch:minimax-m2</x:v>
      </x:c>
      <x:c r="D1999" s="23" t="str">
        <x:v>MiniMax-M2</x:v>
      </x:c>
      <x:c r="E1999" s="23" t="str">
        <x:v>minimax</x:v>
      </x:c>
      <x:c r="F1999" s="78" t="n">
        <x:v>45957</x:v>
      </x:c>
      <x:c r="G1999" s="78" t="n">
        <x:v>45989</x:v>
      </x:c>
      <x:c r="H1999" s="81" t="n">
        <x:v>0.51</x:v>
      </x:c>
      <x:c r="I1999" s="81" t="n">
        <x:v>0.6</x:v>
      </x:c>
      <x:c r="J1999" s="23" t="str">
        <x:v>total_b</x:v>
      </x:c>
      <x:c r="K1999" s="23" t="str">
        <x:v>date_only</x:v>
      </x:c>
      <x:c r="L1999" s="81" t="n">
        <x:v>229</x:v>
      </x:c>
      <x:c r="M1999" s="81" t="n">
        <x:v>133.700807025134</x:v>
      </x:c>
      <x:c r="N1999" s="81" t="n">
        <x:v>-0.2337014536455575</x:v>
      </x:c>
      <x:c r="O1999" s="23" t="n">
        <x:v>40</x:v>
      </x:c>
      <x:c r="P1999" s="23" t="n">
        <x:v>11</x:v>
      </x:c>
      <x:c r="Q1999" s="78" t="n">
        <x:v>45979</x:v>
      </x:c>
      <x:c r="R1999" s="23" t="str">
        <x:v>True</x:v>
      </x:c>
      <x:c r="S1999" s="23" t="str">
        <x:v>True</x:v>
      </x:c>
      <x:c r="T1999" s="23" t="str">
        <x:v>False</x:v>
      </x:c>
    </x:row>
    <x:row r="2000">
      <x:c r="A2000" s="23" t="str">
        <x:v>total_calibration</x:v>
      </x:c>
      <x:c r="B2000" s="23" t="n">
        <x:v>30</x:v>
      </x:c>
      <x:c r="C2000" s="23" t="str">
        <x:v>checkpoint:epoch:minimax-m2</x:v>
      </x:c>
      <x:c r="D2000" s="23" t="str">
        <x:v>MiniMax-M2</x:v>
      </x:c>
      <x:c r="E2000" s="23" t="str">
        <x:v>minimax</x:v>
      </x:c>
      <x:c r="F2000" s="78" t="n">
        <x:v>45957</x:v>
      </x:c>
      <x:c r="G2000" s="78" t="n">
        <x:v>45989</x:v>
      </x:c>
      <x:c r="H2000" s="81" t="n">
        <x:v>0.51</x:v>
      </x:c>
      <x:c r="I2000" s="81" t="n">
        <x:v>0.6</x:v>
      </x:c>
      <x:c r="J2000" s="23" t="str">
        <x:v>total_b</x:v>
      </x:c>
      <x:c r="K2000" s="23" t="str">
        <x:v>date_historical_price</x:v>
      </x:c>
      <x:c r="L2000" s="81" t="n">
        <x:v>229</x:v>
      </x:c>
      <x:c r="M2000" s="81" t="n">
        <x:v>241.336376794998</x:v>
      </x:c>
      <x:c r="N2000" s="81" t="n">
        <x:v>0.022787306003366647</x:v>
      </x:c>
      <x:c r="O2000" s="23" t="n">
        <x:v>40</x:v>
      </x:c>
      <x:c r="P2000" s="23" t="n">
        <x:v>11</x:v>
      </x:c>
      <x:c r="Q2000" s="78" t="n">
        <x:v>45979</x:v>
      </x:c>
      <x:c r="R2000" s="23" t="str">
        <x:v>True</x:v>
      </x:c>
      <x:c r="S2000" s="23" t="str">
        <x:v>True</x:v>
      </x:c>
      <x:c r="T2000" s="23" t="str">
        <x:v>False</x:v>
      </x:c>
    </x:row>
    <x:row r="2001">
      <x:c r="A2001" s="23" t="str">
        <x:v>total_calibration</x:v>
      </x:c>
      <x:c r="B2001" s="23" t="n">
        <x:v>30</x:v>
      </x:c>
      <x:c r="C2001" s="23" t="str">
        <x:v>checkpoint:epoch:minimax-m2</x:v>
      </x:c>
      <x:c r="D2001" s="23" t="str">
        <x:v>MiniMax-M2</x:v>
      </x:c>
      <x:c r="E2001" s="23" t="str">
        <x:v>minimax</x:v>
      </x:c>
      <x:c r="F2001" s="78" t="n">
        <x:v>45957</x:v>
      </x:c>
      <x:c r="G2001" s="78" t="n">
        <x:v>45989</x:v>
      </x:c>
      <x:c r="H2001" s="81" t="n">
        <x:v>0.51</x:v>
      </x:c>
      <x:c r="I2001" s="81" t="n">
        <x:v>0.6</x:v>
      </x:c>
      <x:c r="J2001" s="23" t="str">
        <x:v>total_b</x:v>
      </x:c>
      <x:c r="K2001" s="23" t="str">
        <x:v>date_current_price_nonprospective</x:v>
      </x:c>
      <x:c r="L2001" s="81" t="n">
        <x:v>229</x:v>
      </x:c>
      <x:c r="M2001" s="81" t="n">
        <x:v>232.74050156345487</x:v>
      </x:c>
      <x:c r="N2001" s="81" t="n">
        <x:v>0.007036483563748829</x:v>
      </x:c>
      <x:c r="O2001" s="23" t="n">
        <x:v>40</x:v>
      </x:c>
      <x:c r="P2001" s="23" t="n">
        <x:v>11</x:v>
      </x:c>
      <x:c r="Q2001" s="78" t="n">
        <x:v>45979</x:v>
      </x:c>
      <x:c r="R2001" s="23" t="str">
        <x:v>True</x:v>
      </x:c>
      <x:c r="S2001" s="23" t="str">
        <x:v>True</x:v>
      </x:c>
      <x:c r="T2001" s="23" t="str">
        <x:v>True</x:v>
      </x:c>
    </x:row>
    <x:row r="2002">
      <x:c r="A2002" s="23" t="str">
        <x:v>total_calibration</x:v>
      </x:c>
      <x:c r="B2002" s="23" t="n">
        <x:v>30</x:v>
      </x:c>
      <x:c r="C2002" s="23" t="str">
        <x:v>checkpoint:moonshot:kimi-k2-thinking</x:v>
      </x:c>
      <x:c r="D2002" s="23" t="str">
        <x:v>Kimi K2 Thinking</x:v>
      </x:c>
      <x:c r="E2002" s="23" t="str">
        <x:v>moonshotai</x:v>
      </x:c>
      <x:c r="F2002" s="78" t="n">
        <x:v>45967</x:v>
      </x:c>
      <x:c r="G2002" s="78" t="n">
        <x:v>45997</x:v>
      </x:c>
      <x:c r="H2002" s="81" t="n">
        <x:v>1.0283481900601568</x:v>
      </x:c>
      <x:c r="I2002" s="81" t="n">
        <x:v>1.22474487139</x:v>
      </x:c>
      <x:c r="J2002" s="23" t="str">
        <x:v>total_b</x:v>
      </x:c>
      <x:c r="K2002" s="23" t="str">
        <x:v>date_only</x:v>
      </x:c>
      <x:c r="L2002" s="81" t="n">
        <x:v>1040</x:v>
      </x:c>
      <x:c r="M2002" s="81" t="n">
        <x:v>95.7728520780239</x:v>
      </x:c>
      <x:c r="N2002" s="81" t="n">
        <x:v>-1.0357909185666316</x:v>
      </x:c>
      <x:c r="O2002" s="23" t="n">
        <x:v>42</x:v>
      </x:c>
      <x:c r="P2002" s="23" t="n">
        <x:v>11</x:v>
      </x:c>
      <x:c r="Q2002" s="78" t="n">
        <x:v>45989</x:v>
      </x:c>
      <x:c r="R2002" s="23" t="str">
        <x:v>True</x:v>
      </x:c>
      <x:c r="S2002" s="23" t="str">
        <x:v>True</x:v>
      </x:c>
      <x:c r="T2002" s="23" t="str">
        <x:v>False</x:v>
      </x:c>
    </x:row>
    <x:row r="2003">
      <x:c r="A2003" s="23" t="str">
        <x:v>total_calibration</x:v>
      </x:c>
      <x:c r="B2003" s="23" t="n">
        <x:v>30</x:v>
      </x:c>
      <x:c r="C2003" s="23" t="str">
        <x:v>checkpoint:moonshot:kimi-k2-thinking</x:v>
      </x:c>
      <x:c r="D2003" s="23" t="str">
        <x:v>Kimi K2 Thinking</x:v>
      </x:c>
      <x:c r="E2003" s="23" t="str">
        <x:v>moonshotai</x:v>
      </x:c>
      <x:c r="F2003" s="78" t="n">
        <x:v>45967</x:v>
      </x:c>
      <x:c r="G2003" s="78" t="n">
        <x:v>45997</x:v>
      </x:c>
      <x:c r="H2003" s="81" t="n">
        <x:v>1.0283481900601568</x:v>
      </x:c>
      <x:c r="I2003" s="81" t="n">
        <x:v>1.22474487139</x:v>
      </x:c>
      <x:c r="J2003" s="23" t="str">
        <x:v>total_b</x:v>
      </x:c>
      <x:c r="K2003" s="23" t="str">
        <x:v>date_historical_price</x:v>
      </x:c>
      <x:c r="L2003" s="81" t="n">
        <x:v>1040</x:v>
      </x:c>
      <x:c r="M2003" s="81" t="n">
        <x:v>334.3309457923614</x:v>
      </x:c>
      <x:c r="N2003" s="81" t="n">
        <x:v>-0.4928567623925565</x:v>
      </x:c>
      <x:c r="O2003" s="23" t="n">
        <x:v>42</x:v>
      </x:c>
      <x:c r="P2003" s="23" t="n">
        <x:v>11</x:v>
      </x:c>
      <x:c r="Q2003" s="78" t="n">
        <x:v>45989</x:v>
      </x:c>
      <x:c r="R2003" s="23" t="str">
        <x:v>True</x:v>
      </x:c>
      <x:c r="S2003" s="23" t="str">
        <x:v>True</x:v>
      </x:c>
      <x:c r="T2003" s="23" t="str">
        <x:v>False</x:v>
      </x:c>
    </x:row>
    <x:row r="2004">
      <x:c r="A2004" s="23" t="str">
        <x:v>total_calibration</x:v>
      </x:c>
      <x:c r="B2004" s="23" t="n">
        <x:v>30</x:v>
      </x:c>
      <x:c r="C2004" s="23" t="str">
        <x:v>checkpoint:moonshot:kimi-k2-thinking</x:v>
      </x:c>
      <x:c r="D2004" s="23" t="str">
        <x:v>Kimi K2 Thinking</x:v>
      </x:c>
      <x:c r="E2004" s="23" t="str">
        <x:v>moonshotai</x:v>
      </x:c>
      <x:c r="F2004" s="78" t="n">
        <x:v>45967</x:v>
      </x:c>
      <x:c r="G2004" s="78" t="n">
        <x:v>45997</x:v>
      </x:c>
      <x:c r="H2004" s="81" t="n">
        <x:v>1.0283481900601568</x:v>
      </x:c>
      <x:c r="I2004" s="81" t="n">
        <x:v>1.22474487139</x:v>
      </x:c>
      <x:c r="J2004" s="23" t="str">
        <x:v>total_b</x:v>
      </x:c>
      <x:c r="K2004" s="23" t="str">
        <x:v>date_current_price_nonprospective</x:v>
      </x:c>
      <x:c r="L2004" s="81" t="n">
        <x:v>1040</x:v>
      </x:c>
      <x:c r="M2004" s="81" t="n">
        <x:v>367.7341486229587</x:v>
      </x:c>
      <x:c r="N2004" s="81" t="n">
        <x:v>-0.4514993779915316</x:v>
      </x:c>
      <x:c r="O2004" s="23" t="n">
        <x:v>42</x:v>
      </x:c>
      <x:c r="P2004" s="23" t="n">
        <x:v>11</x:v>
      </x:c>
      <x:c r="Q2004" s="78" t="n">
        <x:v>45989</x:v>
      </x:c>
      <x:c r="R2004" s="23" t="str">
        <x:v>True</x:v>
      </x:c>
      <x:c r="S2004" s="23" t="str">
        <x:v>True</x:v>
      </x:c>
      <x:c r="T2004" s="23" t="str">
        <x:v>True</x:v>
      </x:c>
    </x:row>
    <x:row r="2005">
      <x:c r="A2005" s="23" t="str">
        <x:v>total_calibration</x:v>
      </x:c>
      <x:c r="B2005" s="23" t="n">
        <x:v>30</x:v>
      </x:c>
      <x:c r="C2005" s="23" t="str">
        <x:v>checkpoint:epoch:mistral-3-large</x:v>
      </x:c>
      <x:c r="D2005" s="23" t="str">
        <x:v>Mistral 3 Large</x:v>
      </x:c>
      <x:c r="E2005" s="23" t="str">
        <x:v>mistralai</x:v>
      </x:c>
      <x:c r="F2005" s="78" t="n">
        <x:v>45993</x:v>
      </x:c>
      <x:c r="G2005" s="78" t="n">
        <x:v>46023</x:v>
      </x:c>
      <x:c r="H2005" s="81" t="n">
        <x:v>0.8660254037844386</x:v>
      </x:c>
      <x:c r="I2005" s="81" t="n">
        <x:v>0.866025403784</x:v>
      </x:c>
      <x:c r="J2005" s="23" t="str">
        <x:v>total_b</x:v>
      </x:c>
      <x:c r="K2005" s="23" t="str">
        <x:v>date_only</x:v>
      </x:c>
      <x:c r="L2005" s="81" t="n">
        <x:v>675</x:v>
      </x:c>
      <x:c r="M2005" s="81" t="n">
        <x:v>195.29075152177307</x:v>
      </x:c>
      <x:c r="N2005" s="81" t="n">
        <x:v>-0.5386220961492413</x:v>
      </x:c>
      <x:c r="O2005" s="23" t="n">
        <x:v>40</x:v>
      </x:c>
      <x:c r="P2005" s="23" t="n">
        <x:v>11</x:v>
      </x:c>
      <x:c r="Q2005" s="78" t="n">
        <x:v>45997</x:v>
      </x:c>
      <x:c r="R2005" s="23" t="str">
        <x:v>True</x:v>
      </x:c>
      <x:c r="S2005" s="23" t="str">
        <x:v>True</x:v>
      </x:c>
      <x:c r="T2005" s="23" t="str">
        <x:v>False</x:v>
      </x:c>
    </x:row>
    <x:row r="2006">
      <x:c r="A2006" s="23" t="str">
        <x:v>total_calibration</x:v>
      </x:c>
      <x:c r="B2006" s="23" t="n">
        <x:v>30</x:v>
      </x:c>
      <x:c r="C2006" s="23" t="str">
        <x:v>checkpoint:epoch:mistral-3-large</x:v>
      </x:c>
      <x:c r="D2006" s="23" t="str">
        <x:v>Mistral 3 Large</x:v>
      </x:c>
      <x:c r="E2006" s="23" t="str">
        <x:v>mistralai</x:v>
      </x:c>
      <x:c r="F2006" s="78" t="n">
        <x:v>45993</x:v>
      </x:c>
      <x:c r="G2006" s="78" t="n">
        <x:v>46023</x:v>
      </x:c>
      <x:c r="H2006" s="81" t="n">
        <x:v>0.8660254037844386</x:v>
      </x:c>
      <x:c r="I2006" s="81" t="n">
        <x:v>0.866025403784</x:v>
      </x:c>
      <x:c r="J2006" s="23" t="str">
        <x:v>total_b</x:v>
      </x:c>
      <x:c r="K2006" s="23" t="str">
        <x:v>date_historical_price</x:v>
      </x:c>
      <x:c r="L2006" s="81" t="n">
        <x:v>675</x:v>
      </x:c>
      <x:c r="M2006" s="81" t="n">
        <x:v>454.27932300211125</x:v>
      </x:c>
      <x:c r="N2006" s="81" t="n">
        <x:v>-0.17198080293351797</x:v>
      </x:c>
      <x:c r="O2006" s="23" t="n">
        <x:v>40</x:v>
      </x:c>
      <x:c r="P2006" s="23" t="n">
        <x:v>11</x:v>
      </x:c>
      <x:c r="Q2006" s="78" t="n">
        <x:v>45997</x:v>
      </x:c>
      <x:c r="R2006" s="23" t="str">
        <x:v>True</x:v>
      </x:c>
      <x:c r="S2006" s="23" t="str">
        <x:v>True</x:v>
      </x:c>
      <x:c r="T2006" s="23" t="str">
        <x:v>False</x:v>
      </x:c>
    </x:row>
    <x:row r="2007">
      <x:c r="A2007" s="23" t="str">
        <x:v>total_calibration</x:v>
      </x:c>
      <x:c r="B2007" s="23" t="n">
        <x:v>30</x:v>
      </x:c>
      <x:c r="C2007" s="23" t="str">
        <x:v>checkpoint:epoch:mistral-3-large</x:v>
      </x:c>
      <x:c r="D2007" s="23" t="str">
        <x:v>Mistral 3 Large</x:v>
      </x:c>
      <x:c r="E2007" s="23" t="str">
        <x:v>mistralai</x:v>
      </x:c>
      <x:c r="F2007" s="78" t="n">
        <x:v>45993</x:v>
      </x:c>
      <x:c r="G2007" s="78" t="n">
        <x:v>46023</x:v>
      </x:c>
      <x:c r="H2007" s="81" t="n">
        <x:v>0.8660254037844386</x:v>
      </x:c>
      <x:c r="I2007" s="81" t="n">
        <x:v>0.866025403784</x:v>
      </x:c>
      <x:c r="J2007" s="23" t="str">
        <x:v>total_b</x:v>
      </x:c>
      <x:c r="K2007" s="23" t="str">
        <x:v>date_current_price_nonprospective</x:v>
      </x:c>
      <x:c r="L2007" s="81" t="n">
        <x:v>675</x:v>
      </x:c>
      <x:c r="M2007" s="81" t="n">
        <x:v>414.6495719920248</x:v>
      </x:c>
      <x:c r="N2007" s="81" t="n">
        <x:v>-0.21162255139822156</x:v>
      </x:c>
      <x:c r="O2007" s="23" t="n">
        <x:v>40</x:v>
      </x:c>
      <x:c r="P2007" s="23" t="n">
        <x:v>11</x:v>
      </x:c>
      <x:c r="Q2007" s="78" t="n">
        <x:v>45997</x:v>
      </x:c>
      <x:c r="R2007" s="23" t="str">
        <x:v>True</x:v>
      </x:c>
      <x:c r="S2007" s="23" t="str">
        <x:v>True</x:v>
      </x:c>
      <x:c r="T2007" s="23" t="str">
        <x:v>True</x:v>
      </x:c>
    </x:row>
    <x:row r="2008">
      <x:c r="A2008" s="23" t="str">
        <x:v>total_calibration</x:v>
      </x:c>
      <x:c r="B2008" s="23" t="n">
        <x:v>30</x:v>
      </x:c>
      <x:c r="C2008" s="23" t="str">
        <x:v>checkpoint:epoch:ministral-3-14b</x:v>
      </x:c>
      <x:c r="D2008" s="23" t="str">
        <x:v>Ministral 3 14B</x:v>
      </x:c>
      <x:c r="E2008" s="23" t="str">
        <x:v>mistralai</x:v>
      </x:c>
      <x:c r="F2008" s="78" t="n">
        <x:v>45993</x:v>
      </x:c>
      <x:c r="G2008" s="78" t="n">
        <x:v>46025</x:v>
      </x:c>
      <x:c r="H2008" s="81" t="n">
        <x:v>0.2</x:v>
      </x:c>
      <x:c r="I2008" s="81" t="n">
        <x:v>0.2</x:v>
      </x:c>
      <x:c r="J2008" s="23" t="str">
        <x:v>total_b</x:v>
      </x:c>
      <x:c r="K2008" s="23" t="str">
        <x:v>date_only</x:v>
      </x:c>
      <x:c r="L2008" s="81" t="n">
        <x:v>14</x:v>
      </x:c>
      <x:c r="M2008" s="81" t="n">
        <x:v>195.29075152177307</x:v>
      </x:c>
      <x:c r="N2008" s="81" t="n">
        <x:v>1.1445536410035457</x:v>
      </x:c>
      <x:c r="O2008" s="23" t="n">
        <x:v>40</x:v>
      </x:c>
      <x:c r="P2008" s="23" t="n">
        <x:v>11</x:v>
      </x:c>
      <x:c r="Q2008" s="78" t="n">
        <x:v>45997</x:v>
      </x:c>
      <x:c r="R2008" s="23" t="str">
        <x:v>True</x:v>
      </x:c>
      <x:c r="S2008" s="23" t="str">
        <x:v>True</x:v>
      </x:c>
      <x:c r="T2008" s="23" t="str">
        <x:v>False</x:v>
      </x:c>
    </x:row>
    <x:row r="2009">
      <x:c r="A2009" s="23" t="str">
        <x:v>total_calibration</x:v>
      </x:c>
      <x:c r="B2009" s="23" t="n">
        <x:v>30</x:v>
      </x:c>
      <x:c r="C2009" s="23" t="str">
        <x:v>checkpoint:epoch:ministral-3-14b</x:v>
      </x:c>
      <x:c r="D2009" s="23" t="str">
        <x:v>Ministral 3 14B</x:v>
      </x:c>
      <x:c r="E2009" s="23" t="str">
        <x:v>mistralai</x:v>
      </x:c>
      <x:c r="F2009" s="78" t="n">
        <x:v>45993</x:v>
      </x:c>
      <x:c r="G2009" s="78" t="n">
        <x:v>46025</x:v>
      </x:c>
      <x:c r="H2009" s="81" t="n">
        <x:v>0.2</x:v>
      </x:c>
      <x:c r="I2009" s="81" t="n">
        <x:v>0.2</x:v>
      </x:c>
      <x:c r="J2009" s="23" t="str">
        <x:v>total_b</x:v>
      </x:c>
      <x:c r="K2009" s="23" t="str">
        <x:v>date_historical_price</x:v>
      </x:c>
      <x:c r="L2009" s="81" t="n">
        <x:v>14</x:v>
      </x:c>
      <x:c r="M2009" s="81" t="n">
        <x:v>108.63363499485793</x:v>
      </x:c>
      <x:c r="N2009" s="81" t="n">
        <x:v>0.8898362760484064</x:v>
      </x:c>
      <x:c r="O2009" s="23" t="n">
        <x:v>40</x:v>
      </x:c>
      <x:c r="P2009" s="23" t="n">
        <x:v>11</x:v>
      </x:c>
      <x:c r="Q2009" s="78" t="n">
        <x:v>45997</x:v>
      </x:c>
      <x:c r="R2009" s="23" t="str">
        <x:v>True</x:v>
      </x:c>
      <x:c r="S2009" s="23" t="str">
        <x:v>True</x:v>
      </x:c>
      <x:c r="T2009" s="23" t="str">
        <x:v>False</x:v>
      </x:c>
    </x:row>
    <x:row r="2010">
      <x:c r="A2010" s="23" t="str">
        <x:v>total_calibration</x:v>
      </x:c>
      <x:c r="B2010" s="23" t="n">
        <x:v>30</x:v>
      </x:c>
      <x:c r="C2010" s="23" t="str">
        <x:v>checkpoint:epoch:ministral-3-14b</x:v>
      </x:c>
      <x:c r="D2010" s="23" t="str">
        <x:v>Ministral 3 14B</x:v>
      </x:c>
      <x:c r="E2010" s="23" t="str">
        <x:v>mistralai</x:v>
      </x:c>
      <x:c r="F2010" s="78" t="n">
        <x:v>45993</x:v>
      </x:c>
      <x:c r="G2010" s="78" t="n">
        <x:v>46025</x:v>
      </x:c>
      <x:c r="H2010" s="81" t="n">
        <x:v>0.2</x:v>
      </x:c>
      <x:c r="I2010" s="81" t="n">
        <x:v>0.2</x:v>
      </x:c>
      <x:c r="J2010" s="23" t="str">
        <x:v>total_b</x:v>
      </x:c>
      <x:c r="K2010" s="23" t="str">
        <x:v>date_current_price_nonprospective</x:v>
      </x:c>
      <x:c r="L2010" s="81" t="n">
        <x:v>14</x:v>
      </x:c>
      <x:c r="M2010" s="81" t="n">
        <x:v>84.8508544917254</x:v>
      </x:c>
      <x:c r="N2010" s="81" t="n">
        <x:v>0.7825281845661765</x:v>
      </x:c>
      <x:c r="O2010" s="23" t="n">
        <x:v>40</x:v>
      </x:c>
      <x:c r="P2010" s="23" t="n">
        <x:v>11</x:v>
      </x:c>
      <x:c r="Q2010" s="78" t="n">
        <x:v>45997</x:v>
      </x:c>
      <x:c r="R2010" s="23" t="str">
        <x:v>True</x:v>
      </x:c>
      <x:c r="S2010" s="23" t="str">
        <x:v>True</x:v>
      </x:c>
      <x:c r="T2010" s="23" t="str">
        <x:v>True</x:v>
      </x:c>
    </x:row>
    <x:row r="2011">
      <x:c r="A2011" s="23" t="str">
        <x:v>total_calibration</x:v>
      </x:c>
      <x:c r="B2011" s="23" t="n">
        <x:v>30</x:v>
      </x:c>
      <x:c r="C2011" s="23" t="str">
        <x:v>checkpoint:epoch:ministral-3-3b</x:v>
      </x:c>
      <x:c r="D2011" s="23" t="str">
        <x:v>Ministral 3 3B</x:v>
      </x:c>
      <x:c r="E2011" s="23" t="str">
        <x:v>mistralai</x:v>
      </x:c>
      <x:c r="F2011" s="78" t="n">
        <x:v>45993</x:v>
      </x:c>
      <x:c r="G2011" s="78" t="n">
        <x:v>46025</x:v>
      </x:c>
      <x:c r="H2011" s="81" t="n">
        <x:v>0.1</x:v>
      </x:c>
      <x:c r="I2011" s="81" t="n">
        <x:v>0.1</x:v>
      </x:c>
      <x:c r="J2011" s="23" t="str">
        <x:v>total_b</x:v>
      </x:c>
      <x:c r="K2011" s="23" t="str">
        <x:v>date_only</x:v>
      </x:c>
      <x:c r="L2011" s="81" t="n">
        <x:v>3</x:v>
      </x:c>
      <x:c r="M2011" s="81" t="n">
        <x:v>195.29075152177307</x:v>
      </x:c>
      <x:c r="N2011" s="81" t="n">
        <x:v>1.8135604219621213</x:v>
      </x:c>
      <x:c r="O2011" s="23" t="n">
        <x:v>40</x:v>
      </x:c>
      <x:c r="P2011" s="23" t="n">
        <x:v>11</x:v>
      </x:c>
      <x:c r="Q2011" s="78" t="n">
        <x:v>45997</x:v>
      </x:c>
      <x:c r="R2011" s="23" t="str">
        <x:v>True</x:v>
      </x:c>
      <x:c r="S2011" s="23" t="str">
        <x:v>True</x:v>
      </x:c>
      <x:c r="T2011" s="23" t="str">
        <x:v>False</x:v>
      </x:c>
    </x:row>
    <x:row r="2012">
      <x:c r="A2012" s="23" t="str">
        <x:v>total_calibration</x:v>
      </x:c>
      <x:c r="B2012" s="23" t="n">
        <x:v>30</x:v>
      </x:c>
      <x:c r="C2012" s="23" t="str">
        <x:v>checkpoint:epoch:ministral-3-3b</x:v>
      </x:c>
      <x:c r="D2012" s="23" t="str">
        <x:v>Ministral 3 3B</x:v>
      </x:c>
      <x:c r="E2012" s="23" t="str">
        <x:v>mistralai</x:v>
      </x:c>
      <x:c r="F2012" s="78" t="n">
        <x:v>45993</x:v>
      </x:c>
      <x:c r="G2012" s="78" t="n">
        <x:v>46025</x:v>
      </x:c>
      <x:c r="H2012" s="81" t="n">
        <x:v>0.1</x:v>
      </x:c>
      <x:c r="I2012" s="81" t="n">
        <x:v>0.1</x:v>
      </x:c>
      <x:c r="J2012" s="23" t="str">
        <x:v>total_b</x:v>
      </x:c>
      <x:c r="K2012" s="23" t="str">
        <x:v>date_historical_price</x:v>
      </x:c>
      <x:c r="L2012" s="81" t="n">
        <x:v>3</x:v>
      </x:c>
      <x:c r="M2012" s="81" t="n">
        <x:v>55.21990353141565</x:v>
      </x:c>
      <x:c r="N2012" s="81" t="n">
        <x:v>1.2649743888764025</x:v>
      </x:c>
      <x:c r="O2012" s="23" t="n">
        <x:v>40</x:v>
      </x:c>
      <x:c r="P2012" s="23" t="n">
        <x:v>11</x:v>
      </x:c>
      <x:c r="Q2012" s="78" t="n">
        <x:v>45997</x:v>
      </x:c>
      <x:c r="R2012" s="23" t="str">
        <x:v>True</x:v>
      </x:c>
      <x:c r="S2012" s="23" t="str">
        <x:v>True</x:v>
      </x:c>
      <x:c r="T2012" s="23" t="str">
        <x:v>False</x:v>
      </x:c>
    </x:row>
    <x:row r="2013">
      <x:c r="A2013" s="23" t="str">
        <x:v>total_calibration</x:v>
      </x:c>
      <x:c r="B2013" s="23" t="n">
        <x:v>30</x:v>
      </x:c>
      <x:c r="C2013" s="23" t="str">
        <x:v>checkpoint:epoch:ministral-3-3b</x:v>
      </x:c>
      <x:c r="D2013" s="23" t="str">
        <x:v>Ministral 3 3B</x:v>
      </x:c>
      <x:c r="E2013" s="23" t="str">
        <x:v>mistralai</x:v>
      </x:c>
      <x:c r="F2013" s="78" t="n">
        <x:v>45993</x:v>
      </x:c>
      <x:c r="G2013" s="78" t="n">
        <x:v>46025</x:v>
      </x:c>
      <x:c r="H2013" s="81" t="n">
        <x:v>0.1</x:v>
      </x:c>
      <x:c r="I2013" s="81" t="n">
        <x:v>0.1</x:v>
      </x:c>
      <x:c r="J2013" s="23" t="str">
        <x:v>total_b</x:v>
      </x:c>
      <x:c r="K2013" s="23" t="str">
        <x:v>date_current_price_nonprospective</x:v>
      </x:c>
      <x:c r="L2013" s="81" t="n">
        <x:v>3</x:v>
      </x:c>
      <x:c r="M2013" s="81" t="n">
        <x:v>40.066838177776084</x:v>
      </x:c>
      <x:c r="N2013" s="81" t="n">
        <x:v>1.125663817283194</x:v>
      </x:c>
      <x:c r="O2013" s="23" t="n">
        <x:v>40</x:v>
      </x:c>
      <x:c r="P2013" s="23" t="n">
        <x:v>11</x:v>
      </x:c>
      <x:c r="Q2013" s="78" t="n">
        <x:v>45997</x:v>
      </x:c>
      <x:c r="R2013" s="23" t="str">
        <x:v>True</x:v>
      </x:c>
      <x:c r="S2013" s="23" t="str">
        <x:v>True</x:v>
      </x:c>
      <x:c r="T2013" s="23" t="str">
        <x:v>True</x:v>
      </x:c>
    </x:row>
    <x:row r="2014">
      <x:c r="A2014" s="23" t="str">
        <x:v>total_calibration</x:v>
      </x:c>
      <x:c r="B2014" s="23" t="n">
        <x:v>30</x:v>
      </x:c>
      <x:c r="C2014" s="23" t="str">
        <x:v>checkpoint:epoch:ministral-3-8b</x:v>
      </x:c>
      <x:c r="D2014" s="23" t="str">
        <x:v>Ministral 3 8B</x:v>
      </x:c>
      <x:c r="E2014" s="23" t="str">
        <x:v>mistralai</x:v>
      </x:c>
      <x:c r="F2014" s="78" t="n">
        <x:v>45993</x:v>
      </x:c>
      <x:c r="G2014" s="78" t="n">
        <x:v>46025</x:v>
      </x:c>
      <x:c r="H2014" s="81" t="n">
        <x:v>0.15</x:v>
      </x:c>
      <x:c r="I2014" s="81" t="n">
        <x:v>0.15</x:v>
      </x:c>
      <x:c r="J2014" s="23" t="str">
        <x:v>total_b</x:v>
      </x:c>
      <x:c r="K2014" s="23" t="str">
        <x:v>date_only</x:v>
      </x:c>
      <x:c r="L2014" s="81" t="n">
        <x:v>8</x:v>
      </x:c>
      <x:c r="M2014" s="81" t="n">
        <x:v>195.29075152177307</x:v>
      </x:c>
      <x:c r="N2014" s="81" t="n">
        <x:v>1.3875916896898401</x:v>
      </x:c>
      <x:c r="O2014" s="23" t="n">
        <x:v>40</x:v>
      </x:c>
      <x:c r="P2014" s="23" t="n">
        <x:v>11</x:v>
      </x:c>
      <x:c r="Q2014" s="78" t="n">
        <x:v>45997</x:v>
      </x:c>
      <x:c r="R2014" s="23" t="str">
        <x:v>True</x:v>
      </x:c>
      <x:c r="S2014" s="23" t="str">
        <x:v>True</x:v>
      </x:c>
      <x:c r="T2014" s="23" t="str">
        <x:v>False</x:v>
      </x:c>
    </x:row>
    <x:row r="2015">
      <x:c r="A2015" s="23" t="str">
        <x:v>total_calibration</x:v>
      </x:c>
      <x:c r="B2015" s="23" t="n">
        <x:v>30</x:v>
      </x:c>
      <x:c r="C2015" s="23" t="str">
        <x:v>checkpoint:epoch:ministral-3-8b</x:v>
      </x:c>
      <x:c r="D2015" s="23" t="str">
        <x:v>Ministral 3 8B</x:v>
      </x:c>
      <x:c r="E2015" s="23" t="str">
        <x:v>mistralai</x:v>
      </x:c>
      <x:c r="F2015" s="78" t="n">
        <x:v>45993</x:v>
      </x:c>
      <x:c r="G2015" s="78" t="n">
        <x:v>46025</x:v>
      </x:c>
      <x:c r="H2015" s="81" t="n">
        <x:v>0.15</x:v>
      </x:c>
      <x:c r="I2015" s="81" t="n">
        <x:v>0.15</x:v>
      </x:c>
      <x:c r="J2015" s="23" t="str">
        <x:v>total_b</x:v>
      </x:c>
      <x:c r="K2015" s="23" t="str">
        <x:v>date_historical_price</x:v>
      </x:c>
      <x:c r="L2015" s="81" t="n">
        <x:v>8</x:v>
      </x:c>
      <x:c r="M2015" s="81" t="n">
        <x:v>82.03473784756899</x:v>
      </x:c>
      <x:c r="N2015" s="81" t="n">
        <x:v>1.0109078075973803</x:v>
      </x:c>
      <x:c r="O2015" s="23" t="n">
        <x:v>40</x:v>
      </x:c>
      <x:c r="P2015" s="23" t="n">
        <x:v>11</x:v>
      </x:c>
      <x:c r="Q2015" s="78" t="n">
        <x:v>45997</x:v>
      </x:c>
      <x:c r="R2015" s="23" t="str">
        <x:v>True</x:v>
      </x:c>
      <x:c r="S2015" s="23" t="str">
        <x:v>True</x:v>
      </x:c>
      <x:c r="T2015" s="23" t="str">
        <x:v>False</x:v>
      </x:c>
    </x:row>
    <x:row r="2016">
      <x:c r="A2016" s="23" t="str">
        <x:v>total_calibration</x:v>
      </x:c>
      <x:c r="B2016" s="23" t="n">
        <x:v>30</x:v>
      </x:c>
      <x:c r="C2016" s="23" t="str">
        <x:v>checkpoint:epoch:ministral-3-8b</x:v>
      </x:c>
      <x:c r="D2016" s="23" t="str">
        <x:v>Ministral 3 8B</x:v>
      </x:c>
      <x:c r="E2016" s="23" t="str">
        <x:v>mistralai</x:v>
      </x:c>
      <x:c r="F2016" s="78" t="n">
        <x:v>45993</x:v>
      </x:c>
      <x:c r="G2016" s="78" t="n">
        <x:v>46025</x:v>
      </x:c>
      <x:c r="H2016" s="81" t="n">
        <x:v>0.15</x:v>
      </x:c>
      <x:c r="I2016" s="81" t="n">
        <x:v>0.15</x:v>
      </x:c>
      <x:c r="J2016" s="23" t="str">
        <x:v>total_b</x:v>
      </x:c>
      <x:c r="K2016" s="23" t="str">
        <x:v>date_current_price_nonprospective</x:v>
      </x:c>
      <x:c r="L2016" s="81" t="n">
        <x:v>8</x:v>
      </x:c>
      <x:c r="M2016" s="81" t="n">
        <x:v>62.14518336642931</x:v>
      </x:c>
      <x:c r="N2016" s="81" t="n">
        <x:v>0.8903174867991692</x:v>
      </x:c>
      <x:c r="O2016" s="23" t="n">
        <x:v>40</x:v>
      </x:c>
      <x:c r="P2016" s="23" t="n">
        <x:v>11</x:v>
      </x:c>
      <x:c r="Q2016" s="78" t="n">
        <x:v>45997</x:v>
      </x:c>
      <x:c r="R2016" s="23" t="str">
        <x:v>True</x:v>
      </x:c>
      <x:c r="S2016" s="23" t="str">
        <x:v>True</x:v>
      </x:c>
      <x:c r="T2016" s="23" t="str">
        <x:v>True</x:v>
      </x:c>
    </x:row>
    <x:row r="2017">
      <x:c r="A2017" s="23" t="str">
        <x:v>total_calibration</x:v>
      </x:c>
      <x:c r="B2017" s="23" t="n">
        <x:v>30</x:v>
      </x:c>
      <x:c r="C2017" s="23" t="str">
        <x:v>checkpoint:epoch:devstral-2-123b</x:v>
      </x:c>
      <x:c r="D2017" s="23" t="str">
        <x:v>Devstral 2 (123B)</x:v>
      </x:c>
      <x:c r="E2017" s="23" t="str">
        <x:v>mistralai</x:v>
      </x:c>
      <x:c r="F2017" s="78" t="n">
        <x:v>46000</x:v>
      </x:c>
      <x:c r="G2017" s="78" t="n">
        <x:v>46031</x:v>
      </x:c>
      <x:c r="H2017" s="81" t="n">
        <x:v>0.10488088481701516</x:v>
      </x:c>
      <x:c r="I2017" s="81" t="n">
        <x:v>0.894427191</x:v>
      </x:c>
      <x:c r="J2017" s="23" t="str">
        <x:v>total_b</x:v>
      </x:c>
      <x:c r="K2017" s="23" t="str">
        <x:v>date_only</x:v>
      </x:c>
      <x:c r="L2017" s="81" t="n">
        <x:v>123</x:v>
      </x:c>
      <x:c r="M2017" s="81" t="n">
        <x:v>202.60346701904055</x:v>
      </x:c>
      <x:c r="N2017" s="81" t="n">
        <x:v>0.21674176144248863</x:v>
      </x:c>
      <x:c r="O2017" s="23" t="n">
        <x:v>40</x:v>
      </x:c>
      <x:c r="P2017" s="23" t="n">
        <x:v>11</x:v>
      </x:c>
      <x:c r="Q2017" s="78" t="n">
        <x:v>45997</x:v>
      </x:c>
      <x:c r="R2017" s="23" t="str">
        <x:v>True</x:v>
      </x:c>
      <x:c r="S2017" s="23" t="str">
        <x:v>True</x:v>
      </x:c>
      <x:c r="T2017" s="23" t="str">
        <x:v>False</x:v>
      </x:c>
    </x:row>
    <x:row r="2018">
      <x:c r="A2018" s="23" t="str">
        <x:v>total_calibration</x:v>
      </x:c>
      <x:c r="B2018" s="23" t="n">
        <x:v>30</x:v>
      </x:c>
      <x:c r="C2018" s="23" t="str">
        <x:v>checkpoint:epoch:devstral-2-123b</x:v>
      </x:c>
      <x:c r="D2018" s="23" t="str">
        <x:v>Devstral 2 (123B)</x:v>
      </x:c>
      <x:c r="E2018" s="23" t="str">
        <x:v>mistralai</x:v>
      </x:c>
      <x:c r="F2018" s="78" t="n">
        <x:v>46000</x:v>
      </x:c>
      <x:c r="G2018" s="78" t="n">
        <x:v>46031</x:v>
      </x:c>
      <x:c r="H2018" s="81" t="n">
        <x:v>0.10488088481701516</x:v>
      </x:c>
      <x:c r="I2018" s="81" t="n">
        <x:v>0.894427191</x:v>
      </x:c>
      <x:c r="J2018" s="23" t="str">
        <x:v>total_b</x:v>
      </x:c>
      <x:c r="K2018" s="23" t="str">
        <x:v>date_historical_price</x:v>
      </x:c>
      <x:c r="L2018" s="81" t="n">
        <x:v>123</x:v>
      </x:c>
      <x:c r="M2018" s="81" t="n">
        <x:v>59.37705658605955</x:v>
      </x:c>
      <x:c r="N2018" s="81" t="n">
        <x:v>-0.31628644630526714</x:v>
      </x:c>
      <x:c r="O2018" s="23" t="n">
        <x:v>40</x:v>
      </x:c>
      <x:c r="P2018" s="23" t="n">
        <x:v>11</x:v>
      </x:c>
      <x:c r="Q2018" s="78" t="n">
        <x:v>45997</x:v>
      </x:c>
      <x:c r="R2018" s="23" t="str">
        <x:v>True</x:v>
      </x:c>
      <x:c r="S2018" s="23" t="str">
        <x:v>True</x:v>
      </x:c>
      <x:c r="T2018" s="23" t="str">
        <x:v>False</x:v>
      </x:c>
    </x:row>
    <x:row r="2019">
      <x:c r="A2019" s="23" t="str">
        <x:v>total_calibration</x:v>
      </x:c>
      <x:c r="B2019" s="23" t="n">
        <x:v>30</x:v>
      </x:c>
      <x:c r="C2019" s="23" t="str">
        <x:v>checkpoint:epoch:devstral-2-123b</x:v>
      </x:c>
      <x:c r="D2019" s="23" t="str">
        <x:v>Devstral 2 (123B)</x:v>
      </x:c>
      <x:c r="E2019" s="23" t="str">
        <x:v>mistralai</x:v>
      </x:c>
      <x:c r="F2019" s="78" t="n">
        <x:v>46000</x:v>
      </x:c>
      <x:c r="G2019" s="78" t="n">
        <x:v>46031</x:v>
      </x:c>
      <x:c r="H2019" s="81" t="n">
        <x:v>0.10488088481701516</x:v>
      </x:c>
      <x:c r="I2019" s="81" t="n">
        <x:v>0.894427191</x:v>
      </x:c>
      <x:c r="J2019" s="23" t="str">
        <x:v>total_b</x:v>
      </x:c>
      <x:c r="K2019" s="23" t="str">
        <x:v>date_current_price_nonprospective</x:v>
      </x:c>
      <x:c r="L2019" s="81" t="n">
        <x:v>123</x:v>
      </x:c>
      <x:c r="M2019" s="81" t="n">
        <x:v>442.8907945852387</x:v>
      </x:c>
      <x:c r="N2019" s="81" t="n">
        <x:v>0.5563915421974005</x:v>
      </x:c>
      <x:c r="O2019" s="23" t="n">
        <x:v>40</x:v>
      </x:c>
      <x:c r="P2019" s="23" t="n">
        <x:v>11</x:v>
      </x:c>
      <x:c r="Q2019" s="78" t="n">
        <x:v>45997</x:v>
      </x:c>
      <x:c r="R2019" s="23" t="str">
        <x:v>True</x:v>
      </x:c>
      <x:c r="S2019" s="23" t="str">
        <x:v>True</x:v>
      </x:c>
      <x:c r="T2019" s="23" t="str">
        <x:v>True</x:v>
      </x:c>
    </x:row>
    <x:row r="2020">
      <x:c r="A2020" s="23" t="str">
        <x:v>total_calibration</x:v>
      </x:c>
      <x:c r="B2020" s="23" t="n">
        <x:v>30</x:v>
      </x:c>
      <x:c r="C2020" s="23" t="str">
        <x:v>checkpoint:epoch:nemotron-3-nano-30b-a3b</x:v>
      </x:c>
      <x:c r="D2020" s="23" t="str">
        <x:v>Nemotron 3-Nano-30B-A3B</x:v>
      </x:c>
      <x:c r="E2020" s="23" t="str">
        <x:v>nvidia</x:v>
      </x:c>
      <x:c r="F2020" s="78" t="n">
        <x:v>46006</x:v>
      </x:c>
      <x:c r="G2020" s="78" t="n">
        <x:v>46039</x:v>
      </x:c>
      <x:c r="H2020" s="81" t="n">
        <x:v>0.12</x:v>
      </x:c>
      <x:c r="I2020" s="81" t="n">
        <x:v>0.1</x:v>
      </x:c>
      <x:c r="J2020" s="23" t="str">
        <x:v>total_b</x:v>
      </x:c>
      <x:c r="K2020" s="23" t="str">
        <x:v>date_only</x:v>
      </x:c>
      <x:c r="L2020" s="81" t="n">
        <x:v>31.6</x:v>
      </x:c>
      <x:c r="M2020" s="81" t="n">
        <x:v>150.81907586170422</x:v>
      </x:c>
      <x:c r="N2020" s="81" t="n">
        <x:v>0.6787691927186135</x:v>
      </x:c>
      <x:c r="O2020" s="23" t="n">
        <x:v>49</x:v>
      </x:c>
      <x:c r="P2020" s="23" t="n">
        <x:v>12</x:v>
      </x:c>
      <x:c r="Q2020" s="78" t="n">
        <x:v>46031</x:v>
      </x:c>
      <x:c r="R2020" s="23" t="str">
        <x:v>True</x:v>
      </x:c>
      <x:c r="S2020" s="23" t="str">
        <x:v>True</x:v>
      </x:c>
      <x:c r="T2020" s="23" t="str">
        <x:v>False</x:v>
      </x:c>
    </x:row>
    <x:row r="2021">
      <x:c r="A2021" s="23" t="str">
        <x:v>total_calibration</x:v>
      </x:c>
      <x:c r="B2021" s="23" t="n">
        <x:v>30</x:v>
      </x:c>
      <x:c r="C2021" s="23" t="str">
        <x:v>checkpoint:epoch:nemotron-3-nano-30b-a3b</x:v>
      </x:c>
      <x:c r="D2021" s="23" t="str">
        <x:v>Nemotron 3-Nano-30B-A3B</x:v>
      </x:c>
      <x:c r="E2021" s="23" t="str">
        <x:v>nvidia</x:v>
      </x:c>
      <x:c r="F2021" s="78" t="n">
        <x:v>46006</x:v>
      </x:c>
      <x:c r="G2021" s="78" t="n">
        <x:v>46039</x:v>
      </x:c>
      <x:c r="H2021" s="81" t="n">
        <x:v>0.12</x:v>
      </x:c>
      <x:c r="I2021" s="81" t="n">
        <x:v>0.1</x:v>
      </x:c>
      <x:c r="J2021" s="23" t="str">
        <x:v>total_b</x:v>
      </x:c>
      <x:c r="K2021" s="23" t="str">
        <x:v>date_historical_price</x:v>
      </x:c>
      <x:c r="L2021" s="81" t="n">
        <x:v>31.6</x:v>
      </x:c>
      <x:c r="M2021" s="81" t="n">
        <x:v>54.947967038890596</x:v>
      </x:c>
      <x:c r="N2021" s="81" t="n">
        <x:v>0.24026454644093548</x:v>
      </x:c>
      <x:c r="O2021" s="23" t="n">
        <x:v>49</x:v>
      </x:c>
      <x:c r="P2021" s="23" t="n">
        <x:v>12</x:v>
      </x:c>
      <x:c r="Q2021" s="78" t="n">
        <x:v>46031</x:v>
      </x:c>
      <x:c r="R2021" s="23" t="str">
        <x:v>True</x:v>
      </x:c>
      <x:c r="S2021" s="23" t="str">
        <x:v>True</x:v>
      </x:c>
      <x:c r="T2021" s="23" t="str">
        <x:v>False</x:v>
      </x:c>
    </x:row>
    <x:row r="2022">
      <x:c r="A2022" s="23" t="str">
        <x:v>total_calibration</x:v>
      </x:c>
      <x:c r="B2022" s="23" t="n">
        <x:v>30</x:v>
      </x:c>
      <x:c r="C2022" s="23" t="str">
        <x:v>checkpoint:epoch:nemotron-3-nano-30b-a3b</x:v>
      </x:c>
      <x:c r="D2022" s="23" t="str">
        <x:v>Nemotron 3-Nano-30B-A3B</x:v>
      </x:c>
      <x:c r="E2022" s="23" t="str">
        <x:v>nvidia</x:v>
      </x:c>
      <x:c r="F2022" s="78" t="n">
        <x:v>46006</x:v>
      </x:c>
      <x:c r="G2022" s="78" t="n">
        <x:v>46039</x:v>
      </x:c>
      <x:c r="H2022" s="81" t="n">
        <x:v>0.12</x:v>
      </x:c>
      <x:c r="I2022" s="81" t="n">
        <x:v>0.1</x:v>
      </x:c>
      <x:c r="J2022" s="23" t="str">
        <x:v>total_b</x:v>
      </x:c>
      <x:c r="K2022" s="23" t="str">
        <x:v>date_current_price_nonprospective</x:v>
      </x:c>
      <x:c r="L2022" s="81" t="n">
        <x:v>31.6</x:v>
      </x:c>
      <x:c r="M2022" s="81" t="n">
        <x:v>31.805516654214333</x:v>
      </x:c>
      <x:c r="N2022" s="81" t="n">
        <x:v>0.002815372104771224</x:v>
      </x:c>
      <x:c r="O2022" s="23" t="n">
        <x:v>49</x:v>
      </x:c>
      <x:c r="P2022" s="23" t="n">
        <x:v>12</x:v>
      </x:c>
      <x:c r="Q2022" s="78" t="n">
        <x:v>46031</x:v>
      </x:c>
      <x:c r="R2022" s="23" t="str">
        <x:v>True</x:v>
      </x:c>
      <x:c r="S2022" s="23" t="str">
        <x:v>True</x:v>
      </x:c>
      <x:c r="T2022" s="23" t="str">
        <x:v>True</x:v>
      </x:c>
    </x:row>
    <x:row r="2023">
      <x:c r="A2023" s="23" t="str">
        <x:v>total_calibration</x:v>
      </x:c>
      <x:c r="B2023" s="23" t="n">
        <x:v>30</x:v>
      </x:c>
      <x:c r="C2023" s="23" t="str">
        <x:v>checkpoint:z-ai-zhipu-ai:glm-4-7</x:v>
      </x:c>
      <x:c r="D2023" s="23" t="str">
        <x:v>GLM-4.7</x:v>
      </x:c>
      <x:c r="E2023" s="23" t="str">
        <x:v>z-ai</x:v>
      </x:c>
      <x:c r="F2023" s="78" t="n">
        <x:v>46013</x:v>
      </x:c>
      <x:c r="G2023" s="78" t="n">
        <x:v>46043</x:v>
      </x:c>
      <x:c r="H2023" s="81" t="n">
        <x:v>0.7745966692414834</x:v>
      </x:c>
      <x:c r="I2023" s="81" t="n">
        <x:v>1.09146690284</x:v>
      </x:c>
      <x:c r="J2023" s="23" t="str">
        <x:v>total_b</x:v>
      </x:c>
      <x:c r="K2023" s="23" t="str">
        <x:v>date_only</x:v>
      </x:c>
      <x:c r="L2023" s="81" t="n">
        <x:v>358</x:v>
      </x:c>
      <x:c r="M2023" s="81" t="n">
        <x:v>89.50250482613296</x:v>
      </x:c>
      <x:c r="N2023" s="81" t="n">
        <x:v>-0.6020478369486837</x:v>
      </x:c>
      <x:c r="O2023" s="23" t="n">
        <x:v>46</x:v>
      </x:c>
      <x:c r="P2023" s="23" t="n">
        <x:v>12</x:v>
      </x:c>
      <x:c r="Q2023" s="78" t="n">
        <x:v>46039</x:v>
      </x:c>
      <x:c r="R2023" s="23" t="str">
        <x:v>True</x:v>
      </x:c>
      <x:c r="S2023" s="23" t="str">
        <x:v>True</x:v>
      </x:c>
      <x:c r="T2023" s="23" t="str">
        <x:v>False</x:v>
      </x:c>
    </x:row>
    <x:row r="2024">
      <x:c r="A2024" s="23" t="str">
        <x:v>total_calibration</x:v>
      </x:c>
      <x:c r="B2024" s="23" t="n">
        <x:v>30</x:v>
      </x:c>
      <x:c r="C2024" s="23" t="str">
        <x:v>checkpoint:z-ai-zhipu-ai:glm-4-7</x:v>
      </x:c>
      <x:c r="D2024" s="23" t="str">
        <x:v>GLM-4.7</x:v>
      </x:c>
      <x:c r="E2024" s="23" t="str">
        <x:v>z-ai</x:v>
      </x:c>
      <x:c r="F2024" s="78" t="n">
        <x:v>46013</x:v>
      </x:c>
      <x:c r="G2024" s="78" t="n">
        <x:v>46043</x:v>
      </x:c>
      <x:c r="H2024" s="81" t="n">
        <x:v>0.7745966692414834</x:v>
      </x:c>
      <x:c r="I2024" s="81" t="n">
        <x:v>1.09146690284</x:v>
      </x:c>
      <x:c r="J2024" s="23" t="str">
        <x:v>total_b</x:v>
      </x:c>
      <x:c r="K2024" s="23" t="str">
        <x:v>date_historical_price</x:v>
      </x:c>
      <x:c r="L2024" s="81" t="n">
        <x:v>358</x:v>
      </x:c>
      <x:c r="M2024" s="81" t="n">
        <x:v>324.6503861617662</x:v>
      </x:c>
      <x:c r="N2024" s="81" t="n">
        <x:v>-0.04246710285470703</x:v>
      </x:c>
      <x:c r="O2024" s="23" t="n">
        <x:v>46</x:v>
      </x:c>
      <x:c r="P2024" s="23" t="n">
        <x:v>12</x:v>
      </x:c>
      <x:c r="Q2024" s="78" t="n">
        <x:v>46039</x:v>
      </x:c>
      <x:c r="R2024" s="23" t="str">
        <x:v>True</x:v>
      </x:c>
      <x:c r="S2024" s="23" t="str">
        <x:v>True</x:v>
      </x:c>
      <x:c r="T2024" s="23" t="str">
        <x:v>False</x:v>
      </x:c>
    </x:row>
    <x:row r="2025">
      <x:c r="A2025" s="23" t="str">
        <x:v>total_calibration</x:v>
      </x:c>
      <x:c r="B2025" s="23" t="n">
        <x:v>30</x:v>
      </x:c>
      <x:c r="C2025" s="23" t="str">
        <x:v>checkpoint:z-ai-zhipu-ai:glm-4-7</x:v>
      </x:c>
      <x:c r="D2025" s="23" t="str">
        <x:v>GLM-4.7</x:v>
      </x:c>
      <x:c r="E2025" s="23" t="str">
        <x:v>z-ai</x:v>
      </x:c>
      <x:c r="F2025" s="78" t="n">
        <x:v>46013</x:v>
      </x:c>
      <x:c r="G2025" s="78" t="n">
        <x:v>46043</x:v>
      </x:c>
      <x:c r="H2025" s="81" t="n">
        <x:v>0.7745966692414834</x:v>
      </x:c>
      <x:c r="I2025" s="81" t="n">
        <x:v>1.09146690284</x:v>
      </x:c>
      <x:c r="J2025" s="23" t="str">
        <x:v>total_b</x:v>
      </x:c>
      <x:c r="K2025" s="23" t="str">
        <x:v>date_current_price_nonprospective</x:v>
      </x:c>
      <x:c r="L2025" s="81" t="n">
        <x:v>358</x:v>
      </x:c>
      <x:c r="M2025" s="81" t="n">
        <x:v>469.6087717322311</x:v>
      </x:c>
      <x:c r="N2025" s="81" t="n">
        <x:v>0.11785317377482739</x:v>
      </x:c>
      <x:c r="O2025" s="23" t="n">
        <x:v>46</x:v>
      </x:c>
      <x:c r="P2025" s="23" t="n">
        <x:v>12</x:v>
      </x:c>
      <x:c r="Q2025" s="78" t="n">
        <x:v>46039</x:v>
      </x:c>
      <x:c r="R2025" s="23" t="str">
        <x:v>True</x:v>
      </x:c>
      <x:c r="S2025" s="23" t="str">
        <x:v>True</x:v>
      </x:c>
      <x:c r="T2025" s="23" t="str">
        <x:v>True</x:v>
      </x:c>
    </x:row>
    <x:row r="2026">
      <x:c r="A2026" s="23" t="str">
        <x:v>total_calibration</x:v>
      </x:c>
      <x:c r="B2026" s="23" t="n">
        <x:v>30</x:v>
      </x:c>
      <x:c r="C2026" s="23" t="str">
        <x:v>checkpoint:epoch:minimax-m2-1</x:v>
      </x:c>
      <x:c r="D2026" s="23" t="str">
        <x:v>MiniMax-M2.1</x:v>
      </x:c>
      <x:c r="E2026" s="23" t="str">
        <x:v>minimax</x:v>
      </x:c>
      <x:c r="F2026" s="78" t="n">
        <x:v>46014</x:v>
      </x:c>
      <x:c r="G2026" s="78" t="n">
        <x:v>46043</x:v>
      </x:c>
      <x:c r="H2026" s="81" t="n">
        <x:v>0.5796550698475775</x:v>
      </x:c>
      <x:c r="I2026" s="81" t="n">
        <x:v>0.6</x:v>
      </x:c>
      <x:c r="J2026" s="23" t="str">
        <x:v>total_b</x:v>
      </x:c>
      <x:c r="K2026" s="23" t="str">
        <x:v>date_only</x:v>
      </x:c>
      <x:c r="L2026" s="81" t="n">
        <x:v>229</x:v>
      </x:c>
      <x:c r="M2026" s="81" t="n">
        <x:v>98.21573842178158</x:v>
      </x:c>
      <x:c r="N2026" s="81" t="n">
        <x:v>-0.3676543961612498</x:v>
      </x:c>
      <x:c r="O2026" s="23" t="n">
        <x:v>47</x:v>
      </x:c>
      <x:c r="P2026" s="23" t="n">
        <x:v>12</x:v>
      </x:c>
      <x:c r="Q2026" s="78" t="n">
        <x:v>46039</x:v>
      </x:c>
      <x:c r="R2026" s="23" t="str">
        <x:v>True</x:v>
      </x:c>
      <x:c r="S2026" s="23" t="str">
        <x:v>True</x:v>
      </x:c>
      <x:c r="T2026" s="23" t="str">
        <x:v>False</x:v>
      </x:c>
    </x:row>
    <x:row r="2027">
      <x:c r="A2027" s="23" t="str">
        <x:v>total_calibration</x:v>
      </x:c>
      <x:c r="B2027" s="23" t="n">
        <x:v>30</x:v>
      </x:c>
      <x:c r="C2027" s="23" t="str">
        <x:v>checkpoint:epoch:minimax-m2-1</x:v>
      </x:c>
      <x:c r="D2027" s="23" t="str">
        <x:v>MiniMax-M2.1</x:v>
      </x:c>
      <x:c r="E2027" s="23" t="str">
        <x:v>minimax</x:v>
      </x:c>
      <x:c r="F2027" s="78" t="n">
        <x:v>46014</x:v>
      </x:c>
      <x:c r="G2027" s="78" t="n">
        <x:v>46043</x:v>
      </x:c>
      <x:c r="H2027" s="81" t="n">
        <x:v>0.5796550698475775</x:v>
      </x:c>
      <x:c r="I2027" s="81" t="n">
        <x:v>0.6</x:v>
      </x:c>
      <x:c r="J2027" s="23" t="str">
        <x:v>total_b</x:v>
      </x:c>
      <x:c r="K2027" s="23" t="str">
        <x:v>date_historical_price</x:v>
      </x:c>
      <x:c r="L2027" s="81" t="n">
        <x:v>229</x:v>
      </x:c>
      <x:c r="M2027" s="81" t="n">
        <x:v>231.8701025578674</x:v>
      </x:c>
      <x:c r="N2027" s="81" t="n">
        <x:v>0.005409271769398274</x:v>
      </x:c>
      <x:c r="O2027" s="23" t="n">
        <x:v>47</x:v>
      </x:c>
      <x:c r="P2027" s="23" t="n">
        <x:v>12</x:v>
      </x:c>
      <x:c r="Q2027" s="78" t="n">
        <x:v>46039</x:v>
      </x:c>
      <x:c r="R2027" s="23" t="str">
        <x:v>True</x:v>
      </x:c>
      <x:c r="S2027" s="23" t="str">
        <x:v>True</x:v>
      </x:c>
      <x:c r="T2027" s="23" t="str">
        <x:v>False</x:v>
      </x:c>
    </x:row>
    <x:row r="2028">
      <x:c r="A2028" s="23" t="str">
        <x:v>total_calibration</x:v>
      </x:c>
      <x:c r="B2028" s="23" t="n">
        <x:v>30</x:v>
      </x:c>
      <x:c r="C2028" s="23" t="str">
        <x:v>checkpoint:epoch:minimax-m2-1</x:v>
      </x:c>
      <x:c r="D2028" s="23" t="str">
        <x:v>MiniMax-M2.1</x:v>
      </x:c>
      <x:c r="E2028" s="23" t="str">
        <x:v>minimax</x:v>
      </x:c>
      <x:c r="F2028" s="78" t="n">
        <x:v>46014</x:v>
      </x:c>
      <x:c r="G2028" s="78" t="n">
        <x:v>46043</x:v>
      </x:c>
      <x:c r="H2028" s="81" t="n">
        <x:v>0.5796550698475775</x:v>
      </x:c>
      <x:c r="I2028" s="81" t="n">
        <x:v>0.6</x:v>
      </x:c>
      <x:c r="J2028" s="23" t="str">
        <x:v>total_b</x:v>
      </x:c>
      <x:c r="K2028" s="23" t="str">
        <x:v>date_current_price_nonprospective</x:v>
      </x:c>
      <x:c r="L2028" s="81" t="n">
        <x:v>229</x:v>
      </x:c>
      <x:c r="M2028" s="81" t="n">
        <x:v>234.98950921366958</x:v>
      </x:c>
      <x:c r="N2028" s="81" t="n">
        <x:v>0.0112129918794532</x:v>
      </x:c>
      <x:c r="O2028" s="23" t="n">
        <x:v>47</x:v>
      </x:c>
      <x:c r="P2028" s="23" t="n">
        <x:v>12</x:v>
      </x:c>
      <x:c r="Q2028" s="78" t="n">
        <x:v>46039</x:v>
      </x:c>
      <x:c r="R2028" s="23" t="str">
        <x:v>True</x:v>
      </x:c>
      <x:c r="S2028" s="23" t="str">
        <x:v>True</x:v>
      </x:c>
      <x:c r="T2028" s="23" t="str">
        <x:v>True</x:v>
      </x:c>
    </x:row>
    <x:row r="2029">
      <x:c r="A2029" s="23" t="str">
        <x:v>total_calibration</x:v>
      </x:c>
      <x:c r="B2029" s="23" t="n">
        <x:v>30</x:v>
      </x:c>
      <x:c r="C2029" s="23" t="str">
        <x:v>checkpoint:epoch:glm-4-7-flash</x:v>
      </x:c>
      <x:c r="D2029" s="23" t="str">
        <x:v>GLM 4.7 Flash</x:v>
      </x:c>
      <x:c r="E2029" s="23" t="str">
        <x:v>z-ai</x:v>
      </x:c>
      <x:c r="F2029" s="78" t="n">
        <x:v>46013</x:v>
      </x:c>
      <x:c r="G2029" s="78" t="n">
        <x:v>46071</x:v>
      </x:c>
      <x:c r="H2029" s="81" t="n">
        <x:v>0.16733200530681513</x:v>
      </x:c>
      <x:c r="I2029" s="81" t="n">
        <x:v>0.161447748584</x:v>
      </x:c>
      <x:c r="J2029" s="23" t="str">
        <x:v>total_b</x:v>
      </x:c>
      <x:c r="K2029" s="23" t="str">
        <x:v>date_only</x:v>
      </x:c>
      <x:c r="L2029" s="81" t="n">
        <x:v>30</x:v>
      </x:c>
      <x:c r="M2029" s="81" t="n">
        <x:v>93.23960871234009</x:v>
      </x:c>
      <x:c r="N2029" s="81" t="n">
        <x:v>0.49247918758031267</x:v>
      </x:c>
      <x:c r="O2029" s="23" t="n">
        <x:v>47</x:v>
      </x:c>
      <x:c r="P2029" s="23" t="n">
        <x:v>12</x:v>
      </x:c>
      <x:c r="Q2029" s="78" t="n">
        <x:v>46043</x:v>
      </x:c>
      <x:c r="R2029" s="23" t="str">
        <x:v>True</x:v>
      </x:c>
      <x:c r="S2029" s="23" t="str">
        <x:v>True</x:v>
      </x:c>
      <x:c r="T2029" s="23" t="str">
        <x:v>False</x:v>
      </x:c>
    </x:row>
    <x:row r="2030">
      <x:c r="A2030" s="23" t="str">
        <x:v>total_calibration</x:v>
      </x:c>
      <x:c r="B2030" s="23" t="n">
        <x:v>30</x:v>
      </x:c>
      <x:c r="C2030" s="23" t="str">
        <x:v>checkpoint:epoch:glm-4-7-flash</x:v>
      </x:c>
      <x:c r="D2030" s="23" t="str">
        <x:v>GLM 4.7 Flash</x:v>
      </x:c>
      <x:c r="E2030" s="23" t="str">
        <x:v>z-ai</x:v>
      </x:c>
      <x:c r="F2030" s="78" t="n">
        <x:v>46013</x:v>
      </x:c>
      <x:c r="G2030" s="78" t="n">
        <x:v>46071</x:v>
      </x:c>
      <x:c r="H2030" s="81" t="n">
        <x:v>0.16733200530681513</x:v>
      </x:c>
      <x:c r="I2030" s="81" t="n">
        <x:v>0.161447748584</x:v>
      </x:c>
      <x:c r="J2030" s="23" t="str">
        <x:v>total_b</x:v>
      </x:c>
      <x:c r="K2030" s="23" t="str">
        <x:v>date_historical_price</x:v>
      </x:c>
      <x:c r="L2030" s="81" t="n">
        <x:v>30</x:v>
      </x:c>
      <x:c r="M2030" s="81" t="n">
        <x:v>67.2625625312729</x:v>
      </x:c>
      <x:c r="N2030" s="81" t="n">
        <x:v>0.350652154081019</x:v>
      </x:c>
      <x:c r="O2030" s="23" t="n">
        <x:v>47</x:v>
      </x:c>
      <x:c r="P2030" s="23" t="n">
        <x:v>12</x:v>
      </x:c>
      <x:c r="Q2030" s="78" t="n">
        <x:v>46043</x:v>
      </x:c>
      <x:c r="R2030" s="23" t="str">
        <x:v>True</x:v>
      </x:c>
      <x:c r="S2030" s="23" t="str">
        <x:v>True</x:v>
      </x:c>
      <x:c r="T2030" s="23" t="str">
        <x:v>False</x:v>
      </x:c>
    </x:row>
    <x:row r="2031">
      <x:c r="A2031" s="23" t="str">
        <x:v>total_calibration</x:v>
      </x:c>
      <x:c r="B2031" s="23" t="n">
        <x:v>30</x:v>
      </x:c>
      <x:c r="C2031" s="23" t="str">
        <x:v>checkpoint:epoch:glm-4-7-flash</x:v>
      </x:c>
      <x:c r="D2031" s="23" t="str">
        <x:v>GLM 4.7 Flash</x:v>
      </x:c>
      <x:c r="E2031" s="23" t="str">
        <x:v>z-ai</x:v>
      </x:c>
      <x:c r="F2031" s="78" t="n">
        <x:v>46013</x:v>
      </x:c>
      <x:c r="G2031" s="78" t="n">
        <x:v>46071</x:v>
      </x:c>
      <x:c r="H2031" s="81" t="n">
        <x:v>0.16733200530681513</x:v>
      </x:c>
      <x:c r="I2031" s="81" t="n">
        <x:v>0.161447748584</x:v>
      </x:c>
      <x:c r="J2031" s="23" t="str">
        <x:v>total_b</x:v>
      </x:c>
      <x:c r="K2031" s="23" t="str">
        <x:v>date_current_price_nonprospective</x:v>
      </x:c>
      <x:c r="L2031" s="81" t="n">
        <x:v>30</x:v>
      </x:c>
      <x:c r="M2031" s="81" t="n">
        <x:v>56.01944430215734</x:v>
      </x:c>
      <x:c r="N2031" s="81" t="n">
        <x:v>0.2712175417046298</x:v>
      </x:c>
      <x:c r="O2031" s="23" t="n">
        <x:v>47</x:v>
      </x:c>
      <x:c r="P2031" s="23" t="n">
        <x:v>12</x:v>
      </x:c>
      <x:c r="Q2031" s="78" t="n">
        <x:v>46043</x:v>
      </x:c>
      <x:c r="R2031" s="23" t="str">
        <x:v>True</x:v>
      </x:c>
      <x:c r="S2031" s="23" t="str">
        <x:v>True</x:v>
      </x:c>
      <x:c r="T2031" s="23" t="str">
        <x:v>True</x:v>
      </x:c>
    </x:row>
    <x:row r="2032">
      <x:c r="A2032" s="23" t="str">
        <x:v>total_calibration</x:v>
      </x:c>
      <x:c r="B2032" s="23" t="n">
        <x:v>30</x:v>
      </x:c>
      <x:c r="C2032" s="23" t="str">
        <x:v>checkpoint:moonshot:kimi-k2-5</x:v>
      </x:c>
      <x:c r="D2032" s="23" t="str">
        <x:v>Kimi K2.5</x:v>
      </x:c>
      <x:c r="E2032" s="23" t="str">
        <x:v>moonshotai</x:v>
      </x:c>
      <x:c r="F2032" s="78" t="n">
        <x:v>46049</x:v>
      </x:c>
      <x:c r="G2032" s="78" t="n">
        <x:v>46078</x:v>
      </x:c>
      <x:c r="H2032" s="81" t="n">
        <x:v>1.0062305898749053</x:v>
      </x:c>
      <x:c r="I2032" s="81" t="n">
        <x:v>1.20747670785</x:v>
      </x:c>
      <x:c r="J2032" s="23" t="str">
        <x:v>total_b</x:v>
      </x:c>
      <x:c r="K2032" s="23" t="str">
        <x:v>date_only</x:v>
      </x:c>
      <x:c r="L2032" s="81" t="n">
        <x:v>1040</x:v>
      </x:c>
      <x:c r="M2032" s="81" t="n">
        <x:v>72.9779570912593</x:v>
      </x:c>
      <x:c r="N2032" s="81" t="n">
        <x:v>-1.1538416375243472</x:v>
      </x:c>
      <x:c r="O2032" s="23" t="n">
        <x:v>51</x:v>
      </x:c>
      <x:c r="P2032" s="23" t="n">
        <x:v>12</x:v>
      </x:c>
      <x:c r="Q2032" s="78" t="n">
        <x:v>46071</x:v>
      </x:c>
      <x:c r="R2032" s="23" t="str">
        <x:v>True</x:v>
      </x:c>
      <x:c r="S2032" s="23" t="str">
        <x:v>True</x:v>
      </x:c>
      <x:c r="T2032" s="23" t="str">
        <x:v>False</x:v>
      </x:c>
    </x:row>
    <x:row r="2033">
      <x:c r="A2033" s="23" t="str">
        <x:v>total_calibration</x:v>
      </x:c>
      <x:c r="B2033" s="23" t="n">
        <x:v>30</x:v>
      </x:c>
      <x:c r="C2033" s="23" t="str">
        <x:v>checkpoint:moonshot:kimi-k2-5</x:v>
      </x:c>
      <x:c r="D2033" s="23" t="str">
        <x:v>Kimi K2.5</x:v>
      </x:c>
      <x:c r="E2033" s="23" t="str">
        <x:v>moonshotai</x:v>
      </x:c>
      <x:c r="F2033" s="78" t="n">
        <x:v>46049</x:v>
      </x:c>
      <x:c r="G2033" s="78" t="n">
        <x:v>46078</x:v>
      </x:c>
      <x:c r="H2033" s="81" t="n">
        <x:v>1.0062305898749053</x:v>
      </x:c>
      <x:c r="I2033" s="81" t="n">
        <x:v>1.20747670785</x:v>
      </x:c>
      <x:c r="J2033" s="23" t="str">
        <x:v>total_b</x:v>
      </x:c>
      <x:c r="K2033" s="23" t="str">
        <x:v>date_historical_price</x:v>
      </x:c>
      <x:c r="L2033" s="81" t="n">
        <x:v>1040</x:v>
      </x:c>
      <x:c r="M2033" s="81" t="n">
        <x:v>311.4038658971096</x:v>
      </x:c>
      <x:c r="N2033" s="81" t="n">
        <x:v>-0.5237093395208833</x:v>
      </x:c>
      <x:c r="O2033" s="23" t="n">
        <x:v>51</x:v>
      </x:c>
      <x:c r="P2033" s="23" t="n">
        <x:v>12</x:v>
      </x:c>
      <x:c r="Q2033" s="78" t="n">
        <x:v>46071</x:v>
      </x:c>
      <x:c r="R2033" s="23" t="str">
        <x:v>True</x:v>
      </x:c>
      <x:c r="S2033" s="23" t="str">
        <x:v>True</x:v>
      </x:c>
      <x:c r="T2033" s="23" t="str">
        <x:v>False</x:v>
      </x:c>
    </x:row>
    <x:row r="2034">
      <x:c r="A2034" s="23" t="str">
        <x:v>total_calibration</x:v>
      </x:c>
      <x:c r="B2034" s="23" t="n">
        <x:v>30</x:v>
      </x:c>
      <x:c r="C2034" s="23" t="str">
        <x:v>checkpoint:moonshot:kimi-k2-5</x:v>
      </x:c>
      <x:c r="D2034" s="23" t="str">
        <x:v>Kimi K2.5</x:v>
      </x:c>
      <x:c r="E2034" s="23" t="str">
        <x:v>moonshotai</x:v>
      </x:c>
      <x:c r="F2034" s="78" t="n">
        <x:v>46049</x:v>
      </x:c>
      <x:c r="G2034" s="78" t="n">
        <x:v>46078</x:v>
      </x:c>
      <x:c r="H2034" s="81" t="n">
        <x:v>1.0062305898749053</x:v>
      </x:c>
      <x:c r="I2034" s="81" t="n">
        <x:v>1.20747670785</x:v>
      </x:c>
      <x:c r="J2034" s="23" t="str">
        <x:v>total_b</x:v>
      </x:c>
      <x:c r="K2034" s="23" t="str">
        <x:v>date_current_price_nonprospective</x:v>
      </x:c>
      <x:c r="L2034" s="81" t="n">
        <x:v>1040</x:v>
      </x:c>
      <x:c r="M2034" s="81" t="n">
        <x:v>405.2349773008957</x:v>
      </x:c>
      <x:c r="N2034" s="81" t="n">
        <x:v>-0.40932641546053594</x:v>
      </x:c>
      <x:c r="O2034" s="23" t="n">
        <x:v>51</x:v>
      </x:c>
      <x:c r="P2034" s="23" t="n">
        <x:v>12</x:v>
      </x:c>
      <x:c r="Q2034" s="78" t="n">
        <x:v>46071</x:v>
      </x:c>
      <x:c r="R2034" s="23" t="str">
        <x:v>True</x:v>
      </x:c>
      <x:c r="S2034" s="23" t="str">
        <x:v>True</x:v>
      </x:c>
      <x:c r="T2034" s="23" t="str">
        <x:v>True</x:v>
      </x:c>
    </x:row>
    <x:row r="2035">
      <x:c r="A2035" s="23" t="str">
        <x:v>total_calibration</x:v>
      </x:c>
      <x:c r="B2035" s="23" t="n">
        <x:v>30</x:v>
      </x:c>
      <x:c r="C2035" s="23" t="str">
        <x:v>checkpoint:epoch:qwen3-coder-next</x:v>
      </x:c>
      <x:c r="D2035" s="23" t="str">
        <x:v>Qwen3-Coder-Next</x:v>
      </x:c>
      <x:c r="E2035" s="23" t="str">
        <x:v>qwen</x:v>
      </x:c>
      <x:c r="F2035" s="78" t="n">
        <x:v>46055</x:v>
      </x:c>
      <x:c r="G2035" s="78" t="n">
        <x:v>46086</x:v>
      </x:c>
      <x:c r="H2035" s="81" t="n">
        <x:v>0.3</x:v>
      </x:c>
      <x:c r="I2035" s="81" t="n">
        <x:v>0.40249223595</x:v>
      </x:c>
      <x:c r="J2035" s="23" t="str">
        <x:v>total_b</x:v>
      </x:c>
      <x:c r="K2035" s="23" t="str">
        <x:v>date_only</x:v>
      </x:c>
      <x:c r="L2035" s="81" t="n">
        <x:v>80</x:v>
      </x:c>
      <x:c r="M2035" s="81" t="n">
        <x:v>117.60490556021178</x:v>
      </x:c>
      <x:c r="N2035" s="81" t="n">
        <x:v>0.16733545050750395</x:v>
      </x:c>
      <x:c r="O2035" s="23" t="n">
        <x:v>43</x:v>
      </x:c>
      <x:c r="P2035" s="23" t="n">
        <x:v>12</x:v>
      </x:c>
      <x:c r="Q2035" s="78" t="n">
        <x:v>46078</x:v>
      </x:c>
      <x:c r="R2035" s="23" t="str">
        <x:v>True</x:v>
      </x:c>
      <x:c r="S2035" s="23" t="str">
        <x:v>True</x:v>
      </x:c>
      <x:c r="T2035" s="23" t="str">
        <x:v>False</x:v>
      </x:c>
    </x:row>
    <x:row r="2036">
      <x:c r="A2036" s="23" t="str">
        <x:v>total_calibration</x:v>
      </x:c>
      <x:c r="B2036" s="23" t="n">
        <x:v>30</x:v>
      </x:c>
      <x:c r="C2036" s="23" t="str">
        <x:v>checkpoint:epoch:qwen3-coder-next</x:v>
      </x:c>
      <x:c r="D2036" s="23" t="str">
        <x:v>Qwen3-Coder-Next</x:v>
      </x:c>
      <x:c r="E2036" s="23" t="str">
        <x:v>qwen</x:v>
      </x:c>
      <x:c r="F2036" s="78" t="n">
        <x:v>46055</x:v>
      </x:c>
      <x:c r="G2036" s="78" t="n">
        <x:v>46086</x:v>
      </x:c>
      <x:c r="H2036" s="81" t="n">
        <x:v>0.3</x:v>
      </x:c>
      <x:c r="I2036" s="81" t="n">
        <x:v>0.40249223595</x:v>
      </x:c>
      <x:c r="J2036" s="23" t="str">
        <x:v>total_b</x:v>
      </x:c>
      <x:c r="K2036" s="23" t="str">
        <x:v>date_historical_price</x:v>
      </x:c>
      <x:c r="L2036" s="81" t="n">
        <x:v>80</x:v>
      </x:c>
      <x:c r="M2036" s="81" t="n">
        <x:v>126.76004396299032</x:v>
      </x:c>
      <x:c r="N2036" s="81" t="n">
        <x:v>0.19989239414860388</x:v>
      </x:c>
      <x:c r="O2036" s="23" t="n">
        <x:v>43</x:v>
      </x:c>
      <x:c r="P2036" s="23" t="n">
        <x:v>12</x:v>
      </x:c>
      <x:c r="Q2036" s="78" t="n">
        <x:v>46078</x:v>
      </x:c>
      <x:c r="R2036" s="23" t="str">
        <x:v>True</x:v>
      </x:c>
      <x:c r="S2036" s="23" t="str">
        <x:v>True</x:v>
      </x:c>
      <x:c r="T2036" s="23" t="str">
        <x:v>False</x:v>
      </x:c>
    </x:row>
    <x:row r="2037">
      <x:c r="A2037" s="23" t="str">
        <x:v>total_calibration</x:v>
      </x:c>
      <x:c r="B2037" s="23" t="n">
        <x:v>30</x:v>
      </x:c>
      <x:c r="C2037" s="23" t="str">
        <x:v>checkpoint:epoch:qwen3-coder-next</x:v>
      </x:c>
      <x:c r="D2037" s="23" t="str">
        <x:v>Qwen3-Coder-Next</x:v>
      </x:c>
      <x:c r="E2037" s="23" t="str">
        <x:v>qwen</x:v>
      </x:c>
      <x:c r="F2037" s="78" t="n">
        <x:v>46055</x:v>
      </x:c>
      <x:c r="G2037" s="78" t="n">
        <x:v>46086</x:v>
      </x:c>
      <x:c r="H2037" s="81" t="n">
        <x:v>0.3</x:v>
      </x:c>
      <x:c r="I2037" s="81" t="n">
        <x:v>0.40249223595</x:v>
      </x:c>
      <x:c r="J2037" s="23" t="str">
        <x:v>total_b</x:v>
      </x:c>
      <x:c r="K2037" s="23" t="str">
        <x:v>date_current_price_nonprospective</x:v>
      </x:c>
      <x:c r="L2037" s="81" t="n">
        <x:v>80</x:v>
      </x:c>
      <x:c r="M2037" s="81" t="n">
        <x:v>165.56646696959749</x:v>
      </x:c>
      <x:c r="N2037" s="81" t="n">
        <x:v>0.3158823944620701</x:v>
      </x:c>
      <x:c r="O2037" s="23" t="n">
        <x:v>43</x:v>
      </x:c>
      <x:c r="P2037" s="23" t="n">
        <x:v>12</x:v>
      </x:c>
      <x:c r="Q2037" s="78" t="n">
        <x:v>46078</x:v>
      </x:c>
      <x:c r="R2037" s="23" t="str">
        <x:v>True</x:v>
      </x:c>
      <x:c r="S2037" s="23" t="str">
        <x:v>True</x:v>
      </x:c>
      <x:c r="T2037" s="23" t="str">
        <x:v>True</x:v>
      </x:c>
    </x:row>
    <x:row r="2038">
      <x:c r="A2038" s="23" t="str">
        <x:v>total_calibration</x:v>
      </x:c>
      <x:c r="B2038" s="23" t="n">
        <x:v>30</x:v>
      </x:c>
      <x:c r="C2038" s="23" t="str">
        <x:v>checkpoint:z-ai-zhipu-ai:glm-5</x:v>
      </x:c>
      <x:c r="D2038" s="23" t="str">
        <x:v>GLM-5</x:v>
      </x:c>
      <x:c r="E2038" s="23" t="str">
        <x:v>z-ai</x:v>
      </x:c>
      <x:c r="F2038" s="78" t="n">
        <x:v>46064</x:v>
      </x:c>
      <x:c r="G2038" s="78" t="n">
        <x:v>46094</x:v>
      </x:c>
      <x:c r="H2038" s="81" t="n">
        <x:v>1.4310835055998654</x:v>
      </x:c>
      <x:c r="I2038" s="81" t="n">
        <x:v>1.7298843892</x:v>
      </x:c>
      <x:c r="J2038" s="23" t="str">
        <x:v>total_b</x:v>
      </x:c>
      <x:c r="K2038" s="23" t="str">
        <x:v>date_only</x:v>
      </x:c>
      <x:c r="L2038" s="81" t="n">
        <x:v>744</x:v>
      </x:c>
      <x:c r="M2038" s="81" t="n">
        <x:v>116.30797645747572</x:v>
      </x:c>
      <x:c r="N2038" s="81" t="n">
        <x:v>-0.8059634356697242</x:v>
      </x:c>
      <x:c r="O2038" s="23" t="n">
        <x:v>49</x:v>
      </x:c>
      <x:c r="P2038" s="23" t="n">
        <x:v>12</x:v>
      </x:c>
      <x:c r="Q2038" s="78" t="n">
        <x:v>46086</x:v>
      </x:c>
      <x:c r="R2038" s="23" t="str">
        <x:v>True</x:v>
      </x:c>
      <x:c r="S2038" s="23" t="str">
        <x:v>True</x:v>
      </x:c>
      <x:c r="T2038" s="23" t="str">
        <x:v>False</x:v>
      </x:c>
    </x:row>
    <x:row r="2039">
      <x:c r="A2039" s="23" t="str">
        <x:v>total_calibration</x:v>
      </x:c>
      <x:c r="B2039" s="23" t="n">
        <x:v>30</x:v>
      </x:c>
      <x:c r="C2039" s="23" t="str">
        <x:v>checkpoint:z-ai-zhipu-ai:glm-5</x:v>
      </x:c>
      <x:c r="D2039" s="23" t="str">
        <x:v>GLM-5</x:v>
      </x:c>
      <x:c r="E2039" s="23" t="str">
        <x:v>z-ai</x:v>
      </x:c>
      <x:c r="F2039" s="78" t="n">
        <x:v>46064</x:v>
      </x:c>
      <x:c r="G2039" s="78" t="n">
        <x:v>46094</x:v>
      </x:c>
      <x:c r="H2039" s="81" t="n">
        <x:v>1.4310835055998654</x:v>
      </x:c>
      <x:c r="I2039" s="81" t="n">
        <x:v>1.7298843892</x:v>
      </x:c>
      <x:c r="J2039" s="23" t="str">
        <x:v>total_b</x:v>
      </x:c>
      <x:c r="K2039" s="23" t="str">
        <x:v>date_historical_price</x:v>
      </x:c>
      <x:c r="L2039" s="81" t="n">
        <x:v>744</x:v>
      </x:c>
      <x:c r="M2039" s="81" t="n">
        <x:v>667.4027902307301</x:v>
      </x:c>
      <x:c r="N2039" s="81" t="n">
        <x:v>-0.047184917555429196</x:v>
      </x:c>
      <x:c r="O2039" s="23" t="n">
        <x:v>49</x:v>
      </x:c>
      <x:c r="P2039" s="23" t="n">
        <x:v>12</x:v>
      </x:c>
      <x:c r="Q2039" s="78" t="n">
        <x:v>46086</x:v>
      </x:c>
      <x:c r="R2039" s="23" t="str">
        <x:v>True</x:v>
      </x:c>
      <x:c r="S2039" s="23" t="str">
        <x:v>True</x:v>
      </x:c>
      <x:c r="T2039" s="23" t="str">
        <x:v>False</x:v>
      </x:c>
    </x:row>
    <x:row r="2040">
      <x:c r="A2040" s="23" t="str">
        <x:v>total_calibration</x:v>
      </x:c>
      <x:c r="B2040" s="23" t="n">
        <x:v>30</x:v>
      </x:c>
      <x:c r="C2040" s="23" t="str">
        <x:v>checkpoint:z-ai-zhipu-ai:glm-5</x:v>
      </x:c>
      <x:c r="D2040" s="23" t="str">
        <x:v>GLM-5</x:v>
      </x:c>
      <x:c r="E2040" s="23" t="str">
        <x:v>z-ai</x:v>
      </x:c>
      <x:c r="F2040" s="78" t="n">
        <x:v>46064</x:v>
      </x:c>
      <x:c r="G2040" s="78" t="n">
        <x:v>46094</x:v>
      </x:c>
      <x:c r="H2040" s="81" t="n">
        <x:v>1.4310835055998654</x:v>
      </x:c>
      <x:c r="I2040" s="81" t="n">
        <x:v>1.7298843892</x:v>
      </x:c>
      <x:c r="J2040" s="23" t="str">
        <x:v>total_b</x:v>
      </x:c>
      <x:c r="K2040" s="23" t="str">
        <x:v>date_current_price_nonprospective</x:v>
      </x:c>
      <x:c r="L2040" s="81" t="n">
        <x:v>744</x:v>
      </x:c>
      <x:c r="M2040" s="81" t="n">
        <x:v>888.8863242943631</x:v>
      </x:c>
      <x:c r="N2040" s="81" t="n">
        <x:v>0.07727328899202525</x:v>
      </x:c>
      <x:c r="O2040" s="23" t="n">
        <x:v>49</x:v>
      </x:c>
      <x:c r="P2040" s="23" t="n">
        <x:v>12</x:v>
      </x:c>
      <x:c r="Q2040" s="78" t="n">
        <x:v>46086</x:v>
      </x:c>
      <x:c r="R2040" s="23" t="str">
        <x:v>True</x:v>
      </x:c>
      <x:c r="S2040" s="23" t="str">
        <x:v>True</x:v>
      </x:c>
      <x:c r="T2040" s="23" t="str">
        <x:v>True</x:v>
      </x:c>
    </x:row>
    <x:row r="2041">
      <x:c r="A2041" s="23" t="str">
        <x:v>total_calibration</x:v>
      </x:c>
      <x:c r="B2041" s="23" t="n">
        <x:v>30</x:v>
      </x:c>
      <x:c r="C2041" s="23" t="str">
        <x:v>checkpoint:minimax:minimax-m2-5</x:v>
      </x:c>
      <x:c r="D2041" s="23" t="str">
        <x:v>MiniMax-M2.5</x:v>
      </x:c>
      <x:c r="E2041" s="23" t="str">
        <x:v>minimax</x:v>
      </x:c>
      <x:c r="F2041" s="78" t="n">
        <x:v>46065</x:v>
      </x:c>
      <x:c r="G2041" s="78" t="n">
        <x:v>46095</x:v>
      </x:c>
      <x:c r="H2041" s="81" t="n">
        <x:v>0.5949789912257406</x:v>
      </x:c>
      <x:c r="I2041" s="81" t="n">
        <x:v>0.597489495613</x:v>
      </x:c>
      <x:c r="J2041" s="23" t="str">
        <x:v>total_b</x:v>
      </x:c>
      <x:c r="K2041" s="23" t="str">
        <x:v>date_only</x:v>
      </x:c>
      <x:c r="L2041" s="81" t="n">
        <x:v>228.703644928</x:v>
      </x:c>
      <x:c r="M2041" s="81" t="n">
        <x:v>127.23716989485845</x:v>
      </x:c>
      <x:c r="N2041" s="81" t="n">
        <x:v>-0.25465908552401445</x:v>
      </x:c>
      <x:c r="O2041" s="23" t="n">
        <x:v>52</x:v>
      </x:c>
      <x:c r="P2041" s="23" t="n">
        <x:v>12</x:v>
      </x:c>
      <x:c r="Q2041" s="78" t="n">
        <x:v>46094</x:v>
      </x:c>
      <x:c r="R2041" s="23" t="str">
        <x:v>True</x:v>
      </x:c>
      <x:c r="S2041" s="23" t="str">
        <x:v>True</x:v>
      </x:c>
      <x:c r="T2041" s="23" t="str">
        <x:v>False</x:v>
      </x:c>
    </x:row>
    <x:row r="2042">
      <x:c r="A2042" s="23" t="str">
        <x:v>total_calibration</x:v>
      </x:c>
      <x:c r="B2042" s="23" t="n">
        <x:v>30</x:v>
      </x:c>
      <x:c r="C2042" s="23" t="str">
        <x:v>checkpoint:minimax:minimax-m2-5</x:v>
      </x:c>
      <x:c r="D2042" s="23" t="str">
        <x:v>MiniMax-M2.5</x:v>
      </x:c>
      <x:c r="E2042" s="23" t="str">
        <x:v>minimax</x:v>
      </x:c>
      <x:c r="F2042" s="78" t="n">
        <x:v>46065</x:v>
      </x:c>
      <x:c r="G2042" s="78" t="n">
        <x:v>46095</x:v>
      </x:c>
      <x:c r="H2042" s="81" t="n">
        <x:v>0.5949789912257406</x:v>
      </x:c>
      <x:c r="I2042" s="81" t="n">
        <x:v>0.597489495613</x:v>
      </x:c>
      <x:c r="J2042" s="23" t="str">
        <x:v>total_b</x:v>
      </x:c>
      <x:c r="K2042" s="23" t="str">
        <x:v>date_historical_price</x:v>
      </x:c>
      <x:c r="L2042" s="81" t="n">
        <x:v>228.703644928</x:v>
      </x:c>
      <x:c r="M2042" s="81" t="n">
        <x:v>267.6845516557704</x:v>
      </x:c>
      <x:c r="N2042" s="81" t="n">
        <x:v>0.0683502221783472</x:v>
      </x:c>
      <x:c r="O2042" s="23" t="n">
        <x:v>52</x:v>
      </x:c>
      <x:c r="P2042" s="23" t="n">
        <x:v>12</x:v>
      </x:c>
      <x:c r="Q2042" s="78" t="n">
        <x:v>46094</x:v>
      </x:c>
      <x:c r="R2042" s="23" t="str">
        <x:v>True</x:v>
      </x:c>
      <x:c r="S2042" s="23" t="str">
        <x:v>True</x:v>
      </x:c>
      <x:c r="T2042" s="23" t="str">
        <x:v>False</x:v>
      </x:c>
    </x:row>
    <x:row r="2043">
      <x:c r="A2043" s="23" t="str">
        <x:v>total_calibration</x:v>
      </x:c>
      <x:c r="B2043" s="23" t="n">
        <x:v>30</x:v>
      </x:c>
      <x:c r="C2043" s="23" t="str">
        <x:v>checkpoint:minimax:minimax-m2-5</x:v>
      </x:c>
      <x:c r="D2043" s="23" t="str">
        <x:v>MiniMax-M2.5</x:v>
      </x:c>
      <x:c r="E2043" s="23" t="str">
        <x:v>minimax</x:v>
      </x:c>
      <x:c r="F2043" s="78" t="n">
        <x:v>46065</x:v>
      </x:c>
      <x:c r="G2043" s="78" t="n">
        <x:v>46095</x:v>
      </x:c>
      <x:c r="H2043" s="81" t="n">
        <x:v>0.5949789912257406</x:v>
      </x:c>
      <x:c r="I2043" s="81" t="n">
        <x:v>0.597489495613</x:v>
      </x:c>
      <x:c r="J2043" s="23" t="str">
        <x:v>total_b</x:v>
      </x:c>
      <x:c r="K2043" s="23" t="str">
        <x:v>date_current_price_nonprospective</x:v>
      </x:c>
      <x:c r="L2043" s="81" t="n">
        <x:v>228.703644928</x:v>
      </x:c>
      <x:c r="M2043" s="81" t="n">
        <x:v>267.3152762877054</x:v>
      </x:c>
      <x:c r="N2043" s="81" t="n">
        <x:v>0.0677506919663895</x:v>
      </x:c>
      <x:c r="O2043" s="23" t="n">
        <x:v>52</x:v>
      </x:c>
      <x:c r="P2043" s="23" t="n">
        <x:v>12</x:v>
      </x:c>
      <x:c r="Q2043" s="78" t="n">
        <x:v>46094</x:v>
      </x:c>
      <x:c r="R2043" s="23" t="str">
        <x:v>True</x:v>
      </x:c>
      <x:c r="S2043" s="23" t="str">
        <x:v>True</x:v>
      </x:c>
      <x:c r="T2043" s="23" t="str">
        <x:v>True</x:v>
      </x:c>
    </x:row>
    <x:row r="2044">
      <x:c r="A2044" s="23" t="str">
        <x:v>total_calibration</x:v>
      </x:c>
      <x:c r="B2044" s="23" t="n">
        <x:v>30</x:v>
      </x:c>
      <x:c r="C2044" s="23" t="str">
        <x:v>checkpoint:epoch:qwen3-5-397b-a17b</x:v>
      </x:c>
      <x:c r="D2044" s="23" t="str">
        <x:v>Qwen3.5 397B-A17B</x:v>
      </x:c>
      <x:c r="E2044" s="23" t="str">
        <x:v>qwen</x:v>
      </x:c>
      <x:c r="F2044" s="78" t="n">
        <x:v>46066</x:v>
      </x:c>
      <x:c r="G2044" s="78" t="n">
        <x:v>46098</x:v>
      </x:c>
      <x:c r="H2044" s="81" t="n">
        <x:v>0.9553009996854395</x:v>
      </x:c>
      <x:c r="I2044" s="81" t="n">
        <x:v>1.38744369255</x:v>
      </x:c>
      <x:c r="J2044" s="23" t="str">
        <x:v>total_b</x:v>
      </x:c>
      <x:c r="K2044" s="23" t="str">
        <x:v>date_only</x:v>
      </x:c>
      <x:c r="L2044" s="81" t="n">
        <x:v>397</x:v>
      </x:c>
      <x:c r="M2044" s="81" t="n">
        <x:v>132.59936553848252</x:v>
      </x:c>
      <x:c r="N2044" s="81" t="n">
        <x:v>-0.47624906070186623</x:v>
      </x:c>
      <x:c r="O2044" s="23" t="n">
        <x:v>45</x:v>
      </x:c>
      <x:c r="P2044" s="23" t="n">
        <x:v>12</x:v>
      </x:c>
      <x:c r="Q2044" s="78" t="n">
        <x:v>46095</x:v>
      </x:c>
      <x:c r="R2044" s="23" t="str">
        <x:v>True</x:v>
      </x:c>
      <x:c r="S2044" s="23" t="str">
        <x:v>True</x:v>
      </x:c>
      <x:c r="T2044" s="23" t="str">
        <x:v>False</x:v>
      </x:c>
    </x:row>
    <x:row r="2045">
      <x:c r="A2045" s="23" t="str">
        <x:v>total_calibration</x:v>
      </x:c>
      <x:c r="B2045" s="23" t="n">
        <x:v>30</x:v>
      </x:c>
      <x:c r="C2045" s="23" t="str">
        <x:v>checkpoint:epoch:qwen3-5-397b-a17b</x:v>
      </x:c>
      <x:c r="D2045" s="23" t="str">
        <x:v>Qwen3.5 397B-A17B</x:v>
      </x:c>
      <x:c r="E2045" s="23" t="str">
        <x:v>qwen</x:v>
      </x:c>
      <x:c r="F2045" s="78" t="n">
        <x:v>46066</x:v>
      </x:c>
      <x:c r="G2045" s="78" t="n">
        <x:v>46098</x:v>
      </x:c>
      <x:c r="H2045" s="81" t="n">
        <x:v>0.9553009996854395</x:v>
      </x:c>
      <x:c r="I2045" s="81" t="n">
        <x:v>1.38744369255</x:v>
      </x:c>
      <x:c r="J2045" s="23" t="str">
        <x:v>total_b</x:v>
      </x:c>
      <x:c r="K2045" s="23" t="str">
        <x:v>date_historical_price</x:v>
      </x:c>
      <x:c r="L2045" s="81" t="n">
        <x:v>397</x:v>
      </x:c>
      <x:c r="M2045" s="81" t="n">
        <x:v>417.0282069112242</x:v>
      </x:c>
      <x:c r="N2045" s="81" t="n">
        <x:v>0.021374923969877776</x:v>
      </x:c>
      <x:c r="O2045" s="23" t="n">
        <x:v>45</x:v>
      </x:c>
      <x:c r="P2045" s="23" t="n">
        <x:v>12</x:v>
      </x:c>
      <x:c r="Q2045" s="78" t="n">
        <x:v>46095</x:v>
      </x:c>
      <x:c r="R2045" s="23" t="str">
        <x:v>True</x:v>
      </x:c>
      <x:c r="S2045" s="23" t="str">
        <x:v>True</x:v>
      </x:c>
      <x:c r="T2045" s="23" t="str">
        <x:v>False</x:v>
      </x:c>
    </x:row>
    <x:row r="2046">
      <x:c r="A2046" s="23" t="str">
        <x:v>total_calibration</x:v>
      </x:c>
      <x:c r="B2046" s="23" t="n">
        <x:v>30</x:v>
      </x:c>
      <x:c r="C2046" s="23" t="str">
        <x:v>checkpoint:epoch:qwen3-5-397b-a17b</x:v>
      </x:c>
      <x:c r="D2046" s="23" t="str">
        <x:v>Qwen3.5 397B-A17B</x:v>
      </x:c>
      <x:c r="E2046" s="23" t="str">
        <x:v>qwen</x:v>
      </x:c>
      <x:c r="F2046" s="78" t="n">
        <x:v>46066</x:v>
      </x:c>
      <x:c r="G2046" s="78" t="n">
        <x:v>46098</x:v>
      </x:c>
      <x:c r="H2046" s="81" t="n">
        <x:v>0.9553009996854395</x:v>
      </x:c>
      <x:c r="I2046" s="81" t="n">
        <x:v>1.38744369255</x:v>
      </x:c>
      <x:c r="J2046" s="23" t="str">
        <x:v>total_b</x:v>
      </x:c>
      <x:c r="K2046" s="23" t="str">
        <x:v>date_current_price_nonprospective</x:v>
      </x:c>
      <x:c r="L2046" s="81" t="n">
        <x:v>397</x:v>
      </x:c>
      <x:c r="M2046" s="81" t="n">
        <x:v>643.6258329615299</x:v>
      </x:c>
      <x:c r="N2046" s="81" t="n">
        <x:v>0.20984296012362214</x:v>
      </x:c>
      <x:c r="O2046" s="23" t="n">
        <x:v>45</x:v>
      </x:c>
      <x:c r="P2046" s="23" t="n">
        <x:v>12</x:v>
      </x:c>
      <x:c r="Q2046" s="78" t="n">
        <x:v>46095</x:v>
      </x:c>
      <x:c r="R2046" s="23" t="str">
        <x:v>True</x:v>
      </x:c>
      <x:c r="S2046" s="23" t="str">
        <x:v>True</x:v>
      </x:c>
      <x:c r="T2046" s="23" t="str">
        <x:v>True</x:v>
      </x:c>
    </x:row>
    <x:row r="2047">
      <x:c r="A2047" s="23" t="str">
        <x:v>total_calibration</x:v>
      </x:c>
      <x:c r="B2047" s="23" t="n">
        <x:v>30</x:v>
      </x:c>
      <x:c r="C2047" s="23" t="str">
        <x:v>checkpoint:epoch:qwen3-5-122b-a10b</x:v>
      </x:c>
      <x:c r="D2047" s="23" t="str">
        <x:v>Qwen3.5-122B-A10B</x:v>
      </x:c>
      <x:c r="E2047" s="23" t="str">
        <x:v>qwen</x:v>
      </x:c>
      <x:c r="F2047" s="78" t="n">
        <x:v>46077</x:v>
      </x:c>
      <x:c r="G2047" s="78" t="n">
        <x:v>46108</x:v>
      </x:c>
      <x:c r="H2047" s="81" t="n">
        <x:v>0.7353910524340095</x:v>
      </x:c>
      <x:c r="I2047" s="81" t="n">
        <x:v>0.834266144585</x:v>
      </x:c>
      <x:c r="J2047" s="23" t="str">
        <x:v>total_b</x:v>
      </x:c>
      <x:c r="K2047" s="23" t="str">
        <x:v>date_only</x:v>
      </x:c>
      <x:c r="L2047" s="81" t="n">
        <x:v>122</x:v>
      </x:c>
      <x:c r="M2047" s="81" t="n">
        <x:v>137.8999760850039</x:v>
      </x:c>
      <x:c r="N2047" s="81" t="n">
        <x:v>0.05320436018455526</x:v>
      </x:c>
      <x:c r="O2047" s="23" t="n">
        <x:v>45</x:v>
      </x:c>
      <x:c r="P2047" s="23" t="n">
        <x:v>12</x:v>
      </x:c>
      <x:c r="Q2047" s="78" t="n">
        <x:v>46095</x:v>
      </x:c>
      <x:c r="R2047" s="23" t="str">
        <x:v>True</x:v>
      </x:c>
      <x:c r="S2047" s="23" t="str">
        <x:v>True</x:v>
      </x:c>
      <x:c r="T2047" s="23" t="str">
        <x:v>False</x:v>
      </x:c>
    </x:row>
    <x:row r="2048">
      <x:c r="A2048" s="23" t="str">
        <x:v>total_calibration</x:v>
      </x:c>
      <x:c r="B2048" s="23" t="n">
        <x:v>30</x:v>
      </x:c>
      <x:c r="C2048" s="23" t="str">
        <x:v>checkpoint:epoch:qwen3-5-122b-a10b</x:v>
      </x:c>
      <x:c r="D2048" s="23" t="str">
        <x:v>Qwen3.5-122B-A10B</x:v>
      </x:c>
      <x:c r="E2048" s="23" t="str">
        <x:v>qwen</x:v>
      </x:c>
      <x:c r="F2048" s="78" t="n">
        <x:v>46077</x:v>
      </x:c>
      <x:c r="G2048" s="78" t="n">
        <x:v>46108</x:v>
      </x:c>
      <x:c r="H2048" s="81" t="n">
        <x:v>0.7353910524340095</x:v>
      </x:c>
      <x:c r="I2048" s="81" t="n">
        <x:v>0.834266144585</x:v>
      </x:c>
      <x:c r="J2048" s="23" t="str">
        <x:v>total_b</x:v>
      </x:c>
      <x:c r="K2048" s="23" t="str">
        <x:v>date_historical_price</x:v>
      </x:c>
      <x:c r="L2048" s="81" t="n">
        <x:v>122</x:v>
      </x:c>
      <x:c r="M2048" s="81" t="n">
        <x:v>330.11363854538916</x:v>
      </x:c>
      <x:c r="N2048" s="81" t="n">
        <x:v>0.43230363677172673</x:v>
      </x:c>
      <x:c r="O2048" s="23" t="n">
        <x:v>45</x:v>
      </x:c>
      <x:c r="P2048" s="23" t="n">
        <x:v>12</x:v>
      </x:c>
      <x:c r="Q2048" s="78" t="n">
        <x:v>46095</x:v>
      </x:c>
      <x:c r="R2048" s="23" t="str">
        <x:v>True</x:v>
      </x:c>
      <x:c r="S2048" s="23" t="str">
        <x:v>True</x:v>
      </x:c>
      <x:c r="T2048" s="23" t="str">
        <x:v>False</x:v>
      </x:c>
    </x:row>
    <x:row r="2049">
      <x:c r="A2049" s="23" t="str">
        <x:v>total_calibration</x:v>
      </x:c>
      <x:c r="B2049" s="23" t="n">
        <x:v>30</x:v>
      </x:c>
      <x:c r="C2049" s="23" t="str">
        <x:v>checkpoint:epoch:qwen3-5-122b-a10b</x:v>
      </x:c>
      <x:c r="D2049" s="23" t="str">
        <x:v>Qwen3.5-122B-A10B</x:v>
      </x:c>
      <x:c r="E2049" s="23" t="str">
        <x:v>qwen</x:v>
      </x:c>
      <x:c r="F2049" s="78" t="n">
        <x:v>46077</x:v>
      </x:c>
      <x:c r="G2049" s="78" t="n">
        <x:v>46108</x:v>
      </x:c>
      <x:c r="H2049" s="81" t="n">
        <x:v>0.7353910524340095</x:v>
      </x:c>
      <x:c r="I2049" s="81" t="n">
        <x:v>0.834266144585</x:v>
      </x:c>
      <x:c r="J2049" s="23" t="str">
        <x:v>total_b</x:v>
      </x:c>
      <x:c r="K2049" s="23" t="str">
        <x:v>date_current_price_nonprospective</x:v>
      </x:c>
      <x:c r="L2049" s="81" t="n">
        <x:v>122</x:v>
      </x:c>
      <x:c r="M2049" s="81" t="n">
        <x:v>387.8826732361029</x:v>
      </x:c>
      <x:c r="N2049" s="81" t="n">
        <x:v>0.5023405493738343</x:v>
      </x:c>
      <x:c r="O2049" s="23" t="n">
        <x:v>45</x:v>
      </x:c>
      <x:c r="P2049" s="23" t="n">
        <x:v>12</x:v>
      </x:c>
      <x:c r="Q2049" s="78" t="n">
        <x:v>46095</x:v>
      </x:c>
      <x:c r="R2049" s="23" t="str">
        <x:v>True</x:v>
      </x:c>
      <x:c r="S2049" s="23" t="str">
        <x:v>True</x:v>
      </x:c>
      <x:c r="T2049" s="23" t="str">
        <x:v>True</x:v>
      </x:c>
    </x:row>
    <x:row r="2050">
      <x:c r="A2050" s="23" t="str">
        <x:v>total_calibration</x:v>
      </x:c>
      <x:c r="B2050" s="23" t="n">
        <x:v>30</x:v>
      </x:c>
      <x:c r="C2050" s="23" t="str">
        <x:v>checkpoint:epoch:qwen3-5-27b</x:v>
      </x:c>
      <x:c r="D2050" s="23" t="str">
        <x:v>Qwen3.5-27B</x:v>
      </x:c>
      <x:c r="E2050" s="23" t="str">
        <x:v>qwen</x:v>
      </x:c>
      <x:c r="F2050" s="78" t="n">
        <x:v>46077</x:v>
      </x:c>
      <x:c r="G2050" s="78" t="n">
        <x:v>46108</x:v>
      </x:c>
      <x:c r="H2050" s="81" t="n">
        <x:v>0.5515432893255071</x:v>
      </x:c>
      <x:c r="I2050" s="81" t="n">
        <x:v>0.792933757663</x:v>
      </x:c>
      <x:c r="J2050" s="23" t="str">
        <x:v>total_b</x:v>
      </x:c>
      <x:c r="K2050" s="23" t="str">
        <x:v>date_only</x:v>
      </x:c>
      <x:c r="L2050" s="81" t="n">
        <x:v>27</x:v>
      </x:c>
      <x:c r="M2050" s="81" t="n">
        <x:v>137.8999760850039</x:v>
      </x:c>
      <x:c r="N2050" s="81" t="n">
        <x:v>0.7082004267003161</x:v>
      </x:c>
      <x:c r="O2050" s="23" t="n">
        <x:v>45</x:v>
      </x:c>
      <x:c r="P2050" s="23" t="n">
        <x:v>12</x:v>
      </x:c>
      <x:c r="Q2050" s="78" t="n">
        <x:v>46095</x:v>
      </x:c>
      <x:c r="R2050" s="23" t="str">
        <x:v>True</x:v>
      </x:c>
      <x:c r="S2050" s="23" t="str">
        <x:v>True</x:v>
      </x:c>
      <x:c r="T2050" s="23" t="str">
        <x:v>False</x:v>
      </x:c>
    </x:row>
    <x:row r="2051">
      <x:c r="A2051" s="23" t="str">
        <x:v>total_calibration</x:v>
      </x:c>
      <x:c r="B2051" s="23" t="n">
        <x:v>30</x:v>
      </x:c>
      <x:c r="C2051" s="23" t="str">
        <x:v>checkpoint:epoch:qwen3-5-27b</x:v>
      </x:c>
      <x:c r="D2051" s="23" t="str">
        <x:v>Qwen3.5-27B</x:v>
      </x:c>
      <x:c r="E2051" s="23" t="str">
        <x:v>qwen</x:v>
      </x:c>
      <x:c r="F2051" s="78" t="n">
        <x:v>46077</x:v>
      </x:c>
      <x:c r="G2051" s="78" t="n">
        <x:v>46108</x:v>
      </x:c>
      <x:c r="H2051" s="81" t="n">
        <x:v>0.5515432893255071</x:v>
      </x:c>
      <x:c r="I2051" s="81" t="n">
        <x:v>0.792933757663</x:v>
      </x:c>
      <x:c r="J2051" s="23" t="str">
        <x:v>total_b</x:v>
      </x:c>
      <x:c r="K2051" s="23" t="str">
        <x:v>date_historical_price</x:v>
      </x:c>
      <x:c r="L2051" s="81" t="n">
        <x:v>27</x:v>
      </x:c>
      <x:c r="M2051" s="81" t="n">
        <x:v>247.42870119601054</x:v>
      </x:c>
      <x:c r="N2051" s="81" t="n">
        <x:v>0.9620863112799518</x:v>
      </x:c>
      <x:c r="O2051" s="23" t="n">
        <x:v>45</x:v>
      </x:c>
      <x:c r="P2051" s="23" t="n">
        <x:v>12</x:v>
      </x:c>
      <x:c r="Q2051" s="78" t="n">
        <x:v>46095</x:v>
      </x:c>
      <x:c r="R2051" s="23" t="str">
        <x:v>True</x:v>
      </x:c>
      <x:c r="S2051" s="23" t="str">
        <x:v>True</x:v>
      </x:c>
      <x:c r="T2051" s="23" t="str">
        <x:v>False</x:v>
      </x:c>
    </x:row>
    <x:row r="2052">
      <x:c r="A2052" s="23" t="str">
        <x:v>total_calibration</x:v>
      </x:c>
      <x:c r="B2052" s="23" t="n">
        <x:v>30</x:v>
      </x:c>
      <x:c r="C2052" s="23" t="str">
        <x:v>checkpoint:epoch:qwen3-5-27b</x:v>
      </x:c>
      <x:c r="D2052" s="23" t="str">
        <x:v>Qwen3.5-27B</x:v>
      </x:c>
      <x:c r="E2052" s="23" t="str">
        <x:v>qwen</x:v>
      </x:c>
      <x:c r="F2052" s="78" t="n">
        <x:v>46077</x:v>
      </x:c>
      <x:c r="G2052" s="78" t="n">
        <x:v>46108</x:v>
      </x:c>
      <x:c r="H2052" s="81" t="n">
        <x:v>0.5515432893255071</x:v>
      </x:c>
      <x:c r="I2052" s="81" t="n">
        <x:v>0.792933757663</x:v>
      </x:c>
      <x:c r="J2052" s="23" t="str">
        <x:v>total_b</x:v>
      </x:c>
      <x:c r="K2052" s="23" t="str">
        <x:v>date_current_price_nonprospective</x:v>
      </x:c>
      <x:c r="L2052" s="81" t="n">
        <x:v>27</x:v>
      </x:c>
      <x:c r="M2052" s="81" t="n">
        <x:v>367.32934804443596</x:v>
      </x:c>
      <x:c r="N2052" s="81" t="n">
        <x:v>1.133691863844832</x:v>
      </x:c>
      <x:c r="O2052" s="23" t="n">
        <x:v>45</x:v>
      </x:c>
      <x:c r="P2052" s="23" t="n">
        <x:v>12</x:v>
      </x:c>
      <x:c r="Q2052" s="78" t="n">
        <x:v>46095</x:v>
      </x:c>
      <x:c r="R2052" s="23" t="str">
        <x:v>True</x:v>
      </x:c>
      <x:c r="S2052" s="23" t="str">
        <x:v>True</x:v>
      </x:c>
      <x:c r="T2052" s="23" t="str">
        <x:v>True</x:v>
      </x:c>
    </x:row>
    <x:row r="2053">
      <x:c r="A2053" s="23" t="str">
        <x:v>total_calibration</x:v>
      </x:c>
      <x:c r="B2053" s="23" t="n">
        <x:v>30</x:v>
      </x:c>
      <x:c r="C2053" s="23" t="str">
        <x:v>checkpoint:epoch:qwen3-5-9b</x:v>
      </x:c>
      <x:c r="D2053" s="23" t="str">
        <x:v>Qwen3.5-9B</x:v>
      </x:c>
      <x:c r="E2053" s="23" t="str">
        <x:v>qwen</x:v>
      </x:c>
      <x:c r="F2053" s="78" t="n">
        <x:v>46077</x:v>
      </x:c>
      <x:c r="G2053" s="78" t="n">
        <x:v>46121</x:v>
      </x:c>
      <x:c r="H2053" s="81" t="n">
        <x:v>0.08660254037844387</x:v>
      </x:c>
      <x:c r="I2053" s="81" t="n">
        <x:v>0.122474487139</x:v>
      </x:c>
      <x:c r="J2053" s="23" t="str">
        <x:v>total_b</x:v>
      </x:c>
      <x:c r="K2053" s="23" t="str">
        <x:v>date_only</x:v>
      </x:c>
      <x:c r="L2053" s="81" t="n">
        <x:v>9</x:v>
      </x:c>
      <x:c r="M2053" s="81" t="n">
        <x:v>137.8999760850039</x:v>
      </x:c>
      <x:c r="N2053" s="81" t="n">
        <x:v>1.1853216814199785</x:v>
      </x:c>
      <x:c r="O2053" s="23" t="n">
        <x:v>45</x:v>
      </x:c>
      <x:c r="P2053" s="23" t="n">
        <x:v>12</x:v>
      </x:c>
      <x:c r="Q2053" s="78" t="n">
        <x:v>46095</x:v>
      </x:c>
      <x:c r="R2053" s="23" t="str">
        <x:v>True</x:v>
      </x:c>
      <x:c r="S2053" s="23" t="str">
        <x:v>True</x:v>
      </x:c>
      <x:c r="T2053" s="23" t="str">
        <x:v>False</x:v>
      </x:c>
    </x:row>
    <x:row r="2054">
      <x:c r="A2054" s="23" t="str">
        <x:v>total_calibration</x:v>
      </x:c>
      <x:c r="B2054" s="23" t="n">
        <x:v>30</x:v>
      </x:c>
      <x:c r="C2054" s="23" t="str">
        <x:v>checkpoint:epoch:qwen3-5-9b</x:v>
      </x:c>
      <x:c r="D2054" s="23" t="str">
        <x:v>Qwen3.5-9B</x:v>
      </x:c>
      <x:c r="E2054" s="23" t="str">
        <x:v>qwen</x:v>
      </x:c>
      <x:c r="F2054" s="78" t="n">
        <x:v>46077</x:v>
      </x:c>
      <x:c r="G2054" s="78" t="n">
        <x:v>46121</x:v>
      </x:c>
      <x:c r="H2054" s="81" t="n">
        <x:v>0.08660254037844387</x:v>
      </x:c>
      <x:c r="I2054" s="81" t="n">
        <x:v>0.122474487139</x:v>
      </x:c>
      <x:c r="J2054" s="23" t="str">
        <x:v>total_b</x:v>
      </x:c>
      <x:c r="K2054" s="23" t="str">
        <x:v>date_historical_price</x:v>
      </x:c>
      <x:c r="L2054" s="81" t="n">
        <x:v>9</x:v>
      </x:c>
      <x:c r="M2054" s="81" t="n">
        <x:v>38.69310170029434</x:v>
      </x:c>
      <x:c r="N2054" s="81" t="n">
        <x:v>0.6333910354106361</x:v>
      </x:c>
      <x:c r="O2054" s="23" t="n">
        <x:v>45</x:v>
      </x:c>
      <x:c r="P2054" s="23" t="n">
        <x:v>12</x:v>
      </x:c>
      <x:c r="Q2054" s="78" t="n">
        <x:v>46095</x:v>
      </x:c>
      <x:c r="R2054" s="23" t="str">
        <x:v>True</x:v>
      </x:c>
      <x:c r="S2054" s="23" t="str">
        <x:v>True</x:v>
      </x:c>
      <x:c r="T2054" s="23" t="str">
        <x:v>False</x:v>
      </x:c>
    </x:row>
    <x:row r="2055">
      <x:c r="A2055" s="23" t="str">
        <x:v>total_calibration</x:v>
      </x:c>
      <x:c r="B2055" s="23" t="n">
        <x:v>30</x:v>
      </x:c>
      <x:c r="C2055" s="23" t="str">
        <x:v>checkpoint:epoch:qwen3-5-9b</x:v>
      </x:c>
      <x:c r="D2055" s="23" t="str">
        <x:v>Qwen3.5-9B</x:v>
      </x:c>
      <x:c r="E2055" s="23" t="str">
        <x:v>qwen</x:v>
      </x:c>
      <x:c r="F2055" s="78" t="n">
        <x:v>46077</x:v>
      </x:c>
      <x:c r="G2055" s="78" t="n">
        <x:v>46121</x:v>
      </x:c>
      <x:c r="H2055" s="81" t="n">
        <x:v>0.08660254037844387</x:v>
      </x:c>
      <x:c r="I2055" s="81" t="n">
        <x:v>0.122474487139</x:v>
      </x:c>
      <x:c r="J2055" s="23" t="str">
        <x:v>total_b</x:v>
      </x:c>
      <x:c r="K2055" s="23" t="str">
        <x:v>date_current_price_nonprospective</x:v>
      </x:c>
      <x:c r="L2055" s="81" t="n">
        <x:v>9</x:v>
      </x:c>
      <x:c r="M2055" s="81" t="n">
        <x:v>49.647072230599015</x:v>
      </x:c>
      <x:c r="N2055" s="81" t="n">
        <x:v>0.7416511330882275</x:v>
      </x:c>
      <x:c r="O2055" s="23" t="n">
        <x:v>45</x:v>
      </x:c>
      <x:c r="P2055" s="23" t="n">
        <x:v>12</x:v>
      </x:c>
      <x:c r="Q2055" s="78" t="n">
        <x:v>46095</x:v>
      </x:c>
      <x:c r="R2055" s="23" t="str">
        <x:v>True</x:v>
      </x:c>
      <x:c r="S2055" s="23" t="str">
        <x:v>True</x:v>
      </x:c>
      <x:c r="T2055" s="23" t="str">
        <x:v>True</x:v>
      </x:c>
    </x:row>
    <x:row r="2056">
      <x:c r="A2056" s="23" t="str">
        <x:v>total_calibration</x:v>
      </x:c>
      <x:c r="B2056" s="23" t="n">
        <x:v>30</x:v>
      </x:c>
      <x:c r="C2056" s="23" t="str">
        <x:v>checkpoint:epoch:nemotron-3-super</x:v>
      </x:c>
      <x:c r="D2056" s="23" t="str">
        <x:v>Nemotron 3 Super</x:v>
      </x:c>
      <x:c r="E2056" s="23" t="str">
        <x:v>nvidia</x:v>
      </x:c>
      <x:c r="F2056" s="78" t="n">
        <x:v>46092</x:v>
      </x:c>
      <x:c r="G2056" s="78" t="n">
        <x:v>46129</x:v>
      </x:c>
      <x:c r="H2056" s="81" t="n">
        <x:v>0.22360679774997896</x:v>
      </x:c>
      <x:c r="I2056" s="81" t="n">
        <x:v>0.309111630321</x:v>
      </x:c>
      <x:c r="J2056" s="23" t="str">
        <x:v>total_b</x:v>
      </x:c>
      <x:c r="K2056" s="23" t="str">
        <x:v>date_only</x:v>
      </x:c>
      <x:c r="L2056" s="81" t="n">
        <x:v>120</x:v>
      </x:c>
      <x:c r="M2056" s="81" t="n">
        <x:v>200.5403002270046</x:v>
      </x:c>
      <x:c r="N2056" s="81" t="n">
        <x:v>0.2230204147364437</x:v>
      </x:c>
      <x:c r="O2056" s="23" t="n">
        <x:v>60</x:v>
      </x:c>
      <x:c r="P2056" s="23" t="n">
        <x:v>12</x:v>
      </x:c>
      <x:c r="Q2056" s="78" t="n">
        <x:v>46121</x:v>
      </x:c>
      <x:c r="R2056" s="23" t="str">
        <x:v>True</x:v>
      </x:c>
      <x:c r="S2056" s="23" t="str">
        <x:v>True</x:v>
      </x:c>
      <x:c r="T2056" s="23" t="str">
        <x:v>False</x:v>
      </x:c>
    </x:row>
    <x:row r="2057">
      <x:c r="A2057" s="23" t="str">
        <x:v>total_calibration</x:v>
      </x:c>
      <x:c r="B2057" s="23" t="n">
        <x:v>30</x:v>
      </x:c>
      <x:c r="C2057" s="23" t="str">
        <x:v>checkpoint:epoch:nemotron-3-super</x:v>
      </x:c>
      <x:c r="D2057" s="23" t="str">
        <x:v>Nemotron 3 Super</x:v>
      </x:c>
      <x:c r="E2057" s="23" t="str">
        <x:v>nvidia</x:v>
      </x:c>
      <x:c r="F2057" s="78" t="n">
        <x:v>46092</x:v>
      </x:c>
      <x:c r="G2057" s="78" t="n">
        <x:v>46129</x:v>
      </x:c>
      <x:c r="H2057" s="81" t="n">
        <x:v>0.22360679774997896</x:v>
      </x:c>
      <x:c r="I2057" s="81" t="n">
        <x:v>0.309111630321</x:v>
      </x:c>
      <x:c r="J2057" s="23" t="str">
        <x:v>total_b</x:v>
      </x:c>
      <x:c r="K2057" s="23" t="str">
        <x:v>date_historical_price</x:v>
      </x:c>
      <x:c r="L2057" s="81" t="n">
        <x:v>120</x:v>
      </x:c>
      <x:c r="M2057" s="81" t="n">
        <x:v>107.46564236302987</x:v>
      </x:c>
      <x:c r="N2057" s="81" t="n">
        <x:v>-0.047911607071615826</x:v>
      </x:c>
      <x:c r="O2057" s="23" t="n">
        <x:v>60</x:v>
      </x:c>
      <x:c r="P2057" s="23" t="n">
        <x:v>12</x:v>
      </x:c>
      <x:c r="Q2057" s="78" t="n">
        <x:v>46121</x:v>
      </x:c>
      <x:c r="R2057" s="23" t="str">
        <x:v>True</x:v>
      </x:c>
      <x:c r="S2057" s="23" t="str">
        <x:v>True</x:v>
      </x:c>
      <x:c r="T2057" s="23" t="str">
        <x:v>False</x:v>
      </x:c>
    </x:row>
    <x:row r="2058">
      <x:c r="A2058" s="23" t="str">
        <x:v>total_calibration</x:v>
      </x:c>
      <x:c r="B2058" s="23" t="n">
        <x:v>30</x:v>
      </x:c>
      <x:c r="C2058" s="23" t="str">
        <x:v>checkpoint:epoch:nemotron-3-super</x:v>
      </x:c>
      <x:c r="D2058" s="23" t="str">
        <x:v>Nemotron 3 Super</x:v>
      </x:c>
      <x:c r="E2058" s="23" t="str">
        <x:v>nvidia</x:v>
      </x:c>
      <x:c r="F2058" s="78" t="n">
        <x:v>46092</x:v>
      </x:c>
      <x:c r="G2058" s="78" t="n">
        <x:v>46129</x:v>
      </x:c>
      <x:c r="H2058" s="81" t="n">
        <x:v>0.22360679774997896</x:v>
      </x:c>
      <x:c r="I2058" s="81" t="n">
        <x:v>0.309111630321</x:v>
      </x:c>
      <x:c r="J2058" s="23" t="str">
        <x:v>total_b</x:v>
      </x:c>
      <x:c r="K2058" s="23" t="str">
        <x:v>date_current_price_nonprospective</x:v>
      </x:c>
      <x:c r="L2058" s="81" t="n">
        <x:v>120</x:v>
      </x:c>
      <x:c r="M2058" s="81" t="n">
        <x:v>123.01886773604883</x:v>
      </x:c>
      <x:c r="N2058" s="81" t="n">
        <x:v>0.010790479418115752</x:v>
      </x:c>
      <x:c r="O2058" s="23" t="n">
        <x:v>60</x:v>
      </x:c>
      <x:c r="P2058" s="23" t="n">
        <x:v>12</x:v>
      </x:c>
      <x:c r="Q2058" s="78" t="n">
        <x:v>46121</x:v>
      </x:c>
      <x:c r="R2058" s="23" t="str">
        <x:v>True</x:v>
      </x:c>
      <x:c r="S2058" s="23" t="str">
        <x:v>True</x:v>
      </x:c>
      <x:c r="T2058" s="23" t="str">
        <x:v>True</x:v>
      </x:c>
    </x:row>
    <x:row r="2059">
      <x:c r="A2059" s="23" t="str">
        <x:v>total_calibration</x:v>
      </x:c>
      <x:c r="B2059" s="23" t="n">
        <x:v>30</x:v>
      </x:c>
      <x:c r="C2059" s="23" t="str">
        <x:v>checkpoint:google:gemma-4-31b-it</x:v>
      </x:c>
      <x:c r="D2059" s="23" t="str">
        <x:v>Gemma 4 31B IT</x:v>
      </x:c>
      <x:c r="E2059" s="23" t="str">
        <x:v>google</x:v>
      </x:c>
      <x:c r="F2059" s="78" t="n">
        <x:v>46114</x:v>
      </x:c>
      <x:c r="G2059" s="78" t="n">
        <x:v>46144</x:v>
      </x:c>
      <x:c r="H2059" s="81" t="n">
        <x:v>0.22226110770892868</x:v>
      </x:c>
      <x:c r="I2059" s="81" t="n">
        <x:v>0.236643191324</x:v>
      </x:c>
      <x:c r="J2059" s="23" t="str">
        <x:v>total_b</x:v>
      </x:c>
      <x:c r="K2059" s="23" t="str">
        <x:v>date_only</x:v>
      </x:c>
      <x:c r="L2059" s="81" t="n">
        <x:v>31</x:v>
      </x:c>
      <x:c r="M2059" s="81" t="n">
        <x:v>162.05619870496452</x:v>
      </x:c>
      <x:c r="N2059" s="81" t="n">
        <x:v>0.7183039537639728</x:v>
      </x:c>
      <x:c r="O2059" s="23" t="n">
        <x:v>59</x:v>
      </x:c>
      <x:c r="P2059" s="23" t="n">
        <x:v>12</x:v>
      </x:c>
      <x:c r="Q2059" s="78" t="n">
        <x:v>46129</x:v>
      </x:c>
      <x:c r="R2059" s="23" t="str">
        <x:v>True</x:v>
      </x:c>
      <x:c r="S2059" s="23" t="str">
        <x:v>True</x:v>
      </x:c>
      <x:c r="T2059" s="23" t="str">
        <x:v>False</x:v>
      </x:c>
    </x:row>
    <x:row r="2060">
      <x:c r="A2060" s="23" t="str">
        <x:v>total_calibration</x:v>
      </x:c>
      <x:c r="B2060" s="23" t="n">
        <x:v>30</x:v>
      </x:c>
      <x:c r="C2060" s="23" t="str">
        <x:v>checkpoint:google:gemma-4-31b-it</x:v>
      </x:c>
      <x:c r="D2060" s="23" t="str">
        <x:v>Gemma 4 31B IT</x:v>
      </x:c>
      <x:c r="E2060" s="23" t="str">
        <x:v>google</x:v>
      </x:c>
      <x:c r="F2060" s="78" t="n">
        <x:v>46114</x:v>
      </x:c>
      <x:c r="G2060" s="78" t="n">
        <x:v>46144</x:v>
      </x:c>
      <x:c r="H2060" s="81" t="n">
        <x:v>0.22226110770892868</x:v>
      </x:c>
      <x:c r="I2060" s="81" t="n">
        <x:v>0.236643191324</x:v>
      </x:c>
      <x:c r="J2060" s="23" t="str">
        <x:v>total_b</x:v>
      </x:c>
      <x:c r="K2060" s="23" t="str">
        <x:v>date_historical_price</x:v>
      </x:c>
      <x:c r="L2060" s="81" t="n">
        <x:v>31</x:v>
      </x:c>
      <x:c r="M2060" s="81" t="n">
        <x:v>109.68055081989954</x:v>
      </x:c>
      <x:c r="N2060" s="81" t="n">
        <x:v>0.5487679289960731</x:v>
      </x:c>
      <x:c r="O2060" s="23" t="n">
        <x:v>59</x:v>
      </x:c>
      <x:c r="P2060" s="23" t="n">
        <x:v>12</x:v>
      </x:c>
      <x:c r="Q2060" s="78" t="n">
        <x:v>46129</x:v>
      </x:c>
      <x:c r="R2060" s="23" t="str">
        <x:v>True</x:v>
      </x:c>
      <x:c r="S2060" s="23" t="str">
        <x:v>True</x:v>
      </x:c>
      <x:c r="T2060" s="23" t="str">
        <x:v>False</x:v>
      </x:c>
    </x:row>
    <x:row r="2061">
      <x:c r="A2061" s="23" t="str">
        <x:v>total_calibration</x:v>
      </x:c>
      <x:c r="B2061" s="23" t="n">
        <x:v>30</x:v>
      </x:c>
      <x:c r="C2061" s="23" t="str">
        <x:v>checkpoint:google:gemma-4-31b-it</x:v>
      </x:c>
      <x:c r="D2061" s="23" t="str">
        <x:v>Gemma 4 31B IT</x:v>
      </x:c>
      <x:c r="E2061" s="23" t="str">
        <x:v>google</x:v>
      </x:c>
      <x:c r="F2061" s="78" t="n">
        <x:v>46114</x:v>
      </x:c>
      <x:c r="G2061" s="78" t="n">
        <x:v>46144</x:v>
      </x:c>
      <x:c r="H2061" s="81" t="n">
        <x:v>0.22226110770892868</x:v>
      </x:c>
      <x:c r="I2061" s="81" t="n">
        <x:v>0.236643191324</x:v>
      </x:c>
      <x:c r="J2061" s="23" t="str">
        <x:v>total_b</x:v>
      </x:c>
      <x:c r="K2061" s="23" t="str">
        <x:v>date_current_price_nonprospective</x:v>
      </x:c>
      <x:c r="L2061" s="81" t="n">
        <x:v>31</x:v>
      </x:c>
      <x:c r="M2061" s="81" t="n">
        <x:v>100.04594153471876</x:v>
      </x:c>
      <x:c r="N2061" s="81" t="n">
        <x:v>0.5088377818983137</x:v>
      </x:c>
      <x:c r="O2061" s="23" t="n">
        <x:v>59</x:v>
      </x:c>
      <x:c r="P2061" s="23" t="n">
        <x:v>12</x:v>
      </x:c>
      <x:c r="Q2061" s="78" t="n">
        <x:v>46129</x:v>
      </x:c>
      <x:c r="R2061" s="23" t="str">
        <x:v>True</x:v>
      </x:c>
      <x:c r="S2061" s="23" t="str">
        <x:v>True</x:v>
      </x:c>
      <x:c r="T2061" s="23" t="str">
        <x:v>True</x:v>
      </x:c>
    </x:row>
    <x:row r="2062">
      <x:c r="A2062" s="23" t="str">
        <x:v>total_calibration</x:v>
      </x:c>
      <x:c r="B2062" s="23" t="n">
        <x:v>30</x:v>
      </x:c>
      <x:c r="C2062" s="23" t="str">
        <x:v>checkpoint:epoch:gemma-4-26b-a4b</x:v>
      </x:c>
      <x:c r="D2062" s="23" t="str">
        <x:v>Gemma 4 26B A4B</x:v>
      </x:c>
      <x:c r="E2062" s="23" t="str">
        <x:v>google</x:v>
      </x:c>
      <x:c r="F2062" s="78" t="n">
        <x:v>46114</x:v>
      </x:c>
      <x:c r="G2062" s="78" t="n">
        <x:v>46145</x:v>
      </x:c>
      <x:c r="H2062" s="81" t="n">
        <x:v>0.1673320053068151</x:v>
      </x:c>
      <x:c r="I2062" s="81" t="n">
        <x:v>0.22803508502</x:v>
      </x:c>
      <x:c r="J2062" s="23" t="str">
        <x:v>total_b</x:v>
      </x:c>
      <x:c r="K2062" s="23" t="str">
        <x:v>date_only</x:v>
      </x:c>
      <x:c r="L2062" s="81" t="n">
        <x:v>25.2</x:v>
      </x:c>
      <x:c r="M2062" s="81" t="n">
        <x:v>162.05619870496452</x:v>
      </x:c>
      <x:c r="N2062" s="81" t="n">
        <x:v>0.8082651068167014</x:v>
      </x:c>
      <x:c r="O2062" s="23" t="n">
        <x:v>59</x:v>
      </x:c>
      <x:c r="P2062" s="23" t="n">
        <x:v>12</x:v>
      </x:c>
      <x:c r="Q2062" s="78" t="n">
        <x:v>46129</x:v>
      </x:c>
      <x:c r="R2062" s="23" t="str">
        <x:v>True</x:v>
      </x:c>
      <x:c r="S2062" s="23" t="str">
        <x:v>True</x:v>
      </x:c>
      <x:c r="T2062" s="23" t="str">
        <x:v>False</x:v>
      </x:c>
    </x:row>
    <x:row r="2063">
      <x:c r="A2063" s="23" t="str">
        <x:v>total_calibration</x:v>
      </x:c>
      <x:c r="B2063" s="23" t="n">
        <x:v>30</x:v>
      </x:c>
      <x:c r="C2063" s="23" t="str">
        <x:v>checkpoint:epoch:gemma-4-26b-a4b</x:v>
      </x:c>
      <x:c r="D2063" s="23" t="str">
        <x:v>Gemma 4 26B A4B</x:v>
      </x:c>
      <x:c r="E2063" s="23" t="str">
        <x:v>google</x:v>
      </x:c>
      <x:c r="F2063" s="78" t="n">
        <x:v>46114</x:v>
      </x:c>
      <x:c r="G2063" s="78" t="n">
        <x:v>46145</x:v>
      </x:c>
      <x:c r="H2063" s="81" t="n">
        <x:v>0.1673320053068151</x:v>
      </x:c>
      <x:c r="I2063" s="81" t="n">
        <x:v>0.22803508502</x:v>
      </x:c>
      <x:c r="J2063" s="23" t="str">
        <x:v>total_b</x:v>
      </x:c>
      <x:c r="K2063" s="23" t="str">
        <x:v>date_historical_price</x:v>
      </x:c>
      <x:c r="L2063" s="81" t="n">
        <x:v>25.2</x:v>
      </x:c>
      <x:c r="M2063" s="81" t="n">
        <x:v>82.96147679780192</x:v>
      </x:c>
      <x:c r="N2063" s="81" t="n">
        <x:v>0.5174759335472195</x:v>
      </x:c>
      <x:c r="O2063" s="23" t="n">
        <x:v>59</x:v>
      </x:c>
      <x:c r="P2063" s="23" t="n">
        <x:v>12</x:v>
      </x:c>
      <x:c r="Q2063" s="78" t="n">
        <x:v>46129</x:v>
      </x:c>
      <x:c r="R2063" s="23" t="str">
        <x:v>True</x:v>
      </x:c>
      <x:c r="S2063" s="23" t="str">
        <x:v>True</x:v>
      </x:c>
      <x:c r="T2063" s="23" t="str">
        <x:v>False</x:v>
      </x:c>
    </x:row>
    <x:row r="2064">
      <x:c r="A2064" s="23" t="str">
        <x:v>total_calibration</x:v>
      </x:c>
      <x:c r="B2064" s="23" t="n">
        <x:v>30</x:v>
      </x:c>
      <x:c r="C2064" s="23" t="str">
        <x:v>checkpoint:epoch:gemma-4-26b-a4b</x:v>
      </x:c>
      <x:c r="D2064" s="23" t="str">
        <x:v>Gemma 4 26B A4B</x:v>
      </x:c>
      <x:c r="E2064" s="23" t="str">
        <x:v>google</x:v>
      </x:c>
      <x:c r="F2064" s="78" t="n">
        <x:v>46114</x:v>
      </x:c>
      <x:c r="G2064" s="78" t="n">
        <x:v>46145</x:v>
      </x:c>
      <x:c r="H2064" s="81" t="n">
        <x:v>0.1673320053068151</x:v>
      </x:c>
      <x:c r="I2064" s="81" t="n">
        <x:v>0.22803508502</x:v>
      </x:c>
      <x:c r="J2064" s="23" t="str">
        <x:v>total_b</x:v>
      </x:c>
      <x:c r="K2064" s="23" t="str">
        <x:v>date_current_price_nonprospective</x:v>
      </x:c>
      <x:c r="L2064" s="81" t="n">
        <x:v>25.2</x:v>
      </x:c>
      <x:c r="M2064" s="81" t="n">
        <x:v>96.1699952855173</x:v>
      </x:c>
      <x:c r="N2064" s="81" t="n">
        <x:v>0.5816390539744064</x:v>
      </x:c>
      <x:c r="O2064" s="23" t="n">
        <x:v>59</x:v>
      </x:c>
      <x:c r="P2064" s="23" t="n">
        <x:v>12</x:v>
      </x:c>
      <x:c r="Q2064" s="78" t="n">
        <x:v>46129</x:v>
      </x:c>
      <x:c r="R2064" s="23" t="str">
        <x:v>True</x:v>
      </x:c>
      <x:c r="S2064" s="23" t="str">
        <x:v>True</x:v>
      </x:c>
      <x:c r="T2064" s="23" t="str">
        <x:v>True</x:v>
      </x:c>
    </x:row>
    <x:row r="2065">
      <x:c r="A2065" s="23" t="str">
        <x:v>total_calibration</x:v>
      </x:c>
      <x:c r="B2065" s="23" t="n">
        <x:v>30</x:v>
      </x:c>
      <x:c r="C2065" s="23" t="str">
        <x:v>checkpoint:z-ai-zhipu-ai:glm-5-1</x:v>
      </x:c>
      <x:c r="D2065" s="23" t="str">
        <x:v>GLM-5.1</x:v>
      </x:c>
      <x:c r="E2065" s="23" t="str">
        <x:v>z-ai</x:v>
      </x:c>
      <x:c r="F2065" s="78" t="n">
        <x:v>46119</x:v>
      </x:c>
      <x:c r="G2065" s="78" t="n">
        <x:v>46149</x:v>
      </x:c>
      <x:c r="H2065" s="81" t="n">
        <x:v>1.9170289512680814</x:v>
      </x:c>
      <x:c r="I2065" s="81" t="n">
        <x:v>2.29782505862</x:v>
      </x:c>
      <x:c r="J2065" s="23" t="str">
        <x:v>total_b</x:v>
      </x:c>
      <x:c r="K2065" s="23" t="str">
        <x:v>date_only</x:v>
      </x:c>
      <x:c r="L2065" s="81" t="n">
        <x:v>754</x:v>
      </x:c>
      <x:c r="M2065" s="81" t="n">
        <x:v>118.53698036005153</x:v>
      </x:c>
      <x:c r="N2065" s="81" t="n">
        <x:v>-0.8035174861494172</x:v>
      </x:c>
      <x:c r="O2065" s="23" t="n">
        <x:v>57</x:v>
      </x:c>
      <x:c r="P2065" s="23" t="n">
        <x:v>12</x:v>
      </x:c>
      <x:c r="Q2065" s="78" t="n">
        <x:v>46145</x:v>
      </x:c>
      <x:c r="R2065" s="23" t="str">
        <x:v>True</x:v>
      </x:c>
      <x:c r="S2065" s="23" t="str">
        <x:v>True</x:v>
      </x:c>
      <x:c r="T2065" s="23" t="str">
        <x:v>False</x:v>
      </x:c>
    </x:row>
    <x:row r="2066">
      <x:c r="A2066" s="23" t="str">
        <x:v>total_calibration</x:v>
      </x:c>
      <x:c r="B2066" s="23" t="n">
        <x:v>30</x:v>
      </x:c>
      <x:c r="C2066" s="23" t="str">
        <x:v>checkpoint:z-ai-zhipu-ai:glm-5-1</x:v>
      </x:c>
      <x:c r="D2066" s="23" t="str">
        <x:v>GLM-5.1</x:v>
      </x:c>
      <x:c r="E2066" s="23" t="str">
        <x:v>z-ai</x:v>
      </x:c>
      <x:c r="F2066" s="78" t="n">
        <x:v>46119</x:v>
      </x:c>
      <x:c r="G2066" s="78" t="n">
        <x:v>46149</x:v>
      </x:c>
      <x:c r="H2066" s="81" t="n">
        <x:v>1.9170289512680814</x:v>
      </x:c>
      <x:c r="I2066" s="81" t="n">
        <x:v>2.29782505862</x:v>
      </x:c>
      <x:c r="J2066" s="23" t="str">
        <x:v>total_b</x:v>
      </x:c>
      <x:c r="K2066" s="23" t="str">
        <x:v>date_historical_price</x:v>
      </x:c>
      <x:c r="L2066" s="81" t="n">
        <x:v>754</x:v>
      </x:c>
      <x:c r="M2066" s="81" t="n">
        <x:v>809.1187580745021</x:v>
      </x:c>
      <x:c r="N2066" s="81" t="n">
        <x:v>0.030640923815713518</x:v>
      </x:c>
      <x:c r="O2066" s="23" t="n">
        <x:v>57</x:v>
      </x:c>
      <x:c r="P2066" s="23" t="n">
        <x:v>12</x:v>
      </x:c>
      <x:c r="Q2066" s="78" t="n">
        <x:v>46145</x:v>
      </x:c>
      <x:c r="R2066" s="23" t="str">
        <x:v>True</x:v>
      </x:c>
      <x:c r="S2066" s="23" t="str">
        <x:v>True</x:v>
      </x:c>
      <x:c r="T2066" s="23" t="str">
        <x:v>False</x:v>
      </x:c>
    </x:row>
    <x:row r="2067">
      <x:c r="A2067" s="23" t="str">
        <x:v>total_calibration</x:v>
      </x:c>
      <x:c r="B2067" s="23" t="n">
        <x:v>30</x:v>
      </x:c>
      <x:c r="C2067" s="23" t="str">
        <x:v>checkpoint:z-ai-zhipu-ai:glm-5-1</x:v>
      </x:c>
      <x:c r="D2067" s="23" t="str">
        <x:v>GLM-5.1</x:v>
      </x:c>
      <x:c r="E2067" s="23" t="str">
        <x:v>z-ai</x:v>
      </x:c>
      <x:c r="F2067" s="78" t="n">
        <x:v>46119</x:v>
      </x:c>
      <x:c r="G2067" s="78" t="n">
        <x:v>46149</x:v>
      </x:c>
      <x:c r="H2067" s="81" t="n">
        <x:v>1.9170289512680814</x:v>
      </x:c>
      <x:c r="I2067" s="81" t="n">
        <x:v>2.29782505862</x:v>
      </x:c>
      <x:c r="J2067" s="23" t="str">
        <x:v>total_b</x:v>
      </x:c>
      <x:c r="K2067" s="23" t="str">
        <x:v>date_current_price_nonprospective</x:v>
      </x:c>
      <x:c r="L2067" s="81" t="n">
        <x:v>754</x:v>
      </x:c>
      <x:c r="M2067" s="81" t="n">
        <x:v>1014.9061457576871</x:v>
      </x:c>
      <x:c r="N2067" s="81" t="n">
        <x:v>0.1290545365132945</x:v>
      </x:c>
      <x:c r="O2067" s="23" t="n">
        <x:v>57</x:v>
      </x:c>
      <x:c r="P2067" s="23" t="n">
        <x:v>12</x:v>
      </x:c>
      <x:c r="Q2067" s="78" t="n">
        <x:v>46145</x:v>
      </x:c>
      <x:c r="R2067" s="23" t="str">
        <x:v>True</x:v>
      </x:c>
      <x:c r="S2067" s="23" t="str">
        <x:v>True</x:v>
      </x:c>
      <x:c r="T2067" s="23" t="str">
        <x:v>True</x:v>
      </x:c>
    </x:row>
    <x:row r="2068">
      <x:c r="A2068" s="23" t="str">
        <x:v>total_calibration</x:v>
      </x:c>
      <x:c r="B2068" s="23" t="n">
        <x:v>30</x:v>
      </x:c>
      <x:c r="C2068" s="23" t="str">
        <x:v>checkpoint:moonshot:kimi-k2-6</x:v>
      </x:c>
      <x:c r="D2068" s="23" t="str">
        <x:v>Kimi K2.6</x:v>
      </x:c>
      <x:c r="E2068" s="23" t="str">
        <x:v>moonshotai</x:v>
      </x:c>
      <x:c r="F2068" s="78" t="n">
        <x:v>46132</x:v>
      </x:c>
      <x:c r="G2068" s="78" t="n">
        <x:v>46162</x:v>
      </x:c>
      <x:c r="H2068" s="81" t="n">
        <x:v>1.6147664342725365</x:v>
      </x:c>
      <x:c r="I2068" s="81" t="n">
        <x:v>1.63471371242</x:v>
      </x:c>
      <x:c r="J2068" s="23" t="str">
        <x:v>total_b</x:v>
      </x:c>
      <x:c r="K2068" s="23" t="str">
        <x:v>date_only</x:v>
      </x:c>
      <x:c r="L2068" s="81" t="n">
        <x:v>1040</x:v>
      </x:c>
      <x:c r="M2068" s="81" t="n">
        <x:v>97.0874992745755</x:v>
      </x:c>
      <x:c r="N2068" s="81" t="n">
        <x:v>-1.0298700243811783</x:v>
      </x:c>
      <x:c r="O2068" s="23" t="n">
        <x:v>62</x:v>
      </x:c>
      <x:c r="P2068" s="23" t="n">
        <x:v>12</x:v>
      </x:c>
      <x:c r="Q2068" s="78" t="n">
        <x:v>46149</x:v>
      </x:c>
      <x:c r="R2068" s="23" t="str">
        <x:v>True</x:v>
      </x:c>
      <x:c r="S2068" s="23" t="str">
        <x:v>True</x:v>
      </x:c>
      <x:c r="T2068" s="23" t="str">
        <x:v>False</x:v>
      </x:c>
    </x:row>
    <x:row r="2069">
      <x:c r="A2069" s="23" t="str">
        <x:v>total_calibration</x:v>
      </x:c>
      <x:c r="B2069" s="23" t="n">
        <x:v>30</x:v>
      </x:c>
      <x:c r="C2069" s="23" t="str">
        <x:v>checkpoint:moonshot:kimi-k2-6</x:v>
      </x:c>
      <x:c r="D2069" s="23" t="str">
        <x:v>Kimi K2.6</x:v>
      </x:c>
      <x:c r="E2069" s="23" t="str">
        <x:v>moonshotai</x:v>
      </x:c>
      <x:c r="F2069" s="78" t="n">
        <x:v>46132</x:v>
      </x:c>
      <x:c r="G2069" s="78" t="n">
        <x:v>46162</x:v>
      </x:c>
      <x:c r="H2069" s="81" t="n">
        <x:v>1.6147664342725365</x:v>
      </x:c>
      <x:c r="I2069" s="81" t="n">
        <x:v>1.63471371242</x:v>
      </x:c>
      <x:c r="J2069" s="23" t="str">
        <x:v>total_b</x:v>
      </x:c>
      <x:c r="K2069" s="23" t="str">
        <x:v>date_historical_price</x:v>
      </x:c>
      <x:c r="L2069" s="81" t="n">
        <x:v>1040</x:v>
      </x:c>
      <x:c r="M2069" s="81" t="n">
        <x:v>499.98535816060274</x:v>
      </x:c>
      <x:c r="N2069" s="81" t="n">
        <x:v>-0.3180760528890866</x:v>
      </x:c>
      <x:c r="O2069" s="23" t="n">
        <x:v>62</x:v>
      </x:c>
      <x:c r="P2069" s="23" t="n">
        <x:v>12</x:v>
      </x:c>
      <x:c r="Q2069" s="78" t="n">
        <x:v>46149</x:v>
      </x:c>
      <x:c r="R2069" s="23" t="str">
        <x:v>True</x:v>
      </x:c>
      <x:c r="S2069" s="23" t="str">
        <x:v>True</x:v>
      </x:c>
      <x:c r="T2069" s="23" t="str">
        <x:v>False</x:v>
      </x:c>
    </x:row>
    <x:row r="2070">
      <x:c r="A2070" s="23" t="str">
        <x:v>total_calibration</x:v>
      </x:c>
      <x:c r="B2070" s="23" t="n">
        <x:v>30</x:v>
      </x:c>
      <x:c r="C2070" s="23" t="str">
        <x:v>checkpoint:moonshot:kimi-k2-6</x:v>
      </x:c>
      <x:c r="D2070" s="23" t="str">
        <x:v>Kimi K2.6</x:v>
      </x:c>
      <x:c r="E2070" s="23" t="str">
        <x:v>moonshotai</x:v>
      </x:c>
      <x:c r="F2070" s="78" t="n">
        <x:v>46132</x:v>
      </x:c>
      <x:c r="G2070" s="78" t="n">
        <x:v>46162</x:v>
      </x:c>
      <x:c r="H2070" s="81" t="n">
        <x:v>1.6147664342725365</x:v>
      </x:c>
      <x:c r="I2070" s="81" t="n">
        <x:v>1.63471371242</x:v>
      </x:c>
      <x:c r="J2070" s="23" t="str">
        <x:v>total_b</x:v>
      </x:c>
      <x:c r="K2070" s="23" t="str">
        <x:v>date_current_price_nonprospective</x:v>
      </x:c>
      <x:c r="L2070" s="81" t="n">
        <x:v>1040</x:v>
      </x:c>
      <x:c r="M2070" s="81" t="n">
        <x:v>519.9688248037702</x:v>
      </x:c>
      <x:c r="N2070" s="81" t="n">
        <x:v>-0.3010560333977594</x:v>
      </x:c>
      <x:c r="O2070" s="23" t="n">
        <x:v>62</x:v>
      </x:c>
      <x:c r="P2070" s="23" t="n">
        <x:v>12</x:v>
      </x:c>
      <x:c r="Q2070" s="78" t="n">
        <x:v>46149</x:v>
      </x:c>
      <x:c r="R2070" s="23" t="str">
        <x:v>True</x:v>
      </x:c>
      <x:c r="S2070" s="23" t="str">
        <x:v>True</x:v>
      </x:c>
      <x:c r="T2070" s="23" t="str">
        <x:v>True</x:v>
      </x:c>
    </x:row>
    <x:row r="2071">
      <x:c r="A2071" s="23" t="str">
        <x:v>total_calibration</x:v>
      </x:c>
      <x:c r="B2071" s="23" t="n">
        <x:v>30</x:v>
      </x:c>
      <x:c r="C2071" s="23" t="str">
        <x:v>checkpoint:epoch:deepseek-v4-flash</x:v>
      </x:c>
      <x:c r="D2071" s="23" t="str">
        <x:v>DeepSeek-V4-Flash</x:v>
      </x:c>
      <x:c r="E2071" s="23" t="str">
        <x:v>deepseek</x:v>
      </x:c>
      <x:c r="F2071" s="78" t="n">
        <x:v>46136</x:v>
      </x:c>
      <x:c r="G2071" s="78" t="n">
        <x:v>46165</x:v>
      </x:c>
      <x:c r="H2071" s="81" t="n">
        <x:v>0.19798989873223333</x:v>
      </x:c>
      <x:c r="I2071" s="81" t="n">
        <x:v>0.197989898732</x:v>
      </x:c>
      <x:c r="J2071" s="23" t="str">
        <x:v>total_b</x:v>
      </x:c>
      <x:c r="K2071" s="23" t="str">
        <x:v>date_only</x:v>
      </x:c>
      <x:c r="L2071" s="81" t="n">
        <x:v>284</x:v>
      </x:c>
      <x:c r="M2071" s="81" t="n">
        <x:v>149.8624331179321</x:v>
      </x:c>
      <x:c r="N2071" s="81" t="n">
        <x:v>-0.27762556066315075</x:v>
      </x:c>
      <x:c r="O2071" s="23" t="n">
        <x:v>59</x:v>
      </x:c>
      <x:c r="P2071" s="23" t="n">
        <x:v>12</x:v>
      </x:c>
      <x:c r="Q2071" s="78" t="n">
        <x:v>46162</x:v>
      </x:c>
      <x:c r="R2071" s="23" t="str">
        <x:v>True</x:v>
      </x:c>
      <x:c r="S2071" s="23" t="str">
        <x:v>True</x:v>
      </x:c>
      <x:c r="T2071" s="23" t="str">
        <x:v>False</x:v>
      </x:c>
    </x:row>
    <x:row r="2072">
      <x:c r="A2072" s="23" t="str">
        <x:v>total_calibration</x:v>
      </x:c>
      <x:c r="B2072" s="23" t="n">
        <x:v>30</x:v>
      </x:c>
      <x:c r="C2072" s="23" t="str">
        <x:v>checkpoint:epoch:deepseek-v4-flash</x:v>
      </x:c>
      <x:c r="D2072" s="23" t="str">
        <x:v>DeepSeek-V4-Flash</x:v>
      </x:c>
      <x:c r="E2072" s="23" t="str">
        <x:v>deepseek</x:v>
      </x:c>
      <x:c r="F2072" s="78" t="n">
        <x:v>46136</x:v>
      </x:c>
      <x:c r="G2072" s="78" t="n">
        <x:v>46165</x:v>
      </x:c>
      <x:c r="H2072" s="81" t="n">
        <x:v>0.19798989873223333</x:v>
      </x:c>
      <x:c r="I2072" s="81" t="n">
        <x:v>0.197989898732</x:v>
      </x:c>
      <x:c r="J2072" s="23" t="str">
        <x:v>total_b</x:v>
      </x:c>
      <x:c r="K2072" s="23" t="str">
        <x:v>date_historical_price</x:v>
      </x:c>
      <x:c r="L2072" s="81" t="n">
        <x:v>284</x:v>
      </x:c>
      <x:c r="M2072" s="81" t="n">
        <x:v>82.347179465137</x:v>
      </x:c>
      <x:c r="N2072" s="81" t="n">
        <x:v>-0.5376696116317926</x:v>
      </x:c>
      <x:c r="O2072" s="23" t="n">
        <x:v>59</x:v>
      </x:c>
      <x:c r="P2072" s="23" t="n">
        <x:v>12</x:v>
      </x:c>
      <x:c r="Q2072" s="78" t="n">
        <x:v>46162</x:v>
      </x:c>
      <x:c r="R2072" s="23" t="str">
        <x:v>True</x:v>
      </x:c>
      <x:c r="S2072" s="23" t="str">
        <x:v>True</x:v>
      </x:c>
      <x:c r="T2072" s="23" t="str">
        <x:v>False</x:v>
      </x:c>
    </x:row>
    <x:row r="2073">
      <x:c r="A2073" s="23" t="str">
        <x:v>total_calibration</x:v>
      </x:c>
      <x:c r="B2073" s="23" t="n">
        <x:v>30</x:v>
      </x:c>
      <x:c r="C2073" s="23" t="str">
        <x:v>checkpoint:epoch:deepseek-v4-flash</x:v>
      </x:c>
      <x:c r="D2073" s="23" t="str">
        <x:v>DeepSeek-V4-Flash</x:v>
      </x:c>
      <x:c r="E2073" s="23" t="str">
        <x:v>deepseek</x:v>
      </x:c>
      <x:c r="F2073" s="78" t="n">
        <x:v>46136</x:v>
      </x:c>
      <x:c r="G2073" s="78" t="n">
        <x:v>46165</x:v>
      </x:c>
      <x:c r="H2073" s="81" t="n">
        <x:v>0.19798989873223333</x:v>
      </x:c>
      <x:c r="I2073" s="81" t="n">
        <x:v>0.197989898732</x:v>
      </x:c>
      <x:c r="J2073" s="23" t="str">
        <x:v>total_b</x:v>
      </x:c>
      <x:c r="K2073" s="23" t="str">
        <x:v>date_current_price_nonprospective</x:v>
      </x:c>
      <x:c r="L2073" s="81" t="n">
        <x:v>284</x:v>
      </x:c>
      <x:c r="M2073" s="81" t="n">
        <x:v>69.69484806656216</x:v>
      </x:c>
      <x:c r="N2073" s="81" t="n">
        <x:v>-0.610117664373117</x:v>
      </x:c>
      <x:c r="O2073" s="23" t="n">
        <x:v>59</x:v>
      </x:c>
      <x:c r="P2073" s="23" t="n">
        <x:v>12</x:v>
      </x:c>
      <x:c r="Q2073" s="78" t="n">
        <x:v>46162</x:v>
      </x:c>
      <x:c r="R2073" s="23" t="str">
        <x:v>True</x:v>
      </x:c>
      <x:c r="S2073" s="23" t="str">
        <x:v>True</x:v>
      </x:c>
      <x:c r="T2073" s="23" t="str">
        <x:v>True</x:v>
      </x:c>
    </x:row>
    <x:row r="2074">
      <x:c r="A2074" s="23" t="str">
        <x:v>total_calibration</x:v>
      </x:c>
      <x:c r="B2074" s="23" t="n">
        <x:v>30</x:v>
      </x:c>
      <x:c r="C2074" s="23" t="str">
        <x:v>checkpoint:deepseek:deepseek-v4-pro</x:v>
      </x:c>
      <x:c r="D2074" s="23" t="str">
        <x:v>DeepSeek-V4-Pro</x:v>
      </x:c>
      <x:c r="E2074" s="23" t="str">
        <x:v>deepseek</x:v>
      </x:c>
      <x:c r="F2074" s="78" t="n">
        <x:v>46136</x:v>
      </x:c>
      <x:c r="G2074" s="78" t="n">
        <x:v>46165</x:v>
      </x:c>
      <x:c r="H2074" s="81" t="n">
        <x:v>0.6151828996322963</x:v>
      </x:c>
      <x:c r="I2074" s="81" t="n">
        <x:v>2.25175071808</x:v>
      </x:c>
      <x:c r="J2074" s="23" t="str">
        <x:v>total_b</x:v>
      </x:c>
      <x:c r="K2074" s="23" t="str">
        <x:v>date_only</x:v>
      </x:c>
      <x:c r="L2074" s="81" t="n">
        <x:v>1600</x:v>
      </x:c>
      <x:c r="M2074" s="81" t="n">
        <x:v>149.8624331179321</x:v>
      </x:c>
      <x:c r="N2074" s="81" t="n">
        <x:v>-1.0284272032720378</x:v>
      </x:c>
      <x:c r="O2074" s="23" t="n">
        <x:v>59</x:v>
      </x:c>
      <x:c r="P2074" s="23" t="n">
        <x:v>12</x:v>
      </x:c>
      <x:c r="Q2074" s="78" t="n">
        <x:v>46162</x:v>
      </x:c>
      <x:c r="R2074" s="23" t="str">
        <x:v>True</x:v>
      </x:c>
      <x:c r="S2074" s="23" t="str">
        <x:v>True</x:v>
      </x:c>
      <x:c r="T2074" s="23" t="str">
        <x:v>False</x:v>
      </x:c>
    </x:row>
    <x:row r="2075">
      <x:c r="A2075" s="23" t="str">
        <x:v>total_calibration</x:v>
      </x:c>
      <x:c r="B2075" s="23" t="n">
        <x:v>30</x:v>
      </x:c>
      <x:c r="C2075" s="23" t="str">
        <x:v>checkpoint:deepseek:deepseek-v4-pro</x:v>
      </x:c>
      <x:c r="D2075" s="23" t="str">
        <x:v>DeepSeek-V4-Pro</x:v>
      </x:c>
      <x:c r="E2075" s="23" t="str">
        <x:v>deepseek</x:v>
      </x:c>
      <x:c r="F2075" s="78" t="n">
        <x:v>46136</x:v>
      </x:c>
      <x:c r="G2075" s="78" t="n">
        <x:v>46165</x:v>
      </x:c>
      <x:c r="H2075" s="81" t="n">
        <x:v>0.6151828996322963</x:v>
      </x:c>
      <x:c r="I2075" s="81" t="n">
        <x:v>2.25175071808</x:v>
      </x:c>
      <x:c r="J2075" s="23" t="str">
        <x:v>total_b</x:v>
      </x:c>
      <x:c r="K2075" s="23" t="str">
        <x:v>date_historical_price</x:v>
      </x:c>
      <x:c r="L2075" s="81" t="n">
        <x:v>1600</x:v>
      </x:c>
      <x:c r="M2075" s="81" t="n">
        <x:v>240.17130556591954</x:v>
      </x:c>
      <x:c r="N2075" s="81" t="n">
        <x:v>-0.8235988637638536</x:v>
      </x:c>
      <x:c r="O2075" s="23" t="n">
        <x:v>59</x:v>
      </x:c>
      <x:c r="P2075" s="23" t="n">
        <x:v>12</x:v>
      </x:c>
      <x:c r="Q2075" s="78" t="n">
        <x:v>46162</x:v>
      </x:c>
      <x:c r="R2075" s="23" t="str">
        <x:v>True</x:v>
      </x:c>
      <x:c r="S2075" s="23" t="str">
        <x:v>True</x:v>
      </x:c>
      <x:c r="T2075" s="23" t="str">
        <x:v>False</x:v>
      </x:c>
    </x:row>
    <x:row r="2076">
      <x:c r="A2076" s="23" t="str">
        <x:v>total_calibration</x:v>
      </x:c>
      <x:c r="B2076" s="23" t="n">
        <x:v>30</x:v>
      </x:c>
      <x:c r="C2076" s="23" t="str">
        <x:v>checkpoint:deepseek:deepseek-v4-pro</x:v>
      </x:c>
      <x:c r="D2076" s="23" t="str">
        <x:v>DeepSeek-V4-Pro</x:v>
      </x:c>
      <x:c r="E2076" s="23" t="str">
        <x:v>deepseek</x:v>
      </x:c>
      <x:c r="F2076" s="78" t="n">
        <x:v>46136</x:v>
      </x:c>
      <x:c r="G2076" s="78" t="n">
        <x:v>46165</x:v>
      </x:c>
      <x:c r="H2076" s="81" t="n">
        <x:v>0.6151828996322963</x:v>
      </x:c>
      <x:c r="I2076" s="81" t="n">
        <x:v>2.25175071808</x:v>
      </x:c>
      <x:c r="J2076" s="23" t="str">
        <x:v>total_b</x:v>
      </x:c>
      <x:c r="K2076" s="23" t="str">
        <x:v>date_current_price_nonprospective</x:v>
      </x:c>
      <x:c r="L2076" s="81" t="n">
        <x:v>1600</x:v>
      </x:c>
      <x:c r="M2076" s="81" t="n">
        <x:v>854.749067589475</x:v>
      </x:c>
      <x:c r="N2076" s="81" t="n">
        <x:v>-0.27228134694098277</x:v>
      </x:c>
      <x:c r="O2076" s="23" t="n">
        <x:v>59</x:v>
      </x:c>
      <x:c r="P2076" s="23" t="n">
        <x:v>12</x:v>
      </x:c>
      <x:c r="Q2076" s="78" t="n">
        <x:v>46162</x:v>
      </x:c>
      <x:c r="R2076" s="23" t="str">
        <x:v>True</x:v>
      </x:c>
      <x:c r="S2076" s="23" t="str">
        <x:v>True</x:v>
      </x:c>
      <x:c r="T2076" s="23" t="str">
        <x:v>True</x:v>
      </x:c>
    </x:row>
    <x:row r="2077">
      <x:c r="A2077" s="23" t="str">
        <x:v>total_calibration</x:v>
      </x:c>
      <x:c r="B2077" s="23" t="n">
        <x:v>30</x:v>
      </x:c>
      <x:c r="C2077" s="23" t="str">
        <x:v>checkpoint:epoch:mistral-medium-3-5</x:v>
      </x:c>
      <x:c r="D2077" s="23" t="str">
        <x:v>Mistral Medium 3.5</x:v>
      </x:c>
      <x:c r="E2077" s="23" t="str">
        <x:v>mistralai</x:v>
      </x:c>
      <x:c r="F2077" s="78" t="n">
        <x:v>46141</x:v>
      </x:c>
      <x:c r="G2077" s="78" t="n">
        <x:v>46176</x:v>
      </x:c>
      <x:c r="H2077" s="81" t="n">
        <x:v>3.3541019662496847</x:v>
      </x:c>
      <x:c r="I2077" s="81" t="n">
        <x:v>3.35410196625</x:v>
      </x:c>
      <x:c r="J2077" s="23" t="str">
        <x:v>total_b</x:v>
      </x:c>
      <x:c r="K2077" s="23" t="str">
        <x:v>date_only</x:v>
      </x:c>
      <x:c r="L2077" s="81" t="n">
        <x:v>128</x:v>
      </x:c>
      <x:c r="M2077" s="81" t="n">
        <x:v>201.13159163982868</x:v>
      </x:c>
      <x:c r="N2077" s="81" t="n">
        <x:v>0.19627032072656012</x:v>
      </x:c>
      <x:c r="O2077" s="23" t="n">
        <x:v>59</x:v>
      </x:c>
      <x:c r="P2077" s="23" t="n">
        <x:v>12</x:v>
      </x:c>
      <x:c r="Q2077" s="78" t="n">
        <x:v>46165</x:v>
      </x:c>
      <x:c r="R2077" s="23" t="str">
        <x:v>True</x:v>
      </x:c>
      <x:c r="S2077" s="23" t="str">
        <x:v>True</x:v>
      </x:c>
      <x:c r="T2077" s="23" t="str">
        <x:v>False</x:v>
      </x:c>
    </x:row>
    <x:row r="2078">
      <x:c r="A2078" s="23" t="str">
        <x:v>total_calibration</x:v>
      </x:c>
      <x:c r="B2078" s="23" t="n">
        <x:v>30</x:v>
      </x:c>
      <x:c r="C2078" s="23" t="str">
        <x:v>checkpoint:epoch:mistral-medium-3-5</x:v>
      </x:c>
      <x:c r="D2078" s="23" t="str">
        <x:v>Mistral Medium 3.5</x:v>
      </x:c>
      <x:c r="E2078" s="23" t="str">
        <x:v>mistralai</x:v>
      </x:c>
      <x:c r="F2078" s="78" t="n">
        <x:v>46141</x:v>
      </x:c>
      <x:c r="G2078" s="78" t="n">
        <x:v>46176</x:v>
      </x:c>
      <x:c r="H2078" s="81" t="n">
        <x:v>3.3541019662496847</x:v>
      </x:c>
      <x:c r="I2078" s="81" t="n">
        <x:v>3.35410196625</x:v>
      </x:c>
      <x:c r="J2078" s="23" t="str">
        <x:v>total_b</x:v>
      </x:c>
      <x:c r="K2078" s="23" t="str">
        <x:v>date_historical_price</x:v>
      </x:c>
      <x:c r="L2078" s="81" t="n">
        <x:v>128</x:v>
      </x:c>
      <x:c r="M2078" s="81" t="n">
        <x:v>1604.2830236662628</x:v>
      </x:c>
      <x:c r="N2078" s="81" t="n">
        <x:v>1.0980710182239877</x:v>
      </x:c>
      <x:c r="O2078" s="23" t="n">
        <x:v>59</x:v>
      </x:c>
      <x:c r="P2078" s="23" t="n">
        <x:v>12</x:v>
      </x:c>
      <x:c r="Q2078" s="78" t="n">
        <x:v>46165</x:v>
      </x:c>
      <x:c r="R2078" s="23" t="str">
        <x:v>True</x:v>
      </x:c>
      <x:c r="S2078" s="23" t="str">
        <x:v>True</x:v>
      </x:c>
      <x:c r="T2078" s="23" t="str">
        <x:v>False</x:v>
      </x:c>
    </x:row>
    <x:row r="2079">
      <x:c r="A2079" s="23" t="str">
        <x:v>total_calibration</x:v>
      </x:c>
      <x:c r="B2079" s="23" t="n">
        <x:v>30</x:v>
      </x:c>
      <x:c r="C2079" s="23" t="str">
        <x:v>checkpoint:epoch:mistral-medium-3-5</x:v>
      </x:c>
      <x:c r="D2079" s="23" t="str">
        <x:v>Mistral Medium 3.5</x:v>
      </x:c>
      <x:c r="E2079" s="23" t="str">
        <x:v>mistralai</x:v>
      </x:c>
      <x:c r="F2079" s="78" t="n">
        <x:v>46141</x:v>
      </x:c>
      <x:c r="G2079" s="78" t="n">
        <x:v>46176</x:v>
      </x:c>
      <x:c r="H2079" s="81" t="n">
        <x:v>3.3541019662496847</x:v>
      </x:c>
      <x:c r="I2079" s="81" t="n">
        <x:v>3.35410196625</x:v>
      </x:c>
      <x:c r="J2079" s="23" t="str">
        <x:v>total_b</x:v>
      </x:c>
      <x:c r="K2079" s="23" t="str">
        <x:v>date_current_price_nonprospective</x:v>
      </x:c>
      <x:c r="L2079" s="81" t="n">
        <x:v>128</x:v>
      </x:c>
      <x:c r="M2079" s="81" t="n">
        <x:v>1708.566428152788</x:v>
      </x:c>
      <x:c r="N2079" s="81" t="n">
        <x:v>1.1254218989533267</x:v>
      </x:c>
      <x:c r="O2079" s="23" t="n">
        <x:v>59</x:v>
      </x:c>
      <x:c r="P2079" s="23" t="n">
        <x:v>12</x:v>
      </x:c>
      <x:c r="Q2079" s="78" t="n">
        <x:v>46165</x:v>
      </x:c>
      <x:c r="R2079" s="23" t="str">
        <x:v>True</x:v>
      </x:c>
      <x:c r="S2079" s="23" t="str">
        <x:v>True</x:v>
      </x:c>
      <x:c r="T2079" s="23" t="str">
        <x:v>True</x:v>
      </x:c>
    </x:row>
    <x:row r="2080">
      <x:c r="A2080" s="23" t="str">
        <x:v>total_calibration</x:v>
      </x:c>
      <x:c r="B2080" s="23" t="n">
        <x:v>30</x:v>
      </x:c>
      <x:c r="C2080" s="23" t="str">
        <x:v>checkpoint:epoch:tencent-hy3-preview</x:v>
      </x:c>
      <x:c r="D2080" s="23" t="str">
        <x:v>Tencent Hy3 preview</x:v>
      </x:c>
      <x:c r="E2080" s="23" t="str">
        <x:v>tencent</x:v>
      </x:c>
      <x:c r="F2080" s="78" t="n">
        <x:v>46135</x:v>
      </x:c>
      <x:c r="G2080" s="78" t="n">
        <x:v>46180</x:v>
      </x:c>
      <x:c r="H2080" s="81" t="n">
        <x:v>0.13099618315050252</x:v>
      </x:c>
      <x:c r="I2080" s="81" t="n">
        <x:v>0.115021737076</x:v>
      </x:c>
      <x:c r="J2080" s="23" t="str">
        <x:v>total_b</x:v>
      </x:c>
      <x:c r="K2080" s="23" t="str">
        <x:v>date_only</x:v>
      </x:c>
      <x:c r="L2080" s="81" t="n">
        <x:v>295</x:v>
      </x:c>
      <x:c r="M2080" s="81" t="n">
        <x:v>173.6949674327526</x:v>
      </x:c>
      <x:c r="N2080" s="81" t="n">
        <x:v>-0.2300347804202274</x:v>
      </x:c>
      <x:c r="O2080" s="23" t="n">
        <x:v>69</x:v>
      </x:c>
      <x:c r="P2080" s="23" t="n">
        <x:v>13</x:v>
      </x:c>
      <x:c r="Q2080" s="78" t="n">
        <x:v>46176</x:v>
      </x:c>
      <x:c r="R2080" s="23" t="str">
        <x:v>True</x:v>
      </x:c>
      <x:c r="S2080" s="23" t="str">
        <x:v>True</x:v>
      </x:c>
      <x:c r="T2080" s="23" t="str">
        <x:v>False</x:v>
      </x:c>
    </x:row>
    <x:row r="2081">
      <x:c r="A2081" s="23" t="str">
        <x:v>total_calibration</x:v>
      </x:c>
      <x:c r="B2081" s="23" t="n">
        <x:v>30</x:v>
      </x:c>
      <x:c r="C2081" s="23" t="str">
        <x:v>checkpoint:epoch:tencent-hy3-preview</x:v>
      </x:c>
      <x:c r="D2081" s="23" t="str">
        <x:v>Tencent Hy3 preview</x:v>
      </x:c>
      <x:c r="E2081" s="23" t="str">
        <x:v>tencent</x:v>
      </x:c>
      <x:c r="F2081" s="78" t="n">
        <x:v>46135</x:v>
      </x:c>
      <x:c r="G2081" s="78" t="n">
        <x:v>46180</x:v>
      </x:c>
      <x:c r="H2081" s="81" t="n">
        <x:v>0.13099618315050252</x:v>
      </x:c>
      <x:c r="I2081" s="81" t="n">
        <x:v>0.115021737076</x:v>
      </x:c>
      <x:c r="J2081" s="23" t="str">
        <x:v>total_b</x:v>
      </x:c>
      <x:c r="K2081" s="23" t="str">
        <x:v>date_historical_price</x:v>
      </x:c>
      <x:c r="L2081" s="81" t="n">
        <x:v>295</x:v>
      </x:c>
      <x:c r="M2081" s="81" t="n">
        <x:v>60.33138999216924</x:v>
      </x:c>
      <x:c r="N2081" s="81" t="n">
        <x:v>-0.6892786847115693</x:v>
      </x:c>
      <x:c r="O2081" s="23" t="n">
        <x:v>69</x:v>
      </x:c>
      <x:c r="P2081" s="23" t="n">
        <x:v>13</x:v>
      </x:c>
      <x:c r="Q2081" s="78" t="n">
        <x:v>46176</x:v>
      </x:c>
      <x:c r="R2081" s="23" t="str">
        <x:v>True</x:v>
      </x:c>
      <x:c r="S2081" s="23" t="str">
        <x:v>True</x:v>
      </x:c>
      <x:c r="T2081" s="23" t="str">
        <x:v>False</x:v>
      </x:c>
    </x:row>
    <x:row r="2082">
      <x:c r="A2082" s="23" t="str">
        <x:v>total_calibration</x:v>
      </x:c>
      <x:c r="B2082" s="23" t="n">
        <x:v>30</x:v>
      </x:c>
      <x:c r="C2082" s="23" t="str">
        <x:v>checkpoint:epoch:tencent-hy3-preview</x:v>
      </x:c>
      <x:c r="D2082" s="23" t="str">
        <x:v>Tencent Hy3 preview</x:v>
      </x:c>
      <x:c r="E2082" s="23" t="str">
        <x:v>tencent</x:v>
      </x:c>
      <x:c r="F2082" s="78" t="n">
        <x:v>46135</x:v>
      </x:c>
      <x:c r="G2082" s="78" t="n">
        <x:v>46180</x:v>
      </x:c>
      <x:c r="H2082" s="81" t="n">
        <x:v>0.13099618315050252</x:v>
      </x:c>
      <x:c r="I2082" s="81" t="n">
        <x:v>0.115021737076</x:v>
      </x:c>
      <x:c r="J2082" s="23" t="str">
        <x:v>total_b</x:v>
      </x:c>
      <x:c r="K2082" s="23" t="str">
        <x:v>date_current_price_nonprospective</x:v>
      </x:c>
      <x:c r="L2082" s="81" t="n">
        <x:v>295</x:v>
      </x:c>
      <x:c r="M2082" s="81" t="n">
        <x:v>42.03891022649298</x:v>
      </x:c>
      <x:c r="N2082" s="81" t="n">
        <x:v>-0.8461705666798799</x:v>
      </x:c>
      <x:c r="O2082" s="23" t="n">
        <x:v>69</x:v>
      </x:c>
      <x:c r="P2082" s="23" t="n">
        <x:v>13</x:v>
      </x:c>
      <x:c r="Q2082" s="78" t="n">
        <x:v>46176</x:v>
      </x:c>
      <x:c r="R2082" s="23" t="str">
        <x:v>True</x:v>
      </x:c>
      <x:c r="S2082" s="23" t="str">
        <x:v>True</x:v>
      </x:c>
      <x:c r="T2082" s="23" t="str">
        <x:v>True</x:v>
      </x:c>
    </x:row>
    <x:row r="2083">
      <x:c r="A2083" s="23" t="str">
        <x:v>total_calibration</x:v>
      </x:c>
      <x:c r="B2083" s="23" t="n">
        <x:v>30</x:v>
      </x:c>
      <x:c r="C2083" s="23" t="str">
        <x:v>checkpoint:epoch:nemotron-3-ultra</x:v>
      </x:c>
      <x:c r="D2083" s="23" t="str">
        <x:v>Nemotron 3 Ultra</x:v>
      </x:c>
      <x:c r="E2083" s="23" t="str">
        <x:v>nvidia</x:v>
      </x:c>
      <x:c r="F2083" s="78" t="n">
        <x:v>46177</x:v>
      </x:c>
      <x:c r="G2083" s="78" t="n">
        <x:v>46207</x:v>
      </x:c>
      <x:c r="H2083" s="81" t="n">
        <x:v>1.0488088481701516</x:v>
      </x:c>
      <x:c r="I2083" s="81" t="n">
        <x:v>1.29877124297</x:v>
      </x:c>
      <x:c r="J2083" s="23" t="str">
        <x:v>total_b</x:v>
      </x:c>
      <x:c r="K2083" s="23" t="str">
        <x:v>date_only</x:v>
      </x:c>
      <x:c r="L2083" s="81" t="n">
        <x:v>550</x:v>
      </x:c>
      <x:c r="M2083" s="81" t="n">
        <x:v>269.6844503532418</x:v>
      </x:c>
      <x:c r="N2083" s="81" t="n">
        <x:v>-0.3095067831617346</x:v>
      </x:c>
      <x:c r="O2083" s="23" t="n">
        <x:v>68</x:v>
      </x:c>
      <x:c r="P2083" s="23" t="n">
        <x:v>13</x:v>
      </x:c>
      <x:c r="Q2083" s="78" t="n">
        <x:v>46180</x:v>
      </x:c>
      <x:c r="R2083" s="23" t="str">
        <x:v>True</x:v>
      </x:c>
      <x:c r="S2083" s="23" t="str">
        <x:v>True</x:v>
      </x:c>
      <x:c r="T2083" s="23" t="str">
        <x:v>False</x:v>
      </x:c>
    </x:row>
    <x:row r="2084">
      <x:c r="A2084" s="23" t="str">
        <x:v>total_calibration</x:v>
      </x:c>
      <x:c r="B2084" s="23" t="n">
        <x:v>30</x:v>
      </x:c>
      <x:c r="C2084" s="23" t="str">
        <x:v>checkpoint:epoch:nemotron-3-ultra</x:v>
      </x:c>
      <x:c r="D2084" s="23" t="str">
        <x:v>Nemotron 3 Ultra</x:v>
      </x:c>
      <x:c r="E2084" s="23" t="str">
        <x:v>nvidia</x:v>
      </x:c>
      <x:c r="F2084" s="78" t="n">
        <x:v>46177</x:v>
      </x:c>
      <x:c r="G2084" s="78" t="n">
        <x:v>46207</x:v>
      </x:c>
      <x:c r="H2084" s="81" t="n">
        <x:v>1.0488088481701516</x:v>
      </x:c>
      <x:c r="I2084" s="81" t="n">
        <x:v>1.29877124297</x:v>
      </x:c>
      <x:c r="J2084" s="23" t="str">
        <x:v>total_b</x:v>
      </x:c>
      <x:c r="K2084" s="23" t="str">
        <x:v>date_historical_price</x:v>
      </x:c>
      <x:c r="L2084" s="81" t="n">
        <x:v>550</x:v>
      </x:c>
      <x:c r="M2084" s="81" t="n">
        <x:v>707.9231802481853</x:v>
      </x:c>
      <x:c r="N2084" s="81" t="n">
        <x:v>0.10962344361304441</x:v>
      </x:c>
      <x:c r="O2084" s="23" t="n">
        <x:v>68</x:v>
      </x:c>
      <x:c r="P2084" s="23" t="n">
        <x:v>13</x:v>
      </x:c>
      <x:c r="Q2084" s="78" t="n">
        <x:v>46180</x:v>
      </x:c>
      <x:c r="R2084" s="23" t="str">
        <x:v>True</x:v>
      </x:c>
      <x:c r="S2084" s="23" t="str">
        <x:v>True</x:v>
      </x:c>
      <x:c r="T2084" s="23" t="str">
        <x:v>False</x:v>
      </x:c>
    </x:row>
    <x:row r="2085">
      <x:c r="A2085" s="23" t="str">
        <x:v>total_calibration</x:v>
      </x:c>
      <x:c r="B2085" s="23" t="n">
        <x:v>30</x:v>
      </x:c>
      <x:c r="C2085" s="23" t="str">
        <x:v>checkpoint:epoch:nemotron-3-ultra</x:v>
      </x:c>
      <x:c r="D2085" s="23" t="str">
        <x:v>Nemotron 3 Ultra</x:v>
      </x:c>
      <x:c r="E2085" s="23" t="str">
        <x:v>nvidia</x:v>
      </x:c>
      <x:c r="F2085" s="78" t="n">
        <x:v>46177</x:v>
      </x:c>
      <x:c r="G2085" s="78" t="n">
        <x:v>46207</x:v>
      </x:c>
      <x:c r="H2085" s="81" t="n">
        <x:v>1.0488088481701516</x:v>
      </x:c>
      <x:c r="I2085" s="81" t="n">
        <x:v>1.29877124297</x:v>
      </x:c>
      <x:c r="J2085" s="23" t="str">
        <x:v>total_b</x:v>
      </x:c>
      <x:c r="K2085" s="23" t="str">
        <x:v>date_current_price_nonprospective</x:v>
      </x:c>
      <x:c r="L2085" s="81" t="n">
        <x:v>550</x:v>
      </x:c>
      <x:c r="M2085" s="81" t="n">
        <x:v>875.9055083242874</x:v>
      </x:c>
      <x:c r="N2085" s="81" t="n">
        <x:v>0.20209456801311568</x:v>
      </x:c>
      <x:c r="O2085" s="23" t="n">
        <x:v>68</x:v>
      </x:c>
      <x:c r="P2085" s="23" t="n">
        <x:v>13</x:v>
      </x:c>
      <x:c r="Q2085" s="78" t="n">
        <x:v>46180</x:v>
      </x:c>
      <x:c r="R2085" s="23" t="str">
        <x:v>True</x:v>
      </x:c>
      <x:c r="S2085" s="23" t="str">
        <x:v>True</x:v>
      </x:c>
      <x:c r="T2085" s="23" t="str">
        <x:v>True</x:v>
      </x:c>
    </x:row>
    <x:row r="2086">
      <x:c r="A2086" s="23" t="str">
        <x:v>total_calibration</x:v>
      </x:c>
      <x:c r="B2086" s="23" t="n">
        <x:v>30</x:v>
      </x:c>
      <x:c r="C2086" s="23" t="str">
        <x:v>checkpoint:moonshot:kimi-k2-7-code</x:v>
      </x:c>
      <x:c r="D2086" s="23" t="str">
        <x:v>Kimi K2.7 Code</x:v>
      </x:c>
      <x:c r="E2086" s="23" t="str">
        <x:v>moonshotai</x:v>
      </x:c>
      <x:c r="F2086" s="78" t="n">
        <x:v>46185</x:v>
      </x:c>
      <x:c r="G2086" s="78" t="n">
        <x:v>46214</x:v>
      </x:c>
      <x:c r="H2086" s="81" t="n">
        <x:v>1.6093476939431082</x:v>
      </x:c>
      <x:c r="I2086" s="81" t="n">
        <x:v>1.91037169158</x:v>
      </x:c>
      <x:c r="J2086" s="23" t="str">
        <x:v>total_b</x:v>
      </x:c>
      <x:c r="K2086" s="23" t="str">
        <x:v>date_only</x:v>
      </x:c>
      <x:c r="L2086" s="81" t="n">
        <x:v>1040</x:v>
      </x:c>
      <x:c r="M2086" s="81" t="n">
        <x:v>195.76999616051646</x:v>
      </x:c>
      <x:c r="N2086" s="81" t="n">
        <x:v>-0.725287206992051</x:v>
      </x:c>
      <x:c r="O2086" s="23" t="n">
        <x:v>67</x:v>
      </x:c>
      <x:c r="P2086" s="23" t="n">
        <x:v>13</x:v>
      </x:c>
      <x:c r="Q2086" s="78" t="n">
        <x:v>46207</x:v>
      </x:c>
      <x:c r="R2086" s="23" t="str">
        <x:v>True</x:v>
      </x:c>
      <x:c r="S2086" s="23" t="str">
        <x:v>True</x:v>
      </x:c>
      <x:c r="T2086" s="23" t="str">
        <x:v>False</x:v>
      </x:c>
    </x:row>
    <x:row r="2087">
      <x:c r="A2087" s="23" t="str">
        <x:v>total_calibration</x:v>
      </x:c>
      <x:c r="B2087" s="23" t="n">
        <x:v>30</x:v>
      </x:c>
      <x:c r="C2087" s="23" t="str">
        <x:v>checkpoint:moonshot:kimi-k2-7-code</x:v>
      </x:c>
      <x:c r="D2087" s="23" t="str">
        <x:v>Kimi K2.7 Code</x:v>
      </x:c>
      <x:c r="E2087" s="23" t="str">
        <x:v>moonshotai</x:v>
      </x:c>
      <x:c r="F2087" s="78" t="n">
        <x:v>46185</x:v>
      </x:c>
      <x:c r="G2087" s="78" t="n">
        <x:v>46214</x:v>
      </x:c>
      <x:c r="H2087" s="81" t="n">
        <x:v>1.6093476939431082</x:v>
      </x:c>
      <x:c r="I2087" s="81" t="n">
        <x:v>1.91037169158</x:v>
      </x:c>
      <x:c r="J2087" s="23" t="str">
        <x:v>total_b</x:v>
      </x:c>
      <x:c r="K2087" s="23" t="str">
        <x:v>date_historical_price</x:v>
      </x:c>
      <x:c r="L2087" s="81" t="n">
        <x:v>1040</x:v>
      </x:c>
      <x:c r="M2087" s="81" t="n">
        <x:v>820.3644684485939</x:v>
      </x:c>
      <x:c r="N2087" s="81" t="n">
        <x:v>-0.10302649731829851</x:v>
      </x:c>
      <x:c r="O2087" s="23" t="n">
        <x:v>67</x:v>
      </x:c>
      <x:c r="P2087" s="23" t="n">
        <x:v>13</x:v>
      </x:c>
      <x:c r="Q2087" s="78" t="n">
        <x:v>46207</x:v>
      </x:c>
      <x:c r="R2087" s="23" t="str">
        <x:v>True</x:v>
      </x:c>
      <x:c r="S2087" s="23" t="str">
        <x:v>True</x:v>
      </x:c>
      <x:c r="T2087" s="23" t="str">
        <x:v>False</x:v>
      </x:c>
    </x:row>
    <x:row r="2088">
      <x:c r="A2088" s="23" t="str">
        <x:v>total_calibration</x:v>
      </x:c>
      <x:c r="B2088" s="23" t="n">
        <x:v>30</x:v>
      </x:c>
      <x:c r="C2088" s="23" t="str">
        <x:v>checkpoint:moonshot:kimi-k2-7-code</x:v>
      </x:c>
      <x:c r="D2088" s="23" t="str">
        <x:v>Kimi K2.7 Code</x:v>
      </x:c>
      <x:c r="E2088" s="23" t="str">
        <x:v>moonshotai</x:v>
      </x:c>
      <x:c r="F2088" s="78" t="n">
        <x:v>46185</x:v>
      </x:c>
      <x:c r="G2088" s="78" t="n">
        <x:v>46214</x:v>
      </x:c>
      <x:c r="H2088" s="81" t="n">
        <x:v>1.6093476939431082</x:v>
      </x:c>
      <x:c r="I2088" s="81" t="n">
        <x:v>1.91037169158</x:v>
      </x:c>
      <x:c r="J2088" s="23" t="str">
        <x:v>total_b</x:v>
      </x:c>
      <x:c r="K2088" s="23" t="str">
        <x:v>date_current_price_nonprospective</x:v>
      </x:c>
      <x:c r="L2088" s="81" t="n">
        <x:v>1040</x:v>
      </x:c>
      <x:c r="M2088" s="81" t="n">
        <x:v>976.9561900966056</x:v>
      </x:c>
      <x:c r="N2088" s="81" t="n">
        <x:v>-0.027158250325036385</x:v>
      </x:c>
      <x:c r="O2088" s="23" t="n">
        <x:v>67</x:v>
      </x:c>
      <x:c r="P2088" s="23" t="n">
        <x:v>13</x:v>
      </x:c>
      <x:c r="Q2088" s="78" t="n">
        <x:v>46207</x:v>
      </x:c>
      <x:c r="R2088" s="23" t="str">
        <x:v>True</x:v>
      </x:c>
      <x:c r="S2088" s="23" t="str">
        <x:v>True</x:v>
      </x:c>
      <x:c r="T2088" s="23" t="str">
        <x:v>True</x:v>
      </x:c>
    </x:row>
    <x:row r="2089">
      <x:c r="A2089" s="23" t="str">
        <x:v>total_calibration</x:v>
      </x:c>
      <x:c r="B2089" s="23" t="n">
        <x:v>30</x:v>
      </x:c>
      <x:c r="C2089" s="23" t="str">
        <x:v>checkpoint:z-ai-zhipu-ai:glm-5-2</x:v>
      </x:c>
      <x:c r="D2089" s="23" t="str">
        <x:v>GLM-5.2</x:v>
      </x:c>
      <x:c r="E2089" s="23" t="str">
        <x:v>z-ai</x:v>
      </x:c>
      <x:c r="F2089" s="78" t="n">
        <x:v>46189</x:v>
      </x:c>
      <x:c r="G2089" s="78" t="n">
        <x:v>46219</x:v>
      </x:c>
      <x:c r="H2089" s="81" t="n">
        <x:v>1.6748074356118365</x:v>
      </x:c>
      <x:c r="I2089" s="81" t="n">
        <x:v>2.23374125628</x:v>
      </x:c>
      <x:c r="J2089" s="23" t="str">
        <x:v>total_b</x:v>
      </x:c>
      <x:c r="K2089" s="23" t="str">
        <x:v>date_only</x:v>
      </x:c>
      <x:c r="L2089" s="81" t="n">
        <x:v>744</x:v>
      </x:c>
      <x:c r="M2089" s="81" t="n">
        <x:v>249.98380001292333</x:v>
      </x:c>
      <x:c r="N2089" s="81" t="n">
        <x:v>-0.4736610700456662</x:v>
      </x:c>
      <x:c r="O2089" s="23" t="n">
        <x:v>64</x:v>
      </x:c>
      <x:c r="P2089" s="23" t="n">
        <x:v>13</x:v>
      </x:c>
      <x:c r="Q2089" s="78" t="n">
        <x:v>46214</x:v>
      </x:c>
      <x:c r="R2089" s="23" t="str">
        <x:v>True</x:v>
      </x:c>
      <x:c r="S2089" s="23" t="str">
        <x:v>True</x:v>
      </x:c>
      <x:c r="T2089" s="23" t="str">
        <x:v>False</x:v>
      </x:c>
    </x:row>
    <x:row r="2090">
      <x:c r="A2090" s="23" t="str">
        <x:v>total_calibration</x:v>
      </x:c>
      <x:c r="B2090" s="23" t="n">
        <x:v>30</x:v>
      </x:c>
      <x:c r="C2090" s="23" t="str">
        <x:v>checkpoint:z-ai-zhipu-ai:glm-5-2</x:v>
      </x:c>
      <x:c r="D2090" s="23" t="str">
        <x:v>GLM-5.2</x:v>
      </x:c>
      <x:c r="E2090" s="23" t="str">
        <x:v>z-ai</x:v>
      </x:c>
      <x:c r="F2090" s="78" t="n">
        <x:v>46189</x:v>
      </x:c>
      <x:c r="G2090" s="78" t="n">
        <x:v>46219</x:v>
      </x:c>
      <x:c r="H2090" s="81" t="n">
        <x:v>1.6748074356118365</x:v>
      </x:c>
      <x:c r="I2090" s="81" t="n">
        <x:v>2.23374125628</x:v>
      </x:c>
      <x:c r="J2090" s="23" t="str">
        <x:v>total_b</x:v>
      </x:c>
      <x:c r="K2090" s="23" t="str">
        <x:v>date_historical_price</x:v>
      </x:c>
      <x:c r="L2090" s="81" t="n">
        <x:v>744</x:v>
      </x:c>
      <x:c r="M2090" s="81" t="n">
        <x:v>1034.1364439510194</x:v>
      </x:c>
      <x:c r="N2090" s="81" t="n">
        <x:v>0.14300490780166827</x:v>
      </x:c>
      <x:c r="O2090" s="23" t="n">
        <x:v>64</x:v>
      </x:c>
      <x:c r="P2090" s="23" t="n">
        <x:v>13</x:v>
      </x:c>
      <x:c r="Q2090" s="78" t="n">
        <x:v>46214</x:v>
      </x:c>
      <x:c r="R2090" s="23" t="str">
        <x:v>True</x:v>
      </x:c>
      <x:c r="S2090" s="23" t="str">
        <x:v>True</x:v>
      </x:c>
      <x:c r="T2090" s="23" t="str">
        <x:v>False</x:v>
      </x:c>
    </x:row>
    <x:row r="2091">
      <x:c r="A2091" s="23" t="str">
        <x:v>total_calibration</x:v>
      </x:c>
      <x:c r="B2091" s="23" t="n">
        <x:v>30</x:v>
      </x:c>
      <x:c r="C2091" s="23" t="str">
        <x:v>checkpoint:z-ai-zhipu-ai:glm-5-2</x:v>
      </x:c>
      <x:c r="D2091" s="23" t="str">
        <x:v>GLM-5.2</x:v>
      </x:c>
      <x:c r="E2091" s="23" t="str">
        <x:v>z-ai</x:v>
      </x:c>
      <x:c r="F2091" s="78" t="n">
        <x:v>46189</x:v>
      </x:c>
      <x:c r="G2091" s="78" t="n">
        <x:v>46219</x:v>
      </x:c>
      <x:c r="H2091" s="81" t="n">
        <x:v>1.6748074356118365</x:v>
      </x:c>
      <x:c r="I2091" s="81" t="n">
        <x:v>2.23374125628</x:v>
      </x:c>
      <x:c r="J2091" s="23" t="str">
        <x:v>total_b</x:v>
      </x:c>
      <x:c r="K2091" s="23" t="str">
        <x:v>date_current_price_nonprospective</x:v>
      </x:c>
      <x:c r="L2091" s="81" t="n">
        <x:v>744</x:v>
      </x:c>
      <x:c r="M2091" s="81" t="n">
        <x:v>1376.494157714607</x:v>
      </x:c>
      <x:c r="N2091" s="81" t="n">
        <x:v>0.26720143690145626</x:v>
      </x:c>
      <x:c r="O2091" s="23" t="n">
        <x:v>64</x:v>
      </x:c>
      <x:c r="P2091" s="23" t="n">
        <x:v>13</x:v>
      </x:c>
      <x:c r="Q2091" s="78" t="n">
        <x:v>46214</x:v>
      </x:c>
      <x:c r="R2091" s="23" t="str">
        <x:v>True</x:v>
      </x:c>
      <x:c r="S2091" s="23" t="str">
        <x:v>True</x:v>
      </x:c>
      <x:c r="T2091" s="23" t="str">
        <x:v>True</x:v>
      </x:c>
    </x:row>
    <x:row r="2092">
      <x:c r="A2092" s="23" t="str">
        <x:v>active_label_common_panel</x:v>
      </x:c>
      <x:c r="B2092" s="23" t="n">
        <x:v>30</x:v>
      </x:c>
      <x:c r="C2092" s="23" t="str">
        <x:v>checkpoint:epoch:kimi-k2</x:v>
      </x:c>
      <x:c r="D2092" s="23" t="str">
        <x:v>Kimi K2</x:v>
      </x:c>
      <x:c r="E2092" s="23" t="str">
        <x:v>kimi</x:v>
      </x:c>
      <x:c r="F2092" s="78" t="n">
        <x:v>45849</x:v>
      </x:c>
      <x:c r="G2092" s="78" t="n">
        <x:v>45879</x:v>
      </x:c>
      <x:c r="H2092" s="81" t="n">
        <x:v>0.5904235767650206</x:v>
      </x:c>
      <x:c r="I2092" s="81" t="n">
        <x:v>1.14498908292</x:v>
      </x:c>
      <x:c r="J2092" s="23" t="str">
        <x:v>active_b</x:v>
      </x:c>
      <x:c r="K2092" s="23" t="str">
        <x:v>date_historical_price</x:v>
      </x:c>
      <x:c r="L2092" s="81" t="n">
        <x:v>32.6</x:v>
      </x:c>
      <x:c r="M2092" s="81" t="n">
        <x:v>29.993586252327198</x:v>
      </x:c>
      <x:c r="N2092" s="81" t="n">
        <x:v>-0.03618920378222697</x:v>
      </x:c>
      <x:c r="O2092" s="23" t="n">
        <x:v>14</x:v>
      </x:c>
      <x:c r="P2092" s="23" t="n">
        <x:v>5</x:v>
      </x:c>
      <x:c r="Q2092" s="78" t="n">
        <x:v>45861</x:v>
      </x:c>
      <x:c r="R2092" s="23" t="str">
        <x:v>True</x:v>
      </x:c>
      <x:c r="S2092" s="23" t="str">
        <x:v>True</x:v>
      </x:c>
      <x:c r="T2092" s="23" t="str">
        <x:v>False</x:v>
      </x:c>
    </x:row>
    <x:row r="2093">
      <x:c r="A2093" s="23" t="str">
        <x:v>active_label_common_panel</x:v>
      </x:c>
      <x:c r="B2093" s="23" t="n">
        <x:v>30</x:v>
      </x:c>
      <x:c r="C2093" s="23" t="str">
        <x:v>checkpoint:epoch:kimi-k2</x:v>
      </x:c>
      <x:c r="D2093" s="23" t="str">
        <x:v>Kimi K2</x:v>
      </x:c>
      <x:c r="E2093" s="23" t="str">
        <x:v>kimi</x:v>
      </x:c>
      <x:c r="F2093" s="78" t="n">
        <x:v>45849</x:v>
      </x:c>
      <x:c r="G2093" s="78" t="n">
        <x:v>45879</x:v>
      </x:c>
      <x:c r="H2093" s="81" t="n">
        <x:v>0.5904235767650206</x:v>
      </x:c>
      <x:c r="I2093" s="81" t="n">
        <x:v>1.14498908292</x:v>
      </x:c>
      <x:c r="J2093" s="23" t="str">
        <x:v>active_b</x:v>
      </x:c>
      <x:c r="K2093" s="23" t="str">
        <x:v>score_date</x:v>
      </x:c>
      <x:c r="L2093" s="81" t="n">
        <x:v>32.6</x:v>
      </x:c>
      <x:c r="M2093" s="81" t="n">
        <x:v>29.887432128123436</x:v>
      </x:c>
      <x:c r="N2093" s="81" t="n">
        <x:v>-0.03772899718969333</x:v>
      </x:c>
      <x:c r="O2093" s="23" t="n">
        <x:v>14</x:v>
      </x:c>
      <x:c r="P2093" s="23" t="n">
        <x:v>5</x:v>
      </x:c>
      <x:c r="Q2093" s="78" t="n">
        <x:v>45861</x:v>
      </x:c>
      <x:c r="R2093" s="23" t="str">
        <x:v>True</x:v>
      </x:c>
      <x:c r="S2093" s="23" t="str">
        <x:v>True</x:v>
      </x:c>
      <x:c r="T2093" s="23" t="str">
        <x:v>False</x:v>
      </x:c>
    </x:row>
    <x:row r="2094">
      <x:c r="A2094" s="23" t="str">
        <x:v>active_label_common_panel</x:v>
      </x:c>
      <x:c r="B2094" s="23" t="n">
        <x:v>30</x:v>
      </x:c>
      <x:c r="C2094" s="23" t="str">
        <x:v>checkpoint:epoch:kimi-k2</x:v>
      </x:c>
      <x:c r="D2094" s="23" t="str">
        <x:v>Kimi K2</x:v>
      </x:c>
      <x:c r="E2094" s="23" t="str">
        <x:v>kimi</x:v>
      </x:c>
      <x:c r="F2094" s="78" t="n">
        <x:v>45849</x:v>
      </x:c>
      <x:c r="G2094" s="78" t="n">
        <x:v>45879</x:v>
      </x:c>
      <x:c r="H2094" s="81" t="n">
        <x:v>0.5904235767650206</x:v>
      </x:c>
      <x:c r="I2094" s="81" t="n">
        <x:v>1.14498908292</x:v>
      </x:c>
      <x:c r="J2094" s="23" t="str">
        <x:v>active_b</x:v>
      </x:c>
      <x:c r="K2094" s="23" t="str">
        <x:v>score_date_historical_price</x:v>
      </x:c>
      <x:c r="L2094" s="81" t="n">
        <x:v>32.6</x:v>
      </x:c>
      <x:c r="M2094" s="81" t="n">
        <x:v>29.122762831730736</x:v>
      </x:c>
      <x:c r="N2094" s="81" t="n">
        <x:v>-0.04898502662275749</x:v>
      </x:c>
      <x:c r="O2094" s="23" t="n">
        <x:v>14</x:v>
      </x:c>
      <x:c r="P2094" s="23" t="n">
        <x:v>5</x:v>
      </x:c>
      <x:c r="Q2094" s="78" t="n">
        <x:v>45861</x:v>
      </x:c>
      <x:c r="R2094" s="23" t="str">
        <x:v>True</x:v>
      </x:c>
      <x:c r="S2094" s="23" t="str">
        <x:v>True</x:v>
      </x:c>
      <x:c r="T2094" s="23" t="str">
        <x:v>False</x:v>
      </x:c>
    </x:row>
    <x:row r="2095">
      <x:c r="A2095" s="23" t="str">
        <x:v>active_label_common_panel</x:v>
      </x:c>
      <x:c r="B2095" s="23" t="n">
        <x:v>30</x:v>
      </x:c>
      <x:c r="C2095" s="23" t="str">
        <x:v>checkpoint:epoch:kimi-k2</x:v>
      </x:c>
      <x:c r="D2095" s="23" t="str">
        <x:v>Kimi K2</x:v>
      </x:c>
      <x:c r="E2095" s="23" t="str">
        <x:v>kimi</x:v>
      </x:c>
      <x:c r="F2095" s="78" t="n">
        <x:v>45849</x:v>
      </x:c>
      <x:c r="G2095" s="78" t="n">
        <x:v>45879</x:v>
      </x:c>
      <x:c r="H2095" s="81" t="n">
        <x:v>0.5904235767650206</x:v>
      </x:c>
      <x:c r="I2095" s="81" t="n">
        <x:v>1.14498908292</x:v>
      </x:c>
      <x:c r="J2095" s="23" t="str">
        <x:v>active_b</x:v>
      </x:c>
      <x:c r="K2095" s="23" t="str">
        <x:v>score_date_current_price_nonprospective</x:v>
      </x:c>
      <x:c r="L2095" s="81" t="n">
        <x:v>32.6</x:v>
      </x:c>
      <x:c r="M2095" s="81" t="n">
        <x:v>29.764703492258395</x:v>
      </x:c>
      <x:c r="N2095" s="81" t="n">
        <x:v>-0.03951603948009672</x:v>
      </x:c>
      <x:c r="O2095" s="23" t="n">
        <x:v>14</x:v>
      </x:c>
      <x:c r="P2095" s="23" t="n">
        <x:v>5</x:v>
      </x:c>
      <x:c r="Q2095" s="78" t="n">
        <x:v>45861</x:v>
      </x:c>
      <x:c r="R2095" s="23" t="str">
        <x:v>True</x:v>
      </x:c>
      <x:c r="S2095" s="23" t="str">
        <x:v>True</x:v>
      </x:c>
      <x:c r="T2095" s="23" t="str">
        <x:v>True</x:v>
      </x:c>
    </x:row>
    <x:row r="2096">
      <x:c r="A2096" s="23" t="str">
        <x:v>active_label_common_panel</x:v>
      </x:c>
      <x:c r="B2096" s="23" t="n">
        <x:v>30</x:v>
      </x:c>
      <x:c r="C2096" s="23" t="str">
        <x:v>checkpoint:epoch:kimi-k2</x:v>
      </x:c>
      <x:c r="D2096" s="23" t="str">
        <x:v>Kimi K2</x:v>
      </x:c>
      <x:c r="E2096" s="23" t="str">
        <x:v>kimi</x:v>
      </x:c>
      <x:c r="F2096" s="78" t="n">
        <x:v>45849</x:v>
      </x:c>
      <x:c r="G2096" s="78" t="n">
        <x:v>45879</x:v>
      </x:c>
      <x:c r="H2096" s="81" t="n">
        <x:v>0.5904235767650206</x:v>
      </x:c>
      <x:c r="I2096" s="81" t="n">
        <x:v>1.14498908292</x:v>
      </x:c>
      <x:c r="J2096" s="23" t="str">
        <x:v>total_b</x:v>
      </x:c>
      <x:c r="K2096" s="23" t="str">
        <x:v>date_historical_price</x:v>
      </x:c>
      <x:c r="L2096" s="81" t="n">
        <x:v>1040</x:v>
      </x:c>
      <x:c r="M2096" s="81" t="n">
        <x:v>745.7751886383617</x:v>
      </x:c>
      <x:c r="N2096" s="81" t="n">
        <x:v>-0.14442540867345344</x:v>
      </x:c>
      <x:c r="O2096" s="23" t="n">
        <x:v>14</x:v>
      </x:c>
      <x:c r="P2096" s="23" t="n">
        <x:v>5</x:v>
      </x:c>
      <x:c r="Q2096" s="78" t="n">
        <x:v>45861</x:v>
      </x:c>
      <x:c r="R2096" s="23" t="str">
        <x:v>True</x:v>
      </x:c>
      <x:c r="S2096" s="23" t="str">
        <x:v>True</x:v>
      </x:c>
      <x:c r="T2096" s="23" t="str">
        <x:v>False</x:v>
      </x:c>
    </x:row>
    <x:row r="2097">
      <x:c r="A2097" s="23" t="str">
        <x:v>active_label_common_panel</x:v>
      </x:c>
      <x:c r="B2097" s="23" t="n">
        <x:v>30</x:v>
      </x:c>
      <x:c r="C2097" s="23" t="str">
        <x:v>checkpoint:epoch:kimi-k2</x:v>
      </x:c>
      <x:c r="D2097" s="23" t="str">
        <x:v>Kimi K2</x:v>
      </x:c>
      <x:c r="E2097" s="23" t="str">
        <x:v>kimi</x:v>
      </x:c>
      <x:c r="F2097" s="78" t="n">
        <x:v>45849</x:v>
      </x:c>
      <x:c r="G2097" s="78" t="n">
        <x:v>45879</x:v>
      </x:c>
      <x:c r="H2097" s="81" t="n">
        <x:v>0.5904235767650206</x:v>
      </x:c>
      <x:c r="I2097" s="81" t="n">
        <x:v>1.14498908292</x:v>
      </x:c>
      <x:c r="J2097" s="23" t="str">
        <x:v>total_b</x:v>
      </x:c>
      <x:c r="K2097" s="23" t="str">
        <x:v>score_date</x:v>
      </x:c>
      <x:c r="L2097" s="81" t="n">
        <x:v>1040</x:v>
      </x:c>
      <x:c r="M2097" s="81" t="n">
        <x:v>649.6874333629387</x:v>
      </x:c>
      <x:c r="N2097" s="81" t="n">
        <x:v>-0.20432887283187826</x:v>
      </x:c>
      <x:c r="O2097" s="23" t="n">
        <x:v>14</x:v>
      </x:c>
      <x:c r="P2097" s="23" t="n">
        <x:v>5</x:v>
      </x:c>
      <x:c r="Q2097" s="78" t="n">
        <x:v>45861</x:v>
      </x:c>
      <x:c r="R2097" s="23" t="str">
        <x:v>True</x:v>
      </x:c>
      <x:c r="S2097" s="23" t="str">
        <x:v>True</x:v>
      </x:c>
      <x:c r="T2097" s="23" t="str">
        <x:v>False</x:v>
      </x:c>
    </x:row>
    <x:row r="2098">
      <x:c r="A2098" s="23" t="str">
        <x:v>active_label_common_panel</x:v>
      </x:c>
      <x:c r="B2098" s="23" t="n">
        <x:v>30</x:v>
      </x:c>
      <x:c r="C2098" s="23" t="str">
        <x:v>checkpoint:epoch:kimi-k2</x:v>
      </x:c>
      <x:c r="D2098" s="23" t="str">
        <x:v>Kimi K2</x:v>
      </x:c>
      <x:c r="E2098" s="23" t="str">
        <x:v>kimi</x:v>
      </x:c>
      <x:c r="F2098" s="78" t="n">
        <x:v>45849</x:v>
      </x:c>
      <x:c r="G2098" s="78" t="n">
        <x:v>45879</x:v>
      </x:c>
      <x:c r="H2098" s="81" t="n">
        <x:v>0.5904235767650206</x:v>
      </x:c>
      <x:c r="I2098" s="81" t="n">
        <x:v>1.14498908292</x:v>
      </x:c>
      <x:c r="J2098" s="23" t="str">
        <x:v>total_b</x:v>
      </x:c>
      <x:c r="K2098" s="23" t="str">
        <x:v>score_date_historical_price</x:v>
      </x:c>
      <x:c r="L2098" s="81" t="n">
        <x:v>1040</x:v>
      </x:c>
      <x:c r="M2098" s="81" t="n">
        <x:v>715.5519331195981</x:v>
      </x:c>
      <x:c r="N2098" s="81" t="n">
        <x:v>-0.1623921799608033</x:v>
      </x:c>
      <x:c r="O2098" s="23" t="n">
        <x:v>14</x:v>
      </x:c>
      <x:c r="P2098" s="23" t="n">
        <x:v>5</x:v>
      </x:c>
      <x:c r="Q2098" s="78" t="n">
        <x:v>45861</x:v>
      </x:c>
      <x:c r="R2098" s="23" t="str">
        <x:v>True</x:v>
      </x:c>
      <x:c r="S2098" s="23" t="str">
        <x:v>True</x:v>
      </x:c>
      <x:c r="T2098" s="23" t="str">
        <x:v>False</x:v>
      </x:c>
    </x:row>
    <x:row r="2099">
      <x:c r="A2099" s="23" t="str">
        <x:v>active_label_common_panel</x:v>
      </x:c>
      <x:c r="B2099" s="23" t="n">
        <x:v>30</x:v>
      </x:c>
      <x:c r="C2099" s="23" t="str">
        <x:v>checkpoint:epoch:kimi-k2</x:v>
      </x:c>
      <x:c r="D2099" s="23" t="str">
        <x:v>Kimi K2</x:v>
      </x:c>
      <x:c r="E2099" s="23" t="str">
        <x:v>kimi</x:v>
      </x:c>
      <x:c r="F2099" s="78" t="n">
        <x:v>45849</x:v>
      </x:c>
      <x:c r="G2099" s="78" t="n">
        <x:v>45879</x:v>
      </x:c>
      <x:c r="H2099" s="81" t="n">
        <x:v>0.5904235767650206</x:v>
      </x:c>
      <x:c r="I2099" s="81" t="n">
        <x:v>1.14498908292</x:v>
      </x:c>
      <x:c r="J2099" s="23" t="str">
        <x:v>total_b</x:v>
      </x:c>
      <x:c r="K2099" s="23" t="str">
        <x:v>score_date_current_price_nonprospective</x:v>
      </x:c>
      <x:c r="L2099" s="81" t="n">
        <x:v>1040</x:v>
      </x:c>
      <x:c r="M2099" s="81" t="n">
        <x:v>650.336762489718</x:v>
      </x:c>
      <x:c r="N2099" s="81" t="n">
        <x:v>-0.20389503462940536</x:v>
      </x:c>
      <x:c r="O2099" s="23" t="n">
        <x:v>14</x:v>
      </x:c>
      <x:c r="P2099" s="23" t="n">
        <x:v>5</x:v>
      </x:c>
      <x:c r="Q2099" s="78" t="n">
        <x:v>45861</x:v>
      </x:c>
      <x:c r="R2099" s="23" t="str">
        <x:v>True</x:v>
      </x:c>
      <x:c r="S2099" s="23" t="str">
        <x:v>True</x:v>
      </x:c>
      <x:c r="T2099" s="23" t="str">
        <x:v>True</x:v>
      </x:c>
    </x:row>
    <x:row r="2100">
      <x:c r="A2100" s="23" t="str">
        <x:v>active_label_common_panel</x:v>
      </x:c>
      <x:c r="B2100" s="23" t="n">
        <x:v>30</x:v>
      </x:c>
      <x:c r="C2100" s="23" t="str">
        <x:v>checkpoint:epoch:glm-4-5</x:v>
      </x:c>
      <x:c r="D2100" s="23" t="str">
        <x:v>GLM-4.5</x:v>
      </x:c>
      <x:c r="E2100" s="23" t="str">
        <x:v>zai</x:v>
      </x:c>
      <x:c r="F2100" s="78" t="n">
        <x:v>45874</x:v>
      </x:c>
      <x:c r="G2100" s="78" t="n">
        <x:v>45896</x:v>
      </x:c>
      <x:c r="H2100" s="81" t="n">
        <x:v>0.3999349882368383</x:v>
      </x:c>
      <x:c r="I2100" s="81" t="n">
        <x:v>1.14891252931</x:v>
      </x:c>
      <x:c r="J2100" s="23" t="str">
        <x:v>active_b</x:v>
      </x:c>
      <x:c r="K2100" s="23" t="str">
        <x:v>date_historical_price</x:v>
      </x:c>
      <x:c r="L2100" s="81" t="n">
        <x:v>32</x:v>
      </x:c>
      <x:c r="M2100" s="81" t="n">
        <x:v>29.28746198270823</x:v>
      </x:c>
      <x:c r="N2100" s="81" t="n">
        <x:v>-0.03846824046087907</x:v>
      </x:c>
      <x:c r="O2100" s="23" t="n">
        <x:v>18</x:v>
      </x:c>
      <x:c r="P2100" s="23" t="n">
        <x:v>6</x:v>
      </x:c>
      <x:c r="Q2100" s="78" t="n">
        <x:v>45893</x:v>
      </x:c>
      <x:c r="R2100" s="23" t="str">
        <x:v>True</x:v>
      </x:c>
      <x:c r="S2100" s="23" t="str">
        <x:v>True</x:v>
      </x:c>
      <x:c r="T2100" s="23" t="str">
        <x:v>False</x:v>
      </x:c>
    </x:row>
    <x:row r="2101">
      <x:c r="A2101" s="23" t="str">
        <x:v>active_label_common_panel</x:v>
      </x:c>
      <x:c r="B2101" s="23" t="n">
        <x:v>30</x:v>
      </x:c>
      <x:c r="C2101" s="23" t="str">
        <x:v>checkpoint:epoch:glm-4-5</x:v>
      </x:c>
      <x:c r="D2101" s="23" t="str">
        <x:v>GLM-4.5</x:v>
      </x:c>
      <x:c r="E2101" s="23" t="str">
        <x:v>zai</x:v>
      </x:c>
      <x:c r="F2101" s="78" t="n">
        <x:v>45874</x:v>
      </x:c>
      <x:c r="G2101" s="78" t="n">
        <x:v>45896</x:v>
      </x:c>
      <x:c r="H2101" s="81" t="n">
        <x:v>0.3999349882368383</x:v>
      </x:c>
      <x:c r="I2101" s="81" t="n">
        <x:v>1.14891252931</x:v>
      </x:c>
      <x:c r="J2101" s="23" t="str">
        <x:v>active_b</x:v>
      </x:c>
      <x:c r="K2101" s="23" t="str">
        <x:v>score_date</x:v>
      </x:c>
      <x:c r="L2101" s="81" t="n">
        <x:v>32</x:v>
      </x:c>
      <x:c r="M2101" s="81" t="n">
        <x:v>29.12475330852719</x:v>
      </x:c>
      <x:c r="N2101" s="81" t="n">
        <x:v>-0.04088772281627199</x:v>
      </x:c>
      <x:c r="O2101" s="23" t="n">
        <x:v>18</x:v>
      </x:c>
      <x:c r="P2101" s="23" t="n">
        <x:v>6</x:v>
      </x:c>
      <x:c r="Q2101" s="78" t="n">
        <x:v>45893</x:v>
      </x:c>
      <x:c r="R2101" s="23" t="str">
        <x:v>True</x:v>
      </x:c>
      <x:c r="S2101" s="23" t="str">
        <x:v>True</x:v>
      </x:c>
      <x:c r="T2101" s="23" t="str">
        <x:v>False</x:v>
      </x:c>
    </x:row>
    <x:row r="2102">
      <x:c r="A2102" s="23" t="str">
        <x:v>active_label_common_panel</x:v>
      </x:c>
      <x:c r="B2102" s="23" t="n">
        <x:v>30</x:v>
      </x:c>
      <x:c r="C2102" s="23" t="str">
        <x:v>checkpoint:epoch:glm-4-5</x:v>
      </x:c>
      <x:c r="D2102" s="23" t="str">
        <x:v>GLM-4.5</x:v>
      </x:c>
      <x:c r="E2102" s="23" t="str">
        <x:v>zai</x:v>
      </x:c>
      <x:c r="F2102" s="78" t="n">
        <x:v>45874</x:v>
      </x:c>
      <x:c r="G2102" s="78" t="n">
        <x:v>45896</x:v>
      </x:c>
      <x:c r="H2102" s="81" t="n">
        <x:v>0.3999349882368383</x:v>
      </x:c>
      <x:c r="I2102" s="81" t="n">
        <x:v>1.14891252931</x:v>
      </x:c>
      <x:c r="J2102" s="23" t="str">
        <x:v>active_b</x:v>
      </x:c>
      <x:c r="K2102" s="23" t="str">
        <x:v>score_date_historical_price</x:v>
      </x:c>
      <x:c r="L2102" s="81" t="n">
        <x:v>32</x:v>
      </x:c>
      <x:c r="M2102" s="81" t="n">
        <x:v>29.315945996785512</x:v>
      </x:c>
      <x:c r="N2102" s="81" t="n">
        <x:v>-0.03804606531657054</x:v>
      </x:c>
      <x:c r="O2102" s="23" t="n">
        <x:v>18</x:v>
      </x:c>
      <x:c r="P2102" s="23" t="n">
        <x:v>6</x:v>
      </x:c>
      <x:c r="Q2102" s="78" t="n">
        <x:v>45893</x:v>
      </x:c>
      <x:c r="R2102" s="23" t="str">
        <x:v>True</x:v>
      </x:c>
      <x:c r="S2102" s="23" t="str">
        <x:v>True</x:v>
      </x:c>
      <x:c r="T2102" s="23" t="str">
        <x:v>False</x:v>
      </x:c>
    </x:row>
    <x:row r="2103">
      <x:c r="A2103" s="23" t="str">
        <x:v>active_label_common_panel</x:v>
      </x:c>
      <x:c r="B2103" s="23" t="n">
        <x:v>30</x:v>
      </x:c>
      <x:c r="C2103" s="23" t="str">
        <x:v>checkpoint:epoch:glm-4-5</x:v>
      </x:c>
      <x:c r="D2103" s="23" t="str">
        <x:v>GLM-4.5</x:v>
      </x:c>
      <x:c r="E2103" s="23" t="str">
        <x:v>zai</x:v>
      </x:c>
      <x:c r="F2103" s="78" t="n">
        <x:v>45874</x:v>
      </x:c>
      <x:c r="G2103" s="78" t="n">
        <x:v>45896</x:v>
      </x:c>
      <x:c r="H2103" s="81" t="n">
        <x:v>0.3999349882368383</x:v>
      </x:c>
      <x:c r="I2103" s="81" t="n">
        <x:v>1.14891252931</x:v>
      </x:c>
      <x:c r="J2103" s="23" t="str">
        <x:v>active_b</x:v>
      </x:c>
      <x:c r="K2103" s="23" t="str">
        <x:v>score_date_current_price_nonprospective</x:v>
      </x:c>
      <x:c r="L2103" s="81" t="n">
        <x:v>32</x:v>
      </x:c>
      <x:c r="M2103" s="81" t="n">
        <x:v>28.90190659126678</x:v>
      </x:c>
      <x:c r="N2103" s="81" t="n">
        <x:v>-0.044223485225833345</x:v>
      </x:c>
      <x:c r="O2103" s="23" t="n">
        <x:v>18</x:v>
      </x:c>
      <x:c r="P2103" s="23" t="n">
        <x:v>6</x:v>
      </x:c>
      <x:c r="Q2103" s="78" t="n">
        <x:v>45893</x:v>
      </x:c>
      <x:c r="R2103" s="23" t="str">
        <x:v>True</x:v>
      </x:c>
      <x:c r="S2103" s="23" t="str">
        <x:v>True</x:v>
      </x:c>
      <x:c r="T2103" s="23" t="str">
        <x:v>True</x:v>
      </x:c>
    </x:row>
    <x:row r="2104">
      <x:c r="A2104" s="23" t="str">
        <x:v>active_label_common_panel</x:v>
      </x:c>
      <x:c r="B2104" s="23" t="n">
        <x:v>30</x:v>
      </x:c>
      <x:c r="C2104" s="23" t="str">
        <x:v>checkpoint:epoch:glm-4-5</x:v>
      </x:c>
      <x:c r="D2104" s="23" t="str">
        <x:v>GLM-4.5</x:v>
      </x:c>
      <x:c r="E2104" s="23" t="str">
        <x:v>zai</x:v>
      </x:c>
      <x:c r="F2104" s="78" t="n">
        <x:v>45874</x:v>
      </x:c>
      <x:c r="G2104" s="78" t="n">
        <x:v>45896</x:v>
      </x:c>
      <x:c r="H2104" s="81" t="n">
        <x:v>0.3999349882368383</x:v>
      </x:c>
      <x:c r="I2104" s="81" t="n">
        <x:v>1.14891252931</x:v>
      </x:c>
      <x:c r="J2104" s="23" t="str">
        <x:v>total_b</x:v>
      </x:c>
      <x:c r="K2104" s="23" t="str">
        <x:v>date_historical_price</x:v>
      </x:c>
      <x:c r="L2104" s="81" t="n">
        <x:v>355</x:v>
      </x:c>
      <x:c r="M2104" s="81" t="n">
        <x:v>638.1606595136711</x:v>
      </x:c>
      <x:c r="N2104" s="81" t="n">
        <x:v>0.2547016748143923</x:v>
      </x:c>
      <x:c r="O2104" s="23" t="n">
        <x:v>18</x:v>
      </x:c>
      <x:c r="P2104" s="23" t="n">
        <x:v>6</x:v>
      </x:c>
      <x:c r="Q2104" s="78" t="n">
        <x:v>45893</x:v>
      </x:c>
      <x:c r="R2104" s="23" t="str">
        <x:v>True</x:v>
      </x:c>
      <x:c r="S2104" s="23" t="str">
        <x:v>True</x:v>
      </x:c>
      <x:c r="T2104" s="23" t="str">
        <x:v>False</x:v>
      </x:c>
    </x:row>
    <x:row r="2105">
      <x:c r="A2105" s="23" t="str">
        <x:v>active_label_common_panel</x:v>
      </x:c>
      <x:c r="B2105" s="23" t="n">
        <x:v>30</x:v>
      </x:c>
      <x:c r="C2105" s="23" t="str">
        <x:v>checkpoint:epoch:glm-4-5</x:v>
      </x:c>
      <x:c r="D2105" s="23" t="str">
        <x:v>GLM-4.5</x:v>
      </x:c>
      <x:c r="E2105" s="23" t="str">
        <x:v>zai</x:v>
      </x:c>
      <x:c r="F2105" s="78" t="n">
        <x:v>45874</x:v>
      </x:c>
      <x:c r="G2105" s="78" t="n">
        <x:v>45896</x:v>
      </x:c>
      <x:c r="H2105" s="81" t="n">
        <x:v>0.3999349882368383</x:v>
      </x:c>
      <x:c r="I2105" s="81" t="n">
        <x:v>1.14891252931</x:v>
      </x:c>
      <x:c r="J2105" s="23" t="str">
        <x:v>total_b</x:v>
      </x:c>
      <x:c r="K2105" s="23" t="str">
        <x:v>score_date</x:v>
      </x:c>
      <x:c r="L2105" s="81" t="n">
        <x:v>355</x:v>
      </x:c>
      <x:c r="M2105" s="81" t="n">
        <x:v>620.6773173970909</x:v>
      </x:c>
      <x:c r="N2105" s="81" t="n">
        <x:v>0.24263752136320585</x:v>
      </x:c>
      <x:c r="O2105" s="23" t="n">
        <x:v>18</x:v>
      </x:c>
      <x:c r="P2105" s="23" t="n">
        <x:v>6</x:v>
      </x:c>
      <x:c r="Q2105" s="78" t="n">
        <x:v>45893</x:v>
      </x:c>
      <x:c r="R2105" s="23" t="str">
        <x:v>True</x:v>
      </x:c>
      <x:c r="S2105" s="23" t="str">
        <x:v>True</x:v>
      </x:c>
      <x:c r="T2105" s="23" t="str">
        <x:v>False</x:v>
      </x:c>
    </x:row>
    <x:row r="2106">
      <x:c r="A2106" s="23" t="str">
        <x:v>active_label_common_panel</x:v>
      </x:c>
      <x:c r="B2106" s="23" t="n">
        <x:v>30</x:v>
      </x:c>
      <x:c r="C2106" s="23" t="str">
        <x:v>checkpoint:epoch:glm-4-5</x:v>
      </x:c>
      <x:c r="D2106" s="23" t="str">
        <x:v>GLM-4.5</x:v>
      </x:c>
      <x:c r="E2106" s="23" t="str">
        <x:v>zai</x:v>
      </x:c>
      <x:c r="F2106" s="78" t="n">
        <x:v>45874</x:v>
      </x:c>
      <x:c r="G2106" s="78" t="n">
        <x:v>45896</x:v>
      </x:c>
      <x:c r="H2106" s="81" t="n">
        <x:v>0.3999349882368383</x:v>
      </x:c>
      <x:c r="I2106" s="81" t="n">
        <x:v>1.14891252931</x:v>
      </x:c>
      <x:c r="J2106" s="23" t="str">
        <x:v>total_b</x:v>
      </x:c>
      <x:c r="K2106" s="23" t="str">
        <x:v>score_date_historical_price</x:v>
      </x:c>
      <x:c r="L2106" s="81" t="n">
        <x:v>355</x:v>
      </x:c>
      <x:c r="M2106" s="81" t="n">
        <x:v>641.5666978256336</x:v>
      </x:c>
      <x:c r="N2106" s="81" t="n">
        <x:v>0.2570134596307315</x:v>
      </x:c>
      <x:c r="O2106" s="23" t="n">
        <x:v>18</x:v>
      </x:c>
      <x:c r="P2106" s="23" t="n">
        <x:v>6</x:v>
      </x:c>
      <x:c r="Q2106" s="78" t="n">
        <x:v>45893</x:v>
      </x:c>
      <x:c r="R2106" s="23" t="str">
        <x:v>True</x:v>
      </x:c>
      <x:c r="S2106" s="23" t="str">
        <x:v>True</x:v>
      </x:c>
      <x:c r="T2106" s="23" t="str">
        <x:v>False</x:v>
      </x:c>
    </x:row>
    <x:row r="2107">
      <x:c r="A2107" s="23" t="str">
        <x:v>active_label_common_panel</x:v>
      </x:c>
      <x:c r="B2107" s="23" t="n">
        <x:v>30</x:v>
      </x:c>
      <x:c r="C2107" s="23" t="str">
        <x:v>checkpoint:epoch:glm-4-5</x:v>
      </x:c>
      <x:c r="D2107" s="23" t="str">
        <x:v>GLM-4.5</x:v>
      </x:c>
      <x:c r="E2107" s="23" t="str">
        <x:v>zai</x:v>
      </x:c>
      <x:c r="F2107" s="78" t="n">
        <x:v>45874</x:v>
      </x:c>
      <x:c r="G2107" s="78" t="n">
        <x:v>45896</x:v>
      </x:c>
      <x:c r="H2107" s="81" t="n">
        <x:v>0.3999349882368383</x:v>
      </x:c>
      <x:c r="I2107" s="81" t="n">
        <x:v>1.14891252931</x:v>
      </x:c>
      <x:c r="J2107" s="23" t="str">
        <x:v>total_b</x:v>
      </x:c>
      <x:c r="K2107" s="23" t="str">
        <x:v>score_date_current_price_nonprospective</x:v>
      </x:c>
      <x:c r="L2107" s="81" t="n">
        <x:v>355</x:v>
      </x:c>
      <x:c r="M2107" s="81" t="n">
        <x:v>640.3171316137115</x:v>
      </x:c>
      <x:c r="N2107" s="81" t="n">
        <x:v>0.25616676842512487</x:v>
      </x:c>
      <x:c r="O2107" s="23" t="n">
        <x:v>18</x:v>
      </x:c>
      <x:c r="P2107" s="23" t="n">
        <x:v>6</x:v>
      </x:c>
      <x:c r="Q2107" s="78" t="n">
        <x:v>45893</x:v>
      </x:c>
      <x:c r="R2107" s="23" t="str">
        <x:v>True</x:v>
      </x:c>
      <x:c r="S2107" s="23" t="str">
        <x:v>True</x:v>
      </x:c>
      <x:c r="T2107" s="23" t="str">
        <x:v>True</x:v>
      </x:c>
    </x:row>
    <x:row r="2108">
      <x:c r="A2108" s="23" t="str">
        <x:v>active_label_common_panel</x:v>
      </x:c>
      <x:c r="B2108" s="23" t="n">
        <x:v>30</x:v>
      </x:c>
      <x:c r="C2108" s="23" t="str">
        <x:v>checkpoint:epoch:glm-4-5-air</x:v>
      </x:c>
      <x:c r="D2108" s="23" t="str">
        <x:v>GLM-4.5-Air</x:v>
      </x:c>
      <x:c r="E2108" s="23" t="str">
        <x:v>zai</x:v>
      </x:c>
      <x:c r="F2108" s="78" t="n">
        <x:v>45874</x:v>
      </x:c>
      <x:c r="G2108" s="78" t="n">
        <x:v>45896</x:v>
      </x:c>
      <x:c r="H2108" s="81" t="n">
        <x:v>0.469041575982343</x:v>
      </x:c>
      <x:c r="I2108" s="81" t="n">
        <x:v>0.346987031458</x:v>
      </x:c>
      <x:c r="J2108" s="23" t="str">
        <x:v>active_b</x:v>
      </x:c>
      <x:c r="K2108" s="23" t="str">
        <x:v>date_historical_price</x:v>
      </x:c>
      <x:c r="L2108" s="81" t="n">
        <x:v>12</x:v>
      </x:c>
      <x:c r="M2108" s="81" t="n">
        <x:v>30.725658495293995</x:v>
      </x:c>
      <x:c r="N2108" s="81" t="n">
        <x:v>0.4083199531693869</x:v>
      </x:c>
      <x:c r="O2108" s="23" t="n">
        <x:v>18</x:v>
      </x:c>
      <x:c r="P2108" s="23" t="n">
        <x:v>6</x:v>
      </x:c>
      <x:c r="Q2108" s="78" t="n">
        <x:v>45893</x:v>
      </x:c>
      <x:c r="R2108" s="23" t="str">
        <x:v>True</x:v>
      </x:c>
      <x:c r="S2108" s="23" t="str">
        <x:v>True</x:v>
      </x:c>
      <x:c r="T2108" s="23" t="str">
        <x:v>False</x:v>
      </x:c>
    </x:row>
    <x:row r="2109">
      <x:c r="A2109" s="23" t="str">
        <x:v>active_label_common_panel</x:v>
      </x:c>
      <x:c r="B2109" s="23" t="n">
        <x:v>30</x:v>
      </x:c>
      <x:c r="C2109" s="23" t="str">
        <x:v>checkpoint:epoch:glm-4-5-air</x:v>
      </x:c>
      <x:c r="D2109" s="23" t="str">
        <x:v>GLM-4.5-Air</x:v>
      </x:c>
      <x:c r="E2109" s="23" t="str">
        <x:v>zai</x:v>
      </x:c>
      <x:c r="F2109" s="78" t="n">
        <x:v>45874</x:v>
      </x:c>
      <x:c r="G2109" s="78" t="n">
        <x:v>45896</x:v>
      </x:c>
      <x:c r="H2109" s="81" t="n">
        <x:v>0.469041575982343</x:v>
      </x:c>
      <x:c r="I2109" s="81" t="n">
        <x:v>0.346987031458</x:v>
      </x:c>
      <x:c r="J2109" s="23" t="str">
        <x:v>active_b</x:v>
      </x:c>
      <x:c r="K2109" s="23" t="str">
        <x:v>score_date</x:v>
      </x:c>
      <x:c r="L2109" s="81" t="n">
        <x:v>12</x:v>
      </x:c>
      <x:c r="M2109" s="81" t="n">
        <x:v>23.684621789454376</x:v>
      </x:c>
      <x:c r="N2109" s="81" t="n">
        <x:v>0.295285207991465</x:v>
      </x:c>
      <x:c r="O2109" s="23" t="n">
        <x:v>18</x:v>
      </x:c>
      <x:c r="P2109" s="23" t="n">
        <x:v>6</x:v>
      </x:c>
      <x:c r="Q2109" s="78" t="n">
        <x:v>45893</x:v>
      </x:c>
      <x:c r="R2109" s="23" t="str">
        <x:v>True</x:v>
      </x:c>
      <x:c r="S2109" s="23" t="str">
        <x:v>True</x:v>
      </x:c>
      <x:c r="T2109" s="23" t="str">
        <x:v>False</x:v>
      </x:c>
    </x:row>
    <x:row r="2110">
      <x:c r="A2110" s="23" t="str">
        <x:v>active_label_common_panel</x:v>
      </x:c>
      <x:c r="B2110" s="23" t="n">
        <x:v>30</x:v>
      </x:c>
      <x:c r="C2110" s="23" t="str">
        <x:v>checkpoint:epoch:glm-4-5-air</x:v>
      </x:c>
      <x:c r="D2110" s="23" t="str">
        <x:v>GLM-4.5-Air</x:v>
      </x:c>
      <x:c r="E2110" s="23" t="str">
        <x:v>zai</x:v>
      </x:c>
      <x:c r="F2110" s="78" t="n">
        <x:v>45874</x:v>
      </x:c>
      <x:c r="G2110" s="78" t="n">
        <x:v>45896</x:v>
      </x:c>
      <x:c r="H2110" s="81" t="n">
        <x:v>0.469041575982343</x:v>
      </x:c>
      <x:c r="I2110" s="81" t="n">
        <x:v>0.346987031458</x:v>
      </x:c>
      <x:c r="J2110" s="23" t="str">
        <x:v>active_b</x:v>
      </x:c>
      <x:c r="K2110" s="23" t="str">
        <x:v>score_date_historical_price</x:v>
      </x:c>
      <x:c r="L2110" s="81" t="n">
        <x:v>12</x:v>
      </x:c>
      <x:c r="M2110" s="81" t="n">
        <x:v>28.153746948775687</x:v>
      </x:c>
      <x:c r="N2110" s="81" t="n">
        <x:v>0.3703549567236167</x:v>
      </x:c>
      <x:c r="O2110" s="23" t="n">
        <x:v>18</x:v>
      </x:c>
      <x:c r="P2110" s="23" t="n">
        <x:v>6</x:v>
      </x:c>
      <x:c r="Q2110" s="78" t="n">
        <x:v>45893</x:v>
      </x:c>
      <x:c r="R2110" s="23" t="str">
        <x:v>True</x:v>
      </x:c>
      <x:c r="S2110" s="23" t="str">
        <x:v>True</x:v>
      </x:c>
      <x:c r="T2110" s="23" t="str">
        <x:v>False</x:v>
      </x:c>
    </x:row>
    <x:row r="2111">
      <x:c r="A2111" s="23" t="str">
        <x:v>active_label_common_panel</x:v>
      </x:c>
      <x:c r="B2111" s="23" t="n">
        <x:v>30</x:v>
      </x:c>
      <x:c r="C2111" s="23" t="str">
        <x:v>checkpoint:epoch:glm-4-5-air</x:v>
      </x:c>
      <x:c r="D2111" s="23" t="str">
        <x:v>GLM-4.5-Air</x:v>
      </x:c>
      <x:c r="E2111" s="23" t="str">
        <x:v>zai</x:v>
      </x:c>
      <x:c r="F2111" s="78" t="n">
        <x:v>45874</x:v>
      </x:c>
      <x:c r="G2111" s="78" t="n">
        <x:v>45896</x:v>
      </x:c>
      <x:c r="H2111" s="81" t="n">
        <x:v>0.469041575982343</x:v>
      </x:c>
      <x:c r="I2111" s="81" t="n">
        <x:v>0.346987031458</x:v>
      </x:c>
      <x:c r="J2111" s="23" t="str">
        <x:v>active_b</x:v>
      </x:c>
      <x:c r="K2111" s="23" t="str">
        <x:v>score_date_current_price_nonprospective</x:v>
      </x:c>
      <x:c r="L2111" s="81" t="n">
        <x:v>12</x:v>
      </x:c>
      <x:c r="M2111" s="81" t="n">
        <x:v>24.050284699852533</x:v>
      </x:c>
      <x:c r="N2111" s="81" t="n">
        <x:v>0.3019389757367839</x:v>
      </x:c>
      <x:c r="O2111" s="23" t="n">
        <x:v>18</x:v>
      </x:c>
      <x:c r="P2111" s="23" t="n">
        <x:v>6</x:v>
      </x:c>
      <x:c r="Q2111" s="78" t="n">
        <x:v>45893</x:v>
      </x:c>
      <x:c r="R2111" s="23" t="str">
        <x:v>True</x:v>
      </x:c>
      <x:c r="S2111" s="23" t="str">
        <x:v>True</x:v>
      </x:c>
      <x:c r="T2111" s="23" t="str">
        <x:v>True</x:v>
      </x:c>
    </x:row>
    <x:row r="2112">
      <x:c r="A2112" s="23" t="str">
        <x:v>active_label_common_panel</x:v>
      </x:c>
      <x:c r="B2112" s="23" t="n">
        <x:v>30</x:v>
      </x:c>
      <x:c r="C2112" s="23" t="str">
        <x:v>checkpoint:epoch:glm-4-5-air</x:v>
      </x:c>
      <x:c r="D2112" s="23" t="str">
        <x:v>GLM-4.5-Air</x:v>
      </x:c>
      <x:c r="E2112" s="23" t="str">
        <x:v>zai</x:v>
      </x:c>
      <x:c r="F2112" s="78" t="n">
        <x:v>45874</x:v>
      </x:c>
      <x:c r="G2112" s="78" t="n">
        <x:v>45896</x:v>
      </x:c>
      <x:c r="H2112" s="81" t="n">
        <x:v>0.469041575982343</x:v>
      </x:c>
      <x:c r="I2112" s="81" t="n">
        <x:v>0.346987031458</x:v>
      </x:c>
      <x:c r="J2112" s="23" t="str">
        <x:v>total_b</x:v>
      </x:c>
      <x:c r="K2112" s="23" t="str">
        <x:v>date_historical_price</x:v>
      </x:c>
      <x:c r="L2112" s="81" t="n">
        <x:v>106</x:v>
      </x:c>
      <x:c r="M2112" s="81" t="n">
        <x:v>818.680698706086</x:v>
      </x:c>
      <x:c r="N2112" s="81" t="n">
        <x:v>0.8878086862775281</x:v>
      </x:c>
      <x:c r="O2112" s="23" t="n">
        <x:v>18</x:v>
      </x:c>
      <x:c r="P2112" s="23" t="n">
        <x:v>6</x:v>
      </x:c>
      <x:c r="Q2112" s="78" t="n">
        <x:v>45893</x:v>
      </x:c>
      <x:c r="R2112" s="23" t="str">
        <x:v>True</x:v>
      </x:c>
      <x:c r="S2112" s="23" t="str">
        <x:v>True</x:v>
      </x:c>
      <x:c r="T2112" s="23" t="str">
        <x:v>False</x:v>
      </x:c>
    </x:row>
    <x:row r="2113">
      <x:c r="A2113" s="23" t="str">
        <x:v>active_label_common_panel</x:v>
      </x:c>
      <x:c r="B2113" s="23" t="n">
        <x:v>30</x:v>
      </x:c>
      <x:c r="C2113" s="23" t="str">
        <x:v>checkpoint:epoch:glm-4-5-air</x:v>
      </x:c>
      <x:c r="D2113" s="23" t="str">
        <x:v>GLM-4.5-Air</x:v>
      </x:c>
      <x:c r="E2113" s="23" t="str">
        <x:v>zai</x:v>
      </x:c>
      <x:c r="F2113" s="78" t="n">
        <x:v>45874</x:v>
      </x:c>
      <x:c r="G2113" s="78" t="n">
        <x:v>45896</x:v>
      </x:c>
      <x:c r="H2113" s="81" t="n">
        <x:v>0.469041575982343</x:v>
      </x:c>
      <x:c r="I2113" s="81" t="n">
        <x:v>0.346987031458</x:v>
      </x:c>
      <x:c r="J2113" s="23" t="str">
        <x:v>total_b</x:v>
      </x:c>
      <x:c r="K2113" s="23" t="str">
        <x:v>score_date</x:v>
      </x:c>
      <x:c r="L2113" s="81" t="n">
        <x:v>106</x:v>
      </x:c>
      <x:c r="M2113" s="81" t="n">
        <x:v>211.56543680910426</x:v>
      </x:c>
      <x:c r="N2113" s="81" t="n">
        <x:v>0.3001388537262214</x:v>
      </x:c>
      <x:c r="O2113" s="23" t="n">
        <x:v>18</x:v>
      </x:c>
      <x:c r="P2113" s="23" t="n">
        <x:v>6</x:v>
      </x:c>
      <x:c r="Q2113" s="78" t="n">
        <x:v>45893</x:v>
      </x:c>
      <x:c r="R2113" s="23" t="str">
        <x:v>True</x:v>
      </x:c>
      <x:c r="S2113" s="23" t="str">
        <x:v>True</x:v>
      </x:c>
      <x:c r="T2113" s="23" t="str">
        <x:v>False</x:v>
      </x:c>
    </x:row>
    <x:row r="2114">
      <x:c r="A2114" s="23" t="str">
        <x:v>active_label_common_panel</x:v>
      </x:c>
      <x:c r="B2114" s="23" t="n">
        <x:v>30</x:v>
      </x:c>
      <x:c r="C2114" s="23" t="str">
        <x:v>checkpoint:epoch:glm-4-5-air</x:v>
      </x:c>
      <x:c r="D2114" s="23" t="str">
        <x:v>GLM-4.5-Air</x:v>
      </x:c>
      <x:c r="E2114" s="23" t="str">
        <x:v>zai</x:v>
      </x:c>
      <x:c r="F2114" s="78" t="n">
        <x:v>45874</x:v>
      </x:c>
      <x:c r="G2114" s="78" t="n">
        <x:v>45896</x:v>
      </x:c>
      <x:c r="H2114" s="81" t="n">
        <x:v>0.469041575982343</x:v>
      </x:c>
      <x:c r="I2114" s="81" t="n">
        <x:v>0.346987031458</x:v>
      </x:c>
      <x:c r="J2114" s="23" t="str">
        <x:v>total_b</x:v>
      </x:c>
      <x:c r="K2114" s="23" t="str">
        <x:v>score_date_historical_price</x:v>
      </x:c>
      <x:c r="L2114" s="81" t="n">
        <x:v>106</x:v>
      </x:c>
      <x:c r="M2114" s="81" t="n">
        <x:v>507.250393119202</x:v>
      </x:c>
      <x:c r="N2114" s="81" t="n">
        <x:v>0.6799165270190934</x:v>
      </x:c>
      <x:c r="O2114" s="23" t="n">
        <x:v>18</x:v>
      </x:c>
      <x:c r="P2114" s="23" t="n">
        <x:v>6</x:v>
      </x:c>
      <x:c r="Q2114" s="78" t="n">
        <x:v>45893</x:v>
      </x:c>
      <x:c r="R2114" s="23" t="str">
        <x:v>True</x:v>
      </x:c>
      <x:c r="S2114" s="23" t="str">
        <x:v>True</x:v>
      </x:c>
      <x:c r="T2114" s="23" t="str">
        <x:v>False</x:v>
      </x:c>
    </x:row>
    <x:row r="2115">
      <x:c r="A2115" s="23" t="str">
        <x:v>active_label_common_panel</x:v>
      </x:c>
      <x:c r="B2115" s="23" t="n">
        <x:v>30</x:v>
      </x:c>
      <x:c r="C2115" s="23" t="str">
        <x:v>checkpoint:epoch:glm-4-5-air</x:v>
      </x:c>
      <x:c r="D2115" s="23" t="str">
        <x:v>GLM-4.5-Air</x:v>
      </x:c>
      <x:c r="E2115" s="23" t="str">
        <x:v>zai</x:v>
      </x:c>
      <x:c r="F2115" s="78" t="n">
        <x:v>45874</x:v>
      </x:c>
      <x:c r="G2115" s="78" t="n">
        <x:v>45896</x:v>
      </x:c>
      <x:c r="H2115" s="81" t="n">
        <x:v>0.469041575982343</x:v>
      </x:c>
      <x:c r="I2115" s="81" t="n">
        <x:v>0.346987031458</x:v>
      </x:c>
      <x:c r="J2115" s="23" t="str">
        <x:v>total_b</x:v>
      </x:c>
      <x:c r="K2115" s="23" t="str">
        <x:v>score_date_current_price_nonprospective</x:v>
      </x:c>
      <x:c r="L2115" s="81" t="n">
        <x:v>106</x:v>
      </x:c>
      <x:c r="M2115" s="81" t="n">
        <x:v>198.81916445961483</x:v>
      </x:c>
      <x:c r="N2115" s="81" t="n">
        <x:v>0.2731523790717391</x:v>
      </x:c>
      <x:c r="O2115" s="23" t="n">
        <x:v>18</x:v>
      </x:c>
      <x:c r="P2115" s="23" t="n">
        <x:v>6</x:v>
      </x:c>
      <x:c r="Q2115" s="78" t="n">
        <x:v>45893</x:v>
      </x:c>
      <x:c r="R2115" s="23" t="str">
        <x:v>True</x:v>
      </x:c>
      <x:c r="S2115" s="23" t="str">
        <x:v>True</x:v>
      </x:c>
      <x:c r="T2115" s="23" t="str">
        <x:v>True</x:v>
      </x:c>
    </x:row>
    <x:row r="2116">
      <x:c r="A2116" s="23" t="str">
        <x:v>active_label_common_panel</x:v>
      </x:c>
      <x:c r="B2116" s="23" t="n">
        <x:v>30</x:v>
      </x:c>
      <x:c r="C2116" s="23" t="str">
        <x:v>checkpoint:openai:gpt-oss-120b</x:v>
      </x:c>
      <x:c r="D2116" s="23" t="str">
        <x:v>gpt-oss-120b</x:v>
      </x:c>
      <x:c r="E2116" s="23" t="str">
        <x:v>openai</x:v>
      </x:c>
      <x:c r="F2116" s="78" t="n">
        <x:v>45874</x:v>
      </x:c>
      <x:c r="G2116" s="78" t="n">
        <x:v>45904</x:v>
      </x:c>
      <x:c r="H2116" s="81" t="n">
        <x:v>0.1419859147943908</x:v>
      </x:c>
      <x:c r="I2116" s="81" t="n">
        <x:v>0.3</x:v>
      </x:c>
      <x:c r="J2116" s="23" t="str">
        <x:v>active_b</x:v>
      </x:c>
      <x:c r="K2116" s="23" t="str">
        <x:v>date_historical_price</x:v>
      </x:c>
      <x:c r="L2116" s="81" t="n">
        <x:v>5.1</x:v>
      </x:c>
      <x:c r="M2116" s="81" t="n">
        <x:v>19.2096762842056</x:v>
      </x:c>
      <x:c r="N2116" s="81" t="n">
        <x:v>0.5759498702230087</x:v>
      </x:c>
      <x:c r="O2116" s="23" t="n">
        <x:v>20</x:v>
      </x:c>
      <x:c r="P2116" s="23" t="n">
        <x:v>7</x:v>
      </x:c>
      <x:c r="Q2116" s="78" t="n">
        <x:v>45896</x:v>
      </x:c>
      <x:c r="R2116" s="23" t="str">
        <x:v>True</x:v>
      </x:c>
      <x:c r="S2116" s="23" t="str">
        <x:v>True</x:v>
      </x:c>
      <x:c r="T2116" s="23" t="str">
        <x:v>False</x:v>
      </x:c>
    </x:row>
    <x:row r="2117">
      <x:c r="A2117" s="23" t="str">
        <x:v>active_label_common_panel</x:v>
      </x:c>
      <x:c r="B2117" s="23" t="n">
        <x:v>30</x:v>
      </x:c>
      <x:c r="C2117" s="23" t="str">
        <x:v>checkpoint:openai:gpt-oss-120b</x:v>
      </x:c>
      <x:c r="D2117" s="23" t="str">
        <x:v>gpt-oss-120b</x:v>
      </x:c>
      <x:c r="E2117" s="23" t="str">
        <x:v>openai</x:v>
      </x:c>
      <x:c r="F2117" s="78" t="n">
        <x:v>45874</x:v>
      </x:c>
      <x:c r="G2117" s="78" t="n">
        <x:v>45904</x:v>
      </x:c>
      <x:c r="H2117" s="81" t="n">
        <x:v>0.1419859147943908</x:v>
      </x:c>
      <x:c r="I2117" s="81" t="n">
        <x:v>0.3</x:v>
      </x:c>
      <x:c r="J2117" s="23" t="str">
        <x:v>active_b</x:v>
      </x:c>
      <x:c r="K2117" s="23" t="str">
        <x:v>score_date</x:v>
      </x:c>
      <x:c r="L2117" s="81" t="n">
        <x:v>5.1</x:v>
      </x:c>
      <x:c r="M2117" s="81" t="n">
        <x:v>36.89093361495347</x:v>
      </x:c>
      <x:c r="N2117" s="81" t="n">
        <x:v>0.8593494701478924</x:v>
      </x:c>
      <x:c r="O2117" s="23" t="n">
        <x:v>20</x:v>
      </x:c>
      <x:c r="P2117" s="23" t="n">
        <x:v>7</x:v>
      </x:c>
      <x:c r="Q2117" s="78" t="n">
        <x:v>45896</x:v>
      </x:c>
      <x:c r="R2117" s="23" t="str">
        <x:v>True</x:v>
      </x:c>
      <x:c r="S2117" s="23" t="str">
        <x:v>True</x:v>
      </x:c>
      <x:c r="T2117" s="23" t="str">
        <x:v>False</x:v>
      </x:c>
    </x:row>
    <x:row r="2118">
      <x:c r="A2118" s="23" t="str">
        <x:v>active_label_common_panel</x:v>
      </x:c>
      <x:c r="B2118" s="23" t="n">
        <x:v>30</x:v>
      </x:c>
      <x:c r="C2118" s="23" t="str">
        <x:v>checkpoint:openai:gpt-oss-120b</x:v>
      </x:c>
      <x:c r="D2118" s="23" t="str">
        <x:v>gpt-oss-120b</x:v>
      </x:c>
      <x:c r="E2118" s="23" t="str">
        <x:v>openai</x:v>
      </x:c>
      <x:c r="F2118" s="78" t="n">
        <x:v>45874</x:v>
      </x:c>
      <x:c r="G2118" s="78" t="n">
        <x:v>45904</x:v>
      </x:c>
      <x:c r="H2118" s="81" t="n">
        <x:v>0.1419859147943908</x:v>
      </x:c>
      <x:c r="I2118" s="81" t="n">
        <x:v>0.3</x:v>
      </x:c>
      <x:c r="J2118" s="23" t="str">
        <x:v>active_b</x:v>
      </x:c>
      <x:c r="K2118" s="23" t="str">
        <x:v>score_date_historical_price</x:v>
      </x:c>
      <x:c r="L2118" s="81" t="n">
        <x:v>5.1</x:v>
      </x:c>
      <x:c r="M2118" s="81" t="n">
        <x:v>48.51536159675336</x:v>
      </x:c>
      <x:c r="N2118" s="81" t="n">
        <x:v>0.9783090965329422</x:v>
      </x:c>
      <x:c r="O2118" s="23" t="n">
        <x:v>20</x:v>
      </x:c>
      <x:c r="P2118" s="23" t="n">
        <x:v>7</x:v>
      </x:c>
      <x:c r="Q2118" s="78" t="n">
        <x:v>45896</x:v>
      </x:c>
      <x:c r="R2118" s="23" t="str">
        <x:v>True</x:v>
      </x:c>
      <x:c r="S2118" s="23" t="str">
        <x:v>True</x:v>
      </x:c>
      <x:c r="T2118" s="23" t="str">
        <x:v>False</x:v>
      </x:c>
    </x:row>
    <x:row r="2119">
      <x:c r="A2119" s="23" t="str">
        <x:v>active_label_common_panel</x:v>
      </x:c>
      <x:c r="B2119" s="23" t="n">
        <x:v>30</x:v>
      </x:c>
      <x:c r="C2119" s="23" t="str">
        <x:v>checkpoint:openai:gpt-oss-120b</x:v>
      </x:c>
      <x:c r="D2119" s="23" t="str">
        <x:v>gpt-oss-120b</x:v>
      </x:c>
      <x:c r="E2119" s="23" t="str">
        <x:v>openai</x:v>
      </x:c>
      <x:c r="F2119" s="78" t="n">
        <x:v>45874</x:v>
      </x:c>
      <x:c r="G2119" s="78" t="n">
        <x:v>45904</x:v>
      </x:c>
      <x:c r="H2119" s="81" t="n">
        <x:v>0.1419859147943908</x:v>
      </x:c>
      <x:c r="I2119" s="81" t="n">
        <x:v>0.3</x:v>
      </x:c>
      <x:c r="J2119" s="23" t="str">
        <x:v>active_b</x:v>
      </x:c>
      <x:c r="K2119" s="23" t="str">
        <x:v>score_date_current_price_nonprospective</x:v>
      </x:c>
      <x:c r="L2119" s="81" t="n">
        <x:v>5.1</x:v>
      </x:c>
      <x:c r="M2119" s="81" t="n">
        <x:v>31.90595148291963</x:v>
      </x:c>
      <x:c r="N2119" s="81" t="n">
        <x:v>0.7963015243608683</x:v>
      </x:c>
      <x:c r="O2119" s="23" t="n">
        <x:v>20</x:v>
      </x:c>
      <x:c r="P2119" s="23" t="n">
        <x:v>7</x:v>
      </x:c>
      <x:c r="Q2119" s="78" t="n">
        <x:v>45896</x:v>
      </x:c>
      <x:c r="R2119" s="23" t="str">
        <x:v>True</x:v>
      </x:c>
      <x:c r="S2119" s="23" t="str">
        <x:v>True</x:v>
      </x:c>
      <x:c r="T2119" s="23" t="str">
        <x:v>True</x:v>
      </x:c>
    </x:row>
    <x:row r="2120">
      <x:c r="A2120" s="23" t="str">
        <x:v>active_label_common_panel</x:v>
      </x:c>
      <x:c r="B2120" s="23" t="n">
        <x:v>30</x:v>
      </x:c>
      <x:c r="C2120" s="23" t="str">
        <x:v>checkpoint:openai:gpt-oss-120b</x:v>
      </x:c>
      <x:c r="D2120" s="23" t="str">
        <x:v>gpt-oss-120b</x:v>
      </x:c>
      <x:c r="E2120" s="23" t="str">
        <x:v>openai</x:v>
      </x:c>
      <x:c r="F2120" s="78" t="n">
        <x:v>45874</x:v>
      </x:c>
      <x:c r="G2120" s="78" t="n">
        <x:v>45904</x:v>
      </x:c>
      <x:c r="H2120" s="81" t="n">
        <x:v>0.1419859147943908</x:v>
      </x:c>
      <x:c r="I2120" s="81" t="n">
        <x:v>0.3</x:v>
      </x:c>
      <x:c r="J2120" s="23" t="str">
        <x:v>total_b</x:v>
      </x:c>
      <x:c r="K2120" s="23" t="str">
        <x:v>date_historical_price</x:v>
      </x:c>
      <x:c r="L2120" s="81" t="n">
        <x:v>116.83</x:v>
      </x:c>
      <x:c r="M2120" s="81" t="n">
        <x:v>89.3053182275095</x:v>
      </x:c>
      <x:c r="N2120" s="81" t="n">
        <x:v>-0.116677054332531</x:v>
      </x:c>
      <x:c r="O2120" s="23" t="n">
        <x:v>20</x:v>
      </x:c>
      <x:c r="P2120" s="23" t="n">
        <x:v>7</x:v>
      </x:c>
      <x:c r="Q2120" s="78" t="n">
        <x:v>45896</x:v>
      </x:c>
      <x:c r="R2120" s="23" t="str">
        <x:v>True</x:v>
      </x:c>
      <x:c r="S2120" s="23" t="str">
        <x:v>True</x:v>
      </x:c>
      <x:c r="T2120" s="23" t="str">
        <x:v>False</x:v>
      </x:c>
    </x:row>
    <x:row r="2121">
      <x:c r="A2121" s="23" t="str">
        <x:v>active_label_common_panel</x:v>
      </x:c>
      <x:c r="B2121" s="23" t="n">
        <x:v>30</x:v>
      </x:c>
      <x:c r="C2121" s="23" t="str">
        <x:v>checkpoint:openai:gpt-oss-120b</x:v>
      </x:c>
      <x:c r="D2121" s="23" t="str">
        <x:v>gpt-oss-120b</x:v>
      </x:c>
      <x:c r="E2121" s="23" t="str">
        <x:v>openai</x:v>
      </x:c>
      <x:c r="F2121" s="78" t="n">
        <x:v>45874</x:v>
      </x:c>
      <x:c r="G2121" s="78" t="n">
        <x:v>45904</x:v>
      </x:c>
      <x:c r="H2121" s="81" t="n">
        <x:v>0.1419859147943908</x:v>
      </x:c>
      <x:c r="I2121" s="81" t="n">
        <x:v>0.3</x:v>
      </x:c>
      <x:c r="J2121" s="23" t="str">
        <x:v>total_b</x:v>
      </x:c>
      <x:c r="K2121" s="23" t="str">
        <x:v>score_date</x:v>
      </x:c>
      <x:c r="L2121" s="81" t="n">
        <x:v>116.83</x:v>
      </x:c>
      <x:c r="M2121" s="81" t="n">
        <x:v>2462.5549774757815</x:v>
      </x:c>
      <x:c r="N2121" s="81" t="n">
        <x:v>1.3238315583737432</x:v>
      </x:c>
      <x:c r="O2121" s="23" t="n">
        <x:v>20</x:v>
      </x:c>
      <x:c r="P2121" s="23" t="n">
        <x:v>7</x:v>
      </x:c>
      <x:c r="Q2121" s="78" t="n">
        <x:v>45896</x:v>
      </x:c>
      <x:c r="R2121" s="23" t="str">
        <x:v>True</x:v>
      </x:c>
      <x:c r="S2121" s="23" t="str">
        <x:v>True</x:v>
      </x:c>
      <x:c r="T2121" s="23" t="str">
        <x:v>False</x:v>
      </x:c>
    </x:row>
    <x:row r="2122">
      <x:c r="A2122" s="23" t="str">
        <x:v>active_label_common_panel</x:v>
      </x:c>
      <x:c r="B2122" s="23" t="n">
        <x:v>30</x:v>
      </x:c>
      <x:c r="C2122" s="23" t="str">
        <x:v>checkpoint:openai:gpt-oss-120b</x:v>
      </x:c>
      <x:c r="D2122" s="23" t="str">
        <x:v>gpt-oss-120b</x:v>
      </x:c>
      <x:c r="E2122" s="23" t="str">
        <x:v>openai</x:v>
      </x:c>
      <x:c r="F2122" s="78" t="n">
        <x:v>45874</x:v>
      </x:c>
      <x:c r="G2122" s="78" t="n">
        <x:v>45904</x:v>
      </x:c>
      <x:c r="H2122" s="81" t="n">
        <x:v>0.1419859147943908</x:v>
      </x:c>
      <x:c r="I2122" s="81" t="n">
        <x:v>0.3</x:v>
      </x:c>
      <x:c r="J2122" s="23" t="str">
        <x:v>total_b</x:v>
      </x:c>
      <x:c r="K2122" s="23" t="str">
        <x:v>score_date_historical_price</x:v>
      </x:c>
      <x:c r="L2122" s="81" t="n">
        <x:v>116.83</x:v>
      </x:c>
      <x:c r="M2122" s="81" t="n">
        <x:v>963.8717288809388</x:v>
      </x:c>
      <x:c r="N2122" s="81" t="n">
        <x:v>0.9164648655643298</x:v>
      </x:c>
      <x:c r="O2122" s="23" t="n">
        <x:v>20</x:v>
      </x:c>
      <x:c r="P2122" s="23" t="n">
        <x:v>7</x:v>
      </x:c>
      <x:c r="Q2122" s="78" t="n">
        <x:v>45896</x:v>
      </x:c>
      <x:c r="R2122" s="23" t="str">
        <x:v>True</x:v>
      </x:c>
      <x:c r="S2122" s="23" t="str">
        <x:v>True</x:v>
      </x:c>
      <x:c r="T2122" s="23" t="str">
        <x:v>False</x:v>
      </x:c>
    </x:row>
    <x:row r="2123">
      <x:c r="A2123" s="23" t="str">
        <x:v>active_label_common_panel</x:v>
      </x:c>
      <x:c r="B2123" s="23" t="n">
        <x:v>30</x:v>
      </x:c>
      <x:c r="C2123" s="23" t="str">
        <x:v>checkpoint:openai:gpt-oss-120b</x:v>
      </x:c>
      <x:c r="D2123" s="23" t="str">
        <x:v>gpt-oss-120b</x:v>
      </x:c>
      <x:c r="E2123" s="23" t="str">
        <x:v>openai</x:v>
      </x:c>
      <x:c r="F2123" s="78" t="n">
        <x:v>45874</x:v>
      </x:c>
      <x:c r="G2123" s="78" t="n">
        <x:v>45904</x:v>
      </x:c>
      <x:c r="H2123" s="81" t="n">
        <x:v>0.1419859147943908</x:v>
      </x:c>
      <x:c r="I2123" s="81" t="n">
        <x:v>0.3</x:v>
      </x:c>
      <x:c r="J2123" s="23" t="str">
        <x:v>total_b</x:v>
      </x:c>
      <x:c r="K2123" s="23" t="str">
        <x:v>score_date_current_price_nonprospective</x:v>
      </x:c>
      <x:c r="L2123" s="81" t="n">
        <x:v>116.83</x:v>
      </x:c>
      <x:c r="M2123" s="81" t="n">
        <x:v>1578.9452417375019</x:v>
      </x:c>
      <x:c r="N2123" s="81" t="n">
        <x:v>1.1308126921218797</x:v>
      </x:c>
      <x:c r="O2123" s="23" t="n">
        <x:v>20</x:v>
      </x:c>
      <x:c r="P2123" s="23" t="n">
        <x:v>7</x:v>
      </x:c>
      <x:c r="Q2123" s="78" t="n">
        <x:v>45896</x:v>
      </x:c>
      <x:c r="R2123" s="23" t="str">
        <x:v>True</x:v>
      </x:c>
      <x:c r="S2123" s="23" t="str">
        <x:v>True</x:v>
      </x:c>
      <x:c r="T2123" s="23" t="str">
        <x:v>True</x:v>
      </x:c>
    </x:row>
    <x:row r="2124">
      <x:c r="A2124" s="23" t="str">
        <x:v>active_label_common_panel</x:v>
      </x:c>
      <x:c r="B2124" s="23" t="n">
        <x:v>30</x:v>
      </x:c>
      <x:c r="C2124" s="23" t="str">
        <x:v>checkpoint:epoch:gpt-oss-20b</x:v>
      </x:c>
      <x:c r="D2124" s="23" t="str">
        <x:v>gpt-oss-20b</x:v>
      </x:c>
      <x:c r="E2124" s="23" t="str">
        <x:v>openai</x:v>
      </x:c>
      <x:c r="F2124" s="78" t="n">
        <x:v>45874</x:v>
      </x:c>
      <x:c r="G2124" s="78" t="n">
        <x:v>45904</x:v>
      </x:c>
      <x:c r="H2124" s="81" t="n">
        <x:v>0.07745966692414834</x:v>
      </x:c>
      <x:c r="I2124" s="81" t="n">
        <x:v>0.0924264068712</x:v>
      </x:c>
      <x:c r="J2124" s="23" t="str">
        <x:v>active_b</x:v>
      </x:c>
      <x:c r="K2124" s="23" t="str">
        <x:v>date_historical_price</x:v>
      </x:c>
      <x:c r="L2124" s="81" t="n">
        <x:v>3.6</x:v>
      </x:c>
      <x:c r="M2124" s="81" t="n">
        <x:v>16.28519207941346</x:v>
      </x:c>
      <x:c r="N2124" s="81" t="n">
        <x:v>0.6554903845491649</x:v>
      </x:c>
      <x:c r="O2124" s="23" t="n">
        <x:v>20</x:v>
      </x:c>
      <x:c r="P2124" s="23" t="n">
        <x:v>7</x:v>
      </x:c>
      <x:c r="Q2124" s="78" t="n">
        <x:v>45896</x:v>
      </x:c>
      <x:c r="R2124" s="23" t="str">
        <x:v>True</x:v>
      </x:c>
      <x:c r="S2124" s="23" t="str">
        <x:v>True</x:v>
      </x:c>
      <x:c r="T2124" s="23" t="str">
        <x:v>False</x:v>
      </x:c>
    </x:row>
    <x:row r="2125">
      <x:c r="A2125" s="23" t="str">
        <x:v>active_label_common_panel</x:v>
      </x:c>
      <x:c r="B2125" s="23" t="n">
        <x:v>30</x:v>
      </x:c>
      <x:c r="C2125" s="23" t="str">
        <x:v>checkpoint:epoch:gpt-oss-20b</x:v>
      </x:c>
      <x:c r="D2125" s="23" t="str">
        <x:v>gpt-oss-20b</x:v>
      </x:c>
      <x:c r="E2125" s="23" t="str">
        <x:v>openai</x:v>
      </x:c>
      <x:c r="F2125" s="78" t="n">
        <x:v>45874</x:v>
      </x:c>
      <x:c r="G2125" s="78" t="n">
        <x:v>45904</x:v>
      </x:c>
      <x:c r="H2125" s="81" t="n">
        <x:v>0.07745966692414834</x:v>
      </x:c>
      <x:c r="I2125" s="81" t="n">
        <x:v>0.0924264068712</x:v>
      </x:c>
      <x:c r="J2125" s="23" t="str">
        <x:v>active_b</x:v>
      </x:c>
      <x:c r="K2125" s="23" t="str">
        <x:v>score_date</x:v>
      </x:c>
      <x:c r="L2125" s="81" t="n">
        <x:v>3.6</x:v>
      </x:c>
      <x:c r="M2125" s="81" t="n">
        <x:v>19.09222337906759</x:v>
      </x:c>
      <x:c r="N2125" s="81" t="n">
        <x:v>0.7245540062033125</x:v>
      </x:c>
      <x:c r="O2125" s="23" t="n">
        <x:v>20</x:v>
      </x:c>
      <x:c r="P2125" s="23" t="n">
        <x:v>7</x:v>
      </x:c>
      <x:c r="Q2125" s="78" t="n">
        <x:v>45896</x:v>
      </x:c>
      <x:c r="R2125" s="23" t="str">
        <x:v>True</x:v>
      </x:c>
      <x:c r="S2125" s="23" t="str">
        <x:v>True</x:v>
      </x:c>
      <x:c r="T2125" s="23" t="str">
        <x:v>False</x:v>
      </x:c>
    </x:row>
    <x:row r="2126">
      <x:c r="A2126" s="23" t="str">
        <x:v>active_label_common_panel</x:v>
      </x:c>
      <x:c r="B2126" s="23" t="n">
        <x:v>30</x:v>
      </x:c>
      <x:c r="C2126" s="23" t="str">
        <x:v>checkpoint:epoch:gpt-oss-20b</x:v>
      </x:c>
      <x:c r="D2126" s="23" t="str">
        <x:v>gpt-oss-20b</x:v>
      </x:c>
      <x:c r="E2126" s="23" t="str">
        <x:v>openai</x:v>
      </x:c>
      <x:c r="F2126" s="78" t="n">
        <x:v>45874</x:v>
      </x:c>
      <x:c r="G2126" s="78" t="n">
        <x:v>45904</x:v>
      </x:c>
      <x:c r="H2126" s="81" t="n">
        <x:v>0.07745966692414834</x:v>
      </x:c>
      <x:c r="I2126" s="81" t="n">
        <x:v>0.0924264068712</x:v>
      </x:c>
      <x:c r="J2126" s="23" t="str">
        <x:v>active_b</x:v>
      </x:c>
      <x:c r="K2126" s="23" t="str">
        <x:v>score_date_historical_price</x:v>
      </x:c>
      <x:c r="L2126" s="81" t="n">
        <x:v>3.6</x:v>
      </x:c>
      <x:c r="M2126" s="81" t="n">
        <x:v>21.00202558644508</x:v>
      </x:c>
      <x:c r="N2126" s="81" t="n">
        <x:v>0.7659586824710132</x:v>
      </x:c>
      <x:c r="O2126" s="23" t="n">
        <x:v>20</x:v>
      </x:c>
      <x:c r="P2126" s="23" t="n">
        <x:v>7</x:v>
      </x:c>
      <x:c r="Q2126" s="78" t="n">
        <x:v>45896</x:v>
      </x:c>
      <x:c r="R2126" s="23" t="str">
        <x:v>True</x:v>
      </x:c>
      <x:c r="S2126" s="23" t="str">
        <x:v>True</x:v>
      </x:c>
      <x:c r="T2126" s="23" t="str">
        <x:v>False</x:v>
      </x:c>
    </x:row>
    <x:row r="2127">
      <x:c r="A2127" s="23" t="str">
        <x:v>active_label_common_panel</x:v>
      </x:c>
      <x:c r="B2127" s="23" t="n">
        <x:v>30</x:v>
      </x:c>
      <x:c r="C2127" s="23" t="str">
        <x:v>checkpoint:epoch:gpt-oss-20b</x:v>
      </x:c>
      <x:c r="D2127" s="23" t="str">
        <x:v>gpt-oss-20b</x:v>
      </x:c>
      <x:c r="E2127" s="23" t="str">
        <x:v>openai</x:v>
      </x:c>
      <x:c r="F2127" s="78" t="n">
        <x:v>45874</x:v>
      </x:c>
      <x:c r="G2127" s="78" t="n">
        <x:v>45904</x:v>
      </x:c>
      <x:c r="H2127" s="81" t="n">
        <x:v>0.07745966692414834</x:v>
      </x:c>
      <x:c r="I2127" s="81" t="n">
        <x:v>0.0924264068712</x:v>
      </x:c>
      <x:c r="J2127" s="23" t="str">
        <x:v>active_b</x:v>
      </x:c>
      <x:c r="K2127" s="23" t="str">
        <x:v>score_date_current_price_nonprospective</x:v>
      </x:c>
      <x:c r="L2127" s="81" t="n">
        <x:v>3.6</x:v>
      </x:c>
      <x:c r="M2127" s="81" t="n">
        <x:v>17.472549066159722</x:v>
      </x:c>
      <x:c r="N2127" s="81" t="n">
        <x:v>0.6860537679597736</x:v>
      </x:c>
      <x:c r="O2127" s="23" t="n">
        <x:v>20</x:v>
      </x:c>
      <x:c r="P2127" s="23" t="n">
        <x:v>7</x:v>
      </x:c>
      <x:c r="Q2127" s="78" t="n">
        <x:v>45896</x:v>
      </x:c>
      <x:c r="R2127" s="23" t="str">
        <x:v>True</x:v>
      </x:c>
      <x:c r="S2127" s="23" t="str">
        <x:v>True</x:v>
      </x:c>
      <x:c r="T2127" s="23" t="str">
        <x:v>True</x:v>
      </x:c>
    </x:row>
    <x:row r="2128">
      <x:c r="A2128" s="23" t="str">
        <x:v>active_label_common_panel</x:v>
      </x:c>
      <x:c r="B2128" s="23" t="n">
        <x:v>30</x:v>
      </x:c>
      <x:c r="C2128" s="23" t="str">
        <x:v>checkpoint:epoch:gpt-oss-20b</x:v>
      </x:c>
      <x:c r="D2128" s="23" t="str">
        <x:v>gpt-oss-20b</x:v>
      </x:c>
      <x:c r="E2128" s="23" t="str">
        <x:v>openai</x:v>
      </x:c>
      <x:c r="F2128" s="78" t="n">
        <x:v>45874</x:v>
      </x:c>
      <x:c r="G2128" s="78" t="n">
        <x:v>45904</x:v>
      </x:c>
      <x:c r="H2128" s="81" t="n">
        <x:v>0.07745966692414834</x:v>
      </x:c>
      <x:c r="I2128" s="81" t="n">
        <x:v>0.0924264068712</x:v>
      </x:c>
      <x:c r="J2128" s="23" t="str">
        <x:v>total_b</x:v>
      </x:c>
      <x:c r="K2128" s="23" t="str">
        <x:v>date_historical_price</x:v>
      </x:c>
      <x:c r="L2128" s="81" t="n">
        <x:v>20.91</x:v>
      </x:c>
      <x:c r="M2128" s="81" t="n">
        <x:v>36.30128684950917</x:v>
      </x:c>
      <x:c r="N2128" s="81" t="n">
        <x:v>0.23956798785852312</x:v>
      </x:c>
      <x:c r="O2128" s="23" t="n">
        <x:v>20</x:v>
      </x:c>
      <x:c r="P2128" s="23" t="n">
        <x:v>7</x:v>
      </x:c>
      <x:c r="Q2128" s="78" t="n">
        <x:v>45896</x:v>
      </x:c>
      <x:c r="R2128" s="23" t="str">
        <x:v>True</x:v>
      </x:c>
      <x:c r="S2128" s="23" t="str">
        <x:v>True</x:v>
      </x:c>
      <x:c r="T2128" s="23" t="str">
        <x:v>False</x:v>
      </x:c>
    </x:row>
    <x:row r="2129">
      <x:c r="A2129" s="23" t="str">
        <x:v>active_label_common_panel</x:v>
      </x:c>
      <x:c r="B2129" s="23" t="n">
        <x:v>30</x:v>
      </x:c>
      <x:c r="C2129" s="23" t="str">
        <x:v>checkpoint:epoch:gpt-oss-20b</x:v>
      </x:c>
      <x:c r="D2129" s="23" t="str">
        <x:v>gpt-oss-20b</x:v>
      </x:c>
      <x:c r="E2129" s="23" t="str">
        <x:v>openai</x:v>
      </x:c>
      <x:c r="F2129" s="78" t="n">
        <x:v>45874</x:v>
      </x:c>
      <x:c r="G2129" s="78" t="n">
        <x:v>45904</x:v>
      </x:c>
      <x:c r="H2129" s="81" t="n">
        <x:v>0.07745966692414834</x:v>
      </x:c>
      <x:c r="I2129" s="81" t="n">
        <x:v>0.0924264068712</x:v>
      </x:c>
      <x:c r="J2129" s="23" t="str">
        <x:v>total_b</x:v>
      </x:c>
      <x:c r="K2129" s="23" t="str">
        <x:v>score_date</x:v>
      </x:c>
      <x:c r="L2129" s="81" t="n">
        <x:v>20.91</x:v>
      </x:c>
      <x:c r="M2129" s="81" t="n">
        <x:v>96.6850323887439</x:v>
      </x:c>
      <x:c r="N2129" s="81" t="n">
        <x:v>0.6650052142322086</x:v>
      </x:c>
      <x:c r="O2129" s="23" t="n">
        <x:v>20</x:v>
      </x:c>
      <x:c r="P2129" s="23" t="n">
        <x:v>7</x:v>
      </x:c>
      <x:c r="Q2129" s="78" t="n">
        <x:v>45896</x:v>
      </x:c>
      <x:c r="R2129" s="23" t="str">
        <x:v>True</x:v>
      </x:c>
      <x:c r="S2129" s="23" t="str">
        <x:v>True</x:v>
      </x:c>
      <x:c r="T2129" s="23" t="str">
        <x:v>False</x:v>
      </x:c>
    </x:row>
    <x:row r="2130">
      <x:c r="A2130" s="23" t="str">
        <x:v>active_label_common_panel</x:v>
      </x:c>
      <x:c r="B2130" s="23" t="n">
        <x:v>30</x:v>
      </x:c>
      <x:c r="C2130" s="23" t="str">
        <x:v>checkpoint:epoch:gpt-oss-20b</x:v>
      </x:c>
      <x:c r="D2130" s="23" t="str">
        <x:v>gpt-oss-20b</x:v>
      </x:c>
      <x:c r="E2130" s="23" t="str">
        <x:v>openai</x:v>
      </x:c>
      <x:c r="F2130" s="78" t="n">
        <x:v>45874</x:v>
      </x:c>
      <x:c r="G2130" s="78" t="n">
        <x:v>45904</x:v>
      </x:c>
      <x:c r="H2130" s="81" t="n">
        <x:v>0.07745966692414834</x:v>
      </x:c>
      <x:c r="I2130" s="81" t="n">
        <x:v>0.0924264068712</x:v>
      </x:c>
      <x:c r="J2130" s="23" t="str">
        <x:v>total_b</x:v>
      </x:c>
      <x:c r="K2130" s="23" t="str">
        <x:v>score_date_historical_price</x:v>
      </x:c>
      <x:c r="L2130" s="81" t="n">
        <x:v>20.91</x:v>
      </x:c>
      <x:c r="M2130" s="81" t="n">
        <x:v>69.75456012530525</x:v>
      </x:c>
      <x:c r="N2130" s="81" t="n">
        <x:v>0.5232185715655407</x:v>
      </x:c>
      <x:c r="O2130" s="23" t="n">
        <x:v>20</x:v>
      </x:c>
      <x:c r="P2130" s="23" t="n">
        <x:v>7</x:v>
      </x:c>
      <x:c r="Q2130" s="78" t="n">
        <x:v>45896</x:v>
      </x:c>
      <x:c r="R2130" s="23" t="str">
        <x:v>True</x:v>
      </x:c>
      <x:c r="S2130" s="23" t="str">
        <x:v>True</x:v>
      </x:c>
      <x:c r="T2130" s="23" t="str">
        <x:v>False</x:v>
      </x:c>
    </x:row>
    <x:row r="2131">
      <x:c r="A2131" s="23" t="str">
        <x:v>active_label_common_panel</x:v>
      </x:c>
      <x:c r="B2131" s="23" t="n">
        <x:v>30</x:v>
      </x:c>
      <x:c r="C2131" s="23" t="str">
        <x:v>checkpoint:epoch:gpt-oss-20b</x:v>
      </x:c>
      <x:c r="D2131" s="23" t="str">
        <x:v>gpt-oss-20b</x:v>
      </x:c>
      <x:c r="E2131" s="23" t="str">
        <x:v>openai</x:v>
      </x:c>
      <x:c r="F2131" s="78" t="n">
        <x:v>45874</x:v>
      </x:c>
      <x:c r="G2131" s="78" t="n">
        <x:v>45904</x:v>
      </x:c>
      <x:c r="H2131" s="81" t="n">
        <x:v>0.07745966692414834</x:v>
      </x:c>
      <x:c r="I2131" s="81" t="n">
        <x:v>0.0924264068712</x:v>
      </x:c>
      <x:c r="J2131" s="23" t="str">
        <x:v>total_b</x:v>
      </x:c>
      <x:c r="K2131" s="23" t="str">
        <x:v>score_date_current_price_nonprospective</x:v>
      </x:c>
      <x:c r="L2131" s="81" t="n">
        <x:v>20.91</x:v>
      </x:c>
      <x:c r="M2131" s="81" t="n">
        <x:v>73.70420147095804</x:v>
      </x:c>
      <x:c r="N2131" s="81" t="n">
        <x:v>0.5471382124856755</x:v>
      </x:c>
      <x:c r="O2131" s="23" t="n">
        <x:v>20</x:v>
      </x:c>
      <x:c r="P2131" s="23" t="n">
        <x:v>7</x:v>
      </x:c>
      <x:c r="Q2131" s="78" t="n">
        <x:v>45896</x:v>
      </x:c>
      <x:c r="R2131" s="23" t="str">
        <x:v>True</x:v>
      </x:c>
      <x:c r="S2131" s="23" t="str">
        <x:v>True</x:v>
      </x:c>
      <x:c r="T2131" s="23" t="str">
        <x:v>True</x:v>
      </x:c>
    </x:row>
    <x:row r="2132">
      <x:c r="A2132" s="23" t="str">
        <x:v>active_label_common_panel</x:v>
      </x:c>
      <x:c r="B2132" s="23" t="n">
        <x:v>30</x:v>
      </x:c>
      <x:c r="C2132" s="23" t="str">
        <x:v>checkpoint:epoch:glm-4-5v</x:v>
      </x:c>
      <x:c r="D2132" s="23" t="str">
        <x:v>GLM-4.5V</x:v>
      </x:c>
      <x:c r="E2132" s="23" t="str">
        <x:v>zai</x:v>
      </x:c>
      <x:c r="F2132" s="78" t="n">
        <x:v>45884</x:v>
      </x:c>
      <x:c r="G2132" s="78" t="n">
        <x:v>45910</x:v>
      </x:c>
      <x:c r="H2132" s="81" t="n">
        <x:v>0.9486832980505138</x:v>
      </x:c>
      <x:c r="I2132" s="81" t="n">
        <x:v>1.03923048454</x:v>
      </x:c>
      <x:c r="J2132" s="23" t="str">
        <x:v>active_b</x:v>
      </x:c>
      <x:c r="K2132" s="23" t="str">
        <x:v>date_historical_price</x:v>
      </x:c>
      <x:c r="L2132" s="81" t="n">
        <x:v>12</x:v>
      </x:c>
      <x:c r="M2132" s="81" t="n">
        <x:v>24.91422585809711</x:v>
      </x:c>
      <x:c r="N2132" s="81" t="n">
        <x:v>0.3172661511475939</x:v>
      </x:c>
      <x:c r="O2132" s="23" t="n">
        <x:v>20</x:v>
      </x:c>
      <x:c r="P2132" s="23" t="n">
        <x:v>7</x:v>
      </x:c>
      <x:c r="Q2132" s="78" t="n">
        <x:v>45904</x:v>
      </x:c>
      <x:c r="R2132" s="23" t="str">
        <x:v>True</x:v>
      </x:c>
      <x:c r="S2132" s="23" t="str">
        <x:v>True</x:v>
      </x:c>
      <x:c r="T2132" s="23" t="str">
        <x:v>False</x:v>
      </x:c>
    </x:row>
    <x:row r="2133">
      <x:c r="A2133" s="23" t="str">
        <x:v>active_label_common_panel</x:v>
      </x:c>
      <x:c r="B2133" s="23" t="n">
        <x:v>30</x:v>
      </x:c>
      <x:c r="C2133" s="23" t="str">
        <x:v>checkpoint:epoch:glm-4-5v</x:v>
      </x:c>
      <x:c r="D2133" s="23" t="str">
        <x:v>GLM-4.5V</x:v>
      </x:c>
      <x:c r="E2133" s="23" t="str">
        <x:v>zai</x:v>
      </x:c>
      <x:c r="F2133" s="78" t="n">
        <x:v>45884</x:v>
      </x:c>
      <x:c r="G2133" s="78" t="n">
        <x:v>45910</x:v>
      </x:c>
      <x:c r="H2133" s="81" t="n">
        <x:v>0.9486832980505138</x:v>
      </x:c>
      <x:c r="I2133" s="81" t="n">
        <x:v>1.03923048454</x:v>
      </x:c>
      <x:c r="J2133" s="23" t="str">
        <x:v>active_b</x:v>
      </x:c>
      <x:c r="K2133" s="23" t="str">
        <x:v>score_date</x:v>
      </x:c>
      <x:c r="L2133" s="81" t="n">
        <x:v>12</x:v>
      </x:c>
      <x:c r="M2133" s="81" t="n">
        <x:v>7.062744921888718</x:v>
      </x:c>
      <x:c r="N2133" s="81" t="n">
        <x:v>-0.2302077244936977</x:v>
      </x:c>
      <x:c r="O2133" s="23" t="n">
        <x:v>20</x:v>
      </x:c>
      <x:c r="P2133" s="23" t="n">
        <x:v>7</x:v>
      </x:c>
      <x:c r="Q2133" s="78" t="n">
        <x:v>45904</x:v>
      </x:c>
      <x:c r="R2133" s="23" t="str">
        <x:v>True</x:v>
      </x:c>
      <x:c r="S2133" s="23" t="str">
        <x:v>True</x:v>
      </x:c>
      <x:c r="T2133" s="23" t="str">
        <x:v>False</x:v>
      </x:c>
    </x:row>
    <x:row r="2134">
      <x:c r="A2134" s="23" t="str">
        <x:v>active_label_common_panel</x:v>
      </x:c>
      <x:c r="B2134" s="23" t="n">
        <x:v>30</x:v>
      </x:c>
      <x:c r="C2134" s="23" t="str">
        <x:v>checkpoint:epoch:glm-4-5v</x:v>
      </x:c>
      <x:c r="D2134" s="23" t="str">
        <x:v>GLM-4.5V</x:v>
      </x:c>
      <x:c r="E2134" s="23" t="str">
        <x:v>zai</x:v>
      </x:c>
      <x:c r="F2134" s="78" t="n">
        <x:v>45884</x:v>
      </x:c>
      <x:c r="G2134" s="78" t="n">
        <x:v>45910</x:v>
      </x:c>
      <x:c r="H2134" s="81" t="n">
        <x:v>0.9486832980505138</x:v>
      </x:c>
      <x:c r="I2134" s="81" t="n">
        <x:v>1.03923048454</x:v>
      </x:c>
      <x:c r="J2134" s="23" t="str">
        <x:v>active_b</x:v>
      </x:c>
      <x:c r="K2134" s="23" t="str">
        <x:v>score_date_historical_price</x:v>
      </x:c>
      <x:c r="L2134" s="81" t="n">
        <x:v>12</x:v>
      </x:c>
      <x:c r="M2134" s="81" t="n">
        <x:v>165.6777662837395</x:v>
      </x:c>
      <x:c r="N2134" s="81" t="n">
        <x:v>1.1400829845916005</x:v>
      </x:c>
      <x:c r="O2134" s="23" t="n">
        <x:v>20</x:v>
      </x:c>
      <x:c r="P2134" s="23" t="n">
        <x:v>7</x:v>
      </x:c>
      <x:c r="Q2134" s="78" t="n">
        <x:v>45904</x:v>
      </x:c>
      <x:c r="R2134" s="23" t="str">
        <x:v>True</x:v>
      </x:c>
      <x:c r="S2134" s="23" t="str">
        <x:v>True</x:v>
      </x:c>
      <x:c r="T2134" s="23" t="str">
        <x:v>False</x:v>
      </x:c>
    </x:row>
    <x:row r="2135">
      <x:c r="A2135" s="23" t="str">
        <x:v>active_label_common_panel</x:v>
      </x:c>
      <x:c r="B2135" s="23" t="n">
        <x:v>30</x:v>
      </x:c>
      <x:c r="C2135" s="23" t="str">
        <x:v>checkpoint:epoch:glm-4-5v</x:v>
      </x:c>
      <x:c r="D2135" s="23" t="str">
        <x:v>GLM-4.5V</x:v>
      </x:c>
      <x:c r="E2135" s="23" t="str">
        <x:v>zai</x:v>
      </x:c>
      <x:c r="F2135" s="78" t="n">
        <x:v>45884</x:v>
      </x:c>
      <x:c r="G2135" s="78" t="n">
        <x:v>45910</x:v>
      </x:c>
      <x:c r="H2135" s="81" t="n">
        <x:v>0.9486832980505138</x:v>
      </x:c>
      <x:c r="I2135" s="81" t="n">
        <x:v>1.03923048454</x:v>
      </x:c>
      <x:c r="J2135" s="23" t="str">
        <x:v>active_b</x:v>
      </x:c>
      <x:c r="K2135" s="23" t="str">
        <x:v>score_date_current_price_nonprospective</x:v>
      </x:c>
      <x:c r="L2135" s="81" t="n">
        <x:v>12</x:v>
      </x:c>
      <x:c r="M2135" s="81" t="n">
        <x:v>68.59541872773913</x:v>
      </x:c>
      <x:c r="N2135" s="81" t="n">
        <x:v>0.7571138654652233</x:v>
      </x:c>
      <x:c r="O2135" s="23" t="n">
        <x:v>20</x:v>
      </x:c>
      <x:c r="P2135" s="23" t="n">
        <x:v>7</x:v>
      </x:c>
      <x:c r="Q2135" s="78" t="n">
        <x:v>45904</x:v>
      </x:c>
      <x:c r="R2135" s="23" t="str">
        <x:v>True</x:v>
      </x:c>
      <x:c r="S2135" s="23" t="str">
        <x:v>True</x:v>
      </x:c>
      <x:c r="T2135" s="23" t="str">
        <x:v>True</x:v>
      </x:c>
    </x:row>
    <x:row r="2136">
      <x:c r="A2136" s="23" t="str">
        <x:v>active_label_common_panel</x:v>
      </x:c>
      <x:c r="B2136" s="23" t="n">
        <x:v>30</x:v>
      </x:c>
      <x:c r="C2136" s="23" t="str">
        <x:v>checkpoint:epoch:glm-4-5v</x:v>
      </x:c>
      <x:c r="D2136" s="23" t="str">
        <x:v>GLM-4.5V</x:v>
      </x:c>
      <x:c r="E2136" s="23" t="str">
        <x:v>zai</x:v>
      </x:c>
      <x:c r="F2136" s="78" t="n">
        <x:v>45884</x:v>
      </x:c>
      <x:c r="G2136" s="78" t="n">
        <x:v>45910</x:v>
      </x:c>
      <x:c r="H2136" s="81" t="n">
        <x:v>0.9486832980505138</x:v>
      </x:c>
      <x:c r="I2136" s="81" t="n">
        <x:v>1.03923048454</x:v>
      </x:c>
      <x:c r="J2136" s="23" t="str">
        <x:v>total_b</x:v>
      </x:c>
      <x:c r="K2136" s="23" t="str">
        <x:v>date_historical_price</x:v>
      </x:c>
      <x:c r="L2136" s="81" t="n">
        <x:v>108</x:v>
      </x:c>
      <x:c r="M2136" s="81" t="n">
        <x:v>2429.2527081219137</x:v>
      </x:c>
      <x:c r="N2136" s="81" t="n">
        <x:v>1.3520489400650757</x:v>
      </x:c>
      <x:c r="O2136" s="23" t="n">
        <x:v>20</x:v>
      </x:c>
      <x:c r="P2136" s="23" t="n">
        <x:v>7</x:v>
      </x:c>
      <x:c r="Q2136" s="78" t="n">
        <x:v>45904</x:v>
      </x:c>
      <x:c r="R2136" s="23" t="str">
        <x:v>True</x:v>
      </x:c>
      <x:c r="S2136" s="23" t="str">
        <x:v>True</x:v>
      </x:c>
      <x:c r="T2136" s="23" t="str">
        <x:v>False</x:v>
      </x:c>
    </x:row>
    <x:row r="2137">
      <x:c r="A2137" s="23" t="str">
        <x:v>active_label_common_panel</x:v>
      </x:c>
      <x:c r="B2137" s="23" t="n">
        <x:v>30</x:v>
      </x:c>
      <x:c r="C2137" s="23" t="str">
        <x:v>checkpoint:epoch:glm-4-5v</x:v>
      </x:c>
      <x:c r="D2137" s="23" t="str">
        <x:v>GLM-4.5V</x:v>
      </x:c>
      <x:c r="E2137" s="23" t="str">
        <x:v>zai</x:v>
      </x:c>
      <x:c r="F2137" s="78" t="n">
        <x:v>45884</x:v>
      </x:c>
      <x:c r="G2137" s="78" t="n">
        <x:v>45910</x:v>
      </x:c>
      <x:c r="H2137" s="81" t="n">
        <x:v>0.9486832980505138</x:v>
      </x:c>
      <x:c r="I2137" s="81" t="n">
        <x:v>1.03923048454</x:v>
      </x:c>
      <x:c r="J2137" s="23" t="str">
        <x:v>total_b</x:v>
      </x:c>
      <x:c r="K2137" s="23" t="str">
        <x:v>score_date</x:v>
      </x:c>
      <x:c r="L2137" s="81" t="n">
        <x:v>108</x:v>
      </x:c>
      <x:c r="M2137" s="81" t="n">
        <x:v>7.674976772499412</x:v>
      </x:c>
      <x:c r="N2137" s="81" t="n">
        <x:v>-1.1483466856817774</x:v>
      </x:c>
      <x:c r="O2137" s="23" t="n">
        <x:v>20</x:v>
      </x:c>
      <x:c r="P2137" s="23" t="n">
        <x:v>7</x:v>
      </x:c>
      <x:c r="Q2137" s="78" t="n">
        <x:v>45904</x:v>
      </x:c>
      <x:c r="R2137" s="23" t="str">
        <x:v>True</x:v>
      </x:c>
      <x:c r="S2137" s="23" t="str">
        <x:v>True</x:v>
      </x:c>
      <x:c r="T2137" s="23" t="str">
        <x:v>False</x:v>
      </x:c>
    </x:row>
    <x:row r="2138">
      <x:c r="A2138" s="23" t="str">
        <x:v>active_label_common_panel</x:v>
      </x:c>
      <x:c r="B2138" s="23" t="n">
        <x:v>30</x:v>
      </x:c>
      <x:c r="C2138" s="23" t="str">
        <x:v>checkpoint:epoch:glm-4-5v</x:v>
      </x:c>
      <x:c r="D2138" s="23" t="str">
        <x:v>GLM-4.5V</x:v>
      </x:c>
      <x:c r="E2138" s="23" t="str">
        <x:v>zai</x:v>
      </x:c>
      <x:c r="F2138" s="78" t="n">
        <x:v>45884</x:v>
      </x:c>
      <x:c r="G2138" s="78" t="n">
        <x:v>45910</x:v>
      </x:c>
      <x:c r="H2138" s="81" t="n">
        <x:v>0.9486832980505138</x:v>
      </x:c>
      <x:c r="I2138" s="81" t="n">
        <x:v>1.03923048454</x:v>
      </x:c>
      <x:c r="J2138" s="23" t="str">
        <x:v>total_b</x:v>
      </x:c>
      <x:c r="K2138" s="23" t="str">
        <x:v>score_date_historical_price</x:v>
      </x:c>
      <x:c r="L2138" s="81" t="n">
        <x:v>108</x:v>
      </x:c>
      <x:c r="M2138" s="81" t="n">
        <x:v>1567.3540639261064</x:v>
      </x:c>
      <x:c r="N2138" s="81" t="n">
        <x:v>1.1617433588118964</x:v>
      </x:c>
      <x:c r="O2138" s="23" t="n">
        <x:v>20</x:v>
      </x:c>
      <x:c r="P2138" s="23" t="n">
        <x:v>7</x:v>
      </x:c>
      <x:c r="Q2138" s="78" t="n">
        <x:v>45904</x:v>
      </x:c>
      <x:c r="R2138" s="23" t="str">
        <x:v>True</x:v>
      </x:c>
      <x:c r="S2138" s="23" t="str">
        <x:v>True</x:v>
      </x:c>
      <x:c r="T2138" s="23" t="str">
        <x:v>False</x:v>
      </x:c>
    </x:row>
    <x:row r="2139">
      <x:c r="A2139" s="23" t="str">
        <x:v>active_label_common_panel</x:v>
      </x:c>
      <x:c r="B2139" s="23" t="n">
        <x:v>30</x:v>
      </x:c>
      <x:c r="C2139" s="23" t="str">
        <x:v>checkpoint:epoch:glm-4-5v</x:v>
      </x:c>
      <x:c r="D2139" s="23" t="str">
        <x:v>GLM-4.5V</x:v>
      </x:c>
      <x:c r="E2139" s="23" t="str">
        <x:v>zai</x:v>
      </x:c>
      <x:c r="F2139" s="78" t="n">
        <x:v>45884</x:v>
      </x:c>
      <x:c r="G2139" s="78" t="n">
        <x:v>45910</x:v>
      </x:c>
      <x:c r="H2139" s="81" t="n">
        <x:v>0.9486832980505138</x:v>
      </x:c>
      <x:c r="I2139" s="81" t="n">
        <x:v>1.03923048454</x:v>
      </x:c>
      <x:c r="J2139" s="23" t="str">
        <x:v>total_b</x:v>
      </x:c>
      <x:c r="K2139" s="23" t="str">
        <x:v>score_date_current_price_nonprospective</x:v>
      </x:c>
      <x:c r="L2139" s="81" t="n">
        <x:v>108</x:v>
      </x:c>
      <x:c r="M2139" s="81" t="n">
        <x:v>206.5284577330227</x:v>
      </x:c>
      <x:c r="N2139" s="81" t="n">
        <x:v>0.2815561464371845</x:v>
      </x:c>
      <x:c r="O2139" s="23" t="n">
        <x:v>20</x:v>
      </x:c>
      <x:c r="P2139" s="23" t="n">
        <x:v>7</x:v>
      </x:c>
      <x:c r="Q2139" s="78" t="n">
        <x:v>45904</x:v>
      </x:c>
      <x:c r="R2139" s="23" t="str">
        <x:v>True</x:v>
      </x:c>
      <x:c r="S2139" s="23" t="str">
        <x:v>True</x:v>
      </x:c>
      <x:c r="T2139" s="23" t="str">
        <x:v>True</x:v>
      </x:c>
    </x:row>
    <x:row r="2140">
      <x:c r="A2140" s="23" t="str">
        <x:v>active_label_common_panel</x:v>
      </x:c>
      <x:c r="B2140" s="23" t="n">
        <x:v>30</x:v>
      </x:c>
      <x:c r="C2140" s="23" t="str">
        <x:v>checkpoint:epoch:deepseek-v3-1</x:v>
      </x:c>
      <x:c r="D2140" s="23" t="str">
        <x:v>DeepSeek-V3.1</x:v>
      </x:c>
      <x:c r="E2140" s="23" t="str">
        <x:v>deepseek</x:v>
      </x:c>
      <x:c r="F2140" s="78" t="n">
        <x:v>45890</x:v>
      </x:c>
      <x:c r="G2140" s="78" t="n">
        <x:v>45920</x:v>
      </x:c>
      <x:c r="H2140" s="81" t="n">
        <x:v>0.4</x:v>
      </x:c>
      <x:c r="I2140" s="81" t="n">
        <x:v>0.743240928382</x:v>
      </x:c>
      <x:c r="J2140" s="23" t="str">
        <x:v>active_b</x:v>
      </x:c>
      <x:c r="K2140" s="23" t="str">
        <x:v>date_historical_price</x:v>
      </x:c>
      <x:c r="L2140" s="81" t="n">
        <x:v>37</x:v>
      </x:c>
      <x:c r="M2140" s="81" t="n">
        <x:v>15.035014324204973</x:v>
      </x:c>
      <x:c r="N2140" s="81" t="n">
        <x:v>-0.3910978778678904</x:v>
      </x:c>
      <x:c r="O2140" s="23" t="n">
        <x:v>19</x:v>
      </x:c>
      <x:c r="P2140" s="23" t="n">
        <x:v>7</x:v>
      </x:c>
      <x:c r="Q2140" s="78" t="n">
        <x:v>45910</x:v>
      </x:c>
      <x:c r="R2140" s="23" t="str">
        <x:v>True</x:v>
      </x:c>
      <x:c r="S2140" s="23" t="str">
        <x:v>True</x:v>
      </x:c>
      <x:c r="T2140" s="23" t="str">
        <x:v>False</x:v>
      </x:c>
    </x:row>
    <x:row r="2141">
      <x:c r="A2141" s="23" t="str">
        <x:v>active_label_common_panel</x:v>
      </x:c>
      <x:c r="B2141" s="23" t="n">
        <x:v>30</x:v>
      </x:c>
      <x:c r="C2141" s="23" t="str">
        <x:v>checkpoint:epoch:deepseek-v3-1</x:v>
      </x:c>
      <x:c r="D2141" s="23" t="str">
        <x:v>DeepSeek-V3.1</x:v>
      </x:c>
      <x:c r="E2141" s="23" t="str">
        <x:v>deepseek</x:v>
      </x:c>
      <x:c r="F2141" s="78" t="n">
        <x:v>45890</x:v>
      </x:c>
      <x:c r="G2141" s="78" t="n">
        <x:v>45920</x:v>
      </x:c>
      <x:c r="H2141" s="81" t="n">
        <x:v>0.4</x:v>
      </x:c>
      <x:c r="I2141" s="81" t="n">
        <x:v>0.743240928382</x:v>
      </x:c>
      <x:c r="J2141" s="23" t="str">
        <x:v>active_b</x:v>
      </x:c>
      <x:c r="K2141" s="23" t="str">
        <x:v>score_date</x:v>
      </x:c>
      <x:c r="L2141" s="81" t="n">
        <x:v>37</x:v>
      </x:c>
      <x:c r="M2141" s="81" t="n">
        <x:v>11.590372836880288</x:v>
      </x:c>
      <x:c r="N2141" s="81" t="n">
        <x:v>-0.5041043175774793</x:v>
      </x:c>
      <x:c r="O2141" s="23" t="n">
        <x:v>19</x:v>
      </x:c>
      <x:c r="P2141" s="23" t="n">
        <x:v>7</x:v>
      </x:c>
      <x:c r="Q2141" s="78" t="n">
        <x:v>45910</x:v>
      </x:c>
      <x:c r="R2141" s="23" t="str">
        <x:v>True</x:v>
      </x:c>
      <x:c r="S2141" s="23" t="str">
        <x:v>True</x:v>
      </x:c>
      <x:c r="T2141" s="23" t="str">
        <x:v>False</x:v>
      </x:c>
    </x:row>
    <x:row r="2142">
      <x:c r="A2142" s="23" t="str">
        <x:v>active_label_common_panel</x:v>
      </x:c>
      <x:c r="B2142" s="23" t="n">
        <x:v>30</x:v>
      </x:c>
      <x:c r="C2142" s="23" t="str">
        <x:v>checkpoint:epoch:deepseek-v3-1</x:v>
      </x:c>
      <x:c r="D2142" s="23" t="str">
        <x:v>DeepSeek-V3.1</x:v>
      </x:c>
      <x:c r="E2142" s="23" t="str">
        <x:v>deepseek</x:v>
      </x:c>
      <x:c r="F2142" s="78" t="n">
        <x:v>45890</x:v>
      </x:c>
      <x:c r="G2142" s="78" t="n">
        <x:v>45920</x:v>
      </x:c>
      <x:c r="H2142" s="81" t="n">
        <x:v>0.4</x:v>
      </x:c>
      <x:c r="I2142" s="81" t="n">
        <x:v>0.743240928382</x:v>
      </x:c>
      <x:c r="J2142" s="23" t="str">
        <x:v>active_b</x:v>
      </x:c>
      <x:c r="K2142" s="23" t="str">
        <x:v>score_date_historical_price</x:v>
      </x:c>
      <x:c r="L2142" s="81" t="n">
        <x:v>37</x:v>
      </x:c>
      <x:c r="M2142" s="81" t="n">
        <x:v>14.52081973577245</x:v>
      </x:c>
      <x:c r="N2142" s="81" t="n">
        <x:v>-0.4062105900256694</x:v>
      </x:c>
      <x:c r="O2142" s="23" t="n">
        <x:v>19</x:v>
      </x:c>
      <x:c r="P2142" s="23" t="n">
        <x:v>7</x:v>
      </x:c>
      <x:c r="Q2142" s="78" t="n">
        <x:v>45910</x:v>
      </x:c>
      <x:c r="R2142" s="23" t="str">
        <x:v>True</x:v>
      </x:c>
      <x:c r="S2142" s="23" t="str">
        <x:v>True</x:v>
      </x:c>
      <x:c r="T2142" s="23" t="str">
        <x:v>False</x:v>
      </x:c>
    </x:row>
    <x:row r="2143">
      <x:c r="A2143" s="23" t="str">
        <x:v>active_label_common_panel</x:v>
      </x:c>
      <x:c r="B2143" s="23" t="n">
        <x:v>30</x:v>
      </x:c>
      <x:c r="C2143" s="23" t="str">
        <x:v>checkpoint:epoch:deepseek-v3-1</x:v>
      </x:c>
      <x:c r="D2143" s="23" t="str">
        <x:v>DeepSeek-V3.1</x:v>
      </x:c>
      <x:c r="E2143" s="23" t="str">
        <x:v>deepseek</x:v>
      </x:c>
      <x:c r="F2143" s="78" t="n">
        <x:v>45890</x:v>
      </x:c>
      <x:c r="G2143" s="78" t="n">
        <x:v>45920</x:v>
      </x:c>
      <x:c r="H2143" s="81" t="n">
        <x:v>0.4</x:v>
      </x:c>
      <x:c r="I2143" s="81" t="n">
        <x:v>0.743240928382</x:v>
      </x:c>
      <x:c r="J2143" s="23" t="str">
        <x:v>active_b</x:v>
      </x:c>
      <x:c r="K2143" s="23" t="str">
        <x:v>score_date_current_price_nonprospective</x:v>
      </x:c>
      <x:c r="L2143" s="81" t="n">
        <x:v>37</x:v>
      </x:c>
      <x:c r="M2143" s="81" t="n">
        <x:v>14.057236018605927</x:v>
      </x:c>
      <x:c r="N2143" s="81" t="n">
        <x:v>-0.42030178744232005</x:v>
      </x:c>
      <x:c r="O2143" s="23" t="n">
        <x:v>19</x:v>
      </x:c>
      <x:c r="P2143" s="23" t="n">
        <x:v>7</x:v>
      </x:c>
      <x:c r="Q2143" s="78" t="n">
        <x:v>45910</x:v>
      </x:c>
      <x:c r="R2143" s="23" t="str">
        <x:v>True</x:v>
      </x:c>
      <x:c r="S2143" s="23" t="str">
        <x:v>True</x:v>
      </x:c>
      <x:c r="T2143" s="23" t="str">
        <x:v>True</x:v>
      </x:c>
    </x:row>
    <x:row r="2144">
      <x:c r="A2144" s="23" t="str">
        <x:v>active_label_common_panel</x:v>
      </x:c>
      <x:c r="B2144" s="23" t="n">
        <x:v>30</x:v>
      </x:c>
      <x:c r="C2144" s="23" t="str">
        <x:v>checkpoint:epoch:deepseek-v3-1</x:v>
      </x:c>
      <x:c r="D2144" s="23" t="str">
        <x:v>DeepSeek-V3.1</x:v>
      </x:c>
      <x:c r="E2144" s="23" t="str">
        <x:v>deepseek</x:v>
      </x:c>
      <x:c r="F2144" s="78" t="n">
        <x:v>45890</x:v>
      </x:c>
      <x:c r="G2144" s="78" t="n">
        <x:v>45920</x:v>
      </x:c>
      <x:c r="H2144" s="81" t="n">
        <x:v>0.4</x:v>
      </x:c>
      <x:c r="I2144" s="81" t="n">
        <x:v>0.743240928382</x:v>
      </x:c>
      <x:c r="J2144" s="23" t="str">
        <x:v>total_b</x:v>
      </x:c>
      <x:c r="K2144" s="23" t="str">
        <x:v>date_historical_price</x:v>
      </x:c>
      <x:c r="L2144" s="81" t="n">
        <x:v>671</x:v>
      </x:c>
      <x:c r="M2144" s="81" t="n">
        <x:v>358.7593710718368</x:v>
      </x:c>
      <x:c r="N2144" s="81" t="n">
        <x:v>-0.271919266171516</x:v>
      </x:c>
      <x:c r="O2144" s="23" t="n">
        <x:v>19</x:v>
      </x:c>
      <x:c r="P2144" s="23" t="n">
        <x:v>7</x:v>
      </x:c>
      <x:c r="Q2144" s="78" t="n">
        <x:v>45910</x:v>
      </x:c>
      <x:c r="R2144" s="23" t="str">
        <x:v>True</x:v>
      </x:c>
      <x:c r="S2144" s="23" t="str">
        <x:v>True</x:v>
      </x:c>
      <x:c r="T2144" s="23" t="str">
        <x:v>False</x:v>
      </x:c>
    </x:row>
    <x:row r="2145">
      <x:c r="A2145" s="23" t="str">
        <x:v>active_label_common_panel</x:v>
      </x:c>
      <x:c r="B2145" s="23" t="n">
        <x:v>30</x:v>
      </x:c>
      <x:c r="C2145" s="23" t="str">
        <x:v>checkpoint:epoch:deepseek-v3-1</x:v>
      </x:c>
      <x:c r="D2145" s="23" t="str">
        <x:v>DeepSeek-V3.1</x:v>
      </x:c>
      <x:c r="E2145" s="23" t="str">
        <x:v>deepseek</x:v>
      </x:c>
      <x:c r="F2145" s="78" t="n">
        <x:v>45890</x:v>
      </x:c>
      <x:c r="G2145" s="78" t="n">
        <x:v>45920</x:v>
      </x:c>
      <x:c r="H2145" s="81" t="n">
        <x:v>0.4</x:v>
      </x:c>
      <x:c r="I2145" s="81" t="n">
        <x:v>0.743240928382</x:v>
      </x:c>
      <x:c r="J2145" s="23" t="str">
        <x:v>total_b</x:v>
      </x:c>
      <x:c r="K2145" s="23" t="str">
        <x:v>score_date</x:v>
      </x:c>
      <x:c r="L2145" s="81" t="n">
        <x:v>671</x:v>
      </x:c>
      <x:c r="M2145" s="81" t="n">
        <x:v>258.4850421703178</x:v>
      </x:c>
      <x:c r="N2145" s="81" t="n">
        <x:v>-0.4142871034579652</x:v>
      </x:c>
      <x:c r="O2145" s="23" t="n">
        <x:v>19</x:v>
      </x:c>
      <x:c r="P2145" s="23" t="n">
        <x:v>7</x:v>
      </x:c>
      <x:c r="Q2145" s="78" t="n">
        <x:v>45910</x:v>
      </x:c>
      <x:c r="R2145" s="23" t="str">
        <x:v>True</x:v>
      </x:c>
      <x:c r="S2145" s="23" t="str">
        <x:v>True</x:v>
      </x:c>
      <x:c r="T2145" s="23" t="str">
        <x:v>False</x:v>
      </x:c>
    </x:row>
    <x:row r="2146">
      <x:c r="A2146" s="23" t="str">
        <x:v>active_label_common_panel</x:v>
      </x:c>
      <x:c r="B2146" s="23" t="n">
        <x:v>30</x:v>
      </x:c>
      <x:c r="C2146" s="23" t="str">
        <x:v>checkpoint:epoch:deepseek-v3-1</x:v>
      </x:c>
      <x:c r="D2146" s="23" t="str">
        <x:v>DeepSeek-V3.1</x:v>
      </x:c>
      <x:c r="E2146" s="23" t="str">
        <x:v>deepseek</x:v>
      </x:c>
      <x:c r="F2146" s="78" t="n">
        <x:v>45890</x:v>
      </x:c>
      <x:c r="G2146" s="78" t="n">
        <x:v>45920</x:v>
      </x:c>
      <x:c r="H2146" s="81" t="n">
        <x:v>0.4</x:v>
      </x:c>
      <x:c r="I2146" s="81" t="n">
        <x:v>0.743240928382</x:v>
      </x:c>
      <x:c r="J2146" s="23" t="str">
        <x:v>total_b</x:v>
      </x:c>
      <x:c r="K2146" s="23" t="str">
        <x:v>score_date_historical_price</x:v>
      </x:c>
      <x:c r="L2146" s="81" t="n">
        <x:v>671</x:v>
      </x:c>
      <x:c r="M2146" s="81" t="n">
        <x:v>462.4380161433466</x:v>
      </x:c>
      <x:c r="N2146" s="81" t="n">
        <x:v>-0.1616689907716058</x:v>
      </x:c>
      <x:c r="O2146" s="23" t="n">
        <x:v>19</x:v>
      </x:c>
      <x:c r="P2146" s="23" t="n">
        <x:v>7</x:v>
      </x:c>
      <x:c r="Q2146" s="78" t="n">
        <x:v>45910</x:v>
      </x:c>
      <x:c r="R2146" s="23" t="str">
        <x:v>True</x:v>
      </x:c>
      <x:c r="S2146" s="23" t="str">
        <x:v>True</x:v>
      </x:c>
      <x:c r="T2146" s="23" t="str">
        <x:v>False</x:v>
      </x:c>
    </x:row>
    <x:row r="2147">
      <x:c r="A2147" s="23" t="str">
        <x:v>active_label_common_panel</x:v>
      </x:c>
      <x:c r="B2147" s="23" t="n">
        <x:v>30</x:v>
      </x:c>
      <x:c r="C2147" s="23" t="str">
        <x:v>checkpoint:epoch:deepseek-v3-1</x:v>
      </x:c>
      <x:c r="D2147" s="23" t="str">
        <x:v>DeepSeek-V3.1</x:v>
      </x:c>
      <x:c r="E2147" s="23" t="str">
        <x:v>deepseek</x:v>
      </x:c>
      <x:c r="F2147" s="78" t="n">
        <x:v>45890</x:v>
      </x:c>
      <x:c r="G2147" s="78" t="n">
        <x:v>45920</x:v>
      </x:c>
      <x:c r="H2147" s="81" t="n">
        <x:v>0.4</x:v>
      </x:c>
      <x:c r="I2147" s="81" t="n">
        <x:v>0.743240928382</x:v>
      </x:c>
      <x:c r="J2147" s="23" t="str">
        <x:v>total_b</x:v>
      </x:c>
      <x:c r="K2147" s="23" t="str">
        <x:v>score_date_current_price_nonprospective</x:v>
      </x:c>
      <x:c r="L2147" s="81" t="n">
        <x:v>671</x:v>
      </x:c>
      <x:c r="M2147" s="81" t="n">
        <x:v>384.08737274325875</x:v>
      </x:c>
      <x:c r="N2147" s="81" t="n">
        <x:v>-0.24229249063481942</x:v>
      </x:c>
      <x:c r="O2147" s="23" t="n">
        <x:v>19</x:v>
      </x:c>
      <x:c r="P2147" s="23" t="n">
        <x:v>7</x:v>
      </x:c>
      <x:c r="Q2147" s="78" t="n">
        <x:v>45910</x:v>
      </x:c>
      <x:c r="R2147" s="23" t="str">
        <x:v>True</x:v>
      </x:c>
      <x:c r="S2147" s="23" t="str">
        <x:v>True</x:v>
      </x:c>
      <x:c r="T2147" s="23" t="str">
        <x:v>True</x:v>
      </x:c>
    </x:row>
    <x:row r="2148">
      <x:c r="A2148" s="23" t="str">
        <x:v>active_label_common_panel</x:v>
      </x:c>
      <x:c r="B2148" s="23" t="n">
        <x:v>30</x:v>
      </x:c>
      <x:c r="C2148" s="23" t="str">
        <x:v>checkpoint:epoch:qwen3-next-80b-a3b</x:v>
      </x:c>
      <x:c r="D2148" s="23" t="str">
        <x:v>Qwen3-Next-80B-A3B</x:v>
      </x:c>
      <x:c r="E2148" s="23" t="str">
        <x:v>alibaba</x:v>
      </x:c>
      <x:c r="F2148" s="78" t="n">
        <x:v>45910</x:v>
      </x:c>
      <x:c r="G2148" s="78" t="n">
        <x:v>45941</x:v>
      </x:c>
      <x:c r="H2148" s="81" t="n">
        <x:v>0.28284271247461906</x:v>
      </x:c>
      <x:c r="I2148" s="81" t="n">
        <x:v>0.37796327387399997</x:v>
      </x:c>
      <x:c r="J2148" s="23" t="str">
        <x:v>active_b</x:v>
      </x:c>
      <x:c r="K2148" s="23" t="str">
        <x:v>date_historical_price</x:v>
      </x:c>
      <x:c r="L2148" s="81" t="n">
        <x:v>3</x:v>
      </x:c>
      <x:c r="M2148" s="81" t="n">
        <x:v>11.586282456878873</x:v>
      </x:c>
      <x:c r="N2148" s="81" t="n">
        <x:v>0.5868228570463973</x:v>
      </x:c>
      <x:c r="O2148" s="23" t="n">
        <x:v>16</x:v>
      </x:c>
      <x:c r="P2148" s="23" t="n">
        <x:v>7</x:v>
      </x:c>
      <x:c r="Q2148" s="78" t="n">
        <x:v>45920</x:v>
      </x:c>
      <x:c r="R2148" s="23" t="str">
        <x:v>True</x:v>
      </x:c>
      <x:c r="S2148" s="23" t="str">
        <x:v>True</x:v>
      </x:c>
      <x:c r="T2148" s="23" t="str">
        <x:v>False</x:v>
      </x:c>
    </x:row>
    <x:row r="2149">
      <x:c r="A2149" s="23" t="str">
        <x:v>active_label_common_panel</x:v>
      </x:c>
      <x:c r="B2149" s="23" t="n">
        <x:v>30</x:v>
      </x:c>
      <x:c r="C2149" s="23" t="str">
        <x:v>checkpoint:epoch:qwen3-next-80b-a3b</x:v>
      </x:c>
      <x:c r="D2149" s="23" t="str">
        <x:v>Qwen3-Next-80B-A3B</x:v>
      </x:c>
      <x:c r="E2149" s="23" t="str">
        <x:v>alibaba</x:v>
      </x:c>
      <x:c r="F2149" s="78" t="n">
        <x:v>45910</x:v>
      </x:c>
      <x:c r="G2149" s="78" t="n">
        <x:v>45941</x:v>
      </x:c>
      <x:c r="H2149" s="81" t="n">
        <x:v>0.28284271247461906</x:v>
      </x:c>
      <x:c r="I2149" s="81" t="n">
        <x:v>0.37796327387399997</x:v>
      </x:c>
      <x:c r="J2149" s="23" t="str">
        <x:v>active_b</x:v>
      </x:c>
      <x:c r="K2149" s="23" t="str">
        <x:v>score_date</x:v>
      </x:c>
      <x:c r="L2149" s="81" t="n">
        <x:v>3</x:v>
      </x:c>
      <x:c r="M2149" s="81" t="n">
        <x:v>9.793925136423416</x:v>
      </x:c>
      <x:c r="N2149" s="81" t="n">
        <x:v>0.5138355252808473</x:v>
      </x:c>
      <x:c r="O2149" s="23" t="n">
        <x:v>16</x:v>
      </x:c>
      <x:c r="P2149" s="23" t="n">
        <x:v>7</x:v>
      </x:c>
      <x:c r="Q2149" s="78" t="n">
        <x:v>45920</x:v>
      </x:c>
      <x:c r="R2149" s="23" t="str">
        <x:v>True</x:v>
      </x:c>
      <x:c r="S2149" s="23" t="str">
        <x:v>True</x:v>
      </x:c>
      <x:c r="T2149" s="23" t="str">
        <x:v>False</x:v>
      </x:c>
    </x:row>
    <x:row r="2150">
      <x:c r="A2150" s="23" t="str">
        <x:v>active_label_common_panel</x:v>
      </x:c>
      <x:c r="B2150" s="23" t="n">
        <x:v>30</x:v>
      </x:c>
      <x:c r="C2150" s="23" t="str">
        <x:v>checkpoint:epoch:qwen3-next-80b-a3b</x:v>
      </x:c>
      <x:c r="D2150" s="23" t="str">
        <x:v>Qwen3-Next-80B-A3B</x:v>
      </x:c>
      <x:c r="E2150" s="23" t="str">
        <x:v>alibaba</x:v>
      </x:c>
      <x:c r="F2150" s="78" t="n">
        <x:v>45910</x:v>
      </x:c>
      <x:c r="G2150" s="78" t="n">
        <x:v>45941</x:v>
      </x:c>
      <x:c r="H2150" s="81" t="n">
        <x:v>0.28284271247461906</x:v>
      </x:c>
      <x:c r="I2150" s="81" t="n">
        <x:v>0.37796327387399997</x:v>
      </x:c>
      <x:c r="J2150" s="23" t="str">
        <x:v>active_b</x:v>
      </x:c>
      <x:c r="K2150" s="23" t="str">
        <x:v>score_date_historical_price</x:v>
      </x:c>
      <x:c r="L2150" s="81" t="n">
        <x:v>3</x:v>
      </x:c>
      <x:c r="M2150" s="81" t="n">
        <x:v>12.966045975622283</x:v>
      </x:c>
      <x:c r="N2150" s="81" t="n">
        <x:v>0.6356863024919749</x:v>
      </x:c>
      <x:c r="O2150" s="23" t="n">
        <x:v>16</x:v>
      </x:c>
      <x:c r="P2150" s="23" t="n">
        <x:v>7</x:v>
      </x:c>
      <x:c r="Q2150" s="78" t="n">
        <x:v>45920</x:v>
      </x:c>
      <x:c r="R2150" s="23" t="str">
        <x:v>True</x:v>
      </x:c>
      <x:c r="S2150" s="23" t="str">
        <x:v>True</x:v>
      </x:c>
      <x:c r="T2150" s="23" t="str">
        <x:v>False</x:v>
      </x:c>
    </x:row>
    <x:row r="2151">
      <x:c r="A2151" s="23" t="str">
        <x:v>active_label_common_panel</x:v>
      </x:c>
      <x:c r="B2151" s="23" t="n">
        <x:v>30</x:v>
      </x:c>
      <x:c r="C2151" s="23" t="str">
        <x:v>checkpoint:epoch:qwen3-next-80b-a3b</x:v>
      </x:c>
      <x:c r="D2151" s="23" t="str">
        <x:v>Qwen3-Next-80B-A3B</x:v>
      </x:c>
      <x:c r="E2151" s="23" t="str">
        <x:v>alibaba</x:v>
      </x:c>
      <x:c r="F2151" s="78" t="n">
        <x:v>45910</x:v>
      </x:c>
      <x:c r="G2151" s="78" t="n">
        <x:v>45941</x:v>
      </x:c>
      <x:c r="H2151" s="81" t="n">
        <x:v>0.28284271247461906</x:v>
      </x:c>
      <x:c r="I2151" s="81" t="n">
        <x:v>0.37796327387399997</x:v>
      </x:c>
      <x:c r="J2151" s="23" t="str">
        <x:v>active_b</x:v>
      </x:c>
      <x:c r="K2151" s="23" t="str">
        <x:v>score_date_current_price_nonprospective</x:v>
      </x:c>
      <x:c r="L2151" s="81" t="n">
        <x:v>3</x:v>
      </x:c>
      <x:c r="M2151" s="81" t="n">
        <x:v>11.523411931849443</x:v>
      </x:c>
      <x:c r="N2151" s="81" t="n">
        <x:v>0.5844598323349667</x:v>
      </x:c>
      <x:c r="O2151" s="23" t="n">
        <x:v>16</x:v>
      </x:c>
      <x:c r="P2151" s="23" t="n">
        <x:v>7</x:v>
      </x:c>
      <x:c r="Q2151" s="78" t="n">
        <x:v>45920</x:v>
      </x:c>
      <x:c r="R2151" s="23" t="str">
        <x:v>True</x:v>
      </x:c>
      <x:c r="S2151" s="23" t="str">
        <x:v>True</x:v>
      </x:c>
      <x:c r="T2151" s="23" t="str">
        <x:v>True</x:v>
      </x:c>
    </x:row>
    <x:row r="2152">
      <x:c r="A2152" s="23" t="str">
        <x:v>active_label_common_panel</x:v>
      </x:c>
      <x:c r="B2152" s="23" t="n">
        <x:v>30</x:v>
      </x:c>
      <x:c r="C2152" s="23" t="str">
        <x:v>checkpoint:epoch:qwen3-next-80b-a3b</x:v>
      </x:c>
      <x:c r="D2152" s="23" t="str">
        <x:v>Qwen3-Next-80B-A3B</x:v>
      </x:c>
      <x:c r="E2152" s="23" t="str">
        <x:v>alibaba</x:v>
      </x:c>
      <x:c r="F2152" s="78" t="n">
        <x:v>45910</x:v>
      </x:c>
      <x:c r="G2152" s="78" t="n">
        <x:v>45941</x:v>
      </x:c>
      <x:c r="H2152" s="81" t="n">
        <x:v>0.28284271247461906</x:v>
      </x:c>
      <x:c r="I2152" s="81" t="n">
        <x:v>0.37796327387399997</x:v>
      </x:c>
      <x:c r="J2152" s="23" t="str">
        <x:v>total_b</x:v>
      </x:c>
      <x:c r="K2152" s="23" t="str">
        <x:v>date_historical_price</x:v>
      </x:c>
      <x:c r="L2152" s="81" t="n">
        <x:v>80</x:v>
      </x:c>
      <x:c r="M2152" s="81" t="n">
        <x:v>226.62640425263032</x:v>
      </x:c>
      <x:c r="N2152" s="81" t="n">
        <x:v>0.4522205211531178</x:v>
      </x:c>
      <x:c r="O2152" s="23" t="n">
        <x:v>16</x:v>
      </x:c>
      <x:c r="P2152" s="23" t="n">
        <x:v>7</x:v>
      </x:c>
      <x:c r="Q2152" s="78" t="n">
        <x:v>45920</x:v>
      </x:c>
      <x:c r="R2152" s="23" t="str">
        <x:v>True</x:v>
      </x:c>
      <x:c r="S2152" s="23" t="str">
        <x:v>True</x:v>
      </x:c>
      <x:c r="T2152" s="23" t="str">
        <x:v>False</x:v>
      </x:c>
    </x:row>
    <x:row r="2153">
      <x:c r="A2153" s="23" t="str">
        <x:v>active_label_common_panel</x:v>
      </x:c>
      <x:c r="B2153" s="23" t="n">
        <x:v>30</x:v>
      </x:c>
      <x:c r="C2153" s="23" t="str">
        <x:v>checkpoint:epoch:qwen3-next-80b-a3b</x:v>
      </x:c>
      <x:c r="D2153" s="23" t="str">
        <x:v>Qwen3-Next-80B-A3B</x:v>
      </x:c>
      <x:c r="E2153" s="23" t="str">
        <x:v>alibaba</x:v>
      </x:c>
      <x:c r="F2153" s="78" t="n">
        <x:v>45910</x:v>
      </x:c>
      <x:c r="G2153" s="78" t="n">
        <x:v>45941</x:v>
      </x:c>
      <x:c r="H2153" s="81" t="n">
        <x:v>0.28284271247461906</x:v>
      </x:c>
      <x:c r="I2153" s="81" t="n">
        <x:v>0.37796327387399997</x:v>
      </x:c>
      <x:c r="J2153" s="23" t="str">
        <x:v>total_b</x:v>
      </x:c>
      <x:c r="K2153" s="23" t="str">
        <x:v>score_date</x:v>
      </x:c>
      <x:c r="L2153" s="81" t="n">
        <x:v>80</x:v>
      </x:c>
      <x:c r="M2153" s="81" t="n">
        <x:v>87.75283636797613</x:v>
      </x:c>
      <x:c r="N2153" s="81" t="n">
        <x:v>0.04017117574196251</x:v>
      </x:c>
      <x:c r="O2153" s="23" t="n">
        <x:v>16</x:v>
      </x:c>
      <x:c r="P2153" s="23" t="n">
        <x:v>7</x:v>
      </x:c>
      <x:c r="Q2153" s="78" t="n">
        <x:v>45920</x:v>
      </x:c>
      <x:c r="R2153" s="23" t="str">
        <x:v>True</x:v>
      </x:c>
      <x:c r="S2153" s="23" t="str">
        <x:v>True</x:v>
      </x:c>
      <x:c r="T2153" s="23" t="str">
        <x:v>False</x:v>
      </x:c>
    </x:row>
    <x:row r="2154">
      <x:c r="A2154" s="23" t="str">
        <x:v>active_label_common_panel</x:v>
      </x:c>
      <x:c r="B2154" s="23" t="n">
        <x:v>30</x:v>
      </x:c>
      <x:c r="C2154" s="23" t="str">
        <x:v>checkpoint:epoch:qwen3-next-80b-a3b</x:v>
      </x:c>
      <x:c r="D2154" s="23" t="str">
        <x:v>Qwen3-Next-80B-A3B</x:v>
      </x:c>
      <x:c r="E2154" s="23" t="str">
        <x:v>alibaba</x:v>
      </x:c>
      <x:c r="F2154" s="78" t="n">
        <x:v>45910</x:v>
      </x:c>
      <x:c r="G2154" s="78" t="n">
        <x:v>45941</x:v>
      </x:c>
      <x:c r="H2154" s="81" t="n">
        <x:v>0.28284271247461906</x:v>
      </x:c>
      <x:c r="I2154" s="81" t="n">
        <x:v>0.37796327387399997</x:v>
      </x:c>
      <x:c r="J2154" s="23" t="str">
        <x:v>total_b</x:v>
      </x:c>
      <x:c r="K2154" s="23" t="str">
        <x:v>score_date_historical_price</x:v>
      </x:c>
      <x:c r="L2154" s="81" t="n">
        <x:v>80</x:v>
      </x:c>
      <x:c r="M2154" s="81" t="n">
        <x:v>155.1931454494621</x:v>
      </x:c>
      <x:c r="N2154" s="81" t="n">
        <x:v>0.2877825484919844</x:v>
      </x:c>
      <x:c r="O2154" s="23" t="n">
        <x:v>16</x:v>
      </x:c>
      <x:c r="P2154" s="23" t="n">
        <x:v>7</x:v>
      </x:c>
      <x:c r="Q2154" s="78" t="n">
        <x:v>45920</x:v>
      </x:c>
      <x:c r="R2154" s="23" t="str">
        <x:v>True</x:v>
      </x:c>
      <x:c r="S2154" s="23" t="str">
        <x:v>True</x:v>
      </x:c>
      <x:c r="T2154" s="23" t="str">
        <x:v>False</x:v>
      </x:c>
    </x:row>
    <x:row r="2155">
      <x:c r="A2155" s="23" t="str">
        <x:v>active_label_common_panel</x:v>
      </x:c>
      <x:c r="B2155" s="23" t="n">
        <x:v>30</x:v>
      </x:c>
      <x:c r="C2155" s="23" t="str">
        <x:v>checkpoint:epoch:qwen3-next-80b-a3b</x:v>
      </x:c>
      <x:c r="D2155" s="23" t="str">
        <x:v>Qwen3-Next-80B-A3B</x:v>
      </x:c>
      <x:c r="E2155" s="23" t="str">
        <x:v>alibaba</x:v>
      </x:c>
      <x:c r="F2155" s="78" t="n">
        <x:v>45910</x:v>
      </x:c>
      <x:c r="G2155" s="78" t="n">
        <x:v>45941</x:v>
      </x:c>
      <x:c r="H2155" s="81" t="n">
        <x:v>0.28284271247461906</x:v>
      </x:c>
      <x:c r="I2155" s="81" t="n">
        <x:v>0.37796327387399997</x:v>
      </x:c>
      <x:c r="J2155" s="23" t="str">
        <x:v>total_b</x:v>
      </x:c>
      <x:c r="K2155" s="23" t="str">
        <x:v>score_date_current_price_nonprospective</x:v>
      </x:c>
      <x:c r="L2155" s="81" t="n">
        <x:v>80</x:v>
      </x:c>
      <x:c r="M2155" s="81" t="n">
        <x:v>116.30735154822901</x:v>
      </x:c>
      <x:c r="N2155" s="81" t="n">
        <x:v>0.1625171794641404</x:v>
      </x:c>
      <x:c r="O2155" s="23" t="n">
        <x:v>16</x:v>
      </x:c>
      <x:c r="P2155" s="23" t="n">
        <x:v>7</x:v>
      </x:c>
      <x:c r="Q2155" s="78" t="n">
        <x:v>45920</x:v>
      </x:c>
      <x:c r="R2155" s="23" t="str">
        <x:v>True</x:v>
      </x:c>
      <x:c r="S2155" s="23" t="str">
        <x:v>True</x:v>
      </x:c>
      <x:c r="T2155" s="23" t="str">
        <x:v>True</x:v>
      </x:c>
    </x:row>
    <x:row r="2156">
      <x:c r="A2156" s="23" t="str">
        <x:v>active_label_common_panel</x:v>
      </x:c>
      <x:c r="B2156" s="23" t="n">
        <x:v>30</x:v>
      </x:c>
      <x:c r="C2156" s="23" t="str">
        <x:v>checkpoint:epoch:deepseek-v3-1-terminus</x:v>
      </x:c>
      <x:c r="D2156" s="23" t="str">
        <x:v>DeepSeek-V3.1-Terminus</x:v>
      </x:c>
      <x:c r="E2156" s="23" t="str">
        <x:v>deepseek</x:v>
      </x:c>
      <x:c r="F2156" s="78" t="n">
        <x:v>45922</x:v>
      </x:c>
      <x:c r="G2156" s="78" t="n">
        <x:v>45952</x:v>
      </x:c>
      <x:c r="H2156" s="81" t="n">
        <x:v>0.45497252664309307</x:v>
      </x:c>
      <x:c r="I2156" s="81" t="n">
        <x:v>0.519615242271</x:v>
      </x:c>
      <x:c r="J2156" s="23" t="str">
        <x:v>active_b</x:v>
      </x:c>
      <x:c r="K2156" s="23" t="str">
        <x:v>date_historical_price</x:v>
      </x:c>
      <x:c r="L2156" s="81" t="n">
        <x:v>37</x:v>
      </x:c>
      <x:c r="M2156" s="81" t="n">
        <x:v>12.735462021711239</x:v>
      </x:c>
      <x:c r="N2156" s="81" t="n">
        <x:v>-0.46318701898879994</x:v>
      </x:c>
      <x:c r="O2156" s="23" t="n">
        <x:v>20</x:v>
      </x:c>
      <x:c r="P2156" s="23" t="n">
        <x:v>7</x:v>
      </x:c>
      <x:c r="Q2156" s="78" t="n">
        <x:v>45941</x:v>
      </x:c>
      <x:c r="R2156" s="23" t="str">
        <x:v>True</x:v>
      </x:c>
      <x:c r="S2156" s="23" t="str">
        <x:v>True</x:v>
      </x:c>
      <x:c r="T2156" s="23" t="str">
        <x:v>False</x:v>
      </x:c>
    </x:row>
    <x:row r="2157">
      <x:c r="A2157" s="23" t="str">
        <x:v>active_label_common_panel</x:v>
      </x:c>
      <x:c r="B2157" s="23" t="n">
        <x:v>30</x:v>
      </x:c>
      <x:c r="C2157" s="23" t="str">
        <x:v>checkpoint:epoch:deepseek-v3-1-terminus</x:v>
      </x:c>
      <x:c r="D2157" s="23" t="str">
        <x:v>DeepSeek-V3.1-Terminus</x:v>
      </x:c>
      <x:c r="E2157" s="23" t="str">
        <x:v>deepseek</x:v>
      </x:c>
      <x:c r="F2157" s="78" t="n">
        <x:v>45922</x:v>
      </x:c>
      <x:c r="G2157" s="78" t="n">
        <x:v>45952</x:v>
      </x:c>
      <x:c r="H2157" s="81" t="n">
        <x:v>0.45497252664309307</x:v>
      </x:c>
      <x:c r="I2157" s="81" t="n">
        <x:v>0.519615242271</x:v>
      </x:c>
      <x:c r="J2157" s="23" t="str">
        <x:v>active_b</x:v>
      </x:c>
      <x:c r="K2157" s="23" t="str">
        <x:v>score_date</x:v>
      </x:c>
      <x:c r="L2157" s="81" t="n">
        <x:v>37</x:v>
      </x:c>
      <x:c r="M2157" s="81" t="n">
        <x:v>10.790499318851342</x:v>
      </x:c>
      <x:c r="N2157" s="81" t="n">
        <x:v>-0.5351601824049845</x:v>
      </x:c>
      <x:c r="O2157" s="23" t="n">
        <x:v>20</x:v>
      </x:c>
      <x:c r="P2157" s="23" t="n">
        <x:v>7</x:v>
      </x:c>
      <x:c r="Q2157" s="78" t="n">
        <x:v>45941</x:v>
      </x:c>
      <x:c r="R2157" s="23" t="str">
        <x:v>True</x:v>
      </x:c>
      <x:c r="S2157" s="23" t="str">
        <x:v>True</x:v>
      </x:c>
      <x:c r="T2157" s="23" t="str">
        <x:v>False</x:v>
      </x:c>
    </x:row>
    <x:row r="2158">
      <x:c r="A2158" s="23" t="str">
        <x:v>active_label_common_panel</x:v>
      </x:c>
      <x:c r="B2158" s="23" t="n">
        <x:v>30</x:v>
      </x:c>
      <x:c r="C2158" s="23" t="str">
        <x:v>checkpoint:epoch:deepseek-v3-1-terminus</x:v>
      </x:c>
      <x:c r="D2158" s="23" t="str">
        <x:v>DeepSeek-V3.1-Terminus</x:v>
      </x:c>
      <x:c r="E2158" s="23" t="str">
        <x:v>deepseek</x:v>
      </x:c>
      <x:c r="F2158" s="78" t="n">
        <x:v>45922</x:v>
      </x:c>
      <x:c r="G2158" s="78" t="n">
        <x:v>45952</x:v>
      </x:c>
      <x:c r="H2158" s="81" t="n">
        <x:v>0.45497252664309307</x:v>
      </x:c>
      <x:c r="I2158" s="81" t="n">
        <x:v>0.519615242271</x:v>
      </x:c>
      <x:c r="J2158" s="23" t="str">
        <x:v>active_b</x:v>
      </x:c>
      <x:c r="K2158" s="23" t="str">
        <x:v>score_date_historical_price</x:v>
      </x:c>
      <x:c r="L2158" s="81" t="n">
        <x:v>37</x:v>
      </x:c>
      <x:c r="M2158" s="81" t="n">
        <x:v>11.10210777295062</x:v>
      </x:c>
      <x:c r="N2158" s="81" t="n">
        <x:v>-0.52279628516676</x:v>
      </x:c>
      <x:c r="O2158" s="23" t="n">
        <x:v>20</x:v>
      </x:c>
      <x:c r="P2158" s="23" t="n">
        <x:v>7</x:v>
      </x:c>
      <x:c r="Q2158" s="78" t="n">
        <x:v>45941</x:v>
      </x:c>
      <x:c r="R2158" s="23" t="str">
        <x:v>True</x:v>
      </x:c>
      <x:c r="S2158" s="23" t="str">
        <x:v>True</x:v>
      </x:c>
      <x:c r="T2158" s="23" t="str">
        <x:v>False</x:v>
      </x:c>
    </x:row>
    <x:row r="2159">
      <x:c r="A2159" s="23" t="str">
        <x:v>active_label_common_panel</x:v>
      </x:c>
      <x:c r="B2159" s="23" t="n">
        <x:v>30</x:v>
      </x:c>
      <x:c r="C2159" s="23" t="str">
        <x:v>checkpoint:epoch:deepseek-v3-1-terminus</x:v>
      </x:c>
      <x:c r="D2159" s="23" t="str">
        <x:v>DeepSeek-V3.1-Terminus</x:v>
      </x:c>
      <x:c r="E2159" s="23" t="str">
        <x:v>deepseek</x:v>
      </x:c>
      <x:c r="F2159" s="78" t="n">
        <x:v>45922</x:v>
      </x:c>
      <x:c r="G2159" s="78" t="n">
        <x:v>45952</x:v>
      </x:c>
      <x:c r="H2159" s="81" t="n">
        <x:v>0.45497252664309307</x:v>
      </x:c>
      <x:c r="I2159" s="81" t="n">
        <x:v>0.519615242271</x:v>
      </x:c>
      <x:c r="J2159" s="23" t="str">
        <x:v>active_b</x:v>
      </x:c>
      <x:c r="K2159" s="23" t="str">
        <x:v>score_date_current_price_nonprospective</x:v>
      </x:c>
      <x:c r="L2159" s="81" t="n">
        <x:v>37</x:v>
      </x:c>
      <x:c r="M2159" s="81" t="n">
        <x:v>6.4333804988054535</x:v>
      </x:c>
      <x:c r="N2159" s="81" t="n">
        <x:v>-0.7597624857950716</x:v>
      </x:c>
      <x:c r="O2159" s="23" t="n">
        <x:v>20</x:v>
      </x:c>
      <x:c r="P2159" s="23" t="n">
        <x:v>7</x:v>
      </x:c>
      <x:c r="Q2159" s="78" t="n">
        <x:v>45941</x:v>
      </x:c>
      <x:c r="R2159" s="23" t="str">
        <x:v>True</x:v>
      </x:c>
      <x:c r="S2159" s="23" t="str">
        <x:v>True</x:v>
      </x:c>
      <x:c r="T2159" s="23" t="str">
        <x:v>True</x:v>
      </x:c>
    </x:row>
    <x:row r="2160">
      <x:c r="A2160" s="23" t="str">
        <x:v>active_label_common_panel</x:v>
      </x:c>
      <x:c r="B2160" s="23" t="n">
        <x:v>30</x:v>
      </x:c>
      <x:c r="C2160" s="23" t="str">
        <x:v>checkpoint:epoch:deepseek-v3-1-terminus</x:v>
      </x:c>
      <x:c r="D2160" s="23" t="str">
        <x:v>DeepSeek-V3.1-Terminus</x:v>
      </x:c>
      <x:c r="E2160" s="23" t="str">
        <x:v>deepseek</x:v>
      </x:c>
      <x:c r="F2160" s="78" t="n">
        <x:v>45922</x:v>
      </x:c>
      <x:c r="G2160" s="78" t="n">
        <x:v>45952</x:v>
      </x:c>
      <x:c r="H2160" s="81" t="n">
        <x:v>0.45497252664309307</x:v>
      </x:c>
      <x:c r="I2160" s="81" t="n">
        <x:v>0.519615242271</x:v>
      </x:c>
      <x:c r="J2160" s="23" t="str">
        <x:v>total_b</x:v>
      </x:c>
      <x:c r="K2160" s="23" t="str">
        <x:v>date_historical_price</x:v>
      </x:c>
      <x:c r="L2160" s="81" t="n">
        <x:v>671</x:v>
      </x:c>
      <x:c r="M2160" s="81" t="n">
        <x:v>435.32856123622395</x:v>
      </x:c>
      <x:c r="N2160" s="81" t="n">
        <x:v>-0.18790535868497707</x:v>
      </x:c>
      <x:c r="O2160" s="23" t="n">
        <x:v>20</x:v>
      </x:c>
      <x:c r="P2160" s="23" t="n">
        <x:v>7</x:v>
      </x:c>
      <x:c r="Q2160" s="78" t="n">
        <x:v>45941</x:v>
      </x:c>
      <x:c r="R2160" s="23" t="str">
        <x:v>True</x:v>
      </x:c>
      <x:c r="S2160" s="23" t="str">
        <x:v>True</x:v>
      </x:c>
      <x:c r="T2160" s="23" t="str">
        <x:v>False</x:v>
      </x:c>
    </x:row>
    <x:row r="2161">
      <x:c r="A2161" s="23" t="str">
        <x:v>active_label_common_panel</x:v>
      </x:c>
      <x:c r="B2161" s="23" t="n">
        <x:v>30</x:v>
      </x:c>
      <x:c r="C2161" s="23" t="str">
        <x:v>checkpoint:epoch:deepseek-v3-1-terminus</x:v>
      </x:c>
      <x:c r="D2161" s="23" t="str">
        <x:v>DeepSeek-V3.1-Terminus</x:v>
      </x:c>
      <x:c r="E2161" s="23" t="str">
        <x:v>deepseek</x:v>
      </x:c>
      <x:c r="F2161" s="78" t="n">
        <x:v>45922</x:v>
      </x:c>
      <x:c r="G2161" s="78" t="n">
        <x:v>45952</x:v>
      </x:c>
      <x:c r="H2161" s="81" t="n">
        <x:v>0.45497252664309307</x:v>
      </x:c>
      <x:c r="I2161" s="81" t="n">
        <x:v>0.519615242271</x:v>
      </x:c>
      <x:c r="J2161" s="23" t="str">
        <x:v>total_b</x:v>
      </x:c>
      <x:c r="K2161" s="23" t="str">
        <x:v>score_date</x:v>
      </x:c>
      <x:c r="L2161" s="81" t="n">
        <x:v>671</x:v>
      </x:c>
      <x:c r="M2161" s="81" t="n">
        <x:v>1839.6124834663171</x:v>
      </x:c>
      <x:c r="N2161" s="81" t="n">
        <x:v>0.4380038278313671</x:v>
      </x:c>
      <x:c r="O2161" s="23" t="n">
        <x:v>20</x:v>
      </x:c>
      <x:c r="P2161" s="23" t="n">
        <x:v>7</x:v>
      </x:c>
      <x:c r="Q2161" s="78" t="n">
        <x:v>45941</x:v>
      </x:c>
      <x:c r="R2161" s="23" t="str">
        <x:v>True</x:v>
      </x:c>
      <x:c r="S2161" s="23" t="str">
        <x:v>True</x:v>
      </x:c>
      <x:c r="T2161" s="23" t="str">
        <x:v>False</x:v>
      </x:c>
    </x:row>
    <x:row r="2162">
      <x:c r="A2162" s="23" t="str">
        <x:v>active_label_common_panel</x:v>
      </x:c>
      <x:c r="B2162" s="23" t="n">
        <x:v>30</x:v>
      </x:c>
      <x:c r="C2162" s="23" t="str">
        <x:v>checkpoint:epoch:deepseek-v3-1-terminus</x:v>
      </x:c>
      <x:c r="D2162" s="23" t="str">
        <x:v>DeepSeek-V3.1-Terminus</x:v>
      </x:c>
      <x:c r="E2162" s="23" t="str">
        <x:v>deepseek</x:v>
      </x:c>
      <x:c r="F2162" s="78" t="n">
        <x:v>45922</x:v>
      </x:c>
      <x:c r="G2162" s="78" t="n">
        <x:v>45952</x:v>
      </x:c>
      <x:c r="H2162" s="81" t="n">
        <x:v>0.45497252664309307</x:v>
      </x:c>
      <x:c r="I2162" s="81" t="n">
        <x:v>0.519615242271</x:v>
      </x:c>
      <x:c r="J2162" s="23" t="str">
        <x:v>total_b</x:v>
      </x:c>
      <x:c r="K2162" s="23" t="str">
        <x:v>score_date_historical_price</x:v>
      </x:c>
      <x:c r="L2162" s="81" t="n">
        <x:v>671</x:v>
      </x:c>
      <x:c r="M2162" s="81" t="n">
        <x:v>1985.14401845546</x:v>
      </x:c>
      <x:c r="N2162" s="81" t="n">
        <x:v>0.4710694993188729</x:v>
      </x:c>
      <x:c r="O2162" s="23" t="n">
        <x:v>20</x:v>
      </x:c>
      <x:c r="P2162" s="23" t="n">
        <x:v>7</x:v>
      </x:c>
      <x:c r="Q2162" s="78" t="n">
        <x:v>45941</x:v>
      </x:c>
      <x:c r="R2162" s="23" t="str">
        <x:v>True</x:v>
      </x:c>
      <x:c r="S2162" s="23" t="str">
        <x:v>True</x:v>
      </x:c>
      <x:c r="T2162" s="23" t="str">
        <x:v>False</x:v>
      </x:c>
    </x:row>
    <x:row r="2163">
      <x:c r="A2163" s="23" t="str">
        <x:v>active_label_common_panel</x:v>
      </x:c>
      <x:c r="B2163" s="23" t="n">
        <x:v>30</x:v>
      </x:c>
      <x:c r="C2163" s="23" t="str">
        <x:v>checkpoint:epoch:deepseek-v3-1-terminus</x:v>
      </x:c>
      <x:c r="D2163" s="23" t="str">
        <x:v>DeepSeek-V3.1-Terminus</x:v>
      </x:c>
      <x:c r="E2163" s="23" t="str">
        <x:v>deepseek</x:v>
      </x:c>
      <x:c r="F2163" s="78" t="n">
        <x:v>45922</x:v>
      </x:c>
      <x:c r="G2163" s="78" t="n">
        <x:v>45952</x:v>
      </x:c>
      <x:c r="H2163" s="81" t="n">
        <x:v>0.45497252664309307</x:v>
      </x:c>
      <x:c r="I2163" s="81" t="n">
        <x:v>0.519615242271</x:v>
      </x:c>
      <x:c r="J2163" s="23" t="str">
        <x:v>total_b</x:v>
      </x:c>
      <x:c r="K2163" s="23" t="str">
        <x:v>score_date_current_price_nonprospective</x:v>
      </x:c>
      <x:c r="L2163" s="81" t="n">
        <x:v>671</x:v>
      </x:c>
      <x:c r="M2163" s="81" t="n">
        <x:v>636.3582923123523</x:v>
      </x:c>
      <x:c r="N2163" s="81" t="n">
        <x:v>-0.023020812444248574</x:v>
      </x:c>
      <x:c r="O2163" s="23" t="n">
        <x:v>20</x:v>
      </x:c>
      <x:c r="P2163" s="23" t="n">
        <x:v>7</x:v>
      </x:c>
      <x:c r="Q2163" s="78" t="n">
        <x:v>45941</x:v>
      </x:c>
      <x:c r="R2163" s="23" t="str">
        <x:v>True</x:v>
      </x:c>
      <x:c r="S2163" s="23" t="str">
        <x:v>True</x:v>
      </x:c>
      <x:c r="T2163" s="23" t="str">
        <x:v>True</x:v>
      </x:c>
    </x:row>
    <x:row r="2164">
      <x:c r="A2164" s="23" t="str">
        <x:v>active_label_common_panel</x:v>
      </x:c>
      <x:c r="B2164" s="23" t="n">
        <x:v>30</x:v>
      </x:c>
      <x:c r="C2164" s="23" t="str">
        <x:v>checkpoint:deepseek:deepseek-v3-2-exp</x:v>
      </x:c>
      <x:c r="D2164" s="23" t="str">
        <x:v>DeepSeek-V3.2-Exp</x:v>
      </x:c>
      <x:c r="E2164" s="23" t="str">
        <x:v>deepseek</x:v>
      </x:c>
      <x:c r="F2164" s="78" t="n">
        <x:v>45929</x:v>
      </x:c>
      <x:c r="G2164" s="78" t="n">
        <x:v>45959</x:v>
      </x:c>
      <x:c r="H2164" s="81" t="n">
        <x:v>0.3286335345030997</x:v>
      </x:c>
      <x:c r="I2164" s="81" t="n">
        <x:v>0.332716095192</x:v>
      </x:c>
      <x:c r="J2164" s="23" t="str">
        <x:v>active_b</x:v>
      </x:c>
      <x:c r="K2164" s="23" t="str">
        <x:v>date_historical_price</x:v>
      </x:c>
      <x:c r="L2164" s="81" t="n">
        <x:v>37</x:v>
      </x:c>
      <x:c r="M2164" s="81" t="n">
        <x:v>10.647007022190264</x:v>
      </x:c>
      <x:c r="N2164" s="81" t="n">
        <x:v>-0.5409741835624826</x:v>
      </x:c>
      <x:c r="O2164" s="23" t="n">
        <x:v>20</x:v>
      </x:c>
      <x:c r="P2164" s="23" t="n">
        <x:v>7</x:v>
      </x:c>
      <x:c r="Q2164" s="78" t="n">
        <x:v>45941</x:v>
      </x:c>
      <x:c r="R2164" s="23" t="str">
        <x:v>True</x:v>
      </x:c>
      <x:c r="S2164" s="23" t="str">
        <x:v>True</x:v>
      </x:c>
      <x:c r="T2164" s="23" t="str">
        <x:v>False</x:v>
      </x:c>
    </x:row>
    <x:row r="2165">
      <x:c r="A2165" s="23" t="str">
        <x:v>active_label_common_panel</x:v>
      </x:c>
      <x:c r="B2165" s="23" t="n">
        <x:v>30</x:v>
      </x:c>
      <x:c r="C2165" s="23" t="str">
        <x:v>checkpoint:deepseek:deepseek-v3-2-exp</x:v>
      </x:c>
      <x:c r="D2165" s="23" t="str">
        <x:v>DeepSeek-V3.2-Exp</x:v>
      </x:c>
      <x:c r="E2165" s="23" t="str">
        <x:v>deepseek</x:v>
      </x:c>
      <x:c r="F2165" s="78" t="n">
        <x:v>45929</x:v>
      </x:c>
      <x:c r="G2165" s="78" t="n">
        <x:v>45959</x:v>
      </x:c>
      <x:c r="H2165" s="81" t="n">
        <x:v>0.3286335345030997</x:v>
      </x:c>
      <x:c r="I2165" s="81" t="n">
        <x:v>0.332716095192</x:v>
      </x:c>
      <x:c r="J2165" s="23" t="str">
        <x:v>active_b</x:v>
      </x:c>
      <x:c r="K2165" s="23" t="str">
        <x:v>score_date</x:v>
      </x:c>
      <x:c r="L2165" s="81" t="n">
        <x:v>37</x:v>
      </x:c>
      <x:c r="M2165" s="81" t="n">
        <x:v>9.950571539532902</x:v>
      </x:c>
      <x:c r="N2165" s="81" t="n">
        <x:v>-0.5703536976592916</x:v>
      </x:c>
      <x:c r="O2165" s="23" t="n">
        <x:v>20</x:v>
      </x:c>
      <x:c r="P2165" s="23" t="n">
        <x:v>7</x:v>
      </x:c>
      <x:c r="Q2165" s="78" t="n">
        <x:v>45941</x:v>
      </x:c>
      <x:c r="R2165" s="23" t="str">
        <x:v>True</x:v>
      </x:c>
      <x:c r="S2165" s="23" t="str">
        <x:v>True</x:v>
      </x:c>
      <x:c r="T2165" s="23" t="str">
        <x:v>False</x:v>
      </x:c>
    </x:row>
    <x:row r="2166">
      <x:c r="A2166" s="23" t="str">
        <x:v>active_label_common_panel</x:v>
      </x:c>
      <x:c r="B2166" s="23" t="n">
        <x:v>30</x:v>
      </x:c>
      <x:c r="C2166" s="23" t="str">
        <x:v>checkpoint:deepseek:deepseek-v3-2-exp</x:v>
      </x:c>
      <x:c r="D2166" s="23" t="str">
        <x:v>DeepSeek-V3.2-Exp</x:v>
      </x:c>
      <x:c r="E2166" s="23" t="str">
        <x:v>deepseek</x:v>
      </x:c>
      <x:c r="F2166" s="78" t="n">
        <x:v>45929</x:v>
      </x:c>
      <x:c r="G2166" s="78" t="n">
        <x:v>45959</x:v>
      </x:c>
      <x:c r="H2166" s="81" t="n">
        <x:v>0.3286335345030997</x:v>
      </x:c>
      <x:c r="I2166" s="81" t="n">
        <x:v>0.332716095192</x:v>
      </x:c>
      <x:c r="J2166" s="23" t="str">
        <x:v>active_b</x:v>
      </x:c>
      <x:c r="K2166" s="23" t="str">
        <x:v>score_date_historical_price</x:v>
      </x:c>
      <x:c r="L2166" s="81" t="n">
        <x:v>37</x:v>
      </x:c>
      <x:c r="M2166" s="81" t="n">
        <x:v>9.974695344700331</x:v>
      </x:c>
      <x:c r="N2166" s="81" t="n">
        <x:v>-0.5693020840827525</x:v>
      </x:c>
      <x:c r="O2166" s="23" t="n">
        <x:v>20</x:v>
      </x:c>
      <x:c r="P2166" s="23" t="n">
        <x:v>7</x:v>
      </x:c>
      <x:c r="Q2166" s="78" t="n">
        <x:v>45941</x:v>
      </x:c>
      <x:c r="R2166" s="23" t="str">
        <x:v>True</x:v>
      </x:c>
      <x:c r="S2166" s="23" t="str">
        <x:v>True</x:v>
      </x:c>
      <x:c r="T2166" s="23" t="str">
        <x:v>False</x:v>
      </x:c>
    </x:row>
    <x:row r="2167">
      <x:c r="A2167" s="23" t="str">
        <x:v>active_label_common_panel</x:v>
      </x:c>
      <x:c r="B2167" s="23" t="n">
        <x:v>30</x:v>
      </x:c>
      <x:c r="C2167" s="23" t="str">
        <x:v>checkpoint:deepseek:deepseek-v3-2-exp</x:v>
      </x:c>
      <x:c r="D2167" s="23" t="str">
        <x:v>DeepSeek-V3.2-Exp</x:v>
      </x:c>
      <x:c r="E2167" s="23" t="str">
        <x:v>deepseek</x:v>
      </x:c>
      <x:c r="F2167" s="78" t="n">
        <x:v>45929</x:v>
      </x:c>
      <x:c r="G2167" s="78" t="n">
        <x:v>45959</x:v>
      </x:c>
      <x:c r="H2167" s="81" t="n">
        <x:v>0.3286335345030997</x:v>
      </x:c>
      <x:c r="I2167" s="81" t="n">
        <x:v>0.332716095192</x:v>
      </x:c>
      <x:c r="J2167" s="23" t="str">
        <x:v>active_b</x:v>
      </x:c>
      <x:c r="K2167" s="23" t="str">
        <x:v>score_date_current_price_nonprospective</x:v>
      </x:c>
      <x:c r="L2167" s="81" t="n">
        <x:v>37</x:v>
      </x:c>
      <x:c r="M2167" s="81" t="n">
        <x:v>5.835790206432517</x:v>
      </x:c>
      <x:c r="N2167" s="81" t="n">
        <x:v>-0.802102053221591</x:v>
      </x:c>
      <x:c r="O2167" s="23" t="n">
        <x:v>20</x:v>
      </x:c>
      <x:c r="P2167" s="23" t="n">
        <x:v>7</x:v>
      </x:c>
      <x:c r="Q2167" s="78" t="n">
        <x:v>45941</x:v>
      </x:c>
      <x:c r="R2167" s="23" t="str">
        <x:v>True</x:v>
      </x:c>
      <x:c r="S2167" s="23" t="str">
        <x:v>True</x:v>
      </x:c>
      <x:c r="T2167" s="23" t="str">
        <x:v>True</x:v>
      </x:c>
    </x:row>
    <x:row r="2168">
      <x:c r="A2168" s="23" t="str">
        <x:v>active_label_common_panel</x:v>
      </x:c>
      <x:c r="B2168" s="23" t="n">
        <x:v>30</x:v>
      </x:c>
      <x:c r="C2168" s="23" t="str">
        <x:v>checkpoint:deepseek:deepseek-v3-2-exp</x:v>
      </x:c>
      <x:c r="D2168" s="23" t="str">
        <x:v>DeepSeek-V3.2-Exp</x:v>
      </x:c>
      <x:c r="E2168" s="23" t="str">
        <x:v>deepseek</x:v>
      </x:c>
      <x:c r="F2168" s="78" t="n">
        <x:v>45929</x:v>
      </x:c>
      <x:c r="G2168" s="78" t="n">
        <x:v>45959</x:v>
      </x:c>
      <x:c r="H2168" s="81" t="n">
        <x:v>0.3286335345030997</x:v>
      </x:c>
      <x:c r="I2168" s="81" t="n">
        <x:v>0.332716095192</x:v>
      </x:c>
      <x:c r="J2168" s="23" t="str">
        <x:v>total_b</x:v>
      </x:c>
      <x:c r="K2168" s="23" t="str">
        <x:v>date_historical_price</x:v>
      </x:c>
      <x:c r="L2168" s="81" t="n">
        <x:v>671</x:v>
      </x:c>
      <x:c r="M2168" s="81" t="n">
        <x:v>272.65018315328086</x:v>
      </x:c>
      <x:c r="N2168" s="81" t="n">
        <x:v>-0.39111672640790696</x:v>
      </x:c>
      <x:c r="O2168" s="23" t="n">
        <x:v>20</x:v>
      </x:c>
      <x:c r="P2168" s="23" t="n">
        <x:v>7</x:v>
      </x:c>
      <x:c r="Q2168" s="78" t="n">
        <x:v>45941</x:v>
      </x:c>
      <x:c r="R2168" s="23" t="str">
        <x:v>True</x:v>
      </x:c>
      <x:c r="S2168" s="23" t="str">
        <x:v>True</x:v>
      </x:c>
      <x:c r="T2168" s="23" t="str">
        <x:v>False</x:v>
      </x:c>
    </x:row>
    <x:row r="2169">
      <x:c r="A2169" s="23" t="str">
        <x:v>active_label_common_panel</x:v>
      </x:c>
      <x:c r="B2169" s="23" t="n">
        <x:v>30</x:v>
      </x:c>
      <x:c r="C2169" s="23" t="str">
        <x:v>checkpoint:deepseek:deepseek-v3-2-exp</x:v>
      </x:c>
      <x:c r="D2169" s="23" t="str">
        <x:v>DeepSeek-V3.2-Exp</x:v>
      </x:c>
      <x:c r="E2169" s="23" t="str">
        <x:v>deepseek</x:v>
      </x:c>
      <x:c r="F2169" s="78" t="n">
        <x:v>45929</x:v>
      </x:c>
      <x:c r="G2169" s="78" t="n">
        <x:v>45959</x:v>
      </x:c>
      <x:c r="H2169" s="81" t="n">
        <x:v>0.3286335345030997</x:v>
      </x:c>
      <x:c r="I2169" s="81" t="n">
        <x:v>0.332716095192</x:v>
      </x:c>
      <x:c r="J2169" s="23" t="str">
        <x:v>total_b</x:v>
      </x:c>
      <x:c r="K2169" s="23" t="str">
        <x:v>score_date</x:v>
      </x:c>
      <x:c r="L2169" s="81" t="n">
        <x:v>671</x:v>
      </x:c>
      <x:c r="M2169" s="81" t="n">
        <x:v>557.1288850787421</x:v>
      </x:c>
      <x:c r="N2169" s="81" t="n">
        <x:v>-0.08076684455804144</x:v>
      </x:c>
      <x:c r="O2169" s="23" t="n">
        <x:v>20</x:v>
      </x:c>
      <x:c r="P2169" s="23" t="n">
        <x:v>7</x:v>
      </x:c>
      <x:c r="Q2169" s="78" t="n">
        <x:v>45941</x:v>
      </x:c>
      <x:c r="R2169" s="23" t="str">
        <x:v>True</x:v>
      </x:c>
      <x:c r="S2169" s="23" t="str">
        <x:v>True</x:v>
      </x:c>
      <x:c r="T2169" s="23" t="str">
        <x:v>False</x:v>
      </x:c>
    </x:row>
    <x:row r="2170">
      <x:c r="A2170" s="23" t="str">
        <x:v>active_label_common_panel</x:v>
      </x:c>
      <x:c r="B2170" s="23" t="n">
        <x:v>30</x:v>
      </x:c>
      <x:c r="C2170" s="23" t="str">
        <x:v>checkpoint:deepseek:deepseek-v3-2-exp</x:v>
      </x:c>
      <x:c r="D2170" s="23" t="str">
        <x:v>DeepSeek-V3.2-Exp</x:v>
      </x:c>
      <x:c r="E2170" s="23" t="str">
        <x:v>deepseek</x:v>
      </x:c>
      <x:c r="F2170" s="78" t="n">
        <x:v>45929</x:v>
      </x:c>
      <x:c r="G2170" s="78" t="n">
        <x:v>45959</x:v>
      </x:c>
      <x:c r="H2170" s="81" t="n">
        <x:v>0.3286335345030997</x:v>
      </x:c>
      <x:c r="I2170" s="81" t="n">
        <x:v>0.332716095192</x:v>
      </x:c>
      <x:c r="J2170" s="23" t="str">
        <x:v>total_b</x:v>
      </x:c>
      <x:c r="K2170" s="23" t="str">
        <x:v>score_date_historical_price</x:v>
      </x:c>
      <x:c r="L2170" s="81" t="n">
        <x:v>671</x:v>
      </x:c>
      <x:c r="M2170" s="81" t="n">
        <x:v>560.7484508343327</x:v>
      </x:c>
      <x:c r="N2170" s="81" t="n">
        <x:v>-0.07795443772679136</x:v>
      </x:c>
      <x:c r="O2170" s="23" t="n">
        <x:v>20</x:v>
      </x:c>
      <x:c r="P2170" s="23" t="n">
        <x:v>7</x:v>
      </x:c>
      <x:c r="Q2170" s="78" t="n">
        <x:v>45941</x:v>
      </x:c>
      <x:c r="R2170" s="23" t="str">
        <x:v>True</x:v>
      </x:c>
      <x:c r="S2170" s="23" t="str">
        <x:v>True</x:v>
      </x:c>
      <x:c r="T2170" s="23" t="str">
        <x:v>False</x:v>
      </x:c>
    </x:row>
    <x:row r="2171">
      <x:c r="A2171" s="23" t="str">
        <x:v>active_label_common_panel</x:v>
      </x:c>
      <x:c r="B2171" s="23" t="n">
        <x:v>30</x:v>
      </x:c>
      <x:c r="C2171" s="23" t="str">
        <x:v>checkpoint:deepseek:deepseek-v3-2-exp</x:v>
      </x:c>
      <x:c r="D2171" s="23" t="str">
        <x:v>DeepSeek-V3.2-Exp</x:v>
      </x:c>
      <x:c r="E2171" s="23" t="str">
        <x:v>deepseek</x:v>
      </x:c>
      <x:c r="F2171" s="78" t="n">
        <x:v>45929</x:v>
      </x:c>
      <x:c r="G2171" s="78" t="n">
        <x:v>45959</x:v>
      </x:c>
      <x:c r="H2171" s="81" t="n">
        <x:v>0.3286335345030997</x:v>
      </x:c>
      <x:c r="I2171" s="81" t="n">
        <x:v>0.332716095192</x:v>
      </x:c>
      <x:c r="J2171" s="23" t="str">
        <x:v>total_b</x:v>
      </x:c>
      <x:c r="K2171" s="23" t="str">
        <x:v>score_date_current_price_nonprospective</x:v>
      </x:c>
      <x:c r="L2171" s="81" t="n">
        <x:v>671</x:v>
      </x:c>
      <x:c r="M2171" s="81" t="n">
        <x:v>186.3214516888574</x:v>
      </x:c>
      <x:c r="N2171" s="81" t="n">
        <x:v>-0.5564596609046899</x:v>
      </x:c>
      <x:c r="O2171" s="23" t="n">
        <x:v>20</x:v>
      </x:c>
      <x:c r="P2171" s="23" t="n">
        <x:v>7</x:v>
      </x:c>
      <x:c r="Q2171" s="78" t="n">
        <x:v>45941</x:v>
      </x:c>
      <x:c r="R2171" s="23" t="str">
        <x:v>True</x:v>
      </x:c>
      <x:c r="S2171" s="23" t="str">
        <x:v>True</x:v>
      </x:c>
      <x:c r="T2171" s="23" t="str">
        <x:v>True</x:v>
      </x:c>
    </x:row>
    <x:row r="2172">
      <x:c r="A2172" s="23" t="str">
        <x:v>active_label_common_panel</x:v>
      </x:c>
      <x:c r="B2172" s="23" t="n">
        <x:v>30</x:v>
      </x:c>
      <x:c r="C2172" s="23" t="str">
        <x:v>checkpoint:epoch:minimax-m2</x:v>
      </x:c>
      <x:c r="D2172" s="23" t="str">
        <x:v>MiniMax-M2</x:v>
      </x:c>
      <x:c r="E2172" s="23" t="str">
        <x:v>minimax</x:v>
      </x:c>
      <x:c r="F2172" s="78" t="n">
        <x:v>45957</x:v>
      </x:c>
      <x:c r="G2172" s="78" t="n">
        <x:v>45989</x:v>
      </x:c>
      <x:c r="H2172" s="81" t="n">
        <x:v>0.51</x:v>
      </x:c>
      <x:c r="I2172" s="81" t="n">
        <x:v>0.6</x:v>
      </x:c>
      <x:c r="J2172" s="23" t="str">
        <x:v>active_b</x:v>
      </x:c>
      <x:c r="K2172" s="23" t="str">
        <x:v>date_historical_price</x:v>
      </x:c>
      <x:c r="L2172" s="81" t="n">
        <x:v>10</x:v>
      </x:c>
      <x:c r="M2172" s="81" t="n">
        <x:v>14.514876954949674</x:v>
      </x:c>
      <x:c r="N2172" s="81" t="n">
        <x:v>0.1618133585960162</x:v>
      </x:c>
      <x:c r="O2172" s="23" t="n">
        <x:v>27</x:v>
      </x:c>
      <x:c r="P2172" s="23" t="n">
        <x:v>8</x:v>
      </x:c>
      <x:c r="Q2172" s="78" t="n">
        <x:v>45959</x:v>
      </x:c>
      <x:c r="R2172" s="23" t="str">
        <x:v>True</x:v>
      </x:c>
      <x:c r="S2172" s="23" t="str">
        <x:v>True</x:v>
      </x:c>
      <x:c r="T2172" s="23" t="str">
        <x:v>False</x:v>
      </x:c>
    </x:row>
    <x:row r="2173">
      <x:c r="A2173" s="23" t="str">
        <x:v>active_label_common_panel</x:v>
      </x:c>
      <x:c r="B2173" s="23" t="n">
        <x:v>30</x:v>
      </x:c>
      <x:c r="C2173" s="23" t="str">
        <x:v>checkpoint:epoch:minimax-m2</x:v>
      </x:c>
      <x:c r="D2173" s="23" t="str">
        <x:v>MiniMax-M2</x:v>
      </x:c>
      <x:c r="E2173" s="23" t="str">
        <x:v>minimax</x:v>
      </x:c>
      <x:c r="F2173" s="78" t="n">
        <x:v>45957</x:v>
      </x:c>
      <x:c r="G2173" s="78" t="n">
        <x:v>45989</x:v>
      </x:c>
      <x:c r="H2173" s="81" t="n">
        <x:v>0.51</x:v>
      </x:c>
      <x:c r="I2173" s="81" t="n">
        <x:v>0.6</x:v>
      </x:c>
      <x:c r="J2173" s="23" t="str">
        <x:v>active_b</x:v>
      </x:c>
      <x:c r="K2173" s="23" t="str">
        <x:v>score_date</x:v>
      </x:c>
      <x:c r="L2173" s="81" t="n">
        <x:v>10</x:v>
      </x:c>
      <x:c r="M2173" s="81" t="n">
        <x:v>13.809871025924075</x:v>
      </x:c>
      <x:c r="N2173" s="81" t="n">
        <x:v>0.14018962260534806</x:v>
      </x:c>
      <x:c r="O2173" s="23" t="n">
        <x:v>27</x:v>
      </x:c>
      <x:c r="P2173" s="23" t="n">
        <x:v>8</x:v>
      </x:c>
      <x:c r="Q2173" s="78" t="n">
        <x:v>45959</x:v>
      </x:c>
      <x:c r="R2173" s="23" t="str">
        <x:v>True</x:v>
      </x:c>
      <x:c r="S2173" s="23" t="str">
        <x:v>True</x:v>
      </x:c>
      <x:c r="T2173" s="23" t="str">
        <x:v>False</x:v>
      </x:c>
    </x:row>
    <x:row r="2174">
      <x:c r="A2174" s="23" t="str">
        <x:v>active_label_common_panel</x:v>
      </x:c>
      <x:c r="B2174" s="23" t="n">
        <x:v>30</x:v>
      </x:c>
      <x:c r="C2174" s="23" t="str">
        <x:v>checkpoint:epoch:minimax-m2</x:v>
      </x:c>
      <x:c r="D2174" s="23" t="str">
        <x:v>MiniMax-M2</x:v>
      </x:c>
      <x:c r="E2174" s="23" t="str">
        <x:v>minimax</x:v>
      </x:c>
      <x:c r="F2174" s="78" t="n">
        <x:v>45957</x:v>
      </x:c>
      <x:c r="G2174" s="78" t="n">
        <x:v>45989</x:v>
      </x:c>
      <x:c r="H2174" s="81" t="n">
        <x:v>0.51</x:v>
      </x:c>
      <x:c r="I2174" s="81" t="n">
        <x:v>0.6</x:v>
      </x:c>
      <x:c r="J2174" s="23" t="str">
        <x:v>active_b</x:v>
      </x:c>
      <x:c r="K2174" s="23" t="str">
        <x:v>score_date_historical_price</x:v>
      </x:c>
      <x:c r="L2174" s="81" t="n">
        <x:v>10</x:v>
      </x:c>
      <x:c r="M2174" s="81" t="n">
        <x:v>14.798270474272364</x:v>
      </x:c>
      <x:c r="N2174" s="81" t="n">
        <x:v>0.17021096084284057</x:v>
      </x:c>
      <x:c r="O2174" s="23" t="n">
        <x:v>27</x:v>
      </x:c>
      <x:c r="P2174" s="23" t="n">
        <x:v>8</x:v>
      </x:c>
      <x:c r="Q2174" s="78" t="n">
        <x:v>45959</x:v>
      </x:c>
      <x:c r="R2174" s="23" t="str">
        <x:v>True</x:v>
      </x:c>
      <x:c r="S2174" s="23" t="str">
        <x:v>True</x:v>
      </x:c>
      <x:c r="T2174" s="23" t="str">
        <x:v>False</x:v>
      </x:c>
    </x:row>
    <x:row r="2175">
      <x:c r="A2175" s="23" t="str">
        <x:v>active_label_common_panel</x:v>
      </x:c>
      <x:c r="B2175" s="23" t="n">
        <x:v>30</x:v>
      </x:c>
      <x:c r="C2175" s="23" t="str">
        <x:v>checkpoint:epoch:minimax-m2</x:v>
      </x:c>
      <x:c r="D2175" s="23" t="str">
        <x:v>MiniMax-M2</x:v>
      </x:c>
      <x:c r="E2175" s="23" t="str">
        <x:v>minimax</x:v>
      </x:c>
      <x:c r="F2175" s="78" t="n">
        <x:v>45957</x:v>
      </x:c>
      <x:c r="G2175" s="78" t="n">
        <x:v>45989</x:v>
      </x:c>
      <x:c r="H2175" s="81" t="n">
        <x:v>0.51</x:v>
      </x:c>
      <x:c r="I2175" s="81" t="n">
        <x:v>0.6</x:v>
      </x:c>
      <x:c r="J2175" s="23" t="str">
        <x:v>active_b</x:v>
      </x:c>
      <x:c r="K2175" s="23" t="str">
        <x:v>score_date_current_price_nonprospective</x:v>
      </x:c>
      <x:c r="L2175" s="81" t="n">
        <x:v>10</x:v>
      </x:c>
      <x:c r="M2175" s="81" t="n">
        <x:v>11.035907258654547</x:v>
      </x:c>
      <x:c r="N2175" s="81" t="n">
        <x:v>0.04280804218556303</x:v>
      </x:c>
      <x:c r="O2175" s="23" t="n">
        <x:v>27</x:v>
      </x:c>
      <x:c r="P2175" s="23" t="n">
        <x:v>8</x:v>
      </x:c>
      <x:c r="Q2175" s="78" t="n">
        <x:v>45959</x:v>
      </x:c>
      <x:c r="R2175" s="23" t="str">
        <x:v>True</x:v>
      </x:c>
      <x:c r="S2175" s="23" t="str">
        <x:v>True</x:v>
      </x:c>
      <x:c r="T2175" s="23" t="str">
        <x:v>True</x:v>
      </x:c>
    </x:row>
    <x:row r="2176">
      <x:c r="A2176" s="23" t="str">
        <x:v>active_label_common_panel</x:v>
      </x:c>
      <x:c r="B2176" s="23" t="n">
        <x:v>30</x:v>
      </x:c>
      <x:c r="C2176" s="23" t="str">
        <x:v>checkpoint:epoch:minimax-m2</x:v>
      </x:c>
      <x:c r="D2176" s="23" t="str">
        <x:v>MiniMax-M2</x:v>
      </x:c>
      <x:c r="E2176" s="23" t="str">
        <x:v>minimax</x:v>
      </x:c>
      <x:c r="F2176" s="78" t="n">
        <x:v>45957</x:v>
      </x:c>
      <x:c r="G2176" s="78" t="n">
        <x:v>45989</x:v>
      </x:c>
      <x:c r="H2176" s="81" t="n">
        <x:v>0.51</x:v>
      </x:c>
      <x:c r="I2176" s="81" t="n">
        <x:v>0.6</x:v>
      </x:c>
      <x:c r="J2176" s="23" t="str">
        <x:v>total_b</x:v>
      </x:c>
      <x:c r="K2176" s="23" t="str">
        <x:v>date_historical_price</x:v>
      </x:c>
      <x:c r="L2176" s="81" t="n">
        <x:v>229</x:v>
      </x:c>
      <x:c r="M2176" s="81" t="n">
        <x:v>633.0158489979767</x:v>
      </x:c>
      <x:c r="N2176" s="81" t="n">
        <x:v>0.4415791013681414</x:v>
      </x:c>
      <x:c r="O2176" s="23" t="n">
        <x:v>27</x:v>
      </x:c>
      <x:c r="P2176" s="23" t="n">
        <x:v>8</x:v>
      </x:c>
      <x:c r="Q2176" s="78" t="n">
        <x:v>45959</x:v>
      </x:c>
      <x:c r="R2176" s="23" t="str">
        <x:v>True</x:v>
      </x:c>
      <x:c r="S2176" s="23" t="str">
        <x:v>True</x:v>
      </x:c>
      <x:c r="T2176" s="23" t="str">
        <x:v>False</x:v>
      </x:c>
    </x:row>
    <x:row r="2177">
      <x:c r="A2177" s="23" t="str">
        <x:v>active_label_common_panel</x:v>
      </x:c>
      <x:c r="B2177" s="23" t="n">
        <x:v>30</x:v>
      </x:c>
      <x:c r="C2177" s="23" t="str">
        <x:v>checkpoint:epoch:minimax-m2</x:v>
      </x:c>
      <x:c r="D2177" s="23" t="str">
        <x:v>MiniMax-M2</x:v>
      </x:c>
      <x:c r="E2177" s="23" t="str">
        <x:v>minimax</x:v>
      </x:c>
      <x:c r="F2177" s="78" t="n">
        <x:v>45957</x:v>
      </x:c>
      <x:c r="G2177" s="78" t="n">
        <x:v>45989</x:v>
      </x:c>
      <x:c r="H2177" s="81" t="n">
        <x:v>0.51</x:v>
      </x:c>
      <x:c r="I2177" s="81" t="n">
        <x:v>0.6</x:v>
      </x:c>
      <x:c r="J2177" s="23" t="str">
        <x:v>total_b</x:v>
      </x:c>
      <x:c r="K2177" s="23" t="str">
        <x:v>score_date</x:v>
      </x:c>
      <x:c r="L2177" s="81" t="n">
        <x:v>229</x:v>
      </x:c>
      <x:c r="M2177" s="81" t="n">
        <x:v>861.776414380091</x:v>
      </x:c>
      <x:c r="N2177" s="81" t="n">
        <x:v>0.575559121540162</x:v>
      </x:c>
      <x:c r="O2177" s="23" t="n">
        <x:v>27</x:v>
      </x:c>
      <x:c r="P2177" s="23" t="n">
        <x:v>8</x:v>
      </x:c>
      <x:c r="Q2177" s="78" t="n">
        <x:v>45959</x:v>
      </x:c>
      <x:c r="R2177" s="23" t="str">
        <x:v>True</x:v>
      </x:c>
      <x:c r="S2177" s="23" t="str">
        <x:v>True</x:v>
      </x:c>
      <x:c r="T2177" s="23" t="str">
        <x:v>False</x:v>
      </x:c>
    </x:row>
    <x:row r="2178">
      <x:c r="A2178" s="23" t="str">
        <x:v>active_label_common_panel</x:v>
      </x:c>
      <x:c r="B2178" s="23" t="n">
        <x:v>30</x:v>
      </x:c>
      <x:c r="C2178" s="23" t="str">
        <x:v>checkpoint:epoch:minimax-m2</x:v>
      </x:c>
      <x:c r="D2178" s="23" t="str">
        <x:v>MiniMax-M2</x:v>
      </x:c>
      <x:c r="E2178" s="23" t="str">
        <x:v>minimax</x:v>
      </x:c>
      <x:c r="F2178" s="78" t="n">
        <x:v>45957</x:v>
      </x:c>
      <x:c r="G2178" s="78" t="n">
        <x:v>45989</x:v>
      </x:c>
      <x:c r="H2178" s="81" t="n">
        <x:v>0.51</x:v>
      </x:c>
      <x:c r="I2178" s="81" t="n">
        <x:v>0.6</x:v>
      </x:c>
      <x:c r="J2178" s="23" t="str">
        <x:v>total_b</x:v>
      </x:c>
      <x:c r="K2178" s="23" t="str">
        <x:v>score_date_historical_price</x:v>
      </x:c>
      <x:c r="L2178" s="81" t="n">
        <x:v>229</x:v>
      </x:c>
      <x:c r="M2178" s="81" t="n">
        <x:v>1016.6523387238647</x:v>
      </x:c>
      <x:c r="N2178" s="81" t="n">
        <x:v>0.6473369817065694</x:v>
      </x:c>
      <x:c r="O2178" s="23" t="n">
        <x:v>27</x:v>
      </x:c>
      <x:c r="P2178" s="23" t="n">
        <x:v>8</x:v>
      </x:c>
      <x:c r="Q2178" s="78" t="n">
        <x:v>45959</x:v>
      </x:c>
      <x:c r="R2178" s="23" t="str">
        <x:v>True</x:v>
      </x:c>
      <x:c r="S2178" s="23" t="str">
        <x:v>True</x:v>
      </x:c>
      <x:c r="T2178" s="23" t="str">
        <x:v>False</x:v>
      </x:c>
    </x:row>
    <x:row r="2179">
      <x:c r="A2179" s="23" t="str">
        <x:v>active_label_common_panel</x:v>
      </x:c>
      <x:c r="B2179" s="23" t="n">
        <x:v>30</x:v>
      </x:c>
      <x:c r="C2179" s="23" t="str">
        <x:v>checkpoint:epoch:minimax-m2</x:v>
      </x:c>
      <x:c r="D2179" s="23" t="str">
        <x:v>MiniMax-M2</x:v>
      </x:c>
      <x:c r="E2179" s="23" t="str">
        <x:v>minimax</x:v>
      </x:c>
      <x:c r="F2179" s="78" t="n">
        <x:v>45957</x:v>
      </x:c>
      <x:c r="G2179" s="78" t="n">
        <x:v>45989</x:v>
      </x:c>
      <x:c r="H2179" s="81" t="n">
        <x:v>0.51</x:v>
      </x:c>
      <x:c r="I2179" s="81" t="n">
        <x:v>0.6</x:v>
      </x:c>
      <x:c r="J2179" s="23" t="str">
        <x:v>total_b</x:v>
      </x:c>
      <x:c r="K2179" s="23" t="str">
        <x:v>score_date_current_price_nonprospective</x:v>
      </x:c>
      <x:c r="L2179" s="81" t="n">
        <x:v>229</x:v>
      </x:c>
      <x:c r="M2179" s="81" t="n">
        <x:v>535.3369616575601</x:v>
      </x:c>
      <x:c r="N2179" s="81" t="n">
        <x:v>0.36879174738719067</x:v>
      </x:c>
      <x:c r="O2179" s="23" t="n">
        <x:v>27</x:v>
      </x:c>
      <x:c r="P2179" s="23" t="n">
        <x:v>8</x:v>
      </x:c>
      <x:c r="Q2179" s="78" t="n">
        <x:v>45959</x:v>
      </x:c>
      <x:c r="R2179" s="23" t="str">
        <x:v>True</x:v>
      </x:c>
      <x:c r="S2179" s="23" t="str">
        <x:v>True</x:v>
      </x:c>
      <x:c r="T2179" s="23" t="str">
        <x:v>True</x:v>
      </x:c>
    </x:row>
    <x:row r="2180">
      <x:c r="A2180" s="23" t="str">
        <x:v>active_label_common_panel</x:v>
      </x:c>
      <x:c r="B2180" s="23" t="n">
        <x:v>30</x:v>
      </x:c>
      <x:c r="C2180" s="23" t="str">
        <x:v>checkpoint:moonshot:kimi-k2-thinking</x:v>
      </x:c>
      <x:c r="D2180" s="23" t="str">
        <x:v>Kimi K2 Thinking</x:v>
      </x:c>
      <x:c r="E2180" s="23" t="str">
        <x:v>kimi</x:v>
      </x:c>
      <x:c r="F2180" s="78" t="n">
        <x:v>45967</x:v>
      </x:c>
      <x:c r="G2180" s="78" t="n">
        <x:v>45997</x:v>
      </x:c>
      <x:c r="H2180" s="81" t="n">
        <x:v>1.0283481900601568</x:v>
      </x:c>
      <x:c r="I2180" s="81" t="n">
        <x:v>1.22474487139</x:v>
      </x:c>
      <x:c r="J2180" s="23" t="str">
        <x:v>active_b</x:v>
      </x:c>
      <x:c r="K2180" s="23" t="str">
        <x:v>date_historical_price</x:v>
      </x:c>
      <x:c r="L2180" s="81" t="n">
        <x:v>32.6</x:v>
      </x:c>
      <x:c r="M2180" s="81" t="n">
        <x:v>14.934826861954539</x:v>
      </x:c>
      <x:c r="N2180" s="81" t="n">
        <x:v>-0.3390174078337579</x:v>
      </x:c>
      <x:c r="O2180" s="23" t="n">
        <x:v>27</x:v>
      </x:c>
      <x:c r="P2180" s="23" t="n">
        <x:v>8</x:v>
      </x:c>
      <x:c r="Q2180" s="78" t="n">
        <x:v>45989</x:v>
      </x:c>
      <x:c r="R2180" s="23" t="str">
        <x:v>True</x:v>
      </x:c>
      <x:c r="S2180" s="23" t="str">
        <x:v>True</x:v>
      </x:c>
      <x:c r="T2180" s="23" t="str">
        <x:v>False</x:v>
      </x:c>
    </x:row>
    <x:row r="2181">
      <x:c r="A2181" s="23" t="str">
        <x:v>active_label_common_panel</x:v>
      </x:c>
      <x:c r="B2181" s="23" t="n">
        <x:v>30</x:v>
      </x:c>
      <x:c r="C2181" s="23" t="str">
        <x:v>checkpoint:moonshot:kimi-k2-thinking</x:v>
      </x:c>
      <x:c r="D2181" s="23" t="str">
        <x:v>Kimi K2 Thinking</x:v>
      </x:c>
      <x:c r="E2181" s="23" t="str">
        <x:v>kimi</x:v>
      </x:c>
      <x:c r="F2181" s="78" t="n">
        <x:v>45967</x:v>
      </x:c>
      <x:c r="G2181" s="78" t="n">
        <x:v>45997</x:v>
      </x:c>
      <x:c r="H2181" s="81" t="n">
        <x:v>1.0283481900601568</x:v>
      </x:c>
      <x:c r="I2181" s="81" t="n">
        <x:v>1.22474487139</x:v>
      </x:c>
      <x:c r="J2181" s="23" t="str">
        <x:v>active_b</x:v>
      </x:c>
      <x:c r="K2181" s="23" t="str">
        <x:v>score_date</x:v>
      </x:c>
      <x:c r="L2181" s="81" t="n">
        <x:v>32.6</x:v>
      </x:c>
      <x:c r="M2181" s="81" t="n">
        <x:v>12.018434021127394</x:v>
      </x:c>
      <x:c r="N2181" s="81" t="n">
        <x:v>-0.4333697164518694</x:v>
      </x:c>
      <x:c r="O2181" s="23" t="n">
        <x:v>27</x:v>
      </x:c>
      <x:c r="P2181" s="23" t="n">
        <x:v>8</x:v>
      </x:c>
      <x:c r="Q2181" s="78" t="n">
        <x:v>45989</x:v>
      </x:c>
      <x:c r="R2181" s="23" t="str">
        <x:v>True</x:v>
      </x:c>
      <x:c r="S2181" s="23" t="str">
        <x:v>True</x:v>
      </x:c>
      <x:c r="T2181" s="23" t="str">
        <x:v>False</x:v>
      </x:c>
    </x:row>
    <x:row r="2182">
      <x:c r="A2182" s="23" t="str">
        <x:v>active_label_common_panel</x:v>
      </x:c>
      <x:c r="B2182" s="23" t="n">
        <x:v>30</x:v>
      </x:c>
      <x:c r="C2182" s="23" t="str">
        <x:v>checkpoint:moonshot:kimi-k2-thinking</x:v>
      </x:c>
      <x:c r="D2182" s="23" t="str">
        <x:v>Kimi K2 Thinking</x:v>
      </x:c>
      <x:c r="E2182" s="23" t="str">
        <x:v>kimi</x:v>
      </x:c>
      <x:c r="F2182" s="78" t="n">
        <x:v>45967</x:v>
      </x:c>
      <x:c r="G2182" s="78" t="n">
        <x:v>45997</x:v>
      </x:c>
      <x:c r="H2182" s="81" t="n">
        <x:v>1.0283481900601568</x:v>
      </x:c>
      <x:c r="I2182" s="81" t="n">
        <x:v>1.22474487139</x:v>
      </x:c>
      <x:c r="J2182" s="23" t="str">
        <x:v>active_b</x:v>
      </x:c>
      <x:c r="K2182" s="23" t="str">
        <x:v>score_date_historical_price</x:v>
      </x:c>
      <x:c r="L2182" s="81" t="n">
        <x:v>32.6</x:v>
      </x:c>
      <x:c r="M2182" s="81" t="n">
        <x:v>15.03710680485337</x:v>
      </x:c>
      <x:c r="N2182" s="81" t="n">
        <x:v>-0.3360533156445632</x:v>
      </x:c>
      <x:c r="O2182" s="23" t="n">
        <x:v>27</x:v>
      </x:c>
      <x:c r="P2182" s="23" t="n">
        <x:v>8</x:v>
      </x:c>
      <x:c r="Q2182" s="78" t="n">
        <x:v>45989</x:v>
      </x:c>
      <x:c r="R2182" s="23" t="str">
        <x:v>True</x:v>
      </x:c>
      <x:c r="S2182" s="23" t="str">
        <x:v>True</x:v>
      </x:c>
      <x:c r="T2182" s="23" t="str">
        <x:v>False</x:v>
      </x:c>
    </x:row>
    <x:row r="2183">
      <x:c r="A2183" s="23" t="str">
        <x:v>active_label_common_panel</x:v>
      </x:c>
      <x:c r="B2183" s="23" t="n">
        <x:v>30</x:v>
      </x:c>
      <x:c r="C2183" s="23" t="str">
        <x:v>checkpoint:moonshot:kimi-k2-thinking</x:v>
      </x:c>
      <x:c r="D2183" s="23" t="str">
        <x:v>Kimi K2 Thinking</x:v>
      </x:c>
      <x:c r="E2183" s="23" t="str">
        <x:v>kimi</x:v>
      </x:c>
      <x:c r="F2183" s="78" t="n">
        <x:v>45967</x:v>
      </x:c>
      <x:c r="G2183" s="78" t="n">
        <x:v>45997</x:v>
      </x:c>
      <x:c r="H2183" s="81" t="n">
        <x:v>1.0283481900601568</x:v>
      </x:c>
      <x:c r="I2183" s="81" t="n">
        <x:v>1.22474487139</x:v>
      </x:c>
      <x:c r="J2183" s="23" t="str">
        <x:v>active_b</x:v>
      </x:c>
      <x:c r="K2183" s="23" t="str">
        <x:v>score_date_current_price_nonprospective</x:v>
      </x:c>
      <x:c r="L2183" s="81" t="n">
        <x:v>32.6</x:v>
      </x:c>
      <x:c r="M2183" s="81" t="n">
        <x:v>13.37526920877518</x:v>
      </x:c>
      <x:c r="N2183" s="81" t="n">
        <x:v>-0.3869150680880241</x:v>
      </x:c>
      <x:c r="O2183" s="23" t="n">
        <x:v>27</x:v>
      </x:c>
      <x:c r="P2183" s="23" t="n">
        <x:v>8</x:v>
      </x:c>
      <x:c r="Q2183" s="78" t="n">
        <x:v>45989</x:v>
      </x:c>
      <x:c r="R2183" s="23" t="str">
        <x:v>True</x:v>
      </x:c>
      <x:c r="S2183" s="23" t="str">
        <x:v>True</x:v>
      </x:c>
      <x:c r="T2183" s="23" t="str">
        <x:v>True</x:v>
      </x:c>
    </x:row>
    <x:row r="2184">
      <x:c r="A2184" s="23" t="str">
        <x:v>active_label_common_panel</x:v>
      </x:c>
      <x:c r="B2184" s="23" t="n">
        <x:v>30</x:v>
      </x:c>
      <x:c r="C2184" s="23" t="str">
        <x:v>checkpoint:moonshot:kimi-k2-thinking</x:v>
      </x:c>
      <x:c r="D2184" s="23" t="str">
        <x:v>Kimi K2 Thinking</x:v>
      </x:c>
      <x:c r="E2184" s="23" t="str">
        <x:v>kimi</x:v>
      </x:c>
      <x:c r="F2184" s="78" t="n">
        <x:v>45967</x:v>
      </x:c>
      <x:c r="G2184" s="78" t="n">
        <x:v>45997</x:v>
      </x:c>
      <x:c r="H2184" s="81" t="n">
        <x:v>1.0283481900601568</x:v>
      </x:c>
      <x:c r="I2184" s="81" t="n">
        <x:v>1.22474487139</x:v>
      </x:c>
      <x:c r="J2184" s="23" t="str">
        <x:v>total_b</x:v>
      </x:c>
      <x:c r="K2184" s="23" t="str">
        <x:v>date_historical_price</x:v>
      </x:c>
      <x:c r="L2184" s="81" t="n">
        <x:v>1040</x:v>
      </x:c>
      <x:c r="M2184" s="81" t="n">
        <x:v>951.0647098095733</x:v>
      </x:c>
      <x:c r="N2184" s="81" t="n">
        <x:v>-0.03882327224870348</x:v>
      </x:c>
      <x:c r="O2184" s="23" t="n">
        <x:v>27</x:v>
      </x:c>
      <x:c r="P2184" s="23" t="n">
        <x:v>8</x:v>
      </x:c>
      <x:c r="Q2184" s="78" t="n">
        <x:v>45989</x:v>
      </x:c>
      <x:c r="R2184" s="23" t="str">
        <x:v>True</x:v>
      </x:c>
      <x:c r="S2184" s="23" t="str">
        <x:v>True</x:v>
      </x:c>
      <x:c r="T2184" s="23" t="str">
        <x:v>False</x:v>
      </x:c>
    </x:row>
    <x:row r="2185">
      <x:c r="A2185" s="23" t="str">
        <x:v>active_label_common_panel</x:v>
      </x:c>
      <x:c r="B2185" s="23" t="n">
        <x:v>30</x:v>
      </x:c>
      <x:c r="C2185" s="23" t="str">
        <x:v>checkpoint:moonshot:kimi-k2-thinking</x:v>
      </x:c>
      <x:c r="D2185" s="23" t="str">
        <x:v>Kimi K2 Thinking</x:v>
      </x:c>
      <x:c r="E2185" s="23" t="str">
        <x:v>kimi</x:v>
      </x:c>
      <x:c r="F2185" s="78" t="n">
        <x:v>45967</x:v>
      </x:c>
      <x:c r="G2185" s="78" t="n">
        <x:v>45997</x:v>
      </x:c>
      <x:c r="H2185" s="81" t="n">
        <x:v>1.0283481900601568</x:v>
      </x:c>
      <x:c r="I2185" s="81" t="n">
        <x:v>1.22474487139</x:v>
      </x:c>
      <x:c r="J2185" s="23" t="str">
        <x:v>total_b</x:v>
      </x:c>
      <x:c r="K2185" s="23" t="str">
        <x:v>score_date</x:v>
      </x:c>
      <x:c r="L2185" s="81" t="n">
        <x:v>1040</x:v>
      </x:c>
      <x:c r="M2185" s="81" t="n">
        <x:v>872.7882780186333</x:v>
      </x:c>
      <x:c r="N2185" s="81" t="n">
        <x:v>-0.07612443447056907</x:v>
      </x:c>
      <x:c r="O2185" s="23" t="n">
        <x:v>27</x:v>
      </x:c>
      <x:c r="P2185" s="23" t="n">
        <x:v>8</x:v>
      </x:c>
      <x:c r="Q2185" s="78" t="n">
        <x:v>45989</x:v>
      </x:c>
      <x:c r="R2185" s="23" t="str">
        <x:v>True</x:v>
      </x:c>
      <x:c r="S2185" s="23" t="str">
        <x:v>True</x:v>
      </x:c>
      <x:c r="T2185" s="23" t="str">
        <x:v>False</x:v>
      </x:c>
    </x:row>
    <x:row r="2186">
      <x:c r="A2186" s="23" t="str">
        <x:v>active_label_common_panel</x:v>
      </x:c>
      <x:c r="B2186" s="23" t="n">
        <x:v>30</x:v>
      </x:c>
      <x:c r="C2186" s="23" t="str">
        <x:v>checkpoint:moonshot:kimi-k2-thinking</x:v>
      </x:c>
      <x:c r="D2186" s="23" t="str">
        <x:v>Kimi K2 Thinking</x:v>
      </x:c>
      <x:c r="E2186" s="23" t="str">
        <x:v>kimi</x:v>
      </x:c>
      <x:c r="F2186" s="78" t="n">
        <x:v>45967</x:v>
      </x:c>
      <x:c r="G2186" s="78" t="n">
        <x:v>45997</x:v>
      </x:c>
      <x:c r="H2186" s="81" t="n">
        <x:v>1.0283481900601568</x:v>
      </x:c>
      <x:c r="I2186" s="81" t="n">
        <x:v>1.22474487139</x:v>
      </x:c>
      <x:c r="J2186" s="23" t="str">
        <x:v>total_b</x:v>
      </x:c>
      <x:c r="K2186" s="23" t="str">
        <x:v>score_date_historical_price</x:v>
      </x:c>
      <x:c r="L2186" s="81" t="n">
        <x:v>1040</x:v>
      </x:c>
      <x:c r="M2186" s="81" t="n">
        <x:v>1505.9537849619835</x:v>
      </x:c>
      <x:c r="N2186" s="81" t="n">
        <x:v>0.16077830504667234</x:v>
      </x:c>
      <x:c r="O2186" s="23" t="n">
        <x:v>27</x:v>
      </x:c>
      <x:c r="P2186" s="23" t="n">
        <x:v>8</x:v>
      </x:c>
      <x:c r="Q2186" s="78" t="n">
        <x:v>45989</x:v>
      </x:c>
      <x:c r="R2186" s="23" t="str">
        <x:v>True</x:v>
      </x:c>
      <x:c r="S2186" s="23" t="str">
        <x:v>True</x:v>
      </x:c>
      <x:c r="T2186" s="23" t="str">
        <x:v>False</x:v>
      </x:c>
    </x:row>
    <x:row r="2187">
      <x:c r="A2187" s="23" t="str">
        <x:v>active_label_common_panel</x:v>
      </x:c>
      <x:c r="B2187" s="23" t="n">
        <x:v>30</x:v>
      </x:c>
      <x:c r="C2187" s="23" t="str">
        <x:v>checkpoint:moonshot:kimi-k2-thinking</x:v>
      </x:c>
      <x:c r="D2187" s="23" t="str">
        <x:v>Kimi K2 Thinking</x:v>
      </x:c>
      <x:c r="E2187" s="23" t="str">
        <x:v>kimi</x:v>
      </x:c>
      <x:c r="F2187" s="78" t="n">
        <x:v>45967</x:v>
      </x:c>
      <x:c r="G2187" s="78" t="n">
        <x:v>45997</x:v>
      </x:c>
      <x:c r="H2187" s="81" t="n">
        <x:v>1.0283481900601568</x:v>
      </x:c>
      <x:c r="I2187" s="81" t="n">
        <x:v>1.22474487139</x:v>
      </x:c>
      <x:c r="J2187" s="23" t="str">
        <x:v>total_b</x:v>
      </x:c>
      <x:c r="K2187" s="23" t="str">
        <x:v>score_date_current_price_nonprospective</x:v>
      </x:c>
      <x:c r="L2187" s="81" t="n">
        <x:v>1040</x:v>
      </x:c>
      <x:c r="M2187" s="81" t="n">
        <x:v>1101.6195816676334</x:v>
      </x:c>
      <x:c r="N2187" s="81" t="n">
        <x:v>0.024998307752752608</x:v>
      </x:c>
      <x:c r="O2187" s="23" t="n">
        <x:v>27</x:v>
      </x:c>
      <x:c r="P2187" s="23" t="n">
        <x:v>8</x:v>
      </x:c>
      <x:c r="Q2187" s="78" t="n">
        <x:v>45989</x:v>
      </x:c>
      <x:c r="R2187" s="23" t="str">
        <x:v>True</x:v>
      </x:c>
      <x:c r="S2187" s="23" t="str">
        <x:v>True</x:v>
      </x:c>
      <x:c r="T2187" s="23" t="str">
        <x:v>True</x:v>
      </x:c>
    </x:row>
    <x:row r="2188">
      <x:c r="A2188" s="23" t="str">
        <x:v>active_label_common_panel</x:v>
      </x:c>
      <x:c r="B2188" s="23" t="n">
        <x:v>30</x:v>
      </x:c>
      <x:c r="C2188" s="23" t="str">
        <x:v>checkpoint:epoch:mistral-3-large</x:v>
      </x:c>
      <x:c r="D2188" s="23" t="str">
        <x:v>Mistral 3 Large</x:v>
      </x:c>
      <x:c r="E2188" s="23" t="str">
        <x:v>mistral</x:v>
      </x:c>
      <x:c r="F2188" s="78" t="n">
        <x:v>45993</x:v>
      </x:c>
      <x:c r="G2188" s="78" t="n">
        <x:v>46023</x:v>
      </x:c>
      <x:c r="H2188" s="81" t="n">
        <x:v>0.8660254037844386</x:v>
      </x:c>
      <x:c r="I2188" s="81" t="n">
        <x:v>0.866025403784</x:v>
      </x:c>
      <x:c r="J2188" s="23" t="str">
        <x:v>active_b</x:v>
      </x:c>
      <x:c r="K2188" s="23" t="str">
        <x:v>date_historical_price</x:v>
      </x:c>
      <x:c r="L2188" s="81" t="n">
        <x:v>41</x:v>
      </x:c>
      <x:c r="M2188" s="81" t="n">
        <x:v>17.17487682474701</x:v>
      </x:c>
      <x:c r="N2188" s="81" t="n">
        <x:v>-0.3778902256620634</x:v>
      </x:c>
      <x:c r="O2188" s="23" t="n">
        <x:v>27</x:v>
      </x:c>
      <x:c r="P2188" s="23" t="n">
        <x:v>8</x:v>
      </x:c>
      <x:c r="Q2188" s="78" t="n">
        <x:v>45997</x:v>
      </x:c>
      <x:c r="R2188" s="23" t="str">
        <x:v>True</x:v>
      </x:c>
      <x:c r="S2188" s="23" t="str">
        <x:v>True</x:v>
      </x:c>
      <x:c r="T2188" s="23" t="str">
        <x:v>False</x:v>
      </x:c>
    </x:row>
    <x:row r="2189">
      <x:c r="A2189" s="23" t="str">
        <x:v>active_label_common_panel</x:v>
      </x:c>
      <x:c r="B2189" s="23" t="n">
        <x:v>30</x:v>
      </x:c>
      <x:c r="C2189" s="23" t="str">
        <x:v>checkpoint:epoch:mistral-3-large</x:v>
      </x:c>
      <x:c r="D2189" s="23" t="str">
        <x:v>Mistral 3 Large</x:v>
      </x:c>
      <x:c r="E2189" s="23" t="str">
        <x:v>mistral</x:v>
      </x:c>
      <x:c r="F2189" s="78" t="n">
        <x:v>45993</x:v>
      </x:c>
      <x:c r="G2189" s="78" t="n">
        <x:v>46023</x:v>
      </x:c>
      <x:c r="H2189" s="81" t="n">
        <x:v>0.8660254037844386</x:v>
      </x:c>
      <x:c r="I2189" s="81" t="n">
        <x:v>0.866025403784</x:v>
      </x:c>
      <x:c r="J2189" s="23" t="str">
        <x:v>active_b</x:v>
      </x:c>
      <x:c r="K2189" s="23" t="str">
        <x:v>score_date</x:v>
      </x:c>
      <x:c r="L2189" s="81" t="n">
        <x:v>41</x:v>
      </x:c>
      <x:c r="M2189" s="81" t="n">
        <x:v>3.899151516067267</x:v>
      </x:c>
      <x:c r="N2189" s="81" t="n">
        <x:v>-1.0218137450728078</x:v>
      </x:c>
      <x:c r="O2189" s="23" t="n">
        <x:v>27</x:v>
      </x:c>
      <x:c r="P2189" s="23" t="n">
        <x:v>8</x:v>
      </x:c>
      <x:c r="Q2189" s="78" t="n">
        <x:v>45997</x:v>
      </x:c>
      <x:c r="R2189" s="23" t="str">
        <x:v>True</x:v>
      </x:c>
      <x:c r="S2189" s="23" t="str">
        <x:v>True</x:v>
      </x:c>
      <x:c r="T2189" s="23" t="str">
        <x:v>False</x:v>
      </x:c>
    </x:row>
    <x:row r="2190">
      <x:c r="A2190" s="23" t="str">
        <x:v>active_label_common_panel</x:v>
      </x:c>
      <x:c r="B2190" s="23" t="n">
        <x:v>30</x:v>
      </x:c>
      <x:c r="C2190" s="23" t="str">
        <x:v>checkpoint:epoch:mistral-3-large</x:v>
      </x:c>
      <x:c r="D2190" s="23" t="str">
        <x:v>Mistral 3 Large</x:v>
      </x:c>
      <x:c r="E2190" s="23" t="str">
        <x:v>mistral</x:v>
      </x:c>
      <x:c r="F2190" s="78" t="n">
        <x:v>45993</x:v>
      </x:c>
      <x:c r="G2190" s="78" t="n">
        <x:v>46023</x:v>
      </x:c>
      <x:c r="H2190" s="81" t="n">
        <x:v>0.8660254037844386</x:v>
      </x:c>
      <x:c r="I2190" s="81" t="n">
        <x:v>0.866025403784</x:v>
      </x:c>
      <x:c r="J2190" s="23" t="str">
        <x:v>active_b</x:v>
      </x:c>
      <x:c r="K2190" s="23" t="str">
        <x:v>score_date_historical_price</x:v>
      </x:c>
      <x:c r="L2190" s="81" t="n">
        <x:v>41</x:v>
      </x:c>
      <x:c r="M2190" s="81" t="n">
        <x:v>11.61088136221293</x:v>
      </x:c>
      <x:c r="N2190" s="81" t="n">
        <x:v>-0.5479186691760343</x:v>
      </x:c>
      <x:c r="O2190" s="23" t="n">
        <x:v>27</x:v>
      </x:c>
      <x:c r="P2190" s="23" t="n">
        <x:v>8</x:v>
      </x:c>
      <x:c r="Q2190" s="78" t="n">
        <x:v>45997</x:v>
      </x:c>
      <x:c r="R2190" s="23" t="str">
        <x:v>True</x:v>
      </x:c>
      <x:c r="S2190" s="23" t="str">
        <x:v>True</x:v>
      </x:c>
      <x:c r="T2190" s="23" t="str">
        <x:v>False</x:v>
      </x:c>
    </x:row>
    <x:row r="2191">
      <x:c r="A2191" s="23" t="str">
        <x:v>active_label_common_panel</x:v>
      </x:c>
      <x:c r="B2191" s="23" t="n">
        <x:v>30</x:v>
      </x:c>
      <x:c r="C2191" s="23" t="str">
        <x:v>checkpoint:epoch:mistral-3-large</x:v>
      </x:c>
      <x:c r="D2191" s="23" t="str">
        <x:v>Mistral 3 Large</x:v>
      </x:c>
      <x:c r="E2191" s="23" t="str">
        <x:v>mistral</x:v>
      </x:c>
      <x:c r="F2191" s="78" t="n">
        <x:v>45993</x:v>
      </x:c>
      <x:c r="G2191" s="78" t="n">
        <x:v>46023</x:v>
      </x:c>
      <x:c r="H2191" s="81" t="n">
        <x:v>0.8660254037844386</x:v>
      </x:c>
      <x:c r="I2191" s="81" t="n">
        <x:v>0.866025403784</x:v>
      </x:c>
      <x:c r="J2191" s="23" t="str">
        <x:v>active_b</x:v>
      </x:c>
      <x:c r="K2191" s="23" t="str">
        <x:v>score_date_current_price_nonprospective</x:v>
      </x:c>
      <x:c r="L2191" s="81" t="n">
        <x:v>41</x:v>
      </x:c>
      <x:c r="M2191" s="81" t="n">
        <x:v>9.363700157410657</x:v>
      </x:c>
      <x:c r="N2191" s="81" t="n">
        <x:v>-0.6413363583661129</x:v>
      </x:c>
      <x:c r="O2191" s="23" t="n">
        <x:v>27</x:v>
      </x:c>
      <x:c r="P2191" s="23" t="n">
        <x:v>8</x:v>
      </x:c>
      <x:c r="Q2191" s="78" t="n">
        <x:v>45997</x:v>
      </x:c>
      <x:c r="R2191" s="23" t="str">
        <x:v>True</x:v>
      </x:c>
      <x:c r="S2191" s="23" t="str">
        <x:v>True</x:v>
      </x:c>
      <x:c r="T2191" s="23" t="str">
        <x:v>True</x:v>
      </x:c>
    </x:row>
    <x:row r="2192">
      <x:c r="A2192" s="23" t="str">
        <x:v>active_label_common_panel</x:v>
      </x:c>
      <x:c r="B2192" s="23" t="n">
        <x:v>30</x:v>
      </x:c>
      <x:c r="C2192" s="23" t="str">
        <x:v>checkpoint:epoch:mistral-3-large</x:v>
      </x:c>
      <x:c r="D2192" s="23" t="str">
        <x:v>Mistral 3 Large</x:v>
      </x:c>
      <x:c r="E2192" s="23" t="str">
        <x:v>mistral</x:v>
      </x:c>
      <x:c r="F2192" s="78" t="n">
        <x:v>45993</x:v>
      </x:c>
      <x:c r="G2192" s="78" t="n">
        <x:v>46023</x:v>
      </x:c>
      <x:c r="H2192" s="81" t="n">
        <x:v>0.8660254037844386</x:v>
      </x:c>
      <x:c r="I2192" s="81" t="n">
        <x:v>0.866025403784</x:v>
      </x:c>
      <x:c r="J2192" s="23" t="str">
        <x:v>total_b</x:v>
      </x:c>
      <x:c r="K2192" s="23" t="str">
        <x:v>date_historical_price</x:v>
      </x:c>
      <x:c r="L2192" s="81" t="n">
        <x:v>675</x:v>
      </x:c>
      <x:c r="M2192" s="81" t="n">
        <x:v>892.7449493451111</x:v>
      </x:c>
      <x:c r="N2192" s="81" t="n">
        <x:v>0.12142362904387255</x:v>
      </x:c>
      <x:c r="O2192" s="23" t="n">
        <x:v>27</x:v>
      </x:c>
      <x:c r="P2192" s="23" t="n">
        <x:v>8</x:v>
      </x:c>
      <x:c r="Q2192" s="78" t="n">
        <x:v>45997</x:v>
      </x:c>
      <x:c r="R2192" s="23" t="str">
        <x:v>True</x:v>
      </x:c>
      <x:c r="S2192" s="23" t="str">
        <x:v>True</x:v>
      </x:c>
      <x:c r="T2192" s="23" t="str">
        <x:v>False</x:v>
      </x:c>
    </x:row>
    <x:row r="2193">
      <x:c r="A2193" s="23" t="str">
        <x:v>active_label_common_panel</x:v>
      </x:c>
      <x:c r="B2193" s="23" t="n">
        <x:v>30</x:v>
      </x:c>
      <x:c r="C2193" s="23" t="str">
        <x:v>checkpoint:epoch:mistral-3-large</x:v>
      </x:c>
      <x:c r="D2193" s="23" t="str">
        <x:v>Mistral 3 Large</x:v>
      </x:c>
      <x:c r="E2193" s="23" t="str">
        <x:v>mistral</x:v>
      </x:c>
      <x:c r="F2193" s="78" t="n">
        <x:v>45993</x:v>
      </x:c>
      <x:c r="G2193" s="78" t="n">
        <x:v>46023</x:v>
      </x:c>
      <x:c r="H2193" s="81" t="n">
        <x:v>0.8660254037844386</x:v>
      </x:c>
      <x:c r="I2193" s="81" t="n">
        <x:v>0.866025403784</x:v>
      </x:c>
      <x:c r="J2193" s="23" t="str">
        <x:v>total_b</x:v>
      </x:c>
      <x:c r="K2193" s="23" t="str">
        <x:v>score_date</x:v>
      </x:c>
      <x:c r="L2193" s="81" t="n">
        <x:v>675</x:v>
      </x:c>
      <x:c r="M2193" s="81" t="n">
        <x:v>33.27415677831656</x:v>
      </x:c>
      <x:c r="N2193" s="81" t="n">
        <x:v>-1.30719671427903</x:v>
      </x:c>
      <x:c r="O2193" s="23" t="n">
        <x:v>27</x:v>
      </x:c>
      <x:c r="P2193" s="23" t="n">
        <x:v>8</x:v>
      </x:c>
      <x:c r="Q2193" s="78" t="n">
        <x:v>45997</x:v>
      </x:c>
      <x:c r="R2193" s="23" t="str">
        <x:v>True</x:v>
      </x:c>
      <x:c r="S2193" s="23" t="str">
        <x:v>True</x:v>
      </x:c>
      <x:c r="T2193" s="23" t="str">
        <x:v>False</x:v>
      </x:c>
    </x:row>
    <x:row r="2194">
      <x:c r="A2194" s="23" t="str">
        <x:v>active_label_common_panel</x:v>
      </x:c>
      <x:c r="B2194" s="23" t="n">
        <x:v>30</x:v>
      </x:c>
      <x:c r="C2194" s="23" t="str">
        <x:v>checkpoint:epoch:mistral-3-large</x:v>
      </x:c>
      <x:c r="D2194" s="23" t="str">
        <x:v>Mistral 3 Large</x:v>
      </x:c>
      <x:c r="E2194" s="23" t="str">
        <x:v>mistral</x:v>
      </x:c>
      <x:c r="F2194" s="78" t="n">
        <x:v>45993</x:v>
      </x:c>
      <x:c r="G2194" s="78" t="n">
        <x:v>46023</x:v>
      </x:c>
      <x:c r="H2194" s="81" t="n">
        <x:v>0.8660254037844386</x:v>
      </x:c>
      <x:c r="I2194" s="81" t="n">
        <x:v>0.866025403784</x:v>
      </x:c>
      <x:c r="J2194" s="23" t="str">
        <x:v>total_b</x:v>
      </x:c>
      <x:c r="K2194" s="23" t="str">
        <x:v>score_date_historical_price</x:v>
      </x:c>
      <x:c r="L2194" s="81" t="n">
        <x:v>675</x:v>
      </x:c>
      <x:c r="M2194" s="81" t="n">
        <x:v>208.7487019305166</x:v>
      </x:c>
      <x:c r="N2194" s="81" t="n">
        <x:v>-0.5096799892558237</x:v>
      </x:c>
      <x:c r="O2194" s="23" t="n">
        <x:v>27</x:v>
      </x:c>
      <x:c r="P2194" s="23" t="n">
        <x:v>8</x:v>
      </x:c>
      <x:c r="Q2194" s="78" t="n">
        <x:v>45997</x:v>
      </x:c>
      <x:c r="R2194" s="23" t="str">
        <x:v>True</x:v>
      </x:c>
      <x:c r="S2194" s="23" t="str">
        <x:v>True</x:v>
      </x:c>
      <x:c r="T2194" s="23" t="str">
        <x:v>False</x:v>
      </x:c>
    </x:row>
    <x:row r="2195">
      <x:c r="A2195" s="23" t="str">
        <x:v>active_label_common_panel</x:v>
      </x:c>
      <x:c r="B2195" s="23" t="n">
        <x:v>30</x:v>
      </x:c>
      <x:c r="C2195" s="23" t="str">
        <x:v>checkpoint:epoch:mistral-3-large</x:v>
      </x:c>
      <x:c r="D2195" s="23" t="str">
        <x:v>Mistral 3 Large</x:v>
      </x:c>
      <x:c r="E2195" s="23" t="str">
        <x:v>mistral</x:v>
      </x:c>
      <x:c r="F2195" s="78" t="n">
        <x:v>45993</x:v>
      </x:c>
      <x:c r="G2195" s="78" t="n">
        <x:v>46023</x:v>
      </x:c>
      <x:c r="H2195" s="81" t="n">
        <x:v>0.8660254037844386</x:v>
      </x:c>
      <x:c r="I2195" s="81" t="n">
        <x:v>0.866025403784</x:v>
      </x:c>
      <x:c r="J2195" s="23" t="str">
        <x:v>total_b</x:v>
      </x:c>
      <x:c r="K2195" s="23" t="str">
        <x:v>score_date_current_price_nonprospective</x:v>
      </x:c>
      <x:c r="L2195" s="81" t="n">
        <x:v>675</x:v>
      </x:c>
      <x:c r="M2195" s="81" t="n">
        <x:v>156.3636154690443</x:v>
      </x:c>
      <x:c r="N2195" s="81" t="n">
        <x:v>-0.635168069115697</x:v>
      </x:c>
      <x:c r="O2195" s="23" t="n">
        <x:v>27</x:v>
      </x:c>
      <x:c r="P2195" s="23" t="n">
        <x:v>8</x:v>
      </x:c>
      <x:c r="Q2195" s="78" t="n">
        <x:v>45997</x:v>
      </x:c>
      <x:c r="R2195" s="23" t="str">
        <x:v>True</x:v>
      </x:c>
      <x:c r="S2195" s="23" t="str">
        <x:v>True</x:v>
      </x:c>
      <x:c r="T2195" s="23" t="str">
        <x:v>True</x:v>
      </x:c>
    </x:row>
    <x:row r="2196">
      <x:c r="A2196" s="23" t="str">
        <x:v>active_label_common_panel</x:v>
      </x:c>
      <x:c r="B2196" s="23" t="n">
        <x:v>30</x:v>
      </x:c>
      <x:c r="C2196" s="23" t="str">
        <x:v>checkpoint:epoch:ministral-3-14b</x:v>
      </x:c>
      <x:c r="D2196" s="23" t="str">
        <x:v>Ministral 3 14B</x:v>
      </x:c>
      <x:c r="E2196" s="23" t="str">
        <x:v>mistral</x:v>
      </x:c>
      <x:c r="F2196" s="78" t="n">
        <x:v>45993</x:v>
      </x:c>
      <x:c r="G2196" s="78" t="n">
        <x:v>46025</x:v>
      </x:c>
      <x:c r="H2196" s="81" t="n">
        <x:v>0.2</x:v>
      </x:c>
      <x:c r="I2196" s="81" t="n">
        <x:v>0.2</x:v>
      </x:c>
      <x:c r="J2196" s="23" t="str">
        <x:v>active_b</x:v>
      </x:c>
      <x:c r="K2196" s="23" t="str">
        <x:v>date_historical_price</x:v>
      </x:c>
      <x:c r="L2196" s="81" t="n">
        <x:v>14</x:v>
      </x:c>
      <x:c r="M2196" s="81" t="n">
        <x:v>6.1229311543371825</x:v>
      </x:c>
      <x:c r="N2196" s="81" t="n">
        <x:v>-0.3591686593814168</x:v>
      </x:c>
      <x:c r="O2196" s="23" t="n">
        <x:v>27</x:v>
      </x:c>
      <x:c r="P2196" s="23" t="n">
        <x:v>8</x:v>
      </x:c>
      <x:c r="Q2196" s="78" t="n">
        <x:v>45997</x:v>
      </x:c>
      <x:c r="R2196" s="23" t="str">
        <x:v>True</x:v>
      </x:c>
      <x:c r="S2196" s="23" t="str">
        <x:v>True</x:v>
      </x:c>
      <x:c r="T2196" s="23" t="str">
        <x:v>False</x:v>
      </x:c>
    </x:row>
    <x:row r="2197">
      <x:c r="A2197" s="23" t="str">
        <x:v>active_label_common_panel</x:v>
      </x:c>
      <x:c r="B2197" s="23" t="n">
        <x:v>30</x:v>
      </x:c>
      <x:c r="C2197" s="23" t="str">
        <x:v>checkpoint:epoch:ministral-3-14b</x:v>
      </x:c>
      <x:c r="D2197" s="23" t="str">
        <x:v>Ministral 3 14B</x:v>
      </x:c>
      <x:c r="E2197" s="23" t="str">
        <x:v>mistral</x:v>
      </x:c>
      <x:c r="F2197" s="78" t="n">
        <x:v>45993</x:v>
      </x:c>
      <x:c r="G2197" s="78" t="n">
        <x:v>46025</x:v>
      </x:c>
      <x:c r="H2197" s="81" t="n">
        <x:v>0.2</x:v>
      </x:c>
      <x:c r="I2197" s="81" t="n">
        <x:v>0.2</x:v>
      </x:c>
      <x:c r="J2197" s="23" t="str">
        <x:v>active_b</x:v>
      </x:c>
      <x:c r="K2197" s="23" t="str">
        <x:v>score_date</x:v>
      </x:c>
      <x:c r="L2197" s="81" t="n">
        <x:v>14</x:v>
      </x:c>
      <x:c r="M2197" s="81" t="n">
        <x:v>2.6406152221614327</x:v>
      </x:c>
      <x:c r="N2197" s="81" t="n">
        <x:v>-0.7244229131787984</x:v>
      </x:c>
      <x:c r="O2197" s="23" t="n">
        <x:v>27</x:v>
      </x:c>
      <x:c r="P2197" s="23" t="n">
        <x:v>8</x:v>
      </x:c>
      <x:c r="Q2197" s="78" t="n">
        <x:v>45997</x:v>
      </x:c>
      <x:c r="R2197" s="23" t="str">
        <x:v>True</x:v>
      </x:c>
      <x:c r="S2197" s="23" t="str">
        <x:v>True</x:v>
      </x:c>
      <x:c r="T2197" s="23" t="str">
        <x:v>False</x:v>
      </x:c>
    </x:row>
    <x:row r="2198">
      <x:c r="A2198" s="23" t="str">
        <x:v>active_label_common_panel</x:v>
      </x:c>
      <x:c r="B2198" s="23" t="n">
        <x:v>30</x:v>
      </x:c>
      <x:c r="C2198" s="23" t="str">
        <x:v>checkpoint:epoch:ministral-3-14b</x:v>
      </x:c>
      <x:c r="D2198" s="23" t="str">
        <x:v>Ministral 3 14B</x:v>
      </x:c>
      <x:c r="E2198" s="23" t="str">
        <x:v>mistral</x:v>
      </x:c>
      <x:c r="F2198" s="78" t="n">
        <x:v>45993</x:v>
      </x:c>
      <x:c r="G2198" s="78" t="n">
        <x:v>46025</x:v>
      </x:c>
      <x:c r="H2198" s="81" t="n">
        <x:v>0.2</x:v>
      </x:c>
      <x:c r="I2198" s="81" t="n">
        <x:v>0.2</x:v>
      </x:c>
      <x:c r="J2198" s="23" t="str">
        <x:v>active_b</x:v>
      </x:c>
      <x:c r="K2198" s="23" t="str">
        <x:v>score_date_historical_price</x:v>
      </x:c>
      <x:c r="L2198" s="81" t="n">
        <x:v>14</x:v>
      </x:c>
      <x:c r="M2198" s="81" t="n">
        <x:v>4.009776046744459</x:v>
      </x:c>
      <x:c r="N2198" s="81" t="n">
        <x:v>-0.543007918514204</x:v>
      </x:c>
      <x:c r="O2198" s="23" t="n">
        <x:v>27</x:v>
      </x:c>
      <x:c r="P2198" s="23" t="n">
        <x:v>8</x:v>
      </x:c>
      <x:c r="Q2198" s="78" t="n">
        <x:v>45997</x:v>
      </x:c>
      <x:c r="R2198" s="23" t="str">
        <x:v>True</x:v>
      </x:c>
      <x:c r="S2198" s="23" t="str">
        <x:v>True</x:v>
      </x:c>
      <x:c r="T2198" s="23" t="str">
        <x:v>False</x:v>
      </x:c>
    </x:row>
    <x:row r="2199">
      <x:c r="A2199" s="23" t="str">
        <x:v>active_label_common_panel</x:v>
      </x:c>
      <x:c r="B2199" s="23" t="n">
        <x:v>30</x:v>
      </x:c>
      <x:c r="C2199" s="23" t="str">
        <x:v>checkpoint:epoch:ministral-3-14b</x:v>
      </x:c>
      <x:c r="D2199" s="23" t="str">
        <x:v>Ministral 3 14B</x:v>
      </x:c>
      <x:c r="E2199" s="23" t="str">
        <x:v>mistral</x:v>
      </x:c>
      <x:c r="F2199" s="78" t="n">
        <x:v>45993</x:v>
      </x:c>
      <x:c r="G2199" s="78" t="n">
        <x:v>46025</x:v>
      </x:c>
      <x:c r="H2199" s="81" t="n">
        <x:v>0.2</x:v>
      </x:c>
      <x:c r="I2199" s="81" t="n">
        <x:v>0.2</x:v>
      </x:c>
      <x:c r="J2199" s="23" t="str">
        <x:v>active_b</x:v>
      </x:c>
      <x:c r="K2199" s="23" t="str">
        <x:v>score_date_current_price_nonprospective</x:v>
      </x:c>
      <x:c r="L2199" s="81" t="n">
        <x:v>14</x:v>
      </x:c>
      <x:c r="M2199" s="81" t="n">
        <x:v>3.2589230117696983</x:v>
      </x:c>
      <x:c r="N2199" s="81" t="n">
        <x:v>-0.6330539347891989</x:v>
      </x:c>
      <x:c r="O2199" s="23" t="n">
        <x:v>27</x:v>
      </x:c>
      <x:c r="P2199" s="23" t="n">
        <x:v>8</x:v>
      </x:c>
      <x:c r="Q2199" s="78" t="n">
        <x:v>45997</x:v>
      </x:c>
      <x:c r="R2199" s="23" t="str">
        <x:v>True</x:v>
      </x:c>
      <x:c r="S2199" s="23" t="str">
        <x:v>True</x:v>
      </x:c>
      <x:c r="T2199" s="23" t="str">
        <x:v>True</x:v>
      </x:c>
    </x:row>
    <x:row r="2200">
      <x:c r="A2200" s="23" t="str">
        <x:v>active_label_common_panel</x:v>
      </x:c>
      <x:c r="B2200" s="23" t="n">
        <x:v>30</x:v>
      </x:c>
      <x:c r="C2200" s="23" t="str">
        <x:v>checkpoint:epoch:ministral-3-14b</x:v>
      </x:c>
      <x:c r="D2200" s="23" t="str">
        <x:v>Ministral 3 14B</x:v>
      </x:c>
      <x:c r="E2200" s="23" t="str">
        <x:v>mistral</x:v>
      </x:c>
      <x:c r="F2200" s="78" t="n">
        <x:v>45993</x:v>
      </x:c>
      <x:c r="G2200" s="78" t="n">
        <x:v>46025</x:v>
      </x:c>
      <x:c r="H2200" s="81" t="n">
        <x:v>0.2</x:v>
      </x:c>
      <x:c r="I2200" s="81" t="n">
        <x:v>0.2</x:v>
      </x:c>
      <x:c r="J2200" s="23" t="str">
        <x:v>total_b</x:v>
      </x:c>
      <x:c r="K2200" s="23" t="str">
        <x:v>date_historical_price</x:v>
      </x:c>
      <x:c r="L2200" s="81" t="n">
        <x:v>14</x:v>
      </x:c>
      <x:c r="M2200" s="81" t="n">
        <x:v>127.5820651472486</x:v>
      </x:c>
      <x:c r="N2200" s="81" t="n">
        <x:v>0.9596615920374069</x:v>
      </x:c>
      <x:c r="O2200" s="23" t="n">
        <x:v>27</x:v>
      </x:c>
      <x:c r="P2200" s="23" t="n">
        <x:v>8</x:v>
      </x:c>
      <x:c r="Q2200" s="78" t="n">
        <x:v>45997</x:v>
      </x:c>
      <x:c r="R2200" s="23" t="str">
        <x:v>True</x:v>
      </x:c>
      <x:c r="S2200" s="23" t="str">
        <x:v>True</x:v>
      </x:c>
      <x:c r="T2200" s="23" t="str">
        <x:v>False</x:v>
      </x:c>
    </x:row>
    <x:row r="2201">
      <x:c r="A2201" s="23" t="str">
        <x:v>active_label_common_panel</x:v>
      </x:c>
      <x:c r="B2201" s="23" t="n">
        <x:v>30</x:v>
      </x:c>
      <x:c r="C2201" s="23" t="str">
        <x:v>checkpoint:epoch:ministral-3-14b</x:v>
      </x:c>
      <x:c r="D2201" s="23" t="str">
        <x:v>Ministral 3 14B</x:v>
      </x:c>
      <x:c r="E2201" s="23" t="str">
        <x:v>mistral</x:v>
      </x:c>
      <x:c r="F2201" s="78" t="n">
        <x:v>45993</x:v>
      </x:c>
      <x:c r="G2201" s="78" t="n">
        <x:v>46025</x:v>
      </x:c>
      <x:c r="H2201" s="81" t="n">
        <x:v>0.2</x:v>
      </x:c>
      <x:c r="I2201" s="81" t="n">
        <x:v>0.2</x:v>
      </x:c>
      <x:c r="J2201" s="23" t="str">
        <x:v>total_b</x:v>
      </x:c>
      <x:c r="K2201" s="23" t="str">
        <x:v>score_date</x:v>
      </x:c>
      <x:c r="L2201" s="81" t="n">
        <x:v>14</x:v>
      </x:c>
      <x:c r="M2201" s="81" t="n">
        <x:v>13.125651614514455</x:v>
      </x:c>
      <x:c r="N2201" s="81" t="n">
        <x:v>-0.028007162795417106</x:v>
      </x:c>
      <x:c r="O2201" s="23" t="n">
        <x:v>27</x:v>
      </x:c>
      <x:c r="P2201" s="23" t="n">
        <x:v>8</x:v>
      </x:c>
      <x:c r="Q2201" s="78" t="n">
        <x:v>45997</x:v>
      </x:c>
      <x:c r="R2201" s="23" t="str">
        <x:v>True</x:v>
      </x:c>
      <x:c r="S2201" s="23" t="str">
        <x:v>True</x:v>
      </x:c>
      <x:c r="T2201" s="23" t="str">
        <x:v>False</x:v>
      </x:c>
    </x:row>
    <x:row r="2202">
      <x:c r="A2202" s="23" t="str">
        <x:v>active_label_common_panel</x:v>
      </x:c>
      <x:c r="B2202" s="23" t="n">
        <x:v>30</x:v>
      </x:c>
      <x:c r="C2202" s="23" t="str">
        <x:v>checkpoint:epoch:ministral-3-14b</x:v>
      </x:c>
      <x:c r="D2202" s="23" t="str">
        <x:v>Ministral 3 14B</x:v>
      </x:c>
      <x:c r="E2202" s="23" t="str">
        <x:v>mistral</x:v>
      </x:c>
      <x:c r="F2202" s="78" t="n">
        <x:v>45993</x:v>
      </x:c>
      <x:c r="G2202" s="78" t="n">
        <x:v>46025</x:v>
      </x:c>
      <x:c r="H2202" s="81" t="n">
        <x:v>0.2</x:v>
      </x:c>
      <x:c r="I2202" s="81" t="n">
        <x:v>0.2</x:v>
      </x:c>
      <x:c r="J2202" s="23" t="str">
        <x:v>total_b</x:v>
      </x:c>
      <x:c r="K2202" s="23" t="str">
        <x:v>score_date_historical_price</x:v>
      </x:c>
      <x:c r="L2202" s="81" t="n">
        <x:v>14</x:v>
      </x:c>
      <x:c r="M2202" s="81" t="n">
        <x:v>26.510851097210786</x:v>
      </x:c>
      <x:c r="N2202" s="81" t="n">
        <x:v>0.2772956347515338</x:v>
      </x:c>
      <x:c r="O2202" s="23" t="n">
        <x:v>27</x:v>
      </x:c>
      <x:c r="P2202" s="23" t="n">
        <x:v>8</x:v>
      </x:c>
      <x:c r="Q2202" s="78" t="n">
        <x:v>45997</x:v>
      </x:c>
      <x:c r="R2202" s="23" t="str">
        <x:v>True</x:v>
      </x:c>
      <x:c r="S2202" s="23" t="str">
        <x:v>True</x:v>
      </x:c>
      <x:c r="T2202" s="23" t="str">
        <x:v>False</x:v>
      </x:c>
    </x:row>
    <x:row r="2203">
      <x:c r="A2203" s="23" t="str">
        <x:v>active_label_common_panel</x:v>
      </x:c>
      <x:c r="B2203" s="23" t="n">
        <x:v>30</x:v>
      </x:c>
      <x:c r="C2203" s="23" t="str">
        <x:v>checkpoint:epoch:ministral-3-14b</x:v>
      </x:c>
      <x:c r="D2203" s="23" t="str">
        <x:v>Ministral 3 14B</x:v>
      </x:c>
      <x:c r="E2203" s="23" t="str">
        <x:v>mistral</x:v>
      </x:c>
      <x:c r="F2203" s="78" t="n">
        <x:v>45993</x:v>
      </x:c>
      <x:c r="G2203" s="78" t="n">
        <x:v>46025</x:v>
      </x:c>
      <x:c r="H2203" s="81" t="n">
        <x:v>0.2</x:v>
      </x:c>
      <x:c r="I2203" s="81" t="n">
        <x:v>0.2</x:v>
      </x:c>
      <x:c r="J2203" s="23" t="str">
        <x:v>total_b</x:v>
      </x:c>
      <x:c r="K2203" s="23" t="str">
        <x:v>score_date_current_price_nonprospective</x:v>
      </x:c>
      <x:c r="L2203" s="81" t="n">
        <x:v>14</x:v>
      </x:c>
      <x:c r="M2203" s="81" t="n">
        <x:v>19.03285079678713</x:v>
      </x:c>
      <x:c r="N2203" s="81" t="n">
        <x:v>0.1333758073952777</x:v>
      </x:c>
      <x:c r="O2203" s="23" t="n">
        <x:v>27</x:v>
      </x:c>
      <x:c r="P2203" s="23" t="n">
        <x:v>8</x:v>
      </x:c>
      <x:c r="Q2203" s="78" t="n">
        <x:v>45997</x:v>
      </x:c>
      <x:c r="R2203" s="23" t="str">
        <x:v>True</x:v>
      </x:c>
      <x:c r="S2203" s="23" t="str">
        <x:v>True</x:v>
      </x:c>
      <x:c r="T2203" s="23" t="str">
        <x:v>True</x:v>
      </x:c>
    </x:row>
    <x:row r="2204">
      <x:c r="A2204" s="23" t="str">
        <x:v>active_label_common_panel</x:v>
      </x:c>
      <x:c r="B2204" s="23" t="n">
        <x:v>30</x:v>
      </x:c>
      <x:c r="C2204" s="23" t="str">
        <x:v>checkpoint:epoch:ministral-3-3b</x:v>
      </x:c>
      <x:c r="D2204" s="23" t="str">
        <x:v>Ministral 3 3B</x:v>
      </x:c>
      <x:c r="E2204" s="23" t="str">
        <x:v>mistral</x:v>
      </x:c>
      <x:c r="F2204" s="78" t="n">
        <x:v>45993</x:v>
      </x:c>
      <x:c r="G2204" s="78" t="n">
        <x:v>46025</x:v>
      </x:c>
      <x:c r="H2204" s="81" t="n">
        <x:v>0.1</x:v>
      </x:c>
      <x:c r="I2204" s="81" t="n">
        <x:v>0.1</x:v>
      </x:c>
      <x:c r="J2204" s="23" t="str">
        <x:v>active_b</x:v>
      </x:c>
      <x:c r="K2204" s="23" t="str">
        <x:v>date_historical_price</x:v>
      </x:c>
      <x:c r="L2204" s="81" t="n">
        <x:v>3</x:v>
      </x:c>
      <x:c r="M2204" s="81" t="n">
        <x:v>3.7593344780213136</x:v>
      </x:c>
      <x:c r="N2204" s="81" t="n">
        <x:v>0.09798971305230661</x:v>
      </x:c>
      <x:c r="O2204" s="23" t="n">
        <x:v>27</x:v>
      </x:c>
      <x:c r="P2204" s="23" t="n">
        <x:v>8</x:v>
      </x:c>
      <x:c r="Q2204" s="78" t="n">
        <x:v>45997</x:v>
      </x:c>
      <x:c r="R2204" s="23" t="str">
        <x:v>True</x:v>
      </x:c>
      <x:c r="S2204" s="23" t="str">
        <x:v>True</x:v>
      </x:c>
      <x:c r="T2204" s="23" t="str">
        <x:v>False</x:v>
      </x:c>
    </x:row>
    <x:row r="2205">
      <x:c r="A2205" s="23" t="str">
        <x:v>active_label_common_panel</x:v>
      </x:c>
      <x:c r="B2205" s="23" t="n">
        <x:v>30</x:v>
      </x:c>
      <x:c r="C2205" s="23" t="str">
        <x:v>checkpoint:epoch:ministral-3-3b</x:v>
      </x:c>
      <x:c r="D2205" s="23" t="str">
        <x:v>Ministral 3 3B</x:v>
      </x:c>
      <x:c r="E2205" s="23" t="str">
        <x:v>mistral</x:v>
      </x:c>
      <x:c r="F2205" s="78" t="n">
        <x:v>45993</x:v>
      </x:c>
      <x:c r="G2205" s="78" t="n">
        <x:v>46025</x:v>
      </x:c>
      <x:c r="H2205" s="81" t="n">
        <x:v>0.1</x:v>
      </x:c>
      <x:c r="I2205" s="81" t="n">
        <x:v>0.1</x:v>
      </x:c>
      <x:c r="J2205" s="23" t="str">
        <x:v>active_b</x:v>
      </x:c>
      <x:c r="K2205" s="23" t="str">
        <x:v>score_date</x:v>
      </x:c>
      <x:c r="L2205" s="81" t="n">
        <x:v>3</x:v>
      </x:c>
      <x:c r="M2205" s="81" t="n">
        <x:v>1.880035559444067</x:v>
      </x:c>
      <x:c r="N2205" s="81" t="n">
        <x:v>-0.20295519102816975</x:v>
      </x:c>
      <x:c r="O2205" s="23" t="n">
        <x:v>27</x:v>
      </x:c>
      <x:c r="P2205" s="23" t="n">
        <x:v>8</x:v>
      </x:c>
      <x:c r="Q2205" s="78" t="n">
        <x:v>45997</x:v>
      </x:c>
      <x:c r="R2205" s="23" t="str">
        <x:v>True</x:v>
      </x:c>
      <x:c r="S2205" s="23" t="str">
        <x:v>True</x:v>
      </x:c>
      <x:c r="T2205" s="23" t="str">
        <x:v>False</x:v>
      </x:c>
    </x:row>
    <x:row r="2206">
      <x:c r="A2206" s="23" t="str">
        <x:v>active_label_common_panel</x:v>
      </x:c>
      <x:c r="B2206" s="23" t="n">
        <x:v>30</x:v>
      </x:c>
      <x:c r="C2206" s="23" t="str">
        <x:v>checkpoint:epoch:ministral-3-3b</x:v>
      </x:c>
      <x:c r="D2206" s="23" t="str">
        <x:v>Ministral 3 3B</x:v>
      </x:c>
      <x:c r="E2206" s="23" t="str">
        <x:v>mistral</x:v>
      </x:c>
      <x:c r="F2206" s="78" t="n">
        <x:v>45993</x:v>
      </x:c>
      <x:c r="G2206" s="78" t="n">
        <x:v>46025</x:v>
      </x:c>
      <x:c r="H2206" s="81" t="n">
        <x:v>0.1</x:v>
      </x:c>
      <x:c r="I2206" s="81" t="n">
        <x:v>0.1</x:v>
      </x:c>
      <x:c r="J2206" s="23" t="str">
        <x:v>active_b</x:v>
      </x:c>
      <x:c r="K2206" s="23" t="str">
        <x:v>score_date_historical_price</x:v>
      </x:c>
      <x:c r="L2206" s="81" t="n">
        <x:v>3</x:v>
      </x:c>
      <x:c r="M2206" s="81" t="n">
        <x:v>2.297888897663286</x:v>
      </x:c>
      <x:c r="N2206" s="81" t="n">
        <x:v>-0.11579222788619835</x:v>
      </x:c>
      <x:c r="O2206" s="23" t="n">
        <x:v>27</x:v>
      </x:c>
      <x:c r="P2206" s="23" t="n">
        <x:v>8</x:v>
      </x:c>
      <x:c r="Q2206" s="78" t="n">
        <x:v>45997</x:v>
      </x:c>
      <x:c r="R2206" s="23" t="str">
        <x:v>True</x:v>
      </x:c>
      <x:c r="S2206" s="23" t="str">
        <x:v>True</x:v>
      </x:c>
      <x:c r="T2206" s="23" t="str">
        <x:v>False</x:v>
      </x:c>
    </x:row>
    <x:row r="2207">
      <x:c r="A2207" s="23" t="str">
        <x:v>active_label_common_panel</x:v>
      </x:c>
      <x:c r="B2207" s="23" t="n">
        <x:v>30</x:v>
      </x:c>
      <x:c r="C2207" s="23" t="str">
        <x:v>checkpoint:epoch:ministral-3-3b</x:v>
      </x:c>
      <x:c r="D2207" s="23" t="str">
        <x:v>Ministral 3 3B</x:v>
      </x:c>
      <x:c r="E2207" s="23" t="str">
        <x:v>mistral</x:v>
      </x:c>
      <x:c r="F2207" s="78" t="n">
        <x:v>45993</x:v>
      </x:c>
      <x:c r="G2207" s="78" t="n">
        <x:v>46025</x:v>
      </x:c>
      <x:c r="H2207" s="81" t="n">
        <x:v>0.1</x:v>
      </x:c>
      <x:c r="I2207" s="81" t="n">
        <x:v>0.1</x:v>
      </x:c>
      <x:c r="J2207" s="23" t="str">
        <x:v>active_b</x:v>
      </x:c>
      <x:c r="K2207" s="23" t="str">
        <x:v>score_date_current_price_nonprospective</x:v>
      </x:c>
      <x:c r="L2207" s="81" t="n">
        <x:v>3</x:v>
      </x:c>
      <x:c r="M2207" s="81" t="n">
        <x:v>1.8871499267875174</x:v>
      </x:c>
      <x:c r="N2207" s="81" t="n">
        <x:v>-0.201314850161527</x:v>
      </x:c>
      <x:c r="O2207" s="23" t="n">
        <x:v>27</x:v>
      </x:c>
      <x:c r="P2207" s="23" t="n">
        <x:v>8</x:v>
      </x:c>
      <x:c r="Q2207" s="78" t="n">
        <x:v>45997</x:v>
      </x:c>
      <x:c r="R2207" s="23" t="str">
        <x:v>True</x:v>
      </x:c>
      <x:c r="S2207" s="23" t="str">
        <x:v>True</x:v>
      </x:c>
      <x:c r="T2207" s="23" t="str">
        <x:v>True</x:v>
      </x:c>
    </x:row>
    <x:row r="2208">
      <x:c r="A2208" s="23" t="str">
        <x:v>active_label_common_panel</x:v>
      </x:c>
      <x:c r="B2208" s="23" t="n">
        <x:v>30</x:v>
      </x:c>
      <x:c r="C2208" s="23" t="str">
        <x:v>checkpoint:epoch:ministral-3-3b</x:v>
      </x:c>
      <x:c r="D2208" s="23" t="str">
        <x:v>Ministral 3 3B</x:v>
      </x:c>
      <x:c r="E2208" s="23" t="str">
        <x:v>mistral</x:v>
      </x:c>
      <x:c r="F2208" s="78" t="n">
        <x:v>45993</x:v>
      </x:c>
      <x:c r="G2208" s="78" t="n">
        <x:v>46025</x:v>
      </x:c>
      <x:c r="H2208" s="81" t="n">
        <x:v>0.1</x:v>
      </x:c>
      <x:c r="I2208" s="81" t="n">
        <x:v>0.1</x:v>
      </x:c>
      <x:c r="J2208" s="23" t="str">
        <x:v>total_b</x:v>
      </x:c>
      <x:c r="K2208" s="23" t="str">
        <x:v>date_historical_price</x:v>
      </x:c>
      <x:c r="L2208" s="81" t="n">
        <x:v>3</x:v>
      </x:c>
      <x:c r="M2208" s="81" t="n">
        <x:v>50.83704091139262</x:v>
      </x:c>
      <x:c r="N2208" s="81" t="n">
        <x:v>1.2290590087741393</x:v>
      </x:c>
      <x:c r="O2208" s="23" t="n">
        <x:v>27</x:v>
      </x:c>
      <x:c r="P2208" s="23" t="n">
        <x:v>8</x:v>
      </x:c>
      <x:c r="Q2208" s="78" t="n">
        <x:v>45997</x:v>
      </x:c>
      <x:c r="R2208" s="23" t="str">
        <x:v>True</x:v>
      </x:c>
      <x:c r="S2208" s="23" t="str">
        <x:v>True</x:v>
      </x:c>
      <x:c r="T2208" s="23" t="str">
        <x:v>False</x:v>
      </x:c>
    </x:row>
    <x:row r="2209">
      <x:c r="A2209" s="23" t="str">
        <x:v>active_label_common_panel</x:v>
      </x:c>
      <x:c r="B2209" s="23" t="n">
        <x:v>30</x:v>
      </x:c>
      <x:c r="C2209" s="23" t="str">
        <x:v>checkpoint:epoch:ministral-3-3b</x:v>
      </x:c>
      <x:c r="D2209" s="23" t="str">
        <x:v>Ministral 3 3B</x:v>
      </x:c>
      <x:c r="E2209" s="23" t="str">
        <x:v>mistral</x:v>
      </x:c>
      <x:c r="F2209" s="78" t="n">
        <x:v>45993</x:v>
      </x:c>
      <x:c r="G2209" s="78" t="n">
        <x:v>46025</x:v>
      </x:c>
      <x:c r="H2209" s="81" t="n">
        <x:v>0.1</x:v>
      </x:c>
      <x:c r="I2209" s="81" t="n">
        <x:v>0.1</x:v>
      </x:c>
      <x:c r="J2209" s="23" t="str">
        <x:v>total_b</x:v>
      </x:c>
      <x:c r="K2209" s="23" t="str">
        <x:v>score_date</x:v>
      </x:c>
      <x:c r="L2209" s="81" t="n">
        <x:v>3</x:v>
      </x:c>
      <x:c r="M2209" s="81" t="n">
        <x:v>5.834291841248466</x:v>
      </x:c>
      <x:c r="N2209" s="81" t="n">
        <x:v>0.2888668947615855</x:v>
      </x:c>
      <x:c r="O2209" s="23" t="n">
        <x:v>27</x:v>
      </x:c>
      <x:c r="P2209" s="23" t="n">
        <x:v>8</x:v>
      </x:c>
      <x:c r="Q2209" s="78" t="n">
        <x:v>45997</x:v>
      </x:c>
      <x:c r="R2209" s="23" t="str">
        <x:v>True</x:v>
      </x:c>
      <x:c r="S2209" s="23" t="str">
        <x:v>True</x:v>
      </x:c>
      <x:c r="T2209" s="23" t="str">
        <x:v>False</x:v>
      </x:c>
    </x:row>
    <x:row r="2210">
      <x:c r="A2210" s="23" t="str">
        <x:v>active_label_common_panel</x:v>
      </x:c>
      <x:c r="B2210" s="23" t="n">
        <x:v>30</x:v>
      </x:c>
      <x:c r="C2210" s="23" t="str">
        <x:v>checkpoint:epoch:ministral-3-3b</x:v>
      </x:c>
      <x:c r="D2210" s="23" t="str">
        <x:v>Ministral 3 3B</x:v>
      </x:c>
      <x:c r="E2210" s="23" t="str">
        <x:v>mistral</x:v>
      </x:c>
      <x:c r="F2210" s="78" t="n">
        <x:v>45993</x:v>
      </x:c>
      <x:c r="G2210" s="78" t="n">
        <x:v>46025</x:v>
      </x:c>
      <x:c r="H2210" s="81" t="n">
        <x:v>0.1</x:v>
      </x:c>
      <x:c r="I2210" s="81" t="n">
        <x:v>0.1</x:v>
      </x:c>
      <x:c r="J2210" s="23" t="str">
        <x:v>total_b</x:v>
      </x:c>
      <x:c r="K2210" s="23" t="str">
        <x:v>score_date_historical_price</x:v>
      </x:c>
      <x:c r="L2210" s="81" t="n">
        <x:v>3</x:v>
      </x:c>
      <x:c r="M2210" s="81" t="n">
        <x:v>8.178515128635405</x:v>
      </x:c>
      <x:c r="N2210" s="81" t="n">
        <x:v>0.4355532066561735</x:v>
      </x:c>
      <x:c r="O2210" s="23" t="n">
        <x:v>27</x:v>
      </x:c>
      <x:c r="P2210" s="23" t="n">
        <x:v>8</x:v>
      </x:c>
      <x:c r="Q2210" s="78" t="n">
        <x:v>45997</x:v>
      </x:c>
      <x:c r="R2210" s="23" t="str">
        <x:v>True</x:v>
      </x:c>
      <x:c r="S2210" s="23" t="str">
        <x:v>True</x:v>
      </x:c>
      <x:c r="T2210" s="23" t="str">
        <x:v>False</x:v>
      </x:c>
    </x:row>
    <x:row r="2211">
      <x:c r="A2211" s="23" t="str">
        <x:v>active_label_common_panel</x:v>
      </x:c>
      <x:c r="B2211" s="23" t="n">
        <x:v>30</x:v>
      </x:c>
      <x:c r="C2211" s="23" t="str">
        <x:v>checkpoint:epoch:ministral-3-3b</x:v>
      </x:c>
      <x:c r="D2211" s="23" t="str">
        <x:v>Ministral 3 3B</x:v>
      </x:c>
      <x:c r="E2211" s="23" t="str">
        <x:v>mistral</x:v>
      </x:c>
      <x:c r="F2211" s="78" t="n">
        <x:v>45993</x:v>
      </x:c>
      <x:c r="G2211" s="78" t="n">
        <x:v>46025</x:v>
      </x:c>
      <x:c r="H2211" s="81" t="n">
        <x:v>0.1</x:v>
      </x:c>
      <x:c r="I2211" s="81" t="n">
        <x:v>0.1</x:v>
      </x:c>
      <x:c r="J2211" s="23" t="str">
        <x:v>total_b</x:v>
      </x:c>
      <x:c r="K2211" s="23" t="str">
        <x:v>score_date_current_price_nonprospective</x:v>
      </x:c>
      <x:c r="L2211" s="81" t="n">
        <x:v>3</x:v>
      </x:c>
      <x:c r="M2211" s="81" t="n">
        <x:v>5.873344115642569</x:v>
      </x:c>
      <x:c r="N2211" s="81" t="n">
        <x:v>0.29176419191702857</x:v>
      </x:c>
      <x:c r="O2211" s="23" t="n">
        <x:v>27</x:v>
      </x:c>
      <x:c r="P2211" s="23" t="n">
        <x:v>8</x:v>
      </x:c>
      <x:c r="Q2211" s="78" t="n">
        <x:v>45997</x:v>
      </x:c>
      <x:c r="R2211" s="23" t="str">
        <x:v>True</x:v>
      </x:c>
      <x:c r="S2211" s="23" t="str">
        <x:v>True</x:v>
      </x:c>
      <x:c r="T2211" s="23" t="str">
        <x:v>True</x:v>
      </x:c>
    </x:row>
    <x:row r="2212">
      <x:c r="A2212" s="23" t="str">
        <x:v>active_label_common_panel</x:v>
      </x:c>
      <x:c r="B2212" s="23" t="n">
        <x:v>30</x:v>
      </x:c>
      <x:c r="C2212" s="23" t="str">
        <x:v>checkpoint:epoch:ministral-3-8b</x:v>
      </x:c>
      <x:c r="D2212" s="23" t="str">
        <x:v>Ministral 3 8B</x:v>
      </x:c>
      <x:c r="E2212" s="23" t="str">
        <x:v>mistral</x:v>
      </x:c>
      <x:c r="F2212" s="78" t="n">
        <x:v>45993</x:v>
      </x:c>
      <x:c r="G2212" s="78" t="n">
        <x:v>46025</x:v>
      </x:c>
      <x:c r="H2212" s="81" t="n">
        <x:v>0.15</x:v>
      </x:c>
      <x:c r="I2212" s="81" t="n">
        <x:v>0.15</x:v>
      </x:c>
      <x:c r="J2212" s="23" t="str">
        <x:v>active_b</x:v>
      </x:c>
      <x:c r="K2212" s="23" t="str">
        <x:v>date_historical_price</x:v>
      </x:c>
      <x:c r="L2212" s="81" t="n">
        <x:v>8</x:v>
      </x:c>
      <x:c r="M2212" s="81" t="n">
        <x:v>5.000740776466606</x:v>
      </x:c>
      <x:c r="N2212" s="81" t="n">
        <x:v>-0.20405564439547988</x:v>
      </x:c>
      <x:c r="O2212" s="23" t="n">
        <x:v>27</x:v>
      </x:c>
      <x:c r="P2212" s="23" t="n">
        <x:v>8</x:v>
      </x:c>
      <x:c r="Q2212" s="78" t="n">
        <x:v>45997</x:v>
      </x:c>
      <x:c r="R2212" s="23" t="str">
        <x:v>True</x:v>
      </x:c>
      <x:c r="S2212" s="23" t="str">
        <x:v>True</x:v>
      </x:c>
      <x:c r="T2212" s="23" t="str">
        <x:v>False</x:v>
      </x:c>
    </x:row>
    <x:row r="2213">
      <x:c r="A2213" s="23" t="str">
        <x:v>active_label_common_panel</x:v>
      </x:c>
      <x:c r="B2213" s="23" t="n">
        <x:v>30</x:v>
      </x:c>
      <x:c r="C2213" s="23" t="str">
        <x:v>checkpoint:epoch:ministral-3-8b</x:v>
      </x:c>
      <x:c r="D2213" s="23" t="str">
        <x:v>Ministral 3 8B</x:v>
      </x:c>
      <x:c r="E2213" s="23" t="str">
        <x:v>mistral</x:v>
      </x:c>
      <x:c r="F2213" s="78" t="n">
        <x:v>45993</x:v>
      </x:c>
      <x:c r="G2213" s="78" t="n">
        <x:v>46025</x:v>
      </x:c>
      <x:c r="H2213" s="81" t="n">
        <x:v>0.15</x:v>
      </x:c>
      <x:c r="I2213" s="81" t="n">
        <x:v>0.15</x:v>
      </x:c>
      <x:c r="J2213" s="23" t="str">
        <x:v>active_b</x:v>
      </x:c>
      <x:c r="K2213" s="23" t="str">
        <x:v>score_date</x:v>
      </x:c>
      <x:c r="L2213" s="81" t="n">
        <x:v>8</x:v>
      </x:c>
      <x:c r="M2213" s="81" t="n">
        <x:v>2.2335462410307056</x:v>
      </x:c>
      <x:c r="N2213" s="81" t="n">
        <x:v>-0.5540950389073498</x:v>
      </x:c>
      <x:c r="O2213" s="23" t="n">
        <x:v>27</x:v>
      </x:c>
      <x:c r="P2213" s="23" t="n">
        <x:v>8</x:v>
      </x:c>
      <x:c r="Q2213" s="78" t="n">
        <x:v>45997</x:v>
      </x:c>
      <x:c r="R2213" s="23" t="str">
        <x:v>True</x:v>
      </x:c>
      <x:c r="S2213" s="23" t="str">
        <x:v>True</x:v>
      </x:c>
      <x:c r="T2213" s="23" t="str">
        <x:v>False</x:v>
      </x:c>
    </x:row>
    <x:row r="2214">
      <x:c r="A2214" s="23" t="str">
        <x:v>active_label_common_panel</x:v>
      </x:c>
      <x:c r="B2214" s="23" t="n">
        <x:v>30</x:v>
      </x:c>
      <x:c r="C2214" s="23" t="str">
        <x:v>checkpoint:epoch:ministral-3-8b</x:v>
      </x:c>
      <x:c r="D2214" s="23" t="str">
        <x:v>Ministral 3 8B</x:v>
      </x:c>
      <x:c r="E2214" s="23" t="str">
        <x:v>mistral</x:v>
      </x:c>
      <x:c r="F2214" s="78" t="n">
        <x:v>45993</x:v>
      </x:c>
      <x:c r="G2214" s="78" t="n">
        <x:v>46025</x:v>
      </x:c>
      <x:c r="H2214" s="81" t="n">
        <x:v>0.15</x:v>
      </x:c>
      <x:c r="I2214" s="81" t="n">
        <x:v>0.15</x:v>
      </x:c>
      <x:c r="J2214" s="23" t="str">
        <x:v>active_b</x:v>
      </x:c>
      <x:c r="K2214" s="23" t="str">
        <x:v>score_date_historical_price</x:v>
      </x:c>
      <x:c r="L2214" s="81" t="n">
        <x:v>8</x:v>
      </x:c>
      <x:c r="M2214" s="81" t="n">
        <x:v>3.153455744609645</x:v>
      </x:c>
      <x:c r="N2214" s="81" t="n">
        <x:v>-0.4043032464800111</x:v>
      </x:c>
      <x:c r="O2214" s="23" t="n">
        <x:v>27</x:v>
      </x:c>
      <x:c r="P2214" s="23" t="n">
        <x:v>8</x:v>
      </x:c>
      <x:c r="Q2214" s="78" t="n">
        <x:v>45997</x:v>
      </x:c>
      <x:c r="R2214" s="23" t="str">
        <x:v>True</x:v>
      </x:c>
      <x:c r="S2214" s="23" t="str">
        <x:v>True</x:v>
      </x:c>
      <x:c r="T2214" s="23" t="str">
        <x:v>False</x:v>
      </x:c>
    </x:row>
    <x:row r="2215">
      <x:c r="A2215" s="23" t="str">
        <x:v>active_label_common_panel</x:v>
      </x:c>
      <x:c r="B2215" s="23" t="n">
        <x:v>30</x:v>
      </x:c>
      <x:c r="C2215" s="23" t="str">
        <x:v>checkpoint:epoch:ministral-3-8b</x:v>
      </x:c>
      <x:c r="D2215" s="23" t="str">
        <x:v>Ministral 3 8B</x:v>
      </x:c>
      <x:c r="E2215" s="23" t="str">
        <x:v>mistral</x:v>
      </x:c>
      <x:c r="F2215" s="78" t="n">
        <x:v>45993</x:v>
      </x:c>
      <x:c r="G2215" s="78" t="n">
        <x:v>46025</x:v>
      </x:c>
      <x:c r="H2215" s="81" t="n">
        <x:v>0.15</x:v>
      </x:c>
      <x:c r="I2215" s="81" t="n">
        <x:v>0.15</x:v>
      </x:c>
      <x:c r="J2215" s="23" t="str">
        <x:v>active_b</x:v>
      </x:c>
      <x:c r="K2215" s="23" t="str">
        <x:v>score_date_current_price_nonprospective</x:v>
      </x:c>
      <x:c r="L2215" s="81" t="n">
        <x:v>8</x:v>
      </x:c>
      <x:c r="M2215" s="81" t="n">
        <x:v>2.57701020527706</x:v>
      </x:c>
      <x:c r="N2215" s="81" t="n">
        <x:v>-0.49197384857812165</x:v>
      </x:c>
      <x:c r="O2215" s="23" t="n">
        <x:v>27</x:v>
      </x:c>
      <x:c r="P2215" s="23" t="n">
        <x:v>8</x:v>
      </x:c>
      <x:c r="Q2215" s="78" t="n">
        <x:v>45997</x:v>
      </x:c>
      <x:c r="R2215" s="23" t="str">
        <x:v>True</x:v>
      </x:c>
      <x:c r="S2215" s="23" t="str">
        <x:v>True</x:v>
      </x:c>
      <x:c r="T2215" s="23" t="str">
        <x:v>True</x:v>
      </x:c>
    </x:row>
    <x:row r="2216">
      <x:c r="A2216" s="23" t="str">
        <x:v>active_label_common_panel</x:v>
      </x:c>
      <x:c r="B2216" s="23" t="n">
        <x:v>30</x:v>
      </x:c>
      <x:c r="C2216" s="23" t="str">
        <x:v>checkpoint:epoch:ministral-3-8b</x:v>
      </x:c>
      <x:c r="D2216" s="23" t="str">
        <x:v>Ministral 3 8B</x:v>
      </x:c>
      <x:c r="E2216" s="23" t="str">
        <x:v>mistral</x:v>
      </x:c>
      <x:c r="F2216" s="78" t="n">
        <x:v>45993</x:v>
      </x:c>
      <x:c r="G2216" s="78" t="n">
        <x:v>46025</x:v>
      </x:c>
      <x:c r="H2216" s="81" t="n">
        <x:v>0.15</x:v>
      </x:c>
      <x:c r="I2216" s="81" t="n">
        <x:v>0.15</x:v>
      </x:c>
      <x:c r="J2216" s="23" t="str">
        <x:v>total_b</x:v>
      </x:c>
      <x:c r="K2216" s="23" t="str">
        <x:v>date_historical_price</x:v>
      </x:c>
      <x:c r="L2216" s="81" t="n">
        <x:v>8</x:v>
      </x:c>
      <x:c r="M2216" s="81" t="n">
        <x:v>87.08367663902939</x:v>
      </x:c>
      <x:c r="N2216" s="81" t="n">
        <x:v>1.0368467695086587</x:v>
      </x:c>
      <x:c r="O2216" s="23" t="n">
        <x:v>27</x:v>
      </x:c>
      <x:c r="P2216" s="23" t="n">
        <x:v>8</x:v>
      </x:c>
      <x:c r="Q2216" s="78" t="n">
        <x:v>45997</x:v>
      </x:c>
      <x:c r="R2216" s="23" t="str">
        <x:v>True</x:v>
      </x:c>
      <x:c r="S2216" s="23" t="str">
        <x:v>True</x:v>
      </x:c>
      <x:c r="T2216" s="23" t="str">
        <x:v>False</x:v>
      </x:c>
    </x:row>
    <x:row r="2217">
      <x:c r="A2217" s="23" t="str">
        <x:v>active_label_common_panel</x:v>
      </x:c>
      <x:c r="B2217" s="23" t="n">
        <x:v>30</x:v>
      </x:c>
      <x:c r="C2217" s="23" t="str">
        <x:v>checkpoint:epoch:ministral-3-8b</x:v>
      </x:c>
      <x:c r="D2217" s="23" t="str">
        <x:v>Ministral 3 8B</x:v>
      </x:c>
      <x:c r="E2217" s="23" t="str">
        <x:v>mistral</x:v>
      </x:c>
      <x:c r="F2217" s="78" t="n">
        <x:v>45993</x:v>
      </x:c>
      <x:c r="G2217" s="78" t="n">
        <x:v>46025</x:v>
      </x:c>
      <x:c r="H2217" s="81" t="n">
        <x:v>0.15</x:v>
      </x:c>
      <x:c r="I2217" s="81" t="n">
        <x:v>0.15</x:v>
      </x:c>
      <x:c r="J2217" s="23" t="str">
        <x:v>total_b</x:v>
      </x:c>
      <x:c r="K2217" s="23" t="str">
        <x:v>score_date</x:v>
      </x:c>
      <x:c r="L2217" s="81" t="n">
        <x:v>8</x:v>
      </x:c>
      <x:c r="M2217" s="81" t="n">
        <x:v>8.80203077593748</x:v>
      </x:c>
      <x:c r="N2217" s="81" t="n">
        <x:v>0.041492895730376546</x:v>
      </x:c>
      <x:c r="O2217" s="23" t="n">
        <x:v>27</x:v>
      </x:c>
      <x:c r="P2217" s="23" t="n">
        <x:v>8</x:v>
      </x:c>
      <x:c r="Q2217" s="78" t="n">
        <x:v>45997</x:v>
      </x:c>
      <x:c r="R2217" s="23" t="str">
        <x:v>True</x:v>
      </x:c>
      <x:c r="S2217" s="23" t="str">
        <x:v>True</x:v>
      </x:c>
      <x:c r="T2217" s="23" t="str">
        <x:v>False</x:v>
      </x:c>
    </x:row>
    <x:row r="2218">
      <x:c r="A2218" s="23" t="str">
        <x:v>active_label_common_panel</x:v>
      </x:c>
      <x:c r="B2218" s="23" t="n">
        <x:v>30</x:v>
      </x:c>
      <x:c r="C2218" s="23" t="str">
        <x:v>checkpoint:epoch:ministral-3-8b</x:v>
      </x:c>
      <x:c r="D2218" s="23" t="str">
        <x:v>Ministral 3 8B</x:v>
      </x:c>
      <x:c r="E2218" s="23" t="str">
        <x:v>mistral</x:v>
      </x:c>
      <x:c r="F2218" s="78" t="n">
        <x:v>45993</x:v>
      </x:c>
      <x:c r="G2218" s="78" t="n">
        <x:v>46025</x:v>
      </x:c>
      <x:c r="H2218" s="81" t="n">
        <x:v>0.15</x:v>
      </x:c>
      <x:c r="I2218" s="81" t="n">
        <x:v>0.15</x:v>
      </x:c>
      <x:c r="J2218" s="23" t="str">
        <x:v>total_b</x:v>
      </x:c>
      <x:c r="K2218" s="23" t="str">
        <x:v>score_date_historical_price</x:v>
      </x:c>
      <x:c r="L2218" s="81" t="n">
        <x:v>8</x:v>
      </x:c>
      <x:c r="M2218" s="81" t="n">
        <x:v>15.727767478075029</x:v>
      </x:c>
      <x:c r="N2218" s="81" t="n">
        <x:v>0.29357709286187167</x:v>
      </x:c>
      <x:c r="O2218" s="23" t="n">
        <x:v>27</x:v>
      </x:c>
      <x:c r="P2218" s="23" t="n">
        <x:v>8</x:v>
      </x:c>
      <x:c r="Q2218" s="78" t="n">
        <x:v>45997</x:v>
      </x:c>
      <x:c r="R2218" s="23" t="str">
        <x:v>True</x:v>
      </x:c>
      <x:c r="S2218" s="23" t="str">
        <x:v>True</x:v>
      </x:c>
      <x:c r="T2218" s="23" t="str">
        <x:v>False</x:v>
      </x:c>
    </x:row>
    <x:row r="2219">
      <x:c r="A2219" s="23" t="str">
        <x:v>active_label_common_panel</x:v>
      </x:c>
      <x:c r="B2219" s="23" t="n">
        <x:v>30</x:v>
      </x:c>
      <x:c r="C2219" s="23" t="str">
        <x:v>checkpoint:epoch:ministral-3-8b</x:v>
      </x:c>
      <x:c r="D2219" s="23" t="str">
        <x:v>Ministral 3 8B</x:v>
      </x:c>
      <x:c r="E2219" s="23" t="str">
        <x:v>mistral</x:v>
      </x:c>
      <x:c r="F2219" s="78" t="n">
        <x:v>45993</x:v>
      </x:c>
      <x:c r="G2219" s="78" t="n">
        <x:v>46025</x:v>
      </x:c>
      <x:c r="H2219" s="81" t="n">
        <x:v>0.15</x:v>
      </x:c>
      <x:c r="I2219" s="81" t="n">
        <x:v>0.15</x:v>
      </x:c>
      <x:c r="J2219" s="23" t="str">
        <x:v>total_b</x:v>
      </x:c>
      <x:c r="K2219" s="23" t="str">
        <x:v>score_date_current_price_nonprospective</x:v>
      </x:c>
      <x:c r="L2219" s="81" t="n">
        <x:v>8</x:v>
      </x:c>
      <x:c r="M2219" s="81" t="n">
        <x:v>11.331988969512432</x:v>
      </x:c>
      <x:c r="N2219" s="81" t="n">
        <x:v>0.15121615611711475</x:v>
      </x:c>
      <x:c r="O2219" s="23" t="n">
        <x:v>27</x:v>
      </x:c>
      <x:c r="P2219" s="23" t="n">
        <x:v>8</x:v>
      </x:c>
      <x:c r="Q2219" s="78" t="n">
        <x:v>45997</x:v>
      </x:c>
      <x:c r="R2219" s="23" t="str">
        <x:v>True</x:v>
      </x:c>
      <x:c r="S2219" s="23" t="str">
        <x:v>True</x:v>
      </x:c>
      <x:c r="T2219" s="23" t="str">
        <x:v>True</x:v>
      </x:c>
    </x:row>
    <x:row r="2220">
      <x:c r="A2220" s="23" t="str">
        <x:v>active_label_common_panel</x:v>
      </x:c>
      <x:c r="B2220" s="23" t="n">
        <x:v>30</x:v>
      </x:c>
      <x:c r="C2220" s="23" t="str">
        <x:v>checkpoint:epoch:devstral-2-123b</x:v>
      </x:c>
      <x:c r="D2220" s="23" t="str">
        <x:v>Devstral 2 (123B)</x:v>
      </x:c>
      <x:c r="E2220" s="23" t="str">
        <x:v>mistral</x:v>
      </x:c>
      <x:c r="F2220" s="78" t="n">
        <x:v>46000</x:v>
      </x:c>
      <x:c r="G2220" s="78" t="n">
        <x:v>46031</x:v>
      </x:c>
      <x:c r="H2220" s="81" t="n">
        <x:v>0.10488088481701516</x:v>
      </x:c>
      <x:c r="I2220" s="81" t="n">
        <x:v>0.894427191</x:v>
      </x:c>
      <x:c r="J2220" s="23" t="str">
        <x:v>active_b</x:v>
      </x:c>
      <x:c r="K2220" s="23" t="str">
        <x:v>date_historical_price</x:v>
      </x:c>
      <x:c r="L2220" s="81" t="n">
        <x:v>123</x:v>
      </x:c>
      <x:c r="M2220" s="81" t="n">
        <x:v>3.7848000453059756</x:v>
      </x:c>
      <x:c r="N2220" s="81" t="n">
        <x:v>-1.5118621712001639</x:v>
      </x:c>
      <x:c r="O2220" s="23" t="n">
        <x:v>27</x:v>
      </x:c>
      <x:c r="P2220" s="23" t="n">
        <x:v>8</x:v>
      </x:c>
      <x:c r="Q2220" s="78" t="n">
        <x:v>45997</x:v>
      </x:c>
      <x:c r="R2220" s="23" t="str">
        <x:v>True</x:v>
      </x:c>
      <x:c r="S2220" s="23" t="str">
        <x:v>True</x:v>
      </x:c>
      <x:c r="T2220" s="23" t="str">
        <x:v>False</x:v>
      </x:c>
    </x:row>
    <x:row r="2221">
      <x:c r="A2221" s="23" t="str">
        <x:v>active_label_common_panel</x:v>
      </x:c>
      <x:c r="B2221" s="23" t="n">
        <x:v>30</x:v>
      </x:c>
      <x:c r="C2221" s="23" t="str">
        <x:v>checkpoint:epoch:devstral-2-123b</x:v>
      </x:c>
      <x:c r="D2221" s="23" t="str">
        <x:v>Devstral 2 (123B)</x:v>
      </x:c>
      <x:c r="E2221" s="23" t="str">
        <x:v>mistral</x:v>
      </x:c>
      <x:c r="F2221" s="78" t="n">
        <x:v>46000</x:v>
      </x:c>
      <x:c r="G2221" s="78" t="n">
        <x:v>46031</x:v>
      </x:c>
      <x:c r="H2221" s="81" t="n">
        <x:v>0.10488088481701516</x:v>
      </x:c>
      <x:c r="I2221" s="81" t="n">
        <x:v>0.894427191</x:v>
      </x:c>
      <x:c r="J2221" s="23" t="str">
        <x:v>active_b</x:v>
      </x:c>
      <x:c r="K2221" s="23" t="str">
        <x:v>score_date</x:v>
      </x:c>
      <x:c r="L2221" s="81" t="n">
        <x:v>123</x:v>
      </x:c>
      <x:c r="M2221" s="81" t="n">
        <x:v>4.803940454734788</x:v>
      </x:c>
      <x:c r="N2221" s="81" t="n">
        <x:v>-1.4083074957935366</x:v>
      </x:c>
      <x:c r="O2221" s="23" t="n">
        <x:v>27</x:v>
      </x:c>
      <x:c r="P2221" s="23" t="n">
        <x:v>8</x:v>
      </x:c>
      <x:c r="Q2221" s="78" t="n">
        <x:v>45997</x:v>
      </x:c>
      <x:c r="R2221" s="23" t="str">
        <x:v>True</x:v>
      </x:c>
      <x:c r="S2221" s="23" t="str">
        <x:v>True</x:v>
      </x:c>
      <x:c r="T2221" s="23" t="str">
        <x:v>False</x:v>
      </x:c>
    </x:row>
    <x:row r="2222">
      <x:c r="A2222" s="23" t="str">
        <x:v>active_label_common_panel</x:v>
      </x:c>
      <x:c r="B2222" s="23" t="n">
        <x:v>30</x:v>
      </x:c>
      <x:c r="C2222" s="23" t="str">
        <x:v>checkpoint:epoch:devstral-2-123b</x:v>
      </x:c>
      <x:c r="D2222" s="23" t="str">
        <x:v>Devstral 2 (123B)</x:v>
      </x:c>
      <x:c r="E2222" s="23" t="str">
        <x:v>mistral</x:v>
      </x:c>
      <x:c r="F2222" s="78" t="n">
        <x:v>46000</x:v>
      </x:c>
      <x:c r="G2222" s="78" t="n">
        <x:v>46031</x:v>
      </x:c>
      <x:c r="H2222" s="81" t="n">
        <x:v>0.10488088481701516</x:v>
      </x:c>
      <x:c r="I2222" s="81" t="n">
        <x:v>0.894427191</x:v>
      </x:c>
      <x:c r="J2222" s="23" t="str">
        <x:v>active_b</x:v>
      </x:c>
      <x:c r="K2222" s="23" t="str">
        <x:v>score_date_historical_price</x:v>
      </x:c>
      <x:c r="L2222" s="81" t="n">
        <x:v>123</x:v>
      </x:c>
      <x:c r="M2222" s="81" t="n">
        <x:v>3.210936091086189</x:v>
      </x:c>
      <x:c r="N2222" s="81" t="n">
        <x:v>-1.5832734497734948</x:v>
      </x:c>
      <x:c r="O2222" s="23" t="n">
        <x:v>27</x:v>
      </x:c>
      <x:c r="P2222" s="23" t="n">
        <x:v>8</x:v>
      </x:c>
      <x:c r="Q2222" s="78" t="n">
        <x:v>45997</x:v>
      </x:c>
      <x:c r="R2222" s="23" t="str">
        <x:v>True</x:v>
      </x:c>
      <x:c r="S2222" s="23" t="str">
        <x:v>True</x:v>
      </x:c>
      <x:c r="T2222" s="23" t="str">
        <x:v>False</x:v>
      </x:c>
    </x:row>
    <x:row r="2223">
      <x:c r="A2223" s="23" t="str">
        <x:v>active_label_common_panel</x:v>
      </x:c>
      <x:c r="B2223" s="23" t="n">
        <x:v>30</x:v>
      </x:c>
      <x:c r="C2223" s="23" t="str">
        <x:v>checkpoint:epoch:devstral-2-123b</x:v>
      </x:c>
      <x:c r="D2223" s="23" t="str">
        <x:v>Devstral 2 (123B)</x:v>
      </x:c>
      <x:c r="E2223" s="23" t="str">
        <x:v>mistral</x:v>
      </x:c>
      <x:c r="F2223" s="78" t="n">
        <x:v>46000</x:v>
      </x:c>
      <x:c r="G2223" s="78" t="n">
        <x:v>46031</x:v>
      </x:c>
      <x:c r="H2223" s="81" t="n">
        <x:v>0.10488088481701516</x:v>
      </x:c>
      <x:c r="I2223" s="81" t="n">
        <x:v>0.894427191</x:v>
      </x:c>
      <x:c r="J2223" s="23" t="str">
        <x:v>active_b</x:v>
      </x:c>
      <x:c r="K2223" s="23" t="str">
        <x:v>score_date_current_price_nonprospective</x:v>
      </x:c>
      <x:c r="L2223" s="81" t="n">
        <x:v>123</x:v>
      </x:c>
      <x:c r="M2223" s="81" t="n">
        <x:v>9.95717269489436</x:v>
      </x:c>
      <x:c r="N2223" s="81" t="n">
        <x:v>-1.0917690719430213</x:v>
      </x:c>
      <x:c r="O2223" s="23" t="n">
        <x:v>27</x:v>
      </x:c>
      <x:c r="P2223" s="23" t="n">
        <x:v>8</x:v>
      </x:c>
      <x:c r="Q2223" s="78" t="n">
        <x:v>45997</x:v>
      </x:c>
      <x:c r="R2223" s="23" t="str">
        <x:v>True</x:v>
      </x:c>
      <x:c r="S2223" s="23" t="str">
        <x:v>True</x:v>
      </x:c>
      <x:c r="T2223" s="23" t="str">
        <x:v>True</x:v>
      </x:c>
    </x:row>
    <x:row r="2224">
      <x:c r="A2224" s="23" t="str">
        <x:v>active_label_common_panel</x:v>
      </x:c>
      <x:c r="B2224" s="23" t="n">
        <x:v>30</x:v>
      </x:c>
      <x:c r="C2224" s="23" t="str">
        <x:v>checkpoint:epoch:devstral-2-123b</x:v>
      </x:c>
      <x:c r="D2224" s="23" t="str">
        <x:v>Devstral 2 (123B)</x:v>
      </x:c>
      <x:c r="E2224" s="23" t="str">
        <x:v>mistral</x:v>
      </x:c>
      <x:c r="F2224" s="78" t="n">
        <x:v>46000</x:v>
      </x:c>
      <x:c r="G2224" s="78" t="n">
        <x:v>46031</x:v>
      </x:c>
      <x:c r="H2224" s="81" t="n">
        <x:v>0.10488088481701516</x:v>
      </x:c>
      <x:c r="I2224" s="81" t="n">
        <x:v>0.894427191</x:v>
      </x:c>
      <x:c r="J2224" s="23" t="str">
        <x:v>total_b</x:v>
      </x:c>
      <x:c r="K2224" s="23" t="str">
        <x:v>date_historical_price</x:v>
      </x:c>
      <x:c r="L2224" s="81" t="n">
        <x:v>123</x:v>
      </x:c>
      <x:c r="M2224" s="81" t="n">
        <x:v>54.82053658422148</x:v>
      </x:c>
      <x:c r="N2224" s="81" t="n">
        <x:v>-0.3509618293343134</x:v>
      </x:c>
      <x:c r="O2224" s="23" t="n">
        <x:v>27</x:v>
      </x:c>
      <x:c r="P2224" s="23" t="n">
        <x:v>8</x:v>
      </x:c>
      <x:c r="Q2224" s="78" t="n">
        <x:v>45997</x:v>
      </x:c>
      <x:c r="R2224" s="23" t="str">
        <x:v>True</x:v>
      </x:c>
      <x:c r="S2224" s="23" t="str">
        <x:v>True</x:v>
      </x:c>
      <x:c r="T2224" s="23" t="str">
        <x:v>False</x:v>
      </x:c>
    </x:row>
    <x:row r="2225">
      <x:c r="A2225" s="23" t="str">
        <x:v>active_label_common_panel</x:v>
      </x:c>
      <x:c r="B2225" s="23" t="n">
        <x:v>30</x:v>
      </x:c>
      <x:c r="C2225" s="23" t="str">
        <x:v>checkpoint:epoch:devstral-2-123b</x:v>
      </x:c>
      <x:c r="D2225" s="23" t="str">
        <x:v>Devstral 2 (123B)</x:v>
      </x:c>
      <x:c r="E2225" s="23" t="str">
        <x:v>mistral</x:v>
      </x:c>
      <x:c r="F2225" s="78" t="n">
        <x:v>46000</x:v>
      </x:c>
      <x:c r="G2225" s="78" t="n">
        <x:v>46031</x:v>
      </x:c>
      <x:c r="H2225" s="81" t="n">
        <x:v>0.10488088481701516</x:v>
      </x:c>
      <x:c r="I2225" s="81" t="n">
        <x:v>0.894427191</x:v>
      </x:c>
      <x:c r="J2225" s="23" t="str">
        <x:v>total_b</x:v>
      </x:c>
      <x:c r="K2225" s="23" t="str">
        <x:v>score_date</x:v>
      </x:c>
      <x:c r="L2225" s="81" t="n">
        <x:v>123</x:v>
      </x:c>
      <x:c r="M2225" s="81" t="n">
        <x:v>58.6586367265037</x:v>
      </x:c>
      <x:c r="N2225" s="81" t="n">
        <x:v>-0.32157314602767595</x:v>
      </x:c>
      <x:c r="O2225" s="23" t="n">
        <x:v>27</x:v>
      </x:c>
      <x:c r="P2225" s="23" t="n">
        <x:v>8</x:v>
      </x:c>
      <x:c r="Q2225" s="78" t="n">
        <x:v>45997</x:v>
      </x:c>
      <x:c r="R2225" s="23" t="str">
        <x:v>True</x:v>
      </x:c>
      <x:c r="S2225" s="23" t="str">
        <x:v>True</x:v>
      </x:c>
      <x:c r="T2225" s="23" t="str">
        <x:v>False</x:v>
      </x:c>
    </x:row>
    <x:row r="2226">
      <x:c r="A2226" s="23" t="str">
        <x:v>active_label_common_panel</x:v>
      </x:c>
      <x:c r="B2226" s="23" t="n">
        <x:v>30</x:v>
      </x:c>
      <x:c r="C2226" s="23" t="str">
        <x:v>checkpoint:epoch:devstral-2-123b</x:v>
      </x:c>
      <x:c r="D2226" s="23" t="str">
        <x:v>Devstral 2 (123B)</x:v>
      </x:c>
      <x:c r="E2226" s="23" t="str">
        <x:v>mistral</x:v>
      </x:c>
      <x:c r="F2226" s="78" t="n">
        <x:v>46000</x:v>
      </x:c>
      <x:c r="G2226" s="78" t="n">
        <x:v>46031</x:v>
      </x:c>
      <x:c r="H2226" s="81" t="n">
        <x:v>0.10488088481701516</x:v>
      </x:c>
      <x:c r="I2226" s="81" t="n">
        <x:v>0.894427191</x:v>
      </x:c>
      <x:c r="J2226" s="23" t="str">
        <x:v>total_b</x:v>
      </x:c>
      <x:c r="K2226" s="23" t="str">
        <x:v>score_date_historical_price</x:v>
      </x:c>
      <x:c r="L2226" s="81" t="n">
        <x:v>123</x:v>
      </x:c>
      <x:c r="M2226" s="81" t="n">
        <x:v>29.77708912229118</x:v>
      </x:c>
      <x:c r="N2226" s="81" t="n">
        <x:v>-0.6160228706731626</x:v>
      </x:c>
      <x:c r="O2226" s="23" t="n">
        <x:v>27</x:v>
      </x:c>
      <x:c r="P2226" s="23" t="n">
        <x:v>8</x:v>
      </x:c>
      <x:c r="Q2226" s="78" t="n">
        <x:v>45997</x:v>
      </x:c>
      <x:c r="R2226" s="23" t="str">
        <x:v>True</x:v>
      </x:c>
      <x:c r="S2226" s="23" t="str">
        <x:v>True</x:v>
      </x:c>
      <x:c r="T2226" s="23" t="str">
        <x:v>False</x:v>
      </x:c>
    </x:row>
    <x:row r="2227">
      <x:c r="A2227" s="23" t="str">
        <x:v>active_label_common_panel</x:v>
      </x:c>
      <x:c r="B2227" s="23" t="n">
        <x:v>30</x:v>
      </x:c>
      <x:c r="C2227" s="23" t="str">
        <x:v>checkpoint:epoch:devstral-2-123b</x:v>
      </x:c>
      <x:c r="D2227" s="23" t="str">
        <x:v>Devstral 2 (123B)</x:v>
      </x:c>
      <x:c r="E2227" s="23" t="str">
        <x:v>mistral</x:v>
      </x:c>
      <x:c r="F2227" s="78" t="n">
        <x:v>46000</x:v>
      </x:c>
      <x:c r="G2227" s="78" t="n">
        <x:v>46031</x:v>
      </x:c>
      <x:c r="H2227" s="81" t="n">
        <x:v>0.10488088481701516</x:v>
      </x:c>
      <x:c r="I2227" s="81" t="n">
        <x:v>0.894427191</x:v>
      </x:c>
      <x:c r="J2227" s="23" t="str">
        <x:v>total_b</x:v>
      </x:c>
      <x:c r="K2227" s="23" t="str">
        <x:v>score_date_current_price_nonprospective</x:v>
      </x:c>
      <x:c r="L2227" s="81" t="n">
        <x:v>123</x:v>
      </x:c>
      <x:c r="M2227" s="81" t="n">
        <x:v>212.53314042926237</x:v>
      </x:c>
      <x:c r="N2227" s="81" t="n">
        <x:v>0.23752154804512682</x:v>
      </x:c>
      <x:c r="O2227" s="23" t="n">
        <x:v>27</x:v>
      </x:c>
      <x:c r="P2227" s="23" t="n">
        <x:v>8</x:v>
      </x:c>
      <x:c r="Q2227" s="78" t="n">
        <x:v>45997</x:v>
      </x:c>
      <x:c r="R2227" s="23" t="str">
        <x:v>True</x:v>
      </x:c>
      <x:c r="S2227" s="23" t="str">
        <x:v>True</x:v>
      </x:c>
      <x:c r="T2227" s="23" t="str">
        <x:v>True</x:v>
      </x:c>
    </x:row>
    <x:row r="2228">
      <x:c r="A2228" s="23" t="str">
        <x:v>active_label_common_panel</x:v>
      </x:c>
      <x:c r="B2228" s="23" t="n">
        <x:v>30</x:v>
      </x:c>
      <x:c r="C2228" s="23" t="str">
        <x:v>checkpoint:epoch:nemotron-3-nano-30b-a3b</x:v>
      </x:c>
      <x:c r="D2228" s="23" t="str">
        <x:v>Nemotron 3-Nano-30B-A3B</x:v>
      </x:c>
      <x:c r="E2228" s="23" t="str">
        <x:v>nvidia</x:v>
      </x:c>
      <x:c r="F2228" s="78" t="n">
        <x:v>46006</x:v>
      </x:c>
      <x:c r="G2228" s="78" t="n">
        <x:v>46039</x:v>
      </x:c>
      <x:c r="H2228" s="81" t="n">
        <x:v>0.12</x:v>
      </x:c>
      <x:c r="I2228" s="81" t="n">
        <x:v>0.1</x:v>
      </x:c>
      <x:c r="J2228" s="23" t="str">
        <x:v>active_b</x:v>
      </x:c>
      <x:c r="K2228" s="23" t="str">
        <x:v>date_historical_price</x:v>
      </x:c>
      <x:c r="L2228" s="81" t="n">
        <x:v>3.6</x:v>
      </x:c>
      <x:c r="M2228" s="81" t="n">
        <x:v>7.377877324270829</x:v>
      </x:c>
      <x:c r="N2228" s="81" t="n">
        <x:v>0.31162892894768074</x:v>
      </x:c>
      <x:c r="O2228" s="23" t="n">
        <x:v>34</x:v>
      </x:c>
      <x:c r="P2228" s="23" t="n">
        <x:v>9</x:v>
      </x:c>
      <x:c r="Q2228" s="78" t="n">
        <x:v>46031</x:v>
      </x:c>
      <x:c r="R2228" s="23" t="str">
        <x:v>True</x:v>
      </x:c>
      <x:c r="S2228" s="23" t="str">
        <x:v>True</x:v>
      </x:c>
      <x:c r="T2228" s="23" t="str">
        <x:v>False</x:v>
      </x:c>
    </x:row>
    <x:row r="2229">
      <x:c r="A2229" s="23" t="str">
        <x:v>active_label_common_panel</x:v>
      </x:c>
      <x:c r="B2229" s="23" t="n">
        <x:v>30</x:v>
      </x:c>
      <x:c r="C2229" s="23" t="str">
        <x:v>checkpoint:epoch:nemotron-3-nano-30b-a3b</x:v>
      </x:c>
      <x:c r="D2229" s="23" t="str">
        <x:v>Nemotron 3-Nano-30B-A3B</x:v>
      </x:c>
      <x:c r="E2229" s="23" t="str">
        <x:v>nvidia</x:v>
      </x:c>
      <x:c r="F2229" s="78" t="n">
        <x:v>46006</x:v>
      </x:c>
      <x:c r="G2229" s="78" t="n">
        <x:v>46039</x:v>
      </x:c>
      <x:c r="H2229" s="81" t="n">
        <x:v>0.12</x:v>
      </x:c>
      <x:c r="I2229" s="81" t="n">
        <x:v>0.1</x:v>
      </x:c>
      <x:c r="J2229" s="23" t="str">
        <x:v>active_b</x:v>
      </x:c>
      <x:c r="K2229" s="23" t="str">
        <x:v>score_date</x:v>
      </x:c>
      <x:c r="L2229" s="81" t="n">
        <x:v>3.6</x:v>
      </x:c>
      <x:c r="M2229" s="81" t="n">
        <x:v>9.219193226128931</x:v>
      </x:c>
      <x:c r="N2229" s="81" t="n">
        <x:v>0.4083904167320352</x:v>
      </x:c>
      <x:c r="O2229" s="23" t="n">
        <x:v>34</x:v>
      </x:c>
      <x:c r="P2229" s="23" t="n">
        <x:v>9</x:v>
      </x:c>
      <x:c r="Q2229" s="78" t="n">
        <x:v>46031</x:v>
      </x:c>
      <x:c r="R2229" s="23" t="str">
        <x:v>True</x:v>
      </x:c>
      <x:c r="S2229" s="23" t="str">
        <x:v>True</x:v>
      </x:c>
      <x:c r="T2229" s="23" t="str">
        <x:v>False</x:v>
      </x:c>
    </x:row>
    <x:row r="2230">
      <x:c r="A2230" s="23" t="str">
        <x:v>active_label_common_panel</x:v>
      </x:c>
      <x:c r="B2230" s="23" t="n">
        <x:v>30</x:v>
      </x:c>
      <x:c r="C2230" s="23" t="str">
        <x:v>checkpoint:epoch:nemotron-3-nano-30b-a3b</x:v>
      </x:c>
      <x:c r="D2230" s="23" t="str">
        <x:v>Nemotron 3-Nano-30B-A3B</x:v>
      </x:c>
      <x:c r="E2230" s="23" t="str">
        <x:v>nvidia</x:v>
      </x:c>
      <x:c r="F2230" s="78" t="n">
        <x:v>46006</x:v>
      </x:c>
      <x:c r="G2230" s="78" t="n">
        <x:v>46039</x:v>
      </x:c>
      <x:c r="H2230" s="81" t="n">
        <x:v>0.12</x:v>
      </x:c>
      <x:c r="I2230" s="81" t="n">
        <x:v>0.1</x:v>
      </x:c>
      <x:c r="J2230" s="23" t="str">
        <x:v>active_b</x:v>
      </x:c>
      <x:c r="K2230" s="23" t="str">
        <x:v>score_date_historical_price</x:v>
      </x:c>
      <x:c r="L2230" s="81" t="n">
        <x:v>3.6</x:v>
      </x:c>
      <x:c r="M2230" s="81" t="n">
        <x:v>7.481535302086959</x:v>
      </x:c>
      <x:c r="N2230" s="81" t="n">
        <x:v>0.3176882287555632</x:v>
      </x:c>
      <x:c r="O2230" s="23" t="n">
        <x:v>34</x:v>
      </x:c>
      <x:c r="P2230" s="23" t="n">
        <x:v>9</x:v>
      </x:c>
      <x:c r="Q2230" s="78" t="n">
        <x:v>46031</x:v>
      </x:c>
      <x:c r="R2230" s="23" t="str">
        <x:v>True</x:v>
      </x:c>
      <x:c r="S2230" s="23" t="str">
        <x:v>True</x:v>
      </x:c>
      <x:c r="T2230" s="23" t="str">
        <x:v>False</x:v>
      </x:c>
    </x:row>
    <x:row r="2231">
      <x:c r="A2231" s="23" t="str">
        <x:v>active_label_common_panel</x:v>
      </x:c>
      <x:c r="B2231" s="23" t="n">
        <x:v>30</x:v>
      </x:c>
      <x:c r="C2231" s="23" t="str">
        <x:v>checkpoint:epoch:nemotron-3-nano-30b-a3b</x:v>
      </x:c>
      <x:c r="D2231" s="23" t="str">
        <x:v>Nemotron 3-Nano-30B-A3B</x:v>
      </x:c>
      <x:c r="E2231" s="23" t="str">
        <x:v>nvidia</x:v>
      </x:c>
      <x:c r="F2231" s="78" t="n">
        <x:v>46006</x:v>
      </x:c>
      <x:c r="G2231" s="78" t="n">
        <x:v>46039</x:v>
      </x:c>
      <x:c r="H2231" s="81" t="n">
        <x:v>0.12</x:v>
      </x:c>
      <x:c r="I2231" s="81" t="n">
        <x:v>0.1</x:v>
      </x:c>
      <x:c r="J2231" s="23" t="str">
        <x:v>active_b</x:v>
      </x:c>
      <x:c r="K2231" s="23" t="str">
        <x:v>score_date_current_price_nonprospective</x:v>
      </x:c>
      <x:c r="L2231" s="81" t="n">
        <x:v>3.6</x:v>
      </x:c>
      <x:c r="M2231" s="81" t="n">
        <x:v>4.630233404260205</x:v>
      </x:c>
      <x:c r="N2231" s="81" t="n">
        <x:v>0.1093003830427492</x:v>
      </x:c>
      <x:c r="O2231" s="23" t="n">
        <x:v>34</x:v>
      </x:c>
      <x:c r="P2231" s="23" t="n">
        <x:v>9</x:v>
      </x:c>
      <x:c r="Q2231" s="78" t="n">
        <x:v>46031</x:v>
      </x:c>
      <x:c r="R2231" s="23" t="str">
        <x:v>True</x:v>
      </x:c>
      <x:c r="S2231" s="23" t="str">
        <x:v>True</x:v>
      </x:c>
      <x:c r="T2231" s="23" t="str">
        <x:v>True</x:v>
      </x:c>
    </x:row>
    <x:row r="2232">
      <x:c r="A2232" s="23" t="str">
        <x:v>active_label_common_panel</x:v>
      </x:c>
      <x:c r="B2232" s="23" t="n">
        <x:v>30</x:v>
      </x:c>
      <x:c r="C2232" s="23" t="str">
        <x:v>checkpoint:epoch:nemotron-3-nano-30b-a3b</x:v>
      </x:c>
      <x:c r="D2232" s="23" t="str">
        <x:v>Nemotron 3-Nano-30B-A3B</x:v>
      </x:c>
      <x:c r="E2232" s="23" t="str">
        <x:v>nvidia</x:v>
      </x:c>
      <x:c r="F2232" s="78" t="n">
        <x:v>46006</x:v>
      </x:c>
      <x:c r="G2232" s="78" t="n">
        <x:v>46039</x:v>
      </x:c>
      <x:c r="H2232" s="81" t="n">
        <x:v>0.12</x:v>
      </x:c>
      <x:c r="I2232" s="81" t="n">
        <x:v>0.1</x:v>
      </x:c>
      <x:c r="J2232" s="23" t="str">
        <x:v>total_b</x:v>
      </x:c>
      <x:c r="K2232" s="23" t="str">
        <x:v>date_historical_price</x:v>
      </x:c>
      <x:c r="L2232" s="81" t="n">
        <x:v>31.6</x:v>
      </x:c>
      <x:c r="M2232" s="81" t="n">
        <x:v>34.223029994773505</x:v>
      </x:c>
      <x:c r="N2232" s="81" t="n">
        <x:v>0.03463137529723969</x:v>
      </x:c>
      <x:c r="O2232" s="23" t="n">
        <x:v>34</x:v>
      </x:c>
      <x:c r="P2232" s="23" t="n">
        <x:v>9</x:v>
      </x:c>
      <x:c r="Q2232" s="78" t="n">
        <x:v>46031</x:v>
      </x:c>
      <x:c r="R2232" s="23" t="str">
        <x:v>True</x:v>
      </x:c>
      <x:c r="S2232" s="23" t="str">
        <x:v>True</x:v>
      </x:c>
      <x:c r="T2232" s="23" t="str">
        <x:v>False</x:v>
      </x:c>
    </x:row>
    <x:row r="2233">
      <x:c r="A2233" s="23" t="str">
        <x:v>active_label_common_panel</x:v>
      </x:c>
      <x:c r="B2233" s="23" t="n">
        <x:v>30</x:v>
      </x:c>
      <x:c r="C2233" s="23" t="str">
        <x:v>checkpoint:epoch:nemotron-3-nano-30b-a3b</x:v>
      </x:c>
      <x:c r="D2233" s="23" t="str">
        <x:v>Nemotron 3-Nano-30B-A3B</x:v>
      </x:c>
      <x:c r="E2233" s="23" t="str">
        <x:v>nvidia</x:v>
      </x:c>
      <x:c r="F2233" s="78" t="n">
        <x:v>46006</x:v>
      </x:c>
      <x:c r="G2233" s="78" t="n">
        <x:v>46039</x:v>
      </x:c>
      <x:c r="H2233" s="81" t="n">
        <x:v>0.12</x:v>
      </x:c>
      <x:c r="I2233" s="81" t="n">
        <x:v>0.1</x:v>
      </x:c>
      <x:c r="J2233" s="23" t="str">
        <x:v>total_b</x:v>
      </x:c>
      <x:c r="K2233" s="23" t="str">
        <x:v>score_date</x:v>
      </x:c>
      <x:c r="L2233" s="81" t="n">
        <x:v>31.6</x:v>
      </x:c>
      <x:c r="M2233" s="81" t="n">
        <x:v>28.560483270535688</x:v>
      </x:c>
      <x:c r="N2233" s="81" t="n">
        <x:v>-0.043921530776479735</x:v>
      </x:c>
      <x:c r="O2233" s="23" t="n">
        <x:v>34</x:v>
      </x:c>
      <x:c r="P2233" s="23" t="n">
        <x:v>9</x:v>
      </x:c>
      <x:c r="Q2233" s="78" t="n">
        <x:v>46031</x:v>
      </x:c>
      <x:c r="R2233" s="23" t="str">
        <x:v>True</x:v>
      </x:c>
      <x:c r="S2233" s="23" t="str">
        <x:v>True</x:v>
      </x:c>
      <x:c r="T2233" s="23" t="str">
        <x:v>False</x:v>
      </x:c>
    </x:row>
    <x:row r="2234">
      <x:c r="A2234" s="23" t="str">
        <x:v>active_label_common_panel</x:v>
      </x:c>
      <x:c r="B2234" s="23" t="n">
        <x:v>30</x:v>
      </x:c>
      <x:c r="C2234" s="23" t="str">
        <x:v>checkpoint:epoch:nemotron-3-nano-30b-a3b</x:v>
      </x:c>
      <x:c r="D2234" s="23" t="str">
        <x:v>Nemotron 3-Nano-30B-A3B</x:v>
      </x:c>
      <x:c r="E2234" s="23" t="str">
        <x:v>nvidia</x:v>
      </x:c>
      <x:c r="F2234" s="78" t="n">
        <x:v>46006</x:v>
      </x:c>
      <x:c r="G2234" s="78" t="n">
        <x:v>46039</x:v>
      </x:c>
      <x:c r="H2234" s="81" t="n">
        <x:v>0.12</x:v>
      </x:c>
      <x:c r="I2234" s="81" t="n">
        <x:v>0.1</x:v>
      </x:c>
      <x:c r="J2234" s="23" t="str">
        <x:v>total_b</x:v>
      </x:c>
      <x:c r="K2234" s="23" t="str">
        <x:v>score_date_historical_price</x:v>
      </x:c>
      <x:c r="L2234" s="81" t="n">
        <x:v>31.6</x:v>
      </x:c>
      <x:c r="M2234" s="81" t="n">
        <x:v>18.822492895454054</x:v>
      </x:c>
      <x:c r="N2234" s="81" t="n">
        <x:v>-0.22500994073003072</x:v>
      </x:c>
      <x:c r="O2234" s="23" t="n">
        <x:v>34</x:v>
      </x:c>
      <x:c r="P2234" s="23" t="n">
        <x:v>9</x:v>
      </x:c>
      <x:c r="Q2234" s="78" t="n">
        <x:v>46031</x:v>
      </x:c>
      <x:c r="R2234" s="23" t="str">
        <x:v>True</x:v>
      </x:c>
      <x:c r="S2234" s="23" t="str">
        <x:v>True</x:v>
      </x:c>
      <x:c r="T2234" s="23" t="str">
        <x:v>False</x:v>
      </x:c>
    </x:row>
    <x:row r="2235">
      <x:c r="A2235" s="23" t="str">
        <x:v>active_label_common_panel</x:v>
      </x:c>
      <x:c r="B2235" s="23" t="n">
        <x:v>30</x:v>
      </x:c>
      <x:c r="C2235" s="23" t="str">
        <x:v>checkpoint:epoch:nemotron-3-nano-30b-a3b</x:v>
      </x:c>
      <x:c r="D2235" s="23" t="str">
        <x:v>Nemotron 3-Nano-30B-A3B</x:v>
      </x:c>
      <x:c r="E2235" s="23" t="str">
        <x:v>nvidia</x:v>
      </x:c>
      <x:c r="F2235" s="78" t="n">
        <x:v>46006</x:v>
      </x:c>
      <x:c r="G2235" s="78" t="n">
        <x:v>46039</x:v>
      </x:c>
      <x:c r="H2235" s="81" t="n">
        <x:v>0.12</x:v>
      </x:c>
      <x:c r="I2235" s="81" t="n">
        <x:v>0.1</x:v>
      </x:c>
      <x:c r="J2235" s="23" t="str">
        <x:v>total_b</x:v>
      </x:c>
      <x:c r="K2235" s="23" t="str">
        <x:v>score_date_current_price_nonprospective</x:v>
      </x:c>
      <x:c r="L2235" s="81" t="n">
        <x:v>31.6</x:v>
      </x:c>
      <x:c r="M2235" s="81" t="n">
        <x:v>9.542364988935681</x:v>
      </x:c>
      <x:c r="N2235" s="81" t="n">
        <x:v>-0.5200310586108411</x:v>
      </x:c>
      <x:c r="O2235" s="23" t="n">
        <x:v>34</x:v>
      </x:c>
      <x:c r="P2235" s="23" t="n">
        <x:v>9</x:v>
      </x:c>
      <x:c r="Q2235" s="78" t="n">
        <x:v>46031</x:v>
      </x:c>
      <x:c r="R2235" s="23" t="str">
        <x:v>True</x:v>
      </x:c>
      <x:c r="S2235" s="23" t="str">
        <x:v>True</x:v>
      </x:c>
      <x:c r="T2235" s="23" t="str">
        <x:v>True</x:v>
      </x:c>
    </x:row>
    <x:row r="2236">
      <x:c r="A2236" s="23" t="str">
        <x:v>active_label_common_panel</x:v>
      </x:c>
      <x:c r="B2236" s="23" t="n">
        <x:v>30</x:v>
      </x:c>
      <x:c r="C2236" s="23" t="str">
        <x:v>checkpoint:z-ai-zhipu-ai:glm-4-7</x:v>
      </x:c>
      <x:c r="D2236" s="23" t="str">
        <x:v>GLM-4.7</x:v>
      </x:c>
      <x:c r="E2236" s="23" t="str">
        <x:v>zai</x:v>
      </x:c>
      <x:c r="F2236" s="78" t="n">
        <x:v>46013</x:v>
      </x:c>
      <x:c r="G2236" s="78" t="n">
        <x:v>46043</x:v>
      </x:c>
      <x:c r="H2236" s="81" t="n">
        <x:v>0.7745966692414834</x:v>
      </x:c>
      <x:c r="I2236" s="81" t="n">
        <x:v>1.09146690284</x:v>
      </x:c>
      <x:c r="J2236" s="23" t="str">
        <x:v>active_b</x:v>
      </x:c>
      <x:c r="K2236" s="23" t="str">
        <x:v>date_historical_price</x:v>
      </x:c>
      <x:c r="L2236" s="81" t="n">
        <x:v>32</x:v>
      </x:c>
      <x:c r="M2236" s="81" t="n">
        <x:v>18.1154437465774</x:v>
      </x:c>
      <x:c r="N2236" s="81" t="n">
        <x:v>-0.24710100156516235</x:v>
      </x:c>
      <x:c r="O2236" s="23" t="n">
        <x:v>32</x:v>
      </x:c>
      <x:c r="P2236" s="23" t="n">
        <x:v>9</x:v>
      </x:c>
      <x:c r="Q2236" s="78" t="n">
        <x:v>46039</x:v>
      </x:c>
      <x:c r="R2236" s="23" t="str">
        <x:v>True</x:v>
      </x:c>
      <x:c r="S2236" s="23" t="str">
        <x:v>True</x:v>
      </x:c>
      <x:c r="T2236" s="23" t="str">
        <x:v>False</x:v>
      </x:c>
    </x:row>
    <x:row r="2237">
      <x:c r="A2237" s="23" t="str">
        <x:v>active_label_common_panel</x:v>
      </x:c>
      <x:c r="B2237" s="23" t="n">
        <x:v>30</x:v>
      </x:c>
      <x:c r="C2237" s="23" t="str">
        <x:v>checkpoint:z-ai-zhipu-ai:glm-4-7</x:v>
      </x:c>
      <x:c r="D2237" s="23" t="str">
        <x:v>GLM-4.7</x:v>
      </x:c>
      <x:c r="E2237" s="23" t="str">
        <x:v>zai</x:v>
      </x:c>
      <x:c r="F2237" s="78" t="n">
        <x:v>46013</x:v>
      </x:c>
      <x:c r="G2237" s="78" t="n">
        <x:v>46043</x:v>
      </x:c>
      <x:c r="H2237" s="81" t="n">
        <x:v>0.7745966692414834</x:v>
      </x:c>
      <x:c r="I2237" s="81" t="n">
        <x:v>1.09146690284</x:v>
      </x:c>
      <x:c r="J2237" s="23" t="str">
        <x:v>active_b</x:v>
      </x:c>
      <x:c r="K2237" s="23" t="str">
        <x:v>score_date</x:v>
      </x:c>
      <x:c r="L2237" s="81" t="n">
        <x:v>32</x:v>
      </x:c>
      <x:c r="M2237" s="81" t="n">
        <x:v>15.52395021858376</x:v>
      </x:c>
      <x:c r="N2237" s="81" t="n">
        <x:v>-0.31414773692321435</x:v>
      </x:c>
      <x:c r="O2237" s="23" t="n">
        <x:v>32</x:v>
      </x:c>
      <x:c r="P2237" s="23" t="n">
        <x:v>9</x:v>
      </x:c>
      <x:c r="Q2237" s="78" t="n">
        <x:v>46039</x:v>
      </x:c>
      <x:c r="R2237" s="23" t="str">
        <x:v>True</x:v>
      </x:c>
      <x:c r="S2237" s="23" t="str">
        <x:v>True</x:v>
      </x:c>
      <x:c r="T2237" s="23" t="str">
        <x:v>False</x:v>
      </x:c>
    </x:row>
    <x:row r="2238">
      <x:c r="A2238" s="23" t="str">
        <x:v>active_label_common_panel</x:v>
      </x:c>
      <x:c r="B2238" s="23" t="n">
        <x:v>30</x:v>
      </x:c>
      <x:c r="C2238" s="23" t="str">
        <x:v>checkpoint:z-ai-zhipu-ai:glm-4-7</x:v>
      </x:c>
      <x:c r="D2238" s="23" t="str">
        <x:v>GLM-4.7</x:v>
      </x:c>
      <x:c r="E2238" s="23" t="str">
        <x:v>zai</x:v>
      </x:c>
      <x:c r="F2238" s="78" t="n">
        <x:v>46013</x:v>
      </x:c>
      <x:c r="G2238" s="78" t="n">
        <x:v>46043</x:v>
      </x:c>
      <x:c r="H2238" s="81" t="n">
        <x:v>0.7745966692414834</x:v>
      </x:c>
      <x:c r="I2238" s="81" t="n">
        <x:v>1.09146690284</x:v>
      </x:c>
      <x:c r="J2238" s="23" t="str">
        <x:v>active_b</x:v>
      </x:c>
      <x:c r="K2238" s="23" t="str">
        <x:v>score_date_historical_price</x:v>
      </x:c>
      <x:c r="L2238" s="81" t="n">
        <x:v>32</x:v>
      </x:c>
      <x:c r="M2238" s="81" t="n">
        <x:v>17.500940215044718</x:v>
      </x:c>
      <x:c r="N2238" s="81" t="n">
        <x:v>-0.26208859710578153</x:v>
      </x:c>
      <x:c r="O2238" s="23" t="n">
        <x:v>32</x:v>
      </x:c>
      <x:c r="P2238" s="23" t="n">
        <x:v>9</x:v>
      </x:c>
      <x:c r="Q2238" s="78" t="n">
        <x:v>46039</x:v>
      </x:c>
      <x:c r="R2238" s="23" t="str">
        <x:v>True</x:v>
      </x:c>
      <x:c r="S2238" s="23" t="str">
        <x:v>True</x:v>
      </x:c>
      <x:c r="T2238" s="23" t="str">
        <x:v>False</x:v>
      </x:c>
    </x:row>
    <x:row r="2239">
      <x:c r="A2239" s="23" t="str">
        <x:v>active_label_common_panel</x:v>
      </x:c>
      <x:c r="B2239" s="23" t="n">
        <x:v>30</x:v>
      </x:c>
      <x:c r="C2239" s="23" t="str">
        <x:v>checkpoint:z-ai-zhipu-ai:glm-4-7</x:v>
      </x:c>
      <x:c r="D2239" s="23" t="str">
        <x:v>GLM-4.7</x:v>
      </x:c>
      <x:c r="E2239" s="23" t="str">
        <x:v>zai</x:v>
      </x:c>
      <x:c r="F2239" s="78" t="n">
        <x:v>46013</x:v>
      </x:c>
      <x:c r="G2239" s="78" t="n">
        <x:v>46043</x:v>
      </x:c>
      <x:c r="H2239" s="81" t="n">
        <x:v>0.7745966692414834</x:v>
      </x:c>
      <x:c r="I2239" s="81" t="n">
        <x:v>1.09146690284</x:v>
      </x:c>
      <x:c r="J2239" s="23" t="str">
        <x:v>active_b</x:v>
      </x:c>
      <x:c r="K2239" s="23" t="str">
        <x:v>score_date_current_price_nonprospective</x:v>
      </x:c>
      <x:c r="L2239" s="81" t="n">
        <x:v>32</x:v>
      </x:c>
      <x:c r="M2239" s="81" t="n">
        <x:v>16.211541289732867</x:v>
      </x:c>
      <x:c r="N2239" s="81" t="n">
        <x:v>-0.29532567156484524</x:v>
      </x:c>
      <x:c r="O2239" s="23" t="n">
        <x:v>32</x:v>
      </x:c>
      <x:c r="P2239" s="23" t="n">
        <x:v>9</x:v>
      </x:c>
      <x:c r="Q2239" s="78" t="n">
        <x:v>46039</x:v>
      </x:c>
      <x:c r="R2239" s="23" t="str">
        <x:v>True</x:v>
      </x:c>
      <x:c r="S2239" s="23" t="str">
        <x:v>True</x:v>
      </x:c>
      <x:c r="T2239" s="23" t="str">
        <x:v>True</x:v>
      </x:c>
    </x:row>
    <x:row r="2240">
      <x:c r="A2240" s="23" t="str">
        <x:v>active_label_common_panel</x:v>
      </x:c>
      <x:c r="B2240" s="23" t="n">
        <x:v>30</x:v>
      </x:c>
      <x:c r="C2240" s="23" t="str">
        <x:v>checkpoint:z-ai-zhipu-ai:glm-4-7</x:v>
      </x:c>
      <x:c r="D2240" s="23" t="str">
        <x:v>GLM-4.7</x:v>
      </x:c>
      <x:c r="E2240" s="23" t="str">
        <x:v>zai</x:v>
      </x:c>
      <x:c r="F2240" s="78" t="n">
        <x:v>46013</x:v>
      </x:c>
      <x:c r="G2240" s="78" t="n">
        <x:v>46043</x:v>
      </x:c>
      <x:c r="H2240" s="81" t="n">
        <x:v>0.7745966692414834</x:v>
      </x:c>
      <x:c r="I2240" s="81" t="n">
        <x:v>1.09146690284</x:v>
      </x:c>
      <x:c r="J2240" s="23" t="str">
        <x:v>total_b</x:v>
      </x:c>
      <x:c r="K2240" s="23" t="str">
        <x:v>date_historical_price</x:v>
      </x:c>
      <x:c r="L2240" s="81" t="n">
        <x:v>358</x:v>
      </x:c>
      <x:c r="M2240" s="81" t="n">
        <x:v>691.9829899762773</x:v>
      </x:c>
      <x:c r="N2240" s="81" t="n">
        <x:v>0.28621239230676276</x:v>
      </x:c>
      <x:c r="O2240" s="23" t="n">
        <x:v>32</x:v>
      </x:c>
      <x:c r="P2240" s="23" t="n">
        <x:v>9</x:v>
      </x:c>
      <x:c r="Q2240" s="78" t="n">
        <x:v>46039</x:v>
      </x:c>
      <x:c r="R2240" s="23" t="str">
        <x:v>True</x:v>
      </x:c>
      <x:c r="S2240" s="23" t="str">
        <x:v>True</x:v>
      </x:c>
      <x:c r="T2240" s="23" t="str">
        <x:v>False</x:v>
      </x:c>
    </x:row>
    <x:row r="2241">
      <x:c r="A2241" s="23" t="str">
        <x:v>active_label_common_panel</x:v>
      </x:c>
      <x:c r="B2241" s="23" t="n">
        <x:v>30</x:v>
      </x:c>
      <x:c r="C2241" s="23" t="str">
        <x:v>checkpoint:z-ai-zhipu-ai:glm-4-7</x:v>
      </x:c>
      <x:c r="D2241" s="23" t="str">
        <x:v>GLM-4.7</x:v>
      </x:c>
      <x:c r="E2241" s="23" t="str">
        <x:v>zai</x:v>
      </x:c>
      <x:c r="F2241" s="78" t="n">
        <x:v>46013</x:v>
      </x:c>
      <x:c r="G2241" s="78" t="n">
        <x:v>46043</x:v>
      </x:c>
      <x:c r="H2241" s="81" t="n">
        <x:v>0.7745966692414834</x:v>
      </x:c>
      <x:c r="I2241" s="81" t="n">
        <x:v>1.09146690284</x:v>
      </x:c>
      <x:c r="J2241" s="23" t="str">
        <x:v>total_b</x:v>
      </x:c>
      <x:c r="K2241" s="23" t="str">
        <x:v>score_date</x:v>
      </x:c>
      <x:c r="L2241" s="81" t="n">
        <x:v>358</x:v>
      </x:c>
      <x:c r="M2241" s="81" t="n">
        <x:v>1043.7617674993808</x:v>
      </x:c>
      <x:c r="N2241" s="81" t="n">
        <x:v>0.4647183581651381</x:v>
      </x:c>
      <x:c r="O2241" s="23" t="n">
        <x:v>32</x:v>
      </x:c>
      <x:c r="P2241" s="23" t="n">
        <x:v>9</x:v>
      </x:c>
      <x:c r="Q2241" s="78" t="n">
        <x:v>46039</x:v>
      </x:c>
      <x:c r="R2241" s="23" t="str">
        <x:v>True</x:v>
      </x:c>
      <x:c r="S2241" s="23" t="str">
        <x:v>True</x:v>
      </x:c>
      <x:c r="T2241" s="23" t="str">
        <x:v>False</x:v>
      </x:c>
    </x:row>
    <x:row r="2242">
      <x:c r="A2242" s="23" t="str">
        <x:v>active_label_common_panel</x:v>
      </x:c>
      <x:c r="B2242" s="23" t="n">
        <x:v>30</x:v>
      </x:c>
      <x:c r="C2242" s="23" t="str">
        <x:v>checkpoint:z-ai-zhipu-ai:glm-4-7</x:v>
      </x:c>
      <x:c r="D2242" s="23" t="str">
        <x:v>GLM-4.7</x:v>
      </x:c>
      <x:c r="E2242" s="23" t="str">
        <x:v>zai</x:v>
      </x:c>
      <x:c r="F2242" s="78" t="n">
        <x:v>46013</x:v>
      </x:c>
      <x:c r="G2242" s="78" t="n">
        <x:v>46043</x:v>
      </x:c>
      <x:c r="H2242" s="81" t="n">
        <x:v>0.7745966692414834</x:v>
      </x:c>
      <x:c r="I2242" s="81" t="n">
        <x:v>1.09146690284</x:v>
      </x:c>
      <x:c r="J2242" s="23" t="str">
        <x:v>total_b</x:v>
      </x:c>
      <x:c r="K2242" s="23" t="str">
        <x:v>score_date_historical_price</x:v>
      </x:c>
      <x:c r="L2242" s="81" t="n">
        <x:v>358</x:v>
      </x:c>
      <x:c r="M2242" s="81" t="n">
        <x:v>1270.7182528963415</x:v>
      </x:c>
      <x:c r="N2242" s="81" t="n">
        <x:v>0.550166241631189</x:v>
      </x:c>
      <x:c r="O2242" s="23" t="n">
        <x:v>32</x:v>
      </x:c>
      <x:c r="P2242" s="23" t="n">
        <x:v>9</x:v>
      </x:c>
      <x:c r="Q2242" s="78" t="n">
        <x:v>46039</x:v>
      </x:c>
      <x:c r="R2242" s="23" t="str">
        <x:v>True</x:v>
      </x:c>
      <x:c r="S2242" s="23" t="str">
        <x:v>True</x:v>
      </x:c>
      <x:c r="T2242" s="23" t="str">
        <x:v>False</x:v>
      </x:c>
    </x:row>
    <x:row r="2243">
      <x:c r="A2243" s="23" t="str">
        <x:v>active_label_common_panel</x:v>
      </x:c>
      <x:c r="B2243" s="23" t="n">
        <x:v>30</x:v>
      </x:c>
      <x:c r="C2243" s="23" t="str">
        <x:v>checkpoint:z-ai-zhipu-ai:glm-4-7</x:v>
      </x:c>
      <x:c r="D2243" s="23" t="str">
        <x:v>GLM-4.7</x:v>
      </x:c>
      <x:c r="E2243" s="23" t="str">
        <x:v>zai</x:v>
      </x:c>
      <x:c r="F2243" s="78" t="n">
        <x:v>46013</x:v>
      </x:c>
      <x:c r="G2243" s="78" t="n">
        <x:v>46043</x:v>
      </x:c>
      <x:c r="H2243" s="81" t="n">
        <x:v>0.7745966692414834</x:v>
      </x:c>
      <x:c r="I2243" s="81" t="n">
        <x:v>1.09146690284</x:v>
      </x:c>
      <x:c r="J2243" s="23" t="str">
        <x:v>total_b</x:v>
      </x:c>
      <x:c r="K2243" s="23" t="str">
        <x:v>score_date_current_price_nonprospective</x:v>
      </x:c>
      <x:c r="L2243" s="81" t="n">
        <x:v>358</x:v>
      </x:c>
      <x:c r="M2243" s="81" t="n">
        <x:v>1099.6582944486472</x:v>
      </x:c>
      <x:c r="N2243" s="81" t="n">
        <x:v>0.48737472770536416</x:v>
      </x:c>
      <x:c r="O2243" s="23" t="n">
        <x:v>32</x:v>
      </x:c>
      <x:c r="P2243" s="23" t="n">
        <x:v>9</x:v>
      </x:c>
      <x:c r="Q2243" s="78" t="n">
        <x:v>46039</x:v>
      </x:c>
      <x:c r="R2243" s="23" t="str">
        <x:v>True</x:v>
      </x:c>
      <x:c r="S2243" s="23" t="str">
        <x:v>True</x:v>
      </x:c>
      <x:c r="T2243" s="23" t="str">
        <x:v>True</x:v>
      </x:c>
    </x:row>
    <x:row r="2244">
      <x:c r="A2244" s="23" t="str">
        <x:v>active_label_common_panel</x:v>
      </x:c>
      <x:c r="B2244" s="23" t="n">
        <x:v>30</x:v>
      </x:c>
      <x:c r="C2244" s="23" t="str">
        <x:v>checkpoint:epoch:glm-4-7-flash</x:v>
      </x:c>
      <x:c r="D2244" s="23" t="str">
        <x:v>GLM 4.7 Flash</x:v>
      </x:c>
      <x:c r="E2244" s="23" t="str">
        <x:v>zai</x:v>
      </x:c>
      <x:c r="F2244" s="78" t="n">
        <x:v>46013</x:v>
      </x:c>
      <x:c r="G2244" s="78" t="n">
        <x:v>46071</x:v>
      </x:c>
      <x:c r="H2244" s="81" t="n">
        <x:v>0.16733200530681513</x:v>
      </x:c>
      <x:c r="I2244" s="81" t="n">
        <x:v>0.161447748584</x:v>
      </x:c>
      <x:c r="J2244" s="23" t="str">
        <x:v>active_b</x:v>
      </x:c>
      <x:c r="K2244" s="23" t="str">
        <x:v>date_historical_price</x:v>
      </x:c>
      <x:c r="L2244" s="81" t="n">
        <x:v>3</x:v>
      </x:c>
      <x:c r="M2244" s="81" t="n">
        <x:v>6.549609644761288</x:v>
      </x:c>
      <x:c r="N2244" s="81" t="n">
        <x:v>0.3390941621915095</x:v>
      </x:c>
      <x:c r="O2244" s="23" t="n">
        <x:v>32</x:v>
      </x:c>
      <x:c r="P2244" s="23" t="n">
        <x:v>9</x:v>
      </x:c>
      <x:c r="Q2244" s="78" t="n">
        <x:v>46039</x:v>
      </x:c>
      <x:c r="R2244" s="23" t="str">
        <x:v>True</x:v>
      </x:c>
      <x:c r="S2244" s="23" t="str">
        <x:v>True</x:v>
      </x:c>
      <x:c r="T2244" s="23" t="str">
        <x:v>False</x:v>
      </x:c>
    </x:row>
    <x:row r="2245">
      <x:c r="A2245" s="23" t="str">
        <x:v>active_label_common_panel</x:v>
      </x:c>
      <x:c r="B2245" s="23" t="n">
        <x:v>30</x:v>
      </x:c>
      <x:c r="C2245" s="23" t="str">
        <x:v>checkpoint:epoch:glm-4-7-flash</x:v>
      </x:c>
      <x:c r="D2245" s="23" t="str">
        <x:v>GLM 4.7 Flash</x:v>
      </x:c>
      <x:c r="E2245" s="23" t="str">
        <x:v>zai</x:v>
      </x:c>
      <x:c r="F2245" s="78" t="n">
        <x:v>46013</x:v>
      </x:c>
      <x:c r="G2245" s="78" t="n">
        <x:v>46071</x:v>
      </x:c>
      <x:c r="H2245" s="81" t="n">
        <x:v>0.16733200530681513</x:v>
      </x:c>
      <x:c r="I2245" s="81" t="n">
        <x:v>0.161447748584</x:v>
      </x:c>
      <x:c r="J2245" s="23" t="str">
        <x:v>active_b</x:v>
      </x:c>
      <x:c r="K2245" s="23" t="str">
        <x:v>score_date</x:v>
      </x:c>
      <x:c r="L2245" s="81" t="n">
        <x:v>3</x:v>
      </x:c>
      <x:c r="M2245" s="81" t="n">
        <x:v>8.777854003854602</x:v>
      </x:c>
      <x:c r="N2245" s="81" t="n">
        <x:v>0.4662670985211658</x:v>
      </x:c>
      <x:c r="O2245" s="23" t="n">
        <x:v>32</x:v>
      </x:c>
      <x:c r="P2245" s="23" t="n">
        <x:v>9</x:v>
      </x:c>
      <x:c r="Q2245" s="78" t="n">
        <x:v>46039</x:v>
      </x:c>
      <x:c r="R2245" s="23" t="str">
        <x:v>True</x:v>
      </x:c>
      <x:c r="S2245" s="23" t="str">
        <x:v>True</x:v>
      </x:c>
      <x:c r="T2245" s="23" t="str">
        <x:v>False</x:v>
      </x:c>
    </x:row>
    <x:row r="2246">
      <x:c r="A2246" s="23" t="str">
        <x:v>active_label_common_panel</x:v>
      </x:c>
      <x:c r="B2246" s="23" t="n">
        <x:v>30</x:v>
      </x:c>
      <x:c r="C2246" s="23" t="str">
        <x:v>checkpoint:epoch:glm-4-7-flash</x:v>
      </x:c>
      <x:c r="D2246" s="23" t="str">
        <x:v>GLM 4.7 Flash</x:v>
      </x:c>
      <x:c r="E2246" s="23" t="str">
        <x:v>zai</x:v>
      </x:c>
      <x:c r="F2246" s="78" t="n">
        <x:v>46013</x:v>
      </x:c>
      <x:c r="G2246" s="78" t="n">
        <x:v>46071</x:v>
      </x:c>
      <x:c r="H2246" s="81" t="n">
        <x:v>0.16733200530681513</x:v>
      </x:c>
      <x:c r="I2246" s="81" t="n">
        <x:v>0.161447748584</x:v>
      </x:c>
      <x:c r="J2246" s="23" t="str">
        <x:v>active_b</x:v>
      </x:c>
      <x:c r="K2246" s="23" t="str">
        <x:v>score_date_historical_price</x:v>
      </x:c>
      <x:c r="L2246" s="81" t="n">
        <x:v>3</x:v>
      </x:c>
      <x:c r="M2246" s="81" t="n">
        <x:v>6.418298673622537</x:v>
      </x:c>
      <x:c r="N2246" s="81" t="n">
        <x:v>0.33029866827479465</x:v>
      </x:c>
      <x:c r="O2246" s="23" t="n">
        <x:v>32</x:v>
      </x:c>
      <x:c r="P2246" s="23" t="n">
        <x:v>9</x:v>
      </x:c>
      <x:c r="Q2246" s="78" t="n">
        <x:v>46039</x:v>
      </x:c>
      <x:c r="R2246" s="23" t="str">
        <x:v>True</x:v>
      </x:c>
      <x:c r="S2246" s="23" t="str">
        <x:v>True</x:v>
      </x:c>
      <x:c r="T2246" s="23" t="str">
        <x:v>False</x:v>
      </x:c>
    </x:row>
    <x:row r="2247">
      <x:c r="A2247" s="23" t="str">
        <x:v>active_label_common_panel</x:v>
      </x:c>
      <x:c r="B2247" s="23" t="n">
        <x:v>30</x:v>
      </x:c>
      <x:c r="C2247" s="23" t="str">
        <x:v>checkpoint:epoch:glm-4-7-flash</x:v>
      </x:c>
      <x:c r="D2247" s="23" t="str">
        <x:v>GLM 4.7 Flash</x:v>
      </x:c>
      <x:c r="E2247" s="23" t="str">
        <x:v>zai</x:v>
      </x:c>
      <x:c r="F2247" s="78" t="n">
        <x:v>46013</x:v>
      </x:c>
      <x:c r="G2247" s="78" t="n">
        <x:v>46071</x:v>
      </x:c>
      <x:c r="H2247" s="81" t="n">
        <x:v>0.16733200530681513</x:v>
      </x:c>
      <x:c r="I2247" s="81" t="n">
        <x:v>0.161447748584</x:v>
      </x:c>
      <x:c r="J2247" s="23" t="str">
        <x:v>active_b</x:v>
      </x:c>
      <x:c r="K2247" s="23" t="str">
        <x:v>score_date_current_price_nonprospective</x:v>
      </x:c>
      <x:c r="L2247" s="81" t="n">
        <x:v>3</x:v>
      </x:c>
      <x:c r="M2247" s="81" t="n">
        <x:v>4.429582148819609</x:v>
      </x:c>
      <x:c r="N2247" s="81" t="n">
        <x:v>0.16924150558447623</x:v>
      </x:c>
      <x:c r="O2247" s="23" t="n">
        <x:v>32</x:v>
      </x:c>
      <x:c r="P2247" s="23" t="n">
        <x:v>9</x:v>
      </x:c>
      <x:c r="Q2247" s="78" t="n">
        <x:v>46039</x:v>
      </x:c>
      <x:c r="R2247" s="23" t="str">
        <x:v>True</x:v>
      </x:c>
      <x:c r="S2247" s="23" t="str">
        <x:v>True</x:v>
      </x:c>
      <x:c r="T2247" s="23" t="str">
        <x:v>True</x:v>
      </x:c>
    </x:row>
    <x:row r="2248">
      <x:c r="A2248" s="23" t="str">
        <x:v>active_label_common_panel</x:v>
      </x:c>
      <x:c r="B2248" s="23" t="n">
        <x:v>30</x:v>
      </x:c>
      <x:c r="C2248" s="23" t="str">
        <x:v>checkpoint:epoch:glm-4-7-flash</x:v>
      </x:c>
      <x:c r="D2248" s="23" t="str">
        <x:v>GLM 4.7 Flash</x:v>
      </x:c>
      <x:c r="E2248" s="23" t="str">
        <x:v>zai</x:v>
      </x:c>
      <x:c r="F2248" s="78" t="n">
        <x:v>46013</x:v>
      </x:c>
      <x:c r="G2248" s="78" t="n">
        <x:v>46071</x:v>
      </x:c>
      <x:c r="H2248" s="81" t="n">
        <x:v>0.16733200530681513</x:v>
      </x:c>
      <x:c r="I2248" s="81" t="n">
        <x:v>0.161447748584</x:v>
      </x:c>
      <x:c r="J2248" s="23" t="str">
        <x:v>total_b</x:v>
      </x:c>
      <x:c r="K2248" s="23" t="str">
        <x:v>date_historical_price</x:v>
      </x:c>
      <x:c r="L2248" s="81" t="n">
        <x:v>30</x:v>
      </x:c>
      <x:c r="M2248" s="81" t="n">
        <x:v>56.500081909209925</x:v>
      </x:c>
      <x:c r="N2248" s="81" t="n">
        <x:v>0.27492782270494603</x:v>
      </x:c>
      <x:c r="O2248" s="23" t="n">
        <x:v>32</x:v>
      </x:c>
      <x:c r="P2248" s="23" t="n">
        <x:v>9</x:v>
      </x:c>
      <x:c r="Q2248" s="78" t="n">
        <x:v>46039</x:v>
      </x:c>
      <x:c r="R2248" s="23" t="str">
        <x:v>True</x:v>
      </x:c>
      <x:c r="S2248" s="23" t="str">
        <x:v>True</x:v>
      </x:c>
      <x:c r="T2248" s="23" t="str">
        <x:v>False</x:v>
      </x:c>
    </x:row>
    <x:row r="2249">
      <x:c r="A2249" s="23" t="str">
        <x:v>active_label_common_panel</x:v>
      </x:c>
      <x:c r="B2249" s="23" t="n">
        <x:v>30</x:v>
      </x:c>
      <x:c r="C2249" s="23" t="str">
        <x:v>checkpoint:epoch:glm-4-7-flash</x:v>
      </x:c>
      <x:c r="D2249" s="23" t="str">
        <x:v>GLM 4.7 Flash</x:v>
      </x:c>
      <x:c r="E2249" s="23" t="str">
        <x:v>zai</x:v>
      </x:c>
      <x:c r="F2249" s="78" t="n">
        <x:v>46013</x:v>
      </x:c>
      <x:c r="G2249" s="78" t="n">
        <x:v>46071</x:v>
      </x:c>
      <x:c r="H2249" s="81" t="n">
        <x:v>0.16733200530681513</x:v>
      </x:c>
      <x:c r="I2249" s="81" t="n">
        <x:v>0.161447748584</x:v>
      </x:c>
      <x:c r="J2249" s="23" t="str">
        <x:v>total_b</x:v>
      </x:c>
      <x:c r="K2249" s="23" t="str">
        <x:v>score_date</x:v>
      </x:c>
      <x:c r="L2249" s="81" t="n">
        <x:v>30</x:v>
      </x:c>
      <x:c r="M2249" s="81" t="n">
        <x:v>134.93486994349047</x:v>
      </x:c>
      <x:c r="N2249" s="81" t="n">
        <x:v>0.6530029400755623</x:v>
      </x:c>
      <x:c r="O2249" s="23" t="n">
        <x:v>32</x:v>
      </x:c>
      <x:c r="P2249" s="23" t="n">
        <x:v>9</x:v>
      </x:c>
      <x:c r="Q2249" s="78" t="n">
        <x:v>46039</x:v>
      </x:c>
      <x:c r="R2249" s="23" t="str">
        <x:v>True</x:v>
      </x:c>
      <x:c r="S2249" s="23" t="str">
        <x:v>True</x:v>
      </x:c>
      <x:c r="T2249" s="23" t="str">
        <x:v>False</x:v>
      </x:c>
    </x:row>
    <x:row r="2250">
      <x:c r="A2250" s="23" t="str">
        <x:v>active_label_common_panel</x:v>
      </x:c>
      <x:c r="B2250" s="23" t="n">
        <x:v>30</x:v>
      </x:c>
      <x:c r="C2250" s="23" t="str">
        <x:v>checkpoint:epoch:glm-4-7-flash</x:v>
      </x:c>
      <x:c r="D2250" s="23" t="str">
        <x:v>GLM 4.7 Flash</x:v>
      </x:c>
      <x:c r="E2250" s="23" t="str">
        <x:v>zai</x:v>
      </x:c>
      <x:c r="F2250" s="78" t="n">
        <x:v>46013</x:v>
      </x:c>
      <x:c r="G2250" s="78" t="n">
        <x:v>46071</x:v>
      </x:c>
      <x:c r="H2250" s="81" t="n">
        <x:v>0.16733200530681513</x:v>
      </x:c>
      <x:c r="I2250" s="81" t="n">
        <x:v>0.161447748584</x:v>
      </x:c>
      <x:c r="J2250" s="23" t="str">
        <x:v>total_b</x:v>
      </x:c>
      <x:c r="K2250" s="23" t="str">
        <x:v>score_date_historical_price</x:v>
      </x:c>
      <x:c r="L2250" s="81" t="n">
        <x:v>30</x:v>
      </x:c>
      <x:c r="M2250" s="81" t="n">
        <x:v>80.71435996242761</x:v>
      </x:c>
      <x:c r="N2250" s="81" t="n">
        <x:v>0.4298295525878279</x:v>
      </x:c>
      <x:c r="O2250" s="23" t="n">
        <x:v>32</x:v>
      </x:c>
      <x:c r="P2250" s="23" t="n">
        <x:v>9</x:v>
      </x:c>
      <x:c r="Q2250" s="78" t="n">
        <x:v>46039</x:v>
      </x:c>
      <x:c r="R2250" s="23" t="str">
        <x:v>True</x:v>
      </x:c>
      <x:c r="S2250" s="23" t="str">
        <x:v>True</x:v>
      </x:c>
      <x:c r="T2250" s="23" t="str">
        <x:v>False</x:v>
      </x:c>
    </x:row>
    <x:row r="2251">
      <x:c r="A2251" s="23" t="str">
        <x:v>active_label_common_panel</x:v>
      </x:c>
      <x:c r="B2251" s="23" t="n">
        <x:v>30</x:v>
      </x:c>
      <x:c r="C2251" s="23" t="str">
        <x:v>checkpoint:epoch:glm-4-7-flash</x:v>
      </x:c>
      <x:c r="D2251" s="23" t="str">
        <x:v>GLM 4.7 Flash</x:v>
      </x:c>
      <x:c r="E2251" s="23" t="str">
        <x:v>zai</x:v>
      </x:c>
      <x:c r="F2251" s="78" t="n">
        <x:v>46013</x:v>
      </x:c>
      <x:c r="G2251" s="78" t="n">
        <x:v>46071</x:v>
      </x:c>
      <x:c r="H2251" s="81" t="n">
        <x:v>0.16733200530681513</x:v>
      </x:c>
      <x:c r="I2251" s="81" t="n">
        <x:v>0.161447748584</x:v>
      </x:c>
      <x:c r="J2251" s="23" t="str">
        <x:v>total_b</x:v>
      </x:c>
      <x:c r="K2251" s="23" t="str">
        <x:v>score_date_current_price_nonprospective</x:v>
      </x:c>
      <x:c r="L2251" s="81" t="n">
        <x:v>30</x:v>
      </x:c>
      <x:c r="M2251" s="81" t="n">
        <x:v>59.236658432901734</x:v>
      </x:c>
      <x:c r="N2251" s="81" t="n">
        <x:v>0.2954692970693628</x:v>
      </x:c>
      <x:c r="O2251" s="23" t="n">
        <x:v>32</x:v>
      </x:c>
      <x:c r="P2251" s="23" t="n">
        <x:v>9</x:v>
      </x:c>
      <x:c r="Q2251" s="78" t="n">
        <x:v>46039</x:v>
      </x:c>
      <x:c r="R2251" s="23" t="str">
        <x:v>True</x:v>
      </x:c>
      <x:c r="S2251" s="23" t="str">
        <x:v>True</x:v>
      </x:c>
      <x:c r="T2251" s="23" t="str">
        <x:v>True</x:v>
      </x:c>
    </x:row>
    <x:row r="2252">
      <x:c r="A2252" s="23" t="str">
        <x:v>active_label_common_panel</x:v>
      </x:c>
      <x:c r="B2252" s="23" t="n">
        <x:v>30</x:v>
      </x:c>
      <x:c r="C2252" s="23" t="str">
        <x:v>checkpoint:moonshot:kimi-k2-5</x:v>
      </x:c>
      <x:c r="D2252" s="23" t="str">
        <x:v>Kimi K2.5</x:v>
      </x:c>
      <x:c r="E2252" s="23" t="str">
        <x:v>kimi</x:v>
      </x:c>
      <x:c r="F2252" s="78" t="n">
        <x:v>46049</x:v>
      </x:c>
      <x:c r="G2252" s="78" t="n">
        <x:v>46078</x:v>
      </x:c>
      <x:c r="H2252" s="81" t="n">
        <x:v>1.0062305898749053</x:v>
      </x:c>
      <x:c r="I2252" s="81" t="n">
        <x:v>1.20747670785</x:v>
      </x:c>
      <x:c r="J2252" s="23" t="str">
        <x:v>active_b</x:v>
      </x:c>
      <x:c r="K2252" s="23" t="str">
        <x:v>date_historical_price</x:v>
      </x:c>
      <x:c r="L2252" s="81" t="n">
        <x:v>32.6</x:v>
      </x:c>
      <x:c r="M2252" s="81" t="n">
        <x:v>17.707067484703572</x:v>
      </x:c>
      <x:c r="N2252" s="81" t="n">
        <x:v>-0.2650709576054549</x:v>
      </x:c>
      <x:c r="O2252" s="23" t="n">
        <x:v>35</x:v>
      </x:c>
      <x:c r="P2252" s="23" t="n">
        <x:v>9</x:v>
      </x:c>
      <x:c r="Q2252" s="78" t="n">
        <x:v>46071</x:v>
      </x:c>
      <x:c r="R2252" s="23" t="str">
        <x:v>True</x:v>
      </x:c>
      <x:c r="S2252" s="23" t="str">
        <x:v>True</x:v>
      </x:c>
      <x:c r="T2252" s="23" t="str">
        <x:v>False</x:v>
      </x:c>
    </x:row>
    <x:row r="2253">
      <x:c r="A2253" s="23" t="str">
        <x:v>active_label_common_panel</x:v>
      </x:c>
      <x:c r="B2253" s="23" t="n">
        <x:v>30</x:v>
      </x:c>
      <x:c r="C2253" s="23" t="str">
        <x:v>checkpoint:moonshot:kimi-k2-5</x:v>
      </x:c>
      <x:c r="D2253" s="23" t="str">
        <x:v>Kimi K2.5</x:v>
      </x:c>
      <x:c r="E2253" s="23" t="str">
        <x:v>kimi</x:v>
      </x:c>
      <x:c r="F2253" s="78" t="n">
        <x:v>46049</x:v>
      </x:c>
      <x:c r="G2253" s="78" t="n">
        <x:v>46078</x:v>
      </x:c>
      <x:c r="H2253" s="81" t="n">
        <x:v>1.0062305898749053</x:v>
      </x:c>
      <x:c r="I2253" s="81" t="n">
        <x:v>1.20747670785</x:v>
      </x:c>
      <x:c r="J2253" s="23" t="str">
        <x:v>active_b</x:v>
      </x:c>
      <x:c r="K2253" s="23" t="str">
        <x:v>score_date</x:v>
      </x:c>
      <x:c r="L2253" s="81" t="n">
        <x:v>32.6</x:v>
      </x:c>
      <x:c r="M2253" s="81" t="n">
        <x:v>13.172631502315669</x:v>
      </x:c>
      <x:c r="N2253" s="81" t="n">
        <x:v>-0.3935450572417897</x:v>
      </x:c>
      <x:c r="O2253" s="23" t="n">
        <x:v>35</x:v>
      </x:c>
      <x:c r="P2253" s="23" t="n">
        <x:v>9</x:v>
      </x:c>
      <x:c r="Q2253" s="78" t="n">
        <x:v>46071</x:v>
      </x:c>
      <x:c r="R2253" s="23" t="str">
        <x:v>True</x:v>
      </x:c>
      <x:c r="S2253" s="23" t="str">
        <x:v>True</x:v>
      </x:c>
      <x:c r="T2253" s="23" t="str">
        <x:v>False</x:v>
      </x:c>
    </x:row>
    <x:row r="2254">
      <x:c r="A2254" s="23" t="str">
        <x:v>active_label_common_panel</x:v>
      </x:c>
      <x:c r="B2254" s="23" t="n">
        <x:v>30</x:v>
      </x:c>
      <x:c r="C2254" s="23" t="str">
        <x:v>checkpoint:moonshot:kimi-k2-5</x:v>
      </x:c>
      <x:c r="D2254" s="23" t="str">
        <x:v>Kimi K2.5</x:v>
      </x:c>
      <x:c r="E2254" s="23" t="str">
        <x:v>kimi</x:v>
      </x:c>
      <x:c r="F2254" s="78" t="n">
        <x:v>46049</x:v>
      </x:c>
      <x:c r="G2254" s="78" t="n">
        <x:v>46078</x:v>
      </x:c>
      <x:c r="H2254" s="81" t="n">
        <x:v>1.0062305898749053</x:v>
      </x:c>
      <x:c r="I2254" s="81" t="n">
        <x:v>1.20747670785</x:v>
      </x:c>
      <x:c r="J2254" s="23" t="str">
        <x:v>active_b</x:v>
      </x:c>
      <x:c r="K2254" s="23" t="str">
        <x:v>score_date_historical_price</x:v>
      </x:c>
      <x:c r="L2254" s="81" t="n">
        <x:v>32.6</x:v>
      </x:c>
      <x:c r="M2254" s="81" t="n">
        <x:v>18.328310265308666</x:v>
      </x:c>
      <x:c r="N2254" s="81" t="n">
        <x:v>-0.25009517200036024</x:v>
      </x:c>
      <x:c r="O2254" s="23" t="n">
        <x:v>35</x:v>
      </x:c>
      <x:c r="P2254" s="23" t="n">
        <x:v>9</x:v>
      </x:c>
      <x:c r="Q2254" s="78" t="n">
        <x:v>46071</x:v>
      </x:c>
      <x:c r="R2254" s="23" t="str">
        <x:v>True</x:v>
      </x:c>
      <x:c r="S2254" s="23" t="str">
        <x:v>True</x:v>
      </x:c>
      <x:c r="T2254" s="23" t="str">
        <x:v>False</x:v>
      </x:c>
    </x:row>
    <x:row r="2255">
      <x:c r="A2255" s="23" t="str">
        <x:v>active_label_common_panel</x:v>
      </x:c>
      <x:c r="B2255" s="23" t="n">
        <x:v>30</x:v>
      </x:c>
      <x:c r="C2255" s="23" t="str">
        <x:v>checkpoint:moonshot:kimi-k2-5</x:v>
      </x:c>
      <x:c r="D2255" s="23" t="str">
        <x:v>Kimi K2.5</x:v>
      </x:c>
      <x:c r="E2255" s="23" t="str">
        <x:v>kimi</x:v>
      </x:c>
      <x:c r="F2255" s="78" t="n">
        <x:v>46049</x:v>
      </x:c>
      <x:c r="G2255" s="78" t="n">
        <x:v>46078</x:v>
      </x:c>
      <x:c r="H2255" s="81" t="n">
        <x:v>1.0062305898749053</x:v>
      </x:c>
      <x:c r="I2255" s="81" t="n">
        <x:v>1.20747670785</x:v>
      </x:c>
      <x:c r="J2255" s="23" t="str">
        <x:v>active_b</x:v>
      </x:c>
      <x:c r="K2255" s="23" t="str">
        <x:v>score_date_current_price_nonprospective</x:v>
      </x:c>
      <x:c r="L2255" s="81" t="n">
        <x:v>32.6</x:v>
      </x:c>
      <x:c r="M2255" s="81" t="n">
        <x:v>16.05328365054142</x:v>
      </x:c>
      <x:c r="N2255" s="81" t="n">
        <x:v>-0.30765372061979523</x:v>
      </x:c>
      <x:c r="O2255" s="23" t="n">
        <x:v>35</x:v>
      </x:c>
      <x:c r="P2255" s="23" t="n">
        <x:v>9</x:v>
      </x:c>
      <x:c r="Q2255" s="78" t="n">
        <x:v>46071</x:v>
      </x:c>
      <x:c r="R2255" s="23" t="str">
        <x:v>True</x:v>
      </x:c>
      <x:c r="S2255" s="23" t="str">
        <x:v>True</x:v>
      </x:c>
      <x:c r="T2255" s="23" t="str">
        <x:v>True</x:v>
      </x:c>
    </x:row>
    <x:row r="2256">
      <x:c r="A2256" s="23" t="str">
        <x:v>active_label_common_panel</x:v>
      </x:c>
      <x:c r="B2256" s="23" t="n">
        <x:v>30</x:v>
      </x:c>
      <x:c r="C2256" s="23" t="str">
        <x:v>checkpoint:moonshot:kimi-k2-5</x:v>
      </x:c>
      <x:c r="D2256" s="23" t="str">
        <x:v>Kimi K2.5</x:v>
      </x:c>
      <x:c r="E2256" s="23" t="str">
        <x:v>kimi</x:v>
      </x:c>
      <x:c r="F2256" s="78" t="n">
        <x:v>46049</x:v>
      </x:c>
      <x:c r="G2256" s="78" t="n">
        <x:v>46078</x:v>
      </x:c>
      <x:c r="H2256" s="81" t="n">
        <x:v>1.0062305898749053</x:v>
      </x:c>
      <x:c r="I2256" s="81" t="n">
        <x:v>1.20747670785</x:v>
      </x:c>
      <x:c r="J2256" s="23" t="str">
        <x:v>total_b</x:v>
      </x:c>
      <x:c r="K2256" s="23" t="str">
        <x:v>date_historical_price</x:v>
      </x:c>
      <x:c r="L2256" s="81" t="n">
        <x:v>1040</x:v>
      </x:c>
      <x:c r="M2256" s="81" t="n">
        <x:v>678.7951040432337</x:v>
      </x:c>
      <x:c r="N2256" s="81" t="n">
        <x:v>-0.18529463808489735</x:v>
      </x:c>
      <x:c r="O2256" s="23" t="n">
        <x:v>35</x:v>
      </x:c>
      <x:c r="P2256" s="23" t="n">
        <x:v>9</x:v>
      </x:c>
      <x:c r="Q2256" s="78" t="n">
        <x:v>46071</x:v>
      </x:c>
      <x:c r="R2256" s="23" t="str">
        <x:v>True</x:v>
      </x:c>
      <x:c r="S2256" s="23" t="str">
        <x:v>True</x:v>
      </x:c>
      <x:c r="T2256" s="23" t="str">
        <x:v>False</x:v>
      </x:c>
    </x:row>
    <x:row r="2257">
      <x:c r="A2257" s="23" t="str">
        <x:v>active_label_common_panel</x:v>
      </x:c>
      <x:c r="B2257" s="23" t="n">
        <x:v>30</x:v>
      </x:c>
      <x:c r="C2257" s="23" t="str">
        <x:v>checkpoint:moonshot:kimi-k2-5</x:v>
      </x:c>
      <x:c r="D2257" s="23" t="str">
        <x:v>Kimi K2.5</x:v>
      </x:c>
      <x:c r="E2257" s="23" t="str">
        <x:v>kimi</x:v>
      </x:c>
      <x:c r="F2257" s="78" t="n">
        <x:v>46049</x:v>
      </x:c>
      <x:c r="G2257" s="78" t="n">
        <x:v>46078</x:v>
      </x:c>
      <x:c r="H2257" s="81" t="n">
        <x:v>1.0062305898749053</x:v>
      </x:c>
      <x:c r="I2257" s="81" t="n">
        <x:v>1.20747670785</x:v>
      </x:c>
      <x:c r="J2257" s="23" t="str">
        <x:v>total_b</x:v>
      </x:c>
      <x:c r="K2257" s="23" t="str">
        <x:v>score_date</x:v>
      </x:c>
      <x:c r="L2257" s="81" t="n">
        <x:v>1040</x:v>
      </x:c>
      <x:c r="M2257" s="81" t="n">
        <x:v>750.5082524550044</x:v>
      </x:c>
      <x:c r="N2257" s="81" t="n">
        <x:v>-0.14167786726850382</x:v>
      </x:c>
      <x:c r="O2257" s="23" t="n">
        <x:v>35</x:v>
      </x:c>
      <x:c r="P2257" s="23" t="n">
        <x:v>9</x:v>
      </x:c>
      <x:c r="Q2257" s="78" t="n">
        <x:v>46071</x:v>
      </x:c>
      <x:c r="R2257" s="23" t="str">
        <x:v>True</x:v>
      </x:c>
      <x:c r="S2257" s="23" t="str">
        <x:v>True</x:v>
      </x:c>
      <x:c r="T2257" s="23" t="str">
        <x:v>False</x:v>
      </x:c>
    </x:row>
    <x:row r="2258">
      <x:c r="A2258" s="23" t="str">
        <x:v>active_label_common_panel</x:v>
      </x:c>
      <x:c r="B2258" s="23" t="n">
        <x:v>30</x:v>
      </x:c>
      <x:c r="C2258" s="23" t="str">
        <x:v>checkpoint:moonshot:kimi-k2-5</x:v>
      </x:c>
      <x:c r="D2258" s="23" t="str">
        <x:v>Kimi K2.5</x:v>
      </x:c>
      <x:c r="E2258" s="23" t="str">
        <x:v>kimi</x:v>
      </x:c>
      <x:c r="F2258" s="78" t="n">
        <x:v>46049</x:v>
      </x:c>
      <x:c r="G2258" s="78" t="n">
        <x:v>46078</x:v>
      </x:c>
      <x:c r="H2258" s="81" t="n">
        <x:v>1.0062305898749053</x:v>
      </x:c>
      <x:c r="I2258" s="81" t="n">
        <x:v>1.20747670785</x:v>
      </x:c>
      <x:c r="J2258" s="23" t="str">
        <x:v>total_b</x:v>
      </x:c>
      <x:c r="K2258" s="23" t="str">
        <x:v>score_date_historical_price</x:v>
      </x:c>
      <x:c r="L2258" s="81" t="n">
        <x:v>1040</x:v>
      </x:c>
      <x:c r="M2258" s="81" t="n">
        <x:v>1305.8359699567798</x:v>
      </x:c>
      <x:c r="N2258" s="81" t="n">
        <x:v>0.09885528801039757</x:v>
      </x:c>
      <x:c r="O2258" s="23" t="n">
        <x:v>35</x:v>
      </x:c>
      <x:c r="P2258" s="23" t="n">
        <x:v>9</x:v>
      </x:c>
      <x:c r="Q2258" s="78" t="n">
        <x:v>46071</x:v>
      </x:c>
      <x:c r="R2258" s="23" t="str">
        <x:v>True</x:v>
      </x:c>
      <x:c r="S2258" s="23" t="str">
        <x:v>True</x:v>
      </x:c>
      <x:c r="T2258" s="23" t="str">
        <x:v>False</x:v>
      </x:c>
    </x:row>
    <x:row r="2259">
      <x:c r="A2259" s="23" t="str">
        <x:v>active_label_common_panel</x:v>
      </x:c>
      <x:c r="B2259" s="23" t="n">
        <x:v>30</x:v>
      </x:c>
      <x:c r="C2259" s="23" t="str">
        <x:v>checkpoint:moonshot:kimi-k2-5</x:v>
      </x:c>
      <x:c r="D2259" s="23" t="str">
        <x:v>Kimi K2.5</x:v>
      </x:c>
      <x:c r="E2259" s="23" t="str">
        <x:v>kimi</x:v>
      </x:c>
      <x:c r="F2259" s="78" t="n">
        <x:v>46049</x:v>
      </x:c>
      <x:c r="G2259" s="78" t="n">
        <x:v>46078</x:v>
      </x:c>
      <x:c r="H2259" s="81" t="n">
        <x:v>1.0062305898749053</x:v>
      </x:c>
      <x:c r="I2259" s="81" t="n">
        <x:v>1.20747670785</x:v>
      </x:c>
      <x:c r="J2259" s="23" t="str">
        <x:v>total_b</x:v>
      </x:c>
      <x:c r="K2259" s="23" t="str">
        <x:v>score_date_current_price_nonprospective</x:v>
      </x:c>
      <x:c r="L2259" s="81" t="n">
        <x:v>1040</x:v>
      </x:c>
      <x:c r="M2259" s="81" t="n">
        <x:v>949.8853266317934</x:v>
      </x:c>
      <x:c r="N2259" s="81" t="n">
        <x:v>-0.03936216034366523</x:v>
      </x:c>
      <x:c r="O2259" s="23" t="n">
        <x:v>35</x:v>
      </x:c>
      <x:c r="P2259" s="23" t="n">
        <x:v>9</x:v>
      </x:c>
      <x:c r="Q2259" s="78" t="n">
        <x:v>46071</x:v>
      </x:c>
      <x:c r="R2259" s="23" t="str">
        <x:v>True</x:v>
      </x:c>
      <x:c r="S2259" s="23" t="str">
        <x:v>True</x:v>
      </x:c>
      <x:c r="T2259" s="23" t="str">
        <x:v>True</x:v>
      </x:c>
    </x:row>
    <x:row r="2260">
      <x:c r="A2260" s="23" t="str">
        <x:v>active_label_common_panel</x:v>
      </x:c>
      <x:c r="B2260" s="23" t="n">
        <x:v>30</x:v>
      </x:c>
      <x:c r="C2260" s="23" t="str">
        <x:v>checkpoint:epoch:qwen3-coder-next</x:v>
      </x:c>
      <x:c r="D2260" s="23" t="str">
        <x:v>Qwen3-Coder-Next</x:v>
      </x:c>
      <x:c r="E2260" s="23" t="str">
        <x:v>alibaba</x:v>
      </x:c>
      <x:c r="F2260" s="78" t="n">
        <x:v>46055</x:v>
      </x:c>
      <x:c r="G2260" s="78" t="n">
        <x:v>46086</x:v>
      </x:c>
      <x:c r="H2260" s="81" t="n">
        <x:v>0.3</x:v>
      </x:c>
      <x:c r="I2260" s="81" t="n">
        <x:v>0.40249223595</x:v>
      </x:c>
      <x:c r="J2260" s="23" t="str">
        <x:v>active_b</x:v>
      </x:c>
      <x:c r="K2260" s="23" t="str">
        <x:v>date_historical_price</x:v>
      </x:c>
      <x:c r="L2260" s="81" t="n">
        <x:v>3</x:v>
      </x:c>
      <x:c r="M2260" s="81" t="n">
        <x:v>9.204447086532323</x:v>
      </x:c>
      <x:c r="N2260" s="81" t="n">
        <x:v>0.48687645072438074</x:v>
      </x:c>
      <x:c r="O2260" s="23" t="n">
        <x:v>29</x:v>
      </x:c>
      <x:c r="P2260" s="23" t="n">
        <x:v>9</x:v>
      </x:c>
      <x:c r="Q2260" s="78" t="n">
        <x:v>46078</x:v>
      </x:c>
      <x:c r="R2260" s="23" t="str">
        <x:v>True</x:v>
      </x:c>
      <x:c r="S2260" s="23" t="str">
        <x:v>True</x:v>
      </x:c>
      <x:c r="T2260" s="23" t="str">
        <x:v>False</x:v>
      </x:c>
    </x:row>
    <x:row r="2261">
      <x:c r="A2261" s="23" t="str">
        <x:v>active_label_common_panel</x:v>
      </x:c>
      <x:c r="B2261" s="23" t="n">
        <x:v>30</x:v>
      </x:c>
      <x:c r="C2261" s="23" t="str">
        <x:v>checkpoint:epoch:qwen3-coder-next</x:v>
      </x:c>
      <x:c r="D2261" s="23" t="str">
        <x:v>Qwen3-Coder-Next</x:v>
      </x:c>
      <x:c r="E2261" s="23" t="str">
        <x:v>alibaba</x:v>
      </x:c>
      <x:c r="F2261" s="78" t="n">
        <x:v>46055</x:v>
      </x:c>
      <x:c r="G2261" s="78" t="n">
        <x:v>46086</x:v>
      </x:c>
      <x:c r="H2261" s="81" t="n">
        <x:v>0.3</x:v>
      </x:c>
      <x:c r="I2261" s="81" t="n">
        <x:v>0.40249223595</x:v>
      </x:c>
      <x:c r="J2261" s="23" t="str">
        <x:v>active_b</x:v>
      </x:c>
      <x:c r="K2261" s="23" t="str">
        <x:v>score_date</x:v>
      </x:c>
      <x:c r="L2261" s="81" t="n">
        <x:v>3</x:v>
      </x:c>
      <x:c r="M2261" s="81" t="n">
        <x:v>7.435763314434008</x:v>
      </x:c>
      <x:c r="N2261" s="81" t="n">
        <x:v>0.3942043027019848</x:v>
      </x:c>
      <x:c r="O2261" s="23" t="n">
        <x:v>29</x:v>
      </x:c>
      <x:c r="P2261" s="23" t="n">
        <x:v>9</x:v>
      </x:c>
      <x:c r="Q2261" s="78" t="n">
        <x:v>46078</x:v>
      </x:c>
      <x:c r="R2261" s="23" t="str">
        <x:v>True</x:v>
      </x:c>
      <x:c r="S2261" s="23" t="str">
        <x:v>True</x:v>
      </x:c>
      <x:c r="T2261" s="23" t="str">
        <x:v>False</x:v>
      </x:c>
    </x:row>
    <x:row r="2262">
      <x:c r="A2262" s="23" t="str">
        <x:v>active_label_common_panel</x:v>
      </x:c>
      <x:c r="B2262" s="23" t="n">
        <x:v>30</x:v>
      </x:c>
      <x:c r="C2262" s="23" t="str">
        <x:v>checkpoint:epoch:qwen3-coder-next</x:v>
      </x:c>
      <x:c r="D2262" s="23" t="str">
        <x:v>Qwen3-Coder-Next</x:v>
      </x:c>
      <x:c r="E2262" s="23" t="str">
        <x:v>alibaba</x:v>
      </x:c>
      <x:c r="F2262" s="78" t="n">
        <x:v>46055</x:v>
      </x:c>
      <x:c r="G2262" s="78" t="n">
        <x:v>46086</x:v>
      </x:c>
      <x:c r="H2262" s="81" t="n">
        <x:v>0.3</x:v>
      </x:c>
      <x:c r="I2262" s="81" t="n">
        <x:v>0.40249223595</x:v>
      </x:c>
      <x:c r="J2262" s="23" t="str">
        <x:v>active_b</x:v>
      </x:c>
      <x:c r="K2262" s="23" t="str">
        <x:v>score_date_historical_price</x:v>
      </x:c>
      <x:c r="L2262" s="81" t="n">
        <x:v>3</x:v>
      </x:c>
      <x:c r="M2262" s="81" t="n">
        <x:v>9.06790248344326</x:v>
      </x:c>
      <x:c r="N2262" s="81" t="n">
        <x:v>0.4803855863411024</x:v>
      </x:c>
      <x:c r="O2262" s="23" t="n">
        <x:v>29</x:v>
      </x:c>
      <x:c r="P2262" s="23" t="n">
        <x:v>9</x:v>
      </x:c>
      <x:c r="Q2262" s="78" t="n">
        <x:v>46078</x:v>
      </x:c>
      <x:c r="R2262" s="23" t="str">
        <x:v>True</x:v>
      </x:c>
      <x:c r="S2262" s="23" t="str">
        <x:v>True</x:v>
      </x:c>
      <x:c r="T2262" s="23" t="str">
        <x:v>False</x:v>
      </x:c>
    </x:row>
    <x:row r="2263">
      <x:c r="A2263" s="23" t="str">
        <x:v>active_label_common_panel</x:v>
      </x:c>
      <x:c r="B2263" s="23" t="n">
        <x:v>30</x:v>
      </x:c>
      <x:c r="C2263" s="23" t="str">
        <x:v>checkpoint:epoch:qwen3-coder-next</x:v>
      </x:c>
      <x:c r="D2263" s="23" t="str">
        <x:v>Qwen3-Coder-Next</x:v>
      </x:c>
      <x:c r="E2263" s="23" t="str">
        <x:v>alibaba</x:v>
      </x:c>
      <x:c r="F2263" s="78" t="n">
        <x:v>46055</x:v>
      </x:c>
      <x:c r="G2263" s="78" t="n">
        <x:v>46086</x:v>
      </x:c>
      <x:c r="H2263" s="81" t="n">
        <x:v>0.3</x:v>
      </x:c>
      <x:c r="I2263" s="81" t="n">
        <x:v>0.40249223595</x:v>
      </x:c>
      <x:c r="J2263" s="23" t="str">
        <x:v>active_b</x:v>
      </x:c>
      <x:c r="K2263" s="23" t="str">
        <x:v>score_date_current_price_nonprospective</x:v>
      </x:c>
      <x:c r="L2263" s="81" t="n">
        <x:v>3</x:v>
      </x:c>
      <x:c r="M2263" s="81" t="n">
        <x:v>11.176126551097937</x:v>
      </x:c>
      <x:c r="N2263" s="81" t="n">
        <x:v>0.5711700560790492</x:v>
      </x:c>
      <x:c r="O2263" s="23" t="n">
        <x:v>29</x:v>
      </x:c>
      <x:c r="P2263" s="23" t="n">
        <x:v>9</x:v>
      </x:c>
      <x:c r="Q2263" s="78" t="n">
        <x:v>46078</x:v>
      </x:c>
      <x:c r="R2263" s="23" t="str">
        <x:v>True</x:v>
      </x:c>
      <x:c r="S2263" s="23" t="str">
        <x:v>True</x:v>
      </x:c>
      <x:c r="T2263" s="23" t="str">
        <x:v>True</x:v>
      </x:c>
    </x:row>
    <x:row r="2264">
      <x:c r="A2264" s="23" t="str">
        <x:v>active_label_common_panel</x:v>
      </x:c>
      <x:c r="B2264" s="23" t="n">
        <x:v>30</x:v>
      </x:c>
      <x:c r="C2264" s="23" t="str">
        <x:v>checkpoint:epoch:qwen3-coder-next</x:v>
      </x:c>
      <x:c r="D2264" s="23" t="str">
        <x:v>Qwen3-Coder-Next</x:v>
      </x:c>
      <x:c r="E2264" s="23" t="str">
        <x:v>alibaba</x:v>
      </x:c>
      <x:c r="F2264" s="78" t="n">
        <x:v>46055</x:v>
      </x:c>
      <x:c r="G2264" s="78" t="n">
        <x:v>46086</x:v>
      </x:c>
      <x:c r="H2264" s="81" t="n">
        <x:v>0.3</x:v>
      </x:c>
      <x:c r="I2264" s="81" t="n">
        <x:v>0.40249223595</x:v>
      </x:c>
      <x:c r="J2264" s="23" t="str">
        <x:v>total_b</x:v>
      </x:c>
      <x:c r="K2264" s="23" t="str">
        <x:v>date_historical_price</x:v>
      </x:c>
      <x:c r="L2264" s="81" t="n">
        <x:v>80</x:v>
      </x:c>
      <x:c r="M2264" s="81" t="n">
        <x:v>122.64295995102012</x:v>
      </x:c>
      <x:c r="N2264" s="81" t="n">
        <x:v>0.18555263654780435</x:v>
      </x:c>
      <x:c r="O2264" s="23" t="n">
        <x:v>29</x:v>
      </x:c>
      <x:c r="P2264" s="23" t="n">
        <x:v>9</x:v>
      </x:c>
      <x:c r="Q2264" s="78" t="n">
        <x:v>46078</x:v>
      </x:c>
      <x:c r="R2264" s="23" t="str">
        <x:v>True</x:v>
      </x:c>
      <x:c r="S2264" s="23" t="str">
        <x:v>True</x:v>
      </x:c>
      <x:c r="T2264" s="23" t="str">
        <x:v>False</x:v>
      </x:c>
    </x:row>
    <x:row r="2265">
      <x:c r="A2265" s="23" t="str">
        <x:v>active_label_common_panel</x:v>
      </x:c>
      <x:c r="B2265" s="23" t="n">
        <x:v>30</x:v>
      </x:c>
      <x:c r="C2265" s="23" t="str">
        <x:v>checkpoint:epoch:qwen3-coder-next</x:v>
      </x:c>
      <x:c r="D2265" s="23" t="str">
        <x:v>Qwen3-Coder-Next</x:v>
      </x:c>
      <x:c r="E2265" s="23" t="str">
        <x:v>alibaba</x:v>
      </x:c>
      <x:c r="F2265" s="78" t="n">
        <x:v>46055</x:v>
      </x:c>
      <x:c r="G2265" s="78" t="n">
        <x:v>46086</x:v>
      </x:c>
      <x:c r="H2265" s="81" t="n">
        <x:v>0.3</x:v>
      </x:c>
      <x:c r="I2265" s="81" t="n">
        <x:v>0.40249223595</x:v>
      </x:c>
      <x:c r="J2265" s="23" t="str">
        <x:v>total_b</x:v>
      </x:c>
      <x:c r="K2265" s="23" t="str">
        <x:v>score_date</x:v>
      </x:c>
      <x:c r="L2265" s="81" t="n">
        <x:v>80</x:v>
      </x:c>
      <x:c r="M2265" s="81" t="n">
        <x:v>69.01924978102781</x:v>
      </x:c>
      <x:c r="N2265" s="81" t="n">
        <x:v>-0.06411975266427322</x:v>
      </x:c>
      <x:c r="O2265" s="23" t="n">
        <x:v>29</x:v>
      </x:c>
      <x:c r="P2265" s="23" t="n">
        <x:v>9</x:v>
      </x:c>
      <x:c r="Q2265" s="78" t="n">
        <x:v>46078</x:v>
      </x:c>
      <x:c r="R2265" s="23" t="str">
        <x:v>True</x:v>
      </x:c>
      <x:c r="S2265" s="23" t="str">
        <x:v>True</x:v>
      </x:c>
      <x:c r="T2265" s="23" t="str">
        <x:v>False</x:v>
      </x:c>
    </x:row>
    <x:row r="2266">
      <x:c r="A2266" s="23" t="str">
        <x:v>active_label_common_panel</x:v>
      </x:c>
      <x:c r="B2266" s="23" t="n">
        <x:v>30</x:v>
      </x:c>
      <x:c r="C2266" s="23" t="str">
        <x:v>checkpoint:epoch:qwen3-coder-next</x:v>
      </x:c>
      <x:c r="D2266" s="23" t="str">
        <x:v>Qwen3-Coder-Next</x:v>
      </x:c>
      <x:c r="E2266" s="23" t="str">
        <x:v>alibaba</x:v>
      </x:c>
      <x:c r="F2266" s="78" t="n">
        <x:v>46055</x:v>
      </x:c>
      <x:c r="G2266" s="78" t="n">
        <x:v>46086</x:v>
      </x:c>
      <x:c r="H2266" s="81" t="n">
        <x:v>0.3</x:v>
      </x:c>
      <x:c r="I2266" s="81" t="n">
        <x:v>0.40249223595</x:v>
      </x:c>
      <x:c r="J2266" s="23" t="str">
        <x:v>total_b</x:v>
      </x:c>
      <x:c r="K2266" s="23" t="str">
        <x:v>score_date_historical_price</x:v>
      </x:c>
      <x:c r="L2266" s="81" t="n">
        <x:v>80</x:v>
      </x:c>
      <x:c r="M2266" s="81" t="n">
        <x:v>93.03295344298604</x:v>
      </x:c>
      <x:c r="N2266" s="81" t="n">
        <x:v>0.06554682138449469</x:v>
      </x:c>
      <x:c r="O2266" s="23" t="n">
        <x:v>29</x:v>
      </x:c>
      <x:c r="P2266" s="23" t="n">
        <x:v>9</x:v>
      </x:c>
      <x:c r="Q2266" s="78" t="n">
        <x:v>46078</x:v>
      </x:c>
      <x:c r="R2266" s="23" t="str">
        <x:v>True</x:v>
      </x:c>
      <x:c r="S2266" s="23" t="str">
        <x:v>True</x:v>
      </x:c>
      <x:c r="T2266" s="23" t="str">
        <x:v>False</x:v>
      </x:c>
    </x:row>
    <x:row r="2267">
      <x:c r="A2267" s="23" t="str">
        <x:v>active_label_common_panel</x:v>
      </x:c>
      <x:c r="B2267" s="23" t="n">
        <x:v>30</x:v>
      </x:c>
      <x:c r="C2267" s="23" t="str">
        <x:v>checkpoint:epoch:qwen3-coder-next</x:v>
      </x:c>
      <x:c r="D2267" s="23" t="str">
        <x:v>Qwen3-Coder-Next</x:v>
      </x:c>
      <x:c r="E2267" s="23" t="str">
        <x:v>alibaba</x:v>
      </x:c>
      <x:c r="F2267" s="78" t="n">
        <x:v>46055</x:v>
      </x:c>
      <x:c r="G2267" s="78" t="n">
        <x:v>46086</x:v>
      </x:c>
      <x:c r="H2267" s="81" t="n">
        <x:v>0.3</x:v>
      </x:c>
      <x:c r="I2267" s="81" t="n">
        <x:v>0.40249223595</x:v>
      </x:c>
      <x:c r="J2267" s="23" t="str">
        <x:v>total_b</x:v>
      </x:c>
      <x:c r="K2267" s="23" t="str">
        <x:v>score_date_current_price_nonprospective</x:v>
      </x:c>
      <x:c r="L2267" s="81" t="n">
        <x:v>80</x:v>
      </x:c>
      <x:c r="M2267" s="81" t="n">
        <x:v>111.73838900196395</x:v>
      </x:c>
      <x:c r="N2267" s="81" t="n">
        <x:v>0.14511241859850774</x:v>
      </x:c>
      <x:c r="O2267" s="23" t="n">
        <x:v>29</x:v>
      </x:c>
      <x:c r="P2267" s="23" t="n">
        <x:v>9</x:v>
      </x:c>
      <x:c r="Q2267" s="78" t="n">
        <x:v>46078</x:v>
      </x:c>
      <x:c r="R2267" s="23" t="str">
        <x:v>True</x:v>
      </x:c>
      <x:c r="S2267" s="23" t="str">
        <x:v>True</x:v>
      </x:c>
      <x:c r="T2267" s="23" t="str">
        <x:v>True</x:v>
      </x:c>
    </x:row>
    <x:row r="2268">
      <x:c r="A2268" s="23" t="str">
        <x:v>active_label_common_panel</x:v>
      </x:c>
      <x:c r="B2268" s="23" t="n">
        <x:v>30</x:v>
      </x:c>
      <x:c r="C2268" s="23" t="str">
        <x:v>checkpoint:z-ai-zhipu-ai:glm-5</x:v>
      </x:c>
      <x:c r="D2268" s="23" t="str">
        <x:v>GLM-5</x:v>
      </x:c>
      <x:c r="E2268" s="23" t="str">
        <x:v>zai</x:v>
      </x:c>
      <x:c r="F2268" s="78" t="n">
        <x:v>46064</x:v>
      </x:c>
      <x:c r="G2268" s="78" t="n">
        <x:v>46094</x:v>
      </x:c>
      <x:c r="H2268" s="81" t="n">
        <x:v>1.4310835055998654</x:v>
      </x:c>
      <x:c r="I2268" s="81" t="n">
        <x:v>1.7298843892</x:v>
      </x:c>
      <x:c r="J2268" s="23" t="str">
        <x:v>active_b</x:v>
      </x:c>
      <x:c r="K2268" s="23" t="str">
        <x:v>date_historical_price</x:v>
      </x:c>
      <x:c r="L2268" s="81" t="n">
        <x:v>40</x:v>
      </x:c>
      <x:c r="M2268" s="81" t="n">
        <x:v>25.36976452025691</x:v>
      </x:c>
      <x:c r="N2268" s="81" t="n">
        <x:v>-0.19774355516762862</x:v>
      </x:c>
      <x:c r="O2268" s="23" t="n">
        <x:v>34</x:v>
      </x:c>
      <x:c r="P2268" s="23" t="n">
        <x:v>9</x:v>
      </x:c>
      <x:c r="Q2268" s="78" t="n">
        <x:v>46086</x:v>
      </x:c>
      <x:c r="R2268" s="23" t="str">
        <x:v>True</x:v>
      </x:c>
      <x:c r="S2268" s="23" t="str">
        <x:v>True</x:v>
      </x:c>
      <x:c r="T2268" s="23" t="str">
        <x:v>False</x:v>
      </x:c>
    </x:row>
    <x:row r="2269">
      <x:c r="A2269" s="23" t="str">
        <x:v>active_label_common_panel</x:v>
      </x:c>
      <x:c r="B2269" s="23" t="n">
        <x:v>30</x:v>
      </x:c>
      <x:c r="C2269" s="23" t="str">
        <x:v>checkpoint:z-ai-zhipu-ai:glm-5</x:v>
      </x:c>
      <x:c r="D2269" s="23" t="str">
        <x:v>GLM-5</x:v>
      </x:c>
      <x:c r="E2269" s="23" t="str">
        <x:v>zai</x:v>
      </x:c>
      <x:c r="F2269" s="78" t="n">
        <x:v>46064</x:v>
      </x:c>
      <x:c r="G2269" s="78" t="n">
        <x:v>46094</x:v>
      </x:c>
      <x:c r="H2269" s="81" t="n">
        <x:v>1.4310835055998654</x:v>
      </x:c>
      <x:c r="I2269" s="81" t="n">
        <x:v>1.7298843892</x:v>
      </x:c>
      <x:c r="J2269" s="23" t="str">
        <x:v>active_b</x:v>
      </x:c>
      <x:c r="K2269" s="23" t="str">
        <x:v>score_date</x:v>
      </x:c>
      <x:c r="L2269" s="81" t="n">
        <x:v>40</x:v>
      </x:c>
      <x:c r="M2269" s="81" t="n">
        <x:v>20.44999050473224</x:v>
      </x:c>
      <x:c r="N2269" s="81" t="n">
        <x:v>-0.29136688063464333</x:v>
      </x:c>
      <x:c r="O2269" s="23" t="n">
        <x:v>34</x:v>
      </x:c>
      <x:c r="P2269" s="23" t="n">
        <x:v>9</x:v>
      </x:c>
      <x:c r="Q2269" s="78" t="n">
        <x:v>46086</x:v>
      </x:c>
      <x:c r="R2269" s="23" t="str">
        <x:v>True</x:v>
      </x:c>
      <x:c r="S2269" s="23" t="str">
        <x:v>True</x:v>
      </x:c>
      <x:c r="T2269" s="23" t="str">
        <x:v>False</x:v>
      </x:c>
    </x:row>
    <x:row r="2270">
      <x:c r="A2270" s="23" t="str">
        <x:v>active_label_common_panel</x:v>
      </x:c>
      <x:c r="B2270" s="23" t="n">
        <x:v>30</x:v>
      </x:c>
      <x:c r="C2270" s="23" t="str">
        <x:v>checkpoint:z-ai-zhipu-ai:glm-5</x:v>
      </x:c>
      <x:c r="D2270" s="23" t="str">
        <x:v>GLM-5</x:v>
      </x:c>
      <x:c r="E2270" s="23" t="str">
        <x:v>zai</x:v>
      </x:c>
      <x:c r="F2270" s="78" t="n">
        <x:v>46064</x:v>
      </x:c>
      <x:c r="G2270" s="78" t="n">
        <x:v>46094</x:v>
      </x:c>
      <x:c r="H2270" s="81" t="n">
        <x:v>1.4310835055998654</x:v>
      </x:c>
      <x:c r="I2270" s="81" t="n">
        <x:v>1.7298843892</x:v>
      </x:c>
      <x:c r="J2270" s="23" t="str">
        <x:v>active_b</x:v>
      </x:c>
      <x:c r="K2270" s="23" t="str">
        <x:v>score_date_historical_price</x:v>
      </x:c>
      <x:c r="L2270" s="81" t="n">
        <x:v>40</x:v>
      </x:c>
      <x:c r="M2270" s="81" t="n">
        <x:v>25.488406277321335</x:v>
      </x:c>
      <x:c r="N2270" s="81" t="n">
        <x:v>-0.19571731029586922</x:v>
      </x:c>
      <x:c r="O2270" s="23" t="n">
        <x:v>34</x:v>
      </x:c>
      <x:c r="P2270" s="23" t="n">
        <x:v>9</x:v>
      </x:c>
      <x:c r="Q2270" s="78" t="n">
        <x:v>46086</x:v>
      </x:c>
      <x:c r="R2270" s="23" t="str">
        <x:v>True</x:v>
      </x:c>
      <x:c r="S2270" s="23" t="str">
        <x:v>True</x:v>
      </x:c>
      <x:c r="T2270" s="23" t="str">
        <x:v>False</x:v>
      </x:c>
    </x:row>
    <x:row r="2271">
      <x:c r="A2271" s="23" t="str">
        <x:v>active_label_common_panel</x:v>
      </x:c>
      <x:c r="B2271" s="23" t="n">
        <x:v>30</x:v>
      </x:c>
      <x:c r="C2271" s="23" t="str">
        <x:v>checkpoint:z-ai-zhipu-ai:glm-5</x:v>
      </x:c>
      <x:c r="D2271" s="23" t="str">
        <x:v>GLM-5</x:v>
      </x:c>
      <x:c r="E2271" s="23" t="str">
        <x:v>zai</x:v>
      </x:c>
      <x:c r="F2271" s="78" t="n">
        <x:v>46064</x:v>
      </x:c>
      <x:c r="G2271" s="78" t="n">
        <x:v>46094</x:v>
      </x:c>
      <x:c r="H2271" s="81" t="n">
        <x:v>1.4310835055998654</x:v>
      </x:c>
      <x:c r="I2271" s="81" t="n">
        <x:v>1.7298843892</x:v>
      </x:c>
      <x:c r="J2271" s="23" t="str">
        <x:v>active_b</x:v>
      </x:c>
      <x:c r="K2271" s="23" t="str">
        <x:v>score_date_current_price_nonprospective</x:v>
      </x:c>
      <x:c r="L2271" s="81" t="n">
        <x:v>40</x:v>
      </x:c>
      <x:c r="M2271" s="81" t="n">
        <x:v>21.67630690693095</x:v>
      </x:c>
      <x:c r="N2271" s="81" t="n">
        <x:v>-0.2660746999267594</x:v>
      </x:c>
      <x:c r="O2271" s="23" t="n">
        <x:v>34</x:v>
      </x:c>
      <x:c r="P2271" s="23" t="n">
        <x:v>9</x:v>
      </x:c>
      <x:c r="Q2271" s="78" t="n">
        <x:v>46086</x:v>
      </x:c>
      <x:c r="R2271" s="23" t="str">
        <x:v>True</x:v>
      </x:c>
      <x:c r="S2271" s="23" t="str">
        <x:v>True</x:v>
      </x:c>
      <x:c r="T2271" s="23" t="str">
        <x:v>True</x:v>
      </x:c>
    </x:row>
    <x:row r="2272">
      <x:c r="A2272" s="23" t="str">
        <x:v>active_label_common_panel</x:v>
      </x:c>
      <x:c r="B2272" s="23" t="n">
        <x:v>30</x:v>
      </x:c>
      <x:c r="C2272" s="23" t="str">
        <x:v>checkpoint:z-ai-zhipu-ai:glm-5</x:v>
      </x:c>
      <x:c r="D2272" s="23" t="str">
        <x:v>GLM-5</x:v>
      </x:c>
      <x:c r="E2272" s="23" t="str">
        <x:v>zai</x:v>
      </x:c>
      <x:c r="F2272" s="78" t="n">
        <x:v>46064</x:v>
      </x:c>
      <x:c r="G2272" s="78" t="n">
        <x:v>46094</x:v>
      </x:c>
      <x:c r="H2272" s="81" t="n">
        <x:v>1.4310835055998654</x:v>
      </x:c>
      <x:c r="I2272" s="81" t="n">
        <x:v>1.7298843892</x:v>
      </x:c>
      <x:c r="J2272" s="23" t="str">
        <x:v>total_b</x:v>
      </x:c>
      <x:c r="K2272" s="23" t="str">
        <x:v>date_historical_price</x:v>
      </x:c>
      <x:c r="L2272" s="81" t="n">
        <x:v>744</x:v>
      </x:c>
      <x:c r="M2272" s="81" t="n">
        <x:v>1723.0265061676034</x:v>
      </x:c>
      <x:c r="N2272" s="81" t="n">
        <x:v>0.36471902292001557</x:v>
      </x:c>
      <x:c r="O2272" s="23" t="n">
        <x:v>34</x:v>
      </x:c>
      <x:c r="P2272" s="23" t="n">
        <x:v>9</x:v>
      </x:c>
      <x:c r="Q2272" s="78" t="n">
        <x:v>46086</x:v>
      </x:c>
      <x:c r="R2272" s="23" t="str">
        <x:v>True</x:v>
      </x:c>
      <x:c r="S2272" s="23" t="str">
        <x:v>True</x:v>
      </x:c>
      <x:c r="T2272" s="23" t="str">
        <x:v>False</x:v>
      </x:c>
    </x:row>
    <x:row r="2273">
      <x:c r="A2273" s="23" t="str">
        <x:v>active_label_common_panel</x:v>
      </x:c>
      <x:c r="B2273" s="23" t="n">
        <x:v>30</x:v>
      </x:c>
      <x:c r="C2273" s="23" t="str">
        <x:v>checkpoint:z-ai-zhipu-ai:glm-5</x:v>
      </x:c>
      <x:c r="D2273" s="23" t="str">
        <x:v>GLM-5</x:v>
      </x:c>
      <x:c r="E2273" s="23" t="str">
        <x:v>zai</x:v>
      </x:c>
      <x:c r="F2273" s="78" t="n">
        <x:v>46064</x:v>
      </x:c>
      <x:c r="G2273" s="78" t="n">
        <x:v>46094</x:v>
      </x:c>
      <x:c r="H2273" s="81" t="n">
        <x:v>1.4310835055998654</x:v>
      </x:c>
      <x:c r="I2273" s="81" t="n">
        <x:v>1.7298843892</x:v>
      </x:c>
      <x:c r="J2273" s="23" t="str">
        <x:v>total_b</x:v>
      </x:c>
      <x:c r="K2273" s="23" t="str">
        <x:v>score_date</x:v>
      </x:c>
      <x:c r="L2273" s="81" t="n">
        <x:v>744</x:v>
      </x:c>
      <x:c r="M2273" s="81" t="n">
        <x:v>2152.859625779702</x:v>
      </x:c>
      <x:c r="N2273" s="81" t="n">
        <x:v>0.4614427776325728</x:v>
      </x:c>
      <x:c r="O2273" s="23" t="n">
        <x:v>34</x:v>
      </x:c>
      <x:c r="P2273" s="23" t="n">
        <x:v>9</x:v>
      </x:c>
      <x:c r="Q2273" s="78" t="n">
        <x:v>46086</x:v>
      </x:c>
      <x:c r="R2273" s="23" t="str">
        <x:v>True</x:v>
      </x:c>
      <x:c r="S2273" s="23" t="str">
        <x:v>True</x:v>
      </x:c>
      <x:c r="T2273" s="23" t="str">
        <x:v>False</x:v>
      </x:c>
    </x:row>
    <x:row r="2274">
      <x:c r="A2274" s="23" t="str">
        <x:v>active_label_common_panel</x:v>
      </x:c>
      <x:c r="B2274" s="23" t="n">
        <x:v>30</x:v>
      </x:c>
      <x:c r="C2274" s="23" t="str">
        <x:v>checkpoint:z-ai-zhipu-ai:glm-5</x:v>
      </x:c>
      <x:c r="D2274" s="23" t="str">
        <x:v>GLM-5</x:v>
      </x:c>
      <x:c r="E2274" s="23" t="str">
        <x:v>zai</x:v>
      </x:c>
      <x:c r="F2274" s="78" t="n">
        <x:v>46064</x:v>
      </x:c>
      <x:c r="G2274" s="78" t="n">
        <x:v>46094</x:v>
      </x:c>
      <x:c r="H2274" s="81" t="n">
        <x:v>1.4310835055998654</x:v>
      </x:c>
      <x:c r="I2274" s="81" t="n">
        <x:v>1.7298843892</x:v>
      </x:c>
      <x:c r="J2274" s="23" t="str">
        <x:v>total_b</x:v>
      </x:c>
      <x:c r="K2274" s="23" t="str">
        <x:v>score_date_historical_price</x:v>
      </x:c>
      <x:c r="L2274" s="81" t="n">
        <x:v>744</x:v>
      </x:c>
      <x:c r="M2274" s="81" t="n">
        <x:v>3045.0802642532894</x:v>
      </x:c>
      <x:c r="N2274" s="81" t="n">
        <x:v>0.6120258089970333</x:v>
      </x:c>
      <x:c r="O2274" s="23" t="n">
        <x:v>34</x:v>
      </x:c>
      <x:c r="P2274" s="23" t="n">
        <x:v>9</x:v>
      </x:c>
      <x:c r="Q2274" s="78" t="n">
        <x:v>46086</x:v>
      </x:c>
      <x:c r="R2274" s="23" t="str">
        <x:v>True</x:v>
      </x:c>
      <x:c r="S2274" s="23" t="str">
        <x:v>True</x:v>
      </x:c>
      <x:c r="T2274" s="23" t="str">
        <x:v>False</x:v>
      </x:c>
    </x:row>
    <x:row r="2275">
      <x:c r="A2275" s="23" t="str">
        <x:v>active_label_common_panel</x:v>
      </x:c>
      <x:c r="B2275" s="23" t="n">
        <x:v>30</x:v>
      </x:c>
      <x:c r="C2275" s="23" t="str">
        <x:v>checkpoint:z-ai-zhipu-ai:glm-5</x:v>
      </x:c>
      <x:c r="D2275" s="23" t="str">
        <x:v>GLM-5</x:v>
      </x:c>
      <x:c r="E2275" s="23" t="str">
        <x:v>zai</x:v>
      </x:c>
      <x:c r="F2275" s="78" t="n">
        <x:v>46064</x:v>
      </x:c>
      <x:c r="G2275" s="78" t="n">
        <x:v>46094</x:v>
      </x:c>
      <x:c r="H2275" s="81" t="n">
        <x:v>1.4310835055998654</x:v>
      </x:c>
      <x:c r="I2275" s="81" t="n">
        <x:v>1.7298843892</x:v>
      </x:c>
      <x:c r="J2275" s="23" t="str">
        <x:v>total_b</x:v>
      </x:c>
      <x:c r="K2275" s="23" t="str">
        <x:v>score_date_current_price_nonprospective</x:v>
      </x:c>
      <x:c r="L2275" s="81" t="n">
        <x:v>744</x:v>
      </x:c>
      <x:c r="M2275" s="81" t="n">
        <x:v>2305.9115389428066</x:v>
      </x:c>
      <x:c r="N2275" s="81" t="n">
        <x:v>0.49126970701128136</x:v>
      </x:c>
      <x:c r="O2275" s="23" t="n">
        <x:v>34</x:v>
      </x:c>
      <x:c r="P2275" s="23" t="n">
        <x:v>9</x:v>
      </x:c>
      <x:c r="Q2275" s="78" t="n">
        <x:v>46086</x:v>
      </x:c>
      <x:c r="R2275" s="23" t="str">
        <x:v>True</x:v>
      </x:c>
      <x:c r="S2275" s="23" t="str">
        <x:v>True</x:v>
      </x:c>
      <x:c r="T2275" s="23" t="str">
        <x:v>True</x:v>
      </x:c>
    </x:row>
    <x:row r="2276">
      <x:c r="A2276" s="23" t="str">
        <x:v>active_label_common_panel</x:v>
      </x:c>
      <x:c r="B2276" s="23" t="n">
        <x:v>30</x:v>
      </x:c>
      <x:c r="C2276" s="23" t="str">
        <x:v>checkpoint:minimax:minimax-m2-5</x:v>
      </x:c>
      <x:c r="D2276" s="23" t="str">
        <x:v>MiniMax-M2.5</x:v>
      </x:c>
      <x:c r="E2276" s="23" t="str">
        <x:v>minimax</x:v>
      </x:c>
      <x:c r="F2276" s="78" t="n">
        <x:v>46065</x:v>
      </x:c>
      <x:c r="G2276" s="78" t="n">
        <x:v>46095</x:v>
      </x:c>
      <x:c r="H2276" s="81" t="n">
        <x:v>0.5949789912257406</x:v>
      </x:c>
      <x:c r="I2276" s="81" t="n">
        <x:v>0.597489495613</x:v>
      </x:c>
      <x:c r="J2276" s="23" t="str">
        <x:v>active_b</x:v>
      </x:c>
      <x:c r="K2276" s="23" t="str">
        <x:v>date_historical_price</x:v>
      </x:c>
      <x:c r="L2276" s="81" t="n">
        <x:v>10</x:v>
      </x:c>
      <x:c r="M2276" s="81" t="n">
        <x:v>15.466967034696037</x:v>
      </x:c>
      <x:c r="N2276" s="81" t="n">
        <x:v>0.18940515990274243</x:v>
      </x:c>
      <x:c r="O2276" s="23" t="n">
        <x:v>39</x:v>
      </x:c>
      <x:c r="P2276" s="23" t="n">
        <x:v>9</x:v>
      </x:c>
      <x:c r="Q2276" s="78" t="n">
        <x:v>46094</x:v>
      </x:c>
      <x:c r="R2276" s="23" t="str">
        <x:v>True</x:v>
      </x:c>
      <x:c r="S2276" s="23" t="str">
        <x:v>True</x:v>
      </x:c>
      <x:c r="T2276" s="23" t="str">
        <x:v>False</x:v>
      </x:c>
    </x:row>
    <x:row r="2277">
      <x:c r="A2277" s="23" t="str">
        <x:v>active_label_common_panel</x:v>
      </x:c>
      <x:c r="B2277" s="23" t="n">
        <x:v>30</x:v>
      </x:c>
      <x:c r="C2277" s="23" t="str">
        <x:v>checkpoint:minimax:minimax-m2-5</x:v>
      </x:c>
      <x:c r="D2277" s="23" t="str">
        <x:v>MiniMax-M2.5</x:v>
      </x:c>
      <x:c r="E2277" s="23" t="str">
        <x:v>minimax</x:v>
      </x:c>
      <x:c r="F2277" s="78" t="n">
        <x:v>46065</x:v>
      </x:c>
      <x:c r="G2277" s="78" t="n">
        <x:v>46095</x:v>
      </x:c>
      <x:c r="H2277" s="81" t="n">
        <x:v>0.5949789912257406</x:v>
      </x:c>
      <x:c r="I2277" s="81" t="n">
        <x:v>0.597489495613</x:v>
      </x:c>
      <x:c r="J2277" s="23" t="str">
        <x:v>active_b</x:v>
      </x:c>
      <x:c r="K2277" s="23" t="str">
        <x:v>score_date</x:v>
      </x:c>
      <x:c r="L2277" s="81" t="n">
        <x:v>10</x:v>
      </x:c>
      <x:c r="M2277" s="81" t="n">
        <x:v>17.9515928884942</x:v>
      </x:c>
      <x:c r="N2277" s="81" t="n">
        <x:v>0.25410299062969344</x:v>
      </x:c>
      <x:c r="O2277" s="23" t="n">
        <x:v>39</x:v>
      </x:c>
      <x:c r="P2277" s="23" t="n">
        <x:v>9</x:v>
      </x:c>
      <x:c r="Q2277" s="78" t="n">
        <x:v>46094</x:v>
      </x:c>
      <x:c r="R2277" s="23" t="str">
        <x:v>True</x:v>
      </x:c>
      <x:c r="S2277" s="23" t="str">
        <x:v>True</x:v>
      </x:c>
      <x:c r="T2277" s="23" t="str">
        <x:v>False</x:v>
      </x:c>
    </x:row>
    <x:row r="2278">
      <x:c r="A2278" s="23" t="str">
        <x:v>active_label_common_panel</x:v>
      </x:c>
      <x:c r="B2278" s="23" t="n">
        <x:v>30</x:v>
      </x:c>
      <x:c r="C2278" s="23" t="str">
        <x:v>checkpoint:minimax:minimax-m2-5</x:v>
      </x:c>
      <x:c r="D2278" s="23" t="str">
        <x:v>MiniMax-M2.5</x:v>
      </x:c>
      <x:c r="E2278" s="23" t="str">
        <x:v>minimax</x:v>
      </x:c>
      <x:c r="F2278" s="78" t="n">
        <x:v>46065</x:v>
      </x:c>
      <x:c r="G2278" s="78" t="n">
        <x:v>46095</x:v>
      </x:c>
      <x:c r="H2278" s="81" t="n">
        <x:v>0.5949789912257406</x:v>
      </x:c>
      <x:c r="I2278" s="81" t="n">
        <x:v>0.597489495613</x:v>
      </x:c>
      <x:c r="J2278" s="23" t="str">
        <x:v>active_b</x:v>
      </x:c>
      <x:c r="K2278" s="23" t="str">
        <x:v>score_date_historical_price</x:v>
      </x:c>
      <x:c r="L2278" s="81" t="n">
        <x:v>10</x:v>
      </x:c>
      <x:c r="M2278" s="81" t="n">
        <x:v>17.18924237432366</x:v>
      </x:c>
      <x:c r="N2278" s="81" t="n">
        <x:v>0.23525673533151853</x:v>
      </x:c>
      <x:c r="O2278" s="23" t="n">
        <x:v>39</x:v>
      </x:c>
      <x:c r="P2278" s="23" t="n">
        <x:v>9</x:v>
      </x:c>
      <x:c r="Q2278" s="78" t="n">
        <x:v>46094</x:v>
      </x:c>
      <x:c r="R2278" s="23" t="str">
        <x:v>True</x:v>
      </x:c>
      <x:c r="S2278" s="23" t="str">
        <x:v>True</x:v>
      </x:c>
      <x:c r="T2278" s="23" t="str">
        <x:v>False</x:v>
      </x:c>
    </x:row>
    <x:row r="2279">
      <x:c r="A2279" s="23" t="str">
        <x:v>active_label_common_panel</x:v>
      </x:c>
      <x:c r="B2279" s="23" t="n">
        <x:v>30</x:v>
      </x:c>
      <x:c r="C2279" s="23" t="str">
        <x:v>checkpoint:minimax:minimax-m2-5</x:v>
      </x:c>
      <x:c r="D2279" s="23" t="str">
        <x:v>MiniMax-M2.5</x:v>
      </x:c>
      <x:c r="E2279" s="23" t="str">
        <x:v>minimax</x:v>
      </x:c>
      <x:c r="F2279" s="78" t="n">
        <x:v>46065</x:v>
      </x:c>
      <x:c r="G2279" s="78" t="n">
        <x:v>46095</x:v>
      </x:c>
      <x:c r="H2279" s="81" t="n">
        <x:v>0.5949789912257406</x:v>
      </x:c>
      <x:c r="I2279" s="81" t="n">
        <x:v>0.597489495613</x:v>
      </x:c>
      <x:c r="J2279" s="23" t="str">
        <x:v>active_b</x:v>
      </x:c>
      <x:c r="K2279" s="23" t="str">
        <x:v>score_date_current_price_nonprospective</x:v>
      </x:c>
      <x:c r="L2279" s="81" t="n">
        <x:v>10</x:v>
      </x:c>
      <x:c r="M2279" s="81" t="n">
        <x:v>12.499800160128512</x:v>
      </x:c>
      <x:c r="N2279" s="81" t="n">
        <x:v>0.09690306980427897</x:v>
      </x:c>
      <x:c r="O2279" s="23" t="n">
        <x:v>39</x:v>
      </x:c>
      <x:c r="P2279" s="23" t="n">
        <x:v>9</x:v>
      </x:c>
      <x:c r="Q2279" s="78" t="n">
        <x:v>46094</x:v>
      </x:c>
      <x:c r="R2279" s="23" t="str">
        <x:v>True</x:v>
      </x:c>
      <x:c r="S2279" s="23" t="str">
        <x:v>True</x:v>
      </x:c>
      <x:c r="T2279" s="23" t="str">
        <x:v>True</x:v>
      </x:c>
    </x:row>
    <x:row r="2280">
      <x:c r="A2280" s="23" t="str">
        <x:v>active_label_common_panel</x:v>
      </x:c>
      <x:c r="B2280" s="23" t="n">
        <x:v>30</x:v>
      </x:c>
      <x:c r="C2280" s="23" t="str">
        <x:v>checkpoint:minimax:minimax-m2-5</x:v>
      </x:c>
      <x:c r="D2280" s="23" t="str">
        <x:v>MiniMax-M2.5</x:v>
      </x:c>
      <x:c r="E2280" s="23" t="str">
        <x:v>minimax</x:v>
      </x:c>
      <x:c r="F2280" s="78" t="n">
        <x:v>46065</x:v>
      </x:c>
      <x:c r="G2280" s="78" t="n">
        <x:v>46095</x:v>
      </x:c>
      <x:c r="H2280" s="81" t="n">
        <x:v>0.5949789912257406</x:v>
      </x:c>
      <x:c r="I2280" s="81" t="n">
        <x:v>0.597489495613</x:v>
      </x:c>
      <x:c r="J2280" s="23" t="str">
        <x:v>total_b</x:v>
      </x:c>
      <x:c r="K2280" s="23" t="str">
        <x:v>date_historical_price</x:v>
      </x:c>
      <x:c r="L2280" s="81" t="n">
        <x:v>228.703644928</x:v>
      </x:c>
      <x:c r="M2280" s="81" t="n">
        <x:v>367.4292354757444</x:v>
      </x:c>
      <x:c r="N2280" s="81" t="n">
        <x:v>0.2059006229687713</x:v>
      </x:c>
      <x:c r="O2280" s="23" t="n">
        <x:v>39</x:v>
      </x:c>
      <x:c r="P2280" s="23" t="n">
        <x:v>9</x:v>
      </x:c>
      <x:c r="Q2280" s="78" t="n">
        <x:v>46094</x:v>
      </x:c>
      <x:c r="R2280" s="23" t="str">
        <x:v>True</x:v>
      </x:c>
      <x:c r="S2280" s="23" t="str">
        <x:v>True</x:v>
      </x:c>
      <x:c r="T2280" s="23" t="str">
        <x:v>False</x:v>
      </x:c>
    </x:row>
    <x:row r="2281">
      <x:c r="A2281" s="23" t="str">
        <x:v>active_label_common_panel</x:v>
      </x:c>
      <x:c r="B2281" s="23" t="n">
        <x:v>30</x:v>
      </x:c>
      <x:c r="C2281" s="23" t="str">
        <x:v>checkpoint:minimax:minimax-m2-5</x:v>
      </x:c>
      <x:c r="D2281" s="23" t="str">
        <x:v>MiniMax-M2.5</x:v>
      </x:c>
      <x:c r="E2281" s="23" t="str">
        <x:v>minimax</x:v>
      </x:c>
      <x:c r="F2281" s="78" t="n">
        <x:v>46065</x:v>
      </x:c>
      <x:c r="G2281" s="78" t="n">
        <x:v>46095</x:v>
      </x:c>
      <x:c r="H2281" s="81" t="n">
        <x:v>0.5949789912257406</x:v>
      </x:c>
      <x:c r="I2281" s="81" t="n">
        <x:v>0.597489495613</x:v>
      </x:c>
      <x:c r="J2281" s="23" t="str">
        <x:v>total_b</x:v>
      </x:c>
      <x:c r="K2281" s="23" t="str">
        <x:v>score_date</x:v>
      </x:c>
      <x:c r="L2281" s="81" t="n">
        <x:v>228.703644928</x:v>
      </x:c>
      <x:c r="M2281" s="81" t="n">
        <x:v>690.9622999482132</x:v>
      </x:c>
      <x:c r="N2281" s="81" t="n">
        <x:v>0.48018126603048406</x:v>
      </x:c>
      <x:c r="O2281" s="23" t="n">
        <x:v>39</x:v>
      </x:c>
      <x:c r="P2281" s="23" t="n">
        <x:v>9</x:v>
      </x:c>
      <x:c r="Q2281" s="78" t="n">
        <x:v>46094</x:v>
      </x:c>
      <x:c r="R2281" s="23" t="str">
        <x:v>True</x:v>
      </x:c>
      <x:c r="S2281" s="23" t="str">
        <x:v>True</x:v>
      </x:c>
      <x:c r="T2281" s="23" t="str">
        <x:v>False</x:v>
      </x:c>
    </x:row>
    <x:row r="2282">
      <x:c r="A2282" s="23" t="str">
        <x:v>active_label_common_panel</x:v>
      </x:c>
      <x:c r="B2282" s="23" t="n">
        <x:v>30</x:v>
      </x:c>
      <x:c r="C2282" s="23" t="str">
        <x:v>checkpoint:minimax:minimax-m2-5</x:v>
      </x:c>
      <x:c r="D2282" s="23" t="str">
        <x:v>MiniMax-M2.5</x:v>
      </x:c>
      <x:c r="E2282" s="23" t="str">
        <x:v>minimax</x:v>
      </x:c>
      <x:c r="F2282" s="78" t="n">
        <x:v>46065</x:v>
      </x:c>
      <x:c r="G2282" s="78" t="n">
        <x:v>46095</x:v>
      </x:c>
      <x:c r="H2282" s="81" t="n">
        <x:v>0.5949789912257406</x:v>
      </x:c>
      <x:c r="I2282" s="81" t="n">
        <x:v>0.597489495613</x:v>
      </x:c>
      <x:c r="J2282" s="23" t="str">
        <x:v>total_b</x:v>
      </x:c>
      <x:c r="K2282" s="23" t="str">
        <x:v>score_date_historical_price</x:v>
      </x:c>
      <x:c r="L2282" s="81" t="n">
        <x:v>228.703644928</x:v>
      </x:c>
      <x:c r="M2282" s="81" t="n">
        <x:v>644.7755499978344</x:v>
      </x:c>
      <x:c r="N2282" s="81" t="n">
        <x:v>0.45013547442499635</x:v>
      </x:c>
      <x:c r="O2282" s="23" t="n">
        <x:v>39</x:v>
      </x:c>
      <x:c r="P2282" s="23" t="n">
        <x:v>9</x:v>
      </x:c>
      <x:c r="Q2282" s="78" t="n">
        <x:v>46094</x:v>
      </x:c>
      <x:c r="R2282" s="23" t="str">
        <x:v>True</x:v>
      </x:c>
      <x:c r="S2282" s="23" t="str">
        <x:v>True</x:v>
      </x:c>
      <x:c r="T2282" s="23" t="str">
        <x:v>False</x:v>
      </x:c>
    </x:row>
    <x:row r="2283">
      <x:c r="A2283" s="23" t="str">
        <x:v>active_label_common_panel</x:v>
      </x:c>
      <x:c r="B2283" s="23" t="n">
        <x:v>30</x:v>
      </x:c>
      <x:c r="C2283" s="23" t="str">
        <x:v>checkpoint:minimax:minimax-m2-5</x:v>
      </x:c>
      <x:c r="D2283" s="23" t="str">
        <x:v>MiniMax-M2.5</x:v>
      </x:c>
      <x:c r="E2283" s="23" t="str">
        <x:v>minimax</x:v>
      </x:c>
      <x:c r="F2283" s="78" t="n">
        <x:v>46065</x:v>
      </x:c>
      <x:c r="G2283" s="78" t="n">
        <x:v>46095</x:v>
      </x:c>
      <x:c r="H2283" s="81" t="n">
        <x:v>0.5949789912257406</x:v>
      </x:c>
      <x:c r="I2283" s="81" t="n">
        <x:v>0.597489495613</x:v>
      </x:c>
      <x:c r="J2283" s="23" t="str">
        <x:v>total_b</x:v>
      </x:c>
      <x:c r="K2283" s="23" t="str">
        <x:v>score_date_current_price_nonprospective</x:v>
      </x:c>
      <x:c r="L2283" s="81" t="n">
        <x:v>228.703644928</x:v>
      </x:c>
      <x:c r="M2283" s="81" t="n">
        <x:v>441.63671249583354</x:v>
      </x:c>
      <x:c r="N2283" s="81" t="n">
        <x:v>0.2857920822094874</x:v>
      </x:c>
      <x:c r="O2283" s="23" t="n">
        <x:v>39</x:v>
      </x:c>
      <x:c r="P2283" s="23" t="n">
        <x:v>9</x:v>
      </x:c>
      <x:c r="Q2283" s="78" t="n">
        <x:v>46094</x:v>
      </x:c>
      <x:c r="R2283" s="23" t="str">
        <x:v>True</x:v>
      </x:c>
      <x:c r="S2283" s="23" t="str">
        <x:v>True</x:v>
      </x:c>
      <x:c r="T2283" s="23" t="str">
        <x:v>True</x:v>
      </x:c>
    </x:row>
    <x:row r="2284">
      <x:c r="A2284" s="23" t="str">
        <x:v>active_label_common_panel</x:v>
      </x:c>
      <x:c r="B2284" s="23" t="n">
        <x:v>30</x:v>
      </x:c>
      <x:c r="C2284" s="23" t="str">
        <x:v>checkpoint:epoch:qwen3-5-397b-a17b</x:v>
      </x:c>
      <x:c r="D2284" s="23" t="str">
        <x:v>Qwen3.5 397B-A17B</x:v>
      </x:c>
      <x:c r="E2284" s="23" t="str">
        <x:v>alibaba</x:v>
      </x:c>
      <x:c r="F2284" s="78" t="n">
        <x:v>46066</x:v>
      </x:c>
      <x:c r="G2284" s="78" t="n">
        <x:v>46098</x:v>
      </x:c>
      <x:c r="H2284" s="81" t="n">
        <x:v>0.9553009996854395</x:v>
      </x:c>
      <x:c r="I2284" s="81" t="n">
        <x:v>1.38744369255</x:v>
      </x:c>
      <x:c r="J2284" s="23" t="str">
        <x:v>active_b</x:v>
      </x:c>
      <x:c r="K2284" s="23" t="str">
        <x:v>date_historical_price</x:v>
      </x:c>
      <x:c r="L2284" s="81" t="n">
        <x:v>17</x:v>
      </x:c>
      <x:c r="M2284" s="81" t="n">
        <x:v>21.058428812164003</x:v>
      </x:c>
      <x:c r="N2284" s="81" t="n">
        <x:v>0.09297704358789625</x:v>
      </x:c>
      <x:c r="O2284" s="23" t="n">
        <x:v>31</x:v>
      </x:c>
      <x:c r="P2284" s="23" t="n">
        <x:v>9</x:v>
      </x:c>
      <x:c r="Q2284" s="78" t="n">
        <x:v>46095</x:v>
      </x:c>
      <x:c r="R2284" s="23" t="str">
        <x:v>True</x:v>
      </x:c>
      <x:c r="S2284" s="23" t="str">
        <x:v>True</x:v>
      </x:c>
      <x:c r="T2284" s="23" t="str">
        <x:v>False</x:v>
      </x:c>
    </x:row>
    <x:row r="2285">
      <x:c r="A2285" s="23" t="str">
        <x:v>active_label_common_panel</x:v>
      </x:c>
      <x:c r="B2285" s="23" t="n">
        <x:v>30</x:v>
      </x:c>
      <x:c r="C2285" s="23" t="str">
        <x:v>checkpoint:epoch:qwen3-5-397b-a17b</x:v>
      </x:c>
      <x:c r="D2285" s="23" t="str">
        <x:v>Qwen3.5 397B-A17B</x:v>
      </x:c>
      <x:c r="E2285" s="23" t="str">
        <x:v>alibaba</x:v>
      </x:c>
      <x:c r="F2285" s="78" t="n">
        <x:v>46066</x:v>
      </x:c>
      <x:c r="G2285" s="78" t="n">
        <x:v>46098</x:v>
      </x:c>
      <x:c r="H2285" s="81" t="n">
        <x:v>0.9553009996854395</x:v>
      </x:c>
      <x:c r="I2285" s="81" t="n">
        <x:v>1.38744369255</x:v>
      </x:c>
      <x:c r="J2285" s="23" t="str">
        <x:v>active_b</x:v>
      </x:c>
      <x:c r="K2285" s="23" t="str">
        <x:v>score_date</x:v>
      </x:c>
      <x:c r="L2285" s="81" t="n">
        <x:v>17</x:v>
      </x:c>
      <x:c r="M2285" s="81" t="n">
        <x:v>15.702379533988264</x:v>
      </x:c>
      <x:c r="N2285" s="81" t="n">
        <x:v>-0.03448345112351907</x:v>
      </x:c>
      <x:c r="O2285" s="23" t="n">
        <x:v>31</x:v>
      </x:c>
      <x:c r="P2285" s="23" t="n">
        <x:v>9</x:v>
      </x:c>
      <x:c r="Q2285" s="78" t="n">
        <x:v>46095</x:v>
      </x:c>
      <x:c r="R2285" s="23" t="str">
        <x:v>True</x:v>
      </x:c>
      <x:c r="S2285" s="23" t="str">
        <x:v>True</x:v>
      </x:c>
      <x:c r="T2285" s="23" t="str">
        <x:v>False</x:v>
      </x:c>
    </x:row>
    <x:row r="2286">
      <x:c r="A2286" s="23" t="str">
        <x:v>active_label_common_panel</x:v>
      </x:c>
      <x:c r="B2286" s="23" t="n">
        <x:v>30</x:v>
      </x:c>
      <x:c r="C2286" s="23" t="str">
        <x:v>checkpoint:epoch:qwen3-5-397b-a17b</x:v>
      </x:c>
      <x:c r="D2286" s="23" t="str">
        <x:v>Qwen3.5 397B-A17B</x:v>
      </x:c>
      <x:c r="E2286" s="23" t="str">
        <x:v>alibaba</x:v>
      </x:c>
      <x:c r="F2286" s="78" t="n">
        <x:v>46066</x:v>
      </x:c>
      <x:c r="G2286" s="78" t="n">
        <x:v>46098</x:v>
      </x:c>
      <x:c r="H2286" s="81" t="n">
        <x:v>0.9553009996854395</x:v>
      </x:c>
      <x:c r="I2286" s="81" t="n">
        <x:v>1.38744369255</x:v>
      </x:c>
      <x:c r="J2286" s="23" t="str">
        <x:v>active_b</x:v>
      </x:c>
      <x:c r="K2286" s="23" t="str">
        <x:v>score_date_historical_price</x:v>
      </x:c>
      <x:c r="L2286" s="81" t="n">
        <x:v>17</x:v>
      </x:c>
      <x:c r="M2286" s="81" t="n">
        <x:v>21.227439550530118</x:v>
      </x:c>
      <x:c r="N2286" s="81" t="n">
        <x:v>0.09644869143411135</x:v>
      </x:c>
      <x:c r="O2286" s="23" t="n">
        <x:v>31</x:v>
      </x:c>
      <x:c r="P2286" s="23" t="n">
        <x:v>9</x:v>
      </x:c>
      <x:c r="Q2286" s="78" t="n">
        <x:v>46095</x:v>
      </x:c>
      <x:c r="R2286" s="23" t="str">
        <x:v>True</x:v>
      </x:c>
      <x:c r="S2286" s="23" t="str">
        <x:v>True</x:v>
      </x:c>
      <x:c r="T2286" s="23" t="str">
        <x:v>False</x:v>
      </x:c>
    </x:row>
    <x:row r="2287">
      <x:c r="A2287" s="23" t="str">
        <x:v>active_label_common_panel</x:v>
      </x:c>
      <x:c r="B2287" s="23" t="n">
        <x:v>30</x:v>
      </x:c>
      <x:c r="C2287" s="23" t="str">
        <x:v>checkpoint:epoch:qwen3-5-397b-a17b</x:v>
      </x:c>
      <x:c r="D2287" s="23" t="str">
        <x:v>Qwen3.5 397B-A17B</x:v>
      </x:c>
      <x:c r="E2287" s="23" t="str">
        <x:v>alibaba</x:v>
      </x:c>
      <x:c r="F2287" s="78" t="n">
        <x:v>46066</x:v>
      </x:c>
      <x:c r="G2287" s="78" t="n">
        <x:v>46098</x:v>
      </x:c>
      <x:c r="H2287" s="81" t="n">
        <x:v>0.9553009996854395</x:v>
      </x:c>
      <x:c r="I2287" s="81" t="n">
        <x:v>1.38744369255</x:v>
      </x:c>
      <x:c r="J2287" s="23" t="str">
        <x:v>active_b</x:v>
      </x:c>
      <x:c r="K2287" s="23" t="str">
        <x:v>score_date_current_price_nonprospective</x:v>
      </x:c>
      <x:c r="L2287" s="81" t="n">
        <x:v>17</x:v>
      </x:c>
      <x:c r="M2287" s="81" t="n">
        <x:v>25.209951061206237</x:v>
      </x:c>
      <x:c r="N2287" s="81" t="n">
        <x:v>0.17112308122523617</x:v>
      </x:c>
      <x:c r="O2287" s="23" t="n">
        <x:v>31</x:v>
      </x:c>
      <x:c r="P2287" s="23" t="n">
        <x:v>9</x:v>
      </x:c>
      <x:c r="Q2287" s="78" t="n">
        <x:v>46095</x:v>
      </x:c>
      <x:c r="R2287" s="23" t="str">
        <x:v>True</x:v>
      </x:c>
      <x:c r="S2287" s="23" t="str">
        <x:v>True</x:v>
      </x:c>
      <x:c r="T2287" s="23" t="str">
        <x:v>True</x:v>
      </x:c>
    </x:row>
    <x:row r="2288">
      <x:c r="A2288" s="23" t="str">
        <x:v>active_label_common_panel</x:v>
      </x:c>
      <x:c r="B2288" s="23" t="n">
        <x:v>30</x:v>
      </x:c>
      <x:c r="C2288" s="23" t="str">
        <x:v>checkpoint:epoch:qwen3-5-397b-a17b</x:v>
      </x:c>
      <x:c r="D2288" s="23" t="str">
        <x:v>Qwen3.5 397B-A17B</x:v>
      </x:c>
      <x:c r="E2288" s="23" t="str">
        <x:v>alibaba</x:v>
      </x:c>
      <x:c r="F2288" s="78" t="n">
        <x:v>46066</x:v>
      </x:c>
      <x:c r="G2288" s="78" t="n">
        <x:v>46098</x:v>
      </x:c>
      <x:c r="H2288" s="81" t="n">
        <x:v>0.9553009996854395</x:v>
      </x:c>
      <x:c r="I2288" s="81" t="n">
        <x:v>1.38744369255</x:v>
      </x:c>
      <x:c r="J2288" s="23" t="str">
        <x:v>total_b</x:v>
      </x:c>
      <x:c r="K2288" s="23" t="str">
        <x:v>date_historical_price</x:v>
      </x:c>
      <x:c r="L2288" s="81" t="n">
        <x:v>397</x:v>
      </x:c>
      <x:c r="M2288" s="81" t="n">
        <x:v>677.2744382795188</x:v>
      </x:c>
      <x:c r="N2288" s="81" t="n">
        <x:v>0.23197417799186063</x:v>
      </x:c>
      <x:c r="O2288" s="23" t="n">
        <x:v>31</x:v>
      </x:c>
      <x:c r="P2288" s="23" t="n">
        <x:v>9</x:v>
      </x:c>
      <x:c r="Q2288" s="78" t="n">
        <x:v>46095</x:v>
      </x:c>
      <x:c r="R2288" s="23" t="str">
        <x:v>True</x:v>
      </x:c>
      <x:c r="S2288" s="23" t="str">
        <x:v>True</x:v>
      </x:c>
      <x:c r="T2288" s="23" t="str">
        <x:v>False</x:v>
      </x:c>
    </x:row>
    <x:row r="2289">
      <x:c r="A2289" s="23" t="str">
        <x:v>active_label_common_panel</x:v>
      </x:c>
      <x:c r="B2289" s="23" t="n">
        <x:v>30</x:v>
      </x:c>
      <x:c r="C2289" s="23" t="str">
        <x:v>checkpoint:epoch:qwen3-5-397b-a17b</x:v>
      </x:c>
      <x:c r="D2289" s="23" t="str">
        <x:v>Qwen3.5 397B-A17B</x:v>
      </x:c>
      <x:c r="E2289" s="23" t="str">
        <x:v>alibaba</x:v>
      </x:c>
      <x:c r="F2289" s="78" t="n">
        <x:v>46066</x:v>
      </x:c>
      <x:c r="G2289" s="78" t="n">
        <x:v>46098</x:v>
      </x:c>
      <x:c r="H2289" s="81" t="n">
        <x:v>0.9553009996854395</x:v>
      </x:c>
      <x:c r="I2289" s="81" t="n">
        <x:v>1.38744369255</x:v>
      </x:c>
      <x:c r="J2289" s="23" t="str">
        <x:v>total_b</x:v>
      </x:c>
      <x:c r="K2289" s="23" t="str">
        <x:v>score_date</x:v>
      </x:c>
      <x:c r="L2289" s="81" t="n">
        <x:v>397</x:v>
      </x:c>
      <x:c r="M2289" s="81" t="n">
        <x:v>507.958383824342</x:v>
      </x:c>
      <x:c r="N2289" s="81" t="n">
        <x:v>0.10703762596214496</x:v>
      </x:c>
      <x:c r="O2289" s="23" t="n">
        <x:v>31</x:v>
      </x:c>
      <x:c r="P2289" s="23" t="n">
        <x:v>9</x:v>
      </x:c>
      <x:c r="Q2289" s="78" t="n">
        <x:v>46095</x:v>
      </x:c>
      <x:c r="R2289" s="23" t="str">
        <x:v>True</x:v>
      </x:c>
      <x:c r="S2289" s="23" t="str">
        <x:v>True</x:v>
      </x:c>
      <x:c r="T2289" s="23" t="str">
        <x:v>False</x:v>
      </x:c>
    </x:row>
    <x:row r="2290">
      <x:c r="A2290" s="23" t="str">
        <x:v>active_label_common_panel</x:v>
      </x:c>
      <x:c r="B2290" s="23" t="n">
        <x:v>30</x:v>
      </x:c>
      <x:c r="C2290" s="23" t="str">
        <x:v>checkpoint:epoch:qwen3-5-397b-a17b</x:v>
      </x:c>
      <x:c r="D2290" s="23" t="str">
        <x:v>Qwen3.5 397B-A17B</x:v>
      </x:c>
      <x:c r="E2290" s="23" t="str">
        <x:v>alibaba</x:v>
      </x:c>
      <x:c r="F2290" s="78" t="n">
        <x:v>46066</x:v>
      </x:c>
      <x:c r="G2290" s="78" t="n">
        <x:v>46098</x:v>
      </x:c>
      <x:c r="H2290" s="81" t="n">
        <x:v>0.9553009996854395</x:v>
      </x:c>
      <x:c r="I2290" s="81" t="n">
        <x:v>1.38744369255</x:v>
      </x:c>
      <x:c r="J2290" s="23" t="str">
        <x:v>total_b</x:v>
      </x:c>
      <x:c r="K2290" s="23" t="str">
        <x:v>score_date_historical_price</x:v>
      </x:c>
      <x:c r="L2290" s="81" t="n">
        <x:v>397</x:v>
      </x:c>
      <x:c r="M2290" s="81" t="n">
        <x:v>791.9248661265983</x:v>
      </x:c>
      <x:c r="N2290" s="81" t="n">
        <x:v>0.2998934730909367</x:v>
      </x:c>
      <x:c r="O2290" s="23" t="n">
        <x:v>31</x:v>
      </x:c>
      <x:c r="P2290" s="23" t="n">
        <x:v>9</x:v>
      </x:c>
      <x:c r="Q2290" s="78" t="n">
        <x:v>46095</x:v>
      </x:c>
      <x:c r="R2290" s="23" t="str">
        <x:v>True</x:v>
      </x:c>
      <x:c r="S2290" s="23" t="str">
        <x:v>True</x:v>
      </x:c>
      <x:c r="T2290" s="23" t="str">
        <x:v>False</x:v>
      </x:c>
    </x:row>
    <x:row r="2291">
      <x:c r="A2291" s="23" t="str">
        <x:v>active_label_common_panel</x:v>
      </x:c>
      <x:c r="B2291" s="23" t="n">
        <x:v>30</x:v>
      </x:c>
      <x:c r="C2291" s="23" t="str">
        <x:v>checkpoint:epoch:qwen3-5-397b-a17b</x:v>
      </x:c>
      <x:c r="D2291" s="23" t="str">
        <x:v>Qwen3.5 397B-A17B</x:v>
      </x:c>
      <x:c r="E2291" s="23" t="str">
        <x:v>alibaba</x:v>
      </x:c>
      <x:c r="F2291" s="78" t="n">
        <x:v>46066</x:v>
      </x:c>
      <x:c r="G2291" s="78" t="n">
        <x:v>46098</x:v>
      </x:c>
      <x:c r="H2291" s="81" t="n">
        <x:v>0.9553009996854395</x:v>
      </x:c>
      <x:c r="I2291" s="81" t="n">
        <x:v>1.38744369255</x:v>
      </x:c>
      <x:c r="J2291" s="23" t="str">
        <x:v>total_b</x:v>
      </x:c>
      <x:c r="K2291" s="23" t="str">
        <x:v>score_date_current_price_nonprospective</x:v>
      </x:c>
      <x:c r="L2291" s="81" t="n">
        <x:v>397</x:v>
      </x:c>
      <x:c r="M2291" s="81" t="n">
        <x:v>887.1263228125198</x:v>
      </x:c>
      <x:c r="N2291" s="81" t="n">
        <x:v>0.3491949590598501</x:v>
      </x:c>
      <x:c r="O2291" s="23" t="n">
        <x:v>31</x:v>
      </x:c>
      <x:c r="P2291" s="23" t="n">
        <x:v>9</x:v>
      </x:c>
      <x:c r="Q2291" s="78" t="n">
        <x:v>46095</x:v>
      </x:c>
      <x:c r="R2291" s="23" t="str">
        <x:v>True</x:v>
      </x:c>
      <x:c r="S2291" s="23" t="str">
        <x:v>True</x:v>
      </x:c>
      <x:c r="T2291" s="23" t="str">
        <x:v>True</x:v>
      </x:c>
    </x:row>
    <x:row r="2292">
      <x:c r="A2292" s="23" t="str">
        <x:v>active_label_common_panel</x:v>
      </x:c>
      <x:c r="B2292" s="23" t="n">
        <x:v>30</x:v>
      </x:c>
      <x:c r="C2292" s="23" t="str">
        <x:v>checkpoint:epoch:qwen3-5-122b-a10b</x:v>
      </x:c>
      <x:c r="D2292" s="23" t="str">
        <x:v>Qwen3.5-122B-A10B</x:v>
      </x:c>
      <x:c r="E2292" s="23" t="str">
        <x:v>alibaba</x:v>
      </x:c>
      <x:c r="F2292" s="78" t="n">
        <x:v>46077</x:v>
      </x:c>
      <x:c r="G2292" s="78" t="n">
        <x:v>46108</x:v>
      </x:c>
      <x:c r="H2292" s="81" t="n">
        <x:v>0.7353910524340095</x:v>
      </x:c>
      <x:c r="I2292" s="81" t="n">
        <x:v>0.834266144585</x:v>
      </x:c>
      <x:c r="J2292" s="23" t="str">
        <x:v>active_b</x:v>
      </x:c>
      <x:c r="K2292" s="23" t="str">
        <x:v>date_historical_price</x:v>
      </x:c>
      <x:c r="L2292" s="81" t="n">
        <x:v>10</x:v>
      </x:c>
      <x:c r="M2292" s="81" t="n">
        <x:v>16.881385316962845</x:v>
      </x:c>
      <x:c r="N2292" s="81" t="n">
        <x:v>0.22740808274143287</x:v>
      </x:c>
      <x:c r="O2292" s="23" t="n">
        <x:v>31</x:v>
      </x:c>
      <x:c r="P2292" s="23" t="n">
        <x:v>9</x:v>
      </x:c>
      <x:c r="Q2292" s="78" t="n">
        <x:v>46095</x:v>
      </x:c>
      <x:c r="R2292" s="23" t="str">
        <x:v>True</x:v>
      </x:c>
      <x:c r="S2292" s="23" t="str">
        <x:v>True</x:v>
      </x:c>
      <x:c r="T2292" s="23" t="str">
        <x:v>False</x:v>
      </x:c>
    </x:row>
    <x:row r="2293">
      <x:c r="A2293" s="23" t="str">
        <x:v>active_label_common_panel</x:v>
      </x:c>
      <x:c r="B2293" s="23" t="n">
        <x:v>30</x:v>
      </x:c>
      <x:c r="C2293" s="23" t="str">
        <x:v>checkpoint:epoch:qwen3-5-122b-a10b</x:v>
      </x:c>
      <x:c r="D2293" s="23" t="str">
        <x:v>Qwen3.5-122B-A10B</x:v>
      </x:c>
      <x:c r="E2293" s="23" t="str">
        <x:v>alibaba</x:v>
      </x:c>
      <x:c r="F2293" s="78" t="n">
        <x:v>46077</x:v>
      </x:c>
      <x:c r="G2293" s="78" t="n">
        <x:v>46108</x:v>
      </x:c>
      <x:c r="H2293" s="81" t="n">
        <x:v>0.7353910524340095</x:v>
      </x:c>
      <x:c r="I2293" s="81" t="n">
        <x:v>0.834266144585</x:v>
      </x:c>
      <x:c r="J2293" s="23" t="str">
        <x:v>active_b</x:v>
      </x:c>
      <x:c r="K2293" s="23" t="str">
        <x:v>score_date</x:v>
      </x:c>
      <x:c r="L2293" s="81" t="n">
        <x:v>10</x:v>
      </x:c>
      <x:c r="M2293" s="81" t="n">
        <x:v>13.718015869796924</x:v>
      </x:c>
      <x:c r="N2293" s="81" t="n">
        <x:v>0.13729130093982095</x:v>
      </x:c>
      <x:c r="O2293" s="23" t="n">
        <x:v>31</x:v>
      </x:c>
      <x:c r="P2293" s="23" t="n">
        <x:v>9</x:v>
      </x:c>
      <x:c r="Q2293" s="78" t="n">
        <x:v>46095</x:v>
      </x:c>
      <x:c r="R2293" s="23" t="str">
        <x:v>True</x:v>
      </x:c>
      <x:c r="S2293" s="23" t="str">
        <x:v>True</x:v>
      </x:c>
      <x:c r="T2293" s="23" t="str">
        <x:v>False</x:v>
      </x:c>
    </x:row>
    <x:row r="2294">
      <x:c r="A2294" s="23" t="str">
        <x:v>active_label_common_panel</x:v>
      </x:c>
      <x:c r="B2294" s="23" t="n">
        <x:v>30</x:v>
      </x:c>
      <x:c r="C2294" s="23" t="str">
        <x:v>checkpoint:epoch:qwen3-5-122b-a10b</x:v>
      </x:c>
      <x:c r="D2294" s="23" t="str">
        <x:v>Qwen3.5-122B-A10B</x:v>
      </x:c>
      <x:c r="E2294" s="23" t="str">
        <x:v>alibaba</x:v>
      </x:c>
      <x:c r="F2294" s="78" t="n">
        <x:v>46077</x:v>
      </x:c>
      <x:c r="G2294" s="78" t="n">
        <x:v>46108</x:v>
      </x:c>
      <x:c r="H2294" s="81" t="n">
        <x:v>0.7353910524340095</x:v>
      </x:c>
      <x:c r="I2294" s="81" t="n">
        <x:v>0.834266144585</x:v>
      </x:c>
      <x:c r="J2294" s="23" t="str">
        <x:v>active_b</x:v>
      </x:c>
      <x:c r="K2294" s="23" t="str">
        <x:v>score_date_historical_price</x:v>
      </x:c>
      <x:c r="L2294" s="81" t="n">
        <x:v>10</x:v>
      </x:c>
      <x:c r="M2294" s="81" t="n">
        <x:v>16.99826654567715</x:v>
      </x:c>
      <x:c r="N2294" s="81" t="n">
        <x:v>0.2304046350234572</x:v>
      </x:c>
      <x:c r="O2294" s="23" t="n">
        <x:v>31</x:v>
      </x:c>
      <x:c r="P2294" s="23" t="n">
        <x:v>9</x:v>
      </x:c>
      <x:c r="Q2294" s="78" t="n">
        <x:v>46095</x:v>
      </x:c>
      <x:c r="R2294" s="23" t="str">
        <x:v>True</x:v>
      </x:c>
      <x:c r="S2294" s="23" t="str">
        <x:v>True</x:v>
      </x:c>
      <x:c r="T2294" s="23" t="str">
        <x:v>False</x:v>
      </x:c>
    </x:row>
    <x:row r="2295">
      <x:c r="A2295" s="23" t="str">
        <x:v>active_label_common_panel</x:v>
      </x:c>
      <x:c r="B2295" s="23" t="n">
        <x:v>30</x:v>
      </x:c>
      <x:c r="C2295" s="23" t="str">
        <x:v>checkpoint:epoch:qwen3-5-122b-a10b</x:v>
      </x:c>
      <x:c r="D2295" s="23" t="str">
        <x:v>Qwen3.5-122B-A10B</x:v>
      </x:c>
      <x:c r="E2295" s="23" t="str">
        <x:v>alibaba</x:v>
      </x:c>
      <x:c r="F2295" s="78" t="n">
        <x:v>46077</x:v>
      </x:c>
      <x:c r="G2295" s="78" t="n">
        <x:v>46108</x:v>
      </x:c>
      <x:c r="H2295" s="81" t="n">
        <x:v>0.7353910524340095</x:v>
      </x:c>
      <x:c r="I2295" s="81" t="n">
        <x:v>0.834266144585</x:v>
      </x:c>
      <x:c r="J2295" s="23" t="str">
        <x:v>active_b</x:v>
      </x:c>
      <x:c r="K2295" s="23" t="str">
        <x:v>score_date_current_price_nonprospective</x:v>
      </x:c>
      <x:c r="L2295" s="81" t="n">
        <x:v>10</x:v>
      </x:c>
      <x:c r="M2295" s="81" t="n">
        <x:v>16.230599653657222</x:v>
      </x:c>
      <x:c r="N2295" s="81" t="n">
        <x:v>0.2103345655109816</x:v>
      </x:c>
      <x:c r="O2295" s="23" t="n">
        <x:v>31</x:v>
      </x:c>
      <x:c r="P2295" s="23" t="n">
        <x:v>9</x:v>
      </x:c>
      <x:c r="Q2295" s="78" t="n">
        <x:v>46095</x:v>
      </x:c>
      <x:c r="R2295" s="23" t="str">
        <x:v>True</x:v>
      </x:c>
      <x:c r="S2295" s="23" t="str">
        <x:v>True</x:v>
      </x:c>
      <x:c r="T2295" s="23" t="str">
        <x:v>True</x:v>
      </x:c>
    </x:row>
    <x:row r="2296">
      <x:c r="A2296" s="23" t="str">
        <x:v>active_label_common_panel</x:v>
      </x:c>
      <x:c r="B2296" s="23" t="n">
        <x:v>30</x:v>
      </x:c>
      <x:c r="C2296" s="23" t="str">
        <x:v>checkpoint:epoch:qwen3-5-122b-a10b</x:v>
      </x:c>
      <x:c r="D2296" s="23" t="str">
        <x:v>Qwen3.5-122B-A10B</x:v>
      </x:c>
      <x:c r="E2296" s="23" t="str">
        <x:v>alibaba</x:v>
      </x:c>
      <x:c r="F2296" s="78" t="n">
        <x:v>46077</x:v>
      </x:c>
      <x:c r="G2296" s="78" t="n">
        <x:v>46108</x:v>
      </x:c>
      <x:c r="H2296" s="81" t="n">
        <x:v>0.7353910524340095</x:v>
      </x:c>
      <x:c r="I2296" s="81" t="n">
        <x:v>0.834266144585</x:v>
      </x:c>
      <x:c r="J2296" s="23" t="str">
        <x:v>total_b</x:v>
      </x:c>
      <x:c r="K2296" s="23" t="str">
        <x:v>date_historical_price</x:v>
      </x:c>
      <x:c r="L2296" s="81" t="n">
        <x:v>122</x:v>
      </x:c>
      <x:c r="M2296" s="81" t="n">
        <x:v>450.23123378724205</x:v>
      </x:c>
      <x:c r="N2296" s="81" t="n">
        <x:v>0.5670757892454797</x:v>
      </x:c>
      <x:c r="O2296" s="23" t="n">
        <x:v>31</x:v>
      </x:c>
      <x:c r="P2296" s="23" t="n">
        <x:v>9</x:v>
      </x:c>
      <x:c r="Q2296" s="78" t="n">
        <x:v>46095</x:v>
      </x:c>
      <x:c r="R2296" s="23" t="str">
        <x:v>True</x:v>
      </x:c>
      <x:c r="S2296" s="23" t="str">
        <x:v>True</x:v>
      </x:c>
      <x:c r="T2296" s="23" t="str">
        <x:v>False</x:v>
      </x:c>
    </x:row>
    <x:row r="2297">
      <x:c r="A2297" s="23" t="str">
        <x:v>active_label_common_panel</x:v>
      </x:c>
      <x:c r="B2297" s="23" t="n">
        <x:v>30</x:v>
      </x:c>
      <x:c r="C2297" s="23" t="str">
        <x:v>checkpoint:epoch:qwen3-5-122b-a10b</x:v>
      </x:c>
      <x:c r="D2297" s="23" t="str">
        <x:v>Qwen3.5-122B-A10B</x:v>
      </x:c>
      <x:c r="E2297" s="23" t="str">
        <x:v>alibaba</x:v>
      </x:c>
      <x:c r="F2297" s="78" t="n">
        <x:v>46077</x:v>
      </x:c>
      <x:c r="G2297" s="78" t="n">
        <x:v>46108</x:v>
      </x:c>
      <x:c r="H2297" s="81" t="n">
        <x:v>0.7353910524340095</x:v>
      </x:c>
      <x:c r="I2297" s="81" t="n">
        <x:v>0.834266144585</x:v>
      </x:c>
      <x:c r="J2297" s="23" t="str">
        <x:v>total_b</x:v>
      </x:c>
      <x:c r="K2297" s="23" t="str">
        <x:v>score_date</x:v>
      </x:c>
      <x:c r="L2297" s="81" t="n">
        <x:v>122</x:v>
      </x:c>
      <x:c r="M2297" s="81" t="n">
        <x:v>375.7589442941266</x:v>
      </x:c>
      <x:c r="N2297" s="81" t="n">
        <x:v>0.48854949633895983</x:v>
      </x:c>
      <x:c r="O2297" s="23" t="n">
        <x:v>31</x:v>
      </x:c>
      <x:c r="P2297" s="23" t="n">
        <x:v>9</x:v>
      </x:c>
      <x:c r="Q2297" s="78" t="n">
        <x:v>46095</x:v>
      </x:c>
      <x:c r="R2297" s="23" t="str">
        <x:v>True</x:v>
      </x:c>
      <x:c r="S2297" s="23" t="str">
        <x:v>True</x:v>
      </x:c>
      <x:c r="T2297" s="23" t="str">
        <x:v>False</x:v>
      </x:c>
    </x:row>
    <x:row r="2298">
      <x:c r="A2298" s="23" t="str">
        <x:v>active_label_common_panel</x:v>
      </x:c>
      <x:c r="B2298" s="23" t="n">
        <x:v>30</x:v>
      </x:c>
      <x:c r="C2298" s="23" t="str">
        <x:v>checkpoint:epoch:qwen3-5-122b-a10b</x:v>
      </x:c>
      <x:c r="D2298" s="23" t="str">
        <x:v>Qwen3.5-122B-A10B</x:v>
      </x:c>
      <x:c r="E2298" s="23" t="str">
        <x:v>alibaba</x:v>
      </x:c>
      <x:c r="F2298" s="78" t="n">
        <x:v>46077</x:v>
      </x:c>
      <x:c r="G2298" s="78" t="n">
        <x:v>46108</x:v>
      </x:c>
      <x:c r="H2298" s="81" t="n">
        <x:v>0.7353910524340095</x:v>
      </x:c>
      <x:c r="I2298" s="81" t="n">
        <x:v>0.834266144585</x:v>
      </x:c>
      <x:c r="J2298" s="23" t="str">
        <x:v>total_b</x:v>
      </x:c>
      <x:c r="K2298" s="23" t="str">
        <x:v>score_date_historical_price</x:v>
      </x:c>
      <x:c r="L2298" s="81" t="n">
        <x:v>122</x:v>
      </x:c>
      <x:c r="M2298" s="81" t="n">
        <x:v>515.3000072826411</x:v>
      </x:c>
      <x:c r="N2298" s="81" t="n">
        <x:v>0.6257003179241313</x:v>
      </x:c>
      <x:c r="O2298" s="23" t="n">
        <x:v>31</x:v>
      </x:c>
      <x:c r="P2298" s="23" t="n">
        <x:v>9</x:v>
      </x:c>
      <x:c r="Q2298" s="78" t="n">
        <x:v>46095</x:v>
      </x:c>
      <x:c r="R2298" s="23" t="str">
        <x:v>True</x:v>
      </x:c>
      <x:c r="S2298" s="23" t="str">
        <x:v>True</x:v>
      </x:c>
      <x:c r="T2298" s="23" t="str">
        <x:v>False</x:v>
      </x:c>
    </x:row>
    <x:row r="2299">
      <x:c r="A2299" s="23" t="str">
        <x:v>active_label_common_panel</x:v>
      </x:c>
      <x:c r="B2299" s="23" t="n">
        <x:v>30</x:v>
      </x:c>
      <x:c r="C2299" s="23" t="str">
        <x:v>checkpoint:epoch:qwen3-5-122b-a10b</x:v>
      </x:c>
      <x:c r="D2299" s="23" t="str">
        <x:v>Qwen3.5-122B-A10B</x:v>
      </x:c>
      <x:c r="E2299" s="23" t="str">
        <x:v>alibaba</x:v>
      </x:c>
      <x:c r="F2299" s="78" t="n">
        <x:v>46077</x:v>
      </x:c>
      <x:c r="G2299" s="78" t="n">
        <x:v>46108</x:v>
      </x:c>
      <x:c r="H2299" s="81" t="n">
        <x:v>0.7353910524340095</x:v>
      </x:c>
      <x:c r="I2299" s="81" t="n">
        <x:v>0.834266144585</x:v>
      </x:c>
      <x:c r="J2299" s="23" t="str">
        <x:v>total_b</x:v>
      </x:c>
      <x:c r="K2299" s="23" t="str">
        <x:v>score_date_current_price_nonprospective</x:v>
      </x:c>
      <x:c r="L2299" s="81" t="n">
        <x:v>122</x:v>
      </x:c>
      <x:c r="M2299" s="81" t="n">
        <x:v>458.07599964367154</x:v>
      </x:c>
      <x:c r="N2299" s="81" t="n">
        <x:v>0.5745777073458919</x:v>
      </x:c>
      <x:c r="O2299" s="23" t="n">
        <x:v>31</x:v>
      </x:c>
      <x:c r="P2299" s="23" t="n">
        <x:v>9</x:v>
      </x:c>
      <x:c r="Q2299" s="78" t="n">
        <x:v>46095</x:v>
      </x:c>
      <x:c r="R2299" s="23" t="str">
        <x:v>True</x:v>
      </x:c>
      <x:c r="S2299" s="23" t="str">
        <x:v>True</x:v>
      </x:c>
      <x:c r="T2299" s="23" t="str">
        <x:v>True</x:v>
      </x:c>
    </x:row>
    <x:row r="2300">
      <x:c r="A2300" s="23" t="str">
        <x:v>active_label_common_panel</x:v>
      </x:c>
      <x:c r="B2300" s="23" t="n">
        <x:v>30</x:v>
      </x:c>
      <x:c r="C2300" s="23" t="str">
        <x:v>checkpoint:epoch:qwen3-5-27b</x:v>
      </x:c>
      <x:c r="D2300" s="23" t="str">
        <x:v>Qwen3.5-27B</x:v>
      </x:c>
      <x:c r="E2300" s="23" t="str">
        <x:v>alibaba</x:v>
      </x:c>
      <x:c r="F2300" s="78" t="n">
        <x:v>46077</x:v>
      </x:c>
      <x:c r="G2300" s="78" t="n">
        <x:v>46108</x:v>
      </x:c>
      <x:c r="H2300" s="81" t="n">
        <x:v>0.5515432893255071</x:v>
      </x:c>
      <x:c r="I2300" s="81" t="n">
        <x:v>0.792933757663</x:v>
      </x:c>
      <x:c r="J2300" s="23" t="str">
        <x:v>active_b</x:v>
      </x:c>
      <x:c r="K2300" s="23" t="str">
        <x:v>date_historical_price</x:v>
      </x:c>
      <x:c r="L2300" s="81" t="n">
        <x:v>27</x:v>
      </x:c>
      <x:c r="M2300" s="81" t="n">
        <x:v>13.67711503252942</x:v>
      </x:c>
      <x:c r="N2300" s="81" t="n">
        <x:v>-0.29536926455163637</x:v>
      </x:c>
      <x:c r="O2300" s="23" t="n">
        <x:v>31</x:v>
      </x:c>
      <x:c r="P2300" s="23" t="n">
        <x:v>9</x:v>
      </x:c>
      <x:c r="Q2300" s="78" t="n">
        <x:v>46095</x:v>
      </x:c>
      <x:c r="R2300" s="23" t="str">
        <x:v>True</x:v>
      </x:c>
      <x:c r="S2300" s="23" t="str">
        <x:v>True</x:v>
      </x:c>
      <x:c r="T2300" s="23" t="str">
        <x:v>False</x:v>
      </x:c>
    </x:row>
    <x:row r="2301">
      <x:c r="A2301" s="23" t="str">
        <x:v>active_label_common_panel</x:v>
      </x:c>
      <x:c r="B2301" s="23" t="n">
        <x:v>30</x:v>
      </x:c>
      <x:c r="C2301" s="23" t="str">
        <x:v>checkpoint:epoch:qwen3-5-27b</x:v>
      </x:c>
      <x:c r="D2301" s="23" t="str">
        <x:v>Qwen3.5-27B</x:v>
      </x:c>
      <x:c r="E2301" s="23" t="str">
        <x:v>alibaba</x:v>
      </x:c>
      <x:c r="F2301" s="78" t="n">
        <x:v>46077</x:v>
      </x:c>
      <x:c r="G2301" s="78" t="n">
        <x:v>46108</x:v>
      </x:c>
      <x:c r="H2301" s="81" t="n">
        <x:v>0.5515432893255071</x:v>
      </x:c>
      <x:c r="I2301" s="81" t="n">
        <x:v>0.792933757663</x:v>
      </x:c>
      <x:c r="J2301" s="23" t="str">
        <x:v>active_b</x:v>
      </x:c>
      <x:c r="K2301" s="23" t="str">
        <x:v>score_date</x:v>
      </x:c>
      <x:c r="L2301" s="81" t="n">
        <x:v>27</x:v>
      </x:c>
      <x:c r="M2301" s="81" t="n">
        <x:v>15.075740891026001</x:v>
      </x:c>
      <x:c r="N2301" s="81" t="n">
        <x:v>-0.2530850996003537</x:v>
      </x:c>
      <x:c r="O2301" s="23" t="n">
        <x:v>31</x:v>
      </x:c>
      <x:c r="P2301" s="23" t="n">
        <x:v>9</x:v>
      </x:c>
      <x:c r="Q2301" s="78" t="n">
        <x:v>46095</x:v>
      </x:c>
      <x:c r="R2301" s="23" t="str">
        <x:v>True</x:v>
      </x:c>
      <x:c r="S2301" s="23" t="str">
        <x:v>True</x:v>
      </x:c>
      <x:c r="T2301" s="23" t="str">
        <x:v>False</x:v>
      </x:c>
    </x:row>
    <x:row r="2302">
      <x:c r="A2302" s="23" t="str">
        <x:v>active_label_common_panel</x:v>
      </x:c>
      <x:c r="B2302" s="23" t="n">
        <x:v>30</x:v>
      </x:c>
      <x:c r="C2302" s="23" t="str">
        <x:v>checkpoint:epoch:qwen3-5-27b</x:v>
      </x:c>
      <x:c r="D2302" s="23" t="str">
        <x:v>Qwen3.5-27B</x:v>
      </x:c>
      <x:c r="E2302" s="23" t="str">
        <x:v>alibaba</x:v>
      </x:c>
      <x:c r="F2302" s="78" t="n">
        <x:v>46077</x:v>
      </x:c>
      <x:c r="G2302" s="78" t="n">
        <x:v>46108</x:v>
      </x:c>
      <x:c r="H2302" s="81" t="n">
        <x:v>0.5515432893255071</x:v>
      </x:c>
      <x:c r="I2302" s="81" t="n">
        <x:v>0.792933757663</x:v>
      </x:c>
      <x:c r="J2302" s="23" t="str">
        <x:v>active_b</x:v>
      </x:c>
      <x:c r="K2302" s="23" t="str">
        <x:v>score_date_historical_price</x:v>
      </x:c>
      <x:c r="L2302" s="81" t="n">
        <x:v>27</x:v>
      </x:c>
      <x:c r="M2302" s="81" t="n">
        <x:v>13.954074033251542</x:v>
      </x:c>
      <x:c r="N2302" s="81" t="n">
        <x:v>-0.2866627413631226</x:v>
      </x:c>
      <x:c r="O2302" s="23" t="n">
        <x:v>31</x:v>
      </x:c>
      <x:c r="P2302" s="23" t="n">
        <x:v>9</x:v>
      </x:c>
      <x:c r="Q2302" s="78" t="n">
        <x:v>46095</x:v>
      </x:c>
      <x:c r="R2302" s="23" t="str">
        <x:v>True</x:v>
      </x:c>
      <x:c r="S2302" s="23" t="str">
        <x:v>True</x:v>
      </x:c>
      <x:c r="T2302" s="23" t="str">
        <x:v>False</x:v>
      </x:c>
    </x:row>
    <x:row r="2303">
      <x:c r="A2303" s="23" t="str">
        <x:v>active_label_common_panel</x:v>
      </x:c>
      <x:c r="B2303" s="23" t="n">
        <x:v>30</x:v>
      </x:c>
      <x:c r="C2303" s="23" t="str">
        <x:v>checkpoint:epoch:qwen3-5-27b</x:v>
      </x:c>
      <x:c r="D2303" s="23" t="str">
        <x:v>Qwen3.5-27B</x:v>
      </x:c>
      <x:c r="E2303" s="23" t="str">
        <x:v>alibaba</x:v>
      </x:c>
      <x:c r="F2303" s="78" t="n">
        <x:v>46077</x:v>
      </x:c>
      <x:c r="G2303" s="78" t="n">
        <x:v>46108</x:v>
      </x:c>
      <x:c r="H2303" s="81" t="n">
        <x:v>0.5515432893255071</x:v>
      </x:c>
      <x:c r="I2303" s="81" t="n">
        <x:v>0.792933757663</x:v>
      </x:c>
      <x:c r="J2303" s="23" t="str">
        <x:v>active_b</x:v>
      </x:c>
      <x:c r="K2303" s="23" t="str">
        <x:v>score_date_current_price_nonprospective</x:v>
      </x:c>
      <x:c r="L2303" s="81" t="n">
        <x:v>27</x:v>
      </x:c>
      <x:c r="M2303" s="81" t="n">
        <x:v>14.9171724581978</x:v>
      </x:c>
      <x:c r="N2303" s="81" t="n">
        <x:v>-0.257677253500669</x:v>
      </x:c>
      <x:c r="O2303" s="23" t="n">
        <x:v>31</x:v>
      </x:c>
      <x:c r="P2303" s="23" t="n">
        <x:v>9</x:v>
      </x:c>
      <x:c r="Q2303" s="78" t="n">
        <x:v>46095</x:v>
      </x:c>
      <x:c r="R2303" s="23" t="str">
        <x:v>True</x:v>
      </x:c>
      <x:c r="S2303" s="23" t="str">
        <x:v>True</x:v>
      </x:c>
      <x:c r="T2303" s="23" t="str">
        <x:v>True</x:v>
      </x:c>
    </x:row>
    <x:row r="2304">
      <x:c r="A2304" s="23" t="str">
        <x:v>active_label_common_panel</x:v>
      </x:c>
      <x:c r="B2304" s="23" t="n">
        <x:v>30</x:v>
      </x:c>
      <x:c r="C2304" s="23" t="str">
        <x:v>checkpoint:epoch:qwen3-5-27b</x:v>
      </x:c>
      <x:c r="D2304" s="23" t="str">
        <x:v>Qwen3.5-27B</x:v>
      </x:c>
      <x:c r="E2304" s="23" t="str">
        <x:v>alibaba</x:v>
      </x:c>
      <x:c r="F2304" s="78" t="n">
        <x:v>46077</x:v>
      </x:c>
      <x:c r="G2304" s="78" t="n">
        <x:v>46108</x:v>
      </x:c>
      <x:c r="H2304" s="81" t="n">
        <x:v>0.5515432893255071</x:v>
      </x:c>
      <x:c r="I2304" s="81" t="n">
        <x:v>0.792933757663</x:v>
      </x:c>
      <x:c r="J2304" s="23" t="str">
        <x:v>total_b</x:v>
      </x:c>
      <x:c r="K2304" s="23" t="str">
        <x:v>date_historical_price</x:v>
      </x:c>
      <x:c r="L2304" s="81" t="n">
        <x:v>27</x:v>
      </x:c>
      <x:c r="M2304" s="81" t="n">
        <x:v>291.47663028206034</x:v>
      </x:c>
      <x:c r="N2304" s="81" t="n">
        <x:v>1.0332399759089248</x:v>
      </x:c>
      <x:c r="O2304" s="23" t="n">
        <x:v>31</x:v>
      </x:c>
      <x:c r="P2304" s="23" t="n">
        <x:v>9</x:v>
      </x:c>
      <x:c r="Q2304" s="78" t="n">
        <x:v>46095</x:v>
      </x:c>
      <x:c r="R2304" s="23" t="str">
        <x:v>True</x:v>
      </x:c>
      <x:c r="S2304" s="23" t="str">
        <x:v>True</x:v>
      </x:c>
      <x:c r="T2304" s="23" t="str">
        <x:v>False</x:v>
      </x:c>
    </x:row>
    <x:row r="2305">
      <x:c r="A2305" s="23" t="str">
        <x:v>active_label_common_panel</x:v>
      </x:c>
      <x:c r="B2305" s="23" t="n">
        <x:v>30</x:v>
      </x:c>
      <x:c r="C2305" s="23" t="str">
        <x:v>checkpoint:epoch:qwen3-5-27b</x:v>
      </x:c>
      <x:c r="D2305" s="23" t="str">
        <x:v>Qwen3.5-27B</x:v>
      </x:c>
      <x:c r="E2305" s="23" t="str">
        <x:v>alibaba</x:v>
      </x:c>
      <x:c r="F2305" s="78" t="n">
        <x:v>46077</x:v>
      </x:c>
      <x:c r="G2305" s="78" t="n">
        <x:v>46108</x:v>
      </x:c>
      <x:c r="H2305" s="81" t="n">
        <x:v>0.5515432893255071</x:v>
      </x:c>
      <x:c r="I2305" s="81" t="n">
        <x:v>0.792933757663</x:v>
      </x:c>
      <x:c r="J2305" s="23" t="str">
        <x:v>total_b</x:v>
      </x:c>
      <x:c r="K2305" s="23" t="str">
        <x:v>score_date</x:v>
      </x:c>
      <x:c r="L2305" s="81" t="n">
        <x:v>27</x:v>
      </x:c>
      <x:c r="M2305" s="81" t="n">
        <x:v>483.4996024162298</x:v>
      </x:c>
      <x:c r="N2305" s="81" t="n">
        <x:v>1.2530323571379887</x:v>
      </x:c>
      <x:c r="O2305" s="23" t="n">
        <x:v>31</x:v>
      </x:c>
      <x:c r="P2305" s="23" t="n">
        <x:v>9</x:v>
      </x:c>
      <x:c r="Q2305" s="78" t="n">
        <x:v>46095</x:v>
      </x:c>
      <x:c r="R2305" s="23" t="str">
        <x:v>True</x:v>
      </x:c>
      <x:c r="S2305" s="23" t="str">
        <x:v>True</x:v>
      </x:c>
      <x:c r="T2305" s="23" t="str">
        <x:v>False</x:v>
      </x:c>
    </x:row>
    <x:row r="2306">
      <x:c r="A2306" s="23" t="str">
        <x:v>active_label_common_panel</x:v>
      </x:c>
      <x:c r="B2306" s="23" t="n">
        <x:v>30</x:v>
      </x:c>
      <x:c r="C2306" s="23" t="str">
        <x:v>checkpoint:epoch:qwen3-5-27b</x:v>
      </x:c>
      <x:c r="D2306" s="23" t="str">
        <x:v>Qwen3.5-27B</x:v>
      </x:c>
      <x:c r="E2306" s="23" t="str">
        <x:v>alibaba</x:v>
      </x:c>
      <x:c r="F2306" s="78" t="n">
        <x:v>46077</x:v>
      </x:c>
      <x:c r="G2306" s="78" t="n">
        <x:v>46108</x:v>
      </x:c>
      <x:c r="H2306" s="81" t="n">
        <x:v>0.5515432893255071</x:v>
      </x:c>
      <x:c r="I2306" s="81" t="n">
        <x:v>0.792933757663</x:v>
      </x:c>
      <x:c r="J2306" s="23" t="str">
        <x:v>total_b</x:v>
      </x:c>
      <x:c r="K2306" s="23" t="str">
        <x:v>score_date_historical_price</x:v>
      </x:c>
      <x:c r="L2306" s="81" t="n">
        <x:v>27</x:v>
      </x:c>
      <x:c r="M2306" s="81" t="n">
        <x:v>431.45757791466497</x:v>
      </x:c>
      <x:c r="N2306" s="81" t="n">
        <x:v>1.2035743369738743</x:v>
      </x:c>
      <x:c r="O2306" s="23" t="n">
        <x:v>31</x:v>
      </x:c>
      <x:c r="P2306" s="23" t="n">
        <x:v>9</x:v>
      </x:c>
      <x:c r="Q2306" s="78" t="n">
        <x:v>46095</x:v>
      </x:c>
      <x:c r="R2306" s="23" t="str">
        <x:v>True</x:v>
      </x:c>
      <x:c r="S2306" s="23" t="str">
        <x:v>True</x:v>
      </x:c>
      <x:c r="T2306" s="23" t="str">
        <x:v>False</x:v>
      </x:c>
    </x:row>
    <x:row r="2307">
      <x:c r="A2307" s="23" t="str">
        <x:v>active_label_common_panel</x:v>
      </x:c>
      <x:c r="B2307" s="23" t="n">
        <x:v>30</x:v>
      </x:c>
      <x:c r="C2307" s="23" t="str">
        <x:v>checkpoint:epoch:qwen3-5-27b</x:v>
      </x:c>
      <x:c r="D2307" s="23" t="str">
        <x:v>Qwen3.5-27B</x:v>
      </x:c>
      <x:c r="E2307" s="23" t="str">
        <x:v>alibaba</x:v>
      </x:c>
      <x:c r="F2307" s="78" t="n">
        <x:v>46077</x:v>
      </x:c>
      <x:c r="G2307" s="78" t="n">
        <x:v>46108</x:v>
      </x:c>
      <x:c r="H2307" s="81" t="n">
        <x:v>0.5515432893255071</x:v>
      </x:c>
      <x:c r="I2307" s="81" t="n">
        <x:v>0.792933757663</x:v>
      </x:c>
      <x:c r="J2307" s="23" t="str">
        <x:v>total_b</x:v>
      </x:c>
      <x:c r="K2307" s="23" t="str">
        <x:v>score_date_current_price_nonprospective</x:v>
      </x:c>
      <x:c r="L2307" s="81" t="n">
        <x:v>27</x:v>
      </x:c>
      <x:c r="M2307" s="81" t="n">
        <x:v>477.51565848716405</x:v>
      </x:c>
      <x:c r="N2307" s="81" t="n">
        <x:v>1.2476238531912935</x:v>
      </x:c>
      <x:c r="O2307" s="23" t="n">
        <x:v>31</x:v>
      </x:c>
      <x:c r="P2307" s="23" t="n">
        <x:v>9</x:v>
      </x:c>
      <x:c r="Q2307" s="78" t="n">
        <x:v>46095</x:v>
      </x:c>
      <x:c r="R2307" s="23" t="str">
        <x:v>True</x:v>
      </x:c>
      <x:c r="S2307" s="23" t="str">
        <x:v>True</x:v>
      </x:c>
      <x:c r="T2307" s="23" t="str">
        <x:v>True</x:v>
      </x:c>
    </x:row>
    <x:row r="2308">
      <x:c r="A2308" s="23" t="str">
        <x:v>active_label_common_panel</x:v>
      </x:c>
      <x:c r="B2308" s="23" t="n">
        <x:v>30</x:v>
      </x:c>
      <x:c r="C2308" s="23" t="str">
        <x:v>checkpoint:epoch:qwen3-5-9b</x:v>
      </x:c>
      <x:c r="D2308" s="23" t="str">
        <x:v>Qwen3.5-9B</x:v>
      </x:c>
      <x:c r="E2308" s="23" t="str">
        <x:v>alibaba</x:v>
      </x:c>
      <x:c r="F2308" s="78" t="n">
        <x:v>46077</x:v>
      </x:c>
      <x:c r="G2308" s="78" t="n">
        <x:v>46121</x:v>
      </x:c>
      <x:c r="H2308" s="81" t="n">
        <x:v>0.08660254037844387</x:v>
      </x:c>
      <x:c r="I2308" s="81" t="n">
        <x:v>0.122474487139</x:v>
      </x:c>
      <x:c r="J2308" s="23" t="str">
        <x:v>active_b</x:v>
      </x:c>
      <x:c r="K2308" s="23" t="str">
        <x:v>date_historical_price</x:v>
      </x:c>
      <x:c r="L2308" s="81" t="n">
        <x:v>9</x:v>
      </x:c>
      <x:c r="M2308" s="81" t="n">
        <x:v>3.5293781295221343</x:v>
      </x:c>
      <x:c r="N2308" s="81" t="n">
        <x:v>-0.40654431926650825</x:v>
      </x:c>
      <x:c r="O2308" s="23" t="n">
        <x:v>31</x:v>
      </x:c>
      <x:c r="P2308" s="23" t="n">
        <x:v>9</x:v>
      </x:c>
      <x:c r="Q2308" s="78" t="n">
        <x:v>46095</x:v>
      </x:c>
      <x:c r="R2308" s="23" t="str">
        <x:v>True</x:v>
      </x:c>
      <x:c r="S2308" s="23" t="str">
        <x:v>True</x:v>
      </x:c>
      <x:c r="T2308" s="23" t="str">
        <x:v>False</x:v>
      </x:c>
    </x:row>
    <x:row r="2309">
      <x:c r="A2309" s="23" t="str">
        <x:v>active_label_common_panel</x:v>
      </x:c>
      <x:c r="B2309" s="23" t="n">
        <x:v>30</x:v>
      </x:c>
      <x:c r="C2309" s="23" t="str">
        <x:v>checkpoint:epoch:qwen3-5-9b</x:v>
      </x:c>
      <x:c r="D2309" s="23" t="str">
        <x:v>Qwen3.5-9B</x:v>
      </x:c>
      <x:c r="E2309" s="23" t="str">
        <x:v>alibaba</x:v>
      </x:c>
      <x:c r="F2309" s="78" t="n">
        <x:v>46077</x:v>
      </x:c>
      <x:c r="G2309" s="78" t="n">
        <x:v>46121</x:v>
      </x:c>
      <x:c r="H2309" s="81" t="n">
        <x:v>0.08660254037844387</x:v>
      </x:c>
      <x:c r="I2309" s="81" t="n">
        <x:v>0.122474487139</x:v>
      </x:c>
      <x:c r="J2309" s="23" t="str">
        <x:v>active_b</x:v>
      </x:c>
      <x:c r="K2309" s="23" t="str">
        <x:v>score_date</x:v>
      </x:c>
      <x:c r="L2309" s="81" t="n">
        <x:v>9</x:v>
      </x:c>
      <x:c r="M2309" s="81" t="n">
        <x:v>6.92593219229325</x:v>
      </x:c>
      <x:c r="N2309" s="81" t="n">
        <x:v>-0.11376427412554035</x:v>
      </x:c>
      <x:c r="O2309" s="23" t="n">
        <x:v>31</x:v>
      </x:c>
      <x:c r="P2309" s="23" t="n">
        <x:v>9</x:v>
      </x:c>
      <x:c r="Q2309" s="78" t="n">
        <x:v>46095</x:v>
      </x:c>
      <x:c r="R2309" s="23" t="str">
        <x:v>True</x:v>
      </x:c>
      <x:c r="S2309" s="23" t="str">
        <x:v>True</x:v>
      </x:c>
      <x:c r="T2309" s="23" t="str">
        <x:v>False</x:v>
      </x:c>
    </x:row>
    <x:row r="2310">
      <x:c r="A2310" s="23" t="str">
        <x:v>active_label_common_panel</x:v>
      </x:c>
      <x:c r="B2310" s="23" t="n">
        <x:v>30</x:v>
      </x:c>
      <x:c r="C2310" s="23" t="str">
        <x:v>checkpoint:epoch:qwen3-5-9b</x:v>
      </x:c>
      <x:c r="D2310" s="23" t="str">
        <x:v>Qwen3.5-9B</x:v>
      </x:c>
      <x:c r="E2310" s="23" t="str">
        <x:v>alibaba</x:v>
      </x:c>
      <x:c r="F2310" s="78" t="n">
        <x:v>46077</x:v>
      </x:c>
      <x:c r="G2310" s="78" t="n">
        <x:v>46121</x:v>
      </x:c>
      <x:c r="H2310" s="81" t="n">
        <x:v>0.08660254037844387</x:v>
      </x:c>
      <x:c r="I2310" s="81" t="n">
        <x:v>0.122474487139</x:v>
      </x:c>
      <x:c r="J2310" s="23" t="str">
        <x:v>active_b</x:v>
      </x:c>
      <x:c r="K2310" s="23" t="str">
        <x:v>score_date_historical_price</x:v>
      </x:c>
      <x:c r="L2310" s="81" t="n">
        <x:v>9</x:v>
      </x:c>
      <x:c r="M2310" s="81" t="n">
        <x:v>3.5752397196247263</x:v>
      </x:c>
      <x:c r="N2310" s="81" t="n">
        <x:v>-0.4009373429050517</x:v>
      </x:c>
      <x:c r="O2310" s="23" t="n">
        <x:v>31</x:v>
      </x:c>
      <x:c r="P2310" s="23" t="n">
        <x:v>9</x:v>
      </x:c>
      <x:c r="Q2310" s="78" t="n">
        <x:v>46095</x:v>
      </x:c>
      <x:c r="R2310" s="23" t="str">
        <x:v>True</x:v>
      </x:c>
      <x:c r="S2310" s="23" t="str">
        <x:v>True</x:v>
      </x:c>
      <x:c r="T2310" s="23" t="str">
        <x:v>False</x:v>
      </x:c>
    </x:row>
    <x:row r="2311">
      <x:c r="A2311" s="23" t="str">
        <x:v>active_label_common_panel</x:v>
      </x:c>
      <x:c r="B2311" s="23" t="n">
        <x:v>30</x:v>
      </x:c>
      <x:c r="C2311" s="23" t="str">
        <x:v>checkpoint:epoch:qwen3-5-9b</x:v>
      </x:c>
      <x:c r="D2311" s="23" t="str">
        <x:v>Qwen3.5-9B</x:v>
      </x:c>
      <x:c r="E2311" s="23" t="str">
        <x:v>alibaba</x:v>
      </x:c>
      <x:c r="F2311" s="78" t="n">
        <x:v>46077</x:v>
      </x:c>
      <x:c r="G2311" s="78" t="n">
        <x:v>46121</x:v>
      </x:c>
      <x:c r="H2311" s="81" t="n">
        <x:v>0.08660254037844387</x:v>
      </x:c>
      <x:c r="I2311" s="81" t="n">
        <x:v>0.122474487139</x:v>
      </x:c>
      <x:c r="J2311" s="23" t="str">
        <x:v>active_b</x:v>
      </x:c>
      <x:c r="K2311" s="23" t="str">
        <x:v>score_date_current_price_nonprospective</x:v>
      </x:c>
      <x:c r="L2311" s="81" t="n">
        <x:v>9</x:v>
      </x:c>
      <x:c r="M2311" s="81" t="n">
        <x:v>3.7730594183074295</x:v>
      </x:c>
      <x:c r="N2311" s="81" t="n">
        <x:v>-0.3775488648956709</x:v>
      </x:c>
      <x:c r="O2311" s="23" t="n">
        <x:v>31</x:v>
      </x:c>
      <x:c r="P2311" s="23" t="n">
        <x:v>9</x:v>
      </x:c>
      <x:c r="Q2311" s="78" t="n">
        <x:v>46095</x:v>
      </x:c>
      <x:c r="R2311" s="23" t="str">
        <x:v>True</x:v>
      </x:c>
      <x:c r="S2311" s="23" t="str">
        <x:v>True</x:v>
      </x:c>
      <x:c r="T2311" s="23" t="str">
        <x:v>True</x:v>
      </x:c>
    </x:row>
    <x:row r="2312">
      <x:c r="A2312" s="23" t="str">
        <x:v>active_label_common_panel</x:v>
      </x:c>
      <x:c r="B2312" s="23" t="n">
        <x:v>30</x:v>
      </x:c>
      <x:c r="C2312" s="23" t="str">
        <x:v>checkpoint:epoch:qwen3-5-9b</x:v>
      </x:c>
      <x:c r="D2312" s="23" t="str">
        <x:v>Qwen3.5-9B</x:v>
      </x:c>
      <x:c r="E2312" s="23" t="str">
        <x:v>alibaba</x:v>
      </x:c>
      <x:c r="F2312" s="78" t="n">
        <x:v>46077</x:v>
      </x:c>
      <x:c r="G2312" s="78" t="n">
        <x:v>46121</x:v>
      </x:c>
      <x:c r="H2312" s="81" t="n">
        <x:v>0.08660254037844387</x:v>
      </x:c>
      <x:c r="I2312" s="81" t="n">
        <x:v>0.122474487139</x:v>
      </x:c>
      <x:c r="J2312" s="23" t="str">
        <x:v>total_b</x:v>
      </x:c>
      <x:c r="K2312" s="23" t="str">
        <x:v>date_historical_price</x:v>
      </x:c>
      <x:c r="L2312" s="81" t="n">
        <x:v>9</x:v>
      </x:c>
      <x:c r="M2312" s="81" t="n">
        <x:v>17.75691481894799</x:v>
      </x:c>
      <x:c r="N2312" s="81" t="n">
        <x:v>0.29512500191888147</x:v>
      </x:c>
      <x:c r="O2312" s="23" t="n">
        <x:v>31</x:v>
      </x:c>
      <x:c r="P2312" s="23" t="n">
        <x:v>9</x:v>
      </x:c>
      <x:c r="Q2312" s="78" t="n">
        <x:v>46095</x:v>
      </x:c>
      <x:c r="R2312" s="23" t="str">
        <x:v>True</x:v>
      </x:c>
      <x:c r="S2312" s="23" t="str">
        <x:v>True</x:v>
      </x:c>
      <x:c r="T2312" s="23" t="str">
        <x:v>False</x:v>
      </x:c>
    </x:row>
    <x:row r="2313">
      <x:c r="A2313" s="23" t="str">
        <x:v>active_label_common_panel</x:v>
      </x:c>
      <x:c r="B2313" s="23" t="n">
        <x:v>30</x:v>
      </x:c>
      <x:c r="C2313" s="23" t="str">
        <x:v>checkpoint:epoch:qwen3-5-9b</x:v>
      </x:c>
      <x:c r="D2313" s="23" t="str">
        <x:v>Qwen3.5-9B</x:v>
      </x:c>
      <x:c r="E2313" s="23" t="str">
        <x:v>alibaba</x:v>
      </x:c>
      <x:c r="F2313" s="78" t="n">
        <x:v>46077</x:v>
      </x:c>
      <x:c r="G2313" s="78" t="n">
        <x:v>46121</x:v>
      </x:c>
      <x:c r="H2313" s="81" t="n">
        <x:v>0.08660254037844387</x:v>
      </x:c>
      <x:c r="I2313" s="81" t="n">
        <x:v>0.122474487139</x:v>
      </x:c>
      <x:c r="J2313" s="23" t="str">
        <x:v>total_b</x:v>
      </x:c>
      <x:c r="K2313" s="23" t="str">
        <x:v>score_date</x:v>
      </x:c>
      <x:c r="L2313" s="81" t="n">
        <x:v>9</x:v>
      </x:c>
      <x:c r="M2313" s="81" t="n">
        <x:v>60.54140565724211</x:v>
      </x:c>
      <x:c r="N2313" s="81" t="n">
        <x:v>0.8278099907969655</x:v>
      </x:c>
      <x:c r="O2313" s="23" t="n">
        <x:v>31</x:v>
      </x:c>
      <x:c r="P2313" s="23" t="n">
        <x:v>9</x:v>
      </x:c>
      <x:c r="Q2313" s="78" t="n">
        <x:v>46095</x:v>
      </x:c>
      <x:c r="R2313" s="23" t="str">
        <x:v>True</x:v>
      </x:c>
      <x:c r="S2313" s="23" t="str">
        <x:v>True</x:v>
      </x:c>
      <x:c r="T2313" s="23" t="str">
        <x:v>False</x:v>
      </x:c>
    </x:row>
    <x:row r="2314">
      <x:c r="A2314" s="23" t="str">
        <x:v>active_label_common_panel</x:v>
      </x:c>
      <x:c r="B2314" s="23" t="n">
        <x:v>30</x:v>
      </x:c>
      <x:c r="C2314" s="23" t="str">
        <x:v>checkpoint:epoch:qwen3-5-9b</x:v>
      </x:c>
      <x:c r="D2314" s="23" t="str">
        <x:v>Qwen3.5-9B</x:v>
      </x:c>
      <x:c r="E2314" s="23" t="str">
        <x:v>alibaba</x:v>
      </x:c>
      <x:c r="F2314" s="78" t="n">
        <x:v>46077</x:v>
      </x:c>
      <x:c r="G2314" s="78" t="n">
        <x:v>46121</x:v>
      </x:c>
      <x:c r="H2314" s="81" t="n">
        <x:v>0.08660254037844387</x:v>
      </x:c>
      <x:c r="I2314" s="81" t="n">
        <x:v>0.122474487139</x:v>
      </x:c>
      <x:c r="J2314" s="23" t="str">
        <x:v>total_b</x:v>
      </x:c>
      <x:c r="K2314" s="23" t="str">
        <x:v>score_date_historical_price</x:v>
      </x:c>
      <x:c r="L2314" s="81" t="n">
        <x:v>9</x:v>
      </x:c>
      <x:c r="M2314" s="81" t="n">
        <x:v>22.859270098285638</x:v>
      </x:c>
      <x:c r="N2314" s="81" t="n">
        <x:v>0.40481984971934126</x:v>
      </x:c>
      <x:c r="O2314" s="23" t="n">
        <x:v>31</x:v>
      </x:c>
      <x:c r="P2314" s="23" t="n">
        <x:v>9</x:v>
      </x:c>
      <x:c r="Q2314" s="78" t="n">
        <x:v>46095</x:v>
      </x:c>
      <x:c r="R2314" s="23" t="str">
        <x:v>True</x:v>
      </x:c>
      <x:c r="S2314" s="23" t="str">
        <x:v>True</x:v>
      </x:c>
      <x:c r="T2314" s="23" t="str">
        <x:v>False</x:v>
      </x:c>
    </x:row>
    <x:row r="2315">
      <x:c r="A2315" s="23" t="str">
        <x:v>active_label_common_panel</x:v>
      </x:c>
      <x:c r="B2315" s="23" t="n">
        <x:v>30</x:v>
      </x:c>
      <x:c r="C2315" s="23" t="str">
        <x:v>checkpoint:epoch:qwen3-5-9b</x:v>
      </x:c>
      <x:c r="D2315" s="23" t="str">
        <x:v>Qwen3.5-9B</x:v>
      </x:c>
      <x:c r="E2315" s="23" t="str">
        <x:v>alibaba</x:v>
      </x:c>
      <x:c r="F2315" s="78" t="n">
        <x:v>46077</x:v>
      </x:c>
      <x:c r="G2315" s="78" t="n">
        <x:v>46121</x:v>
      </x:c>
      <x:c r="H2315" s="81" t="n">
        <x:v>0.08660254037844387</x:v>
      </x:c>
      <x:c r="I2315" s="81" t="n">
        <x:v>0.122474487139</x:v>
      </x:c>
      <x:c r="J2315" s="23" t="str">
        <x:v>total_b</x:v>
      </x:c>
      <x:c r="K2315" s="23" t="str">
        <x:v>score_date_current_price_nonprospective</x:v>
      </x:c>
      <x:c r="L2315" s="81" t="n">
        <x:v>9</x:v>
      </x:c>
      <x:c r="M2315" s="81" t="n">
        <x:v>29.605660813163983</x:v>
      </x:c>
      <x:c r="N2315" s="81" t="n">
        <x:v>0.517132249757036</x:v>
      </x:c>
      <x:c r="O2315" s="23" t="n">
        <x:v>31</x:v>
      </x:c>
      <x:c r="P2315" s="23" t="n">
        <x:v>9</x:v>
      </x:c>
      <x:c r="Q2315" s="78" t="n">
        <x:v>46095</x:v>
      </x:c>
      <x:c r="R2315" s="23" t="str">
        <x:v>True</x:v>
      </x:c>
      <x:c r="S2315" s="23" t="str">
        <x:v>True</x:v>
      </x:c>
      <x:c r="T2315" s="23" t="str">
        <x:v>True</x:v>
      </x:c>
    </x:row>
    <x:row r="2316">
      <x:c r="A2316" s="23" t="str">
        <x:v>active_label_common_panel</x:v>
      </x:c>
      <x:c r="B2316" s="23" t="n">
        <x:v>30</x:v>
      </x:c>
      <x:c r="C2316" s="23" t="str">
        <x:v>checkpoint:google:gemma-4-31b-it</x:v>
      </x:c>
      <x:c r="D2316" s="23" t="str">
        <x:v>Gemma 4 31B IT</x:v>
      </x:c>
      <x:c r="E2316" s="23" t="str">
        <x:v>google</x:v>
      </x:c>
      <x:c r="F2316" s="78" t="n">
        <x:v>46114</x:v>
      </x:c>
      <x:c r="G2316" s="78" t="n">
        <x:v>46144</x:v>
      </x:c>
      <x:c r="H2316" s="81" t="n">
        <x:v>0.22226110770892868</x:v>
      </x:c>
      <x:c r="I2316" s="81" t="n">
        <x:v>0.236643191324</x:v>
      </x:c>
      <x:c r="J2316" s="23" t="str">
        <x:v>active_b</x:v>
      </x:c>
      <x:c r="K2316" s="23" t="str">
        <x:v>date_historical_price</x:v>
      </x:c>
      <x:c r="L2316" s="81" t="n">
        <x:v>31</x:v>
      </x:c>
      <x:c r="M2316" s="81" t="n">
        <x:v>6.2751541803484105</x:v>
      </x:c>
      <x:c r="N2316" s="81" t="n">
        <x:v>-0.693737292947822</x:v>
      </x:c>
      <x:c r="O2316" s="23" t="n">
        <x:v>45</x:v>
      </x:c>
      <x:c r="P2316" s="23" t="n">
        <x:v>10</x:v>
      </x:c>
      <x:c r="Q2316" s="78" t="n">
        <x:v>46121</x:v>
      </x:c>
      <x:c r="R2316" s="23" t="str">
        <x:v>True</x:v>
      </x:c>
      <x:c r="S2316" s="23" t="str">
        <x:v>True</x:v>
      </x:c>
      <x:c r="T2316" s="23" t="str">
        <x:v>False</x:v>
      </x:c>
    </x:row>
    <x:row r="2317">
      <x:c r="A2317" s="23" t="str">
        <x:v>active_label_common_panel</x:v>
      </x:c>
      <x:c r="B2317" s="23" t="n">
        <x:v>30</x:v>
      </x:c>
      <x:c r="C2317" s="23" t="str">
        <x:v>checkpoint:google:gemma-4-31b-it</x:v>
      </x:c>
      <x:c r="D2317" s="23" t="str">
        <x:v>Gemma 4 31B IT</x:v>
      </x:c>
      <x:c r="E2317" s="23" t="str">
        <x:v>google</x:v>
      </x:c>
      <x:c r="F2317" s="78" t="n">
        <x:v>46114</x:v>
      </x:c>
      <x:c r="G2317" s="78" t="n">
        <x:v>46144</x:v>
      </x:c>
      <x:c r="H2317" s="81" t="n">
        <x:v>0.22226110770892868</x:v>
      </x:c>
      <x:c r="I2317" s="81" t="n">
        <x:v>0.236643191324</x:v>
      </x:c>
      <x:c r="J2317" s="23" t="str">
        <x:v>active_b</x:v>
      </x:c>
      <x:c r="K2317" s="23" t="str">
        <x:v>score_date</x:v>
      </x:c>
      <x:c r="L2317" s="81" t="n">
        <x:v>31</x:v>
      </x:c>
      <x:c r="M2317" s="81" t="n">
        <x:v>9.516735321530847</x:v>
      </x:c>
      <x:c r="N2317" s="81" t="n">
        <x:v>-0.512873702908553</x:v>
      </x:c>
      <x:c r="O2317" s="23" t="n">
        <x:v>45</x:v>
      </x:c>
      <x:c r="P2317" s="23" t="n">
        <x:v>10</x:v>
      </x:c>
      <x:c r="Q2317" s="78" t="n">
        <x:v>46121</x:v>
      </x:c>
      <x:c r="R2317" s="23" t="str">
        <x:v>True</x:v>
      </x:c>
      <x:c r="S2317" s="23" t="str">
        <x:v>True</x:v>
      </x:c>
      <x:c r="T2317" s="23" t="str">
        <x:v>False</x:v>
      </x:c>
    </x:row>
    <x:row r="2318">
      <x:c r="A2318" s="23" t="str">
        <x:v>active_label_common_panel</x:v>
      </x:c>
      <x:c r="B2318" s="23" t="n">
        <x:v>30</x:v>
      </x:c>
      <x:c r="C2318" s="23" t="str">
        <x:v>checkpoint:google:gemma-4-31b-it</x:v>
      </x:c>
      <x:c r="D2318" s="23" t="str">
        <x:v>Gemma 4 31B IT</x:v>
      </x:c>
      <x:c r="E2318" s="23" t="str">
        <x:v>google</x:v>
      </x:c>
      <x:c r="F2318" s="78" t="n">
        <x:v>46114</x:v>
      </x:c>
      <x:c r="G2318" s="78" t="n">
        <x:v>46144</x:v>
      </x:c>
      <x:c r="H2318" s="81" t="n">
        <x:v>0.22226110770892868</x:v>
      </x:c>
      <x:c r="I2318" s="81" t="n">
        <x:v>0.236643191324</x:v>
      </x:c>
      <x:c r="J2318" s="23" t="str">
        <x:v>active_b</x:v>
      </x:c>
      <x:c r="K2318" s="23" t="str">
        <x:v>score_date_historical_price</x:v>
      </x:c>
      <x:c r="L2318" s="81" t="n">
        <x:v>31</x:v>
      </x:c>
      <x:c r="M2318" s="81" t="n">
        <x:v>6.5548553634732185</x:v>
      </x:c>
      <x:c r="N2318" s="81" t="n">
        <x:v>-0.6747985806515685</x:v>
      </x:c>
      <x:c r="O2318" s="23" t="n">
        <x:v>45</x:v>
      </x:c>
      <x:c r="P2318" s="23" t="n">
        <x:v>10</x:v>
      </x:c>
      <x:c r="Q2318" s="78" t="n">
        <x:v>46121</x:v>
      </x:c>
      <x:c r="R2318" s="23" t="str">
        <x:v>True</x:v>
      </x:c>
      <x:c r="S2318" s="23" t="str">
        <x:v>True</x:v>
      </x:c>
      <x:c r="T2318" s="23" t="str">
        <x:v>False</x:v>
      </x:c>
    </x:row>
    <x:row r="2319">
      <x:c r="A2319" s="23" t="str">
        <x:v>active_label_common_panel</x:v>
      </x:c>
      <x:c r="B2319" s="23" t="n">
        <x:v>30</x:v>
      </x:c>
      <x:c r="C2319" s="23" t="str">
        <x:v>checkpoint:google:gemma-4-31b-it</x:v>
      </x:c>
      <x:c r="D2319" s="23" t="str">
        <x:v>Gemma 4 31B IT</x:v>
      </x:c>
      <x:c r="E2319" s="23" t="str">
        <x:v>google</x:v>
      </x:c>
      <x:c r="F2319" s="78" t="n">
        <x:v>46114</x:v>
      </x:c>
      <x:c r="G2319" s="78" t="n">
        <x:v>46144</x:v>
      </x:c>
      <x:c r="H2319" s="81" t="n">
        <x:v>0.22226110770892868</x:v>
      </x:c>
      <x:c r="I2319" s="81" t="n">
        <x:v>0.236643191324</x:v>
      </x:c>
      <x:c r="J2319" s="23" t="str">
        <x:v>active_b</x:v>
      </x:c>
      <x:c r="K2319" s="23" t="str">
        <x:v>score_date_current_price_nonprospective</x:v>
      </x:c>
      <x:c r="L2319" s="81" t="n">
        <x:v>31</x:v>
      </x:c>
      <x:c r="M2319" s="81" t="n">
        <x:v>5.318644495328214</x:v>
      </x:c>
      <x:c r="N2319" s="81" t="n">
        <x:v>-0.7655607313153591</x:v>
      </x:c>
      <x:c r="O2319" s="23" t="n">
        <x:v>45</x:v>
      </x:c>
      <x:c r="P2319" s="23" t="n">
        <x:v>10</x:v>
      </x:c>
      <x:c r="Q2319" s="78" t="n">
        <x:v>46121</x:v>
      </x:c>
      <x:c r="R2319" s="23" t="str">
        <x:v>True</x:v>
      </x:c>
      <x:c r="S2319" s="23" t="str">
        <x:v>True</x:v>
      </x:c>
      <x:c r="T2319" s="23" t="str">
        <x:v>True</x:v>
      </x:c>
    </x:row>
    <x:row r="2320">
      <x:c r="A2320" s="23" t="str">
        <x:v>active_label_common_panel</x:v>
      </x:c>
      <x:c r="B2320" s="23" t="n">
        <x:v>30</x:v>
      </x:c>
      <x:c r="C2320" s="23" t="str">
        <x:v>checkpoint:google:gemma-4-31b-it</x:v>
      </x:c>
      <x:c r="D2320" s="23" t="str">
        <x:v>Gemma 4 31B IT</x:v>
      </x:c>
      <x:c r="E2320" s="23" t="str">
        <x:v>google</x:v>
      </x:c>
      <x:c r="F2320" s="78" t="n">
        <x:v>46114</x:v>
      </x:c>
      <x:c r="G2320" s="78" t="n">
        <x:v>46144</x:v>
      </x:c>
      <x:c r="H2320" s="81" t="n">
        <x:v>0.22226110770892868</x:v>
      </x:c>
      <x:c r="I2320" s="81" t="n">
        <x:v>0.236643191324</x:v>
      </x:c>
      <x:c r="J2320" s="23" t="str">
        <x:v>total_b</x:v>
      </x:c>
      <x:c r="K2320" s="23" t="str">
        <x:v>date_historical_price</x:v>
      </x:c>
      <x:c r="L2320" s="81" t="n">
        <x:v>31</x:v>
      </x:c>
      <x:c r="M2320" s="81" t="n">
        <x:v>63.628110658420674</x:v>
      </x:c>
      <x:c r="N2320" s="81" t="n">
        <x:v>0.3122873338683287</x:v>
      </x:c>
      <x:c r="O2320" s="23" t="n">
        <x:v>45</x:v>
      </x:c>
      <x:c r="P2320" s="23" t="n">
        <x:v>10</x:v>
      </x:c>
      <x:c r="Q2320" s="78" t="n">
        <x:v>46121</x:v>
      </x:c>
      <x:c r="R2320" s="23" t="str">
        <x:v>True</x:v>
      </x:c>
      <x:c r="S2320" s="23" t="str">
        <x:v>True</x:v>
      </x:c>
      <x:c r="T2320" s="23" t="str">
        <x:v>False</x:v>
      </x:c>
    </x:row>
    <x:row r="2321">
      <x:c r="A2321" s="23" t="str">
        <x:v>active_label_common_panel</x:v>
      </x:c>
      <x:c r="B2321" s="23" t="n">
        <x:v>30</x:v>
      </x:c>
      <x:c r="C2321" s="23" t="str">
        <x:v>checkpoint:google:gemma-4-31b-it</x:v>
      </x:c>
      <x:c r="D2321" s="23" t="str">
        <x:v>Gemma 4 31B IT</x:v>
      </x:c>
      <x:c r="E2321" s="23" t="str">
        <x:v>google</x:v>
      </x:c>
      <x:c r="F2321" s="78" t="n">
        <x:v>46114</x:v>
      </x:c>
      <x:c r="G2321" s="78" t="n">
        <x:v>46144</x:v>
      </x:c>
      <x:c r="H2321" s="81" t="n">
        <x:v>0.22226110770892868</x:v>
      </x:c>
      <x:c r="I2321" s="81" t="n">
        <x:v>0.236643191324</x:v>
      </x:c>
      <x:c r="J2321" s="23" t="str">
        <x:v>total_b</x:v>
      </x:c>
      <x:c r="K2321" s="23" t="str">
        <x:v>score_date</x:v>
      </x:c>
      <x:c r="L2321" s="81" t="n">
        <x:v>31</x:v>
      </x:c>
      <x:c r="M2321" s="81" t="n">
        <x:v>163.59023207121976</x:v>
      </x:c>
      <x:c r="N2321" s="81" t="n">
        <x:v>0.722395674668419</x:v>
      </x:c>
      <x:c r="O2321" s="23" t="n">
        <x:v>45</x:v>
      </x:c>
      <x:c r="P2321" s="23" t="n">
        <x:v>10</x:v>
      </x:c>
      <x:c r="Q2321" s="78" t="n">
        <x:v>46121</x:v>
      </x:c>
      <x:c r="R2321" s="23" t="str">
        <x:v>True</x:v>
      </x:c>
      <x:c r="S2321" s="23" t="str">
        <x:v>True</x:v>
      </x:c>
      <x:c r="T2321" s="23" t="str">
        <x:v>False</x:v>
      </x:c>
    </x:row>
    <x:row r="2322">
      <x:c r="A2322" s="23" t="str">
        <x:v>active_label_common_panel</x:v>
      </x:c>
      <x:c r="B2322" s="23" t="n">
        <x:v>30</x:v>
      </x:c>
      <x:c r="C2322" s="23" t="str">
        <x:v>checkpoint:google:gemma-4-31b-it</x:v>
      </x:c>
      <x:c r="D2322" s="23" t="str">
        <x:v>Gemma 4 31B IT</x:v>
      </x:c>
      <x:c r="E2322" s="23" t="str">
        <x:v>google</x:v>
      </x:c>
      <x:c r="F2322" s="78" t="n">
        <x:v>46114</x:v>
      </x:c>
      <x:c r="G2322" s="78" t="n">
        <x:v>46144</x:v>
      </x:c>
      <x:c r="H2322" s="81" t="n">
        <x:v>0.22226110770892868</x:v>
      </x:c>
      <x:c r="I2322" s="81" t="n">
        <x:v>0.236643191324</x:v>
      </x:c>
      <x:c r="J2322" s="23" t="str">
        <x:v>total_b</x:v>
      </x:c>
      <x:c r="K2322" s="23" t="str">
        <x:v>score_date_historical_price</x:v>
      </x:c>
      <x:c r="L2322" s="81" t="n">
        <x:v>31</x:v>
      </x:c>
      <x:c r="M2322" s="81" t="n">
        <x:v>88.78475256692086</x:v>
      </x:c>
      <x:c r="N2322" s="81" t="n">
        <x:v>0.45697669486527154</x:v>
      </x:c>
      <x:c r="O2322" s="23" t="n">
        <x:v>45</x:v>
      </x:c>
      <x:c r="P2322" s="23" t="n">
        <x:v>10</x:v>
      </x:c>
      <x:c r="Q2322" s="78" t="n">
        <x:v>46121</x:v>
      </x:c>
      <x:c r="R2322" s="23" t="str">
        <x:v>True</x:v>
      </x:c>
      <x:c r="S2322" s="23" t="str">
        <x:v>True</x:v>
      </x:c>
      <x:c r="T2322" s="23" t="str">
        <x:v>False</x:v>
      </x:c>
    </x:row>
    <x:row r="2323">
      <x:c r="A2323" s="23" t="str">
        <x:v>active_label_common_panel</x:v>
      </x:c>
      <x:c r="B2323" s="23" t="n">
        <x:v>30</x:v>
      </x:c>
      <x:c r="C2323" s="23" t="str">
        <x:v>checkpoint:google:gemma-4-31b-it</x:v>
      </x:c>
      <x:c r="D2323" s="23" t="str">
        <x:v>Gemma 4 31B IT</x:v>
      </x:c>
      <x:c r="E2323" s="23" t="str">
        <x:v>google</x:v>
      </x:c>
      <x:c r="F2323" s="78" t="n">
        <x:v>46114</x:v>
      </x:c>
      <x:c r="G2323" s="78" t="n">
        <x:v>46144</x:v>
      </x:c>
      <x:c r="H2323" s="81" t="n">
        <x:v>0.22226110770892868</x:v>
      </x:c>
      <x:c r="I2323" s="81" t="n">
        <x:v>0.236643191324</x:v>
      </x:c>
      <x:c r="J2323" s="23" t="str">
        <x:v>total_b</x:v>
      </x:c>
      <x:c r="K2323" s="23" t="str">
        <x:v>score_date_current_price_nonprospective</x:v>
      </x:c>
      <x:c r="L2323" s="81" t="n">
        <x:v>31</x:v>
      </x:c>
      <x:c r="M2323" s="81" t="n">
        <x:v>78.506404836232</x:v>
      </x:c>
      <x:c r="N2323" s="81" t="n">
        <x:v>0.403543395669758</x:v>
      </x:c>
      <x:c r="O2323" s="23" t="n">
        <x:v>45</x:v>
      </x:c>
      <x:c r="P2323" s="23" t="n">
        <x:v>10</x:v>
      </x:c>
      <x:c r="Q2323" s="78" t="n">
        <x:v>46121</x:v>
      </x:c>
      <x:c r="R2323" s="23" t="str">
        <x:v>True</x:v>
      </x:c>
      <x:c r="S2323" s="23" t="str">
        <x:v>True</x:v>
      </x:c>
      <x:c r="T2323" s="23" t="str">
        <x:v>True</x:v>
      </x:c>
    </x:row>
    <x:row r="2324">
      <x:c r="A2324" s="23" t="str">
        <x:v>active_label_common_panel</x:v>
      </x:c>
      <x:c r="B2324" s="23" t="n">
        <x:v>30</x:v>
      </x:c>
      <x:c r="C2324" s="23" t="str">
        <x:v>checkpoint:epoch:gemma-4-26b-a4b</x:v>
      </x:c>
      <x:c r="D2324" s="23" t="str">
        <x:v>Gemma 4 26B A4B</x:v>
      </x:c>
      <x:c r="E2324" s="23" t="str">
        <x:v>google</x:v>
      </x:c>
      <x:c r="F2324" s="78" t="n">
        <x:v>46114</x:v>
      </x:c>
      <x:c r="G2324" s="78" t="n">
        <x:v>46145</x:v>
      </x:c>
      <x:c r="H2324" s="81" t="n">
        <x:v>0.1673320053068151</x:v>
      </x:c>
      <x:c r="I2324" s="81" t="n">
        <x:v>0.22803508502</x:v>
      </x:c>
      <x:c r="J2324" s="23" t="str">
        <x:v>active_b</x:v>
      </x:c>
      <x:c r="K2324" s="23" t="str">
        <x:v>date_historical_price</x:v>
      </x:c>
      <x:c r="L2324" s="81" t="n">
        <x:v>3.8</x:v>
      </x:c>
      <x:c r="M2324" s="81" t="n">
        <x:v>5.1439204047727</x:v>
      </x:c>
      <x:c r="N2324" s="81" t="n">
        <x:v>0.1315106432302565</x:v>
      </x:c>
      <x:c r="O2324" s="23" t="n">
        <x:v>45</x:v>
      </x:c>
      <x:c r="P2324" s="23" t="n">
        <x:v>10</x:v>
      </x:c>
      <x:c r="Q2324" s="78" t="n">
        <x:v>46121</x:v>
      </x:c>
      <x:c r="R2324" s="23" t="str">
        <x:v>True</x:v>
      </x:c>
      <x:c r="S2324" s="23" t="str">
        <x:v>True</x:v>
      </x:c>
      <x:c r="T2324" s="23" t="str">
        <x:v>False</x:v>
      </x:c>
    </x:row>
    <x:row r="2325">
      <x:c r="A2325" s="23" t="str">
        <x:v>active_label_common_panel</x:v>
      </x:c>
      <x:c r="B2325" s="23" t="n">
        <x:v>30</x:v>
      </x:c>
      <x:c r="C2325" s="23" t="str">
        <x:v>checkpoint:epoch:gemma-4-26b-a4b</x:v>
      </x:c>
      <x:c r="D2325" s="23" t="str">
        <x:v>Gemma 4 26B A4B</x:v>
      </x:c>
      <x:c r="E2325" s="23" t="str">
        <x:v>google</x:v>
      </x:c>
      <x:c r="F2325" s="78" t="n">
        <x:v>46114</x:v>
      </x:c>
      <x:c r="G2325" s="78" t="n">
        <x:v>46145</x:v>
      </x:c>
      <x:c r="H2325" s="81" t="n">
        <x:v>0.1673320053068151</x:v>
      </x:c>
      <x:c r="I2325" s="81" t="n">
        <x:v>0.22803508502</x:v>
      </x:c>
      <x:c r="J2325" s="23" t="str">
        <x:v>active_b</x:v>
      </x:c>
      <x:c r="K2325" s="23" t="str">
        <x:v>score_date</x:v>
      </x:c>
      <x:c r="L2325" s="81" t="n">
        <x:v>3.8</x:v>
      </x:c>
      <x:c r="M2325" s="81" t="n">
        <x:v>7.505946818207796</x:v>
      </x:c>
      <x:c r="N2325" s="81" t="n">
        <x:v>0.2956218863698305</x:v>
      </x:c>
      <x:c r="O2325" s="23" t="n">
        <x:v>45</x:v>
      </x:c>
      <x:c r="P2325" s="23" t="n">
        <x:v>10</x:v>
      </x:c>
      <x:c r="Q2325" s="78" t="n">
        <x:v>46121</x:v>
      </x:c>
      <x:c r="R2325" s="23" t="str">
        <x:v>True</x:v>
      </x:c>
      <x:c r="S2325" s="23" t="str">
        <x:v>True</x:v>
      </x:c>
      <x:c r="T2325" s="23" t="str">
        <x:v>False</x:v>
      </x:c>
    </x:row>
    <x:row r="2326">
      <x:c r="A2326" s="23" t="str">
        <x:v>active_label_common_panel</x:v>
      </x:c>
      <x:c r="B2326" s="23" t="n">
        <x:v>30</x:v>
      </x:c>
      <x:c r="C2326" s="23" t="str">
        <x:v>checkpoint:epoch:gemma-4-26b-a4b</x:v>
      </x:c>
      <x:c r="D2326" s="23" t="str">
        <x:v>Gemma 4 26B A4B</x:v>
      </x:c>
      <x:c r="E2326" s="23" t="str">
        <x:v>google</x:v>
      </x:c>
      <x:c r="F2326" s="78" t="n">
        <x:v>46114</x:v>
      </x:c>
      <x:c r="G2326" s="78" t="n">
        <x:v>46145</x:v>
      </x:c>
      <x:c r="H2326" s="81" t="n">
        <x:v>0.1673320053068151</x:v>
      </x:c>
      <x:c r="I2326" s="81" t="n">
        <x:v>0.22803508502</x:v>
      </x:c>
      <x:c r="J2326" s="23" t="str">
        <x:v>active_b</x:v>
      </x:c>
      <x:c r="K2326" s="23" t="str">
        <x:v>score_date_historical_price</x:v>
      </x:c>
      <x:c r="L2326" s="81" t="n">
        <x:v>3.8</x:v>
      </x:c>
      <x:c r="M2326" s="81" t="n">
        <x:v>5.259494656902212</x:v>
      </x:c>
      <x:c r="N2326" s="81" t="n">
        <x:v>0.14116042163161427</x:v>
      </x:c>
      <x:c r="O2326" s="23" t="n">
        <x:v>45</x:v>
      </x:c>
      <x:c r="P2326" s="23" t="n">
        <x:v>10</x:v>
      </x:c>
      <x:c r="Q2326" s="78" t="n">
        <x:v>46121</x:v>
      </x:c>
      <x:c r="R2326" s="23" t="str">
        <x:v>True</x:v>
      </x:c>
      <x:c r="S2326" s="23" t="str">
        <x:v>True</x:v>
      </x:c>
      <x:c r="T2326" s="23" t="str">
        <x:v>False</x:v>
      </x:c>
    </x:row>
    <x:row r="2327">
      <x:c r="A2327" s="23" t="str">
        <x:v>active_label_common_panel</x:v>
      </x:c>
      <x:c r="B2327" s="23" t="n">
        <x:v>30</x:v>
      </x:c>
      <x:c r="C2327" s="23" t="str">
        <x:v>checkpoint:epoch:gemma-4-26b-a4b</x:v>
      </x:c>
      <x:c r="D2327" s="23" t="str">
        <x:v>Gemma 4 26B A4B</x:v>
      </x:c>
      <x:c r="E2327" s="23" t="str">
        <x:v>google</x:v>
      </x:c>
      <x:c r="F2327" s="78" t="n">
        <x:v>46114</x:v>
      </x:c>
      <x:c r="G2327" s="78" t="n">
        <x:v>46145</x:v>
      </x:c>
      <x:c r="H2327" s="81" t="n">
        <x:v>0.1673320053068151</x:v>
      </x:c>
      <x:c r="I2327" s="81" t="n">
        <x:v>0.22803508502</x:v>
      </x:c>
      <x:c r="J2327" s="23" t="str">
        <x:v>active_b</x:v>
      </x:c>
      <x:c r="K2327" s="23" t="str">
        <x:v>score_date_current_price_nonprospective</x:v>
      </x:c>
      <x:c r="L2327" s="81" t="n">
        <x:v>3.8</x:v>
      </x:c>
      <x:c r="M2327" s="81" t="n">
        <x:v>5.505936469545924</x:v>
      </x:c>
      <x:c r="N2327" s="81" t="n">
        <x:v>0.16104759934627375</x:v>
      </x:c>
      <x:c r="O2327" s="23" t="n">
        <x:v>45</x:v>
      </x:c>
      <x:c r="P2327" s="23" t="n">
        <x:v>10</x:v>
      </x:c>
      <x:c r="Q2327" s="78" t="n">
        <x:v>46121</x:v>
      </x:c>
      <x:c r="R2327" s="23" t="str">
        <x:v>True</x:v>
      </x:c>
      <x:c r="S2327" s="23" t="str">
        <x:v>True</x:v>
      </x:c>
      <x:c r="T2327" s="23" t="str">
        <x:v>True</x:v>
      </x:c>
    </x:row>
    <x:row r="2328">
      <x:c r="A2328" s="23" t="str">
        <x:v>active_label_common_panel</x:v>
      </x:c>
      <x:c r="B2328" s="23" t="n">
        <x:v>30</x:v>
      </x:c>
      <x:c r="C2328" s="23" t="str">
        <x:v>checkpoint:epoch:gemma-4-26b-a4b</x:v>
      </x:c>
      <x:c r="D2328" s="23" t="str">
        <x:v>Gemma 4 26B A4B</x:v>
      </x:c>
      <x:c r="E2328" s="23" t="str">
        <x:v>google</x:v>
      </x:c>
      <x:c r="F2328" s="78" t="n">
        <x:v>46114</x:v>
      </x:c>
      <x:c r="G2328" s="78" t="n">
        <x:v>46145</x:v>
      </x:c>
      <x:c r="H2328" s="81" t="n">
        <x:v>0.1673320053068151</x:v>
      </x:c>
      <x:c r="I2328" s="81" t="n">
        <x:v>0.22803508502</x:v>
      </x:c>
      <x:c r="J2328" s="23" t="str">
        <x:v>total_b</x:v>
      </x:c>
      <x:c r="K2328" s="23" t="str">
        <x:v>date_historical_price</x:v>
      </x:c>
      <x:c r="L2328" s="81" t="n">
        <x:v>25.2</x:v>
      </x:c>
      <x:c r="M2328" s="81" t="n">
        <x:v>41.49905425142478</x:v>
      </x:c>
      <x:c r="N2328" s="81" t="n">
        <x:v>0.2166376586277129</x:v>
      </x:c>
      <x:c r="O2328" s="23" t="n">
        <x:v>45</x:v>
      </x:c>
      <x:c r="P2328" s="23" t="n">
        <x:v>10</x:v>
      </x:c>
      <x:c r="Q2328" s="78" t="n">
        <x:v>46121</x:v>
      </x:c>
      <x:c r="R2328" s="23" t="str">
        <x:v>True</x:v>
      </x:c>
      <x:c r="S2328" s="23" t="str">
        <x:v>True</x:v>
      </x:c>
      <x:c r="T2328" s="23" t="str">
        <x:v>False</x:v>
      </x:c>
    </x:row>
    <x:row r="2329">
      <x:c r="A2329" s="23" t="str">
        <x:v>active_label_common_panel</x:v>
      </x:c>
      <x:c r="B2329" s="23" t="n">
        <x:v>30</x:v>
      </x:c>
      <x:c r="C2329" s="23" t="str">
        <x:v>checkpoint:epoch:gemma-4-26b-a4b</x:v>
      </x:c>
      <x:c r="D2329" s="23" t="str">
        <x:v>Gemma 4 26B A4B</x:v>
      </x:c>
      <x:c r="E2329" s="23" t="str">
        <x:v>google</x:v>
      </x:c>
      <x:c r="F2329" s="78" t="n">
        <x:v>46114</x:v>
      </x:c>
      <x:c r="G2329" s="78" t="n">
        <x:v>46145</x:v>
      </x:c>
      <x:c r="H2329" s="81" t="n">
        <x:v>0.1673320053068151</x:v>
      </x:c>
      <x:c r="I2329" s="81" t="n">
        <x:v>0.22803508502</x:v>
      </x:c>
      <x:c r="J2329" s="23" t="str">
        <x:v>total_b</x:v>
      </x:c>
      <x:c r="K2329" s="23" t="str">
        <x:v>score_date</x:v>
      </x:c>
      <x:c r="L2329" s="81" t="n">
        <x:v>25.2</x:v>
      </x:c>
      <x:c r="M2329" s="81" t="n">
        <x:v>88.09405839023742</x:v>
      </x:c>
      <x:c r="N2329" s="81" t="n">
        <x:v>0.5435460771043866</x:v>
      </x:c>
      <x:c r="O2329" s="23" t="n">
        <x:v>45</x:v>
      </x:c>
      <x:c r="P2329" s="23" t="n">
        <x:v>10</x:v>
      </x:c>
      <x:c r="Q2329" s="78" t="n">
        <x:v>46121</x:v>
      </x:c>
      <x:c r="R2329" s="23" t="str">
        <x:v>True</x:v>
      </x:c>
      <x:c r="S2329" s="23" t="str">
        <x:v>True</x:v>
      </x:c>
      <x:c r="T2329" s="23" t="str">
        <x:v>False</x:v>
      </x:c>
    </x:row>
    <x:row r="2330">
      <x:c r="A2330" s="23" t="str">
        <x:v>active_label_common_panel</x:v>
      </x:c>
      <x:c r="B2330" s="23" t="n">
        <x:v>30</x:v>
      </x:c>
      <x:c r="C2330" s="23" t="str">
        <x:v>checkpoint:epoch:gemma-4-26b-a4b</x:v>
      </x:c>
      <x:c r="D2330" s="23" t="str">
        <x:v>Gemma 4 26B A4B</x:v>
      </x:c>
      <x:c r="E2330" s="23" t="str">
        <x:v>google</x:v>
      </x:c>
      <x:c r="F2330" s="78" t="n">
        <x:v>46114</x:v>
      </x:c>
      <x:c r="G2330" s="78" t="n">
        <x:v>46145</x:v>
      </x:c>
      <x:c r="H2330" s="81" t="n">
        <x:v>0.1673320053068151</x:v>
      </x:c>
      <x:c r="I2330" s="81" t="n">
        <x:v>0.22803508502</x:v>
      </x:c>
      <x:c r="J2330" s="23" t="str">
        <x:v>total_b</x:v>
      </x:c>
      <x:c r="K2330" s="23" t="str">
        <x:v>score_date_historical_price</x:v>
      </x:c>
      <x:c r="L2330" s="81" t="n">
        <x:v>25.2</x:v>
      </x:c>
      <x:c r="M2330" s="81" t="n">
        <x:v>49.176915254992906</x:v>
      </x:c>
      <x:c r="N2330" s="81" t="n">
        <x:v>0.2903607422679332</x:v>
      </x:c>
      <x:c r="O2330" s="23" t="n">
        <x:v>45</x:v>
      </x:c>
      <x:c r="P2330" s="23" t="n">
        <x:v>10</x:v>
      </x:c>
      <x:c r="Q2330" s="78" t="n">
        <x:v>46121</x:v>
      </x:c>
      <x:c r="R2330" s="23" t="str">
        <x:v>True</x:v>
      </x:c>
      <x:c r="S2330" s="23" t="str">
        <x:v>True</x:v>
      </x:c>
      <x:c r="T2330" s="23" t="str">
        <x:v>False</x:v>
      </x:c>
    </x:row>
    <x:row r="2331">
      <x:c r="A2331" s="23" t="str">
        <x:v>active_label_common_panel</x:v>
      </x:c>
      <x:c r="B2331" s="23" t="n">
        <x:v>30</x:v>
      </x:c>
      <x:c r="C2331" s="23" t="str">
        <x:v>checkpoint:epoch:gemma-4-26b-a4b</x:v>
      </x:c>
      <x:c r="D2331" s="23" t="str">
        <x:v>Gemma 4 26B A4B</x:v>
      </x:c>
      <x:c r="E2331" s="23" t="str">
        <x:v>google</x:v>
      </x:c>
      <x:c r="F2331" s="78" t="n">
        <x:v>46114</x:v>
      </x:c>
      <x:c r="G2331" s="78" t="n">
        <x:v>46145</x:v>
      </x:c>
      <x:c r="H2331" s="81" t="n">
        <x:v>0.1673320053068151</x:v>
      </x:c>
      <x:c r="I2331" s="81" t="n">
        <x:v>0.22803508502</x:v>
      </x:c>
      <x:c r="J2331" s="23" t="str">
        <x:v>total_b</x:v>
      </x:c>
      <x:c r="K2331" s="23" t="str">
        <x:v>score_date_current_price_nonprospective</x:v>
      </x:c>
      <x:c r="L2331" s="81" t="n">
        <x:v>25.2</x:v>
      </x:c>
      <x:c r="M2331" s="81" t="n">
        <x:v>59.584665458785494</x:v>
      </x:c>
      <x:c r="N2331" s="81" t="n">
        <x:v>0.3737339645372139</x:v>
      </x:c>
      <x:c r="O2331" s="23" t="n">
        <x:v>45</x:v>
      </x:c>
      <x:c r="P2331" s="23" t="n">
        <x:v>10</x:v>
      </x:c>
      <x:c r="Q2331" s="78" t="n">
        <x:v>46121</x:v>
      </x:c>
      <x:c r="R2331" s="23" t="str">
        <x:v>True</x:v>
      </x:c>
      <x:c r="S2331" s="23" t="str">
        <x:v>True</x:v>
      </x:c>
      <x:c r="T2331" s="23" t="str">
        <x:v>True</x:v>
      </x:c>
    </x:row>
    <x:row r="2332">
      <x:c r="A2332" s="23" t="str">
        <x:v>active_label_common_panel</x:v>
      </x:c>
      <x:c r="B2332" s="23" t="n">
        <x:v>30</x:v>
      </x:c>
      <x:c r="C2332" s="23" t="str">
        <x:v>checkpoint:z-ai-zhipu-ai:glm-5-1</x:v>
      </x:c>
      <x:c r="D2332" s="23" t="str">
        <x:v>GLM-5.1</x:v>
      </x:c>
      <x:c r="E2332" s="23" t="str">
        <x:v>zai</x:v>
      </x:c>
      <x:c r="F2332" s="78" t="n">
        <x:v>46119</x:v>
      </x:c>
      <x:c r="G2332" s="78" t="n">
        <x:v>46149</x:v>
      </x:c>
      <x:c r="H2332" s="81" t="n">
        <x:v>1.9170289512680814</x:v>
      </x:c>
      <x:c r="I2332" s="81" t="n">
        <x:v>2.29782505862</x:v>
      </x:c>
      <x:c r="J2332" s="23" t="str">
        <x:v>active_b</x:v>
      </x:c>
      <x:c r="K2332" s="23" t="str">
        <x:v>date_historical_price</x:v>
      </x:c>
      <x:c r="L2332" s="81" t="n">
        <x:v>40</x:v>
      </x:c>
      <x:c r="M2332" s="81" t="n">
        <x:v>34.04733044349878</x:v>
      </x:c>
      <x:c r="N2332" s="81" t="n">
        <x:v>-0.06997692556691332</x:v>
      </x:c>
      <x:c r="O2332" s="23" t="n">
        <x:v>41</x:v>
      </x:c>
      <x:c r="P2332" s="23" t="n">
        <x:v>10</x:v>
      </x:c>
      <x:c r="Q2332" s="78" t="n">
        <x:v>46145</x:v>
      </x:c>
      <x:c r="R2332" s="23" t="str">
        <x:v>True</x:v>
      </x:c>
      <x:c r="S2332" s="23" t="str">
        <x:v>True</x:v>
      </x:c>
      <x:c r="T2332" s="23" t="str">
        <x:v>False</x:v>
      </x:c>
    </x:row>
    <x:row r="2333">
      <x:c r="A2333" s="23" t="str">
        <x:v>active_label_common_panel</x:v>
      </x:c>
      <x:c r="B2333" s="23" t="n">
        <x:v>30</x:v>
      </x:c>
      <x:c r="C2333" s="23" t="str">
        <x:v>checkpoint:z-ai-zhipu-ai:glm-5-1</x:v>
      </x:c>
      <x:c r="D2333" s="23" t="str">
        <x:v>GLM-5.1</x:v>
      </x:c>
      <x:c r="E2333" s="23" t="str">
        <x:v>zai</x:v>
      </x:c>
      <x:c r="F2333" s="78" t="n">
        <x:v>46119</x:v>
      </x:c>
      <x:c r="G2333" s="78" t="n">
        <x:v>46149</x:v>
      </x:c>
      <x:c r="H2333" s="81" t="n">
        <x:v>1.9170289512680814</x:v>
      </x:c>
      <x:c r="I2333" s="81" t="n">
        <x:v>2.29782505862</x:v>
      </x:c>
      <x:c r="J2333" s="23" t="str">
        <x:v>active_b</x:v>
      </x:c>
      <x:c r="K2333" s="23" t="str">
        <x:v>score_date</x:v>
      </x:c>
      <x:c r="L2333" s="81" t="n">
        <x:v>40</x:v>
      </x:c>
      <x:c r="M2333" s="81" t="n">
        <x:v>20.5941477870366</x:v>
      </x:c>
      <x:c r="N2333" s="81" t="n">
        <x:v>-0.288316166341433</x:v>
      </x:c>
      <x:c r="O2333" s="23" t="n">
        <x:v>41</x:v>
      </x:c>
      <x:c r="P2333" s="23" t="n">
        <x:v>10</x:v>
      </x:c>
      <x:c r="Q2333" s="78" t="n">
        <x:v>46145</x:v>
      </x:c>
      <x:c r="R2333" s="23" t="str">
        <x:v>True</x:v>
      </x:c>
      <x:c r="S2333" s="23" t="str">
        <x:v>True</x:v>
      </x:c>
      <x:c r="T2333" s="23" t="str">
        <x:v>False</x:v>
      </x:c>
    </x:row>
    <x:row r="2334">
      <x:c r="A2334" s="23" t="str">
        <x:v>active_label_common_panel</x:v>
      </x:c>
      <x:c r="B2334" s="23" t="n">
        <x:v>30</x:v>
      </x:c>
      <x:c r="C2334" s="23" t="str">
        <x:v>checkpoint:z-ai-zhipu-ai:glm-5-1</x:v>
      </x:c>
      <x:c r="D2334" s="23" t="str">
        <x:v>GLM-5.1</x:v>
      </x:c>
      <x:c r="E2334" s="23" t="str">
        <x:v>zai</x:v>
      </x:c>
      <x:c r="F2334" s="78" t="n">
        <x:v>46119</x:v>
      </x:c>
      <x:c r="G2334" s="78" t="n">
        <x:v>46149</x:v>
      </x:c>
      <x:c r="H2334" s="81" t="n">
        <x:v>1.9170289512680814</x:v>
      </x:c>
      <x:c r="I2334" s="81" t="n">
        <x:v>2.29782505862</x:v>
      </x:c>
      <x:c r="J2334" s="23" t="str">
        <x:v>active_b</x:v>
      </x:c>
      <x:c r="K2334" s="23" t="str">
        <x:v>score_date_historical_price</x:v>
      </x:c>
      <x:c r="L2334" s="81" t="n">
        <x:v>40</x:v>
      </x:c>
      <x:c r="M2334" s="81" t="n">
        <x:v>34.84819130861248</x:v>
      </x:c>
      <x:c r="N2334" s="81" t="n">
        <x:v>-0.05987974906820538</x:v>
      </x:c>
      <x:c r="O2334" s="23" t="n">
        <x:v>41</x:v>
      </x:c>
      <x:c r="P2334" s="23" t="n">
        <x:v>10</x:v>
      </x:c>
      <x:c r="Q2334" s="78" t="n">
        <x:v>46145</x:v>
      </x:c>
      <x:c r="R2334" s="23" t="str">
        <x:v>True</x:v>
      </x:c>
      <x:c r="S2334" s="23" t="str">
        <x:v>True</x:v>
      </x:c>
      <x:c r="T2334" s="23" t="str">
        <x:v>False</x:v>
      </x:c>
    </x:row>
    <x:row r="2335">
      <x:c r="A2335" s="23" t="str">
        <x:v>active_label_common_panel</x:v>
      </x:c>
      <x:c r="B2335" s="23" t="n">
        <x:v>30</x:v>
      </x:c>
      <x:c r="C2335" s="23" t="str">
        <x:v>checkpoint:z-ai-zhipu-ai:glm-5-1</x:v>
      </x:c>
      <x:c r="D2335" s="23" t="str">
        <x:v>GLM-5.1</x:v>
      </x:c>
      <x:c r="E2335" s="23" t="str">
        <x:v>zai</x:v>
      </x:c>
      <x:c r="F2335" s="78" t="n">
        <x:v>46119</x:v>
      </x:c>
      <x:c r="G2335" s="78" t="n">
        <x:v>46149</x:v>
      </x:c>
      <x:c r="H2335" s="81" t="n">
        <x:v>1.9170289512680814</x:v>
      </x:c>
      <x:c r="I2335" s="81" t="n">
        <x:v>2.29782505862</x:v>
      </x:c>
      <x:c r="J2335" s="23" t="str">
        <x:v>active_b</x:v>
      </x:c>
      <x:c r="K2335" s="23" t="str">
        <x:v>score_date_current_price_nonprospective</x:v>
      </x:c>
      <x:c r="L2335" s="81" t="n">
        <x:v>40</x:v>
      </x:c>
      <x:c r="M2335" s="81" t="n">
        <x:v>35.45617375511152</x:v>
      </x:c>
      <x:c r="N2335" s="81" t="n">
        <x:v>-0.05236812432420721</x:v>
      </x:c>
      <x:c r="O2335" s="23" t="n">
        <x:v>41</x:v>
      </x:c>
      <x:c r="P2335" s="23" t="n">
        <x:v>10</x:v>
      </x:c>
      <x:c r="Q2335" s="78" t="n">
        <x:v>46145</x:v>
      </x:c>
      <x:c r="R2335" s="23" t="str">
        <x:v>True</x:v>
      </x:c>
      <x:c r="S2335" s="23" t="str">
        <x:v>True</x:v>
      </x:c>
      <x:c r="T2335" s="23" t="str">
        <x:v>True</x:v>
      </x:c>
    </x:row>
    <x:row r="2336">
      <x:c r="A2336" s="23" t="str">
        <x:v>active_label_common_panel</x:v>
      </x:c>
      <x:c r="B2336" s="23" t="n">
        <x:v>30</x:v>
      </x:c>
      <x:c r="C2336" s="23" t="str">
        <x:v>checkpoint:z-ai-zhipu-ai:glm-5-1</x:v>
      </x:c>
      <x:c r="D2336" s="23" t="str">
        <x:v>GLM-5.1</x:v>
      </x:c>
      <x:c r="E2336" s="23" t="str">
        <x:v>zai</x:v>
      </x:c>
      <x:c r="F2336" s="78" t="n">
        <x:v>46119</x:v>
      </x:c>
      <x:c r="G2336" s="78" t="n">
        <x:v>46149</x:v>
      </x:c>
      <x:c r="H2336" s="81" t="n">
        <x:v>1.9170289512680814</x:v>
      </x:c>
      <x:c r="I2336" s="81" t="n">
        <x:v>2.29782505862</x:v>
      </x:c>
      <x:c r="J2336" s="23" t="str">
        <x:v>total_b</x:v>
      </x:c>
      <x:c r="K2336" s="23" t="str">
        <x:v>date_historical_price</x:v>
      </x:c>
      <x:c r="L2336" s="81" t="n">
        <x:v>754</x:v>
      </x:c>
      <x:c r="M2336" s="81" t="n">
        <x:v>1675.3044908752258</x:v>
      </x:c>
      <x:c r="N2336" s="81" t="n">
        <x:v>0.3467224068098427</x:v>
      </x:c>
      <x:c r="O2336" s="23" t="n">
        <x:v>41</x:v>
      </x:c>
      <x:c r="P2336" s="23" t="n">
        <x:v>10</x:v>
      </x:c>
      <x:c r="Q2336" s="78" t="n">
        <x:v>46145</x:v>
      </x:c>
      <x:c r="R2336" s="23" t="str">
        <x:v>True</x:v>
      </x:c>
      <x:c r="S2336" s="23" t="str">
        <x:v>True</x:v>
      </x:c>
      <x:c r="T2336" s="23" t="str">
        <x:v>False</x:v>
      </x:c>
    </x:row>
    <x:row r="2337">
      <x:c r="A2337" s="23" t="str">
        <x:v>active_label_common_panel</x:v>
      </x:c>
      <x:c r="B2337" s="23" t="n">
        <x:v>30</x:v>
      </x:c>
      <x:c r="C2337" s="23" t="str">
        <x:v>checkpoint:z-ai-zhipu-ai:glm-5-1</x:v>
      </x:c>
      <x:c r="D2337" s="23" t="str">
        <x:v>GLM-5.1</x:v>
      </x:c>
      <x:c r="E2337" s="23" t="str">
        <x:v>zai</x:v>
      </x:c>
      <x:c r="F2337" s="78" t="n">
        <x:v>46119</x:v>
      </x:c>
      <x:c r="G2337" s="78" t="n">
        <x:v>46149</x:v>
      </x:c>
      <x:c r="H2337" s="81" t="n">
        <x:v>1.9170289512680814</x:v>
      </x:c>
      <x:c r="I2337" s="81" t="n">
        <x:v>2.29782505862</x:v>
      </x:c>
      <x:c r="J2337" s="23" t="str">
        <x:v>total_b</x:v>
      </x:c>
      <x:c r="K2337" s="23" t="str">
        <x:v>score_date</x:v>
      </x:c>
      <x:c r="L2337" s="81" t="n">
        <x:v>754</x:v>
      </x:c>
      <x:c r="M2337" s="81" t="n">
        <x:v>633.2515176571038</x:v>
      </x:c>
      <x:c r="N2337" s="81" t="n">
        <x:v>-0.07579510657131673</x:v>
      </x:c>
      <x:c r="O2337" s="23" t="n">
        <x:v>41</x:v>
      </x:c>
      <x:c r="P2337" s="23" t="n">
        <x:v>10</x:v>
      </x:c>
      <x:c r="Q2337" s="78" t="n">
        <x:v>46145</x:v>
      </x:c>
      <x:c r="R2337" s="23" t="str">
        <x:v>True</x:v>
      </x:c>
      <x:c r="S2337" s="23" t="str">
        <x:v>True</x:v>
      </x:c>
      <x:c r="T2337" s="23" t="str">
        <x:v>False</x:v>
      </x:c>
    </x:row>
    <x:row r="2338">
      <x:c r="A2338" s="23" t="str">
        <x:v>active_label_common_panel</x:v>
      </x:c>
      <x:c r="B2338" s="23" t="n">
        <x:v>30</x:v>
      </x:c>
      <x:c r="C2338" s="23" t="str">
        <x:v>checkpoint:z-ai-zhipu-ai:glm-5-1</x:v>
      </x:c>
      <x:c r="D2338" s="23" t="str">
        <x:v>GLM-5.1</x:v>
      </x:c>
      <x:c r="E2338" s="23" t="str">
        <x:v>zai</x:v>
      </x:c>
      <x:c r="F2338" s="78" t="n">
        <x:v>46119</x:v>
      </x:c>
      <x:c r="G2338" s="78" t="n">
        <x:v>46149</x:v>
      </x:c>
      <x:c r="H2338" s="81" t="n">
        <x:v>1.9170289512680814</x:v>
      </x:c>
      <x:c r="I2338" s="81" t="n">
        <x:v>2.29782505862</x:v>
      </x:c>
      <x:c r="J2338" s="23" t="str">
        <x:v>total_b</x:v>
      </x:c>
      <x:c r="K2338" s="23" t="str">
        <x:v>score_date_historical_price</x:v>
      </x:c>
      <x:c r="L2338" s="81" t="n">
        <x:v>754</x:v>
      </x:c>
      <x:c r="M2338" s="81" t="n">
        <x:v>1864.0140553204883</x:v>
      </x:c>
      <x:c r="N2338" s="81" t="n">
        <x:v>0.39307783689342224</x:v>
      </x:c>
      <x:c r="O2338" s="23" t="n">
        <x:v>41</x:v>
      </x:c>
      <x:c r="P2338" s="23" t="n">
        <x:v>10</x:v>
      </x:c>
      <x:c r="Q2338" s="78" t="n">
        <x:v>46145</x:v>
      </x:c>
      <x:c r="R2338" s="23" t="str">
        <x:v>True</x:v>
      </x:c>
      <x:c r="S2338" s="23" t="str">
        <x:v>True</x:v>
      </x:c>
      <x:c r="T2338" s="23" t="str">
        <x:v>False</x:v>
      </x:c>
    </x:row>
    <x:row r="2339">
      <x:c r="A2339" s="23" t="str">
        <x:v>active_label_common_panel</x:v>
      </x:c>
      <x:c r="B2339" s="23" t="n">
        <x:v>30</x:v>
      </x:c>
      <x:c r="C2339" s="23" t="str">
        <x:v>checkpoint:z-ai-zhipu-ai:glm-5-1</x:v>
      </x:c>
      <x:c r="D2339" s="23" t="str">
        <x:v>GLM-5.1</x:v>
      </x:c>
      <x:c r="E2339" s="23" t="str">
        <x:v>zai</x:v>
      </x:c>
      <x:c r="F2339" s="78" t="n">
        <x:v>46119</x:v>
      </x:c>
      <x:c r="G2339" s="78" t="n">
        <x:v>46149</x:v>
      </x:c>
      <x:c r="H2339" s="81" t="n">
        <x:v>1.9170289512680814</x:v>
      </x:c>
      <x:c r="I2339" s="81" t="n">
        <x:v>2.29782505862</x:v>
      </x:c>
      <x:c r="J2339" s="23" t="str">
        <x:v>total_b</x:v>
      </x:c>
      <x:c r="K2339" s="23" t="str">
        <x:v>score_date_current_price_nonprospective</x:v>
      </x:c>
      <x:c r="L2339" s="81" t="n">
        <x:v>754</x:v>
      </x:c>
      <x:c r="M2339" s="81" t="n">
        <x:v>1501.2651693442224</x:v>
      </x:c>
      <x:c r="N2339" s="81" t="n">
        <x:v>0.2990860628370793</x:v>
      </x:c>
      <x:c r="O2339" s="23" t="n">
        <x:v>41</x:v>
      </x:c>
      <x:c r="P2339" s="23" t="n">
        <x:v>10</x:v>
      </x:c>
      <x:c r="Q2339" s="78" t="n">
        <x:v>46145</x:v>
      </x:c>
      <x:c r="R2339" s="23" t="str">
        <x:v>True</x:v>
      </x:c>
      <x:c r="S2339" s="23" t="str">
        <x:v>True</x:v>
      </x:c>
      <x:c r="T2339" s="23" t="str">
        <x:v>True</x:v>
      </x:c>
    </x:row>
    <x:row r="2340">
      <x:c r="A2340" s="23" t="str">
        <x:v>active_label_common_panel</x:v>
      </x:c>
      <x:c r="B2340" s="23" t="n">
        <x:v>30</x:v>
      </x:c>
      <x:c r="C2340" s="23" t="str">
        <x:v>checkpoint:moonshot:kimi-k2-6</x:v>
      </x:c>
      <x:c r="D2340" s="23" t="str">
        <x:v>Kimi K2.6</x:v>
      </x:c>
      <x:c r="E2340" s="23" t="str">
        <x:v>kimi</x:v>
      </x:c>
      <x:c r="F2340" s="78" t="n">
        <x:v>46132</x:v>
      </x:c>
      <x:c r="G2340" s="78" t="n">
        <x:v>46162</x:v>
      </x:c>
      <x:c r="H2340" s="81" t="n">
        <x:v>1.6147664342725365</x:v>
      </x:c>
      <x:c r="I2340" s="81" t="n">
        <x:v>1.63471371242</x:v>
      </x:c>
      <x:c r="J2340" s="23" t="str">
        <x:v>active_b</x:v>
      </x:c>
      <x:c r="K2340" s="23" t="str">
        <x:v>date_historical_price</x:v>
      </x:c>
      <x:c r="L2340" s="81" t="n">
        <x:v>32.6</x:v>
      </x:c>
      <x:c r="M2340" s="81" t="n">
        <x:v>27.40195778280249</x:v>
      </x:c>
      <x:c r="N2340" s="81" t="n">
        <x:v>-0.07543600717845685</x:v>
      </x:c>
      <x:c r="O2340" s="23" t="n">
        <x:v>45</x:v>
      </x:c>
      <x:c r="P2340" s="23" t="n">
        <x:v>10</x:v>
      </x:c>
      <x:c r="Q2340" s="78" t="n">
        <x:v>46149</x:v>
      </x:c>
      <x:c r="R2340" s="23" t="str">
        <x:v>True</x:v>
      </x:c>
      <x:c r="S2340" s="23" t="str">
        <x:v>True</x:v>
      </x:c>
      <x:c r="T2340" s="23" t="str">
        <x:v>False</x:v>
      </x:c>
    </x:row>
    <x:row r="2341">
      <x:c r="A2341" s="23" t="str">
        <x:v>active_label_common_panel</x:v>
      </x:c>
      <x:c r="B2341" s="23" t="n">
        <x:v>30</x:v>
      </x:c>
      <x:c r="C2341" s="23" t="str">
        <x:v>checkpoint:moonshot:kimi-k2-6</x:v>
      </x:c>
      <x:c r="D2341" s="23" t="str">
        <x:v>Kimi K2.6</x:v>
      </x:c>
      <x:c r="E2341" s="23" t="str">
        <x:v>kimi</x:v>
      </x:c>
      <x:c r="F2341" s="78" t="n">
        <x:v>46132</x:v>
      </x:c>
      <x:c r="G2341" s="78" t="n">
        <x:v>46162</x:v>
      </x:c>
      <x:c r="H2341" s="81" t="n">
        <x:v>1.6147664342725365</x:v>
      </x:c>
      <x:c r="I2341" s="81" t="n">
        <x:v>1.63471371242</x:v>
      </x:c>
      <x:c r="J2341" s="23" t="str">
        <x:v>active_b</x:v>
      </x:c>
      <x:c r="K2341" s="23" t="str">
        <x:v>score_date</x:v>
      </x:c>
      <x:c r="L2341" s="81" t="n">
        <x:v>32.6</x:v>
      </x:c>
      <x:c r="M2341" s="81" t="n">
        <x:v>24.418554183982295</x:v>
      </x:c>
      <x:c r="N2341" s="81" t="n">
        <x:v>-0.12549765415715722</x:v>
      </x:c>
      <x:c r="O2341" s="23" t="n">
        <x:v>45</x:v>
      </x:c>
      <x:c r="P2341" s="23" t="n">
        <x:v>10</x:v>
      </x:c>
      <x:c r="Q2341" s="78" t="n">
        <x:v>46149</x:v>
      </x:c>
      <x:c r="R2341" s="23" t="str">
        <x:v>True</x:v>
      </x:c>
      <x:c r="S2341" s="23" t="str">
        <x:v>True</x:v>
      </x:c>
      <x:c r="T2341" s="23" t="str">
        <x:v>False</x:v>
      </x:c>
    </x:row>
    <x:row r="2342">
      <x:c r="A2342" s="23" t="str">
        <x:v>active_label_common_panel</x:v>
      </x:c>
      <x:c r="B2342" s="23" t="n">
        <x:v>30</x:v>
      </x:c>
      <x:c r="C2342" s="23" t="str">
        <x:v>checkpoint:moonshot:kimi-k2-6</x:v>
      </x:c>
      <x:c r="D2342" s="23" t="str">
        <x:v>Kimi K2.6</x:v>
      </x:c>
      <x:c r="E2342" s="23" t="str">
        <x:v>kimi</x:v>
      </x:c>
      <x:c r="F2342" s="78" t="n">
        <x:v>46132</x:v>
      </x:c>
      <x:c r="G2342" s="78" t="n">
        <x:v>46162</x:v>
      </x:c>
      <x:c r="H2342" s="81" t="n">
        <x:v>1.6147664342725365</x:v>
      </x:c>
      <x:c r="I2342" s="81" t="n">
        <x:v>1.63471371242</x:v>
      </x:c>
      <x:c r="J2342" s="23" t="str">
        <x:v>active_b</x:v>
      </x:c>
      <x:c r="K2342" s="23" t="str">
        <x:v>score_date_historical_price</x:v>
      </x:c>
      <x:c r="L2342" s="81" t="n">
        <x:v>32.6</x:v>
      </x:c>
      <x:c r="M2342" s="81" t="n">
        <x:v>31.52543704412658</x:v>
      </x:c>
      <x:c r="N2342" s="81" t="n">
        <x:v>-0.014556484060350159</x:v>
      </x:c>
      <x:c r="O2342" s="23" t="n">
        <x:v>45</x:v>
      </x:c>
      <x:c r="P2342" s="23" t="n">
        <x:v>10</x:v>
      </x:c>
      <x:c r="Q2342" s="78" t="n">
        <x:v>46149</x:v>
      </x:c>
      <x:c r="R2342" s="23" t="str">
        <x:v>True</x:v>
      </x:c>
      <x:c r="S2342" s="23" t="str">
        <x:v>True</x:v>
      </x:c>
      <x:c r="T2342" s="23" t="str">
        <x:v>False</x:v>
      </x:c>
    </x:row>
    <x:row r="2343">
      <x:c r="A2343" s="23" t="str">
        <x:v>active_label_common_panel</x:v>
      </x:c>
      <x:c r="B2343" s="23" t="n">
        <x:v>30</x:v>
      </x:c>
      <x:c r="C2343" s="23" t="str">
        <x:v>checkpoint:moonshot:kimi-k2-6</x:v>
      </x:c>
      <x:c r="D2343" s="23" t="str">
        <x:v>Kimi K2.6</x:v>
      </x:c>
      <x:c r="E2343" s="23" t="str">
        <x:v>kimi</x:v>
      </x:c>
      <x:c r="F2343" s="78" t="n">
        <x:v>46132</x:v>
      </x:c>
      <x:c r="G2343" s="78" t="n">
        <x:v>46162</x:v>
      </x:c>
      <x:c r="H2343" s="81" t="n">
        <x:v>1.6147664342725365</x:v>
      </x:c>
      <x:c r="I2343" s="81" t="n">
        <x:v>1.63471371242</x:v>
      </x:c>
      <x:c r="J2343" s="23" t="str">
        <x:v>active_b</x:v>
      </x:c>
      <x:c r="K2343" s="23" t="str">
        <x:v>score_date_current_price_nonprospective</x:v>
      </x:c>
      <x:c r="L2343" s="81" t="n">
        <x:v>32.6</x:v>
      </x:c>
      <x:c r="M2343" s="81" t="n">
        <x:v>25.544702284976886</x:v>
      </x:c>
      <x:c r="N2343" s="81" t="n">
        <x:v>-0.1059167545781424</x:v>
      </x:c>
      <x:c r="O2343" s="23" t="n">
        <x:v>45</x:v>
      </x:c>
      <x:c r="P2343" s="23" t="n">
        <x:v>10</x:v>
      </x:c>
      <x:c r="Q2343" s="78" t="n">
        <x:v>46149</x:v>
      </x:c>
      <x:c r="R2343" s="23" t="str">
        <x:v>True</x:v>
      </x:c>
      <x:c r="S2343" s="23" t="str">
        <x:v>True</x:v>
      </x:c>
      <x:c r="T2343" s="23" t="str">
        <x:v>True</x:v>
      </x:c>
    </x:row>
    <x:row r="2344">
      <x:c r="A2344" s="23" t="str">
        <x:v>active_label_common_panel</x:v>
      </x:c>
      <x:c r="B2344" s="23" t="n">
        <x:v>30</x:v>
      </x:c>
      <x:c r="C2344" s="23" t="str">
        <x:v>checkpoint:moonshot:kimi-k2-6</x:v>
      </x:c>
      <x:c r="D2344" s="23" t="str">
        <x:v>Kimi K2.6</x:v>
      </x:c>
      <x:c r="E2344" s="23" t="str">
        <x:v>kimi</x:v>
      </x:c>
      <x:c r="F2344" s="78" t="n">
        <x:v>46132</x:v>
      </x:c>
      <x:c r="G2344" s="78" t="n">
        <x:v>46162</x:v>
      </x:c>
      <x:c r="H2344" s="81" t="n">
        <x:v>1.6147664342725365</x:v>
      </x:c>
      <x:c r="I2344" s="81" t="n">
        <x:v>1.63471371242</x:v>
      </x:c>
      <x:c r="J2344" s="23" t="str">
        <x:v>total_b</x:v>
      </x:c>
      <x:c r="K2344" s="23" t="str">
        <x:v>date_historical_price</x:v>
      </x:c>
      <x:c r="L2344" s="81" t="n">
        <x:v>1040</x:v>
      </x:c>
      <x:c r="M2344" s="81" t="n">
        <x:v>765.4540247372315</x:v>
      </x:c>
      <x:c r="N2344" s="81" t="n">
        <x:v>-0.1331142283958432</x:v>
      </x:c>
      <x:c r="O2344" s="23" t="n">
        <x:v>45</x:v>
      </x:c>
      <x:c r="P2344" s="23" t="n">
        <x:v>10</x:v>
      </x:c>
      <x:c r="Q2344" s="78" t="n">
        <x:v>46149</x:v>
      </x:c>
      <x:c r="R2344" s="23" t="str">
        <x:v>True</x:v>
      </x:c>
      <x:c r="S2344" s="23" t="str">
        <x:v>True</x:v>
      </x:c>
      <x:c r="T2344" s="23" t="str">
        <x:v>False</x:v>
      </x:c>
    </x:row>
    <x:row r="2345">
      <x:c r="A2345" s="23" t="str">
        <x:v>active_label_common_panel</x:v>
      </x:c>
      <x:c r="B2345" s="23" t="n">
        <x:v>30</x:v>
      </x:c>
      <x:c r="C2345" s="23" t="str">
        <x:v>checkpoint:moonshot:kimi-k2-6</x:v>
      </x:c>
      <x:c r="D2345" s="23" t="str">
        <x:v>Kimi K2.6</x:v>
      </x:c>
      <x:c r="E2345" s="23" t="str">
        <x:v>kimi</x:v>
      </x:c>
      <x:c r="F2345" s="78" t="n">
        <x:v>46132</x:v>
      </x:c>
      <x:c r="G2345" s="78" t="n">
        <x:v>46162</x:v>
      </x:c>
      <x:c r="H2345" s="81" t="n">
        <x:v>1.6147664342725365</x:v>
      </x:c>
      <x:c r="I2345" s="81" t="n">
        <x:v>1.63471371242</x:v>
      </x:c>
      <x:c r="J2345" s="23" t="str">
        <x:v>total_b</x:v>
      </x:c>
      <x:c r="K2345" s="23" t="str">
        <x:v>score_date</x:v>
      </x:c>
      <x:c r="L2345" s="81" t="n">
        <x:v>1040</x:v>
      </x:c>
      <x:c r="M2345" s="81" t="n">
        <x:v>760.3081226175563</x:v>
      </x:c>
      <x:c r="N2345" s="81" t="n">
        <x:v>-0.13604370907884278</x:v>
      </x:c>
      <x:c r="O2345" s="23" t="n">
        <x:v>45</x:v>
      </x:c>
      <x:c r="P2345" s="23" t="n">
        <x:v>10</x:v>
      </x:c>
      <x:c r="Q2345" s="78" t="n">
        <x:v>46149</x:v>
      </x:c>
      <x:c r="R2345" s="23" t="str">
        <x:v>True</x:v>
      </x:c>
      <x:c r="S2345" s="23" t="str">
        <x:v>True</x:v>
      </x:c>
      <x:c r="T2345" s="23" t="str">
        <x:v>False</x:v>
      </x:c>
    </x:row>
    <x:row r="2346">
      <x:c r="A2346" s="23" t="str">
        <x:v>active_label_common_panel</x:v>
      </x:c>
      <x:c r="B2346" s="23" t="n">
        <x:v>30</x:v>
      </x:c>
      <x:c r="C2346" s="23" t="str">
        <x:v>checkpoint:moonshot:kimi-k2-6</x:v>
      </x:c>
      <x:c r="D2346" s="23" t="str">
        <x:v>Kimi K2.6</x:v>
      </x:c>
      <x:c r="E2346" s="23" t="str">
        <x:v>kimi</x:v>
      </x:c>
      <x:c r="F2346" s="78" t="n">
        <x:v>46132</x:v>
      </x:c>
      <x:c r="G2346" s="78" t="n">
        <x:v>46162</x:v>
      </x:c>
      <x:c r="H2346" s="81" t="n">
        <x:v>1.6147664342725365</x:v>
      </x:c>
      <x:c r="I2346" s="81" t="n">
        <x:v>1.63471371242</x:v>
      </x:c>
      <x:c r="J2346" s="23" t="str">
        <x:v>total_b</x:v>
      </x:c>
      <x:c r="K2346" s="23" t="str">
        <x:v>score_date_historical_price</x:v>
      </x:c>
      <x:c r="L2346" s="81" t="n">
        <x:v>1040</x:v>
      </x:c>
      <x:c r="M2346" s="81" t="n">
        <x:v>1243.300453838059</x:v>
      </x:c>
      <x:c r="N2346" s="81" t="n">
        <x:v>0.07754275287964807</x:v>
      </x:c>
      <x:c r="O2346" s="23" t="n">
        <x:v>45</x:v>
      </x:c>
      <x:c r="P2346" s="23" t="n">
        <x:v>10</x:v>
      </x:c>
      <x:c r="Q2346" s="78" t="n">
        <x:v>46149</x:v>
      </x:c>
      <x:c r="R2346" s="23" t="str">
        <x:v>True</x:v>
      </x:c>
      <x:c r="S2346" s="23" t="str">
        <x:v>True</x:v>
      </x:c>
      <x:c r="T2346" s="23" t="str">
        <x:v>False</x:v>
      </x:c>
    </x:row>
    <x:row r="2347">
      <x:c r="A2347" s="23" t="str">
        <x:v>active_label_common_panel</x:v>
      </x:c>
      <x:c r="B2347" s="23" t="n">
        <x:v>30</x:v>
      </x:c>
      <x:c r="C2347" s="23" t="str">
        <x:v>checkpoint:moonshot:kimi-k2-6</x:v>
      </x:c>
      <x:c r="D2347" s="23" t="str">
        <x:v>Kimi K2.6</x:v>
      </x:c>
      <x:c r="E2347" s="23" t="str">
        <x:v>kimi</x:v>
      </x:c>
      <x:c r="F2347" s="78" t="n">
        <x:v>46132</x:v>
      </x:c>
      <x:c r="G2347" s="78" t="n">
        <x:v>46162</x:v>
      </x:c>
      <x:c r="H2347" s="81" t="n">
        <x:v>1.6147664342725365</x:v>
      </x:c>
      <x:c r="I2347" s="81" t="n">
        <x:v>1.63471371242</x:v>
      </x:c>
      <x:c r="J2347" s="23" t="str">
        <x:v>total_b</x:v>
      </x:c>
      <x:c r="K2347" s="23" t="str">
        <x:v>score_date_current_price_nonprospective</x:v>
      </x:c>
      <x:c r="L2347" s="81" t="n">
        <x:v>1040</x:v>
      </x:c>
      <x:c r="M2347" s="81" t="n">
        <x:v>813.2064895369975</x:v>
      </x:c>
      <x:c r="N2347" s="81" t="n">
        <x:v>-0.10683250356929859</x:v>
      </x:c>
      <x:c r="O2347" s="23" t="n">
        <x:v>45</x:v>
      </x:c>
      <x:c r="P2347" s="23" t="n">
        <x:v>10</x:v>
      </x:c>
      <x:c r="Q2347" s="78" t="n">
        <x:v>46149</x:v>
      </x:c>
      <x:c r="R2347" s="23" t="str">
        <x:v>True</x:v>
      </x:c>
      <x:c r="S2347" s="23" t="str">
        <x:v>True</x:v>
      </x:c>
      <x:c r="T2347" s="23" t="str">
        <x:v>True</x:v>
      </x:c>
    </x:row>
    <x:row r="2348">
      <x:c r="A2348" s="23" t="str">
        <x:v>active_label_common_panel</x:v>
      </x:c>
      <x:c r="B2348" s="23" t="n">
        <x:v>30</x:v>
      </x:c>
      <x:c r="C2348" s="23" t="str">
        <x:v>checkpoint:epoch:deepseek-v4-flash</x:v>
      </x:c>
      <x:c r="D2348" s="23" t="str">
        <x:v>DeepSeek-V4-Flash</x:v>
      </x:c>
      <x:c r="E2348" s="23" t="str">
        <x:v>deepseek</x:v>
      </x:c>
      <x:c r="F2348" s="78" t="n">
        <x:v>46136</x:v>
      </x:c>
      <x:c r="G2348" s="78" t="n">
        <x:v>46165</x:v>
      </x:c>
      <x:c r="H2348" s="81" t="n">
        <x:v>0.19798989873223333</x:v>
      </x:c>
      <x:c r="I2348" s="81" t="n">
        <x:v>0.197989898732</x:v>
      </x:c>
      <x:c r="J2348" s="23" t="str">
        <x:v>active_b</x:v>
      </x:c>
      <x:c r="K2348" s="23" t="str">
        <x:v>date_historical_price</x:v>
      </x:c>
      <x:c r="L2348" s="81" t="n">
        <x:v>13</x:v>
      </x:c>
      <x:c r="M2348" s="81" t="n">
        <x:v>6.863739348698964</x:v>
      </x:c>
      <x:c r="N2348" s="81" t="n">
        <x:v>-0.27738256953656865</x:v>
      </x:c>
      <x:c r="O2348" s="23" t="n">
        <x:v>42</x:v>
      </x:c>
      <x:c r="P2348" s="23" t="n">
        <x:v>10</x:v>
      </x:c>
      <x:c r="Q2348" s="78" t="n">
        <x:v>46162</x:v>
      </x:c>
      <x:c r="R2348" s="23" t="str">
        <x:v>True</x:v>
      </x:c>
      <x:c r="S2348" s="23" t="str">
        <x:v>True</x:v>
      </x:c>
      <x:c r="T2348" s="23" t="str">
        <x:v>False</x:v>
      </x:c>
    </x:row>
    <x:row r="2349">
      <x:c r="A2349" s="23" t="str">
        <x:v>active_label_common_panel</x:v>
      </x:c>
      <x:c r="B2349" s="23" t="n">
        <x:v>30</x:v>
      </x:c>
      <x:c r="C2349" s="23" t="str">
        <x:v>checkpoint:epoch:deepseek-v4-flash</x:v>
      </x:c>
      <x:c r="D2349" s="23" t="str">
        <x:v>DeepSeek-V4-Flash</x:v>
      </x:c>
      <x:c r="E2349" s="23" t="str">
        <x:v>deepseek</x:v>
      </x:c>
      <x:c r="F2349" s="78" t="n">
        <x:v>46136</x:v>
      </x:c>
      <x:c r="G2349" s="78" t="n">
        <x:v>46165</x:v>
      </x:c>
      <x:c r="H2349" s="81" t="n">
        <x:v>0.19798989873223333</x:v>
      </x:c>
      <x:c r="I2349" s="81" t="n">
        <x:v>0.197989898732</x:v>
      </x:c>
      <x:c r="J2349" s="23" t="str">
        <x:v>active_b</x:v>
      </x:c>
      <x:c r="K2349" s="23" t="str">
        <x:v>score_date</x:v>
      </x:c>
      <x:c r="L2349" s="81" t="n">
        <x:v>13</x:v>
      </x:c>
      <x:c r="M2349" s="81" t="n">
        <x:v>20.49183290718825</x:v>
      </x:c>
      <x:c r="N2349" s="81" t="n">
        <x:v>0.19763745362370286</x:v>
      </x:c>
      <x:c r="O2349" s="23" t="n">
        <x:v>42</x:v>
      </x:c>
      <x:c r="P2349" s="23" t="n">
        <x:v>10</x:v>
      </x:c>
      <x:c r="Q2349" s="78" t="n">
        <x:v>46162</x:v>
      </x:c>
      <x:c r="R2349" s="23" t="str">
        <x:v>True</x:v>
      </x:c>
      <x:c r="S2349" s="23" t="str">
        <x:v>True</x:v>
      </x:c>
      <x:c r="T2349" s="23" t="str">
        <x:v>False</x:v>
      </x:c>
    </x:row>
    <x:row r="2350">
      <x:c r="A2350" s="23" t="str">
        <x:v>active_label_common_panel</x:v>
      </x:c>
      <x:c r="B2350" s="23" t="n">
        <x:v>30</x:v>
      </x:c>
      <x:c r="C2350" s="23" t="str">
        <x:v>checkpoint:epoch:deepseek-v4-flash</x:v>
      </x:c>
      <x:c r="D2350" s="23" t="str">
        <x:v>DeepSeek-V4-Flash</x:v>
      </x:c>
      <x:c r="E2350" s="23" t="str">
        <x:v>deepseek</x:v>
      </x:c>
      <x:c r="F2350" s="78" t="n">
        <x:v>46136</x:v>
      </x:c>
      <x:c r="G2350" s="78" t="n">
        <x:v>46165</x:v>
      </x:c>
      <x:c r="H2350" s="81" t="n">
        <x:v>0.19798989873223333</x:v>
      </x:c>
      <x:c r="I2350" s="81" t="n">
        <x:v>0.197989898732</x:v>
      </x:c>
      <x:c r="J2350" s="23" t="str">
        <x:v>active_b</x:v>
      </x:c>
      <x:c r="K2350" s="23" t="str">
        <x:v>score_date_historical_price</x:v>
      </x:c>
      <x:c r="L2350" s="81" t="n">
        <x:v>13</x:v>
      </x:c>
      <x:c r="M2350" s="81" t="n">
        <x:v>8.741221367370965</x:v>
      </x:c>
      <x:c r="N2350" s="81" t="n">
        <x:v>-0.17237123362546908</x:v>
      </x:c>
      <x:c r="O2350" s="23" t="n">
        <x:v>42</x:v>
      </x:c>
      <x:c r="P2350" s="23" t="n">
        <x:v>10</x:v>
      </x:c>
      <x:c r="Q2350" s="78" t="n">
        <x:v>46162</x:v>
      </x:c>
      <x:c r="R2350" s="23" t="str">
        <x:v>True</x:v>
      </x:c>
      <x:c r="S2350" s="23" t="str">
        <x:v>True</x:v>
      </x:c>
      <x:c r="T2350" s="23" t="str">
        <x:v>False</x:v>
      </x:c>
    </x:row>
    <x:row r="2351">
      <x:c r="A2351" s="23" t="str">
        <x:v>active_label_common_panel</x:v>
      </x:c>
      <x:c r="B2351" s="23" t="n">
        <x:v>30</x:v>
      </x:c>
      <x:c r="C2351" s="23" t="str">
        <x:v>checkpoint:epoch:deepseek-v4-flash</x:v>
      </x:c>
      <x:c r="D2351" s="23" t="str">
        <x:v>DeepSeek-V4-Flash</x:v>
      </x:c>
      <x:c r="E2351" s="23" t="str">
        <x:v>deepseek</x:v>
      </x:c>
      <x:c r="F2351" s="78" t="n">
        <x:v>46136</x:v>
      </x:c>
      <x:c r="G2351" s="78" t="n">
        <x:v>46165</x:v>
      </x:c>
      <x:c r="H2351" s="81" t="n">
        <x:v>0.19798989873223333</x:v>
      </x:c>
      <x:c r="I2351" s="81" t="n">
        <x:v>0.197989898732</x:v>
      </x:c>
      <x:c r="J2351" s="23" t="str">
        <x:v>active_b</x:v>
      </x:c>
      <x:c r="K2351" s="23" t="str">
        <x:v>score_date_current_price_nonprospective</x:v>
      </x:c>
      <x:c r="L2351" s="81" t="n">
        <x:v>13</x:v>
      </x:c>
      <x:c r="M2351" s="81" t="n">
        <x:v>5.443917162522642</x:v>
      </x:c>
      <x:c r="N2351" s="81" t="n">
        <x:v>-0.37803184417616853</x:v>
      </x:c>
      <x:c r="O2351" s="23" t="n">
        <x:v>42</x:v>
      </x:c>
      <x:c r="P2351" s="23" t="n">
        <x:v>10</x:v>
      </x:c>
      <x:c r="Q2351" s="78" t="n">
        <x:v>46162</x:v>
      </x:c>
      <x:c r="R2351" s="23" t="str">
        <x:v>True</x:v>
      </x:c>
      <x:c r="S2351" s="23" t="str">
        <x:v>True</x:v>
      </x:c>
      <x:c r="T2351" s="23" t="str">
        <x:v>True</x:v>
      </x:c>
    </x:row>
    <x:row r="2352">
      <x:c r="A2352" s="23" t="str">
        <x:v>active_label_common_panel</x:v>
      </x:c>
      <x:c r="B2352" s="23" t="n">
        <x:v>30</x:v>
      </x:c>
      <x:c r="C2352" s="23" t="str">
        <x:v>checkpoint:epoch:deepseek-v4-flash</x:v>
      </x:c>
      <x:c r="D2352" s="23" t="str">
        <x:v>DeepSeek-V4-Flash</x:v>
      </x:c>
      <x:c r="E2352" s="23" t="str">
        <x:v>deepseek</x:v>
      </x:c>
      <x:c r="F2352" s="78" t="n">
        <x:v>46136</x:v>
      </x:c>
      <x:c r="G2352" s="78" t="n">
        <x:v>46165</x:v>
      </x:c>
      <x:c r="H2352" s="81" t="n">
        <x:v>0.19798989873223333</x:v>
      </x:c>
      <x:c r="I2352" s="81" t="n">
        <x:v>0.197989898732</x:v>
      </x:c>
      <x:c r="J2352" s="23" t="str">
        <x:v>total_b</x:v>
      </x:c>
      <x:c r="K2352" s="23" t="str">
        <x:v>date_historical_price</x:v>
      </x:c>
      <x:c r="L2352" s="81" t="n">
        <x:v>284</x:v>
      </x:c>
      <x:c r="M2352" s="81" t="n">
        <x:v>35.658822792231405</x:v>
      </x:c>
      <x:c r="N2352" s="81" t="n">
        <x:v>-0.901151338371945</x:v>
      </x:c>
      <x:c r="O2352" s="23" t="n">
        <x:v>42</x:v>
      </x:c>
      <x:c r="P2352" s="23" t="n">
        <x:v>10</x:v>
      </x:c>
      <x:c r="Q2352" s="78" t="n">
        <x:v>46162</x:v>
      </x:c>
      <x:c r="R2352" s="23" t="str">
        <x:v>True</x:v>
      </x:c>
      <x:c r="S2352" s="23" t="str">
        <x:v>True</x:v>
      </x:c>
      <x:c r="T2352" s="23" t="str">
        <x:v>False</x:v>
      </x:c>
    </x:row>
    <x:row r="2353">
      <x:c r="A2353" s="23" t="str">
        <x:v>active_label_common_panel</x:v>
      </x:c>
      <x:c r="B2353" s="23" t="n">
        <x:v>30</x:v>
      </x:c>
      <x:c r="C2353" s="23" t="str">
        <x:v>checkpoint:epoch:deepseek-v4-flash</x:v>
      </x:c>
      <x:c r="D2353" s="23" t="str">
        <x:v>DeepSeek-V4-Flash</x:v>
      </x:c>
      <x:c r="E2353" s="23" t="str">
        <x:v>deepseek</x:v>
      </x:c>
      <x:c r="F2353" s="78" t="n">
        <x:v>46136</x:v>
      </x:c>
      <x:c r="G2353" s="78" t="n">
        <x:v>46165</x:v>
      </x:c>
      <x:c r="H2353" s="81" t="n">
        <x:v>0.19798989873223333</x:v>
      </x:c>
      <x:c r="I2353" s="81" t="n">
        <x:v>0.197989898732</x:v>
      </x:c>
      <x:c r="J2353" s="23" t="str">
        <x:v>total_b</x:v>
      </x:c>
      <x:c r="K2353" s="23" t="str">
        <x:v>score_date</x:v>
      </x:c>
      <x:c r="L2353" s="81" t="n">
        <x:v>284</x:v>
      </x:c>
      <x:c r="M2353" s="81" t="n">
        <x:v>476.3830426327427</x:v>
      </x:c>
      <x:c r="N2353" s="81" t="n">
        <x:v>0.22463795385921148</x:v>
      </x:c>
      <x:c r="O2353" s="23" t="n">
        <x:v>42</x:v>
      </x:c>
      <x:c r="P2353" s="23" t="n">
        <x:v>10</x:v>
      </x:c>
      <x:c r="Q2353" s="78" t="n">
        <x:v>46162</x:v>
      </x:c>
      <x:c r="R2353" s="23" t="str">
        <x:v>True</x:v>
      </x:c>
      <x:c r="S2353" s="23" t="str">
        <x:v>True</x:v>
      </x:c>
      <x:c r="T2353" s="23" t="str">
        <x:v>False</x:v>
      </x:c>
    </x:row>
    <x:row r="2354">
      <x:c r="A2354" s="23" t="str">
        <x:v>active_label_common_panel</x:v>
      </x:c>
      <x:c r="B2354" s="23" t="n">
        <x:v>30</x:v>
      </x:c>
      <x:c r="C2354" s="23" t="str">
        <x:v>checkpoint:epoch:deepseek-v4-flash</x:v>
      </x:c>
      <x:c r="D2354" s="23" t="str">
        <x:v>DeepSeek-V4-Flash</x:v>
      </x:c>
      <x:c r="E2354" s="23" t="str">
        <x:v>deepseek</x:v>
      </x:c>
      <x:c r="F2354" s="78" t="n">
        <x:v>46136</x:v>
      </x:c>
      <x:c r="G2354" s="78" t="n">
        <x:v>46165</x:v>
      </x:c>
      <x:c r="H2354" s="81" t="n">
        <x:v>0.19798989873223333</x:v>
      </x:c>
      <x:c r="I2354" s="81" t="n">
        <x:v>0.197989898732</x:v>
      </x:c>
      <x:c r="J2354" s="23" t="str">
        <x:v>total_b</x:v>
      </x:c>
      <x:c r="K2354" s="23" t="str">
        <x:v>score_date_historical_price</x:v>
      </x:c>
      <x:c r="L2354" s="81" t="n">
        <x:v>284</x:v>
      </x:c>
      <x:c r="M2354" s="81" t="n">
        <x:v>81.66950367753819</x:v>
      </x:c>
      <x:c r="N2354" s="81" t="n">
        <x:v>-0.5412584237478874</x:v>
      </x:c>
      <x:c r="O2354" s="23" t="n">
        <x:v>42</x:v>
      </x:c>
      <x:c r="P2354" s="23" t="n">
        <x:v>10</x:v>
      </x:c>
      <x:c r="Q2354" s="78" t="n">
        <x:v>46162</x:v>
      </x:c>
      <x:c r="R2354" s="23" t="str">
        <x:v>True</x:v>
      </x:c>
      <x:c r="S2354" s="23" t="str">
        <x:v>True</x:v>
      </x:c>
      <x:c r="T2354" s="23" t="str">
        <x:v>False</x:v>
      </x:c>
    </x:row>
    <x:row r="2355">
      <x:c r="A2355" s="23" t="str">
        <x:v>active_label_common_panel</x:v>
      </x:c>
      <x:c r="B2355" s="23" t="n">
        <x:v>30</x:v>
      </x:c>
      <x:c r="C2355" s="23" t="str">
        <x:v>checkpoint:epoch:deepseek-v4-flash</x:v>
      </x:c>
      <x:c r="D2355" s="23" t="str">
        <x:v>DeepSeek-V4-Flash</x:v>
      </x:c>
      <x:c r="E2355" s="23" t="str">
        <x:v>deepseek</x:v>
      </x:c>
      <x:c r="F2355" s="78" t="n">
        <x:v>46136</x:v>
      </x:c>
      <x:c r="G2355" s="78" t="n">
        <x:v>46165</x:v>
      </x:c>
      <x:c r="H2355" s="81" t="n">
        <x:v>0.19798989873223333</x:v>
      </x:c>
      <x:c r="I2355" s="81" t="n">
        <x:v>0.197989898732</x:v>
      </x:c>
      <x:c r="J2355" s="23" t="str">
        <x:v>total_b</x:v>
      </x:c>
      <x:c r="K2355" s="23" t="str">
        <x:v>score_date_current_price_nonprospective</x:v>
      </x:c>
      <x:c r="L2355" s="81" t="n">
        <x:v>284</x:v>
      </x:c>
      <x:c r="M2355" s="81" t="n">
        <x:v>56.012866865558635</x:v>
      </x:c>
      <x:c r="N2355" s="81" t="n">
        <x:v>-0.7050305386329062</x:v>
      </x:c>
      <x:c r="O2355" s="23" t="n">
        <x:v>42</x:v>
      </x:c>
      <x:c r="P2355" s="23" t="n">
        <x:v>10</x:v>
      </x:c>
      <x:c r="Q2355" s="78" t="n">
        <x:v>46162</x:v>
      </x:c>
      <x:c r="R2355" s="23" t="str">
        <x:v>True</x:v>
      </x:c>
      <x:c r="S2355" s="23" t="str">
        <x:v>True</x:v>
      </x:c>
      <x:c r="T2355" s="23" t="str">
        <x:v>True</x:v>
      </x:c>
    </x:row>
    <x:row r="2356">
      <x:c r="A2356" s="23" t="str">
        <x:v>active_label_common_panel</x:v>
      </x:c>
      <x:c r="B2356" s="23" t="n">
        <x:v>30</x:v>
      </x:c>
      <x:c r="C2356" s="23" t="str">
        <x:v>checkpoint:deepseek:deepseek-v4-pro</x:v>
      </x:c>
      <x:c r="D2356" s="23" t="str">
        <x:v>DeepSeek-V4-Pro</x:v>
      </x:c>
      <x:c r="E2356" s="23" t="str">
        <x:v>deepseek</x:v>
      </x:c>
      <x:c r="F2356" s="78" t="n">
        <x:v>46136</x:v>
      </x:c>
      <x:c r="G2356" s="78" t="n">
        <x:v>46165</x:v>
      </x:c>
      <x:c r="H2356" s="81" t="n">
        <x:v>0.6151828996322963</x:v>
      </x:c>
      <x:c r="I2356" s="81" t="n">
        <x:v>2.25175071808</x:v>
      </x:c>
      <x:c r="J2356" s="23" t="str">
        <x:v>active_b</x:v>
      </x:c>
      <x:c r="K2356" s="23" t="str">
        <x:v>date_historical_price</x:v>
      </x:c>
      <x:c r="L2356" s="81" t="n">
        <x:v>49</x:v>
      </x:c>
      <x:c r="M2356" s="81" t="n">
        <x:v>14.92241887344373</x:v>
      </x:c>
      <x:c r="N2356" s="81" t="n">
        <x:v>-0.5163568535243759</x:v>
      </x:c>
      <x:c r="O2356" s="23" t="n">
        <x:v>42</x:v>
      </x:c>
      <x:c r="P2356" s="23" t="n">
        <x:v>10</x:v>
      </x:c>
      <x:c r="Q2356" s="78" t="n">
        <x:v>46162</x:v>
      </x:c>
      <x:c r="R2356" s="23" t="str">
        <x:v>True</x:v>
      </x:c>
      <x:c r="S2356" s="23" t="str">
        <x:v>True</x:v>
      </x:c>
      <x:c r="T2356" s="23" t="str">
        <x:v>False</x:v>
      </x:c>
    </x:row>
    <x:row r="2357">
      <x:c r="A2357" s="23" t="str">
        <x:v>active_label_common_panel</x:v>
      </x:c>
      <x:c r="B2357" s="23" t="n">
        <x:v>30</x:v>
      </x:c>
      <x:c r="C2357" s="23" t="str">
        <x:v>checkpoint:deepseek:deepseek-v4-pro</x:v>
      </x:c>
      <x:c r="D2357" s="23" t="str">
        <x:v>DeepSeek-V4-Pro</x:v>
      </x:c>
      <x:c r="E2357" s="23" t="str">
        <x:v>deepseek</x:v>
      </x:c>
      <x:c r="F2357" s="78" t="n">
        <x:v>46136</x:v>
      </x:c>
      <x:c r="G2357" s="78" t="n">
        <x:v>46165</x:v>
      </x:c>
      <x:c r="H2357" s="81" t="n">
        <x:v>0.6151828996322963</x:v>
      </x:c>
      <x:c r="I2357" s="81" t="n">
        <x:v>2.25175071808</x:v>
      </x:c>
      <x:c r="J2357" s="23" t="str">
        <x:v>active_b</x:v>
      </x:c>
      <x:c r="K2357" s="23" t="str">
        <x:v>score_date</x:v>
      </x:c>
      <x:c r="L2357" s="81" t="n">
        <x:v>49</x:v>
      </x:c>
      <x:c r="M2357" s="81" t="n">
        <x:v>26.60601374026764</x:v>
      </x:c>
      <x:c r="N2357" s="81" t="n">
        <x:v>-0.26521626899792455</x:v>
      </x:c>
      <x:c r="O2357" s="23" t="n">
        <x:v>42</x:v>
      </x:c>
      <x:c r="P2357" s="23" t="n">
        <x:v>10</x:v>
      </x:c>
      <x:c r="Q2357" s="78" t="n">
        <x:v>46162</x:v>
      </x:c>
      <x:c r="R2357" s="23" t="str">
        <x:v>True</x:v>
      </x:c>
      <x:c r="S2357" s="23" t="str">
        <x:v>True</x:v>
      </x:c>
      <x:c r="T2357" s="23" t="str">
        <x:v>False</x:v>
      </x:c>
    </x:row>
    <x:row r="2358">
      <x:c r="A2358" s="23" t="str">
        <x:v>active_label_common_panel</x:v>
      </x:c>
      <x:c r="B2358" s="23" t="n">
        <x:v>30</x:v>
      </x:c>
      <x:c r="C2358" s="23" t="str">
        <x:v>checkpoint:deepseek:deepseek-v4-pro</x:v>
      </x:c>
      <x:c r="D2358" s="23" t="str">
        <x:v>DeepSeek-V4-Pro</x:v>
      </x:c>
      <x:c r="E2358" s="23" t="str">
        <x:v>deepseek</x:v>
      </x:c>
      <x:c r="F2358" s="78" t="n">
        <x:v>46136</x:v>
      </x:c>
      <x:c r="G2358" s="78" t="n">
        <x:v>46165</x:v>
      </x:c>
      <x:c r="H2358" s="81" t="n">
        <x:v>0.6151828996322963</x:v>
      </x:c>
      <x:c r="I2358" s="81" t="n">
        <x:v>2.25175071808</x:v>
      </x:c>
      <x:c r="J2358" s="23" t="str">
        <x:v>active_b</x:v>
      </x:c>
      <x:c r="K2358" s="23" t="str">
        <x:v>score_date_historical_price</x:v>
      </x:c>
      <x:c r="L2358" s="81" t="n">
        <x:v>49</x:v>
      </x:c>
      <x:c r="M2358" s="81" t="n">
        <x:v>18.05668428784448</x:v>
      </x:c>
      <x:c r="N2358" s="81" t="n">
        <x:v>-0.4335580753409685</x:v>
      </x:c>
      <x:c r="O2358" s="23" t="n">
        <x:v>42</x:v>
      </x:c>
      <x:c r="P2358" s="23" t="n">
        <x:v>10</x:v>
      </x:c>
      <x:c r="Q2358" s="78" t="n">
        <x:v>46162</x:v>
      </x:c>
      <x:c r="R2358" s="23" t="str">
        <x:v>True</x:v>
      </x:c>
      <x:c r="S2358" s="23" t="str">
        <x:v>True</x:v>
      </x:c>
      <x:c r="T2358" s="23" t="str">
        <x:v>False</x:v>
      </x:c>
    </x:row>
    <x:row r="2359">
      <x:c r="A2359" s="23" t="str">
        <x:v>active_label_common_panel</x:v>
      </x:c>
      <x:c r="B2359" s="23" t="n">
        <x:v>30</x:v>
      </x:c>
      <x:c r="C2359" s="23" t="str">
        <x:v>checkpoint:deepseek:deepseek-v4-pro</x:v>
      </x:c>
      <x:c r="D2359" s="23" t="str">
        <x:v>DeepSeek-V4-Pro</x:v>
      </x:c>
      <x:c r="E2359" s="23" t="str">
        <x:v>deepseek</x:v>
      </x:c>
      <x:c r="F2359" s="78" t="n">
        <x:v>46136</x:v>
      </x:c>
      <x:c r="G2359" s="78" t="n">
        <x:v>46165</x:v>
      </x:c>
      <x:c r="H2359" s="81" t="n">
        <x:v>0.6151828996322963</x:v>
      </x:c>
      <x:c r="I2359" s="81" t="n">
        <x:v>2.25175071808</x:v>
      </x:c>
      <x:c r="J2359" s="23" t="str">
        <x:v>active_b</x:v>
      </x:c>
      <x:c r="K2359" s="23" t="str">
        <x:v>score_date_current_price_nonprospective</x:v>
      </x:c>
      <x:c r="L2359" s="81" t="n">
        <x:v>49</x:v>
      </x:c>
      <x:c r="M2359" s="81" t="n">
        <x:v>33.46823904413773</x:v>
      </x:c>
      <x:c r="N2359" s="81" t="n">
        <x:v>-0.1655632177912343</x:v>
      </x:c>
      <x:c r="O2359" s="23" t="n">
        <x:v>42</x:v>
      </x:c>
      <x:c r="P2359" s="23" t="n">
        <x:v>10</x:v>
      </x:c>
      <x:c r="Q2359" s="78" t="n">
        <x:v>46162</x:v>
      </x:c>
      <x:c r="R2359" s="23" t="str">
        <x:v>True</x:v>
      </x:c>
      <x:c r="S2359" s="23" t="str">
        <x:v>True</x:v>
      </x:c>
      <x:c r="T2359" s="23" t="str">
        <x:v>True</x:v>
      </x:c>
    </x:row>
    <x:row r="2360">
      <x:c r="A2360" s="23" t="str">
        <x:v>active_label_common_panel</x:v>
      </x:c>
      <x:c r="B2360" s="23" t="n">
        <x:v>30</x:v>
      </x:c>
      <x:c r="C2360" s="23" t="str">
        <x:v>checkpoint:deepseek:deepseek-v4-pro</x:v>
      </x:c>
      <x:c r="D2360" s="23" t="str">
        <x:v>DeepSeek-V4-Pro</x:v>
      </x:c>
      <x:c r="E2360" s="23" t="str">
        <x:v>deepseek</x:v>
      </x:c>
      <x:c r="F2360" s="78" t="n">
        <x:v>46136</x:v>
      </x:c>
      <x:c r="G2360" s="78" t="n">
        <x:v>46165</x:v>
      </x:c>
      <x:c r="H2360" s="81" t="n">
        <x:v>0.6151828996322963</x:v>
      </x:c>
      <x:c r="I2360" s="81" t="n">
        <x:v>2.25175071808</x:v>
      </x:c>
      <x:c r="J2360" s="23" t="str">
        <x:v>total_b</x:v>
      </x:c>
      <x:c r="K2360" s="23" t="str">
        <x:v>date_historical_price</x:v>
      </x:c>
      <x:c r="L2360" s="81" t="n">
        <x:v>1600</x:v>
      </x:c>
      <x:c r="M2360" s="81" t="n">
        <x:v>209.5804026195737</x:v>
      </x:c>
      <x:c r="N2360" s="81" t="n">
        <x:v>-0.8827693123217648</x:v>
      </x:c>
      <x:c r="O2360" s="23" t="n">
        <x:v>42</x:v>
      </x:c>
      <x:c r="P2360" s="23" t="n">
        <x:v>10</x:v>
      </x:c>
      <x:c r="Q2360" s="78" t="n">
        <x:v>46162</x:v>
      </x:c>
      <x:c r="R2360" s="23" t="str">
        <x:v>True</x:v>
      </x:c>
      <x:c r="S2360" s="23" t="str">
        <x:v>True</x:v>
      </x:c>
      <x:c r="T2360" s="23" t="str">
        <x:v>False</x:v>
      </x:c>
    </x:row>
    <x:row r="2361">
      <x:c r="A2361" s="23" t="str">
        <x:v>active_label_common_panel</x:v>
      </x:c>
      <x:c r="B2361" s="23" t="n">
        <x:v>30</x:v>
      </x:c>
      <x:c r="C2361" s="23" t="str">
        <x:v>checkpoint:deepseek:deepseek-v4-pro</x:v>
      </x:c>
      <x:c r="D2361" s="23" t="str">
        <x:v>DeepSeek-V4-Pro</x:v>
      </x:c>
      <x:c r="E2361" s="23" t="str">
        <x:v>deepseek</x:v>
      </x:c>
      <x:c r="F2361" s="78" t="n">
        <x:v>46136</x:v>
      </x:c>
      <x:c r="G2361" s="78" t="n">
        <x:v>46165</x:v>
      </x:c>
      <x:c r="H2361" s="81" t="n">
        <x:v>0.6151828996322963</x:v>
      </x:c>
      <x:c r="I2361" s="81" t="n">
        <x:v>2.25175071808</x:v>
      </x:c>
      <x:c r="J2361" s="23" t="str">
        <x:v>total_b</x:v>
      </x:c>
      <x:c r="K2361" s="23" t="str">
        <x:v>score_date</x:v>
      </x:c>
      <x:c r="L2361" s="81" t="n">
        <x:v>1600</x:v>
      </x:c>
      <x:c r="M2361" s="81" t="n">
        <x:v>898.6174052449178</x:v>
      </x:c>
      <x:c r="N2361" s="81" t="n">
        <x:v>-0.2505451565041723</x:v>
      </x:c>
      <x:c r="O2361" s="23" t="n">
        <x:v>42</x:v>
      </x:c>
      <x:c r="P2361" s="23" t="n">
        <x:v>10</x:v>
      </x:c>
      <x:c r="Q2361" s="78" t="n">
        <x:v>46162</x:v>
      </x:c>
      <x:c r="R2361" s="23" t="str">
        <x:v>True</x:v>
      </x:c>
      <x:c r="S2361" s="23" t="str">
        <x:v>True</x:v>
      </x:c>
      <x:c r="T2361" s="23" t="str">
        <x:v>False</x:v>
      </x:c>
    </x:row>
    <x:row r="2362">
      <x:c r="A2362" s="23" t="str">
        <x:v>active_label_common_panel</x:v>
      </x:c>
      <x:c r="B2362" s="23" t="n">
        <x:v>30</x:v>
      </x:c>
      <x:c r="C2362" s="23" t="str">
        <x:v>checkpoint:deepseek:deepseek-v4-pro</x:v>
      </x:c>
      <x:c r="D2362" s="23" t="str">
        <x:v>DeepSeek-V4-Pro</x:v>
      </x:c>
      <x:c r="E2362" s="23" t="str">
        <x:v>deepseek</x:v>
      </x:c>
      <x:c r="F2362" s="78" t="n">
        <x:v>46136</x:v>
      </x:c>
      <x:c r="G2362" s="78" t="n">
        <x:v>46165</x:v>
      </x:c>
      <x:c r="H2362" s="81" t="n">
        <x:v>0.6151828996322963</x:v>
      </x:c>
      <x:c r="I2362" s="81" t="n">
        <x:v>2.25175071808</x:v>
      </x:c>
      <x:c r="J2362" s="23" t="str">
        <x:v>total_b</x:v>
      </x:c>
      <x:c r="K2362" s="23" t="str">
        <x:v>score_date_historical_price</x:v>
      </x:c>
      <x:c r="L2362" s="81" t="n">
        <x:v>1600</x:v>
      </x:c>
      <x:c r="M2362" s="81" t="n">
        <x:v>402.8256500379443</x:v>
      </x:c>
      <x:c r="N2362" s="81" t="n">
        <x:v>-0.5990028660691025</x:v>
      </x:c>
      <x:c r="O2362" s="23" t="n">
        <x:v>42</x:v>
      </x:c>
      <x:c r="P2362" s="23" t="n">
        <x:v>10</x:v>
      </x:c>
      <x:c r="Q2362" s="78" t="n">
        <x:v>46162</x:v>
      </x:c>
      <x:c r="R2362" s="23" t="str">
        <x:v>True</x:v>
      </x:c>
      <x:c r="S2362" s="23" t="str">
        <x:v>True</x:v>
      </x:c>
      <x:c r="T2362" s="23" t="str">
        <x:v>False</x:v>
      </x:c>
    </x:row>
    <x:row r="2363">
      <x:c r="A2363" s="23" t="str">
        <x:v>active_label_common_panel</x:v>
      </x:c>
      <x:c r="B2363" s="23" t="n">
        <x:v>30</x:v>
      </x:c>
      <x:c r="C2363" s="23" t="str">
        <x:v>checkpoint:deepseek:deepseek-v4-pro</x:v>
      </x:c>
      <x:c r="D2363" s="23" t="str">
        <x:v>DeepSeek-V4-Pro</x:v>
      </x:c>
      <x:c r="E2363" s="23" t="str">
        <x:v>deepseek</x:v>
      </x:c>
      <x:c r="F2363" s="78" t="n">
        <x:v>46136</x:v>
      </x:c>
      <x:c r="G2363" s="78" t="n">
        <x:v>46165</x:v>
      </x:c>
      <x:c r="H2363" s="81" t="n">
        <x:v>0.6151828996322963</x:v>
      </x:c>
      <x:c r="I2363" s="81" t="n">
        <x:v>2.25175071808</x:v>
      </x:c>
      <x:c r="J2363" s="23" t="str">
        <x:v>total_b</x:v>
      </x:c>
      <x:c r="K2363" s="23" t="str">
        <x:v>score_date_current_price_nonprospective</x:v>
      </x:c>
      <x:c r="L2363" s="81" t="n">
        <x:v>1600</x:v>
      </x:c>
      <x:c r="M2363" s="81" t="n">
        <x:v>1301.6913699639128</x:v>
      </x:c>
      <x:c r="N2363" s="81" t="n">
        <x:v>-0.08961195711063465</x:v>
      </x:c>
      <x:c r="O2363" s="23" t="n">
        <x:v>42</x:v>
      </x:c>
      <x:c r="P2363" s="23" t="n">
        <x:v>10</x:v>
      </x:c>
      <x:c r="Q2363" s="78" t="n">
        <x:v>46162</x:v>
      </x:c>
      <x:c r="R2363" s="23" t="str">
        <x:v>True</x:v>
      </x:c>
      <x:c r="S2363" s="23" t="str">
        <x:v>True</x:v>
      </x:c>
      <x:c r="T2363" s="23" t="str">
        <x:v>True</x:v>
      </x:c>
    </x:row>
    <x:row r="2364">
      <x:c r="A2364" s="23" t="str">
        <x:v>active_label_common_panel</x:v>
      </x:c>
      <x:c r="B2364" s="23" t="n">
        <x:v>30</x:v>
      </x:c>
      <x:c r="C2364" s="23" t="str">
        <x:v>checkpoint:epoch:tencent-hy3-preview</x:v>
      </x:c>
      <x:c r="D2364" s="23" t="str">
        <x:v>Tencent Hy3 preview</x:v>
      </x:c>
      <x:c r="E2364" s="23" t="str">
        <x:v>tencent</x:v>
      </x:c>
      <x:c r="F2364" s="78" t="n">
        <x:v>46135</x:v>
      </x:c>
      <x:c r="G2364" s="78" t="n">
        <x:v>46180</x:v>
      </x:c>
      <x:c r="H2364" s="81" t="n">
        <x:v>0.13099618315050252</x:v>
      </x:c>
      <x:c r="I2364" s="81" t="n">
        <x:v>0.115021737076</x:v>
      </x:c>
      <x:c r="J2364" s="23" t="str">
        <x:v>active_b</x:v>
      </x:c>
      <x:c r="K2364" s="23" t="str">
        <x:v>date_historical_price</x:v>
      </x:c>
      <x:c r="L2364" s="81" t="n">
        <x:v>21</x:v>
      </x:c>
      <x:c r="M2364" s="81" t="n">
        <x:v>5.586493809089629</x:v>
      </x:c>
      <x:c r="N2364" s="81" t="n">
        <x:v>-0.5750799729134906</x:v>
      </x:c>
      <x:c r="O2364" s="23" t="n">
        <x:v>51</x:v>
      </x:c>
      <x:c r="P2364" s="23" t="n">
        <x:v>11</x:v>
      </x:c>
      <x:c r="Q2364" s="78" t="n">
        <x:v>46165</x:v>
      </x:c>
      <x:c r="R2364" s="23" t="str">
        <x:v>True</x:v>
      </x:c>
      <x:c r="S2364" s="23" t="str">
        <x:v>True</x:v>
      </x:c>
      <x:c r="T2364" s="23" t="str">
        <x:v>False</x:v>
      </x:c>
    </x:row>
    <x:row r="2365">
      <x:c r="A2365" s="23" t="str">
        <x:v>active_label_common_panel</x:v>
      </x:c>
      <x:c r="B2365" s="23" t="n">
        <x:v>30</x:v>
      </x:c>
      <x:c r="C2365" s="23" t="str">
        <x:v>checkpoint:epoch:tencent-hy3-preview</x:v>
      </x:c>
      <x:c r="D2365" s="23" t="str">
        <x:v>Tencent Hy3 preview</x:v>
      </x:c>
      <x:c r="E2365" s="23" t="str">
        <x:v>tencent</x:v>
      </x:c>
      <x:c r="F2365" s="78" t="n">
        <x:v>46135</x:v>
      </x:c>
      <x:c r="G2365" s="78" t="n">
        <x:v>46180</x:v>
      </x:c>
      <x:c r="H2365" s="81" t="n">
        <x:v>0.13099618315050252</x:v>
      </x:c>
      <x:c r="I2365" s="81" t="n">
        <x:v>0.115021737076</x:v>
      </x:c>
      <x:c r="J2365" s="23" t="str">
        <x:v>active_b</x:v>
      </x:c>
      <x:c r="K2365" s="23" t="str">
        <x:v>score_date</x:v>
      </x:c>
      <x:c r="L2365" s="81" t="n">
        <x:v>21</x:v>
      </x:c>
      <x:c r="M2365" s="81" t="n">
        <x:v>13.34111000268659</x:v>
      </x:c>
      <x:c r="N2365" s="81" t="n">
        <x:v>-0.19702732962215272</x:v>
      </x:c>
      <x:c r="O2365" s="23" t="n">
        <x:v>51</x:v>
      </x:c>
      <x:c r="P2365" s="23" t="n">
        <x:v>11</x:v>
      </x:c>
      <x:c r="Q2365" s="78" t="n">
        <x:v>46165</x:v>
      </x:c>
      <x:c r="R2365" s="23" t="str">
        <x:v>True</x:v>
      </x:c>
      <x:c r="S2365" s="23" t="str">
        <x:v>True</x:v>
      </x:c>
      <x:c r="T2365" s="23" t="str">
        <x:v>False</x:v>
      </x:c>
    </x:row>
    <x:row r="2366">
      <x:c r="A2366" s="23" t="str">
        <x:v>active_label_common_panel</x:v>
      </x:c>
      <x:c r="B2366" s="23" t="n">
        <x:v>30</x:v>
      </x:c>
      <x:c r="C2366" s="23" t="str">
        <x:v>checkpoint:epoch:tencent-hy3-preview</x:v>
      </x:c>
      <x:c r="D2366" s="23" t="str">
        <x:v>Tencent Hy3 preview</x:v>
      </x:c>
      <x:c r="E2366" s="23" t="str">
        <x:v>tencent</x:v>
      </x:c>
      <x:c r="F2366" s="78" t="n">
        <x:v>46135</x:v>
      </x:c>
      <x:c r="G2366" s="78" t="n">
        <x:v>46180</x:v>
      </x:c>
      <x:c r="H2366" s="81" t="n">
        <x:v>0.13099618315050252</x:v>
      </x:c>
      <x:c r="I2366" s="81" t="n">
        <x:v>0.115021737076</x:v>
      </x:c>
      <x:c r="J2366" s="23" t="str">
        <x:v>active_b</x:v>
      </x:c>
      <x:c r="K2366" s="23" t="str">
        <x:v>score_date_historical_price</x:v>
      </x:c>
      <x:c r="L2366" s="81" t="n">
        <x:v>21</x:v>
      </x:c>
      <x:c r="M2366" s="81" t="n">
        <x:v>6.968032332105122</x:v>
      </x:c>
      <x:c r="N2366" s="81" t="n">
        <x:v>-0.4791091375761228</x:v>
      </x:c>
      <x:c r="O2366" s="23" t="n">
        <x:v>51</x:v>
      </x:c>
      <x:c r="P2366" s="23" t="n">
        <x:v>11</x:v>
      </x:c>
      <x:c r="Q2366" s="78" t="n">
        <x:v>46165</x:v>
      </x:c>
      <x:c r="R2366" s="23" t="str">
        <x:v>True</x:v>
      </x:c>
      <x:c r="S2366" s="23" t="str">
        <x:v>True</x:v>
      </x:c>
      <x:c r="T2366" s="23" t="str">
        <x:v>False</x:v>
      </x:c>
    </x:row>
    <x:row r="2367">
      <x:c r="A2367" s="23" t="str">
        <x:v>active_label_common_panel</x:v>
      </x:c>
      <x:c r="B2367" s="23" t="n">
        <x:v>30</x:v>
      </x:c>
      <x:c r="C2367" s="23" t="str">
        <x:v>checkpoint:epoch:tencent-hy3-preview</x:v>
      </x:c>
      <x:c r="D2367" s="23" t="str">
        <x:v>Tencent Hy3 preview</x:v>
      </x:c>
      <x:c r="E2367" s="23" t="str">
        <x:v>tencent</x:v>
      </x:c>
      <x:c r="F2367" s="78" t="n">
        <x:v>46135</x:v>
      </x:c>
      <x:c r="G2367" s="78" t="n">
        <x:v>46180</x:v>
      </x:c>
      <x:c r="H2367" s="81" t="n">
        <x:v>0.13099618315050252</x:v>
      </x:c>
      <x:c r="I2367" s="81" t="n">
        <x:v>0.115021737076</x:v>
      </x:c>
      <x:c r="J2367" s="23" t="str">
        <x:v>active_b</x:v>
      </x:c>
      <x:c r="K2367" s="23" t="str">
        <x:v>score_date_current_price_nonprospective</x:v>
      </x:c>
      <x:c r="L2367" s="81" t="n">
        <x:v>21</x:v>
      </x:c>
      <x:c r="M2367" s="81" t="n">
        <x:v>4.535487136596299</x:v>
      </x:c>
      <x:c r="N2367" s="81" t="n">
        <x:v>-0.6655953551847957</x:v>
      </x:c>
      <x:c r="O2367" s="23" t="n">
        <x:v>51</x:v>
      </x:c>
      <x:c r="P2367" s="23" t="n">
        <x:v>11</x:v>
      </x:c>
      <x:c r="Q2367" s="78" t="n">
        <x:v>46165</x:v>
      </x:c>
      <x:c r="R2367" s="23" t="str">
        <x:v>True</x:v>
      </x:c>
      <x:c r="S2367" s="23" t="str">
        <x:v>True</x:v>
      </x:c>
      <x:c r="T2367" s="23" t="str">
        <x:v>True</x:v>
      </x:c>
    </x:row>
    <x:row r="2368">
      <x:c r="A2368" s="23" t="str">
        <x:v>active_label_common_panel</x:v>
      </x:c>
      <x:c r="B2368" s="23" t="n">
        <x:v>30</x:v>
      </x:c>
      <x:c r="C2368" s="23" t="str">
        <x:v>checkpoint:epoch:tencent-hy3-preview</x:v>
      </x:c>
      <x:c r="D2368" s="23" t="str">
        <x:v>Tencent Hy3 preview</x:v>
      </x:c>
      <x:c r="E2368" s="23" t="str">
        <x:v>tencent</x:v>
      </x:c>
      <x:c r="F2368" s="78" t="n">
        <x:v>46135</x:v>
      </x:c>
      <x:c r="G2368" s="78" t="n">
        <x:v>46180</x:v>
      </x:c>
      <x:c r="H2368" s="81" t="n">
        <x:v>0.13099618315050252</x:v>
      </x:c>
      <x:c r="I2368" s="81" t="n">
        <x:v>0.115021737076</x:v>
      </x:c>
      <x:c r="J2368" s="23" t="str">
        <x:v>total_b</x:v>
      </x:c>
      <x:c r="K2368" s="23" t="str">
        <x:v>date_historical_price</x:v>
      </x:c>
      <x:c r="L2368" s="81" t="n">
        <x:v>295</x:v>
      </x:c>
      <x:c r="M2368" s="81" t="n">
        <x:v>24.222073010417184</x:v>
      </x:c>
      <x:c r="N2368" s="81" t="n">
        <x:v>-1.085610707127417</x:v>
      </x:c>
      <x:c r="O2368" s="23" t="n">
        <x:v>51</x:v>
      </x:c>
      <x:c r="P2368" s="23" t="n">
        <x:v>11</x:v>
      </x:c>
      <x:c r="Q2368" s="78" t="n">
        <x:v>46165</x:v>
      </x:c>
      <x:c r="R2368" s="23" t="str">
        <x:v>True</x:v>
      </x:c>
      <x:c r="S2368" s="23" t="str">
        <x:v>True</x:v>
      </x:c>
      <x:c r="T2368" s="23" t="str">
        <x:v>False</x:v>
      </x:c>
    </x:row>
    <x:row r="2369">
      <x:c r="A2369" s="23" t="str">
        <x:v>active_label_common_panel</x:v>
      </x:c>
      <x:c r="B2369" s="23" t="n">
        <x:v>30</x:v>
      </x:c>
      <x:c r="C2369" s="23" t="str">
        <x:v>checkpoint:epoch:tencent-hy3-preview</x:v>
      </x:c>
      <x:c r="D2369" s="23" t="str">
        <x:v>Tencent Hy3 preview</x:v>
      </x:c>
      <x:c r="E2369" s="23" t="str">
        <x:v>tencent</x:v>
      </x:c>
      <x:c r="F2369" s="78" t="n">
        <x:v>46135</x:v>
      </x:c>
      <x:c r="G2369" s="78" t="n">
        <x:v>46180</x:v>
      </x:c>
      <x:c r="H2369" s="81" t="n">
        <x:v>0.13099618315050252</x:v>
      </x:c>
      <x:c r="I2369" s="81" t="n">
        <x:v>0.115021737076</x:v>
      </x:c>
      <x:c r="J2369" s="23" t="str">
        <x:v>total_b</x:v>
      </x:c>
      <x:c r="K2369" s="23" t="str">
        <x:v>score_date</x:v>
      </x:c>
      <x:c r="L2369" s="81" t="n">
        <x:v>295</x:v>
      </x:c>
      <x:c r="M2369" s="81" t="n">
        <x:v>167.6246050548413</x:v>
      </x:c>
      <x:c r="N2369" s="81" t="n">
        <x:v>-0.24548424837103644</x:v>
      </x:c>
      <x:c r="O2369" s="23" t="n">
        <x:v>51</x:v>
      </x:c>
      <x:c r="P2369" s="23" t="n">
        <x:v>11</x:v>
      </x:c>
      <x:c r="Q2369" s="78" t="n">
        <x:v>46165</x:v>
      </x:c>
      <x:c r="R2369" s="23" t="str">
        <x:v>True</x:v>
      </x:c>
      <x:c r="S2369" s="23" t="str">
        <x:v>True</x:v>
      </x:c>
      <x:c r="T2369" s="23" t="str">
        <x:v>False</x:v>
      </x:c>
    </x:row>
    <x:row r="2370">
      <x:c r="A2370" s="23" t="str">
        <x:v>active_label_common_panel</x:v>
      </x:c>
      <x:c r="B2370" s="23" t="n">
        <x:v>30</x:v>
      </x:c>
      <x:c r="C2370" s="23" t="str">
        <x:v>checkpoint:epoch:tencent-hy3-preview</x:v>
      </x:c>
      <x:c r="D2370" s="23" t="str">
        <x:v>Tencent Hy3 preview</x:v>
      </x:c>
      <x:c r="E2370" s="23" t="str">
        <x:v>tencent</x:v>
      </x:c>
      <x:c r="F2370" s="78" t="n">
        <x:v>46135</x:v>
      </x:c>
      <x:c r="G2370" s="78" t="n">
        <x:v>46180</x:v>
      </x:c>
      <x:c r="H2370" s="81" t="n">
        <x:v>0.13099618315050252</x:v>
      </x:c>
      <x:c r="I2370" s="81" t="n">
        <x:v>0.115021737076</x:v>
      </x:c>
      <x:c r="J2370" s="23" t="str">
        <x:v>total_b</x:v>
      </x:c>
      <x:c r="K2370" s="23" t="str">
        <x:v>score_date_historical_price</x:v>
      </x:c>
      <x:c r="L2370" s="81" t="n">
        <x:v>295</x:v>
      </x:c>
      <x:c r="M2370" s="81" t="n">
        <x:v>46.814991420533005</x:v>
      </x:c>
      <x:c r="N2370" s="81" t="n">
        <x:v>-0.7994370678473556</x:v>
      </x:c>
      <x:c r="O2370" s="23" t="n">
        <x:v>51</x:v>
      </x:c>
      <x:c r="P2370" s="23" t="n">
        <x:v>11</x:v>
      </x:c>
      <x:c r="Q2370" s="78" t="n">
        <x:v>46165</x:v>
      </x:c>
      <x:c r="R2370" s="23" t="str">
        <x:v>True</x:v>
      </x:c>
      <x:c r="S2370" s="23" t="str">
        <x:v>True</x:v>
      </x:c>
      <x:c r="T2370" s="23" t="str">
        <x:v>False</x:v>
      </x:c>
    </x:row>
    <x:row r="2371">
      <x:c r="A2371" s="23" t="str">
        <x:v>active_label_common_panel</x:v>
      </x:c>
      <x:c r="B2371" s="23" t="n">
        <x:v>30</x:v>
      </x:c>
      <x:c r="C2371" s="23" t="str">
        <x:v>checkpoint:epoch:tencent-hy3-preview</x:v>
      </x:c>
      <x:c r="D2371" s="23" t="str">
        <x:v>Tencent Hy3 preview</x:v>
      </x:c>
      <x:c r="E2371" s="23" t="str">
        <x:v>tencent</x:v>
      </x:c>
      <x:c r="F2371" s="78" t="n">
        <x:v>46135</x:v>
      </x:c>
      <x:c r="G2371" s="78" t="n">
        <x:v>46180</x:v>
      </x:c>
      <x:c r="H2371" s="81" t="n">
        <x:v>0.13099618315050252</x:v>
      </x:c>
      <x:c r="I2371" s="81" t="n">
        <x:v>0.115021737076</x:v>
      </x:c>
      <x:c r="J2371" s="23" t="str">
        <x:v>total_b</x:v>
      </x:c>
      <x:c r="K2371" s="23" t="str">
        <x:v>score_date_current_price_nonprospective</x:v>
      </x:c>
      <x:c r="L2371" s="81" t="n">
        <x:v>295</x:v>
      </x:c>
      <x:c r="M2371" s="81" t="n">
        <x:v>31.602472709265097</x:v>
      </x:c>
      <x:c r="N2371" s="81" t="n">
        <x:v>-0.9701009510187621</x:v>
      </x:c>
      <x:c r="O2371" s="23" t="n">
        <x:v>51</x:v>
      </x:c>
      <x:c r="P2371" s="23" t="n">
        <x:v>11</x:v>
      </x:c>
      <x:c r="Q2371" s="78" t="n">
        <x:v>46165</x:v>
      </x:c>
      <x:c r="R2371" s="23" t="str">
        <x:v>True</x:v>
      </x:c>
      <x:c r="S2371" s="23" t="str">
        <x:v>True</x:v>
      </x:c>
      <x:c r="T2371" s="23" t="str">
        <x:v>True</x:v>
      </x:c>
    </x:row>
    <x:row r="2372">
      <x:c r="A2372" s="23" t="str">
        <x:v>active_label_common_panel</x:v>
      </x:c>
      <x:c r="B2372" s="23" t="n">
        <x:v>30</x:v>
      </x:c>
      <x:c r="C2372" s="23" t="str">
        <x:v>checkpoint:epoch:nemotron-3-ultra</x:v>
      </x:c>
      <x:c r="D2372" s="23" t="str">
        <x:v>Nemotron 3 Ultra</x:v>
      </x:c>
      <x:c r="E2372" s="23" t="str">
        <x:v>nvidia</x:v>
      </x:c>
      <x:c r="F2372" s="78" t="n">
        <x:v>46177</x:v>
      </x:c>
      <x:c r="G2372" s="78" t="n">
        <x:v>46207</x:v>
      </x:c>
      <x:c r="H2372" s="81" t="n">
        <x:v>1.0488088481701516</x:v>
      </x:c>
      <x:c r="I2372" s="81" t="n">
        <x:v>1.29877124297</x:v>
      </x:c>
      <x:c r="J2372" s="23" t="str">
        <x:v>active_b</x:v>
      </x:c>
      <x:c r="K2372" s="23" t="str">
        <x:v>date_historical_price</x:v>
      </x:c>
      <x:c r="L2372" s="81" t="n">
        <x:v>55</x:v>
      </x:c>
      <x:c r="M2372" s="81" t="n">
        <x:v>25.79010390181596</x:v>
      </x:c>
      <x:c r="N2372" s="81" t="n">
        <x:v>-0.32890959768998473</x:v>
      </x:c>
      <x:c r="O2372" s="23" t="n">
        <x:v>51</x:v>
      </x:c>
      <x:c r="P2372" s="23" t="n">
        <x:v>11</x:v>
      </x:c>
      <x:c r="Q2372" s="78" t="n">
        <x:v>46180</x:v>
      </x:c>
      <x:c r="R2372" s="23" t="str">
        <x:v>True</x:v>
      </x:c>
      <x:c r="S2372" s="23" t="str">
        <x:v>True</x:v>
      </x:c>
      <x:c r="T2372" s="23" t="str">
        <x:v>False</x:v>
      </x:c>
    </x:row>
    <x:row r="2373">
      <x:c r="A2373" s="23" t="str">
        <x:v>active_label_common_panel</x:v>
      </x:c>
      <x:c r="B2373" s="23" t="n">
        <x:v>30</x:v>
      </x:c>
      <x:c r="C2373" s="23" t="str">
        <x:v>checkpoint:epoch:nemotron-3-ultra</x:v>
      </x:c>
      <x:c r="D2373" s="23" t="str">
        <x:v>Nemotron 3 Ultra</x:v>
      </x:c>
      <x:c r="E2373" s="23" t="str">
        <x:v>nvidia</x:v>
      </x:c>
      <x:c r="F2373" s="78" t="n">
        <x:v>46177</x:v>
      </x:c>
      <x:c r="G2373" s="78" t="n">
        <x:v>46207</x:v>
      </x:c>
      <x:c r="H2373" s="81" t="n">
        <x:v>1.0488088481701516</x:v>
      </x:c>
      <x:c r="I2373" s="81" t="n">
        <x:v>1.29877124297</x:v>
      </x:c>
      <x:c r="J2373" s="23" t="str">
        <x:v>active_b</x:v>
      </x:c>
      <x:c r="K2373" s="23" t="str">
        <x:v>score_date</x:v>
      </x:c>
      <x:c r="L2373" s="81" t="n">
        <x:v>55</x:v>
      </x:c>
      <x:c r="M2373" s="81" t="n">
        <x:v>17.34450054726578</x:v>
      </x:c>
      <x:c r="N2373" s="81" t="n">
        <x:v>-0.5012008910924397</x:v>
      </x:c>
      <x:c r="O2373" s="23" t="n">
        <x:v>51</x:v>
      </x:c>
      <x:c r="P2373" s="23" t="n">
        <x:v>11</x:v>
      </x:c>
      <x:c r="Q2373" s="78" t="n">
        <x:v>46180</x:v>
      </x:c>
      <x:c r="R2373" s="23" t="str">
        <x:v>True</x:v>
      </x:c>
      <x:c r="S2373" s="23" t="str">
        <x:v>True</x:v>
      </x:c>
      <x:c r="T2373" s="23" t="str">
        <x:v>False</x:v>
      </x:c>
    </x:row>
    <x:row r="2374">
      <x:c r="A2374" s="23" t="str">
        <x:v>active_label_common_panel</x:v>
      </x:c>
      <x:c r="B2374" s="23" t="n">
        <x:v>30</x:v>
      </x:c>
      <x:c r="C2374" s="23" t="str">
        <x:v>checkpoint:epoch:nemotron-3-ultra</x:v>
      </x:c>
      <x:c r="D2374" s="23" t="str">
        <x:v>Nemotron 3 Ultra</x:v>
      </x:c>
      <x:c r="E2374" s="23" t="str">
        <x:v>nvidia</x:v>
      </x:c>
      <x:c r="F2374" s="78" t="n">
        <x:v>46177</x:v>
      </x:c>
      <x:c r="G2374" s="78" t="n">
        <x:v>46207</x:v>
      </x:c>
      <x:c r="H2374" s="81" t="n">
        <x:v>1.0488088481701516</x:v>
      </x:c>
      <x:c r="I2374" s="81" t="n">
        <x:v>1.29877124297</x:v>
      </x:c>
      <x:c r="J2374" s="23" t="str">
        <x:v>active_b</x:v>
      </x:c>
      <x:c r="K2374" s="23" t="str">
        <x:v>score_date_historical_price</x:v>
      </x:c>
      <x:c r="L2374" s="81" t="n">
        <x:v>55</x:v>
      </x:c>
      <x:c r="M2374" s="81" t="n">
        <x:v>24.46716057052152</x:v>
      </x:c>
      <x:c r="N2374" s="81" t="n">
        <x:v>-0.3517791173678459</x:v>
      </x:c>
      <x:c r="O2374" s="23" t="n">
        <x:v>51</x:v>
      </x:c>
      <x:c r="P2374" s="23" t="n">
        <x:v>11</x:v>
      </x:c>
      <x:c r="Q2374" s="78" t="n">
        <x:v>46180</x:v>
      </x:c>
      <x:c r="R2374" s="23" t="str">
        <x:v>True</x:v>
      </x:c>
      <x:c r="S2374" s="23" t="str">
        <x:v>True</x:v>
      </x:c>
      <x:c r="T2374" s="23" t="str">
        <x:v>False</x:v>
      </x:c>
    </x:row>
    <x:row r="2375">
      <x:c r="A2375" s="23" t="str">
        <x:v>active_label_common_panel</x:v>
      </x:c>
      <x:c r="B2375" s="23" t="n">
        <x:v>30</x:v>
      </x:c>
      <x:c r="C2375" s="23" t="str">
        <x:v>checkpoint:epoch:nemotron-3-ultra</x:v>
      </x:c>
      <x:c r="D2375" s="23" t="str">
        <x:v>Nemotron 3 Ultra</x:v>
      </x:c>
      <x:c r="E2375" s="23" t="str">
        <x:v>nvidia</x:v>
      </x:c>
      <x:c r="F2375" s="78" t="n">
        <x:v>46177</x:v>
      </x:c>
      <x:c r="G2375" s="78" t="n">
        <x:v>46207</x:v>
      </x:c>
      <x:c r="H2375" s="81" t="n">
        <x:v>1.0488088481701516</x:v>
      </x:c>
      <x:c r="I2375" s="81" t="n">
        <x:v>1.29877124297</x:v>
      </x:c>
      <x:c r="J2375" s="23" t="str">
        <x:v>active_b</x:v>
      </x:c>
      <x:c r="K2375" s="23" t="str">
        <x:v>score_date_current_price_nonprospective</x:v>
      </x:c>
      <x:c r="L2375" s="81" t="n">
        <x:v>55</x:v>
      </x:c>
      <x:c r="M2375" s="81" t="n">
        <x:v>25.532675535926867</x:v>
      </x:c>
      <x:c r="N2375" s="81" t="n">
        <x:v>-0.33326636315037916</x:v>
      </x:c>
      <x:c r="O2375" s="23" t="n">
        <x:v>51</x:v>
      </x:c>
      <x:c r="P2375" s="23" t="n">
        <x:v>11</x:v>
      </x:c>
      <x:c r="Q2375" s="78" t="n">
        <x:v>46180</x:v>
      </x:c>
      <x:c r="R2375" s="23" t="str">
        <x:v>True</x:v>
      </x:c>
      <x:c r="S2375" s="23" t="str">
        <x:v>True</x:v>
      </x:c>
      <x:c r="T2375" s="23" t="str">
        <x:v>True</x:v>
      </x:c>
    </x:row>
    <x:row r="2376">
      <x:c r="A2376" s="23" t="str">
        <x:v>active_label_common_panel</x:v>
      </x:c>
      <x:c r="B2376" s="23" t="n">
        <x:v>30</x:v>
      </x:c>
      <x:c r="C2376" s="23" t="str">
        <x:v>checkpoint:epoch:nemotron-3-ultra</x:v>
      </x:c>
      <x:c r="D2376" s="23" t="str">
        <x:v>Nemotron 3 Ultra</x:v>
      </x:c>
      <x:c r="E2376" s="23" t="str">
        <x:v>nvidia</x:v>
      </x:c>
      <x:c r="F2376" s="78" t="n">
        <x:v>46177</x:v>
      </x:c>
      <x:c r="G2376" s="78" t="n">
        <x:v>46207</x:v>
      </x:c>
      <x:c r="H2376" s="81" t="n">
        <x:v>1.0488088481701516</x:v>
      </x:c>
      <x:c r="I2376" s="81" t="n">
        <x:v>1.29877124297</x:v>
      </x:c>
      <x:c r="J2376" s="23" t="str">
        <x:v>total_b</x:v>
      </x:c>
      <x:c r="K2376" s="23" t="str">
        <x:v>date_historical_price</x:v>
      </x:c>
      <x:c r="L2376" s="81" t="n">
        <x:v>550</x:v>
      </x:c>
      <x:c r="M2376" s="81" t="n">
        <x:v>662.9240962173833</x:v>
      </x:c>
      <x:c r="N2376" s="81" t="n">
        <x:v>0.08110111571132646</x:v>
      </x:c>
      <x:c r="O2376" s="23" t="n">
        <x:v>51</x:v>
      </x:c>
      <x:c r="P2376" s="23" t="n">
        <x:v>11</x:v>
      </x:c>
      <x:c r="Q2376" s="78" t="n">
        <x:v>46180</x:v>
      </x:c>
      <x:c r="R2376" s="23" t="str">
        <x:v>True</x:v>
      </x:c>
      <x:c r="S2376" s="23" t="str">
        <x:v>True</x:v>
      </x:c>
      <x:c r="T2376" s="23" t="str">
        <x:v>False</x:v>
      </x:c>
    </x:row>
    <x:row r="2377">
      <x:c r="A2377" s="23" t="str">
        <x:v>active_label_common_panel</x:v>
      </x:c>
      <x:c r="B2377" s="23" t="n">
        <x:v>30</x:v>
      </x:c>
      <x:c r="C2377" s="23" t="str">
        <x:v>checkpoint:epoch:nemotron-3-ultra</x:v>
      </x:c>
      <x:c r="D2377" s="23" t="str">
        <x:v>Nemotron 3 Ultra</x:v>
      </x:c>
      <x:c r="E2377" s="23" t="str">
        <x:v>nvidia</x:v>
      </x:c>
      <x:c r="F2377" s="78" t="n">
        <x:v>46177</x:v>
      </x:c>
      <x:c r="G2377" s="78" t="n">
        <x:v>46207</x:v>
      </x:c>
      <x:c r="H2377" s="81" t="n">
        <x:v>1.0488088481701516</x:v>
      </x:c>
      <x:c r="I2377" s="81" t="n">
        <x:v>1.29877124297</x:v>
      </x:c>
      <x:c r="J2377" s="23" t="str">
        <x:v>total_b</x:v>
      </x:c>
      <x:c r="K2377" s="23" t="str">
        <x:v>score_date</x:v>
      </x:c>
      <x:c r="L2377" s="81" t="n">
        <x:v>550</x:v>
      </x:c>
      <x:c r="M2377" s="81" t="n">
        <x:v>249.74773954012645</x:v>
      </x:c>
      <x:c r="N2377" s="81" t="n">
        <x:v>-0.3428611233657628</x:v>
      </x:c>
      <x:c r="O2377" s="23" t="n">
        <x:v>51</x:v>
      </x:c>
      <x:c r="P2377" s="23" t="n">
        <x:v>11</x:v>
      </x:c>
      <x:c r="Q2377" s="78" t="n">
        <x:v>46180</x:v>
      </x:c>
      <x:c r="R2377" s="23" t="str">
        <x:v>True</x:v>
      </x:c>
      <x:c r="S2377" s="23" t="str">
        <x:v>True</x:v>
      </x:c>
      <x:c r="T2377" s="23" t="str">
        <x:v>False</x:v>
      </x:c>
    </x:row>
    <x:row r="2378">
      <x:c r="A2378" s="23" t="str">
        <x:v>active_label_common_panel</x:v>
      </x:c>
      <x:c r="B2378" s="23" t="n">
        <x:v>30</x:v>
      </x:c>
      <x:c r="C2378" s="23" t="str">
        <x:v>checkpoint:epoch:nemotron-3-ultra</x:v>
      </x:c>
      <x:c r="D2378" s="23" t="str">
        <x:v>Nemotron 3 Ultra</x:v>
      </x:c>
      <x:c r="E2378" s="23" t="str">
        <x:v>nvidia</x:v>
      </x:c>
      <x:c r="F2378" s="78" t="n">
        <x:v>46177</x:v>
      </x:c>
      <x:c r="G2378" s="78" t="n">
        <x:v>46207</x:v>
      </x:c>
      <x:c r="H2378" s="81" t="n">
        <x:v>1.0488088481701516</x:v>
      </x:c>
      <x:c r="I2378" s="81" t="n">
        <x:v>1.29877124297</x:v>
      </x:c>
      <x:c r="J2378" s="23" t="str">
        <x:v>total_b</x:v>
      </x:c>
      <x:c r="K2378" s="23" t="str">
        <x:v>score_date_historical_price</x:v>
      </x:c>
      <x:c r="L2378" s="81" t="n">
        <x:v>550</x:v>
      </x:c>
      <x:c r="M2378" s="81" t="n">
        <x:v>492.0974881581024</x:v>
      </x:c>
      <x:c r="N2378" s="81" t="n">
        <x:v>-0.04831154124914831</x:v>
      </x:c>
      <x:c r="O2378" s="23" t="n">
        <x:v>51</x:v>
      </x:c>
      <x:c r="P2378" s="23" t="n">
        <x:v>11</x:v>
      </x:c>
      <x:c r="Q2378" s="78" t="n">
        <x:v>46180</x:v>
      </x:c>
      <x:c r="R2378" s="23" t="str">
        <x:v>True</x:v>
      </x:c>
      <x:c r="S2378" s="23" t="str">
        <x:v>True</x:v>
      </x:c>
      <x:c r="T2378" s="23" t="str">
        <x:v>False</x:v>
      </x:c>
    </x:row>
    <x:row r="2379">
      <x:c r="A2379" s="23" t="str">
        <x:v>active_label_common_panel</x:v>
      </x:c>
      <x:c r="B2379" s="23" t="n">
        <x:v>30</x:v>
      </x:c>
      <x:c r="C2379" s="23" t="str">
        <x:v>checkpoint:epoch:nemotron-3-ultra</x:v>
      </x:c>
      <x:c r="D2379" s="23" t="str">
        <x:v>Nemotron 3 Ultra</x:v>
      </x:c>
      <x:c r="E2379" s="23" t="str">
        <x:v>nvidia</x:v>
      </x:c>
      <x:c r="F2379" s="78" t="n">
        <x:v>46177</x:v>
      </x:c>
      <x:c r="G2379" s="78" t="n">
        <x:v>46207</x:v>
      </x:c>
      <x:c r="H2379" s="81" t="n">
        <x:v>1.0488088481701516</x:v>
      </x:c>
      <x:c r="I2379" s="81" t="n">
        <x:v>1.29877124297</x:v>
      </x:c>
      <x:c r="J2379" s="23" t="str">
        <x:v>total_b</x:v>
      </x:c>
      <x:c r="K2379" s="23" t="str">
        <x:v>score_date_current_price_nonprospective</x:v>
      </x:c>
      <x:c r="L2379" s="81" t="n">
        <x:v>550</x:v>
      </x:c>
      <x:c r="M2379" s="81" t="n">
        <x:v>496.2418431109712</x:v>
      </x:c>
      <x:c r="N2379" s="81" t="n">
        <x:v>-0.044669308304450865</x:v>
      </x:c>
      <x:c r="O2379" s="23" t="n">
        <x:v>51</x:v>
      </x:c>
      <x:c r="P2379" s="23" t="n">
        <x:v>11</x:v>
      </x:c>
      <x:c r="Q2379" s="78" t="n">
        <x:v>46180</x:v>
      </x:c>
      <x:c r="R2379" s="23" t="str">
        <x:v>True</x:v>
      </x:c>
      <x:c r="S2379" s="23" t="str">
        <x:v>True</x:v>
      </x:c>
      <x:c r="T2379" s="23" t="str">
        <x:v>True</x:v>
      </x:c>
    </x:row>
    <x:row r="2380">
      <x:c r="A2380" s="23" t="str">
        <x:v>active_label_common_panel</x:v>
      </x:c>
      <x:c r="B2380" s="23" t="n">
        <x:v>30</x:v>
      </x:c>
      <x:c r="C2380" s="23" t="str">
        <x:v>checkpoint:moonshot:kimi-k2-7-code</x:v>
      </x:c>
      <x:c r="D2380" s="23" t="str">
        <x:v>Kimi K2.7 Code</x:v>
      </x:c>
      <x:c r="E2380" s="23" t="str">
        <x:v>kimi</x:v>
      </x:c>
      <x:c r="F2380" s="78" t="n">
        <x:v>46185</x:v>
      </x:c>
      <x:c r="G2380" s="78" t="n">
        <x:v>46214</x:v>
      </x:c>
      <x:c r="H2380" s="81" t="n">
        <x:v>1.6093476939431082</x:v>
      </x:c>
      <x:c r="I2380" s="81" t="n">
        <x:v>1.91037169158</x:v>
      </x:c>
      <x:c r="J2380" s="23" t="str">
        <x:v>active_b</x:v>
      </x:c>
      <x:c r="K2380" s="23" t="str">
        <x:v>date_historical_price</x:v>
      </x:c>
      <x:c r="L2380" s="81" t="n">
        <x:v>32.6</x:v>
      </x:c>
      <x:c r="M2380" s="81" t="n">
        <x:v>39.61106727562664</x:v>
      </x:c>
      <x:c r="N2380" s="81" t="n">
        <x:v>0.08459894407002869</x:v>
      </x:c>
      <x:c r="O2380" s="23" t="n">
        <x:v>49</x:v>
      </x:c>
      <x:c r="P2380" s="23" t="n">
        <x:v>11</x:v>
      </x:c>
      <x:c r="Q2380" s="78" t="n">
        <x:v>46207</x:v>
      </x:c>
      <x:c r="R2380" s="23" t="str">
        <x:v>True</x:v>
      </x:c>
      <x:c r="S2380" s="23" t="str">
        <x:v>True</x:v>
      </x:c>
      <x:c r="T2380" s="23" t="str">
        <x:v>False</x:v>
      </x:c>
    </x:row>
    <x:row r="2381">
      <x:c r="A2381" s="23" t="str">
        <x:v>active_label_common_panel</x:v>
      </x:c>
      <x:c r="B2381" s="23" t="n">
        <x:v>30</x:v>
      </x:c>
      <x:c r="C2381" s="23" t="str">
        <x:v>checkpoint:moonshot:kimi-k2-7-code</x:v>
      </x:c>
      <x:c r="D2381" s="23" t="str">
        <x:v>Kimi K2.7 Code</x:v>
      </x:c>
      <x:c r="E2381" s="23" t="str">
        <x:v>kimi</x:v>
      </x:c>
      <x:c r="F2381" s="78" t="n">
        <x:v>46185</x:v>
      </x:c>
      <x:c r="G2381" s="78" t="n">
        <x:v>46214</x:v>
      </x:c>
      <x:c r="H2381" s="81" t="n">
        <x:v>1.6093476939431082</x:v>
      </x:c>
      <x:c r="I2381" s="81" t="n">
        <x:v>1.91037169158</x:v>
      </x:c>
      <x:c r="J2381" s="23" t="str">
        <x:v>active_b</x:v>
      </x:c>
      <x:c r="K2381" s="23" t="str">
        <x:v>score_date</x:v>
      </x:c>
      <x:c r="L2381" s="81" t="n">
        <x:v>32.6</x:v>
      </x:c>
      <x:c r="M2381" s="81" t="n">
        <x:v>26.093594176573898</x:v>
      </x:c>
      <x:c r="N2381" s="81" t="n">
        <x:v>-0.0966836963780123</x:v>
      </x:c>
      <x:c r="O2381" s="23" t="n">
        <x:v>49</x:v>
      </x:c>
      <x:c r="P2381" s="23" t="n">
        <x:v>11</x:v>
      </x:c>
      <x:c r="Q2381" s="78" t="n">
        <x:v>46207</x:v>
      </x:c>
      <x:c r="R2381" s="23" t="str">
        <x:v>True</x:v>
      </x:c>
      <x:c r="S2381" s="23" t="str">
        <x:v>True</x:v>
      </x:c>
      <x:c r="T2381" s="23" t="str">
        <x:v>False</x:v>
      </x:c>
    </x:row>
    <x:row r="2382">
      <x:c r="A2382" s="23" t="str">
        <x:v>active_label_common_panel</x:v>
      </x:c>
      <x:c r="B2382" s="23" t="n">
        <x:v>30</x:v>
      </x:c>
      <x:c r="C2382" s="23" t="str">
        <x:v>checkpoint:moonshot:kimi-k2-7-code</x:v>
      </x:c>
      <x:c r="D2382" s="23" t="str">
        <x:v>Kimi K2.7 Code</x:v>
      </x:c>
      <x:c r="E2382" s="23" t="str">
        <x:v>kimi</x:v>
      </x:c>
      <x:c r="F2382" s="78" t="n">
        <x:v>46185</x:v>
      </x:c>
      <x:c r="G2382" s="78" t="n">
        <x:v>46214</x:v>
      </x:c>
      <x:c r="H2382" s="81" t="n">
        <x:v>1.6093476939431082</x:v>
      </x:c>
      <x:c r="I2382" s="81" t="n">
        <x:v>1.91037169158</x:v>
      </x:c>
      <x:c r="J2382" s="23" t="str">
        <x:v>active_b</x:v>
      </x:c>
      <x:c r="K2382" s="23" t="str">
        <x:v>score_date_historical_price</x:v>
      </x:c>
      <x:c r="L2382" s="81" t="n">
        <x:v>32.6</x:v>
      </x:c>
      <x:c r="M2382" s="81" t="n">
        <x:v>41.16149649376294</x:v>
      </x:c>
      <x:c r="N2382" s="81" t="n">
        <x:v>0.10127355579818198</x:v>
      </x:c>
      <x:c r="O2382" s="23" t="n">
        <x:v>49</x:v>
      </x:c>
      <x:c r="P2382" s="23" t="n">
        <x:v>11</x:v>
      </x:c>
      <x:c r="Q2382" s="78" t="n">
        <x:v>46207</x:v>
      </x:c>
      <x:c r="R2382" s="23" t="str">
        <x:v>True</x:v>
      </x:c>
      <x:c r="S2382" s="23" t="str">
        <x:v>True</x:v>
      </x:c>
      <x:c r="T2382" s="23" t="str">
        <x:v>False</x:v>
      </x:c>
    </x:row>
    <x:row r="2383">
      <x:c r="A2383" s="23" t="str">
        <x:v>active_label_common_panel</x:v>
      </x:c>
      <x:c r="B2383" s="23" t="n">
        <x:v>30</x:v>
      </x:c>
      <x:c r="C2383" s="23" t="str">
        <x:v>checkpoint:moonshot:kimi-k2-7-code</x:v>
      </x:c>
      <x:c r="D2383" s="23" t="str">
        <x:v>Kimi K2.7 Code</x:v>
      </x:c>
      <x:c r="E2383" s="23" t="str">
        <x:v>kimi</x:v>
      </x:c>
      <x:c r="F2383" s="78" t="n">
        <x:v>46185</x:v>
      </x:c>
      <x:c r="G2383" s="78" t="n">
        <x:v>46214</x:v>
      </x:c>
      <x:c r="H2383" s="81" t="n">
        <x:v>1.6093476939431082</x:v>
      </x:c>
      <x:c r="I2383" s="81" t="n">
        <x:v>1.91037169158</x:v>
      </x:c>
      <x:c r="J2383" s="23" t="str">
        <x:v>active_b</x:v>
      </x:c>
      <x:c r="K2383" s="23" t="str">
        <x:v>score_date_current_price_nonprospective</x:v>
      </x:c>
      <x:c r="L2383" s="81" t="n">
        <x:v>32.6</x:v>
      </x:c>
      <x:c r="M2383" s="81" t="n">
        <x:v>40.71971210081179</x:v>
      </x:c>
      <x:c r="N2383" s="81" t="n">
        <x:v>0.09658709869419185</x:v>
      </x:c>
      <x:c r="O2383" s="23" t="n">
        <x:v>49</x:v>
      </x:c>
      <x:c r="P2383" s="23" t="n">
        <x:v>11</x:v>
      </x:c>
      <x:c r="Q2383" s="78" t="n">
        <x:v>46207</x:v>
      </x:c>
      <x:c r="R2383" s="23" t="str">
        <x:v>True</x:v>
      </x:c>
      <x:c r="S2383" s="23" t="str">
        <x:v>True</x:v>
      </x:c>
      <x:c r="T2383" s="23" t="str">
        <x:v>True</x:v>
      </x:c>
    </x:row>
    <x:row r="2384">
      <x:c r="A2384" s="23" t="str">
        <x:v>active_label_common_panel</x:v>
      </x:c>
      <x:c r="B2384" s="23" t="n">
        <x:v>30</x:v>
      </x:c>
      <x:c r="C2384" s="23" t="str">
        <x:v>checkpoint:moonshot:kimi-k2-7-code</x:v>
      </x:c>
      <x:c r="D2384" s="23" t="str">
        <x:v>Kimi K2.7 Code</x:v>
      </x:c>
      <x:c r="E2384" s="23" t="str">
        <x:v>kimi</x:v>
      </x:c>
      <x:c r="F2384" s="78" t="n">
        <x:v>46185</x:v>
      </x:c>
      <x:c r="G2384" s="78" t="n">
        <x:v>46214</x:v>
      </x:c>
      <x:c r="H2384" s="81" t="n">
        <x:v>1.6093476939431082</x:v>
      </x:c>
      <x:c r="I2384" s="81" t="n">
        <x:v>1.91037169158</x:v>
      </x:c>
      <x:c r="J2384" s="23" t="str">
        <x:v>total_b</x:v>
      </x:c>
      <x:c r="K2384" s="23" t="str">
        <x:v>date_historical_price</x:v>
      </x:c>
      <x:c r="L2384" s="81" t="n">
        <x:v>1040</x:v>
      </x:c>
      <x:c r="M2384" s="81" t="n">
        <x:v>1000.5321721190751</x:v>
      </x:c>
      <x:c r="N2384" s="81" t="n">
        <x:v>-0.01680228135988809</x:v>
      </x:c>
      <x:c r="O2384" s="23" t="n">
        <x:v>49</x:v>
      </x:c>
      <x:c r="P2384" s="23" t="n">
        <x:v>11</x:v>
      </x:c>
      <x:c r="Q2384" s="78" t="n">
        <x:v>46207</x:v>
      </x:c>
      <x:c r="R2384" s="23" t="str">
        <x:v>True</x:v>
      </x:c>
      <x:c r="S2384" s="23" t="str">
        <x:v>True</x:v>
      </x:c>
      <x:c r="T2384" s="23" t="str">
        <x:v>False</x:v>
      </x:c>
    </x:row>
    <x:row r="2385">
      <x:c r="A2385" s="23" t="str">
        <x:v>active_label_common_panel</x:v>
      </x:c>
      <x:c r="B2385" s="23" t="n">
        <x:v>30</x:v>
      </x:c>
      <x:c r="C2385" s="23" t="str">
        <x:v>checkpoint:moonshot:kimi-k2-7-code</x:v>
      </x:c>
      <x:c r="D2385" s="23" t="str">
        <x:v>Kimi K2.7 Code</x:v>
      </x:c>
      <x:c r="E2385" s="23" t="str">
        <x:v>kimi</x:v>
      </x:c>
      <x:c r="F2385" s="78" t="n">
        <x:v>46185</x:v>
      </x:c>
      <x:c r="G2385" s="78" t="n">
        <x:v>46214</x:v>
      </x:c>
      <x:c r="H2385" s="81" t="n">
        <x:v>1.6093476939431082</x:v>
      </x:c>
      <x:c r="I2385" s="81" t="n">
        <x:v>1.91037169158</x:v>
      </x:c>
      <x:c r="J2385" s="23" t="str">
        <x:v>total_b</x:v>
      </x:c>
      <x:c r="K2385" s="23" t="str">
        <x:v>score_date</x:v>
      </x:c>
      <x:c r="L2385" s="81" t="n">
        <x:v>1040</x:v>
      </x:c>
      <x:c r="M2385" s="81" t="n">
        <x:v>536.9980090509537</x:v>
      </x:c>
      <x:c r="N2385" s="81" t="n">
        <x:v>-0.2870606637664267</x:v>
      </x:c>
      <x:c r="O2385" s="23" t="n">
        <x:v>49</x:v>
      </x:c>
      <x:c r="P2385" s="23" t="n">
        <x:v>11</x:v>
      </x:c>
      <x:c r="Q2385" s="78" t="n">
        <x:v>46207</x:v>
      </x:c>
      <x:c r="R2385" s="23" t="str">
        <x:v>True</x:v>
      </x:c>
      <x:c r="S2385" s="23" t="str">
        <x:v>True</x:v>
      </x:c>
      <x:c r="T2385" s="23" t="str">
        <x:v>False</x:v>
      </x:c>
    </x:row>
    <x:row r="2386">
      <x:c r="A2386" s="23" t="str">
        <x:v>active_label_common_panel</x:v>
      </x:c>
      <x:c r="B2386" s="23" t="n">
        <x:v>30</x:v>
      </x:c>
      <x:c r="C2386" s="23" t="str">
        <x:v>checkpoint:moonshot:kimi-k2-7-code</x:v>
      </x:c>
      <x:c r="D2386" s="23" t="str">
        <x:v>Kimi K2.7 Code</x:v>
      </x:c>
      <x:c r="E2386" s="23" t="str">
        <x:v>kimi</x:v>
      </x:c>
      <x:c r="F2386" s="78" t="n">
        <x:v>46185</x:v>
      </x:c>
      <x:c r="G2386" s="78" t="n">
        <x:v>46214</x:v>
      </x:c>
      <x:c r="H2386" s="81" t="n">
        <x:v>1.6093476939431082</x:v>
      </x:c>
      <x:c r="I2386" s="81" t="n">
        <x:v>1.91037169158</x:v>
      </x:c>
      <x:c r="J2386" s="23" t="str">
        <x:v>total_b</x:v>
      </x:c>
      <x:c r="K2386" s="23" t="str">
        <x:v>score_date_historical_price</x:v>
      </x:c>
      <x:c r="L2386" s="81" t="n">
        <x:v>1040</x:v>
      </x:c>
      <x:c r="M2386" s="81" t="n">
        <x:v>1143.0784384347842</x:v>
      </x:c>
      <x:c r="N2386" s="81" t="n">
        <x:v>0.04104269355545168</x:v>
      </x:c>
      <x:c r="O2386" s="23" t="n">
        <x:v>49</x:v>
      </x:c>
      <x:c r="P2386" s="23" t="n">
        <x:v>11</x:v>
      </x:c>
      <x:c r="Q2386" s="78" t="n">
        <x:v>46207</x:v>
      </x:c>
      <x:c r="R2386" s="23" t="str">
        <x:v>True</x:v>
      </x:c>
      <x:c r="S2386" s="23" t="str">
        <x:v>True</x:v>
      </x:c>
      <x:c r="T2386" s="23" t="str">
        <x:v>False</x:v>
      </x:c>
    </x:row>
    <x:row r="2387">
      <x:c r="A2387" s="23" t="str">
        <x:v>active_label_common_panel</x:v>
      </x:c>
      <x:c r="B2387" s="23" t="n">
        <x:v>30</x:v>
      </x:c>
      <x:c r="C2387" s="23" t="str">
        <x:v>checkpoint:moonshot:kimi-k2-7-code</x:v>
      </x:c>
      <x:c r="D2387" s="23" t="str">
        <x:v>Kimi K2.7 Code</x:v>
      </x:c>
      <x:c r="E2387" s="23" t="str">
        <x:v>kimi</x:v>
      </x:c>
      <x:c r="F2387" s="78" t="n">
        <x:v>46185</x:v>
      </x:c>
      <x:c r="G2387" s="78" t="n">
        <x:v>46214</x:v>
      </x:c>
      <x:c r="H2387" s="81" t="n">
        <x:v>1.6093476939431082</x:v>
      </x:c>
      <x:c r="I2387" s="81" t="n">
        <x:v>1.91037169158</x:v>
      </x:c>
      <x:c r="J2387" s="23" t="str">
        <x:v>total_b</x:v>
      </x:c>
      <x:c r="K2387" s="23" t="str">
        <x:v>score_date_current_price_nonprospective</x:v>
      </x:c>
      <x:c r="L2387" s="81" t="n">
        <x:v>1040</x:v>
      </x:c>
      <x:c r="M2387" s="81" t="n">
        <x:v>1004.566227373039</x:v>
      </x:c>
      <x:c r="N2387" s="81" t="n">
        <x:v>-0.015054765825713709</x:v>
      </x:c>
      <x:c r="O2387" s="23" t="n">
        <x:v>49</x:v>
      </x:c>
      <x:c r="P2387" s="23" t="n">
        <x:v>11</x:v>
      </x:c>
      <x:c r="Q2387" s="78" t="n">
        <x:v>46207</x:v>
      </x:c>
      <x:c r="R2387" s="23" t="str">
        <x:v>True</x:v>
      </x:c>
      <x:c r="S2387" s="23" t="str">
        <x:v>True</x:v>
      </x:c>
      <x:c r="T2387" s="23" t="str">
        <x:v>True</x:v>
      </x:c>
    </x:row>
    <x:row r="2388">
      <x:c r="A2388" s="23" t="str">
        <x:v>active_label_common_panel</x:v>
      </x:c>
      <x:c r="B2388" s="23" t="n">
        <x:v>30</x:v>
      </x:c>
      <x:c r="C2388" s="23" t="str">
        <x:v>checkpoint:z-ai-zhipu-ai:glm-5-2</x:v>
      </x:c>
      <x:c r="D2388" s="23" t="str">
        <x:v>GLM-5.2</x:v>
      </x:c>
      <x:c r="E2388" s="23" t="str">
        <x:v>zai</x:v>
      </x:c>
      <x:c r="F2388" s="78" t="n">
        <x:v>46189</x:v>
      </x:c>
      <x:c r="G2388" s="78" t="n">
        <x:v>46219</x:v>
      </x:c>
      <x:c r="H2388" s="81" t="n">
        <x:v>1.6748074356118365</x:v>
      </x:c>
      <x:c r="I2388" s="81" t="n">
        <x:v>2.23374125628</x:v>
      </x:c>
      <x:c r="J2388" s="23" t="str">
        <x:v>active_b</x:v>
      </x:c>
      <x:c r="K2388" s="23" t="str">
        <x:v>date_historical_price</x:v>
      </x:c>
      <x:c r="L2388" s="81" t="n">
        <x:v>40</x:v>
      </x:c>
      <x:c r="M2388" s="81" t="n">
        <x:v>40.185318201065385</x:v>
      </x:c>
      <x:c r="N2388" s="81" t="n">
        <x:v>0.002007420241482066</x:v>
      </x:c>
      <x:c r="O2388" s="23" t="n">
        <x:v>47</x:v>
      </x:c>
      <x:c r="P2388" s="23" t="n">
        <x:v>11</x:v>
      </x:c>
      <x:c r="Q2388" s="78" t="n">
        <x:v>46214</x:v>
      </x:c>
      <x:c r="R2388" s="23" t="str">
        <x:v>True</x:v>
      </x:c>
      <x:c r="S2388" s="23" t="str">
        <x:v>True</x:v>
      </x:c>
      <x:c r="T2388" s="23" t="str">
        <x:v>False</x:v>
      </x:c>
    </x:row>
    <x:row r="2389">
      <x:c r="A2389" s="23" t="str">
        <x:v>active_label_common_panel</x:v>
      </x:c>
      <x:c r="B2389" s="23" t="n">
        <x:v>30</x:v>
      </x:c>
      <x:c r="C2389" s="23" t="str">
        <x:v>checkpoint:z-ai-zhipu-ai:glm-5-2</x:v>
      </x:c>
      <x:c r="D2389" s="23" t="str">
        <x:v>GLM-5.2</x:v>
      </x:c>
      <x:c r="E2389" s="23" t="str">
        <x:v>zai</x:v>
      </x:c>
      <x:c r="F2389" s="78" t="n">
        <x:v>46189</x:v>
      </x:c>
      <x:c r="G2389" s="78" t="n">
        <x:v>46219</x:v>
      </x:c>
      <x:c r="H2389" s="81" t="n">
        <x:v>1.6748074356118365</x:v>
      </x:c>
      <x:c r="I2389" s="81" t="n">
        <x:v>2.23374125628</x:v>
      </x:c>
      <x:c r="J2389" s="23" t="str">
        <x:v>active_b</x:v>
      </x:c>
      <x:c r="K2389" s="23" t="str">
        <x:v>score_date</x:v>
      </x:c>
      <x:c r="L2389" s="81" t="n">
        <x:v>40</x:v>
      </x:c>
      <x:c r="M2389" s="81" t="n">
        <x:v>48.35280348569983</x:v>
      </x:c>
      <x:c r="N2389" s="81" t="n">
        <x:v>0.08236166812668444</x:v>
      </x:c>
      <x:c r="O2389" s="23" t="n">
        <x:v>47</x:v>
      </x:c>
      <x:c r="P2389" s="23" t="n">
        <x:v>11</x:v>
      </x:c>
      <x:c r="Q2389" s="78" t="n">
        <x:v>46214</x:v>
      </x:c>
      <x:c r="R2389" s="23" t="str">
        <x:v>True</x:v>
      </x:c>
      <x:c r="S2389" s="23" t="str">
        <x:v>True</x:v>
      </x:c>
      <x:c r="T2389" s="23" t="str">
        <x:v>False</x:v>
      </x:c>
    </x:row>
    <x:row r="2390">
      <x:c r="A2390" s="23" t="str">
        <x:v>active_label_common_panel</x:v>
      </x:c>
      <x:c r="B2390" s="23" t="n">
        <x:v>30</x:v>
      </x:c>
      <x:c r="C2390" s="23" t="str">
        <x:v>checkpoint:z-ai-zhipu-ai:glm-5-2</x:v>
      </x:c>
      <x:c r="D2390" s="23" t="str">
        <x:v>GLM-5.2</x:v>
      </x:c>
      <x:c r="E2390" s="23" t="str">
        <x:v>zai</x:v>
      </x:c>
      <x:c r="F2390" s="78" t="n">
        <x:v>46189</x:v>
      </x:c>
      <x:c r="G2390" s="78" t="n">
        <x:v>46219</x:v>
      </x:c>
      <x:c r="H2390" s="81" t="n">
        <x:v>1.6748074356118365</x:v>
      </x:c>
      <x:c r="I2390" s="81" t="n">
        <x:v>2.23374125628</x:v>
      </x:c>
      <x:c r="J2390" s="23" t="str">
        <x:v>active_b</x:v>
      </x:c>
      <x:c r="K2390" s="23" t="str">
        <x:v>score_date_historical_price</x:v>
      </x:c>
      <x:c r="L2390" s="81" t="n">
        <x:v>40</x:v>
      </x:c>
      <x:c r="M2390" s="81" t="n">
        <x:v>50.73739670609638</x:v>
      </x:c>
      <x:c r="N2390" s="81" t="n">
        <x:v>0.10326818883836456</x:v>
      </x:c>
      <x:c r="O2390" s="23" t="n">
        <x:v>47</x:v>
      </x:c>
      <x:c r="P2390" s="23" t="n">
        <x:v>11</x:v>
      </x:c>
      <x:c r="Q2390" s="78" t="n">
        <x:v>46214</x:v>
      </x:c>
      <x:c r="R2390" s="23" t="str">
        <x:v>True</x:v>
      </x:c>
      <x:c r="S2390" s="23" t="str">
        <x:v>True</x:v>
      </x:c>
      <x:c r="T2390" s="23" t="str">
        <x:v>False</x:v>
      </x:c>
    </x:row>
    <x:row r="2391">
      <x:c r="A2391" s="23" t="str">
        <x:v>active_label_common_panel</x:v>
      </x:c>
      <x:c r="B2391" s="23" t="n">
        <x:v>30</x:v>
      </x:c>
      <x:c r="C2391" s="23" t="str">
        <x:v>checkpoint:z-ai-zhipu-ai:glm-5-2</x:v>
      </x:c>
      <x:c r="D2391" s="23" t="str">
        <x:v>GLM-5.2</x:v>
      </x:c>
      <x:c r="E2391" s="23" t="str">
        <x:v>zai</x:v>
      </x:c>
      <x:c r="F2391" s="78" t="n">
        <x:v>46189</x:v>
      </x:c>
      <x:c r="G2391" s="78" t="n">
        <x:v>46219</x:v>
      </x:c>
      <x:c r="H2391" s="81" t="n">
        <x:v>1.6748074356118365</x:v>
      </x:c>
      <x:c r="I2391" s="81" t="n">
        <x:v>2.23374125628</x:v>
      </x:c>
      <x:c r="J2391" s="23" t="str">
        <x:v>active_b</x:v>
      </x:c>
      <x:c r="K2391" s="23" t="str">
        <x:v>score_date_current_price_nonprospective</x:v>
      </x:c>
      <x:c r="L2391" s="81" t="n">
        <x:v>40</x:v>
      </x:c>
      <x:c r="M2391" s="81" t="n">
        <x:v>50.29367541364864</x:v>
      </x:c>
      <x:c r="N2391" s="81" t="n">
        <x:v>0.09945338327765513</x:v>
      </x:c>
      <x:c r="O2391" s="23" t="n">
        <x:v>47</x:v>
      </x:c>
      <x:c r="P2391" s="23" t="n">
        <x:v>11</x:v>
      </x:c>
      <x:c r="Q2391" s="78" t="n">
        <x:v>46214</x:v>
      </x:c>
      <x:c r="R2391" s="23" t="str">
        <x:v>True</x:v>
      </x:c>
      <x:c r="S2391" s="23" t="str">
        <x:v>True</x:v>
      </x:c>
      <x:c r="T2391" s="23" t="str">
        <x:v>True</x:v>
      </x:c>
    </x:row>
    <x:row r="2392">
      <x:c r="A2392" s="23" t="str">
        <x:v>active_label_common_panel</x:v>
      </x:c>
      <x:c r="B2392" s="23" t="n">
        <x:v>30</x:v>
      </x:c>
      <x:c r="C2392" s="23" t="str">
        <x:v>checkpoint:z-ai-zhipu-ai:glm-5-2</x:v>
      </x:c>
      <x:c r="D2392" s="23" t="str">
        <x:v>GLM-5.2</x:v>
      </x:c>
      <x:c r="E2392" s="23" t="str">
        <x:v>zai</x:v>
      </x:c>
      <x:c r="F2392" s="78" t="n">
        <x:v>46189</x:v>
      </x:c>
      <x:c r="G2392" s="78" t="n">
        <x:v>46219</x:v>
      </x:c>
      <x:c r="H2392" s="81" t="n">
        <x:v>1.6748074356118365</x:v>
      </x:c>
      <x:c r="I2392" s="81" t="n">
        <x:v>2.23374125628</x:v>
      </x:c>
      <x:c r="J2392" s="23" t="str">
        <x:v>total_b</x:v>
      </x:c>
      <x:c r="K2392" s="23" t="str">
        <x:v>date_historical_price</x:v>
      </x:c>
      <x:c r="L2392" s="81" t="n">
        <x:v>744</x:v>
      </x:c>
      <x:c r="M2392" s="81" t="n">
        <x:v>1326.4574353605942</x:v>
      </x:c>
      <x:c r="N2392" s="81" t="n">
        <x:v>0.251120382937862</x:v>
      </x:c>
      <x:c r="O2392" s="23" t="n">
        <x:v>47</x:v>
      </x:c>
      <x:c r="P2392" s="23" t="n">
        <x:v>11</x:v>
      </x:c>
      <x:c r="Q2392" s="78" t="n">
        <x:v>46214</x:v>
      </x:c>
      <x:c r="R2392" s="23" t="str">
        <x:v>True</x:v>
      </x:c>
      <x:c r="S2392" s="23" t="str">
        <x:v>True</x:v>
      </x:c>
      <x:c r="T2392" s="23" t="str">
        <x:v>False</x:v>
      </x:c>
    </x:row>
    <x:row r="2393">
      <x:c r="A2393" s="23" t="str">
        <x:v>active_label_common_panel</x:v>
      </x:c>
      <x:c r="B2393" s="23" t="n">
        <x:v>30</x:v>
      </x:c>
      <x:c r="C2393" s="23" t="str">
        <x:v>checkpoint:z-ai-zhipu-ai:glm-5-2</x:v>
      </x:c>
      <x:c r="D2393" s="23" t="str">
        <x:v>GLM-5.2</x:v>
      </x:c>
      <x:c r="E2393" s="23" t="str">
        <x:v>zai</x:v>
      </x:c>
      <x:c r="F2393" s="78" t="n">
        <x:v>46189</x:v>
      </x:c>
      <x:c r="G2393" s="78" t="n">
        <x:v>46219</x:v>
      </x:c>
      <x:c r="H2393" s="81" t="n">
        <x:v>1.6748074356118365</x:v>
      </x:c>
      <x:c r="I2393" s="81" t="n">
        <x:v>2.23374125628</x:v>
      </x:c>
      <x:c r="J2393" s="23" t="str">
        <x:v>total_b</x:v>
      </x:c>
      <x:c r="K2393" s="23" t="str">
        <x:v>score_date</x:v>
      </x:c>
      <x:c r="L2393" s="81" t="n">
        <x:v>744</x:v>
      </x:c>
      <x:c r="M2393" s="81" t="n">
        <x:v>3222.0618040204736</x:v>
      </x:c>
      <x:c r="N2393" s="81" t="n">
        <x:v>0.6365609310424796</x:v>
      </x:c>
      <x:c r="O2393" s="23" t="n">
        <x:v>47</x:v>
      </x:c>
      <x:c r="P2393" s="23" t="n">
        <x:v>11</x:v>
      </x:c>
      <x:c r="Q2393" s="78" t="n">
        <x:v>46214</x:v>
      </x:c>
      <x:c r="R2393" s="23" t="str">
        <x:v>True</x:v>
      </x:c>
      <x:c r="S2393" s="23" t="str">
        <x:v>True</x:v>
      </x:c>
      <x:c r="T2393" s="23" t="str">
        <x:v>False</x:v>
      </x:c>
    </x:row>
    <x:row r="2394">
      <x:c r="A2394" s="23" t="str">
        <x:v>active_label_common_panel</x:v>
      </x:c>
      <x:c r="B2394" s="23" t="n">
        <x:v>30</x:v>
      </x:c>
      <x:c r="C2394" s="23" t="str">
        <x:v>checkpoint:z-ai-zhipu-ai:glm-5-2</x:v>
      </x:c>
      <x:c r="D2394" s="23" t="str">
        <x:v>GLM-5.2</x:v>
      </x:c>
      <x:c r="E2394" s="23" t="str">
        <x:v>zai</x:v>
      </x:c>
      <x:c r="F2394" s="78" t="n">
        <x:v>46189</x:v>
      </x:c>
      <x:c r="G2394" s="78" t="n">
        <x:v>46219</x:v>
      </x:c>
      <x:c r="H2394" s="81" t="n">
        <x:v>1.6748074356118365</x:v>
      </x:c>
      <x:c r="I2394" s="81" t="n">
        <x:v>2.23374125628</x:v>
      </x:c>
      <x:c r="J2394" s="23" t="str">
        <x:v>total_b</x:v>
      </x:c>
      <x:c r="K2394" s="23" t="str">
        <x:v>score_date_historical_price</x:v>
      </x:c>
      <x:c r="L2394" s="81" t="n">
        <x:v>744</x:v>
      </x:c>
      <x:c r="M2394" s="81" t="n">
        <x:v>3502.8933383103526</x:v>
      </x:c>
      <x:c r="N2394" s="81" t="n">
        <x:v>0.6728539778812943</x:v>
      </x:c>
      <x:c r="O2394" s="23" t="n">
        <x:v>47</x:v>
      </x:c>
      <x:c r="P2394" s="23" t="n">
        <x:v>11</x:v>
      </x:c>
      <x:c r="Q2394" s="78" t="n">
        <x:v>46214</x:v>
      </x:c>
      <x:c r="R2394" s="23" t="str">
        <x:v>True</x:v>
      </x:c>
      <x:c r="S2394" s="23" t="str">
        <x:v>True</x:v>
      </x:c>
      <x:c r="T2394" s="23" t="str">
        <x:v>False</x:v>
      </x:c>
    </x:row>
    <x:row r="2395">
      <x:c r="A2395" s="23" t="str">
        <x:v>active_label_common_panel</x:v>
      </x:c>
      <x:c r="B2395" s="23" t="n">
        <x:v>30</x:v>
      </x:c>
      <x:c r="C2395" s="23" t="str">
        <x:v>checkpoint:z-ai-zhipu-ai:glm-5-2</x:v>
      </x:c>
      <x:c r="D2395" s="23" t="str">
        <x:v>GLM-5.2</x:v>
      </x:c>
      <x:c r="E2395" s="23" t="str">
        <x:v>zai</x:v>
      </x:c>
      <x:c r="F2395" s="78" t="n">
        <x:v>46189</x:v>
      </x:c>
      <x:c r="G2395" s="78" t="n">
        <x:v>46219</x:v>
      </x:c>
      <x:c r="H2395" s="81" t="n">
        <x:v>1.6748074356118365</x:v>
      </x:c>
      <x:c r="I2395" s="81" t="n">
        <x:v>2.23374125628</x:v>
      </x:c>
      <x:c r="J2395" s="23" t="str">
        <x:v>total_b</x:v>
      </x:c>
      <x:c r="K2395" s="23" t="str">
        <x:v>score_date_current_price_nonprospective</x:v>
      </x:c>
      <x:c r="L2395" s="81" t="n">
        <x:v>744</x:v>
      </x:c>
      <x:c r="M2395" s="81" t="n">
        <x:v>3415.2690794289497</x:v>
      </x:c>
      <x:c r="N2395" s="81" t="n">
        <x:v>0.6618519906583613</x:v>
      </x:c>
      <x:c r="O2395" s="23" t="n">
        <x:v>47</x:v>
      </x:c>
      <x:c r="P2395" s="23" t="n">
        <x:v>11</x:v>
      </x:c>
      <x:c r="Q2395" s="78" t="n">
        <x:v>46214</x:v>
      </x:c>
      <x:c r="R2395" s="23" t="str">
        <x:v>True</x:v>
      </x:c>
      <x:c r="S2395" s="23" t="str">
        <x:v>True</x:v>
      </x:c>
      <x:c r="T2395" s="23" t="str">
        <x:v>True</x:v>
      </x:c>
    </x:row>
    <x:row r="2396">
      <x:c r="A2396" s="23" t="str">
        <x:v>total_calibration</x:v>
      </x:c>
      <x:c r="B2396" s="23" t="n">
        <x:v>60</x:v>
      </x:c>
      <x:c r="C2396" s="23" t="str">
        <x:v>checkpoint:deepseek:deepseek-r1-may-2025</x:v>
      </x:c>
      <x:c r="D2396" s="23" t="str">
        <x:v>DeepSeek-R1 (May 2025)</x:v>
      </x:c>
      <x:c r="E2396" s="23" t="str">
        <x:v>deepseek</x:v>
      </x:c>
      <x:c r="F2396" s="78" t="n">
        <x:v>45805</x:v>
      </x:c>
      <x:c r="G2396" s="78" t="n">
        <x:v>45865</x:v>
      </x:c>
      <x:c r="H2396" s="81" t="n">
        <x:v>1.036822067666386</x:v>
      </x:c>
      <x:c r="I2396" s="81" t="n">
        <x:v>1.09326527074</x:v>
      </x:c>
      <x:c r="J2396" s="23" t="str">
        <x:v>total_b</x:v>
      </x:c>
      <x:c r="K2396" s="23" t="str">
        <x:v>date_only</x:v>
      </x:c>
      <x:c r="L2396" s="81" t="n">
        <x:v>671</x:v>
      </x:c>
      <x:c r="M2396" s="81" t="n">
        <x:v>90.68705204761467</x:v>
      </x:c>
      <x:c r="N2396" s="81" t="n">
        <x:v>-0.8691772355971557</x:v>
      </x:c>
      <x:c r="O2396" s="23" t="n">
        <x:v>20</x:v>
      </x:c>
      <x:c r="P2396" s="23" t="n">
        <x:v>7</x:v>
      </x:c>
      <x:c r="Q2396" s="78" t="n">
        <x:v>45837</x:v>
      </x:c>
      <x:c r="R2396" s="23" t="str">
        <x:v>True</x:v>
      </x:c>
      <x:c r="S2396" s="23" t="str">
        <x:v>True</x:v>
      </x:c>
      <x:c r="T2396" s="23" t="str">
        <x:v>False</x:v>
      </x:c>
    </x:row>
    <x:row r="2397">
      <x:c r="A2397" s="23" t="str">
        <x:v>total_calibration</x:v>
      </x:c>
      <x:c r="B2397" s="23" t="n">
        <x:v>60</x:v>
      </x:c>
      <x:c r="C2397" s="23" t="str">
        <x:v>checkpoint:deepseek:deepseek-r1-may-2025</x:v>
      </x:c>
      <x:c r="D2397" s="23" t="str">
        <x:v>DeepSeek-R1 (May 2025)</x:v>
      </x:c>
      <x:c r="E2397" s="23" t="str">
        <x:v>deepseek</x:v>
      </x:c>
      <x:c r="F2397" s="78" t="n">
        <x:v>45805</x:v>
      </x:c>
      <x:c r="G2397" s="78" t="n">
        <x:v>45865</x:v>
      </x:c>
      <x:c r="H2397" s="81" t="n">
        <x:v>1.036822067666386</x:v>
      </x:c>
      <x:c r="I2397" s="81" t="n">
        <x:v>1.09326527074</x:v>
      </x:c>
      <x:c r="J2397" s="23" t="str">
        <x:v>total_b</x:v>
      </x:c>
      <x:c r="K2397" s="23" t="str">
        <x:v>date_historical_price</x:v>
      </x:c>
      <x:c r="L2397" s="81" t="n">
        <x:v>671</x:v>
      </x:c>
      <x:c r="M2397" s="81" t="n">
        <x:v>131.04725312992775</x:v>
      </x:c>
      <x:c r="N2397" s="81" t="n">
        <x:v>-0.7092945979998216</x:v>
      </x:c>
      <x:c r="O2397" s="23" t="n">
        <x:v>20</x:v>
      </x:c>
      <x:c r="P2397" s="23" t="n">
        <x:v>7</x:v>
      </x:c>
      <x:c r="Q2397" s="78" t="n">
        <x:v>45837</x:v>
      </x:c>
      <x:c r="R2397" s="23" t="str">
        <x:v>True</x:v>
      </x:c>
      <x:c r="S2397" s="23" t="str">
        <x:v>True</x:v>
      </x:c>
      <x:c r="T2397" s="23" t="str">
        <x:v>False</x:v>
      </x:c>
    </x:row>
    <x:row r="2398">
      <x:c r="A2398" s="23" t="str">
        <x:v>total_calibration</x:v>
      </x:c>
      <x:c r="B2398" s="23" t="n">
        <x:v>60</x:v>
      </x:c>
      <x:c r="C2398" s="23" t="str">
        <x:v>checkpoint:deepseek:deepseek-r1-may-2025</x:v>
      </x:c>
      <x:c r="D2398" s="23" t="str">
        <x:v>DeepSeek-R1 (May 2025)</x:v>
      </x:c>
      <x:c r="E2398" s="23" t="str">
        <x:v>deepseek</x:v>
      </x:c>
      <x:c r="F2398" s="78" t="n">
        <x:v>45805</x:v>
      </x:c>
      <x:c r="G2398" s="78" t="n">
        <x:v>45865</x:v>
      </x:c>
      <x:c r="H2398" s="81" t="n">
        <x:v>1.036822067666386</x:v>
      </x:c>
      <x:c r="I2398" s="81" t="n">
        <x:v>1.09326527074</x:v>
      </x:c>
      <x:c r="J2398" s="23" t="str">
        <x:v>total_b</x:v>
      </x:c>
      <x:c r="K2398" s="23" t="str">
        <x:v>date_current_price_nonprospective</x:v>
      </x:c>
      <x:c r="L2398" s="81" t="n">
        <x:v>671</x:v>
      </x:c>
      <x:c r="M2398" s="81" t="n">
        <x:v>116.31092608671293</x:v>
      </x:c>
      <x:c r="N2398" s="81" t="n">
        <x:v>-0.7611020065042982</x:v>
      </x:c>
      <x:c r="O2398" s="23" t="n">
        <x:v>20</x:v>
      </x:c>
      <x:c r="P2398" s="23" t="n">
        <x:v>7</x:v>
      </x:c>
      <x:c r="Q2398" s="78" t="n">
        <x:v>45837</x:v>
      </x:c>
      <x:c r="R2398" s="23" t="str">
        <x:v>True</x:v>
      </x:c>
      <x:c r="S2398" s="23" t="str">
        <x:v>True</x:v>
      </x:c>
      <x:c r="T2398" s="23" t="str">
        <x:v>True</x:v>
      </x:c>
    </x:row>
    <x:row r="2399">
      <x:c r="A2399" s="23" t="str">
        <x:v>total_calibration</x:v>
      </x:c>
      <x:c r="B2399" s="23" t="n">
        <x:v>60</x:v>
      </x:c>
      <x:c r="C2399" s="23" t="str">
        <x:v>checkpoint:epoch:minimax-m1-80k</x:v>
      </x:c>
      <x:c r="D2399" s="23" t="str">
        <x:v>MiniMax-M1-80k</x:v>
      </x:c>
      <x:c r="E2399" s="23" t="str">
        <x:v>minimax</x:v>
      </x:c>
      <x:c r="F2399" s="78" t="n">
        <x:v>45821</x:v>
      </x:c>
      <x:c r="G2399" s="78" t="n">
        <x:v>45885</x:v>
      </x:c>
      <x:c r="H2399" s="81" t="n">
        <x:v>0.7035623639735143</x:v>
      </x:c>
      <x:c r="I2399" s="81" t="n">
        <x:v>1.01904157598</x:v>
      </x:c>
      <x:c r="J2399" s="23" t="str">
        <x:v>total_b</x:v>
      </x:c>
      <x:c r="K2399" s="23" t="str">
        <x:v>date_only</x:v>
      </x:c>
      <x:c r="L2399" s="81" t="n">
        <x:v>456</x:v>
      </x:c>
      <x:c r="M2399" s="81" t="n">
        <x:v>182.10214931169253</x:v>
      </x:c>
      <x:c r="N2399" s="81" t="n">
        <x:v>-0.39864977095683307</x:v>
      </x:c>
      <x:c r="O2399" s="23" t="n">
        <x:v>23</x:v>
      </x:c>
      <x:c r="P2399" s="23" t="n">
        <x:v>7</x:v>
      </x:c>
      <x:c r="Q2399" s="78" t="n">
        <x:v>45865</x:v>
      </x:c>
      <x:c r="R2399" s="23" t="str">
        <x:v>True</x:v>
      </x:c>
      <x:c r="S2399" s="23" t="str">
        <x:v>True</x:v>
      </x:c>
      <x:c r="T2399" s="23" t="str">
        <x:v>False</x:v>
      </x:c>
    </x:row>
    <x:row r="2400">
      <x:c r="A2400" s="23" t="str">
        <x:v>total_calibration</x:v>
      </x:c>
      <x:c r="B2400" s="23" t="n">
        <x:v>60</x:v>
      </x:c>
      <x:c r="C2400" s="23" t="str">
        <x:v>checkpoint:epoch:minimax-m1-80k</x:v>
      </x:c>
      <x:c r="D2400" s="23" t="str">
        <x:v>MiniMax-M1-80k</x:v>
      </x:c>
      <x:c r="E2400" s="23" t="str">
        <x:v>minimax</x:v>
      </x:c>
      <x:c r="F2400" s="78" t="n">
        <x:v>45821</x:v>
      </x:c>
      <x:c r="G2400" s="78" t="n">
        <x:v>45885</x:v>
      </x:c>
      <x:c r="H2400" s="81" t="n">
        <x:v>0.7035623639735143</x:v>
      </x:c>
      <x:c r="I2400" s="81" t="n">
        <x:v>1.01904157598</x:v>
      </x:c>
      <x:c r="J2400" s="23" t="str">
        <x:v>total_b</x:v>
      </x:c>
      <x:c r="K2400" s="23" t="str">
        <x:v>date_historical_price</x:v>
      </x:c>
      <x:c r="L2400" s="81" t="n">
        <x:v>456</x:v>
      </x:c>
      <x:c r="M2400" s="81" t="n">
        <x:v>164.10830621217892</x:v>
      </x:c>
      <x:c r="N2400" s="81" t="n">
        <x:v>-0.44383427958317667</x:v>
      </x:c>
      <x:c r="O2400" s="23" t="n">
        <x:v>23</x:v>
      </x:c>
      <x:c r="P2400" s="23" t="n">
        <x:v>7</x:v>
      </x:c>
      <x:c r="Q2400" s="78" t="n">
        <x:v>45865</x:v>
      </x:c>
      <x:c r="R2400" s="23" t="str">
        <x:v>True</x:v>
      </x:c>
      <x:c r="S2400" s="23" t="str">
        <x:v>True</x:v>
      </x:c>
      <x:c r="T2400" s="23" t="str">
        <x:v>False</x:v>
      </x:c>
    </x:row>
    <x:row r="2401">
      <x:c r="A2401" s="23" t="str">
        <x:v>total_calibration</x:v>
      </x:c>
      <x:c r="B2401" s="23" t="n">
        <x:v>60</x:v>
      </x:c>
      <x:c r="C2401" s="23" t="str">
        <x:v>checkpoint:epoch:minimax-m1-80k</x:v>
      </x:c>
      <x:c r="D2401" s="23" t="str">
        <x:v>MiniMax-M1-80k</x:v>
      </x:c>
      <x:c r="E2401" s="23" t="str">
        <x:v>minimax</x:v>
      </x:c>
      <x:c r="F2401" s="78" t="n">
        <x:v>45821</x:v>
      </x:c>
      <x:c r="G2401" s="78" t="n">
        <x:v>45885</x:v>
      </x:c>
      <x:c r="H2401" s="81" t="n">
        <x:v>0.7035623639735143</x:v>
      </x:c>
      <x:c r="I2401" s="81" t="n">
        <x:v>1.01904157598</x:v>
      </x:c>
      <x:c r="J2401" s="23" t="str">
        <x:v>total_b</x:v>
      </x:c>
      <x:c r="K2401" s="23" t="str">
        <x:v>date_current_price_nonprospective</x:v>
      </x:c>
      <x:c r="L2401" s="81" t="n">
        <x:v>456</x:v>
      </x:c>
      <x:c r="M2401" s="81" t="n">
        <x:v>190.65310193262118</x:v>
      </x:c>
      <x:c r="N2401" s="81" t="n">
        <x:v>-0.378720967010888</x:v>
      </x:c>
      <x:c r="O2401" s="23" t="n">
        <x:v>23</x:v>
      </x:c>
      <x:c r="P2401" s="23" t="n">
        <x:v>7</x:v>
      </x:c>
      <x:c r="Q2401" s="78" t="n">
        <x:v>45865</x:v>
      </x:c>
      <x:c r="R2401" s="23" t="str">
        <x:v>True</x:v>
      </x:c>
      <x:c r="S2401" s="23" t="str">
        <x:v>True</x:v>
      </x:c>
      <x:c r="T2401" s="23" t="str">
        <x:v>True</x:v>
      </x:c>
    </x:row>
    <x:row r="2402">
      <x:c r="A2402" s="23" t="str">
        <x:v>total_calibration</x:v>
      </x:c>
      <x:c r="B2402" s="23" t="n">
        <x:v>60</x:v>
      </x:c>
      <x:c r="C2402" s="23" t="str">
        <x:v>checkpoint:epoch:mistral-small-3-2</x:v>
      </x:c>
      <x:c r="D2402" s="23" t="str">
        <x:v>Mistral Small 3.2</x:v>
      </x:c>
      <x:c r="E2402" s="23" t="str">
        <x:v>mistralai</x:v>
      </x:c>
      <x:c r="F2402" s="78" t="n">
        <x:v>45823</x:v>
      </x:c>
      <x:c r="G2402" s="78" t="n">
        <x:v>45891</x:v>
      </x:c>
      <x:c r="H2402" s="81" t="n">
        <x:v>0.07071067811865477</x:v>
      </x:c>
      <x:c r="I2402" s="81" t="n">
        <x:v>0.158704938088</x:v>
      </x:c>
      <x:c r="J2402" s="23" t="str">
        <x:v>total_b</x:v>
      </x:c>
      <x:c r="K2402" s="23" t="str">
        <x:v>date_only</x:v>
      </x:c>
      <x:c r="L2402" s="81" t="n">
        <x:v>24</x:v>
      </x:c>
      <x:c r="M2402" s="81" t="n">
        <x:v>259.14721594498343</x:v>
      </x:c>
      <x:c r="N2402" s="81" t="n">
        <x:v>1.0333353058022585</x:v>
      </x:c>
      <x:c r="O2402" s="23" t="n">
        <x:v>22</x:v>
      </x:c>
      <x:c r="P2402" s="23" t="n">
        <x:v>7</x:v>
      </x:c>
      <x:c r="Q2402" s="78" t="n">
        <x:v>45885</x:v>
      </x:c>
      <x:c r="R2402" s="23" t="str">
        <x:v>True</x:v>
      </x:c>
      <x:c r="S2402" s="23" t="str">
        <x:v>True</x:v>
      </x:c>
      <x:c r="T2402" s="23" t="str">
        <x:v>False</x:v>
      </x:c>
    </x:row>
    <x:row r="2403">
      <x:c r="A2403" s="23" t="str">
        <x:v>total_calibration</x:v>
      </x:c>
      <x:c r="B2403" s="23" t="n">
        <x:v>60</x:v>
      </x:c>
      <x:c r="C2403" s="23" t="str">
        <x:v>checkpoint:epoch:mistral-small-3-2</x:v>
      </x:c>
      <x:c r="D2403" s="23" t="str">
        <x:v>Mistral Small 3.2</x:v>
      </x:c>
      <x:c r="E2403" s="23" t="str">
        <x:v>mistralai</x:v>
      </x:c>
      <x:c r="F2403" s="78" t="n">
        <x:v>45823</x:v>
      </x:c>
      <x:c r="G2403" s="78" t="n">
        <x:v>45891</x:v>
      </x:c>
      <x:c r="H2403" s="81" t="n">
        <x:v>0.07071067811865477</x:v>
      </x:c>
      <x:c r="I2403" s="81" t="n">
        <x:v>0.158704938088</x:v>
      </x:c>
      <x:c r="J2403" s="23" t="str">
        <x:v>total_b</x:v>
      </x:c>
      <x:c r="K2403" s="23" t="str">
        <x:v>date_historical_price</x:v>
      </x:c>
      <x:c r="L2403" s="81" t="n">
        <x:v>24</x:v>
      </x:c>
      <x:c r="M2403" s="81" t="n">
        <x:v>42.86414990385842</x:v>
      </x:c>
      <x:c r="N2403" s="81" t="n">
        <x:v>0.251882973363294</x:v>
      </x:c>
      <x:c r="O2403" s="23" t="n">
        <x:v>22</x:v>
      </x:c>
      <x:c r="P2403" s="23" t="n">
        <x:v>7</x:v>
      </x:c>
      <x:c r="Q2403" s="78" t="n">
        <x:v>45885</x:v>
      </x:c>
      <x:c r="R2403" s="23" t="str">
        <x:v>True</x:v>
      </x:c>
      <x:c r="S2403" s="23" t="str">
        <x:v>True</x:v>
      </x:c>
      <x:c r="T2403" s="23" t="str">
        <x:v>False</x:v>
      </x:c>
    </x:row>
    <x:row r="2404">
      <x:c r="A2404" s="23" t="str">
        <x:v>total_calibration</x:v>
      </x:c>
      <x:c r="B2404" s="23" t="n">
        <x:v>60</x:v>
      </x:c>
      <x:c r="C2404" s="23" t="str">
        <x:v>checkpoint:epoch:mistral-small-3-2</x:v>
      </x:c>
      <x:c r="D2404" s="23" t="str">
        <x:v>Mistral Small 3.2</x:v>
      </x:c>
      <x:c r="E2404" s="23" t="str">
        <x:v>mistralai</x:v>
      </x:c>
      <x:c r="F2404" s="78" t="n">
        <x:v>45823</x:v>
      </x:c>
      <x:c r="G2404" s="78" t="n">
        <x:v>45891</x:v>
      </x:c>
      <x:c r="H2404" s="81" t="n">
        <x:v>0.07071067811865477</x:v>
      </x:c>
      <x:c r="I2404" s="81" t="n">
        <x:v>0.158704938088</x:v>
      </x:c>
      <x:c r="J2404" s="23" t="str">
        <x:v>total_b</x:v>
      </x:c>
      <x:c r="K2404" s="23" t="str">
        <x:v>date_current_price_nonprospective</x:v>
      </x:c>
      <x:c r="L2404" s="81" t="n">
        <x:v>24</x:v>
      </x:c>
      <x:c r="M2404" s="81" t="n">
        <x:v>62.38571317479001</x:v>
      </x:c>
      <x:c r="N2404" s="81" t="n">
        <x:v>0.4148739024618432</x:v>
      </x:c>
      <x:c r="O2404" s="23" t="n">
        <x:v>22</x:v>
      </x:c>
      <x:c r="P2404" s="23" t="n">
        <x:v>7</x:v>
      </x:c>
      <x:c r="Q2404" s="78" t="n">
        <x:v>45885</x:v>
      </x:c>
      <x:c r="R2404" s="23" t="str">
        <x:v>True</x:v>
      </x:c>
      <x:c r="S2404" s="23" t="str">
        <x:v>True</x:v>
      </x:c>
      <x:c r="T2404" s="23" t="str">
        <x:v>True</x:v>
      </x:c>
    </x:row>
    <x:row r="2405">
      <x:c r="A2405" s="23" t="str">
        <x:v>total_calibration</x:v>
      </x:c>
      <x:c r="B2405" s="23" t="n">
        <x:v>60</x:v>
      </x:c>
      <x:c r="C2405" s="23" t="str">
        <x:v>checkpoint:epoch:kimi-k2</x:v>
      </x:c>
      <x:c r="D2405" s="23" t="str">
        <x:v>Kimi K2</x:v>
      </x:c>
      <x:c r="E2405" s="23" t="str">
        <x:v>moonshotai</x:v>
      </x:c>
      <x:c r="F2405" s="78" t="n">
        <x:v>45849</x:v>
      </x:c>
      <x:c r="G2405" s="78" t="n">
        <x:v>45909</x:v>
      </x:c>
      <x:c r="H2405" s="81" t="n">
        <x:v>0.5904235767650206</x:v>
      </x:c>
      <x:c r="I2405" s="81" t="n">
        <x:v>1.14498908292</x:v>
      </x:c>
      <x:c r="J2405" s="23" t="str">
        <x:v>total_b</x:v>
      </x:c>
      <x:c r="K2405" s="23" t="str">
        <x:v>date_only</x:v>
      </x:c>
      <x:c r="L2405" s="81" t="n">
        <x:v>1040</x:v>
      </x:c>
      <x:c r="M2405" s="81" t="n">
        <x:v>242.449420328578</x:v>
      </x:c>
      <x:c r="N2405" s="81" t="n">
        <x:v>-0.6324121891990658</x:v>
      </x:c>
      <x:c r="O2405" s="23" t="n">
        <x:v>26</x:v>
      </x:c>
      <x:c r="P2405" s="23" t="n">
        <x:v>8</x:v>
      </x:c>
      <x:c r="Q2405" s="78" t="n">
        <x:v>45891</x:v>
      </x:c>
      <x:c r="R2405" s="23" t="str">
        <x:v>True</x:v>
      </x:c>
      <x:c r="S2405" s="23" t="str">
        <x:v>True</x:v>
      </x:c>
      <x:c r="T2405" s="23" t="str">
        <x:v>False</x:v>
      </x:c>
    </x:row>
    <x:row r="2406">
      <x:c r="A2406" s="23" t="str">
        <x:v>total_calibration</x:v>
      </x:c>
      <x:c r="B2406" s="23" t="n">
        <x:v>60</x:v>
      </x:c>
      <x:c r="C2406" s="23" t="str">
        <x:v>checkpoint:epoch:kimi-k2</x:v>
      </x:c>
      <x:c r="D2406" s="23" t="str">
        <x:v>Kimi K2</x:v>
      </x:c>
      <x:c r="E2406" s="23" t="str">
        <x:v>moonshotai</x:v>
      </x:c>
      <x:c r="F2406" s="78" t="n">
        <x:v>45849</x:v>
      </x:c>
      <x:c r="G2406" s="78" t="n">
        <x:v>45909</x:v>
      </x:c>
      <x:c r="H2406" s="81" t="n">
        <x:v>0.5904235767650206</x:v>
      </x:c>
      <x:c r="I2406" s="81" t="n">
        <x:v>1.14498908292</x:v>
      </x:c>
      <x:c r="J2406" s="23" t="str">
        <x:v>total_b</x:v>
      </x:c>
      <x:c r="K2406" s="23" t="str">
        <x:v>date_historical_price</x:v>
      </x:c>
      <x:c r="L2406" s="81" t="n">
        <x:v>1040</x:v>
      </x:c>
      <x:c r="M2406" s="81" t="n">
        <x:v>206.40325792996012</x:v>
      </x:c>
      <x:c r="N2406" s="81" t="n">
        <x:v>-0.7023167912571849</x:v>
      </x:c>
      <x:c r="O2406" s="23" t="n">
        <x:v>26</x:v>
      </x:c>
      <x:c r="P2406" s="23" t="n">
        <x:v>8</x:v>
      </x:c>
      <x:c r="Q2406" s="78" t="n">
        <x:v>45891</x:v>
      </x:c>
      <x:c r="R2406" s="23" t="str">
        <x:v>True</x:v>
      </x:c>
      <x:c r="S2406" s="23" t="str">
        <x:v>True</x:v>
      </x:c>
      <x:c r="T2406" s="23" t="str">
        <x:v>False</x:v>
      </x:c>
    </x:row>
    <x:row r="2407">
      <x:c r="A2407" s="23" t="str">
        <x:v>total_calibration</x:v>
      </x:c>
      <x:c r="B2407" s="23" t="n">
        <x:v>60</x:v>
      </x:c>
      <x:c r="C2407" s="23" t="str">
        <x:v>checkpoint:epoch:kimi-k2</x:v>
      </x:c>
      <x:c r="D2407" s="23" t="str">
        <x:v>Kimi K2</x:v>
      </x:c>
      <x:c r="E2407" s="23" t="str">
        <x:v>moonshotai</x:v>
      </x:c>
      <x:c r="F2407" s="78" t="n">
        <x:v>45849</x:v>
      </x:c>
      <x:c r="G2407" s="78" t="n">
        <x:v>45909</x:v>
      </x:c>
      <x:c r="H2407" s="81" t="n">
        <x:v>0.5904235767650206</x:v>
      </x:c>
      <x:c r="I2407" s="81" t="n">
        <x:v>1.14498908292</x:v>
      </x:c>
      <x:c r="J2407" s="23" t="str">
        <x:v>total_b</x:v>
      </x:c>
      <x:c r="K2407" s="23" t="str">
        <x:v>date_current_price_nonprospective</x:v>
      </x:c>
      <x:c r="L2407" s="81" t="n">
        <x:v>1040</x:v>
      </x:c>
      <x:c r="M2407" s="81" t="n">
        <x:v>281.2984970186626</x:v>
      </x:c>
      <x:c r="N2407" s="81" t="n">
        <x:v>-0.5678659275681511</x:v>
      </x:c>
      <x:c r="O2407" s="23" t="n">
        <x:v>26</x:v>
      </x:c>
      <x:c r="P2407" s="23" t="n">
        <x:v>8</x:v>
      </x:c>
      <x:c r="Q2407" s="78" t="n">
        <x:v>45891</x:v>
      </x:c>
      <x:c r="R2407" s="23" t="str">
        <x:v>True</x:v>
      </x:c>
      <x:c r="S2407" s="23" t="str">
        <x:v>True</x:v>
      </x:c>
      <x:c r="T2407" s="23" t="str">
        <x:v>True</x:v>
      </x:c>
    </x:row>
    <x:row r="2408">
      <x:c r="A2408" s="23" t="str">
        <x:v>total_calibration</x:v>
      </x:c>
      <x:c r="B2408" s="23" t="n">
        <x:v>60</x:v>
      </x:c>
      <x:c r="C2408" s="23" t="str">
        <x:v>checkpoint:epoch:qwen3-coder-480b-a35b</x:v>
      </x:c>
      <x:c r="D2408" s="23" t="str">
        <x:v>Qwen3-Coder-480B-A35B</x:v>
      </x:c>
      <x:c r="E2408" s="23" t="str">
        <x:v>qwen</x:v>
      </x:c>
      <x:c r="F2408" s="78" t="n">
        <x:v>45860</x:v>
      </x:c>
      <x:c r="G2408" s="78" t="n">
        <x:v>45920</x:v>
      </x:c>
      <x:c r="H2408" s="81" t="n">
        <x:v>0.4</x:v>
      </x:c>
      <x:c r="I2408" s="81" t="n">
        <x:v>0.746016095742</x:v>
      </x:c>
      <x:c r="J2408" s="23" t="str">
        <x:v>total_b</x:v>
      </x:c>
      <x:c r="K2408" s="23" t="str">
        <x:v>date_only</x:v>
      </x:c>
      <x:c r="L2408" s="81" t="n">
        <x:v>480</x:v>
      </x:c>
      <x:c r="M2408" s="81" t="n">
        <x:v>717.7502445209793</x:v>
      </x:c>
      <x:c r="N2408" s="81" t="n">
        <x:v>0.17473211174711023</x:v>
      </x:c>
      <x:c r="O2408" s="23" t="n">
        <x:v>21</x:v>
      </x:c>
      <x:c r="P2408" s="23" t="n">
        <x:v>8</x:v>
      </x:c>
      <x:c r="Q2408" s="78" t="n">
        <x:v>45909</x:v>
      </x:c>
      <x:c r="R2408" s="23" t="str">
        <x:v>True</x:v>
      </x:c>
      <x:c r="S2408" s="23" t="str">
        <x:v>True</x:v>
      </x:c>
      <x:c r="T2408" s="23" t="str">
        <x:v>False</x:v>
      </x:c>
    </x:row>
    <x:row r="2409">
      <x:c r="A2409" s="23" t="str">
        <x:v>total_calibration</x:v>
      </x:c>
      <x:c r="B2409" s="23" t="n">
        <x:v>60</x:v>
      </x:c>
      <x:c r="C2409" s="23" t="str">
        <x:v>checkpoint:epoch:qwen3-coder-480b-a35b</x:v>
      </x:c>
      <x:c r="D2409" s="23" t="str">
        <x:v>Qwen3-Coder-480B-A35B</x:v>
      </x:c>
      <x:c r="E2409" s="23" t="str">
        <x:v>qwen</x:v>
      </x:c>
      <x:c r="F2409" s="78" t="n">
        <x:v>45860</x:v>
      </x:c>
      <x:c r="G2409" s="78" t="n">
        <x:v>45920</x:v>
      </x:c>
      <x:c r="H2409" s="81" t="n">
        <x:v>0.4</x:v>
      </x:c>
      <x:c r="I2409" s="81" t="n">
        <x:v>0.746016095742</x:v>
      </x:c>
      <x:c r="J2409" s="23" t="str">
        <x:v>total_b</x:v>
      </x:c>
      <x:c r="K2409" s="23" t="str">
        <x:v>date_historical_price</x:v>
      </x:c>
      <x:c r="L2409" s="81" t="n">
        <x:v>480</x:v>
      </x:c>
      <x:c r="M2409" s="81" t="n">
        <x:v>418.59615194164024</x:v>
      </x:c>
      <x:c r="N2409" s="81" t="n">
        <x:v>-0.05944600572407361</x:v>
      </x:c>
      <x:c r="O2409" s="23" t="n">
        <x:v>21</x:v>
      </x:c>
      <x:c r="P2409" s="23" t="n">
        <x:v>8</x:v>
      </x:c>
      <x:c r="Q2409" s="78" t="n">
        <x:v>45909</x:v>
      </x:c>
      <x:c r="R2409" s="23" t="str">
        <x:v>True</x:v>
      </x:c>
      <x:c r="S2409" s="23" t="str">
        <x:v>True</x:v>
      </x:c>
      <x:c r="T2409" s="23" t="str">
        <x:v>False</x:v>
      </x:c>
    </x:row>
    <x:row r="2410">
      <x:c r="A2410" s="23" t="str">
        <x:v>total_calibration</x:v>
      </x:c>
      <x:c r="B2410" s="23" t="n">
        <x:v>60</x:v>
      </x:c>
      <x:c r="C2410" s="23" t="str">
        <x:v>checkpoint:epoch:qwen3-coder-480b-a35b</x:v>
      </x:c>
      <x:c r="D2410" s="23" t="str">
        <x:v>Qwen3-Coder-480B-A35B</x:v>
      </x:c>
      <x:c r="E2410" s="23" t="str">
        <x:v>qwen</x:v>
      </x:c>
      <x:c r="F2410" s="78" t="n">
        <x:v>45860</x:v>
      </x:c>
      <x:c r="G2410" s="78" t="n">
        <x:v>45920</x:v>
      </x:c>
      <x:c r="H2410" s="81" t="n">
        <x:v>0.4</x:v>
      </x:c>
      <x:c r="I2410" s="81" t="n">
        <x:v>0.746016095742</x:v>
      </x:c>
      <x:c r="J2410" s="23" t="str">
        <x:v>total_b</x:v>
      </x:c>
      <x:c r="K2410" s="23" t="str">
        <x:v>date_current_price_nonprospective</x:v>
      </x:c>
      <x:c r="L2410" s="81" t="n">
        <x:v>480</x:v>
      </x:c>
      <x:c r="M2410" s="81" t="n">
        <x:v>485.6112278994311</x:v>
      </x:c>
      <x:c r="N2410" s="81" t="n">
        <x:v>0.005047482203957391</x:v>
      </x:c>
      <x:c r="O2410" s="23" t="n">
        <x:v>21</x:v>
      </x:c>
      <x:c r="P2410" s="23" t="n">
        <x:v>8</x:v>
      </x:c>
      <x:c r="Q2410" s="78" t="n">
        <x:v>45909</x:v>
      </x:c>
      <x:c r="R2410" s="23" t="str">
        <x:v>True</x:v>
      </x:c>
      <x:c r="S2410" s="23" t="str">
        <x:v>True</x:v>
      </x:c>
      <x:c r="T2410" s="23" t="str">
        <x:v>True</x:v>
      </x:c>
    </x:row>
    <x:row r="2411">
      <x:c r="A2411" s="23" t="str">
        <x:v>total_calibration</x:v>
      </x:c>
      <x:c r="B2411" s="23" t="n">
        <x:v>60</x:v>
      </x:c>
      <x:c r="C2411" s="23" t="str">
        <x:v>checkpoint:epoch:qwen3-235b-a22b-jul-2025</x:v>
      </x:c>
      <x:c r="D2411" s="23" t="str">
        <x:v>Qwen3-235B-A22B (Jul 2025)</x:v>
      </x:c>
      <x:c r="E2411" s="23" t="str">
        <x:v>qwen</x:v>
      </x:c>
      <x:c r="F2411" s="78" t="n">
        <x:v>45863</x:v>
      </x:c>
      <x:c r="G2411" s="78" t="n">
        <x:v>45923</x:v>
      </x:c>
      <x:c r="H2411" s="81" t="n">
        <x:v>0.15597424530992288</x:v>
      </x:c>
      <x:c r="I2411" s="81" t="n">
        <x:v>0.373205080757</x:v>
      </x:c>
      <x:c r="J2411" s="23" t="str">
        <x:v>total_b</x:v>
      </x:c>
      <x:c r="K2411" s="23" t="str">
        <x:v>date_only</x:v>
      </x:c>
      <x:c r="L2411" s="81" t="n">
        <x:v>235</x:v>
      </x:c>
      <x:c r="M2411" s="81" t="n">
        <x:v>753.4370325698652</x:v>
      </x:c>
      <x:c r="N2411" s="81" t="n">
        <x:v>0.5059791003508667</x:v>
      </x:c>
      <x:c r="O2411" s="23" t="n">
        <x:v>21</x:v>
      </x:c>
      <x:c r="P2411" s="23" t="n">
        <x:v>8</x:v>
      </x:c>
      <x:c r="Q2411" s="78" t="n">
        <x:v>45909</x:v>
      </x:c>
      <x:c r="R2411" s="23" t="str">
        <x:v>True</x:v>
      </x:c>
      <x:c r="S2411" s="23" t="str">
        <x:v>True</x:v>
      </x:c>
      <x:c r="T2411" s="23" t="str">
        <x:v>False</x:v>
      </x:c>
    </x:row>
    <x:row r="2412">
      <x:c r="A2412" s="23" t="str">
        <x:v>total_calibration</x:v>
      </x:c>
      <x:c r="B2412" s="23" t="n">
        <x:v>60</x:v>
      </x:c>
      <x:c r="C2412" s="23" t="str">
        <x:v>checkpoint:epoch:qwen3-235b-a22b-jul-2025</x:v>
      </x:c>
      <x:c r="D2412" s="23" t="str">
        <x:v>Qwen3-235B-A22B (Jul 2025)</x:v>
      </x:c>
      <x:c r="E2412" s="23" t="str">
        <x:v>qwen</x:v>
      </x:c>
      <x:c r="F2412" s="78" t="n">
        <x:v>45863</x:v>
      </x:c>
      <x:c r="G2412" s="78" t="n">
        <x:v>45923</x:v>
      </x:c>
      <x:c r="H2412" s="81" t="n">
        <x:v>0.15597424530992288</x:v>
      </x:c>
      <x:c r="I2412" s="81" t="n">
        <x:v>0.373205080757</x:v>
      </x:c>
      <x:c r="J2412" s="23" t="str">
        <x:v>total_b</x:v>
      </x:c>
      <x:c r="K2412" s="23" t="str">
        <x:v>date_historical_price</x:v>
      </x:c>
      <x:c r="L2412" s="81" t="n">
        <x:v>235</x:v>
      </x:c>
      <x:c r="M2412" s="81" t="n">
        <x:v>231.24105374925728</x:v>
      </x:c>
      <x:c r="N2412" s="81" t="n">
        <x:v>-0.007002922514666818</x:v>
      </x:c>
      <x:c r="O2412" s="23" t="n">
        <x:v>21</x:v>
      </x:c>
      <x:c r="P2412" s="23" t="n">
        <x:v>8</x:v>
      </x:c>
      <x:c r="Q2412" s="78" t="n">
        <x:v>45909</x:v>
      </x:c>
      <x:c r="R2412" s="23" t="str">
        <x:v>True</x:v>
      </x:c>
      <x:c r="S2412" s="23" t="str">
        <x:v>True</x:v>
      </x:c>
      <x:c r="T2412" s="23" t="str">
        <x:v>False</x:v>
      </x:c>
    </x:row>
    <x:row r="2413">
      <x:c r="A2413" s="23" t="str">
        <x:v>total_calibration</x:v>
      </x:c>
      <x:c r="B2413" s="23" t="n">
        <x:v>60</x:v>
      </x:c>
      <x:c r="C2413" s="23" t="str">
        <x:v>checkpoint:epoch:qwen3-235b-a22b-jul-2025</x:v>
      </x:c>
      <x:c r="D2413" s="23" t="str">
        <x:v>Qwen3-235B-A22B (Jul 2025)</x:v>
      </x:c>
      <x:c r="E2413" s="23" t="str">
        <x:v>qwen</x:v>
      </x:c>
      <x:c r="F2413" s="78" t="n">
        <x:v>45863</x:v>
      </x:c>
      <x:c r="G2413" s="78" t="n">
        <x:v>45923</x:v>
      </x:c>
      <x:c r="H2413" s="81" t="n">
        <x:v>0.15597424530992288</x:v>
      </x:c>
      <x:c r="I2413" s="81" t="n">
        <x:v>0.373205080757</x:v>
      </x:c>
      <x:c r="J2413" s="23" t="str">
        <x:v>total_b</x:v>
      </x:c>
      <x:c r="K2413" s="23" t="str">
        <x:v>date_current_price_nonprospective</x:v>
      </x:c>
      <x:c r="L2413" s="81" t="n">
        <x:v>235</x:v>
      </x:c>
      <x:c r="M2413" s="81" t="n">
        <x:v>307.40603202356186</x:v>
      </x:c>
      <x:c r="N2413" s="81" t="n">
        <x:v>0.1166445228465945</x:v>
      </x:c>
      <x:c r="O2413" s="23" t="n">
        <x:v>21</x:v>
      </x:c>
      <x:c r="P2413" s="23" t="n">
        <x:v>8</x:v>
      </x:c>
      <x:c r="Q2413" s="78" t="n">
        <x:v>45909</x:v>
      </x:c>
      <x:c r="R2413" s="23" t="str">
        <x:v>True</x:v>
      </x:c>
      <x:c r="S2413" s="23" t="str">
        <x:v>True</x:v>
      </x:c>
      <x:c r="T2413" s="23" t="str">
        <x:v>True</x:v>
      </x:c>
    </x:row>
    <x:row r="2414">
      <x:c r="A2414" s="23" t="str">
        <x:v>total_calibration</x:v>
      </x:c>
      <x:c r="B2414" s="23" t="n">
        <x:v>60</x:v>
      </x:c>
      <x:c r="C2414" s="23" t="str">
        <x:v>checkpoint:alibaba:qwen3-235b-a22b-thinking-jul-2025</x:v>
      </x:c>
      <x:c r="D2414" s="23" t="str">
        <x:v>Qwen3-235B-A22B-Thinking (Jul 2025)</x:v>
      </x:c>
      <x:c r="E2414" s="23" t="str">
        <x:v>qwen</x:v>
      </x:c>
      <x:c r="F2414" s="78" t="n">
        <x:v>45863</x:v>
      </x:c>
      <x:c r="G2414" s="78" t="n">
        <x:v>45923</x:v>
      </x:c>
      <x:c r="H2414" s="81" t="n">
        <x:v>0.15597424530992288</x:v>
      </x:c>
      <x:c r="I2414" s="81" t="n">
        <x:v>0.838003579945</x:v>
      </x:c>
      <x:c r="J2414" s="23" t="str">
        <x:v>total_b</x:v>
      </x:c>
      <x:c r="K2414" s="23" t="str">
        <x:v>date_only</x:v>
      </x:c>
      <x:c r="L2414" s="81" t="n">
        <x:v>235</x:v>
      </x:c>
      <x:c r="M2414" s="81" t="n">
        <x:v>753.4370325698652</x:v>
      </x:c>
      <x:c r="N2414" s="81" t="n">
        <x:v>0.5059791003508667</x:v>
      </x:c>
      <x:c r="O2414" s="23" t="n">
        <x:v>21</x:v>
      </x:c>
      <x:c r="P2414" s="23" t="n">
        <x:v>8</x:v>
      </x:c>
      <x:c r="Q2414" s="78" t="n">
        <x:v>45909</x:v>
      </x:c>
      <x:c r="R2414" s="23" t="str">
        <x:v>True</x:v>
      </x:c>
      <x:c r="S2414" s="23" t="str">
        <x:v>True</x:v>
      </x:c>
      <x:c r="T2414" s="23" t="str">
        <x:v>False</x:v>
      </x:c>
    </x:row>
    <x:row r="2415">
      <x:c r="A2415" s="23" t="str">
        <x:v>total_calibration</x:v>
      </x:c>
      <x:c r="B2415" s="23" t="n">
        <x:v>60</x:v>
      </x:c>
      <x:c r="C2415" s="23" t="str">
        <x:v>checkpoint:alibaba:qwen3-235b-a22b-thinking-jul-2025</x:v>
      </x:c>
      <x:c r="D2415" s="23" t="str">
        <x:v>Qwen3-235B-A22B-Thinking (Jul 2025)</x:v>
      </x:c>
      <x:c r="E2415" s="23" t="str">
        <x:v>qwen</x:v>
      </x:c>
      <x:c r="F2415" s="78" t="n">
        <x:v>45863</x:v>
      </x:c>
      <x:c r="G2415" s="78" t="n">
        <x:v>45923</x:v>
      </x:c>
      <x:c r="H2415" s="81" t="n">
        <x:v>0.15597424530992288</x:v>
      </x:c>
      <x:c r="I2415" s="81" t="n">
        <x:v>0.838003579945</x:v>
      </x:c>
      <x:c r="J2415" s="23" t="str">
        <x:v>total_b</x:v>
      </x:c>
      <x:c r="K2415" s="23" t="str">
        <x:v>date_historical_price</x:v>
      </x:c>
      <x:c r="L2415" s="81" t="n">
        <x:v>235</x:v>
      </x:c>
      <x:c r="M2415" s="81" t="n">
        <x:v>231.24105374925728</x:v>
      </x:c>
      <x:c r="N2415" s="81" t="n">
        <x:v>-0.007002922514666818</x:v>
      </x:c>
      <x:c r="O2415" s="23" t="n">
        <x:v>21</x:v>
      </x:c>
      <x:c r="P2415" s="23" t="n">
        <x:v>8</x:v>
      </x:c>
      <x:c r="Q2415" s="78" t="n">
        <x:v>45909</x:v>
      </x:c>
      <x:c r="R2415" s="23" t="str">
        <x:v>True</x:v>
      </x:c>
      <x:c r="S2415" s="23" t="str">
        <x:v>True</x:v>
      </x:c>
      <x:c r="T2415" s="23" t="str">
        <x:v>False</x:v>
      </x:c>
    </x:row>
    <x:row r="2416">
      <x:c r="A2416" s="23" t="str">
        <x:v>total_calibration</x:v>
      </x:c>
      <x:c r="B2416" s="23" t="n">
        <x:v>60</x:v>
      </x:c>
      <x:c r="C2416" s="23" t="str">
        <x:v>checkpoint:alibaba:qwen3-235b-a22b-thinking-jul-2025</x:v>
      </x:c>
      <x:c r="D2416" s="23" t="str">
        <x:v>Qwen3-235B-A22B-Thinking (Jul 2025)</x:v>
      </x:c>
      <x:c r="E2416" s="23" t="str">
        <x:v>qwen</x:v>
      </x:c>
      <x:c r="F2416" s="78" t="n">
        <x:v>45863</x:v>
      </x:c>
      <x:c r="G2416" s="78" t="n">
        <x:v>45923</x:v>
      </x:c>
      <x:c r="H2416" s="81" t="n">
        <x:v>0.15597424530992288</x:v>
      </x:c>
      <x:c r="I2416" s="81" t="n">
        <x:v>0.838003579945</x:v>
      </x:c>
      <x:c r="J2416" s="23" t="str">
        <x:v>total_b</x:v>
      </x:c>
      <x:c r="K2416" s="23" t="str">
        <x:v>date_current_price_nonprospective</x:v>
      </x:c>
      <x:c r="L2416" s="81" t="n">
        <x:v>235</x:v>
      </x:c>
      <x:c r="M2416" s="81" t="n">
        <x:v>544.3655094187095</x:v>
      </x:c>
      <x:c r="N2416" s="81" t="n">
        <x:v>0.36482273856585534</x:v>
      </x:c>
      <x:c r="O2416" s="23" t="n">
        <x:v>21</x:v>
      </x:c>
      <x:c r="P2416" s="23" t="n">
        <x:v>8</x:v>
      </x:c>
      <x:c r="Q2416" s="78" t="n">
        <x:v>45909</x:v>
      </x:c>
      <x:c r="R2416" s="23" t="str">
        <x:v>True</x:v>
      </x:c>
      <x:c r="S2416" s="23" t="str">
        <x:v>True</x:v>
      </x:c>
      <x:c r="T2416" s="23" t="str">
        <x:v>True</x:v>
      </x:c>
    </x:row>
    <x:row r="2417">
      <x:c r="A2417" s="23" t="str">
        <x:v>total_calibration</x:v>
      </x:c>
      <x:c r="B2417" s="23" t="n">
        <x:v>60</x:v>
      </x:c>
      <x:c r="C2417" s="23" t="str">
        <x:v>checkpoint:epoch:glm-4-5</x:v>
      </x:c>
      <x:c r="D2417" s="23" t="str">
        <x:v>GLM-4.5</x:v>
      </x:c>
      <x:c r="E2417" s="23" t="str">
        <x:v>z-ai</x:v>
      </x:c>
      <x:c r="F2417" s="78" t="n">
        <x:v>45874</x:v>
      </x:c>
      <x:c r="G2417" s="78" t="n">
        <x:v>45926</x:v>
      </x:c>
      <x:c r="H2417" s="81" t="n">
        <x:v>0.3999349882368383</x:v>
      </x:c>
      <x:c r="I2417" s="81" t="n">
        <x:v>1.14891252931</x:v>
      </x:c>
      <x:c r="J2417" s="23" t="str">
        <x:v>total_b</x:v>
      </x:c>
      <x:c r="K2417" s="23" t="str">
        <x:v>date_only</x:v>
      </x:c>
      <x:c r="L2417" s="81" t="n">
        <x:v>355</x:v>
      </x:c>
      <x:c r="M2417" s="81" t="n">
        <x:v>632.7158417131409</x:v>
      </x:c>
      <x:c r="N2417" s="81" t="n">
        <x:v>0.2509803552502238</x:v>
      </x:c>
      <x:c r="O2417" s="23" t="n">
        <x:v>30</x:v>
      </x:c>
      <x:c r="P2417" s="23" t="n">
        <x:v>9</x:v>
      </x:c>
      <x:c r="Q2417" s="78" t="n">
        <x:v>45923</x:v>
      </x:c>
      <x:c r="R2417" s="23" t="str">
        <x:v>True</x:v>
      </x:c>
      <x:c r="S2417" s="23" t="str">
        <x:v>True</x:v>
      </x:c>
      <x:c r="T2417" s="23" t="str">
        <x:v>False</x:v>
      </x:c>
    </x:row>
    <x:row r="2418">
      <x:c r="A2418" s="23" t="str">
        <x:v>total_calibration</x:v>
      </x:c>
      <x:c r="B2418" s="23" t="n">
        <x:v>60</x:v>
      </x:c>
      <x:c r="C2418" s="23" t="str">
        <x:v>checkpoint:epoch:glm-4-5</x:v>
      </x:c>
      <x:c r="D2418" s="23" t="str">
        <x:v>GLM-4.5</x:v>
      </x:c>
      <x:c r="E2418" s="23" t="str">
        <x:v>z-ai</x:v>
      </x:c>
      <x:c r="F2418" s="78" t="n">
        <x:v>45874</x:v>
      </x:c>
      <x:c r="G2418" s="78" t="n">
        <x:v>45926</x:v>
      </x:c>
      <x:c r="H2418" s="81" t="n">
        <x:v>0.3999349882368383</x:v>
      </x:c>
      <x:c r="I2418" s="81" t="n">
        <x:v>1.14891252931</x:v>
      </x:c>
      <x:c r="J2418" s="23" t="str">
        <x:v>total_b</x:v>
      </x:c>
      <x:c r="K2418" s="23" t="str">
        <x:v>date_historical_price</x:v>
      </x:c>
      <x:c r="L2418" s="81" t="n">
        <x:v>355</x:v>
      </x:c>
      <x:c r="M2418" s="81" t="n">
        <x:v>423.60246650837945</x:v>
      </x:c>
      <x:c r="N2418" s="81" t="n">
        <x:v>0.07673012715244994</x:v>
      </x:c>
      <x:c r="O2418" s="23" t="n">
        <x:v>30</x:v>
      </x:c>
      <x:c r="P2418" s="23" t="n">
        <x:v>9</x:v>
      </x:c>
      <x:c r="Q2418" s="78" t="n">
        <x:v>45923</x:v>
      </x:c>
      <x:c r="R2418" s="23" t="str">
        <x:v>True</x:v>
      </x:c>
      <x:c r="S2418" s="23" t="str">
        <x:v>True</x:v>
      </x:c>
      <x:c r="T2418" s="23" t="str">
        <x:v>False</x:v>
      </x:c>
    </x:row>
    <x:row r="2419">
      <x:c r="A2419" s="23" t="str">
        <x:v>total_calibration</x:v>
      </x:c>
      <x:c r="B2419" s="23" t="n">
        <x:v>60</x:v>
      </x:c>
      <x:c r="C2419" s="23" t="str">
        <x:v>checkpoint:epoch:glm-4-5</x:v>
      </x:c>
      <x:c r="D2419" s="23" t="str">
        <x:v>GLM-4.5</x:v>
      </x:c>
      <x:c r="E2419" s="23" t="str">
        <x:v>z-ai</x:v>
      </x:c>
      <x:c r="F2419" s="78" t="n">
        <x:v>45874</x:v>
      </x:c>
      <x:c r="G2419" s="78" t="n">
        <x:v>45926</x:v>
      </x:c>
      <x:c r="H2419" s="81" t="n">
        <x:v>0.3999349882368383</x:v>
      </x:c>
      <x:c r="I2419" s="81" t="n">
        <x:v>1.14891252931</x:v>
      </x:c>
      <x:c r="J2419" s="23" t="str">
        <x:v>total_b</x:v>
      </x:c>
      <x:c r="K2419" s="23" t="str">
        <x:v>date_current_price_nonprospective</x:v>
      </x:c>
      <x:c r="L2419" s="81" t="n">
        <x:v>355</x:v>
      </x:c>
      <x:c r="M2419" s="81" t="n">
        <x:v>625.7428719062141</x:v>
      </x:c>
      <x:c r="N2419" s="81" t="n">
        <x:v>0.24616755802671722</x:v>
      </x:c>
      <x:c r="O2419" s="23" t="n">
        <x:v>30</x:v>
      </x:c>
      <x:c r="P2419" s="23" t="n">
        <x:v>9</x:v>
      </x:c>
      <x:c r="Q2419" s="78" t="n">
        <x:v>45923</x:v>
      </x:c>
      <x:c r="R2419" s="23" t="str">
        <x:v>True</x:v>
      </x:c>
      <x:c r="S2419" s="23" t="str">
        <x:v>True</x:v>
      </x:c>
      <x:c r="T2419" s="23" t="str">
        <x:v>True</x:v>
      </x:c>
    </x:row>
    <x:row r="2420">
      <x:c r="A2420" s="23" t="str">
        <x:v>total_calibration</x:v>
      </x:c>
      <x:c r="B2420" s="23" t="n">
        <x:v>60</x:v>
      </x:c>
      <x:c r="C2420" s="23" t="str">
        <x:v>checkpoint:epoch:glm-4-5-air</x:v>
      </x:c>
      <x:c r="D2420" s="23" t="str">
        <x:v>GLM-4.5-Air</x:v>
      </x:c>
      <x:c r="E2420" s="23" t="str">
        <x:v>z-ai</x:v>
      </x:c>
      <x:c r="F2420" s="78" t="n">
        <x:v>45874</x:v>
      </x:c>
      <x:c r="G2420" s="78" t="n">
        <x:v>45926</x:v>
      </x:c>
      <x:c r="H2420" s="81" t="n">
        <x:v>0.4631033770044207</x:v>
      </x:c>
      <x:c r="I2420" s="81" t="n">
        <x:v>0.346987031458</x:v>
      </x:c>
      <x:c r="J2420" s="23" t="str">
        <x:v>total_b</x:v>
      </x:c>
      <x:c r="K2420" s="23" t="str">
        <x:v>date_only</x:v>
      </x:c>
      <x:c r="L2420" s="81" t="n">
        <x:v>106</x:v>
      </x:c>
      <x:c r="M2420" s="81" t="n">
        <x:v>632.7158417131409</x:v>
      </x:c>
      <x:c r="N2420" s="81" t="n">
        <x:v>0.7759028430405477</x:v>
      </x:c>
      <x:c r="O2420" s="23" t="n">
        <x:v>30</x:v>
      </x:c>
      <x:c r="P2420" s="23" t="n">
        <x:v>9</x:v>
      </x:c>
      <x:c r="Q2420" s="78" t="n">
        <x:v>45923</x:v>
      </x:c>
      <x:c r="R2420" s="23" t="str">
        <x:v>True</x:v>
      </x:c>
      <x:c r="S2420" s="23" t="str">
        <x:v>True</x:v>
      </x:c>
      <x:c r="T2420" s="23" t="str">
        <x:v>False</x:v>
      </x:c>
    </x:row>
    <x:row r="2421">
      <x:c r="A2421" s="23" t="str">
        <x:v>total_calibration</x:v>
      </x:c>
      <x:c r="B2421" s="23" t="n">
        <x:v>60</x:v>
      </x:c>
      <x:c r="C2421" s="23" t="str">
        <x:v>checkpoint:epoch:glm-4-5-air</x:v>
      </x:c>
      <x:c r="D2421" s="23" t="str">
        <x:v>GLM-4.5-Air</x:v>
      </x:c>
      <x:c r="E2421" s="23" t="str">
        <x:v>z-ai</x:v>
      </x:c>
      <x:c r="F2421" s="78" t="n">
        <x:v>45874</x:v>
      </x:c>
      <x:c r="G2421" s="78" t="n">
        <x:v>45926</x:v>
      </x:c>
      <x:c r="H2421" s="81" t="n">
        <x:v>0.4631033770044207</x:v>
      </x:c>
      <x:c r="I2421" s="81" t="n">
        <x:v>0.346987031458</x:v>
      </x:c>
      <x:c r="J2421" s="23" t="str">
        <x:v>total_b</x:v>
      </x:c>
      <x:c r="K2421" s="23" t="str">
        <x:v>date_historical_price</x:v>
      </x:c>
      <x:c r="L2421" s="81" t="n">
        <x:v>106</x:v>
      </x:c>
      <x:c r="M2421" s="81" t="n">
        <x:v>469.911492602794</x:v>
      </x:c>
      <x:c r="N2421" s="81" t="n">
        <x:v>0.6467102014073436</x:v>
      </x:c>
      <x:c r="O2421" s="23" t="n">
        <x:v>30</x:v>
      </x:c>
      <x:c r="P2421" s="23" t="n">
        <x:v>9</x:v>
      </x:c>
      <x:c r="Q2421" s="78" t="n">
        <x:v>45923</x:v>
      </x:c>
      <x:c r="R2421" s="23" t="str">
        <x:v>True</x:v>
      </x:c>
      <x:c r="S2421" s="23" t="str">
        <x:v>True</x:v>
      </x:c>
      <x:c r="T2421" s="23" t="str">
        <x:v>False</x:v>
      </x:c>
    </x:row>
    <x:row r="2422">
      <x:c r="A2422" s="23" t="str">
        <x:v>total_calibration</x:v>
      </x:c>
      <x:c r="B2422" s="23" t="n">
        <x:v>60</x:v>
      </x:c>
      <x:c r="C2422" s="23" t="str">
        <x:v>checkpoint:epoch:glm-4-5-air</x:v>
      </x:c>
      <x:c r="D2422" s="23" t="str">
        <x:v>GLM-4.5-Air</x:v>
      </x:c>
      <x:c r="E2422" s="23" t="str">
        <x:v>z-ai</x:v>
      </x:c>
      <x:c r="F2422" s="78" t="n">
        <x:v>45874</x:v>
      </x:c>
      <x:c r="G2422" s="78" t="n">
        <x:v>45926</x:v>
      </x:c>
      <x:c r="H2422" s="81" t="n">
        <x:v>0.4631033770044207</x:v>
      </x:c>
      <x:c r="I2422" s="81" t="n">
        <x:v>0.346987031458</x:v>
      </x:c>
      <x:c r="J2422" s="23" t="str">
        <x:v>total_b</x:v>
      </x:c>
      <x:c r="K2422" s="23" t="str">
        <x:v>date_current_price_nonprospective</x:v>
      </x:c>
      <x:c r="L2422" s="81" t="n">
        <x:v>106</x:v>
      </x:c>
      <x:c r="M2422" s="81" t="n">
        <x:v>250.84869810308047</x:v>
      </x:c>
      <x:c r="N2422" s="81" t="n">
        <x:v>0.37410598613003304</x:v>
      </x:c>
      <x:c r="O2422" s="23" t="n">
        <x:v>30</x:v>
      </x:c>
      <x:c r="P2422" s="23" t="n">
        <x:v>9</x:v>
      </x:c>
      <x:c r="Q2422" s="78" t="n">
        <x:v>45923</x:v>
      </x:c>
      <x:c r="R2422" s="23" t="str">
        <x:v>True</x:v>
      </x:c>
      <x:c r="S2422" s="23" t="str">
        <x:v>True</x:v>
      </x:c>
      <x:c r="T2422" s="23" t="str">
        <x:v>True</x:v>
      </x:c>
    </x:row>
    <x:row r="2423">
      <x:c r="A2423" s="23" t="str">
        <x:v>total_calibration</x:v>
      </x:c>
      <x:c r="B2423" s="23" t="n">
        <x:v>60</x:v>
      </x:c>
      <x:c r="C2423" s="23" t="str">
        <x:v>checkpoint:openai:gpt-oss-120b</x:v>
      </x:c>
      <x:c r="D2423" s="23" t="str">
        <x:v>gpt-oss-120b</x:v>
      </x:c>
      <x:c r="E2423" s="23" t="str">
        <x:v>openai</x:v>
      </x:c>
      <x:c r="F2423" s="78" t="n">
        <x:v>45874</x:v>
      </x:c>
      <x:c r="G2423" s="78" t="n">
        <x:v>45934</x:v>
      </x:c>
      <x:c r="H2423" s="81" t="n">
        <x:v>0.1419859147943908</x:v>
      </x:c>
      <x:c r="I2423" s="81" t="n">
        <x:v>0.3</x:v>
      </x:c>
      <x:c r="J2423" s="23" t="str">
        <x:v>total_b</x:v>
      </x:c>
      <x:c r="K2423" s="23" t="str">
        <x:v>date_only</x:v>
      </x:c>
      <x:c r="L2423" s="81" t="n">
        <x:v>116.83</x:v>
      </x:c>
      <x:c r="M2423" s="81" t="n">
        <x:v>433.09486955155404</x:v>
      </x:c>
      <x:c r="N2423" s="81" t="n">
        <x:v>0.5690286624077382</x:v>
      </x:c>
      <x:c r="O2423" s="23" t="n">
        <x:v>32</x:v>
      </x:c>
      <x:c r="P2423" s="23" t="n">
        <x:v>10</x:v>
      </x:c>
      <x:c r="Q2423" s="78" t="n">
        <x:v>45926</x:v>
      </x:c>
      <x:c r="R2423" s="23" t="str">
        <x:v>True</x:v>
      </x:c>
      <x:c r="S2423" s="23" t="str">
        <x:v>True</x:v>
      </x:c>
      <x:c r="T2423" s="23" t="str">
        <x:v>False</x:v>
      </x:c>
    </x:row>
    <x:row r="2424">
      <x:c r="A2424" s="23" t="str">
        <x:v>total_calibration</x:v>
      </x:c>
      <x:c r="B2424" s="23" t="n">
        <x:v>60</x:v>
      </x:c>
      <x:c r="C2424" s="23" t="str">
        <x:v>checkpoint:openai:gpt-oss-120b</x:v>
      </x:c>
      <x:c r="D2424" s="23" t="str">
        <x:v>gpt-oss-120b</x:v>
      </x:c>
      <x:c r="E2424" s="23" t="str">
        <x:v>openai</x:v>
      </x:c>
      <x:c r="F2424" s="78" t="n">
        <x:v>45874</x:v>
      </x:c>
      <x:c r="G2424" s="78" t="n">
        <x:v>45934</x:v>
      </x:c>
      <x:c r="H2424" s="81" t="n">
        <x:v>0.1419859147943908</x:v>
      </x:c>
      <x:c r="I2424" s="81" t="n">
        <x:v>0.3</x:v>
      </x:c>
      <x:c r="J2424" s="23" t="str">
        <x:v>total_b</x:v>
      </x:c>
      <x:c r="K2424" s="23" t="str">
        <x:v>date_historical_price</x:v>
      </x:c>
      <x:c r="L2424" s="81" t="n">
        <x:v>116.83</x:v>
      </x:c>
      <x:c r="M2424" s="81" t="n">
        <x:v>152.73171161153627</x:v>
      </x:c>
      <x:c r="N2424" s="81" t="n">
        <x:v>0.1163748420790157</x:v>
      </x:c>
      <x:c r="O2424" s="23" t="n">
        <x:v>32</x:v>
      </x:c>
      <x:c r="P2424" s="23" t="n">
        <x:v>10</x:v>
      </x:c>
      <x:c r="Q2424" s="78" t="n">
        <x:v>45926</x:v>
      </x:c>
      <x:c r="R2424" s="23" t="str">
        <x:v>True</x:v>
      </x:c>
      <x:c r="S2424" s="23" t="str">
        <x:v>True</x:v>
      </x:c>
      <x:c r="T2424" s="23" t="str">
        <x:v>False</x:v>
      </x:c>
    </x:row>
    <x:row r="2425">
      <x:c r="A2425" s="23" t="str">
        <x:v>total_calibration</x:v>
      </x:c>
      <x:c r="B2425" s="23" t="n">
        <x:v>60</x:v>
      </x:c>
      <x:c r="C2425" s="23" t="str">
        <x:v>checkpoint:openai:gpt-oss-120b</x:v>
      </x:c>
      <x:c r="D2425" s="23" t="str">
        <x:v>gpt-oss-120b</x:v>
      </x:c>
      <x:c r="E2425" s="23" t="str">
        <x:v>openai</x:v>
      </x:c>
      <x:c r="F2425" s="78" t="n">
        <x:v>45874</x:v>
      </x:c>
      <x:c r="G2425" s="78" t="n">
        <x:v>45934</x:v>
      </x:c>
      <x:c r="H2425" s="81" t="n">
        <x:v>0.1419859147943908</x:v>
      </x:c>
      <x:c r="I2425" s="81" t="n">
        <x:v>0.3</x:v>
      </x:c>
      <x:c r="J2425" s="23" t="str">
        <x:v>total_b</x:v>
      </x:c>
      <x:c r="K2425" s="23" t="str">
        <x:v>date_current_price_nonprospective</x:v>
      </x:c>
      <x:c r="L2425" s="81" t="n">
        <x:v>116.83</x:v>
      </x:c>
      <x:c r="M2425" s="81" t="n">
        <x:v>172.65172530686218</x:v>
      </x:c>
      <x:c r="N2425" s="81" t="n">
        <x:v>0.16961654591381137</x:v>
      </x:c>
      <x:c r="O2425" s="23" t="n">
        <x:v>32</x:v>
      </x:c>
      <x:c r="P2425" s="23" t="n">
        <x:v>10</x:v>
      </x:c>
      <x:c r="Q2425" s="78" t="n">
        <x:v>45926</x:v>
      </x:c>
      <x:c r="R2425" s="23" t="str">
        <x:v>True</x:v>
      </x:c>
      <x:c r="S2425" s="23" t="str">
        <x:v>True</x:v>
      </x:c>
      <x:c r="T2425" s="23" t="str">
        <x:v>True</x:v>
      </x:c>
    </x:row>
    <x:row r="2426">
      <x:c r="A2426" s="23" t="str">
        <x:v>total_calibration</x:v>
      </x:c>
      <x:c r="B2426" s="23" t="n">
        <x:v>60</x:v>
      </x:c>
      <x:c r="C2426" s="23" t="str">
        <x:v>checkpoint:epoch:gpt-oss-20b</x:v>
      </x:c>
      <x:c r="D2426" s="23" t="str">
        <x:v>gpt-oss-20b</x:v>
      </x:c>
      <x:c r="E2426" s="23" t="str">
        <x:v>openai</x:v>
      </x:c>
      <x:c r="F2426" s="78" t="n">
        <x:v>45874</x:v>
      </x:c>
      <x:c r="G2426" s="78" t="n">
        <x:v>45934</x:v>
      </x:c>
      <x:c r="H2426" s="81" t="n">
        <x:v>0.07745966692414834</x:v>
      </x:c>
      <x:c r="I2426" s="81" t="n">
        <x:v>0.0924264068712</x:v>
      </x:c>
      <x:c r="J2426" s="23" t="str">
        <x:v>total_b</x:v>
      </x:c>
      <x:c r="K2426" s="23" t="str">
        <x:v>date_only</x:v>
      </x:c>
      <x:c r="L2426" s="81" t="n">
        <x:v>20.91</x:v>
      </x:c>
      <x:c r="M2426" s="81" t="n">
        <x:v>433.09486955155404</x:v>
      </x:c>
      <x:c r="N2426" s="81" t="n">
        <x:v>1.3162290062835698</x:v>
      </x:c>
      <x:c r="O2426" s="23" t="n">
        <x:v>32</x:v>
      </x:c>
      <x:c r="P2426" s="23" t="n">
        <x:v>10</x:v>
      </x:c>
      <x:c r="Q2426" s="78" t="n">
        <x:v>45926</x:v>
      </x:c>
      <x:c r="R2426" s="23" t="str">
        <x:v>True</x:v>
      </x:c>
      <x:c r="S2426" s="23" t="str">
        <x:v>True</x:v>
      </x:c>
      <x:c r="T2426" s="23" t="str">
        <x:v>False</x:v>
      </x:c>
    </x:row>
    <x:row r="2427">
      <x:c r="A2427" s="23" t="str">
        <x:v>total_calibration</x:v>
      </x:c>
      <x:c r="B2427" s="23" t="n">
        <x:v>60</x:v>
      </x:c>
      <x:c r="C2427" s="23" t="str">
        <x:v>checkpoint:epoch:gpt-oss-20b</x:v>
      </x:c>
      <x:c r="D2427" s="23" t="str">
        <x:v>gpt-oss-20b</x:v>
      </x:c>
      <x:c r="E2427" s="23" t="str">
        <x:v>openai</x:v>
      </x:c>
      <x:c r="F2427" s="78" t="n">
        <x:v>45874</x:v>
      </x:c>
      <x:c r="G2427" s="78" t="n">
        <x:v>45934</x:v>
      </x:c>
      <x:c r="H2427" s="81" t="n">
        <x:v>0.07745966692414834</x:v>
      </x:c>
      <x:c r="I2427" s="81" t="n">
        <x:v>0.0924264068712</x:v>
      </x:c>
      <x:c r="J2427" s="23" t="str">
        <x:v>total_b</x:v>
      </x:c>
      <x:c r="K2427" s="23" t="str">
        <x:v>date_historical_price</x:v>
      </x:c>
      <x:c r="L2427" s="81" t="n">
        <x:v>20.91</x:v>
      </x:c>
      <x:c r="M2427" s="81" t="n">
        <x:v>98.63329516179189</x:v>
      </x:c>
      <x:c r="N2427" s="81" t="n">
        <x:v>0.673669509549358</x:v>
      </x:c>
      <x:c r="O2427" s="23" t="n">
        <x:v>32</x:v>
      </x:c>
      <x:c r="P2427" s="23" t="n">
        <x:v>10</x:v>
      </x:c>
      <x:c r="Q2427" s="78" t="n">
        <x:v>45926</x:v>
      </x:c>
      <x:c r="R2427" s="23" t="str">
        <x:v>True</x:v>
      </x:c>
      <x:c r="S2427" s="23" t="str">
        <x:v>True</x:v>
      </x:c>
      <x:c r="T2427" s="23" t="str">
        <x:v>False</x:v>
      </x:c>
    </x:row>
    <x:row r="2428">
      <x:c r="A2428" s="23" t="str">
        <x:v>total_calibration</x:v>
      </x:c>
      <x:c r="B2428" s="23" t="n">
        <x:v>60</x:v>
      </x:c>
      <x:c r="C2428" s="23" t="str">
        <x:v>checkpoint:epoch:gpt-oss-20b</x:v>
      </x:c>
      <x:c r="D2428" s="23" t="str">
        <x:v>gpt-oss-20b</x:v>
      </x:c>
      <x:c r="E2428" s="23" t="str">
        <x:v>openai</x:v>
      </x:c>
      <x:c r="F2428" s="78" t="n">
        <x:v>45874</x:v>
      </x:c>
      <x:c r="G2428" s="78" t="n">
        <x:v>45934</x:v>
      </x:c>
      <x:c r="H2428" s="81" t="n">
        <x:v>0.07745966692414834</x:v>
      </x:c>
      <x:c r="I2428" s="81" t="n">
        <x:v>0.0924264068712</x:v>
      </x:c>
      <x:c r="J2428" s="23" t="str">
        <x:v>total_b</x:v>
      </x:c>
      <x:c r="K2428" s="23" t="str">
        <x:v>date_current_price_nonprospective</x:v>
      </x:c>
      <x:c r="L2428" s="81" t="n">
        <x:v>20.91</x:v>
      </x:c>
      <x:c r="M2428" s="81" t="n">
        <x:v>67.92422628052654</x:v>
      </x:c>
      <x:c r="N2428" s="81" t="n">
        <x:v>0.511670667286439</x:v>
      </x:c>
      <x:c r="O2428" s="23" t="n">
        <x:v>32</x:v>
      </x:c>
      <x:c r="P2428" s="23" t="n">
        <x:v>10</x:v>
      </x:c>
      <x:c r="Q2428" s="78" t="n">
        <x:v>45926</x:v>
      </x:c>
      <x:c r="R2428" s="23" t="str">
        <x:v>True</x:v>
      </x:c>
      <x:c r="S2428" s="23" t="str">
        <x:v>True</x:v>
      </x:c>
      <x:c r="T2428" s="23" t="str">
        <x:v>True</x:v>
      </x:c>
    </x:row>
    <x:row r="2429">
      <x:c r="A2429" s="23" t="str">
        <x:v>total_calibration</x:v>
      </x:c>
      <x:c r="B2429" s="23" t="n">
        <x:v>60</x:v>
      </x:c>
      <x:c r="C2429" s="23" t="str">
        <x:v>checkpoint:epoch:glm-4-5v</x:v>
      </x:c>
      <x:c r="D2429" s="23" t="str">
        <x:v>GLM-4.5V</x:v>
      </x:c>
      <x:c r="E2429" s="23" t="str">
        <x:v>z-ai</x:v>
      </x:c>
      <x:c r="F2429" s="78" t="n">
        <x:v>45884</x:v>
      </x:c>
      <x:c r="G2429" s="78" t="n">
        <x:v>45940</x:v>
      </x:c>
      <x:c r="H2429" s="81" t="n">
        <x:v>0.9486832980505138</x:v>
      </x:c>
      <x:c r="I2429" s="81" t="n">
        <x:v>1.03923048454</x:v>
      </x:c>
      <x:c r="J2429" s="23" t="str">
        <x:v>total_b</x:v>
      </x:c>
      <x:c r="K2429" s="23" t="str">
        <x:v>date_only</x:v>
      </x:c>
      <x:c r="L2429" s="81" t="n">
        <x:v>108</x:v>
      </x:c>
      <x:c r="M2429" s="81" t="n">
        <x:v>309.479782258502</x:v>
      </x:c>
      <x:c r="N2429" s="81" t="n">
        <x:v>0.4572085271410181</x:v>
      </x:c>
      <x:c r="O2429" s="23" t="n">
        <x:v>32</x:v>
      </x:c>
      <x:c r="P2429" s="23" t="n">
        <x:v>10</x:v>
      </x:c>
      <x:c r="Q2429" s="78" t="n">
        <x:v>45934</x:v>
      </x:c>
      <x:c r="R2429" s="23" t="str">
        <x:v>True</x:v>
      </x:c>
      <x:c r="S2429" s="23" t="str">
        <x:v>True</x:v>
      </x:c>
      <x:c r="T2429" s="23" t="str">
        <x:v>False</x:v>
      </x:c>
    </x:row>
    <x:row r="2430">
      <x:c r="A2430" s="23" t="str">
        <x:v>total_calibration</x:v>
      </x:c>
      <x:c r="B2430" s="23" t="n">
        <x:v>60</x:v>
      </x:c>
      <x:c r="C2430" s="23" t="str">
        <x:v>checkpoint:epoch:glm-4-5v</x:v>
      </x:c>
      <x:c r="D2430" s="23" t="str">
        <x:v>GLM-4.5V</x:v>
      </x:c>
      <x:c r="E2430" s="23" t="str">
        <x:v>z-ai</x:v>
      </x:c>
      <x:c r="F2430" s="78" t="n">
        <x:v>45884</x:v>
      </x:c>
      <x:c r="G2430" s="78" t="n">
        <x:v>45940</x:v>
      </x:c>
      <x:c r="H2430" s="81" t="n">
        <x:v>0.9486832980505138</x:v>
      </x:c>
      <x:c r="I2430" s="81" t="n">
        <x:v>1.03923048454</x:v>
      </x:c>
      <x:c r="J2430" s="23" t="str">
        <x:v>total_b</x:v>
      </x:c>
      <x:c r="K2430" s="23" t="str">
        <x:v>date_historical_price</x:v>
      </x:c>
      <x:c r="L2430" s="81" t="n">
        <x:v>108</x:v>
      </x:c>
      <x:c r="M2430" s="81" t="n">
        <x:v>626.3807077201578</x:v>
      </x:c>
      <x:c r="N2430" s="81" t="n">
        <x:v>0.7634146176694104</x:v>
      </x:c>
      <x:c r="O2430" s="23" t="n">
        <x:v>32</x:v>
      </x:c>
      <x:c r="P2430" s="23" t="n">
        <x:v>10</x:v>
      </x:c>
      <x:c r="Q2430" s="78" t="n">
        <x:v>45934</x:v>
      </x:c>
      <x:c r="R2430" s="23" t="str">
        <x:v>True</x:v>
      </x:c>
      <x:c r="S2430" s="23" t="str">
        <x:v>True</x:v>
      </x:c>
      <x:c r="T2430" s="23" t="str">
        <x:v>False</x:v>
      </x:c>
    </x:row>
    <x:row r="2431">
      <x:c r="A2431" s="23" t="str">
        <x:v>total_calibration</x:v>
      </x:c>
      <x:c r="B2431" s="23" t="n">
        <x:v>60</x:v>
      </x:c>
      <x:c r="C2431" s="23" t="str">
        <x:v>checkpoint:epoch:glm-4-5v</x:v>
      </x:c>
      <x:c r="D2431" s="23" t="str">
        <x:v>GLM-4.5V</x:v>
      </x:c>
      <x:c r="E2431" s="23" t="str">
        <x:v>z-ai</x:v>
      </x:c>
      <x:c r="F2431" s="78" t="n">
        <x:v>45884</x:v>
      </x:c>
      <x:c r="G2431" s="78" t="n">
        <x:v>45940</x:v>
      </x:c>
      <x:c r="H2431" s="81" t="n">
        <x:v>0.9486832980505138</x:v>
      </x:c>
      <x:c r="I2431" s="81" t="n">
        <x:v>1.03923048454</x:v>
      </x:c>
      <x:c r="J2431" s="23" t="str">
        <x:v>total_b</x:v>
      </x:c>
      <x:c r="K2431" s="23" t="str">
        <x:v>date_current_price_nonprospective</x:v>
      </x:c>
      <x:c r="L2431" s="81" t="n">
        <x:v>108</x:v>
      </x:c>
      <x:c r="M2431" s="81" t="n">
        <x:v>467.7026199659605</x:v>
      </x:c>
      <x:c r="N2431" s="81" t="n">
        <x:v>0.6365460472493767</x:v>
      </x:c>
      <x:c r="O2431" s="23" t="n">
        <x:v>32</x:v>
      </x:c>
      <x:c r="P2431" s="23" t="n">
        <x:v>10</x:v>
      </x:c>
      <x:c r="Q2431" s="78" t="n">
        <x:v>45934</x:v>
      </x:c>
      <x:c r="R2431" s="23" t="str">
        <x:v>True</x:v>
      </x:c>
      <x:c r="S2431" s="23" t="str">
        <x:v>True</x:v>
      </x:c>
      <x:c r="T2431" s="23" t="str">
        <x:v>True</x:v>
      </x:c>
    </x:row>
    <x:row r="2432">
      <x:c r="A2432" s="23" t="str">
        <x:v>total_calibration</x:v>
      </x:c>
      <x:c r="B2432" s="23" t="n">
        <x:v>60</x:v>
      </x:c>
      <x:c r="C2432" s="23" t="str">
        <x:v>checkpoint:epoch:deepseek-v3-1</x:v>
      </x:c>
      <x:c r="D2432" s="23" t="str">
        <x:v>DeepSeek-V3.1</x:v>
      </x:c>
      <x:c r="E2432" s="23" t="str">
        <x:v>deepseek</x:v>
      </x:c>
      <x:c r="F2432" s="78" t="n">
        <x:v>45890</x:v>
      </x:c>
      <x:c r="G2432" s="78" t="n">
        <x:v>45950</x:v>
      </x:c>
      <x:c r="H2432" s="81" t="n">
        <x:v>0.4</x:v>
      </x:c>
      <x:c r="I2432" s="81" t="n">
        <x:v>0.743240928382</x:v>
      </x:c>
      <x:c r="J2432" s="23" t="str">
        <x:v>total_b</x:v>
      </x:c>
      <x:c r="K2432" s="23" t="str">
        <x:v>date_only</x:v>
      </x:c>
      <x:c r="L2432" s="81" t="n">
        <x:v>671</x:v>
      </x:c>
      <x:c r="M2432" s="81" t="n">
        <x:v>258.5192648956191</x:v>
      </x:c>
      <x:c r="N2432" s="81" t="n">
        <x:v>-0.4142296078411101</x:v>
      </x:c>
      <x:c r="O2432" s="23" t="n">
        <x:v>31</x:v>
      </x:c>
      <x:c r="P2432" s="23" t="n">
        <x:v>10</x:v>
      </x:c>
      <x:c r="Q2432" s="78" t="n">
        <x:v>45940</x:v>
      </x:c>
      <x:c r="R2432" s="23" t="str">
        <x:v>True</x:v>
      </x:c>
      <x:c r="S2432" s="23" t="str">
        <x:v>True</x:v>
      </x:c>
      <x:c r="T2432" s="23" t="str">
        <x:v>False</x:v>
      </x:c>
    </x:row>
    <x:row r="2433">
      <x:c r="A2433" s="23" t="str">
        <x:v>total_calibration</x:v>
      </x:c>
      <x:c r="B2433" s="23" t="n">
        <x:v>60</x:v>
      </x:c>
      <x:c r="C2433" s="23" t="str">
        <x:v>checkpoint:epoch:deepseek-v3-1</x:v>
      </x:c>
      <x:c r="D2433" s="23" t="str">
        <x:v>DeepSeek-V3.1</x:v>
      </x:c>
      <x:c r="E2433" s="23" t="str">
        <x:v>deepseek</x:v>
      </x:c>
      <x:c r="F2433" s="78" t="n">
        <x:v>45890</x:v>
      </x:c>
      <x:c r="G2433" s="78" t="n">
        <x:v>45950</x:v>
      </x:c>
      <x:c r="H2433" s="81" t="n">
        <x:v>0.4</x:v>
      </x:c>
      <x:c r="I2433" s="81" t="n">
        <x:v>0.743240928382</x:v>
      </x:c>
      <x:c r="J2433" s="23" t="str">
        <x:v>total_b</x:v>
      </x:c>
      <x:c r="K2433" s="23" t="str">
        <x:v>date_historical_price</x:v>
      </x:c>
      <x:c r="L2433" s="81" t="n">
        <x:v>671</x:v>
      </x:c>
      <x:c r="M2433" s="81" t="n">
        <x:v>247.78603526876014</x:v>
      </x:c>
      <x:c r="N2433" s="81" t="n">
        <x:v>-0.43264569341795367</x:v>
      </x:c>
      <x:c r="O2433" s="23" t="n">
        <x:v>31</x:v>
      </x:c>
      <x:c r="P2433" s="23" t="n">
        <x:v>10</x:v>
      </x:c>
      <x:c r="Q2433" s="78" t="n">
        <x:v>45940</x:v>
      </x:c>
      <x:c r="R2433" s="23" t="str">
        <x:v>True</x:v>
      </x:c>
      <x:c r="S2433" s="23" t="str">
        <x:v>True</x:v>
      </x:c>
      <x:c r="T2433" s="23" t="str">
        <x:v>False</x:v>
      </x:c>
    </x:row>
    <x:row r="2434">
      <x:c r="A2434" s="23" t="str">
        <x:v>total_calibration</x:v>
      </x:c>
      <x:c r="B2434" s="23" t="n">
        <x:v>60</x:v>
      </x:c>
      <x:c r="C2434" s="23" t="str">
        <x:v>checkpoint:epoch:deepseek-v3-1</x:v>
      </x:c>
      <x:c r="D2434" s="23" t="str">
        <x:v>DeepSeek-V3.1</x:v>
      </x:c>
      <x:c r="E2434" s="23" t="str">
        <x:v>deepseek</x:v>
      </x:c>
      <x:c r="F2434" s="78" t="n">
        <x:v>45890</x:v>
      </x:c>
      <x:c r="G2434" s="78" t="n">
        <x:v>45950</x:v>
      </x:c>
      <x:c r="H2434" s="81" t="n">
        <x:v>0.4</x:v>
      </x:c>
      <x:c r="I2434" s="81" t="n">
        <x:v>0.743240928382</x:v>
      </x:c>
      <x:c r="J2434" s="23" t="str">
        <x:v>total_b</x:v>
      </x:c>
      <x:c r="K2434" s="23" t="str">
        <x:v>date_current_price_nonprospective</x:v>
      </x:c>
      <x:c r="L2434" s="81" t="n">
        <x:v>671</x:v>
      </x:c>
      <x:c r="M2434" s="81" t="n">
        <x:v>277.5127980815766</x:v>
      </x:c>
      <x:c r="N2434" s="81" t="n">
        <x:v>-0.3834395038524838</x:v>
      </x:c>
      <x:c r="O2434" s="23" t="n">
        <x:v>31</x:v>
      </x:c>
      <x:c r="P2434" s="23" t="n">
        <x:v>10</x:v>
      </x:c>
      <x:c r="Q2434" s="78" t="n">
        <x:v>45940</x:v>
      </x:c>
      <x:c r="R2434" s="23" t="str">
        <x:v>True</x:v>
      </x:c>
      <x:c r="S2434" s="23" t="str">
        <x:v>True</x:v>
      </x:c>
      <x:c r="T2434" s="23" t="str">
        <x:v>True</x:v>
      </x:c>
    </x:row>
    <x:row r="2435">
      <x:c r="A2435" s="23" t="str">
        <x:v>total_calibration</x:v>
      </x:c>
      <x:c r="B2435" s="23" t="n">
        <x:v>60</x:v>
      </x:c>
      <x:c r="C2435" s="23" t="str">
        <x:v>checkpoint:alibaba:qwen3-max</x:v>
      </x:c>
      <x:c r="D2435" s="23" t="str">
        <x:v>Qwen3-Max</x:v>
      </x:c>
      <x:c r="E2435" s="23" t="str">
        <x:v>qwen</x:v>
      </x:c>
      <x:c r="F2435" s="78" t="n">
        <x:v>45924</x:v>
      </x:c>
      <x:c r="G2435" s="78" t="n">
        <x:v>45965</x:v>
      </x:c>
      <x:c r="H2435" s="81" t="n">
        <x:v>2.6832815729997477</x:v>
      </x:c>
      <x:c r="I2435" s="81" t="n">
        <x:v>1.74413302245</x:v>
      </x:c>
      <x:c r="J2435" s="23" t="str">
        <x:v>total_b</x:v>
      </x:c>
      <x:c r="K2435" s="23" t="str">
        <x:v>date_only</x:v>
      </x:c>
      <x:c r="L2435" s="81" t="n">
        <x:v>1000</x:v>
      </x:c>
      <x:c r="M2435" s="81" t="n">
        <x:v>426.3573975979623</x:v>
      </x:c>
      <x:c r="N2435" s="81" t="n">
        <x:v>-0.37022619730340267</x:v>
      </x:c>
      <x:c r="O2435" s="23" t="n">
        <x:v>27</x:v>
      </x:c>
      <x:c r="P2435" s="23" t="n">
        <x:v>10</x:v>
      </x:c>
      <x:c r="Q2435" s="78" t="n">
        <x:v>45950</x:v>
      </x:c>
      <x:c r="R2435" s="23" t="str">
        <x:v>True</x:v>
      </x:c>
      <x:c r="S2435" s="23" t="str">
        <x:v>True</x:v>
      </x:c>
      <x:c r="T2435" s="23" t="str">
        <x:v>False</x:v>
      </x:c>
    </x:row>
    <x:row r="2436">
      <x:c r="A2436" s="23" t="str">
        <x:v>total_calibration</x:v>
      </x:c>
      <x:c r="B2436" s="23" t="n">
        <x:v>60</x:v>
      </x:c>
      <x:c r="C2436" s="23" t="str">
        <x:v>checkpoint:alibaba:qwen3-max</x:v>
      </x:c>
      <x:c r="D2436" s="23" t="str">
        <x:v>Qwen3-Max</x:v>
      </x:c>
      <x:c r="E2436" s="23" t="str">
        <x:v>qwen</x:v>
      </x:c>
      <x:c r="F2436" s="78" t="n">
        <x:v>45924</x:v>
      </x:c>
      <x:c r="G2436" s="78" t="n">
        <x:v>45965</x:v>
      </x:c>
      <x:c r="H2436" s="81" t="n">
        <x:v>2.6832815729997477</x:v>
      </x:c>
      <x:c r="I2436" s="81" t="n">
        <x:v>1.74413302245</x:v>
      </x:c>
      <x:c r="J2436" s="23" t="str">
        <x:v>total_b</x:v>
      </x:c>
      <x:c r="K2436" s="23" t="str">
        <x:v>date_historical_price</x:v>
      </x:c>
      <x:c r="L2436" s="81" t="n">
        <x:v>1000</x:v>
      </x:c>
      <x:c r="M2436" s="81" t="n">
        <x:v>1401.1362173118407</x:v>
      </x:c>
      <x:c r="N2436" s="81" t="n">
        <x:v>0.1464803590909938</x:v>
      </x:c>
      <x:c r="O2436" s="23" t="n">
        <x:v>27</x:v>
      </x:c>
      <x:c r="P2436" s="23" t="n">
        <x:v>10</x:v>
      </x:c>
      <x:c r="Q2436" s="78" t="n">
        <x:v>45950</x:v>
      </x:c>
      <x:c r="R2436" s="23" t="str">
        <x:v>True</x:v>
      </x:c>
      <x:c r="S2436" s="23" t="str">
        <x:v>True</x:v>
      </x:c>
      <x:c r="T2436" s="23" t="str">
        <x:v>False</x:v>
      </x:c>
    </x:row>
    <x:row r="2437">
      <x:c r="A2437" s="23" t="str">
        <x:v>total_calibration</x:v>
      </x:c>
      <x:c r="B2437" s="23" t="n">
        <x:v>60</x:v>
      </x:c>
      <x:c r="C2437" s="23" t="str">
        <x:v>checkpoint:alibaba:qwen3-max</x:v>
      </x:c>
      <x:c r="D2437" s="23" t="str">
        <x:v>Qwen3-Max</x:v>
      </x:c>
      <x:c r="E2437" s="23" t="str">
        <x:v>qwen</x:v>
      </x:c>
      <x:c r="F2437" s="78" t="n">
        <x:v>45924</x:v>
      </x:c>
      <x:c r="G2437" s="78" t="n">
        <x:v>45965</x:v>
      </x:c>
      <x:c r="H2437" s="81" t="n">
        <x:v>2.6832815729997477</x:v>
      </x:c>
      <x:c r="I2437" s="81" t="n">
        <x:v>1.74413302245</x:v>
      </x:c>
      <x:c r="J2437" s="23" t="str">
        <x:v>total_b</x:v>
      </x:c>
      <x:c r="K2437" s="23" t="str">
        <x:v>date_current_price_nonprospective</x:v>
      </x:c>
      <x:c r="L2437" s="81" t="n">
        <x:v>1000</x:v>
      </x:c>
      <x:c r="M2437" s="81" t="n">
        <x:v>800.9504969892957</x:v>
      </x:c>
      <x:c r="N2437" s="81" t="n">
        <x:v>-0.0963943248005883</x:v>
      </x:c>
      <x:c r="O2437" s="23" t="n">
        <x:v>27</x:v>
      </x:c>
      <x:c r="P2437" s="23" t="n">
        <x:v>10</x:v>
      </x:c>
      <x:c r="Q2437" s="78" t="n">
        <x:v>45950</x:v>
      </x:c>
      <x:c r="R2437" s="23" t="str">
        <x:v>True</x:v>
      </x:c>
      <x:c r="S2437" s="23" t="str">
        <x:v>True</x:v>
      </x:c>
      <x:c r="T2437" s="23" t="str">
        <x:v>True</x:v>
      </x:c>
    </x:row>
    <x:row r="2438">
      <x:c r="A2438" s="23" t="str">
        <x:v>total_calibration</x:v>
      </x:c>
      <x:c r="B2438" s="23" t="n">
        <x:v>60</x:v>
      </x:c>
      <x:c r="C2438" s="23" t="str">
        <x:v>checkpoint:epoch:qwen3-next-80b-a3b</x:v>
      </x:c>
      <x:c r="D2438" s="23" t="str">
        <x:v>Qwen3-Next-80B-A3B</x:v>
      </x:c>
      <x:c r="E2438" s="23" t="str">
        <x:v>qwen</x:v>
      </x:c>
      <x:c r="F2438" s="78" t="n">
        <x:v>45910</x:v>
      </x:c>
      <x:c r="G2438" s="78" t="n">
        <x:v>45971</x:v>
      </x:c>
      <x:c r="H2438" s="81" t="n">
        <x:v>0.3463603715565015</x:v>
      </x:c>
      <x:c r="I2438" s="81" t="n">
        <x:v>0.37796327387399997</x:v>
      </x:c>
      <x:c r="J2438" s="23" t="str">
        <x:v>total_b</x:v>
      </x:c>
      <x:c r="K2438" s="23" t="str">
        <x:v>date_only</x:v>
      </x:c>
      <x:c r="L2438" s="81" t="n">
        <x:v>80</x:v>
      </x:c>
      <x:c r="M2438" s="81" t="n">
        <x:v>371.44211138614736</x:v>
      </x:c>
      <x:c r="N2438" s="81" t="n">
        <x:v>0.6668011523306874</x:v>
      </x:c>
      <x:c r="O2438" s="23" t="n">
        <x:v>27</x:v>
      </x:c>
      <x:c r="P2438" s="23" t="n">
        <x:v>10</x:v>
      </x:c>
      <x:c r="Q2438" s="78" t="n">
        <x:v>45950</x:v>
      </x:c>
      <x:c r="R2438" s="23" t="str">
        <x:v>True</x:v>
      </x:c>
      <x:c r="S2438" s="23" t="str">
        <x:v>True</x:v>
      </x:c>
      <x:c r="T2438" s="23" t="str">
        <x:v>False</x:v>
      </x:c>
    </x:row>
    <x:row r="2439">
      <x:c r="A2439" s="23" t="str">
        <x:v>total_calibration</x:v>
      </x:c>
      <x:c r="B2439" s="23" t="n">
        <x:v>60</x:v>
      </x:c>
      <x:c r="C2439" s="23" t="str">
        <x:v>checkpoint:epoch:qwen3-next-80b-a3b</x:v>
      </x:c>
      <x:c r="D2439" s="23" t="str">
        <x:v>Qwen3-Next-80B-A3B</x:v>
      </x:c>
      <x:c r="E2439" s="23" t="str">
        <x:v>qwen</x:v>
      </x:c>
      <x:c r="F2439" s="78" t="n">
        <x:v>45910</x:v>
      </x:c>
      <x:c r="G2439" s="78" t="n">
        <x:v>45971</x:v>
      </x:c>
      <x:c r="H2439" s="81" t="n">
        <x:v>0.3463603715565015</x:v>
      </x:c>
      <x:c r="I2439" s="81" t="n">
        <x:v>0.37796327387399997</x:v>
      </x:c>
      <x:c r="J2439" s="23" t="str">
        <x:v>total_b</x:v>
      </x:c>
      <x:c r="K2439" s="23" t="str">
        <x:v>date_historical_price</x:v>
      </x:c>
      <x:c r="L2439" s="81" t="n">
        <x:v>80</x:v>
      </x:c>
      <x:c r="M2439" s="81" t="n">
        <x:v>273.6734110133209</x:v>
      </x:c>
      <x:c r="N2439" s="81" t="n">
        <x:v>0.5341426181963042</x:v>
      </x:c>
      <x:c r="O2439" s="23" t="n">
        <x:v>27</x:v>
      </x:c>
      <x:c r="P2439" s="23" t="n">
        <x:v>10</x:v>
      </x:c>
      <x:c r="Q2439" s="78" t="n">
        <x:v>45950</x:v>
      </x:c>
      <x:c r="R2439" s="23" t="str">
        <x:v>True</x:v>
      </x:c>
      <x:c r="S2439" s="23" t="str">
        <x:v>True</x:v>
      </x:c>
      <x:c r="T2439" s="23" t="str">
        <x:v>False</x:v>
      </x:c>
    </x:row>
    <x:row r="2440">
      <x:c r="A2440" s="23" t="str">
        <x:v>total_calibration</x:v>
      </x:c>
      <x:c r="B2440" s="23" t="n">
        <x:v>60</x:v>
      </x:c>
      <x:c r="C2440" s="23" t="str">
        <x:v>checkpoint:epoch:qwen3-next-80b-a3b</x:v>
      </x:c>
      <x:c r="D2440" s="23" t="str">
        <x:v>Qwen3-Next-80B-A3B</x:v>
      </x:c>
      <x:c r="E2440" s="23" t="str">
        <x:v>qwen</x:v>
      </x:c>
      <x:c r="F2440" s="78" t="n">
        <x:v>45910</x:v>
      </x:c>
      <x:c r="G2440" s="78" t="n">
        <x:v>45971</x:v>
      </x:c>
      <x:c r="H2440" s="81" t="n">
        <x:v>0.3463603715565015</x:v>
      </x:c>
      <x:c r="I2440" s="81" t="n">
        <x:v>0.37796327387399997</x:v>
      </x:c>
      <x:c r="J2440" s="23" t="str">
        <x:v>total_b</x:v>
      </x:c>
      <x:c r="K2440" s="23" t="str">
        <x:v>date_current_price_nonprospective</x:v>
      </x:c>
      <x:c r="L2440" s="81" t="n">
        <x:v>80</x:v>
      </x:c>
      <x:c r="M2440" s="81" t="n">
        <x:v>206.28860168532373</x:v>
      </x:c>
      <x:c r="N2440" s="81" t="n">
        <x:v>0.4113852450436181</x:v>
      </x:c>
      <x:c r="O2440" s="23" t="n">
        <x:v>27</x:v>
      </x:c>
      <x:c r="P2440" s="23" t="n">
        <x:v>10</x:v>
      </x:c>
      <x:c r="Q2440" s="78" t="n">
        <x:v>45950</x:v>
      </x:c>
      <x:c r="R2440" s="23" t="str">
        <x:v>True</x:v>
      </x:c>
      <x:c r="S2440" s="23" t="str">
        <x:v>True</x:v>
      </x:c>
      <x:c r="T2440" s="23" t="str">
        <x:v>True</x:v>
      </x:c>
    </x:row>
    <x:row r="2441">
      <x:c r="A2441" s="23" t="str">
        <x:v>total_calibration</x:v>
      </x:c>
      <x:c r="B2441" s="23" t="n">
        <x:v>60</x:v>
      </x:c>
      <x:c r="C2441" s="23" t="str">
        <x:v>checkpoint:epoch:deepseek-v3-1-terminus</x:v>
      </x:c>
      <x:c r="D2441" s="23" t="str">
        <x:v>DeepSeek-V3.1-Terminus</x:v>
      </x:c>
      <x:c r="E2441" s="23" t="str">
        <x:v>deepseek</x:v>
      </x:c>
      <x:c r="F2441" s="78" t="n">
        <x:v>45922</x:v>
      </x:c>
      <x:c r="G2441" s="78" t="n">
        <x:v>45982</x:v>
      </x:c>
      <x:c r="H2441" s="81" t="n">
        <x:v>0.45497252664309307</x:v>
      </x:c>
      <x:c r="I2441" s="81" t="n">
        <x:v>0.519615242271</x:v>
      </x:c>
      <x:c r="J2441" s="23" t="str">
        <x:v>total_b</x:v>
      </x:c>
      <x:c r="K2441" s="23" t="str">
        <x:v>date_only</x:v>
      </x:c>
      <x:c r="L2441" s="81" t="n">
        <x:v>671</x:v>
      </x:c>
      <x:c r="M2441" s="81" t="n">
        <x:v>356.88985889700933</x:v>
      </x:c>
      <x:c r="N2441" s="81" t="n">
        <x:v>-0.27418831261019955</x:v>
      </x:c>
      <x:c r="O2441" s="23" t="n">
        <x:v>33</x:v>
      </x:c>
      <x:c r="P2441" s="23" t="n">
        <x:v>10</x:v>
      </x:c>
      <x:c r="Q2441" s="78" t="n">
        <x:v>45971</x:v>
      </x:c>
      <x:c r="R2441" s="23" t="str">
        <x:v>True</x:v>
      </x:c>
      <x:c r="S2441" s="23" t="str">
        <x:v>True</x:v>
      </x:c>
      <x:c r="T2441" s="23" t="str">
        <x:v>False</x:v>
      </x:c>
    </x:row>
    <x:row r="2442">
      <x:c r="A2442" s="23" t="str">
        <x:v>total_calibration</x:v>
      </x:c>
      <x:c r="B2442" s="23" t="n">
        <x:v>60</x:v>
      </x:c>
      <x:c r="C2442" s="23" t="str">
        <x:v>checkpoint:epoch:deepseek-v3-1-terminus</x:v>
      </x:c>
      <x:c r="D2442" s="23" t="str">
        <x:v>DeepSeek-V3.1-Terminus</x:v>
      </x:c>
      <x:c r="E2442" s="23" t="str">
        <x:v>deepseek</x:v>
      </x:c>
      <x:c r="F2442" s="78" t="n">
        <x:v>45922</x:v>
      </x:c>
      <x:c r="G2442" s="78" t="n">
        <x:v>45982</x:v>
      </x:c>
      <x:c r="H2442" s="81" t="n">
        <x:v>0.45497252664309307</x:v>
      </x:c>
      <x:c r="I2442" s="81" t="n">
        <x:v>0.519615242271</x:v>
      </x:c>
      <x:c r="J2442" s="23" t="str">
        <x:v>total_b</x:v>
      </x:c>
      <x:c r="K2442" s="23" t="str">
        <x:v>date_historical_price</x:v>
      </x:c>
      <x:c r="L2442" s="81" t="n">
        <x:v>671</x:v>
      </x:c>
      <x:c r="M2442" s="81" t="n">
        <x:v>328.11316447642673</x:v>
      </x:c>
      <x:c r="N2442" s="81" t="n">
        <x:v>-0.31069886477601205</x:v>
      </x:c>
      <x:c r="O2442" s="23" t="n">
        <x:v>33</x:v>
      </x:c>
      <x:c r="P2442" s="23" t="n">
        <x:v>10</x:v>
      </x:c>
      <x:c r="Q2442" s="78" t="n">
        <x:v>45971</x:v>
      </x:c>
      <x:c r="R2442" s="23" t="str">
        <x:v>True</x:v>
      </x:c>
      <x:c r="S2442" s="23" t="str">
        <x:v>True</x:v>
      </x:c>
      <x:c r="T2442" s="23" t="str">
        <x:v>False</x:v>
      </x:c>
    </x:row>
    <x:row r="2443">
      <x:c r="A2443" s="23" t="str">
        <x:v>total_calibration</x:v>
      </x:c>
      <x:c r="B2443" s="23" t="n">
        <x:v>60</x:v>
      </x:c>
      <x:c r="C2443" s="23" t="str">
        <x:v>checkpoint:epoch:deepseek-v3-1-terminus</x:v>
      </x:c>
      <x:c r="D2443" s="23" t="str">
        <x:v>DeepSeek-V3.1-Terminus</x:v>
      </x:c>
      <x:c r="E2443" s="23" t="str">
        <x:v>deepseek</x:v>
      </x:c>
      <x:c r="F2443" s="78" t="n">
        <x:v>45922</x:v>
      </x:c>
      <x:c r="G2443" s="78" t="n">
        <x:v>45982</x:v>
      </x:c>
      <x:c r="H2443" s="81" t="n">
        <x:v>0.45497252664309307</x:v>
      </x:c>
      <x:c r="I2443" s="81" t="n">
        <x:v>0.519615242271</x:v>
      </x:c>
      <x:c r="J2443" s="23" t="str">
        <x:v>total_b</x:v>
      </x:c>
      <x:c r="K2443" s="23" t="str">
        <x:v>date_current_price_nonprospective</x:v>
      </x:c>
      <x:c r="L2443" s="81" t="n">
        <x:v>671</x:v>
      </x:c>
      <x:c r="M2443" s="81" t="n">
        <x:v>257.14347579619965</x:v>
      </x:c>
      <x:c r="N2443" s="81" t="n">
        <x:v>-0.4165470102233497</x:v>
      </x:c>
      <x:c r="O2443" s="23" t="n">
        <x:v>33</x:v>
      </x:c>
      <x:c r="P2443" s="23" t="n">
        <x:v>10</x:v>
      </x:c>
      <x:c r="Q2443" s="78" t="n">
        <x:v>45971</x:v>
      </x:c>
      <x:c r="R2443" s="23" t="str">
        <x:v>True</x:v>
      </x:c>
      <x:c r="S2443" s="23" t="str">
        <x:v>True</x:v>
      </x:c>
      <x:c r="T2443" s="23" t="str">
        <x:v>True</x:v>
      </x:c>
    </x:row>
    <x:row r="2444">
      <x:c r="A2444" s="23" t="str">
        <x:v>total_calibration</x:v>
      </x:c>
      <x:c r="B2444" s="23" t="n">
        <x:v>60</x:v>
      </x:c>
      <x:c r="C2444" s="23" t="str">
        <x:v>checkpoint:deepseek:deepseek-v3-2-exp</x:v>
      </x:c>
      <x:c r="D2444" s="23" t="str">
        <x:v>DeepSeek-V3.2-Exp</x:v>
      </x:c>
      <x:c r="E2444" s="23" t="str">
        <x:v>deepseek</x:v>
      </x:c>
      <x:c r="F2444" s="78" t="n">
        <x:v>45929</x:v>
      </x:c>
      <x:c r="G2444" s="78" t="n">
        <x:v>45989</x:v>
      </x:c>
      <x:c r="H2444" s="81" t="n">
        <x:v>0.3286335345030997</x:v>
      </x:c>
      <x:c r="I2444" s="81" t="n">
        <x:v>0.332716095192</x:v>
      </x:c>
      <x:c r="J2444" s="23" t="str">
        <x:v>total_b</x:v>
      </x:c>
      <x:c r="K2444" s="23" t="str">
        <x:v>date_only</x:v>
      </x:c>
      <x:c r="L2444" s="81" t="n">
        <x:v>671</x:v>
      </x:c>
      <x:c r="M2444" s="81" t="n">
        <x:v>383.29018704647456</x:v>
      </x:c>
      <x:c r="N2444" s="81" t="n">
        <x:v>-0.24319481953222602</x:v>
      </x:c>
      <x:c r="O2444" s="23" t="n">
        <x:v>33</x:v>
      </x:c>
      <x:c r="P2444" s="23" t="n">
        <x:v>10</x:v>
      </x:c>
      <x:c r="Q2444" s="78" t="n">
        <x:v>45971</x:v>
      </x:c>
      <x:c r="R2444" s="23" t="str">
        <x:v>True</x:v>
      </x:c>
      <x:c r="S2444" s="23" t="str">
        <x:v>True</x:v>
      </x:c>
      <x:c r="T2444" s="23" t="str">
        <x:v>False</x:v>
      </x:c>
    </x:row>
    <x:row r="2445">
      <x:c r="A2445" s="23" t="str">
        <x:v>total_calibration</x:v>
      </x:c>
      <x:c r="B2445" s="23" t="n">
        <x:v>60</x:v>
      </x:c>
      <x:c r="C2445" s="23" t="str">
        <x:v>checkpoint:deepseek:deepseek-v3-2-exp</x:v>
      </x:c>
      <x:c r="D2445" s="23" t="str">
        <x:v>DeepSeek-V3.2-Exp</x:v>
      </x:c>
      <x:c r="E2445" s="23" t="str">
        <x:v>deepseek</x:v>
      </x:c>
      <x:c r="F2445" s="78" t="n">
        <x:v>45929</x:v>
      </x:c>
      <x:c r="G2445" s="78" t="n">
        <x:v>45989</x:v>
      </x:c>
      <x:c r="H2445" s="81" t="n">
        <x:v>0.3286335345030997</x:v>
      </x:c>
      <x:c r="I2445" s="81" t="n">
        <x:v>0.332716095192</x:v>
      </x:c>
      <x:c r="J2445" s="23" t="str">
        <x:v>total_b</x:v>
      </x:c>
      <x:c r="K2445" s="23" t="str">
        <x:v>date_historical_price</x:v>
      </x:c>
      <x:c r="L2445" s="81" t="n">
        <x:v>671</x:v>
      </x:c>
      <x:c r="M2445" s="81" t="n">
        <x:v>275.45241432405965</x:v>
      </x:c>
      <x:c r="N2445" s="81" t="n">
        <x:v>-0.3866759368776171</x:v>
      </x:c>
      <x:c r="O2445" s="23" t="n">
        <x:v>33</x:v>
      </x:c>
      <x:c r="P2445" s="23" t="n">
        <x:v>10</x:v>
      </x:c>
      <x:c r="Q2445" s="78" t="n">
        <x:v>45971</x:v>
      </x:c>
      <x:c r="R2445" s="23" t="str">
        <x:v>True</x:v>
      </x:c>
      <x:c r="S2445" s="23" t="str">
        <x:v>True</x:v>
      </x:c>
      <x:c r="T2445" s="23" t="str">
        <x:v>False</x:v>
      </x:c>
    </x:row>
    <x:row r="2446">
      <x:c r="A2446" s="23" t="str">
        <x:v>total_calibration</x:v>
      </x:c>
      <x:c r="B2446" s="23" t="n">
        <x:v>60</x:v>
      </x:c>
      <x:c r="C2446" s="23" t="str">
        <x:v>checkpoint:deepseek:deepseek-v3-2-exp</x:v>
      </x:c>
      <x:c r="D2446" s="23" t="str">
        <x:v>DeepSeek-V3.2-Exp</x:v>
      </x:c>
      <x:c r="E2446" s="23" t="str">
        <x:v>deepseek</x:v>
      </x:c>
      <x:c r="F2446" s="78" t="n">
        <x:v>45929</x:v>
      </x:c>
      <x:c r="G2446" s="78" t="n">
        <x:v>45989</x:v>
      </x:c>
      <x:c r="H2446" s="81" t="n">
        <x:v>0.3286335345030997</x:v>
      </x:c>
      <x:c r="I2446" s="81" t="n">
        <x:v>0.332716095192</x:v>
      </x:c>
      <x:c r="J2446" s="23" t="str">
        <x:v>total_b</x:v>
      </x:c>
      <x:c r="K2446" s="23" t="str">
        <x:v>date_current_price_nonprospective</x:v>
      </x:c>
      <x:c r="L2446" s="81" t="n">
        <x:v>671</x:v>
      </x:c>
      <x:c r="M2446" s="81" t="n">
        <x:v>189.52998700638466</x:v>
      </x:c>
      <x:c r="N2446" s="81" t="n">
        <x:v>-0.5490445873366827</x:v>
      </x:c>
      <x:c r="O2446" s="23" t="n">
        <x:v>33</x:v>
      </x:c>
      <x:c r="P2446" s="23" t="n">
        <x:v>10</x:v>
      </x:c>
      <x:c r="Q2446" s="78" t="n">
        <x:v>45971</x:v>
      </x:c>
      <x:c r="R2446" s="23" t="str">
        <x:v>True</x:v>
      </x:c>
      <x:c r="S2446" s="23" t="str">
        <x:v>True</x:v>
      </x:c>
      <x:c r="T2446" s="23" t="str">
        <x:v>True</x:v>
      </x:c>
    </x:row>
    <x:row r="2447">
      <x:c r="A2447" s="23" t="str">
        <x:v>total_calibration</x:v>
      </x:c>
      <x:c r="B2447" s="23" t="n">
        <x:v>60</x:v>
      </x:c>
      <x:c r="C2447" s="23" t="str">
        <x:v>checkpoint:z-ai-zhipu-ai-tsinghua-university:glm-4-6</x:v>
      </x:c>
      <x:c r="D2447" s="23" t="str">
        <x:v>GLM-4.6</x:v>
      </x:c>
      <x:c r="E2447" s="23" t="str">
        <x:v>z-ai</x:v>
      </x:c>
      <x:c r="F2447" s="78" t="n">
        <x:v>45930</x:v>
      </x:c>
      <x:c r="G2447" s="78" t="n">
        <x:v>45990</x:v>
      </x:c>
      <x:c r="H2447" s="81" t="n">
        <x:v>0.8366600265340756</x:v>
      </x:c>
      <x:c r="I2447" s="81" t="n">
        <x:v>1.1</x:v>
      </x:c>
      <x:c r="J2447" s="23" t="str">
        <x:v>total_b</x:v>
      </x:c>
      <x:c r="K2447" s="23" t="str">
        <x:v>date_only</x:v>
      </x:c>
      <x:c r="L2447" s="81" t="n">
        <x:v>357</x:v>
      </x:c>
      <x:c r="M2447" s="81" t="n">
        <x:v>514.6954601845117</x:v>
      </x:c>
      <x:c r="N2447" s="81" t="n">
        <x:v>0.15888212150749137</x:v>
      </x:c>
      <x:c r="O2447" s="23" t="n">
        <x:v>37</x:v>
      </x:c>
      <x:c r="P2447" s="23" t="n">
        <x:v>10</x:v>
      </x:c>
      <x:c r="Q2447" s="78" t="n">
        <x:v>45989</x:v>
      </x:c>
      <x:c r="R2447" s="23" t="str">
        <x:v>True</x:v>
      </x:c>
      <x:c r="S2447" s="23" t="str">
        <x:v>True</x:v>
      </x:c>
      <x:c r="T2447" s="23" t="str">
        <x:v>False</x:v>
      </x:c>
    </x:row>
    <x:row r="2448">
      <x:c r="A2448" s="23" t="str">
        <x:v>total_calibration</x:v>
      </x:c>
      <x:c r="B2448" s="23" t="n">
        <x:v>60</x:v>
      </x:c>
      <x:c r="C2448" s="23" t="str">
        <x:v>checkpoint:z-ai-zhipu-ai-tsinghua-university:glm-4-6</x:v>
      </x:c>
      <x:c r="D2448" s="23" t="str">
        <x:v>GLM-4.6</x:v>
      </x:c>
      <x:c r="E2448" s="23" t="str">
        <x:v>z-ai</x:v>
      </x:c>
      <x:c r="F2448" s="78" t="n">
        <x:v>45930</x:v>
      </x:c>
      <x:c r="G2448" s="78" t="n">
        <x:v>45990</x:v>
      </x:c>
      <x:c r="H2448" s="81" t="n">
        <x:v>0.8366600265340756</x:v>
      </x:c>
      <x:c r="I2448" s="81" t="n">
        <x:v>1.1</x:v>
      </x:c>
      <x:c r="J2448" s="23" t="str">
        <x:v>total_b</x:v>
      </x:c>
      <x:c r="K2448" s="23" t="str">
        <x:v>date_historical_price</x:v>
      </x:c>
      <x:c r="L2448" s="81" t="n">
        <x:v>357</x:v>
      </x:c>
      <x:c r="M2448" s="81" t="n">
        <x:v>799.6870876775802</x:v>
      </x:c>
      <x:c r="N2448" s="81" t="n">
        <x:v>0.35025186753086857</x:v>
      </x:c>
      <x:c r="O2448" s="23" t="n">
        <x:v>37</x:v>
      </x:c>
      <x:c r="P2448" s="23" t="n">
        <x:v>10</x:v>
      </x:c>
      <x:c r="Q2448" s="78" t="n">
        <x:v>45989</x:v>
      </x:c>
      <x:c r="R2448" s="23" t="str">
        <x:v>True</x:v>
      </x:c>
      <x:c r="S2448" s="23" t="str">
        <x:v>True</x:v>
      </x:c>
      <x:c r="T2448" s="23" t="str">
        <x:v>False</x:v>
      </x:c>
    </x:row>
    <x:row r="2449">
      <x:c r="A2449" s="23" t="str">
        <x:v>total_calibration</x:v>
      </x:c>
      <x:c r="B2449" s="23" t="n">
        <x:v>60</x:v>
      </x:c>
      <x:c r="C2449" s="23" t="str">
        <x:v>checkpoint:z-ai-zhipu-ai-tsinghua-university:glm-4-6</x:v>
      </x:c>
      <x:c r="D2449" s="23" t="str">
        <x:v>GLM-4.6</x:v>
      </x:c>
      <x:c r="E2449" s="23" t="str">
        <x:v>z-ai</x:v>
      </x:c>
      <x:c r="F2449" s="78" t="n">
        <x:v>45930</x:v>
      </x:c>
      <x:c r="G2449" s="78" t="n">
        <x:v>45990</x:v>
      </x:c>
      <x:c r="H2449" s="81" t="n">
        <x:v>0.8366600265340756</x:v>
      </x:c>
      <x:c r="I2449" s="81" t="n">
        <x:v>1.1</x:v>
      </x:c>
      <x:c r="J2449" s="23" t="str">
        <x:v>total_b</x:v>
      </x:c>
      <x:c r="K2449" s="23" t="str">
        <x:v>date_current_price_nonprospective</x:v>
      </x:c>
      <x:c r="L2449" s="81" t="n">
        <x:v>357</x:v>
      </x:c>
      <x:c r="M2449" s="81" t="n">
        <x:v>735.222378137382</x:v>
      </x:c>
      <x:c r="N2449" s="81" t="n">
        <x:v>0.31375050119088005</x:v>
      </x:c>
      <x:c r="O2449" s="23" t="n">
        <x:v>37</x:v>
      </x:c>
      <x:c r="P2449" s="23" t="n">
        <x:v>10</x:v>
      </x:c>
      <x:c r="Q2449" s="78" t="n">
        <x:v>45989</x:v>
      </x:c>
      <x:c r="R2449" s="23" t="str">
        <x:v>True</x:v>
      </x:c>
      <x:c r="S2449" s="23" t="str">
        <x:v>True</x:v>
      </x:c>
      <x:c r="T2449" s="23" t="str">
        <x:v>True</x:v>
      </x:c>
    </x:row>
    <x:row r="2450">
      <x:c r="A2450" s="23" t="str">
        <x:v>total_calibration</x:v>
      </x:c>
      <x:c r="B2450" s="23" t="n">
        <x:v>60</x:v>
      </x:c>
      <x:c r="C2450" s="23" t="str">
        <x:v>checkpoint:epoch:granite-4-0-h-micro</x:v>
      </x:c>
      <x:c r="D2450" s="23" t="str">
        <x:v>Granite-4.0-H-Micro</x:v>
      </x:c>
      <x:c r="E2450" s="23" t="str">
        <x:v>ibm-granite</x:v>
      </x:c>
      <x:c r="F2450" s="78" t="n">
        <x:v>45932</x:v>
      </x:c>
      <x:c r="G2450" s="78" t="n">
        <x:v>46009</x:v>
      </x:c>
      <x:c r="H2450" s="81" t="n">
        <x:v>0.043243496620879306</x:v>
      </x:c>
      <x:c r="I2450" s="81" t="n">
        <x:v>0.0436348484585</x:v>
      </x:c>
      <x:c r="J2450" s="23" t="str">
        <x:v>total_b</x:v>
      </x:c>
      <x:c r="K2450" s="23" t="str">
        <x:v>date_only</x:v>
      </x:c>
      <x:c r="L2450" s="81" t="n">
        <x:v>3</x:v>
      </x:c>
      <x:c r="M2450" s="81" t="n">
        <x:v>452.2043112210442</x:v>
      </x:c>
      <x:c r="N2450" s="81" t="n">
        <x:v>2.178213443781904</x:v>
      </x:c>
      <x:c r="O2450" s="23" t="n">
        <x:v>41</x:v>
      </x:c>
      <x:c r="P2450" s="23" t="n">
        <x:v>11</x:v>
      </x:c>
      <x:c r="Q2450" s="78" t="n">
        <x:v>45990</x:v>
      </x:c>
      <x:c r="R2450" s="23" t="str">
        <x:v>True</x:v>
      </x:c>
      <x:c r="S2450" s="23" t="str">
        <x:v>True</x:v>
      </x:c>
      <x:c r="T2450" s="23" t="str">
        <x:v>False</x:v>
      </x:c>
    </x:row>
    <x:row r="2451">
      <x:c r="A2451" s="23" t="str">
        <x:v>total_calibration</x:v>
      </x:c>
      <x:c r="B2451" s="23" t="n">
        <x:v>60</x:v>
      </x:c>
      <x:c r="C2451" s="23" t="str">
        <x:v>checkpoint:epoch:granite-4-0-h-micro</x:v>
      </x:c>
      <x:c r="D2451" s="23" t="str">
        <x:v>Granite-4.0-H-Micro</x:v>
      </x:c>
      <x:c r="E2451" s="23" t="str">
        <x:v>ibm-granite</x:v>
      </x:c>
      <x:c r="F2451" s="78" t="n">
        <x:v>45932</x:v>
      </x:c>
      <x:c r="G2451" s="78" t="n">
        <x:v>46009</x:v>
      </x:c>
      <x:c r="H2451" s="81" t="n">
        <x:v>0.043243496620879306</x:v>
      </x:c>
      <x:c r="I2451" s="81" t="n">
        <x:v>0.0436348484585</x:v>
      </x:c>
      <x:c r="J2451" s="23" t="str">
        <x:v>total_b</x:v>
      </x:c>
      <x:c r="K2451" s="23" t="str">
        <x:v>date_historical_price</x:v>
      </x:c>
      <x:c r="L2451" s="81" t="n">
        <x:v>3</x:v>
      </x:c>
      <x:c r="M2451" s="81" t="n">
        <x:v>70.41940514718364</x:v>
      </x:c>
      <x:c r="N2451" s="81" t="n">
        <x:v>1.3705710974205407</x:v>
      </x:c>
      <x:c r="O2451" s="23" t="n">
        <x:v>41</x:v>
      </x:c>
      <x:c r="P2451" s="23" t="n">
        <x:v>11</x:v>
      </x:c>
      <x:c r="Q2451" s="78" t="n">
        <x:v>45990</x:v>
      </x:c>
      <x:c r="R2451" s="23" t="str">
        <x:v>True</x:v>
      </x:c>
      <x:c r="S2451" s="23" t="str">
        <x:v>True</x:v>
      </x:c>
      <x:c r="T2451" s="23" t="str">
        <x:v>False</x:v>
      </x:c>
    </x:row>
    <x:row r="2452">
      <x:c r="A2452" s="23" t="str">
        <x:v>total_calibration</x:v>
      </x:c>
      <x:c r="B2452" s="23" t="n">
        <x:v>60</x:v>
      </x:c>
      <x:c r="C2452" s="23" t="str">
        <x:v>checkpoint:epoch:granite-4-0-h-micro</x:v>
      </x:c>
      <x:c r="D2452" s="23" t="str">
        <x:v>Granite-4.0-H-Micro</x:v>
      </x:c>
      <x:c r="E2452" s="23" t="str">
        <x:v>ibm-granite</x:v>
      </x:c>
      <x:c r="F2452" s="78" t="n">
        <x:v>45932</x:v>
      </x:c>
      <x:c r="G2452" s="78" t="n">
        <x:v>46009</x:v>
      </x:c>
      <x:c r="H2452" s="81" t="n">
        <x:v>0.043243496620879306</x:v>
      </x:c>
      <x:c r="I2452" s="81" t="n">
        <x:v>0.0436348484585</x:v>
      </x:c>
      <x:c r="J2452" s="23" t="str">
        <x:v>total_b</x:v>
      </x:c>
      <x:c r="K2452" s="23" t="str">
        <x:v>date_current_price_nonprospective</x:v>
      </x:c>
      <x:c r="L2452" s="81" t="n">
        <x:v>3</x:v>
      </x:c>
      <x:c r="M2452" s="81" t="n">
        <x:v>42.21637219586123</x:v>
      </x:c>
      <x:c r="N2452" s="81" t="n">
        <x:v>1.1483596553743662</x:v>
      </x:c>
      <x:c r="O2452" s="23" t="n">
        <x:v>41</x:v>
      </x:c>
      <x:c r="P2452" s="23" t="n">
        <x:v>11</x:v>
      </x:c>
      <x:c r="Q2452" s="78" t="n">
        <x:v>45990</x:v>
      </x:c>
      <x:c r="R2452" s="23" t="str">
        <x:v>True</x:v>
      </x:c>
      <x:c r="S2452" s="23" t="str">
        <x:v>True</x:v>
      </x:c>
      <x:c r="T2452" s="23" t="str">
        <x:v>True</x:v>
      </x:c>
    </x:row>
    <x:row r="2453">
      <x:c r="A2453" s="23" t="str">
        <x:v>total_calibration</x:v>
      </x:c>
      <x:c r="B2453" s="23" t="n">
        <x:v>60</x:v>
      </x:c>
      <x:c r="C2453" s="23" t="str">
        <x:v>checkpoint:epoch:minimax-m2</x:v>
      </x:c>
      <x:c r="D2453" s="23" t="str">
        <x:v>MiniMax-M2</x:v>
      </x:c>
      <x:c r="E2453" s="23" t="str">
        <x:v>minimax</x:v>
      </x:c>
      <x:c r="F2453" s="78" t="n">
        <x:v>45957</x:v>
      </x:c>
      <x:c r="G2453" s="78" t="n">
        <x:v>46019</x:v>
      </x:c>
      <x:c r="H2453" s="81" t="n">
        <x:v>0.508999017680781</x:v>
      </x:c>
      <x:c r="I2453" s="81" t="n">
        <x:v>0.6</x:v>
      </x:c>
      <x:c r="J2453" s="23" t="str">
        <x:v>total_b</x:v>
      </x:c>
      <x:c r="K2453" s="23" t="str">
        <x:v>date_only</x:v>
      </x:c>
      <x:c r="L2453" s="81" t="n">
        <x:v>229</x:v>
      </x:c>
      <x:c r="M2453" s="81" t="n">
        <x:v>133.700807025134</x:v>
      </x:c>
      <x:c r="N2453" s="81" t="n">
        <x:v>-0.2337014536455575</x:v>
      </x:c>
      <x:c r="O2453" s="23" t="n">
        <x:v>40</x:v>
      </x:c>
      <x:c r="P2453" s="23" t="n">
        <x:v>11</x:v>
      </x:c>
      <x:c r="Q2453" s="78" t="n">
        <x:v>46009</x:v>
      </x:c>
      <x:c r="R2453" s="23" t="str">
        <x:v>True</x:v>
      </x:c>
      <x:c r="S2453" s="23" t="str">
        <x:v>True</x:v>
      </x:c>
      <x:c r="T2453" s="23" t="str">
        <x:v>False</x:v>
      </x:c>
    </x:row>
    <x:row r="2454">
      <x:c r="A2454" s="23" t="str">
        <x:v>total_calibration</x:v>
      </x:c>
      <x:c r="B2454" s="23" t="n">
        <x:v>60</x:v>
      </x:c>
      <x:c r="C2454" s="23" t="str">
        <x:v>checkpoint:epoch:minimax-m2</x:v>
      </x:c>
      <x:c r="D2454" s="23" t="str">
        <x:v>MiniMax-M2</x:v>
      </x:c>
      <x:c r="E2454" s="23" t="str">
        <x:v>minimax</x:v>
      </x:c>
      <x:c r="F2454" s="78" t="n">
        <x:v>45957</x:v>
      </x:c>
      <x:c r="G2454" s="78" t="n">
        <x:v>46019</x:v>
      </x:c>
      <x:c r="H2454" s="81" t="n">
        <x:v>0.508999017680781</x:v>
      </x:c>
      <x:c r="I2454" s="81" t="n">
        <x:v>0.6</x:v>
      </x:c>
      <x:c r="J2454" s="23" t="str">
        <x:v>total_b</x:v>
      </x:c>
      <x:c r="K2454" s="23" t="str">
        <x:v>date_historical_price</x:v>
      </x:c>
      <x:c r="L2454" s="81" t="n">
        <x:v>229</x:v>
      </x:c>
      <x:c r="M2454" s="81" t="n">
        <x:v>241.39927410846127</x:v>
      </x:c>
      <x:c r="N2454" s="81" t="n">
        <x:v>0.022900477492843792</x:v>
      </x:c>
      <x:c r="O2454" s="23" t="n">
        <x:v>40</x:v>
      </x:c>
      <x:c r="P2454" s="23" t="n">
        <x:v>11</x:v>
      </x:c>
      <x:c r="Q2454" s="78" t="n">
        <x:v>46009</x:v>
      </x:c>
      <x:c r="R2454" s="23" t="str">
        <x:v>True</x:v>
      </x:c>
      <x:c r="S2454" s="23" t="str">
        <x:v>True</x:v>
      </x:c>
      <x:c r="T2454" s="23" t="str">
        <x:v>False</x:v>
      </x:c>
    </x:row>
    <x:row r="2455">
      <x:c r="A2455" s="23" t="str">
        <x:v>total_calibration</x:v>
      </x:c>
      <x:c r="B2455" s="23" t="n">
        <x:v>60</x:v>
      </x:c>
      <x:c r="C2455" s="23" t="str">
        <x:v>checkpoint:epoch:minimax-m2</x:v>
      </x:c>
      <x:c r="D2455" s="23" t="str">
        <x:v>MiniMax-M2</x:v>
      </x:c>
      <x:c r="E2455" s="23" t="str">
        <x:v>minimax</x:v>
      </x:c>
      <x:c r="F2455" s="78" t="n">
        <x:v>45957</x:v>
      </x:c>
      <x:c r="G2455" s="78" t="n">
        <x:v>46019</x:v>
      </x:c>
      <x:c r="H2455" s="81" t="n">
        <x:v>0.508999017680781</x:v>
      </x:c>
      <x:c r="I2455" s="81" t="n">
        <x:v>0.6</x:v>
      </x:c>
      <x:c r="J2455" s="23" t="str">
        <x:v>total_b</x:v>
      </x:c>
      <x:c r="K2455" s="23" t="str">
        <x:v>date_current_price_nonprospective</x:v>
      </x:c>
      <x:c r="L2455" s="81" t="n">
        <x:v>229</x:v>
      </x:c>
      <x:c r="M2455" s="81" t="n">
        <x:v>232.74050156345487</x:v>
      </x:c>
      <x:c r="N2455" s="81" t="n">
        <x:v>0.007036483563748829</x:v>
      </x:c>
      <x:c r="O2455" s="23" t="n">
        <x:v>40</x:v>
      </x:c>
      <x:c r="P2455" s="23" t="n">
        <x:v>11</x:v>
      </x:c>
      <x:c r="Q2455" s="78" t="n">
        <x:v>46009</x:v>
      </x:c>
      <x:c r="R2455" s="23" t="str">
        <x:v>True</x:v>
      </x:c>
      <x:c r="S2455" s="23" t="str">
        <x:v>True</x:v>
      </x:c>
      <x:c r="T2455" s="23" t="str">
        <x:v>True</x:v>
      </x:c>
    </x:row>
    <x:row r="2456">
      <x:c r="A2456" s="23" t="str">
        <x:v>total_calibration</x:v>
      </x:c>
      <x:c r="B2456" s="23" t="n">
        <x:v>60</x:v>
      </x:c>
      <x:c r="C2456" s="23" t="str">
        <x:v>checkpoint:moonshot:kimi-k2-thinking</x:v>
      </x:c>
      <x:c r="D2456" s="23" t="str">
        <x:v>Kimi K2 Thinking</x:v>
      </x:c>
      <x:c r="E2456" s="23" t="str">
        <x:v>moonshotai</x:v>
      </x:c>
      <x:c r="F2456" s="78" t="n">
        <x:v>45967</x:v>
      </x:c>
      <x:c r="G2456" s="78" t="n">
        <x:v>46027</x:v>
      </x:c>
      <x:c r="H2456" s="81" t="n">
        <x:v>1.0283481900601568</x:v>
      </x:c>
      <x:c r="I2456" s="81" t="n">
        <x:v>1.22474487139</x:v>
      </x:c>
      <x:c r="J2456" s="23" t="str">
        <x:v>total_b</x:v>
      </x:c>
      <x:c r="K2456" s="23" t="str">
        <x:v>date_only</x:v>
      </x:c>
      <x:c r="L2456" s="81" t="n">
        <x:v>1040</x:v>
      </x:c>
      <x:c r="M2456" s="81" t="n">
        <x:v>95.7728520780239</x:v>
      </x:c>
      <x:c r="N2456" s="81" t="n">
        <x:v>-1.0357909185666316</x:v>
      </x:c>
      <x:c r="O2456" s="23" t="n">
        <x:v>42</x:v>
      </x:c>
      <x:c r="P2456" s="23" t="n">
        <x:v>11</x:v>
      </x:c>
      <x:c r="Q2456" s="78" t="n">
        <x:v>46019</x:v>
      </x:c>
      <x:c r="R2456" s="23" t="str">
        <x:v>True</x:v>
      </x:c>
      <x:c r="S2456" s="23" t="str">
        <x:v>True</x:v>
      </x:c>
      <x:c r="T2456" s="23" t="str">
        <x:v>False</x:v>
      </x:c>
    </x:row>
    <x:row r="2457">
      <x:c r="A2457" s="23" t="str">
        <x:v>total_calibration</x:v>
      </x:c>
      <x:c r="B2457" s="23" t="n">
        <x:v>60</x:v>
      </x:c>
      <x:c r="C2457" s="23" t="str">
        <x:v>checkpoint:moonshot:kimi-k2-thinking</x:v>
      </x:c>
      <x:c r="D2457" s="23" t="str">
        <x:v>Kimi K2 Thinking</x:v>
      </x:c>
      <x:c r="E2457" s="23" t="str">
        <x:v>moonshotai</x:v>
      </x:c>
      <x:c r="F2457" s="78" t="n">
        <x:v>45967</x:v>
      </x:c>
      <x:c r="G2457" s="78" t="n">
        <x:v>46027</x:v>
      </x:c>
      <x:c r="H2457" s="81" t="n">
        <x:v>1.0283481900601568</x:v>
      </x:c>
      <x:c r="I2457" s="81" t="n">
        <x:v>1.22474487139</x:v>
      </x:c>
      <x:c r="J2457" s="23" t="str">
        <x:v>total_b</x:v>
      </x:c>
      <x:c r="K2457" s="23" t="str">
        <x:v>date_historical_price</x:v>
      </x:c>
      <x:c r="L2457" s="81" t="n">
        <x:v>1040</x:v>
      </x:c>
      <x:c r="M2457" s="81" t="n">
        <x:v>335.0183751471766</x:v>
      </x:c>
      <x:c r="N2457" s="81" t="n">
        <x:v>-0.49196471134799913</x:v>
      </x:c>
      <x:c r="O2457" s="23" t="n">
        <x:v>42</x:v>
      </x:c>
      <x:c r="P2457" s="23" t="n">
        <x:v>11</x:v>
      </x:c>
      <x:c r="Q2457" s="78" t="n">
        <x:v>46019</x:v>
      </x:c>
      <x:c r="R2457" s="23" t="str">
        <x:v>True</x:v>
      </x:c>
      <x:c r="S2457" s="23" t="str">
        <x:v>True</x:v>
      </x:c>
      <x:c r="T2457" s="23" t="str">
        <x:v>False</x:v>
      </x:c>
    </x:row>
    <x:row r="2458">
      <x:c r="A2458" s="23" t="str">
        <x:v>total_calibration</x:v>
      </x:c>
      <x:c r="B2458" s="23" t="n">
        <x:v>60</x:v>
      </x:c>
      <x:c r="C2458" s="23" t="str">
        <x:v>checkpoint:moonshot:kimi-k2-thinking</x:v>
      </x:c>
      <x:c r="D2458" s="23" t="str">
        <x:v>Kimi K2 Thinking</x:v>
      </x:c>
      <x:c r="E2458" s="23" t="str">
        <x:v>moonshotai</x:v>
      </x:c>
      <x:c r="F2458" s="78" t="n">
        <x:v>45967</x:v>
      </x:c>
      <x:c r="G2458" s="78" t="n">
        <x:v>46027</x:v>
      </x:c>
      <x:c r="H2458" s="81" t="n">
        <x:v>1.0283481900601568</x:v>
      </x:c>
      <x:c r="I2458" s="81" t="n">
        <x:v>1.22474487139</x:v>
      </x:c>
      <x:c r="J2458" s="23" t="str">
        <x:v>total_b</x:v>
      </x:c>
      <x:c r="K2458" s="23" t="str">
        <x:v>date_current_price_nonprospective</x:v>
      </x:c>
      <x:c r="L2458" s="81" t="n">
        <x:v>1040</x:v>
      </x:c>
      <x:c r="M2458" s="81" t="n">
        <x:v>367.7341486229587</x:v>
      </x:c>
      <x:c r="N2458" s="81" t="n">
        <x:v>-0.4514993779915316</x:v>
      </x:c>
      <x:c r="O2458" s="23" t="n">
        <x:v>42</x:v>
      </x:c>
      <x:c r="P2458" s="23" t="n">
        <x:v>11</x:v>
      </x:c>
      <x:c r="Q2458" s="78" t="n">
        <x:v>46019</x:v>
      </x:c>
      <x:c r="R2458" s="23" t="str">
        <x:v>True</x:v>
      </x:c>
      <x:c r="S2458" s="23" t="str">
        <x:v>True</x:v>
      </x:c>
      <x:c r="T2458" s="23" t="str">
        <x:v>True</x:v>
      </x:c>
    </x:row>
    <x:row r="2459">
      <x:c r="A2459" s="23" t="str">
        <x:v>total_calibration</x:v>
      </x:c>
      <x:c r="B2459" s="23" t="n">
        <x:v>60</x:v>
      </x:c>
      <x:c r="C2459" s="23" t="str">
        <x:v>checkpoint:epoch:mistral-3-large</x:v>
      </x:c>
      <x:c r="D2459" s="23" t="str">
        <x:v>Mistral 3 Large</x:v>
      </x:c>
      <x:c r="E2459" s="23" t="str">
        <x:v>mistralai</x:v>
      </x:c>
      <x:c r="F2459" s="78" t="n">
        <x:v>45993</x:v>
      </x:c>
      <x:c r="G2459" s="78" t="n">
        <x:v>46053</x:v>
      </x:c>
      <x:c r="H2459" s="81" t="n">
        <x:v>0.8660254037844386</x:v>
      </x:c>
      <x:c r="I2459" s="81" t="n">
        <x:v>0.866025403784</x:v>
      </x:c>
      <x:c r="J2459" s="23" t="str">
        <x:v>total_b</x:v>
      </x:c>
      <x:c r="K2459" s="23" t="str">
        <x:v>date_only</x:v>
      </x:c>
      <x:c r="L2459" s="81" t="n">
        <x:v>675</x:v>
      </x:c>
      <x:c r="M2459" s="81" t="n">
        <x:v>195.29075152177307</x:v>
      </x:c>
      <x:c r="N2459" s="81" t="n">
        <x:v>-0.5386220961492413</x:v>
      </x:c>
      <x:c r="O2459" s="23" t="n">
        <x:v>40</x:v>
      </x:c>
      <x:c r="P2459" s="23" t="n">
        <x:v>11</x:v>
      </x:c>
      <x:c r="Q2459" s="78" t="n">
        <x:v>46027</x:v>
      </x:c>
      <x:c r="R2459" s="23" t="str">
        <x:v>True</x:v>
      </x:c>
      <x:c r="S2459" s="23" t="str">
        <x:v>True</x:v>
      </x:c>
      <x:c r="T2459" s="23" t="str">
        <x:v>False</x:v>
      </x:c>
    </x:row>
    <x:row r="2460">
      <x:c r="A2460" s="23" t="str">
        <x:v>total_calibration</x:v>
      </x:c>
      <x:c r="B2460" s="23" t="n">
        <x:v>60</x:v>
      </x:c>
      <x:c r="C2460" s="23" t="str">
        <x:v>checkpoint:epoch:mistral-3-large</x:v>
      </x:c>
      <x:c r="D2460" s="23" t="str">
        <x:v>Mistral 3 Large</x:v>
      </x:c>
      <x:c r="E2460" s="23" t="str">
        <x:v>mistralai</x:v>
      </x:c>
      <x:c r="F2460" s="78" t="n">
        <x:v>45993</x:v>
      </x:c>
      <x:c r="G2460" s="78" t="n">
        <x:v>46053</x:v>
      </x:c>
      <x:c r="H2460" s="81" t="n">
        <x:v>0.8660254037844386</x:v>
      </x:c>
      <x:c r="I2460" s="81" t="n">
        <x:v>0.866025403784</x:v>
      </x:c>
      <x:c r="J2460" s="23" t="str">
        <x:v>total_b</x:v>
      </x:c>
      <x:c r="K2460" s="23" t="str">
        <x:v>date_historical_price</x:v>
      </x:c>
      <x:c r="L2460" s="81" t="n">
        <x:v>675</x:v>
      </x:c>
      <x:c r="M2460" s="81" t="n">
        <x:v>454.99855705745534</x:v>
      </x:c>
      <x:c r="N2460" s="81" t="n">
        <x:v>-0.17129375345518402</x:v>
      </x:c>
      <x:c r="O2460" s="23" t="n">
        <x:v>40</x:v>
      </x:c>
      <x:c r="P2460" s="23" t="n">
        <x:v>11</x:v>
      </x:c>
      <x:c r="Q2460" s="78" t="n">
        <x:v>46027</x:v>
      </x:c>
      <x:c r="R2460" s="23" t="str">
        <x:v>True</x:v>
      </x:c>
      <x:c r="S2460" s="23" t="str">
        <x:v>True</x:v>
      </x:c>
      <x:c r="T2460" s="23" t="str">
        <x:v>False</x:v>
      </x:c>
    </x:row>
    <x:row r="2461">
      <x:c r="A2461" s="23" t="str">
        <x:v>total_calibration</x:v>
      </x:c>
      <x:c r="B2461" s="23" t="n">
        <x:v>60</x:v>
      </x:c>
      <x:c r="C2461" s="23" t="str">
        <x:v>checkpoint:epoch:mistral-3-large</x:v>
      </x:c>
      <x:c r="D2461" s="23" t="str">
        <x:v>Mistral 3 Large</x:v>
      </x:c>
      <x:c r="E2461" s="23" t="str">
        <x:v>mistralai</x:v>
      </x:c>
      <x:c r="F2461" s="78" t="n">
        <x:v>45993</x:v>
      </x:c>
      <x:c r="G2461" s="78" t="n">
        <x:v>46053</x:v>
      </x:c>
      <x:c r="H2461" s="81" t="n">
        <x:v>0.8660254037844386</x:v>
      </x:c>
      <x:c r="I2461" s="81" t="n">
        <x:v>0.866025403784</x:v>
      </x:c>
      <x:c r="J2461" s="23" t="str">
        <x:v>total_b</x:v>
      </x:c>
      <x:c r="K2461" s="23" t="str">
        <x:v>date_current_price_nonprospective</x:v>
      </x:c>
      <x:c r="L2461" s="81" t="n">
        <x:v>675</x:v>
      </x:c>
      <x:c r="M2461" s="81" t="n">
        <x:v>414.6495719920248</x:v>
      </x:c>
      <x:c r="N2461" s="81" t="n">
        <x:v>-0.21162255139822156</x:v>
      </x:c>
      <x:c r="O2461" s="23" t="n">
        <x:v>40</x:v>
      </x:c>
      <x:c r="P2461" s="23" t="n">
        <x:v>11</x:v>
      </x:c>
      <x:c r="Q2461" s="78" t="n">
        <x:v>46027</x:v>
      </x:c>
      <x:c r="R2461" s="23" t="str">
        <x:v>True</x:v>
      </x:c>
      <x:c r="S2461" s="23" t="str">
        <x:v>True</x:v>
      </x:c>
      <x:c r="T2461" s="23" t="str">
        <x:v>True</x:v>
      </x:c>
    </x:row>
    <x:row r="2462">
      <x:c r="A2462" s="23" t="str">
        <x:v>total_calibration</x:v>
      </x:c>
      <x:c r="B2462" s="23" t="n">
        <x:v>60</x:v>
      </x:c>
      <x:c r="C2462" s="23" t="str">
        <x:v>checkpoint:epoch:ministral-3-14b</x:v>
      </x:c>
      <x:c r="D2462" s="23" t="str">
        <x:v>Ministral 3 14B</x:v>
      </x:c>
      <x:c r="E2462" s="23" t="str">
        <x:v>mistralai</x:v>
      </x:c>
      <x:c r="F2462" s="78" t="n">
        <x:v>45993</x:v>
      </x:c>
      <x:c r="G2462" s="78" t="n">
        <x:v>46055</x:v>
      </x:c>
      <x:c r="H2462" s="81" t="n">
        <x:v>0.2</x:v>
      </x:c>
      <x:c r="I2462" s="81" t="n">
        <x:v>0.2</x:v>
      </x:c>
      <x:c r="J2462" s="23" t="str">
        <x:v>total_b</x:v>
      </x:c>
      <x:c r="K2462" s="23" t="str">
        <x:v>date_only</x:v>
      </x:c>
      <x:c r="L2462" s="81" t="n">
        <x:v>14</x:v>
      </x:c>
      <x:c r="M2462" s="81" t="n">
        <x:v>195.29075152177307</x:v>
      </x:c>
      <x:c r="N2462" s="81" t="n">
        <x:v>1.1445536410035457</x:v>
      </x:c>
      <x:c r="O2462" s="23" t="n">
        <x:v>40</x:v>
      </x:c>
      <x:c r="P2462" s="23" t="n">
        <x:v>11</x:v>
      </x:c>
      <x:c r="Q2462" s="78" t="n">
        <x:v>46027</x:v>
      </x:c>
      <x:c r="R2462" s="23" t="str">
        <x:v>True</x:v>
      </x:c>
      <x:c r="S2462" s="23" t="str">
        <x:v>True</x:v>
      </x:c>
      <x:c r="T2462" s="23" t="str">
        <x:v>False</x:v>
      </x:c>
    </x:row>
    <x:row r="2463">
      <x:c r="A2463" s="23" t="str">
        <x:v>total_calibration</x:v>
      </x:c>
      <x:c r="B2463" s="23" t="n">
        <x:v>60</x:v>
      </x:c>
      <x:c r="C2463" s="23" t="str">
        <x:v>checkpoint:epoch:ministral-3-14b</x:v>
      </x:c>
      <x:c r="D2463" s="23" t="str">
        <x:v>Ministral 3 14B</x:v>
      </x:c>
      <x:c r="E2463" s="23" t="str">
        <x:v>mistralai</x:v>
      </x:c>
      <x:c r="F2463" s="78" t="n">
        <x:v>45993</x:v>
      </x:c>
      <x:c r="G2463" s="78" t="n">
        <x:v>46055</x:v>
      </x:c>
      <x:c r="H2463" s="81" t="n">
        <x:v>0.2</x:v>
      </x:c>
      <x:c r="I2463" s="81" t="n">
        <x:v>0.2</x:v>
      </x:c>
      <x:c r="J2463" s="23" t="str">
        <x:v>total_b</x:v>
      </x:c>
      <x:c r="K2463" s="23" t="str">
        <x:v>date_historical_price</x:v>
      </x:c>
      <x:c r="L2463" s="81" t="n">
        <x:v>14</x:v>
      </x:c>
      <x:c r="M2463" s="81" t="n">
        <x:v>108.82402252217854</x:v>
      </x:c>
      <x:c r="N2463" s="81" t="n">
        <x:v>0.8905967392540642</x:v>
      </x:c>
      <x:c r="O2463" s="23" t="n">
        <x:v>40</x:v>
      </x:c>
      <x:c r="P2463" s="23" t="n">
        <x:v>11</x:v>
      </x:c>
      <x:c r="Q2463" s="78" t="n">
        <x:v>46027</x:v>
      </x:c>
      <x:c r="R2463" s="23" t="str">
        <x:v>True</x:v>
      </x:c>
      <x:c r="S2463" s="23" t="str">
        <x:v>True</x:v>
      </x:c>
      <x:c r="T2463" s="23" t="str">
        <x:v>False</x:v>
      </x:c>
    </x:row>
    <x:row r="2464">
      <x:c r="A2464" s="23" t="str">
        <x:v>total_calibration</x:v>
      </x:c>
      <x:c r="B2464" s="23" t="n">
        <x:v>60</x:v>
      </x:c>
      <x:c r="C2464" s="23" t="str">
        <x:v>checkpoint:epoch:ministral-3-14b</x:v>
      </x:c>
      <x:c r="D2464" s="23" t="str">
        <x:v>Ministral 3 14B</x:v>
      </x:c>
      <x:c r="E2464" s="23" t="str">
        <x:v>mistralai</x:v>
      </x:c>
      <x:c r="F2464" s="78" t="n">
        <x:v>45993</x:v>
      </x:c>
      <x:c r="G2464" s="78" t="n">
        <x:v>46055</x:v>
      </x:c>
      <x:c r="H2464" s="81" t="n">
        <x:v>0.2</x:v>
      </x:c>
      <x:c r="I2464" s="81" t="n">
        <x:v>0.2</x:v>
      </x:c>
      <x:c r="J2464" s="23" t="str">
        <x:v>total_b</x:v>
      </x:c>
      <x:c r="K2464" s="23" t="str">
        <x:v>date_current_price_nonprospective</x:v>
      </x:c>
      <x:c r="L2464" s="81" t="n">
        <x:v>14</x:v>
      </x:c>
      <x:c r="M2464" s="81" t="n">
        <x:v>84.8508544917254</x:v>
      </x:c>
      <x:c r="N2464" s="81" t="n">
        <x:v>0.7825281845661765</x:v>
      </x:c>
      <x:c r="O2464" s="23" t="n">
        <x:v>40</x:v>
      </x:c>
      <x:c r="P2464" s="23" t="n">
        <x:v>11</x:v>
      </x:c>
      <x:c r="Q2464" s="78" t="n">
        <x:v>46027</x:v>
      </x:c>
      <x:c r="R2464" s="23" t="str">
        <x:v>True</x:v>
      </x:c>
      <x:c r="S2464" s="23" t="str">
        <x:v>True</x:v>
      </x:c>
      <x:c r="T2464" s="23" t="str">
        <x:v>True</x:v>
      </x:c>
    </x:row>
    <x:row r="2465">
      <x:c r="A2465" s="23" t="str">
        <x:v>total_calibration</x:v>
      </x:c>
      <x:c r="B2465" s="23" t="n">
        <x:v>60</x:v>
      </x:c>
      <x:c r="C2465" s="23" t="str">
        <x:v>checkpoint:epoch:ministral-3-3b</x:v>
      </x:c>
      <x:c r="D2465" s="23" t="str">
        <x:v>Ministral 3 3B</x:v>
      </x:c>
      <x:c r="E2465" s="23" t="str">
        <x:v>mistralai</x:v>
      </x:c>
      <x:c r="F2465" s="78" t="n">
        <x:v>45993</x:v>
      </x:c>
      <x:c r="G2465" s="78" t="n">
        <x:v>46055</x:v>
      </x:c>
      <x:c r="H2465" s="81" t="n">
        <x:v>0.1</x:v>
      </x:c>
      <x:c r="I2465" s="81" t="n">
        <x:v>0.1</x:v>
      </x:c>
      <x:c r="J2465" s="23" t="str">
        <x:v>total_b</x:v>
      </x:c>
      <x:c r="K2465" s="23" t="str">
        <x:v>date_only</x:v>
      </x:c>
      <x:c r="L2465" s="81" t="n">
        <x:v>3</x:v>
      </x:c>
      <x:c r="M2465" s="81" t="n">
        <x:v>195.29075152177307</x:v>
      </x:c>
      <x:c r="N2465" s="81" t="n">
        <x:v>1.8135604219621213</x:v>
      </x:c>
      <x:c r="O2465" s="23" t="n">
        <x:v>40</x:v>
      </x:c>
      <x:c r="P2465" s="23" t="n">
        <x:v>11</x:v>
      </x:c>
      <x:c r="Q2465" s="78" t="n">
        <x:v>46027</x:v>
      </x:c>
      <x:c r="R2465" s="23" t="str">
        <x:v>True</x:v>
      </x:c>
      <x:c r="S2465" s="23" t="str">
        <x:v>True</x:v>
      </x:c>
      <x:c r="T2465" s="23" t="str">
        <x:v>False</x:v>
      </x:c>
    </x:row>
    <x:row r="2466">
      <x:c r="A2466" s="23" t="str">
        <x:v>total_calibration</x:v>
      </x:c>
      <x:c r="B2466" s="23" t="n">
        <x:v>60</x:v>
      </x:c>
      <x:c r="C2466" s="23" t="str">
        <x:v>checkpoint:epoch:ministral-3-3b</x:v>
      </x:c>
      <x:c r="D2466" s="23" t="str">
        <x:v>Ministral 3 3B</x:v>
      </x:c>
      <x:c r="E2466" s="23" t="str">
        <x:v>mistralai</x:v>
      </x:c>
      <x:c r="F2466" s="78" t="n">
        <x:v>45993</x:v>
      </x:c>
      <x:c r="G2466" s="78" t="n">
        <x:v>46055</x:v>
      </x:c>
      <x:c r="H2466" s="81" t="n">
        <x:v>0.1</x:v>
      </x:c>
      <x:c r="I2466" s="81" t="n">
        <x:v>0.1</x:v>
      </x:c>
      <x:c r="J2466" s="23" t="str">
        <x:v>total_b</x:v>
      </x:c>
      <x:c r="K2466" s="23" t="str">
        <x:v>date_historical_price</x:v>
      </x:c>
      <x:c r="L2466" s="81" t="n">
        <x:v>3</x:v>
      </x:c>
      <x:c r="M2466" s="81" t="n">
        <x:v>55.32110260916054</x:v>
      </x:c>
      <x:c r="N2466" s="81" t="n">
        <x:v>1.2657695727606695</x:v>
      </x:c>
      <x:c r="O2466" s="23" t="n">
        <x:v>40</x:v>
      </x:c>
      <x:c r="P2466" s="23" t="n">
        <x:v>11</x:v>
      </x:c>
      <x:c r="Q2466" s="78" t="n">
        <x:v>46027</x:v>
      </x:c>
      <x:c r="R2466" s="23" t="str">
        <x:v>True</x:v>
      </x:c>
      <x:c r="S2466" s="23" t="str">
        <x:v>True</x:v>
      </x:c>
      <x:c r="T2466" s="23" t="str">
        <x:v>False</x:v>
      </x:c>
    </x:row>
    <x:row r="2467">
      <x:c r="A2467" s="23" t="str">
        <x:v>total_calibration</x:v>
      </x:c>
      <x:c r="B2467" s="23" t="n">
        <x:v>60</x:v>
      </x:c>
      <x:c r="C2467" s="23" t="str">
        <x:v>checkpoint:epoch:ministral-3-3b</x:v>
      </x:c>
      <x:c r="D2467" s="23" t="str">
        <x:v>Ministral 3 3B</x:v>
      </x:c>
      <x:c r="E2467" s="23" t="str">
        <x:v>mistralai</x:v>
      </x:c>
      <x:c r="F2467" s="78" t="n">
        <x:v>45993</x:v>
      </x:c>
      <x:c r="G2467" s="78" t="n">
        <x:v>46055</x:v>
      </x:c>
      <x:c r="H2467" s="81" t="n">
        <x:v>0.1</x:v>
      </x:c>
      <x:c r="I2467" s="81" t="n">
        <x:v>0.1</x:v>
      </x:c>
      <x:c r="J2467" s="23" t="str">
        <x:v>total_b</x:v>
      </x:c>
      <x:c r="K2467" s="23" t="str">
        <x:v>date_current_price_nonprospective</x:v>
      </x:c>
      <x:c r="L2467" s="81" t="n">
        <x:v>3</x:v>
      </x:c>
      <x:c r="M2467" s="81" t="n">
        <x:v>40.066838177776084</x:v>
      </x:c>
      <x:c r="N2467" s="81" t="n">
        <x:v>1.125663817283194</x:v>
      </x:c>
      <x:c r="O2467" s="23" t="n">
        <x:v>40</x:v>
      </x:c>
      <x:c r="P2467" s="23" t="n">
        <x:v>11</x:v>
      </x:c>
      <x:c r="Q2467" s="78" t="n">
        <x:v>46027</x:v>
      </x:c>
      <x:c r="R2467" s="23" t="str">
        <x:v>True</x:v>
      </x:c>
      <x:c r="S2467" s="23" t="str">
        <x:v>True</x:v>
      </x:c>
      <x:c r="T2467" s="23" t="str">
        <x:v>True</x:v>
      </x:c>
    </x:row>
    <x:row r="2468">
      <x:c r="A2468" s="23" t="str">
        <x:v>total_calibration</x:v>
      </x:c>
      <x:c r="B2468" s="23" t="n">
        <x:v>60</x:v>
      </x:c>
      <x:c r="C2468" s="23" t="str">
        <x:v>checkpoint:epoch:ministral-3-8b</x:v>
      </x:c>
      <x:c r="D2468" s="23" t="str">
        <x:v>Ministral 3 8B</x:v>
      </x:c>
      <x:c r="E2468" s="23" t="str">
        <x:v>mistralai</x:v>
      </x:c>
      <x:c r="F2468" s="78" t="n">
        <x:v>45993</x:v>
      </x:c>
      <x:c r="G2468" s="78" t="n">
        <x:v>46055</x:v>
      </x:c>
      <x:c r="H2468" s="81" t="n">
        <x:v>0.15</x:v>
      </x:c>
      <x:c r="I2468" s="81" t="n">
        <x:v>0.15</x:v>
      </x:c>
      <x:c r="J2468" s="23" t="str">
        <x:v>total_b</x:v>
      </x:c>
      <x:c r="K2468" s="23" t="str">
        <x:v>date_only</x:v>
      </x:c>
      <x:c r="L2468" s="81" t="n">
        <x:v>8</x:v>
      </x:c>
      <x:c r="M2468" s="81" t="n">
        <x:v>195.29075152177307</x:v>
      </x:c>
      <x:c r="N2468" s="81" t="n">
        <x:v>1.3875916896898401</x:v>
      </x:c>
      <x:c r="O2468" s="23" t="n">
        <x:v>40</x:v>
      </x:c>
      <x:c r="P2468" s="23" t="n">
        <x:v>11</x:v>
      </x:c>
      <x:c r="Q2468" s="78" t="n">
        <x:v>46027</x:v>
      </x:c>
      <x:c r="R2468" s="23" t="str">
        <x:v>True</x:v>
      </x:c>
      <x:c r="S2468" s="23" t="str">
        <x:v>True</x:v>
      </x:c>
      <x:c r="T2468" s="23" t="str">
        <x:v>False</x:v>
      </x:c>
    </x:row>
    <x:row r="2469">
      <x:c r="A2469" s="23" t="str">
        <x:v>total_calibration</x:v>
      </x:c>
      <x:c r="B2469" s="23" t="n">
        <x:v>60</x:v>
      </x:c>
      <x:c r="C2469" s="23" t="str">
        <x:v>checkpoint:epoch:ministral-3-8b</x:v>
      </x:c>
      <x:c r="D2469" s="23" t="str">
        <x:v>Ministral 3 8B</x:v>
      </x:c>
      <x:c r="E2469" s="23" t="str">
        <x:v>mistralai</x:v>
      </x:c>
      <x:c r="F2469" s="78" t="n">
        <x:v>45993</x:v>
      </x:c>
      <x:c r="G2469" s="78" t="n">
        <x:v>46055</x:v>
      </x:c>
      <x:c r="H2469" s="81" t="n">
        <x:v>0.15</x:v>
      </x:c>
      <x:c r="I2469" s="81" t="n">
        <x:v>0.15</x:v>
      </x:c>
      <x:c r="J2469" s="23" t="str">
        <x:v>total_b</x:v>
      </x:c>
      <x:c r="K2469" s="23" t="str">
        <x:v>date_historical_price</x:v>
      </x:c>
      <x:c r="L2469" s="81" t="n">
        <x:v>8</x:v>
      </x:c>
      <x:c r="M2469" s="81" t="n">
        <x:v>82.1812358950195</x:v>
      </x:c>
      <x:c r="N2469" s="81" t="n">
        <x:v>1.0116826811866617</x:v>
      </x:c>
      <x:c r="O2469" s="23" t="n">
        <x:v>40</x:v>
      </x:c>
      <x:c r="P2469" s="23" t="n">
        <x:v>11</x:v>
      </x:c>
      <x:c r="Q2469" s="78" t="n">
        <x:v>46027</x:v>
      </x:c>
      <x:c r="R2469" s="23" t="str">
        <x:v>True</x:v>
      </x:c>
      <x:c r="S2469" s="23" t="str">
        <x:v>True</x:v>
      </x:c>
      <x:c r="T2469" s="23" t="str">
        <x:v>False</x:v>
      </x:c>
    </x:row>
    <x:row r="2470">
      <x:c r="A2470" s="23" t="str">
        <x:v>total_calibration</x:v>
      </x:c>
      <x:c r="B2470" s="23" t="n">
        <x:v>60</x:v>
      </x:c>
      <x:c r="C2470" s="23" t="str">
        <x:v>checkpoint:epoch:ministral-3-8b</x:v>
      </x:c>
      <x:c r="D2470" s="23" t="str">
        <x:v>Ministral 3 8B</x:v>
      </x:c>
      <x:c r="E2470" s="23" t="str">
        <x:v>mistralai</x:v>
      </x:c>
      <x:c r="F2470" s="78" t="n">
        <x:v>45993</x:v>
      </x:c>
      <x:c r="G2470" s="78" t="n">
        <x:v>46055</x:v>
      </x:c>
      <x:c r="H2470" s="81" t="n">
        <x:v>0.15</x:v>
      </x:c>
      <x:c r="I2470" s="81" t="n">
        <x:v>0.15</x:v>
      </x:c>
      <x:c r="J2470" s="23" t="str">
        <x:v>total_b</x:v>
      </x:c>
      <x:c r="K2470" s="23" t="str">
        <x:v>date_current_price_nonprospective</x:v>
      </x:c>
      <x:c r="L2470" s="81" t="n">
        <x:v>8</x:v>
      </x:c>
      <x:c r="M2470" s="81" t="n">
        <x:v>62.14518336642931</x:v>
      </x:c>
      <x:c r="N2470" s="81" t="n">
        <x:v>0.8903174867991692</x:v>
      </x:c>
      <x:c r="O2470" s="23" t="n">
        <x:v>40</x:v>
      </x:c>
      <x:c r="P2470" s="23" t="n">
        <x:v>11</x:v>
      </x:c>
      <x:c r="Q2470" s="78" t="n">
        <x:v>46027</x:v>
      </x:c>
      <x:c r="R2470" s="23" t="str">
        <x:v>True</x:v>
      </x:c>
      <x:c r="S2470" s="23" t="str">
        <x:v>True</x:v>
      </x:c>
      <x:c r="T2470" s="23" t="str">
        <x:v>True</x:v>
      </x:c>
    </x:row>
    <x:row r="2471">
      <x:c r="A2471" s="23" t="str">
        <x:v>total_calibration</x:v>
      </x:c>
      <x:c r="B2471" s="23" t="n">
        <x:v>60</x:v>
      </x:c>
      <x:c r="C2471" s="23" t="str">
        <x:v>checkpoint:epoch:devstral-2-123b</x:v>
      </x:c>
      <x:c r="D2471" s="23" t="str">
        <x:v>Devstral 2 (123B)</x:v>
      </x:c>
      <x:c r="E2471" s="23" t="str">
        <x:v>mistralai</x:v>
      </x:c>
      <x:c r="F2471" s="78" t="n">
        <x:v>46000</x:v>
      </x:c>
      <x:c r="G2471" s="78" t="n">
        <x:v>46061</x:v>
      </x:c>
      <x:c r="H2471" s="81" t="n">
        <x:v>0.10488088481701516</x:v>
      </x:c>
      <x:c r="I2471" s="81" t="n">
        <x:v>0.894427191</x:v>
      </x:c>
      <x:c r="J2471" s="23" t="str">
        <x:v>total_b</x:v>
      </x:c>
      <x:c r="K2471" s="23" t="str">
        <x:v>date_only</x:v>
      </x:c>
      <x:c r="L2471" s="81" t="n">
        <x:v>123</x:v>
      </x:c>
      <x:c r="M2471" s="81" t="n">
        <x:v>202.60346701904055</x:v>
      </x:c>
      <x:c r="N2471" s="81" t="n">
        <x:v>0.21674176144248863</x:v>
      </x:c>
      <x:c r="O2471" s="23" t="n">
        <x:v>40</x:v>
      </x:c>
      <x:c r="P2471" s="23" t="n">
        <x:v>11</x:v>
      </x:c>
      <x:c r="Q2471" s="78" t="n">
        <x:v>46027</x:v>
      </x:c>
      <x:c r="R2471" s="23" t="str">
        <x:v>True</x:v>
      </x:c>
      <x:c r="S2471" s="23" t="str">
        <x:v>True</x:v>
      </x:c>
      <x:c r="T2471" s="23" t="str">
        <x:v>False</x:v>
      </x:c>
    </x:row>
    <x:row r="2472">
      <x:c r="A2472" s="23" t="str">
        <x:v>total_calibration</x:v>
      </x:c>
      <x:c r="B2472" s="23" t="n">
        <x:v>60</x:v>
      </x:c>
      <x:c r="C2472" s="23" t="str">
        <x:v>checkpoint:epoch:devstral-2-123b</x:v>
      </x:c>
      <x:c r="D2472" s="23" t="str">
        <x:v>Devstral 2 (123B)</x:v>
      </x:c>
      <x:c r="E2472" s="23" t="str">
        <x:v>mistralai</x:v>
      </x:c>
      <x:c r="F2472" s="78" t="n">
        <x:v>46000</x:v>
      </x:c>
      <x:c r="G2472" s="78" t="n">
        <x:v>46061</x:v>
      </x:c>
      <x:c r="H2472" s="81" t="n">
        <x:v>0.10488088481701516</x:v>
      </x:c>
      <x:c r="I2472" s="81" t="n">
        <x:v>0.894427191</x:v>
      </x:c>
      <x:c r="J2472" s="23" t="str">
        <x:v>total_b</x:v>
      </x:c>
      <x:c r="K2472" s="23" t="str">
        <x:v>date_historical_price</x:v>
      </x:c>
      <x:c r="L2472" s="81" t="n">
        <x:v>123</x:v>
      </x:c>
      <x:c r="M2472" s="81" t="n">
        <x:v>59.478833984319444</x:v>
      </x:c>
      <x:c r="N2472" s="81" t="n">
        <x:v>-0.3155426653611607</x:v>
      </x:c>
      <x:c r="O2472" s="23" t="n">
        <x:v>40</x:v>
      </x:c>
      <x:c r="P2472" s="23" t="n">
        <x:v>11</x:v>
      </x:c>
      <x:c r="Q2472" s="78" t="n">
        <x:v>46027</x:v>
      </x:c>
      <x:c r="R2472" s="23" t="str">
        <x:v>True</x:v>
      </x:c>
      <x:c r="S2472" s="23" t="str">
        <x:v>True</x:v>
      </x:c>
      <x:c r="T2472" s="23" t="str">
        <x:v>False</x:v>
      </x:c>
    </x:row>
    <x:row r="2473">
      <x:c r="A2473" s="23" t="str">
        <x:v>total_calibration</x:v>
      </x:c>
      <x:c r="B2473" s="23" t="n">
        <x:v>60</x:v>
      </x:c>
      <x:c r="C2473" s="23" t="str">
        <x:v>checkpoint:epoch:devstral-2-123b</x:v>
      </x:c>
      <x:c r="D2473" s="23" t="str">
        <x:v>Devstral 2 (123B)</x:v>
      </x:c>
      <x:c r="E2473" s="23" t="str">
        <x:v>mistralai</x:v>
      </x:c>
      <x:c r="F2473" s="78" t="n">
        <x:v>46000</x:v>
      </x:c>
      <x:c r="G2473" s="78" t="n">
        <x:v>46061</x:v>
      </x:c>
      <x:c r="H2473" s="81" t="n">
        <x:v>0.10488088481701516</x:v>
      </x:c>
      <x:c r="I2473" s="81" t="n">
        <x:v>0.894427191</x:v>
      </x:c>
      <x:c r="J2473" s="23" t="str">
        <x:v>total_b</x:v>
      </x:c>
      <x:c r="K2473" s="23" t="str">
        <x:v>date_current_price_nonprospective</x:v>
      </x:c>
      <x:c r="L2473" s="81" t="n">
        <x:v>123</x:v>
      </x:c>
      <x:c r="M2473" s="81" t="n">
        <x:v>442.8907945852387</x:v>
      </x:c>
      <x:c r="N2473" s="81" t="n">
        <x:v>0.5563915421974005</x:v>
      </x:c>
      <x:c r="O2473" s="23" t="n">
        <x:v>40</x:v>
      </x:c>
      <x:c r="P2473" s="23" t="n">
        <x:v>11</x:v>
      </x:c>
      <x:c r="Q2473" s="78" t="n">
        <x:v>46027</x:v>
      </x:c>
      <x:c r="R2473" s="23" t="str">
        <x:v>True</x:v>
      </x:c>
      <x:c r="S2473" s="23" t="str">
        <x:v>True</x:v>
      </x:c>
      <x:c r="T2473" s="23" t="str">
        <x:v>True</x:v>
      </x:c>
    </x:row>
    <x:row r="2474">
      <x:c r="A2474" s="23" t="str">
        <x:v>total_calibration</x:v>
      </x:c>
      <x:c r="B2474" s="23" t="n">
        <x:v>60</x:v>
      </x:c>
      <x:c r="C2474" s="23" t="str">
        <x:v>checkpoint:epoch:nemotron-3-nano-30b-a3b</x:v>
      </x:c>
      <x:c r="D2474" s="23" t="str">
        <x:v>Nemotron 3-Nano-30B-A3B</x:v>
      </x:c>
      <x:c r="E2474" s="23" t="str">
        <x:v>nvidia</x:v>
      </x:c>
      <x:c r="F2474" s="78" t="n">
        <x:v>46006</x:v>
      </x:c>
      <x:c r="G2474" s="78" t="n">
        <x:v>46069</x:v>
      </x:c>
      <x:c r="H2474" s="81" t="n">
        <x:v>0.12</x:v>
      </x:c>
      <x:c r="I2474" s="81" t="n">
        <x:v>0.1</x:v>
      </x:c>
      <x:c r="J2474" s="23" t="str">
        <x:v>total_b</x:v>
      </x:c>
      <x:c r="K2474" s="23" t="str">
        <x:v>date_only</x:v>
      </x:c>
      <x:c r="L2474" s="81" t="n">
        <x:v>31.6</x:v>
      </x:c>
      <x:c r="M2474" s="81" t="n">
        <x:v>150.81907586170422</x:v>
      </x:c>
      <x:c r="N2474" s="81" t="n">
        <x:v>0.6787691927186135</x:v>
      </x:c>
      <x:c r="O2474" s="23" t="n">
        <x:v>49</x:v>
      </x:c>
      <x:c r="P2474" s="23" t="n">
        <x:v>12</x:v>
      </x:c>
      <x:c r="Q2474" s="78" t="n">
        <x:v>46061</x:v>
      </x:c>
      <x:c r="R2474" s="23" t="str">
        <x:v>True</x:v>
      </x:c>
      <x:c r="S2474" s="23" t="str">
        <x:v>True</x:v>
      </x:c>
      <x:c r="T2474" s="23" t="str">
        <x:v>False</x:v>
      </x:c>
    </x:row>
    <x:row r="2475">
      <x:c r="A2475" s="23" t="str">
        <x:v>total_calibration</x:v>
      </x:c>
      <x:c r="B2475" s="23" t="n">
        <x:v>60</x:v>
      </x:c>
      <x:c r="C2475" s="23" t="str">
        <x:v>checkpoint:epoch:nemotron-3-nano-30b-a3b</x:v>
      </x:c>
      <x:c r="D2475" s="23" t="str">
        <x:v>Nemotron 3-Nano-30B-A3B</x:v>
      </x:c>
      <x:c r="E2475" s="23" t="str">
        <x:v>nvidia</x:v>
      </x:c>
      <x:c r="F2475" s="78" t="n">
        <x:v>46006</x:v>
      </x:c>
      <x:c r="G2475" s="78" t="n">
        <x:v>46069</x:v>
      </x:c>
      <x:c r="H2475" s="81" t="n">
        <x:v>0.12</x:v>
      </x:c>
      <x:c r="I2475" s="81" t="n">
        <x:v>0.1</x:v>
      </x:c>
      <x:c r="J2475" s="23" t="str">
        <x:v>total_b</x:v>
      </x:c>
      <x:c r="K2475" s="23" t="str">
        <x:v>date_historical_price</x:v>
      </x:c>
      <x:c r="L2475" s="81" t="n">
        <x:v>31.6</x:v>
      </x:c>
      <x:c r="M2475" s="81" t="n">
        <x:v>55.018264052844714</x:v>
      </x:c>
      <x:c r="N2475" s="81" t="n">
        <x:v>0.24081980070599723</x:v>
      </x:c>
      <x:c r="O2475" s="23" t="n">
        <x:v>49</x:v>
      </x:c>
      <x:c r="P2475" s="23" t="n">
        <x:v>12</x:v>
      </x:c>
      <x:c r="Q2475" s="78" t="n">
        <x:v>46061</x:v>
      </x:c>
      <x:c r="R2475" s="23" t="str">
        <x:v>True</x:v>
      </x:c>
      <x:c r="S2475" s="23" t="str">
        <x:v>True</x:v>
      </x:c>
      <x:c r="T2475" s="23" t="str">
        <x:v>False</x:v>
      </x:c>
    </x:row>
    <x:row r="2476">
      <x:c r="A2476" s="23" t="str">
        <x:v>total_calibration</x:v>
      </x:c>
      <x:c r="B2476" s="23" t="n">
        <x:v>60</x:v>
      </x:c>
      <x:c r="C2476" s="23" t="str">
        <x:v>checkpoint:epoch:nemotron-3-nano-30b-a3b</x:v>
      </x:c>
      <x:c r="D2476" s="23" t="str">
        <x:v>Nemotron 3-Nano-30B-A3B</x:v>
      </x:c>
      <x:c r="E2476" s="23" t="str">
        <x:v>nvidia</x:v>
      </x:c>
      <x:c r="F2476" s="78" t="n">
        <x:v>46006</x:v>
      </x:c>
      <x:c r="G2476" s="78" t="n">
        <x:v>46069</x:v>
      </x:c>
      <x:c r="H2476" s="81" t="n">
        <x:v>0.12</x:v>
      </x:c>
      <x:c r="I2476" s="81" t="n">
        <x:v>0.1</x:v>
      </x:c>
      <x:c r="J2476" s="23" t="str">
        <x:v>total_b</x:v>
      </x:c>
      <x:c r="K2476" s="23" t="str">
        <x:v>date_current_price_nonprospective</x:v>
      </x:c>
      <x:c r="L2476" s="81" t="n">
        <x:v>31.6</x:v>
      </x:c>
      <x:c r="M2476" s="81" t="n">
        <x:v>31.805516654214333</x:v>
      </x:c>
      <x:c r="N2476" s="81" t="n">
        <x:v>0.002815372104771224</x:v>
      </x:c>
      <x:c r="O2476" s="23" t="n">
        <x:v>49</x:v>
      </x:c>
      <x:c r="P2476" s="23" t="n">
        <x:v>12</x:v>
      </x:c>
      <x:c r="Q2476" s="78" t="n">
        <x:v>46061</x:v>
      </x:c>
      <x:c r="R2476" s="23" t="str">
        <x:v>True</x:v>
      </x:c>
      <x:c r="S2476" s="23" t="str">
        <x:v>True</x:v>
      </x:c>
      <x:c r="T2476" s="23" t="str">
        <x:v>True</x:v>
      </x:c>
    </x:row>
    <x:row r="2477">
      <x:c r="A2477" s="23" t="str">
        <x:v>total_calibration</x:v>
      </x:c>
      <x:c r="B2477" s="23" t="n">
        <x:v>60</x:v>
      </x:c>
      <x:c r="C2477" s="23" t="str">
        <x:v>checkpoint:z-ai-zhipu-ai:glm-4-7</x:v>
      </x:c>
      <x:c r="D2477" s="23" t="str">
        <x:v>GLM-4.7</x:v>
      </x:c>
      <x:c r="E2477" s="23" t="str">
        <x:v>z-ai</x:v>
      </x:c>
      <x:c r="F2477" s="78" t="n">
        <x:v>46013</x:v>
      </x:c>
      <x:c r="G2477" s="78" t="n">
        <x:v>46073</x:v>
      </x:c>
      <x:c r="H2477" s="81" t="n">
        <x:v>0.7745966692414834</x:v>
      </x:c>
      <x:c r="I2477" s="81" t="n">
        <x:v>1.09146690284</x:v>
      </x:c>
      <x:c r="J2477" s="23" t="str">
        <x:v>total_b</x:v>
      </x:c>
      <x:c r="K2477" s="23" t="str">
        <x:v>date_only</x:v>
      </x:c>
      <x:c r="L2477" s="81" t="n">
        <x:v>358</x:v>
      </x:c>
      <x:c r="M2477" s="81" t="n">
        <x:v>89.50250482613296</x:v>
      </x:c>
      <x:c r="N2477" s="81" t="n">
        <x:v>-0.6020478369486837</x:v>
      </x:c>
      <x:c r="O2477" s="23" t="n">
        <x:v>46</x:v>
      </x:c>
      <x:c r="P2477" s="23" t="n">
        <x:v>12</x:v>
      </x:c>
      <x:c r="Q2477" s="78" t="n">
        <x:v>46069</x:v>
      </x:c>
      <x:c r="R2477" s="23" t="str">
        <x:v>True</x:v>
      </x:c>
      <x:c r="S2477" s="23" t="str">
        <x:v>True</x:v>
      </x:c>
      <x:c r="T2477" s="23" t="str">
        <x:v>False</x:v>
      </x:c>
    </x:row>
    <x:row r="2478">
      <x:c r="A2478" s="23" t="str">
        <x:v>total_calibration</x:v>
      </x:c>
      <x:c r="B2478" s="23" t="n">
        <x:v>60</x:v>
      </x:c>
      <x:c r="C2478" s="23" t="str">
        <x:v>checkpoint:z-ai-zhipu-ai:glm-4-7</x:v>
      </x:c>
      <x:c r="D2478" s="23" t="str">
        <x:v>GLM-4.7</x:v>
      </x:c>
      <x:c r="E2478" s="23" t="str">
        <x:v>z-ai</x:v>
      </x:c>
      <x:c r="F2478" s="78" t="n">
        <x:v>46013</x:v>
      </x:c>
      <x:c r="G2478" s="78" t="n">
        <x:v>46073</x:v>
      </x:c>
      <x:c r="H2478" s="81" t="n">
        <x:v>0.7745966692414834</x:v>
      </x:c>
      <x:c r="I2478" s="81" t="n">
        <x:v>1.09146690284</x:v>
      </x:c>
      <x:c r="J2478" s="23" t="str">
        <x:v>total_b</x:v>
      </x:c>
      <x:c r="K2478" s="23" t="str">
        <x:v>date_historical_price</x:v>
      </x:c>
      <x:c r="L2478" s="81" t="n">
        <x:v>358</x:v>
      </x:c>
      <x:c r="M2478" s="81" t="n">
        <x:v>322.5023484037976</x:v>
      </x:c>
      <x:c r="N2478" s="81" t="n">
        <x:v>-0.045350145207170074</x:v>
      </x:c>
      <x:c r="O2478" s="23" t="n">
        <x:v>46</x:v>
      </x:c>
      <x:c r="P2478" s="23" t="n">
        <x:v>12</x:v>
      </x:c>
      <x:c r="Q2478" s="78" t="n">
        <x:v>46069</x:v>
      </x:c>
      <x:c r="R2478" s="23" t="str">
        <x:v>True</x:v>
      </x:c>
      <x:c r="S2478" s="23" t="str">
        <x:v>True</x:v>
      </x:c>
      <x:c r="T2478" s="23" t="str">
        <x:v>False</x:v>
      </x:c>
    </x:row>
    <x:row r="2479">
      <x:c r="A2479" s="23" t="str">
        <x:v>total_calibration</x:v>
      </x:c>
      <x:c r="B2479" s="23" t="n">
        <x:v>60</x:v>
      </x:c>
      <x:c r="C2479" s="23" t="str">
        <x:v>checkpoint:z-ai-zhipu-ai:glm-4-7</x:v>
      </x:c>
      <x:c r="D2479" s="23" t="str">
        <x:v>GLM-4.7</x:v>
      </x:c>
      <x:c r="E2479" s="23" t="str">
        <x:v>z-ai</x:v>
      </x:c>
      <x:c r="F2479" s="78" t="n">
        <x:v>46013</x:v>
      </x:c>
      <x:c r="G2479" s="78" t="n">
        <x:v>46073</x:v>
      </x:c>
      <x:c r="H2479" s="81" t="n">
        <x:v>0.7745966692414834</x:v>
      </x:c>
      <x:c r="I2479" s="81" t="n">
        <x:v>1.09146690284</x:v>
      </x:c>
      <x:c r="J2479" s="23" t="str">
        <x:v>total_b</x:v>
      </x:c>
      <x:c r="K2479" s="23" t="str">
        <x:v>date_current_price_nonprospective</x:v>
      </x:c>
      <x:c r="L2479" s="81" t="n">
        <x:v>358</x:v>
      </x:c>
      <x:c r="M2479" s="81" t="n">
        <x:v>469.6087717322311</x:v>
      </x:c>
      <x:c r="N2479" s="81" t="n">
        <x:v>0.11785317377482739</x:v>
      </x:c>
      <x:c r="O2479" s="23" t="n">
        <x:v>46</x:v>
      </x:c>
      <x:c r="P2479" s="23" t="n">
        <x:v>12</x:v>
      </x:c>
      <x:c r="Q2479" s="78" t="n">
        <x:v>46069</x:v>
      </x:c>
      <x:c r="R2479" s="23" t="str">
        <x:v>True</x:v>
      </x:c>
      <x:c r="S2479" s="23" t="str">
        <x:v>True</x:v>
      </x:c>
      <x:c r="T2479" s="23" t="str">
        <x:v>True</x:v>
      </x:c>
    </x:row>
    <x:row r="2480">
      <x:c r="A2480" s="23" t="str">
        <x:v>total_calibration</x:v>
      </x:c>
      <x:c r="B2480" s="23" t="n">
        <x:v>60</x:v>
      </x:c>
      <x:c r="C2480" s="23" t="str">
        <x:v>checkpoint:epoch:minimax-m2-1</x:v>
      </x:c>
      <x:c r="D2480" s="23" t="str">
        <x:v>MiniMax-M2.1</x:v>
      </x:c>
      <x:c r="E2480" s="23" t="str">
        <x:v>minimax</x:v>
      </x:c>
      <x:c r="F2480" s="78" t="n">
        <x:v>46014</x:v>
      </x:c>
      <x:c r="G2480" s="78" t="n">
        <x:v>46073</x:v>
      </x:c>
      <x:c r="H2480" s="81" t="n">
        <x:v>0.5449770637375485</x:v>
      </x:c>
      <x:c r="I2480" s="81" t="n">
        <x:v>0.6</x:v>
      </x:c>
      <x:c r="J2480" s="23" t="str">
        <x:v>total_b</x:v>
      </x:c>
      <x:c r="K2480" s="23" t="str">
        <x:v>date_only</x:v>
      </x:c>
      <x:c r="L2480" s="81" t="n">
        <x:v>229</x:v>
      </x:c>
      <x:c r="M2480" s="81" t="n">
        <x:v>98.21573842178158</x:v>
      </x:c>
      <x:c r="N2480" s="81" t="n">
        <x:v>-0.3676543961612498</x:v>
      </x:c>
      <x:c r="O2480" s="23" t="n">
        <x:v>47</x:v>
      </x:c>
      <x:c r="P2480" s="23" t="n">
        <x:v>12</x:v>
      </x:c>
      <x:c r="Q2480" s="78" t="n">
        <x:v>46069</x:v>
      </x:c>
      <x:c r="R2480" s="23" t="str">
        <x:v>True</x:v>
      </x:c>
      <x:c r="S2480" s="23" t="str">
        <x:v>True</x:v>
      </x:c>
      <x:c r="T2480" s="23" t="str">
        <x:v>False</x:v>
      </x:c>
    </x:row>
    <x:row r="2481">
      <x:c r="A2481" s="23" t="str">
        <x:v>total_calibration</x:v>
      </x:c>
      <x:c r="B2481" s="23" t="n">
        <x:v>60</x:v>
      </x:c>
      <x:c r="C2481" s="23" t="str">
        <x:v>checkpoint:epoch:minimax-m2-1</x:v>
      </x:c>
      <x:c r="D2481" s="23" t="str">
        <x:v>MiniMax-M2.1</x:v>
      </x:c>
      <x:c r="E2481" s="23" t="str">
        <x:v>minimax</x:v>
      </x:c>
      <x:c r="F2481" s="78" t="n">
        <x:v>46014</x:v>
      </x:c>
      <x:c r="G2481" s="78" t="n">
        <x:v>46073</x:v>
      </x:c>
      <x:c r="H2481" s="81" t="n">
        <x:v>0.5449770637375485</x:v>
      </x:c>
      <x:c r="I2481" s="81" t="n">
        <x:v>0.6</x:v>
      </x:c>
      <x:c r="J2481" s="23" t="str">
        <x:v>total_b</x:v>
      </x:c>
      <x:c r="K2481" s="23" t="str">
        <x:v>date_historical_price</x:v>
      </x:c>
      <x:c r="L2481" s="81" t="n">
        <x:v>229</x:v>
      </x:c>
      <x:c r="M2481" s="81" t="n">
        <x:v>218.36938543367074</x:v>
      </x:c>
      <x:c r="N2481" s="81" t="n">
        <x:v>-0.020643730492102632</x:v>
      </x:c>
      <x:c r="O2481" s="23" t="n">
        <x:v>47</x:v>
      </x:c>
      <x:c r="P2481" s="23" t="n">
        <x:v>12</x:v>
      </x:c>
      <x:c r="Q2481" s="78" t="n">
        <x:v>46069</x:v>
      </x:c>
      <x:c r="R2481" s="23" t="str">
        <x:v>True</x:v>
      </x:c>
      <x:c r="S2481" s="23" t="str">
        <x:v>True</x:v>
      </x:c>
      <x:c r="T2481" s="23" t="str">
        <x:v>False</x:v>
      </x:c>
    </x:row>
    <x:row r="2482">
      <x:c r="A2482" s="23" t="str">
        <x:v>total_calibration</x:v>
      </x:c>
      <x:c r="B2482" s="23" t="n">
        <x:v>60</x:v>
      </x:c>
      <x:c r="C2482" s="23" t="str">
        <x:v>checkpoint:epoch:minimax-m2-1</x:v>
      </x:c>
      <x:c r="D2482" s="23" t="str">
        <x:v>MiniMax-M2.1</x:v>
      </x:c>
      <x:c r="E2482" s="23" t="str">
        <x:v>minimax</x:v>
      </x:c>
      <x:c r="F2482" s="78" t="n">
        <x:v>46014</x:v>
      </x:c>
      <x:c r="G2482" s="78" t="n">
        <x:v>46073</x:v>
      </x:c>
      <x:c r="H2482" s="81" t="n">
        <x:v>0.5449770637375485</x:v>
      </x:c>
      <x:c r="I2482" s="81" t="n">
        <x:v>0.6</x:v>
      </x:c>
      <x:c r="J2482" s="23" t="str">
        <x:v>total_b</x:v>
      </x:c>
      <x:c r="K2482" s="23" t="str">
        <x:v>date_current_price_nonprospective</x:v>
      </x:c>
      <x:c r="L2482" s="81" t="n">
        <x:v>229</x:v>
      </x:c>
      <x:c r="M2482" s="81" t="n">
        <x:v>234.98950921366958</x:v>
      </x:c>
      <x:c r="N2482" s="81" t="n">
        <x:v>0.0112129918794532</x:v>
      </x:c>
      <x:c r="O2482" s="23" t="n">
        <x:v>47</x:v>
      </x:c>
      <x:c r="P2482" s="23" t="n">
        <x:v>12</x:v>
      </x:c>
      <x:c r="Q2482" s="78" t="n">
        <x:v>46069</x:v>
      </x:c>
      <x:c r="R2482" s="23" t="str">
        <x:v>True</x:v>
      </x:c>
      <x:c r="S2482" s="23" t="str">
        <x:v>True</x:v>
      </x:c>
      <x:c r="T2482" s="23" t="str">
        <x:v>True</x:v>
      </x:c>
    </x:row>
    <x:row r="2483">
      <x:c r="A2483" s="23" t="str">
        <x:v>total_calibration</x:v>
      </x:c>
      <x:c r="B2483" s="23" t="n">
        <x:v>60</x:v>
      </x:c>
      <x:c r="C2483" s="23" t="str">
        <x:v>checkpoint:epoch:glm-4-7-flash</x:v>
      </x:c>
      <x:c r="D2483" s="23" t="str">
        <x:v>GLM 4.7 Flash</x:v>
      </x:c>
      <x:c r="E2483" s="23" t="str">
        <x:v>z-ai</x:v>
      </x:c>
      <x:c r="F2483" s="78" t="n">
        <x:v>46013</x:v>
      </x:c>
      <x:c r="G2483" s="78" t="n">
        <x:v>46101</x:v>
      </x:c>
      <x:c r="H2483" s="81" t="n">
        <x:v>0.15491933384829668</x:v>
      </x:c>
      <x:c r="I2483" s="81" t="n">
        <x:v>0.161447748584</x:v>
      </x:c>
      <x:c r="J2483" s="23" t="str">
        <x:v>total_b</x:v>
      </x:c>
      <x:c r="K2483" s="23" t="str">
        <x:v>date_only</x:v>
      </x:c>
      <x:c r="L2483" s="81" t="n">
        <x:v>30</x:v>
      </x:c>
      <x:c r="M2483" s="81" t="n">
        <x:v>93.23960871234009</x:v>
      </x:c>
      <x:c r="N2483" s="81" t="n">
        <x:v>0.49247918758031267</x:v>
      </x:c>
      <x:c r="O2483" s="23" t="n">
        <x:v>47</x:v>
      </x:c>
      <x:c r="P2483" s="23" t="n">
        <x:v>12</x:v>
      </x:c>
      <x:c r="Q2483" s="78" t="n">
        <x:v>46073</x:v>
      </x:c>
      <x:c r="R2483" s="23" t="str">
        <x:v>True</x:v>
      </x:c>
      <x:c r="S2483" s="23" t="str">
        <x:v>True</x:v>
      </x:c>
      <x:c r="T2483" s="23" t="str">
        <x:v>False</x:v>
      </x:c>
    </x:row>
    <x:row r="2484">
      <x:c r="A2484" s="23" t="str">
        <x:v>total_calibration</x:v>
      </x:c>
      <x:c r="B2484" s="23" t="n">
        <x:v>60</x:v>
      </x:c>
      <x:c r="C2484" s="23" t="str">
        <x:v>checkpoint:epoch:glm-4-7-flash</x:v>
      </x:c>
      <x:c r="D2484" s="23" t="str">
        <x:v>GLM 4.7 Flash</x:v>
      </x:c>
      <x:c r="E2484" s="23" t="str">
        <x:v>z-ai</x:v>
      </x:c>
      <x:c r="F2484" s="78" t="n">
        <x:v>46013</x:v>
      </x:c>
      <x:c r="G2484" s="78" t="n">
        <x:v>46101</x:v>
      </x:c>
      <x:c r="H2484" s="81" t="n">
        <x:v>0.15491933384829668</x:v>
      </x:c>
      <x:c r="I2484" s="81" t="n">
        <x:v>0.161447748584</x:v>
      </x:c>
      <x:c r="J2484" s="23" t="str">
        <x:v>total_b</x:v>
      </x:c>
      <x:c r="K2484" s="23" t="str">
        <x:v>date_historical_price</x:v>
      </x:c>
      <x:c r="L2484" s="81" t="n">
        <x:v>30</x:v>
      </x:c>
      <x:c r="M2484" s="81" t="n">
        <x:v>62.19389868086571</x:v>
      </x:c>
      <x:c r="N2484" s="81" t="n">
        <x:v>0.31662652709010536</x:v>
      </x:c>
      <x:c r="O2484" s="23" t="n">
        <x:v>47</x:v>
      </x:c>
      <x:c r="P2484" s="23" t="n">
        <x:v>12</x:v>
      </x:c>
      <x:c r="Q2484" s="78" t="n">
        <x:v>46073</x:v>
      </x:c>
      <x:c r="R2484" s="23" t="str">
        <x:v>True</x:v>
      </x:c>
      <x:c r="S2484" s="23" t="str">
        <x:v>True</x:v>
      </x:c>
      <x:c r="T2484" s="23" t="str">
        <x:v>False</x:v>
      </x:c>
    </x:row>
    <x:row r="2485">
      <x:c r="A2485" s="23" t="str">
        <x:v>total_calibration</x:v>
      </x:c>
      <x:c r="B2485" s="23" t="n">
        <x:v>60</x:v>
      </x:c>
      <x:c r="C2485" s="23" t="str">
        <x:v>checkpoint:epoch:glm-4-7-flash</x:v>
      </x:c>
      <x:c r="D2485" s="23" t="str">
        <x:v>GLM 4.7 Flash</x:v>
      </x:c>
      <x:c r="E2485" s="23" t="str">
        <x:v>z-ai</x:v>
      </x:c>
      <x:c r="F2485" s="78" t="n">
        <x:v>46013</x:v>
      </x:c>
      <x:c r="G2485" s="78" t="n">
        <x:v>46101</x:v>
      </x:c>
      <x:c r="H2485" s="81" t="n">
        <x:v>0.15491933384829668</x:v>
      </x:c>
      <x:c r="I2485" s="81" t="n">
        <x:v>0.161447748584</x:v>
      </x:c>
      <x:c r="J2485" s="23" t="str">
        <x:v>total_b</x:v>
      </x:c>
      <x:c r="K2485" s="23" t="str">
        <x:v>date_current_price_nonprospective</x:v>
      </x:c>
      <x:c r="L2485" s="81" t="n">
        <x:v>30</x:v>
      </x:c>
      <x:c r="M2485" s="81" t="n">
        <x:v>56.01944430215734</x:v>
      </x:c>
      <x:c r="N2485" s="81" t="n">
        <x:v>0.2712175417046298</x:v>
      </x:c>
      <x:c r="O2485" s="23" t="n">
        <x:v>47</x:v>
      </x:c>
      <x:c r="P2485" s="23" t="n">
        <x:v>12</x:v>
      </x:c>
      <x:c r="Q2485" s="78" t="n">
        <x:v>46073</x:v>
      </x:c>
      <x:c r="R2485" s="23" t="str">
        <x:v>True</x:v>
      </x:c>
      <x:c r="S2485" s="23" t="str">
        <x:v>True</x:v>
      </x:c>
      <x:c r="T2485" s="23" t="str">
        <x:v>True</x:v>
      </x:c>
    </x:row>
    <x:row r="2486">
      <x:c r="A2486" s="23" t="str">
        <x:v>total_calibration</x:v>
      </x:c>
      <x:c r="B2486" s="23" t="n">
        <x:v>60</x:v>
      </x:c>
      <x:c r="C2486" s="23" t="str">
        <x:v>checkpoint:moonshot:kimi-k2-5</x:v>
      </x:c>
      <x:c r="D2486" s="23" t="str">
        <x:v>Kimi K2.5</x:v>
      </x:c>
      <x:c r="E2486" s="23" t="str">
        <x:v>moonshotai</x:v>
      </x:c>
      <x:c r="F2486" s="78" t="n">
        <x:v>46049</x:v>
      </x:c>
      <x:c r="G2486" s="78" t="n">
        <x:v>46108</x:v>
      </x:c>
      <x:c r="H2486" s="81" t="n">
        <x:v>0.99498743710662</x:v>
      </x:c>
      <x:c r="I2486" s="81" t="n">
        <x:v>1.20747670785</x:v>
      </x:c>
      <x:c r="J2486" s="23" t="str">
        <x:v>total_b</x:v>
      </x:c>
      <x:c r="K2486" s="23" t="str">
        <x:v>date_only</x:v>
      </x:c>
      <x:c r="L2486" s="81" t="n">
        <x:v>1040</x:v>
      </x:c>
      <x:c r="M2486" s="81" t="n">
        <x:v>72.9779570912593</x:v>
      </x:c>
      <x:c r="N2486" s="81" t="n">
        <x:v>-1.1538416375243472</x:v>
      </x:c>
      <x:c r="O2486" s="23" t="n">
        <x:v>51</x:v>
      </x:c>
      <x:c r="P2486" s="23" t="n">
        <x:v>12</x:v>
      </x:c>
      <x:c r="Q2486" s="78" t="n">
        <x:v>46101</x:v>
      </x:c>
      <x:c r="R2486" s="23" t="str">
        <x:v>True</x:v>
      </x:c>
      <x:c r="S2486" s="23" t="str">
        <x:v>True</x:v>
      </x:c>
      <x:c r="T2486" s="23" t="str">
        <x:v>False</x:v>
      </x:c>
    </x:row>
    <x:row r="2487">
      <x:c r="A2487" s="23" t="str">
        <x:v>total_calibration</x:v>
      </x:c>
      <x:c r="B2487" s="23" t="n">
        <x:v>60</x:v>
      </x:c>
      <x:c r="C2487" s="23" t="str">
        <x:v>checkpoint:moonshot:kimi-k2-5</x:v>
      </x:c>
      <x:c r="D2487" s="23" t="str">
        <x:v>Kimi K2.5</x:v>
      </x:c>
      <x:c r="E2487" s="23" t="str">
        <x:v>moonshotai</x:v>
      </x:c>
      <x:c r="F2487" s="78" t="n">
        <x:v>46049</x:v>
      </x:c>
      <x:c r="G2487" s="78" t="n">
        <x:v>46108</x:v>
      </x:c>
      <x:c r="H2487" s="81" t="n">
        <x:v>0.99498743710662</x:v>
      </x:c>
      <x:c r="I2487" s="81" t="n">
        <x:v>1.20747670785</x:v>
      </x:c>
      <x:c r="J2487" s="23" t="str">
        <x:v>total_b</x:v>
      </x:c>
      <x:c r="K2487" s="23" t="str">
        <x:v>date_historical_price</x:v>
      </x:c>
      <x:c r="L2487" s="81" t="n">
        <x:v>1040</x:v>
      </x:c>
      <x:c r="M2487" s="81" t="n">
        <x:v>310.06134777100254</x:v>
      </x:c>
      <x:c r="N2487" s="81" t="n">
        <x:v>-0.525585708811284</x:v>
      </x:c>
      <x:c r="O2487" s="23" t="n">
        <x:v>51</x:v>
      </x:c>
      <x:c r="P2487" s="23" t="n">
        <x:v>12</x:v>
      </x:c>
      <x:c r="Q2487" s="78" t="n">
        <x:v>46101</x:v>
      </x:c>
      <x:c r="R2487" s="23" t="str">
        <x:v>True</x:v>
      </x:c>
      <x:c r="S2487" s="23" t="str">
        <x:v>True</x:v>
      </x:c>
      <x:c r="T2487" s="23" t="str">
        <x:v>False</x:v>
      </x:c>
    </x:row>
    <x:row r="2488">
      <x:c r="A2488" s="23" t="str">
        <x:v>total_calibration</x:v>
      </x:c>
      <x:c r="B2488" s="23" t="n">
        <x:v>60</x:v>
      </x:c>
      <x:c r="C2488" s="23" t="str">
        <x:v>checkpoint:moonshot:kimi-k2-5</x:v>
      </x:c>
      <x:c r="D2488" s="23" t="str">
        <x:v>Kimi K2.5</x:v>
      </x:c>
      <x:c r="E2488" s="23" t="str">
        <x:v>moonshotai</x:v>
      </x:c>
      <x:c r="F2488" s="78" t="n">
        <x:v>46049</x:v>
      </x:c>
      <x:c r="G2488" s="78" t="n">
        <x:v>46108</x:v>
      </x:c>
      <x:c r="H2488" s="81" t="n">
        <x:v>0.99498743710662</x:v>
      </x:c>
      <x:c r="I2488" s="81" t="n">
        <x:v>1.20747670785</x:v>
      </x:c>
      <x:c r="J2488" s="23" t="str">
        <x:v>total_b</x:v>
      </x:c>
      <x:c r="K2488" s="23" t="str">
        <x:v>date_current_price_nonprospective</x:v>
      </x:c>
      <x:c r="L2488" s="81" t="n">
        <x:v>1040</x:v>
      </x:c>
      <x:c r="M2488" s="81" t="n">
        <x:v>405.2349773008957</x:v>
      </x:c>
      <x:c r="N2488" s="81" t="n">
        <x:v>-0.40932641546053594</x:v>
      </x:c>
      <x:c r="O2488" s="23" t="n">
        <x:v>51</x:v>
      </x:c>
      <x:c r="P2488" s="23" t="n">
        <x:v>12</x:v>
      </x:c>
      <x:c r="Q2488" s="78" t="n">
        <x:v>46101</x:v>
      </x:c>
      <x:c r="R2488" s="23" t="str">
        <x:v>True</x:v>
      </x:c>
      <x:c r="S2488" s="23" t="str">
        <x:v>True</x:v>
      </x:c>
      <x:c r="T2488" s="23" t="str">
        <x:v>True</x:v>
      </x:c>
    </x:row>
    <x:row r="2489">
      <x:c r="A2489" s="23" t="str">
        <x:v>total_calibration</x:v>
      </x:c>
      <x:c r="B2489" s="23" t="n">
        <x:v>60</x:v>
      </x:c>
      <x:c r="C2489" s="23" t="str">
        <x:v>checkpoint:epoch:qwen3-coder-next</x:v>
      </x:c>
      <x:c r="D2489" s="23" t="str">
        <x:v>Qwen3-Coder-Next</x:v>
      </x:c>
      <x:c r="E2489" s="23" t="str">
        <x:v>qwen</x:v>
      </x:c>
      <x:c r="F2489" s="78" t="n">
        <x:v>46055</x:v>
      </x:c>
      <x:c r="G2489" s="78" t="n">
        <x:v>46116</x:v>
      </x:c>
      <x:c r="H2489" s="81" t="n">
        <x:v>0.3</x:v>
      </x:c>
      <x:c r="I2489" s="81" t="n">
        <x:v>0.40249223595</x:v>
      </x:c>
      <x:c r="J2489" s="23" t="str">
        <x:v>total_b</x:v>
      </x:c>
      <x:c r="K2489" s="23" t="str">
        <x:v>date_only</x:v>
      </x:c>
      <x:c r="L2489" s="81" t="n">
        <x:v>80</x:v>
      </x:c>
      <x:c r="M2489" s="81" t="n">
        <x:v>117.60490556021178</x:v>
      </x:c>
      <x:c r="N2489" s="81" t="n">
        <x:v>0.16733545050750395</x:v>
      </x:c>
      <x:c r="O2489" s="23" t="n">
        <x:v>43</x:v>
      </x:c>
      <x:c r="P2489" s="23" t="n">
        <x:v>12</x:v>
      </x:c>
      <x:c r="Q2489" s="78" t="n">
        <x:v>46108</x:v>
      </x:c>
      <x:c r="R2489" s="23" t="str">
        <x:v>True</x:v>
      </x:c>
      <x:c r="S2489" s="23" t="str">
        <x:v>True</x:v>
      </x:c>
      <x:c r="T2489" s="23" t="str">
        <x:v>False</x:v>
      </x:c>
    </x:row>
    <x:row r="2490">
      <x:c r="A2490" s="23" t="str">
        <x:v>total_calibration</x:v>
      </x:c>
      <x:c r="B2490" s="23" t="n">
        <x:v>60</x:v>
      </x:c>
      <x:c r="C2490" s="23" t="str">
        <x:v>checkpoint:epoch:qwen3-coder-next</x:v>
      </x:c>
      <x:c r="D2490" s="23" t="str">
        <x:v>Qwen3-Coder-Next</x:v>
      </x:c>
      <x:c r="E2490" s="23" t="str">
        <x:v>qwen</x:v>
      </x:c>
      <x:c r="F2490" s="78" t="n">
        <x:v>46055</x:v>
      </x:c>
      <x:c r="G2490" s="78" t="n">
        <x:v>46116</x:v>
      </x:c>
      <x:c r="H2490" s="81" t="n">
        <x:v>0.3</x:v>
      </x:c>
      <x:c r="I2490" s="81" t="n">
        <x:v>0.40249223595</x:v>
      </x:c>
      <x:c r="J2490" s="23" t="str">
        <x:v>total_b</x:v>
      </x:c>
      <x:c r="K2490" s="23" t="str">
        <x:v>date_historical_price</x:v>
      </x:c>
      <x:c r="L2490" s="81" t="n">
        <x:v>80</x:v>
      </x:c>
      <x:c r="M2490" s="81" t="n">
        <x:v>128.00482216114267</x:v>
      </x:c>
      <x:c r="N2490" s="81" t="n">
        <x:v>0.20413634358192356</x:v>
      </x:c>
      <x:c r="O2490" s="23" t="n">
        <x:v>43</x:v>
      </x:c>
      <x:c r="P2490" s="23" t="n">
        <x:v>12</x:v>
      </x:c>
      <x:c r="Q2490" s="78" t="n">
        <x:v>46108</x:v>
      </x:c>
      <x:c r="R2490" s="23" t="str">
        <x:v>True</x:v>
      </x:c>
      <x:c r="S2490" s="23" t="str">
        <x:v>True</x:v>
      </x:c>
      <x:c r="T2490" s="23" t="str">
        <x:v>False</x:v>
      </x:c>
    </x:row>
    <x:row r="2491">
      <x:c r="A2491" s="23" t="str">
        <x:v>total_calibration</x:v>
      </x:c>
      <x:c r="B2491" s="23" t="n">
        <x:v>60</x:v>
      </x:c>
      <x:c r="C2491" s="23" t="str">
        <x:v>checkpoint:epoch:qwen3-coder-next</x:v>
      </x:c>
      <x:c r="D2491" s="23" t="str">
        <x:v>Qwen3-Coder-Next</x:v>
      </x:c>
      <x:c r="E2491" s="23" t="str">
        <x:v>qwen</x:v>
      </x:c>
      <x:c r="F2491" s="78" t="n">
        <x:v>46055</x:v>
      </x:c>
      <x:c r="G2491" s="78" t="n">
        <x:v>46116</x:v>
      </x:c>
      <x:c r="H2491" s="81" t="n">
        <x:v>0.3</x:v>
      </x:c>
      <x:c r="I2491" s="81" t="n">
        <x:v>0.40249223595</x:v>
      </x:c>
      <x:c r="J2491" s="23" t="str">
        <x:v>total_b</x:v>
      </x:c>
      <x:c r="K2491" s="23" t="str">
        <x:v>date_current_price_nonprospective</x:v>
      </x:c>
      <x:c r="L2491" s="81" t="n">
        <x:v>80</x:v>
      </x:c>
      <x:c r="M2491" s="81" t="n">
        <x:v>165.56646696959749</x:v>
      </x:c>
      <x:c r="N2491" s="81" t="n">
        <x:v>0.3158823944620701</x:v>
      </x:c>
      <x:c r="O2491" s="23" t="n">
        <x:v>43</x:v>
      </x:c>
      <x:c r="P2491" s="23" t="n">
        <x:v>12</x:v>
      </x:c>
      <x:c r="Q2491" s="78" t="n">
        <x:v>46108</x:v>
      </x:c>
      <x:c r="R2491" s="23" t="str">
        <x:v>True</x:v>
      </x:c>
      <x:c r="S2491" s="23" t="str">
        <x:v>True</x:v>
      </x:c>
      <x:c r="T2491" s="23" t="str">
        <x:v>True</x:v>
      </x:c>
    </x:row>
    <x:row r="2492">
      <x:c r="A2492" s="23" t="str">
        <x:v>total_calibration</x:v>
      </x:c>
      <x:c r="B2492" s="23" t="n">
        <x:v>60</x:v>
      </x:c>
      <x:c r="C2492" s="23" t="str">
        <x:v>checkpoint:z-ai-zhipu-ai:glm-5</x:v>
      </x:c>
      <x:c r="D2492" s="23" t="str">
        <x:v>GLM-5</x:v>
      </x:c>
      <x:c r="E2492" s="23" t="str">
        <x:v>z-ai</x:v>
      </x:c>
      <x:c r="F2492" s="78" t="n">
        <x:v>46064</x:v>
      </x:c>
      <x:c r="G2492" s="78" t="n">
        <x:v>46124</x:v>
      </x:c>
      <x:c r="H2492" s="81" t="n">
        <x:v>1.2868566353716329</x:v>
      </x:c>
      <x:c r="I2492" s="81" t="n">
        <x:v>1.7298843892</x:v>
      </x:c>
      <x:c r="J2492" s="23" t="str">
        <x:v>total_b</x:v>
      </x:c>
      <x:c r="K2492" s="23" t="str">
        <x:v>date_only</x:v>
      </x:c>
      <x:c r="L2492" s="81" t="n">
        <x:v>744</x:v>
      </x:c>
      <x:c r="M2492" s="81" t="n">
        <x:v>116.30797645747572</x:v>
      </x:c>
      <x:c r="N2492" s="81" t="n">
        <x:v>-0.8059634356697242</x:v>
      </x:c>
      <x:c r="O2492" s="23" t="n">
        <x:v>49</x:v>
      </x:c>
      <x:c r="P2492" s="23" t="n">
        <x:v>12</x:v>
      </x:c>
      <x:c r="Q2492" s="78" t="n">
        <x:v>46116</x:v>
      </x:c>
      <x:c r="R2492" s="23" t="str">
        <x:v>True</x:v>
      </x:c>
      <x:c r="S2492" s="23" t="str">
        <x:v>True</x:v>
      </x:c>
      <x:c r="T2492" s="23" t="str">
        <x:v>False</x:v>
      </x:c>
    </x:row>
    <x:row r="2493">
      <x:c r="A2493" s="23" t="str">
        <x:v>total_calibration</x:v>
      </x:c>
      <x:c r="B2493" s="23" t="n">
        <x:v>60</x:v>
      </x:c>
      <x:c r="C2493" s="23" t="str">
        <x:v>checkpoint:z-ai-zhipu-ai:glm-5</x:v>
      </x:c>
      <x:c r="D2493" s="23" t="str">
        <x:v>GLM-5</x:v>
      </x:c>
      <x:c r="E2493" s="23" t="str">
        <x:v>z-ai</x:v>
      </x:c>
      <x:c r="F2493" s="78" t="n">
        <x:v>46064</x:v>
      </x:c>
      <x:c r="G2493" s="78" t="n">
        <x:v>46124</x:v>
      </x:c>
      <x:c r="H2493" s="81" t="n">
        <x:v>1.2868566353716329</x:v>
      </x:c>
      <x:c r="I2493" s="81" t="n">
        <x:v>1.7298843892</x:v>
      </x:c>
      <x:c r="J2493" s="23" t="str">
        <x:v>total_b</x:v>
      </x:c>
      <x:c r="K2493" s="23" t="str">
        <x:v>date_historical_price</x:v>
      </x:c>
      <x:c r="L2493" s="81" t="n">
        <x:v>744</x:v>
      </x:c>
      <x:c r="M2493" s="81" t="n">
        <x:v>599.1096495125734</x:v>
      </x:c>
      <x:c r="N2493" s="81" t="n">
        <x:v>-0.09406662096917645</x:v>
      </x:c>
      <x:c r="O2493" s="23" t="n">
        <x:v>49</x:v>
      </x:c>
      <x:c r="P2493" s="23" t="n">
        <x:v>12</x:v>
      </x:c>
      <x:c r="Q2493" s="78" t="n">
        <x:v>46116</x:v>
      </x:c>
      <x:c r="R2493" s="23" t="str">
        <x:v>True</x:v>
      </x:c>
      <x:c r="S2493" s="23" t="str">
        <x:v>True</x:v>
      </x:c>
      <x:c r="T2493" s="23" t="str">
        <x:v>False</x:v>
      </x:c>
    </x:row>
    <x:row r="2494">
      <x:c r="A2494" s="23" t="str">
        <x:v>total_calibration</x:v>
      </x:c>
      <x:c r="B2494" s="23" t="n">
        <x:v>60</x:v>
      </x:c>
      <x:c r="C2494" s="23" t="str">
        <x:v>checkpoint:z-ai-zhipu-ai:glm-5</x:v>
      </x:c>
      <x:c r="D2494" s="23" t="str">
        <x:v>GLM-5</x:v>
      </x:c>
      <x:c r="E2494" s="23" t="str">
        <x:v>z-ai</x:v>
      </x:c>
      <x:c r="F2494" s="78" t="n">
        <x:v>46064</x:v>
      </x:c>
      <x:c r="G2494" s="78" t="n">
        <x:v>46124</x:v>
      </x:c>
      <x:c r="H2494" s="81" t="n">
        <x:v>1.2868566353716329</x:v>
      </x:c>
      <x:c r="I2494" s="81" t="n">
        <x:v>1.7298843892</x:v>
      </x:c>
      <x:c r="J2494" s="23" t="str">
        <x:v>total_b</x:v>
      </x:c>
      <x:c r="K2494" s="23" t="str">
        <x:v>date_current_price_nonprospective</x:v>
      </x:c>
      <x:c r="L2494" s="81" t="n">
        <x:v>744</x:v>
      </x:c>
      <x:c r="M2494" s="81" t="n">
        <x:v>888.8863242943631</x:v>
      </x:c>
      <x:c r="N2494" s="81" t="n">
        <x:v>0.07727328899202525</x:v>
      </x:c>
      <x:c r="O2494" s="23" t="n">
        <x:v>49</x:v>
      </x:c>
      <x:c r="P2494" s="23" t="n">
        <x:v>12</x:v>
      </x:c>
      <x:c r="Q2494" s="78" t="n">
        <x:v>46116</x:v>
      </x:c>
      <x:c r="R2494" s="23" t="str">
        <x:v>True</x:v>
      </x:c>
      <x:c r="S2494" s="23" t="str">
        <x:v>True</x:v>
      </x:c>
      <x:c r="T2494" s="23" t="str">
        <x:v>True</x:v>
      </x:c>
    </x:row>
    <x:row r="2495">
      <x:c r="A2495" s="23" t="str">
        <x:v>total_calibration</x:v>
      </x:c>
      <x:c r="B2495" s="23" t="n">
        <x:v>60</x:v>
      </x:c>
      <x:c r="C2495" s="23" t="str">
        <x:v>checkpoint:minimax:minimax-m2-5</x:v>
      </x:c>
      <x:c r="D2495" s="23" t="str">
        <x:v>MiniMax-M2.5</x:v>
      </x:c>
      <x:c r="E2495" s="23" t="str">
        <x:v>minimax</x:v>
      </x:c>
      <x:c r="F2495" s="78" t="n">
        <x:v>46065</x:v>
      </x:c>
      <x:c r="G2495" s="78" t="n">
        <x:v>46125</x:v>
      </x:c>
      <x:c r="H2495" s="81" t="n">
        <x:v>0.506458290484024</x:v>
      </x:c>
      <x:c r="I2495" s="81" t="n">
        <x:v>0.597489495613</x:v>
      </x:c>
      <x:c r="J2495" s="23" t="str">
        <x:v>total_b</x:v>
      </x:c>
      <x:c r="K2495" s="23" t="str">
        <x:v>date_only</x:v>
      </x:c>
      <x:c r="L2495" s="81" t="n">
        <x:v>228.703644928</x:v>
      </x:c>
      <x:c r="M2495" s="81" t="n">
        <x:v>127.23716989485845</x:v>
      </x:c>
      <x:c r="N2495" s="81" t="n">
        <x:v>-0.25465908552401445</x:v>
      </x:c>
      <x:c r="O2495" s="23" t="n">
        <x:v>52</x:v>
      </x:c>
      <x:c r="P2495" s="23" t="n">
        <x:v>12</x:v>
      </x:c>
      <x:c r="Q2495" s="78" t="n">
        <x:v>46124</x:v>
      </x:c>
      <x:c r="R2495" s="23" t="str">
        <x:v>True</x:v>
      </x:c>
      <x:c r="S2495" s="23" t="str">
        <x:v>True</x:v>
      </x:c>
      <x:c r="T2495" s="23" t="str">
        <x:v>False</x:v>
      </x:c>
    </x:row>
    <x:row r="2496">
      <x:c r="A2496" s="23" t="str">
        <x:v>total_calibration</x:v>
      </x:c>
      <x:c r="B2496" s="23" t="n">
        <x:v>60</x:v>
      </x:c>
      <x:c r="C2496" s="23" t="str">
        <x:v>checkpoint:minimax:minimax-m2-5</x:v>
      </x:c>
      <x:c r="D2496" s="23" t="str">
        <x:v>MiniMax-M2.5</x:v>
      </x:c>
      <x:c r="E2496" s="23" t="str">
        <x:v>minimax</x:v>
      </x:c>
      <x:c r="F2496" s="78" t="n">
        <x:v>46065</x:v>
      </x:c>
      <x:c r="G2496" s="78" t="n">
        <x:v>46125</x:v>
      </x:c>
      <x:c r="H2496" s="81" t="n">
        <x:v>0.506458290484024</x:v>
      </x:c>
      <x:c r="I2496" s="81" t="n">
        <x:v>0.597489495613</x:v>
      </x:c>
      <x:c r="J2496" s="23" t="str">
        <x:v>total_b</x:v>
      </x:c>
      <x:c r="K2496" s="23" t="str">
        <x:v>date_historical_price</x:v>
      </x:c>
      <x:c r="L2496" s="81" t="n">
        <x:v>228.703644928</x:v>
      </x:c>
      <x:c r="M2496" s="81" t="n">
        <x:v>230.2082335957734</x:v>
      </x:c>
      <x:c r="N2496" s="81" t="n">
        <x:v>0.002847766326595363</x:v>
      </x:c>
      <x:c r="O2496" s="23" t="n">
        <x:v>52</x:v>
      </x:c>
      <x:c r="P2496" s="23" t="n">
        <x:v>12</x:v>
      </x:c>
      <x:c r="Q2496" s="78" t="n">
        <x:v>46124</x:v>
      </x:c>
      <x:c r="R2496" s="23" t="str">
        <x:v>True</x:v>
      </x:c>
      <x:c r="S2496" s="23" t="str">
        <x:v>True</x:v>
      </x:c>
      <x:c r="T2496" s="23" t="str">
        <x:v>False</x:v>
      </x:c>
    </x:row>
    <x:row r="2497">
      <x:c r="A2497" s="23" t="str">
        <x:v>total_calibration</x:v>
      </x:c>
      <x:c r="B2497" s="23" t="n">
        <x:v>60</x:v>
      </x:c>
      <x:c r="C2497" s="23" t="str">
        <x:v>checkpoint:minimax:minimax-m2-5</x:v>
      </x:c>
      <x:c r="D2497" s="23" t="str">
        <x:v>MiniMax-M2.5</x:v>
      </x:c>
      <x:c r="E2497" s="23" t="str">
        <x:v>minimax</x:v>
      </x:c>
      <x:c r="F2497" s="78" t="n">
        <x:v>46065</x:v>
      </x:c>
      <x:c r="G2497" s="78" t="n">
        <x:v>46125</x:v>
      </x:c>
      <x:c r="H2497" s="81" t="n">
        <x:v>0.506458290484024</x:v>
      </x:c>
      <x:c r="I2497" s="81" t="n">
        <x:v>0.597489495613</x:v>
      </x:c>
      <x:c r="J2497" s="23" t="str">
        <x:v>total_b</x:v>
      </x:c>
      <x:c r="K2497" s="23" t="str">
        <x:v>date_current_price_nonprospective</x:v>
      </x:c>
      <x:c r="L2497" s="81" t="n">
        <x:v>228.703644928</x:v>
      </x:c>
      <x:c r="M2497" s="81" t="n">
        <x:v>267.3152762877054</x:v>
      </x:c>
      <x:c r="N2497" s="81" t="n">
        <x:v>0.0677506919663895</x:v>
      </x:c>
      <x:c r="O2497" s="23" t="n">
        <x:v>52</x:v>
      </x:c>
      <x:c r="P2497" s="23" t="n">
        <x:v>12</x:v>
      </x:c>
      <x:c r="Q2497" s="78" t="n">
        <x:v>46124</x:v>
      </x:c>
      <x:c r="R2497" s="23" t="str">
        <x:v>True</x:v>
      </x:c>
      <x:c r="S2497" s="23" t="str">
        <x:v>True</x:v>
      </x:c>
      <x:c r="T2497" s="23" t="str">
        <x:v>True</x:v>
      </x:c>
    </x:row>
    <x:row r="2498">
      <x:c r="A2498" s="23" t="str">
        <x:v>total_calibration</x:v>
      </x:c>
      <x:c r="B2498" s="23" t="n">
        <x:v>60</x:v>
      </x:c>
      <x:c r="C2498" s="23" t="str">
        <x:v>checkpoint:epoch:qwen3-5-397b-a17b</x:v>
      </x:c>
      <x:c r="D2498" s="23" t="str">
        <x:v>Qwen3.5 397B-A17B</x:v>
      </x:c>
      <x:c r="E2498" s="23" t="str">
        <x:v>qwen</x:v>
      </x:c>
      <x:c r="F2498" s="78" t="n">
        <x:v>46066</x:v>
      </x:c>
      <x:c r="G2498" s="78" t="n">
        <x:v>46128</x:v>
      </x:c>
      <x:c r="H2498" s="81" t="n">
        <x:v>0.9553009996854395</x:v>
      </x:c>
      <x:c r="I2498" s="81" t="n">
        <x:v>1.38744369255</x:v>
      </x:c>
      <x:c r="J2498" s="23" t="str">
        <x:v>total_b</x:v>
      </x:c>
      <x:c r="K2498" s="23" t="str">
        <x:v>date_only</x:v>
      </x:c>
      <x:c r="L2498" s="81" t="n">
        <x:v>397</x:v>
      </x:c>
      <x:c r="M2498" s="81" t="n">
        <x:v>132.59936553848252</x:v>
      </x:c>
      <x:c r="N2498" s="81" t="n">
        <x:v>-0.47624906070186623</x:v>
      </x:c>
      <x:c r="O2498" s="23" t="n">
        <x:v>45</x:v>
      </x:c>
      <x:c r="P2498" s="23" t="n">
        <x:v>12</x:v>
      </x:c>
      <x:c r="Q2498" s="78" t="n">
        <x:v>46125</x:v>
      </x:c>
      <x:c r="R2498" s="23" t="str">
        <x:v>True</x:v>
      </x:c>
      <x:c r="S2498" s="23" t="str">
        <x:v>True</x:v>
      </x:c>
      <x:c r="T2498" s="23" t="str">
        <x:v>False</x:v>
      </x:c>
    </x:row>
    <x:row r="2499">
      <x:c r="A2499" s="23" t="str">
        <x:v>total_calibration</x:v>
      </x:c>
      <x:c r="B2499" s="23" t="n">
        <x:v>60</x:v>
      </x:c>
      <x:c r="C2499" s="23" t="str">
        <x:v>checkpoint:epoch:qwen3-5-397b-a17b</x:v>
      </x:c>
      <x:c r="D2499" s="23" t="str">
        <x:v>Qwen3.5 397B-A17B</x:v>
      </x:c>
      <x:c r="E2499" s="23" t="str">
        <x:v>qwen</x:v>
      </x:c>
      <x:c r="F2499" s="78" t="n">
        <x:v>46066</x:v>
      </x:c>
      <x:c r="G2499" s="78" t="n">
        <x:v>46128</x:v>
      </x:c>
      <x:c r="H2499" s="81" t="n">
        <x:v>0.9553009996854395</x:v>
      </x:c>
      <x:c r="I2499" s="81" t="n">
        <x:v>1.38744369255</x:v>
      </x:c>
      <x:c r="J2499" s="23" t="str">
        <x:v>total_b</x:v>
      </x:c>
      <x:c r="K2499" s="23" t="str">
        <x:v>date_historical_price</x:v>
      </x:c>
      <x:c r="L2499" s="81" t="n">
        <x:v>397</x:v>
      </x:c>
      <x:c r="M2499" s="81" t="n">
        <x:v>427.12975712751233</x:v>
      </x:c>
      <x:c r="N2499" s="81" t="n">
        <x:v>0.03176932199476843</x:v>
      </x:c>
      <x:c r="O2499" s="23" t="n">
        <x:v>45</x:v>
      </x:c>
      <x:c r="P2499" s="23" t="n">
        <x:v>12</x:v>
      </x:c>
      <x:c r="Q2499" s="78" t="n">
        <x:v>46125</x:v>
      </x:c>
      <x:c r="R2499" s="23" t="str">
        <x:v>True</x:v>
      </x:c>
      <x:c r="S2499" s="23" t="str">
        <x:v>True</x:v>
      </x:c>
      <x:c r="T2499" s="23" t="str">
        <x:v>False</x:v>
      </x:c>
    </x:row>
    <x:row r="2500">
      <x:c r="A2500" s="23" t="str">
        <x:v>total_calibration</x:v>
      </x:c>
      <x:c r="B2500" s="23" t="n">
        <x:v>60</x:v>
      </x:c>
      <x:c r="C2500" s="23" t="str">
        <x:v>checkpoint:epoch:qwen3-5-397b-a17b</x:v>
      </x:c>
      <x:c r="D2500" s="23" t="str">
        <x:v>Qwen3.5 397B-A17B</x:v>
      </x:c>
      <x:c r="E2500" s="23" t="str">
        <x:v>qwen</x:v>
      </x:c>
      <x:c r="F2500" s="78" t="n">
        <x:v>46066</x:v>
      </x:c>
      <x:c r="G2500" s="78" t="n">
        <x:v>46128</x:v>
      </x:c>
      <x:c r="H2500" s="81" t="n">
        <x:v>0.9553009996854395</x:v>
      </x:c>
      <x:c r="I2500" s="81" t="n">
        <x:v>1.38744369255</x:v>
      </x:c>
      <x:c r="J2500" s="23" t="str">
        <x:v>total_b</x:v>
      </x:c>
      <x:c r="K2500" s="23" t="str">
        <x:v>date_current_price_nonprospective</x:v>
      </x:c>
      <x:c r="L2500" s="81" t="n">
        <x:v>397</x:v>
      </x:c>
      <x:c r="M2500" s="81" t="n">
        <x:v>643.6258329615299</x:v>
      </x:c>
      <x:c r="N2500" s="81" t="n">
        <x:v>0.20984296012362214</x:v>
      </x:c>
      <x:c r="O2500" s="23" t="n">
        <x:v>45</x:v>
      </x:c>
      <x:c r="P2500" s="23" t="n">
        <x:v>12</x:v>
      </x:c>
      <x:c r="Q2500" s="78" t="n">
        <x:v>46125</x:v>
      </x:c>
      <x:c r="R2500" s="23" t="str">
        <x:v>True</x:v>
      </x:c>
      <x:c r="S2500" s="23" t="str">
        <x:v>True</x:v>
      </x:c>
      <x:c r="T2500" s="23" t="str">
        <x:v>True</x:v>
      </x:c>
    </x:row>
    <x:row r="2501">
      <x:c r="A2501" s="23" t="str">
        <x:v>total_calibration</x:v>
      </x:c>
      <x:c r="B2501" s="23" t="n">
        <x:v>60</x:v>
      </x:c>
      <x:c r="C2501" s="23" t="str">
        <x:v>checkpoint:epoch:qwen3-5-122b-a10b</x:v>
      </x:c>
      <x:c r="D2501" s="23" t="str">
        <x:v>Qwen3.5-122B-A10B</x:v>
      </x:c>
      <x:c r="E2501" s="23" t="str">
        <x:v>qwen</x:v>
      </x:c>
      <x:c r="F2501" s="78" t="n">
        <x:v>46077</x:v>
      </x:c>
      <x:c r="G2501" s="78" t="n">
        <x:v>46138</x:v>
      </x:c>
      <x:c r="H2501" s="81" t="n">
        <x:v>0.7353910524340095</x:v>
      </x:c>
      <x:c r="I2501" s="81" t="n">
        <x:v>0.834266144585</x:v>
      </x:c>
      <x:c r="J2501" s="23" t="str">
        <x:v>total_b</x:v>
      </x:c>
      <x:c r="K2501" s="23" t="str">
        <x:v>date_only</x:v>
      </x:c>
      <x:c r="L2501" s="81" t="n">
        <x:v>122</x:v>
      </x:c>
      <x:c r="M2501" s="81" t="n">
        <x:v>137.8999760850039</x:v>
      </x:c>
      <x:c r="N2501" s="81" t="n">
        <x:v>0.05320436018455526</x:v>
      </x:c>
      <x:c r="O2501" s="23" t="n">
        <x:v>45</x:v>
      </x:c>
      <x:c r="P2501" s="23" t="n">
        <x:v>12</x:v>
      </x:c>
      <x:c r="Q2501" s="78" t="n">
        <x:v>46125</x:v>
      </x:c>
      <x:c r="R2501" s="23" t="str">
        <x:v>True</x:v>
      </x:c>
      <x:c r="S2501" s="23" t="str">
        <x:v>True</x:v>
      </x:c>
      <x:c r="T2501" s="23" t="str">
        <x:v>False</x:v>
      </x:c>
    </x:row>
    <x:row r="2502">
      <x:c r="A2502" s="23" t="str">
        <x:v>total_calibration</x:v>
      </x:c>
      <x:c r="B2502" s="23" t="n">
        <x:v>60</x:v>
      </x:c>
      <x:c r="C2502" s="23" t="str">
        <x:v>checkpoint:epoch:qwen3-5-122b-a10b</x:v>
      </x:c>
      <x:c r="D2502" s="23" t="str">
        <x:v>Qwen3.5-122B-A10B</x:v>
      </x:c>
      <x:c r="E2502" s="23" t="str">
        <x:v>qwen</x:v>
      </x:c>
      <x:c r="F2502" s="78" t="n">
        <x:v>46077</x:v>
      </x:c>
      <x:c r="G2502" s="78" t="n">
        <x:v>46138</x:v>
      </x:c>
      <x:c r="H2502" s="81" t="n">
        <x:v>0.7353910524340095</x:v>
      </x:c>
      <x:c r="I2502" s="81" t="n">
        <x:v>0.834266144585</x:v>
      </x:c>
      <x:c r="J2502" s="23" t="str">
        <x:v>total_b</x:v>
      </x:c>
      <x:c r="K2502" s="23" t="str">
        <x:v>date_historical_price</x:v>
      </x:c>
      <x:c r="L2502" s="81" t="n">
        <x:v>122</x:v>
      </x:c>
      <x:c r="M2502" s="81" t="n">
        <x:v>338.1221008767745</x:v>
      </x:c>
      <x:c r="N2502" s="81" t="n">
        <x:v>0.4427137280683417</x:v>
      </x:c>
      <x:c r="O2502" s="23" t="n">
        <x:v>45</x:v>
      </x:c>
      <x:c r="P2502" s="23" t="n">
        <x:v>12</x:v>
      </x:c>
      <x:c r="Q2502" s="78" t="n">
        <x:v>46125</x:v>
      </x:c>
      <x:c r="R2502" s="23" t="str">
        <x:v>True</x:v>
      </x:c>
      <x:c r="S2502" s="23" t="str">
        <x:v>True</x:v>
      </x:c>
      <x:c r="T2502" s="23" t="str">
        <x:v>False</x:v>
      </x:c>
    </x:row>
    <x:row r="2503">
      <x:c r="A2503" s="23" t="str">
        <x:v>total_calibration</x:v>
      </x:c>
      <x:c r="B2503" s="23" t="n">
        <x:v>60</x:v>
      </x:c>
      <x:c r="C2503" s="23" t="str">
        <x:v>checkpoint:epoch:qwen3-5-122b-a10b</x:v>
      </x:c>
      <x:c r="D2503" s="23" t="str">
        <x:v>Qwen3.5-122B-A10B</x:v>
      </x:c>
      <x:c r="E2503" s="23" t="str">
        <x:v>qwen</x:v>
      </x:c>
      <x:c r="F2503" s="78" t="n">
        <x:v>46077</x:v>
      </x:c>
      <x:c r="G2503" s="78" t="n">
        <x:v>46138</x:v>
      </x:c>
      <x:c r="H2503" s="81" t="n">
        <x:v>0.7353910524340095</x:v>
      </x:c>
      <x:c r="I2503" s="81" t="n">
        <x:v>0.834266144585</x:v>
      </x:c>
      <x:c r="J2503" s="23" t="str">
        <x:v>total_b</x:v>
      </x:c>
      <x:c r="K2503" s="23" t="str">
        <x:v>date_current_price_nonprospective</x:v>
      </x:c>
      <x:c r="L2503" s="81" t="n">
        <x:v>122</x:v>
      </x:c>
      <x:c r="M2503" s="81" t="n">
        <x:v>387.8826732361029</x:v>
      </x:c>
      <x:c r="N2503" s="81" t="n">
        <x:v>0.5023405493738343</x:v>
      </x:c>
      <x:c r="O2503" s="23" t="n">
        <x:v>45</x:v>
      </x:c>
      <x:c r="P2503" s="23" t="n">
        <x:v>12</x:v>
      </x:c>
      <x:c r="Q2503" s="78" t="n">
        <x:v>46125</x:v>
      </x:c>
      <x:c r="R2503" s="23" t="str">
        <x:v>True</x:v>
      </x:c>
      <x:c r="S2503" s="23" t="str">
        <x:v>True</x:v>
      </x:c>
      <x:c r="T2503" s="23" t="str">
        <x:v>True</x:v>
      </x:c>
    </x:row>
    <x:row r="2504">
      <x:c r="A2504" s="23" t="str">
        <x:v>total_calibration</x:v>
      </x:c>
      <x:c r="B2504" s="23" t="n">
        <x:v>60</x:v>
      </x:c>
      <x:c r="C2504" s="23" t="str">
        <x:v>checkpoint:epoch:qwen3-5-27b</x:v>
      </x:c>
      <x:c r="D2504" s="23" t="str">
        <x:v>Qwen3.5-27B</x:v>
      </x:c>
      <x:c r="E2504" s="23" t="str">
        <x:v>qwen</x:v>
      </x:c>
      <x:c r="F2504" s="78" t="n">
        <x:v>46077</x:v>
      </x:c>
      <x:c r="G2504" s="78" t="n">
        <x:v>46138</x:v>
      </x:c>
      <x:c r="H2504" s="81" t="n">
        <x:v>0.5515432893255071</x:v>
      </x:c>
      <x:c r="I2504" s="81" t="n">
        <x:v>0.792933757663</x:v>
      </x:c>
      <x:c r="J2504" s="23" t="str">
        <x:v>total_b</x:v>
      </x:c>
      <x:c r="K2504" s="23" t="str">
        <x:v>date_only</x:v>
      </x:c>
      <x:c r="L2504" s="81" t="n">
        <x:v>27</x:v>
      </x:c>
      <x:c r="M2504" s="81" t="n">
        <x:v>137.8999760850039</x:v>
      </x:c>
      <x:c r="N2504" s="81" t="n">
        <x:v>0.7082004267003161</x:v>
      </x:c>
      <x:c r="O2504" s="23" t="n">
        <x:v>45</x:v>
      </x:c>
      <x:c r="P2504" s="23" t="n">
        <x:v>12</x:v>
      </x:c>
      <x:c r="Q2504" s="78" t="n">
        <x:v>46125</x:v>
      </x:c>
      <x:c r="R2504" s="23" t="str">
        <x:v>True</x:v>
      </x:c>
      <x:c r="S2504" s="23" t="str">
        <x:v>True</x:v>
      </x:c>
      <x:c r="T2504" s="23" t="str">
        <x:v>False</x:v>
      </x:c>
    </x:row>
    <x:row r="2505">
      <x:c r="A2505" s="23" t="str">
        <x:v>total_calibration</x:v>
      </x:c>
      <x:c r="B2505" s="23" t="n">
        <x:v>60</x:v>
      </x:c>
      <x:c r="C2505" s="23" t="str">
        <x:v>checkpoint:epoch:qwen3-5-27b</x:v>
      </x:c>
      <x:c r="D2505" s="23" t="str">
        <x:v>Qwen3.5-27B</x:v>
      </x:c>
      <x:c r="E2505" s="23" t="str">
        <x:v>qwen</x:v>
      </x:c>
      <x:c r="F2505" s="78" t="n">
        <x:v>46077</x:v>
      </x:c>
      <x:c r="G2505" s="78" t="n">
        <x:v>46138</x:v>
      </x:c>
      <x:c r="H2505" s="81" t="n">
        <x:v>0.5515432893255071</x:v>
      </x:c>
      <x:c r="I2505" s="81" t="n">
        <x:v>0.792933757663</x:v>
      </x:c>
      <x:c r="J2505" s="23" t="str">
        <x:v>total_b</x:v>
      </x:c>
      <x:c r="K2505" s="23" t="str">
        <x:v>date_historical_price</x:v>
      </x:c>
      <x:c r="L2505" s="81" t="n">
        <x:v>27</x:v>
      </x:c>
      <x:c r="M2505" s="81" t="n">
        <x:v>253.29213863176062</x:v>
      </x:c>
      <x:c r="N2505" s="81" t="n">
        <x:v>0.9722579467455438</x:v>
      </x:c>
      <x:c r="O2505" s="23" t="n">
        <x:v>45</x:v>
      </x:c>
      <x:c r="P2505" s="23" t="n">
        <x:v>12</x:v>
      </x:c>
      <x:c r="Q2505" s="78" t="n">
        <x:v>46125</x:v>
      </x:c>
      <x:c r="R2505" s="23" t="str">
        <x:v>True</x:v>
      </x:c>
      <x:c r="S2505" s="23" t="str">
        <x:v>True</x:v>
      </x:c>
      <x:c r="T2505" s="23" t="str">
        <x:v>False</x:v>
      </x:c>
    </x:row>
    <x:row r="2506">
      <x:c r="A2506" s="23" t="str">
        <x:v>total_calibration</x:v>
      </x:c>
      <x:c r="B2506" s="23" t="n">
        <x:v>60</x:v>
      </x:c>
      <x:c r="C2506" s="23" t="str">
        <x:v>checkpoint:epoch:qwen3-5-27b</x:v>
      </x:c>
      <x:c r="D2506" s="23" t="str">
        <x:v>Qwen3.5-27B</x:v>
      </x:c>
      <x:c r="E2506" s="23" t="str">
        <x:v>qwen</x:v>
      </x:c>
      <x:c r="F2506" s="78" t="n">
        <x:v>46077</x:v>
      </x:c>
      <x:c r="G2506" s="78" t="n">
        <x:v>46138</x:v>
      </x:c>
      <x:c r="H2506" s="81" t="n">
        <x:v>0.5515432893255071</x:v>
      </x:c>
      <x:c r="I2506" s="81" t="n">
        <x:v>0.792933757663</x:v>
      </x:c>
      <x:c r="J2506" s="23" t="str">
        <x:v>total_b</x:v>
      </x:c>
      <x:c r="K2506" s="23" t="str">
        <x:v>date_current_price_nonprospective</x:v>
      </x:c>
      <x:c r="L2506" s="81" t="n">
        <x:v>27</x:v>
      </x:c>
      <x:c r="M2506" s="81" t="n">
        <x:v>367.32934804443596</x:v>
      </x:c>
      <x:c r="N2506" s="81" t="n">
        <x:v>1.133691863844832</x:v>
      </x:c>
      <x:c r="O2506" s="23" t="n">
        <x:v>45</x:v>
      </x:c>
      <x:c r="P2506" s="23" t="n">
        <x:v>12</x:v>
      </x:c>
      <x:c r="Q2506" s="78" t="n">
        <x:v>46125</x:v>
      </x:c>
      <x:c r="R2506" s="23" t="str">
        <x:v>True</x:v>
      </x:c>
      <x:c r="S2506" s="23" t="str">
        <x:v>True</x:v>
      </x:c>
      <x:c r="T2506" s="23" t="str">
        <x:v>True</x:v>
      </x:c>
    </x:row>
    <x:row r="2507">
      <x:c r="A2507" s="23" t="str">
        <x:v>total_calibration</x:v>
      </x:c>
      <x:c r="B2507" s="23" t="n">
        <x:v>60</x:v>
      </x:c>
      <x:c r="C2507" s="23" t="str">
        <x:v>checkpoint:epoch:qwen3-5-9b</x:v>
      </x:c>
      <x:c r="D2507" s="23" t="str">
        <x:v>Qwen3.5-9B</x:v>
      </x:c>
      <x:c r="E2507" s="23" t="str">
        <x:v>qwen</x:v>
      </x:c>
      <x:c r="F2507" s="78" t="n">
        <x:v>46077</x:v>
      </x:c>
      <x:c r="G2507" s="78" t="n">
        <x:v>46151</x:v>
      </x:c>
      <x:c r="H2507" s="81" t="n">
        <x:v>0.08660254037844387</x:v>
      </x:c>
      <x:c r="I2507" s="81" t="n">
        <x:v>0.122474487139</x:v>
      </x:c>
      <x:c r="J2507" s="23" t="str">
        <x:v>total_b</x:v>
      </x:c>
      <x:c r="K2507" s="23" t="str">
        <x:v>date_only</x:v>
      </x:c>
      <x:c r="L2507" s="81" t="n">
        <x:v>9</x:v>
      </x:c>
      <x:c r="M2507" s="81" t="n">
        <x:v>137.8999760850039</x:v>
      </x:c>
      <x:c r="N2507" s="81" t="n">
        <x:v>1.1853216814199785</x:v>
      </x:c>
      <x:c r="O2507" s="23" t="n">
        <x:v>45</x:v>
      </x:c>
      <x:c r="P2507" s="23" t="n">
        <x:v>12</x:v>
      </x:c>
      <x:c r="Q2507" s="78" t="n">
        <x:v>46125</x:v>
      </x:c>
      <x:c r="R2507" s="23" t="str">
        <x:v>True</x:v>
      </x:c>
      <x:c r="S2507" s="23" t="str">
        <x:v>True</x:v>
      </x:c>
      <x:c r="T2507" s="23" t="str">
        <x:v>False</x:v>
      </x:c>
    </x:row>
    <x:row r="2508">
      <x:c r="A2508" s="23" t="str">
        <x:v>total_calibration</x:v>
      </x:c>
      <x:c r="B2508" s="23" t="n">
        <x:v>60</x:v>
      </x:c>
      <x:c r="C2508" s="23" t="str">
        <x:v>checkpoint:epoch:qwen3-5-9b</x:v>
      </x:c>
      <x:c r="D2508" s="23" t="str">
        <x:v>Qwen3.5-9B</x:v>
      </x:c>
      <x:c r="E2508" s="23" t="str">
        <x:v>qwen</x:v>
      </x:c>
      <x:c r="F2508" s="78" t="n">
        <x:v>46077</x:v>
      </x:c>
      <x:c r="G2508" s="78" t="n">
        <x:v>46151</x:v>
      </x:c>
      <x:c r="H2508" s="81" t="n">
        <x:v>0.08660254037844387</x:v>
      </x:c>
      <x:c r="I2508" s="81" t="n">
        <x:v>0.122474487139</x:v>
      </x:c>
      <x:c r="J2508" s="23" t="str">
        <x:v>total_b</x:v>
      </x:c>
      <x:c r="K2508" s="23" t="str">
        <x:v>date_historical_price</x:v>
      </x:c>
      <x:c r="L2508" s="81" t="n">
        <x:v>9</x:v>
      </x:c>
      <x:c r="M2508" s="81" t="n">
        <x:v>39.47031449982893</x:v>
      </x:c>
      <x:c r="N2508" s="81" t="n">
        <x:v>0.6420280774324029</x:v>
      </x:c>
      <x:c r="O2508" s="23" t="n">
        <x:v>45</x:v>
      </x:c>
      <x:c r="P2508" s="23" t="n">
        <x:v>12</x:v>
      </x:c>
      <x:c r="Q2508" s="78" t="n">
        <x:v>46125</x:v>
      </x:c>
      <x:c r="R2508" s="23" t="str">
        <x:v>True</x:v>
      </x:c>
      <x:c r="S2508" s="23" t="str">
        <x:v>True</x:v>
      </x:c>
      <x:c r="T2508" s="23" t="str">
        <x:v>False</x:v>
      </x:c>
    </x:row>
    <x:row r="2509">
      <x:c r="A2509" s="23" t="str">
        <x:v>total_calibration</x:v>
      </x:c>
      <x:c r="B2509" s="23" t="n">
        <x:v>60</x:v>
      </x:c>
      <x:c r="C2509" s="23" t="str">
        <x:v>checkpoint:epoch:qwen3-5-9b</x:v>
      </x:c>
      <x:c r="D2509" s="23" t="str">
        <x:v>Qwen3.5-9B</x:v>
      </x:c>
      <x:c r="E2509" s="23" t="str">
        <x:v>qwen</x:v>
      </x:c>
      <x:c r="F2509" s="78" t="n">
        <x:v>46077</x:v>
      </x:c>
      <x:c r="G2509" s="78" t="n">
        <x:v>46151</x:v>
      </x:c>
      <x:c r="H2509" s="81" t="n">
        <x:v>0.08660254037844387</x:v>
      </x:c>
      <x:c r="I2509" s="81" t="n">
        <x:v>0.122474487139</x:v>
      </x:c>
      <x:c r="J2509" s="23" t="str">
        <x:v>total_b</x:v>
      </x:c>
      <x:c r="K2509" s="23" t="str">
        <x:v>date_current_price_nonprospective</x:v>
      </x:c>
      <x:c r="L2509" s="81" t="n">
        <x:v>9</x:v>
      </x:c>
      <x:c r="M2509" s="81" t="n">
        <x:v>49.647072230599015</x:v>
      </x:c>
      <x:c r="N2509" s="81" t="n">
        <x:v>0.7416511330882275</x:v>
      </x:c>
      <x:c r="O2509" s="23" t="n">
        <x:v>45</x:v>
      </x:c>
      <x:c r="P2509" s="23" t="n">
        <x:v>12</x:v>
      </x:c>
      <x:c r="Q2509" s="78" t="n">
        <x:v>46125</x:v>
      </x:c>
      <x:c r="R2509" s="23" t="str">
        <x:v>True</x:v>
      </x:c>
      <x:c r="S2509" s="23" t="str">
        <x:v>True</x:v>
      </x:c>
      <x:c r="T2509" s="23" t="str">
        <x:v>True</x:v>
      </x:c>
    </x:row>
    <x:row r="2510">
      <x:c r="A2510" s="23" t="str">
        <x:v>total_calibration</x:v>
      </x:c>
      <x:c r="B2510" s="23" t="n">
        <x:v>60</x:v>
      </x:c>
      <x:c r="C2510" s="23" t="str">
        <x:v>checkpoint:epoch:nemotron-3-super</x:v>
      </x:c>
      <x:c r="D2510" s="23" t="str">
        <x:v>Nemotron 3 Super</x:v>
      </x:c>
      <x:c r="E2510" s="23" t="str">
        <x:v>nvidia</x:v>
      </x:c>
      <x:c r="F2510" s="78" t="n">
        <x:v>46092</x:v>
      </x:c>
      <x:c r="G2510" s="78" t="n">
        <x:v>46159</x:v>
      </x:c>
      <x:c r="H2510" s="81" t="n">
        <x:v>0.21242645786248002</x:v>
      </x:c>
      <x:c r="I2510" s="81" t="n">
        <x:v>0.309111630321</x:v>
      </x:c>
      <x:c r="J2510" s="23" t="str">
        <x:v>total_b</x:v>
      </x:c>
      <x:c r="K2510" s="23" t="str">
        <x:v>date_only</x:v>
      </x:c>
      <x:c r="L2510" s="81" t="n">
        <x:v>120</x:v>
      </x:c>
      <x:c r="M2510" s="81" t="n">
        <x:v>200.5403002270046</x:v>
      </x:c>
      <x:c r="N2510" s="81" t="n">
        <x:v>0.2230204147364437</x:v>
      </x:c>
      <x:c r="O2510" s="23" t="n">
        <x:v>60</x:v>
      </x:c>
      <x:c r="P2510" s="23" t="n">
        <x:v>12</x:v>
      </x:c>
      <x:c r="Q2510" s="78" t="n">
        <x:v>46151</x:v>
      </x:c>
      <x:c r="R2510" s="23" t="str">
        <x:v>True</x:v>
      </x:c>
      <x:c r="S2510" s="23" t="str">
        <x:v>True</x:v>
      </x:c>
      <x:c r="T2510" s="23" t="str">
        <x:v>False</x:v>
      </x:c>
    </x:row>
    <x:row r="2511">
      <x:c r="A2511" s="23" t="str">
        <x:v>total_calibration</x:v>
      </x:c>
      <x:c r="B2511" s="23" t="n">
        <x:v>60</x:v>
      </x:c>
      <x:c r="C2511" s="23" t="str">
        <x:v>checkpoint:epoch:nemotron-3-super</x:v>
      </x:c>
      <x:c r="D2511" s="23" t="str">
        <x:v>Nemotron 3 Super</x:v>
      </x:c>
      <x:c r="E2511" s="23" t="str">
        <x:v>nvidia</x:v>
      </x:c>
      <x:c r="F2511" s="78" t="n">
        <x:v>46092</x:v>
      </x:c>
      <x:c r="G2511" s="78" t="n">
        <x:v>46159</x:v>
      </x:c>
      <x:c r="H2511" s="81" t="n">
        <x:v>0.21242645786248002</x:v>
      </x:c>
      <x:c r="I2511" s="81" t="n">
        <x:v>0.309111630321</x:v>
      </x:c>
      <x:c r="J2511" s="23" t="str">
        <x:v>total_b</x:v>
      </x:c>
      <x:c r="K2511" s="23" t="str">
        <x:v>date_historical_price</x:v>
      </x:c>
      <x:c r="L2511" s="81" t="n">
        <x:v>120</x:v>
      </x:c>
      <x:c r="M2511" s="81" t="n">
        <x:v>104.45833117588579</x:v>
      </x:c>
      <x:c r="N2511" s="81" t="n">
        <x:v>-0.060238162770787675</x:v>
      </x:c>
      <x:c r="O2511" s="23" t="n">
        <x:v>60</x:v>
      </x:c>
      <x:c r="P2511" s="23" t="n">
        <x:v>12</x:v>
      </x:c>
      <x:c r="Q2511" s="78" t="n">
        <x:v>46151</x:v>
      </x:c>
      <x:c r="R2511" s="23" t="str">
        <x:v>True</x:v>
      </x:c>
      <x:c r="S2511" s="23" t="str">
        <x:v>True</x:v>
      </x:c>
      <x:c r="T2511" s="23" t="str">
        <x:v>False</x:v>
      </x:c>
    </x:row>
    <x:row r="2512">
      <x:c r="A2512" s="23" t="str">
        <x:v>total_calibration</x:v>
      </x:c>
      <x:c r="B2512" s="23" t="n">
        <x:v>60</x:v>
      </x:c>
      <x:c r="C2512" s="23" t="str">
        <x:v>checkpoint:epoch:nemotron-3-super</x:v>
      </x:c>
      <x:c r="D2512" s="23" t="str">
        <x:v>Nemotron 3 Super</x:v>
      </x:c>
      <x:c r="E2512" s="23" t="str">
        <x:v>nvidia</x:v>
      </x:c>
      <x:c r="F2512" s="78" t="n">
        <x:v>46092</x:v>
      </x:c>
      <x:c r="G2512" s="78" t="n">
        <x:v>46159</x:v>
      </x:c>
      <x:c r="H2512" s="81" t="n">
        <x:v>0.21242645786248002</x:v>
      </x:c>
      <x:c r="I2512" s="81" t="n">
        <x:v>0.309111630321</x:v>
      </x:c>
      <x:c r="J2512" s="23" t="str">
        <x:v>total_b</x:v>
      </x:c>
      <x:c r="K2512" s="23" t="str">
        <x:v>date_current_price_nonprospective</x:v>
      </x:c>
      <x:c r="L2512" s="81" t="n">
        <x:v>120</x:v>
      </x:c>
      <x:c r="M2512" s="81" t="n">
        <x:v>123.01886773604883</x:v>
      </x:c>
      <x:c r="N2512" s="81" t="n">
        <x:v>0.010790479418115752</x:v>
      </x:c>
      <x:c r="O2512" s="23" t="n">
        <x:v>60</x:v>
      </x:c>
      <x:c r="P2512" s="23" t="n">
        <x:v>12</x:v>
      </x:c>
      <x:c r="Q2512" s="78" t="n">
        <x:v>46151</x:v>
      </x:c>
      <x:c r="R2512" s="23" t="str">
        <x:v>True</x:v>
      </x:c>
      <x:c r="S2512" s="23" t="str">
        <x:v>True</x:v>
      </x:c>
      <x:c r="T2512" s="23" t="str">
        <x:v>True</x:v>
      </x:c>
    </x:row>
    <x:row r="2513">
      <x:c r="A2513" s="23" t="str">
        <x:v>total_calibration</x:v>
      </x:c>
      <x:c r="B2513" s="23" t="n">
        <x:v>60</x:v>
      </x:c>
      <x:c r="C2513" s="23" t="str">
        <x:v>checkpoint:google:gemma-4-31b-it</x:v>
      </x:c>
      <x:c r="D2513" s="23" t="str">
        <x:v>Gemma 4 31B IT</x:v>
      </x:c>
      <x:c r="E2513" s="23" t="str">
        <x:v>google</x:v>
      </x:c>
      <x:c r="F2513" s="78" t="n">
        <x:v>46114</x:v>
      </x:c>
      <x:c r="G2513" s="78" t="n">
        <x:v>46174</x:v>
      </x:c>
      <x:c r="H2513" s="81" t="n">
        <x:v>0.22226110770892868</x:v>
      </x:c>
      <x:c r="I2513" s="81" t="n">
        <x:v>0.236643191324</x:v>
      </x:c>
      <x:c r="J2513" s="23" t="str">
        <x:v>total_b</x:v>
      </x:c>
      <x:c r="K2513" s="23" t="str">
        <x:v>date_only</x:v>
      </x:c>
      <x:c r="L2513" s="81" t="n">
        <x:v>31</x:v>
      </x:c>
      <x:c r="M2513" s="81" t="n">
        <x:v>162.05619870496452</x:v>
      </x:c>
      <x:c r="N2513" s="81" t="n">
        <x:v>0.7183039537639728</x:v>
      </x:c>
      <x:c r="O2513" s="23" t="n">
        <x:v>59</x:v>
      </x:c>
      <x:c r="P2513" s="23" t="n">
        <x:v>12</x:v>
      </x:c>
      <x:c r="Q2513" s="78" t="n">
        <x:v>46159</x:v>
      </x:c>
      <x:c r="R2513" s="23" t="str">
        <x:v>True</x:v>
      </x:c>
      <x:c r="S2513" s="23" t="str">
        <x:v>True</x:v>
      </x:c>
      <x:c r="T2513" s="23" t="str">
        <x:v>False</x:v>
      </x:c>
    </x:row>
    <x:row r="2514">
      <x:c r="A2514" s="23" t="str">
        <x:v>total_calibration</x:v>
      </x:c>
      <x:c r="B2514" s="23" t="n">
        <x:v>60</x:v>
      </x:c>
      <x:c r="C2514" s="23" t="str">
        <x:v>checkpoint:google:gemma-4-31b-it</x:v>
      </x:c>
      <x:c r="D2514" s="23" t="str">
        <x:v>Gemma 4 31B IT</x:v>
      </x:c>
      <x:c r="E2514" s="23" t="str">
        <x:v>google</x:v>
      </x:c>
      <x:c r="F2514" s="78" t="n">
        <x:v>46114</x:v>
      </x:c>
      <x:c r="G2514" s="78" t="n">
        <x:v>46174</x:v>
      </x:c>
      <x:c r="H2514" s="81" t="n">
        <x:v>0.22226110770892868</x:v>
      </x:c>
      <x:c r="I2514" s="81" t="n">
        <x:v>0.236643191324</x:v>
      </x:c>
      <x:c r="J2514" s="23" t="str">
        <x:v>total_b</x:v>
      </x:c>
      <x:c r="K2514" s="23" t="str">
        <x:v>date_historical_price</x:v>
      </x:c>
      <x:c r="L2514" s="81" t="n">
        <x:v>31</x:v>
      </x:c>
      <x:c r="M2514" s="81" t="n">
        <x:v>112.5383758423211</x:v>
      </x:c>
      <x:c r="N2514" s="81" t="n">
        <x:v>0.5599389492761522</x:v>
      </x:c>
      <x:c r="O2514" s="23" t="n">
        <x:v>59</x:v>
      </x:c>
      <x:c r="P2514" s="23" t="n">
        <x:v>12</x:v>
      </x:c>
      <x:c r="Q2514" s="78" t="n">
        <x:v>46159</x:v>
      </x:c>
      <x:c r="R2514" s="23" t="str">
        <x:v>True</x:v>
      </x:c>
      <x:c r="S2514" s="23" t="str">
        <x:v>True</x:v>
      </x:c>
      <x:c r="T2514" s="23" t="str">
        <x:v>False</x:v>
      </x:c>
    </x:row>
    <x:row r="2515">
      <x:c r="A2515" s="23" t="str">
        <x:v>total_calibration</x:v>
      </x:c>
      <x:c r="B2515" s="23" t="n">
        <x:v>60</x:v>
      </x:c>
      <x:c r="C2515" s="23" t="str">
        <x:v>checkpoint:google:gemma-4-31b-it</x:v>
      </x:c>
      <x:c r="D2515" s="23" t="str">
        <x:v>Gemma 4 31B IT</x:v>
      </x:c>
      <x:c r="E2515" s="23" t="str">
        <x:v>google</x:v>
      </x:c>
      <x:c r="F2515" s="78" t="n">
        <x:v>46114</x:v>
      </x:c>
      <x:c r="G2515" s="78" t="n">
        <x:v>46174</x:v>
      </x:c>
      <x:c r="H2515" s="81" t="n">
        <x:v>0.22226110770892868</x:v>
      </x:c>
      <x:c r="I2515" s="81" t="n">
        <x:v>0.236643191324</x:v>
      </x:c>
      <x:c r="J2515" s="23" t="str">
        <x:v>total_b</x:v>
      </x:c>
      <x:c r="K2515" s="23" t="str">
        <x:v>date_current_price_nonprospective</x:v>
      </x:c>
      <x:c r="L2515" s="81" t="n">
        <x:v>31</x:v>
      </x:c>
      <x:c r="M2515" s="81" t="n">
        <x:v>100.04594153471876</x:v>
      </x:c>
      <x:c r="N2515" s="81" t="n">
        <x:v>0.5088377818983137</x:v>
      </x:c>
      <x:c r="O2515" s="23" t="n">
        <x:v>59</x:v>
      </x:c>
      <x:c r="P2515" s="23" t="n">
        <x:v>12</x:v>
      </x:c>
      <x:c r="Q2515" s="78" t="n">
        <x:v>46159</x:v>
      </x:c>
      <x:c r="R2515" s="23" t="str">
        <x:v>True</x:v>
      </x:c>
      <x:c r="S2515" s="23" t="str">
        <x:v>True</x:v>
      </x:c>
      <x:c r="T2515" s="23" t="str">
        <x:v>True</x:v>
      </x:c>
    </x:row>
    <x:row r="2516">
      <x:c r="A2516" s="23" t="str">
        <x:v>total_calibration</x:v>
      </x:c>
      <x:c r="B2516" s="23" t="n">
        <x:v>60</x:v>
      </x:c>
      <x:c r="C2516" s="23" t="str">
        <x:v>checkpoint:epoch:gemma-4-26b-a4b</x:v>
      </x:c>
      <x:c r="D2516" s="23" t="str">
        <x:v>Gemma 4 26B A4B</x:v>
      </x:c>
      <x:c r="E2516" s="23" t="str">
        <x:v>google</x:v>
      </x:c>
      <x:c r="F2516" s="78" t="n">
        <x:v>46114</x:v>
      </x:c>
      <x:c r="G2516" s="78" t="n">
        <x:v>46175</x:v>
      </x:c>
      <x:c r="H2516" s="81" t="n">
        <x:v>0.1407124727947029</x:v>
      </x:c>
      <x:c r="I2516" s="81" t="n">
        <x:v>0.22803508502</x:v>
      </x:c>
      <x:c r="J2516" s="23" t="str">
        <x:v>total_b</x:v>
      </x:c>
      <x:c r="K2516" s="23" t="str">
        <x:v>date_only</x:v>
      </x:c>
      <x:c r="L2516" s="81" t="n">
        <x:v>25.2</x:v>
      </x:c>
      <x:c r="M2516" s="81" t="n">
        <x:v>162.05619870496452</x:v>
      </x:c>
      <x:c r="N2516" s="81" t="n">
        <x:v>0.8082651068167014</x:v>
      </x:c>
      <x:c r="O2516" s="23" t="n">
        <x:v>59</x:v>
      </x:c>
      <x:c r="P2516" s="23" t="n">
        <x:v>12</x:v>
      </x:c>
      <x:c r="Q2516" s="78" t="n">
        <x:v>46159</x:v>
      </x:c>
      <x:c r="R2516" s="23" t="str">
        <x:v>True</x:v>
      </x:c>
      <x:c r="S2516" s="23" t="str">
        <x:v>True</x:v>
      </x:c>
      <x:c r="T2516" s="23" t="str">
        <x:v>False</x:v>
      </x:c>
    </x:row>
    <x:row r="2517">
      <x:c r="A2517" s="23" t="str">
        <x:v>total_calibration</x:v>
      </x:c>
      <x:c r="B2517" s="23" t="n">
        <x:v>60</x:v>
      </x:c>
      <x:c r="C2517" s="23" t="str">
        <x:v>checkpoint:epoch:gemma-4-26b-a4b</x:v>
      </x:c>
      <x:c r="D2517" s="23" t="str">
        <x:v>Gemma 4 26B A4B</x:v>
      </x:c>
      <x:c r="E2517" s="23" t="str">
        <x:v>google</x:v>
      </x:c>
      <x:c r="F2517" s="78" t="n">
        <x:v>46114</x:v>
      </x:c>
      <x:c r="G2517" s="78" t="n">
        <x:v>46175</x:v>
      </x:c>
      <x:c r="H2517" s="81" t="n">
        <x:v>0.1407124727947029</x:v>
      </x:c>
      <x:c r="I2517" s="81" t="n">
        <x:v>0.22803508502</x:v>
      </x:c>
      <x:c r="J2517" s="23" t="str">
        <x:v>total_b</x:v>
      </x:c>
      <x:c r="K2517" s="23" t="str">
        <x:v>date_historical_price</x:v>
      </x:c>
      <x:c r="L2517" s="81" t="n">
        <x:v>25.2</x:v>
      </x:c>
      <x:c r="M2517" s="81" t="n">
        <x:v>71.76758880612549</x:v>
      </x:c>
      <x:c r="N2517" s="81" t="n">
        <x:v>0.45452781459407293</x:v>
      </x:c>
      <x:c r="O2517" s="23" t="n">
        <x:v>59</x:v>
      </x:c>
      <x:c r="P2517" s="23" t="n">
        <x:v>12</x:v>
      </x:c>
      <x:c r="Q2517" s="78" t="n">
        <x:v>46159</x:v>
      </x:c>
      <x:c r="R2517" s="23" t="str">
        <x:v>True</x:v>
      </x:c>
      <x:c r="S2517" s="23" t="str">
        <x:v>True</x:v>
      </x:c>
      <x:c r="T2517" s="23" t="str">
        <x:v>False</x:v>
      </x:c>
    </x:row>
    <x:row r="2518">
      <x:c r="A2518" s="23" t="str">
        <x:v>total_calibration</x:v>
      </x:c>
      <x:c r="B2518" s="23" t="n">
        <x:v>60</x:v>
      </x:c>
      <x:c r="C2518" s="23" t="str">
        <x:v>checkpoint:epoch:gemma-4-26b-a4b</x:v>
      </x:c>
      <x:c r="D2518" s="23" t="str">
        <x:v>Gemma 4 26B A4B</x:v>
      </x:c>
      <x:c r="E2518" s="23" t="str">
        <x:v>google</x:v>
      </x:c>
      <x:c r="F2518" s="78" t="n">
        <x:v>46114</x:v>
      </x:c>
      <x:c r="G2518" s="78" t="n">
        <x:v>46175</x:v>
      </x:c>
      <x:c r="H2518" s="81" t="n">
        <x:v>0.1407124727947029</x:v>
      </x:c>
      <x:c r="I2518" s="81" t="n">
        <x:v>0.22803508502</x:v>
      </x:c>
      <x:c r="J2518" s="23" t="str">
        <x:v>total_b</x:v>
      </x:c>
      <x:c r="K2518" s="23" t="str">
        <x:v>date_current_price_nonprospective</x:v>
      </x:c>
      <x:c r="L2518" s="81" t="n">
        <x:v>25.2</x:v>
      </x:c>
      <x:c r="M2518" s="81" t="n">
        <x:v>96.1699952855173</x:v>
      </x:c>
      <x:c r="N2518" s="81" t="n">
        <x:v>0.5816390539744064</x:v>
      </x:c>
      <x:c r="O2518" s="23" t="n">
        <x:v>59</x:v>
      </x:c>
      <x:c r="P2518" s="23" t="n">
        <x:v>12</x:v>
      </x:c>
      <x:c r="Q2518" s="78" t="n">
        <x:v>46159</x:v>
      </x:c>
      <x:c r="R2518" s="23" t="str">
        <x:v>True</x:v>
      </x:c>
      <x:c r="S2518" s="23" t="str">
        <x:v>True</x:v>
      </x:c>
      <x:c r="T2518" s="23" t="str">
        <x:v>True</x:v>
      </x:c>
    </x:row>
    <x:row r="2519">
      <x:c r="A2519" s="23" t="str">
        <x:v>total_calibration</x:v>
      </x:c>
      <x:c r="B2519" s="23" t="n">
        <x:v>60</x:v>
      </x:c>
      <x:c r="C2519" s="23" t="str">
        <x:v>checkpoint:z-ai-zhipu-ai:glm-5-1</x:v>
      </x:c>
      <x:c r="D2519" s="23" t="str">
        <x:v>GLM-5.1</x:v>
      </x:c>
      <x:c r="E2519" s="23" t="str">
        <x:v>z-ai</x:v>
      </x:c>
      <x:c r="F2519" s="78" t="n">
        <x:v>46119</x:v>
      </x:c>
      <x:c r="G2519" s="78" t="n">
        <x:v>46179</x:v>
      </x:c>
      <x:c r="H2519" s="81" t="n">
        <x:v>1.73735431043872</x:v>
      </x:c>
      <x:c r="I2519" s="81" t="n">
        <x:v>2.29782505862</x:v>
      </x:c>
      <x:c r="J2519" s="23" t="str">
        <x:v>total_b</x:v>
      </x:c>
      <x:c r="K2519" s="23" t="str">
        <x:v>date_only</x:v>
      </x:c>
      <x:c r="L2519" s="81" t="n">
        <x:v>754</x:v>
      </x:c>
      <x:c r="M2519" s="81" t="n">
        <x:v>118.53698036005153</x:v>
      </x:c>
      <x:c r="N2519" s="81" t="n">
        <x:v>-0.8035174861494172</x:v>
      </x:c>
      <x:c r="O2519" s="23" t="n">
        <x:v>57</x:v>
      </x:c>
      <x:c r="P2519" s="23" t="n">
        <x:v>12</x:v>
      </x:c>
      <x:c r="Q2519" s="78" t="n">
        <x:v>46175</x:v>
      </x:c>
      <x:c r="R2519" s="23" t="str">
        <x:v>True</x:v>
      </x:c>
      <x:c r="S2519" s="23" t="str">
        <x:v>True</x:v>
      </x:c>
      <x:c r="T2519" s="23" t="str">
        <x:v>False</x:v>
      </x:c>
    </x:row>
    <x:row r="2520">
      <x:c r="A2520" s="23" t="str">
        <x:v>total_calibration</x:v>
      </x:c>
      <x:c r="B2520" s="23" t="n">
        <x:v>60</x:v>
      </x:c>
      <x:c r="C2520" s="23" t="str">
        <x:v>checkpoint:z-ai-zhipu-ai:glm-5-1</x:v>
      </x:c>
      <x:c r="D2520" s="23" t="str">
        <x:v>GLM-5.1</x:v>
      </x:c>
      <x:c r="E2520" s="23" t="str">
        <x:v>z-ai</x:v>
      </x:c>
      <x:c r="F2520" s="78" t="n">
        <x:v>46119</x:v>
      </x:c>
      <x:c r="G2520" s="78" t="n">
        <x:v>46179</x:v>
      </x:c>
      <x:c r="H2520" s="81" t="n">
        <x:v>1.73735431043872</x:v>
      </x:c>
      <x:c r="I2520" s="81" t="n">
        <x:v>2.29782505862</x:v>
      </x:c>
      <x:c r="J2520" s="23" t="str">
        <x:v>total_b</x:v>
      </x:c>
      <x:c r="K2520" s="23" t="str">
        <x:v>date_historical_price</x:v>
      </x:c>
      <x:c r="L2520" s="81" t="n">
        <x:v>754</x:v>
      </x:c>
      <x:c r="M2520" s="81" t="n">
        <x:v>754.6809990996488</x:v>
      </x:c>
      <x:c r="N2520" s="81" t="n">
        <x:v>0.000392069856280694</x:v>
      </x:c>
      <x:c r="O2520" s="23" t="n">
        <x:v>57</x:v>
      </x:c>
      <x:c r="P2520" s="23" t="n">
        <x:v>12</x:v>
      </x:c>
      <x:c r="Q2520" s="78" t="n">
        <x:v>46175</x:v>
      </x:c>
      <x:c r="R2520" s="23" t="str">
        <x:v>True</x:v>
      </x:c>
      <x:c r="S2520" s="23" t="str">
        <x:v>True</x:v>
      </x:c>
      <x:c r="T2520" s="23" t="str">
        <x:v>False</x:v>
      </x:c>
    </x:row>
    <x:row r="2521">
      <x:c r="A2521" s="23" t="str">
        <x:v>total_calibration</x:v>
      </x:c>
      <x:c r="B2521" s="23" t="n">
        <x:v>60</x:v>
      </x:c>
      <x:c r="C2521" s="23" t="str">
        <x:v>checkpoint:z-ai-zhipu-ai:glm-5-1</x:v>
      </x:c>
      <x:c r="D2521" s="23" t="str">
        <x:v>GLM-5.1</x:v>
      </x:c>
      <x:c r="E2521" s="23" t="str">
        <x:v>z-ai</x:v>
      </x:c>
      <x:c r="F2521" s="78" t="n">
        <x:v>46119</x:v>
      </x:c>
      <x:c r="G2521" s="78" t="n">
        <x:v>46179</x:v>
      </x:c>
      <x:c r="H2521" s="81" t="n">
        <x:v>1.73735431043872</x:v>
      </x:c>
      <x:c r="I2521" s="81" t="n">
        <x:v>2.29782505862</x:v>
      </x:c>
      <x:c r="J2521" s="23" t="str">
        <x:v>total_b</x:v>
      </x:c>
      <x:c r="K2521" s="23" t="str">
        <x:v>date_current_price_nonprospective</x:v>
      </x:c>
      <x:c r="L2521" s="81" t="n">
        <x:v>754</x:v>
      </x:c>
      <x:c r="M2521" s="81" t="n">
        <x:v>1014.9061457576871</x:v>
      </x:c>
      <x:c r="N2521" s="81" t="n">
        <x:v>0.1290545365132945</x:v>
      </x:c>
      <x:c r="O2521" s="23" t="n">
        <x:v>57</x:v>
      </x:c>
      <x:c r="P2521" s="23" t="n">
        <x:v>12</x:v>
      </x:c>
      <x:c r="Q2521" s="78" t="n">
        <x:v>46175</x:v>
      </x:c>
      <x:c r="R2521" s="23" t="str">
        <x:v>True</x:v>
      </x:c>
      <x:c r="S2521" s="23" t="str">
        <x:v>True</x:v>
      </x:c>
      <x:c r="T2521" s="23" t="str">
        <x:v>True</x:v>
      </x:c>
    </x:row>
    <x:row r="2522">
      <x:c r="A2522" s="23" t="str">
        <x:v>total_calibration</x:v>
      </x:c>
      <x:c r="B2522" s="23" t="n">
        <x:v>60</x:v>
      </x:c>
      <x:c r="C2522" s="23" t="str">
        <x:v>checkpoint:moonshot:kimi-k2-6</x:v>
      </x:c>
      <x:c r="D2522" s="23" t="str">
        <x:v>Kimi K2.6</x:v>
      </x:c>
      <x:c r="E2522" s="23" t="str">
        <x:v>moonshotai</x:v>
      </x:c>
      <x:c r="F2522" s="78" t="n">
        <x:v>46132</x:v>
      </x:c>
      <x:c r="G2522" s="78" t="n">
        <x:v>46192</x:v>
      </x:c>
      <x:c r="H2522" s="81" t="n">
        <x:v>1.596151621870554</x:v>
      </x:c>
      <x:c r="I2522" s="81" t="n">
        <x:v>1.63471371242</x:v>
      </x:c>
      <x:c r="J2522" s="23" t="str">
        <x:v>total_b</x:v>
      </x:c>
      <x:c r="K2522" s="23" t="str">
        <x:v>date_only</x:v>
      </x:c>
      <x:c r="L2522" s="81" t="n">
        <x:v>1040</x:v>
      </x:c>
      <x:c r="M2522" s="81" t="n">
        <x:v>97.0874992745755</x:v>
      </x:c>
      <x:c r="N2522" s="81" t="n">
        <x:v>-1.0298700243811783</x:v>
      </x:c>
      <x:c r="O2522" s="23" t="n">
        <x:v>62</x:v>
      </x:c>
      <x:c r="P2522" s="23" t="n">
        <x:v>12</x:v>
      </x:c>
      <x:c r="Q2522" s="78" t="n">
        <x:v>46179</x:v>
      </x:c>
      <x:c r="R2522" s="23" t="str">
        <x:v>True</x:v>
      </x:c>
      <x:c r="S2522" s="23" t="str">
        <x:v>True</x:v>
      </x:c>
      <x:c r="T2522" s="23" t="str">
        <x:v>False</x:v>
      </x:c>
    </x:row>
    <x:row r="2523">
      <x:c r="A2523" s="23" t="str">
        <x:v>total_calibration</x:v>
      </x:c>
      <x:c r="B2523" s="23" t="n">
        <x:v>60</x:v>
      </x:c>
      <x:c r="C2523" s="23" t="str">
        <x:v>checkpoint:moonshot:kimi-k2-6</x:v>
      </x:c>
      <x:c r="D2523" s="23" t="str">
        <x:v>Kimi K2.6</x:v>
      </x:c>
      <x:c r="E2523" s="23" t="str">
        <x:v>moonshotai</x:v>
      </x:c>
      <x:c r="F2523" s="78" t="n">
        <x:v>46132</x:v>
      </x:c>
      <x:c r="G2523" s="78" t="n">
        <x:v>46192</x:v>
      </x:c>
      <x:c r="H2523" s="81" t="n">
        <x:v>1.596151621870554</x:v>
      </x:c>
      <x:c r="I2523" s="81" t="n">
        <x:v>1.63471371242</x:v>
      </x:c>
      <x:c r="J2523" s="23" t="str">
        <x:v>total_b</x:v>
      </x:c>
      <x:c r="K2523" s="23" t="str">
        <x:v>date_historical_price</x:v>
      </x:c>
      <x:c r="L2523" s="81" t="n">
        <x:v>1040</x:v>
      </x:c>
      <x:c r="M2523" s="81" t="n">
        <x:v>514.3708017402278</x:v>
      </x:c>
      <x:c r="N2523" s="81" t="n">
        <x:v>-0.3057570314102232</x:v>
      </x:c>
      <x:c r="O2523" s="23" t="n">
        <x:v>62</x:v>
      </x:c>
      <x:c r="P2523" s="23" t="n">
        <x:v>12</x:v>
      </x:c>
      <x:c r="Q2523" s="78" t="n">
        <x:v>46179</x:v>
      </x:c>
      <x:c r="R2523" s="23" t="str">
        <x:v>True</x:v>
      </x:c>
      <x:c r="S2523" s="23" t="str">
        <x:v>True</x:v>
      </x:c>
      <x:c r="T2523" s="23" t="str">
        <x:v>False</x:v>
      </x:c>
    </x:row>
    <x:row r="2524">
      <x:c r="A2524" s="23" t="str">
        <x:v>total_calibration</x:v>
      </x:c>
      <x:c r="B2524" s="23" t="n">
        <x:v>60</x:v>
      </x:c>
      <x:c r="C2524" s="23" t="str">
        <x:v>checkpoint:moonshot:kimi-k2-6</x:v>
      </x:c>
      <x:c r="D2524" s="23" t="str">
        <x:v>Kimi K2.6</x:v>
      </x:c>
      <x:c r="E2524" s="23" t="str">
        <x:v>moonshotai</x:v>
      </x:c>
      <x:c r="F2524" s="78" t="n">
        <x:v>46132</x:v>
      </x:c>
      <x:c r="G2524" s="78" t="n">
        <x:v>46192</x:v>
      </x:c>
      <x:c r="H2524" s="81" t="n">
        <x:v>1.596151621870554</x:v>
      </x:c>
      <x:c r="I2524" s="81" t="n">
        <x:v>1.63471371242</x:v>
      </x:c>
      <x:c r="J2524" s="23" t="str">
        <x:v>total_b</x:v>
      </x:c>
      <x:c r="K2524" s="23" t="str">
        <x:v>date_current_price_nonprospective</x:v>
      </x:c>
      <x:c r="L2524" s="81" t="n">
        <x:v>1040</x:v>
      </x:c>
      <x:c r="M2524" s="81" t="n">
        <x:v>519.9688248037702</x:v>
      </x:c>
      <x:c r="N2524" s="81" t="n">
        <x:v>-0.3010560333977594</x:v>
      </x:c>
      <x:c r="O2524" s="23" t="n">
        <x:v>62</x:v>
      </x:c>
      <x:c r="P2524" s="23" t="n">
        <x:v>12</x:v>
      </x:c>
      <x:c r="Q2524" s="78" t="n">
        <x:v>46179</x:v>
      </x:c>
      <x:c r="R2524" s="23" t="str">
        <x:v>True</x:v>
      </x:c>
      <x:c r="S2524" s="23" t="str">
        <x:v>True</x:v>
      </x:c>
      <x:c r="T2524" s="23" t="str">
        <x:v>True</x:v>
      </x:c>
    </x:row>
    <x:row r="2525">
      <x:c r="A2525" s="23" t="str">
        <x:v>total_calibration</x:v>
      </x:c>
      <x:c r="B2525" s="23" t="n">
        <x:v>60</x:v>
      </x:c>
      <x:c r="C2525" s="23" t="str">
        <x:v>checkpoint:epoch:deepseek-v4-flash</x:v>
      </x:c>
      <x:c r="D2525" s="23" t="str">
        <x:v>DeepSeek-V4-Flash</x:v>
      </x:c>
      <x:c r="E2525" s="23" t="str">
        <x:v>deepseek</x:v>
      </x:c>
      <x:c r="F2525" s="78" t="n">
        <x:v>46136</x:v>
      </x:c>
      <x:c r="G2525" s="78" t="n">
        <x:v>46195</x:v>
      </x:c>
      <x:c r="H2525" s="81" t="n">
        <x:v>0.14142135623730953</x:v>
      </x:c>
      <x:c r="I2525" s="81" t="n">
        <x:v>0.197989898732</x:v>
      </x:c>
      <x:c r="J2525" s="23" t="str">
        <x:v>total_b</x:v>
      </x:c>
      <x:c r="K2525" s="23" t="str">
        <x:v>date_only</x:v>
      </x:c>
      <x:c r="L2525" s="81" t="n">
        <x:v>284</x:v>
      </x:c>
      <x:c r="M2525" s="81" t="n">
        <x:v>149.8624331179321</x:v>
      </x:c>
      <x:c r="N2525" s="81" t="n">
        <x:v>-0.27762556066315075</x:v>
      </x:c>
      <x:c r="O2525" s="23" t="n">
        <x:v>59</x:v>
      </x:c>
      <x:c r="P2525" s="23" t="n">
        <x:v>12</x:v>
      </x:c>
      <x:c r="Q2525" s="78" t="n">
        <x:v>46192</x:v>
      </x:c>
      <x:c r="R2525" s="23" t="str">
        <x:v>True</x:v>
      </x:c>
      <x:c r="S2525" s="23" t="str">
        <x:v>True</x:v>
      </x:c>
      <x:c r="T2525" s="23" t="str">
        <x:v>False</x:v>
      </x:c>
    </x:row>
    <x:row r="2526">
      <x:c r="A2526" s="23" t="str">
        <x:v>total_calibration</x:v>
      </x:c>
      <x:c r="B2526" s="23" t="n">
        <x:v>60</x:v>
      </x:c>
      <x:c r="C2526" s="23" t="str">
        <x:v>checkpoint:epoch:deepseek-v4-flash</x:v>
      </x:c>
      <x:c r="D2526" s="23" t="str">
        <x:v>DeepSeek-V4-Flash</x:v>
      </x:c>
      <x:c r="E2526" s="23" t="str">
        <x:v>deepseek</x:v>
      </x:c>
      <x:c r="F2526" s="78" t="n">
        <x:v>46136</x:v>
      </x:c>
      <x:c r="G2526" s="78" t="n">
        <x:v>46195</x:v>
      </x:c>
      <x:c r="H2526" s="81" t="n">
        <x:v>0.14142135623730953</x:v>
      </x:c>
      <x:c r="I2526" s="81" t="n">
        <x:v>0.197989898732</x:v>
      </x:c>
      <x:c r="J2526" s="23" t="str">
        <x:v>total_b</x:v>
      </x:c>
      <x:c r="K2526" s="23" t="str">
        <x:v>date_historical_price</x:v>
      </x:c>
      <x:c r="L2526" s="81" t="n">
        <x:v>284</x:v>
      </x:c>
      <x:c r="M2526" s="81" t="n">
        <x:v>62.08184495177317</x:v>
      </x:c>
      <x:c r="N2526" s="81" t="n">
        <x:v>-0.6603537252171937</x:v>
      </x:c>
      <x:c r="O2526" s="23" t="n">
        <x:v>59</x:v>
      </x:c>
      <x:c r="P2526" s="23" t="n">
        <x:v>12</x:v>
      </x:c>
      <x:c r="Q2526" s="78" t="n">
        <x:v>46192</x:v>
      </x:c>
      <x:c r="R2526" s="23" t="str">
        <x:v>True</x:v>
      </x:c>
      <x:c r="S2526" s="23" t="str">
        <x:v>True</x:v>
      </x:c>
      <x:c r="T2526" s="23" t="str">
        <x:v>False</x:v>
      </x:c>
    </x:row>
    <x:row r="2527">
      <x:c r="A2527" s="23" t="str">
        <x:v>total_calibration</x:v>
      </x:c>
      <x:c r="B2527" s="23" t="n">
        <x:v>60</x:v>
      </x:c>
      <x:c r="C2527" s="23" t="str">
        <x:v>checkpoint:epoch:deepseek-v4-flash</x:v>
      </x:c>
      <x:c r="D2527" s="23" t="str">
        <x:v>DeepSeek-V4-Flash</x:v>
      </x:c>
      <x:c r="E2527" s="23" t="str">
        <x:v>deepseek</x:v>
      </x:c>
      <x:c r="F2527" s="78" t="n">
        <x:v>46136</x:v>
      </x:c>
      <x:c r="G2527" s="78" t="n">
        <x:v>46195</x:v>
      </x:c>
      <x:c r="H2527" s="81" t="n">
        <x:v>0.14142135623730953</x:v>
      </x:c>
      <x:c r="I2527" s="81" t="n">
        <x:v>0.197989898732</x:v>
      </x:c>
      <x:c r="J2527" s="23" t="str">
        <x:v>total_b</x:v>
      </x:c>
      <x:c r="K2527" s="23" t="str">
        <x:v>date_current_price_nonprospective</x:v>
      </x:c>
      <x:c r="L2527" s="81" t="n">
        <x:v>284</x:v>
      </x:c>
      <x:c r="M2527" s="81" t="n">
        <x:v>69.69484806656216</x:v>
      </x:c>
      <x:c r="N2527" s="81" t="n">
        <x:v>-0.610117664373117</x:v>
      </x:c>
      <x:c r="O2527" s="23" t="n">
        <x:v>59</x:v>
      </x:c>
      <x:c r="P2527" s="23" t="n">
        <x:v>12</x:v>
      </x:c>
      <x:c r="Q2527" s="78" t="n">
        <x:v>46192</x:v>
      </x:c>
      <x:c r="R2527" s="23" t="str">
        <x:v>True</x:v>
      </x:c>
      <x:c r="S2527" s="23" t="str">
        <x:v>True</x:v>
      </x:c>
      <x:c r="T2527" s="23" t="str">
        <x:v>True</x:v>
      </x:c>
    </x:row>
    <x:row r="2528">
      <x:c r="A2528" s="23" t="str">
        <x:v>total_calibration</x:v>
      </x:c>
      <x:c r="B2528" s="23" t="n">
        <x:v>60</x:v>
      </x:c>
      <x:c r="C2528" s="23" t="str">
        <x:v>checkpoint:deepseek:deepseek-v4-pro</x:v>
      </x:c>
      <x:c r="D2528" s="23" t="str">
        <x:v>DeepSeek-V4-Pro</x:v>
      </x:c>
      <x:c r="E2528" s="23" t="str">
        <x:v>deepseek</x:v>
      </x:c>
      <x:c r="F2528" s="78" t="n">
        <x:v>46136</x:v>
      </x:c>
      <x:c r="G2528" s="78" t="n">
        <x:v>46195</x:v>
      </x:c>
      <x:c r="H2528" s="81" t="n">
        <x:v>0.6151828996322963</x:v>
      </x:c>
      <x:c r="I2528" s="81" t="n">
        <x:v>2.25175071808</x:v>
      </x:c>
      <x:c r="J2528" s="23" t="str">
        <x:v>total_b</x:v>
      </x:c>
      <x:c r="K2528" s="23" t="str">
        <x:v>date_only</x:v>
      </x:c>
      <x:c r="L2528" s="81" t="n">
        <x:v>1600</x:v>
      </x:c>
      <x:c r="M2528" s="81" t="n">
        <x:v>149.8624331179321</x:v>
      </x:c>
      <x:c r="N2528" s="81" t="n">
        <x:v>-1.0284272032720378</x:v>
      </x:c>
      <x:c r="O2528" s="23" t="n">
        <x:v>59</x:v>
      </x:c>
      <x:c r="P2528" s="23" t="n">
        <x:v>12</x:v>
      </x:c>
      <x:c r="Q2528" s="78" t="n">
        <x:v>46192</x:v>
      </x:c>
      <x:c r="R2528" s="23" t="str">
        <x:v>True</x:v>
      </x:c>
      <x:c r="S2528" s="23" t="str">
        <x:v>True</x:v>
      </x:c>
      <x:c r="T2528" s="23" t="str">
        <x:v>False</x:v>
      </x:c>
    </x:row>
    <x:row r="2529">
      <x:c r="A2529" s="23" t="str">
        <x:v>total_calibration</x:v>
      </x:c>
      <x:c r="B2529" s="23" t="n">
        <x:v>60</x:v>
      </x:c>
      <x:c r="C2529" s="23" t="str">
        <x:v>checkpoint:deepseek:deepseek-v4-pro</x:v>
      </x:c>
      <x:c r="D2529" s="23" t="str">
        <x:v>DeepSeek-V4-Pro</x:v>
      </x:c>
      <x:c r="E2529" s="23" t="str">
        <x:v>deepseek</x:v>
      </x:c>
      <x:c r="F2529" s="78" t="n">
        <x:v>46136</x:v>
      </x:c>
      <x:c r="G2529" s="78" t="n">
        <x:v>46195</x:v>
      </x:c>
      <x:c r="H2529" s="81" t="n">
        <x:v>0.6151828996322963</x:v>
      </x:c>
      <x:c r="I2529" s="81" t="n">
        <x:v>2.25175071808</x:v>
      </x:c>
      <x:c r="J2529" s="23" t="str">
        <x:v>total_b</x:v>
      </x:c>
      <x:c r="K2529" s="23" t="str">
        <x:v>date_historical_price</x:v>
      </x:c>
      <x:c r="L2529" s="81" t="n">
        <x:v>1600</x:v>
      </x:c>
      <x:c r="M2529" s="81" t="n">
        <x:v>248.8410343639992</x:v>
      </x:c>
      <x:c r="N2529" s="81" t="n">
        <x:v>-0.8081979847383731</x:v>
      </x:c>
      <x:c r="O2529" s="23" t="n">
        <x:v>59</x:v>
      </x:c>
      <x:c r="P2529" s="23" t="n">
        <x:v>12</x:v>
      </x:c>
      <x:c r="Q2529" s="78" t="n">
        <x:v>46192</x:v>
      </x:c>
      <x:c r="R2529" s="23" t="str">
        <x:v>True</x:v>
      </x:c>
      <x:c r="S2529" s="23" t="str">
        <x:v>True</x:v>
      </x:c>
      <x:c r="T2529" s="23" t="str">
        <x:v>False</x:v>
      </x:c>
    </x:row>
    <x:row r="2530">
      <x:c r="A2530" s="23" t="str">
        <x:v>total_calibration</x:v>
      </x:c>
      <x:c r="B2530" s="23" t="n">
        <x:v>60</x:v>
      </x:c>
      <x:c r="C2530" s="23" t="str">
        <x:v>checkpoint:deepseek:deepseek-v4-pro</x:v>
      </x:c>
      <x:c r="D2530" s="23" t="str">
        <x:v>DeepSeek-V4-Pro</x:v>
      </x:c>
      <x:c r="E2530" s="23" t="str">
        <x:v>deepseek</x:v>
      </x:c>
      <x:c r="F2530" s="78" t="n">
        <x:v>46136</x:v>
      </x:c>
      <x:c r="G2530" s="78" t="n">
        <x:v>46195</x:v>
      </x:c>
      <x:c r="H2530" s="81" t="n">
        <x:v>0.6151828996322963</x:v>
      </x:c>
      <x:c r="I2530" s="81" t="n">
        <x:v>2.25175071808</x:v>
      </x:c>
      <x:c r="J2530" s="23" t="str">
        <x:v>total_b</x:v>
      </x:c>
      <x:c r="K2530" s="23" t="str">
        <x:v>date_current_price_nonprospective</x:v>
      </x:c>
      <x:c r="L2530" s="81" t="n">
        <x:v>1600</x:v>
      </x:c>
      <x:c r="M2530" s="81" t="n">
        <x:v>854.749067589475</x:v>
      </x:c>
      <x:c r="N2530" s="81" t="n">
        <x:v>-0.27228134694098277</x:v>
      </x:c>
      <x:c r="O2530" s="23" t="n">
        <x:v>59</x:v>
      </x:c>
      <x:c r="P2530" s="23" t="n">
        <x:v>12</x:v>
      </x:c>
      <x:c r="Q2530" s="78" t="n">
        <x:v>46192</x:v>
      </x:c>
      <x:c r="R2530" s="23" t="str">
        <x:v>True</x:v>
      </x:c>
      <x:c r="S2530" s="23" t="str">
        <x:v>True</x:v>
      </x:c>
      <x:c r="T2530" s="23" t="str">
        <x:v>True</x:v>
      </x:c>
    </x:row>
    <x:row r="2531">
      <x:c r="A2531" s="23" t="str">
        <x:v>total_calibration</x:v>
      </x:c>
      <x:c r="B2531" s="23" t="n">
        <x:v>60</x:v>
      </x:c>
      <x:c r="C2531" s="23" t="str">
        <x:v>checkpoint:epoch:mistral-medium-3-5</x:v>
      </x:c>
      <x:c r="D2531" s="23" t="str">
        <x:v>Mistral Medium 3.5</x:v>
      </x:c>
      <x:c r="E2531" s="23" t="str">
        <x:v>mistralai</x:v>
      </x:c>
      <x:c r="F2531" s="78" t="n">
        <x:v>46141</x:v>
      </x:c>
      <x:c r="G2531" s="78" t="n">
        <x:v>46206</x:v>
      </x:c>
      <x:c r="H2531" s="81" t="n">
        <x:v>3.3541019662496847</x:v>
      </x:c>
      <x:c r="I2531" s="81" t="n">
        <x:v>3.35410196625</x:v>
      </x:c>
      <x:c r="J2531" s="23" t="str">
        <x:v>total_b</x:v>
      </x:c>
      <x:c r="K2531" s="23" t="str">
        <x:v>date_only</x:v>
      </x:c>
      <x:c r="L2531" s="81" t="n">
        <x:v>128</x:v>
      </x:c>
      <x:c r="M2531" s="81" t="n">
        <x:v>201.13159163982868</x:v>
      </x:c>
      <x:c r="N2531" s="81" t="n">
        <x:v>0.19627032072656012</x:v>
      </x:c>
      <x:c r="O2531" s="23" t="n">
        <x:v>59</x:v>
      </x:c>
      <x:c r="P2531" s="23" t="n">
        <x:v>12</x:v>
      </x:c>
      <x:c r="Q2531" s="78" t="n">
        <x:v>46195</x:v>
      </x:c>
      <x:c r="R2531" s="23" t="str">
        <x:v>True</x:v>
      </x:c>
      <x:c r="S2531" s="23" t="str">
        <x:v>True</x:v>
      </x:c>
      <x:c r="T2531" s="23" t="str">
        <x:v>False</x:v>
      </x:c>
    </x:row>
    <x:row r="2532">
      <x:c r="A2532" s="23" t="str">
        <x:v>total_calibration</x:v>
      </x:c>
      <x:c r="B2532" s="23" t="n">
        <x:v>60</x:v>
      </x:c>
      <x:c r="C2532" s="23" t="str">
        <x:v>checkpoint:epoch:mistral-medium-3-5</x:v>
      </x:c>
      <x:c r="D2532" s="23" t="str">
        <x:v>Mistral Medium 3.5</x:v>
      </x:c>
      <x:c r="E2532" s="23" t="str">
        <x:v>mistralai</x:v>
      </x:c>
      <x:c r="F2532" s="78" t="n">
        <x:v>46141</x:v>
      </x:c>
      <x:c r="G2532" s="78" t="n">
        <x:v>46206</x:v>
      </x:c>
      <x:c r="H2532" s="81" t="n">
        <x:v>3.3541019662496847</x:v>
      </x:c>
      <x:c r="I2532" s="81" t="n">
        <x:v>3.35410196625</x:v>
      </x:c>
      <x:c r="J2532" s="23" t="str">
        <x:v>total_b</x:v>
      </x:c>
      <x:c r="K2532" s="23" t="str">
        <x:v>date_historical_price</x:v>
      </x:c>
      <x:c r="L2532" s="81" t="n">
        <x:v>128</x:v>
      </x:c>
      <x:c r="M2532" s="81" t="n">
        <x:v>1675.5302556273543</x:v>
      </x:c>
      <x:c r="N2532" s="81" t="n">
        <x:v>1.1169423047993816</x:v>
      </x:c>
      <x:c r="O2532" s="23" t="n">
        <x:v>59</x:v>
      </x:c>
      <x:c r="P2532" s="23" t="n">
        <x:v>12</x:v>
      </x:c>
      <x:c r="Q2532" s="78" t="n">
        <x:v>46195</x:v>
      </x:c>
      <x:c r="R2532" s="23" t="str">
        <x:v>True</x:v>
      </x:c>
      <x:c r="S2532" s="23" t="str">
        <x:v>True</x:v>
      </x:c>
      <x:c r="T2532" s="23" t="str">
        <x:v>False</x:v>
      </x:c>
    </x:row>
    <x:row r="2533">
      <x:c r="A2533" s="23" t="str">
        <x:v>total_calibration</x:v>
      </x:c>
      <x:c r="B2533" s="23" t="n">
        <x:v>60</x:v>
      </x:c>
      <x:c r="C2533" s="23" t="str">
        <x:v>checkpoint:epoch:mistral-medium-3-5</x:v>
      </x:c>
      <x:c r="D2533" s="23" t="str">
        <x:v>Mistral Medium 3.5</x:v>
      </x:c>
      <x:c r="E2533" s="23" t="str">
        <x:v>mistralai</x:v>
      </x:c>
      <x:c r="F2533" s="78" t="n">
        <x:v>46141</x:v>
      </x:c>
      <x:c r="G2533" s="78" t="n">
        <x:v>46206</x:v>
      </x:c>
      <x:c r="H2533" s="81" t="n">
        <x:v>3.3541019662496847</x:v>
      </x:c>
      <x:c r="I2533" s="81" t="n">
        <x:v>3.35410196625</x:v>
      </x:c>
      <x:c r="J2533" s="23" t="str">
        <x:v>total_b</x:v>
      </x:c>
      <x:c r="K2533" s="23" t="str">
        <x:v>date_current_price_nonprospective</x:v>
      </x:c>
      <x:c r="L2533" s="81" t="n">
        <x:v>128</x:v>
      </x:c>
      <x:c r="M2533" s="81" t="n">
        <x:v>1708.566428152788</x:v>
      </x:c>
      <x:c r="N2533" s="81" t="n">
        <x:v>1.1254218989533267</x:v>
      </x:c>
      <x:c r="O2533" s="23" t="n">
        <x:v>59</x:v>
      </x:c>
      <x:c r="P2533" s="23" t="n">
        <x:v>12</x:v>
      </x:c>
      <x:c r="Q2533" s="78" t="n">
        <x:v>46195</x:v>
      </x:c>
      <x:c r="R2533" s="23" t="str">
        <x:v>True</x:v>
      </x:c>
      <x:c r="S2533" s="23" t="str">
        <x:v>True</x:v>
      </x:c>
      <x:c r="T2533" s="23" t="str">
        <x:v>True</x:v>
      </x:c>
    </x:row>
    <x:row r="2534">
      <x:c r="A2534" s="23" t="str">
        <x:v>total_calibration</x:v>
      </x:c>
      <x:c r="B2534" s="23" t="n">
        <x:v>60</x:v>
      </x:c>
      <x:c r="C2534" s="23" t="str">
        <x:v>checkpoint:epoch:tencent-hy3-preview</x:v>
      </x:c>
      <x:c r="D2534" s="23" t="str">
        <x:v>Tencent Hy3 preview</x:v>
      </x:c>
      <x:c r="E2534" s="23" t="str">
        <x:v>tencent</x:v>
      </x:c>
      <x:c r="F2534" s="78" t="n">
        <x:v>46135</x:v>
      </x:c>
      <x:c r="G2534" s="78" t="n">
        <x:v>46210</x:v>
      </x:c>
      <x:c r="H2534" s="81" t="n">
        <x:v>0.11502173707608489</x:v>
      </x:c>
      <x:c r="I2534" s="81" t="n">
        <x:v>0.115021737076</x:v>
      </x:c>
      <x:c r="J2534" s="23" t="str">
        <x:v>total_b</x:v>
      </x:c>
      <x:c r="K2534" s="23" t="str">
        <x:v>date_only</x:v>
      </x:c>
      <x:c r="L2534" s="81" t="n">
        <x:v>295</x:v>
      </x:c>
      <x:c r="M2534" s="81" t="n">
        <x:v>173.6949674327526</x:v>
      </x:c>
      <x:c r="N2534" s="81" t="n">
        <x:v>-0.2300347804202274</x:v>
      </x:c>
      <x:c r="O2534" s="23" t="n">
        <x:v>69</x:v>
      </x:c>
      <x:c r="P2534" s="23" t="n">
        <x:v>13</x:v>
      </x:c>
      <x:c r="Q2534" s="78" t="n">
        <x:v>46206</x:v>
      </x:c>
      <x:c r="R2534" s="23" t="str">
        <x:v>True</x:v>
      </x:c>
      <x:c r="S2534" s="23" t="str">
        <x:v>True</x:v>
      </x:c>
      <x:c r="T2534" s="23" t="str">
        <x:v>False</x:v>
      </x:c>
    </x:row>
    <x:row r="2535">
      <x:c r="A2535" s="23" t="str">
        <x:v>total_calibration</x:v>
      </x:c>
      <x:c r="B2535" s="23" t="n">
        <x:v>60</x:v>
      </x:c>
      <x:c r="C2535" s="23" t="str">
        <x:v>checkpoint:epoch:tencent-hy3-preview</x:v>
      </x:c>
      <x:c r="D2535" s="23" t="str">
        <x:v>Tencent Hy3 preview</x:v>
      </x:c>
      <x:c r="E2535" s="23" t="str">
        <x:v>tencent</x:v>
      </x:c>
      <x:c r="F2535" s="78" t="n">
        <x:v>46135</x:v>
      </x:c>
      <x:c r="G2535" s="78" t="n">
        <x:v>46210</x:v>
      </x:c>
      <x:c r="H2535" s="81" t="n">
        <x:v>0.11502173707608489</x:v>
      </x:c>
      <x:c r="I2535" s="81" t="n">
        <x:v>0.115021737076</x:v>
      </x:c>
      <x:c r="J2535" s="23" t="str">
        <x:v>total_b</x:v>
      </x:c>
      <x:c r="K2535" s="23" t="str">
        <x:v>date_historical_price</x:v>
      </x:c>
      <x:c r="L2535" s="81" t="n">
        <x:v>295</x:v>
      </x:c>
      <x:c r="M2535" s="81" t="n">
        <x:v>55.711435964656275</x:v>
      </x:c>
      <x:c r="N2535" s="81" t="n">
        <x:v>-0.7238776634155197</x:v>
      </x:c>
      <x:c r="O2535" s="23" t="n">
        <x:v>69</x:v>
      </x:c>
      <x:c r="P2535" s="23" t="n">
        <x:v>13</x:v>
      </x:c>
      <x:c r="Q2535" s="78" t="n">
        <x:v>46206</x:v>
      </x:c>
      <x:c r="R2535" s="23" t="str">
        <x:v>True</x:v>
      </x:c>
      <x:c r="S2535" s="23" t="str">
        <x:v>True</x:v>
      </x:c>
      <x:c r="T2535" s="23" t="str">
        <x:v>False</x:v>
      </x:c>
    </x:row>
    <x:row r="2536">
      <x:c r="A2536" s="23" t="str">
        <x:v>total_calibration</x:v>
      </x:c>
      <x:c r="B2536" s="23" t="n">
        <x:v>60</x:v>
      </x:c>
      <x:c r="C2536" s="23" t="str">
        <x:v>checkpoint:epoch:tencent-hy3-preview</x:v>
      </x:c>
      <x:c r="D2536" s="23" t="str">
        <x:v>Tencent Hy3 preview</x:v>
      </x:c>
      <x:c r="E2536" s="23" t="str">
        <x:v>tencent</x:v>
      </x:c>
      <x:c r="F2536" s="78" t="n">
        <x:v>46135</x:v>
      </x:c>
      <x:c r="G2536" s="78" t="n">
        <x:v>46210</x:v>
      </x:c>
      <x:c r="H2536" s="81" t="n">
        <x:v>0.11502173707608489</x:v>
      </x:c>
      <x:c r="I2536" s="81" t="n">
        <x:v>0.115021737076</x:v>
      </x:c>
      <x:c r="J2536" s="23" t="str">
        <x:v>total_b</x:v>
      </x:c>
      <x:c r="K2536" s="23" t="str">
        <x:v>date_current_price_nonprospective</x:v>
      </x:c>
      <x:c r="L2536" s="81" t="n">
        <x:v>295</x:v>
      </x:c>
      <x:c r="M2536" s="81" t="n">
        <x:v>42.03891022649298</x:v>
      </x:c>
      <x:c r="N2536" s="81" t="n">
        <x:v>-0.8461705666798799</x:v>
      </x:c>
      <x:c r="O2536" s="23" t="n">
        <x:v>69</x:v>
      </x:c>
      <x:c r="P2536" s="23" t="n">
        <x:v>13</x:v>
      </x:c>
      <x:c r="Q2536" s="78" t="n">
        <x:v>46206</x:v>
      </x:c>
      <x:c r="R2536" s="23" t="str">
        <x:v>True</x:v>
      </x:c>
      <x:c r="S2536" s="23" t="str">
        <x:v>True</x:v>
      </x:c>
      <x:c r="T2536" s="23" t="str">
        <x:v>True</x:v>
      </x:c>
    </x:row>
    <x:row r="2537">
      <x:c r="A2537" s="23" t="str">
        <x:v>active_label_common_panel</x:v>
      </x:c>
      <x:c r="B2537" s="23" t="n">
        <x:v>60</x:v>
      </x:c>
      <x:c r="C2537" s="23" t="str">
        <x:v>checkpoint:epoch:kimi-k2</x:v>
      </x:c>
      <x:c r="D2537" s="23" t="str">
        <x:v>Kimi K2</x:v>
      </x:c>
      <x:c r="E2537" s="23" t="str">
        <x:v>kimi</x:v>
      </x:c>
      <x:c r="F2537" s="78" t="n">
        <x:v>45849</x:v>
      </x:c>
      <x:c r="G2537" s="78" t="n">
        <x:v>45909</x:v>
      </x:c>
      <x:c r="H2537" s="81" t="n">
        <x:v>0.5904235767650206</x:v>
      </x:c>
      <x:c r="I2537" s="81" t="n">
        <x:v>1.14498908292</x:v>
      </x:c>
      <x:c r="J2537" s="23" t="str">
        <x:v>active_b</x:v>
      </x:c>
      <x:c r="K2537" s="23" t="str">
        <x:v>date_historical_price</x:v>
      </x:c>
      <x:c r="L2537" s="81" t="n">
        <x:v>32.6</x:v>
      </x:c>
      <x:c r="M2537" s="81" t="n">
        <x:v>30.61001304342844</x:v>
      </x:c>
      <x:c r="N2537" s="81" t="n">
        <x:v>-0.02735408541056548</x:v>
      </x:c>
      <x:c r="O2537" s="23" t="n">
        <x:v>14</x:v>
      </x:c>
      <x:c r="P2537" s="23" t="n">
        <x:v>5</x:v>
      </x:c>
      <x:c r="Q2537" s="78" t="n">
        <x:v>45891</x:v>
      </x:c>
      <x:c r="R2537" s="23" t="str">
        <x:v>True</x:v>
      </x:c>
      <x:c r="S2537" s="23" t="str">
        <x:v>True</x:v>
      </x:c>
      <x:c r="T2537" s="23" t="str">
        <x:v>False</x:v>
      </x:c>
    </x:row>
    <x:row r="2538">
      <x:c r="A2538" s="23" t="str">
        <x:v>active_label_common_panel</x:v>
      </x:c>
      <x:c r="B2538" s="23" t="n">
        <x:v>60</x:v>
      </x:c>
      <x:c r="C2538" s="23" t="str">
        <x:v>checkpoint:epoch:kimi-k2</x:v>
      </x:c>
      <x:c r="D2538" s="23" t="str">
        <x:v>Kimi K2</x:v>
      </x:c>
      <x:c r="E2538" s="23" t="str">
        <x:v>kimi</x:v>
      </x:c>
      <x:c r="F2538" s="78" t="n">
        <x:v>45849</x:v>
      </x:c>
      <x:c r="G2538" s="78" t="n">
        <x:v>45909</x:v>
      </x:c>
      <x:c r="H2538" s="81" t="n">
        <x:v>0.5904235767650206</x:v>
      </x:c>
      <x:c r="I2538" s="81" t="n">
        <x:v>1.14498908292</x:v>
      </x:c>
      <x:c r="J2538" s="23" t="str">
        <x:v>active_b</x:v>
      </x:c>
      <x:c r="K2538" s="23" t="str">
        <x:v>score_date</x:v>
      </x:c>
      <x:c r="L2538" s="81" t="n">
        <x:v>32.6</x:v>
      </x:c>
      <x:c r="M2538" s="81" t="n">
        <x:v>29.887432128123436</x:v>
      </x:c>
      <x:c r="N2538" s="81" t="n">
        <x:v>-0.03772899718969333</x:v>
      </x:c>
      <x:c r="O2538" s="23" t="n">
        <x:v>14</x:v>
      </x:c>
      <x:c r="P2538" s="23" t="n">
        <x:v>5</x:v>
      </x:c>
      <x:c r="Q2538" s="78" t="n">
        <x:v>45891</x:v>
      </x:c>
      <x:c r="R2538" s="23" t="str">
        <x:v>True</x:v>
      </x:c>
      <x:c r="S2538" s="23" t="str">
        <x:v>True</x:v>
      </x:c>
      <x:c r="T2538" s="23" t="str">
        <x:v>False</x:v>
      </x:c>
    </x:row>
    <x:row r="2539">
      <x:c r="A2539" s="23" t="str">
        <x:v>active_label_common_panel</x:v>
      </x:c>
      <x:c r="B2539" s="23" t="n">
        <x:v>60</x:v>
      </x:c>
      <x:c r="C2539" s="23" t="str">
        <x:v>checkpoint:epoch:kimi-k2</x:v>
      </x:c>
      <x:c r="D2539" s="23" t="str">
        <x:v>Kimi K2</x:v>
      </x:c>
      <x:c r="E2539" s="23" t="str">
        <x:v>kimi</x:v>
      </x:c>
      <x:c r="F2539" s="78" t="n">
        <x:v>45849</x:v>
      </x:c>
      <x:c r="G2539" s="78" t="n">
        <x:v>45909</x:v>
      </x:c>
      <x:c r="H2539" s="81" t="n">
        <x:v>0.5904235767650206</x:v>
      </x:c>
      <x:c r="I2539" s="81" t="n">
        <x:v>1.14498908292</x:v>
      </x:c>
      <x:c r="J2539" s="23" t="str">
        <x:v>active_b</x:v>
      </x:c>
      <x:c r="K2539" s="23" t="str">
        <x:v>score_date_historical_price</x:v>
      </x:c>
      <x:c r="L2539" s="81" t="n">
        <x:v>32.6</x:v>
      </x:c>
      <x:c r="M2539" s="81" t="n">
        <x:v>29.81639697584807</x:v>
      </x:c>
      <x:c r="N2539" s="81" t="n">
        <x:v>-0.038762438081997364</x:v>
      </x:c>
      <x:c r="O2539" s="23" t="n">
        <x:v>14</x:v>
      </x:c>
      <x:c r="P2539" s="23" t="n">
        <x:v>5</x:v>
      </x:c>
      <x:c r="Q2539" s="78" t="n">
        <x:v>45891</x:v>
      </x:c>
      <x:c r="R2539" s="23" t="str">
        <x:v>True</x:v>
      </x:c>
      <x:c r="S2539" s="23" t="str">
        <x:v>True</x:v>
      </x:c>
      <x:c r="T2539" s="23" t="str">
        <x:v>False</x:v>
      </x:c>
    </x:row>
    <x:row r="2540">
      <x:c r="A2540" s="23" t="str">
        <x:v>active_label_common_panel</x:v>
      </x:c>
      <x:c r="B2540" s="23" t="n">
        <x:v>60</x:v>
      </x:c>
      <x:c r="C2540" s="23" t="str">
        <x:v>checkpoint:epoch:kimi-k2</x:v>
      </x:c>
      <x:c r="D2540" s="23" t="str">
        <x:v>Kimi K2</x:v>
      </x:c>
      <x:c r="E2540" s="23" t="str">
        <x:v>kimi</x:v>
      </x:c>
      <x:c r="F2540" s="78" t="n">
        <x:v>45849</x:v>
      </x:c>
      <x:c r="G2540" s="78" t="n">
        <x:v>45909</x:v>
      </x:c>
      <x:c r="H2540" s="81" t="n">
        <x:v>0.5904235767650206</x:v>
      </x:c>
      <x:c r="I2540" s="81" t="n">
        <x:v>1.14498908292</x:v>
      </x:c>
      <x:c r="J2540" s="23" t="str">
        <x:v>active_b</x:v>
      </x:c>
      <x:c r="K2540" s="23" t="str">
        <x:v>score_date_current_price_nonprospective</x:v>
      </x:c>
      <x:c r="L2540" s="81" t="n">
        <x:v>32.6</x:v>
      </x:c>
      <x:c r="M2540" s="81" t="n">
        <x:v>29.764703492258395</x:v>
      </x:c>
      <x:c r="N2540" s="81" t="n">
        <x:v>-0.03951603948009672</x:v>
      </x:c>
      <x:c r="O2540" s="23" t="n">
        <x:v>14</x:v>
      </x:c>
      <x:c r="P2540" s="23" t="n">
        <x:v>5</x:v>
      </x:c>
      <x:c r="Q2540" s="78" t="n">
        <x:v>45891</x:v>
      </x:c>
      <x:c r="R2540" s="23" t="str">
        <x:v>True</x:v>
      </x:c>
      <x:c r="S2540" s="23" t="str">
        <x:v>True</x:v>
      </x:c>
      <x:c r="T2540" s="23" t="str">
        <x:v>True</x:v>
      </x:c>
    </x:row>
    <x:row r="2541">
      <x:c r="A2541" s="23" t="str">
        <x:v>active_label_common_panel</x:v>
      </x:c>
      <x:c r="B2541" s="23" t="n">
        <x:v>60</x:v>
      </x:c>
      <x:c r="C2541" s="23" t="str">
        <x:v>checkpoint:epoch:kimi-k2</x:v>
      </x:c>
      <x:c r="D2541" s="23" t="str">
        <x:v>Kimi K2</x:v>
      </x:c>
      <x:c r="E2541" s="23" t="str">
        <x:v>kimi</x:v>
      </x:c>
      <x:c r="F2541" s="78" t="n">
        <x:v>45849</x:v>
      </x:c>
      <x:c r="G2541" s="78" t="n">
        <x:v>45909</x:v>
      </x:c>
      <x:c r="H2541" s="81" t="n">
        <x:v>0.5904235767650206</x:v>
      </x:c>
      <x:c r="I2541" s="81" t="n">
        <x:v>1.14498908292</x:v>
      </x:c>
      <x:c r="J2541" s="23" t="str">
        <x:v>total_b</x:v>
      </x:c>
      <x:c r="K2541" s="23" t="str">
        <x:v>date_historical_price</x:v>
      </x:c>
      <x:c r="L2541" s="81" t="n">
        <x:v>1040</x:v>
      </x:c>
      <x:c r="M2541" s="81" t="n">
        <x:v>772.3806016268139</x:v>
      </x:c>
      <x:c r="N2541" s="81" t="n">
        <x:v>-0.12920198137969865</x:v>
      </x:c>
      <x:c r="O2541" s="23" t="n">
        <x:v>14</x:v>
      </x:c>
      <x:c r="P2541" s="23" t="n">
        <x:v>5</x:v>
      </x:c>
      <x:c r="Q2541" s="78" t="n">
        <x:v>45891</x:v>
      </x:c>
      <x:c r="R2541" s="23" t="str">
        <x:v>True</x:v>
      </x:c>
      <x:c r="S2541" s="23" t="str">
        <x:v>True</x:v>
      </x:c>
      <x:c r="T2541" s="23" t="str">
        <x:v>False</x:v>
      </x:c>
    </x:row>
    <x:row r="2542">
      <x:c r="A2542" s="23" t="str">
        <x:v>active_label_common_panel</x:v>
      </x:c>
      <x:c r="B2542" s="23" t="n">
        <x:v>60</x:v>
      </x:c>
      <x:c r="C2542" s="23" t="str">
        <x:v>checkpoint:epoch:kimi-k2</x:v>
      </x:c>
      <x:c r="D2542" s="23" t="str">
        <x:v>Kimi K2</x:v>
      </x:c>
      <x:c r="E2542" s="23" t="str">
        <x:v>kimi</x:v>
      </x:c>
      <x:c r="F2542" s="78" t="n">
        <x:v>45849</x:v>
      </x:c>
      <x:c r="G2542" s="78" t="n">
        <x:v>45909</x:v>
      </x:c>
      <x:c r="H2542" s="81" t="n">
        <x:v>0.5904235767650206</x:v>
      </x:c>
      <x:c r="I2542" s="81" t="n">
        <x:v>1.14498908292</x:v>
      </x:c>
      <x:c r="J2542" s="23" t="str">
        <x:v>total_b</x:v>
      </x:c>
      <x:c r="K2542" s="23" t="str">
        <x:v>score_date</x:v>
      </x:c>
      <x:c r="L2542" s="81" t="n">
        <x:v>1040</x:v>
      </x:c>
      <x:c r="M2542" s="81" t="n">
        <x:v>649.6874333629387</x:v>
      </x:c>
      <x:c r="N2542" s="81" t="n">
        <x:v>-0.20432887283187826</x:v>
      </x:c>
      <x:c r="O2542" s="23" t="n">
        <x:v>14</x:v>
      </x:c>
      <x:c r="P2542" s="23" t="n">
        <x:v>5</x:v>
      </x:c>
      <x:c r="Q2542" s="78" t="n">
        <x:v>45891</x:v>
      </x:c>
      <x:c r="R2542" s="23" t="str">
        <x:v>True</x:v>
      </x:c>
      <x:c r="S2542" s="23" t="str">
        <x:v>True</x:v>
      </x:c>
      <x:c r="T2542" s="23" t="str">
        <x:v>False</x:v>
      </x:c>
    </x:row>
    <x:row r="2543">
      <x:c r="A2543" s="23" t="str">
        <x:v>active_label_common_panel</x:v>
      </x:c>
      <x:c r="B2543" s="23" t="n">
        <x:v>60</x:v>
      </x:c>
      <x:c r="C2543" s="23" t="str">
        <x:v>checkpoint:epoch:kimi-k2</x:v>
      </x:c>
      <x:c r="D2543" s="23" t="str">
        <x:v>Kimi K2</x:v>
      </x:c>
      <x:c r="E2543" s="23" t="str">
        <x:v>kimi</x:v>
      </x:c>
      <x:c r="F2543" s="78" t="n">
        <x:v>45849</x:v>
      </x:c>
      <x:c r="G2543" s="78" t="n">
        <x:v>45909</x:v>
      </x:c>
      <x:c r="H2543" s="81" t="n">
        <x:v>0.5904235767650206</x:v>
      </x:c>
      <x:c r="I2543" s="81" t="n">
        <x:v>1.14498908292</x:v>
      </x:c>
      <x:c r="J2543" s="23" t="str">
        <x:v>total_b</x:v>
      </x:c>
      <x:c r="K2543" s="23" t="str">
        <x:v>score_date_historical_price</x:v>
      </x:c>
      <x:c r="L2543" s="81" t="n">
        <x:v>1040</x:v>
      </x:c>
      <x:c r="M2543" s="81" t="n">
        <x:v>730.1497175808651</x:v>
      </x:c>
      <x:c r="N2543" s="81" t="n">
        <x:v>-0.15362141773666735</x:v>
      </x:c>
      <x:c r="O2543" s="23" t="n">
        <x:v>14</x:v>
      </x:c>
      <x:c r="P2543" s="23" t="n">
        <x:v>5</x:v>
      </x:c>
      <x:c r="Q2543" s="78" t="n">
        <x:v>45891</x:v>
      </x:c>
      <x:c r="R2543" s="23" t="str">
        <x:v>True</x:v>
      </x:c>
      <x:c r="S2543" s="23" t="str">
        <x:v>True</x:v>
      </x:c>
      <x:c r="T2543" s="23" t="str">
        <x:v>False</x:v>
      </x:c>
    </x:row>
    <x:row r="2544">
      <x:c r="A2544" s="23" t="str">
        <x:v>active_label_common_panel</x:v>
      </x:c>
      <x:c r="B2544" s="23" t="n">
        <x:v>60</x:v>
      </x:c>
      <x:c r="C2544" s="23" t="str">
        <x:v>checkpoint:epoch:kimi-k2</x:v>
      </x:c>
      <x:c r="D2544" s="23" t="str">
        <x:v>Kimi K2</x:v>
      </x:c>
      <x:c r="E2544" s="23" t="str">
        <x:v>kimi</x:v>
      </x:c>
      <x:c r="F2544" s="78" t="n">
        <x:v>45849</x:v>
      </x:c>
      <x:c r="G2544" s="78" t="n">
        <x:v>45909</x:v>
      </x:c>
      <x:c r="H2544" s="81" t="n">
        <x:v>0.5904235767650206</x:v>
      </x:c>
      <x:c r="I2544" s="81" t="n">
        <x:v>1.14498908292</x:v>
      </x:c>
      <x:c r="J2544" s="23" t="str">
        <x:v>total_b</x:v>
      </x:c>
      <x:c r="K2544" s="23" t="str">
        <x:v>score_date_current_price_nonprospective</x:v>
      </x:c>
      <x:c r="L2544" s="81" t="n">
        <x:v>1040</x:v>
      </x:c>
      <x:c r="M2544" s="81" t="n">
        <x:v>650.336762489718</x:v>
      </x:c>
      <x:c r="N2544" s="81" t="n">
        <x:v>-0.20389503462940536</x:v>
      </x:c>
      <x:c r="O2544" s="23" t="n">
        <x:v>14</x:v>
      </x:c>
      <x:c r="P2544" s="23" t="n">
        <x:v>5</x:v>
      </x:c>
      <x:c r="Q2544" s="78" t="n">
        <x:v>45891</x:v>
      </x:c>
      <x:c r="R2544" s="23" t="str">
        <x:v>True</x:v>
      </x:c>
      <x:c r="S2544" s="23" t="str">
        <x:v>True</x:v>
      </x:c>
      <x:c r="T2544" s="23" t="str">
        <x:v>True</x:v>
      </x:c>
    </x:row>
    <x:row r="2545">
      <x:c r="A2545" s="23" t="str">
        <x:v>active_label_common_panel</x:v>
      </x:c>
      <x:c r="B2545" s="23" t="n">
        <x:v>60</x:v>
      </x:c>
      <x:c r="C2545" s="23" t="str">
        <x:v>checkpoint:epoch:glm-4-5</x:v>
      </x:c>
      <x:c r="D2545" s="23" t="str">
        <x:v>GLM-4.5</x:v>
      </x:c>
      <x:c r="E2545" s="23" t="str">
        <x:v>zai</x:v>
      </x:c>
      <x:c r="F2545" s="78" t="n">
        <x:v>45874</x:v>
      </x:c>
      <x:c r="G2545" s="78" t="n">
        <x:v>45926</x:v>
      </x:c>
      <x:c r="H2545" s="81" t="n">
        <x:v>0.3999349882368383</x:v>
      </x:c>
      <x:c r="I2545" s="81" t="n">
        <x:v>1.14891252931</x:v>
      </x:c>
      <x:c r="J2545" s="23" t="str">
        <x:v>active_b</x:v>
      </x:c>
      <x:c r="K2545" s="23" t="str">
        <x:v>date_historical_price</x:v>
      </x:c>
      <x:c r="L2545" s="81" t="n">
        <x:v>32</x:v>
      </x:c>
      <x:c r="M2545" s="81" t="n">
        <x:v>29.420835001398473</x:v>
      </x:c>
      <x:c r="N2545" s="81" t="n">
        <x:v>-0.036494983913654945</x:v>
      </x:c>
      <x:c r="O2545" s="23" t="n">
        <x:v>18</x:v>
      </x:c>
      <x:c r="P2545" s="23" t="n">
        <x:v>6</x:v>
      </x:c>
      <x:c r="Q2545" s="78" t="n">
        <x:v>45923</x:v>
      </x:c>
      <x:c r="R2545" s="23" t="str">
        <x:v>True</x:v>
      </x:c>
      <x:c r="S2545" s="23" t="str">
        <x:v>True</x:v>
      </x:c>
      <x:c r="T2545" s="23" t="str">
        <x:v>False</x:v>
      </x:c>
    </x:row>
    <x:row r="2546">
      <x:c r="A2546" s="23" t="str">
        <x:v>active_label_common_panel</x:v>
      </x:c>
      <x:c r="B2546" s="23" t="n">
        <x:v>60</x:v>
      </x:c>
      <x:c r="C2546" s="23" t="str">
        <x:v>checkpoint:epoch:glm-4-5</x:v>
      </x:c>
      <x:c r="D2546" s="23" t="str">
        <x:v>GLM-4.5</x:v>
      </x:c>
      <x:c r="E2546" s="23" t="str">
        <x:v>zai</x:v>
      </x:c>
      <x:c r="F2546" s="78" t="n">
        <x:v>45874</x:v>
      </x:c>
      <x:c r="G2546" s="78" t="n">
        <x:v>45926</x:v>
      </x:c>
      <x:c r="H2546" s="81" t="n">
        <x:v>0.3999349882368383</x:v>
      </x:c>
      <x:c r="I2546" s="81" t="n">
        <x:v>1.14891252931</x:v>
      </x:c>
      <x:c r="J2546" s="23" t="str">
        <x:v>active_b</x:v>
      </x:c>
      <x:c r="K2546" s="23" t="str">
        <x:v>score_date</x:v>
      </x:c>
      <x:c r="L2546" s="81" t="n">
        <x:v>32</x:v>
      </x:c>
      <x:c r="M2546" s="81" t="n">
        <x:v>29.12475330852719</x:v>
      </x:c>
      <x:c r="N2546" s="81" t="n">
        <x:v>-0.04088772281627199</x:v>
      </x:c>
      <x:c r="O2546" s="23" t="n">
        <x:v>18</x:v>
      </x:c>
      <x:c r="P2546" s="23" t="n">
        <x:v>6</x:v>
      </x:c>
      <x:c r="Q2546" s="78" t="n">
        <x:v>45923</x:v>
      </x:c>
      <x:c r="R2546" s="23" t="str">
        <x:v>True</x:v>
      </x:c>
      <x:c r="S2546" s="23" t="str">
        <x:v>True</x:v>
      </x:c>
      <x:c r="T2546" s="23" t="str">
        <x:v>False</x:v>
      </x:c>
    </x:row>
    <x:row r="2547">
      <x:c r="A2547" s="23" t="str">
        <x:v>active_label_common_panel</x:v>
      </x:c>
      <x:c r="B2547" s="23" t="n">
        <x:v>60</x:v>
      </x:c>
      <x:c r="C2547" s="23" t="str">
        <x:v>checkpoint:epoch:glm-4-5</x:v>
      </x:c>
      <x:c r="D2547" s="23" t="str">
        <x:v>GLM-4.5</x:v>
      </x:c>
      <x:c r="E2547" s="23" t="str">
        <x:v>zai</x:v>
      </x:c>
      <x:c r="F2547" s="78" t="n">
        <x:v>45874</x:v>
      </x:c>
      <x:c r="G2547" s="78" t="n">
        <x:v>45926</x:v>
      </x:c>
      <x:c r="H2547" s="81" t="n">
        <x:v>0.3999349882368383</x:v>
      </x:c>
      <x:c r="I2547" s="81" t="n">
        <x:v>1.14891252931</x:v>
      </x:c>
      <x:c r="J2547" s="23" t="str">
        <x:v>active_b</x:v>
      </x:c>
      <x:c r="K2547" s="23" t="str">
        <x:v>score_date_historical_price</x:v>
      </x:c>
      <x:c r="L2547" s="81" t="n">
        <x:v>32</x:v>
      </x:c>
      <x:c r="M2547" s="81" t="n">
        <x:v>29.42503832834941</x:v>
      </x:c>
      <x:c r="N2547" s="81" t="n">
        <x:v>-0.036432941102486106</x:v>
      </x:c>
      <x:c r="O2547" s="23" t="n">
        <x:v>18</x:v>
      </x:c>
      <x:c r="P2547" s="23" t="n">
        <x:v>6</x:v>
      </x:c>
      <x:c r="Q2547" s="78" t="n">
        <x:v>45923</x:v>
      </x:c>
      <x:c r="R2547" s="23" t="str">
        <x:v>True</x:v>
      </x:c>
      <x:c r="S2547" s="23" t="str">
        <x:v>True</x:v>
      </x:c>
      <x:c r="T2547" s="23" t="str">
        <x:v>False</x:v>
      </x:c>
    </x:row>
    <x:row r="2548">
      <x:c r="A2548" s="23" t="str">
        <x:v>active_label_common_panel</x:v>
      </x:c>
      <x:c r="B2548" s="23" t="n">
        <x:v>60</x:v>
      </x:c>
      <x:c r="C2548" s="23" t="str">
        <x:v>checkpoint:epoch:glm-4-5</x:v>
      </x:c>
      <x:c r="D2548" s="23" t="str">
        <x:v>GLM-4.5</x:v>
      </x:c>
      <x:c r="E2548" s="23" t="str">
        <x:v>zai</x:v>
      </x:c>
      <x:c r="F2548" s="78" t="n">
        <x:v>45874</x:v>
      </x:c>
      <x:c r="G2548" s="78" t="n">
        <x:v>45926</x:v>
      </x:c>
      <x:c r="H2548" s="81" t="n">
        <x:v>0.3999349882368383</x:v>
      </x:c>
      <x:c r="I2548" s="81" t="n">
        <x:v>1.14891252931</x:v>
      </x:c>
      <x:c r="J2548" s="23" t="str">
        <x:v>active_b</x:v>
      </x:c>
      <x:c r="K2548" s="23" t="str">
        <x:v>score_date_current_price_nonprospective</x:v>
      </x:c>
      <x:c r="L2548" s="81" t="n">
        <x:v>32</x:v>
      </x:c>
      <x:c r="M2548" s="81" t="n">
        <x:v>28.90190659126678</x:v>
      </x:c>
      <x:c r="N2548" s="81" t="n">
        <x:v>-0.044223485225833345</x:v>
      </x:c>
      <x:c r="O2548" s="23" t="n">
        <x:v>18</x:v>
      </x:c>
      <x:c r="P2548" s="23" t="n">
        <x:v>6</x:v>
      </x:c>
      <x:c r="Q2548" s="78" t="n">
        <x:v>45923</x:v>
      </x:c>
      <x:c r="R2548" s="23" t="str">
        <x:v>True</x:v>
      </x:c>
      <x:c r="S2548" s="23" t="str">
        <x:v>True</x:v>
      </x:c>
      <x:c r="T2548" s="23" t="str">
        <x:v>True</x:v>
      </x:c>
    </x:row>
    <x:row r="2549">
      <x:c r="A2549" s="23" t="str">
        <x:v>active_label_common_panel</x:v>
      </x:c>
      <x:c r="B2549" s="23" t="n">
        <x:v>60</x:v>
      </x:c>
      <x:c r="C2549" s="23" t="str">
        <x:v>checkpoint:epoch:glm-4-5</x:v>
      </x:c>
      <x:c r="D2549" s="23" t="str">
        <x:v>GLM-4.5</x:v>
      </x:c>
      <x:c r="E2549" s="23" t="str">
        <x:v>zai</x:v>
      </x:c>
      <x:c r="F2549" s="78" t="n">
        <x:v>45874</x:v>
      </x:c>
      <x:c r="G2549" s="78" t="n">
        <x:v>45926</x:v>
      </x:c>
      <x:c r="H2549" s="81" t="n">
        <x:v>0.3999349882368383</x:v>
      </x:c>
      <x:c r="I2549" s="81" t="n">
        <x:v>1.14891252931</x:v>
      </x:c>
      <x:c r="J2549" s="23" t="str">
        <x:v>total_b</x:v>
      </x:c>
      <x:c r="K2549" s="23" t="str">
        <x:v>date_historical_price</x:v>
      </x:c>
      <x:c r="L2549" s="81" t="n">
        <x:v>355</x:v>
      </x:c>
      <x:c r="M2549" s="81" t="n">
        <x:v>644.559199598035</x:v>
      </x:c>
      <x:c r="N2549" s="81" t="n">
        <x:v>0.2590344582821943</x:v>
      </x:c>
      <x:c r="O2549" s="23" t="n">
        <x:v>18</x:v>
      </x:c>
      <x:c r="P2549" s="23" t="n">
        <x:v>6</x:v>
      </x:c>
      <x:c r="Q2549" s="78" t="n">
        <x:v>45923</x:v>
      </x:c>
      <x:c r="R2549" s="23" t="str">
        <x:v>True</x:v>
      </x:c>
      <x:c r="S2549" s="23" t="str">
        <x:v>True</x:v>
      </x:c>
      <x:c r="T2549" s="23" t="str">
        <x:v>False</x:v>
      </x:c>
    </x:row>
    <x:row r="2550">
      <x:c r="A2550" s="23" t="str">
        <x:v>active_label_common_panel</x:v>
      </x:c>
      <x:c r="B2550" s="23" t="n">
        <x:v>60</x:v>
      </x:c>
      <x:c r="C2550" s="23" t="str">
        <x:v>checkpoint:epoch:glm-4-5</x:v>
      </x:c>
      <x:c r="D2550" s="23" t="str">
        <x:v>GLM-4.5</x:v>
      </x:c>
      <x:c r="E2550" s="23" t="str">
        <x:v>zai</x:v>
      </x:c>
      <x:c r="F2550" s="78" t="n">
        <x:v>45874</x:v>
      </x:c>
      <x:c r="G2550" s="78" t="n">
        <x:v>45926</x:v>
      </x:c>
      <x:c r="H2550" s="81" t="n">
        <x:v>0.3999349882368383</x:v>
      </x:c>
      <x:c r="I2550" s="81" t="n">
        <x:v>1.14891252931</x:v>
      </x:c>
      <x:c r="J2550" s="23" t="str">
        <x:v>total_b</x:v>
      </x:c>
      <x:c r="K2550" s="23" t="str">
        <x:v>score_date</x:v>
      </x:c>
      <x:c r="L2550" s="81" t="n">
        <x:v>355</x:v>
      </x:c>
      <x:c r="M2550" s="81" t="n">
        <x:v>620.6773173970909</x:v>
      </x:c>
      <x:c r="N2550" s="81" t="n">
        <x:v>0.24263752136320585</x:v>
      </x:c>
      <x:c r="O2550" s="23" t="n">
        <x:v>18</x:v>
      </x:c>
      <x:c r="P2550" s="23" t="n">
        <x:v>6</x:v>
      </x:c>
      <x:c r="Q2550" s="78" t="n">
        <x:v>45923</x:v>
      </x:c>
      <x:c r="R2550" s="23" t="str">
        <x:v>True</x:v>
      </x:c>
      <x:c r="S2550" s="23" t="str">
        <x:v>True</x:v>
      </x:c>
      <x:c r="T2550" s="23" t="str">
        <x:v>False</x:v>
      </x:c>
    </x:row>
    <x:row r="2551">
      <x:c r="A2551" s="23" t="str">
        <x:v>active_label_common_panel</x:v>
      </x:c>
      <x:c r="B2551" s="23" t="n">
        <x:v>60</x:v>
      </x:c>
      <x:c r="C2551" s="23" t="str">
        <x:v>checkpoint:epoch:glm-4-5</x:v>
      </x:c>
      <x:c r="D2551" s="23" t="str">
        <x:v>GLM-4.5</x:v>
      </x:c>
      <x:c r="E2551" s="23" t="str">
        <x:v>zai</x:v>
      </x:c>
      <x:c r="F2551" s="78" t="n">
        <x:v>45874</x:v>
      </x:c>
      <x:c r="G2551" s="78" t="n">
        <x:v>45926</x:v>
      </x:c>
      <x:c r="H2551" s="81" t="n">
        <x:v>0.3999349882368383</x:v>
      </x:c>
      <x:c r="I2551" s="81" t="n">
        <x:v>1.14891252931</x:v>
      </x:c>
      <x:c r="J2551" s="23" t="str">
        <x:v>total_b</x:v>
      </x:c>
      <x:c r="K2551" s="23" t="str">
        <x:v>score_date_historical_price</x:v>
      </x:c>
      <x:c r="L2551" s="81" t="n">
        <x:v>355</x:v>
      </x:c>
      <x:c r="M2551" s="81" t="n">
        <x:v>645.7705114924901</x:v>
      </x:c>
      <x:c r="N2551" s="81" t="n">
        <x:v>0.25984985642677716</x:v>
      </x:c>
      <x:c r="O2551" s="23" t="n">
        <x:v>18</x:v>
      </x:c>
      <x:c r="P2551" s="23" t="n">
        <x:v>6</x:v>
      </x:c>
      <x:c r="Q2551" s="78" t="n">
        <x:v>45923</x:v>
      </x:c>
      <x:c r="R2551" s="23" t="str">
        <x:v>True</x:v>
      </x:c>
      <x:c r="S2551" s="23" t="str">
        <x:v>True</x:v>
      </x:c>
      <x:c r="T2551" s="23" t="str">
        <x:v>False</x:v>
      </x:c>
    </x:row>
    <x:row r="2552">
      <x:c r="A2552" s="23" t="str">
        <x:v>active_label_common_panel</x:v>
      </x:c>
      <x:c r="B2552" s="23" t="n">
        <x:v>60</x:v>
      </x:c>
      <x:c r="C2552" s="23" t="str">
        <x:v>checkpoint:epoch:glm-4-5</x:v>
      </x:c>
      <x:c r="D2552" s="23" t="str">
        <x:v>GLM-4.5</x:v>
      </x:c>
      <x:c r="E2552" s="23" t="str">
        <x:v>zai</x:v>
      </x:c>
      <x:c r="F2552" s="78" t="n">
        <x:v>45874</x:v>
      </x:c>
      <x:c r="G2552" s="78" t="n">
        <x:v>45926</x:v>
      </x:c>
      <x:c r="H2552" s="81" t="n">
        <x:v>0.3999349882368383</x:v>
      </x:c>
      <x:c r="I2552" s="81" t="n">
        <x:v>1.14891252931</x:v>
      </x:c>
      <x:c r="J2552" s="23" t="str">
        <x:v>total_b</x:v>
      </x:c>
      <x:c r="K2552" s="23" t="str">
        <x:v>score_date_current_price_nonprospective</x:v>
      </x:c>
      <x:c r="L2552" s="81" t="n">
        <x:v>355</x:v>
      </x:c>
      <x:c r="M2552" s="81" t="n">
        <x:v>640.3171316137115</x:v>
      </x:c>
      <x:c r="N2552" s="81" t="n">
        <x:v>0.25616676842512487</x:v>
      </x:c>
      <x:c r="O2552" s="23" t="n">
        <x:v>18</x:v>
      </x:c>
      <x:c r="P2552" s="23" t="n">
        <x:v>6</x:v>
      </x:c>
      <x:c r="Q2552" s="78" t="n">
        <x:v>45923</x:v>
      </x:c>
      <x:c r="R2552" s="23" t="str">
        <x:v>True</x:v>
      </x:c>
      <x:c r="S2552" s="23" t="str">
        <x:v>True</x:v>
      </x:c>
      <x:c r="T2552" s="23" t="str">
        <x:v>True</x:v>
      </x:c>
    </x:row>
    <x:row r="2553">
      <x:c r="A2553" s="23" t="str">
        <x:v>active_label_common_panel</x:v>
      </x:c>
      <x:c r="B2553" s="23" t="n">
        <x:v>60</x:v>
      </x:c>
      <x:c r="C2553" s="23" t="str">
        <x:v>checkpoint:epoch:glm-4-5-air</x:v>
      </x:c>
      <x:c r="D2553" s="23" t="str">
        <x:v>GLM-4.5-Air</x:v>
      </x:c>
      <x:c r="E2553" s="23" t="str">
        <x:v>zai</x:v>
      </x:c>
      <x:c r="F2553" s="78" t="n">
        <x:v>45874</x:v>
      </x:c>
      <x:c r="G2553" s="78" t="n">
        <x:v>45926</x:v>
      </x:c>
      <x:c r="H2553" s="81" t="n">
        <x:v>0.4631033770044207</x:v>
      </x:c>
      <x:c r="I2553" s="81" t="n">
        <x:v>0.346987031458</x:v>
      </x:c>
      <x:c r="J2553" s="23" t="str">
        <x:v>active_b</x:v>
      </x:c>
      <x:c r="K2553" s="23" t="str">
        <x:v>date_historical_price</x:v>
      </x:c>
      <x:c r="L2553" s="81" t="n">
        <x:v>12</x:v>
      </x:c>
      <x:c r="M2553" s="81" t="n">
        <x:v>30.781642546578084</x:v>
      </x:c>
      <x:c r="N2553" s="81" t="n">
        <x:v>0.40911054455771817</x:v>
      </x:c>
      <x:c r="O2553" s="23" t="n">
        <x:v>18</x:v>
      </x:c>
      <x:c r="P2553" s="23" t="n">
        <x:v>6</x:v>
      </x:c>
      <x:c r="Q2553" s="78" t="n">
        <x:v>45923</x:v>
      </x:c>
      <x:c r="R2553" s="23" t="str">
        <x:v>True</x:v>
      </x:c>
      <x:c r="S2553" s="23" t="str">
        <x:v>True</x:v>
      </x:c>
      <x:c r="T2553" s="23" t="str">
        <x:v>False</x:v>
      </x:c>
    </x:row>
    <x:row r="2554">
      <x:c r="A2554" s="23" t="str">
        <x:v>active_label_common_panel</x:v>
      </x:c>
      <x:c r="B2554" s="23" t="n">
        <x:v>60</x:v>
      </x:c>
      <x:c r="C2554" s="23" t="str">
        <x:v>checkpoint:epoch:glm-4-5-air</x:v>
      </x:c>
      <x:c r="D2554" s="23" t="str">
        <x:v>GLM-4.5-Air</x:v>
      </x:c>
      <x:c r="E2554" s="23" t="str">
        <x:v>zai</x:v>
      </x:c>
      <x:c r="F2554" s="78" t="n">
        <x:v>45874</x:v>
      </x:c>
      <x:c r="G2554" s="78" t="n">
        <x:v>45926</x:v>
      </x:c>
      <x:c r="H2554" s="81" t="n">
        <x:v>0.4631033770044207</x:v>
      </x:c>
      <x:c r="I2554" s="81" t="n">
        <x:v>0.346987031458</x:v>
      </x:c>
      <x:c r="J2554" s="23" t="str">
        <x:v>active_b</x:v>
      </x:c>
      <x:c r="K2554" s="23" t="str">
        <x:v>score_date</x:v>
      </x:c>
      <x:c r="L2554" s="81" t="n">
        <x:v>12</x:v>
      </x:c>
      <x:c r="M2554" s="81" t="n">
        <x:v>23.684621789454376</x:v>
      </x:c>
      <x:c r="N2554" s="81" t="n">
        <x:v>0.295285207991465</x:v>
      </x:c>
      <x:c r="O2554" s="23" t="n">
        <x:v>18</x:v>
      </x:c>
      <x:c r="P2554" s="23" t="n">
        <x:v>6</x:v>
      </x:c>
      <x:c r="Q2554" s="78" t="n">
        <x:v>45923</x:v>
      </x:c>
      <x:c r="R2554" s="23" t="str">
        <x:v>True</x:v>
      </x:c>
      <x:c r="S2554" s="23" t="str">
        <x:v>True</x:v>
      </x:c>
      <x:c r="T2554" s="23" t="str">
        <x:v>False</x:v>
      </x:c>
    </x:row>
    <x:row r="2555">
      <x:c r="A2555" s="23" t="str">
        <x:v>active_label_common_panel</x:v>
      </x:c>
      <x:c r="B2555" s="23" t="n">
        <x:v>60</x:v>
      </x:c>
      <x:c r="C2555" s="23" t="str">
        <x:v>checkpoint:epoch:glm-4-5-air</x:v>
      </x:c>
      <x:c r="D2555" s="23" t="str">
        <x:v>GLM-4.5-Air</x:v>
      </x:c>
      <x:c r="E2555" s="23" t="str">
        <x:v>zai</x:v>
      </x:c>
      <x:c r="F2555" s="78" t="n">
        <x:v>45874</x:v>
      </x:c>
      <x:c r="G2555" s="78" t="n">
        <x:v>45926</x:v>
      </x:c>
      <x:c r="H2555" s="81" t="n">
        <x:v>0.4631033770044207</x:v>
      </x:c>
      <x:c r="I2555" s="81" t="n">
        <x:v>0.346987031458</x:v>
      </x:c>
      <x:c r="J2555" s="23" t="str">
        <x:v>active_b</x:v>
      </x:c>
      <x:c r="K2555" s="23" t="str">
        <x:v>score_date_historical_price</x:v>
      </x:c>
      <x:c r="L2555" s="81" t="n">
        <x:v>12</x:v>
      </x:c>
      <x:c r="M2555" s="81" t="n">
        <x:v>29.700076642100633</x:v>
      </x:c>
      <x:c r="N2555" s="81" t="n">
        <x:v>0.39357632398333975</x:v>
      </x:c>
      <x:c r="O2555" s="23" t="n">
        <x:v>18</x:v>
      </x:c>
      <x:c r="P2555" s="23" t="n">
        <x:v>6</x:v>
      </x:c>
      <x:c r="Q2555" s="78" t="n">
        <x:v>45923</x:v>
      </x:c>
      <x:c r="R2555" s="23" t="str">
        <x:v>True</x:v>
      </x:c>
      <x:c r="S2555" s="23" t="str">
        <x:v>True</x:v>
      </x:c>
      <x:c r="T2555" s="23" t="str">
        <x:v>False</x:v>
      </x:c>
    </x:row>
    <x:row r="2556">
      <x:c r="A2556" s="23" t="str">
        <x:v>active_label_common_panel</x:v>
      </x:c>
      <x:c r="B2556" s="23" t="n">
        <x:v>60</x:v>
      </x:c>
      <x:c r="C2556" s="23" t="str">
        <x:v>checkpoint:epoch:glm-4-5-air</x:v>
      </x:c>
      <x:c r="D2556" s="23" t="str">
        <x:v>GLM-4.5-Air</x:v>
      </x:c>
      <x:c r="E2556" s="23" t="str">
        <x:v>zai</x:v>
      </x:c>
      <x:c r="F2556" s="78" t="n">
        <x:v>45874</x:v>
      </x:c>
      <x:c r="G2556" s="78" t="n">
        <x:v>45926</x:v>
      </x:c>
      <x:c r="H2556" s="81" t="n">
        <x:v>0.4631033770044207</x:v>
      </x:c>
      <x:c r="I2556" s="81" t="n">
        <x:v>0.346987031458</x:v>
      </x:c>
      <x:c r="J2556" s="23" t="str">
        <x:v>active_b</x:v>
      </x:c>
      <x:c r="K2556" s="23" t="str">
        <x:v>score_date_current_price_nonprospective</x:v>
      </x:c>
      <x:c r="L2556" s="81" t="n">
        <x:v>12</x:v>
      </x:c>
      <x:c r="M2556" s="81" t="n">
        <x:v>24.050284699852533</x:v>
      </x:c>
      <x:c r="N2556" s="81" t="n">
        <x:v>0.3019389757367839</x:v>
      </x:c>
      <x:c r="O2556" s="23" t="n">
        <x:v>18</x:v>
      </x:c>
      <x:c r="P2556" s="23" t="n">
        <x:v>6</x:v>
      </x:c>
      <x:c r="Q2556" s="78" t="n">
        <x:v>45923</x:v>
      </x:c>
      <x:c r="R2556" s="23" t="str">
        <x:v>True</x:v>
      </x:c>
      <x:c r="S2556" s="23" t="str">
        <x:v>True</x:v>
      </x:c>
      <x:c r="T2556" s="23" t="str">
        <x:v>True</x:v>
      </x:c>
    </x:row>
    <x:row r="2557">
      <x:c r="A2557" s="23" t="str">
        <x:v>active_label_common_panel</x:v>
      </x:c>
      <x:c r="B2557" s="23" t="n">
        <x:v>60</x:v>
      </x:c>
      <x:c r="C2557" s="23" t="str">
        <x:v>checkpoint:epoch:glm-4-5-air</x:v>
      </x:c>
      <x:c r="D2557" s="23" t="str">
        <x:v>GLM-4.5-Air</x:v>
      </x:c>
      <x:c r="E2557" s="23" t="str">
        <x:v>zai</x:v>
      </x:c>
      <x:c r="F2557" s="78" t="n">
        <x:v>45874</x:v>
      </x:c>
      <x:c r="G2557" s="78" t="n">
        <x:v>45926</x:v>
      </x:c>
      <x:c r="H2557" s="81" t="n">
        <x:v>0.4631033770044207</x:v>
      </x:c>
      <x:c r="I2557" s="81" t="n">
        <x:v>0.346987031458</x:v>
      </x:c>
      <x:c r="J2557" s="23" t="str">
        <x:v>total_b</x:v>
      </x:c>
      <x:c r="K2557" s="23" t="str">
        <x:v>date_historical_price</x:v>
      </x:c>
      <x:c r="L2557" s="81" t="n">
        <x:v>106</x:v>
      </x:c>
      <x:c r="M2557" s="81" t="n">
        <x:v>811.6698927909451</x:v>
      </x:c>
      <x:c r="N2557" s="81" t="n">
        <x:v>0.8840735717492032</x:v>
      </x:c>
      <x:c r="O2557" s="23" t="n">
        <x:v>18</x:v>
      </x:c>
      <x:c r="P2557" s="23" t="n">
        <x:v>6</x:v>
      </x:c>
      <x:c r="Q2557" s="78" t="n">
        <x:v>45923</x:v>
      </x:c>
      <x:c r="R2557" s="23" t="str">
        <x:v>True</x:v>
      </x:c>
      <x:c r="S2557" s="23" t="str">
        <x:v>True</x:v>
      </x:c>
      <x:c r="T2557" s="23" t="str">
        <x:v>False</x:v>
      </x:c>
    </x:row>
    <x:row r="2558">
      <x:c r="A2558" s="23" t="str">
        <x:v>active_label_common_panel</x:v>
      </x:c>
      <x:c r="B2558" s="23" t="n">
        <x:v>60</x:v>
      </x:c>
      <x:c r="C2558" s="23" t="str">
        <x:v>checkpoint:epoch:glm-4-5-air</x:v>
      </x:c>
      <x:c r="D2558" s="23" t="str">
        <x:v>GLM-4.5-Air</x:v>
      </x:c>
      <x:c r="E2558" s="23" t="str">
        <x:v>zai</x:v>
      </x:c>
      <x:c r="F2558" s="78" t="n">
        <x:v>45874</x:v>
      </x:c>
      <x:c r="G2558" s="78" t="n">
        <x:v>45926</x:v>
      </x:c>
      <x:c r="H2558" s="81" t="n">
        <x:v>0.4631033770044207</x:v>
      </x:c>
      <x:c r="I2558" s="81" t="n">
        <x:v>0.346987031458</x:v>
      </x:c>
      <x:c r="J2558" s="23" t="str">
        <x:v>total_b</x:v>
      </x:c>
      <x:c r="K2558" s="23" t="str">
        <x:v>score_date</x:v>
      </x:c>
      <x:c r="L2558" s="81" t="n">
        <x:v>106</x:v>
      </x:c>
      <x:c r="M2558" s="81" t="n">
        <x:v>211.56543680910426</x:v>
      </x:c>
      <x:c r="N2558" s="81" t="n">
        <x:v>0.3001388537262214</x:v>
      </x:c>
      <x:c r="O2558" s="23" t="n">
        <x:v>18</x:v>
      </x:c>
      <x:c r="P2558" s="23" t="n">
        <x:v>6</x:v>
      </x:c>
      <x:c r="Q2558" s="78" t="n">
        <x:v>45923</x:v>
      </x:c>
      <x:c r="R2558" s="23" t="str">
        <x:v>True</x:v>
      </x:c>
      <x:c r="S2558" s="23" t="str">
        <x:v>True</x:v>
      </x:c>
      <x:c r="T2558" s="23" t="str">
        <x:v>False</x:v>
      </x:c>
    </x:row>
    <x:row r="2559">
      <x:c r="A2559" s="23" t="str">
        <x:v>active_label_common_panel</x:v>
      </x:c>
      <x:c r="B2559" s="23" t="n">
        <x:v>60</x:v>
      </x:c>
      <x:c r="C2559" s="23" t="str">
        <x:v>checkpoint:epoch:glm-4-5-air</x:v>
      </x:c>
      <x:c r="D2559" s="23" t="str">
        <x:v>GLM-4.5-Air</x:v>
      </x:c>
      <x:c r="E2559" s="23" t="str">
        <x:v>zai</x:v>
      </x:c>
      <x:c r="F2559" s="78" t="n">
        <x:v>45874</x:v>
      </x:c>
      <x:c r="G2559" s="78" t="n">
        <x:v>45926</x:v>
      </x:c>
      <x:c r="H2559" s="81" t="n">
        <x:v>0.4631033770044207</x:v>
      </x:c>
      <x:c r="I2559" s="81" t="n">
        <x:v>0.346987031458</x:v>
      </x:c>
      <x:c r="J2559" s="23" t="str">
        <x:v>total_b</x:v>
      </x:c>
      <x:c r="K2559" s="23" t="str">
        <x:v>score_date_historical_price</x:v>
      </x:c>
      <x:c r="L2559" s="81" t="n">
        <x:v>106</x:v>
      </x:c>
      <x:c r="M2559" s="81" t="n">
        <x:v>507.2485546481585</x:v>
      </x:c>
      <x:c r="N2559" s="81" t="n">
        <x:v>0.6799149529655548</x:v>
      </x:c>
      <x:c r="O2559" s="23" t="n">
        <x:v>18</x:v>
      </x:c>
      <x:c r="P2559" s="23" t="n">
        <x:v>6</x:v>
      </x:c>
      <x:c r="Q2559" s="78" t="n">
        <x:v>45923</x:v>
      </x:c>
      <x:c r="R2559" s="23" t="str">
        <x:v>True</x:v>
      </x:c>
      <x:c r="S2559" s="23" t="str">
        <x:v>True</x:v>
      </x:c>
      <x:c r="T2559" s="23" t="str">
        <x:v>False</x:v>
      </x:c>
    </x:row>
    <x:row r="2560">
      <x:c r="A2560" s="23" t="str">
        <x:v>active_label_common_panel</x:v>
      </x:c>
      <x:c r="B2560" s="23" t="n">
        <x:v>60</x:v>
      </x:c>
      <x:c r="C2560" s="23" t="str">
        <x:v>checkpoint:epoch:glm-4-5-air</x:v>
      </x:c>
      <x:c r="D2560" s="23" t="str">
        <x:v>GLM-4.5-Air</x:v>
      </x:c>
      <x:c r="E2560" s="23" t="str">
        <x:v>zai</x:v>
      </x:c>
      <x:c r="F2560" s="78" t="n">
        <x:v>45874</x:v>
      </x:c>
      <x:c r="G2560" s="78" t="n">
        <x:v>45926</x:v>
      </x:c>
      <x:c r="H2560" s="81" t="n">
        <x:v>0.4631033770044207</x:v>
      </x:c>
      <x:c r="I2560" s="81" t="n">
        <x:v>0.346987031458</x:v>
      </x:c>
      <x:c r="J2560" s="23" t="str">
        <x:v>total_b</x:v>
      </x:c>
      <x:c r="K2560" s="23" t="str">
        <x:v>score_date_current_price_nonprospective</x:v>
      </x:c>
      <x:c r="L2560" s="81" t="n">
        <x:v>106</x:v>
      </x:c>
      <x:c r="M2560" s="81" t="n">
        <x:v>198.81916445961483</x:v>
      </x:c>
      <x:c r="N2560" s="81" t="n">
        <x:v>0.2731523790717391</x:v>
      </x:c>
      <x:c r="O2560" s="23" t="n">
        <x:v>18</x:v>
      </x:c>
      <x:c r="P2560" s="23" t="n">
        <x:v>6</x:v>
      </x:c>
      <x:c r="Q2560" s="78" t="n">
        <x:v>45923</x:v>
      </x:c>
      <x:c r="R2560" s="23" t="str">
        <x:v>True</x:v>
      </x:c>
      <x:c r="S2560" s="23" t="str">
        <x:v>True</x:v>
      </x:c>
      <x:c r="T2560" s="23" t="str">
        <x:v>True</x:v>
      </x:c>
    </x:row>
    <x:row r="2561">
      <x:c r="A2561" s="23" t="str">
        <x:v>active_label_common_panel</x:v>
      </x:c>
      <x:c r="B2561" s="23" t="n">
        <x:v>60</x:v>
      </x:c>
      <x:c r="C2561" s="23" t="str">
        <x:v>checkpoint:openai:gpt-oss-120b</x:v>
      </x:c>
      <x:c r="D2561" s="23" t="str">
        <x:v>gpt-oss-120b</x:v>
      </x:c>
      <x:c r="E2561" s="23" t="str">
        <x:v>openai</x:v>
      </x:c>
      <x:c r="F2561" s="78" t="n">
        <x:v>45874</x:v>
      </x:c>
      <x:c r="G2561" s="78" t="n">
        <x:v>45934</x:v>
      </x:c>
      <x:c r="H2561" s="81" t="n">
        <x:v>0.1419859147943908</x:v>
      </x:c>
      <x:c r="I2561" s="81" t="n">
        <x:v>0.3</x:v>
      </x:c>
      <x:c r="J2561" s="23" t="str">
        <x:v>active_b</x:v>
      </x:c>
      <x:c r="K2561" s="23" t="str">
        <x:v>date_historical_price</x:v>
      </x:c>
      <x:c r="L2561" s="81" t="n">
        <x:v>5.1</x:v>
      </x:c>
      <x:c r="M2561" s="81" t="n">
        <x:v>19.123635555014687</x:v>
      </x:c>
      <x:c r="N2561" s="81" t="n">
        <x:v>0.5740002825215992</x:v>
      </x:c>
      <x:c r="O2561" s="23" t="n">
        <x:v>20</x:v>
      </x:c>
      <x:c r="P2561" s="23" t="n">
        <x:v>7</x:v>
      </x:c>
      <x:c r="Q2561" s="78" t="n">
        <x:v>45926</x:v>
      </x:c>
      <x:c r="R2561" s="23" t="str">
        <x:v>True</x:v>
      </x:c>
      <x:c r="S2561" s="23" t="str">
        <x:v>True</x:v>
      </x:c>
      <x:c r="T2561" s="23" t="str">
        <x:v>False</x:v>
      </x:c>
    </x:row>
    <x:row r="2562">
      <x:c r="A2562" s="23" t="str">
        <x:v>active_label_common_panel</x:v>
      </x:c>
      <x:c r="B2562" s="23" t="n">
        <x:v>60</x:v>
      </x:c>
      <x:c r="C2562" s="23" t="str">
        <x:v>checkpoint:openai:gpt-oss-120b</x:v>
      </x:c>
      <x:c r="D2562" s="23" t="str">
        <x:v>gpt-oss-120b</x:v>
      </x:c>
      <x:c r="E2562" s="23" t="str">
        <x:v>openai</x:v>
      </x:c>
      <x:c r="F2562" s="78" t="n">
        <x:v>45874</x:v>
      </x:c>
      <x:c r="G2562" s="78" t="n">
        <x:v>45934</x:v>
      </x:c>
      <x:c r="H2562" s="81" t="n">
        <x:v>0.1419859147943908</x:v>
      </x:c>
      <x:c r="I2562" s="81" t="n">
        <x:v>0.3</x:v>
      </x:c>
      <x:c r="J2562" s="23" t="str">
        <x:v>active_b</x:v>
      </x:c>
      <x:c r="K2562" s="23" t="str">
        <x:v>score_date</x:v>
      </x:c>
      <x:c r="L2562" s="81" t="n">
        <x:v>5.1</x:v>
      </x:c>
      <x:c r="M2562" s="81" t="n">
        <x:v>36.89093361495347</x:v>
      </x:c>
      <x:c r="N2562" s="81" t="n">
        <x:v>0.8593494701478924</x:v>
      </x:c>
      <x:c r="O2562" s="23" t="n">
        <x:v>20</x:v>
      </x:c>
      <x:c r="P2562" s="23" t="n">
        <x:v>7</x:v>
      </x:c>
      <x:c r="Q2562" s="78" t="n">
        <x:v>45926</x:v>
      </x:c>
      <x:c r="R2562" s="23" t="str">
        <x:v>True</x:v>
      </x:c>
      <x:c r="S2562" s="23" t="str">
        <x:v>True</x:v>
      </x:c>
      <x:c r="T2562" s="23" t="str">
        <x:v>False</x:v>
      </x:c>
    </x:row>
    <x:row r="2563">
      <x:c r="A2563" s="23" t="str">
        <x:v>active_label_common_panel</x:v>
      </x:c>
      <x:c r="B2563" s="23" t="n">
        <x:v>60</x:v>
      </x:c>
      <x:c r="C2563" s="23" t="str">
        <x:v>checkpoint:openai:gpt-oss-120b</x:v>
      </x:c>
      <x:c r="D2563" s="23" t="str">
        <x:v>gpt-oss-120b</x:v>
      </x:c>
      <x:c r="E2563" s="23" t="str">
        <x:v>openai</x:v>
      </x:c>
      <x:c r="F2563" s="78" t="n">
        <x:v>45874</x:v>
      </x:c>
      <x:c r="G2563" s="78" t="n">
        <x:v>45934</x:v>
      </x:c>
      <x:c r="H2563" s="81" t="n">
        <x:v>0.1419859147943908</x:v>
      </x:c>
      <x:c r="I2563" s="81" t="n">
        <x:v>0.3</x:v>
      </x:c>
      <x:c r="J2563" s="23" t="str">
        <x:v>active_b</x:v>
      </x:c>
      <x:c r="K2563" s="23" t="str">
        <x:v>score_date_historical_price</x:v>
      </x:c>
      <x:c r="L2563" s="81" t="n">
        <x:v>5.1</x:v>
      </x:c>
      <x:c r="M2563" s="81" t="n">
        <x:v>44.24236749018718</x:v>
      </x:c>
      <x:c r="N2563" s="81" t="n">
        <x:v>0.9382681827143847</x:v>
      </x:c>
      <x:c r="O2563" s="23" t="n">
        <x:v>20</x:v>
      </x:c>
      <x:c r="P2563" s="23" t="n">
        <x:v>7</x:v>
      </x:c>
      <x:c r="Q2563" s="78" t="n">
        <x:v>45926</x:v>
      </x:c>
      <x:c r="R2563" s="23" t="str">
        <x:v>True</x:v>
      </x:c>
      <x:c r="S2563" s="23" t="str">
        <x:v>True</x:v>
      </x:c>
      <x:c r="T2563" s="23" t="str">
        <x:v>False</x:v>
      </x:c>
    </x:row>
    <x:row r="2564">
      <x:c r="A2564" s="23" t="str">
        <x:v>active_label_common_panel</x:v>
      </x:c>
      <x:c r="B2564" s="23" t="n">
        <x:v>60</x:v>
      </x:c>
      <x:c r="C2564" s="23" t="str">
        <x:v>checkpoint:openai:gpt-oss-120b</x:v>
      </x:c>
      <x:c r="D2564" s="23" t="str">
        <x:v>gpt-oss-120b</x:v>
      </x:c>
      <x:c r="E2564" s="23" t="str">
        <x:v>openai</x:v>
      </x:c>
      <x:c r="F2564" s="78" t="n">
        <x:v>45874</x:v>
      </x:c>
      <x:c r="G2564" s="78" t="n">
        <x:v>45934</x:v>
      </x:c>
      <x:c r="H2564" s="81" t="n">
        <x:v>0.1419859147943908</x:v>
      </x:c>
      <x:c r="I2564" s="81" t="n">
        <x:v>0.3</x:v>
      </x:c>
      <x:c r="J2564" s="23" t="str">
        <x:v>active_b</x:v>
      </x:c>
      <x:c r="K2564" s="23" t="str">
        <x:v>score_date_current_price_nonprospective</x:v>
      </x:c>
      <x:c r="L2564" s="81" t="n">
        <x:v>5.1</x:v>
      </x:c>
      <x:c r="M2564" s="81" t="n">
        <x:v>31.90595148291963</x:v>
      </x:c>
      <x:c r="N2564" s="81" t="n">
        <x:v>0.7963015243608683</x:v>
      </x:c>
      <x:c r="O2564" s="23" t="n">
        <x:v>20</x:v>
      </x:c>
      <x:c r="P2564" s="23" t="n">
        <x:v>7</x:v>
      </x:c>
      <x:c r="Q2564" s="78" t="n">
        <x:v>45926</x:v>
      </x:c>
      <x:c r="R2564" s="23" t="str">
        <x:v>True</x:v>
      </x:c>
      <x:c r="S2564" s="23" t="str">
        <x:v>True</x:v>
      </x:c>
      <x:c r="T2564" s="23" t="str">
        <x:v>True</x:v>
      </x:c>
    </x:row>
    <x:row r="2565">
      <x:c r="A2565" s="23" t="str">
        <x:v>active_label_common_panel</x:v>
      </x:c>
      <x:c r="B2565" s="23" t="n">
        <x:v>60</x:v>
      </x:c>
      <x:c r="C2565" s="23" t="str">
        <x:v>checkpoint:openai:gpt-oss-120b</x:v>
      </x:c>
      <x:c r="D2565" s="23" t="str">
        <x:v>gpt-oss-120b</x:v>
      </x:c>
      <x:c r="E2565" s="23" t="str">
        <x:v>openai</x:v>
      </x:c>
      <x:c r="F2565" s="78" t="n">
        <x:v>45874</x:v>
      </x:c>
      <x:c r="G2565" s="78" t="n">
        <x:v>45934</x:v>
      </x:c>
      <x:c r="H2565" s="81" t="n">
        <x:v>0.1419859147943908</x:v>
      </x:c>
      <x:c r="I2565" s="81" t="n">
        <x:v>0.3</x:v>
      </x:c>
      <x:c r="J2565" s="23" t="str">
        <x:v>total_b</x:v>
      </x:c>
      <x:c r="K2565" s="23" t="str">
        <x:v>date_historical_price</x:v>
      </x:c>
      <x:c r="L2565" s="81" t="n">
        <x:v>116.83</x:v>
      </x:c>
      <x:c r="M2565" s="81" t="n">
        <x:v>89.28843403233759</x:v>
      </x:c>
      <x:c r="N2565" s="81" t="n">
        <x:v>-0.11675917045052057</x:v>
      </x:c>
      <x:c r="O2565" s="23" t="n">
        <x:v>20</x:v>
      </x:c>
      <x:c r="P2565" s="23" t="n">
        <x:v>7</x:v>
      </x:c>
      <x:c r="Q2565" s="78" t="n">
        <x:v>45926</x:v>
      </x:c>
      <x:c r="R2565" s="23" t="str">
        <x:v>True</x:v>
      </x:c>
      <x:c r="S2565" s="23" t="str">
        <x:v>True</x:v>
      </x:c>
      <x:c r="T2565" s="23" t="str">
        <x:v>False</x:v>
      </x:c>
    </x:row>
    <x:row r="2566">
      <x:c r="A2566" s="23" t="str">
        <x:v>active_label_common_panel</x:v>
      </x:c>
      <x:c r="B2566" s="23" t="n">
        <x:v>60</x:v>
      </x:c>
      <x:c r="C2566" s="23" t="str">
        <x:v>checkpoint:openai:gpt-oss-120b</x:v>
      </x:c>
      <x:c r="D2566" s="23" t="str">
        <x:v>gpt-oss-120b</x:v>
      </x:c>
      <x:c r="E2566" s="23" t="str">
        <x:v>openai</x:v>
      </x:c>
      <x:c r="F2566" s="78" t="n">
        <x:v>45874</x:v>
      </x:c>
      <x:c r="G2566" s="78" t="n">
        <x:v>45934</x:v>
      </x:c>
      <x:c r="H2566" s="81" t="n">
        <x:v>0.1419859147943908</x:v>
      </x:c>
      <x:c r="I2566" s="81" t="n">
        <x:v>0.3</x:v>
      </x:c>
      <x:c r="J2566" s="23" t="str">
        <x:v>total_b</x:v>
      </x:c>
      <x:c r="K2566" s="23" t="str">
        <x:v>score_date</x:v>
      </x:c>
      <x:c r="L2566" s="81" t="n">
        <x:v>116.83</x:v>
      </x:c>
      <x:c r="M2566" s="81" t="n">
        <x:v>2462.5549774757815</x:v>
      </x:c>
      <x:c r="N2566" s="81" t="n">
        <x:v>1.3238315583737432</x:v>
      </x:c>
      <x:c r="O2566" s="23" t="n">
        <x:v>20</x:v>
      </x:c>
      <x:c r="P2566" s="23" t="n">
        <x:v>7</x:v>
      </x:c>
      <x:c r="Q2566" s="78" t="n">
        <x:v>45926</x:v>
      </x:c>
      <x:c r="R2566" s="23" t="str">
        <x:v>True</x:v>
      </x:c>
      <x:c r="S2566" s="23" t="str">
        <x:v>True</x:v>
      </x:c>
      <x:c r="T2566" s="23" t="str">
        <x:v>False</x:v>
      </x:c>
    </x:row>
    <x:row r="2567">
      <x:c r="A2567" s="23" t="str">
        <x:v>active_label_common_panel</x:v>
      </x:c>
      <x:c r="B2567" s="23" t="n">
        <x:v>60</x:v>
      </x:c>
      <x:c r="C2567" s="23" t="str">
        <x:v>checkpoint:openai:gpt-oss-120b</x:v>
      </x:c>
      <x:c r="D2567" s="23" t="str">
        <x:v>gpt-oss-120b</x:v>
      </x:c>
      <x:c r="E2567" s="23" t="str">
        <x:v>openai</x:v>
      </x:c>
      <x:c r="F2567" s="78" t="n">
        <x:v>45874</x:v>
      </x:c>
      <x:c r="G2567" s="78" t="n">
        <x:v>45934</x:v>
      </x:c>
      <x:c r="H2567" s="81" t="n">
        <x:v>0.1419859147943908</x:v>
      </x:c>
      <x:c r="I2567" s="81" t="n">
        <x:v>0.3</x:v>
      </x:c>
      <x:c r="J2567" s="23" t="str">
        <x:v>total_b</x:v>
      </x:c>
      <x:c r="K2567" s="23" t="str">
        <x:v>score_date_historical_price</x:v>
      </x:c>
      <x:c r="L2567" s="81" t="n">
        <x:v>116.83</x:v>
      </x:c>
      <x:c r="M2567" s="81" t="n">
        <x:v>952.3939594456009</x:v>
      </x:c>
      <x:c r="N2567" s="81" t="n">
        <x:v>0.9112622555372781</x:v>
      </x:c>
      <x:c r="O2567" s="23" t="n">
        <x:v>20</x:v>
      </x:c>
      <x:c r="P2567" s="23" t="n">
        <x:v>7</x:v>
      </x:c>
      <x:c r="Q2567" s="78" t="n">
        <x:v>45926</x:v>
      </x:c>
      <x:c r="R2567" s="23" t="str">
        <x:v>True</x:v>
      </x:c>
      <x:c r="S2567" s="23" t="str">
        <x:v>True</x:v>
      </x:c>
      <x:c r="T2567" s="23" t="str">
        <x:v>False</x:v>
      </x:c>
    </x:row>
    <x:row r="2568">
      <x:c r="A2568" s="23" t="str">
        <x:v>active_label_common_panel</x:v>
      </x:c>
      <x:c r="B2568" s="23" t="n">
        <x:v>60</x:v>
      </x:c>
      <x:c r="C2568" s="23" t="str">
        <x:v>checkpoint:openai:gpt-oss-120b</x:v>
      </x:c>
      <x:c r="D2568" s="23" t="str">
        <x:v>gpt-oss-120b</x:v>
      </x:c>
      <x:c r="E2568" s="23" t="str">
        <x:v>openai</x:v>
      </x:c>
      <x:c r="F2568" s="78" t="n">
        <x:v>45874</x:v>
      </x:c>
      <x:c r="G2568" s="78" t="n">
        <x:v>45934</x:v>
      </x:c>
      <x:c r="H2568" s="81" t="n">
        <x:v>0.1419859147943908</x:v>
      </x:c>
      <x:c r="I2568" s="81" t="n">
        <x:v>0.3</x:v>
      </x:c>
      <x:c r="J2568" s="23" t="str">
        <x:v>total_b</x:v>
      </x:c>
      <x:c r="K2568" s="23" t="str">
        <x:v>score_date_current_price_nonprospective</x:v>
      </x:c>
      <x:c r="L2568" s="81" t="n">
        <x:v>116.83</x:v>
      </x:c>
      <x:c r="M2568" s="81" t="n">
        <x:v>1578.9452417375019</x:v>
      </x:c>
      <x:c r="N2568" s="81" t="n">
        <x:v>1.1308126921218797</x:v>
      </x:c>
      <x:c r="O2568" s="23" t="n">
        <x:v>20</x:v>
      </x:c>
      <x:c r="P2568" s="23" t="n">
        <x:v>7</x:v>
      </x:c>
      <x:c r="Q2568" s="78" t="n">
        <x:v>45926</x:v>
      </x:c>
      <x:c r="R2568" s="23" t="str">
        <x:v>True</x:v>
      </x:c>
      <x:c r="S2568" s="23" t="str">
        <x:v>True</x:v>
      </x:c>
      <x:c r="T2568" s="23" t="str">
        <x:v>True</x:v>
      </x:c>
    </x:row>
    <x:row r="2569">
      <x:c r="A2569" s="23" t="str">
        <x:v>active_label_common_panel</x:v>
      </x:c>
      <x:c r="B2569" s="23" t="n">
        <x:v>60</x:v>
      </x:c>
      <x:c r="C2569" s="23" t="str">
        <x:v>checkpoint:epoch:gpt-oss-20b</x:v>
      </x:c>
      <x:c r="D2569" s="23" t="str">
        <x:v>gpt-oss-20b</x:v>
      </x:c>
      <x:c r="E2569" s="23" t="str">
        <x:v>openai</x:v>
      </x:c>
      <x:c r="F2569" s="78" t="n">
        <x:v>45874</x:v>
      </x:c>
      <x:c r="G2569" s="78" t="n">
        <x:v>45934</x:v>
      </x:c>
      <x:c r="H2569" s="81" t="n">
        <x:v>0.07745966692414834</x:v>
      </x:c>
      <x:c r="I2569" s="81" t="n">
        <x:v>0.0924264068712</x:v>
      </x:c>
      <x:c r="J2569" s="23" t="str">
        <x:v>active_b</x:v>
      </x:c>
      <x:c r="K2569" s="23" t="str">
        <x:v>date_historical_price</x:v>
      </x:c>
      <x:c r="L2569" s="81" t="n">
        <x:v>3.6</x:v>
      </x:c>
      <x:c r="M2569" s="81" t="n">
        <x:v>16.136939549644623</x:v>
      </x:c>
      <x:c r="N2569" s="81" t="n">
        <x:v>0.6515186713330032</x:v>
      </x:c>
      <x:c r="O2569" s="23" t="n">
        <x:v>20</x:v>
      </x:c>
      <x:c r="P2569" s="23" t="n">
        <x:v>7</x:v>
      </x:c>
      <x:c r="Q2569" s="78" t="n">
        <x:v>45926</x:v>
      </x:c>
      <x:c r="R2569" s="23" t="str">
        <x:v>True</x:v>
      </x:c>
      <x:c r="S2569" s="23" t="str">
        <x:v>True</x:v>
      </x:c>
      <x:c r="T2569" s="23" t="str">
        <x:v>False</x:v>
      </x:c>
    </x:row>
    <x:row r="2570">
      <x:c r="A2570" s="23" t="str">
        <x:v>active_label_common_panel</x:v>
      </x:c>
      <x:c r="B2570" s="23" t="n">
        <x:v>60</x:v>
      </x:c>
      <x:c r="C2570" s="23" t="str">
        <x:v>checkpoint:epoch:gpt-oss-20b</x:v>
      </x:c>
      <x:c r="D2570" s="23" t="str">
        <x:v>gpt-oss-20b</x:v>
      </x:c>
      <x:c r="E2570" s="23" t="str">
        <x:v>openai</x:v>
      </x:c>
      <x:c r="F2570" s="78" t="n">
        <x:v>45874</x:v>
      </x:c>
      <x:c r="G2570" s="78" t="n">
        <x:v>45934</x:v>
      </x:c>
      <x:c r="H2570" s="81" t="n">
        <x:v>0.07745966692414834</x:v>
      </x:c>
      <x:c r="I2570" s="81" t="n">
        <x:v>0.0924264068712</x:v>
      </x:c>
      <x:c r="J2570" s="23" t="str">
        <x:v>active_b</x:v>
      </x:c>
      <x:c r="K2570" s="23" t="str">
        <x:v>score_date</x:v>
      </x:c>
      <x:c r="L2570" s="81" t="n">
        <x:v>3.6</x:v>
      </x:c>
      <x:c r="M2570" s="81" t="n">
        <x:v>19.09222337906759</x:v>
      </x:c>
      <x:c r="N2570" s="81" t="n">
        <x:v>0.7245540062033125</x:v>
      </x:c>
      <x:c r="O2570" s="23" t="n">
        <x:v>20</x:v>
      </x:c>
      <x:c r="P2570" s="23" t="n">
        <x:v>7</x:v>
      </x:c>
      <x:c r="Q2570" s="78" t="n">
        <x:v>45926</x:v>
      </x:c>
      <x:c r="R2570" s="23" t="str">
        <x:v>True</x:v>
      </x:c>
      <x:c r="S2570" s="23" t="str">
        <x:v>True</x:v>
      </x:c>
      <x:c r="T2570" s="23" t="str">
        <x:v>False</x:v>
      </x:c>
    </x:row>
    <x:row r="2571">
      <x:c r="A2571" s="23" t="str">
        <x:v>active_label_common_panel</x:v>
      </x:c>
      <x:c r="B2571" s="23" t="n">
        <x:v>60</x:v>
      </x:c>
      <x:c r="C2571" s="23" t="str">
        <x:v>checkpoint:epoch:gpt-oss-20b</x:v>
      </x:c>
      <x:c r="D2571" s="23" t="str">
        <x:v>gpt-oss-20b</x:v>
      </x:c>
      <x:c r="E2571" s="23" t="str">
        <x:v>openai</x:v>
      </x:c>
      <x:c r="F2571" s="78" t="n">
        <x:v>45874</x:v>
      </x:c>
      <x:c r="G2571" s="78" t="n">
        <x:v>45934</x:v>
      </x:c>
      <x:c r="H2571" s="81" t="n">
        <x:v>0.07745966692414834</x:v>
      </x:c>
      <x:c r="I2571" s="81" t="n">
        <x:v>0.0924264068712</x:v>
      </x:c>
      <x:c r="J2571" s="23" t="str">
        <x:v>active_b</x:v>
      </x:c>
      <x:c r="K2571" s="23" t="str">
        <x:v>score_date_historical_price</x:v>
      </x:c>
      <x:c r="L2571" s="81" t="n">
        <x:v>3.6</x:v>
      </x:c>
      <x:c r="M2571" s="81" t="n">
        <x:v>20.3430851294304</x:v>
      </x:c>
      <x:c r="N2571" s="81" t="n">
        <x:v>0.7521143157193722</x:v>
      </x:c>
      <x:c r="O2571" s="23" t="n">
        <x:v>20</x:v>
      </x:c>
      <x:c r="P2571" s="23" t="n">
        <x:v>7</x:v>
      </x:c>
      <x:c r="Q2571" s="78" t="n">
        <x:v>45926</x:v>
      </x:c>
      <x:c r="R2571" s="23" t="str">
        <x:v>True</x:v>
      </x:c>
      <x:c r="S2571" s="23" t="str">
        <x:v>True</x:v>
      </x:c>
      <x:c r="T2571" s="23" t="str">
        <x:v>False</x:v>
      </x:c>
    </x:row>
    <x:row r="2572">
      <x:c r="A2572" s="23" t="str">
        <x:v>active_label_common_panel</x:v>
      </x:c>
      <x:c r="B2572" s="23" t="n">
        <x:v>60</x:v>
      </x:c>
      <x:c r="C2572" s="23" t="str">
        <x:v>checkpoint:epoch:gpt-oss-20b</x:v>
      </x:c>
      <x:c r="D2572" s="23" t="str">
        <x:v>gpt-oss-20b</x:v>
      </x:c>
      <x:c r="E2572" s="23" t="str">
        <x:v>openai</x:v>
      </x:c>
      <x:c r="F2572" s="78" t="n">
        <x:v>45874</x:v>
      </x:c>
      <x:c r="G2572" s="78" t="n">
        <x:v>45934</x:v>
      </x:c>
      <x:c r="H2572" s="81" t="n">
        <x:v>0.07745966692414834</x:v>
      </x:c>
      <x:c r="I2572" s="81" t="n">
        <x:v>0.0924264068712</x:v>
      </x:c>
      <x:c r="J2572" s="23" t="str">
        <x:v>active_b</x:v>
      </x:c>
      <x:c r="K2572" s="23" t="str">
        <x:v>score_date_current_price_nonprospective</x:v>
      </x:c>
      <x:c r="L2572" s="81" t="n">
        <x:v>3.6</x:v>
      </x:c>
      <x:c r="M2572" s="81" t="n">
        <x:v>17.472549066159722</x:v>
      </x:c>
      <x:c r="N2572" s="81" t="n">
        <x:v>0.6860537679597736</x:v>
      </x:c>
      <x:c r="O2572" s="23" t="n">
        <x:v>20</x:v>
      </x:c>
      <x:c r="P2572" s="23" t="n">
        <x:v>7</x:v>
      </x:c>
      <x:c r="Q2572" s="78" t="n">
        <x:v>45926</x:v>
      </x:c>
      <x:c r="R2572" s="23" t="str">
        <x:v>True</x:v>
      </x:c>
      <x:c r="S2572" s="23" t="str">
        <x:v>True</x:v>
      </x:c>
      <x:c r="T2572" s="23" t="str">
        <x:v>True</x:v>
      </x:c>
    </x:row>
    <x:row r="2573">
      <x:c r="A2573" s="23" t="str">
        <x:v>active_label_common_panel</x:v>
      </x:c>
      <x:c r="B2573" s="23" t="n">
        <x:v>60</x:v>
      </x:c>
      <x:c r="C2573" s="23" t="str">
        <x:v>checkpoint:epoch:gpt-oss-20b</x:v>
      </x:c>
      <x:c r="D2573" s="23" t="str">
        <x:v>gpt-oss-20b</x:v>
      </x:c>
      <x:c r="E2573" s="23" t="str">
        <x:v>openai</x:v>
      </x:c>
      <x:c r="F2573" s="78" t="n">
        <x:v>45874</x:v>
      </x:c>
      <x:c r="G2573" s="78" t="n">
        <x:v>45934</x:v>
      </x:c>
      <x:c r="H2573" s="81" t="n">
        <x:v>0.07745966692414834</x:v>
      </x:c>
      <x:c r="I2573" s="81" t="n">
        <x:v>0.0924264068712</x:v>
      </x:c>
      <x:c r="J2573" s="23" t="str">
        <x:v>total_b</x:v>
      </x:c>
      <x:c r="K2573" s="23" t="str">
        <x:v>date_historical_price</x:v>
      </x:c>
      <x:c r="L2573" s="81" t="n">
        <x:v>20.91</x:v>
      </x:c>
      <x:c r="M2573" s="81" t="n">
        <x:v>36.08970866647045</x:v>
      </x:c>
      <x:c r="N2573" s="81" t="n">
        <x:v>0.2370293434215261</x:v>
      </x:c>
      <x:c r="O2573" s="23" t="n">
        <x:v>20</x:v>
      </x:c>
      <x:c r="P2573" s="23" t="n">
        <x:v>7</x:v>
      </x:c>
      <x:c r="Q2573" s="78" t="n">
        <x:v>45926</x:v>
      </x:c>
      <x:c r="R2573" s="23" t="str">
        <x:v>True</x:v>
      </x:c>
      <x:c r="S2573" s="23" t="str">
        <x:v>True</x:v>
      </x:c>
      <x:c r="T2573" s="23" t="str">
        <x:v>False</x:v>
      </x:c>
    </x:row>
    <x:row r="2574">
      <x:c r="A2574" s="23" t="str">
        <x:v>active_label_common_panel</x:v>
      </x:c>
      <x:c r="B2574" s="23" t="n">
        <x:v>60</x:v>
      </x:c>
      <x:c r="C2574" s="23" t="str">
        <x:v>checkpoint:epoch:gpt-oss-20b</x:v>
      </x:c>
      <x:c r="D2574" s="23" t="str">
        <x:v>gpt-oss-20b</x:v>
      </x:c>
      <x:c r="E2574" s="23" t="str">
        <x:v>openai</x:v>
      </x:c>
      <x:c r="F2574" s="78" t="n">
        <x:v>45874</x:v>
      </x:c>
      <x:c r="G2574" s="78" t="n">
        <x:v>45934</x:v>
      </x:c>
      <x:c r="H2574" s="81" t="n">
        <x:v>0.07745966692414834</x:v>
      </x:c>
      <x:c r="I2574" s="81" t="n">
        <x:v>0.0924264068712</x:v>
      </x:c>
      <x:c r="J2574" s="23" t="str">
        <x:v>total_b</x:v>
      </x:c>
      <x:c r="K2574" s="23" t="str">
        <x:v>score_date</x:v>
      </x:c>
      <x:c r="L2574" s="81" t="n">
        <x:v>20.91</x:v>
      </x:c>
      <x:c r="M2574" s="81" t="n">
        <x:v>96.6850323887439</x:v>
      </x:c>
      <x:c r="N2574" s="81" t="n">
        <x:v>0.6650052142322086</x:v>
      </x:c>
      <x:c r="O2574" s="23" t="n">
        <x:v>20</x:v>
      </x:c>
      <x:c r="P2574" s="23" t="n">
        <x:v>7</x:v>
      </x:c>
      <x:c r="Q2574" s="78" t="n">
        <x:v>45926</x:v>
      </x:c>
      <x:c r="R2574" s="23" t="str">
        <x:v>True</x:v>
      </x:c>
      <x:c r="S2574" s="23" t="str">
        <x:v>True</x:v>
      </x:c>
      <x:c r="T2574" s="23" t="str">
        <x:v>False</x:v>
      </x:c>
    </x:row>
    <x:row r="2575">
      <x:c r="A2575" s="23" t="str">
        <x:v>active_label_common_panel</x:v>
      </x:c>
      <x:c r="B2575" s="23" t="n">
        <x:v>60</x:v>
      </x:c>
      <x:c r="C2575" s="23" t="str">
        <x:v>checkpoint:epoch:gpt-oss-20b</x:v>
      </x:c>
      <x:c r="D2575" s="23" t="str">
        <x:v>gpt-oss-20b</x:v>
      </x:c>
      <x:c r="E2575" s="23" t="str">
        <x:v>openai</x:v>
      </x:c>
      <x:c r="F2575" s="78" t="n">
        <x:v>45874</x:v>
      </x:c>
      <x:c r="G2575" s="78" t="n">
        <x:v>45934</x:v>
      </x:c>
      <x:c r="H2575" s="81" t="n">
        <x:v>0.07745966692414834</x:v>
      </x:c>
      <x:c r="I2575" s="81" t="n">
        <x:v>0.0924264068712</x:v>
      </x:c>
      <x:c r="J2575" s="23" t="str">
        <x:v>total_b</x:v>
      </x:c>
      <x:c r="K2575" s="23" t="str">
        <x:v>score_date_historical_price</x:v>
      </x:c>
      <x:c r="L2575" s="81" t="n">
        <x:v>20.91</x:v>
      </x:c>
      <x:c r="M2575" s="81" t="n">
        <x:v>69.38732410329719</x:v>
      </x:c>
      <x:c r="N2575" s="81" t="n">
        <x:v>0.5209261065881542</x:v>
      </x:c>
      <x:c r="O2575" s="23" t="n">
        <x:v>20</x:v>
      </x:c>
      <x:c r="P2575" s="23" t="n">
        <x:v>7</x:v>
      </x:c>
      <x:c r="Q2575" s="78" t="n">
        <x:v>45926</x:v>
      </x:c>
      <x:c r="R2575" s="23" t="str">
        <x:v>True</x:v>
      </x:c>
      <x:c r="S2575" s="23" t="str">
        <x:v>True</x:v>
      </x:c>
      <x:c r="T2575" s="23" t="str">
        <x:v>False</x:v>
      </x:c>
    </x:row>
    <x:row r="2576">
      <x:c r="A2576" s="23" t="str">
        <x:v>active_label_common_panel</x:v>
      </x:c>
      <x:c r="B2576" s="23" t="n">
        <x:v>60</x:v>
      </x:c>
      <x:c r="C2576" s="23" t="str">
        <x:v>checkpoint:epoch:gpt-oss-20b</x:v>
      </x:c>
      <x:c r="D2576" s="23" t="str">
        <x:v>gpt-oss-20b</x:v>
      </x:c>
      <x:c r="E2576" s="23" t="str">
        <x:v>openai</x:v>
      </x:c>
      <x:c r="F2576" s="78" t="n">
        <x:v>45874</x:v>
      </x:c>
      <x:c r="G2576" s="78" t="n">
        <x:v>45934</x:v>
      </x:c>
      <x:c r="H2576" s="81" t="n">
        <x:v>0.07745966692414834</x:v>
      </x:c>
      <x:c r="I2576" s="81" t="n">
        <x:v>0.0924264068712</x:v>
      </x:c>
      <x:c r="J2576" s="23" t="str">
        <x:v>total_b</x:v>
      </x:c>
      <x:c r="K2576" s="23" t="str">
        <x:v>score_date_current_price_nonprospective</x:v>
      </x:c>
      <x:c r="L2576" s="81" t="n">
        <x:v>20.91</x:v>
      </x:c>
      <x:c r="M2576" s="81" t="n">
        <x:v>73.70420147095804</x:v>
      </x:c>
      <x:c r="N2576" s="81" t="n">
        <x:v>0.5471382124856755</x:v>
      </x:c>
      <x:c r="O2576" s="23" t="n">
        <x:v>20</x:v>
      </x:c>
      <x:c r="P2576" s="23" t="n">
        <x:v>7</x:v>
      </x:c>
      <x:c r="Q2576" s="78" t="n">
        <x:v>45926</x:v>
      </x:c>
      <x:c r="R2576" s="23" t="str">
        <x:v>True</x:v>
      </x:c>
      <x:c r="S2576" s="23" t="str">
        <x:v>True</x:v>
      </x:c>
      <x:c r="T2576" s="23" t="str">
        <x:v>True</x:v>
      </x:c>
    </x:row>
    <x:row r="2577">
      <x:c r="A2577" s="23" t="str">
        <x:v>active_label_common_panel</x:v>
      </x:c>
      <x:c r="B2577" s="23" t="n">
        <x:v>60</x:v>
      </x:c>
      <x:c r="C2577" s="23" t="str">
        <x:v>checkpoint:epoch:glm-4-5v</x:v>
      </x:c>
      <x:c r="D2577" s="23" t="str">
        <x:v>GLM-4.5V</x:v>
      </x:c>
      <x:c r="E2577" s="23" t="str">
        <x:v>zai</x:v>
      </x:c>
      <x:c r="F2577" s="78" t="n">
        <x:v>45884</x:v>
      </x:c>
      <x:c r="G2577" s="78" t="n">
        <x:v>45940</x:v>
      </x:c>
      <x:c r="H2577" s="81" t="n">
        <x:v>0.9486832980505138</x:v>
      </x:c>
      <x:c r="I2577" s="81" t="n">
        <x:v>1.03923048454</x:v>
      </x:c>
      <x:c r="J2577" s="23" t="str">
        <x:v>active_b</x:v>
      </x:c>
      <x:c r="K2577" s="23" t="str">
        <x:v>date_historical_price</x:v>
      </x:c>
      <x:c r="L2577" s="81" t="n">
        <x:v>12</x:v>
      </x:c>
      <x:c r="M2577" s="81" t="n">
        <x:v>25.280549236230478</x:v>
      </x:c>
      <x:c r="N2577" s="81" t="n">
        <x:v>0.3236052589928265</x:v>
      </x:c>
      <x:c r="O2577" s="23" t="n">
        <x:v>20</x:v>
      </x:c>
      <x:c r="P2577" s="23" t="n">
        <x:v>7</x:v>
      </x:c>
      <x:c r="Q2577" s="78" t="n">
        <x:v>45934</x:v>
      </x:c>
      <x:c r="R2577" s="23" t="str">
        <x:v>True</x:v>
      </x:c>
      <x:c r="S2577" s="23" t="str">
        <x:v>True</x:v>
      </x:c>
      <x:c r="T2577" s="23" t="str">
        <x:v>False</x:v>
      </x:c>
    </x:row>
    <x:row r="2578">
      <x:c r="A2578" s="23" t="str">
        <x:v>active_label_common_panel</x:v>
      </x:c>
      <x:c r="B2578" s="23" t="n">
        <x:v>60</x:v>
      </x:c>
      <x:c r="C2578" s="23" t="str">
        <x:v>checkpoint:epoch:glm-4-5v</x:v>
      </x:c>
      <x:c r="D2578" s="23" t="str">
        <x:v>GLM-4.5V</x:v>
      </x:c>
      <x:c r="E2578" s="23" t="str">
        <x:v>zai</x:v>
      </x:c>
      <x:c r="F2578" s="78" t="n">
        <x:v>45884</x:v>
      </x:c>
      <x:c r="G2578" s="78" t="n">
        <x:v>45940</x:v>
      </x:c>
      <x:c r="H2578" s="81" t="n">
        <x:v>0.9486832980505138</x:v>
      </x:c>
      <x:c r="I2578" s="81" t="n">
        <x:v>1.03923048454</x:v>
      </x:c>
      <x:c r="J2578" s="23" t="str">
        <x:v>active_b</x:v>
      </x:c>
      <x:c r="K2578" s="23" t="str">
        <x:v>score_date</x:v>
      </x:c>
      <x:c r="L2578" s="81" t="n">
        <x:v>12</x:v>
      </x:c>
      <x:c r="M2578" s="81" t="n">
        <x:v>7.062744921888718</x:v>
      </x:c>
      <x:c r="N2578" s="81" t="n">
        <x:v>-0.2302077244936977</x:v>
      </x:c>
      <x:c r="O2578" s="23" t="n">
        <x:v>20</x:v>
      </x:c>
      <x:c r="P2578" s="23" t="n">
        <x:v>7</x:v>
      </x:c>
      <x:c r="Q2578" s="78" t="n">
        <x:v>45934</x:v>
      </x:c>
      <x:c r="R2578" s="23" t="str">
        <x:v>True</x:v>
      </x:c>
      <x:c r="S2578" s="23" t="str">
        <x:v>True</x:v>
      </x:c>
      <x:c r="T2578" s="23" t="str">
        <x:v>False</x:v>
      </x:c>
    </x:row>
    <x:row r="2579">
      <x:c r="A2579" s="23" t="str">
        <x:v>active_label_common_panel</x:v>
      </x:c>
      <x:c r="B2579" s="23" t="n">
        <x:v>60</x:v>
      </x:c>
      <x:c r="C2579" s="23" t="str">
        <x:v>checkpoint:epoch:glm-4-5v</x:v>
      </x:c>
      <x:c r="D2579" s="23" t="str">
        <x:v>GLM-4.5V</x:v>
      </x:c>
      <x:c r="E2579" s="23" t="str">
        <x:v>zai</x:v>
      </x:c>
      <x:c r="F2579" s="78" t="n">
        <x:v>45884</x:v>
      </x:c>
      <x:c r="G2579" s="78" t="n">
        <x:v>45940</x:v>
      </x:c>
      <x:c r="H2579" s="81" t="n">
        <x:v>0.9486832980505138</x:v>
      </x:c>
      <x:c r="I2579" s="81" t="n">
        <x:v>1.03923048454</x:v>
      </x:c>
      <x:c r="J2579" s="23" t="str">
        <x:v>active_b</x:v>
      </x:c>
      <x:c r="K2579" s="23" t="str">
        <x:v>score_date_historical_price</x:v>
      </x:c>
      <x:c r="L2579" s="81" t="n">
        <x:v>12</x:v>
      </x:c>
      <x:c r="M2579" s="81" t="n">
        <x:v>176.53360053601835</x:v>
      </x:c>
      <x:c r="N2579" s="81" t="n">
        <x:v>1.1676461330164927</x:v>
      </x:c>
      <x:c r="O2579" s="23" t="n">
        <x:v>20</x:v>
      </x:c>
      <x:c r="P2579" s="23" t="n">
        <x:v>7</x:v>
      </x:c>
      <x:c r="Q2579" s="78" t="n">
        <x:v>45934</x:v>
      </x:c>
      <x:c r="R2579" s="23" t="str">
        <x:v>True</x:v>
      </x:c>
      <x:c r="S2579" s="23" t="str">
        <x:v>True</x:v>
      </x:c>
      <x:c r="T2579" s="23" t="str">
        <x:v>False</x:v>
      </x:c>
    </x:row>
    <x:row r="2580">
      <x:c r="A2580" s="23" t="str">
        <x:v>active_label_common_panel</x:v>
      </x:c>
      <x:c r="B2580" s="23" t="n">
        <x:v>60</x:v>
      </x:c>
      <x:c r="C2580" s="23" t="str">
        <x:v>checkpoint:epoch:glm-4-5v</x:v>
      </x:c>
      <x:c r="D2580" s="23" t="str">
        <x:v>GLM-4.5V</x:v>
      </x:c>
      <x:c r="E2580" s="23" t="str">
        <x:v>zai</x:v>
      </x:c>
      <x:c r="F2580" s="78" t="n">
        <x:v>45884</x:v>
      </x:c>
      <x:c r="G2580" s="78" t="n">
        <x:v>45940</x:v>
      </x:c>
      <x:c r="H2580" s="81" t="n">
        <x:v>0.9486832980505138</x:v>
      </x:c>
      <x:c r="I2580" s="81" t="n">
        <x:v>1.03923048454</x:v>
      </x:c>
      <x:c r="J2580" s="23" t="str">
        <x:v>active_b</x:v>
      </x:c>
      <x:c r="K2580" s="23" t="str">
        <x:v>score_date_current_price_nonprospective</x:v>
      </x:c>
      <x:c r="L2580" s="81" t="n">
        <x:v>12</x:v>
      </x:c>
      <x:c r="M2580" s="81" t="n">
        <x:v>68.59541872773913</x:v>
      </x:c>
      <x:c r="N2580" s="81" t="n">
        <x:v>0.7571138654652233</x:v>
      </x:c>
      <x:c r="O2580" s="23" t="n">
        <x:v>20</x:v>
      </x:c>
      <x:c r="P2580" s="23" t="n">
        <x:v>7</x:v>
      </x:c>
      <x:c r="Q2580" s="78" t="n">
        <x:v>45934</x:v>
      </x:c>
      <x:c r="R2580" s="23" t="str">
        <x:v>True</x:v>
      </x:c>
      <x:c r="S2580" s="23" t="str">
        <x:v>True</x:v>
      </x:c>
      <x:c r="T2580" s="23" t="str">
        <x:v>True</x:v>
      </x:c>
    </x:row>
    <x:row r="2581">
      <x:c r="A2581" s="23" t="str">
        <x:v>active_label_common_panel</x:v>
      </x:c>
      <x:c r="B2581" s="23" t="n">
        <x:v>60</x:v>
      </x:c>
      <x:c r="C2581" s="23" t="str">
        <x:v>checkpoint:epoch:glm-4-5v</x:v>
      </x:c>
      <x:c r="D2581" s="23" t="str">
        <x:v>GLM-4.5V</x:v>
      </x:c>
      <x:c r="E2581" s="23" t="str">
        <x:v>zai</x:v>
      </x:c>
      <x:c r="F2581" s="78" t="n">
        <x:v>45884</x:v>
      </x:c>
      <x:c r="G2581" s="78" t="n">
        <x:v>45940</x:v>
      </x:c>
      <x:c r="H2581" s="81" t="n">
        <x:v>0.9486832980505138</x:v>
      </x:c>
      <x:c r="I2581" s="81" t="n">
        <x:v>1.03923048454</x:v>
      </x:c>
      <x:c r="J2581" s="23" t="str">
        <x:v>total_b</x:v>
      </x:c>
      <x:c r="K2581" s="23" t="str">
        <x:v>date_historical_price</x:v>
      </x:c>
      <x:c r="L2581" s="81" t="n">
        <x:v>108</x:v>
      </x:c>
      <x:c r="M2581" s="81" t="n">
        <x:v>2475.426433362377</x:v>
      </x:c>
      <x:c r="N2581" s="81" t="n">
        <x:v>1.3602262686729716</x:v>
      </x:c>
      <x:c r="O2581" s="23" t="n">
        <x:v>20</x:v>
      </x:c>
      <x:c r="P2581" s="23" t="n">
        <x:v>7</x:v>
      </x:c>
      <x:c r="Q2581" s="78" t="n">
        <x:v>45934</x:v>
      </x:c>
      <x:c r="R2581" s="23" t="str">
        <x:v>True</x:v>
      </x:c>
      <x:c r="S2581" s="23" t="str">
        <x:v>True</x:v>
      </x:c>
      <x:c r="T2581" s="23" t="str">
        <x:v>False</x:v>
      </x:c>
    </x:row>
    <x:row r="2582">
      <x:c r="A2582" s="23" t="str">
        <x:v>active_label_common_panel</x:v>
      </x:c>
      <x:c r="B2582" s="23" t="n">
        <x:v>60</x:v>
      </x:c>
      <x:c r="C2582" s="23" t="str">
        <x:v>checkpoint:epoch:glm-4-5v</x:v>
      </x:c>
      <x:c r="D2582" s="23" t="str">
        <x:v>GLM-4.5V</x:v>
      </x:c>
      <x:c r="E2582" s="23" t="str">
        <x:v>zai</x:v>
      </x:c>
      <x:c r="F2582" s="78" t="n">
        <x:v>45884</x:v>
      </x:c>
      <x:c r="G2582" s="78" t="n">
        <x:v>45940</x:v>
      </x:c>
      <x:c r="H2582" s="81" t="n">
        <x:v>0.9486832980505138</x:v>
      </x:c>
      <x:c r="I2582" s="81" t="n">
        <x:v>1.03923048454</x:v>
      </x:c>
      <x:c r="J2582" s="23" t="str">
        <x:v>total_b</x:v>
      </x:c>
      <x:c r="K2582" s="23" t="str">
        <x:v>score_date</x:v>
      </x:c>
      <x:c r="L2582" s="81" t="n">
        <x:v>108</x:v>
      </x:c>
      <x:c r="M2582" s="81" t="n">
        <x:v>7.674976772499412</x:v>
      </x:c>
      <x:c r="N2582" s="81" t="n">
        <x:v>-1.1483466856817774</x:v>
      </x:c>
      <x:c r="O2582" s="23" t="n">
        <x:v>20</x:v>
      </x:c>
      <x:c r="P2582" s="23" t="n">
        <x:v>7</x:v>
      </x:c>
      <x:c r="Q2582" s="78" t="n">
        <x:v>45934</x:v>
      </x:c>
      <x:c r="R2582" s="23" t="str">
        <x:v>True</x:v>
      </x:c>
      <x:c r="S2582" s="23" t="str">
        <x:v>True</x:v>
      </x:c>
      <x:c r="T2582" s="23" t="str">
        <x:v>False</x:v>
      </x:c>
    </x:row>
    <x:row r="2583">
      <x:c r="A2583" s="23" t="str">
        <x:v>active_label_common_panel</x:v>
      </x:c>
      <x:c r="B2583" s="23" t="n">
        <x:v>60</x:v>
      </x:c>
      <x:c r="C2583" s="23" t="str">
        <x:v>checkpoint:epoch:glm-4-5v</x:v>
      </x:c>
      <x:c r="D2583" s="23" t="str">
        <x:v>GLM-4.5V</x:v>
      </x:c>
      <x:c r="E2583" s="23" t="str">
        <x:v>zai</x:v>
      </x:c>
      <x:c r="F2583" s="78" t="n">
        <x:v>45884</x:v>
      </x:c>
      <x:c r="G2583" s="78" t="n">
        <x:v>45940</x:v>
      </x:c>
      <x:c r="H2583" s="81" t="n">
        <x:v>0.9486832980505138</x:v>
      </x:c>
      <x:c r="I2583" s="81" t="n">
        <x:v>1.03923048454</x:v>
      </x:c>
      <x:c r="J2583" s="23" t="str">
        <x:v>total_b</x:v>
      </x:c>
      <x:c r="K2583" s="23" t="str">
        <x:v>score_date_historical_price</x:v>
      </x:c>
      <x:c r="L2583" s="81" t="n">
        <x:v>108</x:v>
      </x:c>
      <x:c r="M2583" s="81" t="n">
        <x:v>1610.234598939872</x:v>
      </x:c>
      <x:c r="N2583" s="81" t="n">
        <x:v>1.1734653985590302</x:v>
      </x:c>
      <x:c r="O2583" s="23" t="n">
        <x:v>20</x:v>
      </x:c>
      <x:c r="P2583" s="23" t="n">
        <x:v>7</x:v>
      </x:c>
      <x:c r="Q2583" s="78" t="n">
        <x:v>45934</x:v>
      </x:c>
      <x:c r="R2583" s="23" t="str">
        <x:v>True</x:v>
      </x:c>
      <x:c r="S2583" s="23" t="str">
        <x:v>True</x:v>
      </x:c>
      <x:c r="T2583" s="23" t="str">
        <x:v>False</x:v>
      </x:c>
    </x:row>
    <x:row r="2584">
      <x:c r="A2584" s="23" t="str">
        <x:v>active_label_common_panel</x:v>
      </x:c>
      <x:c r="B2584" s="23" t="n">
        <x:v>60</x:v>
      </x:c>
      <x:c r="C2584" s="23" t="str">
        <x:v>checkpoint:epoch:glm-4-5v</x:v>
      </x:c>
      <x:c r="D2584" s="23" t="str">
        <x:v>GLM-4.5V</x:v>
      </x:c>
      <x:c r="E2584" s="23" t="str">
        <x:v>zai</x:v>
      </x:c>
      <x:c r="F2584" s="78" t="n">
        <x:v>45884</x:v>
      </x:c>
      <x:c r="G2584" s="78" t="n">
        <x:v>45940</x:v>
      </x:c>
      <x:c r="H2584" s="81" t="n">
        <x:v>0.9486832980505138</x:v>
      </x:c>
      <x:c r="I2584" s="81" t="n">
        <x:v>1.03923048454</x:v>
      </x:c>
      <x:c r="J2584" s="23" t="str">
        <x:v>total_b</x:v>
      </x:c>
      <x:c r="K2584" s="23" t="str">
        <x:v>score_date_current_price_nonprospective</x:v>
      </x:c>
      <x:c r="L2584" s="81" t="n">
        <x:v>108</x:v>
      </x:c>
      <x:c r="M2584" s="81" t="n">
        <x:v>206.5284577330227</x:v>
      </x:c>
      <x:c r="N2584" s="81" t="n">
        <x:v>0.2815561464371845</x:v>
      </x:c>
      <x:c r="O2584" s="23" t="n">
        <x:v>20</x:v>
      </x:c>
      <x:c r="P2584" s="23" t="n">
        <x:v>7</x:v>
      </x:c>
      <x:c r="Q2584" s="78" t="n">
        <x:v>45934</x:v>
      </x:c>
      <x:c r="R2584" s="23" t="str">
        <x:v>True</x:v>
      </x:c>
      <x:c r="S2584" s="23" t="str">
        <x:v>True</x:v>
      </x:c>
      <x:c r="T2584" s="23" t="str">
        <x:v>True</x:v>
      </x:c>
    </x:row>
    <x:row r="2585">
      <x:c r="A2585" s="23" t="str">
        <x:v>active_label_common_panel</x:v>
      </x:c>
      <x:c r="B2585" s="23" t="n">
        <x:v>60</x:v>
      </x:c>
      <x:c r="C2585" s="23" t="str">
        <x:v>checkpoint:epoch:deepseek-v3-1</x:v>
      </x:c>
      <x:c r="D2585" s="23" t="str">
        <x:v>DeepSeek-V3.1</x:v>
      </x:c>
      <x:c r="E2585" s="23" t="str">
        <x:v>deepseek</x:v>
      </x:c>
      <x:c r="F2585" s="78" t="n">
        <x:v>45890</x:v>
      </x:c>
      <x:c r="G2585" s="78" t="n">
        <x:v>45950</x:v>
      </x:c>
      <x:c r="H2585" s="81" t="n">
        <x:v>0.4</x:v>
      </x:c>
      <x:c r="I2585" s="81" t="n">
        <x:v>0.743240928382</x:v>
      </x:c>
      <x:c r="J2585" s="23" t="str">
        <x:v>active_b</x:v>
      </x:c>
      <x:c r="K2585" s="23" t="str">
        <x:v>date_historical_price</x:v>
      </x:c>
      <x:c r="L2585" s="81" t="n">
        <x:v>37</x:v>
      </x:c>
      <x:c r="M2585" s="81" t="n">
        <x:v>15.131152142944503</x:v>
      </x:c>
      <x:c r="N2585" s="81" t="n">
        <x:v>-0.38832972596630166</x:v>
      </x:c>
      <x:c r="O2585" s="23" t="n">
        <x:v>19</x:v>
      </x:c>
      <x:c r="P2585" s="23" t="n">
        <x:v>7</x:v>
      </x:c>
      <x:c r="Q2585" s="78" t="n">
        <x:v>45940</x:v>
      </x:c>
      <x:c r="R2585" s="23" t="str">
        <x:v>True</x:v>
      </x:c>
      <x:c r="S2585" s="23" t="str">
        <x:v>True</x:v>
      </x:c>
      <x:c r="T2585" s="23" t="str">
        <x:v>False</x:v>
      </x:c>
    </x:row>
    <x:row r="2586">
      <x:c r="A2586" s="23" t="str">
        <x:v>active_label_common_panel</x:v>
      </x:c>
      <x:c r="B2586" s="23" t="n">
        <x:v>60</x:v>
      </x:c>
      <x:c r="C2586" s="23" t="str">
        <x:v>checkpoint:epoch:deepseek-v3-1</x:v>
      </x:c>
      <x:c r="D2586" s="23" t="str">
        <x:v>DeepSeek-V3.1</x:v>
      </x:c>
      <x:c r="E2586" s="23" t="str">
        <x:v>deepseek</x:v>
      </x:c>
      <x:c r="F2586" s="78" t="n">
        <x:v>45890</x:v>
      </x:c>
      <x:c r="G2586" s="78" t="n">
        <x:v>45950</x:v>
      </x:c>
      <x:c r="H2586" s="81" t="n">
        <x:v>0.4</x:v>
      </x:c>
      <x:c r="I2586" s="81" t="n">
        <x:v>0.743240928382</x:v>
      </x:c>
      <x:c r="J2586" s="23" t="str">
        <x:v>active_b</x:v>
      </x:c>
      <x:c r="K2586" s="23" t="str">
        <x:v>score_date</x:v>
      </x:c>
      <x:c r="L2586" s="81" t="n">
        <x:v>37</x:v>
      </x:c>
      <x:c r="M2586" s="81" t="n">
        <x:v>11.590372836880288</x:v>
      </x:c>
      <x:c r="N2586" s="81" t="n">
        <x:v>-0.5041043175774793</x:v>
      </x:c>
      <x:c r="O2586" s="23" t="n">
        <x:v>19</x:v>
      </x:c>
      <x:c r="P2586" s="23" t="n">
        <x:v>7</x:v>
      </x:c>
      <x:c r="Q2586" s="78" t="n">
        <x:v>45940</x:v>
      </x:c>
      <x:c r="R2586" s="23" t="str">
        <x:v>True</x:v>
      </x:c>
      <x:c r="S2586" s="23" t="str">
        <x:v>True</x:v>
      </x:c>
      <x:c r="T2586" s="23" t="str">
        <x:v>False</x:v>
      </x:c>
    </x:row>
    <x:row r="2587">
      <x:c r="A2587" s="23" t="str">
        <x:v>active_label_common_panel</x:v>
      </x:c>
      <x:c r="B2587" s="23" t="n">
        <x:v>60</x:v>
      </x:c>
      <x:c r="C2587" s="23" t="str">
        <x:v>checkpoint:epoch:deepseek-v3-1</x:v>
      </x:c>
      <x:c r="D2587" s="23" t="str">
        <x:v>DeepSeek-V3.1</x:v>
      </x:c>
      <x:c r="E2587" s="23" t="str">
        <x:v>deepseek</x:v>
      </x:c>
      <x:c r="F2587" s="78" t="n">
        <x:v>45890</x:v>
      </x:c>
      <x:c r="G2587" s="78" t="n">
        <x:v>45950</x:v>
      </x:c>
      <x:c r="H2587" s="81" t="n">
        <x:v>0.4</x:v>
      </x:c>
      <x:c r="I2587" s="81" t="n">
        <x:v>0.743240928382</x:v>
      </x:c>
      <x:c r="J2587" s="23" t="str">
        <x:v>active_b</x:v>
      </x:c>
      <x:c r="K2587" s="23" t="str">
        <x:v>score_date_historical_price</x:v>
      </x:c>
      <x:c r="L2587" s="81" t="n">
        <x:v>37</x:v>
      </x:c>
      <x:c r="M2587" s="81" t="n">
        <x:v>14.607502955255857</x:v>
      </x:c>
      <x:c r="N2587" s="81" t="n">
        <x:v>-0.40362574122220957</x:v>
      </x:c>
      <x:c r="O2587" s="23" t="n">
        <x:v>19</x:v>
      </x:c>
      <x:c r="P2587" s="23" t="n">
        <x:v>7</x:v>
      </x:c>
      <x:c r="Q2587" s="78" t="n">
        <x:v>45940</x:v>
      </x:c>
      <x:c r="R2587" s="23" t="str">
        <x:v>True</x:v>
      </x:c>
      <x:c r="S2587" s="23" t="str">
        <x:v>True</x:v>
      </x:c>
      <x:c r="T2587" s="23" t="str">
        <x:v>False</x:v>
      </x:c>
    </x:row>
    <x:row r="2588">
      <x:c r="A2588" s="23" t="str">
        <x:v>active_label_common_panel</x:v>
      </x:c>
      <x:c r="B2588" s="23" t="n">
        <x:v>60</x:v>
      </x:c>
      <x:c r="C2588" s="23" t="str">
        <x:v>checkpoint:epoch:deepseek-v3-1</x:v>
      </x:c>
      <x:c r="D2588" s="23" t="str">
        <x:v>DeepSeek-V3.1</x:v>
      </x:c>
      <x:c r="E2588" s="23" t="str">
        <x:v>deepseek</x:v>
      </x:c>
      <x:c r="F2588" s="78" t="n">
        <x:v>45890</x:v>
      </x:c>
      <x:c r="G2588" s="78" t="n">
        <x:v>45950</x:v>
      </x:c>
      <x:c r="H2588" s="81" t="n">
        <x:v>0.4</x:v>
      </x:c>
      <x:c r="I2588" s="81" t="n">
        <x:v>0.743240928382</x:v>
      </x:c>
      <x:c r="J2588" s="23" t="str">
        <x:v>active_b</x:v>
      </x:c>
      <x:c r="K2588" s="23" t="str">
        <x:v>score_date_current_price_nonprospective</x:v>
      </x:c>
      <x:c r="L2588" s="81" t="n">
        <x:v>37</x:v>
      </x:c>
      <x:c r="M2588" s="81" t="n">
        <x:v>14.057236018605927</x:v>
      </x:c>
      <x:c r="N2588" s="81" t="n">
        <x:v>-0.42030178744232005</x:v>
      </x:c>
      <x:c r="O2588" s="23" t="n">
        <x:v>19</x:v>
      </x:c>
      <x:c r="P2588" s="23" t="n">
        <x:v>7</x:v>
      </x:c>
      <x:c r="Q2588" s="78" t="n">
        <x:v>45940</x:v>
      </x:c>
      <x:c r="R2588" s="23" t="str">
        <x:v>True</x:v>
      </x:c>
      <x:c r="S2588" s="23" t="str">
        <x:v>True</x:v>
      </x:c>
      <x:c r="T2588" s="23" t="str">
        <x:v>True</x:v>
      </x:c>
    </x:row>
    <x:row r="2589">
      <x:c r="A2589" s="23" t="str">
        <x:v>active_label_common_panel</x:v>
      </x:c>
      <x:c r="B2589" s="23" t="n">
        <x:v>60</x:v>
      </x:c>
      <x:c r="C2589" s="23" t="str">
        <x:v>checkpoint:epoch:deepseek-v3-1</x:v>
      </x:c>
      <x:c r="D2589" s="23" t="str">
        <x:v>DeepSeek-V3.1</x:v>
      </x:c>
      <x:c r="E2589" s="23" t="str">
        <x:v>deepseek</x:v>
      </x:c>
      <x:c r="F2589" s="78" t="n">
        <x:v>45890</x:v>
      </x:c>
      <x:c r="G2589" s="78" t="n">
        <x:v>45950</x:v>
      </x:c>
      <x:c r="H2589" s="81" t="n">
        <x:v>0.4</x:v>
      </x:c>
      <x:c r="I2589" s="81" t="n">
        <x:v>0.743240928382</x:v>
      </x:c>
      <x:c r="J2589" s="23" t="str">
        <x:v>total_b</x:v>
      </x:c>
      <x:c r="K2589" s="23" t="str">
        <x:v>date_historical_price</x:v>
      </x:c>
      <x:c r="L2589" s="81" t="n">
        <x:v>671</x:v>
      </x:c>
      <x:c r="M2589" s="81" t="n">
        <x:v>361.61927965092235</x:v>
      </x:c>
      <x:c r="N2589" s="81" t="n">
        <x:v>-0.2684709434353536</x:v>
      </x:c>
      <x:c r="O2589" s="23" t="n">
        <x:v>19</x:v>
      </x:c>
      <x:c r="P2589" s="23" t="n">
        <x:v>7</x:v>
      </x:c>
      <x:c r="Q2589" s="78" t="n">
        <x:v>45940</x:v>
      </x:c>
      <x:c r="R2589" s="23" t="str">
        <x:v>True</x:v>
      </x:c>
      <x:c r="S2589" s="23" t="str">
        <x:v>True</x:v>
      </x:c>
      <x:c r="T2589" s="23" t="str">
        <x:v>False</x:v>
      </x:c>
    </x:row>
    <x:row r="2590">
      <x:c r="A2590" s="23" t="str">
        <x:v>active_label_common_panel</x:v>
      </x:c>
      <x:c r="B2590" s="23" t="n">
        <x:v>60</x:v>
      </x:c>
      <x:c r="C2590" s="23" t="str">
        <x:v>checkpoint:epoch:deepseek-v3-1</x:v>
      </x:c>
      <x:c r="D2590" s="23" t="str">
        <x:v>DeepSeek-V3.1</x:v>
      </x:c>
      <x:c r="E2590" s="23" t="str">
        <x:v>deepseek</x:v>
      </x:c>
      <x:c r="F2590" s="78" t="n">
        <x:v>45890</x:v>
      </x:c>
      <x:c r="G2590" s="78" t="n">
        <x:v>45950</x:v>
      </x:c>
      <x:c r="H2590" s="81" t="n">
        <x:v>0.4</x:v>
      </x:c>
      <x:c r="I2590" s="81" t="n">
        <x:v>0.743240928382</x:v>
      </x:c>
      <x:c r="J2590" s="23" t="str">
        <x:v>total_b</x:v>
      </x:c>
      <x:c r="K2590" s="23" t="str">
        <x:v>score_date</x:v>
      </x:c>
      <x:c r="L2590" s="81" t="n">
        <x:v>671</x:v>
      </x:c>
      <x:c r="M2590" s="81" t="n">
        <x:v>258.4850421703178</x:v>
      </x:c>
      <x:c r="N2590" s="81" t="n">
        <x:v>-0.4142871034579652</x:v>
      </x:c>
      <x:c r="O2590" s="23" t="n">
        <x:v>19</x:v>
      </x:c>
      <x:c r="P2590" s="23" t="n">
        <x:v>7</x:v>
      </x:c>
      <x:c r="Q2590" s="78" t="n">
        <x:v>45940</x:v>
      </x:c>
      <x:c r="R2590" s="23" t="str">
        <x:v>True</x:v>
      </x:c>
      <x:c r="S2590" s="23" t="str">
        <x:v>True</x:v>
      </x:c>
      <x:c r="T2590" s="23" t="str">
        <x:v>False</x:v>
      </x:c>
    </x:row>
    <x:row r="2591">
      <x:c r="A2591" s="23" t="str">
        <x:v>active_label_common_panel</x:v>
      </x:c>
      <x:c r="B2591" s="23" t="n">
        <x:v>60</x:v>
      </x:c>
      <x:c r="C2591" s="23" t="str">
        <x:v>checkpoint:epoch:deepseek-v3-1</x:v>
      </x:c>
      <x:c r="D2591" s="23" t="str">
        <x:v>DeepSeek-V3.1</x:v>
      </x:c>
      <x:c r="E2591" s="23" t="str">
        <x:v>deepseek</x:v>
      </x:c>
      <x:c r="F2591" s="78" t="n">
        <x:v>45890</x:v>
      </x:c>
      <x:c r="G2591" s="78" t="n">
        <x:v>45950</x:v>
      </x:c>
      <x:c r="H2591" s="81" t="n">
        <x:v>0.4</x:v>
      </x:c>
      <x:c r="I2591" s="81" t="n">
        <x:v>0.743240928382</x:v>
      </x:c>
      <x:c r="J2591" s="23" t="str">
        <x:v>total_b</x:v>
      </x:c>
      <x:c r="K2591" s="23" t="str">
        <x:v>score_date_historical_price</x:v>
      </x:c>
      <x:c r="L2591" s="81" t="n">
        <x:v>671</x:v>
      </x:c>
      <x:c r="M2591" s="81" t="n">
        <x:v>465.7188617866457</x:v>
      </x:c>
      <x:c r="N2591" s="81" t="n">
        <x:v>-0.15859869279246433</x:v>
      </x:c>
      <x:c r="O2591" s="23" t="n">
        <x:v>19</x:v>
      </x:c>
      <x:c r="P2591" s="23" t="n">
        <x:v>7</x:v>
      </x:c>
      <x:c r="Q2591" s="78" t="n">
        <x:v>45940</x:v>
      </x:c>
      <x:c r="R2591" s="23" t="str">
        <x:v>True</x:v>
      </x:c>
      <x:c r="S2591" s="23" t="str">
        <x:v>True</x:v>
      </x:c>
      <x:c r="T2591" s="23" t="str">
        <x:v>False</x:v>
      </x:c>
    </x:row>
    <x:row r="2592">
      <x:c r="A2592" s="23" t="str">
        <x:v>active_label_common_panel</x:v>
      </x:c>
      <x:c r="B2592" s="23" t="n">
        <x:v>60</x:v>
      </x:c>
      <x:c r="C2592" s="23" t="str">
        <x:v>checkpoint:epoch:deepseek-v3-1</x:v>
      </x:c>
      <x:c r="D2592" s="23" t="str">
        <x:v>DeepSeek-V3.1</x:v>
      </x:c>
      <x:c r="E2592" s="23" t="str">
        <x:v>deepseek</x:v>
      </x:c>
      <x:c r="F2592" s="78" t="n">
        <x:v>45890</x:v>
      </x:c>
      <x:c r="G2592" s="78" t="n">
        <x:v>45950</x:v>
      </x:c>
      <x:c r="H2592" s="81" t="n">
        <x:v>0.4</x:v>
      </x:c>
      <x:c r="I2592" s="81" t="n">
        <x:v>0.743240928382</x:v>
      </x:c>
      <x:c r="J2592" s="23" t="str">
        <x:v>total_b</x:v>
      </x:c>
      <x:c r="K2592" s="23" t="str">
        <x:v>score_date_current_price_nonprospective</x:v>
      </x:c>
      <x:c r="L2592" s="81" t="n">
        <x:v>671</x:v>
      </x:c>
      <x:c r="M2592" s="81" t="n">
        <x:v>384.08737274325875</x:v>
      </x:c>
      <x:c r="N2592" s="81" t="n">
        <x:v>-0.24229249063481942</x:v>
      </x:c>
      <x:c r="O2592" s="23" t="n">
        <x:v>19</x:v>
      </x:c>
      <x:c r="P2592" s="23" t="n">
        <x:v>7</x:v>
      </x:c>
      <x:c r="Q2592" s="78" t="n">
        <x:v>45940</x:v>
      </x:c>
      <x:c r="R2592" s="23" t="str">
        <x:v>True</x:v>
      </x:c>
      <x:c r="S2592" s="23" t="str">
        <x:v>True</x:v>
      </x:c>
      <x:c r="T2592" s="23" t="str">
        <x:v>True</x:v>
      </x:c>
    </x:row>
    <x:row r="2593">
      <x:c r="A2593" s="23" t="str">
        <x:v>active_label_common_panel</x:v>
      </x:c>
      <x:c r="B2593" s="23" t="n">
        <x:v>60</x:v>
      </x:c>
      <x:c r="C2593" s="23" t="str">
        <x:v>checkpoint:epoch:qwen3-next-80b-a3b</x:v>
      </x:c>
      <x:c r="D2593" s="23" t="str">
        <x:v>Qwen3-Next-80B-A3B</x:v>
      </x:c>
      <x:c r="E2593" s="23" t="str">
        <x:v>alibaba</x:v>
      </x:c>
      <x:c r="F2593" s="78" t="n">
        <x:v>45910</x:v>
      </x:c>
      <x:c r="G2593" s="78" t="n">
        <x:v>45971</x:v>
      </x:c>
      <x:c r="H2593" s="81" t="n">
        <x:v>0.3463603715565015</x:v>
      </x:c>
      <x:c r="I2593" s="81" t="n">
        <x:v>0.37796327387399997</x:v>
      </x:c>
      <x:c r="J2593" s="23" t="str">
        <x:v>active_b</x:v>
      </x:c>
      <x:c r="K2593" s="23" t="str">
        <x:v>date_historical_price</x:v>
      </x:c>
      <x:c r="L2593" s="81" t="n">
        <x:v>3</x:v>
      </x:c>
      <x:c r="M2593" s="81" t="n">
        <x:v>12.763405332339316</x:v>
      </x:c>
      <x:c r="N2593" s="81" t="n">
        <x:v>0.6288453067921032</x:v>
      </x:c>
      <x:c r="O2593" s="23" t="n">
        <x:v>16</x:v>
      </x:c>
      <x:c r="P2593" s="23" t="n">
        <x:v>7</x:v>
      </x:c>
      <x:c r="Q2593" s="78" t="n">
        <x:v>45950</x:v>
      </x:c>
      <x:c r="R2593" s="23" t="str">
        <x:v>True</x:v>
      </x:c>
      <x:c r="S2593" s="23" t="str">
        <x:v>True</x:v>
      </x:c>
      <x:c r="T2593" s="23" t="str">
        <x:v>False</x:v>
      </x:c>
    </x:row>
    <x:row r="2594">
      <x:c r="A2594" s="23" t="str">
        <x:v>active_label_common_panel</x:v>
      </x:c>
      <x:c r="B2594" s="23" t="n">
        <x:v>60</x:v>
      </x:c>
      <x:c r="C2594" s="23" t="str">
        <x:v>checkpoint:epoch:qwen3-next-80b-a3b</x:v>
      </x:c>
      <x:c r="D2594" s="23" t="str">
        <x:v>Qwen3-Next-80B-A3B</x:v>
      </x:c>
      <x:c r="E2594" s="23" t="str">
        <x:v>alibaba</x:v>
      </x:c>
      <x:c r="F2594" s="78" t="n">
        <x:v>45910</x:v>
      </x:c>
      <x:c r="G2594" s="78" t="n">
        <x:v>45971</x:v>
      </x:c>
      <x:c r="H2594" s="81" t="n">
        <x:v>0.3463603715565015</x:v>
      </x:c>
      <x:c r="I2594" s="81" t="n">
        <x:v>0.37796327387399997</x:v>
      </x:c>
      <x:c r="J2594" s="23" t="str">
        <x:v>active_b</x:v>
      </x:c>
      <x:c r="K2594" s="23" t="str">
        <x:v>score_date</x:v>
      </x:c>
      <x:c r="L2594" s="81" t="n">
        <x:v>3</x:v>
      </x:c>
      <x:c r="M2594" s="81" t="n">
        <x:v>9.793925136423416</x:v>
      </x:c>
      <x:c r="N2594" s="81" t="n">
        <x:v>0.5138355252808473</x:v>
      </x:c>
      <x:c r="O2594" s="23" t="n">
        <x:v>16</x:v>
      </x:c>
      <x:c r="P2594" s="23" t="n">
        <x:v>7</x:v>
      </x:c>
      <x:c r="Q2594" s="78" t="n">
        <x:v>45950</x:v>
      </x:c>
      <x:c r="R2594" s="23" t="str">
        <x:v>True</x:v>
      </x:c>
      <x:c r="S2594" s="23" t="str">
        <x:v>True</x:v>
      </x:c>
      <x:c r="T2594" s="23" t="str">
        <x:v>False</x:v>
      </x:c>
    </x:row>
    <x:row r="2595">
      <x:c r="A2595" s="23" t="str">
        <x:v>active_label_common_panel</x:v>
      </x:c>
      <x:c r="B2595" s="23" t="n">
        <x:v>60</x:v>
      </x:c>
      <x:c r="C2595" s="23" t="str">
        <x:v>checkpoint:epoch:qwen3-next-80b-a3b</x:v>
      </x:c>
      <x:c r="D2595" s="23" t="str">
        <x:v>Qwen3-Next-80B-A3B</x:v>
      </x:c>
      <x:c r="E2595" s="23" t="str">
        <x:v>alibaba</x:v>
      </x:c>
      <x:c r="F2595" s="78" t="n">
        <x:v>45910</x:v>
      </x:c>
      <x:c r="G2595" s="78" t="n">
        <x:v>45971</x:v>
      </x:c>
      <x:c r="H2595" s="81" t="n">
        <x:v>0.3463603715565015</x:v>
      </x:c>
      <x:c r="I2595" s="81" t="n">
        <x:v>0.37796327387399997</x:v>
      </x:c>
      <x:c r="J2595" s="23" t="str">
        <x:v>active_b</x:v>
      </x:c>
      <x:c r="K2595" s="23" t="str">
        <x:v>score_date_historical_price</x:v>
      </x:c>
      <x:c r="L2595" s="81" t="n">
        <x:v>3</x:v>
      </x:c>
      <x:c r="M2595" s="81" t="n">
        <x:v>14.515355295149469</x:v>
      </x:c>
      <x:c r="N2595" s="81" t="n">
        <x:v>0.6847064158878783</x:v>
      </x:c>
      <x:c r="O2595" s="23" t="n">
        <x:v>16</x:v>
      </x:c>
      <x:c r="P2595" s="23" t="n">
        <x:v>7</x:v>
      </x:c>
      <x:c r="Q2595" s="78" t="n">
        <x:v>45950</x:v>
      </x:c>
      <x:c r="R2595" s="23" t="str">
        <x:v>True</x:v>
      </x:c>
      <x:c r="S2595" s="23" t="str">
        <x:v>True</x:v>
      </x:c>
      <x:c r="T2595" s="23" t="str">
        <x:v>False</x:v>
      </x:c>
    </x:row>
    <x:row r="2596">
      <x:c r="A2596" s="23" t="str">
        <x:v>active_label_common_panel</x:v>
      </x:c>
      <x:c r="B2596" s="23" t="n">
        <x:v>60</x:v>
      </x:c>
      <x:c r="C2596" s="23" t="str">
        <x:v>checkpoint:epoch:qwen3-next-80b-a3b</x:v>
      </x:c>
      <x:c r="D2596" s="23" t="str">
        <x:v>Qwen3-Next-80B-A3B</x:v>
      </x:c>
      <x:c r="E2596" s="23" t="str">
        <x:v>alibaba</x:v>
      </x:c>
      <x:c r="F2596" s="78" t="n">
        <x:v>45910</x:v>
      </x:c>
      <x:c r="G2596" s="78" t="n">
        <x:v>45971</x:v>
      </x:c>
      <x:c r="H2596" s="81" t="n">
        <x:v>0.3463603715565015</x:v>
      </x:c>
      <x:c r="I2596" s="81" t="n">
        <x:v>0.37796327387399997</x:v>
      </x:c>
      <x:c r="J2596" s="23" t="str">
        <x:v>active_b</x:v>
      </x:c>
      <x:c r="K2596" s="23" t="str">
        <x:v>score_date_current_price_nonprospective</x:v>
      </x:c>
      <x:c r="L2596" s="81" t="n">
        <x:v>3</x:v>
      </x:c>
      <x:c r="M2596" s="81" t="n">
        <x:v>11.523411931849443</x:v>
      </x:c>
      <x:c r="N2596" s="81" t="n">
        <x:v>0.5844598323349667</x:v>
      </x:c>
      <x:c r="O2596" s="23" t="n">
        <x:v>16</x:v>
      </x:c>
      <x:c r="P2596" s="23" t="n">
        <x:v>7</x:v>
      </x:c>
      <x:c r="Q2596" s="78" t="n">
        <x:v>45950</x:v>
      </x:c>
      <x:c r="R2596" s="23" t="str">
        <x:v>True</x:v>
      </x:c>
      <x:c r="S2596" s="23" t="str">
        <x:v>True</x:v>
      </x:c>
      <x:c r="T2596" s="23" t="str">
        <x:v>True</x:v>
      </x:c>
    </x:row>
    <x:row r="2597">
      <x:c r="A2597" s="23" t="str">
        <x:v>active_label_common_panel</x:v>
      </x:c>
      <x:c r="B2597" s="23" t="n">
        <x:v>60</x:v>
      </x:c>
      <x:c r="C2597" s="23" t="str">
        <x:v>checkpoint:epoch:qwen3-next-80b-a3b</x:v>
      </x:c>
      <x:c r="D2597" s="23" t="str">
        <x:v>Qwen3-Next-80B-A3B</x:v>
      </x:c>
      <x:c r="E2597" s="23" t="str">
        <x:v>alibaba</x:v>
      </x:c>
      <x:c r="F2597" s="78" t="n">
        <x:v>45910</x:v>
      </x:c>
      <x:c r="G2597" s="78" t="n">
        <x:v>45971</x:v>
      </x:c>
      <x:c r="H2597" s="81" t="n">
        <x:v>0.3463603715565015</x:v>
      </x:c>
      <x:c r="I2597" s="81" t="n">
        <x:v>0.37796327387399997</x:v>
      </x:c>
      <x:c r="J2597" s="23" t="str">
        <x:v>total_b</x:v>
      </x:c>
      <x:c r="K2597" s="23" t="str">
        <x:v>date_historical_price</x:v>
      </x:c>
      <x:c r="L2597" s="81" t="n">
        <x:v>80</x:v>
      </x:c>
      <x:c r="M2597" s="81" t="n">
        <x:v>300.98336024461867</x:v>
      </x:c>
      <x:c r="N2597" s="81" t="n">
        <x:v>0.5754524994534036</x:v>
      </x:c>
      <x:c r="O2597" s="23" t="n">
        <x:v>16</x:v>
      </x:c>
      <x:c r="P2597" s="23" t="n">
        <x:v>7</x:v>
      </x:c>
      <x:c r="Q2597" s="78" t="n">
        <x:v>45950</x:v>
      </x:c>
      <x:c r="R2597" s="23" t="str">
        <x:v>True</x:v>
      </x:c>
      <x:c r="S2597" s="23" t="str">
        <x:v>True</x:v>
      </x:c>
      <x:c r="T2597" s="23" t="str">
        <x:v>False</x:v>
      </x:c>
    </x:row>
    <x:row r="2598">
      <x:c r="A2598" s="23" t="str">
        <x:v>active_label_common_panel</x:v>
      </x:c>
      <x:c r="B2598" s="23" t="n">
        <x:v>60</x:v>
      </x:c>
      <x:c r="C2598" s="23" t="str">
        <x:v>checkpoint:epoch:qwen3-next-80b-a3b</x:v>
      </x:c>
      <x:c r="D2598" s="23" t="str">
        <x:v>Qwen3-Next-80B-A3B</x:v>
      </x:c>
      <x:c r="E2598" s="23" t="str">
        <x:v>alibaba</x:v>
      </x:c>
      <x:c r="F2598" s="78" t="n">
        <x:v>45910</x:v>
      </x:c>
      <x:c r="G2598" s="78" t="n">
        <x:v>45971</x:v>
      </x:c>
      <x:c r="H2598" s="81" t="n">
        <x:v>0.3463603715565015</x:v>
      </x:c>
      <x:c r="I2598" s="81" t="n">
        <x:v>0.37796327387399997</x:v>
      </x:c>
      <x:c r="J2598" s="23" t="str">
        <x:v>total_b</x:v>
      </x:c>
      <x:c r="K2598" s="23" t="str">
        <x:v>score_date</x:v>
      </x:c>
      <x:c r="L2598" s="81" t="n">
        <x:v>80</x:v>
      </x:c>
      <x:c r="M2598" s="81" t="n">
        <x:v>87.75283636797613</x:v>
      </x:c>
      <x:c r="N2598" s="81" t="n">
        <x:v>0.04017117574196251</x:v>
      </x:c>
      <x:c r="O2598" s="23" t="n">
        <x:v>16</x:v>
      </x:c>
      <x:c r="P2598" s="23" t="n">
        <x:v>7</x:v>
      </x:c>
      <x:c r="Q2598" s="78" t="n">
        <x:v>45950</x:v>
      </x:c>
      <x:c r="R2598" s="23" t="str">
        <x:v>True</x:v>
      </x:c>
      <x:c r="S2598" s="23" t="str">
        <x:v>True</x:v>
      </x:c>
      <x:c r="T2598" s="23" t="str">
        <x:v>False</x:v>
      </x:c>
    </x:row>
    <x:row r="2599">
      <x:c r="A2599" s="23" t="str">
        <x:v>active_label_common_panel</x:v>
      </x:c>
      <x:c r="B2599" s="23" t="n">
        <x:v>60</x:v>
      </x:c>
      <x:c r="C2599" s="23" t="str">
        <x:v>checkpoint:epoch:qwen3-next-80b-a3b</x:v>
      </x:c>
      <x:c r="D2599" s="23" t="str">
        <x:v>Qwen3-Next-80B-A3B</x:v>
      </x:c>
      <x:c r="E2599" s="23" t="str">
        <x:v>alibaba</x:v>
      </x:c>
      <x:c r="F2599" s="78" t="n">
        <x:v>45910</x:v>
      </x:c>
      <x:c r="G2599" s="78" t="n">
        <x:v>45971</x:v>
      </x:c>
      <x:c r="H2599" s="81" t="n">
        <x:v>0.3463603715565015</x:v>
      </x:c>
      <x:c r="I2599" s="81" t="n">
        <x:v>0.37796327387399997</x:v>
      </x:c>
      <x:c r="J2599" s="23" t="str">
        <x:v>total_b</x:v>
      </x:c>
      <x:c r="K2599" s="23" t="str">
        <x:v>score_date_historical_price</x:v>
      </x:c>
      <x:c r="L2599" s="81" t="n">
        <x:v>80</x:v>
      </x:c>
      <x:c r="M2599" s="81" t="n">
        <x:v>194.5019336510669</x:v>
      </x:c>
      <x:c r="N2599" s="81" t="n">
        <x:v>0.38583393625237394</x:v>
      </x:c>
      <x:c r="O2599" s="23" t="n">
        <x:v>16</x:v>
      </x:c>
      <x:c r="P2599" s="23" t="n">
        <x:v>7</x:v>
      </x:c>
      <x:c r="Q2599" s="78" t="n">
        <x:v>45950</x:v>
      </x:c>
      <x:c r="R2599" s="23" t="str">
        <x:v>True</x:v>
      </x:c>
      <x:c r="S2599" s="23" t="str">
        <x:v>True</x:v>
      </x:c>
      <x:c r="T2599" s="23" t="str">
        <x:v>False</x:v>
      </x:c>
    </x:row>
    <x:row r="2600">
      <x:c r="A2600" s="23" t="str">
        <x:v>active_label_common_panel</x:v>
      </x:c>
      <x:c r="B2600" s="23" t="n">
        <x:v>60</x:v>
      </x:c>
      <x:c r="C2600" s="23" t="str">
        <x:v>checkpoint:epoch:qwen3-next-80b-a3b</x:v>
      </x:c>
      <x:c r="D2600" s="23" t="str">
        <x:v>Qwen3-Next-80B-A3B</x:v>
      </x:c>
      <x:c r="E2600" s="23" t="str">
        <x:v>alibaba</x:v>
      </x:c>
      <x:c r="F2600" s="78" t="n">
        <x:v>45910</x:v>
      </x:c>
      <x:c r="G2600" s="78" t="n">
        <x:v>45971</x:v>
      </x:c>
      <x:c r="H2600" s="81" t="n">
        <x:v>0.3463603715565015</x:v>
      </x:c>
      <x:c r="I2600" s="81" t="n">
        <x:v>0.37796327387399997</x:v>
      </x:c>
      <x:c r="J2600" s="23" t="str">
        <x:v>total_b</x:v>
      </x:c>
      <x:c r="K2600" s="23" t="str">
        <x:v>score_date_current_price_nonprospective</x:v>
      </x:c>
      <x:c r="L2600" s="81" t="n">
        <x:v>80</x:v>
      </x:c>
      <x:c r="M2600" s="81" t="n">
        <x:v>116.30735154822901</x:v>
      </x:c>
      <x:c r="N2600" s="81" t="n">
        <x:v>0.1625171794641404</x:v>
      </x:c>
      <x:c r="O2600" s="23" t="n">
        <x:v>16</x:v>
      </x:c>
      <x:c r="P2600" s="23" t="n">
        <x:v>7</x:v>
      </x:c>
      <x:c r="Q2600" s="78" t="n">
        <x:v>45950</x:v>
      </x:c>
      <x:c r="R2600" s="23" t="str">
        <x:v>True</x:v>
      </x:c>
      <x:c r="S2600" s="23" t="str">
        <x:v>True</x:v>
      </x:c>
      <x:c r="T2600" s="23" t="str">
        <x:v>True</x:v>
      </x:c>
    </x:row>
    <x:row r="2601">
      <x:c r="A2601" s="23" t="str">
        <x:v>active_label_common_panel</x:v>
      </x:c>
      <x:c r="B2601" s="23" t="n">
        <x:v>60</x:v>
      </x:c>
      <x:c r="C2601" s="23" t="str">
        <x:v>checkpoint:epoch:deepseek-v3-1-terminus</x:v>
      </x:c>
      <x:c r="D2601" s="23" t="str">
        <x:v>DeepSeek-V3.1-Terminus</x:v>
      </x:c>
      <x:c r="E2601" s="23" t="str">
        <x:v>deepseek</x:v>
      </x:c>
      <x:c r="F2601" s="78" t="n">
        <x:v>45922</x:v>
      </x:c>
      <x:c r="G2601" s="78" t="n">
        <x:v>45982</x:v>
      </x:c>
      <x:c r="H2601" s="81" t="n">
        <x:v>0.45497252664309307</x:v>
      </x:c>
      <x:c r="I2601" s="81" t="n">
        <x:v>0.519615242271</x:v>
      </x:c>
      <x:c r="J2601" s="23" t="str">
        <x:v>active_b</x:v>
      </x:c>
      <x:c r="K2601" s="23" t="str">
        <x:v>date_historical_price</x:v>
      </x:c>
      <x:c r="L2601" s="81" t="n">
        <x:v>37</x:v>
      </x:c>
      <x:c r="M2601" s="81" t="n">
        <x:v>12.630563853856668</x:v>
      </x:c>
      <x:c r="N2601" s="81" t="n">
        <x:v>-0.4667789852968953</x:v>
      </x:c>
      <x:c r="O2601" s="23" t="n">
        <x:v>20</x:v>
      </x:c>
      <x:c r="P2601" s="23" t="n">
        <x:v>7</x:v>
      </x:c>
      <x:c r="Q2601" s="78" t="n">
        <x:v>45971</x:v>
      </x:c>
      <x:c r="R2601" s="23" t="str">
        <x:v>True</x:v>
      </x:c>
      <x:c r="S2601" s="23" t="str">
        <x:v>True</x:v>
      </x:c>
      <x:c r="T2601" s="23" t="str">
        <x:v>False</x:v>
      </x:c>
    </x:row>
    <x:row r="2602">
      <x:c r="A2602" s="23" t="str">
        <x:v>active_label_common_panel</x:v>
      </x:c>
      <x:c r="B2602" s="23" t="n">
        <x:v>60</x:v>
      </x:c>
      <x:c r="C2602" s="23" t="str">
        <x:v>checkpoint:epoch:deepseek-v3-1-terminus</x:v>
      </x:c>
      <x:c r="D2602" s="23" t="str">
        <x:v>DeepSeek-V3.1-Terminus</x:v>
      </x:c>
      <x:c r="E2602" s="23" t="str">
        <x:v>deepseek</x:v>
      </x:c>
      <x:c r="F2602" s="78" t="n">
        <x:v>45922</x:v>
      </x:c>
      <x:c r="G2602" s="78" t="n">
        <x:v>45982</x:v>
      </x:c>
      <x:c r="H2602" s="81" t="n">
        <x:v>0.45497252664309307</x:v>
      </x:c>
      <x:c r="I2602" s="81" t="n">
        <x:v>0.519615242271</x:v>
      </x:c>
      <x:c r="J2602" s="23" t="str">
        <x:v>active_b</x:v>
      </x:c>
      <x:c r="K2602" s="23" t="str">
        <x:v>score_date</x:v>
      </x:c>
      <x:c r="L2602" s="81" t="n">
        <x:v>37</x:v>
      </x:c>
      <x:c r="M2602" s="81" t="n">
        <x:v>10.790499318851342</x:v>
      </x:c>
      <x:c r="N2602" s="81" t="n">
        <x:v>-0.5351601824049845</x:v>
      </x:c>
      <x:c r="O2602" s="23" t="n">
        <x:v>20</x:v>
      </x:c>
      <x:c r="P2602" s="23" t="n">
        <x:v>7</x:v>
      </x:c>
      <x:c r="Q2602" s="78" t="n">
        <x:v>45971</x:v>
      </x:c>
      <x:c r="R2602" s="23" t="str">
        <x:v>True</x:v>
      </x:c>
      <x:c r="S2602" s="23" t="str">
        <x:v>True</x:v>
      </x:c>
      <x:c r="T2602" s="23" t="str">
        <x:v>False</x:v>
      </x:c>
    </x:row>
    <x:row r="2603">
      <x:c r="A2603" s="23" t="str">
        <x:v>active_label_common_panel</x:v>
      </x:c>
      <x:c r="B2603" s="23" t="n">
        <x:v>60</x:v>
      </x:c>
      <x:c r="C2603" s="23" t="str">
        <x:v>checkpoint:epoch:deepseek-v3-1-terminus</x:v>
      </x:c>
      <x:c r="D2603" s="23" t="str">
        <x:v>DeepSeek-V3.1-Terminus</x:v>
      </x:c>
      <x:c r="E2603" s="23" t="str">
        <x:v>deepseek</x:v>
      </x:c>
      <x:c r="F2603" s="78" t="n">
        <x:v>45922</x:v>
      </x:c>
      <x:c r="G2603" s="78" t="n">
        <x:v>45982</x:v>
      </x:c>
      <x:c r="H2603" s="81" t="n">
        <x:v>0.45497252664309307</x:v>
      </x:c>
      <x:c r="I2603" s="81" t="n">
        <x:v>0.519615242271</x:v>
      </x:c>
      <x:c r="J2603" s="23" t="str">
        <x:v>active_b</x:v>
      </x:c>
      <x:c r="K2603" s="23" t="str">
        <x:v>score_date_historical_price</x:v>
      </x:c>
      <x:c r="L2603" s="81" t="n">
        <x:v>37</x:v>
      </x:c>
      <x:c r="M2603" s="81" t="n">
        <x:v>11.109880237503905</x:v>
      </x:c>
      <x:c r="N2603" s="81" t="n">
        <x:v>-0.5224923467167244</x:v>
      </x:c>
      <x:c r="O2603" s="23" t="n">
        <x:v>20</x:v>
      </x:c>
      <x:c r="P2603" s="23" t="n">
        <x:v>7</x:v>
      </x:c>
      <x:c r="Q2603" s="78" t="n">
        <x:v>45971</x:v>
      </x:c>
      <x:c r="R2603" s="23" t="str">
        <x:v>True</x:v>
      </x:c>
      <x:c r="S2603" s="23" t="str">
        <x:v>True</x:v>
      </x:c>
      <x:c r="T2603" s="23" t="str">
        <x:v>False</x:v>
      </x:c>
    </x:row>
    <x:row r="2604">
      <x:c r="A2604" s="23" t="str">
        <x:v>active_label_common_panel</x:v>
      </x:c>
      <x:c r="B2604" s="23" t="n">
        <x:v>60</x:v>
      </x:c>
      <x:c r="C2604" s="23" t="str">
        <x:v>checkpoint:epoch:deepseek-v3-1-terminus</x:v>
      </x:c>
      <x:c r="D2604" s="23" t="str">
        <x:v>DeepSeek-V3.1-Terminus</x:v>
      </x:c>
      <x:c r="E2604" s="23" t="str">
        <x:v>deepseek</x:v>
      </x:c>
      <x:c r="F2604" s="78" t="n">
        <x:v>45922</x:v>
      </x:c>
      <x:c r="G2604" s="78" t="n">
        <x:v>45982</x:v>
      </x:c>
      <x:c r="H2604" s="81" t="n">
        <x:v>0.45497252664309307</x:v>
      </x:c>
      <x:c r="I2604" s="81" t="n">
        <x:v>0.519615242271</x:v>
      </x:c>
      <x:c r="J2604" s="23" t="str">
        <x:v>active_b</x:v>
      </x:c>
      <x:c r="K2604" s="23" t="str">
        <x:v>score_date_current_price_nonprospective</x:v>
      </x:c>
      <x:c r="L2604" s="81" t="n">
        <x:v>37</x:v>
      </x:c>
      <x:c r="M2604" s="81" t="n">
        <x:v>6.4333804988054535</x:v>
      </x:c>
      <x:c r="N2604" s="81" t="n">
        <x:v>-0.7597624857950716</x:v>
      </x:c>
      <x:c r="O2604" s="23" t="n">
        <x:v>20</x:v>
      </x:c>
      <x:c r="P2604" s="23" t="n">
        <x:v>7</x:v>
      </x:c>
      <x:c r="Q2604" s="78" t="n">
        <x:v>45971</x:v>
      </x:c>
      <x:c r="R2604" s="23" t="str">
        <x:v>True</x:v>
      </x:c>
      <x:c r="S2604" s="23" t="str">
        <x:v>True</x:v>
      </x:c>
      <x:c r="T2604" s="23" t="str">
        <x:v>True</x:v>
      </x:c>
    </x:row>
    <x:row r="2605">
      <x:c r="A2605" s="23" t="str">
        <x:v>active_label_common_panel</x:v>
      </x:c>
      <x:c r="B2605" s="23" t="n">
        <x:v>60</x:v>
      </x:c>
      <x:c r="C2605" s="23" t="str">
        <x:v>checkpoint:epoch:deepseek-v3-1-terminus</x:v>
      </x:c>
      <x:c r="D2605" s="23" t="str">
        <x:v>DeepSeek-V3.1-Terminus</x:v>
      </x:c>
      <x:c r="E2605" s="23" t="str">
        <x:v>deepseek</x:v>
      </x:c>
      <x:c r="F2605" s="78" t="n">
        <x:v>45922</x:v>
      </x:c>
      <x:c r="G2605" s="78" t="n">
        <x:v>45982</x:v>
      </x:c>
      <x:c r="H2605" s="81" t="n">
        <x:v>0.45497252664309307</x:v>
      </x:c>
      <x:c r="I2605" s="81" t="n">
        <x:v>0.519615242271</x:v>
      </x:c>
      <x:c r="J2605" s="23" t="str">
        <x:v>total_b</x:v>
      </x:c>
      <x:c r="K2605" s="23" t="str">
        <x:v>date_historical_price</x:v>
      </x:c>
      <x:c r="L2605" s="81" t="n">
        <x:v>671</x:v>
      </x:c>
      <x:c r="M2605" s="81" t="n">
        <x:v>425.79778568063375</x:v>
      </x:c>
      <x:c r="N2605" s="81" t="n">
        <x:v>-0.19751912156641221</x:v>
      </x:c>
      <x:c r="O2605" s="23" t="n">
        <x:v>20</x:v>
      </x:c>
      <x:c r="P2605" s="23" t="n">
        <x:v>7</x:v>
      </x:c>
      <x:c r="Q2605" s="78" t="n">
        <x:v>45971</x:v>
      </x:c>
      <x:c r="R2605" s="23" t="str">
        <x:v>True</x:v>
      </x:c>
      <x:c r="S2605" s="23" t="str">
        <x:v>True</x:v>
      </x:c>
      <x:c r="T2605" s="23" t="str">
        <x:v>False</x:v>
      </x:c>
    </x:row>
    <x:row r="2606">
      <x:c r="A2606" s="23" t="str">
        <x:v>active_label_common_panel</x:v>
      </x:c>
      <x:c r="B2606" s="23" t="n">
        <x:v>60</x:v>
      </x:c>
      <x:c r="C2606" s="23" t="str">
        <x:v>checkpoint:epoch:deepseek-v3-1-terminus</x:v>
      </x:c>
      <x:c r="D2606" s="23" t="str">
        <x:v>DeepSeek-V3.1-Terminus</x:v>
      </x:c>
      <x:c r="E2606" s="23" t="str">
        <x:v>deepseek</x:v>
      </x:c>
      <x:c r="F2606" s="78" t="n">
        <x:v>45922</x:v>
      </x:c>
      <x:c r="G2606" s="78" t="n">
        <x:v>45982</x:v>
      </x:c>
      <x:c r="H2606" s="81" t="n">
        <x:v>0.45497252664309307</x:v>
      </x:c>
      <x:c r="I2606" s="81" t="n">
        <x:v>0.519615242271</x:v>
      </x:c>
      <x:c r="J2606" s="23" t="str">
        <x:v>total_b</x:v>
      </x:c>
      <x:c r="K2606" s="23" t="str">
        <x:v>score_date</x:v>
      </x:c>
      <x:c r="L2606" s="81" t="n">
        <x:v>671</x:v>
      </x:c>
      <x:c r="M2606" s="81" t="n">
        <x:v>1839.6124834663171</x:v>
      </x:c>
      <x:c r="N2606" s="81" t="n">
        <x:v>0.4380038278313671</x:v>
      </x:c>
      <x:c r="O2606" s="23" t="n">
        <x:v>20</x:v>
      </x:c>
      <x:c r="P2606" s="23" t="n">
        <x:v>7</x:v>
      </x:c>
      <x:c r="Q2606" s="78" t="n">
        <x:v>45971</x:v>
      </x:c>
      <x:c r="R2606" s="23" t="str">
        <x:v>True</x:v>
      </x:c>
      <x:c r="S2606" s="23" t="str">
        <x:v>True</x:v>
      </x:c>
      <x:c r="T2606" s="23" t="str">
        <x:v>False</x:v>
      </x:c>
    </x:row>
    <x:row r="2607">
      <x:c r="A2607" s="23" t="str">
        <x:v>active_label_common_panel</x:v>
      </x:c>
      <x:c r="B2607" s="23" t="n">
        <x:v>60</x:v>
      </x:c>
      <x:c r="C2607" s="23" t="str">
        <x:v>checkpoint:epoch:deepseek-v3-1-terminus</x:v>
      </x:c>
      <x:c r="D2607" s="23" t="str">
        <x:v>DeepSeek-V3.1-Terminus</x:v>
      </x:c>
      <x:c r="E2607" s="23" t="str">
        <x:v>deepseek</x:v>
      </x:c>
      <x:c r="F2607" s="78" t="n">
        <x:v>45922</x:v>
      </x:c>
      <x:c r="G2607" s="78" t="n">
        <x:v>45982</x:v>
      </x:c>
      <x:c r="H2607" s="81" t="n">
        <x:v>0.45497252664309307</x:v>
      </x:c>
      <x:c r="I2607" s="81" t="n">
        <x:v>0.519615242271</x:v>
      </x:c>
      <x:c r="J2607" s="23" t="str">
        <x:v>total_b</x:v>
      </x:c>
      <x:c r="K2607" s="23" t="str">
        <x:v>score_date_historical_price</x:v>
      </x:c>
      <x:c r="L2607" s="81" t="n">
        <x:v>671</x:v>
      </x:c>
      <x:c r="M2607" s="81" t="n">
        <x:v>1990.2545717881287</x:v>
      </x:c>
      <x:c r="N2607" s="81" t="n">
        <x:v>0.4721861100355733</x:v>
      </x:c>
      <x:c r="O2607" s="23" t="n">
        <x:v>20</x:v>
      </x:c>
      <x:c r="P2607" s="23" t="n">
        <x:v>7</x:v>
      </x:c>
      <x:c r="Q2607" s="78" t="n">
        <x:v>45971</x:v>
      </x:c>
      <x:c r="R2607" s="23" t="str">
        <x:v>True</x:v>
      </x:c>
      <x:c r="S2607" s="23" t="str">
        <x:v>True</x:v>
      </x:c>
      <x:c r="T2607" s="23" t="str">
        <x:v>False</x:v>
      </x:c>
    </x:row>
    <x:row r="2608">
      <x:c r="A2608" s="23" t="str">
        <x:v>active_label_common_panel</x:v>
      </x:c>
      <x:c r="B2608" s="23" t="n">
        <x:v>60</x:v>
      </x:c>
      <x:c r="C2608" s="23" t="str">
        <x:v>checkpoint:epoch:deepseek-v3-1-terminus</x:v>
      </x:c>
      <x:c r="D2608" s="23" t="str">
        <x:v>DeepSeek-V3.1-Terminus</x:v>
      </x:c>
      <x:c r="E2608" s="23" t="str">
        <x:v>deepseek</x:v>
      </x:c>
      <x:c r="F2608" s="78" t="n">
        <x:v>45922</x:v>
      </x:c>
      <x:c r="G2608" s="78" t="n">
        <x:v>45982</x:v>
      </x:c>
      <x:c r="H2608" s="81" t="n">
        <x:v>0.45497252664309307</x:v>
      </x:c>
      <x:c r="I2608" s="81" t="n">
        <x:v>0.519615242271</x:v>
      </x:c>
      <x:c r="J2608" s="23" t="str">
        <x:v>total_b</x:v>
      </x:c>
      <x:c r="K2608" s="23" t="str">
        <x:v>score_date_current_price_nonprospective</x:v>
      </x:c>
      <x:c r="L2608" s="81" t="n">
        <x:v>671</x:v>
      </x:c>
      <x:c r="M2608" s="81" t="n">
        <x:v>636.3582923123523</x:v>
      </x:c>
      <x:c r="N2608" s="81" t="n">
        <x:v>-0.023020812444248574</x:v>
      </x:c>
      <x:c r="O2608" s="23" t="n">
        <x:v>20</x:v>
      </x:c>
      <x:c r="P2608" s="23" t="n">
        <x:v>7</x:v>
      </x:c>
      <x:c r="Q2608" s="78" t="n">
        <x:v>45971</x:v>
      </x:c>
      <x:c r="R2608" s="23" t="str">
        <x:v>True</x:v>
      </x:c>
      <x:c r="S2608" s="23" t="str">
        <x:v>True</x:v>
      </x:c>
      <x:c r="T2608" s="23" t="str">
        <x:v>True</x:v>
      </x:c>
    </x:row>
    <x:row r="2609">
      <x:c r="A2609" s="23" t="str">
        <x:v>active_label_common_panel</x:v>
      </x:c>
      <x:c r="B2609" s="23" t="n">
        <x:v>60</x:v>
      </x:c>
      <x:c r="C2609" s="23" t="str">
        <x:v>checkpoint:deepseek:deepseek-v3-2-exp</x:v>
      </x:c>
      <x:c r="D2609" s="23" t="str">
        <x:v>DeepSeek-V3.2-Exp</x:v>
      </x:c>
      <x:c r="E2609" s="23" t="str">
        <x:v>deepseek</x:v>
      </x:c>
      <x:c r="F2609" s="78" t="n">
        <x:v>45929</x:v>
      </x:c>
      <x:c r="G2609" s="78" t="n">
        <x:v>45989</x:v>
      </x:c>
      <x:c r="H2609" s="81" t="n">
        <x:v>0.3286335345030997</x:v>
      </x:c>
      <x:c r="I2609" s="81" t="n">
        <x:v>0.332716095192</x:v>
      </x:c>
      <x:c r="J2609" s="23" t="str">
        <x:v>active_b</x:v>
      </x:c>
      <x:c r="K2609" s="23" t="str">
        <x:v>date_historical_price</x:v>
      </x:c>
      <x:c r="L2609" s="81" t="n">
        <x:v>37</x:v>
      </x:c>
      <x:c r="M2609" s="81" t="n">
        <x:v>10.57216293480104</x:v>
      </x:c>
      <x:c r="N2609" s="81" t="n">
        <x:v>-0.5440378763477951</x:v>
      </x:c>
      <x:c r="O2609" s="23" t="n">
        <x:v>20</x:v>
      </x:c>
      <x:c r="P2609" s="23" t="n">
        <x:v>7</x:v>
      </x:c>
      <x:c r="Q2609" s="78" t="n">
        <x:v>45971</x:v>
      </x:c>
      <x:c r="R2609" s="23" t="str">
        <x:v>True</x:v>
      </x:c>
      <x:c r="S2609" s="23" t="str">
        <x:v>True</x:v>
      </x:c>
      <x:c r="T2609" s="23" t="str">
        <x:v>False</x:v>
      </x:c>
    </x:row>
    <x:row r="2610">
      <x:c r="A2610" s="23" t="str">
        <x:v>active_label_common_panel</x:v>
      </x:c>
      <x:c r="B2610" s="23" t="n">
        <x:v>60</x:v>
      </x:c>
      <x:c r="C2610" s="23" t="str">
        <x:v>checkpoint:deepseek:deepseek-v3-2-exp</x:v>
      </x:c>
      <x:c r="D2610" s="23" t="str">
        <x:v>DeepSeek-V3.2-Exp</x:v>
      </x:c>
      <x:c r="E2610" s="23" t="str">
        <x:v>deepseek</x:v>
      </x:c>
      <x:c r="F2610" s="78" t="n">
        <x:v>45929</x:v>
      </x:c>
      <x:c r="G2610" s="78" t="n">
        <x:v>45989</x:v>
      </x:c>
      <x:c r="H2610" s="81" t="n">
        <x:v>0.3286335345030997</x:v>
      </x:c>
      <x:c r="I2610" s="81" t="n">
        <x:v>0.332716095192</x:v>
      </x:c>
      <x:c r="J2610" s="23" t="str">
        <x:v>active_b</x:v>
      </x:c>
      <x:c r="K2610" s="23" t="str">
        <x:v>score_date</x:v>
      </x:c>
      <x:c r="L2610" s="81" t="n">
        <x:v>37</x:v>
      </x:c>
      <x:c r="M2610" s="81" t="n">
        <x:v>9.950571539532902</x:v>
      </x:c>
      <x:c r="N2610" s="81" t="n">
        <x:v>-0.5703536976592916</x:v>
      </x:c>
      <x:c r="O2610" s="23" t="n">
        <x:v>20</x:v>
      </x:c>
      <x:c r="P2610" s="23" t="n">
        <x:v>7</x:v>
      </x:c>
      <x:c r="Q2610" s="78" t="n">
        <x:v>45971</x:v>
      </x:c>
      <x:c r="R2610" s="23" t="str">
        <x:v>True</x:v>
      </x:c>
      <x:c r="S2610" s="23" t="str">
        <x:v>True</x:v>
      </x:c>
      <x:c r="T2610" s="23" t="str">
        <x:v>False</x:v>
      </x:c>
    </x:row>
    <x:row r="2611">
      <x:c r="A2611" s="23" t="str">
        <x:v>active_label_common_panel</x:v>
      </x:c>
      <x:c r="B2611" s="23" t="n">
        <x:v>60</x:v>
      </x:c>
      <x:c r="C2611" s="23" t="str">
        <x:v>checkpoint:deepseek:deepseek-v3-2-exp</x:v>
      </x:c>
      <x:c r="D2611" s="23" t="str">
        <x:v>DeepSeek-V3.2-Exp</x:v>
      </x:c>
      <x:c r="E2611" s="23" t="str">
        <x:v>deepseek</x:v>
      </x:c>
      <x:c r="F2611" s="78" t="n">
        <x:v>45929</x:v>
      </x:c>
      <x:c r="G2611" s="78" t="n">
        <x:v>45989</x:v>
      </x:c>
      <x:c r="H2611" s="81" t="n">
        <x:v>0.3286335345030997</x:v>
      </x:c>
      <x:c r="I2611" s="81" t="n">
        <x:v>0.332716095192</x:v>
      </x:c>
      <x:c r="J2611" s="23" t="str">
        <x:v>active_b</x:v>
      </x:c>
      <x:c r="K2611" s="23" t="str">
        <x:v>score_date_historical_price</x:v>
      </x:c>
      <x:c r="L2611" s="81" t="n">
        <x:v>37</x:v>
      </x:c>
      <x:c r="M2611" s="81" t="n">
        <x:v>9.945790681513117</x:v>
      </x:c>
      <x:c r="N2611" s="81" t="n">
        <x:v>-0.5705624092090361</x:v>
      </x:c>
      <x:c r="O2611" s="23" t="n">
        <x:v>20</x:v>
      </x:c>
      <x:c r="P2611" s="23" t="n">
        <x:v>7</x:v>
      </x:c>
      <x:c r="Q2611" s="78" t="n">
        <x:v>45971</x:v>
      </x:c>
      <x:c r="R2611" s="23" t="str">
        <x:v>True</x:v>
      </x:c>
      <x:c r="S2611" s="23" t="str">
        <x:v>True</x:v>
      </x:c>
      <x:c r="T2611" s="23" t="str">
        <x:v>False</x:v>
      </x:c>
    </x:row>
    <x:row r="2612">
      <x:c r="A2612" s="23" t="str">
        <x:v>active_label_common_panel</x:v>
      </x:c>
      <x:c r="B2612" s="23" t="n">
        <x:v>60</x:v>
      </x:c>
      <x:c r="C2612" s="23" t="str">
        <x:v>checkpoint:deepseek:deepseek-v3-2-exp</x:v>
      </x:c>
      <x:c r="D2612" s="23" t="str">
        <x:v>DeepSeek-V3.2-Exp</x:v>
      </x:c>
      <x:c r="E2612" s="23" t="str">
        <x:v>deepseek</x:v>
      </x:c>
      <x:c r="F2612" s="78" t="n">
        <x:v>45929</x:v>
      </x:c>
      <x:c r="G2612" s="78" t="n">
        <x:v>45989</x:v>
      </x:c>
      <x:c r="H2612" s="81" t="n">
        <x:v>0.3286335345030997</x:v>
      </x:c>
      <x:c r="I2612" s="81" t="n">
        <x:v>0.332716095192</x:v>
      </x:c>
      <x:c r="J2612" s="23" t="str">
        <x:v>active_b</x:v>
      </x:c>
      <x:c r="K2612" s="23" t="str">
        <x:v>score_date_current_price_nonprospective</x:v>
      </x:c>
      <x:c r="L2612" s="81" t="n">
        <x:v>37</x:v>
      </x:c>
      <x:c r="M2612" s="81" t="n">
        <x:v>5.835790206432517</x:v>
      </x:c>
      <x:c r="N2612" s="81" t="n">
        <x:v>-0.802102053221591</x:v>
      </x:c>
      <x:c r="O2612" s="23" t="n">
        <x:v>20</x:v>
      </x:c>
      <x:c r="P2612" s="23" t="n">
        <x:v>7</x:v>
      </x:c>
      <x:c r="Q2612" s="78" t="n">
        <x:v>45971</x:v>
      </x:c>
      <x:c r="R2612" s="23" t="str">
        <x:v>True</x:v>
      </x:c>
      <x:c r="S2612" s="23" t="str">
        <x:v>True</x:v>
      </x:c>
      <x:c r="T2612" s="23" t="str">
        <x:v>True</x:v>
      </x:c>
    </x:row>
    <x:row r="2613">
      <x:c r="A2613" s="23" t="str">
        <x:v>active_label_common_panel</x:v>
      </x:c>
      <x:c r="B2613" s="23" t="n">
        <x:v>60</x:v>
      </x:c>
      <x:c r="C2613" s="23" t="str">
        <x:v>checkpoint:deepseek:deepseek-v3-2-exp</x:v>
      </x:c>
      <x:c r="D2613" s="23" t="str">
        <x:v>DeepSeek-V3.2-Exp</x:v>
      </x:c>
      <x:c r="E2613" s="23" t="str">
        <x:v>deepseek</x:v>
      </x:c>
      <x:c r="F2613" s="78" t="n">
        <x:v>45929</x:v>
      </x:c>
      <x:c r="G2613" s="78" t="n">
        <x:v>45989</x:v>
      </x:c>
      <x:c r="H2613" s="81" t="n">
        <x:v>0.3286335345030997</x:v>
      </x:c>
      <x:c r="I2613" s="81" t="n">
        <x:v>0.332716095192</x:v>
      </x:c>
      <x:c r="J2613" s="23" t="str">
        <x:v>total_b</x:v>
      </x:c>
      <x:c r="K2613" s="23" t="str">
        <x:v>date_historical_price</x:v>
      </x:c>
      <x:c r="L2613" s="81" t="n">
        <x:v>671</x:v>
      </x:c>
      <x:c r="M2613" s="81" t="n">
        <x:v>267.0256814165125</x:v>
      </x:c>
      <x:c r="N2613" s="81" t="n">
        <x:v>-0.4001694881635074</x:v>
      </x:c>
      <x:c r="O2613" s="23" t="n">
        <x:v>20</x:v>
      </x:c>
      <x:c r="P2613" s="23" t="n">
        <x:v>7</x:v>
      </x:c>
      <x:c r="Q2613" s="78" t="n">
        <x:v>45971</x:v>
      </x:c>
      <x:c r="R2613" s="23" t="str">
        <x:v>True</x:v>
      </x:c>
      <x:c r="S2613" s="23" t="str">
        <x:v>True</x:v>
      </x:c>
      <x:c r="T2613" s="23" t="str">
        <x:v>False</x:v>
      </x:c>
    </x:row>
    <x:row r="2614">
      <x:c r="A2614" s="23" t="str">
        <x:v>active_label_common_panel</x:v>
      </x:c>
      <x:c r="B2614" s="23" t="n">
        <x:v>60</x:v>
      </x:c>
      <x:c r="C2614" s="23" t="str">
        <x:v>checkpoint:deepseek:deepseek-v3-2-exp</x:v>
      </x:c>
      <x:c r="D2614" s="23" t="str">
        <x:v>DeepSeek-V3.2-Exp</x:v>
      </x:c>
      <x:c r="E2614" s="23" t="str">
        <x:v>deepseek</x:v>
      </x:c>
      <x:c r="F2614" s="78" t="n">
        <x:v>45929</x:v>
      </x:c>
      <x:c r="G2614" s="78" t="n">
        <x:v>45989</x:v>
      </x:c>
      <x:c r="H2614" s="81" t="n">
        <x:v>0.3286335345030997</x:v>
      </x:c>
      <x:c r="I2614" s="81" t="n">
        <x:v>0.332716095192</x:v>
      </x:c>
      <x:c r="J2614" s="23" t="str">
        <x:v>total_b</x:v>
      </x:c>
      <x:c r="K2614" s="23" t="str">
        <x:v>score_date</x:v>
      </x:c>
      <x:c r="L2614" s="81" t="n">
        <x:v>671</x:v>
      </x:c>
      <x:c r="M2614" s="81" t="n">
        <x:v>557.1288850787421</x:v>
      </x:c>
      <x:c r="N2614" s="81" t="n">
        <x:v>-0.08076684455804144</x:v>
      </x:c>
      <x:c r="O2614" s="23" t="n">
        <x:v>20</x:v>
      </x:c>
      <x:c r="P2614" s="23" t="n">
        <x:v>7</x:v>
      </x:c>
      <x:c r="Q2614" s="78" t="n">
        <x:v>45971</x:v>
      </x:c>
      <x:c r="R2614" s="23" t="str">
        <x:v>True</x:v>
      </x:c>
      <x:c r="S2614" s="23" t="str">
        <x:v>True</x:v>
      </x:c>
      <x:c r="T2614" s="23" t="str">
        <x:v>False</x:v>
      </x:c>
    </x:row>
    <x:row r="2615">
      <x:c r="A2615" s="23" t="str">
        <x:v>active_label_common_panel</x:v>
      </x:c>
      <x:c r="B2615" s="23" t="n">
        <x:v>60</x:v>
      </x:c>
      <x:c r="C2615" s="23" t="str">
        <x:v>checkpoint:deepseek:deepseek-v3-2-exp</x:v>
      </x:c>
      <x:c r="D2615" s="23" t="str">
        <x:v>DeepSeek-V3.2-Exp</x:v>
      </x:c>
      <x:c r="E2615" s="23" t="str">
        <x:v>deepseek</x:v>
      </x:c>
      <x:c r="F2615" s="78" t="n">
        <x:v>45929</x:v>
      </x:c>
      <x:c r="G2615" s="78" t="n">
        <x:v>45989</x:v>
      </x:c>
      <x:c r="H2615" s="81" t="n">
        <x:v>0.3286335345030997</x:v>
      </x:c>
      <x:c r="I2615" s="81" t="n">
        <x:v>0.332716095192</x:v>
      </x:c>
      <x:c r="J2615" s="23" t="str">
        <x:v>total_b</x:v>
      </x:c>
      <x:c r="K2615" s="23" t="str">
        <x:v>score_date_historical_price</x:v>
      </x:c>
      <x:c r="L2615" s="81" t="n">
        <x:v>671</x:v>
      </x:c>
      <x:c r="M2615" s="81" t="n">
        <x:v>556.4068888606421</x:v>
      </x:c>
      <x:c r="N2615" s="81" t="n">
        <x:v>-0.0813300218259015</x:v>
      </x:c>
      <x:c r="O2615" s="23" t="n">
        <x:v>20</x:v>
      </x:c>
      <x:c r="P2615" s="23" t="n">
        <x:v>7</x:v>
      </x:c>
      <x:c r="Q2615" s="78" t="n">
        <x:v>45971</x:v>
      </x:c>
      <x:c r="R2615" s="23" t="str">
        <x:v>True</x:v>
      </x:c>
      <x:c r="S2615" s="23" t="str">
        <x:v>True</x:v>
      </x:c>
      <x:c r="T2615" s="23" t="str">
        <x:v>False</x:v>
      </x:c>
    </x:row>
    <x:row r="2616">
      <x:c r="A2616" s="23" t="str">
        <x:v>active_label_common_panel</x:v>
      </x:c>
      <x:c r="B2616" s="23" t="n">
        <x:v>60</x:v>
      </x:c>
      <x:c r="C2616" s="23" t="str">
        <x:v>checkpoint:deepseek:deepseek-v3-2-exp</x:v>
      </x:c>
      <x:c r="D2616" s="23" t="str">
        <x:v>DeepSeek-V3.2-Exp</x:v>
      </x:c>
      <x:c r="E2616" s="23" t="str">
        <x:v>deepseek</x:v>
      </x:c>
      <x:c r="F2616" s="78" t="n">
        <x:v>45929</x:v>
      </x:c>
      <x:c r="G2616" s="78" t="n">
        <x:v>45989</x:v>
      </x:c>
      <x:c r="H2616" s="81" t="n">
        <x:v>0.3286335345030997</x:v>
      </x:c>
      <x:c r="I2616" s="81" t="n">
        <x:v>0.332716095192</x:v>
      </x:c>
      <x:c r="J2616" s="23" t="str">
        <x:v>total_b</x:v>
      </x:c>
      <x:c r="K2616" s="23" t="str">
        <x:v>score_date_current_price_nonprospective</x:v>
      </x:c>
      <x:c r="L2616" s="81" t="n">
        <x:v>671</x:v>
      </x:c>
      <x:c r="M2616" s="81" t="n">
        <x:v>186.3214516888574</x:v>
      </x:c>
      <x:c r="N2616" s="81" t="n">
        <x:v>-0.5564596609046899</x:v>
      </x:c>
      <x:c r="O2616" s="23" t="n">
        <x:v>20</x:v>
      </x:c>
      <x:c r="P2616" s="23" t="n">
        <x:v>7</x:v>
      </x:c>
      <x:c r="Q2616" s="78" t="n">
        <x:v>45971</x:v>
      </x:c>
      <x:c r="R2616" s="23" t="str">
        <x:v>True</x:v>
      </x:c>
      <x:c r="S2616" s="23" t="str">
        <x:v>True</x:v>
      </x:c>
      <x:c r="T2616" s="23" t="str">
        <x:v>True</x:v>
      </x:c>
    </x:row>
    <x:row r="2617">
      <x:c r="A2617" s="23" t="str">
        <x:v>active_label_common_panel</x:v>
      </x:c>
      <x:c r="B2617" s="23" t="n">
        <x:v>60</x:v>
      </x:c>
      <x:c r="C2617" s="23" t="str">
        <x:v>checkpoint:epoch:minimax-m2</x:v>
      </x:c>
      <x:c r="D2617" s="23" t="str">
        <x:v>MiniMax-M2</x:v>
      </x:c>
      <x:c r="E2617" s="23" t="str">
        <x:v>minimax</x:v>
      </x:c>
      <x:c r="F2617" s="78" t="n">
        <x:v>45957</x:v>
      </x:c>
      <x:c r="G2617" s="78" t="n">
        <x:v>46019</x:v>
      </x:c>
      <x:c r="H2617" s="81" t="n">
        <x:v>0.508999017680781</x:v>
      </x:c>
      <x:c r="I2617" s="81" t="n">
        <x:v>0.6</x:v>
      </x:c>
      <x:c r="J2617" s="23" t="str">
        <x:v>active_b</x:v>
      </x:c>
      <x:c r="K2617" s="23" t="str">
        <x:v>date_historical_price</x:v>
      </x:c>
      <x:c r="L2617" s="81" t="n">
        <x:v>10</x:v>
      </x:c>
      <x:c r="M2617" s="81" t="n">
        <x:v>14.37826154983302</x:v>
      </x:c>
      <x:c r="N2617" s="81" t="n">
        <x:v>0.15770637944355648</x:v>
      </x:c>
      <x:c r="O2617" s="23" t="n">
        <x:v>27</x:v>
      </x:c>
      <x:c r="P2617" s="23" t="n">
        <x:v>8</x:v>
      </x:c>
      <x:c r="Q2617" s="78" t="n">
        <x:v>45989</x:v>
      </x:c>
      <x:c r="R2617" s="23" t="str">
        <x:v>True</x:v>
      </x:c>
      <x:c r="S2617" s="23" t="str">
        <x:v>True</x:v>
      </x:c>
      <x:c r="T2617" s="23" t="str">
        <x:v>False</x:v>
      </x:c>
    </x:row>
    <x:row r="2618">
      <x:c r="A2618" s="23" t="str">
        <x:v>active_label_common_panel</x:v>
      </x:c>
      <x:c r="B2618" s="23" t="n">
        <x:v>60</x:v>
      </x:c>
      <x:c r="C2618" s="23" t="str">
        <x:v>checkpoint:epoch:minimax-m2</x:v>
      </x:c>
      <x:c r="D2618" s="23" t="str">
        <x:v>MiniMax-M2</x:v>
      </x:c>
      <x:c r="E2618" s="23" t="str">
        <x:v>minimax</x:v>
      </x:c>
      <x:c r="F2618" s="78" t="n">
        <x:v>45957</x:v>
      </x:c>
      <x:c r="G2618" s="78" t="n">
        <x:v>46019</x:v>
      </x:c>
      <x:c r="H2618" s="81" t="n">
        <x:v>0.508999017680781</x:v>
      </x:c>
      <x:c r="I2618" s="81" t="n">
        <x:v>0.6</x:v>
      </x:c>
      <x:c r="J2618" s="23" t="str">
        <x:v>active_b</x:v>
      </x:c>
      <x:c r="K2618" s="23" t="str">
        <x:v>score_date</x:v>
      </x:c>
      <x:c r="L2618" s="81" t="n">
        <x:v>10</x:v>
      </x:c>
      <x:c r="M2618" s="81" t="n">
        <x:v>13.809871025924075</x:v>
      </x:c>
      <x:c r="N2618" s="81" t="n">
        <x:v>0.14018962260534806</x:v>
      </x:c>
      <x:c r="O2618" s="23" t="n">
        <x:v>27</x:v>
      </x:c>
      <x:c r="P2618" s="23" t="n">
        <x:v>8</x:v>
      </x:c>
      <x:c r="Q2618" s="78" t="n">
        <x:v>45989</x:v>
      </x:c>
      <x:c r="R2618" s="23" t="str">
        <x:v>True</x:v>
      </x:c>
      <x:c r="S2618" s="23" t="str">
        <x:v>True</x:v>
      </x:c>
      <x:c r="T2618" s="23" t="str">
        <x:v>False</x:v>
      </x:c>
    </x:row>
    <x:row r="2619">
      <x:c r="A2619" s="23" t="str">
        <x:v>active_label_common_panel</x:v>
      </x:c>
      <x:c r="B2619" s="23" t="n">
        <x:v>60</x:v>
      </x:c>
      <x:c r="C2619" s="23" t="str">
        <x:v>checkpoint:epoch:minimax-m2</x:v>
      </x:c>
      <x:c r="D2619" s="23" t="str">
        <x:v>MiniMax-M2</x:v>
      </x:c>
      <x:c r="E2619" s="23" t="str">
        <x:v>minimax</x:v>
      </x:c>
      <x:c r="F2619" s="78" t="n">
        <x:v>45957</x:v>
      </x:c>
      <x:c r="G2619" s="78" t="n">
        <x:v>46019</x:v>
      </x:c>
      <x:c r="H2619" s="81" t="n">
        <x:v>0.508999017680781</x:v>
      </x:c>
      <x:c r="I2619" s="81" t="n">
        <x:v>0.6</x:v>
      </x:c>
      <x:c r="J2619" s="23" t="str">
        <x:v>active_b</x:v>
      </x:c>
      <x:c r="K2619" s="23" t="str">
        <x:v>score_date_historical_price</x:v>
      </x:c>
      <x:c r="L2619" s="81" t="n">
        <x:v>10</x:v>
      </x:c>
      <x:c r="M2619" s="81" t="n">
        <x:v>14.725088163882727</x:v>
      </x:c>
      <x:c r="N2619" s="81" t="n">
        <x:v>0.16805790372896245</x:v>
      </x:c>
      <x:c r="O2619" s="23" t="n">
        <x:v>27</x:v>
      </x:c>
      <x:c r="P2619" s="23" t="n">
        <x:v>8</x:v>
      </x:c>
      <x:c r="Q2619" s="78" t="n">
        <x:v>45989</x:v>
      </x:c>
      <x:c r="R2619" s="23" t="str">
        <x:v>True</x:v>
      </x:c>
      <x:c r="S2619" s="23" t="str">
        <x:v>True</x:v>
      </x:c>
      <x:c r="T2619" s="23" t="str">
        <x:v>False</x:v>
      </x:c>
    </x:row>
    <x:row r="2620">
      <x:c r="A2620" s="23" t="str">
        <x:v>active_label_common_panel</x:v>
      </x:c>
      <x:c r="B2620" s="23" t="n">
        <x:v>60</x:v>
      </x:c>
      <x:c r="C2620" s="23" t="str">
        <x:v>checkpoint:epoch:minimax-m2</x:v>
      </x:c>
      <x:c r="D2620" s="23" t="str">
        <x:v>MiniMax-M2</x:v>
      </x:c>
      <x:c r="E2620" s="23" t="str">
        <x:v>minimax</x:v>
      </x:c>
      <x:c r="F2620" s="78" t="n">
        <x:v>45957</x:v>
      </x:c>
      <x:c r="G2620" s="78" t="n">
        <x:v>46019</x:v>
      </x:c>
      <x:c r="H2620" s="81" t="n">
        <x:v>0.508999017680781</x:v>
      </x:c>
      <x:c r="I2620" s="81" t="n">
        <x:v>0.6</x:v>
      </x:c>
      <x:c r="J2620" s="23" t="str">
        <x:v>active_b</x:v>
      </x:c>
      <x:c r="K2620" s="23" t="str">
        <x:v>score_date_current_price_nonprospective</x:v>
      </x:c>
      <x:c r="L2620" s="81" t="n">
        <x:v>10</x:v>
      </x:c>
      <x:c r="M2620" s="81" t="n">
        <x:v>11.035907258654547</x:v>
      </x:c>
      <x:c r="N2620" s="81" t="n">
        <x:v>0.04280804218556303</x:v>
      </x:c>
      <x:c r="O2620" s="23" t="n">
        <x:v>27</x:v>
      </x:c>
      <x:c r="P2620" s="23" t="n">
        <x:v>8</x:v>
      </x:c>
      <x:c r="Q2620" s="78" t="n">
        <x:v>45989</x:v>
      </x:c>
      <x:c r="R2620" s="23" t="str">
        <x:v>True</x:v>
      </x:c>
      <x:c r="S2620" s="23" t="str">
        <x:v>True</x:v>
      </x:c>
      <x:c r="T2620" s="23" t="str">
        <x:v>True</x:v>
      </x:c>
    </x:row>
    <x:row r="2621">
      <x:c r="A2621" s="23" t="str">
        <x:v>active_label_common_panel</x:v>
      </x:c>
      <x:c r="B2621" s="23" t="n">
        <x:v>60</x:v>
      </x:c>
      <x:c r="C2621" s="23" t="str">
        <x:v>checkpoint:epoch:minimax-m2</x:v>
      </x:c>
      <x:c r="D2621" s="23" t="str">
        <x:v>MiniMax-M2</x:v>
      </x:c>
      <x:c r="E2621" s="23" t="str">
        <x:v>minimax</x:v>
      </x:c>
      <x:c r="F2621" s="78" t="n">
        <x:v>45957</x:v>
      </x:c>
      <x:c r="G2621" s="78" t="n">
        <x:v>46019</x:v>
      </x:c>
      <x:c r="H2621" s="81" t="n">
        <x:v>0.508999017680781</x:v>
      </x:c>
      <x:c r="I2621" s="81" t="n">
        <x:v>0.6</x:v>
      </x:c>
      <x:c r="J2621" s="23" t="str">
        <x:v>total_b</x:v>
      </x:c>
      <x:c r="K2621" s="23" t="str">
        <x:v>date_historical_price</x:v>
      </x:c>
      <x:c r="L2621" s="81" t="n">
        <x:v>229</x:v>
      </x:c>
      <x:c r="M2621" s="81" t="n">
        <x:v>617.3275580504758</x:v>
      </x:c>
      <x:c r="N2621" s="81" t="n">
        <x:v>0.43068018235136163</x:v>
      </x:c>
      <x:c r="O2621" s="23" t="n">
        <x:v>27</x:v>
      </x:c>
      <x:c r="P2621" s="23" t="n">
        <x:v>8</x:v>
      </x:c>
      <x:c r="Q2621" s="78" t="n">
        <x:v>45989</x:v>
      </x:c>
      <x:c r="R2621" s="23" t="str">
        <x:v>True</x:v>
      </x:c>
      <x:c r="S2621" s="23" t="str">
        <x:v>True</x:v>
      </x:c>
      <x:c r="T2621" s="23" t="str">
        <x:v>False</x:v>
      </x:c>
    </x:row>
    <x:row r="2622">
      <x:c r="A2622" s="23" t="str">
        <x:v>active_label_common_panel</x:v>
      </x:c>
      <x:c r="B2622" s="23" t="n">
        <x:v>60</x:v>
      </x:c>
      <x:c r="C2622" s="23" t="str">
        <x:v>checkpoint:epoch:minimax-m2</x:v>
      </x:c>
      <x:c r="D2622" s="23" t="str">
        <x:v>MiniMax-M2</x:v>
      </x:c>
      <x:c r="E2622" s="23" t="str">
        <x:v>minimax</x:v>
      </x:c>
      <x:c r="F2622" s="78" t="n">
        <x:v>45957</x:v>
      </x:c>
      <x:c r="G2622" s="78" t="n">
        <x:v>46019</x:v>
      </x:c>
      <x:c r="H2622" s="81" t="n">
        <x:v>0.508999017680781</x:v>
      </x:c>
      <x:c r="I2622" s="81" t="n">
        <x:v>0.6</x:v>
      </x:c>
      <x:c r="J2622" s="23" t="str">
        <x:v>total_b</x:v>
      </x:c>
      <x:c r="K2622" s="23" t="str">
        <x:v>score_date</x:v>
      </x:c>
      <x:c r="L2622" s="81" t="n">
        <x:v>229</x:v>
      </x:c>
      <x:c r="M2622" s="81" t="n">
        <x:v>861.776414380091</x:v>
      </x:c>
      <x:c r="N2622" s="81" t="n">
        <x:v>0.575559121540162</x:v>
      </x:c>
      <x:c r="O2622" s="23" t="n">
        <x:v>27</x:v>
      </x:c>
      <x:c r="P2622" s="23" t="n">
        <x:v>8</x:v>
      </x:c>
      <x:c r="Q2622" s="78" t="n">
        <x:v>45989</x:v>
      </x:c>
      <x:c r="R2622" s="23" t="str">
        <x:v>True</x:v>
      </x:c>
      <x:c r="S2622" s="23" t="str">
        <x:v>True</x:v>
      </x:c>
      <x:c r="T2622" s="23" t="str">
        <x:v>False</x:v>
      </x:c>
    </x:row>
    <x:row r="2623">
      <x:c r="A2623" s="23" t="str">
        <x:v>active_label_common_panel</x:v>
      </x:c>
      <x:c r="B2623" s="23" t="n">
        <x:v>60</x:v>
      </x:c>
      <x:c r="C2623" s="23" t="str">
        <x:v>checkpoint:epoch:minimax-m2</x:v>
      </x:c>
      <x:c r="D2623" s="23" t="str">
        <x:v>MiniMax-M2</x:v>
      </x:c>
      <x:c r="E2623" s="23" t="str">
        <x:v>minimax</x:v>
      </x:c>
      <x:c r="F2623" s="78" t="n">
        <x:v>45957</x:v>
      </x:c>
      <x:c r="G2623" s="78" t="n">
        <x:v>46019</x:v>
      </x:c>
      <x:c r="H2623" s="81" t="n">
        <x:v>0.508999017680781</x:v>
      </x:c>
      <x:c r="I2623" s="81" t="n">
        <x:v>0.6</x:v>
      </x:c>
      <x:c r="J2623" s="23" t="str">
        <x:v>total_b</x:v>
      </x:c>
      <x:c r="K2623" s="23" t="str">
        <x:v>score_date_historical_price</x:v>
      </x:c>
      <x:c r="L2623" s="81" t="n">
        <x:v>229</x:v>
      </x:c>
      <x:c r="M2623" s="81" t="n">
        <x:v>1005.5780778868364</x:v>
      </x:c>
      <x:c r="N2623" s="81" t="n">
        <x:v>0.6425803146007865</x:v>
      </x:c>
      <x:c r="O2623" s="23" t="n">
        <x:v>27</x:v>
      </x:c>
      <x:c r="P2623" s="23" t="n">
        <x:v>8</x:v>
      </x:c>
      <x:c r="Q2623" s="78" t="n">
        <x:v>45989</x:v>
      </x:c>
      <x:c r="R2623" s="23" t="str">
        <x:v>True</x:v>
      </x:c>
      <x:c r="S2623" s="23" t="str">
        <x:v>True</x:v>
      </x:c>
      <x:c r="T2623" s="23" t="str">
        <x:v>False</x:v>
      </x:c>
    </x:row>
    <x:row r="2624">
      <x:c r="A2624" s="23" t="str">
        <x:v>active_label_common_panel</x:v>
      </x:c>
      <x:c r="B2624" s="23" t="n">
        <x:v>60</x:v>
      </x:c>
      <x:c r="C2624" s="23" t="str">
        <x:v>checkpoint:epoch:minimax-m2</x:v>
      </x:c>
      <x:c r="D2624" s="23" t="str">
        <x:v>MiniMax-M2</x:v>
      </x:c>
      <x:c r="E2624" s="23" t="str">
        <x:v>minimax</x:v>
      </x:c>
      <x:c r="F2624" s="78" t="n">
        <x:v>45957</x:v>
      </x:c>
      <x:c r="G2624" s="78" t="n">
        <x:v>46019</x:v>
      </x:c>
      <x:c r="H2624" s="81" t="n">
        <x:v>0.508999017680781</x:v>
      </x:c>
      <x:c r="I2624" s="81" t="n">
        <x:v>0.6</x:v>
      </x:c>
      <x:c r="J2624" s="23" t="str">
        <x:v>total_b</x:v>
      </x:c>
      <x:c r="K2624" s="23" t="str">
        <x:v>score_date_current_price_nonprospective</x:v>
      </x:c>
      <x:c r="L2624" s="81" t="n">
        <x:v>229</x:v>
      </x:c>
      <x:c r="M2624" s="81" t="n">
        <x:v>535.3369616575601</x:v>
      </x:c>
      <x:c r="N2624" s="81" t="n">
        <x:v>0.36879174738719067</x:v>
      </x:c>
      <x:c r="O2624" s="23" t="n">
        <x:v>27</x:v>
      </x:c>
      <x:c r="P2624" s="23" t="n">
        <x:v>8</x:v>
      </x:c>
      <x:c r="Q2624" s="78" t="n">
        <x:v>45989</x:v>
      </x:c>
      <x:c r="R2624" s="23" t="str">
        <x:v>True</x:v>
      </x:c>
      <x:c r="S2624" s="23" t="str">
        <x:v>True</x:v>
      </x:c>
      <x:c r="T2624" s="23" t="str">
        <x:v>True</x:v>
      </x:c>
    </x:row>
    <x:row r="2625">
      <x:c r="A2625" s="23" t="str">
        <x:v>active_label_common_panel</x:v>
      </x:c>
      <x:c r="B2625" s="23" t="n">
        <x:v>60</x:v>
      </x:c>
      <x:c r="C2625" s="23" t="str">
        <x:v>checkpoint:moonshot:kimi-k2-thinking</x:v>
      </x:c>
      <x:c r="D2625" s="23" t="str">
        <x:v>Kimi K2 Thinking</x:v>
      </x:c>
      <x:c r="E2625" s="23" t="str">
        <x:v>kimi</x:v>
      </x:c>
      <x:c r="F2625" s="78" t="n">
        <x:v>45967</x:v>
      </x:c>
      <x:c r="G2625" s="78" t="n">
        <x:v>46027</x:v>
      </x:c>
      <x:c r="H2625" s="81" t="n">
        <x:v>1.0283481900601568</x:v>
      </x:c>
      <x:c r="I2625" s="81" t="n">
        <x:v>1.22474487139</x:v>
      </x:c>
      <x:c r="J2625" s="23" t="str">
        <x:v>active_b</x:v>
      </x:c>
      <x:c r="K2625" s="23" t="str">
        <x:v>date_historical_price</x:v>
      </x:c>
      <x:c r="L2625" s="81" t="n">
        <x:v>32.6</x:v>
      </x:c>
      <x:c r="M2625" s="81" t="n">
        <x:v>14.829297146650756</x:v>
      </x:c>
      <x:c r="N2625" s="81" t="n">
        <x:v>-0.3420970324896443</x:v>
      </x:c>
      <x:c r="O2625" s="23" t="n">
        <x:v>27</x:v>
      </x:c>
      <x:c r="P2625" s="23" t="n">
        <x:v>8</x:v>
      </x:c>
      <x:c r="Q2625" s="78" t="n">
        <x:v>46019</x:v>
      </x:c>
      <x:c r="R2625" s="23" t="str">
        <x:v>True</x:v>
      </x:c>
      <x:c r="S2625" s="23" t="str">
        <x:v>True</x:v>
      </x:c>
      <x:c r="T2625" s="23" t="str">
        <x:v>False</x:v>
      </x:c>
    </x:row>
    <x:row r="2626">
      <x:c r="A2626" s="23" t="str">
        <x:v>active_label_common_panel</x:v>
      </x:c>
      <x:c r="B2626" s="23" t="n">
        <x:v>60</x:v>
      </x:c>
      <x:c r="C2626" s="23" t="str">
        <x:v>checkpoint:moonshot:kimi-k2-thinking</x:v>
      </x:c>
      <x:c r="D2626" s="23" t="str">
        <x:v>Kimi K2 Thinking</x:v>
      </x:c>
      <x:c r="E2626" s="23" t="str">
        <x:v>kimi</x:v>
      </x:c>
      <x:c r="F2626" s="78" t="n">
        <x:v>45967</x:v>
      </x:c>
      <x:c r="G2626" s="78" t="n">
        <x:v>46027</x:v>
      </x:c>
      <x:c r="H2626" s="81" t="n">
        <x:v>1.0283481900601568</x:v>
      </x:c>
      <x:c r="I2626" s="81" t="n">
        <x:v>1.22474487139</x:v>
      </x:c>
      <x:c r="J2626" s="23" t="str">
        <x:v>active_b</x:v>
      </x:c>
      <x:c r="K2626" s="23" t="str">
        <x:v>score_date</x:v>
      </x:c>
      <x:c r="L2626" s="81" t="n">
        <x:v>32.6</x:v>
      </x:c>
      <x:c r="M2626" s="81" t="n">
        <x:v>12.018434021127394</x:v>
      </x:c>
      <x:c r="N2626" s="81" t="n">
        <x:v>-0.4333697164518694</x:v>
      </x:c>
      <x:c r="O2626" s="23" t="n">
        <x:v>27</x:v>
      </x:c>
      <x:c r="P2626" s="23" t="n">
        <x:v>8</x:v>
      </x:c>
      <x:c r="Q2626" s="78" t="n">
        <x:v>46019</x:v>
      </x:c>
      <x:c r="R2626" s="23" t="str">
        <x:v>True</x:v>
      </x:c>
      <x:c r="S2626" s="23" t="str">
        <x:v>True</x:v>
      </x:c>
      <x:c r="T2626" s="23" t="str">
        <x:v>False</x:v>
      </x:c>
    </x:row>
    <x:row r="2627">
      <x:c r="A2627" s="23" t="str">
        <x:v>active_label_common_panel</x:v>
      </x:c>
      <x:c r="B2627" s="23" t="n">
        <x:v>60</x:v>
      </x:c>
      <x:c r="C2627" s="23" t="str">
        <x:v>checkpoint:moonshot:kimi-k2-thinking</x:v>
      </x:c>
      <x:c r="D2627" s="23" t="str">
        <x:v>Kimi K2 Thinking</x:v>
      </x:c>
      <x:c r="E2627" s="23" t="str">
        <x:v>kimi</x:v>
      </x:c>
      <x:c r="F2627" s="78" t="n">
        <x:v>45967</x:v>
      </x:c>
      <x:c r="G2627" s="78" t="n">
        <x:v>46027</x:v>
      </x:c>
      <x:c r="H2627" s="81" t="n">
        <x:v>1.0283481900601568</x:v>
      </x:c>
      <x:c r="I2627" s="81" t="n">
        <x:v>1.22474487139</x:v>
      </x:c>
      <x:c r="J2627" s="23" t="str">
        <x:v>active_b</x:v>
      </x:c>
      <x:c r="K2627" s="23" t="str">
        <x:v>score_date_historical_price</x:v>
      </x:c>
      <x:c r="L2627" s="81" t="n">
        <x:v>32.6</x:v>
      </x:c>
      <x:c r="M2627" s="81" t="n">
        <x:v>15.001493608425173</x:v>
      </x:c>
      <x:c r="N2627" s="81" t="n">
        <x:v>-0.33708309877197606</x:v>
      </x:c>
      <x:c r="O2627" s="23" t="n">
        <x:v>27</x:v>
      </x:c>
      <x:c r="P2627" s="23" t="n">
        <x:v>8</x:v>
      </x:c>
      <x:c r="Q2627" s="78" t="n">
        <x:v>46019</x:v>
      </x:c>
      <x:c r="R2627" s="23" t="str">
        <x:v>True</x:v>
      </x:c>
      <x:c r="S2627" s="23" t="str">
        <x:v>True</x:v>
      </x:c>
      <x:c r="T2627" s="23" t="str">
        <x:v>False</x:v>
      </x:c>
    </x:row>
    <x:row r="2628">
      <x:c r="A2628" s="23" t="str">
        <x:v>active_label_common_panel</x:v>
      </x:c>
      <x:c r="B2628" s="23" t="n">
        <x:v>60</x:v>
      </x:c>
      <x:c r="C2628" s="23" t="str">
        <x:v>checkpoint:moonshot:kimi-k2-thinking</x:v>
      </x:c>
      <x:c r="D2628" s="23" t="str">
        <x:v>Kimi K2 Thinking</x:v>
      </x:c>
      <x:c r="E2628" s="23" t="str">
        <x:v>kimi</x:v>
      </x:c>
      <x:c r="F2628" s="78" t="n">
        <x:v>45967</x:v>
      </x:c>
      <x:c r="G2628" s="78" t="n">
        <x:v>46027</x:v>
      </x:c>
      <x:c r="H2628" s="81" t="n">
        <x:v>1.0283481900601568</x:v>
      </x:c>
      <x:c r="I2628" s="81" t="n">
        <x:v>1.22474487139</x:v>
      </x:c>
      <x:c r="J2628" s="23" t="str">
        <x:v>active_b</x:v>
      </x:c>
      <x:c r="K2628" s="23" t="str">
        <x:v>score_date_current_price_nonprospective</x:v>
      </x:c>
      <x:c r="L2628" s="81" t="n">
        <x:v>32.6</x:v>
      </x:c>
      <x:c r="M2628" s="81" t="n">
        <x:v>13.37526920877518</x:v>
      </x:c>
      <x:c r="N2628" s="81" t="n">
        <x:v>-0.3869150680880241</x:v>
      </x:c>
      <x:c r="O2628" s="23" t="n">
        <x:v>27</x:v>
      </x:c>
      <x:c r="P2628" s="23" t="n">
        <x:v>8</x:v>
      </x:c>
      <x:c r="Q2628" s="78" t="n">
        <x:v>46019</x:v>
      </x:c>
      <x:c r="R2628" s="23" t="str">
        <x:v>True</x:v>
      </x:c>
      <x:c r="S2628" s="23" t="str">
        <x:v>True</x:v>
      </x:c>
      <x:c r="T2628" s="23" t="str">
        <x:v>True</x:v>
      </x:c>
    </x:row>
    <x:row r="2629">
      <x:c r="A2629" s="23" t="str">
        <x:v>active_label_common_panel</x:v>
      </x:c>
      <x:c r="B2629" s="23" t="n">
        <x:v>60</x:v>
      </x:c>
      <x:c r="C2629" s="23" t="str">
        <x:v>checkpoint:moonshot:kimi-k2-thinking</x:v>
      </x:c>
      <x:c r="D2629" s="23" t="str">
        <x:v>Kimi K2 Thinking</x:v>
      </x:c>
      <x:c r="E2629" s="23" t="str">
        <x:v>kimi</x:v>
      </x:c>
      <x:c r="F2629" s="78" t="n">
        <x:v>45967</x:v>
      </x:c>
      <x:c r="G2629" s="78" t="n">
        <x:v>46027</x:v>
      </x:c>
      <x:c r="H2629" s="81" t="n">
        <x:v>1.0283481900601568</x:v>
      </x:c>
      <x:c r="I2629" s="81" t="n">
        <x:v>1.22474487139</x:v>
      </x:c>
      <x:c r="J2629" s="23" t="str">
        <x:v>total_b</x:v>
      </x:c>
      <x:c r="K2629" s="23" t="str">
        <x:v>date_historical_price</x:v>
      </x:c>
      <x:c r="L2629" s="81" t="n">
        <x:v>1040</x:v>
      </x:c>
      <x:c r="M2629" s="81" t="n">
        <x:v>936.6539647133353</x:v>
      </x:c>
      <x:c r="N2629" s="81" t="n">
        <x:v>-0.04545416353575956</x:v>
      </x:c>
      <x:c r="O2629" s="23" t="n">
        <x:v>27</x:v>
      </x:c>
      <x:c r="P2629" s="23" t="n">
        <x:v>8</x:v>
      </x:c>
      <x:c r="Q2629" s="78" t="n">
        <x:v>46019</x:v>
      </x:c>
      <x:c r="R2629" s="23" t="str">
        <x:v>True</x:v>
      </x:c>
      <x:c r="S2629" s="23" t="str">
        <x:v>True</x:v>
      </x:c>
      <x:c r="T2629" s="23" t="str">
        <x:v>False</x:v>
      </x:c>
    </x:row>
    <x:row r="2630">
      <x:c r="A2630" s="23" t="str">
        <x:v>active_label_common_panel</x:v>
      </x:c>
      <x:c r="B2630" s="23" t="n">
        <x:v>60</x:v>
      </x:c>
      <x:c r="C2630" s="23" t="str">
        <x:v>checkpoint:moonshot:kimi-k2-thinking</x:v>
      </x:c>
      <x:c r="D2630" s="23" t="str">
        <x:v>Kimi K2 Thinking</x:v>
      </x:c>
      <x:c r="E2630" s="23" t="str">
        <x:v>kimi</x:v>
      </x:c>
      <x:c r="F2630" s="78" t="n">
        <x:v>45967</x:v>
      </x:c>
      <x:c r="G2630" s="78" t="n">
        <x:v>46027</x:v>
      </x:c>
      <x:c r="H2630" s="81" t="n">
        <x:v>1.0283481900601568</x:v>
      </x:c>
      <x:c r="I2630" s="81" t="n">
        <x:v>1.22474487139</x:v>
      </x:c>
      <x:c r="J2630" s="23" t="str">
        <x:v>total_b</x:v>
      </x:c>
      <x:c r="K2630" s="23" t="str">
        <x:v>score_date</x:v>
      </x:c>
      <x:c r="L2630" s="81" t="n">
        <x:v>1040</x:v>
      </x:c>
      <x:c r="M2630" s="81" t="n">
        <x:v>872.7882780186333</x:v>
      </x:c>
      <x:c r="N2630" s="81" t="n">
        <x:v>-0.07612443447056907</x:v>
      </x:c>
      <x:c r="O2630" s="23" t="n">
        <x:v>27</x:v>
      </x:c>
      <x:c r="P2630" s="23" t="n">
        <x:v>8</x:v>
      </x:c>
      <x:c r="Q2630" s="78" t="n">
        <x:v>46019</x:v>
      </x:c>
      <x:c r="R2630" s="23" t="str">
        <x:v>True</x:v>
      </x:c>
      <x:c r="S2630" s="23" t="str">
        <x:v>True</x:v>
      </x:c>
      <x:c r="T2630" s="23" t="str">
        <x:v>False</x:v>
      </x:c>
    </x:row>
    <x:row r="2631">
      <x:c r="A2631" s="23" t="str">
        <x:v>active_label_common_panel</x:v>
      </x:c>
      <x:c r="B2631" s="23" t="n">
        <x:v>60</x:v>
      </x:c>
      <x:c r="C2631" s="23" t="str">
        <x:v>checkpoint:moonshot:kimi-k2-thinking</x:v>
      </x:c>
      <x:c r="D2631" s="23" t="str">
        <x:v>Kimi K2 Thinking</x:v>
      </x:c>
      <x:c r="E2631" s="23" t="str">
        <x:v>kimi</x:v>
      </x:c>
      <x:c r="F2631" s="78" t="n">
        <x:v>45967</x:v>
      </x:c>
      <x:c r="G2631" s="78" t="n">
        <x:v>46027</x:v>
      </x:c>
      <x:c r="H2631" s="81" t="n">
        <x:v>1.0283481900601568</x:v>
      </x:c>
      <x:c r="I2631" s="81" t="n">
        <x:v>1.22474487139</x:v>
      </x:c>
      <x:c r="J2631" s="23" t="str">
        <x:v>total_b</x:v>
      </x:c>
      <x:c r="K2631" s="23" t="str">
        <x:v>score_date_historical_price</x:v>
      </x:c>
      <x:c r="L2631" s="81" t="n">
        <x:v>1040</x:v>
      </x:c>
      <x:c r="M2631" s="81" t="n">
        <x:v>1504.14786489525</x:v>
      </x:c>
      <x:c r="N2631" s="81" t="n">
        <x:v>0.16025719227037832</x:v>
      </x:c>
      <x:c r="O2631" s="23" t="n">
        <x:v>27</x:v>
      </x:c>
      <x:c r="P2631" s="23" t="n">
        <x:v>8</x:v>
      </x:c>
      <x:c r="Q2631" s="78" t="n">
        <x:v>46019</x:v>
      </x:c>
      <x:c r="R2631" s="23" t="str">
        <x:v>True</x:v>
      </x:c>
      <x:c r="S2631" s="23" t="str">
        <x:v>True</x:v>
      </x:c>
      <x:c r="T2631" s="23" t="str">
        <x:v>False</x:v>
      </x:c>
    </x:row>
    <x:row r="2632">
      <x:c r="A2632" s="23" t="str">
        <x:v>active_label_common_panel</x:v>
      </x:c>
      <x:c r="B2632" s="23" t="n">
        <x:v>60</x:v>
      </x:c>
      <x:c r="C2632" s="23" t="str">
        <x:v>checkpoint:moonshot:kimi-k2-thinking</x:v>
      </x:c>
      <x:c r="D2632" s="23" t="str">
        <x:v>Kimi K2 Thinking</x:v>
      </x:c>
      <x:c r="E2632" s="23" t="str">
        <x:v>kimi</x:v>
      </x:c>
      <x:c r="F2632" s="78" t="n">
        <x:v>45967</x:v>
      </x:c>
      <x:c r="G2632" s="78" t="n">
        <x:v>46027</x:v>
      </x:c>
      <x:c r="H2632" s="81" t="n">
        <x:v>1.0283481900601568</x:v>
      </x:c>
      <x:c r="I2632" s="81" t="n">
        <x:v>1.22474487139</x:v>
      </x:c>
      <x:c r="J2632" s="23" t="str">
        <x:v>total_b</x:v>
      </x:c>
      <x:c r="K2632" s="23" t="str">
        <x:v>score_date_current_price_nonprospective</x:v>
      </x:c>
      <x:c r="L2632" s="81" t="n">
        <x:v>1040</x:v>
      </x:c>
      <x:c r="M2632" s="81" t="n">
        <x:v>1101.6195816676334</x:v>
      </x:c>
      <x:c r="N2632" s="81" t="n">
        <x:v>0.024998307752752608</x:v>
      </x:c>
      <x:c r="O2632" s="23" t="n">
        <x:v>27</x:v>
      </x:c>
      <x:c r="P2632" s="23" t="n">
        <x:v>8</x:v>
      </x:c>
      <x:c r="Q2632" s="78" t="n">
        <x:v>46019</x:v>
      </x:c>
      <x:c r="R2632" s="23" t="str">
        <x:v>True</x:v>
      </x:c>
      <x:c r="S2632" s="23" t="str">
        <x:v>True</x:v>
      </x:c>
      <x:c r="T2632" s="23" t="str">
        <x:v>True</x:v>
      </x:c>
    </x:row>
    <x:row r="2633">
      <x:c r="A2633" s="23" t="str">
        <x:v>active_label_common_panel</x:v>
      </x:c>
      <x:c r="B2633" s="23" t="n">
        <x:v>60</x:v>
      </x:c>
      <x:c r="C2633" s="23" t="str">
        <x:v>checkpoint:epoch:mistral-3-large</x:v>
      </x:c>
      <x:c r="D2633" s="23" t="str">
        <x:v>Mistral 3 Large</x:v>
      </x:c>
      <x:c r="E2633" s="23" t="str">
        <x:v>mistral</x:v>
      </x:c>
      <x:c r="F2633" s="78" t="n">
        <x:v>45993</x:v>
      </x:c>
      <x:c r="G2633" s="78" t="n">
        <x:v>46053</x:v>
      </x:c>
      <x:c r="H2633" s="81" t="n">
        <x:v>0.8660254037844386</x:v>
      </x:c>
      <x:c r="I2633" s="81" t="n">
        <x:v>0.866025403784</x:v>
      </x:c>
      <x:c r="J2633" s="23" t="str">
        <x:v>active_b</x:v>
      </x:c>
      <x:c r="K2633" s="23" t="str">
        <x:v>date_historical_price</x:v>
      </x:c>
      <x:c r="L2633" s="81" t="n">
        <x:v>41</x:v>
      </x:c>
      <x:c r="M2633" s="81" t="n">
        <x:v>17.034004915935576</x:v>
      </x:c>
      <x:c r="N2633" s="81" t="n">
        <x:v>-0.3814670884748239</x:v>
      </x:c>
      <x:c r="O2633" s="23" t="n">
        <x:v>27</x:v>
      </x:c>
      <x:c r="P2633" s="23" t="n">
        <x:v>8</x:v>
      </x:c>
      <x:c r="Q2633" s="78" t="n">
        <x:v>46027</x:v>
      </x:c>
      <x:c r="R2633" s="23" t="str">
        <x:v>True</x:v>
      </x:c>
      <x:c r="S2633" s="23" t="str">
        <x:v>True</x:v>
      </x:c>
      <x:c r="T2633" s="23" t="str">
        <x:v>False</x:v>
      </x:c>
    </x:row>
    <x:row r="2634">
      <x:c r="A2634" s="23" t="str">
        <x:v>active_label_common_panel</x:v>
      </x:c>
      <x:c r="B2634" s="23" t="n">
        <x:v>60</x:v>
      </x:c>
      <x:c r="C2634" s="23" t="str">
        <x:v>checkpoint:epoch:mistral-3-large</x:v>
      </x:c>
      <x:c r="D2634" s="23" t="str">
        <x:v>Mistral 3 Large</x:v>
      </x:c>
      <x:c r="E2634" s="23" t="str">
        <x:v>mistral</x:v>
      </x:c>
      <x:c r="F2634" s="78" t="n">
        <x:v>45993</x:v>
      </x:c>
      <x:c r="G2634" s="78" t="n">
        <x:v>46053</x:v>
      </x:c>
      <x:c r="H2634" s="81" t="n">
        <x:v>0.8660254037844386</x:v>
      </x:c>
      <x:c r="I2634" s="81" t="n">
        <x:v>0.866025403784</x:v>
      </x:c>
      <x:c r="J2634" s="23" t="str">
        <x:v>active_b</x:v>
      </x:c>
      <x:c r="K2634" s="23" t="str">
        <x:v>score_date</x:v>
      </x:c>
      <x:c r="L2634" s="81" t="n">
        <x:v>41</x:v>
      </x:c>
      <x:c r="M2634" s="81" t="n">
        <x:v>3.899151516067267</x:v>
      </x:c>
      <x:c r="N2634" s="81" t="n">
        <x:v>-1.0218137450728078</x:v>
      </x:c>
      <x:c r="O2634" s="23" t="n">
        <x:v>27</x:v>
      </x:c>
      <x:c r="P2634" s="23" t="n">
        <x:v>8</x:v>
      </x:c>
      <x:c r="Q2634" s="78" t="n">
        <x:v>46027</x:v>
      </x:c>
      <x:c r="R2634" s="23" t="str">
        <x:v>True</x:v>
      </x:c>
      <x:c r="S2634" s="23" t="str">
        <x:v>True</x:v>
      </x:c>
      <x:c r="T2634" s="23" t="str">
        <x:v>False</x:v>
      </x:c>
    </x:row>
    <x:row r="2635">
      <x:c r="A2635" s="23" t="str">
        <x:v>active_label_common_panel</x:v>
      </x:c>
      <x:c r="B2635" s="23" t="n">
        <x:v>60</x:v>
      </x:c>
      <x:c r="C2635" s="23" t="str">
        <x:v>checkpoint:epoch:mistral-3-large</x:v>
      </x:c>
      <x:c r="D2635" s="23" t="str">
        <x:v>Mistral 3 Large</x:v>
      </x:c>
      <x:c r="E2635" s="23" t="str">
        <x:v>mistral</x:v>
      </x:c>
      <x:c r="F2635" s="78" t="n">
        <x:v>45993</x:v>
      </x:c>
      <x:c r="G2635" s="78" t="n">
        <x:v>46053</x:v>
      </x:c>
      <x:c r="H2635" s="81" t="n">
        <x:v>0.8660254037844386</x:v>
      </x:c>
      <x:c r="I2635" s="81" t="n">
        <x:v>0.866025403784</x:v>
      </x:c>
      <x:c r="J2635" s="23" t="str">
        <x:v>active_b</x:v>
      </x:c>
      <x:c r="K2635" s="23" t="str">
        <x:v>score_date_historical_price</x:v>
      </x:c>
      <x:c r="L2635" s="81" t="n">
        <x:v>41</x:v>
      </x:c>
      <x:c r="M2635" s="81" t="n">
        <x:v>11.321119103678763</x:v>
      </x:c>
      <x:c r="N2635" s="81" t="n">
        <x:v>-0.5588944973118495</x:v>
      </x:c>
      <x:c r="O2635" s="23" t="n">
        <x:v>27</x:v>
      </x:c>
      <x:c r="P2635" s="23" t="n">
        <x:v>8</x:v>
      </x:c>
      <x:c r="Q2635" s="78" t="n">
        <x:v>46027</x:v>
      </x:c>
      <x:c r="R2635" s="23" t="str">
        <x:v>True</x:v>
      </x:c>
      <x:c r="S2635" s="23" t="str">
        <x:v>True</x:v>
      </x:c>
      <x:c r="T2635" s="23" t="str">
        <x:v>False</x:v>
      </x:c>
    </x:row>
    <x:row r="2636">
      <x:c r="A2636" s="23" t="str">
        <x:v>active_label_common_panel</x:v>
      </x:c>
      <x:c r="B2636" s="23" t="n">
        <x:v>60</x:v>
      </x:c>
      <x:c r="C2636" s="23" t="str">
        <x:v>checkpoint:epoch:mistral-3-large</x:v>
      </x:c>
      <x:c r="D2636" s="23" t="str">
        <x:v>Mistral 3 Large</x:v>
      </x:c>
      <x:c r="E2636" s="23" t="str">
        <x:v>mistral</x:v>
      </x:c>
      <x:c r="F2636" s="78" t="n">
        <x:v>45993</x:v>
      </x:c>
      <x:c r="G2636" s="78" t="n">
        <x:v>46053</x:v>
      </x:c>
      <x:c r="H2636" s="81" t="n">
        <x:v>0.8660254037844386</x:v>
      </x:c>
      <x:c r="I2636" s="81" t="n">
        <x:v>0.866025403784</x:v>
      </x:c>
      <x:c r="J2636" s="23" t="str">
        <x:v>active_b</x:v>
      </x:c>
      <x:c r="K2636" s="23" t="str">
        <x:v>score_date_current_price_nonprospective</x:v>
      </x:c>
      <x:c r="L2636" s="81" t="n">
        <x:v>41</x:v>
      </x:c>
      <x:c r="M2636" s="81" t="n">
        <x:v>9.363700157410657</x:v>
      </x:c>
      <x:c r="N2636" s="81" t="n">
        <x:v>-0.6413363583661129</x:v>
      </x:c>
      <x:c r="O2636" s="23" t="n">
        <x:v>27</x:v>
      </x:c>
      <x:c r="P2636" s="23" t="n">
        <x:v>8</x:v>
      </x:c>
      <x:c r="Q2636" s="78" t="n">
        <x:v>46027</x:v>
      </x:c>
      <x:c r="R2636" s="23" t="str">
        <x:v>True</x:v>
      </x:c>
      <x:c r="S2636" s="23" t="str">
        <x:v>True</x:v>
      </x:c>
      <x:c r="T2636" s="23" t="str">
        <x:v>True</x:v>
      </x:c>
    </x:row>
    <x:row r="2637">
      <x:c r="A2637" s="23" t="str">
        <x:v>active_label_common_panel</x:v>
      </x:c>
      <x:c r="B2637" s="23" t="n">
        <x:v>60</x:v>
      </x:c>
      <x:c r="C2637" s="23" t="str">
        <x:v>checkpoint:epoch:mistral-3-large</x:v>
      </x:c>
      <x:c r="D2637" s="23" t="str">
        <x:v>Mistral 3 Large</x:v>
      </x:c>
      <x:c r="E2637" s="23" t="str">
        <x:v>mistral</x:v>
      </x:c>
      <x:c r="F2637" s="78" t="n">
        <x:v>45993</x:v>
      </x:c>
      <x:c r="G2637" s="78" t="n">
        <x:v>46053</x:v>
      </x:c>
      <x:c r="H2637" s="81" t="n">
        <x:v>0.8660254037844386</x:v>
      </x:c>
      <x:c r="I2637" s="81" t="n">
        <x:v>0.866025403784</x:v>
      </x:c>
      <x:c r="J2637" s="23" t="str">
        <x:v>total_b</x:v>
      </x:c>
      <x:c r="K2637" s="23" t="str">
        <x:v>date_historical_price</x:v>
      </x:c>
      <x:c r="L2637" s="81" t="n">
        <x:v>675</x:v>
      </x:c>
      <x:c r="M2637" s="81" t="n">
        <x:v>879.12688837777</x:v>
      </x:c>
      <x:c r="N2637" s="81" t="n">
        <x:v>0.11474779046251445</x:v>
      </x:c>
      <x:c r="O2637" s="23" t="n">
        <x:v>27</x:v>
      </x:c>
      <x:c r="P2637" s="23" t="n">
        <x:v>8</x:v>
      </x:c>
      <x:c r="Q2637" s="78" t="n">
        <x:v>46027</x:v>
      </x:c>
      <x:c r="R2637" s="23" t="str">
        <x:v>True</x:v>
      </x:c>
      <x:c r="S2637" s="23" t="str">
        <x:v>True</x:v>
      </x:c>
      <x:c r="T2637" s="23" t="str">
        <x:v>False</x:v>
      </x:c>
    </x:row>
    <x:row r="2638">
      <x:c r="A2638" s="23" t="str">
        <x:v>active_label_common_panel</x:v>
      </x:c>
      <x:c r="B2638" s="23" t="n">
        <x:v>60</x:v>
      </x:c>
      <x:c r="C2638" s="23" t="str">
        <x:v>checkpoint:epoch:mistral-3-large</x:v>
      </x:c>
      <x:c r="D2638" s="23" t="str">
        <x:v>Mistral 3 Large</x:v>
      </x:c>
      <x:c r="E2638" s="23" t="str">
        <x:v>mistral</x:v>
      </x:c>
      <x:c r="F2638" s="78" t="n">
        <x:v>45993</x:v>
      </x:c>
      <x:c r="G2638" s="78" t="n">
        <x:v>46053</x:v>
      </x:c>
      <x:c r="H2638" s="81" t="n">
        <x:v>0.8660254037844386</x:v>
      </x:c>
      <x:c r="I2638" s="81" t="n">
        <x:v>0.866025403784</x:v>
      </x:c>
      <x:c r="J2638" s="23" t="str">
        <x:v>total_b</x:v>
      </x:c>
      <x:c r="K2638" s="23" t="str">
        <x:v>score_date</x:v>
      </x:c>
      <x:c r="L2638" s="81" t="n">
        <x:v>675</x:v>
      </x:c>
      <x:c r="M2638" s="81" t="n">
        <x:v>33.27415677831656</x:v>
      </x:c>
      <x:c r="N2638" s="81" t="n">
        <x:v>-1.30719671427903</x:v>
      </x:c>
      <x:c r="O2638" s="23" t="n">
        <x:v>27</x:v>
      </x:c>
      <x:c r="P2638" s="23" t="n">
        <x:v>8</x:v>
      </x:c>
      <x:c r="Q2638" s="78" t="n">
        <x:v>46027</x:v>
      </x:c>
      <x:c r="R2638" s="23" t="str">
        <x:v>True</x:v>
      </x:c>
      <x:c r="S2638" s="23" t="str">
        <x:v>True</x:v>
      </x:c>
      <x:c r="T2638" s="23" t="str">
        <x:v>False</x:v>
      </x:c>
    </x:row>
    <x:row r="2639">
      <x:c r="A2639" s="23" t="str">
        <x:v>active_label_common_panel</x:v>
      </x:c>
      <x:c r="B2639" s="23" t="n">
        <x:v>60</x:v>
      </x:c>
      <x:c r="C2639" s="23" t="str">
        <x:v>checkpoint:epoch:mistral-3-large</x:v>
      </x:c>
      <x:c r="D2639" s="23" t="str">
        <x:v>Mistral 3 Large</x:v>
      </x:c>
      <x:c r="E2639" s="23" t="str">
        <x:v>mistral</x:v>
      </x:c>
      <x:c r="F2639" s="78" t="n">
        <x:v>45993</x:v>
      </x:c>
      <x:c r="G2639" s="78" t="n">
        <x:v>46053</x:v>
      </x:c>
      <x:c r="H2639" s="81" t="n">
        <x:v>0.8660254037844386</x:v>
      </x:c>
      <x:c r="I2639" s="81" t="n">
        <x:v>0.866025403784</x:v>
      </x:c>
      <x:c r="J2639" s="23" t="str">
        <x:v>total_b</x:v>
      </x:c>
      <x:c r="K2639" s="23" t="str">
        <x:v>score_date_historical_price</x:v>
      </x:c>
      <x:c r="L2639" s="81" t="n">
        <x:v>675</x:v>
      </x:c>
      <x:c r="M2639" s="81" t="n">
        <x:v>200.7834547332328</x:v>
      </x:c>
      <x:c r="N2639" s="81" t="n">
        <x:v>-0.5265758502848685</x:v>
      </x:c>
      <x:c r="O2639" s="23" t="n">
        <x:v>27</x:v>
      </x:c>
      <x:c r="P2639" s="23" t="n">
        <x:v>8</x:v>
      </x:c>
      <x:c r="Q2639" s="78" t="n">
        <x:v>46027</x:v>
      </x:c>
      <x:c r="R2639" s="23" t="str">
        <x:v>True</x:v>
      </x:c>
      <x:c r="S2639" s="23" t="str">
        <x:v>True</x:v>
      </x:c>
      <x:c r="T2639" s="23" t="str">
        <x:v>False</x:v>
      </x:c>
    </x:row>
    <x:row r="2640">
      <x:c r="A2640" s="23" t="str">
        <x:v>active_label_common_panel</x:v>
      </x:c>
      <x:c r="B2640" s="23" t="n">
        <x:v>60</x:v>
      </x:c>
      <x:c r="C2640" s="23" t="str">
        <x:v>checkpoint:epoch:mistral-3-large</x:v>
      </x:c>
      <x:c r="D2640" s="23" t="str">
        <x:v>Mistral 3 Large</x:v>
      </x:c>
      <x:c r="E2640" s="23" t="str">
        <x:v>mistral</x:v>
      </x:c>
      <x:c r="F2640" s="78" t="n">
        <x:v>45993</x:v>
      </x:c>
      <x:c r="G2640" s="78" t="n">
        <x:v>46053</x:v>
      </x:c>
      <x:c r="H2640" s="81" t="n">
        <x:v>0.8660254037844386</x:v>
      </x:c>
      <x:c r="I2640" s="81" t="n">
        <x:v>0.866025403784</x:v>
      </x:c>
      <x:c r="J2640" s="23" t="str">
        <x:v>total_b</x:v>
      </x:c>
      <x:c r="K2640" s="23" t="str">
        <x:v>score_date_current_price_nonprospective</x:v>
      </x:c>
      <x:c r="L2640" s="81" t="n">
        <x:v>675</x:v>
      </x:c>
      <x:c r="M2640" s="81" t="n">
        <x:v>156.3636154690443</x:v>
      </x:c>
      <x:c r="N2640" s="81" t="n">
        <x:v>-0.635168069115697</x:v>
      </x:c>
      <x:c r="O2640" s="23" t="n">
        <x:v>27</x:v>
      </x:c>
      <x:c r="P2640" s="23" t="n">
        <x:v>8</x:v>
      </x:c>
      <x:c r="Q2640" s="78" t="n">
        <x:v>46027</x:v>
      </x:c>
      <x:c r="R2640" s="23" t="str">
        <x:v>True</x:v>
      </x:c>
      <x:c r="S2640" s="23" t="str">
        <x:v>True</x:v>
      </x:c>
      <x:c r="T2640" s="23" t="str">
        <x:v>True</x:v>
      </x:c>
    </x:row>
    <x:row r="2641">
      <x:c r="A2641" s="23" t="str">
        <x:v>active_label_common_panel</x:v>
      </x:c>
      <x:c r="B2641" s="23" t="n">
        <x:v>60</x:v>
      </x:c>
      <x:c r="C2641" s="23" t="str">
        <x:v>checkpoint:epoch:ministral-3-14b</x:v>
      </x:c>
      <x:c r="D2641" s="23" t="str">
        <x:v>Ministral 3 14B</x:v>
      </x:c>
      <x:c r="E2641" s="23" t="str">
        <x:v>mistral</x:v>
      </x:c>
      <x:c r="F2641" s="78" t="n">
        <x:v>45993</x:v>
      </x:c>
      <x:c r="G2641" s="78" t="n">
        <x:v>46055</x:v>
      </x:c>
      <x:c r="H2641" s="81" t="n">
        <x:v>0.2</x:v>
      </x:c>
      <x:c r="I2641" s="81" t="n">
        <x:v>0.2</x:v>
      </x:c>
      <x:c r="J2641" s="23" t="str">
        <x:v>active_b</x:v>
      </x:c>
      <x:c r="K2641" s="23" t="str">
        <x:v>date_historical_price</x:v>
      </x:c>
      <x:c r="L2641" s="81" t="n">
        <x:v>14</x:v>
      </x:c>
      <x:c r="M2641" s="81" t="n">
        <x:v>6.076530680533587</x:v>
      </x:c>
      <x:c r="N2641" s="81" t="n">
        <x:v>-0.36247234067128964</x:v>
      </x:c>
      <x:c r="O2641" s="23" t="n">
        <x:v>27</x:v>
      </x:c>
      <x:c r="P2641" s="23" t="n">
        <x:v>8</x:v>
      </x:c>
      <x:c r="Q2641" s="78" t="n">
        <x:v>46027</x:v>
      </x:c>
      <x:c r="R2641" s="23" t="str">
        <x:v>True</x:v>
      </x:c>
      <x:c r="S2641" s="23" t="str">
        <x:v>True</x:v>
      </x:c>
      <x:c r="T2641" s="23" t="str">
        <x:v>False</x:v>
      </x:c>
    </x:row>
    <x:row r="2642">
      <x:c r="A2642" s="23" t="str">
        <x:v>active_label_common_panel</x:v>
      </x:c>
      <x:c r="B2642" s="23" t="n">
        <x:v>60</x:v>
      </x:c>
      <x:c r="C2642" s="23" t="str">
        <x:v>checkpoint:epoch:ministral-3-14b</x:v>
      </x:c>
      <x:c r="D2642" s="23" t="str">
        <x:v>Ministral 3 14B</x:v>
      </x:c>
      <x:c r="E2642" s="23" t="str">
        <x:v>mistral</x:v>
      </x:c>
      <x:c r="F2642" s="78" t="n">
        <x:v>45993</x:v>
      </x:c>
      <x:c r="G2642" s="78" t="n">
        <x:v>46055</x:v>
      </x:c>
      <x:c r="H2642" s="81" t="n">
        <x:v>0.2</x:v>
      </x:c>
      <x:c r="I2642" s="81" t="n">
        <x:v>0.2</x:v>
      </x:c>
      <x:c r="J2642" s="23" t="str">
        <x:v>active_b</x:v>
      </x:c>
      <x:c r="K2642" s="23" t="str">
        <x:v>score_date</x:v>
      </x:c>
      <x:c r="L2642" s="81" t="n">
        <x:v>14</x:v>
      </x:c>
      <x:c r="M2642" s="81" t="n">
        <x:v>2.6406152221614327</x:v>
      </x:c>
      <x:c r="N2642" s="81" t="n">
        <x:v>-0.7244229131787984</x:v>
      </x:c>
      <x:c r="O2642" s="23" t="n">
        <x:v>27</x:v>
      </x:c>
      <x:c r="P2642" s="23" t="n">
        <x:v>8</x:v>
      </x:c>
      <x:c r="Q2642" s="78" t="n">
        <x:v>46027</x:v>
      </x:c>
      <x:c r="R2642" s="23" t="str">
        <x:v>True</x:v>
      </x:c>
      <x:c r="S2642" s="23" t="str">
        <x:v>True</x:v>
      </x:c>
      <x:c r="T2642" s="23" t="str">
        <x:v>False</x:v>
      </x:c>
    </x:row>
    <x:row r="2643">
      <x:c r="A2643" s="23" t="str">
        <x:v>active_label_common_panel</x:v>
      </x:c>
      <x:c r="B2643" s="23" t="n">
        <x:v>60</x:v>
      </x:c>
      <x:c r="C2643" s="23" t="str">
        <x:v>checkpoint:epoch:ministral-3-14b</x:v>
      </x:c>
      <x:c r="D2643" s="23" t="str">
        <x:v>Ministral 3 14B</x:v>
      </x:c>
      <x:c r="E2643" s="23" t="str">
        <x:v>mistral</x:v>
      </x:c>
      <x:c r="F2643" s="78" t="n">
        <x:v>45993</x:v>
      </x:c>
      <x:c r="G2643" s="78" t="n">
        <x:v>46055</x:v>
      </x:c>
      <x:c r="H2643" s="81" t="n">
        <x:v>0.2</x:v>
      </x:c>
      <x:c r="I2643" s="81" t="n">
        <x:v>0.2</x:v>
      </x:c>
      <x:c r="J2643" s="23" t="str">
        <x:v>active_b</x:v>
      </x:c>
      <x:c r="K2643" s="23" t="str">
        <x:v>score_date_historical_price</x:v>
      </x:c>
      <x:c r="L2643" s="81" t="n">
        <x:v>14</x:v>
      </x:c>
      <x:c r="M2643" s="81" t="n">
        <x:v>3.9017065396175603</x:v>
      </x:c>
      <x:c r="N2643" s="81" t="n">
        <x:v>-0.5548734341301268</x:v>
      </x:c>
      <x:c r="O2643" s="23" t="n">
        <x:v>27</x:v>
      </x:c>
      <x:c r="P2643" s="23" t="n">
        <x:v>8</x:v>
      </x:c>
      <x:c r="Q2643" s="78" t="n">
        <x:v>46027</x:v>
      </x:c>
      <x:c r="R2643" s="23" t="str">
        <x:v>True</x:v>
      </x:c>
      <x:c r="S2643" s="23" t="str">
        <x:v>True</x:v>
      </x:c>
      <x:c r="T2643" s="23" t="str">
        <x:v>False</x:v>
      </x:c>
    </x:row>
    <x:row r="2644">
      <x:c r="A2644" s="23" t="str">
        <x:v>active_label_common_panel</x:v>
      </x:c>
      <x:c r="B2644" s="23" t="n">
        <x:v>60</x:v>
      </x:c>
      <x:c r="C2644" s="23" t="str">
        <x:v>checkpoint:epoch:ministral-3-14b</x:v>
      </x:c>
      <x:c r="D2644" s="23" t="str">
        <x:v>Ministral 3 14B</x:v>
      </x:c>
      <x:c r="E2644" s="23" t="str">
        <x:v>mistral</x:v>
      </x:c>
      <x:c r="F2644" s="78" t="n">
        <x:v>45993</x:v>
      </x:c>
      <x:c r="G2644" s="78" t="n">
        <x:v>46055</x:v>
      </x:c>
      <x:c r="H2644" s="81" t="n">
        <x:v>0.2</x:v>
      </x:c>
      <x:c r="I2644" s="81" t="n">
        <x:v>0.2</x:v>
      </x:c>
      <x:c r="J2644" s="23" t="str">
        <x:v>active_b</x:v>
      </x:c>
      <x:c r="K2644" s="23" t="str">
        <x:v>score_date_current_price_nonprospective</x:v>
      </x:c>
      <x:c r="L2644" s="81" t="n">
        <x:v>14</x:v>
      </x:c>
      <x:c r="M2644" s="81" t="n">
        <x:v>3.2589230117696983</x:v>
      </x:c>
      <x:c r="N2644" s="81" t="n">
        <x:v>-0.6330539347891989</x:v>
      </x:c>
      <x:c r="O2644" s="23" t="n">
        <x:v>27</x:v>
      </x:c>
      <x:c r="P2644" s="23" t="n">
        <x:v>8</x:v>
      </x:c>
      <x:c r="Q2644" s="78" t="n">
        <x:v>46027</x:v>
      </x:c>
      <x:c r="R2644" s="23" t="str">
        <x:v>True</x:v>
      </x:c>
      <x:c r="S2644" s="23" t="str">
        <x:v>True</x:v>
      </x:c>
      <x:c r="T2644" s="23" t="str">
        <x:v>True</x:v>
      </x:c>
    </x:row>
    <x:row r="2645">
      <x:c r="A2645" s="23" t="str">
        <x:v>active_label_common_panel</x:v>
      </x:c>
      <x:c r="B2645" s="23" t="n">
        <x:v>60</x:v>
      </x:c>
      <x:c r="C2645" s="23" t="str">
        <x:v>checkpoint:epoch:ministral-3-14b</x:v>
      </x:c>
      <x:c r="D2645" s="23" t="str">
        <x:v>Ministral 3 14B</x:v>
      </x:c>
      <x:c r="E2645" s="23" t="str">
        <x:v>mistral</x:v>
      </x:c>
      <x:c r="F2645" s="78" t="n">
        <x:v>45993</x:v>
      </x:c>
      <x:c r="G2645" s="78" t="n">
        <x:v>46055</x:v>
      </x:c>
      <x:c r="H2645" s="81" t="n">
        <x:v>0.2</x:v>
      </x:c>
      <x:c r="I2645" s="81" t="n">
        <x:v>0.2</x:v>
      </x:c>
      <x:c r="J2645" s="23" t="str">
        <x:v>total_b</x:v>
      </x:c>
      <x:c r="K2645" s="23" t="str">
        <x:v>date_historical_price</x:v>
      </x:c>
      <x:c r="L2645" s="81" t="n">
        <x:v>14</x:v>
      </x:c>
      <x:c r="M2645" s="81" t="n">
        <x:v>125.74168298192596</x:v>
      </x:c>
      <x:c r="N2645" s="81" t="n">
        <x:v>0.9533512331629719</x:v>
      </x:c>
      <x:c r="O2645" s="23" t="n">
        <x:v>27</x:v>
      </x:c>
      <x:c r="P2645" s="23" t="n">
        <x:v>8</x:v>
      </x:c>
      <x:c r="Q2645" s="78" t="n">
        <x:v>46027</x:v>
      </x:c>
      <x:c r="R2645" s="23" t="str">
        <x:v>True</x:v>
      </x:c>
      <x:c r="S2645" s="23" t="str">
        <x:v>True</x:v>
      </x:c>
      <x:c r="T2645" s="23" t="str">
        <x:v>False</x:v>
      </x:c>
    </x:row>
    <x:row r="2646">
      <x:c r="A2646" s="23" t="str">
        <x:v>active_label_common_panel</x:v>
      </x:c>
      <x:c r="B2646" s="23" t="n">
        <x:v>60</x:v>
      </x:c>
      <x:c r="C2646" s="23" t="str">
        <x:v>checkpoint:epoch:ministral-3-14b</x:v>
      </x:c>
      <x:c r="D2646" s="23" t="str">
        <x:v>Ministral 3 14B</x:v>
      </x:c>
      <x:c r="E2646" s="23" t="str">
        <x:v>mistral</x:v>
      </x:c>
      <x:c r="F2646" s="78" t="n">
        <x:v>45993</x:v>
      </x:c>
      <x:c r="G2646" s="78" t="n">
        <x:v>46055</x:v>
      </x:c>
      <x:c r="H2646" s="81" t="n">
        <x:v>0.2</x:v>
      </x:c>
      <x:c r="I2646" s="81" t="n">
        <x:v>0.2</x:v>
      </x:c>
      <x:c r="J2646" s="23" t="str">
        <x:v>total_b</x:v>
      </x:c>
      <x:c r="K2646" s="23" t="str">
        <x:v>score_date</x:v>
      </x:c>
      <x:c r="L2646" s="81" t="n">
        <x:v>14</x:v>
      </x:c>
      <x:c r="M2646" s="81" t="n">
        <x:v>13.125651614514455</x:v>
      </x:c>
      <x:c r="N2646" s="81" t="n">
        <x:v>-0.028007162795417106</x:v>
      </x:c>
      <x:c r="O2646" s="23" t="n">
        <x:v>27</x:v>
      </x:c>
      <x:c r="P2646" s="23" t="n">
        <x:v>8</x:v>
      </x:c>
      <x:c r="Q2646" s="78" t="n">
        <x:v>46027</x:v>
      </x:c>
      <x:c r="R2646" s="23" t="str">
        <x:v>True</x:v>
      </x:c>
      <x:c r="S2646" s="23" t="str">
        <x:v>True</x:v>
      </x:c>
      <x:c r="T2646" s="23" t="str">
        <x:v>False</x:v>
      </x:c>
    </x:row>
    <x:row r="2647">
      <x:c r="A2647" s="23" t="str">
        <x:v>active_label_common_panel</x:v>
      </x:c>
      <x:c r="B2647" s="23" t="n">
        <x:v>60</x:v>
      </x:c>
      <x:c r="C2647" s="23" t="str">
        <x:v>checkpoint:epoch:ministral-3-14b</x:v>
      </x:c>
      <x:c r="D2647" s="23" t="str">
        <x:v>Ministral 3 14B</x:v>
      </x:c>
      <x:c r="E2647" s="23" t="str">
        <x:v>mistral</x:v>
      </x:c>
      <x:c r="F2647" s="78" t="n">
        <x:v>45993</x:v>
      </x:c>
      <x:c r="G2647" s="78" t="n">
        <x:v>46055</x:v>
      </x:c>
      <x:c r="H2647" s="81" t="n">
        <x:v>0.2</x:v>
      </x:c>
      <x:c r="I2647" s="81" t="n">
        <x:v>0.2</x:v>
      </x:c>
      <x:c r="J2647" s="23" t="str">
        <x:v>total_b</x:v>
      </x:c>
      <x:c r="K2647" s="23" t="str">
        <x:v>score_date_historical_price</x:v>
      </x:c>
      <x:c r="L2647" s="81" t="n">
        <x:v>14</x:v>
      </x:c>
      <x:c r="M2647" s="81" t="n">
        <x:v>25.35316654964935</x:v>
      </x:c>
      <x:c r="N2647" s="81" t="n">
        <x:v>0.2579041737171634</x:v>
      </x:c>
      <x:c r="O2647" s="23" t="n">
        <x:v>27</x:v>
      </x:c>
      <x:c r="P2647" s="23" t="n">
        <x:v>8</x:v>
      </x:c>
      <x:c r="Q2647" s="78" t="n">
        <x:v>46027</x:v>
      </x:c>
      <x:c r="R2647" s="23" t="str">
        <x:v>True</x:v>
      </x:c>
      <x:c r="S2647" s="23" t="str">
        <x:v>True</x:v>
      </x:c>
      <x:c r="T2647" s="23" t="str">
        <x:v>False</x:v>
      </x:c>
    </x:row>
    <x:row r="2648">
      <x:c r="A2648" s="23" t="str">
        <x:v>active_label_common_panel</x:v>
      </x:c>
      <x:c r="B2648" s="23" t="n">
        <x:v>60</x:v>
      </x:c>
      <x:c r="C2648" s="23" t="str">
        <x:v>checkpoint:epoch:ministral-3-14b</x:v>
      </x:c>
      <x:c r="D2648" s="23" t="str">
        <x:v>Ministral 3 14B</x:v>
      </x:c>
      <x:c r="E2648" s="23" t="str">
        <x:v>mistral</x:v>
      </x:c>
      <x:c r="F2648" s="78" t="n">
        <x:v>45993</x:v>
      </x:c>
      <x:c r="G2648" s="78" t="n">
        <x:v>46055</x:v>
      </x:c>
      <x:c r="H2648" s="81" t="n">
        <x:v>0.2</x:v>
      </x:c>
      <x:c r="I2648" s="81" t="n">
        <x:v>0.2</x:v>
      </x:c>
      <x:c r="J2648" s="23" t="str">
        <x:v>total_b</x:v>
      </x:c>
      <x:c r="K2648" s="23" t="str">
        <x:v>score_date_current_price_nonprospective</x:v>
      </x:c>
      <x:c r="L2648" s="81" t="n">
        <x:v>14</x:v>
      </x:c>
      <x:c r="M2648" s="81" t="n">
        <x:v>19.03285079678713</x:v>
      </x:c>
      <x:c r="N2648" s="81" t="n">
        <x:v>0.1333758073952777</x:v>
      </x:c>
      <x:c r="O2648" s="23" t="n">
        <x:v>27</x:v>
      </x:c>
      <x:c r="P2648" s="23" t="n">
        <x:v>8</x:v>
      </x:c>
      <x:c r="Q2648" s="78" t="n">
        <x:v>46027</x:v>
      </x:c>
      <x:c r="R2648" s="23" t="str">
        <x:v>True</x:v>
      </x:c>
      <x:c r="S2648" s="23" t="str">
        <x:v>True</x:v>
      </x:c>
      <x:c r="T2648" s="23" t="str">
        <x:v>True</x:v>
      </x:c>
    </x:row>
    <x:row r="2649">
      <x:c r="A2649" s="23" t="str">
        <x:v>active_label_common_panel</x:v>
      </x:c>
      <x:c r="B2649" s="23" t="n">
        <x:v>60</x:v>
      </x:c>
      <x:c r="C2649" s="23" t="str">
        <x:v>checkpoint:epoch:ministral-3-3b</x:v>
      </x:c>
      <x:c r="D2649" s="23" t="str">
        <x:v>Ministral 3 3B</x:v>
      </x:c>
      <x:c r="E2649" s="23" t="str">
        <x:v>mistral</x:v>
      </x:c>
      <x:c r="F2649" s="78" t="n">
        <x:v>45993</x:v>
      </x:c>
      <x:c r="G2649" s="78" t="n">
        <x:v>46055</x:v>
      </x:c>
      <x:c r="H2649" s="81" t="n">
        <x:v>0.1</x:v>
      </x:c>
      <x:c r="I2649" s="81" t="n">
        <x:v>0.1</x:v>
      </x:c>
      <x:c r="J2649" s="23" t="str">
        <x:v>active_b</x:v>
      </x:c>
      <x:c r="K2649" s="23" t="str">
        <x:v>date_historical_price</x:v>
      </x:c>
      <x:c r="L2649" s="81" t="n">
        <x:v>3</x:v>
      </x:c>
      <x:c r="M2649" s="81" t="n">
        <x:v>3.731955756464811</x:v>
      </x:c>
      <x:c r="N2649" s="81" t="n">
        <x:v>0.09481523168462563</x:v>
      </x:c>
      <x:c r="O2649" s="23" t="n">
        <x:v>27</x:v>
      </x:c>
      <x:c r="P2649" s="23" t="n">
        <x:v>8</x:v>
      </x:c>
      <x:c r="Q2649" s="78" t="n">
        <x:v>46027</x:v>
      </x:c>
      <x:c r="R2649" s="23" t="str">
        <x:v>True</x:v>
      </x:c>
      <x:c r="S2649" s="23" t="str">
        <x:v>True</x:v>
      </x:c>
      <x:c r="T2649" s="23" t="str">
        <x:v>False</x:v>
      </x:c>
    </x:row>
    <x:row r="2650">
      <x:c r="A2650" s="23" t="str">
        <x:v>active_label_common_panel</x:v>
      </x:c>
      <x:c r="B2650" s="23" t="n">
        <x:v>60</x:v>
      </x:c>
      <x:c r="C2650" s="23" t="str">
        <x:v>checkpoint:epoch:ministral-3-3b</x:v>
      </x:c>
      <x:c r="D2650" s="23" t="str">
        <x:v>Ministral 3 3B</x:v>
      </x:c>
      <x:c r="E2650" s="23" t="str">
        <x:v>mistral</x:v>
      </x:c>
      <x:c r="F2650" s="78" t="n">
        <x:v>45993</x:v>
      </x:c>
      <x:c r="G2650" s="78" t="n">
        <x:v>46055</x:v>
      </x:c>
      <x:c r="H2650" s="81" t="n">
        <x:v>0.1</x:v>
      </x:c>
      <x:c r="I2650" s="81" t="n">
        <x:v>0.1</x:v>
      </x:c>
      <x:c r="J2650" s="23" t="str">
        <x:v>active_b</x:v>
      </x:c>
      <x:c r="K2650" s="23" t="str">
        <x:v>score_date</x:v>
      </x:c>
      <x:c r="L2650" s="81" t="n">
        <x:v>3</x:v>
      </x:c>
      <x:c r="M2650" s="81" t="n">
        <x:v>1.880035559444067</x:v>
      </x:c>
      <x:c r="N2650" s="81" t="n">
        <x:v>-0.20295519102816975</x:v>
      </x:c>
      <x:c r="O2650" s="23" t="n">
        <x:v>27</x:v>
      </x:c>
      <x:c r="P2650" s="23" t="n">
        <x:v>8</x:v>
      </x:c>
      <x:c r="Q2650" s="78" t="n">
        <x:v>46027</x:v>
      </x:c>
      <x:c r="R2650" s="23" t="str">
        <x:v>True</x:v>
      </x:c>
      <x:c r="S2650" s="23" t="str">
        <x:v>True</x:v>
      </x:c>
      <x:c r="T2650" s="23" t="str">
        <x:v>False</x:v>
      </x:c>
    </x:row>
    <x:row r="2651">
      <x:c r="A2651" s="23" t="str">
        <x:v>active_label_common_panel</x:v>
      </x:c>
      <x:c r="B2651" s="23" t="n">
        <x:v>60</x:v>
      </x:c>
      <x:c r="C2651" s="23" t="str">
        <x:v>checkpoint:epoch:ministral-3-3b</x:v>
      </x:c>
      <x:c r="D2651" s="23" t="str">
        <x:v>Ministral 3 3B</x:v>
      </x:c>
      <x:c r="E2651" s="23" t="str">
        <x:v>mistral</x:v>
      </x:c>
      <x:c r="F2651" s="78" t="n">
        <x:v>45993</x:v>
      </x:c>
      <x:c r="G2651" s="78" t="n">
        <x:v>46055</x:v>
      </x:c>
      <x:c r="H2651" s="81" t="n">
        <x:v>0.1</x:v>
      </x:c>
      <x:c r="I2651" s="81" t="n">
        <x:v>0.1</x:v>
      </x:c>
      <x:c r="J2651" s="23" t="str">
        <x:v>active_b</x:v>
      </x:c>
      <x:c r="K2651" s="23" t="str">
        <x:v>score_date_historical_price</x:v>
      </x:c>
      <x:c r="L2651" s="81" t="n">
        <x:v>3</x:v>
      </x:c>
      <x:c r="M2651" s="81" t="n">
        <x:v>2.22813048296259</x:v>
      </x:c>
      <x:c r="N2651" s="81" t="n">
        <x:v>-0.129180634478601</x:v>
      </x:c>
      <x:c r="O2651" s="23" t="n">
        <x:v>27</x:v>
      </x:c>
      <x:c r="P2651" s="23" t="n">
        <x:v>8</x:v>
      </x:c>
      <x:c r="Q2651" s="78" t="n">
        <x:v>46027</x:v>
      </x:c>
      <x:c r="R2651" s="23" t="str">
        <x:v>True</x:v>
      </x:c>
      <x:c r="S2651" s="23" t="str">
        <x:v>True</x:v>
      </x:c>
      <x:c r="T2651" s="23" t="str">
        <x:v>False</x:v>
      </x:c>
    </x:row>
    <x:row r="2652">
      <x:c r="A2652" s="23" t="str">
        <x:v>active_label_common_panel</x:v>
      </x:c>
      <x:c r="B2652" s="23" t="n">
        <x:v>60</x:v>
      </x:c>
      <x:c r="C2652" s="23" t="str">
        <x:v>checkpoint:epoch:ministral-3-3b</x:v>
      </x:c>
      <x:c r="D2652" s="23" t="str">
        <x:v>Ministral 3 3B</x:v>
      </x:c>
      <x:c r="E2652" s="23" t="str">
        <x:v>mistral</x:v>
      </x:c>
      <x:c r="F2652" s="78" t="n">
        <x:v>45993</x:v>
      </x:c>
      <x:c r="G2652" s="78" t="n">
        <x:v>46055</x:v>
      </x:c>
      <x:c r="H2652" s="81" t="n">
        <x:v>0.1</x:v>
      </x:c>
      <x:c r="I2652" s="81" t="n">
        <x:v>0.1</x:v>
      </x:c>
      <x:c r="J2652" s="23" t="str">
        <x:v>active_b</x:v>
      </x:c>
      <x:c r="K2652" s="23" t="str">
        <x:v>score_date_current_price_nonprospective</x:v>
      </x:c>
      <x:c r="L2652" s="81" t="n">
        <x:v>3</x:v>
      </x:c>
      <x:c r="M2652" s="81" t="n">
        <x:v>1.8871499267875174</x:v>
      </x:c>
      <x:c r="N2652" s="81" t="n">
        <x:v>-0.201314850161527</x:v>
      </x:c>
      <x:c r="O2652" s="23" t="n">
        <x:v>27</x:v>
      </x:c>
      <x:c r="P2652" s="23" t="n">
        <x:v>8</x:v>
      </x:c>
      <x:c r="Q2652" s="78" t="n">
        <x:v>46027</x:v>
      </x:c>
      <x:c r="R2652" s="23" t="str">
        <x:v>True</x:v>
      </x:c>
      <x:c r="S2652" s="23" t="str">
        <x:v>True</x:v>
      </x:c>
      <x:c r="T2652" s="23" t="str">
        <x:v>True</x:v>
      </x:c>
    </x:row>
    <x:row r="2653">
      <x:c r="A2653" s="23" t="str">
        <x:v>active_label_common_panel</x:v>
      </x:c>
      <x:c r="B2653" s="23" t="n">
        <x:v>60</x:v>
      </x:c>
      <x:c r="C2653" s="23" t="str">
        <x:v>checkpoint:epoch:ministral-3-3b</x:v>
      </x:c>
      <x:c r="D2653" s="23" t="str">
        <x:v>Ministral 3 3B</x:v>
      </x:c>
      <x:c r="E2653" s="23" t="str">
        <x:v>mistral</x:v>
      </x:c>
      <x:c r="F2653" s="78" t="n">
        <x:v>45993</x:v>
      </x:c>
      <x:c r="G2653" s="78" t="n">
        <x:v>46055</x:v>
      </x:c>
      <x:c r="H2653" s="81" t="n">
        <x:v>0.1</x:v>
      </x:c>
      <x:c r="I2653" s="81" t="n">
        <x:v>0.1</x:v>
      </x:c>
      <x:c r="J2653" s="23" t="str">
        <x:v>total_b</x:v>
      </x:c>
      <x:c r="K2653" s="23" t="str">
        <x:v>date_historical_price</x:v>
      </x:c>
      <x:c r="L2653" s="81" t="n">
        <x:v>3</x:v>
      </x:c>
      <x:c r="M2653" s="81" t="n">
        <x:v>50.123657822074456</x:v>
      </x:c>
      <x:c r="N2653" s="81" t="n">
        <x:v>1.2229215018158883</x:v>
      </x:c>
      <x:c r="O2653" s="23" t="n">
        <x:v>27</x:v>
      </x:c>
      <x:c r="P2653" s="23" t="n">
        <x:v>8</x:v>
      </x:c>
      <x:c r="Q2653" s="78" t="n">
        <x:v>46027</x:v>
      </x:c>
      <x:c r="R2653" s="23" t="str">
        <x:v>True</x:v>
      </x:c>
      <x:c r="S2653" s="23" t="str">
        <x:v>True</x:v>
      </x:c>
      <x:c r="T2653" s="23" t="str">
        <x:v>False</x:v>
      </x:c>
    </x:row>
    <x:row r="2654">
      <x:c r="A2654" s="23" t="str">
        <x:v>active_label_common_panel</x:v>
      </x:c>
      <x:c r="B2654" s="23" t="n">
        <x:v>60</x:v>
      </x:c>
      <x:c r="C2654" s="23" t="str">
        <x:v>checkpoint:epoch:ministral-3-3b</x:v>
      </x:c>
      <x:c r="D2654" s="23" t="str">
        <x:v>Ministral 3 3B</x:v>
      </x:c>
      <x:c r="E2654" s="23" t="str">
        <x:v>mistral</x:v>
      </x:c>
      <x:c r="F2654" s="78" t="n">
        <x:v>45993</x:v>
      </x:c>
      <x:c r="G2654" s="78" t="n">
        <x:v>46055</x:v>
      </x:c>
      <x:c r="H2654" s="81" t="n">
        <x:v>0.1</x:v>
      </x:c>
      <x:c r="I2654" s="81" t="n">
        <x:v>0.1</x:v>
      </x:c>
      <x:c r="J2654" s="23" t="str">
        <x:v>total_b</x:v>
      </x:c>
      <x:c r="K2654" s="23" t="str">
        <x:v>score_date</x:v>
      </x:c>
      <x:c r="L2654" s="81" t="n">
        <x:v>3</x:v>
      </x:c>
      <x:c r="M2654" s="81" t="n">
        <x:v>5.834291841248466</x:v>
      </x:c>
      <x:c r="N2654" s="81" t="n">
        <x:v>0.2888668947615855</x:v>
      </x:c>
      <x:c r="O2654" s="23" t="n">
        <x:v>27</x:v>
      </x:c>
      <x:c r="P2654" s="23" t="n">
        <x:v>8</x:v>
      </x:c>
      <x:c r="Q2654" s="78" t="n">
        <x:v>46027</x:v>
      </x:c>
      <x:c r="R2654" s="23" t="str">
        <x:v>True</x:v>
      </x:c>
      <x:c r="S2654" s="23" t="str">
        <x:v>True</x:v>
      </x:c>
      <x:c r="T2654" s="23" t="str">
        <x:v>False</x:v>
      </x:c>
    </x:row>
    <x:row r="2655">
      <x:c r="A2655" s="23" t="str">
        <x:v>active_label_common_panel</x:v>
      </x:c>
      <x:c r="B2655" s="23" t="n">
        <x:v>60</x:v>
      </x:c>
      <x:c r="C2655" s="23" t="str">
        <x:v>checkpoint:epoch:ministral-3-3b</x:v>
      </x:c>
      <x:c r="D2655" s="23" t="str">
        <x:v>Ministral 3 3B</x:v>
      </x:c>
      <x:c r="E2655" s="23" t="str">
        <x:v>mistral</x:v>
      </x:c>
      <x:c r="F2655" s="78" t="n">
        <x:v>45993</x:v>
      </x:c>
      <x:c r="G2655" s="78" t="n">
        <x:v>46055</x:v>
      </x:c>
      <x:c r="H2655" s="81" t="n">
        <x:v>0.1</x:v>
      </x:c>
      <x:c r="I2655" s="81" t="n">
        <x:v>0.1</x:v>
      </x:c>
      <x:c r="J2655" s="23" t="str">
        <x:v>total_b</x:v>
      </x:c>
      <x:c r="K2655" s="23" t="str">
        <x:v>score_date_historical_price</x:v>
      </x:c>
      <x:c r="L2655" s="81" t="n">
        <x:v>3</x:v>
      </x:c>
      <x:c r="M2655" s="81" t="n">
        <x:v>7.7695203036693545</x:v>
      </x:c>
      <x:c r="N2655" s="81" t="n">
        <x:v>0.41327295122404856</x:v>
      </x:c>
      <x:c r="O2655" s="23" t="n">
        <x:v>27</x:v>
      </x:c>
      <x:c r="P2655" s="23" t="n">
        <x:v>8</x:v>
      </x:c>
      <x:c r="Q2655" s="78" t="n">
        <x:v>46027</x:v>
      </x:c>
      <x:c r="R2655" s="23" t="str">
        <x:v>True</x:v>
      </x:c>
      <x:c r="S2655" s="23" t="str">
        <x:v>True</x:v>
      </x:c>
      <x:c r="T2655" s="23" t="str">
        <x:v>False</x:v>
      </x:c>
    </x:row>
    <x:row r="2656">
      <x:c r="A2656" s="23" t="str">
        <x:v>active_label_common_panel</x:v>
      </x:c>
      <x:c r="B2656" s="23" t="n">
        <x:v>60</x:v>
      </x:c>
      <x:c r="C2656" s="23" t="str">
        <x:v>checkpoint:epoch:ministral-3-3b</x:v>
      </x:c>
      <x:c r="D2656" s="23" t="str">
        <x:v>Ministral 3 3B</x:v>
      </x:c>
      <x:c r="E2656" s="23" t="str">
        <x:v>mistral</x:v>
      </x:c>
      <x:c r="F2656" s="78" t="n">
        <x:v>45993</x:v>
      </x:c>
      <x:c r="G2656" s="78" t="n">
        <x:v>46055</x:v>
      </x:c>
      <x:c r="H2656" s="81" t="n">
        <x:v>0.1</x:v>
      </x:c>
      <x:c r="I2656" s="81" t="n">
        <x:v>0.1</x:v>
      </x:c>
      <x:c r="J2656" s="23" t="str">
        <x:v>total_b</x:v>
      </x:c>
      <x:c r="K2656" s="23" t="str">
        <x:v>score_date_current_price_nonprospective</x:v>
      </x:c>
      <x:c r="L2656" s="81" t="n">
        <x:v>3</x:v>
      </x:c>
      <x:c r="M2656" s="81" t="n">
        <x:v>5.873344115642569</x:v>
      </x:c>
      <x:c r="N2656" s="81" t="n">
        <x:v>0.29176419191702857</x:v>
      </x:c>
      <x:c r="O2656" s="23" t="n">
        <x:v>27</x:v>
      </x:c>
      <x:c r="P2656" s="23" t="n">
        <x:v>8</x:v>
      </x:c>
      <x:c r="Q2656" s="78" t="n">
        <x:v>46027</x:v>
      </x:c>
      <x:c r="R2656" s="23" t="str">
        <x:v>True</x:v>
      </x:c>
      <x:c r="S2656" s="23" t="str">
        <x:v>True</x:v>
      </x:c>
      <x:c r="T2656" s="23" t="str">
        <x:v>True</x:v>
      </x:c>
    </x:row>
    <x:row r="2657">
      <x:c r="A2657" s="23" t="str">
        <x:v>active_label_common_panel</x:v>
      </x:c>
      <x:c r="B2657" s="23" t="n">
        <x:v>60</x:v>
      </x:c>
      <x:c r="C2657" s="23" t="str">
        <x:v>checkpoint:epoch:ministral-3-8b</x:v>
      </x:c>
      <x:c r="D2657" s="23" t="str">
        <x:v>Ministral 3 8B</x:v>
      </x:c>
      <x:c r="E2657" s="23" t="str">
        <x:v>mistral</x:v>
      </x:c>
      <x:c r="F2657" s="78" t="n">
        <x:v>45993</x:v>
      </x:c>
      <x:c r="G2657" s="78" t="n">
        <x:v>46055</x:v>
      </x:c>
      <x:c r="H2657" s="81" t="n">
        <x:v>0.15</x:v>
      </x:c>
      <x:c r="I2657" s="81" t="n">
        <x:v>0.15</x:v>
      </x:c>
      <x:c r="J2657" s="23" t="str">
        <x:v>active_b</x:v>
      </x:c>
      <x:c r="K2657" s="23" t="str">
        <x:v>date_historical_price</x:v>
      </x:c>
      <x:c r="L2657" s="81" t="n">
        <x:v>8</x:v>
      </x:c>
      <x:c r="M2657" s="81" t="n">
        <x:v>4.963457232210201</x:v>
      </x:c>
      <x:c r="N2657" s="81" t="n">
        <x:v>-0.20730570287273922</x:v>
      </x:c>
      <x:c r="O2657" s="23" t="n">
        <x:v>27</x:v>
      </x:c>
      <x:c r="P2657" s="23" t="n">
        <x:v>8</x:v>
      </x:c>
      <x:c r="Q2657" s="78" t="n">
        <x:v>46027</x:v>
      </x:c>
      <x:c r="R2657" s="23" t="str">
        <x:v>True</x:v>
      </x:c>
      <x:c r="S2657" s="23" t="str">
        <x:v>True</x:v>
      </x:c>
      <x:c r="T2657" s="23" t="str">
        <x:v>False</x:v>
      </x:c>
    </x:row>
    <x:row r="2658">
      <x:c r="A2658" s="23" t="str">
        <x:v>active_label_common_panel</x:v>
      </x:c>
      <x:c r="B2658" s="23" t="n">
        <x:v>60</x:v>
      </x:c>
      <x:c r="C2658" s="23" t="str">
        <x:v>checkpoint:epoch:ministral-3-8b</x:v>
      </x:c>
      <x:c r="D2658" s="23" t="str">
        <x:v>Ministral 3 8B</x:v>
      </x:c>
      <x:c r="E2658" s="23" t="str">
        <x:v>mistral</x:v>
      </x:c>
      <x:c r="F2658" s="78" t="n">
        <x:v>45993</x:v>
      </x:c>
      <x:c r="G2658" s="78" t="n">
        <x:v>46055</x:v>
      </x:c>
      <x:c r="H2658" s="81" t="n">
        <x:v>0.15</x:v>
      </x:c>
      <x:c r="I2658" s="81" t="n">
        <x:v>0.15</x:v>
      </x:c>
      <x:c r="J2658" s="23" t="str">
        <x:v>active_b</x:v>
      </x:c>
      <x:c r="K2658" s="23" t="str">
        <x:v>score_date</x:v>
      </x:c>
      <x:c r="L2658" s="81" t="n">
        <x:v>8</x:v>
      </x:c>
      <x:c r="M2658" s="81" t="n">
        <x:v>2.2335462410307056</x:v>
      </x:c>
      <x:c r="N2658" s="81" t="n">
        <x:v>-0.5540950389073498</x:v>
      </x:c>
      <x:c r="O2658" s="23" t="n">
        <x:v>27</x:v>
      </x:c>
      <x:c r="P2658" s="23" t="n">
        <x:v>8</x:v>
      </x:c>
      <x:c r="Q2658" s="78" t="n">
        <x:v>46027</x:v>
      </x:c>
      <x:c r="R2658" s="23" t="str">
        <x:v>True</x:v>
      </x:c>
      <x:c r="S2658" s="23" t="str">
        <x:v>True</x:v>
      </x:c>
      <x:c r="T2658" s="23" t="str">
        <x:v>False</x:v>
      </x:c>
    </x:row>
    <x:row r="2659">
      <x:c r="A2659" s="23" t="str">
        <x:v>active_label_common_panel</x:v>
      </x:c>
      <x:c r="B2659" s="23" t="n">
        <x:v>60</x:v>
      </x:c>
      <x:c r="C2659" s="23" t="str">
        <x:v>checkpoint:epoch:ministral-3-8b</x:v>
      </x:c>
      <x:c r="D2659" s="23" t="str">
        <x:v>Ministral 3 8B</x:v>
      </x:c>
      <x:c r="E2659" s="23" t="str">
        <x:v>mistral</x:v>
      </x:c>
      <x:c r="F2659" s="78" t="n">
        <x:v>45993</x:v>
      </x:c>
      <x:c r="G2659" s="78" t="n">
        <x:v>46055</x:v>
      </x:c>
      <x:c r="H2659" s="81" t="n">
        <x:v>0.15</x:v>
      </x:c>
      <x:c r="I2659" s="81" t="n">
        <x:v>0.15</x:v>
      </x:c>
      <x:c r="J2659" s="23" t="str">
        <x:v>active_b</x:v>
      </x:c>
      <x:c r="K2659" s="23" t="str">
        <x:v>score_date_historical_price</x:v>
      </x:c>
      <x:c r="L2659" s="81" t="n">
        <x:v>8</x:v>
      </x:c>
      <x:c r="M2659" s="81" t="n">
        <x:v>3.062680926641949</x:v>
      </x:c>
      <x:c r="N2659" s="81" t="n">
        <x:v>-0.4169882330899586</x:v>
      </x:c>
      <x:c r="O2659" s="23" t="n">
        <x:v>27</x:v>
      </x:c>
      <x:c r="P2659" s="23" t="n">
        <x:v>8</x:v>
      </x:c>
      <x:c r="Q2659" s="78" t="n">
        <x:v>46027</x:v>
      </x:c>
      <x:c r="R2659" s="23" t="str">
        <x:v>True</x:v>
      </x:c>
      <x:c r="S2659" s="23" t="str">
        <x:v>True</x:v>
      </x:c>
      <x:c r="T2659" s="23" t="str">
        <x:v>False</x:v>
      </x:c>
    </x:row>
    <x:row r="2660">
      <x:c r="A2660" s="23" t="str">
        <x:v>active_label_common_panel</x:v>
      </x:c>
      <x:c r="B2660" s="23" t="n">
        <x:v>60</x:v>
      </x:c>
      <x:c r="C2660" s="23" t="str">
        <x:v>checkpoint:epoch:ministral-3-8b</x:v>
      </x:c>
      <x:c r="D2660" s="23" t="str">
        <x:v>Ministral 3 8B</x:v>
      </x:c>
      <x:c r="E2660" s="23" t="str">
        <x:v>mistral</x:v>
      </x:c>
      <x:c r="F2660" s="78" t="n">
        <x:v>45993</x:v>
      </x:c>
      <x:c r="G2660" s="78" t="n">
        <x:v>46055</x:v>
      </x:c>
      <x:c r="H2660" s="81" t="n">
        <x:v>0.15</x:v>
      </x:c>
      <x:c r="I2660" s="81" t="n">
        <x:v>0.15</x:v>
      </x:c>
      <x:c r="J2660" s="23" t="str">
        <x:v>active_b</x:v>
      </x:c>
      <x:c r="K2660" s="23" t="str">
        <x:v>score_date_current_price_nonprospective</x:v>
      </x:c>
      <x:c r="L2660" s="81" t="n">
        <x:v>8</x:v>
      </x:c>
      <x:c r="M2660" s="81" t="n">
        <x:v>2.57701020527706</x:v>
      </x:c>
      <x:c r="N2660" s="81" t="n">
        <x:v>-0.49197384857812165</x:v>
      </x:c>
      <x:c r="O2660" s="23" t="n">
        <x:v>27</x:v>
      </x:c>
      <x:c r="P2660" s="23" t="n">
        <x:v>8</x:v>
      </x:c>
      <x:c r="Q2660" s="78" t="n">
        <x:v>46027</x:v>
      </x:c>
      <x:c r="R2660" s="23" t="str">
        <x:v>True</x:v>
      </x:c>
      <x:c r="S2660" s="23" t="str">
        <x:v>True</x:v>
      </x:c>
      <x:c r="T2660" s="23" t="str">
        <x:v>True</x:v>
      </x:c>
    </x:row>
    <x:row r="2661">
      <x:c r="A2661" s="23" t="str">
        <x:v>active_label_common_panel</x:v>
      </x:c>
      <x:c r="B2661" s="23" t="n">
        <x:v>60</x:v>
      </x:c>
      <x:c r="C2661" s="23" t="str">
        <x:v>checkpoint:epoch:ministral-3-8b</x:v>
      </x:c>
      <x:c r="D2661" s="23" t="str">
        <x:v>Ministral 3 8B</x:v>
      </x:c>
      <x:c r="E2661" s="23" t="str">
        <x:v>mistral</x:v>
      </x:c>
      <x:c r="F2661" s="78" t="n">
        <x:v>45993</x:v>
      </x:c>
      <x:c r="G2661" s="78" t="n">
        <x:v>46055</x:v>
      </x:c>
      <x:c r="H2661" s="81" t="n">
        <x:v>0.15</x:v>
      </x:c>
      <x:c r="I2661" s="81" t="n">
        <x:v>0.15</x:v>
      </x:c>
      <x:c r="J2661" s="23" t="str">
        <x:v>total_b</x:v>
      </x:c>
      <x:c r="K2661" s="23" t="str">
        <x:v>date_historical_price</x:v>
      </x:c>
      <x:c r="L2661" s="81" t="n">
        <x:v>8</x:v>
      </x:c>
      <x:c r="M2661" s="81" t="n">
        <x:v>85.84166598070355</x:v>
      </x:c>
      <x:c r="N2661" s="81" t="n">
        <x:v>1.0306081506612623</x:v>
      </x:c>
      <x:c r="O2661" s="23" t="n">
        <x:v>27</x:v>
      </x:c>
      <x:c r="P2661" s="23" t="n">
        <x:v>8</x:v>
      </x:c>
      <x:c r="Q2661" s="78" t="n">
        <x:v>46027</x:v>
      </x:c>
      <x:c r="R2661" s="23" t="str">
        <x:v>True</x:v>
      </x:c>
      <x:c r="S2661" s="23" t="str">
        <x:v>True</x:v>
      </x:c>
      <x:c r="T2661" s="23" t="str">
        <x:v>False</x:v>
      </x:c>
    </x:row>
    <x:row r="2662">
      <x:c r="A2662" s="23" t="str">
        <x:v>active_label_common_panel</x:v>
      </x:c>
      <x:c r="B2662" s="23" t="n">
        <x:v>60</x:v>
      </x:c>
      <x:c r="C2662" s="23" t="str">
        <x:v>checkpoint:epoch:ministral-3-8b</x:v>
      </x:c>
      <x:c r="D2662" s="23" t="str">
        <x:v>Ministral 3 8B</x:v>
      </x:c>
      <x:c r="E2662" s="23" t="str">
        <x:v>mistral</x:v>
      </x:c>
      <x:c r="F2662" s="78" t="n">
        <x:v>45993</x:v>
      </x:c>
      <x:c r="G2662" s="78" t="n">
        <x:v>46055</x:v>
      </x:c>
      <x:c r="H2662" s="81" t="n">
        <x:v>0.15</x:v>
      </x:c>
      <x:c r="I2662" s="81" t="n">
        <x:v>0.15</x:v>
      </x:c>
      <x:c r="J2662" s="23" t="str">
        <x:v>total_b</x:v>
      </x:c>
      <x:c r="K2662" s="23" t="str">
        <x:v>score_date</x:v>
      </x:c>
      <x:c r="L2662" s="81" t="n">
        <x:v>8</x:v>
      </x:c>
      <x:c r="M2662" s="81" t="n">
        <x:v>8.80203077593748</x:v>
      </x:c>
      <x:c r="N2662" s="81" t="n">
        <x:v>0.041492895730376546</x:v>
      </x:c>
      <x:c r="O2662" s="23" t="n">
        <x:v>27</x:v>
      </x:c>
      <x:c r="P2662" s="23" t="n">
        <x:v>8</x:v>
      </x:c>
      <x:c r="Q2662" s="78" t="n">
        <x:v>46027</x:v>
      </x:c>
      <x:c r="R2662" s="23" t="str">
        <x:v>True</x:v>
      </x:c>
      <x:c r="S2662" s="23" t="str">
        <x:v>True</x:v>
      </x:c>
      <x:c r="T2662" s="23" t="str">
        <x:v>False</x:v>
      </x:c>
    </x:row>
    <x:row r="2663">
      <x:c r="A2663" s="23" t="str">
        <x:v>active_label_common_panel</x:v>
      </x:c>
      <x:c r="B2663" s="23" t="n">
        <x:v>60</x:v>
      </x:c>
      <x:c r="C2663" s="23" t="str">
        <x:v>checkpoint:epoch:ministral-3-8b</x:v>
      </x:c>
      <x:c r="D2663" s="23" t="str">
        <x:v>Ministral 3 8B</x:v>
      </x:c>
      <x:c r="E2663" s="23" t="str">
        <x:v>mistral</x:v>
      </x:c>
      <x:c r="F2663" s="78" t="n">
        <x:v>45993</x:v>
      </x:c>
      <x:c r="G2663" s="78" t="n">
        <x:v>46055</x:v>
      </x:c>
      <x:c r="H2663" s="81" t="n">
        <x:v>0.15</x:v>
      </x:c>
      <x:c r="I2663" s="81" t="n">
        <x:v>0.15</x:v>
      </x:c>
      <x:c r="J2663" s="23" t="str">
        <x:v>total_b</x:v>
      </x:c>
      <x:c r="K2663" s="23" t="str">
        <x:v>score_date_historical_price</x:v>
      </x:c>
      <x:c r="L2663" s="81" t="n">
        <x:v>8</x:v>
      </x:c>
      <x:c r="M2663" s="81" t="n">
        <x:v>14.989464910170831</x:v>
      </x:c>
      <x:c r="N2663" s="81" t="n">
        <x:v>0.2726961428071086</x:v>
      </x:c>
      <x:c r="O2663" s="23" t="n">
        <x:v>27</x:v>
      </x:c>
      <x:c r="P2663" s="23" t="n">
        <x:v>8</x:v>
      </x:c>
      <x:c r="Q2663" s="78" t="n">
        <x:v>46027</x:v>
      </x:c>
      <x:c r="R2663" s="23" t="str">
        <x:v>True</x:v>
      </x:c>
      <x:c r="S2663" s="23" t="str">
        <x:v>True</x:v>
      </x:c>
      <x:c r="T2663" s="23" t="str">
        <x:v>False</x:v>
      </x:c>
    </x:row>
    <x:row r="2664">
      <x:c r="A2664" s="23" t="str">
        <x:v>active_label_common_panel</x:v>
      </x:c>
      <x:c r="B2664" s="23" t="n">
        <x:v>60</x:v>
      </x:c>
      <x:c r="C2664" s="23" t="str">
        <x:v>checkpoint:epoch:ministral-3-8b</x:v>
      </x:c>
      <x:c r="D2664" s="23" t="str">
        <x:v>Ministral 3 8B</x:v>
      </x:c>
      <x:c r="E2664" s="23" t="str">
        <x:v>mistral</x:v>
      </x:c>
      <x:c r="F2664" s="78" t="n">
        <x:v>45993</x:v>
      </x:c>
      <x:c r="G2664" s="78" t="n">
        <x:v>46055</x:v>
      </x:c>
      <x:c r="H2664" s="81" t="n">
        <x:v>0.15</x:v>
      </x:c>
      <x:c r="I2664" s="81" t="n">
        <x:v>0.15</x:v>
      </x:c>
      <x:c r="J2664" s="23" t="str">
        <x:v>total_b</x:v>
      </x:c>
      <x:c r="K2664" s="23" t="str">
        <x:v>score_date_current_price_nonprospective</x:v>
      </x:c>
      <x:c r="L2664" s="81" t="n">
        <x:v>8</x:v>
      </x:c>
      <x:c r="M2664" s="81" t="n">
        <x:v>11.331988969512432</x:v>
      </x:c>
      <x:c r="N2664" s="81" t="n">
        <x:v>0.15121615611711475</x:v>
      </x:c>
      <x:c r="O2664" s="23" t="n">
        <x:v>27</x:v>
      </x:c>
      <x:c r="P2664" s="23" t="n">
        <x:v>8</x:v>
      </x:c>
      <x:c r="Q2664" s="78" t="n">
        <x:v>46027</x:v>
      </x:c>
      <x:c r="R2664" s="23" t="str">
        <x:v>True</x:v>
      </x:c>
      <x:c r="S2664" s="23" t="str">
        <x:v>True</x:v>
      </x:c>
      <x:c r="T2664" s="23" t="str">
        <x:v>True</x:v>
      </x:c>
    </x:row>
    <x:row r="2665">
      <x:c r="A2665" s="23" t="str">
        <x:v>active_label_common_panel</x:v>
      </x:c>
      <x:c r="B2665" s="23" t="n">
        <x:v>60</x:v>
      </x:c>
      <x:c r="C2665" s="23" t="str">
        <x:v>checkpoint:epoch:devstral-2-123b</x:v>
      </x:c>
      <x:c r="D2665" s="23" t="str">
        <x:v>Devstral 2 (123B)</x:v>
      </x:c>
      <x:c r="E2665" s="23" t="str">
        <x:v>mistral</x:v>
      </x:c>
      <x:c r="F2665" s="78" t="n">
        <x:v>46000</x:v>
      </x:c>
      <x:c r="G2665" s="78" t="n">
        <x:v>46061</x:v>
      </x:c>
      <x:c r="H2665" s="81" t="n">
        <x:v>0.10488088481701516</x:v>
      </x:c>
      <x:c r="I2665" s="81" t="n">
        <x:v>0.894427191</x:v>
      </x:c>
      <x:c r="J2665" s="23" t="str">
        <x:v>active_b</x:v>
      </x:c>
      <x:c r="K2665" s="23" t="str">
        <x:v>date_historical_price</x:v>
      </x:c>
      <x:c r="L2665" s="81" t="n">
        <x:v>123</x:v>
      </x:c>
      <x:c r="M2665" s="81" t="n">
        <x:v>3.7558279427052903</x:v>
      </x:c>
      <x:c r="N2665" s="81" t="n">
        <x:v>-1.5151994227455396</x:v>
      </x:c>
      <x:c r="O2665" s="23" t="n">
        <x:v>27</x:v>
      </x:c>
      <x:c r="P2665" s="23" t="n">
        <x:v>8</x:v>
      </x:c>
      <x:c r="Q2665" s="78" t="n">
        <x:v>46027</x:v>
      </x:c>
      <x:c r="R2665" s="23" t="str">
        <x:v>True</x:v>
      </x:c>
      <x:c r="S2665" s="23" t="str">
        <x:v>True</x:v>
      </x:c>
      <x:c r="T2665" s="23" t="str">
        <x:v>False</x:v>
      </x:c>
    </x:row>
    <x:row r="2666">
      <x:c r="A2666" s="23" t="str">
        <x:v>active_label_common_panel</x:v>
      </x:c>
      <x:c r="B2666" s="23" t="n">
        <x:v>60</x:v>
      </x:c>
      <x:c r="C2666" s="23" t="str">
        <x:v>checkpoint:epoch:devstral-2-123b</x:v>
      </x:c>
      <x:c r="D2666" s="23" t="str">
        <x:v>Devstral 2 (123B)</x:v>
      </x:c>
      <x:c r="E2666" s="23" t="str">
        <x:v>mistral</x:v>
      </x:c>
      <x:c r="F2666" s="78" t="n">
        <x:v>46000</x:v>
      </x:c>
      <x:c r="G2666" s="78" t="n">
        <x:v>46061</x:v>
      </x:c>
      <x:c r="H2666" s="81" t="n">
        <x:v>0.10488088481701516</x:v>
      </x:c>
      <x:c r="I2666" s="81" t="n">
        <x:v>0.894427191</x:v>
      </x:c>
      <x:c r="J2666" s="23" t="str">
        <x:v>active_b</x:v>
      </x:c>
      <x:c r="K2666" s="23" t="str">
        <x:v>score_date</x:v>
      </x:c>
      <x:c r="L2666" s="81" t="n">
        <x:v>123</x:v>
      </x:c>
      <x:c r="M2666" s="81" t="n">
        <x:v>4.803940454734788</x:v>
      </x:c>
      <x:c r="N2666" s="81" t="n">
        <x:v>-1.4083074957935366</x:v>
      </x:c>
      <x:c r="O2666" s="23" t="n">
        <x:v>27</x:v>
      </x:c>
      <x:c r="P2666" s="23" t="n">
        <x:v>8</x:v>
      </x:c>
      <x:c r="Q2666" s="78" t="n">
        <x:v>46027</x:v>
      </x:c>
      <x:c r="R2666" s="23" t="str">
        <x:v>True</x:v>
      </x:c>
      <x:c r="S2666" s="23" t="str">
        <x:v>True</x:v>
      </x:c>
      <x:c r="T2666" s="23" t="str">
        <x:v>False</x:v>
      </x:c>
    </x:row>
    <x:row r="2667">
      <x:c r="A2667" s="23" t="str">
        <x:v>active_label_common_panel</x:v>
      </x:c>
      <x:c r="B2667" s="23" t="n">
        <x:v>60</x:v>
      </x:c>
      <x:c r="C2667" s="23" t="str">
        <x:v>checkpoint:epoch:devstral-2-123b</x:v>
      </x:c>
      <x:c r="D2667" s="23" t="str">
        <x:v>Devstral 2 (123B)</x:v>
      </x:c>
      <x:c r="E2667" s="23" t="str">
        <x:v>mistral</x:v>
      </x:c>
      <x:c r="F2667" s="78" t="n">
        <x:v>46000</x:v>
      </x:c>
      <x:c r="G2667" s="78" t="n">
        <x:v>46061</x:v>
      </x:c>
      <x:c r="H2667" s="81" t="n">
        <x:v>0.10488088481701516</x:v>
      </x:c>
      <x:c r="I2667" s="81" t="n">
        <x:v>0.894427191</x:v>
      </x:c>
      <x:c r="J2667" s="23" t="str">
        <x:v>active_b</x:v>
      </x:c>
      <x:c r="K2667" s="23" t="str">
        <x:v>score_date_historical_price</x:v>
      </x:c>
      <x:c r="L2667" s="81" t="n">
        <x:v>123</x:v>
      </x:c>
      <x:c r="M2667" s="81" t="n">
        <x:v>3.1608855631232196</x:v>
      </x:c>
      <x:c r="N2667" s="81" t="n">
        <x:v>-1.5900963385367872</x:v>
      </x:c>
      <x:c r="O2667" s="23" t="n">
        <x:v>27</x:v>
      </x:c>
      <x:c r="P2667" s="23" t="n">
        <x:v>8</x:v>
      </x:c>
      <x:c r="Q2667" s="78" t="n">
        <x:v>46027</x:v>
      </x:c>
      <x:c r="R2667" s="23" t="str">
        <x:v>True</x:v>
      </x:c>
      <x:c r="S2667" s="23" t="str">
        <x:v>True</x:v>
      </x:c>
      <x:c r="T2667" s="23" t="str">
        <x:v>False</x:v>
      </x:c>
    </x:row>
    <x:row r="2668">
      <x:c r="A2668" s="23" t="str">
        <x:v>active_label_common_panel</x:v>
      </x:c>
      <x:c r="B2668" s="23" t="n">
        <x:v>60</x:v>
      </x:c>
      <x:c r="C2668" s="23" t="str">
        <x:v>checkpoint:epoch:devstral-2-123b</x:v>
      </x:c>
      <x:c r="D2668" s="23" t="str">
        <x:v>Devstral 2 (123B)</x:v>
      </x:c>
      <x:c r="E2668" s="23" t="str">
        <x:v>mistral</x:v>
      </x:c>
      <x:c r="F2668" s="78" t="n">
        <x:v>46000</x:v>
      </x:c>
      <x:c r="G2668" s="78" t="n">
        <x:v>46061</x:v>
      </x:c>
      <x:c r="H2668" s="81" t="n">
        <x:v>0.10488088481701516</x:v>
      </x:c>
      <x:c r="I2668" s="81" t="n">
        <x:v>0.894427191</x:v>
      </x:c>
      <x:c r="J2668" s="23" t="str">
        <x:v>active_b</x:v>
      </x:c>
      <x:c r="K2668" s="23" t="str">
        <x:v>score_date_current_price_nonprospective</x:v>
      </x:c>
      <x:c r="L2668" s="81" t="n">
        <x:v>123</x:v>
      </x:c>
      <x:c r="M2668" s="81" t="n">
        <x:v>9.95717269489436</x:v>
      </x:c>
      <x:c r="N2668" s="81" t="n">
        <x:v>-1.0917690719430213</x:v>
      </x:c>
      <x:c r="O2668" s="23" t="n">
        <x:v>27</x:v>
      </x:c>
      <x:c r="P2668" s="23" t="n">
        <x:v>8</x:v>
      </x:c>
      <x:c r="Q2668" s="78" t="n">
        <x:v>46027</x:v>
      </x:c>
      <x:c r="R2668" s="23" t="str">
        <x:v>True</x:v>
      </x:c>
      <x:c r="S2668" s="23" t="str">
        <x:v>True</x:v>
      </x:c>
      <x:c r="T2668" s="23" t="str">
        <x:v>True</x:v>
      </x:c>
    </x:row>
    <x:row r="2669">
      <x:c r="A2669" s="23" t="str">
        <x:v>active_label_common_panel</x:v>
      </x:c>
      <x:c r="B2669" s="23" t="n">
        <x:v>60</x:v>
      </x:c>
      <x:c r="C2669" s="23" t="str">
        <x:v>checkpoint:epoch:devstral-2-123b</x:v>
      </x:c>
      <x:c r="D2669" s="23" t="str">
        <x:v>Devstral 2 (123B)</x:v>
      </x:c>
      <x:c r="E2669" s="23" t="str">
        <x:v>mistral</x:v>
      </x:c>
      <x:c r="F2669" s="78" t="n">
        <x:v>46000</x:v>
      </x:c>
      <x:c r="G2669" s="78" t="n">
        <x:v>46061</x:v>
      </x:c>
      <x:c r="H2669" s="81" t="n">
        <x:v>0.10488088481701516</x:v>
      </x:c>
      <x:c r="I2669" s="81" t="n">
        <x:v>0.894427191</x:v>
      </x:c>
      <x:c r="J2669" s="23" t="str">
        <x:v>total_b</x:v>
      </x:c>
      <x:c r="K2669" s="23" t="str">
        <x:v>date_historical_price</x:v>
      </x:c>
      <x:c r="L2669" s="81" t="n">
        <x:v>123</x:v>
      </x:c>
      <x:c r="M2669" s="81" t="n">
        <x:v>54.01339412094074</x:v>
      </x:c>
      <x:c r="N2669" s="81" t="n">
        <x:v>-0.35740364288471765</x:v>
      </x:c>
      <x:c r="O2669" s="23" t="n">
        <x:v>27</x:v>
      </x:c>
      <x:c r="P2669" s="23" t="n">
        <x:v>8</x:v>
      </x:c>
      <x:c r="Q2669" s="78" t="n">
        <x:v>46027</x:v>
      </x:c>
      <x:c r="R2669" s="23" t="str">
        <x:v>True</x:v>
      </x:c>
      <x:c r="S2669" s="23" t="str">
        <x:v>True</x:v>
      </x:c>
      <x:c r="T2669" s="23" t="str">
        <x:v>False</x:v>
      </x:c>
    </x:row>
    <x:row r="2670">
      <x:c r="A2670" s="23" t="str">
        <x:v>active_label_common_panel</x:v>
      </x:c>
      <x:c r="B2670" s="23" t="n">
        <x:v>60</x:v>
      </x:c>
      <x:c r="C2670" s="23" t="str">
        <x:v>checkpoint:epoch:devstral-2-123b</x:v>
      </x:c>
      <x:c r="D2670" s="23" t="str">
        <x:v>Devstral 2 (123B)</x:v>
      </x:c>
      <x:c r="E2670" s="23" t="str">
        <x:v>mistral</x:v>
      </x:c>
      <x:c r="F2670" s="78" t="n">
        <x:v>46000</x:v>
      </x:c>
      <x:c r="G2670" s="78" t="n">
        <x:v>46061</x:v>
      </x:c>
      <x:c r="H2670" s="81" t="n">
        <x:v>0.10488088481701516</x:v>
      </x:c>
      <x:c r="I2670" s="81" t="n">
        <x:v>0.894427191</x:v>
      </x:c>
      <x:c r="J2670" s="23" t="str">
        <x:v>total_b</x:v>
      </x:c>
      <x:c r="K2670" s="23" t="str">
        <x:v>score_date</x:v>
      </x:c>
      <x:c r="L2670" s="81" t="n">
        <x:v>123</x:v>
      </x:c>
      <x:c r="M2670" s="81" t="n">
        <x:v>58.6586367265037</x:v>
      </x:c>
      <x:c r="N2670" s="81" t="n">
        <x:v>-0.32157314602767595</x:v>
      </x:c>
      <x:c r="O2670" s="23" t="n">
        <x:v>27</x:v>
      </x:c>
      <x:c r="P2670" s="23" t="n">
        <x:v>8</x:v>
      </x:c>
      <x:c r="Q2670" s="78" t="n">
        <x:v>46027</x:v>
      </x:c>
      <x:c r="R2670" s="23" t="str">
        <x:v>True</x:v>
      </x:c>
      <x:c r="S2670" s="23" t="str">
        <x:v>True</x:v>
      </x:c>
      <x:c r="T2670" s="23" t="str">
        <x:v>False</x:v>
      </x:c>
    </x:row>
    <x:row r="2671">
      <x:c r="A2671" s="23" t="str">
        <x:v>active_label_common_panel</x:v>
      </x:c>
      <x:c r="B2671" s="23" t="n">
        <x:v>60</x:v>
      </x:c>
      <x:c r="C2671" s="23" t="str">
        <x:v>checkpoint:epoch:devstral-2-123b</x:v>
      </x:c>
      <x:c r="D2671" s="23" t="str">
        <x:v>Devstral 2 (123B)</x:v>
      </x:c>
      <x:c r="E2671" s="23" t="str">
        <x:v>mistral</x:v>
      </x:c>
      <x:c r="F2671" s="78" t="n">
        <x:v>46000</x:v>
      </x:c>
      <x:c r="G2671" s="78" t="n">
        <x:v>46061</x:v>
      </x:c>
      <x:c r="H2671" s="81" t="n">
        <x:v>0.10488088481701516</x:v>
      </x:c>
      <x:c r="I2671" s="81" t="n">
        <x:v>0.894427191</x:v>
      </x:c>
      <x:c r="J2671" s="23" t="str">
        <x:v>total_b</x:v>
      </x:c>
      <x:c r="K2671" s="23" t="str">
        <x:v>score_date_historical_price</x:v>
      </x:c>
      <x:c r="L2671" s="81" t="n">
        <x:v>123</x:v>
      </x:c>
      <x:c r="M2671" s="81" t="n">
        <x:v>28.958854995636305</x:v>
      </x:c>
      <x:c r="N2671" s="81" t="n">
        <x:v>-0.6281237251472839</x:v>
      </x:c>
      <x:c r="O2671" s="23" t="n">
        <x:v>27</x:v>
      </x:c>
      <x:c r="P2671" s="23" t="n">
        <x:v>8</x:v>
      </x:c>
      <x:c r="Q2671" s="78" t="n">
        <x:v>46027</x:v>
      </x:c>
      <x:c r="R2671" s="23" t="str">
        <x:v>True</x:v>
      </x:c>
      <x:c r="S2671" s="23" t="str">
        <x:v>True</x:v>
      </x:c>
      <x:c r="T2671" s="23" t="str">
        <x:v>False</x:v>
      </x:c>
    </x:row>
    <x:row r="2672">
      <x:c r="A2672" s="23" t="str">
        <x:v>active_label_common_panel</x:v>
      </x:c>
      <x:c r="B2672" s="23" t="n">
        <x:v>60</x:v>
      </x:c>
      <x:c r="C2672" s="23" t="str">
        <x:v>checkpoint:epoch:devstral-2-123b</x:v>
      </x:c>
      <x:c r="D2672" s="23" t="str">
        <x:v>Devstral 2 (123B)</x:v>
      </x:c>
      <x:c r="E2672" s="23" t="str">
        <x:v>mistral</x:v>
      </x:c>
      <x:c r="F2672" s="78" t="n">
        <x:v>46000</x:v>
      </x:c>
      <x:c r="G2672" s="78" t="n">
        <x:v>46061</x:v>
      </x:c>
      <x:c r="H2672" s="81" t="n">
        <x:v>0.10488088481701516</x:v>
      </x:c>
      <x:c r="I2672" s="81" t="n">
        <x:v>0.894427191</x:v>
      </x:c>
      <x:c r="J2672" s="23" t="str">
        <x:v>total_b</x:v>
      </x:c>
      <x:c r="K2672" s="23" t="str">
        <x:v>score_date_current_price_nonprospective</x:v>
      </x:c>
      <x:c r="L2672" s="81" t="n">
        <x:v>123</x:v>
      </x:c>
      <x:c r="M2672" s="81" t="n">
        <x:v>212.53314042926237</x:v>
      </x:c>
      <x:c r="N2672" s="81" t="n">
        <x:v>0.23752154804512682</x:v>
      </x:c>
      <x:c r="O2672" s="23" t="n">
        <x:v>27</x:v>
      </x:c>
      <x:c r="P2672" s="23" t="n">
        <x:v>8</x:v>
      </x:c>
      <x:c r="Q2672" s="78" t="n">
        <x:v>46027</x:v>
      </x:c>
      <x:c r="R2672" s="23" t="str">
        <x:v>True</x:v>
      </x:c>
      <x:c r="S2672" s="23" t="str">
        <x:v>True</x:v>
      </x:c>
      <x:c r="T2672" s="23" t="str">
        <x:v>True</x:v>
      </x:c>
    </x:row>
    <x:row r="2673">
      <x:c r="A2673" s="23" t="str">
        <x:v>active_label_common_panel</x:v>
      </x:c>
      <x:c r="B2673" s="23" t="n">
        <x:v>60</x:v>
      </x:c>
      <x:c r="C2673" s="23" t="str">
        <x:v>checkpoint:epoch:nemotron-3-nano-30b-a3b</x:v>
      </x:c>
      <x:c r="D2673" s="23" t="str">
        <x:v>Nemotron 3-Nano-30B-A3B</x:v>
      </x:c>
      <x:c r="E2673" s="23" t="str">
        <x:v>nvidia</x:v>
      </x:c>
      <x:c r="F2673" s="78" t="n">
        <x:v>46006</x:v>
      </x:c>
      <x:c r="G2673" s="78" t="n">
        <x:v>46069</x:v>
      </x:c>
      <x:c r="H2673" s="81" t="n">
        <x:v>0.12</x:v>
      </x:c>
      <x:c r="I2673" s="81" t="n">
        <x:v>0.1</x:v>
      </x:c>
      <x:c r="J2673" s="23" t="str">
        <x:v>active_b</x:v>
      </x:c>
      <x:c r="K2673" s="23" t="str">
        <x:v>date_historical_price</x:v>
      </x:c>
      <x:c r="L2673" s="81" t="n">
        <x:v>3.6</x:v>
      </x:c>
      <x:c r="M2673" s="81" t="n">
        <x:v>7.370312245163241</x:v>
      </x:c>
      <x:c r="N2673" s="81" t="n">
        <x:v>0.311183386478312</x:v>
      </x:c>
      <x:c r="O2673" s="23" t="n">
        <x:v>34</x:v>
      </x:c>
      <x:c r="P2673" s="23" t="n">
        <x:v>9</x:v>
      </x:c>
      <x:c r="Q2673" s="78" t="n">
        <x:v>46061</x:v>
      </x:c>
      <x:c r="R2673" s="23" t="str">
        <x:v>True</x:v>
      </x:c>
      <x:c r="S2673" s="23" t="str">
        <x:v>True</x:v>
      </x:c>
      <x:c r="T2673" s="23" t="str">
        <x:v>False</x:v>
      </x:c>
    </x:row>
    <x:row r="2674">
      <x:c r="A2674" s="23" t="str">
        <x:v>active_label_common_panel</x:v>
      </x:c>
      <x:c r="B2674" s="23" t="n">
        <x:v>60</x:v>
      </x:c>
      <x:c r="C2674" s="23" t="str">
        <x:v>checkpoint:epoch:nemotron-3-nano-30b-a3b</x:v>
      </x:c>
      <x:c r="D2674" s="23" t="str">
        <x:v>Nemotron 3-Nano-30B-A3B</x:v>
      </x:c>
      <x:c r="E2674" s="23" t="str">
        <x:v>nvidia</x:v>
      </x:c>
      <x:c r="F2674" s="78" t="n">
        <x:v>46006</x:v>
      </x:c>
      <x:c r="G2674" s="78" t="n">
        <x:v>46069</x:v>
      </x:c>
      <x:c r="H2674" s="81" t="n">
        <x:v>0.12</x:v>
      </x:c>
      <x:c r="I2674" s="81" t="n">
        <x:v>0.1</x:v>
      </x:c>
      <x:c r="J2674" s="23" t="str">
        <x:v>active_b</x:v>
      </x:c>
      <x:c r="K2674" s="23" t="str">
        <x:v>score_date</x:v>
      </x:c>
      <x:c r="L2674" s="81" t="n">
        <x:v>3.6</x:v>
      </x:c>
      <x:c r="M2674" s="81" t="n">
        <x:v>9.219193226128931</x:v>
      </x:c>
      <x:c r="N2674" s="81" t="n">
        <x:v>0.4083904167320352</x:v>
      </x:c>
      <x:c r="O2674" s="23" t="n">
        <x:v>34</x:v>
      </x:c>
      <x:c r="P2674" s="23" t="n">
        <x:v>9</x:v>
      </x:c>
      <x:c r="Q2674" s="78" t="n">
        <x:v>46061</x:v>
      </x:c>
      <x:c r="R2674" s="23" t="str">
        <x:v>True</x:v>
      </x:c>
      <x:c r="S2674" s="23" t="str">
        <x:v>True</x:v>
      </x:c>
      <x:c r="T2674" s="23" t="str">
        <x:v>False</x:v>
      </x:c>
    </x:row>
    <x:row r="2675">
      <x:c r="A2675" s="23" t="str">
        <x:v>active_label_common_panel</x:v>
      </x:c>
      <x:c r="B2675" s="23" t="n">
        <x:v>60</x:v>
      </x:c>
      <x:c r="C2675" s="23" t="str">
        <x:v>checkpoint:epoch:nemotron-3-nano-30b-a3b</x:v>
      </x:c>
      <x:c r="D2675" s="23" t="str">
        <x:v>Nemotron 3-Nano-30B-A3B</x:v>
      </x:c>
      <x:c r="E2675" s="23" t="str">
        <x:v>nvidia</x:v>
      </x:c>
      <x:c r="F2675" s="78" t="n">
        <x:v>46006</x:v>
      </x:c>
      <x:c r="G2675" s="78" t="n">
        <x:v>46069</x:v>
      </x:c>
      <x:c r="H2675" s="81" t="n">
        <x:v>0.12</x:v>
      </x:c>
      <x:c r="I2675" s="81" t="n">
        <x:v>0.1</x:v>
      </x:c>
      <x:c r="J2675" s="23" t="str">
        <x:v>active_b</x:v>
      </x:c>
      <x:c r="K2675" s="23" t="str">
        <x:v>score_date_historical_price</x:v>
      </x:c>
      <x:c r="L2675" s="81" t="n">
        <x:v>3.6</x:v>
      </x:c>
      <x:c r="M2675" s="81" t="n">
        <x:v>7.451375443106692</x:v>
      </x:c>
      <x:c r="N2675" s="81" t="n">
        <x:v>0.31593394543283027</x:v>
      </x:c>
      <x:c r="O2675" s="23" t="n">
        <x:v>34</x:v>
      </x:c>
      <x:c r="P2675" s="23" t="n">
        <x:v>9</x:v>
      </x:c>
      <x:c r="Q2675" s="78" t="n">
        <x:v>46061</x:v>
      </x:c>
      <x:c r="R2675" s="23" t="str">
        <x:v>True</x:v>
      </x:c>
      <x:c r="S2675" s="23" t="str">
        <x:v>True</x:v>
      </x:c>
      <x:c r="T2675" s="23" t="str">
        <x:v>False</x:v>
      </x:c>
    </x:row>
    <x:row r="2676">
      <x:c r="A2676" s="23" t="str">
        <x:v>active_label_common_panel</x:v>
      </x:c>
      <x:c r="B2676" s="23" t="n">
        <x:v>60</x:v>
      </x:c>
      <x:c r="C2676" s="23" t="str">
        <x:v>checkpoint:epoch:nemotron-3-nano-30b-a3b</x:v>
      </x:c>
      <x:c r="D2676" s="23" t="str">
        <x:v>Nemotron 3-Nano-30B-A3B</x:v>
      </x:c>
      <x:c r="E2676" s="23" t="str">
        <x:v>nvidia</x:v>
      </x:c>
      <x:c r="F2676" s="78" t="n">
        <x:v>46006</x:v>
      </x:c>
      <x:c r="G2676" s="78" t="n">
        <x:v>46069</x:v>
      </x:c>
      <x:c r="H2676" s="81" t="n">
        <x:v>0.12</x:v>
      </x:c>
      <x:c r="I2676" s="81" t="n">
        <x:v>0.1</x:v>
      </x:c>
      <x:c r="J2676" s="23" t="str">
        <x:v>active_b</x:v>
      </x:c>
      <x:c r="K2676" s="23" t="str">
        <x:v>score_date_current_price_nonprospective</x:v>
      </x:c>
      <x:c r="L2676" s="81" t="n">
        <x:v>3.6</x:v>
      </x:c>
      <x:c r="M2676" s="81" t="n">
        <x:v>4.630233404260205</x:v>
      </x:c>
      <x:c r="N2676" s="81" t="n">
        <x:v>0.1093003830427492</x:v>
      </x:c>
      <x:c r="O2676" s="23" t="n">
        <x:v>34</x:v>
      </x:c>
      <x:c r="P2676" s="23" t="n">
        <x:v>9</x:v>
      </x:c>
      <x:c r="Q2676" s="78" t="n">
        <x:v>46061</x:v>
      </x:c>
      <x:c r="R2676" s="23" t="str">
        <x:v>True</x:v>
      </x:c>
      <x:c r="S2676" s="23" t="str">
        <x:v>True</x:v>
      </x:c>
      <x:c r="T2676" s="23" t="str">
        <x:v>True</x:v>
      </x:c>
    </x:row>
    <x:row r="2677">
      <x:c r="A2677" s="23" t="str">
        <x:v>active_label_common_panel</x:v>
      </x:c>
      <x:c r="B2677" s="23" t="n">
        <x:v>60</x:v>
      </x:c>
      <x:c r="C2677" s="23" t="str">
        <x:v>checkpoint:epoch:nemotron-3-nano-30b-a3b</x:v>
      </x:c>
      <x:c r="D2677" s="23" t="str">
        <x:v>Nemotron 3-Nano-30B-A3B</x:v>
      </x:c>
      <x:c r="E2677" s="23" t="str">
        <x:v>nvidia</x:v>
      </x:c>
      <x:c r="F2677" s="78" t="n">
        <x:v>46006</x:v>
      </x:c>
      <x:c r="G2677" s="78" t="n">
        <x:v>46069</x:v>
      </x:c>
      <x:c r="H2677" s="81" t="n">
        <x:v>0.12</x:v>
      </x:c>
      <x:c r="I2677" s="81" t="n">
        <x:v>0.1</x:v>
      </x:c>
      <x:c r="J2677" s="23" t="str">
        <x:v>total_b</x:v>
      </x:c>
      <x:c r="K2677" s="23" t="str">
        <x:v>date_historical_price</x:v>
      </x:c>
      <x:c r="L2677" s="81" t="n">
        <x:v>31.6</x:v>
      </x:c>
      <x:c r="M2677" s="81" t="n">
        <x:v>33.78413765256459</x:v>
      </x:c>
      <x:c r="N2677" s="81" t="n">
        <x:v>0.029025755323294454</x:v>
      </x:c>
      <x:c r="O2677" s="23" t="n">
        <x:v>34</x:v>
      </x:c>
      <x:c r="P2677" s="23" t="n">
        <x:v>9</x:v>
      </x:c>
      <x:c r="Q2677" s="78" t="n">
        <x:v>46061</x:v>
      </x:c>
      <x:c r="R2677" s="23" t="str">
        <x:v>True</x:v>
      </x:c>
      <x:c r="S2677" s="23" t="str">
        <x:v>True</x:v>
      </x:c>
      <x:c r="T2677" s="23" t="str">
        <x:v>False</x:v>
      </x:c>
    </x:row>
    <x:row r="2678">
      <x:c r="A2678" s="23" t="str">
        <x:v>active_label_common_panel</x:v>
      </x:c>
      <x:c r="B2678" s="23" t="n">
        <x:v>60</x:v>
      </x:c>
      <x:c r="C2678" s="23" t="str">
        <x:v>checkpoint:epoch:nemotron-3-nano-30b-a3b</x:v>
      </x:c>
      <x:c r="D2678" s="23" t="str">
        <x:v>Nemotron 3-Nano-30B-A3B</x:v>
      </x:c>
      <x:c r="E2678" s="23" t="str">
        <x:v>nvidia</x:v>
      </x:c>
      <x:c r="F2678" s="78" t="n">
        <x:v>46006</x:v>
      </x:c>
      <x:c r="G2678" s="78" t="n">
        <x:v>46069</x:v>
      </x:c>
      <x:c r="H2678" s="81" t="n">
        <x:v>0.12</x:v>
      </x:c>
      <x:c r="I2678" s="81" t="n">
        <x:v>0.1</x:v>
      </x:c>
      <x:c r="J2678" s="23" t="str">
        <x:v>total_b</x:v>
      </x:c>
      <x:c r="K2678" s="23" t="str">
        <x:v>score_date</x:v>
      </x:c>
      <x:c r="L2678" s="81" t="n">
        <x:v>31.6</x:v>
      </x:c>
      <x:c r="M2678" s="81" t="n">
        <x:v>28.560483270535688</x:v>
      </x:c>
      <x:c r="N2678" s="81" t="n">
        <x:v>-0.043921530776479735</x:v>
      </x:c>
      <x:c r="O2678" s="23" t="n">
        <x:v>34</x:v>
      </x:c>
      <x:c r="P2678" s="23" t="n">
        <x:v>9</x:v>
      </x:c>
      <x:c r="Q2678" s="78" t="n">
        <x:v>46061</x:v>
      </x:c>
      <x:c r="R2678" s="23" t="str">
        <x:v>True</x:v>
      </x:c>
      <x:c r="S2678" s="23" t="str">
        <x:v>True</x:v>
      </x:c>
      <x:c r="T2678" s="23" t="str">
        <x:v>False</x:v>
      </x:c>
    </x:row>
    <x:row r="2679">
      <x:c r="A2679" s="23" t="str">
        <x:v>active_label_common_panel</x:v>
      </x:c>
      <x:c r="B2679" s="23" t="n">
        <x:v>60</x:v>
      </x:c>
      <x:c r="C2679" s="23" t="str">
        <x:v>checkpoint:epoch:nemotron-3-nano-30b-a3b</x:v>
      </x:c>
      <x:c r="D2679" s="23" t="str">
        <x:v>Nemotron 3-Nano-30B-A3B</x:v>
      </x:c>
      <x:c r="E2679" s="23" t="str">
        <x:v>nvidia</x:v>
      </x:c>
      <x:c r="F2679" s="78" t="n">
        <x:v>46006</x:v>
      </x:c>
      <x:c r="G2679" s="78" t="n">
        <x:v>46069</x:v>
      </x:c>
      <x:c r="H2679" s="81" t="n">
        <x:v>0.12</x:v>
      </x:c>
      <x:c r="I2679" s="81" t="n">
        <x:v>0.1</x:v>
      </x:c>
      <x:c r="J2679" s="23" t="str">
        <x:v>total_b</x:v>
      </x:c>
      <x:c r="K2679" s="23" t="str">
        <x:v>score_date_historical_price</x:v>
      </x:c>
      <x:c r="L2679" s="81" t="n">
        <x:v>31.6</x:v>
      </x:c>
      <x:c r="M2679" s="81" t="n">
        <x:v>18.59878739473156</x:v>
      </x:c>
      <x:c r="N2679" s="81" t="n">
        <x:v>-0.23020245264478847</x:v>
      </x:c>
      <x:c r="O2679" s="23" t="n">
        <x:v>34</x:v>
      </x:c>
      <x:c r="P2679" s="23" t="n">
        <x:v>9</x:v>
      </x:c>
      <x:c r="Q2679" s="78" t="n">
        <x:v>46061</x:v>
      </x:c>
      <x:c r="R2679" s="23" t="str">
        <x:v>True</x:v>
      </x:c>
      <x:c r="S2679" s="23" t="str">
        <x:v>True</x:v>
      </x:c>
      <x:c r="T2679" s="23" t="str">
        <x:v>False</x:v>
      </x:c>
    </x:row>
    <x:row r="2680">
      <x:c r="A2680" s="23" t="str">
        <x:v>active_label_common_panel</x:v>
      </x:c>
      <x:c r="B2680" s="23" t="n">
        <x:v>60</x:v>
      </x:c>
      <x:c r="C2680" s="23" t="str">
        <x:v>checkpoint:epoch:nemotron-3-nano-30b-a3b</x:v>
      </x:c>
      <x:c r="D2680" s="23" t="str">
        <x:v>Nemotron 3-Nano-30B-A3B</x:v>
      </x:c>
      <x:c r="E2680" s="23" t="str">
        <x:v>nvidia</x:v>
      </x:c>
      <x:c r="F2680" s="78" t="n">
        <x:v>46006</x:v>
      </x:c>
      <x:c r="G2680" s="78" t="n">
        <x:v>46069</x:v>
      </x:c>
      <x:c r="H2680" s="81" t="n">
        <x:v>0.12</x:v>
      </x:c>
      <x:c r="I2680" s="81" t="n">
        <x:v>0.1</x:v>
      </x:c>
      <x:c r="J2680" s="23" t="str">
        <x:v>total_b</x:v>
      </x:c>
      <x:c r="K2680" s="23" t="str">
        <x:v>score_date_current_price_nonprospective</x:v>
      </x:c>
      <x:c r="L2680" s="81" t="n">
        <x:v>31.6</x:v>
      </x:c>
      <x:c r="M2680" s="81" t="n">
        <x:v>9.542364988935681</x:v>
      </x:c>
      <x:c r="N2680" s="81" t="n">
        <x:v>-0.5200310586108411</x:v>
      </x:c>
      <x:c r="O2680" s="23" t="n">
        <x:v>34</x:v>
      </x:c>
      <x:c r="P2680" s="23" t="n">
        <x:v>9</x:v>
      </x:c>
      <x:c r="Q2680" s="78" t="n">
        <x:v>46061</x:v>
      </x:c>
      <x:c r="R2680" s="23" t="str">
        <x:v>True</x:v>
      </x:c>
      <x:c r="S2680" s="23" t="str">
        <x:v>True</x:v>
      </x:c>
      <x:c r="T2680" s="23" t="str">
        <x:v>True</x:v>
      </x:c>
    </x:row>
    <x:row r="2681">
      <x:c r="A2681" s="23" t="str">
        <x:v>active_label_common_panel</x:v>
      </x:c>
      <x:c r="B2681" s="23" t="n">
        <x:v>60</x:v>
      </x:c>
      <x:c r="C2681" s="23" t="str">
        <x:v>checkpoint:z-ai-zhipu-ai:glm-4-7</x:v>
      </x:c>
      <x:c r="D2681" s="23" t="str">
        <x:v>GLM-4.7</x:v>
      </x:c>
      <x:c r="E2681" s="23" t="str">
        <x:v>zai</x:v>
      </x:c>
      <x:c r="F2681" s="78" t="n">
        <x:v>46013</x:v>
      </x:c>
      <x:c r="G2681" s="78" t="n">
        <x:v>46073</x:v>
      </x:c>
      <x:c r="H2681" s="81" t="n">
        <x:v>0.7745966692414834</x:v>
      </x:c>
      <x:c r="I2681" s="81" t="n">
        <x:v>1.09146690284</x:v>
      </x:c>
      <x:c r="J2681" s="23" t="str">
        <x:v>active_b</x:v>
      </x:c>
      <x:c r="K2681" s="23" t="str">
        <x:v>date_historical_price</x:v>
      </x:c>
      <x:c r="L2681" s="81" t="n">
        <x:v>32</x:v>
      </x:c>
      <x:c r="M2681" s="81" t="n">
        <x:v>17.981436572528782</x:v>
      </x:c>
      <x:c r="N2681" s="81" t="n">
        <x:v>-0.2503255928915883</x:v>
      </x:c>
      <x:c r="O2681" s="23" t="n">
        <x:v>32</x:v>
      </x:c>
      <x:c r="P2681" s="23" t="n">
        <x:v>9</x:v>
      </x:c>
      <x:c r="Q2681" s="78" t="n">
        <x:v>46069</x:v>
      </x:c>
      <x:c r="R2681" s="23" t="str">
        <x:v>True</x:v>
      </x:c>
      <x:c r="S2681" s="23" t="str">
        <x:v>True</x:v>
      </x:c>
      <x:c r="T2681" s="23" t="str">
        <x:v>False</x:v>
      </x:c>
    </x:row>
    <x:row r="2682">
      <x:c r="A2682" s="23" t="str">
        <x:v>active_label_common_panel</x:v>
      </x:c>
      <x:c r="B2682" s="23" t="n">
        <x:v>60</x:v>
      </x:c>
      <x:c r="C2682" s="23" t="str">
        <x:v>checkpoint:z-ai-zhipu-ai:glm-4-7</x:v>
      </x:c>
      <x:c r="D2682" s="23" t="str">
        <x:v>GLM-4.7</x:v>
      </x:c>
      <x:c r="E2682" s="23" t="str">
        <x:v>zai</x:v>
      </x:c>
      <x:c r="F2682" s="78" t="n">
        <x:v>46013</x:v>
      </x:c>
      <x:c r="G2682" s="78" t="n">
        <x:v>46073</x:v>
      </x:c>
      <x:c r="H2682" s="81" t="n">
        <x:v>0.7745966692414834</x:v>
      </x:c>
      <x:c r="I2682" s="81" t="n">
        <x:v>1.09146690284</x:v>
      </x:c>
      <x:c r="J2682" s="23" t="str">
        <x:v>active_b</x:v>
      </x:c>
      <x:c r="K2682" s="23" t="str">
        <x:v>score_date</x:v>
      </x:c>
      <x:c r="L2682" s="81" t="n">
        <x:v>32</x:v>
      </x:c>
      <x:c r="M2682" s="81" t="n">
        <x:v>15.52395021858376</x:v>
      </x:c>
      <x:c r="N2682" s="81" t="n">
        <x:v>-0.31414773692321435</x:v>
      </x:c>
      <x:c r="O2682" s="23" t="n">
        <x:v>32</x:v>
      </x:c>
      <x:c r="P2682" s="23" t="n">
        <x:v>9</x:v>
      </x:c>
      <x:c r="Q2682" s="78" t="n">
        <x:v>46069</x:v>
      </x:c>
      <x:c r="R2682" s="23" t="str">
        <x:v>True</x:v>
      </x:c>
      <x:c r="S2682" s="23" t="str">
        <x:v>True</x:v>
      </x:c>
      <x:c r="T2682" s="23" t="str">
        <x:v>False</x:v>
      </x:c>
    </x:row>
    <x:row r="2683">
      <x:c r="A2683" s="23" t="str">
        <x:v>active_label_common_panel</x:v>
      </x:c>
      <x:c r="B2683" s="23" t="n">
        <x:v>60</x:v>
      </x:c>
      <x:c r="C2683" s="23" t="str">
        <x:v>checkpoint:z-ai-zhipu-ai:glm-4-7</x:v>
      </x:c>
      <x:c r="D2683" s="23" t="str">
        <x:v>GLM-4.7</x:v>
      </x:c>
      <x:c r="E2683" s="23" t="str">
        <x:v>zai</x:v>
      </x:c>
      <x:c r="F2683" s="78" t="n">
        <x:v>46013</x:v>
      </x:c>
      <x:c r="G2683" s="78" t="n">
        <x:v>46073</x:v>
      </x:c>
      <x:c r="H2683" s="81" t="n">
        <x:v>0.7745966692414834</x:v>
      </x:c>
      <x:c r="I2683" s="81" t="n">
        <x:v>1.09146690284</x:v>
      </x:c>
      <x:c r="J2683" s="23" t="str">
        <x:v>active_b</x:v>
      </x:c>
      <x:c r="K2683" s="23" t="str">
        <x:v>score_date_historical_price</x:v>
      </x:c>
      <x:c r="L2683" s="81" t="n">
        <x:v>32</x:v>
      </x:c>
      <x:c r="M2683" s="81" t="n">
        <x:v>17.440524417677775</x:v>
      </x:c>
      <x:c r="N2683" s="81" t="n">
        <x:v>-0.26359043876237637</x:v>
      </x:c>
      <x:c r="O2683" s="23" t="n">
        <x:v>32</x:v>
      </x:c>
      <x:c r="P2683" s="23" t="n">
        <x:v>9</x:v>
      </x:c>
      <x:c r="Q2683" s="78" t="n">
        <x:v>46069</x:v>
      </x:c>
      <x:c r="R2683" s="23" t="str">
        <x:v>True</x:v>
      </x:c>
      <x:c r="S2683" s="23" t="str">
        <x:v>True</x:v>
      </x:c>
      <x:c r="T2683" s="23" t="str">
        <x:v>False</x:v>
      </x:c>
    </x:row>
    <x:row r="2684">
      <x:c r="A2684" s="23" t="str">
        <x:v>active_label_common_panel</x:v>
      </x:c>
      <x:c r="B2684" s="23" t="n">
        <x:v>60</x:v>
      </x:c>
      <x:c r="C2684" s="23" t="str">
        <x:v>checkpoint:z-ai-zhipu-ai:glm-4-7</x:v>
      </x:c>
      <x:c r="D2684" s="23" t="str">
        <x:v>GLM-4.7</x:v>
      </x:c>
      <x:c r="E2684" s="23" t="str">
        <x:v>zai</x:v>
      </x:c>
      <x:c r="F2684" s="78" t="n">
        <x:v>46013</x:v>
      </x:c>
      <x:c r="G2684" s="78" t="n">
        <x:v>46073</x:v>
      </x:c>
      <x:c r="H2684" s="81" t="n">
        <x:v>0.7745966692414834</x:v>
      </x:c>
      <x:c r="I2684" s="81" t="n">
        <x:v>1.09146690284</x:v>
      </x:c>
      <x:c r="J2684" s="23" t="str">
        <x:v>active_b</x:v>
      </x:c>
      <x:c r="K2684" s="23" t="str">
        <x:v>score_date_current_price_nonprospective</x:v>
      </x:c>
      <x:c r="L2684" s="81" t="n">
        <x:v>32</x:v>
      </x:c>
      <x:c r="M2684" s="81" t="n">
        <x:v>16.211541289732867</x:v>
      </x:c>
      <x:c r="N2684" s="81" t="n">
        <x:v>-0.29532567156484524</x:v>
      </x:c>
      <x:c r="O2684" s="23" t="n">
        <x:v>32</x:v>
      </x:c>
      <x:c r="P2684" s="23" t="n">
        <x:v>9</x:v>
      </x:c>
      <x:c r="Q2684" s="78" t="n">
        <x:v>46069</x:v>
      </x:c>
      <x:c r="R2684" s="23" t="str">
        <x:v>True</x:v>
      </x:c>
      <x:c r="S2684" s="23" t="str">
        <x:v>True</x:v>
      </x:c>
      <x:c r="T2684" s="23" t="str">
        <x:v>True</x:v>
      </x:c>
    </x:row>
    <x:row r="2685">
      <x:c r="A2685" s="23" t="str">
        <x:v>active_label_common_panel</x:v>
      </x:c>
      <x:c r="B2685" s="23" t="n">
        <x:v>60</x:v>
      </x:c>
      <x:c r="C2685" s="23" t="str">
        <x:v>checkpoint:z-ai-zhipu-ai:glm-4-7</x:v>
      </x:c>
      <x:c r="D2685" s="23" t="str">
        <x:v>GLM-4.7</x:v>
      </x:c>
      <x:c r="E2685" s="23" t="str">
        <x:v>zai</x:v>
      </x:c>
      <x:c r="F2685" s="78" t="n">
        <x:v>46013</x:v>
      </x:c>
      <x:c r="G2685" s="78" t="n">
        <x:v>46073</x:v>
      </x:c>
      <x:c r="H2685" s="81" t="n">
        <x:v>0.7745966692414834</x:v>
      </x:c>
      <x:c r="I2685" s="81" t="n">
        <x:v>1.09146690284</x:v>
      </x:c>
      <x:c r="J2685" s="23" t="str">
        <x:v>total_b</x:v>
      </x:c>
      <x:c r="K2685" s="23" t="str">
        <x:v>date_historical_price</x:v>
      </x:c>
      <x:c r="L2685" s="81" t="n">
        <x:v>358</x:v>
      </x:c>
      <x:c r="M2685" s="81" t="n">
        <x:v>684.3735863536722</x:v>
      </x:c>
      <x:c r="N2685" s="81" t="n">
        <x:v>0.28141021279588707</x:v>
      </x:c>
      <x:c r="O2685" s="23" t="n">
        <x:v>32</x:v>
      </x:c>
      <x:c r="P2685" s="23" t="n">
        <x:v>9</x:v>
      </x:c>
      <x:c r="Q2685" s="78" t="n">
        <x:v>46069</x:v>
      </x:c>
      <x:c r="R2685" s="23" t="str">
        <x:v>True</x:v>
      </x:c>
      <x:c r="S2685" s="23" t="str">
        <x:v>True</x:v>
      </x:c>
      <x:c r="T2685" s="23" t="str">
        <x:v>False</x:v>
      </x:c>
    </x:row>
    <x:row r="2686">
      <x:c r="A2686" s="23" t="str">
        <x:v>active_label_common_panel</x:v>
      </x:c>
      <x:c r="B2686" s="23" t="n">
        <x:v>60</x:v>
      </x:c>
      <x:c r="C2686" s="23" t="str">
        <x:v>checkpoint:z-ai-zhipu-ai:glm-4-7</x:v>
      </x:c>
      <x:c r="D2686" s="23" t="str">
        <x:v>GLM-4.7</x:v>
      </x:c>
      <x:c r="E2686" s="23" t="str">
        <x:v>zai</x:v>
      </x:c>
      <x:c r="F2686" s="78" t="n">
        <x:v>46013</x:v>
      </x:c>
      <x:c r="G2686" s="78" t="n">
        <x:v>46073</x:v>
      </x:c>
      <x:c r="H2686" s="81" t="n">
        <x:v>0.7745966692414834</x:v>
      </x:c>
      <x:c r="I2686" s="81" t="n">
        <x:v>1.09146690284</x:v>
      </x:c>
      <x:c r="J2686" s="23" t="str">
        <x:v>total_b</x:v>
      </x:c>
      <x:c r="K2686" s="23" t="str">
        <x:v>score_date</x:v>
      </x:c>
      <x:c r="L2686" s="81" t="n">
        <x:v>358</x:v>
      </x:c>
      <x:c r="M2686" s="81" t="n">
        <x:v>1043.7617674993808</x:v>
      </x:c>
      <x:c r="N2686" s="81" t="n">
        <x:v>0.4647183581651381</x:v>
      </x:c>
      <x:c r="O2686" s="23" t="n">
        <x:v>32</x:v>
      </x:c>
      <x:c r="P2686" s="23" t="n">
        <x:v>9</x:v>
      </x:c>
      <x:c r="Q2686" s="78" t="n">
        <x:v>46069</x:v>
      </x:c>
      <x:c r="R2686" s="23" t="str">
        <x:v>True</x:v>
      </x:c>
      <x:c r="S2686" s="23" t="str">
        <x:v>True</x:v>
      </x:c>
      <x:c r="T2686" s="23" t="str">
        <x:v>False</x:v>
      </x:c>
    </x:row>
    <x:row r="2687">
      <x:c r="A2687" s="23" t="str">
        <x:v>active_label_common_panel</x:v>
      </x:c>
      <x:c r="B2687" s="23" t="n">
        <x:v>60</x:v>
      </x:c>
      <x:c r="C2687" s="23" t="str">
        <x:v>checkpoint:z-ai-zhipu-ai:glm-4-7</x:v>
      </x:c>
      <x:c r="D2687" s="23" t="str">
        <x:v>GLM-4.7</x:v>
      </x:c>
      <x:c r="E2687" s="23" t="str">
        <x:v>zai</x:v>
      </x:c>
      <x:c r="F2687" s="78" t="n">
        <x:v>46013</x:v>
      </x:c>
      <x:c r="G2687" s="78" t="n">
        <x:v>46073</x:v>
      </x:c>
      <x:c r="H2687" s="81" t="n">
        <x:v>0.7745966692414834</x:v>
      </x:c>
      <x:c r="I2687" s="81" t="n">
        <x:v>1.09146690284</x:v>
      </x:c>
      <x:c r="J2687" s="23" t="str">
        <x:v>total_b</x:v>
      </x:c>
      <x:c r="K2687" s="23" t="str">
        <x:v>score_date_historical_price</x:v>
      </x:c>
      <x:c r="L2687" s="81" t="n">
        <x:v>358</x:v>
      </x:c>
      <x:c r="M2687" s="81" t="n">
        <x:v>1264.6771739368187</x:v>
      </x:c>
      <x:c r="N2687" s="81" t="n">
        <x:v>0.5480966534367273</x:v>
      </x:c>
      <x:c r="O2687" s="23" t="n">
        <x:v>32</x:v>
      </x:c>
      <x:c r="P2687" s="23" t="n">
        <x:v>9</x:v>
      </x:c>
      <x:c r="Q2687" s="78" t="n">
        <x:v>46069</x:v>
      </x:c>
      <x:c r="R2687" s="23" t="str">
        <x:v>True</x:v>
      </x:c>
      <x:c r="S2687" s="23" t="str">
        <x:v>True</x:v>
      </x:c>
      <x:c r="T2687" s="23" t="str">
        <x:v>False</x:v>
      </x:c>
    </x:row>
    <x:row r="2688">
      <x:c r="A2688" s="23" t="str">
        <x:v>active_label_common_panel</x:v>
      </x:c>
      <x:c r="B2688" s="23" t="n">
        <x:v>60</x:v>
      </x:c>
      <x:c r="C2688" s="23" t="str">
        <x:v>checkpoint:z-ai-zhipu-ai:glm-4-7</x:v>
      </x:c>
      <x:c r="D2688" s="23" t="str">
        <x:v>GLM-4.7</x:v>
      </x:c>
      <x:c r="E2688" s="23" t="str">
        <x:v>zai</x:v>
      </x:c>
      <x:c r="F2688" s="78" t="n">
        <x:v>46013</x:v>
      </x:c>
      <x:c r="G2688" s="78" t="n">
        <x:v>46073</x:v>
      </x:c>
      <x:c r="H2688" s="81" t="n">
        <x:v>0.7745966692414834</x:v>
      </x:c>
      <x:c r="I2688" s="81" t="n">
        <x:v>1.09146690284</x:v>
      </x:c>
      <x:c r="J2688" s="23" t="str">
        <x:v>total_b</x:v>
      </x:c>
      <x:c r="K2688" s="23" t="str">
        <x:v>score_date_current_price_nonprospective</x:v>
      </x:c>
      <x:c r="L2688" s="81" t="n">
        <x:v>358</x:v>
      </x:c>
      <x:c r="M2688" s="81" t="n">
        <x:v>1099.6582944486472</x:v>
      </x:c>
      <x:c r="N2688" s="81" t="n">
        <x:v>0.48737472770536416</x:v>
      </x:c>
      <x:c r="O2688" s="23" t="n">
        <x:v>32</x:v>
      </x:c>
      <x:c r="P2688" s="23" t="n">
        <x:v>9</x:v>
      </x:c>
      <x:c r="Q2688" s="78" t="n">
        <x:v>46069</x:v>
      </x:c>
      <x:c r="R2688" s="23" t="str">
        <x:v>True</x:v>
      </x:c>
      <x:c r="S2688" s="23" t="str">
        <x:v>True</x:v>
      </x:c>
      <x:c r="T2688" s="23" t="str">
        <x:v>True</x:v>
      </x:c>
    </x:row>
    <x:row r="2689">
      <x:c r="A2689" s="23" t="str">
        <x:v>active_label_common_panel</x:v>
      </x:c>
      <x:c r="B2689" s="23" t="n">
        <x:v>60</x:v>
      </x:c>
      <x:c r="C2689" s="23" t="str">
        <x:v>checkpoint:epoch:glm-4-7-flash</x:v>
      </x:c>
      <x:c r="D2689" s="23" t="str">
        <x:v>GLM 4.7 Flash</x:v>
      </x:c>
      <x:c r="E2689" s="23" t="str">
        <x:v>zai</x:v>
      </x:c>
      <x:c r="F2689" s="78" t="n">
        <x:v>46013</x:v>
      </x:c>
      <x:c r="G2689" s="78" t="n">
        <x:v>46101</x:v>
      </x:c>
      <x:c r="H2689" s="81" t="n">
        <x:v>0.15491933384829668</x:v>
      </x:c>
      <x:c r="I2689" s="81" t="n">
        <x:v>0.161447748584</x:v>
      </x:c>
      <x:c r="J2689" s="23" t="str">
        <x:v>active_b</x:v>
      </x:c>
      <x:c r="K2689" s="23" t="str">
        <x:v>date_historical_price</x:v>
      </x:c>
      <x:c r="L2689" s="81" t="n">
        <x:v>3</x:v>
      </x:c>
      <x:c r="M2689" s="81" t="n">
        <x:v>6.2046802594031485</x:v>
      </x:c>
      <x:c r="N2689" s="81" t="n">
        <x:v>0.3155981515575181</x:v>
      </x:c>
      <x:c r="O2689" s="23" t="n">
        <x:v>32</x:v>
      </x:c>
      <x:c r="P2689" s="23" t="n">
        <x:v>9</x:v>
      </x:c>
      <x:c r="Q2689" s="78" t="n">
        <x:v>46069</x:v>
      </x:c>
      <x:c r="R2689" s="23" t="str">
        <x:v>True</x:v>
      </x:c>
      <x:c r="S2689" s="23" t="str">
        <x:v>True</x:v>
      </x:c>
      <x:c r="T2689" s="23" t="str">
        <x:v>False</x:v>
      </x:c>
    </x:row>
    <x:row r="2690">
      <x:c r="A2690" s="23" t="str">
        <x:v>active_label_common_panel</x:v>
      </x:c>
      <x:c r="B2690" s="23" t="n">
        <x:v>60</x:v>
      </x:c>
      <x:c r="C2690" s="23" t="str">
        <x:v>checkpoint:epoch:glm-4-7-flash</x:v>
      </x:c>
      <x:c r="D2690" s="23" t="str">
        <x:v>GLM 4.7 Flash</x:v>
      </x:c>
      <x:c r="E2690" s="23" t="str">
        <x:v>zai</x:v>
      </x:c>
      <x:c r="F2690" s="78" t="n">
        <x:v>46013</x:v>
      </x:c>
      <x:c r="G2690" s="78" t="n">
        <x:v>46101</x:v>
      </x:c>
      <x:c r="H2690" s="81" t="n">
        <x:v>0.15491933384829668</x:v>
      </x:c>
      <x:c r="I2690" s="81" t="n">
        <x:v>0.161447748584</x:v>
      </x:c>
      <x:c r="J2690" s="23" t="str">
        <x:v>active_b</x:v>
      </x:c>
      <x:c r="K2690" s="23" t="str">
        <x:v>score_date</x:v>
      </x:c>
      <x:c r="L2690" s="81" t="n">
        <x:v>3</x:v>
      </x:c>
      <x:c r="M2690" s="81" t="n">
        <x:v>8.777854003854602</x:v>
      </x:c>
      <x:c r="N2690" s="81" t="n">
        <x:v>0.4662670985211658</x:v>
      </x:c>
      <x:c r="O2690" s="23" t="n">
        <x:v>32</x:v>
      </x:c>
      <x:c r="P2690" s="23" t="n">
        <x:v>9</x:v>
      </x:c>
      <x:c r="Q2690" s="78" t="n">
        <x:v>46069</x:v>
      </x:c>
      <x:c r="R2690" s="23" t="str">
        <x:v>True</x:v>
      </x:c>
      <x:c r="S2690" s="23" t="str">
        <x:v>True</x:v>
      </x:c>
      <x:c r="T2690" s="23" t="str">
        <x:v>False</x:v>
      </x:c>
    </x:row>
    <x:row r="2691">
      <x:c r="A2691" s="23" t="str">
        <x:v>active_label_common_panel</x:v>
      </x:c>
      <x:c r="B2691" s="23" t="n">
        <x:v>60</x:v>
      </x:c>
      <x:c r="C2691" s="23" t="str">
        <x:v>checkpoint:epoch:glm-4-7-flash</x:v>
      </x:c>
      <x:c r="D2691" s="23" t="str">
        <x:v>GLM 4.7 Flash</x:v>
      </x:c>
      <x:c r="E2691" s="23" t="str">
        <x:v>zai</x:v>
      </x:c>
      <x:c r="F2691" s="78" t="n">
        <x:v>46013</x:v>
      </x:c>
      <x:c r="G2691" s="78" t="n">
        <x:v>46101</x:v>
      </x:c>
      <x:c r="H2691" s="81" t="n">
        <x:v>0.15491933384829668</x:v>
      </x:c>
      <x:c r="I2691" s="81" t="n">
        <x:v>0.161447748584</x:v>
      </x:c>
      <x:c r="J2691" s="23" t="str">
        <x:v>active_b</x:v>
      </x:c>
      <x:c r="K2691" s="23" t="str">
        <x:v>score_date_historical_price</x:v>
      </x:c>
      <x:c r="L2691" s="81" t="n">
        <x:v>3</x:v>
      </x:c>
      <x:c r="M2691" s="81" t="n">
        <x:v>6.082274206603474</x:v>
      </x:c>
      <x:c r="N2691" s="81" t="n">
        <x:v>0.30694474078762374</x:v>
      </x:c>
      <x:c r="O2691" s="23" t="n">
        <x:v>32</x:v>
      </x:c>
      <x:c r="P2691" s="23" t="n">
        <x:v>9</x:v>
      </x:c>
      <x:c r="Q2691" s="78" t="n">
        <x:v>46069</x:v>
      </x:c>
      <x:c r="R2691" s="23" t="str">
        <x:v>True</x:v>
      </x:c>
      <x:c r="S2691" s="23" t="str">
        <x:v>True</x:v>
      </x:c>
      <x:c r="T2691" s="23" t="str">
        <x:v>False</x:v>
      </x:c>
    </x:row>
    <x:row r="2692">
      <x:c r="A2692" s="23" t="str">
        <x:v>active_label_common_panel</x:v>
      </x:c>
      <x:c r="B2692" s="23" t="n">
        <x:v>60</x:v>
      </x:c>
      <x:c r="C2692" s="23" t="str">
        <x:v>checkpoint:epoch:glm-4-7-flash</x:v>
      </x:c>
      <x:c r="D2692" s="23" t="str">
        <x:v>GLM 4.7 Flash</x:v>
      </x:c>
      <x:c r="E2692" s="23" t="str">
        <x:v>zai</x:v>
      </x:c>
      <x:c r="F2692" s="78" t="n">
        <x:v>46013</x:v>
      </x:c>
      <x:c r="G2692" s="78" t="n">
        <x:v>46101</x:v>
      </x:c>
      <x:c r="H2692" s="81" t="n">
        <x:v>0.15491933384829668</x:v>
      </x:c>
      <x:c r="I2692" s="81" t="n">
        <x:v>0.161447748584</x:v>
      </x:c>
      <x:c r="J2692" s="23" t="str">
        <x:v>active_b</x:v>
      </x:c>
      <x:c r="K2692" s="23" t="str">
        <x:v>score_date_current_price_nonprospective</x:v>
      </x:c>
      <x:c r="L2692" s="81" t="n">
        <x:v>3</x:v>
      </x:c>
      <x:c r="M2692" s="81" t="n">
        <x:v>4.429582148819609</x:v>
      </x:c>
      <x:c r="N2692" s="81" t="n">
        <x:v>0.16924150558447623</x:v>
      </x:c>
      <x:c r="O2692" s="23" t="n">
        <x:v>32</x:v>
      </x:c>
      <x:c r="P2692" s="23" t="n">
        <x:v>9</x:v>
      </x:c>
      <x:c r="Q2692" s="78" t="n">
        <x:v>46069</x:v>
      </x:c>
      <x:c r="R2692" s="23" t="str">
        <x:v>True</x:v>
      </x:c>
      <x:c r="S2692" s="23" t="str">
        <x:v>True</x:v>
      </x:c>
      <x:c r="T2692" s="23" t="str">
        <x:v>True</x:v>
      </x:c>
    </x:row>
    <x:row r="2693">
      <x:c r="A2693" s="23" t="str">
        <x:v>active_label_common_panel</x:v>
      </x:c>
      <x:c r="B2693" s="23" t="n">
        <x:v>60</x:v>
      </x:c>
      <x:c r="C2693" s="23" t="str">
        <x:v>checkpoint:epoch:glm-4-7-flash</x:v>
      </x:c>
      <x:c r="D2693" s="23" t="str">
        <x:v>GLM 4.7 Flash</x:v>
      </x:c>
      <x:c r="E2693" s="23" t="str">
        <x:v>zai</x:v>
      </x:c>
      <x:c r="F2693" s="78" t="n">
        <x:v>46013</x:v>
      </x:c>
      <x:c r="G2693" s="78" t="n">
        <x:v>46101</x:v>
      </x:c>
      <x:c r="H2693" s="81" t="n">
        <x:v>0.15491933384829668</x:v>
      </x:c>
      <x:c r="I2693" s="81" t="n">
        <x:v>0.161447748584</x:v>
      </x:c>
      <x:c r="J2693" s="23" t="str">
        <x:v>total_b</x:v>
      </x:c>
      <x:c r="K2693" s="23" t="str">
        <x:v>date_historical_price</x:v>
      </x:c>
      <x:c r="L2693" s="81" t="n">
        <x:v>30</x:v>
      </x:c>
      <x:c r="M2693" s="81" t="n">
        <x:v>49.36255220223995</x:v>
      </x:c>
      <x:c r="N2693" s="81" t="n">
        <x:v>0.21627635130339376</x:v>
      </x:c>
      <x:c r="O2693" s="23" t="n">
        <x:v>32</x:v>
      </x:c>
      <x:c r="P2693" s="23" t="n">
        <x:v>9</x:v>
      </x:c>
      <x:c r="Q2693" s="78" t="n">
        <x:v>46069</x:v>
      </x:c>
      <x:c r="R2693" s="23" t="str">
        <x:v>True</x:v>
      </x:c>
      <x:c r="S2693" s="23" t="str">
        <x:v>True</x:v>
      </x:c>
      <x:c r="T2693" s="23" t="str">
        <x:v>False</x:v>
      </x:c>
    </x:row>
    <x:row r="2694">
      <x:c r="A2694" s="23" t="str">
        <x:v>active_label_common_panel</x:v>
      </x:c>
      <x:c r="B2694" s="23" t="n">
        <x:v>60</x:v>
      </x:c>
      <x:c r="C2694" s="23" t="str">
        <x:v>checkpoint:epoch:glm-4-7-flash</x:v>
      </x:c>
      <x:c r="D2694" s="23" t="str">
        <x:v>GLM 4.7 Flash</x:v>
      </x:c>
      <x:c r="E2694" s="23" t="str">
        <x:v>zai</x:v>
      </x:c>
      <x:c r="F2694" s="78" t="n">
        <x:v>46013</x:v>
      </x:c>
      <x:c r="G2694" s="78" t="n">
        <x:v>46101</x:v>
      </x:c>
      <x:c r="H2694" s="81" t="n">
        <x:v>0.15491933384829668</x:v>
      </x:c>
      <x:c r="I2694" s="81" t="n">
        <x:v>0.161447748584</x:v>
      </x:c>
      <x:c r="J2694" s="23" t="str">
        <x:v>total_b</x:v>
      </x:c>
      <x:c r="K2694" s="23" t="str">
        <x:v>score_date</x:v>
      </x:c>
      <x:c r="L2694" s="81" t="n">
        <x:v>30</x:v>
      </x:c>
      <x:c r="M2694" s="81" t="n">
        <x:v>134.93486994349047</x:v>
      </x:c>
      <x:c r="N2694" s="81" t="n">
        <x:v>0.6530029400755623</x:v>
      </x:c>
      <x:c r="O2694" s="23" t="n">
        <x:v>32</x:v>
      </x:c>
      <x:c r="P2694" s="23" t="n">
        <x:v>9</x:v>
      </x:c>
      <x:c r="Q2694" s="78" t="n">
        <x:v>46069</x:v>
      </x:c>
      <x:c r="R2694" s="23" t="str">
        <x:v>True</x:v>
      </x:c>
      <x:c r="S2694" s="23" t="str">
        <x:v>True</x:v>
      </x:c>
      <x:c r="T2694" s="23" t="str">
        <x:v>False</x:v>
      </x:c>
    </x:row>
    <x:row r="2695">
      <x:c r="A2695" s="23" t="str">
        <x:v>active_label_common_panel</x:v>
      </x:c>
      <x:c r="B2695" s="23" t="n">
        <x:v>60</x:v>
      </x:c>
      <x:c r="C2695" s="23" t="str">
        <x:v>checkpoint:epoch:glm-4-7-flash</x:v>
      </x:c>
      <x:c r="D2695" s="23" t="str">
        <x:v>GLM 4.7 Flash</x:v>
      </x:c>
      <x:c r="E2695" s="23" t="str">
        <x:v>zai</x:v>
      </x:c>
      <x:c r="F2695" s="78" t="n">
        <x:v>46013</x:v>
      </x:c>
      <x:c r="G2695" s="78" t="n">
        <x:v>46101</x:v>
      </x:c>
      <x:c r="H2695" s="81" t="n">
        <x:v>0.15491933384829668</x:v>
      </x:c>
      <x:c r="I2695" s="81" t="n">
        <x:v>0.161447748584</x:v>
      </x:c>
      <x:c r="J2695" s="23" t="str">
        <x:v>total_b</x:v>
      </x:c>
      <x:c r="K2695" s="23" t="str">
        <x:v>score_date_historical_price</x:v>
      </x:c>
      <x:c r="L2695" s="81" t="n">
        <x:v>30</x:v>
      </x:c>
      <x:c r="M2695" s="81" t="n">
        <x:v>73.68384599510192</x:v>
      </x:c>
      <x:c r="N2695" s="81" t="n">
        <x:v>0.3902510314547187</x:v>
      </x:c>
      <x:c r="O2695" s="23" t="n">
        <x:v>32</x:v>
      </x:c>
      <x:c r="P2695" s="23" t="n">
        <x:v>9</x:v>
      </x:c>
      <x:c r="Q2695" s="78" t="n">
        <x:v>46069</x:v>
      </x:c>
      <x:c r="R2695" s="23" t="str">
        <x:v>True</x:v>
      </x:c>
      <x:c r="S2695" s="23" t="str">
        <x:v>True</x:v>
      </x:c>
      <x:c r="T2695" s="23" t="str">
        <x:v>False</x:v>
      </x:c>
    </x:row>
    <x:row r="2696">
      <x:c r="A2696" s="23" t="str">
        <x:v>active_label_common_panel</x:v>
      </x:c>
      <x:c r="B2696" s="23" t="n">
        <x:v>60</x:v>
      </x:c>
      <x:c r="C2696" s="23" t="str">
        <x:v>checkpoint:epoch:glm-4-7-flash</x:v>
      </x:c>
      <x:c r="D2696" s="23" t="str">
        <x:v>GLM 4.7 Flash</x:v>
      </x:c>
      <x:c r="E2696" s="23" t="str">
        <x:v>zai</x:v>
      </x:c>
      <x:c r="F2696" s="78" t="n">
        <x:v>46013</x:v>
      </x:c>
      <x:c r="G2696" s="78" t="n">
        <x:v>46101</x:v>
      </x:c>
      <x:c r="H2696" s="81" t="n">
        <x:v>0.15491933384829668</x:v>
      </x:c>
      <x:c r="I2696" s="81" t="n">
        <x:v>0.161447748584</x:v>
      </x:c>
      <x:c r="J2696" s="23" t="str">
        <x:v>total_b</x:v>
      </x:c>
      <x:c r="K2696" s="23" t="str">
        <x:v>score_date_current_price_nonprospective</x:v>
      </x:c>
      <x:c r="L2696" s="81" t="n">
        <x:v>30</x:v>
      </x:c>
      <x:c r="M2696" s="81" t="n">
        <x:v>59.236658432901734</x:v>
      </x:c>
      <x:c r="N2696" s="81" t="n">
        <x:v>0.2954692970693628</x:v>
      </x:c>
      <x:c r="O2696" s="23" t="n">
        <x:v>32</x:v>
      </x:c>
      <x:c r="P2696" s="23" t="n">
        <x:v>9</x:v>
      </x:c>
      <x:c r="Q2696" s="78" t="n">
        <x:v>46069</x:v>
      </x:c>
      <x:c r="R2696" s="23" t="str">
        <x:v>True</x:v>
      </x:c>
      <x:c r="S2696" s="23" t="str">
        <x:v>True</x:v>
      </x:c>
      <x:c r="T2696" s="23" t="str">
        <x:v>True</x:v>
      </x:c>
    </x:row>
    <x:row r="2697">
      <x:c r="A2697" s="23" t="str">
        <x:v>active_label_common_panel</x:v>
      </x:c>
      <x:c r="B2697" s="23" t="n">
        <x:v>60</x:v>
      </x:c>
      <x:c r="C2697" s="23" t="str">
        <x:v>checkpoint:moonshot:kimi-k2-5</x:v>
      </x:c>
      <x:c r="D2697" s="23" t="str">
        <x:v>Kimi K2.5</x:v>
      </x:c>
      <x:c r="E2697" s="23" t="str">
        <x:v>kimi</x:v>
      </x:c>
      <x:c r="F2697" s="78" t="n">
        <x:v>46049</x:v>
      </x:c>
      <x:c r="G2697" s="78" t="n">
        <x:v>46108</x:v>
      </x:c>
      <x:c r="H2697" s="81" t="n">
        <x:v>0.99498743710662</x:v>
      </x:c>
      <x:c r="I2697" s="81" t="n">
        <x:v>1.20747670785</x:v>
      </x:c>
      <x:c r="J2697" s="23" t="str">
        <x:v>active_b</x:v>
      </x:c>
      <x:c r="K2697" s="23" t="str">
        <x:v>date_historical_price</x:v>
      </x:c>
      <x:c r="L2697" s="81" t="n">
        <x:v>32.6</x:v>
      </x:c>
      <x:c r="M2697" s="81" t="n">
        <x:v>17.498353957970284</x:v>
      </x:c>
      <x:c r="N2697" s="81" t="n">
        <x:v>-0.2702204028440803</x:v>
      </x:c>
      <x:c r="O2697" s="23" t="n">
        <x:v>35</x:v>
      </x:c>
      <x:c r="P2697" s="23" t="n">
        <x:v>9</x:v>
      </x:c>
      <x:c r="Q2697" s="78" t="n">
        <x:v>46101</x:v>
      </x:c>
      <x:c r="R2697" s="23" t="str">
        <x:v>True</x:v>
      </x:c>
      <x:c r="S2697" s="23" t="str">
        <x:v>True</x:v>
      </x:c>
      <x:c r="T2697" s="23" t="str">
        <x:v>False</x:v>
      </x:c>
    </x:row>
    <x:row r="2698">
      <x:c r="A2698" s="23" t="str">
        <x:v>active_label_common_panel</x:v>
      </x:c>
      <x:c r="B2698" s="23" t="n">
        <x:v>60</x:v>
      </x:c>
      <x:c r="C2698" s="23" t="str">
        <x:v>checkpoint:moonshot:kimi-k2-5</x:v>
      </x:c>
      <x:c r="D2698" s="23" t="str">
        <x:v>Kimi K2.5</x:v>
      </x:c>
      <x:c r="E2698" s="23" t="str">
        <x:v>kimi</x:v>
      </x:c>
      <x:c r="F2698" s="78" t="n">
        <x:v>46049</x:v>
      </x:c>
      <x:c r="G2698" s="78" t="n">
        <x:v>46108</x:v>
      </x:c>
      <x:c r="H2698" s="81" t="n">
        <x:v>0.99498743710662</x:v>
      </x:c>
      <x:c r="I2698" s="81" t="n">
        <x:v>1.20747670785</x:v>
      </x:c>
      <x:c r="J2698" s="23" t="str">
        <x:v>active_b</x:v>
      </x:c>
      <x:c r="K2698" s="23" t="str">
        <x:v>score_date</x:v>
      </x:c>
      <x:c r="L2698" s="81" t="n">
        <x:v>32.6</x:v>
      </x:c>
      <x:c r="M2698" s="81" t="n">
        <x:v>13.172631502315669</x:v>
      </x:c>
      <x:c r="N2698" s="81" t="n">
        <x:v>-0.3935450572417897</x:v>
      </x:c>
      <x:c r="O2698" s="23" t="n">
        <x:v>35</x:v>
      </x:c>
      <x:c r="P2698" s="23" t="n">
        <x:v>9</x:v>
      </x:c>
      <x:c r="Q2698" s="78" t="n">
        <x:v>46101</x:v>
      </x:c>
      <x:c r="R2698" s="23" t="str">
        <x:v>True</x:v>
      </x:c>
      <x:c r="S2698" s="23" t="str">
        <x:v>True</x:v>
      </x:c>
      <x:c r="T2698" s="23" t="str">
        <x:v>False</x:v>
      </x:c>
    </x:row>
    <x:row r="2699">
      <x:c r="A2699" s="23" t="str">
        <x:v>active_label_common_panel</x:v>
      </x:c>
      <x:c r="B2699" s="23" t="n">
        <x:v>60</x:v>
      </x:c>
      <x:c r="C2699" s="23" t="str">
        <x:v>checkpoint:moonshot:kimi-k2-5</x:v>
      </x:c>
      <x:c r="D2699" s="23" t="str">
        <x:v>Kimi K2.5</x:v>
      </x:c>
      <x:c r="E2699" s="23" t="str">
        <x:v>kimi</x:v>
      </x:c>
      <x:c r="F2699" s="78" t="n">
        <x:v>46049</x:v>
      </x:c>
      <x:c r="G2699" s="78" t="n">
        <x:v>46108</x:v>
      </x:c>
      <x:c r="H2699" s="81" t="n">
        <x:v>0.99498743710662</x:v>
      </x:c>
      <x:c r="I2699" s="81" t="n">
        <x:v>1.20747670785</x:v>
      </x:c>
      <x:c r="J2699" s="23" t="str">
        <x:v>active_b</x:v>
      </x:c>
      <x:c r="K2699" s="23" t="str">
        <x:v>score_date_historical_price</x:v>
      </x:c>
      <x:c r="L2699" s="81" t="n">
        <x:v>32.6</x:v>
      </x:c>
      <x:c r="M2699" s="81" t="n">
        <x:v>18.172409971969874</x:v>
      </x:c>
      <x:c r="N2699" s="81" t="n">
        <x:v>-0.2538050740739398</x:v>
      </x:c>
      <x:c r="O2699" s="23" t="n">
        <x:v>35</x:v>
      </x:c>
      <x:c r="P2699" s="23" t="n">
        <x:v>9</x:v>
      </x:c>
      <x:c r="Q2699" s="78" t="n">
        <x:v>46101</x:v>
      </x:c>
      <x:c r="R2699" s="23" t="str">
        <x:v>True</x:v>
      </x:c>
      <x:c r="S2699" s="23" t="str">
        <x:v>True</x:v>
      </x:c>
      <x:c r="T2699" s="23" t="str">
        <x:v>False</x:v>
      </x:c>
    </x:row>
    <x:row r="2700">
      <x:c r="A2700" s="23" t="str">
        <x:v>active_label_common_panel</x:v>
      </x:c>
      <x:c r="B2700" s="23" t="n">
        <x:v>60</x:v>
      </x:c>
      <x:c r="C2700" s="23" t="str">
        <x:v>checkpoint:moonshot:kimi-k2-5</x:v>
      </x:c>
      <x:c r="D2700" s="23" t="str">
        <x:v>Kimi K2.5</x:v>
      </x:c>
      <x:c r="E2700" s="23" t="str">
        <x:v>kimi</x:v>
      </x:c>
      <x:c r="F2700" s="78" t="n">
        <x:v>46049</x:v>
      </x:c>
      <x:c r="G2700" s="78" t="n">
        <x:v>46108</x:v>
      </x:c>
      <x:c r="H2700" s="81" t="n">
        <x:v>0.99498743710662</x:v>
      </x:c>
      <x:c r="I2700" s="81" t="n">
        <x:v>1.20747670785</x:v>
      </x:c>
      <x:c r="J2700" s="23" t="str">
        <x:v>active_b</x:v>
      </x:c>
      <x:c r="K2700" s="23" t="str">
        <x:v>score_date_current_price_nonprospective</x:v>
      </x:c>
      <x:c r="L2700" s="81" t="n">
        <x:v>32.6</x:v>
      </x:c>
      <x:c r="M2700" s="81" t="n">
        <x:v>16.05328365054142</x:v>
      </x:c>
      <x:c r="N2700" s="81" t="n">
        <x:v>-0.30765372061979523</x:v>
      </x:c>
      <x:c r="O2700" s="23" t="n">
        <x:v>35</x:v>
      </x:c>
      <x:c r="P2700" s="23" t="n">
        <x:v>9</x:v>
      </x:c>
      <x:c r="Q2700" s="78" t="n">
        <x:v>46101</x:v>
      </x:c>
      <x:c r="R2700" s="23" t="str">
        <x:v>True</x:v>
      </x:c>
      <x:c r="S2700" s="23" t="str">
        <x:v>True</x:v>
      </x:c>
      <x:c r="T2700" s="23" t="str">
        <x:v>True</x:v>
      </x:c>
    </x:row>
    <x:row r="2701">
      <x:c r="A2701" s="23" t="str">
        <x:v>active_label_common_panel</x:v>
      </x:c>
      <x:c r="B2701" s="23" t="n">
        <x:v>60</x:v>
      </x:c>
      <x:c r="C2701" s="23" t="str">
        <x:v>checkpoint:moonshot:kimi-k2-5</x:v>
      </x:c>
      <x:c r="D2701" s="23" t="str">
        <x:v>Kimi K2.5</x:v>
      </x:c>
      <x:c r="E2701" s="23" t="str">
        <x:v>kimi</x:v>
      </x:c>
      <x:c r="F2701" s="78" t="n">
        <x:v>46049</x:v>
      </x:c>
      <x:c r="G2701" s="78" t="n">
        <x:v>46108</x:v>
      </x:c>
      <x:c r="H2701" s="81" t="n">
        <x:v>0.99498743710662</x:v>
      </x:c>
      <x:c r="I2701" s="81" t="n">
        <x:v>1.20747670785</x:v>
      </x:c>
      <x:c r="J2701" s="23" t="str">
        <x:v>total_b</x:v>
      </x:c>
      <x:c r="K2701" s="23" t="str">
        <x:v>date_historical_price</x:v>
      </x:c>
      <x:c r="L2701" s="81" t="n">
        <x:v>1040</x:v>
      </x:c>
      <x:c r="M2701" s="81" t="n">
        <x:v>663.5598264806007</x:v>
      </x:c>
      <x:c r="N2701" s="81" t="n">
        <x:v>-0.19515325439059392</x:v>
      </x:c>
      <x:c r="O2701" s="23" t="n">
        <x:v>35</x:v>
      </x:c>
      <x:c r="P2701" s="23" t="n">
        <x:v>9</x:v>
      </x:c>
      <x:c r="Q2701" s="78" t="n">
        <x:v>46101</x:v>
      </x:c>
      <x:c r="R2701" s="23" t="str">
        <x:v>True</x:v>
      </x:c>
      <x:c r="S2701" s="23" t="str">
        <x:v>True</x:v>
      </x:c>
      <x:c r="T2701" s="23" t="str">
        <x:v>False</x:v>
      </x:c>
    </x:row>
    <x:row r="2702">
      <x:c r="A2702" s="23" t="str">
        <x:v>active_label_common_panel</x:v>
      </x:c>
      <x:c r="B2702" s="23" t="n">
        <x:v>60</x:v>
      </x:c>
      <x:c r="C2702" s="23" t="str">
        <x:v>checkpoint:moonshot:kimi-k2-5</x:v>
      </x:c>
      <x:c r="D2702" s="23" t="str">
        <x:v>Kimi K2.5</x:v>
      </x:c>
      <x:c r="E2702" s="23" t="str">
        <x:v>kimi</x:v>
      </x:c>
      <x:c r="F2702" s="78" t="n">
        <x:v>46049</x:v>
      </x:c>
      <x:c r="G2702" s="78" t="n">
        <x:v>46108</x:v>
      </x:c>
      <x:c r="H2702" s="81" t="n">
        <x:v>0.99498743710662</x:v>
      </x:c>
      <x:c r="I2702" s="81" t="n">
        <x:v>1.20747670785</x:v>
      </x:c>
      <x:c r="J2702" s="23" t="str">
        <x:v>total_b</x:v>
      </x:c>
      <x:c r="K2702" s="23" t="str">
        <x:v>score_date</x:v>
      </x:c>
      <x:c r="L2702" s="81" t="n">
        <x:v>1040</x:v>
      </x:c>
      <x:c r="M2702" s="81" t="n">
        <x:v>750.5082524550044</x:v>
      </x:c>
      <x:c r="N2702" s="81" t="n">
        <x:v>-0.14167786726850382</x:v>
      </x:c>
      <x:c r="O2702" s="23" t="n">
        <x:v>35</x:v>
      </x:c>
      <x:c r="P2702" s="23" t="n">
        <x:v>9</x:v>
      </x:c>
      <x:c r="Q2702" s="78" t="n">
        <x:v>46101</x:v>
      </x:c>
      <x:c r="R2702" s="23" t="str">
        <x:v>True</x:v>
      </x:c>
      <x:c r="S2702" s="23" t="str">
        <x:v>True</x:v>
      </x:c>
      <x:c r="T2702" s="23" t="str">
        <x:v>False</x:v>
      </x:c>
    </x:row>
    <x:row r="2703">
      <x:c r="A2703" s="23" t="str">
        <x:v>active_label_common_panel</x:v>
      </x:c>
      <x:c r="B2703" s="23" t="n">
        <x:v>60</x:v>
      </x:c>
      <x:c r="C2703" s="23" t="str">
        <x:v>checkpoint:moonshot:kimi-k2-5</x:v>
      </x:c>
      <x:c r="D2703" s="23" t="str">
        <x:v>Kimi K2.5</x:v>
      </x:c>
      <x:c r="E2703" s="23" t="str">
        <x:v>kimi</x:v>
      </x:c>
      <x:c r="F2703" s="78" t="n">
        <x:v>46049</x:v>
      </x:c>
      <x:c r="G2703" s="78" t="n">
        <x:v>46108</x:v>
      </x:c>
      <x:c r="H2703" s="81" t="n">
        <x:v>0.99498743710662</x:v>
      </x:c>
      <x:c r="I2703" s="81" t="n">
        <x:v>1.20747670785</x:v>
      </x:c>
      <x:c r="J2703" s="23" t="str">
        <x:v>total_b</x:v>
      </x:c>
      <x:c r="K2703" s="23" t="str">
        <x:v>score_date_historical_price</x:v>
      </x:c>
      <x:c r="L2703" s="81" t="n">
        <x:v>1040</x:v>
      </x:c>
      <x:c r="M2703" s="81" t="n">
        <x:v>1289.9540966497896</x:v>
      </x:c>
      <x:c r="N2703" s="81" t="n">
        <x:v>0.09354091679395753</x:v>
      </x:c>
      <x:c r="O2703" s="23" t="n">
        <x:v>35</x:v>
      </x:c>
      <x:c r="P2703" s="23" t="n">
        <x:v>9</x:v>
      </x:c>
      <x:c r="Q2703" s="78" t="n">
        <x:v>46101</x:v>
      </x:c>
      <x:c r="R2703" s="23" t="str">
        <x:v>True</x:v>
      </x:c>
      <x:c r="S2703" s="23" t="str">
        <x:v>True</x:v>
      </x:c>
      <x:c r="T2703" s="23" t="str">
        <x:v>False</x:v>
      </x:c>
    </x:row>
    <x:row r="2704">
      <x:c r="A2704" s="23" t="str">
        <x:v>active_label_common_panel</x:v>
      </x:c>
      <x:c r="B2704" s="23" t="n">
        <x:v>60</x:v>
      </x:c>
      <x:c r="C2704" s="23" t="str">
        <x:v>checkpoint:moonshot:kimi-k2-5</x:v>
      </x:c>
      <x:c r="D2704" s="23" t="str">
        <x:v>Kimi K2.5</x:v>
      </x:c>
      <x:c r="E2704" s="23" t="str">
        <x:v>kimi</x:v>
      </x:c>
      <x:c r="F2704" s="78" t="n">
        <x:v>46049</x:v>
      </x:c>
      <x:c r="G2704" s="78" t="n">
        <x:v>46108</x:v>
      </x:c>
      <x:c r="H2704" s="81" t="n">
        <x:v>0.99498743710662</x:v>
      </x:c>
      <x:c r="I2704" s="81" t="n">
        <x:v>1.20747670785</x:v>
      </x:c>
      <x:c r="J2704" s="23" t="str">
        <x:v>total_b</x:v>
      </x:c>
      <x:c r="K2704" s="23" t="str">
        <x:v>score_date_current_price_nonprospective</x:v>
      </x:c>
      <x:c r="L2704" s="81" t="n">
        <x:v>1040</x:v>
      </x:c>
      <x:c r="M2704" s="81" t="n">
        <x:v>949.8853266317934</x:v>
      </x:c>
      <x:c r="N2704" s="81" t="n">
        <x:v>-0.03936216034366523</x:v>
      </x:c>
      <x:c r="O2704" s="23" t="n">
        <x:v>35</x:v>
      </x:c>
      <x:c r="P2704" s="23" t="n">
        <x:v>9</x:v>
      </x:c>
      <x:c r="Q2704" s="78" t="n">
        <x:v>46101</x:v>
      </x:c>
      <x:c r="R2704" s="23" t="str">
        <x:v>True</x:v>
      </x:c>
      <x:c r="S2704" s="23" t="str">
        <x:v>True</x:v>
      </x:c>
      <x:c r="T2704" s="23" t="str">
        <x:v>True</x:v>
      </x:c>
    </x:row>
    <x:row r="2705">
      <x:c r="A2705" s="23" t="str">
        <x:v>active_label_common_panel</x:v>
      </x:c>
      <x:c r="B2705" s="23" t="n">
        <x:v>60</x:v>
      </x:c>
      <x:c r="C2705" s="23" t="str">
        <x:v>checkpoint:epoch:qwen3-coder-next</x:v>
      </x:c>
      <x:c r="D2705" s="23" t="str">
        <x:v>Qwen3-Coder-Next</x:v>
      </x:c>
      <x:c r="E2705" s="23" t="str">
        <x:v>alibaba</x:v>
      </x:c>
      <x:c r="F2705" s="78" t="n">
        <x:v>46055</x:v>
      </x:c>
      <x:c r="G2705" s="78" t="n">
        <x:v>46116</x:v>
      </x:c>
      <x:c r="H2705" s="81" t="n">
        <x:v>0.3</x:v>
      </x:c>
      <x:c r="I2705" s="81" t="n">
        <x:v>0.40249223595</x:v>
      </x:c>
      <x:c r="J2705" s="23" t="str">
        <x:v>active_b</x:v>
      </x:c>
      <x:c r="K2705" s="23" t="str">
        <x:v>date_historical_price</x:v>
      </x:c>
      <x:c r="L2705" s="81" t="n">
        <x:v>3</x:v>
      </x:c>
      <x:c r="M2705" s="81" t="n">
        <x:v>9.225905629129002</x:v>
      </x:c>
      <x:c r="N2705" s="81" t="n">
        <x:v>0.4878877532202485</x:v>
      </x:c>
      <x:c r="O2705" s="23" t="n">
        <x:v>29</x:v>
      </x:c>
      <x:c r="P2705" s="23" t="n">
        <x:v>9</x:v>
      </x:c>
      <x:c r="Q2705" s="78" t="n">
        <x:v>46108</x:v>
      </x:c>
      <x:c r="R2705" s="23" t="str">
        <x:v>True</x:v>
      </x:c>
      <x:c r="S2705" s="23" t="str">
        <x:v>True</x:v>
      </x:c>
      <x:c r="T2705" s="23" t="str">
        <x:v>False</x:v>
      </x:c>
    </x:row>
    <x:row r="2706">
      <x:c r="A2706" s="23" t="str">
        <x:v>active_label_common_panel</x:v>
      </x:c>
      <x:c r="B2706" s="23" t="n">
        <x:v>60</x:v>
      </x:c>
      <x:c r="C2706" s="23" t="str">
        <x:v>checkpoint:epoch:qwen3-coder-next</x:v>
      </x:c>
      <x:c r="D2706" s="23" t="str">
        <x:v>Qwen3-Coder-Next</x:v>
      </x:c>
      <x:c r="E2706" s="23" t="str">
        <x:v>alibaba</x:v>
      </x:c>
      <x:c r="F2706" s="78" t="n">
        <x:v>46055</x:v>
      </x:c>
      <x:c r="G2706" s="78" t="n">
        <x:v>46116</x:v>
      </x:c>
      <x:c r="H2706" s="81" t="n">
        <x:v>0.3</x:v>
      </x:c>
      <x:c r="I2706" s="81" t="n">
        <x:v>0.40249223595</x:v>
      </x:c>
      <x:c r="J2706" s="23" t="str">
        <x:v>active_b</x:v>
      </x:c>
      <x:c r="K2706" s="23" t="str">
        <x:v>score_date</x:v>
      </x:c>
      <x:c r="L2706" s="81" t="n">
        <x:v>3</x:v>
      </x:c>
      <x:c r="M2706" s="81" t="n">
        <x:v>7.435763314434008</x:v>
      </x:c>
      <x:c r="N2706" s="81" t="n">
        <x:v>0.3942043027019848</x:v>
      </x:c>
      <x:c r="O2706" s="23" t="n">
        <x:v>29</x:v>
      </x:c>
      <x:c r="P2706" s="23" t="n">
        <x:v>9</x:v>
      </x:c>
      <x:c r="Q2706" s="78" t="n">
        <x:v>46108</x:v>
      </x:c>
      <x:c r="R2706" s="23" t="str">
        <x:v>True</x:v>
      </x:c>
      <x:c r="S2706" s="23" t="str">
        <x:v>True</x:v>
      </x:c>
      <x:c r="T2706" s="23" t="str">
        <x:v>False</x:v>
      </x:c>
    </x:row>
    <x:row r="2707">
      <x:c r="A2707" s="23" t="str">
        <x:v>active_label_common_panel</x:v>
      </x:c>
      <x:c r="B2707" s="23" t="n">
        <x:v>60</x:v>
      </x:c>
      <x:c r="C2707" s="23" t="str">
        <x:v>checkpoint:epoch:qwen3-coder-next</x:v>
      </x:c>
      <x:c r="D2707" s="23" t="str">
        <x:v>Qwen3-Coder-Next</x:v>
      </x:c>
      <x:c r="E2707" s="23" t="str">
        <x:v>alibaba</x:v>
      </x:c>
      <x:c r="F2707" s="78" t="n">
        <x:v>46055</x:v>
      </x:c>
      <x:c r="G2707" s="78" t="n">
        <x:v>46116</x:v>
      </x:c>
      <x:c r="H2707" s="81" t="n">
        <x:v>0.3</x:v>
      </x:c>
      <x:c r="I2707" s="81" t="n">
        <x:v>0.40249223595</x:v>
      </x:c>
      <x:c r="J2707" s="23" t="str">
        <x:v>active_b</x:v>
      </x:c>
      <x:c r="K2707" s="23" t="str">
        <x:v>score_date_historical_price</x:v>
      </x:c>
      <x:c r="L2707" s="81" t="n">
        <x:v>3</x:v>
      </x:c>
      <x:c r="M2707" s="81" t="n">
        <x:v>9.097284312617182</x:v>
      </x:c>
      <x:c r="N2707" s="81" t="n">
        <x:v>0.48179051297905057</x:v>
      </x:c>
      <x:c r="O2707" s="23" t="n">
        <x:v>29</x:v>
      </x:c>
      <x:c r="P2707" s="23" t="n">
        <x:v>9</x:v>
      </x:c>
      <x:c r="Q2707" s="78" t="n">
        <x:v>46108</x:v>
      </x:c>
      <x:c r="R2707" s="23" t="str">
        <x:v>True</x:v>
      </x:c>
      <x:c r="S2707" s="23" t="str">
        <x:v>True</x:v>
      </x:c>
      <x:c r="T2707" s="23" t="str">
        <x:v>False</x:v>
      </x:c>
    </x:row>
    <x:row r="2708">
      <x:c r="A2708" s="23" t="str">
        <x:v>active_label_common_panel</x:v>
      </x:c>
      <x:c r="B2708" s="23" t="n">
        <x:v>60</x:v>
      </x:c>
      <x:c r="C2708" s="23" t="str">
        <x:v>checkpoint:epoch:qwen3-coder-next</x:v>
      </x:c>
      <x:c r="D2708" s="23" t="str">
        <x:v>Qwen3-Coder-Next</x:v>
      </x:c>
      <x:c r="E2708" s="23" t="str">
        <x:v>alibaba</x:v>
      </x:c>
      <x:c r="F2708" s="78" t="n">
        <x:v>46055</x:v>
      </x:c>
      <x:c r="G2708" s="78" t="n">
        <x:v>46116</x:v>
      </x:c>
      <x:c r="H2708" s="81" t="n">
        <x:v>0.3</x:v>
      </x:c>
      <x:c r="I2708" s="81" t="n">
        <x:v>0.40249223595</x:v>
      </x:c>
      <x:c r="J2708" s="23" t="str">
        <x:v>active_b</x:v>
      </x:c>
      <x:c r="K2708" s="23" t="str">
        <x:v>score_date_current_price_nonprospective</x:v>
      </x:c>
      <x:c r="L2708" s="81" t="n">
        <x:v>3</x:v>
      </x:c>
      <x:c r="M2708" s="81" t="n">
        <x:v>11.176126551097937</x:v>
      </x:c>
      <x:c r="N2708" s="81" t="n">
        <x:v>0.5711700560790492</x:v>
      </x:c>
      <x:c r="O2708" s="23" t="n">
        <x:v>29</x:v>
      </x:c>
      <x:c r="P2708" s="23" t="n">
        <x:v>9</x:v>
      </x:c>
      <x:c r="Q2708" s="78" t="n">
        <x:v>46108</x:v>
      </x:c>
      <x:c r="R2708" s="23" t="str">
        <x:v>True</x:v>
      </x:c>
      <x:c r="S2708" s="23" t="str">
        <x:v>True</x:v>
      </x:c>
      <x:c r="T2708" s="23" t="str">
        <x:v>True</x:v>
      </x:c>
    </x:row>
    <x:row r="2709">
      <x:c r="A2709" s="23" t="str">
        <x:v>active_label_common_panel</x:v>
      </x:c>
      <x:c r="B2709" s="23" t="n">
        <x:v>60</x:v>
      </x:c>
      <x:c r="C2709" s="23" t="str">
        <x:v>checkpoint:epoch:qwen3-coder-next</x:v>
      </x:c>
      <x:c r="D2709" s="23" t="str">
        <x:v>Qwen3-Coder-Next</x:v>
      </x:c>
      <x:c r="E2709" s="23" t="str">
        <x:v>alibaba</x:v>
      </x:c>
      <x:c r="F2709" s="78" t="n">
        <x:v>46055</x:v>
      </x:c>
      <x:c r="G2709" s="78" t="n">
        <x:v>46116</x:v>
      </x:c>
      <x:c r="H2709" s="81" t="n">
        <x:v>0.3</x:v>
      </x:c>
      <x:c r="I2709" s="81" t="n">
        <x:v>0.40249223595</x:v>
      </x:c>
      <x:c r="J2709" s="23" t="str">
        <x:v>total_b</x:v>
      </x:c>
      <x:c r="K2709" s="23" t="str">
        <x:v>date_historical_price</x:v>
      </x:c>
      <x:c r="L2709" s="81" t="n">
        <x:v>80</x:v>
      </x:c>
      <x:c r="M2709" s="81" t="n">
        <x:v>123.21390863403602</x:v>
      </x:c>
      <x:c r="N2709" s="81" t="n">
        <x:v>0.18756974763898857</x:v>
      </x:c>
      <x:c r="O2709" s="23" t="n">
        <x:v>29</x:v>
      </x:c>
      <x:c r="P2709" s="23" t="n">
        <x:v>9</x:v>
      </x:c>
      <x:c r="Q2709" s="78" t="n">
        <x:v>46108</x:v>
      </x:c>
      <x:c r="R2709" s="23" t="str">
        <x:v>True</x:v>
      </x:c>
      <x:c r="S2709" s="23" t="str">
        <x:v>True</x:v>
      </x:c>
      <x:c r="T2709" s="23" t="str">
        <x:v>False</x:v>
      </x:c>
    </x:row>
    <x:row r="2710">
      <x:c r="A2710" s="23" t="str">
        <x:v>active_label_common_panel</x:v>
      </x:c>
      <x:c r="B2710" s="23" t="n">
        <x:v>60</x:v>
      </x:c>
      <x:c r="C2710" s="23" t="str">
        <x:v>checkpoint:epoch:qwen3-coder-next</x:v>
      </x:c>
      <x:c r="D2710" s="23" t="str">
        <x:v>Qwen3-Coder-Next</x:v>
      </x:c>
      <x:c r="E2710" s="23" t="str">
        <x:v>alibaba</x:v>
      </x:c>
      <x:c r="F2710" s="78" t="n">
        <x:v>46055</x:v>
      </x:c>
      <x:c r="G2710" s="78" t="n">
        <x:v>46116</x:v>
      </x:c>
      <x:c r="H2710" s="81" t="n">
        <x:v>0.3</x:v>
      </x:c>
      <x:c r="I2710" s="81" t="n">
        <x:v>0.40249223595</x:v>
      </x:c>
      <x:c r="J2710" s="23" t="str">
        <x:v>total_b</x:v>
      </x:c>
      <x:c r="K2710" s="23" t="str">
        <x:v>score_date</x:v>
      </x:c>
      <x:c r="L2710" s="81" t="n">
        <x:v>80</x:v>
      </x:c>
      <x:c r="M2710" s="81" t="n">
        <x:v>69.01924978102781</x:v>
      </x:c>
      <x:c r="N2710" s="81" t="n">
        <x:v>-0.06411975266427322</x:v>
      </x:c>
      <x:c r="O2710" s="23" t="n">
        <x:v>29</x:v>
      </x:c>
      <x:c r="P2710" s="23" t="n">
        <x:v>9</x:v>
      </x:c>
      <x:c r="Q2710" s="78" t="n">
        <x:v>46108</x:v>
      </x:c>
      <x:c r="R2710" s="23" t="str">
        <x:v>True</x:v>
      </x:c>
      <x:c r="S2710" s="23" t="str">
        <x:v>True</x:v>
      </x:c>
      <x:c r="T2710" s="23" t="str">
        <x:v>False</x:v>
      </x:c>
    </x:row>
    <x:row r="2711">
      <x:c r="A2711" s="23" t="str">
        <x:v>active_label_common_panel</x:v>
      </x:c>
      <x:c r="B2711" s="23" t="n">
        <x:v>60</x:v>
      </x:c>
      <x:c r="C2711" s="23" t="str">
        <x:v>checkpoint:epoch:qwen3-coder-next</x:v>
      </x:c>
      <x:c r="D2711" s="23" t="str">
        <x:v>Qwen3-Coder-Next</x:v>
      </x:c>
      <x:c r="E2711" s="23" t="str">
        <x:v>alibaba</x:v>
      </x:c>
      <x:c r="F2711" s="78" t="n">
        <x:v>46055</x:v>
      </x:c>
      <x:c r="G2711" s="78" t="n">
        <x:v>46116</x:v>
      </x:c>
      <x:c r="H2711" s="81" t="n">
        <x:v>0.3</x:v>
      </x:c>
      <x:c r="I2711" s="81" t="n">
        <x:v>0.40249223595</x:v>
      </x:c>
      <x:c r="J2711" s="23" t="str">
        <x:v>total_b</x:v>
      </x:c>
      <x:c r="K2711" s="23" t="str">
        <x:v>score_date_historical_price</x:v>
      </x:c>
      <x:c r="L2711" s="81" t="n">
        <x:v>80</x:v>
      </x:c>
      <x:c r="M2711" s="81" t="n">
        <x:v>93.3011344596686</x:v>
      </x:c>
      <x:c r="N2711" s="81" t="n">
        <x:v>0.06679693742528164</x:v>
      </x:c>
      <x:c r="O2711" s="23" t="n">
        <x:v>29</x:v>
      </x:c>
      <x:c r="P2711" s="23" t="n">
        <x:v>9</x:v>
      </x:c>
      <x:c r="Q2711" s="78" t="n">
        <x:v>46108</x:v>
      </x:c>
      <x:c r="R2711" s="23" t="str">
        <x:v>True</x:v>
      </x:c>
      <x:c r="S2711" s="23" t="str">
        <x:v>True</x:v>
      </x:c>
      <x:c r="T2711" s="23" t="str">
        <x:v>False</x:v>
      </x:c>
    </x:row>
    <x:row r="2712">
      <x:c r="A2712" s="23" t="str">
        <x:v>active_label_common_panel</x:v>
      </x:c>
      <x:c r="B2712" s="23" t="n">
        <x:v>60</x:v>
      </x:c>
      <x:c r="C2712" s="23" t="str">
        <x:v>checkpoint:epoch:qwen3-coder-next</x:v>
      </x:c>
      <x:c r="D2712" s="23" t="str">
        <x:v>Qwen3-Coder-Next</x:v>
      </x:c>
      <x:c r="E2712" s="23" t="str">
        <x:v>alibaba</x:v>
      </x:c>
      <x:c r="F2712" s="78" t="n">
        <x:v>46055</x:v>
      </x:c>
      <x:c r="G2712" s="78" t="n">
        <x:v>46116</x:v>
      </x:c>
      <x:c r="H2712" s="81" t="n">
        <x:v>0.3</x:v>
      </x:c>
      <x:c r="I2712" s="81" t="n">
        <x:v>0.40249223595</x:v>
      </x:c>
      <x:c r="J2712" s="23" t="str">
        <x:v>total_b</x:v>
      </x:c>
      <x:c r="K2712" s="23" t="str">
        <x:v>score_date_current_price_nonprospective</x:v>
      </x:c>
      <x:c r="L2712" s="81" t="n">
        <x:v>80</x:v>
      </x:c>
      <x:c r="M2712" s="81" t="n">
        <x:v>111.73838900196395</x:v>
      </x:c>
      <x:c r="N2712" s="81" t="n">
        <x:v>0.14511241859850774</x:v>
      </x:c>
      <x:c r="O2712" s="23" t="n">
        <x:v>29</x:v>
      </x:c>
      <x:c r="P2712" s="23" t="n">
        <x:v>9</x:v>
      </x:c>
      <x:c r="Q2712" s="78" t="n">
        <x:v>46108</x:v>
      </x:c>
      <x:c r="R2712" s="23" t="str">
        <x:v>True</x:v>
      </x:c>
      <x:c r="S2712" s="23" t="str">
        <x:v>True</x:v>
      </x:c>
      <x:c r="T2712" s="23" t="str">
        <x:v>True</x:v>
      </x:c>
    </x:row>
    <x:row r="2713">
      <x:c r="A2713" s="23" t="str">
        <x:v>active_label_common_panel</x:v>
      </x:c>
      <x:c r="B2713" s="23" t="n">
        <x:v>60</x:v>
      </x:c>
      <x:c r="C2713" s="23" t="str">
        <x:v>checkpoint:z-ai-zhipu-ai:glm-5</x:v>
      </x:c>
      <x:c r="D2713" s="23" t="str">
        <x:v>GLM-5</x:v>
      </x:c>
      <x:c r="E2713" s="23" t="str">
        <x:v>zai</x:v>
      </x:c>
      <x:c r="F2713" s="78" t="n">
        <x:v>46064</x:v>
      </x:c>
      <x:c r="G2713" s="78" t="n">
        <x:v>46124</x:v>
      </x:c>
      <x:c r="H2713" s="81" t="n">
        <x:v>1.2868566353716329</x:v>
      </x:c>
      <x:c r="I2713" s="81" t="n">
        <x:v>1.7298843892</x:v>
      </x:c>
      <x:c r="J2713" s="23" t="str">
        <x:v>active_b</x:v>
      </x:c>
      <x:c r="K2713" s="23" t="str">
        <x:v>date_historical_price</x:v>
      </x:c>
      <x:c r="L2713" s="81" t="n">
        <x:v>40</x:v>
      </x:c>
      <x:c r="M2713" s="81" t="n">
        <x:v>23.4377774600892</x:v>
      </x:c>
      <x:c r="N2713" s="81" t="n">
        <x:v>-0.23214356497947752</x:v>
      </x:c>
      <x:c r="O2713" s="23" t="n">
        <x:v>34</x:v>
      </x:c>
      <x:c r="P2713" s="23" t="n">
        <x:v>9</x:v>
      </x:c>
      <x:c r="Q2713" s="78" t="n">
        <x:v>46116</x:v>
      </x:c>
      <x:c r="R2713" s="23" t="str">
        <x:v>True</x:v>
      </x:c>
      <x:c r="S2713" s="23" t="str">
        <x:v>True</x:v>
      </x:c>
      <x:c r="T2713" s="23" t="str">
        <x:v>False</x:v>
      </x:c>
    </x:row>
    <x:row r="2714">
      <x:c r="A2714" s="23" t="str">
        <x:v>active_label_common_panel</x:v>
      </x:c>
      <x:c r="B2714" s="23" t="n">
        <x:v>60</x:v>
      </x:c>
      <x:c r="C2714" s="23" t="str">
        <x:v>checkpoint:z-ai-zhipu-ai:glm-5</x:v>
      </x:c>
      <x:c r="D2714" s="23" t="str">
        <x:v>GLM-5</x:v>
      </x:c>
      <x:c r="E2714" s="23" t="str">
        <x:v>zai</x:v>
      </x:c>
      <x:c r="F2714" s="78" t="n">
        <x:v>46064</x:v>
      </x:c>
      <x:c r="G2714" s="78" t="n">
        <x:v>46124</x:v>
      </x:c>
      <x:c r="H2714" s="81" t="n">
        <x:v>1.2868566353716329</x:v>
      </x:c>
      <x:c r="I2714" s="81" t="n">
        <x:v>1.7298843892</x:v>
      </x:c>
      <x:c r="J2714" s="23" t="str">
        <x:v>active_b</x:v>
      </x:c>
      <x:c r="K2714" s="23" t="str">
        <x:v>score_date</x:v>
      </x:c>
      <x:c r="L2714" s="81" t="n">
        <x:v>40</x:v>
      </x:c>
      <x:c r="M2714" s="81" t="n">
        <x:v>20.44999050473224</x:v>
      </x:c>
      <x:c r="N2714" s="81" t="n">
        <x:v>-0.29136688063464333</x:v>
      </x:c>
      <x:c r="O2714" s="23" t="n">
        <x:v>34</x:v>
      </x:c>
      <x:c r="P2714" s="23" t="n">
        <x:v>9</x:v>
      </x:c>
      <x:c r="Q2714" s="78" t="n">
        <x:v>46116</x:v>
      </x:c>
      <x:c r="R2714" s="23" t="str">
        <x:v>True</x:v>
      </x:c>
      <x:c r="S2714" s="23" t="str">
        <x:v>True</x:v>
      </x:c>
      <x:c r="T2714" s="23" t="str">
        <x:v>False</x:v>
      </x:c>
    </x:row>
    <x:row r="2715">
      <x:c r="A2715" s="23" t="str">
        <x:v>active_label_common_panel</x:v>
      </x:c>
      <x:c r="B2715" s="23" t="n">
        <x:v>60</x:v>
      </x:c>
      <x:c r="C2715" s="23" t="str">
        <x:v>checkpoint:z-ai-zhipu-ai:glm-5</x:v>
      </x:c>
      <x:c r="D2715" s="23" t="str">
        <x:v>GLM-5</x:v>
      </x:c>
      <x:c r="E2715" s="23" t="str">
        <x:v>zai</x:v>
      </x:c>
      <x:c r="F2715" s="78" t="n">
        <x:v>46064</x:v>
      </x:c>
      <x:c r="G2715" s="78" t="n">
        <x:v>46124</x:v>
      </x:c>
      <x:c r="H2715" s="81" t="n">
        <x:v>1.2868566353716329</x:v>
      </x:c>
      <x:c r="I2715" s="81" t="n">
        <x:v>1.7298843892</x:v>
      </x:c>
      <x:c r="J2715" s="23" t="str">
        <x:v>active_b</x:v>
      </x:c>
      <x:c r="K2715" s="23" t="str">
        <x:v>score_date_historical_price</x:v>
      </x:c>
      <x:c r="L2715" s="81" t="n">
        <x:v>40</x:v>
      </x:c>
      <x:c r="M2715" s="81" t="n">
        <x:v>23.670766415705472</x:v>
      </x:c>
      <x:c r="N2715" s="81" t="n">
        <x:v>-0.22784767151788526</x:v>
      </x:c>
      <x:c r="O2715" s="23" t="n">
        <x:v>34</x:v>
      </x:c>
      <x:c r="P2715" s="23" t="n">
        <x:v>9</x:v>
      </x:c>
      <x:c r="Q2715" s="78" t="n">
        <x:v>46116</x:v>
      </x:c>
      <x:c r="R2715" s="23" t="str">
        <x:v>True</x:v>
      </x:c>
      <x:c r="S2715" s="23" t="str">
        <x:v>True</x:v>
      </x:c>
      <x:c r="T2715" s="23" t="str">
        <x:v>False</x:v>
      </x:c>
    </x:row>
    <x:row r="2716">
      <x:c r="A2716" s="23" t="str">
        <x:v>active_label_common_panel</x:v>
      </x:c>
      <x:c r="B2716" s="23" t="n">
        <x:v>60</x:v>
      </x:c>
      <x:c r="C2716" s="23" t="str">
        <x:v>checkpoint:z-ai-zhipu-ai:glm-5</x:v>
      </x:c>
      <x:c r="D2716" s="23" t="str">
        <x:v>GLM-5</x:v>
      </x:c>
      <x:c r="E2716" s="23" t="str">
        <x:v>zai</x:v>
      </x:c>
      <x:c r="F2716" s="78" t="n">
        <x:v>46064</x:v>
      </x:c>
      <x:c r="G2716" s="78" t="n">
        <x:v>46124</x:v>
      </x:c>
      <x:c r="H2716" s="81" t="n">
        <x:v>1.2868566353716329</x:v>
      </x:c>
      <x:c r="I2716" s="81" t="n">
        <x:v>1.7298843892</x:v>
      </x:c>
      <x:c r="J2716" s="23" t="str">
        <x:v>active_b</x:v>
      </x:c>
      <x:c r="K2716" s="23" t="str">
        <x:v>score_date_current_price_nonprospective</x:v>
      </x:c>
      <x:c r="L2716" s="81" t="n">
        <x:v>40</x:v>
      </x:c>
      <x:c r="M2716" s="81" t="n">
        <x:v>21.67630690693095</x:v>
      </x:c>
      <x:c r="N2716" s="81" t="n">
        <x:v>-0.2660746999267594</x:v>
      </x:c>
      <x:c r="O2716" s="23" t="n">
        <x:v>34</x:v>
      </x:c>
      <x:c r="P2716" s="23" t="n">
        <x:v>9</x:v>
      </x:c>
      <x:c r="Q2716" s="78" t="n">
        <x:v>46116</x:v>
      </x:c>
      <x:c r="R2716" s="23" t="str">
        <x:v>True</x:v>
      </x:c>
      <x:c r="S2716" s="23" t="str">
        <x:v>True</x:v>
      </x:c>
      <x:c r="T2716" s="23" t="str">
        <x:v>True</x:v>
      </x:c>
    </x:row>
    <x:row r="2717">
      <x:c r="A2717" s="23" t="str">
        <x:v>active_label_common_panel</x:v>
      </x:c>
      <x:c r="B2717" s="23" t="n">
        <x:v>60</x:v>
      </x:c>
      <x:c r="C2717" s="23" t="str">
        <x:v>checkpoint:z-ai-zhipu-ai:glm-5</x:v>
      </x:c>
      <x:c r="D2717" s="23" t="str">
        <x:v>GLM-5</x:v>
      </x:c>
      <x:c r="E2717" s="23" t="str">
        <x:v>zai</x:v>
      </x:c>
      <x:c r="F2717" s="78" t="n">
        <x:v>46064</x:v>
      </x:c>
      <x:c r="G2717" s="78" t="n">
        <x:v>46124</x:v>
      </x:c>
      <x:c r="H2717" s="81" t="n">
        <x:v>1.2868566353716329</x:v>
      </x:c>
      <x:c r="I2717" s="81" t="n">
        <x:v>1.7298843892</x:v>
      </x:c>
      <x:c r="J2717" s="23" t="str">
        <x:v>total_b</x:v>
      </x:c>
      <x:c r="K2717" s="23" t="str">
        <x:v>date_historical_price</x:v>
      </x:c>
      <x:c r="L2717" s="81" t="n">
        <x:v>744</x:v>
      </x:c>
      <x:c r="M2717" s="81" t="n">
        <x:v>1444.718800330393</x:v>
      </x:c>
      <x:c r="N2717" s="81" t="n">
        <x:v>0.28821038881375294</x:v>
      </x:c>
      <x:c r="O2717" s="23" t="n">
        <x:v>34</x:v>
      </x:c>
      <x:c r="P2717" s="23" t="n">
        <x:v>9</x:v>
      </x:c>
      <x:c r="Q2717" s="78" t="n">
        <x:v>46116</x:v>
      </x:c>
      <x:c r="R2717" s="23" t="str">
        <x:v>True</x:v>
      </x:c>
      <x:c r="S2717" s="23" t="str">
        <x:v>True</x:v>
      </x:c>
      <x:c r="T2717" s="23" t="str">
        <x:v>False</x:v>
      </x:c>
    </x:row>
    <x:row r="2718">
      <x:c r="A2718" s="23" t="str">
        <x:v>active_label_common_panel</x:v>
      </x:c>
      <x:c r="B2718" s="23" t="n">
        <x:v>60</x:v>
      </x:c>
      <x:c r="C2718" s="23" t="str">
        <x:v>checkpoint:z-ai-zhipu-ai:glm-5</x:v>
      </x:c>
      <x:c r="D2718" s="23" t="str">
        <x:v>GLM-5</x:v>
      </x:c>
      <x:c r="E2718" s="23" t="str">
        <x:v>zai</x:v>
      </x:c>
      <x:c r="F2718" s="78" t="n">
        <x:v>46064</x:v>
      </x:c>
      <x:c r="G2718" s="78" t="n">
        <x:v>46124</x:v>
      </x:c>
      <x:c r="H2718" s="81" t="n">
        <x:v>1.2868566353716329</x:v>
      </x:c>
      <x:c r="I2718" s="81" t="n">
        <x:v>1.7298843892</x:v>
      </x:c>
      <x:c r="J2718" s="23" t="str">
        <x:v>total_b</x:v>
      </x:c>
      <x:c r="K2718" s="23" t="str">
        <x:v>score_date</x:v>
      </x:c>
      <x:c r="L2718" s="81" t="n">
        <x:v>744</x:v>
      </x:c>
      <x:c r="M2718" s="81" t="n">
        <x:v>2152.859625779702</x:v>
      </x:c>
      <x:c r="N2718" s="81" t="n">
        <x:v>0.4614427776325728</x:v>
      </x:c>
      <x:c r="O2718" s="23" t="n">
        <x:v>34</x:v>
      </x:c>
      <x:c r="P2718" s="23" t="n">
        <x:v>9</x:v>
      </x:c>
      <x:c r="Q2718" s="78" t="n">
        <x:v>46116</x:v>
      </x:c>
      <x:c r="R2718" s="23" t="str">
        <x:v>True</x:v>
      </x:c>
      <x:c r="S2718" s="23" t="str">
        <x:v>True</x:v>
      </x:c>
      <x:c r="T2718" s="23" t="str">
        <x:v>False</x:v>
      </x:c>
    </x:row>
    <x:row r="2719">
      <x:c r="A2719" s="23" t="str">
        <x:v>active_label_common_panel</x:v>
      </x:c>
      <x:c r="B2719" s="23" t="n">
        <x:v>60</x:v>
      </x:c>
      <x:c r="C2719" s="23" t="str">
        <x:v>checkpoint:z-ai-zhipu-ai:glm-5</x:v>
      </x:c>
      <x:c r="D2719" s="23" t="str">
        <x:v>GLM-5</x:v>
      </x:c>
      <x:c r="E2719" s="23" t="str">
        <x:v>zai</x:v>
      </x:c>
      <x:c r="F2719" s="78" t="n">
        <x:v>46064</x:v>
      </x:c>
      <x:c r="G2719" s="78" t="n">
        <x:v>46124</x:v>
      </x:c>
      <x:c r="H2719" s="81" t="n">
        <x:v>1.2868566353716329</x:v>
      </x:c>
      <x:c r="I2719" s="81" t="n">
        <x:v>1.7298843892</x:v>
      </x:c>
      <x:c r="J2719" s="23" t="str">
        <x:v>total_b</x:v>
      </x:c>
      <x:c r="K2719" s="23" t="str">
        <x:v>score_date_historical_price</x:v>
      </x:c>
      <x:c r="L2719" s="81" t="n">
        <x:v>744</x:v>
      </x:c>
      <x:c r="M2719" s="81" t="n">
        <x:v>2713.4639967594367</x:v>
      </x:c>
      <x:c r="N2719" s="81" t="n">
        <x:v>0.5619511280285664</x:v>
      </x:c>
      <x:c r="O2719" s="23" t="n">
        <x:v>34</x:v>
      </x:c>
      <x:c r="P2719" s="23" t="n">
        <x:v>9</x:v>
      </x:c>
      <x:c r="Q2719" s="78" t="n">
        <x:v>46116</x:v>
      </x:c>
      <x:c r="R2719" s="23" t="str">
        <x:v>True</x:v>
      </x:c>
      <x:c r="S2719" s="23" t="str">
        <x:v>True</x:v>
      </x:c>
      <x:c r="T2719" s="23" t="str">
        <x:v>False</x:v>
      </x:c>
    </x:row>
    <x:row r="2720">
      <x:c r="A2720" s="23" t="str">
        <x:v>active_label_common_panel</x:v>
      </x:c>
      <x:c r="B2720" s="23" t="n">
        <x:v>60</x:v>
      </x:c>
      <x:c r="C2720" s="23" t="str">
        <x:v>checkpoint:z-ai-zhipu-ai:glm-5</x:v>
      </x:c>
      <x:c r="D2720" s="23" t="str">
        <x:v>GLM-5</x:v>
      </x:c>
      <x:c r="E2720" s="23" t="str">
        <x:v>zai</x:v>
      </x:c>
      <x:c r="F2720" s="78" t="n">
        <x:v>46064</x:v>
      </x:c>
      <x:c r="G2720" s="78" t="n">
        <x:v>46124</x:v>
      </x:c>
      <x:c r="H2720" s="81" t="n">
        <x:v>1.2868566353716329</x:v>
      </x:c>
      <x:c r="I2720" s="81" t="n">
        <x:v>1.7298843892</x:v>
      </x:c>
      <x:c r="J2720" s="23" t="str">
        <x:v>total_b</x:v>
      </x:c>
      <x:c r="K2720" s="23" t="str">
        <x:v>score_date_current_price_nonprospective</x:v>
      </x:c>
      <x:c r="L2720" s="81" t="n">
        <x:v>744</x:v>
      </x:c>
      <x:c r="M2720" s="81" t="n">
        <x:v>2305.9115389428066</x:v>
      </x:c>
      <x:c r="N2720" s="81" t="n">
        <x:v>0.49126970701128136</x:v>
      </x:c>
      <x:c r="O2720" s="23" t="n">
        <x:v>34</x:v>
      </x:c>
      <x:c r="P2720" s="23" t="n">
        <x:v>9</x:v>
      </x:c>
      <x:c r="Q2720" s="78" t="n">
        <x:v>46116</x:v>
      </x:c>
      <x:c r="R2720" s="23" t="str">
        <x:v>True</x:v>
      </x:c>
      <x:c r="S2720" s="23" t="str">
        <x:v>True</x:v>
      </x:c>
      <x:c r="T2720" s="23" t="str">
        <x:v>True</x:v>
      </x:c>
    </x:row>
    <x:row r="2721">
      <x:c r="A2721" s="23" t="str">
        <x:v>active_label_common_panel</x:v>
      </x:c>
      <x:c r="B2721" s="23" t="n">
        <x:v>60</x:v>
      </x:c>
      <x:c r="C2721" s="23" t="str">
        <x:v>checkpoint:minimax:minimax-m2-5</x:v>
      </x:c>
      <x:c r="D2721" s="23" t="str">
        <x:v>MiniMax-M2.5</x:v>
      </x:c>
      <x:c r="E2721" s="23" t="str">
        <x:v>minimax</x:v>
      </x:c>
      <x:c r="F2721" s="78" t="n">
        <x:v>46065</x:v>
      </x:c>
      <x:c r="G2721" s="78" t="n">
        <x:v>46125</x:v>
      </x:c>
      <x:c r="H2721" s="81" t="n">
        <x:v>0.506458290484024</x:v>
      </x:c>
      <x:c r="I2721" s="81" t="n">
        <x:v>0.597489495613</x:v>
      </x:c>
      <x:c r="J2721" s="23" t="str">
        <x:v>active_b</x:v>
      </x:c>
      <x:c r="K2721" s="23" t="str">
        <x:v>date_historical_price</x:v>
      </x:c>
      <x:c r="L2721" s="81" t="n">
        <x:v>10</x:v>
      </x:c>
      <x:c r="M2721" s="81" t="n">
        <x:v>13.743525977507257</x:v>
      </x:c>
      <x:c r="N2721" s="81" t="n">
        <x:v>0.13809816766709543</x:v>
      </x:c>
      <x:c r="O2721" s="23" t="n">
        <x:v>39</x:v>
      </x:c>
      <x:c r="P2721" s="23" t="n">
        <x:v>9</x:v>
      </x:c>
      <x:c r="Q2721" s="78" t="n">
        <x:v>46124</x:v>
      </x:c>
      <x:c r="R2721" s="23" t="str">
        <x:v>True</x:v>
      </x:c>
      <x:c r="S2721" s="23" t="str">
        <x:v>True</x:v>
      </x:c>
      <x:c r="T2721" s="23" t="str">
        <x:v>False</x:v>
      </x:c>
    </x:row>
    <x:row r="2722">
      <x:c r="A2722" s="23" t="str">
        <x:v>active_label_common_panel</x:v>
      </x:c>
      <x:c r="B2722" s="23" t="n">
        <x:v>60</x:v>
      </x:c>
      <x:c r="C2722" s="23" t="str">
        <x:v>checkpoint:minimax:minimax-m2-5</x:v>
      </x:c>
      <x:c r="D2722" s="23" t="str">
        <x:v>MiniMax-M2.5</x:v>
      </x:c>
      <x:c r="E2722" s="23" t="str">
        <x:v>minimax</x:v>
      </x:c>
      <x:c r="F2722" s="78" t="n">
        <x:v>46065</x:v>
      </x:c>
      <x:c r="G2722" s="78" t="n">
        <x:v>46125</x:v>
      </x:c>
      <x:c r="H2722" s="81" t="n">
        <x:v>0.506458290484024</x:v>
      </x:c>
      <x:c r="I2722" s="81" t="n">
        <x:v>0.597489495613</x:v>
      </x:c>
      <x:c r="J2722" s="23" t="str">
        <x:v>active_b</x:v>
      </x:c>
      <x:c r="K2722" s="23" t="str">
        <x:v>score_date</x:v>
      </x:c>
      <x:c r="L2722" s="81" t="n">
        <x:v>10</x:v>
      </x:c>
      <x:c r="M2722" s="81" t="n">
        <x:v>17.9515928884942</x:v>
      </x:c>
      <x:c r="N2722" s="81" t="n">
        <x:v>0.25410299062969344</x:v>
      </x:c>
      <x:c r="O2722" s="23" t="n">
        <x:v>39</x:v>
      </x:c>
      <x:c r="P2722" s="23" t="n">
        <x:v>9</x:v>
      </x:c>
      <x:c r="Q2722" s="78" t="n">
        <x:v>46124</x:v>
      </x:c>
      <x:c r="R2722" s="23" t="str">
        <x:v>True</x:v>
      </x:c>
      <x:c r="S2722" s="23" t="str">
        <x:v>True</x:v>
      </x:c>
      <x:c r="T2722" s="23" t="str">
        <x:v>False</x:v>
      </x:c>
    </x:row>
    <x:row r="2723">
      <x:c r="A2723" s="23" t="str">
        <x:v>active_label_common_panel</x:v>
      </x:c>
      <x:c r="B2723" s="23" t="n">
        <x:v>60</x:v>
      </x:c>
      <x:c r="C2723" s="23" t="str">
        <x:v>checkpoint:minimax:minimax-m2-5</x:v>
      </x:c>
      <x:c r="D2723" s="23" t="str">
        <x:v>MiniMax-M2.5</x:v>
      </x:c>
      <x:c r="E2723" s="23" t="str">
        <x:v>minimax</x:v>
      </x:c>
      <x:c r="F2723" s="78" t="n">
        <x:v>46065</x:v>
      </x:c>
      <x:c r="G2723" s="78" t="n">
        <x:v>46125</x:v>
      </x:c>
      <x:c r="H2723" s="81" t="n">
        <x:v>0.506458290484024</x:v>
      </x:c>
      <x:c r="I2723" s="81" t="n">
        <x:v>0.597489495613</x:v>
      </x:c>
      <x:c r="J2723" s="23" t="str">
        <x:v>active_b</x:v>
      </x:c>
      <x:c r="K2723" s="23" t="str">
        <x:v>score_date_historical_price</x:v>
      </x:c>
      <x:c r="L2723" s="81" t="n">
        <x:v>10</x:v>
      </x:c>
      <x:c r="M2723" s="81" t="n">
        <x:v>15.58643225785467</x:v>
      </x:c>
      <x:c r="N2723" s="81" t="n">
        <x:v>0.1927467163403449</x:v>
      </x:c>
      <x:c r="O2723" s="23" t="n">
        <x:v>39</x:v>
      </x:c>
      <x:c r="P2723" s="23" t="n">
        <x:v>9</x:v>
      </x:c>
      <x:c r="Q2723" s="78" t="n">
        <x:v>46124</x:v>
      </x:c>
      <x:c r="R2723" s="23" t="str">
        <x:v>True</x:v>
      </x:c>
      <x:c r="S2723" s="23" t="str">
        <x:v>True</x:v>
      </x:c>
      <x:c r="T2723" s="23" t="str">
        <x:v>False</x:v>
      </x:c>
    </x:row>
    <x:row r="2724">
      <x:c r="A2724" s="23" t="str">
        <x:v>active_label_common_panel</x:v>
      </x:c>
      <x:c r="B2724" s="23" t="n">
        <x:v>60</x:v>
      </x:c>
      <x:c r="C2724" s="23" t="str">
        <x:v>checkpoint:minimax:minimax-m2-5</x:v>
      </x:c>
      <x:c r="D2724" s="23" t="str">
        <x:v>MiniMax-M2.5</x:v>
      </x:c>
      <x:c r="E2724" s="23" t="str">
        <x:v>minimax</x:v>
      </x:c>
      <x:c r="F2724" s="78" t="n">
        <x:v>46065</x:v>
      </x:c>
      <x:c r="G2724" s="78" t="n">
        <x:v>46125</x:v>
      </x:c>
      <x:c r="H2724" s="81" t="n">
        <x:v>0.506458290484024</x:v>
      </x:c>
      <x:c r="I2724" s="81" t="n">
        <x:v>0.597489495613</x:v>
      </x:c>
      <x:c r="J2724" s="23" t="str">
        <x:v>active_b</x:v>
      </x:c>
      <x:c r="K2724" s="23" t="str">
        <x:v>score_date_current_price_nonprospective</x:v>
      </x:c>
      <x:c r="L2724" s="81" t="n">
        <x:v>10</x:v>
      </x:c>
      <x:c r="M2724" s="81" t="n">
        <x:v>12.499800160128512</x:v>
      </x:c>
      <x:c r="N2724" s="81" t="n">
        <x:v>0.09690306980427897</x:v>
      </x:c>
      <x:c r="O2724" s="23" t="n">
        <x:v>39</x:v>
      </x:c>
      <x:c r="P2724" s="23" t="n">
        <x:v>9</x:v>
      </x:c>
      <x:c r="Q2724" s="78" t="n">
        <x:v>46124</x:v>
      </x:c>
      <x:c r="R2724" s="23" t="str">
        <x:v>True</x:v>
      </x:c>
      <x:c r="S2724" s="23" t="str">
        <x:v>True</x:v>
      </x:c>
      <x:c r="T2724" s="23" t="str">
        <x:v>True</x:v>
      </x:c>
    </x:row>
    <x:row r="2725">
      <x:c r="A2725" s="23" t="str">
        <x:v>active_label_common_panel</x:v>
      </x:c>
      <x:c r="B2725" s="23" t="n">
        <x:v>60</x:v>
      </x:c>
      <x:c r="C2725" s="23" t="str">
        <x:v>checkpoint:minimax:minimax-m2-5</x:v>
      </x:c>
      <x:c r="D2725" s="23" t="str">
        <x:v>MiniMax-M2.5</x:v>
      </x:c>
      <x:c r="E2725" s="23" t="str">
        <x:v>minimax</x:v>
      </x:c>
      <x:c r="F2725" s="78" t="n">
        <x:v>46065</x:v>
      </x:c>
      <x:c r="G2725" s="78" t="n">
        <x:v>46125</x:v>
      </x:c>
      <x:c r="H2725" s="81" t="n">
        <x:v>0.506458290484024</x:v>
      </x:c>
      <x:c r="I2725" s="81" t="n">
        <x:v>0.597489495613</x:v>
      </x:c>
      <x:c r="J2725" s="23" t="str">
        <x:v>total_b</x:v>
      </x:c>
      <x:c r="K2725" s="23" t="str">
        <x:v>date_historical_price</x:v>
      </x:c>
      <x:c r="L2725" s="81" t="n">
        <x:v>228.703644928</x:v>
      </x:c>
      <x:c r="M2725" s="81" t="n">
        <x:v>288.30533305862843</x:v>
      </x:c>
      <x:c r="N2725" s="81" t="n">
        <x:v>0.10057958986041785</x:v>
      </x:c>
      <x:c r="O2725" s="23" t="n">
        <x:v>39</x:v>
      </x:c>
      <x:c r="P2725" s="23" t="n">
        <x:v>9</x:v>
      </x:c>
      <x:c r="Q2725" s="78" t="n">
        <x:v>46124</x:v>
      </x:c>
      <x:c r="R2725" s="23" t="str">
        <x:v>True</x:v>
      </x:c>
      <x:c r="S2725" s="23" t="str">
        <x:v>True</x:v>
      </x:c>
      <x:c r="T2725" s="23" t="str">
        <x:v>False</x:v>
      </x:c>
    </x:row>
    <x:row r="2726">
      <x:c r="A2726" s="23" t="str">
        <x:v>active_label_common_panel</x:v>
      </x:c>
      <x:c r="B2726" s="23" t="n">
        <x:v>60</x:v>
      </x:c>
      <x:c r="C2726" s="23" t="str">
        <x:v>checkpoint:minimax:minimax-m2-5</x:v>
      </x:c>
      <x:c r="D2726" s="23" t="str">
        <x:v>MiniMax-M2.5</x:v>
      </x:c>
      <x:c r="E2726" s="23" t="str">
        <x:v>minimax</x:v>
      </x:c>
      <x:c r="F2726" s="78" t="n">
        <x:v>46065</x:v>
      </x:c>
      <x:c r="G2726" s="78" t="n">
        <x:v>46125</x:v>
      </x:c>
      <x:c r="H2726" s="81" t="n">
        <x:v>0.506458290484024</x:v>
      </x:c>
      <x:c r="I2726" s="81" t="n">
        <x:v>0.597489495613</x:v>
      </x:c>
      <x:c r="J2726" s="23" t="str">
        <x:v>total_b</x:v>
      </x:c>
      <x:c r="K2726" s="23" t="str">
        <x:v>score_date</x:v>
      </x:c>
      <x:c r="L2726" s="81" t="n">
        <x:v>228.703644928</x:v>
      </x:c>
      <x:c r="M2726" s="81" t="n">
        <x:v>690.9622999482132</x:v>
      </x:c>
      <x:c r="N2726" s="81" t="n">
        <x:v>0.48018126603048406</x:v>
      </x:c>
      <x:c r="O2726" s="23" t="n">
        <x:v>39</x:v>
      </x:c>
      <x:c r="P2726" s="23" t="n">
        <x:v>9</x:v>
      </x:c>
      <x:c r="Q2726" s="78" t="n">
        <x:v>46124</x:v>
      </x:c>
      <x:c r="R2726" s="23" t="str">
        <x:v>True</x:v>
      </x:c>
      <x:c r="S2726" s="23" t="str">
        <x:v>True</x:v>
      </x:c>
      <x:c r="T2726" s="23" t="str">
        <x:v>False</x:v>
      </x:c>
    </x:row>
    <x:row r="2727">
      <x:c r="A2727" s="23" t="str">
        <x:v>active_label_common_panel</x:v>
      </x:c>
      <x:c r="B2727" s="23" t="n">
        <x:v>60</x:v>
      </x:c>
      <x:c r="C2727" s="23" t="str">
        <x:v>checkpoint:minimax:minimax-m2-5</x:v>
      </x:c>
      <x:c r="D2727" s="23" t="str">
        <x:v>MiniMax-M2.5</x:v>
      </x:c>
      <x:c r="E2727" s="23" t="str">
        <x:v>minimax</x:v>
      </x:c>
      <x:c r="F2727" s="78" t="n">
        <x:v>46065</x:v>
      </x:c>
      <x:c r="G2727" s="78" t="n">
        <x:v>46125</x:v>
      </x:c>
      <x:c r="H2727" s="81" t="n">
        <x:v>0.506458290484024</x:v>
      </x:c>
      <x:c r="I2727" s="81" t="n">
        <x:v>0.597489495613</x:v>
      </x:c>
      <x:c r="J2727" s="23" t="str">
        <x:v>total_b</x:v>
      </x:c>
      <x:c r="K2727" s="23" t="str">
        <x:v>score_date_historical_price</x:v>
      </x:c>
      <x:c r="L2727" s="81" t="n">
        <x:v>228.703644928</x:v>
      </x:c>
      <x:c r="M2727" s="81" t="n">
        <x:v>550.6438319119347</x:v>
      </x:c>
      <x:c r="N2727" s="81" t="n">
        <x:v>0.3815976926357079</x:v>
      </x:c>
      <x:c r="O2727" s="23" t="n">
        <x:v>39</x:v>
      </x:c>
      <x:c r="P2727" s="23" t="n">
        <x:v>9</x:v>
      </x:c>
      <x:c r="Q2727" s="78" t="n">
        <x:v>46124</x:v>
      </x:c>
      <x:c r="R2727" s="23" t="str">
        <x:v>True</x:v>
      </x:c>
      <x:c r="S2727" s="23" t="str">
        <x:v>True</x:v>
      </x:c>
      <x:c r="T2727" s="23" t="str">
        <x:v>False</x:v>
      </x:c>
    </x:row>
    <x:row r="2728">
      <x:c r="A2728" s="23" t="str">
        <x:v>active_label_common_panel</x:v>
      </x:c>
      <x:c r="B2728" s="23" t="n">
        <x:v>60</x:v>
      </x:c>
      <x:c r="C2728" s="23" t="str">
        <x:v>checkpoint:minimax:minimax-m2-5</x:v>
      </x:c>
      <x:c r="D2728" s="23" t="str">
        <x:v>MiniMax-M2.5</x:v>
      </x:c>
      <x:c r="E2728" s="23" t="str">
        <x:v>minimax</x:v>
      </x:c>
      <x:c r="F2728" s="78" t="n">
        <x:v>46065</x:v>
      </x:c>
      <x:c r="G2728" s="78" t="n">
        <x:v>46125</x:v>
      </x:c>
      <x:c r="H2728" s="81" t="n">
        <x:v>0.506458290484024</x:v>
      </x:c>
      <x:c r="I2728" s="81" t="n">
        <x:v>0.597489495613</x:v>
      </x:c>
      <x:c r="J2728" s="23" t="str">
        <x:v>total_b</x:v>
      </x:c>
      <x:c r="K2728" s="23" t="str">
        <x:v>score_date_current_price_nonprospective</x:v>
      </x:c>
      <x:c r="L2728" s="81" t="n">
        <x:v>228.703644928</x:v>
      </x:c>
      <x:c r="M2728" s="81" t="n">
        <x:v>441.63671249583354</x:v>
      </x:c>
      <x:c r="N2728" s="81" t="n">
        <x:v>0.2857920822094874</x:v>
      </x:c>
      <x:c r="O2728" s="23" t="n">
        <x:v>39</x:v>
      </x:c>
      <x:c r="P2728" s="23" t="n">
        <x:v>9</x:v>
      </x:c>
      <x:c r="Q2728" s="78" t="n">
        <x:v>46124</x:v>
      </x:c>
      <x:c r="R2728" s="23" t="str">
        <x:v>True</x:v>
      </x:c>
      <x:c r="S2728" s="23" t="str">
        <x:v>True</x:v>
      </x:c>
      <x:c r="T2728" s="23" t="str">
        <x:v>True</x:v>
      </x:c>
    </x:row>
    <x:row r="2729">
      <x:c r="A2729" s="23" t="str">
        <x:v>active_label_common_panel</x:v>
      </x:c>
      <x:c r="B2729" s="23" t="n">
        <x:v>60</x:v>
      </x:c>
      <x:c r="C2729" s="23" t="str">
        <x:v>checkpoint:epoch:qwen3-5-397b-a17b</x:v>
      </x:c>
      <x:c r="D2729" s="23" t="str">
        <x:v>Qwen3.5 397B-A17B</x:v>
      </x:c>
      <x:c r="E2729" s="23" t="str">
        <x:v>alibaba</x:v>
      </x:c>
      <x:c r="F2729" s="78" t="n">
        <x:v>46066</x:v>
      </x:c>
      <x:c r="G2729" s="78" t="n">
        <x:v>46128</x:v>
      </x:c>
      <x:c r="H2729" s="81" t="n">
        <x:v>0.9553009996854395</x:v>
      </x:c>
      <x:c r="I2729" s="81" t="n">
        <x:v>1.38744369255</x:v>
      </x:c>
      <x:c r="J2729" s="23" t="str">
        <x:v>active_b</x:v>
      </x:c>
      <x:c r="K2729" s="23" t="str">
        <x:v>date_historical_price</x:v>
      </x:c>
      <x:c r="L2729" s="81" t="n">
        <x:v>17</x:v>
      </x:c>
      <x:c r="M2729" s="81" t="n">
        <x:v>21.709212067326177</x:v>
      </x:c>
      <x:c r="N2729" s="81" t="n">
        <x:v>0.1061951397075495</x:v>
      </x:c>
      <x:c r="O2729" s="23" t="n">
        <x:v>31</x:v>
      </x:c>
      <x:c r="P2729" s="23" t="n">
        <x:v>9</x:v>
      </x:c>
      <x:c r="Q2729" s="78" t="n">
        <x:v>46125</x:v>
      </x:c>
      <x:c r="R2729" s="23" t="str">
        <x:v>True</x:v>
      </x:c>
      <x:c r="S2729" s="23" t="str">
        <x:v>True</x:v>
      </x:c>
      <x:c r="T2729" s="23" t="str">
        <x:v>False</x:v>
      </x:c>
    </x:row>
    <x:row r="2730">
      <x:c r="A2730" s="23" t="str">
        <x:v>active_label_common_panel</x:v>
      </x:c>
      <x:c r="B2730" s="23" t="n">
        <x:v>60</x:v>
      </x:c>
      <x:c r="C2730" s="23" t="str">
        <x:v>checkpoint:epoch:qwen3-5-397b-a17b</x:v>
      </x:c>
      <x:c r="D2730" s="23" t="str">
        <x:v>Qwen3.5 397B-A17B</x:v>
      </x:c>
      <x:c r="E2730" s="23" t="str">
        <x:v>alibaba</x:v>
      </x:c>
      <x:c r="F2730" s="78" t="n">
        <x:v>46066</x:v>
      </x:c>
      <x:c r="G2730" s="78" t="n">
        <x:v>46128</x:v>
      </x:c>
      <x:c r="H2730" s="81" t="n">
        <x:v>0.9553009996854395</x:v>
      </x:c>
      <x:c r="I2730" s="81" t="n">
        <x:v>1.38744369255</x:v>
      </x:c>
      <x:c r="J2730" s="23" t="str">
        <x:v>active_b</x:v>
      </x:c>
      <x:c r="K2730" s="23" t="str">
        <x:v>score_date</x:v>
      </x:c>
      <x:c r="L2730" s="81" t="n">
        <x:v>17</x:v>
      </x:c>
      <x:c r="M2730" s="81" t="n">
        <x:v>15.702379533988264</x:v>
      </x:c>
      <x:c r="N2730" s="81" t="n">
        <x:v>-0.03448345112351907</x:v>
      </x:c>
      <x:c r="O2730" s="23" t="n">
        <x:v>31</x:v>
      </x:c>
      <x:c r="P2730" s="23" t="n">
        <x:v>9</x:v>
      </x:c>
      <x:c r="Q2730" s="78" t="n">
        <x:v>46125</x:v>
      </x:c>
      <x:c r="R2730" s="23" t="str">
        <x:v>True</x:v>
      </x:c>
      <x:c r="S2730" s="23" t="str">
        <x:v>True</x:v>
      </x:c>
      <x:c r="T2730" s="23" t="str">
        <x:v>False</x:v>
      </x:c>
    </x:row>
    <x:row r="2731">
      <x:c r="A2731" s="23" t="str">
        <x:v>active_label_common_panel</x:v>
      </x:c>
      <x:c r="B2731" s="23" t="n">
        <x:v>60</x:v>
      </x:c>
      <x:c r="C2731" s="23" t="str">
        <x:v>checkpoint:epoch:qwen3-5-397b-a17b</x:v>
      </x:c>
      <x:c r="D2731" s="23" t="str">
        <x:v>Qwen3.5 397B-A17B</x:v>
      </x:c>
      <x:c r="E2731" s="23" t="str">
        <x:v>alibaba</x:v>
      </x:c>
      <x:c r="F2731" s="78" t="n">
        <x:v>46066</x:v>
      </x:c>
      <x:c r="G2731" s="78" t="n">
        <x:v>46128</x:v>
      </x:c>
      <x:c r="H2731" s="81" t="n">
        <x:v>0.9553009996854395</x:v>
      </x:c>
      <x:c r="I2731" s="81" t="n">
        <x:v>1.38744369255</x:v>
      </x:c>
      <x:c r="J2731" s="23" t="str">
        <x:v>active_b</x:v>
      </x:c>
      <x:c r="K2731" s="23" t="str">
        <x:v>score_date_historical_price</x:v>
      </x:c>
      <x:c r="L2731" s="81" t="n">
        <x:v>17</x:v>
      </x:c>
      <x:c r="M2731" s="81" t="n">
        <x:v>21.8792191252101</x:v>
      </x:c>
      <x:c r="N2731" s="81" t="n">
        <x:v>0.10958289648128881</x:v>
      </x:c>
      <x:c r="O2731" s="23" t="n">
        <x:v>31</x:v>
      </x:c>
      <x:c r="P2731" s="23" t="n">
        <x:v>9</x:v>
      </x:c>
      <x:c r="Q2731" s="78" t="n">
        <x:v>46125</x:v>
      </x:c>
      <x:c r="R2731" s="23" t="str">
        <x:v>True</x:v>
      </x:c>
      <x:c r="S2731" s="23" t="str">
        <x:v>True</x:v>
      </x:c>
      <x:c r="T2731" s="23" t="str">
        <x:v>False</x:v>
      </x:c>
    </x:row>
    <x:row r="2732">
      <x:c r="A2732" s="23" t="str">
        <x:v>active_label_common_panel</x:v>
      </x:c>
      <x:c r="B2732" s="23" t="n">
        <x:v>60</x:v>
      </x:c>
      <x:c r="C2732" s="23" t="str">
        <x:v>checkpoint:epoch:qwen3-5-397b-a17b</x:v>
      </x:c>
      <x:c r="D2732" s="23" t="str">
        <x:v>Qwen3.5 397B-A17B</x:v>
      </x:c>
      <x:c r="E2732" s="23" t="str">
        <x:v>alibaba</x:v>
      </x:c>
      <x:c r="F2732" s="78" t="n">
        <x:v>46066</x:v>
      </x:c>
      <x:c r="G2732" s="78" t="n">
        <x:v>46128</x:v>
      </x:c>
      <x:c r="H2732" s="81" t="n">
        <x:v>0.9553009996854395</x:v>
      </x:c>
      <x:c r="I2732" s="81" t="n">
        <x:v>1.38744369255</x:v>
      </x:c>
      <x:c r="J2732" s="23" t="str">
        <x:v>active_b</x:v>
      </x:c>
      <x:c r="K2732" s="23" t="str">
        <x:v>score_date_current_price_nonprospective</x:v>
      </x:c>
      <x:c r="L2732" s="81" t="n">
        <x:v>17</x:v>
      </x:c>
      <x:c r="M2732" s="81" t="n">
        <x:v>25.209951061206237</x:v>
      </x:c>
      <x:c r="N2732" s="81" t="n">
        <x:v>0.17112308122523617</x:v>
      </x:c>
      <x:c r="O2732" s="23" t="n">
        <x:v>31</x:v>
      </x:c>
      <x:c r="P2732" s="23" t="n">
        <x:v>9</x:v>
      </x:c>
      <x:c r="Q2732" s="78" t="n">
        <x:v>46125</x:v>
      </x:c>
      <x:c r="R2732" s="23" t="str">
        <x:v>True</x:v>
      </x:c>
      <x:c r="S2732" s="23" t="str">
        <x:v>True</x:v>
      </x:c>
      <x:c r="T2732" s="23" t="str">
        <x:v>True</x:v>
      </x:c>
    </x:row>
    <x:row r="2733">
      <x:c r="A2733" s="23" t="str">
        <x:v>active_label_common_panel</x:v>
      </x:c>
      <x:c r="B2733" s="23" t="n">
        <x:v>60</x:v>
      </x:c>
      <x:c r="C2733" s="23" t="str">
        <x:v>checkpoint:epoch:qwen3-5-397b-a17b</x:v>
      </x:c>
      <x:c r="D2733" s="23" t="str">
        <x:v>Qwen3.5 397B-A17B</x:v>
      </x:c>
      <x:c r="E2733" s="23" t="str">
        <x:v>alibaba</x:v>
      </x:c>
      <x:c r="F2733" s="78" t="n">
        <x:v>46066</x:v>
      </x:c>
      <x:c r="G2733" s="78" t="n">
        <x:v>46128</x:v>
      </x:c>
      <x:c r="H2733" s="81" t="n">
        <x:v>0.9553009996854395</x:v>
      </x:c>
      <x:c r="I2733" s="81" t="n">
        <x:v>1.38744369255</x:v>
      </x:c>
      <x:c r="J2733" s="23" t="str">
        <x:v>total_b</x:v>
      </x:c>
      <x:c r="K2733" s="23" t="str">
        <x:v>date_historical_price</x:v>
      </x:c>
      <x:c r="L2733" s="81" t="n">
        <x:v>397</x:v>
      </x:c>
      <x:c r="M2733" s="81" t="n">
        <x:v>715.7256072581572</x:v>
      </x:c>
      <x:c r="N2733" s="81" t="n">
        <x:v>0.2559560489333849</x:v>
      </x:c>
      <x:c r="O2733" s="23" t="n">
        <x:v>31</x:v>
      </x:c>
      <x:c r="P2733" s="23" t="n">
        <x:v>9</x:v>
      </x:c>
      <x:c r="Q2733" s="78" t="n">
        <x:v>46125</x:v>
      </x:c>
      <x:c r="R2733" s="23" t="str">
        <x:v>True</x:v>
      </x:c>
      <x:c r="S2733" s="23" t="str">
        <x:v>True</x:v>
      </x:c>
      <x:c r="T2733" s="23" t="str">
        <x:v>False</x:v>
      </x:c>
    </x:row>
    <x:row r="2734">
      <x:c r="A2734" s="23" t="str">
        <x:v>active_label_common_panel</x:v>
      </x:c>
      <x:c r="B2734" s="23" t="n">
        <x:v>60</x:v>
      </x:c>
      <x:c r="C2734" s="23" t="str">
        <x:v>checkpoint:epoch:qwen3-5-397b-a17b</x:v>
      </x:c>
      <x:c r="D2734" s="23" t="str">
        <x:v>Qwen3.5 397B-A17B</x:v>
      </x:c>
      <x:c r="E2734" s="23" t="str">
        <x:v>alibaba</x:v>
      </x:c>
      <x:c r="F2734" s="78" t="n">
        <x:v>46066</x:v>
      </x:c>
      <x:c r="G2734" s="78" t="n">
        <x:v>46128</x:v>
      </x:c>
      <x:c r="H2734" s="81" t="n">
        <x:v>0.9553009996854395</x:v>
      </x:c>
      <x:c r="I2734" s="81" t="n">
        <x:v>1.38744369255</x:v>
      </x:c>
      <x:c r="J2734" s="23" t="str">
        <x:v>total_b</x:v>
      </x:c>
      <x:c r="K2734" s="23" t="str">
        <x:v>score_date</x:v>
      </x:c>
      <x:c r="L2734" s="81" t="n">
        <x:v>397</x:v>
      </x:c>
      <x:c r="M2734" s="81" t="n">
        <x:v>507.958383824342</x:v>
      </x:c>
      <x:c r="N2734" s="81" t="n">
        <x:v>0.10703762596214496</x:v>
      </x:c>
      <x:c r="O2734" s="23" t="n">
        <x:v>31</x:v>
      </x:c>
      <x:c r="P2734" s="23" t="n">
        <x:v>9</x:v>
      </x:c>
      <x:c r="Q2734" s="78" t="n">
        <x:v>46125</x:v>
      </x:c>
      <x:c r="R2734" s="23" t="str">
        <x:v>True</x:v>
      </x:c>
      <x:c r="S2734" s="23" t="str">
        <x:v>True</x:v>
      </x:c>
      <x:c r="T2734" s="23" t="str">
        <x:v>False</x:v>
      </x:c>
    </x:row>
    <x:row r="2735">
      <x:c r="A2735" s="23" t="str">
        <x:v>active_label_common_panel</x:v>
      </x:c>
      <x:c r="B2735" s="23" t="n">
        <x:v>60</x:v>
      </x:c>
      <x:c r="C2735" s="23" t="str">
        <x:v>checkpoint:epoch:qwen3-5-397b-a17b</x:v>
      </x:c>
      <x:c r="D2735" s="23" t="str">
        <x:v>Qwen3.5 397B-A17B</x:v>
      </x:c>
      <x:c r="E2735" s="23" t="str">
        <x:v>alibaba</x:v>
      </x:c>
      <x:c r="F2735" s="78" t="n">
        <x:v>46066</x:v>
      </x:c>
      <x:c r="G2735" s="78" t="n">
        <x:v>46128</x:v>
      </x:c>
      <x:c r="H2735" s="81" t="n">
        <x:v>0.9553009996854395</x:v>
      </x:c>
      <x:c r="I2735" s="81" t="n">
        <x:v>1.38744369255</x:v>
      </x:c>
      <x:c r="J2735" s="23" t="str">
        <x:v>total_b</x:v>
      </x:c>
      <x:c r="K2735" s="23" t="str">
        <x:v>score_date_historical_price</x:v>
      </x:c>
      <x:c r="L2735" s="81" t="n">
        <x:v>397</x:v>
      </x:c>
      <x:c r="M2735" s="81" t="n">
        <x:v>827.7200869740179</x:v>
      </x:c>
      <x:c r="N2735" s="81" t="n">
        <x:v>0.31909298795019586</x:v>
      </x:c>
      <x:c r="O2735" s="23" t="n">
        <x:v>31</x:v>
      </x:c>
      <x:c r="P2735" s="23" t="n">
        <x:v>9</x:v>
      </x:c>
      <x:c r="Q2735" s="78" t="n">
        <x:v>46125</x:v>
      </x:c>
      <x:c r="R2735" s="23" t="str">
        <x:v>True</x:v>
      </x:c>
      <x:c r="S2735" s="23" t="str">
        <x:v>True</x:v>
      </x:c>
      <x:c r="T2735" s="23" t="str">
        <x:v>False</x:v>
      </x:c>
    </x:row>
    <x:row r="2736">
      <x:c r="A2736" s="23" t="str">
        <x:v>active_label_common_panel</x:v>
      </x:c>
      <x:c r="B2736" s="23" t="n">
        <x:v>60</x:v>
      </x:c>
      <x:c r="C2736" s="23" t="str">
        <x:v>checkpoint:epoch:qwen3-5-397b-a17b</x:v>
      </x:c>
      <x:c r="D2736" s="23" t="str">
        <x:v>Qwen3.5 397B-A17B</x:v>
      </x:c>
      <x:c r="E2736" s="23" t="str">
        <x:v>alibaba</x:v>
      </x:c>
      <x:c r="F2736" s="78" t="n">
        <x:v>46066</x:v>
      </x:c>
      <x:c r="G2736" s="78" t="n">
        <x:v>46128</x:v>
      </x:c>
      <x:c r="H2736" s="81" t="n">
        <x:v>0.9553009996854395</x:v>
      </x:c>
      <x:c r="I2736" s="81" t="n">
        <x:v>1.38744369255</x:v>
      </x:c>
      <x:c r="J2736" s="23" t="str">
        <x:v>total_b</x:v>
      </x:c>
      <x:c r="K2736" s="23" t="str">
        <x:v>score_date_current_price_nonprospective</x:v>
      </x:c>
      <x:c r="L2736" s="81" t="n">
        <x:v>397</x:v>
      </x:c>
      <x:c r="M2736" s="81" t="n">
        <x:v>887.1263228125198</x:v>
      </x:c>
      <x:c r="N2736" s="81" t="n">
        <x:v>0.3491949590598501</x:v>
      </x:c>
      <x:c r="O2736" s="23" t="n">
        <x:v>31</x:v>
      </x:c>
      <x:c r="P2736" s="23" t="n">
        <x:v>9</x:v>
      </x:c>
      <x:c r="Q2736" s="78" t="n">
        <x:v>46125</x:v>
      </x:c>
      <x:c r="R2736" s="23" t="str">
        <x:v>True</x:v>
      </x:c>
      <x:c r="S2736" s="23" t="str">
        <x:v>True</x:v>
      </x:c>
      <x:c r="T2736" s="23" t="str">
        <x:v>True</x:v>
      </x:c>
    </x:row>
    <x:row r="2737">
      <x:c r="A2737" s="23" t="str">
        <x:v>active_label_common_panel</x:v>
      </x:c>
      <x:c r="B2737" s="23" t="n">
        <x:v>60</x:v>
      </x:c>
      <x:c r="C2737" s="23" t="str">
        <x:v>checkpoint:epoch:qwen3-5-122b-a10b</x:v>
      </x:c>
      <x:c r="D2737" s="23" t="str">
        <x:v>Qwen3.5-122B-A10B</x:v>
      </x:c>
      <x:c r="E2737" s="23" t="str">
        <x:v>alibaba</x:v>
      </x:c>
      <x:c r="F2737" s="78" t="n">
        <x:v>46077</x:v>
      </x:c>
      <x:c r="G2737" s="78" t="n">
        <x:v>46138</x:v>
      </x:c>
      <x:c r="H2737" s="81" t="n">
        <x:v>0.7353910524340095</x:v>
      </x:c>
      <x:c r="I2737" s="81" t="n">
        <x:v>0.834266144585</x:v>
      </x:c>
      <x:c r="J2737" s="23" t="str">
        <x:v>active_b</x:v>
      </x:c>
      <x:c r="K2737" s="23" t="str">
        <x:v>date_historical_price</x:v>
      </x:c>
      <x:c r="L2737" s="81" t="n">
        <x:v>10</x:v>
      </x:c>
      <x:c r="M2737" s="81" t="n">
        <x:v>17.35434559226165</x:v>
      </x:c>
      <x:c r="N2737" s="81" t="n">
        <x:v>0.23940824168774721</x:v>
      </x:c>
      <x:c r="O2737" s="23" t="n">
        <x:v>31</x:v>
      </x:c>
      <x:c r="P2737" s="23" t="n">
        <x:v>9</x:v>
      </x:c>
      <x:c r="Q2737" s="78" t="n">
        <x:v>46125</x:v>
      </x:c>
      <x:c r="R2737" s="23" t="str">
        <x:v>True</x:v>
      </x:c>
      <x:c r="S2737" s="23" t="str">
        <x:v>True</x:v>
      </x:c>
      <x:c r="T2737" s="23" t="str">
        <x:v>False</x:v>
      </x:c>
    </x:row>
    <x:row r="2738">
      <x:c r="A2738" s="23" t="str">
        <x:v>active_label_common_panel</x:v>
      </x:c>
      <x:c r="B2738" s="23" t="n">
        <x:v>60</x:v>
      </x:c>
      <x:c r="C2738" s="23" t="str">
        <x:v>checkpoint:epoch:qwen3-5-122b-a10b</x:v>
      </x:c>
      <x:c r="D2738" s="23" t="str">
        <x:v>Qwen3.5-122B-A10B</x:v>
      </x:c>
      <x:c r="E2738" s="23" t="str">
        <x:v>alibaba</x:v>
      </x:c>
      <x:c r="F2738" s="78" t="n">
        <x:v>46077</x:v>
      </x:c>
      <x:c r="G2738" s="78" t="n">
        <x:v>46138</x:v>
      </x:c>
      <x:c r="H2738" s="81" t="n">
        <x:v>0.7353910524340095</x:v>
      </x:c>
      <x:c r="I2738" s="81" t="n">
        <x:v>0.834266144585</x:v>
      </x:c>
      <x:c r="J2738" s="23" t="str">
        <x:v>active_b</x:v>
      </x:c>
      <x:c r="K2738" s="23" t="str">
        <x:v>score_date</x:v>
      </x:c>
      <x:c r="L2738" s="81" t="n">
        <x:v>10</x:v>
      </x:c>
      <x:c r="M2738" s="81" t="n">
        <x:v>13.718015869796924</x:v>
      </x:c>
      <x:c r="N2738" s="81" t="n">
        <x:v>0.13729130093982095</x:v>
      </x:c>
      <x:c r="O2738" s="23" t="n">
        <x:v>31</x:v>
      </x:c>
      <x:c r="P2738" s="23" t="n">
        <x:v>9</x:v>
      </x:c>
      <x:c r="Q2738" s="78" t="n">
        <x:v>46125</x:v>
      </x:c>
      <x:c r="R2738" s="23" t="str">
        <x:v>True</x:v>
      </x:c>
      <x:c r="S2738" s="23" t="str">
        <x:v>True</x:v>
      </x:c>
      <x:c r="T2738" s="23" t="str">
        <x:v>False</x:v>
      </x:c>
    </x:row>
    <x:row r="2739">
      <x:c r="A2739" s="23" t="str">
        <x:v>active_label_common_panel</x:v>
      </x:c>
      <x:c r="B2739" s="23" t="n">
        <x:v>60</x:v>
      </x:c>
      <x:c r="C2739" s="23" t="str">
        <x:v>checkpoint:epoch:qwen3-5-122b-a10b</x:v>
      </x:c>
      <x:c r="D2739" s="23" t="str">
        <x:v>Qwen3.5-122B-A10B</x:v>
      </x:c>
      <x:c r="E2739" s="23" t="str">
        <x:v>alibaba</x:v>
      </x:c>
      <x:c r="F2739" s="78" t="n">
        <x:v>46077</x:v>
      </x:c>
      <x:c r="G2739" s="78" t="n">
        <x:v>46138</x:v>
      </x:c>
      <x:c r="H2739" s="81" t="n">
        <x:v>0.7353910524340095</x:v>
      </x:c>
      <x:c r="I2739" s="81" t="n">
        <x:v>0.834266144585</x:v>
      </x:c>
      <x:c r="J2739" s="23" t="str">
        <x:v>active_b</x:v>
      </x:c>
      <x:c r="K2739" s="23" t="str">
        <x:v>score_date_historical_price</x:v>
      </x:c>
      <x:c r="L2739" s="81" t="n">
        <x:v>10</x:v>
      </x:c>
      <x:c r="M2739" s="81" t="n">
        <x:v>17.46999499003881</x:v>
      </x:c>
      <x:c r="N2739" s="81" t="n">
        <x:v>0.24229278043806482</x:v>
      </x:c>
      <x:c r="O2739" s="23" t="n">
        <x:v>31</x:v>
      </x:c>
      <x:c r="P2739" s="23" t="n">
        <x:v>9</x:v>
      </x:c>
      <x:c r="Q2739" s="78" t="n">
        <x:v>46125</x:v>
      </x:c>
      <x:c r="R2739" s="23" t="str">
        <x:v>True</x:v>
      </x:c>
      <x:c r="S2739" s="23" t="str">
        <x:v>True</x:v>
      </x:c>
      <x:c r="T2739" s="23" t="str">
        <x:v>False</x:v>
      </x:c>
    </x:row>
    <x:row r="2740">
      <x:c r="A2740" s="23" t="str">
        <x:v>active_label_common_panel</x:v>
      </x:c>
      <x:c r="B2740" s="23" t="n">
        <x:v>60</x:v>
      </x:c>
      <x:c r="C2740" s="23" t="str">
        <x:v>checkpoint:epoch:qwen3-5-122b-a10b</x:v>
      </x:c>
      <x:c r="D2740" s="23" t="str">
        <x:v>Qwen3.5-122B-A10B</x:v>
      </x:c>
      <x:c r="E2740" s="23" t="str">
        <x:v>alibaba</x:v>
      </x:c>
      <x:c r="F2740" s="78" t="n">
        <x:v>46077</x:v>
      </x:c>
      <x:c r="G2740" s="78" t="n">
        <x:v>46138</x:v>
      </x:c>
      <x:c r="H2740" s="81" t="n">
        <x:v>0.7353910524340095</x:v>
      </x:c>
      <x:c r="I2740" s="81" t="n">
        <x:v>0.834266144585</x:v>
      </x:c>
      <x:c r="J2740" s="23" t="str">
        <x:v>active_b</x:v>
      </x:c>
      <x:c r="K2740" s="23" t="str">
        <x:v>score_date_current_price_nonprospective</x:v>
      </x:c>
      <x:c r="L2740" s="81" t="n">
        <x:v>10</x:v>
      </x:c>
      <x:c r="M2740" s="81" t="n">
        <x:v>16.230599653657222</x:v>
      </x:c>
      <x:c r="N2740" s="81" t="n">
        <x:v>0.2103345655109816</x:v>
      </x:c>
      <x:c r="O2740" s="23" t="n">
        <x:v>31</x:v>
      </x:c>
      <x:c r="P2740" s="23" t="n">
        <x:v>9</x:v>
      </x:c>
      <x:c r="Q2740" s="78" t="n">
        <x:v>46125</x:v>
      </x:c>
      <x:c r="R2740" s="23" t="str">
        <x:v>True</x:v>
      </x:c>
      <x:c r="S2740" s="23" t="str">
        <x:v>True</x:v>
      </x:c>
      <x:c r="T2740" s="23" t="str">
        <x:v>True</x:v>
      </x:c>
    </x:row>
    <x:row r="2741">
      <x:c r="A2741" s="23" t="str">
        <x:v>active_label_common_panel</x:v>
      </x:c>
      <x:c r="B2741" s="23" t="n">
        <x:v>60</x:v>
      </x:c>
      <x:c r="C2741" s="23" t="str">
        <x:v>checkpoint:epoch:qwen3-5-122b-a10b</x:v>
      </x:c>
      <x:c r="D2741" s="23" t="str">
        <x:v>Qwen3.5-122B-A10B</x:v>
      </x:c>
      <x:c r="E2741" s="23" t="str">
        <x:v>alibaba</x:v>
      </x:c>
      <x:c r="F2741" s="78" t="n">
        <x:v>46077</x:v>
      </x:c>
      <x:c r="G2741" s="78" t="n">
        <x:v>46138</x:v>
      </x:c>
      <x:c r="H2741" s="81" t="n">
        <x:v>0.7353910524340095</x:v>
      </x:c>
      <x:c r="I2741" s="81" t="n">
        <x:v>0.834266144585</x:v>
      </x:c>
      <x:c r="J2741" s="23" t="str">
        <x:v>total_b</x:v>
      </x:c>
      <x:c r="K2741" s="23" t="str">
        <x:v>date_historical_price</x:v>
      </x:c>
      <x:c r="L2741" s="81" t="n">
        <x:v>122</x:v>
      </x:c>
      <x:c r="M2741" s="81" t="n">
        <x:v>473.9204292827361</x:v>
      </x:c>
      <x:c r="N2741" s="81" t="n">
        <x:v>0.5893455995556282</x:v>
      </x:c>
      <x:c r="O2741" s="23" t="n">
        <x:v>31</x:v>
      </x:c>
      <x:c r="P2741" s="23" t="n">
        <x:v>9</x:v>
      </x:c>
      <x:c r="Q2741" s="78" t="n">
        <x:v>46125</x:v>
      </x:c>
      <x:c r="R2741" s="23" t="str">
        <x:v>True</x:v>
      </x:c>
      <x:c r="S2741" s="23" t="str">
        <x:v>True</x:v>
      </x:c>
      <x:c r="T2741" s="23" t="str">
        <x:v>False</x:v>
      </x:c>
    </x:row>
    <x:row r="2742">
      <x:c r="A2742" s="23" t="str">
        <x:v>active_label_common_panel</x:v>
      </x:c>
      <x:c r="B2742" s="23" t="n">
        <x:v>60</x:v>
      </x:c>
      <x:c r="C2742" s="23" t="str">
        <x:v>checkpoint:epoch:qwen3-5-122b-a10b</x:v>
      </x:c>
      <x:c r="D2742" s="23" t="str">
        <x:v>Qwen3.5-122B-A10B</x:v>
      </x:c>
      <x:c r="E2742" s="23" t="str">
        <x:v>alibaba</x:v>
      </x:c>
      <x:c r="F2742" s="78" t="n">
        <x:v>46077</x:v>
      </x:c>
      <x:c r="G2742" s="78" t="n">
        <x:v>46138</x:v>
      </x:c>
      <x:c r="H2742" s="81" t="n">
        <x:v>0.7353910524340095</x:v>
      </x:c>
      <x:c r="I2742" s="81" t="n">
        <x:v>0.834266144585</x:v>
      </x:c>
      <x:c r="J2742" s="23" t="str">
        <x:v>total_b</x:v>
      </x:c>
      <x:c r="K2742" s="23" t="str">
        <x:v>score_date</x:v>
      </x:c>
      <x:c r="L2742" s="81" t="n">
        <x:v>122</x:v>
      </x:c>
      <x:c r="M2742" s="81" t="n">
        <x:v>375.7589442941266</x:v>
      </x:c>
      <x:c r="N2742" s="81" t="n">
        <x:v>0.48854949633895983</x:v>
      </x:c>
      <x:c r="O2742" s="23" t="n">
        <x:v>31</x:v>
      </x:c>
      <x:c r="P2742" s="23" t="n">
        <x:v>9</x:v>
      </x:c>
      <x:c r="Q2742" s="78" t="n">
        <x:v>46125</x:v>
      </x:c>
      <x:c r="R2742" s="23" t="str">
        <x:v>True</x:v>
      </x:c>
      <x:c r="S2742" s="23" t="str">
        <x:v>True</x:v>
      </x:c>
      <x:c r="T2742" s="23" t="str">
        <x:v>False</x:v>
      </x:c>
    </x:row>
    <x:row r="2743">
      <x:c r="A2743" s="23" t="str">
        <x:v>active_label_common_panel</x:v>
      </x:c>
      <x:c r="B2743" s="23" t="n">
        <x:v>60</x:v>
      </x:c>
      <x:c r="C2743" s="23" t="str">
        <x:v>checkpoint:epoch:qwen3-5-122b-a10b</x:v>
      </x:c>
      <x:c r="D2743" s="23" t="str">
        <x:v>Qwen3.5-122B-A10B</x:v>
      </x:c>
      <x:c r="E2743" s="23" t="str">
        <x:v>alibaba</x:v>
      </x:c>
      <x:c r="F2743" s="78" t="n">
        <x:v>46077</x:v>
      </x:c>
      <x:c r="G2743" s="78" t="n">
        <x:v>46138</x:v>
      </x:c>
      <x:c r="H2743" s="81" t="n">
        <x:v>0.7353910524340095</x:v>
      </x:c>
      <x:c r="I2743" s="81" t="n">
        <x:v>0.834266144585</x:v>
      </x:c>
      <x:c r="J2743" s="23" t="str">
        <x:v>total_b</x:v>
      </x:c>
      <x:c r="K2743" s="23" t="str">
        <x:v>score_date_historical_price</x:v>
      </x:c>
      <x:c r="L2743" s="81" t="n">
        <x:v>122</x:v>
      </x:c>
      <x:c r="M2743" s="81" t="n">
        <x:v>536.3694040239994</x:v>
      </x:c>
      <x:c r="N2743" s="81" t="n">
        <x:v>0.6431041658677501</x:v>
      </x:c>
      <x:c r="O2743" s="23" t="n">
        <x:v>31</x:v>
      </x:c>
      <x:c r="P2743" s="23" t="n">
        <x:v>9</x:v>
      </x:c>
      <x:c r="Q2743" s="78" t="n">
        <x:v>46125</x:v>
      </x:c>
      <x:c r="R2743" s="23" t="str">
        <x:v>True</x:v>
      </x:c>
      <x:c r="S2743" s="23" t="str">
        <x:v>True</x:v>
      </x:c>
      <x:c r="T2743" s="23" t="str">
        <x:v>False</x:v>
      </x:c>
    </x:row>
    <x:row r="2744">
      <x:c r="A2744" s="23" t="str">
        <x:v>active_label_common_panel</x:v>
      </x:c>
      <x:c r="B2744" s="23" t="n">
        <x:v>60</x:v>
      </x:c>
      <x:c r="C2744" s="23" t="str">
        <x:v>checkpoint:epoch:qwen3-5-122b-a10b</x:v>
      </x:c>
      <x:c r="D2744" s="23" t="str">
        <x:v>Qwen3.5-122B-A10B</x:v>
      </x:c>
      <x:c r="E2744" s="23" t="str">
        <x:v>alibaba</x:v>
      </x:c>
      <x:c r="F2744" s="78" t="n">
        <x:v>46077</x:v>
      </x:c>
      <x:c r="G2744" s="78" t="n">
        <x:v>46138</x:v>
      </x:c>
      <x:c r="H2744" s="81" t="n">
        <x:v>0.7353910524340095</x:v>
      </x:c>
      <x:c r="I2744" s="81" t="n">
        <x:v>0.834266144585</x:v>
      </x:c>
      <x:c r="J2744" s="23" t="str">
        <x:v>total_b</x:v>
      </x:c>
      <x:c r="K2744" s="23" t="str">
        <x:v>score_date_current_price_nonprospective</x:v>
      </x:c>
      <x:c r="L2744" s="81" t="n">
        <x:v>122</x:v>
      </x:c>
      <x:c r="M2744" s="81" t="n">
        <x:v>458.07599964367154</x:v>
      </x:c>
      <x:c r="N2744" s="81" t="n">
        <x:v>0.5745777073458919</x:v>
      </x:c>
      <x:c r="O2744" s="23" t="n">
        <x:v>31</x:v>
      </x:c>
      <x:c r="P2744" s="23" t="n">
        <x:v>9</x:v>
      </x:c>
      <x:c r="Q2744" s="78" t="n">
        <x:v>46125</x:v>
      </x:c>
      <x:c r="R2744" s="23" t="str">
        <x:v>True</x:v>
      </x:c>
      <x:c r="S2744" s="23" t="str">
        <x:v>True</x:v>
      </x:c>
      <x:c r="T2744" s="23" t="str">
        <x:v>True</x:v>
      </x:c>
    </x:row>
    <x:row r="2745">
      <x:c r="A2745" s="23" t="str">
        <x:v>active_label_common_panel</x:v>
      </x:c>
      <x:c r="B2745" s="23" t="n">
        <x:v>60</x:v>
      </x:c>
      <x:c r="C2745" s="23" t="str">
        <x:v>checkpoint:epoch:qwen3-5-27b</x:v>
      </x:c>
      <x:c r="D2745" s="23" t="str">
        <x:v>Qwen3.5-27B</x:v>
      </x:c>
      <x:c r="E2745" s="23" t="str">
        <x:v>alibaba</x:v>
      </x:c>
      <x:c r="F2745" s="78" t="n">
        <x:v>46077</x:v>
      </x:c>
      <x:c r="G2745" s="78" t="n">
        <x:v>46138</x:v>
      </x:c>
      <x:c r="H2745" s="81" t="n">
        <x:v>0.5515432893255071</x:v>
      </x:c>
      <x:c r="I2745" s="81" t="n">
        <x:v>0.792933757663</x:v>
      </x:c>
      <x:c r="J2745" s="23" t="str">
        <x:v>active_b</x:v>
      </x:c>
      <x:c r="K2745" s="23" t="str">
        <x:v>date_historical_price</x:v>
      </x:c>
      <x:c r="L2745" s="81" t="n">
        <x:v>27</x:v>
      </x:c>
      <x:c r="M2745" s="81" t="n">
        <x:v>14.01191025032717</x:v>
      </x:c>
      <x:c r="N2745" s="81" t="n">
        <x:v>-0.28486641726558004</x:v>
      </x:c>
      <x:c r="O2745" s="23" t="n">
        <x:v>31</x:v>
      </x:c>
      <x:c r="P2745" s="23" t="n">
        <x:v>9</x:v>
      </x:c>
      <x:c r="Q2745" s="78" t="n">
        <x:v>46125</x:v>
      </x:c>
      <x:c r="R2745" s="23" t="str">
        <x:v>True</x:v>
      </x:c>
      <x:c r="S2745" s="23" t="str">
        <x:v>True</x:v>
      </x:c>
      <x:c r="T2745" s="23" t="str">
        <x:v>False</x:v>
      </x:c>
    </x:row>
    <x:row r="2746">
      <x:c r="A2746" s="23" t="str">
        <x:v>active_label_common_panel</x:v>
      </x:c>
      <x:c r="B2746" s="23" t="n">
        <x:v>60</x:v>
      </x:c>
      <x:c r="C2746" s="23" t="str">
        <x:v>checkpoint:epoch:qwen3-5-27b</x:v>
      </x:c>
      <x:c r="D2746" s="23" t="str">
        <x:v>Qwen3.5-27B</x:v>
      </x:c>
      <x:c r="E2746" s="23" t="str">
        <x:v>alibaba</x:v>
      </x:c>
      <x:c r="F2746" s="78" t="n">
        <x:v>46077</x:v>
      </x:c>
      <x:c r="G2746" s="78" t="n">
        <x:v>46138</x:v>
      </x:c>
      <x:c r="H2746" s="81" t="n">
        <x:v>0.5515432893255071</x:v>
      </x:c>
      <x:c r="I2746" s="81" t="n">
        <x:v>0.792933757663</x:v>
      </x:c>
      <x:c r="J2746" s="23" t="str">
        <x:v>active_b</x:v>
      </x:c>
      <x:c r="K2746" s="23" t="str">
        <x:v>score_date</x:v>
      </x:c>
      <x:c r="L2746" s="81" t="n">
        <x:v>27</x:v>
      </x:c>
      <x:c r="M2746" s="81" t="n">
        <x:v>15.075740891026001</x:v>
      </x:c>
      <x:c r="N2746" s="81" t="n">
        <x:v>-0.2530850996003537</x:v>
      </x:c>
      <x:c r="O2746" s="23" t="n">
        <x:v>31</x:v>
      </x:c>
      <x:c r="P2746" s="23" t="n">
        <x:v>9</x:v>
      </x:c>
      <x:c r="Q2746" s="78" t="n">
        <x:v>46125</x:v>
      </x:c>
      <x:c r="R2746" s="23" t="str">
        <x:v>True</x:v>
      </x:c>
      <x:c r="S2746" s="23" t="str">
        <x:v>True</x:v>
      </x:c>
      <x:c r="T2746" s="23" t="str">
        <x:v>False</x:v>
      </x:c>
    </x:row>
    <x:row r="2747">
      <x:c r="A2747" s="23" t="str">
        <x:v>active_label_common_panel</x:v>
      </x:c>
      <x:c r="B2747" s="23" t="n">
        <x:v>60</x:v>
      </x:c>
      <x:c r="C2747" s="23" t="str">
        <x:v>checkpoint:epoch:qwen3-5-27b</x:v>
      </x:c>
      <x:c r="D2747" s="23" t="str">
        <x:v>Qwen3.5-27B</x:v>
      </x:c>
      <x:c r="E2747" s="23" t="str">
        <x:v>alibaba</x:v>
      </x:c>
      <x:c r="F2747" s="78" t="n">
        <x:v>46077</x:v>
      </x:c>
      <x:c r="G2747" s="78" t="n">
        <x:v>46138</x:v>
      </x:c>
      <x:c r="H2747" s="81" t="n">
        <x:v>0.5515432893255071</x:v>
      </x:c>
      <x:c r="I2747" s="81" t="n">
        <x:v>0.792933757663</x:v>
      </x:c>
      <x:c r="J2747" s="23" t="str">
        <x:v>active_b</x:v>
      </x:c>
      <x:c r="K2747" s="23" t="str">
        <x:v>score_date_historical_price</x:v>
      </x:c>
      <x:c r="L2747" s="81" t="n">
        <x:v>27</x:v>
      </x:c>
      <x:c r="M2747" s="81" t="n">
        <x:v>14.302464277776627</x:v>
      </x:c>
      <x:c r="N2747" s="81" t="n">
        <x:v>-0.27595289242562465</x:v>
      </x:c>
      <x:c r="O2747" s="23" t="n">
        <x:v>31</x:v>
      </x:c>
      <x:c r="P2747" s="23" t="n">
        <x:v>9</x:v>
      </x:c>
      <x:c r="Q2747" s="78" t="n">
        <x:v>46125</x:v>
      </x:c>
      <x:c r="R2747" s="23" t="str">
        <x:v>True</x:v>
      </x:c>
      <x:c r="S2747" s="23" t="str">
        <x:v>True</x:v>
      </x:c>
      <x:c r="T2747" s="23" t="str">
        <x:v>False</x:v>
      </x:c>
    </x:row>
    <x:row r="2748">
      <x:c r="A2748" s="23" t="str">
        <x:v>active_label_common_panel</x:v>
      </x:c>
      <x:c r="B2748" s="23" t="n">
        <x:v>60</x:v>
      </x:c>
      <x:c r="C2748" s="23" t="str">
        <x:v>checkpoint:epoch:qwen3-5-27b</x:v>
      </x:c>
      <x:c r="D2748" s="23" t="str">
        <x:v>Qwen3.5-27B</x:v>
      </x:c>
      <x:c r="E2748" s="23" t="str">
        <x:v>alibaba</x:v>
      </x:c>
      <x:c r="F2748" s="78" t="n">
        <x:v>46077</x:v>
      </x:c>
      <x:c r="G2748" s="78" t="n">
        <x:v>46138</x:v>
      </x:c>
      <x:c r="H2748" s="81" t="n">
        <x:v>0.5515432893255071</x:v>
      </x:c>
      <x:c r="I2748" s="81" t="n">
        <x:v>0.792933757663</x:v>
      </x:c>
      <x:c r="J2748" s="23" t="str">
        <x:v>active_b</x:v>
      </x:c>
      <x:c r="K2748" s="23" t="str">
        <x:v>score_date_current_price_nonprospective</x:v>
      </x:c>
      <x:c r="L2748" s="81" t="n">
        <x:v>27</x:v>
      </x:c>
      <x:c r="M2748" s="81" t="n">
        <x:v>14.9171724581978</x:v>
      </x:c>
      <x:c r="N2748" s="81" t="n">
        <x:v>-0.257677253500669</x:v>
      </x:c>
      <x:c r="O2748" s="23" t="n">
        <x:v>31</x:v>
      </x:c>
      <x:c r="P2748" s="23" t="n">
        <x:v>9</x:v>
      </x:c>
      <x:c r="Q2748" s="78" t="n">
        <x:v>46125</x:v>
      </x:c>
      <x:c r="R2748" s="23" t="str">
        <x:v>True</x:v>
      </x:c>
      <x:c r="S2748" s="23" t="str">
        <x:v>True</x:v>
      </x:c>
      <x:c r="T2748" s="23" t="str">
        <x:v>True</x:v>
      </x:c>
    </x:row>
    <x:row r="2749">
      <x:c r="A2749" s="23" t="str">
        <x:v>active_label_common_panel</x:v>
      </x:c>
      <x:c r="B2749" s="23" t="n">
        <x:v>60</x:v>
      </x:c>
      <x:c r="C2749" s="23" t="str">
        <x:v>checkpoint:epoch:qwen3-5-27b</x:v>
      </x:c>
      <x:c r="D2749" s="23" t="str">
        <x:v>Qwen3.5-27B</x:v>
      </x:c>
      <x:c r="E2749" s="23" t="str">
        <x:v>alibaba</x:v>
      </x:c>
      <x:c r="F2749" s="78" t="n">
        <x:v>46077</x:v>
      </x:c>
      <x:c r="G2749" s="78" t="n">
        <x:v>46138</x:v>
      </x:c>
      <x:c r="H2749" s="81" t="n">
        <x:v>0.5515432893255071</x:v>
      </x:c>
      <x:c r="I2749" s="81" t="n">
        <x:v>0.792933757663</x:v>
      </x:c>
      <x:c r="J2749" s="23" t="str">
        <x:v>total_b</x:v>
      </x:c>
      <x:c r="K2749" s="23" t="str">
        <x:v>date_historical_price</x:v>
      </x:c>
      <x:c r="L2749" s="81" t="n">
        <x:v>27</x:v>
      </x:c>
      <x:c r="M2749" s="81" t="n">
        <x:v>305.22268089702794</x:v>
      </x:c>
      <x:c r="N2749" s="81" t="n">
        <x:v>1.053253038460796</x:v>
      </x:c>
      <x:c r="O2749" s="23" t="n">
        <x:v>31</x:v>
      </x:c>
      <x:c r="P2749" s="23" t="n">
        <x:v>9</x:v>
      </x:c>
      <x:c r="Q2749" s="78" t="n">
        <x:v>46125</x:v>
      </x:c>
      <x:c r="R2749" s="23" t="str">
        <x:v>True</x:v>
      </x:c>
      <x:c r="S2749" s="23" t="str">
        <x:v>True</x:v>
      </x:c>
      <x:c r="T2749" s="23" t="str">
        <x:v>False</x:v>
      </x:c>
    </x:row>
    <x:row r="2750">
      <x:c r="A2750" s="23" t="str">
        <x:v>active_label_common_panel</x:v>
      </x:c>
      <x:c r="B2750" s="23" t="n">
        <x:v>60</x:v>
      </x:c>
      <x:c r="C2750" s="23" t="str">
        <x:v>checkpoint:epoch:qwen3-5-27b</x:v>
      </x:c>
      <x:c r="D2750" s="23" t="str">
        <x:v>Qwen3.5-27B</x:v>
      </x:c>
      <x:c r="E2750" s="23" t="str">
        <x:v>alibaba</x:v>
      </x:c>
      <x:c r="F2750" s="78" t="n">
        <x:v>46077</x:v>
      </x:c>
      <x:c r="G2750" s="78" t="n">
        <x:v>46138</x:v>
      </x:c>
      <x:c r="H2750" s="81" t="n">
        <x:v>0.5515432893255071</x:v>
      </x:c>
      <x:c r="I2750" s="81" t="n">
        <x:v>0.792933757663</x:v>
      </x:c>
      <x:c r="J2750" s="23" t="str">
        <x:v>total_b</x:v>
      </x:c>
      <x:c r="K2750" s="23" t="str">
        <x:v>score_date</x:v>
      </x:c>
      <x:c r="L2750" s="81" t="n">
        <x:v>27</x:v>
      </x:c>
      <x:c r="M2750" s="81" t="n">
        <x:v>483.4996024162298</x:v>
      </x:c>
      <x:c r="N2750" s="81" t="n">
        <x:v>1.2530323571379887</x:v>
      </x:c>
      <x:c r="O2750" s="23" t="n">
        <x:v>31</x:v>
      </x:c>
      <x:c r="P2750" s="23" t="n">
        <x:v>9</x:v>
      </x:c>
      <x:c r="Q2750" s="78" t="n">
        <x:v>46125</x:v>
      </x:c>
      <x:c r="R2750" s="23" t="str">
        <x:v>True</x:v>
      </x:c>
      <x:c r="S2750" s="23" t="str">
        <x:v>True</x:v>
      </x:c>
      <x:c r="T2750" s="23" t="str">
        <x:v>False</x:v>
      </x:c>
    </x:row>
    <x:row r="2751">
      <x:c r="A2751" s="23" t="str">
        <x:v>active_label_common_panel</x:v>
      </x:c>
      <x:c r="B2751" s="23" t="n">
        <x:v>60</x:v>
      </x:c>
      <x:c r="C2751" s="23" t="str">
        <x:v>checkpoint:epoch:qwen3-5-27b</x:v>
      </x:c>
      <x:c r="D2751" s="23" t="str">
        <x:v>Qwen3.5-27B</x:v>
      </x:c>
      <x:c r="E2751" s="23" t="str">
        <x:v>alibaba</x:v>
      </x:c>
      <x:c r="F2751" s="78" t="n">
        <x:v>46077</x:v>
      </x:c>
      <x:c r="G2751" s="78" t="n">
        <x:v>46138</x:v>
      </x:c>
      <x:c r="H2751" s="81" t="n">
        <x:v>0.5515432893255071</x:v>
      </x:c>
      <x:c r="I2751" s="81" t="n">
        <x:v>0.792933757663</x:v>
      </x:c>
      <x:c r="J2751" s="23" t="str">
        <x:v>total_b</x:v>
      </x:c>
      <x:c r="K2751" s="23" t="str">
        <x:v>score_date_historical_price</x:v>
      </x:c>
      <x:c r="L2751" s="81" t="n">
        <x:v>27</x:v>
      </x:c>
      <x:c r="M2751" s="81" t="n">
        <x:v>447.4416063305779</x:v>
      </x:c>
      <x:c r="N2751" s="81" t="n">
        <x:v>1.2193726012959574</x:v>
      </x:c>
      <x:c r="O2751" s="23" t="n">
        <x:v>31</x:v>
      </x:c>
      <x:c r="P2751" s="23" t="n">
        <x:v>9</x:v>
      </x:c>
      <x:c r="Q2751" s="78" t="n">
        <x:v>46125</x:v>
      </x:c>
      <x:c r="R2751" s="23" t="str">
        <x:v>True</x:v>
      </x:c>
      <x:c r="S2751" s="23" t="str">
        <x:v>True</x:v>
      </x:c>
      <x:c r="T2751" s="23" t="str">
        <x:v>False</x:v>
      </x:c>
    </x:row>
    <x:row r="2752">
      <x:c r="A2752" s="23" t="str">
        <x:v>active_label_common_panel</x:v>
      </x:c>
      <x:c r="B2752" s="23" t="n">
        <x:v>60</x:v>
      </x:c>
      <x:c r="C2752" s="23" t="str">
        <x:v>checkpoint:epoch:qwen3-5-27b</x:v>
      </x:c>
      <x:c r="D2752" s="23" t="str">
        <x:v>Qwen3.5-27B</x:v>
      </x:c>
      <x:c r="E2752" s="23" t="str">
        <x:v>alibaba</x:v>
      </x:c>
      <x:c r="F2752" s="78" t="n">
        <x:v>46077</x:v>
      </x:c>
      <x:c r="G2752" s="78" t="n">
        <x:v>46138</x:v>
      </x:c>
      <x:c r="H2752" s="81" t="n">
        <x:v>0.5515432893255071</x:v>
      </x:c>
      <x:c r="I2752" s="81" t="n">
        <x:v>0.792933757663</x:v>
      </x:c>
      <x:c r="J2752" s="23" t="str">
        <x:v>total_b</x:v>
      </x:c>
      <x:c r="K2752" s="23" t="str">
        <x:v>score_date_current_price_nonprospective</x:v>
      </x:c>
      <x:c r="L2752" s="81" t="n">
        <x:v>27</x:v>
      </x:c>
      <x:c r="M2752" s="81" t="n">
        <x:v>477.51565848716405</x:v>
      </x:c>
      <x:c r="N2752" s="81" t="n">
        <x:v>1.2476238531912935</x:v>
      </x:c>
      <x:c r="O2752" s="23" t="n">
        <x:v>31</x:v>
      </x:c>
      <x:c r="P2752" s="23" t="n">
        <x:v>9</x:v>
      </x:c>
      <x:c r="Q2752" s="78" t="n">
        <x:v>46125</x:v>
      </x:c>
      <x:c r="R2752" s="23" t="str">
        <x:v>True</x:v>
      </x:c>
      <x:c r="S2752" s="23" t="str">
        <x:v>True</x:v>
      </x:c>
      <x:c r="T2752" s="23" t="str">
        <x:v>True</x:v>
      </x:c>
    </x:row>
    <x:row r="2753">
      <x:c r="A2753" s="23" t="str">
        <x:v>active_label_common_panel</x:v>
      </x:c>
      <x:c r="B2753" s="23" t="n">
        <x:v>60</x:v>
      </x:c>
      <x:c r="C2753" s="23" t="str">
        <x:v>checkpoint:epoch:qwen3-5-9b</x:v>
      </x:c>
      <x:c r="D2753" s="23" t="str">
        <x:v>Qwen3.5-9B</x:v>
      </x:c>
      <x:c r="E2753" s="23" t="str">
        <x:v>alibaba</x:v>
      </x:c>
      <x:c r="F2753" s="78" t="n">
        <x:v>46077</x:v>
      </x:c>
      <x:c r="G2753" s="78" t="n">
        <x:v>46151</x:v>
      </x:c>
      <x:c r="H2753" s="81" t="n">
        <x:v>0.08660254037844387</x:v>
      </x:c>
      <x:c r="I2753" s="81" t="n">
        <x:v>0.122474487139</x:v>
      </x:c>
      <x:c r="J2753" s="23" t="str">
        <x:v>active_b</x:v>
      </x:c>
      <x:c r="K2753" s="23" t="str">
        <x:v>date_historical_price</x:v>
      </x:c>
      <x:c r="L2753" s="81" t="n">
        <x:v>9</x:v>
      </x:c>
      <x:c r="M2753" s="81" t="n">
        <x:v>3.5364296210605253</x:v>
      </x:c>
      <x:c r="N2753" s="81" t="n">
        <x:v>-0.40567748988504526</x:v>
      </x:c>
      <x:c r="O2753" s="23" t="n">
        <x:v>31</x:v>
      </x:c>
      <x:c r="P2753" s="23" t="n">
        <x:v>9</x:v>
      </x:c>
      <x:c r="Q2753" s="78" t="n">
        <x:v>46125</x:v>
      </x:c>
      <x:c r="R2753" s="23" t="str">
        <x:v>True</x:v>
      </x:c>
      <x:c r="S2753" s="23" t="str">
        <x:v>True</x:v>
      </x:c>
      <x:c r="T2753" s="23" t="str">
        <x:v>False</x:v>
      </x:c>
    </x:row>
    <x:row r="2754">
      <x:c r="A2754" s="23" t="str">
        <x:v>active_label_common_panel</x:v>
      </x:c>
      <x:c r="B2754" s="23" t="n">
        <x:v>60</x:v>
      </x:c>
      <x:c r="C2754" s="23" t="str">
        <x:v>checkpoint:epoch:qwen3-5-9b</x:v>
      </x:c>
      <x:c r="D2754" s="23" t="str">
        <x:v>Qwen3.5-9B</x:v>
      </x:c>
      <x:c r="E2754" s="23" t="str">
        <x:v>alibaba</x:v>
      </x:c>
      <x:c r="F2754" s="78" t="n">
        <x:v>46077</x:v>
      </x:c>
      <x:c r="G2754" s="78" t="n">
        <x:v>46151</x:v>
      </x:c>
      <x:c r="H2754" s="81" t="n">
        <x:v>0.08660254037844387</x:v>
      </x:c>
      <x:c r="I2754" s="81" t="n">
        <x:v>0.122474487139</x:v>
      </x:c>
      <x:c r="J2754" s="23" t="str">
        <x:v>active_b</x:v>
      </x:c>
      <x:c r="K2754" s="23" t="str">
        <x:v>score_date</x:v>
      </x:c>
      <x:c r="L2754" s="81" t="n">
        <x:v>9</x:v>
      </x:c>
      <x:c r="M2754" s="81" t="n">
        <x:v>6.92593219229325</x:v>
      </x:c>
      <x:c r="N2754" s="81" t="n">
        <x:v>-0.11376427412554035</x:v>
      </x:c>
      <x:c r="O2754" s="23" t="n">
        <x:v>31</x:v>
      </x:c>
      <x:c r="P2754" s="23" t="n">
        <x:v>9</x:v>
      </x:c>
      <x:c r="Q2754" s="78" t="n">
        <x:v>46125</x:v>
      </x:c>
      <x:c r="R2754" s="23" t="str">
        <x:v>True</x:v>
      </x:c>
      <x:c r="S2754" s="23" t="str">
        <x:v>True</x:v>
      </x:c>
      <x:c r="T2754" s="23" t="str">
        <x:v>False</x:v>
      </x:c>
    </x:row>
    <x:row r="2755">
      <x:c r="A2755" s="23" t="str">
        <x:v>active_label_common_panel</x:v>
      </x:c>
      <x:c r="B2755" s="23" t="n">
        <x:v>60</x:v>
      </x:c>
      <x:c r="C2755" s="23" t="str">
        <x:v>checkpoint:epoch:qwen3-5-9b</x:v>
      </x:c>
      <x:c r="D2755" s="23" t="str">
        <x:v>Qwen3.5-9B</x:v>
      </x:c>
      <x:c r="E2755" s="23" t="str">
        <x:v>alibaba</x:v>
      </x:c>
      <x:c r="F2755" s="78" t="n">
        <x:v>46077</x:v>
      </x:c>
      <x:c r="G2755" s="78" t="n">
        <x:v>46151</x:v>
      </x:c>
      <x:c r="H2755" s="81" t="n">
        <x:v>0.08660254037844387</x:v>
      </x:c>
      <x:c r="I2755" s="81" t="n">
        <x:v>0.122474487139</x:v>
      </x:c>
      <x:c r="J2755" s="23" t="str">
        <x:v>active_b</x:v>
      </x:c>
      <x:c r="K2755" s="23" t="str">
        <x:v>score_date_historical_price</x:v>
      </x:c>
      <x:c r="L2755" s="81" t="n">
        <x:v>9</x:v>
      </x:c>
      <x:c r="M2755" s="81" t="n">
        <x:v>3.582996534341352</x:v>
      </x:c>
      <x:c r="N2755" s="81" t="n">
        <x:v>-0.3999961213449851</x:v>
      </x:c>
      <x:c r="O2755" s="23" t="n">
        <x:v>31</x:v>
      </x:c>
      <x:c r="P2755" s="23" t="n">
        <x:v>9</x:v>
      </x:c>
      <x:c r="Q2755" s="78" t="n">
        <x:v>46125</x:v>
      </x:c>
      <x:c r="R2755" s="23" t="str">
        <x:v>True</x:v>
      </x:c>
      <x:c r="S2755" s="23" t="str">
        <x:v>True</x:v>
      </x:c>
      <x:c r="T2755" s="23" t="str">
        <x:v>False</x:v>
      </x:c>
    </x:row>
    <x:row r="2756">
      <x:c r="A2756" s="23" t="str">
        <x:v>active_label_common_panel</x:v>
      </x:c>
      <x:c r="B2756" s="23" t="n">
        <x:v>60</x:v>
      </x:c>
      <x:c r="C2756" s="23" t="str">
        <x:v>checkpoint:epoch:qwen3-5-9b</x:v>
      </x:c>
      <x:c r="D2756" s="23" t="str">
        <x:v>Qwen3.5-9B</x:v>
      </x:c>
      <x:c r="E2756" s="23" t="str">
        <x:v>alibaba</x:v>
      </x:c>
      <x:c r="F2756" s="78" t="n">
        <x:v>46077</x:v>
      </x:c>
      <x:c r="G2756" s="78" t="n">
        <x:v>46151</x:v>
      </x:c>
      <x:c r="H2756" s="81" t="n">
        <x:v>0.08660254037844387</x:v>
      </x:c>
      <x:c r="I2756" s="81" t="n">
        <x:v>0.122474487139</x:v>
      </x:c>
      <x:c r="J2756" s="23" t="str">
        <x:v>active_b</x:v>
      </x:c>
      <x:c r="K2756" s="23" t="str">
        <x:v>score_date_current_price_nonprospective</x:v>
      </x:c>
      <x:c r="L2756" s="81" t="n">
        <x:v>9</x:v>
      </x:c>
      <x:c r="M2756" s="81" t="n">
        <x:v>3.7730594183074295</x:v>
      </x:c>
      <x:c r="N2756" s="81" t="n">
        <x:v>-0.3775488648956709</x:v>
      </x:c>
      <x:c r="O2756" s="23" t="n">
        <x:v>31</x:v>
      </x:c>
      <x:c r="P2756" s="23" t="n">
        <x:v>9</x:v>
      </x:c>
      <x:c r="Q2756" s="78" t="n">
        <x:v>46125</x:v>
      </x:c>
      <x:c r="R2756" s="23" t="str">
        <x:v>True</x:v>
      </x:c>
      <x:c r="S2756" s="23" t="str">
        <x:v>True</x:v>
      </x:c>
      <x:c r="T2756" s="23" t="str">
        <x:v>True</x:v>
      </x:c>
    </x:row>
    <x:row r="2757">
      <x:c r="A2757" s="23" t="str">
        <x:v>active_label_common_panel</x:v>
      </x:c>
      <x:c r="B2757" s="23" t="n">
        <x:v>60</x:v>
      </x:c>
      <x:c r="C2757" s="23" t="str">
        <x:v>checkpoint:epoch:qwen3-5-9b</x:v>
      </x:c>
      <x:c r="D2757" s="23" t="str">
        <x:v>Qwen3.5-9B</x:v>
      </x:c>
      <x:c r="E2757" s="23" t="str">
        <x:v>alibaba</x:v>
      </x:c>
      <x:c r="F2757" s="78" t="n">
        <x:v>46077</x:v>
      </x:c>
      <x:c r="G2757" s="78" t="n">
        <x:v>46151</x:v>
      </x:c>
      <x:c r="H2757" s="81" t="n">
        <x:v>0.08660254037844387</x:v>
      </x:c>
      <x:c r="I2757" s="81" t="n">
        <x:v>0.122474487139</x:v>
      </x:c>
      <x:c r="J2757" s="23" t="str">
        <x:v>total_b</x:v>
      </x:c>
      <x:c r="K2757" s="23" t="str">
        <x:v>date_historical_price</x:v>
      </x:c>
      <x:c r="L2757" s="81" t="n">
        <x:v>9</x:v>
      </x:c>
      <x:c r="M2757" s="81" t="n">
        <x:v>17.982794035195237</x:v>
      </x:c>
      <x:c r="N2757" s="81" t="n">
        <x:v>0.300614660705126</x:v>
      </x:c>
      <x:c r="O2757" s="23" t="n">
        <x:v>31</x:v>
      </x:c>
      <x:c r="P2757" s="23" t="n">
        <x:v>9</x:v>
      </x:c>
      <x:c r="Q2757" s="78" t="n">
        <x:v>46125</x:v>
      </x:c>
      <x:c r="R2757" s="23" t="str">
        <x:v>True</x:v>
      </x:c>
      <x:c r="S2757" s="23" t="str">
        <x:v>True</x:v>
      </x:c>
      <x:c r="T2757" s="23" t="str">
        <x:v>False</x:v>
      </x:c>
    </x:row>
    <x:row r="2758">
      <x:c r="A2758" s="23" t="str">
        <x:v>active_label_common_panel</x:v>
      </x:c>
      <x:c r="B2758" s="23" t="n">
        <x:v>60</x:v>
      </x:c>
      <x:c r="C2758" s="23" t="str">
        <x:v>checkpoint:epoch:qwen3-5-9b</x:v>
      </x:c>
      <x:c r="D2758" s="23" t="str">
        <x:v>Qwen3.5-9B</x:v>
      </x:c>
      <x:c r="E2758" s="23" t="str">
        <x:v>alibaba</x:v>
      </x:c>
      <x:c r="F2758" s="78" t="n">
        <x:v>46077</x:v>
      </x:c>
      <x:c r="G2758" s="78" t="n">
        <x:v>46151</x:v>
      </x:c>
      <x:c r="H2758" s="81" t="n">
        <x:v>0.08660254037844387</x:v>
      </x:c>
      <x:c r="I2758" s="81" t="n">
        <x:v>0.122474487139</x:v>
      </x:c>
      <x:c r="J2758" s="23" t="str">
        <x:v>total_b</x:v>
      </x:c>
      <x:c r="K2758" s="23" t="str">
        <x:v>score_date</x:v>
      </x:c>
      <x:c r="L2758" s="81" t="n">
        <x:v>9</x:v>
      </x:c>
      <x:c r="M2758" s="81" t="n">
        <x:v>60.54140565724211</x:v>
      </x:c>
      <x:c r="N2758" s="81" t="n">
        <x:v>0.8278099907969655</x:v>
      </x:c>
      <x:c r="O2758" s="23" t="n">
        <x:v>31</x:v>
      </x:c>
      <x:c r="P2758" s="23" t="n">
        <x:v>9</x:v>
      </x:c>
      <x:c r="Q2758" s="78" t="n">
        <x:v>46125</x:v>
      </x:c>
      <x:c r="R2758" s="23" t="str">
        <x:v>True</x:v>
      </x:c>
      <x:c r="S2758" s="23" t="str">
        <x:v>True</x:v>
      </x:c>
      <x:c r="T2758" s="23" t="str">
        <x:v>False</x:v>
      </x:c>
    </x:row>
    <x:row r="2759">
      <x:c r="A2759" s="23" t="str">
        <x:v>active_label_common_panel</x:v>
      </x:c>
      <x:c r="B2759" s="23" t="n">
        <x:v>60</x:v>
      </x:c>
      <x:c r="C2759" s="23" t="str">
        <x:v>checkpoint:epoch:qwen3-5-9b</x:v>
      </x:c>
      <x:c r="D2759" s="23" t="str">
        <x:v>Qwen3.5-9B</x:v>
      </x:c>
      <x:c r="E2759" s="23" t="str">
        <x:v>alibaba</x:v>
      </x:c>
      <x:c r="F2759" s="78" t="n">
        <x:v>46077</x:v>
      </x:c>
      <x:c r="G2759" s="78" t="n">
        <x:v>46151</x:v>
      </x:c>
      <x:c r="H2759" s="81" t="n">
        <x:v>0.08660254037844387</x:v>
      </x:c>
      <x:c r="I2759" s="81" t="n">
        <x:v>0.122474487139</x:v>
      </x:c>
      <x:c r="J2759" s="23" t="str">
        <x:v>total_b</x:v>
      </x:c>
      <x:c r="K2759" s="23" t="str">
        <x:v>score_date_historical_price</x:v>
      </x:c>
      <x:c r="L2759" s="81" t="n">
        <x:v>9</x:v>
      </x:c>
      <x:c r="M2759" s="81" t="n">
        <x:v>22.947727737981886</x:v>
      </x:c>
      <x:c r="N2759" s="81" t="n">
        <x:v>0.4064971791393227</x:v>
      </x:c>
      <x:c r="O2759" s="23" t="n">
        <x:v>31</x:v>
      </x:c>
      <x:c r="P2759" s="23" t="n">
        <x:v>9</x:v>
      </x:c>
      <x:c r="Q2759" s="78" t="n">
        <x:v>46125</x:v>
      </x:c>
      <x:c r="R2759" s="23" t="str">
        <x:v>True</x:v>
      </x:c>
      <x:c r="S2759" s="23" t="str">
        <x:v>True</x:v>
      </x:c>
      <x:c r="T2759" s="23" t="str">
        <x:v>False</x:v>
      </x:c>
    </x:row>
    <x:row r="2760">
      <x:c r="A2760" s="23" t="str">
        <x:v>active_label_common_panel</x:v>
      </x:c>
      <x:c r="B2760" s="23" t="n">
        <x:v>60</x:v>
      </x:c>
      <x:c r="C2760" s="23" t="str">
        <x:v>checkpoint:epoch:qwen3-5-9b</x:v>
      </x:c>
      <x:c r="D2760" s="23" t="str">
        <x:v>Qwen3.5-9B</x:v>
      </x:c>
      <x:c r="E2760" s="23" t="str">
        <x:v>alibaba</x:v>
      </x:c>
      <x:c r="F2760" s="78" t="n">
        <x:v>46077</x:v>
      </x:c>
      <x:c r="G2760" s="78" t="n">
        <x:v>46151</x:v>
      </x:c>
      <x:c r="H2760" s="81" t="n">
        <x:v>0.08660254037844387</x:v>
      </x:c>
      <x:c r="I2760" s="81" t="n">
        <x:v>0.122474487139</x:v>
      </x:c>
      <x:c r="J2760" s="23" t="str">
        <x:v>total_b</x:v>
      </x:c>
      <x:c r="K2760" s="23" t="str">
        <x:v>score_date_current_price_nonprospective</x:v>
      </x:c>
      <x:c r="L2760" s="81" t="n">
        <x:v>9</x:v>
      </x:c>
      <x:c r="M2760" s="81" t="n">
        <x:v>29.605660813163983</x:v>
      </x:c>
      <x:c r="N2760" s="81" t="n">
        <x:v>0.517132249757036</x:v>
      </x:c>
      <x:c r="O2760" s="23" t="n">
        <x:v>31</x:v>
      </x:c>
      <x:c r="P2760" s="23" t="n">
        <x:v>9</x:v>
      </x:c>
      <x:c r="Q2760" s="78" t="n">
        <x:v>46125</x:v>
      </x:c>
      <x:c r="R2760" s="23" t="str">
        <x:v>True</x:v>
      </x:c>
      <x:c r="S2760" s="23" t="str">
        <x:v>True</x:v>
      </x:c>
      <x:c r="T2760" s="23" t="str">
        <x:v>True</x:v>
      </x:c>
    </x:row>
    <x:row r="2761">
      <x:c r="A2761" s="23" t="str">
        <x:v>active_label_common_panel</x:v>
      </x:c>
      <x:c r="B2761" s="23" t="n">
        <x:v>60</x:v>
      </x:c>
      <x:c r="C2761" s="23" t="str">
        <x:v>checkpoint:google:gemma-4-31b-it</x:v>
      </x:c>
      <x:c r="D2761" s="23" t="str">
        <x:v>Gemma 4 31B IT</x:v>
      </x:c>
      <x:c r="E2761" s="23" t="str">
        <x:v>google</x:v>
      </x:c>
      <x:c r="F2761" s="78" t="n">
        <x:v>46114</x:v>
      </x:c>
      <x:c r="G2761" s="78" t="n">
        <x:v>46174</x:v>
      </x:c>
      <x:c r="H2761" s="81" t="n">
        <x:v>0.22226110770892868</x:v>
      </x:c>
      <x:c r="I2761" s="81" t="n">
        <x:v>0.236643191324</x:v>
      </x:c>
      <x:c r="J2761" s="23" t="str">
        <x:v>active_b</x:v>
      </x:c>
      <x:c r="K2761" s="23" t="str">
        <x:v>date_historical_price</x:v>
      </x:c>
      <x:c r="L2761" s="81" t="n">
        <x:v>31</x:v>
      </x:c>
      <x:c r="M2761" s="81" t="n">
        <x:v>6.344326549611704</x:v>
      </x:c>
      <x:c r="N2761" s="81" t="n">
        <x:v>-0.6889761653247592</x:v>
      </x:c>
      <x:c r="O2761" s="23" t="n">
        <x:v>45</x:v>
      </x:c>
      <x:c r="P2761" s="23" t="n">
        <x:v>10</x:v>
      </x:c>
      <x:c r="Q2761" s="78" t="n">
        <x:v>46151</x:v>
      </x:c>
      <x:c r="R2761" s="23" t="str">
        <x:v>True</x:v>
      </x:c>
      <x:c r="S2761" s="23" t="str">
        <x:v>True</x:v>
      </x:c>
      <x:c r="T2761" s="23" t="str">
        <x:v>False</x:v>
      </x:c>
    </x:row>
    <x:row r="2762">
      <x:c r="A2762" s="23" t="str">
        <x:v>active_label_common_panel</x:v>
      </x:c>
      <x:c r="B2762" s="23" t="n">
        <x:v>60</x:v>
      </x:c>
      <x:c r="C2762" s="23" t="str">
        <x:v>checkpoint:google:gemma-4-31b-it</x:v>
      </x:c>
      <x:c r="D2762" s="23" t="str">
        <x:v>Gemma 4 31B IT</x:v>
      </x:c>
      <x:c r="E2762" s="23" t="str">
        <x:v>google</x:v>
      </x:c>
      <x:c r="F2762" s="78" t="n">
        <x:v>46114</x:v>
      </x:c>
      <x:c r="G2762" s="78" t="n">
        <x:v>46174</x:v>
      </x:c>
      <x:c r="H2762" s="81" t="n">
        <x:v>0.22226110770892868</x:v>
      </x:c>
      <x:c r="I2762" s="81" t="n">
        <x:v>0.236643191324</x:v>
      </x:c>
      <x:c r="J2762" s="23" t="str">
        <x:v>active_b</x:v>
      </x:c>
      <x:c r="K2762" s="23" t="str">
        <x:v>score_date</x:v>
      </x:c>
      <x:c r="L2762" s="81" t="n">
        <x:v>31</x:v>
      </x:c>
      <x:c r="M2762" s="81" t="n">
        <x:v>9.516735321530847</x:v>
      </x:c>
      <x:c r="N2762" s="81" t="n">
        <x:v>-0.512873702908553</x:v>
      </x:c>
      <x:c r="O2762" s="23" t="n">
        <x:v>45</x:v>
      </x:c>
      <x:c r="P2762" s="23" t="n">
        <x:v>10</x:v>
      </x:c>
      <x:c r="Q2762" s="78" t="n">
        <x:v>46151</x:v>
      </x:c>
      <x:c r="R2762" s="23" t="str">
        <x:v>True</x:v>
      </x:c>
      <x:c r="S2762" s="23" t="str">
        <x:v>True</x:v>
      </x:c>
      <x:c r="T2762" s="23" t="str">
        <x:v>False</x:v>
      </x:c>
    </x:row>
    <x:row r="2763">
      <x:c r="A2763" s="23" t="str">
        <x:v>active_label_common_panel</x:v>
      </x:c>
      <x:c r="B2763" s="23" t="n">
        <x:v>60</x:v>
      </x:c>
      <x:c r="C2763" s="23" t="str">
        <x:v>checkpoint:google:gemma-4-31b-it</x:v>
      </x:c>
      <x:c r="D2763" s="23" t="str">
        <x:v>Gemma 4 31B IT</x:v>
      </x:c>
      <x:c r="E2763" s="23" t="str">
        <x:v>google</x:v>
      </x:c>
      <x:c r="F2763" s="78" t="n">
        <x:v>46114</x:v>
      </x:c>
      <x:c r="G2763" s="78" t="n">
        <x:v>46174</x:v>
      </x:c>
      <x:c r="H2763" s="81" t="n">
        <x:v>0.22226110770892868</x:v>
      </x:c>
      <x:c r="I2763" s="81" t="n">
        <x:v>0.236643191324</x:v>
      </x:c>
      <x:c r="J2763" s="23" t="str">
        <x:v>active_b</x:v>
      </x:c>
      <x:c r="K2763" s="23" t="str">
        <x:v>score_date_historical_price</x:v>
      </x:c>
      <x:c r="L2763" s="81" t="n">
        <x:v>31</x:v>
      </x:c>
      <x:c r="M2763" s="81" t="n">
        <x:v>6.638697882801536</x:v>
      </x:c>
      <x:c r="N2763" s="81" t="n">
        <x:v>-0.6692787888291163</x:v>
      </x:c>
      <x:c r="O2763" s="23" t="n">
        <x:v>45</x:v>
      </x:c>
      <x:c r="P2763" s="23" t="n">
        <x:v>10</x:v>
      </x:c>
      <x:c r="Q2763" s="78" t="n">
        <x:v>46151</x:v>
      </x:c>
      <x:c r="R2763" s="23" t="str">
        <x:v>True</x:v>
      </x:c>
      <x:c r="S2763" s="23" t="str">
        <x:v>True</x:v>
      </x:c>
      <x:c r="T2763" s="23" t="str">
        <x:v>False</x:v>
      </x:c>
    </x:row>
    <x:row r="2764">
      <x:c r="A2764" s="23" t="str">
        <x:v>active_label_common_panel</x:v>
      </x:c>
      <x:c r="B2764" s="23" t="n">
        <x:v>60</x:v>
      </x:c>
      <x:c r="C2764" s="23" t="str">
        <x:v>checkpoint:google:gemma-4-31b-it</x:v>
      </x:c>
      <x:c r="D2764" s="23" t="str">
        <x:v>Gemma 4 31B IT</x:v>
      </x:c>
      <x:c r="E2764" s="23" t="str">
        <x:v>google</x:v>
      </x:c>
      <x:c r="F2764" s="78" t="n">
        <x:v>46114</x:v>
      </x:c>
      <x:c r="G2764" s="78" t="n">
        <x:v>46174</x:v>
      </x:c>
      <x:c r="H2764" s="81" t="n">
        <x:v>0.22226110770892868</x:v>
      </x:c>
      <x:c r="I2764" s="81" t="n">
        <x:v>0.236643191324</x:v>
      </x:c>
      <x:c r="J2764" s="23" t="str">
        <x:v>active_b</x:v>
      </x:c>
      <x:c r="K2764" s="23" t="str">
        <x:v>score_date_current_price_nonprospective</x:v>
      </x:c>
      <x:c r="L2764" s="81" t="n">
        <x:v>31</x:v>
      </x:c>
      <x:c r="M2764" s="81" t="n">
        <x:v>5.318644495328214</x:v>
      </x:c>
      <x:c r="N2764" s="81" t="n">
        <x:v>-0.7655607313153591</x:v>
      </x:c>
      <x:c r="O2764" s="23" t="n">
        <x:v>45</x:v>
      </x:c>
      <x:c r="P2764" s="23" t="n">
        <x:v>10</x:v>
      </x:c>
      <x:c r="Q2764" s="78" t="n">
        <x:v>46151</x:v>
      </x:c>
      <x:c r="R2764" s="23" t="str">
        <x:v>True</x:v>
      </x:c>
      <x:c r="S2764" s="23" t="str">
        <x:v>True</x:v>
      </x:c>
      <x:c r="T2764" s="23" t="str">
        <x:v>True</x:v>
      </x:c>
    </x:row>
    <x:row r="2765">
      <x:c r="A2765" s="23" t="str">
        <x:v>active_label_common_panel</x:v>
      </x:c>
      <x:c r="B2765" s="23" t="n">
        <x:v>60</x:v>
      </x:c>
      <x:c r="C2765" s="23" t="str">
        <x:v>checkpoint:google:gemma-4-31b-it</x:v>
      </x:c>
      <x:c r="D2765" s="23" t="str">
        <x:v>Gemma 4 31B IT</x:v>
      </x:c>
      <x:c r="E2765" s="23" t="str">
        <x:v>google</x:v>
      </x:c>
      <x:c r="F2765" s="78" t="n">
        <x:v>46114</x:v>
      </x:c>
      <x:c r="G2765" s="78" t="n">
        <x:v>46174</x:v>
      </x:c>
      <x:c r="H2765" s="81" t="n">
        <x:v>0.22226110770892868</x:v>
      </x:c>
      <x:c r="I2765" s="81" t="n">
        <x:v>0.236643191324</x:v>
      </x:c>
      <x:c r="J2765" s="23" t="str">
        <x:v>total_b</x:v>
      </x:c>
      <x:c r="K2765" s="23" t="str">
        <x:v>date_historical_price</x:v>
      </x:c>
      <x:c r="L2765" s="81" t="n">
        <x:v>31</x:v>
      </x:c>
      <x:c r="M2765" s="81" t="n">
        <x:v>65.1839625801564</x:v>
      </x:c>
      <x:c r="N2765" s="81" t="n">
        <x:v>0.3227790641725265</x:v>
      </x:c>
      <x:c r="O2765" s="23" t="n">
        <x:v>45</x:v>
      </x:c>
      <x:c r="P2765" s="23" t="n">
        <x:v>10</x:v>
      </x:c>
      <x:c r="Q2765" s="78" t="n">
        <x:v>46151</x:v>
      </x:c>
      <x:c r="R2765" s="23" t="str">
        <x:v>True</x:v>
      </x:c>
      <x:c r="S2765" s="23" t="str">
        <x:v>True</x:v>
      </x:c>
      <x:c r="T2765" s="23" t="str">
        <x:v>False</x:v>
      </x:c>
    </x:row>
    <x:row r="2766">
      <x:c r="A2766" s="23" t="str">
        <x:v>active_label_common_panel</x:v>
      </x:c>
      <x:c r="B2766" s="23" t="n">
        <x:v>60</x:v>
      </x:c>
      <x:c r="C2766" s="23" t="str">
        <x:v>checkpoint:google:gemma-4-31b-it</x:v>
      </x:c>
      <x:c r="D2766" s="23" t="str">
        <x:v>Gemma 4 31B IT</x:v>
      </x:c>
      <x:c r="E2766" s="23" t="str">
        <x:v>google</x:v>
      </x:c>
      <x:c r="F2766" s="78" t="n">
        <x:v>46114</x:v>
      </x:c>
      <x:c r="G2766" s="78" t="n">
        <x:v>46174</x:v>
      </x:c>
      <x:c r="H2766" s="81" t="n">
        <x:v>0.22226110770892868</x:v>
      </x:c>
      <x:c r="I2766" s="81" t="n">
        <x:v>0.236643191324</x:v>
      </x:c>
      <x:c r="J2766" s="23" t="str">
        <x:v>total_b</x:v>
      </x:c>
      <x:c r="K2766" s="23" t="str">
        <x:v>score_date</x:v>
      </x:c>
      <x:c r="L2766" s="81" t="n">
        <x:v>31</x:v>
      </x:c>
      <x:c r="M2766" s="81" t="n">
        <x:v>163.59023207121976</x:v>
      </x:c>
      <x:c r="N2766" s="81" t="n">
        <x:v>0.722395674668419</x:v>
      </x:c>
      <x:c r="O2766" s="23" t="n">
        <x:v>45</x:v>
      </x:c>
      <x:c r="P2766" s="23" t="n">
        <x:v>10</x:v>
      </x:c>
      <x:c r="Q2766" s="78" t="n">
        <x:v>46151</x:v>
      </x:c>
      <x:c r="R2766" s="23" t="str">
        <x:v>True</x:v>
      </x:c>
      <x:c r="S2766" s="23" t="str">
        <x:v>True</x:v>
      </x:c>
      <x:c r="T2766" s="23" t="str">
        <x:v>False</x:v>
      </x:c>
    </x:row>
    <x:row r="2767">
      <x:c r="A2767" s="23" t="str">
        <x:v>active_label_common_panel</x:v>
      </x:c>
      <x:c r="B2767" s="23" t="n">
        <x:v>60</x:v>
      </x:c>
      <x:c r="C2767" s="23" t="str">
        <x:v>checkpoint:google:gemma-4-31b-it</x:v>
      </x:c>
      <x:c r="D2767" s="23" t="str">
        <x:v>Gemma 4 31B IT</x:v>
      </x:c>
      <x:c r="E2767" s="23" t="str">
        <x:v>google</x:v>
      </x:c>
      <x:c r="F2767" s="78" t="n">
        <x:v>46114</x:v>
      </x:c>
      <x:c r="G2767" s="78" t="n">
        <x:v>46174</x:v>
      </x:c>
      <x:c r="H2767" s="81" t="n">
        <x:v>0.22226110770892868</x:v>
      </x:c>
      <x:c r="I2767" s="81" t="n">
        <x:v>0.236643191324</x:v>
      </x:c>
      <x:c r="J2767" s="23" t="str">
        <x:v>total_b</x:v>
      </x:c>
      <x:c r="K2767" s="23" t="str">
        <x:v>score_date_historical_price</x:v>
      </x:c>
      <x:c r="L2767" s="81" t="n">
        <x:v>31</x:v>
      </x:c>
      <x:c r="M2767" s="81" t="n">
        <x:v>90.43860122215087</x:v>
      </x:c>
      <x:c r="N2767" s="81" t="n">
        <x:v>0.4649921428310983</x:v>
      </x:c>
      <x:c r="O2767" s="23" t="n">
        <x:v>45</x:v>
      </x:c>
      <x:c r="P2767" s="23" t="n">
        <x:v>10</x:v>
      </x:c>
      <x:c r="Q2767" s="78" t="n">
        <x:v>46151</x:v>
      </x:c>
      <x:c r="R2767" s="23" t="str">
        <x:v>True</x:v>
      </x:c>
      <x:c r="S2767" s="23" t="str">
        <x:v>True</x:v>
      </x:c>
      <x:c r="T2767" s="23" t="str">
        <x:v>False</x:v>
      </x:c>
    </x:row>
    <x:row r="2768">
      <x:c r="A2768" s="23" t="str">
        <x:v>active_label_common_panel</x:v>
      </x:c>
      <x:c r="B2768" s="23" t="n">
        <x:v>60</x:v>
      </x:c>
      <x:c r="C2768" s="23" t="str">
        <x:v>checkpoint:google:gemma-4-31b-it</x:v>
      </x:c>
      <x:c r="D2768" s="23" t="str">
        <x:v>Gemma 4 31B IT</x:v>
      </x:c>
      <x:c r="E2768" s="23" t="str">
        <x:v>google</x:v>
      </x:c>
      <x:c r="F2768" s="78" t="n">
        <x:v>46114</x:v>
      </x:c>
      <x:c r="G2768" s="78" t="n">
        <x:v>46174</x:v>
      </x:c>
      <x:c r="H2768" s="81" t="n">
        <x:v>0.22226110770892868</x:v>
      </x:c>
      <x:c r="I2768" s="81" t="n">
        <x:v>0.236643191324</x:v>
      </x:c>
      <x:c r="J2768" s="23" t="str">
        <x:v>total_b</x:v>
      </x:c>
      <x:c r="K2768" s="23" t="str">
        <x:v>score_date_current_price_nonprospective</x:v>
      </x:c>
      <x:c r="L2768" s="81" t="n">
        <x:v>31</x:v>
      </x:c>
      <x:c r="M2768" s="81" t="n">
        <x:v>78.506404836232</x:v>
      </x:c>
      <x:c r="N2768" s="81" t="n">
        <x:v>0.403543395669758</x:v>
      </x:c>
      <x:c r="O2768" s="23" t="n">
        <x:v>45</x:v>
      </x:c>
      <x:c r="P2768" s="23" t="n">
        <x:v>10</x:v>
      </x:c>
      <x:c r="Q2768" s="78" t="n">
        <x:v>46151</x:v>
      </x:c>
      <x:c r="R2768" s="23" t="str">
        <x:v>True</x:v>
      </x:c>
      <x:c r="S2768" s="23" t="str">
        <x:v>True</x:v>
      </x:c>
      <x:c r="T2768" s="23" t="str">
        <x:v>True</x:v>
      </x:c>
    </x:row>
    <x:row r="2769">
      <x:c r="A2769" s="23" t="str">
        <x:v>active_label_common_panel</x:v>
      </x:c>
      <x:c r="B2769" s="23" t="n">
        <x:v>60</x:v>
      </x:c>
      <x:c r="C2769" s="23" t="str">
        <x:v>checkpoint:epoch:gemma-4-26b-a4b</x:v>
      </x:c>
      <x:c r="D2769" s="23" t="str">
        <x:v>Gemma 4 26B A4B</x:v>
      </x:c>
      <x:c r="E2769" s="23" t="str">
        <x:v>google</x:v>
      </x:c>
      <x:c r="F2769" s="78" t="n">
        <x:v>46114</x:v>
      </x:c>
      <x:c r="G2769" s="78" t="n">
        <x:v>46175</x:v>
      </x:c>
      <x:c r="H2769" s="81" t="n">
        <x:v>0.1407124727947029</x:v>
      </x:c>
      <x:c r="I2769" s="81" t="n">
        <x:v>0.22803508502</x:v>
      </x:c>
      <x:c r="J2769" s="23" t="str">
        <x:v>active_b</x:v>
      </x:c>
      <x:c r="K2769" s="23" t="str">
        <x:v>date_historical_price</x:v>
      </x:c>
      <x:c r="L2769" s="81" t="n">
        <x:v>3.8</x:v>
      </x:c>
      <x:c r="M2769" s="81" t="n">
        <x:v>4.592034429029049</x:v>
      </x:c>
      <x:c r="N2769" s="81" t="n">
        <x:v>0.08222153893192231</x:v>
      </x:c>
      <x:c r="O2769" s="23" t="n">
        <x:v>45</x:v>
      </x:c>
      <x:c r="P2769" s="23" t="n">
        <x:v>10</x:v>
      </x:c>
      <x:c r="Q2769" s="78" t="n">
        <x:v>46151</x:v>
      </x:c>
      <x:c r="R2769" s="23" t="str">
        <x:v>True</x:v>
      </x:c>
      <x:c r="S2769" s="23" t="str">
        <x:v>True</x:v>
      </x:c>
      <x:c r="T2769" s="23" t="str">
        <x:v>False</x:v>
      </x:c>
    </x:row>
    <x:row r="2770">
      <x:c r="A2770" s="23" t="str">
        <x:v>active_label_common_panel</x:v>
      </x:c>
      <x:c r="B2770" s="23" t="n">
        <x:v>60</x:v>
      </x:c>
      <x:c r="C2770" s="23" t="str">
        <x:v>checkpoint:epoch:gemma-4-26b-a4b</x:v>
      </x:c>
      <x:c r="D2770" s="23" t="str">
        <x:v>Gemma 4 26B A4B</x:v>
      </x:c>
      <x:c r="E2770" s="23" t="str">
        <x:v>google</x:v>
      </x:c>
      <x:c r="F2770" s="78" t="n">
        <x:v>46114</x:v>
      </x:c>
      <x:c r="G2770" s="78" t="n">
        <x:v>46175</x:v>
      </x:c>
      <x:c r="H2770" s="81" t="n">
        <x:v>0.1407124727947029</x:v>
      </x:c>
      <x:c r="I2770" s="81" t="n">
        <x:v>0.22803508502</x:v>
      </x:c>
      <x:c r="J2770" s="23" t="str">
        <x:v>active_b</x:v>
      </x:c>
      <x:c r="K2770" s="23" t="str">
        <x:v>score_date</x:v>
      </x:c>
      <x:c r="L2770" s="81" t="n">
        <x:v>3.8</x:v>
      </x:c>
      <x:c r="M2770" s="81" t="n">
        <x:v>7.505946818207796</x:v>
      </x:c>
      <x:c r="N2770" s="81" t="n">
        <x:v>0.2956218863698305</x:v>
      </x:c>
      <x:c r="O2770" s="23" t="n">
        <x:v>45</x:v>
      </x:c>
      <x:c r="P2770" s="23" t="n">
        <x:v>10</x:v>
      </x:c>
      <x:c r="Q2770" s="78" t="n">
        <x:v>46151</x:v>
      </x:c>
      <x:c r="R2770" s="23" t="str">
        <x:v>True</x:v>
      </x:c>
      <x:c r="S2770" s="23" t="str">
        <x:v>True</x:v>
      </x:c>
      <x:c r="T2770" s="23" t="str">
        <x:v>False</x:v>
      </x:c>
    </x:row>
    <x:row r="2771">
      <x:c r="A2771" s="23" t="str">
        <x:v>active_label_common_panel</x:v>
      </x:c>
      <x:c r="B2771" s="23" t="n">
        <x:v>60</x:v>
      </x:c>
      <x:c r="C2771" s="23" t="str">
        <x:v>checkpoint:epoch:gemma-4-26b-a4b</x:v>
      </x:c>
      <x:c r="D2771" s="23" t="str">
        <x:v>Gemma 4 26B A4B</x:v>
      </x:c>
      <x:c r="E2771" s="23" t="str">
        <x:v>google</x:v>
      </x:c>
      <x:c r="F2771" s="78" t="n">
        <x:v>46114</x:v>
      </x:c>
      <x:c r="G2771" s="78" t="n">
        <x:v>46175</x:v>
      </x:c>
      <x:c r="H2771" s="81" t="n">
        <x:v>0.1407124727947029</x:v>
      </x:c>
      <x:c r="I2771" s="81" t="n">
        <x:v>0.22803508502</x:v>
      </x:c>
      <x:c r="J2771" s="23" t="str">
        <x:v>active_b</x:v>
      </x:c>
      <x:c r="K2771" s="23" t="str">
        <x:v>score_date_historical_price</x:v>
      </x:c>
      <x:c r="L2771" s="81" t="n">
        <x:v>3.8</x:v>
      </x:c>
      <x:c r="M2771" s="81" t="n">
        <x:v>4.748567430134386</x:v>
      </x:c>
      <x:c r="N2771" s="81" t="n">
        <x:v>0.09677901279210374</x:v>
      </x:c>
      <x:c r="O2771" s="23" t="n">
        <x:v>45</x:v>
      </x:c>
      <x:c r="P2771" s="23" t="n">
        <x:v>10</x:v>
      </x:c>
      <x:c r="Q2771" s="78" t="n">
        <x:v>46151</x:v>
      </x:c>
      <x:c r="R2771" s="23" t="str">
        <x:v>True</x:v>
      </x:c>
      <x:c r="S2771" s="23" t="str">
        <x:v>True</x:v>
      </x:c>
      <x:c r="T2771" s="23" t="str">
        <x:v>False</x:v>
      </x:c>
    </x:row>
    <x:row r="2772">
      <x:c r="A2772" s="23" t="str">
        <x:v>active_label_common_panel</x:v>
      </x:c>
      <x:c r="B2772" s="23" t="n">
        <x:v>60</x:v>
      </x:c>
      <x:c r="C2772" s="23" t="str">
        <x:v>checkpoint:epoch:gemma-4-26b-a4b</x:v>
      </x:c>
      <x:c r="D2772" s="23" t="str">
        <x:v>Gemma 4 26B A4B</x:v>
      </x:c>
      <x:c r="E2772" s="23" t="str">
        <x:v>google</x:v>
      </x:c>
      <x:c r="F2772" s="78" t="n">
        <x:v>46114</x:v>
      </x:c>
      <x:c r="G2772" s="78" t="n">
        <x:v>46175</x:v>
      </x:c>
      <x:c r="H2772" s="81" t="n">
        <x:v>0.1407124727947029</x:v>
      </x:c>
      <x:c r="I2772" s="81" t="n">
        <x:v>0.22803508502</x:v>
      </x:c>
      <x:c r="J2772" s="23" t="str">
        <x:v>active_b</x:v>
      </x:c>
      <x:c r="K2772" s="23" t="str">
        <x:v>score_date_current_price_nonprospective</x:v>
      </x:c>
      <x:c r="L2772" s="81" t="n">
        <x:v>3.8</x:v>
      </x:c>
      <x:c r="M2772" s="81" t="n">
        <x:v>5.505936469545924</x:v>
      </x:c>
      <x:c r="N2772" s="81" t="n">
        <x:v>0.16104759934627375</x:v>
      </x:c>
      <x:c r="O2772" s="23" t="n">
        <x:v>45</x:v>
      </x:c>
      <x:c r="P2772" s="23" t="n">
        <x:v>10</x:v>
      </x:c>
      <x:c r="Q2772" s="78" t="n">
        <x:v>46151</x:v>
      </x:c>
      <x:c r="R2772" s="23" t="str">
        <x:v>True</x:v>
      </x:c>
      <x:c r="S2772" s="23" t="str">
        <x:v>True</x:v>
      </x:c>
      <x:c r="T2772" s="23" t="str">
        <x:v>True</x:v>
      </x:c>
    </x:row>
    <x:row r="2773">
      <x:c r="A2773" s="23" t="str">
        <x:v>active_label_common_panel</x:v>
      </x:c>
      <x:c r="B2773" s="23" t="n">
        <x:v>60</x:v>
      </x:c>
      <x:c r="C2773" s="23" t="str">
        <x:v>checkpoint:epoch:gemma-4-26b-a4b</x:v>
      </x:c>
      <x:c r="D2773" s="23" t="str">
        <x:v>Gemma 4 26B A4B</x:v>
      </x:c>
      <x:c r="E2773" s="23" t="str">
        <x:v>google</x:v>
      </x:c>
      <x:c r="F2773" s="78" t="n">
        <x:v>46114</x:v>
      </x:c>
      <x:c r="G2773" s="78" t="n">
        <x:v>46175</x:v>
      </x:c>
      <x:c r="H2773" s="81" t="n">
        <x:v>0.1407124727947029</x:v>
      </x:c>
      <x:c r="I2773" s="81" t="n">
        <x:v>0.22803508502</x:v>
      </x:c>
      <x:c r="J2773" s="23" t="str">
        <x:v>total_b</x:v>
      </x:c>
      <x:c r="K2773" s="23" t="str">
        <x:v>date_historical_price</x:v>
      </x:c>
      <x:c r="L2773" s="81" t="n">
        <x:v>25.2</x:v>
      </x:c>
      <x:c r="M2773" s="81" t="n">
        <x:v>32.55349607312104</x:v>
      </x:c>
      <x:c r="N2773" s="81" t="n">
        <x:v>0.1111970955552882</x:v>
      </x:c>
      <x:c r="O2773" s="23" t="n">
        <x:v>45</x:v>
      </x:c>
      <x:c r="P2773" s="23" t="n">
        <x:v>10</x:v>
      </x:c>
      <x:c r="Q2773" s="78" t="n">
        <x:v>46151</x:v>
      </x:c>
      <x:c r="R2773" s="23" t="str">
        <x:v>True</x:v>
      </x:c>
      <x:c r="S2773" s="23" t="str">
        <x:v>True</x:v>
      </x:c>
      <x:c r="T2773" s="23" t="str">
        <x:v>False</x:v>
      </x:c>
    </x:row>
    <x:row r="2774">
      <x:c r="A2774" s="23" t="str">
        <x:v>active_label_common_panel</x:v>
      </x:c>
      <x:c r="B2774" s="23" t="n">
        <x:v>60</x:v>
      </x:c>
      <x:c r="C2774" s="23" t="str">
        <x:v>checkpoint:epoch:gemma-4-26b-a4b</x:v>
      </x:c>
      <x:c r="D2774" s="23" t="str">
        <x:v>Gemma 4 26B A4B</x:v>
      </x:c>
      <x:c r="E2774" s="23" t="str">
        <x:v>google</x:v>
      </x:c>
      <x:c r="F2774" s="78" t="n">
        <x:v>46114</x:v>
      </x:c>
      <x:c r="G2774" s="78" t="n">
        <x:v>46175</x:v>
      </x:c>
      <x:c r="H2774" s="81" t="n">
        <x:v>0.1407124727947029</x:v>
      </x:c>
      <x:c r="I2774" s="81" t="n">
        <x:v>0.22803508502</x:v>
      </x:c>
      <x:c r="J2774" s="23" t="str">
        <x:v>total_b</x:v>
      </x:c>
      <x:c r="K2774" s="23" t="str">
        <x:v>score_date</x:v>
      </x:c>
      <x:c r="L2774" s="81" t="n">
        <x:v>25.2</x:v>
      </x:c>
      <x:c r="M2774" s="81" t="n">
        <x:v>88.09405839023742</x:v>
      </x:c>
      <x:c r="N2774" s="81" t="n">
        <x:v>0.5435460771043866</x:v>
      </x:c>
      <x:c r="O2774" s="23" t="n">
        <x:v>45</x:v>
      </x:c>
      <x:c r="P2774" s="23" t="n">
        <x:v>10</x:v>
      </x:c>
      <x:c r="Q2774" s="78" t="n">
        <x:v>46151</x:v>
      </x:c>
      <x:c r="R2774" s="23" t="str">
        <x:v>True</x:v>
      </x:c>
      <x:c r="S2774" s="23" t="str">
        <x:v>True</x:v>
      </x:c>
      <x:c r="T2774" s="23" t="str">
        <x:v>False</x:v>
      </x:c>
    </x:row>
    <x:row r="2775">
      <x:c r="A2775" s="23" t="str">
        <x:v>active_label_common_panel</x:v>
      </x:c>
      <x:c r="B2775" s="23" t="n">
        <x:v>60</x:v>
      </x:c>
      <x:c r="C2775" s="23" t="str">
        <x:v>checkpoint:epoch:gemma-4-26b-a4b</x:v>
      </x:c>
      <x:c r="D2775" s="23" t="str">
        <x:v>Gemma 4 26B A4B</x:v>
      </x:c>
      <x:c r="E2775" s="23" t="str">
        <x:v>google</x:v>
      </x:c>
      <x:c r="F2775" s="78" t="n">
        <x:v>46114</x:v>
      </x:c>
      <x:c r="G2775" s="78" t="n">
        <x:v>46175</x:v>
      </x:c>
      <x:c r="H2775" s="81" t="n">
        <x:v>0.1407124727947029</x:v>
      </x:c>
      <x:c r="I2775" s="81" t="n">
        <x:v>0.22803508502</x:v>
      </x:c>
      <x:c r="J2775" s="23" t="str">
        <x:v>total_b</x:v>
      </x:c>
      <x:c r="K2775" s="23" t="str">
        <x:v>score_date_historical_price</x:v>
      </x:c>
      <x:c r="L2775" s="81" t="n">
        <x:v>25.2</x:v>
      </x:c>
      <x:c r="M2775" s="81" t="n">
        <x:v>41.46685847855962</x:v>
      </x:c>
      <x:c r="N2775" s="81" t="n">
        <x:v>0.21630059376004054</x:v>
      </x:c>
      <x:c r="O2775" s="23" t="n">
        <x:v>45</x:v>
      </x:c>
      <x:c r="P2775" s="23" t="n">
        <x:v>10</x:v>
      </x:c>
      <x:c r="Q2775" s="78" t="n">
        <x:v>46151</x:v>
      </x:c>
      <x:c r="R2775" s="23" t="str">
        <x:v>True</x:v>
      </x:c>
      <x:c r="S2775" s="23" t="str">
        <x:v>True</x:v>
      </x:c>
      <x:c r="T2775" s="23" t="str">
        <x:v>False</x:v>
      </x:c>
    </x:row>
    <x:row r="2776">
      <x:c r="A2776" s="23" t="str">
        <x:v>active_label_common_panel</x:v>
      </x:c>
      <x:c r="B2776" s="23" t="n">
        <x:v>60</x:v>
      </x:c>
      <x:c r="C2776" s="23" t="str">
        <x:v>checkpoint:epoch:gemma-4-26b-a4b</x:v>
      </x:c>
      <x:c r="D2776" s="23" t="str">
        <x:v>Gemma 4 26B A4B</x:v>
      </x:c>
      <x:c r="E2776" s="23" t="str">
        <x:v>google</x:v>
      </x:c>
      <x:c r="F2776" s="78" t="n">
        <x:v>46114</x:v>
      </x:c>
      <x:c r="G2776" s="78" t="n">
        <x:v>46175</x:v>
      </x:c>
      <x:c r="H2776" s="81" t="n">
        <x:v>0.1407124727947029</x:v>
      </x:c>
      <x:c r="I2776" s="81" t="n">
        <x:v>0.22803508502</x:v>
      </x:c>
      <x:c r="J2776" s="23" t="str">
        <x:v>total_b</x:v>
      </x:c>
      <x:c r="K2776" s="23" t="str">
        <x:v>score_date_current_price_nonprospective</x:v>
      </x:c>
      <x:c r="L2776" s="81" t="n">
        <x:v>25.2</x:v>
      </x:c>
      <x:c r="M2776" s="81" t="n">
        <x:v>59.584665458785494</x:v>
      </x:c>
      <x:c r="N2776" s="81" t="n">
        <x:v>0.3737339645372139</x:v>
      </x:c>
      <x:c r="O2776" s="23" t="n">
        <x:v>45</x:v>
      </x:c>
      <x:c r="P2776" s="23" t="n">
        <x:v>10</x:v>
      </x:c>
      <x:c r="Q2776" s="78" t="n">
        <x:v>46151</x:v>
      </x:c>
      <x:c r="R2776" s="23" t="str">
        <x:v>True</x:v>
      </x:c>
      <x:c r="S2776" s="23" t="str">
        <x:v>True</x:v>
      </x:c>
      <x:c r="T2776" s="23" t="str">
        <x:v>True</x:v>
      </x:c>
    </x:row>
    <x:row r="2777">
      <x:c r="A2777" s="23" t="str">
        <x:v>active_label_common_panel</x:v>
      </x:c>
      <x:c r="B2777" s="23" t="n">
        <x:v>60</x:v>
      </x:c>
      <x:c r="C2777" s="23" t="str">
        <x:v>checkpoint:z-ai-zhipu-ai:glm-5-1</x:v>
      </x:c>
      <x:c r="D2777" s="23" t="str">
        <x:v>GLM-5.1</x:v>
      </x:c>
      <x:c r="E2777" s="23" t="str">
        <x:v>zai</x:v>
      </x:c>
      <x:c r="F2777" s="78" t="n">
        <x:v>46119</x:v>
      </x:c>
      <x:c r="G2777" s="78" t="n">
        <x:v>46179</x:v>
      </x:c>
      <x:c r="H2777" s="81" t="n">
        <x:v>1.73735431043872</x:v>
      </x:c>
      <x:c r="I2777" s="81" t="n">
        <x:v>2.29782505862</x:v>
      </x:c>
      <x:c r="J2777" s="23" t="str">
        <x:v>active_b</x:v>
      </x:c>
      <x:c r="K2777" s="23" t="str">
        <x:v>date_historical_price</x:v>
      </x:c>
      <x:c r="L2777" s="81" t="n">
        <x:v>40</x:v>
      </x:c>
      <x:c r="M2777" s="81" t="n">
        <x:v>33.43454242404141</x:v>
      </x:c>
      <x:c r="N2777" s="81" t="n">
        <x:v>-0.07786460738629174</x:v>
      </x:c>
      <x:c r="O2777" s="23" t="n">
        <x:v>41</x:v>
      </x:c>
      <x:c r="P2777" s="23" t="n">
        <x:v>10</x:v>
      </x:c>
      <x:c r="Q2777" s="78" t="n">
        <x:v>46175</x:v>
      </x:c>
      <x:c r="R2777" s="23" t="str">
        <x:v>True</x:v>
      </x:c>
      <x:c r="S2777" s="23" t="str">
        <x:v>True</x:v>
      </x:c>
      <x:c r="T2777" s="23" t="str">
        <x:v>False</x:v>
      </x:c>
    </x:row>
    <x:row r="2778">
      <x:c r="A2778" s="23" t="str">
        <x:v>active_label_common_panel</x:v>
      </x:c>
      <x:c r="B2778" s="23" t="n">
        <x:v>60</x:v>
      </x:c>
      <x:c r="C2778" s="23" t="str">
        <x:v>checkpoint:z-ai-zhipu-ai:glm-5-1</x:v>
      </x:c>
      <x:c r="D2778" s="23" t="str">
        <x:v>GLM-5.1</x:v>
      </x:c>
      <x:c r="E2778" s="23" t="str">
        <x:v>zai</x:v>
      </x:c>
      <x:c r="F2778" s="78" t="n">
        <x:v>46119</x:v>
      </x:c>
      <x:c r="G2778" s="78" t="n">
        <x:v>46179</x:v>
      </x:c>
      <x:c r="H2778" s="81" t="n">
        <x:v>1.73735431043872</x:v>
      </x:c>
      <x:c r="I2778" s="81" t="n">
        <x:v>2.29782505862</x:v>
      </x:c>
      <x:c r="J2778" s="23" t="str">
        <x:v>active_b</x:v>
      </x:c>
      <x:c r="K2778" s="23" t="str">
        <x:v>score_date</x:v>
      </x:c>
      <x:c r="L2778" s="81" t="n">
        <x:v>40</x:v>
      </x:c>
      <x:c r="M2778" s="81" t="n">
        <x:v>20.5941477870366</x:v>
      </x:c>
      <x:c r="N2778" s="81" t="n">
        <x:v>-0.288316166341433</x:v>
      </x:c>
      <x:c r="O2778" s="23" t="n">
        <x:v>41</x:v>
      </x:c>
      <x:c r="P2778" s="23" t="n">
        <x:v>10</x:v>
      </x:c>
      <x:c r="Q2778" s="78" t="n">
        <x:v>46175</x:v>
      </x:c>
      <x:c r="R2778" s="23" t="str">
        <x:v>True</x:v>
      </x:c>
      <x:c r="S2778" s="23" t="str">
        <x:v>True</x:v>
      </x:c>
      <x:c r="T2778" s="23" t="str">
        <x:v>False</x:v>
      </x:c>
    </x:row>
    <x:row r="2779">
      <x:c r="A2779" s="23" t="str">
        <x:v>active_label_common_panel</x:v>
      </x:c>
      <x:c r="B2779" s="23" t="n">
        <x:v>60</x:v>
      </x:c>
      <x:c r="C2779" s="23" t="str">
        <x:v>checkpoint:z-ai-zhipu-ai:glm-5-1</x:v>
      </x:c>
      <x:c r="D2779" s="23" t="str">
        <x:v>GLM-5.1</x:v>
      </x:c>
      <x:c r="E2779" s="23" t="str">
        <x:v>zai</x:v>
      </x:c>
      <x:c r="F2779" s="78" t="n">
        <x:v>46119</x:v>
      </x:c>
      <x:c r="G2779" s="78" t="n">
        <x:v>46179</x:v>
      </x:c>
      <x:c r="H2779" s="81" t="n">
        <x:v>1.73735431043872</x:v>
      </x:c>
      <x:c r="I2779" s="81" t="n">
        <x:v>2.29782505862</x:v>
      </x:c>
      <x:c r="J2779" s="23" t="str">
        <x:v>active_b</x:v>
      </x:c>
      <x:c r="K2779" s="23" t="str">
        <x:v>score_date_historical_price</x:v>
      </x:c>
      <x:c r="L2779" s="81" t="n">
        <x:v>40</x:v>
      </x:c>
      <x:c r="M2779" s="81" t="n">
        <x:v>34.39315255568997</x:v>
      </x:c>
      <x:c r="N2779" s="81" t="n">
        <x:v>-0.06558800524747327</x:v>
      </x:c>
      <x:c r="O2779" s="23" t="n">
        <x:v>41</x:v>
      </x:c>
      <x:c r="P2779" s="23" t="n">
        <x:v>10</x:v>
      </x:c>
      <x:c r="Q2779" s="78" t="n">
        <x:v>46175</x:v>
      </x:c>
      <x:c r="R2779" s="23" t="str">
        <x:v>True</x:v>
      </x:c>
      <x:c r="S2779" s="23" t="str">
        <x:v>True</x:v>
      </x:c>
      <x:c r="T2779" s="23" t="str">
        <x:v>False</x:v>
      </x:c>
    </x:row>
    <x:row r="2780">
      <x:c r="A2780" s="23" t="str">
        <x:v>active_label_common_panel</x:v>
      </x:c>
      <x:c r="B2780" s="23" t="n">
        <x:v>60</x:v>
      </x:c>
      <x:c r="C2780" s="23" t="str">
        <x:v>checkpoint:z-ai-zhipu-ai:glm-5-1</x:v>
      </x:c>
      <x:c r="D2780" s="23" t="str">
        <x:v>GLM-5.1</x:v>
      </x:c>
      <x:c r="E2780" s="23" t="str">
        <x:v>zai</x:v>
      </x:c>
      <x:c r="F2780" s="78" t="n">
        <x:v>46119</x:v>
      </x:c>
      <x:c r="G2780" s="78" t="n">
        <x:v>46179</x:v>
      </x:c>
      <x:c r="H2780" s="81" t="n">
        <x:v>1.73735431043872</x:v>
      </x:c>
      <x:c r="I2780" s="81" t="n">
        <x:v>2.29782505862</x:v>
      </x:c>
      <x:c r="J2780" s="23" t="str">
        <x:v>active_b</x:v>
      </x:c>
      <x:c r="K2780" s="23" t="str">
        <x:v>score_date_current_price_nonprospective</x:v>
      </x:c>
      <x:c r="L2780" s="81" t="n">
        <x:v>40</x:v>
      </x:c>
      <x:c r="M2780" s="81" t="n">
        <x:v>35.45617375511152</x:v>
      </x:c>
      <x:c r="N2780" s="81" t="n">
        <x:v>-0.05236812432420721</x:v>
      </x:c>
      <x:c r="O2780" s="23" t="n">
        <x:v>41</x:v>
      </x:c>
      <x:c r="P2780" s="23" t="n">
        <x:v>10</x:v>
      </x:c>
      <x:c r="Q2780" s="78" t="n">
        <x:v>46175</x:v>
      </x:c>
      <x:c r="R2780" s="23" t="str">
        <x:v>True</x:v>
      </x:c>
      <x:c r="S2780" s="23" t="str">
        <x:v>True</x:v>
      </x:c>
      <x:c r="T2780" s="23" t="str">
        <x:v>True</x:v>
      </x:c>
    </x:row>
    <x:row r="2781">
      <x:c r="A2781" s="23" t="str">
        <x:v>active_label_common_panel</x:v>
      </x:c>
      <x:c r="B2781" s="23" t="n">
        <x:v>60</x:v>
      </x:c>
      <x:c r="C2781" s="23" t="str">
        <x:v>checkpoint:z-ai-zhipu-ai:glm-5-1</x:v>
      </x:c>
      <x:c r="D2781" s="23" t="str">
        <x:v>GLM-5.1</x:v>
      </x:c>
      <x:c r="E2781" s="23" t="str">
        <x:v>zai</x:v>
      </x:c>
      <x:c r="F2781" s="78" t="n">
        <x:v>46119</x:v>
      </x:c>
      <x:c r="G2781" s="78" t="n">
        <x:v>46179</x:v>
      </x:c>
      <x:c r="H2781" s="81" t="n">
        <x:v>1.73735431043872</x:v>
      </x:c>
      <x:c r="I2781" s="81" t="n">
        <x:v>2.29782505862</x:v>
      </x:c>
      <x:c r="J2781" s="23" t="str">
        <x:v>total_b</x:v>
      </x:c>
      <x:c r="K2781" s="23" t="str">
        <x:v>date_historical_price</x:v>
      </x:c>
      <x:c r="L2781" s="81" t="n">
        <x:v>754</x:v>
      </x:c>
      <x:c r="M2781" s="81" t="n">
        <x:v>1541.374923026162</x:v>
      </x:c>
      <x:c r="N2781" s="81" t="n">
        <x:v>0.3105369432034981</x:v>
      </x:c>
      <x:c r="O2781" s="23" t="n">
        <x:v>41</x:v>
      </x:c>
      <x:c r="P2781" s="23" t="n">
        <x:v>10</x:v>
      </x:c>
      <x:c r="Q2781" s="78" t="n">
        <x:v>46175</x:v>
      </x:c>
      <x:c r="R2781" s="23" t="str">
        <x:v>True</x:v>
      </x:c>
      <x:c r="S2781" s="23" t="str">
        <x:v>True</x:v>
      </x:c>
      <x:c r="T2781" s="23" t="str">
        <x:v>False</x:v>
      </x:c>
    </x:row>
    <x:row r="2782">
      <x:c r="A2782" s="23" t="str">
        <x:v>active_label_common_panel</x:v>
      </x:c>
      <x:c r="B2782" s="23" t="n">
        <x:v>60</x:v>
      </x:c>
      <x:c r="C2782" s="23" t="str">
        <x:v>checkpoint:z-ai-zhipu-ai:glm-5-1</x:v>
      </x:c>
      <x:c r="D2782" s="23" t="str">
        <x:v>GLM-5.1</x:v>
      </x:c>
      <x:c r="E2782" s="23" t="str">
        <x:v>zai</x:v>
      </x:c>
      <x:c r="F2782" s="78" t="n">
        <x:v>46119</x:v>
      </x:c>
      <x:c r="G2782" s="78" t="n">
        <x:v>46179</x:v>
      </x:c>
      <x:c r="H2782" s="81" t="n">
        <x:v>1.73735431043872</x:v>
      </x:c>
      <x:c r="I2782" s="81" t="n">
        <x:v>2.29782505862</x:v>
      </x:c>
      <x:c r="J2782" s="23" t="str">
        <x:v>total_b</x:v>
      </x:c>
      <x:c r="K2782" s="23" t="str">
        <x:v>score_date</x:v>
      </x:c>
      <x:c r="L2782" s="81" t="n">
        <x:v>754</x:v>
      </x:c>
      <x:c r="M2782" s="81" t="n">
        <x:v>633.2515176571038</x:v>
      </x:c>
      <x:c r="N2782" s="81" t="n">
        <x:v>-0.07579510657131673</x:v>
      </x:c>
      <x:c r="O2782" s="23" t="n">
        <x:v>41</x:v>
      </x:c>
      <x:c r="P2782" s="23" t="n">
        <x:v>10</x:v>
      </x:c>
      <x:c r="Q2782" s="78" t="n">
        <x:v>46175</x:v>
      </x:c>
      <x:c r="R2782" s="23" t="str">
        <x:v>True</x:v>
      </x:c>
      <x:c r="S2782" s="23" t="str">
        <x:v>True</x:v>
      </x:c>
      <x:c r="T2782" s="23" t="str">
        <x:v>False</x:v>
      </x:c>
    </x:row>
    <x:row r="2783">
      <x:c r="A2783" s="23" t="str">
        <x:v>active_label_common_panel</x:v>
      </x:c>
      <x:c r="B2783" s="23" t="n">
        <x:v>60</x:v>
      </x:c>
      <x:c r="C2783" s="23" t="str">
        <x:v>checkpoint:z-ai-zhipu-ai:glm-5-1</x:v>
      </x:c>
      <x:c r="D2783" s="23" t="str">
        <x:v>GLM-5.1</x:v>
      </x:c>
      <x:c r="E2783" s="23" t="str">
        <x:v>zai</x:v>
      </x:c>
      <x:c r="F2783" s="78" t="n">
        <x:v>46119</x:v>
      </x:c>
      <x:c r="G2783" s="78" t="n">
        <x:v>46179</x:v>
      </x:c>
      <x:c r="H2783" s="81" t="n">
        <x:v>1.73735431043872</x:v>
      </x:c>
      <x:c r="I2783" s="81" t="n">
        <x:v>2.29782505862</x:v>
      </x:c>
      <x:c r="J2783" s="23" t="str">
        <x:v>total_b</x:v>
      </x:c>
      <x:c r="K2783" s="23" t="str">
        <x:v>score_date_historical_price</x:v>
      </x:c>
      <x:c r="L2783" s="81" t="n">
        <x:v>754</x:v>
      </x:c>
      <x:c r="M2783" s="81" t="n">
        <x:v>1769.849582502222</x:v>
      </x:c>
      <x:c r="N2783" s="81" t="n">
        <x:v>0.3705650118676498</x:v>
      </x:c>
      <x:c r="O2783" s="23" t="n">
        <x:v>41</x:v>
      </x:c>
      <x:c r="P2783" s="23" t="n">
        <x:v>10</x:v>
      </x:c>
      <x:c r="Q2783" s="78" t="n">
        <x:v>46175</x:v>
      </x:c>
      <x:c r="R2783" s="23" t="str">
        <x:v>True</x:v>
      </x:c>
      <x:c r="S2783" s="23" t="str">
        <x:v>True</x:v>
      </x:c>
      <x:c r="T2783" s="23" t="str">
        <x:v>False</x:v>
      </x:c>
    </x:row>
    <x:row r="2784">
      <x:c r="A2784" s="23" t="str">
        <x:v>active_label_common_panel</x:v>
      </x:c>
      <x:c r="B2784" s="23" t="n">
        <x:v>60</x:v>
      </x:c>
      <x:c r="C2784" s="23" t="str">
        <x:v>checkpoint:z-ai-zhipu-ai:glm-5-1</x:v>
      </x:c>
      <x:c r="D2784" s="23" t="str">
        <x:v>GLM-5.1</x:v>
      </x:c>
      <x:c r="E2784" s="23" t="str">
        <x:v>zai</x:v>
      </x:c>
      <x:c r="F2784" s="78" t="n">
        <x:v>46119</x:v>
      </x:c>
      <x:c r="G2784" s="78" t="n">
        <x:v>46179</x:v>
      </x:c>
      <x:c r="H2784" s="81" t="n">
        <x:v>1.73735431043872</x:v>
      </x:c>
      <x:c r="I2784" s="81" t="n">
        <x:v>2.29782505862</x:v>
      </x:c>
      <x:c r="J2784" s="23" t="str">
        <x:v>total_b</x:v>
      </x:c>
      <x:c r="K2784" s="23" t="str">
        <x:v>score_date_current_price_nonprospective</x:v>
      </x:c>
      <x:c r="L2784" s="81" t="n">
        <x:v>754</x:v>
      </x:c>
      <x:c r="M2784" s="81" t="n">
        <x:v>1501.2651693442224</x:v>
      </x:c>
      <x:c r="N2784" s="81" t="n">
        <x:v>0.2990860628370793</x:v>
      </x:c>
      <x:c r="O2784" s="23" t="n">
        <x:v>41</x:v>
      </x:c>
      <x:c r="P2784" s="23" t="n">
        <x:v>10</x:v>
      </x:c>
      <x:c r="Q2784" s="78" t="n">
        <x:v>46175</x:v>
      </x:c>
      <x:c r="R2784" s="23" t="str">
        <x:v>True</x:v>
      </x:c>
      <x:c r="S2784" s="23" t="str">
        <x:v>True</x:v>
      </x:c>
      <x:c r="T2784" s="23" t="str">
        <x:v>True</x:v>
      </x:c>
    </x:row>
    <x:row r="2785">
      <x:c r="A2785" s="23" t="str">
        <x:v>active_label_common_panel</x:v>
      </x:c>
      <x:c r="B2785" s="23" t="n">
        <x:v>60</x:v>
      </x:c>
      <x:c r="C2785" s="23" t="str">
        <x:v>checkpoint:moonshot:kimi-k2-6</x:v>
      </x:c>
      <x:c r="D2785" s="23" t="str">
        <x:v>Kimi K2.6</x:v>
      </x:c>
      <x:c r="E2785" s="23" t="str">
        <x:v>kimi</x:v>
      </x:c>
      <x:c r="F2785" s="78" t="n">
        <x:v>46132</x:v>
      </x:c>
      <x:c r="G2785" s="78" t="n">
        <x:v>46192</x:v>
      </x:c>
      <x:c r="H2785" s="81" t="n">
        <x:v>1.596151621870554</x:v>
      </x:c>
      <x:c r="I2785" s="81" t="n">
        <x:v>1.63471371242</x:v>
      </x:c>
      <x:c r="J2785" s="23" t="str">
        <x:v>active_b</x:v>
      </x:c>
      <x:c r="K2785" s="23" t="str">
        <x:v>date_historical_price</x:v>
      </x:c>
      <x:c r="L2785" s="81" t="n">
        <x:v>32.6</x:v>
      </x:c>
      <x:c r="M2785" s="81" t="n">
        <x:v>28.877216018799054</x:v>
      </x:c>
      <x:c r="N2785" s="81" t="n">
        <x:v>-0.05266227841247871</x:v>
      </x:c>
      <x:c r="O2785" s="23" t="n">
        <x:v>45</x:v>
      </x:c>
      <x:c r="P2785" s="23" t="n">
        <x:v>10</x:v>
      </x:c>
      <x:c r="Q2785" s="78" t="n">
        <x:v>46179</x:v>
      </x:c>
      <x:c r="R2785" s="23" t="str">
        <x:v>True</x:v>
      </x:c>
      <x:c r="S2785" s="23" t="str">
        <x:v>True</x:v>
      </x:c>
      <x:c r="T2785" s="23" t="str">
        <x:v>False</x:v>
      </x:c>
    </x:row>
    <x:row r="2786">
      <x:c r="A2786" s="23" t="str">
        <x:v>active_label_common_panel</x:v>
      </x:c>
      <x:c r="B2786" s="23" t="n">
        <x:v>60</x:v>
      </x:c>
      <x:c r="C2786" s="23" t="str">
        <x:v>checkpoint:moonshot:kimi-k2-6</x:v>
      </x:c>
      <x:c r="D2786" s="23" t="str">
        <x:v>Kimi K2.6</x:v>
      </x:c>
      <x:c r="E2786" s="23" t="str">
        <x:v>kimi</x:v>
      </x:c>
      <x:c r="F2786" s="78" t="n">
        <x:v>46132</x:v>
      </x:c>
      <x:c r="G2786" s="78" t="n">
        <x:v>46192</x:v>
      </x:c>
      <x:c r="H2786" s="81" t="n">
        <x:v>1.596151621870554</x:v>
      </x:c>
      <x:c r="I2786" s="81" t="n">
        <x:v>1.63471371242</x:v>
      </x:c>
      <x:c r="J2786" s="23" t="str">
        <x:v>active_b</x:v>
      </x:c>
      <x:c r="K2786" s="23" t="str">
        <x:v>score_date</x:v>
      </x:c>
      <x:c r="L2786" s="81" t="n">
        <x:v>32.6</x:v>
      </x:c>
      <x:c r="M2786" s="81" t="n">
        <x:v>24.418554183982295</x:v>
      </x:c>
      <x:c r="N2786" s="81" t="n">
        <x:v>-0.12549765415715722</x:v>
      </x:c>
      <x:c r="O2786" s="23" t="n">
        <x:v>45</x:v>
      </x:c>
      <x:c r="P2786" s="23" t="n">
        <x:v>10</x:v>
      </x:c>
      <x:c r="Q2786" s="78" t="n">
        <x:v>46179</x:v>
      </x:c>
      <x:c r="R2786" s="23" t="str">
        <x:v>True</x:v>
      </x:c>
      <x:c r="S2786" s="23" t="str">
        <x:v>True</x:v>
      </x:c>
      <x:c r="T2786" s="23" t="str">
        <x:v>False</x:v>
      </x:c>
    </x:row>
    <x:row r="2787">
      <x:c r="A2787" s="23" t="str">
        <x:v>active_label_common_panel</x:v>
      </x:c>
      <x:c r="B2787" s="23" t="n">
        <x:v>60</x:v>
      </x:c>
      <x:c r="C2787" s="23" t="str">
        <x:v>checkpoint:moonshot:kimi-k2-6</x:v>
      </x:c>
      <x:c r="D2787" s="23" t="str">
        <x:v>Kimi K2.6</x:v>
      </x:c>
      <x:c r="E2787" s="23" t="str">
        <x:v>kimi</x:v>
      </x:c>
      <x:c r="F2787" s="78" t="n">
        <x:v>46132</x:v>
      </x:c>
      <x:c r="G2787" s="78" t="n">
        <x:v>46192</x:v>
      </x:c>
      <x:c r="H2787" s="81" t="n">
        <x:v>1.596151621870554</x:v>
      </x:c>
      <x:c r="I2787" s="81" t="n">
        <x:v>1.63471371242</x:v>
      </x:c>
      <x:c r="J2787" s="23" t="str">
        <x:v>active_b</x:v>
      </x:c>
      <x:c r="K2787" s="23" t="str">
        <x:v>score_date_historical_price</x:v>
      </x:c>
      <x:c r="L2787" s="81" t="n">
        <x:v>32.6</x:v>
      </x:c>
      <x:c r="M2787" s="81" t="n">
        <x:v>33.07153692521805</x:v>
      </x:c>
      <x:c r="N2787" s="81" t="n">
        <x:v>0.006236778172987385</x:v>
      </x:c>
      <x:c r="O2787" s="23" t="n">
        <x:v>45</x:v>
      </x:c>
      <x:c r="P2787" s="23" t="n">
        <x:v>10</x:v>
      </x:c>
      <x:c r="Q2787" s="78" t="n">
        <x:v>46179</x:v>
      </x:c>
      <x:c r="R2787" s="23" t="str">
        <x:v>True</x:v>
      </x:c>
      <x:c r="S2787" s="23" t="str">
        <x:v>True</x:v>
      </x:c>
      <x:c r="T2787" s="23" t="str">
        <x:v>False</x:v>
      </x:c>
    </x:row>
    <x:row r="2788">
      <x:c r="A2788" s="23" t="str">
        <x:v>active_label_common_panel</x:v>
      </x:c>
      <x:c r="B2788" s="23" t="n">
        <x:v>60</x:v>
      </x:c>
      <x:c r="C2788" s="23" t="str">
        <x:v>checkpoint:moonshot:kimi-k2-6</x:v>
      </x:c>
      <x:c r="D2788" s="23" t="str">
        <x:v>Kimi K2.6</x:v>
      </x:c>
      <x:c r="E2788" s="23" t="str">
        <x:v>kimi</x:v>
      </x:c>
      <x:c r="F2788" s="78" t="n">
        <x:v>46132</x:v>
      </x:c>
      <x:c r="G2788" s="78" t="n">
        <x:v>46192</x:v>
      </x:c>
      <x:c r="H2788" s="81" t="n">
        <x:v>1.596151621870554</x:v>
      </x:c>
      <x:c r="I2788" s="81" t="n">
        <x:v>1.63471371242</x:v>
      </x:c>
      <x:c r="J2788" s="23" t="str">
        <x:v>active_b</x:v>
      </x:c>
      <x:c r="K2788" s="23" t="str">
        <x:v>score_date_current_price_nonprospective</x:v>
      </x:c>
      <x:c r="L2788" s="81" t="n">
        <x:v>32.6</x:v>
      </x:c>
      <x:c r="M2788" s="81" t="n">
        <x:v>25.544702284976886</x:v>
      </x:c>
      <x:c r="N2788" s="81" t="n">
        <x:v>-0.1059167545781424</x:v>
      </x:c>
      <x:c r="O2788" s="23" t="n">
        <x:v>45</x:v>
      </x:c>
      <x:c r="P2788" s="23" t="n">
        <x:v>10</x:v>
      </x:c>
      <x:c r="Q2788" s="78" t="n">
        <x:v>46179</x:v>
      </x:c>
      <x:c r="R2788" s="23" t="str">
        <x:v>True</x:v>
      </x:c>
      <x:c r="S2788" s="23" t="str">
        <x:v>True</x:v>
      </x:c>
      <x:c r="T2788" s="23" t="str">
        <x:v>True</x:v>
      </x:c>
    </x:row>
    <x:row r="2789">
      <x:c r="A2789" s="23" t="str">
        <x:v>active_label_common_panel</x:v>
      </x:c>
      <x:c r="B2789" s="23" t="n">
        <x:v>60</x:v>
      </x:c>
      <x:c r="C2789" s="23" t="str">
        <x:v>checkpoint:moonshot:kimi-k2-6</x:v>
      </x:c>
      <x:c r="D2789" s="23" t="str">
        <x:v>Kimi K2.6</x:v>
      </x:c>
      <x:c r="E2789" s="23" t="str">
        <x:v>kimi</x:v>
      </x:c>
      <x:c r="F2789" s="78" t="n">
        <x:v>46132</x:v>
      </x:c>
      <x:c r="G2789" s="78" t="n">
        <x:v>46192</x:v>
      </x:c>
      <x:c r="H2789" s="81" t="n">
        <x:v>1.596151621870554</x:v>
      </x:c>
      <x:c r="I2789" s="81" t="n">
        <x:v>1.63471371242</x:v>
      </x:c>
      <x:c r="J2789" s="23" t="str">
        <x:v>total_b</x:v>
      </x:c>
      <x:c r="K2789" s="23" t="str">
        <x:v>date_historical_price</x:v>
      </x:c>
      <x:c r="L2789" s="81" t="n">
        <x:v>1040</x:v>
      </x:c>
      <x:c r="M2789" s="81" t="n">
        <x:v>826.8063230158588</x:v>
      </x:c>
      <x:c r="N2789" s="81" t="n">
        <x:v>-0.09962955005616131</x:v>
      </x:c>
      <x:c r="O2789" s="23" t="n">
        <x:v>45</x:v>
      </x:c>
      <x:c r="P2789" s="23" t="n">
        <x:v>10</x:v>
      </x:c>
      <x:c r="Q2789" s="78" t="n">
        <x:v>46179</x:v>
      </x:c>
      <x:c r="R2789" s="23" t="str">
        <x:v>True</x:v>
      </x:c>
      <x:c r="S2789" s="23" t="str">
        <x:v>True</x:v>
      </x:c>
      <x:c r="T2789" s="23" t="str">
        <x:v>False</x:v>
      </x:c>
    </x:row>
    <x:row r="2790">
      <x:c r="A2790" s="23" t="str">
        <x:v>active_label_common_panel</x:v>
      </x:c>
      <x:c r="B2790" s="23" t="n">
        <x:v>60</x:v>
      </x:c>
      <x:c r="C2790" s="23" t="str">
        <x:v>checkpoint:moonshot:kimi-k2-6</x:v>
      </x:c>
      <x:c r="D2790" s="23" t="str">
        <x:v>Kimi K2.6</x:v>
      </x:c>
      <x:c r="E2790" s="23" t="str">
        <x:v>kimi</x:v>
      </x:c>
      <x:c r="F2790" s="78" t="n">
        <x:v>46132</x:v>
      </x:c>
      <x:c r="G2790" s="78" t="n">
        <x:v>46192</x:v>
      </x:c>
      <x:c r="H2790" s="81" t="n">
        <x:v>1.596151621870554</x:v>
      </x:c>
      <x:c r="I2790" s="81" t="n">
        <x:v>1.63471371242</x:v>
      </x:c>
      <x:c r="J2790" s="23" t="str">
        <x:v>total_b</x:v>
      </x:c>
      <x:c r="K2790" s="23" t="str">
        <x:v>score_date</x:v>
      </x:c>
      <x:c r="L2790" s="81" t="n">
        <x:v>1040</x:v>
      </x:c>
      <x:c r="M2790" s="81" t="n">
        <x:v>760.3081226175563</x:v>
      </x:c>
      <x:c r="N2790" s="81" t="n">
        <x:v>-0.13604370907884278</x:v>
      </x:c>
      <x:c r="O2790" s="23" t="n">
        <x:v>45</x:v>
      </x:c>
      <x:c r="P2790" s="23" t="n">
        <x:v>10</x:v>
      </x:c>
      <x:c r="Q2790" s="78" t="n">
        <x:v>46179</x:v>
      </x:c>
      <x:c r="R2790" s="23" t="str">
        <x:v>True</x:v>
      </x:c>
      <x:c r="S2790" s="23" t="str">
        <x:v>True</x:v>
      </x:c>
      <x:c r="T2790" s="23" t="str">
        <x:v>False</x:v>
      </x:c>
    </x:row>
    <x:row r="2791">
      <x:c r="A2791" s="23" t="str">
        <x:v>active_label_common_panel</x:v>
      </x:c>
      <x:c r="B2791" s="23" t="n">
        <x:v>60</x:v>
      </x:c>
      <x:c r="C2791" s="23" t="str">
        <x:v>checkpoint:moonshot:kimi-k2-6</x:v>
      </x:c>
      <x:c r="D2791" s="23" t="str">
        <x:v>Kimi K2.6</x:v>
      </x:c>
      <x:c r="E2791" s="23" t="str">
        <x:v>kimi</x:v>
      </x:c>
      <x:c r="F2791" s="78" t="n">
        <x:v>46132</x:v>
      </x:c>
      <x:c r="G2791" s="78" t="n">
        <x:v>46192</x:v>
      </x:c>
      <x:c r="H2791" s="81" t="n">
        <x:v>1.596151621870554</x:v>
      </x:c>
      <x:c r="I2791" s="81" t="n">
        <x:v>1.63471371242</x:v>
      </x:c>
      <x:c r="J2791" s="23" t="str">
        <x:v>total_b</x:v>
      </x:c>
      <x:c r="K2791" s="23" t="str">
        <x:v>score_date_historical_price</x:v>
      </x:c>
      <x:c r="L2791" s="81" t="n">
        <x:v>1040</x:v>
      </x:c>
      <x:c r="M2791" s="81" t="n">
        <x:v>1344.85035405943</x:v>
      </x:c>
      <x:c r="N2791" s="81" t="n">
        <x:v>0.1116406223467518</x:v>
      </x:c>
      <x:c r="O2791" s="23" t="n">
        <x:v>45</x:v>
      </x:c>
      <x:c r="P2791" s="23" t="n">
        <x:v>10</x:v>
      </x:c>
      <x:c r="Q2791" s="78" t="n">
        <x:v>46179</x:v>
      </x:c>
      <x:c r="R2791" s="23" t="str">
        <x:v>True</x:v>
      </x:c>
      <x:c r="S2791" s="23" t="str">
        <x:v>True</x:v>
      </x:c>
      <x:c r="T2791" s="23" t="str">
        <x:v>False</x:v>
      </x:c>
    </x:row>
    <x:row r="2792">
      <x:c r="A2792" s="23" t="str">
        <x:v>active_label_common_panel</x:v>
      </x:c>
      <x:c r="B2792" s="23" t="n">
        <x:v>60</x:v>
      </x:c>
      <x:c r="C2792" s="23" t="str">
        <x:v>checkpoint:moonshot:kimi-k2-6</x:v>
      </x:c>
      <x:c r="D2792" s="23" t="str">
        <x:v>Kimi K2.6</x:v>
      </x:c>
      <x:c r="E2792" s="23" t="str">
        <x:v>kimi</x:v>
      </x:c>
      <x:c r="F2792" s="78" t="n">
        <x:v>46132</x:v>
      </x:c>
      <x:c r="G2792" s="78" t="n">
        <x:v>46192</x:v>
      </x:c>
      <x:c r="H2792" s="81" t="n">
        <x:v>1.596151621870554</x:v>
      </x:c>
      <x:c r="I2792" s="81" t="n">
        <x:v>1.63471371242</x:v>
      </x:c>
      <x:c r="J2792" s="23" t="str">
        <x:v>total_b</x:v>
      </x:c>
      <x:c r="K2792" s="23" t="str">
        <x:v>score_date_current_price_nonprospective</x:v>
      </x:c>
      <x:c r="L2792" s="81" t="n">
        <x:v>1040</x:v>
      </x:c>
      <x:c r="M2792" s="81" t="n">
        <x:v>813.2064895369975</x:v>
      </x:c>
      <x:c r="N2792" s="81" t="n">
        <x:v>-0.10683250356929859</x:v>
      </x:c>
      <x:c r="O2792" s="23" t="n">
        <x:v>45</x:v>
      </x:c>
      <x:c r="P2792" s="23" t="n">
        <x:v>10</x:v>
      </x:c>
      <x:c r="Q2792" s="78" t="n">
        <x:v>46179</x:v>
      </x:c>
      <x:c r="R2792" s="23" t="str">
        <x:v>True</x:v>
      </x:c>
      <x:c r="S2792" s="23" t="str">
        <x:v>True</x:v>
      </x:c>
      <x:c r="T2792" s="23" t="str">
        <x:v>True</x:v>
      </x:c>
    </x:row>
    <x:row r="2793">
      <x:c r="A2793" s="23" t="str">
        <x:v>active_label_common_panel</x:v>
      </x:c>
      <x:c r="B2793" s="23" t="n">
        <x:v>60</x:v>
      </x:c>
      <x:c r="C2793" s="23" t="str">
        <x:v>checkpoint:epoch:deepseek-v4-flash</x:v>
      </x:c>
      <x:c r="D2793" s="23" t="str">
        <x:v>DeepSeek-V4-Flash</x:v>
      </x:c>
      <x:c r="E2793" s="23" t="str">
        <x:v>deepseek</x:v>
      </x:c>
      <x:c r="F2793" s="78" t="n">
        <x:v>46136</x:v>
      </x:c>
      <x:c r="G2793" s="78" t="n">
        <x:v>46195</x:v>
      </x:c>
      <x:c r="H2793" s="81" t="n">
        <x:v>0.14142135623730953</x:v>
      </x:c>
      <x:c r="I2793" s="81" t="n">
        <x:v>0.197989898732</x:v>
      </x:c>
      <x:c r="J2793" s="23" t="str">
        <x:v>active_b</x:v>
      </x:c>
      <x:c r="K2793" s="23" t="str">
        <x:v>date_historical_price</x:v>
      </x:c>
      <x:c r="L2793" s="81" t="n">
        <x:v>13</x:v>
      </x:c>
      <x:c r="M2793" s="81" t="n">
        <x:v>5.588034995462251</x:v>
      </x:c>
      <x:c r="N2793" s="81" t="n">
        <x:v>-0.3666842350564325</x:v>
      </x:c>
      <x:c r="O2793" s="23" t="n">
        <x:v>42</x:v>
      </x:c>
      <x:c r="P2793" s="23" t="n">
        <x:v>10</x:v>
      </x:c>
      <x:c r="Q2793" s="78" t="n">
        <x:v>46192</x:v>
      </x:c>
      <x:c r="R2793" s="23" t="str">
        <x:v>True</x:v>
      </x:c>
      <x:c r="S2793" s="23" t="str">
        <x:v>True</x:v>
      </x:c>
      <x:c r="T2793" s="23" t="str">
        <x:v>False</x:v>
      </x:c>
    </x:row>
    <x:row r="2794">
      <x:c r="A2794" s="23" t="str">
        <x:v>active_label_common_panel</x:v>
      </x:c>
      <x:c r="B2794" s="23" t="n">
        <x:v>60</x:v>
      </x:c>
      <x:c r="C2794" s="23" t="str">
        <x:v>checkpoint:epoch:deepseek-v4-flash</x:v>
      </x:c>
      <x:c r="D2794" s="23" t="str">
        <x:v>DeepSeek-V4-Flash</x:v>
      </x:c>
      <x:c r="E2794" s="23" t="str">
        <x:v>deepseek</x:v>
      </x:c>
      <x:c r="F2794" s="78" t="n">
        <x:v>46136</x:v>
      </x:c>
      <x:c r="G2794" s="78" t="n">
        <x:v>46195</x:v>
      </x:c>
      <x:c r="H2794" s="81" t="n">
        <x:v>0.14142135623730953</x:v>
      </x:c>
      <x:c r="I2794" s="81" t="n">
        <x:v>0.197989898732</x:v>
      </x:c>
      <x:c r="J2794" s="23" t="str">
        <x:v>active_b</x:v>
      </x:c>
      <x:c r="K2794" s="23" t="str">
        <x:v>score_date</x:v>
      </x:c>
      <x:c r="L2794" s="81" t="n">
        <x:v>13</x:v>
      </x:c>
      <x:c r="M2794" s="81" t="n">
        <x:v>20.49183290718825</x:v>
      </x:c>
      <x:c r="N2794" s="81" t="n">
        <x:v>0.19763745362370286</x:v>
      </x:c>
      <x:c r="O2794" s="23" t="n">
        <x:v>42</x:v>
      </x:c>
      <x:c r="P2794" s="23" t="n">
        <x:v>10</x:v>
      </x:c>
      <x:c r="Q2794" s="78" t="n">
        <x:v>46192</x:v>
      </x:c>
      <x:c r="R2794" s="23" t="str">
        <x:v>True</x:v>
      </x:c>
      <x:c r="S2794" s="23" t="str">
        <x:v>True</x:v>
      </x:c>
      <x:c r="T2794" s="23" t="str">
        <x:v>False</x:v>
      </x:c>
    </x:row>
    <x:row r="2795">
      <x:c r="A2795" s="23" t="str">
        <x:v>active_label_common_panel</x:v>
      </x:c>
      <x:c r="B2795" s="23" t="n">
        <x:v>60</x:v>
      </x:c>
      <x:c r="C2795" s="23" t="str">
        <x:v>checkpoint:epoch:deepseek-v4-flash</x:v>
      </x:c>
      <x:c r="D2795" s="23" t="str">
        <x:v>DeepSeek-V4-Flash</x:v>
      </x:c>
      <x:c r="E2795" s="23" t="str">
        <x:v>deepseek</x:v>
      </x:c>
      <x:c r="F2795" s="78" t="n">
        <x:v>46136</x:v>
      </x:c>
      <x:c r="G2795" s="78" t="n">
        <x:v>46195</x:v>
      </x:c>
      <x:c r="H2795" s="81" t="n">
        <x:v>0.14142135623730953</x:v>
      </x:c>
      <x:c r="I2795" s="81" t="n">
        <x:v>0.197989898732</x:v>
      </x:c>
      <x:c r="J2795" s="23" t="str">
        <x:v>active_b</x:v>
      </x:c>
      <x:c r="K2795" s="23" t="str">
        <x:v>score_date_historical_price</x:v>
      </x:c>
      <x:c r="L2795" s="81" t="n">
        <x:v>13</x:v>
      </x:c>
      <x:c r="M2795" s="81" t="n">
        <x:v>7.274010998418872</x:v>
      </x:c>
      <x:c r="N2795" s="81" t="n">
        <x:v>-0.25216939892756973</x:v>
      </x:c>
      <x:c r="O2795" s="23" t="n">
        <x:v>42</x:v>
      </x:c>
      <x:c r="P2795" s="23" t="n">
        <x:v>10</x:v>
      </x:c>
      <x:c r="Q2795" s="78" t="n">
        <x:v>46192</x:v>
      </x:c>
      <x:c r="R2795" s="23" t="str">
        <x:v>True</x:v>
      </x:c>
      <x:c r="S2795" s="23" t="str">
        <x:v>True</x:v>
      </x:c>
      <x:c r="T2795" s="23" t="str">
        <x:v>False</x:v>
      </x:c>
    </x:row>
    <x:row r="2796">
      <x:c r="A2796" s="23" t="str">
        <x:v>active_label_common_panel</x:v>
      </x:c>
      <x:c r="B2796" s="23" t="n">
        <x:v>60</x:v>
      </x:c>
      <x:c r="C2796" s="23" t="str">
        <x:v>checkpoint:epoch:deepseek-v4-flash</x:v>
      </x:c>
      <x:c r="D2796" s="23" t="str">
        <x:v>DeepSeek-V4-Flash</x:v>
      </x:c>
      <x:c r="E2796" s="23" t="str">
        <x:v>deepseek</x:v>
      </x:c>
      <x:c r="F2796" s="78" t="n">
        <x:v>46136</x:v>
      </x:c>
      <x:c r="G2796" s="78" t="n">
        <x:v>46195</x:v>
      </x:c>
      <x:c r="H2796" s="81" t="n">
        <x:v>0.14142135623730953</x:v>
      </x:c>
      <x:c r="I2796" s="81" t="n">
        <x:v>0.197989898732</x:v>
      </x:c>
      <x:c r="J2796" s="23" t="str">
        <x:v>active_b</x:v>
      </x:c>
      <x:c r="K2796" s="23" t="str">
        <x:v>score_date_current_price_nonprospective</x:v>
      </x:c>
      <x:c r="L2796" s="81" t="n">
        <x:v>13</x:v>
      </x:c>
      <x:c r="M2796" s="81" t="n">
        <x:v>5.443917162522642</x:v>
      </x:c>
      <x:c r="N2796" s="81" t="n">
        <x:v>-0.37803184417616853</x:v>
      </x:c>
      <x:c r="O2796" s="23" t="n">
        <x:v>42</x:v>
      </x:c>
      <x:c r="P2796" s="23" t="n">
        <x:v>10</x:v>
      </x:c>
      <x:c r="Q2796" s="78" t="n">
        <x:v>46192</x:v>
      </x:c>
      <x:c r="R2796" s="23" t="str">
        <x:v>True</x:v>
      </x:c>
      <x:c r="S2796" s="23" t="str">
        <x:v>True</x:v>
      </x:c>
      <x:c r="T2796" s="23" t="str">
        <x:v>True</x:v>
      </x:c>
    </x:row>
    <x:row r="2797">
      <x:c r="A2797" s="23" t="str">
        <x:v>active_label_common_panel</x:v>
      </x:c>
      <x:c r="B2797" s="23" t="n">
        <x:v>60</x:v>
      </x:c>
      <x:c r="C2797" s="23" t="str">
        <x:v>checkpoint:epoch:deepseek-v4-flash</x:v>
      </x:c>
      <x:c r="D2797" s="23" t="str">
        <x:v>DeepSeek-V4-Flash</x:v>
      </x:c>
      <x:c r="E2797" s="23" t="str">
        <x:v>deepseek</x:v>
      </x:c>
      <x:c r="F2797" s="78" t="n">
        <x:v>46136</x:v>
      </x:c>
      <x:c r="G2797" s="78" t="n">
        <x:v>46195</x:v>
      </x:c>
      <x:c r="H2797" s="81" t="n">
        <x:v>0.14142135623730953</x:v>
      </x:c>
      <x:c r="I2797" s="81" t="n">
        <x:v>0.197989898732</x:v>
      </x:c>
      <x:c r="J2797" s="23" t="str">
        <x:v>total_b</x:v>
      </x:c>
      <x:c r="K2797" s="23" t="str">
        <x:v>date_historical_price</x:v>
      </x:c>
      <x:c r="L2797" s="81" t="n">
        <x:v>284</x:v>
      </x:c>
      <x:c r="M2797" s="81" t="n">
        <x:v>22.722489662403788</x:v>
      </x:c>
      <x:c r="N2797" s="81" t="n">
        <x:v>-1.09686242553418</x:v>
      </x:c>
      <x:c r="O2797" s="23" t="n">
        <x:v>42</x:v>
      </x:c>
      <x:c r="P2797" s="23" t="n">
        <x:v>10</x:v>
      </x:c>
      <x:c r="Q2797" s="78" t="n">
        <x:v>46192</x:v>
      </x:c>
      <x:c r="R2797" s="23" t="str">
        <x:v>True</x:v>
      </x:c>
      <x:c r="S2797" s="23" t="str">
        <x:v>True</x:v>
      </x:c>
      <x:c r="T2797" s="23" t="str">
        <x:v>False</x:v>
      </x:c>
    </x:row>
    <x:row r="2798">
      <x:c r="A2798" s="23" t="str">
        <x:v>active_label_common_panel</x:v>
      </x:c>
      <x:c r="B2798" s="23" t="n">
        <x:v>60</x:v>
      </x:c>
      <x:c r="C2798" s="23" t="str">
        <x:v>checkpoint:epoch:deepseek-v4-flash</x:v>
      </x:c>
      <x:c r="D2798" s="23" t="str">
        <x:v>DeepSeek-V4-Flash</x:v>
      </x:c>
      <x:c r="E2798" s="23" t="str">
        <x:v>deepseek</x:v>
      </x:c>
      <x:c r="F2798" s="78" t="n">
        <x:v>46136</x:v>
      </x:c>
      <x:c r="G2798" s="78" t="n">
        <x:v>46195</x:v>
      </x:c>
      <x:c r="H2798" s="81" t="n">
        <x:v>0.14142135623730953</x:v>
      </x:c>
      <x:c r="I2798" s="81" t="n">
        <x:v>0.197989898732</x:v>
      </x:c>
      <x:c r="J2798" s="23" t="str">
        <x:v>total_b</x:v>
      </x:c>
      <x:c r="K2798" s="23" t="str">
        <x:v>score_date</x:v>
      </x:c>
      <x:c r="L2798" s="81" t="n">
        <x:v>284</x:v>
      </x:c>
      <x:c r="M2798" s="81" t="n">
        <x:v>476.3830426327427</x:v>
      </x:c>
      <x:c r="N2798" s="81" t="n">
        <x:v>0.22463795385921148</x:v>
      </x:c>
      <x:c r="O2798" s="23" t="n">
        <x:v>42</x:v>
      </x:c>
      <x:c r="P2798" s="23" t="n">
        <x:v>10</x:v>
      </x:c>
      <x:c r="Q2798" s="78" t="n">
        <x:v>46192</x:v>
      </x:c>
      <x:c r="R2798" s="23" t="str">
        <x:v>True</x:v>
      </x:c>
      <x:c r="S2798" s="23" t="str">
        <x:v>True</x:v>
      </x:c>
      <x:c r="T2798" s="23" t="str">
        <x:v>False</x:v>
      </x:c>
    </x:row>
    <x:row r="2799">
      <x:c r="A2799" s="23" t="str">
        <x:v>active_label_common_panel</x:v>
      </x:c>
      <x:c r="B2799" s="23" t="n">
        <x:v>60</x:v>
      </x:c>
      <x:c r="C2799" s="23" t="str">
        <x:v>checkpoint:epoch:deepseek-v4-flash</x:v>
      </x:c>
      <x:c r="D2799" s="23" t="str">
        <x:v>DeepSeek-V4-Flash</x:v>
      </x:c>
      <x:c r="E2799" s="23" t="str">
        <x:v>deepseek</x:v>
      </x:c>
      <x:c r="F2799" s="78" t="n">
        <x:v>46136</x:v>
      </x:c>
      <x:c r="G2799" s="78" t="n">
        <x:v>46195</x:v>
      </x:c>
      <x:c r="H2799" s="81" t="n">
        <x:v>0.14142135623730953</x:v>
      </x:c>
      <x:c r="I2799" s="81" t="n">
        <x:v>0.197989898732</x:v>
      </x:c>
      <x:c r="J2799" s="23" t="str">
        <x:v>total_b</x:v>
      </x:c>
      <x:c r="K2799" s="23" t="str">
        <x:v>score_date_historical_price</x:v>
      </x:c>
      <x:c r="L2799" s="81" t="n">
        <x:v>284</x:v>
      </x:c>
      <x:c r="M2799" s="81" t="n">
        <x:v>59.067161885115304</x:v>
      </x:c>
      <x:c r="N2799" s="81" t="n">
        <x:v>-0.6819722360801489</x:v>
      </x:c>
      <x:c r="O2799" s="23" t="n">
        <x:v>42</x:v>
      </x:c>
      <x:c r="P2799" s="23" t="n">
        <x:v>10</x:v>
      </x:c>
      <x:c r="Q2799" s="78" t="n">
        <x:v>46192</x:v>
      </x:c>
      <x:c r="R2799" s="23" t="str">
        <x:v>True</x:v>
      </x:c>
      <x:c r="S2799" s="23" t="str">
        <x:v>True</x:v>
      </x:c>
      <x:c r="T2799" s="23" t="str">
        <x:v>False</x:v>
      </x:c>
    </x:row>
    <x:row r="2800">
      <x:c r="A2800" s="23" t="str">
        <x:v>active_label_common_panel</x:v>
      </x:c>
      <x:c r="B2800" s="23" t="n">
        <x:v>60</x:v>
      </x:c>
      <x:c r="C2800" s="23" t="str">
        <x:v>checkpoint:epoch:deepseek-v4-flash</x:v>
      </x:c>
      <x:c r="D2800" s="23" t="str">
        <x:v>DeepSeek-V4-Flash</x:v>
      </x:c>
      <x:c r="E2800" s="23" t="str">
        <x:v>deepseek</x:v>
      </x:c>
      <x:c r="F2800" s="78" t="n">
        <x:v>46136</x:v>
      </x:c>
      <x:c r="G2800" s="78" t="n">
        <x:v>46195</x:v>
      </x:c>
      <x:c r="H2800" s="81" t="n">
        <x:v>0.14142135623730953</x:v>
      </x:c>
      <x:c r="I2800" s="81" t="n">
        <x:v>0.197989898732</x:v>
      </x:c>
      <x:c r="J2800" s="23" t="str">
        <x:v>total_b</x:v>
      </x:c>
      <x:c r="K2800" s="23" t="str">
        <x:v>score_date_current_price_nonprospective</x:v>
      </x:c>
      <x:c r="L2800" s="81" t="n">
        <x:v>284</x:v>
      </x:c>
      <x:c r="M2800" s="81" t="n">
        <x:v>56.012866865558635</x:v>
      </x:c>
      <x:c r="N2800" s="81" t="n">
        <x:v>-0.7050305386329062</x:v>
      </x:c>
      <x:c r="O2800" s="23" t="n">
        <x:v>42</x:v>
      </x:c>
      <x:c r="P2800" s="23" t="n">
        <x:v>10</x:v>
      </x:c>
      <x:c r="Q2800" s="78" t="n">
        <x:v>46192</x:v>
      </x:c>
      <x:c r="R2800" s="23" t="str">
        <x:v>True</x:v>
      </x:c>
      <x:c r="S2800" s="23" t="str">
        <x:v>True</x:v>
      </x:c>
      <x:c r="T2800" s="23" t="str">
        <x:v>True</x:v>
      </x:c>
    </x:row>
    <x:row r="2801">
      <x:c r="A2801" s="23" t="str">
        <x:v>active_label_common_panel</x:v>
      </x:c>
      <x:c r="B2801" s="23" t="n">
        <x:v>60</x:v>
      </x:c>
      <x:c r="C2801" s="23" t="str">
        <x:v>checkpoint:deepseek:deepseek-v4-pro</x:v>
      </x:c>
      <x:c r="D2801" s="23" t="str">
        <x:v>DeepSeek-V4-Pro</x:v>
      </x:c>
      <x:c r="E2801" s="23" t="str">
        <x:v>deepseek</x:v>
      </x:c>
      <x:c r="F2801" s="78" t="n">
        <x:v>46136</x:v>
      </x:c>
      <x:c r="G2801" s="78" t="n">
        <x:v>46195</x:v>
      </x:c>
      <x:c r="H2801" s="81" t="n">
        <x:v>0.6151828996322963</x:v>
      </x:c>
      <x:c r="I2801" s="81" t="n">
        <x:v>2.25175071808</x:v>
      </x:c>
      <x:c r="J2801" s="23" t="str">
        <x:v>active_b</x:v>
      </x:c>
      <x:c r="K2801" s="23" t="str">
        <x:v>date_historical_price</x:v>
      </x:c>
      <x:c r="L2801" s="81" t="n">
        <x:v>49</x:v>
      </x:c>
      <x:c r="M2801" s="81" t="n">
        <x:v>15.483127490665634</x:v>
      </x:c>
      <x:c r="N2801" s="81" t="n">
        <x:v>-0.5003373901706554</x:v>
      </x:c>
      <x:c r="O2801" s="23" t="n">
        <x:v>42</x:v>
      </x:c>
      <x:c r="P2801" s="23" t="n">
        <x:v>10</x:v>
      </x:c>
      <x:c r="Q2801" s="78" t="n">
        <x:v>46192</x:v>
      </x:c>
      <x:c r="R2801" s="23" t="str">
        <x:v>True</x:v>
      </x:c>
      <x:c r="S2801" s="23" t="str">
        <x:v>True</x:v>
      </x:c>
      <x:c r="T2801" s="23" t="str">
        <x:v>False</x:v>
      </x:c>
    </x:row>
    <x:row r="2802">
      <x:c r="A2802" s="23" t="str">
        <x:v>active_label_common_panel</x:v>
      </x:c>
      <x:c r="B2802" s="23" t="n">
        <x:v>60</x:v>
      </x:c>
      <x:c r="C2802" s="23" t="str">
        <x:v>checkpoint:deepseek:deepseek-v4-pro</x:v>
      </x:c>
      <x:c r="D2802" s="23" t="str">
        <x:v>DeepSeek-V4-Pro</x:v>
      </x:c>
      <x:c r="E2802" s="23" t="str">
        <x:v>deepseek</x:v>
      </x:c>
      <x:c r="F2802" s="78" t="n">
        <x:v>46136</x:v>
      </x:c>
      <x:c r="G2802" s="78" t="n">
        <x:v>46195</x:v>
      </x:c>
      <x:c r="H2802" s="81" t="n">
        <x:v>0.6151828996322963</x:v>
      </x:c>
      <x:c r="I2802" s="81" t="n">
        <x:v>2.25175071808</x:v>
      </x:c>
      <x:c r="J2802" s="23" t="str">
        <x:v>active_b</x:v>
      </x:c>
      <x:c r="K2802" s="23" t="str">
        <x:v>score_date</x:v>
      </x:c>
      <x:c r="L2802" s="81" t="n">
        <x:v>49</x:v>
      </x:c>
      <x:c r="M2802" s="81" t="n">
        <x:v>26.60601374026764</x:v>
      </x:c>
      <x:c r="N2802" s="81" t="n">
        <x:v>-0.26521626899792455</x:v>
      </x:c>
      <x:c r="O2802" s="23" t="n">
        <x:v>42</x:v>
      </x:c>
      <x:c r="P2802" s="23" t="n">
        <x:v>10</x:v>
      </x:c>
      <x:c r="Q2802" s="78" t="n">
        <x:v>46192</x:v>
      </x:c>
      <x:c r="R2802" s="23" t="str">
        <x:v>True</x:v>
      </x:c>
      <x:c r="S2802" s="23" t="str">
        <x:v>True</x:v>
      </x:c>
      <x:c r="T2802" s="23" t="str">
        <x:v>False</x:v>
      </x:c>
    </x:row>
    <x:row r="2803">
      <x:c r="A2803" s="23" t="str">
        <x:v>active_label_common_panel</x:v>
      </x:c>
      <x:c r="B2803" s="23" t="n">
        <x:v>60</x:v>
      </x:c>
      <x:c r="C2803" s="23" t="str">
        <x:v>checkpoint:deepseek:deepseek-v4-pro</x:v>
      </x:c>
      <x:c r="D2803" s="23" t="str">
        <x:v>DeepSeek-V4-Pro</x:v>
      </x:c>
      <x:c r="E2803" s="23" t="str">
        <x:v>deepseek</x:v>
      </x:c>
      <x:c r="F2803" s="78" t="n">
        <x:v>46136</x:v>
      </x:c>
      <x:c r="G2803" s="78" t="n">
        <x:v>46195</x:v>
      </x:c>
      <x:c r="H2803" s="81" t="n">
        <x:v>0.6151828996322963</x:v>
      </x:c>
      <x:c r="I2803" s="81" t="n">
        <x:v>2.25175071808</x:v>
      </x:c>
      <x:c r="J2803" s="23" t="str">
        <x:v>active_b</x:v>
      </x:c>
      <x:c r="K2803" s="23" t="str">
        <x:v>score_date_historical_price</x:v>
      </x:c>
      <x:c r="L2803" s="81" t="n">
        <x:v>49</x:v>
      </x:c>
      <x:c r="M2803" s="81" t="n">
        <x:v>18.55520792179898</x:v>
      </x:c>
      <x:c r="N2803" s="81" t="n">
        <x:v>-0.4217302547964719</x:v>
      </x:c>
      <x:c r="O2803" s="23" t="n">
        <x:v>42</x:v>
      </x:c>
      <x:c r="P2803" s="23" t="n">
        <x:v>10</x:v>
      </x:c>
      <x:c r="Q2803" s="78" t="n">
        <x:v>46192</x:v>
      </x:c>
      <x:c r="R2803" s="23" t="str">
        <x:v>True</x:v>
      </x:c>
      <x:c r="S2803" s="23" t="str">
        <x:v>True</x:v>
      </x:c>
      <x:c r="T2803" s="23" t="str">
        <x:v>False</x:v>
      </x:c>
    </x:row>
    <x:row r="2804">
      <x:c r="A2804" s="23" t="str">
        <x:v>active_label_common_panel</x:v>
      </x:c>
      <x:c r="B2804" s="23" t="n">
        <x:v>60</x:v>
      </x:c>
      <x:c r="C2804" s="23" t="str">
        <x:v>checkpoint:deepseek:deepseek-v4-pro</x:v>
      </x:c>
      <x:c r="D2804" s="23" t="str">
        <x:v>DeepSeek-V4-Pro</x:v>
      </x:c>
      <x:c r="E2804" s="23" t="str">
        <x:v>deepseek</x:v>
      </x:c>
      <x:c r="F2804" s="78" t="n">
        <x:v>46136</x:v>
      </x:c>
      <x:c r="G2804" s="78" t="n">
        <x:v>46195</x:v>
      </x:c>
      <x:c r="H2804" s="81" t="n">
        <x:v>0.6151828996322963</x:v>
      </x:c>
      <x:c r="I2804" s="81" t="n">
        <x:v>2.25175071808</x:v>
      </x:c>
      <x:c r="J2804" s="23" t="str">
        <x:v>active_b</x:v>
      </x:c>
      <x:c r="K2804" s="23" t="str">
        <x:v>score_date_current_price_nonprospective</x:v>
      </x:c>
      <x:c r="L2804" s="81" t="n">
        <x:v>49</x:v>
      </x:c>
      <x:c r="M2804" s="81" t="n">
        <x:v>33.46823904413773</x:v>
      </x:c>
      <x:c r="N2804" s="81" t="n">
        <x:v>-0.1655632177912343</x:v>
      </x:c>
      <x:c r="O2804" s="23" t="n">
        <x:v>42</x:v>
      </x:c>
      <x:c r="P2804" s="23" t="n">
        <x:v>10</x:v>
      </x:c>
      <x:c r="Q2804" s="78" t="n">
        <x:v>46192</x:v>
      </x:c>
      <x:c r="R2804" s="23" t="str">
        <x:v>True</x:v>
      </x:c>
      <x:c r="S2804" s="23" t="str">
        <x:v>True</x:v>
      </x:c>
      <x:c r="T2804" s="23" t="str">
        <x:v>True</x:v>
      </x:c>
    </x:row>
    <x:row r="2805">
      <x:c r="A2805" s="23" t="str">
        <x:v>active_label_common_panel</x:v>
      </x:c>
      <x:c r="B2805" s="23" t="n">
        <x:v>60</x:v>
      </x:c>
      <x:c r="C2805" s="23" t="str">
        <x:v>checkpoint:deepseek:deepseek-v4-pro</x:v>
      </x:c>
      <x:c r="D2805" s="23" t="str">
        <x:v>DeepSeek-V4-Pro</x:v>
      </x:c>
      <x:c r="E2805" s="23" t="str">
        <x:v>deepseek</x:v>
      </x:c>
      <x:c r="F2805" s="78" t="n">
        <x:v>46136</x:v>
      </x:c>
      <x:c r="G2805" s="78" t="n">
        <x:v>46195</x:v>
      </x:c>
      <x:c r="H2805" s="81" t="n">
        <x:v>0.6151828996322963</x:v>
      </x:c>
      <x:c r="I2805" s="81" t="n">
        <x:v>2.25175071808</x:v>
      </x:c>
      <x:c r="J2805" s="23" t="str">
        <x:v>total_b</x:v>
      </x:c>
      <x:c r="K2805" s="23" t="str">
        <x:v>date_historical_price</x:v>
      </x:c>
      <x:c r="L2805" s="81" t="n">
        <x:v>1600</x:v>
      </x:c>
      <x:c r="M2805" s="81" t="n">
        <x:v>225.58836775602722</x:v>
      </x:c>
      <x:c r="N2805" s="81" t="n">
        <x:v>-0.8508032807382964</x:v>
      </x:c>
      <x:c r="O2805" s="23" t="n">
        <x:v>42</x:v>
      </x:c>
      <x:c r="P2805" s="23" t="n">
        <x:v>10</x:v>
      </x:c>
      <x:c r="Q2805" s="78" t="n">
        <x:v>46192</x:v>
      </x:c>
      <x:c r="R2805" s="23" t="str">
        <x:v>True</x:v>
      </x:c>
      <x:c r="S2805" s="23" t="str">
        <x:v>True</x:v>
      </x:c>
      <x:c r="T2805" s="23" t="str">
        <x:v>False</x:v>
      </x:c>
    </x:row>
    <x:row r="2806">
      <x:c r="A2806" s="23" t="str">
        <x:v>active_label_common_panel</x:v>
      </x:c>
      <x:c r="B2806" s="23" t="n">
        <x:v>60</x:v>
      </x:c>
      <x:c r="C2806" s="23" t="str">
        <x:v>checkpoint:deepseek:deepseek-v4-pro</x:v>
      </x:c>
      <x:c r="D2806" s="23" t="str">
        <x:v>DeepSeek-V4-Pro</x:v>
      </x:c>
      <x:c r="E2806" s="23" t="str">
        <x:v>deepseek</x:v>
      </x:c>
      <x:c r="F2806" s="78" t="n">
        <x:v>46136</x:v>
      </x:c>
      <x:c r="G2806" s="78" t="n">
        <x:v>46195</x:v>
      </x:c>
      <x:c r="H2806" s="81" t="n">
        <x:v>0.6151828996322963</x:v>
      </x:c>
      <x:c r="I2806" s="81" t="n">
        <x:v>2.25175071808</x:v>
      </x:c>
      <x:c r="J2806" s="23" t="str">
        <x:v>total_b</x:v>
      </x:c>
      <x:c r="K2806" s="23" t="str">
        <x:v>score_date</x:v>
      </x:c>
      <x:c r="L2806" s="81" t="n">
        <x:v>1600</x:v>
      </x:c>
      <x:c r="M2806" s="81" t="n">
        <x:v>898.6174052449178</x:v>
      </x:c>
      <x:c r="N2806" s="81" t="n">
        <x:v>-0.2505451565041723</x:v>
      </x:c>
      <x:c r="O2806" s="23" t="n">
        <x:v>42</x:v>
      </x:c>
      <x:c r="P2806" s="23" t="n">
        <x:v>10</x:v>
      </x:c>
      <x:c r="Q2806" s="78" t="n">
        <x:v>46192</x:v>
      </x:c>
      <x:c r="R2806" s="23" t="str">
        <x:v>True</x:v>
      </x:c>
      <x:c r="S2806" s="23" t="str">
        <x:v>True</x:v>
      </x:c>
      <x:c r="T2806" s="23" t="str">
        <x:v>False</x:v>
      </x:c>
    </x:row>
    <x:row r="2807">
      <x:c r="A2807" s="23" t="str">
        <x:v>active_label_common_panel</x:v>
      </x:c>
      <x:c r="B2807" s="23" t="n">
        <x:v>60</x:v>
      </x:c>
      <x:c r="C2807" s="23" t="str">
        <x:v>checkpoint:deepseek:deepseek-v4-pro</x:v>
      </x:c>
      <x:c r="D2807" s="23" t="str">
        <x:v>DeepSeek-V4-Pro</x:v>
      </x:c>
      <x:c r="E2807" s="23" t="str">
        <x:v>deepseek</x:v>
      </x:c>
      <x:c r="F2807" s="78" t="n">
        <x:v>46136</x:v>
      </x:c>
      <x:c r="G2807" s="78" t="n">
        <x:v>46195</x:v>
      </x:c>
      <x:c r="H2807" s="81" t="n">
        <x:v>0.6151828996322963</x:v>
      </x:c>
      <x:c r="I2807" s="81" t="n">
        <x:v>2.25175071808</x:v>
      </x:c>
      <x:c r="J2807" s="23" t="str">
        <x:v>total_b</x:v>
      </x:c>
      <x:c r="K2807" s="23" t="str">
        <x:v>score_date_historical_price</x:v>
      </x:c>
      <x:c r="L2807" s="81" t="n">
        <x:v>1600</x:v>
      </x:c>
      <x:c r="M2807" s="81" t="n">
        <x:v>434.6226647763638</x:v>
      </x:c>
      <x:c r="N2807" s="81" t="n">
        <x:v>-0.5660076124186537</x:v>
      </x:c>
      <x:c r="O2807" s="23" t="n">
        <x:v>42</x:v>
      </x:c>
      <x:c r="P2807" s="23" t="n">
        <x:v>10</x:v>
      </x:c>
      <x:c r="Q2807" s="78" t="n">
        <x:v>46192</x:v>
      </x:c>
      <x:c r="R2807" s="23" t="str">
        <x:v>True</x:v>
      </x:c>
      <x:c r="S2807" s="23" t="str">
        <x:v>True</x:v>
      </x:c>
      <x:c r="T2807" s="23" t="str">
        <x:v>False</x:v>
      </x:c>
    </x:row>
    <x:row r="2808">
      <x:c r="A2808" s="23" t="str">
        <x:v>active_label_common_panel</x:v>
      </x:c>
      <x:c r="B2808" s="23" t="n">
        <x:v>60</x:v>
      </x:c>
      <x:c r="C2808" s="23" t="str">
        <x:v>checkpoint:deepseek:deepseek-v4-pro</x:v>
      </x:c>
      <x:c r="D2808" s="23" t="str">
        <x:v>DeepSeek-V4-Pro</x:v>
      </x:c>
      <x:c r="E2808" s="23" t="str">
        <x:v>deepseek</x:v>
      </x:c>
      <x:c r="F2808" s="78" t="n">
        <x:v>46136</x:v>
      </x:c>
      <x:c r="G2808" s="78" t="n">
        <x:v>46195</x:v>
      </x:c>
      <x:c r="H2808" s="81" t="n">
        <x:v>0.6151828996322963</x:v>
      </x:c>
      <x:c r="I2808" s="81" t="n">
        <x:v>2.25175071808</x:v>
      </x:c>
      <x:c r="J2808" s="23" t="str">
        <x:v>total_b</x:v>
      </x:c>
      <x:c r="K2808" s="23" t="str">
        <x:v>score_date_current_price_nonprospective</x:v>
      </x:c>
      <x:c r="L2808" s="81" t="n">
        <x:v>1600</x:v>
      </x:c>
      <x:c r="M2808" s="81" t="n">
        <x:v>1301.6913699639128</x:v>
      </x:c>
      <x:c r="N2808" s="81" t="n">
        <x:v>-0.08961195711063465</x:v>
      </x:c>
      <x:c r="O2808" s="23" t="n">
        <x:v>42</x:v>
      </x:c>
      <x:c r="P2808" s="23" t="n">
        <x:v>10</x:v>
      </x:c>
      <x:c r="Q2808" s="78" t="n">
        <x:v>46192</x:v>
      </x:c>
      <x:c r="R2808" s="23" t="str">
        <x:v>True</x:v>
      </x:c>
      <x:c r="S2808" s="23" t="str">
        <x:v>True</x:v>
      </x:c>
      <x:c r="T2808" s="23" t="str">
        <x:v>True</x:v>
      </x:c>
    </x:row>
    <x:row r="2809">
      <x:c r="A2809" s="23" t="str">
        <x:v>active_label_common_panel</x:v>
      </x:c>
      <x:c r="B2809" s="23" t="n">
        <x:v>60</x:v>
      </x:c>
      <x:c r="C2809" s="23" t="str">
        <x:v>checkpoint:epoch:tencent-hy3-preview</x:v>
      </x:c>
      <x:c r="D2809" s="23" t="str">
        <x:v>Tencent Hy3 preview</x:v>
      </x:c>
      <x:c r="E2809" s="23" t="str">
        <x:v>tencent</x:v>
      </x:c>
      <x:c r="F2809" s="78" t="n">
        <x:v>46135</x:v>
      </x:c>
      <x:c r="G2809" s="78" t="n">
        <x:v>46210</x:v>
      </x:c>
      <x:c r="H2809" s="81" t="n">
        <x:v>0.11502173707608489</x:v>
      </x:c>
      <x:c r="I2809" s="81" t="n">
        <x:v>0.115021737076</x:v>
      </x:c>
      <x:c r="J2809" s="23" t="str">
        <x:v>active_b</x:v>
      </x:c>
      <x:c r="K2809" s="23" t="str">
        <x:v>date_historical_price</x:v>
      </x:c>
      <x:c r="L2809" s="81" t="n">
        <x:v>21</x:v>
      </x:c>
      <x:c r="M2809" s="81" t="n">
        <x:v>5.283140258726181</x:v>
      </x:c>
      <x:c r="N2809" s="81" t="n">
        <x:v>-0.5993271540863071</x:v>
      </x:c>
      <x:c r="O2809" s="23" t="n">
        <x:v>51</x:v>
      </x:c>
      <x:c r="P2809" s="23" t="n">
        <x:v>11</x:v>
      </x:c>
      <x:c r="Q2809" s="78" t="n">
        <x:v>46195</x:v>
      </x:c>
      <x:c r="R2809" s="23" t="str">
        <x:v>True</x:v>
      </x:c>
      <x:c r="S2809" s="23" t="str">
        <x:v>True</x:v>
      </x:c>
      <x:c r="T2809" s="23" t="str">
        <x:v>False</x:v>
      </x:c>
    </x:row>
    <x:row r="2810">
      <x:c r="A2810" s="23" t="str">
        <x:v>active_label_common_panel</x:v>
      </x:c>
      <x:c r="B2810" s="23" t="n">
        <x:v>60</x:v>
      </x:c>
      <x:c r="C2810" s="23" t="str">
        <x:v>checkpoint:epoch:tencent-hy3-preview</x:v>
      </x:c>
      <x:c r="D2810" s="23" t="str">
        <x:v>Tencent Hy3 preview</x:v>
      </x:c>
      <x:c r="E2810" s="23" t="str">
        <x:v>tencent</x:v>
      </x:c>
      <x:c r="F2810" s="78" t="n">
        <x:v>46135</x:v>
      </x:c>
      <x:c r="G2810" s="78" t="n">
        <x:v>46210</x:v>
      </x:c>
      <x:c r="H2810" s="81" t="n">
        <x:v>0.11502173707608489</x:v>
      </x:c>
      <x:c r="I2810" s="81" t="n">
        <x:v>0.115021737076</x:v>
      </x:c>
      <x:c r="J2810" s="23" t="str">
        <x:v>active_b</x:v>
      </x:c>
      <x:c r="K2810" s="23" t="str">
        <x:v>score_date</x:v>
      </x:c>
      <x:c r="L2810" s="81" t="n">
        <x:v>21</x:v>
      </x:c>
      <x:c r="M2810" s="81" t="n">
        <x:v>13.34111000268659</x:v>
      </x:c>
      <x:c r="N2810" s="81" t="n">
        <x:v>-0.19702732962215272</x:v>
      </x:c>
      <x:c r="O2810" s="23" t="n">
        <x:v>51</x:v>
      </x:c>
      <x:c r="P2810" s="23" t="n">
        <x:v>11</x:v>
      </x:c>
      <x:c r="Q2810" s="78" t="n">
        <x:v>46195</x:v>
      </x:c>
      <x:c r="R2810" s="23" t="str">
        <x:v>True</x:v>
      </x:c>
      <x:c r="S2810" s="23" t="str">
        <x:v>True</x:v>
      </x:c>
      <x:c r="T2810" s="23" t="str">
        <x:v>False</x:v>
      </x:c>
    </x:row>
    <x:row r="2811">
      <x:c r="A2811" s="23" t="str">
        <x:v>active_label_common_panel</x:v>
      </x:c>
      <x:c r="B2811" s="23" t="n">
        <x:v>60</x:v>
      </x:c>
      <x:c r="C2811" s="23" t="str">
        <x:v>checkpoint:epoch:tencent-hy3-preview</x:v>
      </x:c>
      <x:c r="D2811" s="23" t="str">
        <x:v>Tencent Hy3 preview</x:v>
      </x:c>
      <x:c r="E2811" s="23" t="str">
        <x:v>tencent</x:v>
      </x:c>
      <x:c r="F2811" s="78" t="n">
        <x:v>46135</x:v>
      </x:c>
      <x:c r="G2811" s="78" t="n">
        <x:v>46210</x:v>
      </x:c>
      <x:c r="H2811" s="81" t="n">
        <x:v>0.11502173707608489</x:v>
      </x:c>
      <x:c r="I2811" s="81" t="n">
        <x:v>0.115021737076</x:v>
      </x:c>
      <x:c r="J2811" s="23" t="str">
        <x:v>active_b</x:v>
      </x:c>
      <x:c r="K2811" s="23" t="str">
        <x:v>score_date_historical_price</x:v>
      </x:c>
      <x:c r="L2811" s="81" t="n">
        <x:v>21</x:v>
      </x:c>
      <x:c r="M2811" s="81" t="n">
        <x:v>6.661488392103196</x:v>
      </x:c>
      <x:c r="N2811" s="81" t="n">
        <x:v>-0.49864801927855</x:v>
      </x:c>
      <x:c r="O2811" s="23" t="n">
        <x:v>51</x:v>
      </x:c>
      <x:c r="P2811" s="23" t="n">
        <x:v>11</x:v>
      </x:c>
      <x:c r="Q2811" s="78" t="n">
        <x:v>46195</x:v>
      </x:c>
      <x:c r="R2811" s="23" t="str">
        <x:v>True</x:v>
      </x:c>
      <x:c r="S2811" s="23" t="str">
        <x:v>True</x:v>
      </x:c>
      <x:c r="T2811" s="23" t="str">
        <x:v>False</x:v>
      </x:c>
    </x:row>
    <x:row r="2812">
      <x:c r="A2812" s="23" t="str">
        <x:v>active_label_common_panel</x:v>
      </x:c>
      <x:c r="B2812" s="23" t="n">
        <x:v>60</x:v>
      </x:c>
      <x:c r="C2812" s="23" t="str">
        <x:v>checkpoint:epoch:tencent-hy3-preview</x:v>
      </x:c>
      <x:c r="D2812" s="23" t="str">
        <x:v>Tencent Hy3 preview</x:v>
      </x:c>
      <x:c r="E2812" s="23" t="str">
        <x:v>tencent</x:v>
      </x:c>
      <x:c r="F2812" s="78" t="n">
        <x:v>46135</x:v>
      </x:c>
      <x:c r="G2812" s="78" t="n">
        <x:v>46210</x:v>
      </x:c>
      <x:c r="H2812" s="81" t="n">
        <x:v>0.11502173707608489</x:v>
      </x:c>
      <x:c r="I2812" s="81" t="n">
        <x:v>0.115021737076</x:v>
      </x:c>
      <x:c r="J2812" s="23" t="str">
        <x:v>active_b</x:v>
      </x:c>
      <x:c r="K2812" s="23" t="str">
        <x:v>score_date_current_price_nonprospective</x:v>
      </x:c>
      <x:c r="L2812" s="81" t="n">
        <x:v>21</x:v>
      </x:c>
      <x:c r="M2812" s="81" t="n">
        <x:v>4.535487136596299</x:v>
      </x:c>
      <x:c r="N2812" s="81" t="n">
        <x:v>-0.6655953551847957</x:v>
      </x:c>
      <x:c r="O2812" s="23" t="n">
        <x:v>51</x:v>
      </x:c>
      <x:c r="P2812" s="23" t="n">
        <x:v>11</x:v>
      </x:c>
      <x:c r="Q2812" s="78" t="n">
        <x:v>46195</x:v>
      </x:c>
      <x:c r="R2812" s="23" t="str">
        <x:v>True</x:v>
      </x:c>
      <x:c r="S2812" s="23" t="str">
        <x:v>True</x:v>
      </x:c>
      <x:c r="T2812" s="23" t="str">
        <x:v>True</x:v>
      </x:c>
    </x:row>
    <x:row r="2813">
      <x:c r="A2813" s="23" t="str">
        <x:v>active_label_common_panel</x:v>
      </x:c>
      <x:c r="B2813" s="23" t="n">
        <x:v>60</x:v>
      </x:c>
      <x:c r="C2813" s="23" t="str">
        <x:v>checkpoint:epoch:tencent-hy3-preview</x:v>
      </x:c>
      <x:c r="D2813" s="23" t="str">
        <x:v>Tencent Hy3 preview</x:v>
      </x:c>
      <x:c r="E2813" s="23" t="str">
        <x:v>tencent</x:v>
      </x:c>
      <x:c r="F2813" s="78" t="n">
        <x:v>46135</x:v>
      </x:c>
      <x:c r="G2813" s="78" t="n">
        <x:v>46210</x:v>
      </x:c>
      <x:c r="H2813" s="81" t="n">
        <x:v>0.11502173707608489</x:v>
      </x:c>
      <x:c r="I2813" s="81" t="n">
        <x:v>0.115021737076</x:v>
      </x:c>
      <x:c r="J2813" s="23" t="str">
        <x:v>total_b</x:v>
      </x:c>
      <x:c r="K2813" s="23" t="str">
        <x:v>date_historical_price</x:v>
      </x:c>
      <x:c r="L2813" s="81" t="n">
        <x:v>295</x:v>
      </x:c>
      <x:c r="M2813" s="81" t="n">
        <x:v>21.868266175714353</x:v>
      </x:c>
      <x:c r="N2813" s="81" t="n">
        <x:v>-1.1300076645897923</x:v>
      </x:c>
      <x:c r="O2813" s="23" t="n">
        <x:v>51</x:v>
      </x:c>
      <x:c r="P2813" s="23" t="n">
        <x:v>11</x:v>
      </x:c>
      <x:c r="Q2813" s="78" t="n">
        <x:v>46195</x:v>
      </x:c>
      <x:c r="R2813" s="23" t="str">
        <x:v>True</x:v>
      </x:c>
      <x:c r="S2813" s="23" t="str">
        <x:v>True</x:v>
      </x:c>
      <x:c r="T2813" s="23" t="str">
        <x:v>False</x:v>
      </x:c>
    </x:row>
    <x:row r="2814">
      <x:c r="A2814" s="23" t="str">
        <x:v>active_label_common_panel</x:v>
      </x:c>
      <x:c r="B2814" s="23" t="n">
        <x:v>60</x:v>
      </x:c>
      <x:c r="C2814" s="23" t="str">
        <x:v>checkpoint:epoch:tencent-hy3-preview</x:v>
      </x:c>
      <x:c r="D2814" s="23" t="str">
        <x:v>Tencent Hy3 preview</x:v>
      </x:c>
      <x:c r="E2814" s="23" t="str">
        <x:v>tencent</x:v>
      </x:c>
      <x:c r="F2814" s="78" t="n">
        <x:v>46135</x:v>
      </x:c>
      <x:c r="G2814" s="78" t="n">
        <x:v>46210</x:v>
      </x:c>
      <x:c r="H2814" s="81" t="n">
        <x:v>0.11502173707608489</x:v>
      </x:c>
      <x:c r="I2814" s="81" t="n">
        <x:v>0.115021737076</x:v>
      </x:c>
      <x:c r="J2814" s="23" t="str">
        <x:v>total_b</x:v>
      </x:c>
      <x:c r="K2814" s="23" t="str">
        <x:v>score_date</x:v>
      </x:c>
      <x:c r="L2814" s="81" t="n">
        <x:v>295</x:v>
      </x:c>
      <x:c r="M2814" s="81" t="n">
        <x:v>167.6246050548413</x:v>
      </x:c>
      <x:c r="N2814" s="81" t="n">
        <x:v>-0.24548424837103644</x:v>
      </x:c>
      <x:c r="O2814" s="23" t="n">
        <x:v>51</x:v>
      </x:c>
      <x:c r="P2814" s="23" t="n">
        <x:v>11</x:v>
      </x:c>
      <x:c r="Q2814" s="78" t="n">
        <x:v>46195</x:v>
      </x:c>
      <x:c r="R2814" s="23" t="str">
        <x:v>True</x:v>
      </x:c>
      <x:c r="S2814" s="23" t="str">
        <x:v>True</x:v>
      </x:c>
      <x:c r="T2814" s="23" t="str">
        <x:v>False</x:v>
      </x:c>
    </x:row>
    <x:row r="2815">
      <x:c r="A2815" s="23" t="str">
        <x:v>active_label_common_panel</x:v>
      </x:c>
      <x:c r="B2815" s="23" t="n">
        <x:v>60</x:v>
      </x:c>
      <x:c r="C2815" s="23" t="str">
        <x:v>checkpoint:epoch:tencent-hy3-preview</x:v>
      </x:c>
      <x:c r="D2815" s="23" t="str">
        <x:v>Tencent Hy3 preview</x:v>
      </x:c>
      <x:c r="E2815" s="23" t="str">
        <x:v>tencent</x:v>
      </x:c>
      <x:c r="F2815" s="78" t="n">
        <x:v>46135</x:v>
      </x:c>
      <x:c r="G2815" s="78" t="n">
        <x:v>46210</x:v>
      </x:c>
      <x:c r="H2815" s="81" t="n">
        <x:v>0.11502173707608489</x:v>
      </x:c>
      <x:c r="I2815" s="81" t="n">
        <x:v>0.115021737076</x:v>
      </x:c>
      <x:c r="J2815" s="23" t="str">
        <x:v>total_b</x:v>
      </x:c>
      <x:c r="K2815" s="23" t="str">
        <x:v>score_date_historical_price</x:v>
      </x:c>
      <x:c r="L2815" s="81" t="n">
        <x:v>295</x:v>
      </x:c>
      <x:c r="M2815" s="81" t="n">
        <x:v>44.408675816750325</x:v>
      </x:c>
      <x:c r="N2815" s="81" t="n">
        <x:v>-0.8223541924566434</x:v>
      </x:c>
      <x:c r="O2815" s="23" t="n">
        <x:v>51</x:v>
      </x:c>
      <x:c r="P2815" s="23" t="n">
        <x:v>11</x:v>
      </x:c>
      <x:c r="Q2815" s="78" t="n">
        <x:v>46195</x:v>
      </x:c>
      <x:c r="R2815" s="23" t="str">
        <x:v>True</x:v>
      </x:c>
      <x:c r="S2815" s="23" t="str">
        <x:v>True</x:v>
      </x:c>
      <x:c r="T2815" s="23" t="str">
        <x:v>False</x:v>
      </x:c>
    </x:row>
    <x:row r="2816">
      <x:c r="A2816" s="23" t="str">
        <x:v>active_label_common_panel</x:v>
      </x:c>
      <x:c r="B2816" s="23" t="n">
        <x:v>60</x:v>
      </x:c>
      <x:c r="C2816" s="23" t="str">
        <x:v>checkpoint:epoch:tencent-hy3-preview</x:v>
      </x:c>
      <x:c r="D2816" s="23" t="str">
        <x:v>Tencent Hy3 preview</x:v>
      </x:c>
      <x:c r="E2816" s="23" t="str">
        <x:v>tencent</x:v>
      </x:c>
      <x:c r="F2816" s="78" t="n">
        <x:v>46135</x:v>
      </x:c>
      <x:c r="G2816" s="78" t="n">
        <x:v>46210</x:v>
      </x:c>
      <x:c r="H2816" s="81" t="n">
        <x:v>0.11502173707608489</x:v>
      </x:c>
      <x:c r="I2816" s="81" t="n">
        <x:v>0.115021737076</x:v>
      </x:c>
      <x:c r="J2816" s="23" t="str">
        <x:v>total_b</x:v>
      </x:c>
      <x:c r="K2816" s="23" t="str">
        <x:v>score_date_current_price_nonprospective</x:v>
      </x:c>
      <x:c r="L2816" s="81" t="n">
        <x:v>295</x:v>
      </x:c>
      <x:c r="M2816" s="81" t="n">
        <x:v>31.602472709265097</x:v>
      </x:c>
      <x:c r="N2816" s="81" t="n">
        <x:v>-0.9701009510187621</x:v>
      </x:c>
      <x:c r="O2816" s="23" t="n">
        <x:v>51</x:v>
      </x:c>
      <x:c r="P2816" s="23" t="n">
        <x:v>11</x:v>
      </x:c>
      <x:c r="Q2816" s="78" t="n">
        <x:v>46195</x:v>
      </x:c>
      <x:c r="R2816" s="23" t="str">
        <x:v>True</x:v>
      </x:c>
      <x:c r="S2816" s="23" t="str">
        <x:v>True</x:v>
      </x:c>
      <x:c r="T2816" s="23" t="str">
        <x:v>True</x:v>
      </x:c>
    </x:row>
    <x:row r="2817">
      <x:c r="A2817" s="23" t="str">
        <x:v>total_calibration</x:v>
      </x:c>
      <x:c r="B2817" s="23" t="n">
        <x:v>90</x:v>
      </x:c>
      <x:c r="C2817" s="23" t="str">
        <x:v>checkpoint:deepseek:deepseek-r1-may-2025</x:v>
      </x:c>
      <x:c r="D2817" s="23" t="str">
        <x:v>DeepSeek-R1 (May 2025)</x:v>
      </x:c>
      <x:c r="E2817" s="23" t="str">
        <x:v>deepseek</x:v>
      </x:c>
      <x:c r="F2817" s="78" t="n">
        <x:v>45805</x:v>
      </x:c>
      <x:c r="G2817" s="78" t="n">
        <x:v>45895</x:v>
      </x:c>
      <x:c r="H2817" s="81" t="n">
        <x:v>1.036822067666386</x:v>
      </x:c>
      <x:c r="I2817" s="81" t="n">
        <x:v>1.09326527074</x:v>
      </x:c>
      <x:c r="J2817" s="23" t="str">
        <x:v>total_b</x:v>
      </x:c>
      <x:c r="K2817" s="23" t="str">
        <x:v>date_only</x:v>
      </x:c>
      <x:c r="L2817" s="81" t="n">
        <x:v>671</x:v>
      </x:c>
      <x:c r="M2817" s="81" t="n">
        <x:v>90.68705204761467</x:v>
      </x:c>
      <x:c r="N2817" s="81" t="n">
        <x:v>-0.8691772355971557</x:v>
      </x:c>
      <x:c r="O2817" s="23" t="n">
        <x:v>20</x:v>
      </x:c>
      <x:c r="P2817" s="23" t="n">
        <x:v>7</x:v>
      </x:c>
      <x:c r="Q2817" s="78" t="n">
        <x:v>45867</x:v>
      </x:c>
      <x:c r="R2817" s="23" t="str">
        <x:v>True</x:v>
      </x:c>
      <x:c r="S2817" s="23" t="str">
        <x:v>True</x:v>
      </x:c>
      <x:c r="T2817" s="23" t="str">
        <x:v>False</x:v>
      </x:c>
    </x:row>
    <x:row r="2818">
      <x:c r="A2818" s="23" t="str">
        <x:v>total_calibration</x:v>
      </x:c>
      <x:c r="B2818" s="23" t="n">
        <x:v>90</x:v>
      </x:c>
      <x:c r="C2818" s="23" t="str">
        <x:v>checkpoint:deepseek:deepseek-r1-may-2025</x:v>
      </x:c>
      <x:c r="D2818" s="23" t="str">
        <x:v>DeepSeek-R1 (May 2025)</x:v>
      </x:c>
      <x:c r="E2818" s="23" t="str">
        <x:v>deepseek</x:v>
      </x:c>
      <x:c r="F2818" s="78" t="n">
        <x:v>45805</x:v>
      </x:c>
      <x:c r="G2818" s="78" t="n">
        <x:v>45895</x:v>
      </x:c>
      <x:c r="H2818" s="81" t="n">
        <x:v>1.036822067666386</x:v>
      </x:c>
      <x:c r="I2818" s="81" t="n">
        <x:v>1.09326527074</x:v>
      </x:c>
      <x:c r="J2818" s="23" t="str">
        <x:v>total_b</x:v>
      </x:c>
      <x:c r="K2818" s="23" t="str">
        <x:v>date_historical_price</x:v>
      </x:c>
      <x:c r="L2818" s="81" t="n">
        <x:v>671</x:v>
      </x:c>
      <x:c r="M2818" s="81" t="n">
        <x:v>138.31528486752453</x:v>
      </x:c>
      <x:c r="N2818" s="81" t="n">
        <x:v>-0.6858523446379357</x:v>
      </x:c>
      <x:c r="O2818" s="23" t="n">
        <x:v>20</x:v>
      </x:c>
      <x:c r="P2818" s="23" t="n">
        <x:v>7</x:v>
      </x:c>
      <x:c r="Q2818" s="78" t="n">
        <x:v>45867</x:v>
      </x:c>
      <x:c r="R2818" s="23" t="str">
        <x:v>True</x:v>
      </x:c>
      <x:c r="S2818" s="23" t="str">
        <x:v>True</x:v>
      </x:c>
      <x:c r="T2818" s="23" t="str">
        <x:v>False</x:v>
      </x:c>
    </x:row>
    <x:row r="2819">
      <x:c r="A2819" s="23" t="str">
        <x:v>total_calibration</x:v>
      </x:c>
      <x:c r="B2819" s="23" t="n">
        <x:v>90</x:v>
      </x:c>
      <x:c r="C2819" s="23" t="str">
        <x:v>checkpoint:deepseek:deepseek-r1-may-2025</x:v>
      </x:c>
      <x:c r="D2819" s="23" t="str">
        <x:v>DeepSeek-R1 (May 2025)</x:v>
      </x:c>
      <x:c r="E2819" s="23" t="str">
        <x:v>deepseek</x:v>
      </x:c>
      <x:c r="F2819" s="78" t="n">
        <x:v>45805</x:v>
      </x:c>
      <x:c r="G2819" s="78" t="n">
        <x:v>45895</x:v>
      </x:c>
      <x:c r="H2819" s="81" t="n">
        <x:v>1.036822067666386</x:v>
      </x:c>
      <x:c r="I2819" s="81" t="n">
        <x:v>1.09326527074</x:v>
      </x:c>
      <x:c r="J2819" s="23" t="str">
        <x:v>total_b</x:v>
      </x:c>
      <x:c r="K2819" s="23" t="str">
        <x:v>date_current_price_nonprospective</x:v>
      </x:c>
      <x:c r="L2819" s="81" t="n">
        <x:v>671</x:v>
      </x:c>
      <x:c r="M2819" s="81" t="n">
        <x:v>116.31092608671293</x:v>
      </x:c>
      <x:c r="N2819" s="81" t="n">
        <x:v>-0.7611020065042982</x:v>
      </x:c>
      <x:c r="O2819" s="23" t="n">
        <x:v>20</x:v>
      </x:c>
      <x:c r="P2819" s="23" t="n">
        <x:v>7</x:v>
      </x:c>
      <x:c r="Q2819" s="78" t="n">
        <x:v>45867</x:v>
      </x:c>
      <x:c r="R2819" s="23" t="str">
        <x:v>True</x:v>
      </x:c>
      <x:c r="S2819" s="23" t="str">
        <x:v>True</x:v>
      </x:c>
      <x:c r="T2819" s="23" t="str">
        <x:v>True</x:v>
      </x:c>
    </x:row>
    <x:row r="2820">
      <x:c r="A2820" s="23" t="str">
        <x:v>total_calibration</x:v>
      </x:c>
      <x:c r="B2820" s="23" t="n">
        <x:v>90</x:v>
      </x:c>
      <x:c r="C2820" s="23" t="str">
        <x:v>checkpoint:epoch:minimax-m1-80k</x:v>
      </x:c>
      <x:c r="D2820" s="23" t="str">
        <x:v>MiniMax-M1-80k</x:v>
      </x:c>
      <x:c r="E2820" s="23" t="str">
        <x:v>minimax</x:v>
      </x:c>
      <x:c r="F2820" s="78" t="n">
        <x:v>45821</x:v>
      </x:c>
      <x:c r="G2820" s="78" t="n">
        <x:v>45915</x:v>
      </x:c>
      <x:c r="H2820" s="81" t="n">
        <x:v>0.7035623639735143</x:v>
      </x:c>
      <x:c r="I2820" s="81" t="n">
        <x:v>1.01904157598</x:v>
      </x:c>
      <x:c r="J2820" s="23" t="str">
        <x:v>total_b</x:v>
      </x:c>
      <x:c r="K2820" s="23" t="str">
        <x:v>date_only</x:v>
      </x:c>
      <x:c r="L2820" s="81" t="n">
        <x:v>456</x:v>
      </x:c>
      <x:c r="M2820" s="81" t="n">
        <x:v>182.10214931169253</x:v>
      </x:c>
      <x:c r="N2820" s="81" t="n">
        <x:v>-0.39864977095683307</x:v>
      </x:c>
      <x:c r="O2820" s="23" t="n">
        <x:v>23</x:v>
      </x:c>
      <x:c r="P2820" s="23" t="n">
        <x:v>7</x:v>
      </x:c>
      <x:c r="Q2820" s="78" t="n">
        <x:v>45895</x:v>
      </x:c>
      <x:c r="R2820" s="23" t="str">
        <x:v>True</x:v>
      </x:c>
      <x:c r="S2820" s="23" t="str">
        <x:v>True</x:v>
      </x:c>
      <x:c r="T2820" s="23" t="str">
        <x:v>False</x:v>
      </x:c>
    </x:row>
    <x:row r="2821">
      <x:c r="A2821" s="23" t="str">
        <x:v>total_calibration</x:v>
      </x:c>
      <x:c r="B2821" s="23" t="n">
        <x:v>90</x:v>
      </x:c>
      <x:c r="C2821" s="23" t="str">
        <x:v>checkpoint:epoch:minimax-m1-80k</x:v>
      </x:c>
      <x:c r="D2821" s="23" t="str">
        <x:v>MiniMax-M1-80k</x:v>
      </x:c>
      <x:c r="E2821" s="23" t="str">
        <x:v>minimax</x:v>
      </x:c>
      <x:c r="F2821" s="78" t="n">
        <x:v>45821</x:v>
      </x:c>
      <x:c r="G2821" s="78" t="n">
        <x:v>45915</x:v>
      </x:c>
      <x:c r="H2821" s="81" t="n">
        <x:v>0.7035623639735143</x:v>
      </x:c>
      <x:c r="I2821" s="81" t="n">
        <x:v>1.01904157598</x:v>
      </x:c>
      <x:c r="J2821" s="23" t="str">
        <x:v>total_b</x:v>
      </x:c>
      <x:c r="K2821" s="23" t="str">
        <x:v>date_historical_price</x:v>
      </x:c>
      <x:c r="L2821" s="81" t="n">
        <x:v>456</x:v>
      </x:c>
      <x:c r="M2821" s="81" t="n">
        <x:v>173.0805794146596</x:v>
      </x:c>
      <x:c r="N2821" s="81" t="n">
        <x:v>-0.4207165022657342</x:v>
      </x:c>
      <x:c r="O2821" s="23" t="n">
        <x:v>23</x:v>
      </x:c>
      <x:c r="P2821" s="23" t="n">
        <x:v>7</x:v>
      </x:c>
      <x:c r="Q2821" s="78" t="n">
        <x:v>45895</x:v>
      </x:c>
      <x:c r="R2821" s="23" t="str">
        <x:v>True</x:v>
      </x:c>
      <x:c r="S2821" s="23" t="str">
        <x:v>True</x:v>
      </x:c>
      <x:c r="T2821" s="23" t="str">
        <x:v>False</x:v>
      </x:c>
    </x:row>
    <x:row r="2822">
      <x:c r="A2822" s="23" t="str">
        <x:v>total_calibration</x:v>
      </x:c>
      <x:c r="B2822" s="23" t="n">
        <x:v>90</x:v>
      </x:c>
      <x:c r="C2822" s="23" t="str">
        <x:v>checkpoint:epoch:minimax-m1-80k</x:v>
      </x:c>
      <x:c r="D2822" s="23" t="str">
        <x:v>MiniMax-M1-80k</x:v>
      </x:c>
      <x:c r="E2822" s="23" t="str">
        <x:v>minimax</x:v>
      </x:c>
      <x:c r="F2822" s="78" t="n">
        <x:v>45821</x:v>
      </x:c>
      <x:c r="G2822" s="78" t="n">
        <x:v>45915</x:v>
      </x:c>
      <x:c r="H2822" s="81" t="n">
        <x:v>0.7035623639735143</x:v>
      </x:c>
      <x:c r="I2822" s="81" t="n">
        <x:v>1.01904157598</x:v>
      </x:c>
      <x:c r="J2822" s="23" t="str">
        <x:v>total_b</x:v>
      </x:c>
      <x:c r="K2822" s="23" t="str">
        <x:v>date_current_price_nonprospective</x:v>
      </x:c>
      <x:c r="L2822" s="81" t="n">
        <x:v>456</x:v>
      </x:c>
      <x:c r="M2822" s="81" t="n">
        <x:v>190.65310193262118</x:v>
      </x:c>
      <x:c r="N2822" s="81" t="n">
        <x:v>-0.378720967010888</x:v>
      </x:c>
      <x:c r="O2822" s="23" t="n">
        <x:v>23</x:v>
      </x:c>
      <x:c r="P2822" s="23" t="n">
        <x:v>7</x:v>
      </x:c>
      <x:c r="Q2822" s="78" t="n">
        <x:v>45895</x:v>
      </x:c>
      <x:c r="R2822" s="23" t="str">
        <x:v>True</x:v>
      </x:c>
      <x:c r="S2822" s="23" t="str">
        <x:v>True</x:v>
      </x:c>
      <x:c r="T2822" s="23" t="str">
        <x:v>True</x:v>
      </x:c>
    </x:row>
    <x:row r="2823">
      <x:c r="A2823" s="23" t="str">
        <x:v>total_calibration</x:v>
      </x:c>
      <x:c r="B2823" s="23" t="n">
        <x:v>90</x:v>
      </x:c>
      <x:c r="C2823" s="23" t="str">
        <x:v>checkpoint:epoch:mistral-small-3-2</x:v>
      </x:c>
      <x:c r="D2823" s="23" t="str">
        <x:v>Mistral Small 3.2</x:v>
      </x:c>
      <x:c r="E2823" s="23" t="str">
        <x:v>mistralai</x:v>
      </x:c>
      <x:c r="F2823" s="78" t="n">
        <x:v>45823</x:v>
      </x:c>
      <x:c r="G2823" s="78" t="n">
        <x:v>45921</x:v>
      </x:c>
      <x:c r="H2823" s="81" t="n">
        <x:v>0.07071067811865477</x:v>
      </x:c>
      <x:c r="I2823" s="81" t="n">
        <x:v>0.158704938088</x:v>
      </x:c>
      <x:c r="J2823" s="23" t="str">
        <x:v>total_b</x:v>
      </x:c>
      <x:c r="K2823" s="23" t="str">
        <x:v>date_only</x:v>
      </x:c>
      <x:c r="L2823" s="81" t="n">
        <x:v>24</x:v>
      </x:c>
      <x:c r="M2823" s="81" t="n">
        <x:v>259.14721594498343</x:v>
      </x:c>
      <x:c r="N2823" s="81" t="n">
        <x:v>1.0333353058022585</x:v>
      </x:c>
      <x:c r="O2823" s="23" t="n">
        <x:v>22</x:v>
      </x:c>
      <x:c r="P2823" s="23" t="n">
        <x:v>7</x:v>
      </x:c>
      <x:c r="Q2823" s="78" t="n">
        <x:v>45915</x:v>
      </x:c>
      <x:c r="R2823" s="23" t="str">
        <x:v>True</x:v>
      </x:c>
      <x:c r="S2823" s="23" t="str">
        <x:v>True</x:v>
      </x:c>
      <x:c r="T2823" s="23" t="str">
        <x:v>False</x:v>
      </x:c>
    </x:row>
    <x:row r="2824">
      <x:c r="A2824" s="23" t="str">
        <x:v>total_calibration</x:v>
      </x:c>
      <x:c r="B2824" s="23" t="n">
        <x:v>90</x:v>
      </x:c>
      <x:c r="C2824" s="23" t="str">
        <x:v>checkpoint:epoch:mistral-small-3-2</x:v>
      </x:c>
      <x:c r="D2824" s="23" t="str">
        <x:v>Mistral Small 3.2</x:v>
      </x:c>
      <x:c r="E2824" s="23" t="str">
        <x:v>mistralai</x:v>
      </x:c>
      <x:c r="F2824" s="78" t="n">
        <x:v>45823</x:v>
      </x:c>
      <x:c r="G2824" s="78" t="n">
        <x:v>45921</x:v>
      </x:c>
      <x:c r="H2824" s="81" t="n">
        <x:v>0.07071067811865477</x:v>
      </x:c>
      <x:c r="I2824" s="81" t="n">
        <x:v>0.158704938088</x:v>
      </x:c>
      <x:c r="J2824" s="23" t="str">
        <x:v>total_b</x:v>
      </x:c>
      <x:c r="K2824" s="23" t="str">
        <x:v>date_historical_price</x:v>
      </x:c>
      <x:c r="L2824" s="81" t="n">
        <x:v>24</x:v>
      </x:c>
      <x:c r="M2824" s="81" t="n">
        <x:v>43.63894417951856</x:v>
      </x:c>
      <x:c r="N2824" s="81" t="n">
        <x:v>0.259662992813407</x:v>
      </x:c>
      <x:c r="O2824" s="23" t="n">
        <x:v>22</x:v>
      </x:c>
      <x:c r="P2824" s="23" t="n">
        <x:v>7</x:v>
      </x:c>
      <x:c r="Q2824" s="78" t="n">
        <x:v>45915</x:v>
      </x:c>
      <x:c r="R2824" s="23" t="str">
        <x:v>True</x:v>
      </x:c>
      <x:c r="S2824" s="23" t="str">
        <x:v>True</x:v>
      </x:c>
      <x:c r="T2824" s="23" t="str">
        <x:v>False</x:v>
      </x:c>
    </x:row>
    <x:row r="2825">
      <x:c r="A2825" s="23" t="str">
        <x:v>total_calibration</x:v>
      </x:c>
      <x:c r="B2825" s="23" t="n">
        <x:v>90</x:v>
      </x:c>
      <x:c r="C2825" s="23" t="str">
        <x:v>checkpoint:epoch:mistral-small-3-2</x:v>
      </x:c>
      <x:c r="D2825" s="23" t="str">
        <x:v>Mistral Small 3.2</x:v>
      </x:c>
      <x:c r="E2825" s="23" t="str">
        <x:v>mistralai</x:v>
      </x:c>
      <x:c r="F2825" s="78" t="n">
        <x:v>45823</x:v>
      </x:c>
      <x:c r="G2825" s="78" t="n">
        <x:v>45921</x:v>
      </x:c>
      <x:c r="H2825" s="81" t="n">
        <x:v>0.07071067811865477</x:v>
      </x:c>
      <x:c r="I2825" s="81" t="n">
        <x:v>0.158704938088</x:v>
      </x:c>
      <x:c r="J2825" s="23" t="str">
        <x:v>total_b</x:v>
      </x:c>
      <x:c r="K2825" s="23" t="str">
        <x:v>date_current_price_nonprospective</x:v>
      </x:c>
      <x:c r="L2825" s="81" t="n">
        <x:v>24</x:v>
      </x:c>
      <x:c r="M2825" s="81" t="n">
        <x:v>62.38571317479001</x:v>
      </x:c>
      <x:c r="N2825" s="81" t="n">
        <x:v>0.4148739024618432</x:v>
      </x:c>
      <x:c r="O2825" s="23" t="n">
        <x:v>22</x:v>
      </x:c>
      <x:c r="P2825" s="23" t="n">
        <x:v>7</x:v>
      </x:c>
      <x:c r="Q2825" s="78" t="n">
        <x:v>45915</x:v>
      </x:c>
      <x:c r="R2825" s="23" t="str">
        <x:v>True</x:v>
      </x:c>
      <x:c r="S2825" s="23" t="str">
        <x:v>True</x:v>
      </x:c>
      <x:c r="T2825" s="23" t="str">
        <x:v>True</x:v>
      </x:c>
    </x:row>
    <x:row r="2826">
      <x:c r="A2826" s="23" t="str">
        <x:v>total_calibration</x:v>
      </x:c>
      <x:c r="B2826" s="23" t="n">
        <x:v>90</x:v>
      </x:c>
      <x:c r="C2826" s="23" t="str">
        <x:v>checkpoint:epoch:kimi-k2</x:v>
      </x:c>
      <x:c r="D2826" s="23" t="str">
        <x:v>Kimi K2</x:v>
      </x:c>
      <x:c r="E2826" s="23" t="str">
        <x:v>moonshotai</x:v>
      </x:c>
      <x:c r="F2826" s="78" t="n">
        <x:v>45849</x:v>
      </x:c>
      <x:c r="G2826" s="78" t="n">
        <x:v>45939</x:v>
      </x:c>
      <x:c r="H2826" s="81" t="n">
        <x:v>0.5904235767650206</x:v>
      </x:c>
      <x:c r="I2826" s="81" t="n">
        <x:v>1.14498908292</x:v>
      </x:c>
      <x:c r="J2826" s="23" t="str">
        <x:v>total_b</x:v>
      </x:c>
      <x:c r="K2826" s="23" t="str">
        <x:v>date_only</x:v>
      </x:c>
      <x:c r="L2826" s="81" t="n">
        <x:v>1040</x:v>
      </x:c>
      <x:c r="M2826" s="81" t="n">
        <x:v>242.449420328578</x:v>
      </x:c>
      <x:c r="N2826" s="81" t="n">
        <x:v>-0.6324121891990658</x:v>
      </x:c>
      <x:c r="O2826" s="23" t="n">
        <x:v>26</x:v>
      </x:c>
      <x:c r="P2826" s="23" t="n">
        <x:v>8</x:v>
      </x:c>
      <x:c r="Q2826" s="78" t="n">
        <x:v>45921</x:v>
      </x:c>
      <x:c r="R2826" s="23" t="str">
        <x:v>True</x:v>
      </x:c>
      <x:c r="S2826" s="23" t="str">
        <x:v>True</x:v>
      </x:c>
      <x:c r="T2826" s="23" t="str">
        <x:v>False</x:v>
      </x:c>
    </x:row>
    <x:row r="2827">
      <x:c r="A2827" s="23" t="str">
        <x:v>total_calibration</x:v>
      </x:c>
      <x:c r="B2827" s="23" t="n">
        <x:v>90</x:v>
      </x:c>
      <x:c r="C2827" s="23" t="str">
        <x:v>checkpoint:epoch:kimi-k2</x:v>
      </x:c>
      <x:c r="D2827" s="23" t="str">
        <x:v>Kimi K2</x:v>
      </x:c>
      <x:c r="E2827" s="23" t="str">
        <x:v>moonshotai</x:v>
      </x:c>
      <x:c r="F2827" s="78" t="n">
        <x:v>45849</x:v>
      </x:c>
      <x:c r="G2827" s="78" t="n">
        <x:v>45939</x:v>
      </x:c>
      <x:c r="H2827" s="81" t="n">
        <x:v>0.5904235767650206</x:v>
      </x:c>
      <x:c r="I2827" s="81" t="n">
        <x:v>1.14498908292</x:v>
      </x:c>
      <x:c r="J2827" s="23" t="str">
        <x:v>total_b</x:v>
      </x:c>
      <x:c r="K2827" s="23" t="str">
        <x:v>date_historical_price</x:v>
      </x:c>
      <x:c r="L2827" s="81" t="n">
        <x:v>1040</x:v>
      </x:c>
      <x:c r="M2827" s="81" t="n">
        <x:v>213.79209719290148</x:v>
      </x:c>
      <x:c r="N2827" s="81" t="n">
        <x:v>-0.6870416917887346</x:v>
      </x:c>
      <x:c r="O2827" s="23" t="n">
        <x:v>26</x:v>
      </x:c>
      <x:c r="P2827" s="23" t="n">
        <x:v>8</x:v>
      </x:c>
      <x:c r="Q2827" s="78" t="n">
        <x:v>45921</x:v>
      </x:c>
      <x:c r="R2827" s="23" t="str">
        <x:v>True</x:v>
      </x:c>
      <x:c r="S2827" s="23" t="str">
        <x:v>True</x:v>
      </x:c>
      <x:c r="T2827" s="23" t="str">
        <x:v>False</x:v>
      </x:c>
    </x:row>
    <x:row r="2828">
      <x:c r="A2828" s="23" t="str">
        <x:v>total_calibration</x:v>
      </x:c>
      <x:c r="B2828" s="23" t="n">
        <x:v>90</x:v>
      </x:c>
      <x:c r="C2828" s="23" t="str">
        <x:v>checkpoint:epoch:kimi-k2</x:v>
      </x:c>
      <x:c r="D2828" s="23" t="str">
        <x:v>Kimi K2</x:v>
      </x:c>
      <x:c r="E2828" s="23" t="str">
        <x:v>moonshotai</x:v>
      </x:c>
      <x:c r="F2828" s="78" t="n">
        <x:v>45849</x:v>
      </x:c>
      <x:c r="G2828" s="78" t="n">
        <x:v>45939</x:v>
      </x:c>
      <x:c r="H2828" s="81" t="n">
        <x:v>0.5904235767650206</x:v>
      </x:c>
      <x:c r="I2828" s="81" t="n">
        <x:v>1.14498908292</x:v>
      </x:c>
      <x:c r="J2828" s="23" t="str">
        <x:v>total_b</x:v>
      </x:c>
      <x:c r="K2828" s="23" t="str">
        <x:v>date_current_price_nonprospective</x:v>
      </x:c>
      <x:c r="L2828" s="81" t="n">
        <x:v>1040</x:v>
      </x:c>
      <x:c r="M2828" s="81" t="n">
        <x:v>281.2984970186626</x:v>
      </x:c>
      <x:c r="N2828" s="81" t="n">
        <x:v>-0.5678659275681511</x:v>
      </x:c>
      <x:c r="O2828" s="23" t="n">
        <x:v>26</x:v>
      </x:c>
      <x:c r="P2828" s="23" t="n">
        <x:v>8</x:v>
      </x:c>
      <x:c r="Q2828" s="78" t="n">
        <x:v>45921</x:v>
      </x:c>
      <x:c r="R2828" s="23" t="str">
        <x:v>True</x:v>
      </x:c>
      <x:c r="S2828" s="23" t="str">
        <x:v>True</x:v>
      </x:c>
      <x:c r="T2828" s="23" t="str">
        <x:v>True</x:v>
      </x:c>
    </x:row>
    <x:row r="2829">
      <x:c r="A2829" s="23" t="str">
        <x:v>total_calibration</x:v>
      </x:c>
      <x:c r="B2829" s="23" t="n">
        <x:v>90</x:v>
      </x:c>
      <x:c r="C2829" s="23" t="str">
        <x:v>checkpoint:epoch:qwen3-coder-480b-a35b</x:v>
      </x:c>
      <x:c r="D2829" s="23" t="str">
        <x:v>Qwen3-Coder-480B-A35B</x:v>
      </x:c>
      <x:c r="E2829" s="23" t="str">
        <x:v>qwen</x:v>
      </x:c>
      <x:c r="F2829" s="78" t="n">
        <x:v>45860</x:v>
      </x:c>
      <x:c r="G2829" s="78" t="n">
        <x:v>45950</x:v>
      </x:c>
      <x:c r="H2829" s="81" t="n">
        <x:v>0.4571651780264984</x:v>
      </x:c>
      <x:c r="I2829" s="81" t="n">
        <x:v>0.746016095742</x:v>
      </x:c>
      <x:c r="J2829" s="23" t="str">
        <x:v>total_b</x:v>
      </x:c>
      <x:c r="K2829" s="23" t="str">
        <x:v>date_only</x:v>
      </x:c>
      <x:c r="L2829" s="81" t="n">
        <x:v>480</x:v>
      </x:c>
      <x:c r="M2829" s="81" t="n">
        <x:v>717.7502445209793</x:v>
      </x:c>
      <x:c r="N2829" s="81" t="n">
        <x:v>0.17473211174711023</x:v>
      </x:c>
      <x:c r="O2829" s="23" t="n">
        <x:v>21</x:v>
      </x:c>
      <x:c r="P2829" s="23" t="n">
        <x:v>8</x:v>
      </x:c>
      <x:c r="Q2829" s="78" t="n">
        <x:v>45939</x:v>
      </x:c>
      <x:c r="R2829" s="23" t="str">
        <x:v>True</x:v>
      </x:c>
      <x:c r="S2829" s="23" t="str">
        <x:v>True</x:v>
      </x:c>
      <x:c r="T2829" s="23" t="str">
        <x:v>False</x:v>
      </x:c>
    </x:row>
    <x:row r="2830">
      <x:c r="A2830" s="23" t="str">
        <x:v>total_calibration</x:v>
      </x:c>
      <x:c r="B2830" s="23" t="n">
        <x:v>90</x:v>
      </x:c>
      <x:c r="C2830" s="23" t="str">
        <x:v>checkpoint:epoch:qwen3-coder-480b-a35b</x:v>
      </x:c>
      <x:c r="D2830" s="23" t="str">
        <x:v>Qwen3-Coder-480B-A35B</x:v>
      </x:c>
      <x:c r="E2830" s="23" t="str">
        <x:v>qwen</x:v>
      </x:c>
      <x:c r="F2830" s="78" t="n">
        <x:v>45860</x:v>
      </x:c>
      <x:c r="G2830" s="78" t="n">
        <x:v>45950</x:v>
      </x:c>
      <x:c r="H2830" s="81" t="n">
        <x:v>0.4571651780264984</x:v>
      </x:c>
      <x:c r="I2830" s="81" t="n">
        <x:v>0.746016095742</x:v>
      </x:c>
      <x:c r="J2830" s="23" t="str">
        <x:v>total_b</x:v>
      </x:c>
      <x:c r="K2830" s="23" t="str">
        <x:v>date_historical_price</x:v>
      </x:c>
      <x:c r="L2830" s="81" t="n">
        <x:v>480</x:v>
      </x:c>
      <x:c r="M2830" s="81" t="n">
        <x:v>467.0882690139504</x:v>
      </x:c>
      <x:c r="N2830" s="81" t="n">
        <x:v>-0.011842277316417559</x:v>
      </x:c>
      <x:c r="O2830" s="23" t="n">
        <x:v>21</x:v>
      </x:c>
      <x:c r="P2830" s="23" t="n">
        <x:v>8</x:v>
      </x:c>
      <x:c r="Q2830" s="78" t="n">
        <x:v>45939</x:v>
      </x:c>
      <x:c r="R2830" s="23" t="str">
        <x:v>True</x:v>
      </x:c>
      <x:c r="S2830" s="23" t="str">
        <x:v>True</x:v>
      </x:c>
      <x:c r="T2830" s="23" t="str">
        <x:v>False</x:v>
      </x:c>
    </x:row>
    <x:row r="2831">
      <x:c r="A2831" s="23" t="str">
        <x:v>total_calibration</x:v>
      </x:c>
      <x:c r="B2831" s="23" t="n">
        <x:v>90</x:v>
      </x:c>
      <x:c r="C2831" s="23" t="str">
        <x:v>checkpoint:epoch:qwen3-coder-480b-a35b</x:v>
      </x:c>
      <x:c r="D2831" s="23" t="str">
        <x:v>Qwen3-Coder-480B-A35B</x:v>
      </x:c>
      <x:c r="E2831" s="23" t="str">
        <x:v>qwen</x:v>
      </x:c>
      <x:c r="F2831" s="78" t="n">
        <x:v>45860</x:v>
      </x:c>
      <x:c r="G2831" s="78" t="n">
        <x:v>45950</x:v>
      </x:c>
      <x:c r="H2831" s="81" t="n">
        <x:v>0.4571651780264984</x:v>
      </x:c>
      <x:c r="I2831" s="81" t="n">
        <x:v>0.746016095742</x:v>
      </x:c>
      <x:c r="J2831" s="23" t="str">
        <x:v>total_b</x:v>
      </x:c>
      <x:c r="K2831" s="23" t="str">
        <x:v>date_current_price_nonprospective</x:v>
      </x:c>
      <x:c r="L2831" s="81" t="n">
        <x:v>480</x:v>
      </x:c>
      <x:c r="M2831" s="81" t="n">
        <x:v>485.6112278994311</x:v>
      </x:c>
      <x:c r="N2831" s="81" t="n">
        <x:v>0.005047482203957391</x:v>
      </x:c>
      <x:c r="O2831" s="23" t="n">
        <x:v>21</x:v>
      </x:c>
      <x:c r="P2831" s="23" t="n">
        <x:v>8</x:v>
      </x:c>
      <x:c r="Q2831" s="78" t="n">
        <x:v>45939</x:v>
      </x:c>
      <x:c r="R2831" s="23" t="str">
        <x:v>True</x:v>
      </x:c>
      <x:c r="S2831" s="23" t="str">
        <x:v>True</x:v>
      </x:c>
      <x:c r="T2831" s="23" t="str">
        <x:v>True</x:v>
      </x:c>
    </x:row>
    <x:row r="2832">
      <x:c r="A2832" s="23" t="str">
        <x:v>total_calibration</x:v>
      </x:c>
      <x:c r="B2832" s="23" t="n">
        <x:v>90</x:v>
      </x:c>
      <x:c r="C2832" s="23" t="str">
        <x:v>checkpoint:epoch:qwen3-235b-a22b-jul-2025</x:v>
      </x:c>
      <x:c r="D2832" s="23" t="str">
        <x:v>Qwen3-235B-A22B (Jul 2025)</x:v>
      </x:c>
      <x:c r="E2832" s="23" t="str">
        <x:v>qwen</x:v>
      </x:c>
      <x:c r="F2832" s="78" t="n">
        <x:v>45863</x:v>
      </x:c>
      <x:c r="G2832" s="78" t="n">
        <x:v>45953</x:v>
      </x:c>
      <x:c r="H2832" s="81" t="n">
        <x:v>0.15597424530992288</x:v>
      </x:c>
      <x:c r="I2832" s="81" t="n">
        <x:v>0.373205080757</x:v>
      </x:c>
      <x:c r="J2832" s="23" t="str">
        <x:v>total_b</x:v>
      </x:c>
      <x:c r="K2832" s="23" t="str">
        <x:v>date_only</x:v>
      </x:c>
      <x:c r="L2832" s="81" t="n">
        <x:v>235</x:v>
      </x:c>
      <x:c r="M2832" s="81" t="n">
        <x:v>753.4370325698652</x:v>
      </x:c>
      <x:c r="N2832" s="81" t="n">
        <x:v>0.5059791003508667</x:v>
      </x:c>
      <x:c r="O2832" s="23" t="n">
        <x:v>21</x:v>
      </x:c>
      <x:c r="P2832" s="23" t="n">
        <x:v>8</x:v>
      </x:c>
      <x:c r="Q2832" s="78" t="n">
        <x:v>45939</x:v>
      </x:c>
      <x:c r="R2832" s="23" t="str">
        <x:v>True</x:v>
      </x:c>
      <x:c r="S2832" s="23" t="str">
        <x:v>True</x:v>
      </x:c>
      <x:c r="T2832" s="23" t="str">
        <x:v>False</x:v>
      </x:c>
    </x:row>
    <x:row r="2833">
      <x:c r="A2833" s="23" t="str">
        <x:v>total_calibration</x:v>
      </x:c>
      <x:c r="B2833" s="23" t="n">
        <x:v>90</x:v>
      </x:c>
      <x:c r="C2833" s="23" t="str">
        <x:v>checkpoint:epoch:qwen3-235b-a22b-jul-2025</x:v>
      </x:c>
      <x:c r="D2833" s="23" t="str">
        <x:v>Qwen3-235B-A22B (Jul 2025)</x:v>
      </x:c>
      <x:c r="E2833" s="23" t="str">
        <x:v>qwen</x:v>
      </x:c>
      <x:c r="F2833" s="78" t="n">
        <x:v>45863</x:v>
      </x:c>
      <x:c r="G2833" s="78" t="n">
        <x:v>45953</x:v>
      </x:c>
      <x:c r="H2833" s="81" t="n">
        <x:v>0.15597424530992288</x:v>
      </x:c>
      <x:c r="I2833" s="81" t="n">
        <x:v>0.373205080757</x:v>
      </x:c>
      <x:c r="J2833" s="23" t="str">
        <x:v>total_b</x:v>
      </x:c>
      <x:c r="K2833" s="23" t="str">
        <x:v>date_historical_price</x:v>
      </x:c>
      <x:c r="L2833" s="81" t="n">
        <x:v>235</x:v>
      </x:c>
      <x:c r="M2833" s="81" t="n">
        <x:v>236.7354731525988</x:v>
      </x:c>
      <x:c r="N2833" s="81" t="n">
        <x:v>0.0031954765198158462</x:v>
      </x:c>
      <x:c r="O2833" s="23" t="n">
        <x:v>21</x:v>
      </x:c>
      <x:c r="P2833" s="23" t="n">
        <x:v>8</x:v>
      </x:c>
      <x:c r="Q2833" s="78" t="n">
        <x:v>45939</x:v>
      </x:c>
      <x:c r="R2833" s="23" t="str">
        <x:v>True</x:v>
      </x:c>
      <x:c r="S2833" s="23" t="str">
        <x:v>True</x:v>
      </x:c>
      <x:c r="T2833" s="23" t="str">
        <x:v>False</x:v>
      </x:c>
    </x:row>
    <x:row r="2834">
      <x:c r="A2834" s="23" t="str">
        <x:v>total_calibration</x:v>
      </x:c>
      <x:c r="B2834" s="23" t="n">
        <x:v>90</x:v>
      </x:c>
      <x:c r="C2834" s="23" t="str">
        <x:v>checkpoint:epoch:qwen3-235b-a22b-jul-2025</x:v>
      </x:c>
      <x:c r="D2834" s="23" t="str">
        <x:v>Qwen3-235B-A22B (Jul 2025)</x:v>
      </x:c>
      <x:c r="E2834" s="23" t="str">
        <x:v>qwen</x:v>
      </x:c>
      <x:c r="F2834" s="78" t="n">
        <x:v>45863</x:v>
      </x:c>
      <x:c r="G2834" s="78" t="n">
        <x:v>45953</x:v>
      </x:c>
      <x:c r="H2834" s="81" t="n">
        <x:v>0.15597424530992288</x:v>
      </x:c>
      <x:c r="I2834" s="81" t="n">
        <x:v>0.373205080757</x:v>
      </x:c>
      <x:c r="J2834" s="23" t="str">
        <x:v>total_b</x:v>
      </x:c>
      <x:c r="K2834" s="23" t="str">
        <x:v>date_current_price_nonprospective</x:v>
      </x:c>
      <x:c r="L2834" s="81" t="n">
        <x:v>235</x:v>
      </x:c>
      <x:c r="M2834" s="81" t="n">
        <x:v>307.40603202356186</x:v>
      </x:c>
      <x:c r="N2834" s="81" t="n">
        <x:v>0.1166445228465945</x:v>
      </x:c>
      <x:c r="O2834" s="23" t="n">
        <x:v>21</x:v>
      </x:c>
      <x:c r="P2834" s="23" t="n">
        <x:v>8</x:v>
      </x:c>
      <x:c r="Q2834" s="78" t="n">
        <x:v>45939</x:v>
      </x:c>
      <x:c r="R2834" s="23" t="str">
        <x:v>True</x:v>
      </x:c>
      <x:c r="S2834" s="23" t="str">
        <x:v>True</x:v>
      </x:c>
      <x:c r="T2834" s="23" t="str">
        <x:v>True</x:v>
      </x:c>
    </x:row>
    <x:row r="2835">
      <x:c r="A2835" s="23" t="str">
        <x:v>total_calibration</x:v>
      </x:c>
      <x:c r="B2835" s="23" t="n">
        <x:v>90</x:v>
      </x:c>
      <x:c r="C2835" s="23" t="str">
        <x:v>checkpoint:alibaba:qwen3-235b-a22b-thinking-jul-2025</x:v>
      </x:c>
      <x:c r="D2835" s="23" t="str">
        <x:v>Qwen3-235B-A22B-Thinking (Jul 2025)</x:v>
      </x:c>
      <x:c r="E2835" s="23" t="str">
        <x:v>qwen</x:v>
      </x:c>
      <x:c r="F2835" s="78" t="n">
        <x:v>45863</x:v>
      </x:c>
      <x:c r="G2835" s="78" t="n">
        <x:v>45953</x:v>
      </x:c>
      <x:c r="H2835" s="81" t="n">
        <x:v>0.15597424530992288</x:v>
      </x:c>
      <x:c r="I2835" s="81" t="n">
        <x:v>0.838003579945</x:v>
      </x:c>
      <x:c r="J2835" s="23" t="str">
        <x:v>total_b</x:v>
      </x:c>
      <x:c r="K2835" s="23" t="str">
        <x:v>date_only</x:v>
      </x:c>
      <x:c r="L2835" s="81" t="n">
        <x:v>235</x:v>
      </x:c>
      <x:c r="M2835" s="81" t="n">
        <x:v>753.4370325698652</x:v>
      </x:c>
      <x:c r="N2835" s="81" t="n">
        <x:v>0.5059791003508667</x:v>
      </x:c>
      <x:c r="O2835" s="23" t="n">
        <x:v>21</x:v>
      </x:c>
      <x:c r="P2835" s="23" t="n">
        <x:v>8</x:v>
      </x:c>
      <x:c r="Q2835" s="78" t="n">
        <x:v>45939</x:v>
      </x:c>
      <x:c r="R2835" s="23" t="str">
        <x:v>True</x:v>
      </x:c>
      <x:c r="S2835" s="23" t="str">
        <x:v>True</x:v>
      </x:c>
      <x:c r="T2835" s="23" t="str">
        <x:v>False</x:v>
      </x:c>
    </x:row>
    <x:row r="2836">
      <x:c r="A2836" s="23" t="str">
        <x:v>total_calibration</x:v>
      </x:c>
      <x:c r="B2836" s="23" t="n">
        <x:v>90</x:v>
      </x:c>
      <x:c r="C2836" s="23" t="str">
        <x:v>checkpoint:alibaba:qwen3-235b-a22b-thinking-jul-2025</x:v>
      </x:c>
      <x:c r="D2836" s="23" t="str">
        <x:v>Qwen3-235B-A22B-Thinking (Jul 2025)</x:v>
      </x:c>
      <x:c r="E2836" s="23" t="str">
        <x:v>qwen</x:v>
      </x:c>
      <x:c r="F2836" s="78" t="n">
        <x:v>45863</x:v>
      </x:c>
      <x:c r="G2836" s="78" t="n">
        <x:v>45953</x:v>
      </x:c>
      <x:c r="H2836" s="81" t="n">
        <x:v>0.15597424530992288</x:v>
      </x:c>
      <x:c r="I2836" s="81" t="n">
        <x:v>0.838003579945</x:v>
      </x:c>
      <x:c r="J2836" s="23" t="str">
        <x:v>total_b</x:v>
      </x:c>
      <x:c r="K2836" s="23" t="str">
        <x:v>date_historical_price</x:v>
      </x:c>
      <x:c r="L2836" s="81" t="n">
        <x:v>235</x:v>
      </x:c>
      <x:c r="M2836" s="81" t="n">
        <x:v>236.7354731525988</x:v>
      </x:c>
      <x:c r="N2836" s="81" t="n">
        <x:v>0.0031954765198158462</x:v>
      </x:c>
      <x:c r="O2836" s="23" t="n">
        <x:v>21</x:v>
      </x:c>
      <x:c r="P2836" s="23" t="n">
        <x:v>8</x:v>
      </x:c>
      <x:c r="Q2836" s="78" t="n">
        <x:v>45939</x:v>
      </x:c>
      <x:c r="R2836" s="23" t="str">
        <x:v>True</x:v>
      </x:c>
      <x:c r="S2836" s="23" t="str">
        <x:v>True</x:v>
      </x:c>
      <x:c r="T2836" s="23" t="str">
        <x:v>False</x:v>
      </x:c>
    </x:row>
    <x:row r="2837">
      <x:c r="A2837" s="23" t="str">
        <x:v>total_calibration</x:v>
      </x:c>
      <x:c r="B2837" s="23" t="n">
        <x:v>90</x:v>
      </x:c>
      <x:c r="C2837" s="23" t="str">
        <x:v>checkpoint:alibaba:qwen3-235b-a22b-thinking-jul-2025</x:v>
      </x:c>
      <x:c r="D2837" s="23" t="str">
        <x:v>Qwen3-235B-A22B-Thinking (Jul 2025)</x:v>
      </x:c>
      <x:c r="E2837" s="23" t="str">
        <x:v>qwen</x:v>
      </x:c>
      <x:c r="F2837" s="78" t="n">
        <x:v>45863</x:v>
      </x:c>
      <x:c r="G2837" s="78" t="n">
        <x:v>45953</x:v>
      </x:c>
      <x:c r="H2837" s="81" t="n">
        <x:v>0.15597424530992288</x:v>
      </x:c>
      <x:c r="I2837" s="81" t="n">
        <x:v>0.838003579945</x:v>
      </x:c>
      <x:c r="J2837" s="23" t="str">
        <x:v>total_b</x:v>
      </x:c>
      <x:c r="K2837" s="23" t="str">
        <x:v>date_current_price_nonprospective</x:v>
      </x:c>
      <x:c r="L2837" s="81" t="n">
        <x:v>235</x:v>
      </x:c>
      <x:c r="M2837" s="81" t="n">
        <x:v>544.3655094187095</x:v>
      </x:c>
      <x:c r="N2837" s="81" t="n">
        <x:v>0.36482273856585534</x:v>
      </x:c>
      <x:c r="O2837" s="23" t="n">
        <x:v>21</x:v>
      </x:c>
      <x:c r="P2837" s="23" t="n">
        <x:v>8</x:v>
      </x:c>
      <x:c r="Q2837" s="78" t="n">
        <x:v>45939</x:v>
      </x:c>
      <x:c r="R2837" s="23" t="str">
        <x:v>True</x:v>
      </x:c>
      <x:c r="S2837" s="23" t="str">
        <x:v>True</x:v>
      </x:c>
      <x:c r="T2837" s="23" t="str">
        <x:v>True</x:v>
      </x:c>
    </x:row>
    <x:row r="2838">
      <x:c r="A2838" s="23" t="str">
        <x:v>total_calibration</x:v>
      </x:c>
      <x:c r="B2838" s="23" t="n">
        <x:v>90</x:v>
      </x:c>
      <x:c r="C2838" s="23" t="str">
        <x:v>checkpoint:epoch:glm-4-5</x:v>
      </x:c>
      <x:c r="D2838" s="23" t="str">
        <x:v>GLM-4.5</x:v>
      </x:c>
      <x:c r="E2838" s="23" t="str">
        <x:v>z-ai</x:v>
      </x:c>
      <x:c r="F2838" s="78" t="n">
        <x:v>45874</x:v>
      </x:c>
      <x:c r="G2838" s="78" t="n">
        <x:v>45956</x:v>
      </x:c>
      <x:c r="H2838" s="81" t="n">
        <x:v>0.7245688373094719</x:v>
      </x:c>
      <x:c r="I2838" s="81" t="n">
        <x:v>1.14891252931</x:v>
      </x:c>
      <x:c r="J2838" s="23" t="str">
        <x:v>total_b</x:v>
      </x:c>
      <x:c r="K2838" s="23" t="str">
        <x:v>date_only</x:v>
      </x:c>
      <x:c r="L2838" s="81" t="n">
        <x:v>355</x:v>
      </x:c>
      <x:c r="M2838" s="81" t="n">
        <x:v>632.7158417131409</x:v>
      </x:c>
      <x:c r="N2838" s="81" t="n">
        <x:v>0.2509803552502238</x:v>
      </x:c>
      <x:c r="O2838" s="23" t="n">
        <x:v>30</x:v>
      </x:c>
      <x:c r="P2838" s="23" t="n">
        <x:v>9</x:v>
      </x:c>
      <x:c r="Q2838" s="78" t="n">
        <x:v>45953</x:v>
      </x:c>
      <x:c r="R2838" s="23" t="str">
        <x:v>True</x:v>
      </x:c>
      <x:c r="S2838" s="23" t="str">
        <x:v>True</x:v>
      </x:c>
      <x:c r="T2838" s="23" t="str">
        <x:v>False</x:v>
      </x:c>
    </x:row>
    <x:row r="2839">
      <x:c r="A2839" s="23" t="str">
        <x:v>total_calibration</x:v>
      </x:c>
      <x:c r="B2839" s="23" t="n">
        <x:v>90</x:v>
      </x:c>
      <x:c r="C2839" s="23" t="str">
        <x:v>checkpoint:epoch:glm-4-5</x:v>
      </x:c>
      <x:c r="D2839" s="23" t="str">
        <x:v>GLM-4.5</x:v>
      </x:c>
      <x:c r="E2839" s="23" t="str">
        <x:v>z-ai</x:v>
      </x:c>
      <x:c r="F2839" s="78" t="n">
        <x:v>45874</x:v>
      </x:c>
      <x:c r="G2839" s="78" t="n">
        <x:v>45956</x:v>
      </x:c>
      <x:c r="H2839" s="81" t="n">
        <x:v>0.7245688373094719</x:v>
      </x:c>
      <x:c r="I2839" s="81" t="n">
        <x:v>1.14891252931</x:v>
      </x:c>
      <x:c r="J2839" s="23" t="str">
        <x:v>total_b</x:v>
      </x:c>
      <x:c r="K2839" s="23" t="str">
        <x:v>date_historical_price</x:v>
      </x:c>
      <x:c r="L2839" s="81" t="n">
        <x:v>355</x:v>
      </x:c>
      <x:c r="M2839" s="81" t="n">
        <x:v>652.9652908069925</x:v>
      </x:c>
      <x:c r="N2839" s="81" t="n">
        <x:v>0.26466174336297155</x:v>
      </x:c>
      <x:c r="O2839" s="23" t="n">
        <x:v>30</x:v>
      </x:c>
      <x:c r="P2839" s="23" t="n">
        <x:v>9</x:v>
      </x:c>
      <x:c r="Q2839" s="78" t="n">
        <x:v>45953</x:v>
      </x:c>
      <x:c r="R2839" s="23" t="str">
        <x:v>True</x:v>
      </x:c>
      <x:c r="S2839" s="23" t="str">
        <x:v>True</x:v>
      </x:c>
      <x:c r="T2839" s="23" t="str">
        <x:v>False</x:v>
      </x:c>
    </x:row>
    <x:row r="2840">
      <x:c r="A2840" s="23" t="str">
        <x:v>total_calibration</x:v>
      </x:c>
      <x:c r="B2840" s="23" t="n">
        <x:v>90</x:v>
      </x:c>
      <x:c r="C2840" s="23" t="str">
        <x:v>checkpoint:epoch:glm-4-5</x:v>
      </x:c>
      <x:c r="D2840" s="23" t="str">
        <x:v>GLM-4.5</x:v>
      </x:c>
      <x:c r="E2840" s="23" t="str">
        <x:v>z-ai</x:v>
      </x:c>
      <x:c r="F2840" s="78" t="n">
        <x:v>45874</x:v>
      </x:c>
      <x:c r="G2840" s="78" t="n">
        <x:v>45956</x:v>
      </x:c>
      <x:c r="H2840" s="81" t="n">
        <x:v>0.7245688373094719</x:v>
      </x:c>
      <x:c r="I2840" s="81" t="n">
        <x:v>1.14891252931</x:v>
      </x:c>
      <x:c r="J2840" s="23" t="str">
        <x:v>total_b</x:v>
      </x:c>
      <x:c r="K2840" s="23" t="str">
        <x:v>date_current_price_nonprospective</x:v>
      </x:c>
      <x:c r="L2840" s="81" t="n">
        <x:v>355</x:v>
      </x:c>
      <x:c r="M2840" s="81" t="n">
        <x:v>625.7428719062141</x:v>
      </x:c>
      <x:c r="N2840" s="81" t="n">
        <x:v>0.24616755802671722</x:v>
      </x:c>
      <x:c r="O2840" s="23" t="n">
        <x:v>30</x:v>
      </x:c>
      <x:c r="P2840" s="23" t="n">
        <x:v>9</x:v>
      </x:c>
      <x:c r="Q2840" s="78" t="n">
        <x:v>45953</x:v>
      </x:c>
      <x:c r="R2840" s="23" t="str">
        <x:v>True</x:v>
      </x:c>
      <x:c r="S2840" s="23" t="str">
        <x:v>True</x:v>
      </x:c>
      <x:c r="T2840" s="23" t="str">
        <x:v>True</x:v>
      </x:c>
    </x:row>
    <x:row r="2841">
      <x:c r="A2841" s="23" t="str">
        <x:v>total_calibration</x:v>
      </x:c>
      <x:c r="B2841" s="23" t="n">
        <x:v>90</x:v>
      </x:c>
      <x:c r="C2841" s="23" t="str">
        <x:v>checkpoint:epoch:glm-4-5-air</x:v>
      </x:c>
      <x:c r="D2841" s="23" t="str">
        <x:v>GLM-4.5-Air</x:v>
      </x:c>
      <x:c r="E2841" s="23" t="str">
        <x:v>z-ai</x:v>
      </x:c>
      <x:c r="F2841" s="78" t="n">
        <x:v>45874</x:v>
      </x:c>
      <x:c r="G2841" s="78" t="n">
        <x:v>45956</x:v>
      </x:c>
      <x:c r="H2841" s="81" t="n">
        <x:v>0.34698703145794946</x:v>
      </x:c>
      <x:c r="I2841" s="81" t="n">
        <x:v>0.346987031458</x:v>
      </x:c>
      <x:c r="J2841" s="23" t="str">
        <x:v>total_b</x:v>
      </x:c>
      <x:c r="K2841" s="23" t="str">
        <x:v>date_only</x:v>
      </x:c>
      <x:c r="L2841" s="81" t="n">
        <x:v>106</x:v>
      </x:c>
      <x:c r="M2841" s="81" t="n">
        <x:v>632.7158417131409</x:v>
      </x:c>
      <x:c r="N2841" s="81" t="n">
        <x:v>0.7759028430405477</x:v>
      </x:c>
      <x:c r="O2841" s="23" t="n">
        <x:v>30</x:v>
      </x:c>
      <x:c r="P2841" s="23" t="n">
        <x:v>9</x:v>
      </x:c>
      <x:c r="Q2841" s="78" t="n">
        <x:v>45953</x:v>
      </x:c>
      <x:c r="R2841" s="23" t="str">
        <x:v>True</x:v>
      </x:c>
      <x:c r="S2841" s="23" t="str">
        <x:v>True</x:v>
      </x:c>
      <x:c r="T2841" s="23" t="str">
        <x:v>False</x:v>
      </x:c>
    </x:row>
    <x:row r="2842">
      <x:c r="A2842" s="23" t="str">
        <x:v>total_calibration</x:v>
      </x:c>
      <x:c r="B2842" s="23" t="n">
        <x:v>90</x:v>
      </x:c>
      <x:c r="C2842" s="23" t="str">
        <x:v>checkpoint:epoch:glm-4-5-air</x:v>
      </x:c>
      <x:c r="D2842" s="23" t="str">
        <x:v>GLM-4.5-Air</x:v>
      </x:c>
      <x:c r="E2842" s="23" t="str">
        <x:v>z-ai</x:v>
      </x:c>
      <x:c r="F2842" s="78" t="n">
        <x:v>45874</x:v>
      </x:c>
      <x:c r="G2842" s="78" t="n">
        <x:v>45956</x:v>
      </x:c>
      <x:c r="H2842" s="81" t="n">
        <x:v>0.34698703145794946</x:v>
      </x:c>
      <x:c r="I2842" s="81" t="n">
        <x:v>0.346987031458</x:v>
      </x:c>
      <x:c r="J2842" s="23" t="str">
        <x:v>total_b</x:v>
      </x:c>
      <x:c r="K2842" s="23" t="str">
        <x:v>date_historical_price</x:v>
      </x:c>
      <x:c r="L2842" s="81" t="n">
        <x:v>106</x:v>
      </x:c>
      <x:c r="M2842" s="81" t="n">
        <x:v>388.46048678949575</x:v>
      </x:c>
      <x:c r="N2842" s="81" t="n">
        <x:v>0.564040984791058</x:v>
      </x:c>
      <x:c r="O2842" s="23" t="n">
        <x:v>30</x:v>
      </x:c>
      <x:c r="P2842" s="23" t="n">
        <x:v>9</x:v>
      </x:c>
      <x:c r="Q2842" s="78" t="n">
        <x:v>45953</x:v>
      </x:c>
      <x:c r="R2842" s="23" t="str">
        <x:v>True</x:v>
      </x:c>
      <x:c r="S2842" s="23" t="str">
        <x:v>True</x:v>
      </x:c>
      <x:c r="T2842" s="23" t="str">
        <x:v>False</x:v>
      </x:c>
    </x:row>
    <x:row r="2843">
      <x:c r="A2843" s="23" t="str">
        <x:v>total_calibration</x:v>
      </x:c>
      <x:c r="B2843" s="23" t="n">
        <x:v>90</x:v>
      </x:c>
      <x:c r="C2843" s="23" t="str">
        <x:v>checkpoint:epoch:glm-4-5-air</x:v>
      </x:c>
      <x:c r="D2843" s="23" t="str">
        <x:v>GLM-4.5-Air</x:v>
      </x:c>
      <x:c r="E2843" s="23" t="str">
        <x:v>z-ai</x:v>
      </x:c>
      <x:c r="F2843" s="78" t="n">
        <x:v>45874</x:v>
      </x:c>
      <x:c r="G2843" s="78" t="n">
        <x:v>45956</x:v>
      </x:c>
      <x:c r="H2843" s="81" t="n">
        <x:v>0.34698703145794946</x:v>
      </x:c>
      <x:c r="I2843" s="81" t="n">
        <x:v>0.346987031458</x:v>
      </x:c>
      <x:c r="J2843" s="23" t="str">
        <x:v>total_b</x:v>
      </x:c>
      <x:c r="K2843" s="23" t="str">
        <x:v>date_current_price_nonprospective</x:v>
      </x:c>
      <x:c r="L2843" s="81" t="n">
        <x:v>106</x:v>
      </x:c>
      <x:c r="M2843" s="81" t="n">
        <x:v>250.84869810308047</x:v>
      </x:c>
      <x:c r="N2843" s="81" t="n">
        <x:v>0.37410598613003304</x:v>
      </x:c>
      <x:c r="O2843" s="23" t="n">
        <x:v>30</x:v>
      </x:c>
      <x:c r="P2843" s="23" t="n">
        <x:v>9</x:v>
      </x:c>
      <x:c r="Q2843" s="78" t="n">
        <x:v>45953</x:v>
      </x:c>
      <x:c r="R2843" s="23" t="str">
        <x:v>True</x:v>
      </x:c>
      <x:c r="S2843" s="23" t="str">
        <x:v>True</x:v>
      </x:c>
      <x:c r="T2843" s="23" t="str">
        <x:v>True</x:v>
      </x:c>
    </x:row>
    <x:row r="2844">
      <x:c r="A2844" s="23" t="str">
        <x:v>total_calibration</x:v>
      </x:c>
      <x:c r="B2844" s="23" t="n">
        <x:v>90</x:v>
      </x:c>
      <x:c r="C2844" s="23" t="str">
        <x:v>checkpoint:openai:gpt-oss-120b</x:v>
      </x:c>
      <x:c r="D2844" s="23" t="str">
        <x:v>gpt-oss-120b</x:v>
      </x:c>
      <x:c r="E2844" s="23" t="str">
        <x:v>openai</x:v>
      </x:c>
      <x:c r="F2844" s="78" t="n">
        <x:v>45874</x:v>
      </x:c>
      <x:c r="G2844" s="78" t="n">
        <x:v>45964</x:v>
      </x:c>
      <x:c r="H2844" s="81" t="n">
        <x:v>0.12649110640673517</x:v>
      </x:c>
      <x:c r="I2844" s="81" t="n">
        <x:v>0.3</x:v>
      </x:c>
      <x:c r="J2844" s="23" t="str">
        <x:v>total_b</x:v>
      </x:c>
      <x:c r="K2844" s="23" t="str">
        <x:v>date_only</x:v>
      </x:c>
      <x:c r="L2844" s="81" t="n">
        <x:v>116.83</x:v>
      </x:c>
      <x:c r="M2844" s="81" t="n">
        <x:v>433.09486955155404</x:v>
      </x:c>
      <x:c r="N2844" s="81" t="n">
        <x:v>0.5690286624077382</x:v>
      </x:c>
      <x:c r="O2844" s="23" t="n">
        <x:v>32</x:v>
      </x:c>
      <x:c r="P2844" s="23" t="n">
        <x:v>10</x:v>
      </x:c>
      <x:c r="Q2844" s="78" t="n">
        <x:v>45956</x:v>
      </x:c>
      <x:c r="R2844" s="23" t="str">
        <x:v>True</x:v>
      </x:c>
      <x:c r="S2844" s="23" t="str">
        <x:v>True</x:v>
      </x:c>
      <x:c r="T2844" s="23" t="str">
        <x:v>False</x:v>
      </x:c>
    </x:row>
    <x:row r="2845">
      <x:c r="A2845" s="23" t="str">
        <x:v>total_calibration</x:v>
      </x:c>
      <x:c r="B2845" s="23" t="n">
        <x:v>90</x:v>
      </x:c>
      <x:c r="C2845" s="23" t="str">
        <x:v>checkpoint:openai:gpt-oss-120b</x:v>
      </x:c>
      <x:c r="D2845" s="23" t="str">
        <x:v>gpt-oss-120b</x:v>
      </x:c>
      <x:c r="E2845" s="23" t="str">
        <x:v>openai</x:v>
      </x:c>
      <x:c r="F2845" s="78" t="n">
        <x:v>45874</x:v>
      </x:c>
      <x:c r="G2845" s="78" t="n">
        <x:v>45964</x:v>
      </x:c>
      <x:c r="H2845" s="81" t="n">
        <x:v>0.12649110640673517</x:v>
      </x:c>
      <x:c r="I2845" s="81" t="n">
        <x:v>0.3</x:v>
      </x:c>
      <x:c r="J2845" s="23" t="str">
        <x:v>total_b</x:v>
      </x:c>
      <x:c r="K2845" s="23" t="str">
        <x:v>date_historical_price</x:v>
      </x:c>
      <x:c r="L2845" s="81" t="n">
        <x:v>116.83</x:v>
      </x:c>
      <x:c r="M2845" s="81" t="n">
        <x:v>135.93242019591278</x:v>
      </x:c>
      <x:c r="N2845" s="81" t="n">
        <x:v>0.06576867262918851</x:v>
      </x:c>
      <x:c r="O2845" s="23" t="n">
        <x:v>32</x:v>
      </x:c>
      <x:c r="P2845" s="23" t="n">
        <x:v>10</x:v>
      </x:c>
      <x:c r="Q2845" s="78" t="n">
        <x:v>45956</x:v>
      </x:c>
      <x:c r="R2845" s="23" t="str">
        <x:v>True</x:v>
      </x:c>
      <x:c r="S2845" s="23" t="str">
        <x:v>True</x:v>
      </x:c>
      <x:c r="T2845" s="23" t="str">
        <x:v>False</x:v>
      </x:c>
    </x:row>
    <x:row r="2846">
      <x:c r="A2846" s="23" t="str">
        <x:v>total_calibration</x:v>
      </x:c>
      <x:c r="B2846" s="23" t="n">
        <x:v>90</x:v>
      </x:c>
      <x:c r="C2846" s="23" t="str">
        <x:v>checkpoint:openai:gpt-oss-120b</x:v>
      </x:c>
      <x:c r="D2846" s="23" t="str">
        <x:v>gpt-oss-120b</x:v>
      </x:c>
      <x:c r="E2846" s="23" t="str">
        <x:v>openai</x:v>
      </x:c>
      <x:c r="F2846" s="78" t="n">
        <x:v>45874</x:v>
      </x:c>
      <x:c r="G2846" s="78" t="n">
        <x:v>45964</x:v>
      </x:c>
      <x:c r="H2846" s="81" t="n">
        <x:v>0.12649110640673517</x:v>
      </x:c>
      <x:c r="I2846" s="81" t="n">
        <x:v>0.3</x:v>
      </x:c>
      <x:c r="J2846" s="23" t="str">
        <x:v>total_b</x:v>
      </x:c>
      <x:c r="K2846" s="23" t="str">
        <x:v>date_current_price_nonprospective</x:v>
      </x:c>
      <x:c r="L2846" s="81" t="n">
        <x:v>116.83</x:v>
      </x:c>
      <x:c r="M2846" s="81" t="n">
        <x:v>172.65172530686218</x:v>
      </x:c>
      <x:c r="N2846" s="81" t="n">
        <x:v>0.16961654591381137</x:v>
      </x:c>
      <x:c r="O2846" s="23" t="n">
        <x:v>32</x:v>
      </x:c>
      <x:c r="P2846" s="23" t="n">
        <x:v>10</x:v>
      </x:c>
      <x:c r="Q2846" s="78" t="n">
        <x:v>45956</x:v>
      </x:c>
      <x:c r="R2846" s="23" t="str">
        <x:v>True</x:v>
      </x:c>
      <x:c r="S2846" s="23" t="str">
        <x:v>True</x:v>
      </x:c>
      <x:c r="T2846" s="23" t="str">
        <x:v>True</x:v>
      </x:c>
    </x:row>
    <x:row r="2847">
      <x:c r="A2847" s="23" t="str">
        <x:v>total_calibration</x:v>
      </x:c>
      <x:c r="B2847" s="23" t="n">
        <x:v>90</x:v>
      </x:c>
      <x:c r="C2847" s="23" t="str">
        <x:v>checkpoint:epoch:gpt-oss-20b</x:v>
      </x:c>
      <x:c r="D2847" s="23" t="str">
        <x:v>gpt-oss-20b</x:v>
      </x:c>
      <x:c r="E2847" s="23" t="str">
        <x:v>openai</x:v>
      </x:c>
      <x:c r="F2847" s="78" t="n">
        <x:v>45874</x:v>
      </x:c>
      <x:c r="G2847" s="78" t="n">
        <x:v>45964</x:v>
      </x:c>
      <x:c r="H2847" s="81" t="n">
        <x:v>0.07227085312457102</x:v>
      </x:c>
      <x:c r="I2847" s="81" t="n">
        <x:v>0.0924264068712</x:v>
      </x:c>
      <x:c r="J2847" s="23" t="str">
        <x:v>total_b</x:v>
      </x:c>
      <x:c r="K2847" s="23" t="str">
        <x:v>date_only</x:v>
      </x:c>
      <x:c r="L2847" s="81" t="n">
        <x:v>20.91</x:v>
      </x:c>
      <x:c r="M2847" s="81" t="n">
        <x:v>433.09486955155404</x:v>
      </x:c>
      <x:c r="N2847" s="81" t="n">
        <x:v>1.3162290062835698</x:v>
      </x:c>
      <x:c r="O2847" s="23" t="n">
        <x:v>32</x:v>
      </x:c>
      <x:c r="P2847" s="23" t="n">
        <x:v>10</x:v>
      </x:c>
      <x:c r="Q2847" s="78" t="n">
        <x:v>45956</x:v>
      </x:c>
      <x:c r="R2847" s="23" t="str">
        <x:v>True</x:v>
      </x:c>
      <x:c r="S2847" s="23" t="str">
        <x:v>True</x:v>
      </x:c>
      <x:c r="T2847" s="23" t="str">
        <x:v>False</x:v>
      </x:c>
    </x:row>
    <x:row r="2848">
      <x:c r="A2848" s="23" t="str">
        <x:v>total_calibration</x:v>
      </x:c>
      <x:c r="B2848" s="23" t="n">
        <x:v>90</x:v>
      </x:c>
      <x:c r="C2848" s="23" t="str">
        <x:v>checkpoint:epoch:gpt-oss-20b</x:v>
      </x:c>
      <x:c r="D2848" s="23" t="str">
        <x:v>gpt-oss-20b</x:v>
      </x:c>
      <x:c r="E2848" s="23" t="str">
        <x:v>openai</x:v>
      </x:c>
      <x:c r="F2848" s="78" t="n">
        <x:v>45874</x:v>
      </x:c>
      <x:c r="G2848" s="78" t="n">
        <x:v>45964</x:v>
      </x:c>
      <x:c r="H2848" s="81" t="n">
        <x:v>0.07227085312457102</x:v>
      </x:c>
      <x:c r="I2848" s="81" t="n">
        <x:v>0.0924264068712</x:v>
      </x:c>
      <x:c r="J2848" s="23" t="str">
        <x:v>total_b</x:v>
      </x:c>
      <x:c r="K2848" s="23" t="str">
        <x:v>date_historical_price</x:v>
      </x:c>
      <x:c r="L2848" s="81" t="n">
        <x:v>20.91</x:v>
      </x:c>
      <x:c r="M2848" s="81" t="n">
        <x:v>90.55911508881289</x:v>
      </x:c>
      <x:c r="N2848" s="81" t="n">
        <x:v>0.6365781372773722</x:v>
      </x:c>
      <x:c r="O2848" s="23" t="n">
        <x:v>32</x:v>
      </x:c>
      <x:c r="P2848" s="23" t="n">
        <x:v>10</x:v>
      </x:c>
      <x:c r="Q2848" s="78" t="n">
        <x:v>45956</x:v>
      </x:c>
      <x:c r="R2848" s="23" t="str">
        <x:v>True</x:v>
      </x:c>
      <x:c r="S2848" s="23" t="str">
        <x:v>True</x:v>
      </x:c>
      <x:c r="T2848" s="23" t="str">
        <x:v>False</x:v>
      </x:c>
    </x:row>
    <x:row r="2849">
      <x:c r="A2849" s="23" t="str">
        <x:v>total_calibration</x:v>
      </x:c>
      <x:c r="B2849" s="23" t="n">
        <x:v>90</x:v>
      </x:c>
      <x:c r="C2849" s="23" t="str">
        <x:v>checkpoint:epoch:gpt-oss-20b</x:v>
      </x:c>
      <x:c r="D2849" s="23" t="str">
        <x:v>gpt-oss-20b</x:v>
      </x:c>
      <x:c r="E2849" s="23" t="str">
        <x:v>openai</x:v>
      </x:c>
      <x:c r="F2849" s="78" t="n">
        <x:v>45874</x:v>
      </x:c>
      <x:c r="G2849" s="78" t="n">
        <x:v>45964</x:v>
      </x:c>
      <x:c r="H2849" s="81" t="n">
        <x:v>0.07227085312457102</x:v>
      </x:c>
      <x:c r="I2849" s="81" t="n">
        <x:v>0.0924264068712</x:v>
      </x:c>
      <x:c r="J2849" s="23" t="str">
        <x:v>total_b</x:v>
      </x:c>
      <x:c r="K2849" s="23" t="str">
        <x:v>date_current_price_nonprospective</x:v>
      </x:c>
      <x:c r="L2849" s="81" t="n">
        <x:v>20.91</x:v>
      </x:c>
      <x:c r="M2849" s="81" t="n">
        <x:v>67.92422628052654</x:v>
      </x:c>
      <x:c r="N2849" s="81" t="n">
        <x:v>0.511670667286439</x:v>
      </x:c>
      <x:c r="O2849" s="23" t="n">
        <x:v>32</x:v>
      </x:c>
      <x:c r="P2849" s="23" t="n">
        <x:v>10</x:v>
      </x:c>
      <x:c r="Q2849" s="78" t="n">
        <x:v>45956</x:v>
      </x:c>
      <x:c r="R2849" s="23" t="str">
        <x:v>True</x:v>
      </x:c>
      <x:c r="S2849" s="23" t="str">
        <x:v>True</x:v>
      </x:c>
      <x:c r="T2849" s="23" t="str">
        <x:v>True</x:v>
      </x:c>
    </x:row>
    <x:row r="2850">
      <x:c r="A2850" s="23" t="str">
        <x:v>total_calibration</x:v>
      </x:c>
      <x:c r="B2850" s="23" t="n">
        <x:v>90</x:v>
      </x:c>
      <x:c r="C2850" s="23" t="str">
        <x:v>checkpoint:epoch:glm-4-5v</x:v>
      </x:c>
      <x:c r="D2850" s="23" t="str">
        <x:v>GLM-4.5V</x:v>
      </x:c>
      <x:c r="E2850" s="23" t="str">
        <x:v>z-ai</x:v>
      </x:c>
      <x:c r="F2850" s="78" t="n">
        <x:v>45884</x:v>
      </x:c>
      <x:c r="G2850" s="78" t="n">
        <x:v>45970</x:v>
      </x:c>
      <x:c r="H2850" s="81" t="n">
        <x:v>0.9486832980505138</x:v>
      </x:c>
      <x:c r="I2850" s="81" t="n">
        <x:v>1.03923048454</x:v>
      </x:c>
      <x:c r="J2850" s="23" t="str">
        <x:v>total_b</x:v>
      </x:c>
      <x:c r="K2850" s="23" t="str">
        <x:v>date_only</x:v>
      </x:c>
      <x:c r="L2850" s="81" t="n">
        <x:v>108</x:v>
      </x:c>
      <x:c r="M2850" s="81" t="n">
        <x:v>309.479782258502</x:v>
      </x:c>
      <x:c r="N2850" s="81" t="n">
        <x:v>0.4572085271410181</x:v>
      </x:c>
      <x:c r="O2850" s="23" t="n">
        <x:v>32</x:v>
      </x:c>
      <x:c r="P2850" s="23" t="n">
        <x:v>10</x:v>
      </x:c>
      <x:c r="Q2850" s="78" t="n">
        <x:v>45964</x:v>
      </x:c>
      <x:c r="R2850" s="23" t="str">
        <x:v>True</x:v>
      </x:c>
      <x:c r="S2850" s="23" t="str">
        <x:v>True</x:v>
      </x:c>
      <x:c r="T2850" s="23" t="str">
        <x:v>False</x:v>
      </x:c>
    </x:row>
    <x:row r="2851">
      <x:c r="A2851" s="23" t="str">
        <x:v>total_calibration</x:v>
      </x:c>
      <x:c r="B2851" s="23" t="n">
        <x:v>90</x:v>
      </x:c>
      <x:c r="C2851" s="23" t="str">
        <x:v>checkpoint:epoch:glm-4-5v</x:v>
      </x:c>
      <x:c r="D2851" s="23" t="str">
        <x:v>GLM-4.5V</x:v>
      </x:c>
      <x:c r="E2851" s="23" t="str">
        <x:v>z-ai</x:v>
      </x:c>
      <x:c r="F2851" s="78" t="n">
        <x:v>45884</x:v>
      </x:c>
      <x:c r="G2851" s="78" t="n">
        <x:v>45970</x:v>
      </x:c>
      <x:c r="H2851" s="81" t="n">
        <x:v>0.9486832980505138</x:v>
      </x:c>
      <x:c r="I2851" s="81" t="n">
        <x:v>1.03923048454</x:v>
      </x:c>
      <x:c r="J2851" s="23" t="str">
        <x:v>total_b</x:v>
      </x:c>
      <x:c r="K2851" s="23" t="str">
        <x:v>date_historical_price</x:v>
      </x:c>
      <x:c r="L2851" s="81" t="n">
        <x:v>108</x:v>
      </x:c>
      <x:c r="M2851" s="81" t="n">
        <x:v>645.1118927327367</x:v>
      </x:c>
      <x:c r="N2851" s="81" t="n">
        <x:v>0.7762112927636242</x:v>
      </x:c>
      <x:c r="O2851" s="23" t="n">
        <x:v>32</x:v>
      </x:c>
      <x:c r="P2851" s="23" t="n">
        <x:v>10</x:v>
      </x:c>
      <x:c r="Q2851" s="78" t="n">
        <x:v>45964</x:v>
      </x:c>
      <x:c r="R2851" s="23" t="str">
        <x:v>True</x:v>
      </x:c>
      <x:c r="S2851" s="23" t="str">
        <x:v>True</x:v>
      </x:c>
      <x:c r="T2851" s="23" t="str">
        <x:v>False</x:v>
      </x:c>
    </x:row>
    <x:row r="2852">
      <x:c r="A2852" s="23" t="str">
        <x:v>total_calibration</x:v>
      </x:c>
      <x:c r="B2852" s="23" t="n">
        <x:v>90</x:v>
      </x:c>
      <x:c r="C2852" s="23" t="str">
        <x:v>checkpoint:epoch:glm-4-5v</x:v>
      </x:c>
      <x:c r="D2852" s="23" t="str">
        <x:v>GLM-4.5V</x:v>
      </x:c>
      <x:c r="E2852" s="23" t="str">
        <x:v>z-ai</x:v>
      </x:c>
      <x:c r="F2852" s="78" t="n">
        <x:v>45884</x:v>
      </x:c>
      <x:c r="G2852" s="78" t="n">
        <x:v>45970</x:v>
      </x:c>
      <x:c r="H2852" s="81" t="n">
        <x:v>0.9486832980505138</x:v>
      </x:c>
      <x:c r="I2852" s="81" t="n">
        <x:v>1.03923048454</x:v>
      </x:c>
      <x:c r="J2852" s="23" t="str">
        <x:v>total_b</x:v>
      </x:c>
      <x:c r="K2852" s="23" t="str">
        <x:v>date_current_price_nonprospective</x:v>
      </x:c>
      <x:c r="L2852" s="81" t="n">
        <x:v>108</x:v>
      </x:c>
      <x:c r="M2852" s="81" t="n">
        <x:v>467.7026199659605</x:v>
      </x:c>
      <x:c r="N2852" s="81" t="n">
        <x:v>0.6365460472493767</x:v>
      </x:c>
      <x:c r="O2852" s="23" t="n">
        <x:v>32</x:v>
      </x:c>
      <x:c r="P2852" s="23" t="n">
        <x:v>10</x:v>
      </x:c>
      <x:c r="Q2852" s="78" t="n">
        <x:v>45964</x:v>
      </x:c>
      <x:c r="R2852" s="23" t="str">
        <x:v>True</x:v>
      </x:c>
      <x:c r="S2852" s="23" t="str">
        <x:v>True</x:v>
      </x:c>
      <x:c r="T2852" s="23" t="str">
        <x:v>True</x:v>
      </x:c>
    </x:row>
    <x:row r="2853">
      <x:c r="A2853" s="23" t="str">
        <x:v>total_calibration</x:v>
      </x:c>
      <x:c r="B2853" s="23" t="n">
        <x:v>90</x:v>
      </x:c>
      <x:c r="C2853" s="23" t="str">
        <x:v>checkpoint:epoch:deepseek-v3-1</x:v>
      </x:c>
      <x:c r="D2853" s="23" t="str">
        <x:v>DeepSeek-V3.1</x:v>
      </x:c>
      <x:c r="E2853" s="23" t="str">
        <x:v>deepseek</x:v>
      </x:c>
      <x:c r="F2853" s="78" t="n">
        <x:v>45890</x:v>
      </x:c>
      <x:c r="G2853" s="78" t="n">
        <x:v>45980</x:v>
      </x:c>
      <x:c r="H2853" s="81" t="n">
        <x:v>0.4</x:v>
      </x:c>
      <x:c r="I2853" s="81" t="n">
        <x:v>0.743240928382</x:v>
      </x:c>
      <x:c r="J2853" s="23" t="str">
        <x:v>total_b</x:v>
      </x:c>
      <x:c r="K2853" s="23" t="str">
        <x:v>date_only</x:v>
      </x:c>
      <x:c r="L2853" s="81" t="n">
        <x:v>671</x:v>
      </x:c>
      <x:c r="M2853" s="81" t="n">
        <x:v>258.5192648956191</x:v>
      </x:c>
      <x:c r="N2853" s="81" t="n">
        <x:v>-0.4142296078411101</x:v>
      </x:c>
      <x:c r="O2853" s="23" t="n">
        <x:v>31</x:v>
      </x:c>
      <x:c r="P2853" s="23" t="n">
        <x:v>10</x:v>
      </x:c>
      <x:c r="Q2853" s="78" t="n">
        <x:v>45970</x:v>
      </x:c>
      <x:c r="R2853" s="23" t="str">
        <x:v>True</x:v>
      </x:c>
      <x:c r="S2853" s="23" t="str">
        <x:v>True</x:v>
      </x:c>
      <x:c r="T2853" s="23" t="str">
        <x:v>False</x:v>
      </x:c>
    </x:row>
    <x:row r="2854">
      <x:c r="A2854" s="23" t="str">
        <x:v>total_calibration</x:v>
      </x:c>
      <x:c r="B2854" s="23" t="n">
        <x:v>90</x:v>
      </x:c>
      <x:c r="C2854" s="23" t="str">
        <x:v>checkpoint:epoch:deepseek-v3-1</x:v>
      </x:c>
      <x:c r="D2854" s="23" t="str">
        <x:v>DeepSeek-V3.1</x:v>
      </x:c>
      <x:c r="E2854" s="23" t="str">
        <x:v>deepseek</x:v>
      </x:c>
      <x:c r="F2854" s="78" t="n">
        <x:v>45890</x:v>
      </x:c>
      <x:c r="G2854" s="78" t="n">
        <x:v>45980</x:v>
      </x:c>
      <x:c r="H2854" s="81" t="n">
        <x:v>0.4</x:v>
      </x:c>
      <x:c r="I2854" s="81" t="n">
        <x:v>0.743240928382</x:v>
      </x:c>
      <x:c r="J2854" s="23" t="str">
        <x:v>total_b</x:v>
      </x:c>
      <x:c r="K2854" s="23" t="str">
        <x:v>date_historical_price</x:v>
      </x:c>
      <x:c r="L2854" s="81" t="n">
        <x:v>671</x:v>
      </x:c>
      <x:c r="M2854" s="81" t="n">
        <x:v>248.70637493013763</x:v>
      </x:c>
      <x:c r="N2854" s="81" t="n">
        <x:v>-0.4310356027659714</x:v>
      </x:c>
      <x:c r="O2854" s="23" t="n">
        <x:v>31</x:v>
      </x:c>
      <x:c r="P2854" s="23" t="n">
        <x:v>10</x:v>
      </x:c>
      <x:c r="Q2854" s="78" t="n">
        <x:v>45970</x:v>
      </x:c>
      <x:c r="R2854" s="23" t="str">
        <x:v>True</x:v>
      </x:c>
      <x:c r="S2854" s="23" t="str">
        <x:v>True</x:v>
      </x:c>
      <x:c r="T2854" s="23" t="str">
        <x:v>False</x:v>
      </x:c>
    </x:row>
    <x:row r="2855">
      <x:c r="A2855" s="23" t="str">
        <x:v>total_calibration</x:v>
      </x:c>
      <x:c r="B2855" s="23" t="n">
        <x:v>90</x:v>
      </x:c>
      <x:c r="C2855" s="23" t="str">
        <x:v>checkpoint:epoch:deepseek-v3-1</x:v>
      </x:c>
      <x:c r="D2855" s="23" t="str">
        <x:v>DeepSeek-V3.1</x:v>
      </x:c>
      <x:c r="E2855" s="23" t="str">
        <x:v>deepseek</x:v>
      </x:c>
      <x:c r="F2855" s="78" t="n">
        <x:v>45890</x:v>
      </x:c>
      <x:c r="G2855" s="78" t="n">
        <x:v>45980</x:v>
      </x:c>
      <x:c r="H2855" s="81" t="n">
        <x:v>0.4</x:v>
      </x:c>
      <x:c r="I2855" s="81" t="n">
        <x:v>0.743240928382</x:v>
      </x:c>
      <x:c r="J2855" s="23" t="str">
        <x:v>total_b</x:v>
      </x:c>
      <x:c r="K2855" s="23" t="str">
        <x:v>date_current_price_nonprospective</x:v>
      </x:c>
      <x:c r="L2855" s="81" t="n">
        <x:v>671</x:v>
      </x:c>
      <x:c r="M2855" s="81" t="n">
        <x:v>277.5127980815766</x:v>
      </x:c>
      <x:c r="N2855" s="81" t="n">
        <x:v>-0.3834395038524838</x:v>
      </x:c>
      <x:c r="O2855" s="23" t="n">
        <x:v>31</x:v>
      </x:c>
      <x:c r="P2855" s="23" t="n">
        <x:v>10</x:v>
      </x:c>
      <x:c r="Q2855" s="78" t="n">
        <x:v>45970</x:v>
      </x:c>
      <x:c r="R2855" s="23" t="str">
        <x:v>True</x:v>
      </x:c>
      <x:c r="S2855" s="23" t="str">
        <x:v>True</x:v>
      </x:c>
      <x:c r="T2855" s="23" t="str">
        <x:v>True</x:v>
      </x:c>
    </x:row>
    <x:row r="2856">
      <x:c r="A2856" s="23" t="str">
        <x:v>total_calibration</x:v>
      </x:c>
      <x:c r="B2856" s="23" t="n">
        <x:v>90</x:v>
      </x:c>
      <x:c r="C2856" s="23" t="str">
        <x:v>checkpoint:alibaba:qwen3-max</x:v>
      </x:c>
      <x:c r="D2856" s="23" t="str">
        <x:v>Qwen3-Max</x:v>
      </x:c>
      <x:c r="E2856" s="23" t="str">
        <x:v>qwen</x:v>
      </x:c>
      <x:c r="F2856" s="78" t="n">
        <x:v>45924</x:v>
      </x:c>
      <x:c r="G2856" s="78" t="n">
        <x:v>45995</x:v>
      </x:c>
      <x:c r="H2856" s="81" t="n">
        <x:v>2.6832815729997477</x:v>
      </x:c>
      <x:c r="I2856" s="81" t="n">
        <x:v>1.74413302245</x:v>
      </x:c>
      <x:c r="J2856" s="23" t="str">
        <x:v>total_b</x:v>
      </x:c>
      <x:c r="K2856" s="23" t="str">
        <x:v>date_only</x:v>
      </x:c>
      <x:c r="L2856" s="81" t="n">
        <x:v>1000</x:v>
      </x:c>
      <x:c r="M2856" s="81" t="n">
        <x:v>426.3573975979623</x:v>
      </x:c>
      <x:c r="N2856" s="81" t="n">
        <x:v>-0.37022619730340267</x:v>
      </x:c>
      <x:c r="O2856" s="23" t="n">
        <x:v>27</x:v>
      </x:c>
      <x:c r="P2856" s="23" t="n">
        <x:v>10</x:v>
      </x:c>
      <x:c r="Q2856" s="78" t="n">
        <x:v>45980</x:v>
      </x:c>
      <x:c r="R2856" s="23" t="str">
        <x:v>True</x:v>
      </x:c>
      <x:c r="S2856" s="23" t="str">
        <x:v>True</x:v>
      </x:c>
      <x:c r="T2856" s="23" t="str">
        <x:v>False</x:v>
      </x:c>
    </x:row>
    <x:row r="2857">
      <x:c r="A2857" s="23" t="str">
        <x:v>total_calibration</x:v>
      </x:c>
      <x:c r="B2857" s="23" t="n">
        <x:v>90</x:v>
      </x:c>
      <x:c r="C2857" s="23" t="str">
        <x:v>checkpoint:alibaba:qwen3-max</x:v>
      </x:c>
      <x:c r="D2857" s="23" t="str">
        <x:v>Qwen3-Max</x:v>
      </x:c>
      <x:c r="E2857" s="23" t="str">
        <x:v>qwen</x:v>
      </x:c>
      <x:c r="F2857" s="78" t="n">
        <x:v>45924</x:v>
      </x:c>
      <x:c r="G2857" s="78" t="n">
        <x:v>45995</x:v>
      </x:c>
      <x:c r="H2857" s="81" t="n">
        <x:v>2.6832815729997477</x:v>
      </x:c>
      <x:c r="I2857" s="81" t="n">
        <x:v>1.74413302245</x:v>
      </x:c>
      <x:c r="J2857" s="23" t="str">
        <x:v>total_b</x:v>
      </x:c>
      <x:c r="K2857" s="23" t="str">
        <x:v>date_historical_price</x:v>
      </x:c>
      <x:c r="L2857" s="81" t="n">
        <x:v>1000</x:v>
      </x:c>
      <x:c r="M2857" s="81" t="n">
        <x:v>1402.2043909735603</x:v>
      </x:c>
      <x:c r="N2857" s="81" t="n">
        <x:v>0.14681132276203623</x:v>
      </x:c>
      <x:c r="O2857" s="23" t="n">
        <x:v>27</x:v>
      </x:c>
      <x:c r="P2857" s="23" t="n">
        <x:v>10</x:v>
      </x:c>
      <x:c r="Q2857" s="78" t="n">
        <x:v>45980</x:v>
      </x:c>
      <x:c r="R2857" s="23" t="str">
        <x:v>True</x:v>
      </x:c>
      <x:c r="S2857" s="23" t="str">
        <x:v>True</x:v>
      </x:c>
      <x:c r="T2857" s="23" t="str">
        <x:v>False</x:v>
      </x:c>
    </x:row>
    <x:row r="2858">
      <x:c r="A2858" s="23" t="str">
        <x:v>total_calibration</x:v>
      </x:c>
      <x:c r="B2858" s="23" t="n">
        <x:v>90</x:v>
      </x:c>
      <x:c r="C2858" s="23" t="str">
        <x:v>checkpoint:alibaba:qwen3-max</x:v>
      </x:c>
      <x:c r="D2858" s="23" t="str">
        <x:v>Qwen3-Max</x:v>
      </x:c>
      <x:c r="E2858" s="23" t="str">
        <x:v>qwen</x:v>
      </x:c>
      <x:c r="F2858" s="78" t="n">
        <x:v>45924</x:v>
      </x:c>
      <x:c r="G2858" s="78" t="n">
        <x:v>45995</x:v>
      </x:c>
      <x:c r="H2858" s="81" t="n">
        <x:v>2.6832815729997477</x:v>
      </x:c>
      <x:c r="I2858" s="81" t="n">
        <x:v>1.74413302245</x:v>
      </x:c>
      <x:c r="J2858" s="23" t="str">
        <x:v>total_b</x:v>
      </x:c>
      <x:c r="K2858" s="23" t="str">
        <x:v>date_current_price_nonprospective</x:v>
      </x:c>
      <x:c r="L2858" s="81" t="n">
        <x:v>1000</x:v>
      </x:c>
      <x:c r="M2858" s="81" t="n">
        <x:v>800.9504969892957</x:v>
      </x:c>
      <x:c r="N2858" s="81" t="n">
        <x:v>-0.0963943248005883</x:v>
      </x:c>
      <x:c r="O2858" s="23" t="n">
        <x:v>27</x:v>
      </x:c>
      <x:c r="P2858" s="23" t="n">
        <x:v>10</x:v>
      </x:c>
      <x:c r="Q2858" s="78" t="n">
        <x:v>45980</x:v>
      </x:c>
      <x:c r="R2858" s="23" t="str">
        <x:v>True</x:v>
      </x:c>
      <x:c r="S2858" s="23" t="str">
        <x:v>True</x:v>
      </x:c>
      <x:c r="T2858" s="23" t="str">
        <x:v>True</x:v>
      </x:c>
    </x:row>
    <x:row r="2859">
      <x:c r="A2859" s="23" t="str">
        <x:v>total_calibration</x:v>
      </x:c>
      <x:c r="B2859" s="23" t="n">
        <x:v>90</x:v>
      </x:c>
      <x:c r="C2859" s="23" t="str">
        <x:v>checkpoint:epoch:qwen3-next-80b-a3b</x:v>
      </x:c>
      <x:c r="D2859" s="23" t="str">
        <x:v>Qwen3-Next-80B-A3B</x:v>
      </x:c>
      <x:c r="E2859" s="23" t="str">
        <x:v>qwen</x:v>
      </x:c>
      <x:c r="F2859" s="78" t="n">
        <x:v>45910</x:v>
      </x:c>
      <x:c r="G2859" s="78" t="n">
        <x:v>46001</x:v>
      </x:c>
      <x:c r="H2859" s="81" t="n">
        <x:v>0.3463603715565015</x:v>
      </x:c>
      <x:c r="I2859" s="81" t="n">
        <x:v>0.37796327387399997</x:v>
      </x:c>
      <x:c r="J2859" s="23" t="str">
        <x:v>total_b</x:v>
      </x:c>
      <x:c r="K2859" s="23" t="str">
        <x:v>date_only</x:v>
      </x:c>
      <x:c r="L2859" s="81" t="n">
        <x:v>80</x:v>
      </x:c>
      <x:c r="M2859" s="81" t="n">
        <x:v>371.44211138614736</x:v>
      </x:c>
      <x:c r="N2859" s="81" t="n">
        <x:v>0.6668011523306874</x:v>
      </x:c>
      <x:c r="O2859" s="23" t="n">
        <x:v>27</x:v>
      </x:c>
      <x:c r="P2859" s="23" t="n">
        <x:v>10</x:v>
      </x:c>
      <x:c r="Q2859" s="78" t="n">
        <x:v>45980</x:v>
      </x:c>
      <x:c r="R2859" s="23" t="str">
        <x:v>True</x:v>
      </x:c>
      <x:c r="S2859" s="23" t="str">
        <x:v>True</x:v>
      </x:c>
      <x:c r="T2859" s="23" t="str">
        <x:v>False</x:v>
      </x:c>
    </x:row>
    <x:row r="2860">
      <x:c r="A2860" s="23" t="str">
        <x:v>total_calibration</x:v>
      </x:c>
      <x:c r="B2860" s="23" t="n">
        <x:v>90</x:v>
      </x:c>
      <x:c r="C2860" s="23" t="str">
        <x:v>checkpoint:epoch:qwen3-next-80b-a3b</x:v>
      </x:c>
      <x:c r="D2860" s="23" t="str">
        <x:v>Qwen3-Next-80B-A3B</x:v>
      </x:c>
      <x:c r="E2860" s="23" t="str">
        <x:v>qwen</x:v>
      </x:c>
      <x:c r="F2860" s="78" t="n">
        <x:v>45910</x:v>
      </x:c>
      <x:c r="G2860" s="78" t="n">
        <x:v>46001</x:v>
      </x:c>
      <x:c r="H2860" s="81" t="n">
        <x:v>0.3463603715565015</x:v>
      </x:c>
      <x:c r="I2860" s="81" t="n">
        <x:v>0.37796327387399997</x:v>
      </x:c>
      <x:c r="J2860" s="23" t="str">
        <x:v>total_b</x:v>
      </x:c>
      <x:c r="K2860" s="23" t="str">
        <x:v>date_historical_price</x:v>
      </x:c>
      <x:c r="L2860" s="81" t="n">
        <x:v>80</x:v>
      </x:c>
      <x:c r="M2860" s="81" t="n">
        <x:v>275.42783312237214</x:v>
      </x:c>
      <x:c r="N2860" s="81" t="n">
        <x:v>0.5369178384012928</x:v>
      </x:c>
      <x:c r="O2860" s="23" t="n">
        <x:v>27</x:v>
      </x:c>
      <x:c r="P2860" s="23" t="n">
        <x:v>10</x:v>
      </x:c>
      <x:c r="Q2860" s="78" t="n">
        <x:v>45980</x:v>
      </x:c>
      <x:c r="R2860" s="23" t="str">
        <x:v>True</x:v>
      </x:c>
      <x:c r="S2860" s="23" t="str">
        <x:v>True</x:v>
      </x:c>
      <x:c r="T2860" s="23" t="str">
        <x:v>False</x:v>
      </x:c>
    </x:row>
    <x:row r="2861">
      <x:c r="A2861" s="23" t="str">
        <x:v>total_calibration</x:v>
      </x:c>
      <x:c r="B2861" s="23" t="n">
        <x:v>90</x:v>
      </x:c>
      <x:c r="C2861" s="23" t="str">
        <x:v>checkpoint:epoch:qwen3-next-80b-a3b</x:v>
      </x:c>
      <x:c r="D2861" s="23" t="str">
        <x:v>Qwen3-Next-80B-A3B</x:v>
      </x:c>
      <x:c r="E2861" s="23" t="str">
        <x:v>qwen</x:v>
      </x:c>
      <x:c r="F2861" s="78" t="n">
        <x:v>45910</x:v>
      </x:c>
      <x:c r="G2861" s="78" t="n">
        <x:v>46001</x:v>
      </x:c>
      <x:c r="H2861" s="81" t="n">
        <x:v>0.3463603715565015</x:v>
      </x:c>
      <x:c r="I2861" s="81" t="n">
        <x:v>0.37796327387399997</x:v>
      </x:c>
      <x:c r="J2861" s="23" t="str">
        <x:v>total_b</x:v>
      </x:c>
      <x:c r="K2861" s="23" t="str">
        <x:v>date_current_price_nonprospective</x:v>
      </x:c>
      <x:c r="L2861" s="81" t="n">
        <x:v>80</x:v>
      </x:c>
      <x:c r="M2861" s="81" t="n">
        <x:v>206.28860168532373</x:v>
      </x:c>
      <x:c r="N2861" s="81" t="n">
        <x:v>0.4113852450436181</x:v>
      </x:c>
      <x:c r="O2861" s="23" t="n">
        <x:v>27</x:v>
      </x:c>
      <x:c r="P2861" s="23" t="n">
        <x:v>10</x:v>
      </x:c>
      <x:c r="Q2861" s="78" t="n">
        <x:v>45980</x:v>
      </x:c>
      <x:c r="R2861" s="23" t="str">
        <x:v>True</x:v>
      </x:c>
      <x:c r="S2861" s="23" t="str">
        <x:v>True</x:v>
      </x:c>
      <x:c r="T2861" s="23" t="str">
        <x:v>True</x:v>
      </x:c>
    </x:row>
    <x:row r="2862">
      <x:c r="A2862" s="23" t="str">
        <x:v>total_calibration</x:v>
      </x:c>
      <x:c r="B2862" s="23" t="n">
        <x:v>90</x:v>
      </x:c>
      <x:c r="C2862" s="23" t="str">
        <x:v>checkpoint:epoch:deepseek-v3-1-terminus</x:v>
      </x:c>
      <x:c r="D2862" s="23" t="str">
        <x:v>DeepSeek-V3.1-Terminus</x:v>
      </x:c>
      <x:c r="E2862" s="23" t="str">
        <x:v>deepseek</x:v>
      </x:c>
      <x:c r="F2862" s="78" t="n">
        <x:v>45922</x:v>
      </x:c>
      <x:c r="G2862" s="78" t="n">
        <x:v>46012</x:v>
      </x:c>
      <x:c r="H2862" s="81" t="n">
        <x:v>0.45497252664309307</x:v>
      </x:c>
      <x:c r="I2862" s="81" t="n">
        <x:v>0.519615242271</x:v>
      </x:c>
      <x:c r="J2862" s="23" t="str">
        <x:v>total_b</x:v>
      </x:c>
      <x:c r="K2862" s="23" t="str">
        <x:v>date_only</x:v>
      </x:c>
      <x:c r="L2862" s="81" t="n">
        <x:v>671</x:v>
      </x:c>
      <x:c r="M2862" s="81" t="n">
        <x:v>356.88985889700933</x:v>
      </x:c>
      <x:c r="N2862" s="81" t="n">
        <x:v>-0.27418831261019955</x:v>
      </x:c>
      <x:c r="O2862" s="23" t="n">
        <x:v>33</x:v>
      </x:c>
      <x:c r="P2862" s="23" t="n">
        <x:v>10</x:v>
      </x:c>
      <x:c r="Q2862" s="78" t="n">
        <x:v>46001</x:v>
      </x:c>
      <x:c r="R2862" s="23" t="str">
        <x:v>True</x:v>
      </x:c>
      <x:c r="S2862" s="23" t="str">
        <x:v>True</x:v>
      </x:c>
      <x:c r="T2862" s="23" t="str">
        <x:v>False</x:v>
      </x:c>
    </x:row>
    <x:row r="2863">
      <x:c r="A2863" s="23" t="str">
        <x:v>total_calibration</x:v>
      </x:c>
      <x:c r="B2863" s="23" t="n">
        <x:v>90</x:v>
      </x:c>
      <x:c r="C2863" s="23" t="str">
        <x:v>checkpoint:epoch:deepseek-v3-1-terminus</x:v>
      </x:c>
      <x:c r="D2863" s="23" t="str">
        <x:v>DeepSeek-V3.1-Terminus</x:v>
      </x:c>
      <x:c r="E2863" s="23" t="str">
        <x:v>deepseek</x:v>
      </x:c>
      <x:c r="F2863" s="78" t="n">
        <x:v>45922</x:v>
      </x:c>
      <x:c r="G2863" s="78" t="n">
        <x:v>46012</x:v>
      </x:c>
      <x:c r="H2863" s="81" t="n">
        <x:v>0.45497252664309307</x:v>
      </x:c>
      <x:c r="I2863" s="81" t="n">
        <x:v>0.519615242271</x:v>
      </x:c>
      <x:c r="J2863" s="23" t="str">
        <x:v>total_b</x:v>
      </x:c>
      <x:c r="K2863" s="23" t="str">
        <x:v>date_historical_price</x:v>
      </x:c>
      <x:c r="L2863" s="81" t="n">
        <x:v>671</x:v>
      </x:c>
      <x:c r="M2863" s="81" t="n">
        <x:v>328.7951779709244</x:v>
      </x:c>
      <x:c r="N2863" s="81" t="n">
        <x:v>-0.30979708051015026</x:v>
      </x:c>
      <x:c r="O2863" s="23" t="n">
        <x:v>33</x:v>
      </x:c>
      <x:c r="P2863" s="23" t="n">
        <x:v>10</x:v>
      </x:c>
      <x:c r="Q2863" s="78" t="n">
        <x:v>46001</x:v>
      </x:c>
      <x:c r="R2863" s="23" t="str">
        <x:v>True</x:v>
      </x:c>
      <x:c r="S2863" s="23" t="str">
        <x:v>True</x:v>
      </x:c>
      <x:c r="T2863" s="23" t="str">
        <x:v>False</x:v>
      </x:c>
    </x:row>
    <x:row r="2864">
      <x:c r="A2864" s="23" t="str">
        <x:v>total_calibration</x:v>
      </x:c>
      <x:c r="B2864" s="23" t="n">
        <x:v>90</x:v>
      </x:c>
      <x:c r="C2864" s="23" t="str">
        <x:v>checkpoint:epoch:deepseek-v3-1-terminus</x:v>
      </x:c>
      <x:c r="D2864" s="23" t="str">
        <x:v>DeepSeek-V3.1-Terminus</x:v>
      </x:c>
      <x:c r="E2864" s="23" t="str">
        <x:v>deepseek</x:v>
      </x:c>
      <x:c r="F2864" s="78" t="n">
        <x:v>45922</x:v>
      </x:c>
      <x:c r="G2864" s="78" t="n">
        <x:v>46012</x:v>
      </x:c>
      <x:c r="H2864" s="81" t="n">
        <x:v>0.45497252664309307</x:v>
      </x:c>
      <x:c r="I2864" s="81" t="n">
        <x:v>0.519615242271</x:v>
      </x:c>
      <x:c r="J2864" s="23" t="str">
        <x:v>total_b</x:v>
      </x:c>
      <x:c r="K2864" s="23" t="str">
        <x:v>date_current_price_nonprospective</x:v>
      </x:c>
      <x:c r="L2864" s="81" t="n">
        <x:v>671</x:v>
      </x:c>
      <x:c r="M2864" s="81" t="n">
        <x:v>257.14347579619965</x:v>
      </x:c>
      <x:c r="N2864" s="81" t="n">
        <x:v>-0.4165470102233497</x:v>
      </x:c>
      <x:c r="O2864" s="23" t="n">
        <x:v>33</x:v>
      </x:c>
      <x:c r="P2864" s="23" t="n">
        <x:v>10</x:v>
      </x:c>
      <x:c r="Q2864" s="78" t="n">
        <x:v>46001</x:v>
      </x:c>
      <x:c r="R2864" s="23" t="str">
        <x:v>True</x:v>
      </x:c>
      <x:c r="S2864" s="23" t="str">
        <x:v>True</x:v>
      </x:c>
      <x:c r="T2864" s="23" t="str">
        <x:v>True</x:v>
      </x:c>
    </x:row>
    <x:row r="2865">
      <x:c r="A2865" s="23" t="str">
        <x:v>total_calibration</x:v>
      </x:c>
      <x:c r="B2865" s="23" t="n">
        <x:v>90</x:v>
      </x:c>
      <x:c r="C2865" s="23" t="str">
        <x:v>checkpoint:deepseek:deepseek-v3-2-exp</x:v>
      </x:c>
      <x:c r="D2865" s="23" t="str">
        <x:v>DeepSeek-V3.2-Exp</x:v>
      </x:c>
      <x:c r="E2865" s="23" t="str">
        <x:v>deepseek</x:v>
      </x:c>
      <x:c r="F2865" s="78" t="n">
        <x:v>45929</x:v>
      </x:c>
      <x:c r="G2865" s="78" t="n">
        <x:v>46019</x:v>
      </x:c>
      <x:c r="H2865" s="81" t="n">
        <x:v>0.3286335345030997</x:v>
      </x:c>
      <x:c r="I2865" s="81" t="n">
        <x:v>0.332716095192</x:v>
      </x:c>
      <x:c r="J2865" s="23" t="str">
        <x:v>total_b</x:v>
      </x:c>
      <x:c r="K2865" s="23" t="str">
        <x:v>date_only</x:v>
      </x:c>
      <x:c r="L2865" s="81" t="n">
        <x:v>671</x:v>
      </x:c>
      <x:c r="M2865" s="81" t="n">
        <x:v>383.29018704647456</x:v>
      </x:c>
      <x:c r="N2865" s="81" t="n">
        <x:v>-0.24319481953222602</x:v>
      </x:c>
      <x:c r="O2865" s="23" t="n">
        <x:v>33</x:v>
      </x:c>
      <x:c r="P2865" s="23" t="n">
        <x:v>10</x:v>
      </x:c>
      <x:c r="Q2865" s="78" t="n">
        <x:v>46001</x:v>
      </x:c>
      <x:c r="R2865" s="23" t="str">
        <x:v>True</x:v>
      </x:c>
      <x:c r="S2865" s="23" t="str">
        <x:v>True</x:v>
      </x:c>
      <x:c r="T2865" s="23" t="str">
        <x:v>False</x:v>
      </x:c>
    </x:row>
    <x:row r="2866">
      <x:c r="A2866" s="23" t="str">
        <x:v>total_calibration</x:v>
      </x:c>
      <x:c r="B2866" s="23" t="n">
        <x:v>90</x:v>
      </x:c>
      <x:c r="C2866" s="23" t="str">
        <x:v>checkpoint:deepseek:deepseek-v3-2-exp</x:v>
      </x:c>
      <x:c r="D2866" s="23" t="str">
        <x:v>DeepSeek-V3.2-Exp</x:v>
      </x:c>
      <x:c r="E2866" s="23" t="str">
        <x:v>deepseek</x:v>
      </x:c>
      <x:c r="F2866" s="78" t="n">
        <x:v>45929</x:v>
      </x:c>
      <x:c r="G2866" s="78" t="n">
        <x:v>46019</x:v>
      </x:c>
      <x:c r="H2866" s="81" t="n">
        <x:v>0.3286335345030997</x:v>
      </x:c>
      <x:c r="I2866" s="81" t="n">
        <x:v>0.332716095192</x:v>
      </x:c>
      <x:c r="J2866" s="23" t="str">
        <x:v>total_b</x:v>
      </x:c>
      <x:c r="K2866" s="23" t="str">
        <x:v>date_historical_price</x:v>
      </x:c>
      <x:c r="L2866" s="81" t="n">
        <x:v>671</x:v>
      </x:c>
      <x:c r="M2866" s="81" t="n">
        <x:v>275.8538117995068</x:v>
      </x:c>
      <x:c r="N2866" s="81" t="n">
        <x:v>-0.386043530671484</x:v>
      </x:c>
      <x:c r="O2866" s="23" t="n">
        <x:v>33</x:v>
      </x:c>
      <x:c r="P2866" s="23" t="n">
        <x:v>10</x:v>
      </x:c>
      <x:c r="Q2866" s="78" t="n">
        <x:v>46001</x:v>
      </x:c>
      <x:c r="R2866" s="23" t="str">
        <x:v>True</x:v>
      </x:c>
      <x:c r="S2866" s="23" t="str">
        <x:v>True</x:v>
      </x:c>
      <x:c r="T2866" s="23" t="str">
        <x:v>False</x:v>
      </x:c>
    </x:row>
    <x:row r="2867">
      <x:c r="A2867" s="23" t="str">
        <x:v>total_calibration</x:v>
      </x:c>
      <x:c r="B2867" s="23" t="n">
        <x:v>90</x:v>
      </x:c>
      <x:c r="C2867" s="23" t="str">
        <x:v>checkpoint:deepseek:deepseek-v3-2-exp</x:v>
      </x:c>
      <x:c r="D2867" s="23" t="str">
        <x:v>DeepSeek-V3.2-Exp</x:v>
      </x:c>
      <x:c r="E2867" s="23" t="str">
        <x:v>deepseek</x:v>
      </x:c>
      <x:c r="F2867" s="78" t="n">
        <x:v>45929</x:v>
      </x:c>
      <x:c r="G2867" s="78" t="n">
        <x:v>46019</x:v>
      </x:c>
      <x:c r="H2867" s="81" t="n">
        <x:v>0.3286335345030997</x:v>
      </x:c>
      <x:c r="I2867" s="81" t="n">
        <x:v>0.332716095192</x:v>
      </x:c>
      <x:c r="J2867" s="23" t="str">
        <x:v>total_b</x:v>
      </x:c>
      <x:c r="K2867" s="23" t="str">
        <x:v>date_current_price_nonprospective</x:v>
      </x:c>
      <x:c r="L2867" s="81" t="n">
        <x:v>671</x:v>
      </x:c>
      <x:c r="M2867" s="81" t="n">
        <x:v>189.52998700638466</x:v>
      </x:c>
      <x:c r="N2867" s="81" t="n">
        <x:v>-0.5490445873366827</x:v>
      </x:c>
      <x:c r="O2867" s="23" t="n">
        <x:v>33</x:v>
      </x:c>
      <x:c r="P2867" s="23" t="n">
        <x:v>10</x:v>
      </x:c>
      <x:c r="Q2867" s="78" t="n">
        <x:v>46001</x:v>
      </x:c>
      <x:c r="R2867" s="23" t="str">
        <x:v>True</x:v>
      </x:c>
      <x:c r="S2867" s="23" t="str">
        <x:v>True</x:v>
      </x:c>
      <x:c r="T2867" s="23" t="str">
        <x:v>True</x:v>
      </x:c>
    </x:row>
    <x:row r="2868">
      <x:c r="A2868" s="23" t="str">
        <x:v>total_calibration</x:v>
      </x:c>
      <x:c r="B2868" s="23" t="n">
        <x:v>90</x:v>
      </x:c>
      <x:c r="C2868" s="23" t="str">
        <x:v>checkpoint:z-ai-zhipu-ai-tsinghua-university:glm-4-6</x:v>
      </x:c>
      <x:c r="D2868" s="23" t="str">
        <x:v>GLM-4.6</x:v>
      </x:c>
      <x:c r="E2868" s="23" t="str">
        <x:v>z-ai</x:v>
      </x:c>
      <x:c r="F2868" s="78" t="n">
        <x:v>45930</x:v>
      </x:c>
      <x:c r="G2868" s="78" t="n">
        <x:v>46020</x:v>
      </x:c>
      <x:c r="H2868" s="81" t="n">
        <x:v>0.8366600265340756</x:v>
      </x:c>
      <x:c r="I2868" s="81" t="n">
        <x:v>1.1</x:v>
      </x:c>
      <x:c r="J2868" s="23" t="str">
        <x:v>total_b</x:v>
      </x:c>
      <x:c r="K2868" s="23" t="str">
        <x:v>date_only</x:v>
      </x:c>
      <x:c r="L2868" s="81" t="n">
        <x:v>357</x:v>
      </x:c>
      <x:c r="M2868" s="81" t="n">
        <x:v>514.6954601845117</x:v>
      </x:c>
      <x:c r="N2868" s="81" t="n">
        <x:v>0.15888212150749137</x:v>
      </x:c>
      <x:c r="O2868" s="23" t="n">
        <x:v>37</x:v>
      </x:c>
      <x:c r="P2868" s="23" t="n">
        <x:v>10</x:v>
      </x:c>
      <x:c r="Q2868" s="78" t="n">
        <x:v>46019</x:v>
      </x:c>
      <x:c r="R2868" s="23" t="str">
        <x:v>True</x:v>
      </x:c>
      <x:c r="S2868" s="23" t="str">
        <x:v>True</x:v>
      </x:c>
      <x:c r="T2868" s="23" t="str">
        <x:v>False</x:v>
      </x:c>
    </x:row>
    <x:row r="2869">
      <x:c r="A2869" s="23" t="str">
        <x:v>total_calibration</x:v>
      </x:c>
      <x:c r="B2869" s="23" t="n">
        <x:v>90</x:v>
      </x:c>
      <x:c r="C2869" s="23" t="str">
        <x:v>checkpoint:z-ai-zhipu-ai-tsinghua-university:glm-4-6</x:v>
      </x:c>
      <x:c r="D2869" s="23" t="str">
        <x:v>GLM-4.6</x:v>
      </x:c>
      <x:c r="E2869" s="23" t="str">
        <x:v>z-ai</x:v>
      </x:c>
      <x:c r="F2869" s="78" t="n">
        <x:v>45930</x:v>
      </x:c>
      <x:c r="G2869" s="78" t="n">
        <x:v>46020</x:v>
      </x:c>
      <x:c r="H2869" s="81" t="n">
        <x:v>0.8366600265340756</x:v>
      </x:c>
      <x:c r="I2869" s="81" t="n">
        <x:v>1.1</x:v>
      </x:c>
      <x:c r="J2869" s="23" t="str">
        <x:v>total_b</x:v>
      </x:c>
      <x:c r="K2869" s="23" t="str">
        <x:v>date_historical_price</x:v>
      </x:c>
      <x:c r="L2869" s="81" t="n">
        <x:v>357</x:v>
      </x:c>
      <x:c r="M2869" s="81" t="n">
        <x:v>820.8906090085517</x:v>
      </x:c>
      <x:c r="N2869" s="81" t="n">
        <x:v>0.36161707125177717</x:v>
      </x:c>
      <x:c r="O2869" s="23" t="n">
        <x:v>37</x:v>
      </x:c>
      <x:c r="P2869" s="23" t="n">
        <x:v>10</x:v>
      </x:c>
      <x:c r="Q2869" s="78" t="n">
        <x:v>46019</x:v>
      </x:c>
      <x:c r="R2869" s="23" t="str">
        <x:v>True</x:v>
      </x:c>
      <x:c r="S2869" s="23" t="str">
        <x:v>True</x:v>
      </x:c>
      <x:c r="T2869" s="23" t="str">
        <x:v>False</x:v>
      </x:c>
    </x:row>
    <x:row r="2870">
      <x:c r="A2870" s="23" t="str">
        <x:v>total_calibration</x:v>
      </x:c>
      <x:c r="B2870" s="23" t="n">
        <x:v>90</x:v>
      </x:c>
      <x:c r="C2870" s="23" t="str">
        <x:v>checkpoint:z-ai-zhipu-ai-tsinghua-university:glm-4-6</x:v>
      </x:c>
      <x:c r="D2870" s="23" t="str">
        <x:v>GLM-4.6</x:v>
      </x:c>
      <x:c r="E2870" s="23" t="str">
        <x:v>z-ai</x:v>
      </x:c>
      <x:c r="F2870" s="78" t="n">
        <x:v>45930</x:v>
      </x:c>
      <x:c r="G2870" s="78" t="n">
        <x:v>46020</x:v>
      </x:c>
      <x:c r="H2870" s="81" t="n">
        <x:v>0.8366600265340756</x:v>
      </x:c>
      <x:c r="I2870" s="81" t="n">
        <x:v>1.1</x:v>
      </x:c>
      <x:c r="J2870" s="23" t="str">
        <x:v>total_b</x:v>
      </x:c>
      <x:c r="K2870" s="23" t="str">
        <x:v>date_current_price_nonprospective</x:v>
      </x:c>
      <x:c r="L2870" s="81" t="n">
        <x:v>357</x:v>
      </x:c>
      <x:c r="M2870" s="81" t="n">
        <x:v>735.222378137382</x:v>
      </x:c>
      <x:c r="N2870" s="81" t="n">
        <x:v>0.31375050119088005</x:v>
      </x:c>
      <x:c r="O2870" s="23" t="n">
        <x:v>37</x:v>
      </x:c>
      <x:c r="P2870" s="23" t="n">
        <x:v>10</x:v>
      </x:c>
      <x:c r="Q2870" s="78" t="n">
        <x:v>46019</x:v>
      </x:c>
      <x:c r="R2870" s="23" t="str">
        <x:v>True</x:v>
      </x:c>
      <x:c r="S2870" s="23" t="str">
        <x:v>True</x:v>
      </x:c>
      <x:c r="T2870" s="23" t="str">
        <x:v>True</x:v>
      </x:c>
    </x:row>
    <x:row r="2871">
      <x:c r="A2871" s="23" t="str">
        <x:v>total_calibration</x:v>
      </x:c>
      <x:c r="B2871" s="23" t="n">
        <x:v>90</x:v>
      </x:c>
      <x:c r="C2871" s="23" t="str">
        <x:v>checkpoint:epoch:granite-4-0-h-micro</x:v>
      </x:c>
      <x:c r="D2871" s="23" t="str">
        <x:v>Granite-4.0-H-Micro</x:v>
      </x:c>
      <x:c r="E2871" s="23" t="str">
        <x:v>ibm-granite</x:v>
      </x:c>
      <x:c r="F2871" s="78" t="n">
        <x:v>45932</x:v>
      </x:c>
      <x:c r="G2871" s="78" t="n">
        <x:v>46039</x:v>
      </x:c>
      <x:c r="H2871" s="81" t="n">
        <x:v>0.043243496620879306</x:v>
      </x:c>
      <x:c r="I2871" s="81" t="n">
        <x:v>0.0436348484585</x:v>
      </x:c>
      <x:c r="J2871" s="23" t="str">
        <x:v>total_b</x:v>
      </x:c>
      <x:c r="K2871" s="23" t="str">
        <x:v>date_only</x:v>
      </x:c>
      <x:c r="L2871" s="81" t="n">
        <x:v>3</x:v>
      </x:c>
      <x:c r="M2871" s="81" t="n">
        <x:v>452.2043112210442</x:v>
      </x:c>
      <x:c r="N2871" s="81" t="n">
        <x:v>2.178213443781904</x:v>
      </x:c>
      <x:c r="O2871" s="23" t="n">
        <x:v>41</x:v>
      </x:c>
      <x:c r="P2871" s="23" t="n">
        <x:v>11</x:v>
      </x:c>
      <x:c r="Q2871" s="78" t="n">
        <x:v>46020</x:v>
      </x:c>
      <x:c r="R2871" s="23" t="str">
        <x:v>True</x:v>
      </x:c>
      <x:c r="S2871" s="23" t="str">
        <x:v>True</x:v>
      </x:c>
      <x:c r="T2871" s="23" t="str">
        <x:v>False</x:v>
      </x:c>
    </x:row>
    <x:row r="2872">
      <x:c r="A2872" s="23" t="str">
        <x:v>total_calibration</x:v>
      </x:c>
      <x:c r="B2872" s="23" t="n">
        <x:v>90</x:v>
      </x:c>
      <x:c r="C2872" s="23" t="str">
        <x:v>checkpoint:epoch:granite-4-0-h-micro</x:v>
      </x:c>
      <x:c r="D2872" s="23" t="str">
        <x:v>Granite-4.0-H-Micro</x:v>
      </x:c>
      <x:c r="E2872" s="23" t="str">
        <x:v>ibm-granite</x:v>
      </x:c>
      <x:c r="F2872" s="78" t="n">
        <x:v>45932</x:v>
      </x:c>
      <x:c r="G2872" s="78" t="n">
        <x:v>46039</x:v>
      </x:c>
      <x:c r="H2872" s="81" t="n">
        <x:v>0.043243496620879306</x:v>
      </x:c>
      <x:c r="I2872" s="81" t="n">
        <x:v>0.0436348484585</x:v>
      </x:c>
      <x:c r="J2872" s="23" t="str">
        <x:v>total_b</x:v>
      </x:c>
      <x:c r="K2872" s="23" t="str">
        <x:v>date_historical_price</x:v>
      </x:c>
      <x:c r="L2872" s="81" t="n">
        <x:v>3</x:v>
      </x:c>
      <x:c r="M2872" s="81" t="n">
        <x:v>71.24596952095834</x:v>
      </x:c>
      <x:c r="N2872" s="81" t="n">
        <x:v>1.3756390460406338</x:v>
      </x:c>
      <x:c r="O2872" s="23" t="n">
        <x:v>41</x:v>
      </x:c>
      <x:c r="P2872" s="23" t="n">
        <x:v>11</x:v>
      </x:c>
      <x:c r="Q2872" s="78" t="n">
        <x:v>46020</x:v>
      </x:c>
      <x:c r="R2872" s="23" t="str">
        <x:v>True</x:v>
      </x:c>
      <x:c r="S2872" s="23" t="str">
        <x:v>True</x:v>
      </x:c>
      <x:c r="T2872" s="23" t="str">
        <x:v>False</x:v>
      </x:c>
    </x:row>
    <x:row r="2873">
      <x:c r="A2873" s="23" t="str">
        <x:v>total_calibration</x:v>
      </x:c>
      <x:c r="B2873" s="23" t="n">
        <x:v>90</x:v>
      </x:c>
      <x:c r="C2873" s="23" t="str">
        <x:v>checkpoint:epoch:granite-4-0-h-micro</x:v>
      </x:c>
      <x:c r="D2873" s="23" t="str">
        <x:v>Granite-4.0-H-Micro</x:v>
      </x:c>
      <x:c r="E2873" s="23" t="str">
        <x:v>ibm-granite</x:v>
      </x:c>
      <x:c r="F2873" s="78" t="n">
        <x:v>45932</x:v>
      </x:c>
      <x:c r="G2873" s="78" t="n">
        <x:v>46039</x:v>
      </x:c>
      <x:c r="H2873" s="81" t="n">
        <x:v>0.043243496620879306</x:v>
      </x:c>
      <x:c r="I2873" s="81" t="n">
        <x:v>0.0436348484585</x:v>
      </x:c>
      <x:c r="J2873" s="23" t="str">
        <x:v>total_b</x:v>
      </x:c>
      <x:c r="K2873" s="23" t="str">
        <x:v>date_current_price_nonprospective</x:v>
      </x:c>
      <x:c r="L2873" s="81" t="n">
        <x:v>3</x:v>
      </x:c>
      <x:c r="M2873" s="81" t="n">
        <x:v>42.21637219586123</x:v>
      </x:c>
      <x:c r="N2873" s="81" t="n">
        <x:v>1.1483596553743662</x:v>
      </x:c>
      <x:c r="O2873" s="23" t="n">
        <x:v>41</x:v>
      </x:c>
      <x:c r="P2873" s="23" t="n">
        <x:v>11</x:v>
      </x:c>
      <x:c r="Q2873" s="78" t="n">
        <x:v>46020</x:v>
      </x:c>
      <x:c r="R2873" s="23" t="str">
        <x:v>True</x:v>
      </x:c>
      <x:c r="S2873" s="23" t="str">
        <x:v>True</x:v>
      </x:c>
      <x:c r="T2873" s="23" t="str">
        <x:v>True</x:v>
      </x:c>
    </x:row>
    <x:row r="2874">
      <x:c r="A2874" s="23" t="str">
        <x:v>total_calibration</x:v>
      </x:c>
      <x:c r="B2874" s="23" t="n">
        <x:v>90</x:v>
      </x:c>
      <x:c r="C2874" s="23" t="str">
        <x:v>checkpoint:epoch:minimax-m2</x:v>
      </x:c>
      <x:c r="D2874" s="23" t="str">
        <x:v>MiniMax-M2</x:v>
      </x:c>
      <x:c r="E2874" s="23" t="str">
        <x:v>minimax</x:v>
      </x:c>
      <x:c r="F2874" s="78" t="n">
        <x:v>45957</x:v>
      </x:c>
      <x:c r="G2874" s="78" t="n">
        <x:v>46049</x:v>
      </x:c>
      <x:c r="H2874" s="81" t="n">
        <x:v>0.4472135954999579</x:v>
      </x:c>
      <x:c r="I2874" s="81" t="n">
        <x:v>0.6</x:v>
      </x:c>
      <x:c r="J2874" s="23" t="str">
        <x:v>total_b</x:v>
      </x:c>
      <x:c r="K2874" s="23" t="str">
        <x:v>date_only</x:v>
      </x:c>
      <x:c r="L2874" s="81" t="n">
        <x:v>229</x:v>
      </x:c>
      <x:c r="M2874" s="81" t="n">
        <x:v>133.700807025134</x:v>
      </x:c>
      <x:c r="N2874" s="81" t="n">
        <x:v>-0.2337014536455575</x:v>
      </x:c>
      <x:c r="O2874" s="23" t="n">
        <x:v>40</x:v>
      </x:c>
      <x:c r="P2874" s="23" t="n">
        <x:v>11</x:v>
      </x:c>
      <x:c r="Q2874" s="78" t="n">
        <x:v>46039</x:v>
      </x:c>
      <x:c r="R2874" s="23" t="str">
        <x:v>True</x:v>
      </x:c>
      <x:c r="S2874" s="23" t="str">
        <x:v>True</x:v>
      </x:c>
      <x:c r="T2874" s="23" t="str">
        <x:v>False</x:v>
      </x:c>
    </x:row>
    <x:row r="2875">
      <x:c r="A2875" s="23" t="str">
        <x:v>total_calibration</x:v>
      </x:c>
      <x:c r="B2875" s="23" t="n">
        <x:v>90</x:v>
      </x:c>
      <x:c r="C2875" s="23" t="str">
        <x:v>checkpoint:epoch:minimax-m2</x:v>
      </x:c>
      <x:c r="D2875" s="23" t="str">
        <x:v>MiniMax-M2</x:v>
      </x:c>
      <x:c r="E2875" s="23" t="str">
        <x:v>minimax</x:v>
      </x:c>
      <x:c r="F2875" s="78" t="n">
        <x:v>45957</x:v>
      </x:c>
      <x:c r="G2875" s="78" t="n">
        <x:v>46049</x:v>
      </x:c>
      <x:c r="H2875" s="81" t="n">
        <x:v>0.4472135954999579</x:v>
      </x:c>
      <x:c r="I2875" s="81" t="n">
        <x:v>0.6</x:v>
      </x:c>
      <x:c r="J2875" s="23" t="str">
        <x:v>total_b</x:v>
      </x:c>
      <x:c r="K2875" s="23" t="str">
        <x:v>date_historical_price</x:v>
      </x:c>
      <x:c r="L2875" s="81" t="n">
        <x:v>229</x:v>
      </x:c>
      <x:c r="M2875" s="81" t="n">
        <x:v>213.66458966668827</x:v>
      </x:c>
      <x:c r="N2875" s="81" t="n">
        <x:v>-0.030102929228784953</x:v>
      </x:c>
      <x:c r="O2875" s="23" t="n">
        <x:v>40</x:v>
      </x:c>
      <x:c r="P2875" s="23" t="n">
        <x:v>11</x:v>
      </x:c>
      <x:c r="Q2875" s="78" t="n">
        <x:v>46039</x:v>
      </x:c>
      <x:c r="R2875" s="23" t="str">
        <x:v>True</x:v>
      </x:c>
      <x:c r="S2875" s="23" t="str">
        <x:v>True</x:v>
      </x:c>
      <x:c r="T2875" s="23" t="str">
        <x:v>False</x:v>
      </x:c>
    </x:row>
    <x:row r="2876">
      <x:c r="A2876" s="23" t="str">
        <x:v>total_calibration</x:v>
      </x:c>
      <x:c r="B2876" s="23" t="n">
        <x:v>90</x:v>
      </x:c>
      <x:c r="C2876" s="23" t="str">
        <x:v>checkpoint:epoch:minimax-m2</x:v>
      </x:c>
      <x:c r="D2876" s="23" t="str">
        <x:v>MiniMax-M2</x:v>
      </x:c>
      <x:c r="E2876" s="23" t="str">
        <x:v>minimax</x:v>
      </x:c>
      <x:c r="F2876" s="78" t="n">
        <x:v>45957</x:v>
      </x:c>
      <x:c r="G2876" s="78" t="n">
        <x:v>46049</x:v>
      </x:c>
      <x:c r="H2876" s="81" t="n">
        <x:v>0.4472135954999579</x:v>
      </x:c>
      <x:c r="I2876" s="81" t="n">
        <x:v>0.6</x:v>
      </x:c>
      <x:c r="J2876" s="23" t="str">
        <x:v>total_b</x:v>
      </x:c>
      <x:c r="K2876" s="23" t="str">
        <x:v>date_current_price_nonprospective</x:v>
      </x:c>
      <x:c r="L2876" s="81" t="n">
        <x:v>229</x:v>
      </x:c>
      <x:c r="M2876" s="81" t="n">
        <x:v>232.74050156345487</x:v>
      </x:c>
      <x:c r="N2876" s="81" t="n">
        <x:v>0.007036483563748829</x:v>
      </x:c>
      <x:c r="O2876" s="23" t="n">
        <x:v>40</x:v>
      </x:c>
      <x:c r="P2876" s="23" t="n">
        <x:v>11</x:v>
      </x:c>
      <x:c r="Q2876" s="78" t="n">
        <x:v>46039</x:v>
      </x:c>
      <x:c r="R2876" s="23" t="str">
        <x:v>True</x:v>
      </x:c>
      <x:c r="S2876" s="23" t="str">
        <x:v>True</x:v>
      </x:c>
      <x:c r="T2876" s="23" t="str">
        <x:v>True</x:v>
      </x:c>
    </x:row>
    <x:row r="2877">
      <x:c r="A2877" s="23" t="str">
        <x:v>total_calibration</x:v>
      </x:c>
      <x:c r="B2877" s="23" t="n">
        <x:v>90</x:v>
      </x:c>
      <x:c r="C2877" s="23" t="str">
        <x:v>checkpoint:moonshot:kimi-k2-thinking</x:v>
      </x:c>
      <x:c r="D2877" s="23" t="str">
        <x:v>Kimi K2 Thinking</x:v>
      </x:c>
      <x:c r="E2877" s="23" t="str">
        <x:v>moonshotai</x:v>
      </x:c>
      <x:c r="F2877" s="78" t="n">
        <x:v>45967</x:v>
      </x:c>
      <x:c r="G2877" s="78" t="n">
        <x:v>46057</x:v>
      </x:c>
      <x:c r="H2877" s="81" t="n">
        <x:v>0.8366600265340756</x:v>
      </x:c>
      <x:c r="I2877" s="81" t="n">
        <x:v>1.22474487139</x:v>
      </x:c>
      <x:c r="J2877" s="23" t="str">
        <x:v>total_b</x:v>
      </x:c>
      <x:c r="K2877" s="23" t="str">
        <x:v>date_only</x:v>
      </x:c>
      <x:c r="L2877" s="81" t="n">
        <x:v>1040</x:v>
      </x:c>
      <x:c r="M2877" s="81" t="n">
        <x:v>95.7728520780239</x:v>
      </x:c>
      <x:c r="N2877" s="81" t="n">
        <x:v>-1.0357909185666316</x:v>
      </x:c>
      <x:c r="O2877" s="23" t="n">
        <x:v>42</x:v>
      </x:c>
      <x:c r="P2877" s="23" t="n">
        <x:v>11</x:v>
      </x:c>
      <x:c r="Q2877" s="78" t="n">
        <x:v>46049</x:v>
      </x:c>
      <x:c r="R2877" s="23" t="str">
        <x:v>True</x:v>
      </x:c>
      <x:c r="S2877" s="23" t="str">
        <x:v>True</x:v>
      </x:c>
      <x:c r="T2877" s="23" t="str">
        <x:v>False</x:v>
      </x:c>
    </x:row>
    <x:row r="2878">
      <x:c r="A2878" s="23" t="str">
        <x:v>total_calibration</x:v>
      </x:c>
      <x:c r="B2878" s="23" t="n">
        <x:v>90</x:v>
      </x:c>
      <x:c r="C2878" s="23" t="str">
        <x:v>checkpoint:moonshot:kimi-k2-thinking</x:v>
      </x:c>
      <x:c r="D2878" s="23" t="str">
        <x:v>Kimi K2 Thinking</x:v>
      </x:c>
      <x:c r="E2878" s="23" t="str">
        <x:v>moonshotai</x:v>
      </x:c>
      <x:c r="F2878" s="78" t="n">
        <x:v>45967</x:v>
      </x:c>
      <x:c r="G2878" s="78" t="n">
        <x:v>46057</x:v>
      </x:c>
      <x:c r="H2878" s="81" t="n">
        <x:v>0.8366600265340756</x:v>
      </x:c>
      <x:c r="I2878" s="81" t="n">
        <x:v>1.22474487139</x:v>
      </x:c>
      <x:c r="J2878" s="23" t="str">
        <x:v>total_b</x:v>
      </x:c>
      <x:c r="K2878" s="23" t="str">
        <x:v>date_historical_price</x:v>
      </x:c>
      <x:c r="L2878" s="81" t="n">
        <x:v>1040</x:v>
      </x:c>
      <x:c r="M2878" s="81" t="n">
        <x:v>280.5247741369366</x:v>
      </x:c>
      <x:c r="N2878" s="81" t="n">
        <x:v>-0.5690621179281444</x:v>
      </x:c>
      <x:c r="O2878" s="23" t="n">
        <x:v>42</x:v>
      </x:c>
      <x:c r="P2878" s="23" t="n">
        <x:v>11</x:v>
      </x:c>
      <x:c r="Q2878" s="78" t="n">
        <x:v>46049</x:v>
      </x:c>
      <x:c r="R2878" s="23" t="str">
        <x:v>True</x:v>
      </x:c>
      <x:c r="S2878" s="23" t="str">
        <x:v>True</x:v>
      </x:c>
      <x:c r="T2878" s="23" t="str">
        <x:v>False</x:v>
      </x:c>
    </x:row>
    <x:row r="2879">
      <x:c r="A2879" s="23" t="str">
        <x:v>total_calibration</x:v>
      </x:c>
      <x:c r="B2879" s="23" t="n">
        <x:v>90</x:v>
      </x:c>
      <x:c r="C2879" s="23" t="str">
        <x:v>checkpoint:moonshot:kimi-k2-thinking</x:v>
      </x:c>
      <x:c r="D2879" s="23" t="str">
        <x:v>Kimi K2 Thinking</x:v>
      </x:c>
      <x:c r="E2879" s="23" t="str">
        <x:v>moonshotai</x:v>
      </x:c>
      <x:c r="F2879" s="78" t="n">
        <x:v>45967</x:v>
      </x:c>
      <x:c r="G2879" s="78" t="n">
        <x:v>46057</x:v>
      </x:c>
      <x:c r="H2879" s="81" t="n">
        <x:v>0.8366600265340756</x:v>
      </x:c>
      <x:c r="I2879" s="81" t="n">
        <x:v>1.22474487139</x:v>
      </x:c>
      <x:c r="J2879" s="23" t="str">
        <x:v>total_b</x:v>
      </x:c>
      <x:c r="K2879" s="23" t="str">
        <x:v>date_current_price_nonprospective</x:v>
      </x:c>
      <x:c r="L2879" s="81" t="n">
        <x:v>1040</x:v>
      </x:c>
      <x:c r="M2879" s="81" t="n">
        <x:v>367.7341486229587</x:v>
      </x:c>
      <x:c r="N2879" s="81" t="n">
        <x:v>-0.4514993779915316</x:v>
      </x:c>
      <x:c r="O2879" s="23" t="n">
        <x:v>42</x:v>
      </x:c>
      <x:c r="P2879" s="23" t="n">
        <x:v>11</x:v>
      </x:c>
      <x:c r="Q2879" s="78" t="n">
        <x:v>46049</x:v>
      </x:c>
      <x:c r="R2879" s="23" t="str">
        <x:v>True</x:v>
      </x:c>
      <x:c r="S2879" s="23" t="str">
        <x:v>True</x:v>
      </x:c>
      <x:c r="T2879" s="23" t="str">
        <x:v>True</x:v>
      </x:c>
    </x:row>
    <x:row r="2880">
      <x:c r="A2880" s="23" t="str">
        <x:v>total_calibration</x:v>
      </x:c>
      <x:c r="B2880" s="23" t="n">
        <x:v>90</x:v>
      </x:c>
      <x:c r="C2880" s="23" t="str">
        <x:v>checkpoint:epoch:mistral-3-large</x:v>
      </x:c>
      <x:c r="D2880" s="23" t="str">
        <x:v>Mistral 3 Large</x:v>
      </x:c>
      <x:c r="E2880" s="23" t="str">
        <x:v>mistralai</x:v>
      </x:c>
      <x:c r="F2880" s="78" t="n">
        <x:v>45993</x:v>
      </x:c>
      <x:c r="G2880" s="78" t="n">
        <x:v>46083</x:v>
      </x:c>
      <x:c r="H2880" s="81" t="n">
        <x:v>0.8660254037844386</x:v>
      </x:c>
      <x:c r="I2880" s="81" t="n">
        <x:v>0.866025403784</x:v>
      </x:c>
      <x:c r="J2880" s="23" t="str">
        <x:v>total_b</x:v>
      </x:c>
      <x:c r="K2880" s="23" t="str">
        <x:v>date_only</x:v>
      </x:c>
      <x:c r="L2880" s="81" t="n">
        <x:v>675</x:v>
      </x:c>
      <x:c r="M2880" s="81" t="n">
        <x:v>195.29075152177307</x:v>
      </x:c>
      <x:c r="N2880" s="81" t="n">
        <x:v>-0.5386220961492413</x:v>
      </x:c>
      <x:c r="O2880" s="23" t="n">
        <x:v>40</x:v>
      </x:c>
      <x:c r="P2880" s="23" t="n">
        <x:v>11</x:v>
      </x:c>
      <x:c r="Q2880" s="78" t="n">
        <x:v>46057</x:v>
      </x:c>
      <x:c r="R2880" s="23" t="str">
        <x:v>True</x:v>
      </x:c>
      <x:c r="S2880" s="23" t="str">
        <x:v>True</x:v>
      </x:c>
      <x:c r="T2880" s="23" t="str">
        <x:v>False</x:v>
      </x:c>
    </x:row>
    <x:row r="2881">
      <x:c r="A2881" s="23" t="str">
        <x:v>total_calibration</x:v>
      </x:c>
      <x:c r="B2881" s="23" t="n">
        <x:v>90</x:v>
      </x:c>
      <x:c r="C2881" s="23" t="str">
        <x:v>checkpoint:epoch:mistral-3-large</x:v>
      </x:c>
      <x:c r="D2881" s="23" t="str">
        <x:v>Mistral 3 Large</x:v>
      </x:c>
      <x:c r="E2881" s="23" t="str">
        <x:v>mistralai</x:v>
      </x:c>
      <x:c r="F2881" s="78" t="n">
        <x:v>45993</x:v>
      </x:c>
      <x:c r="G2881" s="78" t="n">
        <x:v>46083</x:v>
      </x:c>
      <x:c r="H2881" s="81" t="n">
        <x:v>0.8660254037844386</x:v>
      </x:c>
      <x:c r="I2881" s="81" t="n">
        <x:v>0.866025403784</x:v>
      </x:c>
      <x:c r="J2881" s="23" t="str">
        <x:v>total_b</x:v>
      </x:c>
      <x:c r="K2881" s="23" t="str">
        <x:v>date_historical_price</x:v>
      </x:c>
      <x:c r="L2881" s="81" t="n">
        <x:v>675</x:v>
      </x:c>
      <x:c r="M2881" s="81" t="n">
        <x:v>475.2656860968344</x:v>
      </x:c>
      <x:c r="N2881" s="81" t="n">
        <x:v>-0.15236731321069202</x:v>
      </x:c>
      <x:c r="O2881" s="23" t="n">
        <x:v>40</x:v>
      </x:c>
      <x:c r="P2881" s="23" t="n">
        <x:v>11</x:v>
      </x:c>
      <x:c r="Q2881" s="78" t="n">
        <x:v>46057</x:v>
      </x:c>
      <x:c r="R2881" s="23" t="str">
        <x:v>True</x:v>
      </x:c>
      <x:c r="S2881" s="23" t="str">
        <x:v>True</x:v>
      </x:c>
      <x:c r="T2881" s="23" t="str">
        <x:v>False</x:v>
      </x:c>
    </x:row>
    <x:row r="2882">
      <x:c r="A2882" s="23" t="str">
        <x:v>total_calibration</x:v>
      </x:c>
      <x:c r="B2882" s="23" t="n">
        <x:v>90</x:v>
      </x:c>
      <x:c r="C2882" s="23" t="str">
        <x:v>checkpoint:epoch:mistral-3-large</x:v>
      </x:c>
      <x:c r="D2882" s="23" t="str">
        <x:v>Mistral 3 Large</x:v>
      </x:c>
      <x:c r="E2882" s="23" t="str">
        <x:v>mistralai</x:v>
      </x:c>
      <x:c r="F2882" s="78" t="n">
        <x:v>45993</x:v>
      </x:c>
      <x:c r="G2882" s="78" t="n">
        <x:v>46083</x:v>
      </x:c>
      <x:c r="H2882" s="81" t="n">
        <x:v>0.8660254037844386</x:v>
      </x:c>
      <x:c r="I2882" s="81" t="n">
        <x:v>0.866025403784</x:v>
      </x:c>
      <x:c r="J2882" s="23" t="str">
        <x:v>total_b</x:v>
      </x:c>
      <x:c r="K2882" s="23" t="str">
        <x:v>date_current_price_nonprospective</x:v>
      </x:c>
      <x:c r="L2882" s="81" t="n">
        <x:v>675</x:v>
      </x:c>
      <x:c r="M2882" s="81" t="n">
        <x:v>414.6495719920248</x:v>
      </x:c>
      <x:c r="N2882" s="81" t="n">
        <x:v>-0.21162255139822156</x:v>
      </x:c>
      <x:c r="O2882" s="23" t="n">
        <x:v>40</x:v>
      </x:c>
      <x:c r="P2882" s="23" t="n">
        <x:v>11</x:v>
      </x:c>
      <x:c r="Q2882" s="78" t="n">
        <x:v>46057</x:v>
      </x:c>
      <x:c r="R2882" s="23" t="str">
        <x:v>True</x:v>
      </x:c>
      <x:c r="S2882" s="23" t="str">
        <x:v>True</x:v>
      </x:c>
      <x:c r="T2882" s="23" t="str">
        <x:v>True</x:v>
      </x:c>
    </x:row>
    <x:row r="2883">
      <x:c r="A2883" s="23" t="str">
        <x:v>total_calibration</x:v>
      </x:c>
      <x:c r="B2883" s="23" t="n">
        <x:v>90</x:v>
      </x:c>
      <x:c r="C2883" s="23" t="str">
        <x:v>checkpoint:epoch:ministral-3-14b</x:v>
      </x:c>
      <x:c r="D2883" s="23" t="str">
        <x:v>Ministral 3 14B</x:v>
      </x:c>
      <x:c r="E2883" s="23" t="str">
        <x:v>mistralai</x:v>
      </x:c>
      <x:c r="F2883" s="78" t="n">
        <x:v>45993</x:v>
      </x:c>
      <x:c r="G2883" s="78" t="n">
        <x:v>46085</x:v>
      </x:c>
      <x:c r="H2883" s="81" t="n">
        <x:v>0.2</x:v>
      </x:c>
      <x:c r="I2883" s="81" t="n">
        <x:v>0.2</x:v>
      </x:c>
      <x:c r="J2883" s="23" t="str">
        <x:v>total_b</x:v>
      </x:c>
      <x:c r="K2883" s="23" t="str">
        <x:v>date_only</x:v>
      </x:c>
      <x:c r="L2883" s="81" t="n">
        <x:v>14</x:v>
      </x:c>
      <x:c r="M2883" s="81" t="n">
        <x:v>195.29075152177307</x:v>
      </x:c>
      <x:c r="N2883" s="81" t="n">
        <x:v>1.1445536410035457</x:v>
      </x:c>
      <x:c r="O2883" s="23" t="n">
        <x:v>40</x:v>
      </x:c>
      <x:c r="P2883" s="23" t="n">
        <x:v>11</x:v>
      </x:c>
      <x:c r="Q2883" s="78" t="n">
        <x:v>46057</x:v>
      </x:c>
      <x:c r="R2883" s="23" t="str">
        <x:v>True</x:v>
      </x:c>
      <x:c r="S2883" s="23" t="str">
        <x:v>True</x:v>
      </x:c>
      <x:c r="T2883" s="23" t="str">
        <x:v>False</x:v>
      </x:c>
    </x:row>
    <x:row r="2884">
      <x:c r="A2884" s="23" t="str">
        <x:v>total_calibration</x:v>
      </x:c>
      <x:c r="B2884" s="23" t="n">
        <x:v>90</x:v>
      </x:c>
      <x:c r="C2884" s="23" t="str">
        <x:v>checkpoint:epoch:ministral-3-14b</x:v>
      </x:c>
      <x:c r="D2884" s="23" t="str">
        <x:v>Ministral 3 14B</x:v>
      </x:c>
      <x:c r="E2884" s="23" t="str">
        <x:v>mistralai</x:v>
      </x:c>
      <x:c r="F2884" s="78" t="n">
        <x:v>45993</x:v>
      </x:c>
      <x:c r="G2884" s="78" t="n">
        <x:v>46085</x:v>
      </x:c>
      <x:c r="H2884" s="81" t="n">
        <x:v>0.2</x:v>
      </x:c>
      <x:c r="I2884" s="81" t="n">
        <x:v>0.2</x:v>
      </x:c>
      <x:c r="J2884" s="23" t="str">
        <x:v>total_b</x:v>
      </x:c>
      <x:c r="K2884" s="23" t="str">
        <x:v>date_historical_price</x:v>
      </x:c>
      <x:c r="L2884" s="81" t="n">
        <x:v>14</x:v>
      </x:c>
      <x:c r="M2884" s="81" t="n">
        <x:v>114.10242088895987</x:v>
      </x:c>
      <x:c r="N2884" s="81" t="n">
        <x:v>0.9111668231796176</x:v>
      </x:c>
      <x:c r="O2884" s="23" t="n">
        <x:v>40</x:v>
      </x:c>
      <x:c r="P2884" s="23" t="n">
        <x:v>11</x:v>
      </x:c>
      <x:c r="Q2884" s="78" t="n">
        <x:v>46057</x:v>
      </x:c>
      <x:c r="R2884" s="23" t="str">
        <x:v>True</x:v>
      </x:c>
      <x:c r="S2884" s="23" t="str">
        <x:v>True</x:v>
      </x:c>
      <x:c r="T2884" s="23" t="str">
        <x:v>False</x:v>
      </x:c>
    </x:row>
    <x:row r="2885">
      <x:c r="A2885" s="23" t="str">
        <x:v>total_calibration</x:v>
      </x:c>
      <x:c r="B2885" s="23" t="n">
        <x:v>90</x:v>
      </x:c>
      <x:c r="C2885" s="23" t="str">
        <x:v>checkpoint:epoch:ministral-3-14b</x:v>
      </x:c>
      <x:c r="D2885" s="23" t="str">
        <x:v>Ministral 3 14B</x:v>
      </x:c>
      <x:c r="E2885" s="23" t="str">
        <x:v>mistralai</x:v>
      </x:c>
      <x:c r="F2885" s="78" t="n">
        <x:v>45993</x:v>
      </x:c>
      <x:c r="G2885" s="78" t="n">
        <x:v>46085</x:v>
      </x:c>
      <x:c r="H2885" s="81" t="n">
        <x:v>0.2</x:v>
      </x:c>
      <x:c r="I2885" s="81" t="n">
        <x:v>0.2</x:v>
      </x:c>
      <x:c r="J2885" s="23" t="str">
        <x:v>total_b</x:v>
      </x:c>
      <x:c r="K2885" s="23" t="str">
        <x:v>date_current_price_nonprospective</x:v>
      </x:c>
      <x:c r="L2885" s="81" t="n">
        <x:v>14</x:v>
      </x:c>
      <x:c r="M2885" s="81" t="n">
        <x:v>84.8508544917254</x:v>
      </x:c>
      <x:c r="N2885" s="81" t="n">
        <x:v>0.7825281845661765</x:v>
      </x:c>
      <x:c r="O2885" s="23" t="n">
        <x:v>40</x:v>
      </x:c>
      <x:c r="P2885" s="23" t="n">
        <x:v>11</x:v>
      </x:c>
      <x:c r="Q2885" s="78" t="n">
        <x:v>46057</x:v>
      </x:c>
      <x:c r="R2885" s="23" t="str">
        <x:v>True</x:v>
      </x:c>
      <x:c r="S2885" s="23" t="str">
        <x:v>True</x:v>
      </x:c>
      <x:c r="T2885" s="23" t="str">
        <x:v>True</x:v>
      </x:c>
    </x:row>
    <x:row r="2886">
      <x:c r="A2886" s="23" t="str">
        <x:v>total_calibration</x:v>
      </x:c>
      <x:c r="B2886" s="23" t="n">
        <x:v>90</x:v>
      </x:c>
      <x:c r="C2886" s="23" t="str">
        <x:v>checkpoint:epoch:ministral-3-3b</x:v>
      </x:c>
      <x:c r="D2886" s="23" t="str">
        <x:v>Ministral 3 3B</x:v>
      </x:c>
      <x:c r="E2886" s="23" t="str">
        <x:v>mistralai</x:v>
      </x:c>
      <x:c r="F2886" s="78" t="n">
        <x:v>45993</x:v>
      </x:c>
      <x:c r="G2886" s="78" t="n">
        <x:v>46085</x:v>
      </x:c>
      <x:c r="H2886" s="81" t="n">
        <x:v>0.1</x:v>
      </x:c>
      <x:c r="I2886" s="81" t="n">
        <x:v>0.1</x:v>
      </x:c>
      <x:c r="J2886" s="23" t="str">
        <x:v>total_b</x:v>
      </x:c>
      <x:c r="K2886" s="23" t="str">
        <x:v>date_only</x:v>
      </x:c>
      <x:c r="L2886" s="81" t="n">
        <x:v>3</x:v>
      </x:c>
      <x:c r="M2886" s="81" t="n">
        <x:v>195.29075152177307</x:v>
      </x:c>
      <x:c r="N2886" s="81" t="n">
        <x:v>1.8135604219621213</x:v>
      </x:c>
      <x:c r="O2886" s="23" t="n">
        <x:v>40</x:v>
      </x:c>
      <x:c r="P2886" s="23" t="n">
        <x:v>11</x:v>
      </x:c>
      <x:c r="Q2886" s="78" t="n">
        <x:v>46057</x:v>
      </x:c>
      <x:c r="R2886" s="23" t="str">
        <x:v>True</x:v>
      </x:c>
      <x:c r="S2886" s="23" t="str">
        <x:v>True</x:v>
      </x:c>
      <x:c r="T2886" s="23" t="str">
        <x:v>False</x:v>
      </x:c>
    </x:row>
    <x:row r="2887">
      <x:c r="A2887" s="23" t="str">
        <x:v>total_calibration</x:v>
      </x:c>
      <x:c r="B2887" s="23" t="n">
        <x:v>90</x:v>
      </x:c>
      <x:c r="C2887" s="23" t="str">
        <x:v>checkpoint:epoch:ministral-3-3b</x:v>
      </x:c>
      <x:c r="D2887" s="23" t="str">
        <x:v>Ministral 3 3B</x:v>
      </x:c>
      <x:c r="E2887" s="23" t="str">
        <x:v>mistralai</x:v>
      </x:c>
      <x:c r="F2887" s="78" t="n">
        <x:v>45993</x:v>
      </x:c>
      <x:c r="G2887" s="78" t="n">
        <x:v>46085</x:v>
      </x:c>
      <x:c r="H2887" s="81" t="n">
        <x:v>0.1</x:v>
      </x:c>
      <x:c r="I2887" s="81" t="n">
        <x:v>0.1</x:v>
      </x:c>
      <x:c r="J2887" s="23" t="str">
        <x:v>total_b</x:v>
      </x:c>
      <x:c r="K2887" s="23" t="str">
        <x:v>date_historical_price</x:v>
      </x:c>
      <x:c r="L2887" s="81" t="n">
        <x:v>3</x:v>
      </x:c>
      <x:c r="M2887" s="81" t="n">
        <x:v>58.1083127057375</x:v>
      </x:c>
      <x:c r="N2887" s="81" t="n">
        <x:v>1.2871170102695089</x:v>
      </x:c>
      <x:c r="O2887" s="23" t="n">
        <x:v>40</x:v>
      </x:c>
      <x:c r="P2887" s="23" t="n">
        <x:v>11</x:v>
      </x:c>
      <x:c r="Q2887" s="78" t="n">
        <x:v>46057</x:v>
      </x:c>
      <x:c r="R2887" s="23" t="str">
        <x:v>True</x:v>
      </x:c>
      <x:c r="S2887" s="23" t="str">
        <x:v>True</x:v>
      </x:c>
      <x:c r="T2887" s="23" t="str">
        <x:v>False</x:v>
      </x:c>
    </x:row>
    <x:row r="2888">
      <x:c r="A2888" s="23" t="str">
        <x:v>total_calibration</x:v>
      </x:c>
      <x:c r="B2888" s="23" t="n">
        <x:v>90</x:v>
      </x:c>
      <x:c r="C2888" s="23" t="str">
        <x:v>checkpoint:epoch:ministral-3-3b</x:v>
      </x:c>
      <x:c r="D2888" s="23" t="str">
        <x:v>Ministral 3 3B</x:v>
      </x:c>
      <x:c r="E2888" s="23" t="str">
        <x:v>mistralai</x:v>
      </x:c>
      <x:c r="F2888" s="78" t="n">
        <x:v>45993</x:v>
      </x:c>
      <x:c r="G2888" s="78" t="n">
        <x:v>46085</x:v>
      </x:c>
      <x:c r="H2888" s="81" t="n">
        <x:v>0.1</x:v>
      </x:c>
      <x:c r="I2888" s="81" t="n">
        <x:v>0.1</x:v>
      </x:c>
      <x:c r="J2888" s="23" t="str">
        <x:v>total_b</x:v>
      </x:c>
      <x:c r="K2888" s="23" t="str">
        <x:v>date_current_price_nonprospective</x:v>
      </x:c>
      <x:c r="L2888" s="81" t="n">
        <x:v>3</x:v>
      </x:c>
      <x:c r="M2888" s="81" t="n">
        <x:v>40.066838177776084</x:v>
      </x:c>
      <x:c r="N2888" s="81" t="n">
        <x:v>1.125663817283194</x:v>
      </x:c>
      <x:c r="O2888" s="23" t="n">
        <x:v>40</x:v>
      </x:c>
      <x:c r="P2888" s="23" t="n">
        <x:v>11</x:v>
      </x:c>
      <x:c r="Q2888" s="78" t="n">
        <x:v>46057</x:v>
      </x:c>
      <x:c r="R2888" s="23" t="str">
        <x:v>True</x:v>
      </x:c>
      <x:c r="S2888" s="23" t="str">
        <x:v>True</x:v>
      </x:c>
      <x:c r="T2888" s="23" t="str">
        <x:v>True</x:v>
      </x:c>
    </x:row>
    <x:row r="2889">
      <x:c r="A2889" s="23" t="str">
        <x:v>total_calibration</x:v>
      </x:c>
      <x:c r="B2889" s="23" t="n">
        <x:v>90</x:v>
      </x:c>
      <x:c r="C2889" s="23" t="str">
        <x:v>checkpoint:epoch:ministral-3-8b</x:v>
      </x:c>
      <x:c r="D2889" s="23" t="str">
        <x:v>Ministral 3 8B</x:v>
      </x:c>
      <x:c r="E2889" s="23" t="str">
        <x:v>mistralai</x:v>
      </x:c>
      <x:c r="F2889" s="78" t="n">
        <x:v>45993</x:v>
      </x:c>
      <x:c r="G2889" s="78" t="n">
        <x:v>46085</x:v>
      </x:c>
      <x:c r="H2889" s="81" t="n">
        <x:v>0.15</x:v>
      </x:c>
      <x:c r="I2889" s="81" t="n">
        <x:v>0.15</x:v>
      </x:c>
      <x:c r="J2889" s="23" t="str">
        <x:v>total_b</x:v>
      </x:c>
      <x:c r="K2889" s="23" t="str">
        <x:v>date_only</x:v>
      </x:c>
      <x:c r="L2889" s="81" t="n">
        <x:v>8</x:v>
      </x:c>
      <x:c r="M2889" s="81" t="n">
        <x:v>195.29075152177307</x:v>
      </x:c>
      <x:c r="N2889" s="81" t="n">
        <x:v>1.3875916896898401</x:v>
      </x:c>
      <x:c r="O2889" s="23" t="n">
        <x:v>40</x:v>
      </x:c>
      <x:c r="P2889" s="23" t="n">
        <x:v>11</x:v>
      </x:c>
      <x:c r="Q2889" s="78" t="n">
        <x:v>46057</x:v>
      </x:c>
      <x:c r="R2889" s="23" t="str">
        <x:v>True</x:v>
      </x:c>
      <x:c r="S2889" s="23" t="str">
        <x:v>True</x:v>
      </x:c>
      <x:c r="T2889" s="23" t="str">
        <x:v>False</x:v>
      </x:c>
    </x:row>
    <x:row r="2890">
      <x:c r="A2890" s="23" t="str">
        <x:v>total_calibration</x:v>
      </x:c>
      <x:c r="B2890" s="23" t="n">
        <x:v>90</x:v>
      </x:c>
      <x:c r="C2890" s="23" t="str">
        <x:v>checkpoint:epoch:ministral-3-8b</x:v>
      </x:c>
      <x:c r="D2890" s="23" t="str">
        <x:v>Ministral 3 8B</x:v>
      </x:c>
      <x:c r="E2890" s="23" t="str">
        <x:v>mistralai</x:v>
      </x:c>
      <x:c r="F2890" s="78" t="n">
        <x:v>45993</x:v>
      </x:c>
      <x:c r="G2890" s="78" t="n">
        <x:v>46085</x:v>
      </x:c>
      <x:c r="H2890" s="81" t="n">
        <x:v>0.15</x:v>
      </x:c>
      <x:c r="I2890" s="81" t="n">
        <x:v>0.15</x:v>
      </x:c>
      <x:c r="J2890" s="23" t="str">
        <x:v>total_b</x:v>
      </x:c>
      <x:c r="K2890" s="23" t="str">
        <x:v>date_historical_price</x:v>
      </x:c>
      <x:c r="L2890" s="81" t="n">
        <x:v>8</x:v>
      </x:c>
      <x:c r="M2890" s="81" t="n">
        <x:v>86.23138925723885</x:v>
      </x:c>
      <x:c r="N2890" s="81" t="n">
        <x:v>1.0325753959994775</x:v>
      </x:c>
      <x:c r="O2890" s="23" t="n">
        <x:v>40</x:v>
      </x:c>
      <x:c r="P2890" s="23" t="n">
        <x:v>11</x:v>
      </x:c>
      <x:c r="Q2890" s="78" t="n">
        <x:v>46057</x:v>
      </x:c>
      <x:c r="R2890" s="23" t="str">
        <x:v>True</x:v>
      </x:c>
      <x:c r="S2890" s="23" t="str">
        <x:v>True</x:v>
      </x:c>
      <x:c r="T2890" s="23" t="str">
        <x:v>False</x:v>
      </x:c>
    </x:row>
    <x:row r="2891">
      <x:c r="A2891" s="23" t="str">
        <x:v>total_calibration</x:v>
      </x:c>
      <x:c r="B2891" s="23" t="n">
        <x:v>90</x:v>
      </x:c>
      <x:c r="C2891" s="23" t="str">
        <x:v>checkpoint:epoch:ministral-3-8b</x:v>
      </x:c>
      <x:c r="D2891" s="23" t="str">
        <x:v>Ministral 3 8B</x:v>
      </x:c>
      <x:c r="E2891" s="23" t="str">
        <x:v>mistralai</x:v>
      </x:c>
      <x:c r="F2891" s="78" t="n">
        <x:v>45993</x:v>
      </x:c>
      <x:c r="G2891" s="78" t="n">
        <x:v>46085</x:v>
      </x:c>
      <x:c r="H2891" s="81" t="n">
        <x:v>0.15</x:v>
      </x:c>
      <x:c r="I2891" s="81" t="n">
        <x:v>0.15</x:v>
      </x:c>
      <x:c r="J2891" s="23" t="str">
        <x:v>total_b</x:v>
      </x:c>
      <x:c r="K2891" s="23" t="str">
        <x:v>date_current_price_nonprospective</x:v>
      </x:c>
      <x:c r="L2891" s="81" t="n">
        <x:v>8</x:v>
      </x:c>
      <x:c r="M2891" s="81" t="n">
        <x:v>62.14518336642931</x:v>
      </x:c>
      <x:c r="N2891" s="81" t="n">
        <x:v>0.8903174867991692</x:v>
      </x:c>
      <x:c r="O2891" s="23" t="n">
        <x:v>40</x:v>
      </x:c>
      <x:c r="P2891" s="23" t="n">
        <x:v>11</x:v>
      </x:c>
      <x:c r="Q2891" s="78" t="n">
        <x:v>46057</x:v>
      </x:c>
      <x:c r="R2891" s="23" t="str">
        <x:v>True</x:v>
      </x:c>
      <x:c r="S2891" s="23" t="str">
        <x:v>True</x:v>
      </x:c>
      <x:c r="T2891" s="23" t="str">
        <x:v>True</x:v>
      </x:c>
    </x:row>
    <x:row r="2892">
      <x:c r="A2892" s="23" t="str">
        <x:v>total_calibration</x:v>
      </x:c>
      <x:c r="B2892" s="23" t="n">
        <x:v>90</x:v>
      </x:c>
      <x:c r="C2892" s="23" t="str">
        <x:v>checkpoint:epoch:devstral-2-123b</x:v>
      </x:c>
      <x:c r="D2892" s="23" t="str">
        <x:v>Devstral 2 (123B)</x:v>
      </x:c>
      <x:c r="E2892" s="23" t="str">
        <x:v>mistralai</x:v>
      </x:c>
      <x:c r="F2892" s="78" t="n">
        <x:v>46000</x:v>
      </x:c>
      <x:c r="G2892" s="78" t="n">
        <x:v>46091</x:v>
      </x:c>
      <x:c r="H2892" s="81" t="n">
        <x:v>0.10488088481701516</x:v>
      </x:c>
      <x:c r="I2892" s="81" t="n">
        <x:v>0.894427191</x:v>
      </x:c>
      <x:c r="J2892" s="23" t="str">
        <x:v>total_b</x:v>
      </x:c>
      <x:c r="K2892" s="23" t="str">
        <x:v>date_only</x:v>
      </x:c>
      <x:c r="L2892" s="81" t="n">
        <x:v>123</x:v>
      </x:c>
      <x:c r="M2892" s="81" t="n">
        <x:v>202.60346701904055</x:v>
      </x:c>
      <x:c r="N2892" s="81" t="n">
        <x:v>0.21674176144248863</x:v>
      </x:c>
      <x:c r="O2892" s="23" t="n">
        <x:v>40</x:v>
      </x:c>
      <x:c r="P2892" s="23" t="n">
        <x:v>11</x:v>
      </x:c>
      <x:c r="Q2892" s="78" t="n">
        <x:v>46057</x:v>
      </x:c>
      <x:c r="R2892" s="23" t="str">
        <x:v>True</x:v>
      </x:c>
      <x:c r="S2892" s="23" t="str">
        <x:v>True</x:v>
      </x:c>
      <x:c r="T2892" s="23" t="str">
        <x:v>False</x:v>
      </x:c>
    </x:row>
    <x:row r="2893">
      <x:c r="A2893" s="23" t="str">
        <x:v>total_calibration</x:v>
      </x:c>
      <x:c r="B2893" s="23" t="n">
        <x:v>90</x:v>
      </x:c>
      <x:c r="C2893" s="23" t="str">
        <x:v>checkpoint:epoch:devstral-2-123b</x:v>
      </x:c>
      <x:c r="D2893" s="23" t="str">
        <x:v>Devstral 2 (123B)</x:v>
      </x:c>
      <x:c r="E2893" s="23" t="str">
        <x:v>mistralai</x:v>
      </x:c>
      <x:c r="F2893" s="78" t="n">
        <x:v>46000</x:v>
      </x:c>
      <x:c r="G2893" s="78" t="n">
        <x:v>46091</x:v>
      </x:c>
      <x:c r="H2893" s="81" t="n">
        <x:v>0.10488088481701516</x:v>
      </x:c>
      <x:c r="I2893" s="81" t="n">
        <x:v>0.894427191</x:v>
      </x:c>
      <x:c r="J2893" s="23" t="str">
        <x:v>total_b</x:v>
      </x:c>
      <x:c r="K2893" s="23" t="str">
        <x:v>date_historical_price</x:v>
      </x:c>
      <x:c r="L2893" s="81" t="n">
        <x:v>123</x:v>
      </x:c>
      <x:c r="M2893" s="81" t="n">
        <x:v>62.53549019280435</x:v>
      </x:c>
      <x:c r="N2893" s="81" t="n">
        <x:v>-0.29377855296869104</x:v>
      </x:c>
      <x:c r="O2893" s="23" t="n">
        <x:v>40</x:v>
      </x:c>
      <x:c r="P2893" s="23" t="n">
        <x:v>11</x:v>
      </x:c>
      <x:c r="Q2893" s="78" t="n">
        <x:v>46057</x:v>
      </x:c>
      <x:c r="R2893" s="23" t="str">
        <x:v>True</x:v>
      </x:c>
      <x:c r="S2893" s="23" t="str">
        <x:v>True</x:v>
      </x:c>
      <x:c r="T2893" s="23" t="str">
        <x:v>False</x:v>
      </x:c>
    </x:row>
    <x:row r="2894">
      <x:c r="A2894" s="23" t="str">
        <x:v>total_calibration</x:v>
      </x:c>
      <x:c r="B2894" s="23" t="n">
        <x:v>90</x:v>
      </x:c>
      <x:c r="C2894" s="23" t="str">
        <x:v>checkpoint:epoch:devstral-2-123b</x:v>
      </x:c>
      <x:c r="D2894" s="23" t="str">
        <x:v>Devstral 2 (123B)</x:v>
      </x:c>
      <x:c r="E2894" s="23" t="str">
        <x:v>mistralai</x:v>
      </x:c>
      <x:c r="F2894" s="78" t="n">
        <x:v>46000</x:v>
      </x:c>
      <x:c r="G2894" s="78" t="n">
        <x:v>46091</x:v>
      </x:c>
      <x:c r="H2894" s="81" t="n">
        <x:v>0.10488088481701516</x:v>
      </x:c>
      <x:c r="I2894" s="81" t="n">
        <x:v>0.894427191</x:v>
      </x:c>
      <x:c r="J2894" s="23" t="str">
        <x:v>total_b</x:v>
      </x:c>
      <x:c r="K2894" s="23" t="str">
        <x:v>date_current_price_nonprospective</x:v>
      </x:c>
      <x:c r="L2894" s="81" t="n">
        <x:v>123</x:v>
      </x:c>
      <x:c r="M2894" s="81" t="n">
        <x:v>442.8907945852387</x:v>
      </x:c>
      <x:c r="N2894" s="81" t="n">
        <x:v>0.5563915421974005</x:v>
      </x:c>
      <x:c r="O2894" s="23" t="n">
        <x:v>40</x:v>
      </x:c>
      <x:c r="P2894" s="23" t="n">
        <x:v>11</x:v>
      </x:c>
      <x:c r="Q2894" s="78" t="n">
        <x:v>46057</x:v>
      </x:c>
      <x:c r="R2894" s="23" t="str">
        <x:v>True</x:v>
      </x:c>
      <x:c r="S2894" s="23" t="str">
        <x:v>True</x:v>
      </x:c>
      <x:c r="T2894" s="23" t="str">
        <x:v>True</x:v>
      </x:c>
    </x:row>
    <x:row r="2895">
      <x:c r="A2895" s="23" t="str">
        <x:v>total_calibration</x:v>
      </x:c>
      <x:c r="B2895" s="23" t="n">
        <x:v>90</x:v>
      </x:c>
      <x:c r="C2895" s="23" t="str">
        <x:v>checkpoint:epoch:nemotron-3-nano-30b-a3b</x:v>
      </x:c>
      <x:c r="D2895" s="23" t="str">
        <x:v>Nemotron 3-Nano-30B-A3B</x:v>
      </x:c>
      <x:c r="E2895" s="23" t="str">
        <x:v>nvidia</x:v>
      </x:c>
      <x:c r="F2895" s="78" t="n">
        <x:v>46006</x:v>
      </x:c>
      <x:c r="G2895" s="78" t="n">
        <x:v>46099</x:v>
      </x:c>
      <x:c r="H2895" s="81" t="n">
        <x:v>0.1</x:v>
      </x:c>
      <x:c r="I2895" s="81" t="n">
        <x:v>0.1</x:v>
      </x:c>
      <x:c r="J2895" s="23" t="str">
        <x:v>total_b</x:v>
      </x:c>
      <x:c r="K2895" s="23" t="str">
        <x:v>date_only</x:v>
      </x:c>
      <x:c r="L2895" s="81" t="n">
        <x:v>31.6</x:v>
      </x:c>
      <x:c r="M2895" s="81" t="n">
        <x:v>150.81907586170422</x:v>
      </x:c>
      <x:c r="N2895" s="81" t="n">
        <x:v>0.6787691927186135</x:v>
      </x:c>
      <x:c r="O2895" s="23" t="n">
        <x:v>49</x:v>
      </x:c>
      <x:c r="P2895" s="23" t="n">
        <x:v>12</x:v>
      </x:c>
      <x:c r="Q2895" s="78" t="n">
        <x:v>46091</x:v>
      </x:c>
      <x:c r="R2895" s="23" t="str">
        <x:v>True</x:v>
      </x:c>
      <x:c r="S2895" s="23" t="str">
        <x:v>True</x:v>
      </x:c>
      <x:c r="T2895" s="23" t="str">
        <x:v>False</x:v>
      </x:c>
    </x:row>
    <x:row r="2896">
      <x:c r="A2896" s="23" t="str">
        <x:v>total_calibration</x:v>
      </x:c>
      <x:c r="B2896" s="23" t="n">
        <x:v>90</x:v>
      </x:c>
      <x:c r="C2896" s="23" t="str">
        <x:v>checkpoint:epoch:nemotron-3-nano-30b-a3b</x:v>
      </x:c>
      <x:c r="D2896" s="23" t="str">
        <x:v>Nemotron 3-Nano-30B-A3B</x:v>
      </x:c>
      <x:c r="E2896" s="23" t="str">
        <x:v>nvidia</x:v>
      </x:c>
      <x:c r="F2896" s="78" t="n">
        <x:v>46006</x:v>
      </x:c>
      <x:c r="G2896" s="78" t="n">
        <x:v>46099</x:v>
      </x:c>
      <x:c r="H2896" s="81" t="n">
        <x:v>0.1</x:v>
      </x:c>
      <x:c r="I2896" s="81" t="n">
        <x:v>0.1</x:v>
      </x:c>
      <x:c r="J2896" s="23" t="str">
        <x:v>total_b</x:v>
      </x:c>
      <x:c r="K2896" s="23" t="str">
        <x:v>date_historical_price</x:v>
      </x:c>
      <x:c r="L2896" s="81" t="n">
        <x:v>31.6</x:v>
      </x:c>
      <x:c r="M2896" s="81" t="n">
        <x:v>48.00581728912865</x:v>
      </x:c>
      <x:c r="N2896" s="81" t="n">
        <x:v>0.1816067852465149</x:v>
      </x:c>
      <x:c r="O2896" s="23" t="n">
        <x:v>49</x:v>
      </x:c>
      <x:c r="P2896" s="23" t="n">
        <x:v>12</x:v>
      </x:c>
      <x:c r="Q2896" s="78" t="n">
        <x:v>46091</x:v>
      </x:c>
      <x:c r="R2896" s="23" t="str">
        <x:v>True</x:v>
      </x:c>
      <x:c r="S2896" s="23" t="str">
        <x:v>True</x:v>
      </x:c>
      <x:c r="T2896" s="23" t="str">
        <x:v>False</x:v>
      </x:c>
    </x:row>
    <x:row r="2897">
      <x:c r="A2897" s="23" t="str">
        <x:v>total_calibration</x:v>
      </x:c>
      <x:c r="B2897" s="23" t="n">
        <x:v>90</x:v>
      </x:c>
      <x:c r="C2897" s="23" t="str">
        <x:v>checkpoint:epoch:nemotron-3-nano-30b-a3b</x:v>
      </x:c>
      <x:c r="D2897" s="23" t="str">
        <x:v>Nemotron 3-Nano-30B-A3B</x:v>
      </x:c>
      <x:c r="E2897" s="23" t="str">
        <x:v>nvidia</x:v>
      </x:c>
      <x:c r="F2897" s="78" t="n">
        <x:v>46006</x:v>
      </x:c>
      <x:c r="G2897" s="78" t="n">
        <x:v>46099</x:v>
      </x:c>
      <x:c r="H2897" s="81" t="n">
        <x:v>0.1</x:v>
      </x:c>
      <x:c r="I2897" s="81" t="n">
        <x:v>0.1</x:v>
      </x:c>
      <x:c r="J2897" s="23" t="str">
        <x:v>total_b</x:v>
      </x:c>
      <x:c r="K2897" s="23" t="str">
        <x:v>date_current_price_nonprospective</x:v>
      </x:c>
      <x:c r="L2897" s="81" t="n">
        <x:v>31.6</x:v>
      </x:c>
      <x:c r="M2897" s="81" t="n">
        <x:v>31.805516654214333</x:v>
      </x:c>
      <x:c r="N2897" s="81" t="n">
        <x:v>0.002815372104771224</x:v>
      </x:c>
      <x:c r="O2897" s="23" t="n">
        <x:v>49</x:v>
      </x:c>
      <x:c r="P2897" s="23" t="n">
        <x:v>12</x:v>
      </x:c>
      <x:c r="Q2897" s="78" t="n">
        <x:v>46091</x:v>
      </x:c>
      <x:c r="R2897" s="23" t="str">
        <x:v>True</x:v>
      </x:c>
      <x:c r="S2897" s="23" t="str">
        <x:v>True</x:v>
      </x:c>
      <x:c r="T2897" s="23" t="str">
        <x:v>True</x:v>
      </x:c>
    </x:row>
    <x:row r="2898">
      <x:c r="A2898" s="23" t="str">
        <x:v>total_calibration</x:v>
      </x:c>
      <x:c r="B2898" s="23" t="n">
        <x:v>90</x:v>
      </x:c>
      <x:c r="C2898" s="23" t="str">
        <x:v>checkpoint:z-ai-zhipu-ai:glm-4-7</x:v>
      </x:c>
      <x:c r="D2898" s="23" t="str">
        <x:v>GLM-4.7</x:v>
      </x:c>
      <x:c r="E2898" s="23" t="str">
        <x:v>z-ai</x:v>
      </x:c>
      <x:c r="F2898" s="78" t="n">
        <x:v>46013</x:v>
      </x:c>
      <x:c r="G2898" s="78" t="n">
        <x:v>46103</x:v>
      </x:c>
      <x:c r="H2898" s="81" t="n">
        <x:v>0.7745966692414834</x:v>
      </x:c>
      <x:c r="I2898" s="81" t="n">
        <x:v>1.09146690284</x:v>
      </x:c>
      <x:c r="J2898" s="23" t="str">
        <x:v>total_b</x:v>
      </x:c>
      <x:c r="K2898" s="23" t="str">
        <x:v>date_only</x:v>
      </x:c>
      <x:c r="L2898" s="81" t="n">
        <x:v>358</x:v>
      </x:c>
      <x:c r="M2898" s="81" t="n">
        <x:v>89.50250482613296</x:v>
      </x:c>
      <x:c r="N2898" s="81" t="n">
        <x:v>-0.6020478369486837</x:v>
      </x:c>
      <x:c r="O2898" s="23" t="n">
        <x:v>46</x:v>
      </x:c>
      <x:c r="P2898" s="23" t="n">
        <x:v>12</x:v>
      </x:c>
      <x:c r="Q2898" s="78" t="n">
        <x:v>46099</x:v>
      </x:c>
      <x:c r="R2898" s="23" t="str">
        <x:v>True</x:v>
      </x:c>
      <x:c r="S2898" s="23" t="str">
        <x:v>True</x:v>
      </x:c>
      <x:c r="T2898" s="23" t="str">
        <x:v>False</x:v>
      </x:c>
    </x:row>
    <x:row r="2899">
      <x:c r="A2899" s="23" t="str">
        <x:v>total_calibration</x:v>
      </x:c>
      <x:c r="B2899" s="23" t="n">
        <x:v>90</x:v>
      </x:c>
      <x:c r="C2899" s="23" t="str">
        <x:v>checkpoint:z-ai-zhipu-ai:glm-4-7</x:v>
      </x:c>
      <x:c r="D2899" s="23" t="str">
        <x:v>GLM-4.7</x:v>
      </x:c>
      <x:c r="E2899" s="23" t="str">
        <x:v>z-ai</x:v>
      </x:c>
      <x:c r="F2899" s="78" t="n">
        <x:v>46013</x:v>
      </x:c>
      <x:c r="G2899" s="78" t="n">
        <x:v>46103</x:v>
      </x:c>
      <x:c r="H2899" s="81" t="n">
        <x:v>0.7745966692414834</x:v>
      </x:c>
      <x:c r="I2899" s="81" t="n">
        <x:v>1.09146690284</x:v>
      </x:c>
      <x:c r="J2899" s="23" t="str">
        <x:v>total_b</x:v>
      </x:c>
      <x:c r="K2899" s="23" t="str">
        <x:v>date_historical_price</x:v>
      </x:c>
      <x:c r="L2899" s="81" t="n">
        <x:v>358</x:v>
      </x:c>
      <x:c r="M2899" s="81" t="n">
        <x:v>352.3292180796056</x:v>
      </x:c>
      <x:c r="N2899" s="81" t="n">
        <x:v>-0.006934366645769317</x:v>
      </x:c>
      <x:c r="O2899" s="23" t="n">
        <x:v>46</x:v>
      </x:c>
      <x:c r="P2899" s="23" t="n">
        <x:v>12</x:v>
      </x:c>
      <x:c r="Q2899" s="78" t="n">
        <x:v>46099</x:v>
      </x:c>
      <x:c r="R2899" s="23" t="str">
        <x:v>True</x:v>
      </x:c>
      <x:c r="S2899" s="23" t="str">
        <x:v>True</x:v>
      </x:c>
      <x:c r="T2899" s="23" t="str">
        <x:v>False</x:v>
      </x:c>
    </x:row>
    <x:row r="2900">
      <x:c r="A2900" s="23" t="str">
        <x:v>total_calibration</x:v>
      </x:c>
      <x:c r="B2900" s="23" t="n">
        <x:v>90</x:v>
      </x:c>
      <x:c r="C2900" s="23" t="str">
        <x:v>checkpoint:z-ai-zhipu-ai:glm-4-7</x:v>
      </x:c>
      <x:c r="D2900" s="23" t="str">
        <x:v>GLM-4.7</x:v>
      </x:c>
      <x:c r="E2900" s="23" t="str">
        <x:v>z-ai</x:v>
      </x:c>
      <x:c r="F2900" s="78" t="n">
        <x:v>46013</x:v>
      </x:c>
      <x:c r="G2900" s="78" t="n">
        <x:v>46103</x:v>
      </x:c>
      <x:c r="H2900" s="81" t="n">
        <x:v>0.7745966692414834</x:v>
      </x:c>
      <x:c r="I2900" s="81" t="n">
        <x:v>1.09146690284</x:v>
      </x:c>
      <x:c r="J2900" s="23" t="str">
        <x:v>total_b</x:v>
      </x:c>
      <x:c r="K2900" s="23" t="str">
        <x:v>date_current_price_nonprospective</x:v>
      </x:c>
      <x:c r="L2900" s="81" t="n">
        <x:v>358</x:v>
      </x:c>
      <x:c r="M2900" s="81" t="n">
        <x:v>469.6087717322311</x:v>
      </x:c>
      <x:c r="N2900" s="81" t="n">
        <x:v>0.11785317377482739</x:v>
      </x:c>
      <x:c r="O2900" s="23" t="n">
        <x:v>46</x:v>
      </x:c>
      <x:c r="P2900" s="23" t="n">
        <x:v>12</x:v>
      </x:c>
      <x:c r="Q2900" s="78" t="n">
        <x:v>46099</x:v>
      </x:c>
      <x:c r="R2900" s="23" t="str">
        <x:v>True</x:v>
      </x:c>
      <x:c r="S2900" s="23" t="str">
        <x:v>True</x:v>
      </x:c>
      <x:c r="T2900" s="23" t="str">
        <x:v>True</x:v>
      </x:c>
    </x:row>
    <x:row r="2901">
      <x:c r="A2901" s="23" t="str">
        <x:v>total_calibration</x:v>
      </x:c>
      <x:c r="B2901" s="23" t="n">
        <x:v>90</x:v>
      </x:c>
      <x:c r="C2901" s="23" t="str">
        <x:v>checkpoint:epoch:minimax-m2-1</x:v>
      </x:c>
      <x:c r="D2901" s="23" t="str">
        <x:v>MiniMax-M2.1</x:v>
      </x:c>
      <x:c r="E2901" s="23" t="str">
        <x:v>minimax</x:v>
      </x:c>
      <x:c r="F2901" s="78" t="n">
        <x:v>46014</x:v>
      </x:c>
      <x:c r="G2901" s="78" t="n">
        <x:v>46103</x:v>
      </x:c>
      <x:c r="H2901" s="81" t="n">
        <x:v>0.506458290484024</x:v>
      </x:c>
      <x:c r="I2901" s="81" t="n">
        <x:v>0.6</x:v>
      </x:c>
      <x:c r="J2901" s="23" t="str">
        <x:v>total_b</x:v>
      </x:c>
      <x:c r="K2901" s="23" t="str">
        <x:v>date_only</x:v>
      </x:c>
      <x:c r="L2901" s="81" t="n">
        <x:v>229</x:v>
      </x:c>
      <x:c r="M2901" s="81" t="n">
        <x:v>98.21573842178158</x:v>
      </x:c>
      <x:c r="N2901" s="81" t="n">
        <x:v>-0.3676543961612498</x:v>
      </x:c>
      <x:c r="O2901" s="23" t="n">
        <x:v>47</x:v>
      </x:c>
      <x:c r="P2901" s="23" t="n">
        <x:v>12</x:v>
      </x:c>
      <x:c r="Q2901" s="78" t="n">
        <x:v>46099</x:v>
      </x:c>
      <x:c r="R2901" s="23" t="str">
        <x:v>True</x:v>
      </x:c>
      <x:c r="S2901" s="23" t="str">
        <x:v>True</x:v>
      </x:c>
      <x:c r="T2901" s="23" t="str">
        <x:v>False</x:v>
      </x:c>
    </x:row>
    <x:row r="2902">
      <x:c r="A2902" s="23" t="str">
        <x:v>total_calibration</x:v>
      </x:c>
      <x:c r="B2902" s="23" t="n">
        <x:v>90</x:v>
      </x:c>
      <x:c r="C2902" s="23" t="str">
        <x:v>checkpoint:epoch:minimax-m2-1</x:v>
      </x:c>
      <x:c r="D2902" s="23" t="str">
        <x:v>MiniMax-M2.1</x:v>
      </x:c>
      <x:c r="E2902" s="23" t="str">
        <x:v>minimax</x:v>
      </x:c>
      <x:c r="F2902" s="78" t="n">
        <x:v>46014</x:v>
      </x:c>
      <x:c r="G2902" s="78" t="n">
        <x:v>46103</x:v>
      </x:c>
      <x:c r="H2902" s="81" t="n">
        <x:v>0.506458290484024</x:v>
      </x:c>
      <x:c r="I2902" s="81" t="n">
        <x:v>0.6</x:v>
      </x:c>
      <x:c r="J2902" s="23" t="str">
        <x:v>total_b</x:v>
      </x:c>
      <x:c r="K2902" s="23" t="str">
        <x:v>date_historical_price</x:v>
      </x:c>
      <x:c r="L2902" s="81" t="n">
        <x:v>229</x:v>
      </x:c>
      <x:c r="M2902" s="81" t="n">
        <x:v>216.96383176387604</x:v>
      </x:c>
      <x:c r="N2902" s="81" t="n">
        <x:v>-0.023448140079115137</x:v>
      </x:c>
      <x:c r="O2902" s="23" t="n">
        <x:v>47</x:v>
      </x:c>
      <x:c r="P2902" s="23" t="n">
        <x:v>12</x:v>
      </x:c>
      <x:c r="Q2902" s="78" t="n">
        <x:v>46099</x:v>
      </x:c>
      <x:c r="R2902" s="23" t="str">
        <x:v>True</x:v>
      </x:c>
      <x:c r="S2902" s="23" t="str">
        <x:v>True</x:v>
      </x:c>
      <x:c r="T2902" s="23" t="str">
        <x:v>False</x:v>
      </x:c>
    </x:row>
    <x:row r="2903">
      <x:c r="A2903" s="23" t="str">
        <x:v>total_calibration</x:v>
      </x:c>
      <x:c r="B2903" s="23" t="n">
        <x:v>90</x:v>
      </x:c>
      <x:c r="C2903" s="23" t="str">
        <x:v>checkpoint:epoch:minimax-m2-1</x:v>
      </x:c>
      <x:c r="D2903" s="23" t="str">
        <x:v>MiniMax-M2.1</x:v>
      </x:c>
      <x:c r="E2903" s="23" t="str">
        <x:v>minimax</x:v>
      </x:c>
      <x:c r="F2903" s="78" t="n">
        <x:v>46014</x:v>
      </x:c>
      <x:c r="G2903" s="78" t="n">
        <x:v>46103</x:v>
      </x:c>
      <x:c r="H2903" s="81" t="n">
        <x:v>0.506458290484024</x:v>
      </x:c>
      <x:c r="I2903" s="81" t="n">
        <x:v>0.6</x:v>
      </x:c>
      <x:c r="J2903" s="23" t="str">
        <x:v>total_b</x:v>
      </x:c>
      <x:c r="K2903" s="23" t="str">
        <x:v>date_current_price_nonprospective</x:v>
      </x:c>
      <x:c r="L2903" s="81" t="n">
        <x:v>229</x:v>
      </x:c>
      <x:c r="M2903" s="81" t="n">
        <x:v>234.98950921366958</x:v>
      </x:c>
      <x:c r="N2903" s="81" t="n">
        <x:v>0.0112129918794532</x:v>
      </x:c>
      <x:c r="O2903" s="23" t="n">
        <x:v>47</x:v>
      </x:c>
      <x:c r="P2903" s="23" t="n">
        <x:v>12</x:v>
      </x:c>
      <x:c r="Q2903" s="78" t="n">
        <x:v>46099</x:v>
      </x:c>
      <x:c r="R2903" s="23" t="str">
        <x:v>True</x:v>
      </x:c>
      <x:c r="S2903" s="23" t="str">
        <x:v>True</x:v>
      </x:c>
      <x:c r="T2903" s="23" t="str">
        <x:v>True</x:v>
      </x:c>
    </x:row>
    <x:row r="2904">
      <x:c r="A2904" s="23" t="str">
        <x:v>total_calibration</x:v>
      </x:c>
      <x:c r="B2904" s="23" t="n">
        <x:v>90</x:v>
      </x:c>
      <x:c r="C2904" s="23" t="str">
        <x:v>checkpoint:epoch:glm-4-7-flash</x:v>
      </x:c>
      <x:c r="D2904" s="23" t="str">
        <x:v>GLM 4.7 Flash</x:v>
      </x:c>
      <x:c r="E2904" s="23" t="str">
        <x:v>z-ai</x:v>
      </x:c>
      <x:c r="F2904" s="78" t="n">
        <x:v>46013</x:v>
      </x:c>
      <x:c r="G2904" s="78" t="n">
        <x:v>46131</x:v>
      </x:c>
      <x:c r="H2904" s="81" t="n">
        <x:v>0.15491933384829668</x:v>
      </x:c>
      <x:c r="I2904" s="81" t="n">
        <x:v>0.161447748584</x:v>
      </x:c>
      <x:c r="J2904" s="23" t="str">
        <x:v>total_b</x:v>
      </x:c>
      <x:c r="K2904" s="23" t="str">
        <x:v>date_only</x:v>
      </x:c>
      <x:c r="L2904" s="81" t="n">
        <x:v>30</x:v>
      </x:c>
      <x:c r="M2904" s="81" t="n">
        <x:v>93.23960871234009</x:v>
      </x:c>
      <x:c r="N2904" s="81" t="n">
        <x:v>0.49247918758031267</x:v>
      </x:c>
      <x:c r="O2904" s="23" t="n">
        <x:v>47</x:v>
      </x:c>
      <x:c r="P2904" s="23" t="n">
        <x:v>12</x:v>
      </x:c>
      <x:c r="Q2904" s="78" t="n">
        <x:v>46103</x:v>
      </x:c>
      <x:c r="R2904" s="23" t="str">
        <x:v>True</x:v>
      </x:c>
      <x:c r="S2904" s="23" t="str">
        <x:v>True</x:v>
      </x:c>
      <x:c r="T2904" s="23" t="str">
        <x:v>False</x:v>
      </x:c>
    </x:row>
    <x:row r="2905">
      <x:c r="A2905" s="23" t="str">
        <x:v>total_calibration</x:v>
      </x:c>
      <x:c r="B2905" s="23" t="n">
        <x:v>90</x:v>
      </x:c>
      <x:c r="C2905" s="23" t="str">
        <x:v>checkpoint:epoch:glm-4-7-flash</x:v>
      </x:c>
      <x:c r="D2905" s="23" t="str">
        <x:v>GLM 4.7 Flash</x:v>
      </x:c>
      <x:c r="E2905" s="23" t="str">
        <x:v>z-ai</x:v>
      </x:c>
      <x:c r="F2905" s="78" t="n">
        <x:v>46013</x:v>
      </x:c>
      <x:c r="G2905" s="78" t="n">
        <x:v>46131</x:v>
      </x:c>
      <x:c r="H2905" s="81" t="n">
        <x:v>0.15491933384829668</x:v>
      </x:c>
      <x:c r="I2905" s="81" t="n">
        <x:v>0.161447748584</x:v>
      </x:c>
      <x:c r="J2905" s="23" t="str">
        <x:v>total_b</x:v>
      </x:c>
      <x:c r="K2905" s="23" t="str">
        <x:v>date_historical_price</x:v>
      </x:c>
      <x:c r="L2905" s="81" t="n">
        <x:v>30</x:v>
      </x:c>
      <x:c r="M2905" s="81" t="n">
        <x:v>68.53384250732114</x:v>
      </x:c>
      <x:c r="N2905" s="81" t="n">
        <x:v>0.35878382749819016</x:v>
      </x:c>
      <x:c r="O2905" s="23" t="n">
        <x:v>47</x:v>
      </x:c>
      <x:c r="P2905" s="23" t="n">
        <x:v>12</x:v>
      </x:c>
      <x:c r="Q2905" s="78" t="n">
        <x:v>46103</x:v>
      </x:c>
      <x:c r="R2905" s="23" t="str">
        <x:v>True</x:v>
      </x:c>
      <x:c r="S2905" s="23" t="str">
        <x:v>True</x:v>
      </x:c>
      <x:c r="T2905" s="23" t="str">
        <x:v>False</x:v>
      </x:c>
    </x:row>
    <x:row r="2906">
      <x:c r="A2906" s="23" t="str">
        <x:v>total_calibration</x:v>
      </x:c>
      <x:c r="B2906" s="23" t="n">
        <x:v>90</x:v>
      </x:c>
      <x:c r="C2906" s="23" t="str">
        <x:v>checkpoint:epoch:glm-4-7-flash</x:v>
      </x:c>
      <x:c r="D2906" s="23" t="str">
        <x:v>GLM 4.7 Flash</x:v>
      </x:c>
      <x:c r="E2906" s="23" t="str">
        <x:v>z-ai</x:v>
      </x:c>
      <x:c r="F2906" s="78" t="n">
        <x:v>46013</x:v>
      </x:c>
      <x:c r="G2906" s="78" t="n">
        <x:v>46131</x:v>
      </x:c>
      <x:c r="H2906" s="81" t="n">
        <x:v>0.15491933384829668</x:v>
      </x:c>
      <x:c r="I2906" s="81" t="n">
        <x:v>0.161447748584</x:v>
      </x:c>
      <x:c r="J2906" s="23" t="str">
        <x:v>total_b</x:v>
      </x:c>
      <x:c r="K2906" s="23" t="str">
        <x:v>date_current_price_nonprospective</x:v>
      </x:c>
      <x:c r="L2906" s="81" t="n">
        <x:v>30</x:v>
      </x:c>
      <x:c r="M2906" s="81" t="n">
        <x:v>56.01944430215734</x:v>
      </x:c>
      <x:c r="N2906" s="81" t="n">
        <x:v>0.2712175417046298</x:v>
      </x:c>
      <x:c r="O2906" s="23" t="n">
        <x:v>47</x:v>
      </x:c>
      <x:c r="P2906" s="23" t="n">
        <x:v>12</x:v>
      </x:c>
      <x:c r="Q2906" s="78" t="n">
        <x:v>46103</x:v>
      </x:c>
      <x:c r="R2906" s="23" t="str">
        <x:v>True</x:v>
      </x:c>
      <x:c r="S2906" s="23" t="str">
        <x:v>True</x:v>
      </x:c>
      <x:c r="T2906" s="23" t="str">
        <x:v>True</x:v>
      </x:c>
    </x:row>
    <x:row r="2907">
      <x:c r="A2907" s="23" t="str">
        <x:v>total_calibration</x:v>
      </x:c>
      <x:c r="B2907" s="23" t="n">
        <x:v>90</x:v>
      </x:c>
      <x:c r="C2907" s="23" t="str">
        <x:v>checkpoint:moonshot:kimi-k2-5</x:v>
      </x:c>
      <x:c r="D2907" s="23" t="str">
        <x:v>Kimi K2.5</x:v>
      </x:c>
      <x:c r="E2907" s="23" t="str">
        <x:v>moonshotai</x:v>
      </x:c>
      <x:c r="F2907" s="78" t="n">
        <x:v>46049</x:v>
      </x:c>
      <x:c r="G2907" s="78" t="n">
        <x:v>46138</x:v>
      </x:c>
      <x:c r="H2907" s="81" t="n">
        <x:v>0.99498743710662</x:v>
      </x:c>
      <x:c r="I2907" s="81" t="n">
        <x:v>1.20747670785</x:v>
      </x:c>
      <x:c r="J2907" s="23" t="str">
        <x:v>total_b</x:v>
      </x:c>
      <x:c r="K2907" s="23" t="str">
        <x:v>date_only</x:v>
      </x:c>
      <x:c r="L2907" s="81" t="n">
        <x:v>1040</x:v>
      </x:c>
      <x:c r="M2907" s="81" t="n">
        <x:v>72.9779570912593</x:v>
      </x:c>
      <x:c r="N2907" s="81" t="n">
        <x:v>-1.1538416375243472</x:v>
      </x:c>
      <x:c r="O2907" s="23" t="n">
        <x:v>51</x:v>
      </x:c>
      <x:c r="P2907" s="23" t="n">
        <x:v>12</x:v>
      </x:c>
      <x:c r="Q2907" s="78" t="n">
        <x:v>46131</x:v>
      </x:c>
      <x:c r="R2907" s="23" t="str">
        <x:v>True</x:v>
      </x:c>
      <x:c r="S2907" s="23" t="str">
        <x:v>True</x:v>
      </x:c>
      <x:c r="T2907" s="23" t="str">
        <x:v>False</x:v>
      </x:c>
    </x:row>
    <x:row r="2908">
      <x:c r="A2908" s="23" t="str">
        <x:v>total_calibration</x:v>
      </x:c>
      <x:c r="B2908" s="23" t="n">
        <x:v>90</x:v>
      </x:c>
      <x:c r="C2908" s="23" t="str">
        <x:v>checkpoint:moonshot:kimi-k2-5</x:v>
      </x:c>
      <x:c r="D2908" s="23" t="str">
        <x:v>Kimi K2.5</x:v>
      </x:c>
      <x:c r="E2908" s="23" t="str">
        <x:v>moonshotai</x:v>
      </x:c>
      <x:c r="F2908" s="78" t="n">
        <x:v>46049</x:v>
      </x:c>
      <x:c r="G2908" s="78" t="n">
        <x:v>46138</x:v>
      </x:c>
      <x:c r="H2908" s="81" t="n">
        <x:v>0.99498743710662</x:v>
      </x:c>
      <x:c r="I2908" s="81" t="n">
        <x:v>1.20747670785</x:v>
      </x:c>
      <x:c r="J2908" s="23" t="str">
        <x:v>total_b</x:v>
      </x:c>
      <x:c r="K2908" s="23" t="str">
        <x:v>date_historical_price</x:v>
      </x:c>
      <x:c r="L2908" s="81" t="n">
        <x:v>1040</x:v>
      </x:c>
      <x:c r="M2908" s="81" t="n">
        <x:v>325.66804357738744</x:v>
      </x:c>
      <x:c r="N2908" s="81" t="n">
        <x:v>-0.5042581941170782</x:v>
      </x:c>
      <x:c r="O2908" s="23" t="n">
        <x:v>51</x:v>
      </x:c>
      <x:c r="P2908" s="23" t="n">
        <x:v>12</x:v>
      </x:c>
      <x:c r="Q2908" s="78" t="n">
        <x:v>46131</x:v>
      </x:c>
      <x:c r="R2908" s="23" t="str">
        <x:v>True</x:v>
      </x:c>
      <x:c r="S2908" s="23" t="str">
        <x:v>True</x:v>
      </x:c>
      <x:c r="T2908" s="23" t="str">
        <x:v>False</x:v>
      </x:c>
    </x:row>
    <x:row r="2909">
      <x:c r="A2909" s="23" t="str">
        <x:v>total_calibration</x:v>
      </x:c>
      <x:c r="B2909" s="23" t="n">
        <x:v>90</x:v>
      </x:c>
      <x:c r="C2909" s="23" t="str">
        <x:v>checkpoint:moonshot:kimi-k2-5</x:v>
      </x:c>
      <x:c r="D2909" s="23" t="str">
        <x:v>Kimi K2.5</x:v>
      </x:c>
      <x:c r="E2909" s="23" t="str">
        <x:v>moonshotai</x:v>
      </x:c>
      <x:c r="F2909" s="78" t="n">
        <x:v>46049</x:v>
      </x:c>
      <x:c r="G2909" s="78" t="n">
        <x:v>46138</x:v>
      </x:c>
      <x:c r="H2909" s="81" t="n">
        <x:v>0.99498743710662</x:v>
      </x:c>
      <x:c r="I2909" s="81" t="n">
        <x:v>1.20747670785</x:v>
      </x:c>
      <x:c r="J2909" s="23" t="str">
        <x:v>total_b</x:v>
      </x:c>
      <x:c r="K2909" s="23" t="str">
        <x:v>date_current_price_nonprospective</x:v>
      </x:c>
      <x:c r="L2909" s="81" t="n">
        <x:v>1040</x:v>
      </x:c>
      <x:c r="M2909" s="81" t="n">
        <x:v>405.2349773008957</x:v>
      </x:c>
      <x:c r="N2909" s="81" t="n">
        <x:v>-0.40932641546053594</x:v>
      </x:c>
      <x:c r="O2909" s="23" t="n">
        <x:v>51</x:v>
      </x:c>
      <x:c r="P2909" s="23" t="n">
        <x:v>12</x:v>
      </x:c>
      <x:c r="Q2909" s="78" t="n">
        <x:v>46131</x:v>
      </x:c>
      <x:c r="R2909" s="23" t="str">
        <x:v>True</x:v>
      </x:c>
      <x:c r="S2909" s="23" t="str">
        <x:v>True</x:v>
      </x:c>
      <x:c r="T2909" s="23" t="str">
        <x:v>True</x:v>
      </x:c>
    </x:row>
    <x:row r="2910">
      <x:c r="A2910" s="23" t="str">
        <x:v>total_calibration</x:v>
      </x:c>
      <x:c r="B2910" s="23" t="n">
        <x:v>90</x:v>
      </x:c>
      <x:c r="C2910" s="23" t="str">
        <x:v>checkpoint:epoch:qwen3-coder-next</x:v>
      </x:c>
      <x:c r="D2910" s="23" t="str">
        <x:v>Qwen3-Coder-Next</x:v>
      </x:c>
      <x:c r="E2910" s="23" t="str">
        <x:v>qwen</x:v>
      </x:c>
      <x:c r="F2910" s="78" t="n">
        <x:v>46055</x:v>
      </x:c>
      <x:c r="G2910" s="78" t="n">
        <x:v>46146</x:v>
      </x:c>
      <x:c r="H2910" s="81" t="n">
        <x:v>0.3</x:v>
      </x:c>
      <x:c r="I2910" s="81" t="n">
        <x:v>0.40249223595</x:v>
      </x:c>
      <x:c r="J2910" s="23" t="str">
        <x:v>total_b</x:v>
      </x:c>
      <x:c r="K2910" s="23" t="str">
        <x:v>date_only</x:v>
      </x:c>
      <x:c r="L2910" s="81" t="n">
        <x:v>80</x:v>
      </x:c>
      <x:c r="M2910" s="81" t="n">
        <x:v>117.60490556021178</x:v>
      </x:c>
      <x:c r="N2910" s="81" t="n">
        <x:v>0.16733545050750395</x:v>
      </x:c>
      <x:c r="O2910" s="23" t="n">
        <x:v>43</x:v>
      </x:c>
      <x:c r="P2910" s="23" t="n">
        <x:v>12</x:v>
      </x:c>
      <x:c r="Q2910" s="78" t="n">
        <x:v>46138</x:v>
      </x:c>
      <x:c r="R2910" s="23" t="str">
        <x:v>True</x:v>
      </x:c>
      <x:c r="S2910" s="23" t="str">
        <x:v>True</x:v>
      </x:c>
      <x:c r="T2910" s="23" t="str">
        <x:v>False</x:v>
      </x:c>
    </x:row>
    <x:row r="2911">
      <x:c r="A2911" s="23" t="str">
        <x:v>total_calibration</x:v>
      </x:c>
      <x:c r="B2911" s="23" t="n">
        <x:v>90</x:v>
      </x:c>
      <x:c r="C2911" s="23" t="str">
        <x:v>checkpoint:epoch:qwen3-coder-next</x:v>
      </x:c>
      <x:c r="D2911" s="23" t="str">
        <x:v>Qwen3-Coder-Next</x:v>
      </x:c>
      <x:c r="E2911" s="23" t="str">
        <x:v>qwen</x:v>
      </x:c>
      <x:c r="F2911" s="78" t="n">
        <x:v>46055</x:v>
      </x:c>
      <x:c r="G2911" s="78" t="n">
        <x:v>46146</x:v>
      </x:c>
      <x:c r="H2911" s="81" t="n">
        <x:v>0.3</x:v>
      </x:c>
      <x:c r="I2911" s="81" t="n">
        <x:v>0.40249223595</x:v>
      </x:c>
      <x:c r="J2911" s="23" t="str">
        <x:v>total_b</x:v>
      </x:c>
      <x:c r="K2911" s="23" t="str">
        <x:v>date_historical_price</x:v>
      </x:c>
      <x:c r="L2911" s="81" t="n">
        <x:v>80</x:v>
      </x:c>
      <x:c r="M2911" s="81" t="n">
        <x:v>137.87851885223114</x:v>
      </x:c>
      <x:c r="N2911" s="81" t="n">
        <x:v>0.23640662239904375</x:v>
      </x:c>
      <x:c r="O2911" s="23" t="n">
        <x:v>43</x:v>
      </x:c>
      <x:c r="P2911" s="23" t="n">
        <x:v>12</x:v>
      </x:c>
      <x:c r="Q2911" s="78" t="n">
        <x:v>46138</x:v>
      </x:c>
      <x:c r="R2911" s="23" t="str">
        <x:v>True</x:v>
      </x:c>
      <x:c r="S2911" s="23" t="str">
        <x:v>True</x:v>
      </x:c>
      <x:c r="T2911" s="23" t="str">
        <x:v>False</x:v>
      </x:c>
    </x:row>
    <x:row r="2912">
      <x:c r="A2912" s="23" t="str">
        <x:v>total_calibration</x:v>
      </x:c>
      <x:c r="B2912" s="23" t="n">
        <x:v>90</x:v>
      </x:c>
      <x:c r="C2912" s="23" t="str">
        <x:v>checkpoint:epoch:qwen3-coder-next</x:v>
      </x:c>
      <x:c r="D2912" s="23" t="str">
        <x:v>Qwen3-Coder-Next</x:v>
      </x:c>
      <x:c r="E2912" s="23" t="str">
        <x:v>qwen</x:v>
      </x:c>
      <x:c r="F2912" s="78" t="n">
        <x:v>46055</x:v>
      </x:c>
      <x:c r="G2912" s="78" t="n">
        <x:v>46146</x:v>
      </x:c>
      <x:c r="H2912" s="81" t="n">
        <x:v>0.3</x:v>
      </x:c>
      <x:c r="I2912" s="81" t="n">
        <x:v>0.40249223595</x:v>
      </x:c>
      <x:c r="J2912" s="23" t="str">
        <x:v>total_b</x:v>
      </x:c>
      <x:c r="K2912" s="23" t="str">
        <x:v>date_current_price_nonprospective</x:v>
      </x:c>
      <x:c r="L2912" s="81" t="n">
        <x:v>80</x:v>
      </x:c>
      <x:c r="M2912" s="81" t="n">
        <x:v>165.56646696959749</x:v>
      </x:c>
      <x:c r="N2912" s="81" t="n">
        <x:v>0.3158823944620701</x:v>
      </x:c>
      <x:c r="O2912" s="23" t="n">
        <x:v>43</x:v>
      </x:c>
      <x:c r="P2912" s="23" t="n">
        <x:v>12</x:v>
      </x:c>
      <x:c r="Q2912" s="78" t="n">
        <x:v>46138</x:v>
      </x:c>
      <x:c r="R2912" s="23" t="str">
        <x:v>True</x:v>
      </x:c>
      <x:c r="S2912" s="23" t="str">
        <x:v>True</x:v>
      </x:c>
      <x:c r="T2912" s="23" t="str">
        <x:v>True</x:v>
      </x:c>
    </x:row>
    <x:row r="2913">
      <x:c r="A2913" s="23" t="str">
        <x:v>total_calibration</x:v>
      </x:c>
      <x:c r="B2913" s="23" t="n">
        <x:v>90</x:v>
      </x:c>
      <x:c r="C2913" s="23" t="str">
        <x:v>checkpoint:z-ai-zhipu-ai:glm-5</x:v>
      </x:c>
      <x:c r="D2913" s="23" t="str">
        <x:v>GLM-5</x:v>
      </x:c>
      <x:c r="E2913" s="23" t="str">
        <x:v>z-ai</x:v>
      </x:c>
      <x:c r="F2913" s="78" t="n">
        <x:v>46064</x:v>
      </x:c>
      <x:c r="G2913" s="78" t="n">
        <x:v>46154</x:v>
      </x:c>
      <x:c r="H2913" s="81" t="n">
        <x:v>1.2868566353716329</x:v>
      </x:c>
      <x:c r="I2913" s="81" t="n">
        <x:v>1.7298843892</x:v>
      </x:c>
      <x:c r="J2913" s="23" t="str">
        <x:v>total_b</x:v>
      </x:c>
      <x:c r="K2913" s="23" t="str">
        <x:v>date_only</x:v>
      </x:c>
      <x:c r="L2913" s="81" t="n">
        <x:v>744</x:v>
      </x:c>
      <x:c r="M2913" s="81" t="n">
        <x:v>116.30797645747572</x:v>
      </x:c>
      <x:c r="N2913" s="81" t="n">
        <x:v>-0.8059634356697242</x:v>
      </x:c>
      <x:c r="O2913" s="23" t="n">
        <x:v>49</x:v>
      </x:c>
      <x:c r="P2913" s="23" t="n">
        <x:v>12</x:v>
      </x:c>
      <x:c r="Q2913" s="78" t="n">
        <x:v>46146</x:v>
      </x:c>
      <x:c r="R2913" s="23" t="str">
        <x:v>True</x:v>
      </x:c>
      <x:c r="S2913" s="23" t="str">
        <x:v>True</x:v>
      </x:c>
      <x:c r="T2913" s="23" t="str">
        <x:v>False</x:v>
      </x:c>
    </x:row>
    <x:row r="2914">
      <x:c r="A2914" s="23" t="str">
        <x:v>total_calibration</x:v>
      </x:c>
      <x:c r="B2914" s="23" t="n">
        <x:v>90</x:v>
      </x:c>
      <x:c r="C2914" s="23" t="str">
        <x:v>checkpoint:z-ai-zhipu-ai:glm-5</x:v>
      </x:c>
      <x:c r="D2914" s="23" t="str">
        <x:v>GLM-5</x:v>
      </x:c>
      <x:c r="E2914" s="23" t="str">
        <x:v>z-ai</x:v>
      </x:c>
      <x:c r="F2914" s="78" t="n">
        <x:v>46064</x:v>
      </x:c>
      <x:c r="G2914" s="78" t="n">
        <x:v>46154</x:v>
      </x:c>
      <x:c r="H2914" s="81" t="n">
        <x:v>1.2868566353716329</x:v>
      </x:c>
      <x:c r="I2914" s="81" t="n">
        <x:v>1.7298843892</x:v>
      </x:c>
      <x:c r="J2914" s="23" t="str">
        <x:v>total_b</x:v>
      </x:c>
      <x:c r="K2914" s="23" t="str">
        <x:v>date_historical_price</x:v>
      </x:c>
      <x:c r="L2914" s="81" t="n">
        <x:v>744</x:v>
      </x:c>
      <x:c r="M2914" s="81" t="n">
        <x:v>645.2952690975958</x:v>
      </x:c>
      <x:c r="N2914" s="81" t="n">
        <x:v>-0.06181445440332848</x:v>
      </x:c>
      <x:c r="O2914" s="23" t="n">
        <x:v>49</x:v>
      </x:c>
      <x:c r="P2914" s="23" t="n">
        <x:v>12</x:v>
      </x:c>
      <x:c r="Q2914" s="78" t="n">
        <x:v>46146</x:v>
      </x:c>
      <x:c r="R2914" s="23" t="str">
        <x:v>True</x:v>
      </x:c>
      <x:c r="S2914" s="23" t="str">
        <x:v>True</x:v>
      </x:c>
      <x:c r="T2914" s="23" t="str">
        <x:v>False</x:v>
      </x:c>
    </x:row>
    <x:row r="2915">
      <x:c r="A2915" s="23" t="str">
        <x:v>total_calibration</x:v>
      </x:c>
      <x:c r="B2915" s="23" t="n">
        <x:v>90</x:v>
      </x:c>
      <x:c r="C2915" s="23" t="str">
        <x:v>checkpoint:z-ai-zhipu-ai:glm-5</x:v>
      </x:c>
      <x:c r="D2915" s="23" t="str">
        <x:v>GLM-5</x:v>
      </x:c>
      <x:c r="E2915" s="23" t="str">
        <x:v>z-ai</x:v>
      </x:c>
      <x:c r="F2915" s="78" t="n">
        <x:v>46064</x:v>
      </x:c>
      <x:c r="G2915" s="78" t="n">
        <x:v>46154</x:v>
      </x:c>
      <x:c r="H2915" s="81" t="n">
        <x:v>1.2868566353716329</x:v>
      </x:c>
      <x:c r="I2915" s="81" t="n">
        <x:v>1.7298843892</x:v>
      </x:c>
      <x:c r="J2915" s="23" t="str">
        <x:v>total_b</x:v>
      </x:c>
      <x:c r="K2915" s="23" t="str">
        <x:v>date_current_price_nonprospective</x:v>
      </x:c>
      <x:c r="L2915" s="81" t="n">
        <x:v>744</x:v>
      </x:c>
      <x:c r="M2915" s="81" t="n">
        <x:v>888.8863242943631</x:v>
      </x:c>
      <x:c r="N2915" s="81" t="n">
        <x:v>0.07727328899202525</x:v>
      </x:c>
      <x:c r="O2915" s="23" t="n">
        <x:v>49</x:v>
      </x:c>
      <x:c r="P2915" s="23" t="n">
        <x:v>12</x:v>
      </x:c>
      <x:c r="Q2915" s="78" t="n">
        <x:v>46146</x:v>
      </x:c>
      <x:c r="R2915" s="23" t="str">
        <x:v>True</x:v>
      </x:c>
      <x:c r="S2915" s="23" t="str">
        <x:v>True</x:v>
      </x:c>
      <x:c r="T2915" s="23" t="str">
        <x:v>True</x:v>
      </x:c>
    </x:row>
    <x:row r="2916">
      <x:c r="A2916" s="23" t="str">
        <x:v>total_calibration</x:v>
      </x:c>
      <x:c r="B2916" s="23" t="n">
        <x:v>90</x:v>
      </x:c>
      <x:c r="C2916" s="23" t="str">
        <x:v>checkpoint:minimax:minimax-m2-5</x:v>
      </x:c>
      <x:c r="D2916" s="23" t="str">
        <x:v>MiniMax-M2.5</x:v>
      </x:c>
      <x:c r="E2916" s="23" t="str">
        <x:v>minimax</x:v>
      </x:c>
      <x:c r="F2916" s="78" t="n">
        <x:v>46065</x:v>
      </x:c>
      <x:c r="G2916" s="78" t="n">
        <x:v>46155</x:v>
      </x:c>
      <x:c r="H2916" s="81" t="n">
        <x:v>0.4674398357008097</x:v>
      </x:c>
      <x:c r="I2916" s="81" t="n">
        <x:v>0.597489495613</x:v>
      </x:c>
      <x:c r="J2916" s="23" t="str">
        <x:v>total_b</x:v>
      </x:c>
      <x:c r="K2916" s="23" t="str">
        <x:v>date_only</x:v>
      </x:c>
      <x:c r="L2916" s="81" t="n">
        <x:v>228.703644928</x:v>
      </x:c>
      <x:c r="M2916" s="81" t="n">
        <x:v>127.23716989485845</x:v>
      </x:c>
      <x:c r="N2916" s="81" t="n">
        <x:v>-0.25465908552401445</x:v>
      </x:c>
      <x:c r="O2916" s="23" t="n">
        <x:v>52</x:v>
      </x:c>
      <x:c r="P2916" s="23" t="n">
        <x:v>12</x:v>
      </x:c>
      <x:c r="Q2916" s="78" t="n">
        <x:v>46154</x:v>
      </x:c>
      <x:c r="R2916" s="23" t="str">
        <x:v>True</x:v>
      </x:c>
      <x:c r="S2916" s="23" t="str">
        <x:v>True</x:v>
      </x:c>
      <x:c r="T2916" s="23" t="str">
        <x:v>False</x:v>
      </x:c>
    </x:row>
    <x:row r="2917">
      <x:c r="A2917" s="23" t="str">
        <x:v>total_calibration</x:v>
      </x:c>
      <x:c r="B2917" s="23" t="n">
        <x:v>90</x:v>
      </x:c>
      <x:c r="C2917" s="23" t="str">
        <x:v>checkpoint:minimax:minimax-m2-5</x:v>
      </x:c>
      <x:c r="D2917" s="23" t="str">
        <x:v>MiniMax-M2.5</x:v>
      </x:c>
      <x:c r="E2917" s="23" t="str">
        <x:v>minimax</x:v>
      </x:c>
      <x:c r="F2917" s="78" t="n">
        <x:v>46065</x:v>
      </x:c>
      <x:c r="G2917" s="78" t="n">
        <x:v>46155</x:v>
      </x:c>
      <x:c r="H2917" s="81" t="n">
        <x:v>0.4674398357008097</x:v>
      </x:c>
      <x:c r="I2917" s="81" t="n">
        <x:v>0.597489495613</x:v>
      </x:c>
      <x:c r="J2917" s="23" t="str">
        <x:v>total_b</x:v>
      </x:c>
      <x:c r="K2917" s="23" t="str">
        <x:v>date_historical_price</x:v>
      </x:c>
      <x:c r="L2917" s="81" t="n">
        <x:v>228.703644928</x:v>
      </x:c>
      <x:c r="M2917" s="81" t="n">
        <x:v>225.76456195931942</x:v>
      </x:c>
      <x:c r="N2917" s="81" t="n">
        <x:v>-0.005617313999058908</x:v>
      </x:c>
      <x:c r="O2917" s="23" t="n">
        <x:v>52</x:v>
      </x:c>
      <x:c r="P2917" s="23" t="n">
        <x:v>12</x:v>
      </x:c>
      <x:c r="Q2917" s="78" t="n">
        <x:v>46154</x:v>
      </x:c>
      <x:c r="R2917" s="23" t="str">
        <x:v>True</x:v>
      </x:c>
      <x:c r="S2917" s="23" t="str">
        <x:v>True</x:v>
      </x:c>
      <x:c r="T2917" s="23" t="str">
        <x:v>False</x:v>
      </x:c>
    </x:row>
    <x:row r="2918">
      <x:c r="A2918" s="23" t="str">
        <x:v>total_calibration</x:v>
      </x:c>
      <x:c r="B2918" s="23" t="n">
        <x:v>90</x:v>
      </x:c>
      <x:c r="C2918" s="23" t="str">
        <x:v>checkpoint:minimax:minimax-m2-5</x:v>
      </x:c>
      <x:c r="D2918" s="23" t="str">
        <x:v>MiniMax-M2.5</x:v>
      </x:c>
      <x:c r="E2918" s="23" t="str">
        <x:v>minimax</x:v>
      </x:c>
      <x:c r="F2918" s="78" t="n">
        <x:v>46065</x:v>
      </x:c>
      <x:c r="G2918" s="78" t="n">
        <x:v>46155</x:v>
      </x:c>
      <x:c r="H2918" s="81" t="n">
        <x:v>0.4674398357008097</x:v>
      </x:c>
      <x:c r="I2918" s="81" t="n">
        <x:v>0.597489495613</x:v>
      </x:c>
      <x:c r="J2918" s="23" t="str">
        <x:v>total_b</x:v>
      </x:c>
      <x:c r="K2918" s="23" t="str">
        <x:v>date_current_price_nonprospective</x:v>
      </x:c>
      <x:c r="L2918" s="81" t="n">
        <x:v>228.703644928</x:v>
      </x:c>
      <x:c r="M2918" s="81" t="n">
        <x:v>267.3152762877054</x:v>
      </x:c>
      <x:c r="N2918" s="81" t="n">
        <x:v>0.0677506919663895</x:v>
      </x:c>
      <x:c r="O2918" s="23" t="n">
        <x:v>52</x:v>
      </x:c>
      <x:c r="P2918" s="23" t="n">
        <x:v>12</x:v>
      </x:c>
      <x:c r="Q2918" s="78" t="n">
        <x:v>46154</x:v>
      </x:c>
      <x:c r="R2918" s="23" t="str">
        <x:v>True</x:v>
      </x:c>
      <x:c r="S2918" s="23" t="str">
        <x:v>True</x:v>
      </x:c>
      <x:c r="T2918" s="23" t="str">
        <x:v>True</x:v>
      </x:c>
    </x:row>
    <x:row r="2919">
      <x:c r="A2919" s="23" t="str">
        <x:v>total_calibration</x:v>
      </x:c>
      <x:c r="B2919" s="23" t="n">
        <x:v>90</x:v>
      </x:c>
      <x:c r="C2919" s="23" t="str">
        <x:v>checkpoint:epoch:qwen3-5-397b-a17b</x:v>
      </x:c>
      <x:c r="D2919" s="23" t="str">
        <x:v>Qwen3.5 397B-A17B</x:v>
      </x:c>
      <x:c r="E2919" s="23" t="str">
        <x:v>qwen</x:v>
      </x:c>
      <x:c r="F2919" s="78" t="n">
        <x:v>46066</x:v>
      </x:c>
      <x:c r="G2919" s="78" t="n">
        <x:v>46158</x:v>
      </x:c>
      <x:c r="H2919" s="81" t="n">
        <x:v>0.9553009996854395</x:v>
      </x:c>
      <x:c r="I2919" s="81" t="n">
        <x:v>1.38744369255</x:v>
      </x:c>
      <x:c r="J2919" s="23" t="str">
        <x:v>total_b</x:v>
      </x:c>
      <x:c r="K2919" s="23" t="str">
        <x:v>date_only</x:v>
      </x:c>
      <x:c r="L2919" s="81" t="n">
        <x:v>397</x:v>
      </x:c>
      <x:c r="M2919" s="81" t="n">
        <x:v>132.59936553848252</x:v>
      </x:c>
      <x:c r="N2919" s="81" t="n">
        <x:v>-0.47624906070186623</x:v>
      </x:c>
      <x:c r="O2919" s="23" t="n">
        <x:v>45</x:v>
      </x:c>
      <x:c r="P2919" s="23" t="n">
        <x:v>12</x:v>
      </x:c>
      <x:c r="Q2919" s="78" t="n">
        <x:v>46155</x:v>
      </x:c>
      <x:c r="R2919" s="23" t="str">
        <x:v>True</x:v>
      </x:c>
      <x:c r="S2919" s="23" t="str">
        <x:v>True</x:v>
      </x:c>
      <x:c r="T2919" s="23" t="str">
        <x:v>False</x:v>
      </x:c>
    </x:row>
    <x:row r="2920">
      <x:c r="A2920" s="23" t="str">
        <x:v>total_calibration</x:v>
      </x:c>
      <x:c r="B2920" s="23" t="n">
        <x:v>90</x:v>
      </x:c>
      <x:c r="C2920" s="23" t="str">
        <x:v>checkpoint:epoch:qwen3-5-397b-a17b</x:v>
      </x:c>
      <x:c r="D2920" s="23" t="str">
        <x:v>Qwen3.5 397B-A17B</x:v>
      </x:c>
      <x:c r="E2920" s="23" t="str">
        <x:v>qwen</x:v>
      </x:c>
      <x:c r="F2920" s="78" t="n">
        <x:v>46066</x:v>
      </x:c>
      <x:c r="G2920" s="78" t="n">
        <x:v>46158</x:v>
      </x:c>
      <x:c r="H2920" s="81" t="n">
        <x:v>0.9553009996854395</x:v>
      </x:c>
      <x:c r="I2920" s="81" t="n">
        <x:v>1.38744369255</x:v>
      </x:c>
      <x:c r="J2920" s="23" t="str">
        <x:v>total_b</x:v>
      </x:c>
      <x:c r="K2920" s="23" t="str">
        <x:v>date_historical_price</x:v>
      </x:c>
      <x:c r="L2920" s="81" t="n">
        <x:v>397</x:v>
      </x:c>
      <x:c r="M2920" s="81" t="n">
        <x:v>454.88494543381796</x:v>
      </x:c>
      <x:c r="N2920" s="81" t="n">
        <x:v>0.05911105718662543</x:v>
      </x:c>
      <x:c r="O2920" s="23" t="n">
        <x:v>45</x:v>
      </x:c>
      <x:c r="P2920" s="23" t="n">
        <x:v>12</x:v>
      </x:c>
      <x:c r="Q2920" s="78" t="n">
        <x:v>46155</x:v>
      </x:c>
      <x:c r="R2920" s="23" t="str">
        <x:v>True</x:v>
      </x:c>
      <x:c r="S2920" s="23" t="str">
        <x:v>True</x:v>
      </x:c>
      <x:c r="T2920" s="23" t="str">
        <x:v>False</x:v>
      </x:c>
    </x:row>
    <x:row r="2921">
      <x:c r="A2921" s="23" t="str">
        <x:v>total_calibration</x:v>
      </x:c>
      <x:c r="B2921" s="23" t="n">
        <x:v>90</x:v>
      </x:c>
      <x:c r="C2921" s="23" t="str">
        <x:v>checkpoint:epoch:qwen3-5-397b-a17b</x:v>
      </x:c>
      <x:c r="D2921" s="23" t="str">
        <x:v>Qwen3.5 397B-A17B</x:v>
      </x:c>
      <x:c r="E2921" s="23" t="str">
        <x:v>qwen</x:v>
      </x:c>
      <x:c r="F2921" s="78" t="n">
        <x:v>46066</x:v>
      </x:c>
      <x:c r="G2921" s="78" t="n">
        <x:v>46158</x:v>
      </x:c>
      <x:c r="H2921" s="81" t="n">
        <x:v>0.9553009996854395</x:v>
      </x:c>
      <x:c r="I2921" s="81" t="n">
        <x:v>1.38744369255</x:v>
      </x:c>
      <x:c r="J2921" s="23" t="str">
        <x:v>total_b</x:v>
      </x:c>
      <x:c r="K2921" s="23" t="str">
        <x:v>date_current_price_nonprospective</x:v>
      </x:c>
      <x:c r="L2921" s="81" t="n">
        <x:v>397</x:v>
      </x:c>
      <x:c r="M2921" s="81" t="n">
        <x:v>643.6258329615299</x:v>
      </x:c>
      <x:c r="N2921" s="81" t="n">
        <x:v>0.20984296012362214</x:v>
      </x:c>
      <x:c r="O2921" s="23" t="n">
        <x:v>45</x:v>
      </x:c>
      <x:c r="P2921" s="23" t="n">
        <x:v>12</x:v>
      </x:c>
      <x:c r="Q2921" s="78" t="n">
        <x:v>46155</x:v>
      </x:c>
      <x:c r="R2921" s="23" t="str">
        <x:v>True</x:v>
      </x:c>
      <x:c r="S2921" s="23" t="str">
        <x:v>True</x:v>
      </x:c>
      <x:c r="T2921" s="23" t="str">
        <x:v>True</x:v>
      </x:c>
    </x:row>
    <x:row r="2922">
      <x:c r="A2922" s="23" t="str">
        <x:v>total_calibration</x:v>
      </x:c>
      <x:c r="B2922" s="23" t="n">
        <x:v>90</x:v>
      </x:c>
      <x:c r="C2922" s="23" t="str">
        <x:v>checkpoint:epoch:qwen3-5-122b-a10b</x:v>
      </x:c>
      <x:c r="D2922" s="23" t="str">
        <x:v>Qwen3.5-122B-A10B</x:v>
      </x:c>
      <x:c r="E2922" s="23" t="str">
        <x:v>qwen</x:v>
      </x:c>
      <x:c r="F2922" s="78" t="n">
        <x:v>46077</x:v>
      </x:c>
      <x:c r="G2922" s="78" t="n">
        <x:v>46168</x:v>
      </x:c>
      <x:c r="H2922" s="81" t="n">
        <x:v>0.7353910524340095</x:v>
      </x:c>
      <x:c r="I2922" s="81" t="n">
        <x:v>0.834266144585</x:v>
      </x:c>
      <x:c r="J2922" s="23" t="str">
        <x:v>total_b</x:v>
      </x:c>
      <x:c r="K2922" s="23" t="str">
        <x:v>date_only</x:v>
      </x:c>
      <x:c r="L2922" s="81" t="n">
        <x:v>122</x:v>
      </x:c>
      <x:c r="M2922" s="81" t="n">
        <x:v>137.8999760850039</x:v>
      </x:c>
      <x:c r="N2922" s="81" t="n">
        <x:v>0.05320436018455526</x:v>
      </x:c>
      <x:c r="O2922" s="23" t="n">
        <x:v>45</x:v>
      </x:c>
      <x:c r="P2922" s="23" t="n">
        <x:v>12</x:v>
      </x:c>
      <x:c r="Q2922" s="78" t="n">
        <x:v>46155</x:v>
      </x:c>
      <x:c r="R2922" s="23" t="str">
        <x:v>True</x:v>
      </x:c>
      <x:c r="S2922" s="23" t="str">
        <x:v>True</x:v>
      </x:c>
      <x:c r="T2922" s="23" t="str">
        <x:v>False</x:v>
      </x:c>
    </x:row>
    <x:row r="2923">
      <x:c r="A2923" s="23" t="str">
        <x:v>total_calibration</x:v>
      </x:c>
      <x:c r="B2923" s="23" t="n">
        <x:v>90</x:v>
      </x:c>
      <x:c r="C2923" s="23" t="str">
        <x:v>checkpoint:epoch:qwen3-5-122b-a10b</x:v>
      </x:c>
      <x:c r="D2923" s="23" t="str">
        <x:v>Qwen3.5-122B-A10B</x:v>
      </x:c>
      <x:c r="E2923" s="23" t="str">
        <x:v>qwen</x:v>
      </x:c>
      <x:c r="F2923" s="78" t="n">
        <x:v>46077</x:v>
      </x:c>
      <x:c r="G2923" s="78" t="n">
        <x:v>46168</x:v>
      </x:c>
      <x:c r="H2923" s="81" t="n">
        <x:v>0.7353910524340095</x:v>
      </x:c>
      <x:c r="I2923" s="81" t="n">
        <x:v>0.834266144585</x:v>
      </x:c>
      <x:c r="J2923" s="23" t="str">
        <x:v>total_b</x:v>
      </x:c>
      <x:c r="K2923" s="23" t="str">
        <x:v>date_historical_price</x:v>
      </x:c>
      <x:c r="L2923" s="81" t="n">
        <x:v>122</x:v>
      </x:c>
      <x:c r="M2923" s="81" t="n">
        <x:v>361.77134985079516</x:v>
      </x:c>
      <x:c r="N2923" s="81" t="n">
        <x:v>0.47207433965893464</x:v>
      </x:c>
      <x:c r="O2923" s="23" t="n">
        <x:v>45</x:v>
      </x:c>
      <x:c r="P2923" s="23" t="n">
        <x:v>12</x:v>
      </x:c>
      <x:c r="Q2923" s="78" t="n">
        <x:v>46155</x:v>
      </x:c>
      <x:c r="R2923" s="23" t="str">
        <x:v>True</x:v>
      </x:c>
      <x:c r="S2923" s="23" t="str">
        <x:v>True</x:v>
      </x:c>
      <x:c r="T2923" s="23" t="str">
        <x:v>False</x:v>
      </x:c>
    </x:row>
    <x:row r="2924">
      <x:c r="A2924" s="23" t="str">
        <x:v>total_calibration</x:v>
      </x:c>
      <x:c r="B2924" s="23" t="n">
        <x:v>90</x:v>
      </x:c>
      <x:c r="C2924" s="23" t="str">
        <x:v>checkpoint:epoch:qwen3-5-122b-a10b</x:v>
      </x:c>
      <x:c r="D2924" s="23" t="str">
        <x:v>Qwen3.5-122B-A10B</x:v>
      </x:c>
      <x:c r="E2924" s="23" t="str">
        <x:v>qwen</x:v>
      </x:c>
      <x:c r="F2924" s="78" t="n">
        <x:v>46077</x:v>
      </x:c>
      <x:c r="G2924" s="78" t="n">
        <x:v>46168</x:v>
      </x:c>
      <x:c r="H2924" s="81" t="n">
        <x:v>0.7353910524340095</x:v>
      </x:c>
      <x:c r="I2924" s="81" t="n">
        <x:v>0.834266144585</x:v>
      </x:c>
      <x:c r="J2924" s="23" t="str">
        <x:v>total_b</x:v>
      </x:c>
      <x:c r="K2924" s="23" t="str">
        <x:v>date_current_price_nonprospective</x:v>
      </x:c>
      <x:c r="L2924" s="81" t="n">
        <x:v>122</x:v>
      </x:c>
      <x:c r="M2924" s="81" t="n">
        <x:v>387.8826732361029</x:v>
      </x:c>
      <x:c r="N2924" s="81" t="n">
        <x:v>0.5023405493738343</x:v>
      </x:c>
      <x:c r="O2924" s="23" t="n">
        <x:v>45</x:v>
      </x:c>
      <x:c r="P2924" s="23" t="n">
        <x:v>12</x:v>
      </x:c>
      <x:c r="Q2924" s="78" t="n">
        <x:v>46155</x:v>
      </x:c>
      <x:c r="R2924" s="23" t="str">
        <x:v>True</x:v>
      </x:c>
      <x:c r="S2924" s="23" t="str">
        <x:v>True</x:v>
      </x:c>
      <x:c r="T2924" s="23" t="str">
        <x:v>True</x:v>
      </x:c>
    </x:row>
    <x:row r="2925">
      <x:c r="A2925" s="23" t="str">
        <x:v>total_calibration</x:v>
      </x:c>
      <x:c r="B2925" s="23" t="n">
        <x:v>90</x:v>
      </x:c>
      <x:c r="C2925" s="23" t="str">
        <x:v>checkpoint:epoch:qwen3-5-27b</x:v>
      </x:c>
      <x:c r="D2925" s="23" t="str">
        <x:v>Qwen3.5-27B</x:v>
      </x:c>
      <x:c r="E2925" s="23" t="str">
        <x:v>qwen</x:v>
      </x:c>
      <x:c r="F2925" s="78" t="n">
        <x:v>46077</x:v>
      </x:c>
      <x:c r="G2925" s="78" t="n">
        <x:v>46168</x:v>
      </x:c>
      <x:c r="H2925" s="81" t="n">
        <x:v>0.5515432893255071</x:v>
      </x:c>
      <x:c r="I2925" s="81" t="n">
        <x:v>0.792933757663</x:v>
      </x:c>
      <x:c r="J2925" s="23" t="str">
        <x:v>total_b</x:v>
      </x:c>
      <x:c r="K2925" s="23" t="str">
        <x:v>date_only</x:v>
      </x:c>
      <x:c r="L2925" s="81" t="n">
        <x:v>27</x:v>
      </x:c>
      <x:c r="M2925" s="81" t="n">
        <x:v>137.8999760850039</x:v>
      </x:c>
      <x:c r="N2925" s="81" t="n">
        <x:v>0.7082004267003161</x:v>
      </x:c>
      <x:c r="O2925" s="23" t="n">
        <x:v>45</x:v>
      </x:c>
      <x:c r="P2925" s="23" t="n">
        <x:v>12</x:v>
      </x:c>
      <x:c r="Q2925" s="78" t="n">
        <x:v>46155</x:v>
      </x:c>
      <x:c r="R2925" s="23" t="str">
        <x:v>True</x:v>
      </x:c>
      <x:c r="S2925" s="23" t="str">
        <x:v>True</x:v>
      </x:c>
      <x:c r="T2925" s="23" t="str">
        <x:v>False</x:v>
      </x:c>
    </x:row>
    <x:row r="2926">
      <x:c r="A2926" s="23" t="str">
        <x:v>total_calibration</x:v>
      </x:c>
      <x:c r="B2926" s="23" t="n">
        <x:v>90</x:v>
      </x:c>
      <x:c r="C2926" s="23" t="str">
        <x:v>checkpoint:epoch:qwen3-5-27b</x:v>
      </x:c>
      <x:c r="D2926" s="23" t="str">
        <x:v>Qwen3.5-27B</x:v>
      </x:c>
      <x:c r="E2926" s="23" t="str">
        <x:v>qwen</x:v>
      </x:c>
      <x:c r="F2926" s="78" t="n">
        <x:v>46077</x:v>
      </x:c>
      <x:c r="G2926" s="78" t="n">
        <x:v>46168</x:v>
      </x:c>
      <x:c r="H2926" s="81" t="n">
        <x:v>0.5515432893255071</x:v>
      </x:c>
      <x:c r="I2926" s="81" t="n">
        <x:v>0.792933757663</x:v>
      </x:c>
      <x:c r="J2926" s="23" t="str">
        <x:v>total_b</x:v>
      </x:c>
      <x:c r="K2926" s="23" t="str">
        <x:v>date_historical_price</x:v>
      </x:c>
      <x:c r="L2926" s="81" t="n">
        <x:v>27</x:v>
      </x:c>
      <x:c r="M2926" s="81" t="n">
        <x:v>271.8303436508281</x:v>
      </x:c>
      <x:c r="N2926" s="81" t="n">
        <x:v>1.002934170005598</x:v>
      </x:c>
      <x:c r="O2926" s="23" t="n">
        <x:v>45</x:v>
      </x:c>
      <x:c r="P2926" s="23" t="n">
        <x:v>12</x:v>
      </x:c>
      <x:c r="Q2926" s="78" t="n">
        <x:v>46155</x:v>
      </x:c>
      <x:c r="R2926" s="23" t="str">
        <x:v>True</x:v>
      </x:c>
      <x:c r="S2926" s="23" t="str">
        <x:v>True</x:v>
      </x:c>
      <x:c r="T2926" s="23" t="str">
        <x:v>False</x:v>
      </x:c>
    </x:row>
    <x:row r="2927">
      <x:c r="A2927" s="23" t="str">
        <x:v>total_calibration</x:v>
      </x:c>
      <x:c r="B2927" s="23" t="n">
        <x:v>90</x:v>
      </x:c>
      <x:c r="C2927" s="23" t="str">
        <x:v>checkpoint:epoch:qwen3-5-27b</x:v>
      </x:c>
      <x:c r="D2927" s="23" t="str">
        <x:v>Qwen3.5-27B</x:v>
      </x:c>
      <x:c r="E2927" s="23" t="str">
        <x:v>qwen</x:v>
      </x:c>
      <x:c r="F2927" s="78" t="n">
        <x:v>46077</x:v>
      </x:c>
      <x:c r="G2927" s="78" t="n">
        <x:v>46168</x:v>
      </x:c>
      <x:c r="H2927" s="81" t="n">
        <x:v>0.5515432893255071</x:v>
      </x:c>
      <x:c r="I2927" s="81" t="n">
        <x:v>0.792933757663</x:v>
      </x:c>
      <x:c r="J2927" s="23" t="str">
        <x:v>total_b</x:v>
      </x:c>
      <x:c r="K2927" s="23" t="str">
        <x:v>date_current_price_nonprospective</x:v>
      </x:c>
      <x:c r="L2927" s="81" t="n">
        <x:v>27</x:v>
      </x:c>
      <x:c r="M2927" s="81" t="n">
        <x:v>367.32934804443596</x:v>
      </x:c>
      <x:c r="N2927" s="81" t="n">
        <x:v>1.133691863844832</x:v>
      </x:c>
      <x:c r="O2927" s="23" t="n">
        <x:v>45</x:v>
      </x:c>
      <x:c r="P2927" s="23" t="n">
        <x:v>12</x:v>
      </x:c>
      <x:c r="Q2927" s="78" t="n">
        <x:v>46155</x:v>
      </x:c>
      <x:c r="R2927" s="23" t="str">
        <x:v>True</x:v>
      </x:c>
      <x:c r="S2927" s="23" t="str">
        <x:v>True</x:v>
      </x:c>
      <x:c r="T2927" s="23" t="str">
        <x:v>True</x:v>
      </x:c>
    </x:row>
    <x:row r="2928">
      <x:c r="A2928" s="23" t="str">
        <x:v>total_calibration</x:v>
      </x:c>
      <x:c r="B2928" s="23" t="n">
        <x:v>90</x:v>
      </x:c>
      <x:c r="C2928" s="23" t="str">
        <x:v>checkpoint:epoch:qwen3-5-9b</x:v>
      </x:c>
      <x:c r="D2928" s="23" t="str">
        <x:v>Qwen3.5-9B</x:v>
      </x:c>
      <x:c r="E2928" s="23" t="str">
        <x:v>qwen</x:v>
      </x:c>
      <x:c r="F2928" s="78" t="n">
        <x:v>46077</x:v>
      </x:c>
      <x:c r="G2928" s="78" t="n">
        <x:v>46181</x:v>
      </x:c>
      <x:c r="H2928" s="81" t="n">
        <x:v>0.08660254037844387</x:v>
      </x:c>
      <x:c r="I2928" s="81" t="n">
        <x:v>0.122474487139</x:v>
      </x:c>
      <x:c r="J2928" s="23" t="str">
        <x:v>total_b</x:v>
      </x:c>
      <x:c r="K2928" s="23" t="str">
        <x:v>date_only</x:v>
      </x:c>
      <x:c r="L2928" s="81" t="n">
        <x:v>9</x:v>
      </x:c>
      <x:c r="M2928" s="81" t="n">
        <x:v>137.8999760850039</x:v>
      </x:c>
      <x:c r="N2928" s="81" t="n">
        <x:v>1.1853216814199785</x:v>
      </x:c>
      <x:c r="O2928" s="23" t="n">
        <x:v>45</x:v>
      </x:c>
      <x:c r="P2928" s="23" t="n">
        <x:v>12</x:v>
      </x:c>
      <x:c r="Q2928" s="78" t="n">
        <x:v>46155</x:v>
      </x:c>
      <x:c r="R2928" s="23" t="str">
        <x:v>True</x:v>
      </x:c>
      <x:c r="S2928" s="23" t="str">
        <x:v>True</x:v>
      </x:c>
      <x:c r="T2928" s="23" t="str">
        <x:v>False</x:v>
      </x:c>
    </x:row>
    <x:row r="2929">
      <x:c r="A2929" s="23" t="str">
        <x:v>total_calibration</x:v>
      </x:c>
      <x:c r="B2929" s="23" t="n">
        <x:v>90</x:v>
      </x:c>
      <x:c r="C2929" s="23" t="str">
        <x:v>checkpoint:epoch:qwen3-5-9b</x:v>
      </x:c>
      <x:c r="D2929" s="23" t="str">
        <x:v>Qwen3.5-9B</x:v>
      </x:c>
      <x:c r="E2929" s="23" t="str">
        <x:v>qwen</x:v>
      </x:c>
      <x:c r="F2929" s="78" t="n">
        <x:v>46077</x:v>
      </x:c>
      <x:c r="G2929" s="78" t="n">
        <x:v>46181</x:v>
      </x:c>
      <x:c r="H2929" s="81" t="n">
        <x:v>0.08660254037844387</x:v>
      </x:c>
      <x:c r="I2929" s="81" t="n">
        <x:v>0.122474487139</x:v>
      </x:c>
      <x:c r="J2929" s="23" t="str">
        <x:v>total_b</x:v>
      </x:c>
      <x:c r="K2929" s="23" t="str">
        <x:v>date_historical_price</x:v>
      </x:c>
      <x:c r="L2929" s="81" t="n">
        <x:v>9</x:v>
      </x:c>
      <x:c r="M2929" s="81" t="n">
        <x:v>43.193011943137684</x:v>
      </x:c>
      <x:c r="N2929" s="81" t="n">
        <x:v>0.6811709799676583</x:v>
      </x:c>
      <x:c r="O2929" s="23" t="n">
        <x:v>45</x:v>
      </x:c>
      <x:c r="P2929" s="23" t="n">
        <x:v>12</x:v>
      </x:c>
      <x:c r="Q2929" s="78" t="n">
        <x:v>46155</x:v>
      </x:c>
      <x:c r="R2929" s="23" t="str">
        <x:v>True</x:v>
      </x:c>
      <x:c r="S2929" s="23" t="str">
        <x:v>True</x:v>
      </x:c>
      <x:c r="T2929" s="23" t="str">
        <x:v>False</x:v>
      </x:c>
    </x:row>
    <x:row r="2930">
      <x:c r="A2930" s="23" t="str">
        <x:v>total_calibration</x:v>
      </x:c>
      <x:c r="B2930" s="23" t="n">
        <x:v>90</x:v>
      </x:c>
      <x:c r="C2930" s="23" t="str">
        <x:v>checkpoint:epoch:qwen3-5-9b</x:v>
      </x:c>
      <x:c r="D2930" s="23" t="str">
        <x:v>Qwen3.5-9B</x:v>
      </x:c>
      <x:c r="E2930" s="23" t="str">
        <x:v>qwen</x:v>
      </x:c>
      <x:c r="F2930" s="78" t="n">
        <x:v>46077</x:v>
      </x:c>
      <x:c r="G2930" s="78" t="n">
        <x:v>46181</x:v>
      </x:c>
      <x:c r="H2930" s="81" t="n">
        <x:v>0.08660254037844387</x:v>
      </x:c>
      <x:c r="I2930" s="81" t="n">
        <x:v>0.122474487139</x:v>
      </x:c>
      <x:c r="J2930" s="23" t="str">
        <x:v>total_b</x:v>
      </x:c>
      <x:c r="K2930" s="23" t="str">
        <x:v>date_current_price_nonprospective</x:v>
      </x:c>
      <x:c r="L2930" s="81" t="n">
        <x:v>9</x:v>
      </x:c>
      <x:c r="M2930" s="81" t="n">
        <x:v>49.647072230599015</x:v>
      </x:c>
      <x:c r="N2930" s="81" t="n">
        <x:v>0.7416511330882275</x:v>
      </x:c>
      <x:c r="O2930" s="23" t="n">
        <x:v>45</x:v>
      </x:c>
      <x:c r="P2930" s="23" t="n">
        <x:v>12</x:v>
      </x:c>
      <x:c r="Q2930" s="78" t="n">
        <x:v>46155</x:v>
      </x:c>
      <x:c r="R2930" s="23" t="str">
        <x:v>True</x:v>
      </x:c>
      <x:c r="S2930" s="23" t="str">
        <x:v>True</x:v>
      </x:c>
      <x:c r="T2930" s="23" t="str">
        <x:v>True</x:v>
      </x:c>
    </x:row>
    <x:row r="2931">
      <x:c r="A2931" s="23" t="str">
        <x:v>total_calibration</x:v>
      </x:c>
      <x:c r="B2931" s="23" t="n">
        <x:v>90</x:v>
      </x:c>
      <x:c r="C2931" s="23" t="str">
        <x:v>checkpoint:epoch:nemotron-3-super</x:v>
      </x:c>
      <x:c r="D2931" s="23" t="str">
        <x:v>Nemotron 3 Super</x:v>
      </x:c>
      <x:c r="E2931" s="23" t="str">
        <x:v>nvidia</x:v>
      </x:c>
      <x:c r="F2931" s="78" t="n">
        <x:v>46092</x:v>
      </x:c>
      <x:c r="G2931" s="78" t="n">
        <x:v>46189</x:v>
      </x:c>
      <x:c r="H2931" s="81" t="n">
        <x:v>0.20124611797498107</x:v>
      </x:c>
      <x:c r="I2931" s="81" t="n">
        <x:v>0.309111630321</x:v>
      </x:c>
      <x:c r="J2931" s="23" t="str">
        <x:v>total_b</x:v>
      </x:c>
      <x:c r="K2931" s="23" t="str">
        <x:v>date_only</x:v>
      </x:c>
      <x:c r="L2931" s="81" t="n">
        <x:v>120</x:v>
      </x:c>
      <x:c r="M2931" s="81" t="n">
        <x:v>200.5403002270046</x:v>
      </x:c>
      <x:c r="N2931" s="81" t="n">
        <x:v>0.2230204147364437</x:v>
      </x:c>
      <x:c r="O2931" s="23" t="n">
        <x:v>60</x:v>
      </x:c>
      <x:c r="P2931" s="23" t="n">
        <x:v>12</x:v>
      </x:c>
      <x:c r="Q2931" s="78" t="n">
        <x:v>46181</x:v>
      </x:c>
      <x:c r="R2931" s="23" t="str">
        <x:v>True</x:v>
      </x:c>
      <x:c r="S2931" s="23" t="str">
        <x:v>True</x:v>
      </x:c>
      <x:c r="T2931" s="23" t="str">
        <x:v>False</x:v>
      </x:c>
    </x:row>
    <x:row r="2932">
      <x:c r="A2932" s="23" t="str">
        <x:v>total_calibration</x:v>
      </x:c>
      <x:c r="B2932" s="23" t="n">
        <x:v>90</x:v>
      </x:c>
      <x:c r="C2932" s="23" t="str">
        <x:v>checkpoint:epoch:nemotron-3-super</x:v>
      </x:c>
      <x:c r="D2932" s="23" t="str">
        <x:v>Nemotron 3 Super</x:v>
      </x:c>
      <x:c r="E2932" s="23" t="str">
        <x:v>nvidia</x:v>
      </x:c>
      <x:c r="F2932" s="78" t="n">
        <x:v>46092</x:v>
      </x:c>
      <x:c r="G2932" s="78" t="n">
        <x:v>46189</x:v>
      </x:c>
      <x:c r="H2932" s="81" t="n">
        <x:v>0.20124611797498107</x:v>
      </x:c>
      <x:c r="I2932" s="81" t="n">
        <x:v>0.309111630321</x:v>
      </x:c>
      <x:c r="J2932" s="23" t="str">
        <x:v>total_b</x:v>
      </x:c>
      <x:c r="K2932" s="23" t="str">
        <x:v>date_historical_price</x:v>
      </x:c>
      <x:c r="L2932" s="81" t="n">
        <x:v>120</x:v>
      </x:c>
      <x:c r="M2932" s="81" t="n">
        <x:v>102.98492186620842</x:v>
      </x:c>
      <x:c r="N2932" s="81" t="n">
        <x:v>-0.06640760221289159</x:v>
      </x:c>
      <x:c r="O2932" s="23" t="n">
        <x:v>60</x:v>
      </x:c>
      <x:c r="P2932" s="23" t="n">
        <x:v>12</x:v>
      </x:c>
      <x:c r="Q2932" s="78" t="n">
        <x:v>46181</x:v>
      </x:c>
      <x:c r="R2932" s="23" t="str">
        <x:v>True</x:v>
      </x:c>
      <x:c r="S2932" s="23" t="str">
        <x:v>True</x:v>
      </x:c>
      <x:c r="T2932" s="23" t="str">
        <x:v>False</x:v>
      </x:c>
    </x:row>
    <x:row r="2933">
      <x:c r="A2933" s="23" t="str">
        <x:v>total_calibration</x:v>
      </x:c>
      <x:c r="B2933" s="23" t="n">
        <x:v>90</x:v>
      </x:c>
      <x:c r="C2933" s="23" t="str">
        <x:v>checkpoint:epoch:nemotron-3-super</x:v>
      </x:c>
      <x:c r="D2933" s="23" t="str">
        <x:v>Nemotron 3 Super</x:v>
      </x:c>
      <x:c r="E2933" s="23" t="str">
        <x:v>nvidia</x:v>
      </x:c>
      <x:c r="F2933" s="78" t="n">
        <x:v>46092</x:v>
      </x:c>
      <x:c r="G2933" s="78" t="n">
        <x:v>46189</x:v>
      </x:c>
      <x:c r="H2933" s="81" t="n">
        <x:v>0.20124611797498107</x:v>
      </x:c>
      <x:c r="I2933" s="81" t="n">
        <x:v>0.309111630321</x:v>
      </x:c>
      <x:c r="J2933" s="23" t="str">
        <x:v>total_b</x:v>
      </x:c>
      <x:c r="K2933" s="23" t="str">
        <x:v>date_current_price_nonprospective</x:v>
      </x:c>
      <x:c r="L2933" s="81" t="n">
        <x:v>120</x:v>
      </x:c>
      <x:c r="M2933" s="81" t="n">
        <x:v>123.01886773604883</x:v>
      </x:c>
      <x:c r="N2933" s="81" t="n">
        <x:v>0.010790479418115752</x:v>
      </x:c>
      <x:c r="O2933" s="23" t="n">
        <x:v>60</x:v>
      </x:c>
      <x:c r="P2933" s="23" t="n">
        <x:v>12</x:v>
      </x:c>
      <x:c r="Q2933" s="78" t="n">
        <x:v>46181</x:v>
      </x:c>
      <x:c r="R2933" s="23" t="str">
        <x:v>True</x:v>
      </x:c>
      <x:c r="S2933" s="23" t="str">
        <x:v>True</x:v>
      </x:c>
      <x:c r="T2933" s="23" t="str">
        <x:v>True</x:v>
      </x:c>
    </x:row>
    <x:row r="2934">
      <x:c r="A2934" s="23" t="str">
        <x:v>total_calibration</x:v>
      </x:c>
      <x:c r="B2934" s="23" t="n">
        <x:v>90</x:v>
      </x:c>
      <x:c r="C2934" s="23" t="str">
        <x:v>checkpoint:google:gemma-4-31b-it</x:v>
      </x:c>
      <x:c r="D2934" s="23" t="str">
        <x:v>Gemma 4 31B IT</x:v>
      </x:c>
      <x:c r="E2934" s="23" t="str">
        <x:v>google</x:v>
      </x:c>
      <x:c r="F2934" s="78" t="n">
        <x:v>46114</x:v>
      </x:c>
      <x:c r="G2934" s="78" t="n">
        <x:v>46204</x:v>
      </x:c>
      <x:c r="H2934" s="81" t="n">
        <x:v>0.21071307505705478</x:v>
      </x:c>
      <x:c r="I2934" s="81" t="n">
        <x:v>0.236643191324</x:v>
      </x:c>
      <x:c r="J2934" s="23" t="str">
        <x:v>total_b</x:v>
      </x:c>
      <x:c r="K2934" s="23" t="str">
        <x:v>date_only</x:v>
      </x:c>
      <x:c r="L2934" s="81" t="n">
        <x:v>31</x:v>
      </x:c>
      <x:c r="M2934" s="81" t="n">
        <x:v>162.05619870496452</x:v>
      </x:c>
      <x:c r="N2934" s="81" t="n">
        <x:v>0.7183039537639728</x:v>
      </x:c>
      <x:c r="O2934" s="23" t="n">
        <x:v>59</x:v>
      </x:c>
      <x:c r="P2934" s="23" t="n">
        <x:v>12</x:v>
      </x:c>
      <x:c r="Q2934" s="78" t="n">
        <x:v>46189</x:v>
      </x:c>
      <x:c r="R2934" s="23" t="str">
        <x:v>True</x:v>
      </x:c>
      <x:c r="S2934" s="23" t="str">
        <x:v>True</x:v>
      </x:c>
      <x:c r="T2934" s="23" t="str">
        <x:v>False</x:v>
      </x:c>
    </x:row>
    <x:row r="2935">
      <x:c r="A2935" s="23" t="str">
        <x:v>total_calibration</x:v>
      </x:c>
      <x:c r="B2935" s="23" t="n">
        <x:v>90</x:v>
      </x:c>
      <x:c r="C2935" s="23" t="str">
        <x:v>checkpoint:google:gemma-4-31b-it</x:v>
      </x:c>
      <x:c r="D2935" s="23" t="str">
        <x:v>Gemma 4 31B IT</x:v>
      </x:c>
      <x:c r="E2935" s="23" t="str">
        <x:v>google</x:v>
      </x:c>
      <x:c r="F2935" s="78" t="n">
        <x:v>46114</x:v>
      </x:c>
      <x:c r="G2935" s="78" t="n">
        <x:v>46204</x:v>
      </x:c>
      <x:c r="H2935" s="81" t="n">
        <x:v>0.21071307505705478</x:v>
      </x:c>
      <x:c r="I2935" s="81" t="n">
        <x:v>0.236643191324</x:v>
      </x:c>
      <x:c r="J2935" s="23" t="str">
        <x:v>total_b</x:v>
      </x:c>
      <x:c r="K2935" s="23" t="str">
        <x:v>date_historical_price</x:v>
      </x:c>
      <x:c r="L2935" s="81" t="n">
        <x:v>31</x:v>
      </x:c>
      <x:c r="M2935" s="81" t="n">
        <x:v>113.247174190673</x:v>
      </x:c>
      <x:c r="N2935" s="81" t="n">
        <x:v>0.5626656802174063</x:v>
      </x:c>
      <x:c r="O2935" s="23" t="n">
        <x:v>59</x:v>
      </x:c>
      <x:c r="P2935" s="23" t="n">
        <x:v>12</x:v>
      </x:c>
      <x:c r="Q2935" s="78" t="n">
        <x:v>46189</x:v>
      </x:c>
      <x:c r="R2935" s="23" t="str">
        <x:v>True</x:v>
      </x:c>
      <x:c r="S2935" s="23" t="str">
        <x:v>True</x:v>
      </x:c>
      <x:c r="T2935" s="23" t="str">
        <x:v>False</x:v>
      </x:c>
    </x:row>
    <x:row r="2936">
      <x:c r="A2936" s="23" t="str">
        <x:v>total_calibration</x:v>
      </x:c>
      <x:c r="B2936" s="23" t="n">
        <x:v>90</x:v>
      </x:c>
      <x:c r="C2936" s="23" t="str">
        <x:v>checkpoint:google:gemma-4-31b-it</x:v>
      </x:c>
      <x:c r="D2936" s="23" t="str">
        <x:v>Gemma 4 31B IT</x:v>
      </x:c>
      <x:c r="E2936" s="23" t="str">
        <x:v>google</x:v>
      </x:c>
      <x:c r="F2936" s="78" t="n">
        <x:v>46114</x:v>
      </x:c>
      <x:c r="G2936" s="78" t="n">
        <x:v>46204</x:v>
      </x:c>
      <x:c r="H2936" s="81" t="n">
        <x:v>0.21071307505705478</x:v>
      </x:c>
      <x:c r="I2936" s="81" t="n">
        <x:v>0.236643191324</x:v>
      </x:c>
      <x:c r="J2936" s="23" t="str">
        <x:v>total_b</x:v>
      </x:c>
      <x:c r="K2936" s="23" t="str">
        <x:v>date_current_price_nonprospective</x:v>
      </x:c>
      <x:c r="L2936" s="81" t="n">
        <x:v>31</x:v>
      </x:c>
      <x:c r="M2936" s="81" t="n">
        <x:v>100.04594153471876</x:v>
      </x:c>
      <x:c r="N2936" s="81" t="n">
        <x:v>0.5088377818983137</x:v>
      </x:c>
      <x:c r="O2936" s="23" t="n">
        <x:v>59</x:v>
      </x:c>
      <x:c r="P2936" s="23" t="n">
        <x:v>12</x:v>
      </x:c>
      <x:c r="Q2936" s="78" t="n">
        <x:v>46189</x:v>
      </x:c>
      <x:c r="R2936" s="23" t="str">
        <x:v>True</x:v>
      </x:c>
      <x:c r="S2936" s="23" t="str">
        <x:v>True</x:v>
      </x:c>
      <x:c r="T2936" s="23" t="str">
        <x:v>True</x:v>
      </x:c>
    </x:row>
    <x:row r="2937">
      <x:c r="A2937" s="23" t="str">
        <x:v>total_calibration</x:v>
      </x:c>
      <x:c r="B2937" s="23" t="n">
        <x:v>90</x:v>
      </x:c>
      <x:c r="C2937" s="23" t="str">
        <x:v>checkpoint:epoch:gemma-4-26b-a4b</x:v>
      </x:c>
      <x:c r="D2937" s="23" t="str">
        <x:v>Gemma 4 26B A4B</x:v>
      </x:c>
      <x:c r="E2937" s="23" t="str">
        <x:v>google</x:v>
      </x:c>
      <x:c r="F2937" s="78" t="n">
        <x:v>46114</x:v>
      </x:c>
      <x:c r="G2937" s="78" t="n">
        <x:v>46205</x:v>
      </x:c>
      <x:c r="H2937" s="81" t="n">
        <x:v>0.1407124727947029</x:v>
      </x:c>
      <x:c r="I2937" s="81" t="n">
        <x:v>0.22803508502</x:v>
      </x:c>
      <x:c r="J2937" s="23" t="str">
        <x:v>total_b</x:v>
      </x:c>
      <x:c r="K2937" s="23" t="str">
        <x:v>date_only</x:v>
      </x:c>
      <x:c r="L2937" s="81" t="n">
        <x:v>25.2</x:v>
      </x:c>
      <x:c r="M2937" s="81" t="n">
        <x:v>162.05619870496452</x:v>
      </x:c>
      <x:c r="N2937" s="81" t="n">
        <x:v>0.8082651068167014</x:v>
      </x:c>
      <x:c r="O2937" s="23" t="n">
        <x:v>59</x:v>
      </x:c>
      <x:c r="P2937" s="23" t="n">
        <x:v>12</x:v>
      </x:c>
      <x:c r="Q2937" s="78" t="n">
        <x:v>46189</x:v>
      </x:c>
      <x:c r="R2937" s="23" t="str">
        <x:v>True</x:v>
      </x:c>
      <x:c r="S2937" s="23" t="str">
        <x:v>True</x:v>
      </x:c>
      <x:c r="T2937" s="23" t="str">
        <x:v>False</x:v>
      </x:c>
    </x:row>
    <x:row r="2938">
      <x:c r="A2938" s="23" t="str">
        <x:v>total_calibration</x:v>
      </x:c>
      <x:c r="B2938" s="23" t="n">
        <x:v>90</x:v>
      </x:c>
      <x:c r="C2938" s="23" t="str">
        <x:v>checkpoint:epoch:gemma-4-26b-a4b</x:v>
      </x:c>
      <x:c r="D2938" s="23" t="str">
        <x:v>Gemma 4 26B A4B</x:v>
      </x:c>
      <x:c r="E2938" s="23" t="str">
        <x:v>google</x:v>
      </x:c>
      <x:c r="F2938" s="78" t="n">
        <x:v>46114</x:v>
      </x:c>
      <x:c r="G2938" s="78" t="n">
        <x:v>46205</x:v>
      </x:c>
      <x:c r="H2938" s="81" t="n">
        <x:v>0.1407124727947029</x:v>
      </x:c>
      <x:c r="I2938" s="81" t="n">
        <x:v>0.22803508502</x:v>
      </x:c>
      <x:c r="J2938" s="23" t="str">
        <x:v>total_b</x:v>
      </x:c>
      <x:c r="K2938" s="23" t="str">
        <x:v>date_historical_price</x:v>
      </x:c>
      <x:c r="L2938" s="81" t="n">
        <x:v>25.2</x:v>
      </x:c>
      <x:c r="M2938" s="81" t="n">
        <x:v>76.44535367508038</x:v>
      </x:c>
      <x:c r="N2938" s="81" t="n">
        <x:v>0.4819505534848415</x:v>
      </x:c>
      <x:c r="O2938" s="23" t="n">
        <x:v>59</x:v>
      </x:c>
      <x:c r="P2938" s="23" t="n">
        <x:v>12</x:v>
      </x:c>
      <x:c r="Q2938" s="78" t="n">
        <x:v>46189</x:v>
      </x:c>
      <x:c r="R2938" s="23" t="str">
        <x:v>True</x:v>
      </x:c>
      <x:c r="S2938" s="23" t="str">
        <x:v>True</x:v>
      </x:c>
      <x:c r="T2938" s="23" t="str">
        <x:v>False</x:v>
      </x:c>
    </x:row>
    <x:row r="2939">
      <x:c r="A2939" s="23" t="str">
        <x:v>total_calibration</x:v>
      </x:c>
      <x:c r="B2939" s="23" t="n">
        <x:v>90</x:v>
      </x:c>
      <x:c r="C2939" s="23" t="str">
        <x:v>checkpoint:epoch:gemma-4-26b-a4b</x:v>
      </x:c>
      <x:c r="D2939" s="23" t="str">
        <x:v>Gemma 4 26B A4B</x:v>
      </x:c>
      <x:c r="E2939" s="23" t="str">
        <x:v>google</x:v>
      </x:c>
      <x:c r="F2939" s="78" t="n">
        <x:v>46114</x:v>
      </x:c>
      <x:c r="G2939" s="78" t="n">
        <x:v>46205</x:v>
      </x:c>
      <x:c r="H2939" s="81" t="n">
        <x:v>0.1407124727947029</x:v>
      </x:c>
      <x:c r="I2939" s="81" t="n">
        <x:v>0.22803508502</x:v>
      </x:c>
      <x:c r="J2939" s="23" t="str">
        <x:v>total_b</x:v>
      </x:c>
      <x:c r="K2939" s="23" t="str">
        <x:v>date_current_price_nonprospective</x:v>
      </x:c>
      <x:c r="L2939" s="81" t="n">
        <x:v>25.2</x:v>
      </x:c>
      <x:c r="M2939" s="81" t="n">
        <x:v>96.1699952855173</x:v>
      </x:c>
      <x:c r="N2939" s="81" t="n">
        <x:v>0.5816390539744064</x:v>
      </x:c>
      <x:c r="O2939" s="23" t="n">
        <x:v>59</x:v>
      </x:c>
      <x:c r="P2939" s="23" t="n">
        <x:v>12</x:v>
      </x:c>
      <x:c r="Q2939" s="78" t="n">
        <x:v>46189</x:v>
      </x:c>
      <x:c r="R2939" s="23" t="str">
        <x:v>True</x:v>
      </x:c>
      <x:c r="S2939" s="23" t="str">
        <x:v>True</x:v>
      </x:c>
      <x:c r="T2939" s="23" t="str">
        <x:v>True</x:v>
      </x:c>
    </x:row>
    <x:row r="2940">
      <x:c r="A2940" s="23" t="str">
        <x:v>total_calibration</x:v>
      </x:c>
      <x:c r="B2940" s="23" t="n">
        <x:v>90</x:v>
      </x:c>
      <x:c r="C2940" s="23" t="str">
        <x:v>checkpoint:z-ai-zhipu-ai:glm-5-1</x:v>
      </x:c>
      <x:c r="D2940" s="23" t="str">
        <x:v>GLM-5.1</x:v>
      </x:c>
      <x:c r="E2940" s="23" t="str">
        <x:v>z-ai</x:v>
      </x:c>
      <x:c r="F2940" s="78" t="n">
        <x:v>46119</x:v>
      </x:c>
      <x:c r="G2940" s="78" t="n">
        <x:v>46209</x:v>
      </x:c>
      <x:c r="H2940" s="81" t="n">
        <x:v>1.73735431043872</x:v>
      </x:c>
      <x:c r="I2940" s="81" t="n">
        <x:v>2.29782505862</x:v>
      </x:c>
      <x:c r="J2940" s="23" t="str">
        <x:v>total_b</x:v>
      </x:c>
      <x:c r="K2940" s="23" t="str">
        <x:v>date_only</x:v>
      </x:c>
      <x:c r="L2940" s="81" t="n">
        <x:v>754</x:v>
      </x:c>
      <x:c r="M2940" s="81" t="n">
        <x:v>118.53698036005153</x:v>
      </x:c>
      <x:c r="N2940" s="81" t="n">
        <x:v>-0.8035174861494172</x:v>
      </x:c>
      <x:c r="O2940" s="23" t="n">
        <x:v>57</x:v>
      </x:c>
      <x:c r="P2940" s="23" t="n">
        <x:v>12</x:v>
      </x:c>
      <x:c r="Q2940" s="78" t="n">
        <x:v>46205</x:v>
      </x:c>
      <x:c r="R2940" s="23" t="str">
        <x:v>True</x:v>
      </x:c>
      <x:c r="S2940" s="23" t="str">
        <x:v>True</x:v>
      </x:c>
      <x:c r="T2940" s="23" t="str">
        <x:v>False</x:v>
      </x:c>
    </x:row>
    <x:row r="2941">
      <x:c r="A2941" s="23" t="str">
        <x:v>total_calibration</x:v>
      </x:c>
      <x:c r="B2941" s="23" t="n">
        <x:v>90</x:v>
      </x:c>
      <x:c r="C2941" s="23" t="str">
        <x:v>checkpoint:z-ai-zhipu-ai:glm-5-1</x:v>
      </x:c>
      <x:c r="D2941" s="23" t="str">
        <x:v>GLM-5.1</x:v>
      </x:c>
      <x:c r="E2941" s="23" t="str">
        <x:v>z-ai</x:v>
      </x:c>
      <x:c r="F2941" s="78" t="n">
        <x:v>46119</x:v>
      </x:c>
      <x:c r="G2941" s="78" t="n">
        <x:v>46209</x:v>
      </x:c>
      <x:c r="H2941" s="81" t="n">
        <x:v>1.73735431043872</x:v>
      </x:c>
      <x:c r="I2941" s="81" t="n">
        <x:v>2.29782505862</x:v>
      </x:c>
      <x:c r="J2941" s="23" t="str">
        <x:v>total_b</x:v>
      </x:c>
      <x:c r="K2941" s="23" t="str">
        <x:v>date_historical_price</x:v>
      </x:c>
      <x:c r="L2941" s="81" t="n">
        <x:v>754</x:v>
      </x:c>
      <x:c r="M2941" s="81" t="n">
        <x:v>789.5298690250846</x:v>
      </x:c>
      <x:c r="N2941" s="81" t="n">
        <x:v>0.019997218756232945</x:v>
      </x:c>
      <x:c r="O2941" s="23" t="n">
        <x:v>57</x:v>
      </x:c>
      <x:c r="P2941" s="23" t="n">
        <x:v>12</x:v>
      </x:c>
      <x:c r="Q2941" s="78" t="n">
        <x:v>46205</x:v>
      </x:c>
      <x:c r="R2941" s="23" t="str">
        <x:v>True</x:v>
      </x:c>
      <x:c r="S2941" s="23" t="str">
        <x:v>True</x:v>
      </x:c>
      <x:c r="T2941" s="23" t="str">
        <x:v>False</x:v>
      </x:c>
    </x:row>
    <x:row r="2942">
      <x:c r="A2942" s="23" t="str">
        <x:v>total_calibration</x:v>
      </x:c>
      <x:c r="B2942" s="23" t="n">
        <x:v>90</x:v>
      </x:c>
      <x:c r="C2942" s="23" t="str">
        <x:v>checkpoint:z-ai-zhipu-ai:glm-5-1</x:v>
      </x:c>
      <x:c r="D2942" s="23" t="str">
        <x:v>GLM-5.1</x:v>
      </x:c>
      <x:c r="E2942" s="23" t="str">
        <x:v>z-ai</x:v>
      </x:c>
      <x:c r="F2942" s="78" t="n">
        <x:v>46119</x:v>
      </x:c>
      <x:c r="G2942" s="78" t="n">
        <x:v>46209</x:v>
      </x:c>
      <x:c r="H2942" s="81" t="n">
        <x:v>1.73735431043872</x:v>
      </x:c>
      <x:c r="I2942" s="81" t="n">
        <x:v>2.29782505862</x:v>
      </x:c>
      <x:c r="J2942" s="23" t="str">
        <x:v>total_b</x:v>
      </x:c>
      <x:c r="K2942" s="23" t="str">
        <x:v>date_current_price_nonprospective</x:v>
      </x:c>
      <x:c r="L2942" s="81" t="n">
        <x:v>754</x:v>
      </x:c>
      <x:c r="M2942" s="81" t="n">
        <x:v>1014.9061457576871</x:v>
      </x:c>
      <x:c r="N2942" s="81" t="n">
        <x:v>0.1290545365132945</x:v>
      </x:c>
      <x:c r="O2942" s="23" t="n">
        <x:v>57</x:v>
      </x:c>
      <x:c r="P2942" s="23" t="n">
        <x:v>12</x:v>
      </x:c>
      <x:c r="Q2942" s="78" t="n">
        <x:v>46205</x:v>
      </x:c>
      <x:c r="R2942" s="23" t="str">
        <x:v>True</x:v>
      </x:c>
      <x:c r="S2942" s="23" t="str">
        <x:v>True</x:v>
      </x:c>
      <x:c r="T2942" s="23" t="str">
        <x:v>True</x:v>
      </x:c>
    </x:row>
    <x:row r="2943">
      <x:c r="A2943" s="23" t="str">
        <x:v>total_calibration</x:v>
      </x:c>
      <x:c r="B2943" s="23" t="n">
        <x:v>90</x:v>
      </x:c>
      <x:c r="C2943" s="23" t="str">
        <x:v>checkpoint:moonshot:kimi-k2-6</x:v>
      </x:c>
      <x:c r="D2943" s="23" t="str">
        <x:v>Kimi K2.6</x:v>
      </x:c>
      <x:c r="E2943" s="23" t="str">
        <x:v>moonshotai</x:v>
      </x:c>
      <x:c r="F2943" s="78" t="n">
        <x:v>46132</x:v>
      </x:c>
      <x:c r="G2943" s="78" t="n">
        <x:v>46222</x:v>
      </x:c>
      <x:c r="H2943" s="81" t="n">
        <x:v>1.5294704966098562</x:v>
      </x:c>
      <x:c r="I2943" s="81" t="n">
        <x:v>1.63471371242</x:v>
      </x:c>
      <x:c r="J2943" s="23" t="str">
        <x:v>total_b</x:v>
      </x:c>
      <x:c r="K2943" s="23" t="str">
        <x:v>date_only</x:v>
      </x:c>
      <x:c r="L2943" s="81" t="n">
        <x:v>1040</x:v>
      </x:c>
      <x:c r="M2943" s="81" t="n">
        <x:v>97.0874992745755</x:v>
      </x:c>
      <x:c r="N2943" s="81" t="n">
        <x:v>-1.0298700243811783</x:v>
      </x:c>
      <x:c r="O2943" s="23" t="n">
        <x:v>62</x:v>
      </x:c>
      <x:c r="P2943" s="23" t="n">
        <x:v>12</x:v>
      </x:c>
      <x:c r="Q2943" s="78" t="n">
        <x:v>46209</x:v>
      </x:c>
      <x:c r="R2943" s="23" t="str">
        <x:v>True</x:v>
      </x:c>
      <x:c r="S2943" s="23" t="str">
        <x:v>True</x:v>
      </x:c>
      <x:c r="T2943" s="23" t="str">
        <x:v>False</x:v>
      </x:c>
    </x:row>
    <x:row r="2944">
      <x:c r="A2944" s="23" t="str">
        <x:v>total_calibration</x:v>
      </x:c>
      <x:c r="B2944" s="23" t="n">
        <x:v>90</x:v>
      </x:c>
      <x:c r="C2944" s="23" t="str">
        <x:v>checkpoint:moonshot:kimi-k2-6</x:v>
      </x:c>
      <x:c r="D2944" s="23" t="str">
        <x:v>Kimi K2.6</x:v>
      </x:c>
      <x:c r="E2944" s="23" t="str">
        <x:v>moonshotai</x:v>
      </x:c>
      <x:c r="F2944" s="78" t="n">
        <x:v>46132</x:v>
      </x:c>
      <x:c r="G2944" s="78" t="n">
        <x:v>46222</x:v>
      </x:c>
      <x:c r="H2944" s="81" t="n">
        <x:v>1.5294704966098562</x:v>
      </x:c>
      <x:c r="I2944" s="81" t="n">
        <x:v>1.63471371242</x:v>
      </x:c>
      <x:c r="J2944" s="23" t="str">
        <x:v>total_b</x:v>
      </x:c>
      <x:c r="K2944" s="23" t="str">
        <x:v>date_historical_price</x:v>
      </x:c>
      <x:c r="L2944" s="81" t="n">
        <x:v>1040</x:v>
      </x:c>
      <x:c r="M2944" s="81" t="n">
        <x:v>507.63241577641935</x:v>
      </x:c>
      <x:c r="N2944" s="81" t="n">
        <x:v>-0.31148399233921753</x:v>
      </x:c>
      <x:c r="O2944" s="23" t="n">
        <x:v>62</x:v>
      </x:c>
      <x:c r="P2944" s="23" t="n">
        <x:v>12</x:v>
      </x:c>
      <x:c r="Q2944" s="78" t="n">
        <x:v>46209</x:v>
      </x:c>
      <x:c r="R2944" s="23" t="str">
        <x:v>True</x:v>
      </x:c>
      <x:c r="S2944" s="23" t="str">
        <x:v>True</x:v>
      </x:c>
      <x:c r="T2944" s="23" t="str">
        <x:v>False</x:v>
      </x:c>
    </x:row>
    <x:row r="2945">
      <x:c r="A2945" s="23" t="str">
        <x:v>total_calibration</x:v>
      </x:c>
      <x:c r="B2945" s="23" t="n">
        <x:v>90</x:v>
      </x:c>
      <x:c r="C2945" s="23" t="str">
        <x:v>checkpoint:moonshot:kimi-k2-6</x:v>
      </x:c>
      <x:c r="D2945" s="23" t="str">
        <x:v>Kimi K2.6</x:v>
      </x:c>
      <x:c r="E2945" s="23" t="str">
        <x:v>moonshotai</x:v>
      </x:c>
      <x:c r="F2945" s="78" t="n">
        <x:v>46132</x:v>
      </x:c>
      <x:c r="G2945" s="78" t="n">
        <x:v>46222</x:v>
      </x:c>
      <x:c r="H2945" s="81" t="n">
        <x:v>1.5294704966098562</x:v>
      </x:c>
      <x:c r="I2945" s="81" t="n">
        <x:v>1.63471371242</x:v>
      </x:c>
      <x:c r="J2945" s="23" t="str">
        <x:v>total_b</x:v>
      </x:c>
      <x:c r="K2945" s="23" t="str">
        <x:v>date_current_price_nonprospective</x:v>
      </x:c>
      <x:c r="L2945" s="81" t="n">
        <x:v>1040</x:v>
      </x:c>
      <x:c r="M2945" s="81" t="n">
        <x:v>519.9688248037702</x:v>
      </x:c>
      <x:c r="N2945" s="81" t="n">
        <x:v>-0.3010560333977594</x:v>
      </x:c>
      <x:c r="O2945" s="23" t="n">
        <x:v>62</x:v>
      </x:c>
      <x:c r="P2945" s="23" t="n">
        <x:v>12</x:v>
      </x:c>
      <x:c r="Q2945" s="78" t="n">
        <x:v>46209</x:v>
      </x:c>
      <x:c r="R2945" s="23" t="str">
        <x:v>True</x:v>
      </x:c>
      <x:c r="S2945" s="23" t="str">
        <x:v>True</x:v>
      </x:c>
      <x:c r="T2945" s="23" t="str">
        <x:v>True</x:v>
      </x:c>
    </x:row>
    <x:row r="2946">
      <x:c r="A2946" s="23" t="str">
        <x:v>total_calibration</x:v>
      </x:c>
      <x:c r="B2946" s="23" t="n">
        <x:v>90</x:v>
      </x:c>
      <x:c r="C2946" s="23" t="str">
        <x:v>checkpoint:epoch:deepseek-v4-flash</x:v>
      </x:c>
      <x:c r="D2946" s="23" t="str">
        <x:v>DeepSeek-V4-Flash</x:v>
      </x:c>
      <x:c r="E2946" s="23" t="str">
        <x:v>deepseek</x:v>
      </x:c>
      <x:c r="F2946" s="78" t="n">
        <x:v>46136</x:v>
      </x:c>
      <x:c r="G2946" s="78" t="n">
        <x:v>46225</x:v>
      </x:c>
      <x:c r="H2946" s="81" t="n">
        <x:v>0.13901719318127526</x:v>
      </x:c>
      <x:c r="I2946" s="81" t="n">
        <x:v>0.197989898732</x:v>
      </x:c>
      <x:c r="J2946" s="23" t="str">
        <x:v>total_b</x:v>
      </x:c>
      <x:c r="K2946" s="23" t="str">
        <x:v>date_only</x:v>
      </x:c>
      <x:c r="L2946" s="81" t="n">
        <x:v>284</x:v>
      </x:c>
      <x:c r="M2946" s="81" t="n">
        <x:v>149.8624331179321</x:v>
      </x:c>
      <x:c r="N2946" s="81" t="n">
        <x:v>-0.27762556066315075</x:v>
      </x:c>
      <x:c r="O2946" s="23" t="n">
        <x:v>59</x:v>
      </x:c>
      <x:c r="P2946" s="23" t="n">
        <x:v>12</x:v>
      </x:c>
      <x:c r="Q2946" s="78" t="n">
        <x:v>46222</x:v>
      </x:c>
      <x:c r="R2946" s="23" t="str">
        <x:v>True</x:v>
      </x:c>
      <x:c r="S2946" s="23" t="str">
        <x:v>True</x:v>
      </x:c>
      <x:c r="T2946" s="23" t="str">
        <x:v>False</x:v>
      </x:c>
    </x:row>
    <x:row r="2947">
      <x:c r="A2947" s="23" t="str">
        <x:v>total_calibration</x:v>
      </x:c>
      <x:c r="B2947" s="23" t="n">
        <x:v>90</x:v>
      </x:c>
      <x:c r="C2947" s="23" t="str">
        <x:v>checkpoint:epoch:deepseek-v4-flash</x:v>
      </x:c>
      <x:c r="D2947" s="23" t="str">
        <x:v>DeepSeek-V4-Flash</x:v>
      </x:c>
      <x:c r="E2947" s="23" t="str">
        <x:v>deepseek</x:v>
      </x:c>
      <x:c r="F2947" s="78" t="n">
        <x:v>46136</x:v>
      </x:c>
      <x:c r="G2947" s="78" t="n">
        <x:v>46225</x:v>
      </x:c>
      <x:c r="H2947" s="81" t="n">
        <x:v>0.13901719318127526</x:v>
      </x:c>
      <x:c r="I2947" s="81" t="n">
        <x:v>0.197989898732</x:v>
      </x:c>
      <x:c r="J2947" s="23" t="str">
        <x:v>total_b</x:v>
      </x:c>
      <x:c r="K2947" s="23" t="str">
        <x:v>date_historical_price</x:v>
      </x:c>
      <x:c r="L2947" s="81" t="n">
        <x:v>284</x:v>
      </x:c>
      <x:c r="M2947" s="81" t="n">
        <x:v>64.94349744420114</x:v>
      </x:c>
      <x:c r="N2947" s="81" t="n">
        <x:v>-0.6407826667854369</x:v>
      </x:c>
      <x:c r="O2947" s="23" t="n">
        <x:v>59</x:v>
      </x:c>
      <x:c r="P2947" s="23" t="n">
        <x:v>12</x:v>
      </x:c>
      <x:c r="Q2947" s="78" t="n">
        <x:v>46222</x:v>
      </x:c>
      <x:c r="R2947" s="23" t="str">
        <x:v>True</x:v>
      </x:c>
      <x:c r="S2947" s="23" t="str">
        <x:v>True</x:v>
      </x:c>
      <x:c r="T2947" s="23" t="str">
        <x:v>False</x:v>
      </x:c>
    </x:row>
    <x:row r="2948">
      <x:c r="A2948" s="23" t="str">
        <x:v>total_calibration</x:v>
      </x:c>
      <x:c r="B2948" s="23" t="n">
        <x:v>90</x:v>
      </x:c>
      <x:c r="C2948" s="23" t="str">
        <x:v>checkpoint:epoch:deepseek-v4-flash</x:v>
      </x:c>
      <x:c r="D2948" s="23" t="str">
        <x:v>DeepSeek-V4-Flash</x:v>
      </x:c>
      <x:c r="E2948" s="23" t="str">
        <x:v>deepseek</x:v>
      </x:c>
      <x:c r="F2948" s="78" t="n">
        <x:v>46136</x:v>
      </x:c>
      <x:c r="G2948" s="78" t="n">
        <x:v>46225</x:v>
      </x:c>
      <x:c r="H2948" s="81" t="n">
        <x:v>0.13901719318127526</x:v>
      </x:c>
      <x:c r="I2948" s="81" t="n">
        <x:v>0.197989898732</x:v>
      </x:c>
      <x:c r="J2948" s="23" t="str">
        <x:v>total_b</x:v>
      </x:c>
      <x:c r="K2948" s="23" t="str">
        <x:v>date_current_price_nonprospective</x:v>
      </x:c>
      <x:c r="L2948" s="81" t="n">
        <x:v>284</x:v>
      </x:c>
      <x:c r="M2948" s="81" t="n">
        <x:v>69.69484806656216</x:v>
      </x:c>
      <x:c r="N2948" s="81" t="n">
        <x:v>-0.610117664373117</x:v>
      </x:c>
      <x:c r="O2948" s="23" t="n">
        <x:v>59</x:v>
      </x:c>
      <x:c r="P2948" s="23" t="n">
        <x:v>12</x:v>
      </x:c>
      <x:c r="Q2948" s="78" t="n">
        <x:v>46222</x:v>
      </x:c>
      <x:c r="R2948" s="23" t="str">
        <x:v>True</x:v>
      </x:c>
      <x:c r="S2948" s="23" t="str">
        <x:v>True</x:v>
      </x:c>
      <x:c r="T2948" s="23" t="str">
        <x:v>True</x:v>
      </x:c>
    </x:row>
    <x:row r="2949">
      <x:c r="A2949" s="23" t="str">
        <x:v>total_calibration</x:v>
      </x:c>
      <x:c r="B2949" s="23" t="n">
        <x:v>90</x:v>
      </x:c>
      <x:c r="C2949" s="23" t="str">
        <x:v>checkpoint:deepseek:deepseek-v4-pro</x:v>
      </x:c>
      <x:c r="D2949" s="23" t="str">
        <x:v>DeepSeek-V4-Pro</x:v>
      </x:c>
      <x:c r="E2949" s="23" t="str">
        <x:v>deepseek</x:v>
      </x:c>
      <x:c r="F2949" s="78" t="n">
        <x:v>46136</x:v>
      </x:c>
      <x:c r="G2949" s="78" t="n">
        <x:v>46225</x:v>
      </x:c>
      <x:c r="H2949" s="81" t="n">
        <x:v>0.6151828996322963</x:v>
      </x:c>
      <x:c r="I2949" s="81" t="n">
        <x:v>2.25175071808</x:v>
      </x:c>
      <x:c r="J2949" s="23" t="str">
        <x:v>total_b</x:v>
      </x:c>
      <x:c r="K2949" s="23" t="str">
        <x:v>date_only</x:v>
      </x:c>
      <x:c r="L2949" s="81" t="n">
        <x:v>1600</x:v>
      </x:c>
      <x:c r="M2949" s="81" t="n">
        <x:v>149.8624331179321</x:v>
      </x:c>
      <x:c r="N2949" s="81" t="n">
        <x:v>-1.0284272032720378</x:v>
      </x:c>
      <x:c r="O2949" s="23" t="n">
        <x:v>59</x:v>
      </x:c>
      <x:c r="P2949" s="23" t="n">
        <x:v>12</x:v>
      </x:c>
      <x:c r="Q2949" s="78" t="n">
        <x:v>46222</x:v>
      </x:c>
      <x:c r="R2949" s="23" t="str">
        <x:v>True</x:v>
      </x:c>
      <x:c r="S2949" s="23" t="str">
        <x:v>True</x:v>
      </x:c>
      <x:c r="T2949" s="23" t="str">
        <x:v>False</x:v>
      </x:c>
    </x:row>
    <x:row r="2950">
      <x:c r="A2950" s="23" t="str">
        <x:v>total_calibration</x:v>
      </x:c>
      <x:c r="B2950" s="23" t="n">
        <x:v>90</x:v>
      </x:c>
      <x:c r="C2950" s="23" t="str">
        <x:v>checkpoint:deepseek:deepseek-v4-pro</x:v>
      </x:c>
      <x:c r="D2950" s="23" t="str">
        <x:v>DeepSeek-V4-Pro</x:v>
      </x:c>
      <x:c r="E2950" s="23" t="str">
        <x:v>deepseek</x:v>
      </x:c>
      <x:c r="F2950" s="78" t="n">
        <x:v>46136</x:v>
      </x:c>
      <x:c r="G2950" s="78" t="n">
        <x:v>46225</x:v>
      </x:c>
      <x:c r="H2950" s="81" t="n">
        <x:v>0.6151828996322963</x:v>
      </x:c>
      <x:c r="I2950" s="81" t="n">
        <x:v>2.25175071808</x:v>
      </x:c>
      <x:c r="J2950" s="23" t="str">
        <x:v>total_b</x:v>
      </x:c>
      <x:c r="K2950" s="23" t="str">
        <x:v>date_historical_price</x:v>
      </x:c>
      <x:c r="L2950" s="81" t="n">
        <x:v>1600</x:v>
      </x:c>
      <x:c r="M2950" s="81" t="n">
        <x:v>260.3185003398936</x:v>
      </x:c>
      <x:c r="N2950" s="81" t="n">
        <x:v>-0.7886149489684307</x:v>
      </x:c>
      <x:c r="O2950" s="23" t="n">
        <x:v>59</x:v>
      </x:c>
      <x:c r="P2950" s="23" t="n">
        <x:v>12</x:v>
      </x:c>
      <x:c r="Q2950" s="78" t="n">
        <x:v>46222</x:v>
      </x:c>
      <x:c r="R2950" s="23" t="str">
        <x:v>True</x:v>
      </x:c>
      <x:c r="S2950" s="23" t="str">
        <x:v>True</x:v>
      </x:c>
      <x:c r="T2950" s="23" t="str">
        <x:v>False</x:v>
      </x:c>
    </x:row>
    <x:row r="2951">
      <x:c r="A2951" s="23" t="str">
        <x:v>total_calibration</x:v>
      </x:c>
      <x:c r="B2951" s="23" t="n">
        <x:v>90</x:v>
      </x:c>
      <x:c r="C2951" s="23" t="str">
        <x:v>checkpoint:deepseek:deepseek-v4-pro</x:v>
      </x:c>
      <x:c r="D2951" s="23" t="str">
        <x:v>DeepSeek-V4-Pro</x:v>
      </x:c>
      <x:c r="E2951" s="23" t="str">
        <x:v>deepseek</x:v>
      </x:c>
      <x:c r="F2951" s="78" t="n">
        <x:v>46136</x:v>
      </x:c>
      <x:c r="G2951" s="78" t="n">
        <x:v>46225</x:v>
      </x:c>
      <x:c r="H2951" s="81" t="n">
        <x:v>0.6151828996322963</x:v>
      </x:c>
      <x:c r="I2951" s="81" t="n">
        <x:v>2.25175071808</x:v>
      </x:c>
      <x:c r="J2951" s="23" t="str">
        <x:v>total_b</x:v>
      </x:c>
      <x:c r="K2951" s="23" t="str">
        <x:v>date_current_price_nonprospective</x:v>
      </x:c>
      <x:c r="L2951" s="81" t="n">
        <x:v>1600</x:v>
      </x:c>
      <x:c r="M2951" s="81" t="n">
        <x:v>854.749067589475</x:v>
      </x:c>
      <x:c r="N2951" s="81" t="n">
        <x:v>-0.27228134694098277</x:v>
      </x:c>
      <x:c r="O2951" s="23" t="n">
        <x:v>59</x:v>
      </x:c>
      <x:c r="P2951" s="23" t="n">
        <x:v>12</x:v>
      </x:c>
      <x:c r="Q2951" s="78" t="n">
        <x:v>46222</x:v>
      </x:c>
      <x:c r="R2951" s="23" t="str">
        <x:v>True</x:v>
      </x:c>
      <x:c r="S2951" s="23" t="str">
        <x:v>True</x:v>
      </x:c>
      <x:c r="T2951" s="23" t="str">
        <x:v>True</x:v>
      </x:c>
    </x:row>
    <x:row r="2952">
      <x:c r="A2952" s="23" t="str">
        <x:v>active_label_common_panel</x:v>
      </x:c>
      <x:c r="B2952" s="23" t="n">
        <x:v>90</x:v>
      </x:c>
      <x:c r="C2952" s="23" t="str">
        <x:v>checkpoint:epoch:kimi-k2</x:v>
      </x:c>
      <x:c r="D2952" s="23" t="str">
        <x:v>Kimi K2</x:v>
      </x:c>
      <x:c r="E2952" s="23" t="str">
        <x:v>kimi</x:v>
      </x:c>
      <x:c r="F2952" s="78" t="n">
        <x:v>45849</x:v>
      </x:c>
      <x:c r="G2952" s="78" t="n">
        <x:v>45939</x:v>
      </x:c>
      <x:c r="H2952" s="81" t="n">
        <x:v>0.5904235767650206</x:v>
      </x:c>
      <x:c r="I2952" s="81" t="n">
        <x:v>1.14498908292</x:v>
      </x:c>
      <x:c r="J2952" s="23" t="str">
        <x:v>active_b</x:v>
      </x:c>
      <x:c r="K2952" s="23" t="str">
        <x:v>date_historical_price</x:v>
      </x:c>
      <x:c r="L2952" s="81" t="n">
        <x:v>32.6</x:v>
      </x:c>
      <x:c r="M2952" s="81" t="n">
        <x:v>31.13599412228056</x:v>
      </x:c>
      <x:c r="N2952" s="81" t="n">
        <x:v>-0.01995486346392314</x:v>
      </x:c>
      <x:c r="O2952" s="23" t="n">
        <x:v>14</x:v>
      </x:c>
      <x:c r="P2952" s="23" t="n">
        <x:v>5</x:v>
      </x:c>
      <x:c r="Q2952" s="78" t="n">
        <x:v>45921</x:v>
      </x:c>
      <x:c r="R2952" s="23" t="str">
        <x:v>True</x:v>
      </x:c>
      <x:c r="S2952" s="23" t="str">
        <x:v>True</x:v>
      </x:c>
      <x:c r="T2952" s="23" t="str">
        <x:v>False</x:v>
      </x:c>
    </x:row>
    <x:row r="2953">
      <x:c r="A2953" s="23" t="str">
        <x:v>active_label_common_panel</x:v>
      </x:c>
      <x:c r="B2953" s="23" t="n">
        <x:v>90</x:v>
      </x:c>
      <x:c r="C2953" s="23" t="str">
        <x:v>checkpoint:epoch:kimi-k2</x:v>
      </x:c>
      <x:c r="D2953" s="23" t="str">
        <x:v>Kimi K2</x:v>
      </x:c>
      <x:c r="E2953" s="23" t="str">
        <x:v>kimi</x:v>
      </x:c>
      <x:c r="F2953" s="78" t="n">
        <x:v>45849</x:v>
      </x:c>
      <x:c r="G2953" s="78" t="n">
        <x:v>45939</x:v>
      </x:c>
      <x:c r="H2953" s="81" t="n">
        <x:v>0.5904235767650206</x:v>
      </x:c>
      <x:c r="I2953" s="81" t="n">
        <x:v>1.14498908292</x:v>
      </x:c>
      <x:c r="J2953" s="23" t="str">
        <x:v>active_b</x:v>
      </x:c>
      <x:c r="K2953" s="23" t="str">
        <x:v>score_date</x:v>
      </x:c>
      <x:c r="L2953" s="81" t="n">
        <x:v>32.6</x:v>
      </x:c>
      <x:c r="M2953" s="81" t="n">
        <x:v>29.887432128123436</x:v>
      </x:c>
      <x:c r="N2953" s="81" t="n">
        <x:v>-0.03772899718969333</x:v>
      </x:c>
      <x:c r="O2953" s="23" t="n">
        <x:v>14</x:v>
      </x:c>
      <x:c r="P2953" s="23" t="n">
        <x:v>5</x:v>
      </x:c>
      <x:c r="Q2953" s="78" t="n">
        <x:v>45921</x:v>
      </x:c>
      <x:c r="R2953" s="23" t="str">
        <x:v>True</x:v>
      </x:c>
      <x:c r="S2953" s="23" t="str">
        <x:v>True</x:v>
      </x:c>
      <x:c r="T2953" s="23" t="str">
        <x:v>False</x:v>
      </x:c>
    </x:row>
    <x:row r="2954">
      <x:c r="A2954" s="23" t="str">
        <x:v>active_label_common_panel</x:v>
      </x:c>
      <x:c r="B2954" s="23" t="n">
        <x:v>90</x:v>
      </x:c>
      <x:c r="C2954" s="23" t="str">
        <x:v>checkpoint:epoch:kimi-k2</x:v>
      </x:c>
      <x:c r="D2954" s="23" t="str">
        <x:v>Kimi K2</x:v>
      </x:c>
      <x:c r="E2954" s="23" t="str">
        <x:v>kimi</x:v>
      </x:c>
      <x:c r="F2954" s="78" t="n">
        <x:v>45849</x:v>
      </x:c>
      <x:c r="G2954" s="78" t="n">
        <x:v>45939</x:v>
      </x:c>
      <x:c r="H2954" s="81" t="n">
        <x:v>0.5904235767650206</x:v>
      </x:c>
      <x:c r="I2954" s="81" t="n">
        <x:v>1.14498908292</x:v>
      </x:c>
      <x:c r="J2954" s="23" t="str">
        <x:v>active_b</x:v>
      </x:c>
      <x:c r="K2954" s="23" t="str">
        <x:v>score_date_historical_price</x:v>
      </x:c>
      <x:c r="L2954" s="81" t="n">
        <x:v>32.6</x:v>
      </x:c>
      <x:c r="M2954" s="81" t="n">
        <x:v>30.078355905345788</x:v>
      </x:c>
      <x:c r="N2954" s="81" t="n">
        <x:v>-0.034963506205183965</x:v>
      </x:c>
      <x:c r="O2954" s="23" t="n">
        <x:v>14</x:v>
      </x:c>
      <x:c r="P2954" s="23" t="n">
        <x:v>5</x:v>
      </x:c>
      <x:c r="Q2954" s="78" t="n">
        <x:v>45921</x:v>
      </x:c>
      <x:c r="R2954" s="23" t="str">
        <x:v>True</x:v>
      </x:c>
      <x:c r="S2954" s="23" t="str">
        <x:v>True</x:v>
      </x:c>
      <x:c r="T2954" s="23" t="str">
        <x:v>False</x:v>
      </x:c>
    </x:row>
    <x:row r="2955">
      <x:c r="A2955" s="23" t="str">
        <x:v>active_label_common_panel</x:v>
      </x:c>
      <x:c r="B2955" s="23" t="n">
        <x:v>90</x:v>
      </x:c>
      <x:c r="C2955" s="23" t="str">
        <x:v>checkpoint:epoch:kimi-k2</x:v>
      </x:c>
      <x:c r="D2955" s="23" t="str">
        <x:v>Kimi K2</x:v>
      </x:c>
      <x:c r="E2955" s="23" t="str">
        <x:v>kimi</x:v>
      </x:c>
      <x:c r="F2955" s="78" t="n">
        <x:v>45849</x:v>
      </x:c>
      <x:c r="G2955" s="78" t="n">
        <x:v>45939</x:v>
      </x:c>
      <x:c r="H2955" s="81" t="n">
        <x:v>0.5904235767650206</x:v>
      </x:c>
      <x:c r="I2955" s="81" t="n">
        <x:v>1.14498908292</x:v>
      </x:c>
      <x:c r="J2955" s="23" t="str">
        <x:v>active_b</x:v>
      </x:c>
      <x:c r="K2955" s="23" t="str">
        <x:v>score_date_current_price_nonprospective</x:v>
      </x:c>
      <x:c r="L2955" s="81" t="n">
        <x:v>32.6</x:v>
      </x:c>
      <x:c r="M2955" s="81" t="n">
        <x:v>29.764703492258395</x:v>
      </x:c>
      <x:c r="N2955" s="81" t="n">
        <x:v>-0.03951603948009672</x:v>
      </x:c>
      <x:c r="O2955" s="23" t="n">
        <x:v>14</x:v>
      </x:c>
      <x:c r="P2955" s="23" t="n">
        <x:v>5</x:v>
      </x:c>
      <x:c r="Q2955" s="78" t="n">
        <x:v>45921</x:v>
      </x:c>
      <x:c r="R2955" s="23" t="str">
        <x:v>True</x:v>
      </x:c>
      <x:c r="S2955" s="23" t="str">
        <x:v>True</x:v>
      </x:c>
      <x:c r="T2955" s="23" t="str">
        <x:v>True</x:v>
      </x:c>
    </x:row>
    <x:row r="2956">
      <x:c r="A2956" s="23" t="str">
        <x:v>active_label_common_panel</x:v>
      </x:c>
      <x:c r="B2956" s="23" t="n">
        <x:v>90</x:v>
      </x:c>
      <x:c r="C2956" s="23" t="str">
        <x:v>checkpoint:epoch:kimi-k2</x:v>
      </x:c>
      <x:c r="D2956" s="23" t="str">
        <x:v>Kimi K2</x:v>
      </x:c>
      <x:c r="E2956" s="23" t="str">
        <x:v>kimi</x:v>
      </x:c>
      <x:c r="F2956" s="78" t="n">
        <x:v>45849</x:v>
      </x:c>
      <x:c r="G2956" s="78" t="n">
        <x:v>45939</x:v>
      </x:c>
      <x:c r="H2956" s="81" t="n">
        <x:v>0.5904235767650206</x:v>
      </x:c>
      <x:c r="I2956" s="81" t="n">
        <x:v>1.14498908292</x:v>
      </x:c>
      <x:c r="J2956" s="23" t="str">
        <x:v>total_b</x:v>
      </x:c>
      <x:c r="K2956" s="23" t="str">
        <x:v>date_historical_price</x:v>
      </x:c>
      <x:c r="L2956" s="81" t="n">
        <x:v>1040</x:v>
      </x:c>
      <x:c r="M2956" s="81" t="n">
        <x:v>833.8921517848017</x:v>
      </x:c>
      <x:c r="N2956" s="81" t="n">
        <x:v>-0.09592345282580357</x:v>
      </x:c>
      <x:c r="O2956" s="23" t="n">
        <x:v>14</x:v>
      </x:c>
      <x:c r="P2956" s="23" t="n">
        <x:v>5</x:v>
      </x:c>
      <x:c r="Q2956" s="78" t="n">
        <x:v>45921</x:v>
      </x:c>
      <x:c r="R2956" s="23" t="str">
        <x:v>True</x:v>
      </x:c>
      <x:c r="S2956" s="23" t="str">
        <x:v>True</x:v>
      </x:c>
      <x:c r="T2956" s="23" t="str">
        <x:v>False</x:v>
      </x:c>
    </x:row>
    <x:row r="2957">
      <x:c r="A2957" s="23" t="str">
        <x:v>active_label_common_panel</x:v>
      </x:c>
      <x:c r="B2957" s="23" t="n">
        <x:v>90</x:v>
      </x:c>
      <x:c r="C2957" s="23" t="str">
        <x:v>checkpoint:epoch:kimi-k2</x:v>
      </x:c>
      <x:c r="D2957" s="23" t="str">
        <x:v>Kimi K2</x:v>
      </x:c>
      <x:c r="E2957" s="23" t="str">
        <x:v>kimi</x:v>
      </x:c>
      <x:c r="F2957" s="78" t="n">
        <x:v>45849</x:v>
      </x:c>
      <x:c r="G2957" s="78" t="n">
        <x:v>45939</x:v>
      </x:c>
      <x:c r="H2957" s="81" t="n">
        <x:v>0.5904235767650206</x:v>
      </x:c>
      <x:c r="I2957" s="81" t="n">
        <x:v>1.14498908292</x:v>
      </x:c>
      <x:c r="J2957" s="23" t="str">
        <x:v>total_b</x:v>
      </x:c>
      <x:c r="K2957" s="23" t="str">
        <x:v>score_date</x:v>
      </x:c>
      <x:c r="L2957" s="81" t="n">
        <x:v>1040</x:v>
      </x:c>
      <x:c r="M2957" s="81" t="n">
        <x:v>649.6874333629387</x:v>
      </x:c>
      <x:c r="N2957" s="81" t="n">
        <x:v>-0.20432887283187826</x:v>
      </x:c>
      <x:c r="O2957" s="23" t="n">
        <x:v>14</x:v>
      </x:c>
      <x:c r="P2957" s="23" t="n">
        <x:v>5</x:v>
      </x:c>
      <x:c r="Q2957" s="78" t="n">
        <x:v>45921</x:v>
      </x:c>
      <x:c r="R2957" s="23" t="str">
        <x:v>True</x:v>
      </x:c>
      <x:c r="S2957" s="23" t="str">
        <x:v>True</x:v>
      </x:c>
      <x:c r="T2957" s="23" t="str">
        <x:v>False</x:v>
      </x:c>
    </x:row>
    <x:row r="2958">
      <x:c r="A2958" s="23" t="str">
        <x:v>active_label_common_panel</x:v>
      </x:c>
      <x:c r="B2958" s="23" t="n">
        <x:v>90</x:v>
      </x:c>
      <x:c r="C2958" s="23" t="str">
        <x:v>checkpoint:epoch:kimi-k2</x:v>
      </x:c>
      <x:c r="D2958" s="23" t="str">
        <x:v>Kimi K2</x:v>
      </x:c>
      <x:c r="E2958" s="23" t="str">
        <x:v>kimi</x:v>
      </x:c>
      <x:c r="F2958" s="78" t="n">
        <x:v>45849</x:v>
      </x:c>
      <x:c r="G2958" s="78" t="n">
        <x:v>45939</x:v>
      </x:c>
      <x:c r="H2958" s="81" t="n">
        <x:v>0.5904235767650206</x:v>
      </x:c>
      <x:c r="I2958" s="81" t="n">
        <x:v>1.14498908292</x:v>
      </x:c>
      <x:c r="J2958" s="23" t="str">
        <x:v>total_b</x:v>
      </x:c>
      <x:c r="K2958" s="23" t="str">
        <x:v>score_date_historical_price</x:v>
      </x:c>
      <x:c r="L2958" s="81" t="n">
        <x:v>1040</x:v>
      </x:c>
      <x:c r="M2958" s="81" t="n">
        <x:v>768.7849711145911</x:v>
      </x:c>
      <x:c r="N2958" s="81" t="n">
        <x:v>-0.13122845452616758</x:v>
      </x:c>
      <x:c r="O2958" s="23" t="n">
        <x:v>14</x:v>
      </x:c>
      <x:c r="P2958" s="23" t="n">
        <x:v>5</x:v>
      </x:c>
      <x:c r="Q2958" s="78" t="n">
        <x:v>45921</x:v>
      </x:c>
      <x:c r="R2958" s="23" t="str">
        <x:v>True</x:v>
      </x:c>
      <x:c r="S2958" s="23" t="str">
        <x:v>True</x:v>
      </x:c>
      <x:c r="T2958" s="23" t="str">
        <x:v>False</x:v>
      </x:c>
    </x:row>
    <x:row r="2959">
      <x:c r="A2959" s="23" t="str">
        <x:v>active_label_common_panel</x:v>
      </x:c>
      <x:c r="B2959" s="23" t="n">
        <x:v>90</x:v>
      </x:c>
      <x:c r="C2959" s="23" t="str">
        <x:v>checkpoint:epoch:kimi-k2</x:v>
      </x:c>
      <x:c r="D2959" s="23" t="str">
        <x:v>Kimi K2</x:v>
      </x:c>
      <x:c r="E2959" s="23" t="str">
        <x:v>kimi</x:v>
      </x:c>
      <x:c r="F2959" s="78" t="n">
        <x:v>45849</x:v>
      </x:c>
      <x:c r="G2959" s="78" t="n">
        <x:v>45939</x:v>
      </x:c>
      <x:c r="H2959" s="81" t="n">
        <x:v>0.5904235767650206</x:v>
      </x:c>
      <x:c r="I2959" s="81" t="n">
        <x:v>1.14498908292</x:v>
      </x:c>
      <x:c r="J2959" s="23" t="str">
        <x:v>total_b</x:v>
      </x:c>
      <x:c r="K2959" s="23" t="str">
        <x:v>score_date_current_price_nonprospective</x:v>
      </x:c>
      <x:c r="L2959" s="81" t="n">
        <x:v>1040</x:v>
      </x:c>
      <x:c r="M2959" s="81" t="n">
        <x:v>650.336762489718</x:v>
      </x:c>
      <x:c r="N2959" s="81" t="n">
        <x:v>-0.20389503462940536</x:v>
      </x:c>
      <x:c r="O2959" s="23" t="n">
        <x:v>14</x:v>
      </x:c>
      <x:c r="P2959" s="23" t="n">
        <x:v>5</x:v>
      </x:c>
      <x:c r="Q2959" s="78" t="n">
        <x:v>45921</x:v>
      </x:c>
      <x:c r="R2959" s="23" t="str">
        <x:v>True</x:v>
      </x:c>
      <x:c r="S2959" s="23" t="str">
        <x:v>True</x:v>
      </x:c>
      <x:c r="T2959" s="23" t="str">
        <x:v>True</x:v>
      </x:c>
    </x:row>
    <x:row r="2960">
      <x:c r="A2960" s="23" t="str">
        <x:v>active_label_common_panel</x:v>
      </x:c>
      <x:c r="B2960" s="23" t="n">
        <x:v>90</x:v>
      </x:c>
      <x:c r="C2960" s="23" t="str">
        <x:v>checkpoint:epoch:glm-4-5</x:v>
      </x:c>
      <x:c r="D2960" s="23" t="str">
        <x:v>GLM-4.5</x:v>
      </x:c>
      <x:c r="E2960" s="23" t="str">
        <x:v>zai</x:v>
      </x:c>
      <x:c r="F2960" s="78" t="n">
        <x:v>45874</x:v>
      </x:c>
      <x:c r="G2960" s="78" t="n">
        <x:v>45956</x:v>
      </x:c>
      <x:c r="H2960" s="81" t="n">
        <x:v>0.7245688373094719</x:v>
      </x:c>
      <x:c r="I2960" s="81" t="n">
        <x:v>1.14891252931</x:v>
      </x:c>
      <x:c r="J2960" s="23" t="str">
        <x:v>active_b</x:v>
      </x:c>
      <x:c r="K2960" s="23" t="str">
        <x:v>date_historical_price</x:v>
      </x:c>
      <x:c r="L2960" s="81" t="n">
        <x:v>32</x:v>
      </x:c>
      <x:c r="M2960" s="81" t="n">
        <x:v>35.5463146470577</x:v>
      </x:c>
      <x:c r="N2960" s="81" t="n">
        <x:v>0.04564460251484588</x:v>
      </x:c>
      <x:c r="O2960" s="23" t="n">
        <x:v>18</x:v>
      </x:c>
      <x:c r="P2960" s="23" t="n">
        <x:v>6</x:v>
      </x:c>
      <x:c r="Q2960" s="78" t="n">
        <x:v>45953</x:v>
      </x:c>
      <x:c r="R2960" s="23" t="str">
        <x:v>True</x:v>
      </x:c>
      <x:c r="S2960" s="23" t="str">
        <x:v>True</x:v>
      </x:c>
      <x:c r="T2960" s="23" t="str">
        <x:v>False</x:v>
      </x:c>
    </x:row>
    <x:row r="2961">
      <x:c r="A2961" s="23" t="str">
        <x:v>active_label_common_panel</x:v>
      </x:c>
      <x:c r="B2961" s="23" t="n">
        <x:v>90</x:v>
      </x:c>
      <x:c r="C2961" s="23" t="str">
        <x:v>checkpoint:epoch:glm-4-5</x:v>
      </x:c>
      <x:c r="D2961" s="23" t="str">
        <x:v>GLM-4.5</x:v>
      </x:c>
      <x:c r="E2961" s="23" t="str">
        <x:v>zai</x:v>
      </x:c>
      <x:c r="F2961" s="78" t="n">
        <x:v>45874</x:v>
      </x:c>
      <x:c r="G2961" s="78" t="n">
        <x:v>45956</x:v>
      </x:c>
      <x:c r="H2961" s="81" t="n">
        <x:v>0.7245688373094719</x:v>
      </x:c>
      <x:c r="I2961" s="81" t="n">
        <x:v>1.14891252931</x:v>
      </x:c>
      <x:c r="J2961" s="23" t="str">
        <x:v>active_b</x:v>
      </x:c>
      <x:c r="K2961" s="23" t="str">
        <x:v>score_date</x:v>
      </x:c>
      <x:c r="L2961" s="81" t="n">
        <x:v>32</x:v>
      </x:c>
      <x:c r="M2961" s="81" t="n">
        <x:v>29.12475330852719</x:v>
      </x:c>
      <x:c r="N2961" s="81" t="n">
        <x:v>-0.04088772281627199</x:v>
      </x:c>
      <x:c r="O2961" s="23" t="n">
        <x:v>18</x:v>
      </x:c>
      <x:c r="P2961" s="23" t="n">
        <x:v>6</x:v>
      </x:c>
      <x:c r="Q2961" s="78" t="n">
        <x:v>45953</x:v>
      </x:c>
      <x:c r="R2961" s="23" t="str">
        <x:v>True</x:v>
      </x:c>
      <x:c r="S2961" s="23" t="str">
        <x:v>True</x:v>
      </x:c>
      <x:c r="T2961" s="23" t="str">
        <x:v>False</x:v>
      </x:c>
    </x:row>
    <x:row r="2962">
      <x:c r="A2962" s="23" t="str">
        <x:v>active_label_common_panel</x:v>
      </x:c>
      <x:c r="B2962" s="23" t="n">
        <x:v>90</x:v>
      </x:c>
      <x:c r="C2962" s="23" t="str">
        <x:v>checkpoint:epoch:glm-4-5</x:v>
      </x:c>
      <x:c r="D2962" s="23" t="str">
        <x:v>GLM-4.5</x:v>
      </x:c>
      <x:c r="E2962" s="23" t="str">
        <x:v>zai</x:v>
      </x:c>
      <x:c r="F2962" s="78" t="n">
        <x:v>45874</x:v>
      </x:c>
      <x:c r="G2962" s="78" t="n">
        <x:v>45956</x:v>
      </x:c>
      <x:c r="H2962" s="81" t="n">
        <x:v>0.7245688373094719</x:v>
      </x:c>
      <x:c r="I2962" s="81" t="n">
        <x:v>1.14891252931</x:v>
      </x:c>
      <x:c r="J2962" s="23" t="str">
        <x:v>active_b</x:v>
      </x:c>
      <x:c r="K2962" s="23" t="str">
        <x:v>score_date_historical_price</x:v>
      </x:c>
      <x:c r="L2962" s="81" t="n">
        <x:v>32</x:v>
      </x:c>
      <x:c r="M2962" s="81" t="n">
        <x:v>34.825540937057625</x:v>
      </x:c>
      <x:c r="N2962" s="81" t="n">
        <x:v>0.036747892624039075</x:v>
      </x:c>
      <x:c r="O2962" s="23" t="n">
        <x:v>18</x:v>
      </x:c>
      <x:c r="P2962" s="23" t="n">
        <x:v>6</x:v>
      </x:c>
      <x:c r="Q2962" s="78" t="n">
        <x:v>45953</x:v>
      </x:c>
      <x:c r="R2962" s="23" t="str">
        <x:v>True</x:v>
      </x:c>
      <x:c r="S2962" s="23" t="str">
        <x:v>True</x:v>
      </x:c>
      <x:c r="T2962" s="23" t="str">
        <x:v>False</x:v>
      </x:c>
    </x:row>
    <x:row r="2963">
      <x:c r="A2963" s="23" t="str">
        <x:v>active_label_common_panel</x:v>
      </x:c>
      <x:c r="B2963" s="23" t="n">
        <x:v>90</x:v>
      </x:c>
      <x:c r="C2963" s="23" t="str">
        <x:v>checkpoint:epoch:glm-4-5</x:v>
      </x:c>
      <x:c r="D2963" s="23" t="str">
        <x:v>GLM-4.5</x:v>
      </x:c>
      <x:c r="E2963" s="23" t="str">
        <x:v>zai</x:v>
      </x:c>
      <x:c r="F2963" s="78" t="n">
        <x:v>45874</x:v>
      </x:c>
      <x:c r="G2963" s="78" t="n">
        <x:v>45956</x:v>
      </x:c>
      <x:c r="H2963" s="81" t="n">
        <x:v>0.7245688373094719</x:v>
      </x:c>
      <x:c r="I2963" s="81" t="n">
        <x:v>1.14891252931</x:v>
      </x:c>
      <x:c r="J2963" s="23" t="str">
        <x:v>active_b</x:v>
      </x:c>
      <x:c r="K2963" s="23" t="str">
        <x:v>score_date_current_price_nonprospective</x:v>
      </x:c>
      <x:c r="L2963" s="81" t="n">
        <x:v>32</x:v>
      </x:c>
      <x:c r="M2963" s="81" t="n">
        <x:v>28.90190659126678</x:v>
      </x:c>
      <x:c r="N2963" s="81" t="n">
        <x:v>-0.044223485225833345</x:v>
      </x:c>
      <x:c r="O2963" s="23" t="n">
        <x:v>18</x:v>
      </x:c>
      <x:c r="P2963" s="23" t="n">
        <x:v>6</x:v>
      </x:c>
      <x:c r="Q2963" s="78" t="n">
        <x:v>45953</x:v>
      </x:c>
      <x:c r="R2963" s="23" t="str">
        <x:v>True</x:v>
      </x:c>
      <x:c r="S2963" s="23" t="str">
        <x:v>True</x:v>
      </x:c>
      <x:c r="T2963" s="23" t="str">
        <x:v>True</x:v>
      </x:c>
    </x:row>
    <x:row r="2964">
      <x:c r="A2964" s="23" t="str">
        <x:v>active_label_common_panel</x:v>
      </x:c>
      <x:c r="B2964" s="23" t="n">
        <x:v>90</x:v>
      </x:c>
      <x:c r="C2964" s="23" t="str">
        <x:v>checkpoint:epoch:glm-4-5</x:v>
      </x:c>
      <x:c r="D2964" s="23" t="str">
        <x:v>GLM-4.5</x:v>
      </x:c>
      <x:c r="E2964" s="23" t="str">
        <x:v>zai</x:v>
      </x:c>
      <x:c r="F2964" s="78" t="n">
        <x:v>45874</x:v>
      </x:c>
      <x:c r="G2964" s="78" t="n">
        <x:v>45956</x:v>
      </x:c>
      <x:c r="H2964" s="81" t="n">
        <x:v>0.7245688373094719</x:v>
      </x:c>
      <x:c r="I2964" s="81" t="n">
        <x:v>1.14891252931</x:v>
      </x:c>
      <x:c r="J2964" s="23" t="str">
        <x:v>total_b</x:v>
      </x:c>
      <x:c r="K2964" s="23" t="str">
        <x:v>date_historical_price</x:v>
      </x:c>
      <x:c r="L2964" s="81" t="n">
        <x:v>355</x:v>
      </x:c>
      <x:c r="M2964" s="81" t="n">
        <x:v>1677.0344191286042</x:v>
      </x:c>
      <x:c r="N2964" s="81" t="n">
        <x:v>0.674313623018033</x:v>
      </x:c>
      <x:c r="O2964" s="23" t="n">
        <x:v>18</x:v>
      </x:c>
      <x:c r="P2964" s="23" t="n">
        <x:v>6</x:v>
      </x:c>
      <x:c r="Q2964" s="78" t="n">
        <x:v>45953</x:v>
      </x:c>
      <x:c r="R2964" s="23" t="str">
        <x:v>True</x:v>
      </x:c>
      <x:c r="S2964" s="23" t="str">
        <x:v>True</x:v>
      </x:c>
      <x:c r="T2964" s="23" t="str">
        <x:v>False</x:v>
      </x:c>
    </x:row>
    <x:row r="2965">
      <x:c r="A2965" s="23" t="str">
        <x:v>active_label_common_panel</x:v>
      </x:c>
      <x:c r="B2965" s="23" t="n">
        <x:v>90</x:v>
      </x:c>
      <x:c r="C2965" s="23" t="str">
        <x:v>checkpoint:epoch:glm-4-5</x:v>
      </x:c>
      <x:c r="D2965" s="23" t="str">
        <x:v>GLM-4.5</x:v>
      </x:c>
      <x:c r="E2965" s="23" t="str">
        <x:v>zai</x:v>
      </x:c>
      <x:c r="F2965" s="78" t="n">
        <x:v>45874</x:v>
      </x:c>
      <x:c r="G2965" s="78" t="n">
        <x:v>45956</x:v>
      </x:c>
      <x:c r="H2965" s="81" t="n">
        <x:v>0.7245688373094719</x:v>
      </x:c>
      <x:c r="I2965" s="81" t="n">
        <x:v>1.14891252931</x:v>
      </x:c>
      <x:c r="J2965" s="23" t="str">
        <x:v>total_b</x:v>
      </x:c>
      <x:c r="K2965" s="23" t="str">
        <x:v>score_date</x:v>
      </x:c>
      <x:c r="L2965" s="81" t="n">
        <x:v>355</x:v>
      </x:c>
      <x:c r="M2965" s="81" t="n">
        <x:v>620.6773173970909</x:v>
      </x:c>
      <x:c r="N2965" s="81" t="n">
        <x:v>0.24263752136320585</x:v>
      </x:c>
      <x:c r="O2965" s="23" t="n">
        <x:v>18</x:v>
      </x:c>
      <x:c r="P2965" s="23" t="n">
        <x:v>6</x:v>
      </x:c>
      <x:c r="Q2965" s="78" t="n">
        <x:v>45953</x:v>
      </x:c>
      <x:c r="R2965" s="23" t="str">
        <x:v>True</x:v>
      </x:c>
      <x:c r="S2965" s="23" t="str">
        <x:v>True</x:v>
      </x:c>
      <x:c r="T2965" s="23" t="str">
        <x:v>False</x:v>
      </x:c>
    </x:row>
    <x:row r="2966">
      <x:c r="A2966" s="23" t="str">
        <x:v>active_label_common_panel</x:v>
      </x:c>
      <x:c r="B2966" s="23" t="n">
        <x:v>90</x:v>
      </x:c>
      <x:c r="C2966" s="23" t="str">
        <x:v>checkpoint:epoch:glm-4-5</x:v>
      </x:c>
      <x:c r="D2966" s="23" t="str">
        <x:v>GLM-4.5</x:v>
      </x:c>
      <x:c r="E2966" s="23" t="str">
        <x:v>zai</x:v>
      </x:c>
      <x:c r="F2966" s="78" t="n">
        <x:v>45874</x:v>
      </x:c>
      <x:c r="G2966" s="78" t="n">
        <x:v>45956</x:v>
      </x:c>
      <x:c r="H2966" s="81" t="n">
        <x:v>0.7245688373094719</x:v>
      </x:c>
      <x:c r="I2966" s="81" t="n">
        <x:v>1.14891252931</x:v>
      </x:c>
      <x:c r="J2966" s="23" t="str">
        <x:v>total_b</x:v>
      </x:c>
      <x:c r="K2966" s="23" t="str">
        <x:v>score_date_historical_price</x:v>
      </x:c>
      <x:c r="L2966" s="81" t="n">
        <x:v>355</x:v>
      </x:c>
      <x:c r="M2966" s="81" t="n">
        <x:v>1204.1130626475292</x:v>
      </x:c>
      <x:c r="N2966" s="81" t="n">
        <x:v>0.5304389147459229</x:v>
      </x:c>
      <x:c r="O2966" s="23" t="n">
        <x:v>18</x:v>
      </x:c>
      <x:c r="P2966" s="23" t="n">
        <x:v>6</x:v>
      </x:c>
      <x:c r="Q2966" s="78" t="n">
        <x:v>45953</x:v>
      </x:c>
      <x:c r="R2966" s="23" t="str">
        <x:v>True</x:v>
      </x:c>
      <x:c r="S2966" s="23" t="str">
        <x:v>True</x:v>
      </x:c>
      <x:c r="T2966" s="23" t="str">
        <x:v>False</x:v>
      </x:c>
    </x:row>
    <x:row r="2967">
      <x:c r="A2967" s="23" t="str">
        <x:v>active_label_common_panel</x:v>
      </x:c>
      <x:c r="B2967" s="23" t="n">
        <x:v>90</x:v>
      </x:c>
      <x:c r="C2967" s="23" t="str">
        <x:v>checkpoint:epoch:glm-4-5</x:v>
      </x:c>
      <x:c r="D2967" s="23" t="str">
        <x:v>GLM-4.5</x:v>
      </x:c>
      <x:c r="E2967" s="23" t="str">
        <x:v>zai</x:v>
      </x:c>
      <x:c r="F2967" s="78" t="n">
        <x:v>45874</x:v>
      </x:c>
      <x:c r="G2967" s="78" t="n">
        <x:v>45956</x:v>
      </x:c>
      <x:c r="H2967" s="81" t="n">
        <x:v>0.7245688373094719</x:v>
      </x:c>
      <x:c r="I2967" s="81" t="n">
        <x:v>1.14891252931</x:v>
      </x:c>
      <x:c r="J2967" s="23" t="str">
        <x:v>total_b</x:v>
      </x:c>
      <x:c r="K2967" s="23" t="str">
        <x:v>score_date_current_price_nonprospective</x:v>
      </x:c>
      <x:c r="L2967" s="81" t="n">
        <x:v>355</x:v>
      </x:c>
      <x:c r="M2967" s="81" t="n">
        <x:v>640.3171316137115</x:v>
      </x:c>
      <x:c r="N2967" s="81" t="n">
        <x:v>0.25616676842512487</x:v>
      </x:c>
      <x:c r="O2967" s="23" t="n">
        <x:v>18</x:v>
      </x:c>
      <x:c r="P2967" s="23" t="n">
        <x:v>6</x:v>
      </x:c>
      <x:c r="Q2967" s="78" t="n">
        <x:v>45953</x:v>
      </x:c>
      <x:c r="R2967" s="23" t="str">
        <x:v>True</x:v>
      </x:c>
      <x:c r="S2967" s="23" t="str">
        <x:v>True</x:v>
      </x:c>
      <x:c r="T2967" s="23" t="str">
        <x:v>True</x:v>
      </x:c>
    </x:row>
    <x:row r="2968">
      <x:c r="A2968" s="23" t="str">
        <x:v>active_label_common_panel</x:v>
      </x:c>
      <x:c r="B2968" s="23" t="n">
        <x:v>90</x:v>
      </x:c>
      <x:c r="C2968" s="23" t="str">
        <x:v>checkpoint:epoch:glm-4-5-air</x:v>
      </x:c>
      <x:c r="D2968" s="23" t="str">
        <x:v>GLM-4.5-Air</x:v>
      </x:c>
      <x:c r="E2968" s="23" t="str">
        <x:v>zai</x:v>
      </x:c>
      <x:c r="F2968" s="78" t="n">
        <x:v>45874</x:v>
      </x:c>
      <x:c r="G2968" s="78" t="n">
        <x:v>45956</x:v>
      </x:c>
      <x:c r="H2968" s="81" t="n">
        <x:v>0.34698703145794946</x:v>
      </x:c>
      <x:c r="I2968" s="81" t="n">
        <x:v>0.346987031458</x:v>
      </x:c>
      <x:c r="J2968" s="23" t="str">
        <x:v>active_b</x:v>
      </x:c>
      <x:c r="K2968" s="23" t="str">
        <x:v>date_historical_price</x:v>
      </x:c>
      <x:c r="L2968" s="81" t="n">
        <x:v>12</x:v>
      </x:c>
      <x:c r="M2968" s="81" t="n">
        <x:v>28.191405707193397</x:v>
      </x:c>
      <x:c r="N2968" s="81" t="n">
        <x:v>0.3709354855762502</x:v>
      </x:c>
      <x:c r="O2968" s="23" t="n">
        <x:v>18</x:v>
      </x:c>
      <x:c r="P2968" s="23" t="n">
        <x:v>6</x:v>
      </x:c>
      <x:c r="Q2968" s="78" t="n">
        <x:v>45953</x:v>
      </x:c>
      <x:c r="R2968" s="23" t="str">
        <x:v>True</x:v>
      </x:c>
      <x:c r="S2968" s="23" t="str">
        <x:v>True</x:v>
      </x:c>
      <x:c r="T2968" s="23" t="str">
        <x:v>False</x:v>
      </x:c>
    </x:row>
    <x:row r="2969">
      <x:c r="A2969" s="23" t="str">
        <x:v>active_label_common_panel</x:v>
      </x:c>
      <x:c r="B2969" s="23" t="n">
        <x:v>90</x:v>
      </x:c>
      <x:c r="C2969" s="23" t="str">
        <x:v>checkpoint:epoch:glm-4-5-air</x:v>
      </x:c>
      <x:c r="D2969" s="23" t="str">
        <x:v>GLM-4.5-Air</x:v>
      </x:c>
      <x:c r="E2969" s="23" t="str">
        <x:v>zai</x:v>
      </x:c>
      <x:c r="F2969" s="78" t="n">
        <x:v>45874</x:v>
      </x:c>
      <x:c r="G2969" s="78" t="n">
        <x:v>45956</x:v>
      </x:c>
      <x:c r="H2969" s="81" t="n">
        <x:v>0.34698703145794946</x:v>
      </x:c>
      <x:c r="I2969" s="81" t="n">
        <x:v>0.346987031458</x:v>
      </x:c>
      <x:c r="J2969" s="23" t="str">
        <x:v>active_b</x:v>
      </x:c>
      <x:c r="K2969" s="23" t="str">
        <x:v>score_date</x:v>
      </x:c>
      <x:c r="L2969" s="81" t="n">
        <x:v>12</x:v>
      </x:c>
      <x:c r="M2969" s="81" t="n">
        <x:v>23.684621789454376</x:v>
      </x:c>
      <x:c r="N2969" s="81" t="n">
        <x:v>0.295285207991465</x:v>
      </x:c>
      <x:c r="O2969" s="23" t="n">
        <x:v>18</x:v>
      </x:c>
      <x:c r="P2969" s="23" t="n">
        <x:v>6</x:v>
      </x:c>
      <x:c r="Q2969" s="78" t="n">
        <x:v>45953</x:v>
      </x:c>
      <x:c r="R2969" s="23" t="str">
        <x:v>True</x:v>
      </x:c>
      <x:c r="S2969" s="23" t="str">
        <x:v>True</x:v>
      </x:c>
      <x:c r="T2969" s="23" t="str">
        <x:v>False</x:v>
      </x:c>
    </x:row>
    <x:row r="2970">
      <x:c r="A2970" s="23" t="str">
        <x:v>active_label_common_panel</x:v>
      </x:c>
      <x:c r="B2970" s="23" t="n">
        <x:v>90</x:v>
      </x:c>
      <x:c r="C2970" s="23" t="str">
        <x:v>checkpoint:epoch:glm-4-5-air</x:v>
      </x:c>
      <x:c r="D2970" s="23" t="str">
        <x:v>GLM-4.5-Air</x:v>
      </x:c>
      <x:c r="E2970" s="23" t="str">
        <x:v>zai</x:v>
      </x:c>
      <x:c r="F2970" s="78" t="n">
        <x:v>45874</x:v>
      </x:c>
      <x:c r="G2970" s="78" t="n">
        <x:v>45956</x:v>
      </x:c>
      <x:c r="H2970" s="81" t="n">
        <x:v>0.34698703145794946</x:v>
      </x:c>
      <x:c r="I2970" s="81" t="n">
        <x:v>0.346987031458</x:v>
      </x:c>
      <x:c r="J2970" s="23" t="str">
        <x:v>active_b</x:v>
      </x:c>
      <x:c r="K2970" s="23" t="str">
        <x:v>score_date_historical_price</x:v>
      </x:c>
      <x:c r="L2970" s="81" t="n">
        <x:v>12</x:v>
      </x:c>
      <x:c r="M2970" s="81" t="n">
        <x:v>27.635402120098412</x:v>
      </x:c>
      <x:c r="N2970" s="81" t="n">
        <x:v>0.36228454229369805</x:v>
      </x:c>
      <x:c r="O2970" s="23" t="n">
        <x:v>18</x:v>
      </x:c>
      <x:c r="P2970" s="23" t="n">
        <x:v>6</x:v>
      </x:c>
      <x:c r="Q2970" s="78" t="n">
        <x:v>45953</x:v>
      </x:c>
      <x:c r="R2970" s="23" t="str">
        <x:v>True</x:v>
      </x:c>
      <x:c r="S2970" s="23" t="str">
        <x:v>True</x:v>
      </x:c>
      <x:c r="T2970" s="23" t="str">
        <x:v>False</x:v>
      </x:c>
    </x:row>
    <x:row r="2971">
      <x:c r="A2971" s="23" t="str">
        <x:v>active_label_common_panel</x:v>
      </x:c>
      <x:c r="B2971" s="23" t="n">
        <x:v>90</x:v>
      </x:c>
      <x:c r="C2971" s="23" t="str">
        <x:v>checkpoint:epoch:glm-4-5-air</x:v>
      </x:c>
      <x:c r="D2971" s="23" t="str">
        <x:v>GLM-4.5-Air</x:v>
      </x:c>
      <x:c r="E2971" s="23" t="str">
        <x:v>zai</x:v>
      </x:c>
      <x:c r="F2971" s="78" t="n">
        <x:v>45874</x:v>
      </x:c>
      <x:c r="G2971" s="78" t="n">
        <x:v>45956</x:v>
      </x:c>
      <x:c r="H2971" s="81" t="n">
        <x:v>0.34698703145794946</x:v>
      </x:c>
      <x:c r="I2971" s="81" t="n">
        <x:v>0.346987031458</x:v>
      </x:c>
      <x:c r="J2971" s="23" t="str">
        <x:v>active_b</x:v>
      </x:c>
      <x:c r="K2971" s="23" t="str">
        <x:v>score_date_current_price_nonprospective</x:v>
      </x:c>
      <x:c r="L2971" s="81" t="n">
        <x:v>12</x:v>
      </x:c>
      <x:c r="M2971" s="81" t="n">
        <x:v>24.050284699852533</x:v>
      </x:c>
      <x:c r="N2971" s="81" t="n">
        <x:v>0.3019389757367839</x:v>
      </x:c>
      <x:c r="O2971" s="23" t="n">
        <x:v>18</x:v>
      </x:c>
      <x:c r="P2971" s="23" t="n">
        <x:v>6</x:v>
      </x:c>
      <x:c r="Q2971" s="78" t="n">
        <x:v>45953</x:v>
      </x:c>
      <x:c r="R2971" s="23" t="str">
        <x:v>True</x:v>
      </x:c>
      <x:c r="S2971" s="23" t="str">
        <x:v>True</x:v>
      </x:c>
      <x:c r="T2971" s="23" t="str">
        <x:v>True</x:v>
      </x:c>
    </x:row>
    <x:row r="2972">
      <x:c r="A2972" s="23" t="str">
        <x:v>active_label_common_panel</x:v>
      </x:c>
      <x:c r="B2972" s="23" t="n">
        <x:v>90</x:v>
      </x:c>
      <x:c r="C2972" s="23" t="str">
        <x:v>checkpoint:epoch:glm-4-5-air</x:v>
      </x:c>
      <x:c r="D2972" s="23" t="str">
        <x:v>GLM-4.5-Air</x:v>
      </x:c>
      <x:c r="E2972" s="23" t="str">
        <x:v>zai</x:v>
      </x:c>
      <x:c r="F2972" s="78" t="n">
        <x:v>45874</x:v>
      </x:c>
      <x:c r="G2972" s="78" t="n">
        <x:v>45956</x:v>
      </x:c>
      <x:c r="H2972" s="81" t="n">
        <x:v>0.34698703145794946</x:v>
      </x:c>
      <x:c r="I2972" s="81" t="n">
        <x:v>0.346987031458</x:v>
      </x:c>
      <x:c r="J2972" s="23" t="str">
        <x:v>total_b</x:v>
      </x:c>
      <x:c r="K2972" s="23" t="str">
        <x:v>date_historical_price</x:v>
      </x:c>
      <x:c r="L2972" s="81" t="n">
        <x:v>106</x:v>
      </x:c>
      <x:c r="M2972" s="81" t="n">
        <x:v>517.2694428335507</x:v>
      </x:c>
      <x:c r="N2972" s="81" t="n">
        <x:v>0.6884109583970794</x:v>
      </x:c>
      <x:c r="O2972" s="23" t="n">
        <x:v>18</x:v>
      </x:c>
      <x:c r="P2972" s="23" t="n">
        <x:v>6</x:v>
      </x:c>
      <x:c r="Q2972" s="78" t="n">
        <x:v>45953</x:v>
      </x:c>
      <x:c r="R2972" s="23" t="str">
        <x:v>True</x:v>
      </x:c>
      <x:c r="S2972" s="23" t="str">
        <x:v>True</x:v>
      </x:c>
      <x:c r="T2972" s="23" t="str">
        <x:v>False</x:v>
      </x:c>
    </x:row>
    <x:row r="2973">
      <x:c r="A2973" s="23" t="str">
        <x:v>active_label_common_panel</x:v>
      </x:c>
      <x:c r="B2973" s="23" t="n">
        <x:v>90</x:v>
      </x:c>
      <x:c r="C2973" s="23" t="str">
        <x:v>checkpoint:epoch:glm-4-5-air</x:v>
      </x:c>
      <x:c r="D2973" s="23" t="str">
        <x:v>GLM-4.5-Air</x:v>
      </x:c>
      <x:c r="E2973" s="23" t="str">
        <x:v>zai</x:v>
      </x:c>
      <x:c r="F2973" s="78" t="n">
        <x:v>45874</x:v>
      </x:c>
      <x:c r="G2973" s="78" t="n">
        <x:v>45956</x:v>
      </x:c>
      <x:c r="H2973" s="81" t="n">
        <x:v>0.34698703145794946</x:v>
      </x:c>
      <x:c r="I2973" s="81" t="n">
        <x:v>0.346987031458</x:v>
      </x:c>
      <x:c r="J2973" s="23" t="str">
        <x:v>total_b</x:v>
      </x:c>
      <x:c r="K2973" s="23" t="str">
        <x:v>score_date</x:v>
      </x:c>
      <x:c r="L2973" s="81" t="n">
        <x:v>106</x:v>
      </x:c>
      <x:c r="M2973" s="81" t="n">
        <x:v>211.56543680910426</x:v>
      </x:c>
      <x:c r="N2973" s="81" t="n">
        <x:v>0.3001388537262214</x:v>
      </x:c>
      <x:c r="O2973" s="23" t="n">
        <x:v>18</x:v>
      </x:c>
      <x:c r="P2973" s="23" t="n">
        <x:v>6</x:v>
      </x:c>
      <x:c r="Q2973" s="78" t="n">
        <x:v>45953</x:v>
      </x:c>
      <x:c r="R2973" s="23" t="str">
        <x:v>True</x:v>
      </x:c>
      <x:c r="S2973" s="23" t="str">
        <x:v>True</x:v>
      </x:c>
      <x:c r="T2973" s="23" t="str">
        <x:v>False</x:v>
      </x:c>
    </x:row>
    <x:row r="2974">
      <x:c r="A2974" s="23" t="str">
        <x:v>active_label_common_panel</x:v>
      </x:c>
      <x:c r="B2974" s="23" t="n">
        <x:v>90</x:v>
      </x:c>
      <x:c r="C2974" s="23" t="str">
        <x:v>checkpoint:epoch:glm-4-5-air</x:v>
      </x:c>
      <x:c r="D2974" s="23" t="str">
        <x:v>GLM-4.5-Air</x:v>
      </x:c>
      <x:c r="E2974" s="23" t="str">
        <x:v>zai</x:v>
      </x:c>
      <x:c r="F2974" s="78" t="n">
        <x:v>45874</x:v>
      </x:c>
      <x:c r="G2974" s="78" t="n">
        <x:v>45956</x:v>
      </x:c>
      <x:c r="H2974" s="81" t="n">
        <x:v>0.34698703145794946</x:v>
      </x:c>
      <x:c r="I2974" s="81" t="n">
        <x:v>0.346987031458</x:v>
      </x:c>
      <x:c r="J2974" s="23" t="str">
        <x:v>total_b</x:v>
      </x:c>
      <x:c r="K2974" s="23" t="str">
        <x:v>score_date_historical_price</x:v>
      </x:c>
      <x:c r="L2974" s="81" t="n">
        <x:v>106</x:v>
      </x:c>
      <x:c r="M2974" s="81" t="n">
        <x:v>374.81466374995455</x:v>
      </x:c>
      <x:c r="N2974" s="81" t="n">
        <x:v>0.548510708042522</x:v>
      </x:c>
      <x:c r="O2974" s="23" t="n">
        <x:v>18</x:v>
      </x:c>
      <x:c r="P2974" s="23" t="n">
        <x:v>6</x:v>
      </x:c>
      <x:c r="Q2974" s="78" t="n">
        <x:v>45953</x:v>
      </x:c>
      <x:c r="R2974" s="23" t="str">
        <x:v>True</x:v>
      </x:c>
      <x:c r="S2974" s="23" t="str">
        <x:v>True</x:v>
      </x:c>
      <x:c r="T2974" s="23" t="str">
        <x:v>False</x:v>
      </x:c>
    </x:row>
    <x:row r="2975">
      <x:c r="A2975" s="23" t="str">
        <x:v>active_label_common_panel</x:v>
      </x:c>
      <x:c r="B2975" s="23" t="n">
        <x:v>90</x:v>
      </x:c>
      <x:c r="C2975" s="23" t="str">
        <x:v>checkpoint:epoch:glm-4-5-air</x:v>
      </x:c>
      <x:c r="D2975" s="23" t="str">
        <x:v>GLM-4.5-Air</x:v>
      </x:c>
      <x:c r="E2975" s="23" t="str">
        <x:v>zai</x:v>
      </x:c>
      <x:c r="F2975" s="78" t="n">
        <x:v>45874</x:v>
      </x:c>
      <x:c r="G2975" s="78" t="n">
        <x:v>45956</x:v>
      </x:c>
      <x:c r="H2975" s="81" t="n">
        <x:v>0.34698703145794946</x:v>
      </x:c>
      <x:c r="I2975" s="81" t="n">
        <x:v>0.346987031458</x:v>
      </x:c>
      <x:c r="J2975" s="23" t="str">
        <x:v>total_b</x:v>
      </x:c>
      <x:c r="K2975" s="23" t="str">
        <x:v>score_date_current_price_nonprospective</x:v>
      </x:c>
      <x:c r="L2975" s="81" t="n">
        <x:v>106</x:v>
      </x:c>
      <x:c r="M2975" s="81" t="n">
        <x:v>198.81916445961483</x:v>
      </x:c>
      <x:c r="N2975" s="81" t="n">
        <x:v>0.2731523790717391</x:v>
      </x:c>
      <x:c r="O2975" s="23" t="n">
        <x:v>18</x:v>
      </x:c>
      <x:c r="P2975" s="23" t="n">
        <x:v>6</x:v>
      </x:c>
      <x:c r="Q2975" s="78" t="n">
        <x:v>45953</x:v>
      </x:c>
      <x:c r="R2975" s="23" t="str">
        <x:v>True</x:v>
      </x:c>
      <x:c r="S2975" s="23" t="str">
        <x:v>True</x:v>
      </x:c>
      <x:c r="T2975" s="23" t="str">
        <x:v>True</x:v>
      </x:c>
    </x:row>
    <x:row r="2976">
      <x:c r="A2976" s="23" t="str">
        <x:v>active_label_common_panel</x:v>
      </x:c>
      <x:c r="B2976" s="23" t="n">
        <x:v>90</x:v>
      </x:c>
      <x:c r="C2976" s="23" t="str">
        <x:v>checkpoint:openai:gpt-oss-120b</x:v>
      </x:c>
      <x:c r="D2976" s="23" t="str">
        <x:v>gpt-oss-120b</x:v>
      </x:c>
      <x:c r="E2976" s="23" t="str">
        <x:v>openai</x:v>
      </x:c>
      <x:c r="F2976" s="78" t="n">
        <x:v>45874</x:v>
      </x:c>
      <x:c r="G2976" s="78" t="n">
        <x:v>45964</x:v>
      </x:c>
      <x:c r="H2976" s="81" t="n">
        <x:v>0.12649110640673517</x:v>
      </x:c>
      <x:c r="I2976" s="81" t="n">
        <x:v>0.3</x:v>
      </x:c>
      <x:c r="J2976" s="23" t="str">
        <x:v>active_b</x:v>
      </x:c>
      <x:c r="K2976" s="23" t="str">
        <x:v>date_historical_price</x:v>
      </x:c>
      <x:c r="L2976" s="81" t="n">
        <x:v>5.1</x:v>
      </x:c>
      <x:c r="M2976" s="81" t="n">
        <x:v>17.89502546930224</x:v>
      </x:c>
      <x:c r="N2976" s="81" t="n">
        <x:v>0.5451621447431775</x:v>
      </x:c>
      <x:c r="O2976" s="23" t="n">
        <x:v>20</x:v>
      </x:c>
      <x:c r="P2976" s="23" t="n">
        <x:v>7</x:v>
      </x:c>
      <x:c r="Q2976" s="78" t="n">
        <x:v>45956</x:v>
      </x:c>
      <x:c r="R2976" s="23" t="str">
        <x:v>True</x:v>
      </x:c>
      <x:c r="S2976" s="23" t="str">
        <x:v>True</x:v>
      </x:c>
      <x:c r="T2976" s="23" t="str">
        <x:v>False</x:v>
      </x:c>
    </x:row>
    <x:row r="2977">
      <x:c r="A2977" s="23" t="str">
        <x:v>active_label_common_panel</x:v>
      </x:c>
      <x:c r="B2977" s="23" t="n">
        <x:v>90</x:v>
      </x:c>
      <x:c r="C2977" s="23" t="str">
        <x:v>checkpoint:openai:gpt-oss-120b</x:v>
      </x:c>
      <x:c r="D2977" s="23" t="str">
        <x:v>gpt-oss-120b</x:v>
      </x:c>
      <x:c r="E2977" s="23" t="str">
        <x:v>openai</x:v>
      </x:c>
      <x:c r="F2977" s="78" t="n">
        <x:v>45874</x:v>
      </x:c>
      <x:c r="G2977" s="78" t="n">
        <x:v>45964</x:v>
      </x:c>
      <x:c r="H2977" s="81" t="n">
        <x:v>0.12649110640673517</x:v>
      </x:c>
      <x:c r="I2977" s="81" t="n">
        <x:v>0.3</x:v>
      </x:c>
      <x:c r="J2977" s="23" t="str">
        <x:v>active_b</x:v>
      </x:c>
      <x:c r="K2977" s="23" t="str">
        <x:v>score_date</x:v>
      </x:c>
      <x:c r="L2977" s="81" t="n">
        <x:v>5.1</x:v>
      </x:c>
      <x:c r="M2977" s="81" t="n">
        <x:v>36.89093361495347</x:v>
      </x:c>
      <x:c r="N2977" s="81" t="n">
        <x:v>0.8593494701478924</x:v>
      </x:c>
      <x:c r="O2977" s="23" t="n">
        <x:v>20</x:v>
      </x:c>
      <x:c r="P2977" s="23" t="n">
        <x:v>7</x:v>
      </x:c>
      <x:c r="Q2977" s="78" t="n">
        <x:v>45956</x:v>
      </x:c>
      <x:c r="R2977" s="23" t="str">
        <x:v>True</x:v>
      </x:c>
      <x:c r="S2977" s="23" t="str">
        <x:v>True</x:v>
      </x:c>
      <x:c r="T2977" s="23" t="str">
        <x:v>False</x:v>
      </x:c>
    </x:row>
    <x:row r="2978">
      <x:c r="A2978" s="23" t="str">
        <x:v>active_label_common_panel</x:v>
      </x:c>
      <x:c r="B2978" s="23" t="n">
        <x:v>90</x:v>
      </x:c>
      <x:c r="C2978" s="23" t="str">
        <x:v>checkpoint:openai:gpt-oss-120b</x:v>
      </x:c>
      <x:c r="D2978" s="23" t="str">
        <x:v>gpt-oss-120b</x:v>
      </x:c>
      <x:c r="E2978" s="23" t="str">
        <x:v>openai</x:v>
      </x:c>
      <x:c r="F2978" s="78" t="n">
        <x:v>45874</x:v>
      </x:c>
      <x:c r="G2978" s="78" t="n">
        <x:v>45964</x:v>
      </x:c>
      <x:c r="H2978" s="81" t="n">
        <x:v>0.12649110640673517</x:v>
      </x:c>
      <x:c r="I2978" s="81" t="n">
        <x:v>0.3</x:v>
      </x:c>
      <x:c r="J2978" s="23" t="str">
        <x:v>active_b</x:v>
      </x:c>
      <x:c r="K2978" s="23" t="str">
        <x:v>score_date_historical_price</x:v>
      </x:c>
      <x:c r="L2978" s="81" t="n">
        <x:v>5.1</x:v>
      </x:c>
      <x:c r="M2978" s="81" t="n">
        <x:v>30.494922176010633</x:v>
      </x:c>
      <x:c r="N2978" s="81" t="n">
        <x:v>0.7766573532641794</x:v>
      </x:c>
      <x:c r="O2978" s="23" t="n">
        <x:v>20</x:v>
      </x:c>
      <x:c r="P2978" s="23" t="n">
        <x:v>7</x:v>
      </x:c>
      <x:c r="Q2978" s="78" t="n">
        <x:v>45956</x:v>
      </x:c>
      <x:c r="R2978" s="23" t="str">
        <x:v>True</x:v>
      </x:c>
      <x:c r="S2978" s="23" t="str">
        <x:v>True</x:v>
      </x:c>
      <x:c r="T2978" s="23" t="str">
        <x:v>False</x:v>
      </x:c>
    </x:row>
    <x:row r="2979">
      <x:c r="A2979" s="23" t="str">
        <x:v>active_label_common_panel</x:v>
      </x:c>
      <x:c r="B2979" s="23" t="n">
        <x:v>90</x:v>
      </x:c>
      <x:c r="C2979" s="23" t="str">
        <x:v>checkpoint:openai:gpt-oss-120b</x:v>
      </x:c>
      <x:c r="D2979" s="23" t="str">
        <x:v>gpt-oss-120b</x:v>
      </x:c>
      <x:c r="E2979" s="23" t="str">
        <x:v>openai</x:v>
      </x:c>
      <x:c r="F2979" s="78" t="n">
        <x:v>45874</x:v>
      </x:c>
      <x:c r="G2979" s="78" t="n">
        <x:v>45964</x:v>
      </x:c>
      <x:c r="H2979" s="81" t="n">
        <x:v>0.12649110640673517</x:v>
      </x:c>
      <x:c r="I2979" s="81" t="n">
        <x:v>0.3</x:v>
      </x:c>
      <x:c r="J2979" s="23" t="str">
        <x:v>active_b</x:v>
      </x:c>
      <x:c r="K2979" s="23" t="str">
        <x:v>score_date_current_price_nonprospective</x:v>
      </x:c>
      <x:c r="L2979" s="81" t="n">
        <x:v>5.1</x:v>
      </x:c>
      <x:c r="M2979" s="81" t="n">
        <x:v>31.90595148291963</x:v>
      </x:c>
      <x:c r="N2979" s="81" t="n">
        <x:v>0.7963015243608683</x:v>
      </x:c>
      <x:c r="O2979" s="23" t="n">
        <x:v>20</x:v>
      </x:c>
      <x:c r="P2979" s="23" t="n">
        <x:v>7</x:v>
      </x:c>
      <x:c r="Q2979" s="78" t="n">
        <x:v>45956</x:v>
      </x:c>
      <x:c r="R2979" s="23" t="str">
        <x:v>True</x:v>
      </x:c>
      <x:c r="S2979" s="23" t="str">
        <x:v>True</x:v>
      </x:c>
      <x:c r="T2979" s="23" t="str">
        <x:v>True</x:v>
      </x:c>
    </x:row>
    <x:row r="2980">
      <x:c r="A2980" s="23" t="str">
        <x:v>active_label_common_panel</x:v>
      </x:c>
      <x:c r="B2980" s="23" t="n">
        <x:v>90</x:v>
      </x:c>
      <x:c r="C2980" s="23" t="str">
        <x:v>checkpoint:openai:gpt-oss-120b</x:v>
      </x:c>
      <x:c r="D2980" s="23" t="str">
        <x:v>gpt-oss-120b</x:v>
      </x:c>
      <x:c r="E2980" s="23" t="str">
        <x:v>openai</x:v>
      </x:c>
      <x:c r="F2980" s="78" t="n">
        <x:v>45874</x:v>
      </x:c>
      <x:c r="G2980" s="78" t="n">
        <x:v>45964</x:v>
      </x:c>
      <x:c r="H2980" s="81" t="n">
        <x:v>0.12649110640673517</x:v>
      </x:c>
      <x:c r="I2980" s="81" t="n">
        <x:v>0.3</x:v>
      </x:c>
      <x:c r="J2980" s="23" t="str">
        <x:v>total_b</x:v>
      </x:c>
      <x:c r="K2980" s="23" t="str">
        <x:v>date_historical_price</x:v>
      </x:c>
      <x:c r="L2980" s="81" t="n">
        <x:v>116.83</x:v>
      </x:c>
      <x:c r="M2980" s="81" t="n">
        <x:v>69.93637782949676</x:v>
      </x:c>
      <x:c r="N2980" s="81" t="n">
        <x:v>-0.22285124127673112</x:v>
      </x:c>
      <x:c r="O2980" s="23" t="n">
        <x:v>20</x:v>
      </x:c>
      <x:c r="P2980" s="23" t="n">
        <x:v>7</x:v>
      </x:c>
      <x:c r="Q2980" s="78" t="n">
        <x:v>45956</x:v>
      </x:c>
      <x:c r="R2980" s="23" t="str">
        <x:v>True</x:v>
      </x:c>
      <x:c r="S2980" s="23" t="str">
        <x:v>True</x:v>
      </x:c>
      <x:c r="T2980" s="23" t="str">
        <x:v>False</x:v>
      </x:c>
    </x:row>
    <x:row r="2981">
      <x:c r="A2981" s="23" t="str">
        <x:v>active_label_common_panel</x:v>
      </x:c>
      <x:c r="B2981" s="23" t="n">
        <x:v>90</x:v>
      </x:c>
      <x:c r="C2981" s="23" t="str">
        <x:v>checkpoint:openai:gpt-oss-120b</x:v>
      </x:c>
      <x:c r="D2981" s="23" t="str">
        <x:v>gpt-oss-120b</x:v>
      </x:c>
      <x:c r="E2981" s="23" t="str">
        <x:v>openai</x:v>
      </x:c>
      <x:c r="F2981" s="78" t="n">
        <x:v>45874</x:v>
      </x:c>
      <x:c r="G2981" s="78" t="n">
        <x:v>45964</x:v>
      </x:c>
      <x:c r="H2981" s="81" t="n">
        <x:v>0.12649110640673517</x:v>
      </x:c>
      <x:c r="I2981" s="81" t="n">
        <x:v>0.3</x:v>
      </x:c>
      <x:c r="J2981" s="23" t="str">
        <x:v>total_b</x:v>
      </x:c>
      <x:c r="K2981" s="23" t="str">
        <x:v>score_date</x:v>
      </x:c>
      <x:c r="L2981" s="81" t="n">
        <x:v>116.83</x:v>
      </x:c>
      <x:c r="M2981" s="81" t="n">
        <x:v>2462.5549774757815</x:v>
      </x:c>
      <x:c r="N2981" s="81" t="n">
        <x:v>1.3238315583737432</x:v>
      </x:c>
      <x:c r="O2981" s="23" t="n">
        <x:v>20</x:v>
      </x:c>
      <x:c r="P2981" s="23" t="n">
        <x:v>7</x:v>
      </x:c>
      <x:c r="Q2981" s="78" t="n">
        <x:v>45956</x:v>
      </x:c>
      <x:c r="R2981" s="23" t="str">
        <x:v>True</x:v>
      </x:c>
      <x:c r="S2981" s="23" t="str">
        <x:v>True</x:v>
      </x:c>
      <x:c r="T2981" s="23" t="str">
        <x:v>False</x:v>
      </x:c>
    </x:row>
    <x:row r="2982">
      <x:c r="A2982" s="23" t="str">
        <x:v>active_label_common_panel</x:v>
      </x:c>
      <x:c r="B2982" s="23" t="n">
        <x:v>90</x:v>
      </x:c>
      <x:c r="C2982" s="23" t="str">
        <x:v>checkpoint:openai:gpt-oss-120b</x:v>
      </x:c>
      <x:c r="D2982" s="23" t="str">
        <x:v>gpt-oss-120b</x:v>
      </x:c>
      <x:c r="E2982" s="23" t="str">
        <x:v>openai</x:v>
      </x:c>
      <x:c r="F2982" s="78" t="n">
        <x:v>45874</x:v>
      </x:c>
      <x:c r="G2982" s="78" t="n">
        <x:v>45964</x:v>
      </x:c>
      <x:c r="H2982" s="81" t="n">
        <x:v>0.12649110640673517</x:v>
      </x:c>
      <x:c r="I2982" s="81" t="n">
        <x:v>0.3</x:v>
      </x:c>
      <x:c r="J2982" s="23" t="str">
        <x:v>total_b</x:v>
      </x:c>
      <x:c r="K2982" s="23" t="str">
        <x:v>score_date_historical_price</x:v>
      </x:c>
      <x:c r="L2982" s="81" t="n">
        <x:v>116.83</x:v>
      </x:c>
      <x:c r="M2982" s="81" t="n">
        <x:v>866.9999384265227</x:v>
      </x:c>
      <x:c r="N2982" s="81" t="n">
        <x:v>0.8704646899395437</x:v>
      </x:c>
      <x:c r="O2982" s="23" t="n">
        <x:v>20</x:v>
      </x:c>
      <x:c r="P2982" s="23" t="n">
        <x:v>7</x:v>
      </x:c>
      <x:c r="Q2982" s="78" t="n">
        <x:v>45956</x:v>
      </x:c>
      <x:c r="R2982" s="23" t="str">
        <x:v>True</x:v>
      </x:c>
      <x:c r="S2982" s="23" t="str">
        <x:v>True</x:v>
      </x:c>
      <x:c r="T2982" s="23" t="str">
        <x:v>False</x:v>
      </x:c>
    </x:row>
    <x:row r="2983">
      <x:c r="A2983" s="23" t="str">
        <x:v>active_label_common_panel</x:v>
      </x:c>
      <x:c r="B2983" s="23" t="n">
        <x:v>90</x:v>
      </x:c>
      <x:c r="C2983" s="23" t="str">
        <x:v>checkpoint:openai:gpt-oss-120b</x:v>
      </x:c>
      <x:c r="D2983" s="23" t="str">
        <x:v>gpt-oss-120b</x:v>
      </x:c>
      <x:c r="E2983" s="23" t="str">
        <x:v>openai</x:v>
      </x:c>
      <x:c r="F2983" s="78" t="n">
        <x:v>45874</x:v>
      </x:c>
      <x:c r="G2983" s="78" t="n">
        <x:v>45964</x:v>
      </x:c>
      <x:c r="H2983" s="81" t="n">
        <x:v>0.12649110640673517</x:v>
      </x:c>
      <x:c r="I2983" s="81" t="n">
        <x:v>0.3</x:v>
      </x:c>
      <x:c r="J2983" s="23" t="str">
        <x:v>total_b</x:v>
      </x:c>
      <x:c r="K2983" s="23" t="str">
        <x:v>score_date_current_price_nonprospective</x:v>
      </x:c>
      <x:c r="L2983" s="81" t="n">
        <x:v>116.83</x:v>
      </x:c>
      <x:c r="M2983" s="81" t="n">
        <x:v>1578.9452417375019</x:v>
      </x:c>
      <x:c r="N2983" s="81" t="n">
        <x:v>1.1308126921218797</x:v>
      </x:c>
      <x:c r="O2983" s="23" t="n">
        <x:v>20</x:v>
      </x:c>
      <x:c r="P2983" s="23" t="n">
        <x:v>7</x:v>
      </x:c>
      <x:c r="Q2983" s="78" t="n">
        <x:v>45956</x:v>
      </x:c>
      <x:c r="R2983" s="23" t="str">
        <x:v>True</x:v>
      </x:c>
      <x:c r="S2983" s="23" t="str">
        <x:v>True</x:v>
      </x:c>
      <x:c r="T2983" s="23" t="str">
        <x:v>True</x:v>
      </x:c>
    </x:row>
    <x:row r="2984">
      <x:c r="A2984" s="23" t="str">
        <x:v>active_label_common_panel</x:v>
      </x:c>
      <x:c r="B2984" s="23" t="n">
        <x:v>90</x:v>
      </x:c>
      <x:c r="C2984" s="23" t="str">
        <x:v>checkpoint:epoch:gpt-oss-20b</x:v>
      </x:c>
      <x:c r="D2984" s="23" t="str">
        <x:v>gpt-oss-20b</x:v>
      </x:c>
      <x:c r="E2984" s="23" t="str">
        <x:v>openai</x:v>
      </x:c>
      <x:c r="F2984" s="78" t="n">
        <x:v>45874</x:v>
      </x:c>
      <x:c r="G2984" s="78" t="n">
        <x:v>45964</x:v>
      </x:c>
      <x:c r="H2984" s="81" t="n">
        <x:v>0.07227085312457102</x:v>
      </x:c>
      <x:c r="I2984" s="81" t="n">
        <x:v>0.0924264068712</x:v>
      </x:c>
      <x:c r="J2984" s="23" t="str">
        <x:v>active_b</x:v>
      </x:c>
      <x:c r="K2984" s="23" t="str">
        <x:v>date_historical_price</x:v>
      </x:c>
      <x:c r="L2984" s="81" t="n">
        <x:v>3.6</x:v>
      </x:c>
      <x:c r="M2984" s="81" t="n">
        <x:v>15.108007069652261</x:v>
      </x:c>
      <x:c r="N2984" s="81" t="n">
        <x:v>0.6229046786123362</x:v>
      </x:c>
      <x:c r="O2984" s="23" t="n">
        <x:v>20</x:v>
      </x:c>
      <x:c r="P2984" s="23" t="n">
        <x:v>7</x:v>
      </x:c>
      <x:c r="Q2984" s="78" t="n">
        <x:v>45956</x:v>
      </x:c>
      <x:c r="R2984" s="23" t="str">
        <x:v>True</x:v>
      </x:c>
      <x:c r="S2984" s="23" t="str">
        <x:v>True</x:v>
      </x:c>
      <x:c r="T2984" s="23" t="str">
        <x:v>False</x:v>
      </x:c>
    </x:row>
    <x:row r="2985">
      <x:c r="A2985" s="23" t="str">
        <x:v>active_label_common_panel</x:v>
      </x:c>
      <x:c r="B2985" s="23" t="n">
        <x:v>90</x:v>
      </x:c>
      <x:c r="C2985" s="23" t="str">
        <x:v>checkpoint:epoch:gpt-oss-20b</x:v>
      </x:c>
      <x:c r="D2985" s="23" t="str">
        <x:v>gpt-oss-20b</x:v>
      </x:c>
      <x:c r="E2985" s="23" t="str">
        <x:v>openai</x:v>
      </x:c>
      <x:c r="F2985" s="78" t="n">
        <x:v>45874</x:v>
      </x:c>
      <x:c r="G2985" s="78" t="n">
        <x:v>45964</x:v>
      </x:c>
      <x:c r="H2985" s="81" t="n">
        <x:v>0.07227085312457102</x:v>
      </x:c>
      <x:c r="I2985" s="81" t="n">
        <x:v>0.0924264068712</x:v>
      </x:c>
      <x:c r="J2985" s="23" t="str">
        <x:v>active_b</x:v>
      </x:c>
      <x:c r="K2985" s="23" t="str">
        <x:v>score_date</x:v>
      </x:c>
      <x:c r="L2985" s="81" t="n">
        <x:v>3.6</x:v>
      </x:c>
      <x:c r="M2985" s="81" t="n">
        <x:v>19.09222337906759</x:v>
      </x:c>
      <x:c r="N2985" s="81" t="n">
        <x:v>0.7245540062033125</x:v>
      </x:c>
      <x:c r="O2985" s="23" t="n">
        <x:v>20</x:v>
      </x:c>
      <x:c r="P2985" s="23" t="n">
        <x:v>7</x:v>
      </x:c>
      <x:c r="Q2985" s="78" t="n">
        <x:v>45956</x:v>
      </x:c>
      <x:c r="R2985" s="23" t="str">
        <x:v>True</x:v>
      </x:c>
      <x:c r="S2985" s="23" t="str">
        <x:v>True</x:v>
      </x:c>
      <x:c r="T2985" s="23" t="str">
        <x:v>False</x:v>
      </x:c>
    </x:row>
    <x:row r="2986">
      <x:c r="A2986" s="23" t="str">
        <x:v>active_label_common_panel</x:v>
      </x:c>
      <x:c r="B2986" s="23" t="n">
        <x:v>90</x:v>
      </x:c>
      <x:c r="C2986" s="23" t="str">
        <x:v>checkpoint:epoch:gpt-oss-20b</x:v>
      </x:c>
      <x:c r="D2986" s="23" t="str">
        <x:v>gpt-oss-20b</x:v>
      </x:c>
      <x:c r="E2986" s="23" t="str">
        <x:v>openai</x:v>
      </x:c>
      <x:c r="F2986" s="78" t="n">
        <x:v>45874</x:v>
      </x:c>
      <x:c r="G2986" s="78" t="n">
        <x:v>45964</x:v>
      </x:c>
      <x:c r="H2986" s="81" t="n">
        <x:v>0.07227085312457102</x:v>
      </x:c>
      <x:c r="I2986" s="81" t="n">
        <x:v>0.0924264068712</x:v>
      </x:c>
      <x:c r="J2986" s="23" t="str">
        <x:v>active_b</x:v>
      </x:c>
      <x:c r="K2986" s="23" t="str">
        <x:v>score_date_historical_price</x:v>
      </x:c>
      <x:c r="L2986" s="81" t="n">
        <x:v>3.6</x:v>
      </x:c>
      <x:c r="M2986" s="81" t="n">
        <x:v>17.782189157239923</x:v>
      </x:c>
      <x:c r="N2986" s="81" t="n">
        <x:v>0.693682724954894</x:v>
      </x:c>
      <x:c r="O2986" s="23" t="n">
        <x:v>20</x:v>
      </x:c>
      <x:c r="P2986" s="23" t="n">
        <x:v>7</x:v>
      </x:c>
      <x:c r="Q2986" s="78" t="n">
        <x:v>45956</x:v>
      </x:c>
      <x:c r="R2986" s="23" t="str">
        <x:v>True</x:v>
      </x:c>
      <x:c r="S2986" s="23" t="str">
        <x:v>True</x:v>
      </x:c>
      <x:c r="T2986" s="23" t="str">
        <x:v>False</x:v>
      </x:c>
    </x:row>
    <x:row r="2987">
      <x:c r="A2987" s="23" t="str">
        <x:v>active_label_common_panel</x:v>
      </x:c>
      <x:c r="B2987" s="23" t="n">
        <x:v>90</x:v>
      </x:c>
      <x:c r="C2987" s="23" t="str">
        <x:v>checkpoint:epoch:gpt-oss-20b</x:v>
      </x:c>
      <x:c r="D2987" s="23" t="str">
        <x:v>gpt-oss-20b</x:v>
      </x:c>
      <x:c r="E2987" s="23" t="str">
        <x:v>openai</x:v>
      </x:c>
      <x:c r="F2987" s="78" t="n">
        <x:v>45874</x:v>
      </x:c>
      <x:c r="G2987" s="78" t="n">
        <x:v>45964</x:v>
      </x:c>
      <x:c r="H2987" s="81" t="n">
        <x:v>0.07227085312457102</x:v>
      </x:c>
      <x:c r="I2987" s="81" t="n">
        <x:v>0.0924264068712</x:v>
      </x:c>
      <x:c r="J2987" s="23" t="str">
        <x:v>active_b</x:v>
      </x:c>
      <x:c r="K2987" s="23" t="str">
        <x:v>score_date_current_price_nonprospective</x:v>
      </x:c>
      <x:c r="L2987" s="81" t="n">
        <x:v>3.6</x:v>
      </x:c>
      <x:c r="M2987" s="81" t="n">
        <x:v>17.472549066159722</x:v>
      </x:c>
      <x:c r="N2987" s="81" t="n">
        <x:v>0.6860537679597736</x:v>
      </x:c>
      <x:c r="O2987" s="23" t="n">
        <x:v>20</x:v>
      </x:c>
      <x:c r="P2987" s="23" t="n">
        <x:v>7</x:v>
      </x:c>
      <x:c r="Q2987" s="78" t="n">
        <x:v>45956</x:v>
      </x:c>
      <x:c r="R2987" s="23" t="str">
        <x:v>True</x:v>
      </x:c>
      <x:c r="S2987" s="23" t="str">
        <x:v>True</x:v>
      </x:c>
      <x:c r="T2987" s="23" t="str">
        <x:v>True</x:v>
      </x:c>
    </x:row>
    <x:row r="2988">
      <x:c r="A2988" s="23" t="str">
        <x:v>active_label_common_panel</x:v>
      </x:c>
      <x:c r="B2988" s="23" t="n">
        <x:v>90</x:v>
      </x:c>
      <x:c r="C2988" s="23" t="str">
        <x:v>checkpoint:epoch:gpt-oss-20b</x:v>
      </x:c>
      <x:c r="D2988" s="23" t="str">
        <x:v>gpt-oss-20b</x:v>
      </x:c>
      <x:c r="E2988" s="23" t="str">
        <x:v>openai</x:v>
      </x:c>
      <x:c r="F2988" s="78" t="n">
        <x:v>45874</x:v>
      </x:c>
      <x:c r="G2988" s="78" t="n">
        <x:v>45964</x:v>
      </x:c>
      <x:c r="H2988" s="81" t="n">
        <x:v>0.07227085312457102</x:v>
      </x:c>
      <x:c r="I2988" s="81" t="n">
        <x:v>0.0924264068712</x:v>
      </x:c>
      <x:c r="J2988" s="23" t="str">
        <x:v>total_b</x:v>
      </x:c>
      <x:c r="K2988" s="23" t="str">
        <x:v>date_historical_price</x:v>
      </x:c>
      <x:c r="L2988" s="81" t="n">
        <x:v>20.91</x:v>
      </x:c>
      <x:c r="M2988" s="81" t="n">
        <x:v>30.32710698833673</x:v>
      </x:c>
      <x:c r="N2988" s="81" t="n">
        <x:v>0.16147695055838251</x:v>
      </x:c>
      <x:c r="O2988" s="23" t="n">
        <x:v>20</x:v>
      </x:c>
      <x:c r="P2988" s="23" t="n">
        <x:v>7</x:v>
      </x:c>
      <x:c r="Q2988" s="78" t="n">
        <x:v>45956</x:v>
      </x:c>
      <x:c r="R2988" s="23" t="str">
        <x:v>True</x:v>
      </x:c>
      <x:c r="S2988" s="23" t="str">
        <x:v>True</x:v>
      </x:c>
      <x:c r="T2988" s="23" t="str">
        <x:v>False</x:v>
      </x:c>
    </x:row>
    <x:row r="2989">
      <x:c r="A2989" s="23" t="str">
        <x:v>active_label_common_panel</x:v>
      </x:c>
      <x:c r="B2989" s="23" t="n">
        <x:v>90</x:v>
      </x:c>
      <x:c r="C2989" s="23" t="str">
        <x:v>checkpoint:epoch:gpt-oss-20b</x:v>
      </x:c>
      <x:c r="D2989" s="23" t="str">
        <x:v>gpt-oss-20b</x:v>
      </x:c>
      <x:c r="E2989" s="23" t="str">
        <x:v>openai</x:v>
      </x:c>
      <x:c r="F2989" s="78" t="n">
        <x:v>45874</x:v>
      </x:c>
      <x:c r="G2989" s="78" t="n">
        <x:v>45964</x:v>
      </x:c>
      <x:c r="H2989" s="81" t="n">
        <x:v>0.07227085312457102</x:v>
      </x:c>
      <x:c r="I2989" s="81" t="n">
        <x:v>0.0924264068712</x:v>
      </x:c>
      <x:c r="J2989" s="23" t="str">
        <x:v>total_b</x:v>
      </x:c>
      <x:c r="K2989" s="23" t="str">
        <x:v>score_date</x:v>
      </x:c>
      <x:c r="L2989" s="81" t="n">
        <x:v>20.91</x:v>
      </x:c>
      <x:c r="M2989" s="81" t="n">
        <x:v>96.6850323887439</x:v>
      </x:c>
      <x:c r="N2989" s="81" t="n">
        <x:v>0.6650052142322086</x:v>
      </x:c>
      <x:c r="O2989" s="23" t="n">
        <x:v>20</x:v>
      </x:c>
      <x:c r="P2989" s="23" t="n">
        <x:v>7</x:v>
      </x:c>
      <x:c r="Q2989" s="78" t="n">
        <x:v>45956</x:v>
      </x:c>
      <x:c r="R2989" s="23" t="str">
        <x:v>True</x:v>
      </x:c>
      <x:c r="S2989" s="23" t="str">
        <x:v>True</x:v>
      </x:c>
      <x:c r="T2989" s="23" t="str">
        <x:v>False</x:v>
      </x:c>
    </x:row>
    <x:row r="2990">
      <x:c r="A2990" s="23" t="str">
        <x:v>active_label_common_panel</x:v>
      </x:c>
      <x:c r="B2990" s="23" t="n">
        <x:v>90</x:v>
      </x:c>
      <x:c r="C2990" s="23" t="str">
        <x:v>checkpoint:epoch:gpt-oss-20b</x:v>
      </x:c>
      <x:c r="D2990" s="23" t="str">
        <x:v>gpt-oss-20b</x:v>
      </x:c>
      <x:c r="E2990" s="23" t="str">
        <x:v>openai</x:v>
      </x:c>
      <x:c r="F2990" s="78" t="n">
        <x:v>45874</x:v>
      </x:c>
      <x:c r="G2990" s="78" t="n">
        <x:v>45964</x:v>
      </x:c>
      <x:c r="H2990" s="81" t="n">
        <x:v>0.07227085312457102</x:v>
      </x:c>
      <x:c r="I2990" s="81" t="n">
        <x:v>0.0924264068712</x:v>
      </x:c>
      <x:c r="J2990" s="23" t="str">
        <x:v>total_b</x:v>
      </x:c>
      <x:c r="K2990" s="23" t="str">
        <x:v>score_date_historical_price</x:v>
      </x:c>
      <x:c r="L2990" s="81" t="n">
        <x:v>20.91</x:v>
      </x:c>
      <x:c r="M2990" s="81" t="n">
        <x:v>65.47940256769579</x:v>
      </x:c>
      <x:c r="N2990" s="81" t="n">
        <x:v>0.49575067544916096</x:v>
      </x:c>
      <x:c r="O2990" s="23" t="n">
        <x:v>20</x:v>
      </x:c>
      <x:c r="P2990" s="23" t="n">
        <x:v>7</x:v>
      </x:c>
      <x:c r="Q2990" s="78" t="n">
        <x:v>45956</x:v>
      </x:c>
      <x:c r="R2990" s="23" t="str">
        <x:v>True</x:v>
      </x:c>
      <x:c r="S2990" s="23" t="str">
        <x:v>True</x:v>
      </x:c>
      <x:c r="T2990" s="23" t="str">
        <x:v>False</x:v>
      </x:c>
    </x:row>
    <x:row r="2991">
      <x:c r="A2991" s="23" t="str">
        <x:v>active_label_common_panel</x:v>
      </x:c>
      <x:c r="B2991" s="23" t="n">
        <x:v>90</x:v>
      </x:c>
      <x:c r="C2991" s="23" t="str">
        <x:v>checkpoint:epoch:gpt-oss-20b</x:v>
      </x:c>
      <x:c r="D2991" s="23" t="str">
        <x:v>gpt-oss-20b</x:v>
      </x:c>
      <x:c r="E2991" s="23" t="str">
        <x:v>openai</x:v>
      </x:c>
      <x:c r="F2991" s="78" t="n">
        <x:v>45874</x:v>
      </x:c>
      <x:c r="G2991" s="78" t="n">
        <x:v>45964</x:v>
      </x:c>
      <x:c r="H2991" s="81" t="n">
        <x:v>0.07227085312457102</x:v>
      </x:c>
      <x:c r="I2991" s="81" t="n">
        <x:v>0.0924264068712</x:v>
      </x:c>
      <x:c r="J2991" s="23" t="str">
        <x:v>total_b</x:v>
      </x:c>
      <x:c r="K2991" s="23" t="str">
        <x:v>score_date_current_price_nonprospective</x:v>
      </x:c>
      <x:c r="L2991" s="81" t="n">
        <x:v>20.91</x:v>
      </x:c>
      <x:c r="M2991" s="81" t="n">
        <x:v>73.70420147095804</x:v>
      </x:c>
      <x:c r="N2991" s="81" t="n">
        <x:v>0.5471382124856755</x:v>
      </x:c>
      <x:c r="O2991" s="23" t="n">
        <x:v>20</x:v>
      </x:c>
      <x:c r="P2991" s="23" t="n">
        <x:v>7</x:v>
      </x:c>
      <x:c r="Q2991" s="78" t="n">
        <x:v>45956</x:v>
      </x:c>
      <x:c r="R2991" s="23" t="str">
        <x:v>True</x:v>
      </x:c>
      <x:c r="S2991" s="23" t="str">
        <x:v>True</x:v>
      </x:c>
      <x:c r="T2991" s="23" t="str">
        <x:v>True</x:v>
      </x:c>
    </x:row>
    <x:row r="2992">
      <x:c r="A2992" s="23" t="str">
        <x:v>active_label_common_panel</x:v>
      </x:c>
      <x:c r="B2992" s="23" t="n">
        <x:v>90</x:v>
      </x:c>
      <x:c r="C2992" s="23" t="str">
        <x:v>checkpoint:epoch:glm-4-5v</x:v>
      </x:c>
      <x:c r="D2992" s="23" t="str">
        <x:v>GLM-4.5V</x:v>
      </x:c>
      <x:c r="E2992" s="23" t="str">
        <x:v>zai</x:v>
      </x:c>
      <x:c r="F2992" s="78" t="n">
        <x:v>45884</x:v>
      </x:c>
      <x:c r="G2992" s="78" t="n">
        <x:v>45970</x:v>
      </x:c>
      <x:c r="H2992" s="81" t="n">
        <x:v>0.9486832980505138</x:v>
      </x:c>
      <x:c r="I2992" s="81" t="n">
        <x:v>1.03923048454</x:v>
      </x:c>
      <x:c r="J2992" s="23" t="str">
        <x:v>active_b</x:v>
      </x:c>
      <x:c r="K2992" s="23" t="str">
        <x:v>date_historical_price</x:v>
      </x:c>
      <x:c r="L2992" s="81" t="n">
        <x:v>12</x:v>
      </x:c>
      <x:c r="M2992" s="81" t="n">
        <x:v>26.90607361374213</x:v>
      </x:c>
      <x:c r="N2992" s="81" t="n">
        <x:v>0.35066908002161035</x:v>
      </x:c>
      <x:c r="O2992" s="23" t="n">
        <x:v>20</x:v>
      </x:c>
      <x:c r="P2992" s="23" t="n">
        <x:v>7</x:v>
      </x:c>
      <x:c r="Q2992" s="78" t="n">
        <x:v>45964</x:v>
      </x:c>
      <x:c r="R2992" s="23" t="str">
        <x:v>True</x:v>
      </x:c>
      <x:c r="S2992" s="23" t="str">
        <x:v>True</x:v>
      </x:c>
      <x:c r="T2992" s="23" t="str">
        <x:v>False</x:v>
      </x:c>
    </x:row>
    <x:row r="2993">
      <x:c r="A2993" s="23" t="str">
        <x:v>active_label_common_panel</x:v>
      </x:c>
      <x:c r="B2993" s="23" t="n">
        <x:v>90</x:v>
      </x:c>
      <x:c r="C2993" s="23" t="str">
        <x:v>checkpoint:epoch:glm-4-5v</x:v>
      </x:c>
      <x:c r="D2993" s="23" t="str">
        <x:v>GLM-4.5V</x:v>
      </x:c>
      <x:c r="E2993" s="23" t="str">
        <x:v>zai</x:v>
      </x:c>
      <x:c r="F2993" s="78" t="n">
        <x:v>45884</x:v>
      </x:c>
      <x:c r="G2993" s="78" t="n">
        <x:v>45970</x:v>
      </x:c>
      <x:c r="H2993" s="81" t="n">
        <x:v>0.9486832980505138</x:v>
      </x:c>
      <x:c r="I2993" s="81" t="n">
        <x:v>1.03923048454</x:v>
      </x:c>
      <x:c r="J2993" s="23" t="str">
        <x:v>active_b</x:v>
      </x:c>
      <x:c r="K2993" s="23" t="str">
        <x:v>score_date</x:v>
      </x:c>
      <x:c r="L2993" s="81" t="n">
        <x:v>12</x:v>
      </x:c>
      <x:c r="M2993" s="81" t="n">
        <x:v>7.062744921888718</x:v>
      </x:c>
      <x:c r="N2993" s="81" t="n">
        <x:v>-0.2302077244936977</x:v>
      </x:c>
      <x:c r="O2993" s="23" t="n">
        <x:v>20</x:v>
      </x:c>
      <x:c r="P2993" s="23" t="n">
        <x:v>7</x:v>
      </x:c>
      <x:c r="Q2993" s="78" t="n">
        <x:v>45964</x:v>
      </x:c>
      <x:c r="R2993" s="23" t="str">
        <x:v>True</x:v>
      </x:c>
      <x:c r="S2993" s="23" t="str">
        <x:v>True</x:v>
      </x:c>
      <x:c r="T2993" s="23" t="str">
        <x:v>False</x:v>
      </x:c>
    </x:row>
    <x:row r="2994">
      <x:c r="A2994" s="23" t="str">
        <x:v>active_label_common_panel</x:v>
      </x:c>
      <x:c r="B2994" s="23" t="n">
        <x:v>90</x:v>
      </x:c>
      <x:c r="C2994" s="23" t="str">
        <x:v>checkpoint:epoch:glm-4-5v</x:v>
      </x:c>
      <x:c r="D2994" s="23" t="str">
        <x:v>GLM-4.5V</x:v>
      </x:c>
      <x:c r="E2994" s="23" t="str">
        <x:v>zai</x:v>
      </x:c>
      <x:c r="F2994" s="78" t="n">
        <x:v>45884</x:v>
      </x:c>
      <x:c r="G2994" s="78" t="n">
        <x:v>45970</x:v>
      </x:c>
      <x:c r="H2994" s="81" t="n">
        <x:v>0.9486832980505138</x:v>
      </x:c>
      <x:c r="I2994" s="81" t="n">
        <x:v>1.03923048454</x:v>
      </x:c>
      <x:c r="J2994" s="23" t="str">
        <x:v>active_b</x:v>
      </x:c>
      <x:c r="K2994" s="23" t="str">
        <x:v>score_date_historical_price</x:v>
      </x:c>
      <x:c r="L2994" s="81" t="n">
        <x:v>12</x:v>
      </x:c>
      <x:c r="M2994" s="81" t="n">
        <x:v>164.47487164538305</x:v>
      </x:c>
      <x:c r="N2994" s="81" t="n">
        <x:v>1.1369183101024698</x:v>
      </x:c>
      <x:c r="O2994" s="23" t="n">
        <x:v>20</x:v>
      </x:c>
      <x:c r="P2994" s="23" t="n">
        <x:v>7</x:v>
      </x:c>
      <x:c r="Q2994" s="78" t="n">
        <x:v>45964</x:v>
      </x:c>
      <x:c r="R2994" s="23" t="str">
        <x:v>True</x:v>
      </x:c>
      <x:c r="S2994" s="23" t="str">
        <x:v>True</x:v>
      </x:c>
      <x:c r="T2994" s="23" t="str">
        <x:v>False</x:v>
      </x:c>
    </x:row>
    <x:row r="2995">
      <x:c r="A2995" s="23" t="str">
        <x:v>active_label_common_panel</x:v>
      </x:c>
      <x:c r="B2995" s="23" t="n">
        <x:v>90</x:v>
      </x:c>
      <x:c r="C2995" s="23" t="str">
        <x:v>checkpoint:epoch:glm-4-5v</x:v>
      </x:c>
      <x:c r="D2995" s="23" t="str">
        <x:v>GLM-4.5V</x:v>
      </x:c>
      <x:c r="E2995" s="23" t="str">
        <x:v>zai</x:v>
      </x:c>
      <x:c r="F2995" s="78" t="n">
        <x:v>45884</x:v>
      </x:c>
      <x:c r="G2995" s="78" t="n">
        <x:v>45970</x:v>
      </x:c>
      <x:c r="H2995" s="81" t="n">
        <x:v>0.9486832980505138</x:v>
      </x:c>
      <x:c r="I2995" s="81" t="n">
        <x:v>1.03923048454</x:v>
      </x:c>
      <x:c r="J2995" s="23" t="str">
        <x:v>active_b</x:v>
      </x:c>
      <x:c r="K2995" s="23" t="str">
        <x:v>score_date_current_price_nonprospective</x:v>
      </x:c>
      <x:c r="L2995" s="81" t="n">
        <x:v>12</x:v>
      </x:c>
      <x:c r="M2995" s="81" t="n">
        <x:v>68.59541872773913</x:v>
      </x:c>
      <x:c r="N2995" s="81" t="n">
        <x:v>0.7571138654652233</x:v>
      </x:c>
      <x:c r="O2995" s="23" t="n">
        <x:v>20</x:v>
      </x:c>
      <x:c r="P2995" s="23" t="n">
        <x:v>7</x:v>
      </x:c>
      <x:c r="Q2995" s="78" t="n">
        <x:v>45964</x:v>
      </x:c>
      <x:c r="R2995" s="23" t="str">
        <x:v>True</x:v>
      </x:c>
      <x:c r="S2995" s="23" t="str">
        <x:v>True</x:v>
      </x:c>
      <x:c r="T2995" s="23" t="str">
        <x:v>True</x:v>
      </x:c>
    </x:row>
    <x:row r="2996">
      <x:c r="A2996" s="23" t="str">
        <x:v>active_label_common_panel</x:v>
      </x:c>
      <x:c r="B2996" s="23" t="n">
        <x:v>90</x:v>
      </x:c>
      <x:c r="C2996" s="23" t="str">
        <x:v>checkpoint:epoch:glm-4-5v</x:v>
      </x:c>
      <x:c r="D2996" s="23" t="str">
        <x:v>GLM-4.5V</x:v>
      </x:c>
      <x:c r="E2996" s="23" t="str">
        <x:v>zai</x:v>
      </x:c>
      <x:c r="F2996" s="78" t="n">
        <x:v>45884</x:v>
      </x:c>
      <x:c r="G2996" s="78" t="n">
        <x:v>45970</x:v>
      </x:c>
      <x:c r="H2996" s="81" t="n">
        <x:v>0.9486832980505138</x:v>
      </x:c>
      <x:c r="I2996" s="81" t="n">
        <x:v>1.03923048454</x:v>
      </x:c>
      <x:c r="J2996" s="23" t="str">
        <x:v>total_b</x:v>
      </x:c>
      <x:c r="K2996" s="23" t="str">
        <x:v>date_historical_price</x:v>
      </x:c>
      <x:c r="L2996" s="81" t="n">
        <x:v>108</x:v>
      </x:c>
      <x:c r="M2996" s="81" t="n">
        <x:v>2700.4233017253296</x:v>
      </x:c>
      <x:c r="N2996" s="81" t="n">
        <x:v>1.3980080913365238</x:v>
      </x:c>
      <x:c r="O2996" s="23" t="n">
        <x:v>20</x:v>
      </x:c>
      <x:c r="P2996" s="23" t="n">
        <x:v>7</x:v>
      </x:c>
      <x:c r="Q2996" s="78" t="n">
        <x:v>45964</x:v>
      </x:c>
      <x:c r="R2996" s="23" t="str">
        <x:v>True</x:v>
      </x:c>
      <x:c r="S2996" s="23" t="str">
        <x:v>True</x:v>
      </x:c>
      <x:c r="T2996" s="23" t="str">
        <x:v>False</x:v>
      </x:c>
    </x:row>
    <x:row r="2997">
      <x:c r="A2997" s="23" t="str">
        <x:v>active_label_common_panel</x:v>
      </x:c>
      <x:c r="B2997" s="23" t="n">
        <x:v>90</x:v>
      </x:c>
      <x:c r="C2997" s="23" t="str">
        <x:v>checkpoint:epoch:glm-4-5v</x:v>
      </x:c>
      <x:c r="D2997" s="23" t="str">
        <x:v>GLM-4.5V</x:v>
      </x:c>
      <x:c r="E2997" s="23" t="str">
        <x:v>zai</x:v>
      </x:c>
      <x:c r="F2997" s="78" t="n">
        <x:v>45884</x:v>
      </x:c>
      <x:c r="G2997" s="78" t="n">
        <x:v>45970</x:v>
      </x:c>
      <x:c r="H2997" s="81" t="n">
        <x:v>0.9486832980505138</x:v>
      </x:c>
      <x:c r="I2997" s="81" t="n">
        <x:v>1.03923048454</x:v>
      </x:c>
      <x:c r="J2997" s="23" t="str">
        <x:v>total_b</x:v>
      </x:c>
      <x:c r="K2997" s="23" t="str">
        <x:v>score_date</x:v>
      </x:c>
      <x:c r="L2997" s="81" t="n">
        <x:v>108</x:v>
      </x:c>
      <x:c r="M2997" s="81" t="n">
        <x:v>7.674976772499412</x:v>
      </x:c>
      <x:c r="N2997" s="81" t="n">
        <x:v>-1.1483466856817774</x:v>
      </x:c>
      <x:c r="O2997" s="23" t="n">
        <x:v>20</x:v>
      </x:c>
      <x:c r="P2997" s="23" t="n">
        <x:v>7</x:v>
      </x:c>
      <x:c r="Q2997" s="78" t="n">
        <x:v>45964</x:v>
      </x:c>
      <x:c r="R2997" s="23" t="str">
        <x:v>True</x:v>
      </x:c>
      <x:c r="S2997" s="23" t="str">
        <x:v>True</x:v>
      </x:c>
      <x:c r="T2997" s="23" t="str">
        <x:v>False</x:v>
      </x:c>
    </x:row>
    <x:row r="2998">
      <x:c r="A2998" s="23" t="str">
        <x:v>active_label_common_panel</x:v>
      </x:c>
      <x:c r="B2998" s="23" t="n">
        <x:v>90</x:v>
      </x:c>
      <x:c r="C2998" s="23" t="str">
        <x:v>checkpoint:epoch:glm-4-5v</x:v>
      </x:c>
      <x:c r="D2998" s="23" t="str">
        <x:v>GLM-4.5V</x:v>
      </x:c>
      <x:c r="E2998" s="23" t="str">
        <x:v>zai</x:v>
      </x:c>
      <x:c r="F2998" s="78" t="n">
        <x:v>45884</x:v>
      </x:c>
      <x:c r="G2998" s="78" t="n">
        <x:v>45970</x:v>
      </x:c>
      <x:c r="H2998" s="81" t="n">
        <x:v>0.9486832980505138</x:v>
      </x:c>
      <x:c r="I2998" s="81" t="n">
        <x:v>1.03923048454</x:v>
      </x:c>
      <x:c r="J2998" s="23" t="str">
        <x:v>total_b</x:v>
      </x:c>
      <x:c r="K2998" s="23" t="str">
        <x:v>score_date_historical_price</x:v>
      </x:c>
      <x:c r="L2998" s="81" t="n">
        <x:v>108</x:v>
      </x:c>
      <x:c r="M2998" s="81" t="n">
        <x:v>1341.2117038550857</x:v>
      </x:c>
      <x:c r="N2998" s="81" t="n">
        <x:v>1.094073579083062</x:v>
      </x:c>
      <x:c r="O2998" s="23" t="n">
        <x:v>20</x:v>
      </x:c>
      <x:c r="P2998" s="23" t="n">
        <x:v>7</x:v>
      </x:c>
      <x:c r="Q2998" s="78" t="n">
        <x:v>45964</x:v>
      </x:c>
      <x:c r="R2998" s="23" t="str">
        <x:v>True</x:v>
      </x:c>
      <x:c r="S2998" s="23" t="str">
        <x:v>True</x:v>
      </x:c>
      <x:c r="T2998" s="23" t="str">
        <x:v>False</x:v>
      </x:c>
    </x:row>
    <x:row r="2999">
      <x:c r="A2999" s="23" t="str">
        <x:v>active_label_common_panel</x:v>
      </x:c>
      <x:c r="B2999" s="23" t="n">
        <x:v>90</x:v>
      </x:c>
      <x:c r="C2999" s="23" t="str">
        <x:v>checkpoint:epoch:glm-4-5v</x:v>
      </x:c>
      <x:c r="D2999" s="23" t="str">
        <x:v>GLM-4.5V</x:v>
      </x:c>
      <x:c r="E2999" s="23" t="str">
        <x:v>zai</x:v>
      </x:c>
      <x:c r="F2999" s="78" t="n">
        <x:v>45884</x:v>
      </x:c>
      <x:c r="G2999" s="78" t="n">
        <x:v>45970</x:v>
      </x:c>
      <x:c r="H2999" s="81" t="n">
        <x:v>0.9486832980505138</x:v>
      </x:c>
      <x:c r="I2999" s="81" t="n">
        <x:v>1.03923048454</x:v>
      </x:c>
      <x:c r="J2999" s="23" t="str">
        <x:v>total_b</x:v>
      </x:c>
      <x:c r="K2999" s="23" t="str">
        <x:v>score_date_current_price_nonprospective</x:v>
      </x:c>
      <x:c r="L2999" s="81" t="n">
        <x:v>108</x:v>
      </x:c>
      <x:c r="M2999" s="81" t="n">
        <x:v>206.5284577330227</x:v>
      </x:c>
      <x:c r="N2999" s="81" t="n">
        <x:v>0.2815561464371845</x:v>
      </x:c>
      <x:c r="O2999" s="23" t="n">
        <x:v>20</x:v>
      </x:c>
      <x:c r="P2999" s="23" t="n">
        <x:v>7</x:v>
      </x:c>
      <x:c r="Q2999" s="78" t="n">
        <x:v>45964</x:v>
      </x:c>
      <x:c r="R2999" s="23" t="str">
        <x:v>True</x:v>
      </x:c>
      <x:c r="S2999" s="23" t="str">
        <x:v>True</x:v>
      </x:c>
      <x:c r="T2999" s="23" t="str">
        <x:v>True</x:v>
      </x:c>
    </x:row>
    <x:row r="3000">
      <x:c r="A3000" s="23" t="str">
        <x:v>active_label_common_panel</x:v>
      </x:c>
      <x:c r="B3000" s="23" t="n">
        <x:v>90</x:v>
      </x:c>
      <x:c r="C3000" s="23" t="str">
        <x:v>checkpoint:epoch:deepseek-v3-1</x:v>
      </x:c>
      <x:c r="D3000" s="23" t="str">
        <x:v>DeepSeek-V3.1</x:v>
      </x:c>
      <x:c r="E3000" s="23" t="str">
        <x:v>deepseek</x:v>
      </x:c>
      <x:c r="F3000" s="78" t="n">
        <x:v>45890</x:v>
      </x:c>
      <x:c r="G3000" s="78" t="n">
        <x:v>45980</x:v>
      </x:c>
      <x:c r="H3000" s="81" t="n">
        <x:v>0.4</x:v>
      </x:c>
      <x:c r="I3000" s="81" t="n">
        <x:v>0.743240928382</x:v>
      </x:c>
      <x:c r="J3000" s="23" t="str">
        <x:v>active_b</x:v>
      </x:c>
      <x:c r="K3000" s="23" t="str">
        <x:v>date_historical_price</x:v>
      </x:c>
      <x:c r="L3000" s="81" t="n">
        <x:v>37</x:v>
      </x:c>
      <x:c r="M3000" s="81" t="n">
        <x:v>15.511106590853064</x:v>
      </x:c>
      <x:c r="N3000" s="81" t="n">
        <x:v>-0.37755894178157523</x:v>
      </x:c>
      <x:c r="O3000" s="23" t="n">
        <x:v>19</x:v>
      </x:c>
      <x:c r="P3000" s="23" t="n">
        <x:v>7</x:v>
      </x:c>
      <x:c r="Q3000" s="78" t="n">
        <x:v>45970</x:v>
      </x:c>
      <x:c r="R3000" s="23" t="str">
        <x:v>True</x:v>
      </x:c>
      <x:c r="S3000" s="23" t="str">
        <x:v>True</x:v>
      </x:c>
      <x:c r="T3000" s="23" t="str">
        <x:v>False</x:v>
      </x:c>
    </x:row>
    <x:row r="3001">
      <x:c r="A3001" s="23" t="str">
        <x:v>active_label_common_panel</x:v>
      </x:c>
      <x:c r="B3001" s="23" t="n">
        <x:v>90</x:v>
      </x:c>
      <x:c r="C3001" s="23" t="str">
        <x:v>checkpoint:epoch:deepseek-v3-1</x:v>
      </x:c>
      <x:c r="D3001" s="23" t="str">
        <x:v>DeepSeek-V3.1</x:v>
      </x:c>
      <x:c r="E3001" s="23" t="str">
        <x:v>deepseek</x:v>
      </x:c>
      <x:c r="F3001" s="78" t="n">
        <x:v>45890</x:v>
      </x:c>
      <x:c r="G3001" s="78" t="n">
        <x:v>45980</x:v>
      </x:c>
      <x:c r="H3001" s="81" t="n">
        <x:v>0.4</x:v>
      </x:c>
      <x:c r="I3001" s="81" t="n">
        <x:v>0.743240928382</x:v>
      </x:c>
      <x:c r="J3001" s="23" t="str">
        <x:v>active_b</x:v>
      </x:c>
      <x:c r="K3001" s="23" t="str">
        <x:v>score_date</x:v>
      </x:c>
      <x:c r="L3001" s="81" t="n">
        <x:v>37</x:v>
      </x:c>
      <x:c r="M3001" s="81" t="n">
        <x:v>11.590372836880288</x:v>
      </x:c>
      <x:c r="N3001" s="81" t="n">
        <x:v>-0.5041043175774793</x:v>
      </x:c>
      <x:c r="O3001" s="23" t="n">
        <x:v>19</x:v>
      </x:c>
      <x:c r="P3001" s="23" t="n">
        <x:v>7</x:v>
      </x:c>
      <x:c r="Q3001" s="78" t="n">
        <x:v>45970</x:v>
      </x:c>
      <x:c r="R3001" s="23" t="str">
        <x:v>True</x:v>
      </x:c>
      <x:c r="S3001" s="23" t="str">
        <x:v>True</x:v>
      </x:c>
      <x:c r="T3001" s="23" t="str">
        <x:v>False</x:v>
      </x:c>
    </x:row>
    <x:row r="3002">
      <x:c r="A3002" s="23" t="str">
        <x:v>active_label_common_panel</x:v>
      </x:c>
      <x:c r="B3002" s="23" t="n">
        <x:v>90</x:v>
      </x:c>
      <x:c r="C3002" s="23" t="str">
        <x:v>checkpoint:epoch:deepseek-v3-1</x:v>
      </x:c>
      <x:c r="D3002" s="23" t="str">
        <x:v>DeepSeek-V3.1</x:v>
      </x:c>
      <x:c r="E3002" s="23" t="str">
        <x:v>deepseek</x:v>
      </x:c>
      <x:c r="F3002" s="78" t="n">
        <x:v>45890</x:v>
      </x:c>
      <x:c r="G3002" s="78" t="n">
        <x:v>45980</x:v>
      </x:c>
      <x:c r="H3002" s="81" t="n">
        <x:v>0.4</x:v>
      </x:c>
      <x:c r="I3002" s="81" t="n">
        <x:v>0.743240928382</x:v>
      </x:c>
      <x:c r="J3002" s="23" t="str">
        <x:v>active_b</x:v>
      </x:c>
      <x:c r="K3002" s="23" t="str">
        <x:v>score_date_historical_price</x:v>
      </x:c>
      <x:c r="L3002" s="81" t="n">
        <x:v>37</x:v>
      </x:c>
      <x:c r="M3002" s="81" t="n">
        <x:v>14.930178907624043</x:v>
      </x:c>
      <x:c r="N3002" s="81" t="n">
        <x:v>-0.3941367121806594</x:v>
      </x:c>
      <x:c r="O3002" s="23" t="n">
        <x:v>19</x:v>
      </x:c>
      <x:c r="P3002" s="23" t="n">
        <x:v>7</x:v>
      </x:c>
      <x:c r="Q3002" s="78" t="n">
        <x:v>45970</x:v>
      </x:c>
      <x:c r="R3002" s="23" t="str">
        <x:v>True</x:v>
      </x:c>
      <x:c r="S3002" s="23" t="str">
        <x:v>True</x:v>
      </x:c>
      <x:c r="T3002" s="23" t="str">
        <x:v>False</x:v>
      </x:c>
    </x:row>
    <x:row r="3003">
      <x:c r="A3003" s="23" t="str">
        <x:v>active_label_common_panel</x:v>
      </x:c>
      <x:c r="B3003" s="23" t="n">
        <x:v>90</x:v>
      </x:c>
      <x:c r="C3003" s="23" t="str">
        <x:v>checkpoint:epoch:deepseek-v3-1</x:v>
      </x:c>
      <x:c r="D3003" s="23" t="str">
        <x:v>DeepSeek-V3.1</x:v>
      </x:c>
      <x:c r="E3003" s="23" t="str">
        <x:v>deepseek</x:v>
      </x:c>
      <x:c r="F3003" s="78" t="n">
        <x:v>45890</x:v>
      </x:c>
      <x:c r="G3003" s="78" t="n">
        <x:v>45980</x:v>
      </x:c>
      <x:c r="H3003" s="81" t="n">
        <x:v>0.4</x:v>
      </x:c>
      <x:c r="I3003" s="81" t="n">
        <x:v>0.743240928382</x:v>
      </x:c>
      <x:c r="J3003" s="23" t="str">
        <x:v>active_b</x:v>
      </x:c>
      <x:c r="K3003" s="23" t="str">
        <x:v>score_date_current_price_nonprospective</x:v>
      </x:c>
      <x:c r="L3003" s="81" t="n">
        <x:v>37</x:v>
      </x:c>
      <x:c r="M3003" s="81" t="n">
        <x:v>14.057236018605927</x:v>
      </x:c>
      <x:c r="N3003" s="81" t="n">
        <x:v>-0.42030178744232005</x:v>
      </x:c>
      <x:c r="O3003" s="23" t="n">
        <x:v>19</x:v>
      </x:c>
      <x:c r="P3003" s="23" t="n">
        <x:v>7</x:v>
      </x:c>
      <x:c r="Q3003" s="78" t="n">
        <x:v>45970</x:v>
      </x:c>
      <x:c r="R3003" s="23" t="str">
        <x:v>True</x:v>
      </x:c>
      <x:c r="S3003" s="23" t="str">
        <x:v>True</x:v>
      </x:c>
      <x:c r="T3003" s="23" t="str">
        <x:v>True</x:v>
      </x:c>
    </x:row>
    <x:row r="3004">
      <x:c r="A3004" s="23" t="str">
        <x:v>active_label_common_panel</x:v>
      </x:c>
      <x:c r="B3004" s="23" t="n">
        <x:v>90</x:v>
      </x:c>
      <x:c r="C3004" s="23" t="str">
        <x:v>checkpoint:epoch:deepseek-v3-1</x:v>
      </x:c>
      <x:c r="D3004" s="23" t="str">
        <x:v>DeepSeek-V3.1</x:v>
      </x:c>
      <x:c r="E3004" s="23" t="str">
        <x:v>deepseek</x:v>
      </x:c>
      <x:c r="F3004" s="78" t="n">
        <x:v>45890</x:v>
      </x:c>
      <x:c r="G3004" s="78" t="n">
        <x:v>45980</x:v>
      </x:c>
      <x:c r="H3004" s="81" t="n">
        <x:v>0.4</x:v>
      </x:c>
      <x:c r="I3004" s="81" t="n">
        <x:v>0.743240928382</x:v>
      </x:c>
      <x:c r="J3004" s="23" t="str">
        <x:v>total_b</x:v>
      </x:c>
      <x:c r="K3004" s="23" t="str">
        <x:v>date_historical_price</x:v>
      </x:c>
      <x:c r="L3004" s="81" t="n">
        <x:v>671</x:v>
      </x:c>
      <x:c r="M3004" s="81" t="n">
        <x:v>356.66837791827913</x:v>
      </x:c>
      <x:c r="N3004" s="81" t="n">
        <x:v>-0.274457913506203</x:v>
      </x:c>
      <x:c r="O3004" s="23" t="n">
        <x:v>19</x:v>
      </x:c>
      <x:c r="P3004" s="23" t="n">
        <x:v>7</x:v>
      </x:c>
      <x:c r="Q3004" s="78" t="n">
        <x:v>45970</x:v>
      </x:c>
      <x:c r="R3004" s="23" t="str">
        <x:v>True</x:v>
      </x:c>
      <x:c r="S3004" s="23" t="str">
        <x:v>True</x:v>
      </x:c>
      <x:c r="T3004" s="23" t="str">
        <x:v>False</x:v>
      </x:c>
    </x:row>
    <x:row r="3005">
      <x:c r="A3005" s="23" t="str">
        <x:v>active_label_common_panel</x:v>
      </x:c>
      <x:c r="B3005" s="23" t="n">
        <x:v>90</x:v>
      </x:c>
      <x:c r="C3005" s="23" t="str">
        <x:v>checkpoint:epoch:deepseek-v3-1</x:v>
      </x:c>
      <x:c r="D3005" s="23" t="str">
        <x:v>DeepSeek-V3.1</x:v>
      </x:c>
      <x:c r="E3005" s="23" t="str">
        <x:v>deepseek</x:v>
      </x:c>
      <x:c r="F3005" s="78" t="n">
        <x:v>45890</x:v>
      </x:c>
      <x:c r="G3005" s="78" t="n">
        <x:v>45980</x:v>
      </x:c>
      <x:c r="H3005" s="81" t="n">
        <x:v>0.4</x:v>
      </x:c>
      <x:c r="I3005" s="81" t="n">
        <x:v>0.743240928382</x:v>
      </x:c>
      <x:c r="J3005" s="23" t="str">
        <x:v>total_b</x:v>
      </x:c>
      <x:c r="K3005" s="23" t="str">
        <x:v>score_date</x:v>
      </x:c>
      <x:c r="L3005" s="81" t="n">
        <x:v>671</x:v>
      </x:c>
      <x:c r="M3005" s="81" t="n">
        <x:v>258.4850421703178</x:v>
      </x:c>
      <x:c r="N3005" s="81" t="n">
        <x:v>-0.4142871034579652</x:v>
      </x:c>
      <x:c r="O3005" s="23" t="n">
        <x:v>19</x:v>
      </x:c>
      <x:c r="P3005" s="23" t="n">
        <x:v>7</x:v>
      </x:c>
      <x:c r="Q3005" s="78" t="n">
        <x:v>45970</x:v>
      </x:c>
      <x:c r="R3005" s="23" t="str">
        <x:v>True</x:v>
      </x:c>
      <x:c r="S3005" s="23" t="str">
        <x:v>True</x:v>
      </x:c>
      <x:c r="T3005" s="23" t="str">
        <x:v>False</x:v>
      </x:c>
    </x:row>
    <x:row r="3006">
      <x:c r="A3006" s="23" t="str">
        <x:v>active_label_common_panel</x:v>
      </x:c>
      <x:c r="B3006" s="23" t="n">
        <x:v>90</x:v>
      </x:c>
      <x:c r="C3006" s="23" t="str">
        <x:v>checkpoint:epoch:deepseek-v3-1</x:v>
      </x:c>
      <x:c r="D3006" s="23" t="str">
        <x:v>DeepSeek-V3.1</x:v>
      </x:c>
      <x:c r="E3006" s="23" t="str">
        <x:v>deepseek</x:v>
      </x:c>
      <x:c r="F3006" s="78" t="n">
        <x:v>45890</x:v>
      </x:c>
      <x:c r="G3006" s="78" t="n">
        <x:v>45980</x:v>
      </x:c>
      <x:c r="H3006" s="81" t="n">
        <x:v>0.4</x:v>
      </x:c>
      <x:c r="I3006" s="81" t="n">
        <x:v>0.743240928382</x:v>
      </x:c>
      <x:c r="J3006" s="23" t="str">
        <x:v>total_b</x:v>
      </x:c>
      <x:c r="K3006" s="23" t="str">
        <x:v>score_date_historical_price</x:v>
      </x:c>
      <x:c r="L3006" s="81" t="n">
        <x:v>671</x:v>
      </x:c>
      <x:c r="M3006" s="81" t="n">
        <x:v>466.0349277657659</x:v>
      </x:c>
      <x:c r="N3006" s="81" t="n">
        <x:v>-0.1583040533341582</x:v>
      </x:c>
      <x:c r="O3006" s="23" t="n">
        <x:v>19</x:v>
      </x:c>
      <x:c r="P3006" s="23" t="n">
        <x:v>7</x:v>
      </x:c>
      <x:c r="Q3006" s="78" t="n">
        <x:v>45970</x:v>
      </x:c>
      <x:c r="R3006" s="23" t="str">
        <x:v>True</x:v>
      </x:c>
      <x:c r="S3006" s="23" t="str">
        <x:v>True</x:v>
      </x:c>
      <x:c r="T3006" s="23" t="str">
        <x:v>False</x:v>
      </x:c>
    </x:row>
    <x:row r="3007">
      <x:c r="A3007" s="23" t="str">
        <x:v>active_label_common_panel</x:v>
      </x:c>
      <x:c r="B3007" s="23" t="n">
        <x:v>90</x:v>
      </x:c>
      <x:c r="C3007" s="23" t="str">
        <x:v>checkpoint:epoch:deepseek-v3-1</x:v>
      </x:c>
      <x:c r="D3007" s="23" t="str">
        <x:v>DeepSeek-V3.1</x:v>
      </x:c>
      <x:c r="E3007" s="23" t="str">
        <x:v>deepseek</x:v>
      </x:c>
      <x:c r="F3007" s="78" t="n">
        <x:v>45890</x:v>
      </x:c>
      <x:c r="G3007" s="78" t="n">
        <x:v>45980</x:v>
      </x:c>
      <x:c r="H3007" s="81" t="n">
        <x:v>0.4</x:v>
      </x:c>
      <x:c r="I3007" s="81" t="n">
        <x:v>0.743240928382</x:v>
      </x:c>
      <x:c r="J3007" s="23" t="str">
        <x:v>total_b</x:v>
      </x:c>
      <x:c r="K3007" s="23" t="str">
        <x:v>score_date_current_price_nonprospective</x:v>
      </x:c>
      <x:c r="L3007" s="81" t="n">
        <x:v>671</x:v>
      </x:c>
      <x:c r="M3007" s="81" t="n">
        <x:v>384.08737274325875</x:v>
      </x:c>
      <x:c r="N3007" s="81" t="n">
        <x:v>-0.24229249063481942</x:v>
      </x:c>
      <x:c r="O3007" s="23" t="n">
        <x:v>19</x:v>
      </x:c>
      <x:c r="P3007" s="23" t="n">
        <x:v>7</x:v>
      </x:c>
      <x:c r="Q3007" s="78" t="n">
        <x:v>45970</x:v>
      </x:c>
      <x:c r="R3007" s="23" t="str">
        <x:v>True</x:v>
      </x:c>
      <x:c r="S3007" s="23" t="str">
        <x:v>True</x:v>
      </x:c>
      <x:c r="T3007" s="23" t="str">
        <x:v>True</x:v>
      </x:c>
    </x:row>
    <x:row r="3008">
      <x:c r="A3008" s="23" t="str">
        <x:v>active_label_common_panel</x:v>
      </x:c>
      <x:c r="B3008" s="23" t="n">
        <x:v>90</x:v>
      </x:c>
      <x:c r="C3008" s="23" t="str">
        <x:v>checkpoint:epoch:qwen3-next-80b-a3b</x:v>
      </x:c>
      <x:c r="D3008" s="23" t="str">
        <x:v>Qwen3-Next-80B-A3B</x:v>
      </x:c>
      <x:c r="E3008" s="23" t="str">
        <x:v>alibaba</x:v>
      </x:c>
      <x:c r="F3008" s="78" t="n">
        <x:v>45910</x:v>
      </x:c>
      <x:c r="G3008" s="78" t="n">
        <x:v>46001</x:v>
      </x:c>
      <x:c r="H3008" s="81" t="n">
        <x:v>0.3463603715565015</x:v>
      </x:c>
      <x:c r="I3008" s="81" t="n">
        <x:v>0.37796327387399997</x:v>
      </x:c>
      <x:c r="J3008" s="23" t="str">
        <x:v>active_b</x:v>
      </x:c>
      <x:c r="K3008" s="23" t="str">
        <x:v>date_historical_price</x:v>
      </x:c>
      <x:c r="L3008" s="81" t="n">
        <x:v>3</x:v>
      </x:c>
      <x:c r="M3008" s="81" t="n">
        <x:v>13.007522453298767</x:v>
      </x:c>
      <x:c r="N3008" s="81" t="n">
        <x:v>0.637073329518628</x:v>
      </x:c>
      <x:c r="O3008" s="23" t="n">
        <x:v>16</x:v>
      </x:c>
      <x:c r="P3008" s="23" t="n">
        <x:v>7</x:v>
      </x:c>
      <x:c r="Q3008" s="78" t="n">
        <x:v>45980</x:v>
      </x:c>
      <x:c r="R3008" s="23" t="str">
        <x:v>True</x:v>
      </x:c>
      <x:c r="S3008" s="23" t="str">
        <x:v>True</x:v>
      </x:c>
      <x:c r="T3008" s="23" t="str">
        <x:v>False</x:v>
      </x:c>
    </x:row>
    <x:row r="3009">
      <x:c r="A3009" s="23" t="str">
        <x:v>active_label_common_panel</x:v>
      </x:c>
      <x:c r="B3009" s="23" t="n">
        <x:v>90</x:v>
      </x:c>
      <x:c r="C3009" s="23" t="str">
        <x:v>checkpoint:epoch:qwen3-next-80b-a3b</x:v>
      </x:c>
      <x:c r="D3009" s="23" t="str">
        <x:v>Qwen3-Next-80B-A3B</x:v>
      </x:c>
      <x:c r="E3009" s="23" t="str">
        <x:v>alibaba</x:v>
      </x:c>
      <x:c r="F3009" s="78" t="n">
        <x:v>45910</x:v>
      </x:c>
      <x:c r="G3009" s="78" t="n">
        <x:v>46001</x:v>
      </x:c>
      <x:c r="H3009" s="81" t="n">
        <x:v>0.3463603715565015</x:v>
      </x:c>
      <x:c r="I3009" s="81" t="n">
        <x:v>0.37796327387399997</x:v>
      </x:c>
      <x:c r="J3009" s="23" t="str">
        <x:v>active_b</x:v>
      </x:c>
      <x:c r="K3009" s="23" t="str">
        <x:v>score_date</x:v>
      </x:c>
      <x:c r="L3009" s="81" t="n">
        <x:v>3</x:v>
      </x:c>
      <x:c r="M3009" s="81" t="n">
        <x:v>9.793925136423416</x:v>
      </x:c>
      <x:c r="N3009" s="81" t="n">
        <x:v>0.5138355252808473</x:v>
      </x:c>
      <x:c r="O3009" s="23" t="n">
        <x:v>16</x:v>
      </x:c>
      <x:c r="P3009" s="23" t="n">
        <x:v>7</x:v>
      </x:c>
      <x:c r="Q3009" s="78" t="n">
        <x:v>45980</x:v>
      </x:c>
      <x:c r="R3009" s="23" t="str">
        <x:v>True</x:v>
      </x:c>
      <x:c r="S3009" s="23" t="str">
        <x:v>True</x:v>
      </x:c>
      <x:c r="T3009" s="23" t="str">
        <x:v>False</x:v>
      </x:c>
    </x:row>
    <x:row r="3010">
      <x:c r="A3010" s="23" t="str">
        <x:v>active_label_common_panel</x:v>
      </x:c>
      <x:c r="B3010" s="23" t="n">
        <x:v>90</x:v>
      </x:c>
      <x:c r="C3010" s="23" t="str">
        <x:v>checkpoint:epoch:qwen3-next-80b-a3b</x:v>
      </x:c>
      <x:c r="D3010" s="23" t="str">
        <x:v>Qwen3-Next-80B-A3B</x:v>
      </x:c>
      <x:c r="E3010" s="23" t="str">
        <x:v>alibaba</x:v>
      </x:c>
      <x:c r="F3010" s="78" t="n">
        <x:v>45910</x:v>
      </x:c>
      <x:c r="G3010" s="78" t="n">
        <x:v>46001</x:v>
      </x:c>
      <x:c r="H3010" s="81" t="n">
        <x:v>0.3463603715565015</x:v>
      </x:c>
      <x:c r="I3010" s="81" t="n">
        <x:v>0.37796327387399997</x:v>
      </x:c>
      <x:c r="J3010" s="23" t="str">
        <x:v>active_b</x:v>
      </x:c>
      <x:c r="K3010" s="23" t="str">
        <x:v>score_date_historical_price</x:v>
      </x:c>
      <x:c r="L3010" s="81" t="n">
        <x:v>3</x:v>
      </x:c>
      <x:c r="M3010" s="81" t="n">
        <x:v>14.818809219618856</x:v>
      </x:c>
      <x:c r="N3010" s="81" t="n">
        <x:v>0.6936920521540004</x:v>
      </x:c>
      <x:c r="O3010" s="23" t="n">
        <x:v>16</x:v>
      </x:c>
      <x:c r="P3010" s="23" t="n">
        <x:v>7</x:v>
      </x:c>
      <x:c r="Q3010" s="78" t="n">
        <x:v>45980</x:v>
      </x:c>
      <x:c r="R3010" s="23" t="str">
        <x:v>True</x:v>
      </x:c>
      <x:c r="S3010" s="23" t="str">
        <x:v>True</x:v>
      </x:c>
      <x:c r="T3010" s="23" t="str">
        <x:v>False</x:v>
      </x:c>
    </x:row>
    <x:row r="3011">
      <x:c r="A3011" s="23" t="str">
        <x:v>active_label_common_panel</x:v>
      </x:c>
      <x:c r="B3011" s="23" t="n">
        <x:v>90</x:v>
      </x:c>
      <x:c r="C3011" s="23" t="str">
        <x:v>checkpoint:epoch:qwen3-next-80b-a3b</x:v>
      </x:c>
      <x:c r="D3011" s="23" t="str">
        <x:v>Qwen3-Next-80B-A3B</x:v>
      </x:c>
      <x:c r="E3011" s="23" t="str">
        <x:v>alibaba</x:v>
      </x:c>
      <x:c r="F3011" s="78" t="n">
        <x:v>45910</x:v>
      </x:c>
      <x:c r="G3011" s="78" t="n">
        <x:v>46001</x:v>
      </x:c>
      <x:c r="H3011" s="81" t="n">
        <x:v>0.3463603715565015</x:v>
      </x:c>
      <x:c r="I3011" s="81" t="n">
        <x:v>0.37796327387399997</x:v>
      </x:c>
      <x:c r="J3011" s="23" t="str">
        <x:v>active_b</x:v>
      </x:c>
      <x:c r="K3011" s="23" t="str">
        <x:v>score_date_current_price_nonprospective</x:v>
      </x:c>
      <x:c r="L3011" s="81" t="n">
        <x:v>3</x:v>
      </x:c>
      <x:c r="M3011" s="81" t="n">
        <x:v>11.523411931849443</x:v>
      </x:c>
      <x:c r="N3011" s="81" t="n">
        <x:v>0.5844598323349667</x:v>
      </x:c>
      <x:c r="O3011" s="23" t="n">
        <x:v>16</x:v>
      </x:c>
      <x:c r="P3011" s="23" t="n">
        <x:v>7</x:v>
      </x:c>
      <x:c r="Q3011" s="78" t="n">
        <x:v>45980</x:v>
      </x:c>
      <x:c r="R3011" s="23" t="str">
        <x:v>True</x:v>
      </x:c>
      <x:c r="S3011" s="23" t="str">
        <x:v>True</x:v>
      </x:c>
      <x:c r="T3011" s="23" t="str">
        <x:v>True</x:v>
      </x:c>
    </x:row>
    <x:row r="3012">
      <x:c r="A3012" s="23" t="str">
        <x:v>active_label_common_panel</x:v>
      </x:c>
      <x:c r="B3012" s="23" t="n">
        <x:v>90</x:v>
      </x:c>
      <x:c r="C3012" s="23" t="str">
        <x:v>checkpoint:epoch:qwen3-next-80b-a3b</x:v>
      </x:c>
      <x:c r="D3012" s="23" t="str">
        <x:v>Qwen3-Next-80B-A3B</x:v>
      </x:c>
      <x:c r="E3012" s="23" t="str">
        <x:v>alibaba</x:v>
      </x:c>
      <x:c r="F3012" s="78" t="n">
        <x:v>45910</x:v>
      </x:c>
      <x:c r="G3012" s="78" t="n">
        <x:v>46001</x:v>
      </x:c>
      <x:c r="H3012" s="81" t="n">
        <x:v>0.3463603715565015</x:v>
      </x:c>
      <x:c r="I3012" s="81" t="n">
        <x:v>0.37796327387399997</x:v>
      </x:c>
      <x:c r="J3012" s="23" t="str">
        <x:v>total_b</x:v>
      </x:c>
      <x:c r="K3012" s="23" t="str">
        <x:v>date_historical_price</x:v>
      </x:c>
      <x:c r="L3012" s="81" t="n">
        <x:v>80</x:v>
      </x:c>
      <x:c r="M3012" s="81" t="n">
        <x:v>305.357988967488</x:v>
      </x:c>
      <x:c r="N3012" s="81" t="n">
        <x:v>0.581719299773572</x:v>
      </x:c>
      <x:c r="O3012" s="23" t="n">
        <x:v>16</x:v>
      </x:c>
      <x:c r="P3012" s="23" t="n">
        <x:v>7</x:v>
      </x:c>
      <x:c r="Q3012" s="78" t="n">
        <x:v>45980</x:v>
      </x:c>
      <x:c r="R3012" s="23" t="str">
        <x:v>True</x:v>
      </x:c>
      <x:c r="S3012" s="23" t="str">
        <x:v>True</x:v>
      </x:c>
      <x:c r="T3012" s="23" t="str">
        <x:v>False</x:v>
      </x:c>
    </x:row>
    <x:row r="3013">
      <x:c r="A3013" s="23" t="str">
        <x:v>active_label_common_panel</x:v>
      </x:c>
      <x:c r="B3013" s="23" t="n">
        <x:v>90</x:v>
      </x:c>
      <x:c r="C3013" s="23" t="str">
        <x:v>checkpoint:epoch:qwen3-next-80b-a3b</x:v>
      </x:c>
      <x:c r="D3013" s="23" t="str">
        <x:v>Qwen3-Next-80B-A3B</x:v>
      </x:c>
      <x:c r="E3013" s="23" t="str">
        <x:v>alibaba</x:v>
      </x:c>
      <x:c r="F3013" s="78" t="n">
        <x:v>45910</x:v>
      </x:c>
      <x:c r="G3013" s="78" t="n">
        <x:v>46001</x:v>
      </x:c>
      <x:c r="H3013" s="81" t="n">
        <x:v>0.3463603715565015</x:v>
      </x:c>
      <x:c r="I3013" s="81" t="n">
        <x:v>0.37796327387399997</x:v>
      </x:c>
      <x:c r="J3013" s="23" t="str">
        <x:v>total_b</x:v>
      </x:c>
      <x:c r="K3013" s="23" t="str">
        <x:v>score_date</x:v>
      </x:c>
      <x:c r="L3013" s="81" t="n">
        <x:v>80</x:v>
      </x:c>
      <x:c r="M3013" s="81" t="n">
        <x:v>87.75283636797613</x:v>
      </x:c>
      <x:c r="N3013" s="81" t="n">
        <x:v>0.04017117574196251</x:v>
      </x:c>
      <x:c r="O3013" s="23" t="n">
        <x:v>16</x:v>
      </x:c>
      <x:c r="P3013" s="23" t="n">
        <x:v>7</x:v>
      </x:c>
      <x:c r="Q3013" s="78" t="n">
        <x:v>45980</x:v>
      </x:c>
      <x:c r="R3013" s="23" t="str">
        <x:v>True</x:v>
      </x:c>
      <x:c r="S3013" s="23" t="str">
        <x:v>True</x:v>
      </x:c>
      <x:c r="T3013" s="23" t="str">
        <x:v>False</x:v>
      </x:c>
    </x:row>
    <x:row r="3014">
      <x:c r="A3014" s="23" t="str">
        <x:v>active_label_common_panel</x:v>
      </x:c>
      <x:c r="B3014" s="23" t="n">
        <x:v>90</x:v>
      </x:c>
      <x:c r="C3014" s="23" t="str">
        <x:v>checkpoint:epoch:qwen3-next-80b-a3b</x:v>
      </x:c>
      <x:c r="D3014" s="23" t="str">
        <x:v>Qwen3-Next-80B-A3B</x:v>
      </x:c>
      <x:c r="E3014" s="23" t="str">
        <x:v>alibaba</x:v>
      </x:c>
      <x:c r="F3014" s="78" t="n">
        <x:v>45910</x:v>
      </x:c>
      <x:c r="G3014" s="78" t="n">
        <x:v>46001</x:v>
      </x:c>
      <x:c r="H3014" s="81" t="n">
        <x:v>0.3463603715565015</x:v>
      </x:c>
      <x:c r="I3014" s="81" t="n">
        <x:v>0.37796327387399997</x:v>
      </x:c>
      <x:c r="J3014" s="23" t="str">
        <x:v>total_b</x:v>
      </x:c>
      <x:c r="K3014" s="23" t="str">
        <x:v>score_date_historical_price</x:v>
      </x:c>
      <x:c r="L3014" s="81" t="n">
        <x:v>80</x:v>
      </x:c>
      <x:c r="M3014" s="81" t="n">
        <x:v>193.5413866576626</x:v>
      </x:c>
      <x:c r="N3014" s="81" t="n">
        <x:v>0.38368386130428545</x:v>
      </x:c>
      <x:c r="O3014" s="23" t="n">
        <x:v>16</x:v>
      </x:c>
      <x:c r="P3014" s="23" t="n">
        <x:v>7</x:v>
      </x:c>
      <x:c r="Q3014" s="78" t="n">
        <x:v>45980</x:v>
      </x:c>
      <x:c r="R3014" s="23" t="str">
        <x:v>True</x:v>
      </x:c>
      <x:c r="S3014" s="23" t="str">
        <x:v>True</x:v>
      </x:c>
      <x:c r="T3014" s="23" t="str">
        <x:v>False</x:v>
      </x:c>
    </x:row>
    <x:row r="3015">
      <x:c r="A3015" s="23" t="str">
        <x:v>active_label_common_panel</x:v>
      </x:c>
      <x:c r="B3015" s="23" t="n">
        <x:v>90</x:v>
      </x:c>
      <x:c r="C3015" s="23" t="str">
        <x:v>checkpoint:epoch:qwen3-next-80b-a3b</x:v>
      </x:c>
      <x:c r="D3015" s="23" t="str">
        <x:v>Qwen3-Next-80B-A3B</x:v>
      </x:c>
      <x:c r="E3015" s="23" t="str">
        <x:v>alibaba</x:v>
      </x:c>
      <x:c r="F3015" s="78" t="n">
        <x:v>45910</x:v>
      </x:c>
      <x:c r="G3015" s="78" t="n">
        <x:v>46001</x:v>
      </x:c>
      <x:c r="H3015" s="81" t="n">
        <x:v>0.3463603715565015</x:v>
      </x:c>
      <x:c r="I3015" s="81" t="n">
        <x:v>0.37796327387399997</x:v>
      </x:c>
      <x:c r="J3015" s="23" t="str">
        <x:v>total_b</x:v>
      </x:c>
      <x:c r="K3015" s="23" t="str">
        <x:v>score_date_current_price_nonprospective</x:v>
      </x:c>
      <x:c r="L3015" s="81" t="n">
        <x:v>80</x:v>
      </x:c>
      <x:c r="M3015" s="81" t="n">
        <x:v>116.30735154822901</x:v>
      </x:c>
      <x:c r="N3015" s="81" t="n">
        <x:v>0.1625171794641404</x:v>
      </x:c>
      <x:c r="O3015" s="23" t="n">
        <x:v>16</x:v>
      </x:c>
      <x:c r="P3015" s="23" t="n">
        <x:v>7</x:v>
      </x:c>
      <x:c r="Q3015" s="78" t="n">
        <x:v>45980</x:v>
      </x:c>
      <x:c r="R3015" s="23" t="str">
        <x:v>True</x:v>
      </x:c>
      <x:c r="S3015" s="23" t="str">
        <x:v>True</x:v>
      </x:c>
      <x:c r="T3015" s="23" t="str">
        <x:v>True</x:v>
      </x:c>
    </x:row>
    <x:row r="3016">
      <x:c r="A3016" s="23" t="str">
        <x:v>active_label_common_panel</x:v>
      </x:c>
      <x:c r="B3016" s="23" t="n">
        <x:v>90</x:v>
      </x:c>
      <x:c r="C3016" s="23" t="str">
        <x:v>checkpoint:epoch:deepseek-v3-1-terminus</x:v>
      </x:c>
      <x:c r="D3016" s="23" t="str">
        <x:v>DeepSeek-V3.1-Terminus</x:v>
      </x:c>
      <x:c r="E3016" s="23" t="str">
        <x:v>deepseek</x:v>
      </x:c>
      <x:c r="F3016" s="78" t="n">
        <x:v>45922</x:v>
      </x:c>
      <x:c r="G3016" s="78" t="n">
        <x:v>46012</x:v>
      </x:c>
      <x:c r="H3016" s="81" t="n">
        <x:v>0.45497252664309307</x:v>
      </x:c>
      <x:c r="I3016" s="81" t="n">
        <x:v>0.519615242271</x:v>
      </x:c>
      <x:c r="J3016" s="23" t="str">
        <x:v>active_b</x:v>
      </x:c>
      <x:c r="K3016" s="23" t="str">
        <x:v>date_historical_price</x:v>
      </x:c>
      <x:c r="L3016" s="81" t="n">
        <x:v>37</x:v>
      </x:c>
      <x:c r="M3016" s="81" t="n">
        <x:v>12.95854688446348</x:v>
      </x:c>
      <x:c r="N3016" s="81" t="n">
        <x:v>-0.4556454197115141</x:v>
      </x:c>
      <x:c r="O3016" s="23" t="n">
        <x:v>20</x:v>
      </x:c>
      <x:c r="P3016" s="23" t="n">
        <x:v>7</x:v>
      </x:c>
      <x:c r="Q3016" s="78" t="n">
        <x:v>46001</x:v>
      </x:c>
      <x:c r="R3016" s="23" t="str">
        <x:v>True</x:v>
      </x:c>
      <x:c r="S3016" s="23" t="str">
        <x:v>True</x:v>
      </x:c>
      <x:c r="T3016" s="23" t="str">
        <x:v>False</x:v>
      </x:c>
    </x:row>
    <x:row r="3017">
      <x:c r="A3017" s="23" t="str">
        <x:v>active_label_common_panel</x:v>
      </x:c>
      <x:c r="B3017" s="23" t="n">
        <x:v>90</x:v>
      </x:c>
      <x:c r="C3017" s="23" t="str">
        <x:v>checkpoint:epoch:deepseek-v3-1-terminus</x:v>
      </x:c>
      <x:c r="D3017" s="23" t="str">
        <x:v>DeepSeek-V3.1-Terminus</x:v>
      </x:c>
      <x:c r="E3017" s="23" t="str">
        <x:v>deepseek</x:v>
      </x:c>
      <x:c r="F3017" s="78" t="n">
        <x:v>45922</x:v>
      </x:c>
      <x:c r="G3017" s="78" t="n">
        <x:v>46012</x:v>
      </x:c>
      <x:c r="H3017" s="81" t="n">
        <x:v>0.45497252664309307</x:v>
      </x:c>
      <x:c r="I3017" s="81" t="n">
        <x:v>0.519615242271</x:v>
      </x:c>
      <x:c r="J3017" s="23" t="str">
        <x:v>active_b</x:v>
      </x:c>
      <x:c r="K3017" s="23" t="str">
        <x:v>score_date</x:v>
      </x:c>
      <x:c r="L3017" s="81" t="n">
        <x:v>37</x:v>
      </x:c>
      <x:c r="M3017" s="81" t="n">
        <x:v>10.790499318851342</x:v>
      </x:c>
      <x:c r="N3017" s="81" t="n">
        <x:v>-0.5351601824049845</x:v>
      </x:c>
      <x:c r="O3017" s="23" t="n">
        <x:v>20</x:v>
      </x:c>
      <x:c r="P3017" s="23" t="n">
        <x:v>7</x:v>
      </x:c>
      <x:c r="Q3017" s="78" t="n">
        <x:v>46001</x:v>
      </x:c>
      <x:c r="R3017" s="23" t="str">
        <x:v>True</x:v>
      </x:c>
      <x:c r="S3017" s="23" t="str">
        <x:v>True</x:v>
      </x:c>
      <x:c r="T3017" s="23" t="str">
        <x:v>False</x:v>
      </x:c>
    </x:row>
    <x:row r="3018">
      <x:c r="A3018" s="23" t="str">
        <x:v>active_label_common_panel</x:v>
      </x:c>
      <x:c r="B3018" s="23" t="n">
        <x:v>90</x:v>
      </x:c>
      <x:c r="C3018" s="23" t="str">
        <x:v>checkpoint:epoch:deepseek-v3-1-terminus</x:v>
      </x:c>
      <x:c r="D3018" s="23" t="str">
        <x:v>DeepSeek-V3.1-Terminus</x:v>
      </x:c>
      <x:c r="E3018" s="23" t="str">
        <x:v>deepseek</x:v>
      </x:c>
      <x:c r="F3018" s="78" t="n">
        <x:v>45922</x:v>
      </x:c>
      <x:c r="G3018" s="78" t="n">
        <x:v>46012</x:v>
      </x:c>
      <x:c r="H3018" s="81" t="n">
        <x:v>0.45497252664309307</x:v>
      </x:c>
      <x:c r="I3018" s="81" t="n">
        <x:v>0.519615242271</x:v>
      </x:c>
      <x:c r="J3018" s="23" t="str">
        <x:v>active_b</x:v>
      </x:c>
      <x:c r="K3018" s="23" t="str">
        <x:v>score_date_historical_price</x:v>
      </x:c>
      <x:c r="L3018" s="81" t="n">
        <x:v>37</x:v>
      </x:c>
      <x:c r="M3018" s="81" t="n">
        <x:v>11.277563321520661</x:v>
      </x:c>
      <x:c r="N3018" s="81" t="n">
        <x:v>-0.5159864498038038</x:v>
      </x:c>
      <x:c r="O3018" s="23" t="n">
        <x:v>20</x:v>
      </x:c>
      <x:c r="P3018" s="23" t="n">
        <x:v>7</x:v>
      </x:c>
      <x:c r="Q3018" s="78" t="n">
        <x:v>46001</x:v>
      </x:c>
      <x:c r="R3018" s="23" t="str">
        <x:v>True</x:v>
      </x:c>
      <x:c r="S3018" s="23" t="str">
        <x:v>True</x:v>
      </x:c>
      <x:c r="T3018" s="23" t="str">
        <x:v>False</x:v>
      </x:c>
    </x:row>
    <x:row r="3019">
      <x:c r="A3019" s="23" t="str">
        <x:v>active_label_common_panel</x:v>
      </x:c>
      <x:c r="B3019" s="23" t="n">
        <x:v>90</x:v>
      </x:c>
      <x:c r="C3019" s="23" t="str">
        <x:v>checkpoint:epoch:deepseek-v3-1-terminus</x:v>
      </x:c>
      <x:c r="D3019" s="23" t="str">
        <x:v>DeepSeek-V3.1-Terminus</x:v>
      </x:c>
      <x:c r="E3019" s="23" t="str">
        <x:v>deepseek</x:v>
      </x:c>
      <x:c r="F3019" s="78" t="n">
        <x:v>45922</x:v>
      </x:c>
      <x:c r="G3019" s="78" t="n">
        <x:v>46012</x:v>
      </x:c>
      <x:c r="H3019" s="81" t="n">
        <x:v>0.45497252664309307</x:v>
      </x:c>
      <x:c r="I3019" s="81" t="n">
        <x:v>0.519615242271</x:v>
      </x:c>
      <x:c r="J3019" s="23" t="str">
        <x:v>active_b</x:v>
      </x:c>
      <x:c r="K3019" s="23" t="str">
        <x:v>score_date_current_price_nonprospective</x:v>
      </x:c>
      <x:c r="L3019" s="81" t="n">
        <x:v>37</x:v>
      </x:c>
      <x:c r="M3019" s="81" t="n">
        <x:v>6.4333804988054535</x:v>
      </x:c>
      <x:c r="N3019" s="81" t="n">
        <x:v>-0.7597624857950716</x:v>
      </x:c>
      <x:c r="O3019" s="23" t="n">
        <x:v>20</x:v>
      </x:c>
      <x:c r="P3019" s="23" t="n">
        <x:v>7</x:v>
      </x:c>
      <x:c r="Q3019" s="78" t="n">
        <x:v>46001</x:v>
      </x:c>
      <x:c r="R3019" s="23" t="str">
        <x:v>True</x:v>
      </x:c>
      <x:c r="S3019" s="23" t="str">
        <x:v>True</x:v>
      </x:c>
      <x:c r="T3019" s="23" t="str">
        <x:v>True</x:v>
      </x:c>
    </x:row>
    <x:row r="3020">
      <x:c r="A3020" s="23" t="str">
        <x:v>active_label_common_panel</x:v>
      </x:c>
      <x:c r="B3020" s="23" t="n">
        <x:v>90</x:v>
      </x:c>
      <x:c r="C3020" s="23" t="str">
        <x:v>checkpoint:epoch:deepseek-v3-1-terminus</x:v>
      </x:c>
      <x:c r="D3020" s="23" t="str">
        <x:v>DeepSeek-V3.1-Terminus</x:v>
      </x:c>
      <x:c r="E3020" s="23" t="str">
        <x:v>deepseek</x:v>
      </x:c>
      <x:c r="F3020" s="78" t="n">
        <x:v>45922</x:v>
      </x:c>
      <x:c r="G3020" s="78" t="n">
        <x:v>46012</x:v>
      </x:c>
      <x:c r="H3020" s="81" t="n">
        <x:v>0.45497252664309307</x:v>
      </x:c>
      <x:c r="I3020" s="81" t="n">
        <x:v>0.519615242271</x:v>
      </x:c>
      <x:c r="J3020" s="23" t="str">
        <x:v>total_b</x:v>
      </x:c>
      <x:c r="K3020" s="23" t="str">
        <x:v>date_historical_price</x:v>
      </x:c>
      <x:c r="L3020" s="81" t="n">
        <x:v>671</x:v>
      </x:c>
      <x:c r="M3020" s="81" t="n">
        <x:v>420.2274791029233</x:v>
      </x:c>
      <x:c r="N3020" s="81" t="n">
        <x:v>-0.2032380722119336</x:v>
      </x:c>
      <x:c r="O3020" s="23" t="n">
        <x:v>20</x:v>
      </x:c>
      <x:c r="P3020" s="23" t="n">
        <x:v>7</x:v>
      </x:c>
      <x:c r="Q3020" s="78" t="n">
        <x:v>46001</x:v>
      </x:c>
      <x:c r="R3020" s="23" t="str">
        <x:v>True</x:v>
      </x:c>
      <x:c r="S3020" s="23" t="str">
        <x:v>True</x:v>
      </x:c>
      <x:c r="T3020" s="23" t="str">
        <x:v>False</x:v>
      </x:c>
    </x:row>
    <x:row r="3021">
      <x:c r="A3021" s="23" t="str">
        <x:v>active_label_common_panel</x:v>
      </x:c>
      <x:c r="B3021" s="23" t="n">
        <x:v>90</x:v>
      </x:c>
      <x:c r="C3021" s="23" t="str">
        <x:v>checkpoint:epoch:deepseek-v3-1-terminus</x:v>
      </x:c>
      <x:c r="D3021" s="23" t="str">
        <x:v>DeepSeek-V3.1-Terminus</x:v>
      </x:c>
      <x:c r="E3021" s="23" t="str">
        <x:v>deepseek</x:v>
      </x:c>
      <x:c r="F3021" s="78" t="n">
        <x:v>45922</x:v>
      </x:c>
      <x:c r="G3021" s="78" t="n">
        <x:v>46012</x:v>
      </x:c>
      <x:c r="H3021" s="81" t="n">
        <x:v>0.45497252664309307</x:v>
      </x:c>
      <x:c r="I3021" s="81" t="n">
        <x:v>0.519615242271</x:v>
      </x:c>
      <x:c r="J3021" s="23" t="str">
        <x:v>total_b</x:v>
      </x:c>
      <x:c r="K3021" s="23" t="str">
        <x:v>score_date</x:v>
      </x:c>
      <x:c r="L3021" s="81" t="n">
        <x:v>671</x:v>
      </x:c>
      <x:c r="M3021" s="81" t="n">
        <x:v>1839.6124834663171</x:v>
      </x:c>
      <x:c r="N3021" s="81" t="n">
        <x:v>0.4380038278313671</x:v>
      </x:c>
      <x:c r="O3021" s="23" t="n">
        <x:v>20</x:v>
      </x:c>
      <x:c r="P3021" s="23" t="n">
        <x:v>7</x:v>
      </x:c>
      <x:c r="Q3021" s="78" t="n">
        <x:v>46001</x:v>
      </x:c>
      <x:c r="R3021" s="23" t="str">
        <x:v>True</x:v>
      </x:c>
      <x:c r="S3021" s="23" t="str">
        <x:v>True</x:v>
      </x:c>
      <x:c r="T3021" s="23" t="str">
        <x:v>False</x:v>
      </x:c>
    </x:row>
    <x:row r="3022">
      <x:c r="A3022" s="23" t="str">
        <x:v>active_label_common_panel</x:v>
      </x:c>
      <x:c r="B3022" s="23" t="n">
        <x:v>90</x:v>
      </x:c>
      <x:c r="C3022" s="23" t="str">
        <x:v>checkpoint:epoch:deepseek-v3-1-terminus</x:v>
      </x:c>
      <x:c r="D3022" s="23" t="str">
        <x:v>DeepSeek-V3.1-Terminus</x:v>
      </x:c>
      <x:c r="E3022" s="23" t="str">
        <x:v>deepseek</x:v>
      </x:c>
      <x:c r="F3022" s="78" t="n">
        <x:v>45922</x:v>
      </x:c>
      <x:c r="G3022" s="78" t="n">
        <x:v>46012</x:v>
      </x:c>
      <x:c r="H3022" s="81" t="n">
        <x:v>0.45497252664309307</x:v>
      </x:c>
      <x:c r="I3022" s="81" t="n">
        <x:v>0.519615242271</x:v>
      </x:c>
      <x:c r="J3022" s="23" t="str">
        <x:v>total_b</x:v>
      </x:c>
      <x:c r="K3022" s="23" t="str">
        <x:v>score_date_historical_price</x:v>
      </x:c>
      <x:c r="L3022" s="81" t="n">
        <x:v>671</x:v>
      </x:c>
      <x:c r="M3022" s="81" t="n">
        <x:v>2049.8781236620557</x:v>
      </x:c>
      <x:c r="N3022" s="81" t="n">
        <x:v>0.4850055204991981</x:v>
      </x:c>
      <x:c r="O3022" s="23" t="n">
        <x:v>20</x:v>
      </x:c>
      <x:c r="P3022" s="23" t="n">
        <x:v>7</x:v>
      </x:c>
      <x:c r="Q3022" s="78" t="n">
        <x:v>46001</x:v>
      </x:c>
      <x:c r="R3022" s="23" t="str">
        <x:v>True</x:v>
      </x:c>
      <x:c r="S3022" s="23" t="str">
        <x:v>True</x:v>
      </x:c>
      <x:c r="T3022" s="23" t="str">
        <x:v>False</x:v>
      </x:c>
    </x:row>
    <x:row r="3023">
      <x:c r="A3023" s="23" t="str">
        <x:v>active_label_common_panel</x:v>
      </x:c>
      <x:c r="B3023" s="23" t="n">
        <x:v>90</x:v>
      </x:c>
      <x:c r="C3023" s="23" t="str">
        <x:v>checkpoint:epoch:deepseek-v3-1-terminus</x:v>
      </x:c>
      <x:c r="D3023" s="23" t="str">
        <x:v>DeepSeek-V3.1-Terminus</x:v>
      </x:c>
      <x:c r="E3023" s="23" t="str">
        <x:v>deepseek</x:v>
      </x:c>
      <x:c r="F3023" s="78" t="n">
        <x:v>45922</x:v>
      </x:c>
      <x:c r="G3023" s="78" t="n">
        <x:v>46012</x:v>
      </x:c>
      <x:c r="H3023" s="81" t="n">
        <x:v>0.45497252664309307</x:v>
      </x:c>
      <x:c r="I3023" s="81" t="n">
        <x:v>0.519615242271</x:v>
      </x:c>
      <x:c r="J3023" s="23" t="str">
        <x:v>total_b</x:v>
      </x:c>
      <x:c r="K3023" s="23" t="str">
        <x:v>score_date_current_price_nonprospective</x:v>
      </x:c>
      <x:c r="L3023" s="81" t="n">
        <x:v>671</x:v>
      </x:c>
      <x:c r="M3023" s="81" t="n">
        <x:v>636.3582923123523</x:v>
      </x:c>
      <x:c r="N3023" s="81" t="n">
        <x:v>-0.023020812444248574</x:v>
      </x:c>
      <x:c r="O3023" s="23" t="n">
        <x:v>20</x:v>
      </x:c>
      <x:c r="P3023" s="23" t="n">
        <x:v>7</x:v>
      </x:c>
      <x:c r="Q3023" s="78" t="n">
        <x:v>46001</x:v>
      </x:c>
      <x:c r="R3023" s="23" t="str">
        <x:v>True</x:v>
      </x:c>
      <x:c r="S3023" s="23" t="str">
        <x:v>True</x:v>
      </x:c>
      <x:c r="T3023" s="23" t="str">
        <x:v>True</x:v>
      </x:c>
    </x:row>
    <x:row r="3024">
      <x:c r="A3024" s="23" t="str">
        <x:v>active_label_common_panel</x:v>
      </x:c>
      <x:c r="B3024" s="23" t="n">
        <x:v>90</x:v>
      </x:c>
      <x:c r="C3024" s="23" t="str">
        <x:v>checkpoint:deepseek:deepseek-v3-2-exp</x:v>
      </x:c>
      <x:c r="D3024" s="23" t="str">
        <x:v>DeepSeek-V3.2-Exp</x:v>
      </x:c>
      <x:c r="E3024" s="23" t="str">
        <x:v>deepseek</x:v>
      </x:c>
      <x:c r="F3024" s="78" t="n">
        <x:v>45929</x:v>
      </x:c>
      <x:c r="G3024" s="78" t="n">
        <x:v>46019</x:v>
      </x:c>
      <x:c r="H3024" s="81" t="n">
        <x:v>0.3286335345030997</x:v>
      </x:c>
      <x:c r="I3024" s="81" t="n">
        <x:v>0.332716095192</x:v>
      </x:c>
      <x:c r="J3024" s="23" t="str">
        <x:v>active_b</x:v>
      </x:c>
      <x:c r="K3024" s="23" t="str">
        <x:v>date_historical_price</x:v>
      </x:c>
      <x:c r="L3024" s="81" t="n">
        <x:v>37</x:v>
      </x:c>
      <x:c r="M3024" s="81" t="n">
        <x:v>10.742888192180322</x:v>
      </x:c>
      <x:c r="N3024" s="81" t="n">
        <x:v>-0.537080668280678</x:v>
      </x:c>
      <x:c r="O3024" s="23" t="n">
        <x:v>20</x:v>
      </x:c>
      <x:c r="P3024" s="23" t="n">
        <x:v>7</x:v>
      </x:c>
      <x:c r="Q3024" s="78" t="n">
        <x:v>46001</x:v>
      </x:c>
      <x:c r="R3024" s="23" t="str">
        <x:v>True</x:v>
      </x:c>
      <x:c r="S3024" s="23" t="str">
        <x:v>True</x:v>
      </x:c>
      <x:c r="T3024" s="23" t="str">
        <x:v>False</x:v>
      </x:c>
    </x:row>
    <x:row r="3025">
      <x:c r="A3025" s="23" t="str">
        <x:v>active_label_common_panel</x:v>
      </x:c>
      <x:c r="B3025" s="23" t="n">
        <x:v>90</x:v>
      </x:c>
      <x:c r="C3025" s="23" t="str">
        <x:v>checkpoint:deepseek:deepseek-v3-2-exp</x:v>
      </x:c>
      <x:c r="D3025" s="23" t="str">
        <x:v>DeepSeek-V3.2-Exp</x:v>
      </x:c>
      <x:c r="E3025" s="23" t="str">
        <x:v>deepseek</x:v>
      </x:c>
      <x:c r="F3025" s="78" t="n">
        <x:v>45929</x:v>
      </x:c>
      <x:c r="G3025" s="78" t="n">
        <x:v>46019</x:v>
      </x:c>
      <x:c r="H3025" s="81" t="n">
        <x:v>0.3286335345030997</x:v>
      </x:c>
      <x:c r="I3025" s="81" t="n">
        <x:v>0.332716095192</x:v>
      </x:c>
      <x:c r="J3025" s="23" t="str">
        <x:v>active_b</x:v>
      </x:c>
      <x:c r="K3025" s="23" t="str">
        <x:v>score_date</x:v>
      </x:c>
      <x:c r="L3025" s="81" t="n">
        <x:v>37</x:v>
      </x:c>
      <x:c r="M3025" s="81" t="n">
        <x:v>9.950571539532902</x:v>
      </x:c>
      <x:c r="N3025" s="81" t="n">
        <x:v>-0.5703536976592916</x:v>
      </x:c>
      <x:c r="O3025" s="23" t="n">
        <x:v>20</x:v>
      </x:c>
      <x:c r="P3025" s="23" t="n">
        <x:v>7</x:v>
      </x:c>
      <x:c r="Q3025" s="78" t="n">
        <x:v>46001</x:v>
      </x:c>
      <x:c r="R3025" s="23" t="str">
        <x:v>True</x:v>
      </x:c>
      <x:c r="S3025" s="23" t="str">
        <x:v>True</x:v>
      </x:c>
      <x:c r="T3025" s="23" t="str">
        <x:v>False</x:v>
      </x:c>
    </x:row>
    <x:row r="3026">
      <x:c r="A3026" s="23" t="str">
        <x:v>active_label_common_panel</x:v>
      </x:c>
      <x:c r="B3026" s="23" t="n">
        <x:v>90</x:v>
      </x:c>
      <x:c r="C3026" s="23" t="str">
        <x:v>checkpoint:deepseek:deepseek-v3-2-exp</x:v>
      </x:c>
      <x:c r="D3026" s="23" t="str">
        <x:v>DeepSeek-V3.2-Exp</x:v>
      </x:c>
      <x:c r="E3026" s="23" t="str">
        <x:v>deepseek</x:v>
      </x:c>
      <x:c r="F3026" s="78" t="n">
        <x:v>45929</x:v>
      </x:c>
      <x:c r="G3026" s="78" t="n">
        <x:v>46019</x:v>
      </x:c>
      <x:c r="H3026" s="81" t="n">
        <x:v>0.3286335345030997</x:v>
      </x:c>
      <x:c r="I3026" s="81" t="n">
        <x:v>0.332716095192</x:v>
      </x:c>
      <x:c r="J3026" s="23" t="str">
        <x:v>active_b</x:v>
      </x:c>
      <x:c r="K3026" s="23" t="str">
        <x:v>score_date_historical_price</x:v>
      </x:c>
      <x:c r="L3026" s="81" t="n">
        <x:v>37</x:v>
      </x:c>
      <x:c r="M3026" s="81" t="n">
        <x:v>10.057459606150454</x:v>
      </x:c>
      <x:c r="N3026" s="81" t="n">
        <x:v>-0.5657134270803392</x:v>
      </x:c>
      <x:c r="O3026" s="23" t="n">
        <x:v>20</x:v>
      </x:c>
      <x:c r="P3026" s="23" t="n">
        <x:v>7</x:v>
      </x:c>
      <x:c r="Q3026" s="78" t="n">
        <x:v>46001</x:v>
      </x:c>
      <x:c r="R3026" s="23" t="str">
        <x:v>True</x:v>
      </x:c>
      <x:c r="S3026" s="23" t="str">
        <x:v>True</x:v>
      </x:c>
      <x:c r="T3026" s="23" t="str">
        <x:v>False</x:v>
      </x:c>
    </x:row>
    <x:row r="3027">
      <x:c r="A3027" s="23" t="str">
        <x:v>active_label_common_panel</x:v>
      </x:c>
      <x:c r="B3027" s="23" t="n">
        <x:v>90</x:v>
      </x:c>
      <x:c r="C3027" s="23" t="str">
        <x:v>checkpoint:deepseek:deepseek-v3-2-exp</x:v>
      </x:c>
      <x:c r="D3027" s="23" t="str">
        <x:v>DeepSeek-V3.2-Exp</x:v>
      </x:c>
      <x:c r="E3027" s="23" t="str">
        <x:v>deepseek</x:v>
      </x:c>
      <x:c r="F3027" s="78" t="n">
        <x:v>45929</x:v>
      </x:c>
      <x:c r="G3027" s="78" t="n">
        <x:v>46019</x:v>
      </x:c>
      <x:c r="H3027" s="81" t="n">
        <x:v>0.3286335345030997</x:v>
      </x:c>
      <x:c r="I3027" s="81" t="n">
        <x:v>0.332716095192</x:v>
      </x:c>
      <x:c r="J3027" s="23" t="str">
        <x:v>active_b</x:v>
      </x:c>
      <x:c r="K3027" s="23" t="str">
        <x:v>score_date_current_price_nonprospective</x:v>
      </x:c>
      <x:c r="L3027" s="81" t="n">
        <x:v>37</x:v>
      </x:c>
      <x:c r="M3027" s="81" t="n">
        <x:v>5.835790206432517</x:v>
      </x:c>
      <x:c r="N3027" s="81" t="n">
        <x:v>-0.802102053221591</x:v>
      </x:c>
      <x:c r="O3027" s="23" t="n">
        <x:v>20</x:v>
      </x:c>
      <x:c r="P3027" s="23" t="n">
        <x:v>7</x:v>
      </x:c>
      <x:c r="Q3027" s="78" t="n">
        <x:v>46001</x:v>
      </x:c>
      <x:c r="R3027" s="23" t="str">
        <x:v>True</x:v>
      </x:c>
      <x:c r="S3027" s="23" t="str">
        <x:v>True</x:v>
      </x:c>
      <x:c r="T3027" s="23" t="str">
        <x:v>True</x:v>
      </x:c>
    </x:row>
    <x:row r="3028">
      <x:c r="A3028" s="23" t="str">
        <x:v>active_label_common_panel</x:v>
      </x:c>
      <x:c r="B3028" s="23" t="n">
        <x:v>90</x:v>
      </x:c>
      <x:c r="C3028" s="23" t="str">
        <x:v>checkpoint:deepseek:deepseek-v3-2-exp</x:v>
      </x:c>
      <x:c r="D3028" s="23" t="str">
        <x:v>DeepSeek-V3.2-Exp</x:v>
      </x:c>
      <x:c r="E3028" s="23" t="str">
        <x:v>deepseek</x:v>
      </x:c>
      <x:c r="F3028" s="78" t="n">
        <x:v>45929</x:v>
      </x:c>
      <x:c r="G3028" s="78" t="n">
        <x:v>46019</x:v>
      </x:c>
      <x:c r="H3028" s="81" t="n">
        <x:v>0.3286335345030997</x:v>
      </x:c>
      <x:c r="I3028" s="81" t="n">
        <x:v>0.332716095192</x:v>
      </x:c>
      <x:c r="J3028" s="23" t="str">
        <x:v>total_b</x:v>
      </x:c>
      <x:c r="K3028" s="23" t="str">
        <x:v>date_historical_price</x:v>
      </x:c>
      <x:c r="L3028" s="81" t="n">
        <x:v>671</x:v>
      </x:c>
      <x:c r="M3028" s="81" t="n">
        <x:v>269.61766045221066</x:v>
      </x:c>
      <x:c r="N3028" s="81" t="n">
        <x:v>-0.39597418428737413</x:v>
      </x:c>
      <x:c r="O3028" s="23" t="n">
        <x:v>20</x:v>
      </x:c>
      <x:c r="P3028" s="23" t="n">
        <x:v>7</x:v>
      </x:c>
      <x:c r="Q3028" s="78" t="n">
        <x:v>46001</x:v>
      </x:c>
      <x:c r="R3028" s="23" t="str">
        <x:v>True</x:v>
      </x:c>
      <x:c r="S3028" s="23" t="str">
        <x:v>True</x:v>
      </x:c>
      <x:c r="T3028" s="23" t="str">
        <x:v>False</x:v>
      </x:c>
    </x:row>
    <x:row r="3029">
      <x:c r="A3029" s="23" t="str">
        <x:v>active_label_common_panel</x:v>
      </x:c>
      <x:c r="B3029" s="23" t="n">
        <x:v>90</x:v>
      </x:c>
      <x:c r="C3029" s="23" t="str">
        <x:v>checkpoint:deepseek:deepseek-v3-2-exp</x:v>
      </x:c>
      <x:c r="D3029" s="23" t="str">
        <x:v>DeepSeek-V3.2-Exp</x:v>
      </x:c>
      <x:c r="E3029" s="23" t="str">
        <x:v>deepseek</x:v>
      </x:c>
      <x:c r="F3029" s="78" t="n">
        <x:v>45929</x:v>
      </x:c>
      <x:c r="G3029" s="78" t="n">
        <x:v>46019</x:v>
      </x:c>
      <x:c r="H3029" s="81" t="n">
        <x:v>0.3286335345030997</x:v>
      </x:c>
      <x:c r="I3029" s="81" t="n">
        <x:v>0.332716095192</x:v>
      </x:c>
      <x:c r="J3029" s="23" t="str">
        <x:v>total_b</x:v>
      </x:c>
      <x:c r="K3029" s="23" t="str">
        <x:v>score_date</x:v>
      </x:c>
      <x:c r="L3029" s="81" t="n">
        <x:v>671</x:v>
      </x:c>
      <x:c r="M3029" s="81" t="n">
        <x:v>557.1288850787421</x:v>
      </x:c>
      <x:c r="N3029" s="81" t="n">
        <x:v>-0.08076684455804144</x:v>
      </x:c>
      <x:c r="O3029" s="23" t="n">
        <x:v>20</x:v>
      </x:c>
      <x:c r="P3029" s="23" t="n">
        <x:v>7</x:v>
      </x:c>
      <x:c r="Q3029" s="78" t="n">
        <x:v>46001</x:v>
      </x:c>
      <x:c r="R3029" s="23" t="str">
        <x:v>True</x:v>
      </x:c>
      <x:c r="S3029" s="23" t="str">
        <x:v>True</x:v>
      </x:c>
      <x:c r="T3029" s="23" t="str">
        <x:v>False</x:v>
      </x:c>
    </x:row>
    <x:row r="3030">
      <x:c r="A3030" s="23" t="str">
        <x:v>active_label_common_panel</x:v>
      </x:c>
      <x:c r="B3030" s="23" t="n">
        <x:v>90</x:v>
      </x:c>
      <x:c r="C3030" s="23" t="str">
        <x:v>checkpoint:deepseek:deepseek-v3-2-exp</x:v>
      </x:c>
      <x:c r="D3030" s="23" t="str">
        <x:v>DeepSeek-V3.2-Exp</x:v>
      </x:c>
      <x:c r="E3030" s="23" t="str">
        <x:v>deepseek</x:v>
      </x:c>
      <x:c r="F3030" s="78" t="n">
        <x:v>45929</x:v>
      </x:c>
      <x:c r="G3030" s="78" t="n">
        <x:v>46019</x:v>
      </x:c>
      <x:c r="H3030" s="81" t="n">
        <x:v>0.3286335345030997</x:v>
      </x:c>
      <x:c r="I3030" s="81" t="n">
        <x:v>0.332716095192</x:v>
      </x:c>
      <x:c r="J3030" s="23" t="str">
        <x:v>total_b</x:v>
      </x:c>
      <x:c r="K3030" s="23" t="str">
        <x:v>score_date_historical_price</x:v>
      </x:c>
      <x:c r="L3030" s="81" t="n">
        <x:v>671</x:v>
      </x:c>
      <x:c r="M3030" s="81" t="n">
        <x:v>571.9138874648264</x:v>
      </x:c>
      <x:c r="N3030" s="81" t="n">
        <x:v>-0.06939187776445224</x:v>
      </x:c>
      <x:c r="O3030" s="23" t="n">
        <x:v>20</x:v>
      </x:c>
      <x:c r="P3030" s="23" t="n">
        <x:v>7</x:v>
      </x:c>
      <x:c r="Q3030" s="78" t="n">
        <x:v>46001</x:v>
      </x:c>
      <x:c r="R3030" s="23" t="str">
        <x:v>True</x:v>
      </x:c>
      <x:c r="S3030" s="23" t="str">
        <x:v>True</x:v>
      </x:c>
      <x:c r="T3030" s="23" t="str">
        <x:v>False</x:v>
      </x:c>
    </x:row>
    <x:row r="3031">
      <x:c r="A3031" s="23" t="str">
        <x:v>active_label_common_panel</x:v>
      </x:c>
      <x:c r="B3031" s="23" t="n">
        <x:v>90</x:v>
      </x:c>
      <x:c r="C3031" s="23" t="str">
        <x:v>checkpoint:deepseek:deepseek-v3-2-exp</x:v>
      </x:c>
      <x:c r="D3031" s="23" t="str">
        <x:v>DeepSeek-V3.2-Exp</x:v>
      </x:c>
      <x:c r="E3031" s="23" t="str">
        <x:v>deepseek</x:v>
      </x:c>
      <x:c r="F3031" s="78" t="n">
        <x:v>45929</x:v>
      </x:c>
      <x:c r="G3031" s="78" t="n">
        <x:v>46019</x:v>
      </x:c>
      <x:c r="H3031" s="81" t="n">
        <x:v>0.3286335345030997</x:v>
      </x:c>
      <x:c r="I3031" s="81" t="n">
        <x:v>0.332716095192</x:v>
      </x:c>
      <x:c r="J3031" s="23" t="str">
        <x:v>total_b</x:v>
      </x:c>
      <x:c r="K3031" s="23" t="str">
        <x:v>score_date_current_price_nonprospective</x:v>
      </x:c>
      <x:c r="L3031" s="81" t="n">
        <x:v>671</x:v>
      </x:c>
      <x:c r="M3031" s="81" t="n">
        <x:v>186.3214516888574</x:v>
      </x:c>
      <x:c r="N3031" s="81" t="n">
        <x:v>-0.5564596609046899</x:v>
      </x:c>
      <x:c r="O3031" s="23" t="n">
        <x:v>20</x:v>
      </x:c>
      <x:c r="P3031" s="23" t="n">
        <x:v>7</x:v>
      </x:c>
      <x:c r="Q3031" s="78" t="n">
        <x:v>46001</x:v>
      </x:c>
      <x:c r="R3031" s="23" t="str">
        <x:v>True</x:v>
      </x:c>
      <x:c r="S3031" s="23" t="str">
        <x:v>True</x:v>
      </x:c>
      <x:c r="T3031" s="23" t="str">
        <x:v>True</x:v>
      </x:c>
    </x:row>
    <x:row r="3032">
      <x:c r="A3032" s="23" t="str">
        <x:v>active_label_common_panel</x:v>
      </x:c>
      <x:c r="B3032" s="23" t="n">
        <x:v>90</x:v>
      </x:c>
      <x:c r="C3032" s="23" t="str">
        <x:v>checkpoint:epoch:minimax-m2</x:v>
      </x:c>
      <x:c r="D3032" s="23" t="str">
        <x:v>MiniMax-M2</x:v>
      </x:c>
      <x:c r="E3032" s="23" t="str">
        <x:v>minimax</x:v>
      </x:c>
      <x:c r="F3032" s="78" t="n">
        <x:v>45957</x:v>
      </x:c>
      <x:c r="G3032" s="78" t="n">
        <x:v>46049</x:v>
      </x:c>
      <x:c r="H3032" s="81" t="n">
        <x:v>0.4472135954999579</x:v>
      </x:c>
      <x:c r="I3032" s="81" t="n">
        <x:v>0.6</x:v>
      </x:c>
      <x:c r="J3032" s="23" t="str">
        <x:v>active_b</x:v>
      </x:c>
      <x:c r="K3032" s="23" t="str">
        <x:v>date_historical_price</x:v>
      </x:c>
      <x:c r="L3032" s="81" t="n">
        <x:v>10</x:v>
      </x:c>
      <x:c r="M3032" s="81" t="n">
        <x:v>13.750121501115629</x:v>
      </x:c>
      <x:c r="N3032" s="81" t="n">
        <x:v>0.13830653576853066</x:v>
      </x:c>
      <x:c r="O3032" s="23" t="n">
        <x:v>27</x:v>
      </x:c>
      <x:c r="P3032" s="23" t="n">
        <x:v>8</x:v>
      </x:c>
      <x:c r="Q3032" s="78" t="n">
        <x:v>46019</x:v>
      </x:c>
      <x:c r="R3032" s="23" t="str">
        <x:v>True</x:v>
      </x:c>
      <x:c r="S3032" s="23" t="str">
        <x:v>True</x:v>
      </x:c>
      <x:c r="T3032" s="23" t="str">
        <x:v>False</x:v>
      </x:c>
    </x:row>
    <x:row r="3033">
      <x:c r="A3033" s="23" t="str">
        <x:v>active_label_common_panel</x:v>
      </x:c>
      <x:c r="B3033" s="23" t="n">
        <x:v>90</x:v>
      </x:c>
      <x:c r="C3033" s="23" t="str">
        <x:v>checkpoint:epoch:minimax-m2</x:v>
      </x:c>
      <x:c r="D3033" s="23" t="str">
        <x:v>MiniMax-M2</x:v>
      </x:c>
      <x:c r="E3033" s="23" t="str">
        <x:v>minimax</x:v>
      </x:c>
      <x:c r="F3033" s="78" t="n">
        <x:v>45957</x:v>
      </x:c>
      <x:c r="G3033" s="78" t="n">
        <x:v>46049</x:v>
      </x:c>
      <x:c r="H3033" s="81" t="n">
        <x:v>0.4472135954999579</x:v>
      </x:c>
      <x:c r="I3033" s="81" t="n">
        <x:v>0.6</x:v>
      </x:c>
      <x:c r="J3033" s="23" t="str">
        <x:v>active_b</x:v>
      </x:c>
      <x:c r="K3033" s="23" t="str">
        <x:v>score_date</x:v>
      </x:c>
      <x:c r="L3033" s="81" t="n">
        <x:v>10</x:v>
      </x:c>
      <x:c r="M3033" s="81" t="n">
        <x:v>13.809871025924075</x:v>
      </x:c>
      <x:c r="N3033" s="81" t="n">
        <x:v>0.14018962260534806</x:v>
      </x:c>
      <x:c r="O3033" s="23" t="n">
        <x:v>27</x:v>
      </x:c>
      <x:c r="P3033" s="23" t="n">
        <x:v>8</x:v>
      </x:c>
      <x:c r="Q3033" s="78" t="n">
        <x:v>46019</x:v>
      </x:c>
      <x:c r="R3033" s="23" t="str">
        <x:v>True</x:v>
      </x:c>
      <x:c r="S3033" s="23" t="str">
        <x:v>True</x:v>
      </x:c>
      <x:c r="T3033" s="23" t="str">
        <x:v>False</x:v>
      </x:c>
    </x:row>
    <x:row r="3034">
      <x:c r="A3034" s="23" t="str">
        <x:v>active_label_common_panel</x:v>
      </x:c>
      <x:c r="B3034" s="23" t="n">
        <x:v>90</x:v>
      </x:c>
      <x:c r="C3034" s="23" t="str">
        <x:v>checkpoint:epoch:minimax-m2</x:v>
      </x:c>
      <x:c r="D3034" s="23" t="str">
        <x:v>MiniMax-M2</x:v>
      </x:c>
      <x:c r="E3034" s="23" t="str">
        <x:v>minimax</x:v>
      </x:c>
      <x:c r="F3034" s="78" t="n">
        <x:v>45957</x:v>
      </x:c>
      <x:c r="G3034" s="78" t="n">
        <x:v>46049</x:v>
      </x:c>
      <x:c r="H3034" s="81" t="n">
        <x:v>0.4472135954999579</x:v>
      </x:c>
      <x:c r="I3034" s="81" t="n">
        <x:v>0.6</x:v>
      </x:c>
      <x:c r="J3034" s="23" t="str">
        <x:v>active_b</x:v>
      </x:c>
      <x:c r="K3034" s="23" t="str">
        <x:v>score_date_historical_price</x:v>
      </x:c>
      <x:c r="L3034" s="81" t="n">
        <x:v>10</x:v>
      </x:c>
      <x:c r="M3034" s="81" t="n">
        <x:v>14.00440586075269</x:v>
      </x:c>
      <x:c r="N3034" s="81" t="n">
        <x:v>0.14626468853480848</x:v>
      </x:c>
      <x:c r="O3034" s="23" t="n">
        <x:v>27</x:v>
      </x:c>
      <x:c r="P3034" s="23" t="n">
        <x:v>8</x:v>
      </x:c>
      <x:c r="Q3034" s="78" t="n">
        <x:v>46019</x:v>
      </x:c>
      <x:c r="R3034" s="23" t="str">
        <x:v>True</x:v>
      </x:c>
      <x:c r="S3034" s="23" t="str">
        <x:v>True</x:v>
      </x:c>
      <x:c r="T3034" s="23" t="str">
        <x:v>False</x:v>
      </x:c>
    </x:row>
    <x:row r="3035">
      <x:c r="A3035" s="23" t="str">
        <x:v>active_label_common_panel</x:v>
      </x:c>
      <x:c r="B3035" s="23" t="n">
        <x:v>90</x:v>
      </x:c>
      <x:c r="C3035" s="23" t="str">
        <x:v>checkpoint:epoch:minimax-m2</x:v>
      </x:c>
      <x:c r="D3035" s="23" t="str">
        <x:v>MiniMax-M2</x:v>
      </x:c>
      <x:c r="E3035" s="23" t="str">
        <x:v>minimax</x:v>
      </x:c>
      <x:c r="F3035" s="78" t="n">
        <x:v>45957</x:v>
      </x:c>
      <x:c r="G3035" s="78" t="n">
        <x:v>46049</x:v>
      </x:c>
      <x:c r="H3035" s="81" t="n">
        <x:v>0.4472135954999579</x:v>
      </x:c>
      <x:c r="I3035" s="81" t="n">
        <x:v>0.6</x:v>
      </x:c>
      <x:c r="J3035" s="23" t="str">
        <x:v>active_b</x:v>
      </x:c>
      <x:c r="K3035" s="23" t="str">
        <x:v>score_date_current_price_nonprospective</x:v>
      </x:c>
      <x:c r="L3035" s="81" t="n">
        <x:v>10</x:v>
      </x:c>
      <x:c r="M3035" s="81" t="n">
        <x:v>11.035907258654547</x:v>
      </x:c>
      <x:c r="N3035" s="81" t="n">
        <x:v>0.04280804218556303</x:v>
      </x:c>
      <x:c r="O3035" s="23" t="n">
        <x:v>27</x:v>
      </x:c>
      <x:c r="P3035" s="23" t="n">
        <x:v>8</x:v>
      </x:c>
      <x:c r="Q3035" s="78" t="n">
        <x:v>46019</x:v>
      </x:c>
      <x:c r="R3035" s="23" t="str">
        <x:v>True</x:v>
      </x:c>
      <x:c r="S3035" s="23" t="str">
        <x:v>True</x:v>
      </x:c>
      <x:c r="T3035" s="23" t="str">
        <x:v>True</x:v>
      </x:c>
    </x:row>
    <x:row r="3036">
      <x:c r="A3036" s="23" t="str">
        <x:v>active_label_common_panel</x:v>
      </x:c>
      <x:c r="B3036" s="23" t="n">
        <x:v>90</x:v>
      </x:c>
      <x:c r="C3036" s="23" t="str">
        <x:v>checkpoint:epoch:minimax-m2</x:v>
      </x:c>
      <x:c r="D3036" s="23" t="str">
        <x:v>MiniMax-M2</x:v>
      </x:c>
      <x:c r="E3036" s="23" t="str">
        <x:v>minimax</x:v>
      </x:c>
      <x:c r="F3036" s="78" t="n">
        <x:v>45957</x:v>
      </x:c>
      <x:c r="G3036" s="78" t="n">
        <x:v>46049</x:v>
      </x:c>
      <x:c r="H3036" s="81" t="n">
        <x:v>0.4472135954999579</x:v>
      </x:c>
      <x:c r="I3036" s="81" t="n">
        <x:v>0.6</x:v>
      </x:c>
      <x:c r="J3036" s="23" t="str">
        <x:v>total_b</x:v>
      </x:c>
      <x:c r="K3036" s="23" t="str">
        <x:v>date_historical_price</x:v>
      </x:c>
      <x:c r="L3036" s="81" t="n">
        <x:v>229</x:v>
      </x:c>
      <x:c r="M3036" s="81" t="n">
        <x:v>512.3334890907246</x:v>
      </x:c>
      <x:c r="N3036" s="81" t="n">
        <x:v>0.34971726247252766</x:v>
      </x:c>
      <x:c r="O3036" s="23" t="n">
        <x:v>27</x:v>
      </x:c>
      <x:c r="P3036" s="23" t="n">
        <x:v>8</x:v>
      </x:c>
      <x:c r="Q3036" s="78" t="n">
        <x:v>46019</x:v>
      </x:c>
      <x:c r="R3036" s="23" t="str">
        <x:v>True</x:v>
      </x:c>
      <x:c r="S3036" s="23" t="str">
        <x:v>True</x:v>
      </x:c>
      <x:c r="T3036" s="23" t="str">
        <x:v>False</x:v>
      </x:c>
    </x:row>
    <x:row r="3037">
      <x:c r="A3037" s="23" t="str">
        <x:v>active_label_common_panel</x:v>
      </x:c>
      <x:c r="B3037" s="23" t="n">
        <x:v>90</x:v>
      </x:c>
      <x:c r="C3037" s="23" t="str">
        <x:v>checkpoint:epoch:minimax-m2</x:v>
      </x:c>
      <x:c r="D3037" s="23" t="str">
        <x:v>MiniMax-M2</x:v>
      </x:c>
      <x:c r="E3037" s="23" t="str">
        <x:v>minimax</x:v>
      </x:c>
      <x:c r="F3037" s="78" t="n">
        <x:v>45957</x:v>
      </x:c>
      <x:c r="G3037" s="78" t="n">
        <x:v>46049</x:v>
      </x:c>
      <x:c r="H3037" s="81" t="n">
        <x:v>0.4472135954999579</x:v>
      </x:c>
      <x:c r="I3037" s="81" t="n">
        <x:v>0.6</x:v>
      </x:c>
      <x:c r="J3037" s="23" t="str">
        <x:v>total_b</x:v>
      </x:c>
      <x:c r="K3037" s="23" t="str">
        <x:v>score_date</x:v>
      </x:c>
      <x:c r="L3037" s="81" t="n">
        <x:v>229</x:v>
      </x:c>
      <x:c r="M3037" s="81" t="n">
        <x:v>861.776414380091</x:v>
      </x:c>
      <x:c r="N3037" s="81" t="n">
        <x:v>0.575559121540162</x:v>
      </x:c>
      <x:c r="O3037" s="23" t="n">
        <x:v>27</x:v>
      </x:c>
      <x:c r="P3037" s="23" t="n">
        <x:v>8</x:v>
      </x:c>
      <x:c r="Q3037" s="78" t="n">
        <x:v>46019</x:v>
      </x:c>
      <x:c r="R3037" s="23" t="str">
        <x:v>True</x:v>
      </x:c>
      <x:c r="S3037" s="23" t="str">
        <x:v>True</x:v>
      </x:c>
      <x:c r="T3037" s="23" t="str">
        <x:v>False</x:v>
      </x:c>
    </x:row>
    <x:row r="3038">
      <x:c r="A3038" s="23" t="str">
        <x:v>active_label_common_panel</x:v>
      </x:c>
      <x:c r="B3038" s="23" t="n">
        <x:v>90</x:v>
      </x:c>
      <x:c r="C3038" s="23" t="str">
        <x:v>checkpoint:epoch:minimax-m2</x:v>
      </x:c>
      <x:c r="D3038" s="23" t="str">
        <x:v>MiniMax-M2</x:v>
      </x:c>
      <x:c r="E3038" s="23" t="str">
        <x:v>minimax</x:v>
      </x:c>
      <x:c r="F3038" s="78" t="n">
        <x:v>45957</x:v>
      </x:c>
      <x:c r="G3038" s="78" t="n">
        <x:v>46049</x:v>
      </x:c>
      <x:c r="H3038" s="81" t="n">
        <x:v>0.4472135954999579</x:v>
      </x:c>
      <x:c r="I3038" s="81" t="n">
        <x:v>0.6</x:v>
      </x:c>
      <x:c r="J3038" s="23" t="str">
        <x:v>total_b</x:v>
      </x:c>
      <x:c r="K3038" s="23" t="str">
        <x:v>score_date_historical_price</x:v>
      </x:c>
      <x:c r="L3038" s="81" t="n">
        <x:v>229</x:v>
      </x:c>
      <x:c r="M3038" s="81" t="n">
        <x:v>888.9741105573098</x:v>
      </x:c>
      <x:c r="N3038" s="81" t="n">
        <x:v>0.589053630929739</x:v>
      </x:c>
      <x:c r="O3038" s="23" t="n">
        <x:v>27</x:v>
      </x:c>
      <x:c r="P3038" s="23" t="n">
        <x:v>8</x:v>
      </x:c>
      <x:c r="Q3038" s="78" t="n">
        <x:v>46019</x:v>
      </x:c>
      <x:c r="R3038" s="23" t="str">
        <x:v>True</x:v>
      </x:c>
      <x:c r="S3038" s="23" t="str">
        <x:v>True</x:v>
      </x:c>
      <x:c r="T3038" s="23" t="str">
        <x:v>False</x:v>
      </x:c>
    </x:row>
    <x:row r="3039">
      <x:c r="A3039" s="23" t="str">
        <x:v>active_label_common_panel</x:v>
      </x:c>
      <x:c r="B3039" s="23" t="n">
        <x:v>90</x:v>
      </x:c>
      <x:c r="C3039" s="23" t="str">
        <x:v>checkpoint:epoch:minimax-m2</x:v>
      </x:c>
      <x:c r="D3039" s="23" t="str">
        <x:v>MiniMax-M2</x:v>
      </x:c>
      <x:c r="E3039" s="23" t="str">
        <x:v>minimax</x:v>
      </x:c>
      <x:c r="F3039" s="78" t="n">
        <x:v>45957</x:v>
      </x:c>
      <x:c r="G3039" s="78" t="n">
        <x:v>46049</x:v>
      </x:c>
      <x:c r="H3039" s="81" t="n">
        <x:v>0.4472135954999579</x:v>
      </x:c>
      <x:c r="I3039" s="81" t="n">
        <x:v>0.6</x:v>
      </x:c>
      <x:c r="J3039" s="23" t="str">
        <x:v>total_b</x:v>
      </x:c>
      <x:c r="K3039" s="23" t="str">
        <x:v>score_date_current_price_nonprospective</x:v>
      </x:c>
      <x:c r="L3039" s="81" t="n">
        <x:v>229</x:v>
      </x:c>
      <x:c r="M3039" s="81" t="n">
        <x:v>535.3369616575601</x:v>
      </x:c>
      <x:c r="N3039" s="81" t="n">
        <x:v>0.36879174738719067</x:v>
      </x:c>
      <x:c r="O3039" s="23" t="n">
        <x:v>27</x:v>
      </x:c>
      <x:c r="P3039" s="23" t="n">
        <x:v>8</x:v>
      </x:c>
      <x:c r="Q3039" s="78" t="n">
        <x:v>46019</x:v>
      </x:c>
      <x:c r="R3039" s="23" t="str">
        <x:v>True</x:v>
      </x:c>
      <x:c r="S3039" s="23" t="str">
        <x:v>True</x:v>
      </x:c>
      <x:c r="T3039" s="23" t="str">
        <x:v>True</x:v>
      </x:c>
    </x:row>
    <x:row r="3040">
      <x:c r="A3040" s="23" t="str">
        <x:v>active_label_common_panel</x:v>
      </x:c>
      <x:c r="B3040" s="23" t="n">
        <x:v>90</x:v>
      </x:c>
      <x:c r="C3040" s="23" t="str">
        <x:v>checkpoint:moonshot:kimi-k2-thinking</x:v>
      </x:c>
      <x:c r="D3040" s="23" t="str">
        <x:v>Kimi K2 Thinking</x:v>
      </x:c>
      <x:c r="E3040" s="23" t="str">
        <x:v>kimi</x:v>
      </x:c>
      <x:c r="F3040" s="78" t="n">
        <x:v>45967</x:v>
      </x:c>
      <x:c r="G3040" s="78" t="n">
        <x:v>46057</x:v>
      </x:c>
      <x:c r="H3040" s="81" t="n">
        <x:v>0.8366600265340756</x:v>
      </x:c>
      <x:c r="I3040" s="81" t="n">
        <x:v>1.22474487139</x:v>
      </x:c>
      <x:c r="J3040" s="23" t="str">
        <x:v>active_b</x:v>
      </x:c>
      <x:c r="K3040" s="23" t="str">
        <x:v>date_historical_price</x:v>
      </x:c>
      <x:c r="L3040" s="81" t="n">
        <x:v>32.6</x:v>
      </x:c>
      <x:c r="M3040" s="81" t="n">
        <x:v>14.489974378496218</x:v>
      </x:c>
      <x:c r="N3040" s="81" t="n">
        <x:v>-0.3521499825255118</x:v>
      </x:c>
      <x:c r="O3040" s="23" t="n">
        <x:v>27</x:v>
      </x:c>
      <x:c r="P3040" s="23" t="n">
        <x:v>8</x:v>
      </x:c>
      <x:c r="Q3040" s="78" t="n">
        <x:v>46049</x:v>
      </x:c>
      <x:c r="R3040" s="23" t="str">
        <x:v>True</x:v>
      </x:c>
      <x:c r="S3040" s="23" t="str">
        <x:v>True</x:v>
      </x:c>
      <x:c r="T3040" s="23" t="str">
        <x:v>False</x:v>
      </x:c>
    </x:row>
    <x:row r="3041">
      <x:c r="A3041" s="23" t="str">
        <x:v>active_label_common_panel</x:v>
      </x:c>
      <x:c r="B3041" s="23" t="n">
        <x:v>90</x:v>
      </x:c>
      <x:c r="C3041" s="23" t="str">
        <x:v>checkpoint:moonshot:kimi-k2-thinking</x:v>
      </x:c>
      <x:c r="D3041" s="23" t="str">
        <x:v>Kimi K2 Thinking</x:v>
      </x:c>
      <x:c r="E3041" s="23" t="str">
        <x:v>kimi</x:v>
      </x:c>
      <x:c r="F3041" s="78" t="n">
        <x:v>45967</x:v>
      </x:c>
      <x:c r="G3041" s="78" t="n">
        <x:v>46057</x:v>
      </x:c>
      <x:c r="H3041" s="81" t="n">
        <x:v>0.8366600265340756</x:v>
      </x:c>
      <x:c r="I3041" s="81" t="n">
        <x:v>1.22474487139</x:v>
      </x:c>
      <x:c r="J3041" s="23" t="str">
        <x:v>active_b</x:v>
      </x:c>
      <x:c r="K3041" s="23" t="str">
        <x:v>score_date</x:v>
      </x:c>
      <x:c r="L3041" s="81" t="n">
        <x:v>32.6</x:v>
      </x:c>
      <x:c r="M3041" s="81" t="n">
        <x:v>12.018434021127394</x:v>
      </x:c>
      <x:c r="N3041" s="81" t="n">
        <x:v>-0.4333697164518694</x:v>
      </x:c>
      <x:c r="O3041" s="23" t="n">
        <x:v>27</x:v>
      </x:c>
      <x:c r="P3041" s="23" t="n">
        <x:v>8</x:v>
      </x:c>
      <x:c r="Q3041" s="78" t="n">
        <x:v>46049</x:v>
      </x:c>
      <x:c r="R3041" s="23" t="str">
        <x:v>True</x:v>
      </x:c>
      <x:c r="S3041" s="23" t="str">
        <x:v>True</x:v>
      </x:c>
      <x:c r="T3041" s="23" t="str">
        <x:v>False</x:v>
      </x:c>
    </x:row>
    <x:row r="3042">
      <x:c r="A3042" s="23" t="str">
        <x:v>active_label_common_panel</x:v>
      </x:c>
      <x:c r="B3042" s="23" t="n">
        <x:v>90</x:v>
      </x:c>
      <x:c r="C3042" s="23" t="str">
        <x:v>checkpoint:moonshot:kimi-k2-thinking</x:v>
      </x:c>
      <x:c r="D3042" s="23" t="str">
        <x:v>Kimi K2 Thinking</x:v>
      </x:c>
      <x:c r="E3042" s="23" t="str">
        <x:v>kimi</x:v>
      </x:c>
      <x:c r="F3042" s="78" t="n">
        <x:v>45967</x:v>
      </x:c>
      <x:c r="G3042" s="78" t="n">
        <x:v>46057</x:v>
      </x:c>
      <x:c r="H3042" s="81" t="n">
        <x:v>0.8366600265340756</x:v>
      </x:c>
      <x:c r="I3042" s="81" t="n">
        <x:v>1.22474487139</x:v>
      </x:c>
      <x:c r="J3042" s="23" t="str">
        <x:v>active_b</x:v>
      </x:c>
      <x:c r="K3042" s="23" t="str">
        <x:v>score_date_historical_price</x:v>
      </x:c>
      <x:c r="L3042" s="81" t="n">
        <x:v>32.6</x:v>
      </x:c>
      <x:c r="M3042" s="81" t="n">
        <x:v>14.535433910968083</x:v>
      </x:c>
      <x:c r="N3042" s="81" t="n">
        <x:v>-0.3507895992331594</x:v>
      </x:c>
      <x:c r="O3042" s="23" t="n">
        <x:v>27</x:v>
      </x:c>
      <x:c r="P3042" s="23" t="n">
        <x:v>8</x:v>
      </x:c>
      <x:c r="Q3042" s="78" t="n">
        <x:v>46049</x:v>
      </x:c>
      <x:c r="R3042" s="23" t="str">
        <x:v>True</x:v>
      </x:c>
      <x:c r="S3042" s="23" t="str">
        <x:v>True</x:v>
      </x:c>
      <x:c r="T3042" s="23" t="str">
        <x:v>False</x:v>
      </x:c>
    </x:row>
    <x:row r="3043">
      <x:c r="A3043" s="23" t="str">
        <x:v>active_label_common_panel</x:v>
      </x:c>
      <x:c r="B3043" s="23" t="n">
        <x:v>90</x:v>
      </x:c>
      <x:c r="C3043" s="23" t="str">
        <x:v>checkpoint:moonshot:kimi-k2-thinking</x:v>
      </x:c>
      <x:c r="D3043" s="23" t="str">
        <x:v>Kimi K2 Thinking</x:v>
      </x:c>
      <x:c r="E3043" s="23" t="str">
        <x:v>kimi</x:v>
      </x:c>
      <x:c r="F3043" s="78" t="n">
        <x:v>45967</x:v>
      </x:c>
      <x:c r="G3043" s="78" t="n">
        <x:v>46057</x:v>
      </x:c>
      <x:c r="H3043" s="81" t="n">
        <x:v>0.8366600265340756</x:v>
      </x:c>
      <x:c r="I3043" s="81" t="n">
        <x:v>1.22474487139</x:v>
      </x:c>
      <x:c r="J3043" s="23" t="str">
        <x:v>active_b</x:v>
      </x:c>
      <x:c r="K3043" s="23" t="str">
        <x:v>score_date_current_price_nonprospective</x:v>
      </x:c>
      <x:c r="L3043" s="81" t="n">
        <x:v>32.6</x:v>
      </x:c>
      <x:c r="M3043" s="81" t="n">
        <x:v>13.37526920877518</x:v>
      </x:c>
      <x:c r="N3043" s="81" t="n">
        <x:v>-0.3869150680880241</x:v>
      </x:c>
      <x:c r="O3043" s="23" t="n">
        <x:v>27</x:v>
      </x:c>
      <x:c r="P3043" s="23" t="n">
        <x:v>8</x:v>
      </x:c>
      <x:c r="Q3043" s="78" t="n">
        <x:v>46049</x:v>
      </x:c>
      <x:c r="R3043" s="23" t="str">
        <x:v>True</x:v>
      </x:c>
      <x:c r="S3043" s="23" t="str">
        <x:v>True</x:v>
      </x:c>
      <x:c r="T3043" s="23" t="str">
        <x:v>True</x:v>
      </x:c>
    </x:row>
    <x:row r="3044">
      <x:c r="A3044" s="23" t="str">
        <x:v>active_label_common_panel</x:v>
      </x:c>
      <x:c r="B3044" s="23" t="n">
        <x:v>90</x:v>
      </x:c>
      <x:c r="C3044" s="23" t="str">
        <x:v>checkpoint:moonshot:kimi-k2-thinking</x:v>
      </x:c>
      <x:c r="D3044" s="23" t="str">
        <x:v>Kimi K2 Thinking</x:v>
      </x:c>
      <x:c r="E3044" s="23" t="str">
        <x:v>kimi</x:v>
      </x:c>
      <x:c r="F3044" s="78" t="n">
        <x:v>45967</x:v>
      </x:c>
      <x:c r="G3044" s="78" t="n">
        <x:v>46057</x:v>
      </x:c>
      <x:c r="H3044" s="81" t="n">
        <x:v>0.8366600265340756</x:v>
      </x:c>
      <x:c r="I3044" s="81" t="n">
        <x:v>1.22474487139</x:v>
      </x:c>
      <x:c r="J3044" s="23" t="str">
        <x:v>total_b</x:v>
      </x:c>
      <x:c r="K3044" s="23" t="str">
        <x:v>date_historical_price</x:v>
      </x:c>
      <x:c r="L3044" s="81" t="n">
        <x:v>1040</x:v>
      </x:c>
      <x:c r="M3044" s="81" t="n">
        <x:v>761.5439098408572</x:v>
      </x:c>
      <x:c r="N3044" s="81" t="n">
        <x:v>-0.13533838993032715</x:v>
      </x:c>
      <x:c r="O3044" s="23" t="n">
        <x:v>27</x:v>
      </x:c>
      <x:c r="P3044" s="23" t="n">
        <x:v>8</x:v>
      </x:c>
      <x:c r="Q3044" s="78" t="n">
        <x:v>46049</x:v>
      </x:c>
      <x:c r="R3044" s="23" t="str">
        <x:v>True</x:v>
      </x:c>
      <x:c r="S3044" s="23" t="str">
        <x:v>True</x:v>
      </x:c>
      <x:c r="T3044" s="23" t="str">
        <x:v>False</x:v>
      </x:c>
    </x:row>
    <x:row r="3045">
      <x:c r="A3045" s="23" t="str">
        <x:v>active_label_common_panel</x:v>
      </x:c>
      <x:c r="B3045" s="23" t="n">
        <x:v>90</x:v>
      </x:c>
      <x:c r="C3045" s="23" t="str">
        <x:v>checkpoint:moonshot:kimi-k2-thinking</x:v>
      </x:c>
      <x:c r="D3045" s="23" t="str">
        <x:v>Kimi K2 Thinking</x:v>
      </x:c>
      <x:c r="E3045" s="23" t="str">
        <x:v>kimi</x:v>
      </x:c>
      <x:c r="F3045" s="78" t="n">
        <x:v>45967</x:v>
      </x:c>
      <x:c r="G3045" s="78" t="n">
        <x:v>46057</x:v>
      </x:c>
      <x:c r="H3045" s="81" t="n">
        <x:v>0.8366600265340756</x:v>
      </x:c>
      <x:c r="I3045" s="81" t="n">
        <x:v>1.22474487139</x:v>
      </x:c>
      <x:c r="J3045" s="23" t="str">
        <x:v>total_b</x:v>
      </x:c>
      <x:c r="K3045" s="23" t="str">
        <x:v>score_date</x:v>
      </x:c>
      <x:c r="L3045" s="81" t="n">
        <x:v>1040</x:v>
      </x:c>
      <x:c r="M3045" s="81" t="n">
        <x:v>872.7882780186333</x:v>
      </x:c>
      <x:c r="N3045" s="81" t="n">
        <x:v>-0.07612443447056907</x:v>
      </x:c>
      <x:c r="O3045" s="23" t="n">
        <x:v>27</x:v>
      </x:c>
      <x:c r="P3045" s="23" t="n">
        <x:v>8</x:v>
      </x:c>
      <x:c r="Q3045" s="78" t="n">
        <x:v>46049</x:v>
      </x:c>
      <x:c r="R3045" s="23" t="str">
        <x:v>True</x:v>
      </x:c>
      <x:c r="S3045" s="23" t="str">
        <x:v>True</x:v>
      </x:c>
      <x:c r="T3045" s="23" t="str">
        <x:v>False</x:v>
      </x:c>
    </x:row>
    <x:row r="3046">
      <x:c r="A3046" s="23" t="str">
        <x:v>active_label_common_panel</x:v>
      </x:c>
      <x:c r="B3046" s="23" t="n">
        <x:v>90</x:v>
      </x:c>
      <x:c r="C3046" s="23" t="str">
        <x:v>checkpoint:moonshot:kimi-k2-thinking</x:v>
      </x:c>
      <x:c r="D3046" s="23" t="str">
        <x:v>Kimi K2 Thinking</x:v>
      </x:c>
      <x:c r="E3046" s="23" t="str">
        <x:v>kimi</x:v>
      </x:c>
      <x:c r="F3046" s="78" t="n">
        <x:v>45967</x:v>
      </x:c>
      <x:c r="G3046" s="78" t="n">
        <x:v>46057</x:v>
      </x:c>
      <x:c r="H3046" s="81" t="n">
        <x:v>0.8366600265340756</x:v>
      </x:c>
      <x:c r="I3046" s="81" t="n">
        <x:v>1.22474487139</x:v>
      </x:c>
      <x:c r="J3046" s="23" t="str">
        <x:v>total_b</x:v>
      </x:c>
      <x:c r="K3046" s="23" t="str">
        <x:v>score_date_historical_price</x:v>
      </x:c>
      <x:c r="L3046" s="81" t="n">
        <x:v>1040</x:v>
      </x:c>
      <x:c r="M3046" s="81" t="n">
        <x:v>1334.0853127354885</x:v>
      </x:c>
      <x:c r="N3046" s="81" t="n">
        <x:v>0.108150263644239</x:v>
      </x:c>
      <x:c r="O3046" s="23" t="n">
        <x:v>27</x:v>
      </x:c>
      <x:c r="P3046" s="23" t="n">
        <x:v>8</x:v>
      </x:c>
      <x:c r="Q3046" s="78" t="n">
        <x:v>46049</x:v>
      </x:c>
      <x:c r="R3046" s="23" t="str">
        <x:v>True</x:v>
      </x:c>
      <x:c r="S3046" s="23" t="str">
        <x:v>True</x:v>
      </x:c>
      <x:c r="T3046" s="23" t="str">
        <x:v>False</x:v>
      </x:c>
    </x:row>
    <x:row r="3047">
      <x:c r="A3047" s="23" t="str">
        <x:v>active_label_common_panel</x:v>
      </x:c>
      <x:c r="B3047" s="23" t="n">
        <x:v>90</x:v>
      </x:c>
      <x:c r="C3047" s="23" t="str">
        <x:v>checkpoint:moonshot:kimi-k2-thinking</x:v>
      </x:c>
      <x:c r="D3047" s="23" t="str">
        <x:v>Kimi K2 Thinking</x:v>
      </x:c>
      <x:c r="E3047" s="23" t="str">
        <x:v>kimi</x:v>
      </x:c>
      <x:c r="F3047" s="78" t="n">
        <x:v>45967</x:v>
      </x:c>
      <x:c r="G3047" s="78" t="n">
        <x:v>46057</x:v>
      </x:c>
      <x:c r="H3047" s="81" t="n">
        <x:v>0.8366600265340756</x:v>
      </x:c>
      <x:c r="I3047" s="81" t="n">
        <x:v>1.22474487139</x:v>
      </x:c>
      <x:c r="J3047" s="23" t="str">
        <x:v>total_b</x:v>
      </x:c>
      <x:c r="K3047" s="23" t="str">
        <x:v>score_date_current_price_nonprospective</x:v>
      </x:c>
      <x:c r="L3047" s="81" t="n">
        <x:v>1040</x:v>
      </x:c>
      <x:c r="M3047" s="81" t="n">
        <x:v>1101.6195816676334</x:v>
      </x:c>
      <x:c r="N3047" s="81" t="n">
        <x:v>0.024998307752752608</x:v>
      </x:c>
      <x:c r="O3047" s="23" t="n">
        <x:v>27</x:v>
      </x:c>
      <x:c r="P3047" s="23" t="n">
        <x:v>8</x:v>
      </x:c>
      <x:c r="Q3047" s="78" t="n">
        <x:v>46049</x:v>
      </x:c>
      <x:c r="R3047" s="23" t="str">
        <x:v>True</x:v>
      </x:c>
      <x:c r="S3047" s="23" t="str">
        <x:v>True</x:v>
      </x:c>
      <x:c r="T3047" s="23" t="str">
        <x:v>True</x:v>
      </x:c>
    </x:row>
    <x:row r="3048">
      <x:c r="A3048" s="23" t="str">
        <x:v>active_label_common_panel</x:v>
      </x:c>
      <x:c r="B3048" s="23" t="n">
        <x:v>90</x:v>
      </x:c>
      <x:c r="C3048" s="23" t="str">
        <x:v>checkpoint:epoch:mistral-3-large</x:v>
      </x:c>
      <x:c r="D3048" s="23" t="str">
        <x:v>Mistral 3 Large</x:v>
      </x:c>
      <x:c r="E3048" s="23" t="str">
        <x:v>mistral</x:v>
      </x:c>
      <x:c r="F3048" s="78" t="n">
        <x:v>45993</x:v>
      </x:c>
      <x:c r="G3048" s="78" t="n">
        <x:v>46083</x:v>
      </x:c>
      <x:c r="H3048" s="81" t="n">
        <x:v>0.8660254037844386</x:v>
      </x:c>
      <x:c r="I3048" s="81" t="n">
        <x:v>0.866025403784</x:v>
      </x:c>
      <x:c r="J3048" s="23" t="str">
        <x:v>active_b</x:v>
      </x:c>
      <x:c r="K3048" s="23" t="str">
        <x:v>date_historical_price</x:v>
      </x:c>
      <x:c r="L3048" s="81" t="n">
        <x:v>41</x:v>
      </x:c>
      <x:c r="M3048" s="81" t="n">
        <x:v>18.32954173658334</x:v>
      </x:c>
      <x:c r="N3048" s="81" t="n">
        <x:v>-0.34963224957317585</x:v>
      </x:c>
      <x:c r="O3048" s="23" t="n">
        <x:v>27</x:v>
      </x:c>
      <x:c r="P3048" s="23" t="n">
        <x:v>8</x:v>
      </x:c>
      <x:c r="Q3048" s="78" t="n">
        <x:v>46057</x:v>
      </x:c>
      <x:c r="R3048" s="23" t="str">
        <x:v>True</x:v>
      </x:c>
      <x:c r="S3048" s="23" t="str">
        <x:v>True</x:v>
      </x:c>
      <x:c r="T3048" s="23" t="str">
        <x:v>False</x:v>
      </x:c>
    </x:row>
    <x:row r="3049">
      <x:c r="A3049" s="23" t="str">
        <x:v>active_label_common_panel</x:v>
      </x:c>
      <x:c r="B3049" s="23" t="n">
        <x:v>90</x:v>
      </x:c>
      <x:c r="C3049" s="23" t="str">
        <x:v>checkpoint:epoch:mistral-3-large</x:v>
      </x:c>
      <x:c r="D3049" s="23" t="str">
        <x:v>Mistral 3 Large</x:v>
      </x:c>
      <x:c r="E3049" s="23" t="str">
        <x:v>mistral</x:v>
      </x:c>
      <x:c r="F3049" s="78" t="n">
        <x:v>45993</x:v>
      </x:c>
      <x:c r="G3049" s="78" t="n">
        <x:v>46083</x:v>
      </x:c>
      <x:c r="H3049" s="81" t="n">
        <x:v>0.8660254037844386</x:v>
      </x:c>
      <x:c r="I3049" s="81" t="n">
        <x:v>0.866025403784</x:v>
      </x:c>
      <x:c r="J3049" s="23" t="str">
        <x:v>active_b</x:v>
      </x:c>
      <x:c r="K3049" s="23" t="str">
        <x:v>score_date</x:v>
      </x:c>
      <x:c r="L3049" s="81" t="n">
        <x:v>41</x:v>
      </x:c>
      <x:c r="M3049" s="81" t="n">
        <x:v>3.899151516067267</x:v>
      </x:c>
      <x:c r="N3049" s="81" t="n">
        <x:v>-1.0218137450728078</x:v>
      </x:c>
      <x:c r="O3049" s="23" t="n">
        <x:v>27</x:v>
      </x:c>
      <x:c r="P3049" s="23" t="n">
        <x:v>8</x:v>
      </x:c>
      <x:c r="Q3049" s="78" t="n">
        <x:v>46057</x:v>
      </x:c>
      <x:c r="R3049" s="23" t="str">
        <x:v>True</x:v>
      </x:c>
      <x:c r="S3049" s="23" t="str">
        <x:v>True</x:v>
      </x:c>
      <x:c r="T3049" s="23" t="str">
        <x:v>False</x:v>
      </x:c>
    </x:row>
    <x:row r="3050">
      <x:c r="A3050" s="23" t="str">
        <x:v>active_label_common_panel</x:v>
      </x:c>
      <x:c r="B3050" s="23" t="n">
        <x:v>90</x:v>
      </x:c>
      <x:c r="C3050" s="23" t="str">
        <x:v>checkpoint:epoch:mistral-3-large</x:v>
      </x:c>
      <x:c r="D3050" s="23" t="str">
        <x:v>Mistral 3 Large</x:v>
      </x:c>
      <x:c r="E3050" s="23" t="str">
        <x:v>mistral</x:v>
      </x:c>
      <x:c r="F3050" s="78" t="n">
        <x:v>45993</x:v>
      </x:c>
      <x:c r="G3050" s="78" t="n">
        <x:v>46083</x:v>
      </x:c>
      <x:c r="H3050" s="81" t="n">
        <x:v>0.8660254037844386</x:v>
      </x:c>
      <x:c r="I3050" s="81" t="n">
        <x:v>0.866025403784</x:v>
      </x:c>
      <x:c r="J3050" s="23" t="str">
        <x:v>active_b</x:v>
      </x:c>
      <x:c r="K3050" s="23" t="str">
        <x:v>score_date_historical_price</x:v>
      </x:c>
      <x:c r="L3050" s="81" t="n">
        <x:v>41</x:v>
      </x:c>
      <x:c r="M3050" s="81" t="n">
        <x:v>11.887899964132448</x:v>
      </x:c>
      <x:c r="N3050" s="81" t="n">
        <x:v>-0.5376787148463094</x:v>
      </x:c>
      <x:c r="O3050" s="23" t="n">
        <x:v>27</x:v>
      </x:c>
      <x:c r="P3050" s="23" t="n">
        <x:v>8</x:v>
      </x:c>
      <x:c r="Q3050" s="78" t="n">
        <x:v>46057</x:v>
      </x:c>
      <x:c r="R3050" s="23" t="str">
        <x:v>True</x:v>
      </x:c>
      <x:c r="S3050" s="23" t="str">
        <x:v>True</x:v>
      </x:c>
      <x:c r="T3050" s="23" t="str">
        <x:v>False</x:v>
      </x:c>
    </x:row>
    <x:row r="3051">
      <x:c r="A3051" s="23" t="str">
        <x:v>active_label_common_panel</x:v>
      </x:c>
      <x:c r="B3051" s="23" t="n">
        <x:v>90</x:v>
      </x:c>
      <x:c r="C3051" s="23" t="str">
        <x:v>checkpoint:epoch:mistral-3-large</x:v>
      </x:c>
      <x:c r="D3051" s="23" t="str">
        <x:v>Mistral 3 Large</x:v>
      </x:c>
      <x:c r="E3051" s="23" t="str">
        <x:v>mistral</x:v>
      </x:c>
      <x:c r="F3051" s="78" t="n">
        <x:v>45993</x:v>
      </x:c>
      <x:c r="G3051" s="78" t="n">
        <x:v>46083</x:v>
      </x:c>
      <x:c r="H3051" s="81" t="n">
        <x:v>0.8660254037844386</x:v>
      </x:c>
      <x:c r="I3051" s="81" t="n">
        <x:v>0.866025403784</x:v>
      </x:c>
      <x:c r="J3051" s="23" t="str">
        <x:v>active_b</x:v>
      </x:c>
      <x:c r="K3051" s="23" t="str">
        <x:v>score_date_current_price_nonprospective</x:v>
      </x:c>
      <x:c r="L3051" s="81" t="n">
        <x:v>41</x:v>
      </x:c>
      <x:c r="M3051" s="81" t="n">
        <x:v>9.363700157410657</x:v>
      </x:c>
      <x:c r="N3051" s="81" t="n">
        <x:v>-0.6413363583661129</x:v>
      </x:c>
      <x:c r="O3051" s="23" t="n">
        <x:v>27</x:v>
      </x:c>
      <x:c r="P3051" s="23" t="n">
        <x:v>8</x:v>
      </x:c>
      <x:c r="Q3051" s="78" t="n">
        <x:v>46057</x:v>
      </x:c>
      <x:c r="R3051" s="23" t="str">
        <x:v>True</x:v>
      </x:c>
      <x:c r="S3051" s="23" t="str">
        <x:v>True</x:v>
      </x:c>
      <x:c r="T3051" s="23" t="str">
        <x:v>True</x:v>
      </x:c>
    </x:row>
    <x:row r="3052">
      <x:c r="A3052" s="23" t="str">
        <x:v>active_label_common_panel</x:v>
      </x:c>
      <x:c r="B3052" s="23" t="n">
        <x:v>90</x:v>
      </x:c>
      <x:c r="C3052" s="23" t="str">
        <x:v>checkpoint:epoch:mistral-3-large</x:v>
      </x:c>
      <x:c r="D3052" s="23" t="str">
        <x:v>Mistral 3 Large</x:v>
      </x:c>
      <x:c r="E3052" s="23" t="str">
        <x:v>mistral</x:v>
      </x:c>
      <x:c r="F3052" s="78" t="n">
        <x:v>45993</x:v>
      </x:c>
      <x:c r="G3052" s="78" t="n">
        <x:v>46083</x:v>
      </x:c>
      <x:c r="H3052" s="81" t="n">
        <x:v>0.8660254037844386</x:v>
      </x:c>
      <x:c r="I3052" s="81" t="n">
        <x:v>0.866025403784</x:v>
      </x:c>
      <x:c r="J3052" s="23" t="str">
        <x:v>total_b</x:v>
      </x:c>
      <x:c r="K3052" s="23" t="str">
        <x:v>date_historical_price</x:v>
      </x:c>
      <x:c r="L3052" s="81" t="n">
        <x:v>675</x:v>
      </x:c>
      <x:c r="M3052" s="81" t="n">
        <x:v>974.5968345456857</x:v>
      </x:c>
      <x:c r="N3052" s="81" t="n">
        <x:v>0.15952122364419755</x:v>
      </x:c>
      <x:c r="O3052" s="23" t="n">
        <x:v>27</x:v>
      </x:c>
      <x:c r="P3052" s="23" t="n">
        <x:v>8</x:v>
      </x:c>
      <x:c r="Q3052" s="78" t="n">
        <x:v>46057</x:v>
      </x:c>
      <x:c r="R3052" s="23" t="str">
        <x:v>True</x:v>
      </x:c>
      <x:c r="S3052" s="23" t="str">
        <x:v>True</x:v>
      </x:c>
      <x:c r="T3052" s="23" t="str">
        <x:v>False</x:v>
      </x:c>
    </x:row>
    <x:row r="3053">
      <x:c r="A3053" s="23" t="str">
        <x:v>active_label_common_panel</x:v>
      </x:c>
      <x:c r="B3053" s="23" t="n">
        <x:v>90</x:v>
      </x:c>
      <x:c r="C3053" s="23" t="str">
        <x:v>checkpoint:epoch:mistral-3-large</x:v>
      </x:c>
      <x:c r="D3053" s="23" t="str">
        <x:v>Mistral 3 Large</x:v>
      </x:c>
      <x:c r="E3053" s="23" t="str">
        <x:v>mistral</x:v>
      </x:c>
      <x:c r="F3053" s="78" t="n">
        <x:v>45993</x:v>
      </x:c>
      <x:c r="G3053" s="78" t="n">
        <x:v>46083</x:v>
      </x:c>
      <x:c r="H3053" s="81" t="n">
        <x:v>0.8660254037844386</x:v>
      </x:c>
      <x:c r="I3053" s="81" t="n">
        <x:v>0.866025403784</x:v>
      </x:c>
      <x:c r="J3053" s="23" t="str">
        <x:v>total_b</x:v>
      </x:c>
      <x:c r="K3053" s="23" t="str">
        <x:v>score_date</x:v>
      </x:c>
      <x:c r="L3053" s="81" t="n">
        <x:v>675</x:v>
      </x:c>
      <x:c r="M3053" s="81" t="n">
        <x:v>33.27415677831656</x:v>
      </x:c>
      <x:c r="N3053" s="81" t="n">
        <x:v>-1.30719671427903</x:v>
      </x:c>
      <x:c r="O3053" s="23" t="n">
        <x:v>27</x:v>
      </x:c>
      <x:c r="P3053" s="23" t="n">
        <x:v>8</x:v>
      </x:c>
      <x:c r="Q3053" s="78" t="n">
        <x:v>46057</x:v>
      </x:c>
      <x:c r="R3053" s="23" t="str">
        <x:v>True</x:v>
      </x:c>
      <x:c r="S3053" s="23" t="str">
        <x:v>True</x:v>
      </x:c>
      <x:c r="T3053" s="23" t="str">
        <x:v>False</x:v>
      </x:c>
    </x:row>
    <x:row r="3054">
      <x:c r="A3054" s="23" t="str">
        <x:v>active_label_common_panel</x:v>
      </x:c>
      <x:c r="B3054" s="23" t="n">
        <x:v>90</x:v>
      </x:c>
      <x:c r="C3054" s="23" t="str">
        <x:v>checkpoint:epoch:mistral-3-large</x:v>
      </x:c>
      <x:c r="D3054" s="23" t="str">
        <x:v>Mistral 3 Large</x:v>
      </x:c>
      <x:c r="E3054" s="23" t="str">
        <x:v>mistral</x:v>
      </x:c>
      <x:c r="F3054" s="78" t="n">
        <x:v>45993</x:v>
      </x:c>
      <x:c r="G3054" s="78" t="n">
        <x:v>46083</x:v>
      </x:c>
      <x:c r="H3054" s="81" t="n">
        <x:v>0.8660254037844386</x:v>
      </x:c>
      <x:c r="I3054" s="81" t="n">
        <x:v>0.866025403784</x:v>
      </x:c>
      <x:c r="J3054" s="23" t="str">
        <x:v>total_b</x:v>
      </x:c>
      <x:c r="K3054" s="23" t="str">
        <x:v>score_date_historical_price</x:v>
      </x:c>
      <x:c r="L3054" s="81" t="n">
        <x:v>675</x:v>
      </x:c>
      <x:c r="M3054" s="81" t="n">
        <x:v>205.70243623844073</x:v>
      </x:c>
      <x:c r="N3054" s="81" t="n">
        <x:v>-0.5160643375356888</x:v>
      </x:c>
      <x:c r="O3054" s="23" t="n">
        <x:v>27</x:v>
      </x:c>
      <x:c r="P3054" s="23" t="n">
        <x:v>8</x:v>
      </x:c>
      <x:c r="Q3054" s="78" t="n">
        <x:v>46057</x:v>
      </x:c>
      <x:c r="R3054" s="23" t="str">
        <x:v>True</x:v>
      </x:c>
      <x:c r="S3054" s="23" t="str">
        <x:v>True</x:v>
      </x:c>
      <x:c r="T3054" s="23" t="str">
        <x:v>False</x:v>
      </x:c>
    </x:row>
    <x:row r="3055">
      <x:c r="A3055" s="23" t="str">
        <x:v>active_label_common_panel</x:v>
      </x:c>
      <x:c r="B3055" s="23" t="n">
        <x:v>90</x:v>
      </x:c>
      <x:c r="C3055" s="23" t="str">
        <x:v>checkpoint:epoch:mistral-3-large</x:v>
      </x:c>
      <x:c r="D3055" s="23" t="str">
        <x:v>Mistral 3 Large</x:v>
      </x:c>
      <x:c r="E3055" s="23" t="str">
        <x:v>mistral</x:v>
      </x:c>
      <x:c r="F3055" s="78" t="n">
        <x:v>45993</x:v>
      </x:c>
      <x:c r="G3055" s="78" t="n">
        <x:v>46083</x:v>
      </x:c>
      <x:c r="H3055" s="81" t="n">
        <x:v>0.8660254037844386</x:v>
      </x:c>
      <x:c r="I3055" s="81" t="n">
        <x:v>0.866025403784</x:v>
      </x:c>
      <x:c r="J3055" s="23" t="str">
        <x:v>total_b</x:v>
      </x:c>
      <x:c r="K3055" s="23" t="str">
        <x:v>score_date_current_price_nonprospective</x:v>
      </x:c>
      <x:c r="L3055" s="81" t="n">
        <x:v>675</x:v>
      </x:c>
      <x:c r="M3055" s="81" t="n">
        <x:v>156.3636154690443</x:v>
      </x:c>
      <x:c r="N3055" s="81" t="n">
        <x:v>-0.635168069115697</x:v>
      </x:c>
      <x:c r="O3055" s="23" t="n">
        <x:v>27</x:v>
      </x:c>
      <x:c r="P3055" s="23" t="n">
        <x:v>8</x:v>
      </x:c>
      <x:c r="Q3055" s="78" t="n">
        <x:v>46057</x:v>
      </x:c>
      <x:c r="R3055" s="23" t="str">
        <x:v>True</x:v>
      </x:c>
      <x:c r="S3055" s="23" t="str">
        <x:v>True</x:v>
      </x:c>
      <x:c r="T3055" s="23" t="str">
        <x:v>True</x:v>
      </x:c>
    </x:row>
    <x:row r="3056">
      <x:c r="A3056" s="23" t="str">
        <x:v>active_label_common_panel</x:v>
      </x:c>
      <x:c r="B3056" s="23" t="n">
        <x:v>90</x:v>
      </x:c>
      <x:c r="C3056" s="23" t="str">
        <x:v>checkpoint:epoch:ministral-3-14b</x:v>
      </x:c>
      <x:c r="D3056" s="23" t="str">
        <x:v>Ministral 3 14B</x:v>
      </x:c>
      <x:c r="E3056" s="23" t="str">
        <x:v>mistral</x:v>
      </x:c>
      <x:c r="F3056" s="78" t="n">
        <x:v>45993</x:v>
      </x:c>
      <x:c r="G3056" s="78" t="n">
        <x:v>46085</x:v>
      </x:c>
      <x:c r="H3056" s="81" t="n">
        <x:v>0.2</x:v>
      </x:c>
      <x:c r="I3056" s="81" t="n">
        <x:v>0.2</x:v>
      </x:c>
      <x:c r="J3056" s="23" t="str">
        <x:v>active_b</x:v>
      </x:c>
      <x:c r="K3056" s="23" t="str">
        <x:v>date_historical_price</x:v>
      </x:c>
      <x:c r="L3056" s="81" t="n">
        <x:v>14</x:v>
      </x:c>
      <x:c r="M3056" s="81" t="n">
        <x:v>6.343772280786549</x:v>
      </x:c>
      <x:c r="N3056" s="81" t="n">
        <x:v>-0.34378045074019686</x:v>
      </x:c>
      <x:c r="O3056" s="23" t="n">
        <x:v>27</x:v>
      </x:c>
      <x:c r="P3056" s="23" t="n">
        <x:v>8</x:v>
      </x:c>
      <x:c r="Q3056" s="78" t="n">
        <x:v>46057</x:v>
      </x:c>
      <x:c r="R3056" s="23" t="str">
        <x:v>True</x:v>
      </x:c>
      <x:c r="S3056" s="23" t="str">
        <x:v>True</x:v>
      </x:c>
      <x:c r="T3056" s="23" t="str">
        <x:v>False</x:v>
      </x:c>
    </x:row>
    <x:row r="3057">
      <x:c r="A3057" s="23" t="str">
        <x:v>active_label_common_panel</x:v>
      </x:c>
      <x:c r="B3057" s="23" t="n">
        <x:v>90</x:v>
      </x:c>
      <x:c r="C3057" s="23" t="str">
        <x:v>checkpoint:epoch:ministral-3-14b</x:v>
      </x:c>
      <x:c r="D3057" s="23" t="str">
        <x:v>Ministral 3 14B</x:v>
      </x:c>
      <x:c r="E3057" s="23" t="str">
        <x:v>mistral</x:v>
      </x:c>
      <x:c r="F3057" s="78" t="n">
        <x:v>45993</x:v>
      </x:c>
      <x:c r="G3057" s="78" t="n">
        <x:v>46085</x:v>
      </x:c>
      <x:c r="H3057" s="81" t="n">
        <x:v>0.2</x:v>
      </x:c>
      <x:c r="I3057" s="81" t="n">
        <x:v>0.2</x:v>
      </x:c>
      <x:c r="J3057" s="23" t="str">
        <x:v>active_b</x:v>
      </x:c>
      <x:c r="K3057" s="23" t="str">
        <x:v>score_date</x:v>
      </x:c>
      <x:c r="L3057" s="81" t="n">
        <x:v>14</x:v>
      </x:c>
      <x:c r="M3057" s="81" t="n">
        <x:v>2.6406152221614327</x:v>
      </x:c>
      <x:c r="N3057" s="81" t="n">
        <x:v>-0.7244229131787984</x:v>
      </x:c>
      <x:c r="O3057" s="23" t="n">
        <x:v>27</x:v>
      </x:c>
      <x:c r="P3057" s="23" t="n">
        <x:v>8</x:v>
      </x:c>
      <x:c r="Q3057" s="78" t="n">
        <x:v>46057</x:v>
      </x:c>
      <x:c r="R3057" s="23" t="str">
        <x:v>True</x:v>
      </x:c>
      <x:c r="S3057" s="23" t="str">
        <x:v>True</x:v>
      </x:c>
      <x:c r="T3057" s="23" t="str">
        <x:v>False</x:v>
      </x:c>
    </x:row>
    <x:row r="3058">
      <x:c r="A3058" s="23" t="str">
        <x:v>active_label_common_panel</x:v>
      </x:c>
      <x:c r="B3058" s="23" t="n">
        <x:v>90</x:v>
      </x:c>
      <x:c r="C3058" s="23" t="str">
        <x:v>checkpoint:epoch:ministral-3-14b</x:v>
      </x:c>
      <x:c r="D3058" s="23" t="str">
        <x:v>Ministral 3 14B</x:v>
      </x:c>
      <x:c r="E3058" s="23" t="str">
        <x:v>mistral</x:v>
      </x:c>
      <x:c r="F3058" s="78" t="n">
        <x:v>45993</x:v>
      </x:c>
      <x:c r="G3058" s="78" t="n">
        <x:v>46085</x:v>
      </x:c>
      <x:c r="H3058" s="81" t="n">
        <x:v>0.2</x:v>
      </x:c>
      <x:c r="I3058" s="81" t="n">
        <x:v>0.2</x:v>
      </x:c>
      <x:c r="J3058" s="23" t="str">
        <x:v>active_b</x:v>
      </x:c>
      <x:c r="K3058" s="23" t="str">
        <x:v>score_date_historical_price</x:v>
      </x:c>
      <x:c r="L3058" s="81" t="n">
        <x:v>14</x:v>
      </x:c>
      <x:c r="M3058" s="81" t="n">
        <x:v>3.9261224898162803</x:v>
      </x:c>
      <x:c r="N3058" s="81" t="n">
        <x:v>-0.5521641907908531</x:v>
      </x:c>
      <x:c r="O3058" s="23" t="n">
        <x:v>27</x:v>
      </x:c>
      <x:c r="P3058" s="23" t="n">
        <x:v>8</x:v>
      </x:c>
      <x:c r="Q3058" s="78" t="n">
        <x:v>46057</x:v>
      </x:c>
      <x:c r="R3058" s="23" t="str">
        <x:v>True</x:v>
      </x:c>
      <x:c r="S3058" s="23" t="str">
        <x:v>True</x:v>
      </x:c>
      <x:c r="T3058" s="23" t="str">
        <x:v>False</x:v>
      </x:c>
    </x:row>
    <x:row r="3059">
      <x:c r="A3059" s="23" t="str">
        <x:v>active_label_common_panel</x:v>
      </x:c>
      <x:c r="B3059" s="23" t="n">
        <x:v>90</x:v>
      </x:c>
      <x:c r="C3059" s="23" t="str">
        <x:v>checkpoint:epoch:ministral-3-14b</x:v>
      </x:c>
      <x:c r="D3059" s="23" t="str">
        <x:v>Ministral 3 14B</x:v>
      </x:c>
      <x:c r="E3059" s="23" t="str">
        <x:v>mistral</x:v>
      </x:c>
      <x:c r="F3059" s="78" t="n">
        <x:v>45993</x:v>
      </x:c>
      <x:c r="G3059" s="78" t="n">
        <x:v>46085</x:v>
      </x:c>
      <x:c r="H3059" s="81" t="n">
        <x:v>0.2</x:v>
      </x:c>
      <x:c r="I3059" s="81" t="n">
        <x:v>0.2</x:v>
      </x:c>
      <x:c r="J3059" s="23" t="str">
        <x:v>active_b</x:v>
      </x:c>
      <x:c r="K3059" s="23" t="str">
        <x:v>score_date_current_price_nonprospective</x:v>
      </x:c>
      <x:c r="L3059" s="81" t="n">
        <x:v>14</x:v>
      </x:c>
      <x:c r="M3059" s="81" t="n">
        <x:v>3.2589230117696983</x:v>
      </x:c>
      <x:c r="N3059" s="81" t="n">
        <x:v>-0.6330539347891989</x:v>
      </x:c>
      <x:c r="O3059" s="23" t="n">
        <x:v>27</x:v>
      </x:c>
      <x:c r="P3059" s="23" t="n">
        <x:v>8</x:v>
      </x:c>
      <x:c r="Q3059" s="78" t="n">
        <x:v>46057</x:v>
      </x:c>
      <x:c r="R3059" s="23" t="str">
        <x:v>True</x:v>
      </x:c>
      <x:c r="S3059" s="23" t="str">
        <x:v>True</x:v>
      </x:c>
      <x:c r="T3059" s="23" t="str">
        <x:v>True</x:v>
      </x:c>
    </x:row>
    <x:row r="3060">
      <x:c r="A3060" s="23" t="str">
        <x:v>active_label_common_panel</x:v>
      </x:c>
      <x:c r="B3060" s="23" t="n">
        <x:v>90</x:v>
      </x:c>
      <x:c r="C3060" s="23" t="str">
        <x:v>checkpoint:epoch:ministral-3-14b</x:v>
      </x:c>
      <x:c r="D3060" s="23" t="str">
        <x:v>Ministral 3 14B</x:v>
      </x:c>
      <x:c r="E3060" s="23" t="str">
        <x:v>mistral</x:v>
      </x:c>
      <x:c r="F3060" s="78" t="n">
        <x:v>45993</x:v>
      </x:c>
      <x:c r="G3060" s="78" t="n">
        <x:v>46085</x:v>
      </x:c>
      <x:c r="H3060" s="81" t="n">
        <x:v>0.2</x:v>
      </x:c>
      <x:c r="I3060" s="81" t="n">
        <x:v>0.2</x:v>
      </x:c>
      <x:c r="J3060" s="23" t="str">
        <x:v>total_b</x:v>
      </x:c>
      <x:c r="K3060" s="23" t="str">
        <x:v>date_historical_price</x:v>
      </x:c>
      <x:c r="L3060" s="81" t="n">
        <x:v>14</x:v>
      </x:c>
      <x:c r="M3060" s="81" t="n">
        <x:v>140.68952866729947</x:v>
      </x:c>
      <x:c r="N3060" s="81" t="n">
        <x:v>1.0021337390042457</x:v>
      </x:c>
      <x:c r="O3060" s="23" t="n">
        <x:v>27</x:v>
      </x:c>
      <x:c r="P3060" s="23" t="n">
        <x:v>8</x:v>
      </x:c>
      <x:c r="Q3060" s="78" t="n">
        <x:v>46057</x:v>
      </x:c>
      <x:c r="R3060" s="23" t="str">
        <x:v>True</x:v>
      </x:c>
      <x:c r="S3060" s="23" t="str">
        <x:v>True</x:v>
      </x:c>
      <x:c r="T3060" s="23" t="str">
        <x:v>False</x:v>
      </x:c>
    </x:row>
    <x:row r="3061">
      <x:c r="A3061" s="23" t="str">
        <x:v>active_label_common_panel</x:v>
      </x:c>
      <x:c r="B3061" s="23" t="n">
        <x:v>90</x:v>
      </x:c>
      <x:c r="C3061" s="23" t="str">
        <x:v>checkpoint:epoch:ministral-3-14b</x:v>
      </x:c>
      <x:c r="D3061" s="23" t="str">
        <x:v>Ministral 3 14B</x:v>
      </x:c>
      <x:c r="E3061" s="23" t="str">
        <x:v>mistral</x:v>
      </x:c>
      <x:c r="F3061" s="78" t="n">
        <x:v>45993</x:v>
      </x:c>
      <x:c r="G3061" s="78" t="n">
        <x:v>46085</x:v>
      </x:c>
      <x:c r="H3061" s="81" t="n">
        <x:v>0.2</x:v>
      </x:c>
      <x:c r="I3061" s="81" t="n">
        <x:v>0.2</x:v>
      </x:c>
      <x:c r="J3061" s="23" t="str">
        <x:v>total_b</x:v>
      </x:c>
      <x:c r="K3061" s="23" t="str">
        <x:v>score_date</x:v>
      </x:c>
      <x:c r="L3061" s="81" t="n">
        <x:v>14</x:v>
      </x:c>
      <x:c r="M3061" s="81" t="n">
        <x:v>13.125651614514455</x:v>
      </x:c>
      <x:c r="N3061" s="81" t="n">
        <x:v>-0.028007162795417106</x:v>
      </x:c>
      <x:c r="O3061" s="23" t="n">
        <x:v>27</x:v>
      </x:c>
      <x:c r="P3061" s="23" t="n">
        <x:v>8</x:v>
      </x:c>
      <x:c r="Q3061" s="78" t="n">
        <x:v>46057</x:v>
      </x:c>
      <x:c r="R3061" s="23" t="str">
        <x:v>True</x:v>
      </x:c>
      <x:c r="S3061" s="23" t="str">
        <x:v>True</x:v>
      </x:c>
      <x:c r="T3061" s="23" t="str">
        <x:v>False</x:v>
      </x:c>
    </x:row>
    <x:row r="3062">
      <x:c r="A3062" s="23" t="str">
        <x:v>active_label_common_panel</x:v>
      </x:c>
      <x:c r="B3062" s="23" t="n">
        <x:v>90</x:v>
      </x:c>
      <x:c r="C3062" s="23" t="str">
        <x:v>checkpoint:epoch:ministral-3-14b</x:v>
      </x:c>
      <x:c r="D3062" s="23" t="str">
        <x:v>Ministral 3 14B</x:v>
      </x:c>
      <x:c r="E3062" s="23" t="str">
        <x:v>mistral</x:v>
      </x:c>
      <x:c r="F3062" s="78" t="n">
        <x:v>45993</x:v>
      </x:c>
      <x:c r="G3062" s="78" t="n">
        <x:v>46085</x:v>
      </x:c>
      <x:c r="H3062" s="81" t="n">
        <x:v>0.2</x:v>
      </x:c>
      <x:c r="I3062" s="81" t="n">
        <x:v>0.2</x:v>
      </x:c>
      <x:c r="J3062" s="23" t="str">
        <x:v>total_b</x:v>
      </x:c>
      <x:c r="K3062" s="23" t="str">
        <x:v>score_date_historical_price</x:v>
      </x:c>
      <x:c r="L3062" s="81" t="n">
        <x:v>14</x:v>
      </x:c>
      <x:c r="M3062" s="81" t="n">
        <x:v>25.096401690272057</x:v>
      </x:c>
      <x:c r="N3062" s="81" t="n">
        <x:v>0.2534834213372576</x:v>
      </x:c>
      <x:c r="O3062" s="23" t="n">
        <x:v>27</x:v>
      </x:c>
      <x:c r="P3062" s="23" t="n">
        <x:v>8</x:v>
      </x:c>
      <x:c r="Q3062" s="78" t="n">
        <x:v>46057</x:v>
      </x:c>
      <x:c r="R3062" s="23" t="str">
        <x:v>True</x:v>
      </x:c>
      <x:c r="S3062" s="23" t="str">
        <x:v>True</x:v>
      </x:c>
      <x:c r="T3062" s="23" t="str">
        <x:v>False</x:v>
      </x:c>
    </x:row>
    <x:row r="3063">
      <x:c r="A3063" s="23" t="str">
        <x:v>active_label_common_panel</x:v>
      </x:c>
      <x:c r="B3063" s="23" t="n">
        <x:v>90</x:v>
      </x:c>
      <x:c r="C3063" s="23" t="str">
        <x:v>checkpoint:epoch:ministral-3-14b</x:v>
      </x:c>
      <x:c r="D3063" s="23" t="str">
        <x:v>Ministral 3 14B</x:v>
      </x:c>
      <x:c r="E3063" s="23" t="str">
        <x:v>mistral</x:v>
      </x:c>
      <x:c r="F3063" s="78" t="n">
        <x:v>45993</x:v>
      </x:c>
      <x:c r="G3063" s="78" t="n">
        <x:v>46085</x:v>
      </x:c>
      <x:c r="H3063" s="81" t="n">
        <x:v>0.2</x:v>
      </x:c>
      <x:c r="I3063" s="81" t="n">
        <x:v>0.2</x:v>
      </x:c>
      <x:c r="J3063" s="23" t="str">
        <x:v>total_b</x:v>
      </x:c>
      <x:c r="K3063" s="23" t="str">
        <x:v>score_date_current_price_nonprospective</x:v>
      </x:c>
      <x:c r="L3063" s="81" t="n">
        <x:v>14</x:v>
      </x:c>
      <x:c r="M3063" s="81" t="n">
        <x:v>19.03285079678713</x:v>
      </x:c>
      <x:c r="N3063" s="81" t="n">
        <x:v>0.1333758073952777</x:v>
      </x:c>
      <x:c r="O3063" s="23" t="n">
        <x:v>27</x:v>
      </x:c>
      <x:c r="P3063" s="23" t="n">
        <x:v>8</x:v>
      </x:c>
      <x:c r="Q3063" s="78" t="n">
        <x:v>46057</x:v>
      </x:c>
      <x:c r="R3063" s="23" t="str">
        <x:v>True</x:v>
      </x:c>
      <x:c r="S3063" s="23" t="str">
        <x:v>True</x:v>
      </x:c>
      <x:c r="T3063" s="23" t="str">
        <x:v>True</x:v>
      </x:c>
    </x:row>
    <x:row r="3064">
      <x:c r="A3064" s="23" t="str">
        <x:v>active_label_common_panel</x:v>
      </x:c>
      <x:c r="B3064" s="23" t="n">
        <x:v>90</x:v>
      </x:c>
      <x:c r="C3064" s="23" t="str">
        <x:v>checkpoint:epoch:ministral-3-3b</x:v>
      </x:c>
      <x:c r="D3064" s="23" t="str">
        <x:v>Ministral 3 3B</x:v>
      </x:c>
      <x:c r="E3064" s="23" t="str">
        <x:v>mistral</x:v>
      </x:c>
      <x:c r="F3064" s="78" t="n">
        <x:v>45993</x:v>
      </x:c>
      <x:c r="G3064" s="78" t="n">
        <x:v>46085</x:v>
      </x:c>
      <x:c r="H3064" s="81" t="n">
        <x:v>0.1</x:v>
      </x:c>
      <x:c r="I3064" s="81" t="n">
        <x:v>0.1</x:v>
      </x:c>
      <x:c r="J3064" s="23" t="str">
        <x:v>active_b</x:v>
      </x:c>
      <x:c r="K3064" s="23" t="str">
        <x:v>date_historical_price</x:v>
      </x:c>
      <x:c r="L3064" s="81" t="n">
        <x:v>3</x:v>
      </x:c>
      <x:c r="M3064" s="81" t="n">
        <x:v>3.840718524946474</x:v>
      </x:c>
      <x:c r="N3064" s="81" t="n">
        <x:v>0.10729122543644083</x:v>
      </x:c>
      <x:c r="O3064" s="23" t="n">
        <x:v>27</x:v>
      </x:c>
      <x:c r="P3064" s="23" t="n">
        <x:v>8</x:v>
      </x:c>
      <x:c r="Q3064" s="78" t="n">
        <x:v>46057</x:v>
      </x:c>
      <x:c r="R3064" s="23" t="str">
        <x:v>True</x:v>
      </x:c>
      <x:c r="S3064" s="23" t="str">
        <x:v>True</x:v>
      </x:c>
      <x:c r="T3064" s="23" t="str">
        <x:v>False</x:v>
      </x:c>
    </x:row>
    <x:row r="3065">
      <x:c r="A3065" s="23" t="str">
        <x:v>active_label_common_panel</x:v>
      </x:c>
      <x:c r="B3065" s="23" t="n">
        <x:v>90</x:v>
      </x:c>
      <x:c r="C3065" s="23" t="str">
        <x:v>checkpoint:epoch:ministral-3-3b</x:v>
      </x:c>
      <x:c r="D3065" s="23" t="str">
        <x:v>Ministral 3 3B</x:v>
      </x:c>
      <x:c r="E3065" s="23" t="str">
        <x:v>mistral</x:v>
      </x:c>
      <x:c r="F3065" s="78" t="n">
        <x:v>45993</x:v>
      </x:c>
      <x:c r="G3065" s="78" t="n">
        <x:v>46085</x:v>
      </x:c>
      <x:c r="H3065" s="81" t="n">
        <x:v>0.1</x:v>
      </x:c>
      <x:c r="I3065" s="81" t="n">
        <x:v>0.1</x:v>
      </x:c>
      <x:c r="J3065" s="23" t="str">
        <x:v>active_b</x:v>
      </x:c>
      <x:c r="K3065" s="23" t="str">
        <x:v>score_date</x:v>
      </x:c>
      <x:c r="L3065" s="81" t="n">
        <x:v>3</x:v>
      </x:c>
      <x:c r="M3065" s="81" t="n">
        <x:v>1.880035559444067</x:v>
      </x:c>
      <x:c r="N3065" s="81" t="n">
        <x:v>-0.20295519102816975</x:v>
      </x:c>
      <x:c r="O3065" s="23" t="n">
        <x:v>27</x:v>
      </x:c>
      <x:c r="P3065" s="23" t="n">
        <x:v>8</x:v>
      </x:c>
      <x:c r="Q3065" s="78" t="n">
        <x:v>46057</x:v>
      </x:c>
      <x:c r="R3065" s="23" t="str">
        <x:v>True</x:v>
      </x:c>
      <x:c r="S3065" s="23" t="str">
        <x:v>True</x:v>
      </x:c>
      <x:c r="T3065" s="23" t="str">
        <x:v>False</x:v>
      </x:c>
    </x:row>
    <x:row r="3066">
      <x:c r="A3066" s="23" t="str">
        <x:v>active_label_common_panel</x:v>
      </x:c>
      <x:c r="B3066" s="23" t="n">
        <x:v>90</x:v>
      </x:c>
      <x:c r="C3066" s="23" t="str">
        <x:v>checkpoint:epoch:ministral-3-3b</x:v>
      </x:c>
      <x:c r="D3066" s="23" t="str">
        <x:v>Ministral 3 3B</x:v>
      </x:c>
      <x:c r="E3066" s="23" t="str">
        <x:v>mistral</x:v>
      </x:c>
      <x:c r="F3066" s="78" t="n">
        <x:v>45993</x:v>
      </x:c>
      <x:c r="G3066" s="78" t="n">
        <x:v>46085</x:v>
      </x:c>
      <x:c r="H3066" s="81" t="n">
        <x:v>0.1</x:v>
      </x:c>
      <x:c r="I3066" s="81" t="n">
        <x:v>0.1</x:v>
      </x:c>
      <x:c r="J3066" s="23" t="str">
        <x:v>active_b</x:v>
      </x:c>
      <x:c r="K3066" s="23" t="str">
        <x:v>score_date_historical_price</x:v>
      </x:c>
      <x:c r="L3066" s="81" t="n">
        <x:v>3</x:v>
      </x:c>
      <x:c r="M3066" s="81" t="n">
        <x:v>2.190170667418761</x:v>
      </x:c>
      <x:c r="N3066" s="81" t="n">
        <x:v>-0.13664329648672957</x:v>
      </x:c>
      <x:c r="O3066" s="23" t="n">
        <x:v>27</x:v>
      </x:c>
      <x:c r="P3066" s="23" t="n">
        <x:v>8</x:v>
      </x:c>
      <x:c r="Q3066" s="78" t="n">
        <x:v>46057</x:v>
      </x:c>
      <x:c r="R3066" s="23" t="str">
        <x:v>True</x:v>
      </x:c>
      <x:c r="S3066" s="23" t="str">
        <x:v>True</x:v>
      </x:c>
      <x:c r="T3066" s="23" t="str">
        <x:v>False</x:v>
      </x:c>
    </x:row>
    <x:row r="3067">
      <x:c r="A3067" s="23" t="str">
        <x:v>active_label_common_panel</x:v>
      </x:c>
      <x:c r="B3067" s="23" t="n">
        <x:v>90</x:v>
      </x:c>
      <x:c r="C3067" s="23" t="str">
        <x:v>checkpoint:epoch:ministral-3-3b</x:v>
      </x:c>
      <x:c r="D3067" s="23" t="str">
        <x:v>Ministral 3 3B</x:v>
      </x:c>
      <x:c r="E3067" s="23" t="str">
        <x:v>mistral</x:v>
      </x:c>
      <x:c r="F3067" s="78" t="n">
        <x:v>45993</x:v>
      </x:c>
      <x:c r="G3067" s="78" t="n">
        <x:v>46085</x:v>
      </x:c>
      <x:c r="H3067" s="81" t="n">
        <x:v>0.1</x:v>
      </x:c>
      <x:c r="I3067" s="81" t="n">
        <x:v>0.1</x:v>
      </x:c>
      <x:c r="J3067" s="23" t="str">
        <x:v>active_b</x:v>
      </x:c>
      <x:c r="K3067" s="23" t="str">
        <x:v>score_date_current_price_nonprospective</x:v>
      </x:c>
      <x:c r="L3067" s="81" t="n">
        <x:v>3</x:v>
      </x:c>
      <x:c r="M3067" s="81" t="n">
        <x:v>1.8871499267875174</x:v>
      </x:c>
      <x:c r="N3067" s="81" t="n">
        <x:v>-0.201314850161527</x:v>
      </x:c>
      <x:c r="O3067" s="23" t="n">
        <x:v>27</x:v>
      </x:c>
      <x:c r="P3067" s="23" t="n">
        <x:v>8</x:v>
      </x:c>
      <x:c r="Q3067" s="78" t="n">
        <x:v>46057</x:v>
      </x:c>
      <x:c r="R3067" s="23" t="str">
        <x:v>True</x:v>
      </x:c>
      <x:c r="S3067" s="23" t="str">
        <x:v>True</x:v>
      </x:c>
      <x:c r="T3067" s="23" t="str">
        <x:v>True</x:v>
      </x:c>
    </x:row>
    <x:row r="3068">
      <x:c r="A3068" s="23" t="str">
        <x:v>active_label_common_panel</x:v>
      </x:c>
      <x:c r="B3068" s="23" t="n">
        <x:v>90</x:v>
      </x:c>
      <x:c r="C3068" s="23" t="str">
        <x:v>checkpoint:epoch:ministral-3-3b</x:v>
      </x:c>
      <x:c r="D3068" s="23" t="str">
        <x:v>Ministral 3 3B</x:v>
      </x:c>
      <x:c r="E3068" s="23" t="str">
        <x:v>mistral</x:v>
      </x:c>
      <x:c r="F3068" s="78" t="n">
        <x:v>45993</x:v>
      </x:c>
      <x:c r="G3068" s="78" t="n">
        <x:v>46085</x:v>
      </x:c>
      <x:c r="H3068" s="81" t="n">
        <x:v>0.1</x:v>
      </x:c>
      <x:c r="I3068" s="81" t="n">
        <x:v>0.1</x:v>
      </x:c>
      <x:c r="J3068" s="23" t="str">
        <x:v>total_b</x:v>
      </x:c>
      <x:c r="K3068" s="23" t="str">
        <x:v>date_historical_price</x:v>
      </x:c>
      <x:c r="L3068" s="81" t="n">
        <x:v>3</x:v>
      </x:c>
      <x:c r="M3068" s="81" t="n">
        <x:v>56.327611317661784</x:v>
      </x:c>
      <x:c r="N3068" s="81" t="n">
        <x:v>1.273600079800714</x:v>
      </x:c>
      <x:c r="O3068" s="23" t="n">
        <x:v>27</x:v>
      </x:c>
      <x:c r="P3068" s="23" t="n">
        <x:v>8</x:v>
      </x:c>
      <x:c r="Q3068" s="78" t="n">
        <x:v>46057</x:v>
      </x:c>
      <x:c r="R3068" s="23" t="str">
        <x:v>True</x:v>
      </x:c>
      <x:c r="S3068" s="23" t="str">
        <x:v>True</x:v>
      </x:c>
      <x:c r="T3068" s="23" t="str">
        <x:v>False</x:v>
      </x:c>
    </x:row>
    <x:row r="3069">
      <x:c r="A3069" s="23" t="str">
        <x:v>active_label_common_panel</x:v>
      </x:c>
      <x:c r="B3069" s="23" t="n">
        <x:v>90</x:v>
      </x:c>
      <x:c r="C3069" s="23" t="str">
        <x:v>checkpoint:epoch:ministral-3-3b</x:v>
      </x:c>
      <x:c r="D3069" s="23" t="str">
        <x:v>Ministral 3 3B</x:v>
      </x:c>
      <x:c r="E3069" s="23" t="str">
        <x:v>mistral</x:v>
      </x:c>
      <x:c r="F3069" s="78" t="n">
        <x:v>45993</x:v>
      </x:c>
      <x:c r="G3069" s="78" t="n">
        <x:v>46085</x:v>
      </x:c>
      <x:c r="H3069" s="81" t="n">
        <x:v>0.1</x:v>
      </x:c>
      <x:c r="I3069" s="81" t="n">
        <x:v>0.1</x:v>
      </x:c>
      <x:c r="J3069" s="23" t="str">
        <x:v>total_b</x:v>
      </x:c>
      <x:c r="K3069" s="23" t="str">
        <x:v>score_date</x:v>
      </x:c>
      <x:c r="L3069" s="81" t="n">
        <x:v>3</x:v>
      </x:c>
      <x:c r="M3069" s="81" t="n">
        <x:v>5.834291841248466</x:v>
      </x:c>
      <x:c r="N3069" s="81" t="n">
        <x:v>0.2888668947615855</x:v>
      </x:c>
      <x:c r="O3069" s="23" t="n">
        <x:v>27</x:v>
      </x:c>
      <x:c r="P3069" s="23" t="n">
        <x:v>8</x:v>
      </x:c>
      <x:c r="Q3069" s="78" t="n">
        <x:v>46057</x:v>
      </x:c>
      <x:c r="R3069" s="23" t="str">
        <x:v>True</x:v>
      </x:c>
      <x:c r="S3069" s="23" t="str">
        <x:v>True</x:v>
      </x:c>
      <x:c r="T3069" s="23" t="str">
        <x:v>False</x:v>
      </x:c>
    </x:row>
    <x:row r="3070">
      <x:c r="A3070" s="23" t="str">
        <x:v>active_label_common_panel</x:v>
      </x:c>
      <x:c r="B3070" s="23" t="n">
        <x:v>90</x:v>
      </x:c>
      <x:c r="C3070" s="23" t="str">
        <x:v>checkpoint:epoch:ministral-3-3b</x:v>
      </x:c>
      <x:c r="D3070" s="23" t="str">
        <x:v>Ministral 3 3B</x:v>
      </x:c>
      <x:c r="E3070" s="23" t="str">
        <x:v>mistral</x:v>
      </x:c>
      <x:c r="F3070" s="78" t="n">
        <x:v>45993</x:v>
      </x:c>
      <x:c r="G3070" s="78" t="n">
        <x:v>46085</x:v>
      </x:c>
      <x:c r="H3070" s="81" t="n">
        <x:v>0.1</x:v>
      </x:c>
      <x:c r="I3070" s="81" t="n">
        <x:v>0.1</x:v>
      </x:c>
      <x:c r="J3070" s="23" t="str">
        <x:v>total_b</x:v>
      </x:c>
      <x:c r="K3070" s="23" t="str">
        <x:v>score_date_historical_price</x:v>
      </x:c>
      <x:c r="L3070" s="81" t="n">
        <x:v>3</x:v>
      </x:c>
      <x:c r="M3070" s="81" t="n">
        <x:v>7.487716960662093</x:v>
      </x:c>
      <x:c r="N3070" s="81" t="n">
        <x:v>0.39722816477830186</x:v>
      </x:c>
      <x:c r="O3070" s="23" t="n">
        <x:v>27</x:v>
      </x:c>
      <x:c r="P3070" s="23" t="n">
        <x:v>8</x:v>
      </x:c>
      <x:c r="Q3070" s="78" t="n">
        <x:v>46057</x:v>
      </x:c>
      <x:c r="R3070" s="23" t="str">
        <x:v>True</x:v>
      </x:c>
      <x:c r="S3070" s="23" t="str">
        <x:v>True</x:v>
      </x:c>
      <x:c r="T3070" s="23" t="str">
        <x:v>False</x:v>
      </x:c>
    </x:row>
    <x:row r="3071">
      <x:c r="A3071" s="23" t="str">
        <x:v>active_label_common_panel</x:v>
      </x:c>
      <x:c r="B3071" s="23" t="n">
        <x:v>90</x:v>
      </x:c>
      <x:c r="C3071" s="23" t="str">
        <x:v>checkpoint:epoch:ministral-3-3b</x:v>
      </x:c>
      <x:c r="D3071" s="23" t="str">
        <x:v>Ministral 3 3B</x:v>
      </x:c>
      <x:c r="E3071" s="23" t="str">
        <x:v>mistral</x:v>
      </x:c>
      <x:c r="F3071" s="78" t="n">
        <x:v>45993</x:v>
      </x:c>
      <x:c r="G3071" s="78" t="n">
        <x:v>46085</x:v>
      </x:c>
      <x:c r="H3071" s="81" t="n">
        <x:v>0.1</x:v>
      </x:c>
      <x:c r="I3071" s="81" t="n">
        <x:v>0.1</x:v>
      </x:c>
      <x:c r="J3071" s="23" t="str">
        <x:v>total_b</x:v>
      </x:c>
      <x:c r="K3071" s="23" t="str">
        <x:v>score_date_current_price_nonprospective</x:v>
      </x:c>
      <x:c r="L3071" s="81" t="n">
        <x:v>3</x:v>
      </x:c>
      <x:c r="M3071" s="81" t="n">
        <x:v>5.873344115642569</x:v>
      </x:c>
      <x:c r="N3071" s="81" t="n">
        <x:v>0.29176419191702857</x:v>
      </x:c>
      <x:c r="O3071" s="23" t="n">
        <x:v>27</x:v>
      </x:c>
      <x:c r="P3071" s="23" t="n">
        <x:v>8</x:v>
      </x:c>
      <x:c r="Q3071" s="78" t="n">
        <x:v>46057</x:v>
      </x:c>
      <x:c r="R3071" s="23" t="str">
        <x:v>True</x:v>
      </x:c>
      <x:c r="S3071" s="23" t="str">
        <x:v>True</x:v>
      </x:c>
      <x:c r="T3071" s="23" t="str">
        <x:v>True</x:v>
      </x:c>
    </x:row>
    <x:row r="3072">
      <x:c r="A3072" s="23" t="str">
        <x:v>active_label_common_panel</x:v>
      </x:c>
      <x:c r="B3072" s="23" t="n">
        <x:v>90</x:v>
      </x:c>
      <x:c r="C3072" s="23" t="str">
        <x:v>checkpoint:epoch:ministral-3-8b</x:v>
      </x:c>
      <x:c r="D3072" s="23" t="str">
        <x:v>Ministral 3 8B</x:v>
      </x:c>
      <x:c r="E3072" s="23" t="str">
        <x:v>mistral</x:v>
      </x:c>
      <x:c r="F3072" s="78" t="n">
        <x:v>45993</x:v>
      </x:c>
      <x:c r="G3072" s="78" t="n">
        <x:v>46085</x:v>
      </x:c>
      <x:c r="H3072" s="81" t="n">
        <x:v>0.15</x:v>
      </x:c>
      <x:c r="I3072" s="81" t="n">
        <x:v>0.15</x:v>
      </x:c>
      <x:c r="J3072" s="23" t="str">
        <x:v>active_b</x:v>
      </x:c>
      <x:c r="K3072" s="23" t="str">
        <x:v>date_historical_price</x:v>
      </x:c>
      <x:c r="L3072" s="81" t="n">
        <x:v>8</x:v>
      </x:c>
      <x:c r="M3072" s="81" t="n">
        <x:v>5.151056862047572</x:v>
      </x:c>
      <x:c r="N3072" s="81" t="n">
        <x:v>-0.19119364294767074</x:v>
      </x:c>
      <x:c r="O3072" s="23" t="n">
        <x:v>27</x:v>
      </x:c>
      <x:c r="P3072" s="23" t="n">
        <x:v>8</x:v>
      </x:c>
      <x:c r="Q3072" s="78" t="n">
        <x:v>46057</x:v>
      </x:c>
      <x:c r="R3072" s="23" t="str">
        <x:v>True</x:v>
      </x:c>
      <x:c r="S3072" s="23" t="str">
        <x:v>True</x:v>
      </x:c>
      <x:c r="T3072" s="23" t="str">
        <x:v>False</x:v>
      </x:c>
    </x:row>
    <x:row r="3073">
      <x:c r="A3073" s="23" t="str">
        <x:v>active_label_common_panel</x:v>
      </x:c>
      <x:c r="B3073" s="23" t="n">
        <x:v>90</x:v>
      </x:c>
      <x:c r="C3073" s="23" t="str">
        <x:v>checkpoint:epoch:ministral-3-8b</x:v>
      </x:c>
      <x:c r="D3073" s="23" t="str">
        <x:v>Ministral 3 8B</x:v>
      </x:c>
      <x:c r="E3073" s="23" t="str">
        <x:v>mistral</x:v>
      </x:c>
      <x:c r="F3073" s="78" t="n">
        <x:v>45993</x:v>
      </x:c>
      <x:c r="G3073" s="78" t="n">
        <x:v>46085</x:v>
      </x:c>
      <x:c r="H3073" s="81" t="n">
        <x:v>0.15</x:v>
      </x:c>
      <x:c r="I3073" s="81" t="n">
        <x:v>0.15</x:v>
      </x:c>
      <x:c r="J3073" s="23" t="str">
        <x:v>active_b</x:v>
      </x:c>
      <x:c r="K3073" s="23" t="str">
        <x:v>score_date</x:v>
      </x:c>
      <x:c r="L3073" s="81" t="n">
        <x:v>8</x:v>
      </x:c>
      <x:c r="M3073" s="81" t="n">
        <x:v>2.2335462410307056</x:v>
      </x:c>
      <x:c r="N3073" s="81" t="n">
        <x:v>-0.5540950389073498</x:v>
      </x:c>
      <x:c r="O3073" s="23" t="n">
        <x:v>27</x:v>
      </x:c>
      <x:c r="P3073" s="23" t="n">
        <x:v>8</x:v>
      </x:c>
      <x:c r="Q3073" s="78" t="n">
        <x:v>46057</x:v>
      </x:c>
      <x:c r="R3073" s="23" t="str">
        <x:v>True</x:v>
      </x:c>
      <x:c r="S3073" s="23" t="str">
        <x:v>True</x:v>
      </x:c>
      <x:c r="T3073" s="23" t="str">
        <x:v>False</x:v>
      </x:c>
    </x:row>
    <x:row r="3074">
      <x:c r="A3074" s="23" t="str">
        <x:v>active_label_common_panel</x:v>
      </x:c>
      <x:c r="B3074" s="23" t="n">
        <x:v>90</x:v>
      </x:c>
      <x:c r="C3074" s="23" t="str">
        <x:v>checkpoint:epoch:ministral-3-8b</x:v>
      </x:c>
      <x:c r="D3074" s="23" t="str">
        <x:v>Ministral 3 8B</x:v>
      </x:c>
      <x:c r="E3074" s="23" t="str">
        <x:v>mistral</x:v>
      </x:c>
      <x:c r="F3074" s="78" t="n">
        <x:v>45993</x:v>
      </x:c>
      <x:c r="G3074" s="78" t="n">
        <x:v>46085</x:v>
      </x:c>
      <x:c r="H3074" s="81" t="n">
        <x:v>0.15</x:v>
      </x:c>
      <x:c r="I3074" s="81" t="n">
        <x:v>0.15</x:v>
      </x:c>
      <x:c r="J3074" s="23" t="str">
        <x:v>active_b</x:v>
      </x:c>
      <x:c r="K3074" s="23" t="str">
        <x:v>score_date_historical_price</x:v>
      </x:c>
      <x:c r="L3074" s="81" t="n">
        <x:v>8</x:v>
      </x:c>
      <x:c r="M3074" s="81" t="n">
        <x:v>3.0503376849323005</x:v>
      </x:c>
      <x:c r="N3074" s="81" t="n">
        <x:v>-0.4187420667976886</x:v>
      </x:c>
      <x:c r="O3074" s="23" t="n">
        <x:v>27</x:v>
      </x:c>
      <x:c r="P3074" s="23" t="n">
        <x:v>8</x:v>
      </x:c>
      <x:c r="Q3074" s="78" t="n">
        <x:v>46057</x:v>
      </x:c>
      <x:c r="R3074" s="23" t="str">
        <x:v>True</x:v>
      </x:c>
      <x:c r="S3074" s="23" t="str">
        <x:v>True</x:v>
      </x:c>
      <x:c r="T3074" s="23" t="str">
        <x:v>False</x:v>
      </x:c>
    </x:row>
    <x:row r="3075">
      <x:c r="A3075" s="23" t="str">
        <x:v>active_label_common_panel</x:v>
      </x:c>
      <x:c r="B3075" s="23" t="n">
        <x:v>90</x:v>
      </x:c>
      <x:c r="C3075" s="23" t="str">
        <x:v>checkpoint:epoch:ministral-3-8b</x:v>
      </x:c>
      <x:c r="D3075" s="23" t="str">
        <x:v>Ministral 3 8B</x:v>
      </x:c>
      <x:c r="E3075" s="23" t="str">
        <x:v>mistral</x:v>
      </x:c>
      <x:c r="F3075" s="78" t="n">
        <x:v>45993</x:v>
      </x:c>
      <x:c r="G3075" s="78" t="n">
        <x:v>46085</x:v>
      </x:c>
      <x:c r="H3075" s="81" t="n">
        <x:v>0.15</x:v>
      </x:c>
      <x:c r="I3075" s="81" t="n">
        <x:v>0.15</x:v>
      </x:c>
      <x:c r="J3075" s="23" t="str">
        <x:v>active_b</x:v>
      </x:c>
      <x:c r="K3075" s="23" t="str">
        <x:v>score_date_current_price_nonprospective</x:v>
      </x:c>
      <x:c r="L3075" s="81" t="n">
        <x:v>8</x:v>
      </x:c>
      <x:c r="M3075" s="81" t="n">
        <x:v>2.57701020527706</x:v>
      </x:c>
      <x:c r="N3075" s="81" t="n">
        <x:v>-0.49197384857812165</x:v>
      </x:c>
      <x:c r="O3075" s="23" t="n">
        <x:v>27</x:v>
      </x:c>
      <x:c r="P3075" s="23" t="n">
        <x:v>8</x:v>
      </x:c>
      <x:c r="Q3075" s="78" t="n">
        <x:v>46057</x:v>
      </x:c>
      <x:c r="R3075" s="23" t="str">
        <x:v>True</x:v>
      </x:c>
      <x:c r="S3075" s="23" t="str">
        <x:v>True</x:v>
      </x:c>
      <x:c r="T3075" s="23" t="str">
        <x:v>True</x:v>
      </x:c>
    </x:row>
    <x:row r="3076">
      <x:c r="A3076" s="23" t="str">
        <x:v>active_label_common_panel</x:v>
      </x:c>
      <x:c r="B3076" s="23" t="n">
        <x:v>90</x:v>
      </x:c>
      <x:c r="C3076" s="23" t="str">
        <x:v>checkpoint:epoch:ministral-3-8b</x:v>
      </x:c>
      <x:c r="D3076" s="23" t="str">
        <x:v>Ministral 3 8B</x:v>
      </x:c>
      <x:c r="E3076" s="23" t="str">
        <x:v>mistral</x:v>
      </x:c>
      <x:c r="F3076" s="78" t="n">
        <x:v>45993</x:v>
      </x:c>
      <x:c r="G3076" s="78" t="n">
        <x:v>46085</x:v>
      </x:c>
      <x:c r="H3076" s="81" t="n">
        <x:v>0.15</x:v>
      </x:c>
      <x:c r="I3076" s="81" t="n">
        <x:v>0.15</x:v>
      </x:c>
      <x:c r="J3076" s="23" t="str">
        <x:v>total_b</x:v>
      </x:c>
      <x:c r="K3076" s="23" t="str">
        <x:v>date_historical_price</x:v>
      </x:c>
      <x:c r="L3076" s="81" t="n">
        <x:v>8</x:v>
      </x:c>
      <x:c r="M3076" s="81" t="n">
        <x:v>96.2204945045429</x:v>
      </x:c>
      <x:c r="N3076" s="81" t="n">
        <x:v>1.0801775975434482</x:v>
      </x:c>
      <x:c r="O3076" s="23" t="n">
        <x:v>27</x:v>
      </x:c>
      <x:c r="P3076" s="23" t="n">
        <x:v>8</x:v>
      </x:c>
      <x:c r="Q3076" s="78" t="n">
        <x:v>46057</x:v>
      </x:c>
      <x:c r="R3076" s="23" t="str">
        <x:v>True</x:v>
      </x:c>
      <x:c r="S3076" s="23" t="str">
        <x:v>True</x:v>
      </x:c>
      <x:c r="T3076" s="23" t="str">
        <x:v>False</x:v>
      </x:c>
    </x:row>
    <x:row r="3077">
      <x:c r="A3077" s="23" t="str">
        <x:v>active_label_common_panel</x:v>
      </x:c>
      <x:c r="B3077" s="23" t="n">
        <x:v>90</x:v>
      </x:c>
      <x:c r="C3077" s="23" t="str">
        <x:v>checkpoint:epoch:ministral-3-8b</x:v>
      </x:c>
      <x:c r="D3077" s="23" t="str">
        <x:v>Ministral 3 8B</x:v>
      </x:c>
      <x:c r="E3077" s="23" t="str">
        <x:v>mistral</x:v>
      </x:c>
      <x:c r="F3077" s="78" t="n">
        <x:v>45993</x:v>
      </x:c>
      <x:c r="G3077" s="78" t="n">
        <x:v>46085</x:v>
      </x:c>
      <x:c r="H3077" s="81" t="n">
        <x:v>0.15</x:v>
      </x:c>
      <x:c r="I3077" s="81" t="n">
        <x:v>0.15</x:v>
      </x:c>
      <x:c r="J3077" s="23" t="str">
        <x:v>total_b</x:v>
      </x:c>
      <x:c r="K3077" s="23" t="str">
        <x:v>score_date</x:v>
      </x:c>
      <x:c r="L3077" s="81" t="n">
        <x:v>8</x:v>
      </x:c>
      <x:c r="M3077" s="81" t="n">
        <x:v>8.80203077593748</x:v>
      </x:c>
      <x:c r="N3077" s="81" t="n">
        <x:v>0.041492895730376546</x:v>
      </x:c>
      <x:c r="O3077" s="23" t="n">
        <x:v>27</x:v>
      </x:c>
      <x:c r="P3077" s="23" t="n">
        <x:v>8</x:v>
      </x:c>
      <x:c r="Q3077" s="78" t="n">
        <x:v>46057</x:v>
      </x:c>
      <x:c r="R3077" s="23" t="str">
        <x:v>True</x:v>
      </x:c>
      <x:c r="S3077" s="23" t="str">
        <x:v>True</x:v>
      </x:c>
      <x:c r="T3077" s="23" t="str">
        <x:v>False</x:v>
      </x:c>
    </x:row>
    <x:row r="3078">
      <x:c r="A3078" s="23" t="str">
        <x:v>active_label_common_panel</x:v>
      </x:c>
      <x:c r="B3078" s="23" t="n">
        <x:v>90</x:v>
      </x:c>
      <x:c r="C3078" s="23" t="str">
        <x:v>checkpoint:epoch:ministral-3-8b</x:v>
      </x:c>
      <x:c r="D3078" s="23" t="str">
        <x:v>Ministral 3 8B</x:v>
      </x:c>
      <x:c r="E3078" s="23" t="str">
        <x:v>mistral</x:v>
      </x:c>
      <x:c r="F3078" s="78" t="n">
        <x:v>45993</x:v>
      </x:c>
      <x:c r="G3078" s="78" t="n">
        <x:v>46085</x:v>
      </x:c>
      <x:c r="H3078" s="81" t="n">
        <x:v>0.15</x:v>
      </x:c>
      <x:c r="I3078" s="81" t="n">
        <x:v>0.15</x:v>
      </x:c>
      <x:c r="J3078" s="23" t="str">
        <x:v>total_b</x:v>
      </x:c>
      <x:c r="K3078" s="23" t="str">
        <x:v>score_date_historical_price</x:v>
      </x:c>
      <x:c r="L3078" s="81" t="n">
        <x:v>8</x:v>
      </x:c>
      <x:c r="M3078" s="81" t="n">
        <x:v>14.64755785380398</x:v>
      </x:c>
      <x:c r="N3078" s="81" t="n">
        <x:v>0.26267523503413454</x:v>
      </x:c>
      <x:c r="O3078" s="23" t="n">
        <x:v>27</x:v>
      </x:c>
      <x:c r="P3078" s="23" t="n">
        <x:v>8</x:v>
      </x:c>
      <x:c r="Q3078" s="78" t="n">
        <x:v>46057</x:v>
      </x:c>
      <x:c r="R3078" s="23" t="str">
        <x:v>True</x:v>
      </x:c>
      <x:c r="S3078" s="23" t="str">
        <x:v>True</x:v>
      </x:c>
      <x:c r="T3078" s="23" t="str">
        <x:v>False</x:v>
      </x:c>
    </x:row>
    <x:row r="3079">
      <x:c r="A3079" s="23" t="str">
        <x:v>active_label_common_panel</x:v>
      </x:c>
      <x:c r="B3079" s="23" t="n">
        <x:v>90</x:v>
      </x:c>
      <x:c r="C3079" s="23" t="str">
        <x:v>checkpoint:epoch:ministral-3-8b</x:v>
      </x:c>
      <x:c r="D3079" s="23" t="str">
        <x:v>Ministral 3 8B</x:v>
      </x:c>
      <x:c r="E3079" s="23" t="str">
        <x:v>mistral</x:v>
      </x:c>
      <x:c r="F3079" s="78" t="n">
        <x:v>45993</x:v>
      </x:c>
      <x:c r="G3079" s="78" t="n">
        <x:v>46085</x:v>
      </x:c>
      <x:c r="H3079" s="81" t="n">
        <x:v>0.15</x:v>
      </x:c>
      <x:c r="I3079" s="81" t="n">
        <x:v>0.15</x:v>
      </x:c>
      <x:c r="J3079" s="23" t="str">
        <x:v>total_b</x:v>
      </x:c>
      <x:c r="K3079" s="23" t="str">
        <x:v>score_date_current_price_nonprospective</x:v>
      </x:c>
      <x:c r="L3079" s="81" t="n">
        <x:v>8</x:v>
      </x:c>
      <x:c r="M3079" s="81" t="n">
        <x:v>11.331988969512432</x:v>
      </x:c>
      <x:c r="N3079" s="81" t="n">
        <x:v>0.15121615611711475</x:v>
      </x:c>
      <x:c r="O3079" s="23" t="n">
        <x:v>27</x:v>
      </x:c>
      <x:c r="P3079" s="23" t="n">
        <x:v>8</x:v>
      </x:c>
      <x:c r="Q3079" s="78" t="n">
        <x:v>46057</x:v>
      </x:c>
      <x:c r="R3079" s="23" t="str">
        <x:v>True</x:v>
      </x:c>
      <x:c r="S3079" s="23" t="str">
        <x:v>True</x:v>
      </x:c>
      <x:c r="T3079" s="23" t="str">
        <x:v>True</x:v>
      </x:c>
    </x:row>
    <x:row r="3080">
      <x:c r="A3080" s="23" t="str">
        <x:v>active_label_common_panel</x:v>
      </x:c>
      <x:c r="B3080" s="23" t="n">
        <x:v>90</x:v>
      </x:c>
      <x:c r="C3080" s="23" t="str">
        <x:v>checkpoint:epoch:devstral-2-123b</x:v>
      </x:c>
      <x:c r="D3080" s="23" t="str">
        <x:v>Devstral 2 (123B)</x:v>
      </x:c>
      <x:c r="E3080" s="23" t="str">
        <x:v>mistral</x:v>
      </x:c>
      <x:c r="F3080" s="78" t="n">
        <x:v>46000</x:v>
      </x:c>
      <x:c r="G3080" s="78" t="n">
        <x:v>46091</x:v>
      </x:c>
      <x:c r="H3080" s="81" t="n">
        <x:v>0.10488088481701516</x:v>
      </x:c>
      <x:c r="I3080" s="81" t="n">
        <x:v>0.894427191</x:v>
      </x:c>
      <x:c r="J3080" s="23" t="str">
        <x:v>active_b</x:v>
      </x:c>
      <x:c r="K3080" s="23" t="str">
        <x:v>date_historical_price</x:v>
      </x:c>
      <x:c r="L3080" s="81" t="n">
        <x:v>123</x:v>
      </x:c>
      <x:c r="M3080" s="81" t="n">
        <x:v>3.8726767443184076</x:v>
      </x:c>
      <x:c r="N3080" s="81" t="n">
        <x:v>-1.501893863876955</x:v>
      </x:c>
      <x:c r="O3080" s="23" t="n">
        <x:v>27</x:v>
      </x:c>
      <x:c r="P3080" s="23" t="n">
        <x:v>8</x:v>
      </x:c>
      <x:c r="Q3080" s="78" t="n">
        <x:v>46057</x:v>
      </x:c>
      <x:c r="R3080" s="23" t="str">
        <x:v>True</x:v>
      </x:c>
      <x:c r="S3080" s="23" t="str">
        <x:v>True</x:v>
      </x:c>
      <x:c r="T3080" s="23" t="str">
        <x:v>False</x:v>
      </x:c>
    </x:row>
    <x:row r="3081">
      <x:c r="A3081" s="23" t="str">
        <x:v>active_label_common_panel</x:v>
      </x:c>
      <x:c r="B3081" s="23" t="n">
        <x:v>90</x:v>
      </x:c>
      <x:c r="C3081" s="23" t="str">
        <x:v>checkpoint:epoch:devstral-2-123b</x:v>
      </x:c>
      <x:c r="D3081" s="23" t="str">
        <x:v>Devstral 2 (123B)</x:v>
      </x:c>
      <x:c r="E3081" s="23" t="str">
        <x:v>mistral</x:v>
      </x:c>
      <x:c r="F3081" s="78" t="n">
        <x:v>46000</x:v>
      </x:c>
      <x:c r="G3081" s="78" t="n">
        <x:v>46091</x:v>
      </x:c>
      <x:c r="H3081" s="81" t="n">
        <x:v>0.10488088481701516</x:v>
      </x:c>
      <x:c r="I3081" s="81" t="n">
        <x:v>0.894427191</x:v>
      </x:c>
      <x:c r="J3081" s="23" t="str">
        <x:v>active_b</x:v>
      </x:c>
      <x:c r="K3081" s="23" t="str">
        <x:v>score_date</x:v>
      </x:c>
      <x:c r="L3081" s="81" t="n">
        <x:v>123</x:v>
      </x:c>
      <x:c r="M3081" s="81" t="n">
        <x:v>4.803940454734788</x:v>
      </x:c>
      <x:c r="N3081" s="81" t="n">
        <x:v>-1.4083074957935366</x:v>
      </x:c>
      <x:c r="O3081" s="23" t="n">
        <x:v>27</x:v>
      </x:c>
      <x:c r="P3081" s="23" t="n">
        <x:v>8</x:v>
      </x:c>
      <x:c r="Q3081" s="78" t="n">
        <x:v>46057</x:v>
      </x:c>
      <x:c r="R3081" s="23" t="str">
        <x:v>True</x:v>
      </x:c>
      <x:c r="S3081" s="23" t="str">
        <x:v>True</x:v>
      </x:c>
      <x:c r="T3081" s="23" t="str">
        <x:v>False</x:v>
      </x:c>
    </x:row>
    <x:row r="3082">
      <x:c r="A3082" s="23" t="str">
        <x:v>active_label_common_panel</x:v>
      </x:c>
      <x:c r="B3082" s="23" t="n">
        <x:v>90</x:v>
      </x:c>
      <x:c r="C3082" s="23" t="str">
        <x:v>checkpoint:epoch:devstral-2-123b</x:v>
      </x:c>
      <x:c r="D3082" s="23" t="str">
        <x:v>Devstral 2 (123B)</x:v>
      </x:c>
      <x:c r="E3082" s="23" t="str">
        <x:v>mistral</x:v>
      </x:c>
      <x:c r="F3082" s="78" t="n">
        <x:v>46000</x:v>
      </x:c>
      <x:c r="G3082" s="78" t="n">
        <x:v>46091</x:v>
      </x:c>
      <x:c r="H3082" s="81" t="n">
        <x:v>0.10488088481701516</x:v>
      </x:c>
      <x:c r="I3082" s="81" t="n">
        <x:v>0.894427191</x:v>
      </x:c>
      <x:c r="J3082" s="23" t="str">
        <x:v>active_b</x:v>
      </x:c>
      <x:c r="K3082" s="23" t="str">
        <x:v>score_date_historical_price</x:v>
      </x:c>
      <x:c r="L3082" s="81" t="n">
        <x:v>123</x:v>
      </x:c>
      <x:c r="M3082" s="81" t="n">
        <x:v>3.175654010052787</x:v>
      </x:c>
      <x:c r="N3082" s="81" t="n">
        <x:v>-1.588071931824807</x:v>
      </x:c>
      <x:c r="O3082" s="23" t="n">
        <x:v>27</x:v>
      </x:c>
      <x:c r="P3082" s="23" t="n">
        <x:v>8</x:v>
      </x:c>
      <x:c r="Q3082" s="78" t="n">
        <x:v>46057</x:v>
      </x:c>
      <x:c r="R3082" s="23" t="str">
        <x:v>True</x:v>
      </x:c>
      <x:c r="S3082" s="23" t="str">
        <x:v>True</x:v>
      </x:c>
      <x:c r="T3082" s="23" t="str">
        <x:v>False</x:v>
      </x:c>
    </x:row>
    <x:row r="3083">
      <x:c r="A3083" s="23" t="str">
        <x:v>active_label_common_panel</x:v>
      </x:c>
      <x:c r="B3083" s="23" t="n">
        <x:v>90</x:v>
      </x:c>
      <x:c r="C3083" s="23" t="str">
        <x:v>checkpoint:epoch:devstral-2-123b</x:v>
      </x:c>
      <x:c r="D3083" s="23" t="str">
        <x:v>Devstral 2 (123B)</x:v>
      </x:c>
      <x:c r="E3083" s="23" t="str">
        <x:v>mistral</x:v>
      </x:c>
      <x:c r="F3083" s="78" t="n">
        <x:v>46000</x:v>
      </x:c>
      <x:c r="G3083" s="78" t="n">
        <x:v>46091</x:v>
      </x:c>
      <x:c r="H3083" s="81" t="n">
        <x:v>0.10488088481701516</x:v>
      </x:c>
      <x:c r="I3083" s="81" t="n">
        <x:v>0.894427191</x:v>
      </x:c>
      <x:c r="J3083" s="23" t="str">
        <x:v>active_b</x:v>
      </x:c>
      <x:c r="K3083" s="23" t="str">
        <x:v>score_date_current_price_nonprospective</x:v>
      </x:c>
      <x:c r="L3083" s="81" t="n">
        <x:v>123</x:v>
      </x:c>
      <x:c r="M3083" s="81" t="n">
        <x:v>9.95717269489436</x:v>
      </x:c>
      <x:c r="N3083" s="81" t="n">
        <x:v>-1.0917690719430213</x:v>
      </x:c>
      <x:c r="O3083" s="23" t="n">
        <x:v>27</x:v>
      </x:c>
      <x:c r="P3083" s="23" t="n">
        <x:v>8</x:v>
      </x:c>
      <x:c r="Q3083" s="78" t="n">
        <x:v>46057</x:v>
      </x:c>
      <x:c r="R3083" s="23" t="str">
        <x:v>True</x:v>
      </x:c>
      <x:c r="S3083" s="23" t="str">
        <x:v>True</x:v>
      </x:c>
      <x:c r="T3083" s="23" t="str">
        <x:v>True</x:v>
      </x:c>
    </x:row>
    <x:row r="3084">
      <x:c r="A3084" s="23" t="str">
        <x:v>active_label_common_panel</x:v>
      </x:c>
      <x:c r="B3084" s="23" t="n">
        <x:v>90</x:v>
      </x:c>
      <x:c r="C3084" s="23" t="str">
        <x:v>checkpoint:epoch:devstral-2-123b</x:v>
      </x:c>
      <x:c r="D3084" s="23" t="str">
        <x:v>Devstral 2 (123B)</x:v>
      </x:c>
      <x:c r="E3084" s="23" t="str">
        <x:v>mistral</x:v>
      </x:c>
      <x:c r="F3084" s="78" t="n">
        <x:v>46000</x:v>
      </x:c>
      <x:c r="G3084" s="78" t="n">
        <x:v>46091</x:v>
      </x:c>
      <x:c r="H3084" s="81" t="n">
        <x:v>0.10488088481701516</x:v>
      </x:c>
      <x:c r="I3084" s="81" t="n">
        <x:v>0.894427191</x:v>
      </x:c>
      <x:c r="J3084" s="23" t="str">
        <x:v>total_b</x:v>
      </x:c>
      <x:c r="K3084" s="23" t="str">
        <x:v>date_historical_price</x:v>
      </x:c>
      <x:c r="L3084" s="81" t="n">
        <x:v>123</x:v>
      </x:c>
      <x:c r="M3084" s="81" t="n">
        <x:v>60.839272593067115</x:v>
      </x:c>
      <x:c r="N3084" s="81" t="n">
        <x:v>-0.3057210985420923</x:v>
      </x:c>
      <x:c r="O3084" s="23" t="n">
        <x:v>27</x:v>
      </x:c>
      <x:c r="P3084" s="23" t="n">
        <x:v>8</x:v>
      </x:c>
      <x:c r="Q3084" s="78" t="n">
        <x:v>46057</x:v>
      </x:c>
      <x:c r="R3084" s="23" t="str">
        <x:v>True</x:v>
      </x:c>
      <x:c r="S3084" s="23" t="str">
        <x:v>True</x:v>
      </x:c>
      <x:c r="T3084" s="23" t="str">
        <x:v>False</x:v>
      </x:c>
    </x:row>
    <x:row r="3085">
      <x:c r="A3085" s="23" t="str">
        <x:v>active_label_common_panel</x:v>
      </x:c>
      <x:c r="B3085" s="23" t="n">
        <x:v>90</x:v>
      </x:c>
      <x:c r="C3085" s="23" t="str">
        <x:v>checkpoint:epoch:devstral-2-123b</x:v>
      </x:c>
      <x:c r="D3085" s="23" t="str">
        <x:v>Devstral 2 (123B)</x:v>
      </x:c>
      <x:c r="E3085" s="23" t="str">
        <x:v>mistral</x:v>
      </x:c>
      <x:c r="F3085" s="78" t="n">
        <x:v>46000</x:v>
      </x:c>
      <x:c r="G3085" s="78" t="n">
        <x:v>46091</x:v>
      </x:c>
      <x:c r="H3085" s="81" t="n">
        <x:v>0.10488088481701516</x:v>
      </x:c>
      <x:c r="I3085" s="81" t="n">
        <x:v>0.894427191</x:v>
      </x:c>
      <x:c r="J3085" s="23" t="str">
        <x:v>total_b</x:v>
      </x:c>
      <x:c r="K3085" s="23" t="str">
        <x:v>score_date</x:v>
      </x:c>
      <x:c r="L3085" s="81" t="n">
        <x:v>123</x:v>
      </x:c>
      <x:c r="M3085" s="81" t="n">
        <x:v>58.6586367265037</x:v>
      </x:c>
      <x:c r="N3085" s="81" t="n">
        <x:v>-0.32157314602767595</x:v>
      </x:c>
      <x:c r="O3085" s="23" t="n">
        <x:v>27</x:v>
      </x:c>
      <x:c r="P3085" s="23" t="n">
        <x:v>8</x:v>
      </x:c>
      <x:c r="Q3085" s="78" t="n">
        <x:v>46057</x:v>
      </x:c>
      <x:c r="R3085" s="23" t="str">
        <x:v>True</x:v>
      </x:c>
      <x:c r="S3085" s="23" t="str">
        <x:v>True</x:v>
      </x:c>
      <x:c r="T3085" s="23" t="str">
        <x:v>False</x:v>
      </x:c>
    </x:row>
    <x:row r="3086">
      <x:c r="A3086" s="23" t="str">
        <x:v>active_label_common_panel</x:v>
      </x:c>
      <x:c r="B3086" s="23" t="n">
        <x:v>90</x:v>
      </x:c>
      <x:c r="C3086" s="23" t="str">
        <x:v>checkpoint:epoch:devstral-2-123b</x:v>
      </x:c>
      <x:c r="D3086" s="23" t="str">
        <x:v>Devstral 2 (123B)</x:v>
      </x:c>
      <x:c r="E3086" s="23" t="str">
        <x:v>mistral</x:v>
      </x:c>
      <x:c r="F3086" s="78" t="n">
        <x:v>46000</x:v>
      </x:c>
      <x:c r="G3086" s="78" t="n">
        <x:v>46091</x:v>
      </x:c>
      <x:c r="H3086" s="81" t="n">
        <x:v>0.10488088481701516</x:v>
      </x:c>
      <x:c r="I3086" s="81" t="n">
        <x:v>0.894427191</x:v>
      </x:c>
      <x:c r="J3086" s="23" t="str">
        <x:v>total_b</x:v>
      </x:c>
      <x:c r="K3086" s="23" t="str">
        <x:v>score_date_historical_price</x:v>
      </x:c>
      <x:c r="L3086" s="81" t="n">
        <x:v>123</x:v>
      </x:c>
      <x:c r="M3086" s="81" t="n">
        <x:v>29.824706673538934</x:v>
      </x:c>
      <x:c r="N3086" s="81" t="n">
        <x:v>-0.6153289303691015</x:v>
      </x:c>
      <x:c r="O3086" s="23" t="n">
        <x:v>27</x:v>
      </x:c>
      <x:c r="P3086" s="23" t="n">
        <x:v>8</x:v>
      </x:c>
      <x:c r="Q3086" s="78" t="n">
        <x:v>46057</x:v>
      </x:c>
      <x:c r="R3086" s="23" t="str">
        <x:v>True</x:v>
      </x:c>
      <x:c r="S3086" s="23" t="str">
        <x:v>True</x:v>
      </x:c>
      <x:c r="T3086" s="23" t="str">
        <x:v>False</x:v>
      </x:c>
    </x:row>
    <x:row r="3087">
      <x:c r="A3087" s="23" t="str">
        <x:v>active_label_common_panel</x:v>
      </x:c>
      <x:c r="B3087" s="23" t="n">
        <x:v>90</x:v>
      </x:c>
      <x:c r="C3087" s="23" t="str">
        <x:v>checkpoint:epoch:devstral-2-123b</x:v>
      </x:c>
      <x:c r="D3087" s="23" t="str">
        <x:v>Devstral 2 (123B)</x:v>
      </x:c>
      <x:c r="E3087" s="23" t="str">
        <x:v>mistral</x:v>
      </x:c>
      <x:c r="F3087" s="78" t="n">
        <x:v>46000</x:v>
      </x:c>
      <x:c r="G3087" s="78" t="n">
        <x:v>46091</x:v>
      </x:c>
      <x:c r="H3087" s="81" t="n">
        <x:v>0.10488088481701516</x:v>
      </x:c>
      <x:c r="I3087" s="81" t="n">
        <x:v>0.894427191</x:v>
      </x:c>
      <x:c r="J3087" s="23" t="str">
        <x:v>total_b</x:v>
      </x:c>
      <x:c r="K3087" s="23" t="str">
        <x:v>score_date_current_price_nonprospective</x:v>
      </x:c>
      <x:c r="L3087" s="81" t="n">
        <x:v>123</x:v>
      </x:c>
      <x:c r="M3087" s="81" t="n">
        <x:v>212.53314042926237</x:v>
      </x:c>
      <x:c r="N3087" s="81" t="n">
        <x:v>0.23752154804512682</x:v>
      </x:c>
      <x:c r="O3087" s="23" t="n">
        <x:v>27</x:v>
      </x:c>
      <x:c r="P3087" s="23" t="n">
        <x:v>8</x:v>
      </x:c>
      <x:c r="Q3087" s="78" t="n">
        <x:v>46057</x:v>
      </x:c>
      <x:c r="R3087" s="23" t="str">
        <x:v>True</x:v>
      </x:c>
      <x:c r="S3087" s="23" t="str">
        <x:v>True</x:v>
      </x:c>
      <x:c r="T3087" s="23" t="str">
        <x:v>True</x:v>
      </x:c>
    </x:row>
    <x:row r="3088">
      <x:c r="A3088" s="23" t="str">
        <x:v>active_label_common_panel</x:v>
      </x:c>
      <x:c r="B3088" s="23" t="n">
        <x:v>90</x:v>
      </x:c>
      <x:c r="C3088" s="23" t="str">
        <x:v>checkpoint:epoch:nemotron-3-nano-30b-a3b</x:v>
      </x:c>
      <x:c r="D3088" s="23" t="str">
        <x:v>Nemotron 3-Nano-30B-A3B</x:v>
      </x:c>
      <x:c r="E3088" s="23" t="str">
        <x:v>nvidia</x:v>
      </x:c>
      <x:c r="F3088" s="78" t="n">
        <x:v>46006</x:v>
      </x:c>
      <x:c r="G3088" s="78" t="n">
        <x:v>46099</x:v>
      </x:c>
      <x:c r="H3088" s="81" t="n">
        <x:v>0.1</x:v>
      </x:c>
      <x:c r="I3088" s="81" t="n">
        <x:v>0.1</x:v>
      </x:c>
      <x:c r="J3088" s="23" t="str">
        <x:v>active_b</x:v>
      </x:c>
      <x:c r="K3088" s="23" t="str">
        <x:v>date_historical_price</x:v>
      </x:c>
      <x:c r="L3088" s="81" t="n">
        <x:v>3.6</x:v>
      </x:c>
      <x:c r="M3088" s="81" t="n">
        <x:v>6.638636366573327</x:v>
      </x:c>
      <x:c r="N3088" s="81" t="n">
        <x:v>0.2657763799122089</x:v>
      </x:c>
      <x:c r="O3088" s="23" t="n">
        <x:v>34</x:v>
      </x:c>
      <x:c r="P3088" s="23" t="n">
        <x:v>9</x:v>
      </x:c>
      <x:c r="Q3088" s="78" t="n">
        <x:v>46091</x:v>
      </x:c>
      <x:c r="R3088" s="23" t="str">
        <x:v>True</x:v>
      </x:c>
      <x:c r="S3088" s="23" t="str">
        <x:v>True</x:v>
      </x:c>
      <x:c r="T3088" s="23" t="str">
        <x:v>False</x:v>
      </x:c>
    </x:row>
    <x:row r="3089">
      <x:c r="A3089" s="23" t="str">
        <x:v>active_label_common_panel</x:v>
      </x:c>
      <x:c r="B3089" s="23" t="n">
        <x:v>90</x:v>
      </x:c>
      <x:c r="C3089" s="23" t="str">
        <x:v>checkpoint:epoch:nemotron-3-nano-30b-a3b</x:v>
      </x:c>
      <x:c r="D3089" s="23" t="str">
        <x:v>Nemotron 3-Nano-30B-A3B</x:v>
      </x:c>
      <x:c r="E3089" s="23" t="str">
        <x:v>nvidia</x:v>
      </x:c>
      <x:c r="F3089" s="78" t="n">
        <x:v>46006</x:v>
      </x:c>
      <x:c r="G3089" s="78" t="n">
        <x:v>46099</x:v>
      </x:c>
      <x:c r="H3089" s="81" t="n">
        <x:v>0.1</x:v>
      </x:c>
      <x:c r="I3089" s="81" t="n">
        <x:v>0.1</x:v>
      </x:c>
      <x:c r="J3089" s="23" t="str">
        <x:v>active_b</x:v>
      </x:c>
      <x:c r="K3089" s="23" t="str">
        <x:v>score_date</x:v>
      </x:c>
      <x:c r="L3089" s="81" t="n">
        <x:v>3.6</x:v>
      </x:c>
      <x:c r="M3089" s="81" t="n">
        <x:v>9.219193226128931</x:v>
      </x:c>
      <x:c r="N3089" s="81" t="n">
        <x:v>0.4083904167320352</x:v>
      </x:c>
      <x:c r="O3089" s="23" t="n">
        <x:v>34</x:v>
      </x:c>
      <x:c r="P3089" s="23" t="n">
        <x:v>9</x:v>
      </x:c>
      <x:c r="Q3089" s="78" t="n">
        <x:v>46091</x:v>
      </x:c>
      <x:c r="R3089" s="23" t="str">
        <x:v>True</x:v>
      </x:c>
      <x:c r="S3089" s="23" t="str">
        <x:v>True</x:v>
      </x:c>
      <x:c r="T3089" s="23" t="str">
        <x:v>False</x:v>
      </x:c>
    </x:row>
    <x:row r="3090">
      <x:c r="A3090" s="23" t="str">
        <x:v>active_label_common_panel</x:v>
      </x:c>
      <x:c r="B3090" s="23" t="n">
        <x:v>90</x:v>
      </x:c>
      <x:c r="C3090" s="23" t="str">
        <x:v>checkpoint:epoch:nemotron-3-nano-30b-a3b</x:v>
      </x:c>
      <x:c r="D3090" s="23" t="str">
        <x:v>Nemotron 3-Nano-30B-A3B</x:v>
      </x:c>
      <x:c r="E3090" s="23" t="str">
        <x:v>nvidia</x:v>
      </x:c>
      <x:c r="F3090" s="78" t="n">
        <x:v>46006</x:v>
      </x:c>
      <x:c r="G3090" s="78" t="n">
        <x:v>46099</x:v>
      </x:c>
      <x:c r="H3090" s="81" t="n">
        <x:v>0.1</x:v>
      </x:c>
      <x:c r="I3090" s="81" t="n">
        <x:v>0.1</x:v>
      </x:c>
      <x:c r="J3090" s="23" t="str">
        <x:v>active_b</x:v>
      </x:c>
      <x:c r="K3090" s="23" t="str">
        <x:v>score_date_historical_price</x:v>
      </x:c>
      <x:c r="L3090" s="81" t="n">
        <x:v>3.6</x:v>
      </x:c>
      <x:c r="M3090" s="81" t="n">
        <x:v>6.684147079844608</x:v>
      </x:c>
      <x:c r="N3090" s="81" t="n">
        <x:v>0.268743496896636</x:v>
      </x:c>
      <x:c r="O3090" s="23" t="n">
        <x:v>34</x:v>
      </x:c>
      <x:c r="P3090" s="23" t="n">
        <x:v>9</x:v>
      </x:c>
      <x:c r="Q3090" s="78" t="n">
        <x:v>46091</x:v>
      </x:c>
      <x:c r="R3090" s="23" t="str">
        <x:v>True</x:v>
      </x:c>
      <x:c r="S3090" s="23" t="str">
        <x:v>True</x:v>
      </x:c>
      <x:c r="T3090" s="23" t="str">
        <x:v>False</x:v>
      </x:c>
    </x:row>
    <x:row r="3091">
      <x:c r="A3091" s="23" t="str">
        <x:v>active_label_common_panel</x:v>
      </x:c>
      <x:c r="B3091" s="23" t="n">
        <x:v>90</x:v>
      </x:c>
      <x:c r="C3091" s="23" t="str">
        <x:v>checkpoint:epoch:nemotron-3-nano-30b-a3b</x:v>
      </x:c>
      <x:c r="D3091" s="23" t="str">
        <x:v>Nemotron 3-Nano-30B-A3B</x:v>
      </x:c>
      <x:c r="E3091" s="23" t="str">
        <x:v>nvidia</x:v>
      </x:c>
      <x:c r="F3091" s="78" t="n">
        <x:v>46006</x:v>
      </x:c>
      <x:c r="G3091" s="78" t="n">
        <x:v>46099</x:v>
      </x:c>
      <x:c r="H3091" s="81" t="n">
        <x:v>0.1</x:v>
      </x:c>
      <x:c r="I3091" s="81" t="n">
        <x:v>0.1</x:v>
      </x:c>
      <x:c r="J3091" s="23" t="str">
        <x:v>active_b</x:v>
      </x:c>
      <x:c r="K3091" s="23" t="str">
        <x:v>score_date_current_price_nonprospective</x:v>
      </x:c>
      <x:c r="L3091" s="81" t="n">
        <x:v>3.6</x:v>
      </x:c>
      <x:c r="M3091" s="81" t="n">
        <x:v>4.630233404260205</x:v>
      </x:c>
      <x:c r="N3091" s="81" t="n">
        <x:v>0.1093003830427492</x:v>
      </x:c>
      <x:c r="O3091" s="23" t="n">
        <x:v>34</x:v>
      </x:c>
      <x:c r="P3091" s="23" t="n">
        <x:v>9</x:v>
      </x:c>
      <x:c r="Q3091" s="78" t="n">
        <x:v>46091</x:v>
      </x:c>
      <x:c r="R3091" s="23" t="str">
        <x:v>True</x:v>
      </x:c>
      <x:c r="S3091" s="23" t="str">
        <x:v>True</x:v>
      </x:c>
      <x:c r="T3091" s="23" t="str">
        <x:v>True</x:v>
      </x:c>
    </x:row>
    <x:row r="3092">
      <x:c r="A3092" s="23" t="str">
        <x:v>active_label_common_panel</x:v>
      </x:c>
      <x:c r="B3092" s="23" t="n">
        <x:v>90</x:v>
      </x:c>
      <x:c r="C3092" s="23" t="str">
        <x:v>checkpoint:epoch:nemotron-3-nano-30b-a3b</x:v>
      </x:c>
      <x:c r="D3092" s="23" t="str">
        <x:v>Nemotron 3-Nano-30B-A3B</x:v>
      </x:c>
      <x:c r="E3092" s="23" t="str">
        <x:v>nvidia</x:v>
      </x:c>
      <x:c r="F3092" s="78" t="n">
        <x:v>46006</x:v>
      </x:c>
      <x:c r="G3092" s="78" t="n">
        <x:v>46099</x:v>
      </x:c>
      <x:c r="H3092" s="81" t="n">
        <x:v>0.1</x:v>
      </x:c>
      <x:c r="I3092" s="81" t="n">
        <x:v>0.1</x:v>
      </x:c>
      <x:c r="J3092" s="23" t="str">
        <x:v>total_b</x:v>
      </x:c>
      <x:c r="K3092" s="23" t="str">
        <x:v>date_historical_price</x:v>
      </x:c>
      <x:c r="L3092" s="81" t="n">
        <x:v>31.6</x:v>
      </x:c>
      <x:c r="M3092" s="81" t="n">
        <x:v>28.149442929828105</x:v>
      </x:c>
      <x:c r="N3092" s="81" t="n">
        <x:v>-0.050217277921112066</x:v>
      </x:c>
      <x:c r="O3092" s="23" t="n">
        <x:v>34</x:v>
      </x:c>
      <x:c r="P3092" s="23" t="n">
        <x:v>9</x:v>
      </x:c>
      <x:c r="Q3092" s="78" t="n">
        <x:v>46091</x:v>
      </x:c>
      <x:c r="R3092" s="23" t="str">
        <x:v>True</x:v>
      </x:c>
      <x:c r="S3092" s="23" t="str">
        <x:v>True</x:v>
      </x:c>
      <x:c r="T3092" s="23" t="str">
        <x:v>False</x:v>
      </x:c>
    </x:row>
    <x:row r="3093">
      <x:c r="A3093" s="23" t="str">
        <x:v>active_label_common_panel</x:v>
      </x:c>
      <x:c r="B3093" s="23" t="n">
        <x:v>90</x:v>
      </x:c>
      <x:c r="C3093" s="23" t="str">
        <x:v>checkpoint:epoch:nemotron-3-nano-30b-a3b</x:v>
      </x:c>
      <x:c r="D3093" s="23" t="str">
        <x:v>Nemotron 3-Nano-30B-A3B</x:v>
      </x:c>
      <x:c r="E3093" s="23" t="str">
        <x:v>nvidia</x:v>
      </x:c>
      <x:c r="F3093" s="78" t="n">
        <x:v>46006</x:v>
      </x:c>
      <x:c r="G3093" s="78" t="n">
        <x:v>46099</x:v>
      </x:c>
      <x:c r="H3093" s="81" t="n">
        <x:v>0.1</x:v>
      </x:c>
      <x:c r="I3093" s="81" t="n">
        <x:v>0.1</x:v>
      </x:c>
      <x:c r="J3093" s="23" t="str">
        <x:v>total_b</x:v>
      </x:c>
      <x:c r="K3093" s="23" t="str">
        <x:v>score_date</x:v>
      </x:c>
      <x:c r="L3093" s="81" t="n">
        <x:v>31.6</x:v>
      </x:c>
      <x:c r="M3093" s="81" t="n">
        <x:v>28.560483270535688</x:v>
      </x:c>
      <x:c r="N3093" s="81" t="n">
        <x:v>-0.043921530776479735</x:v>
      </x:c>
      <x:c r="O3093" s="23" t="n">
        <x:v>34</x:v>
      </x:c>
      <x:c r="P3093" s="23" t="n">
        <x:v>9</x:v>
      </x:c>
      <x:c r="Q3093" s="78" t="n">
        <x:v>46091</x:v>
      </x:c>
      <x:c r="R3093" s="23" t="str">
        <x:v>True</x:v>
      </x:c>
      <x:c r="S3093" s="23" t="str">
        <x:v>True</x:v>
      </x:c>
      <x:c r="T3093" s="23" t="str">
        <x:v>False</x:v>
      </x:c>
    </x:row>
    <x:row r="3094">
      <x:c r="A3094" s="23" t="str">
        <x:v>active_label_common_panel</x:v>
      </x:c>
      <x:c r="B3094" s="23" t="n">
        <x:v>90</x:v>
      </x:c>
      <x:c r="C3094" s="23" t="str">
        <x:v>checkpoint:epoch:nemotron-3-nano-30b-a3b</x:v>
      </x:c>
      <x:c r="D3094" s="23" t="str">
        <x:v>Nemotron 3-Nano-30B-A3B</x:v>
      </x:c>
      <x:c r="E3094" s="23" t="str">
        <x:v>nvidia</x:v>
      </x:c>
      <x:c r="F3094" s="78" t="n">
        <x:v>46006</x:v>
      </x:c>
      <x:c r="G3094" s="78" t="n">
        <x:v>46099</x:v>
      </x:c>
      <x:c r="H3094" s="81" t="n">
        <x:v>0.1</x:v>
      </x:c>
      <x:c r="I3094" s="81" t="n">
        <x:v>0.1</x:v>
      </x:c>
      <x:c r="J3094" s="23" t="str">
        <x:v>total_b</x:v>
      </x:c>
      <x:c r="K3094" s="23" t="str">
        <x:v>score_date_historical_price</x:v>
      </x:c>
      <x:c r="L3094" s="81" t="n">
        <x:v>31.6</x:v>
      </x:c>
      <x:c r="M3094" s="81" t="n">
        <x:v>15.389053222760037</x:v>
      </x:c>
      <x:c r="N3094" s="81" t="n">
        <x:v>-0.31247518096620513</x:v>
      </x:c>
      <x:c r="O3094" s="23" t="n">
        <x:v>34</x:v>
      </x:c>
      <x:c r="P3094" s="23" t="n">
        <x:v>9</x:v>
      </x:c>
      <x:c r="Q3094" s="78" t="n">
        <x:v>46091</x:v>
      </x:c>
      <x:c r="R3094" s="23" t="str">
        <x:v>True</x:v>
      </x:c>
      <x:c r="S3094" s="23" t="str">
        <x:v>True</x:v>
      </x:c>
      <x:c r="T3094" s="23" t="str">
        <x:v>False</x:v>
      </x:c>
    </x:row>
    <x:row r="3095">
      <x:c r="A3095" s="23" t="str">
        <x:v>active_label_common_panel</x:v>
      </x:c>
      <x:c r="B3095" s="23" t="n">
        <x:v>90</x:v>
      </x:c>
      <x:c r="C3095" s="23" t="str">
        <x:v>checkpoint:epoch:nemotron-3-nano-30b-a3b</x:v>
      </x:c>
      <x:c r="D3095" s="23" t="str">
        <x:v>Nemotron 3-Nano-30B-A3B</x:v>
      </x:c>
      <x:c r="E3095" s="23" t="str">
        <x:v>nvidia</x:v>
      </x:c>
      <x:c r="F3095" s="78" t="n">
        <x:v>46006</x:v>
      </x:c>
      <x:c r="G3095" s="78" t="n">
        <x:v>46099</x:v>
      </x:c>
      <x:c r="H3095" s="81" t="n">
        <x:v>0.1</x:v>
      </x:c>
      <x:c r="I3095" s="81" t="n">
        <x:v>0.1</x:v>
      </x:c>
      <x:c r="J3095" s="23" t="str">
        <x:v>total_b</x:v>
      </x:c>
      <x:c r="K3095" s="23" t="str">
        <x:v>score_date_current_price_nonprospective</x:v>
      </x:c>
      <x:c r="L3095" s="81" t="n">
        <x:v>31.6</x:v>
      </x:c>
      <x:c r="M3095" s="81" t="n">
        <x:v>9.542364988935681</x:v>
      </x:c>
      <x:c r="N3095" s="81" t="n">
        <x:v>-0.5200310586108411</x:v>
      </x:c>
      <x:c r="O3095" s="23" t="n">
        <x:v>34</x:v>
      </x:c>
      <x:c r="P3095" s="23" t="n">
        <x:v>9</x:v>
      </x:c>
      <x:c r="Q3095" s="78" t="n">
        <x:v>46091</x:v>
      </x:c>
      <x:c r="R3095" s="23" t="str">
        <x:v>True</x:v>
      </x:c>
      <x:c r="S3095" s="23" t="str">
        <x:v>True</x:v>
      </x:c>
      <x:c r="T3095" s="23" t="str">
        <x:v>True</x:v>
      </x:c>
    </x:row>
    <x:row r="3096">
      <x:c r="A3096" s="23" t="str">
        <x:v>active_label_common_panel</x:v>
      </x:c>
      <x:c r="B3096" s="23" t="n">
        <x:v>90</x:v>
      </x:c>
      <x:c r="C3096" s="23" t="str">
        <x:v>checkpoint:z-ai-zhipu-ai:glm-4-7</x:v>
      </x:c>
      <x:c r="D3096" s="23" t="str">
        <x:v>GLM-4.7</x:v>
      </x:c>
      <x:c r="E3096" s="23" t="str">
        <x:v>zai</x:v>
      </x:c>
      <x:c r="F3096" s="78" t="n">
        <x:v>46013</x:v>
      </x:c>
      <x:c r="G3096" s="78" t="n">
        <x:v>46103</x:v>
      </x:c>
      <x:c r="H3096" s="81" t="n">
        <x:v>0.7745966692414834</x:v>
      </x:c>
      <x:c r="I3096" s="81" t="n">
        <x:v>1.09146690284</x:v>
      </x:c>
      <x:c r="J3096" s="23" t="str">
        <x:v>active_b</x:v>
      </x:c>
      <x:c r="K3096" s="23" t="str">
        <x:v>date_historical_price</x:v>
      </x:c>
      <x:c r="L3096" s="81" t="n">
        <x:v>32</x:v>
      </x:c>
      <x:c r="M3096" s="81" t="n">
        <x:v>20.291201717535362</x:v>
      </x:c>
      <x:c r="N3096" s="81" t="n">
        <x:v>-0.19784221005246747</x:v>
      </x:c>
      <x:c r="O3096" s="23" t="n">
        <x:v>32</x:v>
      </x:c>
      <x:c r="P3096" s="23" t="n">
        <x:v>9</x:v>
      </x:c>
      <x:c r="Q3096" s="78" t="n">
        <x:v>46099</x:v>
      </x:c>
      <x:c r="R3096" s="23" t="str">
        <x:v>True</x:v>
      </x:c>
      <x:c r="S3096" s="23" t="str">
        <x:v>True</x:v>
      </x:c>
      <x:c r="T3096" s="23" t="str">
        <x:v>False</x:v>
      </x:c>
    </x:row>
    <x:row r="3097">
      <x:c r="A3097" s="23" t="str">
        <x:v>active_label_common_panel</x:v>
      </x:c>
      <x:c r="B3097" s="23" t="n">
        <x:v>90</x:v>
      </x:c>
      <x:c r="C3097" s="23" t="str">
        <x:v>checkpoint:z-ai-zhipu-ai:glm-4-7</x:v>
      </x:c>
      <x:c r="D3097" s="23" t="str">
        <x:v>GLM-4.7</x:v>
      </x:c>
      <x:c r="E3097" s="23" t="str">
        <x:v>zai</x:v>
      </x:c>
      <x:c r="F3097" s="78" t="n">
        <x:v>46013</x:v>
      </x:c>
      <x:c r="G3097" s="78" t="n">
        <x:v>46103</x:v>
      </x:c>
      <x:c r="H3097" s="81" t="n">
        <x:v>0.7745966692414834</x:v>
      </x:c>
      <x:c r="I3097" s="81" t="n">
        <x:v>1.09146690284</x:v>
      </x:c>
      <x:c r="J3097" s="23" t="str">
        <x:v>active_b</x:v>
      </x:c>
      <x:c r="K3097" s="23" t="str">
        <x:v>score_date</x:v>
      </x:c>
      <x:c r="L3097" s="81" t="n">
        <x:v>32</x:v>
      </x:c>
      <x:c r="M3097" s="81" t="n">
        <x:v>15.52395021858376</x:v>
      </x:c>
      <x:c r="N3097" s="81" t="n">
        <x:v>-0.31414773692321435</x:v>
      </x:c>
      <x:c r="O3097" s="23" t="n">
        <x:v>32</x:v>
      </x:c>
      <x:c r="P3097" s="23" t="n">
        <x:v>9</x:v>
      </x:c>
      <x:c r="Q3097" s="78" t="n">
        <x:v>46099</x:v>
      </x:c>
      <x:c r="R3097" s="23" t="str">
        <x:v>True</x:v>
      </x:c>
      <x:c r="S3097" s="23" t="str">
        <x:v>True</x:v>
      </x:c>
      <x:c r="T3097" s="23" t="str">
        <x:v>False</x:v>
      </x:c>
    </x:row>
    <x:row r="3098">
      <x:c r="A3098" s="23" t="str">
        <x:v>active_label_common_panel</x:v>
      </x:c>
      <x:c r="B3098" s="23" t="n">
        <x:v>90</x:v>
      </x:c>
      <x:c r="C3098" s="23" t="str">
        <x:v>checkpoint:z-ai-zhipu-ai:glm-4-7</x:v>
      </x:c>
      <x:c r="D3098" s="23" t="str">
        <x:v>GLM-4.7</x:v>
      </x:c>
      <x:c r="E3098" s="23" t="str">
        <x:v>zai</x:v>
      </x:c>
      <x:c r="F3098" s="78" t="n">
        <x:v>46013</x:v>
      </x:c>
      <x:c r="G3098" s="78" t="n">
        <x:v>46103</x:v>
      </x:c>
      <x:c r="H3098" s="81" t="n">
        <x:v>0.7745966692414834</x:v>
      </x:c>
      <x:c r="I3098" s="81" t="n">
        <x:v>1.09146690284</x:v>
      </x:c>
      <x:c r="J3098" s="23" t="str">
        <x:v>active_b</x:v>
      </x:c>
      <x:c r="K3098" s="23" t="str">
        <x:v>score_date_historical_price</x:v>
      </x:c>
      <x:c r="L3098" s="81" t="n">
        <x:v>32</x:v>
      </x:c>
      <x:c r="M3098" s="81" t="n">
        <x:v>19.538892602733398</x:v>
      </x:c>
      <x:c r="N3098" s="81" t="n">
        <x:v>-0.2142500325579714</x:v>
      </x:c>
      <x:c r="O3098" s="23" t="n">
        <x:v>32</x:v>
      </x:c>
      <x:c r="P3098" s="23" t="n">
        <x:v>9</x:v>
      </x:c>
      <x:c r="Q3098" s="78" t="n">
        <x:v>46099</x:v>
      </x:c>
      <x:c r="R3098" s="23" t="str">
        <x:v>True</x:v>
      </x:c>
      <x:c r="S3098" s="23" t="str">
        <x:v>True</x:v>
      </x:c>
      <x:c r="T3098" s="23" t="str">
        <x:v>False</x:v>
      </x:c>
    </x:row>
    <x:row r="3099">
      <x:c r="A3099" s="23" t="str">
        <x:v>active_label_common_panel</x:v>
      </x:c>
      <x:c r="B3099" s="23" t="n">
        <x:v>90</x:v>
      </x:c>
      <x:c r="C3099" s="23" t="str">
        <x:v>checkpoint:z-ai-zhipu-ai:glm-4-7</x:v>
      </x:c>
      <x:c r="D3099" s="23" t="str">
        <x:v>GLM-4.7</x:v>
      </x:c>
      <x:c r="E3099" s="23" t="str">
        <x:v>zai</x:v>
      </x:c>
      <x:c r="F3099" s="78" t="n">
        <x:v>46013</x:v>
      </x:c>
      <x:c r="G3099" s="78" t="n">
        <x:v>46103</x:v>
      </x:c>
      <x:c r="H3099" s="81" t="n">
        <x:v>0.7745966692414834</x:v>
      </x:c>
      <x:c r="I3099" s="81" t="n">
        <x:v>1.09146690284</x:v>
      </x:c>
      <x:c r="J3099" s="23" t="str">
        <x:v>active_b</x:v>
      </x:c>
      <x:c r="K3099" s="23" t="str">
        <x:v>score_date_current_price_nonprospective</x:v>
      </x:c>
      <x:c r="L3099" s="81" t="n">
        <x:v>32</x:v>
      </x:c>
      <x:c r="M3099" s="81" t="n">
        <x:v>16.211541289732867</x:v>
      </x:c>
      <x:c r="N3099" s="81" t="n">
        <x:v>-0.29532567156484524</x:v>
      </x:c>
      <x:c r="O3099" s="23" t="n">
        <x:v>32</x:v>
      </x:c>
      <x:c r="P3099" s="23" t="n">
        <x:v>9</x:v>
      </x:c>
      <x:c r="Q3099" s="78" t="n">
        <x:v>46099</x:v>
      </x:c>
      <x:c r="R3099" s="23" t="str">
        <x:v>True</x:v>
      </x:c>
      <x:c r="S3099" s="23" t="str">
        <x:v>True</x:v>
      </x:c>
      <x:c r="T3099" s="23" t="str">
        <x:v>True</x:v>
      </x:c>
    </x:row>
    <x:row r="3100">
      <x:c r="A3100" s="23" t="str">
        <x:v>active_label_common_panel</x:v>
      </x:c>
      <x:c r="B3100" s="23" t="n">
        <x:v>90</x:v>
      </x:c>
      <x:c r="C3100" s="23" t="str">
        <x:v>checkpoint:z-ai-zhipu-ai:glm-4-7</x:v>
      </x:c>
      <x:c r="D3100" s="23" t="str">
        <x:v>GLM-4.7</x:v>
      </x:c>
      <x:c r="E3100" s="23" t="str">
        <x:v>zai</x:v>
      </x:c>
      <x:c r="F3100" s="78" t="n">
        <x:v>46013</x:v>
      </x:c>
      <x:c r="G3100" s="78" t="n">
        <x:v>46103</x:v>
      </x:c>
      <x:c r="H3100" s="81" t="n">
        <x:v>0.7745966692414834</x:v>
      </x:c>
      <x:c r="I3100" s="81" t="n">
        <x:v>1.09146690284</x:v>
      </x:c>
      <x:c r="J3100" s="23" t="str">
        <x:v>total_b</x:v>
      </x:c>
      <x:c r="K3100" s="23" t="str">
        <x:v>date_historical_price</x:v>
      </x:c>
      <x:c r="L3100" s="81" t="n">
        <x:v>358</x:v>
      </x:c>
      <x:c r="M3100" s="81" t="n">
        <x:v>817.3735919761306</x:v>
      </x:c>
      <x:c r="N3100" s="81" t="n">
        <x:v>0.3585375756033511</x:v>
      </x:c>
      <x:c r="O3100" s="23" t="n">
        <x:v>32</x:v>
      </x:c>
      <x:c r="P3100" s="23" t="n">
        <x:v>9</x:v>
      </x:c>
      <x:c r="Q3100" s="78" t="n">
        <x:v>46099</x:v>
      </x:c>
      <x:c r="R3100" s="23" t="str">
        <x:v>True</x:v>
      </x:c>
      <x:c r="S3100" s="23" t="str">
        <x:v>True</x:v>
      </x:c>
      <x:c r="T3100" s="23" t="str">
        <x:v>False</x:v>
      </x:c>
    </x:row>
    <x:row r="3101">
      <x:c r="A3101" s="23" t="str">
        <x:v>active_label_common_panel</x:v>
      </x:c>
      <x:c r="B3101" s="23" t="n">
        <x:v>90</x:v>
      </x:c>
      <x:c r="C3101" s="23" t="str">
        <x:v>checkpoint:z-ai-zhipu-ai:glm-4-7</x:v>
      </x:c>
      <x:c r="D3101" s="23" t="str">
        <x:v>GLM-4.7</x:v>
      </x:c>
      <x:c r="E3101" s="23" t="str">
        <x:v>zai</x:v>
      </x:c>
      <x:c r="F3101" s="78" t="n">
        <x:v>46013</x:v>
      </x:c>
      <x:c r="G3101" s="78" t="n">
        <x:v>46103</x:v>
      </x:c>
      <x:c r="H3101" s="81" t="n">
        <x:v>0.7745966692414834</x:v>
      </x:c>
      <x:c r="I3101" s="81" t="n">
        <x:v>1.09146690284</x:v>
      </x:c>
      <x:c r="J3101" s="23" t="str">
        <x:v>total_b</x:v>
      </x:c>
      <x:c r="K3101" s="23" t="str">
        <x:v>score_date</x:v>
      </x:c>
      <x:c r="L3101" s="81" t="n">
        <x:v>358</x:v>
      </x:c>
      <x:c r="M3101" s="81" t="n">
        <x:v>1043.7617674993808</x:v>
      </x:c>
      <x:c r="N3101" s="81" t="n">
        <x:v>0.4647183581651381</x:v>
      </x:c>
      <x:c r="O3101" s="23" t="n">
        <x:v>32</x:v>
      </x:c>
      <x:c r="P3101" s="23" t="n">
        <x:v>9</x:v>
      </x:c>
      <x:c r="Q3101" s="78" t="n">
        <x:v>46099</x:v>
      </x:c>
      <x:c r="R3101" s="23" t="str">
        <x:v>True</x:v>
      </x:c>
      <x:c r="S3101" s="23" t="str">
        <x:v>True</x:v>
      </x:c>
      <x:c r="T3101" s="23" t="str">
        <x:v>False</x:v>
      </x:c>
    </x:row>
    <x:row r="3102">
      <x:c r="A3102" s="23" t="str">
        <x:v>active_label_common_panel</x:v>
      </x:c>
      <x:c r="B3102" s="23" t="n">
        <x:v>90</x:v>
      </x:c>
      <x:c r="C3102" s="23" t="str">
        <x:v>checkpoint:z-ai-zhipu-ai:glm-4-7</x:v>
      </x:c>
      <x:c r="D3102" s="23" t="str">
        <x:v>GLM-4.7</x:v>
      </x:c>
      <x:c r="E3102" s="23" t="str">
        <x:v>zai</x:v>
      </x:c>
      <x:c r="F3102" s="78" t="n">
        <x:v>46013</x:v>
      </x:c>
      <x:c r="G3102" s="78" t="n">
        <x:v>46103</x:v>
      </x:c>
      <x:c r="H3102" s="81" t="n">
        <x:v>0.7745966692414834</x:v>
      </x:c>
      <x:c r="I3102" s="81" t="n">
        <x:v>1.09146690284</x:v>
      </x:c>
      <x:c r="J3102" s="23" t="str">
        <x:v>total_b</x:v>
      </x:c>
      <x:c r="K3102" s="23" t="str">
        <x:v>score_date_historical_price</x:v>
      </x:c>
      <x:c r="L3102" s="81" t="n">
        <x:v>358</x:v>
      </x:c>
      <x:c r="M3102" s="81" t="n">
        <x:v>1489.7706519133776</x:v>
      </x:c>
      <x:c r="N3102" s="81" t="n">
        <x:v>0.6192363878925231</x:v>
      </x:c>
      <x:c r="O3102" s="23" t="n">
        <x:v>32</x:v>
      </x:c>
      <x:c r="P3102" s="23" t="n">
        <x:v>9</x:v>
      </x:c>
      <x:c r="Q3102" s="78" t="n">
        <x:v>46099</x:v>
      </x:c>
      <x:c r="R3102" s="23" t="str">
        <x:v>True</x:v>
      </x:c>
      <x:c r="S3102" s="23" t="str">
        <x:v>True</x:v>
      </x:c>
      <x:c r="T3102" s="23" t="str">
        <x:v>False</x:v>
      </x:c>
    </x:row>
    <x:row r="3103">
      <x:c r="A3103" s="23" t="str">
        <x:v>active_label_common_panel</x:v>
      </x:c>
      <x:c r="B3103" s="23" t="n">
        <x:v>90</x:v>
      </x:c>
      <x:c r="C3103" s="23" t="str">
        <x:v>checkpoint:z-ai-zhipu-ai:glm-4-7</x:v>
      </x:c>
      <x:c r="D3103" s="23" t="str">
        <x:v>GLM-4.7</x:v>
      </x:c>
      <x:c r="E3103" s="23" t="str">
        <x:v>zai</x:v>
      </x:c>
      <x:c r="F3103" s="78" t="n">
        <x:v>46013</x:v>
      </x:c>
      <x:c r="G3103" s="78" t="n">
        <x:v>46103</x:v>
      </x:c>
      <x:c r="H3103" s="81" t="n">
        <x:v>0.7745966692414834</x:v>
      </x:c>
      <x:c r="I3103" s="81" t="n">
        <x:v>1.09146690284</x:v>
      </x:c>
      <x:c r="J3103" s="23" t="str">
        <x:v>total_b</x:v>
      </x:c>
      <x:c r="K3103" s="23" t="str">
        <x:v>score_date_current_price_nonprospective</x:v>
      </x:c>
      <x:c r="L3103" s="81" t="n">
        <x:v>358</x:v>
      </x:c>
      <x:c r="M3103" s="81" t="n">
        <x:v>1099.6582944486472</x:v>
      </x:c>
      <x:c r="N3103" s="81" t="n">
        <x:v>0.48737472770536416</x:v>
      </x:c>
      <x:c r="O3103" s="23" t="n">
        <x:v>32</x:v>
      </x:c>
      <x:c r="P3103" s="23" t="n">
        <x:v>9</x:v>
      </x:c>
      <x:c r="Q3103" s="78" t="n">
        <x:v>46099</x:v>
      </x:c>
      <x:c r="R3103" s="23" t="str">
        <x:v>True</x:v>
      </x:c>
      <x:c r="S3103" s="23" t="str">
        <x:v>True</x:v>
      </x:c>
      <x:c r="T3103" s="23" t="str">
        <x:v>True</x:v>
      </x:c>
    </x:row>
    <x:row r="3104">
      <x:c r="A3104" s="23" t="str">
        <x:v>active_label_common_panel</x:v>
      </x:c>
      <x:c r="B3104" s="23" t="n">
        <x:v>90</x:v>
      </x:c>
      <x:c r="C3104" s="23" t="str">
        <x:v>checkpoint:epoch:glm-4-7-flash</x:v>
      </x:c>
      <x:c r="D3104" s="23" t="str">
        <x:v>GLM 4.7 Flash</x:v>
      </x:c>
      <x:c r="E3104" s="23" t="str">
        <x:v>zai</x:v>
      </x:c>
      <x:c r="F3104" s="78" t="n">
        <x:v>46013</x:v>
      </x:c>
      <x:c r="G3104" s="78" t="n">
        <x:v>46131</x:v>
      </x:c>
      <x:c r="H3104" s="81" t="n">
        <x:v>0.15491933384829668</x:v>
      </x:c>
      <x:c r="I3104" s="81" t="n">
        <x:v>0.161447748584</x:v>
      </x:c>
      <x:c r="J3104" s="23" t="str">
        <x:v>active_b</x:v>
      </x:c>
      <x:c r="K3104" s="23" t="str">
        <x:v>date_historical_price</x:v>
      </x:c>
      <x:c r="L3104" s="81" t="n">
        <x:v>3</x:v>
      </x:c>
      <x:c r="M3104" s="81" t="n">
        <x:v>6.647816665710827</x:v>
      </x:c>
      <x:c r="N3104" s="81" t="n">
        <x:v>0.3455577791959798</x:v>
      </x:c>
      <x:c r="O3104" s="23" t="n">
        <x:v>32</x:v>
      </x:c>
      <x:c r="P3104" s="23" t="n">
        <x:v>9</x:v>
      </x:c>
      <x:c r="Q3104" s="78" t="n">
        <x:v>46099</x:v>
      </x:c>
      <x:c r="R3104" s="23" t="str">
        <x:v>True</x:v>
      </x:c>
      <x:c r="S3104" s="23" t="str">
        <x:v>True</x:v>
      </x:c>
      <x:c r="T3104" s="23" t="str">
        <x:v>False</x:v>
      </x:c>
    </x:row>
    <x:row r="3105">
      <x:c r="A3105" s="23" t="str">
        <x:v>active_label_common_panel</x:v>
      </x:c>
      <x:c r="B3105" s="23" t="n">
        <x:v>90</x:v>
      </x:c>
      <x:c r="C3105" s="23" t="str">
        <x:v>checkpoint:epoch:glm-4-7-flash</x:v>
      </x:c>
      <x:c r="D3105" s="23" t="str">
        <x:v>GLM 4.7 Flash</x:v>
      </x:c>
      <x:c r="E3105" s="23" t="str">
        <x:v>zai</x:v>
      </x:c>
      <x:c r="F3105" s="78" t="n">
        <x:v>46013</x:v>
      </x:c>
      <x:c r="G3105" s="78" t="n">
        <x:v>46131</x:v>
      </x:c>
      <x:c r="H3105" s="81" t="n">
        <x:v>0.15491933384829668</x:v>
      </x:c>
      <x:c r="I3105" s="81" t="n">
        <x:v>0.161447748584</x:v>
      </x:c>
      <x:c r="J3105" s="23" t="str">
        <x:v>active_b</x:v>
      </x:c>
      <x:c r="K3105" s="23" t="str">
        <x:v>score_date</x:v>
      </x:c>
      <x:c r="L3105" s="81" t="n">
        <x:v>3</x:v>
      </x:c>
      <x:c r="M3105" s="81" t="n">
        <x:v>8.777854003854602</x:v>
      </x:c>
      <x:c r="N3105" s="81" t="n">
        <x:v>0.4662670985211658</x:v>
      </x:c>
      <x:c r="O3105" s="23" t="n">
        <x:v>32</x:v>
      </x:c>
      <x:c r="P3105" s="23" t="n">
        <x:v>9</x:v>
      </x:c>
      <x:c r="Q3105" s="78" t="n">
        <x:v>46099</x:v>
      </x:c>
      <x:c r="R3105" s="23" t="str">
        <x:v>True</x:v>
      </x:c>
      <x:c r="S3105" s="23" t="str">
        <x:v>True</x:v>
      </x:c>
      <x:c r="T3105" s="23" t="str">
        <x:v>False</x:v>
      </x:c>
    </x:row>
    <x:row r="3106">
      <x:c r="A3106" s="23" t="str">
        <x:v>active_label_common_panel</x:v>
      </x:c>
      <x:c r="B3106" s="23" t="n">
        <x:v>90</x:v>
      </x:c>
      <x:c r="C3106" s="23" t="str">
        <x:v>checkpoint:epoch:glm-4-7-flash</x:v>
      </x:c>
      <x:c r="D3106" s="23" t="str">
        <x:v>GLM 4.7 Flash</x:v>
      </x:c>
      <x:c r="E3106" s="23" t="str">
        <x:v>zai</x:v>
      </x:c>
      <x:c r="F3106" s="78" t="n">
        <x:v>46013</x:v>
      </x:c>
      <x:c r="G3106" s="78" t="n">
        <x:v>46131</x:v>
      </x:c>
      <x:c r="H3106" s="81" t="n">
        <x:v>0.15491933384829668</x:v>
      </x:c>
      <x:c r="I3106" s="81" t="n">
        <x:v>0.161447748584</x:v>
      </x:c>
      <x:c r="J3106" s="23" t="str">
        <x:v>active_b</x:v>
      </x:c>
      <x:c r="K3106" s="23" t="str">
        <x:v>score_date_historical_price</x:v>
      </x:c>
      <x:c r="L3106" s="81" t="n">
        <x:v>3</x:v>
      </x:c>
      <x:c r="M3106" s="81" t="n">
        <x:v>6.501841033290125</x:v>
      </x:c>
      <x:c r="N3106" s="81" t="n">
        <x:v>0.33591509229081845</x:v>
      </x:c>
      <x:c r="O3106" s="23" t="n">
        <x:v>32</x:v>
      </x:c>
      <x:c r="P3106" s="23" t="n">
        <x:v>9</x:v>
      </x:c>
      <x:c r="Q3106" s="78" t="n">
        <x:v>46099</x:v>
      </x:c>
      <x:c r="R3106" s="23" t="str">
        <x:v>True</x:v>
      </x:c>
      <x:c r="S3106" s="23" t="str">
        <x:v>True</x:v>
      </x:c>
      <x:c r="T3106" s="23" t="str">
        <x:v>False</x:v>
      </x:c>
    </x:row>
    <x:row r="3107">
      <x:c r="A3107" s="23" t="str">
        <x:v>active_label_common_panel</x:v>
      </x:c>
      <x:c r="B3107" s="23" t="n">
        <x:v>90</x:v>
      </x:c>
      <x:c r="C3107" s="23" t="str">
        <x:v>checkpoint:epoch:glm-4-7-flash</x:v>
      </x:c>
      <x:c r="D3107" s="23" t="str">
        <x:v>GLM 4.7 Flash</x:v>
      </x:c>
      <x:c r="E3107" s="23" t="str">
        <x:v>zai</x:v>
      </x:c>
      <x:c r="F3107" s="78" t="n">
        <x:v>46013</x:v>
      </x:c>
      <x:c r="G3107" s="78" t="n">
        <x:v>46131</x:v>
      </x:c>
      <x:c r="H3107" s="81" t="n">
        <x:v>0.15491933384829668</x:v>
      </x:c>
      <x:c r="I3107" s="81" t="n">
        <x:v>0.161447748584</x:v>
      </x:c>
      <x:c r="J3107" s="23" t="str">
        <x:v>active_b</x:v>
      </x:c>
      <x:c r="K3107" s="23" t="str">
        <x:v>score_date_current_price_nonprospective</x:v>
      </x:c>
      <x:c r="L3107" s="81" t="n">
        <x:v>3</x:v>
      </x:c>
      <x:c r="M3107" s="81" t="n">
        <x:v>4.429582148819609</x:v>
      </x:c>
      <x:c r="N3107" s="81" t="n">
        <x:v>0.16924150558447623</x:v>
      </x:c>
      <x:c r="O3107" s="23" t="n">
        <x:v>32</x:v>
      </x:c>
      <x:c r="P3107" s="23" t="n">
        <x:v>9</x:v>
      </x:c>
      <x:c r="Q3107" s="78" t="n">
        <x:v>46099</x:v>
      </x:c>
      <x:c r="R3107" s="23" t="str">
        <x:v>True</x:v>
      </x:c>
      <x:c r="S3107" s="23" t="str">
        <x:v>True</x:v>
      </x:c>
      <x:c r="T3107" s="23" t="str">
        <x:v>True</x:v>
      </x:c>
    </x:row>
    <x:row r="3108">
      <x:c r="A3108" s="23" t="str">
        <x:v>active_label_common_panel</x:v>
      </x:c>
      <x:c r="B3108" s="23" t="n">
        <x:v>90</x:v>
      </x:c>
      <x:c r="C3108" s="23" t="str">
        <x:v>checkpoint:epoch:glm-4-7-flash</x:v>
      </x:c>
      <x:c r="D3108" s="23" t="str">
        <x:v>GLM 4.7 Flash</x:v>
      </x:c>
      <x:c r="E3108" s="23" t="str">
        <x:v>zai</x:v>
      </x:c>
      <x:c r="F3108" s="78" t="n">
        <x:v>46013</x:v>
      </x:c>
      <x:c r="G3108" s="78" t="n">
        <x:v>46131</x:v>
      </x:c>
      <x:c r="H3108" s="81" t="n">
        <x:v>0.15491933384829668</x:v>
      </x:c>
      <x:c r="I3108" s="81" t="n">
        <x:v>0.161447748584</x:v>
      </x:c>
      <x:c r="J3108" s="23" t="str">
        <x:v>total_b</x:v>
      </x:c>
      <x:c r="K3108" s="23" t="str">
        <x:v>date_historical_price</x:v>
      </x:c>
      <x:c r="L3108" s="81" t="n">
        <x:v>30</x:v>
      </x:c>
      <x:c r="M3108" s="81" t="n">
        <x:v>59.60612975147621</x:v>
      </x:c>
      <x:c r="N3108" s="81" t="n">
        <x:v>0.2981696691204731</x:v>
      </x:c>
      <x:c r="O3108" s="23" t="n">
        <x:v>32</x:v>
      </x:c>
      <x:c r="P3108" s="23" t="n">
        <x:v>9</x:v>
      </x:c>
      <x:c r="Q3108" s="78" t="n">
        <x:v>46099</x:v>
      </x:c>
      <x:c r="R3108" s="23" t="str">
        <x:v>True</x:v>
      </x:c>
      <x:c r="S3108" s="23" t="str">
        <x:v>True</x:v>
      </x:c>
      <x:c r="T3108" s="23" t="str">
        <x:v>False</x:v>
      </x:c>
    </x:row>
    <x:row r="3109">
      <x:c r="A3109" s="23" t="str">
        <x:v>active_label_common_panel</x:v>
      </x:c>
      <x:c r="B3109" s="23" t="n">
        <x:v>90</x:v>
      </x:c>
      <x:c r="C3109" s="23" t="str">
        <x:v>checkpoint:epoch:glm-4-7-flash</x:v>
      </x:c>
      <x:c r="D3109" s="23" t="str">
        <x:v>GLM 4.7 Flash</x:v>
      </x:c>
      <x:c r="E3109" s="23" t="str">
        <x:v>zai</x:v>
      </x:c>
      <x:c r="F3109" s="78" t="n">
        <x:v>46013</x:v>
      </x:c>
      <x:c r="G3109" s="78" t="n">
        <x:v>46131</x:v>
      </x:c>
      <x:c r="H3109" s="81" t="n">
        <x:v>0.15491933384829668</x:v>
      </x:c>
      <x:c r="I3109" s="81" t="n">
        <x:v>0.161447748584</x:v>
      </x:c>
      <x:c r="J3109" s="23" t="str">
        <x:v>total_b</x:v>
      </x:c>
      <x:c r="K3109" s="23" t="str">
        <x:v>score_date</x:v>
      </x:c>
      <x:c r="L3109" s="81" t="n">
        <x:v>30</x:v>
      </x:c>
      <x:c r="M3109" s="81" t="n">
        <x:v>134.93486994349047</x:v>
      </x:c>
      <x:c r="N3109" s="81" t="n">
        <x:v>0.6530029400755623</x:v>
      </x:c>
      <x:c r="O3109" s="23" t="n">
        <x:v>32</x:v>
      </x:c>
      <x:c r="P3109" s="23" t="n">
        <x:v>9</x:v>
      </x:c>
      <x:c r="Q3109" s="78" t="n">
        <x:v>46099</x:v>
      </x:c>
      <x:c r="R3109" s="23" t="str">
        <x:v>True</x:v>
      </x:c>
      <x:c r="S3109" s="23" t="str">
        <x:v>True</x:v>
      </x:c>
      <x:c r="T3109" s="23" t="str">
        <x:v>False</x:v>
      </x:c>
    </x:row>
    <x:row r="3110">
      <x:c r="A3110" s="23" t="str">
        <x:v>active_label_common_panel</x:v>
      </x:c>
      <x:c r="B3110" s="23" t="n">
        <x:v>90</x:v>
      </x:c>
      <x:c r="C3110" s="23" t="str">
        <x:v>checkpoint:epoch:glm-4-7-flash</x:v>
      </x:c>
      <x:c r="D3110" s="23" t="str">
        <x:v>GLM 4.7 Flash</x:v>
      </x:c>
      <x:c r="E3110" s="23" t="str">
        <x:v>zai</x:v>
      </x:c>
      <x:c r="F3110" s="78" t="n">
        <x:v>46013</x:v>
      </x:c>
      <x:c r="G3110" s="78" t="n">
        <x:v>46131</x:v>
      </x:c>
      <x:c r="H3110" s="81" t="n">
        <x:v>0.15491933384829668</x:v>
      </x:c>
      <x:c r="I3110" s="81" t="n">
        <x:v>0.161447748584</x:v>
      </x:c>
      <x:c r="J3110" s="23" t="str">
        <x:v>total_b</x:v>
      </x:c>
      <x:c r="K3110" s="23" t="str">
        <x:v>score_date_historical_price</x:v>
      </x:c>
      <x:c r="L3110" s="81" t="n">
        <x:v>30</x:v>
      </x:c>
      <x:c r="M3110" s="81" t="n">
        <x:v>84.82045365411491</x:v>
      </x:c>
      <x:c r="N3110" s="81" t="n">
        <x:v>0.45137933619289805</x:v>
      </x:c>
      <x:c r="O3110" s="23" t="n">
        <x:v>32</x:v>
      </x:c>
      <x:c r="P3110" s="23" t="n">
        <x:v>9</x:v>
      </x:c>
      <x:c r="Q3110" s="78" t="n">
        <x:v>46099</x:v>
      </x:c>
      <x:c r="R3110" s="23" t="str">
        <x:v>True</x:v>
      </x:c>
      <x:c r="S3110" s="23" t="str">
        <x:v>True</x:v>
      </x:c>
      <x:c r="T3110" s="23" t="str">
        <x:v>False</x:v>
      </x:c>
    </x:row>
    <x:row r="3111">
      <x:c r="A3111" s="23" t="str">
        <x:v>active_label_common_panel</x:v>
      </x:c>
      <x:c r="B3111" s="23" t="n">
        <x:v>90</x:v>
      </x:c>
      <x:c r="C3111" s="23" t="str">
        <x:v>checkpoint:epoch:glm-4-7-flash</x:v>
      </x:c>
      <x:c r="D3111" s="23" t="str">
        <x:v>GLM 4.7 Flash</x:v>
      </x:c>
      <x:c r="E3111" s="23" t="str">
        <x:v>zai</x:v>
      </x:c>
      <x:c r="F3111" s="78" t="n">
        <x:v>46013</x:v>
      </x:c>
      <x:c r="G3111" s="78" t="n">
        <x:v>46131</x:v>
      </x:c>
      <x:c r="H3111" s="81" t="n">
        <x:v>0.15491933384829668</x:v>
      </x:c>
      <x:c r="I3111" s="81" t="n">
        <x:v>0.161447748584</x:v>
      </x:c>
      <x:c r="J3111" s="23" t="str">
        <x:v>total_b</x:v>
      </x:c>
      <x:c r="K3111" s="23" t="str">
        <x:v>score_date_current_price_nonprospective</x:v>
      </x:c>
      <x:c r="L3111" s="81" t="n">
        <x:v>30</x:v>
      </x:c>
      <x:c r="M3111" s="81" t="n">
        <x:v>59.236658432901734</x:v>
      </x:c>
      <x:c r="N3111" s="81" t="n">
        <x:v>0.2954692970693628</x:v>
      </x:c>
      <x:c r="O3111" s="23" t="n">
        <x:v>32</x:v>
      </x:c>
      <x:c r="P3111" s="23" t="n">
        <x:v>9</x:v>
      </x:c>
      <x:c r="Q3111" s="78" t="n">
        <x:v>46099</x:v>
      </x:c>
      <x:c r="R3111" s="23" t="str">
        <x:v>True</x:v>
      </x:c>
      <x:c r="S3111" s="23" t="str">
        <x:v>True</x:v>
      </x:c>
      <x:c r="T3111" s="23" t="str">
        <x:v>True</x:v>
      </x:c>
    </x:row>
    <x:row r="3112">
      <x:c r="A3112" s="23" t="str">
        <x:v>active_label_common_panel</x:v>
      </x:c>
      <x:c r="B3112" s="23" t="n">
        <x:v>90</x:v>
      </x:c>
      <x:c r="C3112" s="23" t="str">
        <x:v>checkpoint:moonshot:kimi-k2-5</x:v>
      </x:c>
      <x:c r="D3112" s="23" t="str">
        <x:v>Kimi K2.5</x:v>
      </x:c>
      <x:c r="E3112" s="23" t="str">
        <x:v>kimi</x:v>
      </x:c>
      <x:c r="F3112" s="78" t="n">
        <x:v>46049</x:v>
      </x:c>
      <x:c r="G3112" s="78" t="n">
        <x:v>46138</x:v>
      </x:c>
      <x:c r="H3112" s="81" t="n">
        <x:v>0.99498743710662</x:v>
      </x:c>
      <x:c r="I3112" s="81" t="n">
        <x:v>1.20747670785</x:v>
      </x:c>
      <x:c r="J3112" s="23" t="str">
        <x:v>active_b</x:v>
      </x:c>
      <x:c r="K3112" s="23" t="str">
        <x:v>date_historical_price</x:v>
      </x:c>
      <x:c r="L3112" s="81" t="n">
        <x:v>32.6</x:v>
      </x:c>
      <x:c r="M3112" s="81" t="n">
        <x:v>19.39547754773909</x:v>
      </x:c>
      <x:c r="N3112" s="81" t="n">
        <x:v>-0.2255171229741068</x:v>
      </x:c>
      <x:c r="O3112" s="23" t="n">
        <x:v>35</x:v>
      </x:c>
      <x:c r="P3112" s="23" t="n">
        <x:v>9</x:v>
      </x:c>
      <x:c r="Q3112" s="78" t="n">
        <x:v>46131</x:v>
      </x:c>
      <x:c r="R3112" s="23" t="str">
        <x:v>True</x:v>
      </x:c>
      <x:c r="S3112" s="23" t="str">
        <x:v>True</x:v>
      </x:c>
      <x:c r="T3112" s="23" t="str">
        <x:v>False</x:v>
      </x:c>
    </x:row>
    <x:row r="3113">
      <x:c r="A3113" s="23" t="str">
        <x:v>active_label_common_panel</x:v>
      </x:c>
      <x:c r="B3113" s="23" t="n">
        <x:v>90</x:v>
      </x:c>
      <x:c r="C3113" s="23" t="str">
        <x:v>checkpoint:moonshot:kimi-k2-5</x:v>
      </x:c>
      <x:c r="D3113" s="23" t="str">
        <x:v>Kimi K2.5</x:v>
      </x:c>
      <x:c r="E3113" s="23" t="str">
        <x:v>kimi</x:v>
      </x:c>
      <x:c r="F3113" s="78" t="n">
        <x:v>46049</x:v>
      </x:c>
      <x:c r="G3113" s="78" t="n">
        <x:v>46138</x:v>
      </x:c>
      <x:c r="H3113" s="81" t="n">
        <x:v>0.99498743710662</x:v>
      </x:c>
      <x:c r="I3113" s="81" t="n">
        <x:v>1.20747670785</x:v>
      </x:c>
      <x:c r="J3113" s="23" t="str">
        <x:v>active_b</x:v>
      </x:c>
      <x:c r="K3113" s="23" t="str">
        <x:v>score_date</x:v>
      </x:c>
      <x:c r="L3113" s="81" t="n">
        <x:v>32.6</x:v>
      </x:c>
      <x:c r="M3113" s="81" t="n">
        <x:v>13.172631502315669</x:v>
      </x:c>
      <x:c r="N3113" s="81" t="n">
        <x:v>-0.3935450572417897</x:v>
      </x:c>
      <x:c r="O3113" s="23" t="n">
        <x:v>35</x:v>
      </x:c>
      <x:c r="P3113" s="23" t="n">
        <x:v>9</x:v>
      </x:c>
      <x:c r="Q3113" s="78" t="n">
        <x:v>46131</x:v>
      </x:c>
      <x:c r="R3113" s="23" t="str">
        <x:v>True</x:v>
      </x:c>
      <x:c r="S3113" s="23" t="str">
        <x:v>True</x:v>
      </x:c>
      <x:c r="T3113" s="23" t="str">
        <x:v>False</x:v>
      </x:c>
    </x:row>
    <x:row r="3114">
      <x:c r="A3114" s="23" t="str">
        <x:v>active_label_common_panel</x:v>
      </x:c>
      <x:c r="B3114" s="23" t="n">
        <x:v>90</x:v>
      </x:c>
      <x:c r="C3114" s="23" t="str">
        <x:v>checkpoint:moonshot:kimi-k2-5</x:v>
      </x:c>
      <x:c r="D3114" s="23" t="str">
        <x:v>Kimi K2.5</x:v>
      </x:c>
      <x:c r="E3114" s="23" t="str">
        <x:v>kimi</x:v>
      </x:c>
      <x:c r="F3114" s="78" t="n">
        <x:v>46049</x:v>
      </x:c>
      <x:c r="G3114" s="78" t="n">
        <x:v>46138</x:v>
      </x:c>
      <x:c r="H3114" s="81" t="n">
        <x:v>0.99498743710662</x:v>
      </x:c>
      <x:c r="I3114" s="81" t="n">
        <x:v>1.20747670785</x:v>
      </x:c>
      <x:c r="J3114" s="23" t="str">
        <x:v>active_b</x:v>
      </x:c>
      <x:c r="K3114" s="23" t="str">
        <x:v>score_date_historical_price</x:v>
      </x:c>
      <x:c r="L3114" s="81" t="n">
        <x:v>32.6</x:v>
      </x:c>
      <x:c r="M3114" s="81" t="n">
        <x:v>19.69890891502969</x:v>
      </x:c>
      <x:c r="N3114" s="81" t="n">
        <x:v>-0.21877542798271843</x:v>
      </x:c>
      <x:c r="O3114" s="23" t="n">
        <x:v>35</x:v>
      </x:c>
      <x:c r="P3114" s="23" t="n">
        <x:v>9</x:v>
      </x:c>
      <x:c r="Q3114" s="78" t="n">
        <x:v>46131</x:v>
      </x:c>
      <x:c r="R3114" s="23" t="str">
        <x:v>True</x:v>
      </x:c>
      <x:c r="S3114" s="23" t="str">
        <x:v>True</x:v>
      </x:c>
      <x:c r="T3114" s="23" t="str">
        <x:v>False</x:v>
      </x:c>
    </x:row>
    <x:row r="3115">
      <x:c r="A3115" s="23" t="str">
        <x:v>active_label_common_panel</x:v>
      </x:c>
      <x:c r="B3115" s="23" t="n">
        <x:v>90</x:v>
      </x:c>
      <x:c r="C3115" s="23" t="str">
        <x:v>checkpoint:moonshot:kimi-k2-5</x:v>
      </x:c>
      <x:c r="D3115" s="23" t="str">
        <x:v>Kimi K2.5</x:v>
      </x:c>
      <x:c r="E3115" s="23" t="str">
        <x:v>kimi</x:v>
      </x:c>
      <x:c r="F3115" s="78" t="n">
        <x:v>46049</x:v>
      </x:c>
      <x:c r="G3115" s="78" t="n">
        <x:v>46138</x:v>
      </x:c>
      <x:c r="H3115" s="81" t="n">
        <x:v>0.99498743710662</x:v>
      </x:c>
      <x:c r="I3115" s="81" t="n">
        <x:v>1.20747670785</x:v>
      </x:c>
      <x:c r="J3115" s="23" t="str">
        <x:v>active_b</x:v>
      </x:c>
      <x:c r="K3115" s="23" t="str">
        <x:v>score_date_current_price_nonprospective</x:v>
      </x:c>
      <x:c r="L3115" s="81" t="n">
        <x:v>32.6</x:v>
      </x:c>
      <x:c r="M3115" s="81" t="n">
        <x:v>16.05328365054142</x:v>
      </x:c>
      <x:c r="N3115" s="81" t="n">
        <x:v>-0.30765372061979523</x:v>
      </x:c>
      <x:c r="O3115" s="23" t="n">
        <x:v>35</x:v>
      </x:c>
      <x:c r="P3115" s="23" t="n">
        <x:v>9</x:v>
      </x:c>
      <x:c r="Q3115" s="78" t="n">
        <x:v>46131</x:v>
      </x:c>
      <x:c r="R3115" s="23" t="str">
        <x:v>True</x:v>
      </x:c>
      <x:c r="S3115" s="23" t="str">
        <x:v>True</x:v>
      </x:c>
      <x:c r="T3115" s="23" t="str">
        <x:v>True</x:v>
      </x:c>
    </x:row>
    <x:row r="3116">
      <x:c r="A3116" s="23" t="str">
        <x:v>active_label_common_panel</x:v>
      </x:c>
      <x:c r="B3116" s="23" t="n">
        <x:v>90</x:v>
      </x:c>
      <x:c r="C3116" s="23" t="str">
        <x:v>checkpoint:moonshot:kimi-k2-5</x:v>
      </x:c>
      <x:c r="D3116" s="23" t="str">
        <x:v>Kimi K2.5</x:v>
      </x:c>
      <x:c r="E3116" s="23" t="str">
        <x:v>kimi</x:v>
      </x:c>
      <x:c r="F3116" s="78" t="n">
        <x:v>46049</x:v>
      </x:c>
      <x:c r="G3116" s="78" t="n">
        <x:v>46138</x:v>
      </x:c>
      <x:c r="H3116" s="81" t="n">
        <x:v>0.99498743710662</x:v>
      </x:c>
      <x:c r="I3116" s="81" t="n">
        <x:v>1.20747670785</x:v>
      </x:c>
      <x:c r="J3116" s="23" t="str">
        <x:v>total_b</x:v>
      </x:c>
      <x:c r="K3116" s="23" t="str">
        <x:v>date_historical_price</x:v>
      </x:c>
      <x:c r="L3116" s="81" t="n">
        <x:v>1040</x:v>
      </x:c>
      <x:c r="M3116" s="81" t="n">
        <x:v>708.7712648224638</x:v>
      </x:c>
      <x:c r="N3116" s="81" t="n">
        <x:v>-0.16652723733571595</x:v>
      </x:c>
      <x:c r="O3116" s="23" t="n">
        <x:v>35</x:v>
      </x:c>
      <x:c r="P3116" s="23" t="n">
        <x:v>9</x:v>
      </x:c>
      <x:c r="Q3116" s="78" t="n">
        <x:v>46131</x:v>
      </x:c>
      <x:c r="R3116" s="23" t="str">
        <x:v>True</x:v>
      </x:c>
      <x:c r="S3116" s="23" t="str">
        <x:v>True</x:v>
      </x:c>
      <x:c r="T3116" s="23" t="str">
        <x:v>False</x:v>
      </x:c>
    </x:row>
    <x:row r="3117">
      <x:c r="A3117" s="23" t="str">
        <x:v>active_label_common_panel</x:v>
      </x:c>
      <x:c r="B3117" s="23" t="n">
        <x:v>90</x:v>
      </x:c>
      <x:c r="C3117" s="23" t="str">
        <x:v>checkpoint:moonshot:kimi-k2-5</x:v>
      </x:c>
      <x:c r="D3117" s="23" t="str">
        <x:v>Kimi K2.5</x:v>
      </x:c>
      <x:c r="E3117" s="23" t="str">
        <x:v>kimi</x:v>
      </x:c>
      <x:c r="F3117" s="78" t="n">
        <x:v>46049</x:v>
      </x:c>
      <x:c r="G3117" s="78" t="n">
        <x:v>46138</x:v>
      </x:c>
      <x:c r="H3117" s="81" t="n">
        <x:v>0.99498743710662</x:v>
      </x:c>
      <x:c r="I3117" s="81" t="n">
        <x:v>1.20747670785</x:v>
      </x:c>
      <x:c r="J3117" s="23" t="str">
        <x:v>total_b</x:v>
      </x:c>
      <x:c r="K3117" s="23" t="str">
        <x:v>score_date</x:v>
      </x:c>
      <x:c r="L3117" s="81" t="n">
        <x:v>1040</x:v>
      </x:c>
      <x:c r="M3117" s="81" t="n">
        <x:v>750.5082524550044</x:v>
      </x:c>
      <x:c r="N3117" s="81" t="n">
        <x:v>-0.14167786726850382</x:v>
      </x:c>
      <x:c r="O3117" s="23" t="n">
        <x:v>35</x:v>
      </x:c>
      <x:c r="P3117" s="23" t="n">
        <x:v>9</x:v>
      </x:c>
      <x:c r="Q3117" s="78" t="n">
        <x:v>46131</x:v>
      </x:c>
      <x:c r="R3117" s="23" t="str">
        <x:v>True</x:v>
      </x:c>
      <x:c r="S3117" s="23" t="str">
        <x:v>True</x:v>
      </x:c>
      <x:c r="T3117" s="23" t="str">
        <x:v>False</x:v>
      </x:c>
    </x:row>
    <x:row r="3118">
      <x:c r="A3118" s="23" t="str">
        <x:v>active_label_common_panel</x:v>
      </x:c>
      <x:c r="B3118" s="23" t="n">
        <x:v>90</x:v>
      </x:c>
      <x:c r="C3118" s="23" t="str">
        <x:v>checkpoint:moonshot:kimi-k2-5</x:v>
      </x:c>
      <x:c r="D3118" s="23" t="str">
        <x:v>Kimi K2.5</x:v>
      </x:c>
      <x:c r="E3118" s="23" t="str">
        <x:v>kimi</x:v>
      </x:c>
      <x:c r="F3118" s="78" t="n">
        <x:v>46049</x:v>
      </x:c>
      <x:c r="G3118" s="78" t="n">
        <x:v>46138</x:v>
      </x:c>
      <x:c r="H3118" s="81" t="n">
        <x:v>0.99498743710662</x:v>
      </x:c>
      <x:c r="I3118" s="81" t="n">
        <x:v>1.20747670785</x:v>
      </x:c>
      <x:c r="J3118" s="23" t="str">
        <x:v>total_b</x:v>
      </x:c>
      <x:c r="K3118" s="23" t="str">
        <x:v>score_date_historical_price</x:v>
      </x:c>
      <x:c r="L3118" s="81" t="n">
        <x:v>1040</x:v>
      </x:c>
      <x:c r="M3118" s="81" t="n">
        <x:v>1384.7634630543434</x:v>
      </x:c>
      <x:c r="N3118" s="81" t="n">
        <x:v>0.12434225687183698</x:v>
      </x:c>
      <x:c r="O3118" s="23" t="n">
        <x:v>35</x:v>
      </x:c>
      <x:c r="P3118" s="23" t="n">
        <x:v>9</x:v>
      </x:c>
      <x:c r="Q3118" s="78" t="n">
        <x:v>46131</x:v>
      </x:c>
      <x:c r="R3118" s="23" t="str">
        <x:v>True</x:v>
      </x:c>
      <x:c r="S3118" s="23" t="str">
        <x:v>True</x:v>
      </x:c>
      <x:c r="T3118" s="23" t="str">
        <x:v>False</x:v>
      </x:c>
    </x:row>
    <x:row r="3119">
      <x:c r="A3119" s="23" t="str">
        <x:v>active_label_common_panel</x:v>
      </x:c>
      <x:c r="B3119" s="23" t="n">
        <x:v>90</x:v>
      </x:c>
      <x:c r="C3119" s="23" t="str">
        <x:v>checkpoint:moonshot:kimi-k2-5</x:v>
      </x:c>
      <x:c r="D3119" s="23" t="str">
        <x:v>Kimi K2.5</x:v>
      </x:c>
      <x:c r="E3119" s="23" t="str">
        <x:v>kimi</x:v>
      </x:c>
      <x:c r="F3119" s="78" t="n">
        <x:v>46049</x:v>
      </x:c>
      <x:c r="G3119" s="78" t="n">
        <x:v>46138</x:v>
      </x:c>
      <x:c r="H3119" s="81" t="n">
        <x:v>0.99498743710662</x:v>
      </x:c>
      <x:c r="I3119" s="81" t="n">
        <x:v>1.20747670785</x:v>
      </x:c>
      <x:c r="J3119" s="23" t="str">
        <x:v>total_b</x:v>
      </x:c>
      <x:c r="K3119" s="23" t="str">
        <x:v>score_date_current_price_nonprospective</x:v>
      </x:c>
      <x:c r="L3119" s="81" t="n">
        <x:v>1040</x:v>
      </x:c>
      <x:c r="M3119" s="81" t="n">
        <x:v>949.8853266317934</x:v>
      </x:c>
      <x:c r="N3119" s="81" t="n">
        <x:v>-0.03936216034366523</x:v>
      </x:c>
      <x:c r="O3119" s="23" t="n">
        <x:v>35</x:v>
      </x:c>
      <x:c r="P3119" s="23" t="n">
        <x:v>9</x:v>
      </x:c>
      <x:c r="Q3119" s="78" t="n">
        <x:v>46131</x:v>
      </x:c>
      <x:c r="R3119" s="23" t="str">
        <x:v>True</x:v>
      </x:c>
      <x:c r="S3119" s="23" t="str">
        <x:v>True</x:v>
      </x:c>
      <x:c r="T3119" s="23" t="str">
        <x:v>True</x:v>
      </x:c>
    </x:row>
    <x:row r="3120">
      <x:c r="A3120" s="23" t="str">
        <x:v>active_label_common_panel</x:v>
      </x:c>
      <x:c r="B3120" s="23" t="n">
        <x:v>90</x:v>
      </x:c>
      <x:c r="C3120" s="23" t="str">
        <x:v>checkpoint:epoch:qwen3-coder-next</x:v>
      </x:c>
      <x:c r="D3120" s="23" t="str">
        <x:v>Qwen3-Coder-Next</x:v>
      </x:c>
      <x:c r="E3120" s="23" t="str">
        <x:v>alibaba</x:v>
      </x:c>
      <x:c r="F3120" s="78" t="n">
        <x:v>46055</x:v>
      </x:c>
      <x:c r="G3120" s="78" t="n">
        <x:v>46146</x:v>
      </x:c>
      <x:c r="H3120" s="81" t="n">
        <x:v>0.3</x:v>
      </x:c>
      <x:c r="I3120" s="81" t="n">
        <x:v>0.40249223595</x:v>
      </x:c>
      <x:c r="J3120" s="23" t="str">
        <x:v>active_b</x:v>
      </x:c>
      <x:c r="K3120" s="23" t="str">
        <x:v>date_historical_price</x:v>
      </x:c>
      <x:c r="L3120" s="81" t="n">
        <x:v>3</x:v>
      </x:c>
      <x:c r="M3120" s="81" t="n">
        <x:v>9.898047804056281</x:v>
      </x:c>
      <x:c r="N3120" s="81" t="n">
        <x:v>0.5184282922486778</x:v>
      </x:c>
      <x:c r="O3120" s="23" t="n">
        <x:v>29</x:v>
      </x:c>
      <x:c r="P3120" s="23" t="n">
        <x:v>9</x:v>
      </x:c>
      <x:c r="Q3120" s="78" t="n">
        <x:v>46138</x:v>
      </x:c>
      <x:c r="R3120" s="23" t="str">
        <x:v>True</x:v>
      </x:c>
      <x:c r="S3120" s="23" t="str">
        <x:v>True</x:v>
      </x:c>
      <x:c r="T3120" s="23" t="str">
        <x:v>False</x:v>
      </x:c>
    </x:row>
    <x:row r="3121">
      <x:c r="A3121" s="23" t="str">
        <x:v>active_label_common_panel</x:v>
      </x:c>
      <x:c r="B3121" s="23" t="n">
        <x:v>90</x:v>
      </x:c>
      <x:c r="C3121" s="23" t="str">
        <x:v>checkpoint:epoch:qwen3-coder-next</x:v>
      </x:c>
      <x:c r="D3121" s="23" t="str">
        <x:v>Qwen3-Coder-Next</x:v>
      </x:c>
      <x:c r="E3121" s="23" t="str">
        <x:v>alibaba</x:v>
      </x:c>
      <x:c r="F3121" s="78" t="n">
        <x:v>46055</x:v>
      </x:c>
      <x:c r="G3121" s="78" t="n">
        <x:v>46146</x:v>
      </x:c>
      <x:c r="H3121" s="81" t="n">
        <x:v>0.3</x:v>
      </x:c>
      <x:c r="I3121" s="81" t="n">
        <x:v>0.40249223595</x:v>
      </x:c>
      <x:c r="J3121" s="23" t="str">
        <x:v>active_b</x:v>
      </x:c>
      <x:c r="K3121" s="23" t="str">
        <x:v>score_date</x:v>
      </x:c>
      <x:c r="L3121" s="81" t="n">
        <x:v>3</x:v>
      </x:c>
      <x:c r="M3121" s="81" t="n">
        <x:v>7.435763314434008</x:v>
      </x:c>
      <x:c r="N3121" s="81" t="n">
        <x:v>0.3942043027019848</x:v>
      </x:c>
      <x:c r="O3121" s="23" t="n">
        <x:v>29</x:v>
      </x:c>
      <x:c r="P3121" s="23" t="n">
        <x:v>9</x:v>
      </x:c>
      <x:c r="Q3121" s="78" t="n">
        <x:v>46138</x:v>
      </x:c>
      <x:c r="R3121" s="23" t="str">
        <x:v>True</x:v>
      </x:c>
      <x:c r="S3121" s="23" t="str">
        <x:v>True</x:v>
      </x:c>
      <x:c r="T3121" s="23" t="str">
        <x:v>False</x:v>
      </x:c>
    </x:row>
    <x:row r="3122">
      <x:c r="A3122" s="23" t="str">
        <x:v>active_label_common_panel</x:v>
      </x:c>
      <x:c r="B3122" s="23" t="n">
        <x:v>90</x:v>
      </x:c>
      <x:c r="C3122" s="23" t="str">
        <x:v>checkpoint:epoch:qwen3-coder-next</x:v>
      </x:c>
      <x:c r="D3122" s="23" t="str">
        <x:v>Qwen3-Coder-Next</x:v>
      </x:c>
      <x:c r="E3122" s="23" t="str">
        <x:v>alibaba</x:v>
      </x:c>
      <x:c r="F3122" s="78" t="n">
        <x:v>46055</x:v>
      </x:c>
      <x:c r="G3122" s="78" t="n">
        <x:v>46146</x:v>
      </x:c>
      <x:c r="H3122" s="81" t="n">
        <x:v>0.3</x:v>
      </x:c>
      <x:c r="I3122" s="81" t="n">
        <x:v>0.40249223595</x:v>
      </x:c>
      <x:c r="J3122" s="23" t="str">
        <x:v>active_b</x:v>
      </x:c>
      <x:c r="K3122" s="23" t="str">
        <x:v>score_date_historical_price</x:v>
      </x:c>
      <x:c r="L3122" s="81" t="n">
        <x:v>3</x:v>
      </x:c>
      <x:c r="M3122" s="81" t="n">
        <x:v>9.860720115776305</x:v>
      </x:c>
      <x:c r="N3122" s="81" t="n">
        <x:v>0.5167873773501611</x:v>
      </x:c>
      <x:c r="O3122" s="23" t="n">
        <x:v>29</x:v>
      </x:c>
      <x:c r="P3122" s="23" t="n">
        <x:v>9</x:v>
      </x:c>
      <x:c r="Q3122" s="78" t="n">
        <x:v>46138</x:v>
      </x:c>
      <x:c r="R3122" s="23" t="str">
        <x:v>True</x:v>
      </x:c>
      <x:c r="S3122" s="23" t="str">
        <x:v>True</x:v>
      </x:c>
      <x:c r="T3122" s="23" t="str">
        <x:v>False</x:v>
      </x:c>
    </x:row>
    <x:row r="3123">
      <x:c r="A3123" s="23" t="str">
        <x:v>active_label_common_panel</x:v>
      </x:c>
      <x:c r="B3123" s="23" t="n">
        <x:v>90</x:v>
      </x:c>
      <x:c r="C3123" s="23" t="str">
        <x:v>checkpoint:epoch:qwen3-coder-next</x:v>
      </x:c>
      <x:c r="D3123" s="23" t="str">
        <x:v>Qwen3-Coder-Next</x:v>
      </x:c>
      <x:c r="E3123" s="23" t="str">
        <x:v>alibaba</x:v>
      </x:c>
      <x:c r="F3123" s="78" t="n">
        <x:v>46055</x:v>
      </x:c>
      <x:c r="G3123" s="78" t="n">
        <x:v>46146</x:v>
      </x:c>
      <x:c r="H3123" s="81" t="n">
        <x:v>0.3</x:v>
      </x:c>
      <x:c r="I3123" s="81" t="n">
        <x:v>0.40249223595</x:v>
      </x:c>
      <x:c r="J3123" s="23" t="str">
        <x:v>active_b</x:v>
      </x:c>
      <x:c r="K3123" s="23" t="str">
        <x:v>score_date_current_price_nonprospective</x:v>
      </x:c>
      <x:c r="L3123" s="81" t="n">
        <x:v>3</x:v>
      </x:c>
      <x:c r="M3123" s="81" t="n">
        <x:v>11.176126551097937</x:v>
      </x:c>
      <x:c r="N3123" s="81" t="n">
        <x:v>0.5711700560790492</x:v>
      </x:c>
      <x:c r="O3123" s="23" t="n">
        <x:v>29</x:v>
      </x:c>
      <x:c r="P3123" s="23" t="n">
        <x:v>9</x:v>
      </x:c>
      <x:c r="Q3123" s="78" t="n">
        <x:v>46138</x:v>
      </x:c>
      <x:c r="R3123" s="23" t="str">
        <x:v>True</x:v>
      </x:c>
      <x:c r="S3123" s="23" t="str">
        <x:v>True</x:v>
      </x:c>
      <x:c r="T3123" s="23" t="str">
        <x:v>True</x:v>
      </x:c>
    </x:row>
    <x:row r="3124">
      <x:c r="A3124" s="23" t="str">
        <x:v>active_label_common_panel</x:v>
      </x:c>
      <x:c r="B3124" s="23" t="n">
        <x:v>90</x:v>
      </x:c>
      <x:c r="C3124" s="23" t="str">
        <x:v>checkpoint:epoch:qwen3-coder-next</x:v>
      </x:c>
      <x:c r="D3124" s="23" t="str">
        <x:v>Qwen3-Coder-Next</x:v>
      </x:c>
      <x:c r="E3124" s="23" t="str">
        <x:v>alibaba</x:v>
      </x:c>
      <x:c r="F3124" s="78" t="n">
        <x:v>46055</x:v>
      </x:c>
      <x:c r="G3124" s="78" t="n">
        <x:v>46146</x:v>
      </x:c>
      <x:c r="H3124" s="81" t="n">
        <x:v>0.3</x:v>
      </x:c>
      <x:c r="I3124" s="81" t="n">
        <x:v>0.40249223595</x:v>
      </x:c>
      <x:c r="J3124" s="23" t="str">
        <x:v>total_b</x:v>
      </x:c>
      <x:c r="K3124" s="23" t="str">
        <x:v>date_historical_price</x:v>
      </x:c>
      <x:c r="L3124" s="81" t="n">
        <x:v>80</x:v>
      </x:c>
      <x:c r="M3124" s="81" t="n">
        <x:v>141.24788371237847</x:v>
      </x:c>
      <x:c r="N3124" s="81" t="n">
        <x:v>0.2468919626045138</x:v>
      </x:c>
      <x:c r="O3124" s="23" t="n">
        <x:v>29</x:v>
      </x:c>
      <x:c r="P3124" s="23" t="n">
        <x:v>9</x:v>
      </x:c>
      <x:c r="Q3124" s="78" t="n">
        <x:v>46138</x:v>
      </x:c>
      <x:c r="R3124" s="23" t="str">
        <x:v>True</x:v>
      </x:c>
      <x:c r="S3124" s="23" t="str">
        <x:v>True</x:v>
      </x:c>
      <x:c r="T3124" s="23" t="str">
        <x:v>False</x:v>
      </x:c>
    </x:row>
    <x:row r="3125">
      <x:c r="A3125" s="23" t="str">
        <x:v>active_label_common_panel</x:v>
      </x:c>
      <x:c r="B3125" s="23" t="n">
        <x:v>90</x:v>
      </x:c>
      <x:c r="C3125" s="23" t="str">
        <x:v>checkpoint:epoch:qwen3-coder-next</x:v>
      </x:c>
      <x:c r="D3125" s="23" t="str">
        <x:v>Qwen3-Coder-Next</x:v>
      </x:c>
      <x:c r="E3125" s="23" t="str">
        <x:v>alibaba</x:v>
      </x:c>
      <x:c r="F3125" s="78" t="n">
        <x:v>46055</x:v>
      </x:c>
      <x:c r="G3125" s="78" t="n">
        <x:v>46146</x:v>
      </x:c>
      <x:c r="H3125" s="81" t="n">
        <x:v>0.3</x:v>
      </x:c>
      <x:c r="I3125" s="81" t="n">
        <x:v>0.40249223595</x:v>
      </x:c>
      <x:c r="J3125" s="23" t="str">
        <x:v>total_b</x:v>
      </x:c>
      <x:c r="K3125" s="23" t="str">
        <x:v>score_date</x:v>
      </x:c>
      <x:c r="L3125" s="81" t="n">
        <x:v>80</x:v>
      </x:c>
      <x:c r="M3125" s="81" t="n">
        <x:v>69.01924978102781</x:v>
      </x:c>
      <x:c r="N3125" s="81" t="n">
        <x:v>-0.06411975266427322</x:v>
      </x:c>
      <x:c r="O3125" s="23" t="n">
        <x:v>29</x:v>
      </x:c>
      <x:c r="P3125" s="23" t="n">
        <x:v>9</x:v>
      </x:c>
      <x:c r="Q3125" s="78" t="n">
        <x:v>46138</x:v>
      </x:c>
      <x:c r="R3125" s="23" t="str">
        <x:v>True</x:v>
      </x:c>
      <x:c r="S3125" s="23" t="str">
        <x:v>True</x:v>
      </x:c>
      <x:c r="T3125" s="23" t="str">
        <x:v>False</x:v>
      </x:c>
    </x:row>
    <x:row r="3126">
      <x:c r="A3126" s="23" t="str">
        <x:v>active_label_common_panel</x:v>
      </x:c>
      <x:c r="B3126" s="23" t="n">
        <x:v>90</x:v>
      </x:c>
      <x:c r="C3126" s="23" t="str">
        <x:v>checkpoint:epoch:qwen3-coder-next</x:v>
      </x:c>
      <x:c r="D3126" s="23" t="str">
        <x:v>Qwen3-Coder-Next</x:v>
      </x:c>
      <x:c r="E3126" s="23" t="str">
        <x:v>alibaba</x:v>
      </x:c>
      <x:c r="F3126" s="78" t="n">
        <x:v>46055</x:v>
      </x:c>
      <x:c r="G3126" s="78" t="n">
        <x:v>46146</x:v>
      </x:c>
      <x:c r="H3126" s="81" t="n">
        <x:v>0.3</x:v>
      </x:c>
      <x:c r="I3126" s="81" t="n">
        <x:v>0.40249223595</x:v>
      </x:c>
      <x:c r="J3126" s="23" t="str">
        <x:v>total_b</x:v>
      </x:c>
      <x:c r="K3126" s="23" t="str">
        <x:v>score_date_historical_price</x:v>
      </x:c>
      <x:c r="L3126" s="81" t="n">
        <x:v>80</x:v>
      </x:c>
      <x:c r="M3126" s="81" t="n">
        <x:v>101.58303291463204</x:v>
      </x:c>
      <x:c r="N3126" s="81" t="n">
        <x:v>0.10373118821086776</x:v>
      </x:c>
      <x:c r="O3126" s="23" t="n">
        <x:v>29</x:v>
      </x:c>
      <x:c r="P3126" s="23" t="n">
        <x:v>9</x:v>
      </x:c>
      <x:c r="Q3126" s="78" t="n">
        <x:v>46138</x:v>
      </x:c>
      <x:c r="R3126" s="23" t="str">
        <x:v>True</x:v>
      </x:c>
      <x:c r="S3126" s="23" t="str">
        <x:v>True</x:v>
      </x:c>
      <x:c r="T3126" s="23" t="str">
        <x:v>False</x:v>
      </x:c>
    </x:row>
    <x:row r="3127">
      <x:c r="A3127" s="23" t="str">
        <x:v>active_label_common_panel</x:v>
      </x:c>
      <x:c r="B3127" s="23" t="n">
        <x:v>90</x:v>
      </x:c>
      <x:c r="C3127" s="23" t="str">
        <x:v>checkpoint:epoch:qwen3-coder-next</x:v>
      </x:c>
      <x:c r="D3127" s="23" t="str">
        <x:v>Qwen3-Coder-Next</x:v>
      </x:c>
      <x:c r="E3127" s="23" t="str">
        <x:v>alibaba</x:v>
      </x:c>
      <x:c r="F3127" s="78" t="n">
        <x:v>46055</x:v>
      </x:c>
      <x:c r="G3127" s="78" t="n">
        <x:v>46146</x:v>
      </x:c>
      <x:c r="H3127" s="81" t="n">
        <x:v>0.3</x:v>
      </x:c>
      <x:c r="I3127" s="81" t="n">
        <x:v>0.40249223595</x:v>
      </x:c>
      <x:c r="J3127" s="23" t="str">
        <x:v>total_b</x:v>
      </x:c>
      <x:c r="K3127" s="23" t="str">
        <x:v>score_date_current_price_nonprospective</x:v>
      </x:c>
      <x:c r="L3127" s="81" t="n">
        <x:v>80</x:v>
      </x:c>
      <x:c r="M3127" s="81" t="n">
        <x:v>111.73838900196395</x:v>
      </x:c>
      <x:c r="N3127" s="81" t="n">
        <x:v>0.14511241859850774</x:v>
      </x:c>
      <x:c r="O3127" s="23" t="n">
        <x:v>29</x:v>
      </x:c>
      <x:c r="P3127" s="23" t="n">
        <x:v>9</x:v>
      </x:c>
      <x:c r="Q3127" s="78" t="n">
        <x:v>46138</x:v>
      </x:c>
      <x:c r="R3127" s="23" t="str">
        <x:v>True</x:v>
      </x:c>
      <x:c r="S3127" s="23" t="str">
        <x:v>True</x:v>
      </x:c>
      <x:c r="T3127" s="23" t="str">
        <x:v>True</x:v>
      </x:c>
    </x:row>
    <x:row r="3128">
      <x:c r="A3128" s="23" t="str">
        <x:v>active_label_common_panel</x:v>
      </x:c>
      <x:c r="B3128" s="23" t="n">
        <x:v>90</x:v>
      </x:c>
      <x:c r="C3128" s="23" t="str">
        <x:v>checkpoint:z-ai-zhipu-ai:glm-5</x:v>
      </x:c>
      <x:c r="D3128" s="23" t="str">
        <x:v>GLM-5</x:v>
      </x:c>
      <x:c r="E3128" s="23" t="str">
        <x:v>zai</x:v>
      </x:c>
      <x:c r="F3128" s="78" t="n">
        <x:v>46064</x:v>
      </x:c>
      <x:c r="G3128" s="78" t="n">
        <x:v>46154</x:v>
      </x:c>
      <x:c r="H3128" s="81" t="n">
        <x:v>1.2868566353716329</x:v>
      </x:c>
      <x:c r="I3128" s="81" t="n">
        <x:v>1.7298843892</x:v>
      </x:c>
      <x:c r="J3128" s="23" t="str">
        <x:v>active_b</x:v>
      </x:c>
      <x:c r="K3128" s="23" t="str">
        <x:v>date_historical_price</x:v>
      </x:c>
      <x:c r="L3128" s="81" t="n">
        <x:v>40</x:v>
      </x:c>
      <x:c r="M3128" s="81" t="n">
        <x:v>26.105416691284812</x:v>
      </x:c>
      <x:c r="N3128" s="81" t="n">
        <x:v>-0.18532936157355287</x:v>
      </x:c>
      <x:c r="O3128" s="23" t="n">
        <x:v>34</x:v>
      </x:c>
      <x:c r="P3128" s="23" t="n">
        <x:v>9</x:v>
      </x:c>
      <x:c r="Q3128" s="78" t="n">
        <x:v>46146</x:v>
      </x:c>
      <x:c r="R3128" s="23" t="str">
        <x:v>True</x:v>
      </x:c>
      <x:c r="S3128" s="23" t="str">
        <x:v>True</x:v>
      </x:c>
      <x:c r="T3128" s="23" t="str">
        <x:v>False</x:v>
      </x:c>
    </x:row>
    <x:row r="3129">
      <x:c r="A3129" s="23" t="str">
        <x:v>active_label_common_panel</x:v>
      </x:c>
      <x:c r="B3129" s="23" t="n">
        <x:v>90</x:v>
      </x:c>
      <x:c r="C3129" s="23" t="str">
        <x:v>checkpoint:z-ai-zhipu-ai:glm-5</x:v>
      </x:c>
      <x:c r="D3129" s="23" t="str">
        <x:v>GLM-5</x:v>
      </x:c>
      <x:c r="E3129" s="23" t="str">
        <x:v>zai</x:v>
      </x:c>
      <x:c r="F3129" s="78" t="n">
        <x:v>46064</x:v>
      </x:c>
      <x:c r="G3129" s="78" t="n">
        <x:v>46154</x:v>
      </x:c>
      <x:c r="H3129" s="81" t="n">
        <x:v>1.2868566353716329</x:v>
      </x:c>
      <x:c r="I3129" s="81" t="n">
        <x:v>1.7298843892</x:v>
      </x:c>
      <x:c r="J3129" s="23" t="str">
        <x:v>active_b</x:v>
      </x:c>
      <x:c r="K3129" s="23" t="str">
        <x:v>score_date</x:v>
      </x:c>
      <x:c r="L3129" s="81" t="n">
        <x:v>40</x:v>
      </x:c>
      <x:c r="M3129" s="81" t="n">
        <x:v>20.44999050473224</x:v>
      </x:c>
      <x:c r="N3129" s="81" t="n">
        <x:v>-0.29136688063464333</x:v>
      </x:c>
      <x:c r="O3129" s="23" t="n">
        <x:v>34</x:v>
      </x:c>
      <x:c r="P3129" s="23" t="n">
        <x:v>9</x:v>
      </x:c>
      <x:c r="Q3129" s="78" t="n">
        <x:v>46146</x:v>
      </x:c>
      <x:c r="R3129" s="23" t="str">
        <x:v>True</x:v>
      </x:c>
      <x:c r="S3129" s="23" t="str">
        <x:v>True</x:v>
      </x:c>
      <x:c r="T3129" s="23" t="str">
        <x:v>False</x:v>
      </x:c>
    </x:row>
    <x:row r="3130">
      <x:c r="A3130" s="23" t="str">
        <x:v>active_label_common_panel</x:v>
      </x:c>
      <x:c r="B3130" s="23" t="n">
        <x:v>90</x:v>
      </x:c>
      <x:c r="C3130" s="23" t="str">
        <x:v>checkpoint:z-ai-zhipu-ai:glm-5</x:v>
      </x:c>
      <x:c r="D3130" s="23" t="str">
        <x:v>GLM-5</x:v>
      </x:c>
      <x:c r="E3130" s="23" t="str">
        <x:v>zai</x:v>
      </x:c>
      <x:c r="F3130" s="78" t="n">
        <x:v>46064</x:v>
      </x:c>
      <x:c r="G3130" s="78" t="n">
        <x:v>46154</x:v>
      </x:c>
      <x:c r="H3130" s="81" t="n">
        <x:v>1.2868566353716329</x:v>
      </x:c>
      <x:c r="I3130" s="81" t="n">
        <x:v>1.7298843892</x:v>
      </x:c>
      <x:c r="J3130" s="23" t="str">
        <x:v>active_b</x:v>
      </x:c>
      <x:c r="K3130" s="23" t="str">
        <x:v>score_date_historical_price</x:v>
      </x:c>
      <x:c r="L3130" s="81" t="n">
        <x:v>40</x:v>
      </x:c>
      <x:c r="M3130" s="81" t="n">
        <x:v>25.853134414762007</x:v>
      </x:c>
      <x:c r="N3130" s="81" t="n">
        <x:v>-0.1895467871663653</x:v>
      </x:c>
      <x:c r="O3130" s="23" t="n">
        <x:v>34</x:v>
      </x:c>
      <x:c r="P3130" s="23" t="n">
        <x:v>9</x:v>
      </x:c>
      <x:c r="Q3130" s="78" t="n">
        <x:v>46146</x:v>
      </x:c>
      <x:c r="R3130" s="23" t="str">
        <x:v>True</x:v>
      </x:c>
      <x:c r="S3130" s="23" t="str">
        <x:v>True</x:v>
      </x:c>
      <x:c r="T3130" s="23" t="str">
        <x:v>False</x:v>
      </x:c>
    </x:row>
    <x:row r="3131">
      <x:c r="A3131" s="23" t="str">
        <x:v>active_label_common_panel</x:v>
      </x:c>
      <x:c r="B3131" s="23" t="n">
        <x:v>90</x:v>
      </x:c>
      <x:c r="C3131" s="23" t="str">
        <x:v>checkpoint:z-ai-zhipu-ai:glm-5</x:v>
      </x:c>
      <x:c r="D3131" s="23" t="str">
        <x:v>GLM-5</x:v>
      </x:c>
      <x:c r="E3131" s="23" t="str">
        <x:v>zai</x:v>
      </x:c>
      <x:c r="F3131" s="78" t="n">
        <x:v>46064</x:v>
      </x:c>
      <x:c r="G3131" s="78" t="n">
        <x:v>46154</x:v>
      </x:c>
      <x:c r="H3131" s="81" t="n">
        <x:v>1.2868566353716329</x:v>
      </x:c>
      <x:c r="I3131" s="81" t="n">
        <x:v>1.7298843892</x:v>
      </x:c>
      <x:c r="J3131" s="23" t="str">
        <x:v>active_b</x:v>
      </x:c>
      <x:c r="K3131" s="23" t="str">
        <x:v>score_date_current_price_nonprospective</x:v>
      </x:c>
      <x:c r="L3131" s="81" t="n">
        <x:v>40</x:v>
      </x:c>
      <x:c r="M3131" s="81" t="n">
        <x:v>21.67630690693095</x:v>
      </x:c>
      <x:c r="N3131" s="81" t="n">
        <x:v>-0.2660746999267594</x:v>
      </x:c>
      <x:c r="O3131" s="23" t="n">
        <x:v>34</x:v>
      </x:c>
      <x:c r="P3131" s="23" t="n">
        <x:v>9</x:v>
      </x:c>
      <x:c r="Q3131" s="78" t="n">
        <x:v>46146</x:v>
      </x:c>
      <x:c r="R3131" s="23" t="str">
        <x:v>True</x:v>
      </x:c>
      <x:c r="S3131" s="23" t="str">
        <x:v>True</x:v>
      </x:c>
      <x:c r="T3131" s="23" t="str">
        <x:v>True</x:v>
      </x:c>
    </x:row>
    <x:row r="3132">
      <x:c r="A3132" s="23" t="str">
        <x:v>active_label_common_panel</x:v>
      </x:c>
      <x:c r="B3132" s="23" t="n">
        <x:v>90</x:v>
      </x:c>
      <x:c r="C3132" s="23" t="str">
        <x:v>checkpoint:z-ai-zhipu-ai:glm-5</x:v>
      </x:c>
      <x:c r="D3132" s="23" t="str">
        <x:v>GLM-5</x:v>
      </x:c>
      <x:c r="E3132" s="23" t="str">
        <x:v>zai</x:v>
      </x:c>
      <x:c r="F3132" s="78" t="n">
        <x:v>46064</x:v>
      </x:c>
      <x:c r="G3132" s="78" t="n">
        <x:v>46154</x:v>
      </x:c>
      <x:c r="H3132" s="81" t="n">
        <x:v>1.2868566353716329</x:v>
      </x:c>
      <x:c r="I3132" s="81" t="n">
        <x:v>1.7298843892</x:v>
      </x:c>
      <x:c r="J3132" s="23" t="str">
        <x:v>total_b</x:v>
      </x:c>
      <x:c r="K3132" s="23" t="str">
        <x:v>date_historical_price</x:v>
      </x:c>
      <x:c r="L3132" s="81" t="n">
        <x:v>744</x:v>
      </x:c>
      <x:c r="M3132" s="81" t="n">
        <x:v>1626.8620160547703</x:v>
      </x:c>
      <x:c r="N3132" s="81" t="n">
        <x:v>0.33977778382782053</x:v>
      </x:c>
      <x:c r="O3132" s="23" t="n">
        <x:v>34</x:v>
      </x:c>
      <x:c r="P3132" s="23" t="n">
        <x:v>9</x:v>
      </x:c>
      <x:c r="Q3132" s="78" t="n">
        <x:v>46146</x:v>
      </x:c>
      <x:c r="R3132" s="23" t="str">
        <x:v>True</x:v>
      </x:c>
      <x:c r="S3132" s="23" t="str">
        <x:v>True</x:v>
      </x:c>
      <x:c r="T3132" s="23" t="str">
        <x:v>False</x:v>
      </x:c>
    </x:row>
    <x:row r="3133">
      <x:c r="A3133" s="23" t="str">
        <x:v>active_label_common_panel</x:v>
      </x:c>
      <x:c r="B3133" s="23" t="n">
        <x:v>90</x:v>
      </x:c>
      <x:c r="C3133" s="23" t="str">
        <x:v>checkpoint:z-ai-zhipu-ai:glm-5</x:v>
      </x:c>
      <x:c r="D3133" s="23" t="str">
        <x:v>GLM-5</x:v>
      </x:c>
      <x:c r="E3133" s="23" t="str">
        <x:v>zai</x:v>
      </x:c>
      <x:c r="F3133" s="78" t="n">
        <x:v>46064</x:v>
      </x:c>
      <x:c r="G3133" s="78" t="n">
        <x:v>46154</x:v>
      </x:c>
      <x:c r="H3133" s="81" t="n">
        <x:v>1.2868566353716329</x:v>
      </x:c>
      <x:c r="I3133" s="81" t="n">
        <x:v>1.7298843892</x:v>
      </x:c>
      <x:c r="J3133" s="23" t="str">
        <x:v>total_b</x:v>
      </x:c>
      <x:c r="K3133" s="23" t="str">
        <x:v>score_date</x:v>
      </x:c>
      <x:c r="L3133" s="81" t="n">
        <x:v>744</x:v>
      </x:c>
      <x:c r="M3133" s="81" t="n">
        <x:v>2152.859625779702</x:v>
      </x:c>
      <x:c r="N3133" s="81" t="n">
        <x:v>0.4614427776325728</x:v>
      </x:c>
      <x:c r="O3133" s="23" t="n">
        <x:v>34</x:v>
      </x:c>
      <x:c r="P3133" s="23" t="n">
        <x:v>9</x:v>
      </x:c>
      <x:c r="Q3133" s="78" t="n">
        <x:v>46146</x:v>
      </x:c>
      <x:c r="R3133" s="23" t="str">
        <x:v>True</x:v>
      </x:c>
      <x:c r="S3133" s="23" t="str">
        <x:v>True</x:v>
      </x:c>
      <x:c r="T3133" s="23" t="str">
        <x:v>False</x:v>
      </x:c>
    </x:row>
    <x:row r="3134">
      <x:c r="A3134" s="23" t="str">
        <x:v>active_label_common_panel</x:v>
      </x:c>
      <x:c r="B3134" s="23" t="n">
        <x:v>90</x:v>
      </x:c>
      <x:c r="C3134" s="23" t="str">
        <x:v>checkpoint:z-ai-zhipu-ai:glm-5</x:v>
      </x:c>
      <x:c r="D3134" s="23" t="str">
        <x:v>GLM-5</x:v>
      </x:c>
      <x:c r="E3134" s="23" t="str">
        <x:v>zai</x:v>
      </x:c>
      <x:c r="F3134" s="78" t="n">
        <x:v>46064</x:v>
      </x:c>
      <x:c r="G3134" s="78" t="n">
        <x:v>46154</x:v>
      </x:c>
      <x:c r="H3134" s="81" t="n">
        <x:v>1.2868566353716329</x:v>
      </x:c>
      <x:c r="I3134" s="81" t="n">
        <x:v>1.7298843892</x:v>
      </x:c>
      <x:c r="J3134" s="23" t="str">
        <x:v>total_b</x:v>
      </x:c>
      <x:c r="K3134" s="23" t="str">
        <x:v>score_date_historical_price</x:v>
      </x:c>
      <x:c r="L3134" s="81" t="n">
        <x:v>744</x:v>
      </x:c>
      <x:c r="M3134" s="81" t="n">
        <x:v>3032.3120701626344</x:v>
      </x:c>
      <x:c r="N3134" s="81" t="n">
        <x:v>0.6102009590972876</x:v>
      </x:c>
      <x:c r="O3134" s="23" t="n">
        <x:v>34</x:v>
      </x:c>
      <x:c r="P3134" s="23" t="n">
        <x:v>9</x:v>
      </x:c>
      <x:c r="Q3134" s="78" t="n">
        <x:v>46146</x:v>
      </x:c>
      <x:c r="R3134" s="23" t="str">
        <x:v>True</x:v>
      </x:c>
      <x:c r="S3134" s="23" t="str">
        <x:v>True</x:v>
      </x:c>
      <x:c r="T3134" s="23" t="str">
        <x:v>False</x:v>
      </x:c>
    </x:row>
    <x:row r="3135">
      <x:c r="A3135" s="23" t="str">
        <x:v>active_label_common_panel</x:v>
      </x:c>
      <x:c r="B3135" s="23" t="n">
        <x:v>90</x:v>
      </x:c>
      <x:c r="C3135" s="23" t="str">
        <x:v>checkpoint:z-ai-zhipu-ai:glm-5</x:v>
      </x:c>
      <x:c r="D3135" s="23" t="str">
        <x:v>GLM-5</x:v>
      </x:c>
      <x:c r="E3135" s="23" t="str">
        <x:v>zai</x:v>
      </x:c>
      <x:c r="F3135" s="78" t="n">
        <x:v>46064</x:v>
      </x:c>
      <x:c r="G3135" s="78" t="n">
        <x:v>46154</x:v>
      </x:c>
      <x:c r="H3135" s="81" t="n">
        <x:v>1.2868566353716329</x:v>
      </x:c>
      <x:c r="I3135" s="81" t="n">
        <x:v>1.7298843892</x:v>
      </x:c>
      <x:c r="J3135" s="23" t="str">
        <x:v>total_b</x:v>
      </x:c>
      <x:c r="K3135" s="23" t="str">
        <x:v>score_date_current_price_nonprospective</x:v>
      </x:c>
      <x:c r="L3135" s="81" t="n">
        <x:v>744</x:v>
      </x:c>
      <x:c r="M3135" s="81" t="n">
        <x:v>2305.9115389428066</x:v>
      </x:c>
      <x:c r="N3135" s="81" t="n">
        <x:v>0.49126970701128136</x:v>
      </x:c>
      <x:c r="O3135" s="23" t="n">
        <x:v>34</x:v>
      </x:c>
      <x:c r="P3135" s="23" t="n">
        <x:v>9</x:v>
      </x:c>
      <x:c r="Q3135" s="78" t="n">
        <x:v>46146</x:v>
      </x:c>
      <x:c r="R3135" s="23" t="str">
        <x:v>True</x:v>
      </x:c>
      <x:c r="S3135" s="23" t="str">
        <x:v>True</x:v>
      </x:c>
      <x:c r="T3135" s="23" t="str">
        <x:v>True</x:v>
      </x:c>
    </x:row>
    <x:row r="3136">
      <x:c r="A3136" s="23" t="str">
        <x:v>active_label_common_panel</x:v>
      </x:c>
      <x:c r="B3136" s="23" t="n">
        <x:v>90</x:v>
      </x:c>
      <x:c r="C3136" s="23" t="str">
        <x:v>checkpoint:minimax:minimax-m2-5</x:v>
      </x:c>
      <x:c r="D3136" s="23" t="str">
        <x:v>MiniMax-M2.5</x:v>
      </x:c>
      <x:c r="E3136" s="23" t="str">
        <x:v>minimax</x:v>
      </x:c>
      <x:c r="F3136" s="78" t="n">
        <x:v>46065</x:v>
      </x:c>
      <x:c r="G3136" s="78" t="n">
        <x:v>46155</x:v>
      </x:c>
      <x:c r="H3136" s="81" t="n">
        <x:v>0.4674398357008097</x:v>
      </x:c>
      <x:c r="I3136" s="81" t="n">
        <x:v>0.597489495613</x:v>
      </x:c>
      <x:c r="J3136" s="23" t="str">
        <x:v>active_b</x:v>
      </x:c>
      <x:c r="K3136" s="23" t="str">
        <x:v>date_historical_price</x:v>
      </x:c>
      <x:c r="L3136" s="81" t="n">
        <x:v>10</x:v>
      </x:c>
      <x:c r="M3136" s="81" t="n">
        <x:v>13.788882298813322</x:v>
      </x:c>
      <x:c r="N3136" s="81" t="n">
        <x:v>0.13952906449850852</x:v>
      </x:c>
      <x:c r="O3136" s="23" t="n">
        <x:v>39</x:v>
      </x:c>
      <x:c r="P3136" s="23" t="n">
        <x:v>9</x:v>
      </x:c>
      <x:c r="Q3136" s="78" t="n">
        <x:v>46154</x:v>
      </x:c>
      <x:c r="R3136" s="23" t="str">
        <x:v>True</x:v>
      </x:c>
      <x:c r="S3136" s="23" t="str">
        <x:v>True</x:v>
      </x:c>
      <x:c r="T3136" s="23" t="str">
        <x:v>False</x:v>
      </x:c>
    </x:row>
    <x:row r="3137">
      <x:c r="A3137" s="23" t="str">
        <x:v>active_label_common_panel</x:v>
      </x:c>
      <x:c r="B3137" s="23" t="n">
        <x:v>90</x:v>
      </x:c>
      <x:c r="C3137" s="23" t="str">
        <x:v>checkpoint:minimax:minimax-m2-5</x:v>
      </x:c>
      <x:c r="D3137" s="23" t="str">
        <x:v>MiniMax-M2.5</x:v>
      </x:c>
      <x:c r="E3137" s="23" t="str">
        <x:v>minimax</x:v>
      </x:c>
      <x:c r="F3137" s="78" t="n">
        <x:v>46065</x:v>
      </x:c>
      <x:c r="G3137" s="78" t="n">
        <x:v>46155</x:v>
      </x:c>
      <x:c r="H3137" s="81" t="n">
        <x:v>0.4674398357008097</x:v>
      </x:c>
      <x:c r="I3137" s="81" t="n">
        <x:v>0.597489495613</x:v>
      </x:c>
      <x:c r="J3137" s="23" t="str">
        <x:v>active_b</x:v>
      </x:c>
      <x:c r="K3137" s="23" t="str">
        <x:v>score_date</x:v>
      </x:c>
      <x:c r="L3137" s="81" t="n">
        <x:v>10</x:v>
      </x:c>
      <x:c r="M3137" s="81" t="n">
        <x:v>17.9515928884942</x:v>
      </x:c>
      <x:c r="N3137" s="81" t="n">
        <x:v>0.25410299062969344</x:v>
      </x:c>
      <x:c r="O3137" s="23" t="n">
        <x:v>39</x:v>
      </x:c>
      <x:c r="P3137" s="23" t="n">
        <x:v>9</x:v>
      </x:c>
      <x:c r="Q3137" s="78" t="n">
        <x:v>46154</x:v>
      </x:c>
      <x:c r="R3137" s="23" t="str">
        <x:v>True</x:v>
      </x:c>
      <x:c r="S3137" s="23" t="str">
        <x:v>True</x:v>
      </x:c>
      <x:c r="T3137" s="23" t="str">
        <x:v>False</x:v>
      </x:c>
    </x:row>
    <x:row r="3138">
      <x:c r="A3138" s="23" t="str">
        <x:v>active_label_common_panel</x:v>
      </x:c>
      <x:c r="B3138" s="23" t="n">
        <x:v>90</x:v>
      </x:c>
      <x:c r="C3138" s="23" t="str">
        <x:v>checkpoint:minimax:minimax-m2-5</x:v>
      </x:c>
      <x:c r="D3138" s="23" t="str">
        <x:v>MiniMax-M2.5</x:v>
      </x:c>
      <x:c r="E3138" s="23" t="str">
        <x:v>minimax</x:v>
      </x:c>
      <x:c r="F3138" s="78" t="n">
        <x:v>46065</x:v>
      </x:c>
      <x:c r="G3138" s="78" t="n">
        <x:v>46155</x:v>
      </x:c>
      <x:c r="H3138" s="81" t="n">
        <x:v>0.4674398357008097</x:v>
      </x:c>
      <x:c r="I3138" s="81" t="n">
        <x:v>0.597489495613</x:v>
      </x:c>
      <x:c r="J3138" s="23" t="str">
        <x:v>active_b</x:v>
      </x:c>
      <x:c r="K3138" s="23" t="str">
        <x:v>score_date_historical_price</x:v>
      </x:c>
      <x:c r="L3138" s="81" t="n">
        <x:v>10</x:v>
      </x:c>
      <x:c r="M3138" s="81" t="n">
        <x:v>15.325580998711011</x:v>
      </x:c>
      <x:c r="N3138" s="81" t="n">
        <x:v>0.18541694777454817</x:v>
      </x:c>
      <x:c r="O3138" s="23" t="n">
        <x:v>39</x:v>
      </x:c>
      <x:c r="P3138" s="23" t="n">
        <x:v>9</x:v>
      </x:c>
      <x:c r="Q3138" s="78" t="n">
        <x:v>46154</x:v>
      </x:c>
      <x:c r="R3138" s="23" t="str">
        <x:v>True</x:v>
      </x:c>
      <x:c r="S3138" s="23" t="str">
        <x:v>True</x:v>
      </x:c>
      <x:c r="T3138" s="23" t="str">
        <x:v>False</x:v>
      </x:c>
    </x:row>
    <x:row r="3139">
      <x:c r="A3139" s="23" t="str">
        <x:v>active_label_common_panel</x:v>
      </x:c>
      <x:c r="B3139" s="23" t="n">
        <x:v>90</x:v>
      </x:c>
      <x:c r="C3139" s="23" t="str">
        <x:v>checkpoint:minimax:minimax-m2-5</x:v>
      </x:c>
      <x:c r="D3139" s="23" t="str">
        <x:v>MiniMax-M2.5</x:v>
      </x:c>
      <x:c r="E3139" s="23" t="str">
        <x:v>minimax</x:v>
      </x:c>
      <x:c r="F3139" s="78" t="n">
        <x:v>46065</x:v>
      </x:c>
      <x:c r="G3139" s="78" t="n">
        <x:v>46155</x:v>
      </x:c>
      <x:c r="H3139" s="81" t="n">
        <x:v>0.4674398357008097</x:v>
      </x:c>
      <x:c r="I3139" s="81" t="n">
        <x:v>0.597489495613</x:v>
      </x:c>
      <x:c r="J3139" s="23" t="str">
        <x:v>active_b</x:v>
      </x:c>
      <x:c r="K3139" s="23" t="str">
        <x:v>score_date_current_price_nonprospective</x:v>
      </x:c>
      <x:c r="L3139" s="81" t="n">
        <x:v>10</x:v>
      </x:c>
      <x:c r="M3139" s="81" t="n">
        <x:v>12.499800160128512</x:v>
      </x:c>
      <x:c r="N3139" s="81" t="n">
        <x:v>0.09690306980427897</x:v>
      </x:c>
      <x:c r="O3139" s="23" t="n">
        <x:v>39</x:v>
      </x:c>
      <x:c r="P3139" s="23" t="n">
        <x:v>9</x:v>
      </x:c>
      <x:c r="Q3139" s="78" t="n">
        <x:v>46154</x:v>
      </x:c>
      <x:c r="R3139" s="23" t="str">
        <x:v>True</x:v>
      </x:c>
      <x:c r="S3139" s="23" t="str">
        <x:v>True</x:v>
      </x:c>
      <x:c r="T3139" s="23" t="str">
        <x:v>True</x:v>
      </x:c>
    </x:row>
    <x:row r="3140">
      <x:c r="A3140" s="23" t="str">
        <x:v>active_label_common_panel</x:v>
      </x:c>
      <x:c r="B3140" s="23" t="n">
        <x:v>90</x:v>
      </x:c>
      <x:c r="C3140" s="23" t="str">
        <x:v>checkpoint:minimax:minimax-m2-5</x:v>
      </x:c>
      <x:c r="D3140" s="23" t="str">
        <x:v>MiniMax-M2.5</x:v>
      </x:c>
      <x:c r="E3140" s="23" t="str">
        <x:v>minimax</x:v>
      </x:c>
      <x:c r="F3140" s="78" t="n">
        <x:v>46065</x:v>
      </x:c>
      <x:c r="G3140" s="78" t="n">
        <x:v>46155</x:v>
      </x:c>
      <x:c r="H3140" s="81" t="n">
        <x:v>0.4674398357008097</x:v>
      </x:c>
      <x:c r="I3140" s="81" t="n">
        <x:v>0.597489495613</x:v>
      </x:c>
      <x:c r="J3140" s="23" t="str">
        <x:v>total_b</x:v>
      </x:c>
      <x:c r="K3140" s="23" t="str">
        <x:v>date_historical_price</x:v>
      </x:c>
      <x:c r="L3140" s="81" t="n">
        <x:v>228.703644928</x:v>
      </x:c>
      <x:c r="M3140" s="81" t="n">
        <x:v>278.67946665759047</x:v>
      </x:c>
      <x:c r="N3140" s="81" t="n">
        <x:v>0.08583188454054837</x:v>
      </x:c>
      <x:c r="O3140" s="23" t="n">
        <x:v>39</x:v>
      </x:c>
      <x:c r="P3140" s="23" t="n">
        <x:v>9</x:v>
      </x:c>
      <x:c r="Q3140" s="78" t="n">
        <x:v>46154</x:v>
      </x:c>
      <x:c r="R3140" s="23" t="str">
        <x:v>True</x:v>
      </x:c>
      <x:c r="S3140" s="23" t="str">
        <x:v>True</x:v>
      </x:c>
      <x:c r="T3140" s="23" t="str">
        <x:v>False</x:v>
      </x:c>
    </x:row>
    <x:row r="3141">
      <x:c r="A3141" s="23" t="str">
        <x:v>active_label_common_panel</x:v>
      </x:c>
      <x:c r="B3141" s="23" t="n">
        <x:v>90</x:v>
      </x:c>
      <x:c r="C3141" s="23" t="str">
        <x:v>checkpoint:minimax:minimax-m2-5</x:v>
      </x:c>
      <x:c r="D3141" s="23" t="str">
        <x:v>MiniMax-M2.5</x:v>
      </x:c>
      <x:c r="E3141" s="23" t="str">
        <x:v>minimax</x:v>
      </x:c>
      <x:c r="F3141" s="78" t="n">
        <x:v>46065</x:v>
      </x:c>
      <x:c r="G3141" s="78" t="n">
        <x:v>46155</x:v>
      </x:c>
      <x:c r="H3141" s="81" t="n">
        <x:v>0.4674398357008097</x:v>
      </x:c>
      <x:c r="I3141" s="81" t="n">
        <x:v>0.597489495613</x:v>
      </x:c>
      <x:c r="J3141" s="23" t="str">
        <x:v>total_b</x:v>
      </x:c>
      <x:c r="K3141" s="23" t="str">
        <x:v>score_date</x:v>
      </x:c>
      <x:c r="L3141" s="81" t="n">
        <x:v>228.703644928</x:v>
      </x:c>
      <x:c r="M3141" s="81" t="n">
        <x:v>690.9622999482132</x:v>
      </x:c>
      <x:c r="N3141" s="81" t="n">
        <x:v>0.48018126603048406</x:v>
      </x:c>
      <x:c r="O3141" s="23" t="n">
        <x:v>39</x:v>
      </x:c>
      <x:c r="P3141" s="23" t="n">
        <x:v>9</x:v>
      </x:c>
      <x:c r="Q3141" s="78" t="n">
        <x:v>46154</x:v>
      </x:c>
      <x:c r="R3141" s="23" t="str">
        <x:v>True</x:v>
      </x:c>
      <x:c r="S3141" s="23" t="str">
        <x:v>True</x:v>
      </x:c>
      <x:c r="T3141" s="23" t="str">
        <x:v>False</x:v>
      </x:c>
    </x:row>
    <x:row r="3142">
      <x:c r="A3142" s="23" t="str">
        <x:v>active_label_common_panel</x:v>
      </x:c>
      <x:c r="B3142" s="23" t="n">
        <x:v>90</x:v>
      </x:c>
      <x:c r="C3142" s="23" t="str">
        <x:v>checkpoint:minimax:minimax-m2-5</x:v>
      </x:c>
      <x:c r="D3142" s="23" t="str">
        <x:v>MiniMax-M2.5</x:v>
      </x:c>
      <x:c r="E3142" s="23" t="str">
        <x:v>minimax</x:v>
      </x:c>
      <x:c r="F3142" s="78" t="n">
        <x:v>46065</x:v>
      </x:c>
      <x:c r="G3142" s="78" t="n">
        <x:v>46155</x:v>
      </x:c>
      <x:c r="H3142" s="81" t="n">
        <x:v>0.4674398357008097</x:v>
      </x:c>
      <x:c r="I3142" s="81" t="n">
        <x:v>0.597489495613</x:v>
      </x:c>
      <x:c r="J3142" s="23" t="str">
        <x:v>total_b</x:v>
      </x:c>
      <x:c r="K3142" s="23" t="str">
        <x:v>score_date_historical_price</x:v>
      </x:c>
      <x:c r="L3142" s="81" t="n">
        <x:v>228.703644928</x:v>
      </x:c>
      <x:c r="M3142" s="81" t="n">
        <x:v>547.2360180603073</x:v>
      </x:c>
      <x:c r="N3142" s="81" t="n">
        <x:v>0.37890158794934414</x:v>
      </x:c>
      <x:c r="O3142" s="23" t="n">
        <x:v>39</x:v>
      </x:c>
      <x:c r="P3142" s="23" t="n">
        <x:v>9</x:v>
      </x:c>
      <x:c r="Q3142" s="78" t="n">
        <x:v>46154</x:v>
      </x:c>
      <x:c r="R3142" s="23" t="str">
        <x:v>True</x:v>
      </x:c>
      <x:c r="S3142" s="23" t="str">
        <x:v>True</x:v>
      </x:c>
      <x:c r="T3142" s="23" t="str">
        <x:v>False</x:v>
      </x:c>
    </x:row>
    <x:row r="3143">
      <x:c r="A3143" s="23" t="str">
        <x:v>active_label_common_panel</x:v>
      </x:c>
      <x:c r="B3143" s="23" t="n">
        <x:v>90</x:v>
      </x:c>
      <x:c r="C3143" s="23" t="str">
        <x:v>checkpoint:minimax:minimax-m2-5</x:v>
      </x:c>
      <x:c r="D3143" s="23" t="str">
        <x:v>MiniMax-M2.5</x:v>
      </x:c>
      <x:c r="E3143" s="23" t="str">
        <x:v>minimax</x:v>
      </x:c>
      <x:c r="F3143" s="78" t="n">
        <x:v>46065</x:v>
      </x:c>
      <x:c r="G3143" s="78" t="n">
        <x:v>46155</x:v>
      </x:c>
      <x:c r="H3143" s="81" t="n">
        <x:v>0.4674398357008097</x:v>
      </x:c>
      <x:c r="I3143" s="81" t="n">
        <x:v>0.597489495613</x:v>
      </x:c>
      <x:c r="J3143" s="23" t="str">
        <x:v>total_b</x:v>
      </x:c>
      <x:c r="K3143" s="23" t="str">
        <x:v>score_date_current_price_nonprospective</x:v>
      </x:c>
      <x:c r="L3143" s="81" t="n">
        <x:v>228.703644928</x:v>
      </x:c>
      <x:c r="M3143" s="81" t="n">
        <x:v>441.63671249583354</x:v>
      </x:c>
      <x:c r="N3143" s="81" t="n">
        <x:v>0.2857920822094874</x:v>
      </x:c>
      <x:c r="O3143" s="23" t="n">
        <x:v>39</x:v>
      </x:c>
      <x:c r="P3143" s="23" t="n">
        <x:v>9</x:v>
      </x:c>
      <x:c r="Q3143" s="78" t="n">
        <x:v>46154</x:v>
      </x:c>
      <x:c r="R3143" s="23" t="str">
        <x:v>True</x:v>
      </x:c>
      <x:c r="S3143" s="23" t="str">
        <x:v>True</x:v>
      </x:c>
      <x:c r="T3143" s="23" t="str">
        <x:v>True</x:v>
      </x:c>
    </x:row>
    <x:row r="3144">
      <x:c r="A3144" s="23" t="str">
        <x:v>active_label_common_panel</x:v>
      </x:c>
      <x:c r="B3144" s="23" t="n">
        <x:v>90</x:v>
      </x:c>
      <x:c r="C3144" s="23" t="str">
        <x:v>checkpoint:epoch:qwen3-5-397b-a17b</x:v>
      </x:c>
      <x:c r="D3144" s="23" t="str">
        <x:v>Qwen3.5 397B-A17B</x:v>
      </x:c>
      <x:c r="E3144" s="23" t="str">
        <x:v>alibaba</x:v>
      </x:c>
      <x:c r="F3144" s="78" t="n">
        <x:v>46066</x:v>
      </x:c>
      <x:c r="G3144" s="78" t="n">
        <x:v>46158</x:v>
      </x:c>
      <x:c r="H3144" s="81" t="n">
        <x:v>0.9553009996854395</x:v>
      </x:c>
      <x:c r="I3144" s="81" t="n">
        <x:v>1.38744369255</x:v>
      </x:c>
      <x:c r="J3144" s="23" t="str">
        <x:v>active_b</x:v>
      </x:c>
      <x:c r="K3144" s="23" t="str">
        <x:v>date_historical_price</x:v>
      </x:c>
      <x:c r="L3144" s="81" t="n">
        <x:v>17</x:v>
      </x:c>
      <x:c r="M3144" s="81" t="n">
        <x:v>23.543395041188244</x:v>
      </x:c>
      <x:c r="N3144" s="81" t="n">
        <x:v>0.14142016845193225</x:v>
      </x:c>
      <x:c r="O3144" s="23" t="n">
        <x:v>31</x:v>
      </x:c>
      <x:c r="P3144" s="23" t="n">
        <x:v>9</x:v>
      </x:c>
      <x:c r="Q3144" s="78" t="n">
        <x:v>46155</x:v>
      </x:c>
      <x:c r="R3144" s="23" t="str">
        <x:v>True</x:v>
      </x:c>
      <x:c r="S3144" s="23" t="str">
        <x:v>True</x:v>
      </x:c>
      <x:c r="T3144" s="23" t="str">
        <x:v>False</x:v>
      </x:c>
    </x:row>
    <x:row r="3145">
      <x:c r="A3145" s="23" t="str">
        <x:v>active_label_common_panel</x:v>
      </x:c>
      <x:c r="B3145" s="23" t="n">
        <x:v>90</x:v>
      </x:c>
      <x:c r="C3145" s="23" t="str">
        <x:v>checkpoint:epoch:qwen3-5-397b-a17b</x:v>
      </x:c>
      <x:c r="D3145" s="23" t="str">
        <x:v>Qwen3.5 397B-A17B</x:v>
      </x:c>
      <x:c r="E3145" s="23" t="str">
        <x:v>alibaba</x:v>
      </x:c>
      <x:c r="F3145" s="78" t="n">
        <x:v>46066</x:v>
      </x:c>
      <x:c r="G3145" s="78" t="n">
        <x:v>46158</x:v>
      </x:c>
      <x:c r="H3145" s="81" t="n">
        <x:v>0.9553009996854395</x:v>
      </x:c>
      <x:c r="I3145" s="81" t="n">
        <x:v>1.38744369255</x:v>
      </x:c>
      <x:c r="J3145" s="23" t="str">
        <x:v>active_b</x:v>
      </x:c>
      <x:c r="K3145" s="23" t="str">
        <x:v>score_date</x:v>
      </x:c>
      <x:c r="L3145" s="81" t="n">
        <x:v>17</x:v>
      </x:c>
      <x:c r="M3145" s="81" t="n">
        <x:v>15.702379533988264</x:v>
      </x:c>
      <x:c r="N3145" s="81" t="n">
        <x:v>-0.03448345112351907</x:v>
      </x:c>
      <x:c r="O3145" s="23" t="n">
        <x:v>31</x:v>
      </x:c>
      <x:c r="P3145" s="23" t="n">
        <x:v>9</x:v>
      </x:c>
      <x:c r="Q3145" s="78" t="n">
        <x:v>46155</x:v>
      </x:c>
      <x:c r="R3145" s="23" t="str">
        <x:v>True</x:v>
      </x:c>
      <x:c r="S3145" s="23" t="str">
        <x:v>True</x:v>
      </x:c>
      <x:c r="T3145" s="23" t="str">
        <x:v>False</x:v>
      </x:c>
    </x:row>
    <x:row r="3146">
      <x:c r="A3146" s="23" t="str">
        <x:v>active_label_common_panel</x:v>
      </x:c>
      <x:c r="B3146" s="23" t="n">
        <x:v>90</x:v>
      </x:c>
      <x:c r="C3146" s="23" t="str">
        <x:v>checkpoint:epoch:qwen3-5-397b-a17b</x:v>
      </x:c>
      <x:c r="D3146" s="23" t="str">
        <x:v>Qwen3.5 397B-A17B</x:v>
      </x:c>
      <x:c r="E3146" s="23" t="str">
        <x:v>alibaba</x:v>
      </x:c>
      <x:c r="F3146" s="78" t="n">
        <x:v>46066</x:v>
      </x:c>
      <x:c r="G3146" s="78" t="n">
        <x:v>46158</x:v>
      </x:c>
      <x:c r="H3146" s="81" t="n">
        <x:v>0.9553009996854395</x:v>
      </x:c>
      <x:c r="I3146" s="81" t="n">
        <x:v>1.38744369255</x:v>
      </x:c>
      <x:c r="J3146" s="23" t="str">
        <x:v>active_b</x:v>
      </x:c>
      <x:c r="K3146" s="23" t="str">
        <x:v>score_date_historical_price</x:v>
      </x:c>
      <x:c r="L3146" s="81" t="n">
        <x:v>17</x:v>
      </x:c>
      <x:c r="M3146" s="81" t="n">
        <x:v>23.575659403689304</x:v>
      </x:c>
      <x:c r="N3146" s="81" t="n">
        <x:v>0.14201492727939152</x:v>
      </x:c>
      <x:c r="O3146" s="23" t="n">
        <x:v>31</x:v>
      </x:c>
      <x:c r="P3146" s="23" t="n">
        <x:v>9</x:v>
      </x:c>
      <x:c r="Q3146" s="78" t="n">
        <x:v>46155</x:v>
      </x:c>
      <x:c r="R3146" s="23" t="str">
        <x:v>True</x:v>
      </x:c>
      <x:c r="S3146" s="23" t="str">
        <x:v>True</x:v>
      </x:c>
      <x:c r="T3146" s="23" t="str">
        <x:v>False</x:v>
      </x:c>
    </x:row>
    <x:row r="3147">
      <x:c r="A3147" s="23" t="str">
        <x:v>active_label_common_panel</x:v>
      </x:c>
      <x:c r="B3147" s="23" t="n">
        <x:v>90</x:v>
      </x:c>
      <x:c r="C3147" s="23" t="str">
        <x:v>checkpoint:epoch:qwen3-5-397b-a17b</x:v>
      </x:c>
      <x:c r="D3147" s="23" t="str">
        <x:v>Qwen3.5 397B-A17B</x:v>
      </x:c>
      <x:c r="E3147" s="23" t="str">
        <x:v>alibaba</x:v>
      </x:c>
      <x:c r="F3147" s="78" t="n">
        <x:v>46066</x:v>
      </x:c>
      <x:c r="G3147" s="78" t="n">
        <x:v>46158</x:v>
      </x:c>
      <x:c r="H3147" s="81" t="n">
        <x:v>0.9553009996854395</x:v>
      </x:c>
      <x:c r="I3147" s="81" t="n">
        <x:v>1.38744369255</x:v>
      </x:c>
      <x:c r="J3147" s="23" t="str">
        <x:v>active_b</x:v>
      </x:c>
      <x:c r="K3147" s="23" t="str">
        <x:v>score_date_current_price_nonprospective</x:v>
      </x:c>
      <x:c r="L3147" s="81" t="n">
        <x:v>17</x:v>
      </x:c>
      <x:c r="M3147" s="81" t="n">
        <x:v>25.209951061206237</x:v>
      </x:c>
      <x:c r="N3147" s="81" t="n">
        <x:v>0.17112308122523617</x:v>
      </x:c>
      <x:c r="O3147" s="23" t="n">
        <x:v>31</x:v>
      </x:c>
      <x:c r="P3147" s="23" t="n">
        <x:v>9</x:v>
      </x:c>
      <x:c r="Q3147" s="78" t="n">
        <x:v>46155</x:v>
      </x:c>
      <x:c r="R3147" s="23" t="str">
        <x:v>True</x:v>
      </x:c>
      <x:c r="S3147" s="23" t="str">
        <x:v>True</x:v>
      </x:c>
      <x:c r="T3147" s="23" t="str">
        <x:v>True</x:v>
      </x:c>
    </x:row>
    <x:row r="3148">
      <x:c r="A3148" s="23" t="str">
        <x:v>active_label_common_panel</x:v>
      </x:c>
      <x:c r="B3148" s="23" t="n">
        <x:v>90</x:v>
      </x:c>
      <x:c r="C3148" s="23" t="str">
        <x:v>checkpoint:epoch:qwen3-5-397b-a17b</x:v>
      </x:c>
      <x:c r="D3148" s="23" t="str">
        <x:v>Qwen3.5 397B-A17B</x:v>
      </x:c>
      <x:c r="E3148" s="23" t="str">
        <x:v>alibaba</x:v>
      </x:c>
      <x:c r="F3148" s="78" t="n">
        <x:v>46066</x:v>
      </x:c>
      <x:c r="G3148" s="78" t="n">
        <x:v>46158</x:v>
      </x:c>
      <x:c r="H3148" s="81" t="n">
        <x:v>0.9553009996854395</x:v>
      </x:c>
      <x:c r="I3148" s="81" t="n">
        <x:v>1.38744369255</x:v>
      </x:c>
      <x:c r="J3148" s="23" t="str">
        <x:v>total_b</x:v>
      </x:c>
      <x:c r="K3148" s="23" t="str">
        <x:v>date_historical_price</x:v>
      </x:c>
      <x:c r="L3148" s="81" t="n">
        <x:v>397</x:v>
      </x:c>
      <x:c r="M3148" s="81" t="n">
        <x:v>772.2405273682787</x:v>
      </x:c>
      <x:c r="N3148" s="81" t="n">
        <x:v>0.28896208300167514</x:v>
      </x:c>
      <x:c r="O3148" s="23" t="n">
        <x:v>31</x:v>
      </x:c>
      <x:c r="P3148" s="23" t="n">
        <x:v>9</x:v>
      </x:c>
      <x:c r="Q3148" s="78" t="n">
        <x:v>46155</x:v>
      </x:c>
      <x:c r="R3148" s="23" t="str">
        <x:v>True</x:v>
      </x:c>
      <x:c r="S3148" s="23" t="str">
        <x:v>True</x:v>
      </x:c>
      <x:c r="T3148" s="23" t="str">
        <x:v>False</x:v>
      </x:c>
    </x:row>
    <x:row r="3149">
      <x:c r="A3149" s="23" t="str">
        <x:v>active_label_common_panel</x:v>
      </x:c>
      <x:c r="B3149" s="23" t="n">
        <x:v>90</x:v>
      </x:c>
      <x:c r="C3149" s="23" t="str">
        <x:v>checkpoint:epoch:qwen3-5-397b-a17b</x:v>
      </x:c>
      <x:c r="D3149" s="23" t="str">
        <x:v>Qwen3.5 397B-A17B</x:v>
      </x:c>
      <x:c r="E3149" s="23" t="str">
        <x:v>alibaba</x:v>
      </x:c>
      <x:c r="F3149" s="78" t="n">
        <x:v>46066</x:v>
      </x:c>
      <x:c r="G3149" s="78" t="n">
        <x:v>46158</x:v>
      </x:c>
      <x:c r="H3149" s="81" t="n">
        <x:v>0.9553009996854395</x:v>
      </x:c>
      <x:c r="I3149" s="81" t="n">
        <x:v>1.38744369255</x:v>
      </x:c>
      <x:c r="J3149" s="23" t="str">
        <x:v>total_b</x:v>
      </x:c>
      <x:c r="K3149" s="23" t="str">
        <x:v>score_date</x:v>
      </x:c>
      <x:c r="L3149" s="81" t="n">
        <x:v>397</x:v>
      </x:c>
      <x:c r="M3149" s="81" t="n">
        <x:v>507.958383824342</x:v>
      </x:c>
      <x:c r="N3149" s="81" t="n">
        <x:v>0.10703762596214496</x:v>
      </x:c>
      <x:c r="O3149" s="23" t="n">
        <x:v>31</x:v>
      </x:c>
      <x:c r="P3149" s="23" t="n">
        <x:v>9</x:v>
      </x:c>
      <x:c r="Q3149" s="78" t="n">
        <x:v>46155</x:v>
      </x:c>
      <x:c r="R3149" s="23" t="str">
        <x:v>True</x:v>
      </x:c>
      <x:c r="S3149" s="23" t="str">
        <x:v>True</x:v>
      </x:c>
      <x:c r="T3149" s="23" t="str">
        <x:v>False</x:v>
      </x:c>
    </x:row>
    <x:row r="3150">
      <x:c r="A3150" s="23" t="str">
        <x:v>active_label_common_panel</x:v>
      </x:c>
      <x:c r="B3150" s="23" t="n">
        <x:v>90</x:v>
      </x:c>
      <x:c r="C3150" s="23" t="str">
        <x:v>checkpoint:epoch:qwen3-5-397b-a17b</x:v>
      </x:c>
      <x:c r="D3150" s="23" t="str">
        <x:v>Qwen3.5 397B-A17B</x:v>
      </x:c>
      <x:c r="E3150" s="23" t="str">
        <x:v>alibaba</x:v>
      </x:c>
      <x:c r="F3150" s="78" t="n">
        <x:v>46066</x:v>
      </x:c>
      <x:c r="G3150" s="78" t="n">
        <x:v>46158</x:v>
      </x:c>
      <x:c r="H3150" s="81" t="n">
        <x:v>0.9553009996854395</x:v>
      </x:c>
      <x:c r="I3150" s="81" t="n">
        <x:v>1.38744369255</x:v>
      </x:c>
      <x:c r="J3150" s="23" t="str">
        <x:v>total_b</x:v>
      </x:c>
      <x:c r="K3150" s="23" t="str">
        <x:v>score_date_historical_price</x:v>
      </x:c>
      <x:c r="L3150" s="81" t="n">
        <x:v>397</x:v>
      </x:c>
      <x:c r="M3150" s="81" t="n">
        <x:v>878.7304892607831</x:v>
      </x:c>
      <x:c r="N3150" s="81" t="n">
        <x:v>0.3450651885900023</x:v>
      </x:c>
      <x:c r="O3150" s="23" t="n">
        <x:v>31</x:v>
      </x:c>
      <x:c r="P3150" s="23" t="n">
        <x:v>9</x:v>
      </x:c>
      <x:c r="Q3150" s="78" t="n">
        <x:v>46155</x:v>
      </x:c>
      <x:c r="R3150" s="23" t="str">
        <x:v>True</x:v>
      </x:c>
      <x:c r="S3150" s="23" t="str">
        <x:v>True</x:v>
      </x:c>
      <x:c r="T3150" s="23" t="str">
        <x:v>False</x:v>
      </x:c>
    </x:row>
    <x:row r="3151">
      <x:c r="A3151" s="23" t="str">
        <x:v>active_label_common_panel</x:v>
      </x:c>
      <x:c r="B3151" s="23" t="n">
        <x:v>90</x:v>
      </x:c>
      <x:c r="C3151" s="23" t="str">
        <x:v>checkpoint:epoch:qwen3-5-397b-a17b</x:v>
      </x:c>
      <x:c r="D3151" s="23" t="str">
        <x:v>Qwen3.5 397B-A17B</x:v>
      </x:c>
      <x:c r="E3151" s="23" t="str">
        <x:v>alibaba</x:v>
      </x:c>
      <x:c r="F3151" s="78" t="n">
        <x:v>46066</x:v>
      </x:c>
      <x:c r="G3151" s="78" t="n">
        <x:v>46158</x:v>
      </x:c>
      <x:c r="H3151" s="81" t="n">
        <x:v>0.9553009996854395</x:v>
      </x:c>
      <x:c r="I3151" s="81" t="n">
        <x:v>1.38744369255</x:v>
      </x:c>
      <x:c r="J3151" s="23" t="str">
        <x:v>total_b</x:v>
      </x:c>
      <x:c r="K3151" s="23" t="str">
        <x:v>score_date_current_price_nonprospective</x:v>
      </x:c>
      <x:c r="L3151" s="81" t="n">
        <x:v>397</x:v>
      </x:c>
      <x:c r="M3151" s="81" t="n">
        <x:v>887.1263228125198</x:v>
      </x:c>
      <x:c r="N3151" s="81" t="n">
        <x:v>0.3491949590598501</x:v>
      </x:c>
      <x:c r="O3151" s="23" t="n">
        <x:v>31</x:v>
      </x:c>
      <x:c r="P3151" s="23" t="n">
        <x:v>9</x:v>
      </x:c>
      <x:c r="Q3151" s="78" t="n">
        <x:v>46155</x:v>
      </x:c>
      <x:c r="R3151" s="23" t="str">
        <x:v>True</x:v>
      </x:c>
      <x:c r="S3151" s="23" t="str">
        <x:v>True</x:v>
      </x:c>
      <x:c r="T3151" s="23" t="str">
        <x:v>True</x:v>
      </x:c>
    </x:row>
    <x:row r="3152">
      <x:c r="A3152" s="23" t="str">
        <x:v>active_label_common_panel</x:v>
      </x:c>
      <x:c r="B3152" s="23" t="n">
        <x:v>90</x:v>
      </x:c>
      <x:c r="C3152" s="23" t="str">
        <x:v>checkpoint:epoch:qwen3-5-122b-a10b</x:v>
      </x:c>
      <x:c r="D3152" s="23" t="str">
        <x:v>Qwen3.5-122B-A10B</x:v>
      </x:c>
      <x:c r="E3152" s="23" t="str">
        <x:v>alibaba</x:v>
      </x:c>
      <x:c r="F3152" s="78" t="n">
        <x:v>46077</x:v>
      </x:c>
      <x:c r="G3152" s="78" t="n">
        <x:v>46168</x:v>
      </x:c>
      <x:c r="H3152" s="81" t="n">
        <x:v>0.7353910524340095</x:v>
      </x:c>
      <x:c r="I3152" s="81" t="n">
        <x:v>0.834266144585</x:v>
      </x:c>
      <x:c r="J3152" s="23" t="str">
        <x:v>active_b</x:v>
      </x:c>
      <x:c r="K3152" s="23" t="str">
        <x:v>date_historical_price</x:v>
      </x:c>
      <x:c r="L3152" s="81" t="n">
        <x:v>10</x:v>
      </x:c>
      <x:c r="M3152" s="81" t="n">
        <x:v>18.793587419990924</x:v>
      </x:c>
      <x:c r="N3152" s="81" t="n">
        <x:v>0.27400968845590157</x:v>
      </x:c>
      <x:c r="O3152" s="23" t="n">
        <x:v>31</x:v>
      </x:c>
      <x:c r="P3152" s="23" t="n">
        <x:v>9</x:v>
      </x:c>
      <x:c r="Q3152" s="78" t="n">
        <x:v>46155</x:v>
      </x:c>
      <x:c r="R3152" s="23" t="str">
        <x:v>True</x:v>
      </x:c>
      <x:c r="S3152" s="23" t="str">
        <x:v>True</x:v>
      </x:c>
      <x:c r="T3152" s="23" t="str">
        <x:v>False</x:v>
      </x:c>
    </x:row>
    <x:row r="3153">
      <x:c r="A3153" s="23" t="str">
        <x:v>active_label_common_panel</x:v>
      </x:c>
      <x:c r="B3153" s="23" t="n">
        <x:v>90</x:v>
      </x:c>
      <x:c r="C3153" s="23" t="str">
        <x:v>checkpoint:epoch:qwen3-5-122b-a10b</x:v>
      </x:c>
      <x:c r="D3153" s="23" t="str">
        <x:v>Qwen3.5-122B-A10B</x:v>
      </x:c>
      <x:c r="E3153" s="23" t="str">
        <x:v>alibaba</x:v>
      </x:c>
      <x:c r="F3153" s="78" t="n">
        <x:v>46077</x:v>
      </x:c>
      <x:c r="G3153" s="78" t="n">
        <x:v>46168</x:v>
      </x:c>
      <x:c r="H3153" s="81" t="n">
        <x:v>0.7353910524340095</x:v>
      </x:c>
      <x:c r="I3153" s="81" t="n">
        <x:v>0.834266144585</x:v>
      </x:c>
      <x:c r="J3153" s="23" t="str">
        <x:v>active_b</x:v>
      </x:c>
      <x:c r="K3153" s="23" t="str">
        <x:v>score_date</x:v>
      </x:c>
      <x:c r="L3153" s="81" t="n">
        <x:v>10</x:v>
      </x:c>
      <x:c r="M3153" s="81" t="n">
        <x:v>13.718015869796924</x:v>
      </x:c>
      <x:c r="N3153" s="81" t="n">
        <x:v>0.13729130093982095</x:v>
      </x:c>
      <x:c r="O3153" s="23" t="n">
        <x:v>31</x:v>
      </x:c>
      <x:c r="P3153" s="23" t="n">
        <x:v>9</x:v>
      </x:c>
      <x:c r="Q3153" s="78" t="n">
        <x:v>46155</x:v>
      </x:c>
      <x:c r="R3153" s="23" t="str">
        <x:v>True</x:v>
      </x:c>
      <x:c r="S3153" s="23" t="str">
        <x:v>True</x:v>
      </x:c>
      <x:c r="T3153" s="23" t="str">
        <x:v>False</x:v>
      </x:c>
    </x:row>
    <x:row r="3154">
      <x:c r="A3154" s="23" t="str">
        <x:v>active_label_common_panel</x:v>
      </x:c>
      <x:c r="B3154" s="23" t="n">
        <x:v>90</x:v>
      </x:c>
      <x:c r="C3154" s="23" t="str">
        <x:v>checkpoint:epoch:qwen3-5-122b-a10b</x:v>
      </x:c>
      <x:c r="D3154" s="23" t="str">
        <x:v>Qwen3.5-122B-A10B</x:v>
      </x:c>
      <x:c r="E3154" s="23" t="str">
        <x:v>alibaba</x:v>
      </x:c>
      <x:c r="F3154" s="78" t="n">
        <x:v>46077</x:v>
      </x:c>
      <x:c r="G3154" s="78" t="n">
        <x:v>46168</x:v>
      </x:c>
      <x:c r="H3154" s="81" t="n">
        <x:v>0.7353910524340095</x:v>
      </x:c>
      <x:c r="I3154" s="81" t="n">
        <x:v>0.834266144585</x:v>
      </x:c>
      <x:c r="J3154" s="23" t="str">
        <x:v>active_b</x:v>
      </x:c>
      <x:c r="K3154" s="23" t="str">
        <x:v>score_date_historical_price</x:v>
      </x:c>
      <x:c r="L3154" s="81" t="n">
        <x:v>10</x:v>
      </x:c>
      <x:c r="M3154" s="81" t="n">
        <x:v>18.81365197999371</x:v>
      </x:c>
      <x:c r="N3154" s="81" t="n">
        <x:v>0.2744731060668122</x:v>
      </x:c>
      <x:c r="O3154" s="23" t="n">
        <x:v>31</x:v>
      </x:c>
      <x:c r="P3154" s="23" t="n">
        <x:v>9</x:v>
      </x:c>
      <x:c r="Q3154" s="78" t="n">
        <x:v>46155</x:v>
      </x:c>
      <x:c r="R3154" s="23" t="str">
        <x:v>True</x:v>
      </x:c>
      <x:c r="S3154" s="23" t="str">
        <x:v>True</x:v>
      </x:c>
      <x:c r="T3154" s="23" t="str">
        <x:v>False</x:v>
      </x:c>
    </x:row>
    <x:row r="3155">
      <x:c r="A3155" s="23" t="str">
        <x:v>active_label_common_panel</x:v>
      </x:c>
      <x:c r="B3155" s="23" t="n">
        <x:v>90</x:v>
      </x:c>
      <x:c r="C3155" s="23" t="str">
        <x:v>checkpoint:epoch:qwen3-5-122b-a10b</x:v>
      </x:c>
      <x:c r="D3155" s="23" t="str">
        <x:v>Qwen3.5-122B-A10B</x:v>
      </x:c>
      <x:c r="E3155" s="23" t="str">
        <x:v>alibaba</x:v>
      </x:c>
      <x:c r="F3155" s="78" t="n">
        <x:v>46077</x:v>
      </x:c>
      <x:c r="G3155" s="78" t="n">
        <x:v>46168</x:v>
      </x:c>
      <x:c r="H3155" s="81" t="n">
        <x:v>0.7353910524340095</x:v>
      </x:c>
      <x:c r="I3155" s="81" t="n">
        <x:v>0.834266144585</x:v>
      </x:c>
      <x:c r="J3155" s="23" t="str">
        <x:v>active_b</x:v>
      </x:c>
      <x:c r="K3155" s="23" t="str">
        <x:v>score_date_current_price_nonprospective</x:v>
      </x:c>
      <x:c r="L3155" s="81" t="n">
        <x:v>10</x:v>
      </x:c>
      <x:c r="M3155" s="81" t="n">
        <x:v>16.230599653657222</x:v>
      </x:c>
      <x:c r="N3155" s="81" t="n">
        <x:v>0.2103345655109816</x:v>
      </x:c>
      <x:c r="O3155" s="23" t="n">
        <x:v>31</x:v>
      </x:c>
      <x:c r="P3155" s="23" t="n">
        <x:v>9</x:v>
      </x:c>
      <x:c r="Q3155" s="78" t="n">
        <x:v>46155</x:v>
      </x:c>
      <x:c r="R3155" s="23" t="str">
        <x:v>True</x:v>
      </x:c>
      <x:c r="S3155" s="23" t="str">
        <x:v>True</x:v>
      </x:c>
      <x:c r="T3155" s="23" t="str">
        <x:v>True</x:v>
      </x:c>
    </x:row>
    <x:row r="3156">
      <x:c r="A3156" s="23" t="str">
        <x:v>active_label_common_panel</x:v>
      </x:c>
      <x:c r="B3156" s="23" t="n">
        <x:v>90</x:v>
      </x:c>
      <x:c r="C3156" s="23" t="str">
        <x:v>checkpoint:epoch:qwen3-5-122b-a10b</x:v>
      </x:c>
      <x:c r="D3156" s="23" t="str">
        <x:v>Qwen3.5-122B-A10B</x:v>
      </x:c>
      <x:c r="E3156" s="23" t="str">
        <x:v>alibaba</x:v>
      </x:c>
      <x:c r="F3156" s="78" t="n">
        <x:v>46077</x:v>
      </x:c>
      <x:c r="G3156" s="78" t="n">
        <x:v>46168</x:v>
      </x:c>
      <x:c r="H3156" s="81" t="n">
        <x:v>0.7353910524340095</x:v>
      </x:c>
      <x:c r="I3156" s="81" t="n">
        <x:v>0.834266144585</x:v>
      </x:c>
      <x:c r="J3156" s="23" t="str">
        <x:v>total_b</x:v>
      </x:c>
      <x:c r="K3156" s="23" t="str">
        <x:v>date_historical_price</x:v>
      </x:c>
      <x:c r="L3156" s="81" t="n">
        <x:v>122</x:v>
      </x:c>
      <x:c r="M3156" s="81" t="n">
        <x:v>520.235936834374</x:v>
      </x:c>
      <x:c r="N3156" s="81" t="n">
        <x:v>0.6298405183957894</x:v>
      </x:c>
      <x:c r="O3156" s="23" t="n">
        <x:v>31</x:v>
      </x:c>
      <x:c r="P3156" s="23" t="n">
        <x:v>9</x:v>
      </x:c>
      <x:c r="Q3156" s="78" t="n">
        <x:v>46155</x:v>
      </x:c>
      <x:c r="R3156" s="23" t="str">
        <x:v>True</x:v>
      </x:c>
      <x:c r="S3156" s="23" t="str">
        <x:v>True</x:v>
      </x:c>
      <x:c r="T3156" s="23" t="str">
        <x:v>False</x:v>
      </x:c>
    </x:row>
    <x:row r="3157">
      <x:c r="A3157" s="23" t="str">
        <x:v>active_label_common_panel</x:v>
      </x:c>
      <x:c r="B3157" s="23" t="n">
        <x:v>90</x:v>
      </x:c>
      <x:c r="C3157" s="23" t="str">
        <x:v>checkpoint:epoch:qwen3-5-122b-a10b</x:v>
      </x:c>
      <x:c r="D3157" s="23" t="str">
        <x:v>Qwen3.5-122B-A10B</x:v>
      </x:c>
      <x:c r="E3157" s="23" t="str">
        <x:v>alibaba</x:v>
      </x:c>
      <x:c r="F3157" s="78" t="n">
        <x:v>46077</x:v>
      </x:c>
      <x:c r="G3157" s="78" t="n">
        <x:v>46168</x:v>
      </x:c>
      <x:c r="H3157" s="81" t="n">
        <x:v>0.7353910524340095</x:v>
      </x:c>
      <x:c r="I3157" s="81" t="n">
        <x:v>0.834266144585</x:v>
      </x:c>
      <x:c r="J3157" s="23" t="str">
        <x:v>total_b</x:v>
      </x:c>
      <x:c r="K3157" s="23" t="str">
        <x:v>score_date</x:v>
      </x:c>
      <x:c r="L3157" s="81" t="n">
        <x:v>122</x:v>
      </x:c>
      <x:c r="M3157" s="81" t="n">
        <x:v>375.7589442941266</x:v>
      </x:c>
      <x:c r="N3157" s="81" t="n">
        <x:v>0.48854949633895983</x:v>
      </x:c>
      <x:c r="O3157" s="23" t="n">
        <x:v>31</x:v>
      </x:c>
      <x:c r="P3157" s="23" t="n">
        <x:v>9</x:v>
      </x:c>
      <x:c r="Q3157" s="78" t="n">
        <x:v>46155</x:v>
      </x:c>
      <x:c r="R3157" s="23" t="str">
        <x:v>True</x:v>
      </x:c>
      <x:c r="S3157" s="23" t="str">
        <x:v>True</x:v>
      </x:c>
      <x:c r="T3157" s="23" t="str">
        <x:v>False</x:v>
      </x:c>
    </x:row>
    <x:row r="3158">
      <x:c r="A3158" s="23" t="str">
        <x:v>active_label_common_panel</x:v>
      </x:c>
      <x:c r="B3158" s="23" t="n">
        <x:v>90</x:v>
      </x:c>
      <x:c r="C3158" s="23" t="str">
        <x:v>checkpoint:epoch:qwen3-5-122b-a10b</x:v>
      </x:c>
      <x:c r="D3158" s="23" t="str">
        <x:v>Qwen3.5-122B-A10B</x:v>
      </x:c>
      <x:c r="E3158" s="23" t="str">
        <x:v>alibaba</x:v>
      </x:c>
      <x:c r="F3158" s="78" t="n">
        <x:v>46077</x:v>
      </x:c>
      <x:c r="G3158" s="78" t="n">
        <x:v>46168</x:v>
      </x:c>
      <x:c r="H3158" s="81" t="n">
        <x:v>0.7353910524340095</x:v>
      </x:c>
      <x:c r="I3158" s="81" t="n">
        <x:v>0.834266144585</x:v>
      </x:c>
      <x:c r="J3158" s="23" t="str">
        <x:v>total_b</x:v>
      </x:c>
      <x:c r="K3158" s="23" t="str">
        <x:v>score_date_historical_price</x:v>
      </x:c>
      <x:c r="L3158" s="81" t="n">
        <x:v>122</x:v>
      </x:c>
      <x:c r="M3158" s="81" t="n">
        <x:v>575.3261933070105</x:v>
      </x:c>
      <x:c r="N3158" s="81" t="n">
        <x:v>0.6735543162513953</x:v>
      </x:c>
      <x:c r="O3158" s="23" t="n">
        <x:v>31</x:v>
      </x:c>
      <x:c r="P3158" s="23" t="n">
        <x:v>9</x:v>
      </x:c>
      <x:c r="Q3158" s="78" t="n">
        <x:v>46155</x:v>
      </x:c>
      <x:c r="R3158" s="23" t="str">
        <x:v>True</x:v>
      </x:c>
      <x:c r="S3158" s="23" t="str">
        <x:v>True</x:v>
      </x:c>
      <x:c r="T3158" s="23" t="str">
        <x:v>False</x:v>
      </x:c>
    </x:row>
    <x:row r="3159">
      <x:c r="A3159" s="23" t="str">
        <x:v>active_label_common_panel</x:v>
      </x:c>
      <x:c r="B3159" s="23" t="n">
        <x:v>90</x:v>
      </x:c>
      <x:c r="C3159" s="23" t="str">
        <x:v>checkpoint:epoch:qwen3-5-122b-a10b</x:v>
      </x:c>
      <x:c r="D3159" s="23" t="str">
        <x:v>Qwen3.5-122B-A10B</x:v>
      </x:c>
      <x:c r="E3159" s="23" t="str">
        <x:v>alibaba</x:v>
      </x:c>
      <x:c r="F3159" s="78" t="n">
        <x:v>46077</x:v>
      </x:c>
      <x:c r="G3159" s="78" t="n">
        <x:v>46168</x:v>
      </x:c>
      <x:c r="H3159" s="81" t="n">
        <x:v>0.7353910524340095</x:v>
      </x:c>
      <x:c r="I3159" s="81" t="n">
        <x:v>0.834266144585</x:v>
      </x:c>
      <x:c r="J3159" s="23" t="str">
        <x:v>total_b</x:v>
      </x:c>
      <x:c r="K3159" s="23" t="str">
        <x:v>score_date_current_price_nonprospective</x:v>
      </x:c>
      <x:c r="L3159" s="81" t="n">
        <x:v>122</x:v>
      </x:c>
      <x:c r="M3159" s="81" t="n">
        <x:v>458.07599964367154</x:v>
      </x:c>
      <x:c r="N3159" s="81" t="n">
        <x:v>0.5745777073458919</x:v>
      </x:c>
      <x:c r="O3159" s="23" t="n">
        <x:v>31</x:v>
      </x:c>
      <x:c r="P3159" s="23" t="n">
        <x:v>9</x:v>
      </x:c>
      <x:c r="Q3159" s="78" t="n">
        <x:v>46155</x:v>
      </x:c>
      <x:c r="R3159" s="23" t="str">
        <x:v>True</x:v>
      </x:c>
      <x:c r="S3159" s="23" t="str">
        <x:v>True</x:v>
      </x:c>
      <x:c r="T3159" s="23" t="str">
        <x:v>True</x:v>
      </x:c>
    </x:row>
    <x:row r="3160">
      <x:c r="A3160" s="23" t="str">
        <x:v>active_label_common_panel</x:v>
      </x:c>
      <x:c r="B3160" s="23" t="n">
        <x:v>90</x:v>
      </x:c>
      <x:c r="C3160" s="23" t="str">
        <x:v>checkpoint:epoch:qwen3-5-27b</x:v>
      </x:c>
      <x:c r="D3160" s="23" t="str">
        <x:v>Qwen3.5-27B</x:v>
      </x:c>
      <x:c r="E3160" s="23" t="str">
        <x:v>alibaba</x:v>
      </x:c>
      <x:c r="F3160" s="78" t="n">
        <x:v>46077</x:v>
      </x:c>
      <x:c r="G3160" s="78" t="n">
        <x:v>46168</x:v>
      </x:c>
      <x:c r="H3160" s="81" t="n">
        <x:v>0.5515432893255071</x:v>
      </x:c>
      <x:c r="I3160" s="81" t="n">
        <x:v>0.792933757663</x:v>
      </x:c>
      <x:c r="J3160" s="23" t="str">
        <x:v>active_b</x:v>
      </x:c>
      <x:c r="K3160" s="23" t="str">
        <x:v>date_historical_price</x:v>
      </x:c>
      <x:c r="L3160" s="81" t="n">
        <x:v>27</x:v>
      </x:c>
      <x:c r="M3160" s="81" t="n">
        <x:v>15.12473768820577</x:v>
      </x:c>
      <x:c r="N3160" s="81" t="n">
        <x:v>-0.25167591283796126</x:v>
      </x:c>
      <x:c r="O3160" s="23" t="n">
        <x:v>31</x:v>
      </x:c>
      <x:c r="P3160" s="23" t="n">
        <x:v>9</x:v>
      </x:c>
      <x:c r="Q3160" s="78" t="n">
        <x:v>46155</x:v>
      </x:c>
      <x:c r="R3160" s="23" t="str">
        <x:v>True</x:v>
      </x:c>
      <x:c r="S3160" s="23" t="str">
        <x:v>True</x:v>
      </x:c>
      <x:c r="T3160" s="23" t="str">
        <x:v>False</x:v>
      </x:c>
    </x:row>
    <x:row r="3161">
      <x:c r="A3161" s="23" t="str">
        <x:v>active_label_common_panel</x:v>
      </x:c>
      <x:c r="B3161" s="23" t="n">
        <x:v>90</x:v>
      </x:c>
      <x:c r="C3161" s="23" t="str">
        <x:v>checkpoint:epoch:qwen3-5-27b</x:v>
      </x:c>
      <x:c r="D3161" s="23" t="str">
        <x:v>Qwen3.5-27B</x:v>
      </x:c>
      <x:c r="E3161" s="23" t="str">
        <x:v>alibaba</x:v>
      </x:c>
      <x:c r="F3161" s="78" t="n">
        <x:v>46077</x:v>
      </x:c>
      <x:c r="G3161" s="78" t="n">
        <x:v>46168</x:v>
      </x:c>
      <x:c r="H3161" s="81" t="n">
        <x:v>0.5515432893255071</x:v>
      </x:c>
      <x:c r="I3161" s="81" t="n">
        <x:v>0.792933757663</x:v>
      </x:c>
      <x:c r="J3161" s="23" t="str">
        <x:v>active_b</x:v>
      </x:c>
      <x:c r="K3161" s="23" t="str">
        <x:v>score_date</x:v>
      </x:c>
      <x:c r="L3161" s="81" t="n">
        <x:v>27</x:v>
      </x:c>
      <x:c r="M3161" s="81" t="n">
        <x:v>15.075740891026001</x:v>
      </x:c>
      <x:c r="N3161" s="81" t="n">
        <x:v>-0.2530850996003537</x:v>
      </x:c>
      <x:c r="O3161" s="23" t="n">
        <x:v>31</x:v>
      </x:c>
      <x:c r="P3161" s="23" t="n">
        <x:v>9</x:v>
      </x:c>
      <x:c r="Q3161" s="78" t="n">
        <x:v>46155</x:v>
      </x:c>
      <x:c r="R3161" s="23" t="str">
        <x:v>True</x:v>
      </x:c>
      <x:c r="S3161" s="23" t="str">
        <x:v>True</x:v>
      </x:c>
      <x:c r="T3161" s="23" t="str">
        <x:v>False</x:v>
      </x:c>
    </x:row>
    <x:row r="3162">
      <x:c r="A3162" s="23" t="str">
        <x:v>active_label_common_panel</x:v>
      </x:c>
      <x:c r="B3162" s="23" t="n">
        <x:v>90</x:v>
      </x:c>
      <x:c r="C3162" s="23" t="str">
        <x:v>checkpoint:epoch:qwen3-5-27b</x:v>
      </x:c>
      <x:c r="D3162" s="23" t="str">
        <x:v>Qwen3.5-27B</x:v>
      </x:c>
      <x:c r="E3162" s="23" t="str">
        <x:v>alibaba</x:v>
      </x:c>
      <x:c r="F3162" s="78" t="n">
        <x:v>46077</x:v>
      </x:c>
      <x:c r="G3162" s="78" t="n">
        <x:v>46168</x:v>
      </x:c>
      <x:c r="H3162" s="81" t="n">
        <x:v>0.5515432893255071</x:v>
      </x:c>
      <x:c r="I3162" s="81" t="n">
        <x:v>0.792933757663</x:v>
      </x:c>
      <x:c r="J3162" s="23" t="str">
        <x:v>active_b</x:v>
      </x:c>
      <x:c r="K3162" s="23" t="str">
        <x:v>score_date_historical_price</x:v>
      </x:c>
      <x:c r="L3162" s="81" t="n">
        <x:v>27</x:v>
      </x:c>
      <x:c r="M3162" s="81" t="n">
        <x:v>15.18286233062576</x:v>
      </x:c>
      <x:c r="N3162" s="81" t="n">
        <x:v>-0.250010110042717</x:v>
      </x:c>
      <x:c r="O3162" s="23" t="n">
        <x:v>31</x:v>
      </x:c>
      <x:c r="P3162" s="23" t="n">
        <x:v>9</x:v>
      </x:c>
      <x:c r="Q3162" s="78" t="n">
        <x:v>46155</x:v>
      </x:c>
      <x:c r="R3162" s="23" t="str">
        <x:v>True</x:v>
      </x:c>
      <x:c r="S3162" s="23" t="str">
        <x:v>True</x:v>
      </x:c>
      <x:c r="T3162" s="23" t="str">
        <x:v>False</x:v>
      </x:c>
    </x:row>
    <x:row r="3163">
      <x:c r="A3163" s="23" t="str">
        <x:v>active_label_common_panel</x:v>
      </x:c>
      <x:c r="B3163" s="23" t="n">
        <x:v>90</x:v>
      </x:c>
      <x:c r="C3163" s="23" t="str">
        <x:v>checkpoint:epoch:qwen3-5-27b</x:v>
      </x:c>
      <x:c r="D3163" s="23" t="str">
        <x:v>Qwen3.5-27B</x:v>
      </x:c>
      <x:c r="E3163" s="23" t="str">
        <x:v>alibaba</x:v>
      </x:c>
      <x:c r="F3163" s="78" t="n">
        <x:v>46077</x:v>
      </x:c>
      <x:c r="G3163" s="78" t="n">
        <x:v>46168</x:v>
      </x:c>
      <x:c r="H3163" s="81" t="n">
        <x:v>0.5515432893255071</x:v>
      </x:c>
      <x:c r="I3163" s="81" t="n">
        <x:v>0.792933757663</x:v>
      </x:c>
      <x:c r="J3163" s="23" t="str">
        <x:v>active_b</x:v>
      </x:c>
      <x:c r="K3163" s="23" t="str">
        <x:v>score_date_current_price_nonprospective</x:v>
      </x:c>
      <x:c r="L3163" s="81" t="n">
        <x:v>27</x:v>
      </x:c>
      <x:c r="M3163" s="81" t="n">
        <x:v>14.9171724581978</x:v>
      </x:c>
      <x:c r="N3163" s="81" t="n">
        <x:v>-0.257677253500669</x:v>
      </x:c>
      <x:c r="O3163" s="23" t="n">
        <x:v>31</x:v>
      </x:c>
      <x:c r="P3163" s="23" t="n">
        <x:v>9</x:v>
      </x:c>
      <x:c r="Q3163" s="78" t="n">
        <x:v>46155</x:v>
      </x:c>
      <x:c r="R3163" s="23" t="str">
        <x:v>True</x:v>
      </x:c>
      <x:c r="S3163" s="23" t="str">
        <x:v>True</x:v>
      </x:c>
      <x:c r="T3163" s="23" t="str">
        <x:v>True</x:v>
      </x:c>
    </x:row>
    <x:row r="3164">
      <x:c r="A3164" s="23" t="str">
        <x:v>active_label_common_panel</x:v>
      </x:c>
      <x:c r="B3164" s="23" t="n">
        <x:v>90</x:v>
      </x:c>
      <x:c r="C3164" s="23" t="str">
        <x:v>checkpoint:epoch:qwen3-5-27b</x:v>
      </x:c>
      <x:c r="D3164" s="23" t="str">
        <x:v>Qwen3.5-27B</x:v>
      </x:c>
      <x:c r="E3164" s="23" t="str">
        <x:v>alibaba</x:v>
      </x:c>
      <x:c r="F3164" s="78" t="n">
        <x:v>46077</x:v>
      </x:c>
      <x:c r="G3164" s="78" t="n">
        <x:v>46168</x:v>
      </x:c>
      <x:c r="H3164" s="81" t="n">
        <x:v>0.5515432893255071</x:v>
      </x:c>
      <x:c r="I3164" s="81" t="n">
        <x:v>0.792933757663</x:v>
      </x:c>
      <x:c r="J3164" s="23" t="str">
        <x:v>total_b</x:v>
      </x:c>
      <x:c r="K3164" s="23" t="str">
        <x:v>date_historical_price</x:v>
      </x:c>
      <x:c r="L3164" s="81" t="n">
        <x:v>27</x:v>
      </x:c>
      <x:c r="M3164" s="81" t="n">
        <x:v>339.9454964337044</x:v>
      </x:c>
      <x:c r="N3164" s="81" t="n">
        <x:v>1.1000455278963797</x:v>
      </x:c>
      <x:c r="O3164" s="23" t="n">
        <x:v>31</x:v>
      </x:c>
      <x:c r="P3164" s="23" t="n">
        <x:v>9</x:v>
      </x:c>
      <x:c r="Q3164" s="78" t="n">
        <x:v>46155</x:v>
      </x:c>
      <x:c r="R3164" s="23" t="str">
        <x:v>True</x:v>
      </x:c>
      <x:c r="S3164" s="23" t="str">
        <x:v>True</x:v>
      </x:c>
      <x:c r="T3164" s="23" t="str">
        <x:v>False</x:v>
      </x:c>
    </x:row>
    <x:row r="3165">
      <x:c r="A3165" s="23" t="str">
        <x:v>active_label_common_panel</x:v>
      </x:c>
      <x:c r="B3165" s="23" t="n">
        <x:v>90</x:v>
      </x:c>
      <x:c r="C3165" s="23" t="str">
        <x:v>checkpoint:epoch:qwen3-5-27b</x:v>
      </x:c>
      <x:c r="D3165" s="23" t="str">
        <x:v>Qwen3.5-27B</x:v>
      </x:c>
      <x:c r="E3165" s="23" t="str">
        <x:v>alibaba</x:v>
      </x:c>
      <x:c r="F3165" s="78" t="n">
        <x:v>46077</x:v>
      </x:c>
      <x:c r="G3165" s="78" t="n">
        <x:v>46168</x:v>
      </x:c>
      <x:c r="H3165" s="81" t="n">
        <x:v>0.5515432893255071</x:v>
      </x:c>
      <x:c r="I3165" s="81" t="n">
        <x:v>0.792933757663</x:v>
      </x:c>
      <x:c r="J3165" s="23" t="str">
        <x:v>total_b</x:v>
      </x:c>
      <x:c r="K3165" s="23" t="str">
        <x:v>score_date</x:v>
      </x:c>
      <x:c r="L3165" s="81" t="n">
        <x:v>27</x:v>
      </x:c>
      <x:c r="M3165" s="81" t="n">
        <x:v>483.4996024162298</x:v>
      </x:c>
      <x:c r="N3165" s="81" t="n">
        <x:v>1.2530323571379887</x:v>
      </x:c>
      <x:c r="O3165" s="23" t="n">
        <x:v>31</x:v>
      </x:c>
      <x:c r="P3165" s="23" t="n">
        <x:v>9</x:v>
      </x:c>
      <x:c r="Q3165" s="78" t="n">
        <x:v>46155</x:v>
      </x:c>
      <x:c r="R3165" s="23" t="str">
        <x:v>True</x:v>
      </x:c>
      <x:c r="S3165" s="23" t="str">
        <x:v>True</x:v>
      </x:c>
      <x:c r="T3165" s="23" t="str">
        <x:v>False</x:v>
      </x:c>
    </x:row>
    <x:row r="3166">
      <x:c r="A3166" s="23" t="str">
        <x:v>active_label_common_panel</x:v>
      </x:c>
      <x:c r="B3166" s="23" t="n">
        <x:v>90</x:v>
      </x:c>
      <x:c r="C3166" s="23" t="str">
        <x:v>checkpoint:epoch:qwen3-5-27b</x:v>
      </x:c>
      <x:c r="D3166" s="23" t="str">
        <x:v>Qwen3.5-27B</x:v>
      </x:c>
      <x:c r="E3166" s="23" t="str">
        <x:v>alibaba</x:v>
      </x:c>
      <x:c r="F3166" s="78" t="n">
        <x:v>46077</x:v>
      </x:c>
      <x:c r="G3166" s="78" t="n">
        <x:v>46168</x:v>
      </x:c>
      <x:c r="H3166" s="81" t="n">
        <x:v>0.5515432893255071</x:v>
      </x:c>
      <x:c r="I3166" s="81" t="n">
        <x:v>0.792933757663</x:v>
      </x:c>
      <x:c r="J3166" s="23" t="str">
        <x:v>total_b</x:v>
      </x:c>
      <x:c r="K3166" s="23" t="str">
        <x:v>score_date_historical_price</x:v>
      </x:c>
      <x:c r="L3166" s="81" t="n">
        <x:v>27</x:v>
      </x:c>
      <x:c r="M3166" s="81" t="n">
        <x:v>488.1385249122278</x:v>
      </x:c>
      <x:c r="N3166" s="81" t="n">
        <x:v>1.2571793202780093</x:v>
      </x:c>
      <x:c r="O3166" s="23" t="n">
        <x:v>31</x:v>
      </x:c>
      <x:c r="P3166" s="23" t="n">
        <x:v>9</x:v>
      </x:c>
      <x:c r="Q3166" s="78" t="n">
        <x:v>46155</x:v>
      </x:c>
      <x:c r="R3166" s="23" t="str">
        <x:v>True</x:v>
      </x:c>
      <x:c r="S3166" s="23" t="str">
        <x:v>True</x:v>
      </x:c>
      <x:c r="T3166" s="23" t="str">
        <x:v>False</x:v>
      </x:c>
    </x:row>
    <x:row r="3167">
      <x:c r="A3167" s="23" t="str">
        <x:v>active_label_common_panel</x:v>
      </x:c>
      <x:c r="B3167" s="23" t="n">
        <x:v>90</x:v>
      </x:c>
      <x:c r="C3167" s="23" t="str">
        <x:v>checkpoint:epoch:qwen3-5-27b</x:v>
      </x:c>
      <x:c r="D3167" s="23" t="str">
        <x:v>Qwen3.5-27B</x:v>
      </x:c>
      <x:c r="E3167" s="23" t="str">
        <x:v>alibaba</x:v>
      </x:c>
      <x:c r="F3167" s="78" t="n">
        <x:v>46077</x:v>
      </x:c>
      <x:c r="G3167" s="78" t="n">
        <x:v>46168</x:v>
      </x:c>
      <x:c r="H3167" s="81" t="n">
        <x:v>0.5515432893255071</x:v>
      </x:c>
      <x:c r="I3167" s="81" t="n">
        <x:v>0.792933757663</x:v>
      </x:c>
      <x:c r="J3167" s="23" t="str">
        <x:v>total_b</x:v>
      </x:c>
      <x:c r="K3167" s="23" t="str">
        <x:v>score_date_current_price_nonprospective</x:v>
      </x:c>
      <x:c r="L3167" s="81" t="n">
        <x:v>27</x:v>
      </x:c>
      <x:c r="M3167" s="81" t="n">
        <x:v>477.51565848716405</x:v>
      </x:c>
      <x:c r="N3167" s="81" t="n">
        <x:v>1.2476238531912935</x:v>
      </x:c>
      <x:c r="O3167" s="23" t="n">
        <x:v>31</x:v>
      </x:c>
      <x:c r="P3167" s="23" t="n">
        <x:v>9</x:v>
      </x:c>
      <x:c r="Q3167" s="78" t="n">
        <x:v>46155</x:v>
      </x:c>
      <x:c r="R3167" s="23" t="str">
        <x:v>True</x:v>
      </x:c>
      <x:c r="S3167" s="23" t="str">
        <x:v>True</x:v>
      </x:c>
      <x:c r="T3167" s="23" t="str">
        <x:v>True</x:v>
      </x:c>
    </x:row>
    <x:row r="3168">
      <x:c r="A3168" s="23" t="str">
        <x:v>active_label_common_panel</x:v>
      </x:c>
      <x:c r="B3168" s="23" t="n">
        <x:v>90</x:v>
      </x:c>
      <x:c r="C3168" s="23" t="str">
        <x:v>checkpoint:epoch:qwen3-5-9b</x:v>
      </x:c>
      <x:c r="D3168" s="23" t="str">
        <x:v>Qwen3.5-9B</x:v>
      </x:c>
      <x:c r="E3168" s="23" t="str">
        <x:v>alibaba</x:v>
      </x:c>
      <x:c r="F3168" s="78" t="n">
        <x:v>46077</x:v>
      </x:c>
      <x:c r="G3168" s="78" t="n">
        <x:v>46181</x:v>
      </x:c>
      <x:c r="H3168" s="81" t="n">
        <x:v>0.08660254037844387</x:v>
      </x:c>
      <x:c r="I3168" s="81" t="n">
        <x:v>0.122474487139</x:v>
      </x:c>
      <x:c r="J3168" s="23" t="str">
        <x:v>active_b</x:v>
      </x:c>
      <x:c r="K3168" s="23" t="str">
        <x:v>date_historical_price</x:v>
      </x:c>
      <x:c r="L3168" s="81" t="n">
        <x:v>9</x:v>
      </x:c>
      <x:c r="M3168" s="81" t="n">
        <x:v>3.7383102351411734</x:v>
      </x:c>
      <x:c r="N3168" s="81" t="n">
        <x:v>-0.3815671696412637</x:v>
      </x:c>
      <x:c r="O3168" s="23" t="n">
        <x:v>31</x:v>
      </x:c>
      <x:c r="P3168" s="23" t="n">
        <x:v>9</x:v>
      </x:c>
      <x:c r="Q3168" s="78" t="n">
        <x:v>46155</x:v>
      </x:c>
      <x:c r="R3168" s="23" t="str">
        <x:v>True</x:v>
      </x:c>
      <x:c r="S3168" s="23" t="str">
        <x:v>True</x:v>
      </x:c>
      <x:c r="T3168" s="23" t="str">
        <x:v>False</x:v>
      </x:c>
    </x:row>
    <x:row r="3169">
      <x:c r="A3169" s="23" t="str">
        <x:v>active_label_common_panel</x:v>
      </x:c>
      <x:c r="B3169" s="23" t="n">
        <x:v>90</x:v>
      </x:c>
      <x:c r="C3169" s="23" t="str">
        <x:v>checkpoint:epoch:qwen3-5-9b</x:v>
      </x:c>
      <x:c r="D3169" s="23" t="str">
        <x:v>Qwen3.5-9B</x:v>
      </x:c>
      <x:c r="E3169" s="23" t="str">
        <x:v>alibaba</x:v>
      </x:c>
      <x:c r="F3169" s="78" t="n">
        <x:v>46077</x:v>
      </x:c>
      <x:c r="G3169" s="78" t="n">
        <x:v>46181</x:v>
      </x:c>
      <x:c r="H3169" s="81" t="n">
        <x:v>0.08660254037844387</x:v>
      </x:c>
      <x:c r="I3169" s="81" t="n">
        <x:v>0.122474487139</x:v>
      </x:c>
      <x:c r="J3169" s="23" t="str">
        <x:v>active_b</x:v>
      </x:c>
      <x:c r="K3169" s="23" t="str">
        <x:v>score_date</x:v>
      </x:c>
      <x:c r="L3169" s="81" t="n">
        <x:v>9</x:v>
      </x:c>
      <x:c r="M3169" s="81" t="n">
        <x:v>6.92593219229325</x:v>
      </x:c>
      <x:c r="N3169" s="81" t="n">
        <x:v>-0.11376427412554035</x:v>
      </x:c>
      <x:c r="O3169" s="23" t="n">
        <x:v>31</x:v>
      </x:c>
      <x:c r="P3169" s="23" t="n">
        <x:v>9</x:v>
      </x:c>
      <x:c r="Q3169" s="78" t="n">
        <x:v>46155</x:v>
      </x:c>
      <x:c r="R3169" s="23" t="str">
        <x:v>True</x:v>
      </x:c>
      <x:c r="S3169" s="23" t="str">
        <x:v>True</x:v>
      </x:c>
      <x:c r="T3169" s="23" t="str">
        <x:v>False</x:v>
      </x:c>
    </x:row>
    <x:row r="3170">
      <x:c r="A3170" s="23" t="str">
        <x:v>active_label_common_panel</x:v>
      </x:c>
      <x:c r="B3170" s="23" t="n">
        <x:v>90</x:v>
      </x:c>
      <x:c r="C3170" s="23" t="str">
        <x:v>checkpoint:epoch:qwen3-5-9b</x:v>
      </x:c>
      <x:c r="D3170" s="23" t="str">
        <x:v>Qwen3.5-9B</x:v>
      </x:c>
      <x:c r="E3170" s="23" t="str">
        <x:v>alibaba</x:v>
      </x:c>
      <x:c r="F3170" s="78" t="n">
        <x:v>46077</x:v>
      </x:c>
      <x:c r="G3170" s="78" t="n">
        <x:v>46181</x:v>
      </x:c>
      <x:c r="H3170" s="81" t="n">
        <x:v>0.08660254037844387</x:v>
      </x:c>
      <x:c r="I3170" s="81" t="n">
        <x:v>0.122474487139</x:v>
      </x:c>
      <x:c r="J3170" s="23" t="str">
        <x:v>active_b</x:v>
      </x:c>
      <x:c r="K3170" s="23" t="str">
        <x:v>score_date_historical_price</x:v>
      </x:c>
      <x:c r="L3170" s="81" t="n">
        <x:v>9</x:v>
      </x:c>
      <x:c r="M3170" s="81" t="n">
        <x:v>3.745604260725788</x:v>
      </x:c>
      <x:c r="N3170" s="81" t="n">
        <x:v>-0.3807206190648177</x:v>
      </x:c>
      <x:c r="O3170" s="23" t="n">
        <x:v>31</x:v>
      </x:c>
      <x:c r="P3170" s="23" t="n">
        <x:v>9</x:v>
      </x:c>
      <x:c r="Q3170" s="78" t="n">
        <x:v>46155</x:v>
      </x:c>
      <x:c r="R3170" s="23" t="str">
        <x:v>True</x:v>
      </x:c>
      <x:c r="S3170" s="23" t="str">
        <x:v>True</x:v>
      </x:c>
      <x:c r="T3170" s="23" t="str">
        <x:v>False</x:v>
      </x:c>
    </x:row>
    <x:row r="3171">
      <x:c r="A3171" s="23" t="str">
        <x:v>active_label_common_panel</x:v>
      </x:c>
      <x:c r="B3171" s="23" t="n">
        <x:v>90</x:v>
      </x:c>
      <x:c r="C3171" s="23" t="str">
        <x:v>checkpoint:epoch:qwen3-5-9b</x:v>
      </x:c>
      <x:c r="D3171" s="23" t="str">
        <x:v>Qwen3.5-9B</x:v>
      </x:c>
      <x:c r="E3171" s="23" t="str">
        <x:v>alibaba</x:v>
      </x:c>
      <x:c r="F3171" s="78" t="n">
        <x:v>46077</x:v>
      </x:c>
      <x:c r="G3171" s="78" t="n">
        <x:v>46181</x:v>
      </x:c>
      <x:c r="H3171" s="81" t="n">
        <x:v>0.08660254037844387</x:v>
      </x:c>
      <x:c r="I3171" s="81" t="n">
        <x:v>0.122474487139</x:v>
      </x:c>
      <x:c r="J3171" s="23" t="str">
        <x:v>active_b</x:v>
      </x:c>
      <x:c r="K3171" s="23" t="str">
        <x:v>score_date_current_price_nonprospective</x:v>
      </x:c>
      <x:c r="L3171" s="81" t="n">
        <x:v>9</x:v>
      </x:c>
      <x:c r="M3171" s="81" t="n">
        <x:v>3.7730594183074295</x:v>
      </x:c>
      <x:c r="N3171" s="81" t="n">
        <x:v>-0.3775488648956709</x:v>
      </x:c>
      <x:c r="O3171" s="23" t="n">
        <x:v>31</x:v>
      </x:c>
      <x:c r="P3171" s="23" t="n">
        <x:v>9</x:v>
      </x:c>
      <x:c r="Q3171" s="78" t="n">
        <x:v>46155</x:v>
      </x:c>
      <x:c r="R3171" s="23" t="str">
        <x:v>True</x:v>
      </x:c>
      <x:c r="S3171" s="23" t="str">
        <x:v>True</x:v>
      </x:c>
      <x:c r="T3171" s="23" t="str">
        <x:v>True</x:v>
      </x:c>
    </x:row>
    <x:row r="3172">
      <x:c r="A3172" s="23" t="str">
        <x:v>active_label_common_panel</x:v>
      </x:c>
      <x:c r="B3172" s="23" t="n">
        <x:v>90</x:v>
      </x:c>
      <x:c r="C3172" s="23" t="str">
        <x:v>checkpoint:epoch:qwen3-5-9b</x:v>
      </x:c>
      <x:c r="D3172" s="23" t="str">
        <x:v>Qwen3.5-9B</x:v>
      </x:c>
      <x:c r="E3172" s="23" t="str">
        <x:v>alibaba</x:v>
      </x:c>
      <x:c r="F3172" s="78" t="n">
        <x:v>46077</x:v>
      </x:c>
      <x:c r="G3172" s="78" t="n">
        <x:v>46181</x:v>
      </x:c>
      <x:c r="H3172" s="81" t="n">
        <x:v>0.08660254037844387</x:v>
      </x:c>
      <x:c r="I3172" s="81" t="n">
        <x:v>0.122474487139</x:v>
      </x:c>
      <x:c r="J3172" s="23" t="str">
        <x:v>total_b</x:v>
      </x:c>
      <x:c r="K3172" s="23" t="str">
        <x:v>date_historical_price</x:v>
      </x:c>
      <x:c r="L3172" s="81" t="n">
        <x:v>9</x:v>
      </x:c>
      <x:c r="M3172" s="81" t="n">
        <x:v>21.987606911143917</x:v>
      </x:c>
      <x:c r="N3172" s="81" t="n">
        <x:v>0.38793545471724344</x:v>
      </x:c>
      <x:c r="O3172" s="23" t="n">
        <x:v>31</x:v>
      </x:c>
      <x:c r="P3172" s="23" t="n">
        <x:v>9</x:v>
      </x:c>
      <x:c r="Q3172" s="78" t="n">
        <x:v>46155</x:v>
      </x:c>
      <x:c r="R3172" s="23" t="str">
        <x:v>True</x:v>
      </x:c>
      <x:c r="S3172" s="23" t="str">
        <x:v>True</x:v>
      </x:c>
      <x:c r="T3172" s="23" t="str">
        <x:v>False</x:v>
      </x:c>
    </x:row>
    <x:row r="3173">
      <x:c r="A3173" s="23" t="str">
        <x:v>active_label_common_panel</x:v>
      </x:c>
      <x:c r="B3173" s="23" t="n">
        <x:v>90</x:v>
      </x:c>
      <x:c r="C3173" s="23" t="str">
        <x:v>checkpoint:epoch:qwen3-5-9b</x:v>
      </x:c>
      <x:c r="D3173" s="23" t="str">
        <x:v>Qwen3.5-9B</x:v>
      </x:c>
      <x:c r="E3173" s="23" t="str">
        <x:v>alibaba</x:v>
      </x:c>
      <x:c r="F3173" s="78" t="n">
        <x:v>46077</x:v>
      </x:c>
      <x:c r="G3173" s="78" t="n">
        <x:v>46181</x:v>
      </x:c>
      <x:c r="H3173" s="81" t="n">
        <x:v>0.08660254037844387</x:v>
      </x:c>
      <x:c r="I3173" s="81" t="n">
        <x:v>0.122474487139</x:v>
      </x:c>
      <x:c r="J3173" s="23" t="str">
        <x:v>total_b</x:v>
      </x:c>
      <x:c r="K3173" s="23" t="str">
        <x:v>score_date</x:v>
      </x:c>
      <x:c r="L3173" s="81" t="n">
        <x:v>9</x:v>
      </x:c>
      <x:c r="M3173" s="81" t="n">
        <x:v>60.54140565724211</x:v>
      </x:c>
      <x:c r="N3173" s="81" t="n">
        <x:v>0.8278099907969655</x:v>
      </x:c>
      <x:c r="O3173" s="23" t="n">
        <x:v>31</x:v>
      </x:c>
      <x:c r="P3173" s="23" t="n">
        <x:v>9</x:v>
      </x:c>
      <x:c r="Q3173" s="78" t="n">
        <x:v>46155</x:v>
      </x:c>
      <x:c r="R3173" s="23" t="str">
        <x:v>True</x:v>
      </x:c>
      <x:c r="S3173" s="23" t="str">
        <x:v>True</x:v>
      </x:c>
      <x:c r="T3173" s="23" t="str">
        <x:v>False</x:v>
      </x:c>
    </x:row>
    <x:row r="3174">
      <x:c r="A3174" s="23" t="str">
        <x:v>active_label_common_panel</x:v>
      </x:c>
      <x:c r="B3174" s="23" t="n">
        <x:v>90</x:v>
      </x:c>
      <x:c r="C3174" s="23" t="str">
        <x:v>checkpoint:epoch:qwen3-5-9b</x:v>
      </x:c>
      <x:c r="D3174" s="23" t="str">
        <x:v>Qwen3.5-9B</x:v>
      </x:c>
      <x:c r="E3174" s="23" t="str">
        <x:v>alibaba</x:v>
      </x:c>
      <x:c r="F3174" s="78" t="n">
        <x:v>46077</x:v>
      </x:c>
      <x:c r="G3174" s="78" t="n">
        <x:v>46181</x:v>
      </x:c>
      <x:c r="H3174" s="81" t="n">
        <x:v>0.08660254037844387</x:v>
      </x:c>
      <x:c r="I3174" s="81" t="n">
        <x:v>0.122474487139</x:v>
      </x:c>
      <x:c r="J3174" s="23" t="str">
        <x:v>total_b</x:v>
      </x:c>
      <x:c r="K3174" s="23" t="str">
        <x:v>score_date_historical_price</x:v>
      </x:c>
      <x:c r="L3174" s="81" t="n">
        <x:v>9</x:v>
      </x:c>
      <x:c r="M3174" s="81" t="n">
        <x:v>26.4260575247376</x:v>
      </x:c>
      <x:c r="N3174" s="81" t="n">
        <x:v>0.46778986659569843</x:v>
      </x:c>
      <x:c r="O3174" s="23" t="n">
        <x:v>31</x:v>
      </x:c>
      <x:c r="P3174" s="23" t="n">
        <x:v>9</x:v>
      </x:c>
      <x:c r="Q3174" s="78" t="n">
        <x:v>46155</x:v>
      </x:c>
      <x:c r="R3174" s="23" t="str">
        <x:v>True</x:v>
      </x:c>
      <x:c r="S3174" s="23" t="str">
        <x:v>True</x:v>
      </x:c>
      <x:c r="T3174" s="23" t="str">
        <x:v>False</x:v>
      </x:c>
    </x:row>
    <x:row r="3175">
      <x:c r="A3175" s="23" t="str">
        <x:v>active_label_common_panel</x:v>
      </x:c>
      <x:c r="B3175" s="23" t="n">
        <x:v>90</x:v>
      </x:c>
      <x:c r="C3175" s="23" t="str">
        <x:v>checkpoint:epoch:qwen3-5-9b</x:v>
      </x:c>
      <x:c r="D3175" s="23" t="str">
        <x:v>Qwen3.5-9B</x:v>
      </x:c>
      <x:c r="E3175" s="23" t="str">
        <x:v>alibaba</x:v>
      </x:c>
      <x:c r="F3175" s="78" t="n">
        <x:v>46077</x:v>
      </x:c>
      <x:c r="G3175" s="78" t="n">
        <x:v>46181</x:v>
      </x:c>
      <x:c r="H3175" s="81" t="n">
        <x:v>0.08660254037844387</x:v>
      </x:c>
      <x:c r="I3175" s="81" t="n">
        <x:v>0.122474487139</x:v>
      </x:c>
      <x:c r="J3175" s="23" t="str">
        <x:v>total_b</x:v>
      </x:c>
      <x:c r="K3175" s="23" t="str">
        <x:v>score_date_current_price_nonprospective</x:v>
      </x:c>
      <x:c r="L3175" s="81" t="n">
        <x:v>9</x:v>
      </x:c>
      <x:c r="M3175" s="81" t="n">
        <x:v>29.605660813163983</x:v>
      </x:c>
      <x:c r="N3175" s="81" t="n">
        <x:v>0.517132249757036</x:v>
      </x:c>
      <x:c r="O3175" s="23" t="n">
        <x:v>31</x:v>
      </x:c>
      <x:c r="P3175" s="23" t="n">
        <x:v>9</x:v>
      </x:c>
      <x:c r="Q3175" s="78" t="n">
        <x:v>46155</x:v>
      </x:c>
      <x:c r="R3175" s="23" t="str">
        <x:v>True</x:v>
      </x:c>
      <x:c r="S3175" s="23" t="str">
        <x:v>True</x:v>
      </x:c>
      <x:c r="T3175" s="23" t="str">
        <x:v>True</x:v>
      </x:c>
    </x:row>
    <x:row r="3176">
      <x:c r="A3176" s="23" t="str">
        <x:v>active_label_common_panel</x:v>
      </x:c>
      <x:c r="B3176" s="23" t="n">
        <x:v>90</x:v>
      </x:c>
      <x:c r="C3176" s="23" t="str">
        <x:v>checkpoint:google:gemma-4-31b-it</x:v>
      </x:c>
      <x:c r="D3176" s="23" t="str">
        <x:v>Gemma 4 31B IT</x:v>
      </x:c>
      <x:c r="E3176" s="23" t="str">
        <x:v>google</x:v>
      </x:c>
      <x:c r="F3176" s="78" t="n">
        <x:v>46114</x:v>
      </x:c>
      <x:c r="G3176" s="78" t="n">
        <x:v>46204</x:v>
      </x:c>
      <x:c r="H3176" s="81" t="n">
        <x:v>0.21071307505705478</x:v>
      </x:c>
      <x:c r="I3176" s="81" t="n">
        <x:v>0.236643191324</x:v>
      </x:c>
      <x:c r="J3176" s="23" t="str">
        <x:v>active_b</x:v>
      </x:c>
      <x:c r="K3176" s="23" t="str">
        <x:v>date_historical_price</x:v>
      </x:c>
      <x:c r="L3176" s="81" t="n">
        <x:v>31</x:v>
      </x:c>
      <x:c r="M3176" s="81" t="n">
        <x:v>6.464431781298265</x:v>
      </x:c>
      <x:c r="N3176" s="81" t="n">
        <x:v>-0.6808313370992203</x:v>
      </x:c>
      <x:c r="O3176" s="23" t="n">
        <x:v>45</x:v>
      </x:c>
      <x:c r="P3176" s="23" t="n">
        <x:v>10</x:v>
      </x:c>
      <x:c r="Q3176" s="78" t="n">
        <x:v>46181</x:v>
      </x:c>
      <x:c r="R3176" s="23" t="str">
        <x:v>True</x:v>
      </x:c>
      <x:c r="S3176" s="23" t="str">
        <x:v>True</x:v>
      </x:c>
      <x:c r="T3176" s="23" t="str">
        <x:v>False</x:v>
      </x:c>
    </x:row>
    <x:row r="3177">
      <x:c r="A3177" s="23" t="str">
        <x:v>active_label_common_panel</x:v>
      </x:c>
      <x:c r="B3177" s="23" t="n">
        <x:v>90</x:v>
      </x:c>
      <x:c r="C3177" s="23" t="str">
        <x:v>checkpoint:google:gemma-4-31b-it</x:v>
      </x:c>
      <x:c r="D3177" s="23" t="str">
        <x:v>Gemma 4 31B IT</x:v>
      </x:c>
      <x:c r="E3177" s="23" t="str">
        <x:v>google</x:v>
      </x:c>
      <x:c r="F3177" s="78" t="n">
        <x:v>46114</x:v>
      </x:c>
      <x:c r="G3177" s="78" t="n">
        <x:v>46204</x:v>
      </x:c>
      <x:c r="H3177" s="81" t="n">
        <x:v>0.21071307505705478</x:v>
      </x:c>
      <x:c r="I3177" s="81" t="n">
        <x:v>0.236643191324</x:v>
      </x:c>
      <x:c r="J3177" s="23" t="str">
        <x:v>active_b</x:v>
      </x:c>
      <x:c r="K3177" s="23" t="str">
        <x:v>score_date</x:v>
      </x:c>
      <x:c r="L3177" s="81" t="n">
        <x:v>31</x:v>
      </x:c>
      <x:c r="M3177" s="81" t="n">
        <x:v>9.516735321530847</x:v>
      </x:c>
      <x:c r="N3177" s="81" t="n">
        <x:v>-0.512873702908553</x:v>
      </x:c>
      <x:c r="O3177" s="23" t="n">
        <x:v>45</x:v>
      </x:c>
      <x:c r="P3177" s="23" t="n">
        <x:v>10</x:v>
      </x:c>
      <x:c r="Q3177" s="78" t="n">
        <x:v>46181</x:v>
      </x:c>
      <x:c r="R3177" s="23" t="str">
        <x:v>True</x:v>
      </x:c>
      <x:c r="S3177" s="23" t="str">
        <x:v>True</x:v>
      </x:c>
      <x:c r="T3177" s="23" t="str">
        <x:v>False</x:v>
      </x:c>
    </x:row>
    <x:row r="3178">
      <x:c r="A3178" s="23" t="str">
        <x:v>active_label_common_panel</x:v>
      </x:c>
      <x:c r="B3178" s="23" t="n">
        <x:v>90</x:v>
      </x:c>
      <x:c r="C3178" s="23" t="str">
        <x:v>checkpoint:google:gemma-4-31b-it</x:v>
      </x:c>
      <x:c r="D3178" s="23" t="str">
        <x:v>Gemma 4 31B IT</x:v>
      </x:c>
      <x:c r="E3178" s="23" t="str">
        <x:v>google</x:v>
      </x:c>
      <x:c r="F3178" s="78" t="n">
        <x:v>46114</x:v>
      </x:c>
      <x:c r="G3178" s="78" t="n">
        <x:v>46204</x:v>
      </x:c>
      <x:c r="H3178" s="81" t="n">
        <x:v>0.21071307505705478</x:v>
      </x:c>
      <x:c r="I3178" s="81" t="n">
        <x:v>0.236643191324</x:v>
      </x:c>
      <x:c r="J3178" s="23" t="str">
        <x:v>active_b</x:v>
      </x:c>
      <x:c r="K3178" s="23" t="str">
        <x:v>score_date_historical_price</x:v>
      </x:c>
      <x:c r="L3178" s="81" t="n">
        <x:v>31</x:v>
      </x:c>
      <x:c r="M3178" s="81" t="n">
        <x:v>6.651513778825186</x:v>
      </x:c>
      <x:c r="N3178" s="81" t="n">
        <x:v>-0.6684411987604773</x:v>
      </x:c>
      <x:c r="O3178" s="23" t="n">
        <x:v>45</x:v>
      </x:c>
      <x:c r="P3178" s="23" t="n">
        <x:v>10</x:v>
      </x:c>
      <x:c r="Q3178" s="78" t="n">
        <x:v>46181</x:v>
      </x:c>
      <x:c r="R3178" s="23" t="str">
        <x:v>True</x:v>
      </x:c>
      <x:c r="S3178" s="23" t="str">
        <x:v>True</x:v>
      </x:c>
      <x:c r="T3178" s="23" t="str">
        <x:v>False</x:v>
      </x:c>
    </x:row>
    <x:row r="3179">
      <x:c r="A3179" s="23" t="str">
        <x:v>active_label_common_panel</x:v>
      </x:c>
      <x:c r="B3179" s="23" t="n">
        <x:v>90</x:v>
      </x:c>
      <x:c r="C3179" s="23" t="str">
        <x:v>checkpoint:google:gemma-4-31b-it</x:v>
      </x:c>
      <x:c r="D3179" s="23" t="str">
        <x:v>Gemma 4 31B IT</x:v>
      </x:c>
      <x:c r="E3179" s="23" t="str">
        <x:v>google</x:v>
      </x:c>
      <x:c r="F3179" s="78" t="n">
        <x:v>46114</x:v>
      </x:c>
      <x:c r="G3179" s="78" t="n">
        <x:v>46204</x:v>
      </x:c>
      <x:c r="H3179" s="81" t="n">
        <x:v>0.21071307505705478</x:v>
      </x:c>
      <x:c r="I3179" s="81" t="n">
        <x:v>0.236643191324</x:v>
      </x:c>
      <x:c r="J3179" s="23" t="str">
        <x:v>active_b</x:v>
      </x:c>
      <x:c r="K3179" s="23" t="str">
        <x:v>score_date_current_price_nonprospective</x:v>
      </x:c>
      <x:c r="L3179" s="81" t="n">
        <x:v>31</x:v>
      </x:c>
      <x:c r="M3179" s="81" t="n">
        <x:v>5.318644495328214</x:v>
      </x:c>
      <x:c r="N3179" s="81" t="n">
        <x:v>-0.7655607313153591</x:v>
      </x:c>
      <x:c r="O3179" s="23" t="n">
        <x:v>45</x:v>
      </x:c>
      <x:c r="P3179" s="23" t="n">
        <x:v>10</x:v>
      </x:c>
      <x:c r="Q3179" s="78" t="n">
        <x:v>46181</x:v>
      </x:c>
      <x:c r="R3179" s="23" t="str">
        <x:v>True</x:v>
      </x:c>
      <x:c r="S3179" s="23" t="str">
        <x:v>True</x:v>
      </x:c>
      <x:c r="T3179" s="23" t="str">
        <x:v>True</x:v>
      </x:c>
    </x:row>
    <x:row r="3180">
      <x:c r="A3180" s="23" t="str">
        <x:v>active_label_common_panel</x:v>
      </x:c>
      <x:c r="B3180" s="23" t="n">
        <x:v>90</x:v>
      </x:c>
      <x:c r="C3180" s="23" t="str">
        <x:v>checkpoint:google:gemma-4-31b-it</x:v>
      </x:c>
      <x:c r="D3180" s="23" t="str">
        <x:v>Gemma 4 31B IT</x:v>
      </x:c>
      <x:c r="E3180" s="23" t="str">
        <x:v>google</x:v>
      </x:c>
      <x:c r="F3180" s="78" t="n">
        <x:v>46114</x:v>
      </x:c>
      <x:c r="G3180" s="78" t="n">
        <x:v>46204</x:v>
      </x:c>
      <x:c r="H3180" s="81" t="n">
        <x:v>0.21071307505705478</x:v>
      </x:c>
      <x:c r="I3180" s="81" t="n">
        <x:v>0.236643191324</x:v>
      </x:c>
      <x:c r="J3180" s="23" t="str">
        <x:v>total_b</x:v>
      </x:c>
      <x:c r="K3180" s="23" t="str">
        <x:v>date_historical_price</x:v>
      </x:c>
      <x:c r="L3180" s="81" t="n">
        <x:v>31</x:v>
      </x:c>
      <x:c r="M3180" s="81" t="n">
        <x:v>69.86610926789106</x:v>
      </x:c>
      <x:c r="N3180" s="81" t="n">
        <x:v>0.3529048649269603</x:v>
      </x:c>
      <x:c r="O3180" s="23" t="n">
        <x:v>45</x:v>
      </x:c>
      <x:c r="P3180" s="23" t="n">
        <x:v>10</x:v>
      </x:c>
      <x:c r="Q3180" s="78" t="n">
        <x:v>46181</x:v>
      </x:c>
      <x:c r="R3180" s="23" t="str">
        <x:v>True</x:v>
      </x:c>
      <x:c r="S3180" s="23" t="str">
        <x:v>True</x:v>
      </x:c>
      <x:c r="T3180" s="23" t="str">
        <x:v>False</x:v>
      </x:c>
    </x:row>
    <x:row r="3181">
      <x:c r="A3181" s="23" t="str">
        <x:v>active_label_common_panel</x:v>
      </x:c>
      <x:c r="B3181" s="23" t="n">
        <x:v>90</x:v>
      </x:c>
      <x:c r="C3181" s="23" t="str">
        <x:v>checkpoint:google:gemma-4-31b-it</x:v>
      </x:c>
      <x:c r="D3181" s="23" t="str">
        <x:v>Gemma 4 31B IT</x:v>
      </x:c>
      <x:c r="E3181" s="23" t="str">
        <x:v>google</x:v>
      </x:c>
      <x:c r="F3181" s="78" t="n">
        <x:v>46114</x:v>
      </x:c>
      <x:c r="G3181" s="78" t="n">
        <x:v>46204</x:v>
      </x:c>
      <x:c r="H3181" s="81" t="n">
        <x:v>0.21071307505705478</x:v>
      </x:c>
      <x:c r="I3181" s="81" t="n">
        <x:v>0.236643191324</x:v>
      </x:c>
      <x:c r="J3181" s="23" t="str">
        <x:v>total_b</x:v>
      </x:c>
      <x:c r="K3181" s="23" t="str">
        <x:v>score_date</x:v>
      </x:c>
      <x:c r="L3181" s="81" t="n">
        <x:v>31</x:v>
      </x:c>
      <x:c r="M3181" s="81" t="n">
        <x:v>163.59023207121976</x:v>
      </x:c>
      <x:c r="N3181" s="81" t="n">
        <x:v>0.722395674668419</x:v>
      </x:c>
      <x:c r="O3181" s="23" t="n">
        <x:v>45</x:v>
      </x:c>
      <x:c r="P3181" s="23" t="n">
        <x:v>10</x:v>
      </x:c>
      <x:c r="Q3181" s="78" t="n">
        <x:v>46181</x:v>
      </x:c>
      <x:c r="R3181" s="23" t="str">
        <x:v>True</x:v>
      </x:c>
      <x:c r="S3181" s="23" t="str">
        <x:v>True</x:v>
      </x:c>
      <x:c r="T3181" s="23" t="str">
        <x:v>False</x:v>
      </x:c>
    </x:row>
    <x:row r="3182">
      <x:c r="A3182" s="23" t="str">
        <x:v>active_label_common_panel</x:v>
      </x:c>
      <x:c r="B3182" s="23" t="n">
        <x:v>90</x:v>
      </x:c>
      <x:c r="C3182" s="23" t="str">
        <x:v>checkpoint:google:gemma-4-31b-it</x:v>
      </x:c>
      <x:c r="D3182" s="23" t="str">
        <x:v>Gemma 4 31B IT</x:v>
      </x:c>
      <x:c r="E3182" s="23" t="str">
        <x:v>google</x:v>
      </x:c>
      <x:c r="F3182" s="78" t="n">
        <x:v>46114</x:v>
      </x:c>
      <x:c r="G3182" s="78" t="n">
        <x:v>46204</x:v>
      </x:c>
      <x:c r="H3182" s="81" t="n">
        <x:v>0.21071307505705478</x:v>
      </x:c>
      <x:c r="I3182" s="81" t="n">
        <x:v>0.236643191324</x:v>
      </x:c>
      <x:c r="J3182" s="23" t="str">
        <x:v>total_b</x:v>
      </x:c>
      <x:c r="K3182" s="23" t="str">
        <x:v>score_date_historical_price</x:v>
      </x:c>
      <x:c r="L3182" s="81" t="n">
        <x:v>31</x:v>
      </x:c>
      <x:c r="M3182" s="81" t="n">
        <x:v>95.89609173231119</x:v>
      </x:c>
      <x:c r="N3182" s="81" t="n">
        <x:v>0.490439213923687</x:v>
      </x:c>
      <x:c r="O3182" s="23" t="n">
        <x:v>45</x:v>
      </x:c>
      <x:c r="P3182" s="23" t="n">
        <x:v>10</x:v>
      </x:c>
      <x:c r="Q3182" s="78" t="n">
        <x:v>46181</x:v>
      </x:c>
      <x:c r="R3182" s="23" t="str">
        <x:v>True</x:v>
      </x:c>
      <x:c r="S3182" s="23" t="str">
        <x:v>True</x:v>
      </x:c>
      <x:c r="T3182" s="23" t="str">
        <x:v>False</x:v>
      </x:c>
    </x:row>
    <x:row r="3183">
      <x:c r="A3183" s="23" t="str">
        <x:v>active_label_common_panel</x:v>
      </x:c>
      <x:c r="B3183" s="23" t="n">
        <x:v>90</x:v>
      </x:c>
      <x:c r="C3183" s="23" t="str">
        <x:v>checkpoint:google:gemma-4-31b-it</x:v>
      </x:c>
      <x:c r="D3183" s="23" t="str">
        <x:v>Gemma 4 31B IT</x:v>
      </x:c>
      <x:c r="E3183" s="23" t="str">
        <x:v>google</x:v>
      </x:c>
      <x:c r="F3183" s="78" t="n">
        <x:v>46114</x:v>
      </x:c>
      <x:c r="G3183" s="78" t="n">
        <x:v>46204</x:v>
      </x:c>
      <x:c r="H3183" s="81" t="n">
        <x:v>0.21071307505705478</x:v>
      </x:c>
      <x:c r="I3183" s="81" t="n">
        <x:v>0.236643191324</x:v>
      </x:c>
      <x:c r="J3183" s="23" t="str">
        <x:v>total_b</x:v>
      </x:c>
      <x:c r="K3183" s="23" t="str">
        <x:v>score_date_current_price_nonprospective</x:v>
      </x:c>
      <x:c r="L3183" s="81" t="n">
        <x:v>31</x:v>
      </x:c>
      <x:c r="M3183" s="81" t="n">
        <x:v>78.506404836232</x:v>
      </x:c>
      <x:c r="N3183" s="81" t="n">
        <x:v>0.403543395669758</x:v>
      </x:c>
      <x:c r="O3183" s="23" t="n">
        <x:v>45</x:v>
      </x:c>
      <x:c r="P3183" s="23" t="n">
        <x:v>10</x:v>
      </x:c>
      <x:c r="Q3183" s="78" t="n">
        <x:v>46181</x:v>
      </x:c>
      <x:c r="R3183" s="23" t="str">
        <x:v>True</x:v>
      </x:c>
      <x:c r="S3183" s="23" t="str">
        <x:v>True</x:v>
      </x:c>
      <x:c r="T3183" s="23" t="str">
        <x:v>True</x:v>
      </x:c>
    </x:row>
    <x:row r="3184">
      <x:c r="A3184" s="23" t="str">
        <x:v>active_label_common_panel</x:v>
      </x:c>
      <x:c r="B3184" s="23" t="n">
        <x:v>90</x:v>
      </x:c>
      <x:c r="C3184" s="23" t="str">
        <x:v>checkpoint:epoch:gemma-4-26b-a4b</x:v>
      </x:c>
      <x:c r="D3184" s="23" t="str">
        <x:v>Gemma 4 26B A4B</x:v>
      </x:c>
      <x:c r="E3184" s="23" t="str">
        <x:v>google</x:v>
      </x:c>
      <x:c r="F3184" s="78" t="n">
        <x:v>46114</x:v>
      </x:c>
      <x:c r="G3184" s="78" t="n">
        <x:v>46205</x:v>
      </x:c>
      <x:c r="H3184" s="81" t="n">
        <x:v>0.1407124727947029</x:v>
      </x:c>
      <x:c r="I3184" s="81" t="n">
        <x:v>0.22803508502</x:v>
      </x:c>
      <x:c r="J3184" s="23" t="str">
        <x:v>active_b</x:v>
      </x:c>
      <x:c r="K3184" s="23" t="str">
        <x:v>date_historical_price</x:v>
      </x:c>
      <x:c r="L3184" s="81" t="n">
        <x:v>3.8</x:v>
      </x:c>
      <x:c r="M3184" s="81" t="n">
        <x:v>4.838112983014281</x:v>
      </x:c>
      <x:c r="N3184" s="81" t="n">
        <x:v>0.10489240947740805</x:v>
      </x:c>
      <x:c r="O3184" s="23" t="n">
        <x:v>45</x:v>
      </x:c>
      <x:c r="P3184" s="23" t="n">
        <x:v>10</x:v>
      </x:c>
      <x:c r="Q3184" s="78" t="n">
        <x:v>46181</x:v>
      </x:c>
      <x:c r="R3184" s="23" t="str">
        <x:v>True</x:v>
      </x:c>
      <x:c r="S3184" s="23" t="str">
        <x:v>True</x:v>
      </x:c>
      <x:c r="T3184" s="23" t="str">
        <x:v>False</x:v>
      </x:c>
    </x:row>
    <x:row r="3185">
      <x:c r="A3185" s="23" t="str">
        <x:v>active_label_common_panel</x:v>
      </x:c>
      <x:c r="B3185" s="23" t="n">
        <x:v>90</x:v>
      </x:c>
      <x:c r="C3185" s="23" t="str">
        <x:v>checkpoint:epoch:gemma-4-26b-a4b</x:v>
      </x:c>
      <x:c r="D3185" s="23" t="str">
        <x:v>Gemma 4 26B A4B</x:v>
      </x:c>
      <x:c r="E3185" s="23" t="str">
        <x:v>google</x:v>
      </x:c>
      <x:c r="F3185" s="78" t="n">
        <x:v>46114</x:v>
      </x:c>
      <x:c r="G3185" s="78" t="n">
        <x:v>46205</x:v>
      </x:c>
      <x:c r="H3185" s="81" t="n">
        <x:v>0.1407124727947029</x:v>
      </x:c>
      <x:c r="I3185" s="81" t="n">
        <x:v>0.22803508502</x:v>
      </x:c>
      <x:c r="J3185" s="23" t="str">
        <x:v>active_b</x:v>
      </x:c>
      <x:c r="K3185" s="23" t="str">
        <x:v>score_date</x:v>
      </x:c>
      <x:c r="L3185" s="81" t="n">
        <x:v>3.8</x:v>
      </x:c>
      <x:c r="M3185" s="81" t="n">
        <x:v>7.505946818207796</x:v>
      </x:c>
      <x:c r="N3185" s="81" t="n">
        <x:v>0.2956218863698305</x:v>
      </x:c>
      <x:c r="O3185" s="23" t="n">
        <x:v>45</x:v>
      </x:c>
      <x:c r="P3185" s="23" t="n">
        <x:v>10</x:v>
      </x:c>
      <x:c r="Q3185" s="78" t="n">
        <x:v>46181</x:v>
      </x:c>
      <x:c r="R3185" s="23" t="str">
        <x:v>True</x:v>
      </x:c>
      <x:c r="S3185" s="23" t="str">
        <x:v>True</x:v>
      </x:c>
      <x:c r="T3185" s="23" t="str">
        <x:v>False</x:v>
      </x:c>
    </x:row>
    <x:row r="3186">
      <x:c r="A3186" s="23" t="str">
        <x:v>active_label_common_panel</x:v>
      </x:c>
      <x:c r="B3186" s="23" t="n">
        <x:v>90</x:v>
      </x:c>
      <x:c r="C3186" s="23" t="str">
        <x:v>checkpoint:epoch:gemma-4-26b-a4b</x:v>
      </x:c>
      <x:c r="D3186" s="23" t="str">
        <x:v>Gemma 4 26B A4B</x:v>
      </x:c>
      <x:c r="E3186" s="23" t="str">
        <x:v>google</x:v>
      </x:c>
      <x:c r="F3186" s="78" t="n">
        <x:v>46114</x:v>
      </x:c>
      <x:c r="G3186" s="78" t="n">
        <x:v>46205</x:v>
      </x:c>
      <x:c r="H3186" s="81" t="n">
        <x:v>0.1407124727947029</x:v>
      </x:c>
      <x:c r="I3186" s="81" t="n">
        <x:v>0.22803508502</x:v>
      </x:c>
      <x:c r="J3186" s="23" t="str">
        <x:v>active_b</x:v>
      </x:c>
      <x:c r="K3186" s="23" t="str">
        <x:v>score_date_historical_price</x:v>
      </x:c>
      <x:c r="L3186" s="81" t="n">
        <x:v>3.8</x:v>
      </x:c>
      <x:c r="M3186" s="81" t="n">
        <x:v>4.924144479331237</x:v>
      </x:c>
      <x:c r="N3186" s="81" t="n">
        <x:v>0.11254719046451823</x:v>
      </x:c>
      <x:c r="O3186" s="23" t="n">
        <x:v>45</x:v>
      </x:c>
      <x:c r="P3186" s="23" t="n">
        <x:v>10</x:v>
      </x:c>
      <x:c r="Q3186" s="78" t="n">
        <x:v>46181</x:v>
      </x:c>
      <x:c r="R3186" s="23" t="str">
        <x:v>True</x:v>
      </x:c>
      <x:c r="S3186" s="23" t="str">
        <x:v>True</x:v>
      </x:c>
      <x:c r="T3186" s="23" t="str">
        <x:v>False</x:v>
      </x:c>
    </x:row>
    <x:row r="3187">
      <x:c r="A3187" s="23" t="str">
        <x:v>active_label_common_panel</x:v>
      </x:c>
      <x:c r="B3187" s="23" t="n">
        <x:v>90</x:v>
      </x:c>
      <x:c r="C3187" s="23" t="str">
        <x:v>checkpoint:epoch:gemma-4-26b-a4b</x:v>
      </x:c>
      <x:c r="D3187" s="23" t="str">
        <x:v>Gemma 4 26B A4B</x:v>
      </x:c>
      <x:c r="E3187" s="23" t="str">
        <x:v>google</x:v>
      </x:c>
      <x:c r="F3187" s="78" t="n">
        <x:v>46114</x:v>
      </x:c>
      <x:c r="G3187" s="78" t="n">
        <x:v>46205</x:v>
      </x:c>
      <x:c r="H3187" s="81" t="n">
        <x:v>0.1407124727947029</x:v>
      </x:c>
      <x:c r="I3187" s="81" t="n">
        <x:v>0.22803508502</x:v>
      </x:c>
      <x:c r="J3187" s="23" t="str">
        <x:v>active_b</x:v>
      </x:c>
      <x:c r="K3187" s="23" t="str">
        <x:v>score_date_current_price_nonprospective</x:v>
      </x:c>
      <x:c r="L3187" s="81" t="n">
        <x:v>3.8</x:v>
      </x:c>
      <x:c r="M3187" s="81" t="n">
        <x:v>5.505936469545924</x:v>
      </x:c>
      <x:c r="N3187" s="81" t="n">
        <x:v>0.16104759934627375</x:v>
      </x:c>
      <x:c r="O3187" s="23" t="n">
        <x:v>45</x:v>
      </x:c>
      <x:c r="P3187" s="23" t="n">
        <x:v>10</x:v>
      </x:c>
      <x:c r="Q3187" s="78" t="n">
        <x:v>46181</x:v>
      </x:c>
      <x:c r="R3187" s="23" t="str">
        <x:v>True</x:v>
      </x:c>
      <x:c r="S3187" s="23" t="str">
        <x:v>True</x:v>
      </x:c>
      <x:c r="T3187" s="23" t="str">
        <x:v>True</x:v>
      </x:c>
    </x:row>
    <x:row r="3188">
      <x:c r="A3188" s="23" t="str">
        <x:v>active_label_common_panel</x:v>
      </x:c>
      <x:c r="B3188" s="23" t="n">
        <x:v>90</x:v>
      </x:c>
      <x:c r="C3188" s="23" t="str">
        <x:v>checkpoint:epoch:gemma-4-26b-a4b</x:v>
      </x:c>
      <x:c r="D3188" s="23" t="str">
        <x:v>Gemma 4 26B A4B</x:v>
      </x:c>
      <x:c r="E3188" s="23" t="str">
        <x:v>google</x:v>
      </x:c>
      <x:c r="F3188" s="78" t="n">
        <x:v>46114</x:v>
      </x:c>
      <x:c r="G3188" s="78" t="n">
        <x:v>46205</x:v>
      </x:c>
      <x:c r="H3188" s="81" t="n">
        <x:v>0.1407124727947029</x:v>
      </x:c>
      <x:c r="I3188" s="81" t="n">
        <x:v>0.22803508502</x:v>
      </x:c>
      <x:c r="J3188" s="23" t="str">
        <x:v>total_b</x:v>
      </x:c>
      <x:c r="K3188" s="23" t="str">
        <x:v>date_historical_price</x:v>
      </x:c>
      <x:c r="L3188" s="81" t="n">
        <x:v>25.2</x:v>
      </x:c>
      <x:c r="M3188" s="81" t="n">
        <x:v>38.63719194599927</x:v>
      </x:c>
      <x:c r="N3188" s="81" t="n">
        <x:v>0.18560501467743337</x:v>
      </x:c>
      <x:c r="O3188" s="23" t="n">
        <x:v>45</x:v>
      </x:c>
      <x:c r="P3188" s="23" t="n">
        <x:v>10</x:v>
      </x:c>
      <x:c r="Q3188" s="78" t="n">
        <x:v>46181</x:v>
      </x:c>
      <x:c r="R3188" s="23" t="str">
        <x:v>True</x:v>
      </x:c>
      <x:c r="S3188" s="23" t="str">
        <x:v>True</x:v>
      </x:c>
      <x:c r="T3188" s="23" t="str">
        <x:v>False</x:v>
      </x:c>
    </x:row>
    <x:row r="3189">
      <x:c r="A3189" s="23" t="str">
        <x:v>active_label_common_panel</x:v>
      </x:c>
      <x:c r="B3189" s="23" t="n">
        <x:v>90</x:v>
      </x:c>
      <x:c r="C3189" s="23" t="str">
        <x:v>checkpoint:epoch:gemma-4-26b-a4b</x:v>
      </x:c>
      <x:c r="D3189" s="23" t="str">
        <x:v>Gemma 4 26B A4B</x:v>
      </x:c>
      <x:c r="E3189" s="23" t="str">
        <x:v>google</x:v>
      </x:c>
      <x:c r="F3189" s="78" t="n">
        <x:v>46114</x:v>
      </x:c>
      <x:c r="G3189" s="78" t="n">
        <x:v>46205</x:v>
      </x:c>
      <x:c r="H3189" s="81" t="n">
        <x:v>0.1407124727947029</x:v>
      </x:c>
      <x:c r="I3189" s="81" t="n">
        <x:v>0.22803508502</x:v>
      </x:c>
      <x:c r="J3189" s="23" t="str">
        <x:v>total_b</x:v>
      </x:c>
      <x:c r="K3189" s="23" t="str">
        <x:v>score_date</x:v>
      </x:c>
      <x:c r="L3189" s="81" t="n">
        <x:v>25.2</x:v>
      </x:c>
      <x:c r="M3189" s="81" t="n">
        <x:v>88.09405839023742</x:v>
      </x:c>
      <x:c r="N3189" s="81" t="n">
        <x:v>0.5435460771043866</x:v>
      </x:c>
      <x:c r="O3189" s="23" t="n">
        <x:v>45</x:v>
      </x:c>
      <x:c r="P3189" s="23" t="n">
        <x:v>10</x:v>
      </x:c>
      <x:c r="Q3189" s="78" t="n">
        <x:v>46181</x:v>
      </x:c>
      <x:c r="R3189" s="23" t="str">
        <x:v>True</x:v>
      </x:c>
      <x:c r="S3189" s="23" t="str">
        <x:v>True</x:v>
      </x:c>
      <x:c r="T3189" s="23" t="str">
        <x:v>False</x:v>
      </x:c>
    </x:row>
    <x:row r="3190">
      <x:c r="A3190" s="23" t="str">
        <x:v>active_label_common_panel</x:v>
      </x:c>
      <x:c r="B3190" s="23" t="n">
        <x:v>90</x:v>
      </x:c>
      <x:c r="C3190" s="23" t="str">
        <x:v>checkpoint:epoch:gemma-4-26b-a4b</x:v>
      </x:c>
      <x:c r="D3190" s="23" t="str">
        <x:v>Gemma 4 26B A4B</x:v>
      </x:c>
      <x:c r="E3190" s="23" t="str">
        <x:v>google</x:v>
      </x:c>
      <x:c r="F3190" s="78" t="n">
        <x:v>46114</x:v>
      </x:c>
      <x:c r="G3190" s="78" t="n">
        <x:v>46205</x:v>
      </x:c>
      <x:c r="H3190" s="81" t="n">
        <x:v>0.1407124727947029</x:v>
      </x:c>
      <x:c r="I3190" s="81" t="n">
        <x:v>0.22803508502</x:v>
      </x:c>
      <x:c r="J3190" s="23" t="str">
        <x:v>total_b</x:v>
      </x:c>
      <x:c r="K3190" s="23" t="str">
        <x:v>score_date_historical_price</x:v>
      </x:c>
      <x:c r="L3190" s="81" t="n">
        <x:v>25.2</x:v>
      </x:c>
      <x:c r="M3190" s="81" t="n">
        <x:v>46.986812081386525</x:v>
      </x:c>
      <x:c r="N3190" s="81" t="n">
        <x:v>0.27057543962279695</x:v>
      </x:c>
      <x:c r="O3190" s="23" t="n">
        <x:v>45</x:v>
      </x:c>
      <x:c r="P3190" s="23" t="n">
        <x:v>10</x:v>
      </x:c>
      <x:c r="Q3190" s="78" t="n">
        <x:v>46181</x:v>
      </x:c>
      <x:c r="R3190" s="23" t="str">
        <x:v>True</x:v>
      </x:c>
      <x:c r="S3190" s="23" t="str">
        <x:v>True</x:v>
      </x:c>
      <x:c r="T3190" s="23" t="str">
        <x:v>False</x:v>
      </x:c>
    </x:row>
    <x:row r="3191">
      <x:c r="A3191" s="23" t="str">
        <x:v>active_label_common_panel</x:v>
      </x:c>
      <x:c r="B3191" s="23" t="n">
        <x:v>90</x:v>
      </x:c>
      <x:c r="C3191" s="23" t="str">
        <x:v>checkpoint:epoch:gemma-4-26b-a4b</x:v>
      </x:c>
      <x:c r="D3191" s="23" t="str">
        <x:v>Gemma 4 26B A4B</x:v>
      </x:c>
      <x:c r="E3191" s="23" t="str">
        <x:v>google</x:v>
      </x:c>
      <x:c r="F3191" s="78" t="n">
        <x:v>46114</x:v>
      </x:c>
      <x:c r="G3191" s="78" t="n">
        <x:v>46205</x:v>
      </x:c>
      <x:c r="H3191" s="81" t="n">
        <x:v>0.1407124727947029</x:v>
      </x:c>
      <x:c r="I3191" s="81" t="n">
        <x:v>0.22803508502</x:v>
      </x:c>
      <x:c r="J3191" s="23" t="str">
        <x:v>total_b</x:v>
      </x:c>
      <x:c r="K3191" s="23" t="str">
        <x:v>score_date_current_price_nonprospective</x:v>
      </x:c>
      <x:c r="L3191" s="81" t="n">
        <x:v>25.2</x:v>
      </x:c>
      <x:c r="M3191" s="81" t="n">
        <x:v>59.584665458785494</x:v>
      </x:c>
      <x:c r="N3191" s="81" t="n">
        <x:v>0.3737339645372139</x:v>
      </x:c>
      <x:c r="O3191" s="23" t="n">
        <x:v>45</x:v>
      </x:c>
      <x:c r="P3191" s="23" t="n">
        <x:v>10</x:v>
      </x:c>
      <x:c r="Q3191" s="78" t="n">
        <x:v>46181</x:v>
      </x:c>
      <x:c r="R3191" s="23" t="str">
        <x:v>True</x:v>
      </x:c>
      <x:c r="S3191" s="23" t="str">
        <x:v>True</x:v>
      </x:c>
      <x:c r="T3191" s="23" t="str">
        <x:v>True</x:v>
      </x:c>
    </x:row>
    <x:row r="3192">
      <x:c r="A3192" s="23" t="str">
        <x:v>active_label_common_panel</x:v>
      </x:c>
      <x:c r="B3192" s="23" t="n">
        <x:v>90</x:v>
      </x:c>
      <x:c r="C3192" s="23" t="str">
        <x:v>checkpoint:z-ai-zhipu-ai:glm-5-1</x:v>
      </x:c>
      <x:c r="D3192" s="23" t="str">
        <x:v>GLM-5.1</x:v>
      </x:c>
      <x:c r="E3192" s="23" t="str">
        <x:v>zai</x:v>
      </x:c>
      <x:c r="F3192" s="78" t="n">
        <x:v>46119</x:v>
      </x:c>
      <x:c r="G3192" s="78" t="n">
        <x:v>46209</x:v>
      </x:c>
      <x:c r="H3192" s="81" t="n">
        <x:v>1.73735431043872</x:v>
      </x:c>
      <x:c r="I3192" s="81" t="n">
        <x:v>2.29782505862</x:v>
      </x:c>
      <x:c r="J3192" s="23" t="str">
        <x:v>active_b</x:v>
      </x:c>
      <x:c r="K3192" s="23" t="str">
        <x:v>date_historical_price</x:v>
      </x:c>
      <x:c r="L3192" s="81" t="n">
        <x:v>40</x:v>
      </x:c>
      <x:c r="M3192" s="81" t="n">
        <x:v>36.708894822141616</x:v>
      </x:c>
      <x:c r="N3192" s="81" t="n">
        <x:v>-0.0372886817319163</x:v>
      </x:c>
      <x:c r="O3192" s="23" t="n">
        <x:v>41</x:v>
      </x:c>
      <x:c r="P3192" s="23" t="n">
        <x:v>10</x:v>
      </x:c>
      <x:c r="Q3192" s="78" t="n">
        <x:v>46205</x:v>
      </x:c>
      <x:c r="R3192" s="23" t="str">
        <x:v>True</x:v>
      </x:c>
      <x:c r="S3192" s="23" t="str">
        <x:v>True</x:v>
      </x:c>
      <x:c r="T3192" s="23" t="str">
        <x:v>False</x:v>
      </x:c>
    </x:row>
    <x:row r="3193">
      <x:c r="A3193" s="23" t="str">
        <x:v>active_label_common_panel</x:v>
      </x:c>
      <x:c r="B3193" s="23" t="n">
        <x:v>90</x:v>
      </x:c>
      <x:c r="C3193" s="23" t="str">
        <x:v>checkpoint:z-ai-zhipu-ai:glm-5-1</x:v>
      </x:c>
      <x:c r="D3193" s="23" t="str">
        <x:v>GLM-5.1</x:v>
      </x:c>
      <x:c r="E3193" s="23" t="str">
        <x:v>zai</x:v>
      </x:c>
      <x:c r="F3193" s="78" t="n">
        <x:v>46119</x:v>
      </x:c>
      <x:c r="G3193" s="78" t="n">
        <x:v>46209</x:v>
      </x:c>
      <x:c r="H3193" s="81" t="n">
        <x:v>1.73735431043872</x:v>
      </x:c>
      <x:c r="I3193" s="81" t="n">
        <x:v>2.29782505862</x:v>
      </x:c>
      <x:c r="J3193" s="23" t="str">
        <x:v>active_b</x:v>
      </x:c>
      <x:c r="K3193" s="23" t="str">
        <x:v>score_date</x:v>
      </x:c>
      <x:c r="L3193" s="81" t="n">
        <x:v>40</x:v>
      </x:c>
      <x:c r="M3193" s="81" t="n">
        <x:v>20.5941477870366</x:v>
      </x:c>
      <x:c r="N3193" s="81" t="n">
        <x:v>-0.288316166341433</x:v>
      </x:c>
      <x:c r="O3193" s="23" t="n">
        <x:v>41</x:v>
      </x:c>
      <x:c r="P3193" s="23" t="n">
        <x:v>10</x:v>
      </x:c>
      <x:c r="Q3193" s="78" t="n">
        <x:v>46205</x:v>
      </x:c>
      <x:c r="R3193" s="23" t="str">
        <x:v>True</x:v>
      </x:c>
      <x:c r="S3193" s="23" t="str">
        <x:v>True</x:v>
      </x:c>
      <x:c r="T3193" s="23" t="str">
        <x:v>False</x:v>
      </x:c>
    </x:row>
    <x:row r="3194">
      <x:c r="A3194" s="23" t="str">
        <x:v>active_label_common_panel</x:v>
      </x:c>
      <x:c r="B3194" s="23" t="n">
        <x:v>90</x:v>
      </x:c>
      <x:c r="C3194" s="23" t="str">
        <x:v>checkpoint:z-ai-zhipu-ai:glm-5-1</x:v>
      </x:c>
      <x:c r="D3194" s="23" t="str">
        <x:v>GLM-5.1</x:v>
      </x:c>
      <x:c r="E3194" s="23" t="str">
        <x:v>zai</x:v>
      </x:c>
      <x:c r="F3194" s="78" t="n">
        <x:v>46119</x:v>
      </x:c>
      <x:c r="G3194" s="78" t="n">
        <x:v>46209</x:v>
      </x:c>
      <x:c r="H3194" s="81" t="n">
        <x:v>1.73735431043872</x:v>
      </x:c>
      <x:c r="I3194" s="81" t="n">
        <x:v>2.29782505862</x:v>
      </x:c>
      <x:c r="J3194" s="23" t="str">
        <x:v>active_b</x:v>
      </x:c>
      <x:c r="K3194" s="23" t="str">
        <x:v>score_date_historical_price</x:v>
      </x:c>
      <x:c r="L3194" s="81" t="n">
        <x:v>40</x:v>
      </x:c>
      <x:c r="M3194" s="81" t="n">
        <x:v>37.35920445344159</x:v>
      </x:c>
      <x:c r="N3194" s="81" t="n">
        <x:v>-0.029662371766668784</x:v>
      </x:c>
      <x:c r="O3194" s="23" t="n">
        <x:v>41</x:v>
      </x:c>
      <x:c r="P3194" s="23" t="n">
        <x:v>10</x:v>
      </x:c>
      <x:c r="Q3194" s="78" t="n">
        <x:v>46205</x:v>
      </x:c>
      <x:c r="R3194" s="23" t="str">
        <x:v>True</x:v>
      </x:c>
      <x:c r="S3194" s="23" t="str">
        <x:v>True</x:v>
      </x:c>
      <x:c r="T3194" s="23" t="str">
        <x:v>False</x:v>
      </x:c>
    </x:row>
    <x:row r="3195">
      <x:c r="A3195" s="23" t="str">
        <x:v>active_label_common_panel</x:v>
      </x:c>
      <x:c r="B3195" s="23" t="n">
        <x:v>90</x:v>
      </x:c>
      <x:c r="C3195" s="23" t="str">
        <x:v>checkpoint:z-ai-zhipu-ai:glm-5-1</x:v>
      </x:c>
      <x:c r="D3195" s="23" t="str">
        <x:v>GLM-5.1</x:v>
      </x:c>
      <x:c r="E3195" s="23" t="str">
        <x:v>zai</x:v>
      </x:c>
      <x:c r="F3195" s="78" t="n">
        <x:v>46119</x:v>
      </x:c>
      <x:c r="G3195" s="78" t="n">
        <x:v>46209</x:v>
      </x:c>
      <x:c r="H3195" s="81" t="n">
        <x:v>1.73735431043872</x:v>
      </x:c>
      <x:c r="I3195" s="81" t="n">
        <x:v>2.29782505862</x:v>
      </x:c>
      <x:c r="J3195" s="23" t="str">
        <x:v>active_b</x:v>
      </x:c>
      <x:c r="K3195" s="23" t="str">
        <x:v>score_date_current_price_nonprospective</x:v>
      </x:c>
      <x:c r="L3195" s="81" t="n">
        <x:v>40</x:v>
      </x:c>
      <x:c r="M3195" s="81" t="n">
        <x:v>35.45617375511152</x:v>
      </x:c>
      <x:c r="N3195" s="81" t="n">
        <x:v>-0.05236812432420721</x:v>
      </x:c>
      <x:c r="O3195" s="23" t="n">
        <x:v>41</x:v>
      </x:c>
      <x:c r="P3195" s="23" t="n">
        <x:v>10</x:v>
      </x:c>
      <x:c r="Q3195" s="78" t="n">
        <x:v>46205</x:v>
      </x:c>
      <x:c r="R3195" s="23" t="str">
        <x:v>True</x:v>
      </x:c>
      <x:c r="S3195" s="23" t="str">
        <x:v>True</x:v>
      </x:c>
      <x:c r="T3195" s="23" t="str">
        <x:v>True</x:v>
      </x:c>
    </x:row>
    <x:row r="3196">
      <x:c r="A3196" s="23" t="str">
        <x:v>active_label_common_panel</x:v>
      </x:c>
      <x:c r="B3196" s="23" t="n">
        <x:v>90</x:v>
      </x:c>
      <x:c r="C3196" s="23" t="str">
        <x:v>checkpoint:z-ai-zhipu-ai:glm-5-1</x:v>
      </x:c>
      <x:c r="D3196" s="23" t="str">
        <x:v>GLM-5.1</x:v>
      </x:c>
      <x:c r="E3196" s="23" t="str">
        <x:v>zai</x:v>
      </x:c>
      <x:c r="F3196" s="78" t="n">
        <x:v>46119</x:v>
      </x:c>
      <x:c r="G3196" s="78" t="n">
        <x:v>46209</x:v>
      </x:c>
      <x:c r="H3196" s="81" t="n">
        <x:v>1.73735431043872</x:v>
      </x:c>
      <x:c r="I3196" s="81" t="n">
        <x:v>2.29782505862</x:v>
      </x:c>
      <x:c r="J3196" s="23" t="str">
        <x:v>total_b</x:v>
      </x:c>
      <x:c r="K3196" s="23" t="str">
        <x:v>date_historical_price</x:v>
      </x:c>
      <x:c r="L3196" s="81" t="n">
        <x:v>754</x:v>
      </x:c>
      <x:c r="M3196" s="81" t="n">
        <x:v>1610.5869339682415</x:v>
      </x:c>
      <x:c r="N3196" s="81" t="n">
        <x:v>0.3296128256477726</x:v>
      </x:c>
      <x:c r="O3196" s="23" t="n">
        <x:v>41</x:v>
      </x:c>
      <x:c r="P3196" s="23" t="n">
        <x:v>10</x:v>
      </x:c>
      <x:c r="Q3196" s="78" t="n">
        <x:v>46205</x:v>
      </x:c>
      <x:c r="R3196" s="23" t="str">
        <x:v>True</x:v>
      </x:c>
      <x:c r="S3196" s="23" t="str">
        <x:v>True</x:v>
      </x:c>
      <x:c r="T3196" s="23" t="str">
        <x:v>False</x:v>
      </x:c>
    </x:row>
    <x:row r="3197">
      <x:c r="A3197" s="23" t="str">
        <x:v>active_label_common_panel</x:v>
      </x:c>
      <x:c r="B3197" s="23" t="n">
        <x:v>90</x:v>
      </x:c>
      <x:c r="C3197" s="23" t="str">
        <x:v>checkpoint:z-ai-zhipu-ai:glm-5-1</x:v>
      </x:c>
      <x:c r="D3197" s="23" t="str">
        <x:v>GLM-5.1</x:v>
      </x:c>
      <x:c r="E3197" s="23" t="str">
        <x:v>zai</x:v>
      </x:c>
      <x:c r="F3197" s="78" t="n">
        <x:v>46119</x:v>
      </x:c>
      <x:c r="G3197" s="78" t="n">
        <x:v>46209</x:v>
      </x:c>
      <x:c r="H3197" s="81" t="n">
        <x:v>1.73735431043872</x:v>
      </x:c>
      <x:c r="I3197" s="81" t="n">
        <x:v>2.29782505862</x:v>
      </x:c>
      <x:c r="J3197" s="23" t="str">
        <x:v>total_b</x:v>
      </x:c>
      <x:c r="K3197" s="23" t="str">
        <x:v>score_date</x:v>
      </x:c>
      <x:c r="L3197" s="81" t="n">
        <x:v>754</x:v>
      </x:c>
      <x:c r="M3197" s="81" t="n">
        <x:v>633.2515176571038</x:v>
      </x:c>
      <x:c r="N3197" s="81" t="n">
        <x:v>-0.07579510657131673</x:v>
      </x:c>
      <x:c r="O3197" s="23" t="n">
        <x:v>41</x:v>
      </x:c>
      <x:c r="P3197" s="23" t="n">
        <x:v>10</x:v>
      </x:c>
      <x:c r="Q3197" s="78" t="n">
        <x:v>46205</x:v>
      </x:c>
      <x:c r="R3197" s="23" t="str">
        <x:v>True</x:v>
      </x:c>
      <x:c r="S3197" s="23" t="str">
        <x:v>True</x:v>
      </x:c>
      <x:c r="T3197" s="23" t="str">
        <x:v>False</x:v>
      </x:c>
    </x:row>
    <x:row r="3198">
      <x:c r="A3198" s="23" t="str">
        <x:v>active_label_common_panel</x:v>
      </x:c>
      <x:c r="B3198" s="23" t="n">
        <x:v>90</x:v>
      </x:c>
      <x:c r="C3198" s="23" t="str">
        <x:v>checkpoint:z-ai-zhipu-ai:glm-5-1</x:v>
      </x:c>
      <x:c r="D3198" s="23" t="str">
        <x:v>GLM-5.1</x:v>
      </x:c>
      <x:c r="E3198" s="23" t="str">
        <x:v>zai</x:v>
      </x:c>
      <x:c r="F3198" s="78" t="n">
        <x:v>46119</x:v>
      </x:c>
      <x:c r="G3198" s="78" t="n">
        <x:v>46209</x:v>
      </x:c>
      <x:c r="H3198" s="81" t="n">
        <x:v>1.73735431043872</x:v>
      </x:c>
      <x:c r="I3198" s="81" t="n">
        <x:v>2.29782505862</x:v>
      </x:c>
      <x:c r="J3198" s="23" t="str">
        <x:v>total_b</x:v>
      </x:c>
      <x:c r="K3198" s="23" t="str">
        <x:v>score_date_historical_price</x:v>
      </x:c>
      <x:c r="L3198" s="81" t="n">
        <x:v>754</x:v>
      </x:c>
      <x:c r="M3198" s="81" t="n">
        <x:v>1835.726135042641</x:v>
      </x:c>
      <x:c r="N3198" s="81" t="n">
        <x:v>0.3864365450960585</x:v>
      </x:c>
      <x:c r="O3198" s="23" t="n">
        <x:v>41</x:v>
      </x:c>
      <x:c r="P3198" s="23" t="n">
        <x:v>10</x:v>
      </x:c>
      <x:c r="Q3198" s="78" t="n">
        <x:v>46205</x:v>
      </x:c>
      <x:c r="R3198" s="23" t="str">
        <x:v>True</x:v>
      </x:c>
      <x:c r="S3198" s="23" t="str">
        <x:v>True</x:v>
      </x:c>
      <x:c r="T3198" s="23" t="str">
        <x:v>False</x:v>
      </x:c>
    </x:row>
    <x:row r="3199">
      <x:c r="A3199" s="23" t="str">
        <x:v>active_label_common_panel</x:v>
      </x:c>
      <x:c r="B3199" s="23" t="n">
        <x:v>90</x:v>
      </x:c>
      <x:c r="C3199" s="23" t="str">
        <x:v>checkpoint:z-ai-zhipu-ai:glm-5-1</x:v>
      </x:c>
      <x:c r="D3199" s="23" t="str">
        <x:v>GLM-5.1</x:v>
      </x:c>
      <x:c r="E3199" s="23" t="str">
        <x:v>zai</x:v>
      </x:c>
      <x:c r="F3199" s="78" t="n">
        <x:v>46119</x:v>
      </x:c>
      <x:c r="G3199" s="78" t="n">
        <x:v>46209</x:v>
      </x:c>
      <x:c r="H3199" s="81" t="n">
        <x:v>1.73735431043872</x:v>
      </x:c>
      <x:c r="I3199" s="81" t="n">
        <x:v>2.29782505862</x:v>
      </x:c>
      <x:c r="J3199" s="23" t="str">
        <x:v>total_b</x:v>
      </x:c>
      <x:c r="K3199" s="23" t="str">
        <x:v>score_date_current_price_nonprospective</x:v>
      </x:c>
      <x:c r="L3199" s="81" t="n">
        <x:v>754</x:v>
      </x:c>
      <x:c r="M3199" s="81" t="n">
        <x:v>1501.2651693442224</x:v>
      </x:c>
      <x:c r="N3199" s="81" t="n">
        <x:v>0.2990860628370793</x:v>
      </x:c>
      <x:c r="O3199" s="23" t="n">
        <x:v>41</x:v>
      </x:c>
      <x:c r="P3199" s="23" t="n">
        <x:v>10</x:v>
      </x:c>
      <x:c r="Q3199" s="78" t="n">
        <x:v>46205</x:v>
      </x:c>
      <x:c r="R3199" s="23" t="str">
        <x:v>True</x:v>
      </x:c>
      <x:c r="S3199" s="23" t="str">
        <x:v>True</x:v>
      </x:c>
      <x:c r="T3199" s="23" t="str">
        <x:v>True</x:v>
      </x:c>
    </x:row>
    <x:row r="3200">
      <x:c r="A3200" s="23" t="str">
        <x:v>active_label_common_panel</x:v>
      </x:c>
      <x:c r="B3200" s="23" t="n">
        <x:v>90</x:v>
      </x:c>
      <x:c r="C3200" s="23" t="str">
        <x:v>checkpoint:moonshot:kimi-k2-6</x:v>
      </x:c>
      <x:c r="D3200" s="23" t="str">
        <x:v>Kimi K2.6</x:v>
      </x:c>
      <x:c r="E3200" s="23" t="str">
        <x:v>kimi</x:v>
      </x:c>
      <x:c r="F3200" s="78" t="n">
        <x:v>46132</x:v>
      </x:c>
      <x:c r="G3200" s="78" t="n">
        <x:v>46222</x:v>
      </x:c>
      <x:c r="H3200" s="81" t="n">
        <x:v>1.5294704966098562</x:v>
      </x:c>
      <x:c r="I3200" s="81" t="n">
        <x:v>1.63471371242</x:v>
      </x:c>
      <x:c r="J3200" s="23" t="str">
        <x:v>active_b</x:v>
      </x:c>
      <x:c r="K3200" s="23" t="str">
        <x:v>date_historical_price</x:v>
      </x:c>
      <x:c r="L3200" s="81" t="n">
        <x:v>32.6</x:v>
      </x:c>
      <x:c r="M3200" s="81" t="n">
        <x:v>30.196478247072076</x:v>
      </x:c>
      <x:c r="N3200" s="81" t="n">
        <x:v>-0.03326130502634069</x:v>
      </x:c>
      <x:c r="O3200" s="23" t="n">
        <x:v>45</x:v>
      </x:c>
      <x:c r="P3200" s="23" t="n">
        <x:v>10</x:v>
      </x:c>
      <x:c r="Q3200" s="78" t="n">
        <x:v>46209</x:v>
      </x:c>
      <x:c r="R3200" s="23" t="str">
        <x:v>True</x:v>
      </x:c>
      <x:c r="S3200" s="23" t="str">
        <x:v>True</x:v>
      </x:c>
      <x:c r="T3200" s="23" t="str">
        <x:v>False</x:v>
      </x:c>
    </x:row>
    <x:row r="3201">
      <x:c r="A3201" s="23" t="str">
        <x:v>active_label_common_panel</x:v>
      </x:c>
      <x:c r="B3201" s="23" t="n">
        <x:v>90</x:v>
      </x:c>
      <x:c r="C3201" s="23" t="str">
        <x:v>checkpoint:moonshot:kimi-k2-6</x:v>
      </x:c>
      <x:c r="D3201" s="23" t="str">
        <x:v>Kimi K2.6</x:v>
      </x:c>
      <x:c r="E3201" s="23" t="str">
        <x:v>kimi</x:v>
      </x:c>
      <x:c r="F3201" s="78" t="n">
        <x:v>46132</x:v>
      </x:c>
      <x:c r="G3201" s="78" t="n">
        <x:v>46222</x:v>
      </x:c>
      <x:c r="H3201" s="81" t="n">
        <x:v>1.5294704966098562</x:v>
      </x:c>
      <x:c r="I3201" s="81" t="n">
        <x:v>1.63471371242</x:v>
      </x:c>
      <x:c r="J3201" s="23" t="str">
        <x:v>active_b</x:v>
      </x:c>
      <x:c r="K3201" s="23" t="str">
        <x:v>score_date</x:v>
      </x:c>
      <x:c r="L3201" s="81" t="n">
        <x:v>32.6</x:v>
      </x:c>
      <x:c r="M3201" s="81" t="n">
        <x:v>24.418554183982295</x:v>
      </x:c>
      <x:c r="N3201" s="81" t="n">
        <x:v>-0.12549765415715722</x:v>
      </x:c>
      <x:c r="O3201" s="23" t="n">
        <x:v>45</x:v>
      </x:c>
      <x:c r="P3201" s="23" t="n">
        <x:v>10</x:v>
      </x:c>
      <x:c r="Q3201" s="78" t="n">
        <x:v>46209</x:v>
      </x:c>
      <x:c r="R3201" s="23" t="str">
        <x:v>True</x:v>
      </x:c>
      <x:c r="S3201" s="23" t="str">
        <x:v>True</x:v>
      </x:c>
      <x:c r="T3201" s="23" t="str">
        <x:v>False</x:v>
      </x:c>
    </x:row>
    <x:row r="3202">
      <x:c r="A3202" s="23" t="str">
        <x:v>active_label_common_panel</x:v>
      </x:c>
      <x:c r="B3202" s="23" t="n">
        <x:v>90</x:v>
      </x:c>
      <x:c r="C3202" s="23" t="str">
        <x:v>checkpoint:moonshot:kimi-k2-6</x:v>
      </x:c>
      <x:c r="D3202" s="23" t="str">
        <x:v>Kimi K2.6</x:v>
      </x:c>
      <x:c r="E3202" s="23" t="str">
        <x:v>kimi</x:v>
      </x:c>
      <x:c r="F3202" s="78" t="n">
        <x:v>46132</x:v>
      </x:c>
      <x:c r="G3202" s="78" t="n">
        <x:v>46222</x:v>
      </x:c>
      <x:c r="H3202" s="81" t="n">
        <x:v>1.5294704966098562</x:v>
      </x:c>
      <x:c r="I3202" s="81" t="n">
        <x:v>1.63471371242</x:v>
      </x:c>
      <x:c r="J3202" s="23" t="str">
        <x:v>active_b</x:v>
      </x:c>
      <x:c r="K3202" s="23" t="str">
        <x:v>score_date_historical_price</x:v>
      </x:c>
      <x:c r="L3202" s="81" t="n">
        <x:v>32.6</x:v>
      </x:c>
      <x:c r="M3202" s="81" t="n">
        <x:v>33.660409539159154</x:v>
      </x:c>
      <x:c r="N3202" s="81" t="n">
        <x:v>0.013901795574092492</x:v>
      </x:c>
      <x:c r="O3202" s="23" t="n">
        <x:v>45</x:v>
      </x:c>
      <x:c r="P3202" s="23" t="n">
        <x:v>10</x:v>
      </x:c>
      <x:c r="Q3202" s="78" t="n">
        <x:v>46209</x:v>
      </x:c>
      <x:c r="R3202" s="23" t="str">
        <x:v>True</x:v>
      </x:c>
      <x:c r="S3202" s="23" t="str">
        <x:v>True</x:v>
      </x:c>
      <x:c r="T3202" s="23" t="str">
        <x:v>False</x:v>
      </x:c>
    </x:row>
    <x:row r="3203">
      <x:c r="A3203" s="23" t="str">
        <x:v>active_label_common_panel</x:v>
      </x:c>
      <x:c r="B3203" s="23" t="n">
        <x:v>90</x:v>
      </x:c>
      <x:c r="C3203" s="23" t="str">
        <x:v>checkpoint:moonshot:kimi-k2-6</x:v>
      </x:c>
      <x:c r="D3203" s="23" t="str">
        <x:v>Kimi K2.6</x:v>
      </x:c>
      <x:c r="E3203" s="23" t="str">
        <x:v>kimi</x:v>
      </x:c>
      <x:c r="F3203" s="78" t="n">
        <x:v>46132</x:v>
      </x:c>
      <x:c r="G3203" s="78" t="n">
        <x:v>46222</x:v>
      </x:c>
      <x:c r="H3203" s="81" t="n">
        <x:v>1.5294704966098562</x:v>
      </x:c>
      <x:c r="I3203" s="81" t="n">
        <x:v>1.63471371242</x:v>
      </x:c>
      <x:c r="J3203" s="23" t="str">
        <x:v>active_b</x:v>
      </x:c>
      <x:c r="K3203" s="23" t="str">
        <x:v>score_date_current_price_nonprospective</x:v>
      </x:c>
      <x:c r="L3203" s="81" t="n">
        <x:v>32.6</x:v>
      </x:c>
      <x:c r="M3203" s="81" t="n">
        <x:v>25.544702284976886</x:v>
      </x:c>
      <x:c r="N3203" s="81" t="n">
        <x:v>-0.1059167545781424</x:v>
      </x:c>
      <x:c r="O3203" s="23" t="n">
        <x:v>45</x:v>
      </x:c>
      <x:c r="P3203" s="23" t="n">
        <x:v>10</x:v>
      </x:c>
      <x:c r="Q3203" s="78" t="n">
        <x:v>46209</x:v>
      </x:c>
      <x:c r="R3203" s="23" t="str">
        <x:v>True</x:v>
      </x:c>
      <x:c r="S3203" s="23" t="str">
        <x:v>True</x:v>
      </x:c>
      <x:c r="T3203" s="23" t="str">
        <x:v>True</x:v>
      </x:c>
    </x:row>
    <x:row r="3204">
      <x:c r="A3204" s="23" t="str">
        <x:v>active_label_common_panel</x:v>
      </x:c>
      <x:c r="B3204" s="23" t="n">
        <x:v>90</x:v>
      </x:c>
      <x:c r="C3204" s="23" t="str">
        <x:v>checkpoint:moonshot:kimi-k2-6</x:v>
      </x:c>
      <x:c r="D3204" s="23" t="str">
        <x:v>Kimi K2.6</x:v>
      </x:c>
      <x:c r="E3204" s="23" t="str">
        <x:v>kimi</x:v>
      </x:c>
      <x:c r="F3204" s="78" t="n">
        <x:v>46132</x:v>
      </x:c>
      <x:c r="G3204" s="78" t="n">
        <x:v>46222</x:v>
      </x:c>
      <x:c r="H3204" s="81" t="n">
        <x:v>1.5294704966098562</x:v>
      </x:c>
      <x:c r="I3204" s="81" t="n">
        <x:v>1.63471371242</x:v>
      </x:c>
      <x:c r="J3204" s="23" t="str">
        <x:v>total_b</x:v>
      </x:c>
      <x:c r="K3204" s="23" t="str">
        <x:v>date_historical_price</x:v>
      </x:c>
      <x:c r="L3204" s="81" t="n">
        <x:v>1040</x:v>
      </x:c>
      <x:c r="M3204" s="81" t="n">
        <x:v>775.8674003284895</x:v>
      </x:c>
      <x:c r="N3204" s="81" t="n">
        <x:v>-0.12724583482711266</x:v>
      </x:c>
      <x:c r="O3204" s="23" t="n">
        <x:v>45</x:v>
      </x:c>
      <x:c r="P3204" s="23" t="n">
        <x:v>10</x:v>
      </x:c>
      <x:c r="Q3204" s="78" t="n">
        <x:v>46209</x:v>
      </x:c>
      <x:c r="R3204" s="23" t="str">
        <x:v>True</x:v>
      </x:c>
      <x:c r="S3204" s="23" t="str">
        <x:v>True</x:v>
      </x:c>
      <x:c r="T3204" s="23" t="str">
        <x:v>False</x:v>
      </x:c>
    </x:row>
    <x:row r="3205">
      <x:c r="A3205" s="23" t="str">
        <x:v>active_label_common_panel</x:v>
      </x:c>
      <x:c r="B3205" s="23" t="n">
        <x:v>90</x:v>
      </x:c>
      <x:c r="C3205" s="23" t="str">
        <x:v>checkpoint:moonshot:kimi-k2-6</x:v>
      </x:c>
      <x:c r="D3205" s="23" t="str">
        <x:v>Kimi K2.6</x:v>
      </x:c>
      <x:c r="E3205" s="23" t="str">
        <x:v>kimi</x:v>
      </x:c>
      <x:c r="F3205" s="78" t="n">
        <x:v>46132</x:v>
      </x:c>
      <x:c r="G3205" s="78" t="n">
        <x:v>46222</x:v>
      </x:c>
      <x:c r="H3205" s="81" t="n">
        <x:v>1.5294704966098562</x:v>
      </x:c>
      <x:c r="I3205" s="81" t="n">
        <x:v>1.63471371242</x:v>
      </x:c>
      <x:c r="J3205" s="23" t="str">
        <x:v>total_b</x:v>
      </x:c>
      <x:c r="K3205" s="23" t="str">
        <x:v>score_date</x:v>
      </x:c>
      <x:c r="L3205" s="81" t="n">
        <x:v>1040</x:v>
      </x:c>
      <x:c r="M3205" s="81" t="n">
        <x:v>760.3081226175563</x:v>
      </x:c>
      <x:c r="N3205" s="81" t="n">
        <x:v>-0.13604370907884278</x:v>
      </x:c>
      <x:c r="O3205" s="23" t="n">
        <x:v>45</x:v>
      </x:c>
      <x:c r="P3205" s="23" t="n">
        <x:v>10</x:v>
      </x:c>
      <x:c r="Q3205" s="78" t="n">
        <x:v>46209</x:v>
      </x:c>
      <x:c r="R3205" s="23" t="str">
        <x:v>True</x:v>
      </x:c>
      <x:c r="S3205" s="23" t="str">
        <x:v>True</x:v>
      </x:c>
      <x:c r="T3205" s="23" t="str">
        <x:v>False</x:v>
      </x:c>
    </x:row>
    <x:row r="3206">
      <x:c r="A3206" s="23" t="str">
        <x:v>active_label_common_panel</x:v>
      </x:c>
      <x:c r="B3206" s="23" t="n">
        <x:v>90</x:v>
      </x:c>
      <x:c r="C3206" s="23" t="str">
        <x:v>checkpoint:moonshot:kimi-k2-6</x:v>
      </x:c>
      <x:c r="D3206" s="23" t="str">
        <x:v>Kimi K2.6</x:v>
      </x:c>
      <x:c r="E3206" s="23" t="str">
        <x:v>kimi</x:v>
      </x:c>
      <x:c r="F3206" s="78" t="n">
        <x:v>46132</x:v>
      </x:c>
      <x:c r="G3206" s="78" t="n">
        <x:v>46222</x:v>
      </x:c>
      <x:c r="H3206" s="81" t="n">
        <x:v>1.5294704966098562</x:v>
      </x:c>
      <x:c r="I3206" s="81" t="n">
        <x:v>1.63471371242</x:v>
      </x:c>
      <x:c r="J3206" s="23" t="str">
        <x:v>total_b</x:v>
      </x:c>
      <x:c r="K3206" s="23" t="str">
        <x:v>score_date_historical_price</x:v>
      </x:c>
      <x:c r="L3206" s="81" t="n">
        <x:v>1040</x:v>
      </x:c>
      <x:c r="M3206" s="81" t="n">
        <x:v>1298.9793913361655</x:v>
      </x:c>
      <x:c r="N3206" s="81" t="n">
        <x:v>0.09656892162799556</x:v>
      </x:c>
      <x:c r="O3206" s="23" t="n">
        <x:v>45</x:v>
      </x:c>
      <x:c r="P3206" s="23" t="n">
        <x:v>10</x:v>
      </x:c>
      <x:c r="Q3206" s="78" t="n">
        <x:v>46209</x:v>
      </x:c>
      <x:c r="R3206" s="23" t="str">
        <x:v>True</x:v>
      </x:c>
      <x:c r="S3206" s="23" t="str">
        <x:v>True</x:v>
      </x:c>
      <x:c r="T3206" s="23" t="str">
        <x:v>False</x:v>
      </x:c>
    </x:row>
    <x:row r="3207">
      <x:c r="A3207" s="23" t="str">
        <x:v>active_label_common_panel</x:v>
      </x:c>
      <x:c r="B3207" s="23" t="n">
        <x:v>90</x:v>
      </x:c>
      <x:c r="C3207" s="23" t="str">
        <x:v>checkpoint:moonshot:kimi-k2-6</x:v>
      </x:c>
      <x:c r="D3207" s="23" t="str">
        <x:v>Kimi K2.6</x:v>
      </x:c>
      <x:c r="E3207" s="23" t="str">
        <x:v>kimi</x:v>
      </x:c>
      <x:c r="F3207" s="78" t="n">
        <x:v>46132</x:v>
      </x:c>
      <x:c r="G3207" s="78" t="n">
        <x:v>46222</x:v>
      </x:c>
      <x:c r="H3207" s="81" t="n">
        <x:v>1.5294704966098562</x:v>
      </x:c>
      <x:c r="I3207" s="81" t="n">
        <x:v>1.63471371242</x:v>
      </x:c>
      <x:c r="J3207" s="23" t="str">
        <x:v>total_b</x:v>
      </x:c>
      <x:c r="K3207" s="23" t="str">
        <x:v>score_date_current_price_nonprospective</x:v>
      </x:c>
      <x:c r="L3207" s="81" t="n">
        <x:v>1040</x:v>
      </x:c>
      <x:c r="M3207" s="81" t="n">
        <x:v>813.2064895369975</x:v>
      </x:c>
      <x:c r="N3207" s="81" t="n">
        <x:v>-0.10683250356929859</x:v>
      </x:c>
      <x:c r="O3207" s="23" t="n">
        <x:v>45</x:v>
      </x:c>
      <x:c r="P3207" s="23" t="n">
        <x:v>10</x:v>
      </x:c>
      <x:c r="Q3207" s="78" t="n">
        <x:v>46209</x:v>
      </x:c>
      <x:c r="R3207" s="23" t="str">
        <x:v>True</x:v>
      </x:c>
      <x:c r="S3207" s="23" t="str">
        <x:v>True</x:v>
      </x:c>
      <x:c r="T3207" s="23" t="str">
        <x:v>True</x:v>
      </x:c>
    </x:row>
    <x:row r="3208">
      <x:c r="A3208" s="23" t="str">
        <x:v>active_label_common_panel</x:v>
      </x:c>
      <x:c r="B3208" s="23" t="n">
        <x:v>90</x:v>
      </x:c>
      <x:c r="C3208" s="23" t="str">
        <x:v>checkpoint:epoch:deepseek-v4-flash</x:v>
      </x:c>
      <x:c r="D3208" s="23" t="str">
        <x:v>DeepSeek-V4-Flash</x:v>
      </x:c>
      <x:c r="E3208" s="23" t="str">
        <x:v>deepseek</x:v>
      </x:c>
      <x:c r="F3208" s="78" t="n">
        <x:v>46136</x:v>
      </x:c>
      <x:c r="G3208" s="78" t="n">
        <x:v>46225</x:v>
      </x:c>
      <x:c r="H3208" s="81" t="n">
        <x:v>0.13901719318127526</x:v>
      </x:c>
      <x:c r="I3208" s="81" t="n">
        <x:v>0.197989898732</x:v>
      </x:c>
      <x:c r="J3208" s="23" t="str">
        <x:v>active_b</x:v>
      </x:c>
      <x:c r="K3208" s="23" t="str">
        <x:v>date_historical_price</x:v>
      </x:c>
      <x:c r="L3208" s="81" t="n">
        <x:v>13</x:v>
      </x:c>
      <x:c r="M3208" s="81" t="n">
        <x:v>5.737124847450824</x:v>
      </x:c>
      <x:c r="N3208" s="81" t="n">
        <x:v>-0.35524905149725394</x:v>
      </x:c>
      <x:c r="O3208" s="23" t="n">
        <x:v>42</x:v>
      </x:c>
      <x:c r="P3208" s="23" t="n">
        <x:v>10</x:v>
      </x:c>
      <x:c r="Q3208" s="78" t="n">
        <x:v>46222</x:v>
      </x:c>
      <x:c r="R3208" s="23" t="str">
        <x:v>True</x:v>
      </x:c>
      <x:c r="S3208" s="23" t="str">
        <x:v>True</x:v>
      </x:c>
      <x:c r="T3208" s="23" t="str">
        <x:v>False</x:v>
      </x:c>
    </x:row>
    <x:row r="3209">
      <x:c r="A3209" s="23" t="str">
        <x:v>active_label_common_panel</x:v>
      </x:c>
      <x:c r="B3209" s="23" t="n">
        <x:v>90</x:v>
      </x:c>
      <x:c r="C3209" s="23" t="str">
        <x:v>checkpoint:epoch:deepseek-v4-flash</x:v>
      </x:c>
      <x:c r="D3209" s="23" t="str">
        <x:v>DeepSeek-V4-Flash</x:v>
      </x:c>
      <x:c r="E3209" s="23" t="str">
        <x:v>deepseek</x:v>
      </x:c>
      <x:c r="F3209" s="78" t="n">
        <x:v>46136</x:v>
      </x:c>
      <x:c r="G3209" s="78" t="n">
        <x:v>46225</x:v>
      </x:c>
      <x:c r="H3209" s="81" t="n">
        <x:v>0.13901719318127526</x:v>
      </x:c>
      <x:c r="I3209" s="81" t="n">
        <x:v>0.197989898732</x:v>
      </x:c>
      <x:c r="J3209" s="23" t="str">
        <x:v>active_b</x:v>
      </x:c>
      <x:c r="K3209" s="23" t="str">
        <x:v>score_date</x:v>
      </x:c>
      <x:c r="L3209" s="81" t="n">
        <x:v>13</x:v>
      </x:c>
      <x:c r="M3209" s="81" t="n">
        <x:v>20.49183290718825</x:v>
      </x:c>
      <x:c r="N3209" s="81" t="n">
        <x:v>0.19763745362370286</x:v>
      </x:c>
      <x:c r="O3209" s="23" t="n">
        <x:v>42</x:v>
      </x:c>
      <x:c r="P3209" s="23" t="n">
        <x:v>10</x:v>
      </x:c>
      <x:c r="Q3209" s="78" t="n">
        <x:v>46222</x:v>
      </x:c>
      <x:c r="R3209" s="23" t="str">
        <x:v>True</x:v>
      </x:c>
      <x:c r="S3209" s="23" t="str">
        <x:v>True</x:v>
      </x:c>
      <x:c r="T3209" s="23" t="str">
        <x:v>False</x:v>
      </x:c>
    </x:row>
    <x:row r="3210">
      <x:c r="A3210" s="23" t="str">
        <x:v>active_label_common_panel</x:v>
      </x:c>
      <x:c r="B3210" s="23" t="n">
        <x:v>90</x:v>
      </x:c>
      <x:c r="C3210" s="23" t="str">
        <x:v>checkpoint:epoch:deepseek-v4-flash</x:v>
      </x:c>
      <x:c r="D3210" s="23" t="str">
        <x:v>DeepSeek-V4-Flash</x:v>
      </x:c>
      <x:c r="E3210" s="23" t="str">
        <x:v>deepseek</x:v>
      </x:c>
      <x:c r="F3210" s="78" t="n">
        <x:v>46136</x:v>
      </x:c>
      <x:c r="G3210" s="78" t="n">
        <x:v>46225</x:v>
      </x:c>
      <x:c r="H3210" s="81" t="n">
        <x:v>0.13901719318127526</x:v>
      </x:c>
      <x:c r="I3210" s="81" t="n">
        <x:v>0.197989898732</x:v>
      </x:c>
      <x:c r="J3210" s="23" t="str">
        <x:v>active_b</x:v>
      </x:c>
      <x:c r="K3210" s="23" t="str">
        <x:v>score_date_historical_price</x:v>
      </x:c>
      <x:c r="L3210" s="81" t="n">
        <x:v>13</x:v>
      </x:c>
      <x:c r="M3210" s="81" t="n">
        <x:v>6.979448802320546</x:v>
      </x:c>
      <x:c r="N3210" s="81" t="n">
        <x:v>-0.270122226469192</x:v>
      </x:c>
      <x:c r="O3210" s="23" t="n">
        <x:v>42</x:v>
      </x:c>
      <x:c r="P3210" s="23" t="n">
        <x:v>10</x:v>
      </x:c>
      <x:c r="Q3210" s="78" t="n">
        <x:v>46222</x:v>
      </x:c>
      <x:c r="R3210" s="23" t="str">
        <x:v>True</x:v>
      </x:c>
      <x:c r="S3210" s="23" t="str">
        <x:v>True</x:v>
      </x:c>
      <x:c r="T3210" s="23" t="str">
        <x:v>False</x:v>
      </x:c>
    </x:row>
    <x:row r="3211">
      <x:c r="A3211" s="23" t="str">
        <x:v>active_label_common_panel</x:v>
      </x:c>
      <x:c r="B3211" s="23" t="n">
        <x:v>90</x:v>
      </x:c>
      <x:c r="C3211" s="23" t="str">
        <x:v>checkpoint:epoch:deepseek-v4-flash</x:v>
      </x:c>
      <x:c r="D3211" s="23" t="str">
        <x:v>DeepSeek-V4-Flash</x:v>
      </x:c>
      <x:c r="E3211" s="23" t="str">
        <x:v>deepseek</x:v>
      </x:c>
      <x:c r="F3211" s="78" t="n">
        <x:v>46136</x:v>
      </x:c>
      <x:c r="G3211" s="78" t="n">
        <x:v>46225</x:v>
      </x:c>
      <x:c r="H3211" s="81" t="n">
        <x:v>0.13901719318127526</x:v>
      </x:c>
      <x:c r="I3211" s="81" t="n">
        <x:v>0.197989898732</x:v>
      </x:c>
      <x:c r="J3211" s="23" t="str">
        <x:v>active_b</x:v>
      </x:c>
      <x:c r="K3211" s="23" t="str">
        <x:v>score_date_current_price_nonprospective</x:v>
      </x:c>
      <x:c r="L3211" s="81" t="n">
        <x:v>13</x:v>
      </x:c>
      <x:c r="M3211" s="81" t="n">
        <x:v>5.443917162522642</x:v>
      </x:c>
      <x:c r="N3211" s="81" t="n">
        <x:v>-0.37803184417616853</x:v>
      </x:c>
      <x:c r="O3211" s="23" t="n">
        <x:v>42</x:v>
      </x:c>
      <x:c r="P3211" s="23" t="n">
        <x:v>10</x:v>
      </x:c>
      <x:c r="Q3211" s="78" t="n">
        <x:v>46222</x:v>
      </x:c>
      <x:c r="R3211" s="23" t="str">
        <x:v>True</x:v>
      </x:c>
      <x:c r="S3211" s="23" t="str">
        <x:v>True</x:v>
      </x:c>
      <x:c r="T3211" s="23" t="str">
        <x:v>True</x:v>
      </x:c>
    </x:row>
    <x:row r="3212">
      <x:c r="A3212" s="23" t="str">
        <x:v>active_label_common_panel</x:v>
      </x:c>
      <x:c r="B3212" s="23" t="n">
        <x:v>90</x:v>
      </x:c>
      <x:c r="C3212" s="23" t="str">
        <x:v>checkpoint:epoch:deepseek-v4-flash</x:v>
      </x:c>
      <x:c r="D3212" s="23" t="str">
        <x:v>DeepSeek-V4-Flash</x:v>
      </x:c>
      <x:c r="E3212" s="23" t="str">
        <x:v>deepseek</x:v>
      </x:c>
      <x:c r="F3212" s="78" t="n">
        <x:v>46136</x:v>
      </x:c>
      <x:c r="G3212" s="78" t="n">
        <x:v>46225</x:v>
      </x:c>
      <x:c r="H3212" s="81" t="n">
        <x:v>0.13901719318127526</x:v>
      </x:c>
      <x:c r="I3212" s="81" t="n">
        <x:v>0.197989898732</x:v>
      </x:c>
      <x:c r="J3212" s="23" t="str">
        <x:v>total_b</x:v>
      </x:c>
      <x:c r="K3212" s="23" t="str">
        <x:v>date_historical_price</x:v>
      </x:c>
      <x:c r="L3212" s="81" t="n">
        <x:v>284</x:v>
      </x:c>
      <x:c r="M3212" s="81" t="n">
        <x:v>25.96449848218356</x:v>
      </x:c>
      <x:c r="N3212" s="81" t="n">
        <x:v>-1.0389384016591463</x:v>
      </x:c>
      <x:c r="O3212" s="23" t="n">
        <x:v>42</x:v>
      </x:c>
      <x:c r="P3212" s="23" t="n">
        <x:v>10</x:v>
      </x:c>
      <x:c r="Q3212" s="78" t="n">
        <x:v>46222</x:v>
      </x:c>
      <x:c r="R3212" s="23" t="str">
        <x:v>True</x:v>
      </x:c>
      <x:c r="S3212" s="23" t="str">
        <x:v>True</x:v>
      </x:c>
      <x:c r="T3212" s="23" t="str">
        <x:v>False</x:v>
      </x:c>
    </x:row>
    <x:row r="3213">
      <x:c r="A3213" s="23" t="str">
        <x:v>active_label_common_panel</x:v>
      </x:c>
      <x:c r="B3213" s="23" t="n">
        <x:v>90</x:v>
      </x:c>
      <x:c r="C3213" s="23" t="str">
        <x:v>checkpoint:epoch:deepseek-v4-flash</x:v>
      </x:c>
      <x:c r="D3213" s="23" t="str">
        <x:v>DeepSeek-V4-Flash</x:v>
      </x:c>
      <x:c r="E3213" s="23" t="str">
        <x:v>deepseek</x:v>
      </x:c>
      <x:c r="F3213" s="78" t="n">
        <x:v>46136</x:v>
      </x:c>
      <x:c r="G3213" s="78" t="n">
        <x:v>46225</x:v>
      </x:c>
      <x:c r="H3213" s="81" t="n">
        <x:v>0.13901719318127526</x:v>
      </x:c>
      <x:c r="I3213" s="81" t="n">
        <x:v>0.197989898732</x:v>
      </x:c>
      <x:c r="J3213" s="23" t="str">
        <x:v>total_b</x:v>
      </x:c>
      <x:c r="K3213" s="23" t="str">
        <x:v>score_date</x:v>
      </x:c>
      <x:c r="L3213" s="81" t="n">
        <x:v>284</x:v>
      </x:c>
      <x:c r="M3213" s="81" t="n">
        <x:v>476.3830426327427</x:v>
      </x:c>
      <x:c r="N3213" s="81" t="n">
        <x:v>0.22463795385921148</x:v>
      </x:c>
      <x:c r="O3213" s="23" t="n">
        <x:v>42</x:v>
      </x:c>
      <x:c r="P3213" s="23" t="n">
        <x:v>10</x:v>
      </x:c>
      <x:c r="Q3213" s="78" t="n">
        <x:v>46222</x:v>
      </x:c>
      <x:c r="R3213" s="23" t="str">
        <x:v>True</x:v>
      </x:c>
      <x:c r="S3213" s="23" t="str">
        <x:v>True</x:v>
      </x:c>
      <x:c r="T3213" s="23" t="str">
        <x:v>False</x:v>
      </x:c>
    </x:row>
    <x:row r="3214">
      <x:c r="A3214" s="23" t="str">
        <x:v>active_label_common_panel</x:v>
      </x:c>
      <x:c r="B3214" s="23" t="n">
        <x:v>90</x:v>
      </x:c>
      <x:c r="C3214" s="23" t="str">
        <x:v>checkpoint:epoch:deepseek-v4-flash</x:v>
      </x:c>
      <x:c r="D3214" s="23" t="str">
        <x:v>DeepSeek-V4-Flash</x:v>
      </x:c>
      <x:c r="E3214" s="23" t="str">
        <x:v>deepseek</x:v>
      </x:c>
      <x:c r="F3214" s="78" t="n">
        <x:v>46136</x:v>
      </x:c>
      <x:c r="G3214" s="78" t="n">
        <x:v>46225</x:v>
      </x:c>
      <x:c r="H3214" s="81" t="n">
        <x:v>0.13901719318127526</x:v>
      </x:c>
      <x:c r="I3214" s="81" t="n">
        <x:v>0.197989898732</x:v>
      </x:c>
      <x:c r="J3214" s="23" t="str">
        <x:v>total_b</x:v>
      </x:c>
      <x:c r="K3214" s="23" t="str">
        <x:v>score_date_historical_price</x:v>
      </x:c>
      <x:c r="L3214" s="81" t="n">
        <x:v>284</x:v>
      </x:c>
      <x:c r="M3214" s="81" t="n">
        <x:v>70.06196361245948</x:v>
      </x:c>
      <x:c r="N3214" s="81" t="n">
        <x:v>-0.607836035011336</x:v>
      </x:c>
      <x:c r="O3214" s="23" t="n">
        <x:v>42</x:v>
      </x:c>
      <x:c r="P3214" s="23" t="n">
        <x:v>10</x:v>
      </x:c>
      <x:c r="Q3214" s="78" t="n">
        <x:v>46222</x:v>
      </x:c>
      <x:c r="R3214" s="23" t="str">
        <x:v>True</x:v>
      </x:c>
      <x:c r="S3214" s="23" t="str">
        <x:v>True</x:v>
      </x:c>
      <x:c r="T3214" s="23" t="str">
        <x:v>False</x:v>
      </x:c>
    </x:row>
    <x:row r="3215">
      <x:c r="A3215" s="23" t="str">
        <x:v>active_label_common_panel</x:v>
      </x:c>
      <x:c r="B3215" s="23" t="n">
        <x:v>90</x:v>
      </x:c>
      <x:c r="C3215" s="23" t="str">
        <x:v>checkpoint:epoch:deepseek-v4-flash</x:v>
      </x:c>
      <x:c r="D3215" s="23" t="str">
        <x:v>DeepSeek-V4-Flash</x:v>
      </x:c>
      <x:c r="E3215" s="23" t="str">
        <x:v>deepseek</x:v>
      </x:c>
      <x:c r="F3215" s="78" t="n">
        <x:v>46136</x:v>
      </x:c>
      <x:c r="G3215" s="78" t="n">
        <x:v>46225</x:v>
      </x:c>
      <x:c r="H3215" s="81" t="n">
        <x:v>0.13901719318127526</x:v>
      </x:c>
      <x:c r="I3215" s="81" t="n">
        <x:v>0.197989898732</x:v>
      </x:c>
      <x:c r="J3215" s="23" t="str">
        <x:v>total_b</x:v>
      </x:c>
      <x:c r="K3215" s="23" t="str">
        <x:v>score_date_current_price_nonprospective</x:v>
      </x:c>
      <x:c r="L3215" s="81" t="n">
        <x:v>284</x:v>
      </x:c>
      <x:c r="M3215" s="81" t="n">
        <x:v>56.012866865558635</x:v>
      </x:c>
      <x:c r="N3215" s="81" t="n">
        <x:v>-0.7050305386329062</x:v>
      </x:c>
      <x:c r="O3215" s="23" t="n">
        <x:v>42</x:v>
      </x:c>
      <x:c r="P3215" s="23" t="n">
        <x:v>10</x:v>
      </x:c>
      <x:c r="Q3215" s="78" t="n">
        <x:v>46222</x:v>
      </x:c>
      <x:c r="R3215" s="23" t="str">
        <x:v>True</x:v>
      </x:c>
      <x:c r="S3215" s="23" t="str">
        <x:v>True</x:v>
      </x:c>
      <x:c r="T3215" s="23" t="str">
        <x:v>True</x:v>
      </x:c>
    </x:row>
    <x:row r="3216">
      <x:c r="A3216" s="23" t="str">
        <x:v>active_label_common_panel</x:v>
      </x:c>
      <x:c r="B3216" s="23" t="n">
        <x:v>90</x:v>
      </x:c>
      <x:c r="C3216" s="23" t="str">
        <x:v>checkpoint:deepseek:deepseek-v4-pro</x:v>
      </x:c>
      <x:c r="D3216" s="23" t="str">
        <x:v>DeepSeek-V4-Pro</x:v>
      </x:c>
      <x:c r="E3216" s="23" t="str">
        <x:v>deepseek</x:v>
      </x:c>
      <x:c r="F3216" s="78" t="n">
        <x:v>46136</x:v>
      </x:c>
      <x:c r="G3216" s="78" t="n">
        <x:v>46225</x:v>
      </x:c>
      <x:c r="H3216" s="81" t="n">
        <x:v>0.6151828996322963</x:v>
      </x:c>
      <x:c r="I3216" s="81" t="n">
        <x:v>2.25175071808</x:v>
      </x:c>
      <x:c r="J3216" s="23" t="str">
        <x:v>active_b</x:v>
      </x:c>
      <x:c r="K3216" s="23" t="str">
        <x:v>date_historical_price</x:v>
      </x:c>
      <x:c r="L3216" s="81" t="n">
        <x:v>49</x:v>
      </x:c>
      <x:c r="M3216" s="81" t="n">
        <x:v>16.305051967684967</x:v>
      </x:c>
      <x:c r="N3216" s="81" t="n">
        <x:v>-0.4778738926950106</x:v>
      </x:c>
      <x:c r="O3216" s="23" t="n">
        <x:v>42</x:v>
      </x:c>
      <x:c r="P3216" s="23" t="n">
        <x:v>10</x:v>
      </x:c>
      <x:c r="Q3216" s="78" t="n">
        <x:v>46222</x:v>
      </x:c>
      <x:c r="R3216" s="23" t="str">
        <x:v>True</x:v>
      </x:c>
      <x:c r="S3216" s="23" t="str">
        <x:v>True</x:v>
      </x:c>
      <x:c r="T3216" s="23" t="str">
        <x:v>False</x:v>
      </x:c>
    </x:row>
    <x:row r="3217">
      <x:c r="A3217" s="23" t="str">
        <x:v>active_label_common_panel</x:v>
      </x:c>
      <x:c r="B3217" s="23" t="n">
        <x:v>90</x:v>
      </x:c>
      <x:c r="C3217" s="23" t="str">
        <x:v>checkpoint:deepseek:deepseek-v4-pro</x:v>
      </x:c>
      <x:c r="D3217" s="23" t="str">
        <x:v>DeepSeek-V4-Pro</x:v>
      </x:c>
      <x:c r="E3217" s="23" t="str">
        <x:v>deepseek</x:v>
      </x:c>
      <x:c r="F3217" s="78" t="n">
        <x:v>46136</x:v>
      </x:c>
      <x:c r="G3217" s="78" t="n">
        <x:v>46225</x:v>
      </x:c>
      <x:c r="H3217" s="81" t="n">
        <x:v>0.6151828996322963</x:v>
      </x:c>
      <x:c r="I3217" s="81" t="n">
        <x:v>2.25175071808</x:v>
      </x:c>
      <x:c r="J3217" s="23" t="str">
        <x:v>active_b</x:v>
      </x:c>
      <x:c r="K3217" s="23" t="str">
        <x:v>score_date</x:v>
      </x:c>
      <x:c r="L3217" s="81" t="n">
        <x:v>49</x:v>
      </x:c>
      <x:c r="M3217" s="81" t="n">
        <x:v>26.60601374026764</x:v>
      </x:c>
      <x:c r="N3217" s="81" t="n">
        <x:v>-0.26521626899792455</x:v>
      </x:c>
      <x:c r="O3217" s="23" t="n">
        <x:v>42</x:v>
      </x:c>
      <x:c r="P3217" s="23" t="n">
        <x:v>10</x:v>
      </x:c>
      <x:c r="Q3217" s="78" t="n">
        <x:v>46222</x:v>
      </x:c>
      <x:c r="R3217" s="23" t="str">
        <x:v>True</x:v>
      </x:c>
      <x:c r="S3217" s="23" t="str">
        <x:v>True</x:v>
      </x:c>
      <x:c r="T3217" s="23" t="str">
        <x:v>False</x:v>
      </x:c>
    </x:row>
    <x:row r="3218">
      <x:c r="A3218" s="23" t="str">
        <x:v>active_label_common_panel</x:v>
      </x:c>
      <x:c r="B3218" s="23" t="n">
        <x:v>90</x:v>
      </x:c>
      <x:c r="C3218" s="23" t="str">
        <x:v>checkpoint:deepseek:deepseek-v4-pro</x:v>
      </x:c>
      <x:c r="D3218" s="23" t="str">
        <x:v>DeepSeek-V4-Pro</x:v>
      </x:c>
      <x:c r="E3218" s="23" t="str">
        <x:v>deepseek</x:v>
      </x:c>
      <x:c r="F3218" s="78" t="n">
        <x:v>46136</x:v>
      </x:c>
      <x:c r="G3218" s="78" t="n">
        <x:v>46225</x:v>
      </x:c>
      <x:c r="H3218" s="81" t="n">
        <x:v>0.6151828996322963</x:v>
      </x:c>
      <x:c r="I3218" s="81" t="n">
        <x:v>2.25175071808</x:v>
      </x:c>
      <x:c r="J3218" s="23" t="str">
        <x:v>active_b</x:v>
      </x:c>
      <x:c r="K3218" s="23" t="str">
        <x:v>score_date_historical_price</x:v>
      </x:c>
      <x:c r="L3218" s="81" t="n">
        <x:v>49</x:v>
      </x:c>
      <x:c r="M3218" s="81" t="n">
        <x:v>18.669293041188915</x:v>
      </x:c>
      <x:c r="N3218" s="81" t="n">
        <x:v>-0.41906820739939815</x:v>
      </x:c>
      <x:c r="O3218" s="23" t="n">
        <x:v>42</x:v>
      </x:c>
      <x:c r="P3218" s="23" t="n">
        <x:v>10</x:v>
      </x:c>
      <x:c r="Q3218" s="78" t="n">
        <x:v>46222</x:v>
      </x:c>
      <x:c r="R3218" s="23" t="str">
        <x:v>True</x:v>
      </x:c>
      <x:c r="S3218" s="23" t="str">
        <x:v>True</x:v>
      </x:c>
      <x:c r="T3218" s="23" t="str">
        <x:v>False</x:v>
      </x:c>
    </x:row>
    <x:row r="3219">
      <x:c r="A3219" s="23" t="str">
        <x:v>active_label_common_panel</x:v>
      </x:c>
      <x:c r="B3219" s="23" t="n">
        <x:v>90</x:v>
      </x:c>
      <x:c r="C3219" s="23" t="str">
        <x:v>checkpoint:deepseek:deepseek-v4-pro</x:v>
      </x:c>
      <x:c r="D3219" s="23" t="str">
        <x:v>DeepSeek-V4-Pro</x:v>
      </x:c>
      <x:c r="E3219" s="23" t="str">
        <x:v>deepseek</x:v>
      </x:c>
      <x:c r="F3219" s="78" t="n">
        <x:v>46136</x:v>
      </x:c>
      <x:c r="G3219" s="78" t="n">
        <x:v>46225</x:v>
      </x:c>
      <x:c r="H3219" s="81" t="n">
        <x:v>0.6151828996322963</x:v>
      </x:c>
      <x:c r="I3219" s="81" t="n">
        <x:v>2.25175071808</x:v>
      </x:c>
      <x:c r="J3219" s="23" t="str">
        <x:v>active_b</x:v>
      </x:c>
      <x:c r="K3219" s="23" t="str">
        <x:v>score_date_current_price_nonprospective</x:v>
      </x:c>
      <x:c r="L3219" s="81" t="n">
        <x:v>49</x:v>
      </x:c>
      <x:c r="M3219" s="81" t="n">
        <x:v>33.46823904413773</x:v>
      </x:c>
      <x:c r="N3219" s="81" t="n">
        <x:v>-0.1655632177912343</x:v>
      </x:c>
      <x:c r="O3219" s="23" t="n">
        <x:v>42</x:v>
      </x:c>
      <x:c r="P3219" s="23" t="n">
        <x:v>10</x:v>
      </x:c>
      <x:c r="Q3219" s="78" t="n">
        <x:v>46222</x:v>
      </x:c>
      <x:c r="R3219" s="23" t="str">
        <x:v>True</x:v>
      </x:c>
      <x:c r="S3219" s="23" t="str">
        <x:v>True</x:v>
      </x:c>
      <x:c r="T3219" s="23" t="str">
        <x:v>True</x:v>
      </x:c>
    </x:row>
    <x:row r="3220">
      <x:c r="A3220" s="23" t="str">
        <x:v>active_label_common_panel</x:v>
      </x:c>
      <x:c r="B3220" s="23" t="n">
        <x:v>90</x:v>
      </x:c>
      <x:c r="C3220" s="23" t="str">
        <x:v>checkpoint:deepseek:deepseek-v4-pro</x:v>
      </x:c>
      <x:c r="D3220" s="23" t="str">
        <x:v>DeepSeek-V4-Pro</x:v>
      </x:c>
      <x:c r="E3220" s="23" t="str">
        <x:v>deepseek</x:v>
      </x:c>
      <x:c r="F3220" s="78" t="n">
        <x:v>46136</x:v>
      </x:c>
      <x:c r="G3220" s="78" t="n">
        <x:v>46225</x:v>
      </x:c>
      <x:c r="H3220" s="81" t="n">
        <x:v>0.6151828996322963</x:v>
      </x:c>
      <x:c r="I3220" s="81" t="n">
        <x:v>2.25175071808</x:v>
      </x:c>
      <x:c r="J3220" s="23" t="str">
        <x:v>total_b</x:v>
      </x:c>
      <x:c r="K3220" s="23" t="str">
        <x:v>date_historical_price</x:v>
      </x:c>
      <x:c r="L3220" s="81" t="n">
        <x:v>1600</x:v>
      </x:c>
      <x:c r="M3220" s="81" t="n">
        <x:v>240.96721189807604</x:v>
      </x:c>
      <x:c r="N3220" s="81" t="n">
        <x:v>-0.8221620299585755</x:v>
      </x:c>
      <x:c r="O3220" s="23" t="n">
        <x:v>42</x:v>
      </x:c>
      <x:c r="P3220" s="23" t="n">
        <x:v>10</x:v>
      </x:c>
      <x:c r="Q3220" s="78" t="n">
        <x:v>46222</x:v>
      </x:c>
      <x:c r="R3220" s="23" t="str">
        <x:v>True</x:v>
      </x:c>
      <x:c r="S3220" s="23" t="str">
        <x:v>True</x:v>
      </x:c>
      <x:c r="T3220" s="23" t="str">
        <x:v>False</x:v>
      </x:c>
    </x:row>
    <x:row r="3221">
      <x:c r="A3221" s="23" t="str">
        <x:v>active_label_common_panel</x:v>
      </x:c>
      <x:c r="B3221" s="23" t="n">
        <x:v>90</x:v>
      </x:c>
      <x:c r="C3221" s="23" t="str">
        <x:v>checkpoint:deepseek:deepseek-v4-pro</x:v>
      </x:c>
      <x:c r="D3221" s="23" t="str">
        <x:v>DeepSeek-V4-Pro</x:v>
      </x:c>
      <x:c r="E3221" s="23" t="str">
        <x:v>deepseek</x:v>
      </x:c>
      <x:c r="F3221" s="78" t="n">
        <x:v>46136</x:v>
      </x:c>
      <x:c r="G3221" s="78" t="n">
        <x:v>46225</x:v>
      </x:c>
      <x:c r="H3221" s="81" t="n">
        <x:v>0.6151828996322963</x:v>
      </x:c>
      <x:c r="I3221" s="81" t="n">
        <x:v>2.25175071808</x:v>
      </x:c>
      <x:c r="J3221" s="23" t="str">
        <x:v>total_b</x:v>
      </x:c>
      <x:c r="K3221" s="23" t="str">
        <x:v>score_date</x:v>
      </x:c>
      <x:c r="L3221" s="81" t="n">
        <x:v>1600</x:v>
      </x:c>
      <x:c r="M3221" s="81" t="n">
        <x:v>898.6174052449178</x:v>
      </x:c>
      <x:c r="N3221" s="81" t="n">
        <x:v>-0.2505451565041723</x:v>
      </x:c>
      <x:c r="O3221" s="23" t="n">
        <x:v>42</x:v>
      </x:c>
      <x:c r="P3221" s="23" t="n">
        <x:v>10</x:v>
      </x:c>
      <x:c r="Q3221" s="78" t="n">
        <x:v>46222</x:v>
      </x:c>
      <x:c r="R3221" s="23" t="str">
        <x:v>True</x:v>
      </x:c>
      <x:c r="S3221" s="23" t="str">
        <x:v>True</x:v>
      </x:c>
      <x:c r="T3221" s="23" t="str">
        <x:v>False</x:v>
      </x:c>
    </x:row>
    <x:row r="3222">
      <x:c r="A3222" s="23" t="str">
        <x:v>active_label_common_panel</x:v>
      </x:c>
      <x:c r="B3222" s="23" t="n">
        <x:v>90</x:v>
      </x:c>
      <x:c r="C3222" s="23" t="str">
        <x:v>checkpoint:deepseek:deepseek-v4-pro</x:v>
      </x:c>
      <x:c r="D3222" s="23" t="str">
        <x:v>DeepSeek-V4-Pro</x:v>
      </x:c>
      <x:c r="E3222" s="23" t="str">
        <x:v>deepseek</x:v>
      </x:c>
      <x:c r="F3222" s="78" t="n">
        <x:v>46136</x:v>
      </x:c>
      <x:c r="G3222" s="78" t="n">
        <x:v>46225</x:v>
      </x:c>
      <x:c r="H3222" s="81" t="n">
        <x:v>0.6151828996322963</x:v>
      </x:c>
      <x:c r="I3222" s="81" t="n">
        <x:v>2.25175071808</x:v>
      </x:c>
      <x:c r="J3222" s="23" t="str">
        <x:v>total_b</x:v>
      </x:c>
      <x:c r="K3222" s="23" t="str">
        <x:v>score_date_historical_price</x:v>
      </x:c>
      <x:c r="L3222" s="81" t="n">
        <x:v>1600</x:v>
      </x:c>
      <x:c r="M3222" s="81" t="n">
        <x:v>478.3699000488131</x:v>
      </x:c>
      <x:c r="N3222" s="81" t="n">
        <x:v>-0.524356137457265</x:v>
      </x:c>
      <x:c r="O3222" s="23" t="n">
        <x:v>42</x:v>
      </x:c>
      <x:c r="P3222" s="23" t="n">
        <x:v>10</x:v>
      </x:c>
      <x:c r="Q3222" s="78" t="n">
        <x:v>46222</x:v>
      </x:c>
      <x:c r="R3222" s="23" t="str">
        <x:v>True</x:v>
      </x:c>
      <x:c r="S3222" s="23" t="str">
        <x:v>True</x:v>
      </x:c>
      <x:c r="T3222" s="23" t="str">
        <x:v>False</x:v>
      </x:c>
    </x:row>
    <x:row r="3223">
      <x:c r="A3223" s="24" t="str">
        <x:v>active_label_common_panel</x:v>
      </x:c>
      <x:c r="B3223" s="24" t="n">
        <x:v>90</x:v>
      </x:c>
      <x:c r="C3223" s="24" t="str">
        <x:v>checkpoint:deepseek:deepseek-v4-pro</x:v>
      </x:c>
      <x:c r="D3223" s="24" t="str">
        <x:v>DeepSeek-V4-Pro</x:v>
      </x:c>
      <x:c r="E3223" s="24" t="str">
        <x:v>deepseek</x:v>
      </x:c>
      <x:c r="F3223" s="79" t="n">
        <x:v>46136</x:v>
      </x:c>
      <x:c r="G3223" s="79" t="n">
        <x:v>46225</x:v>
      </x:c>
      <x:c r="H3223" s="82" t="n">
        <x:v>0.6151828996322963</x:v>
      </x:c>
      <x:c r="I3223" s="82" t="n">
        <x:v>2.25175071808</x:v>
      </x:c>
      <x:c r="J3223" s="24" t="str">
        <x:v>total_b</x:v>
      </x:c>
      <x:c r="K3223" s="24" t="str">
        <x:v>score_date_current_price_nonprospective</x:v>
      </x:c>
      <x:c r="L3223" s="82" t="n">
        <x:v>1600</x:v>
      </x:c>
      <x:c r="M3223" s="82" t="n">
        <x:v>1301.6913699639128</x:v>
      </x:c>
      <x:c r="N3223" s="82" t="n">
        <x:v>-0.08961195711063465</x:v>
      </x:c>
      <x:c r="O3223" s="24" t="n">
        <x:v>42</x:v>
      </x:c>
      <x:c r="P3223" s="24" t="n">
        <x:v>10</x:v>
      </x:c>
      <x:c r="Q3223" s="79" t="n">
        <x:v>46222</x:v>
      </x:c>
      <x:c r="R3223" s="24" t="str">
        <x:v>True</x:v>
      </x:c>
      <x:c r="S3223" s="24" t="str">
        <x:v>True</x:v>
      </x:c>
      <x:c r="T3223" s="24" t="str">
        <x:v>True</x:v>
      </x:c>
    </x:row>
  </x:sheetData>
  <x:mergeCells>
    <x:mergeCell ref="A1:T1"/>
    <x:mergeCell ref="A2:T3"/>
    <x:mergeCell ref="D5:K5"/>
    <x:mergeCell ref="D12:R12"/>
    <x:mergeCell ref="A27:R27"/>
    <x:mergeCell ref="A124:T124"/>
  </x:mergeCells>
  <x:pageMargins left="0.7" right="0.7" top="0.75" bottom="0.75" header="0.3" footer="0.3"/>
  <x:tableParts count="4">
    <x:tablePart xmlns:r="http://schemas.openxmlformats.org/officeDocument/2006/relationships" r:id="R0000000000000066"/>
    <x:tablePart xmlns:r="http://schemas.openxmlformats.org/officeDocument/2006/relationships" r:id="R0000000000000067"/>
    <x:tablePart xmlns:r="http://schemas.openxmlformats.org/officeDocument/2006/relationships" r:id="R0000000000000068"/>
    <x:tablePart xmlns:r="http://schemas.openxmlformats.org/officeDocument/2006/relationships" r:id="R0000000000000069"/>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18" hidden="0" customWidth="1"/>
    <x:col min="4" max="4" width="18" hidden="0" customWidth="1"/>
    <x:col min="5" max="5" width="18" hidden="0" customWidth="1"/>
    <x:col min="6" max="6" width="55" hidden="0" customWidth="1"/>
    <x:col min="7" max="7" width="18" hidden="0" customWidth="1"/>
    <x:col min="8" max="8" width="42" hidden="0" customWidth="1"/>
    <x:col min="9" max="9" width="18" hidden="0" customWidth="1"/>
    <x:col min="10" max="10" width="18" hidden="0" customWidth="1"/>
    <x:col min="11" max="11" width="18" hidden="0" customWidth="1"/>
    <x:col min="12" max="12" width="18" hidden="0" customWidth="1"/>
  </x:cols>
  <x:sheetData>
    <x:row r="1" ht="36" customHeight="1">
      <x:c r="A1" s="68" t="str">
        <x:v>No-CoT release-date audit — 49/49 exact day-level dates</x:v>
      </x:c>
      <x:c r="B1" s="68"/>
      <x:c r="C1" s="68"/>
      <x:c r="D1" s="68"/>
      <x:c r="E1" s="68"/>
      <x:c r="F1" s="68"/>
      <x:c r="G1" s="68"/>
      <x:c r="H1" s="68"/>
      <x:c r="I1" s="68"/>
      <x:c r="J1" s="68"/>
      <x:c r="K1" s="68"/>
      <x:c r="L1" s="68"/>
    </x:row>
    <x:row r="2">
      <x:c r="A2" s="6" t="str">
        <x:v>The paper reports release months. This ledger reconciles every checkpoint to an exact date, preserves the original month, and applies a transparent exact-date/month-date Pareto-OLS slope ratio to the published bootstrap law. The four explicit overrides are date-only and cannot create parameter identities.</x:v>
      </x:c>
      <x:c r="B2" s="6"/>
      <x:c r="C2" s="6"/>
      <x:c r="D2" s="6"/>
      <x:c r="E2" s="6"/>
      <x:c r="F2" s="6"/>
      <x:c r="G2" s="6"/>
      <x:c r="H2" s="6"/>
      <x:c r="I2" s="6"/>
      <x:c r="J2" s="6"/>
      <x:c r="K2" s="6"/>
      <x:c r="L2" s="6"/>
    </x:row>
    <x:row r="3">
      <x:c r="A3" s="6"/>
      <x:c r="B3" s="6"/>
      <x:c r="C3" s="6"/>
      <x:c r="D3" s="6"/>
      <x:c r="E3" s="6"/>
      <x:c r="F3" s="6"/>
      <x:c r="G3" s="6"/>
      <x:c r="H3" s="6"/>
      <x:c r="I3" s="6"/>
      <x:c r="J3" s="6"/>
      <x:c r="K3" s="6"/>
      <x:c r="L3" s="6"/>
    </x:row>
    <x:row r="5" ht="34" customHeight="1">
      <x:c r="A5" s="73" t="str">
        <x:v>Audit statistic</x:v>
      </x:c>
      <x:c r="B5" s="73" t="str">
        <x:v>Value</x:v>
      </x:c>
    </x:row>
    <x:row r="6">
      <x:c r="A6" s="16" t="str">
        <x:v>No-CoT models</x:v>
      </x:c>
      <x:c r="B6" s="74" t="n">
        <x:v>49</x:v>
      </x:c>
    </x:row>
    <x:row r="7">
      <x:c r="A7" s="17" t="str">
        <x:v>Models with exact day-level dates</x:v>
      </x:c>
      <x:c r="B7" s="75" t="n">
        <x:v>49</x:v>
      </x:c>
    </x:row>
    <x:row r="8">
      <x:c r="A8" s="17" t="str">
        <x:v>Models remaining month-only</x:v>
      </x:c>
      <x:c r="B8" s="75" t="n">
        <x:v>0</x:v>
      </x:c>
    </x:row>
    <x:row r="9">
      <x:c r="A9" s="17" t="str">
        <x:v>Explicit date-only overrides</x:v>
      </x:c>
      <x:c r="B9" s="75" t="n">
        <x:v>4</x:v>
      </x:c>
    </x:row>
    <x:row r="10">
      <x:c r="A10" s="17" t="str">
        <x:v>Parameter identities added by overrides</x:v>
      </x:c>
      <x:c r="B10" s="75" t="n">
        <x:v>0</x:v>
      </x:c>
    </x:row>
    <x:row r="11">
      <x:c r="A11" s="17" t="str">
        <x:v>Paper time-horizon doubling (days)</x:v>
      </x:c>
      <x:c r="B11" s="64" t="n">
        <x:v>373</x:v>
      </x:c>
    </x:row>
    <x:row r="12">
      <x:c r="A12" s="17" t="str">
        <x:v>Exact-date adjusted time law (days)</x:v>
      </x:c>
      <x:c r="B12" s="64" t="n">
        <x:v>365.8606542885574</x:v>
      </x:c>
    </x:row>
    <x:row r="13">
      <x:c r="A13" s="17" t="str">
        <x:v>Time-law adjustment ratio</x:v>
      </x:c>
      <x:c r="B13" s="166" t="n">
        <x:v>0.9808596629720038</x:v>
      </x:c>
    </x:row>
    <x:row r="14">
      <x:c r="A14" s="17" t="str">
        <x:v>Paper token-horizon doubling (days)</x:v>
      </x:c>
      <x:c r="B14" s="64" t="n">
        <x:v>437</x:v>
      </x:c>
    </x:row>
    <x:row r="15">
      <x:c r="A15" s="17" t="str">
        <x:v>Exact-date adjusted token law (days)</x:v>
      </x:c>
      <x:c r="B15" s="64" t="n">
        <x:v>438.35702998585356</x:v>
      </x:c>
    </x:row>
    <x:row r="16">
      <x:c r="A16" s="17" t="str">
        <x:v>Token-law adjustment ratio</x:v>
      </x:c>
      <x:c r="B16" s="166" t="n">
        <x:v>1.0031053317754086</x:v>
      </x:c>
    </x:row>
    <x:row r="17">
      <x:c r="A17" s="18" t="str">
        <x:v>No-CoT branch weight changed</x:v>
      </x:c>
      <x:c r="B17" s="18" t="str">
        <x:v>No</x:v>
      </x:c>
    </x:row>
    <x:row r="20">
      <x:c r="A20" s="91" t="str">
        <x:v>Complete model-level exact-date ledger</x:v>
      </x:c>
      <x:c r="B20" s="91"/>
      <x:c r="C20" s="91"/>
      <x:c r="D20" s="91"/>
      <x:c r="E20" s="91"/>
      <x:c r="F20" s="91"/>
      <x:c r="G20" s="91"/>
      <x:c r="H20" s="91"/>
      <x:c r="I20" s="91"/>
      <x:c r="J20" s="91"/>
      <x:c r="K20" s="91"/>
      <x:c r="L20" s="91"/>
    </x:row>
    <x:row r="21" ht="34" customHeight="1">
      <x:c r="A21" s="73" t="str">
        <x:v>Model</x:v>
      </x:c>
      <x:c r="B21" s="73" t="str">
        <x:v>Source locator</x:v>
      </x:c>
      <x:c r="C21" s="73" t="str">
        <x:v>Paper month</x:v>
      </x:c>
      <x:c r="D21" s="73" t="str">
        <x:v>Exact release</x:v>
      </x:c>
      <x:c r="E21" s="73" t="str">
        <x:v>Offset (days)</x:v>
      </x:c>
      <x:c r="F21" s="73" t="str">
        <x:v>Exact-date source</x:v>
      </x:c>
      <x:c r="G21" s="73" t="str">
        <x:v>Explicit override</x:v>
      </x:c>
      <x:c r="H21" s="73" t="str">
        <x:v>Parameter join policy</x:v>
      </x:c>
      <x:c r="I21" s="73" t="str">
        <x:v>Time frontier: month</x:v>
      </x:c>
      <x:c r="J21" s="73" t="str">
        <x:v>Time frontier: exact</x:v>
      </x:c>
      <x:c r="K21" s="73" t="str">
        <x:v>Token frontier: month</x:v>
      </x:c>
      <x:c r="L21" s="73" t="str">
        <x:v>Token frontier: exact</x:v>
      </x:c>
    </x:row>
    <x:row r="22">
      <x:c r="A22" s="16" t="str">
        <x:v>GPT-2</x:v>
      </x:c>
      <x:c r="B22" s="16" t="str">
        <x:v>tab:horizons-per-model</x:v>
      </x:c>
      <x:c r="C22" s="30" t="n">
        <x:v>43497</x:v>
      </x:c>
      <x:c r="D22" s="30" t="n">
        <x:v>43510</x:v>
      </x:c>
      <x:c r="E22" s="16" t="n">
        <x:v>13</x:v>
      </x:c>
      <x:c r="F22" s="22" t="str">
        <x:v>Epoch exact checkpoint date (GPT-2 (1.5B))</x:v>
      </x:c>
      <x:c r="G22" s="22" t="str">
        <x:v>Yes</x:v>
      </x:c>
      <x:c r="H22" s="22" t="str">
        <x:v>date_only_no_epoch_parameter_join</x:v>
      </x:c>
      <x:c r="I22" s="16" t="str">
        <x:v>No</x:v>
      </x:c>
      <x:c r="J22" s="16" t="str">
        <x:v>No</x:v>
      </x:c>
      <x:c r="K22" s="16" t="str">
        <x:v>No</x:v>
      </x:c>
      <x:c r="L22" s="16" t="str">
        <x:v>No</x:v>
      </x:c>
    </x:row>
    <x:row r="23">
      <x:c r="A23" s="17" t="str">
        <x:v>GPT-3</x:v>
      </x:c>
      <x:c r="B23" s="17" t="str">
        <x:v>tab:horizons-per-model</x:v>
      </x:c>
      <x:c r="C23" s="31" t="n">
        <x:v>43952</x:v>
      </x:c>
      <x:c r="D23" s="31" t="n">
        <x:v>43979</x:v>
      </x:c>
      <x:c r="E23" s="17" t="n">
        <x:v>27</x:v>
      </x:c>
      <x:c r="F23" s="23" t="str">
        <x:v>Epoch exact checkpoint date (GPT-3 175B (davinci))</x:v>
      </x:c>
      <x:c r="G23" s="23" t="str">
        <x:v>Yes</x:v>
      </x:c>
      <x:c r="H23" s="23" t="str">
        <x:v>date_only_no_epoch_parameter_join</x:v>
      </x:c>
      <x:c r="I23" s="17" t="str">
        <x:v>No</x:v>
      </x:c>
      <x:c r="J23" s="17" t="str">
        <x:v>No</x:v>
      </x:c>
      <x:c r="K23" s="17" t="str">
        <x:v>No</x:v>
      </x:c>
      <x:c r="L23" s="17" t="str">
        <x:v>No</x:v>
      </x:c>
    </x:row>
    <x:row r="24">
      <x:c r="A24" s="17" t="str">
        <x:v>GPT-3.5</x:v>
      </x:c>
      <x:c r="B24" s="17" t="str">
        <x:v>tab:horizons-per-model</x:v>
      </x:c>
      <x:c r="C24" s="31" t="n">
        <x:v>44621</x:v>
      </x:c>
      <x:c r="D24" s="31" t="n">
        <x:v>44635</x:v>
      </x:c>
      <x:c r="E24" s="17" t="n">
        <x:v>14</x:v>
      </x:c>
      <x:c r="F24" s="23" t="str">
        <x:v>Epoch exact checkpoint date (GPT-3.5 (davinci-002))</x:v>
      </x:c>
      <x:c r="G24" s="23" t="str">
        <x:v>Yes</x:v>
      </x:c>
      <x:c r="H24" s="23" t="str">
        <x:v>date_only_no_epoch_parameter_join</x:v>
      </x:c>
      <x:c r="I24" s="17" t="str">
        <x:v>Yes</x:v>
      </x:c>
      <x:c r="J24" s="17" t="str">
        <x:v>Yes</x:v>
      </x:c>
      <x:c r="K24" s="17" t="str">
        <x:v>Yes</x:v>
      </x:c>
      <x:c r="L24" s="17" t="str">
        <x:v>Yes</x:v>
      </x:c>
    </x:row>
    <x:row r="25">
      <x:c r="A25" s="17" t="str">
        <x:v>GPT-4</x:v>
      </x:c>
      <x:c r="B25" s="17" t="str">
        <x:v>tab:horizons-per-model</x:v>
      </x:c>
      <x:c r="C25" s="31" t="n">
        <x:v>44986</x:v>
      </x:c>
      <x:c r="D25" s="31" t="n">
        <x:v>44999</x:v>
      </x:c>
      <x:c r="E25" s="17" t="n">
        <x:v>13</x:v>
      </x:c>
      <x:c r="F25" s="23" t="str">
        <x:v>ECI exact date (GPT-4 (Mar 2023))</x:v>
      </x:c>
      <x:c r="G25" s="23" t="str">
        <x:v>No</x:v>
      </x:c>
      <x:c r="H25" s="23" t="str">
        <x:v>existing exact checkpoint crosswalk</x:v>
      </x:c>
      <x:c r="I25" s="17" t="str">
        <x:v>Yes</x:v>
      </x:c>
      <x:c r="J25" s="17" t="str">
        <x:v>Yes</x:v>
      </x:c>
      <x:c r="K25" s="17" t="str">
        <x:v>Yes</x:v>
      </x:c>
      <x:c r="L25" s="17" t="str">
        <x:v>Yes</x:v>
      </x:c>
    </x:row>
    <x:row r="26">
      <x:c r="A26" s="17" t="str">
        <x:v>GPT-4 Turbo</x:v>
      </x:c>
      <x:c r="B26" s="17" t="str">
        <x:v>tab:horizons-per-model</x:v>
      </x:c>
      <x:c r="C26" s="31" t="n">
        <x:v>45383</x:v>
      </x:c>
      <x:c r="D26" s="31" t="n">
        <x:v>45391</x:v>
      </x:c>
      <x:c r="E26" s="17" t="n">
        <x:v>8</x:v>
      </x:c>
      <x:c r="F26" s="23" t="str">
        <x:v>ECI exact date (GPT-4 Turbo (Apr 2024))</x:v>
      </x:c>
      <x:c r="G26" s="23" t="str">
        <x:v>No</x:v>
      </x:c>
      <x:c r="H26" s="23" t="str">
        <x:v>existing exact checkpoint crosswalk</x:v>
      </x:c>
      <x:c r="I26" s="17" t="str">
        <x:v>No</x:v>
      </x:c>
      <x:c r="J26" s="17" t="str">
        <x:v>No</x:v>
      </x:c>
      <x:c r="K26" s="17" t="str">
        <x:v>Yes</x:v>
      </x:c>
      <x:c r="L26" s="17" t="str">
        <x:v>Yes</x:v>
      </x:c>
    </x:row>
    <x:row r="27">
      <x:c r="A27" s="17" t="str">
        <x:v>GPT-4o</x:v>
      </x:c>
      <x:c r="B27" s="17" t="str">
        <x:v>tab:horizons-per-model</x:v>
      </x:c>
      <x:c r="C27" s="31" t="n">
        <x:v>45413</x:v>
      </x:c>
      <x:c r="D27" s="31" t="n">
        <x:v>45425</x:v>
      </x:c>
      <x:c r="E27" s="17" t="n">
        <x:v>12</x:v>
      </x:c>
      <x:c r="F27" s="23" t="str">
        <x:v>ECI exact date (GPT-4o (May 2024))</x:v>
      </x:c>
      <x:c r="G27" s="23" t="str">
        <x:v>No</x:v>
      </x:c>
      <x:c r="H27" s="23" t="str">
        <x:v>existing exact checkpoint crosswalk</x:v>
      </x:c>
      <x:c r="I27" s="17" t="str">
        <x:v>No</x:v>
      </x:c>
      <x:c r="J27" s="17" t="str">
        <x:v>No</x:v>
      </x:c>
      <x:c r="K27" s="17" t="str">
        <x:v>Yes</x:v>
      </x:c>
      <x:c r="L27" s="17" t="str">
        <x:v>Yes</x:v>
      </x:c>
    </x:row>
    <x:row r="28">
      <x:c r="A28" s="17" t="str">
        <x:v>Sonnet 3.7</x:v>
      </x:c>
      <x:c r="B28" s="17" t="str">
        <x:v>tab:horizons-per-model</x:v>
      </x:c>
      <x:c r="C28" s="31" t="n">
        <x:v>45689</x:v>
      </x:c>
      <x:c r="D28" s="31" t="n">
        <x:v>45712</x:v>
      </x:c>
      <x:c r="E28" s="17" t="n">
        <x:v>23</x:v>
      </x:c>
      <x:c r="F28" s="23" t="str">
        <x:v>ECI exact date (Claude 3.7 Sonnet)</x:v>
      </x:c>
      <x:c r="G28" s="23" t="str">
        <x:v>No</x:v>
      </x:c>
      <x:c r="H28" s="23" t="str">
        <x:v>existing exact checkpoint crosswalk</x:v>
      </x:c>
      <x:c r="I28" s="17" t="str">
        <x:v>Yes</x:v>
      </x:c>
      <x:c r="J28" s="17" t="str">
        <x:v>Yes</x:v>
      </x:c>
      <x:c r="K28" s="17" t="str">
        <x:v>Yes</x:v>
      </x:c>
      <x:c r="L28" s="17" t="str">
        <x:v>Yes</x:v>
      </x:c>
    </x:row>
    <x:row r="29">
      <x:c r="A29" s="17" t="str">
        <x:v>Opus 4</x:v>
      </x:c>
      <x:c r="B29" s="17" t="str">
        <x:v>tab:horizons-per-model</x:v>
      </x:c>
      <x:c r="C29" s="31" t="n">
        <x:v>45778</x:v>
      </x:c>
      <x:c r="D29" s="31" t="n">
        <x:v>45799</x:v>
      </x:c>
      <x:c r="E29" s="17" t="n">
        <x:v>21</x:v>
      </x:c>
      <x:c r="F29" s="23" t="str">
        <x:v>ECI exact date (Claude Opus 4)</x:v>
      </x:c>
      <x:c r="G29" s="23" t="str">
        <x:v>No</x:v>
      </x:c>
      <x:c r="H29" s="23" t="str">
        <x:v>existing exact checkpoint crosswalk</x:v>
      </x:c>
      <x:c r="I29" s="17" t="str">
        <x:v>Yes</x:v>
      </x:c>
      <x:c r="J29" s="17" t="str">
        <x:v>Yes</x:v>
      </x:c>
      <x:c r="K29" s="17" t="str">
        <x:v>Yes</x:v>
      </x:c>
      <x:c r="L29" s="17" t="str">
        <x:v>Yes</x:v>
      </x:c>
    </x:row>
    <x:row r="30">
      <x:c r="A30" s="17" t="str">
        <x:v>Opus 4.1</x:v>
      </x:c>
      <x:c r="B30" s="17" t="str">
        <x:v>tab:horizons-per-model</x:v>
      </x:c>
      <x:c r="C30" s="31" t="n">
        <x:v>45870</x:v>
      </x:c>
      <x:c r="D30" s="31" t="n">
        <x:v>45874</x:v>
      </x:c>
      <x:c r="E30" s="17" t="n">
        <x:v>4</x:v>
      </x:c>
      <x:c r="F30" s="23" t="str">
        <x:v>ECI exact date (Claude Opus 4.1)</x:v>
      </x:c>
      <x:c r="G30" s="23" t="str">
        <x:v>No</x:v>
      </x:c>
      <x:c r="H30" s="23" t="str">
        <x:v>existing exact checkpoint crosswalk</x:v>
      </x:c>
      <x:c r="I30" s="17" t="str">
        <x:v>Yes</x:v>
      </x:c>
      <x:c r="J30" s="17" t="str">
        <x:v>Yes</x:v>
      </x:c>
      <x:c r="K30" s="17" t="str">
        <x:v>Yes</x:v>
      </x:c>
      <x:c r="L30" s="17" t="str">
        <x:v>Yes</x:v>
      </x:c>
    </x:row>
    <x:row r="31">
      <x:c r="A31" s="17" t="str">
        <x:v>Opus 4.5</x:v>
      </x:c>
      <x:c r="B31" s="17" t="str">
        <x:v>tab:horizons-per-model</x:v>
      </x:c>
      <x:c r="C31" s="31" t="n">
        <x:v>45962</x:v>
      </x:c>
      <x:c r="D31" s="31" t="n">
        <x:v>45985</x:v>
      </x:c>
      <x:c r="E31" s="17" t="n">
        <x:v>23</x:v>
      </x:c>
      <x:c r="F31" s="23" t="str">
        <x:v>ECI exact date (Claude Opus 4.5)</x:v>
      </x:c>
      <x:c r="G31" s="23" t="str">
        <x:v>No</x:v>
      </x:c>
      <x:c r="H31" s="23" t="str">
        <x:v>existing exact checkpoint crosswalk</x:v>
      </x:c>
      <x:c r="I31" s="17" t="str">
        <x:v>Yes</x:v>
      </x:c>
      <x:c r="J31" s="17" t="str">
        <x:v>Yes</x:v>
      </x:c>
      <x:c r="K31" s="17" t="str">
        <x:v>Yes</x:v>
      </x:c>
      <x:c r="L31" s="17" t="str">
        <x:v>Yes</x:v>
      </x:c>
    </x:row>
    <x:row r="32">
      <x:c r="A32" s="17" t="str">
        <x:v>Opus 4.6</x:v>
      </x:c>
      <x:c r="B32" s="17" t="str">
        <x:v>tab:horizons-per-model</x:v>
      </x:c>
      <x:c r="C32" s="31" t="n">
        <x:v>46054</x:v>
      </x:c>
      <x:c r="D32" s="31" t="n">
        <x:v>46058</x:v>
      </x:c>
      <x:c r="E32" s="17" t="n">
        <x:v>4</x:v>
      </x:c>
      <x:c r="F32" s="23" t="str">
        <x:v>ECI exact date (Claude Opus 4.6)</x:v>
      </x:c>
      <x:c r="G32" s="23" t="str">
        <x:v>No</x:v>
      </x:c>
      <x:c r="H32" s="23" t="str">
        <x:v>existing exact checkpoint crosswalk</x:v>
      </x:c>
      <x:c r="I32" s="17" t="str">
        <x:v>Yes</x:v>
      </x:c>
      <x:c r="J32" s="17" t="str">
        <x:v>Yes</x:v>
      </x:c>
      <x:c r="K32" s="17" t="str">
        <x:v>No</x:v>
      </x:c>
      <x:c r="L32" s="17" t="str">
        <x:v>No</x:v>
      </x:c>
    </x:row>
    <x:row r="33">
      <x:c r="A33" s="17" t="str">
        <x:v>GPT-5.4</x:v>
      </x:c>
      <x:c r="B33" s="17" t="str">
        <x:v>tab:horizons-per-model</x:v>
      </x:c>
      <x:c r="C33" s="31" t="n">
        <x:v>46082</x:v>
      </x:c>
      <x:c r="D33" s="31" t="n">
        <x:v>46086</x:v>
      </x:c>
      <x:c r="E33" s="17" t="n">
        <x:v>4</x:v>
      </x:c>
      <x:c r="F33" s="23" t="str">
        <x:v>ECI exact date (GPT-5.4)</x:v>
      </x:c>
      <x:c r="G33" s="23" t="str">
        <x:v>No</x:v>
      </x:c>
      <x:c r="H33" s="23" t="str">
        <x:v>existing exact checkpoint crosswalk</x:v>
      </x:c>
      <x:c r="I33" s="17" t="str">
        <x:v>No</x:v>
      </x:c>
      <x:c r="J33" s="17" t="str">
        <x:v>No</x:v>
      </x:c>
      <x:c r="K33" s="17" t="str">
        <x:v>No</x:v>
      </x:c>
      <x:c r="L33" s="17" t="str">
        <x:v>No</x:v>
      </x:c>
    </x:row>
    <x:row r="34">
      <x:c r="A34" s="17" t="str">
        <x:v>Opus 4.7</x:v>
      </x:c>
      <x:c r="B34" s="17" t="str">
        <x:v>tab:horizons-per-model</x:v>
      </x:c>
      <x:c r="C34" s="31" t="n">
        <x:v>46113</x:v>
      </x:c>
      <x:c r="D34" s="31" t="n">
        <x:v>46128</x:v>
      </x:c>
      <x:c r="E34" s="17" t="n">
        <x:v>15</x:v>
      </x:c>
      <x:c r="F34" s="23" t="str">
        <x:v>ECI exact date (Claude Opus 4.7)</x:v>
      </x:c>
      <x:c r="G34" s="23" t="str">
        <x:v>No</x:v>
      </x:c>
      <x:c r="H34" s="23" t="str">
        <x:v>existing exact checkpoint crosswalk</x:v>
      </x:c>
      <x:c r="I34" s="17" t="str">
        <x:v>No</x:v>
      </x:c>
      <x:c r="J34" s="17" t="str">
        <x:v>Yes</x:v>
      </x:c>
      <x:c r="K34" s="17" t="str">
        <x:v>Yes</x:v>
      </x:c>
      <x:c r="L34" s="17" t="str">
        <x:v>Yes</x:v>
      </x:c>
    </x:row>
    <x:row r="35">
      <x:c r="A35" s="17" t="str">
        <x:v>GPT-5.5</x:v>
      </x:c>
      <x:c r="B35" s="17" t="str">
        <x:v>tab:horizons-per-model</x:v>
      </x:c>
      <x:c r="C35" s="31" t="n">
        <x:v>46113</x:v>
      </x:c>
      <x:c r="D35" s="31" t="n">
        <x:v>46135</x:v>
      </x:c>
      <x:c r="E35" s="17" t="n">
        <x:v>22</x:v>
      </x:c>
      <x:c r="F35" s="23" t="str">
        <x:v>ECI exact date (GPT-5.5)</x:v>
      </x:c>
      <x:c r="G35" s="23" t="str">
        <x:v>No</x:v>
      </x:c>
      <x:c r="H35" s="23" t="str">
        <x:v>existing exact checkpoint crosswalk</x:v>
      </x:c>
      <x:c r="I35" s="17" t="str">
        <x:v>Yes</x:v>
      </x:c>
      <x:c r="J35" s="17" t="str">
        <x:v>Yes</x:v>
      </x:c>
      <x:c r="K35" s="17" t="str">
        <x:v>No</x:v>
      </x:c>
      <x:c r="L35" s="17" t="str">
        <x:v>No</x:v>
      </x:c>
    </x:row>
    <x:row r="36">
      <x:c r="A36" s="17" t="str">
        <x:v>Llama 3 8B Instruct</x:v>
      </x:c>
      <x:c r="B36" s="17" t="str">
        <x:v>tab:open-source-models + tab:open-weight-precise-time-horizons</x:v>
      </x:c>
      <x:c r="C36" s="31" t="n">
        <x:v>45383</x:v>
      </x:c>
      <x:c r="D36" s="31" t="n">
        <x:v>45400</x:v>
      </x:c>
      <x:c r="E36" s="17" t="n">
        <x:v>17</x:v>
      </x:c>
      <x:c r="F36" s="23" t="str">
        <x:v>ECI exact date (Llama 3-8B)</x:v>
      </x:c>
      <x:c r="G36" s="23" t="str">
        <x:v>No</x:v>
      </x:c>
      <x:c r="H36" s="23" t="str">
        <x:v>existing exact checkpoint crosswalk</x:v>
      </x:c>
      <x:c r="I36" s="17" t="str">
        <x:v>No</x:v>
      </x:c>
      <x:c r="J36" s="17" t="str">
        <x:v>No</x:v>
      </x:c>
      <x:c r="K36" s="17" t="str">
        <x:v>No</x:v>
      </x:c>
      <x:c r="L36" s="17" t="str">
        <x:v>No</x:v>
      </x:c>
    </x:row>
    <x:row r="37">
      <x:c r="A37" s="17" t="str">
        <x:v>Llama 3.1 8B Instruct</x:v>
      </x:c>
      <x:c r="B37" s="17" t="str">
        <x:v>tab:open-source-models + tab:open-weight-precise-time-horizons</x:v>
      </x:c>
      <x:c r="C37" s="31" t="n">
        <x:v>45474</x:v>
      </x:c>
      <x:c r="D37" s="31" t="n">
        <x:v>45496</x:v>
      </x:c>
      <x:c r="E37" s="17" t="n">
        <x:v>22</x:v>
      </x:c>
      <x:c r="F37" s="23" t="str">
        <x:v>ECI exact date (Llama 3.1-8B)</x:v>
      </x:c>
      <x:c r="G37" s="23" t="str">
        <x:v>No</x:v>
      </x:c>
      <x:c r="H37" s="23" t="str">
        <x:v>existing exact checkpoint crosswalk</x:v>
      </x:c>
      <x:c r="I37" s="17" t="str">
        <x:v>No</x:v>
      </x:c>
      <x:c r="J37" s="17" t="str">
        <x:v>No</x:v>
      </x:c>
      <x:c r="K37" s="17" t="str">
        <x:v>No</x:v>
      </x:c>
      <x:c r="L37" s="17" t="str">
        <x:v>No</x:v>
      </x:c>
    </x:row>
    <x:row r="38">
      <x:c r="A38" s="17" t="str">
        <x:v>Llama 3.1 70B Instruct</x:v>
      </x:c>
      <x:c r="B38" s="17" t="str">
        <x:v>tab:open-source-models + tab:open-weight-precise-time-horizons</x:v>
      </x:c>
      <x:c r="C38" s="31" t="n">
        <x:v>45474</x:v>
      </x:c>
      <x:c r="D38" s="31" t="n">
        <x:v>45496</x:v>
      </x:c>
      <x:c r="E38" s="17" t="n">
        <x:v>22</x:v>
      </x:c>
      <x:c r="F38" s="23" t="str">
        <x:v>ECI exact date (Llama 3.1-70B)</x:v>
      </x:c>
      <x:c r="G38" s="23" t="str">
        <x:v>No</x:v>
      </x:c>
      <x:c r="H38" s="23" t="str">
        <x:v>existing exact checkpoint crosswalk</x:v>
      </x:c>
      <x:c r="I38" s="17" t="str">
        <x:v>No</x:v>
      </x:c>
      <x:c r="J38" s="17" t="str">
        <x:v>No</x:v>
      </x:c>
      <x:c r="K38" s="17" t="str">
        <x:v>No</x:v>
      </x:c>
      <x:c r="L38" s="17" t="str">
        <x:v>No</x:v>
      </x:c>
    </x:row>
    <x:row r="39">
      <x:c r="A39" s="17" t="str">
        <x:v>Llama 3.2 1B Instruct</x:v>
      </x:c>
      <x:c r="B39" s="17" t="str">
        <x:v>tab:open-source-models + tab:open-weight-precise-time-horizons</x:v>
      </x:c>
      <x:c r="C39" s="31" t="n">
        <x:v>45536</x:v>
      </x:c>
      <x:c r="D39" s="31" t="n">
        <x:v>45559</x:v>
      </x:c>
      <x:c r="E39" s="17" t="n">
        <x:v>23</x:v>
      </x:c>
      <x:c r="F39" s="23" t="str">
        <x:v>Epoch exact date (Llama 3.2 1B)</x:v>
      </x:c>
      <x:c r="G39" s="23" t="str">
        <x:v>No</x:v>
      </x:c>
      <x:c r="H39" s="23" t="str">
        <x:v>existing exact checkpoint crosswalk</x:v>
      </x:c>
      <x:c r="I39" s="17" t="str">
        <x:v>No</x:v>
      </x:c>
      <x:c r="J39" s="17" t="str">
        <x:v>No</x:v>
      </x:c>
      <x:c r="K39" s="17" t="str">
        <x:v>No</x:v>
      </x:c>
      <x:c r="L39" s="17" t="str">
        <x:v>No</x:v>
      </x:c>
    </x:row>
    <x:row r="40">
      <x:c r="A40" s="17" t="str">
        <x:v>Llama 3.2 3B Instruct</x:v>
      </x:c>
      <x:c r="B40" s="17" t="str">
        <x:v>tab:open-source-models + tab:open-weight-precise-time-horizons</x:v>
      </x:c>
      <x:c r="C40" s="31" t="n">
        <x:v>45536</x:v>
      </x:c>
      <x:c r="D40" s="31" t="n">
        <x:v>45559</x:v>
      </x:c>
      <x:c r="E40" s="17" t="n">
        <x:v>23</x:v>
      </x:c>
      <x:c r="F40" s="23" t="str">
        <x:v>Epoch exact date (Llama 3.2 3B)</x:v>
      </x:c>
      <x:c r="G40" s="23" t="str">
        <x:v>No</x:v>
      </x:c>
      <x:c r="H40" s="23" t="str">
        <x:v>existing exact checkpoint crosswalk</x:v>
      </x:c>
      <x:c r="I40" s="17" t="str">
        <x:v>No</x:v>
      </x:c>
      <x:c r="J40" s="17" t="str">
        <x:v>No</x:v>
      </x:c>
      <x:c r="K40" s="17" t="str">
        <x:v>No</x:v>
      </x:c>
      <x:c r="L40" s="17" t="str">
        <x:v>No</x:v>
      </x:c>
    </x:row>
    <x:row r="41">
      <x:c r="A41" s="17" t="str">
        <x:v>Llama 3.3 70B Instruct</x:v>
      </x:c>
      <x:c r="B41" s="17" t="str">
        <x:v>tab:open-source-models + tab:open-weight-precise-time-horizons</x:v>
      </x:c>
      <x:c r="C41" s="31" t="n">
        <x:v>45627</x:v>
      </x:c>
      <x:c r="D41" s="31" t="n">
        <x:v>45632</x:v>
      </x:c>
      <x:c r="E41" s="17" t="n">
        <x:v>5</x:v>
      </x:c>
      <x:c r="F41" s="23" t="str">
        <x:v>ECI exact date (Llama 3.3 70B)</x:v>
      </x:c>
      <x:c r="G41" s="23" t="str">
        <x:v>No</x:v>
      </x:c>
      <x:c r="H41" s="23" t="str">
        <x:v>existing exact checkpoint crosswalk</x:v>
      </x:c>
      <x:c r="I41" s="17" t="str">
        <x:v>No</x:v>
      </x:c>
      <x:c r="J41" s="17" t="str">
        <x:v>No</x:v>
      </x:c>
      <x:c r="K41" s="17" t="str">
        <x:v>No</x:v>
      </x:c>
      <x:c r="L41" s="17" t="str">
        <x:v>No</x:v>
      </x:c>
    </x:row>
    <x:row r="42">
      <x:c r="A42" s="17" t="str">
        <x:v>Llama 4 Scout</x:v>
      </x:c>
      <x:c r="B42" s="17" t="str">
        <x:v>tab:open-source-models + tab:open-weight-precise-time-horizons</x:v>
      </x:c>
      <x:c r="C42" s="31" t="n">
        <x:v>45748</x:v>
      </x:c>
      <x:c r="D42" s="31" t="n">
        <x:v>45752</x:v>
      </x:c>
      <x:c r="E42" s="17" t="n">
        <x:v>4</x:v>
      </x:c>
      <x:c r="F42" s="23" t="str">
        <x:v>ECI exact date (Llama 4 Scout)</x:v>
      </x:c>
      <x:c r="G42" s="23" t="str">
        <x:v>No</x:v>
      </x:c>
      <x:c r="H42" s="23" t="str">
        <x:v>existing exact checkpoint crosswalk</x:v>
      </x:c>
      <x:c r="I42" s="17" t="str">
        <x:v>No</x:v>
      </x:c>
      <x:c r="J42" s="17" t="str">
        <x:v>No</x:v>
      </x:c>
      <x:c r="K42" s="17" t="str">
        <x:v>No</x:v>
      </x:c>
      <x:c r="L42" s="17" t="str">
        <x:v>No</x:v>
      </x:c>
    </x:row>
    <x:row r="43">
      <x:c r="A43" s="17" t="str">
        <x:v>Llama 4 Maverick</x:v>
      </x:c>
      <x:c r="B43" s="17" t="str">
        <x:v>tab:open-source-models + tab:open-weight-precise-time-horizons</x:v>
      </x:c>
      <x:c r="C43" s="31" t="n">
        <x:v>45748</x:v>
      </x:c>
      <x:c r="D43" s="31" t="n">
        <x:v>45752</x:v>
      </x:c>
      <x:c r="E43" s="17" t="n">
        <x:v>4</x:v>
      </x:c>
      <x:c r="F43" s="23" t="str">
        <x:v>ECI exact date (Llama 4 Maverick)</x:v>
      </x:c>
      <x:c r="G43" s="23" t="str">
        <x:v>No</x:v>
      </x:c>
      <x:c r="H43" s="23" t="str">
        <x:v>existing exact checkpoint crosswalk</x:v>
      </x:c>
      <x:c r="I43" s="17" t="str">
        <x:v>No</x:v>
      </x:c>
      <x:c r="J43" s="17" t="str">
        <x:v>No</x:v>
      </x:c>
      <x:c r="K43" s="17" t="str">
        <x:v>No</x:v>
      </x:c>
      <x:c r="L43" s="17" t="str">
        <x:v>No</x:v>
      </x:c>
    </x:row>
    <x:row r="44">
      <x:c r="A44" s="17" t="str">
        <x:v>Mistral Nemo 12B</x:v>
      </x:c>
      <x:c r="B44" s="17" t="str">
        <x:v>tab:open-source-models + tab:open-weight-precise-time-horizons</x:v>
      </x:c>
      <x:c r="C44" s="31" t="n">
        <x:v>45474</x:v>
      </x:c>
      <x:c r="D44" s="31" t="n">
        <x:v>45491</x:v>
      </x:c>
      <x:c r="E44" s="17" t="n">
        <x:v>17</x:v>
      </x:c>
      <x:c r="F44" s="23" t="str">
        <x:v>ECI exact date (Mistral NeMo)</x:v>
      </x:c>
      <x:c r="G44" s="23" t="str">
        <x:v>No</x:v>
      </x:c>
      <x:c r="H44" s="23" t="str">
        <x:v>existing exact checkpoint crosswalk</x:v>
      </x:c>
      <x:c r="I44" s="17" t="str">
        <x:v>No</x:v>
      </x:c>
      <x:c r="J44" s="17" t="str">
        <x:v>No</x:v>
      </x:c>
      <x:c r="K44" s="17" t="str">
        <x:v>No</x:v>
      </x:c>
      <x:c r="L44" s="17" t="str">
        <x:v>No</x:v>
      </x:c>
    </x:row>
    <x:row r="45">
      <x:c r="A45" s="17" t="str">
        <x:v>Ministral 3 3B</x:v>
      </x:c>
      <x:c r="B45" s="17" t="str">
        <x:v>tab:open-source-models + tab:open-weight-precise-time-horizons</x:v>
      </x:c>
      <x:c r="C45" s="31" t="n">
        <x:v>45992</x:v>
      </x:c>
      <x:c r="D45" s="31" t="n">
        <x:v>45993</x:v>
      </x:c>
      <x:c r="E45" s="17" t="n">
        <x:v>1</x:v>
      </x:c>
      <x:c r="F45" s="23" t="str">
        <x:v>Epoch exact date (Ministral 3 3B)</x:v>
      </x:c>
      <x:c r="G45" s="23" t="str">
        <x:v>No</x:v>
      </x:c>
      <x:c r="H45" s="23" t="str">
        <x:v>existing exact checkpoint crosswalk</x:v>
      </x:c>
      <x:c r="I45" s="17" t="str">
        <x:v>No</x:v>
      </x:c>
      <x:c r="J45" s="17" t="str">
        <x:v>No</x:v>
      </x:c>
      <x:c r="K45" s="17" t="str">
        <x:v>No</x:v>
      </x:c>
      <x:c r="L45" s="17" t="str">
        <x:v>No</x:v>
      </x:c>
    </x:row>
    <x:row r="46">
      <x:c r="A46" s="17" t="str">
        <x:v>Ministral 3 8B</x:v>
      </x:c>
      <x:c r="B46" s="17" t="str">
        <x:v>tab:open-source-models + tab:open-weight-precise-time-horizons</x:v>
      </x:c>
      <x:c r="C46" s="31" t="n">
        <x:v>45992</x:v>
      </x:c>
      <x:c r="D46" s="31" t="n">
        <x:v>45993</x:v>
      </x:c>
      <x:c r="E46" s="17" t="n">
        <x:v>1</x:v>
      </x:c>
      <x:c r="F46" s="23" t="str">
        <x:v>Epoch exact date (Ministral 3 8B)</x:v>
      </x:c>
      <x:c r="G46" s="23" t="str">
        <x:v>No</x:v>
      </x:c>
      <x:c r="H46" s="23" t="str">
        <x:v>existing exact checkpoint crosswalk</x:v>
      </x:c>
      <x:c r="I46" s="17" t="str">
        <x:v>No</x:v>
      </x:c>
      <x:c r="J46" s="17" t="str">
        <x:v>No</x:v>
      </x:c>
      <x:c r="K46" s="17" t="str">
        <x:v>No</x:v>
      </x:c>
      <x:c r="L46" s="17" t="str">
        <x:v>No</x:v>
      </x:c>
    </x:row>
    <x:row r="47">
      <x:c r="A47" s="17" t="str">
        <x:v>Ministral 3 14B</x:v>
      </x:c>
      <x:c r="B47" s="17" t="str">
        <x:v>tab:open-source-models + tab:open-weight-precise-time-horizons</x:v>
      </x:c>
      <x:c r="C47" s="31" t="n">
        <x:v>45992</x:v>
      </x:c>
      <x:c r="D47" s="31" t="n">
        <x:v>45993</x:v>
      </x:c>
      <x:c r="E47" s="17" t="n">
        <x:v>1</x:v>
      </x:c>
      <x:c r="F47" s="23" t="str">
        <x:v>Epoch exact date (Ministral 3 14B)</x:v>
      </x:c>
      <x:c r="G47" s="23" t="str">
        <x:v>No</x:v>
      </x:c>
      <x:c r="H47" s="23" t="str">
        <x:v>existing exact checkpoint crosswalk</x:v>
      </x:c>
      <x:c r="I47" s="17" t="str">
        <x:v>No</x:v>
      </x:c>
      <x:c r="J47" s="17" t="str">
        <x:v>No</x:v>
      </x:c>
      <x:c r="K47" s="17" t="str">
        <x:v>No</x:v>
      </x:c>
      <x:c r="L47" s="17" t="str">
        <x:v>No</x:v>
      </x:c>
    </x:row>
    <x:row r="48">
      <x:c r="A48" s="17" t="str">
        <x:v>Qwen 3 8B</x:v>
      </x:c>
      <x:c r="B48" s="17" t="str">
        <x:v>tab:open-source-models + tab:open-weight-precise-time-horizons</x:v>
      </x:c>
      <x:c r="C48" s="31" t="n">
        <x:v>45748</x:v>
      </x:c>
      <x:c r="D48" s="31" t="n">
        <x:v>45776</x:v>
      </x:c>
      <x:c r="E48" s="17" t="n">
        <x:v>28</x:v>
      </x:c>
      <x:c r="F48" s="23" t="str">
        <x:v>Epoch exact date (Qwen3-8B)</x:v>
      </x:c>
      <x:c r="G48" s="23" t="str">
        <x:v>No</x:v>
      </x:c>
      <x:c r="H48" s="23" t="str">
        <x:v>existing exact checkpoint crosswalk</x:v>
      </x:c>
      <x:c r="I48" s="17" t="str">
        <x:v>No</x:v>
      </x:c>
      <x:c r="J48" s="17" t="str">
        <x:v>No</x:v>
      </x:c>
      <x:c r="K48" s="17" t="str">
        <x:v>No</x:v>
      </x:c>
      <x:c r="L48" s="17" t="str">
        <x:v>No</x:v>
      </x:c>
    </x:row>
    <x:row r="49">
      <x:c r="A49" s="17" t="str">
        <x:v>Qwen 3 14B</x:v>
      </x:c>
      <x:c r="B49" s="17" t="str">
        <x:v>tab:open-source-models + tab:open-weight-precise-time-horizons</x:v>
      </x:c>
      <x:c r="C49" s="31" t="n">
        <x:v>45748</x:v>
      </x:c>
      <x:c r="D49" s="31" t="n">
        <x:v>45776</x:v>
      </x:c>
      <x:c r="E49" s="17" t="n">
        <x:v>28</x:v>
      </x:c>
      <x:c r="F49" s="23" t="str">
        <x:v>Epoch exact date (Qwen3-14B)</x:v>
      </x:c>
      <x:c r="G49" s="23" t="str">
        <x:v>No</x:v>
      </x:c>
      <x:c r="H49" s="23" t="str">
        <x:v>existing exact checkpoint crosswalk</x:v>
      </x:c>
      <x:c r="I49" s="17" t="str">
        <x:v>No</x:v>
      </x:c>
      <x:c r="J49" s="17" t="str">
        <x:v>No</x:v>
      </x:c>
      <x:c r="K49" s="17" t="str">
        <x:v>No</x:v>
      </x:c>
      <x:c r="L49" s="17" t="str">
        <x:v>No</x:v>
      </x:c>
    </x:row>
    <x:row r="50">
      <x:c r="A50" s="17" t="str">
        <x:v>Qwen 3 32B</x:v>
      </x:c>
      <x:c r="B50" s="17" t="str">
        <x:v>tab:open-source-models + tab:open-weight-precise-time-horizons</x:v>
      </x:c>
      <x:c r="C50" s="31" t="n">
        <x:v>45748</x:v>
      </x:c>
      <x:c r="D50" s="31" t="n">
        <x:v>45776</x:v>
      </x:c>
      <x:c r="E50" s="17" t="n">
        <x:v>28</x:v>
      </x:c>
      <x:c r="F50" s="23" t="str">
        <x:v>Epoch exact date (Qwen3-32B)</x:v>
      </x:c>
      <x:c r="G50" s="23" t="str">
        <x:v>No</x:v>
      </x:c>
      <x:c r="H50" s="23" t="str">
        <x:v>existing exact checkpoint crosswalk</x:v>
      </x:c>
      <x:c r="I50" s="17" t="str">
        <x:v>No</x:v>
      </x:c>
      <x:c r="J50" s="17" t="str">
        <x:v>No</x:v>
      </x:c>
      <x:c r="K50" s="17" t="str">
        <x:v>No</x:v>
      </x:c>
      <x:c r="L50" s="17" t="str">
        <x:v>No</x:v>
      </x:c>
    </x:row>
    <x:row r="51">
      <x:c r="A51" s="17" t="str">
        <x:v>Qwen 3 30B-A3B (2507)</x:v>
      </x:c>
      <x:c r="B51" s="17" t="str">
        <x:v>tab:open-source-models + tab:open-weight-precise-time-horizons</x:v>
      </x:c>
      <x:c r="C51" s="31" t="n">
        <x:v>45839</x:v>
      </x:c>
      <x:c r="D51" s="31" t="n">
        <x:v>45866</x:v>
      </x:c>
      <x:c r="E51" s="17" t="n">
        <x:v>27</x:v>
      </x:c>
      <x:c r="F51" s="23" t="str">
        <x:v>First-party Hugging Face initial commit (Qwen/Qwen3-30B-A3B-Instruct-2507)</x:v>
      </x:c>
      <x:c r="G51" s="23" t="str">
        <x:v>Yes</x:v>
      </x:c>
      <x:c r="H51" s="23" t="str">
        <x:v>date_only_no_epoch_parameter_join</x:v>
      </x:c>
      <x:c r="I51" s="17" t="str">
        <x:v>No</x:v>
      </x:c>
      <x:c r="J51" s="17" t="str">
        <x:v>No</x:v>
      </x:c>
      <x:c r="K51" s="17" t="str">
        <x:v>No</x:v>
      </x:c>
      <x:c r="L51" s="17" t="str">
        <x:v>No</x:v>
      </x:c>
    </x:row>
    <x:row r="52">
      <x:c r="A52" s="17" t="str">
        <x:v>Qwen 3 235B-A22B (2507)</x:v>
      </x:c>
      <x:c r="B52" s="17" t="str">
        <x:v>tab:open-source-models + tab:open-weight-precise-time-horizons</x:v>
      </x:c>
      <x:c r="C52" s="31" t="n">
        <x:v>45839</x:v>
      </x:c>
      <x:c r="D52" s="31" t="n">
        <x:v>45863</x:v>
      </x:c>
      <x:c r="E52" s="17" t="n">
        <x:v>24</x:v>
      </x:c>
      <x:c r="F52" s="23" t="str">
        <x:v>ECI exact date (Qwen3-235B-A22B-Instruct (Jul 2025))</x:v>
      </x:c>
      <x:c r="G52" s="23" t="str">
        <x:v>No</x:v>
      </x:c>
      <x:c r="H52" s="23" t="str">
        <x:v>existing exact checkpoint crosswalk</x:v>
      </x:c>
      <x:c r="I52" s="17" t="str">
        <x:v>No</x:v>
      </x:c>
      <x:c r="J52" s="17" t="str">
        <x:v>No</x:v>
      </x:c>
      <x:c r="K52" s="17" t="str">
        <x:v>No</x:v>
      </x:c>
      <x:c r="L52" s="17" t="str">
        <x:v>No</x:v>
      </x:c>
    </x:row>
    <x:row r="53">
      <x:c r="A53" s="17" t="str">
        <x:v>Qwen 3-Next 80B-A3B</x:v>
      </x:c>
      <x:c r="B53" s="17" t="str">
        <x:v>tab:open-source-models + tab:open-weight-precise-time-horizons</x:v>
      </x:c>
      <x:c r="C53" s="31" t="n">
        <x:v>45901</x:v>
      </x:c>
      <x:c r="D53" s="31" t="n">
        <x:v>45910</x:v>
      </x:c>
      <x:c r="E53" s="17" t="n">
        <x:v>9</x:v>
      </x:c>
      <x:c r="F53" s="23" t="str">
        <x:v>Epoch exact date (Qwen3-Next-80B-A3B)</x:v>
      </x:c>
      <x:c r="G53" s="23" t="str">
        <x:v>No</x:v>
      </x:c>
      <x:c r="H53" s="23" t="str">
        <x:v>existing exact checkpoint crosswalk</x:v>
      </x:c>
      <x:c r="I53" s="17" t="str">
        <x:v>No</x:v>
      </x:c>
      <x:c r="J53" s="17" t="str">
        <x:v>No</x:v>
      </x:c>
      <x:c r="K53" s="17" t="str">
        <x:v>No</x:v>
      </x:c>
      <x:c r="L53" s="17" t="str">
        <x:v>No</x:v>
      </x:c>
    </x:row>
    <x:row r="54">
      <x:c r="A54" s="17" t="str">
        <x:v>Qwen 3.5 9B</x:v>
      </x:c>
      <x:c r="B54" s="17" t="str">
        <x:v>tab:open-source-models + tab:open-weight-precise-time-horizons</x:v>
      </x:c>
      <x:c r="C54" s="31" t="n">
        <x:v>46054</x:v>
      </x:c>
      <x:c r="D54" s="31" t="n">
        <x:v>46077</x:v>
      </x:c>
      <x:c r="E54" s="17" t="n">
        <x:v>23</x:v>
      </x:c>
      <x:c r="F54" s="23" t="str">
        <x:v>Epoch exact date (Qwen3.5-9B)</x:v>
      </x:c>
      <x:c r="G54" s="23" t="str">
        <x:v>No</x:v>
      </x:c>
      <x:c r="H54" s="23" t="str">
        <x:v>existing exact checkpoint crosswalk</x:v>
      </x:c>
      <x:c r="I54" s="17" t="str">
        <x:v>No</x:v>
      </x:c>
      <x:c r="J54" s="17" t="str">
        <x:v>No</x:v>
      </x:c>
      <x:c r="K54" s="17" t="str">
        <x:v>No</x:v>
      </x:c>
      <x:c r="L54" s="17" t="str">
        <x:v>No</x:v>
      </x:c>
    </x:row>
    <x:row r="55">
      <x:c r="A55" s="17" t="str">
        <x:v>Qwen 3.5 27B</x:v>
      </x:c>
      <x:c r="B55" s="17" t="str">
        <x:v>tab:open-source-models + tab:open-weight-precise-time-horizons</x:v>
      </x:c>
      <x:c r="C55" s="31" t="n">
        <x:v>46054</x:v>
      </x:c>
      <x:c r="D55" s="31" t="n">
        <x:v>46077</x:v>
      </x:c>
      <x:c r="E55" s="17" t="n">
        <x:v>23</x:v>
      </x:c>
      <x:c r="F55" s="23" t="str">
        <x:v>Epoch exact date (Qwen3.5-27B)</x:v>
      </x:c>
      <x:c r="G55" s="23" t="str">
        <x:v>No</x:v>
      </x:c>
      <x:c r="H55" s="23" t="str">
        <x:v>existing exact checkpoint crosswalk</x:v>
      </x:c>
      <x:c r="I55" s="17" t="str">
        <x:v>No</x:v>
      </x:c>
      <x:c r="J55" s="17" t="str">
        <x:v>No</x:v>
      </x:c>
      <x:c r="K55" s="17" t="str">
        <x:v>No</x:v>
      </x:c>
      <x:c r="L55" s="17" t="str">
        <x:v>No</x:v>
      </x:c>
    </x:row>
    <x:row r="56">
      <x:c r="A56" s="17" t="str">
        <x:v>Qwen 3.5 35B-A3B</x:v>
      </x:c>
      <x:c r="B56" s="17" t="str">
        <x:v>tab:open-source-models + tab:open-weight-precise-time-horizons</x:v>
      </x:c>
      <x:c r="C56" s="31" t="n">
        <x:v>46054</x:v>
      </x:c>
      <x:c r="D56" s="31" t="n">
        <x:v>46078</x:v>
      </x:c>
      <x:c r="E56" s="17" t="n">
        <x:v>24</x:v>
      </x:c>
      <x:c r="F56" s="23" t="str">
        <x:v>ECI exact date (Qwen 3.5 Flash (hosted 35B-A3B))</x:v>
      </x:c>
      <x:c r="G56" s="23" t="str">
        <x:v>No</x:v>
      </x:c>
      <x:c r="H56" s="23" t="str">
        <x:v>existing exact checkpoint crosswalk</x:v>
      </x:c>
      <x:c r="I56" s="17" t="str">
        <x:v>No</x:v>
      </x:c>
      <x:c r="J56" s="17" t="str">
        <x:v>No</x:v>
      </x:c>
      <x:c r="K56" s="17" t="str">
        <x:v>No</x:v>
      </x:c>
      <x:c r="L56" s="17" t="str">
        <x:v>No</x:v>
      </x:c>
    </x:row>
    <x:row r="57">
      <x:c r="A57" s="17" t="str">
        <x:v>Qwen 3.5 122B-A10B</x:v>
      </x:c>
      <x:c r="B57" s="17" t="str">
        <x:v>tab:open-source-models + tab:open-weight-precise-time-horizons</x:v>
      </x:c>
      <x:c r="C57" s="31" t="n">
        <x:v>46054</x:v>
      </x:c>
      <x:c r="D57" s="31" t="n">
        <x:v>46077</x:v>
      </x:c>
      <x:c r="E57" s="17" t="n">
        <x:v>23</x:v>
      </x:c>
      <x:c r="F57" s="23" t="str">
        <x:v>Epoch exact date (Qwen3.5-122B-A10B)</x:v>
      </x:c>
      <x:c r="G57" s="23" t="str">
        <x:v>No</x:v>
      </x:c>
      <x:c r="H57" s="23" t="str">
        <x:v>existing exact checkpoint crosswalk</x:v>
      </x:c>
      <x:c r="I57" s="17" t="str">
        <x:v>No</x:v>
      </x:c>
      <x:c r="J57" s="17" t="str">
        <x:v>No</x:v>
      </x:c>
      <x:c r="K57" s="17" t="str">
        <x:v>No</x:v>
      </x:c>
      <x:c r="L57" s="17" t="str">
        <x:v>No</x:v>
      </x:c>
    </x:row>
    <x:row r="58">
      <x:c r="A58" s="17" t="str">
        <x:v>Qwen 3.5 397B-A17B</x:v>
      </x:c>
      <x:c r="B58" s="17" t="str">
        <x:v>tab:open-source-models + tab:open-weight-precise-time-horizons</x:v>
      </x:c>
      <x:c r="C58" s="31" t="n">
        <x:v>46054</x:v>
      </x:c>
      <x:c r="D58" s="31" t="n">
        <x:v>46069</x:v>
      </x:c>
      <x:c r="E58" s="17" t="n">
        <x:v>15</x:v>
      </x:c>
      <x:c r="F58" s="23" t="str">
        <x:v>ECI exact date (Qwen 3.5 Plus (hosted 397B-A17B))</x:v>
      </x:c>
      <x:c r="G58" s="23" t="str">
        <x:v>No</x:v>
      </x:c>
      <x:c r="H58" s="23" t="str">
        <x:v>existing exact checkpoint crosswalk</x:v>
      </x:c>
      <x:c r="I58" s="17" t="str">
        <x:v>No</x:v>
      </x:c>
      <x:c r="J58" s="17" t="str">
        <x:v>No</x:v>
      </x:c>
      <x:c r="K58" s="17" t="str">
        <x:v>No</x:v>
      </x:c>
      <x:c r="L58" s="17" t="str">
        <x:v>No</x:v>
      </x:c>
    </x:row>
    <x:row r="59">
      <x:c r="A59" s="17" t="str">
        <x:v>Gemma 3 4B IT</x:v>
      </x:c>
      <x:c r="B59" s="17" t="str">
        <x:v>tab:open-source-models + tab:open-weight-precise-time-horizons</x:v>
      </x:c>
      <x:c r="C59" s="31" t="n">
        <x:v>45717</x:v>
      </x:c>
      <x:c r="D59" s="31" t="n">
        <x:v>45728</x:v>
      </x:c>
      <x:c r="E59" s="17" t="n">
        <x:v>11</x:v>
      </x:c>
      <x:c r="F59" s="23" t="str">
        <x:v>Epoch exact date (Gemma 3 4B)</x:v>
      </x:c>
      <x:c r="G59" s="23" t="str">
        <x:v>No</x:v>
      </x:c>
      <x:c r="H59" s="23" t="str">
        <x:v>existing exact checkpoint crosswalk</x:v>
      </x:c>
      <x:c r="I59" s="17" t="str">
        <x:v>No</x:v>
      </x:c>
      <x:c r="J59" s="17" t="str">
        <x:v>No</x:v>
      </x:c>
      <x:c r="K59" s="17" t="str">
        <x:v>No</x:v>
      </x:c>
      <x:c r="L59" s="17" t="str">
        <x:v>No</x:v>
      </x:c>
    </x:row>
    <x:row r="60">
      <x:c r="A60" s="17" t="str">
        <x:v>Gemma 3 12B IT</x:v>
      </x:c>
      <x:c r="B60" s="17" t="str">
        <x:v>tab:open-source-models + tab:open-weight-precise-time-horizons</x:v>
      </x:c>
      <x:c r="C60" s="31" t="n">
        <x:v>45717</x:v>
      </x:c>
      <x:c r="D60" s="31" t="n">
        <x:v>45728</x:v>
      </x:c>
      <x:c r="E60" s="17" t="n">
        <x:v>11</x:v>
      </x:c>
      <x:c r="F60" s="23" t="str">
        <x:v>Epoch exact date (Gemma 3 12B)</x:v>
      </x:c>
      <x:c r="G60" s="23" t="str">
        <x:v>No</x:v>
      </x:c>
      <x:c r="H60" s="23" t="str">
        <x:v>existing exact checkpoint crosswalk</x:v>
      </x:c>
      <x:c r="I60" s="17" t="str">
        <x:v>No</x:v>
      </x:c>
      <x:c r="J60" s="17" t="str">
        <x:v>No</x:v>
      </x:c>
      <x:c r="K60" s="17" t="str">
        <x:v>No</x:v>
      </x:c>
      <x:c r="L60" s="17" t="str">
        <x:v>No</x:v>
      </x:c>
    </x:row>
    <x:row r="61">
      <x:c r="A61" s="17" t="str">
        <x:v>Gemma 3 27B IT</x:v>
      </x:c>
      <x:c r="B61" s="17" t="str">
        <x:v>tab:open-source-models + tab:open-weight-precise-time-horizons</x:v>
      </x:c>
      <x:c r="C61" s="31" t="n">
        <x:v>45717</x:v>
      </x:c>
      <x:c r="D61" s="31" t="n">
        <x:v>45728</x:v>
      </x:c>
      <x:c r="E61" s="17" t="n">
        <x:v>11</x:v>
      </x:c>
      <x:c r="F61" s="23" t="str">
        <x:v>ECI exact date (Gemma 3 27B)</x:v>
      </x:c>
      <x:c r="G61" s="23" t="str">
        <x:v>No</x:v>
      </x:c>
      <x:c r="H61" s="23" t="str">
        <x:v>existing exact checkpoint crosswalk</x:v>
      </x:c>
      <x:c r="I61" s="17" t="str">
        <x:v>No</x:v>
      </x:c>
      <x:c r="J61" s="17" t="str">
        <x:v>No</x:v>
      </x:c>
      <x:c r="K61" s="17" t="str">
        <x:v>No</x:v>
      </x:c>
      <x:c r="L61" s="17" t="str">
        <x:v>No</x:v>
      </x:c>
    </x:row>
    <x:row r="62">
      <x:c r="A62" s="17" t="str">
        <x:v>Gemma 4 26B-A4B</x:v>
      </x:c>
      <x:c r="B62" s="17" t="str">
        <x:v>tab:open-source-models + tab:open-weight-precise-time-horizons</x:v>
      </x:c>
      <x:c r="C62" s="31" t="n">
        <x:v>46113</x:v>
      </x:c>
      <x:c r="D62" s="31" t="n">
        <x:v>46114</x:v>
      </x:c>
      <x:c r="E62" s="17" t="n">
        <x:v>1</x:v>
      </x:c>
      <x:c r="F62" s="23" t="str">
        <x:v>Epoch exact date (Gemma 4 26B A4B)</x:v>
      </x:c>
      <x:c r="G62" s="23" t="str">
        <x:v>No</x:v>
      </x:c>
      <x:c r="H62" s="23" t="str">
        <x:v>existing exact checkpoint crosswalk</x:v>
      </x:c>
      <x:c r="I62" s="17" t="str">
        <x:v>No</x:v>
      </x:c>
      <x:c r="J62" s="17" t="str">
        <x:v>No</x:v>
      </x:c>
      <x:c r="K62" s="17" t="str">
        <x:v>No</x:v>
      </x:c>
      <x:c r="L62" s="17" t="str">
        <x:v>No</x:v>
      </x:c>
    </x:row>
    <x:row r="63">
      <x:c r="A63" s="17" t="str">
        <x:v>Gemma 4 31B</x:v>
      </x:c>
      <x:c r="B63" s="17" t="str">
        <x:v>tab:open-source-models + tab:open-weight-precise-time-horizons</x:v>
      </x:c>
      <x:c r="C63" s="31" t="n">
        <x:v>46113</x:v>
      </x:c>
      <x:c r="D63" s="31" t="n">
        <x:v>46114</x:v>
      </x:c>
      <x:c r="E63" s="17" t="n">
        <x:v>1</x:v>
      </x:c>
      <x:c r="F63" s="23" t="str">
        <x:v>ECI exact date (Gemma 4 31B IT)</x:v>
      </x:c>
      <x:c r="G63" s="23" t="str">
        <x:v>No</x:v>
      </x:c>
      <x:c r="H63" s="23" t="str">
        <x:v>existing exact checkpoint crosswalk</x:v>
      </x:c>
      <x:c r="I63" s="17" t="str">
        <x:v>No</x:v>
      </x:c>
      <x:c r="J63" s="17" t="str">
        <x:v>No</x:v>
      </x:c>
      <x:c r="K63" s="17" t="str">
        <x:v>No</x:v>
      </x:c>
      <x:c r="L63" s="17" t="str">
        <x:v>No</x:v>
      </x:c>
    </x:row>
    <x:row r="64">
      <x:c r="A64" s="17" t="str">
        <x:v>DeepSeek V3 (0324)</x:v>
      </x:c>
      <x:c r="B64" s="17" t="str">
        <x:v>tab:open-source-models + tab:open-weight-precise-time-horizons</x:v>
      </x:c>
      <x:c r="C64" s="31" t="n">
        <x:v>45717</x:v>
      </x:c>
      <x:c r="D64" s="31" t="n">
        <x:v>45740</x:v>
      </x:c>
      <x:c r="E64" s="17" t="n">
        <x:v>23</x:v>
      </x:c>
      <x:c r="F64" s="23" t="str">
        <x:v>ECI exact date (DeepSeek-V3 (Mar 2025))</x:v>
      </x:c>
      <x:c r="G64" s="23" t="str">
        <x:v>No</x:v>
      </x:c>
      <x:c r="H64" s="23" t="str">
        <x:v>existing exact checkpoint crosswalk</x:v>
      </x:c>
      <x:c r="I64" s="17" t="str">
        <x:v>No</x:v>
      </x:c>
      <x:c r="J64" s="17" t="str">
        <x:v>No</x:v>
      </x:c>
      <x:c r="K64" s="17" t="str">
        <x:v>No</x:v>
      </x:c>
      <x:c r="L64" s="17" t="str">
        <x:v>No</x:v>
      </x:c>
    </x:row>
    <x:row r="65">
      <x:c r="A65" s="17" t="str">
        <x:v>DeepSeek V3.1-terminus</x:v>
      </x:c>
      <x:c r="B65" s="17" t="str">
        <x:v>tab:open-source-models + tab:open-weight-precise-time-horizons</x:v>
      </x:c>
      <x:c r="C65" s="31" t="n">
        <x:v>45901</x:v>
      </x:c>
      <x:c r="D65" s="31" t="n">
        <x:v>45922</x:v>
      </x:c>
      <x:c r="E65" s="17" t="n">
        <x:v>21</x:v>
      </x:c>
      <x:c r="F65" s="23" t="str">
        <x:v>Epoch exact date (DeepSeek-V3.1-Terminus)</x:v>
      </x:c>
      <x:c r="G65" s="23" t="str">
        <x:v>No</x:v>
      </x:c>
      <x:c r="H65" s="23" t="str">
        <x:v>existing exact checkpoint crosswalk</x:v>
      </x:c>
      <x:c r="I65" s="17" t="str">
        <x:v>No</x:v>
      </x:c>
      <x:c r="J65" s="17" t="str">
        <x:v>No</x:v>
      </x:c>
      <x:c r="K65" s="17" t="str">
        <x:v>No</x:v>
      </x:c>
      <x:c r="L65" s="17" t="str">
        <x:v>No</x:v>
      </x:c>
    </x:row>
    <x:row r="66">
      <x:c r="A66" s="17" t="str">
        <x:v>DeepSeek V3.2</x:v>
      </x:c>
      <x:c r="B66" s="17" t="str">
        <x:v>tab:open-source-models + tab:open-weight-precise-time-horizons</x:v>
      </x:c>
      <x:c r="C66" s="31" t="n">
        <x:v>45901</x:v>
      </x:c>
      <x:c r="D66" s="31" t="n">
        <x:v>45992</x:v>
      </x:c>
      <x:c r="E66" s="17" t="n">
        <x:v>91</x:v>
      </x:c>
      <x:c r="F66" s="23" t="str">
        <x:v>ECI exact date (DeepSeek-V3.2)</x:v>
      </x:c>
      <x:c r="G66" s="23" t="str">
        <x:v>No</x:v>
      </x:c>
      <x:c r="H66" s="23" t="str">
        <x:v>existing exact checkpoint crosswalk</x:v>
      </x:c>
      <x:c r="I66" s="17" t="str">
        <x:v>No</x:v>
      </x:c>
      <x:c r="J66" s="17" t="str">
        <x:v>No</x:v>
      </x:c>
      <x:c r="K66" s="17" t="str">
        <x:v>No</x:v>
      </x:c>
      <x:c r="L66" s="17" t="str">
        <x:v>No</x:v>
      </x:c>
    </x:row>
    <x:row r="67">
      <x:c r="A67" s="17" t="str">
        <x:v>DeepSeek V4-flash</x:v>
      </x:c>
      <x:c r="B67" s="17" t="str">
        <x:v>tab:open-source-models + tab:open-weight-precise-time-horizons</x:v>
      </x:c>
      <x:c r="C67" s="31" t="n">
        <x:v>46113</x:v>
      </x:c>
      <x:c r="D67" s="31" t="n">
        <x:v>46136</x:v>
      </x:c>
      <x:c r="E67" s="17" t="n">
        <x:v>23</x:v>
      </x:c>
      <x:c r="F67" s="23" t="str">
        <x:v>Epoch exact date (DeepSeek-V4-Flash)</x:v>
      </x:c>
      <x:c r="G67" s="23" t="str">
        <x:v>No</x:v>
      </x:c>
      <x:c r="H67" s="23" t="str">
        <x:v>existing exact checkpoint crosswalk</x:v>
      </x:c>
      <x:c r="I67" s="17" t="str">
        <x:v>No</x:v>
      </x:c>
      <x:c r="J67" s="17" t="str">
        <x:v>No</x:v>
      </x:c>
      <x:c r="K67" s="17" t="str">
        <x:v>No</x:v>
      </x:c>
      <x:c r="L67" s="17" t="str">
        <x:v>No</x:v>
      </x:c>
    </x:row>
    <x:row r="68">
      <x:c r="A68" s="17" t="str">
        <x:v>Kimi K2-0905</x:v>
      </x:c>
      <x:c r="B68" s="17" t="str">
        <x:v>tab:open-source-models + tab:open-weight-precise-time-horizons</x:v>
      </x:c>
      <x:c r="C68" s="31" t="n">
        <x:v>45901</x:v>
      </x:c>
      <x:c r="D68" s="31" t="n">
        <x:v>45905</x:v>
      </x:c>
      <x:c r="E68" s="17" t="n">
        <x:v>4</x:v>
      </x:c>
      <x:c r="F68" s="23" t="str">
        <x:v>checkpoint identifier exact date (0905)</x:v>
      </x:c>
      <x:c r="G68" s="23" t="str">
        <x:v>No</x:v>
      </x:c>
      <x:c r="H68" s="23" t="str">
        <x:v>existing exact checkpoint crosswalk</x:v>
      </x:c>
      <x:c r="I68" s="17" t="str">
        <x:v>No</x:v>
      </x:c>
      <x:c r="J68" s="17" t="str">
        <x:v>No</x:v>
      </x:c>
      <x:c r="K68" s="17" t="str">
        <x:v>No</x:v>
      </x:c>
      <x:c r="L68" s="17" t="str">
        <x:v>No</x:v>
      </x:c>
    </x:row>
    <x:row r="69">
      <x:c r="A69" s="17" t="str">
        <x:v>Kimi K2.5</x:v>
      </x:c>
      <x:c r="B69" s="17" t="str">
        <x:v>tab:open-source-models + tab:open-weight-precise-time-horizons</x:v>
      </x:c>
      <x:c r="C69" s="31" t="n">
        <x:v>46023</x:v>
      </x:c>
      <x:c r="D69" s="31" t="n">
        <x:v>46049</x:v>
      </x:c>
      <x:c r="E69" s="17" t="n">
        <x:v>26</x:v>
      </x:c>
      <x:c r="F69" s="23" t="str">
        <x:v>ECI exact date (Kimi K2.5)</x:v>
      </x:c>
      <x:c r="G69" s="23" t="str">
        <x:v>No</x:v>
      </x:c>
      <x:c r="H69" s="23" t="str">
        <x:v>existing exact checkpoint crosswalk</x:v>
      </x:c>
      <x:c r="I69" s="17" t="str">
        <x:v>No</x:v>
      </x:c>
      <x:c r="J69" s="17" t="str">
        <x:v>No</x:v>
      </x:c>
      <x:c r="K69" s="17" t="str">
        <x:v>No</x:v>
      </x:c>
      <x:c r="L69" s="17" t="str">
        <x:v>No</x:v>
      </x:c>
    </x:row>
    <x:row r="70">
      <x:c r="A70" s="18" t="str">
        <x:v>Kimi K2.6</x:v>
      </x:c>
      <x:c r="B70" s="18" t="str">
        <x:v>tab:open-source-models + tab:open-weight-precise-time-horizons</x:v>
      </x:c>
      <x:c r="C70" s="32" t="n">
        <x:v>46113</x:v>
      </x:c>
      <x:c r="D70" s="32" t="n">
        <x:v>46132</x:v>
      </x:c>
      <x:c r="E70" s="18" t="n">
        <x:v>19</x:v>
      </x:c>
      <x:c r="F70" s="24" t="str">
        <x:v>ECI exact date (Kimi K2.6)</x:v>
      </x:c>
      <x:c r="G70" s="24" t="str">
        <x:v>No</x:v>
      </x:c>
      <x:c r="H70" s="24" t="str">
        <x:v>existing exact checkpoint crosswalk</x:v>
      </x:c>
      <x:c r="I70" s="18" t="str">
        <x:v>No</x:v>
      </x:c>
      <x:c r="J70" s="18" t="str">
        <x:v>No</x:v>
      </x:c>
      <x:c r="K70" s="18" t="str">
        <x:v>No</x:v>
      </x:c>
      <x:c r="L70" s="18" t="str">
        <x:v>No</x:v>
      </x:c>
    </x:row>
  </x:sheetData>
  <x:mergeCells>
    <x:mergeCell ref="A1:L1"/>
    <x:mergeCell ref="A2:L3"/>
    <x:mergeCell ref="A20:L20"/>
  </x:mergeCells>
  <x:conditionalFormatting sqref="G22:G70">
    <x:cfRule type="containsText" dxfId="16" priority="1" operator="containsText" text="Yes"/>
  </x:conditionalFormatting>
  <x:pageMargins left="0.7" right="0.7" top="0.75" bottom="0.75" header="0.3" footer="0.3"/>
  <x:tableParts count="1">
    <x:tablePart xmlns:r="http://schemas.openxmlformats.org/officeDocument/2006/relationships" r:id="R000000000000006a"/>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36" hidden="0" customWidth="1"/>
    <x:col min="2" max="2" width="30" hidden="0" customWidth="1"/>
    <x:col min="3" max="3" width="30" hidden="0" customWidth="1"/>
    <x:col min="4" max="4" width="20" hidden="0" customWidth="1"/>
    <x:col min="5" max="5" width="20" hidden="0" customWidth="1"/>
    <x:col min="6" max="6" width="20" hidden="0" customWidth="1"/>
    <x:col min="7" max="7" width="20" hidden="0" customWidth="1"/>
    <x:col min="8" max="8" width="40" hidden="0" customWidth="1"/>
    <x:col min="9" max="9" width="58" hidden="0" customWidth="1"/>
  </x:cols>
  <x:sheetData>
    <x:row r="1" ht="36" customHeight="1">
      <x:c r="A1" s="68" t="str">
        <x:v>First-party frontier evidence and parameter-mapping audit</x:v>
      </x:c>
      <x:c r="B1" s="68"/>
      <x:c r="C1" s="68"/>
      <x:c r="D1" s="68"/>
      <x:c r="E1" s="68"/>
      <x:c r="F1" s="68"/>
      <x:c r="G1" s="68"/>
      <x:c r="H1" s="68"/>
      <x:c r="I1" s="68"/>
    </x:row>
    <x:row r="2">
      <x:c r="A2" s="6" t="str">
        <x:v>OpenAI directly reports Sol's no-CoT horizon; Anthropic directly confirms that Fable 5 and Mythos 5 share underlying weights. The official measurements are preserved, but the Sol-to-parameter mapping remains at 0% incremental weight because held-out support is small and defensible model forms disagree by more than 6×.</x:v>
      </x:c>
      <x:c r="B2" s="6"/>
      <x:c r="C2" s="6"/>
      <x:c r="D2" s="6"/>
      <x:c r="E2" s="6"/>
      <x:c r="F2" s="6"/>
      <x:c r="G2" s="6"/>
      <x:c r="H2" s="6"/>
      <x:c r="I2" s="6"/>
    </x:row>
    <x:row r="3">
      <x:c r="A3" s="6"/>
      <x:c r="B3" s="6"/>
      <x:c r="C3" s="6"/>
      <x:c r="D3" s="6"/>
      <x:c r="E3" s="6"/>
      <x:c r="F3" s="6"/>
      <x:c r="G3" s="6"/>
      <x:c r="H3" s="6"/>
      <x:c r="I3" s="6"/>
    </x:row>
    <x:row r="5" ht="34" customHeight="1">
      <x:c r="A5" s="73" t="str">
        <x:v>Audit statistic</x:v>
      </x:c>
      <x:c r="B5" s="73" t="str">
        <x:v>Value</x:v>
      </x:c>
    </x:row>
    <x:row r="6">
      <x:c r="A6" s="16" t="str">
        <x:v>Official Sol no-CoT horizon (min)</x:v>
      </x:c>
      <x:c r="B6" s="96" t="n">
        <x:v>3.6</x:v>
      </x:c>
    </x:row>
    <x:row r="7">
      <x:c r="A7" s="17" t="str">
        <x:v>Official GPT-5.5 comparator (min)</x:v>
      </x:c>
      <x:c r="B7" s="64" t="n">
        <x:v>2.3</x:v>
      </x:c>
    </x:row>
    <x:row r="8">
      <x:c r="A8" s="17" t="str">
        <x:v>Current projected Sol horizon (min)</x:v>
      </x:c>
      <x:c r="B8" s="64" t="n">
        <x:v>2.483926857931124</x:v>
      </x:c>
    </x:row>
    <x:row r="9">
      <x:c r="A9" s="17" t="str">
        <x:v>Current Sol horizon prior (T)</x:v>
      </x:c>
      <x:c r="B9" s="64" t="n">
        <x:v>2.9850434724007573</x:v>
      </x:c>
    </x:row>
    <x:row r="10">
      <x:c r="A10" s="17" t="str">
        <x:v>Direct model-level mapping (T)</x:v>
      </x:c>
      <x:c r="B10" s="64" t="n">
        <x:v>1.7564063458680867</x:v>
      </x:c>
    </x:row>
    <x:row r="11">
      <x:c r="A11" s="17" t="str">
        <x:v>Direct pooled-elasticity mapping (T)</x:v>
      </x:c>
      <x:c r="B11" s="64" t="n">
        <x:v>6.436092236469337</x:v>
      </x:c>
    </x:row>
    <x:row r="12">
      <x:c r="A12" s="17" t="str">
        <x:v>Direct MoE-elasticity mapping (T)</x:v>
      </x:c>
      <x:c r="B12" s="64" t="n">
        <x:v>9.450928214046595</x:v>
      </x:c>
    </x:row>
    <x:row r="13">
      <x:c r="A13" s="17" t="str">
        <x:v>GPT-5.5-rebased pooled mapping (T)</x:v>
      </x:c>
      <x:c r="B13" s="64" t="n">
        <x:v>11.15659228014613</x:v>
      </x:c>
    </x:row>
    <x:row r="14">
      <x:c r="A14" s="17" t="str">
        <x:v>Mapping max / min</x:v>
      </x:c>
      <x:c r="B14" s="64" t="n">
        <x:v>6.3519425936895555</x:v>
      </x:c>
    </x:row>
    <x:row r="15">
      <x:c r="A15" s="17" t="str">
        <x:v>Chronological developer-holdouts</x:v>
      </x:c>
      <x:c r="B15" s="64" t="n">
        <x:v>16</x:v>
      </x:c>
    </x:row>
    <x:row r="16">
      <x:c r="A16" s="17" t="str">
        <x:v>Held-out developers</x:v>
      </x:c>
      <x:c r="B16" s="64" t="n">
        <x:v>5</x:v>
      </x:c>
    </x:row>
    <x:row r="17">
      <x:c r="A17" s="17" t="str">
        <x:v>Bootstrap P(horizon improves)</x:v>
      </x:c>
      <x:c r="B17" s="84" t="n">
        <x:v>0.6285</x:v>
      </x:c>
    </x:row>
    <x:row r="18">
      <x:c r="A18" s="17" t="str">
        <x:v>Incremental live weight</x:v>
      </x:c>
      <x:c r="B18" s="84" t="n">
        <x:v>0</x:v>
      </x:c>
    </x:row>
    <x:row r="19">
      <x:c r="A19" s="18" t="str">
        <x:v>Headline forecasts changed</x:v>
      </x:c>
      <x:c r="B19" s="97" t="str">
        <x:v>No</x:v>
      </x:c>
    </x:row>
    <x:row r="22">
      <x:c r="A22" s="91" t="str">
        <x:v>Normalized first-party evidence ledger</x:v>
      </x:c>
      <x:c r="B22" s="91"/>
      <x:c r="C22" s="91"/>
      <x:c r="D22" s="91"/>
      <x:c r="E22" s="91"/>
      <x:c r="F22" s="91"/>
      <x:c r="G22" s="91"/>
      <x:c r="H22" s="91"/>
      <x:c r="I22" s="91"/>
    </x:row>
    <x:row r="23" ht="34" customHeight="1">
      <x:c r="A23" s="73" t="str">
        <x:v>Evidence ID</x:v>
      </x:c>
      <x:c r="B23" s="73" t="str">
        <x:v>Model</x:v>
      </x:c>
      <x:c r="C23" s="73" t="str">
        <x:v>Comparator</x:v>
      </x:c>
      <x:c r="D23" s="73" t="str">
        <x:v>Type</x:v>
      </x:c>
      <x:c r="E23" s="73" t="str">
        <x:v>Metric</x:v>
      </x:c>
      <x:c r="F23" s="73" t="str">
        <x:v>Value</x:v>
      </x:c>
      <x:c r="G23" s="73" t="str">
        <x:v>Unit</x:v>
      </x:c>
      <x:c r="H23" s="73" t="str">
        <x:v>Identity / weight policy</x:v>
      </x:c>
      <x:c r="I23" s="73" t="str">
        <x:v>Claim summary</x:v>
      </x:c>
    </x:row>
    <x:row r="24">
      <x:c r="A24" s="16" t="str">
        <x:v>openai_gpt_5_6_sol_nocot_horizon</x:v>
      </x:c>
      <x:c r="B24" s="16" t="str">
        <x:v>GPT-5.6 Sol</x:v>
      </x:c>
      <x:c r="C24" s="16" t="str"/>
      <x:c r="D24" s="16" t="str">
        <x:v>direct_capability_measurement</x:v>
      </x:c>
      <x:c r="E24" s="16" t="str">
        <x:v>nocot_time_horizon_minutes</x:v>
      </x:c>
      <x:c r="F24" s="96" t="n">
        <x:v>3.6</x:v>
      </x:c>
      <x:c r="G24" s="16" t="str">
        <x:v>minutes</x:v>
      </x:c>
      <x:c r="H24" s="22" t="str">
        <x:v>target_measurement_only_no_parameter_disclosure; diagnostic_until_heldout_mapping_gate_passes</x:v>
      </x:c>
      <x:c r="I24" s="22" t="str">
        <x:v>UK AISI reports a 3.6-minute no-CoT math time horizon for GPT-5.6 Sol.</x:v>
      </x:c>
    </x:row>
    <x:row r="25">
      <x:c r="A25" s="17" t="str">
        <x:v>openai_gpt_5_5_nocot_comparator</x:v>
      </x:c>
      <x:c r="B25" s="17" t="str">
        <x:v>GPT-5.5</x:v>
      </x:c>
      <x:c r="C25" s="17" t="str">
        <x:v>GPT-5.6 Sol</x:v>
      </x:c>
      <x:c r="D25" s="17" t="str">
        <x:v>direct_capability_comparator</x:v>
      </x:c>
      <x:c r="E25" s="17" t="str">
        <x:v>nocot_time_horizon_minutes</x:v>
      </x:c>
      <x:c r="F25" s="64" t="n">
        <x:v>2.3</x:v>
      </x:c>
      <x:c r="G25" s="17" t="str">
        <x:v>minutes</x:v>
      </x:c>
      <x:c r="H25" s="23" t="str">
        <x:v>comparator_measurement_only_no_parameter_disclosure; diagnostic_until_cross_suite_reconciliation_passes</x:v>
      </x:c>
      <x:c r="I25" s="23" t="str">
        <x:v>The same UK AISI statement reports 2.3 minutes for GPT-5.5.</x:v>
      </x:c>
    </x:row>
    <x:row r="26">
      <x:c r="A26" s="17" t="str">
        <x:v>anthropic_fable_mythos_shared_weights</x:v>
      </x:c>
      <x:c r="B26" s="17" t="str">
        <x:v>Claude Fable 5</x:v>
      </x:c>
      <x:c r="C26" s="17" t="str">
        <x:v>Claude Mythos 5</x:v>
      </x:c>
      <x:c r="D26" s="17" t="str">
        <x:v>base_model_identity</x:v>
      </x:c>
      <x:c r="E26" s="17" t="str"/>
      <x:c r="F26" s="64"/>
      <x:c r="G26" s="17" t="str"/>
      <x:c r="H26" s="23" t="str">
        <x:v>same_underlying_weights_single_parameter_target; identity_constraint_not_numeric_likelihood</x:v>
      </x:c>
      <x:c r="I26" s="23" t="str">
        <x:v>Anthropic states that Fable 5 and Mythos 5 use the same underlying model weights; Fable adds safeguards.</x:v>
      </x:c>
    </x:row>
    <x:row r="27">
      <x:c r="A27" s="17" t="str">
        <x:v>anthropic_fable_fallback_scope</x:v>
      </x:c>
      <x:c r="B27" s="17" t="str">
        <x:v>Claude Fable 5</x:v>
      </x:c>
      <x:c r="C27" s="17" t="str">
        <x:v>Claude Opus 4.8</x:v>
      </x:c>
      <x:c r="D27" s="17" t="str">
        <x:v>serving_system_caveat</x:v>
      </x:c>
      <x:c r="E27" s="17" t="str"/>
      <x:c r="F27" s="64"/>
      <x:c r="G27" s="17" t="str"/>
      <x:c r="H27" s="23" t="str">
        <x:v>fallback_is_serving_behavior_not_shared_base; flag_potential_benchmark_contamination_only</x:v>
      </x:c>
      <x:c r="I27" s="23" t="str">
        <x:v>Client apps can route classifier-triggering Fable requests to Opus 4.8; the Messages API has no automatic fallback by default.</x:v>
      </x:c>
    </x:row>
    <x:row r="28">
      <x:c r="A28" s="18" t="str">
        <x:v>anthropic_gpqa_saturation_caveat</x:v>
      </x:c>
      <x:c r="B28" s="18" t="str">
        <x:v>Claude Mythos 5</x:v>
      </x:c>
      <x:c r="C28" s="18" t="str"/>
      <x:c r="D28" s="18" t="str">
        <x:v>benchmark_caveat</x:v>
      </x:c>
      <x:c r="E28" s="18" t="str">
        <x:v>gpqa_diamond</x:v>
      </x:c>
      <x:c r="F28" s="97"/>
      <x:c r="G28" s="18" t="str"/>
      <x:c r="H28" s="24" t="str">
        <x:v>no_parameter_identity_effect; exclude_from_new_incremental_size_signal</x:v>
      </x:c>
      <x:c r="I28" s="24" t="str">
        <x:v>Anthropic classifies GPQA Diamond as saturated and plans to stop reporting it for future models.</x:v>
      </x:c>
    </x:row>
    <x:row r="31">
      <x:c r="A31" s="91" t="str">
        <x:v>Chronological holdouts, same-size controls, and Sol mapping sensitivities</x:v>
      </x:c>
      <x:c r="B31" s="91"/>
      <x:c r="C31" s="91"/>
      <x:c r="D31" s="91"/>
      <x:c r="E31" s="91"/>
      <x:c r="F31" s="91"/>
      <x:c r="G31" s="91"/>
      <x:c r="H31" s="91"/>
      <x:c r="I31" s="91"/>
    </x:row>
    <x:row r="32" ht="34" customHeight="1">
      <x:c r="A32" s="73" t="str">
        <x:v>Record type</x:v>
      </x:c>
      <x:c r="B32" s="73" t="str">
        <x:v>Series</x:v>
      </x:c>
      <x:c r="C32" s="73" t="str">
        <x:v>Model</x:v>
      </x:c>
      <x:c r="D32" s="73" t="str">
        <x:v>Release</x:v>
      </x:c>
      <x:c r="E32" s="73" t="str">
        <x:v>Total params (B)</x:v>
      </x:c>
      <x:c r="F32" s="73" t="str">
        <x:v>No-CoT horizon (min)</x:v>
      </x:c>
      <x:c r="G32" s="73" t="str">
        <x:v>Ratio / prediction ratio</x:v>
      </x:c>
      <x:c r="H32" s="73" t="str">
        <x:v>Evidence grade</x:v>
      </x:c>
      <x:c r="I32" s="73" t="str">
        <x:v>Interpretation</x:v>
      </x:c>
    </x:row>
    <x:row r="33">
      <x:c r="A33" s="16" t="str">
        <x:v>chronological_developer_holdout</x:v>
      </x:c>
      <x:c r="B33" s="16" t="str">
        <x:v>Moonshot</x:v>
      </x:c>
      <x:c r="C33" s="16" t="str">
        <x:v>Kimi K2-0905</x:v>
      </x:c>
      <x:c r="D33" s="30" t="n">
        <x:v>45905</x:v>
      </x:c>
      <x:c r="E33" s="19" t="n">
        <x:v>1040</x:v>
      </x:c>
      <x:c r="F33" s="19" t="n">
        <x:v>0.724</x:v>
      </x:c>
      <x:c r="G33" s="19" t="n">
        <x:v>0.2361091999997642</x:v>
      </x:c>
      <x:c r="H33" s="22" t="str">
        <x:v>open_weight_ground_truth</x:v>
      </x:c>
      <x:c r="I33" s="22" t="str">
        <x:v>Ratio field is horizon-model predicted parameters divided by actual parameters.</x:v>
      </x:c>
    </x:row>
    <x:row r="34">
      <x:c r="A34" s="17" t="str">
        <x:v>chronological_developer_holdout</x:v>
      </x:c>
      <x:c r="B34" s="17" t="str">
        <x:v>DeepSeek</x:v>
      </x:c>
      <x:c r="C34" s="17" t="str">
        <x:v>DeepSeek V3.1-terminus</x:v>
      </x:c>
      <x:c r="D34" s="31" t="n">
        <x:v>45922</x:v>
      </x:c>
      <x:c r="E34" s="20" t="n">
        <x:v>671</x:v>
      </x:c>
      <x:c r="F34" s="20" t="n">
        <x:v>0.954</x:v>
      </x:c>
      <x:c r="G34" s="20" t="n">
        <x:v>1.217065483146394</x:v>
      </x:c>
      <x:c r="H34" s="23" t="str">
        <x:v>open_weight_ground_truth</x:v>
      </x:c>
      <x:c r="I34" s="23" t="str">
        <x:v>Ratio field is horizon-model predicted parameters divided by actual parameters.</x:v>
      </x:c>
    </x:row>
    <x:row r="35">
      <x:c r="A35" s="17" t="str">
        <x:v>chronological_developer_holdout</x:v>
      </x:c>
      <x:c r="B35" s="17" t="str">
        <x:v>DeepSeek</x:v>
      </x:c>
      <x:c r="C35" s="17" t="str">
        <x:v>DeepSeek V3.2</x:v>
      </x:c>
      <x:c r="D35" s="31" t="n">
        <x:v>45992</x:v>
      </x:c>
      <x:c r="E35" s="20" t="n">
        <x:v>671</x:v>
      </x:c>
      <x:c r="F35" s="20" t="n">
        <x:v>0.678</x:v>
      </x:c>
      <x:c r="G35" s="20" t="n">
        <x:v>0.5331450521559178</x:v>
      </x:c>
      <x:c r="H35" s="23" t="str">
        <x:v>open_weight_ground_truth</x:v>
      </x:c>
      <x:c r="I35" s="23" t="str">
        <x:v>Ratio field is horizon-model predicted parameters divided by actual parameters.</x:v>
      </x:c>
    </x:row>
    <x:row r="36">
      <x:c r="A36" s="17" t="str">
        <x:v>chronological_developer_holdout</x:v>
      </x:c>
      <x:c r="B36" s="17" t="str">
        <x:v>Mistral AI</x:v>
      </x:c>
      <x:c r="C36" s="17" t="str">
        <x:v>Ministral 3 14B</x:v>
      </x:c>
      <x:c r="D36" s="31" t="n">
        <x:v>45993</x:v>
      </x:c>
      <x:c r="E36" s="20" t="n">
        <x:v>14</x:v>
      </x:c>
      <x:c r="F36" s="20" t="n">
        <x:v>0.367</x:v>
      </x:c>
      <x:c r="G36" s="20" t="n">
        <x:v>0.2835695960476073</x:v>
      </x:c>
      <x:c r="H36" s="23" t="str">
        <x:v>open_weight_ground_truth</x:v>
      </x:c>
      <x:c r="I36" s="23" t="str">
        <x:v>Ratio field is horizon-model predicted parameters divided by actual parameters.</x:v>
      </x:c>
    </x:row>
    <x:row r="37">
      <x:c r="A37" s="17" t="str">
        <x:v>chronological_developer_holdout</x:v>
      </x:c>
      <x:c r="B37" s="17" t="str">
        <x:v>Mistral AI</x:v>
      </x:c>
      <x:c r="C37" s="17" t="str">
        <x:v>Ministral 3 3B</x:v>
      </x:c>
      <x:c r="D37" s="31" t="n">
        <x:v>45993</x:v>
      </x:c>
      <x:c r="E37" s="20" t="n">
        <x:v>3</x:v>
      </x:c>
      <x:c r="F37" s="20" t="n">
        <x:v>0.096</x:v>
      </x:c>
      <x:c r="G37" s="20" t="n">
        <x:v>0.18704630931248312</x:v>
      </x:c>
      <x:c r="H37" s="23" t="str">
        <x:v>open_weight_ground_truth</x:v>
      </x:c>
      <x:c r="I37" s="23" t="str">
        <x:v>Ratio field is horizon-model predicted parameters divided by actual parameters.</x:v>
      </x:c>
    </x:row>
    <x:row r="38">
      <x:c r="A38" s="17" t="str">
        <x:v>chronological_developer_holdout</x:v>
      </x:c>
      <x:c r="B38" s="17" t="str">
        <x:v>Mistral AI</x:v>
      </x:c>
      <x:c r="C38" s="17" t="str">
        <x:v>Ministral 3 8B</x:v>
      </x:c>
      <x:c r="D38" s="31" t="n">
        <x:v>45993</x:v>
      </x:c>
      <x:c r="E38" s="20" t="n">
        <x:v>8</x:v>
      </x:c>
      <x:c r="F38" s="20" t="n">
        <x:v>0.282</x:v>
      </x:c>
      <x:c r="G38" s="20" t="n">
        <x:v>0.3378801959091501</x:v>
      </x:c>
      <x:c r="H38" s="23" t="str">
        <x:v>open_weight_ground_truth</x:v>
      </x:c>
      <x:c r="I38" s="23" t="str">
        <x:v>Ratio field is horizon-model predicted parameters divided by actual parameters.</x:v>
      </x:c>
    </x:row>
    <x:row r="39">
      <x:c r="A39" s="17" t="str">
        <x:v>chronological_developer_holdout</x:v>
      </x:c>
      <x:c r="B39" s="17" t="str">
        <x:v>Moonshot</x:v>
      </x:c>
      <x:c r="C39" s="17" t="str">
        <x:v>Kimi K2.5</x:v>
      </x:c>
      <x:c r="D39" s="31" t="n">
        <x:v>46049</x:v>
      </x:c>
      <x:c r="E39" s="20" t="n">
        <x:v>1040</x:v>
      </x:c>
      <x:c r="F39" s="20" t="n">
        <x:v>1.102</x:v>
      </x:c>
      <x:c r="G39" s="20" t="n">
        <x:v>0.5661604956171395</x:v>
      </x:c>
      <x:c r="H39" s="23" t="str">
        <x:v>open_weight_ground_truth</x:v>
      </x:c>
      <x:c r="I39" s="23" t="str">
        <x:v>Ratio field is horizon-model predicted parameters divided by actual parameters.</x:v>
      </x:c>
    </x:row>
    <x:row r="40">
      <x:c r="A40" s="17" t="str">
        <x:v>chronological_developer_holdout</x:v>
      </x:c>
      <x:c r="B40" s="17" t="str">
        <x:v>Alibaba</x:v>
      </x:c>
      <x:c r="C40" s="17" t="str">
        <x:v>Qwen 3.5 397B-A17B</x:v>
      </x:c>
      <x:c r="D40" s="31" t="n">
        <x:v>46069</x:v>
      </x:c>
      <x:c r="E40" s="20" t="n">
        <x:v>397</x:v>
      </x:c>
      <x:c r="F40" s="20" t="n">
        <x:v>1.085</x:v>
      </x:c>
      <x:c r="G40" s="20" t="n">
        <x:v>2.2730957722047482</x:v>
      </x:c>
      <x:c r="H40" s="23" t="str">
        <x:v>open_weight_ground_truth</x:v>
      </x:c>
      <x:c r="I40" s="23" t="str">
        <x:v>Ratio field is horizon-model predicted parameters divided by actual parameters.</x:v>
      </x:c>
    </x:row>
    <x:row r="41">
      <x:c r="A41" s="17" t="str">
        <x:v>chronological_developer_holdout</x:v>
      </x:c>
      <x:c r="B41" s="17" t="str">
        <x:v>Alibaba</x:v>
      </x:c>
      <x:c r="C41" s="17" t="str">
        <x:v>Qwen 3.5 122B-A10B</x:v>
      </x:c>
      <x:c r="D41" s="31" t="n">
        <x:v>46077</x:v>
      </x:c>
      <x:c r="E41" s="20" t="n">
        <x:v>122</x:v>
      </x:c>
      <x:c r="F41" s="20" t="n">
        <x:v>0.636</x:v>
      </x:c>
      <x:c r="G41" s="20" t="n">
        <x:v>3.43988259226997</x:v>
      </x:c>
      <x:c r="H41" s="23" t="str">
        <x:v>open_weight_ground_truth</x:v>
      </x:c>
      <x:c r="I41" s="23" t="str">
        <x:v>Ratio field is horizon-model predicted parameters divided by actual parameters.</x:v>
      </x:c>
    </x:row>
    <x:row r="42">
      <x:c r="A42" s="17" t="str">
        <x:v>chronological_developer_holdout</x:v>
      </x:c>
      <x:c r="B42" s="17" t="str">
        <x:v>Alibaba</x:v>
      </x:c>
      <x:c r="C42" s="17" t="str">
        <x:v>Qwen 3.5 27B</x:v>
      </x:c>
      <x:c r="D42" s="31" t="n">
        <x:v>46077</x:v>
      </x:c>
      <x:c r="E42" s="20" t="n">
        <x:v>27</x:v>
      </x:c>
      <x:c r="F42" s="20" t="n">
        <x:v>0.192</x:v>
      </x:c>
      <x:c r="G42" s="20" t="n">
        <x:v>0.13583333779735374</x:v>
      </x:c>
      <x:c r="H42" s="23" t="str">
        <x:v>open_weight_ground_truth</x:v>
      </x:c>
      <x:c r="I42" s="23" t="str">
        <x:v>Ratio field is horizon-model predicted parameters divided by actual parameters.</x:v>
      </x:c>
    </x:row>
    <x:row r="43">
      <x:c r="A43" s="17" t="str">
        <x:v>chronological_developer_holdout</x:v>
      </x:c>
      <x:c r="B43" s="17" t="str">
        <x:v>Alibaba</x:v>
      </x:c>
      <x:c r="C43" s="17" t="str">
        <x:v>Qwen 3.5 9B</x:v>
      </x:c>
      <x:c r="D43" s="31" t="n">
        <x:v>46077</x:v>
      </x:c>
      <x:c r="E43" s="20" t="n">
        <x:v>9</x:v>
      </x:c>
      <x:c r="F43" s="20" t="n">
        <x:v>0.345</x:v>
      </x:c>
      <x:c r="G43" s="20" t="n">
        <x:v>0.9313984874843959</x:v>
      </x:c>
      <x:c r="H43" s="23" t="str">
        <x:v>open_weight_ground_truth</x:v>
      </x:c>
      <x:c r="I43" s="23" t="str">
        <x:v>Ratio field is horizon-model predicted parameters divided by actual parameters.</x:v>
      </x:c>
    </x:row>
    <x:row r="44">
      <x:c r="A44" s="17" t="str">
        <x:v>chronological_developer_holdout</x:v>
      </x:c>
      <x:c r="B44" s="17" t="str">
        <x:v>Alibaba</x:v>
      </x:c>
      <x:c r="C44" s="17" t="str">
        <x:v>Qwen 3.5 35B-A3B</x:v>
      </x:c>
      <x:c r="D44" s="31" t="n">
        <x:v>46078</x:v>
      </x:c>
      <x:c r="E44" s="20" t="n">
        <x:v>35</x:v>
      </x:c>
      <x:c r="F44" s="20" t="n">
        <x:v>0.406</x:v>
      </x:c>
      <x:c r="G44" s="20" t="n">
        <x:v>6.356453521770216</x:v>
      </x:c>
      <x:c r="H44" s="23" t="str">
        <x:v>open_weight_ground_truth</x:v>
      </x:c>
      <x:c r="I44" s="23" t="str">
        <x:v>Ratio field is horizon-model predicted parameters divided by actual parameters.</x:v>
      </x:c>
    </x:row>
    <x:row r="45">
      <x:c r="A45" s="17" t="str">
        <x:v>chronological_developer_holdout</x:v>
      </x:c>
      <x:c r="B45" s="17" t="str">
        <x:v>Google DeepMind</x:v>
      </x:c>
      <x:c r="C45" s="17" t="str">
        <x:v>Gemma 4 26B-A4B</x:v>
      </x:c>
      <x:c r="D45" s="31" t="n">
        <x:v>46114</x:v>
      </x:c>
      <x:c r="E45" s="20" t="n">
        <x:v>26</x:v>
      </x:c>
      <x:c r="F45" s="20" t="n">
        <x:v>0.449</x:v>
      </x:c>
      <x:c r="G45" s="20" t="n">
        <x:v>5.31229758231521</x:v>
      </x:c>
      <x:c r="H45" s="23" t="str">
        <x:v>open_weight_ground_truth</x:v>
      </x:c>
      <x:c r="I45" s="23" t="str">
        <x:v>Ratio field is horizon-model predicted parameters divided by actual parameters.</x:v>
      </x:c>
    </x:row>
    <x:row r="46">
      <x:c r="A46" s="17" t="str">
        <x:v>chronological_developer_holdout</x:v>
      </x:c>
      <x:c r="B46" s="17" t="str">
        <x:v>Google DeepMind</x:v>
      </x:c>
      <x:c r="C46" s="17" t="str">
        <x:v>Gemma 4 31B</x:v>
      </x:c>
      <x:c r="D46" s="31" t="n">
        <x:v>46114</x:v>
      </x:c>
      <x:c r="E46" s="20" t="n">
        <x:v>31</x:v>
      </x:c>
      <x:c r="F46" s="20" t="n">
        <x:v>1.054</x:v>
      </x:c>
      <x:c r="G46" s="20" t="n">
        <x:v>1.9220507602217303</x:v>
      </x:c>
      <x:c r="H46" s="23" t="str">
        <x:v>open_weight_ground_truth</x:v>
      </x:c>
      <x:c r="I46" s="23" t="str">
        <x:v>Ratio field is horizon-model predicted parameters divided by actual parameters.</x:v>
      </x:c>
    </x:row>
    <x:row r="47">
      <x:c r="A47" s="17" t="str">
        <x:v>chronological_developer_holdout</x:v>
      </x:c>
      <x:c r="B47" s="17" t="str">
        <x:v>Moonshot</x:v>
      </x:c>
      <x:c r="C47" s="17" t="str">
        <x:v>Kimi K2.6</x:v>
      </x:c>
      <x:c r="D47" s="31" t="n">
        <x:v>46132</x:v>
      </x:c>
      <x:c r="E47" s="20" t="n">
        <x:v>1040</x:v>
      </x:c>
      <x:c r="F47" s="20" t="n">
        <x:v>0.508</x:v>
      </x:c>
      <x:c r="G47" s="20" t="n">
        <x:v>0.1058257840608589</x:v>
      </x:c>
      <x:c r="H47" s="23" t="str">
        <x:v>open_weight_ground_truth</x:v>
      </x:c>
      <x:c r="I47" s="23" t="str">
        <x:v>Ratio field is horizon-model predicted parameters divided by actual parameters.</x:v>
      </x:c>
    </x:row>
    <x:row r="48">
      <x:c r="A48" s="17" t="str">
        <x:v>chronological_developer_holdout</x:v>
      </x:c>
      <x:c r="B48" s="17" t="str">
        <x:v>DeepSeek</x:v>
      </x:c>
      <x:c r="C48" s="17" t="str">
        <x:v>DeepSeek V4-flash</x:v>
      </x:c>
      <x:c r="D48" s="31" t="n">
        <x:v>46136</x:v>
      </x:c>
      <x:c r="E48" s="20" t="n">
        <x:v>284</x:v>
      </x:c>
      <x:c r="F48" s="20" t="n">
        <x:v>0.695</x:v>
      </x:c>
      <x:c r="G48" s="20" t="n">
        <x:v>0.7501109026614436</x:v>
      </x:c>
      <x:c r="H48" s="23" t="str">
        <x:v>open_weight_ground_truth</x:v>
      </x:c>
      <x:c r="I48" s="23" t="str">
        <x:v>Ratio field is horizon-model predicted parameters divided by actual parameters.</x:v>
      </x:c>
    </x:row>
    <x:row r="49">
      <x:c r="A49" s="17" t="str">
        <x:v>same_size_family_control</x:v>
      </x:c>
      <x:c r="B49" s="17" t="str">
        <x:v>Kimi K2 stable-size family</x:v>
      </x:c>
      <x:c r="C49" s="17" t="str">
        <x:v>Kimi K2-0905</x:v>
      </x:c>
      <x:c r="D49" s="31" t="n">
        <x:v>45905</x:v>
      </x:c>
      <x:c r="E49" s="20" t="n">
        <x:v>1040</x:v>
      </x:c>
      <x:c r="F49" s="20" t="n">
        <x:v>0.724</x:v>
      </x:c>
      <x:c r="G49" s="20"/>
      <x:c r="H49" s="23" t="str">
        <x:v>public_same_parameter_family_not_always_exact_same_weights</x:v>
      </x:c>
      <x:c r="I49" s="23" t="str">
        <x:v>Shows within-family horizon movement while reported total size is unchanged.</x:v>
      </x:c>
    </x:row>
    <x:row r="50">
      <x:c r="A50" s="17" t="str">
        <x:v>same_size_family_control</x:v>
      </x:c>
      <x:c r="B50" s="17" t="str">
        <x:v>Kimi K2 stable-size family</x:v>
      </x:c>
      <x:c r="C50" s="17" t="str">
        <x:v>Kimi K2.5</x:v>
      </x:c>
      <x:c r="D50" s="31" t="n">
        <x:v>46049</x:v>
      </x:c>
      <x:c r="E50" s="20" t="n">
        <x:v>1040</x:v>
      </x:c>
      <x:c r="F50" s="20" t="n">
        <x:v>1.102</x:v>
      </x:c>
      <x:c r="G50" s="20" t="n">
        <x:v>1.5220994475138123</x:v>
      </x:c>
      <x:c r="H50" s="23" t="str">
        <x:v>public_same_parameter_family_not_always_exact_same_weights</x:v>
      </x:c>
      <x:c r="I50" s="23" t="str">
        <x:v>Shows within-family horizon movement while reported total size is unchanged.</x:v>
      </x:c>
    </x:row>
    <x:row r="51">
      <x:c r="A51" s="17" t="str">
        <x:v>same_size_family_control</x:v>
      </x:c>
      <x:c r="B51" s="17" t="str">
        <x:v>Kimi K2 stable-size family</x:v>
      </x:c>
      <x:c r="C51" s="17" t="str">
        <x:v>Kimi K2.6</x:v>
      </x:c>
      <x:c r="D51" s="31" t="n">
        <x:v>46132</x:v>
      </x:c>
      <x:c r="E51" s="20" t="n">
        <x:v>1040</x:v>
      </x:c>
      <x:c r="F51" s="20" t="n">
        <x:v>0.508</x:v>
      </x:c>
      <x:c r="G51" s="20" t="n">
        <x:v>0.4609800362976406</x:v>
      </x:c>
      <x:c r="H51" s="23" t="str">
        <x:v>public_same_parameter_family_not_always_exact_same_weights</x:v>
      </x:c>
      <x:c r="I51" s="23" t="str">
        <x:v>Shows within-family horizon movement while reported total size is unchanged.</x:v>
      </x:c>
    </x:row>
    <x:row r="52">
      <x:c r="A52" s="17" t="str">
        <x:v>same_size_family_control</x:v>
      </x:c>
      <x:c r="B52" s="17" t="str">
        <x:v>DeepSeek V3 stable-size family</x:v>
      </x:c>
      <x:c r="C52" s="17" t="str">
        <x:v>DeepSeek V3 (0324)</x:v>
      </x:c>
      <x:c r="D52" s="31" t="n">
        <x:v>45740</x:v>
      </x:c>
      <x:c r="E52" s="20" t="n">
        <x:v>671</x:v>
      </x:c>
      <x:c r="F52" s="20" t="n">
        <x:v>0.746</x:v>
      </x:c>
      <x:c r="G52" s="20"/>
      <x:c r="H52" s="23" t="str">
        <x:v>public_same_parameter_family_not_always_exact_same_weights</x:v>
      </x:c>
      <x:c r="I52" s="23" t="str">
        <x:v>Shows within-family horizon movement while reported total size is unchanged.</x:v>
      </x:c>
    </x:row>
    <x:row r="53">
      <x:c r="A53" s="17" t="str">
        <x:v>same_size_family_control</x:v>
      </x:c>
      <x:c r="B53" s="17" t="str">
        <x:v>DeepSeek V3 stable-size family</x:v>
      </x:c>
      <x:c r="C53" s="17" t="str">
        <x:v>DeepSeek V3.1-terminus</x:v>
      </x:c>
      <x:c r="D53" s="31" t="n">
        <x:v>45922</x:v>
      </x:c>
      <x:c r="E53" s="20" t="n">
        <x:v>671</x:v>
      </x:c>
      <x:c r="F53" s="20" t="n">
        <x:v>0.954</x:v>
      </x:c>
      <x:c r="G53" s="20" t="n">
        <x:v>1.2788203753351206</x:v>
      </x:c>
      <x:c r="H53" s="23" t="str">
        <x:v>public_same_parameter_family_not_always_exact_same_weights</x:v>
      </x:c>
      <x:c r="I53" s="23" t="str">
        <x:v>Shows within-family horizon movement while reported total size is unchanged.</x:v>
      </x:c>
    </x:row>
    <x:row r="54">
      <x:c r="A54" s="17" t="str">
        <x:v>same_size_family_control</x:v>
      </x:c>
      <x:c r="B54" s="17" t="str">
        <x:v>DeepSeek V3 stable-size family</x:v>
      </x:c>
      <x:c r="C54" s="17" t="str">
        <x:v>DeepSeek V3.2</x:v>
      </x:c>
      <x:c r="D54" s="31" t="n">
        <x:v>45992</x:v>
      </x:c>
      <x:c r="E54" s="20" t="n">
        <x:v>671</x:v>
      </x:c>
      <x:c r="F54" s="20" t="n">
        <x:v>0.678</x:v>
      </x:c>
      <x:c r="G54" s="20" t="n">
        <x:v>0.7106918238993711</x:v>
      </x:c>
      <x:c r="H54" s="23" t="str">
        <x:v>public_same_parameter_family_not_always_exact_same_weights</x:v>
      </x:c>
      <x:c r="I54" s="23" t="str">
        <x:v>Shows within-family horizon movement while reported total size is unchanged.</x:v>
      </x:c>
    </x:row>
    <x:row r="55">
      <x:c r="A55" s="17" t="str">
        <x:v>exact_open_lineage_control</x:v>
      </x:c>
      <x:c r="B55" s="17" t="str">
        <x:v>Kimi K2.5 → Kimi K2.6</x:v>
      </x:c>
      <x:c r="C55" s="17" t="str">
        <x:v>Kimi K2.6</x:v>
      </x:c>
      <x:c r="D55" s="31" t="n">
        <x:v>46132</x:v>
      </x:c>
      <x:c r="E55" s="20" t="n">
        <x:v>1040</x:v>
      </x:c>
      <x:c r="F55" s="20" t="n">
        <x:v>0.508</x:v>
      </x:c>
      <x:c r="G55" s="20" t="n">
        <x:v>0.4609800362976406</x:v>
      </x:c>
      <x:c r="H55" s="23" t="str">
        <x:v>epoch_structured_base_link_exact_open_same_parameters</x:v>
      </x:c>
      <x:c r="I55" s="23" t="str">
        <x:v>A direct same-parameter lineage control: no-CoT horizon falls despite unchanged total size.</x:v>
      </x:c>
    </x:row>
    <x:row r="56">
      <x:c r="A56" s="17" t="str">
        <x:v>user_asserted_proprietary_shared_base_control</x:v>
      </x:c>
      <x:c r="B56" s="17" t="str">
        <x:v>GPT-5 shared-base assertion</x:v>
      </x:c>
      <x:c r="C56" s="17" t="str">
        <x:v>GPT-5.4</x:v>
      </x:c>
      <x:c r="D56" s="31" t="n">
        <x:v>46086</x:v>
      </x:c>
      <x:c r="E56" s="20"/>
      <x:c r="F56" s="20" t="n">
        <x:v>1.4</x:v>
      </x:c>
      <x:c r="G56" s="20"/>
      <x:c r="H56" s="23" t="str">
        <x:v>user_asserted_not_publicly_disclosed</x:v>
      </x:c>
      <x:c r="I56" s="23" t="str">
        <x:v>Sensitivity control only; it is not treated as a verified parameter identity.</x:v>
      </x:c>
    </x:row>
    <x:row r="57">
      <x:c r="A57" s="17" t="str">
        <x:v>user_asserted_proprietary_shared_base_control</x:v>
      </x:c>
      <x:c r="B57" s="17" t="str">
        <x:v>GPT-5 shared-base assertion</x:v>
      </x:c>
      <x:c r="C57" s="17" t="str">
        <x:v>GPT-5.5</x:v>
      </x:c>
      <x:c r="D57" s="31" t="n">
        <x:v>46135</x:v>
      </x:c>
      <x:c r="E57" s="20"/>
      <x:c r="F57" s="20" t="n">
        <x:v>3</x:v>
      </x:c>
      <x:c r="G57" s="20" t="n">
        <x:v>2.142857142857143</x:v>
      </x:c>
      <x:c r="H57" s="23" t="str">
        <x:v>user_asserted_not_publicly_disclosed</x:v>
      </x:c>
      <x:c r="I57" s="23" t="str">
        <x:v>Sensitivity control only; it is not treated as a verified parameter identity.</x:v>
      </x:c>
    </x:row>
    <x:row r="58">
      <x:c r="A58" s="17" t="str">
        <x:v>user_asserted_proprietary_shared_base_control</x:v>
      </x:c>
      <x:c r="B58" s="17" t="str">
        <x:v>Opus shared-base assertion</x:v>
      </x:c>
      <x:c r="C58" s="17" t="str">
        <x:v>Opus 4.5</x:v>
      </x:c>
      <x:c r="D58" s="31" t="n">
        <x:v>45985</x:v>
      </x:c>
      <x:c r="E58" s="20"/>
      <x:c r="F58" s="20" t="n">
        <x:v>2.4</x:v>
      </x:c>
      <x:c r="G58" s="20"/>
      <x:c r="H58" s="23" t="str">
        <x:v>user_asserted_not_publicly_disclosed</x:v>
      </x:c>
      <x:c r="I58" s="23" t="str">
        <x:v>Sensitivity control only; it is not treated as a verified parameter identity.</x:v>
      </x:c>
    </x:row>
    <x:row r="59">
      <x:c r="A59" s="17" t="str">
        <x:v>user_asserted_proprietary_shared_base_control</x:v>
      </x:c>
      <x:c r="B59" s="17" t="str">
        <x:v>Opus shared-base assertion</x:v>
      </x:c>
      <x:c r="C59" s="17" t="str">
        <x:v>Opus 4.6</x:v>
      </x:c>
      <x:c r="D59" s="31" t="n">
        <x:v>46058</x:v>
      </x:c>
      <x:c r="E59" s="20"/>
      <x:c r="F59" s="20" t="n">
        <x:v>2.5</x:v>
      </x:c>
      <x:c r="G59" s="20" t="n">
        <x:v>1.0416666666666667</x:v>
      </x:c>
      <x:c r="H59" s="23" t="str">
        <x:v>user_asserted_not_publicly_disclosed</x:v>
      </x:c>
      <x:c r="I59" s="23" t="str">
        <x:v>Sensitivity control only; it is not treated as a verified parameter identity.</x:v>
      </x:c>
    </x:row>
    <x:row r="60">
      <x:c r="A60" s="17" t="str">
        <x:v>user_asserted_proprietary_shared_base_control</x:v>
      </x:c>
      <x:c r="B60" s="17" t="str">
        <x:v>Opus shared-base assertion</x:v>
      </x:c>
      <x:c r="C60" s="17" t="str">
        <x:v>Opus 4.7</x:v>
      </x:c>
      <x:c r="D60" s="31" t="n">
        <x:v>46128</x:v>
      </x:c>
      <x:c r="E60" s="20"/>
      <x:c r="F60" s="20" t="n">
        <x:v>2.8</x:v>
      </x:c>
      <x:c r="G60" s="20" t="n">
        <x:v>1.1199999999999999</x:v>
      </x:c>
      <x:c r="H60" s="23" t="str">
        <x:v>user_asserted_not_publicly_disclosed</x:v>
      </x:c>
      <x:c r="I60" s="23" t="str">
        <x:v>Sensitivity control only; it is not treated as a verified parameter identity.</x:v>
      </x:c>
    </x:row>
    <x:row r="61">
      <x:c r="A61" s="17" t="str">
        <x:v>sol_parameter_mapping_sensitivity</x:v>
      </x:c>
      <x:c r="B61" s="17" t="str">
        <x:v>current_date_projection</x:v>
      </x:c>
      <x:c r="C61" s="17" t="str">
        <x:v>GPT-5.6 Sol</x:v>
      </x:c>
      <x:c r="D61" s="31" t="n">
        <x:v>46212</x:v>
      </x:c>
      <x:c r="E61" s="20" t="n">
        <x:v>2985.0434724007573</x:v>
      </x:c>
      <x:c r="F61" s="20" t="n">
        <x:v>2.483926857931124</x:v>
      </x:c>
      <x:c r="G61" s="20"/>
      <x:c r="H61" s="23" t="str">
        <x:v>derived_sensitivity_not_parameter_disclosure</x:v>
      </x:c>
      <x:c r="I61" s="23" t="str">
        <x:v>Total-parameter estimate varies by mapping; method dispersion is the decision-relevant result.</x:v>
      </x:c>
    </x:row>
    <x:row r="62">
      <x:c r="A62" s="17" t="str">
        <x:v>sol_parameter_mapping_sensitivity</x:v>
      </x:c>
      <x:c r="B62" s="17" t="str">
        <x:v>direct_model_level_regression</x:v>
      </x:c>
      <x:c r="C62" s="17" t="str">
        <x:v>GPT-5.6 Sol</x:v>
      </x:c>
      <x:c r="D62" s="31" t="n">
        <x:v>46212</x:v>
      </x:c>
      <x:c r="E62" s="20" t="n">
        <x:v>1756.4063458680866</x:v>
      </x:c>
      <x:c r="F62" s="20" t="n">
        <x:v>3.6</x:v>
      </x:c>
      <x:c r="G62" s="20"/>
      <x:c r="H62" s="23" t="str">
        <x:v>derived_sensitivity_not_parameter_disclosure</x:v>
      </x:c>
      <x:c r="I62" s="23" t="str">
        <x:v>Total-parameter estimate varies by mapping; method dispersion is the decision-relevant result.</x:v>
      </x:c>
    </x:row>
    <x:row r="63">
      <x:c r="A63" s="17" t="str">
        <x:v>sol_parameter_mapping_sensitivity</x:v>
      </x:c>
      <x:c r="B63" s="17" t="str">
        <x:v>direct_pooled_paper_elasticity</x:v>
      </x:c>
      <x:c r="C63" s="17" t="str">
        <x:v>GPT-5.6 Sol</x:v>
      </x:c>
      <x:c r="D63" s="31" t="n">
        <x:v>46212</x:v>
      </x:c>
      <x:c r="E63" s="20" t="n">
        <x:v>6436.092236469337</x:v>
      </x:c>
      <x:c r="F63" s="20" t="n">
        <x:v>3.6</x:v>
      </x:c>
      <x:c r="G63" s="20"/>
      <x:c r="H63" s="23" t="str">
        <x:v>derived_sensitivity_not_parameter_disclosure</x:v>
      </x:c>
      <x:c r="I63" s="23" t="str">
        <x:v>Total-parameter estimate varies by mapping; method dispersion is the decision-relevant result.</x:v>
      </x:c>
    </x:row>
    <x:row r="64">
      <x:c r="A64" s="17" t="str">
        <x:v>sol_parameter_mapping_sensitivity</x:v>
      </x:c>
      <x:c r="B64" s="17" t="str">
        <x:v>direct_moe_paper_elasticity</x:v>
      </x:c>
      <x:c r="C64" s="17" t="str">
        <x:v>GPT-5.6 Sol</x:v>
      </x:c>
      <x:c r="D64" s="31" t="n">
        <x:v>46212</x:v>
      </x:c>
      <x:c r="E64" s="20" t="n">
        <x:v>9450.928214046595</x:v>
      </x:c>
      <x:c r="F64" s="20" t="n">
        <x:v>3.6</x:v>
      </x:c>
      <x:c r="G64" s="20"/>
      <x:c r="H64" s="23" t="str">
        <x:v>derived_sensitivity_not_parameter_disclosure</x:v>
      </x:c>
      <x:c r="I64" s="23" t="str">
        <x:v>Total-parameter estimate varies by mapping; method dispersion is the decision-relevant result.</x:v>
      </x:c>
    </x:row>
    <x:row r="65">
      <x:c r="A65" s="18" t="str">
        <x:v>sol_parameter_mapping_sensitivity</x:v>
      </x:c>
      <x:c r="B65" s="18" t="str">
        <x:v>gpt_5_5_suite_rebased_pooled_elasticity</x:v>
      </x:c>
      <x:c r="C65" s="18" t="str">
        <x:v>GPT-5.6 Sol</x:v>
      </x:c>
      <x:c r="D65" s="32" t="n">
        <x:v>46212</x:v>
      </x:c>
      <x:c r="E65" s="21" t="n">
        <x:v>11156.59228014613</x:v>
      </x:c>
      <x:c r="F65" s="21" t="n">
        <x:v>4.695652173913044</x:v>
      </x:c>
      <x:c r="G65" s="21"/>
      <x:c r="H65" s="24" t="str">
        <x:v>derived_sensitivity_not_parameter_disclosure</x:v>
      </x:c>
      <x:c r="I65" s="24" t="str">
        <x:v>Total-parameter estimate varies by mapping; method dispersion is the decision-relevant result.</x:v>
      </x:c>
    </x:row>
  </x:sheetData>
  <x:mergeCells>
    <x:mergeCell ref="A1:I1"/>
    <x:mergeCell ref="A2:I3"/>
    <x:mergeCell ref="A22:I22"/>
    <x:mergeCell ref="A31:I31"/>
  </x:mergeCells>
  <x:conditionalFormatting sqref="A33:A65">
    <x:cfRule type="containsText" dxfId="17" priority="1" operator="containsText" text="sol_parameter_mapping_sensitivity"/>
  </x:conditionalFormatting>
  <x:pageMargins left="0.7" right="0.7" top="0.75" bottom="0.75" header="0.3" footer="0.3"/>
  <x:tableParts count="2">
    <x:tablePart xmlns:r="http://schemas.openxmlformats.org/officeDocument/2006/relationships" r:id="R000000000000006b"/>
    <x:tablePart xmlns:r="http://schemas.openxmlformats.org/officeDocument/2006/relationships" r:id="R000000000000006c"/>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38" hidden="0" customWidth="1"/>
    <x:col min="2" max="2" width="28" hidden="0" customWidth="1"/>
    <x:col min="3" max="3" width="24"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s>
  <x:sheetData>
    <x:row r="1" ht="36" customHeight="1">
      <x:c r="A1" s="68" t="str">
        <x:v>Incompressible Knowledge Probes — direct factual-capacity size signal</x:v>
      </x:c>
      <x:c r="B1" s="68"/>
      <x:c r="C1" s="68"/>
      <x:c r="D1" s="68"/>
      <x:c r="E1" s="68"/>
      <x:c r="F1" s="68"/>
      <x:c r="G1" s="68"/>
      <x:c r="H1" s="68"/>
      <x:c r="I1" s="68"/>
      <x:c r="J1" s="68"/>
    </x:row>
    <x:row r="2">
      <x:c r="A2" s="6" t="str">
        <x:v>The source fit is reproduced exactly, explicit thinking/non-thinking serving duplicates are collapsed to one weight base, and every scored calibration prediction uses only earlier releases with the test vendor excluded. The audit retains IKP only as a Fable sensitivity at 0% live weight: the later chronological subset has 7 models, below the predeclared minimum of 8. Sol has no observed IKP result.</x:v>
      </x:c>
      <x:c r="B2" s="6"/>
      <x:c r="C2" s="6"/>
      <x:c r="D2" s="6"/>
      <x:c r="E2" s="6"/>
      <x:c r="F2" s="6"/>
      <x:c r="G2" s="6"/>
      <x:c r="H2" s="6"/>
      <x:c r="I2" s="6"/>
      <x:c r="J2" s="6"/>
    </x:row>
    <x:row r="3">
      <x:c r="A3" s="6"/>
      <x:c r="B3" s="6"/>
      <x:c r="C3" s="6"/>
      <x:c r="D3" s="6"/>
      <x:c r="E3" s="6"/>
      <x:c r="F3" s="6"/>
      <x:c r="G3" s="6"/>
      <x:c r="H3" s="6"/>
      <x:c r="I3" s="6"/>
      <x:c r="J3" s="6"/>
    </x:row>
    <x:row r="5" ht="34" customHeight="1">
      <x:c r="A5" s="73" t="str">
        <x:v>Audit statistic</x:v>
      </x:c>
      <x:c r="B5" s="73" t="str">
        <x:v>Value</x:v>
      </x:c>
    </x:row>
    <x:row r="6">
      <x:c r="A6" s="16" t="str">
        <x:v>Pinned upstream commit</x:v>
      </x:c>
      <x:c r="B6" s="16" t="str">
        <x:v>e5c4231985048bb2db5dc2611b6eb659b891791d</x:v>
      </x:c>
    </x:row>
    <x:row r="7">
      <x:c r="A7" s="17" t="str">
        <x:v>Pinned independent-replication commit</x:v>
      </x:c>
      <x:c r="B7" s="17" t="str">
        <x:v>c44e4dc82132e268dc9a2c86350863f59282fddb</x:v>
      </x:c>
    </x:row>
    <x:row r="8">
      <x:c r="A8" s="17" t="str">
        <x:v>Raw calibration configurations</x:v>
      </x:c>
      <x:c r="B8" s="20" t="n">
        <x:v>93</x:v>
      </x:c>
    </x:row>
    <x:row r="9">
      <x:c r="A9" s="17" t="str">
        <x:v>Distinct weight bases after serving collapse</x:v>
      </x:c>
      <x:c r="B9" s="20" t="n">
        <x:v>87</x:v>
      </x:c>
    </x:row>
    <x:row r="10">
      <x:c r="A10" s="17" t="str">
        <x:v>Serving variants collapsed</x:v>
      </x:c>
      <x:c r="B10" s="20" t="n">
        <x:v>6</x:v>
      </x:c>
    </x:row>
    <x:row r="11">
      <x:c r="A11" s="17" t="str">
        <x:v>Published fit R² reproduced</x:v>
      </x:c>
      <x:c r="B11" s="20" t="n">
        <x:v>0.9104703503493747</x:v>
      </x:c>
    </x:row>
    <x:row r="12">
      <x:c r="A12" s="17" t="str">
        <x:v>Strict prediction rows</x:v>
      </x:c>
      <x:c r="B12" s="20" t="n">
        <x:v>960</x:v>
      </x:c>
    </x:row>
    <x:row r="13">
      <x:c r="A13" s="17" t="str">
        <x:v>Exact overlap models</x:v>
      </x:c>
      <x:c r="B13" s="20" t="n">
        <x:v>13</x:v>
      </x:c>
    </x:row>
    <x:row r="14">
      <x:c r="A14" s="17" t="str">
        <x:v>Exact overlap families</x:v>
      </x:c>
      <x:c r="B14" s="20" t="n">
        <x:v>11</x:v>
      </x:c>
    </x:row>
    <x:row r="15">
      <x:c r="A15" s="17" t="str">
        <x:v>Existing overlap median error</x:v>
      </x:c>
      <x:c r="B15" s="20" t="n">
        <x:v>2.122288579348835</x:v>
      </x:c>
    </x:row>
    <x:row r="16">
      <x:c r="A16" s="17" t="str">
        <x:v>IKP overlap median error</x:v>
      </x:c>
      <x:c r="B16" s="20" t="n">
        <x:v>1.6801802620491855</x:v>
      </x:c>
    </x:row>
    <x:row r="17">
      <x:c r="A17" s="17" t="str">
        <x:v>10% blend overlap median error</x:v>
      </x:c>
      <x:c r="B17" s="20" t="n">
        <x:v>1.7976681525070095</x:v>
      </x:c>
    </x:row>
    <x:row r="18">
      <x:c r="A18" s="17" t="str">
        <x:v>10% blend bootstrap CI90 low</x:v>
      </x:c>
      <x:c r="B18" s="20" t="n">
        <x:v>-0.05380362353237397</x:v>
      </x:c>
    </x:row>
    <x:row r="19">
      <x:c r="A19" s="17" t="str">
        <x:v>10% blend bootstrap CI90 high</x:v>
      </x:c>
      <x:c r="B19" s="20" t="n">
        <x:v>-0.01862161520323456</x:v>
      </x:c>
    </x:row>
    <x:row r="20">
      <x:c r="A20" s="17" t="str">
        <x:v>Later chronological subset models</x:v>
      </x:c>
      <x:c r="B20" s="20" t="n">
        <x:v>7</x:v>
      </x:c>
    </x:row>
    <x:row r="21">
      <x:c r="A21" s="17" t="str">
        <x:v>Later chronological subset families</x:v>
      </x:c>
      <x:c r="B21" s="20" t="n">
        <x:v>7</x:v>
      </x:c>
    </x:row>
    <x:row r="22">
      <x:c r="A22" s="17" t="str">
        <x:v>Chronological bootstrap CI90 low</x:v>
      </x:c>
      <x:c r="B22" s="20" t="n">
        <x:v>-0.05408690091927382</x:v>
      </x:c>
    </x:row>
    <x:row r="23">
      <x:c r="A23" s="17" t="str">
        <x:v>Chronological bootstrap CI90 high</x:v>
      </x:c>
      <x:c r="B23" s="20" t="n">
        <x:v>-0.006985169720860059</x:v>
      </x:c>
    </x:row>
    <x:row r="24">
      <x:c r="A24" s="17" t="str">
        <x:v>Signed-error correlation vs existing ensemble</x:v>
      </x:c>
      <x:c r="B24" s="20" t="n">
        <x:v>0.011081134481621461</x:v>
      </x:c>
    </x:row>
    <x:row r="25">
      <x:c r="A25" s="17" t="str">
        <x:v>Decision-derived evidence-level weight</x:v>
      </x:c>
      <x:c r="B25" s="84" t="n">
        <x:v>0</x:v>
      </x:c>
    </x:row>
    <x:row r="26">
      <x:c r="A26" s="17" t="str">
        <x:v>Final Fable weight with 50% crowd</x:v>
      </x:c>
      <x:c r="B26" s="84" t="n">
        <x:v>0</x:v>
      </x:c>
    </x:row>
    <x:row r="27">
      <x:c r="A27" s="17" t="str">
        <x:v>Strict Fable estimate (T)</x:v>
      </x:c>
      <x:c r="B27" s="20" t="n">
        <x:v>3.6426590968396315</x:v>
      </x:c>
    </x:row>
    <x:row r="28">
      <x:c r="A28" s="17" t="str">
        <x:v>Source Fable estimate (T)</x:v>
      </x:c>
      <x:c r="B28" s="20" t="n">
        <x:v>3.4967012593305506</x:v>
      </x:c>
    </x:row>
    <x:row r="29">
      <x:c r="A29" s="17" t="str">
        <x:v>Strict Fable model-form minimum (T)</x:v>
      </x:c>
      <x:c r="B29" s="20" t="n">
        <x:v>2.2802191661467033</x:v>
      </x:c>
    </x:row>
    <x:row r="30">
      <x:c r="A30" s="17" t="str">
        <x:v>Strict Fable model-form maximum (T)</x:v>
      </x:c>
      <x:c r="B30" s="20" t="n">
        <x:v>3.9346009261788795</x:v>
      </x:c>
    </x:row>
    <x:row r="31">
      <x:c r="A31" s="18" t="str">
        <x:v>Fable refusal rate</x:v>
      </x:c>
      <x:c r="B31" s="85" t="n">
        <x:v>0.12128146453089245</x:v>
      </x:c>
    </x:row>
    <x:row r="34">
      <x:c r="A34" s="91" t="str">
        <x:v>Exact chronological overlap with the existing ensemble</x:v>
      </x:c>
      <x:c r="B34" s="91"/>
      <x:c r="C34" s="91"/>
      <x:c r="D34" s="91"/>
      <x:c r="E34" s="91"/>
      <x:c r="F34" s="91"/>
      <x:c r="G34" s="91"/>
      <x:c r="H34" s="91"/>
      <x:c r="I34" s="91"/>
      <x:c r="J34" s="91"/>
    </x:row>
    <x:row r="35" ht="34" customHeight="1">
      <x:c r="A35" s="73" t="str">
        <x:v>Model</x:v>
      </x:c>
      <x:c r="B35" s="73" t="str">
        <x:v>Release</x:v>
      </x:c>
      <x:c r="C35" s="73" t="str">
        <x:v>Family</x:v>
      </x:c>
      <x:c r="D35" s="73" t="str">
        <x:v>Actual (B)</x:v>
      </x:c>
      <x:c r="E35" s="73" t="str">
        <x:v>Existing prediction (B)</x:v>
      </x:c>
      <x:c r="F35" s="73" t="str">
        <x:v>IKP prediction (B)</x:v>
      </x:c>
      <x:c r="G35" s="73" t="str">
        <x:v>10% blend (B)</x:v>
      </x:c>
      <x:c r="H35" s="73" t="str">
        <x:v>Existing abs log error</x:v>
      </x:c>
      <x:c r="I35" s="73" t="str">
        <x:v>IKP abs log error</x:v>
      </x:c>
      <x:c r="J35" s="73" t="str">
        <x:v>Blend − existing</x:v>
      </x:c>
    </x:row>
    <x:row r="36">
      <x:c r="A36" s="16" t="str">
        <x:v>DeepSeek-V3.2</x:v>
      </x:c>
      <x:c r="B36" s="30" t="n">
        <x:v>45992</x:v>
      </x:c>
      <x:c r="C36" s="16" t="str">
        <x:v>deepseek_v3</x:v>
      </x:c>
      <x:c r="D36" s="19" t="n">
        <x:v>671</x:v>
      </x:c>
      <x:c r="E36" s="19" t="n">
        <x:v>316.16812460343056</x:v>
      </x:c>
      <x:c r="F36" s="19" t="n">
        <x:v>833.10623985822</x:v>
      </x:c>
      <x:c r="G36" s="19" t="n">
        <x:v>348.33435825221125</x:v>
      </x:c>
      <x:c r="H36" s="19" t="n">
        <x:v>0.3268044370099985</x:v>
      </x:c>
      <x:c r="I36" s="19" t="n">
        <x:v>0.09397786712273117</x:v>
      </x:c>
      <x:c r="J36" s="19" t="n">
        <x:v>-0.042078230413272966</x:v>
      </x:c>
    </x:row>
    <x:row r="37">
      <x:c r="A37" s="17" t="str">
        <x:v>DeepSeek-V4-Flash</x:v>
      </x:c>
      <x:c r="B37" s="31" t="n">
        <x:v>46136</x:v>
      </x:c>
      <x:c r="C37" s="17" t="str">
        <x:v>deepseek</x:v>
      </x:c>
      <x:c r="D37" s="20" t="n">
        <x:v>284</x:v>
      </x:c>
      <x:c r="E37" s="20" t="n">
        <x:v>274.98376283018445</x:v>
      </x:c>
      <x:c r="F37" s="20" t="n">
        <x:v>1426.8092415787216</x:v>
      </x:c>
      <x:c r="G37" s="20" t="n">
        <x:v>324.1999449706341</x:v>
      </x:c>
      <x:c r="H37" s="20" t="n">
        <x:v>0.01401128956747465</x:v>
      </x:c>
      <x:c r="I37" s="20" t="n">
        <x:v>0.7010475735949198</x:v>
      </x:c>
      <x:c r="J37" s="20" t="n">
        <x:v>0.043483307181290454</x:v>
      </x:c>
    </x:row>
    <x:row r="38">
      <x:c r="A38" s="17" t="str">
        <x:v>DeepSeek-V4-Pro (max)</x:v>
      </x:c>
      <x:c r="B38" s="31" t="n">
        <x:v>46136</x:v>
      </x:c>
      <x:c r="C38" s="17" t="str">
        <x:v>deepseek_v4</x:v>
      </x:c>
      <x:c r="D38" s="20" t="n">
        <x:v>1600</x:v>
      </x:c>
      <x:c r="E38" s="20" t="n">
        <x:v>309.68451354930505</x:v>
      </x:c>
      <x:c r="F38" s="20" t="n">
        <x:v>669.042713123063</x:v>
      </x:c>
      <x:c r="G38" s="20" t="n">
        <x:v>334.48213275938485</x:v>
      </x:c>
      <x:c r="H38" s="20" t="n">
        <x:v>0.7132004946005408</x:v>
      </x:c>
      <x:c r="I38" s="20" t="n">
        <x:v>0.3786661377109713</x:v>
      </x:c>
      <x:c r="J38" s="20" t="n">
        <x:v>-0.033453435688956645</x:v>
      </x:c>
    </x:row>
    <x:row r="39">
      <x:c r="A39" s="17" t="str">
        <x:v>GLM-4.6</x:v>
      </x:c>
      <x:c r="B39" s="31" t="n">
        <x:v>45930</x:v>
      </x:c>
      <x:c r="C39" s="17" t="str">
        <x:v>glm</x:v>
      </x:c>
      <x:c r="D39" s="20" t="n">
        <x:v>357</x:v>
      </x:c>
      <x:c r="E39" s="20" t="n">
        <x:v>156.33053597831955</x:v>
      </x:c>
      <x:c r="F39" s="20" t="n">
        <x:v>1710.7736956110969</x:v>
      </x:c>
      <x:c r="G39" s="20" t="n">
        <x:v>198.59060166479085</x:v>
      </x:c>
      <x:c r="H39" s="20" t="n">
        <x:v>0.35862439924715034</x:v>
      </x:c>
      <x:c r="I39" s="20" t="n">
        <x:v>0.6805243479306262</x:v>
      </x:c>
      <x:c r="J39" s="20" t="n">
        <x:v>-0.10391487471777783</x:v>
      </x:c>
    </x:row>
    <x:row r="40">
      <x:c r="A40" s="17" t="str">
        <x:v>GLM-5 Reasoning</x:v>
      </x:c>
      <x:c r="B40" s="31" t="n">
        <x:v>46064</x:v>
      </x:c>
      <x:c r="C40" s="17" t="str">
        <x:v>glm</x:v>
      </x:c>
      <x:c r="D40" s="20" t="n">
        <x:v>744</x:v>
      </x:c>
      <x:c r="E40" s="20" t="n">
        <x:v>498.1486752621221</x:v>
      </x:c>
      <x:c r="F40" s="20" t="n">
        <x:v>1905.7642620121305</x:v>
      </x:c>
      <x:c r="G40" s="20" t="n">
        <x:v>569.6787234809931</x:v>
      </x:c>
      <x:c r="H40" s="20" t="n">
        <x:v>0.1742139558192745</x:v>
      </x:c>
      <x:c r="I40" s="20" t="n">
        <x:v>0.40849624300244425</x:v>
      </x:c>
      <x:c r="J40" s="20" t="n">
        <x:v>-0.0582710198821719</x:v>
      </x:c>
    </x:row>
    <x:row r="41">
      <x:c r="A41" s="17" t="str">
        <x:v>gpt-oss-120b</x:v>
      </x:c>
      <x:c r="B41" s="31" t="n">
        <x:v>45874</x:v>
      </x:c>
      <x:c r="C41" s="17" t="str">
        <x:v>gpt_oss</x:v>
      </x:c>
      <x:c r="D41" s="20" t="n">
        <x:v>116.83</x:v>
      </x:c>
      <x:c r="E41" s="20" t="n">
        <x:v>166.30791112421136</x:v>
      </x:c>
      <x:c r="F41" s="20" t="n">
        <x:v>127.73728824521834</x:v>
      </x:c>
      <x:c r="G41" s="20" t="n">
        <x:v>161.9770134276978</x:v>
      </x:c>
      <x:c r="H41" s="20" t="n">
        <x:v>0.1533585320321572</x:v>
      </x:c>
      <x:c r="I41" s="20" t="n">
        <x:v>0.03876331552114587</x:v>
      </x:c>
      <x:c r="J41" s="20" t="n">
        <x:v>-0.011459521651101312</x:v>
      </x:c>
    </x:row>
    <x:row r="42">
      <x:c r="A42" s="17" t="str">
        <x:v>Llama 4 Maverick</x:v>
      </x:c>
      <x:c r="B42" s="31" t="n">
        <x:v>45752</x:v>
      </x:c>
      <x:c r="C42" s="17" t="str">
        <x:v>llama4</x:v>
      </x:c>
      <x:c r="D42" s="20" t="n">
        <x:v>400</x:v>
      </x:c>
      <x:c r="E42" s="20" t="n">
        <x:v>75.80926846302135</x:v>
      </x:c>
      <x:c r="F42" s="20" t="n">
        <x:v>431.0585511142825</x:v>
      </x:c>
      <x:c r="G42" s="20" t="n">
        <x:v>90.19941102608546</x:v>
      </x:c>
      <x:c r="H42" s="20" t="n">
        <x:v>0.7223376854812357</x:v>
      </x:c>
      <x:c r="I42" s="20" t="n">
        <x:v>0.032476273493511065</x:v>
      </x:c>
      <x:c r="J42" s="20" t="n">
        <x:v>-0.07548139589747471</x:v>
      </x:c>
    </x:row>
    <x:row r="43">
      <x:c r="A43" s="17" t="str">
        <x:v>Llama 4 Scout</x:v>
      </x:c>
      <x:c r="B43" s="31" t="n">
        <x:v>45752</x:v>
      </x:c>
      <x:c r="C43" s="17" t="str">
        <x:v>llama4</x:v>
      </x:c>
      <x:c r="D43" s="20" t="n">
        <x:v>109</x:v>
      </x:c>
      <x:c r="E43" s="20" t="n">
        <x:v>68.24703393140769</x:v>
      </x:c>
      <x:c r="F43" s="20" t="n">
        <x:v>38.831825270938594</x:v>
      </x:c>
      <x:c r="G43" s="20" t="n">
        <x:v>64.50511943595532</x:v>
      </x:c>
      <x:c r="H43" s="20" t="n">
        <x:v>0.20334271658994157</x:v>
      </x:c>
      <x:c r="I43" s="20" t="n">
        <x:v>0.44823869311525694</x:v>
      </x:c>
      <x:c r="J43" s="20" t="n">
        <x:v>0.024489597652531475</x:v>
      </x:c>
    </x:row>
    <x:row r="44">
      <x:c r="A44" s="17" t="str">
        <x:v>MiMo-V2-Flash Reasoning</x:v>
      </x:c>
      <x:c r="B44" s="31" t="n">
        <x:v>46007</x:v>
      </x:c>
      <x:c r="C44" s="17" t="str">
        <x:v>mimo_v2</x:v>
      </x:c>
      <x:c r="D44" s="20" t="n">
        <x:v>309</x:v>
      </x:c>
      <x:c r="E44" s="20" t="n">
        <x:v>472.86520857888615</x:v>
      </x:c>
      <x:c r="F44" s="20" t="n">
        <x:v>456.92237993886175</x:v>
      </x:c>
      <x:c r="G44" s="20" t="n">
        <x:v>471.2462079219538</x:v>
      </x:c>
      <x:c r="H44" s="20" t="n">
        <x:v>0.18477888221578004</x:v>
      </x:c>
      <x:c r="I44" s="20" t="n">
        <x:v>0.1698839507821512</x:v>
      </x:c>
      <x:c r="J44" s="20" t="n">
        <x:v>-0.0014894931433628578</x:v>
      </x:c>
    </x:row>
    <x:row r="45">
      <x:c r="A45" s="17" t="str">
        <x:v>MiniMax-M2.7</x:v>
      </x:c>
      <x:c r="B45" s="31" t="n">
        <x:v>46099</x:v>
      </x:c>
      <x:c r="C45" s="17" t="str">
        <x:v>minimax_m2</x:v>
      </x:c>
      <x:c r="D45" s="20" t="n">
        <x:v>228.703644928</x:v>
      </x:c>
      <x:c r="E45" s="20" t="n">
        <x:v>462.8283533617697</x:v>
      </x:c>
      <x:c r="F45" s="20" t="n">
        <x:v>116.8132140915185</x:v>
      </x:c>
      <x:c r="G45" s="20" t="n">
        <x:v>403.2990120764345</x:v>
      </x:c>
      <x:c r="H45" s="20" t="n">
        <x:v>0.3061468702796545</x:v>
      </x:c>
      <x:c r="I45" s="20" t="n">
        <x:v>0.2917811125421289</x:v>
      </x:c>
      <x:c r="J45" s="20" t="n">
        <x:v>-0.05979279828217851</x:v>
      </x:c>
    </x:row>
    <x:row r="46">
      <x:c r="A46" s="17" t="str">
        <x:v>Nemotron 3 Nano 30B A3B Reasoning</x:v>
      </x:c>
      <x:c r="B46" s="31" t="n">
        <x:v>46006</x:v>
      </x:c>
      <x:c r="C46" s="17" t="str">
        <x:v>nemotron3</x:v>
      </x:c>
      <x:c r="D46" s="20" t="n">
        <x:v>31.6</x:v>
      </x:c>
      <x:c r="E46" s="20" t="n">
        <x:v>125.71407165192826</x:v>
      </x:c>
      <x:c r="F46" s="20" t="n">
        <x:v>22.848815421955265</x:v>
      </x:c>
      <x:c r="G46" s="20" t="n">
        <x:v>106.00634783265126</x:v>
      </x:c>
      <x:c r="H46" s="20" t="n">
        <x:v>0.5996968100138053</x:v>
      </x:c>
      <x:c r="I46" s="20" t="n">
        <x:v>0.14082339326915394</x:v>
      </x:c>
      <x:c r="J46" s="20" t="n">
        <x:v>-0.07405202032829594</x:v>
      </x:c>
    </x:row>
    <x:row r="47">
      <x:c r="A47" s="17" t="str">
        <x:v>Phi-4</x:v>
      </x:c>
      <x:c r="B47" s="31" t="n">
        <x:v>45638</x:v>
      </x:c>
      <x:c r="C47" s="17" t="str">
        <x:v>phi</x:v>
      </x:c>
      <x:c r="D47" s="20" t="n">
        <x:v>14</x:v>
      </x:c>
      <x:c r="E47" s="20" t="n">
        <x:v>71.97322659306649</x:v>
      </x:c>
      <x:c r="F47" s="20" t="n">
        <x:v>15.013188529649097</x:v>
      </x:c>
      <x:c r="G47" s="20" t="n">
        <x:v>61.53201954296103</x:v>
      </x:c>
      <x:c r="H47" s="20" t="n">
        <x:v>0.7110429370683543</x:v>
      </x:c>
      <x:c r="I47" s="20" t="n">
        <x:v>0.030344902652474158</x:v>
      </x:c>
      <x:c r="J47" s="20" t="n">
        <x:v>-0.06806980344158786</x:v>
      </x:c>
    </x:row>
    <x:row r="48">
      <x:c r="A48" s="18" t="str">
        <x:v>Qwen3-Next-80B-A3B</x:v>
      </x:c>
      <x:c r="B48" s="32" t="n">
        <x:v>45910</x:v>
      </x:c>
      <x:c r="C48" s="18" t="str">
        <x:v>qwen</x:v>
      </x:c>
      <x:c r="D48" s="21" t="n">
        <x:v>80</x:v>
      </x:c>
      <x:c r="E48" s="21" t="n">
        <x:v>483.17740574444605</x:v>
      </x:c>
      <x:c r="F48" s="21" t="n">
        <x:v>134.41442096393484</x:v>
      </x:c>
      <x:c r="G48" s="21" t="n">
        <x:v>425.14839361143805</x:v>
      </x:c>
      <x:c r="H48" s="21" t="n">
        <x:v>0.7810166306949464</x:v>
      </x:c>
      <x:c r="I48" s="21" t="n">
        <x:v>0.22535587851962247</x:v>
      </x:c>
      <x:c r="J48" s="21" t="n">
        <x:v>-0.05556607521753243</x:v>
      </x:c>
    </x:row>
    <x:row r="51">
      <x:c r="A51" s="172" t="str">
        <x:v>Decision: retain IKP as a 0%-weight sensitivity. The fixed 10% blend improves 10/11 families and both bootstrap intervals are favorable, but the later chronological subset contains 7 models versus the required 8; the predeclared coverage gate therefore blocks promotion. The strict pre-Fable/vendor-held-out sensitivity is 3.6T.</x:v>
      </x:c>
      <x:c r="B51" s="173"/>
      <x:c r="C51" s="173"/>
      <x:c r="D51" s="173"/>
      <x:c r="E51" s="173"/>
      <x:c r="F51" s="173"/>
      <x:c r="G51" s="173"/>
      <x:c r="H51" s="173"/>
      <x:c r="I51" s="173"/>
      <x:c r="J51" s="173"/>
    </x:row>
    <x:row r="52">
      <x:c r="A52" s="172"/>
      <x:c r="B52" s="173"/>
      <x:c r="C52" s="173"/>
      <x:c r="D52" s="173"/>
      <x:c r="E52" s="173"/>
      <x:c r="F52" s="173"/>
      <x:c r="G52" s="173"/>
      <x:c r="H52" s="173"/>
      <x:c r="I52" s="173"/>
      <x:c r="J52" s="173"/>
    </x:row>
    <x:row r="53">
      <x:c r="A53" s="172"/>
      <x:c r="B53" s="173"/>
      <x:c r="C53" s="173"/>
      <x:c r="D53" s="173"/>
      <x:c r="E53" s="173"/>
      <x:c r="F53" s="173"/>
      <x:c r="G53" s="173"/>
      <x:c r="H53" s="173"/>
      <x:c r="I53" s="173"/>
      <x:c r="J53" s="173"/>
    </x:row>
    <x:row r="54">
      <x:c r="A54" s="172"/>
      <x:c r="B54" s="173"/>
      <x:c r="C54" s="173"/>
      <x:c r="D54" s="173"/>
      <x:c r="E54" s="173"/>
      <x:c r="F54" s="173"/>
      <x:c r="G54" s="173"/>
      <x:c r="H54" s="173"/>
      <x:c r="I54" s="173"/>
      <x:c r="J54" s="173"/>
    </x:row>
    <x:row r="56">
      <x:c r="A56" s="91" t="str">
        <x:v>Conditional benchmark test — does IKP add information after score and exact date?</x:v>
      </x:c>
      <x:c r="B56" s="91"/>
      <x:c r="C56" s="91"/>
      <x:c r="D56" s="91"/>
      <x:c r="E56" s="91"/>
      <x:c r="F56" s="91"/>
      <x:c r="G56" s="91"/>
      <x:c r="H56" s="91"/>
      <x:c r="I56" s="91"/>
      <x:c r="J56" s="91"/>
    </x:row>
    <x:row r="57" ht="34" customHeight="1">
      <x:c r="A57" s="73" t="str">
        <x:v>Benchmark</x:v>
      </x:c>
      <x:c r="B57" s="73" t="str">
        <x:v>Panel bases</x:v>
      </x:c>
      <x:c r="C57" s="73" t="str">
        <x:v>Held-out bases</x:v>
      </x:c>
      <x:c r="D57" s="73" t="str">
        <x:v>Held-out vendors</x:v>
      </x:c>
      <x:c r="E57" s="73" t="str">
        <x:v>Baseline median error</x:v>
      </x:c>
      <x:c r="F57" s="73" t="str">
        <x:v>+IKP median error</x:v>
      </x:c>
      <x:c r="G57" s="73" t="str">
        <x:v>Vendor CI90 low</x:v>
      </x:c>
      <x:c r="H57" s="73" t="str">
        <x:v>Vendor CI90 high</x:v>
      </x:c>
      <x:c r="I57" s="73" t="str">
        <x:v>Passing sensitivities</x:v>
      </x:c>
      <x:c r="J57" s="73" t="str">
        <x:v>Result</x:v>
      </x:c>
    </x:row>
    <x:row r="58">
      <x:c r="A58" s="16" t="str">
        <x:v>MMLU</x:v>
      </x:c>
      <x:c r="B58" s="19" t="n">
        <x:v>30</x:v>
      </x:c>
      <x:c r="C58" s="19" t="n">
        <x:v>16</x:v>
      </x:c>
      <x:c r="D58" s="19" t="n">
        <x:v>11</x:v>
      </x:c>
      <x:c r="E58" s="19" t="n">
        <x:v>2.663334840957525</x:v>
      </x:c>
      <x:c r="F58" s="19" t="n">
        <x:v>1.700712250066151</x:v>
      </x:c>
      <x:c r="G58" s="19" t="n">
        <x:v>-0.38390388682672094</x:v>
      </x:c>
      <x:c r="H58" s="19" t="n">
        <x:v>-0.13861057492811732</x:v>
      </x:c>
      <x:c r="I58" s="16" t="str">
        <x:v>3/4</x:v>
      </x:c>
      <x:c r="J58" s="16" t="str">
        <x:v>SUPPORTIVE</x:v>
      </x:c>
    </x:row>
    <x:row r="59">
      <x:c r="A59" s="17" t="str">
        <x:v>MMLU-Pro</x:v>
      </x:c>
      <x:c r="B59" s="20" t="n">
        <x:v>25</x:v>
      </x:c>
      <x:c r="C59" s="20" t="n">
        <x:v>15</x:v>
      </x:c>
      <x:c r="D59" s="20" t="n">
        <x:v>7</x:v>
      </x:c>
      <x:c r="E59" s="20" t="n">
        <x:v>2.6847070324881184</x:v>
      </x:c>
      <x:c r="F59" s="20" t="n">
        <x:v>2.248882896415589</x:v>
      </x:c>
      <x:c r="G59" s="20" t="n">
        <x:v>-0.3270424988616606</x:v>
      </x:c>
      <x:c r="H59" s="20" t="n">
        <x:v>0.015639574664357704</x:v>
      </x:c>
      <x:c r="I59" s="17" t="str">
        <x:v>0/4</x:v>
      </x:c>
      <x:c r="J59" s="17" t="str">
        <x:v>NOT ESTABLISHED</x:v>
      </x:c>
    </x:row>
    <x:row r="60">
      <x:c r="A60" s="17" t="str">
        <x:v>GPQA Diamond</x:v>
      </x:c>
      <x:c r="B60" s="20" t="n">
        <x:v>30</x:v>
      </x:c>
      <x:c r="C60" s="20" t="n">
        <x:v>18</x:v>
      </x:c>
      <x:c r="D60" s="20" t="n">
        <x:v>9</x:v>
      </x:c>
      <x:c r="E60" s="20" t="n">
        <x:v>4.59771454356453</x:v>
      </x:c>
      <x:c r="F60" s="20" t="n">
        <x:v>2.187753333641501</x:v>
      </x:c>
      <x:c r="G60" s="20" t="n">
        <x:v>-0.7740843388538974</x:v>
      </x:c>
      <x:c r="H60" s="20" t="n">
        <x:v>-0.15355966920743624</x:v>
      </x:c>
      <x:c r="I60" s="17" t="str">
        <x:v>4/4</x:v>
      </x:c>
      <x:c r="J60" s="17" t="str">
        <x:v>ROBUST</x:v>
      </x:c>
    </x:row>
    <x:row r="61">
      <x:c r="A61" s="18" t="str">
        <x:v>SimpleQA</x:v>
      </x:c>
      <x:c r="B61" s="21" t="n">
        <x:v>10</x:v>
      </x:c>
      <x:c r="C61" s="21" t="n">
        <x:v>0</x:v>
      </x:c>
      <x:c r="D61" s="21" t="n">
        <x:v>0</x:v>
      </x:c>
      <x:c r="E61" s="21"/>
      <x:c r="F61" s="21"/>
      <x:c r="G61" s="21"/>
      <x:c r="H61" s="21"/>
      <x:c r="I61" s="18" t="str">
        <x:v>0/4</x:v>
      </x:c>
      <x:c r="J61" s="18" t="str">
        <x:v>NOT ESTABLISHED</x:v>
      </x:c>
    </x:row>
    <x:row r="63">
      <x:c r="A63" s="91" t="str">
        <x:v>Pinned upstream narrative reconciliation</x:v>
      </x:c>
      <x:c r="B63" s="91"/>
      <x:c r="C63" s="91"/>
      <x:c r="D63" s="91"/>
    </x:row>
    <x:row r="64" ht="34" customHeight="1">
      <x:c r="A64" s="73" t="str">
        <x:v>Claim</x:v>
      </x:c>
      <x:c r="B64" s="73" t="str">
        <x:v>Narrative</x:v>
      </x:c>
      <x:c r="C64" s="73" t="str">
        <x:v>Reproduced output</x:v>
      </x:c>
      <x:c r="D64" s="73" t="str">
        <x:v>Status</x:v>
      </x:c>
    </x:row>
    <x:row r="65">
      <x:c r="A65" s="16" t="str">
        <x:v>setup_post_exclusion_configurations</x:v>
      </x:c>
      <x:c r="B65" s="49" t="n">
        <x:v>89</x:v>
      </x:c>
      <x:c r="C65" s="49" t="n">
        <x:v>93</x:v>
      </x:c>
      <x:c r="D65" s="16" t="str">
        <x:v>STALE</x:v>
      </x:c>
    </x:row>
    <x:row r="66">
      <x:c r="A66" s="17" t="str">
        <x:v>headline_full_set_configurations</x:v>
      </x:c>
      <x:c r="B66" s="27" t="n">
        <x:v>89</x:v>
      </x:c>
      <x:c r="C66" s="27" t="n">
        <x:v>93</x:v>
      </x:c>
      <x:c r="D66" s="17" t="str">
        <x:v>STALE</x:v>
      </x:c>
    </x:row>
    <x:row r="67">
      <x:c r="A67" s="17" t="str">
        <x:v>headline_full_set_r_squared</x:v>
      </x:c>
      <x:c r="B67" s="27" t="n">
        <x:v>0.917</x:v>
      </x:c>
      <x:c r="C67" s="27" t="n">
        <x:v>0.9105</x:v>
      </x:c>
      <x:c r="D67" s="17" t="str">
        <x:v>STALE</x:v>
      </x:c>
    </x:row>
    <x:row r="68">
      <x:c r="A68" s="17" t="str">
        <x:v>headline_full_set_time_slope_pp_per_month</x:v>
      </x:c>
      <x:c r="B68" s="27" t="n">
        <x:v>-0.06</x:v>
      </x:c>
      <x:c r="C68" s="27" t="n">
        <x:v>0.0864</x:v>
      </x:c>
      <x:c r="D68" s="17" t="str">
        <x:v>STALE</x:v>
      </x:c>
    </x:row>
    <x:row r="69">
      <x:c r="A69" s="17" t="str">
        <x:v>interpretation_full_set_time_slope_pp_per_month</x:v>
      </x:c>
      <x:c r="B69" s="27" t="n">
        <x:v>-0.02</x:v>
      </x:c>
      <x:c r="C69" s="27" t="n">
        <x:v>0.0864</x:v>
      </x:c>
      <x:c r="D69" s="17" t="str">
        <x:v>STALE</x:v>
      </x:c>
    </x:row>
    <x:row r="70">
      <x:c r="A70" s="18" t="str">
        <x:v>methodology_raw_configurations</x:v>
      </x:c>
      <x:c r="B70" s="174" t="n">
        <x:v>96</x:v>
      </x:c>
      <x:c r="C70" s="174" t="n">
        <x:v>100</x:v>
      </x:c>
      <x:c r="D70" s="18" t="str">
        <x:v>STALE</x:v>
      </x:c>
    </x:row>
    <x:row r="72">
      <x:c r="A72" s="180" t="str">
        <x:v>Conditional result: GPQA passes all four exact-date, architecture, and vendor-weight sensitivities; MMLU passes 3/4; MMLU-Pro and SimpleQA are not promoted. The source CSVs reproduce exactly, while 6 narrative claims are stale. This supports IKP as a sensitivity, but does not override the primary coverage gate or change its 0% live weight.</x:v>
      </x:c>
      <x:c r="B72" s="181"/>
      <x:c r="C72" s="181"/>
      <x:c r="D72" s="181"/>
      <x:c r="E72" s="181"/>
      <x:c r="F72" s="181"/>
      <x:c r="G72" s="181"/>
      <x:c r="H72" s="181"/>
      <x:c r="I72" s="181"/>
      <x:c r="J72" s="181"/>
    </x:row>
    <x:row r="73">
      <x:c r="A73" s="180"/>
      <x:c r="B73" s="181"/>
      <x:c r="C73" s="181"/>
      <x:c r="D73" s="181"/>
      <x:c r="E73" s="181"/>
      <x:c r="F73" s="181"/>
      <x:c r="G73" s="181"/>
      <x:c r="H73" s="181"/>
      <x:c r="I73" s="181"/>
      <x:c r="J73" s="181"/>
    </x:row>
    <x:row r="74">
      <x:c r="A74" s="180"/>
      <x:c r="B74" s="181"/>
      <x:c r="C74" s="181"/>
      <x:c r="D74" s="181"/>
      <x:c r="E74" s="181"/>
      <x:c r="F74" s="181"/>
      <x:c r="G74" s="181"/>
      <x:c r="H74" s="181"/>
      <x:c r="I74" s="181"/>
      <x:c r="J74" s="181"/>
    </x:row>
  </x:sheetData>
  <x:mergeCells>
    <x:mergeCell ref="A1:J1"/>
    <x:mergeCell ref="A2:J3"/>
    <x:mergeCell ref="A34:J34"/>
    <x:mergeCell ref="A51:J54"/>
    <x:mergeCell ref="A56:J56"/>
    <x:mergeCell ref="A63:D63"/>
    <x:mergeCell ref="A72:J74"/>
  </x:mergeCells>
  <x:conditionalFormatting sqref="J36:J48">
    <x:cfRule type="cellIs" dxfId="18" priority="1" operator="lessThan">
      <x:formula>0</x:formula>
    </x:cfRule>
  </x:conditionalFormatting>
  <x:conditionalFormatting sqref="J58:J61">
    <x:cfRule type="containsText" dxfId="19" priority="2" operator="containsText" text="ROBUST"/>
    <x:cfRule type="containsText" dxfId="20" priority="3" operator="containsText" text="SUPPORTIVE"/>
    <x:cfRule type="containsText" dxfId="21" priority="4" operator="containsText" text="NOT ESTABLISHED"/>
  </x:conditionalFormatting>
  <x:conditionalFormatting sqref="D65:D70">
    <x:cfRule type="containsText" dxfId="22" priority="5" operator="containsText" text="STALE"/>
  </x:conditionalFormatting>
  <x:pageMargins left="0.7" right="0.7" top="0.75" bottom="0.75" header="0.3" footer="0.3"/>
  <x:tableParts count="3">
    <x:tablePart xmlns:r="http://schemas.openxmlformats.org/officeDocument/2006/relationships" r:id="R000000000000006d"/>
    <x:tablePart xmlns:r="http://schemas.openxmlformats.org/officeDocument/2006/relationships" r:id="R000000000000006e"/>
    <x:tablePart xmlns:r="http://schemas.openxmlformats.org/officeDocument/2006/relationships" r:id="R000000000000006f"/>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3" t="str">
        <x:v>ECI-implied parameter counts for current frontier models</x:v>
      </x:c>
      <x:c r="B1" s="73"/>
      <x:c r="C1" s="73"/>
      <x:c r="D1" s="73"/>
      <x:c r="E1" s="73"/>
      <x:c r="F1" s="73"/>
      <x:c r="G1" s="73"/>
      <x:c r="H1" s="73"/>
      <x:c r="I1" s="73"/>
      <x:c r="J1" s="73"/>
      <x:c r="K1" s="73"/>
      <x:c r="L1" s="73"/>
      <x:c r="M1" s="73"/>
      <x:c r="N1" s="73"/>
      <x:c r="O1" s="73"/>
      <x:c r="P1" s="73"/>
      <x:c r="Q1" s="73"/>
      <x:c r="R1" s="73"/>
      <x:c r="S1" s="73"/>
      <x:c r="T1" s="73"/>
      <x:c r="U1" s="73"/>
      <x:c r="V1" s="73"/>
      <x:c r="W1" s="73"/>
      <x:c r="X1" s="73"/>
      <x:c r="Y1" s="73"/>
      <x:c r="Z1" s="73"/>
    </x:row>
    <x:row r="2">
      <x:c r="A2" s="16"/>
      <x:c r="B2" s="16"/>
      <x:c r="C2" s="16"/>
      <x:c r="D2" s="16"/>
      <x:c r="E2" s="16"/>
      <x:c r="F2" s="16"/>
      <x:c r="G2" s="16"/>
      <x:c r="H2" s="16"/>
      <x:c r="I2" s="16"/>
      <x:c r="J2" s="16"/>
      <x:c r="K2" s="16"/>
      <x:c r="L2" s="16"/>
      <x:c r="M2" s="16"/>
      <x:c r="N2" s="16"/>
      <x:c r="O2" s="16"/>
      <x:c r="P2" s="16"/>
      <x:c r="Q2" s="16"/>
      <x:c r="R2" s="16"/>
      <x:c r="S2" s="16"/>
      <x:c r="T2" s="16"/>
      <x:c r="U2" s="16"/>
      <x:c r="V2" s="16"/>
      <x:c r="W2" s="16"/>
      <x:c r="X2" s="16"/>
      <x:c r="Y2" s="16"/>
      <x:c r="Z2" s="16"/>
    </x:row>
    <x:row r="3">
      <x:c r="A3" s="17" t="str">
        <x:v>As of</x:v>
      </x:c>
      <x:c r="B3" s="17" t="n">
        <x:v>46219</x:v>
      </x:c>
      <x:c r="C3" s="17"/>
      <x:c r="D3" s="17" t="str">
        <x:v>Central model: log10(total parameters) = 3.4585 + 0.0643 × ECI − 0.3509 × years since 2023-01-01. This directly predicts parameter count from ECI and release date, with current estimates interpreted as open-weight-equivalent total parameter counts, not confirmed proprietary architecture disclosures.</x:v>
      </x:c>
      <x:c r="E3" s="17"/>
      <x:c r="F3" s="17"/>
      <x:c r="G3" s="17"/>
      <x:c r="H3" s="17"/>
      <x:c r="I3" s="17"/>
      <x:c r="J3" s="17"/>
      <x:c r="K3" s="17"/>
      <x:c r="L3" s="17"/>
      <x:c r="M3" s="17"/>
      <x:c r="N3" s="17"/>
      <x:c r="O3" s="17"/>
      <x:c r="P3" s="17"/>
      <x:c r="Q3" s="17"/>
      <x:c r="R3" s="17"/>
      <x:c r="S3" s="17"/>
      <x:c r="T3" s="17"/>
      <x:c r="U3" s="17"/>
      <x:c r="V3" s="17"/>
      <x:c r="W3" s="17"/>
      <x:c r="X3" s="17"/>
      <x:c r="Y3" s="17"/>
      <x:c r="Z3" s="17"/>
    </x:row>
    <x:row r="4">
      <x:c r="A4" s="17" t="str">
        <x:v>Open-weight last-year rows</x:v>
      </x:c>
      <x:c r="B4" s="17" t="n">
        <x:v>17</x:v>
      </x:c>
      <x:c r="C4" s="17"/>
      <x:c r="D4" s="17"/>
      <x:c r="E4" s="17"/>
      <x:c r="F4" s="17"/>
      <x:c r="G4" s="17"/>
      <x:c r="H4" s="17"/>
      <x:c r="I4" s="17"/>
      <x:c r="J4" s="17"/>
      <x:c r="K4" s="17"/>
      <x:c r="L4" s="17"/>
      <x:c r="M4" s="17"/>
      <x:c r="N4" s="17"/>
      <x:c r="O4" s="17"/>
      <x:c r="P4" s="17"/>
      <x:c r="Q4" s="17"/>
      <x:c r="R4" s="17"/>
      <x:c r="S4" s="17"/>
      <x:c r="T4" s="17"/>
      <x:c r="U4" s="17"/>
      <x:c r="V4" s="17"/>
      <x:c r="W4" s="17"/>
      <x:c r="X4" s="17"/>
      <x:c r="Y4" s="17"/>
      <x:c r="Z4" s="17"/>
    </x:row>
    <x:row r="5">
      <x:c r="A5" s="17" t="str">
        <x:v>Central regression rows</x:v>
      </x:c>
      <x:c r="B5" s="17" t="n">
        <x:v>58</x:v>
      </x:c>
      <x:c r="C5" s="17"/>
      <x:c r="D5" s="17"/>
      <x:c r="E5" s="17"/>
      <x:c r="F5" s="17"/>
      <x:c r="G5" s="17"/>
      <x:c r="H5" s="17"/>
      <x:c r="I5" s="17"/>
      <x:c r="J5" s="17"/>
      <x:c r="K5" s="17"/>
      <x:c r="L5" s="17"/>
      <x:c r="M5" s="17"/>
      <x:c r="N5" s="17"/>
      <x:c r="O5" s="17"/>
      <x:c r="P5" s="17"/>
      <x:c r="Q5" s="17"/>
      <x:c r="R5" s="17"/>
      <x:c r="S5" s="17"/>
      <x:c r="T5" s="17"/>
      <x:c r="U5" s="17"/>
      <x:c r="V5" s="17"/>
      <x:c r="W5" s="17"/>
      <x:c r="X5" s="17"/>
      <x:c r="Y5" s="17"/>
      <x:c r="Z5" s="17"/>
    </x:row>
    <x:row r="6">
      <x:c r="A6" s="17" t="str">
        <x:v>Central weighted R^2</x:v>
      </x:c>
      <x:c r="B6" s="17" t="n">
        <x:v>0.7340008127462208</x:v>
      </x:c>
      <x:c r="C6" s="17"/>
      <x:c r="D6" s="17"/>
      <x:c r="E6" s="17"/>
      <x:c r="F6" s="17"/>
      <x:c r="G6" s="17"/>
      <x:c r="H6" s="17"/>
      <x:c r="I6" s="17"/>
      <x:c r="J6" s="17"/>
      <x:c r="K6" s="17"/>
      <x:c r="L6" s="17"/>
      <x:c r="M6" s="17"/>
      <x:c r="N6" s="17"/>
      <x:c r="O6" s="17"/>
      <x:c r="P6" s="17"/>
      <x:c r="Q6" s="17"/>
      <x:c r="R6" s="17"/>
      <x:c r="S6" s="17"/>
      <x:c r="T6" s="17"/>
      <x:c r="U6" s="17"/>
      <x:c r="V6" s="17"/>
      <x:c r="W6" s="17"/>
      <x:c r="X6" s="17"/>
      <x:c r="Y6" s="17"/>
      <x:c r="Z6" s="17"/>
    </x:row>
    <x:row r="7">
      <x:c r="A7" s="17" t="str">
        <x:v>RMSE log10 params</x:v>
      </x:c>
      <x:c r="B7" s="17" t="n">
        <x:v>0.4568124596472265</x:v>
      </x:c>
      <x:c r="C7" s="17"/>
      <x:c r="D7" s="17"/>
      <x:c r="E7" s="17"/>
      <x:c r="F7" s="17"/>
      <x:c r="G7" s="17"/>
      <x:c r="H7" s="17"/>
      <x:c r="I7" s="17"/>
      <x:c r="J7" s="17"/>
      <x:c r="K7" s="17"/>
      <x:c r="L7" s="17"/>
      <x:c r="M7" s="17"/>
      <x:c r="N7" s="17"/>
      <x:c r="O7" s="17"/>
      <x:c r="P7" s="17"/>
      <x:c r="Q7" s="17"/>
      <x:c r="R7" s="17"/>
      <x:c r="S7" s="17"/>
      <x:c r="T7" s="17"/>
      <x:c r="U7" s="17"/>
      <x:c r="V7" s="17"/>
      <x:c r="W7" s="17"/>
      <x:c r="X7" s="17"/>
      <x:c r="Y7" s="17"/>
      <x:c r="Z7" s="17"/>
    </x:row>
    <x:row r="8">
      <x:c r="A8" s="17" t="str">
        <x:v>Param factor per +1 ECI</x:v>
      </x:c>
      <x:c r="B8" s="17" t="n">
        <x:v>1.1595714836601247</x:v>
      </x:c>
      <x:c r="C8" s="17"/>
      <x:c r="D8" s="17"/>
      <x:c r="E8" s="17"/>
      <x:c r="F8" s="17"/>
      <x:c r="G8" s="17"/>
      <x:c r="H8" s="17"/>
      <x:c r="I8" s="17"/>
      <x:c r="J8" s="17"/>
      <x:c r="K8" s="17"/>
      <x:c r="L8" s="17"/>
      <x:c r="M8" s="17"/>
      <x:c r="N8" s="17"/>
      <x:c r="O8" s="17"/>
      <x:c r="P8" s="17"/>
      <x:c r="Q8" s="17"/>
      <x:c r="R8" s="17"/>
      <x:c r="S8" s="17"/>
      <x:c r="T8" s="17"/>
      <x:c r="U8" s="17"/>
      <x:c r="V8" s="17"/>
      <x:c r="W8" s="17"/>
      <x:c r="X8" s="17"/>
      <x:c r="Y8" s="17"/>
      <x:c r="Z8" s="17"/>
    </x:row>
    <x:row r="9">
      <x:c r="A9" s="17" t="str">
        <x:v>Later-year parameter multiplier</x:v>
      </x:c>
      <x:c r="B9" s="17" t="n">
        <x:v>0.4457301881304288</x:v>
      </x:c>
      <x:c r="C9" s="17"/>
      <x:c r="D9" s="17"/>
      <x:c r="E9" s="17"/>
      <x:c r="F9" s="17"/>
      <x:c r="G9" s="17"/>
      <x:c r="H9" s="17"/>
      <x:c r="I9" s="17"/>
      <x:c r="J9" s="17"/>
      <x:c r="K9" s="17"/>
      <x:c r="L9" s="17"/>
      <x:c r="M9" s="17"/>
      <x:c r="N9" s="17"/>
      <x:c r="O9" s="17"/>
      <x:c r="P9" s="17"/>
      <x:c r="Q9" s="17"/>
      <x:c r="R9" s="17"/>
      <x:c r="S9" s="17"/>
      <x:c r="T9" s="17"/>
      <x:c r="U9" s="17"/>
      <x:c r="V9" s="17"/>
      <x:c r="W9" s="17"/>
      <x:c r="X9" s="17"/>
      <x:c r="Y9" s="17"/>
      <x:c r="Z9" s="17"/>
    </x:row>
    <x:row r="10">
      <x:c r="A10" s="17" t="str">
        <x:v>Yearly efficiency gain</x:v>
      </x:c>
      <x:c r="B10" s="17" t="n">
        <x:v>2.243509698533997</x:v>
      </x:c>
      <x:c r="C10" s="17"/>
      <x:c r="D10" s="17"/>
      <x:c r="E10" s="17"/>
      <x:c r="F10" s="17"/>
      <x:c r="G10" s="17"/>
      <x:c r="H10" s="17"/>
      <x:c r="I10" s="17"/>
      <x:c r="J10" s="17"/>
      <x:c r="K10" s="17"/>
      <x:c r="L10" s="17"/>
      <x:c r="M10" s="17"/>
      <x:c r="N10" s="17"/>
      <x:c r="O10" s="17"/>
      <x:c r="P10" s="17"/>
      <x:c r="Q10" s="17"/>
      <x:c r="R10" s="17"/>
      <x:c r="S10" s="17"/>
      <x:c r="T10" s="17"/>
      <x:c r="U10" s="17"/>
      <x:c r="V10" s="17"/>
      <x:c r="W10" s="17"/>
      <x:c r="X10" s="17"/>
      <x:c r="Y10" s="17"/>
      <x:c r="Z10" s="17"/>
    </x:row>
    <x:row r="11">
      <x:c r="A11" s="17" t="str">
        <x:v>Top frontier target count</x:v>
      </x:c>
      <x:c r="B11" s="17" t="n">
        <x:v>26</x:v>
      </x:c>
      <x:c r="C11" s="17"/>
      <x:c r="D11" s="17"/>
      <x:c r="E11" s="17"/>
      <x:c r="F11" s="17"/>
      <x:c r="G11" s="17"/>
      <x:c r="H11" s="17"/>
      <x:c r="I11" s="17"/>
      <x:c r="J11" s="17"/>
      <x:c r="K11" s="17"/>
      <x:c r="L11" s="17"/>
      <x:c r="M11" s="17"/>
      <x:c r="N11" s="17"/>
      <x:c r="O11" s="17"/>
      <x:c r="P11" s="17"/>
      <x:c r="Q11" s="17"/>
      <x:c r="R11" s="17"/>
      <x:c r="S11" s="17"/>
      <x:c r="T11" s="17"/>
      <x:c r="U11" s="17"/>
      <x:c r="V11" s="17"/>
      <x:c r="W11" s="17"/>
      <x:c r="X11" s="17"/>
      <x:c r="Y11" s="17"/>
      <x:c r="Z11" s="17"/>
    </x:row>
    <x:row r="12">
      <x:c r="A12" s="17" t="str">
        <x:v>Definition of open source</x:v>
      </x:c>
      <x:c r="B12" s="17" t="str">
        <x:v>Epoch open weights</x:v>
      </x:c>
      <x:c r="C12" s="17"/>
      <x:c r="D12" s="17"/>
      <x:c r="E12" s="17"/>
      <x:c r="F12" s="17"/>
      <x:c r="G12" s="17"/>
      <x:c r="H12" s="17"/>
      <x:c r="I12" s="17"/>
      <x:c r="J12" s="17"/>
      <x:c r="K12" s="17"/>
      <x:c r="L12" s="17"/>
      <x:c r="M12" s="17"/>
      <x:c r="N12" s="17"/>
      <x:c r="O12" s="17"/>
      <x:c r="P12" s="17"/>
      <x:c r="Q12" s="17"/>
      <x:c r="R12" s="17"/>
      <x:c r="S12" s="17"/>
      <x:c r="T12" s="17"/>
      <x:c r="U12" s="17"/>
      <x:c r="V12" s="17"/>
      <x:c r="W12" s="17"/>
      <x:c r="X12" s="17"/>
      <x:c r="Y12" s="17"/>
      <x:c r="Z12" s="17"/>
    </x:row>
    <x:row r="13">
      <x:c r="A13" s="17"/>
      <x:c r="B13" s="17"/>
      <x:c r="C13" s="17"/>
      <x:c r="D13" s="17"/>
      <x:c r="E13" s="17"/>
      <x:c r="F13" s="17"/>
      <x:c r="G13" s="17"/>
      <x:c r="H13" s="17"/>
      <x:c r="I13" s="17"/>
      <x:c r="J13" s="17"/>
      <x:c r="K13" s="17"/>
      <x:c r="L13" s="17"/>
      <x:c r="M13" s="17"/>
      <x:c r="N13" s="17"/>
      <x:c r="O13" s="17"/>
      <x:c r="P13" s="17"/>
      <x:c r="Q13" s="17"/>
      <x:c r="R13" s="17"/>
      <x:c r="S13" s="17"/>
      <x:c r="T13" s="17"/>
      <x:c r="U13" s="17"/>
      <x:c r="V13" s="17"/>
      <x:c r="W13" s="17"/>
      <x:c r="X13" s="17"/>
      <x:c r="Y13" s="17"/>
      <x:c r="Z13" s="17"/>
    </x:row>
    <x:row r="14">
      <x:c r="A14" s="17"/>
      <x:c r="B14" s="17"/>
      <x:c r="C14" s="17"/>
      <x:c r="D14" s="17"/>
      <x:c r="E14" s="17"/>
      <x:c r="F14" s="17"/>
      <x:c r="G14" s="17"/>
      <x:c r="H14" s="17"/>
      <x:c r="I14" s="17"/>
      <x:c r="J14" s="17"/>
      <x:c r="K14" s="17"/>
      <x:c r="L14" s="17"/>
      <x:c r="M14" s="17"/>
      <x:c r="N14" s="17"/>
      <x:c r="O14" s="17"/>
      <x:c r="P14" s="17"/>
      <x:c r="Q14" s="17"/>
      <x:c r="R14" s="17"/>
      <x:c r="S14" s="17"/>
      <x:c r="T14" s="17"/>
      <x:c r="U14" s="17"/>
      <x:c r="V14" s="17"/>
      <x:c r="W14" s="17"/>
      <x:c r="X14" s="17"/>
      <x:c r="Y14" s="17"/>
      <x:c r="Z14" s="17"/>
    </x:row>
    <x:row r="15">
      <x:c r="A15" s="17" t="str">
        <x:v>Model</x:v>
      </x:c>
      <x:c r="B15" s="17" t="str">
        <x:v>Org</x:v>
      </x:c>
      <x:c r="C15" s="17" t="str">
        <x:v>Release</x:v>
      </x:c>
      <x:c r="D15" s="17" t="str">
        <x:v>ECI</x:v>
      </x:c>
      <x:c r="E15" s="17" t="str">
        <x:v>Implied params (B)</x:v>
      </x:c>
      <x:c r="F15" s="17" t="str">
        <x:v>1σ range (B)</x:v>
      </x:c>
      <x:c r="G15" s="17"/>
      <x:c r="H15" s="17"/>
      <x:c r="I15" s="17"/>
      <x:c r="J15" s="17"/>
      <x:c r="K15" s="17"/>
      <x:c r="L15" s="17"/>
      <x:c r="M15" s="17"/>
      <x:c r="N15" s="17"/>
      <x:c r="O15" s="17"/>
      <x:c r="P15" s="17"/>
      <x:c r="Q15" s="17"/>
      <x:c r="R15" s="17"/>
      <x:c r="S15" s="17"/>
      <x:c r="T15" s="17"/>
      <x:c r="U15" s="17"/>
      <x:c r="V15" s="17"/>
      <x:c r="W15" s="17"/>
      <x:c r="X15" s="17"/>
      <x:c r="Y15" s="17"/>
      <x:c r="Z15" s="17"/>
    </x:row>
    <x:row r="16">
      <x:c r="A16" s="17" t="str">
        <x:v>GPT-5.6 Sol</x:v>
      </x:c>
      <x:c r="B16" s="17" t="str">
        <x:v>OpenAI</x:v>
      </x:c>
      <x:c r="C16" s="17" t="n">
        <x:v>46212</x:v>
      </x:c>
      <x:c r="D16" s="17" t="n">
        <x:v>161.77</x:v>
      </x:c>
      <x:c r="E16" s="17" t="n">
        <x:v>4219.995410540012</x:v>
      </x:c>
      <x:c r="F16" s="17" t="str">
        <x:v>1,474–12,082</x:v>
      </x:c>
      <x:c r="G16" s="17"/>
      <x:c r="H16" s="17"/>
      <x:c r="I16" s="17"/>
      <x:c r="J16" s="17"/>
      <x:c r="K16" s="17"/>
      <x:c r="L16" s="17"/>
      <x:c r="M16" s="17"/>
      <x:c r="N16" s="17"/>
      <x:c r="O16" s="17"/>
      <x:c r="P16" s="17"/>
      <x:c r="Q16" s="17"/>
      <x:c r="R16" s="17"/>
      <x:c r="S16" s="17"/>
      <x:c r="T16" s="17"/>
      <x:c r="U16" s="17"/>
      <x:c r="V16" s="17"/>
      <x:c r="W16" s="17"/>
      <x:c r="X16" s="17"/>
      <x:c r="Y16" s="17"/>
      <x:c r="Z16" s="17"/>
    </x:row>
    <x:row r="17">
      <x:c r="A17" s="17" t="str">
        <x:v>GPT-5.5 Pro</x:v>
      </x:c>
      <x:c r="B17" s="17" t="str">
        <x:v>OpenAI</x:v>
      </x:c>
      <x:c r="C17" s="17" t="n">
        <x:v>46135</x:v>
      </x:c>
      <x:c r="D17" s="17" t="n">
        <x:v>160.73</x:v>
      </x:c>
      <x:c r="E17" s="17" t="n">
        <x:v>4289.663793839491</x:v>
      </x:c>
      <x:c r="F17" s="17" t="str">
        <x:v>1,498–12,281</x:v>
      </x:c>
      <x:c r="G17" s="17"/>
      <x:c r="H17" s="17"/>
      <x:c r="I17" s="17"/>
      <x:c r="J17" s="17"/>
      <x:c r="K17" s="17"/>
      <x:c r="L17" s="17"/>
      <x:c r="M17" s="17"/>
      <x:c r="N17" s="17"/>
      <x:c r="O17" s="17"/>
      <x:c r="P17" s="17"/>
      <x:c r="Q17" s="17"/>
      <x:c r="R17" s="17"/>
      <x:c r="S17" s="17"/>
      <x:c r="T17" s="17"/>
      <x:c r="U17" s="17"/>
      <x:c r="V17" s="17"/>
      <x:c r="W17" s="17"/>
      <x:c r="X17" s="17"/>
      <x:c r="Y17" s="17"/>
      <x:c r="Z17" s="17"/>
    </x:row>
    <x:row r="18">
      <x:c r="A18" s="17" t="str">
        <x:v>Claude Fable 5</x:v>
      </x:c>
      <x:c r="B18" s="17" t="str">
        <x:v>Anthropic</x:v>
      </x:c>
      <x:c r="C18" s="17" t="n">
        <x:v>46182</x:v>
      </x:c>
      <x:c r="D18" s="17" t="n">
        <x:v>160.44</x:v>
      </x:c>
      <x:c r="E18" s="17" t="n">
        <x:v>3703.5645574827186</x:v>
      </x:c>
      <x:c r="F18" s="17" t="str">
        <x:v>1,294–10,603</x:v>
      </x:c>
      <x:c r="G18" s="17"/>
      <x:c r="H18" s="17"/>
      <x:c r="I18" s="17"/>
      <x:c r="J18" s="17"/>
      <x:c r="K18" s="17"/>
      <x:c r="L18" s="17"/>
      <x:c r="M18" s="17"/>
      <x:c r="N18" s="17"/>
      <x:c r="O18" s="17"/>
      <x:c r="P18" s="17"/>
      <x:c r="Q18" s="17"/>
      <x:c r="R18" s="17"/>
      <x:c r="S18" s="17"/>
      <x:c r="T18" s="17"/>
      <x:c r="U18" s="17"/>
      <x:c r="V18" s="17"/>
      <x:c r="W18" s="17"/>
      <x:c r="X18" s="17"/>
      <x:c r="Y18" s="17"/>
      <x:c r="Z18" s="17"/>
    </x:row>
    <x:row r="19">
      <x:c r="A19" s="17" t="str">
        <x:v>GPT-5.5</x:v>
      </x:c>
      <x:c r="B19" s="17" t="str">
        <x:v>OpenAI</x:v>
      </x:c>
      <x:c r="C19" s="17" t="n">
        <x:v>46135</x:v>
      </x:c>
      <x:c r="D19" s="17" t="n">
        <x:v>158.33</x:v>
      </x:c>
      <x:c r="E19" s="17" t="n">
        <x:v>3006.832193551858</x:v>
      </x:c>
      <x:c r="F19" s="17" t="str">
        <x:v>1,050–8,608</x:v>
      </x:c>
      <x:c r="G19" s="17"/>
      <x:c r="H19" s="17"/>
      <x:c r="I19" s="17"/>
      <x:c r="J19" s="17"/>
      <x:c r="K19" s="17"/>
      <x:c r="L19" s="17"/>
      <x:c r="M19" s="17"/>
      <x:c r="N19" s="17"/>
      <x:c r="O19" s="17"/>
      <x:c r="P19" s="17"/>
      <x:c r="Q19" s="17"/>
      <x:c r="R19" s="17"/>
      <x:c r="S19" s="17"/>
      <x:c r="T19" s="17"/>
      <x:c r="U19" s="17"/>
      <x:c r="V19" s="17"/>
      <x:c r="W19" s="17"/>
      <x:c r="X19" s="17"/>
      <x:c r="Y19" s="17"/>
      <x:c r="Z19" s="17"/>
    </x:row>
    <x:row r="20">
      <x:c r="A20" s="17" t="str">
        <x:v>GPT-5.6 Terra</x:v>
      </x:c>
      <x:c r="B20" s="17" t="str">
        <x:v>OpenAI</x:v>
      </x:c>
      <x:c r="C20" s="17" t="n">
        <x:v>46212</x:v>
      </x:c>
      <x:c r="D20" s="17" t="n">
        <x:v>158.25</x:v>
      </x:c>
      <x:c r="E20" s="17" t="n">
        <x:v>2506.020879298851</x:v>
      </x:c>
      <x:c r="F20" s="17" t="str">
        <x:v>875–7,175</x:v>
      </x:c>
      <x:c r="G20" s="17"/>
      <x:c r="H20" s="17"/>
      <x:c r="I20" s="17"/>
      <x:c r="J20" s="17"/>
      <x:c r="K20" s="17"/>
      <x:c r="L20" s="17"/>
      <x:c r="M20" s="17"/>
      <x:c r="N20" s="17"/>
      <x:c r="O20" s="17"/>
      <x:c r="P20" s="17"/>
      <x:c r="Q20" s="17"/>
      <x:c r="R20" s="17"/>
      <x:c r="S20" s="17"/>
      <x:c r="T20" s="17"/>
      <x:c r="U20" s="17"/>
      <x:c r="V20" s="17"/>
      <x:c r="W20" s="17"/>
      <x:c r="X20" s="17"/>
      <x:c r="Y20" s="17"/>
      <x:c r="Z20" s="17"/>
    </x:row>
    <x:row r="21">
      <x:c r="A21" s="17" t="str">
        <x:v>Claude Opus 4.8</x:v>
      </x:c>
      <x:c r="B21" s="17" t="str">
        <x:v>Anthropic</x:v>
      </x:c>
      <x:c r="C21" s="17" t="n">
        <x:v>46170</x:v>
      </x:c>
      <x:c r="D21" s="17" t="n">
        <x:v>157.85</x:v>
      </x:c>
      <x:c r="E21" s="17" t="n">
        <x:v>2591.903247744197</x:v>
      </x:c>
      <x:c r="F21" s="17" t="str">
        <x:v>905–7,420</x:v>
      </x:c>
      <x:c r="G21" s="17"/>
      <x:c r="H21" s="17"/>
      <x:c r="I21" s="17"/>
      <x:c r="J21" s="17"/>
      <x:c r="K21" s="17"/>
      <x:c r="L21" s="17"/>
      <x:c r="M21" s="17"/>
      <x:c r="N21" s="17"/>
      <x:c r="O21" s="17"/>
      <x:c r="P21" s="17"/>
      <x:c r="Q21" s="17"/>
      <x:c r="R21" s="17"/>
      <x:c r="S21" s="17"/>
      <x:c r="T21" s="17"/>
      <x:c r="U21" s="17"/>
      <x:c r="V21" s="17"/>
      <x:c r="W21" s="17"/>
      <x:c r="X21" s="17"/>
      <x:c r="Y21" s="17"/>
      <x:c r="Z21" s="17"/>
    </x:row>
    <x:row r="22">
      <x:c r="A22" s="17" t="str">
        <x:v>GPT-5.4 Pro</x:v>
      </x:c>
      <x:c r="B22" s="17" t="str">
        <x:v>OpenAI</x:v>
      </x:c>
      <x:c r="C22" s="17" t="n">
        <x:v>46086</x:v>
      </x:c>
      <x:c r="D22" s="17" t="n">
        <x:v>157.83</x:v>
      </x:c>
      <x:c r="E22" s="17" t="n">
        <x:v>3111.9962015629517</x:v>
      </x:c>
      <x:c r="F22" s="17" t="str">
        <x:v>1,087–8,909</x:v>
      </x:c>
      <x:c r="G22" s="17"/>
      <x:c r="H22" s="17"/>
      <x:c r="I22" s="17"/>
      <x:c r="J22" s="17"/>
      <x:c r="K22" s="17"/>
      <x:c r="L22" s="17"/>
      <x:c r="M22" s="17"/>
      <x:c r="N22" s="17"/>
      <x:c r="O22" s="17"/>
      <x:c r="P22" s="17"/>
      <x:c r="Q22" s="17"/>
      <x:c r="R22" s="17"/>
      <x:c r="S22" s="17"/>
      <x:c r="T22" s="17"/>
      <x:c r="U22" s="17"/>
      <x:c r="V22" s="17"/>
      <x:c r="W22" s="17"/>
      <x:c r="X22" s="17"/>
      <x:c r="Y22" s="17"/>
      <x:c r="Z22" s="17"/>
    </x:row>
    <x:row r="23">
      <x:c r="A23" s="17" t="str">
        <x:v>GPT-5.4</x:v>
      </x:c>
      <x:c r="B23" s="17" t="str">
        <x:v>OpenAI</x:v>
      </x:c>
      <x:c r="C23" s="17" t="n">
        <x:v>46086</x:v>
      </x:c>
      <x:c r="D23" s="17" t="n">
        <x:v>156.03</x:v>
      </x:c>
      <x:c r="E23" s="17" t="n">
        <x:v>2383.9849553817717</x:v>
      </x:c>
      <x:c r="F23" s="17" t="str">
        <x:v>833–6,825</x:v>
      </x:c>
      <x:c r="G23" s="17"/>
      <x:c r="H23" s="17"/>
      <x:c r="I23" s="17"/>
      <x:c r="J23" s="17"/>
      <x:c r="K23" s="17"/>
      <x:c r="L23" s="17"/>
      <x:c r="M23" s="17"/>
      <x:c r="N23" s="17"/>
      <x:c r="O23" s="17"/>
      <x:c r="P23" s="17"/>
      <x:c r="Q23" s="17"/>
      <x:c r="R23" s="17"/>
      <x:c r="S23" s="17"/>
      <x:c r="T23" s="17"/>
      <x:c r="U23" s="17"/>
      <x:c r="V23" s="17"/>
      <x:c r="W23" s="17"/>
      <x:c r="X23" s="17"/>
      <x:c r="Y23" s="17"/>
      <x:c r="Z23" s="17"/>
    </x:row>
    <x:row r="24">
      <x:c r="A24" s="17" t="str">
        <x:v>Claude Opus 4.7</x:v>
      </x:c>
      <x:c r="B24" s="17" t="str">
        <x:v>Anthropic</x:v>
      </x:c>
      <x:c r="C24" s="17" t="n">
        <x:v>46128</x:v>
      </x:c>
      <x:c r="D24" s="17" t="n">
        <x:v>156.01</x:v>
      </x:c>
      <x:c r="E24" s="17" t="n">
        <x:v>2166.029905201433</x:v>
      </x:c>
      <x:c r="F24" s="17" t="str">
        <x:v>757–6,201</x:v>
      </x:c>
      <x:c r="G24" s="17"/>
      <x:c r="H24" s="17"/>
      <x:c r="I24" s="17"/>
      <x:c r="J24" s="17"/>
      <x:c r="K24" s="17"/>
      <x:c r="L24" s="17"/>
      <x:c r="M24" s="17"/>
      <x:c r="N24" s="17"/>
      <x:c r="O24" s="17"/>
      <x:c r="P24" s="17"/>
      <x:c r="Q24" s="17"/>
      <x:c r="R24" s="17"/>
      <x:c r="S24" s="17"/>
      <x:c r="T24" s="17"/>
      <x:c r="U24" s="17"/>
      <x:c r="V24" s="17"/>
      <x:c r="W24" s="17"/>
      <x:c r="X24" s="17"/>
      <x:c r="Y24" s="17"/>
      <x:c r="Z24" s="17"/>
    </x:row>
    <x:row r="25">
      <x:c r="A25" s="17" t="str">
        <x:v>GPT-5.6 Luna</x:v>
      </x:c>
      <x:c r="B25" s="17" t="str">
        <x:v>OpenAI</x:v>
      </x:c>
      <x:c r="C25" s="17" t="n">
        <x:v>46212</x:v>
      </x:c>
      <x:c r="D25" s="17" t="n">
        <x:v>155.62</x:v>
      </x:c>
      <x:c r="E25" s="17" t="n">
        <x:v>1697.7830371135199</x:v>
      </x:c>
      <x:c r="F25" s="17" t="str">
        <x:v>593–4,861</x:v>
      </x:c>
      <x:c r="G25" s="17"/>
      <x:c r="H25" s="17"/>
      <x:c r="I25" s="17"/>
      <x:c r="J25" s="17"/>
      <x:c r="K25" s="17"/>
      <x:c r="L25" s="17"/>
      <x:c r="M25" s="17"/>
      <x:c r="N25" s="17"/>
      <x:c r="O25" s="17"/>
      <x:c r="P25" s="17"/>
      <x:c r="Q25" s="17"/>
      <x:c r="R25" s="17"/>
      <x:c r="S25" s="17"/>
      <x:c r="T25" s="17"/>
      <x:c r="U25" s="17"/>
      <x:c r="V25" s="17"/>
      <x:c r="W25" s="17"/>
      <x:c r="X25" s="17"/>
      <x:c r="Y25" s="17"/>
      <x:c r="Z25" s="17"/>
    </x:row>
    <x:row r="26">
      <x:c r="A26" s="17"/>
      <x:c r="B26" s="17"/>
      <x:c r="C26" s="17"/>
      <x:c r="D26" s="17"/>
      <x:c r="E26" s="17"/>
      <x:c r="F26" s="17"/>
      <x:c r="G26" s="17"/>
      <x:c r="H26" s="17"/>
      <x:c r="I26" s="17"/>
      <x:c r="J26" s="17"/>
      <x:c r="K26" s="17"/>
      <x:c r="L26" s="17"/>
      <x:c r="M26" s="17"/>
      <x:c r="N26" s="17"/>
      <x:c r="O26" s="17"/>
      <x:c r="P26" s="17"/>
      <x:c r="Q26" s="17"/>
      <x:c r="R26" s="17"/>
      <x:c r="S26" s="17"/>
      <x:c r="T26" s="17"/>
      <x:c r="U26" s="17"/>
      <x:c r="V26" s="17"/>
      <x:c r="W26" s="17"/>
      <x:c r="X26" s="17"/>
      <x:c r="Y26" s="17"/>
      <x:c r="Z26" s="17"/>
    </x:row>
    <x:row r="27">
      <x:c r="A27" s="17"/>
      <x:c r="B27" s="17"/>
      <x:c r="C27" s="17"/>
      <x:c r="D27" s="17"/>
      <x:c r="E27" s="17"/>
      <x:c r="F27" s="17"/>
      <x:c r="G27" s="17"/>
      <x:c r="H27" s="17"/>
      <x:c r="I27" s="17"/>
      <x:c r="J27" s="17"/>
      <x:c r="K27" s="17"/>
      <x:c r="L27" s="17"/>
      <x:c r="M27" s="17"/>
      <x:c r="N27" s="17"/>
      <x:c r="O27" s="17"/>
      <x:c r="P27" s="17"/>
      <x:c r="Q27" s="17"/>
      <x:c r="R27" s="17"/>
      <x:c r="S27" s="17"/>
      <x:c r="T27" s="17"/>
      <x:c r="U27" s="17"/>
      <x:c r="V27" s="17"/>
      <x:c r="W27" s="17"/>
      <x:c r="X27" s="17"/>
      <x:c r="Y27" s="17"/>
      <x:c r="Z27" s="17"/>
    </x:row>
    <x:row r="28">
      <x:c r="A28" s="18" t="str">
        <x:v>Reading note: estimates are regression-implied open-weight-equivalent total parameter counts. Treat them as rough scale indicators, especially for MoE/reasoning models where active parameters, data quality, post-training, and test-time compute can dominate raw total parameters.</x:v>
      </x:c>
      <x:c r="B28" s="18"/>
      <x:c r="C28" s="18"/>
      <x:c r="D28" s="18"/>
      <x:c r="E28" s="18"/>
      <x:c r="F28" s="18"/>
      <x:c r="G28" s="18"/>
      <x:c r="H28" s="18"/>
      <x:c r="I28" s="18"/>
      <x:c r="J28" s="18"/>
      <x:c r="K28" s="18"/>
      <x:c r="L28" s="18"/>
      <x:c r="M28" s="18"/>
      <x:c r="N28" s="18"/>
      <x:c r="O28" s="18"/>
      <x:c r="P28" s="18"/>
      <x:c r="Q28" s="18"/>
      <x:c r="R28" s="18"/>
      <x:c r="S28" s="18"/>
      <x:c r="T28" s="18"/>
      <x:c r="U28" s="18"/>
      <x:c r="V28" s="18"/>
      <x:c r="W28" s="18"/>
      <x:c r="X28" s="18"/>
      <x:c r="Y28" s="18"/>
      <x:c r="Z28" s="18"/>
    </x:row>
  </x:sheetData>
  <x:pageMargins left="0.7" right="0.7" top="0.75" bottom="0.75" header="0.3" footer="0.3"/>
</x:worksheet>
</file>

<file path=xl/worksheets/sheet37.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3" t="str">
        <x:v>Model</x:v>
      </x:c>
      <x:c r="B1" s="73" t="str">
        <x:v>Organization</x:v>
      </x:c>
      <x:c r="C1" s="73" t="str">
        <x:v>Release date</x:v>
      </x:c>
      <x:c r="D1" s="73" t="str">
        <x:v>ECI</x:v>
      </x:c>
      <x:c r="E1" s="73" t="str">
        <x:v>ECI CI low</x:v>
      </x:c>
      <x:c r="F1" s="73" t="str">
        <x:v>ECI CI high</x:v>
      </x:c>
      <x:c r="G1" s="73" t="str">
        <x:v>Years since base</x:v>
      </x:c>
      <x:c r="H1" s="73" t="str">
        <x:v>Implied log10 total params</x:v>
      </x:c>
      <x:c r="I1" s="73" t="str">
        <x:v>Implied total params (B)</x:v>
      </x:c>
      <x:c r="J1" s="73" t="str">
        <x:v>1-sigma low total params (B)</x:v>
      </x:c>
      <x:c r="K1" s="73" t="str">
        <x:v>1-sigma high total params (B)</x:v>
      </x:c>
      <x:c r="L1" s="73" t="str">
        <x:v>ECI-CI low params (B)</x:v>
      </x:c>
      <x:c r="M1" s="73" t="str">
        <x:v>ECI-CI high params (B)</x:v>
      </x:c>
      <x:c r="N1" s="73" t="str">
        <x:v>Inverse-spec implied total params (B)</x:v>
      </x:c>
      <x:c r="O1" s="73" t="str">
        <x:v>Epoch direct/rumor params (B)</x:v>
      </x:c>
      <x:c r="P1" s="73" t="str">
        <x:v>Epoch direct/rumor params notes</x:v>
      </x:c>
      <x:c r="Q1" s="73" t="str">
        <x:v>Source URL</x:v>
      </x:c>
      <x:c r="R1" s="73" t="str">
        <x:v>Epoch direct/rumor source URL</x:v>
      </x:c>
      <x:c r="S1" s="73"/>
      <x:c r="T1" s="73"/>
      <x:c r="U1" s="73"/>
      <x:c r="V1" s="73"/>
      <x:c r="W1" s="73"/>
      <x:c r="X1" s="73"/>
      <x:c r="Y1" s="73"/>
      <x:c r="Z1" s="73"/>
    </x:row>
    <x:row r="2">
      <x:c r="A2" s="16" t="str">
        <x:v>GPT-5.6 Sol</x:v>
      </x:c>
      <x:c r="B2" s="16" t="str">
        <x:v>OpenAI</x:v>
      </x:c>
      <x:c r="C2" s="16" t="n">
        <x:v>46212</x:v>
      </x:c>
      <x:c r="D2" s="16" t="n">
        <x:v>161.77</x:v>
      </x:c>
      <x:c r="E2" s="16" t="n">
        <x:v>159.26</x:v>
      </x:c>
      <x:c r="F2" s="16" t="n">
        <x:v>166.01</x:v>
      </x:c>
      <x:c r="G2" s="16" t="n">
        <x:v>3.5181382614647503</x:v>
      </x:c>
      <x:c r="H2" s="16" t="n">
        <x:v>12.625311978644557</x:v>
      </x:c>
      <x:c r="I2" s="16" t="n">
        <x:v>4219.995410540012</x:v>
      </x:c>
      <x:c r="J2" s="16" t="n">
        <x:v>1474.0069084371821</x:v>
      </x:c>
      <x:c r="K2" s="16" t="n">
        <x:v>12081.599592949058</x:v>
      </x:c>
      <x:c r="L2" s="16" t="n">
        <x:v>2910.215750954111</x:v>
      </x:c>
      <x:c r="M2" s="16" t="n">
        <x:v>7905.575513310822</x:v>
      </x:c>
      <x:c r="N2" s="16" t="n">
        <x:v>33021.45616672974</x:v>
      </x:c>
      <x:c r="O2" s="16"/>
      <x:c r="P2" s="16"/>
      <x:c r="Q2" s="16" t="str">
        <x:v>https://epoch.ai/data/eci_scores.csv</x:v>
      </x:c>
      <x:c r="R2" s="16"/>
      <x:c r="S2" s="16"/>
      <x:c r="T2" s="16"/>
      <x:c r="U2" s="16"/>
      <x:c r="V2" s="16"/>
      <x:c r="W2" s="16"/>
      <x:c r="X2" s="16"/>
      <x:c r="Y2" s="16"/>
      <x:c r="Z2" s="16"/>
    </x:row>
    <x:row r="3">
      <x:c r="A3" s="17" t="str">
        <x:v>GPT-5.5 Pro</x:v>
      </x:c>
      <x:c r="B3" s="17" t="str">
        <x:v>OpenAI</x:v>
      </x:c>
      <x:c r="C3" s="17" t="n">
        <x:v>46135</x:v>
      </x:c>
      <x:c r="D3" s="17" t="n">
        <x:v>160.73</x:v>
      </x:c>
      <x:c r="E3" s="17" t="n">
        <x:v>158.24</x:v>
      </x:c>
      <x:c r="F3" s="17" t="n">
        <x:v>164.36</x:v>
      </x:c>
      <x:c r="G3" s="17" t="n">
        <x:v>3.3073237508555784</x:v>
      </x:c>
      <x:c r="H3" s="17" t="n">
        <x:v>12.632423255307785</x:v>
      </x:c>
      <x:c r="I3" s="17" t="n">
        <x:v>4289.663793839491</x:v>
      </x:c>
      <x:c r="J3" s="17" t="n">
        <x:v>1498.3414558223747</x:v>
      </x:c>
      <x:c r="K3" s="17" t="n">
        <x:v>12281.056092169443</x:v>
      </x:c>
      <x:c r="L3" s="17" t="n">
        <x:v>2967.0332558334026</x:v>
      </x:c>
      <x:c r="M3" s="17" t="n">
        <x:v>7342.150404468478</x:v>
      </x:c>
      <x:c r="N3" s="17" t="n">
        <x:v>54435.12473562062</x:v>
      </x:c>
      <x:c r="O3" s="17"/>
      <x:c r="P3" s="17"/>
      <x:c r="Q3" s="17" t="str">
        <x:v>https://epoch.ai/data/eci_scores.csv</x:v>
      </x:c>
      <x:c r="R3" s="17"/>
      <x:c r="S3" s="17"/>
      <x:c r="T3" s="17"/>
      <x:c r="U3" s="17"/>
      <x:c r="V3" s="17"/>
      <x:c r="W3" s="17"/>
      <x:c r="X3" s="17"/>
      <x:c r="Y3" s="17"/>
      <x:c r="Z3" s="17"/>
    </x:row>
    <x:row r="4">
      <x:c r="A4" s="17" t="str">
        <x:v>Claude Fable 5</x:v>
      </x:c>
      <x:c r="B4" s="17" t="str">
        <x:v>Anthropic</x:v>
      </x:c>
      <x:c r="C4" s="17" t="n">
        <x:v>46182</x:v>
      </x:c>
      <x:c r="D4" s="17" t="n">
        <x:v>160.44</x:v>
      </x:c>
      <x:c r="E4" s="17" t="n">
        <x:v>158.05</x:v>
      </x:c>
      <x:c r="F4" s="17" t="n">
        <x:v>164.61</x:v>
      </x:c>
      <x:c r="G4" s="17" t="n">
        <x:v>3.436002737850787</x:v>
      </x:c>
      <x:c r="H4" s="17" t="n">
        <x:v>12.568619919316802</x:v>
      </x:c>
      <x:c r="I4" s="17" t="n">
        <x:v>3703.5645574827186</x:v>
      </x:c>
      <x:c r="J4" s="17" t="n">
        <x:v>1293.6221991943</x:v>
      </x:c>
      <x:c r="K4" s="17" t="n">
        <x:v>10603.088320519757</x:v>
      </x:c>
      <x:c r="L4" s="17" t="n">
        <x:v>2599.8532265445615</x:v>
      </x:c>
      <x:c r="M4" s="17" t="n">
        <x:v>6866.581912310386</x:v>
      </x:c>
      <x:c r="N4" s="17" t="n">
        <x:v>27789.088221602997</x:v>
      </x:c>
      <x:c r="O4" s="17"/>
      <x:c r="P4" s="17"/>
      <x:c r="Q4" s="17" t="str">
        <x:v>https://epoch.ai/data/eci_scores.csv</x:v>
      </x:c>
      <x:c r="R4" s="17"/>
      <x:c r="S4" s="17"/>
      <x:c r="T4" s="17"/>
      <x:c r="U4" s="17"/>
      <x:c r="V4" s="17"/>
      <x:c r="W4" s="17"/>
      <x:c r="X4" s="17"/>
      <x:c r="Y4" s="17"/>
      <x:c r="Z4" s="17"/>
    </x:row>
    <x:row r="5">
      <x:c r="A5" s="17" t="str">
        <x:v>GPT-5.5</x:v>
      </x:c>
      <x:c r="B5" s="17" t="str">
        <x:v>OpenAI</x:v>
      </x:c>
      <x:c r="C5" s="17" t="n">
        <x:v>46135</x:v>
      </x:c>
      <x:c r="D5" s="17" t="n">
        <x:v>158.33</x:v>
      </x:c>
      <x:c r="E5" s="17" t="n">
        <x:v>156.44</x:v>
      </x:c>
      <x:c r="F5" s="17" t="n">
        <x:v>161.43</x:v>
      </x:c>
      <x:c r="G5" s="17" t="n">
        <x:v>3.3073237508555784</x:v>
      </x:c>
      <x:c r="H5" s="17" t="n">
        <x:v>12.478109191503243</x:v>
      </x:c>
      <x:c r="I5" s="17" t="n">
        <x:v>3006.832193551858</x:v>
      </x:c>
      <x:c r="J5" s="17" t="n">
        <x:v>1050.2597739175296</x:v>
      </x:c>
      <x:c r="K5" s="17" t="n">
        <x:v>8608.384387089565</x:v>
      </x:c>
      <x:c r="L5" s="17" t="n">
        <x:v>2272.9342151740957</x:v>
      </x:c>
      <x:c r="M5" s="17" t="n">
        <x:v>4758.07763509126</x:v>
      </x:c>
      <x:c r="N5" s="17" t="n">
        <x:v>20987.221629082116</x:v>
      </x:c>
      <x:c r="O5" s="17"/>
      <x:c r="P5" s="17"/>
      <x:c r="Q5" s="17" t="str">
        <x:v>https://epoch.ai/data/eci_scores.csv</x:v>
      </x:c>
      <x:c r="R5" s="17"/>
      <x:c r="S5" s="17"/>
      <x:c r="T5" s="17"/>
      <x:c r="U5" s="17"/>
      <x:c r="V5" s="17"/>
      <x:c r="W5" s="17"/>
      <x:c r="X5" s="17"/>
      <x:c r="Y5" s="17"/>
      <x:c r="Z5" s="17"/>
    </x:row>
    <x:row r="6">
      <x:c r="A6" s="17" t="str">
        <x:v>GPT-5.6 Terra</x:v>
      </x:c>
      <x:c r="B6" s="17" t="str">
        <x:v>OpenAI</x:v>
      </x:c>
      <x:c r="C6" s="17" t="n">
        <x:v>46212</x:v>
      </x:c>
      <x:c r="D6" s="17" t="n">
        <x:v>158.25</x:v>
      </x:c>
      <x:c r="E6" s="17" t="n">
        <x:v>155.39</x:v>
      </x:c>
      <x:c r="F6" s="17" t="n">
        <x:v>161.26</x:v>
      </x:c>
      <x:c r="G6" s="17" t="n">
        <x:v>3.5181382614647503</x:v>
      </x:c>
      <x:c r="H6" s="17" t="n">
        <x:v>12.398984685064557</x:v>
      </x:c>
      <x:c r="I6" s="17" t="n">
        <x:v>2506.020879298851</x:v>
      </x:c>
      <x:c r="J6" s="17" t="n">
        <x:v>875.3308308223112</x:v>
      </x:c>
      <x:c r="K6" s="17" t="n">
        <x:v>7174.590939041917</x:v>
      </x:c>
      <x:c r="L6" s="17" t="n">
        <x:v>1640.9439953199253</x:v>
      </x:c>
      <x:c r="M6" s="17" t="n">
        <x:v>3913.093634871584</x:v>
      </x:c>
      <x:c r="N6" s="17" t="n">
        <x:v>8160.321811942581</x:v>
      </x:c>
      <x:c r="O6" s="17"/>
      <x:c r="P6" s="17"/>
      <x:c r="Q6" s="17" t="str">
        <x:v>https://epoch.ai/data/eci_scores.csv</x:v>
      </x:c>
      <x:c r="R6" s="17"/>
      <x:c r="S6" s="17"/>
      <x:c r="T6" s="17"/>
      <x:c r="U6" s="17"/>
      <x:c r="V6" s="17"/>
      <x:c r="W6" s="17"/>
      <x:c r="X6" s="17"/>
      <x:c r="Y6" s="17"/>
      <x:c r="Z6" s="17"/>
    </x:row>
    <x:row r="7">
      <x:c r="A7" s="17" t="str">
        <x:v>Claude Opus 4.8</x:v>
      </x:c>
      <x:c r="B7" s="17" t="str">
        <x:v>Anthropic</x:v>
      </x:c>
      <x:c r="C7" s="17" t="n">
        <x:v>46170</x:v>
      </x:c>
      <x:c r="D7" s="17" t="n">
        <x:v>157.85</x:v>
      </x:c>
      <x:c r="E7" s="17" t="n">
        <x:v>155.12</x:v>
      </x:c>
      <x:c r="F7" s="17" t="n">
        <x:v>160.58</x:v>
      </x:c>
      <x:c r="G7" s="17" t="n">
        <x:v>3.403148528405202</x:v>
      </x:c>
      <x:c r="H7" s="17" t="n">
        <x:v>12.413618785873304</x:v>
      </x:c>
      <x:c r="I7" s="17" t="n">
        <x:v>2591.903247744197</x:v>
      </x:c>
      <x:c r="J7" s="17" t="n">
        <x:v>905.3287791814986</x:v>
      </x:c>
      <x:c r="K7" s="17" t="n">
        <x:v>7420.46712768877</x:v>
      </x:c>
      <x:c r="L7" s="17" t="n">
        <x:v>1730.1610798620338</x:v>
      </x:c>
      <x:c r="M7" s="17" t="n">
        <x:v>3882.8537549825232</x:v>
      </x:c>
      <x:c r="N7" s="17" t="n">
        <x:v>11454.218504464401</x:v>
      </x:c>
      <x:c r="O7" s="17"/>
      <x:c r="P7" s="17"/>
      <x:c r="Q7" s="17" t="str">
        <x:v>https://epoch.ai/data/eci_scores.csv</x:v>
      </x:c>
      <x:c r="R7" s="17"/>
      <x:c r="S7" s="17"/>
      <x:c r="T7" s="17"/>
      <x:c r="U7" s="17"/>
      <x:c r="V7" s="17"/>
      <x:c r="W7" s="17"/>
      <x:c r="X7" s="17"/>
      <x:c r="Y7" s="17"/>
      <x:c r="Z7" s="17"/>
    </x:row>
    <x:row r="8">
      <x:c r="A8" s="17" t="str">
        <x:v>GPT-5.4 Pro</x:v>
      </x:c>
      <x:c r="B8" s="17" t="str">
        <x:v>OpenAI</x:v>
      </x:c>
      <x:c r="C8" s="17" t="n">
        <x:v>46086</x:v>
      </x:c>
      <x:c r="D8" s="17" t="n">
        <x:v>157.83</x:v>
      </x:c>
      <x:c r="E8" s="17" t="n">
        <x:v>155.96</x:v>
      </x:c>
      <x:c r="F8" s="17" t="n">
        <x:v>160.88</x:v>
      </x:c>
      <x:c r="G8" s="17" t="n">
        <x:v>3.1731690622861053</x:v>
      </x:c>
      <x:c r="H8" s="17" t="n">
        <x:v>12.493039058227273</x:v>
      </x:c>
      <x:c r="I8" s="17" t="n">
        <x:v>3111.9962015629517</x:v>
      </x:c>
      <x:c r="J8" s="17" t="n">
        <x:v>1086.99262768797</x:v>
      </x:c>
      <x:c r="K8" s="17" t="n">
        <x:v>8909.462780020125</x:v>
      </x:c>
      <x:c r="L8" s="17" t="n">
        <x:v>2359.4060218084537</x:v>
      </x:c>
      <x:c r="M8" s="17" t="n">
        <x:v>4888.172397300232</x:v>
      </x:c>
      <x:c r="N8" s="17" t="n">
        <x:v>30761.478672901896</x:v>
      </x:c>
      <x:c r="O8" s="17"/>
      <x:c r="P8" s="17"/>
      <x:c r="Q8" s="17" t="str">
        <x:v>https://epoch.ai/data/eci_scores.csv</x:v>
      </x:c>
      <x:c r="R8" s="17"/>
      <x:c r="S8" s="17"/>
      <x:c r="T8" s="17"/>
      <x:c r="U8" s="17"/>
      <x:c r="V8" s="17"/>
      <x:c r="W8" s="17"/>
      <x:c r="X8" s="17"/>
      <x:c r="Y8" s="17"/>
      <x:c r="Z8" s="17"/>
    </x:row>
    <x:row r="9">
      <x:c r="A9" s="17" t="str">
        <x:v>GPT-5.4</x:v>
      </x:c>
      <x:c r="B9" s="17" t="str">
        <x:v>OpenAI</x:v>
      </x:c>
      <x:c r="C9" s="17" t="n">
        <x:v>46086</x:v>
      </x:c>
      <x:c r="D9" s="17" t="n">
        <x:v>156.03</x:v>
      </x:c>
      <x:c r="E9" s="17" t="n">
        <x:v>154.45</x:v>
      </x:c>
      <x:c r="F9" s="17" t="n">
        <x:v>158.37</x:v>
      </x:c>
      <x:c r="G9" s="17" t="n">
        <x:v>3.1731690622861053</x:v>
      </x:c>
      <x:c r="H9" s="17" t="n">
        <x:v>12.377303510373864</x:v>
      </x:c>
      <x:c r="I9" s="17" t="n">
        <x:v>2383.9849553817717</x:v>
      </x:c>
      <x:c r="J9" s="17" t="n">
        <x:v>832.7047667081156</x:v>
      </x:c>
      <x:c r="K9" s="17" t="n">
        <x:v>6825.209239469623</x:v>
      </x:c>
      <x:c r="L9" s="17" t="n">
        <x:v>1886.7459149878896</x:v>
      </x:c>
      <x:c r="M9" s="17" t="n">
        <x:v>3371.0075296460873</x:v>
      </x:c>
      <x:c r="N9" s="17" t="n">
        <x:v>15050.953101257812</x:v>
      </x:c>
      <x:c r="O9" s="17"/>
      <x:c r="P9" s="17"/>
      <x:c r="Q9" s="17" t="str">
        <x:v>https://epoch.ai/data/eci_scores.csv</x:v>
      </x:c>
      <x:c r="R9" s="17"/>
      <x:c r="S9" s="17"/>
      <x:c r="T9" s="17"/>
      <x:c r="U9" s="17"/>
      <x:c r="V9" s="17"/>
      <x:c r="W9" s="17"/>
      <x:c r="X9" s="17"/>
      <x:c r="Y9" s="17"/>
      <x:c r="Z9" s="17"/>
    </x:row>
    <x:row r="10">
      <x:c r="A10" s="17" t="str">
        <x:v>Claude Opus 4.7</x:v>
      </x:c>
      <x:c r="B10" s="17" t="str">
        <x:v>Anthropic</x:v>
      </x:c>
      <x:c r="C10" s="17" t="n">
        <x:v>46128</x:v>
      </x:c>
      <x:c r="D10" s="17" t="n">
        <x:v>156.01</x:v>
      </x:c>
      <x:c r="E10" s="17" t="n">
        <x:v>154.07</x:v>
      </x:c>
      <x:c r="F10" s="17" t="n">
        <x:v>158.4</x:v>
      </x:c>
      <x:c r="G10" s="17" t="n">
        <x:v>3.2881587953456535</x:v>
      </x:c>
      <x:c r="H10" s="17" t="n">
        <x:v>12.335664448399323</x:v>
      </x:c>
      <x:c r="I10" s="17" t="n">
        <x:v>2166.029905201433</x:v>
      </x:c>
      <x:c r="J10" s="17" t="n">
        <x:v>756.5750038907953</x:v>
      </x:c>
      <x:c r="K10" s="17" t="n">
        <x:v>6201.216701713995</x:v>
      </x:c>
      <x:c r="L10" s="17" t="n">
        <x:v>1625.2764660152163</x:v>
      </x:c>
      <x:c r="M10" s="17" t="n">
        <x:v>3085.5709489468813</x:v>
      </x:c>
      <x:c r="N10" s="17" t="n">
        <x:v>9075.468986386677</x:v>
      </x:c>
      <x:c r="O10" s="17"/>
      <x:c r="P10" s="17"/>
      <x:c r="Q10" s="17" t="str">
        <x:v>https://epoch.ai/data/eci_scores.csv</x:v>
      </x:c>
      <x:c r="R10" s="17"/>
      <x:c r="S10" s="17"/>
      <x:c r="T10" s="17"/>
      <x:c r="U10" s="17"/>
      <x:c r="V10" s="17"/>
      <x:c r="W10" s="17"/>
      <x:c r="X10" s="17"/>
      <x:c r="Y10" s="17"/>
      <x:c r="Z10" s="17"/>
    </x:row>
    <x:row r="11">
      <x:c r="A11" s="17" t="str">
        <x:v>GPT-5.6 Luna</x:v>
      </x:c>
      <x:c r="B11" s="17" t="str">
        <x:v>OpenAI</x:v>
      </x:c>
      <x:c r="C11" s="17" t="n">
        <x:v>46212</x:v>
      </x:c>
      <x:c r="D11" s="17" t="n">
        <x:v>155.62</x:v>
      </x:c>
      <x:c r="E11" s="17" t="n">
        <x:v>152.89</x:v>
      </x:c>
      <x:c r="F11" s="17" t="n">
        <x:v>158.51</x:v>
      </x:c>
      <x:c r="G11" s="17" t="n">
        <x:v>3.5181382614647503</x:v>
      </x:c>
      <x:c r="H11" s="17" t="n">
        <x:v>12.22988219014541</x:v>
      </x:c>
      <x:c r="I11" s="17" t="n">
        <x:v>1697.7830371135199</x:v>
      </x:c>
      <x:c r="J11" s="17" t="n">
        <x:v>593.020532553743</x:v>
      </x:c>
      <x:c r="K11" s="17" t="n">
        <x:v>4860.653354948012</x:v>
      </x:c>
      <x:c r="L11" s="17" t="n">
        <x:v>1133.313188067611</x:v>
      </x:c>
      <x:c r="M11" s="17" t="n">
        <x:v>2604.36614979715</x:v>
      </x:c>
      <x:c r="N11" s="17" t="n">
        <x:v>2871.5426393134812</x:v>
      </x:c>
      <x:c r="O11" s="17"/>
      <x:c r="P11" s="17"/>
      <x:c r="Q11" s="17" t="str">
        <x:v>https://epoch.ai/data/eci_scores.csv</x:v>
      </x:c>
      <x:c r="R11" s="17"/>
      <x:c r="S11" s="17"/>
      <x:c r="T11" s="17"/>
      <x:c r="U11" s="17"/>
      <x:c r="V11" s="17"/>
      <x:c r="W11" s="17"/>
      <x:c r="X11" s="17"/>
      <x:c r="Y11" s="17"/>
      <x:c r="Z11" s="17"/>
    </x:row>
    <x:row r="12">
      <x:c r="A12" s="17" t="str">
        <x:v>GPT-5.3 Codex</x:v>
      </x:c>
      <x:c r="B12" s="17" t="str">
        <x:v>OpenAI</x:v>
      </x:c>
      <x:c r="C12" s="17" t="n">
        <x:v>46058</x:v>
      </x:c>
      <x:c r="D12" s="17" t="n">
        <x:v>155.49</x:v>
      </x:c>
      <x:c r="E12" s="17" t="n">
        <x:v>153.29</x:v>
      </x:c>
      <x:c r="F12" s="17" t="n">
        <x:v>158.84</x:v>
      </x:c>
      <x:c r="G12" s="17" t="n">
        <x:v>3.0965092402464065</x:v>
      </x:c>
      <x:c r="H12" s="17" t="n">
        <x:v>12.369484920313067</x:v>
      </x:c>
      <x:c r="I12" s="17" t="n">
        <x:v>2341.4501733106463</x:v>
      </x:c>
      <x:c r="J12" s="17" t="n">
        <x:v>817.847745189771</x:v>
      </x:c>
      <x:c r="K12" s="17" t="n">
        <x:v>6703.434650693252</x:v>
      </x:c>
      <x:c r="L12" s="17" t="n">
        <x:v>1690.559115661147</x:v>
      </x:c>
      <x:c r="M12" s="17" t="n">
        <x:v>3844.869770198277</x:v>
      </x:c>
      <x:c r="N12" s="17" t="n">
        <x:v>16927.574945359123</x:v>
      </x:c>
      <x:c r="O12" s="17"/>
      <x:c r="P12" s="17"/>
      <x:c r="Q12" s="17" t="str">
        <x:v>https://epoch.ai/data/eci_scores.csv</x:v>
      </x:c>
      <x:c r="R12" s="17"/>
      <x:c r="S12" s="17"/>
      <x:c r="T12" s="17"/>
      <x:c r="U12" s="17"/>
      <x:c r="V12" s="17"/>
      <x:c r="W12" s="17"/>
      <x:c r="X12" s="17"/>
      <x:c r="Y12" s="17"/>
      <x:c r="Z12" s="17"/>
    </x:row>
    <x:row r="13">
      <x:c r="A13" s="17" t="str">
        <x:v>Claude Opus 4.6</x:v>
      </x:c>
      <x:c r="B13" s="17" t="str">
        <x:v>Anthropic</x:v>
      </x:c>
      <x:c r="C13" s="17" t="n">
        <x:v>46058</x:v>
      </x:c>
      <x:c r="D13" s="17" t="n">
        <x:v>155.31</x:v>
      </x:c>
      <x:c r="E13" s="17" t="n">
        <x:v>153.34</x:v>
      </x:c>
      <x:c r="F13" s="17" t="n">
        <x:v>157.92</x:v>
      </x:c>
      <x:c r="G13" s="17" t="n">
        <x:v>3.0965092402464065</x:v>
      </x:c>
      <x:c r="H13" s="17" t="n">
        <x:v>12.357911365527725</x:v>
      </x:c>
      <x:c r="I13" s="17" t="n">
        <x:v>2279.8767280894963</x:v>
      </x:c>
      <x:c r="J13" s="17" t="n">
        <x:v>796.3406877636968</x:v>
      </x:c>
      <x:c r="K13" s="17" t="n">
        <x:v>6527.153484874371</x:v>
      </x:c>
      <x:c r="L13" s="17" t="n">
        <x:v>1703.1199576192569</x:v>
      </x:c>
      <x:c r="M13" s="17" t="n">
        <x:v>3355.273369551312</x:v>
      </x:c>
      <x:c r="N13" s="17" t="n">
        <x:v>15759.789947561645</x:v>
      </x:c>
      <x:c r="O13" s="17"/>
      <x:c r="P13" s="17"/>
      <x:c r="Q13" s="17" t="str">
        <x:v>https://epoch.ai/data/eci_scores.csv</x:v>
      </x:c>
      <x:c r="R13" s="17"/>
      <x:c r="S13" s="17"/>
      <x:c r="T13" s="17"/>
      <x:c r="U13" s="17"/>
      <x:c r="V13" s="17"/>
      <x:c r="W13" s="17"/>
      <x:c r="X13" s="17"/>
      <x:c r="Y13" s="17"/>
      <x:c r="Z13" s="17"/>
    </x:row>
    <x:row r="14">
      <x:c r="A14" s="17" t="str">
        <x:v>Gemini 3.1 Pro</x:v>
      </x:c>
      <x:c r="B14" s="17" t="str">
        <x:v>Google DeepMind</x:v>
      </x:c>
      <x:c r="C14" s="17" t="n">
        <x:v>46072</x:v>
      </x:c>
      <x:c r="D14" s="17" t="n">
        <x:v>154.84</x:v>
      </x:c>
      <x:c r="E14" s="17" t="n">
        <x:v>152.95</x:v>
      </x:c>
      <x:c r="F14" s="17" t="n">
        <x:v>157.9</x:v>
      </x:c>
      <x:c r="G14" s="17" t="n">
        <x:v>3.134839151266256</x:v>
      </x:c>
      <x:c r="H14" s="17" t="n">
        <x:v>12.314240490885055</x:v>
      </x:c>
      <x:c r="I14" s="17" t="n">
        <x:v>2061.771304576371</x:v>
      </x:c>
      <x:c r="J14" s="17" t="n">
        <x:v>720.1584008770805</x:v>
      </x:c>
      <x:c r="K14" s="17" t="n">
        <x:v>5902.730437077987</x:v>
      </x:c>
      <x:c r="L14" s="17" t="n">
        <x:v>1558.54076329416</x:v>
      </x:c>
      <x:c r="M14" s="17" t="n">
        <x:v>3243.328379683012</x:v>
      </x:c>
      <x:c r="N14" s="17" t="n">
        <x:v>11076.649215109259</x:v>
      </x:c>
      <x:c r="O14" s="17"/>
      <x:c r="P14" s="17"/>
      <x:c r="Q14" s="17" t="str">
        <x:v>https://epoch.ai/data/eci_scores.csv</x:v>
      </x:c>
      <x:c r="R14" s="17"/>
      <x:c r="S14" s="17"/>
      <x:c r="T14" s="17"/>
      <x:c r="U14" s="17"/>
      <x:c r="V14" s="17"/>
      <x:c r="W14" s="17"/>
      <x:c r="X14" s="17"/>
      <x:c r="Y14" s="17"/>
      <x:c r="Z14" s="17"/>
    </x:row>
    <x:row r="15">
      <x:c r="A15" s="17" t="str">
        <x:v>GPT-5.2 Pro</x:v>
      </x:c>
      <x:c r="B15" s="17" t="str">
        <x:v>OpenAI</x:v>
      </x:c>
      <x:c r="C15" s="17" t="n">
        <x:v>46002</x:v>
      </x:c>
      <x:c r="D15" s="17" t="n">
        <x:v>154.65</x:v>
      </x:c>
      <x:c r="E15" s="17" t="n">
        <x:v>152.88</x:v>
      </x:c>
      <x:c r="F15" s="17" t="n">
        <x:v>157.03</x:v>
      </x:c>
      <x:c r="G15" s="17" t="n">
        <x:v>2.943189596167009</x:v>
      </x:c>
      <x:c r="H15" s="17" t="n">
        <x:v>12.369279146571925</x:v>
      </x:c>
      <x:c r="I15" s="17" t="n">
        <x:v>2340.341029960614</x:v>
      </x:c>
      <x:c r="J15" s="17" t="n">
        <x:v>817.4603312707151</x:v>
      </x:c>
      <x:c r="K15" s="17" t="n">
        <x:v>6700.25923827152</x:v>
      </x:c>
      <x:c r="L15" s="17" t="n">
        <x:v>1800.8292020273595</x:v>
      </x:c>
      <x:c r="M15" s="17" t="n">
        <x:v>3328.9499052128454</x:v>
      </x:c>
      <x:c r="N15" s="17" t="n">
        <x:v>23553.131576258005</x:v>
      </x:c>
      <x:c r="O15" s="17"/>
      <x:c r="P15" s="17"/>
      <x:c r="Q15" s="17" t="str">
        <x:v>https://epoch.ai/data/eci_scores.csv</x:v>
      </x:c>
      <x:c r="R15" s="17"/>
      <x:c r="S15" s="17"/>
      <x:c r="T15" s="17"/>
      <x:c r="U15" s="17"/>
      <x:c r="V15" s="17"/>
      <x:c r="W15" s="17"/>
      <x:c r="X15" s="17"/>
      <x:c r="Y15" s="17"/>
      <x:c r="Z15" s="17"/>
    </x:row>
    <x:row r="16">
      <x:c r="A16" s="17" t="str">
        <x:v>Gemini 3.5 Flash</x:v>
      </x:c>
      <x:c r="B16" s="17" t="str">
        <x:v>Google</x:v>
      </x:c>
      <x:c r="C16" s="17" t="n">
        <x:v>46161</x:v>
      </x:c>
      <x:c r="D16" s="17" t="n">
        <x:v>154.58</x:v>
      </x:c>
      <x:c r="E16" s="17" t="n">
        <x:v>152.84</x:v>
      </x:c>
      <x:c r="F16" s="17" t="n">
        <x:v>157.2</x:v>
      </x:c>
      <x:c r="G16" s="17" t="n">
        <x:v>3.378507871321013</x:v>
      </x:c>
      <x:c r="H16" s="17" t="n">
        <x:v>12.212012969248791</x:v>
      </x:c>
      <x:c r="I16" s="17" t="n">
        <x:v>1629.3446887060481</x:v>
      </x:c>
      <x:c r="J16" s="17" t="n">
        <x:v>569.115625429274</x:v>
      </x:c>
      <x:c r="K16" s="17" t="n">
        <x:v>4664.718373550482</x:v>
      </x:c>
      <x:c r="L16" s="17" t="n">
        <x:v>1259.3175998997358</x:v>
      </x:c>
      <x:c r="M16" s="17" t="n">
        <x:v>2401.444139640455</x:v>
      </x:c>
      <x:c r="N16" s="17" t="n">
        <x:v>3478.0191932364205</x:v>
      </x:c>
      <x:c r="O16" s="17"/>
      <x:c r="P16" s="17"/>
      <x:c r="Q16" s="17" t="str">
        <x:v>https://epoch.ai/data/eci_scores.csv</x:v>
      </x:c>
      <x:c r="R16" s="17"/>
      <x:c r="S16" s="17"/>
      <x:c r="T16" s="17"/>
      <x:c r="U16" s="17"/>
      <x:c r="V16" s="17"/>
      <x:c r="W16" s="17"/>
      <x:c r="X16" s="17"/>
      <x:c r="Y16" s="17"/>
      <x:c r="Z16" s="17"/>
    </x:row>
    <x:row r="17">
      <x:c r="A17" s="17" t="str">
        <x:v>Muse Spark</x:v>
      </x:c>
      <x:c r="B17" s="17" t="str">
        <x:v>Meta AI</x:v>
      </x:c>
      <x:c r="C17" s="17" t="n">
        <x:v>46120</x:v>
      </x:c>
      <x:c r="D17" s="17" t="n">
        <x:v>154.27</x:v>
      </x:c>
      <x:c r="E17" s="17" t="n">
        <x:v>151.76</x:v>
      </x:c>
      <x:c r="F17" s="17" t="n">
        <x:v>158.17</x:v>
      </x:c>
      <x:c r="G17" s="17" t="n">
        <x:v>3.266255989048597</x:v>
      </x:c>
      <x:c r="H17" s="17" t="n">
        <x:v>12.231473059082521</x:v>
      </x:c>
      <x:c r="I17" s="17" t="n">
        <x:v>1704.0136096740468</x:v>
      </x:c>
      <x:c r="J17" s="17" t="n">
        <x:v>595.1968161996442</x:v>
      </x:c>
      <x:c r="K17" s="17" t="n">
        <x:v>4878.491119113131</x:v>
      </x:c>
      <x:c r="L17" s="17" t="n">
        <x:v>1175.1309573294059</x:v>
      </x:c>
      <x:c r="M17" s="17" t="n">
        <x:v>3035.522195619995</x:v>
      </x:c>
      <x:c r="N17" s="17" t="n">
        <x:v>4999.926364942744</x:v>
      </x:c>
      <x:c r="O17" s="17"/>
      <x:c r="P17" s="17"/>
      <x:c r="Q17" s="17" t="str">
        <x:v>https://epoch.ai/data/eci_scores.csv</x:v>
      </x:c>
      <x:c r="R17" s="17"/>
      <x:c r="S17" s="17"/>
      <x:c r="T17" s="17"/>
      <x:c r="U17" s="17"/>
      <x:c r="V17" s="17"/>
      <x:c r="W17" s="17"/>
      <x:c r="X17" s="17"/>
      <x:c r="Y17" s="17"/>
      <x:c r="Z17" s="17"/>
    </x:row>
    <x:row r="18">
      <x:c r="A18" s="17" t="str">
        <x:v>GPT-5.2</x:v>
      </x:c>
      <x:c r="B18" s="17" t="str">
        <x:v>OpenAI</x:v>
      </x:c>
      <x:c r="C18" s="17" t="n">
        <x:v>46002</x:v>
      </x:c>
      <x:c r="D18" s="17" t="n">
        <x:v>153.7</x:v>
      </x:c>
      <x:c r="E18" s="17" t="n">
        <x:v>152.26</x:v>
      </x:c>
      <x:c r="F18" s="17" t="n">
        <x:v>155.46</x:v>
      </x:c>
      <x:c r="G18" s="17" t="n">
        <x:v>2.943189596167009</x:v>
      </x:c>
      <x:c r="H18" s="17" t="n">
        <x:v>12.308196496315958</x:v>
      </x:c>
      <x:c r="I18" s="17" t="n">
        <x:v>2033.2767578789833</x:v>
      </x:c>
      <x:c r="J18" s="17" t="n">
        <x:v>710.2055088479013</x:v>
      </x:c>
      <x:c r="K18" s="17" t="n">
        <x:v>5821.152219499693</x:v>
      </x:c>
      <x:c r="L18" s="17" t="n">
        <x:v>1642.8883805101905</x:v>
      </x:c>
      <x:c r="M18" s="17" t="n">
        <x:v>2638.5184970950336</x:v>
      </x:c>
      <x:c r="N18" s="17" t="n">
        <x:v>16151.156793225238</x:v>
      </x:c>
      <x:c r="O18" s="17"/>
      <x:c r="P18" s="17"/>
      <x:c r="Q18" s="17" t="str">
        <x:v>https://epoch.ai/data/eci_scores.csv</x:v>
      </x:c>
      <x:c r="R18" s="17"/>
      <x:c r="S18" s="17"/>
      <x:c r="T18" s="17"/>
      <x:c r="U18" s="17"/>
      <x:c r="V18" s="17"/>
      <x:c r="W18" s="17"/>
      <x:c r="X18" s="17"/>
      <x:c r="Y18" s="17"/>
      <x:c r="Z18" s="17"/>
    </x:row>
    <x:row r="19">
      <x:c r="A19" s="17" t="str">
        <x:v>Gemini 3 Pro</x:v>
      </x:c>
      <x:c r="B19" s="17" t="str">
        <x:v>Google DeepMind</x:v>
      </x:c>
      <x:c r="C19" s="17" t="n">
        <x:v>45979</x:v>
      </x:c>
      <x:c r="D19" s="17" t="n">
        <x:v>153.24</x:v>
      </x:c>
      <x:c r="E19" s="17" t="n">
        <x:v>151.34</x:v>
      </x:c>
      <x:c r="F19" s="17" t="n">
        <x:v>155.77</x:v>
      </x:c>
      <x:c r="G19" s="17" t="n">
        <x:v>2.8802190280629705</x:v>
      </x:c>
      <x:c r="H19" s="17" t="n">
        <x:v>12.300717766543547</x:v>
      </x:c>
      <x:c r="I19" s="17" t="n">
        <x:v>1998.5626485058056</x:v>
      </x:c>
      <x:c r="J19" s="17" t="n">
        <x:v>698.0801788277533</x:v>
      </x:c>
      <x:c r="K19" s="17" t="n">
        <x:v>5721.767758411167</x:v>
      </x:c>
      <x:c r="L19" s="17" t="n">
        <x:v>1508.5248406510163</x:v>
      </x:c>
      <x:c r="M19" s="17" t="n">
        <x:v>2906.635067170561</x:v>
      </x:c>
      <x:c r="N19" s="17" t="n">
        <x:v>17672.1070306673</x:v>
      </x:c>
      <x:c r="O19" s="17"/>
      <x:c r="P19" s="17"/>
      <x:c r="Q19" s="17" t="str">
        <x:v>https://epoch.ai/data/eci_scores.csv</x:v>
      </x:c>
      <x:c r="R19" s="17"/>
      <x:c r="S19" s="17"/>
      <x:c r="T19" s="17"/>
      <x:c r="U19" s="17"/>
      <x:c r="V19" s="17"/>
      <x:c r="W19" s="17"/>
      <x:c r="X19" s="17"/>
      <x:c r="Y19" s="17"/>
      <x:c r="Z19" s="17"/>
    </x:row>
    <x:row r="20">
      <x:c r="A20" s="17" t="str">
        <x:v>Claude Sonnet 5</x:v>
      </x:c>
      <x:c r="B20" s="17" t="str">
        <x:v>Anthropic</x:v>
      </x:c>
      <x:c r="C20" s="17" t="n">
        <x:v>46203</x:v>
      </x:c>
      <x:c r="D20" s="17" t="n">
        <x:v>153.2</x:v>
      </x:c>
      <x:c r="E20" s="17" t="n">
        <x:v>150.47</x:v>
      </x:c>
      <x:c r="F20" s="17" t="n">
        <x:v>155.24</x:v>
      </x:c>
      <x:c r="G20" s="17" t="n">
        <x:v>3.4934976043805612</x:v>
      </x:c>
      <x:c r="H20" s="17" t="n">
        <x:v>12.08292927111834</x:v>
      </x:c>
      <x:c r="I20" s="17" t="n">
        <x:v>1210.400992477501</x:v>
      </x:c>
      <x:c r="J20" s="17" t="n">
        <x:v>422.7823140363915</x:v>
      </x:c>
      <x:c r="K20" s="17" t="n">
        <x:v>3465.3071189359434</x:v>
      </x:c>
      <x:c r="L20" s="17" t="n">
        <x:v>807.9733261778113</x:v>
      </x:c>
      <x:c r="M20" s="17" t="n">
        <x:v>1637.1792262349986</x:v>
      </x:c>
      <x:c r="N20" s="17" t="n">
        <x:v>1222.0246333370444</x:v>
      </x:c>
      <x:c r="O20" s="17"/>
      <x:c r="P20" s="17"/>
      <x:c r="Q20" s="17" t="str">
        <x:v>https://epoch.ai/data/eci_scores.csv</x:v>
      </x:c>
      <x:c r="R20" s="17"/>
      <x:c r="S20" s="17"/>
      <x:c r="T20" s="17"/>
      <x:c r="U20" s="17"/>
      <x:c r="V20" s="17"/>
      <x:c r="W20" s="17"/>
      <x:c r="X20" s="17"/>
      <x:c r="Y20" s="17"/>
      <x:c r="Z20" s="17"/>
    </x:row>
    <x:row r="21">
      <x:c r="A21" s="17" t="str">
        <x:v>Claude Sonnet 4.6</x:v>
      </x:c>
      <x:c r="B21" s="17" t="str">
        <x:v>Anthropic</x:v>
      </x:c>
      <x:c r="C21" s="17" t="n">
        <x:v>46070</x:v>
      </x:c>
      <x:c r="D21" s="17" t="n">
        <x:v>153.18</x:v>
      </x:c>
      <x:c r="E21" s="17" t="n">
        <x:v>149.67</x:v>
      </x:c>
      <x:c r="F21" s="17" t="n">
        <x:v>156.08</x:v>
      </x:c>
      <x:c r="G21" s="17" t="n">
        <x:v>3.1293634496919918</x:v>
      </x:c>
      <x:c r="H21" s="17" t="n">
        <x:v>12.209428173488952</x:v>
      </x:c>
      <x:c r="I21" s="17" t="n">
        <x:v>1619.6760989411607</x:v>
      </x:c>
      <x:c r="J21" s="17" t="n">
        <x:v>565.7384729156258</x:v>
      </x:c>
      <x:c r="K21" s="17" t="n">
        <x:v>4637.037767577286</x:v>
      </x:c>
      <x:c r="L21" s="17" t="n">
        <x:v>963.2607294431879</x:v>
      </x:c>
      <x:c r="M21" s="17" t="n">
        <x:v>2488.2327421949426</x:v>
      </x:c>
      <x:c r="N21" s="17" t="n">
        <x:v>5866.893263564347</x:v>
      </x:c>
      <x:c r="O21" s="17"/>
      <x:c r="P21" s="17"/>
      <x:c r="Q21" s="17" t="str">
        <x:v>https://epoch.ai/data/eci_scores.csv</x:v>
      </x:c>
      <x:c r="R21" s="17"/>
      <x:c r="S21" s="17"/>
      <x:c r="T21" s="17"/>
      <x:c r="U21" s="17"/>
      <x:c r="V21" s="17"/>
      <x:c r="W21" s="17"/>
      <x:c r="X21" s="17"/>
      <x:c r="Y21" s="17"/>
      <x:c r="Z21" s="17"/>
    </x:row>
    <x:row r="22">
      <x:c r="A22" s="17" t="str">
        <x:v>Grok 4.5</x:v>
      </x:c>
      <x:c r="B22" s="17" t="str">
        <x:v>xAI</x:v>
      </x:c>
      <x:c r="C22" s="17" t="n">
        <x:v>46211</x:v>
      </x:c>
      <x:c r="D22" s="17" t="n">
        <x:v>153.17</x:v>
      </x:c>
      <x:c r="E22" s="17" t="n">
        <x:v>151.65</x:v>
      </x:c>
      <x:c r="F22" s="17" t="n">
        <x:v>156.15</x:v>
      </x:c>
      <x:c r="G22" s="17" t="n">
        <x:v>3.515400410677618</x:v>
      </x:c>
      <x:c r="H22" s="17" t="n">
        <x:v>12.07331403837929</x:v>
      </x:c>
      <x:c r="I22" s="17" t="n">
        <x:v>1183.8973225467546</x:v>
      </x:c>
      <x:c r="J22" s="17" t="n">
        <x:v>413.52481757578283</x:v>
      </x:c>
      <x:c r="K22" s="17" t="n">
        <x:v>3389.4286648866328</x:v>
      </x:c>
      <x:c r="L22" s="17" t="n">
        <x:v>945.3264248679156</x:v>
      </x:c>
      <x:c r="M22" s="17" t="n">
        <x:v>1840.4357791043367</x:v>
      </x:c>
      <x:c r="N22" s="17" t="n">
        <x:v>1098.2880978648589</x:v>
      </x:c>
      <x:c r="O22" s="17"/>
      <x:c r="P22" s="17"/>
      <x:c r="Q22" s="17" t="str">
        <x:v>https://epoch.ai/data/eci_scores.csv</x:v>
      </x:c>
      <x:c r="R22" s="17"/>
      <x:c r="S22" s="17"/>
      <x:c r="T22" s="17"/>
      <x:c r="U22" s="17"/>
      <x:c r="V22" s="17"/>
      <x:c r="W22" s="17"/>
      <x:c r="X22" s="17"/>
      <x:c r="Y22" s="17"/>
      <x:c r="Z22" s="17"/>
    </x:row>
    <x:row r="23">
      <x:c r="A23" s="17" t="str">
        <x:v>Qwen3.7-Max</x:v>
      </x:c>
      <x:c r="B23" s="17" t="str">
        <x:v>Alibaba</x:v>
      </x:c>
      <x:c r="C23" s="17" t="n">
        <x:v>46161</x:v>
      </x:c>
      <x:c r="D23" s="17" t="n">
        <x:v>153.05</x:v>
      </x:c>
      <x:c r="E23" s="17" t="n">
        <x:v>151.09</x:v>
      </x:c>
      <x:c r="F23" s="17" t="n">
        <x:v>155.37</x:v>
      </x:c>
      <x:c r="G23" s="17" t="n">
        <x:v>3.378507871321013</x:v>
      </x:c>
      <x:c r="H23" s="17" t="n">
        <x:v>12.113637753573395</x:v>
      </x:c>
      <x:c r="I23" s="17" t="n">
        <x:v>1299.085554555833</x:v>
      </x:c>
      <x:c r="J23" s="17" t="n">
        <x:v>453.7590437382042</x:v>
      </x:c>
      <x:c r="K23" s="17" t="n">
        <x:v>3719.2058237616284</x:v>
      </x:c>
      <x:c r="L23" s="17" t="n">
        <x:v>971.8843782309697</x:v>
      </x:c>
      <x:c r="M23" s="17" t="n">
        <x:v>1831.5046062280194</x:v>
      </x:c>
      <x:c r="N23" s="17" t="n">
        <x:v>1894.3283107668897</x:v>
      </x:c>
      <x:c r="O23" s="17"/>
      <x:c r="P23" s="17"/>
      <x:c r="Q23" s="17" t="str">
        <x:v>https://epoch.ai/data/eci_scores.csv</x:v>
      </x:c>
      <x:c r="R23" s="17"/>
      <x:c r="S23" s="17"/>
      <x:c r="T23" s="17"/>
      <x:c r="U23" s="17"/>
      <x:c r="V23" s="17"/>
      <x:c r="W23" s="17"/>
      <x:c r="X23" s="17"/>
      <x:c r="Y23" s="17"/>
      <x:c r="Z23" s="17"/>
    </x:row>
    <x:row r="24">
      <x:c r="A24" s="17" t="str">
        <x:v>Grok 4.20</x:v>
      </x:c>
      <x:c r="B24" s="17" t="str">
        <x:v>xAI</x:v>
      </x:c>
      <x:c r="C24" s="17" t="n">
        <x:v>46070</x:v>
      </x:c>
      <x:c r="D24" s="17" t="n">
        <x:v>152.56</x:v>
      </x:c>
      <x:c r="E24" s="17" t="n">
        <x:v>149.24</x:v>
      </x:c>
      <x:c r="F24" s="17" t="n">
        <x:v>154.54</x:v>
      </x:c>
      <x:c r="G24" s="17" t="n">
        <x:v>3.1293634496919918</x:v>
      </x:c>
      <x:c r="H24" s="17" t="n">
        <x:v>12.169563707006112</x:v>
      </x:c>
      <x:c r="I24" s="17" t="n">
        <x:v>1477.6232194284905</x:v>
      </x:c>
      <x:c r="J24" s="17" t="n">
        <x:v>516.1206640331569</x:v>
      </x:c>
      <x:c r="K24" s="17" t="n">
        <x:v>4230.348697013131</x:v>
      </x:c>
      <x:c r="L24" s="17" t="n">
        <x:v>903.8490767517472</x:v>
      </x:c>
      <x:c r="M24" s="17" t="n">
        <x:v>1980.9467876614353</x:v>
      </x:c>
      <x:c r="N24" s="17" t="n">
        <x:v>4586.4614739472345</x:v>
      </x:c>
      <x:c r="O24" s="17"/>
      <x:c r="P24" s="17"/>
      <x:c r="Q24" s="17" t="str">
        <x:v>https://epoch.ai/data/eci_scores.csv</x:v>
      </x:c>
      <x:c r="R24" s="17"/>
      <x:c r="S24" s="17"/>
      <x:c r="T24" s="17"/>
      <x:c r="U24" s="17"/>
      <x:c r="V24" s="17"/>
      <x:c r="W24" s="17"/>
      <x:c r="X24" s="17"/>
      <x:c r="Y24" s="17"/>
      <x:c r="Z24" s="17"/>
    </x:row>
    <x:row r="25">
      <x:c r="A25" s="17" t="str">
        <x:v>Gemini 3 Flash</x:v>
      </x:c>
      <x:c r="B25" s="17" t="str">
        <x:v>Google DeepMind</x:v>
      </x:c>
      <x:c r="C25" s="17" t="n">
        <x:v>46008</x:v>
      </x:c>
      <x:c r="D25" s="17" t="n">
        <x:v>150.62</x:v>
      </x:c>
      <x:c r="E25" s="17" t="n">
        <x:v>146.15</x:v>
      </x:c>
      <x:c r="F25" s="17" t="n">
        <x:v>152.88</x:v>
      </x:c>
      <x:c r="G25" s="17" t="n">
        <x:v>2.9596167008898013</x:v>
      </x:c>
      <x:c r="H25" s="17" t="n">
        <x:v>12.10439538422734</x:v>
      </x:c>
      <x:c r="I25" s="17" t="n">
        <x:v>1271.7313699890424</x:v>
      </x:c>
      <x:c r="J25" s="17" t="n">
        <x:v>444.20447007079923</x:v>
      </x:c>
      <x:c r="K25" s="17" t="n">
        <x:v>3640.8923961445826</x:v>
      </x:c>
      <x:c r="L25" s="17" t="n">
        <x:v>656.1232695736276</x:v>
      </x:c>
      <x:c r="M25" s="17" t="n">
        <x:v>1777.0833354529962</x:v>
      </x:c>
      <x:c r="N25" s="17" t="n">
        <x:v>4426.990530594806</x:v>
      </x:c>
      <x:c r="O25" s="17"/>
      <x:c r="P25" s="17"/>
      <x:c r="Q25" s="17" t="str">
        <x:v>https://epoch.ai/data/eci_scores.csv</x:v>
      </x:c>
      <x:c r="R25" s="17"/>
      <x:c r="S25" s="17"/>
      <x:c r="T25" s="17"/>
      <x:c r="U25" s="17"/>
      <x:c r="V25" s="17"/>
      <x:c r="W25" s="17"/>
      <x:c r="X25" s="17"/>
      <x:c r="Y25" s="17"/>
      <x:c r="Z25" s="17"/>
    </x:row>
    <x:row r="26">
      <x:c r="A26" s="17" t="str">
        <x:v>GPT-5 Pro</x:v>
      </x:c>
      <x:c r="B26" s="17" t="str">
        <x:v>OpenAI</x:v>
      </x:c>
      <x:c r="C26" s="17" t="n">
        <x:v>45937</x:v>
      </x:c>
      <x:c r="D26" s="17" t="n">
        <x:v>150.43</x:v>
      </x:c>
      <x:c r="E26" s="17" t="n">
        <x:v>148.94</x:v>
      </x:c>
      <x:c r="F26" s="17" t="n">
        <x:v>152.05</x:v>
      </x:c>
      <x:c r="G26" s="17" t="n">
        <x:v>2.7652292950034223</x:v>
      </x:c>
      <x:c r="H26" s="17" t="n">
        <x:v>12.160394828281897</x:v>
      </x:c>
      <x:c r="I26" s="17" t="n">
        <x:v>1446.7544547286714</x:v>
      </x:c>
      <x:c r="J26" s="17" t="n">
        <x:v>505.3384787471704</x:v>
      </x:c>
      <x:c r="K26" s="17" t="n">
        <x:v>4141.973232409379</x:v>
      </x:c>
      <x:c r="L26" s="17" t="n">
        <x:v>1160.356698445603</x:v>
      </x:c>
      <x:c r="M26" s="17" t="n">
        <x:v>1838.894531718363</x:v>
      </x:c>
      <x:c r="N26" s="17" t="n">
        <x:v>9525.714318531229</x:v>
      </x:c>
      <x:c r="O26" s="17"/>
      <x:c r="P26" s="17"/>
      <x:c r="Q26" s="17" t="str">
        <x:v>https://epoch.ai/data/eci_scores.csv</x:v>
      </x:c>
      <x:c r="R26" s="17"/>
      <x:c r="S26" s="17"/>
      <x:c r="T26" s="17"/>
      <x:c r="U26" s="17"/>
      <x:c r="V26" s="17"/>
      <x:c r="W26" s="17"/>
      <x:c r="X26" s="17"/>
      <x:c r="Y26" s="17"/>
      <x:c r="Z26" s="17"/>
    </x:row>
    <x:row r="27">
      <x:c r="A27" s="18" t="str">
        <x:v>GPT-5</x:v>
      </x:c>
      <x:c r="B27" s="18" t="str">
        <x:v>OpenAI</x:v>
      </x:c>
      <x:c r="C27" s="18" t="n">
        <x:v>45876</x:v>
      </x:c>
      <x:c r="D27" s="18" t="n">
        <x:v>150</x:v>
      </x:c>
      <x:c r="E27" s="18"/>
      <x:c r="F27" s="18"/>
      <x:c r="G27" s="18" t="n">
        <x:v>2.598220396988364</x:v>
      </x:c>
      <x:c r="H27" s="18" t="n">
        <x:v>12.191354982279131</x:v>
      </x:c>
      <x:c r="I27" s="18" t="n">
        <x:v>1553.6564139664945</x:v>
      </x:c>
      <x:c r="J27" s="18" t="n">
        <x:v>542.6783834419618</x:v>
      </x:c>
      <x:c r="K27" s="18" t="n">
        <x:v>4448.027277868131</x:v>
      </x:c>
      <x:c r="L27" s="18" t="n">
        <x:v>3.521486229811942e-7</x:v>
      </x:c>
      <x:c r="M27" s="18" t="n">
        <x:v>3.521486229811942e-7</x:v>
      </x:c>
      <x:c r="N27" s="18" t="n">
        <x:v>16550.344860449088</x:v>
      </x:c>
      <x:c r="O27" s="18"/>
      <x:c r="P27" s="18"/>
      <x:c r="Q27" s="18" t="str">
        <x:v>https://epoch.ai/data/eci_scores.csv</x:v>
      </x:c>
      <x:c r="R27" s="18"/>
      <x:c r="S27" s="18"/>
      <x:c r="T27" s="18"/>
      <x:c r="U27" s="18"/>
      <x:c r="V27" s="18"/>
      <x:c r="W27" s="18"/>
      <x:c r="X27" s="18"/>
      <x:c r="Y27" s="18"/>
      <x:c r="Z27" s="18"/>
    </x:row>
  </x:sheetData>
  <x:pageMargins left="0.7" right="0.7" top="0.75" bottom="0.75" header="0.3" footer="0.3"/>
</x:worksheet>
</file>

<file path=xl/worksheets/sheet38.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3" t="str">
        <x:v>Model</x:v>
      </x:c>
      <x:c r="B1" s="73" t="str">
        <x:v>Organization</x:v>
      </x:c>
      <x:c r="C1" s="73" t="str">
        <x:v>Release date</x:v>
      </x:c>
      <x:c r="D1" s="73" t="str">
        <x:v>Model accessibility</x:v>
      </x:c>
      <x:c r="E1" s="73" t="str">
        <x:v>ECI</x:v>
      </x:c>
      <x:c r="F1" s="73" t="str">
        <x:v>ECI CI low</x:v>
      </x:c>
      <x:c r="G1" s="73" t="str">
        <x:v>ECI CI high</x:v>
      </x:c>
      <x:c r="H1" s="73" t="str">
        <x:v>Total params (B)</x:v>
      </x:c>
      <x:c r="I1" s="73" t="str">
        <x:v>Active params (B)</x:v>
      </x:c>
      <x:c r="J1" s="73" t="str">
        <x:v>Log10 total params</x:v>
      </x:c>
      <x:c r="K1" s="73" t="str">
        <x:v>Years since base</x:v>
      </x:c>
      <x:c r="L1" s="73" t="str">
        <x:v>WLS weight</x:v>
      </x:c>
      <x:c r="M1" s="73" t="str">
        <x:v>Source URL</x:v>
      </x:c>
      <x:c r="N1" s="73" t="str">
        <x:v>Match / assumption</x:v>
      </x:c>
      <x:c r="O1" s="73" t="str">
        <x:v>Parameters notes</x:v>
      </x:c>
      <x:c r="P1" s="73" t="str">
        <x:v>Training compute notes</x:v>
      </x:c>
      <x:c r="Q1" s="73"/>
      <x:c r="R1" s="73"/>
      <x:c r="S1" s="73"/>
      <x:c r="T1" s="73"/>
      <x:c r="U1" s="73"/>
      <x:c r="V1" s="73"/>
      <x:c r="W1" s="73"/>
      <x:c r="X1" s="73"/>
      <x:c r="Y1" s="73"/>
      <x:c r="Z1" s="73"/>
    </x:row>
    <x:row r="2">
      <x:c r="A2" s="16" t="str">
        <x:v>Qwen3-235B-A22B-Instruct (Jul 2025)</x:v>
      </x:c>
      <x:c r="B2" s="16" t="str">
        <x:v>Alibaba</x:v>
      </x:c>
      <x:c r="C2" s="16" t="n">
        <x:v>45863</x:v>
      </x:c>
      <x:c r="D2" s="16" t="str">
        <x:v>Open weights (unrestricted)</x:v>
      </x:c>
      <x:c r="E2" s="16" t="n">
        <x:v>138.96</x:v>
      </x:c>
      <x:c r="F2" s="16" t="n">
        <x:v>135.35</x:v>
      </x:c>
      <x:c r="G2" s="16" t="n">
        <x:v>140.84</x:v>
      </x:c>
      <x:c r="H2" s="16" t="n">
        <x:v>235</x:v>
      </x:c>
      <x:c r="I2" s="16" t="n">
        <x:v>22</x:v>
      </x:c>
      <x:c r="J2" s="16" t="n">
        <x:v>11.3710678622717</x:v>
      </x:c>
      <x:c r="K2" s="16" t="n">
        <x:v>2.5626283367556466</x:v>
      </x:c>
      <x:c r="L2" s="16" t="n">
        <x:v>0.5098324159508412</x:v>
      </x:c>
      <x:c r="M2" s="16" t="str">
        <x:v>https://qwenlm.github.io/blog/qwen3/</x:v>
      </x:c>
      <x:c r="N2" s="16" t="str">
        <x:v>Filled from Qwen3-235B-A22B same-family architecture in Epoch data</x:v>
      </x:c>
      <x:c r="O2" s="16" t="str">
        <x:v>235 billion total parameters and 22 billion activated parameters
Number of Layers: 94
Number of Attention Heads (GQA): 64 for Q and 4 for KV
Number of Experts: 128
Number of Activated Experts: 8
Context Length: 32,768 natively and 131,072 tokens with YaRN.</x:v>
      </x:c>
      <x:c r="P2" s="16" t="str">
        <x:v>6 FLOP / parameter / token * 22*10^9 active parameters * 36000000000000 tokens = 4.752e+24 FLOP</x:v>
      </x:c>
      <x:c r="Q2" s="16"/>
      <x:c r="R2" s="16"/>
      <x:c r="S2" s="16"/>
      <x:c r="T2" s="16"/>
      <x:c r="U2" s="16"/>
      <x:c r="V2" s="16"/>
      <x:c r="W2" s="16"/>
      <x:c r="X2" s="16"/>
      <x:c r="Y2" s="16"/>
      <x:c r="Z2" s="16"/>
    </x:row>
    <x:row r="3">
      <x:c r="A3" s="17" t="str">
        <x:v>Qwen3-235B-A22B-Thinking (Jul 2025)</x:v>
      </x:c>
      <x:c r="B3" s="17" t="str">
        <x:v>Alibaba</x:v>
      </x:c>
      <x:c r="C3" s="17" t="n">
        <x:v>45863</x:v>
      </x:c>
      <x:c r="D3" s="17" t="str">
        <x:v>Open weights (unrestricted)</x:v>
      </x:c>
      <x:c r="E3" s="17" t="n">
        <x:v>144.78</x:v>
      </x:c>
      <x:c r="F3" s="17" t="n">
        <x:v>142.35</x:v>
      </x:c>
      <x:c r="G3" s="17" t="n">
        <x:v>147.4</x:v>
      </x:c>
      <x:c r="H3" s="17" t="n">
        <x:v>235</x:v>
      </x:c>
      <x:c r="I3" s="17" t="n">
        <x:v>22</x:v>
      </x:c>
      <x:c r="J3" s="17" t="n">
        <x:v>11.3710678622717</x:v>
      </x:c>
      <x:c r="K3" s="17" t="n">
        <x:v>2.5626283367556466</x:v>
      </x:c>
      <x:c r="L3" s="17" t="n">
        <x:v>0.6025448485442577</x:v>
      </x:c>
      <x:c r="M3" s="17" t="str">
        <x:v>https://qwenlm.github.io/blog/qwen3/</x:v>
      </x:c>
      <x:c r="N3" s="17" t="str">
        <x:v>Exact/near-exact name match in Epoch all_ai_models.csv</x:v>
      </x:c>
      <x:c r="O3" s="17" t="str">
        <x:v>235 billion total parameters and 22 billion activated parameters
Number of Layers: 94
Number of Attention Heads (GQA): 64 for Q and 4 for KV
Number of Experts: 128
Number of Activated Experts: 8
Context Length: 32,768 natively and 131,072 tokens with YaRN.</x:v>
      </x:c>
      <x:c r="P3" s="17" t="str">
        <x:v>6 FLOP / parameter / token * 22*10^9 active parameters * 36000000000000 tokens = 4.752e+24 FLOP</x:v>
      </x:c>
      <x:c r="Q3" s="17"/>
      <x:c r="R3" s="17"/>
      <x:c r="S3" s="17"/>
      <x:c r="T3" s="17"/>
      <x:c r="U3" s="17"/>
      <x:c r="V3" s="17"/>
      <x:c r="W3" s="17"/>
      <x:c r="X3" s="17"/>
      <x:c r="Y3" s="17"/>
      <x:c r="Z3" s="17"/>
    </x:row>
    <x:row r="4">
      <x:c r="A4" s="17" t="str">
        <x:v>gpt-oss-120b</x:v>
      </x:c>
      <x:c r="B4" s="17" t="str">
        <x:v>OpenAI</x:v>
      </x:c>
      <x:c r="C4" s="17" t="n">
        <x:v>45874</x:v>
      </x:c>
      <x:c r="D4" s="17" t="str">
        <x:v>Open weights (unrestricted)</x:v>
      </x:c>
      <x:c r="E4" s="17" t="n">
        <x:v>140.57</x:v>
      </x:c>
      <x:c r="F4" s="17" t="n">
        <x:v>136.18</x:v>
      </x:c>
      <x:c r="G4" s="17" t="n">
        <x:v>143.08</x:v>
      </x:c>
      <x:c r="H4" s="17" t="n">
        <x:v>116.83</x:v>
      </x:c>
      <x:c r="I4" s="17" t="n">
        <x:v>116.83</x:v>
      </x:c>
      <x:c r="J4" s="17" t="n">
        <x:v>11.0675543766935</x:v>
      </x:c>
      <x:c r="K4" s="17" t="n">
        <x:v>2.5927446954141</x:v>
      </x:c>
      <x:c r="L4" s="17" t="n">
        <x:v>0.32275572358748106</x:v>
      </x:c>
      <x:c r="M4" s="17" t="str">
        <x:v>https://cdn.openai.com/pdf/419b6906-9da6-406c-a19d-1bb078ac7637/oai_gpt-oss_model_card.pdf</x:v>
      </x:c>
      <x:c r="N4" s="17" t="str">
        <x:v>Exact/near-exact name match in Epoch all_ai_models.csv Assumed dense/non-MoE: active params equal total params.</x:v>
      </x:c>
      <x:c r="O4" s="17" t="str">
        <x:v>Total parameters: 116.83B</x:v>
      </x:c>
      <x:c r="P4" s="17" t="str">
        <x:v>"The training run for gpt-oss-120b required 2.1 million H100-hours to complete"
(2.1e6 hours)*(1,979 H100 FLOP/s)*(30% utilization)*(60*60) = 4.49e24
They also do post training similar to o3, which we assume adds at least 10% as much compute, so we multiply this estimate by 1.1 to get 4.94e24
</x:v>
      </x:c>
      <x:c r="Q4" s="17"/>
      <x:c r="R4" s="17"/>
      <x:c r="S4" s="17"/>
      <x:c r="T4" s="17"/>
      <x:c r="U4" s="17"/>
      <x:c r="V4" s="17"/>
      <x:c r="W4" s="17"/>
      <x:c r="X4" s="17"/>
      <x:c r="Y4" s="17"/>
      <x:c r="Z4" s="17"/>
    </x:row>
    <x:row r="5">
      <x:c r="A5" s="17" t="str">
        <x:v>DeepSeek-V3.1</x:v>
      </x:c>
      <x:c r="B5" s="17" t="str">
        <x:v>DeepSeek</x:v>
      </x:c>
      <x:c r="C5" s="17" t="n">
        <x:v>45890</x:v>
      </x:c>
      <x:c r="D5" s="17" t="str">
        <x:v>Open weights (unrestricted)</x:v>
      </x:c>
      <x:c r="E5" s="17" t="n">
        <x:v>138.68</x:v>
      </x:c>
      <x:c r="F5" s="17" t="n">
        <x:v>135.73</x:v>
      </x:c>
      <x:c r="G5" s="17" t="n">
        <x:v>142.57</x:v>
      </x:c>
      <x:c r="H5" s="17" t="n">
        <x:v>671</x:v>
      </x:c>
      <x:c r="I5" s="17" t="n">
        <x:v>37</x:v>
      </x:c>
      <x:c r="J5" s="17" t="n">
        <x:v>11.826722520169</x:v>
      </x:c>
      <x:c r="K5" s="17" t="n">
        <x:v>2.6365503080082138</x:v>
      </x:c>
      <x:c r="L5" s="17" t="n">
        <x:v>0.32844293970794397</x:v>
      </x:c>
      <x:c r="M5" s="17" t="str">
        <x:v>https://api-docs.deepseek.com/news/news250821
https://huggingface.co/deepseek-ai/DeepSeek-V3.1</x:v>
      </x:c>
      <x:c r="N5" s="17" t="str">
        <x:v>Exact/near-exact name match in Epoch all_ai_models.csv</x:v>
      </x:c>
      <x:c r="O5" s="17" t="str">
        <x:v>671B total, 37B active</x:v>
      </x:c>
      <x:c r="P5" s="17" t="str">
        <x:v>This was based on V3 which was trained on 14.8T tokens for a total of 14.8T + 840B = 15.64T pretraining tokens. Adding the FLOPs from continued pretraining onto our estimate for V3, which is 3.4e24 FLOPs, we get 3.4e24 + 1.9e23 = 3.59e24</x:v>
      </x:c>
      <x:c r="Q5" s="17"/>
      <x:c r="R5" s="17"/>
      <x:c r="S5" s="17"/>
      <x:c r="T5" s="17"/>
      <x:c r="U5" s="17"/>
      <x:c r="V5" s="17"/>
      <x:c r="W5" s="17"/>
      <x:c r="X5" s="17"/>
      <x:c r="Y5" s="17"/>
      <x:c r="Z5" s="17"/>
    </x:row>
    <x:row r="6">
      <x:c r="A6" s="17" t="str">
        <x:v>DeepSeek-V3.2-Exp</x:v>
      </x:c>
      <x:c r="B6" s="17" t="str">
        <x:v>DeepSeek</x:v>
      </x:c>
      <x:c r="C6" s="17" t="n">
        <x:v>45929</x:v>
      </x:c>
      <x:c r="D6" s="17" t="str">
        <x:v>Open weights (unrestricted)</x:v>
      </x:c>
      <x:c r="E6" s="17" t="n">
        <x:v>144.86</x:v>
      </x:c>
      <x:c r="F6" s="17" t="n">
        <x:v>141.79</x:v>
      </x:c>
      <x:c r="G6" s="17" t="n">
        <x:v>146.71</x:v>
      </x:c>
      <x:c r="H6" s="17" t="n">
        <x:v>671</x:v>
      </x:c>
      <x:c r="I6" s="17" t="n">
        <x:v>37</x:v>
      </x:c>
      <x:c r="J6" s="17" t="n">
        <x:v>11.826722520169</x:v>
      </x:c>
      <x:c r="K6" s="17" t="n">
        <x:v>2.7433264887063653</x:v>
      </x:c>
      <x:c r="L6" s="17" t="n">
        <x:v>0.6348073236829886</x:v>
      </x:c>
      <x:c r="M6" s="17" t="str">
        <x:v>https://github.com/deepseek-ai/DeepSeek-V3.2-Exp/blob/main/DeepSeek_V3_2.pdf</x:v>
      </x:c>
      <x:c r="N6" s="17" t="str">
        <x:v>Exact/near-exact name match in Epoch all_ai_models.csv</x:v>
      </x:c>
      <x:c r="O6" s="17" t="str">
        <x:v>671B total, 37B active (assuming same as in the base model)</x:v>
      </x:c>
      <x:c r="P6" s="17" t="str">
        <x:v>3.594058e+24 FLOP [base model] + 2.095014e+23 FLOP = 3.8035594e+24 FLOP for pre-training plus continued pre-training
Then, "this framework allocates a
post-training computational budget exceeding 10% of the pre-training cost", so 4.18e24</x:v>
      </x:c>
      <x:c r="Q6" s="17"/>
      <x:c r="R6" s="17"/>
      <x:c r="S6" s="17"/>
      <x:c r="T6" s="17"/>
      <x:c r="U6" s="17"/>
      <x:c r="V6" s="17"/>
      <x:c r="W6" s="17"/>
      <x:c r="X6" s="17"/>
      <x:c r="Y6" s="17"/>
      <x:c r="Z6" s="17"/>
    </x:row>
    <x:row r="7">
      <x:c r="A7" s="17" t="str">
        <x:v>GLM-4.6</x:v>
      </x:c>
      <x:c r="B7" s="17" t="str">
        <x:v>Z.ai (Zhipu AI),Tsinghua University</x:v>
      </x:c>
      <x:c r="C7" s="17" t="n">
        <x:v>45930</x:v>
      </x:c>
      <x:c r="D7" s="17" t="str">
        <x:v>Open weights (unrestricted)</x:v>
      </x:c>
      <x:c r="E7" s="17" t="n">
        <x:v>140.95</x:v>
      </x:c>
      <x:c r="F7" s="17" t="n">
        <x:v>136.28</x:v>
      </x:c>
      <x:c r="G7" s="17" t="n">
        <x:v>142.51</x:v>
      </x:c>
      <x:c r="H7" s="17" t="n">
        <x:v>357</x:v>
      </x:c>
      <x:c r="I7" s="17" t="n">
        <x:v>32</x:v>
      </x:c>
      <x:c r="J7" s="17" t="n">
        <x:v>11.5526682161122</x:v>
      </x:c>
      <x:c r="K7" s="17" t="n">
        <x:v>2.746064339493498</x:v>
      </x:c>
      <x:c r="L7" s="17" t="n">
        <x:v>0.3959096073728077</x:v>
      </x:c>
      <x:c r="M7" s="17" t="str">
        <x:v>https://z.ai/blog/glm-4.6</x:v>
      </x:c>
      <x:c r="N7" s="17" t="str">
        <x:v>Exact/near-exact name match in Epoch all_ai_models.csv</x:v>
      </x:c>
      <x:c r="O7" s="17" t="str">
        <x:v>Similarly to GLM 4.5: 355 billion total parameters (reported) with 32 billion active parameters (assumed)</x:v>
      </x:c>
      <x:c r="P7" s="17" t="str">
        <x:v>6 FLOP/parameter/token * 32000000000 active parameters [very likely assumption - everything else is reported to be same as at GLM 4.5] * 23000000000000 tokens = 4.42e24 FLOP</x:v>
      </x:c>
      <x:c r="Q7" s="17"/>
      <x:c r="R7" s="17"/>
      <x:c r="S7" s="17"/>
      <x:c r="T7" s="17"/>
      <x:c r="U7" s="17"/>
      <x:c r="V7" s="17"/>
      <x:c r="W7" s="17"/>
      <x:c r="X7" s="17"/>
      <x:c r="Y7" s="17"/>
      <x:c r="Z7" s="17"/>
    </x:row>
    <x:row r="8">
      <x:c r="A8" s="17" t="str">
        <x:v>Kimi K2 Thinking</x:v>
      </x:c>
      <x:c r="B8" s="17" t="str">
        <x:v>Moonshot</x:v>
      </x:c>
      <x:c r="C8" s="17" t="n">
        <x:v>45967</x:v>
      </x:c>
      <x:c r="D8" s="17" t="str">
        <x:v>Open weights (restricted use)</x:v>
      </x:c>
      <x:c r="E8" s="17" t="n">
        <x:v>146.01</x:v>
      </x:c>
      <x:c r="F8" s="17" t="n">
        <x:v>143.68</x:v>
      </x:c>
      <x:c r="G8" s="17" t="n">
        <x:v>147.44</x:v>
      </x:c>
      <x:c r="H8" s="17" t="n">
        <x:v>1000</x:v>
      </x:c>
      <x:c r="I8" s="17" t="n">
        <x:v>32</x:v>
      </x:c>
      <x:c r="J8" s="17" t="n">
        <x:v>12</x:v>
      </x:c>
      <x:c r="K8" s="17" t="n">
        <x:v>2.847364818617385</x:v>
      </x:c>
      <x:c r="L8" s="17" t="n">
        <x:v>1.0869171570846587</x:v>
      </x:c>
      <x:c r="M8" s="17" t="str">
        <x:v>https://moonshotai.github.io/Kimi-K2/thinking</x:v>
      </x:c>
      <x:c r="N8" s="17" t="str">
        <x:v>Exact/near-exact name match in Epoch all_ai_models.csv</x:v>
      </x:c>
      <x:c r="O8" s="17" t="str">
        <x:v>Total Parameters	1T
Activated Parameters	32B</x:v>
      </x:c>
      <x:c r="P8" s="17" t="str">
        <x:v>Assuming the additional post-training contributed between 1% and 100% of Kimi K2's training compute (which we confidently estimate at 2.976e+24), we get a range of 3.0e24 to 6.0e24, and a geometric mean of 4.2e24.</x:v>
      </x:c>
      <x:c r="Q8" s="17"/>
      <x:c r="R8" s="17"/>
      <x:c r="S8" s="17"/>
      <x:c r="T8" s="17"/>
      <x:c r="U8" s="17"/>
      <x:c r="V8" s="17"/>
      <x:c r="W8" s="17"/>
      <x:c r="X8" s="17"/>
      <x:c r="Y8" s="17"/>
      <x:c r="Z8" s="17"/>
    </x:row>
    <x:row r="9">
      <x:c r="A9" s="17" t="str">
        <x:v>DeepSeek-V3.2</x:v>
      </x:c>
      <x:c r="B9" s="17" t="str">
        <x:v>DeepSeek</x:v>
      </x:c>
      <x:c r="C9" s="17" t="n">
        <x:v>45992</x:v>
      </x:c>
      <x:c r="D9" s="17" t="str">
        <x:v>Open weights (unrestricted)</x:v>
      </x:c>
      <x:c r="E9" s="17" t="n">
        <x:v>146.56</x:v>
      </x:c>
      <x:c r="F9" s="17" t="n">
        <x:v>144.63</x:v>
      </x:c>
      <x:c r="G9" s="17" t="n">
        <x:v>147.62</x:v>
      </x:c>
      <x:c r="H9" s="17" t="n">
        <x:v>671</x:v>
      </x:c>
      <x:c r="I9" s="17" t="n">
        <x:v>37</x:v>
      </x:c>
      <x:c r="J9" s="17" t="n">
        <x:v>11.826722520169</x:v>
      </x:c>
      <x:c r="K9" s="17" t="n">
        <x:v>2.915811088295688</x:v>
      </x:c>
      <x:c r="L9" s="17" t="n">
        <x:v>1.7188174628919035</x:v>
      </x:c>
      <x:c r="M9" s="17" t="str">
        <x:v>https://github.com/deepseek-ai/DeepSeek-V3.2-Exp/blob/main/DeepSeek_V3_2.pdf</x:v>
      </x:c>
      <x:c r="N9" s="17" t="str">
        <x:v>Filled from DeepSeek-V3.2-Exp / DeepSeek-V3.1 same-family architecture in Epoch data</x:v>
      </x:c>
      <x:c r="O9" s="17" t="str">
        <x:v>671B total, 37B active (assuming same as in the base model)</x:v>
      </x:c>
      <x:c r="P9" s="17" t="str">
        <x:v>3.594058e+24 FLOP [base model] + 2.095014e+23 FLOP = 3.8035594e+24 FLOP for pre-training plus continued pre-training
Then, "this framework allocates a
post-training computational budget exceeding 10% of the pre-training cost", so 4.18e24</x:v>
      </x:c>
      <x:c r="Q9" s="17"/>
      <x:c r="R9" s="17"/>
      <x:c r="S9" s="17"/>
      <x:c r="T9" s="17"/>
      <x:c r="U9" s="17"/>
      <x:c r="V9" s="17"/>
      <x:c r="W9" s="17"/>
      <x:c r="X9" s="17"/>
      <x:c r="Y9" s="17"/>
      <x:c r="Z9" s="17"/>
    </x:row>
    <x:row r="10">
      <x:c r="A10" s="17" t="str">
        <x:v>GLM-4.7</x:v>
      </x:c>
      <x:c r="B10" s="17" t="str">
        <x:v>Z.ai (Zhipu AI)</x:v>
      </x:c>
      <x:c r="C10" s="17" t="n">
        <x:v>46013</x:v>
      </x:c>
      <x:c r="D10" s="17" t="str">
        <x:v>Open weights (unrestricted)</x:v>
      </x:c>
      <x:c r="E10" s="17" t="n">
        <x:v>143.73</x:v>
      </x:c>
      <x:c r="F10" s="17" t="n">
        <x:v>141.11</x:v>
      </x:c>
      <x:c r="G10" s="17" t="n">
        <x:v>145.38</x:v>
      </x:c>
      <x:c r="H10" s="17" t="n">
        <x:v>358</x:v>
      </x:c>
      <x:c r="I10" s="17" t="n">
        <x:v>32</x:v>
      </x:c>
      <x:c r="J10" s="17" t="n">
        <x:v>11.5538830266439</x:v>
      </x:c>
      <x:c r="K10" s="17" t="n">
        <x:v>2.973305954825462</x:v>
      </x:c>
      <x:c r="L10" s="17" t="n">
        <x:v>0.8427841977962982</x:v>
      </x:c>
      <x:c r="M10" s="17" t="str">
        <x:v>https://z.ai/blog/glm-4.7</x:v>
      </x:c>
      <x:c r="N10" s="17" t="str">
        <x:v>Exact/near-exact name match in Epoch all_ai_models.csv</x:v>
      </x:c>
      <x:c r="O10" s="17" t="str">
        <x:v>mixture of experts (MoE) with 358B total, 32B active</x:v>
      </x:c>
      <x:c r="P10" s="17" t="str">
        <x:v>Training tokens not disclosed.
Presuming this is a post-training update from GLM-4.5 (23T tokens) with minor additional compute, training compute is at least:
6 FLOP/parameter/token * 32B active parameters * 23T tokens = 4.42e24 FLOP</x:v>
      </x:c>
      <x:c r="Q10" s="17"/>
      <x:c r="R10" s="17"/>
      <x:c r="S10" s="17"/>
      <x:c r="T10" s="17"/>
      <x:c r="U10" s="17"/>
      <x:c r="V10" s="17"/>
      <x:c r="W10" s="17"/>
      <x:c r="X10" s="17"/>
      <x:c r="Y10" s="17"/>
      <x:c r="Z10" s="17"/>
    </x:row>
    <x:row r="11">
      <x:c r="A11" s="17" t="str">
        <x:v>Kimi K2.5</x:v>
      </x:c>
      <x:c r="B11" s="17" t="str">
        <x:v>Moonshot</x:v>
      </x:c>
      <x:c r="C11" s="17" t="n">
        <x:v>46055</x:v>
      </x:c>
      <x:c r="D11" s="17" t="str">
        <x:v>Open weights (unrestricted)</x:v>
      </x:c>
      <x:c r="E11" s="17" t="n">
        <x:v>148.24</x:v>
      </x:c>
      <x:c r="F11" s="17" t="n">
        <x:v>146.58</x:v>
      </x:c>
      <x:c r="G11" s="17" t="n">
        <x:v>149.36</x:v>
      </x:c>
      <x:c r="H11" s="17" t="n">
        <x:v>1040</x:v>
      </x:c>
      <x:c r="I11" s="17" t="n">
        <x:v>32</x:v>
      </x:c>
      <x:c r="J11" s="17" t="n">
        <x:v>12.0170333392988</x:v>
      </x:c>
      <x:c r="K11" s="17" t="n">
        <x:v>3.0882956878850103</x:v>
      </x:c>
      <x:c r="L11" s="17" t="n">
        <x:v>1.9883028828735556</x:v>
      </x:c>
      <x:c r="M11" s="17" t="str">
        <x:v>https://arxiv.org/abs/2602.02276</x:v>
      </x:c>
      <x:c r="N11" s="17" t="str">
        <x:v>Exact/near-exact name match in Epoch all_ai_models.csv</x:v>
      </x:c>
      <x:c r="O11" s="17" t="str">
        <x:v>"The model comprises 1.04 trillion total parameters"</x:v>
      </x:c>
      <x:c r="P11" s="17" t="str">
        <x:v>Per section 3.2, "The joint pre-training stage continues from a near-end Kimi K2 checkpoint over additional 15T vision-text tokens at 4K sequence length"
Kimi K2 was pretrained on 15T tokens. A near-end checkpoint of K2 was trained into K2.5 over another 15T tokens (or 15.2 to 15.5T tokens). This makes for a total of ~30T.
There are an additional 1T tokens in "Stage 1" used to train the ViT encoder, which is likely much smaller than the full LLM, so we omit those tokens to calculate training compute.
30e12 tokens * 32B parameters * 6 = 5.76e24 FLOP
Per Kimi talk (timestamp 26:00), the 15 trillion tokens of K2.5 were additive, for 30T training tokens overall: https://x.com/Kimi_Moonshot/status/2035011542115393973?s=20</x:v>
      </x:c>
      <x:c r="Q11" s="17"/>
      <x:c r="R11" s="17"/>
      <x:c r="S11" s="17"/>
      <x:c r="T11" s="17"/>
      <x:c r="U11" s="17"/>
      <x:c r="V11" s="17"/>
      <x:c r="W11" s="17"/>
      <x:c r="X11" s="17"/>
      <x:c r="Y11" s="17"/>
      <x:c r="Z11" s="17"/>
    </x:row>
    <x:row r="12">
      <x:c r="A12" s="17" t="str">
        <x:v>GLM-5</x:v>
      </x:c>
      <x:c r="B12" s="17" t="str">
        <x:v>Z.ai (Zhipu AI)</x:v>
      </x:c>
      <x:c r="C12" s="17" t="n">
        <x:v>46064</x:v>
      </x:c>
      <x:c r="D12" s="17" t="str">
        <x:v>Open weights (unrestricted)</x:v>
      </x:c>
      <x:c r="E12" s="17" t="n">
        <x:v>146.39</x:v>
      </x:c>
      <x:c r="F12" s="17" t="n">
        <x:v>144.52</x:v>
      </x:c>
      <x:c r="G12" s="17" t="n">
        <x:v>147.86</x:v>
      </x:c>
      <x:c r="H12" s="17" t="n">
        <x:v>744</x:v>
      </x:c>
      <x:c r="I12" s="17" t="n">
        <x:v>40</x:v>
      </x:c>
      <x:c r="J12" s="17" t="n">
        <x:v>11.8715729355459</x:v>
      </x:c>
      <x:c r="K12" s="17" t="n">
        <x:v>3.1129363449691994</x:v>
      </x:c>
      <x:c r="L12" s="17" t="n">
        <x:v>1.3774606475671383</x:v>
      </x:c>
      <x:c r="M12" s="17" t="str">
        <x:v>https://arxiv.org/pdf/2602.15763</x:v>
      </x:c>
      <x:c r="N12" s="17" t="str">
        <x:v>Exact/near-exact name match in Epoch all_ai_models.csv</x:v>
      </x:c>
      <x:c r="O12" s="17" t="str">
        <x:v>"GLM-5 scales to 256 experts and reduces its layer count to 80 to minimize expert parallelism communication overhead. This results in a 744B parameter model"</x:v>
      </x:c>
      <x:c r="P12" s="17" t="str">
        <x:v>6 * 40B parameters * 28.5e12 tokens = 6.84e24 FLOP estimated</x:v>
      </x:c>
      <x:c r="Q12" s="17"/>
      <x:c r="R12" s="17"/>
      <x:c r="S12" s="17"/>
      <x:c r="T12" s="17"/>
      <x:c r="U12" s="17"/>
      <x:c r="V12" s="17"/>
      <x:c r="W12" s="17"/>
      <x:c r="X12" s="17"/>
      <x:c r="Y12" s="17"/>
      <x:c r="Z12" s="17"/>
    </x:row>
    <x:row r="13">
      <x:c r="A13" s="17" t="str">
        <x:v>MiniMax-M2.5</x:v>
      </x:c>
      <x:c r="B13" s="17" t="str">
        <x:v>MiniMax</x:v>
      </x:c>
      <x:c r="C13" s="17" t="n">
        <x:v>46065</x:v>
      </x:c>
      <x:c r="D13" s="17" t="str">
        <x:v>Open weights (unrestricted)</x:v>
      </x:c>
      <x:c r="E13" s="17" t="n">
        <x:v>147.07</x:v>
      </x:c>
      <x:c r="F13" s="17" t="n">
        <x:v>142.34</x:v>
      </x:c>
      <x:c r="G13" s="17" t="n">
        <x:v>148.14</x:v>
      </x:c>
      <x:c r="H13" s="17" t="n">
        <x:v>229</x:v>
      </x:c>
      <x:c r="I13" s="17" t="n">
        <x:v>10</x:v>
      </x:c>
      <x:c r="J13" s="17" t="n">
        <x:v>11.3598354823399</x:v>
      </x:c>
      <x:c r="K13" s="17" t="n">
        <x:v>3.1156741957563314</x:v>
      </x:c>
      <x:c r="L13" s="17" t="n">
        <x:v>0.4567895362663522</x:v>
      </x:c>
      <x:c r="M13" s="17" t="str">
        <x:v>https://www.minimax.io/news/minimax-m25</x:v>
      </x:c>
      <x:c r="N13" s="17" t="str">
        <x:v>Exact/near-exact name match in Epoch all_ai_models.csv</x:v>
      </x:c>
      <x:c r="O13" s="17" t="str">
        <x:v>HF lists 229B params
10B active parameters</x:v>
      </x:c>
      <x:c r="P13" s="17"/>
      <x:c r="Q13" s="17"/>
      <x:c r="R13" s="17"/>
      <x:c r="S13" s="17"/>
      <x:c r="T13" s="17"/>
      <x:c r="U13" s="17"/>
      <x:c r="V13" s="17"/>
      <x:c r="W13" s="17"/>
      <x:c r="X13" s="17"/>
      <x:c r="Y13" s="17"/>
      <x:c r="Z13" s="17"/>
    </x:row>
    <x:row r="14">
      <x:c r="A14" s="17" t="str">
        <x:v>MiniMax-M2.7</x:v>
      </x:c>
      <x:c r="B14" s="17" t="str">
        <x:v>MiniMax</x:v>
      </x:c>
      <x:c r="C14" s="17" t="n">
        <x:v>46099</x:v>
      </x:c>
      <x:c r="D14" s="17" t="str">
        <x:v>Open weights (non-commercial)</x:v>
      </x:c>
      <x:c r="E14" s="17" t="n">
        <x:v>145.61</x:v>
      </x:c>
      <x:c r="F14" s="17" t="n">
        <x:v>138.06</x:v>
      </x:c>
      <x:c r="G14" s="17" t="n">
        <x:v>147.75</x:v>
      </x:c>
      <x:c r="H14" s="17" t="n">
        <x:v>229</x:v>
      </x:c>
      <x:c r="I14" s="17" t="n">
        <x:v>10</x:v>
      </x:c>
      <x:c r="J14" s="17" t="n">
        <x:v>11.3598354823399</x:v>
      </x:c>
      <x:c r="K14" s="17" t="n">
        <x:v>3.2087611225188226</x:v>
      </x:c>
      <x:c r="L14" s="17" t="n">
        <x:v>0.16365322947385472</x:v>
      </x:c>
      <x:c r="M14" s="17" t="str">
        <x:v>https://www.minimax.io/news/minimax-m25</x:v>
      </x:c>
      <x:c r="N14" s="17" t="str">
        <x:v>Filled from MiniMax-M2/M2.5 same-family architecture in Epoch data</x:v>
      </x:c>
      <x:c r="O14" s="17" t="str">
        <x:v>HF lists 229B params
10B active parameters</x:v>
      </x:c>
      <x:c r="P14" s="17"/>
      <x:c r="Q14" s="17"/>
      <x:c r="R14" s="17"/>
      <x:c r="S14" s="17"/>
      <x:c r="T14" s="17"/>
      <x:c r="U14" s="17"/>
      <x:c r="V14" s="17"/>
      <x:c r="W14" s="17"/>
      <x:c r="X14" s="17"/>
      <x:c r="Y14" s="17"/>
      <x:c r="Z14" s="17"/>
    </x:row>
    <x:row r="15">
      <x:c r="A15" s="17" t="str">
        <x:v>Kimi K2.6</x:v>
      </x:c>
      <x:c r="B15" s="17" t="str">
        <x:v>Moonshot</x:v>
      </x:c>
      <x:c r="C15" s="17" t="n">
        <x:v>46132</x:v>
      </x:c>
      <x:c r="D15" s="17" t="str">
        <x:v>Open weights (unrestricted)</x:v>
      </x:c>
      <x:c r="E15" s="17" t="n">
        <x:v>151.02</x:v>
      </x:c>
      <x:c r="F15" s="17" t="n">
        <x:v>149.18</x:v>
      </x:c>
      <x:c r="G15" s="17" t="n">
        <x:v>152.53</x:v>
      </x:c>
      <x:c r="H15" s="17" t="n">
        <x:v>1040</x:v>
      </x:c>
      <x:c r="I15" s="17" t="n">
        <x:v>32</x:v>
      </x:c>
      <x:c r="J15" s="17" t="n">
        <x:v>12.0170333392988</x:v>
      </x:c>
      <x:c r="K15" s="17" t="n">
        <x:v>3.299110198494182</x:v>
      </x:c>
      <x:c r="L15" s="17" t="n">
        <x:v>1.3692492760080244</x:v>
      </x:c>
      <x:c r="M15" s="17" t="str">
        <x:v>https://www.kimi.com/ai-models/kimi-k2-6</x:v>
      </x:c>
      <x:c r="N15" s="17" t="str">
        <x:v>Exact/near-exact name match in Epoch all_ai_models.csv Assumed 32B active params from same Kimi K2.x family where Epoch gives 32B active.</x:v>
      </x:c>
      <x:c r="O15" s="17"/>
      <x:c r="P15" s="17"/>
      <x:c r="Q15" s="17"/>
      <x:c r="R15" s="17"/>
      <x:c r="S15" s="17"/>
      <x:c r="T15" s="17"/>
      <x:c r="U15" s="17"/>
      <x:c r="V15" s="17"/>
      <x:c r="W15" s="17"/>
      <x:c r="X15" s="17"/>
      <x:c r="Y15" s="17"/>
      <x:c r="Z15" s="17"/>
    </x:row>
    <x:row r="16">
      <x:c r="A16" s="17" t="str">
        <x:v>DeepSeek-V4-Pro</x:v>
      </x:c>
      <x:c r="B16" s="17" t="str">
        <x:v>DeepSeek</x:v>
      </x:c>
      <x:c r="C16" s="17" t="n">
        <x:v>46136</x:v>
      </x:c>
      <x:c r="D16" s="17" t="str">
        <x:v>Open weights (unrestricted)</x:v>
      </x:c>
      <x:c r="E16" s="17" t="n">
        <x:v>149.74</x:v>
      </x:c>
      <x:c r="F16" s="17" t="n">
        <x:v>147.87</x:v>
      </x:c>
      <x:c r="G16" s="17" t="n">
        <x:v>152.06</x:v>
      </x:c>
      <x:c r="H16" s="17" t="n">
        <x:v>1600</x:v>
      </x:c>
      <x:c r="I16" s="17" t="n">
        <x:v>49</x:v>
      </x:c>
      <x:c r="J16" s="17" t="n">
        <x:v>12.2041199826559</x:v>
      </x:c>
      <x:c r="K16" s="17" t="n">
        <x:v>3.3100616016427105</x:v>
      </x:c>
      <x:c r="L16" s="17" t="n">
        <x:v>0.8752741212456079</x:v>
      </x:c>
      <x:c r="M16" s="17" t="str">
        <x:v>https://huggingface.co/deepseek-ai/DeepSeek-V4-Pro/blob/main/DeepSeek_V4.pdf</x:v>
      </x:c>
      <x:c r="N16" s="17" t="str">
        <x:v>Exact/near-exact name match in Epoch all_ai_models.csv</x:v>
      </x:c>
      <x:c r="O16" s="17" t="str">
        <x:v>1.6T total, 49B active</x:v>
      </x:c>
      <x:c r="P16" s="17" t="str">
        <x:v>6 * 49e9 active parameters * 33e12 tokens = 9.702E24 for pre-training</x:v>
      </x:c>
      <x:c r="Q16" s="17"/>
      <x:c r="R16" s="17"/>
      <x:c r="S16" s="17"/>
      <x:c r="T16" s="17"/>
      <x:c r="U16" s="17"/>
      <x:c r="V16" s="17"/>
      <x:c r="W16" s="17"/>
      <x:c r="X16" s="17"/>
      <x:c r="Y16" s="17"/>
      <x:c r="Z16" s="17"/>
    </x:row>
    <x:row r="17">
      <x:c r="A17" s="17" t="str">
        <x:v>Kimi K2.7 Code</x:v>
      </x:c>
      <x:c r="B17" s="17" t="str">
        <x:v>Moonshot</x:v>
      </x:c>
      <x:c r="C17" s="17" t="n">
        <x:v>46185</x:v>
      </x:c>
      <x:c r="D17" s="17" t="str">
        <x:v>Open weights (unrestricted)</x:v>
      </x:c>
      <x:c r="E17" s="17" t="n">
        <x:v>150.07</x:v>
      </x:c>
      <x:c r="F17" s="17" t="n">
        <x:v>148.48</x:v>
      </x:c>
      <x:c r="G17" s="17" t="n">
        <x:v>151.25</x:v>
      </x:c>
      <x:c r="H17" s="17" t="n">
        <x:v>1040</x:v>
      </x:c>
      <x:c r="I17" s="17" t="n">
        <x:v>32</x:v>
      </x:c>
      <x:c r="J17" s="17" t="n">
        <x:v>12.0170333392988</x:v>
      </x:c>
      <x:c r="K17" s="17" t="n">
        <x:v>3.4442162902121836</x:v>
      </x:c>
      <x:c r="L17" s="17" t="n">
        <x:v>2.0026847736839897</x:v>
      </x:c>
      <x:c r="M17" s="17" t="str">
        <x:v>https://platform.kimi.ai/docs/guide/kimi-k2-7-code-quickstart</x:v>
      </x:c>
      <x:c r="N17" s="17" t="str">
        <x:v>Exact/near-exact name match in Epoch all_ai_models.csv Assumed 32B active params from same Kimi K2.x family where Epoch gives 32B active.</x:v>
      </x:c>
      <x:c r="O17" s="17"/>
      <x:c r="P17" s="17"/>
      <x:c r="Q17" s="17"/>
      <x:c r="R17" s="17"/>
      <x:c r="S17" s="17"/>
      <x:c r="T17" s="17"/>
      <x:c r="U17" s="17"/>
      <x:c r="V17" s="17"/>
      <x:c r="W17" s="17"/>
      <x:c r="X17" s="17"/>
      <x:c r="Y17" s="17"/>
      <x:c r="Z17" s="17"/>
    </x:row>
    <x:row r="18">
      <x:c r="A18" s="18" t="str">
        <x:v>GLM-5.2</x:v>
      </x:c>
      <x:c r="B18" s="18" t="str">
        <x:v>Z.ai (Zhipu AI)</x:v>
      </x:c>
      <x:c r="C18" s="18" t="n">
        <x:v>46189</x:v>
      </x:c>
      <x:c r="D18" s="18" t="str">
        <x:v>Open weights (unrestricted)</x:v>
      </x:c>
      <x:c r="E18" s="18" t="n">
        <x:v>151.6</x:v>
      </x:c>
      <x:c r="F18" s="18" t="n">
        <x:v>149.97</x:v>
      </x:c>
      <x:c r="G18" s="18" t="n">
        <x:v>153.86</x:v>
      </x:c>
      <x:c r="H18" s="18" t="n">
        <x:v>744</x:v>
      </x:c>
      <x:c r="I18" s="18" t="n">
        <x:v>40</x:v>
      </x:c>
      <x:c r="J18" s="18" t="n">
        <x:v>11.8715729355459</x:v>
      </x:c>
      <x:c r="K18" s="18" t="n">
        <x:v>3.455167693360712</x:v>
      </x:c>
      <x:c r="L18" s="18" t="n">
        <x:v>1.0154836407372332</x:v>
      </x:c>
      <x:c r="M18" s="18" t="str">
        <x:v>https://z.ai/blog/glm-5.2</x:v>
      </x:c>
      <x:c r="N18" s="18" t="str">
        <x:v>Exact/near-exact name match in Epoch all_ai_models.csv Assumed 40B active params from GLM-5 family compute notes.</x:v>
      </x:c>
      <x:c r="O18" s="18"/>
      <x:c r="P18" s="18"/>
      <x:c r="Q18" s="18"/>
      <x:c r="R18" s="18"/>
      <x:c r="S18" s="18"/>
      <x:c r="T18" s="18"/>
      <x:c r="U18" s="18"/>
      <x:c r="V18" s="18"/>
      <x:c r="W18" s="18"/>
      <x:c r="X18" s="18"/>
      <x:c r="Y18" s="18"/>
      <x:c r="Z18" s="18"/>
    </x:row>
  </x:sheetData>
  <x:pageMargins left="0.7" right="0.7" top="0.75" bottom="0.75" header="0.3" footer="0.3"/>
</x:worksheet>
</file>

<file path=xl/worksheets/sheet39.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3" t="str">
        <x:v>Model</x:v>
      </x:c>
      <x:c r="B1" s="73" t="str">
        <x:v>Organization</x:v>
      </x:c>
      <x:c r="C1" s="73" t="str">
        <x:v>Release date</x:v>
      </x:c>
      <x:c r="D1" s="73" t="str">
        <x:v>Model accessibility</x:v>
      </x:c>
      <x:c r="E1" s="73" t="str">
        <x:v>ECI</x:v>
      </x:c>
      <x:c r="F1" s="73" t="str">
        <x:v>ECI CI low</x:v>
      </x:c>
      <x:c r="G1" s="73" t="str">
        <x:v>ECI CI high</x:v>
      </x:c>
      <x:c r="H1" s="73" t="str">
        <x:v>Total params (B)</x:v>
      </x:c>
      <x:c r="I1" s="73" t="str">
        <x:v>Log10 total params</x:v>
      </x:c>
      <x:c r="J1" s="73" t="str">
        <x:v>Years since base</x:v>
      </x:c>
      <x:c r="K1" s="73" t="str">
        <x:v>WLS weight</x:v>
      </x:c>
      <x:c r="L1" s="73" t="str">
        <x:v>Source URL</x:v>
      </x:c>
      <x:c r="M1" s="73" t="str">
        <x:v>Match / assumption</x:v>
      </x:c>
      <x:c r="N1" s="73"/>
      <x:c r="O1" s="73"/>
      <x:c r="P1" s="73"/>
      <x:c r="Q1" s="73"/>
      <x:c r="R1" s="73"/>
      <x:c r="S1" s="73"/>
      <x:c r="T1" s="73"/>
      <x:c r="U1" s="73"/>
      <x:c r="V1" s="73"/>
      <x:c r="W1" s="73"/>
      <x:c r="X1" s="73"/>
      <x:c r="Y1" s="73"/>
      <x:c r="Z1" s="73"/>
    </x:row>
    <x:row r="2">
      <x:c r="A2" s="16" t="str">
        <x:v>LLaMA-65B</x:v>
      </x:c>
      <x:c r="B2" s="16" t="str">
        <x:v>Meta AI</x:v>
      </x:c>
      <x:c r="C2" s="16" t="n">
        <x:v>44981</x:v>
      </x:c>
      <x:c r="D2" s="16" t="str">
        <x:v>Open weights (non-commercial)</x:v>
      </x:c>
      <x:c r="E2" s="16" t="n">
        <x:v>109.93</x:v>
      </x:c>
      <x:c r="F2" s="16" t="n">
        <x:v>100.46</x:v>
      </x:c>
      <x:c r="G2" s="16" t="n">
        <x:v>114.37</x:v>
      </x:c>
      <x:c r="H2" s="16" t="n">
        <x:v>65.2</x:v>
      </x:c>
      <x:c r="I2" s="16" t="n">
        <x:v>10.8142475957319</x:v>
      </x:c>
      <x:c r="J2" s="16" t="n">
        <x:v>0.14784394250513347</x:v>
      </x:c>
      <x:c r="K2" s="16" t="n">
        <x:v>0.07941780398897905</x:v>
      </x:c>
      <x:c r="L2" s="16" t="str">
        <x:v>https://arxiv.org/abs/2302.13971</x:v>
      </x:c>
      <x:c r="M2" s="16" t="str">
        <x:v>Exact/near-exact name match in Epoch all_ai_models.csv Assumed dense/non-MoE: active params equal total params.</x:v>
      </x:c>
      <x:c r="N2" s="16"/>
      <x:c r="O2" s="16"/>
      <x:c r="P2" s="16"/>
      <x:c r="Q2" s="16"/>
      <x:c r="R2" s="16"/>
      <x:c r="S2" s="16"/>
      <x:c r="T2" s="16"/>
      <x:c r="U2" s="16"/>
      <x:c r="V2" s="16"/>
      <x:c r="W2" s="16"/>
      <x:c r="X2" s="16"/>
      <x:c r="Y2" s="16"/>
      <x:c r="Z2" s="16"/>
    </x:row>
    <x:row r="3">
      <x:c r="A3" s="17" t="str">
        <x:v>LLaMA-13B</x:v>
      </x:c>
      <x:c r="B3" s="17" t="str">
        <x:v>Meta AI</x:v>
      </x:c>
      <x:c r="C3" s="17" t="n">
        <x:v>44984</x:v>
      </x:c>
      <x:c r="D3" s="17" t="str">
        <x:v>Open weights (non-commercial)</x:v>
      </x:c>
      <x:c r="E3" s="17" t="n">
        <x:v>100.3</x:v>
      </x:c>
      <x:c r="F3" s="17" t="n">
        <x:v>89.58</x:v>
      </x:c>
      <x:c r="G3" s="17" t="n">
        <x:v>106.66</x:v>
      </x:c>
      <x:c r="H3" s="17" t="n">
        <x:v>13</x:v>
      </x:c>
      <x:c r="I3" s="17" t="n">
        <x:v>10.1139433523068</x:v>
      </x:c>
      <x:c r="J3" s="17" t="n">
        <x:v>0.15605749486652978</x:v>
      </x:c>
      <x:c r="K3" s="17" t="n">
        <x:v>0.052674012362268215</x:v>
      </x:c>
      <x:c r="L3" s="17" t="str">
        <x:v>https://arxiv.org/abs/2302.13971</x:v>
      </x:c>
      <x:c r="M3" s="17" t="str">
        <x:v>Exact/near-exact name match in Epoch all_ai_models.csv</x:v>
      </x:c>
      <x:c r="N3" s="17"/>
      <x:c r="O3" s="17"/>
      <x:c r="P3" s="17"/>
      <x:c r="Q3" s="17"/>
      <x:c r="R3" s="17"/>
      <x:c r="S3" s="17"/>
      <x:c r="T3" s="17"/>
      <x:c r="U3" s="17"/>
      <x:c r="V3" s="17"/>
      <x:c r="W3" s="17"/>
      <x:c r="X3" s="17"/>
      <x:c r="Y3" s="17"/>
      <x:c r="Z3" s="17"/>
    </x:row>
    <x:row r="4">
      <x:c r="A4" s="17" t="str">
        <x:v>LLaMA-33B</x:v>
      </x:c>
      <x:c r="B4" s="17" t="str">
        <x:v>Meta AI</x:v>
      </x:c>
      <x:c r="C4" s="17" t="n">
        <x:v>44984</x:v>
      </x:c>
      <x:c r="D4" s="17" t="str">
        <x:v>Open weights (non-commercial)</x:v>
      </x:c>
      <x:c r="E4" s="17" t="n">
        <x:v>107.16</x:v>
      </x:c>
      <x:c r="F4" s="17" t="n">
        <x:v>96.33</x:v>
      </x:c>
      <x:c r="G4" s="17" t="n">
        <x:v>112.28</x:v>
      </x:c>
      <x:c r="H4" s="17" t="n">
        <x:v>32.5</x:v>
      </x:c>
      <x:c r="I4" s="17" t="n">
        <x:v>10.5118833609789</x:v>
      </x:c>
      <x:c r="J4" s="17" t="n">
        <x:v>0.15605749486652978</x:v>
      </x:c>
      <x:c r="K4" s="17" t="n">
        <x:v>0.06040192215092222</x:v>
      </x:c>
      <x:c r="L4" s="17" t="str">
        <x:v>https://arxiv.org/abs/2302.13971</x:v>
      </x:c>
      <x:c r="M4" s="17" t="str">
        <x:v>Exact/near-exact name match in Epoch all_ai_models.csv Assumed dense/non-MoE: active params equal total params.</x:v>
      </x:c>
      <x:c r="N4" s="17"/>
      <x:c r="O4" s="17"/>
      <x:c r="P4" s="17"/>
      <x:c r="Q4" s="17"/>
      <x:c r="R4" s="17"/>
      <x:c r="S4" s="17"/>
      <x:c r="T4" s="17"/>
      <x:c r="U4" s="17"/>
      <x:c r="V4" s="17"/>
      <x:c r="W4" s="17"/>
      <x:c r="X4" s="17"/>
      <x:c r="Y4" s="17"/>
      <x:c r="Z4" s="17"/>
    </x:row>
    <x:row r="5">
      <x:c r="A5" s="17" t="str">
        <x:v>Falcon-40B</x:v>
      </x:c>
      <x:c r="B5" s="17" t="str">
        <x:v>Technology Innovation Institute</x:v>
      </x:c>
      <x:c r="C5" s="17" t="n">
        <x:v>45000</x:v>
      </x:c>
      <x:c r="D5" s="17" t="str">
        <x:v>Open weights (unrestricted)</x:v>
      </x:c>
      <x:c r="E5" s="17" t="n">
        <x:v>104.19</x:v>
      </x:c>
      <x:c r="F5" s="17" t="n">
        <x:v>94.99</x:v>
      </x:c>
      <x:c r="G5" s="17" t="n">
        <x:v>110.58</x:v>
      </x:c>
      <x:c r="H5" s="17" t="n">
        <x:v>40</x:v>
      </x:c>
      <x:c r="I5" s="17" t="n">
        <x:v>10.602059991328</x:v>
      </x:c>
      <x:c r="J5" s="17" t="n">
        <x:v>0.1998631074606434</x:v>
      </x:c>
      <x:c r="K5" s="17" t="n">
        <x:v>0.0632236993418175</x:v>
      </x:c>
      <x:c r="L5" s="17" t="str">
        <x:v>https://arxiv.org/abs/2311.16867; https://www.tii.ae/news/abu-dhabi-based-technology-innovation-institute-introduces-falcon-llm-foundational-large</x:v>
      </x:c>
      <x:c r="M5" s="17" t="str">
        <x:v>Exact/near-exact name match in Epoch all_ai_models.csv Assumed dense/non-MoE: active params equal total params.</x:v>
      </x:c>
      <x:c r="N5" s="17"/>
      <x:c r="O5" s="17"/>
      <x:c r="P5" s="17"/>
      <x:c r="Q5" s="17"/>
      <x:c r="R5" s="17"/>
      <x:c r="S5" s="17"/>
      <x:c r="T5" s="17"/>
      <x:c r="U5" s="17"/>
      <x:c r="V5" s="17"/>
      <x:c r="W5" s="17"/>
      <x:c r="X5" s="17"/>
      <x:c r="Y5" s="17"/>
      <x:c r="Z5" s="17"/>
    </x:row>
    <x:row r="6">
      <x:c r="A6" s="17" t="str">
        <x:v>Cerebras-GPT-13B</x:v>
      </x:c>
      <x:c r="B6" s="17" t="str">
        <x:v>Cerebras Systems</x:v>
      </x:c>
      <x:c r="C6" s="17" t="n">
        <x:v>45022</x:v>
      </x:c>
      <x:c r="D6" s="17" t="str">
        <x:v>Open weights (unrestricted)</x:v>
      </x:c>
      <x:c r="E6" s="17" t="n">
        <x:v>82.95</x:v>
      </x:c>
      <x:c r="F6" s="17" t="n">
        <x:v>67.22</x:v>
      </x:c>
      <x:c r="G6" s="17" t="n">
        <x:v>92.99</x:v>
      </x:c>
      <x:c r="H6" s="17" t="n">
        <x:v>13</x:v>
      </x:c>
      <x:c r="I6" s="17" t="n">
        <x:v>10.1139433523068</x:v>
      </x:c>
      <x:c r="J6" s="17" t="n">
        <x:v>0.2600958247775496</x:v>
      </x:c>
      <x:c r="K6" s="17" t="n">
        <x:v>0.023138931315181965</x:v>
      </x:c>
      <x:c r="L6" s="17" t="str">
        <x:v>https://arxiv.org/abs/2304.03208</x:v>
      </x:c>
      <x:c r="M6" s="17" t="str">
        <x:v>Exact/near-exact name match in Epoch all_ai_models.csv Assumed dense/non-MoE: active params equal total params.</x:v>
      </x:c>
      <x:c r="N6" s="17"/>
      <x:c r="O6" s="17"/>
      <x:c r="P6" s="17"/>
      <x:c r="Q6" s="17"/>
      <x:c r="R6" s="17"/>
      <x:c r="S6" s="17"/>
      <x:c r="T6" s="17"/>
      <x:c r="U6" s="17"/>
      <x:c r="V6" s="17"/>
      <x:c r="W6" s="17"/>
      <x:c r="X6" s="17"/>
      <x:c r="Y6" s="17"/>
      <x:c r="Z6" s="17"/>
    </x:row>
    <x:row r="7">
      <x:c r="A7" s="17" t="str">
        <x:v>Dolly 2.0-12b</x:v>
      </x:c>
      <x:c r="B7" s="17" t="str">
        <x:v>Databricks</x:v>
      </x:c>
      <x:c r="C7" s="17" t="n">
        <x:v>45028</x:v>
      </x:c>
      <x:c r="D7" s="17" t="str">
        <x:v>Open weights (unrestricted)</x:v>
      </x:c>
      <x:c r="E7" s="17" t="n">
        <x:v>89.37</x:v>
      </x:c>
      <x:c r="F7" s="17" t="n">
        <x:v>74.42</x:v>
      </x:c>
      <x:c r="G7" s="17" t="n">
        <x:v>98.45</x:v>
      </x:c>
      <x:c r="H7" s="17" t="n">
        <x:v>12</x:v>
      </x:c>
      <x:c r="I7" s="17" t="n">
        <x:v>10.0791812460476</x:v>
      </x:c>
      <x:c r="J7" s="17" t="n">
        <x:v>0.27652292950034224</x:v>
      </x:c>
      <x:c r="K7" s="17" t="n">
        <x:v>0.02661120817732169</x:v>
      </x:c>
      <x:c r="L7" s="17" t="str">
        <x:v>https://www.databricks.com/blog/2023/04/12/dolly-first-open-commercially-viable-instruction-tuned-llm</x:v>
      </x:c>
      <x:c r="M7" s="17" t="str">
        <x:v>Exact/near-exact name match in Epoch all_ai_models.csv Assumed dense/non-MoE: active params equal total params.</x:v>
      </x:c>
      <x:c r="N7" s="17"/>
      <x:c r="O7" s="17"/>
      <x:c r="P7" s="17"/>
      <x:c r="Q7" s="17"/>
      <x:c r="R7" s="17"/>
      <x:c r="S7" s="17"/>
      <x:c r="T7" s="17"/>
      <x:c r="U7" s="17"/>
      <x:c r="V7" s="17"/>
      <x:c r="W7" s="17"/>
      <x:c r="X7" s="17"/>
      <x:c r="Y7" s="17"/>
      <x:c r="Z7" s="17"/>
    </x:row>
    <x:row r="8">
      <x:c r="A8" s="17" t="str">
        <x:v>MPT-30B</x:v>
      </x:c>
      <x:c r="B8" s="17" t="str">
        <x:v>MosaicML</x:v>
      </x:c>
      <x:c r="C8" s="17" t="n">
        <x:v>45099</x:v>
      </x:c>
      <x:c r="D8" s="17" t="str">
        <x:v>Open weights (unrestricted)</x:v>
      </x:c>
      <x:c r="E8" s="17" t="n">
        <x:v>100.38</x:v>
      </x:c>
      <x:c r="F8" s="17" t="n">
        <x:v>89.25</x:v>
      </x:c>
      <x:c r="G8" s="17" t="n">
        <x:v>106.66</x:v>
      </x:c>
      <x:c r="H8" s="17" t="n">
        <x:v>30</x:v>
      </x:c>
      <x:c r="I8" s="17" t="n">
        <x:v>10.4771212547197</x:v>
      </x:c>
      <x:c r="J8" s="17" t="n">
        <x:v>0.47091033538672145</x:v>
      </x:c>
      <x:c r="K8" s="17" t="n">
        <x:v>0.05069610478901754</x:v>
      </x:c>
      <x:c r="L8" s="17" t="str">
        <x:v>https://huggingface.co/mosaicml/mpt-30b</x:v>
      </x:c>
      <x:c r="M8" s="17" t="str">
        <x:v>Exact/near-exact name match in Epoch all_ai_models.csv Assumed dense/non-MoE: active params equal total params.</x:v>
      </x:c>
      <x:c r="N8" s="17"/>
      <x:c r="O8" s="17"/>
      <x:c r="P8" s="17"/>
      <x:c r="Q8" s="17"/>
      <x:c r="R8" s="17"/>
      <x:c r="S8" s="17"/>
      <x:c r="T8" s="17"/>
      <x:c r="U8" s="17"/>
      <x:c r="V8" s="17"/>
      <x:c r="W8" s="17"/>
      <x:c r="X8" s="17"/>
      <x:c r="Y8" s="17"/>
      <x:c r="Z8" s="17"/>
    </x:row>
    <x:row r="9">
      <x:c r="A9" s="17" t="str">
        <x:v>Llama 2-13B</x:v>
      </x:c>
      <x:c r="B9" s="17" t="str">
        <x:v>Meta AI</x:v>
      </x:c>
      <x:c r="C9" s="17" t="n">
        <x:v>45125</x:v>
      </x:c>
      <x:c r="D9" s="17" t="str">
        <x:v>Open weights (restricted use)</x:v>
      </x:c>
      <x:c r="E9" s="17" t="n">
        <x:v>105.91</x:v>
      </x:c>
      <x:c r="F9" s="17" t="n">
        <x:v>95.41</x:v>
      </x:c>
      <x:c r="G9" s="17" t="n">
        <x:v>111.37</x:v>
      </x:c>
      <x:c r="H9" s="17" t="n">
        <x:v>13</x:v>
      </x:c>
      <x:c r="I9" s="17" t="n">
        <x:v>10.1139433523068</x:v>
      </x:c>
      <x:c r="J9" s="17" t="n">
        <x:v>0.5420944558521561</x:v>
      </x:c>
      <x:c r="K9" s="17" t="n">
        <x:v>0.060326254232071344</x:v>
      </x:c>
      <x:c r="L9" s="17" t="str">
        <x:v>https://ai.meta.com/research/publications/llama-2-open-foundation-and-fine-tuned-chat-models/
https://arxiv.org/abs/2307.09288</x:v>
      </x:c>
      <x:c r="M9" s="17" t="str">
        <x:v>Exact/near-exact name match in Epoch all_ai_models.csv Assumed dense/non-MoE: active params equal total params.</x:v>
      </x:c>
      <x:c r="N9" s="17"/>
      <x:c r="O9" s="17"/>
      <x:c r="P9" s="17"/>
      <x:c r="Q9" s="17"/>
      <x:c r="R9" s="17"/>
      <x:c r="S9" s="17"/>
      <x:c r="T9" s="17"/>
      <x:c r="U9" s="17"/>
      <x:c r="V9" s="17"/>
      <x:c r="W9" s="17"/>
      <x:c r="X9" s="17"/>
      <x:c r="Y9" s="17"/>
      <x:c r="Z9" s="17"/>
    </x:row>
    <x:row r="10">
      <x:c r="A10" s="17" t="str">
        <x:v>Llama 2-70B</x:v>
      </x:c>
      <x:c r="B10" s="17" t="str">
        <x:v>Meta AI</x:v>
      </x:c>
      <x:c r="C10" s="17" t="n">
        <x:v>45125</x:v>
      </x:c>
      <x:c r="D10" s="17" t="str">
        <x:v>Open weights (restricted use)</x:v>
      </x:c>
      <x:c r="E10" s="17" t="n">
        <x:v>113.72</x:v>
      </x:c>
      <x:c r="F10" s="17" t="n">
        <x:v>104.07</x:v>
      </x:c>
      <x:c r="G10" s="17" t="n">
        <x:v>117.82</x:v>
      </x:c>
      <x:c r="H10" s="17" t="n">
        <x:v>70</x:v>
      </x:c>
      <x:c r="I10" s="17" t="n">
        <x:v>10.8450980400143</x:v>
      </x:c>
      <x:c r="J10" s="17" t="n">
        <x:v>0.5420944558521561</x:v>
      </x:c>
      <x:c r="K10" s="17" t="n">
        <x:v>0.081276826446281</x:v>
      </x:c>
      <x:c r="L10" s="17" t="str">
        <x:v>https://ai.meta.com/research/publications/llama-2-open-foundation-and-fine-tuned-chat-models/
https://arxiv.org/abs/2307.09288</x:v>
      </x:c>
      <x:c r="M10" s="17" t="str">
        <x:v>Exact/near-exact name match in Epoch all_ai_models.csv Assumed dense/non-MoE: active params equal total params.</x:v>
      </x:c>
      <x:c r="N10" s="17"/>
      <x:c r="O10" s="17"/>
      <x:c r="P10" s="17"/>
      <x:c r="Q10" s="17"/>
      <x:c r="R10" s="17"/>
      <x:c r="S10" s="17"/>
      <x:c r="T10" s="17"/>
      <x:c r="U10" s="17"/>
      <x:c r="V10" s="17"/>
      <x:c r="W10" s="17"/>
      <x:c r="X10" s="17"/>
      <x:c r="Y10" s="17"/>
      <x:c r="Z10" s="17"/>
    </x:row>
    <x:row r="11">
      <x:c r="A11" s="17" t="str">
        <x:v>Stable Beluga 2</x:v>
      </x:c>
      <x:c r="B11" s="17" t="str">
        <x:v>Stability AI</x:v>
      </x:c>
      <x:c r="C11" s="17" t="n">
        <x:v>45127</x:v>
      </x:c>
      <x:c r="D11" s="17" t="str">
        <x:v>Open weights (non-commercial)</x:v>
      </x:c>
      <x:c r="E11" s="17" t="n">
        <x:v>116.91</x:v>
      </x:c>
      <x:c r="F11" s="17" t="n">
        <x:v>107.97</x:v>
      </x:c>
      <x:c r="G11" s="17" t="n">
        <x:v>120.27</x:v>
      </x:c>
      <x:c r="H11" s="17" t="n">
        <x:v>70</x:v>
      </x:c>
      <x:c r="I11" s="17" t="n">
        <x:v>10.8450980400143</x:v>
      </x:c>
      <x:c r="J11" s="17" t="n">
        <x:v>0.5475701574264202</x:v>
      </x:c>
      <x:c r="K11" s="17" t="n">
        <x:v>0.1015691717892789</x:v>
      </x:c>
      <x:c r="L11" s="17" t="str">
        <x:v>https://stability.ai/news/stable-beluga-large-instruction-fine-tuned-models, https://huggingface.co/stabilityai/StableBeluga2</x:v>
      </x:c>
      <x:c r="M11" s="17" t="str">
        <x:v>Exact/near-exact name match in Epoch all_ai_models.csv Assumed dense/non-MoE: active params equal total params.</x:v>
      </x:c>
      <x:c r="N11" s="17"/>
      <x:c r="O11" s="17"/>
      <x:c r="P11" s="17"/>
      <x:c r="Q11" s="17"/>
      <x:c r="R11" s="17"/>
      <x:c r="S11" s="17"/>
      <x:c r="T11" s="17"/>
      <x:c r="U11" s="17"/>
      <x:c r="V11" s="17"/>
      <x:c r="W11" s="17"/>
      <x:c r="X11" s="17"/>
      <x:c r="Y11" s="17"/>
      <x:c r="Z11" s="17"/>
    </x:row>
    <x:row r="12">
      <x:c r="A12" s="17" t="str">
        <x:v>Baichuan2-13B</x:v>
      </x:c>
      <x:c r="B12" s="17" t="str">
        <x:v>Baichuan</x:v>
      </x:c>
      <x:c r="C12" s="17" t="n">
        <x:v>45175</x:v>
      </x:c>
      <x:c r="D12" s="17" t="str">
        <x:v>Open weights (restricted use)</x:v>
      </x:c>
      <x:c r="E12" s="17" t="n">
        <x:v>102.93</x:v>
      </x:c>
      <x:c r="F12" s="17" t="n">
        <x:v>89.49</x:v>
      </x:c>
      <x:c r="G12" s="17" t="n">
        <x:v>110.46</x:v>
      </x:c>
      <x:c r="H12" s="17" t="n">
        <x:v>13</x:v>
      </x:c>
      <x:c r="I12" s="17" t="n">
        <x:v>10.1139433523068</x:v>
      </x:c>
      <x:c r="J12" s="17" t="n">
        <x:v>0.6789869952087612</x:v>
      </x:c>
      <x:c r="K12" s="17" t="n">
        <x:v>0.034944213740409416</x:v>
      </x:c>
      <x:c r="L12" s="17" t="str">
        <x:v>https://huggingface.co/baichuan-inc/Baichuan2-13B-Base, https://arxiv.org/abs/2309.10305</x:v>
      </x:c>
      <x:c r="M12" s="17" t="str">
        <x:v>Exact/near-exact name match in Epoch all_ai_models.csv Assumed dense/non-MoE: active params equal total params.</x:v>
      </x:c>
      <x:c r="N12" s="17"/>
      <x:c r="O12" s="17"/>
      <x:c r="P12" s="17"/>
      <x:c r="Q12" s="17"/>
      <x:c r="R12" s="17"/>
      <x:c r="S12" s="17"/>
      <x:c r="T12" s="17"/>
      <x:c r="U12" s="17"/>
      <x:c r="V12" s="17"/>
      <x:c r="W12" s="17"/>
      <x:c r="X12" s="17"/>
      <x:c r="Y12" s="17"/>
      <x:c r="Z12" s="17"/>
    </x:row>
    <x:row r="13">
      <x:c r="A13" s="17" t="str">
        <x:v>Falcon-180B</x:v>
      </x:c>
      <x:c r="B13" s="17" t="str">
        <x:v>Technology Innovation Institute</x:v>
      </x:c>
      <x:c r="C13" s="17" t="n">
        <x:v>45175</x:v>
      </x:c>
      <x:c r="D13" s="17" t="str">
        <x:v>Open weights (restricted use)</x:v>
      </x:c>
      <x:c r="E13" s="17" t="n">
        <x:v>111.92</x:v>
      </x:c>
      <x:c r="F13" s="17" t="n">
        <x:v>102.04</x:v>
      </x:c>
      <x:c r="G13" s="17" t="n">
        <x:v>119.45</x:v>
      </x:c>
      <x:c r="H13" s="17" t="n">
        <x:v>180</x:v>
      </x:c>
      <x:c r="I13" s="17" t="n">
        <x:v>11.2552725051033</x:v>
      </x:c>
      <x:c r="J13" s="17" t="n">
        <x:v>0.6789869952087612</x:v>
      </x:c>
      <x:c r="K13" s="17" t="n">
        <x:v>0.05069610478901754</x:v>
      </x:c>
      <x:c r="L13" s="17" t="str">
        <x:v>https://falconllm.tii.ae/falcon-180b.html; https://arxiv.org/abs/2311.16867</x:v>
      </x:c>
      <x:c r="M13" s="17" t="str">
        <x:v>Exact/near-exact name match in Epoch all_ai_models.csv Assumed dense/non-MoE: active params equal total params.</x:v>
      </x:c>
      <x:c r="N13" s="17"/>
      <x:c r="O13" s="17"/>
      <x:c r="P13" s="17"/>
      <x:c r="Q13" s="17"/>
      <x:c r="R13" s="17"/>
      <x:c r="S13" s="17"/>
      <x:c r="T13" s="17"/>
      <x:c r="U13" s="17"/>
      <x:c r="V13" s="17"/>
      <x:c r="W13" s="17"/>
      <x:c r="X13" s="17"/>
      <x:c r="Y13" s="17"/>
      <x:c r="Z13" s="17"/>
    </x:row>
    <x:row r="14">
      <x:c r="A14" s="17" t="str">
        <x:v>Qwen-14B</x:v>
      </x:c>
      <x:c r="B14" s="17" t="str">
        <x:v>Alibaba</x:v>
      </x:c>
      <x:c r="C14" s="17" t="n">
        <x:v>45193</x:v>
      </x:c>
      <x:c r="D14" s="17" t="str">
        <x:v>Open weights (restricted use)</x:v>
      </x:c>
      <x:c r="E14" s="17" t="n">
        <x:v>112.8</x:v>
      </x:c>
      <x:c r="F14" s="17" t="n">
        <x:v>103.39</x:v>
      </x:c>
      <x:c r="G14" s="17" t="n">
        <x:v>117.54</x:v>
      </x:c>
      <x:c r="H14" s="17" t="n">
        <x:v>14</x:v>
      </x:c>
      <x:c r="I14" s="17" t="n">
        <x:v>10.1461280356782</x:v>
      </x:c>
      <x:c r="J14" s="17" t="n">
        <x:v>0.7282683093771389</x:v>
      </x:c>
      <x:c r="K14" s="17" t="n">
        <x:v>0.07674661938593308</x:v>
      </x:c>
      <x:c r="L14" s="17" t="str">
        <x:v>https://arxiv.org/abs/2309.16609</x:v>
      </x:c>
      <x:c r="M14" s="17" t="str">
        <x:v>Exact/near-exact name match in Epoch all_ai_models.csv Assumed dense/non-MoE: active params equal total params.</x:v>
      </x:c>
      <x:c r="N14" s="17"/>
      <x:c r="O14" s="17"/>
      <x:c r="P14" s="17"/>
      <x:c r="Q14" s="17"/>
      <x:c r="R14" s="17"/>
      <x:c r="S14" s="17"/>
      <x:c r="T14" s="17"/>
      <x:c r="U14" s="17"/>
      <x:c r="V14" s="17"/>
      <x:c r="W14" s="17"/>
      <x:c r="X14" s="17"/>
      <x:c r="Y14" s="17"/>
      <x:c r="Z14" s="17"/>
    </x:row>
    <x:row r="15">
      <x:c r="A15" s="17" t="str">
        <x:v>Yi-34B</x:v>
      </x:c>
      <x:c r="B15" s="17" t="str">
        <x:v>01.AI</x:v>
      </x:c>
      <x:c r="C15" s="17" t="n">
        <x:v>45232</x:v>
      </x:c>
      <x:c r="D15" s="17" t="str">
        <x:v>Open weights (restricted use)</x:v>
      </x:c>
      <x:c r="E15" s="17" t="n">
        <x:v>117.14</x:v>
      </x:c>
      <x:c r="F15" s="17" t="n">
        <x:v>109.02</x:v>
      </x:c>
      <x:c r="G15" s="17" t="n">
        <x:v>120.55</x:v>
      </x:c>
      <x:c r="H15" s="17" t="n">
        <x:v>34</x:v>
      </x:c>
      <x:c r="I15" s="17" t="n">
        <x:v>10.5314789170423</x:v>
      </x:c>
      <x:c r="J15" s="17" t="n">
        <x:v>0.8350444900752909</x:v>
      </x:c>
      <x:c r="K15" s="17" t="n">
        <x:v>0.11558820498432006</x:v>
      </x:c>
      <x:c r="L15" s="17" t="str">
        <x:v>https://arxiv.org/abs/2403.04652</x:v>
      </x:c>
      <x:c r="M15" s="17" t="str">
        <x:v>Exact/near-exact name match in Epoch all_ai_models.csv Assumed dense/non-MoE: active params equal total params.</x:v>
      </x:c>
      <x:c r="N15" s="17"/>
      <x:c r="O15" s="17"/>
      <x:c r="P15" s="17"/>
      <x:c r="Q15" s="17"/>
      <x:c r="R15" s="17"/>
      <x:c r="S15" s="17"/>
      <x:c r="T15" s="17"/>
      <x:c r="U15" s="17"/>
      <x:c r="V15" s="17"/>
      <x:c r="W15" s="17"/>
      <x:c r="X15" s="17"/>
      <x:c r="Y15" s="17"/>
      <x:c r="Z15" s="17"/>
    </x:row>
    <x:row r="16">
      <x:c r="A16" s="17" t="str">
        <x:v>Mixtral 8x7B</x:v>
      </x:c>
      <x:c r="B16" s="17" t="str">
        <x:v>Mistral AI</x:v>
      </x:c>
      <x:c r="C16" s="17" t="n">
        <x:v>45271</x:v>
      </x:c>
      <x:c r="D16" s="17" t="str">
        <x:v>Open weights (unrestricted)</x:v>
      </x:c>
      <x:c r="E16" s="17" t="n">
        <x:v>118.13</x:v>
      </x:c>
      <x:c r="F16" s="17" t="n">
        <x:v>109.36</x:v>
      </x:c>
      <x:c r="G16" s="17" t="n">
        <x:v>120.78</x:v>
      </x:c>
      <x:c r="H16" s="17" t="n">
        <x:v>46.7</x:v>
      </x:c>
      <x:c r="I16" s="17" t="n">
        <x:v>10.6693168805661</x:v>
      </x:c>
      <x:c r="J16" s="17" t="n">
        <x:v>0.9418206707734429</x:v>
      </x:c>
      <x:c r="K16" s="17" t="n">
        <x:v>0.11782567223140644</x:v>
      </x:c>
      <x:c r="L16" s="17" t="str">
        <x:v>https://mistral.ai/news/mixtral-of-experts/, https://arxiv.org/abs/2401.04088</x:v>
      </x:c>
      <x:c r="M16" s="17" t="str">
        <x:v>Exact/near-exact name match in Epoch all_ai_models.csv</x:v>
      </x:c>
      <x:c r="N16" s="17"/>
      <x:c r="O16" s="17"/>
      <x:c r="P16" s="17"/>
      <x:c r="Q16" s="17"/>
      <x:c r="R16" s="17"/>
      <x:c r="S16" s="17"/>
      <x:c r="T16" s="17"/>
      <x:c r="U16" s="17"/>
      <x:c r="V16" s="17"/>
      <x:c r="W16" s="17"/>
      <x:c r="X16" s="17"/>
      <x:c r="Y16" s="17"/>
      <x:c r="Z16" s="17"/>
    </x:row>
    <x:row r="17">
      <x:c r="A17" s="17" t="str">
        <x:v>DeepSeek Coder 33B</x:v>
      </x:c>
      <x:c r="B17" s="17" t="str">
        <x:v>DeepSeek,Peking University</x:v>
      </x:c>
      <x:c r="C17" s="17" t="n">
        <x:v>45316</x:v>
      </x:c>
      <x:c r="D17" s="17" t="str">
        <x:v>Open weights (restricted use)</x:v>
      </x:c>
      <x:c r="E17" s="17" t="n">
        <x:v>96.02</x:v>
      </x:c>
      <x:c r="F17" s="17" t="n">
        <x:v>82.39</x:v>
      </x:c>
      <x:c r="G17" s="17" t="n">
        <x:v>103.58</x:v>
      </x:c>
      <x:c r="H17" s="17" t="n">
        <x:v>33</x:v>
      </x:c>
      <x:c r="I17" s="17" t="n">
        <x:v>10.5185139398779</x:v>
      </x:c>
      <x:c r="J17" s="17" t="n">
        <x:v>1.0650239561943875</x:v>
      </x:c>
      <x:c r="K17" s="17" t="n">
        <x:v>0.03422238089012845</x:v>
      </x:c>
      <x:c r="L17" s="17" t="str">
        <x:v>https://arxiv.org/abs/2401.14196</x:v>
      </x:c>
      <x:c r="M17" s="17" t="str">
        <x:v>Exact/near-exact name match in Epoch all_ai_models.csv Assumed dense/non-MoE: active params equal total params.</x:v>
      </x:c>
      <x:c r="N17" s="17"/>
      <x:c r="O17" s="17"/>
      <x:c r="P17" s="17"/>
      <x:c r="Q17" s="17"/>
      <x:c r="R17" s="17"/>
      <x:c r="S17" s="17"/>
      <x:c r="T17" s="17"/>
      <x:c r="U17" s="17"/>
      <x:c r="V17" s="17"/>
      <x:c r="W17" s="17"/>
      <x:c r="X17" s="17"/>
      <x:c r="Y17" s="17"/>
      <x:c r="Z17" s="17"/>
    </x:row>
    <x:row r="18">
      <x:c r="A18" s="17" t="str">
        <x:v>StarCoder 2 15B</x:v>
      </x:c>
      <x:c r="B18" s="17" t="str">
        <x:v>Hugging Face,ServiceNow,NVIDIA,BigCode</x:v>
      </x:c>
      <x:c r="C18" s="17" t="n">
        <x:v>45351</x:v>
      </x:c>
      <x:c r="D18" s="17" t="str">
        <x:v>Open weights (restricted use)</x:v>
      </x:c>
      <x:c r="E18" s="17" t="n">
        <x:v>104.74</x:v>
      </x:c>
      <x:c r="F18" s="17" t="n">
        <x:v>92.4</x:v>
      </x:c>
      <x:c r="G18" s="17" t="n">
        <x:v>112.13</x:v>
      </x:c>
      <x:c r="H18" s="17" t="n">
        <x:v>15</x:v>
      </x:c>
      <x:c r="I18" s="17" t="n">
        <x:v>10.1760912590557</x:v>
      </x:c>
      <x:c r="J18" s="17" t="n">
        <x:v>1.160848733744011</x:v>
      </x:c>
      <x:c r="K18" s="17" t="n">
        <x:v>0.039474620504021764</x:v>
      </x:c>
      <x:c r="L18" s="17" t="str">
        <x:v>https://arxiv.org/abs/2402.19173</x:v>
      </x:c>
      <x:c r="M18" s="17" t="str">
        <x:v>Exact/near-exact name match in Epoch all_ai_models.csv Assumed dense/non-MoE: active params equal total params.</x:v>
      </x:c>
      <x:c r="N18" s="17"/>
      <x:c r="O18" s="17"/>
      <x:c r="P18" s="17"/>
      <x:c r="Q18" s="17"/>
      <x:c r="R18" s="17"/>
      <x:c r="S18" s="17"/>
      <x:c r="T18" s="17"/>
      <x:c r="U18" s="17"/>
      <x:c r="V18" s="17"/>
      <x:c r="W18" s="17"/>
      <x:c r="X18" s="17"/>
      <x:c r="Y18" s="17"/>
      <x:c r="Z18" s="17"/>
    </x:row>
    <x:row r="19">
      <x:c r="A19" s="17" t="str">
        <x:v>Mixtral 8x22B</x:v>
      </x:c>
      <x:c r="B19" s="17" t="str">
        <x:v>Mistral AI</x:v>
      </x:c>
      <x:c r="C19" s="17" t="n">
        <x:v>45399</x:v>
      </x:c>
      <x:c r="D19" s="17" t="str">
        <x:v>Open weights (unrestricted)</x:v>
      </x:c>
      <x:c r="E19" s="17" t="n">
        <x:v>121.28</x:v>
      </x:c>
      <x:c r="F19" s="17" t="n">
        <x:v>112.48</x:v>
      </x:c>
      <x:c r="G19" s="17" t="n">
        <x:v>123.4</x:v>
      </x:c>
      <x:c r="H19" s="17" t="n">
        <x:v>141</x:v>
      </x:c>
      <x:c r="I19" s="17" t="n">
        <x:v>11.1492191126554</x:v>
      </x:c>
      <x:c r="J19" s="17" t="n">
        <x:v>1.2922655715263518</x:v>
      </x:c>
      <x:c r="K19" s="17" t="n">
        <x:v>0.1288625904010519</x:v>
      </x:c>
      <x:c r="L19" s="17" t="str">
        <x:v>https://mistral.ai/news/mixtral-8x22b/</x:v>
      </x:c>
      <x:c r="M19" s="17" t="str">
        <x:v>Exact/near-exact name match in Epoch all_ai_models.csv</x:v>
      </x:c>
      <x:c r="N19" s="17"/>
      <x:c r="O19" s="17"/>
      <x:c r="P19" s="17"/>
      <x:c r="Q19" s="17"/>
      <x:c r="R19" s="17"/>
      <x:c r="S19" s="17"/>
      <x:c r="T19" s="17"/>
      <x:c r="U19" s="17"/>
      <x:c r="V19" s="17"/>
      <x:c r="W19" s="17"/>
      <x:c r="X19" s="17"/>
      <x:c r="Y19" s="17"/>
      <x:c r="Z19" s="17"/>
    </x:row>
    <x:row r="20">
      <x:c r="A20" s="17" t="str">
        <x:v>Llama 3-70B</x:v>
      </x:c>
      <x:c r="B20" s="17" t="str">
        <x:v>Meta AI</x:v>
      </x:c>
      <x:c r="C20" s="17" t="n">
        <x:v>45400</x:v>
      </x:c>
      <x:c r="D20" s="17" t="str">
        <x:v>Open weights (restricted use)</x:v>
      </x:c>
      <x:c r="E20" s="17" t="n">
        <x:v>122.61</x:v>
      </x:c>
      <x:c r="F20" s="17" t="n">
        <x:v>115.79</x:v>
      </x:c>
      <x:c r="G20" s="17" t="n">
        <x:v>125.52</x:v>
      </x:c>
      <x:c r="H20" s="17" t="n">
        <x:v>70</x:v>
      </x:c>
      <x:c r="I20" s="17" t="n">
        <x:v>10.8450980400143</x:v>
      </x:c>
      <x:c r="J20" s="17" t="n">
        <x:v>1.2950034223134839</x:v>
      </x:c>
      <x:c r="K20" s="17" t="n">
        <x:v>0.1623104394182499</x:v>
      </x:c>
      <x:c r="L20" s="17" t="str">
        <x:v>https://ai.meta.com/blog/meta-llama-3/</x:v>
      </x:c>
      <x:c r="M20" s="17" t="str">
        <x:v>Exact/near-exact name match in Epoch all_ai_models.csv Assumed dense/non-MoE: active params equal total params.</x:v>
      </x:c>
      <x:c r="N20" s="17"/>
      <x:c r="O20" s="17"/>
      <x:c r="P20" s="17"/>
      <x:c r="Q20" s="17"/>
      <x:c r="R20" s="17"/>
      <x:c r="S20" s="17"/>
      <x:c r="T20" s="17"/>
      <x:c r="U20" s="17"/>
      <x:c r="V20" s="17"/>
      <x:c r="W20" s="17"/>
      <x:c r="X20" s="17"/>
      <x:c r="Y20" s="17"/>
      <x:c r="Z20" s="17"/>
    </x:row>
    <x:row r="21">
      <x:c r="A21" s="17" t="str">
        <x:v>phi-3-medium 14B</x:v>
      </x:c>
      <x:c r="B21" s="17" t="str">
        <x:v>Microsoft</x:v>
      </x:c>
      <x:c r="C21" s="17" t="n">
        <x:v>45405</x:v>
      </x:c>
      <x:c r="D21" s="17" t="str">
        <x:v>Open weights (unrestricted)</x:v>
      </x:c>
      <x:c r="E21" s="17" t="n">
        <x:v>121.07</x:v>
      </x:c>
      <x:c r="F21" s="17" t="n">
        <x:v>113.81</x:v>
      </x:c>
      <x:c r="G21" s="17" t="n">
        <x:v>123.74</x:v>
      </x:c>
      <x:c r="H21" s="17" t="n">
        <x:v>14</x:v>
      </x:c>
      <x:c r="I21" s="17" t="n">
        <x:v>10.1461280356782</x:v>
      </x:c>
      <x:c r="J21" s="17" t="n">
        <x:v>1.3086926762491444</x:v>
      </x:c>
      <x:c r="K21" s="17" t="n">
        <x:v>0.15583809729536788</x:v>
      </x:c>
      <x:c r="L21" s="17" t="str">
        <x:v>https://arxiv.org/abs/2404.14219</x:v>
      </x:c>
      <x:c r="M21" s="17" t="str">
        <x:v>Exact/near-exact name match in Epoch all_ai_models.csv Assumed dense/non-MoE: active params equal total params.</x:v>
      </x:c>
      <x:c r="N21" s="17"/>
      <x:c r="O21" s="17"/>
      <x:c r="P21" s="17"/>
      <x:c r="Q21" s="17"/>
      <x:c r="R21" s="17"/>
      <x:c r="S21" s="17"/>
      <x:c r="T21" s="17"/>
      <x:c r="U21" s="17"/>
      <x:c r="V21" s="17"/>
      <x:c r="W21" s="17"/>
      <x:c r="X21" s="17"/>
      <x:c r="Y21" s="17"/>
      <x:c r="Z21" s="17"/>
    </x:row>
    <x:row r="22">
      <x:c r="A22" s="17" t="str">
        <x:v>Falcon 2 11B</x:v>
      </x:c>
      <x:c r="B22" s="17" t="str">
        <x:v>Technology Innovation Institute</x:v>
      </x:c>
      <x:c r="C22" s="17" t="n">
        <x:v>45421</x:v>
      </x:c>
      <x:c r="D22" s="17" t="str">
        <x:v>Open weights (restricted use)</x:v>
      </x:c>
      <x:c r="E22" s="17" t="n">
        <x:v>109.3</x:v>
      </x:c>
      <x:c r="F22" s="17" t="n">
        <x:v>99.71</x:v>
      </x:c>
      <x:c r="G22" s="17" t="n">
        <x:v>115.81</x:v>
      </x:c>
      <x:c r="H22" s="17" t="n">
        <x:v>11</x:v>
      </x:c>
      <x:c r="I22" s="17" t="n">
        <x:v>10.0413926851582</x:v>
      </x:c>
      <x:c r="J22" s="17" t="n">
        <x:v>1.352498288843258</x:v>
      </x:c>
      <x:c r="K22" s="17" t="n">
        <x:v>0.059281663516067985</x:v>
      </x:c>
      <x:c r="L22" s="17" t="str">
        <x:v>https://huggingface.co/tiiuae/falcon-11B </x:v>
      </x:c>
      <x:c r="M22" s="17" t="str">
        <x:v>Exact/near-exact name match in Epoch all_ai_models.csv Assumed dense/non-MoE: active params equal total params.</x:v>
      </x:c>
      <x:c r="N22" s="17"/>
      <x:c r="O22" s="17"/>
      <x:c r="P22" s="17"/>
      <x:c r="Q22" s="17"/>
      <x:c r="R22" s="17"/>
      <x:c r="S22" s="17"/>
      <x:c r="T22" s="17"/>
      <x:c r="U22" s="17"/>
      <x:c r="V22" s="17"/>
      <x:c r="W22" s="17"/>
      <x:c r="X22" s="17"/>
      <x:c r="Y22" s="17"/>
      <x:c r="Z22" s="17"/>
    </x:row>
    <x:row r="23">
      <x:c r="A23" s="17" t="str">
        <x:v>Qwen2-72B</x:v>
      </x:c>
      <x:c r="B23" s="17" t="str">
        <x:v>Alibaba</x:v>
      </x:c>
      <x:c r="C23" s="17" t="n">
        <x:v>45450</x:v>
      </x:c>
      <x:c r="D23" s="17" t="str">
        <x:v>Open weights (unrestricted)</x:v>
      </x:c>
      <x:c r="E23" s="17" t="n">
        <x:v>125.49</x:v>
      </x:c>
      <x:c r="F23" s="17" t="n">
        <x:v>119.09</x:v>
      </x:c>
      <x:c r="G23" s="17" t="n">
        <x:v>127.01</x:v>
      </x:c>
      <x:c r="H23" s="17" t="n">
        <x:v>72.71</x:v>
      </x:c>
      <x:c r="I23" s="17" t="n">
        <x:v>10.8615941446439</x:v>
      </x:c>
      <x:c r="J23" s="17" t="n">
        <x:v>1.431895961670089</x:v>
      </x:c>
      <x:c r="K23" s="17" t="n">
        <x:v>0.24497500255075996</x:v>
      </x:c>
      <x:c r="L23" s="17" t="str">
        <x:v>https://qwenlm.github.io/blog/qwen2/ 
https://arxiv.org/abs/2407.10671 </x:v>
      </x:c>
      <x:c r="M23" s="17" t="str">
        <x:v>Exact/near-exact name match in Epoch all_ai_models.csv</x:v>
      </x:c>
      <x:c r="N23" s="17"/>
      <x:c r="O23" s="17"/>
      <x:c r="P23" s="17"/>
      <x:c r="Q23" s="17"/>
      <x:c r="R23" s="17"/>
      <x:c r="S23" s="17"/>
      <x:c r="T23" s="17"/>
      <x:c r="U23" s="17"/>
      <x:c r="V23" s="17"/>
      <x:c r="W23" s="17"/>
      <x:c r="X23" s="17"/>
      <x:c r="Y23" s="17"/>
      <x:c r="Z23" s="17"/>
    </x:row>
    <x:row r="24">
      <x:c r="A24" s="17" t="str">
        <x:v>Gemma 2 27B</x:v>
      </x:c>
      <x:c r="B24" s="17" t="str">
        <x:v>Google DeepMind</x:v>
      </x:c>
      <x:c r="C24" s="17" t="n">
        <x:v>45467</x:v>
      </x:c>
      <x:c r="D24" s="17" t="str">
        <x:v>Open weights (restricted use)</x:v>
      </x:c>
      <x:c r="E24" s="17" t="n">
        <x:v>122.47</x:v>
      </x:c>
      <x:c r="F24" s="17" t="n">
        <x:v>115.04</x:v>
      </x:c>
      <x:c r="G24" s="17" t="n">
        <x:v>124.23</x:v>
      </x:c>
      <x:c r="H24" s="17" t="n">
        <x:v>27</x:v>
      </x:c>
      <x:c r="I24" s="17" t="n">
        <x:v>10.431363764159</x:v>
      </x:c>
      <x:c r="J24" s="17" t="n">
        <x:v>1.4784394250513346</x:v>
      </x:c>
      <x:c r="K24" s="17" t="n">
        <x:v>0.18194541306075</x:v>
      </x:c>
      <x:c r="L24" s="17" t="str">
        <x:v>https://storage.googleapis.com/deepmind-media/gemma/gemma-2-report.pdf</x:v>
      </x:c>
      <x:c r="M24" s="17" t="str">
        <x:v>Exact/near-exact name match in Epoch all_ai_models.csv Assumed dense/non-MoE: active params equal total params.</x:v>
      </x:c>
      <x:c r="N24" s="17"/>
      <x:c r="O24" s="17"/>
      <x:c r="P24" s="17"/>
      <x:c r="Q24" s="17"/>
      <x:c r="R24" s="17"/>
      <x:c r="S24" s="17"/>
      <x:c r="T24" s="17"/>
      <x:c r="U24" s="17"/>
      <x:c r="V24" s="17"/>
      <x:c r="W24" s="17"/>
      <x:c r="X24" s="17"/>
      <x:c r="Y24" s="17"/>
      <x:c r="Z24" s="17"/>
    </x:row>
    <x:row r="25">
      <x:c r="A25" s="17" t="str">
        <x:v>Mistral NeMo</x:v>
      </x:c>
      <x:c r="B25" s="17" t="str">
        <x:v>Mistral AI</x:v>
      </x:c>
      <x:c r="C25" s="17" t="n">
        <x:v>45491</x:v>
      </x:c>
      <x:c r="D25" s="17" t="str">
        <x:v>Open weights (unrestricted)</x:v>
      </x:c>
      <x:c r="E25" s="17" t="n">
        <x:v>118.38</x:v>
      </x:c>
      <x:c r="F25" s="17" t="n">
        <x:v>109.85</x:v>
      </x:c>
      <x:c r="G25" s="17" t="n">
        <x:v>121.76</x:v>
      </x:c>
      <x:c r="H25" s="17" t="n">
        <x:v>12</x:v>
      </x:c>
      <x:c r="I25" s="17" t="n">
        <x:v>10.0791812460476</x:v>
      </x:c>
      <x:c r="J25" s="17" t="n">
        <x:v>1.5441478439425051</x:v>
      </x:c>
      <x:c r="K25" s="17" t="n">
        <x:v>0.10832996705630864</x:v>
      </x:c>
      <x:c r="L25" s="17" t="str">
        <x:v>https://mistral.ai/news/mistral-nemo/</x:v>
      </x:c>
      <x:c r="M25" s="17" t="str">
        <x:v>Exact/near-exact name match in Epoch all_ai_models.csv Assumed dense/non-MoE: active params equal total params.</x:v>
      </x:c>
      <x:c r="N25" s="17"/>
      <x:c r="O25" s="17"/>
      <x:c r="P25" s="17"/>
      <x:c r="Q25" s="17"/>
      <x:c r="R25" s="17"/>
      <x:c r="S25" s="17"/>
      <x:c r="T25" s="17"/>
      <x:c r="U25" s="17"/>
      <x:c r="V25" s="17"/>
      <x:c r="W25" s="17"/>
      <x:c r="X25" s="17"/>
      <x:c r="Y25" s="17"/>
      <x:c r="Z25" s="17"/>
    </x:row>
    <x:row r="26">
      <x:c r="A26" s="17" t="str">
        <x:v>Llama 3.1-405B</x:v>
      </x:c>
      <x:c r="B26" s="17" t="str">
        <x:v>Meta AI</x:v>
      </x:c>
      <x:c r="C26" s="17" t="n">
        <x:v>45496</x:v>
      </x:c>
      <x:c r="D26" s="17" t="str">
        <x:v>Open weights (restricted use)</x:v>
      </x:c>
      <x:c r="E26" s="17" t="n">
        <x:v>128.99</x:v>
      </x:c>
      <x:c r="F26" s="17" t="n">
        <x:v>123.59</x:v>
      </x:c>
      <x:c r="G26" s="17" t="n">
        <x:v>130.73</x:v>
      </x:c>
      <x:c r="H26" s="17" t="n">
        <x:v>405</x:v>
      </x:c>
      <x:c r="I26" s="17" t="n">
        <x:v>11.6074550232147</x:v>
      </x:c>
      <x:c r="J26" s="17" t="n">
        <x:v>1.5578370978781657</x:v>
      </x:c>
      <x:c r="K26" s="17" t="n">
        <x:v>0.30142252979623335</x:v>
      </x:c>
      <x:c r="L26" s="17" t="str">
        <x:v>https://ai.meta.com/research/publications/the-llama-3-herd-of-models/</x:v>
      </x:c>
      <x:c r="M26" s="17" t="str">
        <x:v>Exact/near-exact name match in Epoch all_ai_models.csv Assumed dense/non-MoE: active params equal total params.</x:v>
      </x:c>
      <x:c r="N26" s="17"/>
      <x:c r="O26" s="17"/>
      <x:c r="P26" s="17"/>
      <x:c r="Q26" s="17"/>
      <x:c r="R26" s="17"/>
      <x:c r="S26" s="17"/>
      <x:c r="T26" s="17"/>
      <x:c r="U26" s="17"/>
      <x:c r="V26" s="17"/>
      <x:c r="W26" s="17"/>
      <x:c r="X26" s="17"/>
      <x:c r="Y26" s="17"/>
      <x:c r="Z26" s="17"/>
    </x:row>
    <x:row r="27">
      <x:c r="A27" s="17" t="str">
        <x:v>Llama 3.1-70B</x:v>
      </x:c>
      <x:c r="B27" s="17" t="str">
        <x:v>Meta AI</x:v>
      </x:c>
      <x:c r="C27" s="17" t="n">
        <x:v>45496</x:v>
      </x:c>
      <x:c r="D27" s="17" t="str">
        <x:v>Open weights (restricted use)</x:v>
      </x:c>
      <x:c r="E27" s="17" t="n">
        <x:v>125.53</x:v>
      </x:c>
      <x:c r="F27" s="17" t="n">
        <x:v>118.91</x:v>
      </x:c>
      <x:c r="G27" s="17" t="n">
        <x:v>127.47</x:v>
      </x:c>
      <x:c r="H27" s="17" t="n">
        <x:v>70</x:v>
      </x:c>
      <x:c r="I27" s="17" t="n">
        <x:v>10.8450980400143</x:v>
      </x:c>
      <x:c r="J27" s="17" t="n">
        <x:v>1.5578370978781657</x:v>
      </x:c>
      <x:c r="K27" s="17" t="n">
        <x:v>0.20971263865839804</x:v>
      </x:c>
      <x:c r="L27" s="17" t="str">
        <x:v>https://ai.meta.com/research/publications/the-llama-3-herd-of-models/</x:v>
      </x:c>
      <x:c r="M27" s="17" t="str">
        <x:v>Exact/near-exact name match in Epoch all_ai_models.csv Assumed dense/non-MoE: active params equal total params.</x:v>
      </x:c>
      <x:c r="N27" s="17"/>
      <x:c r="O27" s="17"/>
      <x:c r="P27" s="17"/>
      <x:c r="Q27" s="17"/>
      <x:c r="R27" s="17"/>
      <x:c r="S27" s="17"/>
      <x:c r="T27" s="17"/>
      <x:c r="U27" s="17"/>
      <x:c r="V27" s="17"/>
      <x:c r="W27" s="17"/>
      <x:c r="X27" s="17"/>
      <x:c r="Y27" s="17"/>
      <x:c r="Z27" s="17"/>
    </x:row>
    <x:row r="28">
      <x:c r="A28" s="17" t="str">
        <x:v>Qwen2.5-Coder-32B</x:v>
      </x:c>
      <x:c r="B28" s="17" t="str">
        <x:v>Alibaba</x:v>
      </x:c>
      <x:c r="C28" s="17" t="n">
        <x:v>45553</x:v>
      </x:c>
      <x:c r="D28" s="17" t="str">
        <x:v>Open weights (unrestricted)</x:v>
      </x:c>
      <x:c r="E28" s="17" t="n">
        <x:v>119.27</x:v>
      </x:c>
      <x:c r="F28" s="17" t="n">
        <x:v>110.01</x:v>
      </x:c>
      <x:c r="G28" s="17" t="n">
        <x:v>124.64</x:v>
      </x:c>
      <x:c r="H28" s="17" t="n">
        <x:v>32.5</x:v>
      </x:c>
      <x:c r="I28" s="17" t="n">
        <x:v>10.5118833609789</x:v>
      </x:c>
      <x:c r="J28" s="17" t="n">
        <x:v>1.7138945927446954</x:v>
      </x:c>
      <x:c r="K28" s="17" t="n">
        <x:v>0.07179322817701064</x:v>
      </x:c>
      <x:c r="L28" s="17" t="str">
        <x:v>https://arxiv.org/abs/2409.12186</x:v>
      </x:c>
      <x:c r="M28" s="17" t="str">
        <x:v>Exact/near-exact name match in Epoch all_ai_models.csv Assumed dense/non-MoE: active params equal total params.</x:v>
      </x:c>
      <x:c r="N28" s="17"/>
      <x:c r="O28" s="17"/>
      <x:c r="P28" s="17"/>
      <x:c r="Q28" s="17"/>
      <x:c r="R28" s="17"/>
      <x:c r="S28" s="17"/>
      <x:c r="T28" s="17"/>
      <x:c r="U28" s="17"/>
      <x:c r="V28" s="17"/>
      <x:c r="W28" s="17"/>
      <x:c r="X28" s="17"/>
      <x:c r="Y28" s="17"/>
      <x:c r="Z28" s="17"/>
    </x:row>
    <x:row r="29">
      <x:c r="A29" s="17" t="str">
        <x:v>Qwen2.5-72B</x:v>
      </x:c>
      <x:c r="B29" s="17" t="str">
        <x:v>Alibaba</x:v>
      </x:c>
      <x:c r="C29" s="17" t="n">
        <x:v>45554</x:v>
      </x:c>
      <x:c r="D29" s="17" t="str">
        <x:v>Open weights (unrestricted)</x:v>
      </x:c>
      <x:c r="E29" s="17" t="n">
        <x:v>129.12</x:v>
      </x:c>
      <x:c r="F29" s="17" t="n">
        <x:v>122.2</x:v>
      </x:c>
      <x:c r="G29" s="17" t="n">
        <x:v>130.91</x:v>
      </x:c>
      <x:c r="H29" s="17" t="n">
        <x:v>72.7</x:v>
      </x:c>
      <x:c r="I29" s="17" t="n">
        <x:v>10.861534410859</x:v>
      </x:c>
      <x:c r="J29" s="17" t="n">
        <x:v>1.7166324435318274</x:v>
      </x:c>
      <x:c r="K29" s="17" t="n">
        <x:v>0.20255166804852393</x:v>
      </x:c>
      <x:c r="L29" s="17" t="str">
        <x:v>https://qwenlm.github.io/blog/qwen2.5/</x:v>
      </x:c>
      <x:c r="M29" s="17" t="str">
        <x:v>Exact/near-exact name match in Epoch all_ai_models.csv Assumed dense/non-MoE: active params equal total params.</x:v>
      </x:c>
      <x:c r="N29" s="17"/>
      <x:c r="O29" s="17"/>
      <x:c r="P29" s="17"/>
      <x:c r="Q29" s="17"/>
      <x:c r="R29" s="17"/>
      <x:c r="S29" s="17"/>
      <x:c r="T29" s="17"/>
      <x:c r="U29" s="17"/>
      <x:c r="V29" s="17"/>
      <x:c r="W29" s="17"/>
      <x:c r="X29" s="17"/>
      <x:c r="Y29" s="17"/>
      <x:c r="Z29" s="17"/>
    </x:row>
    <x:row r="30">
      <x:c r="A30" s="17" t="str">
        <x:v>Llama 3.2 90B</x:v>
      </x:c>
      <x:c r="B30" s="17" t="str">
        <x:v>Meta AI</x:v>
      </x:c>
      <x:c r="C30" s="17" t="n">
        <x:v>45559</x:v>
      </x:c>
      <x:c r="D30" s="17" t="str">
        <x:v>Open weights (restricted use)</x:v>
      </x:c>
      <x:c r="E30" s="17" t="n">
        <x:v>125.71</x:v>
      </x:c>
      <x:c r="F30" s="17" t="n">
        <x:v>119.36</x:v>
      </x:c>
      <x:c r="G30" s="17" t="n">
        <x:v>127.43</x:v>
      </x:c>
      <x:c r="H30" s="17" t="n">
        <x:v>88.6</x:v>
      </x:c>
      <x:c r="I30" s="17" t="n">
        <x:v>10.947433721887</x:v>
      </x:c>
      <x:c r="J30" s="17" t="n">
        <x:v>1.730321697467488</x:v>
      </x:c>
      <x:c r="K30" s="17" t="n">
        <x:v>0.23595276153974862</x:v>
      </x:c>
      <x:c r="L30" s="17" t="str">
        <x:v>https://ai.meta.com/blog/llama-3-2-connect-2024-vision-edge-mobile-devices/</x:v>
      </x:c>
      <x:c r="M30" s="17" t="str">
        <x:v>Exact/near-exact name match in Epoch all_ai_models.csv Assumed dense/non-MoE: active params equal total params.</x:v>
      </x:c>
      <x:c r="N30" s="17"/>
      <x:c r="O30" s="17"/>
      <x:c r="P30" s="17"/>
      <x:c r="Q30" s="17"/>
      <x:c r="R30" s="17"/>
      <x:c r="S30" s="17"/>
      <x:c r="T30" s="17"/>
      <x:c r="U30" s="17"/>
      <x:c r="V30" s="17"/>
      <x:c r="W30" s="17"/>
      <x:c r="X30" s="17"/>
      <x:c r="Y30" s="17"/>
      <x:c r="Z30" s="17"/>
    </x:row>
    <x:row r="31">
      <x:c r="A31" s="17" t="str">
        <x:v>Llama 3.3 70B</x:v>
      </x:c>
      <x:c r="B31" s="17" t="str">
        <x:v>Meta AI</x:v>
      </x:c>
      <x:c r="C31" s="17" t="n">
        <x:v>45632</x:v>
      </x:c>
      <x:c r="D31" s="17" t="str">
        <x:v>Open weights (restricted use)</x:v>
      </x:c>
      <x:c r="E31" s="17" t="n">
        <x:v>127.5</x:v>
      </x:c>
      <x:c r="F31" s="17" t="n">
        <x:v>122.01</x:v>
      </x:c>
      <x:c r="G31" s="17" t="n">
        <x:v>129.87</x:v>
      </x:c>
      <x:c r="H31" s="17" t="n">
        <x:v>70</x:v>
      </x:c>
      <x:c r="I31" s="17" t="n">
        <x:v>10.8450980400143</x:v>
      </x:c>
      <x:c r="J31" s="17" t="n">
        <x:v>1.9301848049281314</x:v>
      </x:c>
      <x:c r="K31" s="17" t="n">
        <x:v>0.24872935402624824</x:v>
      </x:c>
      <x:c r="L31" s="17" t="str">
        <x:v>https://www.llama.com/docs/model-cards-and-prompt-formats/llama3_3/</x:v>
      </x:c>
      <x:c r="M31" s="17" t="str">
        <x:v>Exact/near-exact name match in Epoch all_ai_models.csv Assumed dense/non-MoE: active params equal total params.</x:v>
      </x:c>
      <x:c r="N31" s="17"/>
      <x:c r="O31" s="17"/>
      <x:c r="P31" s="17"/>
      <x:c r="Q31" s="17"/>
      <x:c r="R31" s="17"/>
      <x:c r="S31" s="17"/>
      <x:c r="T31" s="17"/>
      <x:c r="U31" s="17"/>
      <x:c r="V31" s="17"/>
      <x:c r="W31" s="17"/>
      <x:c r="X31" s="17"/>
      <x:c r="Y31" s="17"/>
      <x:c r="Z31" s="17"/>
    </x:row>
    <x:row r="32">
      <x:c r="A32" s="17" t="str">
        <x:v>Phi-4</x:v>
      </x:c>
      <x:c r="B32" s="17" t="str">
        <x:v>Microsoft Research</x:v>
      </x:c>
      <x:c r="C32" s="17" t="n">
        <x:v>45638</x:v>
      </x:c>
      <x:c r="D32" s="17" t="str">
        <x:v>Open weights (unrestricted)</x:v>
      </x:c>
      <x:c r="E32" s="17" t="n">
        <x:v>131.05</x:v>
      </x:c>
      <x:c r="F32" s="17" t="n">
        <x:v>123.6</x:v>
      </x:c>
      <x:c r="G32" s="17" t="n">
        <x:v>132.36</x:v>
      </x:c>
      <x:c r="H32" s="17" t="n">
        <x:v>14</x:v>
      </x:c>
      <x:c r="I32" s="17" t="n">
        <x:v>10.1461280356782</x:v>
      </x:c>
      <x:c r="J32" s="17" t="n">
        <x:v>1.946611909650924</x:v>
      </x:c>
      <x:c r="K32" s="17" t="n">
        <x:v>0.20024603323533618</x:v>
      </x:c>
      <x:c r="L32" s="17" t="str">
        <x:v>https://arxiv.org/abs/2412.08905</x:v>
      </x:c>
      <x:c r="M32" s="17" t="str">
        <x:v>Exact/near-exact name match in Epoch all_ai_models.csv Assumed dense/non-MoE: active params equal total params.</x:v>
      </x:c>
      <x:c r="N32" s="17"/>
      <x:c r="O32" s="17"/>
      <x:c r="P32" s="17"/>
      <x:c r="Q32" s="17"/>
      <x:c r="R32" s="17"/>
      <x:c r="S32" s="17"/>
      <x:c r="T32" s="17"/>
      <x:c r="U32" s="17"/>
      <x:c r="V32" s="17"/>
      <x:c r="W32" s="17"/>
      <x:c r="X32" s="17"/>
      <x:c r="Y32" s="17"/>
      <x:c r="Z32" s="17"/>
    </x:row>
    <x:row r="33">
      <x:c r="A33" s="17" t="str">
        <x:v>DeepSeek-V3</x:v>
      </x:c>
      <x:c r="B33" s="17" t="str">
        <x:v>DeepSeek</x:v>
      </x:c>
      <x:c r="C33" s="17" t="n">
        <x:v>45650</x:v>
      </x:c>
      <x:c r="D33" s="17" t="str">
        <x:v>Open weights (restricted use)</x:v>
      </x:c>
      <x:c r="E33" s="17" t="n">
        <x:v>132.99</x:v>
      </x:c>
      <x:c r="F33" s="17" t="n">
        <x:v>127.9</x:v>
      </x:c>
      <x:c r="G33" s="17" t="n">
        <x:v>135.76</x:v>
      </x:c>
      <x:c r="H33" s="17" t="n">
        <x:v>671</x:v>
      </x:c>
      <x:c r="I33" s="17" t="n">
        <x:v>11.826722520169</x:v>
      </x:c>
      <x:c r="J33" s="17" t="n">
        <x:v>1.9794661190965093</x:v>
      </x:c>
      <x:c r="K33" s="17" t="n">
        <x:v>0.2487293540262491</x:v>
      </x:c>
      <x:c r="L33" s="17" t="str">
        <x:v>https://arxiv.org/abs/2412.19437</x:v>
      </x:c>
      <x:c r="M33" s="17" t="str">
        <x:v>Exact/near-exact name match in Epoch all_ai_models.csv</x:v>
      </x:c>
      <x:c r="N33" s="17"/>
      <x:c r="O33" s="17"/>
      <x:c r="P33" s="17"/>
      <x:c r="Q33" s="17"/>
      <x:c r="R33" s="17"/>
      <x:c r="S33" s="17"/>
      <x:c r="T33" s="17"/>
      <x:c r="U33" s="17"/>
      <x:c r="V33" s="17"/>
      <x:c r="W33" s="17"/>
      <x:c r="X33" s="17"/>
      <x:c r="Y33" s="17"/>
      <x:c r="Z33" s="17"/>
    </x:row>
    <x:row r="34">
      <x:c r="A34" s="17" t="str">
        <x:v>DeepSeek-R1</x:v>
      </x:c>
      <x:c r="B34" s="17" t="str">
        <x:v>DeepSeek</x:v>
      </x:c>
      <x:c r="C34" s="17" t="n">
        <x:v>45677</x:v>
      </x:c>
      <x:c r="D34" s="17" t="str">
        <x:v>Open weights (unrestricted)</x:v>
      </x:c>
      <x:c r="E34" s="17" t="n">
        <x:v>139.67</x:v>
      </x:c>
      <x:c r="F34" s="17" t="n">
        <x:v>136.9</x:v>
      </x:c>
      <x:c r="G34" s="17" t="n">
        <x:v>140.9</x:v>
      </x:c>
      <x:c r="H34" s="17" t="n">
        <x:v>671</x:v>
      </x:c>
      <x:c r="I34" s="17" t="n">
        <x:v>11.826722520169</x:v>
      </x:c>
      <x:c r="J34" s="17" t="n">
        <x:v>2.0533880903490758</x:v>
      </x:c>
      <x:c r="K34" s="17" t="n">
        <x:v>0.9603999999999999</x:v>
      </x:c>
      <x:c r="L34" s="17" t="str">
        <x:v>https://api-docs.deepseek.com/news/news250120</x:v>
      </x:c>
      <x:c r="M34" s="17" t="str">
        <x:v>Exact/near-exact name match in Epoch all_ai_models.csv</x:v>
      </x:c>
      <x:c r="N34" s="17"/>
      <x:c r="O34" s="17"/>
      <x:c r="P34" s="17"/>
      <x:c r="Q34" s="17"/>
      <x:c r="R34" s="17"/>
      <x:c r="S34" s="17"/>
      <x:c r="T34" s="17"/>
      <x:c r="U34" s="17"/>
      <x:c r="V34" s="17"/>
      <x:c r="W34" s="17"/>
      <x:c r="X34" s="17"/>
      <x:c r="Y34" s="17"/>
      <x:c r="Z34" s="17"/>
    </x:row>
    <x:row r="35">
      <x:c r="A35" s="17" t="str">
        <x:v>Gemma 3 27B</x:v>
      </x:c>
      <x:c r="B35" s="17" t="str">
        <x:v>Google DeepMind</x:v>
      </x:c>
      <x:c r="C35" s="17" t="n">
        <x:v>45728</x:v>
      </x:c>
      <x:c r="D35" s="17" t="str">
        <x:v>Open weights (restricted use)</x:v>
      </x:c>
      <x:c r="E35" s="17" t="n">
        <x:v>131.08</x:v>
      </x:c>
      <x:c r="F35" s="17" t="n">
        <x:v>124.84</x:v>
      </x:c>
      <x:c r="G35" s="17" t="n">
        <x:v>133.28</x:v>
      </x:c>
      <x:c r="H35" s="17" t="n">
        <x:v>27</x:v>
      </x:c>
      <x:c r="I35" s="17" t="n">
        <x:v>10.431363764159</x:v>
      </x:c>
      <x:c r="J35" s="17" t="n">
        <x:v>2.193018480492813</x:v>
      </x:c>
      <x:c r="K35" s="17" t="n">
        <x:v>0.21571842501291538</x:v>
      </x:c>
      <x:c r="L35" s="17" t="str">
        <x:v>https://storage.googleapis.com/deepmind-media/gemma/Gemma3Report.pdf</x:v>
      </x:c>
      <x:c r="M35" s="17" t="str">
        <x:v>Exact/near-exact name match in Epoch all_ai_models.csv</x:v>
      </x:c>
      <x:c r="N35" s="17"/>
      <x:c r="O35" s="17"/>
      <x:c r="P35" s="17"/>
      <x:c r="Q35" s="17"/>
      <x:c r="R35" s="17"/>
      <x:c r="S35" s="17"/>
      <x:c r="T35" s="17"/>
      <x:c r="U35" s="17"/>
      <x:c r="V35" s="17"/>
      <x:c r="W35" s="17"/>
      <x:c r="X35" s="17"/>
      <x:c r="Y35" s="17"/>
      <x:c r="Z35" s="17"/>
    </x:row>
    <x:row r="36">
      <x:c r="A36" s="17" t="str">
        <x:v>Mistral Small 3.1</x:v>
      </x:c>
      <x:c r="B36" s="17" t="str">
        <x:v>Mistral AI</x:v>
      </x:c>
      <x:c r="C36" s="17" t="n">
        <x:v>45733</x:v>
      </x:c>
      <x:c r="D36" s="17" t="str">
        <x:v>Open weights (unrestricted)</x:v>
      </x:c>
      <x:c r="E36" s="17" t="n">
        <x:v>127.75</x:v>
      </x:c>
      <x:c r="F36" s="17" t="n">
        <x:v>121.89</x:v>
      </x:c>
      <x:c r="G36" s="17" t="n">
        <x:v>129.38</x:v>
      </x:c>
      <x:c r="H36" s="17" t="n">
        <x:v>24</x:v>
      </x:c>
      <x:c r="I36" s="17" t="n">
        <x:v>10.3802112417116</x:v>
      </x:c>
      <x:c r="J36" s="17" t="n">
        <x:v>2.206707734428474</x:v>
      </x:c>
      <x:c r="K36" s="17" t="n">
        <x:v>0.27391038518647953</x:v>
      </x:c>
      <x:c r="L36" s="17" t="str">
        <x:v>https://mistral.ai/news/mistral-small-3-1</x:v>
      </x:c>
      <x:c r="M36" s="17" t="str">
        <x:v>Exact/near-exact name match in Epoch all_ai_models.csv</x:v>
      </x:c>
      <x:c r="N36" s="17"/>
      <x:c r="O36" s="17"/>
      <x:c r="P36" s="17"/>
      <x:c r="Q36" s="17"/>
      <x:c r="R36" s="17"/>
      <x:c r="S36" s="17"/>
      <x:c r="T36" s="17"/>
      <x:c r="U36" s="17"/>
      <x:c r="V36" s="17"/>
      <x:c r="W36" s="17"/>
      <x:c r="X36" s="17"/>
      <x:c r="Y36" s="17"/>
      <x:c r="Z36" s="17"/>
    </x:row>
    <x:row r="37">
      <x:c r="A37" s="17" t="str">
        <x:v>DeepSeek-V3 (Mar 2025)</x:v>
      </x:c>
      <x:c r="B37" s="17" t="str">
        <x:v>DeepSeek</x:v>
      </x:c>
      <x:c r="C37" s="17" t="n">
        <x:v>45740</x:v>
      </x:c>
      <x:c r="D37" s="17" t="str">
        <x:v>Open weights (restricted use)</x:v>
      </x:c>
      <x:c r="E37" s="17" t="n">
        <x:v>137.04</x:v>
      </x:c>
      <x:c r="F37" s="17" t="n">
        <x:v>133.64</x:v>
      </x:c>
      <x:c r="G37" s="17" t="n">
        <x:v>138.66</x:v>
      </x:c>
      <x:c r="H37" s="17" t="n">
        <x:v>671</x:v>
      </x:c>
      <x:c r="I37" s="17" t="n">
        <x:v>11.826722520169</x:v>
      </x:c>
      <x:c r="J37" s="17" t="n">
        <x:v>2.2258726899383983</x:v>
      </x:c>
      <x:c r="K37" s="17" t="n">
        <x:v>0.6097680989190624</x:v>
      </x:c>
      <x:c r="L37" s="17" t="str">
        <x:v>https://arxiv.org/abs/2412.19437</x:v>
      </x:c>
      <x:c r="M37" s="17" t="str">
        <x:v>Exact/near-exact name match in Epoch all_ai_models.csv</x:v>
      </x:c>
      <x:c r="N37" s="17"/>
      <x:c r="O37" s="17"/>
      <x:c r="P37" s="17"/>
      <x:c r="Q37" s="17"/>
      <x:c r="R37" s="17"/>
      <x:c r="S37" s="17"/>
      <x:c r="T37" s="17"/>
      <x:c r="U37" s="17"/>
      <x:c r="V37" s="17"/>
      <x:c r="W37" s="17"/>
      <x:c r="X37" s="17"/>
      <x:c r="Y37" s="17"/>
      <x:c r="Z37" s="17"/>
    </x:row>
    <x:row r="38">
      <x:c r="A38" s="17" t="str">
        <x:v>Llama 4 Maverick</x:v>
      </x:c>
      <x:c r="B38" s="17" t="str">
        <x:v>Meta AI</x:v>
      </x:c>
      <x:c r="C38" s="17" t="n">
        <x:v>45752</x:v>
      </x:c>
      <x:c r="D38" s="17" t="str">
        <x:v>Open weights (restricted use)</x:v>
      </x:c>
      <x:c r="E38" s="17" t="n">
        <x:v>133.04</x:v>
      </x:c>
      <x:c r="F38" s="17" t="n">
        <x:v>128.11</x:v>
      </x:c>
      <x:c r="G38" s="17" t="n">
        <x:v>135.12</x:v>
      </x:c>
      <x:c r="H38" s="17" t="n">
        <x:v>400</x:v>
      </x:c>
      <x:c r="I38" s="17" t="n">
        <x:v>11.602059991328</x:v>
      </x:c>
      <x:c r="J38" s="17" t="n">
        <x:v>2.2587268993839835</x:v>
      </x:c>
      <x:c r="K38" s="17" t="n">
        <x:v>0.3127059163493774</x:v>
      </x:c>
      <x:c r="L38" s="17" t="str">
        <x:v>https://ai.meta.com/blog/llama-4-multimodal-intelligence/</x:v>
      </x:c>
      <x:c r="M38" s="17" t="str">
        <x:v>Exact/near-exact name match in Epoch all_ai_models.csv</x:v>
      </x:c>
      <x:c r="N38" s="17"/>
      <x:c r="O38" s="17"/>
      <x:c r="P38" s="17"/>
      <x:c r="Q38" s="17"/>
      <x:c r="R38" s="17"/>
      <x:c r="S38" s="17"/>
      <x:c r="T38" s="17"/>
      <x:c r="U38" s="17"/>
      <x:c r="V38" s="17"/>
      <x:c r="W38" s="17"/>
      <x:c r="X38" s="17"/>
      <x:c r="Y38" s="17"/>
      <x:c r="Z38" s="17"/>
    </x:row>
    <x:row r="39">
      <x:c r="A39" s="17" t="str">
        <x:v>Llama 4 Scout</x:v>
      </x:c>
      <x:c r="B39" s="17" t="str">
        <x:v>Meta AI</x:v>
      </x:c>
      <x:c r="C39" s="17" t="n">
        <x:v>45752</x:v>
      </x:c>
      <x:c r="D39" s="17" t="str">
        <x:v>Open weights (restricted use)</x:v>
      </x:c>
      <x:c r="E39" s="17" t="n">
        <x:v>130.56</x:v>
      </x:c>
      <x:c r="F39" s="17" t="n">
        <x:v>125.67</x:v>
      </x:c>
      <x:c r="G39" s="17" t="n">
        <x:v>132.06</x:v>
      </x:c>
      <x:c r="H39" s="17" t="n">
        <x:v>109</x:v>
      </x:c>
      <x:c r="I39" s="17" t="n">
        <x:v>11.0374264979406</x:v>
      </x:c>
      <x:c r="J39" s="17" t="n">
        <x:v>2.2587268993839835</x:v>
      </x:c>
      <x:c r="K39" s="17" t="n">
        <x:v>0.37633136674332196</x:v>
      </x:c>
      <x:c r="L39" s="17" t="str">
        <x:v>https://ai.meta.com/blog/llama-4-multimodal-intelligence/</x:v>
      </x:c>
      <x:c r="M39" s="17" t="str">
        <x:v>Exact/near-exact name match in Epoch all_ai_models.csv</x:v>
      </x:c>
      <x:c r="N39" s="17"/>
      <x:c r="O39" s="17"/>
      <x:c r="P39" s="17"/>
      <x:c r="Q39" s="17"/>
      <x:c r="R39" s="17"/>
      <x:c r="S39" s="17"/>
      <x:c r="T39" s="17"/>
      <x:c r="U39" s="17"/>
      <x:c r="V39" s="17"/>
      <x:c r="W39" s="17"/>
      <x:c r="X39" s="17"/>
      <x:c r="Y39" s="17"/>
      <x:c r="Z39" s="17"/>
    </x:row>
    <x:row r="40">
      <x:c r="A40" s="17" t="str">
        <x:v>Qwen3-235B-A22B</x:v>
      </x:c>
      <x:c r="B40" s="17" t="str">
        <x:v>Alibaba</x:v>
      </x:c>
      <x:c r="C40" s="17" t="n">
        <x:v>45775</x:v>
      </x:c>
      <x:c r="D40" s="17" t="str">
        <x:v>Open weights (unrestricted)</x:v>
      </x:c>
      <x:c r="E40" s="17" t="n">
        <x:v>139.58</x:v>
      </x:c>
      <x:c r="F40" s="17" t="n">
        <x:v>134.79</x:v>
      </x:c>
      <x:c r="G40" s="17" t="n">
        <x:v>141.08</x:v>
      </x:c>
      <x:c r="H40" s="17" t="n">
        <x:v>235</x:v>
      </x:c>
      <x:c r="I40" s="17" t="n">
        <x:v>11.3710678622717</x:v>
      </x:c>
      <x:c r="J40" s="17" t="n">
        <x:v>2.321697467488022</x:v>
      </x:c>
      <x:c r="K40" s="17" t="n">
        <x:v>0.38839250734883135</x:v>
      </x:c>
      <x:c r="L40" s="17" t="str">
        <x:v>https://qwenlm.github.io/blog/qwen3/</x:v>
      </x:c>
      <x:c r="M40" s="17" t="str">
        <x:v>Exact/near-exact name match in Epoch all_ai_models.csv</x:v>
      </x:c>
      <x:c r="N40" s="17"/>
      <x:c r="O40" s="17"/>
      <x:c r="P40" s="17"/>
      <x:c r="Q40" s="17"/>
      <x:c r="R40" s="17"/>
      <x:c r="S40" s="17"/>
      <x:c r="T40" s="17"/>
      <x:c r="U40" s="17"/>
      <x:c r="V40" s="17"/>
      <x:c r="W40" s="17"/>
      <x:c r="X40" s="17"/>
      <x:c r="Y40" s="17"/>
      <x:c r="Z40" s="17"/>
    </x:row>
    <x:row r="41">
      <x:c r="A41" s="17" t="str">
        <x:v>DeepSeek-R1 (May 2025)</x:v>
      </x:c>
      <x:c r="B41" s="17" t="str">
        <x:v>DeepSeek</x:v>
      </x:c>
      <x:c r="C41" s="17" t="n">
        <x:v>45805</x:v>
      </x:c>
      <x:c r="D41" s="17" t="str">
        <x:v>Open weights (unrestricted)</x:v>
      </x:c>
      <x:c r="E41" s="17" t="n">
        <x:v>142</x:v>
      </x:c>
      <x:c r="F41" s="17" t="n">
        <x:v>139.66</x:v>
      </x:c>
      <x:c r="G41" s="17" t="n">
        <x:v>143.43</x:v>
      </x:c>
      <x:c r="H41" s="17" t="n">
        <x:v>671</x:v>
      </x:c>
      <x:c r="I41" s="17" t="n">
        <x:v>11.826722520169</x:v>
      </x:c>
      <x:c r="J41" s="17" t="n">
        <x:v>2.403832991101985</x:v>
      </x:c>
      <x:c r="K41" s="17" t="n">
        <x:v>1.0811586657191647</x:v>
      </x:c>
      <x:c r="L41" s="17" t="str">
        <x:v>https://api-docs.deepseek.com/news/news250120</x:v>
      </x:c>
      <x:c r="M41" s="17" t="str">
        <x:v>Exact/near-exact name match in Epoch all_ai_models.csv</x:v>
      </x:c>
      <x:c r="N41" s="17"/>
      <x:c r="O41" s="17"/>
      <x:c r="P41" s="17"/>
      <x:c r="Q41" s="17"/>
      <x:c r="R41" s="17"/>
      <x:c r="S41" s="17"/>
      <x:c r="T41" s="17"/>
      <x:c r="U41" s="17"/>
      <x:c r="V41" s="17"/>
      <x:c r="W41" s="17"/>
      <x:c r="X41" s="17"/>
      <x:c r="Y41" s="17"/>
      <x:c r="Z41" s="17"/>
    </x:row>
    <x:row r="42">
      <x:c r="A42" s="17" t="str">
        <x:v>Magistral Small 1.1</x:v>
      </x:c>
      <x:c r="B42" s="17" t="str">
        <x:v>Mistral AI</x:v>
      </x:c>
      <x:c r="C42" s="17" t="n">
        <x:v>45818</x:v>
      </x:c>
      <x:c r="D42" s="17" t="str">
        <x:v>Open weights (unrestricted)</x:v>
      </x:c>
      <x:c r="E42" s="17" t="n">
        <x:v>133.07</x:v>
      </x:c>
      <x:c r="F42" s="17" t="n">
        <x:v>127.02</x:v>
      </x:c>
      <x:c r="G42" s="17" t="n">
        <x:v>135.4</x:v>
      </x:c>
      <x:c r="H42" s="17" t="n">
        <x:v>24</x:v>
      </x:c>
      <x:c r="I42" s="17" t="n">
        <x:v>10.3802112417116</x:v>
      </x:c>
      <x:c r="J42" s="17" t="n">
        <x:v>2.439425051334702</x:v>
      </x:c>
      <x:c r="K42" s="17" t="n">
        <x:v>0.21881853031140125</x:v>
      </x:c>
      <x:c r="L42" s="17" t="str">
        <x:v>https://mistral.ai/news/magistral</x:v>
      </x:c>
      <x:c r="M42" s="17" t="str">
        <x:v>Exact/near-exact name match in Epoch all_ai_models.csv Assumed dense/non-MoE: active params equal total params.</x:v>
      </x:c>
      <x:c r="N42" s="17"/>
      <x:c r="O42" s="17"/>
      <x:c r="P42" s="17"/>
      <x:c r="Q42" s="17"/>
      <x:c r="R42" s="17"/>
      <x:c r="S42" s="17"/>
      <x:c r="T42" s="17"/>
      <x:c r="U42" s="17"/>
      <x:c r="V42" s="17"/>
      <x:c r="W42" s="17"/>
      <x:c r="X42" s="17"/>
      <x:c r="Y42" s="17"/>
      <x:c r="Z42" s="17"/>
    </x:row>
    <x:row r="43">
      <x:c r="A43" s="17" t="str">
        <x:v>Qwen3-235B-A22B-Instruct (Jul 2025)</x:v>
      </x:c>
      <x:c r="B43" s="17" t="str">
        <x:v>Alibaba</x:v>
      </x:c>
      <x:c r="C43" s="17" t="n">
        <x:v>45863</x:v>
      </x:c>
      <x:c r="D43" s="17" t="str">
        <x:v>Open weights (unrestricted)</x:v>
      </x:c>
      <x:c r="E43" s="17" t="n">
        <x:v>138.96</x:v>
      </x:c>
      <x:c r="F43" s="17" t="n">
        <x:v>135.35</x:v>
      </x:c>
      <x:c r="G43" s="17" t="n">
        <x:v>140.84</x:v>
      </x:c>
      <x:c r="H43" s="17" t="n">
        <x:v>235</x:v>
      </x:c>
      <x:c r="I43" s="17" t="n">
        <x:v>11.3710678622717</x:v>
      </x:c>
      <x:c r="J43" s="17" t="n">
        <x:v>2.5626283367556466</x:v>
      </x:c>
      <x:c r="K43" s="17" t="n">
        <x:v>0.5098324159508412</x:v>
      </x:c>
      <x:c r="L43" s="17" t="str">
        <x:v>https://qwenlm.github.io/blog/qwen3/</x:v>
      </x:c>
      <x:c r="M43" s="17" t="str">
        <x:v>Filled from Qwen3-235B-A22B same-family architecture in Epoch data</x:v>
      </x:c>
      <x:c r="N43" s="17"/>
      <x:c r="O43" s="17"/>
      <x:c r="P43" s="17"/>
      <x:c r="Q43" s="17"/>
      <x:c r="R43" s="17"/>
      <x:c r="S43" s="17"/>
      <x:c r="T43" s="17"/>
      <x:c r="U43" s="17"/>
      <x:c r="V43" s="17"/>
      <x:c r="W43" s="17"/>
      <x:c r="X43" s="17"/>
      <x:c r="Y43" s="17"/>
      <x:c r="Z43" s="17"/>
    </x:row>
    <x:row r="44">
      <x:c r="A44" s="17" t="str">
        <x:v>Qwen3-235B-A22B-Thinking (Jul 2025)</x:v>
      </x:c>
      <x:c r="B44" s="17" t="str">
        <x:v>Alibaba</x:v>
      </x:c>
      <x:c r="C44" s="17" t="n">
        <x:v>45863</x:v>
      </x:c>
      <x:c r="D44" s="17" t="str">
        <x:v>Open weights (unrestricted)</x:v>
      </x:c>
      <x:c r="E44" s="17" t="n">
        <x:v>144.78</x:v>
      </x:c>
      <x:c r="F44" s="17" t="n">
        <x:v>142.35</x:v>
      </x:c>
      <x:c r="G44" s="17" t="n">
        <x:v>147.4</x:v>
      </x:c>
      <x:c r="H44" s="17" t="n">
        <x:v>235</x:v>
      </x:c>
      <x:c r="I44" s="17" t="n">
        <x:v>11.3710678622717</x:v>
      </x:c>
      <x:c r="J44" s="17" t="n">
        <x:v>2.5626283367556466</x:v>
      </x:c>
      <x:c r="K44" s="17" t="n">
        <x:v>0.6025448485442577</x:v>
      </x:c>
      <x:c r="L44" s="17" t="str">
        <x:v>https://qwenlm.github.io/blog/qwen3/</x:v>
      </x:c>
      <x:c r="M44" s="17" t="str">
        <x:v>Exact/near-exact name match in Epoch all_ai_models.csv</x:v>
      </x:c>
      <x:c r="N44" s="17"/>
      <x:c r="O44" s="17"/>
      <x:c r="P44" s="17"/>
      <x:c r="Q44" s="17"/>
      <x:c r="R44" s="17"/>
      <x:c r="S44" s="17"/>
      <x:c r="T44" s="17"/>
      <x:c r="U44" s="17"/>
      <x:c r="V44" s="17"/>
      <x:c r="W44" s="17"/>
      <x:c r="X44" s="17"/>
      <x:c r="Y44" s="17"/>
      <x:c r="Z44" s="17"/>
    </x:row>
    <x:row r="45">
      <x:c r="A45" s="17" t="str">
        <x:v>gpt-oss-120b</x:v>
      </x:c>
      <x:c r="B45" s="17" t="str">
        <x:v>OpenAI</x:v>
      </x:c>
      <x:c r="C45" s="17" t="n">
        <x:v>45874</x:v>
      </x:c>
      <x:c r="D45" s="17" t="str">
        <x:v>Open weights (unrestricted)</x:v>
      </x:c>
      <x:c r="E45" s="17" t="n">
        <x:v>140.57</x:v>
      </x:c>
      <x:c r="F45" s="17" t="n">
        <x:v>136.18</x:v>
      </x:c>
      <x:c r="G45" s="17" t="n">
        <x:v>143.08</x:v>
      </x:c>
      <x:c r="H45" s="17" t="n">
        <x:v>116.83</x:v>
      </x:c>
      <x:c r="I45" s="17" t="n">
        <x:v>11.0675543766935</x:v>
      </x:c>
      <x:c r="J45" s="17" t="n">
        <x:v>2.5927446954141</x:v>
      </x:c>
      <x:c r="K45" s="17" t="n">
        <x:v>0.32275572358748106</x:v>
      </x:c>
      <x:c r="L45" s="17" t="str">
        <x:v>https://cdn.openai.com/pdf/419b6906-9da6-406c-a19d-1bb078ac7637/oai_gpt-oss_model_card.pdf</x:v>
      </x:c>
      <x:c r="M45" s="17" t="str">
        <x:v>Exact/near-exact name match in Epoch all_ai_models.csv Assumed dense/non-MoE: active params equal total params.</x:v>
      </x:c>
      <x:c r="N45" s="17"/>
      <x:c r="O45" s="17"/>
      <x:c r="P45" s="17"/>
      <x:c r="Q45" s="17"/>
      <x:c r="R45" s="17"/>
      <x:c r="S45" s="17"/>
      <x:c r="T45" s="17"/>
      <x:c r="U45" s="17"/>
      <x:c r="V45" s="17"/>
      <x:c r="W45" s="17"/>
      <x:c r="X45" s="17"/>
      <x:c r="Y45" s="17"/>
      <x:c r="Z45" s="17"/>
    </x:row>
    <x:row r="46">
      <x:c r="A46" s="17" t="str">
        <x:v>DeepSeek-V3.1</x:v>
      </x:c>
      <x:c r="B46" s="17" t="str">
        <x:v>DeepSeek</x:v>
      </x:c>
      <x:c r="C46" s="17" t="n">
        <x:v>45890</x:v>
      </x:c>
      <x:c r="D46" s="17" t="str">
        <x:v>Open weights (unrestricted)</x:v>
      </x:c>
      <x:c r="E46" s="17" t="n">
        <x:v>138.68</x:v>
      </x:c>
      <x:c r="F46" s="17" t="n">
        <x:v>135.73</x:v>
      </x:c>
      <x:c r="G46" s="17" t="n">
        <x:v>142.57</x:v>
      </x:c>
      <x:c r="H46" s="17" t="n">
        <x:v>671</x:v>
      </x:c>
      <x:c r="I46" s="17" t="n">
        <x:v>11.826722520169</x:v>
      </x:c>
      <x:c r="J46" s="17" t="n">
        <x:v>2.6365503080082138</x:v>
      </x:c>
      <x:c r="K46" s="17" t="n">
        <x:v>0.32844293970794397</x:v>
      </x:c>
      <x:c r="L46" s="17" t="str">
        <x:v>https://api-docs.deepseek.com/news/news250821
https://huggingface.co/deepseek-ai/DeepSeek-V3.1</x:v>
      </x:c>
      <x:c r="M46" s="17" t="str">
        <x:v>Exact/near-exact name match in Epoch all_ai_models.csv</x:v>
      </x:c>
      <x:c r="N46" s="17"/>
      <x:c r="O46" s="17"/>
      <x:c r="P46" s="17"/>
      <x:c r="Q46" s="17"/>
      <x:c r="R46" s="17"/>
      <x:c r="S46" s="17"/>
      <x:c r="T46" s="17"/>
      <x:c r="U46" s="17"/>
      <x:c r="V46" s="17"/>
      <x:c r="W46" s="17"/>
      <x:c r="X46" s="17"/>
      <x:c r="Y46" s="17"/>
      <x:c r="Z46" s="17"/>
    </x:row>
    <x:row r="47">
      <x:c r="A47" s="17" t="str">
        <x:v>DeepSeek-V3.2-Exp</x:v>
      </x:c>
      <x:c r="B47" s="17" t="str">
        <x:v>DeepSeek</x:v>
      </x:c>
      <x:c r="C47" s="17" t="n">
        <x:v>45929</x:v>
      </x:c>
      <x:c r="D47" s="17" t="str">
        <x:v>Open weights (unrestricted)</x:v>
      </x:c>
      <x:c r="E47" s="17" t="n">
        <x:v>144.86</x:v>
      </x:c>
      <x:c r="F47" s="17" t="n">
        <x:v>141.79</x:v>
      </x:c>
      <x:c r="G47" s="17" t="n">
        <x:v>146.71</x:v>
      </x:c>
      <x:c r="H47" s="17" t="n">
        <x:v>671</x:v>
      </x:c>
      <x:c r="I47" s="17" t="n">
        <x:v>11.826722520169</x:v>
      </x:c>
      <x:c r="J47" s="17" t="n">
        <x:v>2.7433264887063653</x:v>
      </x:c>
      <x:c r="K47" s="17" t="n">
        <x:v>0.6348073236829886</x:v>
      </x:c>
      <x:c r="L47" s="17" t="str">
        <x:v>https://github.com/deepseek-ai/DeepSeek-V3.2-Exp/blob/main/DeepSeek_V3_2.pdf</x:v>
      </x:c>
      <x:c r="M47" s="17" t="str">
        <x:v>Exact/near-exact name match in Epoch all_ai_models.csv</x:v>
      </x:c>
      <x:c r="N47" s="17"/>
      <x:c r="O47" s="17"/>
      <x:c r="P47" s="17"/>
      <x:c r="Q47" s="17"/>
      <x:c r="R47" s="17"/>
      <x:c r="S47" s="17"/>
      <x:c r="T47" s="17"/>
      <x:c r="U47" s="17"/>
      <x:c r="V47" s="17"/>
      <x:c r="W47" s="17"/>
      <x:c r="X47" s="17"/>
      <x:c r="Y47" s="17"/>
      <x:c r="Z47" s="17"/>
    </x:row>
    <x:row r="48">
      <x:c r="A48" s="17" t="str">
        <x:v>GLM-4.6</x:v>
      </x:c>
      <x:c r="B48" s="17" t="str">
        <x:v>Z.ai (Zhipu AI),Tsinghua University</x:v>
      </x:c>
      <x:c r="C48" s="17" t="n">
        <x:v>45930</x:v>
      </x:c>
      <x:c r="D48" s="17" t="str">
        <x:v>Open weights (unrestricted)</x:v>
      </x:c>
      <x:c r="E48" s="17" t="n">
        <x:v>140.95</x:v>
      </x:c>
      <x:c r="F48" s="17" t="n">
        <x:v>136.28</x:v>
      </x:c>
      <x:c r="G48" s="17" t="n">
        <x:v>142.51</x:v>
      </x:c>
      <x:c r="H48" s="17" t="n">
        <x:v>357</x:v>
      </x:c>
      <x:c r="I48" s="17" t="n">
        <x:v>11.5526682161122</x:v>
      </x:c>
      <x:c r="J48" s="17" t="n">
        <x:v>2.746064339493498</x:v>
      </x:c>
      <x:c r="K48" s="17" t="n">
        <x:v>0.3959096073728077</x:v>
      </x:c>
      <x:c r="L48" s="17" t="str">
        <x:v>https://z.ai/blog/glm-4.6</x:v>
      </x:c>
      <x:c r="M48" s="17" t="str">
        <x:v>Exact/near-exact name match in Epoch all_ai_models.csv</x:v>
      </x:c>
      <x:c r="N48" s="17"/>
      <x:c r="O48" s="17"/>
      <x:c r="P48" s="17"/>
      <x:c r="Q48" s="17"/>
      <x:c r="R48" s="17"/>
      <x:c r="S48" s="17"/>
      <x:c r="T48" s="17"/>
      <x:c r="U48" s="17"/>
      <x:c r="V48" s="17"/>
      <x:c r="W48" s="17"/>
      <x:c r="X48" s="17"/>
      <x:c r="Y48" s="17"/>
      <x:c r="Z48" s="17"/>
    </x:row>
    <x:row r="49">
      <x:c r="A49" s="17" t="str">
        <x:v>Kimi K2 Thinking</x:v>
      </x:c>
      <x:c r="B49" s="17" t="str">
        <x:v>Moonshot</x:v>
      </x:c>
      <x:c r="C49" s="17" t="n">
        <x:v>45967</x:v>
      </x:c>
      <x:c r="D49" s="17" t="str">
        <x:v>Open weights (restricted use)</x:v>
      </x:c>
      <x:c r="E49" s="17" t="n">
        <x:v>146.01</x:v>
      </x:c>
      <x:c r="F49" s="17" t="n">
        <x:v>143.68</x:v>
      </x:c>
      <x:c r="G49" s="17" t="n">
        <x:v>147.44</x:v>
      </x:c>
      <x:c r="H49" s="17" t="n">
        <x:v>1000</x:v>
      </x:c>
      <x:c r="I49" s="17" t="n">
        <x:v>12</x:v>
      </x:c>
      <x:c r="J49" s="17" t="n">
        <x:v>2.847364818617385</x:v>
      </x:c>
      <x:c r="K49" s="17" t="n">
        <x:v>1.0869171570846587</x:v>
      </x:c>
      <x:c r="L49" s="17" t="str">
        <x:v>https://moonshotai.github.io/Kimi-K2/thinking</x:v>
      </x:c>
      <x:c r="M49" s="17" t="str">
        <x:v>Exact/near-exact name match in Epoch all_ai_models.csv</x:v>
      </x:c>
      <x:c r="N49" s="17"/>
      <x:c r="O49" s="17"/>
      <x:c r="P49" s="17"/>
      <x:c r="Q49" s="17"/>
      <x:c r="R49" s="17"/>
      <x:c r="S49" s="17"/>
      <x:c r="T49" s="17"/>
      <x:c r="U49" s="17"/>
      <x:c r="V49" s="17"/>
      <x:c r="W49" s="17"/>
      <x:c r="X49" s="17"/>
      <x:c r="Y49" s="17"/>
      <x:c r="Z49" s="17"/>
    </x:row>
    <x:row r="50">
      <x:c r="A50" s="17" t="str">
        <x:v>DeepSeek-V3.2</x:v>
      </x:c>
      <x:c r="B50" s="17" t="str">
        <x:v>DeepSeek</x:v>
      </x:c>
      <x:c r="C50" s="17" t="n">
        <x:v>45992</x:v>
      </x:c>
      <x:c r="D50" s="17" t="str">
        <x:v>Open weights (unrestricted)</x:v>
      </x:c>
      <x:c r="E50" s="17" t="n">
        <x:v>146.56</x:v>
      </x:c>
      <x:c r="F50" s="17" t="n">
        <x:v>144.63</x:v>
      </x:c>
      <x:c r="G50" s="17" t="n">
        <x:v>147.62</x:v>
      </x:c>
      <x:c r="H50" s="17" t="n">
        <x:v>671</x:v>
      </x:c>
      <x:c r="I50" s="17" t="n">
        <x:v>11.826722520169</x:v>
      </x:c>
      <x:c r="J50" s="17" t="n">
        <x:v>2.915811088295688</x:v>
      </x:c>
      <x:c r="K50" s="17" t="n">
        <x:v>1.7188174628919035</x:v>
      </x:c>
      <x:c r="L50" s="17" t="str">
        <x:v>https://github.com/deepseek-ai/DeepSeek-V3.2-Exp/blob/main/DeepSeek_V3_2.pdf</x:v>
      </x:c>
      <x:c r="M50" s="17" t="str">
        <x:v>Filled from DeepSeek-V3.2-Exp / DeepSeek-V3.1 same-family architecture in Epoch data</x:v>
      </x:c>
      <x:c r="N50" s="17"/>
      <x:c r="O50" s="17"/>
      <x:c r="P50" s="17"/>
      <x:c r="Q50" s="17"/>
      <x:c r="R50" s="17"/>
      <x:c r="S50" s="17"/>
      <x:c r="T50" s="17"/>
      <x:c r="U50" s="17"/>
      <x:c r="V50" s="17"/>
      <x:c r="W50" s="17"/>
      <x:c r="X50" s="17"/>
      <x:c r="Y50" s="17"/>
      <x:c r="Z50" s="17"/>
    </x:row>
    <x:row r="51">
      <x:c r="A51" s="17" t="str">
        <x:v>GLM-4.7</x:v>
      </x:c>
      <x:c r="B51" s="17" t="str">
        <x:v>Z.ai (Zhipu AI)</x:v>
      </x:c>
      <x:c r="C51" s="17" t="n">
        <x:v>46013</x:v>
      </x:c>
      <x:c r="D51" s="17" t="str">
        <x:v>Open weights (unrestricted)</x:v>
      </x:c>
      <x:c r="E51" s="17" t="n">
        <x:v>143.73</x:v>
      </x:c>
      <x:c r="F51" s="17" t="n">
        <x:v>141.11</x:v>
      </x:c>
      <x:c r="G51" s="17" t="n">
        <x:v>145.38</x:v>
      </x:c>
      <x:c r="H51" s="17" t="n">
        <x:v>358</x:v>
      </x:c>
      <x:c r="I51" s="17" t="n">
        <x:v>11.5538830266439</x:v>
      </x:c>
      <x:c r="J51" s="17" t="n">
        <x:v>2.973305954825462</x:v>
      </x:c>
      <x:c r="K51" s="17" t="n">
        <x:v>0.8427841977962982</x:v>
      </x:c>
      <x:c r="L51" s="17" t="str">
        <x:v>https://z.ai/blog/glm-4.7</x:v>
      </x:c>
      <x:c r="M51" s="17" t="str">
        <x:v>Exact/near-exact name match in Epoch all_ai_models.csv</x:v>
      </x:c>
      <x:c r="N51" s="17"/>
      <x:c r="O51" s="17"/>
      <x:c r="P51" s="17"/>
      <x:c r="Q51" s="17"/>
      <x:c r="R51" s="17"/>
      <x:c r="S51" s="17"/>
      <x:c r="T51" s="17"/>
      <x:c r="U51" s="17"/>
      <x:c r="V51" s="17"/>
      <x:c r="W51" s="17"/>
      <x:c r="X51" s="17"/>
      <x:c r="Y51" s="17"/>
      <x:c r="Z51" s="17"/>
    </x:row>
    <x:row r="52">
      <x:c r="A52" s="17" t="str">
        <x:v>Kimi K2.5</x:v>
      </x:c>
      <x:c r="B52" s="17" t="str">
        <x:v>Moonshot</x:v>
      </x:c>
      <x:c r="C52" s="17" t="n">
        <x:v>46055</x:v>
      </x:c>
      <x:c r="D52" s="17" t="str">
        <x:v>Open weights (unrestricted)</x:v>
      </x:c>
      <x:c r="E52" s="17" t="n">
        <x:v>148.24</x:v>
      </x:c>
      <x:c r="F52" s="17" t="n">
        <x:v>146.58</x:v>
      </x:c>
      <x:c r="G52" s="17" t="n">
        <x:v>149.36</x:v>
      </x:c>
      <x:c r="H52" s="17" t="n">
        <x:v>1040</x:v>
      </x:c>
      <x:c r="I52" s="17" t="n">
        <x:v>12.0170333392988</x:v>
      </x:c>
      <x:c r="J52" s="17" t="n">
        <x:v>3.0882956878850103</x:v>
      </x:c>
      <x:c r="K52" s="17" t="n">
        <x:v>1.9883028828735556</x:v>
      </x:c>
      <x:c r="L52" s="17" t="str">
        <x:v>https://arxiv.org/abs/2602.02276</x:v>
      </x:c>
      <x:c r="M52" s="17" t="str">
        <x:v>Exact/near-exact name match in Epoch all_ai_models.csv</x:v>
      </x:c>
      <x:c r="N52" s="17"/>
      <x:c r="O52" s="17"/>
      <x:c r="P52" s="17"/>
      <x:c r="Q52" s="17"/>
      <x:c r="R52" s="17"/>
      <x:c r="S52" s="17"/>
      <x:c r="T52" s="17"/>
      <x:c r="U52" s="17"/>
      <x:c r="V52" s="17"/>
      <x:c r="W52" s="17"/>
      <x:c r="X52" s="17"/>
      <x:c r="Y52" s="17"/>
      <x:c r="Z52" s="17"/>
    </x:row>
    <x:row r="53">
      <x:c r="A53" s="17" t="str">
        <x:v>GLM-5</x:v>
      </x:c>
      <x:c r="B53" s="17" t="str">
        <x:v>Z.ai (Zhipu AI)</x:v>
      </x:c>
      <x:c r="C53" s="17" t="n">
        <x:v>46064</x:v>
      </x:c>
      <x:c r="D53" s="17" t="str">
        <x:v>Open weights (unrestricted)</x:v>
      </x:c>
      <x:c r="E53" s="17" t="n">
        <x:v>146.39</x:v>
      </x:c>
      <x:c r="F53" s="17" t="n">
        <x:v>144.52</x:v>
      </x:c>
      <x:c r="G53" s="17" t="n">
        <x:v>147.86</x:v>
      </x:c>
      <x:c r="H53" s="17" t="n">
        <x:v>744</x:v>
      </x:c>
      <x:c r="I53" s="17" t="n">
        <x:v>11.8715729355459</x:v>
      </x:c>
      <x:c r="J53" s="17" t="n">
        <x:v>3.1129363449691994</x:v>
      </x:c>
      <x:c r="K53" s="17" t="n">
        <x:v>1.3774606475671383</x:v>
      </x:c>
      <x:c r="L53" s="17" t="str">
        <x:v>https://arxiv.org/pdf/2602.15763</x:v>
      </x:c>
      <x:c r="M53" s="17" t="str">
        <x:v>Exact/near-exact name match in Epoch all_ai_models.csv</x:v>
      </x:c>
      <x:c r="N53" s="17"/>
      <x:c r="O53" s="17"/>
      <x:c r="P53" s="17"/>
      <x:c r="Q53" s="17"/>
      <x:c r="R53" s="17"/>
      <x:c r="S53" s="17"/>
      <x:c r="T53" s="17"/>
      <x:c r="U53" s="17"/>
      <x:c r="V53" s="17"/>
      <x:c r="W53" s="17"/>
      <x:c r="X53" s="17"/>
      <x:c r="Y53" s="17"/>
      <x:c r="Z53" s="17"/>
    </x:row>
    <x:row r="54">
      <x:c r="A54" s="17" t="str">
        <x:v>MiniMax-M2.5</x:v>
      </x:c>
      <x:c r="B54" s="17" t="str">
        <x:v>MiniMax</x:v>
      </x:c>
      <x:c r="C54" s="17" t="n">
        <x:v>46065</x:v>
      </x:c>
      <x:c r="D54" s="17" t="str">
        <x:v>Open weights (unrestricted)</x:v>
      </x:c>
      <x:c r="E54" s="17" t="n">
        <x:v>147.07</x:v>
      </x:c>
      <x:c r="F54" s="17" t="n">
        <x:v>142.34</x:v>
      </x:c>
      <x:c r="G54" s="17" t="n">
        <x:v>148.14</x:v>
      </x:c>
      <x:c r="H54" s="17" t="n">
        <x:v>229</x:v>
      </x:c>
      <x:c r="I54" s="17" t="n">
        <x:v>11.3598354823399</x:v>
      </x:c>
      <x:c r="J54" s="17" t="n">
        <x:v>3.1156741957563314</x:v>
      </x:c>
      <x:c r="K54" s="17" t="n">
        <x:v>0.4567895362663522</x:v>
      </x:c>
      <x:c r="L54" s="17" t="str">
        <x:v>https://www.minimax.io/news/minimax-m25</x:v>
      </x:c>
      <x:c r="M54" s="17" t="str">
        <x:v>Exact/near-exact name match in Epoch all_ai_models.csv</x:v>
      </x:c>
      <x:c r="N54" s="17"/>
      <x:c r="O54" s="17"/>
      <x:c r="P54" s="17"/>
      <x:c r="Q54" s="17"/>
      <x:c r="R54" s="17"/>
      <x:c r="S54" s="17"/>
      <x:c r="T54" s="17"/>
      <x:c r="U54" s="17"/>
      <x:c r="V54" s="17"/>
      <x:c r="W54" s="17"/>
      <x:c r="X54" s="17"/>
      <x:c r="Y54" s="17"/>
      <x:c r="Z54" s="17"/>
    </x:row>
    <x:row r="55">
      <x:c r="A55" s="17" t="str">
        <x:v>MiniMax-M2.7</x:v>
      </x:c>
      <x:c r="B55" s="17" t="str">
        <x:v>MiniMax</x:v>
      </x:c>
      <x:c r="C55" s="17" t="n">
        <x:v>46099</x:v>
      </x:c>
      <x:c r="D55" s="17" t="str">
        <x:v>Open weights (non-commercial)</x:v>
      </x:c>
      <x:c r="E55" s="17" t="n">
        <x:v>145.61</x:v>
      </x:c>
      <x:c r="F55" s="17" t="n">
        <x:v>138.06</x:v>
      </x:c>
      <x:c r="G55" s="17" t="n">
        <x:v>147.75</x:v>
      </x:c>
      <x:c r="H55" s="17" t="n">
        <x:v>229</x:v>
      </x:c>
      <x:c r="I55" s="17" t="n">
        <x:v>11.3598354823399</x:v>
      </x:c>
      <x:c r="J55" s="17" t="n">
        <x:v>3.2087611225188226</x:v>
      </x:c>
      <x:c r="K55" s="17" t="n">
        <x:v>0.16365322947385472</x:v>
      </x:c>
      <x:c r="L55" s="17" t="str">
        <x:v>https://www.minimax.io/news/minimax-m25</x:v>
      </x:c>
      <x:c r="M55" s="17" t="str">
        <x:v>Filled from MiniMax-M2/M2.5 same-family architecture in Epoch data</x:v>
      </x:c>
      <x:c r="N55" s="17"/>
      <x:c r="O55" s="17"/>
      <x:c r="P55" s="17"/>
      <x:c r="Q55" s="17"/>
      <x:c r="R55" s="17"/>
      <x:c r="S55" s="17"/>
      <x:c r="T55" s="17"/>
      <x:c r="U55" s="17"/>
      <x:c r="V55" s="17"/>
      <x:c r="W55" s="17"/>
      <x:c r="X55" s="17"/>
      <x:c r="Y55" s="17"/>
      <x:c r="Z55" s="17"/>
    </x:row>
    <x:row r="56">
      <x:c r="A56" s="17" t="str">
        <x:v>Kimi K2.6</x:v>
      </x:c>
      <x:c r="B56" s="17" t="str">
        <x:v>Moonshot</x:v>
      </x:c>
      <x:c r="C56" s="17" t="n">
        <x:v>46132</x:v>
      </x:c>
      <x:c r="D56" s="17" t="str">
        <x:v>Open weights (unrestricted)</x:v>
      </x:c>
      <x:c r="E56" s="17" t="n">
        <x:v>151.02</x:v>
      </x:c>
      <x:c r="F56" s="17" t="n">
        <x:v>149.18</x:v>
      </x:c>
      <x:c r="G56" s="17" t="n">
        <x:v>152.53</x:v>
      </x:c>
      <x:c r="H56" s="17" t="n">
        <x:v>1040</x:v>
      </x:c>
      <x:c r="I56" s="17" t="n">
        <x:v>12.0170333392988</x:v>
      </x:c>
      <x:c r="J56" s="17" t="n">
        <x:v>3.299110198494182</x:v>
      </x:c>
      <x:c r="K56" s="17" t="n">
        <x:v>1.3692492760080244</x:v>
      </x:c>
      <x:c r="L56" s="17" t="str">
        <x:v>https://www.kimi.com/ai-models/kimi-k2-6</x:v>
      </x:c>
      <x:c r="M56" s="17" t="str">
        <x:v>Exact/near-exact name match in Epoch all_ai_models.csv Assumed 32B active params from same Kimi K2.x family where Epoch gives 32B active.</x:v>
      </x:c>
      <x:c r="N56" s="17"/>
      <x:c r="O56" s="17"/>
      <x:c r="P56" s="17"/>
      <x:c r="Q56" s="17"/>
      <x:c r="R56" s="17"/>
      <x:c r="S56" s="17"/>
      <x:c r="T56" s="17"/>
      <x:c r="U56" s="17"/>
      <x:c r="V56" s="17"/>
      <x:c r="W56" s="17"/>
      <x:c r="X56" s="17"/>
      <x:c r="Y56" s="17"/>
      <x:c r="Z56" s="17"/>
    </x:row>
    <x:row r="57">
      <x:c r="A57" s="17" t="str">
        <x:v>DeepSeek-V4-Pro</x:v>
      </x:c>
      <x:c r="B57" s="17" t="str">
        <x:v>DeepSeek</x:v>
      </x:c>
      <x:c r="C57" s="17" t="n">
        <x:v>46136</x:v>
      </x:c>
      <x:c r="D57" s="17" t="str">
        <x:v>Open weights (unrestricted)</x:v>
      </x:c>
      <x:c r="E57" s="17" t="n">
        <x:v>149.74</x:v>
      </x:c>
      <x:c r="F57" s="17" t="n">
        <x:v>147.87</x:v>
      </x:c>
      <x:c r="G57" s="17" t="n">
        <x:v>152.06</x:v>
      </x:c>
      <x:c r="H57" s="17" t="n">
        <x:v>1600</x:v>
      </x:c>
      <x:c r="I57" s="17" t="n">
        <x:v>12.2041199826559</x:v>
      </x:c>
      <x:c r="J57" s="17" t="n">
        <x:v>3.3100616016427105</x:v>
      </x:c>
      <x:c r="K57" s="17" t="n">
        <x:v>0.8752741212456079</x:v>
      </x:c>
      <x:c r="L57" s="17" t="str">
        <x:v>https://huggingface.co/deepseek-ai/DeepSeek-V4-Pro/blob/main/DeepSeek_V4.pdf</x:v>
      </x:c>
      <x:c r="M57" s="17" t="str">
        <x:v>Exact/near-exact name match in Epoch all_ai_models.csv</x:v>
      </x:c>
      <x:c r="N57" s="17"/>
      <x:c r="O57" s="17"/>
      <x:c r="P57" s="17"/>
      <x:c r="Q57" s="17"/>
      <x:c r="R57" s="17"/>
      <x:c r="S57" s="17"/>
      <x:c r="T57" s="17"/>
      <x:c r="U57" s="17"/>
      <x:c r="V57" s="17"/>
      <x:c r="W57" s="17"/>
      <x:c r="X57" s="17"/>
      <x:c r="Y57" s="17"/>
      <x:c r="Z57" s="17"/>
    </x:row>
    <x:row r="58">
      <x:c r="A58" s="17" t="str">
        <x:v>Kimi K2.7 Code</x:v>
      </x:c>
      <x:c r="B58" s="17" t="str">
        <x:v>Moonshot</x:v>
      </x:c>
      <x:c r="C58" s="17" t="n">
        <x:v>46185</x:v>
      </x:c>
      <x:c r="D58" s="17" t="str">
        <x:v>Open weights (unrestricted)</x:v>
      </x:c>
      <x:c r="E58" s="17" t="n">
        <x:v>150.07</x:v>
      </x:c>
      <x:c r="F58" s="17" t="n">
        <x:v>148.48</x:v>
      </x:c>
      <x:c r="G58" s="17" t="n">
        <x:v>151.25</x:v>
      </x:c>
      <x:c r="H58" s="17" t="n">
        <x:v>1040</x:v>
      </x:c>
      <x:c r="I58" s="17" t="n">
        <x:v>12.0170333392988</x:v>
      </x:c>
      <x:c r="J58" s="17" t="n">
        <x:v>3.4442162902121836</x:v>
      </x:c>
      <x:c r="K58" s="17" t="n">
        <x:v>2.0026847736839897</x:v>
      </x:c>
      <x:c r="L58" s="17" t="str">
        <x:v>https://platform.kimi.ai/docs/guide/kimi-k2-7-code-quickstart</x:v>
      </x:c>
      <x:c r="M58" s="17" t="str">
        <x:v>Exact/near-exact name match in Epoch all_ai_models.csv Assumed 32B active params from same Kimi K2.x family where Epoch gives 32B active.</x:v>
      </x:c>
      <x:c r="N58" s="17"/>
      <x:c r="O58" s="17"/>
      <x:c r="P58" s="17"/>
      <x:c r="Q58" s="17"/>
      <x:c r="R58" s="17"/>
      <x:c r="S58" s="17"/>
      <x:c r="T58" s="17"/>
      <x:c r="U58" s="17"/>
      <x:c r="V58" s="17"/>
      <x:c r="W58" s="17"/>
      <x:c r="X58" s="17"/>
      <x:c r="Y58" s="17"/>
      <x:c r="Z58" s="17"/>
    </x:row>
    <x:row r="59">
      <x:c r="A59" s="18" t="str">
        <x:v>GLM-5.2</x:v>
      </x:c>
      <x:c r="B59" s="18" t="str">
        <x:v>Z.ai (Zhipu AI)</x:v>
      </x:c>
      <x:c r="C59" s="18" t="n">
        <x:v>46189</x:v>
      </x:c>
      <x:c r="D59" s="18" t="str">
        <x:v>Open weights (unrestricted)</x:v>
      </x:c>
      <x:c r="E59" s="18" t="n">
        <x:v>151.6</x:v>
      </x:c>
      <x:c r="F59" s="18" t="n">
        <x:v>149.97</x:v>
      </x:c>
      <x:c r="G59" s="18" t="n">
        <x:v>153.86</x:v>
      </x:c>
      <x:c r="H59" s="18" t="n">
        <x:v>744</x:v>
      </x:c>
      <x:c r="I59" s="18" t="n">
        <x:v>11.8715729355459</x:v>
      </x:c>
      <x:c r="J59" s="18" t="n">
        <x:v>3.455167693360712</x:v>
      </x:c>
      <x:c r="K59" s="18" t="n">
        <x:v>1.0154836407372332</x:v>
      </x:c>
      <x:c r="L59" s="18" t="str">
        <x:v>https://z.ai/blog/glm-5.2</x:v>
      </x:c>
      <x:c r="M59" s="18" t="str">
        <x:v>Exact/near-exact name match in Epoch all_ai_models.csv Assumed 40B active params from GLM-5 family compute notes.</x:v>
      </x:c>
      <x:c r="N59" s="18"/>
      <x:c r="O59" s="18"/>
      <x:c r="P59" s="18"/>
      <x:c r="Q59" s="18"/>
      <x:c r="R59" s="18"/>
      <x:c r="S59" s="18"/>
      <x:c r="T59" s="18"/>
      <x:c r="U59" s="18"/>
      <x:c r="V59" s="18"/>
      <x:c r="W59" s="18"/>
      <x:c r="X59" s="18"/>
      <x:c r="Y59" s="18"/>
      <x:c r="Z59" s="18"/>
    </x:row>
  </x:sheetData>
  <x:pageMargins left="0.7" right="0.7" top="0.75" bottom="0.75" header="0.3" footer="0.3"/>
</x:worksheet>
</file>

<file path=xl/worksheets/sheet40.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3" t="str">
        <x:v>Regression model and sensitivity</x:v>
      </x:c>
      <x:c r="B1" s="73"/>
      <x:c r="C1" s="73"/>
      <x:c r="D1" s="73"/>
      <x:c r="E1" s="73"/>
      <x:c r="F1" s="73"/>
      <x:c r="G1" s="73"/>
      <x:c r="H1" s="73"/>
      <x:c r="I1" s="73"/>
      <x:c r="J1" s="73"/>
      <x:c r="K1" s="73"/>
      <x:c r="L1" s="73"/>
      <x:c r="M1" s="73"/>
      <x:c r="N1" s="73"/>
      <x:c r="O1" s="73"/>
      <x:c r="P1" s="73"/>
      <x:c r="Q1" s="73"/>
      <x:c r="R1" s="73"/>
      <x:c r="S1" s="73"/>
      <x:c r="T1" s="73"/>
      <x:c r="U1" s="73"/>
      <x:c r="V1" s="73"/>
      <x:c r="W1" s="73"/>
      <x:c r="X1" s="73"/>
      <x:c r="Y1" s="73"/>
      <x:c r="Z1" s="73"/>
    </x:row>
    <x:row r="2">
      <x:c r="A2" s="16" t="str">
        <x:v>As of</x:v>
      </x:c>
      <x:c r="B2" s="16" t="n">
        <x:v>46219</x:v>
      </x:c>
      <x:c r="C2" s="16"/>
      <x:c r="D2" s="16"/>
      <x:c r="E2" s="16"/>
      <x:c r="F2" s="16"/>
      <x:c r="G2" s="16"/>
      <x:c r="H2" s="16"/>
      <x:c r="I2" s="16"/>
      <x:c r="J2" s="16"/>
      <x:c r="K2" s="16"/>
      <x:c r="L2" s="16"/>
      <x:c r="M2" s="16"/>
      <x:c r="N2" s="16"/>
      <x:c r="O2" s="16"/>
      <x:c r="P2" s="16"/>
      <x:c r="Q2" s="16"/>
      <x:c r="R2" s="16"/>
      <x:c r="S2" s="16"/>
      <x:c r="T2" s="16"/>
      <x:c r="U2" s="16"/>
      <x:c r="V2" s="16"/>
      <x:c r="W2" s="16"/>
      <x:c r="X2" s="16"/>
      <x:c r="Y2" s="16"/>
      <x:c r="Z2" s="16"/>
    </x:row>
    <x:row r="3">
      <x:c r="A3" s="17" t="str">
        <x:v>Last-year window start</x:v>
      </x:c>
      <x:c r="B3" s="17" t="n">
        <x:v>45854</x:v>
      </x:c>
      <x:c r="C3" s="17"/>
      <x:c r="D3" s="17"/>
      <x:c r="E3" s="17"/>
      <x:c r="F3" s="17"/>
      <x:c r="G3" s="17"/>
      <x:c r="H3" s="17"/>
      <x:c r="I3" s="17"/>
      <x:c r="J3" s="17"/>
      <x:c r="K3" s="17"/>
      <x:c r="L3" s="17"/>
      <x:c r="M3" s="17"/>
      <x:c r="N3" s="17"/>
      <x:c r="O3" s="17"/>
      <x:c r="P3" s="17"/>
      <x:c r="Q3" s="17"/>
      <x:c r="R3" s="17"/>
      <x:c r="S3" s="17"/>
      <x:c r="T3" s="17"/>
      <x:c r="U3" s="17"/>
      <x:c r="V3" s="17"/>
      <x:c r="W3" s="17"/>
      <x:c r="X3" s="17"/>
      <x:c r="Y3" s="17"/>
      <x:c r="Z3" s="17"/>
    </x:row>
    <x:row r="4">
      <x:c r="A4" s="17" t="str">
        <x:v>Base date</x:v>
      </x:c>
      <x:c r="B4" s="17" t="n">
        <x:v>44927</x:v>
      </x:c>
      <x:c r="C4" s="17"/>
      <x:c r="D4" s="17"/>
      <x:c r="E4" s="17"/>
      <x:c r="F4" s="17"/>
      <x:c r="G4" s="17"/>
      <x:c r="H4" s="17"/>
      <x:c r="I4" s="17"/>
      <x:c r="J4" s="17"/>
      <x:c r="K4" s="17"/>
      <x:c r="L4" s="17"/>
      <x:c r="M4" s="17"/>
      <x:c r="N4" s="17"/>
      <x:c r="O4" s="17"/>
      <x:c r="P4" s="17"/>
      <x:c r="Q4" s="17"/>
      <x:c r="R4" s="17"/>
      <x:c r="S4" s="17"/>
      <x:c r="T4" s="17"/>
      <x:c r="U4" s="17"/>
      <x:c r="V4" s="17"/>
      <x:c r="W4" s="17"/>
      <x:c r="X4" s="17"/>
      <x:c r="Y4" s="17"/>
      <x:c r="Z4" s="17"/>
    </x:row>
    <x:row r="5">
      <x:c r="A5" s="17" t="str">
        <x:v>Central equation</x:v>
      </x:c>
      <x:c r="B5" s="17" t="str">
        <x:v>log10(total parameters) = intercept + b1 × ECI + b2 × years_since_2023_01_01</x:v>
      </x:c>
      <x:c r="C5" s="17"/>
      <x:c r="D5" s="17"/>
      <x:c r="E5" s="17"/>
      <x:c r="F5" s="17"/>
      <x:c r="G5" s="17"/>
      <x:c r="H5" s="17"/>
      <x:c r="I5" s="17"/>
      <x:c r="J5" s="17"/>
      <x:c r="K5" s="17"/>
      <x:c r="L5" s="17"/>
      <x:c r="M5" s="17"/>
      <x:c r="N5" s="17"/>
      <x:c r="O5" s="17"/>
      <x:c r="P5" s="17"/>
      <x:c r="Q5" s="17"/>
      <x:c r="R5" s="17"/>
      <x:c r="S5" s="17"/>
      <x:c r="T5" s="17"/>
      <x:c r="U5" s="17"/>
      <x:c r="V5" s="17"/>
      <x:c r="W5" s="17"/>
      <x:c r="X5" s="17"/>
      <x:c r="Y5" s="17"/>
      <x:c r="Z5" s="17"/>
    </x:row>
    <x:row r="6">
      <x:c r="A6" s="17" t="str">
        <x:v>Training sample</x:v>
      </x:c>
      <x:c r="B6" s="17" t="str">
        <x:v>Open-weight ECI models since 2023-01-01 with known total params and total params &gt;=10B</x:v>
      </x:c>
      <x:c r="C6" s="17"/>
      <x:c r="D6" s="17"/>
      <x:c r="E6" s="17"/>
      <x:c r="F6" s="17"/>
      <x:c r="G6" s="17"/>
      <x:c r="H6" s="17"/>
      <x:c r="I6" s="17"/>
      <x:c r="J6" s="17"/>
      <x:c r="K6" s="17"/>
      <x:c r="L6" s="17"/>
      <x:c r="M6" s="17"/>
      <x:c r="N6" s="17"/>
      <x:c r="O6" s="17"/>
      <x:c r="P6" s="17"/>
      <x:c r="Q6" s="17"/>
      <x:c r="R6" s="17"/>
      <x:c r="S6" s="17"/>
      <x:c r="T6" s="17"/>
      <x:c r="U6" s="17"/>
      <x:c r="V6" s="17"/>
      <x:c r="W6" s="17"/>
      <x:c r="X6" s="17"/>
      <x:c r="Y6" s="17"/>
      <x:c r="Z6" s="17"/>
    </x:row>
    <x:row r="7">
      <x:c r="A7" s="17" t="str">
        <x:v>Intercept</x:v>
      </x:c>
      <x:c r="B7" s="17" t="n">
        <x:v>3.4585141554296785</x:v>
      </x:c>
      <x:c r="C7" s="17"/>
      <x:c r="D7" s="17"/>
      <x:c r="E7" s="17"/>
      <x:c r="F7" s="17"/>
      <x:c r="G7" s="17"/>
      <x:c r="H7" s="17"/>
      <x:c r="I7" s="17"/>
      <x:c r="J7" s="17"/>
      <x:c r="K7" s="17"/>
      <x:c r="L7" s="17"/>
      <x:c r="M7" s="17"/>
      <x:c r="N7" s="17"/>
      <x:c r="O7" s="17"/>
      <x:c r="P7" s="17"/>
      <x:c r="Q7" s="17"/>
      <x:c r="R7" s="17"/>
      <x:c r="S7" s="17"/>
      <x:c r="T7" s="17"/>
      <x:c r="U7" s="17"/>
      <x:c r="V7" s="17"/>
      <x:c r="W7" s="17"/>
      <x:c r="X7" s="17"/>
      <x:c r="Y7" s="17"/>
      <x:c r="Z7" s="17"/>
    </x:row>
    <x:row r="8">
      <x:c r="A8" s="17" t="str">
        <x:v>ECI coefficient</x:v>
      </x:c>
      <x:c r="B8" s="17" t="n">
        <x:v>0.06429752658522685</x:v>
      </x:c>
      <x:c r="C8" s="17"/>
      <x:c r="D8" s="17"/>
      <x:c r="E8" s="17"/>
      <x:c r="F8" s="17"/>
      <x:c r="G8" s="17"/>
      <x:c r="H8" s="17"/>
      <x:c r="I8" s="17"/>
      <x:c r="J8" s="17"/>
      <x:c r="K8" s="17"/>
      <x:c r="L8" s="17"/>
      <x:c r="M8" s="17"/>
      <x:c r="N8" s="17"/>
      <x:c r="O8" s="17"/>
      <x:c r="P8" s="17"/>
      <x:c r="Q8" s="17"/>
      <x:c r="R8" s="17"/>
      <x:c r="S8" s="17"/>
      <x:c r="T8" s="17"/>
      <x:c r="U8" s="17"/>
      <x:c r="V8" s="17"/>
      <x:c r="W8" s="17"/>
      <x:c r="X8" s="17"/>
      <x:c r="Y8" s="17"/>
      <x:c r="Z8" s="17"/>
    </x:row>
    <x:row r="9">
      <x:c r="A9" s="17" t="str">
        <x:v>Years coefficient</x:v>
      </x:c>
      <x:c r="B9" s="17" t="n">
        <x:v>-0.35092795129752774</x:v>
      </x:c>
      <x:c r="C9" s="17"/>
      <x:c r="D9" s="17"/>
      <x:c r="E9" s="17"/>
      <x:c r="F9" s="17"/>
      <x:c r="G9" s="17"/>
      <x:c r="H9" s="17"/>
      <x:c r="I9" s="17"/>
      <x:c r="J9" s="17"/>
      <x:c r="K9" s="17"/>
      <x:c r="L9" s="17"/>
      <x:c r="M9" s="17"/>
      <x:c r="N9" s="17"/>
      <x:c r="O9" s="17"/>
      <x:c r="P9" s="17"/>
      <x:c r="Q9" s="17"/>
      <x:c r="R9" s="17"/>
      <x:c r="S9" s="17"/>
      <x:c r="T9" s="17"/>
      <x:c r="U9" s="17"/>
      <x:c r="V9" s="17"/>
      <x:c r="W9" s="17"/>
      <x:c r="X9" s="17"/>
      <x:c r="Y9" s="17"/>
      <x:c r="Z9" s="17"/>
    </x:row>
    <x:row r="10">
      <x:c r="A10" s="17" t="str">
        <x:v>Weighted R^2</x:v>
      </x:c>
      <x:c r="B10" s="17" t="n">
        <x:v>0.7340008127462208</x:v>
      </x:c>
      <x:c r="C10" s="17"/>
      <x:c r="D10" s="17"/>
      <x:c r="E10" s="17"/>
      <x:c r="F10" s="17"/>
      <x:c r="G10" s="17"/>
      <x:c r="H10" s="17"/>
      <x:c r="I10" s="17"/>
      <x:c r="J10" s="17"/>
      <x:c r="K10" s="17"/>
      <x:c r="L10" s="17"/>
      <x:c r="M10" s="17"/>
      <x:c r="N10" s="17"/>
      <x:c r="O10" s="17"/>
      <x:c r="P10" s="17"/>
      <x:c r="Q10" s="17"/>
      <x:c r="R10" s="17"/>
      <x:c r="S10" s="17"/>
      <x:c r="T10" s="17"/>
      <x:c r="U10" s="17"/>
      <x:c r="V10" s="17"/>
      <x:c r="W10" s="17"/>
      <x:c r="X10" s="17"/>
      <x:c r="Y10" s="17"/>
      <x:c r="Z10" s="17"/>
    </x:row>
    <x:row r="11">
      <x:c r="A11" s="17" t="str">
        <x:v>RMSE log10 params</x:v>
      </x:c>
      <x:c r="B11" s="17" t="n">
        <x:v>0.4568124596472265</x:v>
      </x:c>
      <x:c r="C11" s="17"/>
      <x:c r="D11" s="17"/>
      <x:c r="E11" s="17"/>
      <x:c r="F11" s="17"/>
      <x:c r="G11" s="17"/>
      <x:c r="H11" s="17"/>
      <x:c r="I11" s="17"/>
      <x:c r="J11" s="17"/>
      <x:c r="K11" s="17"/>
      <x:c r="L11" s="17"/>
      <x:c r="M11" s="17"/>
      <x:c r="N11" s="17"/>
      <x:c r="O11" s="17"/>
      <x:c r="P11" s="17"/>
      <x:c r="Q11" s="17"/>
      <x:c r="R11" s="17"/>
      <x:c r="S11" s="17"/>
      <x:c r="T11" s="17"/>
      <x:c r="U11" s="17"/>
      <x:c r="V11" s="17"/>
      <x:c r="W11" s="17"/>
      <x:c r="X11" s="17"/>
      <x:c r="Y11" s="17"/>
      <x:c r="Z11" s="17"/>
    </x:row>
    <x:row r="12">
      <x:c r="A12" s="17" t="str">
        <x:v>N</x:v>
      </x:c>
      <x:c r="B12" s="17" t="n">
        <x:v>58</x:v>
      </x:c>
      <x:c r="C12" s="17"/>
      <x:c r="D12" s="17"/>
      <x:c r="E12" s="17"/>
      <x:c r="F12" s="17"/>
      <x:c r="G12" s="17"/>
      <x:c r="H12" s="17"/>
      <x:c r="I12" s="17"/>
      <x:c r="J12" s="17"/>
      <x:c r="K12" s="17"/>
      <x:c r="L12" s="17"/>
      <x:c r="M12" s="17"/>
      <x:c r="N12" s="17"/>
      <x:c r="O12" s="17"/>
      <x:c r="P12" s="17"/>
      <x:c r="Q12" s="17"/>
      <x:c r="R12" s="17"/>
      <x:c r="S12" s="17"/>
      <x:c r="T12" s="17"/>
      <x:c r="U12" s="17"/>
      <x:c r="V12" s="17"/>
      <x:c r="W12" s="17"/>
      <x:c r="X12" s="17"/>
      <x:c r="Y12" s="17"/>
      <x:c r="Z12" s="17"/>
    </x:row>
    <x:row r="13">
      <x:c r="A13" s="17" t="str">
        <x:v>Parameter multiplier per +1 ECI</x:v>
      </x:c>
      <x:c r="B13" s="17" t="n">
        <x:v>1.1595714836601247</x:v>
      </x:c>
      <x:c r="C13" s="17"/>
      <x:c r="D13" s="17"/>
      <x:c r="E13" s="17"/>
      <x:c r="F13" s="17"/>
      <x:c r="G13" s="17"/>
      <x:c r="H13" s="17"/>
      <x:c r="I13" s="17"/>
      <x:c r="J13" s="17"/>
      <x:c r="K13" s="17"/>
      <x:c r="L13" s="17"/>
      <x:c r="M13" s="17"/>
      <x:c r="N13" s="17"/>
      <x:c r="O13" s="17"/>
      <x:c r="P13" s="17"/>
      <x:c r="Q13" s="17"/>
      <x:c r="R13" s="17"/>
      <x:c r="S13" s="17"/>
      <x:c r="T13" s="17"/>
      <x:c r="U13" s="17"/>
      <x:c r="V13" s="17"/>
      <x:c r="W13" s="17"/>
      <x:c r="X13" s="17"/>
      <x:c r="Y13" s="17"/>
      <x:c r="Z13" s="17"/>
    </x:row>
    <x:row r="14">
      <x:c r="A14" s="17" t="str">
        <x:v>Parameter multiplier per later year at fixed ECI</x:v>
      </x:c>
      <x:c r="B14" s="17" t="n">
        <x:v>0.4457301881304288</x:v>
      </x:c>
      <x:c r="C14" s="17"/>
      <x:c r="D14" s="17"/>
      <x:c r="E14" s="17"/>
      <x:c r="F14" s="17"/>
      <x:c r="G14" s="17"/>
      <x:c r="H14" s="17"/>
      <x:c r="I14" s="17"/>
      <x:c r="J14" s="17"/>
      <x:c r="K14" s="17"/>
      <x:c r="L14" s="17"/>
      <x:c r="M14" s="17"/>
      <x:c r="N14" s="17"/>
      <x:c r="O14" s="17"/>
      <x:c r="P14" s="17"/>
      <x:c r="Q14" s="17"/>
      <x:c r="R14" s="17"/>
      <x:c r="S14" s="17"/>
      <x:c r="T14" s="17"/>
      <x:c r="U14" s="17"/>
      <x:c r="V14" s="17"/>
      <x:c r="W14" s="17"/>
      <x:c r="X14" s="17"/>
      <x:c r="Y14" s="17"/>
      <x:c r="Z14" s="17"/>
    </x:row>
    <x:row r="15">
      <x:c r="A15" s="17" t="str">
        <x:v>Equivalent yearly efficiency gain</x:v>
      </x:c>
      <x:c r="B15" s="17" t="n">
        <x:v>2.243509698533997</x:v>
      </x:c>
      <x:c r="C15" s="17"/>
      <x:c r="D15" s="17"/>
      <x:c r="E15" s="17"/>
      <x:c r="F15" s="17"/>
      <x:c r="G15" s="17"/>
      <x:c r="H15" s="17"/>
      <x:c r="I15" s="17"/>
      <x:c r="J15" s="17"/>
      <x:c r="K15" s="17"/>
      <x:c r="L15" s="17"/>
      <x:c r="M15" s="17"/>
      <x:c r="N15" s="17"/>
      <x:c r="O15" s="17"/>
      <x:c r="P15" s="17"/>
      <x:c r="Q15" s="17"/>
      <x:c r="R15" s="17"/>
      <x:c r="S15" s="17"/>
      <x:c r="T15" s="17"/>
      <x:c r="U15" s="17"/>
      <x:c r="V15" s="17"/>
      <x:c r="W15" s="17"/>
      <x:c r="X15" s="17"/>
      <x:c r="Y15" s="17"/>
      <x:c r="Z15" s="17"/>
    </x:row>
    <x:row r="16">
      <x:c r="A16" s="17"/>
      <x:c r="B16" s="17"/>
      <x:c r="C16" s="17"/>
      <x:c r="D16" s="17"/>
      <x:c r="E16" s="17"/>
      <x:c r="F16" s="17"/>
      <x:c r="G16" s="17"/>
      <x:c r="H16" s="17"/>
      <x:c r="I16" s="17"/>
      <x:c r="J16" s="17"/>
      <x:c r="K16" s="17"/>
      <x:c r="L16" s="17"/>
      <x:c r="M16" s="17"/>
      <x:c r="N16" s="17"/>
      <x:c r="O16" s="17"/>
      <x:c r="P16" s="17"/>
      <x:c r="Q16" s="17"/>
      <x:c r="R16" s="17"/>
      <x:c r="S16" s="17"/>
      <x:c r="T16" s="17"/>
      <x:c r="U16" s="17"/>
      <x:c r="V16" s="17"/>
      <x:c r="W16" s="17"/>
      <x:c r="X16" s="17"/>
      <x:c r="Y16" s="17"/>
      <x:c r="Z16" s="17"/>
    </x:row>
    <x:row r="17">
      <x:c r="A17" s="17"/>
      <x:c r="B17" s="17"/>
      <x:c r="C17" s="17"/>
      <x:c r="D17" s="17"/>
      <x:c r="E17" s="17"/>
      <x:c r="F17" s="17"/>
      <x:c r="G17" s="17"/>
      <x:c r="H17" s="17"/>
      <x:c r="I17" s="17"/>
      <x:c r="J17" s="17"/>
      <x:c r="K17" s="17"/>
      <x:c r="L17" s="17"/>
      <x:c r="M17" s="17"/>
      <x:c r="N17" s="17"/>
      <x:c r="O17" s="17"/>
      <x:c r="P17" s="17"/>
      <x:c r="Q17" s="17"/>
      <x:c r="R17" s="17"/>
      <x:c r="S17" s="17"/>
      <x:c r="T17" s="17"/>
      <x:c r="U17" s="17"/>
      <x:c r="V17" s="17"/>
      <x:c r="W17" s="17"/>
      <x:c r="X17" s="17"/>
      <x:c r="Y17" s="17"/>
      <x:c r="Z17" s="17"/>
    </x:row>
    <x:row r="18">
      <x:c r="A18" s="17" t="str">
        <x:v>Inverse sensitivity intercept</x:v>
      </x:c>
      <x:c r="B18" s="17" t="n">
        <x:v>45.02470067746367</x:v>
      </x:c>
      <x:c r="C18" s="17"/>
      <x:c r="D18" s="17"/>
      <x:c r="E18" s="17"/>
      <x:c r="F18" s="17"/>
      <x:c r="G18" s="17"/>
      <x:c r="H18" s="17"/>
      <x:c r="I18" s="17"/>
      <x:c r="J18" s="17"/>
      <x:c r="K18" s="17"/>
      <x:c r="L18" s="17"/>
      <x:c r="M18" s="17"/>
      <x:c r="N18" s="17"/>
      <x:c r="O18" s="17"/>
      <x:c r="P18" s="17"/>
      <x:c r="Q18" s="17"/>
      <x:c r="R18" s="17"/>
      <x:c r="S18" s="17"/>
      <x:c r="T18" s="17"/>
      <x:c r="U18" s="17"/>
      <x:c r="V18" s="17"/>
      <x:c r="W18" s="17"/>
      <x:c r="X18" s="17"/>
      <x:c r="Y18" s="17"/>
      <x:c r="Z18" s="17"/>
    </x:row>
    <x:row r="19">
      <x:c r="A19" s="17" t="str">
        <x:v>Inverse sensitivity log10 params coefficient</x:v>
      </x:c>
      <x:c r="B19" s="17" t="n">
        <x:v>5.798162013680883</x:v>
      </x:c>
      <x:c r="C19" s="17"/>
      <x:c r="D19" s="17"/>
      <x:c r="E19" s="17"/>
      <x:c r="F19" s="17"/>
      <x:c r="G19" s="17"/>
      <x:c r="H19" s="17"/>
      <x:c r="I19" s="17"/>
      <x:c r="J19" s="17"/>
      <x:c r="K19" s="17"/>
      <x:c r="L19" s="17"/>
      <x:c r="M19" s="17"/>
      <x:c r="N19" s="17"/>
      <x:c r="O19" s="17"/>
      <x:c r="P19" s="17"/>
      <x:c r="Q19" s="17"/>
      <x:c r="R19" s="17"/>
      <x:c r="S19" s="17"/>
      <x:c r="T19" s="17"/>
      <x:c r="U19" s="17"/>
      <x:c r="V19" s="17"/>
      <x:c r="W19" s="17"/>
      <x:c r="X19" s="17"/>
      <x:c r="Y19" s="17"/>
      <x:c r="Z19" s="17"/>
    </x:row>
    <x:row r="20">
      <x:c r="A20" s="17" t="str">
        <x:v>Inverse sensitivity years coefficient</x:v>
      </x:c>
      <x:c r="B20" s="17" t="n">
        <x:v>10.903814959525159</x:v>
      </x:c>
      <x:c r="C20" s="17"/>
      <x:c r="D20" s="17"/>
      <x:c r="E20" s="17"/>
      <x:c r="F20" s="17"/>
      <x:c r="G20" s="17"/>
      <x:c r="H20" s="17"/>
      <x:c r="I20" s="17"/>
      <x:c r="J20" s="17"/>
      <x:c r="K20" s="17"/>
      <x:c r="L20" s="17"/>
      <x:c r="M20" s="17"/>
      <x:c r="N20" s="17"/>
      <x:c r="O20" s="17"/>
      <x:c r="P20" s="17"/>
      <x:c r="Q20" s="17"/>
      <x:c r="R20" s="17"/>
      <x:c r="S20" s="17"/>
      <x:c r="T20" s="17"/>
      <x:c r="U20" s="17"/>
      <x:c r="V20" s="17"/>
      <x:c r="W20" s="17"/>
      <x:c r="X20" s="17"/>
      <x:c r="Y20" s="17"/>
      <x:c r="Z20" s="17"/>
    </x:row>
    <x:row r="21">
      <x:c r="A21" s="17" t="str">
        <x:v>Inverse sensitivity R^2</x:v>
      </x:c>
      <x:c r="B21" s="17" t="n">
        <x:v>0.9411650498179159</x:v>
      </x:c>
      <x:c r="C21" s="17"/>
      <x:c r="D21" s="17"/>
      <x:c r="E21" s="17"/>
      <x:c r="F21" s="17"/>
      <x:c r="G21" s="17"/>
      <x:c r="H21" s="17"/>
      <x:c r="I21" s="17"/>
      <x:c r="J21" s="17"/>
      <x:c r="K21" s="17"/>
      <x:c r="L21" s="17"/>
      <x:c r="M21" s="17"/>
      <x:c r="N21" s="17"/>
      <x:c r="O21" s="17"/>
      <x:c r="P21" s="17"/>
      <x:c r="Q21" s="17"/>
      <x:c r="R21" s="17"/>
      <x:c r="S21" s="17"/>
      <x:c r="T21" s="17"/>
      <x:c r="U21" s="17"/>
      <x:c r="V21" s="17"/>
      <x:c r="W21" s="17"/>
      <x:c r="X21" s="17"/>
      <x:c r="Y21" s="17"/>
      <x:c r="Z21" s="17"/>
    </x:row>
    <x:row r="22">
      <x:c r="A22" s="17" t="str">
        <x:v>Inverse sensitivity RMSE ECI</x:v>
      </x:c>
      <x:c r="B22" s="17" t="n">
        <x:v>5.962170158659284</x:v>
      </x:c>
      <x:c r="C22" s="17"/>
      <x:c r="D22" s="17"/>
      <x:c r="E22" s="17"/>
      <x:c r="F22" s="17"/>
      <x:c r="G22" s="17"/>
      <x:c r="H22" s="17"/>
      <x:c r="I22" s="17"/>
      <x:c r="J22" s="17"/>
      <x:c r="K22" s="17"/>
      <x:c r="L22" s="17"/>
      <x:c r="M22" s="17"/>
      <x:c r="N22" s="17"/>
      <x:c r="O22" s="17"/>
      <x:c r="P22" s="17"/>
      <x:c r="Q22" s="17"/>
      <x:c r="R22" s="17"/>
      <x:c r="S22" s="17"/>
      <x:c r="T22" s="17"/>
      <x:c r="U22" s="17"/>
      <x:c r="V22" s="17"/>
      <x:c r="W22" s="17"/>
      <x:c r="X22" s="17"/>
      <x:c r="Y22" s="17"/>
      <x:c r="Z22" s="17"/>
    </x:row>
    <x:row r="23">
      <x:c r="A23" s="17"/>
      <x:c r="B23" s="17"/>
      <x:c r="C23" s="17"/>
      <x:c r="D23" s="17"/>
      <x:c r="E23" s="17"/>
      <x:c r="F23" s="17"/>
      <x:c r="G23" s="17"/>
      <x:c r="H23" s="17"/>
      <x:c r="I23" s="17"/>
      <x:c r="J23" s="17"/>
      <x:c r="K23" s="17"/>
      <x:c r="L23" s="17"/>
      <x:c r="M23" s="17"/>
      <x:c r="N23" s="17"/>
      <x:c r="O23" s="17"/>
      <x:c r="P23" s="17"/>
      <x:c r="Q23" s="17"/>
      <x:c r="R23" s="17"/>
      <x:c r="S23" s="17"/>
      <x:c r="T23" s="17"/>
      <x:c r="U23" s="17"/>
      <x:c r="V23" s="17"/>
      <x:c r="W23" s="17"/>
      <x:c r="X23" s="17"/>
      <x:c r="Y23" s="17"/>
      <x:c r="Z23" s="17"/>
    </x:row>
    <x:row r="24">
      <x:c r="A24" s="17"/>
      <x:c r="B24" s="17"/>
      <x:c r="C24" s="17"/>
      <x:c r="D24" s="17"/>
      <x:c r="E24" s="17"/>
      <x:c r="F24" s="17"/>
      <x:c r="G24" s="17"/>
      <x:c r="H24" s="17"/>
      <x:c r="I24" s="17"/>
      <x:c r="J24" s="17"/>
      <x:c r="K24" s="17"/>
      <x:c r="L24" s="17"/>
      <x:c r="M24" s="17"/>
      <x:c r="N24" s="17"/>
      <x:c r="O24" s="17"/>
      <x:c r="P24" s="17"/>
      <x:c r="Q24" s="17"/>
      <x:c r="R24" s="17"/>
      <x:c r="S24" s="17"/>
      <x:c r="T24" s="17"/>
      <x:c r="U24" s="17"/>
      <x:c r="V24" s="17"/>
      <x:c r="W24" s="17"/>
      <x:c r="X24" s="17"/>
      <x:c r="Y24" s="17"/>
      <x:c r="Z24" s="17"/>
    </x:row>
    <x:row r="25">
      <x:c r="A25" s="17" t="str">
        <x:v>Model spec</x:v>
      </x:c>
      <x:c r="B25" s="17" t="str">
        <x:v>N</x:v>
      </x:c>
      <x:c r="C25" s="17" t="str">
        <x:v>Min date</x:v>
      </x:c>
      <x:c r="D25" s="17" t="str">
        <x:v>Min total params (B)</x:v>
      </x:c>
      <x:c r="E25" s="17" t="str">
        <x:v>Dependent variable</x:v>
      </x:c>
      <x:c r="F25" s="17" t="str">
        <x:v>Intercept</x:v>
      </x:c>
      <x:c r="G25" s="17" t="str">
        <x:v>ECI coefficient</x:v>
      </x:c>
      <x:c r="H25" s="17" t="str">
        <x:v>Years coefficient</x:v>
      </x:c>
      <x:c r="I25" s="17" t="str">
        <x:v>Weighted R^2</x:v>
      </x:c>
      <x:c r="J25" s="17" t="str">
        <x:v>RMSE log10 params</x:v>
      </x:c>
      <x:c r="K25" s="17" t="str">
        <x:v>LOO RMSE log10 params</x:v>
      </x:c>
      <x:c r="L25" s="17" t="str">
        <x:v>Implied params for GPT-5.6 Sol (B)</x:v>
      </x:c>
      <x:c r="M25" s="17" t="str">
        <x:v>Calendar improvement factor/year at fixed ECI</x:v>
      </x:c>
      <x:c r="N25" s="17" t="str">
        <x:v>Param factor per +1 ECI</x:v>
      </x:c>
      <x:c r="O25" s="17"/>
      <x:c r="P25" s="17"/>
      <x:c r="Q25" s="17"/>
      <x:c r="R25" s="17"/>
      <x:c r="S25" s="17"/>
      <x:c r="T25" s="17"/>
      <x:c r="U25" s="17"/>
      <x:c r="V25" s="17"/>
      <x:c r="W25" s="17"/>
      <x:c r="X25" s="17"/>
      <x:c r="Y25" s="17"/>
      <x:c r="Z25" s="17"/>
    </x:row>
    <x:row r="26">
      <x:c r="A26" s="17" t="str">
        <x:v>Central: 2023+ open-weight, &gt;=10B params, direct log-param WLS</x:v>
      </x:c>
      <x:c r="B26" s="17" t="n">
        <x:v>58</x:v>
      </x:c>
      <x:c r="C26" s="17" t="n">
        <x:v>44927</x:v>
      </x:c>
      <x:c r="D26" s="17" t="n">
        <x:v>10</x:v>
      </x:c>
      <x:c r="E26" s="17" t="str">
        <x:v>log10(total parameters)</x:v>
      </x:c>
      <x:c r="F26" s="17" t="n">
        <x:v>3.4585141554296785</x:v>
      </x:c>
      <x:c r="G26" s="17" t="n">
        <x:v>0.06429752658522685</x:v>
      </x:c>
      <x:c r="H26" s="17" t="n">
        <x:v>-0.35092795129752774</x:v>
      </x:c>
      <x:c r="I26" s="17" t="n">
        <x:v>0.7340008127462208</x:v>
      </x:c>
      <x:c r="J26" s="17" t="n">
        <x:v>0.4568124596472265</x:v>
      </x:c>
      <x:c r="K26" s="17" t="n">
        <x:v>0.4786953420081606</x:v>
      </x:c>
      <x:c r="L26" s="17" t="n">
        <x:v>4219.995410539994</x:v>
      </x:c>
      <x:c r="M26" s="17" t="n">
        <x:v>2.243509698533997</x:v>
      </x:c>
      <x:c r="N26" s="17" t="n">
        <x:v>1.1595714836601247</x:v>
      </x:c>
      <x:c r="O26" s="17"/>
      <x:c r="P26" s="17"/>
      <x:c r="Q26" s="17"/>
      <x:c r="R26" s="17"/>
      <x:c r="S26" s="17"/>
      <x:c r="T26" s="17"/>
      <x:c r="U26" s="17"/>
      <x:c r="V26" s="17"/>
      <x:c r="W26" s="17"/>
      <x:c r="X26" s="17"/>
      <x:c r="Y26" s="17"/>
      <x:c r="Z26" s="17"/>
    </x:row>
    <x:row r="27">
      <x:c r="A27" s="17" t="str">
        <x:v>All 2023+ open-weight direct log-param WLS</x:v>
      </x:c>
      <x:c r="B27" s="17" t="n">
        <x:v>82</x:v>
      </x:c>
      <x:c r="C27" s="17" t="n">
        <x:v>44927</x:v>
      </x:c>
      <x:c r="D27" s="17" t="n">
        <x:v>0</x:v>
      </x:c>
      <x:c r="E27" s="17" t="str">
        <x:v>log10(total parameters)</x:v>
      </x:c>
      <x:c r="F27" s="17" t="n">
        <x:v>4.05003563110486</x:v>
      </x:c>
      <x:c r="G27" s="17" t="n">
        <x:v>0.05790174016296787</x:v>
      </x:c>
      <x:c r="H27" s="17" t="n">
        <x:v>-0.2378072898834216</x:v>
      </x:c>
      <x:c r="I27" s="17" t="n">
        <x:v>0.7856644827000391</x:v>
      </x:c>
      <x:c r="J27" s="17" t="n">
        <x:v>0.5033825965613057</x:v>
      </x:c>
      <x:c r="K27" s="17" t="n">
        <x:v>0.5199024002242301</x:v>
      </x:c>
      <x:c r="L27" s="17" t="n">
        <x:v>3803.3055036415544</x:v>
      </x:c>
      <x:c r="M27" s="17" t="n">
        <x:v>1.7290489555812982</x:v>
      </x:c>
      <x:c r="N27" s="17" t="n">
        <x:v>1.14261978594644</x:v>
      </x:c>
      <x:c r="O27" s="17"/>
      <x:c r="P27" s="17"/>
      <x:c r="Q27" s="17"/>
      <x:c r="R27" s="17"/>
      <x:c r="S27" s="17"/>
      <x:c r="T27" s="17"/>
      <x:c r="U27" s="17"/>
      <x:c r="V27" s="17"/>
      <x:c r="W27" s="17"/>
      <x:c r="X27" s="17"/>
      <x:c r="Y27" s="17"/>
      <x:c r="Z27" s="17"/>
    </x:row>
    <x:row r="28">
      <x:c r="A28" s="17" t="str">
        <x:v>2023+ open-weight &gt;=100B direct log-param WLS</x:v>
      </x:c>
      <x:c r="B28" s="17" t="n">
        <x:v>27</x:v>
      </x:c>
      <x:c r="C28" s="17" t="n">
        <x:v>44927</x:v>
      </x:c>
      <x:c r="D28" s="17" t="n">
        <x:v>100</x:v>
      </x:c>
      <x:c r="E28" s="17" t="str">
        <x:v>log10(total parameters)</x:v>
      </x:c>
      <x:c r="F28" s="17" t="n">
        <x:v>5.748704979277983</x:v>
      </x:c>
      <x:c r="G28" s="17" t="n">
        <x:v>0.04653087888544048</x:v>
      </x:c>
      <x:c r="H28" s="17" t="n">
        <x:v>-0.2381262221980376</x:v>
      </x:c>
      <x:c r="I28" s="17" t="n">
        <x:v>0.4250564692704415</x:v>
      </x:c>
      <x:c r="J28" s="17" t="n">
        <x:v>0.2705662689371151</x:v>
      </x:c>
      <x:c r="K28" s="17" t="n">
        <x:v>0.29309447666850974</x:v>
      </x:c>
      <x:c r="L28" s="17" t="n">
        <x:v>2743.1166941923766</x:v>
      </x:c>
      <x:c r="M28" s="17" t="n">
        <x:v>1.730319181526442</x:v>
      </x:c>
      <x:c r="N28" s="17" t="n">
        <x:v>1.1130915322001882</x:v>
      </x:c>
      <x:c r="O28" s="17"/>
      <x:c r="P28" s="17"/>
      <x:c r="Q28" s="17"/>
      <x:c r="R28" s="17"/>
      <x:c r="S28" s="17"/>
      <x:c r="T28" s="17"/>
      <x:c r="U28" s="17"/>
      <x:c r="V28" s="17"/>
      <x:c r="W28" s="17"/>
      <x:c r="X28" s="17"/>
      <x:c r="Y28" s="17"/>
      <x:c r="Z28" s="17"/>
    </x:row>
    <x:row r="29">
      <x:c r="A29" s="17" t="str">
        <x:v>2025+ open-weight direct log-param WLS</x:v>
      </x:c>
      <x:c r="B29" s="17" t="n">
        <x:v>26</x:v>
      </x:c>
      <x:c r="C29" s="17" t="n">
        <x:v>45658</x:v>
      </x:c>
      <x:c r="D29" s="17" t="n">
        <x:v>10</x:v>
      </x:c>
      <x:c r="E29" s="17" t="str">
        <x:v>log10(total parameters)</x:v>
      </x:c>
      <x:c r="F29" s="17" t="n">
        <x:v>1.036220453034049</x:v>
      </x:c>
      <x:c r="G29" s="17" t="n">
        <x:v>0.08391826210343374</x:v>
      </x:c>
      <x:c r="H29" s="17" t="n">
        <x:v>-0.4960362573814</x:v>
      </x:c>
      <x:c r="I29" s="17" t="n">
        <x:v>0.6367161778636228</x:v>
      </x:c>
      <x:c r="J29" s="17" t="n">
        <x:v>0.3063253691685199</x:v>
      </x:c>
      <x:c r="K29" s="17" t="n">
        <x:v>0.3367889617197527</x:v>
      </x:c>
      <x:c r="L29" s="17" t="n">
        <x:v>7354.507197740522</x:v>
      </x:c>
      <x:c r="M29" s="17" t="n">
        <x:v>3.1335473198057278</x:v>
      </x:c>
      <x:c r="N29" s="17" t="n">
        <x:v>1.2131605019046614</x:v>
      </x:c>
      <x:c r="O29" s="17"/>
      <x:c r="P29" s="17"/>
      <x:c r="Q29" s="17"/>
      <x:c r="R29" s="17"/>
      <x:c r="S29" s="17"/>
      <x:c r="T29" s="17"/>
      <x:c r="U29" s="17"/>
      <x:c r="V29" s="17"/>
      <x:c r="W29" s="17"/>
      <x:c r="X29" s="17"/>
      <x:c r="Y29" s="17"/>
      <x:c r="Z29" s="17"/>
    </x:row>
    <x:row r="30">
      <x:c r="A30" s="17" t="str">
        <x:v>Last-12-month open-weight direct log-param WLS</x:v>
      </x:c>
      <x:c r="B30" s="17" t="n">
        <x:v>17</x:v>
      </x:c>
      <x:c r="C30" s="17" t="n">
        <x:v>45854</x:v>
      </x:c>
      <x:c r="D30" s="17" t="n">
        <x:v>10</x:v>
      </x:c>
      <x:c r="E30" s="17" t="str">
        <x:v>log10(total parameters)</x:v>
      </x:c>
      <x:c r="F30" s="17" t="n">
        <x:v>4.334981123373012</x:v>
      </x:c>
      <x:c r="G30" s="17" t="n">
        <x:v>0.05037306011196367</x:v>
      </x:c>
      <x:c r="H30" s="17" t="n">
        <x:v>0.03218123632711365</x:v>
      </x:c>
      <x:c r="I30" s="17" t="n">
        <x:v>0.482083518420078</x:v>
      </x:c>
      <x:c r="J30" s="17" t="n">
        <x:v>0.2509901623553377</x:v>
      </x:c>
      <x:c r="K30" s="17" t="n">
        <x:v>0.29298234432208636</x:v>
      </x:c>
      <x:c r="L30" s="17" t="n">
        <x:v>3954.1131835209467</x:v>
      </x:c>
      <x:c r="M30" s="17" t="n">
        <x:v>0.9285787987768411</x:v>
      </x:c>
      <x:c r="N30" s="17" t="n">
        <x:v>1.1229826852096356</x:v>
      </x:c>
      <x:c r="O30" s="17"/>
      <x:c r="P30" s="17"/>
      <x:c r="Q30" s="17"/>
      <x:c r="R30" s="17"/>
      <x:c r="S30" s="17"/>
      <x:c r="T30" s="17"/>
      <x:c r="U30" s="17"/>
      <x:c r="V30" s="17"/>
      <x:c r="W30" s="17"/>
      <x:c r="X30" s="17"/>
      <x:c r="Y30" s="17"/>
      <x:c r="Z30" s="17"/>
    </x:row>
    <x:row r="31">
      <x:c r="A31" s="18" t="str">
        <x:v>Sensitivity only: inverse WLS ECI ~ log10(params)+years, &gt;=10B</x:v>
      </x:c>
      <x:c r="B31" s="18" t="n">
        <x:v>58</x:v>
      </x:c>
      <x:c r="C31" s="18" t="n">
        <x:v>44927</x:v>
      </x:c>
      <x:c r="D31" s="18" t="n">
        <x:v>10</x:v>
      </x:c>
      <x:c r="E31" s="18" t="str">
        <x:v>ECI, inverted to params</x:v>
      </x:c>
      <x:c r="F31" s="18" t="n">
        <x:v>45.02470067746367</x:v>
      </x:c>
      <x:c r="G31" s="18"/>
      <x:c r="H31" s="18" t="n">
        <x:v>10.903814959525159</x:v>
      </x:c>
      <x:c r="I31" s="18" t="n">
        <x:v>0.9411650498179159</x:v>
      </x:c>
      <x:c r="J31" s="18"/>
      <x:c r="K31" s="18"/>
      <x:c r="L31" s="18" t="n">
        <x:v>33021.45616672974</x:v>
      </x:c>
      <x:c r="M31" s="18"/>
      <x:c r="N31" s="18"/>
      <x:c r="O31" s="18"/>
      <x:c r="P31" s="18"/>
      <x:c r="Q31" s="18"/>
      <x:c r="R31" s="18"/>
      <x:c r="S31" s="18"/>
      <x:c r="T31" s="18"/>
      <x:c r="U31" s="18"/>
      <x:c r="V31" s="18"/>
      <x:c r="W31" s="18"/>
      <x:c r="X31" s="18"/>
      <x:c r="Y31" s="18"/>
      <x:c r="Z31" s="18"/>
    </x:row>
  </x:sheetData>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3" t="str">
        <x:v>Model</x:v>
      </x:c>
      <x:c r="B1" s="73" t="str">
        <x:v>Display name</x:v>
      </x:c>
      <x:c r="C1" s="73" t="str">
        <x:v>Date</x:v>
      </x:c>
      <x:c r="D1" s="73" t="str">
        <x:v>ECI</x:v>
      </x:c>
      <x:c r="E1" s="73" t="str">
        <x:v>ECI CI low</x:v>
      </x:c>
      <x:c r="F1" s="73" t="str">
        <x:v>ECI CI high</x:v>
      </x:c>
      <x:c r="G1" s="73" t="str">
        <x:v>Organization</x:v>
      </x:c>
      <x:c r="H1" s="73" t="str">
        <x:v>Country (of organization)</x:v>
      </x:c>
      <x:c r="I1" s="73" t="str">
        <x:v>Model accessibility</x:v>
      </x:c>
      <x:c r="J1" s="73" t="str">
        <x:v>Accessibility group</x:v>
      </x:c>
      <x:c r="K1" s="73" t="str">
        <x:v>Model versions</x:v>
      </x:c>
      <x:c r="L1" s="73"/>
      <x:c r="M1" s="73"/>
      <x:c r="N1" s="73"/>
      <x:c r="O1" s="73"/>
      <x:c r="P1" s="73"/>
      <x:c r="Q1" s="73"/>
      <x:c r="R1" s="73"/>
      <x:c r="S1" s="73"/>
      <x:c r="T1" s="73"/>
      <x:c r="U1" s="73"/>
      <x:c r="V1" s="73"/>
      <x:c r="W1" s="73"/>
      <x:c r="X1" s="73"/>
      <x:c r="Y1" s="73"/>
      <x:c r="Z1" s="73"/>
    </x:row>
    <x:row r="2">
      <x:c r="A2" s="16" t="str">
        <x:v>GPT-5.6 Sol</x:v>
      </x:c>
      <x:c r="B2" s="16" t="str">
        <x:v>GPT-5.6 Sol</x:v>
      </x:c>
      <x:c r="C2" s="16" t="n">
        <x:v>46212</x:v>
      </x:c>
      <x:c r="D2" s="16" t="n">
        <x:v>161.77</x:v>
      </x:c>
      <x:c r="E2" s="16" t="n">
        <x:v>159.26</x:v>
      </x:c>
      <x:c r="F2" s="16" t="n">
        <x:v>166.01</x:v>
      </x:c>
      <x:c r="G2" s="16" t="str">
        <x:v>OpenAI</x:v>
      </x:c>
      <x:c r="H2" s="16" t="str">
        <x:v>United States of America</x:v>
      </x:c>
      <x:c r="I2" s="16" t="str">
        <x:v>API access</x:v>
      </x:c>
      <x:c r="J2" s="16" t="str">
        <x:v>Closed weights</x:v>
      </x:c>
      <x:c r="K2" s="16"/>
      <x:c r="L2" s="16"/>
      <x:c r="M2" s="16"/>
      <x:c r="N2" s="16"/>
      <x:c r="O2" s="16"/>
      <x:c r="P2" s="16"/>
      <x:c r="Q2" s="16"/>
      <x:c r="R2" s="16"/>
      <x:c r="S2" s="16"/>
      <x:c r="T2" s="16"/>
      <x:c r="U2" s="16"/>
      <x:c r="V2" s="16"/>
      <x:c r="W2" s="16"/>
      <x:c r="X2" s="16"/>
      <x:c r="Y2" s="16"/>
      <x:c r="Z2" s="16"/>
    </x:row>
    <x:row r="3">
      <x:c r="A3" s="17" t="str">
        <x:v>GPT-5.5 Pro</x:v>
      </x:c>
      <x:c r="B3" s="17" t="str">
        <x:v>GPT-5.5 Pro</x:v>
      </x:c>
      <x:c r="C3" s="17" t="n">
        <x:v>46135</x:v>
      </x:c>
      <x:c r="D3" s="17" t="n">
        <x:v>160.73</x:v>
      </x:c>
      <x:c r="E3" s="17" t="n">
        <x:v>158.24</x:v>
      </x:c>
      <x:c r="F3" s="17" t="n">
        <x:v>164.36</x:v>
      </x:c>
      <x:c r="G3" s="17" t="str">
        <x:v>OpenAI</x:v>
      </x:c>
      <x:c r="H3" s="17" t="str">
        <x:v>United States of America</x:v>
      </x:c>
      <x:c r="I3" s="17" t="str">
        <x:v>API access</x:v>
      </x:c>
      <x:c r="J3" s="17" t="str">
        <x:v>Closed weights</x:v>
      </x:c>
      <x:c r="K3" s="17"/>
      <x:c r="L3" s="17"/>
      <x:c r="M3" s="17"/>
      <x:c r="N3" s="17"/>
      <x:c r="O3" s="17"/>
      <x:c r="P3" s="17"/>
      <x:c r="Q3" s="17"/>
      <x:c r="R3" s="17"/>
      <x:c r="S3" s="17"/>
      <x:c r="T3" s="17"/>
      <x:c r="U3" s="17"/>
      <x:c r="V3" s="17"/>
      <x:c r="W3" s="17"/>
      <x:c r="X3" s="17"/>
      <x:c r="Y3" s="17"/>
      <x:c r="Z3" s="17"/>
    </x:row>
    <x:row r="4">
      <x:c r="A4" s="17" t="str">
        <x:v>Claude Fable 5</x:v>
      </x:c>
      <x:c r="B4" s="17" t="str">
        <x:v>Claude Fable 5</x:v>
      </x:c>
      <x:c r="C4" s="17" t="n">
        <x:v>46182</x:v>
      </x:c>
      <x:c r="D4" s="17" t="n">
        <x:v>160.44</x:v>
      </x:c>
      <x:c r="E4" s="17" t="n">
        <x:v>158.05</x:v>
      </x:c>
      <x:c r="F4" s="17" t="n">
        <x:v>164.61</x:v>
      </x:c>
      <x:c r="G4" s="17" t="str">
        <x:v>Anthropic</x:v>
      </x:c>
      <x:c r="H4" s="17" t="str">
        <x:v>United States of America</x:v>
      </x:c>
      <x:c r="I4" s="17" t="str">
        <x:v>API access</x:v>
      </x:c>
      <x:c r="J4" s="17" t="str">
        <x:v>Closed weights</x:v>
      </x:c>
      <x:c r="K4" s="17"/>
      <x:c r="L4" s="17"/>
      <x:c r="M4" s="17"/>
      <x:c r="N4" s="17"/>
      <x:c r="O4" s="17"/>
      <x:c r="P4" s="17"/>
      <x:c r="Q4" s="17"/>
      <x:c r="R4" s="17"/>
      <x:c r="S4" s="17"/>
      <x:c r="T4" s="17"/>
      <x:c r="U4" s="17"/>
      <x:c r="V4" s="17"/>
      <x:c r="W4" s="17"/>
      <x:c r="X4" s="17"/>
      <x:c r="Y4" s="17"/>
      <x:c r="Z4" s="17"/>
    </x:row>
    <x:row r="5">
      <x:c r="A5" s="17" t="str">
        <x:v>GPT-5.5</x:v>
      </x:c>
      <x:c r="B5" s="17" t="str">
        <x:v>GPT-5.5</x:v>
      </x:c>
      <x:c r="C5" s="17" t="n">
        <x:v>46135</x:v>
      </x:c>
      <x:c r="D5" s="17" t="n">
        <x:v>158.33</x:v>
      </x:c>
      <x:c r="E5" s="17" t="n">
        <x:v>156.44</x:v>
      </x:c>
      <x:c r="F5" s="17" t="n">
        <x:v>161.43</x:v>
      </x:c>
      <x:c r="G5" s="17" t="str">
        <x:v>OpenAI</x:v>
      </x:c>
      <x:c r="H5" s="17" t="str">
        <x:v>United States of America</x:v>
      </x:c>
      <x:c r="I5" s="17" t="str">
        <x:v>API access</x:v>
      </x:c>
      <x:c r="J5" s="17" t="str">
        <x:v>Closed weights</x:v>
      </x:c>
      <x:c r="K5" s="17"/>
      <x:c r="L5" s="17"/>
      <x:c r="M5" s="17"/>
      <x:c r="N5" s="17"/>
      <x:c r="O5" s="17"/>
      <x:c r="P5" s="17"/>
      <x:c r="Q5" s="17"/>
      <x:c r="R5" s="17"/>
      <x:c r="S5" s="17"/>
      <x:c r="T5" s="17"/>
      <x:c r="U5" s="17"/>
      <x:c r="V5" s="17"/>
      <x:c r="W5" s="17"/>
      <x:c r="X5" s="17"/>
      <x:c r="Y5" s="17"/>
      <x:c r="Z5" s="17"/>
    </x:row>
    <x:row r="6">
      <x:c r="A6" s="17" t="str">
        <x:v>GPT-5.6 Terra</x:v>
      </x:c>
      <x:c r="B6" s="17" t="str">
        <x:v>GPT-5.6 Terra</x:v>
      </x:c>
      <x:c r="C6" s="17" t="n">
        <x:v>46212</x:v>
      </x:c>
      <x:c r="D6" s="17" t="n">
        <x:v>158.25</x:v>
      </x:c>
      <x:c r="E6" s="17" t="n">
        <x:v>155.39</x:v>
      </x:c>
      <x:c r="F6" s="17" t="n">
        <x:v>161.26</x:v>
      </x:c>
      <x:c r="G6" s="17" t="str">
        <x:v>OpenAI</x:v>
      </x:c>
      <x:c r="H6" s="17" t="str">
        <x:v>United States of America</x:v>
      </x:c>
      <x:c r="I6" s="17" t="str">
        <x:v>API access</x:v>
      </x:c>
      <x:c r="J6" s="17" t="str">
        <x:v>Closed weights</x:v>
      </x:c>
      <x:c r="K6" s="17"/>
      <x:c r="L6" s="17"/>
      <x:c r="M6" s="17"/>
      <x:c r="N6" s="17"/>
      <x:c r="O6" s="17"/>
      <x:c r="P6" s="17"/>
      <x:c r="Q6" s="17"/>
      <x:c r="R6" s="17"/>
      <x:c r="S6" s="17"/>
      <x:c r="T6" s="17"/>
      <x:c r="U6" s="17"/>
      <x:c r="V6" s="17"/>
      <x:c r="W6" s="17"/>
      <x:c r="X6" s="17"/>
      <x:c r="Y6" s="17"/>
      <x:c r="Z6" s="17"/>
    </x:row>
    <x:row r="7">
      <x:c r="A7" s="17" t="str">
        <x:v>Claude Opus 4.8</x:v>
      </x:c>
      <x:c r="B7" s="17" t="str">
        <x:v>Claude Opus 4.8</x:v>
      </x:c>
      <x:c r="C7" s="17" t="n">
        <x:v>46170</x:v>
      </x:c>
      <x:c r="D7" s="17" t="n">
        <x:v>157.85</x:v>
      </x:c>
      <x:c r="E7" s="17" t="n">
        <x:v>155.12</x:v>
      </x:c>
      <x:c r="F7" s="17" t="n">
        <x:v>160.58</x:v>
      </x:c>
      <x:c r="G7" s="17" t="str">
        <x:v>Anthropic</x:v>
      </x:c>
      <x:c r="H7" s="17" t="str">
        <x:v>United States of America</x:v>
      </x:c>
      <x:c r="I7" s="17" t="str">
        <x:v>API access</x:v>
      </x:c>
      <x:c r="J7" s="17" t="str">
        <x:v>Closed weights</x:v>
      </x:c>
      <x:c r="K7" s="17"/>
      <x:c r="L7" s="17"/>
      <x:c r="M7" s="17"/>
      <x:c r="N7" s="17"/>
      <x:c r="O7" s="17"/>
      <x:c r="P7" s="17"/>
      <x:c r="Q7" s="17"/>
      <x:c r="R7" s="17"/>
      <x:c r="S7" s="17"/>
      <x:c r="T7" s="17"/>
      <x:c r="U7" s="17"/>
      <x:c r="V7" s="17"/>
      <x:c r="W7" s="17"/>
      <x:c r="X7" s="17"/>
      <x:c r="Y7" s="17"/>
      <x:c r="Z7" s="17"/>
    </x:row>
    <x:row r="8">
      <x:c r="A8" s="17" t="str">
        <x:v>GPT-5.4 Pro</x:v>
      </x:c>
      <x:c r="B8" s="17" t="str">
        <x:v>GPT-5.4 Pro</x:v>
      </x:c>
      <x:c r="C8" s="17" t="n">
        <x:v>46086</x:v>
      </x:c>
      <x:c r="D8" s="17" t="n">
        <x:v>157.83</x:v>
      </x:c>
      <x:c r="E8" s="17" t="n">
        <x:v>155.96</x:v>
      </x:c>
      <x:c r="F8" s="17" t="n">
        <x:v>160.88</x:v>
      </x:c>
      <x:c r="G8" s="17" t="str">
        <x:v>OpenAI</x:v>
      </x:c>
      <x:c r="H8" s="17" t="str">
        <x:v>United States of America</x:v>
      </x:c>
      <x:c r="I8" s="17" t="str">
        <x:v>API access</x:v>
      </x:c>
      <x:c r="J8" s="17" t="str">
        <x:v>Closed weights</x:v>
      </x:c>
      <x:c r="K8" s="17"/>
      <x:c r="L8" s="17"/>
      <x:c r="M8" s="17"/>
      <x:c r="N8" s="17"/>
      <x:c r="O8" s="17"/>
      <x:c r="P8" s="17"/>
      <x:c r="Q8" s="17"/>
      <x:c r="R8" s="17"/>
      <x:c r="S8" s="17"/>
      <x:c r="T8" s="17"/>
      <x:c r="U8" s="17"/>
      <x:c r="V8" s="17"/>
      <x:c r="W8" s="17"/>
      <x:c r="X8" s="17"/>
      <x:c r="Y8" s="17"/>
      <x:c r="Z8" s="17"/>
    </x:row>
    <x:row r="9">
      <x:c r="A9" s="17" t="str">
        <x:v>GPT-5.4</x:v>
      </x:c>
      <x:c r="B9" s="17" t="str">
        <x:v>GPT-5.4</x:v>
      </x:c>
      <x:c r="C9" s="17" t="n">
        <x:v>46086</x:v>
      </x:c>
      <x:c r="D9" s="17" t="n">
        <x:v>156.03</x:v>
      </x:c>
      <x:c r="E9" s="17" t="n">
        <x:v>154.45</x:v>
      </x:c>
      <x:c r="F9" s="17" t="n">
        <x:v>158.37</x:v>
      </x:c>
      <x:c r="G9" s="17" t="str">
        <x:v>OpenAI</x:v>
      </x:c>
      <x:c r="H9" s="17" t="str">
        <x:v>United States of America</x:v>
      </x:c>
      <x:c r="I9" s="17" t="str">
        <x:v>API access</x:v>
      </x:c>
      <x:c r="J9" s="17" t="str">
        <x:v>Closed weights</x:v>
      </x:c>
      <x:c r="K9" s="17"/>
      <x:c r="L9" s="17"/>
      <x:c r="M9" s="17"/>
      <x:c r="N9" s="17"/>
      <x:c r="O9" s="17"/>
      <x:c r="P9" s="17"/>
      <x:c r="Q9" s="17"/>
      <x:c r="R9" s="17"/>
      <x:c r="S9" s="17"/>
      <x:c r="T9" s="17"/>
      <x:c r="U9" s="17"/>
      <x:c r="V9" s="17"/>
      <x:c r="W9" s="17"/>
      <x:c r="X9" s="17"/>
      <x:c r="Y9" s="17"/>
      <x:c r="Z9" s="17"/>
    </x:row>
    <x:row r="10">
      <x:c r="A10" s="17" t="str">
        <x:v>Claude Opus 4.7</x:v>
      </x:c>
      <x:c r="B10" s="17" t="str">
        <x:v>Claude Opus 4.7</x:v>
      </x:c>
      <x:c r="C10" s="17" t="n">
        <x:v>46128</x:v>
      </x:c>
      <x:c r="D10" s="17" t="n">
        <x:v>156.01</x:v>
      </x:c>
      <x:c r="E10" s="17" t="n">
        <x:v>154.07</x:v>
      </x:c>
      <x:c r="F10" s="17" t="n">
        <x:v>158.4</x:v>
      </x:c>
      <x:c r="G10" s="17" t="str">
        <x:v>Anthropic</x:v>
      </x:c>
      <x:c r="H10" s="17" t="str">
        <x:v>United States of America</x:v>
      </x:c>
      <x:c r="I10" s="17" t="str">
        <x:v>API access</x:v>
      </x:c>
      <x:c r="J10" s="17" t="str">
        <x:v>Closed weights</x:v>
      </x:c>
      <x:c r="K10" s="17"/>
      <x:c r="L10" s="17"/>
      <x:c r="M10" s="17"/>
      <x:c r="N10" s="17"/>
      <x:c r="O10" s="17"/>
      <x:c r="P10" s="17"/>
      <x:c r="Q10" s="17"/>
      <x:c r="R10" s="17"/>
      <x:c r="S10" s="17"/>
      <x:c r="T10" s="17"/>
      <x:c r="U10" s="17"/>
      <x:c r="V10" s="17"/>
      <x:c r="W10" s="17"/>
      <x:c r="X10" s="17"/>
      <x:c r="Y10" s="17"/>
      <x:c r="Z10" s="17"/>
    </x:row>
    <x:row r="11">
      <x:c r="A11" s="17" t="str">
        <x:v>GPT-5.6 Luna</x:v>
      </x:c>
      <x:c r="B11" s="17" t="str">
        <x:v>GPT-5.6 Luna</x:v>
      </x:c>
      <x:c r="C11" s="17" t="n">
        <x:v>46212</x:v>
      </x:c>
      <x:c r="D11" s="17" t="n">
        <x:v>155.62</x:v>
      </x:c>
      <x:c r="E11" s="17" t="n">
        <x:v>152.89</x:v>
      </x:c>
      <x:c r="F11" s="17" t="n">
        <x:v>158.51</x:v>
      </x:c>
      <x:c r="G11" s="17" t="str">
        <x:v>OpenAI</x:v>
      </x:c>
      <x:c r="H11" s="17" t="str">
        <x:v>United States of America</x:v>
      </x:c>
      <x:c r="I11" s="17" t="str">
        <x:v>API access</x:v>
      </x:c>
      <x:c r="J11" s="17" t="str">
        <x:v>Closed weights</x:v>
      </x:c>
      <x:c r="K11" s="17"/>
      <x:c r="L11" s="17"/>
      <x:c r="M11" s="17"/>
      <x:c r="N11" s="17"/>
      <x:c r="O11" s="17"/>
      <x:c r="P11" s="17"/>
      <x:c r="Q11" s="17"/>
      <x:c r="R11" s="17"/>
      <x:c r="S11" s="17"/>
      <x:c r="T11" s="17"/>
      <x:c r="U11" s="17"/>
      <x:c r="V11" s="17"/>
      <x:c r="W11" s="17"/>
      <x:c r="X11" s="17"/>
      <x:c r="Y11" s="17"/>
      <x:c r="Z11" s="17"/>
    </x:row>
    <x:row r="12">
      <x:c r="A12" s="17" t="str">
        <x:v>GPT-5.3 Codex</x:v>
      </x:c>
      <x:c r="B12" s="17" t="str">
        <x:v>GPT-5.3 Codex</x:v>
      </x:c>
      <x:c r="C12" s="17" t="n">
        <x:v>46058</x:v>
      </x:c>
      <x:c r="D12" s="17" t="n">
        <x:v>155.49</x:v>
      </x:c>
      <x:c r="E12" s="17" t="n">
        <x:v>153.29</x:v>
      </x:c>
      <x:c r="F12" s="17" t="n">
        <x:v>158.84</x:v>
      </x:c>
      <x:c r="G12" s="17" t="str">
        <x:v>OpenAI</x:v>
      </x:c>
      <x:c r="H12" s="17" t="str">
        <x:v>United States of America</x:v>
      </x:c>
      <x:c r="I12" s="17" t="str">
        <x:v>API access</x:v>
      </x:c>
      <x:c r="J12" s="17" t="str">
        <x:v>Closed weights</x:v>
      </x:c>
      <x:c r="K12" s="17"/>
      <x:c r="L12" s="17"/>
      <x:c r="M12" s="17"/>
      <x:c r="N12" s="17"/>
      <x:c r="O12" s="17"/>
      <x:c r="P12" s="17"/>
      <x:c r="Q12" s="17"/>
      <x:c r="R12" s="17"/>
      <x:c r="S12" s="17"/>
      <x:c r="T12" s="17"/>
      <x:c r="U12" s="17"/>
      <x:c r="V12" s="17"/>
      <x:c r="W12" s="17"/>
      <x:c r="X12" s="17"/>
      <x:c r="Y12" s="17"/>
      <x:c r="Z12" s="17"/>
    </x:row>
    <x:row r="13">
      <x:c r="A13" s="17" t="str">
        <x:v>Claude Opus 4.6</x:v>
      </x:c>
      <x:c r="B13" s="17" t="str">
        <x:v>Claude Opus 4.6</x:v>
      </x:c>
      <x:c r="C13" s="17" t="n">
        <x:v>46058</x:v>
      </x:c>
      <x:c r="D13" s="17" t="n">
        <x:v>155.31</x:v>
      </x:c>
      <x:c r="E13" s="17" t="n">
        <x:v>153.34</x:v>
      </x:c>
      <x:c r="F13" s="17" t="n">
        <x:v>157.92</x:v>
      </x:c>
      <x:c r="G13" s="17" t="str">
        <x:v>Anthropic</x:v>
      </x:c>
      <x:c r="H13" s="17" t="str">
        <x:v>United States of America</x:v>
      </x:c>
      <x:c r="I13" s="17" t="str">
        <x:v>API access</x:v>
      </x:c>
      <x:c r="J13" s="17" t="str">
        <x:v>Closed weights</x:v>
      </x:c>
      <x:c r="K13" s="17"/>
      <x:c r="L13" s="17"/>
      <x:c r="M13" s="17"/>
      <x:c r="N13" s="17"/>
      <x:c r="O13" s="17"/>
      <x:c r="P13" s="17"/>
      <x:c r="Q13" s="17"/>
      <x:c r="R13" s="17"/>
      <x:c r="S13" s="17"/>
      <x:c r="T13" s="17"/>
      <x:c r="U13" s="17"/>
      <x:c r="V13" s="17"/>
      <x:c r="W13" s="17"/>
      <x:c r="X13" s="17"/>
      <x:c r="Y13" s="17"/>
      <x:c r="Z13" s="17"/>
    </x:row>
    <x:row r="14">
      <x:c r="A14" s="17" t="str">
        <x:v>Gemini 3.1 Pro</x:v>
      </x:c>
      <x:c r="B14" s="17" t="str">
        <x:v>Gemini 3.1 Pro</x:v>
      </x:c>
      <x:c r="C14" s="17" t="n">
        <x:v>46072</x:v>
      </x:c>
      <x:c r="D14" s="17" t="n">
        <x:v>154.84</x:v>
      </x:c>
      <x:c r="E14" s="17" t="n">
        <x:v>152.95</x:v>
      </x:c>
      <x:c r="F14" s="17" t="n">
        <x:v>157.9</x:v>
      </x:c>
      <x:c r="G14" s="17" t="str">
        <x:v>Google DeepMind</x:v>
      </x:c>
      <x:c r="H14" s="17" t="str">
        <x:v>United States of America</x:v>
      </x:c>
      <x:c r="I14" s="17" t="str">
        <x:v>API access</x:v>
      </x:c>
      <x:c r="J14" s="17" t="str">
        <x:v>Closed weights</x:v>
      </x:c>
      <x:c r="K14" s="17"/>
      <x:c r="L14" s="17"/>
      <x:c r="M14" s="17"/>
      <x:c r="N14" s="17"/>
      <x:c r="O14" s="17"/>
      <x:c r="P14" s="17"/>
      <x:c r="Q14" s="17"/>
      <x:c r="R14" s="17"/>
      <x:c r="S14" s="17"/>
      <x:c r="T14" s="17"/>
      <x:c r="U14" s="17"/>
      <x:c r="V14" s="17"/>
      <x:c r="W14" s="17"/>
      <x:c r="X14" s="17"/>
      <x:c r="Y14" s="17"/>
      <x:c r="Z14" s="17"/>
    </x:row>
    <x:row r="15">
      <x:c r="A15" s="17" t="str">
        <x:v>GPT-5.2 Pro</x:v>
      </x:c>
      <x:c r="B15" s="17" t="str">
        <x:v>GPT-5.2 Pro</x:v>
      </x:c>
      <x:c r="C15" s="17" t="n">
        <x:v>46002</x:v>
      </x:c>
      <x:c r="D15" s="17" t="n">
        <x:v>154.65</x:v>
      </x:c>
      <x:c r="E15" s="17" t="n">
        <x:v>152.88</x:v>
      </x:c>
      <x:c r="F15" s="17" t="n">
        <x:v>157.03</x:v>
      </x:c>
      <x:c r="G15" s="17" t="str">
        <x:v>OpenAI</x:v>
      </x:c>
      <x:c r="H15" s="17" t="str">
        <x:v>United States of America</x:v>
      </x:c>
      <x:c r="I15" s="17" t="str">
        <x:v>API access</x:v>
      </x:c>
      <x:c r="J15" s="17" t="str">
        <x:v>Closed weights</x:v>
      </x:c>
      <x:c r="K15" s="17"/>
      <x:c r="L15" s="17"/>
      <x:c r="M15" s="17"/>
      <x:c r="N15" s="17"/>
      <x:c r="O15" s="17"/>
      <x:c r="P15" s="17"/>
      <x:c r="Q15" s="17"/>
      <x:c r="R15" s="17"/>
      <x:c r="S15" s="17"/>
      <x:c r="T15" s="17"/>
      <x:c r="U15" s="17"/>
      <x:c r="V15" s="17"/>
      <x:c r="W15" s="17"/>
      <x:c r="X15" s="17"/>
      <x:c r="Y15" s="17"/>
      <x:c r="Z15" s="17"/>
    </x:row>
    <x:row r="16">
      <x:c r="A16" s="17" t="str">
        <x:v>Gemini 3.5 Flash</x:v>
      </x:c>
      <x:c r="B16" s="17" t="str">
        <x:v>Gemini 3.5 Flash</x:v>
      </x:c>
      <x:c r="C16" s="17" t="n">
        <x:v>46161</x:v>
      </x:c>
      <x:c r="D16" s="17" t="n">
        <x:v>154.58</x:v>
      </x:c>
      <x:c r="E16" s="17" t="n">
        <x:v>152.84</x:v>
      </x:c>
      <x:c r="F16" s="17" t="n">
        <x:v>157.2</x:v>
      </x:c>
      <x:c r="G16" s="17" t="str">
        <x:v>Google</x:v>
      </x:c>
      <x:c r="H16" s="17" t="str">
        <x:v>United States of America</x:v>
      </x:c>
      <x:c r="I16" s="17" t="str">
        <x:v>API access</x:v>
      </x:c>
      <x:c r="J16" s="17" t="str">
        <x:v>Closed weights</x:v>
      </x:c>
      <x:c r="K16" s="17"/>
      <x:c r="L16" s="17"/>
      <x:c r="M16" s="17"/>
      <x:c r="N16" s="17"/>
      <x:c r="O16" s="17"/>
      <x:c r="P16" s="17"/>
      <x:c r="Q16" s="17"/>
      <x:c r="R16" s="17"/>
      <x:c r="S16" s="17"/>
      <x:c r="T16" s="17"/>
      <x:c r="U16" s="17"/>
      <x:c r="V16" s="17"/>
      <x:c r="W16" s="17"/>
      <x:c r="X16" s="17"/>
      <x:c r="Y16" s="17"/>
      <x:c r="Z16" s="17"/>
    </x:row>
    <x:row r="17">
      <x:c r="A17" s="17" t="str">
        <x:v>Muse Spark</x:v>
      </x:c>
      <x:c r="B17" s="17" t="str">
        <x:v>Muse Spark</x:v>
      </x:c>
      <x:c r="C17" s="17" t="n">
        <x:v>46120</x:v>
      </x:c>
      <x:c r="D17" s="17" t="n">
        <x:v>154.27</x:v>
      </x:c>
      <x:c r="E17" s="17" t="n">
        <x:v>151.76</x:v>
      </x:c>
      <x:c r="F17" s="17" t="n">
        <x:v>158.17</x:v>
      </x:c>
      <x:c r="G17" s="17" t="str">
        <x:v>Meta AI</x:v>
      </x:c>
      <x:c r="H17" s="17" t="str">
        <x:v>United States of America</x:v>
      </x:c>
      <x:c r="I17" s="17" t="str">
        <x:v>API access</x:v>
      </x:c>
      <x:c r="J17" s="17" t="str">
        <x:v>Closed weights</x:v>
      </x:c>
      <x:c r="K17" s="17"/>
      <x:c r="L17" s="17"/>
      <x:c r="M17" s="17"/>
      <x:c r="N17" s="17"/>
      <x:c r="O17" s="17"/>
      <x:c r="P17" s="17"/>
      <x:c r="Q17" s="17"/>
      <x:c r="R17" s="17"/>
      <x:c r="S17" s="17"/>
      <x:c r="T17" s="17"/>
      <x:c r="U17" s="17"/>
      <x:c r="V17" s="17"/>
      <x:c r="W17" s="17"/>
      <x:c r="X17" s="17"/>
      <x:c r="Y17" s="17"/>
      <x:c r="Z17" s="17"/>
    </x:row>
    <x:row r="18">
      <x:c r="A18" s="17" t="str">
        <x:v>GPT-5.2</x:v>
      </x:c>
      <x:c r="B18" s="17" t="str">
        <x:v>GPT-5.2</x:v>
      </x:c>
      <x:c r="C18" s="17" t="n">
        <x:v>46002</x:v>
      </x:c>
      <x:c r="D18" s="17" t="n">
        <x:v>153.7</x:v>
      </x:c>
      <x:c r="E18" s="17" t="n">
        <x:v>152.26</x:v>
      </x:c>
      <x:c r="F18" s="17" t="n">
        <x:v>155.46</x:v>
      </x:c>
      <x:c r="G18" s="17" t="str">
        <x:v>OpenAI</x:v>
      </x:c>
      <x:c r="H18" s="17" t="str">
        <x:v>United States of America</x:v>
      </x:c>
      <x:c r="I18" s="17" t="str">
        <x:v>API access</x:v>
      </x:c>
      <x:c r="J18" s="17" t="str">
        <x:v>Closed weights</x:v>
      </x:c>
      <x:c r="K18" s="17"/>
      <x:c r="L18" s="17"/>
      <x:c r="M18" s="17"/>
      <x:c r="N18" s="17"/>
      <x:c r="O18" s="17"/>
      <x:c r="P18" s="17"/>
      <x:c r="Q18" s="17"/>
      <x:c r="R18" s="17"/>
      <x:c r="S18" s="17"/>
      <x:c r="T18" s="17"/>
      <x:c r="U18" s="17"/>
      <x:c r="V18" s="17"/>
      <x:c r="W18" s="17"/>
      <x:c r="X18" s="17"/>
      <x:c r="Y18" s="17"/>
      <x:c r="Z18" s="17"/>
    </x:row>
    <x:row r="19">
      <x:c r="A19" s="17" t="str">
        <x:v>Gemini 3 Pro</x:v>
      </x:c>
      <x:c r="B19" s="17" t="str">
        <x:v>Gemini 3 Pro</x:v>
      </x:c>
      <x:c r="C19" s="17" t="n">
        <x:v>45979</x:v>
      </x:c>
      <x:c r="D19" s="17" t="n">
        <x:v>153.24</x:v>
      </x:c>
      <x:c r="E19" s="17" t="n">
        <x:v>151.34</x:v>
      </x:c>
      <x:c r="F19" s="17" t="n">
        <x:v>155.77</x:v>
      </x:c>
      <x:c r="G19" s="17" t="str">
        <x:v>Google DeepMind</x:v>
      </x:c>
      <x:c r="H19" s="17" t="str">
        <x:v>United States of America</x:v>
      </x:c>
      <x:c r="I19" s="17" t="str">
        <x:v>API access</x:v>
      </x:c>
      <x:c r="J19" s="17" t="str">
        <x:v>Closed weights</x:v>
      </x:c>
      <x:c r="K19" s="17"/>
      <x:c r="L19" s="17"/>
      <x:c r="M19" s="17"/>
      <x:c r="N19" s="17"/>
      <x:c r="O19" s="17"/>
      <x:c r="P19" s="17"/>
      <x:c r="Q19" s="17"/>
      <x:c r="R19" s="17"/>
      <x:c r="S19" s="17"/>
      <x:c r="T19" s="17"/>
      <x:c r="U19" s="17"/>
      <x:c r="V19" s="17"/>
      <x:c r="W19" s="17"/>
      <x:c r="X19" s="17"/>
      <x:c r="Y19" s="17"/>
      <x:c r="Z19" s="17"/>
    </x:row>
    <x:row r="20">
      <x:c r="A20" s="17" t="str">
        <x:v>Claude Sonnet 5</x:v>
      </x:c>
      <x:c r="B20" s="17" t="str">
        <x:v>Claude Sonnet 5</x:v>
      </x:c>
      <x:c r="C20" s="17" t="n">
        <x:v>46203</x:v>
      </x:c>
      <x:c r="D20" s="17" t="n">
        <x:v>153.2</x:v>
      </x:c>
      <x:c r="E20" s="17" t="n">
        <x:v>150.47</x:v>
      </x:c>
      <x:c r="F20" s="17" t="n">
        <x:v>155.24</x:v>
      </x:c>
      <x:c r="G20" s="17" t="str">
        <x:v>Anthropic</x:v>
      </x:c>
      <x:c r="H20" s="17" t="str">
        <x:v>United States of America</x:v>
      </x:c>
      <x:c r="I20" s="17" t="str">
        <x:v>API access</x:v>
      </x:c>
      <x:c r="J20" s="17" t="str">
        <x:v>Closed weights</x:v>
      </x:c>
      <x:c r="K20" s="17"/>
      <x:c r="L20" s="17"/>
      <x:c r="M20" s="17"/>
      <x:c r="N20" s="17"/>
      <x:c r="O20" s="17"/>
      <x:c r="P20" s="17"/>
      <x:c r="Q20" s="17"/>
      <x:c r="R20" s="17"/>
      <x:c r="S20" s="17"/>
      <x:c r="T20" s="17"/>
      <x:c r="U20" s="17"/>
      <x:c r="V20" s="17"/>
      <x:c r="W20" s="17"/>
      <x:c r="X20" s="17"/>
      <x:c r="Y20" s="17"/>
      <x:c r="Z20" s="17"/>
    </x:row>
    <x:row r="21">
      <x:c r="A21" s="17" t="str">
        <x:v>Claude Sonnet 4.6</x:v>
      </x:c>
      <x:c r="B21" s="17" t="str">
        <x:v>Claude Sonnet 4.6</x:v>
      </x:c>
      <x:c r="C21" s="17" t="n">
        <x:v>46070</x:v>
      </x:c>
      <x:c r="D21" s="17" t="n">
        <x:v>153.18</x:v>
      </x:c>
      <x:c r="E21" s="17" t="n">
        <x:v>149.67</x:v>
      </x:c>
      <x:c r="F21" s="17" t="n">
        <x:v>156.08</x:v>
      </x:c>
      <x:c r="G21" s="17" t="str">
        <x:v>Anthropic</x:v>
      </x:c>
      <x:c r="H21" s="17" t="str">
        <x:v>United States of America</x:v>
      </x:c>
      <x:c r="I21" s="17" t="str">
        <x:v>API access</x:v>
      </x:c>
      <x:c r="J21" s="17" t="str">
        <x:v>Closed weights</x:v>
      </x:c>
      <x:c r="K21" s="17"/>
      <x:c r="L21" s="17"/>
      <x:c r="M21" s="17"/>
      <x:c r="N21" s="17"/>
      <x:c r="O21" s="17"/>
      <x:c r="P21" s="17"/>
      <x:c r="Q21" s="17"/>
      <x:c r="R21" s="17"/>
      <x:c r="S21" s="17"/>
      <x:c r="T21" s="17"/>
      <x:c r="U21" s="17"/>
      <x:c r="V21" s="17"/>
      <x:c r="W21" s="17"/>
      <x:c r="X21" s="17"/>
      <x:c r="Y21" s="17"/>
      <x:c r="Z21" s="17"/>
    </x:row>
    <x:row r="22">
      <x:c r="A22" s="17" t="str">
        <x:v>Grok 4.5</x:v>
      </x:c>
      <x:c r="B22" s="17" t="str">
        <x:v>Grok 4.5</x:v>
      </x:c>
      <x:c r="C22" s="17" t="n">
        <x:v>46211</x:v>
      </x:c>
      <x:c r="D22" s="17" t="n">
        <x:v>153.17</x:v>
      </x:c>
      <x:c r="E22" s="17" t="n">
        <x:v>151.65</x:v>
      </x:c>
      <x:c r="F22" s="17" t="n">
        <x:v>156.15</x:v>
      </x:c>
      <x:c r="G22" s="17" t="str">
        <x:v>xAI</x:v>
      </x:c>
      <x:c r="H22" s="17" t="str">
        <x:v>United States of America</x:v>
      </x:c>
      <x:c r="I22" s="17" t="str">
        <x:v>API access</x:v>
      </x:c>
      <x:c r="J22" s="17" t="str">
        <x:v>Closed weights</x:v>
      </x:c>
      <x:c r="K22" s="17"/>
      <x:c r="L22" s="17"/>
      <x:c r="M22" s="17"/>
      <x:c r="N22" s="17"/>
      <x:c r="O22" s="17"/>
      <x:c r="P22" s="17"/>
      <x:c r="Q22" s="17"/>
      <x:c r="R22" s="17"/>
      <x:c r="S22" s="17"/>
      <x:c r="T22" s="17"/>
      <x:c r="U22" s="17"/>
      <x:c r="V22" s="17"/>
      <x:c r="W22" s="17"/>
      <x:c r="X22" s="17"/>
      <x:c r="Y22" s="17"/>
      <x:c r="Z22" s="17"/>
    </x:row>
    <x:row r="23">
      <x:c r="A23" s="17" t="str">
        <x:v>Qwen3.7-Max</x:v>
      </x:c>
      <x:c r="B23" s="17" t="str">
        <x:v>Qwen3.7-Max</x:v>
      </x:c>
      <x:c r="C23" s="17" t="n">
        <x:v>46161</x:v>
      </x:c>
      <x:c r="D23" s="17" t="n">
        <x:v>153.05</x:v>
      </x:c>
      <x:c r="E23" s="17" t="n">
        <x:v>151.09</x:v>
      </x:c>
      <x:c r="F23" s="17" t="n">
        <x:v>155.37</x:v>
      </x:c>
      <x:c r="G23" s="17" t="str">
        <x:v>Alibaba</x:v>
      </x:c>
      <x:c r="H23" s="17" t="str">
        <x:v>China</x:v>
      </x:c>
      <x:c r="I23" s="17" t="str">
        <x:v>API access</x:v>
      </x:c>
      <x:c r="J23" s="17" t="str">
        <x:v>Closed weights</x:v>
      </x:c>
      <x:c r="K23" s="17"/>
      <x:c r="L23" s="17"/>
      <x:c r="M23" s="17"/>
      <x:c r="N23" s="17"/>
      <x:c r="O23" s="17"/>
      <x:c r="P23" s="17"/>
      <x:c r="Q23" s="17"/>
      <x:c r="R23" s="17"/>
      <x:c r="S23" s="17"/>
      <x:c r="T23" s="17"/>
      <x:c r="U23" s="17"/>
      <x:c r="V23" s="17"/>
      <x:c r="W23" s="17"/>
      <x:c r="X23" s="17"/>
      <x:c r="Y23" s="17"/>
      <x:c r="Z23" s="17"/>
    </x:row>
    <x:row r="24">
      <x:c r="A24" s="17" t="str">
        <x:v>Grok 4.20</x:v>
      </x:c>
      <x:c r="B24" s="17" t="str">
        <x:v>Grok 4.20</x:v>
      </x:c>
      <x:c r="C24" s="17" t="n">
        <x:v>46070</x:v>
      </x:c>
      <x:c r="D24" s="17" t="n">
        <x:v>152.56</x:v>
      </x:c>
      <x:c r="E24" s="17" t="n">
        <x:v>149.24</x:v>
      </x:c>
      <x:c r="F24" s="17" t="n">
        <x:v>154.54</x:v>
      </x:c>
      <x:c r="G24" s="17" t="str">
        <x:v>xAI</x:v>
      </x:c>
      <x:c r="H24" s="17" t="str">
        <x:v>United States of America</x:v>
      </x:c>
      <x:c r="I24" s="17" t="str">
        <x:v>API access</x:v>
      </x:c>
      <x:c r="J24" s="17" t="str">
        <x:v>Closed weights</x:v>
      </x:c>
      <x:c r="K24" s="17"/>
      <x:c r="L24" s="17"/>
      <x:c r="M24" s="17"/>
      <x:c r="N24" s="17"/>
      <x:c r="O24" s="17"/>
      <x:c r="P24" s="17"/>
      <x:c r="Q24" s="17"/>
      <x:c r="R24" s="17"/>
      <x:c r="S24" s="17"/>
      <x:c r="T24" s="17"/>
      <x:c r="U24" s="17"/>
      <x:c r="V24" s="17"/>
      <x:c r="W24" s="17"/>
      <x:c r="X24" s="17"/>
      <x:c r="Y24" s="17"/>
      <x:c r="Z24" s="17"/>
    </x:row>
    <x:row r="25">
      <x:c r="A25" s="17" t="str">
        <x:v>GLM-5.2</x:v>
      </x:c>
      <x:c r="B25" s="17" t="str">
        <x:v>GLM-5.2</x:v>
      </x:c>
      <x:c r="C25" s="17" t="n">
        <x:v>46189</x:v>
      </x:c>
      <x:c r="D25" s="17" t="n">
        <x:v>151.6</x:v>
      </x:c>
      <x:c r="E25" s="17" t="n">
        <x:v>149.97</x:v>
      </x:c>
      <x:c r="F25" s="17" t="n">
        <x:v>153.86</x:v>
      </x:c>
      <x:c r="G25" s="17" t="str">
        <x:v>Z.ai (Zhipu AI)</x:v>
      </x:c>
      <x:c r="H25" s="17" t="str">
        <x:v>China</x:v>
      </x:c>
      <x:c r="I25" s="17" t="str">
        <x:v>Open weights (unrestricted)</x:v>
      </x:c>
      <x:c r="J25" s="17" t="str">
        <x:v>Open weights</x:v>
      </x:c>
      <x:c r="K25" s="17"/>
      <x:c r="L25" s="17"/>
      <x:c r="M25" s="17"/>
      <x:c r="N25" s="17"/>
      <x:c r="O25" s="17"/>
      <x:c r="P25" s="17"/>
      <x:c r="Q25" s="17"/>
      <x:c r="R25" s="17"/>
      <x:c r="S25" s="17"/>
      <x:c r="T25" s="17"/>
      <x:c r="U25" s="17"/>
      <x:c r="V25" s="17"/>
      <x:c r="W25" s="17"/>
      <x:c r="X25" s="17"/>
      <x:c r="Y25" s="17"/>
      <x:c r="Z25" s="17"/>
    </x:row>
    <x:row r="26">
      <x:c r="A26" s="17" t="str">
        <x:v>Kimi K2.6</x:v>
      </x:c>
      <x:c r="B26" s="17" t="str">
        <x:v>Kimi K2.6</x:v>
      </x:c>
      <x:c r="C26" s="17" t="n">
        <x:v>46132</x:v>
      </x:c>
      <x:c r="D26" s="17" t="n">
        <x:v>151.02</x:v>
      </x:c>
      <x:c r="E26" s="17" t="n">
        <x:v>149.18</x:v>
      </x:c>
      <x:c r="F26" s="17" t="n">
        <x:v>152.53</x:v>
      </x:c>
      <x:c r="G26" s="17" t="str">
        <x:v>Moonshot</x:v>
      </x:c>
      <x:c r="H26" s="17" t="str">
        <x:v>China</x:v>
      </x:c>
      <x:c r="I26" s="17" t="str">
        <x:v>Open weights (unrestricted)</x:v>
      </x:c>
      <x:c r="J26" s="17" t="str">
        <x:v>Open weights</x:v>
      </x:c>
      <x:c r="K26" s="17"/>
      <x:c r="L26" s="17"/>
      <x:c r="M26" s="17"/>
      <x:c r="N26" s="17"/>
      <x:c r="O26" s="17"/>
      <x:c r="P26" s="17"/>
      <x:c r="Q26" s="17"/>
      <x:c r="R26" s="17"/>
      <x:c r="S26" s="17"/>
      <x:c r="T26" s="17"/>
      <x:c r="U26" s="17"/>
      <x:c r="V26" s="17"/>
      <x:c r="W26" s="17"/>
      <x:c r="X26" s="17"/>
      <x:c r="Y26" s="17"/>
      <x:c r="Z26" s="17"/>
    </x:row>
    <x:row r="27">
      <x:c r="A27" s="17" t="str">
        <x:v>Gemini 3 Flash</x:v>
      </x:c>
      <x:c r="B27" s="17" t="str">
        <x:v>Gemini 3 Flash</x:v>
      </x:c>
      <x:c r="C27" s="17" t="n">
        <x:v>46008</x:v>
      </x:c>
      <x:c r="D27" s="17" t="n">
        <x:v>150.62</x:v>
      </x:c>
      <x:c r="E27" s="17" t="n">
        <x:v>146.15</x:v>
      </x:c>
      <x:c r="F27" s="17" t="n">
        <x:v>152.88</x:v>
      </x:c>
      <x:c r="G27" s="17" t="str">
        <x:v>Google DeepMind</x:v>
      </x:c>
      <x:c r="H27" s="17" t="str">
        <x:v>United States of America</x:v>
      </x:c>
      <x:c r="I27" s="17" t="str">
        <x:v>API access</x:v>
      </x:c>
      <x:c r="J27" s="17" t="str">
        <x:v>Closed weights</x:v>
      </x:c>
      <x:c r="K27" s="17"/>
      <x:c r="L27" s="17"/>
      <x:c r="M27" s="17"/>
      <x:c r="N27" s="17"/>
      <x:c r="O27" s="17"/>
      <x:c r="P27" s="17"/>
      <x:c r="Q27" s="17"/>
      <x:c r="R27" s="17"/>
      <x:c r="S27" s="17"/>
      <x:c r="T27" s="17"/>
      <x:c r="U27" s="17"/>
      <x:c r="V27" s="17"/>
      <x:c r="W27" s="17"/>
      <x:c r="X27" s="17"/>
      <x:c r="Y27" s="17"/>
      <x:c r="Z27" s="17"/>
    </x:row>
    <x:row r="28">
      <x:c r="A28" s="17" t="str">
        <x:v>GPT-5 Pro</x:v>
      </x:c>
      <x:c r="B28" s="17" t="str">
        <x:v>GPT-5 Pro</x:v>
      </x:c>
      <x:c r="C28" s="17" t="n">
        <x:v>45937</x:v>
      </x:c>
      <x:c r="D28" s="17" t="n">
        <x:v>150.43</x:v>
      </x:c>
      <x:c r="E28" s="17" t="n">
        <x:v>148.94</x:v>
      </x:c>
      <x:c r="F28" s="17" t="n">
        <x:v>152.05</x:v>
      </x:c>
      <x:c r="G28" s="17" t="str">
        <x:v>OpenAI</x:v>
      </x:c>
      <x:c r="H28" s="17" t="str">
        <x:v>United States of America</x:v>
      </x:c>
      <x:c r="I28" s="17" t="str">
        <x:v>API access</x:v>
      </x:c>
      <x:c r="J28" s="17" t="str">
        <x:v>Closed weights</x:v>
      </x:c>
      <x:c r="K28" s="17"/>
      <x:c r="L28" s="17"/>
      <x:c r="M28" s="17"/>
      <x:c r="N28" s="17"/>
      <x:c r="O28" s="17"/>
      <x:c r="P28" s="17"/>
      <x:c r="Q28" s="17"/>
      <x:c r="R28" s="17"/>
      <x:c r="S28" s="17"/>
      <x:c r="T28" s="17"/>
      <x:c r="U28" s="17"/>
      <x:c r="V28" s="17"/>
      <x:c r="W28" s="17"/>
      <x:c r="X28" s="17"/>
      <x:c r="Y28" s="17"/>
      <x:c r="Z28" s="17"/>
    </x:row>
    <x:row r="29">
      <x:c r="A29" s="17" t="str">
        <x:v>GLM-5.1</x:v>
      </x:c>
      <x:c r="B29" s="17" t="str">
        <x:v>GLM-5.1</x:v>
      </x:c>
      <x:c r="C29" s="17" t="n">
        <x:v>46119</x:v>
      </x:c>
      <x:c r="D29" s="17" t="n">
        <x:v>150.39</x:v>
      </x:c>
      <x:c r="E29" s="17" t="n">
        <x:v>148.1</x:v>
      </x:c>
      <x:c r="F29" s="17" t="n">
        <x:v>151.89</x:v>
      </x:c>
      <x:c r="G29" s="17" t="str">
        <x:v>Z.ai (Zhipu AI)</x:v>
      </x:c>
      <x:c r="H29" s="17" t="str">
        <x:v>China</x:v>
      </x:c>
      <x:c r="I29" s="17" t="str">
        <x:v>Unknown</x:v>
      </x:c>
      <x:c r="J29" s="17" t="str">
        <x:v>Other</x:v>
      </x:c>
      <x:c r="K29" s="17"/>
      <x:c r="L29" s="17"/>
      <x:c r="M29" s="17"/>
      <x:c r="N29" s="17"/>
      <x:c r="O29" s="17"/>
      <x:c r="P29" s="17"/>
      <x:c r="Q29" s="17"/>
      <x:c r="R29" s="17"/>
      <x:c r="S29" s="17"/>
      <x:c r="T29" s="17"/>
      <x:c r="U29" s="17"/>
      <x:c r="V29" s="17"/>
      <x:c r="W29" s="17"/>
      <x:c r="X29" s="17"/>
      <x:c r="Y29" s="17"/>
      <x:c r="Z29" s="17"/>
    </x:row>
    <x:row r="30">
      <x:c r="A30" s="17" t="str">
        <x:v>Kimi K2.7 Code</x:v>
      </x:c>
      <x:c r="B30" s="17" t="str">
        <x:v>Kimi K2.7 Code</x:v>
      </x:c>
      <x:c r="C30" s="17" t="n">
        <x:v>46185</x:v>
      </x:c>
      <x:c r="D30" s="17" t="n">
        <x:v>150.07</x:v>
      </x:c>
      <x:c r="E30" s="17" t="n">
        <x:v>148.48</x:v>
      </x:c>
      <x:c r="F30" s="17" t="n">
        <x:v>151.25</x:v>
      </x:c>
      <x:c r="G30" s="17" t="str">
        <x:v>Moonshot</x:v>
      </x:c>
      <x:c r="H30" s="17" t="str">
        <x:v>China</x:v>
      </x:c>
      <x:c r="I30" s="17" t="str">
        <x:v>Open weights (unrestricted)</x:v>
      </x:c>
      <x:c r="J30" s="17" t="str">
        <x:v>Open weights</x:v>
      </x:c>
      <x:c r="K30" s="17"/>
      <x:c r="L30" s="17"/>
      <x:c r="M30" s="17"/>
      <x:c r="N30" s="17"/>
      <x:c r="O30" s="17"/>
      <x:c r="P30" s="17"/>
      <x:c r="Q30" s="17"/>
      <x:c r="R30" s="17"/>
      <x:c r="S30" s="17"/>
      <x:c r="T30" s="17"/>
      <x:c r="U30" s="17"/>
      <x:c r="V30" s="17"/>
      <x:c r="W30" s="17"/>
      <x:c r="X30" s="17"/>
      <x:c r="Y30" s="17"/>
      <x:c r="Z30" s="17"/>
    </x:row>
    <x:row r="31">
      <x:c r="A31" s="17" t="str">
        <x:v>GPT-5</x:v>
      </x:c>
      <x:c r="B31" s="17" t="str">
        <x:v>GPT-5</x:v>
      </x:c>
      <x:c r="C31" s="17" t="n">
        <x:v>45876</x:v>
      </x:c>
      <x:c r="D31" s="17" t="n">
        <x:v>150</x:v>
      </x:c>
      <x:c r="E31" s="17"/>
      <x:c r="F31" s="17"/>
      <x:c r="G31" s="17" t="str">
        <x:v>OpenAI</x:v>
      </x:c>
      <x:c r="H31" s="17" t="str">
        <x:v>United States of America</x:v>
      </x:c>
      <x:c r="I31" s="17" t="str">
        <x:v>API access</x:v>
      </x:c>
      <x:c r="J31" s="17" t="str">
        <x:v>Closed weights</x:v>
      </x:c>
      <x:c r="K31" s="17"/>
      <x:c r="L31" s="17"/>
      <x:c r="M31" s="17"/>
      <x:c r="N31" s="17"/>
      <x:c r="O31" s="17"/>
      <x:c r="P31" s="17"/>
      <x:c r="Q31" s="17"/>
      <x:c r="R31" s="17"/>
      <x:c r="S31" s="17"/>
      <x:c r="T31" s="17"/>
      <x:c r="U31" s="17"/>
      <x:c r="V31" s="17"/>
      <x:c r="W31" s="17"/>
      <x:c r="X31" s="17"/>
      <x:c r="Y31" s="17"/>
      <x:c r="Z31" s="17"/>
    </x:row>
    <x:row r="32">
      <x:c r="A32" s="17" t="str">
        <x:v>DeepSeek-V4-Pro</x:v>
      </x:c>
      <x:c r="B32" s="17" t="str">
        <x:v>DeepSeek-V4-Pro</x:v>
      </x:c>
      <x:c r="C32" s="17" t="n">
        <x:v>46136</x:v>
      </x:c>
      <x:c r="D32" s="17" t="n">
        <x:v>149.74</x:v>
      </x:c>
      <x:c r="E32" s="17" t="n">
        <x:v>147.87</x:v>
      </x:c>
      <x:c r="F32" s="17" t="n">
        <x:v>152.06</x:v>
      </x:c>
      <x:c r="G32" s="17" t="str">
        <x:v>DeepSeek</x:v>
      </x:c>
      <x:c r="H32" s="17" t="str">
        <x:v>China</x:v>
      </x:c>
      <x:c r="I32" s="17" t="str">
        <x:v>Open weights (unrestricted)</x:v>
      </x:c>
      <x:c r="J32" s="17" t="str">
        <x:v>Open weights</x:v>
      </x:c>
      <x:c r="K32" s="17"/>
      <x:c r="L32" s="17"/>
      <x:c r="M32" s="17"/>
      <x:c r="N32" s="17"/>
      <x:c r="O32" s="17"/>
      <x:c r="P32" s="17"/>
      <x:c r="Q32" s="17"/>
      <x:c r="R32" s="17"/>
      <x:c r="S32" s="17"/>
      <x:c r="T32" s="17"/>
      <x:c r="U32" s="17"/>
      <x:c r="V32" s="17"/>
      <x:c r="W32" s="17"/>
      <x:c r="X32" s="17"/>
      <x:c r="Y32" s="17"/>
      <x:c r="Z32" s="17"/>
    </x:row>
    <x:row r="33">
      <x:c r="A33" s="17" t="str">
        <x:v>GPT-5.1</x:v>
      </x:c>
      <x:c r="B33" s="17" t="str">
        <x:v>GPT-5.1</x:v>
      </x:c>
      <x:c r="C33" s="17" t="n">
        <x:v>45974</x:v>
      </x:c>
      <x:c r="D33" s="17" t="n">
        <x:v>149.72</x:v>
      </x:c>
      <x:c r="E33" s="17" t="n">
        <x:v>148.31</x:v>
      </x:c>
      <x:c r="F33" s="17" t="n">
        <x:v>151.01</x:v>
      </x:c>
      <x:c r="G33" s="17" t="str">
        <x:v>OpenAI</x:v>
      </x:c>
      <x:c r="H33" s="17" t="str">
        <x:v>United States of America</x:v>
      </x:c>
      <x:c r="I33" s="17" t="str">
        <x:v>API access</x:v>
      </x:c>
      <x:c r="J33" s="17" t="str">
        <x:v>Closed weights</x:v>
      </x:c>
      <x:c r="K33" s="17"/>
      <x:c r="L33" s="17"/>
      <x:c r="M33" s="17"/>
      <x:c r="N33" s="17"/>
      <x:c r="O33" s="17"/>
      <x:c r="P33" s="17"/>
      <x:c r="Q33" s="17"/>
      <x:c r="R33" s="17"/>
      <x:c r="S33" s="17"/>
      <x:c r="T33" s="17"/>
      <x:c r="U33" s="17"/>
      <x:c r="V33" s="17"/>
      <x:c r="W33" s="17"/>
      <x:c r="X33" s="17"/>
      <x:c r="Y33" s="17"/>
      <x:c r="Z33" s="17"/>
    </x:row>
    <x:row r="34">
      <x:c r="A34" s="17" t="str">
        <x:v>Qwen 3.6 Max (Preview)</x:v>
      </x:c>
      <x:c r="B34" s="17" t="str">
        <x:v>Qwen 3.6 Max (Preview)</x:v>
      </x:c>
      <x:c r="C34" s="17" t="n">
        <x:v>46132</x:v>
      </x:c>
      <x:c r="D34" s="17" t="n">
        <x:v>149.61</x:v>
      </x:c>
      <x:c r="E34" s="17" t="n">
        <x:v>147.62</x:v>
      </x:c>
      <x:c r="F34" s="17" t="n">
        <x:v>153.07</x:v>
      </x:c>
      <x:c r="G34" s="17" t="str">
        <x:v>Alibaba</x:v>
      </x:c>
      <x:c r="H34" s="17" t="str">
        <x:v>China</x:v>
      </x:c>
      <x:c r="I34" s="17" t="str">
        <x:v>Unknown</x:v>
      </x:c>
      <x:c r="J34" s="17" t="str">
        <x:v>Other</x:v>
      </x:c>
      <x:c r="K34" s="17"/>
      <x:c r="L34" s="17"/>
      <x:c r="M34" s="17"/>
      <x:c r="N34" s="17"/>
      <x:c r="O34" s="17"/>
      <x:c r="P34" s="17"/>
      <x:c r="Q34" s="17"/>
      <x:c r="R34" s="17"/>
      <x:c r="S34" s="17"/>
      <x:c r="T34" s="17"/>
      <x:c r="U34" s="17"/>
      <x:c r="V34" s="17"/>
      <x:c r="W34" s="17"/>
      <x:c r="X34" s="17"/>
      <x:c r="Y34" s="17"/>
      <x:c r="Z34" s="17"/>
    </x:row>
    <x:row r="35">
      <x:c r="A35" s="17" t="str">
        <x:v>Claude Opus 4.5</x:v>
      </x:c>
      <x:c r="B35" s="17" t="str">
        <x:v>Claude Opus 4.5</x:v>
      </x:c>
      <x:c r="C35" s="17" t="n">
        <x:v>45985</x:v>
      </x:c>
      <x:c r="D35" s="17" t="n">
        <x:v>149.53</x:v>
      </x:c>
      <x:c r="E35" s="17" t="n">
        <x:v>147.66</x:v>
      </x:c>
      <x:c r="F35" s="17" t="n">
        <x:v>151.99</x:v>
      </x:c>
      <x:c r="G35" s="17" t="str">
        <x:v>Anthropic</x:v>
      </x:c>
      <x:c r="H35" s="17" t="str">
        <x:v>United States of America</x:v>
      </x:c>
      <x:c r="I35" s="17" t="str">
        <x:v>API access</x:v>
      </x:c>
      <x:c r="J35" s="17" t="str">
        <x:v>Closed weights</x:v>
      </x:c>
      <x:c r="K35" s="17"/>
      <x:c r="L35" s="17"/>
      <x:c r="M35" s="17"/>
      <x:c r="N35" s="17"/>
      <x:c r="O35" s="17"/>
      <x:c r="P35" s="17"/>
      <x:c r="Q35" s="17"/>
      <x:c r="R35" s="17"/>
      <x:c r="S35" s="17"/>
      <x:c r="T35" s="17"/>
      <x:c r="U35" s="17"/>
      <x:c r="V35" s="17"/>
      <x:c r="W35" s="17"/>
      <x:c r="X35" s="17"/>
      <x:c r="Y35" s="17"/>
      <x:c r="Z35" s="17"/>
    </x:row>
    <x:row r="36">
      <x:c r="A36" s="17" t="str">
        <x:v>Qwen 3.6 Plus</x:v>
      </x:c>
      <x:c r="B36" s="17" t="str">
        <x:v>Qwen 3.6 Plus</x:v>
      </x:c>
      <x:c r="C36" s="17" t="n">
        <x:v>46113</x:v>
      </x:c>
      <x:c r="D36" s="17" t="n">
        <x:v>149.13</x:v>
      </x:c>
      <x:c r="E36" s="17" t="n">
        <x:v>146.49</x:v>
      </x:c>
      <x:c r="F36" s="17" t="n">
        <x:v>150.98</x:v>
      </x:c>
      <x:c r="G36" s="17" t="str">
        <x:v>Alibaba</x:v>
      </x:c>
      <x:c r="H36" s="17" t="str">
        <x:v>China</x:v>
      </x:c>
      <x:c r="I36" s="17" t="str">
        <x:v>API access</x:v>
      </x:c>
      <x:c r="J36" s="17" t="str">
        <x:v>Closed weights</x:v>
      </x:c>
      <x:c r="K36" s="17"/>
      <x:c r="L36" s="17"/>
      <x:c r="M36" s="17"/>
      <x:c r="N36" s="17"/>
      <x:c r="O36" s="17"/>
      <x:c r="P36" s="17"/>
      <x:c r="Q36" s="17"/>
      <x:c r="R36" s="17"/>
      <x:c r="S36" s="17"/>
      <x:c r="T36" s="17"/>
      <x:c r="U36" s="17"/>
      <x:c r="V36" s="17"/>
      <x:c r="W36" s="17"/>
      <x:c r="X36" s="17"/>
      <x:c r="Y36" s="17"/>
      <x:c r="Z36" s="17"/>
    </x:row>
    <x:row r="37">
      <x:c r="A37" s="17" t="str">
        <x:v>Grok 4.3 Beta</x:v>
      </x:c>
      <x:c r="B37" s="17" t="str">
        <x:v>Grok 4.3 Beta</x:v>
      </x:c>
      <x:c r="C37" s="17" t="n">
        <x:v>46129</x:v>
      </x:c>
      <x:c r="D37" s="17" t="n">
        <x:v>148.98</x:v>
      </x:c>
      <x:c r="E37" s="17" t="n">
        <x:v>147.37</x:v>
      </x:c>
      <x:c r="F37" s="17" t="n">
        <x:v>150.53</x:v>
      </x:c>
      <x:c r="G37" s="17" t="str">
        <x:v>xAI</x:v>
      </x:c>
      <x:c r="H37" s="17" t="str">
        <x:v>United States of America</x:v>
      </x:c>
      <x:c r="I37" s="17" t="str">
        <x:v>Hosted access (no API)</x:v>
      </x:c>
      <x:c r="J37" s="17" t="str">
        <x:v>Closed weights</x:v>
      </x:c>
      <x:c r="K37" s="17"/>
      <x:c r="L37" s="17"/>
      <x:c r="M37" s="17"/>
      <x:c r="N37" s="17"/>
      <x:c r="O37" s="17"/>
      <x:c r="P37" s="17"/>
      <x:c r="Q37" s="17"/>
      <x:c r="R37" s="17"/>
      <x:c r="S37" s="17"/>
      <x:c r="T37" s="17"/>
      <x:c r="U37" s="17"/>
      <x:c r="V37" s="17"/>
      <x:c r="W37" s="17"/>
      <x:c r="X37" s="17"/>
      <x:c r="Y37" s="17"/>
      <x:c r="Z37" s="17"/>
    </x:row>
    <x:row r="38">
      <x:c r="A38" s="17" t="str">
        <x:v>GPT-5.4 Mini</x:v>
      </x:c>
      <x:c r="B38" s="17" t="str">
        <x:v>GPT-5.4 Mini</x:v>
      </x:c>
      <x:c r="C38" s="17" t="n">
        <x:v>46098</x:v>
      </x:c>
      <x:c r="D38" s="17" t="n">
        <x:v>148.9</x:v>
      </x:c>
      <x:c r="E38" s="17" t="n">
        <x:v>147.11</x:v>
      </x:c>
      <x:c r="F38" s="17" t="n">
        <x:v>150.06</x:v>
      </x:c>
      <x:c r="G38" s="17" t="str">
        <x:v>OpenAI</x:v>
      </x:c>
      <x:c r="H38" s="17" t="str">
        <x:v>United States of America</x:v>
      </x:c>
      <x:c r="I38" s="17" t="str">
        <x:v>API access</x:v>
      </x:c>
      <x:c r="J38" s="17" t="str">
        <x:v>Closed weights</x:v>
      </x:c>
      <x:c r="K38" s="17"/>
      <x:c r="L38" s="17"/>
      <x:c r="M38" s="17"/>
      <x:c r="N38" s="17"/>
      <x:c r="O38" s="17"/>
      <x:c r="P38" s="17"/>
      <x:c r="Q38" s="17"/>
      <x:c r="R38" s="17"/>
      <x:c r="S38" s="17"/>
      <x:c r="T38" s="17"/>
      <x:c r="U38" s="17"/>
      <x:c r="V38" s="17"/>
      <x:c r="W38" s="17"/>
      <x:c r="X38" s="17"/>
      <x:c r="Y38" s="17"/>
      <x:c r="Z38" s="17"/>
    </x:row>
    <x:row r="39">
      <x:c r="A39" s="17" t="str">
        <x:v>Kimi K2.5</x:v>
      </x:c>
      <x:c r="B39" s="17" t="str">
        <x:v>Kimi K2.5</x:v>
      </x:c>
      <x:c r="C39" s="17" t="n">
        <x:v>46055</x:v>
      </x:c>
      <x:c r="D39" s="17" t="n">
        <x:v>148.24</x:v>
      </x:c>
      <x:c r="E39" s="17" t="n">
        <x:v>146.58</x:v>
      </x:c>
      <x:c r="F39" s="17" t="n">
        <x:v>149.36</x:v>
      </x:c>
      <x:c r="G39" s="17" t="str">
        <x:v>Moonshot</x:v>
      </x:c>
      <x:c r="H39" s="17" t="str">
        <x:v>China</x:v>
      </x:c>
      <x:c r="I39" s="17" t="str">
        <x:v>Open weights (unrestricted)</x:v>
      </x:c>
      <x:c r="J39" s="17" t="str">
        <x:v>Open weights</x:v>
      </x:c>
      <x:c r="K39" s="17"/>
      <x:c r="L39" s="17"/>
      <x:c r="M39" s="17"/>
      <x:c r="N39" s="17"/>
      <x:c r="O39" s="17"/>
      <x:c r="P39" s="17"/>
      <x:c r="Q39" s="17"/>
      <x:c r="R39" s="17"/>
      <x:c r="S39" s="17"/>
      <x:c r="T39" s="17"/>
      <x:c r="U39" s="17"/>
      <x:c r="V39" s="17"/>
      <x:c r="W39" s="17"/>
      <x:c r="X39" s="17"/>
      <x:c r="Y39" s="17"/>
      <x:c r="Z39" s="17"/>
    </x:row>
    <x:row r="40">
      <x:c r="A40" s="17" t="str">
        <x:v>o3-pro</x:v>
      </x:c>
      <x:c r="B40" s="17" t="str">
        <x:v>o3-pro</x:v>
      </x:c>
      <x:c r="C40" s="17" t="n">
        <x:v>45818</x:v>
      </x:c>
      <x:c r="D40" s="17" t="n">
        <x:v>147.92</x:v>
      </x:c>
      <x:c r="E40" s="17" t="n">
        <x:v>146.24</x:v>
      </x:c>
      <x:c r="F40" s="17" t="n">
        <x:v>150.45</x:v>
      </x:c>
      <x:c r="G40" s="17" t="str">
        <x:v>OpenAI</x:v>
      </x:c>
      <x:c r="H40" s="17" t="str">
        <x:v>United States of America</x:v>
      </x:c>
      <x:c r="I40" s="17" t="str">
        <x:v>Unknown</x:v>
      </x:c>
      <x:c r="J40" s="17" t="str">
        <x:v>Other</x:v>
      </x:c>
      <x:c r="K40" s="17"/>
      <x:c r="L40" s="17"/>
      <x:c r="M40" s="17"/>
      <x:c r="N40" s="17"/>
      <x:c r="O40" s="17"/>
      <x:c r="P40" s="17"/>
      <x:c r="Q40" s="17"/>
      <x:c r="R40" s="17"/>
      <x:c r="S40" s="17"/>
      <x:c r="T40" s="17"/>
      <x:c r="U40" s="17"/>
      <x:c r="V40" s="17"/>
      <x:c r="W40" s="17"/>
      <x:c r="X40" s="17"/>
      <x:c r="Y40" s="17"/>
      <x:c r="Z40" s="17"/>
    </x:row>
    <x:row r="41">
      <x:c r="A41" s="17" t="str">
        <x:v>MiniMax-M2.5</x:v>
      </x:c>
      <x:c r="B41" s="17" t="str">
        <x:v>MiniMax-M2.5</x:v>
      </x:c>
      <x:c r="C41" s="17" t="n">
        <x:v>46065</x:v>
      </x:c>
      <x:c r="D41" s="17" t="n">
        <x:v>147.07</x:v>
      </x:c>
      <x:c r="E41" s="17" t="n">
        <x:v>142.34</x:v>
      </x:c>
      <x:c r="F41" s="17" t="n">
        <x:v>148.14</x:v>
      </x:c>
      <x:c r="G41" s="17" t="str">
        <x:v>MiniMax</x:v>
      </x:c>
      <x:c r="H41" s="17" t="str">
        <x:v>China</x:v>
      </x:c>
      <x:c r="I41" s="17" t="str">
        <x:v>Open weights (unrestricted)</x:v>
      </x:c>
      <x:c r="J41" s="17" t="str">
        <x:v>Open weights</x:v>
      </x:c>
      <x:c r="K41" s="17"/>
      <x:c r="L41" s="17"/>
      <x:c r="M41" s="17"/>
      <x:c r="N41" s="17"/>
      <x:c r="O41" s="17"/>
      <x:c r="P41" s="17"/>
      <x:c r="Q41" s="17"/>
      <x:c r="R41" s="17"/>
      <x:c r="S41" s="17"/>
      <x:c r="T41" s="17"/>
      <x:c r="U41" s="17"/>
      <x:c r="V41" s="17"/>
      <x:c r="W41" s="17"/>
      <x:c r="X41" s="17"/>
      <x:c r="Y41" s="17"/>
      <x:c r="Z41" s="17"/>
    </x:row>
    <x:row r="42">
      <x:c r="A42" s="17" t="str">
        <x:v>o3</x:v>
      </x:c>
      <x:c r="B42" s="17" t="str">
        <x:v>o3</x:v>
      </x:c>
      <x:c r="C42" s="17" t="n">
        <x:v>45646</x:v>
      </x:c>
      <x:c r="D42" s="17" t="n">
        <x:v>147.05</x:v>
      </x:c>
      <x:c r="E42" s="17" t="n">
        <x:v>145.11</x:v>
      </x:c>
      <x:c r="F42" s="17" t="n">
        <x:v>148.38</x:v>
      </x:c>
      <x:c r="G42" s="17" t="str">
        <x:v>OpenAI</x:v>
      </x:c>
      <x:c r="H42" s="17" t="str">
        <x:v>United States of America</x:v>
      </x:c>
      <x:c r="I42" s="17" t="str">
        <x:v>API access</x:v>
      </x:c>
      <x:c r="J42" s="17" t="str">
        <x:v>Closed weights</x:v>
      </x:c>
      <x:c r="K42" s="17"/>
      <x:c r="L42" s="17"/>
      <x:c r="M42" s="17"/>
      <x:c r="N42" s="17"/>
      <x:c r="O42" s="17"/>
      <x:c r="P42" s="17"/>
      <x:c r="Q42" s="17"/>
      <x:c r="R42" s="17"/>
      <x:c r="S42" s="17"/>
      <x:c r="T42" s="17"/>
      <x:c r="U42" s="17"/>
      <x:c r="V42" s="17"/>
      <x:c r="W42" s="17"/>
      <x:c r="X42" s="17"/>
      <x:c r="Y42" s="17"/>
      <x:c r="Z42" s="17"/>
    </x:row>
    <x:row r="43">
      <x:c r="A43" s="17" t="str">
        <x:v>Grok 4</x:v>
      </x:c>
      <x:c r="B43" s="17" t="str">
        <x:v>Grok 4</x:v>
      </x:c>
      <x:c r="C43" s="17" t="n">
        <x:v>45847</x:v>
      </x:c>
      <x:c r="D43" s="17" t="n">
        <x:v>147.04</x:v>
      </x:c>
      <x:c r="E43" s="17" t="n">
        <x:v>144.92</x:v>
      </x:c>
      <x:c r="F43" s="17" t="n">
        <x:v>148.75</x:v>
      </x:c>
      <x:c r="G43" s="17" t="str">
        <x:v>xAI</x:v>
      </x:c>
      <x:c r="H43" s="17" t="str">
        <x:v>United States of America</x:v>
      </x:c>
      <x:c r="I43" s="17" t="str">
        <x:v>API access</x:v>
      </x:c>
      <x:c r="J43" s="17" t="str">
        <x:v>Closed weights</x:v>
      </x:c>
      <x:c r="K43" s="17"/>
      <x:c r="L43" s="17"/>
      <x:c r="M43" s="17"/>
      <x:c r="N43" s="17"/>
      <x:c r="O43" s="17"/>
      <x:c r="P43" s="17"/>
      <x:c r="Q43" s="17"/>
      <x:c r="R43" s="17"/>
      <x:c r="S43" s="17"/>
      <x:c r="T43" s="17"/>
      <x:c r="U43" s="17"/>
      <x:c r="V43" s="17"/>
      <x:c r="W43" s="17"/>
      <x:c r="X43" s="17"/>
      <x:c r="Y43" s="17"/>
      <x:c r="Z43" s="17"/>
    </x:row>
    <x:row r="44">
      <x:c r="A44" s="17" t="str">
        <x:v>Qwen 3.5 Plus (hosted 397B-A17B)</x:v>
      </x:c>
      <x:c r="B44" s="17" t="str">
        <x:v>Qwen 3.5 Plus (hosted 397B-A17B)</x:v>
      </x:c>
      <x:c r="C44" s="17" t="n">
        <x:v>46069</x:v>
      </x:c>
      <x:c r="D44" s="17" t="n">
        <x:v>146.95</x:v>
      </x:c>
      <x:c r="E44" s="17" t="n">
        <x:v>144.65</x:v>
      </x:c>
      <x:c r="F44" s="17" t="n">
        <x:v>148.03</x:v>
      </x:c>
      <x:c r="G44" s="17" t="str">
        <x:v>Alibaba</x:v>
      </x:c>
      <x:c r="H44" s="17" t="str">
        <x:v>China</x:v>
      </x:c>
      <x:c r="I44" s="17" t="str">
        <x:v>Unknown</x:v>
      </x:c>
      <x:c r="J44" s="17" t="str">
        <x:v>Other</x:v>
      </x:c>
      <x:c r="K44" s="17"/>
      <x:c r="L44" s="17"/>
      <x:c r="M44" s="17"/>
      <x:c r="N44" s="17"/>
      <x:c r="O44" s="17"/>
      <x:c r="P44" s="17"/>
      <x:c r="Q44" s="17"/>
      <x:c r="R44" s="17"/>
      <x:c r="S44" s="17"/>
      <x:c r="T44" s="17"/>
      <x:c r="U44" s="17"/>
      <x:c r="V44" s="17"/>
      <x:c r="W44" s="17"/>
      <x:c r="X44" s="17"/>
      <x:c r="Y44" s="17"/>
      <x:c r="Z44" s="17"/>
    </x:row>
    <x:row r="45">
      <x:c r="A45" s="17" t="str">
        <x:v>Claude Sonnet 4.5</x:v>
      </x:c>
      <x:c r="B45" s="17" t="str">
        <x:v>Claude Sonnet 4.5</x:v>
      </x:c>
      <x:c r="C45" s="17" t="n">
        <x:v>45929</x:v>
      </x:c>
      <x:c r="D45" s="17" t="n">
        <x:v>146.75</x:v>
      </x:c>
      <x:c r="E45" s="17" t="n">
        <x:v>144.71</x:v>
      </x:c>
      <x:c r="F45" s="17" t="n">
        <x:v>148.07</x:v>
      </x:c>
      <x:c r="G45" s="17" t="str">
        <x:v>Anthropic</x:v>
      </x:c>
      <x:c r="H45" s="17" t="str">
        <x:v>United States of America</x:v>
      </x:c>
      <x:c r="I45" s="17" t="str">
        <x:v>API access</x:v>
      </x:c>
      <x:c r="J45" s="17" t="str">
        <x:v>Closed weights</x:v>
      </x:c>
      <x:c r="K45" s="17"/>
      <x:c r="L45" s="17"/>
      <x:c r="M45" s="17"/>
      <x:c r="N45" s="17"/>
      <x:c r="O45" s="17"/>
      <x:c r="P45" s="17"/>
      <x:c r="Q45" s="17"/>
      <x:c r="R45" s="17"/>
      <x:c r="S45" s="17"/>
      <x:c r="T45" s="17"/>
      <x:c r="U45" s="17"/>
      <x:c r="V45" s="17"/>
      <x:c r="W45" s="17"/>
      <x:c r="X45" s="17"/>
      <x:c r="Y45" s="17"/>
      <x:c r="Z45" s="17"/>
    </x:row>
    <x:row r="46">
      <x:c r="A46" s="17" t="str">
        <x:v>GPT-5.4 Nano</x:v>
      </x:c>
      <x:c r="B46" s="17" t="str">
        <x:v>GPT-5.4 Nano</x:v>
      </x:c>
      <x:c r="C46" s="17" t="n">
        <x:v>46098</x:v>
      </x:c>
      <x:c r="D46" s="17" t="n">
        <x:v>146.64</x:v>
      </x:c>
      <x:c r="E46" s="17" t="n">
        <x:v>144.07</x:v>
      </x:c>
      <x:c r="F46" s="17" t="n">
        <x:v>148.4</x:v>
      </x:c>
      <x:c r="G46" s="17" t="str">
        <x:v>OpenAI</x:v>
      </x:c>
      <x:c r="H46" s="17" t="str">
        <x:v>United States of America</x:v>
      </x:c>
      <x:c r="I46" s="17" t="str">
        <x:v>API access</x:v>
      </x:c>
      <x:c r="J46" s="17" t="str">
        <x:v>Closed weights</x:v>
      </x:c>
      <x:c r="K46" s="17"/>
      <x:c r="L46" s="17"/>
      <x:c r="M46" s="17"/>
      <x:c r="N46" s="17"/>
      <x:c r="O46" s="17"/>
      <x:c r="P46" s="17"/>
      <x:c r="Q46" s="17"/>
      <x:c r="R46" s="17"/>
      <x:c r="S46" s="17"/>
      <x:c r="T46" s="17"/>
      <x:c r="U46" s="17"/>
      <x:c r="V46" s="17"/>
      <x:c r="W46" s="17"/>
      <x:c r="X46" s="17"/>
      <x:c r="Y46" s="17"/>
      <x:c r="Z46" s="17"/>
    </x:row>
    <x:row r="47">
      <x:c r="A47" s="17" t="str">
        <x:v>DeepSeek-V3.2</x:v>
      </x:c>
      <x:c r="B47" s="17" t="str">
        <x:v>DeepSeek-V3.2</x:v>
      </x:c>
      <x:c r="C47" s="17" t="n">
        <x:v>45992</x:v>
      </x:c>
      <x:c r="D47" s="17" t="n">
        <x:v>146.56</x:v>
      </x:c>
      <x:c r="E47" s="17" t="n">
        <x:v>144.63</x:v>
      </x:c>
      <x:c r="F47" s="17" t="n">
        <x:v>147.62</x:v>
      </x:c>
      <x:c r="G47" s="17" t="str">
        <x:v>DeepSeek</x:v>
      </x:c>
      <x:c r="H47" s="17" t="str">
        <x:v>China</x:v>
      </x:c>
      <x:c r="I47" s="17" t="str">
        <x:v>Open weights (unrestricted)</x:v>
      </x:c>
      <x:c r="J47" s="17" t="str">
        <x:v>Open weights</x:v>
      </x:c>
      <x:c r="K47" s="17"/>
      <x:c r="L47" s="17"/>
      <x:c r="M47" s="17"/>
      <x:c r="N47" s="17"/>
      <x:c r="O47" s="17"/>
      <x:c r="P47" s="17"/>
      <x:c r="Q47" s="17"/>
      <x:c r="R47" s="17"/>
      <x:c r="S47" s="17"/>
      <x:c r="T47" s="17"/>
      <x:c r="U47" s="17"/>
      <x:c r="V47" s="17"/>
      <x:c r="W47" s="17"/>
      <x:c r="X47" s="17"/>
      <x:c r="Y47" s="17"/>
      <x:c r="Z47" s="17"/>
    </x:row>
    <x:row r="48">
      <x:c r="A48" s="17" t="str">
        <x:v>o4-mini</x:v>
      </x:c>
      <x:c r="B48" s="17" t="str">
        <x:v>o4-mini</x:v>
      </x:c>
      <x:c r="C48" s="17" t="n">
        <x:v>45763</x:v>
      </x:c>
      <x:c r="D48" s="17" t="n">
        <x:v>146.54</x:v>
      </x:c>
      <x:c r="E48" s="17" t="n">
        <x:v>144.05</x:v>
      </x:c>
      <x:c r="F48" s="17" t="n">
        <x:v>147.85</x:v>
      </x:c>
      <x:c r="G48" s="17" t="str">
        <x:v>OpenAI</x:v>
      </x:c>
      <x:c r="H48" s="17" t="str">
        <x:v>United States of America</x:v>
      </x:c>
      <x:c r="I48" s="17" t="str">
        <x:v>API access</x:v>
      </x:c>
      <x:c r="J48" s="17" t="str">
        <x:v>Closed weights</x:v>
      </x:c>
      <x:c r="K48" s="17"/>
      <x:c r="L48" s="17"/>
      <x:c r="M48" s="17"/>
      <x:c r="N48" s="17"/>
      <x:c r="O48" s="17"/>
      <x:c r="P48" s="17"/>
      <x:c r="Q48" s="17"/>
      <x:c r="R48" s="17"/>
      <x:c r="S48" s="17"/>
      <x:c r="T48" s="17"/>
      <x:c r="U48" s="17"/>
      <x:c r="V48" s="17"/>
      <x:c r="W48" s="17"/>
      <x:c r="X48" s="17"/>
      <x:c r="Y48" s="17"/>
      <x:c r="Z48" s="17"/>
    </x:row>
    <x:row r="49">
      <x:c r="A49" s="17" t="str">
        <x:v>GLM-5</x:v>
      </x:c>
      <x:c r="B49" s="17" t="str">
        <x:v>GLM-5</x:v>
      </x:c>
      <x:c r="C49" s="17" t="n">
        <x:v>46064</x:v>
      </x:c>
      <x:c r="D49" s="17" t="n">
        <x:v>146.39</x:v>
      </x:c>
      <x:c r="E49" s="17" t="n">
        <x:v>144.52</x:v>
      </x:c>
      <x:c r="F49" s="17" t="n">
        <x:v>147.86</x:v>
      </x:c>
      <x:c r="G49" s="17" t="str">
        <x:v>Z.ai (Zhipu AI)</x:v>
      </x:c>
      <x:c r="H49" s="17" t="str">
        <x:v>China</x:v>
      </x:c>
      <x:c r="I49" s="17" t="str">
        <x:v>Open weights (unrestricted)</x:v>
      </x:c>
      <x:c r="J49" s="17" t="str">
        <x:v>Open weights</x:v>
      </x:c>
      <x:c r="K49" s="17"/>
      <x:c r="L49" s="17"/>
      <x:c r="M49" s="17"/>
      <x:c r="N49" s="17"/>
      <x:c r="O49" s="17"/>
      <x:c r="P49" s="17"/>
      <x:c r="Q49" s="17"/>
      <x:c r="R49" s="17"/>
      <x:c r="S49" s="17"/>
      <x:c r="T49" s="17"/>
      <x:c r="U49" s="17"/>
      <x:c r="V49" s="17"/>
      <x:c r="W49" s="17"/>
      <x:c r="X49" s="17"/>
      <x:c r="Y49" s="17"/>
      <x:c r="Z49" s="17"/>
    </x:row>
    <x:row r="50">
      <x:c r="A50" s="17" t="str">
        <x:v>Gemini 2.5 Pro (Jun 2025)</x:v>
      </x:c>
      <x:c r="B50" s="17" t="str">
        <x:v>Gemini 2.5 Pro (Jun 2025)</x:v>
      </x:c>
      <x:c r="C50" s="17" t="n">
        <x:v>45813</x:v>
      </x:c>
      <x:c r="D50" s="17" t="n">
        <x:v>146.08</x:v>
      </x:c>
      <x:c r="E50" s="17" t="n">
        <x:v>144.33</x:v>
      </x:c>
      <x:c r="F50" s="17" t="n">
        <x:v>147.72</x:v>
      </x:c>
      <x:c r="G50" s="17" t="str">
        <x:v>Google DeepMind</x:v>
      </x:c>
      <x:c r="H50" s="17" t="str">
        <x:v>United States of America</x:v>
      </x:c>
      <x:c r="I50" s="17" t="str">
        <x:v>API access</x:v>
      </x:c>
      <x:c r="J50" s="17" t="str">
        <x:v>Closed weights</x:v>
      </x:c>
      <x:c r="K50" s="17"/>
      <x:c r="L50" s="17"/>
      <x:c r="M50" s="17"/>
      <x:c r="N50" s="17"/>
      <x:c r="O50" s="17"/>
      <x:c r="P50" s="17"/>
      <x:c r="Q50" s="17"/>
      <x:c r="R50" s="17"/>
      <x:c r="S50" s="17"/>
      <x:c r="T50" s="17"/>
      <x:c r="U50" s="17"/>
      <x:c r="V50" s="17"/>
      <x:c r="W50" s="17"/>
      <x:c r="X50" s="17"/>
      <x:c r="Y50" s="17"/>
      <x:c r="Z50" s="17"/>
    </x:row>
    <x:row r="51">
      <x:c r="A51" s="17" t="str">
        <x:v>Kimi K2 Thinking</x:v>
      </x:c>
      <x:c r="B51" s="17" t="str">
        <x:v>Kimi K2 Thinking</x:v>
      </x:c>
      <x:c r="C51" s="17" t="n">
        <x:v>45967</x:v>
      </x:c>
      <x:c r="D51" s="17" t="n">
        <x:v>146.01</x:v>
      </x:c>
      <x:c r="E51" s="17" t="n">
        <x:v>143.68</x:v>
      </x:c>
      <x:c r="F51" s="17" t="n">
        <x:v>147.44</x:v>
      </x:c>
      <x:c r="G51" s="17" t="str">
        <x:v>Moonshot</x:v>
      </x:c>
      <x:c r="H51" s="17" t="str">
        <x:v>China</x:v>
      </x:c>
      <x:c r="I51" s="17" t="str">
        <x:v>Open weights (restricted use)</x:v>
      </x:c>
      <x:c r="J51" s="17" t="str">
        <x:v>Open weights</x:v>
      </x:c>
      <x:c r="K51" s="17"/>
      <x:c r="L51" s="17"/>
      <x:c r="M51" s="17"/>
      <x:c r="N51" s="17"/>
      <x:c r="O51" s="17"/>
      <x:c r="P51" s="17"/>
      <x:c r="Q51" s="17"/>
      <x:c r="R51" s="17"/>
      <x:c r="S51" s="17"/>
      <x:c r="T51" s="17"/>
      <x:c r="U51" s="17"/>
      <x:c r="V51" s="17"/>
      <x:c r="W51" s="17"/>
      <x:c r="X51" s="17"/>
      <x:c r="Y51" s="17"/>
      <x:c r="Z51" s="17"/>
    </x:row>
    <x:row r="52">
      <x:c r="A52" s="17" t="str">
        <x:v>GPT-5 mini</x:v>
      </x:c>
      <x:c r="B52" s="17" t="str">
        <x:v>GPT-5 mini</x:v>
      </x:c>
      <x:c r="C52" s="17" t="n">
        <x:v>45876</x:v>
      </x:c>
      <x:c r="D52" s="17" t="n">
        <x:v>145.79</x:v>
      </x:c>
      <x:c r="E52" s="17" t="n">
        <x:v>143.69</x:v>
      </x:c>
      <x:c r="F52" s="17" t="n">
        <x:v>147.21</x:v>
      </x:c>
      <x:c r="G52" s="17" t="str">
        <x:v>OpenAI</x:v>
      </x:c>
      <x:c r="H52" s="17" t="str">
        <x:v>United States of America</x:v>
      </x:c>
      <x:c r="I52" s="17" t="str">
        <x:v>API access</x:v>
      </x:c>
      <x:c r="J52" s="17" t="str">
        <x:v>Closed weights</x:v>
      </x:c>
      <x:c r="K52" s="17"/>
      <x:c r="L52" s="17"/>
      <x:c r="M52" s="17"/>
      <x:c r="N52" s="17"/>
      <x:c r="O52" s="17"/>
      <x:c r="P52" s="17"/>
      <x:c r="Q52" s="17"/>
      <x:c r="R52" s="17"/>
      <x:c r="S52" s="17"/>
      <x:c r="T52" s="17"/>
      <x:c r="U52" s="17"/>
      <x:c r="V52" s="17"/>
      <x:c r="W52" s="17"/>
      <x:c r="X52" s="17"/>
      <x:c r="Y52" s="17"/>
      <x:c r="Z52" s="17"/>
    </x:row>
    <x:row r="53">
      <x:c r="A53" s="17" t="str">
        <x:v>MiniMax-M2.7</x:v>
      </x:c>
      <x:c r="B53" s="17" t="str">
        <x:v>MiniMax-M2.7</x:v>
      </x:c>
      <x:c r="C53" s="17" t="n">
        <x:v>46099</x:v>
      </x:c>
      <x:c r="D53" s="17" t="n">
        <x:v>145.61</x:v>
      </x:c>
      <x:c r="E53" s="17" t="n">
        <x:v>138.06</x:v>
      </x:c>
      <x:c r="F53" s="17" t="n">
        <x:v>147.75</x:v>
      </x:c>
      <x:c r="G53" s="17" t="str">
        <x:v>MiniMax</x:v>
      </x:c>
      <x:c r="H53" s="17" t="str">
        <x:v>China</x:v>
      </x:c>
      <x:c r="I53" s="17" t="str">
        <x:v>Open weights (non-commercial)</x:v>
      </x:c>
      <x:c r="J53" s="17" t="str">
        <x:v>Open weights</x:v>
      </x:c>
      <x:c r="K53" s="17"/>
      <x:c r="L53" s="17"/>
      <x:c r="M53" s="17"/>
      <x:c r="N53" s="17"/>
      <x:c r="O53" s="17"/>
      <x:c r="P53" s="17"/>
      <x:c r="Q53" s="17"/>
      <x:c r="R53" s="17"/>
      <x:c r="S53" s="17"/>
      <x:c r="T53" s="17"/>
      <x:c r="U53" s="17"/>
      <x:c r="V53" s="17"/>
      <x:c r="W53" s="17"/>
      <x:c r="X53" s="17"/>
      <x:c r="Y53" s="17"/>
      <x:c r="Z53" s="17"/>
    </x:row>
    <x:row r="54">
      <x:c r="A54" s="17" t="str">
        <x:v>MiniMax-M3</x:v>
      </x:c>
      <x:c r="B54" s="17" t="str">
        <x:v>MiniMax-M3</x:v>
      </x:c>
      <x:c r="C54" s="17" t="n">
        <x:v>46174</x:v>
      </x:c>
      <x:c r="D54" s="17" t="n">
        <x:v>144.93</x:v>
      </x:c>
      <x:c r="E54" s="17" t="n">
        <x:v>141.94</x:v>
      </x:c>
      <x:c r="F54" s="17" t="n">
        <x:v>146.52</x:v>
      </x:c>
      <x:c r="G54" s="17" t="str">
        <x:v>MiniMax</x:v>
      </x:c>
      <x:c r="H54" s="17" t="str">
        <x:v>China</x:v>
      </x:c>
      <x:c r="I54" s="17" t="str">
        <x:v>API access</x:v>
      </x:c>
      <x:c r="J54" s="17" t="str">
        <x:v>Closed weights</x:v>
      </x:c>
      <x:c r="K54" s="17"/>
      <x:c r="L54" s="17"/>
      <x:c r="M54" s="17"/>
      <x:c r="N54" s="17"/>
      <x:c r="O54" s="17"/>
      <x:c r="P54" s="17"/>
      <x:c r="Q54" s="17"/>
      <x:c r="R54" s="17"/>
      <x:c r="S54" s="17"/>
      <x:c r="T54" s="17"/>
      <x:c r="U54" s="17"/>
      <x:c r="V54" s="17"/>
      <x:c r="W54" s="17"/>
      <x:c r="X54" s="17"/>
      <x:c r="Y54" s="17"/>
      <x:c r="Z54" s="17"/>
    </x:row>
    <x:row r="55">
      <x:c r="A55" s="17" t="str">
        <x:v>DeepSeek-V3.2-Exp</x:v>
      </x:c>
      <x:c r="B55" s="17" t="str">
        <x:v>DeepSeek-V3.2-Exp</x:v>
      </x:c>
      <x:c r="C55" s="17" t="n">
        <x:v>45929</x:v>
      </x:c>
      <x:c r="D55" s="17" t="n">
        <x:v>144.86</x:v>
      </x:c>
      <x:c r="E55" s="17" t="n">
        <x:v>141.79</x:v>
      </x:c>
      <x:c r="F55" s="17" t="n">
        <x:v>146.71</x:v>
      </x:c>
      <x:c r="G55" s="17" t="str">
        <x:v>DeepSeek</x:v>
      </x:c>
      <x:c r="H55" s="17" t="str">
        <x:v>China</x:v>
      </x:c>
      <x:c r="I55" s="17" t="str">
        <x:v>Open weights (unrestricted)</x:v>
      </x:c>
      <x:c r="J55" s="17" t="str">
        <x:v>Open weights</x:v>
      </x:c>
      <x:c r="K55" s="17"/>
      <x:c r="L55" s="17"/>
      <x:c r="M55" s="17"/>
      <x:c r="N55" s="17"/>
      <x:c r="O55" s="17"/>
      <x:c r="P55" s="17"/>
      <x:c r="Q55" s="17"/>
      <x:c r="R55" s="17"/>
      <x:c r="S55" s="17"/>
      <x:c r="T55" s="17"/>
      <x:c r="U55" s="17"/>
      <x:c r="V55" s="17"/>
      <x:c r="W55" s="17"/>
      <x:c r="X55" s="17"/>
      <x:c r="Y55" s="17"/>
      <x:c r="Z55" s="17"/>
    </x:row>
    <x:row r="56">
      <x:c r="A56" s="17" t="str">
        <x:v>Gemini 2.5 Pro (Mar 2025)</x:v>
      </x:c>
      <x:c r="B56" s="17" t="str">
        <x:v>Gemini 2.5 Pro (Mar 2025)</x:v>
      </x:c>
      <x:c r="C56" s="17" t="n">
        <x:v>45741</x:v>
      </x:c>
      <x:c r="D56" s="17" t="n">
        <x:v>144.84</x:v>
      </x:c>
      <x:c r="E56" s="17" t="n">
        <x:v>142.71</x:v>
      </x:c>
      <x:c r="F56" s="17" t="n">
        <x:v>147.18</x:v>
      </x:c>
      <x:c r="G56" s="17" t="str">
        <x:v>Google DeepMind</x:v>
      </x:c>
      <x:c r="H56" s="17" t="str">
        <x:v>United States of America</x:v>
      </x:c>
      <x:c r="I56" s="17" t="str">
        <x:v>API access</x:v>
      </x:c>
      <x:c r="J56" s="17" t="str">
        <x:v>Closed weights</x:v>
      </x:c>
      <x:c r="K56" s="17"/>
      <x:c r="L56" s="17"/>
      <x:c r="M56" s="17"/>
      <x:c r="N56" s="17"/>
      <x:c r="O56" s="17"/>
      <x:c r="P56" s="17"/>
      <x:c r="Q56" s="17"/>
      <x:c r="R56" s="17"/>
      <x:c r="S56" s="17"/>
      <x:c r="T56" s="17"/>
      <x:c r="U56" s="17"/>
      <x:c r="V56" s="17"/>
      <x:c r="W56" s="17"/>
      <x:c r="X56" s="17"/>
      <x:c r="Y56" s="17"/>
      <x:c r="Z56" s="17"/>
    </x:row>
    <x:row r="57">
      <x:c r="A57" s="17" t="str">
        <x:v>Qwen3-235B-A22B-Thinking (Jul 2025)</x:v>
      </x:c>
      <x:c r="B57" s="17" t="str">
        <x:v>Qwen3-235B-A22B-Thinking (Jul 2025)</x:v>
      </x:c>
      <x:c r="C57" s="17" t="n">
        <x:v>45863</x:v>
      </x:c>
      <x:c r="D57" s="17" t="n">
        <x:v>144.78</x:v>
      </x:c>
      <x:c r="E57" s="17" t="n">
        <x:v>142.35</x:v>
      </x:c>
      <x:c r="F57" s="17" t="n">
        <x:v>147.4</x:v>
      </x:c>
      <x:c r="G57" s="17" t="str">
        <x:v>Alibaba</x:v>
      </x:c>
      <x:c r="H57" s="17" t="str">
        <x:v>China</x:v>
      </x:c>
      <x:c r="I57" s="17" t="str">
        <x:v>Open weights (unrestricted)</x:v>
      </x:c>
      <x:c r="J57" s="17" t="str">
        <x:v>Open weights</x:v>
      </x:c>
      <x:c r="K57" s="17"/>
      <x:c r="L57" s="17"/>
      <x:c r="M57" s="17"/>
      <x:c r="N57" s="17"/>
      <x:c r="O57" s="17"/>
      <x:c r="P57" s="17"/>
      <x:c r="Q57" s="17"/>
      <x:c r="R57" s="17"/>
      <x:c r="S57" s="17"/>
      <x:c r="T57" s="17"/>
      <x:c r="U57" s="17"/>
      <x:c r="V57" s="17"/>
      <x:c r="W57" s="17"/>
      <x:c r="X57" s="17"/>
      <x:c r="Y57" s="17"/>
      <x:c r="Z57" s="17"/>
    </x:row>
    <x:row r="58">
      <x:c r="A58" s="17" t="str">
        <x:v>Grok 4 Fast</x:v>
      </x:c>
      <x:c r="B58" s="17" t="str">
        <x:v>Grok 4 Fast</x:v>
      </x:c>
      <x:c r="C58" s="17" t="n">
        <x:v>45919</x:v>
      </x:c>
      <x:c r="D58" s="17" t="n">
        <x:v>144.62</x:v>
      </x:c>
      <x:c r="E58" s="17" t="n">
        <x:v>141.49</x:v>
      </x:c>
      <x:c r="F58" s="17" t="n">
        <x:v>147.06</x:v>
      </x:c>
      <x:c r="G58" s="17" t="str">
        <x:v>xAI</x:v>
      </x:c>
      <x:c r="H58" s="17" t="str">
        <x:v>United States of America</x:v>
      </x:c>
      <x:c r="I58" s="17" t="str">
        <x:v>API access</x:v>
      </x:c>
      <x:c r="J58" s="17" t="str">
        <x:v>Closed weights</x:v>
      </x:c>
      <x:c r="K58" s="17"/>
      <x:c r="L58" s="17"/>
      <x:c r="M58" s="17"/>
      <x:c r="N58" s="17"/>
      <x:c r="O58" s="17"/>
      <x:c r="P58" s="17"/>
      <x:c r="Q58" s="17"/>
      <x:c r="R58" s="17"/>
      <x:c r="S58" s="17"/>
      <x:c r="T58" s="17"/>
      <x:c r="U58" s="17"/>
      <x:c r="V58" s="17"/>
      <x:c r="W58" s="17"/>
      <x:c r="X58" s="17"/>
      <x:c r="Y58" s="17"/>
      <x:c r="Z58" s="17"/>
    </x:row>
    <x:row r="59">
      <x:c r="A59" s="17" t="str">
        <x:v>Gemini 3.1 Flash-Lite</x:v>
      </x:c>
      <x:c r="B59" s="17" t="str">
        <x:v>Gemini 3.1 Flash-Lite</x:v>
      </x:c>
      <x:c r="C59" s="17" t="n">
        <x:v>46084</x:v>
      </x:c>
      <x:c r="D59" s="17" t="n">
        <x:v>144.36</x:v>
      </x:c>
      <x:c r="E59" s="17" t="n">
        <x:v>136.85</x:v>
      </x:c>
      <x:c r="F59" s="17" t="n">
        <x:v>146.37</x:v>
      </x:c>
      <x:c r="G59" s="17" t="str">
        <x:v>Google</x:v>
      </x:c>
      <x:c r="H59" s="17" t="str">
        <x:v>United States of America</x:v>
      </x:c>
      <x:c r="I59" s="17" t="str">
        <x:v>API access</x:v>
      </x:c>
      <x:c r="J59" s="17" t="str">
        <x:v>Closed weights</x:v>
      </x:c>
      <x:c r="K59" s="17"/>
      <x:c r="L59" s="17"/>
      <x:c r="M59" s="17"/>
      <x:c r="N59" s="17"/>
      <x:c r="O59" s="17"/>
      <x:c r="P59" s="17"/>
      <x:c r="Q59" s="17"/>
      <x:c r="R59" s="17"/>
      <x:c r="S59" s="17"/>
      <x:c r="T59" s="17"/>
      <x:c r="U59" s="17"/>
      <x:c r="V59" s="17"/>
      <x:c r="W59" s="17"/>
      <x:c r="X59" s="17"/>
      <x:c r="Y59" s="17"/>
      <x:c r="Z59" s="17"/>
    </x:row>
    <x:row r="60">
      <x:c r="A60" s="17" t="str">
        <x:v>Claude Opus 4.1</x:v>
      </x:c>
      <x:c r="B60" s="17" t="str">
        <x:v>Claude Opus 4.1</x:v>
      </x:c>
      <x:c r="C60" s="17" t="n">
        <x:v>45874</x:v>
      </x:c>
      <x:c r="D60" s="17" t="n">
        <x:v>144.21</x:v>
      </x:c>
      <x:c r="E60" s="17" t="n">
        <x:v>141.74</x:v>
      </x:c>
      <x:c r="F60" s="17" t="n">
        <x:v>146.36</x:v>
      </x:c>
      <x:c r="G60" s="17" t="str">
        <x:v>Anthropic</x:v>
      </x:c>
      <x:c r="H60" s="17" t="str">
        <x:v>United States of America</x:v>
      </x:c>
      <x:c r="I60" s="17" t="str">
        <x:v>API access</x:v>
      </x:c>
      <x:c r="J60" s="17" t="str">
        <x:v>Closed weights</x:v>
      </x:c>
      <x:c r="K60" s="17"/>
      <x:c r="L60" s="17"/>
      <x:c r="M60" s="17"/>
      <x:c r="N60" s="17"/>
      <x:c r="O60" s="17"/>
      <x:c r="P60" s="17"/>
      <x:c r="Q60" s="17"/>
      <x:c r="R60" s="17"/>
      <x:c r="S60" s="17"/>
      <x:c r="T60" s="17"/>
      <x:c r="U60" s="17"/>
      <x:c r="V60" s="17"/>
      <x:c r="W60" s="17"/>
      <x:c r="X60" s="17"/>
      <x:c r="Y60" s="17"/>
      <x:c r="Z60" s="17"/>
    </x:row>
    <x:row r="61">
      <x:c r="A61" s="17" t="str">
        <x:v>Qwen 3.6 Flash</x:v>
      </x:c>
      <x:c r="B61" s="17" t="str">
        <x:v>Qwen 3.6 Flash</x:v>
      </x:c>
      <x:c r="C61" s="17" t="n">
        <x:v>46138</x:v>
      </x:c>
      <x:c r="D61" s="17" t="n">
        <x:v>144.17</x:v>
      </x:c>
      <x:c r="E61" s="17" t="n">
        <x:v>141.12</x:v>
      </x:c>
      <x:c r="F61" s="17" t="n">
        <x:v>145.65</x:v>
      </x:c>
      <x:c r="G61" s="17" t="str">
        <x:v>Alibaba</x:v>
      </x:c>
      <x:c r="H61" s="17" t="str">
        <x:v>China</x:v>
      </x:c>
      <x:c r="I61" s="17" t="str">
        <x:v>Unknown</x:v>
      </x:c>
      <x:c r="J61" s="17" t="str">
        <x:v>Other</x:v>
      </x:c>
      <x:c r="K61" s="17"/>
      <x:c r="L61" s="17"/>
      <x:c r="M61" s="17"/>
      <x:c r="N61" s="17"/>
      <x:c r="O61" s="17"/>
      <x:c r="P61" s="17"/>
      <x:c r="Q61" s="17"/>
      <x:c r="R61" s="17"/>
      <x:c r="S61" s="17"/>
      <x:c r="T61" s="17"/>
      <x:c r="U61" s="17"/>
      <x:c r="V61" s="17"/>
      <x:c r="W61" s="17"/>
      <x:c r="X61" s="17"/>
      <x:c r="Y61" s="17"/>
      <x:c r="Z61" s="17"/>
    </x:row>
    <x:row r="62">
      <x:c r="A62" s="17" t="str">
        <x:v>Qwen 3.5 Flash (hosted 35B-A3B)</x:v>
      </x:c>
      <x:c r="B62" s="17" t="str">
        <x:v>Qwen 3.5 Flash (hosted 35B-A3B)</x:v>
      </x:c>
      <x:c r="C62" s="17" t="n">
        <x:v>46078</x:v>
      </x:c>
      <x:c r="D62" s="17" t="n">
        <x:v>144.07</x:v>
      </x:c>
      <x:c r="E62" s="17" t="n">
        <x:v>140.99</x:v>
      </x:c>
      <x:c r="F62" s="17" t="n">
        <x:v>146.42</x:v>
      </x:c>
      <x:c r="G62" s="17" t="str">
        <x:v>Alibaba</x:v>
      </x:c>
      <x:c r="H62" s="17" t="str">
        <x:v>China</x:v>
      </x:c>
      <x:c r="I62" s="17" t="str">
        <x:v>Unknown</x:v>
      </x:c>
      <x:c r="J62" s="17" t="str">
        <x:v>Other</x:v>
      </x:c>
      <x:c r="K62" s="17"/>
      <x:c r="L62" s="17"/>
      <x:c r="M62" s="17"/>
      <x:c r="N62" s="17"/>
      <x:c r="O62" s="17"/>
      <x:c r="P62" s="17"/>
      <x:c r="Q62" s="17"/>
      <x:c r="R62" s="17"/>
      <x:c r="S62" s="17"/>
      <x:c r="T62" s="17"/>
      <x:c r="U62" s="17"/>
      <x:c r="V62" s="17"/>
      <x:c r="W62" s="17"/>
      <x:c r="X62" s="17"/>
      <x:c r="Y62" s="17"/>
      <x:c r="Z62" s="17"/>
    </x:row>
    <x:row r="63">
      <x:c r="A63" s="17" t="str">
        <x:v>Qwen3-Max</x:v>
      </x:c>
      <x:c r="B63" s="17" t="str">
        <x:v>Qwen3-Max</x:v>
      </x:c>
      <x:c r="C63" s="17" t="n">
        <x:v>45905</x:v>
      </x:c>
      <x:c r="D63" s="17" t="n">
        <x:v>143.95</x:v>
      </x:c>
      <x:c r="E63" s="17" t="n">
        <x:v>140.4</x:v>
      </x:c>
      <x:c r="F63" s="17" t="n">
        <x:v>155.83</x:v>
      </x:c>
      <x:c r="G63" s="17" t="str">
        <x:v>Alibaba</x:v>
      </x:c>
      <x:c r="H63" s="17" t="str">
        <x:v>China</x:v>
      </x:c>
      <x:c r="I63" s="17" t="str">
        <x:v>API access</x:v>
      </x:c>
      <x:c r="J63" s="17" t="str">
        <x:v>Closed weights</x:v>
      </x:c>
      <x:c r="K63" s="17"/>
      <x:c r="L63" s="17"/>
      <x:c r="M63" s="17"/>
      <x:c r="N63" s="17"/>
      <x:c r="O63" s="17"/>
      <x:c r="P63" s="17"/>
      <x:c r="Q63" s="17"/>
      <x:c r="R63" s="17"/>
      <x:c r="S63" s="17"/>
      <x:c r="T63" s="17"/>
      <x:c r="U63" s="17"/>
      <x:c r="V63" s="17"/>
      <x:c r="W63" s="17"/>
      <x:c r="X63" s="17"/>
      <x:c r="Y63" s="17"/>
      <x:c r="Z63" s="17"/>
    </x:row>
    <x:row r="64">
      <x:c r="A64" s="17" t="str">
        <x:v>GLM-4.7</x:v>
      </x:c>
      <x:c r="B64" s="17" t="str">
        <x:v>GLM-4.7</x:v>
      </x:c>
      <x:c r="C64" s="17" t="n">
        <x:v>46013</x:v>
      </x:c>
      <x:c r="D64" s="17" t="n">
        <x:v>143.73</x:v>
      </x:c>
      <x:c r="E64" s="17" t="n">
        <x:v>141.11</x:v>
      </x:c>
      <x:c r="F64" s="17" t="n">
        <x:v>145.38</x:v>
      </x:c>
      <x:c r="G64" s="17" t="str">
        <x:v>Z.ai (Zhipu AI)</x:v>
      </x:c>
      <x:c r="H64" s="17" t="str">
        <x:v>China</x:v>
      </x:c>
      <x:c r="I64" s="17" t="str">
        <x:v>Open weights (unrestricted)</x:v>
      </x:c>
      <x:c r="J64" s="17" t="str">
        <x:v>Open weights</x:v>
      </x:c>
      <x:c r="K64" s="17"/>
      <x:c r="L64" s="17"/>
      <x:c r="M64" s="17"/>
      <x:c r="N64" s="17"/>
      <x:c r="O64" s="17"/>
      <x:c r="P64" s="17"/>
      <x:c r="Q64" s="17"/>
      <x:c r="R64" s="17"/>
      <x:c r="S64" s="17"/>
      <x:c r="T64" s="17"/>
      <x:c r="U64" s="17"/>
      <x:c r="V64" s="17"/>
      <x:c r="W64" s="17"/>
      <x:c r="X64" s="17"/>
      <x:c r="Y64" s="17"/>
      <x:c r="Z64" s="17"/>
    </x:row>
    <x:row r="65">
      <x:c r="A65" s="17" t="str">
        <x:v>Gemini 2.5 Flash (Sep 2025)</x:v>
      </x:c>
      <x:c r="B65" s="17" t="str">
        <x:v>Gemini 2.5 Flash (Sep 2025)</x:v>
      </x:c>
      <x:c r="C65" s="17" t="n">
        <x:v>45925</x:v>
      </x:c>
      <x:c r="D65" s="17" t="n">
        <x:v>143.1</x:v>
      </x:c>
      <x:c r="E65" s="17" t="n">
        <x:v>138.81</x:v>
      </x:c>
      <x:c r="F65" s="17" t="n">
        <x:v>146.24</x:v>
      </x:c>
      <x:c r="G65" s="17" t="str">
        <x:v>Google DeepMind</x:v>
      </x:c>
      <x:c r="H65" s="17" t="str">
        <x:v>United States of America</x:v>
      </x:c>
      <x:c r="I65" s="17" t="str">
        <x:v>API access</x:v>
      </x:c>
      <x:c r="J65" s="17" t="str">
        <x:v>Closed weights</x:v>
      </x:c>
      <x:c r="K65" s="17"/>
      <x:c r="L65" s="17"/>
      <x:c r="M65" s="17"/>
      <x:c r="N65" s="17"/>
      <x:c r="O65" s="17"/>
      <x:c r="P65" s="17"/>
      <x:c r="Q65" s="17"/>
      <x:c r="R65" s="17"/>
      <x:c r="S65" s="17"/>
      <x:c r="T65" s="17"/>
      <x:c r="U65" s="17"/>
      <x:c r="V65" s="17"/>
      <x:c r="W65" s="17"/>
      <x:c r="X65" s="17"/>
      <x:c r="Y65" s="17"/>
      <x:c r="Z65" s="17"/>
    </x:row>
    <x:row r="66">
      <x:c r="A66" s="17" t="str">
        <x:v>Claude Opus 4</x:v>
      </x:c>
      <x:c r="B66" s="17" t="str">
        <x:v>Claude Opus 4</x:v>
      </x:c>
      <x:c r="C66" s="17" t="n">
        <x:v>45799</x:v>
      </x:c>
      <x:c r="D66" s="17" t="n">
        <x:v>142.89</x:v>
      </x:c>
      <x:c r="E66" s="17" t="n">
        <x:v>140.36</x:v>
      </x:c>
      <x:c r="F66" s="17" t="n">
        <x:v>144.3</x:v>
      </x:c>
      <x:c r="G66" s="17" t="str">
        <x:v>Anthropic</x:v>
      </x:c>
      <x:c r="H66" s="17" t="str">
        <x:v>United States of America</x:v>
      </x:c>
      <x:c r="I66" s="17" t="str">
        <x:v>API access</x:v>
      </x:c>
      <x:c r="J66" s="17" t="str">
        <x:v>Closed weights</x:v>
      </x:c>
      <x:c r="K66" s="17"/>
      <x:c r="L66" s="17"/>
      <x:c r="M66" s="17"/>
      <x:c r="N66" s="17"/>
      <x:c r="O66" s="17"/>
      <x:c r="P66" s="17"/>
      <x:c r="Q66" s="17"/>
      <x:c r="R66" s="17"/>
      <x:c r="S66" s="17"/>
      <x:c r="T66" s="17"/>
      <x:c r="U66" s="17"/>
      <x:c r="V66" s="17"/>
      <x:c r="W66" s="17"/>
      <x:c r="X66" s="17"/>
      <x:c r="Y66" s="17"/>
      <x:c r="Z66" s="17"/>
    </x:row>
    <x:row r="67">
      <x:c r="A67" s="17" t="str">
        <x:v>Claude Haiku 4.5</x:v>
      </x:c>
      <x:c r="B67" s="17" t="str">
        <x:v>Claude Haiku 4.5</x:v>
      </x:c>
      <x:c r="C67" s="17" t="n">
        <x:v>45945</x:v>
      </x:c>
      <x:c r="D67" s="17" t="n">
        <x:v>142.86</x:v>
      </x:c>
      <x:c r="E67" s="17" t="n">
        <x:v>139.6</x:v>
      </x:c>
      <x:c r="F67" s="17" t="n">
        <x:v>144.62</x:v>
      </x:c>
      <x:c r="G67" s="17" t="str">
        <x:v>Anthropic</x:v>
      </x:c>
      <x:c r="H67" s="17" t="str">
        <x:v>United States of America</x:v>
      </x:c>
      <x:c r="I67" s="17" t="str">
        <x:v>API access</x:v>
      </x:c>
      <x:c r="J67" s="17" t="str">
        <x:v>Closed weights</x:v>
      </x:c>
      <x:c r="K67" s="17"/>
      <x:c r="L67" s="17"/>
      <x:c r="M67" s="17"/>
      <x:c r="N67" s="17"/>
      <x:c r="O67" s="17"/>
      <x:c r="P67" s="17"/>
      <x:c r="Q67" s="17"/>
      <x:c r="R67" s="17"/>
      <x:c r="S67" s="17"/>
      <x:c r="T67" s="17"/>
      <x:c r="U67" s="17"/>
      <x:c r="V67" s="17"/>
      <x:c r="W67" s="17"/>
      <x:c r="X67" s="17"/>
      <x:c r="Y67" s="17"/>
      <x:c r="Z67" s="17"/>
    </x:row>
    <x:row r="68">
      <x:c r="A68" s="17" t="str">
        <x:v>Gemini 2.5 Pro (May 2025)</x:v>
      </x:c>
      <x:c r="B68" s="17" t="str">
        <x:v>Gemini 2.5 Pro (May 2025)</x:v>
      </x:c>
      <x:c r="C68" s="17" t="n">
        <x:v>45783</x:v>
      </x:c>
      <x:c r="D68" s="17" t="n">
        <x:v>142.83</x:v>
      </x:c>
      <x:c r="E68" s="17" t="n">
        <x:v>139.38</x:v>
      </x:c>
      <x:c r="F68" s="17" t="n">
        <x:v>145.35</x:v>
      </x:c>
      <x:c r="G68" s="17" t="str">
        <x:v>Google DeepMind</x:v>
      </x:c>
      <x:c r="H68" s="17" t="str">
        <x:v>United States of America</x:v>
      </x:c>
      <x:c r="I68" s="17" t="str">
        <x:v>API access</x:v>
      </x:c>
      <x:c r="J68" s="17" t="str">
        <x:v>Closed weights</x:v>
      </x:c>
      <x:c r="K68" s="17"/>
      <x:c r="L68" s="17"/>
      <x:c r="M68" s="17"/>
      <x:c r="N68" s="17"/>
      <x:c r="O68" s="17"/>
      <x:c r="P68" s="17"/>
      <x:c r="Q68" s="17"/>
      <x:c r="R68" s="17"/>
      <x:c r="S68" s="17"/>
      <x:c r="T68" s="17"/>
      <x:c r="U68" s="17"/>
      <x:c r="V68" s="17"/>
      <x:c r="W68" s="17"/>
      <x:c r="X68" s="17"/>
      <x:c r="Y68" s="17"/>
      <x:c r="Z68" s="17"/>
    </x:row>
    <x:row r="69">
      <x:c r="A69" s="17" t="str">
        <x:v>o1</x:v>
      </x:c>
      <x:c r="B69" s="17" t="str">
        <x:v>o1</x:v>
      </x:c>
      <x:c r="C69" s="17" t="n">
        <x:v>45631</x:v>
      </x:c>
      <x:c r="D69" s="17" t="n">
        <x:v>142.69</x:v>
      </x:c>
      <x:c r="E69" s="17" t="n">
        <x:v>140.88</x:v>
      </x:c>
      <x:c r="F69" s="17" t="n">
        <x:v>143.81</x:v>
      </x:c>
      <x:c r="G69" s="17" t="str">
        <x:v>OpenAI</x:v>
      </x:c>
      <x:c r="H69" s="17" t="str">
        <x:v>United States of America</x:v>
      </x:c>
      <x:c r="I69" s="17" t="str">
        <x:v>API access</x:v>
      </x:c>
      <x:c r="J69" s="17" t="str">
        <x:v>Closed weights</x:v>
      </x:c>
      <x:c r="K69" s="17"/>
      <x:c r="L69" s="17"/>
      <x:c r="M69" s="17"/>
      <x:c r="N69" s="17"/>
      <x:c r="O69" s="17"/>
      <x:c r="P69" s="17"/>
      <x:c r="Q69" s="17"/>
      <x:c r="R69" s="17"/>
      <x:c r="S69" s="17"/>
      <x:c r="T69" s="17"/>
      <x:c r="U69" s="17"/>
      <x:c r="V69" s="17"/>
      <x:c r="W69" s="17"/>
      <x:c r="X69" s="17"/>
      <x:c r="Y69" s="17"/>
      <x:c r="Z69" s="17"/>
    </x:row>
    <x:row r="70">
      <x:c r="A70" s="17" t="str">
        <x:v>Gemini 2.5 Flash (May 2025)</x:v>
      </x:c>
      <x:c r="B70" s="17" t="str">
        <x:v>Gemini 2.5 Flash (May 2025)</x:v>
      </x:c>
      <x:c r="C70" s="17" t="n">
        <x:v>45797</x:v>
      </x:c>
      <x:c r="D70" s="17" t="n">
        <x:v>142.24</x:v>
      </x:c>
      <x:c r="E70" s="17" t="n">
        <x:v>139.89</x:v>
      </x:c>
      <x:c r="F70" s="17" t="n">
        <x:v>143.54</x:v>
      </x:c>
      <x:c r="G70" s="17" t="str">
        <x:v>Google DeepMind</x:v>
      </x:c>
      <x:c r="H70" s="17" t="str">
        <x:v>United States of America</x:v>
      </x:c>
      <x:c r="I70" s="17" t="str">
        <x:v>API access</x:v>
      </x:c>
      <x:c r="J70" s="17" t="str">
        <x:v>Closed weights</x:v>
      </x:c>
      <x:c r="K70" s="17"/>
      <x:c r="L70" s="17"/>
      <x:c r="M70" s="17"/>
      <x:c r="N70" s="17"/>
      <x:c r="O70" s="17"/>
      <x:c r="P70" s="17"/>
      <x:c r="Q70" s="17"/>
      <x:c r="R70" s="17"/>
      <x:c r="S70" s="17"/>
      <x:c r="T70" s="17"/>
      <x:c r="U70" s="17"/>
      <x:c r="V70" s="17"/>
      <x:c r="W70" s="17"/>
      <x:c r="X70" s="17"/>
      <x:c r="Y70" s="17"/>
      <x:c r="Z70" s="17"/>
    </x:row>
    <x:row r="71">
      <x:c r="A71" s="17" t="str">
        <x:v>Claude Sonnet 4</x:v>
      </x:c>
      <x:c r="B71" s="17" t="str">
        <x:v>Claude Sonnet 4</x:v>
      </x:c>
      <x:c r="C71" s="17" t="n">
        <x:v>45799</x:v>
      </x:c>
      <x:c r="D71" s="17" t="n">
        <x:v>142.15</x:v>
      </x:c>
      <x:c r="E71" s="17" t="n">
        <x:v>139.04</x:v>
      </x:c>
      <x:c r="F71" s="17" t="n">
        <x:v>143.61</x:v>
      </x:c>
      <x:c r="G71" s="17" t="str">
        <x:v>Anthropic</x:v>
      </x:c>
      <x:c r="H71" s="17" t="str">
        <x:v>United States of America</x:v>
      </x:c>
      <x:c r="I71" s="17" t="str">
        <x:v>API access</x:v>
      </x:c>
      <x:c r="J71" s="17" t="str">
        <x:v>Closed weights</x:v>
      </x:c>
      <x:c r="K71" s="17"/>
      <x:c r="L71" s="17"/>
      <x:c r="M71" s="17"/>
      <x:c r="N71" s="17"/>
      <x:c r="O71" s="17"/>
      <x:c r="P71" s="17"/>
      <x:c r="Q71" s="17"/>
      <x:c r="R71" s="17"/>
      <x:c r="S71" s="17"/>
      <x:c r="T71" s="17"/>
      <x:c r="U71" s="17"/>
      <x:c r="V71" s="17"/>
      <x:c r="W71" s="17"/>
      <x:c r="X71" s="17"/>
      <x:c r="Y71" s="17"/>
      <x:c r="Z71" s="17"/>
    </x:row>
    <x:row r="72">
      <x:c r="A72" s="17" t="str">
        <x:v>DeepSeek-R1 (May 2025)</x:v>
      </x:c>
      <x:c r="B72" s="17" t="str">
        <x:v>DeepSeek-R1 (May 2025)</x:v>
      </x:c>
      <x:c r="C72" s="17" t="n">
        <x:v>45805</x:v>
      </x:c>
      <x:c r="D72" s="17" t="n">
        <x:v>142</x:v>
      </x:c>
      <x:c r="E72" s="17" t="n">
        <x:v>139.66</x:v>
      </x:c>
      <x:c r="F72" s="17" t="n">
        <x:v>143.43</x:v>
      </x:c>
      <x:c r="G72" s="17" t="str">
        <x:v>DeepSeek</x:v>
      </x:c>
      <x:c r="H72" s="17" t="str">
        <x:v>China</x:v>
      </x:c>
      <x:c r="I72" s="17" t="str">
        <x:v>Open weights (unrestricted)</x:v>
      </x:c>
      <x:c r="J72" s="17" t="str">
        <x:v>Open weights</x:v>
      </x:c>
      <x:c r="K72" s="17"/>
      <x:c r="L72" s="17"/>
      <x:c r="M72" s="17"/>
      <x:c r="N72" s="17"/>
      <x:c r="O72" s="17"/>
      <x:c r="P72" s="17"/>
      <x:c r="Q72" s="17"/>
      <x:c r="R72" s="17"/>
      <x:c r="S72" s="17"/>
      <x:c r="T72" s="17"/>
      <x:c r="U72" s="17"/>
      <x:c r="V72" s="17"/>
      <x:c r="W72" s="17"/>
      <x:c r="X72" s="17"/>
      <x:c r="Y72" s="17"/>
      <x:c r="Z72" s="17"/>
    </x:row>
    <x:row r="73">
      <x:c r="A73" s="17" t="str">
        <x:v>Claude 3.7 Sonnet</x:v>
      </x:c>
      <x:c r="B73" s="17" t="str">
        <x:v>Claude 3.7 Sonnet</x:v>
      </x:c>
      <x:c r="C73" s="17" t="n">
        <x:v>45712</x:v>
      </x:c>
      <x:c r="D73" s="17" t="n">
        <x:v>141.7</x:v>
      </x:c>
      <x:c r="E73" s="17" t="n">
        <x:v>139.28</x:v>
      </x:c>
      <x:c r="F73" s="17" t="n">
        <x:v>143.27</x:v>
      </x:c>
      <x:c r="G73" s="17" t="str">
        <x:v>Anthropic</x:v>
      </x:c>
      <x:c r="H73" s="17" t="str">
        <x:v>United States of America</x:v>
      </x:c>
      <x:c r="I73" s="17" t="str">
        <x:v>API access</x:v>
      </x:c>
      <x:c r="J73" s="17" t="str">
        <x:v>Closed weights</x:v>
      </x:c>
      <x:c r="K73" s="17"/>
      <x:c r="L73" s="17"/>
      <x:c r="M73" s="17"/>
      <x:c r="N73" s="17"/>
      <x:c r="O73" s="17"/>
      <x:c r="P73" s="17"/>
      <x:c r="Q73" s="17"/>
      <x:c r="R73" s="17"/>
      <x:c r="S73" s="17"/>
      <x:c r="T73" s="17"/>
      <x:c r="U73" s="17"/>
      <x:c r="V73" s="17"/>
      <x:c r="W73" s="17"/>
      <x:c r="X73" s="17"/>
      <x:c r="Y73" s="17"/>
      <x:c r="Z73" s="17"/>
    </x:row>
    <x:row r="74">
      <x:c r="A74" s="17" t="str">
        <x:v>o3-mini</x:v>
      </x:c>
      <x:c r="B74" s="17" t="str">
        <x:v>o3-mini</x:v>
      </x:c>
      <x:c r="C74" s="17" t="n">
        <x:v>45688</x:v>
      </x:c>
      <x:c r="D74" s="17" t="n">
        <x:v>141.41</x:v>
      </x:c>
      <x:c r="E74" s="17" t="n">
        <x:v>137.82</x:v>
      </x:c>
      <x:c r="F74" s="17" t="n">
        <x:v>142.81</x:v>
      </x:c>
      <x:c r="G74" s="17" t="str">
        <x:v>OpenAI</x:v>
      </x:c>
      <x:c r="H74" s="17" t="str">
        <x:v>United States of America</x:v>
      </x:c>
      <x:c r="I74" s="17" t="str">
        <x:v>API access</x:v>
      </x:c>
      <x:c r="J74" s="17" t="str">
        <x:v>Closed weights</x:v>
      </x:c>
      <x:c r="K74" s="17"/>
      <x:c r="L74" s="17"/>
      <x:c r="M74" s="17"/>
      <x:c r="N74" s="17"/>
      <x:c r="O74" s="17"/>
      <x:c r="P74" s="17"/>
      <x:c r="Q74" s="17"/>
      <x:c r="R74" s="17"/>
      <x:c r="S74" s="17"/>
      <x:c r="T74" s="17"/>
      <x:c r="U74" s="17"/>
      <x:c r="V74" s="17"/>
      <x:c r="W74" s="17"/>
      <x:c r="X74" s="17"/>
      <x:c r="Y74" s="17"/>
      <x:c r="Z74" s="17"/>
    </x:row>
    <x:row r="75">
      <x:c r="A75" s="17" t="str">
        <x:v>Grok-3 mini</x:v>
      </x:c>
      <x:c r="B75" s="17" t="str">
        <x:v>Grok-3 mini</x:v>
      </x:c>
      <x:c r="C75" s="17" t="n">
        <x:v>45707</x:v>
      </x:c>
      <x:c r="D75" s="17" t="n">
        <x:v>141.01</x:v>
      </x:c>
      <x:c r="E75" s="17" t="n">
        <x:v>137.89</x:v>
      </x:c>
      <x:c r="F75" s="17" t="n">
        <x:v>142.63</x:v>
      </x:c>
      <x:c r="G75" s="17" t="str">
        <x:v>xAI</x:v>
      </x:c>
      <x:c r="H75" s="17" t="str">
        <x:v>United States of America</x:v>
      </x:c>
      <x:c r="I75" s="17" t="str">
        <x:v>API access</x:v>
      </x:c>
      <x:c r="J75" s="17" t="str">
        <x:v>Closed weights</x:v>
      </x:c>
      <x:c r="K75" s="17"/>
      <x:c r="L75" s="17"/>
      <x:c r="M75" s="17"/>
      <x:c r="N75" s="17"/>
      <x:c r="O75" s="17"/>
      <x:c r="P75" s="17"/>
      <x:c r="Q75" s="17"/>
      <x:c r="R75" s="17"/>
      <x:c r="S75" s="17"/>
      <x:c r="T75" s="17"/>
      <x:c r="U75" s="17"/>
      <x:c r="V75" s="17"/>
      <x:c r="W75" s="17"/>
      <x:c r="X75" s="17"/>
      <x:c r="Y75" s="17"/>
      <x:c r="Z75" s="17"/>
    </x:row>
    <x:row r="76">
      <x:c r="A76" s="17" t="str">
        <x:v>Kimi K2 (Sep 2025)</x:v>
      </x:c>
      <x:c r="B76" s="17" t="str">
        <x:v>Kimi K2 (Sep 2025)</x:v>
      </x:c>
      <x:c r="C76" s="17" t="n">
        <x:v>45849</x:v>
      </x:c>
      <x:c r="D76" s="17" t="n">
        <x:v>140.98</x:v>
      </x:c>
      <x:c r="E76" s="17" t="n">
        <x:v>138.39</x:v>
      </x:c>
      <x:c r="F76" s="17" t="n">
        <x:v>142.27</x:v>
      </x:c>
      <x:c r="G76" s="17" t="str">
        <x:v>Moonshot</x:v>
      </x:c>
      <x:c r="H76" s="17" t="str">
        <x:v>China</x:v>
      </x:c>
      <x:c r="I76" s="17" t="str">
        <x:v>Open weights (restricted use)</x:v>
      </x:c>
      <x:c r="J76" s="17" t="str">
        <x:v>Open weights</x:v>
      </x:c>
      <x:c r="K76" s="17"/>
      <x:c r="L76" s="17"/>
      <x:c r="M76" s="17"/>
      <x:c r="N76" s="17"/>
      <x:c r="O76" s="17"/>
      <x:c r="P76" s="17"/>
      <x:c r="Q76" s="17"/>
      <x:c r="R76" s="17"/>
      <x:c r="S76" s="17"/>
      <x:c r="T76" s="17"/>
      <x:c r="U76" s="17"/>
      <x:c r="V76" s="17"/>
      <x:c r="W76" s="17"/>
      <x:c r="X76" s="17"/>
      <x:c r="Y76" s="17"/>
      <x:c r="Z76" s="17"/>
    </x:row>
    <x:row r="77">
      <x:c r="A77" s="17" t="str">
        <x:v>GLM-4.6</x:v>
      </x:c>
      <x:c r="B77" s="17" t="str">
        <x:v>GLM-4.6</x:v>
      </x:c>
      <x:c r="C77" s="17" t="n">
        <x:v>45930</x:v>
      </x:c>
      <x:c r="D77" s="17" t="n">
        <x:v>140.95</x:v>
      </x:c>
      <x:c r="E77" s="17" t="n">
        <x:v>136.28</x:v>
      </x:c>
      <x:c r="F77" s="17" t="n">
        <x:v>142.51</x:v>
      </x:c>
      <x:c r="G77" s="17" t="str">
        <x:v>Z.ai (Zhipu AI),Tsinghua University</x:v>
      </x:c>
      <x:c r="H77" s="17" t="str">
        <x:v>China</x:v>
      </x:c>
      <x:c r="I77" s="17" t="str">
        <x:v>Open weights (unrestricted)</x:v>
      </x:c>
      <x:c r="J77" s="17" t="str">
        <x:v>Open weights</x:v>
      </x:c>
      <x:c r="K77" s="17"/>
      <x:c r="L77" s="17"/>
      <x:c r="M77" s="17"/>
      <x:c r="N77" s="17"/>
      <x:c r="O77" s="17"/>
      <x:c r="P77" s="17"/>
      <x:c r="Q77" s="17"/>
      <x:c r="R77" s="17"/>
      <x:c r="S77" s="17"/>
      <x:c r="T77" s="17"/>
      <x:c r="U77" s="17"/>
      <x:c r="V77" s="17"/>
      <x:c r="W77" s="17"/>
      <x:c r="X77" s="17"/>
      <x:c r="Y77" s="17"/>
      <x:c r="Z77" s="17"/>
    </x:row>
    <x:row r="78">
      <x:c r="A78" s="17" t="str">
        <x:v>GPT-5 nano</x:v>
      </x:c>
      <x:c r="B78" s="17" t="str">
        <x:v>GPT-5 nano</x:v>
      </x:c>
      <x:c r="C78" s="17" t="n">
        <x:v>45876</x:v>
      </x:c>
      <x:c r="D78" s="17" t="n">
        <x:v>140.85</x:v>
      </x:c>
      <x:c r="E78" s="17" t="n">
        <x:v>136.43</x:v>
      </x:c>
      <x:c r="F78" s="17" t="n">
        <x:v>142.54</x:v>
      </x:c>
      <x:c r="G78" s="17" t="str">
        <x:v>OpenAI</x:v>
      </x:c>
      <x:c r="H78" s="17" t="str">
        <x:v>United States of America</x:v>
      </x:c>
      <x:c r="I78" s="17" t="str">
        <x:v>API access</x:v>
      </x:c>
      <x:c r="J78" s="17" t="str">
        <x:v>Closed weights</x:v>
      </x:c>
      <x:c r="K78" s="17"/>
      <x:c r="L78" s="17"/>
      <x:c r="M78" s="17"/>
      <x:c r="N78" s="17"/>
      <x:c r="O78" s="17"/>
      <x:c r="P78" s="17"/>
      <x:c r="Q78" s="17"/>
      <x:c r="R78" s="17"/>
      <x:c r="S78" s="17"/>
      <x:c r="T78" s="17"/>
      <x:c r="U78" s="17"/>
      <x:c r="V78" s="17"/>
      <x:c r="W78" s="17"/>
      <x:c r="X78" s="17"/>
      <x:c r="Y78" s="17"/>
      <x:c r="Z78" s="17"/>
    </x:row>
    <x:row r="79">
      <x:c r="A79" s="17" t="str">
        <x:v>Gemini 2.5 Flash (Apr 2025)</x:v>
      </x:c>
      <x:c r="B79" s="17" t="str">
        <x:v>Gemini 2.5 Flash (Apr 2025)</x:v>
      </x:c>
      <x:c r="C79" s="17" t="n">
        <x:v>45764</x:v>
      </x:c>
      <x:c r="D79" s="17" t="n">
        <x:v>140.61</x:v>
      </x:c>
      <x:c r="E79" s="17" t="n">
        <x:v>135.95</x:v>
      </x:c>
      <x:c r="F79" s="17" t="n">
        <x:v>142.64</x:v>
      </x:c>
      <x:c r="G79" s="17" t="str">
        <x:v>Google DeepMind</x:v>
      </x:c>
      <x:c r="H79" s="17" t="str">
        <x:v>United States of America</x:v>
      </x:c>
      <x:c r="I79" s="17" t="str">
        <x:v>API access</x:v>
      </x:c>
      <x:c r="J79" s="17" t="str">
        <x:v>Closed weights</x:v>
      </x:c>
      <x:c r="K79" s="17"/>
      <x:c r="L79" s="17"/>
      <x:c r="M79" s="17"/>
      <x:c r="N79" s="17"/>
      <x:c r="O79" s="17"/>
      <x:c r="P79" s="17"/>
      <x:c r="Q79" s="17"/>
      <x:c r="R79" s="17"/>
      <x:c r="S79" s="17"/>
      <x:c r="T79" s="17"/>
      <x:c r="U79" s="17"/>
      <x:c r="V79" s="17"/>
      <x:c r="W79" s="17"/>
      <x:c r="X79" s="17"/>
      <x:c r="Y79" s="17"/>
      <x:c r="Z79" s="17"/>
    </x:row>
    <x:row r="80">
      <x:c r="A80" s="17" t="str">
        <x:v>gpt-oss-120b</x:v>
      </x:c>
      <x:c r="B80" s="17" t="str">
        <x:v>gpt-oss-120b</x:v>
      </x:c>
      <x:c r="C80" s="17" t="n">
        <x:v>45874</x:v>
      </x:c>
      <x:c r="D80" s="17" t="n">
        <x:v>140.57</x:v>
      </x:c>
      <x:c r="E80" s="17" t="n">
        <x:v>136.18</x:v>
      </x:c>
      <x:c r="F80" s="17" t="n">
        <x:v>143.08</x:v>
      </x:c>
      <x:c r="G80" s="17" t="str">
        <x:v>OpenAI</x:v>
      </x:c>
      <x:c r="H80" s="17" t="str">
        <x:v>United States of America</x:v>
      </x:c>
      <x:c r="I80" s="17" t="str">
        <x:v>Open weights (unrestricted)</x:v>
      </x:c>
      <x:c r="J80" s="17" t="str">
        <x:v>Open weights</x:v>
      </x:c>
      <x:c r="K80" s="17"/>
      <x:c r="L80" s="17"/>
      <x:c r="M80" s="17"/>
      <x:c r="N80" s="17"/>
      <x:c r="O80" s="17"/>
      <x:c r="P80" s="17"/>
      <x:c r="Q80" s="17"/>
      <x:c r="R80" s="17"/>
      <x:c r="S80" s="17"/>
      <x:c r="T80" s="17"/>
      <x:c r="U80" s="17"/>
      <x:c r="V80" s="17"/>
      <x:c r="W80" s="17"/>
      <x:c r="X80" s="17"/>
      <x:c r="Y80" s="17"/>
      <x:c r="Z80" s="17"/>
    </x:row>
    <x:row r="81">
      <x:c r="A81" s="17" t="str">
        <x:v>Kimi K2 (Jul 2025)</x:v>
      </x:c>
      <x:c r="B81" s="17" t="str">
        <x:v>Kimi K2 (Jul 2025)</x:v>
      </x:c>
      <x:c r="C81" s="17" t="n">
        <x:v>45849</x:v>
      </x:c>
      <x:c r="D81" s="17" t="n">
        <x:v>140.45</x:v>
      </x:c>
      <x:c r="E81" s="17" t="n">
        <x:v>137</x:v>
      </x:c>
      <x:c r="F81" s="17" t="n">
        <x:v>142.06</x:v>
      </x:c>
      <x:c r="G81" s="17" t="str">
        <x:v>Moonshot</x:v>
      </x:c>
      <x:c r="H81" s="17" t="str">
        <x:v>China</x:v>
      </x:c>
      <x:c r="I81" s="17" t="str">
        <x:v>Open weights (restricted use)</x:v>
      </x:c>
      <x:c r="J81" s="17" t="str">
        <x:v>Open weights</x:v>
      </x:c>
      <x:c r="K81" s="17"/>
      <x:c r="L81" s="17"/>
      <x:c r="M81" s="17"/>
      <x:c r="N81" s="17"/>
      <x:c r="O81" s="17"/>
      <x:c r="P81" s="17"/>
      <x:c r="Q81" s="17"/>
      <x:c r="R81" s="17"/>
      <x:c r="S81" s="17"/>
      <x:c r="T81" s="17"/>
      <x:c r="U81" s="17"/>
      <x:c r="V81" s="17"/>
      <x:c r="W81" s="17"/>
      <x:c r="X81" s="17"/>
      <x:c r="Y81" s="17"/>
      <x:c r="Z81" s="17"/>
    </x:row>
    <x:row r="82">
      <x:c r="A82" s="17" t="str">
        <x:v>Gemini 2.5 Flash (Jun 2025)</x:v>
      </x:c>
      <x:c r="B82" s="17" t="str">
        <x:v>Gemini 2.5 Flash (Jun 2025)</x:v>
      </x:c>
      <x:c r="C82" s="17" t="n">
        <x:v>45825</x:v>
      </x:c>
      <x:c r="D82" s="17" t="n">
        <x:v>140.26</x:v>
      </x:c>
      <x:c r="E82" s="17" t="n">
        <x:v>136.94</x:v>
      </x:c>
      <x:c r="F82" s="17" t="n">
        <x:v>142</x:v>
      </x:c>
      <x:c r="G82" s="17" t="str">
        <x:v>Google DeepMind</x:v>
      </x:c>
      <x:c r="H82" s="17" t="str">
        <x:v>United States of America</x:v>
      </x:c>
      <x:c r="I82" s="17" t="str">
        <x:v>API access</x:v>
      </x:c>
      <x:c r="J82" s="17" t="str">
        <x:v>Closed weights</x:v>
      </x:c>
      <x:c r="K82" s="17"/>
      <x:c r="L82" s="17"/>
      <x:c r="M82" s="17"/>
      <x:c r="N82" s="17"/>
      <x:c r="O82" s="17"/>
      <x:c r="P82" s="17"/>
      <x:c r="Q82" s="17"/>
      <x:c r="R82" s="17"/>
      <x:c r="S82" s="17"/>
      <x:c r="T82" s="17"/>
      <x:c r="U82" s="17"/>
      <x:c r="V82" s="17"/>
      <x:c r="W82" s="17"/>
      <x:c r="X82" s="17"/>
      <x:c r="Y82" s="17"/>
      <x:c r="Z82" s="17"/>
    </x:row>
    <x:row r="83">
      <x:c r="A83" s="17" t="str">
        <x:v>DeepSeek-R1</x:v>
      </x:c>
      <x:c r="B83" s="17" t="str">
        <x:v>DeepSeek-R1</x:v>
      </x:c>
      <x:c r="C83" s="17" t="n">
        <x:v>45677</x:v>
      </x:c>
      <x:c r="D83" s="17" t="n">
        <x:v>139.67</x:v>
      </x:c>
      <x:c r="E83" s="17" t="n">
        <x:v>136.9</x:v>
      </x:c>
      <x:c r="F83" s="17" t="n">
        <x:v>140.9</x:v>
      </x:c>
      <x:c r="G83" s="17" t="str">
        <x:v>DeepSeek</x:v>
      </x:c>
      <x:c r="H83" s="17" t="str">
        <x:v>China</x:v>
      </x:c>
      <x:c r="I83" s="17" t="str">
        <x:v>Open weights (unrestricted)</x:v>
      </x:c>
      <x:c r="J83" s="17" t="str">
        <x:v>Open weights</x:v>
      </x:c>
      <x:c r="K83" s="17"/>
      <x:c r="L83" s="17"/>
      <x:c r="M83" s="17"/>
      <x:c r="N83" s="17"/>
      <x:c r="O83" s="17"/>
      <x:c r="P83" s="17"/>
      <x:c r="Q83" s="17"/>
      <x:c r="R83" s="17"/>
      <x:c r="S83" s="17"/>
      <x:c r="T83" s="17"/>
      <x:c r="U83" s="17"/>
      <x:c r="V83" s="17"/>
      <x:c r="W83" s="17"/>
      <x:c r="X83" s="17"/>
      <x:c r="Y83" s="17"/>
      <x:c r="Z83" s="17"/>
    </x:row>
    <x:row r="84">
      <x:c r="A84" s="17" t="str">
        <x:v>Qwen3-235B-A22B</x:v>
      </x:c>
      <x:c r="B84" s="17" t="str">
        <x:v>Qwen3-235B-A22B</x:v>
      </x:c>
      <x:c r="C84" s="17" t="n">
        <x:v>45775</x:v>
      </x:c>
      <x:c r="D84" s="17" t="n">
        <x:v>139.58</x:v>
      </x:c>
      <x:c r="E84" s="17" t="n">
        <x:v>134.79</x:v>
      </x:c>
      <x:c r="F84" s="17" t="n">
        <x:v>141.08</x:v>
      </x:c>
      <x:c r="G84" s="17" t="str">
        <x:v>Alibaba</x:v>
      </x:c>
      <x:c r="H84" s="17" t="str">
        <x:v>China</x:v>
      </x:c>
      <x:c r="I84" s="17" t="str">
        <x:v>Open weights (unrestricted)</x:v>
      </x:c>
      <x:c r="J84" s="17" t="str">
        <x:v>Open weights</x:v>
      </x:c>
      <x:c r="K84" s="17"/>
      <x:c r="L84" s="17"/>
      <x:c r="M84" s="17"/>
      <x:c r="N84" s="17"/>
      <x:c r="O84" s="17"/>
      <x:c r="P84" s="17"/>
      <x:c r="Q84" s="17"/>
      <x:c r="R84" s="17"/>
      <x:c r="S84" s="17"/>
      <x:c r="T84" s="17"/>
      <x:c r="U84" s="17"/>
      <x:c r="V84" s="17"/>
      <x:c r="W84" s="17"/>
      <x:c r="X84" s="17"/>
      <x:c r="Y84" s="17"/>
      <x:c r="Z84" s="17"/>
    </x:row>
    <x:row r="85">
      <x:c r="A85" s="17" t="str">
        <x:v>Grok 3</x:v>
      </x:c>
      <x:c r="B85" s="17" t="str">
        <x:v>Grok 3</x:v>
      </x:c>
      <x:c r="C85" s="17" t="n">
        <x:v>45705</x:v>
      </x:c>
      <x:c r="D85" s="17" t="n">
        <x:v>139.02</x:v>
      </x:c>
      <x:c r="E85" s="17" t="n">
        <x:v>136.17</x:v>
      </x:c>
      <x:c r="F85" s="17" t="n">
        <x:v>140.24</x:v>
      </x:c>
      <x:c r="G85" s="17" t="str">
        <x:v>xAI</x:v>
      </x:c>
      <x:c r="H85" s="17" t="str">
        <x:v>United States of America</x:v>
      </x:c>
      <x:c r="I85" s="17" t="str">
        <x:v>API access</x:v>
      </x:c>
      <x:c r="J85" s="17" t="str">
        <x:v>Closed weights</x:v>
      </x:c>
      <x:c r="K85" s="17"/>
      <x:c r="L85" s="17"/>
      <x:c r="M85" s="17"/>
      <x:c r="N85" s="17"/>
      <x:c r="O85" s="17"/>
      <x:c r="P85" s="17"/>
      <x:c r="Q85" s="17"/>
      <x:c r="R85" s="17"/>
      <x:c r="S85" s="17"/>
      <x:c r="T85" s="17"/>
      <x:c r="U85" s="17"/>
      <x:c r="V85" s="17"/>
      <x:c r="W85" s="17"/>
      <x:c r="X85" s="17"/>
      <x:c r="Y85" s="17"/>
      <x:c r="Z85" s="17"/>
    </x:row>
    <x:row r="86">
      <x:c r="A86" s="17" t="str">
        <x:v>Qwen3-235B-A22B-Instruct (Jul 2025)</x:v>
      </x:c>
      <x:c r="B86" s="17" t="str">
        <x:v>Qwen3-235B-A22B-Instruct (Jul 2025)</x:v>
      </x:c>
      <x:c r="C86" s="17" t="n">
        <x:v>45863</x:v>
      </x:c>
      <x:c r="D86" s="17" t="n">
        <x:v>138.96</x:v>
      </x:c>
      <x:c r="E86" s="17" t="n">
        <x:v>135.35</x:v>
      </x:c>
      <x:c r="F86" s="17" t="n">
        <x:v>140.84</x:v>
      </x:c>
      <x:c r="G86" s="17" t="str">
        <x:v>Alibaba</x:v>
      </x:c>
      <x:c r="H86" s="17" t="str">
        <x:v>China</x:v>
      </x:c>
      <x:c r="I86" s="17" t="str">
        <x:v>Open weights (unrestricted)</x:v>
      </x:c>
      <x:c r="J86" s="17" t="str">
        <x:v>Open weights</x:v>
      </x:c>
      <x:c r="K86" s="17"/>
      <x:c r="L86" s="17"/>
      <x:c r="M86" s="17"/>
      <x:c r="N86" s="17"/>
      <x:c r="O86" s="17"/>
      <x:c r="P86" s="17"/>
      <x:c r="Q86" s="17"/>
      <x:c r="R86" s="17"/>
      <x:c r="S86" s="17"/>
      <x:c r="T86" s="17"/>
      <x:c r="U86" s="17"/>
      <x:c r="V86" s="17"/>
      <x:c r="W86" s="17"/>
      <x:c r="X86" s="17"/>
      <x:c r="Y86" s="17"/>
      <x:c r="Z86" s="17"/>
    </x:row>
    <x:row r="87">
      <x:c r="A87" s="17" t="str">
        <x:v>DeepSeek-V3.1</x:v>
      </x:c>
      <x:c r="B87" s="17" t="str">
        <x:v>DeepSeek-V3.1</x:v>
      </x:c>
      <x:c r="C87" s="17" t="n">
        <x:v>45890</x:v>
      </x:c>
      <x:c r="D87" s="17" t="n">
        <x:v>138.68</x:v>
      </x:c>
      <x:c r="E87" s="17" t="n">
        <x:v>135.73</x:v>
      </x:c>
      <x:c r="F87" s="17" t="n">
        <x:v>142.57</x:v>
      </x:c>
      <x:c r="G87" s="17" t="str">
        <x:v>DeepSeek</x:v>
      </x:c>
      <x:c r="H87" s="17" t="str">
        <x:v>China</x:v>
      </x:c>
      <x:c r="I87" s="17" t="str">
        <x:v>Open weights (unrestricted)</x:v>
      </x:c>
      <x:c r="J87" s="17" t="str">
        <x:v>Open weights</x:v>
      </x:c>
      <x:c r="K87" s="17"/>
      <x:c r="L87" s="17"/>
      <x:c r="M87" s="17"/>
      <x:c r="N87" s="17"/>
      <x:c r="O87" s="17"/>
      <x:c r="P87" s="17"/>
      <x:c r="Q87" s="17"/>
      <x:c r="R87" s="17"/>
      <x:c r="S87" s="17"/>
      <x:c r="T87" s="17"/>
      <x:c r="U87" s="17"/>
      <x:c r="V87" s="17"/>
      <x:c r="W87" s="17"/>
      <x:c r="X87" s="17"/>
      <x:c r="Y87" s="17"/>
      <x:c r="Z87" s="17"/>
    </x:row>
    <x:row r="88">
      <x:c r="A88" s="17" t="str">
        <x:v>GPT-4.5</x:v>
      </x:c>
      <x:c r="B88" s="17" t="str">
        <x:v>GPT-4.5</x:v>
      </x:c>
      <x:c r="C88" s="17" t="n">
        <x:v>45715</x:v>
      </x:c>
      <x:c r="D88" s="17" t="n">
        <x:v>137.54</x:v>
      </x:c>
      <x:c r="E88" s="17" t="n">
        <x:v>134.46</x:v>
      </x:c>
      <x:c r="F88" s="17" t="n">
        <x:v>139.14</x:v>
      </x:c>
      <x:c r="G88" s="17" t="str">
        <x:v>OpenAI</x:v>
      </x:c>
      <x:c r="H88" s="17" t="str">
        <x:v>United States of America</x:v>
      </x:c>
      <x:c r="I88" s="17" t="str">
        <x:v>API access</x:v>
      </x:c>
      <x:c r="J88" s="17" t="str">
        <x:v>Closed weights</x:v>
      </x:c>
      <x:c r="K88" s="17"/>
      <x:c r="L88" s="17"/>
      <x:c r="M88" s="17"/>
      <x:c r="N88" s="17"/>
      <x:c r="O88" s="17"/>
      <x:c r="P88" s="17"/>
      <x:c r="Q88" s="17"/>
      <x:c r="R88" s="17"/>
      <x:c r="S88" s="17"/>
      <x:c r="T88" s="17"/>
      <x:c r="U88" s="17"/>
      <x:c r="V88" s="17"/>
      <x:c r="W88" s="17"/>
      <x:c r="X88" s="17"/>
      <x:c r="Y88" s="17"/>
      <x:c r="Z88" s="17"/>
    </x:row>
    <x:row r="89">
      <x:c r="A89" s="17" t="str">
        <x:v>GPT-4.1</x:v>
      </x:c>
      <x:c r="B89" s="17" t="str">
        <x:v>GPT-4.1</x:v>
      </x:c>
      <x:c r="C89" s="17" t="n">
        <x:v>45761</x:v>
      </x:c>
      <x:c r="D89" s="17" t="n">
        <x:v>137.46</x:v>
      </x:c>
      <x:c r="E89" s="17" t="n">
        <x:v>134.54</x:v>
      </x:c>
      <x:c r="F89" s="17" t="n">
        <x:v>139.14</x:v>
      </x:c>
      <x:c r="G89" s="17" t="str">
        <x:v>OpenAI</x:v>
      </x:c>
      <x:c r="H89" s="17" t="str">
        <x:v>United States of America</x:v>
      </x:c>
      <x:c r="I89" s="17" t="str">
        <x:v>API access</x:v>
      </x:c>
      <x:c r="J89" s="17" t="str">
        <x:v>Closed weights</x:v>
      </x:c>
      <x:c r="K89" s="17"/>
      <x:c r="L89" s="17"/>
      <x:c r="M89" s="17"/>
      <x:c r="N89" s="17"/>
      <x:c r="O89" s="17"/>
      <x:c r="P89" s="17"/>
      <x:c r="Q89" s="17"/>
      <x:c r="R89" s="17"/>
      <x:c r="S89" s="17"/>
      <x:c r="T89" s="17"/>
      <x:c r="U89" s="17"/>
      <x:c r="V89" s="17"/>
      <x:c r="W89" s="17"/>
      <x:c r="X89" s="17"/>
      <x:c r="Y89" s="17"/>
      <x:c r="Z89" s="17"/>
    </x:row>
    <x:row r="90">
      <x:c r="A90" s="17" t="str">
        <x:v>DeepSeek-V3 (Mar 2025)</x:v>
      </x:c>
      <x:c r="B90" s="17" t="str">
        <x:v>DeepSeek-V3 (Mar 2025)</x:v>
      </x:c>
      <x:c r="C90" s="17" t="n">
        <x:v>45740</x:v>
      </x:c>
      <x:c r="D90" s="17" t="n">
        <x:v>137.04</x:v>
      </x:c>
      <x:c r="E90" s="17" t="n">
        <x:v>133.64</x:v>
      </x:c>
      <x:c r="F90" s="17" t="n">
        <x:v>138.66</x:v>
      </x:c>
      <x:c r="G90" s="17" t="str">
        <x:v>DeepSeek</x:v>
      </x:c>
      <x:c r="H90" s="17" t="str">
        <x:v>China</x:v>
      </x:c>
      <x:c r="I90" s="17" t="str">
        <x:v>Open weights (restricted use)</x:v>
      </x:c>
      <x:c r="J90" s="17" t="str">
        <x:v>Open weights</x:v>
      </x:c>
      <x:c r="K90" s="17"/>
      <x:c r="L90" s="17"/>
      <x:c r="M90" s="17"/>
      <x:c r="N90" s="17"/>
      <x:c r="O90" s="17"/>
      <x:c r="P90" s="17"/>
      <x:c r="Q90" s="17"/>
      <x:c r="R90" s="17"/>
      <x:c r="S90" s="17"/>
      <x:c r="T90" s="17"/>
      <x:c r="U90" s="17"/>
      <x:c r="V90" s="17"/>
      <x:c r="W90" s="17"/>
      <x:c r="X90" s="17"/>
      <x:c r="Y90" s="17"/>
      <x:c r="Z90" s="17"/>
    </x:row>
    <x:row r="91">
      <x:c r="A91" s="17" t="str">
        <x:v>o1-mini</x:v>
      </x:c>
      <x:c r="B91" s="17" t="str">
        <x:v>o1-mini</x:v>
      </x:c>
      <x:c r="C91" s="17" t="n">
        <x:v>45547</x:v>
      </x:c>
      <x:c r="D91" s="17" t="n">
        <x:v>136.56</x:v>
      </x:c>
      <x:c r="E91" s="17" t="n">
        <x:v>132.78</x:v>
      </x:c>
      <x:c r="F91" s="17" t="n">
        <x:v>138</x:v>
      </x:c>
      <x:c r="G91" s="17" t="str">
        <x:v>OpenAI</x:v>
      </x:c>
      <x:c r="H91" s="17" t="str">
        <x:v>United States of America</x:v>
      </x:c>
      <x:c r="I91" s="17" t="str">
        <x:v>API access</x:v>
      </x:c>
      <x:c r="J91" s="17" t="str">
        <x:v>Closed weights</x:v>
      </x:c>
      <x:c r="K91" s="17"/>
      <x:c r="L91" s="17"/>
      <x:c r="M91" s="17"/>
      <x:c r="N91" s="17"/>
      <x:c r="O91" s="17"/>
      <x:c r="P91" s="17"/>
      <x:c r="Q91" s="17"/>
      <x:c r="R91" s="17"/>
      <x:c r="S91" s="17"/>
      <x:c r="T91" s="17"/>
      <x:c r="U91" s="17"/>
      <x:c r="V91" s="17"/>
      <x:c r="W91" s="17"/>
      <x:c r="X91" s="17"/>
      <x:c r="Y91" s="17"/>
      <x:c r="Z91" s="17"/>
    </x:row>
    <x:row r="92">
      <x:c r="A92" s="17" t="str">
        <x:v>Gemini 2.0 Flash Thinking (Jan 2025)</x:v>
      </x:c>
      <x:c r="B92" s="17" t="str">
        <x:v>Gemini 2.0 Flash Thinking (Jan 2025)</x:v>
      </x:c>
      <x:c r="C92" s="17" t="n">
        <x:v>45678</x:v>
      </x:c>
      <x:c r="D92" s="17" t="n">
        <x:v>136.23</x:v>
      </x:c>
      <x:c r="E92" s="17" t="n">
        <x:v>130.57</x:v>
      </x:c>
      <x:c r="F92" s="17" t="n">
        <x:v>139</x:v>
      </x:c>
      <x:c r="G92" s="17" t="str">
        <x:v>Google DeepMind,Google</x:v>
      </x:c>
      <x:c r="H92" s="17" t="str">
        <x:v>United States of America</x:v>
      </x:c>
      <x:c r="I92" s="17" t="str">
        <x:v>API access</x:v>
      </x:c>
      <x:c r="J92" s="17" t="str">
        <x:v>Closed weights</x:v>
      </x:c>
      <x:c r="K92" s="17"/>
      <x:c r="L92" s="17"/>
      <x:c r="M92" s="17"/>
      <x:c r="N92" s="17"/>
      <x:c r="O92" s="17"/>
      <x:c r="P92" s="17"/>
      <x:c r="Q92" s="17"/>
      <x:c r="R92" s="17"/>
      <x:c r="S92" s="17"/>
      <x:c r="T92" s="17"/>
      <x:c r="U92" s="17"/>
      <x:c r="V92" s="17"/>
      <x:c r="W92" s="17"/>
      <x:c r="X92" s="17"/>
      <x:c r="Y92" s="17"/>
      <x:c r="Z92" s="17"/>
    </x:row>
    <x:row r="93">
      <x:c r="A93" s="17" t="str">
        <x:v>o1-preview</x:v>
      </x:c>
      <x:c r="B93" s="17" t="str">
        <x:v>o1-preview</x:v>
      </x:c>
      <x:c r="C93" s="17" t="n">
        <x:v>45547</x:v>
      </x:c>
      <x:c r="D93" s="17" t="n">
        <x:v>135.81</x:v>
      </x:c>
      <x:c r="E93" s="17" t="n">
        <x:v>132.17</x:v>
      </x:c>
      <x:c r="F93" s="17" t="n">
        <x:v>139.39</x:v>
      </x:c>
      <x:c r="G93" s="17" t="str">
        <x:v>OpenAI</x:v>
      </x:c>
      <x:c r="H93" s="17" t="str">
        <x:v>United States of America</x:v>
      </x:c>
      <x:c r="I93" s="17" t="str">
        <x:v>API access</x:v>
      </x:c>
      <x:c r="J93" s="17" t="str">
        <x:v>Closed weights</x:v>
      </x:c>
      <x:c r="K93" s="17"/>
      <x:c r="L93" s="17"/>
      <x:c r="M93" s="17"/>
      <x:c r="N93" s="17"/>
      <x:c r="O93" s="17"/>
      <x:c r="P93" s="17"/>
      <x:c r="Q93" s="17"/>
      <x:c r="R93" s="17"/>
      <x:c r="S93" s="17"/>
      <x:c r="T93" s="17"/>
      <x:c r="U93" s="17"/>
      <x:c r="V93" s="17"/>
      <x:c r="W93" s="17"/>
      <x:c r="X93" s="17"/>
      <x:c r="Y93" s="17"/>
      <x:c r="Z93" s="17"/>
    </x:row>
    <x:row r="94">
      <x:c r="A94" s="17" t="str">
        <x:v>GPT-4.1 mini</x:v>
      </x:c>
      <x:c r="B94" s="17" t="str">
        <x:v>GPT-4.1 mini</x:v>
      </x:c>
      <x:c r="C94" s="17" t="n">
        <x:v>45761</x:v>
      </x:c>
      <x:c r="D94" s="17" t="n">
        <x:v>135.79</x:v>
      </x:c>
      <x:c r="E94" s="17" t="n">
        <x:v>131.28</x:v>
      </x:c>
      <x:c r="F94" s="17" t="n">
        <x:v>137.58</x:v>
      </x:c>
      <x:c r="G94" s="17" t="str">
        <x:v>OpenAI</x:v>
      </x:c>
      <x:c r="H94" s="17" t="str">
        <x:v>United States of America</x:v>
      </x:c>
      <x:c r="I94" s="17" t="str">
        <x:v>API access</x:v>
      </x:c>
      <x:c r="J94" s="17" t="str">
        <x:v>Closed weights</x:v>
      </x:c>
      <x:c r="K94" s="17"/>
      <x:c r="L94" s="17"/>
      <x:c r="M94" s="17"/>
      <x:c r="N94" s="17"/>
      <x:c r="O94" s="17"/>
      <x:c r="P94" s="17"/>
      <x:c r="Q94" s="17"/>
      <x:c r="R94" s="17"/>
      <x:c r="S94" s="17"/>
      <x:c r="T94" s="17"/>
      <x:c r="U94" s="17"/>
      <x:c r="V94" s="17"/>
      <x:c r="W94" s="17"/>
      <x:c r="X94" s="17"/>
      <x:c r="Y94" s="17"/>
      <x:c r="Z94" s="17"/>
    </x:row>
    <x:row r="95">
      <x:c r="A95" s="17" t="str">
        <x:v>Gemini 2.0 Flash (Feb 2025)</x:v>
      </x:c>
      <x:c r="B95" s="17" t="str">
        <x:v>Gemini 2.0 Flash (Feb 2025)</x:v>
      </x:c>
      <x:c r="C95" s="17" t="n">
        <x:v>45637</x:v>
      </x:c>
      <x:c r="D95" s="17" t="n">
        <x:v>135.79</x:v>
      </x:c>
      <x:c r="E95" s="17" t="n">
        <x:v>132.35</x:v>
      </x:c>
      <x:c r="F95" s="17" t="n">
        <x:v>137.51</x:v>
      </x:c>
      <x:c r="G95" s="17" t="str">
        <x:v>Google DeepMind,Google</x:v>
      </x:c>
      <x:c r="H95" s="17" t="str">
        <x:v>United States of America</x:v>
      </x:c>
      <x:c r="I95" s="17" t="str">
        <x:v>API access</x:v>
      </x:c>
      <x:c r="J95" s="17" t="str">
        <x:v>Closed weights</x:v>
      </x:c>
      <x:c r="K95" s="17"/>
      <x:c r="L95" s="17"/>
      <x:c r="M95" s="17"/>
      <x:c r="N95" s="17"/>
      <x:c r="O95" s="17"/>
      <x:c r="P95" s="17"/>
      <x:c r="Q95" s="17"/>
      <x:c r="R95" s="17"/>
      <x:c r="S95" s="17"/>
      <x:c r="T95" s="17"/>
      <x:c r="U95" s="17"/>
      <x:c r="V95" s="17"/>
      <x:c r="W95" s="17"/>
      <x:c r="X95" s="17"/>
      <x:c r="Y95" s="17"/>
      <x:c r="Z95" s="17"/>
    </x:row>
    <x:row r="96">
      <x:c r="A96" s="17" t="str">
        <x:v>Gemini 2.0 Pro</x:v>
      </x:c>
      <x:c r="B96" s="17" t="str">
        <x:v>Gemini 2.0 Pro</x:v>
      </x:c>
      <x:c r="C96" s="17" t="n">
        <x:v>45637</x:v>
      </x:c>
      <x:c r="D96" s="17" t="n">
        <x:v>135.62</x:v>
      </x:c>
      <x:c r="E96" s="17" t="n">
        <x:v>131.84</x:v>
      </x:c>
      <x:c r="F96" s="17" t="n">
        <x:v>137.18</x:v>
      </x:c>
      <x:c r="G96" s="17" t="str">
        <x:v>Google DeepMind</x:v>
      </x:c>
      <x:c r="H96" s="17" t="str">
        <x:v>United States of America</x:v>
      </x:c>
      <x:c r="I96" s="17" t="str">
        <x:v>Hosted access (no API)</x:v>
      </x:c>
      <x:c r="J96" s="17" t="str">
        <x:v>Closed weights</x:v>
      </x:c>
      <x:c r="K96" s="17"/>
      <x:c r="L96" s="17"/>
      <x:c r="M96" s="17"/>
      <x:c r="N96" s="17"/>
      <x:c r="O96" s="17"/>
      <x:c r="P96" s="17"/>
      <x:c r="Q96" s="17"/>
      <x:c r="R96" s="17"/>
      <x:c r="S96" s="17"/>
      <x:c r="T96" s="17"/>
      <x:c r="U96" s="17"/>
      <x:c r="V96" s="17"/>
      <x:c r="W96" s="17"/>
      <x:c r="X96" s="17"/>
      <x:c r="Y96" s="17"/>
      <x:c r="Z96" s="17"/>
    </x:row>
    <x:row r="97">
      <x:c r="A97" s="17" t="str">
        <x:v>Mistral Medium 3</x:v>
      </x:c>
      <x:c r="B97" s="17" t="str">
        <x:v>Mistral Medium 3</x:v>
      </x:c>
      <x:c r="C97" s="17" t="n">
        <x:v>45784</x:v>
      </x:c>
      <x:c r="D97" s="17" t="n">
        <x:v>135.28</x:v>
      </x:c>
      <x:c r="E97" s="17" t="n">
        <x:v>131.52</x:v>
      </x:c>
      <x:c r="F97" s="17" t="n">
        <x:v>136.44</x:v>
      </x:c>
      <x:c r="G97" s="17" t="str">
        <x:v>Mistral AI</x:v>
      </x:c>
      <x:c r="H97" s="17" t="str">
        <x:v>France</x:v>
      </x:c>
      <x:c r="I97" s="17" t="str">
        <x:v>API access</x:v>
      </x:c>
      <x:c r="J97" s="17" t="str">
        <x:v>Closed weights</x:v>
      </x:c>
      <x:c r="K97" s="17"/>
      <x:c r="L97" s="17"/>
      <x:c r="M97" s="17"/>
      <x:c r="N97" s="17"/>
      <x:c r="O97" s="17"/>
      <x:c r="P97" s="17"/>
      <x:c r="Q97" s="17"/>
      <x:c r="R97" s="17"/>
      <x:c r="S97" s="17"/>
      <x:c r="T97" s="17"/>
      <x:c r="U97" s="17"/>
      <x:c r="V97" s="17"/>
      <x:c r="W97" s="17"/>
      <x:c r="X97" s="17"/>
      <x:c r="Y97" s="17"/>
      <x:c r="Z97" s="17"/>
    </x:row>
    <x:row r="98">
      <x:c r="A98" s="17" t="str">
        <x:v>Gemini 2.0 Flash (Dec 2024)</x:v>
      </x:c>
      <x:c r="B98" s="17" t="str">
        <x:v>Gemini 2.0 Flash (Dec 2024)</x:v>
      </x:c>
      <x:c r="C98" s="17" t="n">
        <x:v>45637</x:v>
      </x:c>
      <x:c r="D98" s="17" t="n">
        <x:v>135.06</x:v>
      </x:c>
      <x:c r="E98" s="17" t="n">
        <x:v>123.87</x:v>
      </x:c>
      <x:c r="F98" s="17" t="n">
        <x:v>136.77</x:v>
      </x:c>
      <x:c r="G98" s="17" t="str">
        <x:v>Google DeepMind,Google</x:v>
      </x:c>
      <x:c r="H98" s="17" t="str">
        <x:v>United States of America</x:v>
      </x:c>
      <x:c r="I98" s="17" t="str">
        <x:v>API access</x:v>
      </x:c>
      <x:c r="J98" s="17" t="str">
        <x:v>Closed weights</x:v>
      </x:c>
      <x:c r="K98" s="17"/>
      <x:c r="L98" s="17"/>
      <x:c r="M98" s="17"/>
      <x:c r="N98" s="17"/>
      <x:c r="O98" s="17"/>
      <x:c r="P98" s="17"/>
      <x:c r="Q98" s="17"/>
      <x:c r="R98" s="17"/>
      <x:c r="S98" s="17"/>
      <x:c r="T98" s="17"/>
      <x:c r="U98" s="17"/>
      <x:c r="V98" s="17"/>
      <x:c r="W98" s="17"/>
      <x:c r="X98" s="17"/>
      <x:c r="Y98" s="17"/>
      <x:c r="Z98" s="17"/>
    </x:row>
    <x:row r="99">
      <x:c r="A99" s="17" t="str">
        <x:v>Claude 3.5 Sonnet (October 2024)</x:v>
      </x:c>
      <x:c r="B99" s="17" t="str">
        <x:v>Claude 3.5 Sonnet (October 2024)</x:v>
      </x:c>
      <x:c r="C99" s="17" t="n">
        <x:v>45587</x:v>
      </x:c>
      <x:c r="D99" s="17" t="n">
        <x:v>134.28</x:v>
      </x:c>
      <x:c r="E99" s="17" t="n">
        <x:v>129.48</x:v>
      </x:c>
      <x:c r="F99" s="17" t="n">
        <x:v>138.92</x:v>
      </x:c>
      <x:c r="G99" s="17" t="str">
        <x:v>Anthropic</x:v>
      </x:c>
      <x:c r="H99" s="17" t="str">
        <x:v>United States of America</x:v>
      </x:c>
      <x:c r="I99" s="17" t="str">
        <x:v>API access</x:v>
      </x:c>
      <x:c r="J99" s="17" t="str">
        <x:v>Closed weights</x:v>
      </x:c>
      <x:c r="K99" s="17"/>
      <x:c r="L99" s="17"/>
      <x:c r="M99" s="17"/>
      <x:c r="N99" s="17"/>
      <x:c r="O99" s="17"/>
      <x:c r="P99" s="17"/>
      <x:c r="Q99" s="17"/>
      <x:c r="R99" s="17"/>
      <x:c r="S99" s="17"/>
      <x:c r="T99" s="17"/>
      <x:c r="U99" s="17"/>
      <x:c r="V99" s="17"/>
      <x:c r="W99" s="17"/>
      <x:c r="X99" s="17"/>
      <x:c r="Y99" s="17"/>
      <x:c r="Z99" s="17"/>
    </x:row>
    <x:row r="100">
      <x:c r="A100" s="17" t="str">
        <x:v>Qwen2.5-Max</x:v>
      </x:c>
      <x:c r="B100" s="17" t="str">
        <x:v>Qwen2.5-Max</x:v>
      </x:c>
      <x:c r="C100" s="17" t="n">
        <x:v>45682</x:v>
      </x:c>
      <x:c r="D100" s="17" t="n">
        <x:v>133.41</x:v>
      </x:c>
      <x:c r="E100" s="17" t="n">
        <x:v>129.19</x:v>
      </x:c>
      <x:c r="F100" s="17" t="n">
        <x:v>136.34</x:v>
      </x:c>
      <x:c r="G100" s="17" t="str">
        <x:v>Alibaba</x:v>
      </x:c>
      <x:c r="H100" s="17" t="str">
        <x:v>China</x:v>
      </x:c>
      <x:c r="I100" s="17" t="str">
        <x:v>API access</x:v>
      </x:c>
      <x:c r="J100" s="17" t="str">
        <x:v>Closed weights</x:v>
      </x:c>
      <x:c r="K100" s="17"/>
      <x:c r="L100" s="17"/>
      <x:c r="M100" s="17"/>
      <x:c r="N100" s="17"/>
      <x:c r="O100" s="17"/>
      <x:c r="P100" s="17"/>
      <x:c r="Q100" s="17"/>
      <x:c r="R100" s="17"/>
      <x:c r="S100" s="17"/>
      <x:c r="T100" s="17"/>
      <x:c r="U100" s="17"/>
      <x:c r="V100" s="17"/>
      <x:c r="W100" s="17"/>
      <x:c r="X100" s="17"/>
      <x:c r="Y100" s="17"/>
      <x:c r="Z100" s="17"/>
    </x:row>
    <x:row r="101">
      <x:c r="A101" s="17" t="str">
        <x:v>Magistral Small 1.1</x:v>
      </x:c>
      <x:c r="B101" s="17" t="str">
        <x:v>Magistral Small 1.1</x:v>
      </x:c>
      <x:c r="C101" s="17" t="n">
        <x:v>45818</x:v>
      </x:c>
      <x:c r="D101" s="17" t="n">
        <x:v>133.07</x:v>
      </x:c>
      <x:c r="E101" s="17" t="n">
        <x:v>127.02</x:v>
      </x:c>
      <x:c r="F101" s="17" t="n">
        <x:v>135.4</x:v>
      </x:c>
      <x:c r="G101" s="17" t="str">
        <x:v>Mistral AI</x:v>
      </x:c>
      <x:c r="H101" s="17" t="str">
        <x:v>France</x:v>
      </x:c>
      <x:c r="I101" s="17" t="str">
        <x:v>Open weights (unrestricted)</x:v>
      </x:c>
      <x:c r="J101" s="17" t="str">
        <x:v>Open weights</x:v>
      </x:c>
      <x:c r="K101" s="17"/>
      <x:c r="L101" s="17"/>
      <x:c r="M101" s="17"/>
      <x:c r="N101" s="17"/>
      <x:c r="O101" s="17"/>
      <x:c r="P101" s="17"/>
      <x:c r="Q101" s="17"/>
      <x:c r="R101" s="17"/>
      <x:c r="S101" s="17"/>
      <x:c r="T101" s="17"/>
      <x:c r="U101" s="17"/>
      <x:c r="V101" s="17"/>
      <x:c r="W101" s="17"/>
      <x:c r="X101" s="17"/>
      <x:c r="Y101" s="17"/>
      <x:c r="Z101" s="17"/>
    </x:row>
    <x:row r="102">
      <x:c r="A102" s="17" t="str">
        <x:v>Llama 4 Maverick</x:v>
      </x:c>
      <x:c r="B102" s="17" t="str">
        <x:v>Llama 4 Maverick</x:v>
      </x:c>
      <x:c r="C102" s="17" t="n">
        <x:v>45752</x:v>
      </x:c>
      <x:c r="D102" s="17" t="n">
        <x:v>133.04</x:v>
      </x:c>
      <x:c r="E102" s="17" t="n">
        <x:v>128.11</x:v>
      </x:c>
      <x:c r="F102" s="17" t="n">
        <x:v>135.12</x:v>
      </x:c>
      <x:c r="G102" s="17" t="str">
        <x:v>Meta AI</x:v>
      </x:c>
      <x:c r="H102" s="17" t="str">
        <x:v>United States of America</x:v>
      </x:c>
      <x:c r="I102" s="17" t="str">
        <x:v>Open weights (restricted use)</x:v>
      </x:c>
      <x:c r="J102" s="17" t="str">
        <x:v>Open weights</x:v>
      </x:c>
      <x:c r="K102" s="17"/>
      <x:c r="L102" s="17"/>
      <x:c r="M102" s="17"/>
      <x:c r="N102" s="17"/>
      <x:c r="O102" s="17"/>
      <x:c r="P102" s="17"/>
      <x:c r="Q102" s="17"/>
      <x:c r="R102" s="17"/>
      <x:c r="S102" s="17"/>
      <x:c r="T102" s="17"/>
      <x:c r="U102" s="17"/>
      <x:c r="V102" s="17"/>
      <x:c r="W102" s="17"/>
      <x:c r="X102" s="17"/>
      <x:c r="Y102" s="17"/>
      <x:c r="Z102" s="17"/>
    </x:row>
    <x:row r="103">
      <x:c r="A103" s="17" t="str">
        <x:v>DeepSeek-V3</x:v>
      </x:c>
      <x:c r="B103" s="17" t="str">
        <x:v>DeepSeek-V3</x:v>
      </x:c>
      <x:c r="C103" s="17" t="n">
        <x:v>45650</x:v>
      </x:c>
      <x:c r="D103" s="17" t="n">
        <x:v>132.99</x:v>
      </x:c>
      <x:c r="E103" s="17" t="n">
        <x:v>127.9</x:v>
      </x:c>
      <x:c r="F103" s="17" t="n">
        <x:v>135.76</x:v>
      </x:c>
      <x:c r="G103" s="17" t="str">
        <x:v>DeepSeek</x:v>
      </x:c>
      <x:c r="H103" s="17" t="str">
        <x:v>China</x:v>
      </x:c>
      <x:c r="I103" s="17" t="str">
        <x:v>Open weights (restricted use)</x:v>
      </x:c>
      <x:c r="J103" s="17" t="str">
        <x:v>Open weights</x:v>
      </x:c>
      <x:c r="K103" s="17"/>
      <x:c r="L103" s="17"/>
      <x:c r="M103" s="17"/>
      <x:c r="N103" s="17"/>
      <x:c r="O103" s="17"/>
      <x:c r="P103" s="17"/>
      <x:c r="Q103" s="17"/>
      <x:c r="R103" s="17"/>
      <x:c r="S103" s="17"/>
      <x:c r="T103" s="17"/>
      <x:c r="U103" s="17"/>
      <x:c r="V103" s="17"/>
      <x:c r="W103" s="17"/>
      <x:c r="X103" s="17"/>
      <x:c r="Y103" s="17"/>
      <x:c r="Z103" s="17"/>
    </x:row>
    <x:row r="104">
      <x:c r="A104" s="17" t="str">
        <x:v>Gemini 1.5 Pro (Sept 2024)</x:v>
      </x:c>
      <x:c r="B104" s="17" t="str">
        <x:v>Gemini 1.5 Pro (Sept 2024)</x:v>
      </x:c>
      <x:c r="C104" s="17" t="n">
        <x:v>45559</x:v>
      </x:c>
      <x:c r="D104" s="17" t="n">
        <x:v>132.7</x:v>
      </x:c>
      <x:c r="E104" s="17" t="n">
        <x:v>127.97</x:v>
      </x:c>
      <x:c r="F104" s="17" t="n">
        <x:v>133.93</x:v>
      </x:c>
      <x:c r="G104" s="17" t="str">
        <x:v>Google DeepMind</x:v>
      </x:c>
      <x:c r="H104" s="17" t="str">
        <x:v>United States of America</x:v>
      </x:c>
      <x:c r="I104" s="17" t="str">
        <x:v>API access</x:v>
      </x:c>
      <x:c r="J104" s="17" t="str">
        <x:v>Closed weights</x:v>
      </x:c>
      <x:c r="K104" s="17"/>
      <x:c r="L104" s="17"/>
      <x:c r="M104" s="17"/>
      <x:c r="N104" s="17"/>
      <x:c r="O104" s="17"/>
      <x:c r="P104" s="17"/>
      <x:c r="Q104" s="17"/>
      <x:c r="R104" s="17"/>
      <x:c r="S104" s="17"/>
      <x:c r="T104" s="17"/>
      <x:c r="U104" s="17"/>
      <x:c r="V104" s="17"/>
      <x:c r="W104" s="17"/>
      <x:c r="X104" s="17"/>
      <x:c r="Y104" s="17"/>
      <x:c r="Z104" s="17"/>
    </x:row>
    <x:row r="105">
      <x:c r="A105" s="17" t="str">
        <x:v>Gemma 3 27B</x:v>
      </x:c>
      <x:c r="B105" s="17" t="str">
        <x:v>Gemma 3 27B</x:v>
      </x:c>
      <x:c r="C105" s="17" t="n">
        <x:v>45728</x:v>
      </x:c>
      <x:c r="D105" s="17" t="n">
        <x:v>131.08</x:v>
      </x:c>
      <x:c r="E105" s="17" t="n">
        <x:v>124.84</x:v>
      </x:c>
      <x:c r="F105" s="17" t="n">
        <x:v>133.28</x:v>
      </x:c>
      <x:c r="G105" s="17" t="str">
        <x:v>Google DeepMind</x:v>
      </x:c>
      <x:c r="H105" s="17" t="str">
        <x:v>United States of America</x:v>
      </x:c>
      <x:c r="I105" s="17" t="str">
        <x:v>Open weights (restricted use)</x:v>
      </x:c>
      <x:c r="J105" s="17" t="str">
        <x:v>Open weights</x:v>
      </x:c>
      <x:c r="K105" s="17"/>
      <x:c r="L105" s="17"/>
      <x:c r="M105" s="17"/>
      <x:c r="N105" s="17"/>
      <x:c r="O105" s="17"/>
      <x:c r="P105" s="17"/>
      <x:c r="Q105" s="17"/>
      <x:c r="R105" s="17"/>
      <x:c r="S105" s="17"/>
      <x:c r="T105" s="17"/>
      <x:c r="U105" s="17"/>
      <x:c r="V105" s="17"/>
      <x:c r="W105" s="17"/>
      <x:c r="X105" s="17"/>
      <x:c r="Y105" s="17"/>
      <x:c r="Z105" s="17"/>
    </x:row>
    <x:row r="106">
      <x:c r="A106" s="17" t="str">
        <x:v>Phi-4</x:v>
      </x:c>
      <x:c r="B106" s="17" t="str">
        <x:v>Phi-4</x:v>
      </x:c>
      <x:c r="C106" s="17" t="n">
        <x:v>45638</x:v>
      </x:c>
      <x:c r="D106" s="17" t="n">
        <x:v>131.05</x:v>
      </x:c>
      <x:c r="E106" s="17" t="n">
        <x:v>123.6</x:v>
      </x:c>
      <x:c r="F106" s="17" t="n">
        <x:v>132.36</x:v>
      </x:c>
      <x:c r="G106" s="17" t="str">
        <x:v>Microsoft Research</x:v>
      </x:c>
      <x:c r="H106" s="17" t="str">
        <x:v>United States of America</x:v>
      </x:c>
      <x:c r="I106" s="17" t="str">
        <x:v>Open weights (unrestricted)</x:v>
      </x:c>
      <x:c r="J106" s="17" t="str">
        <x:v>Open weights</x:v>
      </x:c>
      <x:c r="K106" s="17"/>
      <x:c r="L106" s="17"/>
      <x:c r="M106" s="17"/>
      <x:c r="N106" s="17"/>
      <x:c r="O106" s="17"/>
      <x:c r="P106" s="17"/>
      <x:c r="Q106" s="17"/>
      <x:c r="R106" s="17"/>
      <x:c r="S106" s="17"/>
      <x:c r="T106" s="17"/>
      <x:c r="U106" s="17"/>
      <x:c r="V106" s="17"/>
      <x:c r="W106" s="17"/>
      <x:c r="X106" s="17"/>
      <x:c r="Y106" s="17"/>
      <x:c r="Z106" s="17"/>
    </x:row>
    <x:row r="107">
      <x:c r="A107" s="17" t="str">
        <x:v>GPT-4.1 nano</x:v>
      </x:c>
      <x:c r="B107" s="17" t="str">
        <x:v>GPT-4.1 nano</x:v>
      </x:c>
      <x:c r="C107" s="17" t="n">
        <x:v>45761</x:v>
      </x:c>
      <x:c r="D107" s="17" t="n">
        <x:v>130.88</x:v>
      </x:c>
      <x:c r="E107" s="17" t="n">
        <x:v>125.17</x:v>
      </x:c>
      <x:c r="F107" s="17" t="n">
        <x:v>133.34</x:v>
      </x:c>
      <x:c r="G107" s="17" t="str">
        <x:v>OpenAI</x:v>
      </x:c>
      <x:c r="H107" s="17" t="str">
        <x:v>United States of America</x:v>
      </x:c>
      <x:c r="I107" s="17" t="str">
        <x:v>API access</x:v>
      </x:c>
      <x:c r="J107" s="17" t="str">
        <x:v>Closed weights</x:v>
      </x:c>
      <x:c r="K107" s="17"/>
      <x:c r="L107" s="17"/>
      <x:c r="M107" s="17"/>
      <x:c r="N107" s="17"/>
      <x:c r="O107" s="17"/>
      <x:c r="P107" s="17"/>
      <x:c r="Q107" s="17"/>
      <x:c r="R107" s="17"/>
      <x:c r="S107" s="17"/>
      <x:c r="T107" s="17"/>
      <x:c r="U107" s="17"/>
      <x:c r="V107" s="17"/>
      <x:c r="W107" s="17"/>
      <x:c r="X107" s="17"/>
      <x:c r="Y107" s="17"/>
      <x:c r="Z107" s="17"/>
    </x:row>
    <x:row r="108">
      <x:c r="A108" s="17" t="str">
        <x:v>Grok-2 (Dec 2024)</x:v>
      </x:c>
      <x:c r="B108" s="17" t="str">
        <x:v>Grok-2 (Dec 2024)</x:v>
      </x:c>
      <x:c r="C108" s="17" t="n">
        <x:v>45517</x:v>
      </x:c>
      <x:c r="D108" s="17" t="n">
        <x:v>130.78</x:v>
      </x:c>
      <x:c r="E108" s="17" t="n">
        <x:v>124.85</x:v>
      </x:c>
      <x:c r="F108" s="17" t="n">
        <x:v>131.99</x:v>
      </x:c>
      <x:c r="G108" s="17" t="str">
        <x:v>xAI</x:v>
      </x:c>
      <x:c r="H108" s="17" t="str">
        <x:v>United States of America</x:v>
      </x:c>
      <x:c r="I108" s="17" t="str">
        <x:v>API access</x:v>
      </x:c>
      <x:c r="J108" s="17" t="str">
        <x:v>Closed weights</x:v>
      </x:c>
      <x:c r="K108" s="17"/>
      <x:c r="L108" s="17"/>
      <x:c r="M108" s="17"/>
      <x:c r="N108" s="17"/>
      <x:c r="O108" s="17"/>
      <x:c r="P108" s="17"/>
      <x:c r="Q108" s="17"/>
      <x:c r="R108" s="17"/>
      <x:c r="S108" s="17"/>
      <x:c r="T108" s="17"/>
      <x:c r="U108" s="17"/>
      <x:c r="V108" s="17"/>
      <x:c r="W108" s="17"/>
      <x:c r="X108" s="17"/>
      <x:c r="Y108" s="17"/>
      <x:c r="Z108" s="17"/>
    </x:row>
    <x:row r="109">
      <x:c r="A109" s="17" t="str">
        <x:v>Llama 4 Scout</x:v>
      </x:c>
      <x:c r="B109" s="17" t="str">
        <x:v>Llama 4 Scout</x:v>
      </x:c>
      <x:c r="C109" s="17" t="n">
        <x:v>45752</x:v>
      </x:c>
      <x:c r="D109" s="17" t="n">
        <x:v>130.56</x:v>
      </x:c>
      <x:c r="E109" s="17" t="n">
        <x:v>125.67</x:v>
      </x:c>
      <x:c r="F109" s="17" t="n">
        <x:v>132.06</x:v>
      </x:c>
      <x:c r="G109" s="17" t="str">
        <x:v>Meta AI</x:v>
      </x:c>
      <x:c r="H109" s="17" t="str">
        <x:v>United States of America</x:v>
      </x:c>
      <x:c r="I109" s="17" t="str">
        <x:v>Open weights (restricted use)</x:v>
      </x:c>
      <x:c r="J109" s="17" t="str">
        <x:v>Open weights</x:v>
      </x:c>
      <x:c r="K109" s="17"/>
      <x:c r="L109" s="17"/>
      <x:c r="M109" s="17"/>
      <x:c r="N109" s="17"/>
      <x:c r="O109" s="17"/>
      <x:c r="P109" s="17"/>
      <x:c r="Q109" s="17"/>
      <x:c r="R109" s="17"/>
      <x:c r="S109" s="17"/>
      <x:c r="T109" s="17"/>
      <x:c r="U109" s="17"/>
      <x:c r="V109" s="17"/>
      <x:c r="W109" s="17"/>
      <x:c r="X109" s="17"/>
      <x:c r="Y109" s="17"/>
      <x:c r="Z109" s="17"/>
    </x:row>
    <x:row r="110">
      <x:c r="A110" s="17" t="str">
        <x:v>Gemini 1.5 Flash (Sep 2024)</x:v>
      </x:c>
      <x:c r="B110" s="17" t="str">
        <x:v>Gemini 1.5 Flash (Sep 2024)</x:v>
      </x:c>
      <x:c r="C110" s="17" t="n">
        <x:v>45422</x:v>
      </x:c>
      <x:c r="D110" s="17" t="n">
        <x:v>130.39</x:v>
      </x:c>
      <x:c r="E110" s="17" t="n">
        <x:v>123.54</x:v>
      </x:c>
      <x:c r="F110" s="17" t="n">
        <x:v>132.06</x:v>
      </x:c>
      <x:c r="G110" s="17" t="str">
        <x:v>Google DeepMind</x:v>
      </x:c>
      <x:c r="H110" s="17" t="str">
        <x:v>United States of America</x:v>
      </x:c>
      <x:c r="I110" s="17" t="str">
        <x:v>API access</x:v>
      </x:c>
      <x:c r="J110" s="17" t="str">
        <x:v>Closed weights</x:v>
      </x:c>
      <x:c r="K110" s="17"/>
      <x:c r="L110" s="17"/>
      <x:c r="M110" s="17"/>
      <x:c r="N110" s="17"/>
      <x:c r="O110" s="17"/>
      <x:c r="P110" s="17"/>
      <x:c r="Q110" s="17"/>
      <x:c r="R110" s="17"/>
      <x:c r="S110" s="17"/>
      <x:c r="T110" s="17"/>
      <x:c r="U110" s="17"/>
      <x:c r="V110" s="17"/>
      <x:c r="W110" s="17"/>
      <x:c r="X110" s="17"/>
      <x:c r="Y110" s="17"/>
      <x:c r="Z110" s="17"/>
    </x:row>
    <x:row r="111">
      <x:c r="A111" s="17" t="str">
        <x:v>Claude 3.5 Sonnet</x:v>
      </x:c>
      <x:c r="B111" s="17" t="str">
        <x:v>Claude 3.5 Sonnet</x:v>
      </x:c>
      <x:c r="C111" s="17" t="n">
        <x:v>45463</x:v>
      </x:c>
      <x:c r="D111" s="17" t="n">
        <x:v>130</x:v>
      </x:c>
      <x:c r="E111" s="17"/>
      <x:c r="F111" s="17"/>
      <x:c r="G111" s="17" t="str">
        <x:v>Anthropic</x:v>
      </x:c>
      <x:c r="H111" s="17" t="str">
        <x:v>United States of America</x:v>
      </x:c>
      <x:c r="I111" s="17" t="str">
        <x:v>API access</x:v>
      </x:c>
      <x:c r="J111" s="17" t="str">
        <x:v>Closed weights</x:v>
      </x:c>
      <x:c r="K111" s="17"/>
      <x:c r="L111" s="17"/>
      <x:c r="M111" s="17"/>
      <x:c r="N111" s="17"/>
      <x:c r="O111" s="17"/>
      <x:c r="P111" s="17"/>
      <x:c r="Q111" s="17"/>
      <x:c r="R111" s="17"/>
      <x:c r="S111" s="17"/>
      <x:c r="T111" s="17"/>
      <x:c r="U111" s="17"/>
      <x:c r="V111" s="17"/>
      <x:c r="W111" s="17"/>
      <x:c r="X111" s="17"/>
      <x:c r="Y111" s="17"/>
      <x:c r="Z111" s="17"/>
    </x:row>
    <x:row r="112">
      <x:c r="A112" s="17" t="str">
        <x:v>GPT-4o (Nov 2024)</x:v>
      </x:c>
      <x:c r="B112" s="17" t="str">
        <x:v>GPT-4o (Nov 2024)</x:v>
      </x:c>
      <x:c r="C112" s="17" t="n">
        <x:v>45425</x:v>
      </x:c>
      <x:c r="D112" s="17" t="n">
        <x:v>129.31</x:v>
      </x:c>
      <x:c r="E112" s="17" t="n">
        <x:v>124.23</x:v>
      </x:c>
      <x:c r="F112" s="17" t="n">
        <x:v>131.64</x:v>
      </x:c>
      <x:c r="G112" s="17" t="str">
        <x:v>OpenAI</x:v>
      </x:c>
      <x:c r="H112" s="17" t="str">
        <x:v>United States of America</x:v>
      </x:c>
      <x:c r="I112" s="17" t="str">
        <x:v>API access</x:v>
      </x:c>
      <x:c r="J112" s="17" t="str">
        <x:v>Closed weights</x:v>
      </x:c>
      <x:c r="K112" s="17"/>
      <x:c r="L112" s="17"/>
      <x:c r="M112" s="17"/>
      <x:c r="N112" s="17"/>
      <x:c r="O112" s="17"/>
      <x:c r="P112" s="17"/>
      <x:c r="Q112" s="17"/>
      <x:c r="R112" s="17"/>
      <x:c r="S112" s="17"/>
      <x:c r="T112" s="17"/>
      <x:c r="U112" s="17"/>
      <x:c r="V112" s="17"/>
      <x:c r="W112" s="17"/>
      <x:c r="X112" s="17"/>
      <x:c r="Y112" s="17"/>
      <x:c r="Z112" s="17"/>
    </x:row>
    <x:row r="113">
      <x:c r="A113" s="17" t="str">
        <x:v>GPT-4o (Aug 2024)</x:v>
      </x:c>
      <x:c r="B113" s="17" t="str">
        <x:v>GPT-4o (Aug 2024)</x:v>
      </x:c>
      <x:c r="C113" s="17" t="n">
        <x:v>45425</x:v>
      </x:c>
      <x:c r="D113" s="17" t="n">
        <x:v>129.16</x:v>
      </x:c>
      <x:c r="E113" s="17" t="n">
        <x:v>123.4</x:v>
      </x:c>
      <x:c r="F113" s="17" t="n">
        <x:v>130.88</x:v>
      </x:c>
      <x:c r="G113" s="17" t="str">
        <x:v>OpenAI</x:v>
      </x:c>
      <x:c r="H113" s="17" t="str">
        <x:v>United States of America</x:v>
      </x:c>
      <x:c r="I113" s="17" t="str">
        <x:v>API access</x:v>
      </x:c>
      <x:c r="J113" s="17" t="str">
        <x:v>Closed weights</x:v>
      </x:c>
      <x:c r="K113" s="17"/>
      <x:c r="L113" s="17"/>
      <x:c r="M113" s="17"/>
      <x:c r="N113" s="17"/>
      <x:c r="O113" s="17"/>
      <x:c r="P113" s="17"/>
      <x:c r="Q113" s="17"/>
      <x:c r="R113" s="17"/>
      <x:c r="S113" s="17"/>
      <x:c r="T113" s="17"/>
      <x:c r="U113" s="17"/>
      <x:c r="V113" s="17"/>
      <x:c r="W113" s="17"/>
      <x:c r="X113" s="17"/>
      <x:c r="Y113" s="17"/>
      <x:c r="Z113" s="17"/>
    </x:row>
    <x:row r="114">
      <x:c r="A114" s="17" t="str">
        <x:v>Qwen2.5-72B</x:v>
      </x:c>
      <x:c r="B114" s="17" t="str">
        <x:v>Qwen2.5-72B</x:v>
      </x:c>
      <x:c r="C114" s="17" t="n">
        <x:v>45554</x:v>
      </x:c>
      <x:c r="D114" s="17" t="n">
        <x:v>129.12</x:v>
      </x:c>
      <x:c r="E114" s="17" t="n">
        <x:v>122.2</x:v>
      </x:c>
      <x:c r="F114" s="17" t="n">
        <x:v>130.91</x:v>
      </x:c>
      <x:c r="G114" s="17" t="str">
        <x:v>Alibaba</x:v>
      </x:c>
      <x:c r="H114" s="17" t="str">
        <x:v>China</x:v>
      </x:c>
      <x:c r="I114" s="17" t="str">
        <x:v>Open weights (unrestricted)</x:v>
      </x:c>
      <x:c r="J114" s="17" t="str">
        <x:v>Open weights</x:v>
      </x:c>
      <x:c r="K114" s="17"/>
      <x:c r="L114" s="17"/>
      <x:c r="M114" s="17"/>
      <x:c r="N114" s="17"/>
      <x:c r="O114" s="17"/>
      <x:c r="P114" s="17"/>
      <x:c r="Q114" s="17"/>
      <x:c r="R114" s="17"/>
      <x:c r="S114" s="17"/>
      <x:c r="T114" s="17"/>
      <x:c r="U114" s="17"/>
      <x:c r="V114" s="17"/>
      <x:c r="W114" s="17"/>
      <x:c r="X114" s="17"/>
      <x:c r="Y114" s="17"/>
      <x:c r="Z114" s="17"/>
    </x:row>
    <x:row r="115">
      <x:c r="A115" s="17" t="str">
        <x:v>Llama 3.1-405B</x:v>
      </x:c>
      <x:c r="B115" s="17" t="str">
        <x:v>Llama 3.1-405B</x:v>
      </x:c>
      <x:c r="C115" s="17" t="n">
        <x:v>45496</x:v>
      </x:c>
      <x:c r="D115" s="17" t="n">
        <x:v>128.99</x:v>
      </x:c>
      <x:c r="E115" s="17" t="n">
        <x:v>123.59</x:v>
      </x:c>
      <x:c r="F115" s="17" t="n">
        <x:v>130.73</x:v>
      </x:c>
      <x:c r="G115" s="17" t="str">
        <x:v>Meta AI</x:v>
      </x:c>
      <x:c r="H115" s="17" t="str">
        <x:v>United States of America</x:v>
      </x:c>
      <x:c r="I115" s="17" t="str">
        <x:v>Open weights (restricted use)</x:v>
      </x:c>
      <x:c r="J115" s="17" t="str">
        <x:v>Open weights</x:v>
      </x:c>
      <x:c r="K115" s="17"/>
      <x:c r="L115" s="17"/>
      <x:c r="M115" s="17"/>
      <x:c r="N115" s="17"/>
      <x:c r="O115" s="17"/>
      <x:c r="P115" s="17"/>
      <x:c r="Q115" s="17"/>
      <x:c r="R115" s="17"/>
      <x:c r="S115" s="17"/>
      <x:c r="T115" s="17"/>
      <x:c r="U115" s="17"/>
      <x:c r="V115" s="17"/>
      <x:c r="W115" s="17"/>
      <x:c r="X115" s="17"/>
      <x:c r="Y115" s="17"/>
      <x:c r="Z115" s="17"/>
    </x:row>
    <x:row r="116">
      <x:c r="A116" s="17" t="str">
        <x:v>GPT-4o (May 2024)</x:v>
      </x:c>
      <x:c r="B116" s="17" t="str">
        <x:v>GPT-4o (May 2024)</x:v>
      </x:c>
      <x:c r="C116" s="17" t="n">
        <x:v>45425</x:v>
      </x:c>
      <x:c r="D116" s="17" t="n">
        <x:v>128.83</x:v>
      </x:c>
      <x:c r="E116" s="17" t="n">
        <x:v>123.33</x:v>
      </x:c>
      <x:c r="F116" s="17" t="n">
        <x:v>130.68</x:v>
      </x:c>
      <x:c r="G116" s="17" t="str">
        <x:v>OpenAI</x:v>
      </x:c>
      <x:c r="H116" s="17" t="str">
        <x:v>United States of America</x:v>
      </x:c>
      <x:c r="I116" s="17" t="str">
        <x:v>API access</x:v>
      </x:c>
      <x:c r="J116" s="17" t="str">
        <x:v>Closed weights</x:v>
      </x:c>
      <x:c r="K116" s="17"/>
      <x:c r="L116" s="17"/>
      <x:c r="M116" s="17"/>
      <x:c r="N116" s="17"/>
      <x:c r="O116" s="17"/>
      <x:c r="P116" s="17"/>
      <x:c r="Q116" s="17"/>
      <x:c r="R116" s="17"/>
      <x:c r="S116" s="17"/>
      <x:c r="T116" s="17"/>
      <x:c r="U116" s="17"/>
      <x:c r="V116" s="17"/>
      <x:c r="W116" s="17"/>
      <x:c r="X116" s="17"/>
      <x:c r="Y116" s="17"/>
      <x:c r="Z116" s="17"/>
    </x:row>
    <x:row r="117">
      <x:c r="A117" s="17" t="str">
        <x:v>Mistral Large 2 (Nov 2024)</x:v>
      </x:c>
      <x:c r="B117" s="17" t="str">
        <x:v>Mistral Large 2 (Nov 2024)</x:v>
      </x:c>
      <x:c r="C117" s="17" t="n">
        <x:v>45497</x:v>
      </x:c>
      <x:c r="D117" s="17" t="n">
        <x:v>128.81</x:v>
      </x:c>
      <x:c r="E117" s="17" t="n">
        <x:v>123.59</x:v>
      </x:c>
      <x:c r="F117" s="17" t="n">
        <x:v>130.68</x:v>
      </x:c>
      <x:c r="G117" s="17" t="str">
        <x:v>Mistral AI</x:v>
      </x:c>
      <x:c r="H117" s="17" t="str">
        <x:v>France</x:v>
      </x:c>
      <x:c r="I117" s="17" t="str">
        <x:v>Open weights (non-commercial)</x:v>
      </x:c>
      <x:c r="J117" s="17" t="str">
        <x:v>Open weights</x:v>
      </x:c>
      <x:c r="K117" s="17"/>
      <x:c r="L117" s="17"/>
      <x:c r="M117" s="17"/>
      <x:c r="N117" s="17"/>
      <x:c r="O117" s="17"/>
      <x:c r="P117" s="17"/>
      <x:c r="Q117" s="17"/>
      <x:c r="R117" s="17"/>
      <x:c r="S117" s="17"/>
      <x:c r="T117" s="17"/>
      <x:c r="U117" s="17"/>
      <x:c r="V117" s="17"/>
      <x:c r="W117" s="17"/>
      <x:c r="X117" s="17"/>
      <x:c r="Y117" s="17"/>
      <x:c r="Z117" s="17"/>
    </x:row>
    <x:row r="118">
      <x:c r="A118" s="17" t="str">
        <x:v>Mistral Small 3.1</x:v>
      </x:c>
      <x:c r="B118" s="17" t="str">
        <x:v>Mistral Small 3.1</x:v>
      </x:c>
      <x:c r="C118" s="17" t="n">
        <x:v>45733</x:v>
      </x:c>
      <x:c r="D118" s="17" t="n">
        <x:v>127.75</x:v>
      </x:c>
      <x:c r="E118" s="17" t="n">
        <x:v>121.89</x:v>
      </x:c>
      <x:c r="F118" s="17" t="n">
        <x:v>129.38</x:v>
      </x:c>
      <x:c r="G118" s="17" t="str">
        <x:v>Mistral AI</x:v>
      </x:c>
      <x:c r="H118" s="17" t="str">
        <x:v>France</x:v>
      </x:c>
      <x:c r="I118" s="17" t="str">
        <x:v>Open weights (unrestricted)</x:v>
      </x:c>
      <x:c r="J118" s="17" t="str">
        <x:v>Open weights</x:v>
      </x:c>
      <x:c r="K118" s="17"/>
      <x:c r="L118" s="17"/>
      <x:c r="M118" s="17"/>
      <x:c r="N118" s="17"/>
      <x:c r="O118" s="17"/>
      <x:c r="P118" s="17"/>
      <x:c r="Q118" s="17"/>
      <x:c r="R118" s="17"/>
      <x:c r="S118" s="17"/>
      <x:c r="T118" s="17"/>
      <x:c r="U118" s="17"/>
      <x:c r="V118" s="17"/>
      <x:c r="W118" s="17"/>
      <x:c r="X118" s="17"/>
      <x:c r="Y118" s="17"/>
      <x:c r="Z118" s="17"/>
    </x:row>
    <x:row r="119">
      <x:c r="A119" s="17" t="str">
        <x:v>GPT-4 Turbo (Apr 2024)</x:v>
      </x:c>
      <x:c r="B119" s="17" t="str">
        <x:v>GPT-4 Turbo (Apr 2024)</x:v>
      </x:c>
      <x:c r="C119" s="17" t="n">
        <x:v>45391</x:v>
      </x:c>
      <x:c r="D119" s="17" t="n">
        <x:v>127.59</x:v>
      </x:c>
      <x:c r="E119" s="17" t="n">
        <x:v>121.74</x:v>
      </x:c>
      <x:c r="F119" s="17" t="n">
        <x:v>129</x:v>
      </x:c>
      <x:c r="G119" s="17" t="str">
        <x:v>OpenAI</x:v>
      </x:c>
      <x:c r="H119" s="17" t="str">
        <x:v>United States of America</x:v>
      </x:c>
      <x:c r="I119" s="17" t="str">
        <x:v>API access</x:v>
      </x:c>
      <x:c r="J119" s="17" t="str">
        <x:v>Closed weights</x:v>
      </x:c>
      <x:c r="K119" s="17"/>
      <x:c r="L119" s="17"/>
      <x:c r="M119" s="17"/>
      <x:c r="N119" s="17"/>
      <x:c r="O119" s="17"/>
      <x:c r="P119" s="17"/>
      <x:c r="Q119" s="17"/>
      <x:c r="R119" s="17"/>
      <x:c r="S119" s="17"/>
      <x:c r="T119" s="17"/>
      <x:c r="U119" s="17"/>
      <x:c r="V119" s="17"/>
      <x:c r="W119" s="17"/>
      <x:c r="X119" s="17"/>
      <x:c r="Y119" s="17"/>
      <x:c r="Z119" s="17"/>
    </x:row>
    <x:row r="120">
      <x:c r="A120" s="17" t="str">
        <x:v>Mistral Large 2 (Jul 2024)</x:v>
      </x:c>
      <x:c r="B120" s="17" t="str">
        <x:v>Mistral Large 2 (Jul 2024)</x:v>
      </x:c>
      <x:c r="C120" s="17" t="n">
        <x:v>45497</x:v>
      </x:c>
      <x:c r="D120" s="17" t="n">
        <x:v>127.53</x:v>
      </x:c>
      <x:c r="E120" s="17" t="n">
        <x:v>121.93</x:v>
      </x:c>
      <x:c r="F120" s="17" t="n">
        <x:v>129.33</x:v>
      </x:c>
      <x:c r="G120" s="17" t="str">
        <x:v>Mistral AI</x:v>
      </x:c>
      <x:c r="H120" s="17" t="str">
        <x:v>France</x:v>
      </x:c>
      <x:c r="I120" s="17" t="str">
        <x:v>Open weights (non-commercial)</x:v>
      </x:c>
      <x:c r="J120" s="17" t="str">
        <x:v>Open weights</x:v>
      </x:c>
      <x:c r="K120" s="17"/>
      <x:c r="L120" s="17"/>
      <x:c r="M120" s="17"/>
      <x:c r="N120" s="17"/>
      <x:c r="O120" s="17"/>
      <x:c r="P120" s="17"/>
      <x:c r="Q120" s="17"/>
      <x:c r="R120" s="17"/>
      <x:c r="S120" s="17"/>
      <x:c r="T120" s="17"/>
      <x:c r="U120" s="17"/>
      <x:c r="V120" s="17"/>
      <x:c r="W120" s="17"/>
      <x:c r="X120" s="17"/>
      <x:c r="Y120" s="17"/>
      <x:c r="Z120" s="17"/>
    </x:row>
    <x:row r="121">
      <x:c r="A121" s="17" t="str">
        <x:v>Claude 3.5 Haiku</x:v>
      </x:c>
      <x:c r="B121" s="17" t="str">
        <x:v>Claude 3.5 Haiku</x:v>
      </x:c>
      <x:c r="C121" s="17" t="n">
        <x:v>45587</x:v>
      </x:c>
      <x:c r="D121" s="17" t="n">
        <x:v>127.5</x:v>
      </x:c>
      <x:c r="E121" s="17" t="n">
        <x:v>119.27</x:v>
      </x:c>
      <x:c r="F121" s="17" t="n">
        <x:v>130.1</x:v>
      </x:c>
      <x:c r="G121" s="17" t="str">
        <x:v>Anthropic</x:v>
      </x:c>
      <x:c r="H121" s="17" t="str">
        <x:v>United States of America</x:v>
      </x:c>
      <x:c r="I121" s="17" t="str">
        <x:v>API access</x:v>
      </x:c>
      <x:c r="J121" s="17" t="str">
        <x:v>Closed weights</x:v>
      </x:c>
      <x:c r="K121" s="17"/>
      <x:c r="L121" s="17"/>
      <x:c r="M121" s="17"/>
      <x:c r="N121" s="17"/>
      <x:c r="O121" s="17"/>
      <x:c r="P121" s="17"/>
      <x:c r="Q121" s="17"/>
      <x:c r="R121" s="17"/>
      <x:c r="S121" s="17"/>
      <x:c r="T121" s="17"/>
      <x:c r="U121" s="17"/>
      <x:c r="V121" s="17"/>
      <x:c r="W121" s="17"/>
      <x:c r="X121" s="17"/>
      <x:c r="Y121" s="17"/>
      <x:c r="Z121" s="17"/>
    </x:row>
    <x:row r="122">
      <x:c r="A122" s="17" t="str">
        <x:v>Llama 3.3 70B</x:v>
      </x:c>
      <x:c r="B122" s="17" t="str">
        <x:v>Llama 3.3 70B</x:v>
      </x:c>
      <x:c r="C122" s="17" t="n">
        <x:v>45632</x:v>
      </x:c>
      <x:c r="D122" s="17" t="n">
        <x:v>127.5</x:v>
      </x:c>
      <x:c r="E122" s="17" t="n">
        <x:v>122.01</x:v>
      </x:c>
      <x:c r="F122" s="17" t="n">
        <x:v>129.87</x:v>
      </x:c>
      <x:c r="G122" s="17" t="str">
        <x:v>Meta AI</x:v>
      </x:c>
      <x:c r="H122" s="17" t="str">
        <x:v>United States of America</x:v>
      </x:c>
      <x:c r="I122" s="17" t="str">
        <x:v>Open weights (restricted use)</x:v>
      </x:c>
      <x:c r="J122" s="17" t="str">
        <x:v>Open weights</x:v>
      </x:c>
      <x:c r="K122" s="17"/>
      <x:c r="L122" s="17"/>
      <x:c r="M122" s="17"/>
      <x:c r="N122" s="17"/>
      <x:c r="O122" s="17"/>
      <x:c r="P122" s="17"/>
      <x:c r="Q122" s="17"/>
      <x:c r="R122" s="17"/>
      <x:c r="S122" s="17"/>
      <x:c r="T122" s="17"/>
      <x:c r="U122" s="17"/>
      <x:c r="V122" s="17"/>
      <x:c r="W122" s="17"/>
      <x:c r="X122" s="17"/>
      <x:c r="Y122" s="17"/>
      <x:c r="Z122" s="17"/>
    </x:row>
    <x:row r="123">
      <x:c r="A123" s="17" t="str">
        <x:v>Gemini 1.5 Pro (May 2024)</x:v>
      </x:c>
      <x:c r="B123" s="17" t="str">
        <x:v>Gemini 1.5 Pro (May 2024)</x:v>
      </x:c>
      <x:c r="C123" s="17" t="n">
        <x:v>45426</x:v>
      </x:c>
      <x:c r="D123" s="17" t="n">
        <x:v>127.2</x:v>
      </x:c>
      <x:c r="E123" s="17" t="n">
        <x:v>121.34</x:v>
      </x:c>
      <x:c r="F123" s="17" t="n">
        <x:v>129.39</x:v>
      </x:c>
      <x:c r="G123" s="17" t="str">
        <x:v>Google DeepMind</x:v>
      </x:c>
      <x:c r="H123" s="17" t="str">
        <x:v>United States of America</x:v>
      </x:c>
      <x:c r="I123" s="17" t="str">
        <x:v>API access</x:v>
      </x:c>
      <x:c r="J123" s="17" t="str">
        <x:v>Closed weights</x:v>
      </x:c>
      <x:c r="K123" s="17"/>
      <x:c r="L123" s="17"/>
      <x:c r="M123" s="17"/>
      <x:c r="N123" s="17"/>
      <x:c r="O123" s="17"/>
      <x:c r="P123" s="17"/>
      <x:c r="Q123" s="17"/>
      <x:c r="R123" s="17"/>
      <x:c r="S123" s="17"/>
      <x:c r="T123" s="17"/>
      <x:c r="U123" s="17"/>
      <x:c r="V123" s="17"/>
      <x:c r="W123" s="17"/>
      <x:c r="X123" s="17"/>
      <x:c r="Y123" s="17"/>
      <x:c r="Z123" s="17"/>
    </x:row>
    <x:row r="124">
      <x:c r="A124" s="17" t="str">
        <x:v>GPT-4o mini</x:v>
      </x:c>
      <x:c r="B124" s="17" t="str">
        <x:v>GPT-4o mini</x:v>
      </x:c>
      <x:c r="C124" s="17" t="n">
        <x:v>45491</x:v>
      </x:c>
      <x:c r="D124" s="17" t="n">
        <x:v>126.94</x:v>
      </x:c>
      <x:c r="E124" s="17" t="n">
        <x:v>120.2</x:v>
      </x:c>
      <x:c r="F124" s="17" t="n">
        <x:v>129.11</x:v>
      </x:c>
      <x:c r="G124" s="17" t="str">
        <x:v>OpenAI</x:v>
      </x:c>
      <x:c r="H124" s="17" t="str">
        <x:v>United States of America</x:v>
      </x:c>
      <x:c r="I124" s="17" t="str">
        <x:v>API access</x:v>
      </x:c>
      <x:c r="J124" s="17" t="str">
        <x:v>Closed weights</x:v>
      </x:c>
      <x:c r="K124" s="17"/>
      <x:c r="L124" s="17"/>
      <x:c r="M124" s="17"/>
      <x:c r="N124" s="17"/>
      <x:c r="O124" s="17"/>
      <x:c r="P124" s="17"/>
      <x:c r="Q124" s="17"/>
      <x:c r="R124" s="17"/>
      <x:c r="S124" s="17"/>
      <x:c r="T124" s="17"/>
      <x:c r="U124" s="17"/>
      <x:c r="V124" s="17"/>
      <x:c r="W124" s="17"/>
      <x:c r="X124" s="17"/>
      <x:c r="Y124" s="17"/>
      <x:c r="Z124" s="17"/>
    </x:row>
    <x:row r="125">
      <x:c r="A125" s="17" t="str">
        <x:v>Claude 3 Opus</x:v>
      </x:c>
      <x:c r="B125" s="17" t="str">
        <x:v>Claude 3 Opus</x:v>
      </x:c>
      <x:c r="C125" s="17" t="n">
        <x:v>45355</x:v>
      </x:c>
      <x:c r="D125" s="17" t="n">
        <x:v>126.92</x:v>
      </x:c>
      <x:c r="E125" s="17" t="n">
        <x:v>121.31</x:v>
      </x:c>
      <x:c r="F125" s="17" t="n">
        <x:v>129.83</x:v>
      </x:c>
      <x:c r="G125" s="17" t="str">
        <x:v>Anthropic</x:v>
      </x:c>
      <x:c r="H125" s="17" t="str">
        <x:v>United States of America</x:v>
      </x:c>
      <x:c r="I125" s="17" t="str">
        <x:v>API access</x:v>
      </x:c>
      <x:c r="J125" s="17" t="str">
        <x:v>Closed weights</x:v>
      </x:c>
      <x:c r="K125" s="17"/>
      <x:c r="L125" s="17"/>
      <x:c r="M125" s="17"/>
      <x:c r="N125" s="17"/>
      <x:c r="O125" s="17"/>
      <x:c r="P125" s="17"/>
      <x:c r="Q125" s="17"/>
      <x:c r="R125" s="17"/>
      <x:c r="S125" s="17"/>
      <x:c r="T125" s="17"/>
      <x:c r="U125" s="17"/>
      <x:c r="V125" s="17"/>
      <x:c r="W125" s="17"/>
      <x:c r="X125" s="17"/>
      <x:c r="Y125" s="17"/>
      <x:c r="Z125" s="17"/>
    </x:row>
    <x:row r="126">
      <x:c r="A126" s="17" t="str">
        <x:v>GPT-4 (Mar 2023)</x:v>
      </x:c>
      <x:c r="B126" s="17" t="str">
        <x:v>GPT-4 (Mar 2023)</x:v>
      </x:c>
      <x:c r="C126" s="17" t="n">
        <x:v>45000</x:v>
      </x:c>
      <x:c r="D126" s="17" t="n">
        <x:v>125.93</x:v>
      </x:c>
      <x:c r="E126" s="17" t="n">
        <x:v>119.58</x:v>
      </x:c>
      <x:c r="F126" s="17" t="n">
        <x:v>132.2</x:v>
      </x:c>
      <x:c r="G126" s="17" t="str">
        <x:v>OpenAI</x:v>
      </x:c>
      <x:c r="H126" s="17" t="str">
        <x:v>United States of America</x:v>
      </x:c>
      <x:c r="I126" s="17" t="str">
        <x:v>API access</x:v>
      </x:c>
      <x:c r="J126" s="17" t="str">
        <x:v>Closed weights</x:v>
      </x:c>
      <x:c r="K126" s="17"/>
      <x:c r="L126" s="17"/>
      <x:c r="M126" s="17"/>
      <x:c r="N126" s="17"/>
      <x:c r="O126" s="17"/>
      <x:c r="P126" s="17"/>
      <x:c r="Q126" s="17"/>
      <x:c r="R126" s="17"/>
      <x:c r="S126" s="17"/>
      <x:c r="T126" s="17"/>
      <x:c r="U126" s="17"/>
      <x:c r="V126" s="17"/>
      <x:c r="W126" s="17"/>
      <x:c r="X126" s="17"/>
      <x:c r="Y126" s="17"/>
      <x:c r="Z126" s="17"/>
    </x:row>
    <x:row r="127">
      <x:c r="A127" s="17" t="str">
        <x:v>Llama 3.2 90B</x:v>
      </x:c>
      <x:c r="B127" s="17" t="str">
        <x:v>Llama 3.2 90B</x:v>
      </x:c>
      <x:c r="C127" s="17" t="n">
        <x:v>45559</x:v>
      </x:c>
      <x:c r="D127" s="17" t="n">
        <x:v>125.71</x:v>
      </x:c>
      <x:c r="E127" s="17" t="n">
        <x:v>119.36</x:v>
      </x:c>
      <x:c r="F127" s="17" t="n">
        <x:v>127.43</x:v>
      </x:c>
      <x:c r="G127" s="17" t="str">
        <x:v>Meta AI</x:v>
      </x:c>
      <x:c r="H127" s="17" t="str">
        <x:v>United States of America</x:v>
      </x:c>
      <x:c r="I127" s="17" t="str">
        <x:v>Open weights (restricted use)</x:v>
      </x:c>
      <x:c r="J127" s="17" t="str">
        <x:v>Open weights</x:v>
      </x:c>
      <x:c r="K127" s="17"/>
      <x:c r="L127" s="17"/>
      <x:c r="M127" s="17"/>
      <x:c r="N127" s="17"/>
      <x:c r="O127" s="17"/>
      <x:c r="P127" s="17"/>
      <x:c r="Q127" s="17"/>
      <x:c r="R127" s="17"/>
      <x:c r="S127" s="17"/>
      <x:c r="T127" s="17"/>
      <x:c r="U127" s="17"/>
      <x:c r="V127" s="17"/>
      <x:c r="W127" s="17"/>
      <x:c r="X127" s="17"/>
      <x:c r="Y127" s="17"/>
      <x:c r="Z127" s="17"/>
    </x:row>
    <x:row r="128">
      <x:c r="A128" s="17" t="str">
        <x:v>Llama 3.1-70B</x:v>
      </x:c>
      <x:c r="B128" s="17" t="str">
        <x:v>Llama 3.1-70B</x:v>
      </x:c>
      <x:c r="C128" s="17" t="n">
        <x:v>45496</x:v>
      </x:c>
      <x:c r="D128" s="17" t="n">
        <x:v>125.53</x:v>
      </x:c>
      <x:c r="E128" s="17" t="n">
        <x:v>118.91</x:v>
      </x:c>
      <x:c r="F128" s="17" t="n">
        <x:v>127.47</x:v>
      </x:c>
      <x:c r="G128" s="17" t="str">
        <x:v>Meta AI</x:v>
      </x:c>
      <x:c r="H128" s="17" t="str">
        <x:v>United States of America</x:v>
      </x:c>
      <x:c r="I128" s="17" t="str">
        <x:v>Open weights (restricted use)</x:v>
      </x:c>
      <x:c r="J128" s="17" t="str">
        <x:v>Open weights</x:v>
      </x:c>
      <x:c r="K128" s="17"/>
      <x:c r="L128" s="17"/>
      <x:c r="M128" s="17"/>
      <x:c r="N128" s="17"/>
      <x:c r="O128" s="17"/>
      <x:c r="P128" s="17"/>
      <x:c r="Q128" s="17"/>
      <x:c r="R128" s="17"/>
      <x:c r="S128" s="17"/>
      <x:c r="T128" s="17"/>
      <x:c r="U128" s="17"/>
      <x:c r="V128" s="17"/>
      <x:c r="W128" s="17"/>
      <x:c r="X128" s="17"/>
      <x:c r="Y128" s="17"/>
      <x:c r="Z128" s="17"/>
    </x:row>
    <x:row r="129">
      <x:c r="A129" s="17" t="str">
        <x:v>Qwen2-72B</x:v>
      </x:c>
      <x:c r="B129" s="17" t="str">
        <x:v>Qwen2-72B</x:v>
      </x:c>
      <x:c r="C129" s="17" t="n">
        <x:v>45450</x:v>
      </x:c>
      <x:c r="D129" s="17" t="n">
        <x:v>125.49</x:v>
      </x:c>
      <x:c r="E129" s="17" t="n">
        <x:v>119.09</x:v>
      </x:c>
      <x:c r="F129" s="17" t="n">
        <x:v>127.01</x:v>
      </x:c>
      <x:c r="G129" s="17" t="str">
        <x:v>Alibaba</x:v>
      </x:c>
      <x:c r="H129" s="17" t="str">
        <x:v>China</x:v>
      </x:c>
      <x:c r="I129" s="17" t="str">
        <x:v>Open weights (unrestricted)</x:v>
      </x:c>
      <x:c r="J129" s="17" t="str">
        <x:v>Open weights</x:v>
      </x:c>
      <x:c r="K129" s="17"/>
      <x:c r="L129" s="17"/>
      <x:c r="M129" s="17"/>
      <x:c r="N129" s="17"/>
      <x:c r="O129" s="17"/>
      <x:c r="P129" s="17"/>
      <x:c r="Q129" s="17"/>
      <x:c r="R129" s="17"/>
      <x:c r="S129" s="17"/>
      <x:c r="T129" s="17"/>
      <x:c r="U129" s="17"/>
      <x:c r="V129" s="17"/>
      <x:c r="W129" s="17"/>
      <x:c r="X129" s="17"/>
      <x:c r="Y129" s="17"/>
      <x:c r="Z129" s="17"/>
    </x:row>
    <x:row r="130">
      <x:c r="A130" s="17" t="str">
        <x:v>DeepSeek-V2 (MoE-236B, May 2024)</x:v>
      </x:c>
      <x:c r="B130" s="17" t="str">
        <x:v>DeepSeek-V2 (MoE-236B, May 2024)</x:v>
      </x:c>
      <x:c r="C130" s="17" t="n">
        <x:v>45419</x:v>
      </x:c>
      <x:c r="D130" s="17" t="n">
        <x:v>124.58</x:v>
      </x:c>
      <x:c r="E130" s="17" t="n">
        <x:v>117.97</x:v>
      </x:c>
      <x:c r="F130" s="17" t="n">
        <x:v>127.63</x:v>
      </x:c>
      <x:c r="G130" s="17" t="str">
        <x:v>DeepSeek</x:v>
      </x:c>
      <x:c r="H130" s="17" t="str">
        <x:v>China</x:v>
      </x:c>
      <x:c r="I130" s="17" t="str">
        <x:v>Open weights (restricted use)</x:v>
      </x:c>
      <x:c r="J130" s="17" t="str">
        <x:v>Open weights</x:v>
      </x:c>
      <x:c r="K130" s="17"/>
      <x:c r="L130" s="17"/>
      <x:c r="M130" s="17"/>
      <x:c r="N130" s="17"/>
      <x:c r="O130" s="17"/>
      <x:c r="P130" s="17"/>
      <x:c r="Q130" s="17"/>
      <x:c r="R130" s="17"/>
      <x:c r="S130" s="17"/>
      <x:c r="T130" s="17"/>
      <x:c r="U130" s="17"/>
      <x:c r="V130" s="17"/>
      <x:c r="W130" s="17"/>
      <x:c r="X130" s="17"/>
      <x:c r="Y130" s="17"/>
      <x:c r="Z130" s="17"/>
    </x:row>
    <x:row r="131">
      <x:c r="A131" s="17" t="str">
        <x:v>Amazon Nova Pro</x:v>
      </x:c>
      <x:c r="B131" s="17" t="str">
        <x:v>Amazon Nova Pro</x:v>
      </x:c>
      <x:c r="C131" s="17" t="n">
        <x:v>45629</x:v>
      </x:c>
      <x:c r="D131" s="17" t="n">
        <x:v>123.88</x:v>
      </x:c>
      <x:c r="E131" s="17" t="n">
        <x:v>110.76</x:v>
      </x:c>
      <x:c r="F131" s="17" t="n">
        <x:v>126.58</x:v>
      </x:c>
      <x:c r="G131" s="17" t="str">
        <x:v>Amazon</x:v>
      </x:c>
      <x:c r="H131" s="17" t="str">
        <x:v>United States of America</x:v>
      </x:c>
      <x:c r="I131" s="17" t="str">
        <x:v>API access</x:v>
      </x:c>
      <x:c r="J131" s="17" t="str">
        <x:v>Closed weights</x:v>
      </x:c>
      <x:c r="K131" s="17"/>
      <x:c r="L131" s="17"/>
      <x:c r="M131" s="17"/>
      <x:c r="N131" s="17"/>
      <x:c r="O131" s="17"/>
      <x:c r="P131" s="17"/>
      <x:c r="Q131" s="17"/>
      <x:c r="R131" s="17"/>
      <x:c r="S131" s="17"/>
      <x:c r="T131" s="17"/>
      <x:c r="U131" s="17"/>
      <x:c r="V131" s="17"/>
      <x:c r="W131" s="17"/>
      <x:c r="X131" s="17"/>
      <x:c r="Y131" s="17"/>
      <x:c r="Z131" s="17"/>
    </x:row>
    <x:row r="132">
      <x:c r="A132" s="17" t="str">
        <x:v>Llama 3-70B</x:v>
      </x:c>
      <x:c r="B132" s="17" t="str">
        <x:v>Llama 3-70B</x:v>
      </x:c>
      <x:c r="C132" s="17" t="n">
        <x:v>45400</x:v>
      </x:c>
      <x:c r="D132" s="17" t="n">
        <x:v>122.61</x:v>
      </x:c>
      <x:c r="E132" s="17" t="n">
        <x:v>115.79</x:v>
      </x:c>
      <x:c r="F132" s="17" t="n">
        <x:v>125.52</x:v>
      </x:c>
      <x:c r="G132" s="17" t="str">
        <x:v>Meta AI</x:v>
      </x:c>
      <x:c r="H132" s="17" t="str">
        <x:v>United States of America</x:v>
      </x:c>
      <x:c r="I132" s="17" t="str">
        <x:v>Open weights (restricted use)</x:v>
      </x:c>
      <x:c r="J132" s="17" t="str">
        <x:v>Open weights</x:v>
      </x:c>
      <x:c r="K132" s="17"/>
      <x:c r="L132" s="17"/>
      <x:c r="M132" s="17"/>
      <x:c r="N132" s="17"/>
      <x:c r="O132" s="17"/>
      <x:c r="P132" s="17"/>
      <x:c r="Q132" s="17"/>
      <x:c r="R132" s="17"/>
      <x:c r="S132" s="17"/>
      <x:c r="T132" s="17"/>
      <x:c r="U132" s="17"/>
      <x:c r="V132" s="17"/>
      <x:c r="W132" s="17"/>
      <x:c r="X132" s="17"/>
      <x:c r="Y132" s="17"/>
      <x:c r="Z132" s="17"/>
    </x:row>
    <x:row r="133">
      <x:c r="A133" s="17" t="str">
        <x:v>Gemini 1.5 Flash (May 2024)</x:v>
      </x:c>
      <x:c r="B133" s="17" t="str">
        <x:v>Gemini 1.5 Flash (May 2024)</x:v>
      </x:c>
      <x:c r="C133" s="17" t="n">
        <x:v>45422</x:v>
      </x:c>
      <x:c r="D133" s="17" t="n">
        <x:v>122.54</x:v>
      </x:c>
      <x:c r="E133" s="17" t="n">
        <x:v>115.28</x:v>
      </x:c>
      <x:c r="F133" s="17" t="n">
        <x:v>124.46</x:v>
      </x:c>
      <x:c r="G133" s="17" t="str">
        <x:v>Google DeepMind</x:v>
      </x:c>
      <x:c r="H133" s="17" t="str">
        <x:v>United States of America</x:v>
      </x:c>
      <x:c r="I133" s="17" t="str">
        <x:v>API access</x:v>
      </x:c>
      <x:c r="J133" s="17" t="str">
        <x:v>Closed weights</x:v>
      </x:c>
      <x:c r="K133" s="17"/>
      <x:c r="L133" s="17"/>
      <x:c r="M133" s="17"/>
      <x:c r="N133" s="17"/>
      <x:c r="O133" s="17"/>
      <x:c r="P133" s="17"/>
      <x:c r="Q133" s="17"/>
      <x:c r="R133" s="17"/>
      <x:c r="S133" s="17"/>
      <x:c r="T133" s="17"/>
      <x:c r="U133" s="17"/>
      <x:c r="V133" s="17"/>
      <x:c r="W133" s="17"/>
      <x:c r="X133" s="17"/>
      <x:c r="Y133" s="17"/>
      <x:c r="Z133" s="17"/>
    </x:row>
    <x:row r="134">
      <x:c r="A134" s="17" t="str">
        <x:v>Gemma 2 27B</x:v>
      </x:c>
      <x:c r="B134" s="17" t="str">
        <x:v>Gemma 2 27B</x:v>
      </x:c>
      <x:c r="C134" s="17" t="n">
        <x:v>45467</x:v>
      </x:c>
      <x:c r="D134" s="17" t="n">
        <x:v>122.47</x:v>
      </x:c>
      <x:c r="E134" s="17" t="n">
        <x:v>115.04</x:v>
      </x:c>
      <x:c r="F134" s="17" t="n">
        <x:v>124.23</x:v>
      </x:c>
      <x:c r="G134" s="17" t="str">
        <x:v>Google DeepMind</x:v>
      </x:c>
      <x:c r="H134" s="17" t="str">
        <x:v>United States of America</x:v>
      </x:c>
      <x:c r="I134" s="17" t="str">
        <x:v>Open weights (restricted use)</x:v>
      </x:c>
      <x:c r="J134" s="17" t="str">
        <x:v>Open weights</x:v>
      </x:c>
      <x:c r="K134" s="17"/>
      <x:c r="L134" s="17"/>
      <x:c r="M134" s="17"/>
      <x:c r="N134" s="17"/>
      <x:c r="O134" s="17"/>
      <x:c r="P134" s="17"/>
      <x:c r="Q134" s="17"/>
      <x:c r="R134" s="17"/>
      <x:c r="S134" s="17"/>
      <x:c r="T134" s="17"/>
      <x:c r="U134" s="17"/>
      <x:c r="V134" s="17"/>
      <x:c r="W134" s="17"/>
      <x:c r="X134" s="17"/>
      <x:c r="Y134" s="17"/>
      <x:c r="Z134" s="17"/>
    </x:row>
    <x:row r="135">
      <x:c r="A135" s="17" t="str">
        <x:v>GPT-4 (Jun 2023)</x:v>
      </x:c>
      <x:c r="B135" s="17" t="str">
        <x:v>GPT-4 (Jun 2023)</x:v>
      </x:c>
      <x:c r="C135" s="17" t="n">
        <x:v>45090</x:v>
      </x:c>
      <x:c r="D135" s="17" t="n">
        <x:v>121.91</x:v>
      </x:c>
      <x:c r="E135" s="17" t="n">
        <x:v>114.46</x:v>
      </x:c>
      <x:c r="F135" s="17" t="n">
        <x:v>124.8</x:v>
      </x:c>
      <x:c r="G135" s="17" t="str">
        <x:v>OpenAI</x:v>
      </x:c>
      <x:c r="H135" s="17" t="str">
        <x:v>United States of America</x:v>
      </x:c>
      <x:c r="I135" s="17" t="str">
        <x:v>API access</x:v>
      </x:c>
      <x:c r="J135" s="17" t="str">
        <x:v>Closed weights</x:v>
      </x:c>
      <x:c r="K135" s="17"/>
      <x:c r="L135" s="17"/>
      <x:c r="M135" s="17"/>
      <x:c r="N135" s="17"/>
      <x:c r="O135" s="17"/>
      <x:c r="P135" s="17"/>
      <x:c r="Q135" s="17"/>
      <x:c r="R135" s="17"/>
      <x:c r="S135" s="17"/>
      <x:c r="T135" s="17"/>
      <x:c r="U135" s="17"/>
      <x:c r="V135" s="17"/>
      <x:c r="W135" s="17"/>
      <x:c r="X135" s="17"/>
      <x:c r="Y135" s="17"/>
      <x:c r="Z135" s="17"/>
    </x:row>
    <x:row r="136">
      <x:c r="A136" s="17" t="str">
        <x:v>phi-3-small 7.4B</x:v>
      </x:c>
      <x:c r="B136" s="17" t="str">
        <x:v>phi-3-small 7.4B</x:v>
      </x:c>
      <x:c r="C136" s="17" t="n">
        <x:v>45405</x:v>
      </x:c>
      <x:c r="D136" s="17" t="n">
        <x:v>121.64</x:v>
      </x:c>
      <x:c r="E136" s="17" t="n">
        <x:v>113.57</x:v>
      </x:c>
      <x:c r="F136" s="17" t="n">
        <x:v>124.38</x:v>
      </x:c>
      <x:c r="G136" s="17" t="str">
        <x:v>Microsoft</x:v>
      </x:c>
      <x:c r="H136" s="17" t="str">
        <x:v>United States of America</x:v>
      </x:c>
      <x:c r="I136" s="17" t="str">
        <x:v>Open weights (unrestricted)</x:v>
      </x:c>
      <x:c r="J136" s="17" t="str">
        <x:v>Open weights</x:v>
      </x:c>
      <x:c r="K136" s="17"/>
      <x:c r="L136" s="17"/>
      <x:c r="M136" s="17"/>
      <x:c r="N136" s="17"/>
      <x:c r="O136" s="17"/>
      <x:c r="P136" s="17"/>
      <x:c r="Q136" s="17"/>
      <x:c r="R136" s="17"/>
      <x:c r="S136" s="17"/>
      <x:c r="T136" s="17"/>
      <x:c r="U136" s="17"/>
      <x:c r="V136" s="17"/>
      <x:c r="W136" s="17"/>
      <x:c r="X136" s="17"/>
      <x:c r="Y136" s="17"/>
      <x:c r="Z136" s="17"/>
    </x:row>
    <x:row r="137">
      <x:c r="A137" s="17" t="str">
        <x:v>Mixtral 8x22B</x:v>
      </x:c>
      <x:c r="B137" s="17" t="str">
        <x:v>Mixtral 8x22B</x:v>
      </x:c>
      <x:c r="C137" s="17" t="n">
        <x:v>45399</x:v>
      </x:c>
      <x:c r="D137" s="17" t="n">
        <x:v>121.28</x:v>
      </x:c>
      <x:c r="E137" s="17" t="n">
        <x:v>112.48</x:v>
      </x:c>
      <x:c r="F137" s="17" t="n">
        <x:v>123.4</x:v>
      </x:c>
      <x:c r="G137" s="17" t="str">
        <x:v>Mistral AI</x:v>
      </x:c>
      <x:c r="H137" s="17" t="str">
        <x:v>France</x:v>
      </x:c>
      <x:c r="I137" s="17" t="str">
        <x:v>Open weights (unrestricted)</x:v>
      </x:c>
      <x:c r="J137" s="17" t="str">
        <x:v>Open weights</x:v>
      </x:c>
      <x:c r="K137" s="17"/>
      <x:c r="L137" s="17"/>
      <x:c r="M137" s="17"/>
      <x:c r="N137" s="17"/>
      <x:c r="O137" s="17"/>
      <x:c r="P137" s="17"/>
      <x:c r="Q137" s="17"/>
      <x:c r="R137" s="17"/>
      <x:c r="S137" s="17"/>
      <x:c r="T137" s="17"/>
      <x:c r="U137" s="17"/>
      <x:c r="V137" s="17"/>
      <x:c r="W137" s="17"/>
      <x:c r="X137" s="17"/>
      <x:c r="Y137" s="17"/>
      <x:c r="Z137" s="17"/>
    </x:row>
    <x:row r="138">
      <x:c r="A138" s="17" t="str">
        <x:v>Claude Instant</x:v>
      </x:c>
      <x:c r="B138" s="17" t="str">
        <x:v>Claude Instant</x:v>
      </x:c>
      <x:c r="C138" s="17" t="n">
        <x:v>45147</x:v>
      </x:c>
      <x:c r="D138" s="17" t="n">
        <x:v>121.11</x:v>
      </x:c>
      <x:c r="E138" s="17" t="n">
        <x:v>113.87</x:v>
      </x:c>
      <x:c r="F138" s="17" t="n">
        <x:v>123.96</x:v>
      </x:c>
      <x:c r="G138" s="17" t="str">
        <x:v>Anthropic</x:v>
      </x:c>
      <x:c r="H138" s="17" t="str">
        <x:v>United States of America</x:v>
      </x:c>
      <x:c r="I138" s="17" t="str">
        <x:v>API access</x:v>
      </x:c>
      <x:c r="J138" s="17" t="str">
        <x:v>Closed weights</x:v>
      </x:c>
      <x:c r="K138" s="17"/>
      <x:c r="L138" s="17"/>
      <x:c r="M138" s="17"/>
      <x:c r="N138" s="17"/>
      <x:c r="O138" s="17"/>
      <x:c r="P138" s="17"/>
      <x:c r="Q138" s="17"/>
      <x:c r="R138" s="17"/>
      <x:c r="S138" s="17"/>
      <x:c r="T138" s="17"/>
      <x:c r="U138" s="17"/>
      <x:c r="V138" s="17"/>
      <x:c r="W138" s="17"/>
      <x:c r="X138" s="17"/>
      <x:c r="Y138" s="17"/>
      <x:c r="Z138" s="17"/>
    </x:row>
    <x:row r="139">
      <x:c r="A139" s="17" t="str">
        <x:v>phi-3-medium 14B</x:v>
      </x:c>
      <x:c r="B139" s="17" t="str">
        <x:v>phi-3-medium 14B</x:v>
      </x:c>
      <x:c r="C139" s="17" t="n">
        <x:v>45405</x:v>
      </x:c>
      <x:c r="D139" s="17" t="n">
        <x:v>121.07</x:v>
      </x:c>
      <x:c r="E139" s="17" t="n">
        <x:v>113.81</x:v>
      </x:c>
      <x:c r="F139" s="17" t="n">
        <x:v>123.74</x:v>
      </x:c>
      <x:c r="G139" s="17" t="str">
        <x:v>Microsoft</x:v>
      </x:c>
      <x:c r="H139" s="17" t="str">
        <x:v>United States of America</x:v>
      </x:c>
      <x:c r="I139" s="17" t="str">
        <x:v>Open weights (unrestricted)</x:v>
      </x:c>
      <x:c r="J139" s="17" t="str">
        <x:v>Open weights</x:v>
      </x:c>
      <x:c r="K139" s="17"/>
      <x:c r="L139" s="17"/>
      <x:c r="M139" s="17"/>
      <x:c r="N139" s="17"/>
      <x:c r="O139" s="17"/>
      <x:c r="P139" s="17"/>
      <x:c r="Q139" s="17"/>
      <x:c r="R139" s="17"/>
      <x:c r="S139" s="17"/>
      <x:c r="T139" s="17"/>
      <x:c r="U139" s="17"/>
      <x:c r="V139" s="17"/>
      <x:c r="W139" s="17"/>
      <x:c r="X139" s="17"/>
      <x:c r="Y139" s="17"/>
      <x:c r="Z139" s="17"/>
    </x:row>
    <x:row r="140">
      <x:c r="A140" s="17" t="str">
        <x:v>Mistral Large</x:v>
      </x:c>
      <x:c r="B140" s="17" t="str">
        <x:v>Mistral Large</x:v>
      </x:c>
      <x:c r="C140" s="17" t="n">
        <x:v>45348</x:v>
      </x:c>
      <x:c r="D140" s="17" t="n">
        <x:v>121.01</x:v>
      </x:c>
      <x:c r="E140" s="17" t="n">
        <x:v>112.49</x:v>
      </x:c>
      <x:c r="F140" s="17" t="n">
        <x:v>123.7</x:v>
      </x:c>
      <x:c r="G140" s="17" t="str">
        <x:v>Mistral AI</x:v>
      </x:c>
      <x:c r="H140" s="17" t="str">
        <x:v>France</x:v>
      </x:c>
      <x:c r="I140" s="17" t="str">
        <x:v>API access</x:v>
      </x:c>
      <x:c r="J140" s="17" t="str">
        <x:v>Closed weights</x:v>
      </x:c>
      <x:c r="K140" s="17"/>
      <x:c r="L140" s="17"/>
      <x:c r="M140" s="17"/>
      <x:c r="N140" s="17"/>
      <x:c r="O140" s="17"/>
      <x:c r="P140" s="17"/>
      <x:c r="Q140" s="17"/>
      <x:c r="R140" s="17"/>
      <x:c r="S140" s="17"/>
      <x:c r="T140" s="17"/>
      <x:c r="U140" s="17"/>
      <x:c r="V140" s="17"/>
      <x:c r="W140" s="17"/>
      <x:c r="X140" s="17"/>
      <x:c r="Y140" s="17"/>
      <x:c r="Z140" s="17"/>
    </x:row>
    <x:row r="141">
      <x:c r="A141" s="17" t="str">
        <x:v>Claude 3 Sonnet</x:v>
      </x:c>
      <x:c r="B141" s="17" t="str">
        <x:v>Claude 3 Sonnet</x:v>
      </x:c>
      <x:c r="C141" s="17" t="n">
        <x:v>45355</x:v>
      </x:c>
      <x:c r="D141" s="17" t="n">
        <x:v>119.9</x:v>
      </x:c>
      <x:c r="E141" s="17" t="n">
        <x:v>111.74</x:v>
      </x:c>
      <x:c r="F141" s="17" t="n">
        <x:v>122.91</x:v>
      </x:c>
      <x:c r="G141" s="17" t="str">
        <x:v>Anthropic</x:v>
      </x:c>
      <x:c r="H141" s="17" t="str">
        <x:v>United States of America</x:v>
      </x:c>
      <x:c r="I141" s="17" t="str">
        <x:v>API access</x:v>
      </x:c>
      <x:c r="J141" s="17" t="str">
        <x:v>Closed weights</x:v>
      </x:c>
      <x:c r="K141" s="17"/>
      <x:c r="L141" s="17"/>
      <x:c r="M141" s="17"/>
      <x:c r="N141" s="17"/>
      <x:c r="O141" s="17"/>
      <x:c r="P141" s="17"/>
      <x:c r="Q141" s="17"/>
      <x:c r="R141" s="17"/>
      <x:c r="S141" s="17"/>
      <x:c r="T141" s="17"/>
      <x:c r="U141" s="17"/>
      <x:c r="V141" s="17"/>
      <x:c r="W141" s="17"/>
      <x:c r="X141" s="17"/>
      <x:c r="Y141" s="17"/>
      <x:c r="Z141" s="17"/>
    </x:row>
    <x:row r="142">
      <x:c r="A142" s="17" t="str">
        <x:v>Claude 2</x:v>
      </x:c>
      <x:c r="B142" s="17" t="str">
        <x:v>Claude 2</x:v>
      </x:c>
      <x:c r="C142" s="17" t="n">
        <x:v>45118</x:v>
      </x:c>
      <x:c r="D142" s="17" t="n">
        <x:v>119.58</x:v>
      </x:c>
      <x:c r="E142" s="17" t="n">
        <x:v>111.5</x:v>
      </x:c>
      <x:c r="F142" s="17" t="n">
        <x:v>124.06</x:v>
      </x:c>
      <x:c r="G142" s="17" t="str">
        <x:v>Anthropic</x:v>
      </x:c>
      <x:c r="H142" s="17" t="str">
        <x:v>United States of America</x:v>
      </x:c>
      <x:c r="I142" s="17" t="str">
        <x:v>API access</x:v>
      </x:c>
      <x:c r="J142" s="17" t="str">
        <x:v>Closed weights</x:v>
      </x:c>
      <x:c r="K142" s="17"/>
      <x:c r="L142" s="17"/>
      <x:c r="M142" s="17"/>
      <x:c r="N142" s="17"/>
      <x:c r="O142" s="17"/>
      <x:c r="P142" s="17"/>
      <x:c r="Q142" s="17"/>
      <x:c r="R142" s="17"/>
      <x:c r="S142" s="17"/>
      <x:c r="T142" s="17"/>
      <x:c r="U142" s="17"/>
      <x:c r="V142" s="17"/>
      <x:c r="W142" s="17"/>
      <x:c r="X142" s="17"/>
      <x:c r="Y142" s="17"/>
      <x:c r="Z142" s="17"/>
    </x:row>
    <x:row r="143">
      <x:c r="A143" s="17" t="str">
        <x:v>Gemma 2 9B</x:v>
      </x:c>
      <x:c r="B143" s="17" t="str">
        <x:v>Gemma 2 9B</x:v>
      </x:c>
      <x:c r="C143" s="17" t="n">
        <x:v>45467</x:v>
      </x:c>
      <x:c r="D143" s="17" t="n">
        <x:v>119.58</x:v>
      </x:c>
      <x:c r="E143" s="17" t="n">
        <x:v>111.3</x:v>
      </x:c>
      <x:c r="F143" s="17" t="n">
        <x:v>122.38</x:v>
      </x:c>
      <x:c r="G143" s="17" t="str">
        <x:v>Google DeepMind</x:v>
      </x:c>
      <x:c r="H143" s="17" t="str">
        <x:v>United States of America</x:v>
      </x:c>
      <x:c r="I143" s="17" t="str">
        <x:v>Open weights (restricted use)</x:v>
      </x:c>
      <x:c r="J143" s="17" t="str">
        <x:v>Open weights</x:v>
      </x:c>
      <x:c r="K143" s="17"/>
      <x:c r="L143" s="17"/>
      <x:c r="M143" s="17"/>
      <x:c r="N143" s="17"/>
      <x:c r="O143" s="17"/>
      <x:c r="P143" s="17"/>
      <x:c r="Q143" s="17"/>
      <x:c r="R143" s="17"/>
      <x:c r="S143" s="17"/>
      <x:c r="T143" s="17"/>
      <x:c r="U143" s="17"/>
      <x:c r="V143" s="17"/>
      <x:c r="W143" s="17"/>
      <x:c r="X143" s="17"/>
      <x:c r="Y143" s="17"/>
      <x:c r="Z143" s="17"/>
    </x:row>
    <x:row r="144">
      <x:c r="A144" s="17" t="str">
        <x:v>Qwen2.5-Coder-32B</x:v>
      </x:c>
      <x:c r="B144" s="17" t="str">
        <x:v>Qwen2.5-Coder-32B</x:v>
      </x:c>
      <x:c r="C144" s="17" t="n">
        <x:v>45553</x:v>
      </x:c>
      <x:c r="D144" s="17" t="n">
        <x:v>119.27</x:v>
      </x:c>
      <x:c r="E144" s="17" t="n">
        <x:v>110.01</x:v>
      </x:c>
      <x:c r="F144" s="17" t="n">
        <x:v>124.64</x:v>
      </x:c>
      <x:c r="G144" s="17" t="str">
        <x:v>Alibaba</x:v>
      </x:c>
      <x:c r="H144" s="17" t="str">
        <x:v>China</x:v>
      </x:c>
      <x:c r="I144" s="17" t="str">
        <x:v>Open weights (unrestricted)</x:v>
      </x:c>
      <x:c r="J144" s="17" t="str">
        <x:v>Open weights</x:v>
      </x:c>
      <x:c r="K144" s="17"/>
      <x:c r="L144" s="17"/>
      <x:c r="M144" s="17"/>
      <x:c r="N144" s="17"/>
      <x:c r="O144" s="17"/>
      <x:c r="P144" s="17"/>
      <x:c r="Q144" s="17"/>
      <x:c r="R144" s="17"/>
      <x:c r="S144" s="17"/>
      <x:c r="T144" s="17"/>
      <x:c r="U144" s="17"/>
      <x:c r="V144" s="17"/>
      <x:c r="W144" s="17"/>
      <x:c r="X144" s="17"/>
      <x:c r="Y144" s="17"/>
      <x:c r="Z144" s="17"/>
    </x:row>
    <x:row r="145">
      <x:c r="A145" s="17" t="str">
        <x:v>Mistral NeMo</x:v>
      </x:c>
      <x:c r="B145" s="17" t="str">
        <x:v>Mistral NeMo</x:v>
      </x:c>
      <x:c r="C145" s="17" t="n">
        <x:v>45491</x:v>
      </x:c>
      <x:c r="D145" s="17" t="n">
        <x:v>118.38</x:v>
      </x:c>
      <x:c r="E145" s="17" t="n">
        <x:v>109.85</x:v>
      </x:c>
      <x:c r="F145" s="17" t="n">
        <x:v>121.76</x:v>
      </x:c>
      <x:c r="G145" s="17" t="str">
        <x:v>Mistral AI</x:v>
      </x:c>
      <x:c r="H145" s="17" t="str">
        <x:v>France</x:v>
      </x:c>
      <x:c r="I145" s="17" t="str">
        <x:v>Open weights (unrestricted)</x:v>
      </x:c>
      <x:c r="J145" s="17" t="str">
        <x:v>Open weights</x:v>
      </x:c>
      <x:c r="K145" s="17"/>
      <x:c r="L145" s="17"/>
      <x:c r="M145" s="17"/>
      <x:c r="N145" s="17"/>
      <x:c r="O145" s="17"/>
      <x:c r="P145" s="17"/>
      <x:c r="Q145" s="17"/>
      <x:c r="R145" s="17"/>
      <x:c r="S145" s="17"/>
      <x:c r="T145" s="17"/>
      <x:c r="U145" s="17"/>
      <x:c r="V145" s="17"/>
      <x:c r="W145" s="17"/>
      <x:c r="X145" s="17"/>
      <x:c r="Y145" s="17"/>
      <x:c r="Z145" s="17"/>
    </x:row>
    <x:row r="146">
      <x:c r="A146" s="17" t="str">
        <x:v>Claude 2.1</x:v>
      </x:c>
      <x:c r="B146" s="17" t="str">
        <x:v>Claude 2.1</x:v>
      </x:c>
      <x:c r="C146" s="17" t="n">
        <x:v>45251</x:v>
      </x:c>
      <x:c r="D146" s="17" t="n">
        <x:v>118.37</x:v>
      </x:c>
      <x:c r="E146" s="17" t="n">
        <x:v>109.82</x:v>
      </x:c>
      <x:c r="F146" s="17" t="n">
        <x:v>120.77</x:v>
      </x:c>
      <x:c r="G146" s="17" t="str">
        <x:v>Anthropic</x:v>
      </x:c>
      <x:c r="H146" s="17" t="str">
        <x:v>United States of America</x:v>
      </x:c>
      <x:c r="I146" s="17" t="str">
        <x:v>API access</x:v>
      </x:c>
      <x:c r="J146" s="17" t="str">
        <x:v>Closed weights</x:v>
      </x:c>
      <x:c r="K146" s="17"/>
      <x:c r="L146" s="17"/>
      <x:c r="M146" s="17"/>
      <x:c r="N146" s="17"/>
      <x:c r="O146" s="17"/>
      <x:c r="P146" s="17"/>
      <x:c r="Q146" s="17"/>
      <x:c r="R146" s="17"/>
      <x:c r="S146" s="17"/>
      <x:c r="T146" s="17"/>
      <x:c r="U146" s="17"/>
      <x:c r="V146" s="17"/>
      <x:c r="W146" s="17"/>
      <x:c r="X146" s="17"/>
      <x:c r="Y146" s="17"/>
      <x:c r="Z146" s="17"/>
    </x:row>
    <x:row r="147">
      <x:c r="A147" s="17" t="str">
        <x:v>GPT-3.5 Turbo (Nov 2023)</x:v>
      </x:c>
      <x:c r="B147" s="17" t="str">
        <x:v>GPT-3.5 Turbo (Nov 2023)</x:v>
      </x:c>
      <x:c r="C147" s="17" t="n">
        <x:v>45090</x:v>
      </x:c>
      <x:c r="D147" s="17" t="n">
        <x:v>118.28</x:v>
      </x:c>
      <x:c r="E147" s="17" t="n">
        <x:v>108.74</x:v>
      </x:c>
      <x:c r="F147" s="17" t="n">
        <x:v>121.51</x:v>
      </x:c>
      <x:c r="G147" s="17" t="str">
        <x:v>OpenAI</x:v>
      </x:c>
      <x:c r="H147" s="17" t="str">
        <x:v>United States of America</x:v>
      </x:c>
      <x:c r="I147" s="17" t="str">
        <x:v>API access</x:v>
      </x:c>
      <x:c r="J147" s="17" t="str">
        <x:v>Closed weights</x:v>
      </x:c>
      <x:c r="K147" s="17"/>
      <x:c r="L147" s="17"/>
      <x:c r="M147" s="17"/>
      <x:c r="N147" s="17"/>
      <x:c r="O147" s="17"/>
      <x:c r="P147" s="17"/>
      <x:c r="Q147" s="17"/>
      <x:c r="R147" s="17"/>
      <x:c r="S147" s="17"/>
      <x:c r="T147" s="17"/>
      <x:c r="U147" s="17"/>
      <x:c r="V147" s="17"/>
      <x:c r="W147" s="17"/>
      <x:c r="X147" s="17"/>
      <x:c r="Y147" s="17"/>
      <x:c r="Z147" s="17"/>
    </x:row>
    <x:row r="148">
      <x:c r="A148" s="17" t="str">
        <x:v>Mixtral 8x7B</x:v>
      </x:c>
      <x:c r="B148" s="17" t="str">
        <x:v>Mixtral 8x7B</x:v>
      </x:c>
      <x:c r="C148" s="17" t="n">
        <x:v>45271</x:v>
      </x:c>
      <x:c r="D148" s="17" t="n">
        <x:v>118.13</x:v>
      </x:c>
      <x:c r="E148" s="17" t="n">
        <x:v>109.36</x:v>
      </x:c>
      <x:c r="F148" s="17" t="n">
        <x:v>120.78</x:v>
      </x:c>
      <x:c r="G148" s="17" t="str">
        <x:v>Mistral AI</x:v>
      </x:c>
      <x:c r="H148" s="17" t="str">
        <x:v>France</x:v>
      </x:c>
      <x:c r="I148" s="17" t="str">
        <x:v>Open weights (unrestricted)</x:v>
      </x:c>
      <x:c r="J148" s="17" t="str">
        <x:v>Open weights</x:v>
      </x:c>
      <x:c r="K148" s="17"/>
      <x:c r="L148" s="17"/>
      <x:c r="M148" s="17"/>
      <x:c r="N148" s="17"/>
      <x:c r="O148" s="17"/>
      <x:c r="P148" s="17"/>
      <x:c r="Q148" s="17"/>
      <x:c r="R148" s="17"/>
      <x:c r="S148" s="17"/>
      <x:c r="T148" s="17"/>
      <x:c r="U148" s="17"/>
      <x:c r="V148" s="17"/>
      <x:c r="W148" s="17"/>
      <x:c r="X148" s="17"/>
      <x:c r="Y148" s="17"/>
      <x:c r="Z148" s="17"/>
    </x:row>
    <x:row r="149">
      <x:c r="A149" s="17" t="str">
        <x:v>Claude 3 Haiku</x:v>
      </x:c>
      <x:c r="B149" s="17" t="str">
        <x:v>Claude 3 Haiku</x:v>
      </x:c>
      <x:c r="C149" s="17" t="n">
        <x:v>45355</x:v>
      </x:c>
      <x:c r="D149" s="17" t="n">
        <x:v>117.64</x:v>
      </x:c>
      <x:c r="E149" s="17" t="n">
        <x:v>108.61</x:v>
      </x:c>
      <x:c r="F149" s="17" t="n">
        <x:v>121.01</x:v>
      </x:c>
      <x:c r="G149" s="17" t="str">
        <x:v>Anthropic</x:v>
      </x:c>
      <x:c r="H149" s="17" t="str">
        <x:v>United States of America</x:v>
      </x:c>
      <x:c r="I149" s="17" t="str">
        <x:v>API access</x:v>
      </x:c>
      <x:c r="J149" s="17" t="str">
        <x:v>Closed weights</x:v>
      </x:c>
      <x:c r="K149" s="17"/>
      <x:c r="L149" s="17"/>
      <x:c r="M149" s="17"/>
      <x:c r="N149" s="17"/>
      <x:c r="O149" s="17"/>
      <x:c r="P149" s="17"/>
      <x:c r="Q149" s="17"/>
      <x:c r="R149" s="17"/>
      <x:c r="S149" s="17"/>
      <x:c r="T149" s="17"/>
      <x:c r="U149" s="17"/>
      <x:c r="V149" s="17"/>
      <x:c r="W149" s="17"/>
      <x:c r="X149" s="17"/>
      <x:c r="Y149" s="17"/>
      <x:c r="Z149" s="17"/>
    </x:row>
    <x:row r="150">
      <x:c r="A150" s="17" t="str">
        <x:v>Yi-34B</x:v>
      </x:c>
      <x:c r="B150" s="17" t="str">
        <x:v>Yi-34B</x:v>
      </x:c>
      <x:c r="C150" s="17" t="n">
        <x:v>45232</x:v>
      </x:c>
      <x:c r="D150" s="17" t="n">
        <x:v>117.14</x:v>
      </x:c>
      <x:c r="E150" s="17" t="n">
        <x:v>109.02</x:v>
      </x:c>
      <x:c r="F150" s="17" t="n">
        <x:v>120.55</x:v>
      </x:c>
      <x:c r="G150" s="17" t="str">
        <x:v>01.AI</x:v>
      </x:c>
      <x:c r="H150" s="17" t="str">
        <x:v>China</x:v>
      </x:c>
      <x:c r="I150" s="17" t="str">
        <x:v>Open weights (restricted use)</x:v>
      </x:c>
      <x:c r="J150" s="17" t="str">
        <x:v>Open weights</x:v>
      </x:c>
      <x:c r="K150" s="17"/>
      <x:c r="L150" s="17"/>
      <x:c r="M150" s="17"/>
      <x:c r="N150" s="17"/>
      <x:c r="O150" s="17"/>
      <x:c r="P150" s="17"/>
      <x:c r="Q150" s="17"/>
      <x:c r="R150" s="17"/>
      <x:c r="S150" s="17"/>
      <x:c r="T150" s="17"/>
      <x:c r="U150" s="17"/>
      <x:c r="V150" s="17"/>
      <x:c r="W150" s="17"/>
      <x:c r="X150" s="17"/>
      <x:c r="Y150" s="17"/>
      <x:c r="Z150" s="17"/>
    </x:row>
    <x:row r="151">
      <x:c r="A151" s="17" t="str">
        <x:v>phi-3-mini 3.8B</x:v>
      </x:c>
      <x:c r="B151" s="17" t="str">
        <x:v>phi-3-mini 3.8B</x:v>
      </x:c>
      <x:c r="C151" s="17" t="n">
        <x:v>45405</x:v>
      </x:c>
      <x:c r="D151" s="17" t="n">
        <x:v>117.14</x:v>
      </x:c>
      <x:c r="E151" s="17" t="n">
        <x:v>107.43</x:v>
      </x:c>
      <x:c r="F151" s="17" t="n">
        <x:v>120.17</x:v>
      </x:c>
      <x:c r="G151" s="17" t="str">
        <x:v>Microsoft</x:v>
      </x:c>
      <x:c r="H151" s="17" t="str">
        <x:v>United States of America</x:v>
      </x:c>
      <x:c r="I151" s="17" t="str">
        <x:v>Open weights (unrestricted)</x:v>
      </x:c>
      <x:c r="J151" s="17" t="str">
        <x:v>Open weights</x:v>
      </x:c>
      <x:c r="K151" s="17"/>
      <x:c r="L151" s="17"/>
      <x:c r="M151" s="17"/>
      <x:c r="N151" s="17"/>
      <x:c r="O151" s="17"/>
      <x:c r="P151" s="17"/>
      <x:c r="Q151" s="17"/>
      <x:c r="R151" s="17"/>
      <x:c r="S151" s="17"/>
      <x:c r="T151" s="17"/>
      <x:c r="U151" s="17"/>
      <x:c r="V151" s="17"/>
      <x:c r="W151" s="17"/>
      <x:c r="X151" s="17"/>
      <x:c r="Y151" s="17"/>
      <x:c r="Z151" s="17"/>
    </x:row>
    <x:row r="152">
      <x:c r="A152" s="17" t="str">
        <x:v>Gemini 1.0 Pro</x:v>
      </x:c>
      <x:c r="B152" s="17" t="str">
        <x:v>Gemini 1.0 Pro</x:v>
      </x:c>
      <x:c r="C152" s="17" t="n">
        <x:v>45266</x:v>
      </x:c>
      <x:c r="D152" s="17" t="n">
        <x:v>117</x:v>
      </x:c>
      <x:c r="E152" s="17" t="n">
        <x:v>108.79</x:v>
      </x:c>
      <x:c r="F152" s="17" t="n">
        <x:v>119.86</x:v>
      </x:c>
      <x:c r="G152" s="17" t="str">
        <x:v>Google DeepMind</x:v>
      </x:c>
      <x:c r="H152" s="17" t="str">
        <x:v>United States of America</x:v>
      </x:c>
      <x:c r="I152" s="17" t="str">
        <x:v>API access</x:v>
      </x:c>
      <x:c r="J152" s="17" t="str">
        <x:v>Closed weights</x:v>
      </x:c>
      <x:c r="K152" s="17"/>
      <x:c r="L152" s="17"/>
      <x:c r="M152" s="17"/>
      <x:c r="N152" s="17"/>
      <x:c r="O152" s="17"/>
      <x:c r="P152" s="17"/>
      <x:c r="Q152" s="17"/>
      <x:c r="R152" s="17"/>
      <x:c r="S152" s="17"/>
      <x:c r="T152" s="17"/>
      <x:c r="U152" s="17"/>
      <x:c r="V152" s="17"/>
      <x:c r="W152" s="17"/>
      <x:c r="X152" s="17"/>
      <x:c r="Y152" s="17"/>
      <x:c r="Z152" s="17"/>
    </x:row>
    <x:row r="153">
      <x:c r="A153" s="17" t="str">
        <x:v>Stable Beluga 2</x:v>
      </x:c>
      <x:c r="B153" s="17" t="str">
        <x:v>Stable Beluga 2</x:v>
      </x:c>
      <x:c r="C153" s="17" t="n">
        <x:v>45127</x:v>
      </x:c>
      <x:c r="D153" s="17" t="n">
        <x:v>116.91</x:v>
      </x:c>
      <x:c r="E153" s="17" t="n">
        <x:v>107.97</x:v>
      </x:c>
      <x:c r="F153" s="17" t="n">
        <x:v>120.27</x:v>
      </x:c>
      <x:c r="G153" s="17" t="str">
        <x:v>Stability AI</x:v>
      </x:c>
      <x:c r="H153" s="17" t="str">
        <x:v>United Kingdom of Great Britain and Northern Ireland</x:v>
      </x:c>
      <x:c r="I153" s="17" t="str">
        <x:v>Open weights (non-commercial)</x:v>
      </x:c>
      <x:c r="J153" s="17" t="str">
        <x:v>Open weights</x:v>
      </x:c>
      <x:c r="K153" s="17"/>
      <x:c r="L153" s="17"/>
      <x:c r="M153" s="17"/>
      <x:c r="N153" s="17"/>
      <x:c r="O153" s="17"/>
      <x:c r="P153" s="17"/>
      <x:c r="Q153" s="17"/>
      <x:c r="R153" s="17"/>
      <x:c r="S153" s="17"/>
      <x:c r="T153" s="17"/>
      <x:c r="U153" s="17"/>
      <x:c r="V153" s="17"/>
      <x:c r="W153" s="17"/>
      <x:c r="X153" s="17"/>
      <x:c r="Y153" s="17"/>
      <x:c r="Z153" s="17"/>
    </x:row>
    <x:row r="154">
      <x:c r="A154" s="17" t="str">
        <x:v>Llama 3-8B</x:v>
      </x:c>
      <x:c r="B154" s="17" t="str">
        <x:v>Llama 3-8B</x:v>
      </x:c>
      <x:c r="C154" s="17" t="n">
        <x:v>45400</x:v>
      </x:c>
      <x:c r="D154" s="17" t="n">
        <x:v>116.43</x:v>
      </x:c>
      <x:c r="E154" s="17" t="n">
        <x:v>107.42</x:v>
      </x:c>
      <x:c r="F154" s="17" t="n">
        <x:v>119.25</x:v>
      </x:c>
      <x:c r="G154" s="17" t="str">
        <x:v>Meta AI</x:v>
      </x:c>
      <x:c r="H154" s="17" t="str">
        <x:v>United States of America</x:v>
      </x:c>
      <x:c r="I154" s="17" t="str">
        <x:v>Open weights (restricted use)</x:v>
      </x:c>
      <x:c r="J154" s="17" t="str">
        <x:v>Open weights</x:v>
      </x:c>
      <x:c r="K154" s="17"/>
      <x:c r="L154" s="17"/>
      <x:c r="M154" s="17"/>
      <x:c r="N154" s="17"/>
      <x:c r="O154" s="17"/>
      <x:c r="P154" s="17"/>
      <x:c r="Q154" s="17"/>
      <x:c r="R154" s="17"/>
      <x:c r="S154" s="17"/>
      <x:c r="T154" s="17"/>
      <x:c r="U154" s="17"/>
      <x:c r="V154" s="17"/>
      <x:c r="W154" s="17"/>
      <x:c r="X154" s="17"/>
      <x:c r="Y154" s="17"/>
      <x:c r="Z154" s="17"/>
    </x:row>
    <x:row r="155">
      <x:c r="A155" s="17" t="str">
        <x:v>Qwen2.5-Coder-14B</x:v>
      </x:c>
      <x:c r="B155" s="17" t="str">
        <x:v>Qwen2.5-Coder-14B</x:v>
      </x:c>
      <x:c r="C155" s="17" t="n">
        <x:v>45553</x:v>
      </x:c>
      <x:c r="D155" s="17" t="n">
        <x:v>116.18</x:v>
      </x:c>
      <x:c r="E155" s="17" t="n">
        <x:v>106.11</x:v>
      </x:c>
      <x:c r="F155" s="17" t="n">
        <x:v>122.03</x:v>
      </x:c>
      <x:c r="G155" s="17"/>
      <x:c r="H155" s="17"/>
      <x:c r="I155" s="17" t="str">
        <x:v>Unknown</x:v>
      </x:c>
      <x:c r="J155" s="17" t="str">
        <x:v>Other</x:v>
      </x:c>
      <x:c r="K155" s="17"/>
      <x:c r="L155" s="17"/>
      <x:c r="M155" s="17"/>
      <x:c r="N155" s="17"/>
      <x:c r="O155" s="17"/>
      <x:c r="P155" s="17"/>
      <x:c r="Q155" s="17"/>
      <x:c r="R155" s="17"/>
      <x:c r="S155" s="17"/>
      <x:c r="T155" s="17"/>
      <x:c r="U155" s="17"/>
      <x:c r="V155" s="17"/>
      <x:c r="W155" s="17"/>
      <x:c r="X155" s="17"/>
      <x:c r="Y155" s="17"/>
      <x:c r="Z155" s="17"/>
    </x:row>
    <x:row r="156">
      <x:c r="A156" s="17" t="str">
        <x:v>Llama 3.1-8B</x:v>
      </x:c>
      <x:c r="B156" s="17" t="str">
        <x:v>Llama 3.1-8B</x:v>
      </x:c>
      <x:c r="C156" s="17" t="n">
        <x:v>45496</x:v>
      </x:c>
      <x:c r="D156" s="17" t="n">
        <x:v>115.45</x:v>
      </x:c>
      <x:c r="E156" s="17" t="n">
        <x:v>103.85</x:v>
      </x:c>
      <x:c r="F156" s="17" t="n">
        <x:v>121.29</x:v>
      </x:c>
      <x:c r="G156" s="17" t="str">
        <x:v>Meta AI</x:v>
      </x:c>
      <x:c r="H156" s="17" t="str">
        <x:v>United States of America</x:v>
      </x:c>
      <x:c r="I156" s="17" t="str">
        <x:v>Open weights (restricted use)</x:v>
      </x:c>
      <x:c r="J156" s="17" t="str">
        <x:v>Open weights</x:v>
      </x:c>
      <x:c r="K156" s="17"/>
      <x:c r="L156" s="17"/>
      <x:c r="M156" s="17"/>
      <x:c r="N156" s="17"/>
      <x:c r="O156" s="17"/>
      <x:c r="P156" s="17"/>
      <x:c r="Q156" s="17"/>
      <x:c r="R156" s="17"/>
      <x:c r="S156" s="17"/>
      <x:c r="T156" s="17"/>
      <x:c r="U156" s="17"/>
      <x:c r="V156" s="17"/>
      <x:c r="W156" s="17"/>
      <x:c r="X156" s="17"/>
      <x:c r="Y156" s="17"/>
      <x:c r="Z156" s="17"/>
    </x:row>
    <x:row r="157">
      <x:c r="A157" s="17" t="str">
        <x:v>PaLM 2-L</x:v>
      </x:c>
      <x:c r="B157" s="17" t="str">
        <x:v>PaLM 2-L</x:v>
      </x:c>
      <x:c r="C157" s="17" t="n">
        <x:v>45063</x:v>
      </x:c>
      <x:c r="D157" s="17" t="n">
        <x:v>114.86</x:v>
      </x:c>
      <x:c r="E157" s="17" t="n">
        <x:v>107.01</x:v>
      </x:c>
      <x:c r="F157" s="17" t="n">
        <x:v>128.51</x:v>
      </x:c>
      <x:c r="G157" s="17"/>
      <x:c r="H157" s="17"/>
      <x:c r="I157" s="17" t="str">
        <x:v>Unknown</x:v>
      </x:c>
      <x:c r="J157" s="17" t="str">
        <x:v>Other</x:v>
      </x:c>
      <x:c r="K157" s="17"/>
      <x:c r="L157" s="17"/>
      <x:c r="M157" s="17"/>
      <x:c r="N157" s="17"/>
      <x:c r="O157" s="17"/>
      <x:c r="P157" s="17"/>
      <x:c r="Q157" s="17"/>
      <x:c r="R157" s="17"/>
      <x:c r="S157" s="17"/>
      <x:c r="T157" s="17"/>
      <x:c r="U157" s="17"/>
      <x:c r="V157" s="17"/>
      <x:c r="W157" s="17"/>
      <x:c r="X157" s="17"/>
      <x:c r="Y157" s="17"/>
      <x:c r="Z157" s="17"/>
    </x:row>
    <x:row r="158">
      <x:c r="A158" s="17" t="str">
        <x:v>GPT-3.5 Turbo (Jan 2024)</x:v>
      </x:c>
      <x:c r="B158" s="17" t="str">
        <x:v>GPT-3.5 Turbo (Jan 2024)</x:v>
      </x:c>
      <x:c r="C158" s="17" t="n">
        <x:v>45090</x:v>
      </x:c>
      <x:c r="D158" s="17" t="n">
        <x:v>114.42</x:v>
      </x:c>
      <x:c r="E158" s="17" t="n">
        <x:v>104.52</x:v>
      </x:c>
      <x:c r="F158" s="17" t="n">
        <x:v>117.76</x:v>
      </x:c>
      <x:c r="G158" s="17" t="str">
        <x:v>OpenAI</x:v>
      </x:c>
      <x:c r="H158" s="17" t="str">
        <x:v>United States of America</x:v>
      </x:c>
      <x:c r="I158" s="17" t="str">
        <x:v>API access</x:v>
      </x:c>
      <x:c r="J158" s="17" t="str">
        <x:v>Closed weights</x:v>
      </x:c>
      <x:c r="K158" s="17"/>
      <x:c r="L158" s="17"/>
      <x:c r="M158" s="17"/>
      <x:c r="N158" s="17"/>
      <x:c r="O158" s="17"/>
      <x:c r="P158" s="17"/>
      <x:c r="Q158" s="17"/>
      <x:c r="R158" s="17"/>
      <x:c r="S158" s="17"/>
      <x:c r="T158" s="17"/>
      <x:c r="U158" s="17"/>
      <x:c r="V158" s="17"/>
      <x:c r="W158" s="17"/>
      <x:c r="X158" s="17"/>
      <x:c r="Y158" s="17"/>
      <x:c r="Z158" s="17"/>
    </x:row>
    <x:row r="159">
      <x:c r="A159" s="17" t="str">
        <x:v>Llama 2-70B</x:v>
      </x:c>
      <x:c r="B159" s="17" t="str">
        <x:v>Llama 2-70B</x:v>
      </x:c>
      <x:c r="C159" s="17" t="n">
        <x:v>45125</x:v>
      </x:c>
      <x:c r="D159" s="17" t="n">
        <x:v>113.72</x:v>
      </x:c>
      <x:c r="E159" s="17" t="n">
        <x:v>104.07</x:v>
      </x:c>
      <x:c r="F159" s="17" t="n">
        <x:v>117.82</x:v>
      </x:c>
      <x:c r="G159" s="17" t="str">
        <x:v>Meta AI</x:v>
      </x:c>
      <x:c r="H159" s="17" t="str">
        <x:v>United States of America</x:v>
      </x:c>
      <x:c r="I159" s="17" t="str">
        <x:v>Open weights (restricted use)</x:v>
      </x:c>
      <x:c r="J159" s="17" t="str">
        <x:v>Open weights</x:v>
      </x:c>
      <x:c r="K159" s="17"/>
      <x:c r="L159" s="17"/>
      <x:c r="M159" s="17"/>
      <x:c r="N159" s="17"/>
      <x:c r="O159" s="17"/>
      <x:c r="P159" s="17"/>
      <x:c r="Q159" s="17"/>
      <x:c r="R159" s="17"/>
      <x:c r="S159" s="17"/>
      <x:c r="T159" s="17"/>
      <x:c r="U159" s="17"/>
      <x:c r="V159" s="17"/>
      <x:c r="W159" s="17"/>
      <x:c r="X159" s="17"/>
      <x:c r="Y159" s="17"/>
      <x:c r="Z159" s="17"/>
    </x:row>
    <x:row r="160">
      <x:c r="A160" s="17" t="str">
        <x:v>GPT-3.5 Turbo (Jun 2023)</x:v>
      </x:c>
      <x:c r="B160" s="17" t="str">
        <x:v>GPT-3.5 Turbo (Jun 2023)</x:v>
      </x:c>
      <x:c r="C160" s="17" t="n">
        <x:v>45090</x:v>
      </x:c>
      <x:c r="D160" s="17" t="n">
        <x:v>113.13</x:v>
      </x:c>
      <x:c r="E160" s="17" t="n">
        <x:v>104.69</x:v>
      </x:c>
      <x:c r="F160" s="17" t="n">
        <x:v>118.18</x:v>
      </x:c>
      <x:c r="G160" s="17" t="str">
        <x:v>OpenAI</x:v>
      </x:c>
      <x:c r="H160" s="17" t="str">
        <x:v>United States of America</x:v>
      </x:c>
      <x:c r="I160" s="17" t="str">
        <x:v>API access</x:v>
      </x:c>
      <x:c r="J160" s="17" t="str">
        <x:v>Closed weights</x:v>
      </x:c>
      <x:c r="K160" s="17"/>
      <x:c r="L160" s="17"/>
      <x:c r="M160" s="17"/>
      <x:c r="N160" s="17"/>
      <x:c r="O160" s="17"/>
      <x:c r="P160" s="17"/>
      <x:c r="Q160" s="17"/>
      <x:c r="R160" s="17"/>
      <x:c r="S160" s="17"/>
      <x:c r="T160" s="17"/>
      <x:c r="U160" s="17"/>
      <x:c r="V160" s="17"/>
      <x:c r="W160" s="17"/>
      <x:c r="X160" s="17"/>
      <x:c r="Y160" s="17"/>
      <x:c r="Z160" s="17"/>
    </x:row>
    <x:row r="161">
      <x:c r="A161" s="17" t="str">
        <x:v>Qwen2.5-Coder (7B)</x:v>
      </x:c>
      <x:c r="B161" s="17" t="str">
        <x:v>Qwen2.5-Coder (7B)</x:v>
      </x:c>
      <x:c r="C161" s="17" t="n">
        <x:v>45553</x:v>
      </x:c>
      <x:c r="D161" s="17" t="n">
        <x:v>112.91</x:v>
      </x:c>
      <x:c r="E161" s="17" t="n">
        <x:v>102.1</x:v>
      </x:c>
      <x:c r="F161" s="17" t="n">
        <x:v>118.64</x:v>
      </x:c>
      <x:c r="G161" s="17" t="str">
        <x:v>Alibaba</x:v>
      </x:c>
      <x:c r="H161" s="17" t="str">
        <x:v>China</x:v>
      </x:c>
      <x:c r="I161" s="17" t="str">
        <x:v>Open weights (unrestricted)</x:v>
      </x:c>
      <x:c r="J161" s="17" t="str">
        <x:v>Open weights</x:v>
      </x:c>
      <x:c r="K161" s="17"/>
      <x:c r="L161" s="17"/>
      <x:c r="M161" s="17"/>
      <x:c r="N161" s="17"/>
      <x:c r="O161" s="17"/>
      <x:c r="P161" s="17"/>
      <x:c r="Q161" s="17"/>
      <x:c r="R161" s="17"/>
      <x:c r="S161" s="17"/>
      <x:c r="T161" s="17"/>
      <x:c r="U161" s="17"/>
      <x:c r="V161" s="17"/>
      <x:c r="W161" s="17"/>
      <x:c r="X161" s="17"/>
      <x:c r="Y161" s="17"/>
      <x:c r="Z161" s="17"/>
    </x:row>
    <x:row r="162">
      <x:c r="A162" s="17" t="str">
        <x:v>Qwen-14B</x:v>
      </x:c>
      <x:c r="B162" s="17" t="str">
        <x:v>Qwen-14B</x:v>
      </x:c>
      <x:c r="C162" s="17" t="n">
        <x:v>45193</x:v>
      </x:c>
      <x:c r="D162" s="17" t="n">
        <x:v>112.8</x:v>
      </x:c>
      <x:c r="E162" s="17" t="n">
        <x:v>103.39</x:v>
      </x:c>
      <x:c r="F162" s="17" t="n">
        <x:v>117.54</x:v>
      </x:c>
      <x:c r="G162" s="17" t="str">
        <x:v>Alibaba</x:v>
      </x:c>
      <x:c r="H162" s="17" t="str">
        <x:v>China</x:v>
      </x:c>
      <x:c r="I162" s="17" t="str">
        <x:v>Open weights (restricted use)</x:v>
      </x:c>
      <x:c r="J162" s="17" t="str">
        <x:v>Open weights</x:v>
      </x:c>
      <x:c r="K162" s="17"/>
      <x:c r="L162" s="17"/>
      <x:c r="M162" s="17"/>
      <x:c r="N162" s="17"/>
      <x:c r="O162" s="17"/>
      <x:c r="P162" s="17"/>
      <x:c r="Q162" s="17"/>
      <x:c r="R162" s="17"/>
      <x:c r="S162" s="17"/>
      <x:c r="T162" s="17"/>
      <x:c r="U162" s="17"/>
      <x:c r="V162" s="17"/>
      <x:c r="W162" s="17"/>
      <x:c r="X162" s="17"/>
      <x:c r="Y162" s="17"/>
      <x:c r="Z162" s="17"/>
    </x:row>
    <x:row r="163">
      <x:c r="A163" s="17" t="str">
        <x:v>Mistral 7B v0.1</x:v>
      </x:c>
      <x:c r="B163" s="17" t="str">
        <x:v>Mistral 7B v0.1</x:v>
      </x:c>
      <x:c r="C163" s="17" t="n">
        <x:v>45209</x:v>
      </x:c>
      <x:c r="D163" s="17" t="n">
        <x:v>111.98</x:v>
      </x:c>
      <x:c r="E163" s="17" t="n">
        <x:v>102.38</x:v>
      </x:c>
      <x:c r="F163" s="17" t="n">
        <x:v>115.99</x:v>
      </x:c>
      <x:c r="G163" s="17" t="str">
        <x:v>Mistral AI</x:v>
      </x:c>
      <x:c r="H163" s="17" t="str">
        <x:v>France</x:v>
      </x:c>
      <x:c r="I163" s="17" t="str">
        <x:v>Open weights (unrestricted)</x:v>
      </x:c>
      <x:c r="J163" s="17" t="str">
        <x:v>Open weights</x:v>
      </x:c>
      <x:c r="K163" s="17"/>
      <x:c r="L163" s="17"/>
      <x:c r="M163" s="17"/>
      <x:c r="N163" s="17"/>
      <x:c r="O163" s="17"/>
      <x:c r="P163" s="17"/>
      <x:c r="Q163" s="17"/>
      <x:c r="R163" s="17"/>
      <x:c r="S163" s="17"/>
      <x:c r="T163" s="17"/>
      <x:c r="U163" s="17"/>
      <x:c r="V163" s="17"/>
      <x:c r="W163" s="17"/>
      <x:c r="X163" s="17"/>
      <x:c r="Y163" s="17"/>
      <x:c r="Z163" s="17"/>
    </x:row>
    <x:row r="164">
      <x:c r="A164" s="17" t="str">
        <x:v>Falcon-180B</x:v>
      </x:c>
      <x:c r="B164" s="17" t="str">
        <x:v>Falcon-180B</x:v>
      </x:c>
      <x:c r="C164" s="17" t="n">
        <x:v>45175</x:v>
      </x:c>
      <x:c r="D164" s="17" t="n">
        <x:v>111.92</x:v>
      </x:c>
      <x:c r="E164" s="17" t="n">
        <x:v>102.04</x:v>
      </x:c>
      <x:c r="F164" s="17" t="n">
        <x:v>119.45</x:v>
      </x:c>
      <x:c r="G164" s="17" t="str">
        <x:v>Technology Innovation Institute</x:v>
      </x:c>
      <x:c r="H164" s="17" t="str">
        <x:v>United Arab Emirates</x:v>
      </x:c>
      <x:c r="I164" s="17" t="str">
        <x:v>Open weights (restricted use)</x:v>
      </x:c>
      <x:c r="J164" s="17" t="str">
        <x:v>Open weights</x:v>
      </x:c>
      <x:c r="K164" s="17"/>
      <x:c r="L164" s="17"/>
      <x:c r="M164" s="17"/>
      <x:c r="N164" s="17"/>
      <x:c r="O164" s="17"/>
      <x:c r="P164" s="17"/>
      <x:c r="Q164" s="17"/>
      <x:c r="R164" s="17"/>
      <x:c r="S164" s="17"/>
      <x:c r="T164" s="17"/>
      <x:c r="U164" s="17"/>
      <x:c r="V164" s="17"/>
      <x:c r="W164" s="17"/>
      <x:c r="X164" s="17"/>
      <x:c r="Y164" s="17"/>
      <x:c r="Z164" s="17"/>
    </x:row>
    <x:row r="165">
      <x:c r="A165" s="17" t="str">
        <x:v>internlm-20b</x:v>
      </x:c>
      <x:c r="B165" s="17" t="str">
        <x:v>internlm-20b</x:v>
      </x:c>
      <x:c r="C165" s="17" t="n">
        <x:v>45187</x:v>
      </x:c>
      <x:c r="D165" s="17" t="n">
        <x:v>111.86</x:v>
      </x:c>
      <x:c r="E165" s="17" t="n">
        <x:v>101.31</x:v>
      </x:c>
      <x:c r="F165" s="17" t="n">
        <x:v>116.95</x:v>
      </x:c>
      <x:c r="G165" s="17"/>
      <x:c r="H165" s="17"/>
      <x:c r="I165" s="17" t="str">
        <x:v>Unknown</x:v>
      </x:c>
      <x:c r="J165" s="17" t="str">
        <x:v>Other</x:v>
      </x:c>
      <x:c r="K165" s="17"/>
      <x:c r="L165" s="17"/>
      <x:c r="M165" s="17"/>
      <x:c r="N165" s="17"/>
      <x:c r="O165" s="17"/>
      <x:c r="P165" s="17"/>
      <x:c r="Q165" s="17"/>
      <x:c r="R165" s="17"/>
      <x:c r="S165" s="17"/>
      <x:c r="T165" s="17"/>
      <x:c r="U165" s="17"/>
      <x:c r="V165" s="17"/>
      <x:c r="W165" s="17"/>
      <x:c r="X165" s="17"/>
      <x:c r="Y165" s="17"/>
      <x:c r="Z165" s="17"/>
    </x:row>
    <x:row r="166">
      <x:c r="A166" s="17" t="str">
        <x:v>Gemma 7B</x:v>
      </x:c>
      <x:c r="B166" s="17" t="str">
        <x:v>Gemma 7B</x:v>
      </x:c>
      <x:c r="C166" s="17" t="n">
        <x:v>45343</x:v>
      </x:c>
      <x:c r="D166" s="17" t="n">
        <x:v>111.76</x:v>
      </x:c>
      <x:c r="E166" s="17" t="n">
        <x:v>103.06</x:v>
      </x:c>
      <x:c r="F166" s="17" t="n">
        <x:v>116.41</x:v>
      </x:c>
      <x:c r="G166" s="17" t="str">
        <x:v>Google DeepMind</x:v>
      </x:c>
      <x:c r="H166" s="17" t="str">
        <x:v>United States of America</x:v>
      </x:c>
      <x:c r="I166" s="17" t="str">
        <x:v>Open weights (restricted use)</x:v>
      </x:c>
      <x:c r="J166" s="17" t="str">
        <x:v>Open weights</x:v>
      </x:c>
      <x:c r="K166" s="17"/>
      <x:c r="L166" s="17"/>
      <x:c r="M166" s="17"/>
      <x:c r="N166" s="17"/>
      <x:c r="O166" s="17"/>
      <x:c r="P166" s="17"/>
      <x:c r="Q166" s="17"/>
      <x:c r="R166" s="17"/>
      <x:c r="S166" s="17"/>
      <x:c r="T166" s="17"/>
      <x:c r="U166" s="17"/>
      <x:c r="V166" s="17"/>
      <x:c r="W166" s="17"/>
      <x:c r="X166" s="17"/>
      <x:c r="Y166" s="17"/>
      <x:c r="Z166" s="17"/>
    </x:row>
    <x:row r="167">
      <x:c r="A167" s="17" t="str">
        <x:v>LLaMA-65B</x:v>
      </x:c>
      <x:c r="B167" s="17" t="str">
        <x:v>LLaMA-65B</x:v>
      </x:c>
      <x:c r="C167" s="17" t="n">
        <x:v>44981</x:v>
      </x:c>
      <x:c r="D167" s="17" t="n">
        <x:v>109.93</x:v>
      </x:c>
      <x:c r="E167" s="17" t="n">
        <x:v>100.46</x:v>
      </x:c>
      <x:c r="F167" s="17" t="n">
        <x:v>114.37</x:v>
      </x:c>
      <x:c r="G167" s="17" t="str">
        <x:v>Meta AI</x:v>
      </x:c>
      <x:c r="H167" s="17" t="str">
        <x:v>United States of America</x:v>
      </x:c>
      <x:c r="I167" s="17" t="str">
        <x:v>Open weights (non-commercial)</x:v>
      </x:c>
      <x:c r="J167" s="17" t="str">
        <x:v>Open weights</x:v>
      </x:c>
      <x:c r="K167" s="17"/>
      <x:c r="L167" s="17"/>
      <x:c r="M167" s="17"/>
      <x:c r="N167" s="17"/>
      <x:c r="O167" s="17"/>
      <x:c r="P167" s="17"/>
      <x:c r="Q167" s="17"/>
      <x:c r="R167" s="17"/>
      <x:c r="S167" s="17"/>
      <x:c r="T167" s="17"/>
      <x:c r="U167" s="17"/>
      <x:c r="V167" s="17"/>
      <x:c r="W167" s="17"/>
      <x:c r="X167" s="17"/>
      <x:c r="Y167" s="17"/>
      <x:c r="Z167" s="17"/>
    </x:row>
    <x:row r="168">
      <x:c r="A168" s="17" t="str">
        <x:v>Falcon 2 11B</x:v>
      </x:c>
      <x:c r="B168" s="17" t="str">
        <x:v>Falcon 2 11B</x:v>
      </x:c>
      <x:c r="C168" s="17" t="n">
        <x:v>45421</x:v>
      </x:c>
      <x:c r="D168" s="17" t="n">
        <x:v>109.3</x:v>
      </x:c>
      <x:c r="E168" s="17" t="n">
        <x:v>99.71</x:v>
      </x:c>
      <x:c r="F168" s="17" t="n">
        <x:v>115.81</x:v>
      </x:c>
      <x:c r="G168" s="17" t="str">
        <x:v>Technology Innovation Institute</x:v>
      </x:c>
      <x:c r="H168" s="17" t="str">
        <x:v>United Arab Emirates</x:v>
      </x:c>
      <x:c r="I168" s="17" t="str">
        <x:v>Open weights (restricted use)</x:v>
      </x:c>
      <x:c r="J168" s="17" t="str">
        <x:v>Open weights</x:v>
      </x:c>
      <x:c r="K168" s="17"/>
      <x:c r="L168" s="17"/>
      <x:c r="M168" s="17"/>
      <x:c r="N168" s="17"/>
      <x:c r="O168" s="17"/>
      <x:c r="P168" s="17"/>
      <x:c r="Q168" s="17"/>
      <x:c r="R168" s="17"/>
      <x:c r="S168" s="17"/>
      <x:c r="T168" s="17"/>
      <x:c r="U168" s="17"/>
      <x:c r="V168" s="17"/>
      <x:c r="W168" s="17"/>
      <x:c r="X168" s="17"/>
      <x:c r="Y168" s="17"/>
      <x:c r="Z168" s="17"/>
    </x:row>
    <x:row r="169">
      <x:c r="A169" s="17" t="str">
        <x:v>DeepSeek-Coder-V2-Lite-Base</x:v>
      </x:c>
      <x:c r="B169" s="17" t="str">
        <x:v>DeepSeek-Coder-V2-Lite-Base</x:v>
      </x:c>
      <x:c r="C169" s="17" t="n">
        <x:v>45456</x:v>
      </x:c>
      <x:c r="D169" s="17" t="n">
        <x:v>108.64</x:v>
      </x:c>
      <x:c r="E169" s="17" t="n">
        <x:v>98.31</x:v>
      </x:c>
      <x:c r="F169" s="17" t="n">
        <x:v>113.9</x:v>
      </x:c>
      <x:c r="G169" s="17"/>
      <x:c r="H169" s="17"/>
      <x:c r="I169" s="17" t="str">
        <x:v>Unknown</x:v>
      </x:c>
      <x:c r="J169" s="17" t="str">
        <x:v>Other</x:v>
      </x:c>
      <x:c r="K169" s="17"/>
      <x:c r="L169" s="17"/>
      <x:c r="M169" s="17"/>
      <x:c r="N169" s="17"/>
      <x:c r="O169" s="17"/>
      <x:c r="P169" s="17"/>
      <x:c r="Q169" s="17"/>
      <x:c r="R169" s="17"/>
      <x:c r="S169" s="17"/>
      <x:c r="T169" s="17"/>
      <x:c r="U169" s="17"/>
      <x:c r="V169" s="17"/>
      <x:c r="W169" s="17"/>
      <x:c r="X169" s="17"/>
      <x:c r="Y169" s="17"/>
      <x:c r="Z169" s="17"/>
    </x:row>
    <x:row r="170">
      <x:c r="A170" s="17" t="str">
        <x:v>PaLM 2-M</x:v>
      </x:c>
      <x:c r="B170" s="17" t="str">
        <x:v>PaLM 2-M</x:v>
      </x:c>
      <x:c r="C170" s="17" t="n">
        <x:v>45063</x:v>
      </x:c>
      <x:c r="D170" s="17" t="n">
        <x:v>108.09</x:v>
      </x:c>
      <x:c r="E170" s="17" t="n">
        <x:v>99.04</x:v>
      </x:c>
      <x:c r="F170" s="17" t="n">
        <x:v>119.05</x:v>
      </x:c>
      <x:c r="G170" s="17"/>
      <x:c r="H170" s="17"/>
      <x:c r="I170" s="17" t="str">
        <x:v>Unknown</x:v>
      </x:c>
      <x:c r="J170" s="17" t="str">
        <x:v>Other</x:v>
      </x:c>
      <x:c r="K170" s="17"/>
      <x:c r="L170" s="17"/>
      <x:c r="M170" s="17"/>
      <x:c r="N170" s="17"/>
      <x:c r="O170" s="17"/>
      <x:c r="P170" s="17"/>
      <x:c r="Q170" s="17"/>
      <x:c r="R170" s="17"/>
      <x:c r="S170" s="17"/>
      <x:c r="T170" s="17"/>
      <x:c r="U170" s="17"/>
      <x:c r="V170" s="17"/>
      <x:c r="W170" s="17"/>
      <x:c r="X170" s="17"/>
      <x:c r="Y170" s="17"/>
      <x:c r="Z170" s="17"/>
    </x:row>
    <x:row r="171">
      <x:c r="A171" s="17" t="str">
        <x:v>Phi-2</x:v>
      </x:c>
      <x:c r="B171" s="17" t="str">
        <x:v>Phi-2</x:v>
      </x:c>
      <x:c r="C171" s="17" t="n">
        <x:v>45272</x:v>
      </x:c>
      <x:c r="D171" s="17" t="n">
        <x:v>107.66</x:v>
      </x:c>
      <x:c r="E171" s="17" t="n">
        <x:v>85.19</x:v>
      </x:c>
      <x:c r="F171" s="17" t="n">
        <x:v>113.86</x:v>
      </x:c>
      <x:c r="G171" s="17" t="str">
        <x:v>Microsoft</x:v>
      </x:c>
      <x:c r="H171" s="17" t="str">
        <x:v>United States of America</x:v>
      </x:c>
      <x:c r="I171" s="17" t="str">
        <x:v>Open weights (unrestricted)</x:v>
      </x:c>
      <x:c r="J171" s="17" t="str">
        <x:v>Open weights</x:v>
      </x:c>
      <x:c r="K171" s="17"/>
      <x:c r="L171" s="17"/>
      <x:c r="M171" s="17"/>
      <x:c r="N171" s="17"/>
      <x:c r="O171" s="17"/>
      <x:c r="P171" s="17"/>
      <x:c r="Q171" s="17"/>
      <x:c r="R171" s="17"/>
      <x:c r="S171" s="17"/>
      <x:c r="T171" s="17"/>
      <x:c r="U171" s="17"/>
      <x:c r="V171" s="17"/>
      <x:c r="W171" s="17"/>
      <x:c r="X171" s="17"/>
      <x:c r="Y171" s="17"/>
      <x:c r="Z171" s="17"/>
    </x:row>
    <x:row r="172">
      <x:c r="A172" s="17" t="str">
        <x:v>Qwen2.5-Coder-3B</x:v>
      </x:c>
      <x:c r="B172" s="17" t="str">
        <x:v>Qwen2.5-Coder-3B</x:v>
      </x:c>
      <x:c r="C172" s="17" t="n">
        <x:v>45553</x:v>
      </x:c>
      <x:c r="D172" s="17" t="n">
        <x:v>107.5</x:v>
      </x:c>
      <x:c r="E172" s="17" t="n">
        <x:v>94.63</x:v>
      </x:c>
      <x:c r="F172" s="17" t="n">
        <x:v>115.24</x:v>
      </x:c>
      <x:c r="G172" s="17"/>
      <x:c r="H172" s="17"/>
      <x:c r="I172" s="17" t="str">
        <x:v>Unknown</x:v>
      </x:c>
      <x:c r="J172" s="17" t="str">
        <x:v>Other</x:v>
      </x:c>
      <x:c r="K172" s="17"/>
      <x:c r="L172" s="17"/>
      <x:c r="M172" s="17"/>
      <x:c r="N172" s="17"/>
      <x:c r="O172" s="17"/>
      <x:c r="P172" s="17"/>
      <x:c r="Q172" s="17"/>
      <x:c r="R172" s="17"/>
      <x:c r="S172" s="17"/>
      <x:c r="T172" s="17"/>
      <x:c r="U172" s="17"/>
      <x:c r="V172" s="17"/>
      <x:c r="W172" s="17"/>
      <x:c r="X172" s="17"/>
      <x:c r="Y172" s="17"/>
      <x:c r="Z172" s="17"/>
    </x:row>
    <x:row r="173">
      <x:c r="A173" s="17" t="str">
        <x:v>Nemotron-4 15B</x:v>
      </x:c>
      <x:c r="B173" s="17" t="str">
        <x:v>Nemotron-4 15B</x:v>
      </x:c>
      <x:c r="C173" s="17" t="n">
        <x:v>45349</x:v>
      </x:c>
      <x:c r="D173" s="17" t="n">
        <x:v>107.48</x:v>
      </x:c>
      <x:c r="E173" s="17" t="n">
        <x:v>96.93</x:v>
      </x:c>
      <x:c r="F173" s="17" t="n">
        <x:v>113.63</x:v>
      </x:c>
      <x:c r="G173" s="17" t="str">
        <x:v>NVIDIA</x:v>
      </x:c>
      <x:c r="H173" s="17" t="str">
        <x:v>United States of America</x:v>
      </x:c>
      <x:c r="I173" s="17" t="str">
        <x:v>Unreleased</x:v>
      </x:c>
      <x:c r="J173" s="17" t="str">
        <x:v>Closed weights</x:v>
      </x:c>
      <x:c r="K173" s="17"/>
      <x:c r="L173" s="17"/>
      <x:c r="M173" s="17"/>
      <x:c r="N173" s="17"/>
      <x:c r="O173" s="17"/>
      <x:c r="P173" s="17"/>
      <x:c r="Q173" s="17"/>
      <x:c r="R173" s="17"/>
      <x:c r="S173" s="17"/>
      <x:c r="T173" s="17"/>
      <x:c r="U173" s="17"/>
      <x:c r="V173" s="17"/>
      <x:c r="W173" s="17"/>
      <x:c r="X173" s="17"/>
      <x:c r="Y173" s="17"/>
      <x:c r="Z173" s="17"/>
    </x:row>
    <x:row r="174">
      <x:c r="A174" s="17" t="str">
        <x:v>Yi-9B</x:v>
      </x:c>
      <x:c r="B174" s="17" t="str">
        <x:v>Yi-9B</x:v>
      </x:c>
      <x:c r="C174" s="17" t="n">
        <x:v>45352</x:v>
      </x:c>
      <x:c r="D174" s="17" t="n">
        <x:v>107.38</x:v>
      </x:c>
      <x:c r="E174" s="17" t="n">
        <x:v>96.48</x:v>
      </x:c>
      <x:c r="F174" s="17" t="n">
        <x:v>115.19</x:v>
      </x:c>
      <x:c r="G174" s="17"/>
      <x:c r="H174" s="17"/>
      <x:c r="I174" s="17" t="str">
        <x:v>Unknown</x:v>
      </x:c>
      <x:c r="J174" s="17" t="str">
        <x:v>Other</x:v>
      </x:c>
      <x:c r="K174" s="17"/>
      <x:c r="L174" s="17"/>
      <x:c r="M174" s="17"/>
      <x:c r="N174" s="17"/>
      <x:c r="O174" s="17"/>
      <x:c r="P174" s="17"/>
      <x:c r="Q174" s="17"/>
      <x:c r="R174" s="17"/>
      <x:c r="S174" s="17"/>
      <x:c r="T174" s="17"/>
      <x:c r="U174" s="17"/>
      <x:c r="V174" s="17"/>
      <x:c r="W174" s="17"/>
      <x:c r="X174" s="17"/>
      <x:c r="Y174" s="17"/>
      <x:c r="Z174" s="17"/>
    </x:row>
    <x:row r="175">
      <x:c r="A175" s="17" t="str">
        <x:v>LLaMA-33B</x:v>
      </x:c>
      <x:c r="B175" s="17" t="str">
        <x:v>LLaMA-33B</x:v>
      </x:c>
      <x:c r="C175" s="17" t="n">
        <x:v>44984</x:v>
      </x:c>
      <x:c r="D175" s="17" t="n">
        <x:v>107.16</x:v>
      </x:c>
      <x:c r="E175" s="17" t="n">
        <x:v>96.33</x:v>
      </x:c>
      <x:c r="F175" s="17" t="n">
        <x:v>112.28</x:v>
      </x:c>
      <x:c r="G175" s="17" t="str">
        <x:v>Meta AI</x:v>
      </x:c>
      <x:c r="H175" s="17" t="str">
        <x:v>United States of America</x:v>
      </x:c>
      <x:c r="I175" s="17" t="str">
        <x:v>Open weights (non-commercial)</x:v>
      </x:c>
      <x:c r="J175" s="17" t="str">
        <x:v>Open weights</x:v>
      </x:c>
      <x:c r="K175" s="17"/>
      <x:c r="L175" s="17"/>
      <x:c r="M175" s="17"/>
      <x:c r="N175" s="17"/>
      <x:c r="O175" s="17"/>
      <x:c r="P175" s="17"/>
      <x:c r="Q175" s="17"/>
      <x:c r="R175" s="17"/>
      <x:c r="S175" s="17"/>
      <x:c r="T175" s="17"/>
      <x:c r="U175" s="17"/>
      <x:c r="V175" s="17"/>
      <x:c r="W175" s="17"/>
      <x:c r="X175" s="17"/>
      <x:c r="Y175" s="17"/>
      <x:c r="Z175" s="17"/>
    </x:row>
    <x:row r="176">
      <x:c r="A176" s="17" t="str">
        <x:v>Qwen-7B</x:v>
      </x:c>
      <x:c r="B176" s="17" t="str">
        <x:v>Qwen-7B</x:v>
      </x:c>
      <x:c r="C176" s="17" t="n">
        <x:v>45197</x:v>
      </x:c>
      <x:c r="D176" s="17" t="n">
        <x:v>106.56</x:v>
      </x:c>
      <x:c r="E176" s="17" t="n">
        <x:v>93.93</x:v>
      </x:c>
      <x:c r="F176" s="17" t="n">
        <x:v>112.46</x:v>
      </x:c>
      <x:c r="G176" s="17" t="str">
        <x:v>Alibaba</x:v>
      </x:c>
      <x:c r="H176" s="17" t="str">
        <x:v>China</x:v>
      </x:c>
      <x:c r="I176" s="17" t="str">
        <x:v>Open weights (restricted use)</x:v>
      </x:c>
      <x:c r="J176" s="17" t="str">
        <x:v>Open weights</x:v>
      </x:c>
      <x:c r="K176" s="17"/>
      <x:c r="L176" s="17"/>
      <x:c r="M176" s="17"/>
      <x:c r="N176" s="17"/>
      <x:c r="O176" s="17"/>
      <x:c r="P176" s="17"/>
      <x:c r="Q176" s="17"/>
      <x:c r="R176" s="17"/>
      <x:c r="S176" s="17"/>
      <x:c r="T176" s="17"/>
      <x:c r="U176" s="17"/>
      <x:c r="V176" s="17"/>
      <x:c r="W176" s="17"/>
      <x:c r="X176" s="17"/>
      <x:c r="Y176" s="17"/>
      <x:c r="Z176" s="17"/>
    </x:row>
    <x:row r="177">
      <x:c r="A177" s="17" t="str">
        <x:v>PaLM 2-S</x:v>
      </x:c>
      <x:c r="B177" s="17" t="str">
        <x:v>PaLM 2-S</x:v>
      </x:c>
      <x:c r="C177" s="17" t="n">
        <x:v>45063</x:v>
      </x:c>
      <x:c r="D177" s="17" t="n">
        <x:v>105.96</x:v>
      </x:c>
      <x:c r="E177" s="17" t="n">
        <x:v>96.19</x:v>
      </x:c>
      <x:c r="F177" s="17" t="n">
        <x:v>113.44</x:v>
      </x:c>
      <x:c r="G177" s="17"/>
      <x:c r="H177" s="17"/>
      <x:c r="I177" s="17" t="str">
        <x:v>Unknown</x:v>
      </x:c>
      <x:c r="J177" s="17" t="str">
        <x:v>Other</x:v>
      </x:c>
      <x:c r="K177" s="17"/>
      <x:c r="L177" s="17"/>
      <x:c r="M177" s="17"/>
      <x:c r="N177" s="17"/>
      <x:c r="O177" s="17"/>
      <x:c r="P177" s="17"/>
      <x:c r="Q177" s="17"/>
      <x:c r="R177" s="17"/>
      <x:c r="S177" s="17"/>
      <x:c r="T177" s="17"/>
      <x:c r="U177" s="17"/>
      <x:c r="V177" s="17"/>
      <x:c r="W177" s="17"/>
      <x:c r="X177" s="17"/>
      <x:c r="Y177" s="17"/>
      <x:c r="Z177" s="17"/>
    </x:row>
    <x:row r="178">
      <x:c r="A178" s="17" t="str">
        <x:v>Llama 2-13B</x:v>
      </x:c>
      <x:c r="B178" s="17" t="str">
        <x:v>Llama 2-13B</x:v>
      </x:c>
      <x:c r="C178" s="17" t="n">
        <x:v>45125</x:v>
      </x:c>
      <x:c r="D178" s="17" t="n">
        <x:v>105.91</x:v>
      </x:c>
      <x:c r="E178" s="17" t="n">
        <x:v>95.41</x:v>
      </x:c>
      <x:c r="F178" s="17" t="n">
        <x:v>111.37</x:v>
      </x:c>
      <x:c r="G178" s="17" t="str">
        <x:v>Meta AI</x:v>
      </x:c>
      <x:c r="H178" s="17" t="str">
        <x:v>United States of America</x:v>
      </x:c>
      <x:c r="I178" s="17" t="str">
        <x:v>Open weights (restricted use)</x:v>
      </x:c>
      <x:c r="J178" s="17" t="str">
        <x:v>Open weights</x:v>
      </x:c>
      <x:c r="K178" s="17"/>
      <x:c r="L178" s="17"/>
      <x:c r="M178" s="17"/>
      <x:c r="N178" s="17"/>
      <x:c r="O178" s="17"/>
      <x:c r="P178" s="17"/>
      <x:c r="Q178" s="17"/>
      <x:c r="R178" s="17"/>
      <x:c r="S178" s="17"/>
      <x:c r="T178" s="17"/>
      <x:c r="U178" s="17"/>
      <x:c r="V178" s="17"/>
      <x:c r="W178" s="17"/>
      <x:c r="X178" s="17"/>
      <x:c r="Y178" s="17"/>
      <x:c r="Z178" s="17"/>
    </x:row>
    <x:row r="179">
      <x:c r="A179" s="17" t="str">
        <x:v>Llama 2-34B</x:v>
      </x:c>
      <x:c r="B179" s="17" t="str">
        <x:v>Llama 2-34B</x:v>
      </x:c>
      <x:c r="C179" s="17" t="n">
        <x:v>45125</x:v>
      </x:c>
      <x:c r="D179" s="17" t="n">
        <x:v>104.95</x:v>
      </x:c>
      <x:c r="E179" s="17" t="n">
        <x:v>94.08</x:v>
      </x:c>
      <x:c r="F179" s="17" t="n">
        <x:v>110.71</x:v>
      </x:c>
      <x:c r="G179" s="17" t="str">
        <x:v>Meta AI</x:v>
      </x:c>
      <x:c r="H179" s="17" t="str">
        <x:v>United States of America</x:v>
      </x:c>
      <x:c r="I179" s="17" t="str">
        <x:v>Unreleased</x:v>
      </x:c>
      <x:c r="J179" s="17" t="str">
        <x:v>Closed weights</x:v>
      </x:c>
      <x:c r="K179" s="17"/>
      <x:c r="L179" s="17"/>
      <x:c r="M179" s="17"/>
      <x:c r="N179" s="17"/>
      <x:c r="O179" s="17"/>
      <x:c r="P179" s="17"/>
      <x:c r="Q179" s="17"/>
      <x:c r="R179" s="17"/>
      <x:c r="S179" s="17"/>
      <x:c r="T179" s="17"/>
      <x:c r="U179" s="17"/>
      <x:c r="V179" s="17"/>
      <x:c r="W179" s="17"/>
      <x:c r="X179" s="17"/>
      <x:c r="Y179" s="17"/>
      <x:c r="Z179" s="17"/>
    </x:row>
    <x:row r="180">
      <x:c r="A180" s="17" t="str">
        <x:v>StarCoder 2 15B</x:v>
      </x:c>
      <x:c r="B180" s="17" t="str">
        <x:v>StarCoder 2 15B</x:v>
      </x:c>
      <x:c r="C180" s="17" t="n">
        <x:v>45351</x:v>
      </x:c>
      <x:c r="D180" s="17" t="n">
        <x:v>104.74</x:v>
      </x:c>
      <x:c r="E180" s="17" t="n">
        <x:v>92.4</x:v>
      </x:c>
      <x:c r="F180" s="17" t="n">
        <x:v>112.13</x:v>
      </x:c>
      <x:c r="G180" s="17" t="str">
        <x:v>Hugging Face,ServiceNow,NVIDIA,BigCode</x:v>
      </x:c>
      <x:c r="H180" s="17" t="str">
        <x:v>United States of America</x:v>
      </x:c>
      <x:c r="I180" s="17" t="str">
        <x:v>Open weights (restricted use)</x:v>
      </x:c>
      <x:c r="J180" s="17" t="str">
        <x:v>Open weights</x:v>
      </x:c>
      <x:c r="K180" s="17"/>
      <x:c r="L180" s="17"/>
      <x:c r="M180" s="17"/>
      <x:c r="N180" s="17"/>
      <x:c r="O180" s="17"/>
      <x:c r="P180" s="17"/>
      <x:c r="Q180" s="17"/>
      <x:c r="R180" s="17"/>
      <x:c r="S180" s="17"/>
      <x:c r="T180" s="17"/>
      <x:c r="U180" s="17"/>
      <x:c r="V180" s="17"/>
      <x:c r="W180" s="17"/>
      <x:c r="X180" s="17"/>
      <x:c r="Y180" s="17"/>
      <x:c r="Z180" s="17"/>
    </x:row>
    <x:row r="181">
      <x:c r="A181" s="17" t="str">
        <x:v>Yi 6B</x:v>
      </x:c>
      <x:c r="B181" s="17" t="str">
        <x:v>Yi 6B</x:v>
      </x:c>
      <x:c r="C181" s="17" t="n">
        <x:v>45232</x:v>
      </x:c>
      <x:c r="D181" s="17" t="n">
        <x:v>104.51</x:v>
      </x:c>
      <x:c r="E181" s="17" t="n">
        <x:v>93.1</x:v>
      </x:c>
      <x:c r="F181" s="17" t="n">
        <x:v>110.55</x:v>
      </x:c>
      <x:c r="G181" s="17" t="str">
        <x:v>01.AI</x:v>
      </x:c>
      <x:c r="H181" s="17" t="str">
        <x:v>China</x:v>
      </x:c>
      <x:c r="I181" s="17" t="str">
        <x:v>Open weights (restricted use)</x:v>
      </x:c>
      <x:c r="J181" s="17" t="str">
        <x:v>Open weights</x:v>
      </x:c>
      <x:c r="K181" s="17"/>
      <x:c r="L181" s="17"/>
      <x:c r="M181" s="17"/>
      <x:c r="N181" s="17"/>
      <x:c r="O181" s="17"/>
      <x:c r="P181" s="17"/>
      <x:c r="Q181" s="17"/>
      <x:c r="R181" s="17"/>
      <x:c r="S181" s="17"/>
      <x:c r="T181" s="17"/>
      <x:c r="U181" s="17"/>
      <x:c r="V181" s="17"/>
      <x:c r="W181" s="17"/>
      <x:c r="X181" s="17"/>
      <x:c r="Y181" s="17"/>
      <x:c r="Z181" s="17"/>
    </x:row>
    <x:row r="182">
      <x:c r="A182" s="17" t="str">
        <x:v>Falcon-40B</x:v>
      </x:c>
      <x:c r="B182" s="17" t="str">
        <x:v>Falcon-40B</x:v>
      </x:c>
      <x:c r="C182" s="17" t="n">
        <x:v>45000</x:v>
      </x:c>
      <x:c r="D182" s="17" t="n">
        <x:v>104.19</x:v>
      </x:c>
      <x:c r="E182" s="17" t="n">
        <x:v>94.99</x:v>
      </x:c>
      <x:c r="F182" s="17" t="n">
        <x:v>110.58</x:v>
      </x:c>
      <x:c r="G182" s="17" t="str">
        <x:v>Technology Innovation Institute</x:v>
      </x:c>
      <x:c r="H182" s="17" t="str">
        <x:v>United Arab Emirates</x:v>
      </x:c>
      <x:c r="I182" s="17" t="str">
        <x:v>Open weights (unrestricted)</x:v>
      </x:c>
      <x:c r="J182" s="17" t="str">
        <x:v>Open weights</x:v>
      </x:c>
      <x:c r="K182" s="17"/>
      <x:c r="L182" s="17"/>
      <x:c r="M182" s="17"/>
      <x:c r="N182" s="17"/>
      <x:c r="O182" s="17"/>
      <x:c r="P182" s="17"/>
      <x:c r="Q182" s="17"/>
      <x:c r="R182" s="17"/>
      <x:c r="S182" s="17"/>
      <x:c r="T182" s="17"/>
      <x:c r="U182" s="17"/>
      <x:c r="V182" s="17"/>
      <x:c r="W182" s="17"/>
      <x:c r="X182" s="17"/>
      <x:c r="Y182" s="17"/>
      <x:c r="Z182" s="17"/>
    </x:row>
    <x:row r="183">
      <x:c r="A183" s="17" t="str">
        <x:v>Baichuan2-13B</x:v>
      </x:c>
      <x:c r="B183" s="17" t="str">
        <x:v>Baichuan2-13B</x:v>
      </x:c>
      <x:c r="C183" s="17" t="n">
        <x:v>45175</x:v>
      </x:c>
      <x:c r="D183" s="17" t="n">
        <x:v>102.93</x:v>
      </x:c>
      <x:c r="E183" s="17" t="n">
        <x:v>89.49</x:v>
      </x:c>
      <x:c r="F183" s="17" t="n">
        <x:v>110.46</x:v>
      </x:c>
      <x:c r="G183" s="17" t="str">
        <x:v>Baichuan</x:v>
      </x:c>
      <x:c r="H183" s="17" t="str">
        <x:v>China</x:v>
      </x:c>
      <x:c r="I183" s="17" t="str">
        <x:v>Open weights (restricted use)</x:v>
      </x:c>
      <x:c r="J183" s="17" t="str">
        <x:v>Open weights</x:v>
      </x:c>
      <x:c r="K183" s="17"/>
      <x:c r="L183" s="17"/>
      <x:c r="M183" s="17"/>
      <x:c r="N183" s="17"/>
      <x:c r="O183" s="17"/>
      <x:c r="P183" s="17"/>
      <x:c r="Q183" s="17"/>
      <x:c r="R183" s="17"/>
      <x:c r="S183" s="17"/>
      <x:c r="T183" s="17"/>
      <x:c r="U183" s="17"/>
      <x:c r="V183" s="17"/>
      <x:c r="W183" s="17"/>
      <x:c r="X183" s="17"/>
      <x:c r="Y183" s="17"/>
      <x:c r="Z183" s="17"/>
    </x:row>
    <x:row r="184">
      <x:c r="A184" s="17" t="str">
        <x:v>Qwen2.5-Coder (1.5B)</x:v>
      </x:c>
      <x:c r="B184" s="17" t="str">
        <x:v>Qwen2.5-Coder (1.5B)</x:v>
      </x:c>
      <x:c r="C184" s="17" t="n">
        <x:v>45553</x:v>
      </x:c>
      <x:c r="D184" s="17" t="n">
        <x:v>102.72</x:v>
      </x:c>
      <x:c r="E184" s="17" t="n">
        <x:v>86.18</x:v>
      </x:c>
      <x:c r="F184" s="17" t="n">
        <x:v>110.55</x:v>
      </x:c>
      <x:c r="G184" s="17" t="str">
        <x:v>Alibaba</x:v>
      </x:c>
      <x:c r="H184" s="17" t="str">
        <x:v>China</x:v>
      </x:c>
      <x:c r="I184" s="17" t="str">
        <x:v>Open weights (unrestricted)</x:v>
      </x:c>
      <x:c r="J184" s="17" t="str">
        <x:v>Open weights</x:v>
      </x:c>
      <x:c r="K184" s="17"/>
      <x:c r="L184" s="17"/>
      <x:c r="M184" s="17"/>
      <x:c r="N184" s="17"/>
      <x:c r="O184" s="17"/>
      <x:c r="P184" s="17"/>
      <x:c r="Q184" s="17"/>
      <x:c r="R184" s="17"/>
      <x:c r="S184" s="17"/>
      <x:c r="T184" s="17"/>
      <x:c r="U184" s="17"/>
      <x:c r="V184" s="17"/>
      <x:c r="W184" s="17"/>
      <x:c r="X184" s="17"/>
      <x:c r="Y184" s="17"/>
      <x:c r="Z184" s="17"/>
    </x:row>
    <x:row r="185">
      <x:c r="A185" s="17" t="str">
        <x:v>internlm-7b</x:v>
      </x:c>
      <x:c r="B185" s="17" t="str">
        <x:v>internlm-7b</x:v>
      </x:c>
      <x:c r="C185" s="17" t="n">
        <x:v>45112</x:v>
      </x:c>
      <x:c r="D185" s="17" t="n">
        <x:v>102.58</x:v>
      </x:c>
      <x:c r="E185" s="17" t="n">
        <x:v>89.7</x:v>
      </x:c>
      <x:c r="F185" s="17" t="n">
        <x:v>109.22</x:v>
      </x:c>
      <x:c r="G185" s="17"/>
      <x:c r="H185" s="17"/>
      <x:c r="I185" s="17" t="str">
        <x:v>Unknown</x:v>
      </x:c>
      <x:c r="J185" s="17" t="str">
        <x:v>Other</x:v>
      </x:c>
      <x:c r="K185" s="17"/>
      <x:c r="L185" s="17"/>
      <x:c r="M185" s="17"/>
      <x:c r="N185" s="17"/>
      <x:c r="O185" s="17"/>
      <x:c r="P185" s="17"/>
      <x:c r="Q185" s="17"/>
      <x:c r="R185" s="17"/>
      <x:c r="S185" s="17"/>
      <x:c r="T185" s="17"/>
      <x:c r="U185" s="17"/>
      <x:c r="V185" s="17"/>
      <x:c r="W185" s="17"/>
      <x:c r="X185" s="17"/>
      <x:c r="Y185" s="17"/>
      <x:c r="Z185" s="17"/>
    </x:row>
    <x:row r="186">
      <x:c r="A186" s="17" t="str">
        <x:v>INTELLECT-1</x:v>
      </x:c>
      <x:c r="B186" s="17" t="str">
        <x:v>INTELLECT-1</x:v>
      </x:c>
      <x:c r="C186" s="17" t="n">
        <x:v>45625</x:v>
      </x:c>
      <x:c r="D186" s="17" t="n">
        <x:v>100.58</x:v>
      </x:c>
      <x:c r="E186" s="17" t="n">
        <x:v>88.56</x:v>
      </x:c>
      <x:c r="F186" s="17" t="n">
        <x:v>107.05</x:v>
      </x:c>
      <x:c r="G186" s="17" t="str">
        <x:v>Prime Intellect,Hugging Face,Arcee AI</x:v>
      </x:c>
      <x:c r="H186" s="17" t="str">
        <x:v>United States of America</x:v>
      </x:c>
      <x:c r="I186" s="17" t="str">
        <x:v>Unknown</x:v>
      </x:c>
      <x:c r="J186" s="17" t="str">
        <x:v>Other</x:v>
      </x:c>
      <x:c r="K186" s="17"/>
      <x:c r="L186" s="17"/>
      <x:c r="M186" s="17"/>
      <x:c r="N186" s="17"/>
      <x:c r="O186" s="17"/>
      <x:c r="P186" s="17"/>
      <x:c r="Q186" s="17"/>
      <x:c r="R186" s="17"/>
      <x:c r="S186" s="17"/>
      <x:c r="T186" s="17"/>
      <x:c r="U186" s="17"/>
      <x:c r="V186" s="17"/>
      <x:c r="W186" s="17"/>
      <x:c r="X186" s="17"/>
      <x:c r="Y186" s="17"/>
      <x:c r="Z186" s="17"/>
    </x:row>
    <x:row r="187">
      <x:c r="A187" s="17" t="str">
        <x:v>MPT-30B</x:v>
      </x:c>
      <x:c r="B187" s="17" t="str">
        <x:v>MPT-30B</x:v>
      </x:c>
      <x:c r="C187" s="17" t="n">
        <x:v>45099</x:v>
      </x:c>
      <x:c r="D187" s="17" t="n">
        <x:v>100.38</x:v>
      </x:c>
      <x:c r="E187" s="17" t="n">
        <x:v>89.25</x:v>
      </x:c>
      <x:c r="F187" s="17" t="n">
        <x:v>106.66</x:v>
      </x:c>
      <x:c r="G187" s="17" t="str">
        <x:v>MosaicML</x:v>
      </x:c>
      <x:c r="H187" s="17" t="str">
        <x:v>United States of America</x:v>
      </x:c>
      <x:c r="I187" s="17" t="str">
        <x:v>Open weights (unrestricted)</x:v>
      </x:c>
      <x:c r="J187" s="17" t="str">
        <x:v>Open weights</x:v>
      </x:c>
      <x:c r="K187" s="17"/>
      <x:c r="L187" s="17"/>
      <x:c r="M187" s="17"/>
      <x:c r="N187" s="17"/>
      <x:c r="O187" s="17"/>
      <x:c r="P187" s="17"/>
      <x:c r="Q187" s="17"/>
      <x:c r="R187" s="17"/>
      <x:c r="S187" s="17"/>
      <x:c r="T187" s="17"/>
      <x:c r="U187" s="17"/>
      <x:c r="V187" s="17"/>
      <x:c r="W187" s="17"/>
      <x:c r="X187" s="17"/>
      <x:c r="Y187" s="17"/>
      <x:c r="Z187" s="17"/>
    </x:row>
    <x:row r="188">
      <x:c r="A188" s="17" t="str">
        <x:v>LLaMA-13B</x:v>
      </x:c>
      <x:c r="B188" s="17" t="str">
        <x:v>LLaMA-13B</x:v>
      </x:c>
      <x:c r="C188" s="17" t="n">
        <x:v>44984</x:v>
      </x:c>
      <x:c r="D188" s="17" t="n">
        <x:v>100.3</x:v>
      </x:c>
      <x:c r="E188" s="17" t="n">
        <x:v>89.58</x:v>
      </x:c>
      <x:c r="F188" s="17" t="n">
        <x:v>106.66</x:v>
      </x:c>
      <x:c r="G188" s="17" t="str">
        <x:v>Meta AI</x:v>
      </x:c>
      <x:c r="H188" s="17" t="str">
        <x:v>United States of America</x:v>
      </x:c>
      <x:c r="I188" s="17" t="str">
        <x:v>Open weights (non-commercial)</x:v>
      </x:c>
      <x:c r="J188" s="17" t="str">
        <x:v>Open weights</x:v>
      </x:c>
      <x:c r="K188" s="17"/>
      <x:c r="L188" s="17"/>
      <x:c r="M188" s="17"/>
      <x:c r="N188" s="17"/>
      <x:c r="O188" s="17"/>
      <x:c r="P188" s="17"/>
      <x:c r="Q188" s="17"/>
      <x:c r="R188" s="17"/>
      <x:c r="S188" s="17"/>
      <x:c r="T188" s="17"/>
      <x:c r="U188" s="17"/>
      <x:c r="V188" s="17"/>
      <x:c r="W188" s="17"/>
      <x:c r="X188" s="17"/>
      <x:c r="Y188" s="17"/>
      <x:c r="Z188" s="17"/>
    </x:row>
    <x:row r="189">
      <x:c r="A189" s="17" t="str">
        <x:v>Llama 2-7B</x:v>
      </x:c>
      <x:c r="B189" s="17" t="str">
        <x:v>Llama 2-7B</x:v>
      </x:c>
      <x:c r="C189" s="17" t="n">
        <x:v>45125</x:v>
      </x:c>
      <x:c r="D189" s="17" t="n">
        <x:v>98.78</x:v>
      </x:c>
      <x:c r="E189" s="17" t="n">
        <x:v>87.09</x:v>
      </x:c>
      <x:c r="F189" s="17" t="n">
        <x:v>105.57</x:v>
      </x:c>
      <x:c r="G189" s="17" t="str">
        <x:v>Meta AI</x:v>
      </x:c>
      <x:c r="H189" s="17" t="str">
        <x:v>United States of America</x:v>
      </x:c>
      <x:c r="I189" s="17" t="str">
        <x:v>Open weights (restricted use)</x:v>
      </x:c>
      <x:c r="J189" s="17" t="str">
        <x:v>Open weights</x:v>
      </x:c>
      <x:c r="K189" s="17"/>
      <x:c r="L189" s="17"/>
      <x:c r="M189" s="17"/>
      <x:c r="N189" s="17"/>
      <x:c r="O189" s="17"/>
      <x:c r="P189" s="17"/>
      <x:c r="Q189" s="17"/>
      <x:c r="R189" s="17"/>
      <x:c r="S189" s="17"/>
      <x:c r="T189" s="17"/>
      <x:c r="U189" s="17"/>
      <x:c r="V189" s="17"/>
      <x:c r="W189" s="17"/>
      <x:c r="X189" s="17"/>
      <x:c r="Y189" s="17"/>
      <x:c r="Z189" s="17"/>
    </x:row>
    <x:row r="190">
      <x:c r="A190" s="17" t="str">
        <x:v>chatglm2-6b</x:v>
      </x:c>
      <x:c r="B190" s="17" t="str">
        <x:v>chatglm2-6b</x:v>
      </x:c>
      <x:c r="C190" s="17" t="n">
        <x:v>45101</x:v>
      </x:c>
      <x:c r="D190" s="17" t="n">
        <x:v>98.63</x:v>
      </x:c>
      <x:c r="E190" s="17" t="n">
        <x:v>76.75</x:v>
      </x:c>
      <x:c r="F190" s="17" t="n">
        <x:v>105.82</x:v>
      </x:c>
      <x:c r="G190" s="17"/>
      <x:c r="H190" s="17"/>
      <x:c r="I190" s="17" t="str">
        <x:v>Unknown</x:v>
      </x:c>
      <x:c r="J190" s="17" t="str">
        <x:v>Other</x:v>
      </x:c>
      <x:c r="K190" s="17"/>
      <x:c r="L190" s="17"/>
      <x:c r="M190" s="17"/>
      <x:c r="N190" s="17"/>
      <x:c r="O190" s="17"/>
      <x:c r="P190" s="17"/>
      <x:c r="Q190" s="17"/>
      <x:c r="R190" s="17"/>
      <x:c r="S190" s="17"/>
      <x:c r="T190" s="17"/>
      <x:c r="U190" s="17"/>
      <x:c r="V190" s="17"/>
      <x:c r="W190" s="17"/>
      <x:c r="X190" s="17"/>
      <x:c r="Y190" s="17"/>
      <x:c r="Z190" s="17"/>
    </x:row>
    <x:row r="191">
      <x:c r="A191" s="17" t="str">
        <x:v>LLaMA-7B</x:v>
      </x:c>
      <x:c r="B191" s="17" t="str">
        <x:v>LLaMA-7B</x:v>
      </x:c>
      <x:c r="C191" s="17" t="n">
        <x:v>44981</x:v>
      </x:c>
      <x:c r="D191" s="17" t="n">
        <x:v>96.41</x:v>
      </x:c>
      <x:c r="E191" s="17" t="n">
        <x:v>83.74</x:v>
      </x:c>
      <x:c r="F191" s="17" t="n">
        <x:v>104.14</x:v>
      </x:c>
      <x:c r="G191" s="17" t="str">
        <x:v>Meta AI</x:v>
      </x:c>
      <x:c r="H191" s="17" t="str">
        <x:v>United States of America</x:v>
      </x:c>
      <x:c r="I191" s="17" t="str">
        <x:v>Open weights (non-commercial)</x:v>
      </x:c>
      <x:c r="J191" s="17" t="str">
        <x:v>Open weights</x:v>
      </x:c>
      <x:c r="K191" s="17"/>
      <x:c r="L191" s="17"/>
      <x:c r="M191" s="17"/>
      <x:c r="N191" s="17"/>
      <x:c r="O191" s="17"/>
      <x:c r="P191" s="17"/>
      <x:c r="Q191" s="17"/>
      <x:c r="R191" s="17"/>
      <x:c r="S191" s="17"/>
      <x:c r="T191" s="17"/>
      <x:c r="U191" s="17"/>
      <x:c r="V191" s="17"/>
      <x:c r="W191" s="17"/>
      <x:c r="X191" s="17"/>
      <x:c r="Y191" s="17"/>
      <x:c r="Z191" s="17"/>
    </x:row>
    <x:row r="192">
      <x:c r="A192" s="17" t="str">
        <x:v>Baichuan 2-7B</x:v>
      </x:c>
      <x:c r="B192" s="17" t="str">
        <x:v>Baichuan 2-7B</x:v>
      </x:c>
      <x:c r="C192" s="17" t="n">
        <x:v>45189</x:v>
      </x:c>
      <x:c r="D192" s="17" t="n">
        <x:v>96.04</x:v>
      </x:c>
      <x:c r="E192" s="17" t="n">
        <x:v>84.33</x:v>
      </x:c>
      <x:c r="F192" s="17" t="n">
        <x:v>104.53</x:v>
      </x:c>
      <x:c r="G192" s="17" t="str">
        <x:v>Baichuan</x:v>
      </x:c>
      <x:c r="H192" s="17" t="str">
        <x:v>China</x:v>
      </x:c>
      <x:c r="I192" s="17" t="str">
        <x:v>Open weights (restricted use)</x:v>
      </x:c>
      <x:c r="J192" s="17" t="str">
        <x:v>Open weights</x:v>
      </x:c>
      <x:c r="K192" s="17"/>
      <x:c r="L192" s="17"/>
      <x:c r="M192" s="17"/>
      <x:c r="N192" s="17"/>
      <x:c r="O192" s="17"/>
      <x:c r="P192" s="17"/>
      <x:c r="Q192" s="17"/>
      <x:c r="R192" s="17"/>
      <x:c r="S192" s="17"/>
      <x:c r="T192" s="17"/>
      <x:c r="U192" s="17"/>
      <x:c r="V192" s="17"/>
      <x:c r="W192" s="17"/>
      <x:c r="X192" s="17"/>
      <x:c r="Y192" s="17"/>
      <x:c r="Z192" s="17"/>
    </x:row>
    <x:row r="193">
      <x:c r="A193" s="17" t="str">
        <x:v>DeepSeek Coder 33B</x:v>
      </x:c>
      <x:c r="B193" s="17" t="str">
        <x:v>DeepSeek Coder 33B</x:v>
      </x:c>
      <x:c r="C193" s="17" t="n">
        <x:v>45316</x:v>
      </x:c>
      <x:c r="D193" s="17" t="n">
        <x:v>96.02</x:v>
      </x:c>
      <x:c r="E193" s="17" t="n">
        <x:v>82.39</x:v>
      </x:c>
      <x:c r="F193" s="17" t="n">
        <x:v>103.58</x:v>
      </x:c>
      <x:c r="G193" s="17" t="str">
        <x:v>DeepSeek,Peking University</x:v>
      </x:c>
      <x:c r="H193" s="17" t="str">
        <x:v>China</x:v>
      </x:c>
      <x:c r="I193" s="17" t="str">
        <x:v>Open weights (restricted use)</x:v>
      </x:c>
      <x:c r="J193" s="17" t="str">
        <x:v>Open weights</x:v>
      </x:c>
      <x:c r="K193" s="17"/>
      <x:c r="L193" s="17"/>
      <x:c r="M193" s="17"/>
      <x:c r="N193" s="17"/>
      <x:c r="O193" s="17"/>
      <x:c r="P193" s="17"/>
      <x:c r="Q193" s="17"/>
      <x:c r="R193" s="17"/>
      <x:c r="S193" s="17"/>
      <x:c r="T193" s="17"/>
      <x:c r="U193" s="17"/>
      <x:c r="V193" s="17"/>
      <x:c r="W193" s="17"/>
      <x:c r="X193" s="17"/>
      <x:c r="Y193" s="17"/>
      <x:c r="Z193" s="17"/>
    </x:row>
    <x:row r="194">
      <x:c r="A194" s="17" t="str">
        <x:v>Falcon-7B</x:v>
      </x:c>
      <x:c r="B194" s="17" t="str">
        <x:v>Falcon-7B</x:v>
      </x:c>
      <x:c r="C194" s="17" t="n">
        <x:v>45040</x:v>
      </x:c>
      <x:c r="D194" s="17" t="n">
        <x:v>94.81</x:v>
      </x:c>
      <x:c r="E194" s="17" t="n">
        <x:v>81.69</x:v>
      </x:c>
      <x:c r="F194" s="17" t="n">
        <x:v>102.89</x:v>
      </x:c>
      <x:c r="G194" s="17" t="str">
        <x:v>Technology Innovation Institute</x:v>
      </x:c>
      <x:c r="H194" s="17" t="str">
        <x:v>United Arab Emirates</x:v>
      </x:c>
      <x:c r="I194" s="17" t="str">
        <x:v>Open weights (unrestricted)</x:v>
      </x:c>
      <x:c r="J194" s="17" t="str">
        <x:v>Open weights</x:v>
      </x:c>
      <x:c r="K194" s="17"/>
      <x:c r="L194" s="17"/>
      <x:c r="M194" s="17"/>
      <x:c r="N194" s="17"/>
      <x:c r="O194" s="17"/>
      <x:c r="P194" s="17"/>
      <x:c r="Q194" s="17"/>
      <x:c r="R194" s="17"/>
      <x:c r="S194" s="17"/>
      <x:c r="T194" s="17"/>
      <x:c r="U194" s="17"/>
      <x:c r="V194" s="17"/>
      <x:c r="W194" s="17"/>
      <x:c r="X194" s="17"/>
      <x:c r="Y194" s="17"/>
      <x:c r="Z194" s="17"/>
    </x:row>
    <x:row r="195">
      <x:c r="A195" s="17" t="str">
        <x:v>CodeQwen1.5-7B</x:v>
      </x:c>
      <x:c r="B195" s="17" t="str">
        <x:v>CodeQwen1.5-7B</x:v>
      </x:c>
      <x:c r="C195" s="17" t="n">
        <x:v>45397</x:v>
      </x:c>
      <x:c r="D195" s="17" t="n">
        <x:v>94.56</x:v>
      </x:c>
      <x:c r="E195" s="17" t="n">
        <x:v>81.18</x:v>
      </x:c>
      <x:c r="F195" s="17" t="n">
        <x:v>102.94</x:v>
      </x:c>
      <x:c r="G195" s="17"/>
      <x:c r="H195" s="17"/>
      <x:c r="I195" s="17" t="str">
        <x:v>Unknown</x:v>
      </x:c>
      <x:c r="J195" s="17" t="str">
        <x:v>Other</x:v>
      </x:c>
      <x:c r="K195" s="17"/>
      <x:c r="L195" s="17"/>
      <x:c r="M195" s="17"/>
      <x:c r="N195" s="17"/>
      <x:c r="O195" s="17"/>
      <x:c r="P195" s="17"/>
      <x:c r="Q195" s="17"/>
      <x:c r="R195" s="17"/>
      <x:c r="S195" s="17"/>
      <x:c r="T195" s="17"/>
      <x:c r="U195" s="17"/>
      <x:c r="V195" s="17"/>
      <x:c r="W195" s="17"/>
      <x:c r="X195" s="17"/>
      <x:c r="Y195" s="17"/>
      <x:c r="Z195" s="17"/>
    </x:row>
    <x:row r="196">
      <x:c r="A196" s="17" t="str">
        <x:v>vicuna-13b-v1.1</x:v>
      </x:c>
      <x:c r="B196" s="17" t="str">
        <x:v>vicuna-13b-v1.1</x:v>
      </x:c>
      <x:c r="C196" s="17" t="n">
        <x:v>45028</x:v>
      </x:c>
      <x:c r="D196" s="17" t="n">
        <x:v>94.4</x:v>
      </x:c>
      <x:c r="E196" s="17" t="n">
        <x:v>81.38</x:v>
      </x:c>
      <x:c r="F196" s="17" t="n">
        <x:v>103.21</x:v>
      </x:c>
      <x:c r="G196" s="17"/>
      <x:c r="H196" s="17"/>
      <x:c r="I196" s="17" t="str">
        <x:v>Unknown</x:v>
      </x:c>
      <x:c r="J196" s="17" t="str">
        <x:v>Other</x:v>
      </x:c>
      <x:c r="K196" s="17"/>
      <x:c r="L196" s="17"/>
      <x:c r="M196" s="17"/>
      <x:c r="N196" s="17"/>
      <x:c r="O196" s="17"/>
      <x:c r="P196" s="17"/>
      <x:c r="Q196" s="17"/>
      <x:c r="R196" s="17"/>
      <x:c r="S196" s="17"/>
      <x:c r="T196" s="17"/>
      <x:c r="U196" s="17"/>
      <x:c r="V196" s="17"/>
      <x:c r="W196" s="17"/>
      <x:c r="X196" s="17"/>
      <x:c r="Y196" s="17"/>
      <x:c r="Z196" s="17"/>
    </x:row>
    <x:row r="197">
      <x:c r="A197" s="17" t="str">
        <x:v>MPT-7B</x:v>
      </x:c>
      <x:c r="B197" s="17" t="str">
        <x:v>MPT-7B</x:v>
      </x:c>
      <x:c r="C197" s="17" t="n">
        <x:v>45051</x:v>
      </x:c>
      <x:c r="D197" s="17" t="n">
        <x:v>94.3</x:v>
      </x:c>
      <x:c r="E197" s="17" t="n">
        <x:v>81.04</x:v>
      </x:c>
      <x:c r="F197" s="17" t="n">
        <x:v>102.67</x:v>
      </x:c>
      <x:c r="G197" s="17" t="str">
        <x:v>MosaicML</x:v>
      </x:c>
      <x:c r="H197" s="17" t="str">
        <x:v>United States of America</x:v>
      </x:c>
      <x:c r="I197" s="17" t="str">
        <x:v>Open weights (unrestricted)</x:v>
      </x:c>
      <x:c r="J197" s="17" t="str">
        <x:v>Open weights</x:v>
      </x:c>
      <x:c r="K197" s="17"/>
      <x:c r="L197" s="17"/>
      <x:c r="M197" s="17"/>
      <x:c r="N197" s="17"/>
      <x:c r="O197" s="17"/>
      <x:c r="P197" s="17"/>
      <x:c r="Q197" s="17"/>
      <x:c r="R197" s="17"/>
      <x:c r="S197" s="17"/>
      <x:c r="T197" s="17"/>
      <x:c r="U197" s="17"/>
      <x:c r="V197" s="17"/>
      <x:c r="W197" s="17"/>
      <x:c r="X197" s="17"/>
      <x:c r="Y197" s="17"/>
      <x:c r="Z197" s="17"/>
    </x:row>
    <x:row r="198">
      <x:c r="A198" s="17" t="str">
        <x:v>Gemma 2B</x:v>
      </x:c>
      <x:c r="B198" s="17" t="str">
        <x:v>Gemma 2B</x:v>
      </x:c>
      <x:c r="C198" s="17" t="n">
        <x:v>45343</x:v>
      </x:c>
      <x:c r="D198" s="17" t="n">
        <x:v>93.91</x:v>
      </x:c>
      <x:c r="E198" s="17" t="n">
        <x:v>81</x:v>
      </x:c>
      <x:c r="F198" s="17" t="n">
        <x:v>101.27</x:v>
      </x:c>
      <x:c r="G198" s="17" t="str">
        <x:v>Google DeepMind</x:v>
      </x:c>
      <x:c r="H198" s="17" t="str">
        <x:v>United States of America</x:v>
      </x:c>
      <x:c r="I198" s="17" t="str">
        <x:v>Open weights (restricted use)</x:v>
      </x:c>
      <x:c r="J198" s="17" t="str">
        <x:v>Open weights</x:v>
      </x:c>
      <x:c r="K198" s="17"/>
      <x:c r="L198" s="17"/>
      <x:c r="M198" s="17"/>
      <x:c r="N198" s="17"/>
      <x:c r="O198" s="17"/>
      <x:c r="P198" s="17"/>
      <x:c r="Q198" s="17"/>
      <x:c r="R198" s="17"/>
      <x:c r="S198" s="17"/>
      <x:c r="T198" s="17"/>
      <x:c r="U198" s="17"/>
      <x:c r="V198" s="17"/>
      <x:c r="W198" s="17"/>
      <x:c r="X198" s="17"/>
      <x:c r="Y198" s="17"/>
      <x:c r="Z198" s="17"/>
    </x:row>
    <x:row r="199">
      <x:c r="A199" s="17" t="str">
        <x:v>StarCoder 2 7B</x:v>
      </x:c>
      <x:c r="B199" s="17" t="str">
        <x:v>StarCoder 2 7B</x:v>
      </x:c>
      <x:c r="C199" s="17" t="n">
        <x:v>45351</x:v>
      </x:c>
      <x:c r="D199" s="17" t="n">
        <x:v>93.25</x:v>
      </x:c>
      <x:c r="E199" s="17" t="n">
        <x:v>76.05</x:v>
      </x:c>
      <x:c r="F199" s="17" t="n">
        <x:v>102.02</x:v>
      </x:c>
      <x:c r="G199" s="17" t="str">
        <x:v>Hugging Face,ServiceNow,NVIDIA,BigCode</x:v>
      </x:c>
      <x:c r="H199" s="17" t="str">
        <x:v>United States of America</x:v>
      </x:c>
      <x:c r="I199" s="17" t="str">
        <x:v>Open weights (restricted use)</x:v>
      </x:c>
      <x:c r="J199" s="17" t="str">
        <x:v>Open weights</x:v>
      </x:c>
      <x:c r="K199" s="17"/>
      <x:c r="L199" s="17"/>
      <x:c r="M199" s="17"/>
      <x:c r="N199" s="17"/>
      <x:c r="O199" s="17"/>
      <x:c r="P199" s="17"/>
      <x:c r="Q199" s="17"/>
      <x:c r="R199" s="17"/>
      <x:c r="S199" s="17"/>
      <x:c r="T199" s="17"/>
      <x:c r="U199" s="17"/>
      <x:c r="V199" s="17"/>
      <x:c r="W199" s="17"/>
      <x:c r="X199" s="17"/>
      <x:c r="Y199" s="17"/>
      <x:c r="Z199" s="17"/>
    </x:row>
    <x:row r="200">
      <x:c r="A200" s="17" t="str">
        <x:v>XGen-7B</x:v>
      </x:c>
      <x:c r="B200" s="17" t="str">
        <x:v>XGen-7B</x:v>
      </x:c>
      <x:c r="C200" s="17" t="n">
        <x:v>45176</x:v>
      </x:c>
      <x:c r="D200" s="17" t="n">
        <x:v>93.11</x:v>
      </x:c>
      <x:c r="E200" s="17" t="n">
        <x:v>79.82</x:v>
      </x:c>
      <x:c r="F200" s="17" t="n">
        <x:v>101.25</x:v>
      </x:c>
      <x:c r="G200" s="17" t="str">
        <x:v>Salesforce</x:v>
      </x:c>
      <x:c r="H200" s="17" t="str">
        <x:v>United States of America</x:v>
      </x:c>
      <x:c r="I200" s="17" t="str">
        <x:v>Open weights (unrestricted)</x:v>
      </x:c>
      <x:c r="J200" s="17" t="str">
        <x:v>Open weights</x:v>
      </x:c>
      <x:c r="K200" s="17"/>
      <x:c r="L200" s="17"/>
      <x:c r="M200" s="17"/>
      <x:c r="N200" s="17"/>
      <x:c r="O200" s="17"/>
      <x:c r="P200" s="17"/>
      <x:c r="Q200" s="17"/>
      <x:c r="R200" s="17"/>
      <x:c r="S200" s="17"/>
      <x:c r="T200" s="17"/>
      <x:c r="U200" s="17"/>
      <x:c r="V200" s="17"/>
      <x:c r="W200" s="17"/>
      <x:c r="X200" s="17"/>
      <x:c r="Y200" s="17"/>
      <x:c r="Z200" s="17"/>
    </x:row>
    <x:row r="201">
      <x:c r="A201" s="17" t="str">
        <x:v>Qwen-1_8B</x:v>
      </x:c>
      <x:c r="B201" s="17" t="str">
        <x:v>Qwen-1_8B</x:v>
      </x:c>
      <x:c r="C201" s="17" t="n">
        <x:v>45260</x:v>
      </x:c>
      <x:c r="D201" s="17" t="n">
        <x:v>92.58</x:v>
      </x:c>
      <x:c r="E201" s="17" t="n">
        <x:v>72.62</x:v>
      </x:c>
      <x:c r="F201" s="17" t="n">
        <x:v>102.47</x:v>
      </x:c>
      <x:c r="G201" s="17"/>
      <x:c r="H201" s="17"/>
      <x:c r="I201" s="17" t="str">
        <x:v>Unknown</x:v>
      </x:c>
      <x:c r="J201" s="17" t="str">
        <x:v>Other</x:v>
      </x:c>
      <x:c r="K201" s="17"/>
      <x:c r="L201" s="17"/>
      <x:c r="M201" s="17"/>
      <x:c r="N201" s="17"/>
      <x:c r="O201" s="17"/>
      <x:c r="P201" s="17"/>
      <x:c r="Q201" s="17"/>
      <x:c r="R201" s="17"/>
      <x:c r="S201" s="17"/>
      <x:c r="T201" s="17"/>
      <x:c r="U201" s="17"/>
      <x:c r="V201" s="17"/>
      <x:c r="W201" s="17"/>
      <x:c r="X201" s="17"/>
      <x:c r="Y201" s="17"/>
      <x:c r="Z201" s="17"/>
    </x:row>
    <x:row r="202">
      <x:c r="A202" s="17" t="str">
        <x:v>open_llama_7b</x:v>
      </x:c>
      <x:c r="B202" s="17" t="str">
        <x:v>open_llama_7b</x:v>
      </x:c>
      <x:c r="C202" s="17" t="n">
        <x:v>45084</x:v>
      </x:c>
      <x:c r="D202" s="17" t="n">
        <x:v>91.36</x:v>
      </x:c>
      <x:c r="E202" s="17" t="n">
        <x:v>76.58</x:v>
      </x:c>
      <x:c r="F202" s="17" t="n">
        <x:v>100.39</x:v>
      </x:c>
      <x:c r="G202" s="17"/>
      <x:c r="H202" s="17"/>
      <x:c r="I202" s="17" t="str">
        <x:v>Unknown</x:v>
      </x:c>
      <x:c r="J202" s="17" t="str">
        <x:v>Other</x:v>
      </x:c>
      <x:c r="K202" s="17"/>
      <x:c r="L202" s="17"/>
      <x:c r="M202" s="17"/>
      <x:c r="N202" s="17"/>
      <x:c r="O202" s="17"/>
      <x:c r="P202" s="17"/>
      <x:c r="Q202" s="17"/>
      <x:c r="R202" s="17"/>
      <x:c r="S202" s="17"/>
      <x:c r="T202" s="17"/>
      <x:c r="U202" s="17"/>
      <x:c r="V202" s="17"/>
      <x:c r="W202" s="17"/>
      <x:c r="X202" s="17"/>
      <x:c r="Y202" s="17"/>
      <x:c r="Z202" s="17"/>
    </x:row>
    <x:row r="203">
      <x:c r="A203" s="17" t="str">
        <x:v>Phi-1.5</x:v>
      </x:c>
      <x:c r="B203" s="17" t="str">
        <x:v>Phi-1.5</x:v>
      </x:c>
      <x:c r="C203" s="17" t="n">
        <x:v>45180</x:v>
      </x:c>
      <x:c r="D203" s="17" t="n">
        <x:v>91.26</x:v>
      </x:c>
      <x:c r="E203" s="17" t="n">
        <x:v>72.29</x:v>
      </x:c>
      <x:c r="F203" s="17" t="n">
        <x:v>101.39</x:v>
      </x:c>
      <x:c r="G203" s="17" t="str">
        <x:v>Microsoft</x:v>
      </x:c>
      <x:c r="H203" s="17" t="str">
        <x:v>United States of America</x:v>
      </x:c>
      <x:c r="I203" s="17" t="str">
        <x:v>Open weights (unrestricted)</x:v>
      </x:c>
      <x:c r="J203" s="17" t="str">
        <x:v>Open weights</x:v>
      </x:c>
      <x:c r="K203" s="17"/>
      <x:c r="L203" s="17"/>
      <x:c r="M203" s="17"/>
      <x:c r="N203" s="17"/>
      <x:c r="O203" s="17"/>
      <x:c r="P203" s="17"/>
      <x:c r="Q203" s="17"/>
      <x:c r="R203" s="17"/>
      <x:c r="S203" s="17"/>
      <x:c r="T203" s="17"/>
      <x:c r="U203" s="17"/>
      <x:c r="V203" s="17"/>
      <x:c r="W203" s="17"/>
      <x:c r="X203" s="17"/>
      <x:c r="Y203" s="17"/>
      <x:c r="Z203" s="17"/>
    </x:row>
    <x:row r="204">
      <x:c r="A204" s="17" t="str">
        <x:v>Baichuan1-7B</x:v>
      </x:c>
      <x:c r="B204" s="17" t="str">
        <x:v>Baichuan1-7B</x:v>
      </x:c>
      <x:c r="C204" s="17" t="n">
        <x:v>45078</x:v>
      </x:c>
      <x:c r="D204" s="17" t="n">
        <x:v>90.14</x:v>
      </x:c>
      <x:c r="E204" s="17" t="n">
        <x:v>75.09</x:v>
      </x:c>
      <x:c r="F204" s="17" t="n">
        <x:v>99.78</x:v>
      </x:c>
      <x:c r="G204" s="17" t="str">
        <x:v>Baichuan</x:v>
      </x:c>
      <x:c r="H204" s="17" t="str">
        <x:v>China</x:v>
      </x:c>
      <x:c r="I204" s="17" t="str">
        <x:v>Open weights (non-commercial)</x:v>
      </x:c>
      <x:c r="J204" s="17" t="str">
        <x:v>Open weights</x:v>
      </x:c>
      <x:c r="K204" s="17"/>
      <x:c r="L204" s="17"/>
      <x:c r="M204" s="17"/>
      <x:c r="N204" s="17"/>
      <x:c r="O204" s="17"/>
      <x:c r="P204" s="17"/>
      <x:c r="Q204" s="17"/>
      <x:c r="R204" s="17"/>
      <x:c r="S204" s="17"/>
      <x:c r="T204" s="17"/>
      <x:c r="U204" s="17"/>
      <x:c r="V204" s="17"/>
      <x:c r="W204" s="17"/>
      <x:c r="X204" s="17"/>
      <x:c r="Y204" s="17"/>
      <x:c r="Z204" s="17"/>
    </x:row>
    <x:row r="205">
      <x:c r="A205" s="17" t="str">
        <x:v>RedPajama-INCITE-7B-Base</x:v>
      </x:c>
      <x:c r="B205" s="17" t="str">
        <x:v>RedPajama-INCITE-7B-Base</x:v>
      </x:c>
      <x:c r="C205" s="17" t="n">
        <x:v>45050</x:v>
      </x:c>
      <x:c r="D205" s="17" t="n">
        <x:v>90.12</x:v>
      </x:c>
      <x:c r="E205" s="17" t="n">
        <x:v>74.73</x:v>
      </x:c>
      <x:c r="F205" s="17" t="n">
        <x:v>99.34</x:v>
      </x:c>
      <x:c r="G205" s="17"/>
      <x:c r="H205" s="17"/>
      <x:c r="I205" s="17" t="str">
        <x:v>Unknown</x:v>
      </x:c>
      <x:c r="J205" s="17" t="str">
        <x:v>Other</x:v>
      </x:c>
      <x:c r="K205" s="17"/>
      <x:c r="L205" s="17"/>
      <x:c r="M205" s="17"/>
      <x:c r="N205" s="17"/>
      <x:c r="O205" s="17"/>
      <x:c r="P205" s="17"/>
      <x:c r="Q205" s="17"/>
      <x:c r="R205" s="17"/>
      <x:c r="S205" s="17"/>
      <x:c r="T205" s="17"/>
      <x:c r="U205" s="17"/>
      <x:c r="V205" s="17"/>
      <x:c r="W205" s="17"/>
      <x:c r="X205" s="17"/>
      <x:c r="Y205" s="17"/>
      <x:c r="Z205" s="17"/>
    </x:row>
    <x:row r="206">
      <x:c r="A206" s="17" t="str">
        <x:v>Dolly 2.0-12b</x:v>
      </x:c>
      <x:c r="B206" s="17" t="str">
        <x:v>Dolly 2.0-12b</x:v>
      </x:c>
      <x:c r="C206" s="17" t="n">
        <x:v>45028</x:v>
      </x:c>
      <x:c r="D206" s="17" t="n">
        <x:v>89.37</x:v>
      </x:c>
      <x:c r="E206" s="17" t="n">
        <x:v>74.42</x:v>
      </x:c>
      <x:c r="F206" s="17" t="n">
        <x:v>98.45</x:v>
      </x:c>
      <x:c r="G206" s="17" t="str">
        <x:v>Databricks</x:v>
      </x:c>
      <x:c r="H206" s="17" t="str">
        <x:v>United States of America</x:v>
      </x:c>
      <x:c r="I206" s="17" t="str">
        <x:v>Open weights (unrestricted)</x:v>
      </x:c>
      <x:c r="J206" s="17" t="str">
        <x:v>Open weights</x:v>
      </x:c>
      <x:c r="K206" s="17"/>
      <x:c r="L206" s="17"/>
      <x:c r="M206" s="17"/>
      <x:c r="N206" s="17"/>
      <x:c r="O206" s="17"/>
      <x:c r="P206" s="17"/>
      <x:c r="Q206" s="17"/>
      <x:c r="R206" s="17"/>
      <x:c r="S206" s="17"/>
      <x:c r="T206" s="17"/>
      <x:c r="U206" s="17"/>
      <x:c r="V206" s="17"/>
      <x:c r="W206" s="17"/>
      <x:c r="X206" s="17"/>
      <x:c r="Y206" s="17"/>
      <x:c r="Z206" s="17"/>
    </x:row>
    <x:row r="207">
      <x:c r="A207" s="17" t="str">
        <x:v>DeepSeek Coder 6.7B</x:v>
      </x:c>
      <x:c r="B207" s="17" t="str">
        <x:v>DeepSeek Coder 6.7B</x:v>
      </x:c>
      <x:c r="C207" s="17" t="n">
        <x:v>45316</x:v>
      </x:c>
      <x:c r="D207" s="17" t="n">
        <x:v>89.32</x:v>
      </x:c>
      <x:c r="E207" s="17" t="n">
        <x:v>72.08</x:v>
      </x:c>
      <x:c r="F207" s="17" t="n">
        <x:v>98.6</x:v>
      </x:c>
      <x:c r="G207" s="17" t="str">
        <x:v>DeepSeek,Peking University</x:v>
      </x:c>
      <x:c r="H207" s="17" t="str">
        <x:v>China</x:v>
      </x:c>
      <x:c r="I207" s="17" t="str">
        <x:v>Open weights (restricted use)</x:v>
      </x:c>
      <x:c r="J207" s="17" t="str">
        <x:v>Open weights</x:v>
      </x:c>
      <x:c r="K207" s="17"/>
      <x:c r="L207" s="17"/>
      <x:c r="M207" s="17"/>
      <x:c r="N207" s="17"/>
      <x:c r="O207" s="17"/>
      <x:c r="P207" s="17"/>
      <x:c r="Q207" s="17"/>
      <x:c r="R207" s="17"/>
      <x:c r="S207" s="17"/>
      <x:c r="T207" s="17"/>
      <x:c r="U207" s="17"/>
      <x:c r="V207" s="17"/>
      <x:c r="W207" s="17"/>
      <x:c r="X207" s="17"/>
      <x:c r="Y207" s="17"/>
      <x:c r="Z207" s="17"/>
    </x:row>
    <x:row r="208">
      <x:c r="A208" s="17" t="str">
        <x:v>StarCoder 2 3B</x:v>
      </x:c>
      <x:c r="B208" s="17" t="str">
        <x:v>StarCoder 2 3B</x:v>
      </x:c>
      <x:c r="C208" s="17" t="n">
        <x:v>45351</x:v>
      </x:c>
      <x:c r="D208" s="17" t="n">
        <x:v>88.47</x:v>
      </x:c>
      <x:c r="E208" s="17" t="n">
        <x:v>73.81</x:v>
      </x:c>
      <x:c r="F208" s="17" t="n">
        <x:v>98.03</x:v>
      </x:c>
      <x:c r="G208" s="17" t="str">
        <x:v>Hugging Face,ServiceNow,NVIDIA,BigCode</x:v>
      </x:c>
      <x:c r="H208" s="17" t="str">
        <x:v>United States of America</x:v>
      </x:c>
      <x:c r="I208" s="17" t="str">
        <x:v>Open weights (restricted use)</x:v>
      </x:c>
      <x:c r="J208" s="17" t="str">
        <x:v>Open weights</x:v>
      </x:c>
      <x:c r="K208" s="17"/>
      <x:c r="L208" s="17"/>
      <x:c r="M208" s="17"/>
      <x:c r="N208" s="17"/>
      <x:c r="O208" s="17"/>
      <x:c r="P208" s="17"/>
      <x:c r="Q208" s="17"/>
      <x:c r="R208" s="17"/>
      <x:c r="S208" s="17"/>
      <x:c r="T208" s="17"/>
      <x:c r="U208" s="17"/>
      <x:c r="V208" s="17"/>
      <x:c r="W208" s="17"/>
      <x:c r="X208" s="17"/>
      <x:c r="Y208" s="17"/>
      <x:c r="Z208" s="17"/>
    </x:row>
    <x:row r="209">
      <x:c r="A209" s="17" t="str">
        <x:v>Qwen2.5-Coder-0.5B</x:v>
      </x:c>
      <x:c r="B209" s="17" t="str">
        <x:v>Qwen2.5-Coder-0.5B</x:v>
      </x:c>
      <x:c r="C209" s="17" t="n">
        <x:v>45553</x:v>
      </x:c>
      <x:c r="D209" s="17" t="n">
        <x:v>87.88</x:v>
      </x:c>
      <x:c r="E209" s="17" t="n">
        <x:v>63.22</x:v>
      </x:c>
      <x:c r="F209" s="17" t="n">
        <x:v>100.04</x:v>
      </x:c>
      <x:c r="G209" s="17"/>
      <x:c r="H209" s="17"/>
      <x:c r="I209" s="17" t="str">
        <x:v>Unknown</x:v>
      </x:c>
      <x:c r="J209" s="17" t="str">
        <x:v>Other</x:v>
      </x:c>
      <x:c r="K209" s="17"/>
      <x:c r="L209" s="17"/>
      <x:c r="M209" s="17"/>
      <x:c r="N209" s="17"/>
      <x:c r="O209" s="17"/>
      <x:c r="P209" s="17"/>
      <x:c r="Q209" s="17"/>
      <x:c r="R209" s="17"/>
      <x:c r="S209" s="17"/>
      <x:c r="T209" s="17"/>
      <x:c r="U209" s="17"/>
      <x:c r="V209" s="17"/>
      <x:c r="W209" s="17"/>
      <x:c r="X209" s="17"/>
      <x:c r="Y209" s="17"/>
      <x:c r="Z209" s="17"/>
    </x:row>
    <x:row r="210">
      <x:c r="A210" s="17" t="str">
        <x:v>Cerebras-GPT-13B</x:v>
      </x:c>
      <x:c r="B210" s="17" t="str">
        <x:v>Cerebras-GPT-13B</x:v>
      </x:c>
      <x:c r="C210" s="17" t="n">
        <x:v>45022</x:v>
      </x:c>
      <x:c r="D210" s="17" t="n">
        <x:v>82.95</x:v>
      </x:c>
      <x:c r="E210" s="17" t="n">
        <x:v>67.22</x:v>
      </x:c>
      <x:c r="F210" s="17" t="n">
        <x:v>92.99</x:v>
      </x:c>
      <x:c r="G210" s="17" t="str">
        <x:v>Cerebras Systems</x:v>
      </x:c>
      <x:c r="H210" s="17" t="str">
        <x:v>United States of America</x:v>
      </x:c>
      <x:c r="I210" s="17" t="str">
        <x:v>Open weights (unrestricted)</x:v>
      </x:c>
      <x:c r="J210" s="17" t="str">
        <x:v>Open weights</x:v>
      </x:c>
      <x:c r="K210" s="17"/>
      <x:c r="L210" s="17"/>
      <x:c r="M210" s="17"/>
      <x:c r="N210" s="17"/>
      <x:c r="O210" s="17"/>
      <x:c r="P210" s="17"/>
      <x:c r="Q210" s="17"/>
      <x:c r="R210" s="17"/>
      <x:c r="S210" s="17"/>
      <x:c r="T210" s="17"/>
      <x:c r="U210" s="17"/>
      <x:c r="V210" s="17"/>
      <x:c r="W210" s="17"/>
      <x:c r="X210" s="17"/>
      <x:c r="Y210" s="17"/>
      <x:c r="Z210" s="17"/>
    </x:row>
    <x:row r="211">
      <x:c r="A211" s="17" t="str">
        <x:v>DeepSeek Coder 1.3B</x:v>
      </x:c>
      <x:c r="B211" s="17" t="str">
        <x:v>DeepSeek Coder 1.3B</x:v>
      </x:c>
      <x:c r="C211" s="17" t="n">
        <x:v>45316</x:v>
      </x:c>
      <x:c r="D211" s="17" t="n">
        <x:v>64.01</x:v>
      </x:c>
      <x:c r="E211" s="17" t="n">
        <x:v>44.11</x:v>
      </x:c>
      <x:c r="F211" s="17" t="n">
        <x:v>79.87</x:v>
      </x:c>
      <x:c r="G211" s="17" t="str">
        <x:v>DeepSeek,Peking University</x:v>
      </x:c>
      <x:c r="H211" s="17" t="str">
        <x:v>China</x:v>
      </x:c>
      <x:c r="I211" s="17" t="str">
        <x:v>Open weights (restricted use)</x:v>
      </x:c>
      <x:c r="J211" s="17" t="str">
        <x:v>Open weights</x:v>
      </x:c>
      <x:c r="K211" s="17"/>
      <x:c r="L211" s="17"/>
      <x:c r="M211" s="17"/>
      <x:c r="N211" s="17"/>
      <x:c r="O211" s="17"/>
      <x:c r="P211" s="17"/>
      <x:c r="Q211" s="17"/>
      <x:c r="R211" s="17"/>
      <x:c r="S211" s="17"/>
      <x:c r="T211" s="17"/>
      <x:c r="U211" s="17"/>
      <x:c r="V211" s="17"/>
      <x:c r="W211" s="17"/>
      <x:c r="X211" s="17"/>
      <x:c r="Y211" s="17"/>
      <x:c r="Z211" s="17"/>
    </x:row>
    <x:row r="212">
      <x:c r="A212" s="18" t="str">
        <x:v>stablelm-tuned-alpha-7b</x:v>
      </x:c>
      <x:c r="B212" s="18" t="str">
        <x:v>stablelm-tuned-alpha-7b</x:v>
      </x:c>
      <x:c r="C212" s="18" t="n">
        <x:v>45035</x:v>
      </x:c>
      <x:c r="D212" s="18" t="n">
        <x:v>55.51</x:v>
      </x:c>
      <x:c r="E212" s="18" t="n">
        <x:v>31.98</x:v>
      </x:c>
      <x:c r="F212" s="18" t="n">
        <x:v>74.21</x:v>
      </x:c>
      <x:c r="G212" s="18"/>
      <x:c r="H212" s="18"/>
      <x:c r="I212" s="18" t="str">
        <x:v>Unknown</x:v>
      </x:c>
      <x:c r="J212" s="18" t="str">
        <x:v>Other</x:v>
      </x:c>
      <x:c r="K212" s="18"/>
      <x:c r="L212" s="18"/>
      <x:c r="M212" s="18"/>
      <x:c r="N212" s="18"/>
      <x:c r="O212" s="18"/>
      <x:c r="P212" s="18"/>
      <x:c r="Q212" s="18"/>
      <x:c r="R212" s="18"/>
      <x:c r="S212" s="18"/>
      <x:c r="T212" s="18"/>
      <x:c r="U212" s="18"/>
      <x:c r="V212" s="18"/>
      <x:c r="W212" s="18"/>
      <x:c r="X212" s="18"/>
      <x:c r="Y212" s="18"/>
      <x:c r="Z212" s="18"/>
    </x:row>
  </x:sheetData>
  <x:pageMargins left="0.7" right="0.7" top="0.75" bottom="0.75" header="0.3" footer="0.3"/>
</x:worksheet>
</file>

<file path=xl/worksheets/sheet42.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3" t="str">
        <x:v>Model</x:v>
      </x:c>
      <x:c r="B1" s="73" t="str">
        <x:v>id_model_version</x:v>
      </x:c>
      <x:c r="C1" s="73" t="str">
        <x:v>Display name</x:v>
      </x:c>
      <x:c r="D1" s="73" t="str">
        <x:v>Organization</x:v>
      </x:c>
      <x:c r="E1" s="73" t="str">
        <x:v>Country (of organization)</x:v>
      </x:c>
      <x:c r="F1" s="73" t="str">
        <x:v>Version release date</x:v>
      </x:c>
      <x:c r="G1" s="73" t="str">
        <x:v>Model accessibility</x:v>
      </x:c>
      <x:c r="H1" s="73" t="str">
        <x:v>Publication date</x:v>
      </x:c>
      <x:c r="I1" s="73" t="str">
        <x:v>Training compute (FLOP)</x:v>
      </x:c>
      <x:c r="J1" s="73" t="str">
        <x:v>Confidence</x:v>
      </x:c>
      <x:c r="K1" s="73" t="str">
        <x:v>Description</x:v>
      </x:c>
      <x:c r="L1" s="73" t="str">
        <x:v>Unique display name</x:v>
      </x:c>
      <x:c r="M1" s="73" t="str">
        <x:v>Model aggregation</x:v>
      </x:c>
      <x:c r="N1" s="73" t="str">
        <x:v>model_group</x:v>
      </x:c>
      <x:c r="O1" s="73" t="str">
        <x:v>slug</x:v>
      </x:c>
      <x:c r="P1" s="73" t="str">
        <x:v>eci</x:v>
      </x:c>
      <x:c r="Q1" s="73" t="str">
        <x:v>eci_ci_low</x:v>
      </x:c>
      <x:c r="R1" s="73" t="str">
        <x:v>eci_ci_high</x:v>
      </x:c>
      <x:c r="S1" s="73"/>
      <x:c r="T1" s="73"/>
      <x:c r="U1" s="73"/>
      <x:c r="V1" s="73"/>
      <x:c r="W1" s="73"/>
      <x:c r="X1" s="73"/>
      <x:c r="Y1" s="73"/>
      <x:c r="Z1" s="73"/>
    </x:row>
    <x:row r="2">
      <x:c r="A2" s="16" t="str">
        <x:v>Grok 4.20</x:v>
      </x:c>
      <x:c r="B2" s="16" t="str">
        <x:v>grok-4.20-0309-reasoning</x:v>
      </x:c>
      <x:c r="C2" s="16"/>
      <x:c r="D2" s="16" t="str">
        <x:v>xAI</x:v>
      </x:c>
      <x:c r="E2" s="16" t="str">
        <x:v>United States of America</x:v>
      </x:c>
      <x:c r="F2" s="16" t="n">
        <x:v>46070</x:v>
      </x:c>
      <x:c r="G2" s="16" t="str">
        <x:v>API access</x:v>
      </x:c>
      <x:c r="H2" s="16" t="n">
        <x:v>46070</x:v>
      </x:c>
      <x:c r="I2" s="16"/>
      <x:c r="J2" s="16" t="str">
        <x:v>Likely</x:v>
      </x:c>
      <x:c r="K2" s="16"/>
      <x:c r="L2" s="16"/>
      <x:c r="M2" s="16"/>
      <x:c r="N2" s="16" t="str">
        <x:v>Grok 4.20</x:v>
      </x:c>
      <x:c r="O2" s="16" t="str">
        <x:v>grok-4-20</x:v>
      </x:c>
      <x:c r="P2" s="16" t="n">
        <x:v>152.56</x:v>
      </x:c>
      <x:c r="Q2" s="16" t="n">
        <x:v>149.24</x:v>
      </x:c>
      <x:c r="R2" s="16" t="n">
        <x:v>154.54</x:v>
      </x:c>
      <x:c r="S2" s="16"/>
      <x:c r="T2" s="16"/>
      <x:c r="U2" s="16"/>
      <x:c r="V2" s="16"/>
      <x:c r="W2" s="16"/>
      <x:c r="X2" s="16"/>
      <x:c r="Y2" s="16"/>
      <x:c r="Z2" s="16"/>
    </x:row>
    <x:row r="3">
      <x:c r="A3" s="17" t="str">
        <x:v>GPT-5.6 Sol</x:v>
      </x:c>
      <x:c r="B3" s="17" t="str">
        <x:v>gpt-5.6-sol_promax</x:v>
      </x:c>
      <x:c r="C3" s="17" t="str">
        <x:v>GPT-5.6 Sol (pro, max)</x:v>
      </x:c>
      <x:c r="D3" s="17" t="str">
        <x:v>OpenAI</x:v>
      </x:c>
      <x:c r="E3" s="17" t="str">
        <x:v>United States of America</x:v>
      </x:c>
      <x:c r="F3" s="17" t="n">
        <x:v>46212</x:v>
      </x:c>
      <x:c r="G3" s="17" t="str">
        <x:v>API access</x:v>
      </x:c>
      <x:c r="H3" s="17" t="n">
        <x:v>46212</x:v>
      </x:c>
      <x:c r="I3" s="17"/>
      <x:c r="J3" s="17" t="str">
        <x:v>Unverified</x:v>
      </x:c>
      <x:c r="K3" s="17"/>
      <x:c r="L3" s="17" t="str">
        <x:v>GPT-5.6 Sol (pro, max)</x:v>
      </x:c>
      <x:c r="M3" s="17"/>
      <x:c r="N3" s="17" t="str">
        <x:v>GPT-5.6 Sol</x:v>
      </x:c>
      <x:c r="O3" s="17" t="str">
        <x:v>gpt-5-6-sol</x:v>
      </x:c>
      <x:c r="P3" s="17" t="n">
        <x:v>161.77</x:v>
      </x:c>
      <x:c r="Q3" s="17" t="n">
        <x:v>159.26</x:v>
      </x:c>
      <x:c r="R3" s="17" t="n">
        <x:v>166.01</x:v>
      </x:c>
      <x:c r="S3" s="17"/>
      <x:c r="T3" s="17"/>
      <x:c r="U3" s="17"/>
      <x:c r="V3" s="17"/>
      <x:c r="W3" s="17"/>
      <x:c r="X3" s="17"/>
      <x:c r="Y3" s="17"/>
      <x:c r="Z3" s="17"/>
    </x:row>
    <x:row r="4">
      <x:c r="A4" s="17" t="str">
        <x:v>GPT-5.6 Terra</x:v>
      </x:c>
      <x:c r="B4" s="17" t="str">
        <x:v>gpt-5.6-terra_max</x:v>
      </x:c>
      <x:c r="C4" s="17" t="str">
        <x:v>GPT-5.6 Terra (max)</x:v>
      </x:c>
      <x:c r="D4" s="17" t="str">
        <x:v>OpenAI</x:v>
      </x:c>
      <x:c r="E4" s="17" t="str">
        <x:v>United States of America</x:v>
      </x:c>
      <x:c r="F4" s="17" t="n">
        <x:v>46212</x:v>
      </x:c>
      <x:c r="G4" s="17" t="str">
        <x:v>API access</x:v>
      </x:c>
      <x:c r="H4" s="17" t="n">
        <x:v>46212</x:v>
      </x:c>
      <x:c r="I4" s="17"/>
      <x:c r="J4" s="17" t="str">
        <x:v>Unverified</x:v>
      </x:c>
      <x:c r="K4" s="17"/>
      <x:c r="L4" s="17" t="str">
        <x:v>GPT-5.6 Terra (max)</x:v>
      </x:c>
      <x:c r="M4" s="17"/>
      <x:c r="N4" s="17" t="str">
        <x:v>GPT-5.6 Terra</x:v>
      </x:c>
      <x:c r="O4" s="17" t="str">
        <x:v>gpt-5-6-terra</x:v>
      </x:c>
      <x:c r="P4" s="17" t="n">
        <x:v>158.25</x:v>
      </x:c>
      <x:c r="Q4" s="17" t="n">
        <x:v>155.39</x:v>
      </x:c>
      <x:c r="R4" s="17" t="n">
        <x:v>161.26</x:v>
      </x:c>
      <x:c r="S4" s="17"/>
      <x:c r="T4" s="17"/>
      <x:c r="U4" s="17"/>
      <x:c r="V4" s="17"/>
      <x:c r="W4" s="17"/>
      <x:c r="X4" s="17"/>
      <x:c r="Y4" s="17"/>
      <x:c r="Z4" s="17"/>
    </x:row>
    <x:row r="5">
      <x:c r="A5" s="17" t="str">
        <x:v>GPT-5.6 Luna</x:v>
      </x:c>
      <x:c r="B5" s="17" t="str">
        <x:v>gpt-5.6-luna_max</x:v>
      </x:c>
      <x:c r="C5" s="17" t="str">
        <x:v>GPT-5.6 Luna (max)</x:v>
      </x:c>
      <x:c r="D5" s="17" t="str">
        <x:v>OpenAI</x:v>
      </x:c>
      <x:c r="E5" s="17" t="str">
        <x:v>United States of America</x:v>
      </x:c>
      <x:c r="F5" s="17" t="n">
        <x:v>46212</x:v>
      </x:c>
      <x:c r="G5" s="17" t="str">
        <x:v>API access</x:v>
      </x:c>
      <x:c r="H5" s="17" t="n">
        <x:v>46212</x:v>
      </x:c>
      <x:c r="I5" s="17"/>
      <x:c r="J5" s="17" t="str">
        <x:v>Unverified</x:v>
      </x:c>
      <x:c r="K5" s="17"/>
      <x:c r="L5" s="17" t="str">
        <x:v>GPT-5.6 Luna (max)</x:v>
      </x:c>
      <x:c r="M5" s="17"/>
      <x:c r="N5" s="17" t="str">
        <x:v>GPT-5.6 Luna</x:v>
      </x:c>
      <x:c r="O5" s="17" t="str">
        <x:v>gpt-5-6-luna</x:v>
      </x:c>
      <x:c r="P5" s="17" t="n">
        <x:v>155.62</x:v>
      </x:c>
      <x:c r="Q5" s="17" t="n">
        <x:v>152.89</x:v>
      </x:c>
      <x:c r="R5" s="17" t="n">
        <x:v>158.51</x:v>
      </x:c>
      <x:c r="S5" s="17"/>
      <x:c r="T5" s="17"/>
      <x:c r="U5" s="17"/>
      <x:c r="V5" s="17"/>
      <x:c r="W5" s="17"/>
      <x:c r="X5" s="17"/>
      <x:c r="Y5" s="17"/>
      <x:c r="Z5" s="17"/>
    </x:row>
    <x:row r="6">
      <x:c r="A6" s="17" t="str">
        <x:v>GPT-5.6 Sol</x:v>
      </x:c>
      <x:c r="B6" s="17" t="str">
        <x:v>gpt-5.6-sol_max</x:v>
      </x:c>
      <x:c r="C6" s="17" t="str">
        <x:v>GPT-5.6 Sol (max)</x:v>
      </x:c>
      <x:c r="D6" s="17" t="str">
        <x:v>OpenAI</x:v>
      </x:c>
      <x:c r="E6" s="17" t="str">
        <x:v>United States of America</x:v>
      </x:c>
      <x:c r="F6" s="17" t="n">
        <x:v>46212</x:v>
      </x:c>
      <x:c r="G6" s="17" t="str">
        <x:v>API access</x:v>
      </x:c>
      <x:c r="H6" s="17" t="n">
        <x:v>46212</x:v>
      </x:c>
      <x:c r="I6" s="17"/>
      <x:c r="J6" s="17" t="str">
        <x:v>Unverified</x:v>
      </x:c>
      <x:c r="K6" s="17"/>
      <x:c r="L6" s="17" t="str">
        <x:v>GPT-5.6 Sol (max)</x:v>
      </x:c>
      <x:c r="M6" s="17"/>
      <x:c r="N6" s="17" t="str">
        <x:v>GPT-5.6 Sol</x:v>
      </x:c>
      <x:c r="O6" s="17" t="str">
        <x:v>gpt-5-6-sol</x:v>
      </x:c>
      <x:c r="P6" s="17" t="n">
        <x:v>161.77</x:v>
      </x:c>
      <x:c r="Q6" s="17" t="n">
        <x:v>159.26</x:v>
      </x:c>
      <x:c r="R6" s="17" t="n">
        <x:v>166.01</x:v>
      </x:c>
      <x:c r="S6" s="17"/>
      <x:c r="T6" s="17"/>
      <x:c r="U6" s="17"/>
      <x:c r="V6" s="17"/>
      <x:c r="W6" s="17"/>
      <x:c r="X6" s="17"/>
      <x:c r="Y6" s="17"/>
      <x:c r="Z6" s="17"/>
    </x:row>
    <x:row r="7">
      <x:c r="A7" s="17" t="str">
        <x:v>Grok 4.5</x:v>
      </x:c>
      <x:c r="B7" s="17" t="str">
        <x:v>grok-4.5_high</x:v>
      </x:c>
      <x:c r="C7" s="17" t="str">
        <x:v>Grok 4.5 (high)</x:v>
      </x:c>
      <x:c r="D7" s="17" t="str">
        <x:v>xAI</x:v>
      </x:c>
      <x:c r="E7" s="17" t="str">
        <x:v>United States of America</x:v>
      </x:c>
      <x:c r="F7" s="17" t="n">
        <x:v>46211</x:v>
      </x:c>
      <x:c r="G7" s="17" t="str">
        <x:v>API access</x:v>
      </x:c>
      <x:c r="H7" s="17" t="n">
        <x:v>46211</x:v>
      </x:c>
      <x:c r="I7" s="17"/>
      <x:c r="J7" s="17" t="str">
        <x:v>Unverified</x:v>
      </x:c>
      <x:c r="K7" s="17"/>
      <x:c r="L7" s="17" t="str">
        <x:v>Grok 4.5 (high)</x:v>
      </x:c>
      <x:c r="M7" s="17"/>
      <x:c r="N7" s="17" t="str">
        <x:v>Grok 4.5</x:v>
      </x:c>
      <x:c r="O7" s="17" t="str">
        <x:v>grok-4-5</x:v>
      </x:c>
      <x:c r="P7" s="17" t="n">
        <x:v>153.17</x:v>
      </x:c>
      <x:c r="Q7" s="17" t="n">
        <x:v>151.65</x:v>
      </x:c>
      <x:c r="R7" s="17" t="n">
        <x:v>156.15</x:v>
      </x:c>
      <x:c r="S7" s="17"/>
      <x:c r="T7" s="17"/>
      <x:c r="U7" s="17"/>
      <x:c r="V7" s="17"/>
      <x:c r="W7" s="17"/>
      <x:c r="X7" s="17"/>
      <x:c r="Y7" s="17"/>
      <x:c r="Z7" s="17"/>
    </x:row>
    <x:row r="8">
      <x:c r="A8" s="17" t="str">
        <x:v>Claude Fable 5</x:v>
      </x:c>
      <x:c r="B8" s="17" t="str">
        <x:v>claude-fable-5_max</x:v>
      </x:c>
      <x:c r="C8" s="17" t="str">
        <x:v>Claude Fable 5 (max)</x:v>
      </x:c>
      <x:c r="D8" s="17" t="str">
        <x:v>Anthropic</x:v>
      </x:c>
      <x:c r="E8" s="17" t="str">
        <x:v>United States of America</x:v>
      </x:c>
      <x:c r="F8" s="17" t="n">
        <x:v>46182</x:v>
      </x:c>
      <x:c r="G8" s="17" t="str">
        <x:v>API access</x:v>
      </x:c>
      <x:c r="H8" s="17" t="n">
        <x:v>46182</x:v>
      </x:c>
      <x:c r="I8" s="17"/>
      <x:c r="J8" s="17" t="str">
        <x:v>Confident</x:v>
      </x:c>
      <x:c r="K8" s="17"/>
      <x:c r="L8" s="17" t="str">
        <x:v>Claude Fable 5 (max)</x:v>
      </x:c>
      <x:c r="M8" s="17"/>
      <x:c r="N8" s="17" t="str">
        <x:v>Claude Fable 5</x:v>
      </x:c>
      <x:c r="O8" s="17" t="str">
        <x:v>claude-fable-5</x:v>
      </x:c>
      <x:c r="P8" s="17" t="n">
        <x:v>160.44</x:v>
      </x:c>
      <x:c r="Q8" s="17" t="n">
        <x:v>158.05</x:v>
      </x:c>
      <x:c r="R8" s="17" t="n">
        <x:v>164.61</x:v>
      </x:c>
      <x:c r="S8" s="17"/>
      <x:c r="T8" s="17"/>
      <x:c r="U8" s="17"/>
      <x:c r="V8" s="17"/>
      <x:c r="W8" s="17"/>
      <x:c r="X8" s="17"/>
      <x:c r="Y8" s="17"/>
      <x:c r="Z8" s="17"/>
    </x:row>
    <x:row r="9">
      <x:c r="A9" s="17" t="str">
        <x:v>Claude Sonnet 5</x:v>
      </x:c>
      <x:c r="B9" s="17" t="str">
        <x:v>claude-sonnet-5_xhigh</x:v>
      </x:c>
      <x:c r="C9" s="17" t="str">
        <x:v>Claude Sonnet 5 (xhigh)</x:v>
      </x:c>
      <x:c r="D9" s="17" t="str">
        <x:v>Anthropic</x:v>
      </x:c>
      <x:c r="E9" s="17" t="str">
        <x:v>United States of America</x:v>
      </x:c>
      <x:c r="F9" s="17" t="n">
        <x:v>46203</x:v>
      </x:c>
      <x:c r="G9" s="17" t="str">
        <x:v>API access</x:v>
      </x:c>
      <x:c r="H9" s="17" t="n">
        <x:v>46203</x:v>
      </x:c>
      <x:c r="I9" s="17"/>
      <x:c r="J9" s="17" t="str">
        <x:v>Confident</x:v>
      </x:c>
      <x:c r="K9" s="17"/>
      <x:c r="L9" s="17" t="str">
        <x:v>Claude Sonnet 5 (xhigh)</x:v>
      </x:c>
      <x:c r="M9" s="17"/>
      <x:c r="N9" s="17" t="str">
        <x:v>Claude Sonnet 5</x:v>
      </x:c>
      <x:c r="O9" s="17" t="str">
        <x:v>claude-sonnet-5</x:v>
      </x:c>
      <x:c r="P9" s="17" t="n">
        <x:v>153.2</x:v>
      </x:c>
      <x:c r="Q9" s="17" t="n">
        <x:v>150.47</x:v>
      </x:c>
      <x:c r="R9" s="17" t="n">
        <x:v>155.24</x:v>
      </x:c>
      <x:c r="S9" s="17"/>
      <x:c r="T9" s="17"/>
      <x:c r="U9" s="17"/>
      <x:c r="V9" s="17"/>
      <x:c r="W9" s="17"/>
      <x:c r="X9" s="17"/>
      <x:c r="Y9" s="17"/>
      <x:c r="Z9" s="17"/>
    </x:row>
    <x:row r="10">
      <x:c r="A10" s="17" t="str">
        <x:v>Claude Sonnet 5</x:v>
      </x:c>
      <x:c r="B10" s="17" t="str">
        <x:v>claude-sonnet-5_max</x:v>
      </x:c>
      <x:c r="C10" s="17" t="str">
        <x:v>Claude Sonnet 5 (max)</x:v>
      </x:c>
      <x:c r="D10" s="17" t="str">
        <x:v>Anthropic</x:v>
      </x:c>
      <x:c r="E10" s="17" t="str">
        <x:v>United States of America</x:v>
      </x:c>
      <x:c r="F10" s="17" t="n">
        <x:v>46203</x:v>
      </x:c>
      <x:c r="G10" s="17" t="str">
        <x:v>API access</x:v>
      </x:c>
      <x:c r="H10" s="17" t="n">
        <x:v>46203</x:v>
      </x:c>
      <x:c r="I10" s="17"/>
      <x:c r="J10" s="17" t="str">
        <x:v>Confident</x:v>
      </x:c>
      <x:c r="K10" s="17"/>
      <x:c r="L10" s="17" t="str">
        <x:v>Claude Sonnet 5 (max)</x:v>
      </x:c>
      <x:c r="M10" s="17"/>
      <x:c r="N10" s="17" t="str">
        <x:v>Claude Sonnet 5</x:v>
      </x:c>
      <x:c r="O10" s="17" t="str">
        <x:v>claude-sonnet-5</x:v>
      </x:c>
      <x:c r="P10" s="17" t="n">
        <x:v>153.2</x:v>
      </x:c>
      <x:c r="Q10" s="17" t="n">
        <x:v>150.47</x:v>
      </x:c>
      <x:c r="R10" s="17" t="n">
        <x:v>155.24</x:v>
      </x:c>
      <x:c r="S10" s="17"/>
      <x:c r="T10" s="17"/>
      <x:c r="U10" s="17"/>
      <x:c r="V10" s="17"/>
      <x:c r="W10" s="17"/>
      <x:c r="X10" s="17"/>
      <x:c r="Y10" s="17"/>
      <x:c r="Z10" s="17"/>
    </x:row>
    <x:row r="11">
      <x:c r="A11" s="17" t="str">
        <x:v>Claude Opus 4.8</x:v>
      </x:c>
      <x:c r="B11" s="17" t="str">
        <x:v>claude-opus-4-8_max</x:v>
      </x:c>
      <x:c r="C11" s="17" t="str">
        <x:v>Claude Opus 4.8</x:v>
      </x:c>
      <x:c r="D11" s="17" t="str">
        <x:v>Anthropic</x:v>
      </x:c>
      <x:c r="E11" s="17" t="str">
        <x:v>United States of America</x:v>
      </x:c>
      <x:c r="F11" s="17" t="n">
        <x:v>46170</x:v>
      </x:c>
      <x:c r="G11" s="17" t="str">
        <x:v>API access</x:v>
      </x:c>
      <x:c r="H11" s="17" t="n">
        <x:v>46170</x:v>
      </x:c>
      <x:c r="I11" s="17"/>
      <x:c r="J11" s="17" t="str">
        <x:v>Unverified</x:v>
      </x:c>
      <x:c r="K11" s="17"/>
      <x:c r="L11" s="17" t="str">
        <x:v>Claude Opus 4.8 (max)</x:v>
      </x:c>
      <x:c r="M11" s="17"/>
      <x:c r="N11" s="17" t="str">
        <x:v>Claude Opus 4.8</x:v>
      </x:c>
      <x:c r="O11" s="17" t="str">
        <x:v>claude-opus-4-8</x:v>
      </x:c>
      <x:c r="P11" s="17" t="n">
        <x:v>157.85</x:v>
      </x:c>
      <x:c r="Q11" s="17" t="n">
        <x:v>155.12</x:v>
      </x:c>
      <x:c r="R11" s="17" t="n">
        <x:v>160.58</x:v>
      </x:c>
      <x:c r="S11" s="17"/>
      <x:c r="T11" s="17"/>
      <x:c r="U11" s="17"/>
      <x:c r="V11" s="17"/>
      <x:c r="W11" s="17"/>
      <x:c r="X11" s="17"/>
      <x:c r="Y11" s="17"/>
      <x:c r="Z11" s="17"/>
    </x:row>
    <x:row r="12">
      <x:c r="A12" s="17" t="str">
        <x:v>Claude Opus 4.7</x:v>
      </x:c>
      <x:c r="B12" s="17" t="str">
        <x:v>claude-opus-4-7_max</x:v>
      </x:c>
      <x:c r="C12" s="17" t="str">
        <x:v>Claude Opus 4.7 (max)</x:v>
      </x:c>
      <x:c r="D12" s="17" t="str">
        <x:v>Anthropic</x:v>
      </x:c>
      <x:c r="E12" s="17" t="str">
        <x:v>United States of America</x:v>
      </x:c>
      <x:c r="F12" s="17" t="n">
        <x:v>46128</x:v>
      </x:c>
      <x:c r="G12" s="17" t="str">
        <x:v>API access</x:v>
      </x:c>
      <x:c r="H12" s="17" t="n">
        <x:v>46128</x:v>
      </x:c>
      <x:c r="I12" s="17"/>
      <x:c r="J12" s="17" t="str">
        <x:v>Likely</x:v>
      </x:c>
      <x:c r="K12" s="17"/>
      <x:c r="L12" s="17" t="str">
        <x:v>Claude Opus 4.7 (max)</x:v>
      </x:c>
      <x:c r="M12" s="17"/>
      <x:c r="N12" s="17" t="str">
        <x:v>Claude Opus 4.7</x:v>
      </x:c>
      <x:c r="O12" s="17" t="str">
        <x:v>claude-opus-4-7</x:v>
      </x:c>
      <x:c r="P12" s="17" t="n">
        <x:v>156.01</x:v>
      </x:c>
      <x:c r="Q12" s="17" t="n">
        <x:v>154.07</x:v>
      </x:c>
      <x:c r="R12" s="17" t="n">
        <x:v>158.4</x:v>
      </x:c>
      <x:c r="S12" s="17"/>
      <x:c r="T12" s="17"/>
      <x:c r="U12" s="17"/>
      <x:c r="V12" s="17"/>
      <x:c r="W12" s="17"/>
      <x:c r="X12" s="17"/>
      <x:c r="Y12" s="17"/>
      <x:c r="Z12" s="17"/>
    </x:row>
    <x:row r="13">
      <x:c r="A13" s="17" t="str">
        <x:v>GPT-5.5</x:v>
      </x:c>
      <x:c r="B13" s="17" t="str">
        <x:v>gpt-5.5_xhigh</x:v>
      </x:c>
      <x:c r="C13" s="17" t="str">
        <x:v>GPT-5.5 (xhigh)</x:v>
      </x:c>
      <x:c r="D13" s="17" t="str">
        <x:v>OpenAI</x:v>
      </x:c>
      <x:c r="E13" s="17" t="str">
        <x:v>United States of America</x:v>
      </x:c>
      <x:c r="F13" s="17" t="n">
        <x:v>46135</x:v>
      </x:c>
      <x:c r="G13" s="17" t="str">
        <x:v>API access</x:v>
      </x:c>
      <x:c r="H13" s="17" t="n">
        <x:v>46135</x:v>
      </x:c>
      <x:c r="I13" s="17"/>
      <x:c r="J13" s="17" t="str">
        <x:v>Likely</x:v>
      </x:c>
      <x:c r="K13" s="17"/>
      <x:c r="L13" s="17"/>
      <x:c r="M13" s="17"/>
      <x:c r="N13" s="17" t="str">
        <x:v>GPT-5.5</x:v>
      </x:c>
      <x:c r="O13" s="17" t="str">
        <x:v>gpt-5-5</x:v>
      </x:c>
      <x:c r="P13" s="17" t="n">
        <x:v>158.33</x:v>
      </x:c>
      <x:c r="Q13" s="17" t="n">
        <x:v>156.44</x:v>
      </x:c>
      <x:c r="R13" s="17" t="n">
        <x:v>161.43</x:v>
      </x:c>
      <x:c r="S13" s="17"/>
      <x:c r="T13" s="17"/>
      <x:c r="U13" s="17"/>
      <x:c r="V13" s="17"/>
      <x:c r="W13" s="17"/>
      <x:c r="X13" s="17"/>
      <x:c r="Y13" s="17"/>
      <x:c r="Z13" s="17"/>
    </x:row>
    <x:row r="14">
      <x:c r="A14" s="17" t="str">
        <x:v>Claude Opus 4.6</x:v>
      </x:c>
      <x:c r="B14" s="17" t="str">
        <x:v>claude-opus-4-6_max</x:v>
      </x:c>
      <x:c r="C14" s="17" t="str">
        <x:v>Claude Opus 4.6 (max)</x:v>
      </x:c>
      <x:c r="D14" s="17" t="str">
        <x:v>Anthropic</x:v>
      </x:c>
      <x:c r="E14" s="17" t="str">
        <x:v>United States of America</x:v>
      </x:c>
      <x:c r="F14" s="17" t="n">
        <x:v>46058</x:v>
      </x:c>
      <x:c r="G14" s="17" t="str">
        <x:v>API access</x:v>
      </x:c>
      <x:c r="H14" s="17" t="n">
        <x:v>46058</x:v>
      </x:c>
      <x:c r="I14" s="17"/>
      <x:c r="J14" s="17" t="str">
        <x:v>Likely</x:v>
      </x:c>
      <x:c r="K14" s="17"/>
      <x:c r="L14" s="17" t="str">
        <x:v>Claude Opus 4.6 (max)</x:v>
      </x:c>
      <x:c r="M14" s="17"/>
      <x:c r="N14" s="17" t="str">
        <x:v>Claude Opus 4.6</x:v>
      </x:c>
      <x:c r="O14" s="17" t="str">
        <x:v>claude-opus-4-6</x:v>
      </x:c>
      <x:c r="P14" s="17" t="n">
        <x:v>155.31</x:v>
      </x:c>
      <x:c r="Q14" s="17" t="n">
        <x:v>153.34</x:v>
      </x:c>
      <x:c r="R14" s="17" t="n">
        <x:v>157.92</x:v>
      </x:c>
      <x:c r="S14" s="17"/>
      <x:c r="T14" s="17"/>
      <x:c r="U14" s="17"/>
      <x:c r="V14" s="17"/>
      <x:c r="W14" s="17"/>
      <x:c r="X14" s="17"/>
      <x:c r="Y14" s="17"/>
      <x:c r="Z14" s="17"/>
    </x:row>
    <x:row r="15">
      <x:c r="A15" s="17" t="str">
        <x:v>GPT-5</x:v>
      </x:c>
      <x:c r="B15" s="17" t="str">
        <x:v>gpt-5-2025-08-07_high</x:v>
      </x:c>
      <x:c r="C15" s="17" t="str">
        <x:v>GPT-5 (high)</x:v>
      </x:c>
      <x:c r="D15" s="17" t="str">
        <x:v>OpenAI</x:v>
      </x:c>
      <x:c r="E15" s="17" t="str">
        <x:v>United States of America</x:v>
      </x:c>
      <x:c r="F15" s="17" t="n">
        <x:v>45876</x:v>
      </x:c>
      <x:c r="G15" s="17" t="str">
        <x:v>API access</x:v>
      </x:c>
      <x:c r="H15" s="17" t="n">
        <x:v>45876</x:v>
      </x:c>
      <x:c r="I15" s="17" t="n">
        <x:v>6.6e+25</x:v>
      </x:c>
      <x:c r="J15" s="17" t="str">
        <x:v>Speculative</x:v>
      </x:c>
      <x:c r="K15" s="17" t="str">
        <x:v>OpenAI's latest flagship frontier model, benchmarked using high reasoning effort.</x:v>
      </x:c>
      <x:c r="L15" s="17" t="str">
        <x:v>GPT-5 (high)</x:v>
      </x:c>
      <x:c r="M15" s="17"/>
      <x:c r="N15" s="17" t="str">
        <x:v>GPT-5</x:v>
      </x:c>
      <x:c r="O15" s="17" t="str">
        <x:v>gpt-5</x:v>
      </x:c>
      <x:c r="P15" s="17" t="n">
        <x:v>150</x:v>
      </x:c>
      <x:c r="Q15" s="17"/>
      <x:c r="R15" s="17"/>
      <x:c r="S15" s="17"/>
      <x:c r="T15" s="17"/>
      <x:c r="U15" s="17"/>
      <x:c r="V15" s="17"/>
      <x:c r="W15" s="17"/>
      <x:c r="X15" s="17"/>
      <x:c r="Y15" s="17"/>
      <x:c r="Z15" s="17"/>
    </x:row>
    <x:row r="16">
      <x:c r="A16" s="17" t="str">
        <x:v>GLM-5.2</x:v>
      </x:c>
      <x:c r="B16" s="17" t="str">
        <x:v>glm-5.2_max</x:v>
      </x:c>
      <x:c r="C16" s="17" t="str">
        <x:v>GLM-5.2</x:v>
      </x:c>
      <x:c r="D16" s="17" t="str">
        <x:v>Z.ai (Zhipu AI)</x:v>
      </x:c>
      <x:c r="E16" s="17" t="str">
        <x:v>China</x:v>
      </x:c>
      <x:c r="F16" s="17" t="n">
        <x:v>46189</x:v>
      </x:c>
      <x:c r="G16" s="17" t="str">
        <x:v>Open weights (unrestricted)</x:v>
      </x:c>
      <x:c r="H16" s="17" t="n">
        <x:v>46189</x:v>
      </x:c>
      <x:c r="I16" s="17"/>
      <x:c r="J16" s="17" t="str">
        <x:v>Confident</x:v>
      </x:c>
      <x:c r="K16" s="17"/>
      <x:c r="L16" s="17" t="str">
        <x:v>GLM-5.2 (max)</x:v>
      </x:c>
      <x:c r="M16" s="17"/>
      <x:c r="N16" s="17" t="str">
        <x:v>GLM-5.2</x:v>
      </x:c>
      <x:c r="O16" s="17" t="str">
        <x:v>glm-5-2</x:v>
      </x:c>
      <x:c r="P16" s="17" t="n">
        <x:v>151.6</x:v>
      </x:c>
      <x:c r="Q16" s="17" t="n">
        <x:v>149.97</x:v>
      </x:c>
      <x:c r="R16" s="17" t="n">
        <x:v>153.86</x:v>
      </x:c>
      <x:c r="S16" s="17"/>
      <x:c r="T16" s="17"/>
      <x:c r="U16" s="17"/>
      <x:c r="V16" s="17"/>
      <x:c r="W16" s="17"/>
      <x:c r="X16" s="17"/>
      <x:c r="Y16" s="17"/>
      <x:c r="Z16" s="17"/>
    </x:row>
    <x:row r="17">
      <x:c r="A17" s="17" t="str">
        <x:v>GPT-5.2</x:v>
      </x:c>
      <x:c r="B17" s="17" t="str">
        <x:v>gpt-5.2-2025-12-11_xhigh</x:v>
      </x:c>
      <x:c r="C17" s="17" t="str">
        <x:v>GPT-5.2 (xhigh)</x:v>
      </x:c>
      <x:c r="D17" s="17" t="str">
        <x:v>OpenAI</x:v>
      </x:c>
      <x:c r="E17" s="17" t="str">
        <x:v>United States of America</x:v>
      </x:c>
      <x:c r="F17" s="17" t="n">
        <x:v>46002</x:v>
      </x:c>
      <x:c r="G17" s="17" t="str">
        <x:v>API access</x:v>
      </x:c>
      <x:c r="H17" s="17" t="n">
        <x:v>46002</x:v>
      </x:c>
      <x:c r="I17" s="17"/>
      <x:c r="J17" s="17" t="str">
        <x:v>Unknown</x:v>
      </x:c>
      <x:c r="K17" s="17"/>
      <x:c r="L17" s="17" t="str">
        <x:v>GPT-5.2 (xhigh)</x:v>
      </x:c>
      <x:c r="M17" s="17"/>
      <x:c r="N17" s="17" t="str">
        <x:v>GPT-5.2</x:v>
      </x:c>
      <x:c r="O17" s="17" t="str">
        <x:v>gpt-5-2</x:v>
      </x:c>
      <x:c r="P17" s="17" t="n">
        <x:v>153.7</x:v>
      </x:c>
      <x:c r="Q17" s="17" t="n">
        <x:v>152.26</x:v>
      </x:c>
      <x:c r="R17" s="17" t="n">
        <x:v>155.46</x:v>
      </x:c>
      <x:c r="S17" s="17"/>
      <x:c r="T17" s="17"/>
      <x:c r="U17" s="17"/>
      <x:c r="V17" s="17"/>
      <x:c r="W17" s="17"/>
      <x:c r="X17" s="17"/>
      <x:c r="Y17" s="17"/>
      <x:c r="Z17" s="17"/>
    </x:row>
    <x:row r="18">
      <x:c r="A18" s="17" t="str">
        <x:v>Qwen3.7-Max</x:v>
      </x:c>
      <x:c r="B18" s="17" t="str">
        <x:v>qwen3.7-max</x:v>
      </x:c>
      <x:c r="C18" s="17"/>
      <x:c r="D18" s="17" t="str">
        <x:v>Alibaba</x:v>
      </x:c>
      <x:c r="E18" s="17" t="str">
        <x:v>China</x:v>
      </x:c>
      <x:c r="F18" s="17" t="n">
        <x:v>46161</x:v>
      </x:c>
      <x:c r="G18" s="17" t="str">
        <x:v>API access</x:v>
      </x:c>
      <x:c r="H18" s="17" t="n">
        <x:v>46161</x:v>
      </x:c>
      <x:c r="I18" s="17"/>
      <x:c r="J18" s="17" t="str">
        <x:v>Unverified</x:v>
      </x:c>
      <x:c r="K18" s="17"/>
      <x:c r="L18" s="17"/>
      <x:c r="M18" s="17"/>
      <x:c r="N18" s="17" t="str">
        <x:v>Qwen3.7-Max</x:v>
      </x:c>
      <x:c r="O18" s="17" t="str">
        <x:v>qwen3-7-max</x:v>
      </x:c>
      <x:c r="P18" s="17" t="n">
        <x:v>153.05</x:v>
      </x:c>
      <x:c r="Q18" s="17" t="n">
        <x:v>151.09</x:v>
      </x:c>
      <x:c r="R18" s="17" t="n">
        <x:v>155.37</x:v>
      </x:c>
      <x:c r="S18" s="17"/>
      <x:c r="T18" s="17"/>
      <x:c r="U18" s="17"/>
      <x:c r="V18" s="17"/>
      <x:c r="W18" s="17"/>
      <x:c r="X18" s="17"/>
      <x:c r="Y18" s="17"/>
      <x:c r="Z18" s="17"/>
    </x:row>
    <x:row r="19">
      <x:c r="A19" s="17" t="str">
        <x:v>GPT-5.4</x:v>
      </x:c>
      <x:c r="B19" s="17" t="str">
        <x:v>gpt-5.4-2026-03-05_xhigh</x:v>
      </x:c>
      <x:c r="C19" s="17" t="str">
        <x:v>GPT-5.4 (xhigh)</x:v>
      </x:c>
      <x:c r="D19" s="17" t="str">
        <x:v>OpenAI</x:v>
      </x:c>
      <x:c r="E19" s="17" t="str">
        <x:v>United States of America</x:v>
      </x:c>
      <x:c r="F19" s="17" t="n">
        <x:v>46086</x:v>
      </x:c>
      <x:c r="G19" s="17" t="str">
        <x:v>API access</x:v>
      </x:c>
      <x:c r="H19" s="17" t="n">
        <x:v>46086</x:v>
      </x:c>
      <x:c r="I19" s="17"/>
      <x:c r="J19" s="17" t="str">
        <x:v>Likely</x:v>
      </x:c>
      <x:c r="K19" s="17"/>
      <x:c r="L19" s="17" t="str">
        <x:v>GPT-5.4 (xhigh)</x:v>
      </x:c>
      <x:c r="M19" s="17"/>
      <x:c r="N19" s="17" t="str">
        <x:v>GPT-5.4</x:v>
      </x:c>
      <x:c r="O19" s="17" t="str">
        <x:v>gpt-5-4</x:v>
      </x:c>
      <x:c r="P19" s="17" t="n">
        <x:v>156.03</x:v>
      </x:c>
      <x:c r="Q19" s="17" t="n">
        <x:v>154.45</x:v>
      </x:c>
      <x:c r="R19" s="17" t="n">
        <x:v>158.37</x:v>
      </x:c>
      <x:c r="S19" s="17"/>
      <x:c r="T19" s="17"/>
      <x:c r="U19" s="17"/>
      <x:c r="V19" s="17"/>
      <x:c r="W19" s="17"/>
      <x:c r="X19" s="17"/>
      <x:c r="Y19" s="17"/>
      <x:c r="Z19" s="17"/>
    </x:row>
    <x:row r="20">
      <x:c r="A20" s="17" t="str">
        <x:v>Gemini 3.5 Flash</x:v>
      </x:c>
      <x:c r="B20" s="17" t="str">
        <x:v>gemini-3.5-flash_high</x:v>
      </x:c>
      <x:c r="C20" s="17" t="str">
        <x:v>Gemini 3.5 Flash (high)</x:v>
      </x:c>
      <x:c r="D20" s="17" t="str">
        <x:v>Google</x:v>
      </x:c>
      <x:c r="E20" s="17" t="str">
        <x:v>United States of America</x:v>
      </x:c>
      <x:c r="F20" s="17" t="n">
        <x:v>46161</x:v>
      </x:c>
      <x:c r="G20" s="17" t="str">
        <x:v>API access</x:v>
      </x:c>
      <x:c r="H20" s="17"/>
      <x:c r="I20" s="17"/>
      <x:c r="J20" s="17" t="str">
        <x:v>Confident</x:v>
      </x:c>
      <x:c r="K20" s="17"/>
      <x:c r="L20" s="17"/>
      <x:c r="M20" s="17"/>
      <x:c r="N20" s="17" t="str">
        <x:v>Gemini 3.5 Flash</x:v>
      </x:c>
      <x:c r="O20" s="17" t="str">
        <x:v>gemini-3-5-flash</x:v>
      </x:c>
      <x:c r="P20" s="17" t="n">
        <x:v>154.58</x:v>
      </x:c>
      <x:c r="Q20" s="17" t="n">
        <x:v>152.84</x:v>
      </x:c>
      <x:c r="R20" s="17" t="n">
        <x:v>157.2</x:v>
      </x:c>
      <x:c r="S20" s="17"/>
      <x:c r="T20" s="17"/>
      <x:c r="U20" s="17"/>
      <x:c r="V20" s="17"/>
      <x:c r="W20" s="17"/>
      <x:c r="X20" s="17"/>
      <x:c r="Y20" s="17"/>
      <x:c r="Z20" s="17"/>
    </x:row>
    <x:row r="21">
      <x:c r="A21" s="17" t="str">
        <x:v>Claude Opus 4.5</x:v>
      </x:c>
      <x:c r="B21" s="17" t="str">
        <x:v>claude-opus-4-5-20251101_128K</x:v>
      </x:c>
      <x:c r="C21" s="17" t="str">
        <x:v>Claude Opus 4.5 (128k thinking)</x:v>
      </x:c>
      <x:c r="D21" s="17" t="str">
        <x:v>Anthropic</x:v>
      </x:c>
      <x:c r="E21" s="17" t="str">
        <x:v>United States of America</x:v>
      </x:c>
      <x:c r="F21" s="17" t="n">
        <x:v>45985</x:v>
      </x:c>
      <x:c r="G21" s="17" t="str">
        <x:v>API access</x:v>
      </x:c>
      <x:c r="H21" s="17" t="n">
        <x:v>45985</x:v>
      </x:c>
      <x:c r="I21" s="17"/>
      <x:c r="J21" s="17" t="str">
        <x:v>Unknown</x:v>
      </x:c>
      <x:c r="K21" s="17"/>
      <x:c r="L21" s="17" t="str">
        <x:v>Claude Opus 4.5 (128k thinking)</x:v>
      </x:c>
      <x:c r="M21" s="17"/>
      <x:c r="N21" s="17" t="str">
        <x:v>Claude Opus 4.5</x:v>
      </x:c>
      <x:c r="O21" s="17" t="str">
        <x:v>claude-opus-4-5</x:v>
      </x:c>
      <x:c r="P21" s="17" t="n">
        <x:v>149.53</x:v>
      </x:c>
      <x:c r="Q21" s="17" t="n">
        <x:v>147.66</x:v>
      </x:c>
      <x:c r="R21" s="17" t="n">
        <x:v>151.99</x:v>
      </x:c>
      <x:c r="S21" s="17"/>
      <x:c r="T21" s="17"/>
      <x:c r="U21" s="17"/>
      <x:c r="V21" s="17"/>
      <x:c r="W21" s="17"/>
      <x:c r="X21" s="17"/>
      <x:c r="Y21" s="17"/>
      <x:c r="Z21" s="17"/>
    </x:row>
    <x:row r="22">
      <x:c r="A22" s="17" t="str">
        <x:v>Kimi K2.6</x:v>
      </x:c>
      <x:c r="B22" s="17" t="str">
        <x:v>kimi-k2.6</x:v>
      </x:c>
      <x:c r="C22" s="17" t="str">
        <x:v>Kimi K2.6</x:v>
      </x:c>
      <x:c r="D22" s="17" t="str">
        <x:v>Moonshot</x:v>
      </x:c>
      <x:c r="E22" s="17" t="str">
        <x:v>China</x:v>
      </x:c>
      <x:c r="F22" s="17" t="n">
        <x:v>46132</x:v>
      </x:c>
      <x:c r="G22" s="17" t="str">
        <x:v>Open weights (unrestricted)</x:v>
      </x:c>
      <x:c r="H22" s="17" t="n">
        <x:v>46132</x:v>
      </x:c>
      <x:c r="I22" s="17"/>
      <x:c r="J22" s="17" t="str">
        <x:v>Confident</x:v>
      </x:c>
      <x:c r="K22" s="17"/>
      <x:c r="L22" s="17"/>
      <x:c r="M22" s="17"/>
      <x:c r="N22" s="17" t="str">
        <x:v>Kimi K2.6</x:v>
      </x:c>
      <x:c r="O22" s="17" t="str">
        <x:v>kimi-k2-6</x:v>
      </x:c>
      <x:c r="P22" s="17" t="n">
        <x:v>151.02</x:v>
      </x:c>
      <x:c r="Q22" s="17" t="n">
        <x:v>149.18</x:v>
      </x:c>
      <x:c r="R22" s="17" t="n">
        <x:v>152.53</x:v>
      </x:c>
      <x:c r="S22" s="17"/>
      <x:c r="T22" s="17"/>
      <x:c r="U22" s="17"/>
      <x:c r="V22" s="17"/>
      <x:c r="W22" s="17"/>
      <x:c r="X22" s="17"/>
      <x:c r="Y22" s="17"/>
      <x:c r="Z22" s="17"/>
    </x:row>
    <x:row r="23">
      <x:c r="A23" s="17" t="str">
        <x:v>Claude Sonnet 4.5</x:v>
      </x:c>
      <x:c r="B23" s="17" t="str">
        <x:v>claude-sonnet-4-5-20250929</x:v>
      </x:c>
      <x:c r="C23" s="17" t="str">
        <x:v>Claude Sonnet 4.5 (no thinking)</x:v>
      </x:c>
      <x:c r="D23" s="17" t="str">
        <x:v>Anthropic</x:v>
      </x:c>
      <x:c r="E23" s="17" t="str">
        <x:v>United States of America</x:v>
      </x:c>
      <x:c r="F23" s="17" t="n">
        <x:v>45929</x:v>
      </x:c>
      <x:c r="G23" s="17" t="str">
        <x:v>API access</x:v>
      </x:c>
      <x:c r="H23" s="17" t="n">
        <x:v>45929</x:v>
      </x:c>
      <x:c r="I23" s="17"/>
      <x:c r="J23" s="17" t="str">
        <x:v>Unknown</x:v>
      </x:c>
      <x:c r="K23" s="17" t="str">
        <x:v>Anthropic's latest mid-size model, part of the Claude 4.5 series.</x:v>
      </x:c>
      <x:c r="L23" s="17" t="str">
        <x:v>Claude Sonnet 4.5 (no thinking)</x:v>
      </x:c>
      <x:c r="M23" s="17"/>
      <x:c r="N23" s="17" t="str">
        <x:v>Claude Sonnet 4.5</x:v>
      </x:c>
      <x:c r="O23" s="17" t="str">
        <x:v>claude-sonnet-4-5</x:v>
      </x:c>
      <x:c r="P23" s="17" t="n">
        <x:v>146.75</x:v>
      </x:c>
      <x:c r="Q23" s="17" t="n">
        <x:v>144.71</x:v>
      </x:c>
      <x:c r="R23" s="17" t="n">
        <x:v>148.07</x:v>
      </x:c>
      <x:c r="S23" s="17"/>
      <x:c r="T23" s="17"/>
      <x:c r="U23" s="17"/>
      <x:c r="V23" s="17"/>
      <x:c r="W23" s="17"/>
      <x:c r="X23" s="17"/>
      <x:c r="Y23" s="17"/>
      <x:c r="Z23" s="17"/>
    </x:row>
    <x:row r="24">
      <x:c r="A24" s="17" t="str">
        <x:v>Claude Opus 4.1</x:v>
      </x:c>
      <x:c r="B24" s="17" t="str">
        <x:v>claude-opus-4-1-20250805</x:v>
      </x:c>
      <x:c r="C24" s="17"/>
      <x:c r="D24" s="17" t="str">
        <x:v>Anthropic</x:v>
      </x:c>
      <x:c r="E24" s="17" t="str">
        <x:v>United States of America</x:v>
      </x:c>
      <x:c r="F24" s="17" t="n">
        <x:v>45874</x:v>
      </x:c>
      <x:c r="G24" s="17" t="str">
        <x:v>API access</x:v>
      </x:c>
      <x:c r="H24" s="17" t="n">
        <x:v>45874</x:v>
      </x:c>
      <x:c r="I24" s="17"/>
      <x:c r="J24" s="17" t="str">
        <x:v>Unknown</x:v>
      </x:c>
      <x:c r="K24" s="17" t="str">
        <x:v>Anthropic’s largest flagship model.</x:v>
      </x:c>
      <x:c r="L24" s="17" t="str">
        <x:v>Claude Opus 4.1</x:v>
      </x:c>
      <x:c r="M24" s="17"/>
      <x:c r="N24" s="17" t="str">
        <x:v>Claude Opus 4.1</x:v>
      </x:c>
      <x:c r="O24" s="17" t="str">
        <x:v>claude-opus-4-1</x:v>
      </x:c>
      <x:c r="P24" s="17" t="n">
        <x:v>144.21</x:v>
      </x:c>
      <x:c r="Q24" s="17" t="n">
        <x:v>141.74</x:v>
      </x:c>
      <x:c r="R24" s="17" t="n">
        <x:v>146.36</x:v>
      </x:c>
      <x:c r="S24" s="17"/>
      <x:c r="T24" s="17"/>
      <x:c r="U24" s="17"/>
      <x:c r="V24" s="17"/>
      <x:c r="W24" s="17"/>
      <x:c r="X24" s="17"/>
      <x:c r="Y24" s="17"/>
      <x:c r="Z24" s="17"/>
    </x:row>
    <x:row r="25">
      <x:c r="A25" s="17" t="str">
        <x:v>Gemini 3.1 Pro</x:v>
      </x:c>
      <x:c r="B25" s="17" t="str">
        <x:v>gemini-3.1-pro-preview</x:v>
      </x:c>
      <x:c r="C25" s="17" t="str">
        <x:v>Gemini 3.1 Pro Preview</x:v>
      </x:c>
      <x:c r="D25" s="17" t="str">
        <x:v>Google DeepMind</x:v>
      </x:c>
      <x:c r="E25" s="17" t="str">
        <x:v>United States of America</x:v>
      </x:c>
      <x:c r="F25" s="17" t="n">
        <x:v>46072</x:v>
      </x:c>
      <x:c r="G25" s="17" t="str">
        <x:v>API access</x:v>
      </x:c>
      <x:c r="H25" s="17" t="n">
        <x:v>46072</x:v>
      </x:c>
      <x:c r="I25" s="17"/>
      <x:c r="J25" s="17" t="str">
        <x:v>Likely</x:v>
      </x:c>
      <x:c r="K25" s="17"/>
      <x:c r="L25" s="17"/>
      <x:c r="M25" s="17"/>
      <x:c r="N25" s="17" t="str">
        <x:v>Gemini 3.1 Pro</x:v>
      </x:c>
      <x:c r="O25" s="17" t="str">
        <x:v>gemini-3-1-pro</x:v>
      </x:c>
      <x:c r="P25" s="17" t="n">
        <x:v>154.84</x:v>
      </x:c>
      <x:c r="Q25" s="17" t="n">
        <x:v>152.95</x:v>
      </x:c>
      <x:c r="R25" s="17" t="n">
        <x:v>157.9</x:v>
      </x:c>
      <x:c r="S25" s="17"/>
      <x:c r="T25" s="17"/>
      <x:c r="U25" s="17"/>
      <x:c r="V25" s="17"/>
      <x:c r="W25" s="17"/>
      <x:c r="X25" s="17"/>
      <x:c r="Y25" s="17"/>
      <x:c r="Z25" s="17"/>
    </x:row>
    <x:row r="26">
      <x:c r="A26" s="17" t="str">
        <x:v>DeepSeek-V4-Pro</x:v>
      </x:c>
      <x:c r="B26" s="17" t="str">
        <x:v>deepseek-v4-pro_max</x:v>
      </x:c>
      <x:c r="C26" s="17" t="str">
        <x:v>DeepSeek v4 Pro (max)</x:v>
      </x:c>
      <x:c r="D26" s="17" t="str">
        <x:v>DeepSeek</x:v>
      </x:c>
      <x:c r="E26" s="17" t="str">
        <x:v>China</x:v>
      </x:c>
      <x:c r="F26" s="17" t="n">
        <x:v>46136</x:v>
      </x:c>
      <x:c r="G26" s="17" t="str">
        <x:v>Open weights (unrestricted)</x:v>
      </x:c>
      <x:c r="H26" s="17" t="n">
        <x:v>46136</x:v>
      </x:c>
      <x:c r="I26" s="17" t="n">
        <x:v>9.702e+24</x:v>
      </x:c>
      <x:c r="J26" s="17" t="str">
        <x:v>Likely</x:v>
      </x:c>
      <x:c r="K26" s="17"/>
      <x:c r="L26" s="17" t="str">
        <x:v>DeepSeek v4 (max)</x:v>
      </x:c>
      <x:c r="M26" s="17"/>
      <x:c r="N26" s="17" t="str">
        <x:v>DeepSeek-V4-Pro</x:v>
      </x:c>
      <x:c r="O26" s="17" t="str">
        <x:v>deepseek-v4-pro</x:v>
      </x:c>
      <x:c r="P26" s="17" t="n">
        <x:v>149.74</x:v>
      </x:c>
      <x:c r="Q26" s="17" t="n">
        <x:v>147.87</x:v>
      </x:c>
      <x:c r="R26" s="17" t="n">
        <x:v>152.06</x:v>
      </x:c>
      <x:c r="S26" s="17"/>
      <x:c r="T26" s="17"/>
      <x:c r="U26" s="17"/>
      <x:c r="V26" s="17"/>
      <x:c r="W26" s="17"/>
      <x:c r="X26" s="17"/>
      <x:c r="Y26" s="17"/>
      <x:c r="Z26" s="17"/>
    </x:row>
    <x:row r="27">
      <x:c r="A27" s="17" t="str">
        <x:v>Grok 4.3 Beta</x:v>
      </x:c>
      <x:c r="B27" s="17" t="str">
        <x:v>grok-4.3_high</x:v>
      </x:c>
      <x:c r="C27" s="17"/>
      <x:c r="D27" s="17" t="str">
        <x:v>xAI</x:v>
      </x:c>
      <x:c r="E27" s="17" t="str">
        <x:v>United States of America</x:v>
      </x:c>
      <x:c r="F27" s="17" t="n">
        <x:v>46129</x:v>
      </x:c>
      <x:c r="G27" s="17" t="str">
        <x:v>Hosted access (no API)</x:v>
      </x:c>
      <x:c r="H27" s="17" t="n">
        <x:v>46129</x:v>
      </x:c>
      <x:c r="I27" s="17"/>
      <x:c r="J27" s="17" t="str">
        <x:v>Likely</x:v>
      </x:c>
      <x:c r="K27" s="17"/>
      <x:c r="L27" s="17"/>
      <x:c r="M27" s="17"/>
      <x:c r="N27" s="17" t="str">
        <x:v>Grok 4.3 Beta</x:v>
      </x:c>
      <x:c r="O27" s="17" t="str">
        <x:v>grok-4-3-beta</x:v>
      </x:c>
      <x:c r="P27" s="17" t="n">
        <x:v>148.98</x:v>
      </x:c>
      <x:c r="Q27" s="17" t="n">
        <x:v>147.37</x:v>
      </x:c>
      <x:c r="R27" s="17" t="n">
        <x:v>150.53</x:v>
      </x:c>
      <x:c r="S27" s="17"/>
      <x:c r="T27" s="17"/>
      <x:c r="U27" s="17"/>
      <x:c r="V27" s="17"/>
      <x:c r="W27" s="17"/>
      <x:c r="X27" s="17"/>
      <x:c r="Y27" s="17"/>
      <x:c r="Z27" s="17"/>
    </x:row>
    <x:row r="28">
      <x:c r="A28" s="17" t="str">
        <x:v>GPT-5.4 Pro</x:v>
      </x:c>
      <x:c r="B28" s="17" t="str">
        <x:v>gpt-5.4-pro-2026-03-05_xhigh</x:v>
      </x:c>
      <x:c r="C28" s="17" t="str">
        <x:v>GPT-5.4 Pro (xhigh)</x:v>
      </x:c>
      <x:c r="D28" s="17" t="str">
        <x:v>OpenAI</x:v>
      </x:c>
      <x:c r="E28" s="17" t="str">
        <x:v>United States of America</x:v>
      </x:c>
      <x:c r="F28" s="17" t="n">
        <x:v>46086</x:v>
      </x:c>
      <x:c r="G28" s="17" t="str">
        <x:v>API access</x:v>
      </x:c>
      <x:c r="H28" s="17" t="n">
        <x:v>46086</x:v>
      </x:c>
      <x:c r="I28" s="17"/>
      <x:c r="J28" s="17" t="str">
        <x:v>Likely</x:v>
      </x:c>
      <x:c r="K28" s="17"/>
      <x:c r="L28" s="17" t="str">
        <x:v>GPT-5.4 Pro (xhigh)</x:v>
      </x:c>
      <x:c r="M28" s="17"/>
      <x:c r="N28" s="17" t="str">
        <x:v>GPT-5.4 Pro</x:v>
      </x:c>
      <x:c r="O28" s="17" t="str">
        <x:v>gpt-5-4-pro</x:v>
      </x:c>
      <x:c r="P28" s="17" t="n">
        <x:v>157.83</x:v>
      </x:c>
      <x:c r="Q28" s="17" t="n">
        <x:v>155.96</x:v>
      </x:c>
      <x:c r="R28" s="17" t="n">
        <x:v>160.88</x:v>
      </x:c>
      <x:c r="S28" s="17"/>
      <x:c r="T28" s="17"/>
      <x:c r="U28" s="17"/>
      <x:c r="V28" s="17"/>
      <x:c r="W28" s="17"/>
      <x:c r="X28" s="17"/>
      <x:c r="Y28" s="17"/>
      <x:c r="Z28" s="17"/>
    </x:row>
    <x:row r="29">
      <x:c r="A29" s="17" t="str">
        <x:v>GPT-5.2 Pro</x:v>
      </x:c>
      <x:c r="B29" s="17" t="str">
        <x:v>gpt-5.2-pro-2025-12-11_xhigh</x:v>
      </x:c>
      <x:c r="C29" s="17" t="str">
        <x:v>GPT-5.2 Pro</x:v>
      </x:c>
      <x:c r="D29" s="17" t="str">
        <x:v>OpenAI</x:v>
      </x:c>
      <x:c r="E29" s="17" t="str">
        <x:v>United States of America</x:v>
      </x:c>
      <x:c r="F29" s="17" t="n">
        <x:v>46002</x:v>
      </x:c>
      <x:c r="G29" s="17" t="str">
        <x:v>API access</x:v>
      </x:c>
      <x:c r="H29" s="17" t="n">
        <x:v>46002</x:v>
      </x:c>
      <x:c r="I29" s="17"/>
      <x:c r="J29" s="17" t="str">
        <x:v>Likely</x:v>
      </x:c>
      <x:c r="K29" s="17"/>
      <x:c r="L29" s="17" t="str">
        <x:v>GPT-5.2 Pro (xhigh)</x:v>
      </x:c>
      <x:c r="M29" s="17"/>
      <x:c r="N29" s="17" t="str">
        <x:v>GPT-5.2 Pro</x:v>
      </x:c>
      <x:c r="O29" s="17" t="str">
        <x:v>gpt-5-2-pro</x:v>
      </x:c>
      <x:c r="P29" s="17" t="n">
        <x:v>154.65</x:v>
      </x:c>
      <x:c r="Q29" s="17" t="n">
        <x:v>152.88</x:v>
      </x:c>
      <x:c r="R29" s="17" t="n">
        <x:v>157.03</x:v>
      </x:c>
      <x:c r="S29" s="17"/>
      <x:c r="T29" s="17"/>
      <x:c r="U29" s="17"/>
      <x:c r="V29" s="17"/>
      <x:c r="W29" s="17"/>
      <x:c r="X29" s="17"/>
      <x:c r="Y29" s="17"/>
      <x:c r="Z29" s="17"/>
    </x:row>
    <x:row r="30">
      <x:c r="A30" s="17" t="str">
        <x:v>Kimi K2.7 Code</x:v>
      </x:c>
      <x:c r="B30" s="17" t="str">
        <x:v>kimi-k2.7-code</x:v>
      </x:c>
      <x:c r="C30" s="17" t="str">
        <x:v>Kimi K2.7 Code</x:v>
      </x:c>
      <x:c r="D30" s="17" t="str">
        <x:v>Moonshot</x:v>
      </x:c>
      <x:c r="E30" s="17" t="str">
        <x:v>China</x:v>
      </x:c>
      <x:c r="F30" s="17" t="n">
        <x:v>46185</x:v>
      </x:c>
      <x:c r="G30" s="17" t="str">
        <x:v>Open weights (unrestricted)</x:v>
      </x:c>
      <x:c r="H30" s="17" t="n">
        <x:v>46185</x:v>
      </x:c>
      <x:c r="I30" s="17"/>
      <x:c r="J30" s="17" t="str">
        <x:v>Confident</x:v>
      </x:c>
      <x:c r="K30" s="17"/>
      <x:c r="L30" s="17"/>
      <x:c r="M30" s="17"/>
      <x:c r="N30" s="17" t="str">
        <x:v>Kimi K2.7 Code</x:v>
      </x:c>
      <x:c r="O30" s="17" t="str">
        <x:v>kimi-k2-7-code</x:v>
      </x:c>
      <x:c r="P30" s="17" t="n">
        <x:v>150.07</x:v>
      </x:c>
      <x:c r="Q30" s="17" t="n">
        <x:v>148.48</x:v>
      </x:c>
      <x:c r="R30" s="17" t="n">
        <x:v>151.25</x:v>
      </x:c>
      <x:c r="S30" s="17"/>
      <x:c r="T30" s="17"/>
      <x:c r="U30" s="17"/>
      <x:c r="V30" s="17"/>
      <x:c r="W30" s="17"/>
      <x:c r="X30" s="17"/>
      <x:c r="Y30" s="17"/>
      <x:c r="Z30" s="17"/>
    </x:row>
    <x:row r="31">
      <x:c r="A31" s="17" t="str">
        <x:v>GPT-5.5 Pro</x:v>
      </x:c>
      <x:c r="B31" s="17" t="str">
        <x:v>gpt-5.5-pro_xhigh</x:v>
      </x:c>
      <x:c r="C31" s="17" t="str">
        <x:v>GPT-5.5 Pro (xhigh)</x:v>
      </x:c>
      <x:c r="D31" s="17" t="str">
        <x:v>OpenAI</x:v>
      </x:c>
      <x:c r="E31" s="17" t="str">
        <x:v>United States of America</x:v>
      </x:c>
      <x:c r="F31" s="17" t="n">
        <x:v>46135</x:v>
      </x:c>
      <x:c r="G31" s="17" t="str">
        <x:v>API access</x:v>
      </x:c>
      <x:c r="H31" s="17" t="n">
        <x:v>46135</x:v>
      </x:c>
      <x:c r="I31" s="17"/>
      <x:c r="J31" s="17" t="str">
        <x:v>Likely</x:v>
      </x:c>
      <x:c r="K31" s="17"/>
      <x:c r="L31" s="17"/>
      <x:c r="M31" s="17"/>
      <x:c r="N31" s="17" t="str">
        <x:v>GPT-5.5 Pro</x:v>
      </x:c>
      <x:c r="O31" s="17" t="str">
        <x:v>gpt-5-5-pro</x:v>
      </x:c>
      <x:c r="P31" s="17" t="n">
        <x:v>160.73</x:v>
      </x:c>
      <x:c r="Q31" s="17" t="n">
        <x:v>158.24</x:v>
      </x:c>
      <x:c r="R31" s="17" t="n">
        <x:v>164.36</x:v>
      </x:c>
      <x:c r="S31" s="17"/>
      <x:c r="T31" s="17"/>
      <x:c r="U31" s="17"/>
      <x:c r="V31" s="17"/>
      <x:c r="W31" s="17"/>
      <x:c r="X31" s="17"/>
      <x:c r="Y31" s="17"/>
      <x:c r="Z31" s="17"/>
    </x:row>
    <x:row r="32">
      <x:c r="A32" s="17" t="str">
        <x:v>GPT-5 Pro</x:v>
      </x:c>
      <x:c r="B32" s="17" t="str">
        <x:v>gpt-5-pro-2025-10-06_high</x:v>
      </x:c>
      <x:c r="C32" s="17" t="str">
        <x:v>GPT-5 Pro</x:v>
      </x:c>
      <x:c r="D32" s="17" t="str">
        <x:v>OpenAI</x:v>
      </x:c>
      <x:c r="E32" s="17" t="str">
        <x:v>United States of America</x:v>
      </x:c>
      <x:c r="F32" s="17" t="n">
        <x:v>45937</x:v>
      </x:c>
      <x:c r="G32" s="17" t="str">
        <x:v>API access</x:v>
      </x:c>
      <x:c r="H32" s="17" t="n">
        <x:v>45937</x:v>
      </x:c>
      <x:c r="I32" s="17"/>
      <x:c r="J32" s="17" t="str">
        <x:v>Unknown</x:v>
      </x:c>
      <x:c r="K32" s="17"/>
      <x:c r="L32" s="17" t="str">
        <x:v>GPT-5 Pro (high)</x:v>
      </x:c>
      <x:c r="M32" s="17"/>
      <x:c r="N32" s="17" t="str">
        <x:v>GPT-5 Pro</x:v>
      </x:c>
      <x:c r="O32" s="17" t="str">
        <x:v>gpt-5-pro</x:v>
      </x:c>
      <x:c r="P32" s="17" t="n">
        <x:v>150.43</x:v>
      </x:c>
      <x:c r="Q32" s="17" t="n">
        <x:v>148.94</x:v>
      </x:c>
      <x:c r="R32" s="17" t="n">
        <x:v>152.05</x:v>
      </x:c>
      <x:c r="S32" s="17"/>
      <x:c r="T32" s="17"/>
      <x:c r="U32" s="17"/>
      <x:c r="V32" s="17"/>
      <x:c r="W32" s="17"/>
      <x:c r="X32" s="17"/>
      <x:c r="Y32" s="17"/>
      <x:c r="Z32" s="17"/>
    </x:row>
    <x:row r="33">
      <x:c r="A33" s="17" t="str">
        <x:v>GPT-5 mini</x:v>
      </x:c>
      <x:c r="B33" s="17" t="str">
        <x:v>gpt-5-mini-2025-08-07_high</x:v>
      </x:c>
      <x:c r="C33" s="17" t="str">
        <x:v>GPT-5 mini (high)</x:v>
      </x:c>
      <x:c r="D33" s="17" t="str">
        <x:v>OpenAI</x:v>
      </x:c>
      <x:c r="E33" s="17" t="str">
        <x:v>United States of America</x:v>
      </x:c>
      <x:c r="F33" s="17" t="n">
        <x:v>45876</x:v>
      </x:c>
      <x:c r="G33" s="17" t="str">
        <x:v>API access</x:v>
      </x:c>
      <x:c r="H33" s="17" t="n">
        <x:v>45876</x:v>
      </x:c>
      <x:c r="I33" s="17"/>
      <x:c r="J33" s="17" t="str">
        <x:v>Unknown</x:v>
      </x:c>
      <x:c r="K33" s="17" t="str">
        <x:v>A smaller version of OpenAI's latest flagship frontier model, benchmarked using high reasoning effort.</x:v>
      </x:c>
      <x:c r="L33" s="17" t="str">
        <x:v>GPT-5 mini (high)</x:v>
      </x:c>
      <x:c r="M33" s="17"/>
      <x:c r="N33" s="17" t="str">
        <x:v>GPT-5 mini</x:v>
      </x:c>
      <x:c r="O33" s="17" t="str">
        <x:v>gpt-5-mini</x:v>
      </x:c>
      <x:c r="P33" s="17" t="n">
        <x:v>145.79</x:v>
      </x:c>
      <x:c r="Q33" s="17" t="n">
        <x:v>143.69</x:v>
      </x:c>
      <x:c r="R33" s="17" t="n">
        <x:v>147.21</x:v>
      </x:c>
      <x:c r="S33" s="17"/>
      <x:c r="T33" s="17"/>
      <x:c r="U33" s="17"/>
      <x:c r="V33" s="17"/>
      <x:c r="W33" s="17"/>
      <x:c r="X33" s="17"/>
      <x:c r="Y33" s="17"/>
      <x:c r="Z33" s="17"/>
    </x:row>
    <x:row r="34">
      <x:c r="A34" s="17" t="str">
        <x:v>GPT-5.4 Nano</x:v>
      </x:c>
      <x:c r="B34" s="17" t="str">
        <x:v>gpt-5.4-nano-2026-03-17_high</x:v>
      </x:c>
      <x:c r="C34" s="17" t="str">
        <x:v>GPT-5.4 nano (high)</x:v>
      </x:c>
      <x:c r="D34" s="17" t="str">
        <x:v>OpenAI</x:v>
      </x:c>
      <x:c r="E34" s="17" t="str">
        <x:v>United States of America</x:v>
      </x:c>
      <x:c r="F34" s="17" t="n">
        <x:v>46098</x:v>
      </x:c>
      <x:c r="G34" s="17" t="str">
        <x:v>API access</x:v>
      </x:c>
      <x:c r="H34" s="17" t="n">
        <x:v>46098</x:v>
      </x:c>
      <x:c r="I34" s="17"/>
      <x:c r="J34" s="17" t="str">
        <x:v>Likely</x:v>
      </x:c>
      <x:c r="K34" s="17"/>
      <x:c r="L34" s="17" t="str">
        <x:v>GPT-5.4 nano (high)</x:v>
      </x:c>
      <x:c r="M34" s="17"/>
      <x:c r="N34" s="17" t="str">
        <x:v>GPT-5.4 Nano</x:v>
      </x:c>
      <x:c r="O34" s="17" t="str">
        <x:v>gpt-5-4-nano</x:v>
      </x:c>
      <x:c r="P34" s="17" t="n">
        <x:v>146.64</x:v>
      </x:c>
      <x:c r="Q34" s="17" t="n">
        <x:v>144.07</x:v>
      </x:c>
      <x:c r="R34" s="17" t="n">
        <x:v>148.4</x:v>
      </x:c>
      <x:c r="S34" s="17"/>
      <x:c r="T34" s="17"/>
      <x:c r="U34" s="17"/>
      <x:c r="V34" s="17"/>
      <x:c r="W34" s="17"/>
      <x:c r="X34" s="17"/>
      <x:c r="Y34" s="17"/>
      <x:c r="Z34" s="17"/>
    </x:row>
    <x:row r="35">
      <x:c r="A35" s="17" t="str">
        <x:v>GPT-5 nano</x:v>
      </x:c>
      <x:c r="B35" s="17" t="str">
        <x:v>gpt-5-nano-2025-08-07_high</x:v>
      </x:c>
      <x:c r="C35" s="17" t="str">
        <x:v>GPT-5 nano (high)</x:v>
      </x:c>
      <x:c r="D35" s="17" t="str">
        <x:v>OpenAI</x:v>
      </x:c>
      <x:c r="E35" s="17" t="str">
        <x:v>United States of America</x:v>
      </x:c>
      <x:c r="F35" s="17" t="n">
        <x:v>45876</x:v>
      </x:c>
      <x:c r="G35" s="17" t="str">
        <x:v>API access</x:v>
      </x:c>
      <x:c r="H35" s="17" t="n">
        <x:v>45876</x:v>
      </x:c>
      <x:c r="I35" s="17"/>
      <x:c r="J35" s="17" t="str">
        <x:v>Unknown</x:v>
      </x:c>
      <x:c r="K35" s="17" t="str">
        <x:v>The smallest version of OpenAI's latest flagship frontier model, benchmarked using high reasoning effort.</x:v>
      </x:c>
      <x:c r="L35" s="17" t="str">
        <x:v>GPT-5 nano (high)</x:v>
      </x:c>
      <x:c r="M35" s="17"/>
      <x:c r="N35" s="17" t="str">
        <x:v>GPT-5 nano</x:v>
      </x:c>
      <x:c r="O35" s="17" t="str">
        <x:v>gpt-5-nano</x:v>
      </x:c>
      <x:c r="P35" s="17" t="n">
        <x:v>140.85</x:v>
      </x:c>
      <x:c r="Q35" s="17" t="n">
        <x:v>136.43</x:v>
      </x:c>
      <x:c r="R35" s="17" t="n">
        <x:v>142.54</x:v>
      </x:c>
      <x:c r="S35" s="17"/>
      <x:c r="T35" s="17"/>
      <x:c r="U35" s="17"/>
      <x:c r="V35" s="17"/>
      <x:c r="W35" s="17"/>
      <x:c r="X35" s="17"/>
      <x:c r="Y35" s="17"/>
      <x:c r="Z35" s="17"/>
    </x:row>
    <x:row r="36">
      <x:c r="A36" s="17" t="str">
        <x:v>GPT-5.4 Mini</x:v>
      </x:c>
      <x:c r="B36" s="17" t="str">
        <x:v>gpt-5.4-mini-2026-03-17_xhigh</x:v>
      </x:c>
      <x:c r="C36" s="17" t="str">
        <x:v>GPT-5.4 mini (xhigh)</x:v>
      </x:c>
      <x:c r="D36" s="17" t="str">
        <x:v>OpenAI</x:v>
      </x:c>
      <x:c r="E36" s="17" t="str">
        <x:v>United States of America</x:v>
      </x:c>
      <x:c r="F36" s="17" t="n">
        <x:v>46098</x:v>
      </x:c>
      <x:c r="G36" s="17" t="str">
        <x:v>API access</x:v>
      </x:c>
      <x:c r="H36" s="17" t="n">
        <x:v>46098</x:v>
      </x:c>
      <x:c r="I36" s="17"/>
      <x:c r="J36" s="17" t="str">
        <x:v>Likely</x:v>
      </x:c>
      <x:c r="K36" s="17"/>
      <x:c r="L36" s="17" t="str">
        <x:v>GPT-5.4 mini (xhigh)</x:v>
      </x:c>
      <x:c r="M36" s="17"/>
      <x:c r="N36" s="17" t="str">
        <x:v>GPT-5.4 Mini</x:v>
      </x:c>
      <x:c r="O36" s="17" t="str">
        <x:v>gpt-5-4-mini</x:v>
      </x:c>
      <x:c r="P36" s="17" t="n">
        <x:v>148.9</x:v>
      </x:c>
      <x:c r="Q36" s="17" t="n">
        <x:v>147.11</x:v>
      </x:c>
      <x:c r="R36" s="17" t="n">
        <x:v>150.06</x:v>
      </x:c>
      <x:c r="S36" s="17"/>
      <x:c r="T36" s="17"/>
      <x:c r="U36" s="17"/>
      <x:c r="V36" s="17"/>
      <x:c r="W36" s="17"/>
      <x:c r="X36" s="17"/>
      <x:c r="Y36" s="17"/>
      <x:c r="Z36" s="17"/>
    </x:row>
    <x:row r="37">
      <x:c r="A37" s="17" t="str">
        <x:v>AI Co-Mathematician</x:v>
      </x:c>
      <x:c r="B37" s="17" t="str">
        <x:v>gdm-ai-co-mathematician</x:v>
      </x:c>
      <x:c r="C37" s="17" t="str">
        <x:v>AI co-mathematician</x:v>
      </x:c>
      <x:c r="D37" s="17" t="str">
        <x:v>Google DeepMind</x:v>
      </x:c>
      <x:c r="E37" s="17" t="str">
        <x:v>United States of America</x:v>
      </x:c>
      <x:c r="F37" s="17" t="n">
        <x:v>46150</x:v>
      </x:c>
      <x:c r="G37" s="17" t="str">
        <x:v>Unreleased</x:v>
      </x:c>
      <x:c r="H37" s="17" t="n">
        <x:v>46150</x:v>
      </x:c>
      <x:c r="I37" s="17"/>
      <x:c r="J37" s="17" t="str">
        <x:v>Unverified</x:v>
      </x:c>
      <x:c r="K37" s="17"/>
      <x:c r="L37" s="17"/>
      <x:c r="M37" s="17"/>
      <x:c r="N37" s="17" t="str">
        <x:v>AI Co-Mathematician</x:v>
      </x:c>
      <x:c r="O37" s="17" t="str">
        <x:v>ai-co-mathematician</x:v>
      </x:c>
      <x:c r="P37" s="17"/>
      <x:c r="Q37" s="17"/>
      <x:c r="R37" s="17"/>
      <x:c r="S37" s="17"/>
      <x:c r="T37" s="17"/>
      <x:c r="U37" s="17"/>
      <x:c r="V37" s="17"/>
      <x:c r="W37" s="17"/>
      <x:c r="X37" s="17"/>
      <x:c r="Y37" s="17"/>
      <x:c r="Z37" s="17"/>
    </x:row>
    <x:row r="38">
      <x:c r="A38" s="17" t="str">
        <x:v>Gemini 2.5 Pro (Jun 2025)</x:v>
      </x:c>
      <x:c r="B38" s="17" t="str">
        <x:v>gemini-2.5-pro</x:v>
      </x:c>
      <x:c r="C38" s="17"/>
      <x:c r="D38" s="17" t="str">
        <x:v>Google DeepMind</x:v>
      </x:c>
      <x:c r="E38" s="17" t="str">
        <x:v>United States of America</x:v>
      </x:c>
      <x:c r="F38" s="17" t="n">
        <x:v>45825</x:v>
      </x:c>
      <x:c r="G38" s="17" t="str">
        <x:v>API access</x:v>
      </x:c>
      <x:c r="H38" s="17" t="n">
        <x:v>45813</x:v>
      </x:c>
      <x:c r="I38" s="17"/>
      <x:c r="J38" s="17" t="str">
        <x:v>Unknown</x:v>
      </x:c>
      <x:c r="K38" s="17" t="str">
        <x:v>Google’s general-purpose frontier reasoning model.</x:v>
      </x:c>
      <x:c r="L38" s="17" t="str">
        <x:v>Gemini 2.5 Pro</x:v>
      </x:c>
      <x:c r="M38" s="17" t="str">
        <x:v>Gemini 2.5 Pro (Jun 2025)</x:v>
      </x:c>
      <x:c r="N38" s="17" t="str">
        <x:v>Gemini 2.5 Pro (Jun 2025)</x:v>
      </x:c>
      <x:c r="O38" s="17" t="str">
        <x:v>gemini-2-5-pro-jun-2025</x:v>
      </x:c>
      <x:c r="P38" s="17" t="n">
        <x:v>146.08</x:v>
      </x:c>
      <x:c r="Q38" s="17" t="n">
        <x:v>144.33</x:v>
      </x:c>
      <x:c r="R38" s="17" t="n">
        <x:v>147.72</x:v>
      </x:c>
      <x:c r="S38" s="17"/>
      <x:c r="T38" s="17"/>
      <x:c r="U38" s="17"/>
      <x:c r="V38" s="17"/>
      <x:c r="W38" s="17"/>
      <x:c r="X38" s="17"/>
      <x:c r="Y38" s="17"/>
      <x:c r="Z38" s="17"/>
    </x:row>
    <x:row r="39">
      <x:c r="A39" s="17" t="str">
        <x:v>Gemini 3 Flash</x:v>
      </x:c>
      <x:c r="B39" s="17" t="str">
        <x:v>gemini-3-flash-preview</x:v>
      </x:c>
      <x:c r="C39" s="17"/>
      <x:c r="D39" s="17" t="str">
        <x:v>Google DeepMind</x:v>
      </x:c>
      <x:c r="E39" s="17" t="str">
        <x:v>United States of America</x:v>
      </x:c>
      <x:c r="F39" s="17" t="n">
        <x:v>46008</x:v>
      </x:c>
      <x:c r="G39" s="17" t="str">
        <x:v>API access</x:v>
      </x:c>
      <x:c r="H39" s="17" t="n">
        <x:v>46008</x:v>
      </x:c>
      <x:c r="I39" s="17"/>
      <x:c r="J39" s="17" t="str">
        <x:v>Unknown</x:v>
      </x:c>
      <x:c r="K39" s="17"/>
      <x:c r="L39" s="17"/>
      <x:c r="M39" s="17"/>
      <x:c r="N39" s="17" t="str">
        <x:v>Gemini 3 Flash</x:v>
      </x:c>
      <x:c r="O39" s="17" t="str">
        <x:v>gemini-3-flash</x:v>
      </x:c>
      <x:c r="P39" s="17" t="n">
        <x:v>150.62</x:v>
      </x:c>
      <x:c r="Q39" s="17" t="n">
        <x:v>146.15</x:v>
      </x:c>
      <x:c r="R39" s="17" t="n">
        <x:v>152.88</x:v>
      </x:c>
      <x:c r="S39" s="17"/>
      <x:c r="T39" s="17"/>
      <x:c r="U39" s="17"/>
      <x:c r="V39" s="17"/>
      <x:c r="W39" s="17"/>
      <x:c r="X39" s="17"/>
      <x:c r="Y39" s="17"/>
      <x:c r="Z39" s="17"/>
    </x:row>
    <x:row r="40">
      <x:c r="A40" s="17" t="str">
        <x:v>Claude Opus 4.1</x:v>
      </x:c>
      <x:c r="B40" s="17" t="str">
        <x:v>claude-opus-4-1-20250805_32K</x:v>
      </x:c>
      <x:c r="C40" s="17"/>
      <x:c r="D40" s="17" t="str">
        <x:v>Anthropic</x:v>
      </x:c>
      <x:c r="E40" s="17" t="str">
        <x:v>United States of America</x:v>
      </x:c>
      <x:c r="F40" s="17" t="n">
        <x:v>45874</x:v>
      </x:c>
      <x:c r="G40" s="17" t="str">
        <x:v>API access</x:v>
      </x:c>
      <x:c r="H40" s="17" t="n">
        <x:v>45874</x:v>
      </x:c>
      <x:c r="I40" s="17"/>
      <x:c r="J40" s="17" t="str">
        <x:v>Unknown</x:v>
      </x:c>
      <x:c r="K40" s="17" t="str">
        <x:v>Anthropic’s largest flagship model, benchmarked with up to 32,000 reasoning tokens.</x:v>
      </x:c>
      <x:c r="L40" s="17" t="str">
        <x:v>Claude Opus 4.1 (32k thinking)</x:v>
      </x:c>
      <x:c r="M40" s="17"/>
      <x:c r="N40" s="17" t="str">
        <x:v>Claude Opus 4.1</x:v>
      </x:c>
      <x:c r="O40" s="17" t="str">
        <x:v>claude-opus-4-1</x:v>
      </x:c>
      <x:c r="P40" s="17" t="n">
        <x:v>144.21</x:v>
      </x:c>
      <x:c r="Q40" s="17" t="n">
        <x:v>141.74</x:v>
      </x:c>
      <x:c r="R40" s="17" t="n">
        <x:v>146.36</x:v>
      </x:c>
      <x:c r="S40" s="17"/>
      <x:c r="T40" s="17"/>
      <x:c r="U40" s="17"/>
      <x:c r="V40" s="17"/>
      <x:c r="W40" s="17"/>
      <x:c r="X40" s="17"/>
      <x:c r="Y40" s="17"/>
      <x:c r="Z40" s="17"/>
    </x:row>
    <x:row r="41">
      <x:c r="A41" s="17" t="str">
        <x:v>Claude Sonnet 4.5</x:v>
      </x:c>
      <x:c r="B41" s="17" t="str">
        <x:v>claude-sonnet-4-5-20250929_32K</x:v>
      </x:c>
      <x:c r="C41" s="17" t="str">
        <x:v>Claude Sonnet 4.5 (32k thinking)</x:v>
      </x:c>
      <x:c r="D41" s="17" t="str">
        <x:v>Anthropic</x:v>
      </x:c>
      <x:c r="E41" s="17" t="str">
        <x:v>United States of America</x:v>
      </x:c>
      <x:c r="F41" s="17" t="n">
        <x:v>45929</x:v>
      </x:c>
      <x:c r="G41" s="17" t="str">
        <x:v>API access</x:v>
      </x:c>
      <x:c r="H41" s="17" t="n">
        <x:v>45929</x:v>
      </x:c>
      <x:c r="I41" s="17"/>
      <x:c r="J41" s="17" t="str">
        <x:v>Unknown</x:v>
      </x:c>
      <x:c r="K41" s="17" t="str">
        <x:v>Anthropic's latest mid-size model, part of the Claude 4.5 series, evaluated with up to 32,000 reasoning tokens.</x:v>
      </x:c>
      <x:c r="L41" s="17" t="str">
        <x:v>Claude Sonnet 4.5 (32k thinking)</x:v>
      </x:c>
      <x:c r="M41" s="17"/>
      <x:c r="N41" s="17" t="str">
        <x:v>Claude Sonnet 4.5</x:v>
      </x:c>
      <x:c r="O41" s="17" t="str">
        <x:v>claude-sonnet-4-5</x:v>
      </x:c>
      <x:c r="P41" s="17" t="n">
        <x:v>146.75</x:v>
      </x:c>
      <x:c r="Q41" s="17" t="n">
        <x:v>144.71</x:v>
      </x:c>
      <x:c r="R41" s="17" t="n">
        <x:v>148.07</x:v>
      </x:c>
      <x:c r="S41" s="17"/>
      <x:c r="T41" s="17"/>
      <x:c r="U41" s="17"/>
      <x:c r="V41" s="17"/>
      <x:c r="W41" s="17"/>
      <x:c r="X41" s="17"/>
      <x:c r="Y41" s="17"/>
      <x:c r="Z41" s="17"/>
    </x:row>
    <x:row r="42">
      <x:c r="A42" s="17" t="str">
        <x:v>o4-mini</x:v>
      </x:c>
      <x:c r="B42" s="17" t="str">
        <x:v>o4-mini-2025-04-16_high</x:v>
      </x:c>
      <x:c r="C42" s="17" t="str">
        <x:v>o4-mini (high)</x:v>
      </x:c>
      <x:c r="D42" s="17" t="str">
        <x:v>OpenAI</x:v>
      </x:c>
      <x:c r="E42" s="17" t="str">
        <x:v>United States of America</x:v>
      </x:c>
      <x:c r="F42" s="17" t="n">
        <x:v>45763</x:v>
      </x:c>
      <x:c r="G42" s="17" t="str">
        <x:v>API access</x:v>
      </x:c>
      <x:c r="H42" s="17" t="n">
        <x:v>45763</x:v>
      </x:c>
      <x:c r="I42" s="17"/>
      <x:c r="J42" s="17" t="str">
        <x:v>Unknown</x:v>
      </x:c>
      <x:c r="K42" s="17" t="str">
        <x:v>The latest smaller size o-series reasoning model from OpenAI, evaluated with high reasoning effort.</x:v>
      </x:c>
      <x:c r="L42" s="17"/>
      <x:c r="M42" s="17"/>
      <x:c r="N42" s="17" t="str">
        <x:v>o4-mini</x:v>
      </x:c>
      <x:c r="O42" s="17" t="str">
        <x:v>o4-mini</x:v>
      </x:c>
      <x:c r="P42" s="17" t="n">
        <x:v>146.54</x:v>
      </x:c>
      <x:c r="Q42" s="17" t="n">
        <x:v>144.05</x:v>
      </x:c>
      <x:c r="R42" s="17" t="n">
        <x:v>147.85</x:v>
      </x:c>
      <x:c r="S42" s="17"/>
      <x:c r="T42" s="17"/>
      <x:c r="U42" s="17"/>
      <x:c r="V42" s="17"/>
      <x:c r="W42" s="17"/>
      <x:c r="X42" s="17"/>
      <x:c r="Y42" s="17"/>
      <x:c r="Z42" s="17"/>
    </x:row>
    <x:row r="43">
      <x:c r="A43" s="17" t="str">
        <x:v>o3-mini</x:v>
      </x:c>
      <x:c r="B43" s="17" t="str">
        <x:v>o3-mini-2025-01-31_high</x:v>
      </x:c>
      <x:c r="C43" s="17" t="str">
        <x:v>o3-mini (high)</x:v>
      </x:c>
      <x:c r="D43" s="17" t="str">
        <x:v>OpenAI</x:v>
      </x:c>
      <x:c r="E43" s="17" t="str">
        <x:v>United States of America</x:v>
      </x:c>
      <x:c r="F43" s="17" t="n">
        <x:v>45688</x:v>
      </x:c>
      <x:c r="G43" s="17" t="str">
        <x:v>API access</x:v>
      </x:c>
      <x:c r="H43" s="17" t="n">
        <x:v>45688</x:v>
      </x:c>
      <x:c r="I43" s="17"/>
      <x:c r="J43" s="17" t="str">
        <x:v>Unknown</x:v>
      </x:c>
      <x:c r="K43" s="17" t="str">
        <x:v>A smaller version of OpenAI's o3 reasoning model, evaluated with high reasoning effort.</x:v>
      </x:c>
      <x:c r="L43" s="17"/>
      <x:c r="M43" s="17"/>
      <x:c r="N43" s="17" t="str">
        <x:v>o3-mini</x:v>
      </x:c>
      <x:c r="O43" s="17" t="str">
        <x:v>o3-mini</x:v>
      </x:c>
      <x:c r="P43" s="17" t="n">
        <x:v>141.41</x:v>
      </x:c>
      <x:c r="Q43" s="17" t="n">
        <x:v>137.82</x:v>
      </x:c>
      <x:c r="R43" s="17" t="n">
        <x:v>142.81</x:v>
      </x:c>
      <x:c r="S43" s="17"/>
      <x:c r="T43" s="17"/>
      <x:c r="U43" s="17"/>
      <x:c r="V43" s="17"/>
      <x:c r="W43" s="17"/>
      <x:c r="X43" s="17"/>
      <x:c r="Y43" s="17"/>
      <x:c r="Z43" s="17"/>
    </x:row>
    <x:row r="44">
      <x:c r="A44" s="17" t="str">
        <x:v>Claude Opus 4.5</x:v>
      </x:c>
      <x:c r="B44" s="17" t="str">
        <x:v>claude-opus-4-5-20251101_32K</x:v>
      </x:c>
      <x:c r="C44" s="17" t="str">
        <x:v>Claude Opus 4.5 (32k thinking)</x:v>
      </x:c>
      <x:c r="D44" s="17" t="str">
        <x:v>Anthropic</x:v>
      </x:c>
      <x:c r="E44" s="17" t="str">
        <x:v>United States of America</x:v>
      </x:c>
      <x:c r="F44" s="17" t="n">
        <x:v>45985</x:v>
      </x:c>
      <x:c r="G44" s="17" t="str">
        <x:v>API access</x:v>
      </x:c>
      <x:c r="H44" s="17" t="n">
        <x:v>45985</x:v>
      </x:c>
      <x:c r="I44" s="17"/>
      <x:c r="J44" s="17" t="str">
        <x:v>Unknown</x:v>
      </x:c>
      <x:c r="K44" s="17"/>
      <x:c r="L44" s="17" t="str">
        <x:v>Claude Opus 4.5 (32k thinking)</x:v>
      </x:c>
      <x:c r="M44" s="17"/>
      <x:c r="N44" s="17" t="str">
        <x:v>Claude Opus 4.5</x:v>
      </x:c>
      <x:c r="O44" s="17" t="str">
        <x:v>claude-opus-4-5</x:v>
      </x:c>
      <x:c r="P44" s="17" t="n">
        <x:v>149.53</x:v>
      </x:c>
      <x:c r="Q44" s="17" t="n">
        <x:v>147.66</x:v>
      </x:c>
      <x:c r="R44" s="17" t="n">
        <x:v>151.99</x:v>
      </x:c>
      <x:c r="S44" s="17"/>
      <x:c r="T44" s="17"/>
      <x:c r="U44" s="17"/>
      <x:c r="V44" s="17"/>
      <x:c r="W44" s="17"/>
      <x:c r="X44" s="17"/>
      <x:c r="Y44" s="17"/>
      <x:c r="Z44" s="17"/>
    </x:row>
    <x:row r="45">
      <x:c r="A45" s="17" t="str">
        <x:v>Claude Fable 5</x:v>
      </x:c>
      <x:c r="B45" s="17" t="str">
        <x:v>claude-fable-5_xhigh</x:v>
      </x:c>
      <x:c r="C45" s="17" t="str">
        <x:v>Claude Fable 5 (xhigh)</x:v>
      </x:c>
      <x:c r="D45" s="17" t="str">
        <x:v>Anthropic</x:v>
      </x:c>
      <x:c r="E45" s="17" t="str">
        <x:v>United States of America</x:v>
      </x:c>
      <x:c r="F45" s="17" t="n">
        <x:v>46182</x:v>
      </x:c>
      <x:c r="G45" s="17" t="str">
        <x:v>API access</x:v>
      </x:c>
      <x:c r="H45" s="17" t="n">
        <x:v>46182</x:v>
      </x:c>
      <x:c r="I45" s="17"/>
      <x:c r="J45" s="17" t="str">
        <x:v>Confident</x:v>
      </x:c>
      <x:c r="K45" s="17"/>
      <x:c r="L45" s="17" t="str">
        <x:v>Claude Fable 5 (xhigh)</x:v>
      </x:c>
      <x:c r="M45" s="17"/>
      <x:c r="N45" s="17" t="str">
        <x:v>Claude Fable 5</x:v>
      </x:c>
      <x:c r="O45" s="17" t="str">
        <x:v>claude-fable-5</x:v>
      </x:c>
      <x:c r="P45" s="17" t="n">
        <x:v>160.44</x:v>
      </x:c>
      <x:c r="Q45" s="17" t="n">
        <x:v>158.05</x:v>
      </x:c>
      <x:c r="R45" s="17" t="n">
        <x:v>164.61</x:v>
      </x:c>
      <x:c r="S45" s="17"/>
      <x:c r="T45" s="17"/>
      <x:c r="U45" s="17"/>
      <x:c r="V45" s="17"/>
      <x:c r="W45" s="17"/>
      <x:c r="X45" s="17"/>
      <x:c r="Y45" s="17"/>
      <x:c r="Z45" s="17"/>
    </x:row>
    <x:row r="46">
      <x:c r="A46" s="17" t="str">
        <x:v>Qwen 3.6 Max (Preview)</x:v>
      </x:c>
      <x:c r="B46" s="17" t="str">
        <x:v>qwen3.6-max-preview</x:v>
      </x:c>
      <x:c r="C46" s="17" t="str">
        <x:v>Qwen 3.6 Max (Preview)</x:v>
      </x:c>
      <x:c r="D46" s="17" t="str">
        <x:v>Alibaba</x:v>
      </x:c>
      <x:c r="E46" s="17" t="str">
        <x:v>China</x:v>
      </x:c>
      <x:c r="F46" s="17" t="n">
        <x:v>46132</x:v>
      </x:c>
      <x:c r="G46" s="17"/>
      <x:c r="H46" s="17"/>
      <x:c r="I46" s="17"/>
      <x:c r="J46" s="17" t="str">
        <x:v>Unverified</x:v>
      </x:c>
      <x:c r="K46" s="17"/>
      <x:c r="L46" s="17"/>
      <x:c r="M46" s="17"/>
      <x:c r="N46" s="17" t="str">
        <x:v>Qwen 3.6 Max (Preview)</x:v>
      </x:c>
      <x:c r="O46" s="17" t="str">
        <x:v>qwen-3-6-max-preview</x:v>
      </x:c>
      <x:c r="P46" s="17" t="n">
        <x:v>149.61</x:v>
      </x:c>
      <x:c r="Q46" s="17" t="n">
        <x:v>147.62</x:v>
      </x:c>
      <x:c r="R46" s="17" t="n">
        <x:v>153.07</x:v>
      </x:c>
      <x:c r="S46" s="17"/>
      <x:c r="T46" s="17"/>
      <x:c r="U46" s="17"/>
      <x:c r="V46" s="17"/>
      <x:c r="W46" s="17"/>
      <x:c r="X46" s="17"/>
      <x:c r="Y46" s="17"/>
      <x:c r="Z46" s="17"/>
    </x:row>
    <x:row r="47">
      <x:c r="A47" s="17" t="str">
        <x:v>GLM-5.1</x:v>
      </x:c>
      <x:c r="B47" s="17" t="str">
        <x:v>glm-5.1</x:v>
      </x:c>
      <x:c r="C47" s="17" t="str">
        <x:v>GLM-5.1</x:v>
      </x:c>
      <x:c r="D47" s="17" t="str">
        <x:v>Z.ai (Zhipu AI)</x:v>
      </x:c>
      <x:c r="E47" s="17" t="str">
        <x:v>China</x:v>
      </x:c>
      <x:c r="F47" s="17" t="n">
        <x:v>46119</x:v>
      </x:c>
      <x:c r="G47" s="17"/>
      <x:c r="H47" s="17" t="n">
        <x:v>46119</x:v>
      </x:c>
      <x:c r="I47" s="17"/>
      <x:c r="J47" s="17" t="str">
        <x:v>Confident</x:v>
      </x:c>
      <x:c r="K47" s="17"/>
      <x:c r="L47" s="17"/>
      <x:c r="M47" s="17"/>
      <x:c r="N47" s="17" t="str">
        <x:v>GLM-5.1</x:v>
      </x:c>
      <x:c r="O47" s="17" t="str">
        <x:v>glm-5-1</x:v>
      </x:c>
      <x:c r="P47" s="17" t="n">
        <x:v>150.39</x:v>
      </x:c>
      <x:c r="Q47" s="17" t="n">
        <x:v>148.1</x:v>
      </x:c>
      <x:c r="R47" s="17" t="n">
        <x:v>151.89</x:v>
      </x:c>
      <x:c r="S47" s="17"/>
      <x:c r="T47" s="17"/>
      <x:c r="U47" s="17"/>
      <x:c r="V47" s="17"/>
      <x:c r="W47" s="17"/>
      <x:c r="X47" s="17"/>
      <x:c r="Y47" s="17"/>
      <x:c r="Z47" s="17"/>
    </x:row>
    <x:row r="48">
      <x:c r="A48" s="17" t="str">
        <x:v>Qwen 3.5 Plus (hosted 397B-A17B)</x:v>
      </x:c>
      <x:c r="B48" s="17" t="str">
        <x:v>qwen3.5-plus</x:v>
      </x:c>
      <x:c r="C48" s="17"/>
      <x:c r="D48" s="17" t="str">
        <x:v>Alibaba</x:v>
      </x:c>
      <x:c r="E48" s="17" t="str">
        <x:v>China</x:v>
      </x:c>
      <x:c r="F48" s="17" t="n">
        <x:v>46069</x:v>
      </x:c>
      <x:c r="G48" s="17"/>
      <x:c r="H48" s="17" t="n">
        <x:v>46069</x:v>
      </x:c>
      <x:c r="I48" s="17"/>
      <x:c r="J48" s="17" t="str">
        <x:v>Likely</x:v>
      </x:c>
      <x:c r="K48" s="17"/>
      <x:c r="L48" s="17"/>
      <x:c r="M48" s="17"/>
      <x:c r="N48" s="17" t="str">
        <x:v>Qwen 3.5 Plus (hosted 397B-A17B)</x:v>
      </x:c>
      <x:c r="O48" s="17" t="str">
        <x:v>qwen-3-5-plus-hosted-397b-a17b</x:v>
      </x:c>
      <x:c r="P48" s="17" t="n">
        <x:v>146.95</x:v>
      </x:c>
      <x:c r="Q48" s="17" t="n">
        <x:v>144.65</x:v>
      </x:c>
      <x:c r="R48" s="17" t="n">
        <x:v>148.03</x:v>
      </x:c>
      <x:c r="S48" s="17"/>
      <x:c r="T48" s="17"/>
      <x:c r="U48" s="17"/>
      <x:c r="V48" s="17"/>
      <x:c r="W48" s="17"/>
      <x:c r="X48" s="17"/>
      <x:c r="Y48" s="17"/>
      <x:c r="Z48" s="17"/>
    </x:row>
    <x:row r="49">
      <x:c r="A49" s="17" t="str">
        <x:v>Qwen 3.6 Plus</x:v>
      </x:c>
      <x:c r="B49" s="17" t="str">
        <x:v>qwen3.6-plus</x:v>
      </x:c>
      <x:c r="C49" s="17" t="str">
        <x:v>Qwen 3.6 Plus (2026-04-02)</x:v>
      </x:c>
      <x:c r="D49" s="17" t="str">
        <x:v>Alibaba</x:v>
      </x:c>
      <x:c r="E49" s="17" t="str">
        <x:v>China</x:v>
      </x:c>
      <x:c r="F49" s="17" t="n">
        <x:v>46112</x:v>
      </x:c>
      <x:c r="G49" s="17" t="str">
        <x:v>API access</x:v>
      </x:c>
      <x:c r="H49" s="17" t="n">
        <x:v>46113</x:v>
      </x:c>
      <x:c r="I49" s="17"/>
      <x:c r="J49" s="17" t="str">
        <x:v>Confident</x:v>
      </x:c>
      <x:c r="K49" s="17"/>
      <x:c r="L49" s="17"/>
      <x:c r="M49" s="17"/>
      <x:c r="N49" s="17" t="str">
        <x:v>Qwen 3.6 Plus</x:v>
      </x:c>
      <x:c r="O49" s="17" t="str">
        <x:v>qwen-3-6-plus</x:v>
      </x:c>
      <x:c r="P49" s="17" t="n">
        <x:v>149.13</x:v>
      </x:c>
      <x:c r="Q49" s="17" t="n">
        <x:v>146.49</x:v>
      </x:c>
      <x:c r="R49" s="17" t="n">
        <x:v>150.98</x:v>
      </x:c>
      <x:c r="S49" s="17"/>
      <x:c r="T49" s="17"/>
      <x:c r="U49" s="17"/>
      <x:c r="V49" s="17"/>
      <x:c r="W49" s="17"/>
      <x:c r="X49" s="17"/>
      <x:c r="Y49" s="17"/>
      <x:c r="Z49" s="17"/>
    </x:row>
    <x:row r="50">
      <x:c r="A50" s="17" t="str">
        <x:v>Qwen 3.6 Flash</x:v>
      </x:c>
      <x:c r="B50" s="17" t="str">
        <x:v>qwen3.6-flash</x:v>
      </x:c>
      <x:c r="C50" s="17" t="str">
        <x:v>Qwen 3.6 Flash (2026-04-16)</x:v>
      </x:c>
      <x:c r="D50" s="17" t="str">
        <x:v>Alibaba</x:v>
      </x:c>
      <x:c r="E50" s="17" t="str">
        <x:v>China</x:v>
      </x:c>
      <x:c r="F50" s="17" t="n">
        <x:v>46139</x:v>
      </x:c>
      <x:c r="G50" s="17"/>
      <x:c r="H50" s="17" t="n">
        <x:v>46138</x:v>
      </x:c>
      <x:c r="I50" s="17"/>
      <x:c r="J50" s="17" t="str">
        <x:v>Unverified</x:v>
      </x:c>
      <x:c r="K50" s="17"/>
      <x:c r="L50" s="17"/>
      <x:c r="M50" s="17"/>
      <x:c r="N50" s="17" t="str">
        <x:v>Qwen 3.6 Flash</x:v>
      </x:c>
      <x:c r="O50" s="17" t="str">
        <x:v>qwen-3-6-flash</x:v>
      </x:c>
      <x:c r="P50" s="17" t="n">
        <x:v>144.17</x:v>
      </x:c>
      <x:c r="Q50" s="17" t="n">
        <x:v>141.12</x:v>
      </x:c>
      <x:c r="R50" s="17" t="n">
        <x:v>145.65</x:v>
      </x:c>
      <x:c r="S50" s="17"/>
      <x:c r="T50" s="17"/>
      <x:c r="U50" s="17"/>
      <x:c r="V50" s="17"/>
      <x:c r="W50" s="17"/>
      <x:c r="X50" s="17"/>
      <x:c r="Y50" s="17"/>
      <x:c r="Z50" s="17"/>
    </x:row>
    <x:row r="51">
      <x:c r="A51" s="17" t="str">
        <x:v>Qwen 3.5 Flash (hosted 35B-A3B)</x:v>
      </x:c>
      <x:c r="B51" s="17" t="str">
        <x:v>qwen3.5-flash</x:v>
      </x:c>
      <x:c r="C51" s="17"/>
      <x:c r="D51" s="17" t="str">
        <x:v>Alibaba</x:v>
      </x:c>
      <x:c r="E51" s="17" t="str">
        <x:v>China</x:v>
      </x:c>
      <x:c r="F51" s="17" t="n">
        <x:v>46078</x:v>
      </x:c>
      <x:c r="G51" s="17"/>
      <x:c r="H51" s="17" t="n">
        <x:v>46078</x:v>
      </x:c>
      <x:c r="I51" s="17"/>
      <x:c r="J51" s="17" t="str">
        <x:v>Likely</x:v>
      </x:c>
      <x:c r="K51" s="17"/>
      <x:c r="L51" s="17"/>
      <x:c r="M51" s="17"/>
      <x:c r="N51" s="17" t="str">
        <x:v>Qwen 3.5 Flash (hosted 35B-A3B)</x:v>
      </x:c>
      <x:c r="O51" s="17" t="str">
        <x:v>qwen-3-5-flash-hosted-35b-a3b</x:v>
      </x:c>
      <x:c r="P51" s="17" t="n">
        <x:v>144.07</x:v>
      </x:c>
      <x:c r="Q51" s="17" t="n">
        <x:v>140.99</x:v>
      </x:c>
      <x:c r="R51" s="17" t="n">
        <x:v>146.42</x:v>
      </x:c>
      <x:c r="S51" s="17"/>
      <x:c r="T51" s="17"/>
      <x:c r="U51" s="17"/>
      <x:c r="V51" s="17"/>
      <x:c r="W51" s="17"/>
      <x:c r="X51" s="17"/>
      <x:c r="Y51" s="17"/>
      <x:c r="Z51" s="17"/>
    </x:row>
    <x:row r="52">
      <x:c r="A52" s="17" t="str">
        <x:v>GPT-5.5</x:v>
      </x:c>
      <x:c r="B52" s="17" t="str">
        <x:v>gpt-5.5_low</x:v>
      </x:c>
      <x:c r="C52" s="17" t="str">
        <x:v>GPT-5.5 (low)</x:v>
      </x:c>
      <x:c r="D52" s="17" t="str">
        <x:v>OpenAI</x:v>
      </x:c>
      <x:c r="E52" s="17" t="str">
        <x:v>United States of America</x:v>
      </x:c>
      <x:c r="F52" s="17" t="n">
        <x:v>46135</x:v>
      </x:c>
      <x:c r="G52" s="17" t="str">
        <x:v>API access</x:v>
      </x:c>
      <x:c r="H52" s="17" t="n">
        <x:v>46135</x:v>
      </x:c>
      <x:c r="I52" s="17"/>
      <x:c r="J52" s="17" t="str">
        <x:v>Likely</x:v>
      </x:c>
      <x:c r="K52" s="17"/>
      <x:c r="L52" s="17"/>
      <x:c r="M52" s="17"/>
      <x:c r="N52" s="17" t="str">
        <x:v>GPT-5.5</x:v>
      </x:c>
      <x:c r="O52" s="17" t="str">
        <x:v>gpt-5-5</x:v>
      </x:c>
      <x:c r="P52" s="17" t="n">
        <x:v>158.33</x:v>
      </x:c>
      <x:c r="Q52" s="17" t="n">
        <x:v>156.44</x:v>
      </x:c>
      <x:c r="R52" s="17" t="n">
        <x:v>161.43</x:v>
      </x:c>
      <x:c r="S52" s="17"/>
      <x:c r="T52" s="17"/>
      <x:c r="U52" s="17"/>
      <x:c r="V52" s="17"/>
      <x:c r="W52" s="17"/>
      <x:c r="X52" s="17"/>
      <x:c r="Y52" s="17"/>
      <x:c r="Z52" s="17"/>
    </x:row>
    <x:row r="53">
      <x:c r="A53" s="17" t="str">
        <x:v>GPT-5.5 Pro</x:v>
      </x:c>
      <x:c r="B53" s="17" t="str">
        <x:v>gpt-5.5-pro-pre-release_xhigh</x:v>
      </x:c>
      <x:c r="C53" s="17" t="str">
        <x:v>GPT-5.5 Pro (xhigh)</x:v>
      </x:c>
      <x:c r="D53" s="17" t="str">
        <x:v>OpenAI</x:v>
      </x:c>
      <x:c r="E53" s="17" t="str">
        <x:v>United States of America</x:v>
      </x:c>
      <x:c r="F53" s="17" t="n">
        <x:v>46135</x:v>
      </x:c>
      <x:c r="G53" s="17" t="str">
        <x:v>API access</x:v>
      </x:c>
      <x:c r="H53" s="17" t="n">
        <x:v>46135</x:v>
      </x:c>
      <x:c r="I53" s="17"/>
      <x:c r="J53" s="17" t="str">
        <x:v>Likely</x:v>
      </x:c>
      <x:c r="K53" s="17"/>
      <x:c r="L53" s="17"/>
      <x:c r="M53" s="17"/>
      <x:c r="N53" s="17" t="str">
        <x:v>GPT-5.5 Pro</x:v>
      </x:c>
      <x:c r="O53" s="17" t="str">
        <x:v>gpt-5-5-pro</x:v>
      </x:c>
      <x:c r="P53" s="17" t="n">
        <x:v>160.73</x:v>
      </x:c>
      <x:c r="Q53" s="17" t="n">
        <x:v>158.24</x:v>
      </x:c>
      <x:c r="R53" s="17" t="n">
        <x:v>164.36</x:v>
      </x:c>
      <x:c r="S53" s="17"/>
      <x:c r="T53" s="17"/>
      <x:c r="U53" s="17"/>
      <x:c r="V53" s="17"/>
      <x:c r="W53" s="17"/>
      <x:c r="X53" s="17"/>
      <x:c r="Y53" s="17"/>
      <x:c r="Z53" s="17"/>
    </x:row>
    <x:row r="54">
      <x:c r="A54" s="17" t="str">
        <x:v>GPT-5.5</x:v>
      </x:c>
      <x:c r="B54" s="17" t="str">
        <x:v>gpt-5.5-pre-release_xhigh</x:v>
      </x:c>
      <x:c r="C54" s="17" t="str">
        <x:v>GPT-5.5 (xhigh)</x:v>
      </x:c>
      <x:c r="D54" s="17" t="str">
        <x:v>OpenAI</x:v>
      </x:c>
      <x:c r="E54" s="17" t="str">
        <x:v>United States of America</x:v>
      </x:c>
      <x:c r="F54" s="17" t="n">
        <x:v>46135</x:v>
      </x:c>
      <x:c r="G54" s="17" t="str">
        <x:v>API access</x:v>
      </x:c>
      <x:c r="H54" s="17" t="n">
        <x:v>46135</x:v>
      </x:c>
      <x:c r="I54" s="17"/>
      <x:c r="J54" s="17" t="str">
        <x:v>Likely</x:v>
      </x:c>
      <x:c r="K54" s="17"/>
      <x:c r="L54" s="17"/>
      <x:c r="M54" s="17"/>
      <x:c r="N54" s="17" t="str">
        <x:v>GPT-5.5</x:v>
      </x:c>
      <x:c r="O54" s="17" t="str">
        <x:v>gpt-5-5</x:v>
      </x:c>
      <x:c r="P54" s="17" t="n">
        <x:v>158.33</x:v>
      </x:c>
      <x:c r="Q54" s="17" t="n">
        <x:v>156.44</x:v>
      </x:c>
      <x:c r="R54" s="17" t="n">
        <x:v>161.43</x:v>
      </x:c>
      <x:c r="S54" s="17"/>
      <x:c r="T54" s="17"/>
      <x:c r="U54" s="17"/>
      <x:c r="V54" s="17"/>
      <x:c r="W54" s="17"/>
      <x:c r="X54" s="17"/>
      <x:c r="Y54" s="17"/>
      <x:c r="Z54" s="17"/>
    </x:row>
    <x:row r="55">
      <x:c r="A55" s="17" t="str">
        <x:v>GPT-5.5 Pro</x:v>
      </x:c>
      <x:c r="B55" s="17" t="str">
        <x:v>gpt-5.5-pro-pre-release_high</x:v>
      </x:c>
      <x:c r="C55" s="17" t="str">
        <x:v>GPT-5.5 Pro (high)</x:v>
      </x:c>
      <x:c r="D55" s="17" t="str">
        <x:v>OpenAI</x:v>
      </x:c>
      <x:c r="E55" s="17" t="str">
        <x:v>United States of America</x:v>
      </x:c>
      <x:c r="F55" s="17" t="n">
        <x:v>46135</x:v>
      </x:c>
      <x:c r="G55" s="17" t="str">
        <x:v>API access</x:v>
      </x:c>
      <x:c r="H55" s="17" t="n">
        <x:v>46135</x:v>
      </x:c>
      <x:c r="I55" s="17"/>
      <x:c r="J55" s="17" t="str">
        <x:v>Likely</x:v>
      </x:c>
      <x:c r="K55" s="17"/>
      <x:c r="L55" s="17"/>
      <x:c r="M55" s="17"/>
      <x:c r="N55" s="17" t="str">
        <x:v>GPT-5.5 Pro</x:v>
      </x:c>
      <x:c r="O55" s="17" t="str">
        <x:v>gpt-5-5-pro</x:v>
      </x:c>
      <x:c r="P55" s="17" t="n">
        <x:v>160.73</x:v>
      </x:c>
      <x:c r="Q55" s="17" t="n">
        <x:v>158.24</x:v>
      </x:c>
      <x:c r="R55" s="17" t="n">
        <x:v>164.36</x:v>
      </x:c>
      <x:c r="S55" s="17"/>
      <x:c r="T55" s="17"/>
      <x:c r="U55" s="17"/>
      <x:c r="V55" s="17"/>
      <x:c r="W55" s="17"/>
      <x:c r="X55" s="17"/>
      <x:c r="Y55" s="17"/>
      <x:c r="Z55" s="17"/>
    </x:row>
    <x:row r="56">
      <x:c r="A56" s="17" t="str">
        <x:v>Claude Opus 4.7</x:v>
      </x:c>
      <x:c r="B56" s="17" t="str">
        <x:v>claude-opus-4-7_xhigh</x:v>
      </x:c>
      <x:c r="C56" s="17" t="str">
        <x:v>Claude Opus 4.7 (xhigh)</x:v>
      </x:c>
      <x:c r="D56" s="17" t="str">
        <x:v>Anthropic</x:v>
      </x:c>
      <x:c r="E56" s="17" t="str">
        <x:v>United States of America</x:v>
      </x:c>
      <x:c r="F56" s="17" t="n">
        <x:v>46128</x:v>
      </x:c>
      <x:c r="G56" s="17" t="str">
        <x:v>API access</x:v>
      </x:c>
      <x:c r="H56" s="17" t="n">
        <x:v>46128</x:v>
      </x:c>
      <x:c r="I56" s="17"/>
      <x:c r="J56" s="17" t="str">
        <x:v>Likely</x:v>
      </x:c>
      <x:c r="K56" s="17"/>
      <x:c r="L56" s="17" t="str">
        <x:v>Claude Opus 4.7 (xhigh)</x:v>
      </x:c>
      <x:c r="M56" s="17"/>
      <x:c r="N56" s="17" t="str">
        <x:v>Claude Opus 4.7</x:v>
      </x:c>
      <x:c r="O56" s="17" t="str">
        <x:v>claude-opus-4-7</x:v>
      </x:c>
      <x:c r="P56" s="17" t="n">
        <x:v>156.01</x:v>
      </x:c>
      <x:c r="Q56" s="17" t="n">
        <x:v>154.07</x:v>
      </x:c>
      <x:c r="R56" s="17" t="n">
        <x:v>158.4</x:v>
      </x:c>
      <x:c r="S56" s="17"/>
      <x:c r="T56" s="17"/>
      <x:c r="U56" s="17"/>
      <x:c r="V56" s="17"/>
      <x:c r="W56" s="17"/>
      <x:c r="X56" s="17"/>
      <x:c r="Y56" s="17"/>
      <x:c r="Z56" s="17"/>
    </x:row>
    <x:row r="57">
      <x:c r="A57" s="17" t="str">
        <x:v>GPT-5.4 Mini</x:v>
      </x:c>
      <x:c r="B57" s="17" t="str">
        <x:v>gpt-5.4-mini-2026-03-17_high</x:v>
      </x:c>
      <x:c r="C57" s="17" t="str">
        <x:v>GPT-5.4 mini (high)</x:v>
      </x:c>
      <x:c r="D57" s="17" t="str">
        <x:v>OpenAI</x:v>
      </x:c>
      <x:c r="E57" s="17" t="str">
        <x:v>United States of America</x:v>
      </x:c>
      <x:c r="F57" s="17" t="n">
        <x:v>46098</x:v>
      </x:c>
      <x:c r="G57" s="17" t="str">
        <x:v>API access</x:v>
      </x:c>
      <x:c r="H57" s="17" t="n">
        <x:v>46098</x:v>
      </x:c>
      <x:c r="I57" s="17"/>
      <x:c r="J57" s="17" t="str">
        <x:v>Likely</x:v>
      </x:c>
      <x:c r="K57" s="17"/>
      <x:c r="L57" s="17" t="str">
        <x:v>GPT-5.4 mini (high)</x:v>
      </x:c>
      <x:c r="M57" s="17"/>
      <x:c r="N57" s="17" t="str">
        <x:v>GPT-5.4 Mini</x:v>
      </x:c>
      <x:c r="O57" s="17" t="str">
        <x:v>gpt-5-4-mini</x:v>
      </x:c>
      <x:c r="P57" s="17" t="n">
        <x:v>148.9</x:v>
      </x:c>
      <x:c r="Q57" s="17" t="n">
        <x:v>147.11</x:v>
      </x:c>
      <x:c r="R57" s="17" t="n">
        <x:v>150.06</x:v>
      </x:c>
      <x:c r="S57" s="17"/>
      <x:c r="T57" s="17"/>
      <x:c r="U57" s="17"/>
      <x:c r="V57" s="17"/>
      <x:c r="W57" s="17"/>
      <x:c r="X57" s="17"/>
      <x:c r="Y57" s="17"/>
      <x:c r="Z57" s="17"/>
    </x:row>
    <x:row r="58">
      <x:c r="A58" s="17" t="str">
        <x:v>Muse Spark</x:v>
      </x:c>
      <x:c r="B58" s="17" t="str">
        <x:v>muse-spark</x:v>
      </x:c>
      <x:c r="C58" s="17" t="str">
        <x:v>Muse Spark</x:v>
      </x:c>
      <x:c r="D58" s="17" t="str">
        <x:v>Meta AI</x:v>
      </x:c>
      <x:c r="E58" s="17" t="str">
        <x:v>United States of America</x:v>
      </x:c>
      <x:c r="F58" s="17" t="n">
        <x:v>46120</x:v>
      </x:c>
      <x:c r="G58" s="17" t="str">
        <x:v>API access</x:v>
      </x:c>
      <x:c r="H58" s="17" t="n">
        <x:v>46120</x:v>
      </x:c>
      <x:c r="I58" s="17"/>
      <x:c r="J58" s="17" t="str">
        <x:v>Confident</x:v>
      </x:c>
      <x:c r="K58" s="17"/>
      <x:c r="L58" s="17" t="str">
        <x:v>Muse Spark</x:v>
      </x:c>
      <x:c r="M58" s="17"/>
      <x:c r="N58" s="17" t="str">
        <x:v>Muse Spark</x:v>
      </x:c>
      <x:c r="O58" s="17" t="str">
        <x:v>muse-spark</x:v>
      </x:c>
      <x:c r="P58" s="17" t="n">
        <x:v>154.27</x:v>
      </x:c>
      <x:c r="Q58" s="17" t="n">
        <x:v>151.76</x:v>
      </x:c>
      <x:c r="R58" s="17" t="n">
        <x:v>158.17</x:v>
      </x:c>
      <x:c r="S58" s="17"/>
      <x:c r="T58" s="17"/>
      <x:c r="U58" s="17"/>
      <x:c r="V58" s="17"/>
      <x:c r="W58" s="17"/>
      <x:c r="X58" s="17"/>
      <x:c r="Y58" s="17"/>
      <x:c r="Z58" s="17"/>
    </x:row>
    <x:row r="59">
      <x:c r="A59" s="17" t="str">
        <x:v>Gemma 4 31B IT</x:v>
      </x:c>
      <x:c r="B59" s="17" t="str">
        <x:v>gemma-4-31b-it</x:v>
      </x:c>
      <x:c r="C59" s="17" t="str">
        <x:v>Gemma 4 31B IT</x:v>
      </x:c>
      <x:c r="D59" s="17" t="str">
        <x:v>Google DeepMind</x:v>
      </x:c>
      <x:c r="E59" s="17" t="str">
        <x:v>United States of America</x:v>
      </x:c>
      <x:c r="F59" s="17" t="n">
        <x:v>46114</x:v>
      </x:c>
      <x:c r="G59" s="17" t="str">
        <x:v>Open weights (restricted use)</x:v>
      </x:c>
      <x:c r="H59" s="17" t="n">
        <x:v>46114</x:v>
      </x:c>
      <x:c r="I59" s="17"/>
      <x:c r="J59" s="17" t="str">
        <x:v>Likely</x:v>
      </x:c>
      <x:c r="K59" s="17"/>
      <x:c r="L59" s="17" t="str">
        <x:v>Gemma 4 31B IT</x:v>
      </x:c>
      <x:c r="M59" s="17"/>
      <x:c r="N59" s="17" t="str">
        <x:v>Gemma 4 31B IT</x:v>
      </x:c>
      <x:c r="O59" s="17" t="str">
        <x:v>gemma-4-31b-it</x:v>
      </x:c>
      <x:c r="P59" s="17"/>
      <x:c r="Q59" s="17"/>
      <x:c r="R59" s="17"/>
      <x:c r="S59" s="17"/>
      <x:c r="T59" s="17"/>
      <x:c r="U59" s="17"/>
      <x:c r="V59" s="17"/>
      <x:c r="W59" s="17"/>
      <x:c r="X59" s="17"/>
      <x:c r="Y59" s="17"/>
      <x:c r="Z59" s="17"/>
    </x:row>
    <x:row r="60">
      <x:c r="A60" s="17" t="str">
        <x:v>GPT-5.4</x:v>
      </x:c>
      <x:c r="B60" s="17" t="str">
        <x:v>gpt-5.4-2026-03-05_high</x:v>
      </x:c>
      <x:c r="C60" s="17" t="str">
        <x:v>GPT-5.4 (high)</x:v>
      </x:c>
      <x:c r="D60" s="17" t="str">
        <x:v>OpenAI</x:v>
      </x:c>
      <x:c r="E60" s="17" t="str">
        <x:v>United States of America</x:v>
      </x:c>
      <x:c r="F60" s="17" t="n">
        <x:v>46086</x:v>
      </x:c>
      <x:c r="G60" s="17" t="str">
        <x:v>API access</x:v>
      </x:c>
      <x:c r="H60" s="17" t="n">
        <x:v>46086</x:v>
      </x:c>
      <x:c r="I60" s="17"/>
      <x:c r="J60" s="17" t="str">
        <x:v>Likely</x:v>
      </x:c>
      <x:c r="K60" s="17"/>
      <x:c r="L60" s="17" t="str">
        <x:v>GPT-5.4 (high)</x:v>
      </x:c>
      <x:c r="M60" s="17"/>
      <x:c r="N60" s="17" t="str">
        <x:v>GPT-5.4</x:v>
      </x:c>
      <x:c r="O60" s="17" t="str">
        <x:v>gpt-5-4</x:v>
      </x:c>
      <x:c r="P60" s="17" t="n">
        <x:v>156.03</x:v>
      </x:c>
      <x:c r="Q60" s="17" t="n">
        <x:v>154.45</x:v>
      </x:c>
      <x:c r="R60" s="17" t="n">
        <x:v>158.37</x:v>
      </x:c>
      <x:c r="S60" s="17"/>
      <x:c r="T60" s="17"/>
      <x:c r="U60" s="17"/>
      <x:c r="V60" s="17"/>
      <x:c r="W60" s="17"/>
      <x:c r="X60" s="17"/>
      <x:c r="Y60" s="17"/>
      <x:c r="Z60" s="17"/>
    </x:row>
    <x:row r="61">
      <x:c r="A61" s="17" t="str">
        <x:v>GPT-5.4 Pro</x:v>
      </x:c>
      <x:c r="B61" s="17" t="str">
        <x:v>gpt-5.4-pro-2026-03-05-web-app</x:v>
      </x:c>
      <x:c r="C61" s="17" t="str">
        <x:v>GPT-5.4 Pro (web)</x:v>
      </x:c>
      <x:c r="D61" s="17" t="str">
        <x:v>OpenAI</x:v>
      </x:c>
      <x:c r="E61" s="17" t="str">
        <x:v>United States of America</x:v>
      </x:c>
      <x:c r="F61" s="17" t="n">
        <x:v>46086</x:v>
      </x:c>
      <x:c r="G61" s="17" t="str">
        <x:v>API access</x:v>
      </x:c>
      <x:c r="H61" s="17" t="n">
        <x:v>46086</x:v>
      </x:c>
      <x:c r="I61" s="17"/>
      <x:c r="J61" s="17" t="str">
        <x:v>Likely</x:v>
      </x:c>
      <x:c r="K61" s="17"/>
      <x:c r="L61" s="17" t="str">
        <x:v>GPT-5.4 Pro (Web App)</x:v>
      </x:c>
      <x:c r="M61" s="17"/>
      <x:c r="N61" s="17" t="str">
        <x:v>GPT-5.4 Pro</x:v>
      </x:c>
      <x:c r="O61" s="17" t="str">
        <x:v>gpt-5-4-pro</x:v>
      </x:c>
      <x:c r="P61" s="17" t="n">
        <x:v>157.83</x:v>
      </x:c>
      <x:c r="Q61" s="17" t="n">
        <x:v>155.96</x:v>
      </x:c>
      <x:c r="R61" s="17" t="n">
        <x:v>160.88</x:v>
      </x:c>
      <x:c r="S61" s="17"/>
      <x:c r="T61" s="17"/>
      <x:c r="U61" s="17"/>
      <x:c r="V61" s="17"/>
      <x:c r="W61" s="17"/>
      <x:c r="X61" s="17"/>
      <x:c r="Y61" s="17"/>
      <x:c r="Z61" s="17"/>
    </x:row>
    <x:row r="62">
      <x:c r="A62" s="17" t="str">
        <x:v>GPT-5.3 Codex</x:v>
      </x:c>
      <x:c r="B62" s="17" t="str">
        <x:v>gpt-5.3-codex_high</x:v>
      </x:c>
      <x:c r="C62" s="17" t="str">
        <x:v>GPT-5.3 Codex (high)</x:v>
      </x:c>
      <x:c r="D62" s="17" t="str">
        <x:v>OpenAI</x:v>
      </x:c>
      <x:c r="E62" s="17" t="str">
        <x:v>United States of America</x:v>
      </x:c>
      <x:c r="F62" s="17" t="n">
        <x:v>46058</x:v>
      </x:c>
      <x:c r="G62" s="17" t="str">
        <x:v>API access</x:v>
      </x:c>
      <x:c r="H62" s="17" t="n">
        <x:v>46058</x:v>
      </x:c>
      <x:c r="I62" s="17"/>
      <x:c r="J62" s="17" t="str">
        <x:v>Likely</x:v>
      </x:c>
      <x:c r="K62" s="17"/>
      <x:c r="L62" s="17"/>
      <x:c r="M62" s="17"/>
      <x:c r="N62" s="17" t="str">
        <x:v>GPT-5.3 Codex</x:v>
      </x:c>
      <x:c r="O62" s="17" t="str">
        <x:v>gpt-5-3-codex</x:v>
      </x:c>
      <x:c r="P62" s="17" t="n">
        <x:v>155.49</x:v>
      </x:c>
      <x:c r="Q62" s="17" t="n">
        <x:v>153.29</x:v>
      </x:c>
      <x:c r="R62" s="17" t="n">
        <x:v>158.84</x:v>
      </x:c>
      <x:c r="S62" s="17"/>
      <x:c r="T62" s="17"/>
      <x:c r="U62" s="17"/>
      <x:c r="V62" s="17"/>
      <x:c r="W62" s="17"/>
      <x:c r="X62" s="17"/>
      <x:c r="Y62" s="17"/>
      <x:c r="Z62" s="17"/>
    </x:row>
    <x:row r="63">
      <x:c r="A63" s="17" t="str">
        <x:v>Gemini 3.1 Pro</x:v>
      </x:c>
      <x:c r="B63" s="17" t="str">
        <x:v>gemini-3.1-pro-preview-customtools</x:v>
      </x:c>
      <x:c r="C63" s="17" t="str">
        <x:v>Gemini 3.1 Pro Preview</x:v>
      </x:c>
      <x:c r="D63" s="17" t="str">
        <x:v>Google DeepMind</x:v>
      </x:c>
      <x:c r="E63" s="17" t="str">
        <x:v>United States of America</x:v>
      </x:c>
      <x:c r="F63" s="17" t="n">
        <x:v>46072</x:v>
      </x:c>
      <x:c r="G63" s="17" t="str">
        <x:v>API access</x:v>
      </x:c>
      <x:c r="H63" s="17" t="n">
        <x:v>46072</x:v>
      </x:c>
      <x:c r="I63" s="17"/>
      <x:c r="J63" s="17" t="str">
        <x:v>Likely</x:v>
      </x:c>
      <x:c r="K63" s="17"/>
      <x:c r="L63" s="17"/>
      <x:c r="M63" s="17"/>
      <x:c r="N63" s="17" t="str">
        <x:v>Gemini 3.1 Pro</x:v>
      </x:c>
      <x:c r="O63" s="17" t="str">
        <x:v>gemini-3-1-pro</x:v>
      </x:c>
      <x:c r="P63" s="17" t="n">
        <x:v>154.84</x:v>
      </x:c>
      <x:c r="Q63" s="17" t="n">
        <x:v>152.95</x:v>
      </x:c>
      <x:c r="R63" s="17" t="n">
        <x:v>157.9</x:v>
      </x:c>
      <x:c r="S63" s="17"/>
      <x:c r="T63" s="17"/>
      <x:c r="U63" s="17"/>
      <x:c r="V63" s="17"/>
      <x:c r="W63" s="17"/>
      <x:c r="X63" s="17"/>
      <x:c r="Y63" s="17"/>
      <x:c r="Z63" s="17"/>
    </x:row>
    <x:row r="64">
      <x:c r="A64" s="17" t="str">
        <x:v>Claude Sonnet 4.6</x:v>
      </x:c>
      <x:c r="B64" s="17" t="str">
        <x:v>claude-sonnet-4-6_16K</x:v>
      </x:c>
      <x:c r="C64" s="17" t="str">
        <x:v>Claude Sonnet 4.6 (16k thinking)</x:v>
      </x:c>
      <x:c r="D64" s="17" t="str">
        <x:v>Anthropic</x:v>
      </x:c>
      <x:c r="E64" s="17" t="str">
        <x:v>United States of America</x:v>
      </x:c>
      <x:c r="F64" s="17" t="n">
        <x:v>46070</x:v>
      </x:c>
      <x:c r="G64" s="17" t="str">
        <x:v>API access</x:v>
      </x:c>
      <x:c r="H64" s="17" t="n">
        <x:v>46070</x:v>
      </x:c>
      <x:c r="I64" s="17"/>
      <x:c r="J64" s="17" t="str">
        <x:v>Likely</x:v>
      </x:c>
      <x:c r="K64" s="17"/>
      <x:c r="L64" s="17"/>
      <x:c r="M64" s="17"/>
      <x:c r="N64" s="17" t="str">
        <x:v>Claude Sonnet 4.6</x:v>
      </x:c>
      <x:c r="O64" s="17" t="str">
        <x:v>claude-sonnet-4-6</x:v>
      </x:c>
      <x:c r="P64" s="17" t="n">
        <x:v>153.18</x:v>
      </x:c>
      <x:c r="Q64" s="17" t="n">
        <x:v>149.67</x:v>
      </x:c>
      <x:c r="R64" s="17" t="n">
        <x:v>156.08</x:v>
      </x:c>
      <x:c r="S64" s="17"/>
      <x:c r="T64" s="17"/>
      <x:c r="U64" s="17"/>
      <x:c r="V64" s="17"/>
      <x:c r="W64" s="17"/>
      <x:c r="X64" s="17"/>
      <x:c r="Y64" s="17"/>
      <x:c r="Z64" s="17"/>
    </x:row>
    <x:row r="65">
      <x:c r="A65" s="17" t="str">
        <x:v>Claude Sonnet 4.6</x:v>
      </x:c>
      <x:c r="B65" s="17" t="str">
        <x:v>claude-sonnet-4-6</x:v>
      </x:c>
      <x:c r="C65" s="17" t="str">
        <x:v>Claude Sonnet 4.6</x:v>
      </x:c>
      <x:c r="D65" s="17" t="str">
        <x:v>Anthropic</x:v>
      </x:c>
      <x:c r="E65" s="17" t="str">
        <x:v>United States of America</x:v>
      </x:c>
      <x:c r="F65" s="17" t="n">
        <x:v>46070</x:v>
      </x:c>
      <x:c r="G65" s="17" t="str">
        <x:v>API access</x:v>
      </x:c>
      <x:c r="H65" s="17" t="n">
        <x:v>46070</x:v>
      </x:c>
      <x:c r="I65" s="17"/>
      <x:c r="J65" s="17" t="str">
        <x:v>Likely</x:v>
      </x:c>
      <x:c r="K65" s="17"/>
      <x:c r="L65" s="17"/>
      <x:c r="M65" s="17"/>
      <x:c r="N65" s="17" t="str">
        <x:v>Claude Sonnet 4.6</x:v>
      </x:c>
      <x:c r="O65" s="17" t="str">
        <x:v>claude-sonnet-4-6</x:v>
      </x:c>
      <x:c r="P65" s="17" t="n">
        <x:v>153.18</x:v>
      </x:c>
      <x:c r="Q65" s="17" t="n">
        <x:v>149.67</x:v>
      </x:c>
      <x:c r="R65" s="17" t="n">
        <x:v>156.08</x:v>
      </x:c>
      <x:c r="S65" s="17"/>
      <x:c r="T65" s="17"/>
      <x:c r="U65" s="17"/>
      <x:c r="V65" s="17"/>
      <x:c r="W65" s="17"/>
      <x:c r="X65" s="17"/>
      <x:c r="Y65" s="17"/>
      <x:c r="Z65" s="17"/>
    </x:row>
    <x:row r="66">
      <x:c r="A66" s="17" t="str">
        <x:v>Claude Sonnet 4.6</x:v>
      </x:c>
      <x:c r="B66" s="17" t="str">
        <x:v>claude-sonnet-4-6_32K</x:v>
      </x:c>
      <x:c r="C66" s="17" t="str">
        <x:v>Claude Sonnet 4.6 (32k thinking)</x:v>
      </x:c>
      <x:c r="D66" s="17" t="str">
        <x:v>Anthropic</x:v>
      </x:c>
      <x:c r="E66" s="17" t="str">
        <x:v>United States of America</x:v>
      </x:c>
      <x:c r="F66" s="17" t="n">
        <x:v>46070</x:v>
      </x:c>
      <x:c r="G66" s="17" t="str">
        <x:v>API access</x:v>
      </x:c>
      <x:c r="H66" s="17" t="n">
        <x:v>46070</x:v>
      </x:c>
      <x:c r="I66" s="17"/>
      <x:c r="J66" s="17" t="str">
        <x:v>Likely</x:v>
      </x:c>
      <x:c r="K66" s="17"/>
      <x:c r="L66" s="17"/>
      <x:c r="M66" s="17"/>
      <x:c r="N66" s="17" t="str">
        <x:v>Claude Sonnet 4.6</x:v>
      </x:c>
      <x:c r="O66" s="17" t="str">
        <x:v>claude-sonnet-4-6</x:v>
      </x:c>
      <x:c r="P66" s="17" t="n">
        <x:v>153.18</x:v>
      </x:c>
      <x:c r="Q66" s="17" t="n">
        <x:v>149.67</x:v>
      </x:c>
      <x:c r="R66" s="17" t="n">
        <x:v>156.08</x:v>
      </x:c>
      <x:c r="S66" s="17"/>
      <x:c r="T66" s="17"/>
      <x:c r="U66" s="17"/>
      <x:c r="V66" s="17"/>
      <x:c r="W66" s="17"/>
      <x:c r="X66" s="17"/>
      <x:c r="Y66" s="17"/>
      <x:c r="Z66" s="17"/>
    </x:row>
    <x:row r="67">
      <x:c r="A67" s="17" t="str">
        <x:v>Claude Opus 4.6</x:v>
      </x:c>
      <x:c r="B67" s="17" t="str">
        <x:v>claude-opus-4-6_120K</x:v>
      </x:c>
      <x:c r="C67" s="17" t="str">
        <x:v>Claude Opus 4.6 (120k thinking)</x:v>
      </x:c>
      <x:c r="D67" s="17" t="str">
        <x:v>Anthropic</x:v>
      </x:c>
      <x:c r="E67" s="17" t="str">
        <x:v>United States of America</x:v>
      </x:c>
      <x:c r="F67" s="17" t="n">
        <x:v>46058</x:v>
      </x:c>
      <x:c r="G67" s="17" t="str">
        <x:v>API access</x:v>
      </x:c>
      <x:c r="H67" s="17" t="n">
        <x:v>46058</x:v>
      </x:c>
      <x:c r="I67" s="17"/>
      <x:c r="J67" s="17" t="str">
        <x:v>Likely</x:v>
      </x:c>
      <x:c r="K67" s="17"/>
      <x:c r="L67" s="17" t="str">
        <x:v>Claude Opus 4.6 (120k thinking)</x:v>
      </x:c>
      <x:c r="M67" s="17"/>
      <x:c r="N67" s="17" t="str">
        <x:v>Claude Opus 4.6</x:v>
      </x:c>
      <x:c r="O67" s="17" t="str">
        <x:v>claude-opus-4-6</x:v>
      </x:c>
      <x:c r="P67" s="17" t="n">
        <x:v>155.31</x:v>
      </x:c>
      <x:c r="Q67" s="17" t="n">
        <x:v>153.34</x:v>
      </x:c>
      <x:c r="R67" s="17" t="n">
        <x:v>157.92</x:v>
      </x:c>
      <x:c r="S67" s="17"/>
      <x:c r="T67" s="17"/>
      <x:c r="U67" s="17"/>
      <x:c r="V67" s="17"/>
      <x:c r="W67" s="17"/>
      <x:c r="X67" s="17"/>
      <x:c r="Y67" s="17"/>
      <x:c r="Z67" s="17"/>
    </x:row>
    <x:row r="68">
      <x:c r="A68" s="17" t="str">
        <x:v>GLM-5</x:v>
      </x:c>
      <x:c r="B68" s="17" t="str">
        <x:v>glm-5</x:v>
      </x:c>
      <x:c r="C68" s="17" t="str">
        <x:v>GLM-5</x:v>
      </x:c>
      <x:c r="D68" s="17" t="str">
        <x:v>Z.ai (Zhipu AI)</x:v>
      </x:c>
      <x:c r="E68" s="17" t="str">
        <x:v>China</x:v>
      </x:c>
      <x:c r="F68" s="17" t="n">
        <x:v>46064</x:v>
      </x:c>
      <x:c r="G68" s="17" t="str">
        <x:v>Open weights (unrestricted)</x:v>
      </x:c>
      <x:c r="H68" s="17" t="n">
        <x:v>46064</x:v>
      </x:c>
      <x:c r="I68" s="17"/>
      <x:c r="J68" s="17" t="str">
        <x:v>Likely</x:v>
      </x:c>
      <x:c r="K68" s="17"/>
      <x:c r="L68" s="17"/>
      <x:c r="M68" s="17"/>
      <x:c r="N68" s="17" t="str">
        <x:v>GLM-5</x:v>
      </x:c>
      <x:c r="O68" s="17" t="str">
        <x:v>glm-5</x:v>
      </x:c>
      <x:c r="P68" s="17" t="n">
        <x:v>146.39</x:v>
      </x:c>
      <x:c r="Q68" s="17" t="n">
        <x:v>144.52</x:v>
      </x:c>
      <x:c r="R68" s="17" t="n">
        <x:v>147.86</x:v>
      </x:c>
      <x:c r="S68" s="17"/>
      <x:c r="T68" s="17"/>
      <x:c r="U68" s="17"/>
      <x:c r="V68" s="17"/>
      <x:c r="W68" s="17"/>
      <x:c r="X68" s="17"/>
      <x:c r="Y68" s="17"/>
      <x:c r="Z68" s="17"/>
    </x:row>
    <x:row r="69">
      <x:c r="A69" s="17" t="str">
        <x:v>Claude Opus 4.6</x:v>
      </x:c>
      <x:c r="B69" s="17" t="str">
        <x:v>claude-opus-4-6</x:v>
      </x:c>
      <x:c r="C69" s="17" t="str">
        <x:v>Claude Opus 4.6 (no thinking)</x:v>
      </x:c>
      <x:c r="D69" s="17" t="str">
        <x:v>Anthropic</x:v>
      </x:c>
      <x:c r="E69" s="17" t="str">
        <x:v>United States of America</x:v>
      </x:c>
      <x:c r="F69" s="17" t="n">
        <x:v>46058</x:v>
      </x:c>
      <x:c r="G69" s="17" t="str">
        <x:v>API access</x:v>
      </x:c>
      <x:c r="H69" s="17" t="n">
        <x:v>46058</x:v>
      </x:c>
      <x:c r="I69" s="17"/>
      <x:c r="J69" s="17" t="str">
        <x:v>Likely</x:v>
      </x:c>
      <x:c r="K69" s="17"/>
      <x:c r="L69" s="17" t="str">
        <x:v>Claude Opus 4.6 (no thinking)</x:v>
      </x:c>
      <x:c r="M69" s="17"/>
      <x:c r="N69" s="17" t="str">
        <x:v>Claude Opus 4.6</x:v>
      </x:c>
      <x:c r="O69" s="17" t="str">
        <x:v>claude-opus-4-6</x:v>
      </x:c>
      <x:c r="P69" s="17" t="n">
        <x:v>155.31</x:v>
      </x:c>
      <x:c r="Q69" s="17" t="n">
        <x:v>153.34</x:v>
      </x:c>
      <x:c r="R69" s="17" t="n">
        <x:v>157.92</x:v>
      </x:c>
      <x:c r="S69" s="17"/>
      <x:c r="T69" s="17"/>
      <x:c r="U69" s="17"/>
      <x:c r="V69" s="17"/>
      <x:c r="W69" s="17"/>
      <x:c r="X69" s="17"/>
      <x:c r="Y69" s="17"/>
      <x:c r="Z69" s="17"/>
    </x:row>
    <x:row r="70">
      <x:c r="A70" s="17" t="str">
        <x:v>GPT-5.1</x:v>
      </x:c>
      <x:c r="B70" s="17" t="str">
        <x:v>gpt-5.1-2025-11-13_high</x:v>
      </x:c>
      <x:c r="C70" s="17" t="str">
        <x:v>GPT-5.1 (high)</x:v>
      </x:c>
      <x:c r="D70" s="17" t="str">
        <x:v>OpenAI</x:v>
      </x:c>
      <x:c r="E70" s="17" t="str">
        <x:v>United States of America</x:v>
      </x:c>
      <x:c r="F70" s="17" t="n">
        <x:v>45974</x:v>
      </x:c>
      <x:c r="G70" s="17" t="str">
        <x:v>API access</x:v>
      </x:c>
      <x:c r="H70" s="17" t="n">
        <x:v>45974</x:v>
      </x:c>
      <x:c r="I70" s="17"/>
      <x:c r="J70" s="17" t="str">
        <x:v>Unknown</x:v>
      </x:c>
      <x:c r="K70" s="17"/>
      <x:c r="L70" s="17" t="str">
        <x:v>GPT-5.1 (high)</x:v>
      </x:c>
      <x:c r="M70" s="17"/>
      <x:c r="N70" s="17" t="str">
        <x:v>GPT-5.1</x:v>
      </x:c>
      <x:c r="O70" s="17" t="str">
        <x:v>gpt-5-1</x:v>
      </x:c>
      <x:c r="P70" s="17" t="n">
        <x:v>149.72</x:v>
      </x:c>
      <x:c r="Q70" s="17" t="n">
        <x:v>148.31</x:v>
      </x:c>
      <x:c r="R70" s="17" t="n">
        <x:v>151.01</x:v>
      </x:c>
      <x:c r="S70" s="17"/>
      <x:c r="T70" s="17"/>
      <x:c r="U70" s="17"/>
      <x:c r="V70" s="17"/>
      <x:c r="W70" s="17"/>
      <x:c r="X70" s="17"/>
      <x:c r="Y70" s="17"/>
      <x:c r="Z70" s="17"/>
    </x:row>
    <x:row r="71">
      <x:c r="A71" s="17" t="str">
        <x:v>Kimi K2.5</x:v>
      </x:c>
      <x:c r="B71" s="17" t="str">
        <x:v>kimi-k2.5</x:v>
      </x:c>
      <x:c r="C71" s="17" t="str">
        <x:v>Kimi K2.5</x:v>
      </x:c>
      <x:c r="D71" s="17" t="str">
        <x:v>Moonshot</x:v>
      </x:c>
      <x:c r="E71" s="17" t="str">
        <x:v>China</x:v>
      </x:c>
      <x:c r="F71" s="17" t="n">
        <x:v>46049</x:v>
      </x:c>
      <x:c r="G71" s="17" t="str">
        <x:v>Open weights (unrestricted)</x:v>
      </x:c>
      <x:c r="H71" s="17" t="n">
        <x:v>46055</x:v>
      </x:c>
      <x:c r="I71" s="17" t="n">
        <x:v>5.8e+24</x:v>
      </x:c>
      <x:c r="J71" s="17" t="str">
        <x:v>Likely</x:v>
      </x:c>
      <x:c r="K71" s="17"/>
      <x:c r="L71" s="17"/>
      <x:c r="M71" s="17"/>
      <x:c r="N71" s="17" t="str">
        <x:v>Kimi K2.5</x:v>
      </x:c>
      <x:c r="O71" s="17" t="str">
        <x:v>kimi-k2-5</x:v>
      </x:c>
      <x:c r="P71" s="17" t="n">
        <x:v>148.24</x:v>
      </x:c>
      <x:c r="Q71" s="17" t="n">
        <x:v>146.58</x:v>
      </x:c>
      <x:c r="R71" s="17" t="n">
        <x:v>149.36</x:v>
      </x:c>
      <x:c r="S71" s="17"/>
      <x:c r="T71" s="17"/>
      <x:c r="U71" s="17"/>
      <x:c r="V71" s="17"/>
      <x:c r="W71" s="17"/>
      <x:c r="X71" s="17"/>
      <x:c r="Y71" s="17"/>
      <x:c r="Z71" s="17"/>
    </x:row>
    <x:row r="72">
      <x:c r="A72" s="17" t="str">
        <x:v>Gemini 3 Pro</x:v>
      </x:c>
      <x:c r="B72" s="17" t="str">
        <x:v>gemini-3-pro-preview</x:v>
      </x:c>
      <x:c r="C72" s="17" t="str">
        <x:v>Gemini 3 Pro Preview</x:v>
      </x:c>
      <x:c r="D72" s="17" t="str">
        <x:v>Google DeepMind</x:v>
      </x:c>
      <x:c r="E72" s="17" t="str">
        <x:v>United States of America</x:v>
      </x:c>
      <x:c r="F72" s="17" t="n">
        <x:v>45979</x:v>
      </x:c>
      <x:c r="G72" s="17" t="str">
        <x:v>API access</x:v>
      </x:c>
      <x:c r="H72" s="17" t="n">
        <x:v>45979</x:v>
      </x:c>
      <x:c r="I72" s="17"/>
      <x:c r="J72" s="17" t="str">
        <x:v>Unknown</x:v>
      </x:c>
      <x:c r="K72" s="17"/>
      <x:c r="L72" s="17" t="str">
        <x:v>Gemini 3 Pro Preview</x:v>
      </x:c>
      <x:c r="M72" s="17"/>
      <x:c r="N72" s="17" t="str">
        <x:v>Gemini 3 Pro</x:v>
      </x:c>
      <x:c r="O72" s="17" t="str">
        <x:v>gemini-3-pro</x:v>
      </x:c>
      <x:c r="P72" s="17" t="n">
        <x:v>153.24</x:v>
      </x:c>
      <x:c r="Q72" s="17" t="n">
        <x:v>151.34</x:v>
      </x:c>
      <x:c r="R72" s="17" t="n">
        <x:v>155.77</x:v>
      </x:c>
      <x:c r="S72" s="17"/>
      <x:c r="T72" s="17"/>
      <x:c r="U72" s="17"/>
      <x:c r="V72" s="17"/>
      <x:c r="W72" s="17"/>
      <x:c r="X72" s="17"/>
      <x:c r="Y72" s="17"/>
      <x:c r="Z72" s="17"/>
    </x:row>
    <x:row r="73">
      <x:c r="A73" s="17" t="str">
        <x:v>GPT-5.2</x:v>
      </x:c>
      <x:c r="B73" s="17" t="str">
        <x:v>gpt-5.2-2025-12-11_high</x:v>
      </x:c>
      <x:c r="C73" s="17" t="str">
        <x:v>GPT-5.2 (high)</x:v>
      </x:c>
      <x:c r="D73" s="17" t="str">
        <x:v>OpenAI</x:v>
      </x:c>
      <x:c r="E73" s="17" t="str">
        <x:v>United States of America</x:v>
      </x:c>
      <x:c r="F73" s="17" t="n">
        <x:v>46002</x:v>
      </x:c>
      <x:c r="G73" s="17" t="str">
        <x:v>API access</x:v>
      </x:c>
      <x:c r="H73" s="17" t="n">
        <x:v>46002</x:v>
      </x:c>
      <x:c r="I73" s="17"/>
      <x:c r="J73" s="17" t="str">
        <x:v>Unknown</x:v>
      </x:c>
      <x:c r="K73" s="17"/>
      <x:c r="L73" s="17" t="str">
        <x:v>GPT-5.2 (high)</x:v>
      </x:c>
      <x:c r="M73" s="17"/>
      <x:c r="N73" s="17" t="str">
        <x:v>GPT-5.2</x:v>
      </x:c>
      <x:c r="O73" s="17" t="str">
        <x:v>gpt-5-2</x:v>
      </x:c>
      <x:c r="P73" s="17" t="n">
        <x:v>153.7</x:v>
      </x:c>
      <x:c r="Q73" s="17" t="n">
        <x:v>152.26</x:v>
      </x:c>
      <x:c r="R73" s="17" t="n">
        <x:v>155.46</x:v>
      </x:c>
      <x:c r="S73" s="17"/>
      <x:c r="T73" s="17"/>
      <x:c r="U73" s="17"/>
      <x:c r="V73" s="17"/>
      <x:c r="W73" s="17"/>
      <x:c r="X73" s="17"/>
      <x:c r="Y73" s="17"/>
      <x:c r="Z73" s="17"/>
    </x:row>
    <x:row r="74">
      <x:c r="A74" s="17" t="str">
        <x:v>o3</x:v>
      </x:c>
      <x:c r="B74" s="17" t="str">
        <x:v>o3-2025-04-16_medium</x:v>
      </x:c>
      <x:c r="C74" s="17" t="str">
        <x:v>o3 (medium)</x:v>
      </x:c>
      <x:c r="D74" s="17" t="str">
        <x:v>OpenAI</x:v>
      </x:c>
      <x:c r="E74" s="17" t="str">
        <x:v>United States of America</x:v>
      </x:c>
      <x:c r="F74" s="17" t="n">
        <x:v>45763</x:v>
      </x:c>
      <x:c r="G74" s="17" t="str">
        <x:v>API access</x:v>
      </x:c>
      <x:c r="H74" s="17" t="n">
        <x:v>45646</x:v>
      </x:c>
      <x:c r="I74" s="17"/>
      <x:c r="J74" s="17" t="str">
        <x:v>Unknown</x:v>
      </x:c>
      <x:c r="K74" s="17" t="str">
        <x:v>OpenAI's second generation o-series reasoning model, evaluated with medium reasoning effort.</x:v>
      </x:c>
      <x:c r="L74" s="17"/>
      <x:c r="M74" s="17"/>
      <x:c r="N74" s="17" t="str">
        <x:v>o3</x:v>
      </x:c>
      <x:c r="O74" s="17" t="str">
        <x:v>o3</x:v>
      </x:c>
      <x:c r="P74" s="17" t="n">
        <x:v>147.05</x:v>
      </x:c>
      <x:c r="Q74" s="17" t="n">
        <x:v>145.11</x:v>
      </x:c>
      <x:c r="R74" s="17" t="n">
        <x:v>148.38</x:v>
      </x:c>
      <x:c r="S74" s="17"/>
      <x:c r="T74" s="17"/>
      <x:c r="U74" s="17"/>
      <x:c r="V74" s="17"/>
      <x:c r="W74" s="17"/>
      <x:c r="X74" s="17"/>
      <x:c r="Y74" s="17"/>
      <x:c r="Z74" s="17"/>
    </x:row>
    <x:row r="75">
      <x:c r="A75" s="17" t="str">
        <x:v>GPT-4o</x:v>
      </x:c>
      <x:c r="B75" s="17" t="str">
        <x:v>gpt-4o-2024-11-20</x:v>
      </x:c>
      <x:c r="C75" s="17" t="str">
        <x:v>GPT-4o (Nov 2024)</x:v>
      </x:c>
      <x:c r="D75" s="17" t="str">
        <x:v>OpenAI</x:v>
      </x:c>
      <x:c r="E75" s="17" t="str">
        <x:v>United States of America</x:v>
      </x:c>
      <x:c r="F75" s="17" t="n">
        <x:v>45616</x:v>
      </x:c>
      <x:c r="G75" s="17" t="str">
        <x:v>API access</x:v>
      </x:c>
      <x:c r="H75" s="17" t="n">
        <x:v>45425</x:v>
      </x:c>
      <x:c r="I75" s="17"/>
      <x:c r="J75" s="17" t="str">
        <x:v>Speculative</x:v>
      </x:c>
      <x:c r="K75" s="17" t="str">
        <x:v>The November 2024 version of GPT-4o, OpenAI's then-flagship multimodal language model.</x:v>
      </x:c>
      <x:c r="L75" s="17"/>
      <x:c r="M75" s="17" t="str">
        <x:v>GPT-4o (Nov 2024)</x:v>
      </x:c>
      <x:c r="N75" s="17" t="str">
        <x:v>GPT-4o (Nov 2024)</x:v>
      </x:c>
      <x:c r="O75" s="17" t="str">
        <x:v>gpt-4o-nov-2024</x:v>
      </x:c>
      <x:c r="P75" s="17" t="n">
        <x:v>129.31</x:v>
      </x:c>
      <x:c r="Q75" s="17" t="n">
        <x:v>124.23</x:v>
      </x:c>
      <x:c r="R75" s="17" t="n">
        <x:v>131.64</x:v>
      </x:c>
      <x:c r="S75" s="17"/>
      <x:c r="T75" s="17"/>
      <x:c r="U75" s="17"/>
      <x:c r="V75" s="17"/>
      <x:c r="W75" s="17"/>
      <x:c r="X75" s="17"/>
      <x:c r="Y75" s="17"/>
      <x:c r="Z75" s="17"/>
    </x:row>
    <x:row r="76">
      <x:c r="A76" s="17" t="str">
        <x:v>GPT-4.1</x:v>
      </x:c>
      <x:c r="B76" s="17" t="str">
        <x:v>gpt-4.1-2025-04-14</x:v>
      </x:c>
      <x:c r="C76" s="17" t="str">
        <x:v>GPT-4.1</x:v>
      </x:c>
      <x:c r="D76" s="17" t="str">
        <x:v>OpenAI</x:v>
      </x:c>
      <x:c r="E76" s="17" t="str">
        <x:v>United States of America</x:v>
      </x:c>
      <x:c r="F76" s="17" t="n">
        <x:v>45761</x:v>
      </x:c>
      <x:c r="G76" s="17" t="str">
        <x:v>API access</x:v>
      </x:c>
      <x:c r="H76" s="17" t="n">
        <x:v>45761</x:v>
      </x:c>
      <x:c r="I76" s="17"/>
      <x:c r="J76" s="17" t="str">
        <x:v>Unknown</x:v>
      </x:c>
      <x:c r="K76" s="17" t="str">
        <x:v>A coding-optimized GPT-4 series model from OpenAI.</x:v>
      </x:c>
      <x:c r="L76" s="17"/>
      <x:c r="M76" s="17"/>
      <x:c r="N76" s="17" t="str">
        <x:v>GPT-4.1</x:v>
      </x:c>
      <x:c r="O76" s="17" t="str">
        <x:v>gpt-4-1</x:v>
      </x:c>
      <x:c r="P76" s="17" t="n">
        <x:v>137.46</x:v>
      </x:c>
      <x:c r="Q76" s="17" t="n">
        <x:v>134.54</x:v>
      </x:c>
      <x:c r="R76" s="17" t="n">
        <x:v>139.14</x:v>
      </x:c>
      <x:c r="S76" s="17"/>
      <x:c r="T76" s="17"/>
      <x:c r="U76" s="17"/>
      <x:c r="V76" s="17"/>
      <x:c r="W76" s="17"/>
      <x:c r="X76" s="17"/>
      <x:c r="Y76" s="17"/>
      <x:c r="Z76" s="17"/>
    </x:row>
    <x:row r="77">
      <x:c r="A77" s="17" t="str">
        <x:v>Claude Opus 4.6</x:v>
      </x:c>
      <x:c r="B77" s="17" t="str">
        <x:v>claude-opus-4-6_64K</x:v>
      </x:c>
      <x:c r="C77" s="17" t="str">
        <x:v>Claude Opus 4.6 (64k thinking)</x:v>
      </x:c>
      <x:c r="D77" s="17" t="str">
        <x:v>Anthropic</x:v>
      </x:c>
      <x:c r="E77" s="17" t="str">
        <x:v>United States of America</x:v>
      </x:c>
      <x:c r="F77" s="17" t="n">
        <x:v>46058</x:v>
      </x:c>
      <x:c r="G77" s="17" t="str">
        <x:v>API access</x:v>
      </x:c>
      <x:c r="H77" s="17" t="n">
        <x:v>46058</x:v>
      </x:c>
      <x:c r="I77" s="17"/>
      <x:c r="J77" s="17" t="str">
        <x:v>Likely</x:v>
      </x:c>
      <x:c r="K77" s="17"/>
      <x:c r="L77" s="17" t="str">
        <x:v>Claude Opus 4.6 (64k thinking)</x:v>
      </x:c>
      <x:c r="M77" s="17"/>
      <x:c r="N77" s="17" t="str">
        <x:v>Claude Opus 4.6</x:v>
      </x:c>
      <x:c r="O77" s="17" t="str">
        <x:v>claude-opus-4-6</x:v>
      </x:c>
      <x:c r="P77" s="17" t="n">
        <x:v>155.31</x:v>
      </x:c>
      <x:c r="Q77" s="17" t="n">
        <x:v>153.34</x:v>
      </x:c>
      <x:c r="R77" s="17" t="n">
        <x:v>157.92</x:v>
      </x:c>
      <x:c r="S77" s="17"/>
      <x:c r="T77" s="17"/>
      <x:c r="U77" s="17"/>
      <x:c r="V77" s="17"/>
      <x:c r="W77" s="17"/>
      <x:c r="X77" s="17"/>
      <x:c r="Y77" s="17"/>
      <x:c r="Z77" s="17"/>
    </x:row>
    <x:row r="78">
      <x:c r="A78" s="17" t="str">
        <x:v>Claude Opus 4.6</x:v>
      </x:c>
      <x:c r="B78" s="17" t="str">
        <x:v>claude-opus-4-6_32K</x:v>
      </x:c>
      <x:c r="C78" s="17" t="str">
        <x:v>Claude Opus 4.6 (32k thinking)</x:v>
      </x:c>
      <x:c r="D78" s="17" t="str">
        <x:v>Anthropic</x:v>
      </x:c>
      <x:c r="E78" s="17" t="str">
        <x:v>United States of America</x:v>
      </x:c>
      <x:c r="F78" s="17" t="n">
        <x:v>46058</x:v>
      </x:c>
      <x:c r="G78" s="17" t="str">
        <x:v>API access</x:v>
      </x:c>
      <x:c r="H78" s="17" t="n">
        <x:v>46058</x:v>
      </x:c>
      <x:c r="I78" s="17"/>
      <x:c r="J78" s="17" t="str">
        <x:v>Likely</x:v>
      </x:c>
      <x:c r="K78" s="17"/>
      <x:c r="L78" s="17" t="str">
        <x:v>Claude Opus 4.6 (32k thinking)</x:v>
      </x:c>
      <x:c r="M78" s="17"/>
      <x:c r="N78" s="17" t="str">
        <x:v>Claude Opus 4.6</x:v>
      </x:c>
      <x:c r="O78" s="17" t="str">
        <x:v>claude-opus-4-6</x:v>
      </x:c>
      <x:c r="P78" s="17" t="n">
        <x:v>155.31</x:v>
      </x:c>
      <x:c r="Q78" s="17" t="n">
        <x:v>153.34</x:v>
      </x:c>
      <x:c r="R78" s="17" t="n">
        <x:v>157.92</x:v>
      </x:c>
      <x:c r="S78" s="17"/>
      <x:c r="T78" s="17"/>
      <x:c r="U78" s="17"/>
      <x:c r="V78" s="17"/>
      <x:c r="W78" s="17"/>
      <x:c r="X78" s="17"/>
      <x:c r="Y78" s="17"/>
      <x:c r="Z78" s="17"/>
    </x:row>
    <x:row r="79">
      <x:c r="A79" s="17" t="str">
        <x:v>Claude Opus 4</x:v>
      </x:c>
      <x:c r="B79" s="17" t="str">
        <x:v>claude-opus-4-20250514</x:v>
      </x:c>
      <x:c r="C79" s="17" t="str">
        <x:v>Claude Opus 4</x:v>
      </x:c>
      <x:c r="D79" s="17" t="str">
        <x:v>Anthropic</x:v>
      </x:c>
      <x:c r="E79" s="17" t="str">
        <x:v>United States of America</x:v>
      </x:c>
      <x:c r="F79" s="17" t="n">
        <x:v>45799</x:v>
      </x:c>
      <x:c r="G79" s="17" t="str">
        <x:v>API access</x:v>
      </x:c>
      <x:c r="H79" s="17" t="n">
        <x:v>45799</x:v>
      </x:c>
      <x:c r="I79" s="17"/>
      <x:c r="J79" s="17" t="str">
        <x:v>Unknown</x:v>
      </x:c>
      <x:c r="K79" s="17" t="str">
        <x:v>Anthropic's largest model in the Claude 4 series (superseded by Claude Opus 4.1).</x:v>
      </x:c>
      <x:c r="L79" s="17" t="str">
        <x:v>Claude Opus 4</x:v>
      </x:c>
      <x:c r="M79" s="17"/>
      <x:c r="N79" s="17" t="str">
        <x:v>Claude Opus 4</x:v>
      </x:c>
      <x:c r="O79" s="17" t="str">
        <x:v>claude-opus-4</x:v>
      </x:c>
      <x:c r="P79" s="17" t="n">
        <x:v>142.89</x:v>
      </x:c>
      <x:c r="Q79" s="17" t="n">
        <x:v>140.36</x:v>
      </x:c>
      <x:c r="R79" s="17" t="n">
        <x:v>144.3</x:v>
      </x:c>
      <x:c r="S79" s="17"/>
      <x:c r="T79" s="17"/>
      <x:c r="U79" s="17"/>
      <x:c r="V79" s="17"/>
      <x:c r="W79" s="17"/>
      <x:c r="X79" s="17"/>
      <x:c r="Y79" s="17"/>
      <x:c r="Z79" s="17"/>
    </x:row>
    <x:row r="80">
      <x:c r="A80" s="17" t="str">
        <x:v>Claude Opus 4.5</x:v>
      </x:c>
      <x:c r="B80" s="17" t="str">
        <x:v>claude-opus-4-5-20251101</x:v>
      </x:c>
      <x:c r="C80" s="17" t="str">
        <x:v>Claude Opus 4.5 (no thinking)</x:v>
      </x:c>
      <x:c r="D80" s="17" t="str">
        <x:v>Anthropic</x:v>
      </x:c>
      <x:c r="E80" s="17" t="str">
        <x:v>United States of America</x:v>
      </x:c>
      <x:c r="F80" s="17" t="n">
        <x:v>45985</x:v>
      </x:c>
      <x:c r="G80" s="17" t="str">
        <x:v>API access</x:v>
      </x:c>
      <x:c r="H80" s="17" t="n">
        <x:v>45985</x:v>
      </x:c>
      <x:c r="I80" s="17"/>
      <x:c r="J80" s="17" t="str">
        <x:v>Unknown</x:v>
      </x:c>
      <x:c r="K80" s="17"/>
      <x:c r="L80" s="17" t="str">
        <x:v>Claude Opus 4.5 (no thinking)</x:v>
      </x:c>
      <x:c r="M80" s="17"/>
      <x:c r="N80" s="17" t="str">
        <x:v>Claude Opus 4.5</x:v>
      </x:c>
      <x:c r="O80" s="17" t="str">
        <x:v>claude-opus-4-5</x:v>
      </x:c>
      <x:c r="P80" s="17" t="n">
        <x:v>149.53</x:v>
      </x:c>
      <x:c r="Q80" s="17" t="n">
        <x:v>147.66</x:v>
      </x:c>
      <x:c r="R80" s="17" t="n">
        <x:v>151.99</x:v>
      </x:c>
      <x:c r="S80" s="17"/>
      <x:c r="T80" s="17"/>
      <x:c r="U80" s="17"/>
      <x:c r="V80" s="17"/>
      <x:c r="W80" s="17"/>
      <x:c r="X80" s="17"/>
      <x:c r="Y80" s="17"/>
      <x:c r="Z80" s="17"/>
    </x:row>
    <x:row r="81">
      <x:c r="A81" s="17" t="str">
        <x:v>GPT-5</x:v>
      </x:c>
      <x:c r="B81" s="17" t="str">
        <x:v>gpt-5-2025-08-07_medium</x:v>
      </x:c>
      <x:c r="C81" s="17" t="str">
        <x:v>GPT-5 (medium)</x:v>
      </x:c>
      <x:c r="D81" s="17" t="str">
        <x:v>OpenAI</x:v>
      </x:c>
      <x:c r="E81" s="17" t="str">
        <x:v>United States of America</x:v>
      </x:c>
      <x:c r="F81" s="17" t="n">
        <x:v>45876</x:v>
      </x:c>
      <x:c r="G81" s="17" t="str">
        <x:v>API access</x:v>
      </x:c>
      <x:c r="H81" s="17" t="n">
        <x:v>45876</x:v>
      </x:c>
      <x:c r="I81" s="17" t="n">
        <x:v>6.6e+25</x:v>
      </x:c>
      <x:c r="J81" s="17" t="str">
        <x:v>Speculative</x:v>
      </x:c>
      <x:c r="K81" s="17" t="str">
        <x:v>OpenAI's latest flagship frontier model, benchmarked using medium reasoning effort.</x:v>
      </x:c>
      <x:c r="L81" s="17" t="str">
        <x:v>GPT-5 (medium)</x:v>
      </x:c>
      <x:c r="M81" s="17"/>
      <x:c r="N81" s="17" t="str">
        <x:v>GPT-5</x:v>
      </x:c>
      <x:c r="O81" s="17" t="str">
        <x:v>gpt-5</x:v>
      </x:c>
      <x:c r="P81" s="17" t="n">
        <x:v>150</x:v>
      </x:c>
      <x:c r="Q81" s="17"/>
      <x:c r="R81" s="17"/>
      <x:c r="S81" s="17"/>
      <x:c r="T81" s="17"/>
      <x:c r="U81" s="17"/>
      <x:c r="V81" s="17"/>
      <x:c r="W81" s="17"/>
      <x:c r="X81" s="17"/>
      <x:c r="Y81" s="17"/>
      <x:c r="Z81" s="17"/>
    </x:row>
    <x:row r="82">
      <x:c r="A82" s="17" t="str">
        <x:v>Claude 3.7 Sonnet</x:v>
      </x:c>
      <x:c r="B82" s="17" t="str">
        <x:v>claude-3-7-sonnet-20250219</x:v>
      </x:c>
      <x:c r="C82" s="17"/>
      <x:c r="D82" s="17" t="str">
        <x:v>Anthropic</x:v>
      </x:c>
      <x:c r="E82" s="17" t="str">
        <x:v>United States of America</x:v>
      </x:c>
      <x:c r="F82" s="17" t="n">
        <x:v>45712</x:v>
      </x:c>
      <x:c r="G82" s="17" t="str">
        <x:v>API access</x:v>
      </x:c>
      <x:c r="H82" s="17" t="n">
        <x:v>45712</x:v>
      </x:c>
      <x:c r="I82" s="17" t="n">
        <x:v>3.3499999999999998e+25</x:v>
      </x:c>
      <x:c r="J82" s="17" t="str">
        <x:v>Likely</x:v>
      </x:c>
      <x:c r="K82" s="17" t="str">
        <x:v>A previous flagship reasoning model from Anthropic.</x:v>
      </x:c>
      <x:c r="L82" s="17" t="str">
        <x:v>Claude 3.7 Sonnet</x:v>
      </x:c>
      <x:c r="M82" s="17"/>
      <x:c r="N82" s="17" t="str">
        <x:v>Claude 3.7 Sonnet</x:v>
      </x:c>
      <x:c r="O82" s="17" t="str">
        <x:v>claude-3-7-sonnet</x:v>
      </x:c>
      <x:c r="P82" s="17" t="n">
        <x:v>141.7</x:v>
      </x:c>
      <x:c r="Q82" s="17" t="n">
        <x:v>139.28</x:v>
      </x:c>
      <x:c r="R82" s="17" t="n">
        <x:v>143.27</x:v>
      </x:c>
      <x:c r="S82" s="17"/>
      <x:c r="T82" s="17"/>
      <x:c r="U82" s="17"/>
      <x:c r="V82" s="17"/>
      <x:c r="W82" s="17"/>
      <x:c r="X82" s="17"/>
      <x:c r="Y82" s="17"/>
      <x:c r="Z82" s="17"/>
    </x:row>
    <x:row r="83">
      <x:c r="A83" s="17" t="str">
        <x:v>Kimi K2.5</x:v>
      </x:c>
      <x:c r="B83" s="17" t="str">
        <x:v>fireworks/kimi-k2p5</x:v>
      </x:c>
      <x:c r="C83" s="17" t="str">
        <x:v>Kimi K2.5 (Fireworks)</x:v>
      </x:c>
      <x:c r="D83" s="17" t="str">
        <x:v>Moonshot</x:v>
      </x:c>
      <x:c r="E83" s="17" t="str">
        <x:v>China</x:v>
      </x:c>
      <x:c r="F83" s="17" t="n">
        <x:v>46049</x:v>
      </x:c>
      <x:c r="G83" s="17" t="str">
        <x:v>Open weights (unrestricted)</x:v>
      </x:c>
      <x:c r="H83" s="17" t="n">
        <x:v>46055</x:v>
      </x:c>
      <x:c r="I83" s="17" t="n">
        <x:v>5.8e+24</x:v>
      </x:c>
      <x:c r="J83" s="17" t="str">
        <x:v>Likely</x:v>
      </x:c>
      <x:c r="K83" s="17"/>
      <x:c r="L83" s="17"/>
      <x:c r="M83" s="17"/>
      <x:c r="N83" s="17" t="str">
        <x:v>Kimi K2.5</x:v>
      </x:c>
      <x:c r="O83" s="17" t="str">
        <x:v>kimi-k2-5</x:v>
      </x:c>
      <x:c r="P83" s="17" t="n">
        <x:v>148.24</x:v>
      </x:c>
      <x:c r="Q83" s="17" t="n">
        <x:v>146.58</x:v>
      </x:c>
      <x:c r="R83" s="17" t="n">
        <x:v>149.36</x:v>
      </x:c>
      <x:c r="S83" s="17"/>
      <x:c r="T83" s="17"/>
      <x:c r="U83" s="17"/>
      <x:c r="V83" s="17"/>
      <x:c r="W83" s="17"/>
      <x:c r="X83" s="17"/>
      <x:c r="Y83" s="17"/>
      <x:c r="Z83" s="17"/>
    </x:row>
    <x:row r="84">
      <x:c r="A84" s="17" t="str">
        <x:v>GPT-5 mini</x:v>
      </x:c>
      <x:c r="B84" s="17" t="str">
        <x:v>gpt-5-mini-2025-08-07_medium</x:v>
      </x:c>
      <x:c r="C84" s="17" t="str">
        <x:v>GPT-5 mini (medium)</x:v>
      </x:c>
      <x:c r="D84" s="17" t="str">
        <x:v>OpenAI</x:v>
      </x:c>
      <x:c r="E84" s="17" t="str">
        <x:v>United States of America</x:v>
      </x:c>
      <x:c r="F84" s="17" t="n">
        <x:v>45876</x:v>
      </x:c>
      <x:c r="G84" s="17" t="str">
        <x:v>API access</x:v>
      </x:c>
      <x:c r="H84" s="17" t="n">
        <x:v>45876</x:v>
      </x:c>
      <x:c r="I84" s="17"/>
      <x:c r="J84" s="17" t="str">
        <x:v>Unknown</x:v>
      </x:c>
      <x:c r="K84" s="17" t="str">
        <x:v>A smaller version of OpenAI's latest flagship frontier model, benchmarked using medium reasoning effort.</x:v>
      </x:c>
      <x:c r="L84" s="17" t="str">
        <x:v>GPT-5 mini (medium)</x:v>
      </x:c>
      <x:c r="M84" s="17"/>
      <x:c r="N84" s="17" t="str">
        <x:v>GPT-5 mini</x:v>
      </x:c>
      <x:c r="O84" s="17" t="str">
        <x:v>gpt-5-mini</x:v>
      </x:c>
      <x:c r="P84" s="17" t="n">
        <x:v>145.79</x:v>
      </x:c>
      <x:c r="Q84" s="17" t="n">
        <x:v>143.69</x:v>
      </x:c>
      <x:c r="R84" s="17" t="n">
        <x:v>147.21</x:v>
      </x:c>
      <x:c r="S84" s="17"/>
      <x:c r="T84" s="17"/>
      <x:c r="U84" s="17"/>
      <x:c r="V84" s="17"/>
      <x:c r="W84" s="17"/>
      <x:c r="X84" s="17"/>
      <x:c r="Y84" s="17"/>
      <x:c r="Z84" s="17"/>
    </x:row>
    <x:row r="85">
      <x:c r="A85" s="17" t="str">
        <x:v>Grok 4</x:v>
      </x:c>
      <x:c r="B85" s="17" t="str">
        <x:v>grok-4-0709</x:v>
      </x:c>
      <x:c r="C85" s="17"/>
      <x:c r="D85" s="17" t="str">
        <x:v>xAI</x:v>
      </x:c>
      <x:c r="E85" s="17" t="str">
        <x:v>United States of America</x:v>
      </x:c>
      <x:c r="F85" s="17" t="n">
        <x:v>45847</x:v>
      </x:c>
      <x:c r="G85" s="17" t="str">
        <x:v>API access</x:v>
      </x:c>
      <x:c r="H85" s="17" t="n">
        <x:v>45847</x:v>
      </x:c>
      <x:c r="I85" s="17" t="n">
        <x:v>5.0000000000001e+26</x:v>
      </x:c>
      <x:c r="J85" s="17" t="str">
        <x:v>Speculative</x:v>
      </x:c>
      <x:c r="K85" s="17"/>
      <x:c r="L85" s="17" t="str">
        <x:v>Grok 4</x:v>
      </x:c>
      <x:c r="M85" s="17"/>
      <x:c r="N85" s="17" t="str">
        <x:v>Grok 4</x:v>
      </x:c>
      <x:c r="O85" s="17" t="str">
        <x:v>grok-4</x:v>
      </x:c>
      <x:c r="P85" s="17" t="n">
        <x:v>147.04</x:v>
      </x:c>
      <x:c r="Q85" s="17" t="n">
        <x:v>144.92</x:v>
      </x:c>
      <x:c r="R85" s="17" t="n">
        <x:v>148.75</x:v>
      </x:c>
      <x:c r="S85" s="17"/>
      <x:c r="T85" s="17"/>
      <x:c r="U85" s="17"/>
      <x:c r="V85" s="17"/>
      <x:c r="W85" s="17"/>
      <x:c r="X85" s="17"/>
      <x:c r="Y85" s="17"/>
      <x:c r="Z85" s="17"/>
    </x:row>
    <x:row r="86">
      <x:c r="A86" s="17" t="str">
        <x:v>GLM-4.7</x:v>
      </x:c>
      <x:c r="B86" s="17" t="str">
        <x:v>zai-org/GLM-4.7</x:v>
      </x:c>
      <x:c r="C86" s="17" t="str">
        <x:v>GLM-4.7 (Together)</x:v>
      </x:c>
      <x:c r="D86" s="17" t="str">
        <x:v>Z.ai (Zhipu AI)</x:v>
      </x:c>
      <x:c r="E86" s="17" t="str">
        <x:v>China</x:v>
      </x:c>
      <x:c r="F86" s="17" t="n">
        <x:v>46013</x:v>
      </x:c>
      <x:c r="G86" s="17" t="str">
        <x:v>Open weights (unrestricted)</x:v>
      </x:c>
      <x:c r="H86" s="17" t="n">
        <x:v>46013</x:v>
      </x:c>
      <x:c r="I86" s="17" t="n">
        <x:v>4.42e+24</x:v>
      </x:c>
      <x:c r="J86" s="17" t="str">
        <x:v>Likely</x:v>
      </x:c>
      <x:c r="K86" s="17"/>
      <x:c r="L86" s="17"/>
      <x:c r="M86" s="17"/>
      <x:c r="N86" s="17" t="str">
        <x:v>GLM-4.7</x:v>
      </x:c>
      <x:c r="O86" s="17" t="str">
        <x:v>glm-4-7</x:v>
      </x:c>
      <x:c r="P86" s="17" t="n">
        <x:v>143.73</x:v>
      </x:c>
      <x:c r="Q86" s="17" t="n">
        <x:v>141.11</x:v>
      </x:c>
      <x:c r="R86" s="17" t="n">
        <x:v>145.38</x:v>
      </x:c>
      <x:c r="S86" s="17"/>
      <x:c r="T86" s="17"/>
      <x:c r="U86" s="17"/>
      <x:c r="V86" s="17"/>
      <x:c r="W86" s="17"/>
      <x:c r="X86" s="17"/>
      <x:c r="Y86" s="17"/>
      <x:c r="Z86" s="17"/>
    </x:row>
    <x:row r="87">
      <x:c r="A87" s="17" t="str">
        <x:v>GLM-4.7</x:v>
      </x:c>
      <x:c r="B87" s="17" t="str">
        <x:v>glm-4.7</x:v>
      </x:c>
      <x:c r="C87" s="17" t="str">
        <x:v>GLM-4.7</x:v>
      </x:c>
      <x:c r="D87" s="17" t="str">
        <x:v>Z.ai (Zhipu AI)</x:v>
      </x:c>
      <x:c r="E87" s="17" t="str">
        <x:v>China</x:v>
      </x:c>
      <x:c r="F87" s="17" t="n">
        <x:v>46013</x:v>
      </x:c>
      <x:c r="G87" s="17" t="str">
        <x:v>Open weights (unrestricted)</x:v>
      </x:c>
      <x:c r="H87" s="17" t="n">
        <x:v>46013</x:v>
      </x:c>
      <x:c r="I87" s="17" t="n">
        <x:v>4.42e+24</x:v>
      </x:c>
      <x:c r="J87" s="17" t="str">
        <x:v>Likely</x:v>
      </x:c>
      <x:c r="K87" s="17"/>
      <x:c r="L87" s="17" t="str">
        <x:v>GLM-4.7</x:v>
      </x:c>
      <x:c r="M87" s="17"/>
      <x:c r="N87" s="17" t="str">
        <x:v>GLM-4.7</x:v>
      </x:c>
      <x:c r="O87" s="17" t="str">
        <x:v>glm-4-7</x:v>
      </x:c>
      <x:c r="P87" s="17" t="n">
        <x:v>143.73</x:v>
      </x:c>
      <x:c r="Q87" s="17" t="n">
        <x:v>141.11</x:v>
      </x:c>
      <x:c r="R87" s="17" t="n">
        <x:v>145.38</x:v>
      </x:c>
      <x:c r="S87" s="17"/>
      <x:c r="T87" s="17"/>
      <x:c r="U87" s="17"/>
      <x:c r="V87" s="17"/>
      <x:c r="W87" s="17"/>
      <x:c r="X87" s="17"/>
      <x:c r="Y87" s="17"/>
      <x:c r="Z87" s="17"/>
    </x:row>
    <x:row r="88">
      <x:c r="A88" s="17" t="str">
        <x:v>GPT-5.2 Pro</x:v>
      </x:c>
      <x:c r="B88" s="17" t="str">
        <x:v>gpt-5.2-pro-2025-12-11-webapp</x:v>
      </x:c>
      <x:c r="C88" s="17" t="str">
        <x:v>GPT-5.2 Pro (web)</x:v>
      </x:c>
      <x:c r="D88" s="17" t="str">
        <x:v>OpenAI</x:v>
      </x:c>
      <x:c r="E88" s="17" t="str">
        <x:v>United States of America</x:v>
      </x:c>
      <x:c r="F88" s="17" t="n">
        <x:v>46002</x:v>
      </x:c>
      <x:c r="G88" s="17" t="str">
        <x:v>API access</x:v>
      </x:c>
      <x:c r="H88" s="17" t="n">
        <x:v>46002</x:v>
      </x:c>
      <x:c r="I88" s="17"/>
      <x:c r="J88" s="17" t="str">
        <x:v>Likely</x:v>
      </x:c>
      <x:c r="K88" s="17"/>
      <x:c r="L88" s="17" t="str">
        <x:v>GPT-5.2 Pro (Web App)</x:v>
      </x:c>
      <x:c r="M88" s="17"/>
      <x:c r="N88" s="17" t="str">
        <x:v>GPT-5.2 Pro</x:v>
      </x:c>
      <x:c r="O88" s="17" t="str">
        <x:v>gpt-5-2-pro</x:v>
      </x:c>
      <x:c r="P88" s="17" t="n">
        <x:v>154.65</x:v>
      </x:c>
      <x:c r="Q88" s="17" t="n">
        <x:v>152.88</x:v>
      </x:c>
      <x:c r="R88" s="17" t="n">
        <x:v>157.03</x:v>
      </x:c>
      <x:c r="S88" s="17"/>
      <x:c r="T88" s="17"/>
      <x:c r="U88" s="17"/>
      <x:c r="V88" s="17"/>
      <x:c r="W88" s="17"/>
      <x:c r="X88" s="17"/>
      <x:c r="Y88" s="17"/>
      <x:c r="Z88" s="17"/>
    </x:row>
    <x:row r="89">
      <x:c r="A89" s="17" t="str">
        <x:v>DeepSeek-V3.2</x:v>
      </x:c>
      <x:c r="B89" s="17" t="str">
        <x:v>fireworks/deepseek-v3p2</x:v>
      </x:c>
      <x:c r="C89" s="17" t="str">
        <x:v>DeepSeek-V3.2 (Thinking; Fireworks)</x:v>
      </x:c>
      <x:c r="D89" s="17" t="str">
        <x:v>DeepSeek</x:v>
      </x:c>
      <x:c r="E89" s="17" t="str">
        <x:v>China</x:v>
      </x:c>
      <x:c r="F89" s="17" t="n">
        <x:v>45992</x:v>
      </x:c>
      <x:c r="G89" s="17" t="str">
        <x:v>Open weights (unrestricted)</x:v>
      </x:c>
      <x:c r="H89" s="17" t="n">
        <x:v>45992</x:v>
      </x:c>
      <x:c r="I89" s="17" t="n">
        <x:v>4.1999999999999997e+24</x:v>
      </x:c>
      <x:c r="J89" s="17" t="str">
        <x:v>Likely</x:v>
      </x:c>
      <x:c r="K89" s="17"/>
      <x:c r="L89" s="17"/>
      <x:c r="M89" s="17"/>
      <x:c r="N89" s="17" t="str">
        <x:v>DeepSeek-V3.2</x:v>
      </x:c>
      <x:c r="O89" s="17" t="str">
        <x:v>deepseek-v3-2</x:v>
      </x:c>
      <x:c r="P89" s="17" t="n">
        <x:v>146.56</x:v>
      </x:c>
      <x:c r="Q89" s="17" t="n">
        <x:v>144.63</x:v>
      </x:c>
      <x:c r="R89" s="17" t="n">
        <x:v>147.62</x:v>
      </x:c>
      <x:c r="S89" s="17"/>
      <x:c r="T89" s="17"/>
      <x:c r="U89" s="17"/>
      <x:c r="V89" s="17"/>
      <x:c r="W89" s="17"/>
      <x:c r="X89" s="17"/>
      <x:c r="Y89" s="17"/>
      <x:c r="Z89" s="17"/>
    </x:row>
    <x:row r="90">
      <x:c r="A90" s="17" t="str">
        <x:v>Gemini 2.5 Flash</x:v>
      </x:c>
      <x:c r="B90" s="17" t="str">
        <x:v>gemini-2.5-flash</x:v>
      </x:c>
      <x:c r="C90" s="17"/>
      <x:c r="D90" s="17" t="str">
        <x:v>Google DeepMind</x:v>
      </x:c>
      <x:c r="E90" s="17" t="str">
        <x:v>United States of America</x:v>
      </x:c>
      <x:c r="F90" s="17" t="n">
        <x:v>45825</x:v>
      </x:c>
      <x:c r="G90" s="17" t="str">
        <x:v>API access</x:v>
      </x:c>
      <x:c r="H90" s="17" t="n">
        <x:v>45764</x:v>
      </x:c>
      <x:c r="I90" s="17"/>
      <x:c r="J90" s="17" t="str">
        <x:v>Unknown</x:v>
      </x:c>
      <x:c r="K90" s="17" t="str">
        <x:v>A small model from Google DeepMind's Gemini 2.5 series.</x:v>
      </x:c>
      <x:c r="L90" s="17" t="str">
        <x:v>Gemini 2.5 Flash (Jun 2025)</x:v>
      </x:c>
      <x:c r="M90" s="17" t="str">
        <x:v>Gemini 2.5 Flash (Jun 2025)</x:v>
      </x:c>
      <x:c r="N90" s="17" t="str">
        <x:v>Gemini 2.5 Flash (Jun 2025)</x:v>
      </x:c>
      <x:c r="O90" s="17" t="str">
        <x:v>gemini-2-5-flash-jun-2025</x:v>
      </x:c>
      <x:c r="P90" s="17" t="n">
        <x:v>140.26</x:v>
      </x:c>
      <x:c r="Q90" s="17" t="n">
        <x:v>136.94</x:v>
      </x:c>
      <x:c r="R90" s="17" t="n">
        <x:v>142</x:v>
      </x:c>
      <x:c r="S90" s="17"/>
      <x:c r="T90" s="17"/>
      <x:c r="U90" s="17"/>
      <x:c r="V90" s="17"/>
      <x:c r="W90" s="17"/>
      <x:c r="X90" s="17"/>
      <x:c r="Y90" s="17"/>
      <x:c r="Z90" s="17"/>
    </x:row>
    <x:row r="91">
      <x:c r="A91" s="17" t="str">
        <x:v>DeepSeek-V3.2</x:v>
      </x:c>
      <x:c r="B91" s="17" t="str">
        <x:v>deepseek-reasoner</x:v>
      </x:c>
      <x:c r="C91" s="17" t="str">
        <x:v>DeepSeek-V3.2 (Thinking)</x:v>
      </x:c>
      <x:c r="D91" s="17" t="str">
        <x:v>DeepSeek</x:v>
      </x:c>
      <x:c r="E91" s="17" t="str">
        <x:v>China</x:v>
      </x:c>
      <x:c r="F91" s="17" t="n">
        <x:v>45992</x:v>
      </x:c>
      <x:c r="G91" s="17" t="str">
        <x:v>Open weights (unrestricted)</x:v>
      </x:c>
      <x:c r="H91" s="17" t="n">
        <x:v>45992</x:v>
      </x:c>
      <x:c r="I91" s="17" t="n">
        <x:v>4.1999999999999997e+24</x:v>
      </x:c>
      <x:c r="J91" s="17" t="str">
        <x:v>Likely</x:v>
      </x:c>
      <x:c r="K91" s="17"/>
      <x:c r="L91" s="17"/>
      <x:c r="M91" s="17"/>
      <x:c r="N91" s="17" t="str">
        <x:v>DeepSeek-V3.2</x:v>
      </x:c>
      <x:c r="O91" s="17" t="str">
        <x:v>deepseek-v3-2</x:v>
      </x:c>
      <x:c r="P91" s="17" t="n">
        <x:v>146.56</x:v>
      </x:c>
      <x:c r="Q91" s="17" t="n">
        <x:v>144.63</x:v>
      </x:c>
      <x:c r="R91" s="17" t="n">
        <x:v>147.62</x:v>
      </x:c>
      <x:c r="S91" s="17"/>
      <x:c r="T91" s="17"/>
      <x:c r="U91" s="17"/>
      <x:c r="V91" s="17"/>
      <x:c r="W91" s="17"/>
      <x:c r="X91" s="17"/>
      <x:c r="Y91" s="17"/>
      <x:c r="Z91" s="17"/>
    </x:row>
    <x:row r="92">
      <x:c r="A92" s="17" t="str">
        <x:v>gpt-oss-120b</x:v>
      </x:c>
      <x:c r="B92" s="17" t="str">
        <x:v>openai/gpt-oss-120b_high</x:v>
      </x:c>
      <x:c r="C92" s="17"/>
      <x:c r="D92" s="17" t="str">
        <x:v>OpenAI</x:v>
      </x:c>
      <x:c r="E92" s="17" t="str">
        <x:v>United States of America</x:v>
      </x:c>
      <x:c r="F92" s="17" t="n">
        <x:v>45874</x:v>
      </x:c>
      <x:c r="G92" s="17" t="str">
        <x:v>Open weights (unrestricted)</x:v>
      </x:c>
      <x:c r="H92" s="17" t="n">
        <x:v>45874</x:v>
      </x:c>
      <x:c r="I92" s="17" t="n">
        <x:v>4.94e+24</x:v>
      </x:c>
      <x:c r="J92" s="17" t="str">
        <x:v>Confident</x:v>
      </x:c>
      <x:c r="K92" s="17"/>
      <x:c r="L92" s="17" t="str">
        <x:v>gpt-oss-120b (high)</x:v>
      </x:c>
      <x:c r="M92" s="17"/>
      <x:c r="N92" s="17" t="str">
        <x:v>gpt-oss-120b</x:v>
      </x:c>
      <x:c r="O92" s="17" t="str">
        <x:v>gpt-oss-120b</x:v>
      </x:c>
      <x:c r="P92" s="17" t="n">
        <x:v>140.57</x:v>
      </x:c>
      <x:c r="Q92" s="17" t="n">
        <x:v>136.18</x:v>
      </x:c>
      <x:c r="R92" s="17" t="n">
        <x:v>143.08</x:v>
      </x:c>
      <x:c r="S92" s="17"/>
      <x:c r="T92" s="17"/>
      <x:c r="U92" s="17"/>
      <x:c r="V92" s="17"/>
      <x:c r="W92" s="17"/>
      <x:c r="X92" s="17"/>
      <x:c r="Y92" s="17"/>
      <x:c r="Z92" s="17"/>
    </x:row>
    <x:row r="93">
      <x:c r="A93" s="17" t="str">
        <x:v>Qwen3-235B-A22B (Jul 2025)</x:v>
      </x:c>
      <x:c r="B93" s="17" t="str">
        <x:v>Qwen3-235B-A22B-Thinking-2507</x:v>
      </x:c>
      <x:c r="C93" s="17"/>
      <x:c r="D93" s="17" t="str">
        <x:v>Alibaba</x:v>
      </x:c>
      <x:c r="E93" s="17" t="str">
        <x:v>China</x:v>
      </x:c>
      <x:c r="F93" s="17" t="n">
        <x:v>45863</x:v>
      </x:c>
      <x:c r="G93" s="17" t="str">
        <x:v>Open weights (unrestricted)</x:v>
      </x:c>
      <x:c r="H93" s="17" t="n">
        <x:v>45863</x:v>
      </x:c>
      <x:c r="I93" s="17" t="n">
        <x:v>4.752e+24</x:v>
      </x:c>
      <x:c r="J93" s="17" t="str">
        <x:v>Likely</x:v>
      </x:c>
      <x:c r="K93" s="17" t="str">
        <x:v>A 22 billion active (235 billion total)-parameter mixture-of-experts reasoning model in the Qwen 3 series.</x:v>
      </x:c>
      <x:c r="L93" s="17"/>
      <x:c r="M93" s="17" t="str">
        <x:v>Qwen3-235B-A22B-Thinking (Jul 2025)</x:v>
      </x:c>
      <x:c r="N93" s="17" t="str">
        <x:v>Qwen3-235B-A22B-Thinking (Jul 2025)</x:v>
      </x:c>
      <x:c r="O93" s="17" t="str">
        <x:v>qwen3-235b-a22b-thinking-jul-2025</x:v>
      </x:c>
      <x:c r="P93" s="17" t="n">
        <x:v>144.78</x:v>
      </x:c>
      <x:c r="Q93" s="17" t="n">
        <x:v>142.35</x:v>
      </x:c>
      <x:c r="R93" s="17" t="n">
        <x:v>147.4</x:v>
      </x:c>
      <x:c r="S93" s="17"/>
      <x:c r="T93" s="17"/>
      <x:c r="U93" s="17"/>
      <x:c r="V93" s="17"/>
      <x:c r="W93" s="17"/>
      <x:c r="X93" s="17"/>
      <x:c r="Y93" s="17"/>
      <x:c r="Z93" s="17"/>
    </x:row>
    <x:row r="94">
      <x:c r="A94" s="17" t="str">
        <x:v>GPT-5.2</x:v>
      </x:c>
      <x:c r="B94" s="17" t="str">
        <x:v>gpt-5.2-2025-12-11_medium</x:v>
      </x:c>
      <x:c r="C94" s="17" t="str">
        <x:v>GPT-5.2 (medium)</x:v>
      </x:c>
      <x:c r="D94" s="17" t="str">
        <x:v>OpenAI</x:v>
      </x:c>
      <x:c r="E94" s="17" t="str">
        <x:v>United States of America</x:v>
      </x:c>
      <x:c r="F94" s="17" t="n">
        <x:v>46002</x:v>
      </x:c>
      <x:c r="G94" s="17" t="str">
        <x:v>API access</x:v>
      </x:c>
      <x:c r="H94" s="17" t="n">
        <x:v>46002</x:v>
      </x:c>
      <x:c r="I94" s="17"/>
      <x:c r="J94" s="17" t="str">
        <x:v>Unknown</x:v>
      </x:c>
      <x:c r="K94" s="17"/>
      <x:c r="L94" s="17" t="str">
        <x:v>GPT-5.2 (medium)</x:v>
      </x:c>
      <x:c r="M94" s="17"/>
      <x:c r="N94" s="17" t="str">
        <x:v>GPT-5.2</x:v>
      </x:c>
      <x:c r="O94" s="17" t="str">
        <x:v>gpt-5-2</x:v>
      </x:c>
      <x:c r="P94" s="17" t="n">
        <x:v>153.7</x:v>
      </x:c>
      <x:c r="Q94" s="17" t="n">
        <x:v>152.26</x:v>
      </x:c>
      <x:c r="R94" s="17" t="n">
        <x:v>155.46</x:v>
      </x:c>
      <x:c r="S94" s="17"/>
      <x:c r="T94" s="17"/>
      <x:c r="U94" s="17"/>
      <x:c r="V94" s="17"/>
      <x:c r="W94" s="17"/>
      <x:c r="X94" s="17"/>
      <x:c r="Y94" s="17"/>
      <x:c r="Z94" s="17"/>
    </x:row>
    <x:row r="95">
      <x:c r="A95" s="17" t="str">
        <x:v>GPT-5.2</x:v>
      </x:c>
      <x:c r="B95" s="17" t="str">
        <x:v>gpt-5.2-2025-12-11_low</x:v>
      </x:c>
      <x:c r="C95" s="17" t="str">
        <x:v>GPT-5.2 (low)</x:v>
      </x:c>
      <x:c r="D95" s="17" t="str">
        <x:v>OpenAI</x:v>
      </x:c>
      <x:c r="E95" s="17" t="str">
        <x:v>United States of America</x:v>
      </x:c>
      <x:c r="F95" s="17" t="n">
        <x:v>46002</x:v>
      </x:c>
      <x:c r="G95" s="17" t="str">
        <x:v>API access</x:v>
      </x:c>
      <x:c r="H95" s="17" t="n">
        <x:v>46002</x:v>
      </x:c>
      <x:c r="I95" s="17"/>
      <x:c r="J95" s="17" t="str">
        <x:v>Unknown</x:v>
      </x:c>
      <x:c r="K95" s="17"/>
      <x:c r="L95" s="17" t="str">
        <x:v>GPT-5.2 (low)</x:v>
      </x:c>
      <x:c r="M95" s="17"/>
      <x:c r="N95" s="17" t="str">
        <x:v>GPT-5.2</x:v>
      </x:c>
      <x:c r="O95" s="17" t="str">
        <x:v>gpt-5-2</x:v>
      </x:c>
      <x:c r="P95" s="17" t="n">
        <x:v>153.7</x:v>
      </x:c>
      <x:c r="Q95" s="17" t="n">
        <x:v>152.26</x:v>
      </x:c>
      <x:c r="R95" s="17" t="n">
        <x:v>155.46</x:v>
      </x:c>
      <x:c r="S95" s="17"/>
      <x:c r="T95" s="17"/>
      <x:c r="U95" s="17"/>
      <x:c r="V95" s="17"/>
      <x:c r="W95" s="17"/>
      <x:c r="X95" s="17"/>
      <x:c r="Y95" s="17"/>
      <x:c r="Z95" s="17"/>
    </x:row>
    <x:row r="96">
      <x:c r="A96" s="17" t="str">
        <x:v>Qwen3-235B-A22B (Jul 2025)</x:v>
      </x:c>
      <x:c r="B96" s="17" t="str">
        <x:v>Qwen/Qwen3-235B-A22B-Thinking-2507</x:v>
      </x:c>
      <x:c r="C96" s="17" t="str">
        <x:v>Qwen3-235B-A22B-Thinking-2507</x:v>
      </x:c>
      <x:c r="D96" s="17" t="str">
        <x:v>Alibaba</x:v>
      </x:c>
      <x:c r="E96" s="17" t="str">
        <x:v>China</x:v>
      </x:c>
      <x:c r="F96" s="17" t="n">
        <x:v>45863</x:v>
      </x:c>
      <x:c r="G96" s="17" t="str">
        <x:v>Open weights (unrestricted)</x:v>
      </x:c>
      <x:c r="H96" s="17" t="n">
        <x:v>45863</x:v>
      </x:c>
      <x:c r="I96" s="17" t="n">
        <x:v>4.752e+24</x:v>
      </x:c>
      <x:c r="J96" s="17" t="str">
        <x:v>Likely</x:v>
      </x:c>
      <x:c r="K96" s="17"/>
      <x:c r="L96" s="17"/>
      <x:c r="M96" s="17" t="str">
        <x:v>Qwen3-235B-A22B-Thinking (Jul 2025)</x:v>
      </x:c>
      <x:c r="N96" s="17" t="str">
        <x:v>Qwen3-235B-A22B-Thinking (Jul 2025)</x:v>
      </x:c>
      <x:c r="O96" s="17" t="str">
        <x:v>qwen3-235b-a22b-thinking-jul-2025</x:v>
      </x:c>
      <x:c r="P96" s="17" t="n">
        <x:v>144.78</x:v>
      </x:c>
      <x:c r="Q96" s="17" t="n">
        <x:v>142.35</x:v>
      </x:c>
      <x:c r="R96" s="17" t="n">
        <x:v>147.4</x:v>
      </x:c>
      <x:c r="S96" s="17"/>
      <x:c r="T96" s="17"/>
      <x:c r="U96" s="17"/>
      <x:c r="V96" s="17"/>
      <x:c r="W96" s="17"/>
      <x:c r="X96" s="17"/>
      <x:c r="Y96" s="17"/>
      <x:c r="Z96" s="17"/>
    </x:row>
    <x:row r="97">
      <x:c r="A97" s="17" t="str">
        <x:v>Qwen3-Max</x:v>
      </x:c>
      <x:c r="B97" s="17" t="str">
        <x:v>qwen3-max-2025-09-23</x:v>
      </x:c>
      <x:c r="C97" s="17" t="str">
        <x:v>Qwen3-Max-Instruct</x:v>
      </x:c>
      <x:c r="D97" s="17" t="str">
        <x:v>Alibaba</x:v>
      </x:c>
      <x:c r="E97" s="17" t="str">
        <x:v>China</x:v>
      </x:c>
      <x:c r="F97" s="17" t="n">
        <x:v>45924</x:v>
      </x:c>
      <x:c r="G97" s="17" t="str">
        <x:v>API access</x:v>
      </x:c>
      <x:c r="H97" s="17" t="n">
        <x:v>45905</x:v>
      </x:c>
      <x:c r="I97" s="17" t="n">
        <x:v>1.512e+25</x:v>
      </x:c>
      <x:c r="J97" s="17" t="str">
        <x:v>Speculative</x:v>
      </x:c>
      <x:c r="K97" s="17" t="str">
        <x:v>A 1-trillion total parameter scale model in the Qwen 3 series. </x:v>
      </x:c>
      <x:c r="L97" s="17" t="str">
        <x:v>Qwen3 Max</x:v>
      </x:c>
      <x:c r="M97" s="17"/>
      <x:c r="N97" s="17" t="str">
        <x:v>Qwen3-Max</x:v>
      </x:c>
      <x:c r="O97" s="17" t="str">
        <x:v>qwen3-max</x:v>
      </x:c>
      <x:c r="P97" s="17" t="n">
        <x:v>143.95</x:v>
      </x:c>
      <x:c r="Q97" s="17" t="n">
        <x:v>140.4</x:v>
      </x:c>
      <x:c r="R97" s="17" t="n">
        <x:v>155.83</x:v>
      </x:c>
      <x:c r="S97" s="17"/>
      <x:c r="T97" s="17"/>
      <x:c r="U97" s="17"/>
      <x:c r="V97" s="17"/>
      <x:c r="W97" s="17"/>
      <x:c r="X97" s="17"/>
      <x:c r="Y97" s="17"/>
      <x:c r="Z97" s="17"/>
    </x:row>
    <x:row r="98">
      <x:c r="A98" s="17" t="str">
        <x:v>Kimi K2 Thinking</x:v>
      </x:c>
      <x:c r="B98" s="17" t="str">
        <x:v>kimi-k2-thinking-turbo</x:v>
      </x:c>
      <x:c r="C98" s="17" t="str">
        <x:v>Kimi K2 Thinking Turbo</x:v>
      </x:c>
      <x:c r="D98" s="17" t="str">
        <x:v>Moonshot</x:v>
      </x:c>
      <x:c r="E98" s="17" t="str">
        <x:v>China</x:v>
      </x:c>
      <x:c r="F98" s="17" t="n">
        <x:v>45967</x:v>
      </x:c>
      <x:c r="G98" s="17" t="str">
        <x:v>Open weights (restricted use)</x:v>
      </x:c>
      <x:c r="H98" s="17" t="n">
        <x:v>45967</x:v>
      </x:c>
      <x:c r="I98" s="17" t="n">
        <x:v>4.1999999999999997e+24</x:v>
      </x:c>
      <x:c r="J98" s="17" t="str">
        <x:v>Likely</x:v>
      </x:c>
      <x:c r="K98" s="17"/>
      <x:c r="L98" s="17"/>
      <x:c r="M98" s="17"/>
      <x:c r="N98" s="17" t="str">
        <x:v>Kimi K2 Thinking</x:v>
      </x:c>
      <x:c r="O98" s="17" t="str">
        <x:v>kimi-k2-thinking</x:v>
      </x:c>
      <x:c r="P98" s="17" t="n">
        <x:v>146.01</x:v>
      </x:c>
      <x:c r="Q98" s="17" t="n">
        <x:v>143.68</x:v>
      </x:c>
      <x:c r="R98" s="17" t="n">
        <x:v>147.44</x:v>
      </x:c>
      <x:c r="S98" s="17"/>
      <x:c r="T98" s="17"/>
      <x:c r="U98" s="17"/>
      <x:c r="V98" s="17"/>
      <x:c r="W98" s="17"/>
      <x:c r="X98" s="17"/>
      <x:c r="Y98" s="17"/>
      <x:c r="Z98" s="17"/>
    </x:row>
    <x:row r="99">
      <x:c r="A99" s="17" t="str">
        <x:v>Claude Sonnet 4.5</x:v>
      </x:c>
      <x:c r="B99" s="17" t="str">
        <x:v>claude-sonnet-4-5-20250929_59K</x:v>
      </x:c>
      <x:c r="C99" s="17" t="str">
        <x:v>Claude Sonnet 4.5 (59k thinking)</x:v>
      </x:c>
      <x:c r="D99" s="17" t="str">
        <x:v>Anthropic</x:v>
      </x:c>
      <x:c r="E99" s="17" t="str">
        <x:v>United States of America</x:v>
      </x:c>
      <x:c r="F99" s="17" t="n">
        <x:v>45929</x:v>
      </x:c>
      <x:c r="G99" s="17" t="str">
        <x:v>API access</x:v>
      </x:c>
      <x:c r="H99" s="17" t="n">
        <x:v>45929</x:v>
      </x:c>
      <x:c r="I99" s="17"/>
      <x:c r="J99" s="17" t="str">
        <x:v>Unknown</x:v>
      </x:c>
      <x:c r="K99" s="17"/>
      <x:c r="L99" s="17" t="str">
        <x:v>Claude Sonnet 4.5 (59k thinking)</x:v>
      </x:c>
      <x:c r="M99" s="17"/>
      <x:c r="N99" s="17" t="str">
        <x:v>Claude Sonnet 4.5</x:v>
      </x:c>
      <x:c r="O99" s="17" t="str">
        <x:v>claude-sonnet-4-5</x:v>
      </x:c>
      <x:c r="P99" s="17" t="n">
        <x:v>146.75</x:v>
      </x:c>
      <x:c r="Q99" s="17" t="n">
        <x:v>144.71</x:v>
      </x:c>
      <x:c r="R99" s="17" t="n">
        <x:v>148.07</x:v>
      </x:c>
      <x:c r="S99" s="17"/>
      <x:c r="T99" s="17"/>
      <x:c r="U99" s="17"/>
      <x:c r="V99" s="17"/>
      <x:c r="W99" s="17"/>
      <x:c r="X99" s="17"/>
      <x:c r="Y99" s="17"/>
      <x:c r="Z99" s="17"/>
    </x:row>
    <x:row r="100">
      <x:c r="A100" s="17" t="str">
        <x:v>Claude Opus 4.1</x:v>
      </x:c>
      <x:c r="B100" s="17" t="str">
        <x:v>claude-opus-4-1-20250805_27K</x:v>
      </x:c>
      <x:c r="C100" s="17"/>
      <x:c r="D100" s="17" t="str">
        <x:v>Anthropic</x:v>
      </x:c>
      <x:c r="E100" s="17" t="str">
        <x:v>United States of America</x:v>
      </x:c>
      <x:c r="F100" s="17" t="n">
        <x:v>45874</x:v>
      </x:c>
      <x:c r="G100" s="17" t="str">
        <x:v>API access</x:v>
      </x:c>
      <x:c r="H100" s="17" t="n">
        <x:v>45874</x:v>
      </x:c>
      <x:c r="I100" s="17"/>
      <x:c r="J100" s="17" t="str">
        <x:v>Unknown</x:v>
      </x:c>
      <x:c r="K100" s="17" t="str">
        <x:v>Anthropic’s largest flagship model, benchmarked with up to 27,000 reasoning tokens.</x:v>
      </x:c>
      <x:c r="L100" s="17" t="str">
        <x:v>Claude Opus 4.1 (27k thinking)</x:v>
      </x:c>
      <x:c r="M100" s="17"/>
      <x:c r="N100" s="17" t="str">
        <x:v>Claude Opus 4.1</x:v>
      </x:c>
      <x:c r="O100" s="17" t="str">
        <x:v>claude-opus-4-1</x:v>
      </x:c>
      <x:c r="P100" s="17" t="n">
        <x:v>144.21</x:v>
      </x:c>
      <x:c r="Q100" s="17" t="n">
        <x:v>141.74</x:v>
      </x:c>
      <x:c r="R100" s="17" t="n">
        <x:v>146.36</x:v>
      </x:c>
      <x:c r="S100" s="17"/>
      <x:c r="T100" s="17"/>
      <x:c r="U100" s="17"/>
      <x:c r="V100" s="17"/>
      <x:c r="W100" s="17"/>
      <x:c r="X100" s="17"/>
      <x:c r="Y100" s="17"/>
      <x:c r="Z100" s="17"/>
    </x:row>
    <x:row r="101">
      <x:c r="A101" s="17" t="str">
        <x:v>Claude Haiku 4.5</x:v>
      </x:c>
      <x:c r="B101" s="17" t="str">
        <x:v>claude-haiku-4-5-20251001_32K</x:v>
      </x:c>
      <x:c r="C101" s="17"/>
      <x:c r="D101" s="17" t="str">
        <x:v>Anthropic</x:v>
      </x:c>
      <x:c r="E101" s="17" t="str">
        <x:v>United States of America</x:v>
      </x:c>
      <x:c r="F101" s="17" t="n">
        <x:v>45945</x:v>
      </x:c>
      <x:c r="G101" s="17" t="str">
        <x:v>API access</x:v>
      </x:c>
      <x:c r="H101" s="17" t="n">
        <x:v>45945</x:v>
      </x:c>
      <x:c r="I101" s="17"/>
      <x:c r="J101" s="17" t="str">
        <x:v>Unknown</x:v>
      </x:c>
      <x:c r="K101" s="17"/>
      <x:c r="L101" s="17" t="str">
        <x:v>Claude Haiku 4.5 (32k thinking)</x:v>
      </x:c>
      <x:c r="M101" s="17"/>
      <x:c r="N101" s="17" t="str">
        <x:v>Claude Haiku 4.5</x:v>
      </x:c>
      <x:c r="O101" s="17" t="str">
        <x:v>claude-haiku-4-5</x:v>
      </x:c>
      <x:c r="P101" s="17" t="n">
        <x:v>142.86</x:v>
      </x:c>
      <x:c r="Q101" s="17" t="n">
        <x:v>139.6</x:v>
      </x:c>
      <x:c r="R101" s="17" t="n">
        <x:v>144.62</x:v>
      </x:c>
      <x:c r="S101" s="17"/>
      <x:c r="T101" s="17"/>
      <x:c r="U101" s="17"/>
      <x:c r="V101" s="17"/>
      <x:c r="W101" s="17"/>
      <x:c r="X101" s="17"/>
      <x:c r="Y101" s="17"/>
      <x:c r="Z101" s="17"/>
    </x:row>
    <x:row r="102">
      <x:c r="A102" s="17" t="str">
        <x:v>o3</x:v>
      </x:c>
      <x:c r="B102" s="17" t="str">
        <x:v>o3-2025-04-16_high</x:v>
      </x:c>
      <x:c r="C102" s="17" t="str">
        <x:v>o3 (high)</x:v>
      </x:c>
      <x:c r="D102" s="17" t="str">
        <x:v>OpenAI</x:v>
      </x:c>
      <x:c r="E102" s="17" t="str">
        <x:v>United States of America</x:v>
      </x:c>
      <x:c r="F102" s="17" t="n">
        <x:v>45763</x:v>
      </x:c>
      <x:c r="G102" s="17" t="str">
        <x:v>API access</x:v>
      </x:c>
      <x:c r="H102" s="17" t="n">
        <x:v>45646</x:v>
      </x:c>
      <x:c r="I102" s="17"/>
      <x:c r="J102" s="17" t="str">
        <x:v>Unknown</x:v>
      </x:c>
      <x:c r="K102" s="17" t="str">
        <x:v>OpenAI's second generation o-series reasoning model, evaluated with high reasoning effort.</x:v>
      </x:c>
      <x:c r="L102" s="17"/>
      <x:c r="M102" s="17"/>
      <x:c r="N102" s="17" t="str">
        <x:v>o3</x:v>
      </x:c>
      <x:c r="O102" s="17" t="str">
        <x:v>o3</x:v>
      </x:c>
      <x:c r="P102" s="17" t="n">
        <x:v>147.05</x:v>
      </x:c>
      <x:c r="Q102" s="17" t="n">
        <x:v>145.11</x:v>
      </x:c>
      <x:c r="R102" s="17" t="n">
        <x:v>148.38</x:v>
      </x:c>
      <x:c r="S102" s="17"/>
      <x:c r="T102" s="17"/>
      <x:c r="U102" s="17"/>
      <x:c r="V102" s="17"/>
      <x:c r="W102" s="17"/>
      <x:c r="X102" s="17"/>
      <x:c r="Y102" s="17"/>
      <x:c r="Z102" s="17"/>
    </x:row>
    <x:row r="103">
      <x:c r="A103" s="17" t="str">
        <x:v>Grok-3 mini</x:v>
      </x:c>
      <x:c r="B103" s="17" t="str">
        <x:v>grok-3-mini-beta_high</x:v>
      </x:c>
      <x:c r="C103" s="17"/>
      <x:c r="D103" s="17" t="str">
        <x:v>xAI</x:v>
      </x:c>
      <x:c r="E103" s="17" t="str">
        <x:v>United States of America</x:v>
      </x:c>
      <x:c r="F103" s="17" t="n">
        <x:v>45756</x:v>
      </x:c>
      <x:c r="G103" s="17" t="str">
        <x:v>API access</x:v>
      </x:c>
      <x:c r="H103" s="17" t="n">
        <x:v>45707</x:v>
      </x:c>
      <x:c r="I103" s="17"/>
      <x:c r="J103" s="17" t="str">
        <x:v>Unknown</x:v>
      </x:c>
      <x:c r="K103" s="17" t="str">
        <x:v>A beta release of a smaller version of XAI's third generation Grok model, evaluated with high reasoning effort.</x:v>
      </x:c>
      <x:c r="L103" s="17"/>
      <x:c r="M103" s="17"/>
      <x:c r="N103" s="17" t="str">
        <x:v>Grok-3 mini</x:v>
      </x:c>
      <x:c r="O103" s="17" t="str">
        <x:v>grok-3-mini</x:v>
      </x:c>
      <x:c r="P103" s="17" t="n">
        <x:v>141.01</x:v>
      </x:c>
      <x:c r="Q103" s="17" t="n">
        <x:v>137.89</x:v>
      </x:c>
      <x:c r="R103" s="17" t="n">
        <x:v>142.63</x:v>
      </x:c>
      <x:c r="S103" s="17"/>
      <x:c r="T103" s="17"/>
      <x:c r="U103" s="17"/>
      <x:c r="V103" s="17"/>
      <x:c r="W103" s="17"/>
      <x:c r="X103" s="17"/>
      <x:c r="Y103" s="17"/>
      <x:c r="Z103" s="17"/>
    </x:row>
    <x:row r="104">
      <x:c r="A104" s="17" t="str">
        <x:v>Kimi K2 Thinking</x:v>
      </x:c>
      <x:c r="B104" s="17" t="str">
        <x:v>moonshotai/Kimi-K2-Thinking</x:v>
      </x:c>
      <x:c r="C104" s="17" t="str">
        <x:v>Kimi K2 Thinking (Together)</x:v>
      </x:c>
      <x:c r="D104" s="17" t="str">
        <x:v>Moonshot</x:v>
      </x:c>
      <x:c r="E104" s="17" t="str">
        <x:v>China</x:v>
      </x:c>
      <x:c r="F104" s="17" t="n">
        <x:v>45967</x:v>
      </x:c>
      <x:c r="G104" s="17" t="str">
        <x:v>Open weights (restricted use)</x:v>
      </x:c>
      <x:c r="H104" s="17" t="n">
        <x:v>45967</x:v>
      </x:c>
      <x:c r="I104" s="17" t="n">
        <x:v>4.1999999999999997e+24</x:v>
      </x:c>
      <x:c r="J104" s="17" t="str">
        <x:v>Likely</x:v>
      </x:c>
      <x:c r="K104" s="17"/>
      <x:c r="L104" s="17"/>
      <x:c r="M104" s="17"/>
      <x:c r="N104" s="17" t="str">
        <x:v>Kimi K2 Thinking</x:v>
      </x:c>
      <x:c r="O104" s="17" t="str">
        <x:v>kimi-k2-thinking</x:v>
      </x:c>
      <x:c r="P104" s="17" t="n">
        <x:v>146.01</x:v>
      </x:c>
      <x:c r="Q104" s="17" t="n">
        <x:v>143.68</x:v>
      </x:c>
      <x:c r="R104" s="17" t="n">
        <x:v>147.44</x:v>
      </x:c>
      <x:c r="S104" s="17"/>
      <x:c r="T104" s="17"/>
      <x:c r="U104" s="17"/>
      <x:c r="V104" s="17"/>
      <x:c r="W104" s="17"/>
      <x:c r="X104" s="17"/>
      <x:c r="Y104" s="17"/>
      <x:c r="Z104" s="17"/>
    </x:row>
    <x:row r="105">
      <x:c r="A105" s="17" t="str">
        <x:v>GLM-4.6</x:v>
      </x:c>
      <x:c r="B105" s="17" t="str">
        <x:v>zai-org/GLM-4.6</x:v>
      </x:c>
      <x:c r="C105" s="17" t="str">
        <x:v>GLM-4.6 (Together)</x:v>
      </x:c>
      <x:c r="D105" s="17" t="str">
        <x:v>Z.ai (Zhipu AI),Tsinghua University</x:v>
      </x:c>
      <x:c r="E105" s="17" t="str">
        <x:v>China</x:v>
      </x:c>
      <x:c r="F105" s="17" t="n">
        <x:v>45930</x:v>
      </x:c>
      <x:c r="G105" s="17" t="str">
        <x:v>Open weights (unrestricted)</x:v>
      </x:c>
      <x:c r="H105" s="17" t="n">
        <x:v>45930</x:v>
      </x:c>
      <x:c r="I105" s="17" t="n">
        <x:v>4.42e+24</x:v>
      </x:c>
      <x:c r="J105" s="17" t="str">
        <x:v>Likely</x:v>
      </x:c>
      <x:c r="K105" s="17"/>
      <x:c r="L105" s="17"/>
      <x:c r="M105" s="17"/>
      <x:c r="N105" s="17" t="str">
        <x:v>GLM-4.6</x:v>
      </x:c>
      <x:c r="O105" s="17" t="str">
        <x:v>glm-4-6</x:v>
      </x:c>
      <x:c r="P105" s="17" t="n">
        <x:v>140.95</x:v>
      </x:c>
      <x:c r="Q105" s="17" t="n">
        <x:v>136.28</x:v>
      </x:c>
      <x:c r="R105" s="17" t="n">
        <x:v>142.51</x:v>
      </x:c>
      <x:c r="S105" s="17"/>
      <x:c r="T105" s="17"/>
      <x:c r="U105" s="17"/>
      <x:c r="V105" s="17"/>
      <x:c r="W105" s="17"/>
      <x:c r="X105" s="17"/>
      <x:c r="Y105" s="17"/>
      <x:c r="Z105" s="17"/>
    </x:row>
    <x:row r="106">
      <x:c r="A106" s="17" t="str">
        <x:v>DeepSeek-R1 (May 2025)</x:v>
      </x:c>
      <x:c r="B106" s="17" t="str">
        <x:v>DeepSeek-R1-0528</x:v>
      </x:c>
      <x:c r="C106" s="17" t="str">
        <x:v>DeepSeek-R1 (May 2025)</x:v>
      </x:c>
      <x:c r="D106" s="17" t="str">
        <x:v>DeepSeek</x:v>
      </x:c>
      <x:c r="E106" s="17" t="str">
        <x:v>China</x:v>
      </x:c>
      <x:c r="F106" s="17" t="n">
        <x:v>45805</x:v>
      </x:c>
      <x:c r="G106" s="17" t="str">
        <x:v>Open weights (unrestricted)</x:v>
      </x:c>
      <x:c r="H106" s="17" t="n">
        <x:v>45805</x:v>
      </x:c>
      <x:c r="I106" s="17" t="n">
        <x:v>4.020010000000001e+24</x:v>
      </x:c>
      <x:c r="J106" s="17" t="str">
        <x:v>Confident</x:v>
      </x:c>
      <x:c r="K106" s="17" t="str">
        <x:v>An updated May 2025 version of DeepSeek's reasoning model, R1.</x:v>
      </x:c>
      <x:c r="L106" s="17" t="str">
        <x:v>DeepSeek-R1 (May 2025)</x:v>
      </x:c>
      <x:c r="M106" s="17"/>
      <x:c r="N106" s="17" t="str">
        <x:v>DeepSeek-R1 (May 2025)</x:v>
      </x:c>
      <x:c r="O106" s="17" t="str">
        <x:v>deepseek-r1-may-2025</x:v>
      </x:c>
      <x:c r="P106" s="17" t="n">
        <x:v>142</x:v>
      </x:c>
      <x:c r="Q106" s="17" t="n">
        <x:v>139.66</x:v>
      </x:c>
      <x:c r="R106" s="17" t="n">
        <x:v>143.43</x:v>
      </x:c>
      <x:c r="S106" s="17"/>
      <x:c r="T106" s="17"/>
      <x:c r="U106" s="17"/>
      <x:c r="V106" s="17"/>
      <x:c r="W106" s="17"/>
      <x:c r="X106" s="17"/>
      <x:c r="Y106" s="17"/>
      <x:c r="Z106" s="17"/>
    </x:row>
    <x:row r="107">
      <x:c r="A107" s="17" t="str">
        <x:v>Claude 3.5 Haiku</x:v>
      </x:c>
      <x:c r="B107" s="17" t="str">
        <x:v>claude-3-5-haiku-20241022</x:v>
      </x:c>
      <x:c r="C107" s="17" t="str">
        <x:v>Claude 3.5 Haiku (Oct 2024)</x:v>
      </x:c>
      <x:c r="D107" s="17" t="str">
        <x:v>Anthropic</x:v>
      </x:c>
      <x:c r="E107" s="17" t="str">
        <x:v>United States of America</x:v>
      </x:c>
      <x:c r="F107" s="17" t="n">
        <x:v>45587</x:v>
      </x:c>
      <x:c r="G107" s="17" t="str">
        <x:v>API access</x:v>
      </x:c>
      <x:c r="H107" s="17" t="n">
        <x:v>45587</x:v>
      </x:c>
      <x:c r="I107" s="17"/>
      <x:c r="J107" s="17" t="str">
        <x:v>Unknown</x:v>
      </x:c>
      <x:c r="K107" s="17" t="str">
        <x:v>The smallest model in Anthropic’s Claude 3.5 Series. </x:v>
      </x:c>
      <x:c r="L107" s="17" t="str">
        <x:v>Claude 3.5 Haiku (Oct 2024)</x:v>
      </x:c>
      <x:c r="M107" s="17"/>
      <x:c r="N107" s="17" t="str">
        <x:v>Claude 3.5 Haiku</x:v>
      </x:c>
      <x:c r="O107" s="17" t="str">
        <x:v>claude-3-5-haiku</x:v>
      </x:c>
      <x:c r="P107" s="17" t="n">
        <x:v>127.5</x:v>
      </x:c>
      <x:c r="Q107" s="17" t="n">
        <x:v>119.27</x:v>
      </x:c>
      <x:c r="R107" s="17" t="n">
        <x:v>130.1</x:v>
      </x:c>
      <x:c r="S107" s="17"/>
      <x:c r="T107" s="17"/>
      <x:c r="U107" s="17"/>
      <x:c r="V107" s="17"/>
      <x:c r="W107" s="17"/>
      <x:c r="X107" s="17"/>
      <x:c r="Y107" s="17"/>
      <x:c r="Z107" s="17"/>
    </x:row>
    <x:row r="108">
      <x:c r="A108" s="17" t="str">
        <x:v>GPT-5.1</x:v>
      </x:c>
      <x:c r="B108" s="17" t="str">
        <x:v>gpt-5.1-2025-11-13_none</x:v>
      </x:c>
      <x:c r="C108" s="17" t="str">
        <x:v>GPT-5.1 (no thinking)</x:v>
      </x:c>
      <x:c r="D108" s="17" t="str">
        <x:v>OpenAI</x:v>
      </x:c>
      <x:c r="E108" s="17" t="str">
        <x:v>United States of America</x:v>
      </x:c>
      <x:c r="F108" s="17" t="n">
        <x:v>45974</x:v>
      </x:c>
      <x:c r="G108" s="17" t="str">
        <x:v>API access</x:v>
      </x:c>
      <x:c r="H108" s="17" t="n">
        <x:v>45974</x:v>
      </x:c>
      <x:c r="I108" s="17"/>
      <x:c r="J108" s="17" t="str">
        <x:v>Unknown</x:v>
      </x:c>
      <x:c r="K108" s="17"/>
      <x:c r="L108" s="17" t="str">
        <x:v>GPT-5.1 (no thinking)</x:v>
      </x:c>
      <x:c r="M108" s="17"/>
      <x:c r="N108" s="17" t="str">
        <x:v>GPT-5.1</x:v>
      </x:c>
      <x:c r="O108" s="17" t="str">
        <x:v>gpt-5-1</x:v>
      </x:c>
      <x:c r="P108" s="17" t="n">
        <x:v>149.72</x:v>
      </x:c>
      <x:c r="Q108" s="17" t="n">
        <x:v>148.31</x:v>
      </x:c>
      <x:c r="R108" s="17" t="n">
        <x:v>151.01</x:v>
      </x:c>
      <x:c r="S108" s="17"/>
      <x:c r="T108" s="17"/>
      <x:c r="U108" s="17"/>
      <x:c r="V108" s="17"/>
      <x:c r="W108" s="17"/>
      <x:c r="X108" s="17"/>
      <x:c r="Y108" s="17"/>
      <x:c r="Z108" s="17"/>
    </x:row>
    <x:row r="109">
      <x:c r="A109" s="17" t="str">
        <x:v>GPT-5.1</x:v>
      </x:c>
      <x:c r="B109" s="17" t="str">
        <x:v>gpt-5.1-2025-11-13_low</x:v>
      </x:c>
      <x:c r="C109" s="17" t="str">
        <x:v>GPT-5.1 (low)</x:v>
      </x:c>
      <x:c r="D109" s="17" t="str">
        <x:v>OpenAI</x:v>
      </x:c>
      <x:c r="E109" s="17" t="str">
        <x:v>United States of America</x:v>
      </x:c>
      <x:c r="F109" s="17" t="n">
        <x:v>45974</x:v>
      </x:c>
      <x:c r="G109" s="17" t="str">
        <x:v>API access</x:v>
      </x:c>
      <x:c r="H109" s="17" t="n">
        <x:v>45974</x:v>
      </x:c>
      <x:c r="I109" s="17"/>
      <x:c r="J109" s="17" t="str">
        <x:v>Unknown</x:v>
      </x:c>
      <x:c r="K109" s="17"/>
      <x:c r="L109" s="17" t="str">
        <x:v>GPT-5.1 (low)</x:v>
      </x:c>
      <x:c r="M109" s="17"/>
      <x:c r="N109" s="17" t="str">
        <x:v>GPT-5.1</x:v>
      </x:c>
      <x:c r="O109" s="17" t="str">
        <x:v>gpt-5-1</x:v>
      </x:c>
      <x:c r="P109" s="17" t="n">
        <x:v>149.72</x:v>
      </x:c>
      <x:c r="Q109" s="17" t="n">
        <x:v>148.31</x:v>
      </x:c>
      <x:c r="R109" s="17" t="n">
        <x:v>151.01</x:v>
      </x:c>
      <x:c r="S109" s="17"/>
      <x:c r="T109" s="17"/>
      <x:c r="U109" s="17"/>
      <x:c r="V109" s="17"/>
      <x:c r="W109" s="17"/>
      <x:c r="X109" s="17"/>
      <x:c r="Y109" s="17"/>
      <x:c r="Z109" s="17"/>
    </x:row>
    <x:row r="110">
      <x:c r="A110" s="17" t="str">
        <x:v>Claude Opus 4.5</x:v>
      </x:c>
      <x:c r="B110" s="17" t="str">
        <x:v>claude-opus-4-5-20251101_16K</x:v>
      </x:c>
      <x:c r="C110" s="17" t="str">
        <x:v>Claude Opus 4.5 (16k thinking)</x:v>
      </x:c>
      <x:c r="D110" s="17" t="str">
        <x:v>Anthropic</x:v>
      </x:c>
      <x:c r="E110" s="17" t="str">
        <x:v>United States of America</x:v>
      </x:c>
      <x:c r="F110" s="17" t="n">
        <x:v>45985</x:v>
      </x:c>
      <x:c r="G110" s="17" t="str">
        <x:v>API access</x:v>
      </x:c>
      <x:c r="H110" s="17" t="n">
        <x:v>45985</x:v>
      </x:c>
      <x:c r="I110" s="17"/>
      <x:c r="J110" s="17" t="str">
        <x:v>Unknown</x:v>
      </x:c>
      <x:c r="K110" s="17"/>
      <x:c r="L110" s="17" t="str">
        <x:v>Claude Opus 4.5 (16k thinking)</x:v>
      </x:c>
      <x:c r="M110" s="17"/>
      <x:c r="N110" s="17" t="str">
        <x:v>Claude Opus 4.5</x:v>
      </x:c>
      <x:c r="O110" s="17" t="str">
        <x:v>claude-opus-4-5</x:v>
      </x:c>
      <x:c r="P110" s="17" t="n">
        <x:v>149.53</x:v>
      </x:c>
      <x:c r="Q110" s="17" t="n">
        <x:v>147.66</x:v>
      </x:c>
      <x:c r="R110" s="17" t="n">
        <x:v>151.99</x:v>
      </x:c>
      <x:c r="S110" s="17"/>
      <x:c r="T110" s="17"/>
      <x:c r="U110" s="17"/>
      <x:c r="V110" s="17"/>
      <x:c r="W110" s="17"/>
      <x:c r="X110" s="17"/>
      <x:c r="Y110" s="17"/>
      <x:c r="Z110" s="17"/>
    </x:row>
    <x:row r="111">
      <x:c r="A111" s="17" t="str">
        <x:v>GPT-5.1</x:v>
      </x:c>
      <x:c r="B111" s="17" t="str">
        <x:v>gpt-5.1-2025-11-13_medium</x:v>
      </x:c>
      <x:c r="C111" s="17" t="str">
        <x:v>GPT-5.1 (medium)</x:v>
      </x:c>
      <x:c r="D111" s="17" t="str">
        <x:v>OpenAI</x:v>
      </x:c>
      <x:c r="E111" s="17" t="str">
        <x:v>United States of America</x:v>
      </x:c>
      <x:c r="F111" s="17" t="n">
        <x:v>45974</x:v>
      </x:c>
      <x:c r="G111" s="17" t="str">
        <x:v>API access</x:v>
      </x:c>
      <x:c r="H111" s="17" t="n">
        <x:v>45974</x:v>
      </x:c>
      <x:c r="I111" s="17"/>
      <x:c r="J111" s="17" t="str">
        <x:v>Unknown</x:v>
      </x:c>
      <x:c r="K111" s="17"/>
      <x:c r="L111" s="17" t="str">
        <x:v>GPT-5.1 (medium)</x:v>
      </x:c>
      <x:c r="M111" s="17"/>
      <x:c r="N111" s="17" t="str">
        <x:v>GPT-5.1</x:v>
      </x:c>
      <x:c r="O111" s="17" t="str">
        <x:v>gpt-5-1</x:v>
      </x:c>
      <x:c r="P111" s="17" t="n">
        <x:v>149.72</x:v>
      </x:c>
      <x:c r="Q111" s="17" t="n">
        <x:v>148.31</x:v>
      </x:c>
      <x:c r="R111" s="17" t="n">
        <x:v>151.01</x:v>
      </x:c>
      <x:c r="S111" s="17"/>
      <x:c r="T111" s="17"/>
      <x:c r="U111" s="17"/>
      <x:c r="V111" s="17"/>
      <x:c r="W111" s="17"/>
      <x:c r="X111" s="17"/>
      <x:c r="Y111" s="17"/>
      <x:c r="Z111" s="17"/>
    </x:row>
    <x:row r="112">
      <x:c r="A112" s="17" t="str">
        <x:v>o3</x:v>
      </x:c>
      <x:c r="B112" s="17" t="str">
        <x:v>o3-2025-04-16_low</x:v>
      </x:c>
      <x:c r="C112" s="17" t="str">
        <x:v>o3 (low)</x:v>
      </x:c>
      <x:c r="D112" s="17" t="str">
        <x:v>OpenAI</x:v>
      </x:c>
      <x:c r="E112" s="17" t="str">
        <x:v>United States of America</x:v>
      </x:c>
      <x:c r="F112" s="17" t="n">
        <x:v>45763</x:v>
      </x:c>
      <x:c r="G112" s="17" t="str">
        <x:v>API access</x:v>
      </x:c>
      <x:c r="H112" s="17" t="n">
        <x:v>45646</x:v>
      </x:c>
      <x:c r="I112" s="17"/>
      <x:c r="J112" s="17" t="str">
        <x:v>Unknown</x:v>
      </x:c>
      <x:c r="K112" s="17" t="str">
        <x:v>OpenAI's latest full-size o-series reasoning model release, evaluated on low reasoning effort.</x:v>
      </x:c>
      <x:c r="L112" s="17"/>
      <x:c r="M112" s="17"/>
      <x:c r="N112" s="17" t="str">
        <x:v>o3</x:v>
      </x:c>
      <x:c r="O112" s="17" t="str">
        <x:v>o3</x:v>
      </x:c>
      <x:c r="P112" s="17" t="n">
        <x:v>147.05</x:v>
      </x:c>
      <x:c r="Q112" s="17" t="n">
        <x:v>145.11</x:v>
      </x:c>
      <x:c r="R112" s="17" t="n">
        <x:v>148.38</x:v>
      </x:c>
      <x:c r="S112" s="17"/>
      <x:c r="T112" s="17"/>
      <x:c r="U112" s="17"/>
      <x:c r="V112" s="17"/>
      <x:c r="W112" s="17"/>
      <x:c r="X112" s="17"/>
      <x:c r="Y112" s="17"/>
      <x:c r="Z112" s="17"/>
    </x:row>
    <x:row r="113">
      <x:c r="A113" s="17" t="str">
        <x:v>o4-mini</x:v>
      </x:c>
      <x:c r="B113" s="17" t="str">
        <x:v>o4-mini-2025-04-16_low</x:v>
      </x:c>
      <x:c r="C113" s="17" t="str">
        <x:v>o4-mini (low)</x:v>
      </x:c>
      <x:c r="D113" s="17" t="str">
        <x:v>OpenAI</x:v>
      </x:c>
      <x:c r="E113" s="17" t="str">
        <x:v>United States of America</x:v>
      </x:c>
      <x:c r="F113" s="17" t="n">
        <x:v>45763</x:v>
      </x:c>
      <x:c r="G113" s="17" t="str">
        <x:v>API access</x:v>
      </x:c>
      <x:c r="H113" s="17" t="n">
        <x:v>45763</x:v>
      </x:c>
      <x:c r="I113" s="17"/>
      <x:c r="J113" s="17" t="str">
        <x:v>Unknown</x:v>
      </x:c>
      <x:c r="K113" s="17" t="str">
        <x:v>The latest smaller size o-series reasoning model from OpenAI, evaluated with low reasoning effort.</x:v>
      </x:c>
      <x:c r="L113" s="17"/>
      <x:c r="M113" s="17"/>
      <x:c r="N113" s="17" t="str">
        <x:v>o4-mini</x:v>
      </x:c>
      <x:c r="O113" s="17" t="str">
        <x:v>o4-mini</x:v>
      </x:c>
      <x:c r="P113" s="17" t="n">
        <x:v>146.54</x:v>
      </x:c>
      <x:c r="Q113" s="17" t="n">
        <x:v>144.05</x:v>
      </x:c>
      <x:c r="R113" s="17" t="n">
        <x:v>147.85</x:v>
      </x:c>
      <x:c r="S113" s="17"/>
      <x:c r="T113" s="17"/>
      <x:c r="U113" s="17"/>
      <x:c r="V113" s="17"/>
      <x:c r="W113" s="17"/>
      <x:c r="X113" s="17"/>
      <x:c r="Y113" s="17"/>
      <x:c r="Z113" s="17"/>
    </x:row>
    <x:row r="114">
      <x:c r="A114" s="17" t="str">
        <x:v>o4-mini</x:v>
      </x:c>
      <x:c r="B114" s="17" t="str">
        <x:v>o4-mini-2025-04-16_medium</x:v>
      </x:c>
      <x:c r="C114" s="17" t="str">
        <x:v>o4-mini (medium)</x:v>
      </x:c>
      <x:c r="D114" s="17" t="str">
        <x:v>OpenAI</x:v>
      </x:c>
      <x:c r="E114" s="17" t="str">
        <x:v>United States of America</x:v>
      </x:c>
      <x:c r="F114" s="17" t="n">
        <x:v>45763</x:v>
      </x:c>
      <x:c r="G114" s="17" t="str">
        <x:v>API access</x:v>
      </x:c>
      <x:c r="H114" s="17" t="n">
        <x:v>45763</x:v>
      </x:c>
      <x:c r="I114" s="17"/>
      <x:c r="J114" s="17" t="str">
        <x:v>Unknown</x:v>
      </x:c>
      <x:c r="K114" s="17" t="str">
        <x:v>The latest smaller size o-series reasoning model from OpenAI, evaluated with medium reasoning effort.</x:v>
      </x:c>
      <x:c r="L114" s="17"/>
      <x:c r="M114" s="17"/>
      <x:c r="N114" s="17" t="str">
        <x:v>o4-mini</x:v>
      </x:c>
      <x:c r="O114" s="17" t="str">
        <x:v>o4-mini</x:v>
      </x:c>
      <x:c r="P114" s="17" t="n">
        <x:v>146.54</x:v>
      </x:c>
      <x:c r="Q114" s="17" t="n">
        <x:v>144.05</x:v>
      </x:c>
      <x:c r="R114" s="17" t="n">
        <x:v>147.85</x:v>
      </x:c>
      <x:c r="S114" s="17"/>
      <x:c r="T114" s="17"/>
      <x:c r="U114" s="17"/>
      <x:c r="V114" s="17"/>
      <x:c r="W114" s="17"/>
      <x:c r="X114" s="17"/>
      <x:c r="Y114" s="17"/>
      <x:c r="Z114" s="17"/>
    </x:row>
    <x:row r="115">
      <x:c r="A115" s="17" t="str">
        <x:v>Claude Sonnet 4.5</x:v>
      </x:c>
      <x:c r="B115" s="17" t="str">
        <x:v>claude-sonnet-4-5-20250929_16K</x:v>
      </x:c>
      <x:c r="C115" s="17" t="str">
        <x:v>Claude Sonnet 4.5 (16k thinking)</x:v>
      </x:c>
      <x:c r="D115" s="17" t="str">
        <x:v>Anthropic</x:v>
      </x:c>
      <x:c r="E115" s="17" t="str">
        <x:v>United States of America</x:v>
      </x:c>
      <x:c r="F115" s="17" t="n">
        <x:v>45929</x:v>
      </x:c>
      <x:c r="G115" s="17" t="str">
        <x:v>API access</x:v>
      </x:c>
      <x:c r="H115" s="17" t="n">
        <x:v>45929</x:v>
      </x:c>
      <x:c r="I115" s="17"/>
      <x:c r="J115" s="17" t="str">
        <x:v>Unknown</x:v>
      </x:c>
      <x:c r="K115" s="17" t="str">
        <x:v>Anthropic's latest mid-size model, part of the Claude 4.5 series, evaluated with up to 16,000 reasoning tokens.</x:v>
      </x:c>
      <x:c r="L115" s="17" t="str">
        <x:v>Claude Sonnet 4.5 (16k thinking)</x:v>
      </x:c>
      <x:c r="M115" s="17"/>
      <x:c r="N115" s="17" t="str">
        <x:v>Claude Sonnet 4.5</x:v>
      </x:c>
      <x:c r="O115" s="17" t="str">
        <x:v>claude-sonnet-4-5</x:v>
      </x:c>
      <x:c r="P115" s="17" t="n">
        <x:v>146.75</x:v>
      </x:c>
      <x:c r="Q115" s="17" t="n">
        <x:v>144.71</x:v>
      </x:c>
      <x:c r="R115" s="17" t="n">
        <x:v>148.07</x:v>
      </x:c>
      <x:c r="S115" s="17"/>
      <x:c r="T115" s="17"/>
      <x:c r="U115" s="17"/>
      <x:c r="V115" s="17"/>
      <x:c r="W115" s="17"/>
      <x:c r="X115" s="17"/>
      <x:c r="Y115" s="17"/>
      <x:c r="Z115" s="17"/>
    </x:row>
    <x:row r="116">
      <x:c r="A116" s="17" t="str">
        <x:v>GPT-4 (Jun 2023)</x:v>
      </x:c>
      <x:c r="B116" s="17" t="str">
        <x:v>gpt-4-0613</x:v>
      </x:c>
      <x:c r="C116" s="17" t="str">
        <x:v>GPT-4 (Jun 2023)</x:v>
      </x:c>
      <x:c r="D116" s="17" t="str">
        <x:v>OpenAI</x:v>
      </x:c>
      <x:c r="E116" s="17" t="str">
        <x:v>United States of America</x:v>
      </x:c>
      <x:c r="F116" s="17" t="n">
        <x:v>45090</x:v>
      </x:c>
      <x:c r="G116" s="17" t="str">
        <x:v>API access</x:v>
      </x:c>
      <x:c r="H116" s="17" t="n">
        <x:v>45090</x:v>
      </x:c>
      <x:c r="I116" s="17" t="n">
        <x:v>2.1e+25</x:v>
      </x:c>
      <x:c r="J116" s="17" t="str">
        <x:v>Likely</x:v>
      </x:c>
      <x:c r="K116" s="17" t="str">
        <x:v>The June 2023 version of GPT-4, OpenAI's 2023 multimodal flagship model.</x:v>
      </x:c>
      <x:c r="L116" s="17"/>
      <x:c r="M116" s="17"/>
      <x:c r="N116" s="17" t="str">
        <x:v>GPT-4 (Jun 2023)</x:v>
      </x:c>
      <x:c r="O116" s="17" t="str">
        <x:v>gpt-4-jun-2023</x:v>
      </x:c>
      <x:c r="P116" s="17" t="n">
        <x:v>121.91</x:v>
      </x:c>
      <x:c r="Q116" s="17" t="n">
        <x:v>114.46</x:v>
      </x:c>
      <x:c r="R116" s="17" t="n">
        <x:v>124.8</x:v>
      </x:c>
      <x:c r="S116" s="17"/>
      <x:c r="T116" s="17"/>
      <x:c r="U116" s="17"/>
      <x:c r="V116" s="17"/>
      <x:c r="W116" s="17"/>
      <x:c r="X116" s="17"/>
      <x:c r="Y116" s="17"/>
      <x:c r="Z116" s="17"/>
    </x:row>
    <x:row r="117">
      <x:c r="A117" s="17" t="str">
        <x:v>GPT-4 (Mar 2023)</x:v>
      </x:c>
      <x:c r="B117" s="17" t="str">
        <x:v>gpt-4-0314</x:v>
      </x:c>
      <x:c r="C117" s="17" t="str">
        <x:v>GPT-4 (Mar 2023)</x:v>
      </x:c>
      <x:c r="D117" s="17" t="str">
        <x:v>OpenAI</x:v>
      </x:c>
      <x:c r="E117" s="17" t="str">
        <x:v>United States of America</x:v>
      </x:c>
      <x:c r="F117" s="17" t="n">
        <x:v>44999</x:v>
      </x:c>
      <x:c r="G117" s="17" t="str">
        <x:v>API access</x:v>
      </x:c>
      <x:c r="H117" s="17" t="n">
        <x:v>45000</x:v>
      </x:c>
      <x:c r="I117" s="17" t="n">
        <x:v>2.1e+25</x:v>
      </x:c>
      <x:c r="J117" s="17" t="str">
        <x:v>Likely</x:v>
      </x:c>
      <x:c r="K117" s="17" t="str">
        <x:v>The March 2023 version of GPT-4, OpenAI's 2023 multimodal flagship model.</x:v>
      </x:c>
      <x:c r="L117" s="17"/>
      <x:c r="M117" s="17"/>
      <x:c r="N117" s="17" t="str">
        <x:v>GPT-4 (Mar 2023)</x:v>
      </x:c>
      <x:c r="O117" s="17" t="str">
        <x:v>gpt-4-mar-2023</x:v>
      </x:c>
      <x:c r="P117" s="17" t="n">
        <x:v>125.93</x:v>
      </x:c>
      <x:c r="Q117" s="17" t="n">
        <x:v>119.58</x:v>
      </x:c>
      <x:c r="R117" s="17" t="n">
        <x:v>132.2</x:v>
      </x:c>
      <x:c r="S117" s="17"/>
      <x:c r="T117" s="17"/>
      <x:c r="U117" s="17"/>
      <x:c r="V117" s="17"/>
      <x:c r="W117" s="17"/>
      <x:c r="X117" s="17"/>
      <x:c r="Y117" s="17"/>
      <x:c r="Z117" s="17"/>
    </x:row>
    <x:row r="118">
      <x:c r="A118" s="17" t="str">
        <x:v>Claude Haiku 4.5</x:v>
      </x:c>
      <x:c r="B118" s="17" t="str">
        <x:v>claude-haiku-4-5-20251001</x:v>
      </x:c>
      <x:c r="C118" s="17"/>
      <x:c r="D118" s="17" t="str">
        <x:v>Anthropic</x:v>
      </x:c>
      <x:c r="E118" s="17" t="str">
        <x:v>United States of America</x:v>
      </x:c>
      <x:c r="F118" s="17" t="n">
        <x:v>45945</x:v>
      </x:c>
      <x:c r="G118" s="17" t="str">
        <x:v>API access</x:v>
      </x:c>
      <x:c r="H118" s="17" t="n">
        <x:v>45945</x:v>
      </x:c>
      <x:c r="I118" s="17"/>
      <x:c r="J118" s="17" t="str">
        <x:v>Unknown</x:v>
      </x:c>
      <x:c r="K118" s="17"/>
      <x:c r="L118" s="17"/>
      <x:c r="M118" s="17"/>
      <x:c r="N118" s="17" t="str">
        <x:v>Claude Haiku 4.5</x:v>
      </x:c>
      <x:c r="O118" s="17" t="str">
        <x:v>claude-haiku-4-5</x:v>
      </x:c>
      <x:c r="P118" s="17" t="n">
        <x:v>142.86</x:v>
      </x:c>
      <x:c r="Q118" s="17" t="n">
        <x:v>139.6</x:v>
      </x:c>
      <x:c r="R118" s="17" t="n">
        <x:v>144.62</x:v>
      </x:c>
      <x:c r="S118" s="17"/>
      <x:c r="T118" s="17"/>
      <x:c r="U118" s="17"/>
      <x:c r="V118" s="17"/>
      <x:c r="W118" s="17"/>
      <x:c r="X118" s="17"/>
      <x:c r="Y118" s="17"/>
      <x:c r="Z118" s="17"/>
    </x:row>
    <x:row r="119">
      <x:c r="A119" s="17" t="str">
        <x:v>Grok 4 Heavy</x:v>
      </x:c>
      <x:c r="B119" s="17" t="str">
        <x:v>grok-4-heavy-web-app</x:v>
      </x:c>
      <x:c r="C119" s="17" t="str">
        <x:v>Grok 4 Heavy (web app)</x:v>
      </x:c>
      <x:c r="D119" s="17" t="str">
        <x:v>xAI</x:v>
      </x:c>
      <x:c r="E119" s="17" t="str">
        <x:v>United States of America</x:v>
      </x:c>
      <x:c r="F119" s="17" t="n">
        <x:v>45848</x:v>
      </x:c>
      <x:c r="G119" s="17" t="str">
        <x:v>Unreleased</x:v>
      </x:c>
      <x:c r="H119" s="17" t="n">
        <x:v>45848</x:v>
      </x:c>
      <x:c r="I119" s="17"/>
      <x:c r="J119" s="17" t="str">
        <x:v>Unknown</x:v>
      </x:c>
      <x:c r="K119" s="17"/>
      <x:c r="L119" s="17"/>
      <x:c r="M119" s="17"/>
      <x:c r="N119" s="17" t="str">
        <x:v>Grok 4 Heavy</x:v>
      </x:c>
      <x:c r="O119" s="17" t="str">
        <x:v>grok-4-heavy</x:v>
      </x:c>
      <x:c r="P119" s="17"/>
      <x:c r="Q119" s="17"/>
      <x:c r="R119" s="17"/>
      <x:c r="S119" s="17"/>
      <x:c r="T119" s="17"/>
      <x:c r="U119" s="17"/>
      <x:c r="V119" s="17"/>
      <x:c r="W119" s="17"/>
      <x:c r="X119" s="17"/>
      <x:c r="Y119" s="17"/>
      <x:c r="Z119" s="17"/>
    </x:row>
    <x:row r="120">
      <x:c r="A120" s="17" t="str">
        <x:v>GLM-4.5</x:v>
      </x:c>
      <x:c r="B120" s="17" t="str">
        <x:v>glm-4.5</x:v>
      </x:c>
      <x:c r="C120" s="17"/>
      <x:c r="D120" s="17" t="str">
        <x:v>Z.ai (Zhipu AI),Tsinghua University</x:v>
      </x:c>
      <x:c r="E120" s="17" t="str">
        <x:v>China</x:v>
      </x:c>
      <x:c r="F120" s="17" t="n">
        <x:v>45872</x:v>
      </x:c>
      <x:c r="G120" s="17" t="str">
        <x:v>Open weights (unrestricted)</x:v>
      </x:c>
      <x:c r="H120" s="17" t="n">
        <x:v>45874</x:v>
      </x:c>
      <x:c r="I120" s="17" t="n">
        <x:v>4.42e+24</x:v>
      </x:c>
      <x:c r="J120" s="17" t="str">
        <x:v>Confident</x:v>
      </x:c>
      <x:c r="K120" s="17" t="str">
        <x:v>Zhipu AI &amp; Tsinghua University’s large open source model.</x:v>
      </x:c>
      <x:c r="L120" s="17"/>
      <x:c r="M120" s="17"/>
      <x:c r="N120" s="17" t="str">
        <x:v>GLM-4.5</x:v>
      </x:c>
      <x:c r="O120" s="17" t="str">
        <x:v>glm-4-5</x:v>
      </x:c>
      <x:c r="P120" s="17"/>
      <x:c r="Q120" s="17"/>
      <x:c r="R120" s="17"/>
      <x:c r="S120" s="17"/>
      <x:c r="T120" s="17"/>
      <x:c r="U120" s="17"/>
      <x:c r="V120" s="17"/>
      <x:c r="W120" s="17"/>
      <x:c r="X120" s="17"/>
      <x:c r="Y120" s="17"/>
      <x:c r="Z120" s="17"/>
    </x:row>
    <x:row r="121">
      <x:c r="A121" s="17" t="str">
        <x:v>GPT-5 nano</x:v>
      </x:c>
      <x:c r="B121" s="17" t="str">
        <x:v>gpt-5-nano-2025-08-07_medium</x:v>
      </x:c>
      <x:c r="C121" s="17" t="str">
        <x:v>GPT-5 nano (medium)</x:v>
      </x:c>
      <x:c r="D121" s="17" t="str">
        <x:v>OpenAI</x:v>
      </x:c>
      <x:c r="E121" s="17" t="str">
        <x:v>United States of America</x:v>
      </x:c>
      <x:c r="F121" s="17" t="n">
        <x:v>45876</x:v>
      </x:c>
      <x:c r="G121" s="17" t="str">
        <x:v>API access</x:v>
      </x:c>
      <x:c r="H121" s="17" t="n">
        <x:v>45876</x:v>
      </x:c>
      <x:c r="I121" s="17"/>
      <x:c r="J121" s="17" t="str">
        <x:v>Unknown</x:v>
      </x:c>
      <x:c r="K121" s="17" t="str">
        <x:v>The smallest version of OpenAI's latest flagship frontier model, benchmarked using medium reasoning effort.</x:v>
      </x:c>
      <x:c r="L121" s="17" t="str">
        <x:v>GPT-5 nano (medium)</x:v>
      </x:c>
      <x:c r="M121" s="17"/>
      <x:c r="N121" s="17" t="str">
        <x:v>GPT-5 nano</x:v>
      </x:c>
      <x:c r="O121" s="17" t="str">
        <x:v>gpt-5-nano</x:v>
      </x:c>
      <x:c r="P121" s="17" t="n">
        <x:v>140.85</x:v>
      </x:c>
      <x:c r="Q121" s="17" t="n">
        <x:v>136.43</x:v>
      </x:c>
      <x:c r="R121" s="17" t="n">
        <x:v>142.54</x:v>
      </x:c>
      <x:c r="S121" s="17"/>
      <x:c r="T121" s="17"/>
      <x:c r="U121" s="17"/>
      <x:c r="V121" s="17"/>
      <x:c r="W121" s="17"/>
      <x:c r="X121" s="17"/>
      <x:c r="Y121" s="17"/>
      <x:c r="Z121" s="17"/>
    </x:row>
    <x:row r="122">
      <x:c r="A122" s="17" t="str">
        <x:v>Claude Opus 4</x:v>
      </x:c>
      <x:c r="B122" s="17" t="str">
        <x:v>claude-opus-4-20250514_27K</x:v>
      </x:c>
      <x:c r="C122" s="17" t="str">
        <x:v>Claude Opus 4</x:v>
      </x:c>
      <x:c r="D122" s="17" t="str">
        <x:v>Anthropic</x:v>
      </x:c>
      <x:c r="E122" s="17" t="str">
        <x:v>United States of America</x:v>
      </x:c>
      <x:c r="F122" s="17" t="n">
        <x:v>45799</x:v>
      </x:c>
      <x:c r="G122" s="17" t="str">
        <x:v>API access</x:v>
      </x:c>
      <x:c r="H122" s="17" t="n">
        <x:v>45799</x:v>
      </x:c>
      <x:c r="I122" s="17"/>
      <x:c r="J122" s="17" t="str">
        <x:v>Unknown</x:v>
      </x:c>
      <x:c r="K122" s="17" t="str">
        <x:v>Anthropic's largest model in the Claude 4 series (superseded by Claude Opus 4.1), benchmarked with up to 27,000 reasoning tokens.</x:v>
      </x:c>
      <x:c r="L122" s="17" t="str">
        <x:v>Claude Opus 4 (27k thinking)</x:v>
      </x:c>
      <x:c r="M122" s="17"/>
      <x:c r="N122" s="17" t="str">
        <x:v>Claude Opus 4</x:v>
      </x:c>
      <x:c r="O122" s="17" t="str">
        <x:v>claude-opus-4</x:v>
      </x:c>
      <x:c r="P122" s="17" t="n">
        <x:v>142.89</x:v>
      </x:c>
      <x:c r="Q122" s="17" t="n">
        <x:v>140.36</x:v>
      </x:c>
      <x:c r="R122" s="17" t="n">
        <x:v>144.3</x:v>
      </x:c>
      <x:c r="S122" s="17"/>
      <x:c r="T122" s="17"/>
      <x:c r="U122" s="17"/>
      <x:c r="V122" s="17"/>
      <x:c r="W122" s="17"/>
      <x:c r="X122" s="17"/>
      <x:c r="Y122" s="17"/>
      <x:c r="Z122" s="17"/>
    </x:row>
    <x:row r="123">
      <x:c r="A123" s="17" t="str">
        <x:v>Claude Opus 4.1</x:v>
      </x:c>
      <x:c r="B123" s="17" t="str">
        <x:v>claude-opus-4-1-20250805_16K</x:v>
      </x:c>
      <x:c r="C123" s="17"/>
      <x:c r="D123" s="17" t="str">
        <x:v>Anthropic</x:v>
      </x:c>
      <x:c r="E123" s="17" t="str">
        <x:v>United States of America</x:v>
      </x:c>
      <x:c r="F123" s="17" t="n">
        <x:v>45874</x:v>
      </x:c>
      <x:c r="G123" s="17" t="str">
        <x:v>API access</x:v>
      </x:c>
      <x:c r="H123" s="17" t="n">
        <x:v>45874</x:v>
      </x:c>
      <x:c r="I123" s="17"/>
      <x:c r="J123" s="17" t="str">
        <x:v>Unknown</x:v>
      </x:c>
      <x:c r="K123" s="17" t="str">
        <x:v>Anthropic’s largest flagship model, benchmarked with up to 16,000 reasoning tokens.</x:v>
      </x:c>
      <x:c r="L123" s="17" t="str">
        <x:v>Claude Opus 4.1 (16k thinking)</x:v>
      </x:c>
      <x:c r="M123" s="17"/>
      <x:c r="N123" s="17" t="str">
        <x:v>Claude Opus 4.1</x:v>
      </x:c>
      <x:c r="O123" s="17" t="str">
        <x:v>claude-opus-4-1</x:v>
      </x:c>
      <x:c r="P123" s="17" t="n">
        <x:v>144.21</x:v>
      </x:c>
      <x:c r="Q123" s="17" t="n">
        <x:v>141.74</x:v>
      </x:c>
      <x:c r="R123" s="17" t="n">
        <x:v>146.36</x:v>
      </x:c>
      <x:c r="S123" s="17"/>
      <x:c r="T123" s="17"/>
      <x:c r="U123" s="17"/>
      <x:c r="V123" s="17"/>
      <x:c r="W123" s="17"/>
      <x:c r="X123" s="17"/>
      <x:c r="Y123" s="17"/>
      <x:c r="Z123" s="17"/>
    </x:row>
    <x:row r="124">
      <x:c r="A124" s="17" t="str">
        <x:v>GPT-4o mini</x:v>
      </x:c>
      <x:c r="B124" s="17" t="str">
        <x:v>gpt-4o-mini-2024-07-18</x:v>
      </x:c>
      <x:c r="C124" s="17"/>
      <x:c r="D124" s="17" t="str">
        <x:v>OpenAI</x:v>
      </x:c>
      <x:c r="E124" s="17" t="str">
        <x:v>United States of America</x:v>
      </x:c>
      <x:c r="F124" s="17" t="n">
        <x:v>45491</x:v>
      </x:c>
      <x:c r="G124" s="17" t="str">
        <x:v>API access</x:v>
      </x:c>
      <x:c r="H124" s="17" t="n">
        <x:v>45491</x:v>
      </x:c>
      <x:c r="I124" s="17"/>
      <x:c r="J124" s="17" t="str">
        <x:v>Speculative</x:v>
      </x:c>
      <x:c r="K124" s="17" t="str">
        <x:v>A smaller version of OpenAI's GPT-4o.</x:v>
      </x:c>
      <x:c r="L124" s="17"/>
      <x:c r="M124" s="17"/>
      <x:c r="N124" s="17" t="str">
        <x:v>GPT-4o mini</x:v>
      </x:c>
      <x:c r="O124" s="17" t="str">
        <x:v>gpt-4o-mini</x:v>
      </x:c>
      <x:c r="P124" s="17" t="n">
        <x:v>126.94</x:v>
      </x:c>
      <x:c r="Q124" s="17" t="n">
        <x:v>120.2</x:v>
      </x:c>
      <x:c r="R124" s="17" t="n">
        <x:v>129.11</x:v>
      </x:c>
      <x:c r="S124" s="17"/>
      <x:c r="T124" s="17"/>
      <x:c r="U124" s="17"/>
      <x:c r="V124" s="17"/>
      <x:c r="W124" s="17"/>
      <x:c r="X124" s="17"/>
      <x:c r="Y124" s="17"/>
      <x:c r="Z124" s="17"/>
    </x:row>
    <x:row r="125">
      <x:c r="A125" s="17" t="str">
        <x:v>Claude Sonnet 4</x:v>
      </x:c>
      <x:c r="B125" s="17" t="str">
        <x:v>claude-sonnet-4-20250514</x:v>
      </x:c>
      <x:c r="C125" s="17"/>
      <x:c r="D125" s="17" t="str">
        <x:v>Anthropic</x:v>
      </x:c>
      <x:c r="E125" s="17" t="str">
        <x:v>United States of America</x:v>
      </x:c>
      <x:c r="F125" s="17" t="n">
        <x:v>45799</x:v>
      </x:c>
      <x:c r="G125" s="17" t="str">
        <x:v>API access</x:v>
      </x:c>
      <x:c r="H125" s="17" t="n">
        <x:v>45799</x:v>
      </x:c>
      <x:c r="I125" s="17"/>
      <x:c r="J125" s="17" t="str">
        <x:v>Unknown</x:v>
      </x:c>
      <x:c r="K125" s="17" t="str">
        <x:v>Anthropic's mid-sized version of Claude 4 series of reasoning models.</x:v>
      </x:c>
      <x:c r="L125" s="17" t="str">
        <x:v>Claude Sonnet 4</x:v>
      </x:c>
      <x:c r="M125" s="17"/>
      <x:c r="N125" s="17" t="str">
        <x:v>Claude Sonnet 4</x:v>
      </x:c>
      <x:c r="O125" s="17" t="str">
        <x:v>claude-sonnet-4</x:v>
      </x:c>
      <x:c r="P125" s="17" t="n">
        <x:v>142.15</x:v>
      </x:c>
      <x:c r="Q125" s="17" t="n">
        <x:v>139.04</x:v>
      </x:c>
      <x:c r="R125" s="17" t="n">
        <x:v>143.61</x:v>
      </x:c>
      <x:c r="S125" s="17"/>
      <x:c r="T125" s="17"/>
      <x:c r="U125" s="17"/>
      <x:c r="V125" s="17"/>
      <x:c r="W125" s="17"/>
      <x:c r="X125" s="17"/>
      <x:c r="Y125" s="17"/>
      <x:c r="Z125" s="17"/>
    </x:row>
    <x:row r="126">
      <x:c r="A126" s="17" t="str">
        <x:v>Gemini 2.5 Pro (Jun 2025)</x:v>
      </x:c>
      <x:c r="B126" s="17" t="str">
        <x:v>gemini-2.5-pro-preview-06-05</x:v>
      </x:c>
      <x:c r="C126" s="17" t="str">
        <x:v>Gemini 2.5 Pro Preview (Jun 2025)</x:v>
      </x:c>
      <x:c r="D126" s="17" t="str">
        <x:v>Google DeepMind</x:v>
      </x:c>
      <x:c r="E126" s="17" t="str">
        <x:v>United States of America</x:v>
      </x:c>
      <x:c r="F126" s="17" t="n">
        <x:v>45813</x:v>
      </x:c>
      <x:c r="G126" s="17" t="str">
        <x:v>API access</x:v>
      </x:c>
      <x:c r="H126" s="17" t="n">
        <x:v>45813</x:v>
      </x:c>
      <x:c r="I126" s="17"/>
      <x:c r="J126" s="17" t="str">
        <x:v>Unknown</x:v>
      </x:c>
      <x:c r="K126" s="17" t="str">
        <x:v>A June 2025 preview version of Gemini 2.5 Pro, Google DeepMind's flagship frontier model.</x:v>
      </x:c>
      <x:c r="L126" s="17" t="str">
        <x:v>Gemini 2.5 Pro Preview (Jun 2025)</x:v>
      </x:c>
      <x:c r="M126" s="17" t="str">
        <x:v>Gemini 2.5 Pro (Jun 2025)</x:v>
      </x:c>
      <x:c r="N126" s="17" t="str">
        <x:v>Gemini 2.5 Pro (Jun 2025)</x:v>
      </x:c>
      <x:c r="O126" s="17" t="str">
        <x:v>gemini-2-5-pro-jun-2025</x:v>
      </x:c>
      <x:c r="P126" s="17" t="n">
        <x:v>146.08</x:v>
      </x:c>
      <x:c r="Q126" s="17" t="n">
        <x:v>144.33</x:v>
      </x:c>
      <x:c r="R126" s="17" t="n">
        <x:v>147.72</x:v>
      </x:c>
      <x:c r="S126" s="17"/>
      <x:c r="T126" s="17"/>
      <x:c r="U126" s="17"/>
      <x:c r="V126" s="17"/>
      <x:c r="W126" s="17"/>
      <x:c r="X126" s="17"/>
      <x:c r="Y126" s="17"/>
      <x:c r="Z126" s="17"/>
    </x:row>
    <x:row r="127">
      <x:c r="A127" s="17" t="str">
        <x:v>Claude 3.5 Sonnet (October 2024)</x:v>
      </x:c>
      <x:c r="B127" s="17" t="str">
        <x:v>claude-3-5-sonnet-20241022</x:v>
      </x:c>
      <x:c r="C127" s="17" t="str">
        <x:v>Claude 3.5 Sonnet (Oct 2024)</x:v>
      </x:c>
      <x:c r="D127" s="17" t="str">
        <x:v>Anthropic</x:v>
      </x:c>
      <x:c r="E127" s="17" t="str">
        <x:v>United States of America</x:v>
      </x:c>
      <x:c r="F127" s="17" t="n">
        <x:v>45587</x:v>
      </x:c>
      <x:c r="G127" s="17" t="str">
        <x:v>API access</x:v>
      </x:c>
      <x:c r="H127" s="17" t="n">
        <x:v>45587</x:v>
      </x:c>
      <x:c r="I127" s="17"/>
      <x:c r="J127" s="17" t="str">
        <x:v>Unverified</x:v>
      </x:c>
      <x:c r="K127" s="17" t="str">
        <x:v>An updated version of the top model in the Claude 3.5 series, a previous flagship model series from Anthropic.</x:v>
      </x:c>
      <x:c r="L127" s="17" t="str">
        <x:v>Claude 3.5 Sonnet (Oct 2024)</x:v>
      </x:c>
      <x:c r="M127" s="17"/>
      <x:c r="N127" s="17" t="str">
        <x:v>Claude 3.5 Sonnet (October 2024)</x:v>
      </x:c>
      <x:c r="O127" s="17" t="str">
        <x:v>claude-3-5-sonnet-october-2024</x:v>
      </x:c>
      <x:c r="P127" s="17" t="n">
        <x:v>134.28</x:v>
      </x:c>
      <x:c r="Q127" s="17" t="n">
        <x:v>129.48</x:v>
      </x:c>
      <x:c r="R127" s="17" t="n">
        <x:v>138.92</x:v>
      </x:c>
      <x:c r="S127" s="17"/>
      <x:c r="T127" s="17"/>
      <x:c r="U127" s="17"/>
      <x:c r="V127" s="17"/>
      <x:c r="W127" s="17"/>
      <x:c r="X127" s="17"/>
      <x:c r="Y127" s="17"/>
      <x:c r="Z127" s="17"/>
    </x:row>
    <x:row r="128">
      <x:c r="A128" s="17" t="str">
        <x:v>Claude 3.5 Sonnet</x:v>
      </x:c>
      <x:c r="B128" s="17" t="str">
        <x:v>claude-3-5-sonnet-20240620</x:v>
      </x:c>
      <x:c r="C128" s="17" t="str">
        <x:v>Claude 3.5 Sonnet (Jun 2024)</x:v>
      </x:c>
      <x:c r="D128" s="17" t="str">
        <x:v>Anthropic</x:v>
      </x:c>
      <x:c r="E128" s="17" t="str">
        <x:v>United States of America</x:v>
      </x:c>
      <x:c r="F128" s="17" t="n">
        <x:v>45463</x:v>
      </x:c>
      <x:c r="G128" s="17" t="str">
        <x:v>API access</x:v>
      </x:c>
      <x:c r="H128" s="17" t="n">
        <x:v>45463</x:v>
      </x:c>
      <x:c r="I128" s="17" t="n">
        <x:v>2.700000000000001e+25</x:v>
      </x:c>
      <x:c r="J128" s="17" t="str">
        <x:v>Speculative</x:v>
      </x:c>
      <x:c r="K128" s="17" t="str">
        <x:v>The first version of the top model in the Claude 3.5 series, a previous flagship model series from Anthropic.</x:v>
      </x:c>
      <x:c r="L128" s="17" t="str">
        <x:v>Claude 3.5 Sonnet (Jun 2024)</x:v>
      </x:c>
      <x:c r="M128" s="17"/>
      <x:c r="N128" s="17" t="str">
        <x:v>Claude 3.5 Sonnet</x:v>
      </x:c>
      <x:c r="O128" s="17" t="str">
        <x:v>claude-3-5-sonnet</x:v>
      </x:c>
      <x:c r="P128" s="17" t="n">
        <x:v>130</x:v>
      </x:c>
      <x:c r="Q128" s="17"/>
      <x:c r="R128" s="17"/>
      <x:c r="S128" s="17"/>
      <x:c r="T128" s="17"/>
      <x:c r="U128" s="17"/>
      <x:c r="V128" s="17"/>
      <x:c r="W128" s="17"/>
      <x:c r="X128" s="17"/>
      <x:c r="Y128" s="17"/>
      <x:c r="Z128" s="17"/>
    </x:row>
    <x:row r="129">
      <x:c r="A129" s="17" t="str">
        <x:v>Claude Sonnet 4</x:v>
      </x:c>
      <x:c r="B129" s="17" t="str">
        <x:v>claude-sonnet-4-20250514_59K</x:v>
      </x:c>
      <x:c r="C129" s="17"/>
      <x:c r="D129" s="17" t="str">
        <x:v>Anthropic</x:v>
      </x:c>
      <x:c r="E129" s="17" t="str">
        <x:v>United States of America</x:v>
      </x:c>
      <x:c r="F129" s="17" t="n">
        <x:v>45799</x:v>
      </x:c>
      <x:c r="G129" s="17" t="str">
        <x:v>API access</x:v>
      </x:c>
      <x:c r="H129" s="17" t="n">
        <x:v>45799</x:v>
      </x:c>
      <x:c r="I129" s="17"/>
      <x:c r="J129" s="17" t="str">
        <x:v>Unknown</x:v>
      </x:c>
      <x:c r="K129" s="17" t="str">
        <x:v>Anthropic's mid-sized model in the Claude 4 series, benchmarked with up to 59,000 reasoning tokens.</x:v>
      </x:c>
      <x:c r="L129" s="17" t="str">
        <x:v>Claude Sonnet 4 (59k thinking)</x:v>
      </x:c>
      <x:c r="M129" s="17"/>
      <x:c r="N129" s="17" t="str">
        <x:v>Claude Sonnet 4</x:v>
      </x:c>
      <x:c r="O129" s="17" t="str">
        <x:v>claude-sonnet-4</x:v>
      </x:c>
      <x:c r="P129" s="17" t="n">
        <x:v>142.15</x:v>
      </x:c>
      <x:c r="Q129" s="17" t="n">
        <x:v>139.04</x:v>
      </x:c>
      <x:c r="R129" s="17" t="n">
        <x:v>143.61</x:v>
      </x:c>
      <x:c r="S129" s="17"/>
      <x:c r="T129" s="17"/>
      <x:c r="U129" s="17"/>
      <x:c r="V129" s="17"/>
      <x:c r="W129" s="17"/>
      <x:c r="X129" s="17"/>
      <x:c r="Y129" s="17"/>
      <x:c r="Z129" s="17"/>
    </x:row>
    <x:row r="130">
      <x:c r="A130" s="17" t="str">
        <x:v>Claude 3.7 Sonnet</x:v>
      </x:c>
      <x:c r="B130" s="17" t="str">
        <x:v>claude-3-7-sonnet-20250219_64K</x:v>
      </x:c>
      <x:c r="C130" s="17" t="str">
        <x:v>Claude 3.7 Sonnet (64k thinking)</x:v>
      </x:c>
      <x:c r="D130" s="17" t="str">
        <x:v>Anthropic</x:v>
      </x:c>
      <x:c r="E130" s="17" t="str">
        <x:v>United States of America</x:v>
      </x:c>
      <x:c r="F130" s="17" t="n">
        <x:v>45712</x:v>
      </x:c>
      <x:c r="G130" s="17" t="str">
        <x:v>API access</x:v>
      </x:c>
      <x:c r="H130" s="17" t="n">
        <x:v>45712</x:v>
      </x:c>
      <x:c r="I130" s="17" t="n">
        <x:v>3.3499999999999998e+25</x:v>
      </x:c>
      <x:c r="J130" s="17" t="str">
        <x:v>Likely</x:v>
      </x:c>
      <x:c r="K130" s="17" t="str">
        <x:v>A previous flagship reasoning model from Anthropic, benchmarked with up to 64,000 reasoning tokens allowed.</x:v>
      </x:c>
      <x:c r="L130" s="17" t="str">
        <x:v>Claude 3.7 Sonnet (64k thinking)</x:v>
      </x:c>
      <x:c r="M130" s="17"/>
      <x:c r="N130" s="17" t="str">
        <x:v>Claude 3.7 Sonnet</x:v>
      </x:c>
      <x:c r="O130" s="17" t="str">
        <x:v>claude-3-7-sonnet</x:v>
      </x:c>
      <x:c r="P130" s="17" t="n">
        <x:v>141.7</x:v>
      </x:c>
      <x:c r="Q130" s="17" t="n">
        <x:v>139.28</x:v>
      </x:c>
      <x:c r="R130" s="17" t="n">
        <x:v>143.27</x:v>
      </x:c>
      <x:c r="S130" s="17"/>
      <x:c r="T130" s="17"/>
      <x:c r="U130" s="17"/>
      <x:c r="V130" s="17"/>
      <x:c r="W130" s="17"/>
      <x:c r="X130" s="17"/>
      <x:c r="Y130" s="17"/>
      <x:c r="Z130" s="17"/>
    </x:row>
    <x:row r="131">
      <x:c r="A131" s="17" t="str">
        <x:v>Grok 3</x:v>
      </x:c>
      <x:c r="B131" s="17" t="str">
        <x:v>grok-3-beta</x:v>
      </x:c>
      <x:c r="C131" s="17"/>
      <x:c r="D131" s="17" t="str">
        <x:v>xAI</x:v>
      </x:c>
      <x:c r="E131" s="17" t="str">
        <x:v>United States of America</x:v>
      </x:c>
      <x:c r="F131" s="17" t="n">
        <x:v>45756</x:v>
      </x:c>
      <x:c r="G131" s="17" t="str">
        <x:v>API access</x:v>
      </x:c>
      <x:c r="H131" s="17" t="n">
        <x:v>45705</x:v>
      </x:c>
      <x:c r="I131" s="17" t="n">
        <x:v>3.5000000000000006e+26</x:v>
      </x:c>
      <x:c r="J131" s="17" t="str">
        <x:v>Likely</x:v>
      </x:c>
      <x:c r="K131" s="17" t="str">
        <x:v>A beta release of XAI's third generation Grok model.</x:v>
      </x:c>
      <x:c r="L131" s="17" t="str">
        <x:v>Grok 3 (beta)</x:v>
      </x:c>
      <x:c r="M131" s="17"/>
      <x:c r="N131" s="17" t="str">
        <x:v>Grok 3</x:v>
      </x:c>
      <x:c r="O131" s="17" t="str">
        <x:v>grok-3</x:v>
      </x:c>
      <x:c r="P131" s="17" t="n">
        <x:v>139.02</x:v>
      </x:c>
      <x:c r="Q131" s="17" t="n">
        <x:v>136.17</x:v>
      </x:c>
      <x:c r="R131" s="17" t="n">
        <x:v>140.24</x:v>
      </x:c>
      <x:c r="S131" s="17"/>
      <x:c r="T131" s="17"/>
      <x:c r="U131" s="17"/>
      <x:c r="V131" s="17"/>
      <x:c r="W131" s="17"/>
      <x:c r="X131" s="17"/>
      <x:c r="Y131" s="17"/>
      <x:c r="Z131" s="17"/>
    </x:row>
    <x:row r="132">
      <x:c r="A132" s="17" t="str">
        <x:v>Magistral Small 1.1</x:v>
      </x:c>
      <x:c r="B132" s="17" t="str">
        <x:v>magistral-small-2506</x:v>
      </x:c>
      <x:c r="C132" s="17"/>
      <x:c r="D132" s="17" t="str">
        <x:v>Mistral AI</x:v>
      </x:c>
      <x:c r="E132" s="17" t="str">
        <x:v>France</x:v>
      </x:c>
      <x:c r="F132" s="17" t="n">
        <x:v>45818</x:v>
      </x:c>
      <x:c r="G132" s="17" t="str">
        <x:v>Open weights (unrestricted)</x:v>
      </x:c>
      <x:c r="H132" s="17" t="n">
        <x:v>45818</x:v>
      </x:c>
      <x:c r="I132" s="17"/>
      <x:c r="J132" s="17" t="str">
        <x:v>Confident</x:v>
      </x:c>
      <x:c r="K132" s="17"/>
      <x:c r="L132" s="17"/>
      <x:c r="M132" s="17"/>
      <x:c r="N132" s="17" t="str">
        <x:v>Magistral Small 1.1</x:v>
      </x:c>
      <x:c r="O132" s="17" t="str">
        <x:v>magistral-small-1-1</x:v>
      </x:c>
      <x:c r="P132" s="17" t="n">
        <x:v>133.07</x:v>
      </x:c>
      <x:c r="Q132" s="17" t="n">
        <x:v>127.02</x:v>
      </x:c>
      <x:c r="R132" s="17" t="n">
        <x:v>135.4</x:v>
      </x:c>
      <x:c r="S132" s="17"/>
      <x:c r="T132" s="17"/>
      <x:c r="U132" s="17"/>
      <x:c r="V132" s="17"/>
      <x:c r="W132" s="17"/>
      <x:c r="X132" s="17"/>
      <x:c r="Y132" s="17"/>
      <x:c r="Z132" s="17"/>
    </x:row>
    <x:row r="133">
      <x:c r="A133" s="17" t="str">
        <x:v>Qwen3-235B-A22B</x:v>
      </x:c>
      <x:c r="B133" s="17" t="str">
        <x:v>qwen3-235b-a22b</x:v>
      </x:c>
      <x:c r="C133" s="17"/>
      <x:c r="D133" s="17" t="str">
        <x:v>Alibaba</x:v>
      </x:c>
      <x:c r="E133" s="17" t="str">
        <x:v>China</x:v>
      </x:c>
      <x:c r="F133" s="17" t="n">
        <x:v>45776</x:v>
      </x:c>
      <x:c r="G133" s="17" t="str">
        <x:v>Open weights (unrestricted)</x:v>
      </x:c>
      <x:c r="H133" s="17" t="n">
        <x:v>45776</x:v>
      </x:c>
      <x:c r="I133" s="17" t="n">
        <x:v>4.752e+24</x:v>
      </x:c>
      <x:c r="J133" s="17" t="str">
        <x:v>Likely</x:v>
      </x:c>
      <x:c r="K133" s="17"/>
      <x:c r="L133" s="17" t="str">
        <x:v>Qwen3 (Apr 2025)</x:v>
      </x:c>
      <x:c r="M133" s="17"/>
      <x:c r="N133" s="17" t="str">
        <x:v>Qwen3-235B-A22B</x:v>
      </x:c>
      <x:c r="O133" s="17" t="str">
        <x:v>qwen3-235b-a22b</x:v>
      </x:c>
      <x:c r="P133" s="17" t="n">
        <x:v>139.58</x:v>
      </x:c>
      <x:c r="Q133" s="17" t="n">
        <x:v>134.79</x:v>
      </x:c>
      <x:c r="R133" s="17" t="n">
        <x:v>141.08</x:v>
      </x:c>
      <x:c r="S133" s="17"/>
      <x:c r="T133" s="17"/>
      <x:c r="U133" s="17"/>
      <x:c r="V133" s="17"/>
      <x:c r="W133" s="17"/>
      <x:c r="X133" s="17"/>
      <x:c r="Y133" s="17"/>
      <x:c r="Z133" s="17"/>
    </x:row>
    <x:row r="134">
      <x:c r="A134" s="17" t="str">
        <x:v>Gemini 2.5 Pro (May 2025)</x:v>
      </x:c>
      <x:c r="B134" s="17" t="str">
        <x:v>gemini-2.5-pro-preview-05-06</x:v>
      </x:c>
      <x:c r="C134" s="17" t="str">
        <x:v>Gemini 2.5 Pro Preview (Jun 2025)</x:v>
      </x:c>
      <x:c r="D134" s="17" t="str">
        <x:v>Google DeepMind</x:v>
      </x:c>
      <x:c r="E134" s="17" t="str">
        <x:v>United States of America</x:v>
      </x:c>
      <x:c r="F134" s="17" t="n">
        <x:v>45783</x:v>
      </x:c>
      <x:c r="G134" s="17" t="str">
        <x:v>API access</x:v>
      </x:c>
      <x:c r="H134" s="17" t="n">
        <x:v>45783</x:v>
      </x:c>
      <x:c r="I134" s="17"/>
      <x:c r="J134" s="17" t="str">
        <x:v>Unknown</x:v>
      </x:c>
      <x:c r="K134" s="17" t="str">
        <x:v>A May 2025 preview version of Gemini 2.5 Pro, a flagship reasoning model from Google DeepMind.</x:v>
      </x:c>
      <x:c r="L134" s="17" t="str">
        <x:v>Gemini 2.5 Pro Preview (Jun 2025)</x:v>
      </x:c>
      <x:c r="M134" s="17" t="str">
        <x:v>Gemini 2.5 Pro (May 2025)</x:v>
      </x:c>
      <x:c r="N134" s="17" t="str">
        <x:v>Gemini 2.5 Pro (May 2025)</x:v>
      </x:c>
      <x:c r="O134" s="17" t="str">
        <x:v>gemini-2-5-pro-may-2025</x:v>
      </x:c>
      <x:c r="P134" s="17" t="n">
        <x:v>142.83</x:v>
      </x:c>
      <x:c r="Q134" s="17" t="n">
        <x:v>139.38</x:v>
      </x:c>
      <x:c r="R134" s="17" t="n">
        <x:v>145.35</x:v>
      </x:c>
      <x:c r="S134" s="17"/>
      <x:c r="T134" s="17"/>
      <x:c r="U134" s="17"/>
      <x:c r="V134" s="17"/>
      <x:c r="W134" s="17"/>
      <x:c r="X134" s="17"/>
      <x:c r="Y134" s="17"/>
      <x:c r="Z134" s="17"/>
    </x:row>
    <x:row r="135">
      <x:c r="A135" s="17" t="str">
        <x:v>DeepSeek-R1</x:v>
      </x:c>
      <x:c r="B135" s="17" t="str">
        <x:v>DeepSeek-R1</x:v>
      </x:c>
      <x:c r="C135" s="17"/>
      <x:c r="D135" s="17" t="str">
        <x:v>DeepSeek</x:v>
      </x:c>
      <x:c r="E135" s="17" t="str">
        <x:v>China</x:v>
      </x:c>
      <x:c r="F135" s="17" t="n">
        <x:v>45677</x:v>
      </x:c>
      <x:c r="G135" s="17" t="str">
        <x:v>Open weights (unrestricted)</x:v>
      </x:c>
      <x:c r="H135" s="17" t="n">
        <x:v>45677</x:v>
      </x:c>
      <x:c r="I135" s="17" t="n">
        <x:v>3.4999999999999997e+24</x:v>
      </x:c>
      <x:c r="J135" s="17" t="str">
        <x:v>Confident</x:v>
      </x:c>
      <x:c r="K135" s="17"/>
      <x:c r="L135" s="17" t="str">
        <x:v>DeepSeek-R1</x:v>
      </x:c>
      <x:c r="M135" s="17"/>
      <x:c r="N135" s="17" t="str">
        <x:v>DeepSeek-R1</x:v>
      </x:c>
      <x:c r="O135" s="17" t="str">
        <x:v>deepseek-r1</x:v>
      </x:c>
      <x:c r="P135" s="17" t="n">
        <x:v>139.67</x:v>
      </x:c>
      <x:c r="Q135" s="17" t="n">
        <x:v>136.9</x:v>
      </x:c>
      <x:c r="R135" s="17" t="n">
        <x:v>140.9</x:v>
      </x:c>
      <x:c r="S135" s="17"/>
      <x:c r="T135" s="17"/>
      <x:c r="U135" s="17"/>
      <x:c r="V135" s="17"/>
      <x:c r="W135" s="17"/>
      <x:c r="X135" s="17"/>
      <x:c r="Y135" s="17"/>
      <x:c r="Z135" s="17"/>
    </x:row>
    <x:row r="136">
      <x:c r="A136" s="17" t="str">
        <x:v>Claude Sonnet 4</x:v>
      </x:c>
      <x:c r="B136" s="17" t="str">
        <x:v>claude-sonnet-4-20250514_32K</x:v>
      </x:c>
      <x:c r="C136" s="17"/>
      <x:c r="D136" s="17" t="str">
        <x:v>Anthropic</x:v>
      </x:c>
      <x:c r="E136" s="17" t="str">
        <x:v>United States of America</x:v>
      </x:c>
      <x:c r="F136" s="17" t="n">
        <x:v>45799</x:v>
      </x:c>
      <x:c r="G136" s="17" t="str">
        <x:v>API access</x:v>
      </x:c>
      <x:c r="H136" s="17" t="n">
        <x:v>45799</x:v>
      </x:c>
      <x:c r="I136" s="17"/>
      <x:c r="J136" s="17" t="str">
        <x:v>Unknown</x:v>
      </x:c>
      <x:c r="K136" s="17" t="str">
        <x:v>Anthropic's mid-sized model in the Claude 4 series, benchmarked with up to 32,000 reasoning tokens.</x:v>
      </x:c>
      <x:c r="L136" s="17" t="str">
        <x:v>Claude Sonnet 4 (32k thinking)</x:v>
      </x:c>
      <x:c r="M136" s="17"/>
      <x:c r="N136" s="17" t="str">
        <x:v>Claude Sonnet 4</x:v>
      </x:c>
      <x:c r="O136" s="17" t="str">
        <x:v>claude-sonnet-4</x:v>
      </x:c>
      <x:c r="P136" s="17" t="n">
        <x:v>142.15</x:v>
      </x:c>
      <x:c r="Q136" s="17" t="n">
        <x:v>139.04</x:v>
      </x:c>
      <x:c r="R136" s="17" t="n">
        <x:v>143.61</x:v>
      </x:c>
      <x:c r="S136" s="17"/>
      <x:c r="T136" s="17"/>
      <x:c r="U136" s="17"/>
      <x:c r="V136" s="17"/>
      <x:c r="W136" s="17"/>
      <x:c r="X136" s="17"/>
      <x:c r="Y136" s="17"/>
      <x:c r="Z136" s="17"/>
    </x:row>
    <x:row r="137">
      <x:c r="A137" s="17" t="str">
        <x:v>Claude Opus 4</x:v>
      </x:c>
      <x:c r="B137" s="17" t="str">
        <x:v>claude-opus-4-20250514_16K</x:v>
      </x:c>
      <x:c r="C137" s="17" t="str">
        <x:v>Claude Opus 4</x:v>
      </x:c>
      <x:c r="D137" s="17" t="str">
        <x:v>Anthropic</x:v>
      </x:c>
      <x:c r="E137" s="17" t="str">
        <x:v>United States of America</x:v>
      </x:c>
      <x:c r="F137" s="17" t="n">
        <x:v>45799</x:v>
      </x:c>
      <x:c r="G137" s="17" t="str">
        <x:v>API access</x:v>
      </x:c>
      <x:c r="H137" s="17" t="n">
        <x:v>45799</x:v>
      </x:c>
      <x:c r="I137" s="17"/>
      <x:c r="J137" s="17" t="str">
        <x:v>Unknown</x:v>
      </x:c>
      <x:c r="K137" s="17" t="str">
        <x:v>Anthropic's largest model in the Claude 4 series (superseded by Claude Opus 4.1), benchmarked with up to 16,000 reasoning tokens.</x:v>
      </x:c>
      <x:c r="L137" s="17" t="str">
        <x:v>Claude Opus 4 (16k thinking)</x:v>
      </x:c>
      <x:c r="M137" s="17"/>
      <x:c r="N137" s="17" t="str">
        <x:v>Claude Opus 4</x:v>
      </x:c>
      <x:c r="O137" s="17" t="str">
        <x:v>claude-opus-4</x:v>
      </x:c>
      <x:c r="P137" s="17" t="n">
        <x:v>142.89</x:v>
      </x:c>
      <x:c r="Q137" s="17" t="n">
        <x:v>140.36</x:v>
      </x:c>
      <x:c r="R137" s="17" t="n">
        <x:v>144.3</x:v>
      </x:c>
      <x:c r="S137" s="17"/>
      <x:c r="T137" s="17"/>
      <x:c r="U137" s="17"/>
      <x:c r="V137" s="17"/>
      <x:c r="W137" s="17"/>
      <x:c r="X137" s="17"/>
      <x:c r="Y137" s="17"/>
      <x:c r="Z137" s="17"/>
    </x:row>
    <x:row r="138">
      <x:c r="A138" s="17" t="str">
        <x:v>Claude Sonnet 4</x:v>
      </x:c>
      <x:c r="B138" s="17" t="str">
        <x:v>claude-sonnet-4-20250514_16K</x:v>
      </x:c>
      <x:c r="C138" s="17"/>
      <x:c r="D138" s="17" t="str">
        <x:v>Anthropic</x:v>
      </x:c>
      <x:c r="E138" s="17" t="str">
        <x:v>United States of America</x:v>
      </x:c>
      <x:c r="F138" s="17" t="n">
        <x:v>45799</x:v>
      </x:c>
      <x:c r="G138" s="17" t="str">
        <x:v>API access</x:v>
      </x:c>
      <x:c r="H138" s="17" t="n">
        <x:v>45799</x:v>
      </x:c>
      <x:c r="I138" s="17"/>
      <x:c r="J138" s="17" t="str">
        <x:v>Unknown</x:v>
      </x:c>
      <x:c r="K138" s="17" t="str">
        <x:v>Anthropic's mid-sized model in the Claude 4 series, benchmarked with up to 16,000 reasoning tokens.</x:v>
      </x:c>
      <x:c r="L138" s="17" t="str">
        <x:v>Claude Sonnet 4 (16k thinking)</x:v>
      </x:c>
      <x:c r="M138" s="17"/>
      <x:c r="N138" s="17" t="str">
        <x:v>Claude Sonnet 4</x:v>
      </x:c>
      <x:c r="O138" s="17" t="str">
        <x:v>claude-sonnet-4</x:v>
      </x:c>
      <x:c r="P138" s="17" t="n">
        <x:v>142.15</x:v>
      </x:c>
      <x:c r="Q138" s="17" t="n">
        <x:v>139.04</x:v>
      </x:c>
      <x:c r="R138" s="17" t="n">
        <x:v>143.61</x:v>
      </x:c>
      <x:c r="S138" s="17"/>
      <x:c r="T138" s="17"/>
      <x:c r="U138" s="17"/>
      <x:c r="V138" s="17"/>
      <x:c r="W138" s="17"/>
      <x:c r="X138" s="17"/>
      <x:c r="Y138" s="17"/>
      <x:c r="Z138" s="17"/>
    </x:row>
    <x:row r="139">
      <x:c r="A139" s="17" t="str">
        <x:v>Gemini 2.5 Flash</x:v>
      </x:c>
      <x:c r="B139" s="17" t="str">
        <x:v>gemini-2.5-flash-preview-05-20</x:v>
      </x:c>
      <x:c r="C139" s="17"/>
      <x:c r="D139" s="17" t="str">
        <x:v>Google DeepMind</x:v>
      </x:c>
      <x:c r="E139" s="17" t="str">
        <x:v>United States of America</x:v>
      </x:c>
      <x:c r="F139" s="17" t="n">
        <x:v>45797</x:v>
      </x:c>
      <x:c r="G139" s="17" t="str">
        <x:v>API access</x:v>
      </x:c>
      <x:c r="H139" s="17" t="n">
        <x:v>45764</x:v>
      </x:c>
      <x:c r="I139" s="17"/>
      <x:c r="J139" s="17" t="str">
        <x:v>Unknown</x:v>
      </x:c>
      <x:c r="K139" s="17" t="str">
        <x:v>The May 2025 preview version of Gemini 2.5 Flash, a small reasoning model from Google DeepMind's Gemini 2.5 series.</x:v>
      </x:c>
      <x:c r="L139" s="17"/>
      <x:c r="M139" s="17" t="str">
        <x:v>Gemini 2.5 Flash (May 2025)</x:v>
      </x:c>
      <x:c r="N139" s="17" t="str">
        <x:v>Gemini 2.5 Flash (May 2025)</x:v>
      </x:c>
      <x:c r="O139" s="17" t="str">
        <x:v>gemini-2-5-flash-may-2025</x:v>
      </x:c>
      <x:c r="P139" s="17" t="n">
        <x:v>142.24</x:v>
      </x:c>
      <x:c r="Q139" s="17" t="n">
        <x:v>139.89</x:v>
      </x:c>
      <x:c r="R139" s="17" t="n">
        <x:v>143.54</x:v>
      </x:c>
      <x:c r="S139" s="17"/>
      <x:c r="T139" s="17"/>
      <x:c r="U139" s="17"/>
      <x:c r="V139" s="17"/>
      <x:c r="W139" s="17"/>
      <x:c r="X139" s="17"/>
      <x:c r="Y139" s="17"/>
      <x:c r="Z139" s="17"/>
    </x:row>
    <x:row r="140">
      <x:c r="A140" s="17" t="str">
        <x:v>Qwen Plus</x:v>
      </x:c>
      <x:c r="B140" s="17" t="str">
        <x:v>qwen-plus-2025-04-28</x:v>
      </x:c>
      <x:c r="C140" s="17"/>
      <x:c r="D140" s="17" t="str">
        <x:v>Alibaba</x:v>
      </x:c>
      <x:c r="E140" s="17" t="str">
        <x:v>China</x:v>
      </x:c>
      <x:c r="F140" s="17" t="n">
        <x:v>45775</x:v>
      </x:c>
      <x:c r="G140" s="17" t="str">
        <x:v>API access</x:v>
      </x:c>
      <x:c r="H140" s="17" t="n">
        <x:v>45328</x:v>
      </x:c>
      <x:c r="I140" s="17"/>
      <x:c r="J140" s="17" t="str">
        <x:v>Unknown</x:v>
      </x:c>
      <x:c r="K140" s="17"/>
      <x:c r="L140" s="17" t="str">
        <x:v>Qwen Plus (Apr 2025)</x:v>
      </x:c>
      <x:c r="M140" s="17" t="str">
        <x:v>Qwen Plus (Apr 2025)</x:v>
      </x:c>
      <x:c r="N140" s="17" t="str">
        <x:v>Qwen Plus (Apr 2025)</x:v>
      </x:c>
      <x:c r="O140" s="17" t="str">
        <x:v>qwen-plus-apr-2025</x:v>
      </x:c>
      <x:c r="P140" s="17"/>
      <x:c r="Q140" s="17"/>
      <x:c r="R140" s="17"/>
      <x:c r="S140" s="17"/>
      <x:c r="T140" s="17"/>
      <x:c r="U140" s="17"/>
      <x:c r="V140" s="17"/>
      <x:c r="W140" s="17"/>
      <x:c r="X140" s="17"/>
      <x:c r="Y140" s="17"/>
      <x:c r="Z140" s="17"/>
    </x:row>
    <x:row r="141">
      <x:c r="A141" s="17" t="str">
        <x:v>DeepSeek-V3 (Mar 2025)</x:v>
      </x:c>
      <x:c r="B141" s="17" t="str">
        <x:v>DeepSeek-V3-0324</x:v>
      </x:c>
      <x:c r="C141" s="17" t="str">
        <x:v>DeepSeek-V3 (Mar 2025)</x:v>
      </x:c>
      <x:c r="D141" s="17" t="str">
        <x:v>DeepSeek</x:v>
      </x:c>
      <x:c r="E141" s="17" t="str">
        <x:v>China</x:v>
      </x:c>
      <x:c r="F141" s="17" t="n">
        <x:v>45740</x:v>
      </x:c>
      <x:c r="G141" s="17" t="str">
        <x:v>Open weights (restricted use)</x:v>
      </x:c>
      <x:c r="H141" s="17" t="n">
        <x:v>45740</x:v>
      </x:c>
      <x:c r="I141" s="17" t="n">
        <x:v>3.3e+24</x:v>
      </x:c>
      <x:c r="J141" s="17" t="str">
        <x:v>Confident</x:v>
      </x:c>
      <x:c r="K141" s="17" t="str">
        <x:v>An updated version of the DeepSeek V3 model.</x:v>
      </x:c>
      <x:c r="L141" s="17" t="str">
        <x:v>DeepSeek-V3 (Mar 2025)</x:v>
      </x:c>
      <x:c r="M141" s="17"/>
      <x:c r="N141" s="17" t="str">
        <x:v>DeepSeek-V3 (Mar 2025)</x:v>
      </x:c>
      <x:c r="O141" s="17" t="str">
        <x:v>deepseek-v3-mar-2025</x:v>
      </x:c>
      <x:c r="P141" s="17" t="n">
        <x:v>137.04</x:v>
      </x:c>
      <x:c r="Q141" s="17" t="n">
        <x:v>133.64</x:v>
      </x:c>
      <x:c r="R141" s="17" t="n">
        <x:v>138.66</x:v>
      </x:c>
      <x:c r="S141" s="17"/>
      <x:c r="T141" s="17"/>
      <x:c r="U141" s="17"/>
      <x:c r="V141" s="17"/>
      <x:c r="W141" s="17"/>
      <x:c r="X141" s="17"/>
      <x:c r="Y141" s="17"/>
      <x:c r="Z141" s="17"/>
    </x:row>
    <x:row r="142">
      <x:c r="A142" s="17" t="str">
        <x:v>Gemini 2.5 Pro (Mar 2025)</x:v>
      </x:c>
      <x:c r="B142" s="17" t="str">
        <x:v>gemini-2.5-pro-preview-03-25</x:v>
      </x:c>
      <x:c r="C142" s="17" t="str">
        <x:v>Gemini 2.5 Pro Preview (Mar 2025)</x:v>
      </x:c>
      <x:c r="D142" s="17" t="str">
        <x:v>Google DeepMind</x:v>
      </x:c>
      <x:c r="E142" s="17" t="str">
        <x:v>United States of America</x:v>
      </x:c>
      <x:c r="F142" s="17" t="n">
        <x:v>45747</x:v>
      </x:c>
      <x:c r="G142" s="17" t="str">
        <x:v>API access</x:v>
      </x:c>
      <x:c r="H142" s="17" t="n">
        <x:v>45741</x:v>
      </x:c>
      <x:c r="I142" s="17"/>
      <x:c r="J142" s="17" t="str">
        <x:v>Unknown</x:v>
      </x:c>
      <x:c r="K142" s="17" t="str">
        <x:v>A March 2025 preview version of Gemini 2.5 Pro, Google DeepMind's flagship model.</x:v>
      </x:c>
      <x:c r="L142" s="17" t="str">
        <x:v>Gemini 2.5 Pro Preview (Mar 2025)</x:v>
      </x:c>
      <x:c r="M142" s="17" t="str">
        <x:v>Gemini 2.5 Pro (Mar 2025)</x:v>
      </x:c>
      <x:c r="N142" s="17" t="str">
        <x:v>Gemini 2.5 Pro (Mar 2025)</x:v>
      </x:c>
      <x:c r="O142" s="17" t="str">
        <x:v>gemini-2-5-pro-mar-2025</x:v>
      </x:c>
      <x:c r="P142" s="17" t="n">
        <x:v>144.84</x:v>
      </x:c>
      <x:c r="Q142" s="17" t="n">
        <x:v>142.71</x:v>
      </x:c>
      <x:c r="R142" s="17" t="n">
        <x:v>147.18</x:v>
      </x:c>
      <x:c r="S142" s="17"/>
      <x:c r="T142" s="17"/>
      <x:c r="U142" s="17"/>
      <x:c r="V142" s="17"/>
      <x:c r="W142" s="17"/>
      <x:c r="X142" s="17"/>
      <x:c r="Y142" s="17"/>
      <x:c r="Z142" s="17"/>
    </x:row>
    <x:row r="143">
      <x:c r="A143" s="17" t="str">
        <x:v>Mistral Medium 3</x:v>
      </x:c>
      <x:c r="B143" s="17" t="str">
        <x:v>mistral-medium-2505</x:v>
      </x:c>
      <x:c r="C143" s="17"/>
      <x:c r="D143" s="17" t="str">
        <x:v>Mistral AI</x:v>
      </x:c>
      <x:c r="E143" s="17" t="str">
        <x:v>France</x:v>
      </x:c>
      <x:c r="F143" s="17" t="n">
        <x:v>45784</x:v>
      </x:c>
      <x:c r="G143" s="17" t="str">
        <x:v>API access</x:v>
      </x:c>
      <x:c r="H143" s="17" t="n">
        <x:v>45784</x:v>
      </x:c>
      <x:c r="I143" s="17"/>
      <x:c r="J143" s="17" t="str">
        <x:v>Unknown</x:v>
      </x:c>
      <x:c r="K143" s="17" t="str">
        <x:v>A 2025 language model from Mistral.</x:v>
      </x:c>
      <x:c r="L143" s="17"/>
      <x:c r="M143" s="17"/>
      <x:c r="N143" s="17" t="str">
        <x:v>Mistral Medium 3</x:v>
      </x:c>
      <x:c r="O143" s="17" t="str">
        <x:v>mistral-medium-3</x:v>
      </x:c>
      <x:c r="P143" s="17" t="n">
        <x:v>135.28</x:v>
      </x:c>
      <x:c r="Q143" s="17" t="n">
        <x:v>131.52</x:v>
      </x:c>
      <x:c r="R143" s="17" t="n">
        <x:v>136.44</x:v>
      </x:c>
      <x:c r="S143" s="17"/>
      <x:c r="T143" s="17"/>
      <x:c r="U143" s="17"/>
      <x:c r="V143" s="17"/>
      <x:c r="W143" s="17"/>
      <x:c r="X143" s="17"/>
      <x:c r="Y143" s="17"/>
      <x:c r="Z143" s="17"/>
    </x:row>
    <x:row r="144">
      <x:c r="A144" s="17" t="str">
        <x:v>Gemini 2.5 Flash</x:v>
      </x:c>
      <x:c r="B144" s="17" t="str">
        <x:v>gemini-2.5-flash-preview-04-17</x:v>
      </x:c>
      <x:c r="C144" s="17" t="str">
        <x:v>Gemini 2.5 Flash Preview (Apr 2025)</x:v>
      </x:c>
      <x:c r="D144" s="17" t="str">
        <x:v>Google DeepMind</x:v>
      </x:c>
      <x:c r="E144" s="17" t="str">
        <x:v>United States of America</x:v>
      </x:c>
      <x:c r="F144" s="17" t="n">
        <x:v>45764</x:v>
      </x:c>
      <x:c r="G144" s="17" t="str">
        <x:v>API access</x:v>
      </x:c>
      <x:c r="H144" s="17" t="n">
        <x:v>45764</x:v>
      </x:c>
      <x:c r="I144" s="17"/>
      <x:c r="J144" s="17" t="str">
        <x:v>Unknown</x:v>
      </x:c>
      <x:c r="K144" s="17" t="str">
        <x:v>An April 2025 preview of Gemini 2.5 Flash, a small model in Google DeepMind's Gemini 2.5 series.</x:v>
      </x:c>
      <x:c r="L144" s="17"/>
      <x:c r="M144" s="17" t="str">
        <x:v>Gemini 2.5 Flash (Apr 2025)</x:v>
      </x:c>
      <x:c r="N144" s="17" t="str">
        <x:v>Gemini 2.5 Flash (Apr 2025)</x:v>
      </x:c>
      <x:c r="O144" s="17" t="str">
        <x:v>gemini-2-5-flash-apr-2025</x:v>
      </x:c>
      <x:c r="P144" s="17" t="n">
        <x:v>140.61</x:v>
      </x:c>
      <x:c r="Q144" s="17" t="n">
        <x:v>135.95</x:v>
      </x:c>
      <x:c r="R144" s="17" t="n">
        <x:v>142.64</x:v>
      </x:c>
      <x:c r="S144" s="17"/>
      <x:c r="T144" s="17"/>
      <x:c r="U144" s="17"/>
      <x:c r="V144" s="17"/>
      <x:c r="W144" s="17"/>
      <x:c r="X144" s="17"/>
      <x:c r="Y144" s="17"/>
      <x:c r="Z144" s="17"/>
    </x:row>
    <x:row r="145">
      <x:c r="A145" s="17" t="str">
        <x:v>GPT-4.1 nano</x:v>
      </x:c>
      <x:c r="B145" s="17" t="str">
        <x:v>gpt-4.1-nano-2025-04-14</x:v>
      </x:c>
      <x:c r="C145" s="17" t="str">
        <x:v>GPT-4.1 nano</x:v>
      </x:c>
      <x:c r="D145" s="17" t="str">
        <x:v>OpenAI</x:v>
      </x:c>
      <x:c r="E145" s="17" t="str">
        <x:v>United States of America</x:v>
      </x:c>
      <x:c r="F145" s="17" t="n">
        <x:v>45761</x:v>
      </x:c>
      <x:c r="G145" s="17" t="str">
        <x:v>API access</x:v>
      </x:c>
      <x:c r="H145" s="17" t="n">
        <x:v>45761</x:v>
      </x:c>
      <x:c r="I145" s="17"/>
      <x:c r="J145" s="17" t="str">
        <x:v>Unknown</x:v>
      </x:c>
      <x:c r="K145" s="17" t="str">
        <x:v>The smallest version of OpenAI's GPT-4.1.</x:v>
      </x:c>
      <x:c r="L145" s="17"/>
      <x:c r="M145" s="17"/>
      <x:c r="N145" s="17" t="str">
        <x:v>GPT-4.1 nano</x:v>
      </x:c>
      <x:c r="O145" s="17" t="str">
        <x:v>gpt-4-1-nano</x:v>
      </x:c>
      <x:c r="P145" s="17" t="n">
        <x:v>130.88</x:v>
      </x:c>
      <x:c r="Q145" s="17" t="n">
        <x:v>125.17</x:v>
      </x:c>
      <x:c r="R145" s="17" t="n">
        <x:v>133.34</x:v>
      </x:c>
      <x:c r="S145" s="17"/>
      <x:c r="T145" s="17"/>
      <x:c r="U145" s="17"/>
      <x:c r="V145" s="17"/>
      <x:c r="W145" s="17"/>
      <x:c r="X145" s="17"/>
      <x:c r="Y145" s="17"/>
      <x:c r="Z145" s="17"/>
    </x:row>
    <x:row r="146">
      <x:c r="A146" s="17" t="str">
        <x:v>GPT-4.1 mini</x:v>
      </x:c>
      <x:c r="B146" s="17" t="str">
        <x:v>gpt-4.1-mini-2025-04-14</x:v>
      </x:c>
      <x:c r="C146" s="17" t="str">
        <x:v>GPT-4.1 mini</x:v>
      </x:c>
      <x:c r="D146" s="17" t="str">
        <x:v>OpenAI</x:v>
      </x:c>
      <x:c r="E146" s="17" t="str">
        <x:v>United States of America</x:v>
      </x:c>
      <x:c r="F146" s="17" t="n">
        <x:v>45761</x:v>
      </x:c>
      <x:c r="G146" s="17" t="str">
        <x:v>API access</x:v>
      </x:c>
      <x:c r="H146" s="17" t="n">
        <x:v>45761</x:v>
      </x:c>
      <x:c r="I146" s="17"/>
      <x:c r="J146" s="17" t="str">
        <x:v>Unknown</x:v>
      </x:c>
      <x:c r="K146" s="17" t="str">
        <x:v>A smaller version of OpenAI's GPT-4.1.</x:v>
      </x:c>
      <x:c r="L146" s="17"/>
      <x:c r="M146" s="17"/>
      <x:c r="N146" s="17" t="str">
        <x:v>GPT-4.1 mini</x:v>
      </x:c>
      <x:c r="O146" s="17" t="str">
        <x:v>gpt-4-1-mini</x:v>
      </x:c>
      <x:c r="P146" s="17" t="n">
        <x:v>135.79</x:v>
      </x:c>
      <x:c r="Q146" s="17" t="n">
        <x:v>131.28</x:v>
      </x:c>
      <x:c r="R146" s="17" t="n">
        <x:v>137.58</x:v>
      </x:c>
      <x:c r="S146" s="17"/>
      <x:c r="T146" s="17"/>
      <x:c r="U146" s="17"/>
      <x:c r="V146" s="17"/>
      <x:c r="W146" s="17"/>
      <x:c r="X146" s="17"/>
      <x:c r="Y146" s="17"/>
      <x:c r="Z146" s="17"/>
    </x:row>
    <x:row r="147">
      <x:c r="A147" s="17" t="str">
        <x:v>QWQ-Plus</x:v>
      </x:c>
      <x:c r="B147" s="17" t="str">
        <x:v>qwq-plus</x:v>
      </x:c>
      <x:c r="C147" s="17"/>
      <x:c r="D147" s="17" t="str">
        <x:v>Alibaba</x:v>
      </x:c>
      <x:c r="E147" s="17" t="str">
        <x:v>China</x:v>
      </x:c>
      <x:c r="F147" s="17" t="n">
        <x:v>45755</x:v>
      </x:c>
      <x:c r="G147" s="17" t="str">
        <x:v>API access</x:v>
      </x:c>
      <x:c r="H147" s="17" t="n">
        <x:v>45755</x:v>
      </x:c>
      <x:c r="I147" s="17"/>
      <x:c r="J147" s="17" t="str">
        <x:v>Unknown</x:v>
      </x:c>
      <x:c r="K147" s="17"/>
      <x:c r="L147" s="17" t="str">
        <x:v>QwQ-Plus</x:v>
      </x:c>
      <x:c r="M147" s="17"/>
      <x:c r="N147" s="17" t="str">
        <x:v>QWQ-Plus</x:v>
      </x:c>
      <x:c r="O147" s="17" t="str">
        <x:v>qwq-plus</x:v>
      </x:c>
      <x:c r="P147" s="17"/>
      <x:c r="Q147" s="17"/>
      <x:c r="R147" s="17"/>
      <x:c r="S147" s="17"/>
      <x:c r="T147" s="17"/>
      <x:c r="U147" s="17"/>
      <x:c r="V147" s="17"/>
      <x:c r="W147" s="17"/>
      <x:c r="X147" s="17"/>
      <x:c r="Y147" s="17"/>
      <x:c r="Z147" s="17"/>
    </x:row>
    <x:row r="148">
      <x:c r="A148" s="17" t="str">
        <x:v>Grok-3 mini</x:v>
      </x:c>
      <x:c r="B148" s="17" t="str">
        <x:v>grok-3-mini-beta_low</x:v>
      </x:c>
      <x:c r="C148" s="17"/>
      <x:c r="D148" s="17" t="str">
        <x:v>xAI</x:v>
      </x:c>
      <x:c r="E148" s="17" t="str">
        <x:v>United States of America</x:v>
      </x:c>
      <x:c r="F148" s="17" t="n">
        <x:v>45756</x:v>
      </x:c>
      <x:c r="G148" s="17" t="str">
        <x:v>API access</x:v>
      </x:c>
      <x:c r="H148" s="17" t="n">
        <x:v>45707</x:v>
      </x:c>
      <x:c r="I148" s="17"/>
      <x:c r="J148" s="17" t="str">
        <x:v>Unknown</x:v>
      </x:c>
      <x:c r="K148" s="17" t="str">
        <x:v>A beta release of a smaller version of XAI's third generation Grok model, evaluated with low reasoning effort.</x:v>
      </x:c>
      <x:c r="L148" s="17"/>
      <x:c r="M148" s="17"/>
      <x:c r="N148" s="17" t="str">
        <x:v>Grok-3 mini</x:v>
      </x:c>
      <x:c r="O148" s="17" t="str">
        <x:v>grok-3-mini</x:v>
      </x:c>
      <x:c r="P148" s="17" t="n">
        <x:v>141.01</x:v>
      </x:c>
      <x:c r="Q148" s="17" t="n">
        <x:v>137.89</x:v>
      </x:c>
      <x:c r="R148" s="17" t="n">
        <x:v>142.63</x:v>
      </x:c>
      <x:c r="S148" s="17"/>
      <x:c r="T148" s="17"/>
      <x:c r="U148" s="17"/>
      <x:c r="V148" s="17"/>
      <x:c r="W148" s="17"/>
      <x:c r="X148" s="17"/>
      <x:c r="Y148" s="17"/>
      <x:c r="Z148" s="17"/>
    </x:row>
    <x:row r="149">
      <x:c r="A149" s="17" t="str">
        <x:v>Llama 4 Maverick</x:v>
      </x:c>
      <x:c r="B149" s="17" t="str">
        <x:v>Llama-4-Maverick-17B-128E-Instruct-FP8</x:v>
      </x:c>
      <x:c r="C149" s="17" t="str">
        <x:v>Llama 4 Maverick (FP8)</x:v>
      </x:c>
      <x:c r="D149" s="17" t="str">
        <x:v>Meta AI</x:v>
      </x:c>
      <x:c r="E149" s="17" t="str">
        <x:v>United States of America</x:v>
      </x:c>
      <x:c r="F149" s="17" t="n">
        <x:v>45752</x:v>
      </x:c>
      <x:c r="G149" s="17" t="str">
        <x:v>Open weights (restricted use)</x:v>
      </x:c>
      <x:c r="H149" s="17" t="n">
        <x:v>45752</x:v>
      </x:c>
      <x:c r="I149" s="17" t="n">
        <x:v>2.244000000001e+24</x:v>
      </x:c>
      <x:c r="J149" s="17" t="str">
        <x:v>Likely</x:v>
      </x:c>
      <x:c r="K149" s="17" t="str">
        <x:v>The 17 billion active (400 billion total)-parameter model in Meta's Llama 4 series, quantized to FP8.</x:v>
      </x:c>
      <x:c r="L149" s="17"/>
      <x:c r="M149" s="17"/>
      <x:c r="N149" s="17" t="str">
        <x:v>Llama 4 Maverick</x:v>
      </x:c>
      <x:c r="O149" s="17" t="str">
        <x:v>llama-4-maverick</x:v>
      </x:c>
      <x:c r="P149" s="17" t="n">
        <x:v>133.04</x:v>
      </x:c>
      <x:c r="Q149" s="17" t="n">
        <x:v>128.11</x:v>
      </x:c>
      <x:c r="R149" s="17" t="n">
        <x:v>135.12</x:v>
      </x:c>
      <x:c r="S149" s="17"/>
      <x:c r="T149" s="17"/>
      <x:c r="U149" s="17"/>
      <x:c r="V149" s="17"/>
      <x:c r="W149" s="17"/>
      <x:c r="X149" s="17"/>
      <x:c r="Y149" s="17"/>
      <x:c r="Z149" s="17"/>
    </x:row>
    <x:row r="150">
      <x:c r="A150" s="17" t="str">
        <x:v>Llama 4 Scout</x:v>
      </x:c>
      <x:c r="B150" s="17" t="str">
        <x:v>Llama-4-Scout-17B-16E-Instruct</x:v>
      </x:c>
      <x:c r="C150" s="17"/>
      <x:c r="D150" s="17" t="str">
        <x:v>Meta AI</x:v>
      </x:c>
      <x:c r="E150" s="17" t="str">
        <x:v>United States of America</x:v>
      </x:c>
      <x:c r="F150" s="17" t="n">
        <x:v>45752</x:v>
      </x:c>
      <x:c r="G150" s="17" t="str">
        <x:v>Open weights (restricted use)</x:v>
      </x:c>
      <x:c r="H150" s="17" t="n">
        <x:v>45752</x:v>
      </x:c>
      <x:c r="I150" s="17" t="n">
        <x:v>4.08e+24</x:v>
      </x:c>
      <x:c r="J150" s="17" t="str">
        <x:v>Likely</x:v>
      </x:c>
      <x:c r="K150" s="17" t="str">
        <x:v>The 17 billion active (109 billion total)-parameter model in Meta's Llama 4 series.</x:v>
      </x:c>
      <x:c r="L150" s="17"/>
      <x:c r="M150" s="17"/>
      <x:c r="N150" s="17" t="str">
        <x:v>Llama 4 Scout</x:v>
      </x:c>
      <x:c r="O150" s="17" t="str">
        <x:v>llama-4-scout</x:v>
      </x:c>
      <x:c r="P150" s="17" t="n">
        <x:v>130.56</x:v>
      </x:c>
      <x:c r="Q150" s="17" t="n">
        <x:v>125.67</x:v>
      </x:c>
      <x:c r="R150" s="17" t="n">
        <x:v>132.06</x:v>
      </x:c>
      <x:c r="S150" s="17"/>
      <x:c r="T150" s="17"/>
      <x:c r="U150" s="17"/>
      <x:c r="V150" s="17"/>
      <x:c r="W150" s="17"/>
      <x:c r="X150" s="17"/>
      <x:c r="Y150" s="17"/>
      <x:c r="Z150" s="17"/>
    </x:row>
    <x:row r="151">
      <x:c r="A151" s="17" t="str">
        <x:v>Qwen-Turbo</x:v>
      </x:c>
      <x:c r="B151" s="17" t="str">
        <x:v>qwen-turbo-2024-11-01</x:v>
      </x:c>
      <x:c r="C151" s="17"/>
      <x:c r="D151" s="17" t="str">
        <x:v>Alibaba</x:v>
      </x:c>
      <x:c r="E151" s="17" t="str">
        <x:v>China</x:v>
      </x:c>
      <x:c r="F151" s="17" t="n">
        <x:v>45597</x:v>
      </x:c>
      <x:c r="G151" s="17" t="str">
        <x:v>API access</x:v>
      </x:c>
      <x:c r="H151" s="17" t="n">
        <x:v>45328</x:v>
      </x:c>
      <x:c r="I151" s="17"/>
      <x:c r="J151" s="17" t="str">
        <x:v>Unknown</x:v>
      </x:c>
      <x:c r="K151" s="17"/>
      <x:c r="L151" s="17" t="str">
        <x:v>Qwen Turbo</x:v>
      </x:c>
      <x:c r="M151" s="17"/>
      <x:c r="N151" s="17" t="str">
        <x:v>Qwen-Turbo</x:v>
      </x:c>
      <x:c r="O151" s="17" t="str">
        <x:v>qwen-turbo</x:v>
      </x:c>
      <x:c r="P151" s="17"/>
      <x:c r="Q151" s="17"/>
      <x:c r="R151" s="17"/>
      <x:c r="S151" s="17"/>
      <x:c r="T151" s="17"/>
      <x:c r="U151" s="17"/>
      <x:c r="V151" s="17"/>
      <x:c r="W151" s="17"/>
      <x:c r="X151" s="17"/>
      <x:c r="Y151" s="17"/>
      <x:c r="Z151" s="17"/>
    </x:row>
    <x:row r="152">
      <x:c r="A152" s="17" t="str">
        <x:v>Qwen Plus</x:v>
      </x:c>
      <x:c r="B152" s="17" t="str">
        <x:v>qwen-plus-2025-01-25</x:v>
      </x:c>
      <x:c r="C152" s="17"/>
      <x:c r="D152" s="17" t="str">
        <x:v>Alibaba</x:v>
      </x:c>
      <x:c r="E152" s="17" t="str">
        <x:v>China</x:v>
      </x:c>
      <x:c r="F152" s="17" t="n">
        <x:v>45682</x:v>
      </x:c>
      <x:c r="G152" s="17" t="str">
        <x:v>API access</x:v>
      </x:c>
      <x:c r="H152" s="17" t="n">
        <x:v>45328</x:v>
      </x:c>
      <x:c r="I152" s="17"/>
      <x:c r="J152" s="17" t="str">
        <x:v>Unknown</x:v>
      </x:c>
      <x:c r="K152" s="17"/>
      <x:c r="L152" s="17" t="str">
        <x:v>Qwen Plus (Jan 2025)</x:v>
      </x:c>
      <x:c r="M152" s="17" t="str">
        <x:v>Qwen Plus (Jan 2025)</x:v>
      </x:c>
      <x:c r="N152" s="17" t="str">
        <x:v>Qwen Plus (Jan 2025)</x:v>
      </x:c>
      <x:c r="O152" s="17" t="str">
        <x:v>qwen-plus-jan-2025</x:v>
      </x:c>
      <x:c r="P152" s="17"/>
      <x:c r="Q152" s="17"/>
      <x:c r="R152" s="17"/>
      <x:c r="S152" s="17"/>
      <x:c r="T152" s="17"/>
      <x:c r="U152" s="17"/>
      <x:c r="V152" s="17"/>
      <x:c r="W152" s="17"/>
      <x:c r="X152" s="17"/>
      <x:c r="Y152" s="17"/>
      <x:c r="Z152" s="17"/>
    </x:row>
    <x:row r="153">
      <x:c r="A153" s="17" t="str">
        <x:v>Qwen2.5-Max</x:v>
      </x:c>
      <x:c r="B153" s="17" t="str">
        <x:v>qwen-max-2025-01-25</x:v>
      </x:c>
      <x:c r="C153" s="17"/>
      <x:c r="D153" s="17" t="str">
        <x:v>Alibaba</x:v>
      </x:c>
      <x:c r="E153" s="17" t="str">
        <x:v>China</x:v>
      </x:c>
      <x:c r="F153" s="17" t="n">
        <x:v>45682</x:v>
      </x:c>
      <x:c r="G153" s="17" t="str">
        <x:v>API access</x:v>
      </x:c>
      <x:c r="H153" s="17" t="n">
        <x:v>45685</x:v>
      </x:c>
      <x:c r="I153" s="17"/>
      <x:c r="J153" s="17" t="str">
        <x:v>Unknown</x:v>
      </x:c>
      <x:c r="K153" s="17"/>
      <x:c r="L153" s="17" t="str">
        <x:v>Qwen2.5-Max</x:v>
      </x:c>
      <x:c r="M153" s="17"/>
      <x:c r="N153" s="17" t="str">
        <x:v>Qwen2.5-Max</x:v>
      </x:c>
      <x:c r="O153" s="17" t="str">
        <x:v>qwen2-5-max</x:v>
      </x:c>
      <x:c r="P153" s="17" t="n">
        <x:v>133.41</x:v>
      </x:c>
      <x:c r="Q153" s="17" t="n">
        <x:v>129.19</x:v>
      </x:c>
      <x:c r="R153" s="17" t="n">
        <x:v>136.34</x:v>
      </x:c>
      <x:c r="S153" s="17"/>
      <x:c r="T153" s="17"/>
      <x:c r="U153" s="17"/>
      <x:c r="V153" s="17"/>
      <x:c r="W153" s="17"/>
      <x:c r="X153" s="17"/>
      <x:c r="Y153" s="17"/>
      <x:c r="Z153" s="17"/>
    </x:row>
    <x:row r="154">
      <x:c r="A154" s="17" t="str">
        <x:v>Hermes 2 Theta Llama-3 70B</x:v>
      </x:c>
      <x:c r="B154" s="17" t="str">
        <x:v>Hermes-2-Theta-Llama-3-70B</x:v>
      </x:c>
      <x:c r="C154" s="17"/>
      <x:c r="D154" s="17" t="str">
        <x:v>Nous Research,Arcee AI</x:v>
      </x:c>
      <x:c r="E154" s="17" t="str">
        <x:v>United States of America</x:v>
      </x:c>
      <x:c r="F154" s="17" t="n">
        <x:v>45463</x:v>
      </x:c>
      <x:c r="G154" s="17" t="str">
        <x:v>Open weights (restricted use)</x:v>
      </x:c>
      <x:c r="H154" s="17" t="n">
        <x:v>45463</x:v>
      </x:c>
      <x:c r="I154" s="17"/>
      <x:c r="J154" s="17" t="str">
        <x:v>Confident</x:v>
      </x:c>
      <x:c r="K154" s="17" t="str">
        <x:v>Nous Research’s fine-tuned Llama-3 70B optimized for instruction following and chat.</x:v>
      </x:c>
      <x:c r="L154" s="17"/>
      <x:c r="M154" s="17"/>
      <x:c r="N154" s="17" t="str">
        <x:v>Hermes 2 Theta Llama-3 70B</x:v>
      </x:c>
      <x:c r="O154" s="17" t="str">
        <x:v>hermes-2-theta-llama-3-70b</x:v>
      </x:c>
      <x:c r="P154" s="17"/>
      <x:c r="Q154" s="17"/>
      <x:c r="R154" s="17"/>
      <x:c r="S154" s="17"/>
      <x:c r="T154" s="17"/>
      <x:c r="U154" s="17"/>
      <x:c r="V154" s="17"/>
      <x:c r="W154" s="17"/>
      <x:c r="X154" s="17"/>
      <x:c r="Y154" s="17"/>
      <x:c r="Z154" s="17"/>
    </x:row>
    <x:row r="155">
      <x:c r="A155" s="17" t="str">
        <x:v>Gemini 2.5 Pro (Mar 2025)</x:v>
      </x:c>
      <x:c r="B155" s="17" t="str">
        <x:v>gemini-2.5-pro-exp-03-25</x:v>
      </x:c>
      <x:c r="C155" s="17" t="str">
        <x:v>Gemini 2.5 Pro Exp (Mar 2025)</x:v>
      </x:c>
      <x:c r="D155" s="17" t="str">
        <x:v>Google DeepMind</x:v>
      </x:c>
      <x:c r="E155" s="17" t="str">
        <x:v>United States of America</x:v>
      </x:c>
      <x:c r="F155" s="17" t="n">
        <x:v>45741</x:v>
      </x:c>
      <x:c r="G155" s="17" t="str">
        <x:v>API access</x:v>
      </x:c>
      <x:c r="H155" s="17" t="n">
        <x:v>45741</x:v>
      </x:c>
      <x:c r="I155" s="17"/>
      <x:c r="J155" s="17" t="str">
        <x:v>Unknown</x:v>
      </x:c>
      <x:c r="K155" s="17" t="str">
        <x:v>A March 2025 preview version of Gemini 2.5 Pro.</x:v>
      </x:c>
      <x:c r="L155" s="17" t="str">
        <x:v>Gemini 2.5 Pro Exp (Mar 2025)</x:v>
      </x:c>
      <x:c r="M155" s="17" t="str">
        <x:v>Gemini 2.5 Pro (Mar 2025)</x:v>
      </x:c>
      <x:c r="N155" s="17" t="str">
        <x:v>Gemini 2.5 Pro (Mar 2025)</x:v>
      </x:c>
      <x:c r="O155" s="17" t="str">
        <x:v>gemini-2-5-pro-mar-2025</x:v>
      </x:c>
      <x:c r="P155" s="17" t="n">
        <x:v>144.84</x:v>
      </x:c>
      <x:c r="Q155" s="17" t="n">
        <x:v>142.71</x:v>
      </x:c>
      <x:c r="R155" s="17" t="n">
        <x:v>147.18</x:v>
      </x:c>
      <x:c r="S155" s="17"/>
      <x:c r="T155" s="17"/>
      <x:c r="U155" s="17"/>
      <x:c r="V155" s="17"/>
      <x:c r="W155" s="17"/>
      <x:c r="X155" s="17"/>
      <x:c r="Y155" s="17"/>
      <x:c r="Z155" s="17"/>
    </x:row>
    <x:row r="156">
      <x:c r="A156" s="17" t="str">
        <x:v>Mistral Small 3</x:v>
      </x:c>
      <x:c r="B156" s="17" t="str">
        <x:v>mistral-small-2501</x:v>
      </x:c>
      <x:c r="C156" s="17"/>
      <x:c r="D156" s="17" t="str">
        <x:v>Mistral AI</x:v>
      </x:c>
      <x:c r="E156" s="17" t="str">
        <x:v>France</x:v>
      </x:c>
      <x:c r="F156" s="17" t="n">
        <x:v>45682</x:v>
      </x:c>
      <x:c r="G156" s="17" t="str">
        <x:v>Open weights (unrestricted)</x:v>
      </x:c>
      <x:c r="H156" s="17" t="n">
        <x:v>45687</x:v>
      </x:c>
      <x:c r="I156" s="17" t="n">
        <x:v>1.152e+24</x:v>
      </x:c>
      <x:c r="J156" s="17" t="str">
        <x:v>Confident</x:v>
      </x:c>
      <x:c r="K156" s="17"/>
      <x:c r="L156" s="17"/>
      <x:c r="M156" s="17"/>
      <x:c r="N156" s="17" t="str">
        <x:v>Mistral Small 3</x:v>
      </x:c>
      <x:c r="O156" s="17" t="str">
        <x:v>mistral-small-3</x:v>
      </x:c>
      <x:c r="P156" s="17"/>
      <x:c r="Q156" s="17"/>
      <x:c r="R156" s="17"/>
      <x:c r="S156" s="17"/>
      <x:c r="T156" s="17"/>
      <x:c r="U156" s="17"/>
      <x:c r="V156" s="17"/>
      <x:c r="W156" s="17"/>
      <x:c r="X156" s="17"/>
      <x:c r="Y156" s="17"/>
      <x:c r="Z156" s="17"/>
    </x:row>
    <x:row r="157">
      <x:c r="A157" s="17" t="str">
        <x:v>Mistral Small 3.1</x:v>
      </x:c>
      <x:c r="B157" s="17" t="str">
        <x:v>mistral-small-2503</x:v>
      </x:c>
      <x:c r="C157" s="17"/>
      <x:c r="D157" s="17" t="str">
        <x:v>Mistral AI</x:v>
      </x:c>
      <x:c r="E157" s="17" t="str">
        <x:v>France</x:v>
      </x:c>
      <x:c r="F157" s="17" t="n">
        <x:v>45733</x:v>
      </x:c>
      <x:c r="G157" s="17" t="str">
        <x:v>Open weights (unrestricted)</x:v>
      </x:c>
      <x:c r="H157" s="17" t="n">
        <x:v>45733</x:v>
      </x:c>
      <x:c r="I157" s="17"/>
      <x:c r="J157" s="17" t="str">
        <x:v>Confident</x:v>
      </x:c>
      <x:c r="K157" s="17" t="str">
        <x:v>An updated version of Mistral small, a 24 billion-parameter model from Mistral.</x:v>
      </x:c>
      <x:c r="L157" s="17"/>
      <x:c r="M157" s="17"/>
      <x:c r="N157" s="17" t="str">
        <x:v>Mistral Small 3.1</x:v>
      </x:c>
      <x:c r="O157" s="17" t="str">
        <x:v>mistral-small-3-1</x:v>
      </x:c>
      <x:c r="P157" s="17" t="n">
        <x:v>127.75</x:v>
      </x:c>
      <x:c r="Q157" s="17" t="n">
        <x:v>121.89</x:v>
      </x:c>
      <x:c r="R157" s="17" t="n">
        <x:v>129.38</x:v>
      </x:c>
      <x:c r="S157" s="17"/>
      <x:c r="T157" s="17"/>
      <x:c r="U157" s="17"/>
      <x:c r="V157" s="17"/>
      <x:c r="W157" s="17"/>
      <x:c r="X157" s="17"/>
      <x:c r="Y157" s="17"/>
      <x:c r="Z157" s="17"/>
    </x:row>
    <x:row r="158">
      <x:c r="A158" s="17" t="str">
        <x:v>Gemma 3 27B</x:v>
      </x:c>
      <x:c r="B158" s="17" t="str">
        <x:v>gemma-3-27b-it</x:v>
      </x:c>
      <x:c r="C158" s="17"/>
      <x:c r="D158" s="17" t="str">
        <x:v>Google DeepMind</x:v>
      </x:c>
      <x:c r="E158" s="17" t="str">
        <x:v>United States of America</x:v>
      </x:c>
      <x:c r="F158" s="17" t="n">
        <x:v>45728</x:v>
      </x:c>
      <x:c r="G158" s="17" t="str">
        <x:v>Open weights (restricted use)</x:v>
      </x:c>
      <x:c r="H158" s="17" t="n">
        <x:v>45728</x:v>
      </x:c>
      <x:c r="I158" s="17" t="n">
        <x:v>2.268e+24</x:v>
      </x:c>
      <x:c r="J158" s="17" t="str">
        <x:v>Confident</x:v>
      </x:c>
      <x:c r="K158" s="17" t="str">
        <x:v>An instruction-tuned version of the 27 billion-parameter model Google DeepMind's Gemma 3 series.</x:v>
      </x:c>
      <x:c r="L158" s="17"/>
      <x:c r="M158" s="17"/>
      <x:c r="N158" s="17" t="str">
        <x:v>Gemma 3 27B</x:v>
      </x:c>
      <x:c r="O158" s="17" t="str">
        <x:v>gemma-3-27b</x:v>
      </x:c>
      <x:c r="P158" s="17" t="n">
        <x:v>131.08</x:v>
      </x:c>
      <x:c r="Q158" s="17" t="n">
        <x:v>124.84</x:v>
      </x:c>
      <x:c r="R158" s="17" t="n">
        <x:v>133.28</x:v>
      </x:c>
      <x:c r="S158" s="17"/>
      <x:c r="T158" s="17"/>
      <x:c r="U158" s="17"/>
      <x:c r="V158" s="17"/>
      <x:c r="W158" s="17"/>
      <x:c r="X158" s="17"/>
      <x:c r="Y158" s="17"/>
      <x:c r="Z158" s="17"/>
    </x:row>
    <x:row r="159">
      <x:c r="A159" s="17" t="str">
        <x:v>Claude 3.7 Sonnet</x:v>
      </x:c>
      <x:c r="B159" s="17" t="str">
        <x:v>claude-3-7-sonnet-20250219_32K</x:v>
      </x:c>
      <x:c r="C159" s="17" t="str">
        <x:v>Claude 3.7 Sonnet (32k thinking)</x:v>
      </x:c>
      <x:c r="D159" s="17" t="str">
        <x:v>Anthropic</x:v>
      </x:c>
      <x:c r="E159" s="17" t="str">
        <x:v>United States of America</x:v>
      </x:c>
      <x:c r="F159" s="17" t="n">
        <x:v>45712</x:v>
      </x:c>
      <x:c r="G159" s="17" t="str">
        <x:v>API access</x:v>
      </x:c>
      <x:c r="H159" s="17" t="n">
        <x:v>45712</x:v>
      </x:c>
      <x:c r="I159" s="17" t="n">
        <x:v>3.3499999999999998e+25</x:v>
      </x:c>
      <x:c r="J159" s="17" t="str">
        <x:v>Likely</x:v>
      </x:c>
      <x:c r="K159" s="17" t="str">
        <x:v>A previous flagship reasoning model from Anthropic, benchmarked with up to 32,000 reasoning tokens allowed.</x:v>
      </x:c>
      <x:c r="L159" s="17" t="str">
        <x:v>Claude 3.7 Sonnet (32k thinking)</x:v>
      </x:c>
      <x:c r="M159" s="17"/>
      <x:c r="N159" s="17" t="str">
        <x:v>Claude 3.7 Sonnet</x:v>
      </x:c>
      <x:c r="O159" s="17" t="str">
        <x:v>claude-3-7-sonnet</x:v>
      </x:c>
      <x:c r="P159" s="17" t="n">
        <x:v>141.7</x:v>
      </x:c>
      <x:c r="Q159" s="17" t="n">
        <x:v>139.28</x:v>
      </x:c>
      <x:c r="R159" s="17" t="n">
        <x:v>143.27</x:v>
      </x:c>
      <x:c r="S159" s="17"/>
      <x:c r="T159" s="17"/>
      <x:c r="U159" s="17"/>
      <x:c r="V159" s="17"/>
      <x:c r="W159" s="17"/>
      <x:c r="X159" s="17"/>
      <x:c r="Y159" s="17"/>
      <x:c r="Z159" s="17"/>
    </x:row>
    <x:row r="160">
      <x:c r="A160" s="17" t="str">
        <x:v>Gemini 1.5 Flash 8B</x:v>
      </x:c>
      <x:c r="B160" s="17" t="str">
        <x:v>gemini-1.5-flash-8b-001</x:v>
      </x:c>
      <x:c r="C160" s="17"/>
      <x:c r="D160" s="17" t="str">
        <x:v>Google DeepMind</x:v>
      </x:c>
      <x:c r="E160" s="17" t="str">
        <x:v>United States of America</x:v>
      </x:c>
      <x:c r="F160" s="17" t="n">
        <x:v>45568</x:v>
      </x:c>
      <x:c r="G160" s="17" t="str">
        <x:v>API access</x:v>
      </x:c>
      <x:c r="H160" s="17" t="n">
        <x:v>45422</x:v>
      </x:c>
      <x:c r="I160" s="17"/>
      <x:c r="J160" s="17" t="str">
        <x:v>Confident</x:v>
      </x:c>
      <x:c r="K160" s="17"/>
      <x:c r="L160" s="17"/>
      <x:c r="M160" s="17"/>
      <x:c r="N160" s="17" t="str">
        <x:v>Gemini 1.5 Flash 8B</x:v>
      </x:c>
      <x:c r="O160" s="17" t="str">
        <x:v>gemini-1-5-flash-8b</x:v>
      </x:c>
      <x:c r="P160" s="17"/>
      <x:c r="Q160" s="17"/>
      <x:c r="R160" s="17"/>
      <x:c r="S160" s="17"/>
      <x:c r="T160" s="17"/>
      <x:c r="U160" s="17"/>
      <x:c r="V160" s="17"/>
      <x:c r="W160" s="17"/>
      <x:c r="X160" s="17"/>
      <x:c r="Y160" s="17"/>
      <x:c r="Z160" s="17"/>
    </x:row>
    <x:row r="161">
      <x:c r="A161" s="17" t="str">
        <x:v>DeepSeek-R1-Distill-Qwen-14B</x:v>
      </x:c>
      <x:c r="B161" s="17" t="str">
        <x:v>DeepSeek-R1-Distill-Qwen-14B</x:v>
      </x:c>
      <x:c r="C161" s="17"/>
      <x:c r="D161" s="17" t="str">
        <x:v>DeepSeek</x:v>
      </x:c>
      <x:c r="E161" s="17" t="str">
        <x:v>China</x:v>
      </x:c>
      <x:c r="F161" s="17" t="n">
        <x:v>45677</x:v>
      </x:c>
      <x:c r="G161" s="17" t="str">
        <x:v>Open weights (unrestricted)</x:v>
      </x:c>
      <x:c r="H161" s="17" t="n">
        <x:v>45679</x:v>
      </x:c>
      <x:c r="I161" s="17"/>
      <x:c r="J161" s="17" t="str">
        <x:v>Speculative</x:v>
      </x:c>
      <x:c r="K161" s="17" t="str">
        <x:v>A model based on Qwen 14B and additionally trained on outputs from DeepSeek’s R1 model, published as part of DeepSeek R1’s release. </x:v>
      </x:c>
      <x:c r="L161" s="17"/>
      <x:c r="M161" s="17"/>
      <x:c r="N161" s="17" t="str">
        <x:v>DeepSeek-R1-Distill-Qwen-14B</x:v>
      </x:c>
      <x:c r="O161" s="17" t="str">
        <x:v>deepseek-r1-distill-qwen-14b</x:v>
      </x:c>
      <x:c r="P161" s="17"/>
      <x:c r="Q161" s="17"/>
      <x:c r="R161" s="17"/>
      <x:c r="S161" s="17"/>
      <x:c r="T161" s="17"/>
      <x:c r="U161" s="17"/>
      <x:c r="V161" s="17"/>
      <x:c r="W161" s="17"/>
      <x:c r="X161" s="17"/>
      <x:c r="Y161" s="17"/>
      <x:c r="Z161" s="17"/>
    </x:row>
    <x:row r="162">
      <x:c r="A162" s="17" t="str">
        <x:v>DeepSeek-R1-Distill-Llama-70B</x:v>
      </x:c>
      <x:c r="B162" s="17" t="str">
        <x:v>DeepSeek-R1-Distill-Llama-70B</x:v>
      </x:c>
      <x:c r="C162" s="17"/>
      <x:c r="D162" s="17" t="str">
        <x:v>DeepSeek</x:v>
      </x:c>
      <x:c r="E162" s="17" t="str">
        <x:v>China</x:v>
      </x:c>
      <x:c r="F162" s="17" t="n">
        <x:v>45677</x:v>
      </x:c>
      <x:c r="G162" s="17" t="str">
        <x:v>Open weights (unrestricted)</x:v>
      </x:c>
      <x:c r="H162" s="17" t="n">
        <x:v>45679</x:v>
      </x:c>
      <x:c r="I162" s="17"/>
      <x:c r="J162" s="17" t="str">
        <x:v>Speculative</x:v>
      </x:c>
      <x:c r="K162" s="17" t="str">
        <x:v>A model based on LLaMA 70B and additionally trained on outputs from DeepSeek’s R1 model, published as part of DeepSeek R1’s release. </x:v>
      </x:c>
      <x:c r="L162" s="17"/>
      <x:c r="M162" s="17"/>
      <x:c r="N162" s="17" t="str">
        <x:v>DeepSeek-R1-Distill-Llama-70B</x:v>
      </x:c>
      <x:c r="O162" s="17" t="str">
        <x:v>deepseek-r1-distill-llama-70b</x:v>
      </x:c>
      <x:c r="P162" s="17"/>
      <x:c r="Q162" s="17"/>
      <x:c r="R162" s="17"/>
      <x:c r="S162" s="17"/>
      <x:c r="T162" s="17"/>
      <x:c r="U162" s="17"/>
      <x:c r="V162" s="17"/>
      <x:c r="W162" s="17"/>
      <x:c r="X162" s="17"/>
      <x:c r="Y162" s="17"/>
      <x:c r="Z162" s="17"/>
    </x:row>
    <x:row r="163">
      <x:c r="A163" s="17" t="str">
        <x:v>Gemini 2.0 Flash</x:v>
      </x:c>
      <x:c r="B163" s="17" t="str">
        <x:v>gemini-2.0-flash-001</x:v>
      </x:c>
      <x:c r="C163" s="17" t="str">
        <x:v>Gemini 2.0 Flash (Feb 2025)</x:v>
      </x:c>
      <x:c r="D163" s="17" t="str">
        <x:v>Google DeepMind,Google</x:v>
      </x:c>
      <x:c r="E163" s="17" t="str">
        <x:v>United States of America</x:v>
      </x:c>
      <x:c r="F163" s="17" t="n">
        <x:v>45693</x:v>
      </x:c>
      <x:c r="G163" s="17" t="str">
        <x:v>API access</x:v>
      </x:c>
      <x:c r="H163" s="17" t="n">
        <x:v>45637</x:v>
      </x:c>
      <x:c r="I163" s="17"/>
      <x:c r="J163" s="17" t="str">
        <x:v>Unknown</x:v>
      </x:c>
      <x:c r="K163" s="17" t="str">
        <x:v>The first version of Google DeepMind's Gemini 2.0 Flash model.</x:v>
      </x:c>
      <x:c r="L163" s="17"/>
      <x:c r="M163" s="17" t="str">
        <x:v>Gemini 2.0 Flash (Feb 2025)</x:v>
      </x:c>
      <x:c r="N163" s="17" t="str">
        <x:v>Gemini 2.0 Flash (Feb 2025)</x:v>
      </x:c>
      <x:c r="O163" s="17" t="str">
        <x:v>gemini-2-0-flash-feb-2025</x:v>
      </x:c>
      <x:c r="P163" s="17" t="n">
        <x:v>135.79</x:v>
      </x:c>
      <x:c r="Q163" s="17" t="n">
        <x:v>132.35</x:v>
      </x:c>
      <x:c r="R163" s="17" t="n">
        <x:v>137.51</x:v>
      </x:c>
      <x:c r="S163" s="17"/>
      <x:c r="T163" s="17"/>
      <x:c r="U163" s="17"/>
      <x:c r="V163" s="17"/>
      <x:c r="W163" s="17"/>
      <x:c r="X163" s="17"/>
      <x:c r="Y163" s="17"/>
      <x:c r="Z163" s="17"/>
    </x:row>
    <x:row r="164">
      <x:c r="A164" s="17" t="str">
        <x:v>DeepSeek-V3</x:v>
      </x:c>
      <x:c r="B164" s="17" t="str">
        <x:v>DeepSeek-V3</x:v>
      </x:c>
      <x:c r="C164" s="17"/>
      <x:c r="D164" s="17" t="str">
        <x:v>DeepSeek</x:v>
      </x:c>
      <x:c r="E164" s="17" t="str">
        <x:v>China</x:v>
      </x:c>
      <x:c r="F164" s="17" t="n">
        <x:v>45652</x:v>
      </x:c>
      <x:c r="G164" s="17" t="str">
        <x:v>Open weights (restricted use)</x:v>
      </x:c>
      <x:c r="H164" s="17" t="n">
        <x:v>45650</x:v>
      </x:c>
      <x:c r="I164" s="17" t="n">
        <x:v>3.3e+24</x:v>
      </x:c>
      <x:c r="J164" s="17" t="str">
        <x:v>Confident</x:v>
      </x:c>
      <x:c r="K164" s="17" t="str">
        <x:v>DeepSeek’s 2024 mixture-of-experts model.</x:v>
      </x:c>
      <x:c r="L164" s="17" t="str">
        <x:v>DeepSeek-V3</x:v>
      </x:c>
      <x:c r="M164" s="17"/>
      <x:c r="N164" s="17" t="str">
        <x:v>DeepSeek-V3</x:v>
      </x:c>
      <x:c r="O164" s="17" t="str">
        <x:v>deepseek-v3</x:v>
      </x:c>
      <x:c r="P164" s="17" t="n">
        <x:v>132.99</x:v>
      </x:c>
      <x:c r="Q164" s="17" t="n">
        <x:v>127.9</x:v>
      </x:c>
      <x:c r="R164" s="17" t="n">
        <x:v>135.76</x:v>
      </x:c>
      <x:c r="S164" s="17"/>
      <x:c r="T164" s="17"/>
      <x:c r="U164" s="17"/>
      <x:c r="V164" s="17"/>
      <x:c r="W164" s="17"/>
      <x:c r="X164" s="17"/>
      <x:c r="Y164" s="17"/>
      <x:c r="Z164" s="17"/>
    </x:row>
    <x:row r="165">
      <x:c r="A165" s="17" t="str">
        <x:v>Tulu 3 (Tülu 3) 70B</x:v>
      </x:c>
      <x:c r="B165" s="17" t="str">
        <x:v>Llama-3.1-Tulu-3-70B-DPO</x:v>
      </x:c>
      <x:c r="C165" s="17"/>
      <x:c r="D165" s="17" t="str">
        <x:v>Allen Institute for AI,University of Washington</x:v>
      </x:c>
      <x:c r="E165" s="17" t="str">
        <x:v>United States of America</x:v>
      </x:c>
      <x:c r="F165" s="17" t="n">
        <x:v>45617</x:v>
      </x:c>
      <x:c r="G165" s="17" t="str">
        <x:v>Open weights (restricted use)</x:v>
      </x:c>
      <x:c r="H165" s="17" t="n">
        <x:v>45617</x:v>
      </x:c>
      <x:c r="I165" s="17"/>
      <x:c r="J165" s="17" t="str">
        <x:v>Confident</x:v>
      </x:c>
      <x:c r="K165" s="17"/>
      <x:c r="L165" s="17" t="str">
        <x:v>Tülu 3 70B</x:v>
      </x:c>
      <x:c r="M165" s="17"/>
      <x:c r="N165" s="17" t="str">
        <x:v>Tulu 3 (Tülu 3) 70B</x:v>
      </x:c>
      <x:c r="O165" s="17" t="str">
        <x:v>tulu-3-tlu-3-70b</x:v>
      </x:c>
      <x:c r="P165" s="17"/>
      <x:c r="Q165" s="17"/>
      <x:c r="R165" s="17"/>
      <x:c r="S165" s="17"/>
      <x:c r="T165" s="17"/>
      <x:c r="U165" s="17"/>
      <x:c r="V165" s="17"/>
      <x:c r="W165" s="17"/>
      <x:c r="X165" s="17"/>
      <x:c r="Y165" s="17"/>
      <x:c r="Z165" s="17"/>
    </x:row>
    <x:row r="166">
      <x:c r="A166" s="17" t="str">
        <x:v>Gemma 2 27B</x:v>
      </x:c>
      <x:c r="B166" s="17" t="str">
        <x:v>gemma-2-27b-it</x:v>
      </x:c>
      <x:c r="C166" s="17"/>
      <x:c r="D166" s="17" t="str">
        <x:v>Google DeepMind</x:v>
      </x:c>
      <x:c r="E166" s="17" t="str">
        <x:v>United States of America</x:v>
      </x:c>
      <x:c r="F166" s="17" t="n">
        <x:v>45467</x:v>
      </x:c>
      <x:c r="G166" s="17" t="str">
        <x:v>Open weights (restricted use)</x:v>
      </x:c>
      <x:c r="H166" s="17" t="n">
        <x:v>45467</x:v>
      </x:c>
      <x:c r="I166" s="17" t="n">
        <x:v>2.106e+24</x:v>
      </x:c>
      <x:c r="J166" s="17" t="str">
        <x:v>Confident</x:v>
      </x:c>
      <x:c r="K166" s="17" t="str">
        <x:v>An instruction-optimized version of Google DeepMind's Gemma 2 27B.</x:v>
      </x:c>
      <x:c r="L166" s="17"/>
      <x:c r="M166" s="17"/>
      <x:c r="N166" s="17" t="str">
        <x:v>Gemma 2 27B</x:v>
      </x:c>
      <x:c r="O166" s="17" t="str">
        <x:v>gemma-2-27b</x:v>
      </x:c>
      <x:c r="P166" s="17" t="n">
        <x:v>122.47</x:v>
      </x:c>
      <x:c r="Q166" s="17" t="n">
        <x:v>115.04</x:v>
      </x:c>
      <x:c r="R166" s="17" t="n">
        <x:v>124.23</x:v>
      </x:c>
      <x:c r="S166" s="17"/>
      <x:c r="T166" s="17"/>
      <x:c r="U166" s="17"/>
      <x:c r="V166" s="17"/>
      <x:c r="W166" s="17"/>
      <x:c r="X166" s="17"/>
      <x:c r="Y166" s="17"/>
      <x:c r="Z166" s="17"/>
    </x:row>
    <x:row r="167">
      <x:c r="A167" s="17" t="str">
        <x:v>Gemma 2 9B</x:v>
      </x:c>
      <x:c r="B167" s="17" t="str">
        <x:v>gemma-2-9b-it</x:v>
      </x:c>
      <x:c r="C167" s="17"/>
      <x:c r="D167" s="17" t="str">
        <x:v>Google DeepMind</x:v>
      </x:c>
      <x:c r="E167" s="17" t="str">
        <x:v>United States of America</x:v>
      </x:c>
      <x:c r="F167" s="17" t="n">
        <x:v>45467</x:v>
      </x:c>
      <x:c r="G167" s="17" t="str">
        <x:v>Open weights (restricted use)</x:v>
      </x:c>
      <x:c r="H167" s="17" t="n">
        <x:v>45467</x:v>
      </x:c>
      <x:c r="I167" s="17" t="n">
        <x:v>4.32e+23</x:v>
      </x:c>
      <x:c r="J167" s="17" t="str">
        <x:v>Confident</x:v>
      </x:c>
      <x:c r="K167" s="17"/>
      <x:c r="L167" s="17"/>
      <x:c r="M167" s="17"/>
      <x:c r="N167" s="17" t="str">
        <x:v>Gemma 2 9B</x:v>
      </x:c>
      <x:c r="O167" s="17" t="str">
        <x:v>gemma-2-9b</x:v>
      </x:c>
      <x:c r="P167" s="17" t="n">
        <x:v>119.58</x:v>
      </x:c>
      <x:c r="Q167" s="17" t="n">
        <x:v>111.3</x:v>
      </x:c>
      <x:c r="R167" s="17" t="n">
        <x:v>122.38</x:v>
      </x:c>
      <x:c r="S167" s="17"/>
      <x:c r="T167" s="17"/>
      <x:c r="U167" s="17"/>
      <x:c r="V167" s="17"/>
      <x:c r="W167" s="17"/>
      <x:c r="X167" s="17"/>
      <x:c r="Y167" s="17"/>
      <x:c r="Z167" s="17"/>
    </x:row>
    <x:row r="168">
      <x:c r="A168" s="17" t="str">
        <x:v>Claude 2.1</x:v>
      </x:c>
      <x:c r="B168" s="17" t="str">
        <x:v>claude-2.1</x:v>
      </x:c>
      <x:c r="C168" s="17"/>
      <x:c r="D168" s="17" t="str">
        <x:v>Anthropic</x:v>
      </x:c>
      <x:c r="E168" s="17" t="str">
        <x:v>United States of America</x:v>
      </x:c>
      <x:c r="F168" s="17" t="n">
        <x:v>45251</x:v>
      </x:c>
      <x:c r="G168" s="17" t="str">
        <x:v>API access</x:v>
      </x:c>
      <x:c r="H168" s="17" t="n">
        <x:v>45251</x:v>
      </x:c>
      <x:c r="I168" s="17"/>
      <x:c r="J168" s="17" t="str">
        <x:v>Unknown</x:v>
      </x:c>
      <x:c r="K168" s="17" t="str">
        <x:v>An updated version in Anthropic's Claude 2 series.</x:v>
      </x:c>
      <x:c r="L168" s="17"/>
      <x:c r="M168" s="17"/>
      <x:c r="N168" s="17" t="str">
        <x:v>Claude 2.1</x:v>
      </x:c>
      <x:c r="O168" s="17" t="str">
        <x:v>claude-2-1</x:v>
      </x:c>
      <x:c r="P168" s="17" t="n">
        <x:v>118.37</x:v>
      </x:c>
      <x:c r="Q168" s="17" t="n">
        <x:v>109.82</x:v>
      </x:c>
      <x:c r="R168" s="17" t="n">
        <x:v>120.77</x:v>
      </x:c>
      <x:c r="S168" s="17"/>
      <x:c r="T168" s="17"/>
      <x:c r="U168" s="17"/>
      <x:c r="V168" s="17"/>
      <x:c r="W168" s="17"/>
      <x:c r="X168" s="17"/>
      <x:c r="Y168" s="17"/>
      <x:c r="Z168" s="17"/>
    </x:row>
    <x:row r="169">
      <x:c r="A169" s="17" t="str">
        <x:v>Claude 2</x:v>
      </x:c>
      <x:c r="B169" s="17" t="str">
        <x:v>claude-2.0</x:v>
      </x:c>
      <x:c r="C169" s="17"/>
      <x:c r="D169" s="17" t="str">
        <x:v>Anthropic</x:v>
      </x:c>
      <x:c r="E169" s="17" t="str">
        <x:v>United States of America</x:v>
      </x:c>
      <x:c r="F169" s="17" t="n">
        <x:v>45118</x:v>
      </x:c>
      <x:c r="G169" s="17" t="str">
        <x:v>API access</x:v>
      </x:c>
      <x:c r="H169" s="17" t="n">
        <x:v>45118</x:v>
      </x:c>
      <x:c r="I169" s="17" t="n">
        <x:v>3.866e+24</x:v>
      </x:c>
      <x:c r="J169" s="17" t="str">
        <x:v>Speculative</x:v>
      </x:c>
      <x:c r="K169" s="17" t="str">
        <x:v>Anthropic's second generation Claude model.</x:v>
      </x:c>
      <x:c r="L169" s="17"/>
      <x:c r="M169" s="17"/>
      <x:c r="N169" s="17" t="str">
        <x:v>Claude 2</x:v>
      </x:c>
      <x:c r="O169" s="17" t="str">
        <x:v>claude-2</x:v>
      </x:c>
      <x:c r="P169" s="17" t="n">
        <x:v>119.58</x:v>
      </x:c>
      <x:c r="Q169" s="17" t="n">
        <x:v>111.5</x:v>
      </x:c>
      <x:c r="R169" s="17" t="n">
        <x:v>124.06</x:v>
      </x:c>
      <x:c r="S169" s="17"/>
      <x:c r="T169" s="17"/>
      <x:c r="U169" s="17"/>
      <x:c r="V169" s="17"/>
      <x:c r="W169" s="17"/>
      <x:c r="X169" s="17"/>
      <x:c r="Y169" s="17"/>
      <x:c r="Z169" s="17"/>
    </x:row>
    <x:row r="170">
      <x:c r="A170" s="17" t="str">
        <x:v>Gemini 2.0 Flash Thinking</x:v>
      </x:c>
      <x:c r="B170" s="17" t="str">
        <x:v>gemini-2.0-flash-thinking-exp-01-21</x:v>
      </x:c>
      <x:c r="C170" s="17" t="str">
        <x:v>Gemini 2.0 Flash Thinking Exp</x:v>
      </x:c>
      <x:c r="D170" s="17" t="str">
        <x:v>Google DeepMind,Google</x:v>
      </x:c>
      <x:c r="E170" s="17" t="str">
        <x:v>United States of America</x:v>
      </x:c>
      <x:c r="F170" s="17" t="n">
        <x:v>45678</x:v>
      </x:c>
      <x:c r="G170" s="17" t="str">
        <x:v>API access</x:v>
      </x:c>
      <x:c r="H170" s="17" t="n">
        <x:v>45645</x:v>
      </x:c>
      <x:c r="I170" s="17"/>
      <x:c r="J170" s="17" t="str">
        <x:v>Unknown</x:v>
      </x:c>
      <x:c r="K170" s="17" t="str">
        <x:v>A January 2025 experimental version of Gemini 2.0 Flash Thinking, a small reasoning model from Google DeepMind.</x:v>
      </x:c>
      <x:c r="L170" s="17"/>
      <x:c r="M170" s="17" t="str">
        <x:v>Gemini 2.0 Flash Thinking (Jan 2025)</x:v>
      </x:c>
      <x:c r="N170" s="17" t="str">
        <x:v>Gemini 2.0 Flash Thinking (Jan 2025)</x:v>
      </x:c>
      <x:c r="O170" s="17" t="str">
        <x:v>gemini-2-0-flash-thinking-jan-2025</x:v>
      </x:c>
      <x:c r="P170" s="17" t="n">
        <x:v>136.23</x:v>
      </x:c>
      <x:c r="Q170" s="17" t="n">
        <x:v>130.57</x:v>
      </x:c>
      <x:c r="R170" s="17" t="n">
        <x:v>139</x:v>
      </x:c>
      <x:c r="S170" s="17"/>
      <x:c r="T170" s="17"/>
      <x:c r="U170" s="17"/>
      <x:c r="V170" s="17"/>
      <x:c r="W170" s="17"/>
      <x:c r="X170" s="17"/>
      <x:c r="Y170" s="17"/>
      <x:c r="Z170" s="17"/>
    </x:row>
    <x:row r="171">
      <x:c r="A171" s="17" t="str">
        <x:v>o1-preview</x:v>
      </x:c>
      <x:c r="B171" s="17" t="str">
        <x:v>o1-preview-2024-09-12</x:v>
      </x:c>
      <x:c r="C171" s="17" t="str">
        <x:v>o1-preview</x:v>
      </x:c>
      <x:c r="D171" s="17" t="str">
        <x:v>OpenAI</x:v>
      </x:c>
      <x:c r="E171" s="17" t="str">
        <x:v>United States of America</x:v>
      </x:c>
      <x:c r="F171" s="17" t="n">
        <x:v>45547</x:v>
      </x:c>
      <x:c r="G171" s="17" t="str">
        <x:v>API access</x:v>
      </x:c>
      <x:c r="H171" s="17" t="n">
        <x:v>45547</x:v>
      </x:c>
      <x:c r="I171" s="17"/>
      <x:c r="J171" s="17" t="str">
        <x:v>Unknown</x:v>
      </x:c>
      <x:c r="K171" s="17" t="str">
        <x:v>The September 2024 preview version of OpenAI’s first reasoning model, o1. </x:v>
      </x:c>
      <x:c r="L171" s="17"/>
      <x:c r="M171" s="17"/>
      <x:c r="N171" s="17" t="str">
        <x:v>o1-preview</x:v>
      </x:c>
      <x:c r="O171" s="17" t="str">
        <x:v>o1-preview</x:v>
      </x:c>
      <x:c r="P171" s="17" t="n">
        <x:v>135.81</x:v>
      </x:c>
      <x:c r="Q171" s="17" t="n">
        <x:v>132.17</x:v>
      </x:c>
      <x:c r="R171" s="17" t="n">
        <x:v>139.39</x:v>
      </x:c>
      <x:c r="S171" s="17"/>
      <x:c r="T171" s="17"/>
      <x:c r="U171" s="17"/>
      <x:c r="V171" s="17"/>
      <x:c r="W171" s="17"/>
      <x:c r="X171" s="17"/>
      <x:c r="Y171" s="17"/>
      <x:c r="Z171" s="17"/>
    </x:row>
    <x:row r="172">
      <x:c r="A172" s="17" t="str">
        <x:v>Gemini 2.0 Pro</x:v>
      </x:c>
      <x:c r="B172" s="17" t="str">
        <x:v>gemini-2.0-pro-exp-02-05</x:v>
      </x:c>
      <x:c r="C172" s="17" t="str">
        <x:v>Gemini 2.0 Pro Exp (Feb 2025)</x:v>
      </x:c>
      <x:c r="D172" s="17" t="str">
        <x:v>Google DeepMind</x:v>
      </x:c>
      <x:c r="E172" s="17" t="str">
        <x:v>United States of America</x:v>
      </x:c>
      <x:c r="F172" s="17" t="n">
        <x:v>45693</x:v>
      </x:c>
      <x:c r="G172" s="17" t="str">
        <x:v>Hosted access (no API)</x:v>
      </x:c>
      <x:c r="H172" s="17" t="n">
        <x:v>45637</x:v>
      </x:c>
      <x:c r="I172" s="17"/>
      <x:c r="J172" s="17" t="str">
        <x:v>Unknown</x:v>
      </x:c>
      <x:c r="K172" s="17" t="str">
        <x:v>A February 2025 experimental version of Google DeepMind's previous flagship model, Gemini 2.0 Pro.</x:v>
      </x:c>
      <x:c r="L172" s="17"/>
      <x:c r="M172" s="17"/>
      <x:c r="N172" s="17" t="str">
        <x:v>Gemini 2.0 Pro</x:v>
      </x:c>
      <x:c r="O172" s="17" t="str">
        <x:v>gemini-2-0-pro</x:v>
      </x:c>
      <x:c r="P172" s="17" t="n">
        <x:v>135.62</x:v>
      </x:c>
      <x:c r="Q172" s="17" t="n">
        <x:v>131.84</x:v>
      </x:c>
      <x:c r="R172" s="17" t="n">
        <x:v>137.18</x:v>
      </x:c>
      <x:c r="S172" s="17"/>
      <x:c r="T172" s="17"/>
      <x:c r="U172" s="17"/>
      <x:c r="V172" s="17"/>
      <x:c r="W172" s="17"/>
      <x:c r="X172" s="17"/>
      <x:c r="Y172" s="17"/>
      <x:c r="Z172" s="17"/>
    </x:row>
    <x:row r="173">
      <x:c r="A173" s="17" t="str">
        <x:v>o1</x:v>
      </x:c>
      <x:c r="B173" s="17" t="str">
        <x:v>o1-2024-12-17_high</x:v>
      </x:c>
      <x:c r="C173" s="17" t="str">
        <x:v>o1 (high)</x:v>
      </x:c>
      <x:c r="D173" s="17" t="str">
        <x:v>OpenAI</x:v>
      </x:c>
      <x:c r="E173" s="17" t="str">
        <x:v>United States of America</x:v>
      </x:c>
      <x:c r="F173" s="17" t="n">
        <x:v>45643</x:v>
      </x:c>
      <x:c r="G173" s="17" t="str">
        <x:v>API access</x:v>
      </x:c>
      <x:c r="H173" s="17" t="n">
        <x:v>45631</x:v>
      </x:c>
      <x:c r="I173" s="17"/>
      <x:c r="J173" s="17" t="str">
        <x:v>Unknown</x:v>
      </x:c>
      <x:c r="K173" s="17" t="str">
        <x:v>OpenAI's first reasoning model, evaluated with at the high reasoning effort level.</x:v>
      </x:c>
      <x:c r="L173" s="17"/>
      <x:c r="M173" s="17"/>
      <x:c r="N173" s="17" t="str">
        <x:v>o1</x:v>
      </x:c>
      <x:c r="O173" s="17" t="str">
        <x:v>o1</x:v>
      </x:c>
      <x:c r="P173" s="17" t="n">
        <x:v>142.69</x:v>
      </x:c>
      <x:c r="Q173" s="17" t="n">
        <x:v>140.88</x:v>
      </x:c>
      <x:c r="R173" s="17" t="n">
        <x:v>143.81</x:v>
      </x:c>
      <x:c r="S173" s="17"/>
      <x:c r="T173" s="17"/>
      <x:c r="U173" s="17"/>
      <x:c r="V173" s="17"/>
      <x:c r="W173" s="17"/>
      <x:c r="X173" s="17"/>
      <x:c r="Y173" s="17"/>
      <x:c r="Z173" s="17"/>
    </x:row>
    <x:row r="174">
      <x:c r="A174" s="17" t="str">
        <x:v>GPT-4o</x:v>
      </x:c>
      <x:c r="B174" s="17" t="str">
        <x:v>gpt-4o-2024-08-06</x:v>
      </x:c>
      <x:c r="C174" s="17" t="str">
        <x:v>GPT-4o (Aug 2024)</x:v>
      </x:c>
      <x:c r="D174" s="17" t="str">
        <x:v>OpenAI</x:v>
      </x:c>
      <x:c r="E174" s="17" t="str">
        <x:v>United States of America</x:v>
      </x:c>
      <x:c r="F174" s="17" t="n">
        <x:v>45510</x:v>
      </x:c>
      <x:c r="G174" s="17" t="str">
        <x:v>API access</x:v>
      </x:c>
      <x:c r="H174" s="17" t="n">
        <x:v>45425</x:v>
      </x:c>
      <x:c r="I174" s="17"/>
      <x:c r="J174" s="17" t="str">
        <x:v>Speculative</x:v>
      </x:c>
      <x:c r="K174" s="17" t="str">
        <x:v>An updated version of GPT-4o, OpenAI's model that powered ChatGPT from mid-2024 to -2025.</x:v>
      </x:c>
      <x:c r="L174" s="17"/>
      <x:c r="M174" s="17" t="str">
        <x:v>GPT-4o (Aug 2024)</x:v>
      </x:c>
      <x:c r="N174" s="17" t="str">
        <x:v>GPT-4o (Aug 2024)</x:v>
      </x:c>
      <x:c r="O174" s="17" t="str">
        <x:v>gpt-4o-aug-2024</x:v>
      </x:c>
      <x:c r="P174" s="17" t="n">
        <x:v>129.16</x:v>
      </x:c>
      <x:c r="Q174" s="17" t="n">
        <x:v>123.4</x:v>
      </x:c>
      <x:c r="R174" s="17" t="n">
        <x:v>130.88</x:v>
      </x:c>
      <x:c r="S174" s="17"/>
      <x:c r="T174" s="17"/>
      <x:c r="U174" s="17"/>
      <x:c r="V174" s="17"/>
      <x:c r="W174" s="17"/>
      <x:c r="X174" s="17"/>
      <x:c r="Y174" s="17"/>
      <x:c r="Z174" s="17"/>
    </x:row>
    <x:row r="175">
      <x:c r="A175" s="17" t="str">
        <x:v>Gemini 1.5 Flash</x:v>
      </x:c>
      <x:c r="B175" s="17" t="str">
        <x:v>gemini-1.5-flash-002</x:v>
      </x:c>
      <x:c r="C175" s="17"/>
      <x:c r="D175" s="17" t="str">
        <x:v>Google DeepMind</x:v>
      </x:c>
      <x:c r="E175" s="17" t="str">
        <x:v>United States of America</x:v>
      </x:c>
      <x:c r="F175" s="17" t="n">
        <x:v>45559</x:v>
      </x:c>
      <x:c r="G175" s="17" t="str">
        <x:v>API access</x:v>
      </x:c>
      <x:c r="H175" s="17" t="n">
        <x:v>45422</x:v>
      </x:c>
      <x:c r="I175" s="17"/>
      <x:c r="J175" s="17" t="str">
        <x:v>Unknown</x:v>
      </x:c>
      <x:c r="K175" s="17" t="str">
        <x:v>The second version of Google DeepMind's Gemini 1.5 Flash.</x:v>
      </x:c>
      <x:c r="L175" s="17"/>
      <x:c r="M175" s="17" t="str">
        <x:v>Gemini 1.5 Flash (Sep 2024)</x:v>
      </x:c>
      <x:c r="N175" s="17" t="str">
        <x:v>Gemini 1.5 Flash (Sep 2024)</x:v>
      </x:c>
      <x:c r="O175" s="17" t="str">
        <x:v>gemini-1-5-flash-sep-2024</x:v>
      </x:c>
      <x:c r="P175" s="17" t="n">
        <x:v>130.39</x:v>
      </x:c>
      <x:c r="Q175" s="17" t="n">
        <x:v>123.54</x:v>
      </x:c>
      <x:c r="R175" s="17" t="n">
        <x:v>132.06</x:v>
      </x:c>
      <x:c r="S175" s="17"/>
      <x:c r="T175" s="17"/>
      <x:c r="U175" s="17"/>
      <x:c r="V175" s="17"/>
      <x:c r="W175" s="17"/>
      <x:c r="X175" s="17"/>
      <x:c r="Y175" s="17"/>
      <x:c r="Z175" s="17"/>
    </x:row>
    <x:row r="176">
      <x:c r="A176" s="17" t="str">
        <x:v>o1-mini</x:v>
      </x:c>
      <x:c r="B176" s="17" t="str">
        <x:v>o1-mini-2024-09-12_high</x:v>
      </x:c>
      <x:c r="C176" s="17" t="str">
        <x:v>o1-mini (high)</x:v>
      </x:c>
      <x:c r="D176" s="17" t="str">
        <x:v>OpenAI</x:v>
      </x:c>
      <x:c r="E176" s="17" t="str">
        <x:v>United States of America</x:v>
      </x:c>
      <x:c r="F176" s="17" t="n">
        <x:v>45547</x:v>
      </x:c>
      <x:c r="G176" s="17" t="str">
        <x:v>API access</x:v>
      </x:c>
      <x:c r="H176" s="17" t="n">
        <x:v>45547</x:v>
      </x:c>
      <x:c r="I176" s="17"/>
      <x:c r="J176" s="17" t="str">
        <x:v>Unknown</x:v>
      </x:c>
      <x:c r="K176" s="17" t="str">
        <x:v>A smaller version of OpenAI’s first reasoning model, o1, evaluated with high reasoning effort.</x:v>
      </x:c>
      <x:c r="L176" s="17"/>
      <x:c r="M176" s="17"/>
      <x:c r="N176" s="17" t="str">
        <x:v>o1-mini</x:v>
      </x:c>
      <x:c r="O176" s="17" t="str">
        <x:v>o1-mini</x:v>
      </x:c>
      <x:c r="P176" s="17" t="n">
        <x:v>136.56</x:v>
      </x:c>
      <x:c r="Q176" s="17" t="n">
        <x:v>132.78</x:v>
      </x:c>
      <x:c r="R176" s="17" t="n">
        <x:v>138</x:v>
      </x:c>
      <x:c r="S176" s="17"/>
      <x:c r="T176" s="17"/>
      <x:c r="U176" s="17"/>
      <x:c r="V176" s="17"/>
      <x:c r="W176" s="17"/>
      <x:c r="X176" s="17"/>
      <x:c r="Y176" s="17"/>
      <x:c r="Z176" s="17"/>
    </x:row>
    <x:row r="177">
      <x:c r="A177" s="17" t="str">
        <x:v>o1-mini</x:v>
      </x:c>
      <x:c r="B177" s="17" t="str">
        <x:v>o1-mini-2024-09-12_medium</x:v>
      </x:c>
      <x:c r="C177" s="17" t="str">
        <x:v>o1-mini (medium)</x:v>
      </x:c>
      <x:c r="D177" s="17" t="str">
        <x:v>OpenAI</x:v>
      </x:c>
      <x:c r="E177" s="17" t="str">
        <x:v>United States of America</x:v>
      </x:c>
      <x:c r="F177" s="17" t="n">
        <x:v>45547</x:v>
      </x:c>
      <x:c r="G177" s="17" t="str">
        <x:v>API access</x:v>
      </x:c>
      <x:c r="H177" s="17" t="n">
        <x:v>45547</x:v>
      </x:c>
      <x:c r="I177" s="17"/>
      <x:c r="J177" s="17" t="str">
        <x:v>Unknown</x:v>
      </x:c>
      <x:c r="K177" s="17" t="str">
        <x:v>A smaller version of OpenAI’s first reasoning model, o1, evaluated with medium reasoning effort.</x:v>
      </x:c>
      <x:c r="L177" s="17"/>
      <x:c r="M177" s="17"/>
      <x:c r="N177" s="17" t="str">
        <x:v>o1-mini</x:v>
      </x:c>
      <x:c r="O177" s="17" t="str">
        <x:v>o1-mini</x:v>
      </x:c>
      <x:c r="P177" s="17" t="n">
        <x:v>136.56</x:v>
      </x:c>
      <x:c r="Q177" s="17" t="n">
        <x:v>132.78</x:v>
      </x:c>
      <x:c r="R177" s="17" t="n">
        <x:v>138</x:v>
      </x:c>
      <x:c r="S177" s="17"/>
      <x:c r="T177" s="17"/>
      <x:c r="U177" s="17"/>
      <x:c r="V177" s="17"/>
      <x:c r="W177" s="17"/>
      <x:c r="X177" s="17"/>
      <x:c r="Y177" s="17"/>
      <x:c r="Z177" s="17"/>
    </x:row>
    <x:row r="178">
      <x:c r="A178" s="17" t="str">
        <x:v>Claude 3.7 Sonnet</x:v>
      </x:c>
      <x:c r="B178" s="17" t="str">
        <x:v>claude-3-7-sonnet-20250219_16K</x:v>
      </x:c>
      <x:c r="C178" s="17" t="str">
        <x:v>Claude 3.7 Sonnet (16k thinking)</x:v>
      </x:c>
      <x:c r="D178" s="17" t="str">
        <x:v>Anthropic</x:v>
      </x:c>
      <x:c r="E178" s="17" t="str">
        <x:v>United States of America</x:v>
      </x:c>
      <x:c r="F178" s="17" t="n">
        <x:v>45712</x:v>
      </x:c>
      <x:c r="G178" s="17" t="str">
        <x:v>API access</x:v>
      </x:c>
      <x:c r="H178" s="17" t="n">
        <x:v>45712</x:v>
      </x:c>
      <x:c r="I178" s="17" t="n">
        <x:v>3.3499999999999998e+25</x:v>
      </x:c>
      <x:c r="J178" s="17" t="str">
        <x:v>Likely</x:v>
      </x:c>
      <x:c r="K178" s="17" t="str">
        <x:v>A previous flagship reasoning model from Anthropic, benchmarked with up to 16,000 reasoning tokens allowed.</x:v>
      </x:c>
      <x:c r="L178" s="17" t="str">
        <x:v>Claude 3.7 Sonnet (16k thinking)</x:v>
      </x:c>
      <x:c r="M178" s="17"/>
      <x:c r="N178" s="17" t="str">
        <x:v>Claude 3.7 Sonnet</x:v>
      </x:c>
      <x:c r="O178" s="17" t="str">
        <x:v>claude-3-7-sonnet</x:v>
      </x:c>
      <x:c r="P178" s="17" t="n">
        <x:v>141.7</x:v>
      </x:c>
      <x:c r="Q178" s="17" t="n">
        <x:v>139.28</x:v>
      </x:c>
      <x:c r="R178" s="17" t="n">
        <x:v>143.27</x:v>
      </x:c>
      <x:c r="S178" s="17"/>
      <x:c r="T178" s="17"/>
      <x:c r="U178" s="17"/>
      <x:c r="V178" s="17"/>
      <x:c r="W178" s="17"/>
      <x:c r="X178" s="17"/>
      <x:c r="Y178" s="17"/>
      <x:c r="Z178" s="17"/>
    </x:row>
    <x:row r="179">
      <x:c r="A179" s="17" t="str">
        <x:v>o3-mini</x:v>
      </x:c>
      <x:c r="B179" s="17" t="str">
        <x:v>o3-mini-2025-01-31_medium</x:v>
      </x:c>
      <x:c r="C179" s="17" t="str">
        <x:v>o3-mini (medium)</x:v>
      </x:c>
      <x:c r="D179" s="17" t="str">
        <x:v>OpenAI</x:v>
      </x:c>
      <x:c r="E179" s="17" t="str">
        <x:v>United States of America</x:v>
      </x:c>
      <x:c r="F179" s="17" t="n">
        <x:v>45688</x:v>
      </x:c>
      <x:c r="G179" s="17" t="str">
        <x:v>API access</x:v>
      </x:c>
      <x:c r="H179" s="17" t="n">
        <x:v>45688</x:v>
      </x:c>
      <x:c r="I179" s="17"/>
      <x:c r="J179" s="17" t="str">
        <x:v>Unknown</x:v>
      </x:c>
      <x:c r="K179" s="17" t="str">
        <x:v>A smaller version of OpenAI's o3 reasoning model, evaluated with medium reasoning effort.</x:v>
      </x:c>
      <x:c r="L179" s="17"/>
      <x:c r="M179" s="17"/>
      <x:c r="N179" s="17" t="str">
        <x:v>o3-mini</x:v>
      </x:c>
      <x:c r="O179" s="17" t="str">
        <x:v>o3-mini</x:v>
      </x:c>
      <x:c r="P179" s="17" t="n">
        <x:v>141.41</x:v>
      </x:c>
      <x:c r="Q179" s="17" t="n">
        <x:v>137.82</x:v>
      </x:c>
      <x:c r="R179" s="17" t="n">
        <x:v>142.81</x:v>
      </x:c>
      <x:c r="S179" s="17"/>
      <x:c r="T179" s="17"/>
      <x:c r="U179" s="17"/>
      <x:c r="V179" s="17"/>
      <x:c r="W179" s="17"/>
      <x:c r="X179" s="17"/>
      <x:c r="Y179" s="17"/>
      <x:c r="Z179" s="17"/>
    </x:row>
    <x:row r="180">
      <x:c r="A180" s="17" t="str">
        <x:v>Grok-2</x:v>
      </x:c>
      <x:c r="B180" s="17" t="str">
        <x:v>grok-2-1212</x:v>
      </x:c>
      <x:c r="C180" s="17"/>
      <x:c r="D180" s="17" t="str">
        <x:v>xAI</x:v>
      </x:c>
      <x:c r="E180" s="17" t="str">
        <x:v>United States of America</x:v>
      </x:c>
      <x:c r="F180" s="17" t="n">
        <x:v>45638</x:v>
      </x:c>
      <x:c r="G180" s="17" t="str">
        <x:v>API access</x:v>
      </x:c>
      <x:c r="H180" s="17" t="n">
        <x:v>45517</x:v>
      </x:c>
      <x:c r="I180" s="17" t="n">
        <x:v>2.9599999999999996e+25</x:v>
      </x:c>
      <x:c r="J180" s="17" t="str">
        <x:v>Confident</x:v>
      </x:c>
      <x:c r="K180" s="17" t="str">
        <x:v>XAI's second generation Grok model.</x:v>
      </x:c>
      <x:c r="L180" s="17"/>
      <x:c r="M180" s="17" t="str">
        <x:v>Grok-2 (Dec 2024)</x:v>
      </x:c>
      <x:c r="N180" s="17" t="str">
        <x:v>Grok-2 (Dec 2024)</x:v>
      </x:c>
      <x:c r="O180" s="17" t="str">
        <x:v>grok-2-dec-2024</x:v>
      </x:c>
      <x:c r="P180" s="17" t="n">
        <x:v>130.78</x:v>
      </x:c>
      <x:c r="Q180" s="17" t="n">
        <x:v>124.85</x:v>
      </x:c>
      <x:c r="R180" s="17" t="n">
        <x:v>131.99</x:v>
      </x:c>
      <x:c r="S180" s="17"/>
      <x:c r="T180" s="17"/>
      <x:c r="U180" s="17"/>
      <x:c r="V180" s="17"/>
      <x:c r="W180" s="17"/>
      <x:c r="X180" s="17"/>
      <x:c r="Y180" s="17"/>
      <x:c r="Z180" s="17"/>
    </x:row>
    <x:row r="181">
      <x:c r="A181" s="17" t="str">
        <x:v>Mistral Large 2</x:v>
      </x:c>
      <x:c r="B181" s="17" t="str">
        <x:v>mistral-large-2411</x:v>
      </x:c>
      <x:c r="C181" s="17"/>
      <x:c r="D181" s="17" t="str">
        <x:v>Mistral AI</x:v>
      </x:c>
      <x:c r="E181" s="17" t="str">
        <x:v>France</x:v>
      </x:c>
      <x:c r="F181" s="17" t="n">
        <x:v>45614</x:v>
      </x:c>
      <x:c r="G181" s="17" t="str">
        <x:v>Open weights (non-commercial)</x:v>
      </x:c>
      <x:c r="H181" s="17" t="n">
        <x:v>45497</x:v>
      </x:c>
      <x:c r="I181" s="17" t="n">
        <x:v>2.13e+25</x:v>
      </x:c>
      <x:c r="J181" s="17" t="str">
        <x:v>Likely</x:v>
      </x:c>
      <x:c r="K181" s="17"/>
      <x:c r="L181" s="17"/>
      <x:c r="M181" s="17" t="str">
        <x:v>Mistral Large 2 (Nov 2024)</x:v>
      </x:c>
      <x:c r="N181" s="17" t="str">
        <x:v>Mistral Large 2 (Nov 2024)</x:v>
      </x:c>
      <x:c r="O181" s="17" t="str">
        <x:v>mistral-large-2-nov-2024</x:v>
      </x:c>
      <x:c r="P181" s="17" t="n">
        <x:v>128.81</x:v>
      </x:c>
      <x:c r="Q181" s="17" t="n">
        <x:v>123.59</x:v>
      </x:c>
      <x:c r="R181" s="17" t="n">
        <x:v>130.68</x:v>
      </x:c>
      <x:c r="S181" s="17"/>
      <x:c r="T181" s="17"/>
      <x:c r="U181" s="17"/>
      <x:c r="V181" s="17"/>
      <x:c r="W181" s="17"/>
      <x:c r="X181" s="17"/>
      <x:c r="Y181" s="17"/>
      <x:c r="Z181" s="17"/>
    </x:row>
    <x:row r="182">
      <x:c r="A182" s="17" t="str">
        <x:v>GPT-4.5</x:v>
      </x:c>
      <x:c r="B182" s="17" t="str">
        <x:v>gpt-4.5-preview-2025-02-27</x:v>
      </x:c>
      <x:c r="C182" s="17" t="str">
        <x:v>GPT-4.5 Preview (Feb 2025)</x:v>
      </x:c>
      <x:c r="D182" s="17" t="str">
        <x:v>OpenAI</x:v>
      </x:c>
      <x:c r="E182" s="17" t="str">
        <x:v>United States of America</x:v>
      </x:c>
      <x:c r="F182" s="17" t="n">
        <x:v>45715</x:v>
      </x:c>
      <x:c r="G182" s="17" t="str">
        <x:v>API access</x:v>
      </x:c>
      <x:c r="H182" s="17" t="n">
        <x:v>45715</x:v>
      </x:c>
      <x:c r="I182" s="17" t="n">
        <x:v>3.8e+26</x:v>
      </x:c>
      <x:c r="J182" s="17" t="str">
        <x:v>Likely</x:v>
      </x:c>
      <x:c r="K182" s="17" t="str">
        <x:v>The largest model in OpenAI’s GPT series.</x:v>
      </x:c>
      <x:c r="L182" s="17"/>
      <x:c r="M182" s="17"/>
      <x:c r="N182" s="17" t="str">
        <x:v>GPT-4.5</x:v>
      </x:c>
      <x:c r="O182" s="17" t="str">
        <x:v>gpt-4-5</x:v>
      </x:c>
      <x:c r="P182" s="17" t="n">
        <x:v>137.54</x:v>
      </x:c>
      <x:c r="Q182" s="17" t="n">
        <x:v>134.46</x:v>
      </x:c>
      <x:c r="R182" s="17" t="n">
        <x:v>139.14</x:v>
      </x:c>
      <x:c r="S182" s="17"/>
      <x:c r="T182" s="17"/>
      <x:c r="U182" s="17"/>
      <x:c r="V182" s="17"/>
      <x:c r="W182" s="17"/>
      <x:c r="X182" s="17"/>
      <x:c r="Y182" s="17"/>
      <x:c r="Z182" s="17"/>
    </x:row>
    <x:row r="183">
      <x:c r="A183" s="17" t="str">
        <x:v>GPT-4 Turbo (Apr 2024)</x:v>
      </x:c>
      <x:c r="B183" s="17" t="str">
        <x:v>gpt-4-turbo-2024-04-09</x:v>
      </x:c>
      <x:c r="C183" s="17"/>
      <x:c r="D183" s="17" t="str">
        <x:v>OpenAI</x:v>
      </x:c>
      <x:c r="E183" s="17" t="str">
        <x:v>United States of America</x:v>
      </x:c>
      <x:c r="F183" s="17" t="n">
        <x:v>45391</x:v>
      </x:c>
      <x:c r="G183" s="17" t="str">
        <x:v>API access</x:v>
      </x:c>
      <x:c r="H183" s="17" t="n">
        <x:v>45391</x:v>
      </x:c>
      <x:c r="I183" s="17"/>
      <x:c r="J183" s="17" t="str">
        <x:v>Unknown</x:v>
      </x:c>
      <x:c r="K183" s="17" t="str">
        <x:v>The April 2024 version of GPT-4 Turbo, OpenAI's then-flagship language model.</x:v>
      </x:c>
      <x:c r="L183" s="17"/>
      <x:c r="M183" s="17"/>
      <x:c r="N183" s="17" t="str">
        <x:v>GPT-4 Turbo (Apr 2024)</x:v>
      </x:c>
      <x:c r="O183" s="17" t="str">
        <x:v>gpt-4-turbo-apr-2024</x:v>
      </x:c>
      <x:c r="P183" s="17" t="n">
        <x:v>127.59</x:v>
      </x:c>
      <x:c r="Q183" s="17" t="n">
        <x:v>121.74</x:v>
      </x:c>
      <x:c r="R183" s="17" t="n">
        <x:v>129</x:v>
      </x:c>
      <x:c r="S183" s="17"/>
      <x:c r="T183" s="17"/>
      <x:c r="U183" s="17"/>
      <x:c r="V183" s="17"/>
      <x:c r="W183" s="17"/>
      <x:c r="X183" s="17"/>
      <x:c r="Y183" s="17"/>
      <x:c r="Z183" s="17"/>
    </x:row>
    <x:row r="184">
      <x:c r="A184" s="17" t="str">
        <x:v>o1</x:v>
      </x:c>
      <x:c r="B184" s="17" t="str">
        <x:v>o1-2024-12-17_medium</x:v>
      </x:c>
      <x:c r="C184" s="17" t="str">
        <x:v>o1 (medium)</x:v>
      </x:c>
      <x:c r="D184" s="17" t="str">
        <x:v>OpenAI</x:v>
      </x:c>
      <x:c r="E184" s="17" t="str">
        <x:v>United States of America</x:v>
      </x:c>
      <x:c r="F184" s="17" t="n">
        <x:v>45643</x:v>
      </x:c>
      <x:c r="G184" s="17" t="str">
        <x:v>API access</x:v>
      </x:c>
      <x:c r="H184" s="17" t="n">
        <x:v>45631</x:v>
      </x:c>
      <x:c r="I184" s="17"/>
      <x:c r="J184" s="17" t="str">
        <x:v>Unknown</x:v>
      </x:c>
      <x:c r="K184" s="17" t="str">
        <x:v>OpenAI's first reasoning model, evaluated with at the medium reasoning effort level.</x:v>
      </x:c>
      <x:c r="L184" s="17"/>
      <x:c r="M184" s="17"/>
      <x:c r="N184" s="17" t="str">
        <x:v>o1</x:v>
      </x:c>
      <x:c r="O184" s="17" t="str">
        <x:v>o1</x:v>
      </x:c>
      <x:c r="P184" s="17" t="n">
        <x:v>142.69</x:v>
      </x:c>
      <x:c r="Q184" s="17" t="n">
        <x:v>140.88</x:v>
      </x:c>
      <x:c r="R184" s="17" t="n">
        <x:v>143.81</x:v>
      </x:c>
      <x:c r="S184" s="17"/>
      <x:c r="T184" s="17"/>
      <x:c r="U184" s="17"/>
      <x:c r="V184" s="17"/>
      <x:c r="W184" s="17"/>
      <x:c r="X184" s="17"/>
      <x:c r="Y184" s="17"/>
      <x:c r="Z184" s="17"/>
    </x:row>
    <x:row r="185">
      <x:c r="A185" s="17" t="str">
        <x:v>Llama 3-70B</x:v>
      </x:c>
      <x:c r="B185" s="17" t="str">
        <x:v>Meta-Llama-3-70B-Instruct</x:v>
      </x:c>
      <x:c r="C185" s="17"/>
      <x:c r="D185" s="17" t="str">
        <x:v>Meta AI</x:v>
      </x:c>
      <x:c r="E185" s="17" t="str">
        <x:v>United States of America</x:v>
      </x:c>
      <x:c r="F185" s="17" t="n">
        <x:v>45400</x:v>
      </x:c>
      <x:c r="G185" s="17" t="str">
        <x:v>Open weights (restricted use)</x:v>
      </x:c>
      <x:c r="H185" s="17" t="n">
        <x:v>45400</x:v>
      </x:c>
      <x:c r="I185" s="17" t="n">
        <x:v>7.861e+24</x:v>
      </x:c>
      <x:c r="J185" s="17" t="str">
        <x:v>Confident</x:v>
      </x:c>
      <x:c r="K185" s="17" t="str">
        <x:v>An instruction-tuned version of the 70 billion-parameter model in Meta’s LLaMA 3 series.</x:v>
      </x:c>
      <x:c r="L185" s="17"/>
      <x:c r="M185" s="17"/>
      <x:c r="N185" s="17" t="str">
        <x:v>Llama 3-70B</x:v>
      </x:c>
      <x:c r="O185" s="17" t="str">
        <x:v>llama-3-70b</x:v>
      </x:c>
      <x:c r="P185" s="17" t="n">
        <x:v>122.61</x:v>
      </x:c>
      <x:c r="Q185" s="17" t="n">
        <x:v>115.79</x:v>
      </x:c>
      <x:c r="R185" s="17" t="n">
        <x:v>125.52</x:v>
      </x:c>
      <x:c r="S185" s="17"/>
      <x:c r="T185" s="17"/>
      <x:c r="U185" s="17"/>
      <x:c r="V185" s="17"/>
      <x:c r="W185" s="17"/>
      <x:c r="X185" s="17"/>
      <x:c r="Y185" s="17"/>
      <x:c r="Z185" s="17"/>
    </x:row>
    <x:row r="186">
      <x:c r="A186" s="17" t="str">
        <x:v>Gemini 1.5 Pro</x:v>
      </x:c>
      <x:c r="B186" s="17" t="str">
        <x:v>gemini-1.5-pro-001</x:v>
      </x:c>
      <x:c r="C186" s="17"/>
      <x:c r="D186" s="17" t="str">
        <x:v>Google DeepMind</x:v>
      </x:c>
      <x:c r="E186" s="17" t="str">
        <x:v>United States of America</x:v>
      </x:c>
      <x:c r="F186" s="17" t="n">
        <x:v>45426</x:v>
      </x:c>
      <x:c r="G186" s="17" t="str">
        <x:v>API access</x:v>
      </x:c>
      <x:c r="H186" s="17" t="n">
        <x:v>45337</x:v>
      </x:c>
      <x:c r="I186" s="17"/>
      <x:c r="J186" s="17" t="str">
        <x:v>Speculative</x:v>
      </x:c>
      <x:c r="K186" s="17" t="str">
        <x:v>The first of two versions of a previous flagship model from Google DeepMind, Gemini 1.5 Pro.</x:v>
      </x:c>
      <x:c r="L186" s="17"/>
      <x:c r="M186" s="17" t="str">
        <x:v>Gemini 1.5 Pro (May 2024)</x:v>
      </x:c>
      <x:c r="N186" s="17" t="str">
        <x:v>Gemini 1.5 Pro (May 2024)</x:v>
      </x:c>
      <x:c r="O186" s="17" t="str">
        <x:v>gemini-1-5-pro-may-2024</x:v>
      </x:c>
      <x:c r="P186" s="17" t="n">
        <x:v>127.2</x:v>
      </x:c>
      <x:c r="Q186" s="17" t="n">
        <x:v>121.34</x:v>
      </x:c>
      <x:c r="R186" s="17" t="n">
        <x:v>129.39</x:v>
      </x:c>
      <x:c r="S186" s="17"/>
      <x:c r="T186" s="17"/>
      <x:c r="U186" s="17"/>
      <x:c r="V186" s="17"/>
      <x:c r="W186" s="17"/>
      <x:c r="X186" s="17"/>
      <x:c r="Y186" s="17"/>
      <x:c r="Z186" s="17"/>
    </x:row>
    <x:row r="187">
      <x:c r="A187" s="17" t="str">
        <x:v>Llama 3.3 70B</x:v>
      </x:c>
      <x:c r="B187" s="17" t="str">
        <x:v>Llama-3.3-70B-Instruct</x:v>
      </x:c>
      <x:c r="C187" s="17"/>
      <x:c r="D187" s="17" t="str">
        <x:v>Meta AI</x:v>
      </x:c>
      <x:c r="E187" s="17" t="str">
        <x:v>United States of America</x:v>
      </x:c>
      <x:c r="F187" s="17" t="n">
        <x:v>45632</x:v>
      </x:c>
      <x:c r="G187" s="17" t="str">
        <x:v>Open weights (restricted use)</x:v>
      </x:c>
      <x:c r="H187" s="17" t="n">
        <x:v>45632</x:v>
      </x:c>
      <x:c r="I187" s="17" t="n">
        <x:v>6.8649768e+24</x:v>
      </x:c>
      <x:c r="J187" s="17" t="str">
        <x:v>Confident</x:v>
      </x:c>
      <x:c r="K187" s="17" t="str">
        <x:v>An instruction-tuned version of the 70 billion-parameter model in Meta's Llama 3.3 series.</x:v>
      </x:c>
      <x:c r="L187" s="17"/>
      <x:c r="M187" s="17"/>
      <x:c r="N187" s="17" t="str">
        <x:v>Llama 3.3 70B</x:v>
      </x:c>
      <x:c r="O187" s="17" t="str">
        <x:v>llama-3-3-70b</x:v>
      </x:c>
      <x:c r="P187" s="17" t="n">
        <x:v>127.5</x:v>
      </x:c>
      <x:c r="Q187" s="17" t="n">
        <x:v>122.01</x:v>
      </x:c>
      <x:c r="R187" s="17" t="n">
        <x:v>129.87</x:v>
      </x:c>
      <x:c r="S187" s="17"/>
      <x:c r="T187" s="17"/>
      <x:c r="U187" s="17"/>
      <x:c r="V187" s="17"/>
      <x:c r="W187" s="17"/>
      <x:c r="X187" s="17"/>
      <x:c r="Y187" s="17"/>
      <x:c r="Z187" s="17"/>
    </x:row>
    <x:row r="188">
      <x:c r="A188" s="17" t="str">
        <x:v>Llama 3.2 90B</x:v>
      </x:c>
      <x:c r="B188" s="17" t="str">
        <x:v>Llama-3.2-90B-Vision-Instruct</x:v>
      </x:c>
      <x:c r="C188" s="17"/>
      <x:c r="D188" s="17" t="str">
        <x:v>Meta AI</x:v>
      </x:c>
      <x:c r="E188" s="17" t="str">
        <x:v>United States of America</x:v>
      </x:c>
      <x:c r="F188" s="17" t="n">
        <x:v>45559</x:v>
      </x:c>
      <x:c r="G188" s="17" t="str">
        <x:v>Open weights (restricted use)</x:v>
      </x:c>
      <x:c r="H188" s="17" t="n">
        <x:v>45559</x:v>
      </x:c>
      <x:c r="I188" s="17"/>
      <x:c r="J188" s="17" t="str">
        <x:v>Confident</x:v>
      </x:c>
      <x:c r="K188" s="17" t="str">
        <x:v>An instruction-tuned version of the 90 billion-parameter vision model in Meta's Llama 3.3 series.</x:v>
      </x:c>
      <x:c r="L188" s="17"/>
      <x:c r="M188" s="17"/>
      <x:c r="N188" s="17" t="str">
        <x:v>Llama 3.2 90B</x:v>
      </x:c>
      <x:c r="O188" s="17" t="str">
        <x:v>llama-3-2-90b</x:v>
      </x:c>
      <x:c r="P188" s="17" t="n">
        <x:v>125.71</x:v>
      </x:c>
      <x:c r="Q188" s="17" t="n">
        <x:v>119.36</x:v>
      </x:c>
      <x:c r="R188" s="17" t="n">
        <x:v>127.43</x:v>
      </x:c>
      <x:c r="S188" s="17"/>
      <x:c r="T188" s="17"/>
      <x:c r="U188" s="17"/>
      <x:c r="V188" s="17"/>
      <x:c r="W188" s="17"/>
      <x:c r="X188" s="17"/>
      <x:c r="Y188" s="17"/>
      <x:c r="Z188" s="17"/>
    </x:row>
    <x:row r="189">
      <x:c r="A189" s="17" t="str">
        <x:v>Llama 2-70B</x:v>
      </x:c>
      <x:c r="B189" s="17" t="str">
        <x:v>Llama-2-70b-chat-hf</x:v>
      </x:c>
      <x:c r="C189" s="17"/>
      <x:c r="D189" s="17" t="str">
        <x:v>Meta AI</x:v>
      </x:c>
      <x:c r="E189" s="17" t="str">
        <x:v>United States of America</x:v>
      </x:c>
      <x:c r="F189" s="17" t="n">
        <x:v>45125</x:v>
      </x:c>
      <x:c r="G189" s="17" t="str">
        <x:v>Open weights (restricted use)</x:v>
      </x:c>
      <x:c r="H189" s="17" t="n">
        <x:v>45125</x:v>
      </x:c>
      <x:c r="I189" s="17" t="n">
        <x:v>8.1e+23</x:v>
      </x:c>
      <x:c r="J189" s="17" t="str">
        <x:v>Confident</x:v>
      </x:c>
      <x:c r="K189" s="17" t="str">
        <x:v>A chat-optimized version of the 70-billion parameter model in Meta's Llama 2 series.</x:v>
      </x:c>
      <x:c r="L189" s="17"/>
      <x:c r="M189" s="17"/>
      <x:c r="N189" s="17" t="str">
        <x:v>Llama 2-70B</x:v>
      </x:c>
      <x:c r="O189" s="17" t="str">
        <x:v>llama-2-70b</x:v>
      </x:c>
      <x:c r="P189" s="17" t="n">
        <x:v>113.72</x:v>
      </x:c>
      <x:c r="Q189" s="17" t="n">
        <x:v>104.07</x:v>
      </x:c>
      <x:c r="R189" s="17" t="n">
        <x:v>117.82</x:v>
      </x:c>
      <x:c r="S189" s="17"/>
      <x:c r="T189" s="17"/>
      <x:c r="U189" s="17"/>
      <x:c r="V189" s="17"/>
      <x:c r="W189" s="17"/>
      <x:c r="X189" s="17"/>
      <x:c r="Y189" s="17"/>
      <x:c r="Z189" s="17"/>
    </x:row>
    <x:row r="190">
      <x:c r="A190" s="17" t="str">
        <x:v>Gemini 1.5 Pro</x:v>
      </x:c>
      <x:c r="B190" s="17" t="str">
        <x:v>gemini-1.5-pro-002</x:v>
      </x:c>
      <x:c r="C190" s="17"/>
      <x:c r="D190" s="17" t="str">
        <x:v>Google DeepMind</x:v>
      </x:c>
      <x:c r="E190" s="17" t="str">
        <x:v>United States of America</x:v>
      </x:c>
      <x:c r="F190" s="17" t="n">
        <x:v>45559</x:v>
      </x:c>
      <x:c r="G190" s="17" t="str">
        <x:v>API access</x:v>
      </x:c>
      <x:c r="H190" s="17" t="n">
        <x:v>45337</x:v>
      </x:c>
      <x:c r="I190" s="17"/>
      <x:c r="J190" s="17" t="str">
        <x:v>Speculative</x:v>
      </x:c>
      <x:c r="K190" s="17" t="str">
        <x:v>The first of two versions of a previous flagship model from Google DeepMind, Gemini 1.5 Pro.</x:v>
      </x:c>
      <x:c r="L190" s="17"/>
      <x:c r="M190" s="17" t="str">
        <x:v>Gemini 1.5 Pro (Sept 2024)</x:v>
      </x:c>
      <x:c r="N190" s="17" t="str">
        <x:v>Gemini 1.5 Pro (Sept 2024)</x:v>
      </x:c>
      <x:c r="O190" s="17" t="str">
        <x:v>gemini-1-5-pro-sept-2024</x:v>
      </x:c>
      <x:c r="P190" s="17" t="n">
        <x:v>132.7</x:v>
      </x:c>
      <x:c r="Q190" s="17" t="n">
        <x:v>127.97</x:v>
      </x:c>
      <x:c r="R190" s="17" t="n">
        <x:v>133.93</x:v>
      </x:c>
      <x:c r="S190" s="17"/>
      <x:c r="T190" s="17"/>
      <x:c r="U190" s="17"/>
      <x:c r="V190" s="17"/>
      <x:c r="W190" s="17"/>
      <x:c r="X190" s="17"/>
      <x:c r="Y190" s="17"/>
      <x:c r="Z190" s="17"/>
    </x:row>
    <x:row r="191">
      <x:c r="A191" s="17" t="str">
        <x:v>Qwen2.5-32B</x:v>
      </x:c>
      <x:c r="B191" s="17" t="str">
        <x:v>qwen2.5-32b-instruct</x:v>
      </x:c>
      <x:c r="C191" s="17"/>
      <x:c r="D191" s="17" t="str">
        <x:v>Alibaba</x:v>
      </x:c>
      <x:c r="E191" s="17" t="str">
        <x:v>China</x:v>
      </x:c>
      <x:c r="F191" s="17" t="n">
        <x:v>45552</x:v>
      </x:c>
      <x:c r="G191" s="17" t="str">
        <x:v>Open weights (unrestricted)</x:v>
      </x:c>
      <x:c r="H191" s="17" t="n">
        <x:v>45552</x:v>
      </x:c>
      <x:c r="I191" s="17" t="n">
        <x:v>3.51e+24</x:v>
      </x:c>
      <x:c r="J191" s="17" t="str">
        <x:v>Confident</x:v>
      </x:c>
      <x:c r="K191" s="17"/>
      <x:c r="L191" s="17" t="str">
        <x:v>Qwen2.5-32B (instruct)</x:v>
      </x:c>
      <x:c r="M191" s="17"/>
      <x:c r="N191" s="17" t="str">
        <x:v>Qwen2.5-32B</x:v>
      </x:c>
      <x:c r="O191" s="17" t="str">
        <x:v>qwen2-5-32b</x:v>
      </x:c>
      <x:c r="P191" s="17"/>
      <x:c r="Q191" s="17"/>
      <x:c r="R191" s="17"/>
      <x:c r="S191" s="17"/>
      <x:c r="T191" s="17"/>
      <x:c r="U191" s="17"/>
      <x:c r="V191" s="17"/>
      <x:c r="W191" s="17"/>
      <x:c r="X191" s="17"/>
      <x:c r="Y191" s="17"/>
      <x:c r="Z191" s="17"/>
    </x:row>
    <x:row r="192">
      <x:c r="A192" s="17" t="str">
        <x:v>Mistral Large</x:v>
      </x:c>
      <x:c r="B192" s="17" t="str">
        <x:v>mistral-large-2402</x:v>
      </x:c>
      <x:c r="C192" s="17"/>
      <x:c r="D192" s="17" t="str">
        <x:v>Mistral AI</x:v>
      </x:c>
      <x:c r="E192" s="17" t="str">
        <x:v>France</x:v>
      </x:c>
      <x:c r="F192" s="17" t="n">
        <x:v>45348</x:v>
      </x:c>
      <x:c r="G192" s="17" t="str">
        <x:v>API access</x:v>
      </x:c>
      <x:c r="H192" s="17" t="n">
        <x:v>45348</x:v>
      </x:c>
      <x:c r="I192" s="17" t="n">
        <x:v>1.1199999999999999e+25</x:v>
      </x:c>
      <x:c r="J192" s="17" t="str">
        <x:v>Likely</x:v>
      </x:c>
      <x:c r="K192" s="17"/>
      <x:c r="L192" s="17"/>
      <x:c r="M192" s="17"/>
      <x:c r="N192" s="17" t="str">
        <x:v>Mistral Large</x:v>
      </x:c>
      <x:c r="O192" s="17" t="str">
        <x:v>mistral-large</x:v>
      </x:c>
      <x:c r="P192" s="17" t="n">
        <x:v>121.01</x:v>
      </x:c>
      <x:c r="Q192" s="17" t="n">
        <x:v>112.49</x:v>
      </x:c>
      <x:c r="R192" s="17" t="n">
        <x:v>123.7</x:v>
      </x:c>
      <x:c r="S192" s="17"/>
      <x:c r="T192" s="17"/>
      <x:c r="U192" s="17"/>
      <x:c r="V192" s="17"/>
      <x:c r="W192" s="17"/>
      <x:c r="X192" s="17"/>
      <x:c r="Y192" s="17"/>
      <x:c r="Z192" s="17"/>
    </x:row>
    <x:row r="193">
      <x:c r="A193" s="17" t="str">
        <x:v>Claude 3 Sonnet</x:v>
      </x:c>
      <x:c r="B193" s="17" t="str">
        <x:v>claude-3-sonnet-20240229</x:v>
      </x:c>
      <x:c r="C193" s="17"/>
      <x:c r="D193" s="17" t="str">
        <x:v>Anthropic</x:v>
      </x:c>
      <x:c r="E193" s="17" t="str">
        <x:v>United States of America</x:v>
      </x:c>
      <x:c r="F193" s="17" t="n">
        <x:v>45351</x:v>
      </x:c>
      <x:c r="G193" s="17" t="str">
        <x:v>API access</x:v>
      </x:c>
      <x:c r="H193" s="17" t="n">
        <x:v>45355</x:v>
      </x:c>
      <x:c r="I193" s="17"/>
      <x:c r="J193" s="17" t="str">
        <x:v>Unknown</x:v>
      </x:c>
      <x:c r="K193" s="17" t="str">
        <x:v>The mid-sized model in Anthropic's Claude 3 model series.</x:v>
      </x:c>
      <x:c r="L193" s="17" t="str">
        <x:v>Claude 3 Sonnet</x:v>
      </x:c>
      <x:c r="M193" s="17"/>
      <x:c r="N193" s="17" t="str">
        <x:v>Claude 3 Sonnet</x:v>
      </x:c>
      <x:c r="O193" s="17" t="str">
        <x:v>claude-3-sonnet</x:v>
      </x:c>
      <x:c r="P193" s="17" t="n">
        <x:v>119.9</x:v>
      </x:c>
      <x:c r="Q193" s="17" t="n">
        <x:v>111.74</x:v>
      </x:c>
      <x:c r="R193" s="17" t="n">
        <x:v>122.91</x:v>
      </x:c>
      <x:c r="S193" s="17"/>
      <x:c r="T193" s="17"/>
      <x:c r="U193" s="17"/>
      <x:c r="V193" s="17"/>
      <x:c r="W193" s="17"/>
      <x:c r="X193" s="17"/>
      <x:c r="Y193" s="17"/>
      <x:c r="Z193" s="17"/>
    </x:row>
    <x:row r="194">
      <x:c r="A194" s="17" t="str">
        <x:v>Gemini 1.0 Pro</x:v>
      </x:c>
      <x:c r="B194" s="17" t="str">
        <x:v>gemini-1.0-pro-001</x:v>
      </x:c>
      <x:c r="C194" s="17"/>
      <x:c r="D194" s="17" t="str">
        <x:v>Google DeepMind</x:v>
      </x:c>
      <x:c r="E194" s="17" t="str">
        <x:v>United States of America</x:v>
      </x:c>
      <x:c r="F194" s="17" t="n">
        <x:v>45273</x:v>
      </x:c>
      <x:c r="G194" s="17" t="str">
        <x:v>API access</x:v>
      </x:c>
      <x:c r="H194" s="17" t="n">
        <x:v>45266</x:v>
      </x:c>
      <x:c r="I194" s="17"/>
      <x:c r="J194" s="17" t="str">
        <x:v>Speculative</x:v>
      </x:c>
      <x:c r="K194" s="17" t="str">
        <x:v>An earlier flagship model from Google DeepMind.</x:v>
      </x:c>
      <x:c r="L194" s="17"/>
      <x:c r="M194" s="17"/>
      <x:c r="N194" s="17" t="str">
        <x:v>Gemini 1.0 Pro</x:v>
      </x:c>
      <x:c r="O194" s="17" t="str">
        <x:v>gemini-1-0-pro</x:v>
      </x:c>
      <x:c r="P194" s="17" t="n">
        <x:v>117</x:v>
      </x:c>
      <x:c r="Q194" s="17" t="n">
        <x:v>108.79</x:v>
      </x:c>
      <x:c r="R194" s="17" t="n">
        <x:v>119.86</x:v>
      </x:c>
      <x:c r="S194" s="17"/>
      <x:c r="T194" s="17"/>
      <x:c r="U194" s="17"/>
      <x:c r="V194" s="17"/>
      <x:c r="W194" s="17"/>
      <x:c r="X194" s="17"/>
      <x:c r="Y194" s="17"/>
      <x:c r="Z194" s="17"/>
    </x:row>
    <x:row r="195">
      <x:c r="A195" s="17" t="str">
        <x:v>Llama 3.1-8B</x:v>
      </x:c>
      <x:c r="B195" s="17" t="str">
        <x:v>Llama-3.1-8B-Instruct</x:v>
      </x:c>
      <x:c r="C195" s="17"/>
      <x:c r="D195" s="17" t="str">
        <x:v>Meta AI</x:v>
      </x:c>
      <x:c r="E195" s="17" t="str">
        <x:v>United States of America</x:v>
      </x:c>
      <x:c r="F195" s="17" t="n">
        <x:v>45496</x:v>
      </x:c>
      <x:c r="G195" s="17" t="str">
        <x:v>Open weights (restricted use)</x:v>
      </x:c>
      <x:c r="H195" s="17" t="n">
        <x:v>45496</x:v>
      </x:c>
      <x:c r="I195" s="17" t="n">
        <x:v>1.224e+24</x:v>
      </x:c>
      <x:c r="J195" s="17" t="str">
        <x:v>Likely</x:v>
      </x:c>
      <x:c r="K195" s="17" t="str">
        <x:v>An instruction-tuned version of the 8 billion-parameter model in Meta’s LLaMA 3.1 series.</x:v>
      </x:c>
      <x:c r="L195" s="17"/>
      <x:c r="M195" s="17"/>
      <x:c r="N195" s="17" t="str">
        <x:v>Llama 3.1-8B</x:v>
      </x:c>
      <x:c r="O195" s="17" t="str">
        <x:v>llama-3-1-8b</x:v>
      </x:c>
      <x:c r="P195" s="17" t="n">
        <x:v>115.45</x:v>
      </x:c>
      <x:c r="Q195" s="17" t="n">
        <x:v>103.85</x:v>
      </x:c>
      <x:c r="R195" s="17" t="n">
        <x:v>121.29</x:v>
      </x:c>
      <x:c r="S195" s="17"/>
      <x:c r="T195" s="17"/>
      <x:c r="U195" s="17"/>
      <x:c r="V195" s="17"/>
      <x:c r="W195" s="17"/>
      <x:c r="X195" s="17"/>
      <x:c r="Y195" s="17"/>
      <x:c r="Z195" s="17"/>
    </x:row>
    <x:row r="196">
      <x:c r="A196" s="17" t="str">
        <x:v>Llama 3.1-405B</x:v>
      </x:c>
      <x:c r="B196" s="17" t="str">
        <x:v>Llama-3.1-405B-Instruct</x:v>
      </x:c>
      <x:c r="C196" s="17"/>
      <x:c r="D196" s="17" t="str">
        <x:v>Meta AI</x:v>
      </x:c>
      <x:c r="E196" s="17" t="str">
        <x:v>United States of America</x:v>
      </x:c>
      <x:c r="F196" s="17" t="n">
        <x:v>45496</x:v>
      </x:c>
      <x:c r="G196" s="17" t="str">
        <x:v>Open weights (restricted use)</x:v>
      </x:c>
      <x:c r="H196" s="17" t="n">
        <x:v>45496</x:v>
      </x:c>
      <x:c r="I196" s="17" t="n">
        <x:v>3.8e+25</x:v>
      </x:c>
      <x:c r="J196" s="17" t="str">
        <x:v>Confident</x:v>
      </x:c>
      <x:c r="K196" s="17" t="str">
        <x:v>An instruction-tuned version of the 405 billion-parameter model in Meta’s LLaMA 3.1 series.</x:v>
      </x:c>
      <x:c r="L196" s="17"/>
      <x:c r="M196" s="17"/>
      <x:c r="N196" s="17" t="str">
        <x:v>Llama 3.1-405B</x:v>
      </x:c>
      <x:c r="O196" s="17" t="str">
        <x:v>llama-3-1-405b</x:v>
      </x:c>
      <x:c r="P196" s="17" t="n">
        <x:v>128.99</x:v>
      </x:c>
      <x:c r="Q196" s="17" t="n">
        <x:v>123.59</x:v>
      </x:c>
      <x:c r="R196" s="17" t="n">
        <x:v>130.73</x:v>
      </x:c>
      <x:c r="S196" s="17"/>
      <x:c r="T196" s="17"/>
      <x:c r="U196" s="17"/>
      <x:c r="V196" s="17"/>
      <x:c r="W196" s="17"/>
      <x:c r="X196" s="17"/>
      <x:c r="Y196" s="17"/>
      <x:c r="Z196" s="17"/>
    </x:row>
    <x:row r="197">
      <x:c r="A197" s="17" t="str">
        <x:v>Qwen2.5-72B</x:v>
      </x:c>
      <x:c r="B197" s="17" t="str">
        <x:v>qwen2.5-72b-instruct</x:v>
      </x:c>
      <x:c r="C197" s="17"/>
      <x:c r="D197" s="17" t="str">
        <x:v>Alibaba</x:v>
      </x:c>
      <x:c r="E197" s="17" t="str">
        <x:v>China</x:v>
      </x:c>
      <x:c r="F197" s="17" t="n">
        <x:v>45554</x:v>
      </x:c>
      <x:c r="G197" s="17" t="str">
        <x:v>Open weights (unrestricted)</x:v>
      </x:c>
      <x:c r="H197" s="17" t="n">
        <x:v>45554</x:v>
      </x:c>
      <x:c r="I197" s="17" t="n">
        <x:v>7.8e+24</x:v>
      </x:c>
      <x:c r="J197" s="17" t="str">
        <x:v>Confident</x:v>
      </x:c>
      <x:c r="K197" s="17" t="str">
        <x:v>An instruction-tuned version of the 72 billion-parameter model in the Qwen 2.5 series.</x:v>
      </x:c>
      <x:c r="L197" s="17" t="str">
        <x:v>Qwen2.5-72B</x:v>
      </x:c>
      <x:c r="M197" s="17"/>
      <x:c r="N197" s="17" t="str">
        <x:v>Qwen2.5-72B</x:v>
      </x:c>
      <x:c r="O197" s="17" t="str">
        <x:v>qwen2-5-72b</x:v>
      </x:c>
      <x:c r="P197" s="17" t="n">
        <x:v>129.12</x:v>
      </x:c>
      <x:c r="Q197" s="17" t="n">
        <x:v>122.2</x:v>
      </x:c>
      <x:c r="R197" s="17" t="n">
        <x:v>130.91</x:v>
      </x:c>
      <x:c r="S197" s="17"/>
      <x:c r="T197" s="17"/>
      <x:c r="U197" s="17"/>
      <x:c r="V197" s="17"/>
      <x:c r="W197" s="17"/>
      <x:c r="X197" s="17"/>
      <x:c r="Y197" s="17"/>
      <x:c r="Z197" s="17"/>
    </x:row>
    <x:row r="198">
      <x:c r="A198" s="17" t="str">
        <x:v>GPT-4o</x:v>
      </x:c>
      <x:c r="B198" s="17" t="str">
        <x:v>gpt-4o-2024-05-13</x:v>
      </x:c>
      <x:c r="C198" s="17" t="str">
        <x:v>GPT-4o (May 2024)</x:v>
      </x:c>
      <x:c r="D198" s="17" t="str">
        <x:v>OpenAI</x:v>
      </x:c>
      <x:c r="E198" s="17" t="str">
        <x:v>United States of America</x:v>
      </x:c>
      <x:c r="F198" s="17" t="n">
        <x:v>45425</x:v>
      </x:c>
      <x:c r="G198" s="17" t="str">
        <x:v>API access</x:v>
      </x:c>
      <x:c r="H198" s="17" t="n">
        <x:v>45425</x:v>
      </x:c>
      <x:c r="I198" s="17"/>
      <x:c r="J198" s="17" t="str">
        <x:v>Speculative</x:v>
      </x:c>
      <x:c r="K198" s="17" t="str">
        <x:v>The first version of GPT-4o, OpenAI's last multimodal model in the GPT-4 series, which powered ChatGPT from mid-2024 to -2025.</x:v>
      </x:c>
      <x:c r="L198" s="17"/>
      <x:c r="M198" s="17" t="str">
        <x:v>GPT-4o (May 2024)</x:v>
      </x:c>
      <x:c r="N198" s="17" t="str">
        <x:v>GPT-4o (May 2024)</x:v>
      </x:c>
      <x:c r="O198" s="17" t="str">
        <x:v>gpt-4o-may-2024</x:v>
      </x:c>
      <x:c r="P198" s="17" t="n">
        <x:v>128.83</x:v>
      </x:c>
      <x:c r="Q198" s="17" t="n">
        <x:v>123.33</x:v>
      </x:c>
      <x:c r="R198" s="17" t="n">
        <x:v>130.68</x:v>
      </x:c>
      <x:c r="S198" s="17"/>
      <x:c r="T198" s="17"/>
      <x:c r="U198" s="17"/>
      <x:c r="V198" s="17"/>
      <x:c r="W198" s="17"/>
      <x:c r="X198" s="17"/>
      <x:c r="Y198" s="17"/>
      <x:c r="Z198" s="17"/>
    </x:row>
    <x:row r="199">
      <x:c r="A199" s="17" t="str">
        <x:v>Llama 3.1-70B</x:v>
      </x:c>
      <x:c r="B199" s="17" t="str">
        <x:v>Llama-3.1-70B-Instruct</x:v>
      </x:c>
      <x:c r="C199" s="17"/>
      <x:c r="D199" s="17" t="str">
        <x:v>Meta AI</x:v>
      </x:c>
      <x:c r="E199" s="17" t="str">
        <x:v>United States of America</x:v>
      </x:c>
      <x:c r="F199" s="17" t="n">
        <x:v>45496</x:v>
      </x:c>
      <x:c r="G199" s="17" t="str">
        <x:v>Open weights (restricted use)</x:v>
      </x:c>
      <x:c r="H199" s="17" t="n">
        <x:v>45496</x:v>
      </x:c>
      <x:c r="I199" s="17" t="n">
        <x:v>7.929e+24</x:v>
      </x:c>
      <x:c r="J199" s="17" t="str">
        <x:v>Confident</x:v>
      </x:c>
      <x:c r="K199" s="17" t="str">
        <x:v>An instruction-optimized version of Llama 3.1 70B, the 70 billion-parameter model in Meta's Llama 3.1 series.</x:v>
      </x:c>
      <x:c r="L199" s="17"/>
      <x:c r="M199" s="17"/>
      <x:c r="N199" s="17" t="str">
        <x:v>Llama 3.1-70B</x:v>
      </x:c>
      <x:c r="O199" s="17" t="str">
        <x:v>llama-3-1-70b</x:v>
      </x:c>
      <x:c r="P199" s="17" t="n">
        <x:v>125.53</x:v>
      </x:c>
      <x:c r="Q199" s="17" t="n">
        <x:v>118.91</x:v>
      </x:c>
      <x:c r="R199" s="17" t="n">
        <x:v>127.47</x:v>
      </x:c>
      <x:c r="S199" s="17"/>
      <x:c r="T199" s="17"/>
      <x:c r="U199" s="17"/>
      <x:c r="V199" s="17"/>
      <x:c r="W199" s="17"/>
      <x:c r="X199" s="17"/>
      <x:c r="Y199" s="17"/>
      <x:c r="Z199" s="17"/>
    </x:row>
    <x:row r="200">
      <x:c r="A200" s="17" t="str">
        <x:v>Gemini 1.5 Flash</x:v>
      </x:c>
      <x:c r="B200" s="17" t="str">
        <x:v>gemini-1.5-flash-001</x:v>
      </x:c>
      <x:c r="C200" s="17" t="str">
        <x:v>Gemini 1.5 Flash (May 2024)</x:v>
      </x:c>
      <x:c r="D200" s="17" t="str">
        <x:v>Google DeepMind</x:v>
      </x:c>
      <x:c r="E200" s="17" t="str">
        <x:v>United States of America</x:v>
      </x:c>
      <x:c r="F200" s="17" t="n">
        <x:v>45435</x:v>
      </x:c>
      <x:c r="G200" s="17" t="str">
        <x:v>API access</x:v>
      </x:c>
      <x:c r="H200" s="17" t="n">
        <x:v>45422</x:v>
      </x:c>
      <x:c r="I200" s="17"/>
      <x:c r="J200" s="17" t="str">
        <x:v>Unknown</x:v>
      </x:c>
      <x:c r="K200" s="17" t="str">
        <x:v>The first version of Google DeepMind's Gemini 1.5 Flash.</x:v>
      </x:c>
      <x:c r="L200" s="17"/>
      <x:c r="M200" s="17" t="str">
        <x:v>Gemini 1.5 Flash (May 2024)</x:v>
      </x:c>
      <x:c r="N200" s="17" t="str">
        <x:v>Gemini 1.5 Flash (May 2024)</x:v>
      </x:c>
      <x:c r="O200" s="17" t="str">
        <x:v>gemini-1-5-flash-may-2024</x:v>
      </x:c>
      <x:c r="P200" s="17" t="n">
        <x:v>122.54</x:v>
      </x:c>
      <x:c r="Q200" s="17" t="n">
        <x:v>115.28</x:v>
      </x:c>
      <x:c r="R200" s="17" t="n">
        <x:v>124.46</x:v>
      </x:c>
      <x:c r="S200" s="17"/>
      <x:c r="T200" s="17"/>
      <x:c r="U200" s="17"/>
      <x:c r="V200" s="17"/>
      <x:c r="W200" s="17"/>
      <x:c r="X200" s="17"/>
      <x:c r="Y200" s="17"/>
      <x:c r="Z200" s="17"/>
    </x:row>
    <x:row r="201">
      <x:c r="A201" s="17" t="str">
        <x:v>Claude 3 Haiku</x:v>
      </x:c>
      <x:c r="B201" s="17" t="str">
        <x:v>claude-3-haiku-20240307</x:v>
      </x:c>
      <x:c r="C201" s="17"/>
      <x:c r="D201" s="17" t="str">
        <x:v>Anthropic</x:v>
      </x:c>
      <x:c r="E201" s="17" t="str">
        <x:v>United States of America</x:v>
      </x:c>
      <x:c r="F201" s="17" t="n">
        <x:v>45358</x:v>
      </x:c>
      <x:c r="G201" s="17" t="str">
        <x:v>API access</x:v>
      </x:c>
      <x:c r="H201" s="17" t="n">
        <x:v>45355</x:v>
      </x:c>
      <x:c r="I201" s="17"/>
      <x:c r="J201" s="17" t="str">
        <x:v>Unknown</x:v>
      </x:c>
      <x:c r="K201" s="17" t="str">
        <x:v>The smallest model in Anthropic's Claude 3 series.</x:v>
      </x:c>
      <x:c r="L201" s="17" t="str">
        <x:v>Claude 3 Haiku</x:v>
      </x:c>
      <x:c r="M201" s="17"/>
      <x:c r="N201" s="17" t="str">
        <x:v>Claude 3 Haiku</x:v>
      </x:c>
      <x:c r="O201" s="17" t="str">
        <x:v>claude-3-haiku</x:v>
      </x:c>
      <x:c r="P201" s="17" t="n">
        <x:v>117.64</x:v>
      </x:c>
      <x:c r="Q201" s="17" t="n">
        <x:v>108.61</x:v>
      </x:c>
      <x:c r="R201" s="17" t="n">
        <x:v>121.01</x:v>
      </x:c>
      <x:c r="S201" s="17"/>
      <x:c r="T201" s="17"/>
      <x:c r="U201" s="17"/>
      <x:c r="V201" s="17"/>
      <x:c r="W201" s="17"/>
      <x:c r="X201" s="17"/>
      <x:c r="Y201" s="17"/>
      <x:c r="Z201" s="17"/>
    </x:row>
    <x:row r="202">
      <x:c r="A202" s="17" t="str">
        <x:v>Llama 3-8B</x:v>
      </x:c>
      <x:c r="B202" s="17" t="str">
        <x:v>Meta-Llama-3-8B-Instruct</x:v>
      </x:c>
      <x:c r="C202" s="17"/>
      <x:c r="D202" s="17" t="str">
        <x:v>Meta AI</x:v>
      </x:c>
      <x:c r="E202" s="17" t="str">
        <x:v>United States of America</x:v>
      </x:c>
      <x:c r="F202" s="17" t="n">
        <x:v>45400</x:v>
      </x:c>
      <x:c r="G202" s="17" t="str">
        <x:v>Open weights (restricted use)</x:v>
      </x:c>
      <x:c r="H202" s="17" t="n">
        <x:v>45400</x:v>
      </x:c>
      <x:c r="I202" s="17" t="n">
        <x:v>7.2e+23</x:v>
      </x:c>
      <x:c r="J202" s="17" t="str">
        <x:v>Confident</x:v>
      </x:c>
      <x:c r="K202" s="17" t="str">
        <x:v>An instruction-tuned version of the 8 billion-parameter model in Meta's Llama 3 series.</x:v>
      </x:c>
      <x:c r="L202" s="17"/>
      <x:c r="M202" s="17"/>
      <x:c r="N202" s="17" t="str">
        <x:v>Llama 3-8B</x:v>
      </x:c>
      <x:c r="O202" s="17" t="str">
        <x:v>llama-3-8b</x:v>
      </x:c>
      <x:c r="P202" s="17" t="n">
        <x:v>116.43</x:v>
      </x:c>
      <x:c r="Q202" s="17" t="n">
        <x:v>107.42</x:v>
      </x:c>
      <x:c r="R202" s="17" t="n">
        <x:v>119.25</x:v>
      </x:c>
      <x:c r="S202" s="17"/>
      <x:c r="T202" s="17"/>
      <x:c r="U202" s="17"/>
      <x:c r="V202" s="17"/>
      <x:c r="W202" s="17"/>
      <x:c r="X202" s="17"/>
      <x:c r="Y202" s="17"/>
      <x:c r="Z202" s="17"/>
    </x:row>
    <x:row r="203">
      <x:c r="A203" s="17" t="str">
        <x:v>Claude 3 Opus</x:v>
      </x:c>
      <x:c r="B203" s="17" t="str">
        <x:v>claude-3-opus-20240229</x:v>
      </x:c>
      <x:c r="C203" s="17"/>
      <x:c r="D203" s="17" t="str">
        <x:v>Anthropic</x:v>
      </x:c>
      <x:c r="E203" s="17" t="str">
        <x:v>United States of America</x:v>
      </x:c>
      <x:c r="F203" s="17" t="n">
        <x:v>45351</x:v>
      </x:c>
      <x:c r="G203" s="17" t="str">
        <x:v>API access</x:v>
      </x:c>
      <x:c r="H203" s="17" t="n">
        <x:v>45355</x:v>
      </x:c>
      <x:c r="I203" s="17"/>
      <x:c r="J203" s="17" t="str">
        <x:v>Speculative</x:v>
      </x:c>
      <x:c r="K203" s="17" t="str">
        <x:v>The largest model in Anthropic's Claude 3 model series.</x:v>
      </x:c>
      <x:c r="L203" s="17" t="str">
        <x:v>Claude 3 Opus</x:v>
      </x:c>
      <x:c r="M203" s="17"/>
      <x:c r="N203" s="17" t="str">
        <x:v>Claude 3 Opus</x:v>
      </x:c>
      <x:c r="O203" s="17" t="str">
        <x:v>claude-3-opus</x:v>
      </x:c>
      <x:c r="P203" s="17" t="n">
        <x:v>126.92</x:v>
      </x:c>
      <x:c r="Q203" s="17" t="n">
        <x:v>121.31</x:v>
      </x:c>
      <x:c r="R203" s="17" t="n">
        <x:v>129.83</x:v>
      </x:c>
      <x:c r="S203" s="17"/>
      <x:c r="T203" s="17"/>
      <x:c r="U203" s="17"/>
      <x:c r="V203" s="17"/>
      <x:c r="W203" s="17"/>
      <x:c r="X203" s="17"/>
      <x:c r="Y203" s="17"/>
      <x:c r="Z203" s="17"/>
    </x:row>
    <x:row r="204">
      <x:c r="A204" s="17" t="str">
        <x:v>Phi-4</x:v>
      </x:c>
      <x:c r="B204" s="17" t="str">
        <x:v>phi-4</x:v>
      </x:c>
      <x:c r="C204" s="17"/>
      <x:c r="D204" s="17" t="str">
        <x:v>Microsoft Research</x:v>
      </x:c>
      <x:c r="E204" s="17" t="str">
        <x:v>United States of America</x:v>
      </x:c>
      <x:c r="F204" s="17" t="n">
        <x:v>45638</x:v>
      </x:c>
      <x:c r="G204" s="17" t="str">
        <x:v>Open weights (unrestricted)</x:v>
      </x:c>
      <x:c r="H204" s="17" t="n">
        <x:v>45638</x:v>
      </x:c>
      <x:c r="I204" s="17" t="n">
        <x:v>9.3202015e+23</x:v>
      </x:c>
      <x:c r="J204" s="17" t="str">
        <x:v>Confident</x:v>
      </x:c>
      <x:c r="K204" s="17"/>
      <x:c r="L204" s="17"/>
      <x:c r="M204" s="17" t="str">
        <x:v>Phi-4</x:v>
      </x:c>
      <x:c r="N204" s="17" t="str">
        <x:v>Phi-4</x:v>
      </x:c>
      <x:c r="O204" s="17" t="str">
        <x:v>phi-4</x:v>
      </x:c>
      <x:c r="P204" s="17" t="n">
        <x:v>131.05</x:v>
      </x:c>
      <x:c r="Q204" s="17" t="n">
        <x:v>123.6</x:v>
      </x:c>
      <x:c r="R204" s="17" t="n">
        <x:v>132.36</x:v>
      </x:c>
      <x:c r="S204" s="17"/>
      <x:c r="T204" s="17"/>
      <x:c r="U204" s="17"/>
      <x:c r="V204" s="17"/>
      <x:c r="W204" s="17"/>
      <x:c r="X204" s="17"/>
      <x:c r="Y204" s="17"/>
      <x:c r="Z204" s="17"/>
    </x:row>
    <x:row r="205">
      <x:c r="A205" s="17" t="str">
        <x:v>Mistral Large 2</x:v>
      </x:c>
      <x:c r="B205" s="17" t="str">
        <x:v>mistral-large-2407</x:v>
      </x:c>
      <x:c r="C205" s="17"/>
      <x:c r="D205" s="17" t="str">
        <x:v>Mistral AI</x:v>
      </x:c>
      <x:c r="E205" s="17" t="str">
        <x:v>France</x:v>
      </x:c>
      <x:c r="F205" s="17" t="n">
        <x:v>45497</x:v>
      </x:c>
      <x:c r="G205" s="17" t="str">
        <x:v>Open weights (non-commercial)</x:v>
      </x:c>
      <x:c r="H205" s="17" t="n">
        <x:v>45497</x:v>
      </x:c>
      <x:c r="I205" s="17" t="n">
        <x:v>2.13e+25</x:v>
      </x:c>
      <x:c r="J205" s="17" t="str">
        <x:v>Likely</x:v>
      </x:c>
      <x:c r="K205" s="17"/>
      <x:c r="L205" s="17"/>
      <x:c r="M205" s="17" t="str">
        <x:v>Mistral Large 2 (Jul 2024)</x:v>
      </x:c>
      <x:c r="N205" s="17" t="str">
        <x:v>Mistral Large 2 (Jul 2024)</x:v>
      </x:c>
      <x:c r="O205" s="17" t="str">
        <x:v>mistral-large-2-jul-2024</x:v>
      </x:c>
      <x:c r="P205" s="17" t="n">
        <x:v>127.53</x:v>
      </x:c>
      <x:c r="Q205" s="17" t="n">
        <x:v>121.93</x:v>
      </x:c>
      <x:c r="R205" s="17" t="n">
        <x:v>129.33</x:v>
      </x:c>
      <x:c r="S205" s="17"/>
      <x:c r="T205" s="17"/>
      <x:c r="U205" s="17"/>
      <x:c r="V205" s="17"/>
      <x:c r="W205" s="17"/>
      <x:c r="X205" s="17"/>
      <x:c r="Y205" s="17"/>
      <x:c r="Z205" s="17"/>
    </x:row>
    <x:row r="206">
      <x:c r="A206" s="17" t="str">
        <x:v>phi-3-medium 14B</x:v>
      </x:c>
      <x:c r="B206" s="17" t="str">
        <x:v>Phi-3-medium-128k-instruct</x:v>
      </x:c>
      <x:c r="C206" s="17"/>
      <x:c r="D206" s="17" t="str">
        <x:v>Microsoft</x:v>
      </x:c>
      <x:c r="E206" s="17" t="str">
        <x:v>United States of America</x:v>
      </x:c>
      <x:c r="F206" s="17" t="n">
        <x:v>45405</x:v>
      </x:c>
      <x:c r="G206" s="17" t="str">
        <x:v>Open weights (unrestricted)</x:v>
      </x:c>
      <x:c r="H206" s="17" t="n">
        <x:v>45405</x:v>
      </x:c>
      <x:c r="I206" s="17" t="n">
        <x:v>4.032e+23</x:v>
      </x:c>
      <x:c r="J206" s="17" t="str">
        <x:v>Likely</x:v>
      </x:c>
      <x:c r="K206" s="17"/>
      <x:c r="L206" s="17"/>
      <x:c r="M206" s="17"/>
      <x:c r="N206" s="17" t="str">
        <x:v>phi-3-medium 14B</x:v>
      </x:c>
      <x:c r="O206" s="17" t="str">
        <x:v>phi-3-medium-14b</x:v>
      </x:c>
      <x:c r="P206" s="17" t="n">
        <x:v>121.07</x:v>
      </x:c>
      <x:c r="Q206" s="17" t="n">
        <x:v>113.81</x:v>
      </x:c>
      <x:c r="R206" s="17" t="n">
        <x:v>123.74</x:v>
      </x:c>
      <x:c r="S206" s="17"/>
      <x:c r="T206" s="17"/>
      <x:c r="U206" s="17"/>
      <x:c r="V206" s="17"/>
      <x:c r="W206" s="17"/>
      <x:c r="X206" s="17"/>
      <x:c r="Y206" s="17"/>
      <x:c r="Z206" s="17"/>
    </x:row>
    <x:row r="207">
      <x:c r="A207" s="17" t="str">
        <x:v>GPT-4 Turbo (Nov 2023)</x:v>
      </x:c>
      <x:c r="B207" s="17" t="str">
        <x:v>gpt-4-0125-preview</x:v>
      </x:c>
      <x:c r="C207" s="17" t="str">
        <x:v>GPT-4 Turbo Preview (January 2024)</x:v>
      </x:c>
      <x:c r="D207" s="17" t="str">
        <x:v>OpenAI</x:v>
      </x:c>
      <x:c r="E207" s="17" t="str">
        <x:v>United States of America</x:v>
      </x:c>
      <x:c r="F207" s="17" t="n">
        <x:v>45316</x:v>
      </x:c>
      <x:c r="G207" s="17" t="str">
        <x:v>API access</x:v>
      </x:c>
      <x:c r="H207" s="17" t="n">
        <x:v>45236</x:v>
      </x:c>
      <x:c r="I207" s="17"/>
      <x:c r="J207" s="17" t="str">
        <x:v>Unknown</x:v>
      </x:c>
      <x:c r="K207" s="17" t="str">
        <x:v>A January 2024 preview version of GPT-4 Turbo, OpenAI's updated GPT-4 series model.</x:v>
      </x:c>
      <x:c r="L207" s="17"/>
      <x:c r="M207" s="17"/>
      <x:c r="N207" s="17" t="str">
        <x:v>GPT-4 Turbo (Nov 2023)</x:v>
      </x:c>
      <x:c r="O207" s="17" t="str">
        <x:v>gpt-4-turbo-nov-2023</x:v>
      </x:c>
      <x:c r="P207" s="17"/>
      <x:c r="Q207" s="17"/>
      <x:c r="R207" s="17"/>
      <x:c r="S207" s="17"/>
      <x:c r="T207" s="17"/>
      <x:c r="U207" s="17"/>
      <x:c r="V207" s="17"/>
      <x:c r="W207" s="17"/>
      <x:c r="X207" s="17"/>
      <x:c r="Y207" s="17"/>
      <x:c r="Z207" s="17"/>
    </x:row>
    <x:row r="208">
      <x:c r="A208" s="17" t="str">
        <x:v>GPT-3.5 Turbo</x:v>
      </x:c>
      <x:c r="B208" s="17" t="str">
        <x:v>gpt-3.5-turbo-1106</x:v>
      </x:c>
      <x:c r="C208" s="17" t="str">
        <x:v>GPT-3.5 Turbo (Nov 2023)</x:v>
      </x:c>
      <x:c r="D208" s="17" t="str">
        <x:v>OpenAI</x:v>
      </x:c>
      <x:c r="E208" s="17" t="str">
        <x:v>United States of America</x:v>
      </x:c>
      <x:c r="F208" s="17" t="n">
        <x:v>45236</x:v>
      </x:c>
      <x:c r="G208" s="17" t="str">
        <x:v>API access</x:v>
      </x:c>
      <x:c r="H208" s="17" t="n">
        <x:v>45090</x:v>
      </x:c>
      <x:c r="I208" s="17"/>
      <x:c r="J208" s="17" t="str">
        <x:v>Likely</x:v>
      </x:c>
      <x:c r="K208" s="17" t="str">
        <x:v>A November 2023 preview of GPT-3.5 turbo, OpenAI's updated GPT-3.5 series model.</x:v>
      </x:c>
      <x:c r="L208" s="17"/>
      <x:c r="M208" s="17" t="str">
        <x:v>GPT-3.5 Turbo (Nov 2023)</x:v>
      </x:c>
      <x:c r="N208" s="17" t="str">
        <x:v>GPT-3.5 Turbo (Nov 2023)</x:v>
      </x:c>
      <x:c r="O208" s="17" t="str">
        <x:v>gpt-3-5-turbo-nov-2023</x:v>
      </x:c>
      <x:c r="P208" s="17" t="n">
        <x:v>118.28</x:v>
      </x:c>
      <x:c r="Q208" s="17" t="n">
        <x:v>108.74</x:v>
      </x:c>
      <x:c r="R208" s="17" t="n">
        <x:v>121.51</x:v>
      </x:c>
      <x:c r="S208" s="17"/>
      <x:c r="T208" s="17"/>
      <x:c r="U208" s="17"/>
      <x:c r="V208" s="17"/>
      <x:c r="W208" s="17"/>
      <x:c r="X208" s="17"/>
      <x:c r="Y208" s="17"/>
      <x:c r="Z208" s="17"/>
    </x:row>
    <x:row r="209">
      <x:c r="A209" s="17" t="str">
        <x:v>GPT-4 Turbo (Nov 2023)</x:v>
      </x:c>
      <x:c r="B209" s="17" t="str">
        <x:v>gpt-4-1106-preview</x:v>
      </x:c>
      <x:c r="C209" s="17" t="str">
        <x:v>GPT-4 Turbo Preview (Nov 2023)</x:v>
      </x:c>
      <x:c r="D209" s="17" t="str">
        <x:v>OpenAI</x:v>
      </x:c>
      <x:c r="E209" s="17" t="str">
        <x:v>United States of America</x:v>
      </x:c>
      <x:c r="F209" s="17" t="n">
        <x:v>45236</x:v>
      </x:c>
      <x:c r="G209" s="17" t="str">
        <x:v>API access</x:v>
      </x:c>
      <x:c r="H209" s="17" t="n">
        <x:v>45236</x:v>
      </x:c>
      <x:c r="I209" s="17"/>
      <x:c r="J209" s="17" t="str">
        <x:v>Unknown</x:v>
      </x:c>
      <x:c r="K209" s="17" t="str">
        <x:v>A November 2023 preview of GPT-4 turbo, OpenAI's updated GPT-4 series model.</x:v>
      </x:c>
      <x:c r="L209" s="17"/>
      <x:c r="M209" s="17"/>
      <x:c r="N209" s="17" t="str">
        <x:v>GPT-4 Turbo (Nov 2023)</x:v>
      </x:c>
      <x:c r="O209" s="17" t="str">
        <x:v>gpt-4-turbo-nov-2023</x:v>
      </x:c>
      <x:c r="P209" s="17"/>
      <x:c r="Q209" s="17"/>
      <x:c r="R209" s="17"/>
      <x:c r="S209" s="17"/>
      <x:c r="T209" s="17"/>
      <x:c r="U209" s="17"/>
      <x:c r="V209" s="17"/>
      <x:c r="W209" s="17"/>
      <x:c r="X209" s="17"/>
      <x:c r="Y209" s="17"/>
      <x:c r="Z209" s="17"/>
    </x:row>
    <x:row r="210">
      <x:c r="A210" s="17" t="str">
        <x:v>GPT-3.5 Turbo</x:v>
      </x:c>
      <x:c r="B210" s="17" t="str">
        <x:v>gpt-3.5-turbo-0125</x:v>
      </x:c>
      <x:c r="C210" s="17" t="str">
        <x:v>GPT-3.5 Turbo (Jan 2024)</x:v>
      </x:c>
      <x:c r="D210" s="17" t="str">
        <x:v>OpenAI</x:v>
      </x:c>
      <x:c r="E210" s="17" t="str">
        <x:v>United States of America</x:v>
      </x:c>
      <x:c r="F210" s="17" t="n">
        <x:v>45316</x:v>
      </x:c>
      <x:c r="G210" s="17" t="str">
        <x:v>API access</x:v>
      </x:c>
      <x:c r="H210" s="17" t="n">
        <x:v>45090</x:v>
      </x:c>
      <x:c r="I210" s="17"/>
      <x:c r="J210" s="17" t="str">
        <x:v>Likely</x:v>
      </x:c>
      <x:c r="K210" s="17" t="str">
        <x:v>A January 2024 preview version of GPT-3.5 Turbo, OpenAI's updated GPT-3.5 series model.</x:v>
      </x:c>
      <x:c r="L210" s="17"/>
      <x:c r="M210" s="17" t="str">
        <x:v>GPT-3.5 Turbo (Jan 2024)</x:v>
      </x:c>
      <x:c r="N210" s="17" t="str">
        <x:v>GPT-3.5 Turbo (Jan 2024)</x:v>
      </x:c>
      <x:c r="O210" s="17" t="str">
        <x:v>gpt-3-5-turbo-jan-2024</x:v>
      </x:c>
      <x:c r="P210" s="17" t="n">
        <x:v>114.42</x:v>
      </x:c>
      <x:c r="Q210" s="17" t="n">
        <x:v>104.52</x:v>
      </x:c>
      <x:c r="R210" s="17" t="n">
        <x:v>117.76</x:v>
      </x:c>
      <x:c r="S210" s="17"/>
      <x:c r="T210" s="17"/>
      <x:c r="U210" s="17"/>
      <x:c r="V210" s="17"/>
      <x:c r="W210" s="17"/>
      <x:c r="X210" s="17"/>
      <x:c r="Y210" s="17"/>
      <x:c r="Z210" s="17"/>
    </x:row>
    <x:row r="211">
      <x:c r="A211" s="17" t="str">
        <x:v>Yi-1.5-34B</x:v>
      </x:c>
      <x:c r="B211" s="17" t="str">
        <x:v>Yi-1.5-34B-Chat</x:v>
      </x:c>
      <x:c r="C211" s="17"/>
      <x:c r="D211" s="17" t="str">
        <x:v>01.AI</x:v>
      </x:c>
      <x:c r="E211" s="17" t="str">
        <x:v>China</x:v>
      </x:c>
      <x:c r="F211" s="17" t="n">
        <x:v>45425</x:v>
      </x:c>
      <x:c r="G211" s="17" t="str">
        <x:v>Open weights (restricted use)</x:v>
      </x:c>
      <x:c r="H211" s="17" t="n">
        <x:v>45425</x:v>
      </x:c>
      <x:c r="I211" s="17" t="n">
        <x:v>7.344e+23</x:v>
      </x:c>
      <x:c r="J211" s="17" t="str">
        <x:v>Confident</x:v>
      </x:c>
      <x:c r="K211" s="17"/>
      <x:c r="L211" s="17" t="str">
        <x:v>Yi-1.5-34B (chat)</x:v>
      </x:c>
      <x:c r="M211" s="17"/>
      <x:c r="N211" s="17" t="str">
        <x:v>Yi-1.5-34B</x:v>
      </x:c>
      <x:c r="O211" s="17" t="str">
        <x:v>yi-1-5-34b</x:v>
      </x:c>
      <x:c r="P211" s="17"/>
      <x:c r="Q211" s="17"/>
      <x:c r="R211" s="17"/>
      <x:c r="S211" s="17"/>
      <x:c r="T211" s="17"/>
      <x:c r="U211" s="17"/>
      <x:c r="V211" s="17"/>
      <x:c r="W211" s="17"/>
      <x:c r="X211" s="17"/>
      <x:c r="Y211" s="17"/>
      <x:c r="Z211" s="17"/>
    </x:row>
    <x:row r="212">
      <x:c r="A212" s="17" t="str">
        <x:v>Yi-34B</x:v>
      </x:c>
      <x:c r="B212" s="17" t="str">
        <x:v>Yi-34B-Chat</x:v>
      </x:c>
      <x:c r="C212" s="17"/>
      <x:c r="D212" s="17" t="str">
        <x:v>01.AI</x:v>
      </x:c>
      <x:c r="E212" s="17" t="str">
        <x:v>China</x:v>
      </x:c>
      <x:c r="F212" s="17" t="n">
        <x:v>45252</x:v>
      </x:c>
      <x:c r="G212" s="17" t="str">
        <x:v>Open weights (restricted use)</x:v>
      </x:c>
      <x:c r="H212" s="17" t="n">
        <x:v>45232</x:v>
      </x:c>
      <x:c r="I212" s="17" t="n">
        <x:v>6.1e+23</x:v>
      </x:c>
      <x:c r="J212" s="17" t="str">
        <x:v>Confident</x:v>
      </x:c>
      <x:c r="K212" s="17"/>
      <x:c r="L212" s="17" t="str">
        <x:v>Yi-34B (chat)</x:v>
      </x:c>
      <x:c r="M212" s="17" t="str">
        <x:v>Yi-34B</x:v>
      </x:c>
      <x:c r="N212" s="17" t="str">
        <x:v>Yi-34B</x:v>
      </x:c>
      <x:c r="O212" s="17" t="str">
        <x:v>yi-34b</x:v>
      </x:c>
      <x:c r="P212" s="17" t="n">
        <x:v>117.14</x:v>
      </x:c>
      <x:c r="Q212" s="17" t="n">
        <x:v>109.02</x:v>
      </x:c>
      <x:c r="R212" s="17" t="n">
        <x:v>120.55</x:v>
      </x:c>
      <x:c r="S212" s="17"/>
      <x:c r="T212" s="17"/>
      <x:c r="U212" s="17"/>
      <x:c r="V212" s="17"/>
      <x:c r="W212" s="17"/>
      <x:c r="X212" s="17"/>
      <x:c r="Y212" s="17"/>
      <x:c r="Z212" s="17"/>
    </x:row>
    <x:row r="213">
      <x:c r="A213" s="17" t="str">
        <x:v>Qwen2-72B</x:v>
      </x:c>
      <x:c r="B213" s="17" t="str">
        <x:v>qwen2-72b-instruct</x:v>
      </x:c>
      <x:c r="C213" s="17"/>
      <x:c r="D213" s="17" t="str">
        <x:v>Alibaba</x:v>
      </x:c>
      <x:c r="E213" s="17" t="str">
        <x:v>China</x:v>
      </x:c>
      <x:c r="F213" s="17" t="n">
        <x:v>45450</x:v>
      </x:c>
      <x:c r="G213" s="17" t="str">
        <x:v>Open weights (unrestricted)</x:v>
      </x:c>
      <x:c r="H213" s="17" t="n">
        <x:v>45450</x:v>
      </x:c>
      <x:c r="I213" s="17" t="n">
        <x:v>3.02e+24</x:v>
      </x:c>
      <x:c r="J213" s="17" t="str">
        <x:v>Confident</x:v>
      </x:c>
      <x:c r="K213" s="17" t="str">
        <x:v>Qwen's 72 billion-parameter model in the Qwen 2 series.</x:v>
      </x:c>
      <x:c r="L213" s="17" t="str">
        <x:v>Qwen2-72B</x:v>
      </x:c>
      <x:c r="M213" s="17"/>
      <x:c r="N213" s="17" t="str">
        <x:v>Qwen2-72B</x:v>
      </x:c>
      <x:c r="O213" s="17" t="str">
        <x:v>qwen2-72b</x:v>
      </x:c>
      <x:c r="P213" s="17" t="n">
        <x:v>125.49</x:v>
      </x:c>
      <x:c r="Q213" s="17" t="n">
        <x:v>119.09</x:v>
      </x:c>
      <x:c r="R213" s="17" t="n">
        <x:v>127.01</x:v>
      </x:c>
      <x:c r="S213" s="17"/>
      <x:c r="T213" s="17"/>
      <x:c r="U213" s="17"/>
      <x:c r="V213" s="17"/>
      <x:c r="W213" s="17"/>
      <x:c r="X213" s="17"/>
      <x:c r="Y213" s="17"/>
      <x:c r="Z213" s="17"/>
    </x:row>
    <x:row r="214">
      <x:c r="A214" s="17" t="str">
        <x:v>Qwen1.5-72B</x:v>
      </x:c>
      <x:c r="B214" s="17" t="str">
        <x:v>qwen1.5-72b-chat</x:v>
      </x:c>
      <x:c r="C214" s="17"/>
      <x:c r="D214" s="17" t="str">
        <x:v>Alibaba</x:v>
      </x:c>
      <x:c r="E214" s="17" t="str">
        <x:v>China</x:v>
      </x:c>
      <x:c r="F214" s="17" t="n">
        <x:v>45326</x:v>
      </x:c>
      <x:c r="G214" s="17" t="str">
        <x:v>Open weights (restricted use)</x:v>
      </x:c>
      <x:c r="H214" s="17" t="n">
        <x:v>45326</x:v>
      </x:c>
      <x:c r="I214" s="17" t="n">
        <x:v>1.3e+24</x:v>
      </x:c>
      <x:c r="J214" s="17" t="str">
        <x:v>Confident</x:v>
      </x:c>
      <x:c r="K214" s="17"/>
      <x:c r="L214" s="17" t="str">
        <x:v>Qwen1.5-72B</x:v>
      </x:c>
      <x:c r="M214" s="17"/>
      <x:c r="N214" s="17" t="str">
        <x:v>Qwen1.5-72B</x:v>
      </x:c>
      <x:c r="O214" s="17" t="str">
        <x:v>qwen1-5-72b</x:v>
      </x:c>
      <x:c r="P214" s="17"/>
      <x:c r="Q214" s="17"/>
      <x:c r="R214" s="17"/>
      <x:c r="S214" s="17"/>
      <x:c r="T214" s="17"/>
      <x:c r="U214" s="17"/>
      <x:c r="V214" s="17"/>
      <x:c r="W214" s="17"/>
      <x:c r="X214" s="17"/>
      <x:c r="Y214" s="17"/>
      <x:c r="Z214" s="17"/>
    </x:row>
    <x:row r="215">
      <x:c r="A215" s="17" t="str">
        <x:v>Qwen1.5-32B</x:v>
      </x:c>
      <x:c r="B215" s="17" t="str">
        <x:v>qwen1.5-32b-chat</x:v>
      </x:c>
      <x:c r="C215" s="17"/>
      <x:c r="D215" s="17" t="str">
        <x:v>Alibaba</x:v>
      </x:c>
      <x:c r="E215" s="17" t="str">
        <x:v>China</x:v>
      </x:c>
      <x:c r="F215" s="17" t="n">
        <x:v>45385</x:v>
      </x:c>
      <x:c r="G215" s="17" t="str">
        <x:v>Open weights (restricted use)</x:v>
      </x:c>
      <x:c r="H215" s="17" t="n">
        <x:v>45327</x:v>
      </x:c>
      <x:c r="I215" s="17"/>
      <x:c r="J215" s="17" t="str">
        <x:v>Confident</x:v>
      </x:c>
      <x:c r="K215" s="17" t="str">
        <x:v>A chat-optimized 32 billion-parameter model in the Qwen 1.5 series.</x:v>
      </x:c>
      <x:c r="L215" s="17" t="str">
        <x:v>Qwen1.5-32B (chat)</x:v>
      </x:c>
      <x:c r="M215" s="17"/>
      <x:c r="N215" s="17" t="str">
        <x:v>Qwen1.5-32B</x:v>
      </x:c>
      <x:c r="O215" s="17" t="str">
        <x:v>qwen1-5-32b</x:v>
      </x:c>
      <x:c r="P215" s="17"/>
      <x:c r="Q215" s="17"/>
      <x:c r="R215" s="17"/>
      <x:c r="S215" s="17"/>
      <x:c r="T215" s="17"/>
      <x:c r="U215" s="17"/>
      <x:c r="V215" s="17"/>
      <x:c r="W215" s="17"/>
      <x:c r="X215" s="17"/>
      <x:c r="Y215" s="17"/>
      <x:c r="Z215" s="17"/>
    </x:row>
    <x:row r="216">
      <x:c r="A216" s="17" t="str">
        <x:v>Mistral 7B</x:v>
      </x:c>
      <x:c r="B216" s="17" t="str">
        <x:v>Mistral-7B-Instruct-v0.3</x:v>
      </x:c>
      <x:c r="C216" s="17"/>
      <x:c r="D216" s="17" t="str">
        <x:v>Mistral AI</x:v>
      </x:c>
      <x:c r="E216" s="17" t="str">
        <x:v>France</x:v>
      </x:c>
      <x:c r="F216" s="17" t="n">
        <x:v>45439</x:v>
      </x:c>
      <x:c r="G216" s="17" t="str">
        <x:v>Open weights (unrestricted)</x:v>
      </x:c>
      <x:c r="H216" s="17" t="n">
        <x:v>45209</x:v>
      </x:c>
      <x:c r="I216" s="17"/>
      <x:c r="J216" s="17" t="str">
        <x:v>Confident</x:v>
      </x:c>
      <x:c r="K216" s="17" t="str">
        <x:v>An instruction-tuned version of Mistral-7B-v0.3, an updated version of their 7 billion-parameter model.</x:v>
      </x:c>
      <x:c r="L216" s="17"/>
      <x:c r="M216" s="17" t="str">
        <x:v>Mistral 7B v0.3</x:v>
      </x:c>
      <x:c r="N216" s="17" t="str">
        <x:v>Mistral 7B v0.3</x:v>
      </x:c>
      <x:c r="O216" s="17" t="str">
        <x:v>mistral-7b-v0-3</x:v>
      </x:c>
      <x:c r="P216" s="17"/>
      <x:c r="Q216" s="17"/>
      <x:c r="R216" s="17"/>
      <x:c r="S216" s="17"/>
      <x:c r="T216" s="17"/>
      <x:c r="U216" s="17"/>
      <x:c r="V216" s="17"/>
      <x:c r="W216" s="17"/>
      <x:c r="X216" s="17"/>
      <x:c r="Y216" s="17"/>
      <x:c r="Z216" s="17"/>
    </x:row>
    <x:row r="217">
      <x:c r="A217" s="17" t="str">
        <x:v>DeepSeek LLM 67B</x:v>
      </x:c>
      <x:c r="B217" s="17" t="str">
        <x:v>deepseek-llm-67b-chat</x:v>
      </x:c>
      <x:c r="C217" s="17"/>
      <x:c r="D217" s="17" t="str">
        <x:v>DeepSeek</x:v>
      </x:c>
      <x:c r="E217" s="17" t="str">
        <x:v>China</x:v>
      </x:c>
      <x:c r="F217" s="17" t="n">
        <x:v>45259</x:v>
      </x:c>
      <x:c r="G217" s="17" t="str">
        <x:v>Open weights (restricted use)</x:v>
      </x:c>
      <x:c r="H217" s="17" t="n">
        <x:v>45296</x:v>
      </x:c>
      <x:c r="I217" s="17" t="n">
        <x:v>8.04e+23</x:v>
      </x:c>
      <x:c r="J217" s="17" t="str">
        <x:v>Confident</x:v>
      </x:c>
      <x:c r="K217" s="17"/>
      <x:c r="L217" s="17" t="str">
        <x:v>DeepSeek LLM 67B (chat)</x:v>
      </x:c>
      <x:c r="M217" s="17"/>
      <x:c r="N217" s="17" t="str">
        <x:v>DeepSeek LLM 67B</x:v>
      </x:c>
      <x:c r="O217" s="17" t="str">
        <x:v>deepseek-llm-67b</x:v>
      </x:c>
      <x:c r="P217" s="17"/>
      <x:c r="Q217" s="17"/>
      <x:c r="R217" s="17"/>
      <x:c r="S217" s="17"/>
      <x:c r="T217" s="17"/>
      <x:c r="U217" s="17"/>
      <x:c r="V217" s="17"/>
      <x:c r="W217" s="17"/>
      <x:c r="X217" s="17"/>
      <x:c r="Y217" s="17"/>
      <x:c r="Z217" s="17"/>
    </x:row>
    <x:row r="218">
      <x:c r="A218" s="17" t="str">
        <x:v>Mixtral 8x7B</x:v>
      </x:c>
      <x:c r="B218" s="17" t="str">
        <x:v>Mixtral-8x7B-Instruct-v0.1</x:v>
      </x:c>
      <x:c r="C218" s="17"/>
      <x:c r="D218" s="17" t="str">
        <x:v>Mistral AI</x:v>
      </x:c>
      <x:c r="E218" s="17" t="str">
        <x:v>France</x:v>
      </x:c>
      <x:c r="F218" s="17" t="n">
        <x:v>45271</x:v>
      </x:c>
      <x:c r="G218" s="17" t="str">
        <x:v>Open weights (unrestricted)</x:v>
      </x:c>
      <x:c r="H218" s="17" t="n">
        <x:v>45271</x:v>
      </x:c>
      <x:c r="I218" s="17" t="n">
        <x:v>7.74e+23</x:v>
      </x:c>
      <x:c r="J218" s="17" t="str">
        <x:v>Speculative</x:v>
      </x:c>
      <x:c r="K218" s="17" t="str">
        <x:v>An instruction-tuned version of Mistral's 7 billion active (56 billion total)-parameter mixture-of-experts model</x:v>
      </x:c>
      <x:c r="L218" s="17"/>
      <x:c r="M218" s="17"/>
      <x:c r="N218" s="17" t="str">
        <x:v>Mixtral 8x7B</x:v>
      </x:c>
      <x:c r="O218" s="17" t="str">
        <x:v>mixtral-8x7b</x:v>
      </x:c>
      <x:c r="P218" s="17" t="n">
        <x:v>118.13</x:v>
      </x:c>
      <x:c r="Q218" s="17" t="n">
        <x:v>109.36</x:v>
      </x:c>
      <x:c r="R218" s="17" t="n">
        <x:v>120.78</x:v>
      </x:c>
      <x:c r="S218" s="17"/>
      <x:c r="T218" s="17"/>
      <x:c r="U218" s="17"/>
      <x:c r="V218" s="17"/>
      <x:c r="W218" s="17"/>
      <x:c r="X218" s="17"/>
      <x:c r="Y218" s="17"/>
      <x:c r="Z218" s="17"/>
    </x:row>
    <x:row r="219">
      <x:c r="A219" s="17" t="str">
        <x:v>WizardLM-2 8x22B</x:v>
      </x:c>
      <x:c r="B219" s="17" t="str">
        <x:v>WizardLM-2-8x22B</x:v>
      </x:c>
      <x:c r="C219" s="17"/>
      <x:c r="D219" s="17" t="str">
        <x:v>Microsoft</x:v>
      </x:c>
      <x:c r="E219" s="17" t="str">
        <x:v>United States of America</x:v>
      </x:c>
      <x:c r="F219" s="17" t="n">
        <x:v>45397</x:v>
      </x:c>
      <x:c r="G219" s="17" t="str">
        <x:v>Open weights (unrestricted)</x:v>
      </x:c>
      <x:c r="H219" s="17" t="n">
        <x:v>45397</x:v>
      </x:c>
      <x:c r="I219" s="17"/>
      <x:c r="J219" s="17" t="str">
        <x:v>Confident</x:v>
      </x:c>
      <x:c r="K219" s="17"/>
      <x:c r="L219" s="17" t="str">
        <x:v>WizardLM-2 8x22B</x:v>
      </x:c>
      <x:c r="M219" s="17"/>
      <x:c r="N219" s="17" t="str">
        <x:v>WizardLM-2 8x22B</x:v>
      </x:c>
      <x:c r="O219" s="17" t="str">
        <x:v>wizardlm-2-8x22b</x:v>
      </x:c>
      <x:c r="P219" s="17"/>
      <x:c r="Q219" s="17"/>
      <x:c r="R219" s="17"/>
      <x:c r="S219" s="17"/>
      <x:c r="T219" s="17"/>
      <x:c r="U219" s="17"/>
      <x:c r="V219" s="17"/>
      <x:c r="W219" s="17"/>
      <x:c r="X219" s="17"/>
      <x:c r="Y219" s="17"/>
      <x:c r="Z219" s="17"/>
    </x:row>
    <x:row r="220">
      <x:c r="A220" s="17" t="str">
        <x:v>DBRX</x:v>
      </x:c>
      <x:c r="B220" s="17" t="str">
        <x:v>dbrx-instruct</x:v>
      </x:c>
      <x:c r="C220" s="17"/>
      <x:c r="D220" s="17" t="str">
        <x:v>Databricks</x:v>
      </x:c>
      <x:c r="E220" s="17" t="str">
        <x:v>United States of America</x:v>
      </x:c>
      <x:c r="F220" s="17" t="n">
        <x:v>45378</x:v>
      </x:c>
      <x:c r="G220" s="17" t="str">
        <x:v>Open weights (restricted use)</x:v>
      </x:c>
      <x:c r="H220" s="17" t="n">
        <x:v>45378</x:v>
      </x:c>
      <x:c r="I220" s="17" t="n">
        <x:v>2.6e+24</x:v>
      </x:c>
      <x:c r="J220" s="17" t="str">
        <x:v>Confident</x:v>
      </x:c>
      <x:c r="K220" s="17"/>
      <x:c r="L220" s="17" t="str">
        <x:v>DBRX (instruct)</x:v>
      </x:c>
      <x:c r="M220" s="17"/>
      <x:c r="N220" s="17" t="str">
        <x:v>DBRX</x:v>
      </x:c>
      <x:c r="O220" s="17" t="str">
        <x:v>dbrx</x:v>
      </x:c>
      <x:c r="P220" s="17"/>
      <x:c r="Q220" s="17"/>
      <x:c r="R220" s="17"/>
      <x:c r="S220" s="17"/>
      <x:c r="T220" s="17"/>
      <x:c r="U220" s="17"/>
      <x:c r="V220" s="17"/>
      <x:c r="W220" s="17"/>
      <x:c r="X220" s="17"/>
      <x:c r="Y220" s="17"/>
      <x:c r="Z220" s="17"/>
    </x:row>
    <x:row r="221">
      <x:c r="A221" s="17" t="str">
        <x:v>Ministral 3B</x:v>
      </x:c>
      <x:c r="B221" s="17" t="str">
        <x:v>ministral-3b-2410</x:v>
      </x:c>
      <x:c r="C221" s="17"/>
      <x:c r="D221" s="17" t="str">
        <x:v>Mistral AI</x:v>
      </x:c>
      <x:c r="E221" s="17" t="str">
        <x:v>France</x:v>
      </x:c>
      <x:c r="F221" s="17" t="n">
        <x:v>45581</x:v>
      </x:c>
      <x:c r="G221" s="17" t="str">
        <x:v>API access</x:v>
      </x:c>
      <x:c r="H221" s="17" t="n">
        <x:v>45581</x:v>
      </x:c>
      <x:c r="I221" s="17"/>
      <x:c r="J221" s="17" t="str">
        <x:v>Confident</x:v>
      </x:c>
      <x:c r="K221" s="17"/>
      <x:c r="L221" s="17"/>
      <x:c r="M221" s="17"/>
      <x:c r="N221" s="17" t="str">
        <x:v>Ministral 3B</x:v>
      </x:c>
      <x:c r="O221" s="17" t="str">
        <x:v>ministral-3b</x:v>
      </x:c>
      <x:c r="P221" s="17"/>
      <x:c r="Q221" s="17"/>
      <x:c r="R221" s="17"/>
      <x:c r="S221" s="17"/>
      <x:c r="T221" s="17"/>
      <x:c r="U221" s="17"/>
      <x:c r="V221" s="17"/>
      <x:c r="W221" s="17"/>
      <x:c r="X221" s="17"/>
      <x:c r="Y221" s="17"/>
      <x:c r="Z221" s="17"/>
    </x:row>
    <x:row r="222">
      <x:c r="A222" s="17" t="str">
        <x:v>Mixtral 8x22B</x:v>
      </x:c>
      <x:c r="B222" s="17" t="str">
        <x:v>open-mixtral-8x22b</x:v>
      </x:c>
      <x:c r="C222" s="17"/>
      <x:c r="D222" s="17" t="str">
        <x:v>Mistral AI</x:v>
      </x:c>
      <x:c r="E222" s="17" t="str">
        <x:v>France</x:v>
      </x:c>
      <x:c r="F222" s="17" t="n">
        <x:v>45399</x:v>
      </x:c>
      <x:c r="G222" s="17" t="str">
        <x:v>Open weights (unrestricted)</x:v>
      </x:c>
      <x:c r="H222" s="17" t="n">
        <x:v>45399</x:v>
      </x:c>
      <x:c r="I222" s="17" t="n">
        <x:v>2.34e+24</x:v>
      </x:c>
      <x:c r="J222" s="17" t="str">
        <x:v>Speculative</x:v>
      </x:c>
      <x:c r="K222" s="17"/>
      <x:c r="L222" s="17"/>
      <x:c r="M222" s="17"/>
      <x:c r="N222" s="17" t="str">
        <x:v>Mixtral 8x22B</x:v>
      </x:c>
      <x:c r="O222" s="17" t="str">
        <x:v>mixtral-8x22b</x:v>
      </x:c>
      <x:c r="P222" s="17" t="n">
        <x:v>121.28</x:v>
      </x:c>
      <x:c r="Q222" s="17" t="n">
        <x:v>112.48</x:v>
      </x:c>
      <x:c r="R222" s="17" t="n">
        <x:v>123.4</x:v>
      </x:c>
      <x:c r="S222" s="17"/>
      <x:c r="T222" s="17"/>
      <x:c r="U222" s="17"/>
      <x:c r="V222" s="17"/>
      <x:c r="W222" s="17"/>
      <x:c r="X222" s="17"/>
      <x:c r="Y222" s="17"/>
      <x:c r="Z222" s="17"/>
    </x:row>
    <x:row r="223">
      <x:c r="A223" s="17" t="str">
        <x:v>Ministral 8B</x:v>
      </x:c>
      <x:c r="B223" s="17" t="str">
        <x:v>ministral-8b-2410</x:v>
      </x:c>
      <x:c r="C223" s="17"/>
      <x:c r="D223" s="17" t="str">
        <x:v>Mistral AI</x:v>
      </x:c>
      <x:c r="E223" s="17" t="str">
        <x:v>France</x:v>
      </x:c>
      <x:c r="F223" s="17" t="n">
        <x:v>45581</x:v>
      </x:c>
      <x:c r="G223" s="17" t="str">
        <x:v>Open weights (non-commercial)</x:v>
      </x:c>
      <x:c r="H223" s="17" t="n">
        <x:v>45581</x:v>
      </x:c>
      <x:c r="I223" s="17"/>
      <x:c r="J223" s="17" t="str">
        <x:v>Confident</x:v>
      </x:c>
      <x:c r="K223" s="17"/>
      <x:c r="L223" s="17"/>
      <x:c r="M223" s="17"/>
      <x:c r="N223" s="17" t="str">
        <x:v>Ministral 8B</x:v>
      </x:c>
      <x:c r="O223" s="17" t="str">
        <x:v>ministral-8b</x:v>
      </x:c>
      <x:c r="P223" s="17"/>
      <x:c r="Q223" s="17"/>
      <x:c r="R223" s="17"/>
      <x:c r="S223" s="17"/>
      <x:c r="T223" s="17"/>
      <x:c r="U223" s="17"/>
      <x:c r="V223" s="17"/>
      <x:c r="W223" s="17"/>
      <x:c r="X223" s="17"/>
      <x:c r="Y223" s="17"/>
      <x:c r="Z223" s="17"/>
    </x:row>
    <x:row r="224">
      <x:c r="A224" s="17" t="str">
        <x:v>Mixtral 8x7B</x:v>
      </x:c>
      <x:c r="B224" s="17" t="str">
        <x:v>open-mixtral-8x7b</x:v>
      </x:c>
      <x:c r="C224" s="17"/>
      <x:c r="D224" s="17" t="str">
        <x:v>Mistral AI</x:v>
      </x:c>
      <x:c r="E224" s="17" t="str">
        <x:v>France</x:v>
      </x:c>
      <x:c r="F224" s="17" t="n">
        <x:v>45271</x:v>
      </x:c>
      <x:c r="G224" s="17" t="str">
        <x:v>Open weights (unrestricted)</x:v>
      </x:c>
      <x:c r="H224" s="17" t="n">
        <x:v>45271</x:v>
      </x:c>
      <x:c r="I224" s="17" t="n">
        <x:v>7.74e+23</x:v>
      </x:c>
      <x:c r="J224" s="17" t="str">
        <x:v>Speculative</x:v>
      </x:c>
      <x:c r="K224" s="17"/>
      <x:c r="L224" s="17"/>
      <x:c r="M224" s="17"/>
      <x:c r="N224" s="17" t="str">
        <x:v>Mixtral 8x7B</x:v>
      </x:c>
      <x:c r="O224" s="17" t="str">
        <x:v>mixtral-8x7b</x:v>
      </x:c>
      <x:c r="P224" s="17" t="n">
        <x:v>118.13</x:v>
      </x:c>
      <x:c r="Q224" s="17" t="n">
        <x:v>109.36</x:v>
      </x:c>
      <x:c r="R224" s="17" t="n">
        <x:v>120.78</x:v>
      </x:c>
      <x:c r="S224" s="17"/>
      <x:c r="T224" s="17"/>
      <x:c r="U224" s="17"/>
      <x:c r="V224" s="17"/>
      <x:c r="W224" s="17"/>
      <x:c r="X224" s="17"/>
      <x:c r="Y224" s="17"/>
      <x:c r="Z224" s="17"/>
    </x:row>
    <x:row r="225">
      <x:c r="A225" s="17" t="str">
        <x:v>Mistral 7B</x:v>
      </x:c>
      <x:c r="B225" s="17" t="str">
        <x:v>open-mistral-7b</x:v>
      </x:c>
      <x:c r="C225" s="17"/>
      <x:c r="D225" s="17" t="str">
        <x:v>Mistral AI</x:v>
      </x:c>
      <x:c r="E225" s="17" t="str">
        <x:v>France</x:v>
      </x:c>
      <x:c r="F225" s="17" t="n">
        <x:v>45196</x:v>
      </x:c>
      <x:c r="G225" s="17" t="str">
        <x:v>Open weights (unrestricted)</x:v>
      </x:c>
      <x:c r="H225" s="17" t="n">
        <x:v>45209</x:v>
      </x:c>
      <x:c r="I225" s="17"/>
      <x:c r="J225" s="17" t="str">
        <x:v>Confident</x:v>
      </x:c>
      <x:c r="K225" s="17"/>
      <x:c r="L225" s="17"/>
      <x:c r="M225" s="17" t="str">
        <x:v>Mistral 7B v0.3</x:v>
      </x:c>
      <x:c r="N225" s="17" t="str">
        <x:v>Mistral 7B v0.3</x:v>
      </x:c>
      <x:c r="O225" s="17" t="str">
        <x:v>mistral-7b-v0-3</x:v>
      </x:c>
      <x:c r="P225" s="17"/>
      <x:c r="Q225" s="17"/>
      <x:c r="R225" s="17"/>
      <x:c r="S225" s="17"/>
      <x:c r="T225" s="17"/>
      <x:c r="U225" s="17"/>
      <x:c r="V225" s="17"/>
      <x:c r="W225" s="17"/>
      <x:c r="X225" s="17"/>
      <x:c r="Y225" s="17"/>
      <x:c r="Z225" s="17"/>
    </x:row>
    <x:row r="226">
      <x:c r="A226" s="17" t="str">
        <x:v>Mistral NeMo</x:v>
      </x:c>
      <x:c r="B226" s="17" t="str">
        <x:v>open-mistral-nemo-2407</x:v>
      </x:c>
      <x:c r="C226" s="17"/>
      <x:c r="D226" s="17" t="str">
        <x:v>Mistral AI</x:v>
      </x:c>
      <x:c r="E226" s="17" t="str">
        <x:v>France</x:v>
      </x:c>
      <x:c r="F226" s="17" t="n">
        <x:v>45491</x:v>
      </x:c>
      <x:c r="G226" s="17" t="str">
        <x:v>Open weights (unrestricted)</x:v>
      </x:c>
      <x:c r="H226" s="17" t="n">
        <x:v>45491</x:v>
      </x:c>
      <x:c r="I226" s="17"/>
      <x:c r="J226" s="17" t="str">
        <x:v>Confident</x:v>
      </x:c>
      <x:c r="K226" s="17"/>
      <x:c r="L226" s="17"/>
      <x:c r="M226" s="17"/>
      <x:c r="N226" s="17" t="str">
        <x:v>Mistral NeMo</x:v>
      </x:c>
      <x:c r="O226" s="17" t="str">
        <x:v>mistral-nemo</x:v>
      </x:c>
      <x:c r="P226" s="17" t="n">
        <x:v>118.38</x:v>
      </x:c>
      <x:c r="Q226" s="17" t="n">
        <x:v>109.85</x:v>
      </x:c>
      <x:c r="R226" s="17" t="n">
        <x:v>121.76</x:v>
      </x:c>
      <x:c r="S226" s="17"/>
      <x:c r="T226" s="17"/>
      <x:c r="U226" s="17"/>
      <x:c r="V226" s="17"/>
      <x:c r="W226" s="17"/>
      <x:c r="X226" s="17"/>
      <x:c r="Y226" s="17"/>
      <x:c r="Z226" s="17"/>
    </x:row>
    <x:row r="227">
      <x:c r="A227" s="17" t="str">
        <x:v>Eurus-2-7B-PRIME</x:v>
      </x:c>
      <x:c r="B227" s="17" t="str">
        <x:v>Eurus-2-7B-PRIME</x:v>
      </x:c>
      <x:c r="C227" s="17"/>
      <x:c r="D227" s="17" t="str">
        <x:v>Tsinghua University,University of Illinois Urbana-Champaign (UIUC),Shanghai AI Lab,Peking University,Shanghai Jiao Tong University,CUHK Shenzhen Research Institute</x:v>
      </x:c>
      <x:c r="E227" s="17" t="str">
        <x:v>China,United States of America</x:v>
      </x:c>
      <x:c r="F227" s="17" t="n">
        <x:v>45657</x:v>
      </x:c>
      <x:c r="G227" s="17" t="str">
        <x:v>Open weights (unrestricted)</x:v>
      </x:c>
      <x:c r="H227" s="17" t="n">
        <x:v>45691</x:v>
      </x:c>
      <x:c r="I227" s="17"/>
      <x:c r="J227" s="17" t="str">
        <x:v>Speculative</x:v>
      </x:c>
      <x:c r="K227" s="17"/>
      <x:c r="L227" s="17"/>
      <x:c r="M227" s="17"/>
      <x:c r="N227" s="17" t="str">
        <x:v>Eurus-2-7B-PRIME</x:v>
      </x:c>
      <x:c r="O227" s="17" t="str">
        <x:v>eurus-2-7b-prime</x:v>
      </x:c>
      <x:c r="P227" s="17"/>
      <x:c r="Q227" s="17"/>
      <x:c r="R227" s="17"/>
      <x:c r="S227" s="17"/>
      <x:c r="T227" s="17"/>
      <x:c r="U227" s="17"/>
      <x:c r="V227" s="17"/>
      <x:c r="W227" s="17"/>
      <x:c r="X227" s="17"/>
      <x:c r="Y227" s="17"/>
      <x:c r="Z227" s="17"/>
    </x:row>
    <x:row r="228">
      <x:c r="A228" s="17" t="str">
        <x:v>Gemini 2.5 Deep Think</x:v>
      </x:c>
      <x:c r="B228" s="17" t="str">
        <x:v>gemini-2.5-deep-think-2025-08-01-webapp</x:v>
      </x:c>
      <x:c r="C228" s="17"/>
      <x:c r="D228" s="17" t="str">
        <x:v>Google,Google DeepMind</x:v>
      </x:c>
      <x:c r="E228" s="17" t="str">
        <x:v>United States of America</x:v>
      </x:c>
      <x:c r="F228" s="17" t="n">
        <x:v>45870</x:v>
      </x:c>
      <x:c r="G228" s="17" t="str">
        <x:v>Hosted access (no API)</x:v>
      </x:c>
      <x:c r="H228" s="17" t="n">
        <x:v>45870</x:v>
      </x:c>
      <x:c r="I228" s="17"/>
      <x:c r="J228" s="17" t="str">
        <x:v>Unknown</x:v>
      </x:c>
      <x:c r="K228" s="17"/>
      <x:c r="L228" s="17"/>
      <x:c r="M228" s="17"/>
      <x:c r="N228" s="17" t="str">
        <x:v>Gemini 2.5 Deep Think</x:v>
      </x:c>
      <x:c r="O228" s="17" t="str">
        <x:v>gemini-2-5-deep-think</x:v>
      </x:c>
      <x:c r="P228" s="17"/>
      <x:c r="Q228" s="17"/>
      <x:c r="R228" s="17"/>
      <x:c r="S228" s="17"/>
      <x:c r="T228" s="17"/>
      <x:c r="U228" s="17"/>
      <x:c r="V228" s="17"/>
      <x:c r="W228" s="17"/>
      <x:c r="X228" s="17"/>
      <x:c r="Y228" s="17"/>
      <x:c r="Z228" s="17"/>
    </x:row>
    <x:row r="229">
      <x:c r="A229" s="17" t="str">
        <x:v>GPT-5.5</x:v>
      </x:c>
      <x:c r="B229" s="17" t="str">
        <x:v>gpt-5.5_unknown</x:v>
      </x:c>
      <x:c r="C229" s="17" t="str">
        <x:v>GPT-5.5 (unknown thinking)</x:v>
      </x:c>
      <x:c r="D229" s="17" t="str">
        <x:v>OpenAI</x:v>
      </x:c>
      <x:c r="E229" s="17" t="str">
        <x:v>United States of America</x:v>
      </x:c>
      <x:c r="F229" s="17" t="n">
        <x:v>46135</x:v>
      </x:c>
      <x:c r="G229" s="17" t="str">
        <x:v>API access</x:v>
      </x:c>
      <x:c r="H229" s="17" t="n">
        <x:v>46135</x:v>
      </x:c>
      <x:c r="I229" s="17"/>
      <x:c r="J229" s="17" t="str">
        <x:v>Likely</x:v>
      </x:c>
      <x:c r="K229" s="17"/>
      <x:c r="L229" s="17"/>
      <x:c r="M229" s="17"/>
      <x:c r="N229" s="17" t="str">
        <x:v>GPT-5.5</x:v>
      </x:c>
      <x:c r="O229" s="17" t="str">
        <x:v>gpt-5-5</x:v>
      </x:c>
      <x:c r="P229" s="17" t="n">
        <x:v>158.33</x:v>
      </x:c>
      <x:c r="Q229" s="17" t="n">
        <x:v>156.44</x:v>
      </x:c>
      <x:c r="R229" s="17" t="n">
        <x:v>161.43</x:v>
      </x:c>
      <x:c r="S229" s="17"/>
      <x:c r="T229" s="17"/>
      <x:c r="U229" s="17"/>
      <x:c r="V229" s="17"/>
      <x:c r="W229" s="17"/>
      <x:c r="X229" s="17"/>
      <x:c r="Y229" s="17"/>
      <x:c r="Z229" s="17"/>
    </x:row>
    <x:row r="230">
      <x:c r="A230" s="17" t="str">
        <x:v>GLM-5.2</x:v>
      </x:c>
      <x:c r="B230" s="17" t="str">
        <x:v>glm-5.2_unknown</x:v>
      </x:c>
      <x:c r="C230" s="17" t="str">
        <x:v>GLM-5.2</x:v>
      </x:c>
      <x:c r="D230" s="17" t="str">
        <x:v>Z.ai (Zhipu AI)</x:v>
      </x:c>
      <x:c r="E230" s="17" t="str">
        <x:v>China</x:v>
      </x:c>
      <x:c r="F230" s="17" t="n">
        <x:v>46189</x:v>
      </x:c>
      <x:c r="G230" s="17" t="str">
        <x:v>Open weights (unrestricted)</x:v>
      </x:c>
      <x:c r="H230" s="17" t="n">
        <x:v>46189</x:v>
      </x:c>
      <x:c r="I230" s="17"/>
      <x:c r="J230" s="17" t="str">
        <x:v>Confident</x:v>
      </x:c>
      <x:c r="K230" s="17"/>
      <x:c r="L230" s="17" t="str">
        <x:v>GLM-5.2 (unknown thinking)</x:v>
      </x:c>
      <x:c r="M230" s="17"/>
      <x:c r="N230" s="17" t="str">
        <x:v>GLM-5.2</x:v>
      </x:c>
      <x:c r="O230" s="17" t="str">
        <x:v>glm-5-2</x:v>
      </x:c>
      <x:c r="P230" s="17" t="n">
        <x:v>151.6</x:v>
      </x:c>
      <x:c r="Q230" s="17" t="n">
        <x:v>149.97</x:v>
      </x:c>
      <x:c r="R230" s="17" t="n">
        <x:v>153.86</x:v>
      </x:c>
      <x:c r="S230" s="17"/>
      <x:c r="T230" s="17"/>
      <x:c r="U230" s="17"/>
      <x:c r="V230" s="17"/>
      <x:c r="W230" s="17"/>
      <x:c r="X230" s="17"/>
      <x:c r="Y230" s="17"/>
      <x:c r="Z230" s="17"/>
    </x:row>
    <x:row r="231">
      <x:c r="A231" s="17" t="str">
        <x:v>GPT-5.3 Codex</x:v>
      </x:c>
      <x:c r="B231" s="17" t="str">
        <x:v>gpt-5.3-codex</x:v>
      </x:c>
      <x:c r="C231" s="17" t="str">
        <x:v>GPT-5.3 Codex</x:v>
      </x:c>
      <x:c r="D231" s="17" t="str">
        <x:v>OpenAI</x:v>
      </x:c>
      <x:c r="E231" s="17" t="str">
        <x:v>United States of America</x:v>
      </x:c>
      <x:c r="F231" s="17" t="n">
        <x:v>46058</x:v>
      </x:c>
      <x:c r="G231" s="17" t="str">
        <x:v>API access</x:v>
      </x:c>
      <x:c r="H231" s="17" t="n">
        <x:v>46058</x:v>
      </x:c>
      <x:c r="I231" s="17"/>
      <x:c r="J231" s="17" t="str">
        <x:v>Likely</x:v>
      </x:c>
      <x:c r="K231" s="17"/>
      <x:c r="L231" s="17" t="str">
        <x:v>GPT-5.3 Codex</x:v>
      </x:c>
      <x:c r="M231" s="17"/>
      <x:c r="N231" s="17" t="str">
        <x:v>GPT-5.3 Codex</x:v>
      </x:c>
      <x:c r="O231" s="17" t="str">
        <x:v>gpt-5-3-codex</x:v>
      </x:c>
      <x:c r="P231" s="17" t="n">
        <x:v>155.49</x:v>
      </x:c>
      <x:c r="Q231" s="17" t="n">
        <x:v>153.29</x:v>
      </x:c>
      <x:c r="R231" s="17" t="n">
        <x:v>158.84</x:v>
      </x:c>
      <x:c r="S231" s="17"/>
      <x:c r="T231" s="17"/>
      <x:c r="U231" s="17"/>
      <x:c r="V231" s="17"/>
      <x:c r="W231" s="17"/>
      <x:c r="X231" s="17"/>
      <x:c r="Y231" s="17"/>
      <x:c r="Z231" s="17"/>
    </x:row>
    <x:row r="232">
      <x:c r="A232" s="17" t="str">
        <x:v>Claude Opus 4.7</x:v>
      </x:c>
      <x:c r="B232" s="17" t="str">
        <x:v>claude-opus-4-7_unknown</x:v>
      </x:c>
      <x:c r="C232" s="17" t="str">
        <x:v>Claude Opus 4.7 (unknown)</x:v>
      </x:c>
      <x:c r="D232" s="17" t="str">
        <x:v>Anthropic</x:v>
      </x:c>
      <x:c r="E232" s="17" t="str">
        <x:v>United States of America</x:v>
      </x:c>
      <x:c r="F232" s="17" t="n">
        <x:v>46128</x:v>
      </x:c>
      <x:c r="G232" s="17" t="str">
        <x:v>API access</x:v>
      </x:c>
      <x:c r="H232" s="17" t="n">
        <x:v>46128</x:v>
      </x:c>
      <x:c r="I232" s="17"/>
      <x:c r="J232" s="17" t="str">
        <x:v>Likely</x:v>
      </x:c>
      <x:c r="K232" s="17"/>
      <x:c r="L232" s="17" t="str">
        <x:v>Claude Opus 4.7 (unknown settings)</x:v>
      </x:c>
      <x:c r="M232" s="17"/>
      <x:c r="N232" s="17" t="str">
        <x:v>Claude Opus 4.7</x:v>
      </x:c>
      <x:c r="O232" s="17" t="str">
        <x:v>claude-opus-4-7</x:v>
      </x:c>
      <x:c r="P232" s="17" t="n">
        <x:v>156.01</x:v>
      </x:c>
      <x:c r="Q232" s="17" t="n">
        <x:v>154.07</x:v>
      </x:c>
      <x:c r="R232" s="17" t="n">
        <x:v>158.4</x:v>
      </x:c>
      <x:c r="S232" s="17"/>
      <x:c r="T232" s="17"/>
      <x:c r="U232" s="17"/>
      <x:c r="V232" s="17"/>
      <x:c r="W232" s="17"/>
      <x:c r="X232" s="17"/>
      <x:c r="Y232" s="17"/>
      <x:c r="Z232" s="17"/>
    </x:row>
    <x:row r="233">
      <x:c r="A233" s="17" t="str">
        <x:v>Claude Opus 4.8</x:v>
      </x:c>
      <x:c r="B233" s="17" t="str">
        <x:v>claude-opus-4-8_unknown</x:v>
      </x:c>
      <x:c r="C233" s="17" t="str">
        <x:v>Claude Opus 4.8</x:v>
      </x:c>
      <x:c r="D233" s="17" t="str">
        <x:v>Anthropic</x:v>
      </x:c>
      <x:c r="E233" s="17" t="str">
        <x:v>United States of America</x:v>
      </x:c>
      <x:c r="F233" s="17" t="n">
        <x:v>46170</x:v>
      </x:c>
      <x:c r="G233" s="17" t="str">
        <x:v>API access</x:v>
      </x:c>
      <x:c r="H233" s="17" t="n">
        <x:v>46170</x:v>
      </x:c>
      <x:c r="I233" s="17"/>
      <x:c r="J233" s="17" t="str">
        <x:v>Unverified</x:v>
      </x:c>
      <x:c r="K233" s="17"/>
      <x:c r="L233" s="17" t="str">
        <x:v>Claude Opus 4.8 (unknown thinking)</x:v>
      </x:c>
      <x:c r="M233" s="17"/>
      <x:c r="N233" s="17" t="str">
        <x:v>Claude Opus 4.8</x:v>
      </x:c>
      <x:c r="O233" s="17" t="str">
        <x:v>claude-opus-4-8</x:v>
      </x:c>
      <x:c r="P233" s="17" t="n">
        <x:v>157.85</x:v>
      </x:c>
      <x:c r="Q233" s="17" t="n">
        <x:v>155.12</x:v>
      </x:c>
      <x:c r="R233" s="17" t="n">
        <x:v>160.58</x:v>
      </x:c>
      <x:c r="S233" s="17"/>
      <x:c r="T233" s="17"/>
      <x:c r="U233" s="17"/>
      <x:c r="V233" s="17"/>
      <x:c r="W233" s="17"/>
      <x:c r="X233" s="17"/>
      <x:c r="Y233" s="17"/>
      <x:c r="Z233" s="17"/>
    </x:row>
    <x:row r="234">
      <x:c r="A234" s="17" t="str">
        <x:v>Claude Fable 5</x:v>
      </x:c>
      <x:c r="B234" s="17" t="str">
        <x:v>claude-fable-5_high</x:v>
      </x:c>
      <x:c r="C234" s="17" t="str">
        <x:v>Claude Fable 5 (high)</x:v>
      </x:c>
      <x:c r="D234" s="17" t="str">
        <x:v>Anthropic</x:v>
      </x:c>
      <x:c r="E234" s="17" t="str">
        <x:v>United States of America</x:v>
      </x:c>
      <x:c r="F234" s="17" t="n">
        <x:v>46182</x:v>
      </x:c>
      <x:c r="G234" s="17" t="str">
        <x:v>API access</x:v>
      </x:c>
      <x:c r="H234" s="17" t="n">
        <x:v>46182</x:v>
      </x:c>
      <x:c r="I234" s="17"/>
      <x:c r="J234" s="17" t="str">
        <x:v>Confident</x:v>
      </x:c>
      <x:c r="K234" s="17"/>
      <x:c r="L234" s="17" t="str">
        <x:v>Claude Fable 5 (high)</x:v>
      </x:c>
      <x:c r="M234" s="17"/>
      <x:c r="N234" s="17" t="str">
        <x:v>Claude Fable 5</x:v>
      </x:c>
      <x:c r="O234" s="17" t="str">
        <x:v>claude-fable-5</x:v>
      </x:c>
      <x:c r="P234" s="17" t="n">
        <x:v>160.44</x:v>
      </x:c>
      <x:c r="Q234" s="17" t="n">
        <x:v>158.05</x:v>
      </x:c>
      <x:c r="R234" s="17" t="n">
        <x:v>164.61</x:v>
      </x:c>
      <x:c r="S234" s="17"/>
      <x:c r="T234" s="17"/>
      <x:c r="U234" s="17"/>
      <x:c r="V234" s="17"/>
      <x:c r="W234" s="17"/>
      <x:c r="X234" s="17"/>
      <x:c r="Y234" s="17"/>
      <x:c r="Z234" s="17"/>
    </x:row>
    <x:row r="235">
      <x:c r="A235" s="17" t="str">
        <x:v>Claude Sonnet 4.6</x:v>
      </x:c>
      <x:c r="B235" s="17" t="str">
        <x:v>claude-sonnet-4-6_unknown</x:v>
      </x:c>
      <x:c r="C235" s="17" t="str">
        <x:v>Claude Sonnet 4.6 (unknown thinking)</x:v>
      </x:c>
      <x:c r="D235" s="17" t="str">
        <x:v>Anthropic</x:v>
      </x:c>
      <x:c r="E235" s="17" t="str">
        <x:v>United States of America</x:v>
      </x:c>
      <x:c r="F235" s="17" t="n">
        <x:v>46070</x:v>
      </x:c>
      <x:c r="G235" s="17" t="str">
        <x:v>API access</x:v>
      </x:c>
      <x:c r="H235" s="17" t="n">
        <x:v>46070</x:v>
      </x:c>
      <x:c r="I235" s="17"/>
      <x:c r="J235" s="17" t="str">
        <x:v>Likely</x:v>
      </x:c>
      <x:c r="K235" s="17"/>
      <x:c r="L235" s="17"/>
      <x:c r="M235" s="17"/>
      <x:c r="N235" s="17" t="str">
        <x:v>Claude Sonnet 4.6</x:v>
      </x:c>
      <x:c r="O235" s="17" t="str">
        <x:v>claude-sonnet-4-6</x:v>
      </x:c>
      <x:c r="P235" s="17" t="n">
        <x:v>153.18</x:v>
      </x:c>
      <x:c r="Q235" s="17" t="n">
        <x:v>149.67</x:v>
      </x:c>
      <x:c r="R235" s="17" t="n">
        <x:v>156.08</x:v>
      </x:c>
      <x:c r="S235" s="17"/>
      <x:c r="T235" s="17"/>
      <x:c r="U235" s="17"/>
      <x:c r="V235" s="17"/>
      <x:c r="W235" s="17"/>
      <x:c r="X235" s="17"/>
      <x:c r="Y235" s="17"/>
      <x:c r="Z235" s="17"/>
    </x:row>
    <x:row r="236">
      <x:c r="A236" s="17" t="str">
        <x:v>Gemini 3.5 Flash</x:v>
      </x:c>
      <x:c r="B236" s="17" t="str">
        <x:v>gemini-3.5-flash_unknown</x:v>
      </x:c>
      <x:c r="C236" s="17" t="str">
        <x:v>Gemini 3.5 Flash (unknown thinking)</x:v>
      </x:c>
      <x:c r="D236" s="17" t="str">
        <x:v>Google</x:v>
      </x:c>
      <x:c r="E236" s="17" t="str">
        <x:v>United States of America</x:v>
      </x:c>
      <x:c r="F236" s="17" t="n">
        <x:v>46161</x:v>
      </x:c>
      <x:c r="G236" s="17" t="str">
        <x:v>API access</x:v>
      </x:c>
      <x:c r="H236" s="17"/>
      <x:c r="I236" s="17"/>
      <x:c r="J236" s="17" t="str">
        <x:v>Confident</x:v>
      </x:c>
      <x:c r="K236" s="17"/>
      <x:c r="L236" s="17"/>
      <x:c r="M236" s="17"/>
      <x:c r="N236" s="17" t="str">
        <x:v>Gemini 3.5 Flash</x:v>
      </x:c>
      <x:c r="O236" s="17" t="str">
        <x:v>gemini-3-5-flash</x:v>
      </x:c>
      <x:c r="P236" s="17" t="n">
        <x:v>154.58</x:v>
      </x:c>
      <x:c r="Q236" s="17" t="n">
        <x:v>152.84</x:v>
      </x:c>
      <x:c r="R236" s="17" t="n">
        <x:v>157.2</x:v>
      </x:c>
      <x:c r="S236" s="17"/>
      <x:c r="T236" s="17"/>
      <x:c r="U236" s="17"/>
      <x:c r="V236" s="17"/>
      <x:c r="W236" s="17"/>
      <x:c r="X236" s="17"/>
      <x:c r="Y236" s="17"/>
      <x:c r="Z236" s="17"/>
    </x:row>
    <x:row r="237">
      <x:c r="A237" s="17" t="str">
        <x:v>Grok 4.20</x:v>
      </x:c>
      <x:c r="B237" s="17" t="str">
        <x:v>grok-4-20</x:v>
      </x:c>
      <x:c r="C237" s="17"/>
      <x:c r="D237" s="17" t="str">
        <x:v>xAI</x:v>
      </x:c>
      <x:c r="E237" s="17" t="str">
        <x:v>United States of America</x:v>
      </x:c>
      <x:c r="F237" s="17" t="n">
        <x:v>46070</x:v>
      </x:c>
      <x:c r="G237" s="17" t="str">
        <x:v>API access</x:v>
      </x:c>
      <x:c r="H237" s="17" t="n">
        <x:v>46070</x:v>
      </x:c>
      <x:c r="I237" s="17"/>
      <x:c r="J237" s="17" t="str">
        <x:v>Likely</x:v>
      </x:c>
      <x:c r="K237" s="17"/>
      <x:c r="L237" s="17"/>
      <x:c r="M237" s="17"/>
      <x:c r="N237" s="17" t="str">
        <x:v>Grok 4.20</x:v>
      </x:c>
      <x:c r="O237" s="17" t="str">
        <x:v>grok-4-20</x:v>
      </x:c>
      <x:c r="P237" s="17" t="n">
        <x:v>152.56</x:v>
      </x:c>
      <x:c r="Q237" s="17" t="n">
        <x:v>149.24</x:v>
      </x:c>
      <x:c r="R237" s="17" t="n">
        <x:v>154.54</x:v>
      </x:c>
      <x:c r="S237" s="17"/>
      <x:c r="T237" s="17"/>
      <x:c r="U237" s="17"/>
      <x:c r="V237" s="17"/>
      <x:c r="W237" s="17"/>
      <x:c r="X237" s="17"/>
      <x:c r="Y237" s="17"/>
      <x:c r="Z237" s="17"/>
    </x:row>
    <x:row r="238">
      <x:c r="A238" s="17" t="str">
        <x:v>Claude Fable 5</x:v>
      </x:c>
      <x:c r="B238" s="17" t="str">
        <x:v>claude-fable-5</x:v>
      </x:c>
      <x:c r="C238" s="17" t="str">
        <x:v>Claude Fable 5</x:v>
      </x:c>
      <x:c r="D238" s="17" t="str">
        <x:v>Anthropic</x:v>
      </x:c>
      <x:c r="E238" s="17" t="str">
        <x:v>United States of America</x:v>
      </x:c>
      <x:c r="F238" s="17" t="n">
        <x:v>46182</x:v>
      </x:c>
      <x:c r="G238" s="17" t="str">
        <x:v>API access</x:v>
      </x:c>
      <x:c r="H238" s="17" t="n">
        <x:v>46182</x:v>
      </x:c>
      <x:c r="I238" s="17"/>
      <x:c r="J238" s="17" t="str">
        <x:v>Confident</x:v>
      </x:c>
      <x:c r="K238" s="17"/>
      <x:c r="L238" s="17" t="str">
        <x:v>Claude Fable 5</x:v>
      </x:c>
      <x:c r="M238" s="17"/>
      <x:c r="N238" s="17" t="str">
        <x:v>Claude Fable 5</x:v>
      </x:c>
      <x:c r="O238" s="17" t="str">
        <x:v>claude-fable-5</x:v>
      </x:c>
      <x:c r="P238" s="17" t="n">
        <x:v>160.44</x:v>
      </x:c>
      <x:c r="Q238" s="17" t="n">
        <x:v>158.05</x:v>
      </x:c>
      <x:c r="R238" s="17" t="n">
        <x:v>164.61</x:v>
      </x:c>
      <x:c r="S238" s="17"/>
      <x:c r="T238" s="17"/>
      <x:c r="U238" s="17"/>
      <x:c r="V238" s="17"/>
      <x:c r="W238" s="17"/>
      <x:c r="X238" s="17"/>
      <x:c r="Y238" s="17"/>
      <x:c r="Z238" s="17"/>
    </x:row>
    <x:row r="239">
      <x:c r="A239" s="17" t="str">
        <x:v>Claude Opus 4.6</x:v>
      </x:c>
      <x:c r="B239" s="17" t="str">
        <x:v>claude-opus-4-6_unknown</x:v>
      </x:c>
      <x:c r="C239" s="17" t="str">
        <x:v>Claude Opus 4.6 (unknown thinking)</x:v>
      </x:c>
      <x:c r="D239" s="17" t="str">
        <x:v>Anthropic</x:v>
      </x:c>
      <x:c r="E239" s="17" t="str">
        <x:v>United States of America</x:v>
      </x:c>
      <x:c r="F239" s="17" t="n">
        <x:v>46058</x:v>
      </x:c>
      <x:c r="G239" s="17" t="str">
        <x:v>API access</x:v>
      </x:c>
      <x:c r="H239" s="17" t="n">
        <x:v>46058</x:v>
      </x:c>
      <x:c r="I239" s="17"/>
      <x:c r="J239" s="17" t="str">
        <x:v>Likely</x:v>
      </x:c>
      <x:c r="K239" s="17"/>
      <x:c r="L239" s="17" t="str">
        <x:v>Claude Opus 4.6 (unknown settings)</x:v>
      </x:c>
      <x:c r="M239" s="17"/>
      <x:c r="N239" s="17" t="str">
        <x:v>Claude Opus 4.6</x:v>
      </x:c>
      <x:c r="O239" s="17" t="str">
        <x:v>claude-opus-4-6</x:v>
      </x:c>
      <x:c r="P239" s="17" t="n">
        <x:v>155.31</x:v>
      </x:c>
      <x:c r="Q239" s="17" t="n">
        <x:v>153.34</x:v>
      </x:c>
      <x:c r="R239" s="17" t="n">
        <x:v>157.92</x:v>
      </x:c>
      <x:c r="S239" s="17"/>
      <x:c r="T239" s="17"/>
      <x:c r="U239" s="17"/>
      <x:c r="V239" s="17"/>
      <x:c r="W239" s="17"/>
      <x:c r="X239" s="17"/>
      <x:c r="Y239" s="17"/>
      <x:c r="Z239" s="17"/>
    </x:row>
    <x:row r="240">
      <x:c r="A240" s="17" t="str">
        <x:v>DeepSeek-V4-Pro</x:v>
      </x:c>
      <x:c r="B240" s="17" t="str">
        <x:v>deepseek-v4-pro_unknown</x:v>
      </x:c>
      <x:c r="C240" s="17" t="str">
        <x:v>DeepSeek v4 Pro (unknown thinking)</x:v>
      </x:c>
      <x:c r="D240" s="17" t="str">
        <x:v>DeepSeek</x:v>
      </x:c>
      <x:c r="E240" s="17" t="str">
        <x:v>China</x:v>
      </x:c>
      <x:c r="F240" s="17" t="n">
        <x:v>46136</x:v>
      </x:c>
      <x:c r="G240" s="17" t="str">
        <x:v>Open weights (unrestricted)</x:v>
      </x:c>
      <x:c r="H240" s="17" t="n">
        <x:v>46136</x:v>
      </x:c>
      <x:c r="I240" s="17" t="n">
        <x:v>9.702e+24</x:v>
      </x:c>
      <x:c r="J240" s="17" t="str">
        <x:v>Likely</x:v>
      </x:c>
      <x:c r="K240" s="17"/>
      <x:c r="L240" s="17" t="str">
        <x:v>DeepSeek v4 (unknown thinking)</x:v>
      </x:c>
      <x:c r="M240" s="17"/>
      <x:c r="N240" s="17" t="str">
        <x:v>DeepSeek-V4-Pro</x:v>
      </x:c>
      <x:c r="O240" s="17" t="str">
        <x:v>deepseek-v4-pro</x:v>
      </x:c>
      <x:c r="P240" s="17" t="n">
        <x:v>149.74</x:v>
      </x:c>
      <x:c r="Q240" s="17" t="n">
        <x:v>147.87</x:v>
      </x:c>
      <x:c r="R240" s="17" t="n">
        <x:v>152.06</x:v>
      </x:c>
      <x:c r="S240" s="17"/>
      <x:c r="T240" s="17"/>
      <x:c r="U240" s="17"/>
      <x:c r="V240" s="17"/>
      <x:c r="W240" s="17"/>
      <x:c r="X240" s="17"/>
      <x:c r="Y240" s="17"/>
      <x:c r="Z240" s="17"/>
    </x:row>
    <x:row r="241">
      <x:c r="A241" s="17" t="str">
        <x:v>MiniMax-M3</x:v>
      </x:c>
      <x:c r="B241" s="17" t="str">
        <x:v>MiniMax-M3</x:v>
      </x:c>
      <x:c r="C241" s="17"/>
      <x:c r="D241" s="17" t="str">
        <x:v>MiniMax</x:v>
      </x:c>
      <x:c r="E241" s="17" t="str">
        <x:v>China</x:v>
      </x:c>
      <x:c r="F241" s="17" t="n">
        <x:v>46174</x:v>
      </x:c>
      <x:c r="G241" s="17" t="str">
        <x:v>API access</x:v>
      </x:c>
      <x:c r="H241" s="17" t="n">
        <x:v>46174</x:v>
      </x:c>
      <x:c r="I241" s="17"/>
      <x:c r="J241" s="17" t="str">
        <x:v>Confident</x:v>
      </x:c>
      <x:c r="K241" s="17"/>
      <x:c r="L241" s="17"/>
      <x:c r="M241" s="17"/>
      <x:c r="N241" s="17" t="str">
        <x:v>MiniMax-M3</x:v>
      </x:c>
      <x:c r="O241" s="17" t="str">
        <x:v>minimax-m3</x:v>
      </x:c>
      <x:c r="P241" s="17" t="n">
        <x:v>144.93</x:v>
      </x:c>
      <x:c r="Q241" s="17" t="n">
        <x:v>141.94</x:v>
      </x:c>
      <x:c r="R241" s="17" t="n">
        <x:v>146.52</x:v>
      </x:c>
      <x:c r="S241" s="17"/>
      <x:c r="T241" s="17"/>
      <x:c r="U241" s="17"/>
      <x:c r="V241" s="17"/>
      <x:c r="W241" s="17"/>
      <x:c r="X241" s="17"/>
      <x:c r="Y241" s="17"/>
      <x:c r="Z241" s="17"/>
    </x:row>
    <x:row r="242">
      <x:c r="A242" s="17" t="str">
        <x:v>GPT-5.4</x:v>
      </x:c>
      <x:c r="B242" s="17" t="str">
        <x:v>gpt-5.4-2026-03-05_unknown</x:v>
      </x:c>
      <x:c r="C242" s="17" t="str">
        <x:v>GPT-5.4</x:v>
      </x:c>
      <x:c r="D242" s="17" t="str">
        <x:v>OpenAI</x:v>
      </x:c>
      <x:c r="E242" s="17" t="str">
        <x:v>United States of America</x:v>
      </x:c>
      <x:c r="F242" s="17" t="n">
        <x:v>46086</x:v>
      </x:c>
      <x:c r="G242" s="17" t="str">
        <x:v>API access</x:v>
      </x:c>
      <x:c r="H242" s="17" t="n">
        <x:v>46086</x:v>
      </x:c>
      <x:c r="I242" s="17"/>
      <x:c r="J242" s="17" t="str">
        <x:v>Likely</x:v>
      </x:c>
      <x:c r="K242" s="17"/>
      <x:c r="L242" s="17" t="str">
        <x:v>GPT-5.4 (none)</x:v>
      </x:c>
      <x:c r="M242" s="17"/>
      <x:c r="N242" s="17" t="str">
        <x:v>GPT-5.4</x:v>
      </x:c>
      <x:c r="O242" s="17" t="str">
        <x:v>gpt-5-4</x:v>
      </x:c>
      <x:c r="P242" s="17" t="n">
        <x:v>156.03</x:v>
      </x:c>
      <x:c r="Q242" s="17" t="n">
        <x:v>154.45</x:v>
      </x:c>
      <x:c r="R242" s="17" t="n">
        <x:v>158.37</x:v>
      </x:c>
      <x:c r="S242" s="17"/>
      <x:c r="T242" s="17"/>
      <x:c r="U242" s="17"/>
      <x:c r="V242" s="17"/>
      <x:c r="W242" s="17"/>
      <x:c r="X242" s="17"/>
      <x:c r="Y242" s="17"/>
      <x:c r="Z242" s="17"/>
    </x:row>
    <x:row r="243">
      <x:c r="A243" s="17" t="str">
        <x:v>Claude Sonnet 4.5</x:v>
      </x:c>
      <x:c r="B243" s="17" t="str">
        <x:v>claude-sonnet-4-5-20250929_unknown</x:v>
      </x:c>
      <x:c r="C243" s="17" t="str">
        <x:v>Claude Sonnet 4.5 (unknown thinking)</x:v>
      </x:c>
      <x:c r="D243" s="17" t="str">
        <x:v>Anthropic</x:v>
      </x:c>
      <x:c r="E243" s="17" t="str">
        <x:v>United States of America</x:v>
      </x:c>
      <x:c r="F243" s="17" t="n">
        <x:v>45929</x:v>
      </x:c>
      <x:c r="G243" s="17" t="str">
        <x:v>API access</x:v>
      </x:c>
      <x:c r="H243" s="17" t="n">
        <x:v>45929</x:v>
      </x:c>
      <x:c r="I243" s="17"/>
      <x:c r="J243" s="17" t="str">
        <x:v>Unknown</x:v>
      </x:c>
      <x:c r="K243" s="17"/>
      <x:c r="L243" s="17" t="str">
        <x:v>Claude Sonnet 4.5 (59k thinking)</x:v>
      </x:c>
      <x:c r="M243" s="17"/>
      <x:c r="N243" s="17" t="str">
        <x:v>Claude Sonnet 4.5</x:v>
      </x:c>
      <x:c r="O243" s="17" t="str">
        <x:v>claude-sonnet-4-5</x:v>
      </x:c>
      <x:c r="P243" s="17" t="n">
        <x:v>146.75</x:v>
      </x:c>
      <x:c r="Q243" s="17" t="n">
        <x:v>144.71</x:v>
      </x:c>
      <x:c r="R243" s="17" t="n">
        <x:v>148.07</x:v>
      </x:c>
      <x:c r="S243" s="17"/>
      <x:c r="T243" s="17"/>
      <x:c r="U243" s="17"/>
      <x:c r="V243" s="17"/>
      <x:c r="W243" s="17"/>
      <x:c r="X243" s="17"/>
      <x:c r="Y243" s="17"/>
      <x:c r="Z243" s="17"/>
    </x:row>
    <x:row r="244">
      <x:c r="A244" s="17" t="str">
        <x:v>Claude Haiku 4.5</x:v>
      </x:c>
      <x:c r="B244" s="17" t="str">
        <x:v>claude-haiku-4-5-20251001_unknown</x:v>
      </x:c>
      <x:c r="C244" s="17" t="str">
        <x:v>Claude Haiku 4.5 (unknown thinking)</x:v>
      </x:c>
      <x:c r="D244" s="17" t="str">
        <x:v>Anthropic</x:v>
      </x:c>
      <x:c r="E244" s="17" t="str">
        <x:v>United States of America</x:v>
      </x:c>
      <x:c r="F244" s="17" t="n">
        <x:v>45945</x:v>
      </x:c>
      <x:c r="G244" s="17" t="str">
        <x:v>API access</x:v>
      </x:c>
      <x:c r="H244" s="17" t="n">
        <x:v>45945</x:v>
      </x:c>
      <x:c r="I244" s="17"/>
      <x:c r="J244" s="17" t="str">
        <x:v>Unknown</x:v>
      </x:c>
      <x:c r="K244" s="17"/>
      <x:c r="L244" s="17" t="str">
        <x:v>Claude Haiku 4.5 (16k thinking)</x:v>
      </x:c>
      <x:c r="M244" s="17"/>
      <x:c r="N244" s="17" t="str">
        <x:v>Claude Haiku 4.5</x:v>
      </x:c>
      <x:c r="O244" s="17" t="str">
        <x:v>claude-haiku-4-5</x:v>
      </x:c>
      <x:c r="P244" s="17" t="n">
        <x:v>142.86</x:v>
      </x:c>
      <x:c r="Q244" s="17" t="n">
        <x:v>139.6</x:v>
      </x:c>
      <x:c r="R244" s="17" t="n">
        <x:v>144.62</x:v>
      </x:c>
      <x:c r="S244" s="17"/>
      <x:c r="T244" s="17"/>
      <x:c r="U244" s="17"/>
      <x:c r="V244" s="17"/>
      <x:c r="W244" s="17"/>
      <x:c r="X244" s="17"/>
      <x:c r="Y244" s="17"/>
      <x:c r="Z244" s="17"/>
    </x:row>
    <x:row r="245">
      <x:c r="A245" s="17" t="str">
        <x:v>Claude Opus 4.5</x:v>
      </x:c>
      <x:c r="B245" s="17" t="str">
        <x:v>claude-opus-4-5-20251101_unknown</x:v>
      </x:c>
      <x:c r="C245" s="17" t="str">
        <x:v>Claude Opus 4.5 (unknown thinking)</x:v>
      </x:c>
      <x:c r="D245" s="17" t="str">
        <x:v>Anthropic</x:v>
      </x:c>
      <x:c r="E245" s="17" t="str">
        <x:v>United States of America</x:v>
      </x:c>
      <x:c r="F245" s="17" t="n">
        <x:v>45985</x:v>
      </x:c>
      <x:c r="G245" s="17" t="str">
        <x:v>API access</x:v>
      </x:c>
      <x:c r="H245" s="17" t="n">
        <x:v>45985</x:v>
      </x:c>
      <x:c r="I245" s="17"/>
      <x:c r="J245" s="17" t="str">
        <x:v>Unknown</x:v>
      </x:c>
      <x:c r="K245" s="17"/>
      <x:c r="L245" s="17" t="str">
        <x:v>Claude Opus 4.5 (unknown settings)</x:v>
      </x:c>
      <x:c r="M245" s="17"/>
      <x:c r="N245" s="17" t="str">
        <x:v>Claude Opus 4.5</x:v>
      </x:c>
      <x:c r="O245" s="17" t="str">
        <x:v>claude-opus-4-5</x:v>
      </x:c>
      <x:c r="P245" s="17" t="n">
        <x:v>149.53</x:v>
      </x:c>
      <x:c r="Q245" s="17" t="n">
        <x:v>147.66</x:v>
      </x:c>
      <x:c r="R245" s="17" t="n">
        <x:v>151.99</x:v>
      </x:c>
      <x:c r="S245" s="17"/>
      <x:c r="T245" s="17"/>
      <x:c r="U245" s="17"/>
      <x:c r="V245" s="17"/>
      <x:c r="W245" s="17"/>
      <x:c r="X245" s="17"/>
      <x:c r="Y245" s="17"/>
      <x:c r="Z245" s="17"/>
    </x:row>
    <x:row r="246">
      <x:c r="A246" s="17" t="str">
        <x:v>DeepSeek-V3.2-Exp</x:v>
      </x:c>
      <x:c r="B246" s="17" t="str">
        <x:v>DeepSeek-V3.2-Exp_unknown</x:v>
      </x:c>
      <x:c r="C246" s="17"/>
      <x:c r="D246" s="17" t="str">
        <x:v>DeepSeek</x:v>
      </x:c>
      <x:c r="E246" s="17" t="str">
        <x:v>China</x:v>
      </x:c>
      <x:c r="F246" s="17" t="n">
        <x:v>45929</x:v>
      </x:c>
      <x:c r="G246" s="17" t="str">
        <x:v>Open weights (unrestricted)</x:v>
      </x:c>
      <x:c r="H246" s="17" t="n">
        <x:v>45929</x:v>
      </x:c>
      <x:c r="I246" s="17" t="n">
        <x:v>4.18e+24</x:v>
      </x:c>
      <x:c r="J246" s="17" t="str">
        <x:v>Confident</x:v>
      </x:c>
      <x:c r="K246" s="17"/>
      <x:c r="L246" s="17"/>
      <x:c r="M246" s="17"/>
      <x:c r="N246" s="17" t="str">
        <x:v>DeepSeek-V3.2-Exp</x:v>
      </x:c>
      <x:c r="O246" s="17" t="str">
        <x:v>deepseek-v3-2-exp</x:v>
      </x:c>
      <x:c r="P246" s="17" t="n">
        <x:v>144.86</x:v>
      </x:c>
      <x:c r="Q246" s="17" t="n">
        <x:v>141.79</x:v>
      </x:c>
      <x:c r="R246" s="17" t="n">
        <x:v>146.71</x:v>
      </x:c>
      <x:c r="S246" s="17"/>
      <x:c r="T246" s="17"/>
      <x:c r="U246" s="17"/>
      <x:c r="V246" s="17"/>
      <x:c r="W246" s="17"/>
      <x:c r="X246" s="17"/>
      <x:c r="Y246" s="17"/>
      <x:c r="Z246" s="17"/>
    </x:row>
    <x:row r="247">
      <x:c r="A247" s="17" t="str">
        <x:v>Grok 4.1 Fast</x:v>
      </x:c>
      <x:c r="B247" s="17" t="str">
        <x:v>grok-4-1-fast-reasoning</x:v>
      </x:c>
      <x:c r="C247" s="17"/>
      <x:c r="D247" s="17" t="str">
        <x:v>xAI</x:v>
      </x:c>
      <x:c r="E247" s="17" t="str">
        <x:v>United States of America</x:v>
      </x:c>
      <x:c r="F247" s="17" t="n">
        <x:v>45980</x:v>
      </x:c>
      <x:c r="G247" s="17" t="str">
        <x:v>API access</x:v>
      </x:c>
      <x:c r="H247" s="17" t="n">
        <x:v>45980</x:v>
      </x:c>
      <x:c r="I247" s="17"/>
      <x:c r="J247" s="17" t="str">
        <x:v>Unknown</x:v>
      </x:c>
      <x:c r="K247" s="17"/>
      <x:c r="L247" s="17"/>
      <x:c r="M247" s="17"/>
      <x:c r="N247" s="17" t="str">
        <x:v>Grok 4.1 Fast</x:v>
      </x:c>
      <x:c r="O247" s="17" t="str">
        <x:v>grok-4-1-fast</x:v>
      </x:c>
      <x:c r="P247" s="17"/>
      <x:c r="Q247" s="17"/>
      <x:c r="R247" s="17"/>
      <x:c r="S247" s="17"/>
      <x:c r="T247" s="17"/>
      <x:c r="U247" s="17"/>
      <x:c r="V247" s="17"/>
      <x:c r="W247" s="17"/>
      <x:c r="X247" s="17"/>
      <x:c r="Y247" s="17"/>
      <x:c r="Z247" s="17"/>
    </x:row>
    <x:row r="248">
      <x:c r="A248" s="17" t="str">
        <x:v>GPT-5.2</x:v>
      </x:c>
      <x:c r="B248" s="17" t="str">
        <x:v>gpt-5.2-2025-12-11_unknown</x:v>
      </x:c>
      <x:c r="C248" s="17" t="str">
        <x:v>GPT-5.2 (unknown thinking)</x:v>
      </x:c>
      <x:c r="D248" s="17" t="str">
        <x:v>OpenAI</x:v>
      </x:c>
      <x:c r="E248" s="17" t="str">
        <x:v>United States of America</x:v>
      </x:c>
      <x:c r="F248" s="17" t="n">
        <x:v>46002</x:v>
      </x:c>
      <x:c r="G248" s="17" t="str">
        <x:v>API access</x:v>
      </x:c>
      <x:c r="H248" s="17" t="n">
        <x:v>46002</x:v>
      </x:c>
      <x:c r="I248" s="17"/>
      <x:c r="J248" s="17" t="str">
        <x:v>Unknown</x:v>
      </x:c>
      <x:c r="K248" s="17"/>
      <x:c r="L248" s="17" t="str">
        <x:v>GPT-5.2 (high)</x:v>
      </x:c>
      <x:c r="M248" s="17"/>
      <x:c r="N248" s="17" t="str">
        <x:v>GPT-5.2</x:v>
      </x:c>
      <x:c r="O248" s="17" t="str">
        <x:v>gpt-5-2</x:v>
      </x:c>
      <x:c r="P248" s="17" t="n">
        <x:v>153.7</x:v>
      </x:c>
      <x:c r="Q248" s="17" t="n">
        <x:v>152.26</x:v>
      </x:c>
      <x:c r="R248" s="17" t="n">
        <x:v>155.46</x:v>
      </x:c>
      <x:c r="S248" s="17"/>
      <x:c r="T248" s="17"/>
      <x:c r="U248" s="17"/>
      <x:c r="V248" s="17"/>
      <x:c r="W248" s="17"/>
      <x:c r="X248" s="17"/>
      <x:c r="Y248" s="17"/>
      <x:c r="Z248" s="17"/>
    </x:row>
    <x:row r="249">
      <x:c r="A249" s="17" t="str">
        <x:v>GPT-5.1</x:v>
      </x:c>
      <x:c r="B249" s="17" t="str">
        <x:v>gpt-5.1-2025-11-13_unknown</x:v>
      </x:c>
      <x:c r="C249" s="17" t="str">
        <x:v>GPT-5.1 (unknown thinking)</x:v>
      </x:c>
      <x:c r="D249" s="17" t="str">
        <x:v>OpenAI</x:v>
      </x:c>
      <x:c r="E249" s="17" t="str">
        <x:v>United States of America</x:v>
      </x:c>
      <x:c r="F249" s="17" t="n">
        <x:v>45974</x:v>
      </x:c>
      <x:c r="G249" s="17" t="str">
        <x:v>API access</x:v>
      </x:c>
      <x:c r="H249" s="17" t="n">
        <x:v>45974</x:v>
      </x:c>
      <x:c r="I249" s="17"/>
      <x:c r="J249" s="17" t="str">
        <x:v>Unknown</x:v>
      </x:c>
      <x:c r="K249" s="17"/>
      <x:c r="L249" s="17" t="str">
        <x:v>GPT-5.1 (high)</x:v>
      </x:c>
      <x:c r="M249" s="17"/>
      <x:c r="N249" s="17" t="str">
        <x:v>GPT-5.1</x:v>
      </x:c>
      <x:c r="O249" s="17" t="str">
        <x:v>gpt-5-1</x:v>
      </x:c>
      <x:c r="P249" s="17" t="n">
        <x:v>149.72</x:v>
      </x:c>
      <x:c r="Q249" s="17" t="n">
        <x:v>148.31</x:v>
      </x:c>
      <x:c r="R249" s="17" t="n">
        <x:v>151.01</x:v>
      </x:c>
      <x:c r="S249" s="17"/>
      <x:c r="T249" s="17"/>
      <x:c r="U249" s="17"/>
      <x:c r="V249" s="17"/>
      <x:c r="W249" s="17"/>
      <x:c r="X249" s="17"/>
      <x:c r="Y249" s="17"/>
      <x:c r="Z249" s="17"/>
    </x:row>
    <x:row r="250">
      <x:c r="A250" s="17" t="str">
        <x:v>Qwen3.5-27B</x:v>
      </x:c>
      <x:c r="B250" s="17" t="str">
        <x:v>qwen3.5-27B</x:v>
      </x:c>
      <x:c r="C250" s="17"/>
      <x:c r="D250" s="17" t="str">
        <x:v>Alibaba</x:v>
      </x:c>
      <x:c r="E250" s="17" t="str">
        <x:v>China</x:v>
      </x:c>
      <x:c r="F250" s="17" t="n">
        <x:v>46077</x:v>
      </x:c>
      <x:c r="G250" s="17" t="str">
        <x:v>Open weights (restricted use)</x:v>
      </x:c>
      <x:c r="H250" s="17" t="n">
        <x:v>46077</x:v>
      </x:c>
      <x:c r="I250" s="17"/>
      <x:c r="J250" s="17" t="str">
        <x:v>Confident</x:v>
      </x:c>
      <x:c r="K250" s="17"/>
      <x:c r="L250" s="17"/>
      <x:c r="M250" s="17"/>
      <x:c r="N250" s="17" t="str">
        <x:v>Qwen3.5-27B</x:v>
      </x:c>
      <x:c r="O250" s="17" t="str">
        <x:v>qwen3-5-27b</x:v>
      </x:c>
      <x:c r="P250" s="17"/>
      <x:c r="Q250" s="17"/>
      <x:c r="R250" s="17"/>
      <x:c r="S250" s="17"/>
      <x:c r="T250" s="17"/>
      <x:c r="U250" s="17"/>
      <x:c r="V250" s="17"/>
      <x:c r="W250" s="17"/>
      <x:c r="X250" s="17"/>
      <x:c r="Y250" s="17"/>
      <x:c r="Z250" s="17"/>
    </x:row>
    <x:row r="251">
      <x:c r="A251" s="17" t="str">
        <x:v>MiniMax-M2</x:v>
      </x:c>
      <x:c r="B251" s="17" t="str">
        <x:v>MiniMax-M2</x:v>
      </x:c>
      <x:c r="C251" s="17"/>
      <x:c r="D251" s="17" t="str">
        <x:v>MiniMax</x:v>
      </x:c>
      <x:c r="E251" s="17" t="str">
        <x:v>China</x:v>
      </x:c>
      <x:c r="F251" s="17" t="n">
        <x:v>45957</x:v>
      </x:c>
      <x:c r="G251" s="17" t="str">
        <x:v>Open weights (unrestricted)</x:v>
      </x:c>
      <x:c r="H251" s="17" t="n">
        <x:v>45957</x:v>
      </x:c>
      <x:c r="I251" s="17"/>
      <x:c r="J251" s="17" t="str">
        <x:v>Confident</x:v>
      </x:c>
      <x:c r="K251" s="17"/>
      <x:c r="L251" s="17"/>
      <x:c r="M251" s="17"/>
      <x:c r="N251" s="17" t="str">
        <x:v>MiniMax-M2</x:v>
      </x:c>
      <x:c r="O251" s="17" t="str">
        <x:v>minimax-m2</x:v>
      </x:c>
      <x:c r="P251" s="17"/>
      <x:c r="Q251" s="17"/>
      <x:c r="R251" s="17"/>
      <x:c r="S251" s="17"/>
      <x:c r="T251" s="17"/>
      <x:c r="U251" s="17"/>
      <x:c r="V251" s="17"/>
      <x:c r="W251" s="17"/>
      <x:c r="X251" s="17"/>
      <x:c r="Y251" s="17"/>
      <x:c r="Z251" s="17"/>
    </x:row>
    <x:row r="252">
      <x:c r="A252" s="17" t="str">
        <x:v>Grok 4.3 Beta</x:v>
      </x:c>
      <x:c r="B252" s="17" t="str">
        <x:v>grok-4-3</x:v>
      </x:c>
      <x:c r="C252" s="17"/>
      <x:c r="D252" s="17" t="str">
        <x:v>xAI</x:v>
      </x:c>
      <x:c r="E252" s="17" t="str">
        <x:v>United States of America</x:v>
      </x:c>
      <x:c r="F252" s="17" t="n">
        <x:v>46129</x:v>
      </x:c>
      <x:c r="G252" s="17" t="str">
        <x:v>Hosted access (no API)</x:v>
      </x:c>
      <x:c r="H252" s="17" t="n">
        <x:v>46129</x:v>
      </x:c>
      <x:c r="I252" s="17"/>
      <x:c r="J252" s="17" t="str">
        <x:v>Likely</x:v>
      </x:c>
      <x:c r="K252" s="17"/>
      <x:c r="L252" s="17"/>
      <x:c r="M252" s="17"/>
      <x:c r="N252" s="17" t="str">
        <x:v>Grok 4.3 Beta</x:v>
      </x:c>
      <x:c r="O252" s="17" t="str">
        <x:v>grok-4-3-beta</x:v>
      </x:c>
      <x:c r="P252" s="17" t="n">
        <x:v>148.98</x:v>
      </x:c>
      <x:c r="Q252" s="17" t="n">
        <x:v>147.37</x:v>
      </x:c>
      <x:c r="R252" s="17" t="n">
        <x:v>150.53</x:v>
      </x:c>
      <x:c r="S252" s="17"/>
      <x:c r="T252" s="17"/>
      <x:c r="U252" s="17"/>
      <x:c r="V252" s="17"/>
      <x:c r="W252" s="17"/>
      <x:c r="X252" s="17"/>
      <x:c r="Y252" s="17"/>
      <x:c r="Z252" s="17"/>
    </x:row>
    <x:row r="253">
      <x:c r="A253" s="17" t="str">
        <x:v>gpt-oss-120b</x:v>
      </x:c>
      <x:c r="B253" s="17" t="str">
        <x:v>gpt-oss-120b</x:v>
      </x:c>
      <x:c r="C253" s="17"/>
      <x:c r="D253" s="17" t="str">
        <x:v>OpenAI</x:v>
      </x:c>
      <x:c r="E253" s="17" t="str">
        <x:v>United States of America</x:v>
      </x:c>
      <x:c r="F253" s="17" t="n">
        <x:v>45874</x:v>
      </x:c>
      <x:c r="G253" s="17" t="str">
        <x:v>Open weights (unrestricted)</x:v>
      </x:c>
      <x:c r="H253" s="17" t="n">
        <x:v>45874</x:v>
      </x:c>
      <x:c r="I253" s="17" t="n">
        <x:v>4.94e+24</x:v>
      </x:c>
      <x:c r="J253" s="17" t="str">
        <x:v>Confident</x:v>
      </x:c>
      <x:c r="K253" s="17" t="str">
        <x:v>The larger one of OpenAI's two latest open source language models.</x:v>
      </x:c>
      <x:c r="L253" s="17"/>
      <x:c r="M253" s="17"/>
      <x:c r="N253" s="17" t="str">
        <x:v>gpt-oss-120b</x:v>
      </x:c>
      <x:c r="O253" s="17" t="str">
        <x:v>gpt-oss-120b</x:v>
      </x:c>
      <x:c r="P253" s="17" t="n">
        <x:v>140.57</x:v>
      </x:c>
      <x:c r="Q253" s="17" t="n">
        <x:v>136.18</x:v>
      </x:c>
      <x:c r="R253" s="17" t="n">
        <x:v>143.08</x:v>
      </x:c>
      <x:c r="S253" s="17"/>
      <x:c r="T253" s="17"/>
      <x:c r="U253" s="17"/>
      <x:c r="V253" s="17"/>
      <x:c r="W253" s="17"/>
      <x:c r="X253" s="17"/>
      <x:c r="Y253" s="17"/>
      <x:c r="Z253" s="17"/>
    </x:row>
    <x:row r="254">
      <x:c r="A254" s="17" t="str">
        <x:v>MiniMax-M2.5</x:v>
      </x:c>
      <x:c r="B254" s="17" t="str">
        <x:v>MiniMax-M2.5</x:v>
      </x:c>
      <x:c r="C254" s="17"/>
      <x:c r="D254" s="17" t="str">
        <x:v>MiniMax</x:v>
      </x:c>
      <x:c r="E254" s="17" t="str">
        <x:v>China</x:v>
      </x:c>
      <x:c r="F254" s="17" t="n">
        <x:v>46065</x:v>
      </x:c>
      <x:c r="G254" s="17" t="str">
        <x:v>Open weights (unrestricted)</x:v>
      </x:c>
      <x:c r="H254" s="17" t="n">
        <x:v>46065</x:v>
      </x:c>
      <x:c r="I254" s="17"/>
      <x:c r="J254" s="17" t="str">
        <x:v>Likely</x:v>
      </x:c>
      <x:c r="K254" s="17"/>
      <x:c r="L254" s="17"/>
      <x:c r="M254" s="17"/>
      <x:c r="N254" s="17" t="str">
        <x:v>MiniMax-M2.5</x:v>
      </x:c>
      <x:c r="O254" s="17" t="str">
        <x:v>minimax-m2-5</x:v>
      </x:c>
      <x:c r="P254" s="17" t="n">
        <x:v>147.07</x:v>
      </x:c>
      <x:c r="Q254" s="17" t="n">
        <x:v>142.34</x:v>
      </x:c>
      <x:c r="R254" s="17" t="n">
        <x:v>148.14</x:v>
      </x:c>
      <x:c r="S254" s="17"/>
      <x:c r="T254" s="17"/>
      <x:c r="U254" s="17"/>
      <x:c r="V254" s="17"/>
      <x:c r="W254" s="17"/>
      <x:c r="X254" s="17"/>
      <x:c r="Y254" s="17"/>
      <x:c r="Z254" s="17"/>
    </x:row>
    <x:row r="255">
      <x:c r="A255" s="17" t="str">
        <x:v>GPT-5 mini</x:v>
      </x:c>
      <x:c r="B255" s="17" t="str">
        <x:v>gpt-5-mini-2025-08-07_unknown</x:v>
      </x:c>
      <x:c r="C255" s="17" t="str">
        <x:v>GPT-5 mini (unknown thinking)</x:v>
      </x:c>
      <x:c r="D255" s="17" t="str">
        <x:v>OpenAI</x:v>
      </x:c>
      <x:c r="E255" s="17" t="str">
        <x:v>United States of America</x:v>
      </x:c>
      <x:c r="F255" s="17" t="n">
        <x:v>45876</x:v>
      </x:c>
      <x:c r="G255" s="17" t="str">
        <x:v>API access</x:v>
      </x:c>
      <x:c r="H255" s="17" t="n">
        <x:v>45876</x:v>
      </x:c>
      <x:c r="I255" s="17"/>
      <x:c r="J255" s="17" t="str">
        <x:v>Unknown</x:v>
      </x:c>
      <x:c r="K255" s="17" t="str">
        <x:v>A smaller version of OpenAI's latest flagship frontier model, benchmarked using high reasoning effort.</x:v>
      </x:c>
      <x:c r="L255" s="17" t="str">
        <x:v>GPT-5 mini (high)</x:v>
      </x:c>
      <x:c r="M255" s="17"/>
      <x:c r="N255" s="17" t="str">
        <x:v>GPT-5 mini</x:v>
      </x:c>
      <x:c r="O255" s="17" t="str">
        <x:v>gpt-5-mini</x:v>
      </x:c>
      <x:c r="P255" s="17" t="n">
        <x:v>145.79</x:v>
      </x:c>
      <x:c r="Q255" s="17" t="n">
        <x:v>143.69</x:v>
      </x:c>
      <x:c r="R255" s="17" t="n">
        <x:v>147.21</x:v>
      </x:c>
      <x:c r="S255" s="17"/>
      <x:c r="T255" s="17"/>
      <x:c r="U255" s="17"/>
      <x:c r="V255" s="17"/>
      <x:c r="W255" s="17"/>
      <x:c r="X255" s="17"/>
      <x:c r="Y255" s="17"/>
      <x:c r="Z255" s="17"/>
    </x:row>
    <x:row r="256">
      <x:c r="A256" s="17" t="str">
        <x:v>GPT-5.5</x:v>
      </x:c>
      <x:c r="B256" s="17" t="str">
        <x:v>gpt-5.5_high</x:v>
      </x:c>
      <x:c r="C256" s="17" t="str">
        <x:v>GPT-5.5 (high)</x:v>
      </x:c>
      <x:c r="D256" s="17" t="str">
        <x:v>OpenAI</x:v>
      </x:c>
      <x:c r="E256" s="17" t="str">
        <x:v>United States of America</x:v>
      </x:c>
      <x:c r="F256" s="17" t="n">
        <x:v>46135</x:v>
      </x:c>
      <x:c r="G256" s="17" t="str">
        <x:v>API access</x:v>
      </x:c>
      <x:c r="H256" s="17" t="n">
        <x:v>46135</x:v>
      </x:c>
      <x:c r="I256" s="17"/>
      <x:c r="J256" s="17" t="str">
        <x:v>Likely</x:v>
      </x:c>
      <x:c r="K256" s="17"/>
      <x:c r="L256" s="17"/>
      <x:c r="M256" s="17"/>
      <x:c r="N256" s="17" t="str">
        <x:v>GPT-5.5</x:v>
      </x:c>
      <x:c r="O256" s="17" t="str">
        <x:v>gpt-5-5</x:v>
      </x:c>
      <x:c r="P256" s="17" t="n">
        <x:v>158.33</x:v>
      </x:c>
      <x:c r="Q256" s="17" t="n">
        <x:v>156.44</x:v>
      </x:c>
      <x:c r="R256" s="17" t="n">
        <x:v>161.43</x:v>
      </x:c>
      <x:c r="S256" s="17"/>
      <x:c r="T256" s="17"/>
      <x:c r="U256" s="17"/>
      <x:c r="V256" s="17"/>
      <x:c r="W256" s="17"/>
      <x:c r="X256" s="17"/>
      <x:c r="Y256" s="17"/>
      <x:c r="Z256" s="17"/>
    </x:row>
    <x:row r="257">
      <x:c r="A257" s="17" t="str">
        <x:v>Claude Opus 4.6</x:v>
      </x:c>
      <x:c r="B257" s="17" t="str">
        <x:v>claude-opus-4-6_high</x:v>
      </x:c>
      <x:c r="C257" s="17" t="str">
        <x:v>Claude Opus 4.6 (high)</x:v>
      </x:c>
      <x:c r="D257" s="17" t="str">
        <x:v>Anthropic</x:v>
      </x:c>
      <x:c r="E257" s="17" t="str">
        <x:v>United States of America</x:v>
      </x:c>
      <x:c r="F257" s="17" t="n">
        <x:v>46058</x:v>
      </x:c>
      <x:c r="G257" s="17" t="str">
        <x:v>API access</x:v>
      </x:c>
      <x:c r="H257" s="17" t="n">
        <x:v>46058</x:v>
      </x:c>
      <x:c r="I257" s="17"/>
      <x:c r="J257" s="17" t="str">
        <x:v>Likely</x:v>
      </x:c>
      <x:c r="K257" s="17"/>
      <x:c r="L257" s="17" t="str">
        <x:v>Claude Opus 4.6 (high)</x:v>
      </x:c>
      <x:c r="M257" s="17"/>
      <x:c r="N257" s="17" t="str">
        <x:v>Claude Opus 4.6</x:v>
      </x:c>
      <x:c r="O257" s="17" t="str">
        <x:v>claude-opus-4-6</x:v>
      </x:c>
      <x:c r="P257" s="17" t="n">
        <x:v>155.31</x:v>
      </x:c>
      <x:c r="Q257" s="17" t="n">
        <x:v>153.34</x:v>
      </x:c>
      <x:c r="R257" s="17" t="n">
        <x:v>157.92</x:v>
      </x:c>
      <x:c r="S257" s="17"/>
      <x:c r="T257" s="17"/>
      <x:c r="U257" s="17"/>
      <x:c r="V257" s="17"/>
      <x:c r="W257" s="17"/>
      <x:c r="X257" s="17"/>
      <x:c r="Y257" s="17"/>
      <x:c r="Z257" s="17"/>
    </x:row>
    <x:row r="258">
      <x:c r="A258" s="17" t="str">
        <x:v>DeepSeek-V4-Pro</x:v>
      </x:c>
      <x:c r="B258" s="17" t="str">
        <x:v>deepseek-v4-pro_high</x:v>
      </x:c>
      <x:c r="C258" s="17" t="str">
        <x:v>DeepSeek v4 Pro (high)</x:v>
      </x:c>
      <x:c r="D258" s="17" t="str">
        <x:v>DeepSeek</x:v>
      </x:c>
      <x:c r="E258" s="17" t="str">
        <x:v>China</x:v>
      </x:c>
      <x:c r="F258" s="17" t="n">
        <x:v>46136</x:v>
      </x:c>
      <x:c r="G258" s="17" t="str">
        <x:v>Open weights (unrestricted)</x:v>
      </x:c>
      <x:c r="H258" s="17" t="n">
        <x:v>46136</x:v>
      </x:c>
      <x:c r="I258" s="17" t="n">
        <x:v>9.702e+24</x:v>
      </x:c>
      <x:c r="J258" s="17" t="str">
        <x:v>Likely</x:v>
      </x:c>
      <x:c r="K258" s="17"/>
      <x:c r="L258" s="17" t="str">
        <x:v>DeepSeek v4 (high)</x:v>
      </x:c>
      <x:c r="M258" s="17"/>
      <x:c r="N258" s="17" t="str">
        <x:v>DeepSeek-V4-Pro</x:v>
      </x:c>
      <x:c r="O258" s="17" t="str">
        <x:v>deepseek-v4-pro</x:v>
      </x:c>
      <x:c r="P258" s="17" t="n">
        <x:v>149.74</x:v>
      </x:c>
      <x:c r="Q258" s="17" t="n">
        <x:v>147.87</x:v>
      </x:c>
      <x:c r="R258" s="17" t="n">
        <x:v>152.06</x:v>
      </x:c>
      <x:c r="S258" s="17"/>
      <x:c r="T258" s="17"/>
      <x:c r="U258" s="17"/>
      <x:c r="V258" s="17"/>
      <x:c r="W258" s="17"/>
      <x:c r="X258" s="17"/>
      <x:c r="Y258" s="17"/>
      <x:c r="Z258" s="17"/>
    </x:row>
    <x:row r="259">
      <x:c r="A259" s="17" t="str">
        <x:v>GLM-4.7</x:v>
      </x:c>
      <x:c r="B259" s="17" t="str">
        <x:v>zai-org/glm-4.7</x:v>
      </x:c>
      <x:c r="C259" s="17" t="str">
        <x:v>GLM-4.7 (Novita)</x:v>
      </x:c>
      <x:c r="D259" s="17" t="str">
        <x:v>Z.ai (Zhipu AI)</x:v>
      </x:c>
      <x:c r="E259" s="17" t="str">
        <x:v>China</x:v>
      </x:c>
      <x:c r="F259" s="17" t="n">
        <x:v>46013</x:v>
      </x:c>
      <x:c r="G259" s="17" t="str">
        <x:v>Open weights (unrestricted)</x:v>
      </x:c>
      <x:c r="H259" s="17" t="n">
        <x:v>46013</x:v>
      </x:c>
      <x:c r="I259" s="17" t="n">
        <x:v>4.42e+24</x:v>
      </x:c>
      <x:c r="J259" s="17" t="str">
        <x:v>Likely</x:v>
      </x:c>
      <x:c r="K259" s="17"/>
      <x:c r="L259" s="17"/>
      <x:c r="M259" s="17"/>
      <x:c r="N259" s="17" t="str">
        <x:v>GLM-4.7</x:v>
      </x:c>
      <x:c r="O259" s="17" t="str">
        <x:v>glm-4-7</x:v>
      </x:c>
      <x:c r="P259" s="17" t="n">
        <x:v>143.73</x:v>
      </x:c>
      <x:c r="Q259" s="17" t="n">
        <x:v>141.11</x:v>
      </x:c>
      <x:c r="R259" s="17" t="n">
        <x:v>145.38</x:v>
      </x:c>
      <x:c r="S259" s="17"/>
      <x:c r="T259" s="17"/>
      <x:c r="U259" s="17"/>
      <x:c r="V259" s="17"/>
      <x:c r="W259" s="17"/>
      <x:c r="X259" s="17"/>
      <x:c r="Y259" s="17"/>
      <x:c r="Z259" s="17"/>
    </x:row>
    <x:row r="260">
      <x:c r="A260" s="17" t="str">
        <x:v>DeepSeek-V3.2-Exp</x:v>
      </x:c>
      <x:c r="B260" s="17" t="str">
        <x:v>DeepSeek-V3.2-Exp_thinking</x:v>
      </x:c>
      <x:c r="C260" s="17"/>
      <x:c r="D260" s="17" t="str">
        <x:v>DeepSeek</x:v>
      </x:c>
      <x:c r="E260" s="17" t="str">
        <x:v>China</x:v>
      </x:c>
      <x:c r="F260" s="17" t="n">
        <x:v>45929</x:v>
      </x:c>
      <x:c r="G260" s="17" t="str">
        <x:v>Open weights (unrestricted)</x:v>
      </x:c>
      <x:c r="H260" s="17" t="n">
        <x:v>45929</x:v>
      </x:c>
      <x:c r="I260" s="17" t="n">
        <x:v>4.18e+24</x:v>
      </x:c>
      <x:c r="J260" s="17" t="str">
        <x:v>Confident</x:v>
      </x:c>
      <x:c r="K260" s="17"/>
      <x:c r="L260" s="17"/>
      <x:c r="M260" s="17"/>
      <x:c r="N260" s="17" t="str">
        <x:v>DeepSeek-V3.2-Exp</x:v>
      </x:c>
      <x:c r="O260" s="17" t="str">
        <x:v>deepseek-v3-2-exp</x:v>
      </x:c>
      <x:c r="P260" s="17" t="n">
        <x:v>144.86</x:v>
      </x:c>
      <x:c r="Q260" s="17" t="n">
        <x:v>141.79</x:v>
      </x:c>
      <x:c r="R260" s="17" t="n">
        <x:v>146.71</x:v>
      </x:c>
      <x:c r="S260" s="17"/>
      <x:c r="T260" s="17"/>
      <x:c r="U260" s="17"/>
      <x:c r="V260" s="17"/>
      <x:c r="W260" s="17"/>
      <x:c r="X260" s="17"/>
      <x:c r="Y260" s="17"/>
      <x:c r="Z260" s="17"/>
    </x:row>
    <x:row r="261">
      <x:c r="A261" s="17" t="str">
        <x:v>DeepSeek-V3.2</x:v>
      </x:c>
      <x:c r="B261" s="17" t="str">
        <x:v>deepseek/deepseek-v3.2</x:v>
      </x:c>
      <x:c r="C261" s="17" t="str">
        <x:v>DeepSeek-V3.2 (Thinking; Novita)</x:v>
      </x:c>
      <x:c r="D261" s="17" t="str">
        <x:v>DeepSeek</x:v>
      </x:c>
      <x:c r="E261" s="17" t="str">
        <x:v>China</x:v>
      </x:c>
      <x:c r="F261" s="17" t="n">
        <x:v>45992</x:v>
      </x:c>
      <x:c r="G261" s="17" t="str">
        <x:v>Open weights (unrestricted)</x:v>
      </x:c>
      <x:c r="H261" s="17" t="n">
        <x:v>45992</x:v>
      </x:c>
      <x:c r="I261" s="17" t="n">
        <x:v>4.1999999999999997e+24</x:v>
      </x:c>
      <x:c r="J261" s="17" t="str">
        <x:v>Likely</x:v>
      </x:c>
      <x:c r="K261" s="17"/>
      <x:c r="L261" s="17"/>
      <x:c r="M261" s="17" t="str">
        <x:v>DeepSeek-V3.2</x:v>
      </x:c>
      <x:c r="N261" s="17" t="str">
        <x:v>DeepSeek-V3.2</x:v>
      </x:c>
      <x:c r="O261" s="17" t="str">
        <x:v>deepseek-v3-2</x:v>
      </x:c>
      <x:c r="P261" s="17" t="n">
        <x:v>146.56</x:v>
      </x:c>
      <x:c r="Q261" s="17" t="n">
        <x:v>144.63</x:v>
      </x:c>
      <x:c r="R261" s="17" t="n">
        <x:v>147.62</x:v>
      </x:c>
      <x:c r="S261" s="17"/>
      <x:c r="T261" s="17"/>
      <x:c r="U261" s="17"/>
      <x:c r="V261" s="17"/>
      <x:c r="W261" s="17"/>
      <x:c r="X261" s="17"/>
      <x:c r="Y261" s="17"/>
      <x:c r="Z261" s="17"/>
    </x:row>
    <x:row r="262">
      <x:c r="A262" s="17" t="str">
        <x:v>MiMo-V2-Pro</x:v>
      </x:c>
      <x:c r="B262" s="17" t="str">
        <x:v>mimo-v2-pro</x:v>
      </x:c>
      <x:c r="C262" s="17"/>
      <x:c r="D262" s="17" t="str">
        <x:v>Xiaomi Corp</x:v>
      </x:c>
      <x:c r="E262" s="17" t="str">
        <x:v>China</x:v>
      </x:c>
      <x:c r="F262" s="17"/>
      <x:c r="G262" s="17"/>
      <x:c r="H262" s="17" t="n">
        <x:v>46099</x:v>
      </x:c>
      <x:c r="I262" s="17"/>
      <x:c r="J262" s="17" t="str">
        <x:v>Confident</x:v>
      </x:c>
      <x:c r="K262" s="17"/>
      <x:c r="L262" s="17"/>
      <x:c r="M262" s="17"/>
      <x:c r="N262" s="17" t="str">
        <x:v>MiMo-V2-Pro</x:v>
      </x:c>
      <x:c r="O262" s="17" t="str">
        <x:v>mimo-v2-pro</x:v>
      </x:c>
      <x:c r="P262" s="17"/>
      <x:c r="Q262" s="17"/>
      <x:c r="R262" s="17"/>
      <x:c r="S262" s="17"/>
      <x:c r="T262" s="17"/>
      <x:c r="U262" s="17"/>
      <x:c r="V262" s="17"/>
      <x:c r="W262" s="17"/>
      <x:c r="X262" s="17"/>
      <x:c r="Y262" s="17"/>
      <x:c r="Z262" s="17"/>
    </x:row>
    <x:row r="263">
      <x:c r="A263" s="17" t="str">
        <x:v>Claude Opus 4.7</x:v>
      </x:c>
      <x:c r="B263" s="17" t="str">
        <x:v>claude-opus-4-7</x:v>
      </x:c>
      <x:c r="C263" s="17" t="str">
        <x:v>Claude Opus 4.7 (no thinking)</x:v>
      </x:c>
      <x:c r="D263" s="17" t="str">
        <x:v>Anthropic</x:v>
      </x:c>
      <x:c r="E263" s="17" t="str">
        <x:v>United States of America</x:v>
      </x:c>
      <x:c r="F263" s="17" t="n">
        <x:v>46128</x:v>
      </x:c>
      <x:c r="G263" s="17" t="str">
        <x:v>API access</x:v>
      </x:c>
      <x:c r="H263" s="17" t="n">
        <x:v>46128</x:v>
      </x:c>
      <x:c r="I263" s="17"/>
      <x:c r="J263" s="17" t="str">
        <x:v>Likely</x:v>
      </x:c>
      <x:c r="K263" s="17"/>
      <x:c r="L263" s="17" t="str">
        <x:v>Claude Opus 4.7 (no thinking)</x:v>
      </x:c>
      <x:c r="M263" s="17"/>
      <x:c r="N263" s="17" t="str">
        <x:v>Claude Opus 4.7</x:v>
      </x:c>
      <x:c r="O263" s="17" t="str">
        <x:v>claude-opus-4-7</x:v>
      </x:c>
      <x:c r="P263" s="17" t="n">
        <x:v>156.01</x:v>
      </x:c>
      <x:c r="Q263" s="17" t="n">
        <x:v>154.07</x:v>
      </x:c>
      <x:c r="R263" s="17" t="n">
        <x:v>158.4</x:v>
      </x:c>
      <x:c r="S263" s="17"/>
      <x:c r="T263" s="17"/>
      <x:c r="U263" s="17"/>
      <x:c r="V263" s="17"/>
      <x:c r="W263" s="17"/>
      <x:c r="X263" s="17"/>
      <x:c r="Y263" s="17"/>
      <x:c r="Z263" s="17"/>
    </x:row>
    <x:row r="264">
      <x:c r="A264" s="17" t="str">
        <x:v>Claude Opus 4.7</x:v>
      </x:c>
      <x:c r="B264" s="17" t="str">
        <x:v>claude-opus-4-7_high</x:v>
      </x:c>
      <x:c r="C264" s="17" t="str">
        <x:v>Claude Opus 4.7 (high)</x:v>
      </x:c>
      <x:c r="D264" s="17" t="str">
        <x:v>Anthropic</x:v>
      </x:c>
      <x:c r="E264" s="17" t="str">
        <x:v>United States of America</x:v>
      </x:c>
      <x:c r="F264" s="17" t="n">
        <x:v>46128</x:v>
      </x:c>
      <x:c r="G264" s="17" t="str">
        <x:v>API access</x:v>
      </x:c>
      <x:c r="H264" s="17" t="n">
        <x:v>46128</x:v>
      </x:c>
      <x:c r="I264" s="17"/>
      <x:c r="J264" s="17" t="str">
        <x:v>Likely</x:v>
      </x:c>
      <x:c r="K264" s="17"/>
      <x:c r="L264" s="17" t="str">
        <x:v>Claude Opus 4.7 (high)</x:v>
      </x:c>
      <x:c r="M264" s="17"/>
      <x:c r="N264" s="17" t="str">
        <x:v>Claude Opus 4.7</x:v>
      </x:c>
      <x:c r="O264" s="17" t="str">
        <x:v>claude-opus-4-7</x:v>
      </x:c>
      <x:c r="P264" s="17" t="n">
        <x:v>156.01</x:v>
      </x:c>
      <x:c r="Q264" s="17" t="n">
        <x:v>154.07</x:v>
      </x:c>
      <x:c r="R264" s="17" t="n">
        <x:v>158.4</x:v>
      </x:c>
      <x:c r="S264" s="17"/>
      <x:c r="T264" s="17"/>
      <x:c r="U264" s="17"/>
      <x:c r="V264" s="17"/>
      <x:c r="W264" s="17"/>
      <x:c r="X264" s="17"/>
      <x:c r="Y264" s="17"/>
      <x:c r="Z264" s="17"/>
    </x:row>
    <x:row r="265">
      <x:c r="A265" s="17" t="str">
        <x:v>Claude Opus 4</x:v>
      </x:c>
      <x:c r="B265" s="17" t="str">
        <x:v>claude-opus-4-20250514_unknown</x:v>
      </x:c>
      <x:c r="C265" s="17" t="str">
        <x:v>Claude Opus 4</x:v>
      </x:c>
      <x:c r="D265" s="17" t="str">
        <x:v>Anthropic</x:v>
      </x:c>
      <x:c r="E265" s="17" t="str">
        <x:v>United States of America</x:v>
      </x:c>
      <x:c r="F265" s="17" t="n">
        <x:v>45799</x:v>
      </x:c>
      <x:c r="G265" s="17" t="str">
        <x:v>API access</x:v>
      </x:c>
      <x:c r="H265" s="17" t="n">
        <x:v>45799</x:v>
      </x:c>
      <x:c r="I265" s="17"/>
      <x:c r="J265" s="17" t="str">
        <x:v>Unknown</x:v>
      </x:c>
      <x:c r="K265" s="17" t="str">
        <x:v>Anthropic's largest model in the Claude 4 series (superseded by Claude Opus 4.1), benchmarked with up to 32,000 reasoning tokens.</x:v>
      </x:c>
      <x:c r="L265" s="17" t="str">
        <x:v>Claude Opus 4 (unknown settings)</x:v>
      </x:c>
      <x:c r="M265" s="17"/>
      <x:c r="N265" s="17" t="str">
        <x:v>Claude Opus 4</x:v>
      </x:c>
      <x:c r="O265" s="17" t="str">
        <x:v>claude-opus-4</x:v>
      </x:c>
      <x:c r="P265" s="17" t="n">
        <x:v>142.89</x:v>
      </x:c>
      <x:c r="Q265" s="17" t="n">
        <x:v>140.36</x:v>
      </x:c>
      <x:c r="R265" s="17" t="n">
        <x:v>144.3</x:v>
      </x:c>
      <x:c r="S265" s="17"/>
      <x:c r="T265" s="17"/>
      <x:c r="U265" s="17"/>
      <x:c r="V265" s="17"/>
      <x:c r="W265" s="17"/>
      <x:c r="X265" s="17"/>
      <x:c r="Y265" s="17"/>
      <x:c r="Z265" s="17"/>
    </x:row>
    <x:row r="266">
      <x:c r="A266" s="17" t="str">
        <x:v>Kimi K2</x:v>
      </x:c>
      <x:c r="B266" s="17" t="str">
        <x:v>Kimi-K2-Instruct</x:v>
      </x:c>
      <x:c r="C266" s="17" t="str">
        <x:v>Kimi K2 Instruct</x:v>
      </x:c>
      <x:c r="D266" s="17" t="str">
        <x:v>Moonshot</x:v>
      </x:c>
      <x:c r="E266" s="17" t="str">
        <x:v>China</x:v>
      </x:c>
      <x:c r="F266" s="17" t="n">
        <x:v>45850</x:v>
      </x:c>
      <x:c r="G266" s="17" t="str">
        <x:v>Open weights (restricted use)</x:v>
      </x:c>
      <x:c r="H266" s="17" t="n">
        <x:v>45849</x:v>
      </x:c>
      <x:c r="I266" s="17" t="n">
        <x:v>2.976e+24</x:v>
      </x:c>
      <x:c r="J266" s="17" t="str">
        <x:v>Confident</x:v>
      </x:c>
      <x:c r="K266" s="17" t="str">
        <x:v>Moonshot AI’s 1-trillion parameter scale model.</x:v>
      </x:c>
      <x:c r="L266" s="17"/>
      <x:c r="M266" s="17" t="str">
        <x:v>Kimi K2 (Jul 2025)</x:v>
      </x:c>
      <x:c r="N266" s="17" t="str">
        <x:v>Kimi K2 (Jul 2025)</x:v>
      </x:c>
      <x:c r="O266" s="17" t="str">
        <x:v>kimi-k2-jul-2025</x:v>
      </x:c>
      <x:c r="P266" s="17" t="n">
        <x:v>140.45</x:v>
      </x:c>
      <x:c r="Q266" s="17" t="n">
        <x:v>137</x:v>
      </x:c>
      <x:c r="R266" s="17" t="n">
        <x:v>142.06</x:v>
      </x:c>
      <x:c r="S266" s="17"/>
      <x:c r="T266" s="17"/>
      <x:c r="U266" s="17"/>
      <x:c r="V266" s="17"/>
      <x:c r="W266" s="17"/>
      <x:c r="X266" s="17"/>
      <x:c r="Y266" s="17"/>
      <x:c r="Z266" s="17"/>
    </x:row>
    <x:row r="267">
      <x:c r="A267" s="17" t="str">
        <x:v>Qwen3-Coder-480B-A35B</x:v>
      </x:c>
      <x:c r="B267" s="17" t="str">
        <x:v>Qwen3-Coder-480B-A35B-Instruct</x:v>
      </x:c>
      <x:c r="C267" s="17"/>
      <x:c r="D267" s="17" t="str">
        <x:v>Alibaba</x:v>
      </x:c>
      <x:c r="E267" s="17" t="str">
        <x:v>China</x:v>
      </x:c>
      <x:c r="F267" s="17" t="n">
        <x:v>45869</x:v>
      </x:c>
      <x:c r="G267" s="17" t="str">
        <x:v>Open weights (unrestricted)</x:v>
      </x:c>
      <x:c r="H267" s="17" t="n">
        <x:v>45860</x:v>
      </x:c>
      <x:c r="I267" s="17" t="n">
        <x:v>1.575e+24</x:v>
      </x:c>
      <x:c r="J267" s="17" t="str">
        <x:v>Confident</x:v>
      </x:c>
      <x:c r="K267" s="17"/>
      <x:c r="L267" s="17" t="str">
        <x:v>Qwen3 Coder</x:v>
      </x:c>
      <x:c r="M267" s="17"/>
      <x:c r="N267" s="17" t="str">
        <x:v>Qwen3-Coder-480B-A35B</x:v>
      </x:c>
      <x:c r="O267" s="17" t="str">
        <x:v>qwen3-coder-480b-a35b</x:v>
      </x:c>
      <x:c r="P267" s="17"/>
      <x:c r="Q267" s="17"/>
      <x:c r="R267" s="17"/>
      <x:c r="S267" s="17"/>
      <x:c r="T267" s="17"/>
      <x:c r="U267" s="17"/>
      <x:c r="V267" s="17"/>
      <x:c r="W267" s="17"/>
      <x:c r="X267" s="17"/>
      <x:c r="Y267" s="17"/>
      <x:c r="Z267" s="17"/>
    </x:row>
    <x:row r="268">
      <x:c r="A268" s="17" t="str">
        <x:v>Claude Sonnet 4</x:v>
      </x:c>
      <x:c r="B268" s="17" t="str">
        <x:v>claude-sonnet-4-20250514_unknown</x:v>
      </x:c>
      <x:c r="C268" s="17" t="str">
        <x:v>Claude Sonnet 4 (unknown thinking)</x:v>
      </x:c>
      <x:c r="D268" s="17" t="str">
        <x:v>Anthropic</x:v>
      </x:c>
      <x:c r="E268" s="17" t="str">
        <x:v>United States of America</x:v>
      </x:c>
      <x:c r="F268" s="17" t="n">
        <x:v>45799</x:v>
      </x:c>
      <x:c r="G268" s="17" t="str">
        <x:v>API access</x:v>
      </x:c>
      <x:c r="H268" s="17" t="n">
        <x:v>45799</x:v>
      </x:c>
      <x:c r="I268" s="17"/>
      <x:c r="J268" s="17" t="str">
        <x:v>Unknown</x:v>
      </x:c>
      <x:c r="K268" s="17" t="str">
        <x:v>Anthropic's mid-sized Claude 4 series model, evaluated at up to 12,000 reasoning tokens.</x:v>
      </x:c>
      <x:c r="L268" s="17" t="str">
        <x:v>Claude Sonnet 4 (12k thinking)</x:v>
      </x:c>
      <x:c r="M268" s="17"/>
      <x:c r="N268" s="17" t="str">
        <x:v>Claude Sonnet 4</x:v>
      </x:c>
      <x:c r="O268" s="17" t="str">
        <x:v>claude-sonnet-4</x:v>
      </x:c>
      <x:c r="P268" s="17" t="n">
        <x:v>142.15</x:v>
      </x:c>
      <x:c r="Q268" s="17" t="n">
        <x:v>139.04</x:v>
      </x:c>
      <x:c r="R268" s="17" t="n">
        <x:v>143.61</x:v>
      </x:c>
      <x:c r="S268" s="17"/>
      <x:c r="T268" s="17"/>
      <x:c r="U268" s="17"/>
      <x:c r="V268" s="17"/>
      <x:c r="W268" s="17"/>
      <x:c r="X268" s="17"/>
      <x:c r="Y268" s="17"/>
      <x:c r="Z268" s="17"/>
    </x:row>
    <x:row r="269">
      <x:c r="A269" s="17" t="str">
        <x:v>Claude 3.7 Sonnet</x:v>
      </x:c>
      <x:c r="B269" s="17" t="str">
        <x:v>claude-3-7-sonnet-20250219_unknown</x:v>
      </x:c>
      <x:c r="C269" s="17" t="str">
        <x:v>Claude 3.7 Sonnet (unknown thinking)</x:v>
      </x:c>
      <x:c r="D269" s="17" t="str">
        <x:v>Anthropic</x:v>
      </x:c>
      <x:c r="E269" s="17" t="str">
        <x:v>United States of America</x:v>
      </x:c>
      <x:c r="F269" s="17" t="n">
        <x:v>45712</x:v>
      </x:c>
      <x:c r="G269" s="17" t="str">
        <x:v>API access</x:v>
      </x:c>
      <x:c r="H269" s="17" t="n">
        <x:v>45712</x:v>
      </x:c>
      <x:c r="I269" s="17" t="n">
        <x:v>3.3499999999999998e+25</x:v>
      </x:c>
      <x:c r="J269" s="17" t="str">
        <x:v>Likely</x:v>
      </x:c>
      <x:c r="K269" s="17" t="str">
        <x:v>A previous flagship reasoning model from Anthropic, benchmarked with up to 64,000 reasoning tokens allowed.</x:v>
      </x:c>
      <x:c r="L269" s="17" t="str">
        <x:v>Claude 3.7 Sonnet (64k thinking)</x:v>
      </x:c>
      <x:c r="M269" s="17"/>
      <x:c r="N269" s="17" t="str">
        <x:v>Claude 3.7 Sonnet</x:v>
      </x:c>
      <x:c r="O269" s="17" t="str">
        <x:v>claude-3-7-sonnet</x:v>
      </x:c>
      <x:c r="P269" s="17" t="n">
        <x:v>141.7</x:v>
      </x:c>
      <x:c r="Q269" s="17" t="n">
        <x:v>139.28</x:v>
      </x:c>
      <x:c r="R269" s="17" t="n">
        <x:v>143.27</x:v>
      </x:c>
      <x:c r="S269" s="17"/>
      <x:c r="T269" s="17"/>
      <x:c r="U269" s="17"/>
      <x:c r="V269" s="17"/>
      <x:c r="W269" s="17"/>
      <x:c r="X269" s="17"/>
      <x:c r="Y269" s="17"/>
      <x:c r="Z269" s="17"/>
    </x:row>
    <x:row r="270">
      <x:c r="A270" s="17" t="str">
        <x:v>GLM-4.5-Air</x:v>
      </x:c>
      <x:c r="B270" s="17" t="str">
        <x:v>GLM-4.5-Air</x:v>
      </x:c>
      <x:c r="C270" s="17"/>
      <x:c r="D270" s="17" t="str">
        <x:v>Z.ai (Zhipu AI),Tsinghua University</x:v>
      </x:c>
      <x:c r="E270" s="17" t="str">
        <x:v>China</x:v>
      </x:c>
      <x:c r="F270" s="17" t="n">
        <x:v>45858</x:v>
      </x:c>
      <x:c r="G270" s="17" t="str">
        <x:v>Open weights (unrestricted)</x:v>
      </x:c>
      <x:c r="H270" s="17" t="n">
        <x:v>45874</x:v>
      </x:c>
      <x:c r="I270" s="17" t="n">
        <x:v>1.656e+24</x:v>
      </x:c>
      <x:c r="J270" s="17" t="str">
        <x:v>Confident</x:v>
      </x:c>
      <x:c r="K270" s="17" t="str">
        <x:v>A smaller version of GLM-4.5, Zhipu AI &amp; Tsinghua University's large open source model.</x:v>
      </x:c>
      <x:c r="L270" s="17"/>
      <x:c r="M270" s="17"/>
      <x:c r="N270" s="17" t="str">
        <x:v>GLM-4.5-Air</x:v>
      </x:c>
      <x:c r="O270" s="17" t="str">
        <x:v>glm-4-5-air</x:v>
      </x:c>
      <x:c r="P270" s="17"/>
      <x:c r="Q270" s="17"/>
      <x:c r="R270" s="17"/>
      <x:c r="S270" s="17"/>
      <x:c r="T270" s="17"/>
      <x:c r="U270" s="17"/>
      <x:c r="V270" s="17"/>
      <x:c r="W270" s="17"/>
      <x:c r="X270" s="17"/>
      <x:c r="Y270" s="17"/>
      <x:c r="Z270" s="17"/>
    </x:row>
    <x:row r="271">
      <x:c r="A271" s="17" t="str">
        <x:v>o3-mini</x:v>
      </x:c>
      <x:c r="B271" s="17" t="str">
        <x:v>o3-mini-2025-01-31_low</x:v>
      </x:c>
      <x:c r="C271" s="17"/>
      <x:c r="D271" s="17" t="str">
        <x:v>OpenAI</x:v>
      </x:c>
      <x:c r="E271" s="17" t="str">
        <x:v>United States of America</x:v>
      </x:c>
      <x:c r="F271" s="17" t="n">
        <x:v>45688</x:v>
      </x:c>
      <x:c r="G271" s="17" t="str">
        <x:v>API access</x:v>
      </x:c>
      <x:c r="H271" s="17" t="n">
        <x:v>45688</x:v>
      </x:c>
      <x:c r="I271" s="17"/>
      <x:c r="J271" s="17" t="str">
        <x:v>Unknown</x:v>
      </x:c>
      <x:c r="K271" s="17" t="str">
        <x:v>A smaller version of OpenAI's o3 reasoning model, evaluated with low reasoning effort.</x:v>
      </x:c>
      <x:c r="L271" s="17"/>
      <x:c r="M271" s="17"/>
      <x:c r="N271" s="17" t="str">
        <x:v>o3-mini</x:v>
      </x:c>
      <x:c r="O271" s="17" t="str">
        <x:v>o3-mini</x:v>
      </x:c>
      <x:c r="P271" s="17" t="n">
        <x:v>141.41</x:v>
      </x:c>
      <x:c r="Q271" s="17" t="n">
        <x:v>137.82</x:v>
      </x:c>
      <x:c r="R271" s="17" t="n">
        <x:v>142.81</x:v>
      </x:c>
      <x:c r="S271" s="17"/>
      <x:c r="T271" s="17"/>
      <x:c r="U271" s="17"/>
      <x:c r="V271" s="17"/>
      <x:c r="W271" s="17"/>
      <x:c r="X271" s="17"/>
      <x:c r="Y271" s="17"/>
      <x:c r="Z271" s="17"/>
    </x:row>
    <x:row r="272">
      <x:c r="A272" s="17" t="str">
        <x:v>Claude Opus 4.8</x:v>
      </x:c>
      <x:c r="B272" s="17" t="str">
        <x:v>claude-opus-4-8_xhigh</x:v>
      </x:c>
      <x:c r="C272" s="17" t="str">
        <x:v>Claude Opus 4.8</x:v>
      </x:c>
      <x:c r="D272" s="17" t="str">
        <x:v>Anthropic</x:v>
      </x:c>
      <x:c r="E272" s="17" t="str">
        <x:v>United States of America</x:v>
      </x:c>
      <x:c r="F272" s="17" t="n">
        <x:v>46170</x:v>
      </x:c>
      <x:c r="G272" s="17" t="str">
        <x:v>API access</x:v>
      </x:c>
      <x:c r="H272" s="17" t="n">
        <x:v>46170</x:v>
      </x:c>
      <x:c r="I272" s="17"/>
      <x:c r="J272" s="17" t="str">
        <x:v>Unverified</x:v>
      </x:c>
      <x:c r="K272" s="17"/>
      <x:c r="L272" s="17" t="str">
        <x:v>Claude Opus 4.8 (xhigh)</x:v>
      </x:c>
      <x:c r="M272" s="17"/>
      <x:c r="N272" s="17" t="str">
        <x:v>Claude Opus 4.8</x:v>
      </x:c>
      <x:c r="O272" s="17" t="str">
        <x:v>claude-opus-4-8</x:v>
      </x:c>
      <x:c r="P272" s="17" t="n">
        <x:v>157.85</x:v>
      </x:c>
      <x:c r="Q272" s="17" t="n">
        <x:v>155.12</x:v>
      </x:c>
      <x:c r="R272" s="17" t="n">
        <x:v>160.58</x:v>
      </x:c>
      <x:c r="S272" s="17"/>
      <x:c r="T272" s="17"/>
      <x:c r="U272" s="17"/>
      <x:c r="V272" s="17"/>
      <x:c r="W272" s="17"/>
      <x:c r="X272" s="17"/>
      <x:c r="Y272" s="17"/>
      <x:c r="Z272" s="17"/>
    </x:row>
    <x:row r="273">
      <x:c r="A273" s="17" t="str">
        <x:v>GPT-5.6 Sol</x:v>
      </x:c>
      <x:c r="B273" s="17" t="str">
        <x:v>gpt-5.6-sol_high</x:v>
      </x:c>
      <x:c r="C273" s="17" t="str">
        <x:v>GPT-5.6 Sol (high)</x:v>
      </x:c>
      <x:c r="D273" s="17" t="str">
        <x:v>OpenAI</x:v>
      </x:c>
      <x:c r="E273" s="17" t="str">
        <x:v>United States of America</x:v>
      </x:c>
      <x:c r="F273" s="17" t="n">
        <x:v>46212</x:v>
      </x:c>
      <x:c r="G273" s="17" t="str">
        <x:v>API access</x:v>
      </x:c>
      <x:c r="H273" s="17" t="n">
        <x:v>46212</x:v>
      </x:c>
      <x:c r="I273" s="17"/>
      <x:c r="J273" s="17" t="str">
        <x:v>Unverified</x:v>
      </x:c>
      <x:c r="K273" s="17"/>
      <x:c r="L273" s="17" t="str">
        <x:v>GPT-5.6 Sol (high)</x:v>
      </x:c>
      <x:c r="M273" s="17"/>
      <x:c r="N273" s="17" t="str">
        <x:v>GPT-5.6 Sol</x:v>
      </x:c>
      <x:c r="O273" s="17" t="str">
        <x:v>gpt-5-6-sol</x:v>
      </x:c>
      <x:c r="P273" s="17" t="n">
        <x:v>161.77</x:v>
      </x:c>
      <x:c r="Q273" s="17" t="n">
        <x:v>159.26</x:v>
      </x:c>
      <x:c r="R273" s="17" t="n">
        <x:v>166.01</x:v>
      </x:c>
      <x:c r="S273" s="17"/>
      <x:c r="T273" s="17"/>
      <x:c r="U273" s="17"/>
      <x:c r="V273" s="17"/>
      <x:c r="W273" s="17"/>
      <x:c r="X273" s="17"/>
      <x:c r="Y273" s="17"/>
      <x:c r="Z273" s="17"/>
    </x:row>
    <x:row r="274">
      <x:c r="A274" s="17" t="str">
        <x:v>Claude Opus 4.8</x:v>
      </x:c>
      <x:c r="B274" s="17" t="str">
        <x:v>claude-opus-4-8_high</x:v>
      </x:c>
      <x:c r="C274" s="17" t="str">
        <x:v>Claude Opus 4.8</x:v>
      </x:c>
      <x:c r="D274" s="17" t="str">
        <x:v>Anthropic</x:v>
      </x:c>
      <x:c r="E274" s="17" t="str">
        <x:v>United States of America</x:v>
      </x:c>
      <x:c r="F274" s="17" t="n">
        <x:v>46170</x:v>
      </x:c>
      <x:c r="G274" s="17" t="str">
        <x:v>API access</x:v>
      </x:c>
      <x:c r="H274" s="17" t="n">
        <x:v>46170</x:v>
      </x:c>
      <x:c r="I274" s="17"/>
      <x:c r="J274" s="17" t="str">
        <x:v>Unverified</x:v>
      </x:c>
      <x:c r="K274" s="17"/>
      <x:c r="L274" s="17" t="str">
        <x:v>Claude Opus 4.8 (high)</x:v>
      </x:c>
      <x:c r="M274" s="17"/>
      <x:c r="N274" s="17" t="str">
        <x:v>Claude Opus 4.8</x:v>
      </x:c>
      <x:c r="O274" s="17" t="str">
        <x:v>claude-opus-4-8</x:v>
      </x:c>
      <x:c r="P274" s="17" t="n">
        <x:v>157.85</x:v>
      </x:c>
      <x:c r="Q274" s="17" t="n">
        <x:v>155.12</x:v>
      </x:c>
      <x:c r="R274" s="17" t="n">
        <x:v>160.58</x:v>
      </x:c>
      <x:c r="S274" s="17"/>
      <x:c r="T274" s="17"/>
      <x:c r="U274" s="17"/>
      <x:c r="V274" s="17"/>
      <x:c r="W274" s="17"/>
      <x:c r="X274" s="17"/>
      <x:c r="Y274" s="17"/>
      <x:c r="Z274" s="17"/>
    </x:row>
    <x:row r="275">
      <x:c r="A275" s="17" t="str">
        <x:v>GPT-5.3 Codex</x:v>
      </x:c>
      <x:c r="B275" s="17" t="str">
        <x:v>gpt-5.3-codex_xhigh</x:v>
      </x:c>
      <x:c r="C275" s="17" t="str">
        <x:v>GPT-5.3 Codex (xhigh)</x:v>
      </x:c>
      <x:c r="D275" s="17" t="str">
        <x:v>OpenAI</x:v>
      </x:c>
      <x:c r="E275" s="17" t="str">
        <x:v>United States of America</x:v>
      </x:c>
      <x:c r="F275" s="17" t="n">
        <x:v>46058</x:v>
      </x:c>
      <x:c r="G275" s="17" t="str">
        <x:v>API access</x:v>
      </x:c>
      <x:c r="H275" s="17" t="n">
        <x:v>46058</x:v>
      </x:c>
      <x:c r="I275" s="17"/>
      <x:c r="J275" s="17" t="str">
        <x:v>Likely</x:v>
      </x:c>
      <x:c r="K275" s="17"/>
      <x:c r="L275" s="17"/>
      <x:c r="M275" s="17"/>
      <x:c r="N275" s="17" t="str">
        <x:v>GPT-5.3 Codex</x:v>
      </x:c>
      <x:c r="O275" s="17" t="str">
        <x:v>gpt-5-3-codex</x:v>
      </x:c>
      <x:c r="P275" s="17" t="n">
        <x:v>155.49</x:v>
      </x:c>
      <x:c r="Q275" s="17" t="n">
        <x:v>153.29</x:v>
      </x:c>
      <x:c r="R275" s="17" t="n">
        <x:v>158.84</x:v>
      </x:c>
      <x:c r="S275" s="17"/>
      <x:c r="T275" s="17"/>
      <x:c r="U275" s="17"/>
      <x:c r="V275" s="17"/>
      <x:c r="W275" s="17"/>
      <x:c r="X275" s="17"/>
      <x:c r="Y275" s="17"/>
      <x:c r="Z275" s="17"/>
    </x:row>
    <x:row r="276">
      <x:c r="A276" s="17" t="str">
        <x:v>GPT-5.5</x:v>
      </x:c>
      <x:c r="B276" s="17" t="str">
        <x:v>gpt-5.5_medium</x:v>
      </x:c>
      <x:c r="C276" s="17" t="str">
        <x:v>GPT-5.5 (medium)</x:v>
      </x:c>
      <x:c r="D276" s="17" t="str">
        <x:v>OpenAI</x:v>
      </x:c>
      <x:c r="E276" s="17" t="str">
        <x:v>United States of America</x:v>
      </x:c>
      <x:c r="F276" s="17" t="n">
        <x:v>46135</x:v>
      </x:c>
      <x:c r="G276" s="17" t="str">
        <x:v>API access</x:v>
      </x:c>
      <x:c r="H276" s="17" t="n">
        <x:v>46135</x:v>
      </x:c>
      <x:c r="I276" s="17"/>
      <x:c r="J276" s="17" t="str">
        <x:v>Likely</x:v>
      </x:c>
      <x:c r="K276" s="17"/>
      <x:c r="L276" s="17"/>
      <x:c r="M276" s="17"/>
      <x:c r="N276" s="17" t="str">
        <x:v>GPT-5.5</x:v>
      </x:c>
      <x:c r="O276" s="17" t="str">
        <x:v>gpt-5-5</x:v>
      </x:c>
      <x:c r="P276" s="17" t="n">
        <x:v>158.33</x:v>
      </x:c>
      <x:c r="Q276" s="17" t="n">
        <x:v>156.44</x:v>
      </x:c>
      <x:c r="R276" s="17" t="n">
        <x:v>161.43</x:v>
      </x:c>
      <x:c r="S276" s="17"/>
      <x:c r="T276" s="17"/>
      <x:c r="U276" s="17"/>
      <x:c r="V276" s="17"/>
      <x:c r="W276" s="17"/>
      <x:c r="X276" s="17"/>
      <x:c r="Y276" s="17"/>
      <x:c r="Z276" s="17"/>
    </x:row>
    <x:row r="277">
      <x:c r="A277" s="17" t="str">
        <x:v>GPT-5.4</x:v>
      </x:c>
      <x:c r="B277" s="17" t="str">
        <x:v>gpt-5.4-2026-03-05_medium</x:v>
      </x:c>
      <x:c r="C277" s="17" t="str">
        <x:v>GPT-5.4 (medium)</x:v>
      </x:c>
      <x:c r="D277" s="17" t="str">
        <x:v>OpenAI</x:v>
      </x:c>
      <x:c r="E277" s="17" t="str">
        <x:v>United States of America</x:v>
      </x:c>
      <x:c r="F277" s="17" t="n">
        <x:v>46086</x:v>
      </x:c>
      <x:c r="G277" s="17" t="str">
        <x:v>API access</x:v>
      </x:c>
      <x:c r="H277" s="17" t="n">
        <x:v>46086</x:v>
      </x:c>
      <x:c r="I277" s="17"/>
      <x:c r="J277" s="17" t="str">
        <x:v>Likely</x:v>
      </x:c>
      <x:c r="K277" s="17"/>
      <x:c r="L277" s="17" t="str">
        <x:v>GPT-5.4 (medium)</x:v>
      </x:c>
      <x:c r="M277" s="17"/>
      <x:c r="N277" s="17" t="str">
        <x:v>GPT-5.4</x:v>
      </x:c>
      <x:c r="O277" s="17" t="str">
        <x:v>gpt-5-4</x:v>
      </x:c>
      <x:c r="P277" s="17" t="n">
        <x:v>156.03</x:v>
      </x:c>
      <x:c r="Q277" s="17" t="n">
        <x:v>154.45</x:v>
      </x:c>
      <x:c r="R277" s="17" t="n">
        <x:v>158.37</x:v>
      </x:c>
      <x:c r="S277" s="17"/>
      <x:c r="T277" s="17"/>
      <x:c r="U277" s="17"/>
      <x:c r="V277" s="17"/>
      <x:c r="W277" s="17"/>
      <x:c r="X277" s="17"/>
      <x:c r="Y277" s="17"/>
      <x:c r="Z277" s="17"/>
    </x:row>
    <x:row r="278">
      <x:c r="A278" s="17" t="str">
        <x:v>Claude Opus 4.8</x:v>
      </x:c>
      <x:c r="B278" s="17" t="str">
        <x:v>claude-opus-4-8_none</x:v>
      </x:c>
      <x:c r="C278" s="17" t="str">
        <x:v>Claude Opus 4.8</x:v>
      </x:c>
      <x:c r="D278" s="17" t="str">
        <x:v>Anthropic</x:v>
      </x:c>
      <x:c r="E278" s="17" t="str">
        <x:v>United States of America</x:v>
      </x:c>
      <x:c r="F278" s="17" t="n">
        <x:v>46170</x:v>
      </x:c>
      <x:c r="G278" s="17" t="str">
        <x:v>API access</x:v>
      </x:c>
      <x:c r="H278" s="17" t="n">
        <x:v>46170</x:v>
      </x:c>
      <x:c r="I278" s="17"/>
      <x:c r="J278" s="17" t="str">
        <x:v>Unverified</x:v>
      </x:c>
      <x:c r="K278" s="17"/>
      <x:c r="L278" s="17" t="str">
        <x:v>Claude Opus 4.8 (no thinking)</x:v>
      </x:c>
      <x:c r="M278" s="17"/>
      <x:c r="N278" s="17" t="str">
        <x:v>Claude Opus 4.8</x:v>
      </x:c>
      <x:c r="O278" s="17" t="str">
        <x:v>claude-opus-4-8</x:v>
      </x:c>
      <x:c r="P278" s="17" t="n">
        <x:v>157.85</x:v>
      </x:c>
      <x:c r="Q278" s="17" t="n">
        <x:v>155.12</x:v>
      </x:c>
      <x:c r="R278" s="17" t="n">
        <x:v>160.58</x:v>
      </x:c>
      <x:c r="S278" s="17"/>
      <x:c r="T278" s="17"/>
      <x:c r="U278" s="17"/>
      <x:c r="V278" s="17"/>
      <x:c r="W278" s="17"/>
      <x:c r="X278" s="17"/>
      <x:c r="Y278" s="17"/>
      <x:c r="Z278" s="17"/>
    </x:row>
    <x:row r="279">
      <x:c r="A279" s="17" t="str">
        <x:v>Claude Sonnet 4.6</x:v>
      </x:c>
      <x:c r="B279" s="17" t="str">
        <x:v>claude-sonnet-4-6_medium</x:v>
      </x:c>
      <x:c r="C279" s="17" t="str">
        <x:v>Claude Sonnet 4.6 (medium)</x:v>
      </x:c>
      <x:c r="D279" s="17" t="str">
        <x:v>Anthropic</x:v>
      </x:c>
      <x:c r="E279" s="17" t="str">
        <x:v>United States of America</x:v>
      </x:c>
      <x:c r="F279" s="17" t="n">
        <x:v>46070</x:v>
      </x:c>
      <x:c r="G279" s="17" t="str">
        <x:v>API access</x:v>
      </x:c>
      <x:c r="H279" s="17" t="n">
        <x:v>46070</x:v>
      </x:c>
      <x:c r="I279" s="17"/>
      <x:c r="J279" s="17" t="str">
        <x:v>Likely</x:v>
      </x:c>
      <x:c r="K279" s="17"/>
      <x:c r="L279" s="17"/>
      <x:c r="M279" s="17"/>
      <x:c r="N279" s="17" t="str">
        <x:v>Claude Sonnet 4.6</x:v>
      </x:c>
      <x:c r="O279" s="17" t="str">
        <x:v>claude-sonnet-4-6</x:v>
      </x:c>
      <x:c r="P279" s="17" t="n">
        <x:v>153.18</x:v>
      </x:c>
      <x:c r="Q279" s="17" t="n">
        <x:v>149.67</x:v>
      </x:c>
      <x:c r="R279" s="17" t="n">
        <x:v>156.08</x:v>
      </x:c>
      <x:c r="S279" s="17"/>
      <x:c r="T279" s="17"/>
      <x:c r="U279" s="17"/>
      <x:c r="V279" s="17"/>
      <x:c r="W279" s="17"/>
      <x:c r="X279" s="17"/>
      <x:c r="Y279" s="17"/>
      <x:c r="Z279" s="17"/>
    </x:row>
    <x:row r="280">
      <x:c r="A280" s="17" t="str">
        <x:v>GPT-5.2 Codex</x:v>
      </x:c>
      <x:c r="B280" s="17" t="str">
        <x:v>gpt-5.2-codex</x:v>
      </x:c>
      <x:c r="C280" s="17" t="str">
        <x:v>GPT-5.2 Codex</x:v>
      </x:c>
      <x:c r="D280" s="17" t="str">
        <x:v>OpenAI</x:v>
      </x:c>
      <x:c r="E280" s="17" t="str">
        <x:v>United States of America</x:v>
      </x:c>
      <x:c r="F280" s="17" t="n">
        <x:v>46009</x:v>
      </x:c>
      <x:c r="G280" s="17" t="str">
        <x:v>API access</x:v>
      </x:c>
      <x:c r="H280" s="17" t="n">
        <x:v>46009</x:v>
      </x:c>
      <x:c r="I280" s="17"/>
      <x:c r="J280" s="17" t="str">
        <x:v>Likely</x:v>
      </x:c>
      <x:c r="K280" s="17"/>
      <x:c r="L280" s="17" t="str">
        <x:v>GPT-5.2 Codex</x:v>
      </x:c>
      <x:c r="M280" s="17"/>
      <x:c r="N280" s="17" t="str">
        <x:v>GPT-5.2 Codex</x:v>
      </x:c>
      <x:c r="O280" s="17" t="str">
        <x:v>gpt-5-2-codex</x:v>
      </x:c>
      <x:c r="P280" s="17"/>
      <x:c r="Q280" s="17"/>
      <x:c r="R280" s="17"/>
      <x:c r="S280" s="17"/>
      <x:c r="T280" s="17"/>
      <x:c r="U280" s="17"/>
      <x:c r="V280" s="17"/>
      <x:c r="W280" s="17"/>
      <x:c r="X280" s="17"/>
      <x:c r="Y280" s="17"/>
      <x:c r="Z280" s="17"/>
    </x:row>
    <x:row r="281">
      <x:c r="A281" s="17" t="str">
        <x:v>GPT-5.1-Codex</x:v>
      </x:c>
      <x:c r="B281" s="17" t="str">
        <x:v>gpt-5.1-codex</x:v>
      </x:c>
      <x:c r="C281" s="17" t="str">
        <x:v>GPT-5.1 Codex</x:v>
      </x:c>
      <x:c r="D281" s="17" t="str">
        <x:v>OpenAI</x:v>
      </x:c>
      <x:c r="E281" s="17" t="str">
        <x:v>United States of America</x:v>
      </x:c>
      <x:c r="F281" s="17" t="n">
        <x:v>45973</x:v>
      </x:c>
      <x:c r="G281" s="17" t="str">
        <x:v>API access</x:v>
      </x:c>
      <x:c r="H281" s="17" t="n">
        <x:v>45973</x:v>
      </x:c>
      <x:c r="I281" s="17"/>
      <x:c r="J281" s="17" t="str">
        <x:v>Unknown</x:v>
      </x:c>
      <x:c r="K281" s="17"/>
      <x:c r="L281" s="17" t="str">
        <x:v>GPT-5.1-codex</x:v>
      </x:c>
      <x:c r="M281" s="17"/>
      <x:c r="N281" s="17" t="str">
        <x:v>GPT-5.1-Codex</x:v>
      </x:c>
      <x:c r="O281" s="17" t="str">
        <x:v>gpt-5-1-codex</x:v>
      </x:c>
      <x:c r="P281" s="17"/>
      <x:c r="Q281" s="17"/>
      <x:c r="R281" s="17"/>
      <x:c r="S281" s="17"/>
      <x:c r="T281" s="17"/>
      <x:c r="U281" s="17"/>
      <x:c r="V281" s="17"/>
      <x:c r="W281" s="17"/>
      <x:c r="X281" s="17"/>
      <x:c r="Y281" s="17"/>
      <x:c r="Z281" s="17"/>
    </x:row>
    <x:row r="282">
      <x:c r="A282" s="17" t="str">
        <x:v>GPT-5.1-Codex-Max</x:v>
      </x:c>
      <x:c r="B282" s="17" t="str">
        <x:v>gpt-5.1-codex-max</x:v>
      </x:c>
      <x:c r="C282" s="17" t="str">
        <x:v>GPT-5.1-Codex-Max</x:v>
      </x:c>
      <x:c r="D282" s="17" t="str">
        <x:v>OpenAI</x:v>
      </x:c>
      <x:c r="E282" s="17" t="str">
        <x:v>United States of America</x:v>
      </x:c>
      <x:c r="F282" s="17" t="n">
        <x:v>45980</x:v>
      </x:c>
      <x:c r="G282" s="17" t="str">
        <x:v>API access</x:v>
      </x:c>
      <x:c r="H282" s="17" t="n">
        <x:v>45980</x:v>
      </x:c>
      <x:c r="I282" s="17"/>
      <x:c r="J282" s="17" t="str">
        <x:v>Unknown</x:v>
      </x:c>
      <x:c r="K282" s="17"/>
      <x:c r="L282" s="17" t="str">
        <x:v>GPT-5.1-Codex-Max</x:v>
      </x:c>
      <x:c r="M282" s="17"/>
      <x:c r="N282" s="17" t="str">
        <x:v>GPT-5.1-Codex-Max</x:v>
      </x:c>
      <x:c r="O282" s="17" t="str">
        <x:v>gpt-5-1-codex-max</x:v>
      </x:c>
      <x:c r="P282" s="17"/>
      <x:c r="Q282" s="17"/>
      <x:c r="R282" s="17"/>
      <x:c r="S282" s="17"/>
      <x:c r="T282" s="17"/>
      <x:c r="U282" s="17"/>
      <x:c r="V282" s="17"/>
      <x:c r="W282" s="17"/>
      <x:c r="X282" s="17"/>
      <x:c r="Y282" s="17"/>
      <x:c r="Z282" s="17"/>
    </x:row>
    <x:row r="283">
      <x:c r="A283" s="17" t="str">
        <x:v>GPT-5.5</x:v>
      </x:c>
      <x:c r="B283" s="17" t="str">
        <x:v>gpt-5.5_none</x:v>
      </x:c>
      <x:c r="C283" s="17" t="str">
        <x:v>GPT-5.5 (no thinking)</x:v>
      </x:c>
      <x:c r="D283" s="17" t="str">
        <x:v>OpenAI</x:v>
      </x:c>
      <x:c r="E283" s="17" t="str">
        <x:v>United States of America</x:v>
      </x:c>
      <x:c r="F283" s="17" t="n">
        <x:v>46135</x:v>
      </x:c>
      <x:c r="G283" s="17" t="str">
        <x:v>API access</x:v>
      </x:c>
      <x:c r="H283" s="17" t="n">
        <x:v>46135</x:v>
      </x:c>
      <x:c r="I283" s="17"/>
      <x:c r="J283" s="17" t="str">
        <x:v>Likely</x:v>
      </x:c>
      <x:c r="K283" s="17"/>
      <x:c r="L283" s="17"/>
      <x:c r="M283" s="17"/>
      <x:c r="N283" s="17" t="str">
        <x:v>GPT-5.5</x:v>
      </x:c>
      <x:c r="O283" s="17" t="str">
        <x:v>gpt-5-5</x:v>
      </x:c>
      <x:c r="P283" s="17" t="n">
        <x:v>158.33</x:v>
      </x:c>
      <x:c r="Q283" s="17" t="n">
        <x:v>156.44</x:v>
      </x:c>
      <x:c r="R283" s="17" t="n">
        <x:v>161.43</x:v>
      </x:c>
      <x:c r="S283" s="17"/>
      <x:c r="T283" s="17"/>
      <x:c r="U283" s="17"/>
      <x:c r="V283" s="17"/>
      <x:c r="W283" s="17"/>
      <x:c r="X283" s="17"/>
      <x:c r="Y283" s="17"/>
      <x:c r="Z283" s="17"/>
    </x:row>
    <x:row r="284">
      <x:c r="A284" s="17" t="str">
        <x:v>GPT-5.4</x:v>
      </x:c>
      <x:c r="B284" s="17" t="str">
        <x:v>gpt-5.4-2026-03-05_none</x:v>
      </x:c>
      <x:c r="C284" s="17" t="str">
        <x:v>GPT-5.4 (none)</x:v>
      </x:c>
      <x:c r="D284" s="17" t="str">
        <x:v>OpenAI</x:v>
      </x:c>
      <x:c r="E284" s="17" t="str">
        <x:v>United States of America</x:v>
      </x:c>
      <x:c r="F284" s="17" t="n">
        <x:v>46086</x:v>
      </x:c>
      <x:c r="G284" s="17" t="str">
        <x:v>API access</x:v>
      </x:c>
      <x:c r="H284" s="17" t="n">
        <x:v>46086</x:v>
      </x:c>
      <x:c r="I284" s="17"/>
      <x:c r="J284" s="17" t="str">
        <x:v>Likely</x:v>
      </x:c>
      <x:c r="K284" s="17"/>
      <x:c r="L284" s="17" t="str">
        <x:v>GPT-5.4 (none)</x:v>
      </x:c>
      <x:c r="M284" s="17"/>
      <x:c r="N284" s="17" t="str">
        <x:v>GPT-5.4</x:v>
      </x:c>
      <x:c r="O284" s="17" t="str">
        <x:v>gpt-5-4</x:v>
      </x:c>
      <x:c r="P284" s="17" t="n">
        <x:v>156.03</x:v>
      </x:c>
      <x:c r="Q284" s="17" t="n">
        <x:v>154.45</x:v>
      </x:c>
      <x:c r="R284" s="17" t="n">
        <x:v>158.37</x:v>
      </x:c>
      <x:c r="S284" s="17"/>
      <x:c r="T284" s="17"/>
      <x:c r="U284" s="17"/>
      <x:c r="V284" s="17"/>
      <x:c r="W284" s="17"/>
      <x:c r="X284" s="17"/>
      <x:c r="Y284" s="17"/>
      <x:c r="Z284" s="17"/>
    </x:row>
    <x:row r="285">
      <x:c r="A285" s="17" t="str">
        <x:v>GLM-5.2</x:v>
      </x:c>
      <x:c r="B285" s="17" t="str">
        <x:v>glm-5.2_high</x:v>
      </x:c>
      <x:c r="C285" s="17" t="str">
        <x:v>GLM-5.2</x:v>
      </x:c>
      <x:c r="D285" s="17" t="str">
        <x:v>Z.ai (Zhipu AI)</x:v>
      </x:c>
      <x:c r="E285" s="17" t="str">
        <x:v>China</x:v>
      </x:c>
      <x:c r="F285" s="17" t="n">
        <x:v>46189</x:v>
      </x:c>
      <x:c r="G285" s="17" t="str">
        <x:v>Open weights (unrestricted)</x:v>
      </x:c>
      <x:c r="H285" s="17" t="n">
        <x:v>46189</x:v>
      </x:c>
      <x:c r="I285" s="17"/>
      <x:c r="J285" s="17" t="str">
        <x:v>Confident</x:v>
      </x:c>
      <x:c r="K285" s="17"/>
      <x:c r="L285" s="17" t="str">
        <x:v>GLM-5.2 (high)</x:v>
      </x:c>
      <x:c r="M285" s="17"/>
      <x:c r="N285" s="17" t="str">
        <x:v>GLM-5.2</x:v>
      </x:c>
      <x:c r="O285" s="17" t="str">
        <x:v>glm-5-2</x:v>
      </x:c>
      <x:c r="P285" s="17" t="n">
        <x:v>151.6</x:v>
      </x:c>
      <x:c r="Q285" s="17" t="n">
        <x:v>149.97</x:v>
      </x:c>
      <x:c r="R285" s="17" t="n">
        <x:v>153.86</x:v>
      </x:c>
      <x:c r="S285" s="17"/>
      <x:c r="T285" s="17"/>
      <x:c r="U285" s="17"/>
      <x:c r="V285" s="17"/>
      <x:c r="W285" s="17"/>
      <x:c r="X285" s="17"/>
      <x:c r="Y285" s="17"/>
      <x:c r="Z285" s="17"/>
    </x:row>
    <x:row r="286">
      <x:c r="A286" s="17" t="str">
        <x:v>Gemma 4 26B A4B</x:v>
      </x:c>
      <x:c r="B286" s="17" t="str">
        <x:v>gemma-4-26b-a4b</x:v>
      </x:c>
      <x:c r="C286" s="17" t="str">
        <x:v>Gemma 4 26B A4B</x:v>
      </x:c>
      <x:c r="D286" s="17" t="str">
        <x:v>Google DeepMind</x:v>
      </x:c>
      <x:c r="E286" s="17" t="str">
        <x:v>United States of America</x:v>
      </x:c>
      <x:c r="F286" s="17" t="n">
        <x:v>46114</x:v>
      </x:c>
      <x:c r="G286" s="17" t="str">
        <x:v>Open weights (unrestricted)</x:v>
      </x:c>
      <x:c r="H286" s="17" t="n">
        <x:v>46114</x:v>
      </x:c>
      <x:c r="I286" s="17"/>
      <x:c r="J286" s="17" t="str">
        <x:v>Confident</x:v>
      </x:c>
      <x:c r="K286" s="17"/>
      <x:c r="L286" s="17"/>
      <x:c r="M286" s="17"/>
      <x:c r="N286" s="17" t="str">
        <x:v>Gemma 4 26B A4B</x:v>
      </x:c>
      <x:c r="O286" s="17" t="str">
        <x:v>gemma-4-26b-a4b</x:v>
      </x:c>
      <x:c r="P286" s="17"/>
      <x:c r="Q286" s="17"/>
      <x:c r="R286" s="17"/>
      <x:c r="S286" s="17"/>
      <x:c r="T286" s="17"/>
      <x:c r="U286" s="17"/>
      <x:c r="V286" s="17"/>
      <x:c r="W286" s="17"/>
      <x:c r="X286" s="17"/>
      <x:c r="Y286" s="17"/>
      <x:c r="Z286" s="17"/>
    </x:row>
    <x:row r="287">
      <x:c r="A287" s="17" t="str">
        <x:v>MiMo-V2.5-Pro</x:v>
      </x:c>
      <x:c r="B287" s="17" t="str">
        <x:v>mimo-v2.5-pro</x:v>
      </x:c>
      <x:c r="C287" s="17"/>
      <x:c r="D287" s="17" t="str">
        <x:v>Xiaomi Corp</x:v>
      </x:c>
      <x:c r="E287" s="17" t="str">
        <x:v>China</x:v>
      </x:c>
      <x:c r="F287" s="17"/>
      <x:c r="G287" s="17" t="str">
        <x:v>Open weights (unrestricted)</x:v>
      </x:c>
      <x:c r="H287" s="17" t="n">
        <x:v>46135</x:v>
      </x:c>
      <x:c r="I287" s="17" t="n">
        <x:v>6.804e+24</x:v>
      </x:c>
      <x:c r="J287" s="17" t="str">
        <x:v>Likely</x:v>
      </x:c>
      <x:c r="K287" s="17"/>
      <x:c r="L287" s="17"/>
      <x:c r="M287" s="17"/>
      <x:c r="N287" s="17" t="str">
        <x:v>MiMo-V2.5-Pro</x:v>
      </x:c>
      <x:c r="O287" s="17" t="str">
        <x:v>mimo-v2-5-pro</x:v>
      </x:c>
      <x:c r="P287" s="17"/>
      <x:c r="Q287" s="17"/>
      <x:c r="R287" s="17"/>
      <x:c r="S287" s="17"/>
      <x:c r="T287" s="17"/>
      <x:c r="U287" s="17"/>
      <x:c r="V287" s="17"/>
      <x:c r="W287" s="17"/>
      <x:c r="X287" s="17"/>
      <x:c r="Y287" s="17"/>
      <x:c r="Z287" s="17"/>
    </x:row>
    <x:row r="288">
      <x:c r="A288" s="17" t="str">
        <x:v>GPT-5</x:v>
      </x:c>
      <x:c r="B288" s="17" t="str">
        <x:v>gpt-5-2025-08-07_minimal</x:v>
      </x:c>
      <x:c r="C288" s="17" t="str">
        <x:v>GPT-5 (minimal)</x:v>
      </x:c>
      <x:c r="D288" s="17" t="str">
        <x:v>OpenAI</x:v>
      </x:c>
      <x:c r="E288" s="17" t="str">
        <x:v>United States of America</x:v>
      </x:c>
      <x:c r="F288" s="17" t="n">
        <x:v>45876</x:v>
      </x:c>
      <x:c r="G288" s="17" t="str">
        <x:v>API access</x:v>
      </x:c>
      <x:c r="H288" s="17" t="n">
        <x:v>45876</x:v>
      </x:c>
      <x:c r="I288" s="17" t="n">
        <x:v>6.6e+25</x:v>
      </x:c>
      <x:c r="J288" s="17" t="str">
        <x:v>Speculative</x:v>
      </x:c>
      <x:c r="K288" s="17" t="str">
        <x:v>OpenAI's latest flagship frontier model, benchmarked using minimal reasoning effort.</x:v>
      </x:c>
      <x:c r="L288" s="17" t="str">
        <x:v>GPT-5 (minimal)</x:v>
      </x:c>
      <x:c r="M288" s="17"/>
      <x:c r="N288" s="17" t="str">
        <x:v>GPT-5</x:v>
      </x:c>
      <x:c r="O288" s="17" t="str">
        <x:v>gpt-5</x:v>
      </x:c>
      <x:c r="P288" s="17" t="n">
        <x:v>150</x:v>
      </x:c>
      <x:c r="Q288" s="17"/>
      <x:c r="R288" s="17"/>
      <x:c r="S288" s="17"/>
      <x:c r="T288" s="17"/>
      <x:c r="U288" s="17"/>
      <x:c r="V288" s="17"/>
      <x:c r="W288" s="17"/>
      <x:c r="X288" s="17"/>
      <x:c r="Y288" s="17"/>
      <x:c r="Z288" s="17"/>
    </x:row>
    <x:row r="289">
      <x:c r="A289" s="17" t="str">
        <x:v>Gemini 3.1 Flash-Lite</x:v>
      </x:c>
      <x:c r="B289" s="17" t="str">
        <x:v>gemini-3.1-flash-lite</x:v>
      </x:c>
      <x:c r="C289" s="17"/>
      <x:c r="D289" s="17" t="str">
        <x:v>Google</x:v>
      </x:c>
      <x:c r="E289" s="17" t="str">
        <x:v>United States of America</x:v>
      </x:c>
      <x:c r="F289" s="17" t="n">
        <x:v>46084</x:v>
      </x:c>
      <x:c r="G289" s="17" t="str">
        <x:v>API access</x:v>
      </x:c>
      <x:c r="H289" s="17" t="n">
        <x:v>46084</x:v>
      </x:c>
      <x:c r="I289" s="17"/>
      <x:c r="J289" s="17" t="str">
        <x:v>Likely</x:v>
      </x:c>
      <x:c r="K289" s="17"/>
      <x:c r="L289" s="17"/>
      <x:c r="M289" s="17"/>
      <x:c r="N289" s="17" t="str">
        <x:v>Gemini 3.1 Flash-Lite</x:v>
      </x:c>
      <x:c r="O289" s="17" t="str">
        <x:v>gemini-3-1-flash-lite</x:v>
      </x:c>
      <x:c r="P289" s="17" t="n">
        <x:v>144.36</x:v>
      </x:c>
      <x:c r="Q289" s="17" t="n">
        <x:v>136.85</x:v>
      </x:c>
      <x:c r="R289" s="17" t="n">
        <x:v>146.37</x:v>
      </x:c>
      <x:c r="S289" s="17"/>
      <x:c r="T289" s="17"/>
      <x:c r="U289" s="17"/>
      <x:c r="V289" s="17"/>
      <x:c r="W289" s="17"/>
      <x:c r="X289" s="17"/>
      <x:c r="Y289" s="17"/>
      <x:c r="Z289" s="17"/>
    </x:row>
    <x:row r="290">
      <x:c r="A290" s="17" t="str">
        <x:v>Mercury 2</x:v>
      </x:c>
      <x:c r="B290" s="17" t="str">
        <x:v>mercury-2</x:v>
      </x:c>
      <x:c r="C290" s="17" t="str">
        <x:v>Mercury 2</x:v>
      </x:c>
      <x:c r="D290" s="17" t="str">
        <x:v>Inception Labs</x:v>
      </x:c>
      <x:c r="E290" s="17" t="str">
        <x:v>United States of America</x:v>
      </x:c>
      <x:c r="F290" s="17"/>
      <x:c r="G290" s="17" t="str">
        <x:v>API access</x:v>
      </x:c>
      <x:c r="H290" s="17" t="n">
        <x:v>46073</x:v>
      </x:c>
      <x:c r="I290" s="17"/>
      <x:c r="J290" s="17" t="str">
        <x:v>Unverified</x:v>
      </x:c>
      <x:c r="K290" s="17"/>
      <x:c r="L290" s="17"/>
      <x:c r="M290" s="17"/>
      <x:c r="N290" s="17" t="str">
        <x:v>Mercury 2</x:v>
      </x:c>
      <x:c r="O290" s="17" t="str">
        <x:v>mercury-2</x:v>
      </x:c>
      <x:c r="P290" s="17"/>
      <x:c r="Q290" s="17"/>
      <x:c r="R290" s="17"/>
      <x:c r="S290" s="17"/>
      <x:c r="T290" s="17"/>
      <x:c r="U290" s="17"/>
      <x:c r="V290" s="17"/>
      <x:c r="W290" s="17"/>
      <x:c r="X290" s="17"/>
      <x:c r="Y290" s="17"/>
      <x:c r="Z290" s="17"/>
    </x:row>
    <x:row r="291">
      <x:c r="A291" s="17" t="str">
        <x:v>Gemini 2.5 Pro (Jun 2025)</x:v>
      </x:c>
      <x:c r="B291" s="17" t="str">
        <x:v>gemini-2.5-pro_32K</x:v>
      </x:c>
      <x:c r="C291" s="17"/>
      <x:c r="D291" s="17" t="str">
        <x:v>Google DeepMind</x:v>
      </x:c>
      <x:c r="E291" s="17" t="str">
        <x:v>United States of America</x:v>
      </x:c>
      <x:c r="F291" s="17" t="n">
        <x:v>45825</x:v>
      </x:c>
      <x:c r="G291" s="17" t="str">
        <x:v>API access</x:v>
      </x:c>
      <x:c r="H291" s="17" t="n">
        <x:v>45813</x:v>
      </x:c>
      <x:c r="I291" s="17"/>
      <x:c r="J291" s="17" t="str">
        <x:v>Unknown</x:v>
      </x:c>
      <x:c r="K291" s="17" t="str">
        <x:v>Google’s general-purpose frontier reasoning model, evaluated with up to 32,000 reasoning tokens.</x:v>
      </x:c>
      <x:c r="L291" s="17" t="str">
        <x:v>Gemini 2.5 Pro (32k thinking)</x:v>
      </x:c>
      <x:c r="M291" s="17" t="str">
        <x:v>Gemini 2.5 Pro (Jun 2025)</x:v>
      </x:c>
      <x:c r="N291" s="17" t="str">
        <x:v>Gemini 2.5 Pro (Jun 2025)</x:v>
      </x:c>
      <x:c r="O291" s="17" t="str">
        <x:v>gemini-2-5-pro-jun-2025</x:v>
      </x:c>
      <x:c r="P291" s="17" t="n">
        <x:v>146.08</x:v>
      </x:c>
      <x:c r="Q291" s="17" t="n">
        <x:v>144.33</x:v>
      </x:c>
      <x:c r="R291" s="17" t="n">
        <x:v>147.72</x:v>
      </x:c>
      <x:c r="S291" s="17"/>
      <x:c r="T291" s="17"/>
      <x:c r="U291" s="17"/>
      <x:c r="V291" s="17"/>
      <x:c r="W291" s="17"/>
      <x:c r="X291" s="17"/>
      <x:c r="Y291" s="17"/>
      <x:c r="Z291" s="17"/>
    </x:row>
    <x:row r="292">
      <x:c r="A292" s="17" t="str">
        <x:v>MiMo-V2-Flash</x:v>
      </x:c>
      <x:c r="B292" s="17" t="str">
        <x:v>mimo-v2-flash</x:v>
      </x:c>
      <x:c r="C292" s="17"/>
      <x:c r="D292" s="17" t="str">
        <x:v>Xiaomi Corp</x:v>
      </x:c>
      <x:c r="E292" s="17" t="str">
        <x:v>China</x:v>
      </x:c>
      <x:c r="F292" s="17"/>
      <x:c r="G292" s="17" t="str">
        <x:v>Open weights (unrestricted)</x:v>
      </x:c>
      <x:c r="H292" s="17" t="n">
        <x:v>46007</x:v>
      </x:c>
      <x:c r="I292" s="17" t="n">
        <x:v>2.43e+24</x:v>
      </x:c>
      <x:c r="J292" s="17" t="str">
        <x:v>Likely</x:v>
      </x:c>
      <x:c r="K292" s="17"/>
      <x:c r="L292" s="17"/>
      <x:c r="M292" s="17"/>
      <x:c r="N292" s="17" t="str">
        <x:v>MiMo-V2-Flash</x:v>
      </x:c>
      <x:c r="O292" s="17" t="str">
        <x:v>mimo-v2-flash</x:v>
      </x:c>
      <x:c r="P292" s="17"/>
      <x:c r="Q292" s="17"/>
      <x:c r="R292" s="17"/>
      <x:c r="S292" s="17"/>
      <x:c r="T292" s="17"/>
      <x:c r="U292" s="17"/>
      <x:c r="V292" s="17"/>
      <x:c r="W292" s="17"/>
      <x:c r="X292" s="17"/>
      <x:c r="Y292" s="17"/>
      <x:c r="Z292" s="17"/>
    </x:row>
    <x:row r="293">
      <x:c r="A293" s="17" t="str">
        <x:v>DeepSeek-V4-Flash</x:v>
      </x:c>
      <x:c r="B293" s="17" t="str">
        <x:v>deepseek-v4-flash_high</x:v>
      </x:c>
      <x:c r="C293" s="17" t="str">
        <x:v>DeepSeek v4 Flash (high)</x:v>
      </x:c>
      <x:c r="D293" s="17" t="str">
        <x:v>DeepSeek</x:v>
      </x:c>
      <x:c r="E293" s="17" t="str">
        <x:v>China</x:v>
      </x:c>
      <x:c r="F293" s="17" t="n">
        <x:v>46136</x:v>
      </x:c>
      <x:c r="G293" s="17" t="str">
        <x:v>Open weights (unrestricted)</x:v>
      </x:c>
      <x:c r="H293" s="17" t="n">
        <x:v>46136</x:v>
      </x:c>
      <x:c r="I293" s="17" t="n">
        <x:v>2.496e+24</x:v>
      </x:c>
      <x:c r="J293" s="17" t="str">
        <x:v>Likely</x:v>
      </x:c>
      <x:c r="K293" s="17"/>
      <x:c r="L293" s="17" t="str">
        <x:v>DeepSeek v4 (high)</x:v>
      </x:c>
      <x:c r="M293" s="17"/>
      <x:c r="N293" s="17" t="str">
        <x:v>DeepSeek-V4-Flash</x:v>
      </x:c>
      <x:c r="O293" s="17" t="str">
        <x:v>deepseek-v4-flash</x:v>
      </x:c>
      <x:c r="P293" s="17"/>
      <x:c r="Q293" s="17"/>
      <x:c r="R293" s="17"/>
      <x:c r="S293" s="17"/>
      <x:c r="T293" s="17"/>
      <x:c r="U293" s="17"/>
      <x:c r="V293" s="17"/>
      <x:c r="W293" s="17"/>
      <x:c r="X293" s="17"/>
      <x:c r="Y293" s="17"/>
      <x:c r="Z293" s="17"/>
    </x:row>
    <x:row r="294">
      <x:c r="A294" s="17" t="str">
        <x:v>MiniMax-M2.1</x:v>
      </x:c>
      <x:c r="B294" s="17" t="str">
        <x:v>MiniMax-M2.1</x:v>
      </x:c>
      <x:c r="C294" s="17"/>
      <x:c r="D294" s="17" t="str">
        <x:v>MiniMax</x:v>
      </x:c>
      <x:c r="E294" s="17" t="str">
        <x:v>China</x:v>
      </x:c>
      <x:c r="F294" s="17" t="n">
        <x:v>46014</x:v>
      </x:c>
      <x:c r="G294" s="17" t="str">
        <x:v>Open weights (restricted use)</x:v>
      </x:c>
      <x:c r="H294" s="17" t="n">
        <x:v>46014</x:v>
      </x:c>
      <x:c r="I294" s="17"/>
      <x:c r="J294" s="17" t="str">
        <x:v>Confident</x:v>
      </x:c>
      <x:c r="K294" s="17"/>
      <x:c r="L294" s="17"/>
      <x:c r="M294" s="17"/>
      <x:c r="N294" s="17" t="str">
        <x:v>MiniMax-M2.1</x:v>
      </x:c>
      <x:c r="O294" s="17" t="str">
        <x:v>minimax-m2-1</x:v>
      </x:c>
      <x:c r="P294" s="17"/>
      <x:c r="Q294" s="17"/>
      <x:c r="R294" s="17"/>
      <x:c r="S294" s="17"/>
      <x:c r="T294" s="17"/>
      <x:c r="U294" s="17"/>
      <x:c r="V294" s="17"/>
      <x:c r="W294" s="17"/>
      <x:c r="X294" s="17"/>
      <x:c r="Y294" s="17"/>
      <x:c r="Z294" s="17"/>
    </x:row>
    <x:row r="295">
      <x:c r="A295" s="17" t="str">
        <x:v>MiniMax-M2.7</x:v>
      </x:c>
      <x:c r="B295" s="17" t="str">
        <x:v>MiniMax-M2.7</x:v>
      </x:c>
      <x:c r="C295" s="17"/>
      <x:c r="D295" s="17" t="str">
        <x:v>MiniMax</x:v>
      </x:c>
      <x:c r="E295" s="17" t="str">
        <x:v>China</x:v>
      </x:c>
      <x:c r="F295" s="17" t="n">
        <x:v>46099</x:v>
      </x:c>
      <x:c r="G295" s="17" t="str">
        <x:v>Open weights (non-commercial)</x:v>
      </x:c>
      <x:c r="H295" s="17" t="n">
        <x:v>46099</x:v>
      </x:c>
      <x:c r="I295" s="17"/>
      <x:c r="J295" s="17" t="str">
        <x:v>Unverified</x:v>
      </x:c>
      <x:c r="K295" s="17"/>
      <x:c r="L295" s="17"/>
      <x:c r="M295" s="17"/>
      <x:c r="N295" s="17" t="str">
        <x:v>MiniMax-M2.7</x:v>
      </x:c>
      <x:c r="O295" s="17" t="str">
        <x:v>minimax-m2-7</x:v>
      </x:c>
      <x:c r="P295" s="17" t="n">
        <x:v>145.61</x:v>
      </x:c>
      <x:c r="Q295" s="17" t="n">
        <x:v>138.06</x:v>
      </x:c>
      <x:c r="R295" s="17" t="n">
        <x:v>147.75</x:v>
      </x:c>
      <x:c r="S295" s="17"/>
      <x:c r="T295" s="17"/>
      <x:c r="U295" s="17"/>
      <x:c r="V295" s="17"/>
      <x:c r="W295" s="17"/>
      <x:c r="X295" s="17"/>
      <x:c r="Y295" s="17"/>
      <x:c r="Z295" s="17"/>
    </x:row>
    <x:row r="296">
      <x:c r="A296" s="17" t="str">
        <x:v>Kimi K2 Thinking</x:v>
      </x:c>
      <x:c r="B296" s="17" t="str">
        <x:v>kimi-k2-thinking</x:v>
      </x:c>
      <x:c r="C296" s="17" t="str">
        <x:v>Kimi K2 Thinking</x:v>
      </x:c>
      <x:c r="D296" s="17" t="str">
        <x:v>Moonshot</x:v>
      </x:c>
      <x:c r="E296" s="17" t="str">
        <x:v>China</x:v>
      </x:c>
      <x:c r="F296" s="17" t="n">
        <x:v>45967</x:v>
      </x:c>
      <x:c r="G296" s="17" t="str">
        <x:v>Open weights (restricted use)</x:v>
      </x:c>
      <x:c r="H296" s="17" t="n">
        <x:v>45967</x:v>
      </x:c>
      <x:c r="I296" s="17" t="n">
        <x:v>4.1999999999999997e+24</x:v>
      </x:c>
      <x:c r="J296" s="17" t="str">
        <x:v>Likely</x:v>
      </x:c>
      <x:c r="K296" s="17"/>
      <x:c r="L296" s="17"/>
      <x:c r="M296" s="17"/>
      <x:c r="N296" s="17" t="str">
        <x:v>Kimi K2 Thinking</x:v>
      </x:c>
      <x:c r="O296" s="17" t="str">
        <x:v>kimi-k2-thinking</x:v>
      </x:c>
      <x:c r="P296" s="17" t="n">
        <x:v>146.01</x:v>
      </x:c>
      <x:c r="Q296" s="17" t="n">
        <x:v>143.68</x:v>
      </x:c>
      <x:c r="R296" s="17" t="n">
        <x:v>147.44</x:v>
      </x:c>
      <x:c r="S296" s="17"/>
      <x:c r="T296" s="17"/>
      <x:c r="U296" s="17"/>
      <x:c r="V296" s="17"/>
      <x:c r="W296" s="17"/>
      <x:c r="X296" s="17"/>
      <x:c r="Y296" s="17"/>
      <x:c r="Z296" s="17"/>
    </x:row>
    <x:row r="297">
      <x:c r="A297" s="17"/>
      <x:c r="B297" s="17" t="str">
        <x:v>grok-code-fast-1</x:v>
      </x:c>
      <x:c r="C297" s="17"/>
      <x:c r="D297" s="17"/>
      <x:c r="E297" s="17"/>
      <x:c r="F297" s="17" t="n">
        <x:v>45897</x:v>
      </x:c>
      <x:c r="G297" s="17"/>
      <x:c r="H297" s="17"/>
      <x:c r="I297" s="17"/>
      <x:c r="J297" s="17" t="str">
        <x:v>Unverified</x:v>
      </x:c>
      <x:c r="K297" s="17"/>
      <x:c r="L297" s="17"/>
      <x:c r="M297" s="17"/>
      <x:c r="N297" s="17"/>
      <x:c r="O297" s="17" t="str">
        <x:v>grok-code-fast-1</x:v>
      </x:c>
      <x:c r="P297" s="17"/>
      <x:c r="Q297" s="17"/>
      <x:c r="R297" s="17"/>
      <x:c r="S297" s="17"/>
      <x:c r="T297" s="17"/>
      <x:c r="U297" s="17"/>
      <x:c r="V297" s="17"/>
      <x:c r="W297" s="17"/>
      <x:c r="X297" s="17"/>
      <x:c r="Y297" s="17"/>
      <x:c r="Z297" s="17"/>
    </x:row>
    <x:row r="298">
      <x:c r="A298" s="17" t="str">
        <x:v>gpt-oss-20b</x:v>
      </x:c>
      <x:c r="B298" s="17" t="str">
        <x:v>gpt-oss-20b</x:v>
      </x:c>
      <x:c r="C298" s="17"/>
      <x:c r="D298" s="17" t="str">
        <x:v>OpenAI</x:v>
      </x:c>
      <x:c r="E298" s="17" t="str">
        <x:v>United States of America</x:v>
      </x:c>
      <x:c r="F298" s="17" t="n">
        <x:v>45874</x:v>
      </x:c>
      <x:c r="G298" s="17" t="str">
        <x:v>Open weights (unrestricted)</x:v>
      </x:c>
      <x:c r="H298" s="17" t="n">
        <x:v>45874</x:v>
      </x:c>
      <x:c r="I298" s="17" t="n">
        <x:v>5.49e+23</x:v>
      </x:c>
      <x:c r="J298" s="17" t="str">
        <x:v>Confident</x:v>
      </x:c>
      <x:c r="K298" s="17" t="str">
        <x:v>The smaller one of OpenAI's two latest open source language models.</x:v>
      </x:c>
      <x:c r="L298" s="17"/>
      <x:c r="M298" s="17"/>
      <x:c r="N298" s="17" t="str">
        <x:v>gpt-oss-20b</x:v>
      </x:c>
      <x:c r="O298" s="17" t="str">
        <x:v>gpt-oss-20b</x:v>
      </x:c>
      <x:c r="P298" s="17"/>
      <x:c r="Q298" s="17"/>
      <x:c r="R298" s="17"/>
      <x:c r="S298" s="17"/>
      <x:c r="T298" s="17"/>
      <x:c r="U298" s="17"/>
      <x:c r="V298" s="17"/>
      <x:c r="W298" s="17"/>
      <x:c r="X298" s="17"/>
      <x:c r="Y298" s="17"/>
      <x:c r="Z298" s="17"/>
    </x:row>
    <x:row r="299">
      <x:c r="A299" s="17" t="str">
        <x:v>DeepSeek-V4-Pro</x:v>
      </x:c>
      <x:c r="B299" s="17" t="str">
        <x:v>deepseek-v4-pro_none</x:v>
      </x:c>
      <x:c r="C299" s="17" t="str">
        <x:v>DeepSeek v4 Pro (unknown thinking)</x:v>
      </x:c>
      <x:c r="D299" s="17" t="str">
        <x:v>DeepSeek</x:v>
      </x:c>
      <x:c r="E299" s="17" t="str">
        <x:v>China</x:v>
      </x:c>
      <x:c r="F299" s="17" t="n">
        <x:v>46136</x:v>
      </x:c>
      <x:c r="G299" s="17" t="str">
        <x:v>Open weights (unrestricted)</x:v>
      </x:c>
      <x:c r="H299" s="17" t="n">
        <x:v>46136</x:v>
      </x:c>
      <x:c r="I299" s="17" t="n">
        <x:v>9.702e+24</x:v>
      </x:c>
      <x:c r="J299" s="17" t="str">
        <x:v>Likely</x:v>
      </x:c>
      <x:c r="K299" s="17"/>
      <x:c r="L299" s="17" t="str">
        <x:v>DeepSeek v4 (no thinking)</x:v>
      </x:c>
      <x:c r="M299" s="17"/>
      <x:c r="N299" s="17" t="str">
        <x:v>DeepSeek-V4-Pro</x:v>
      </x:c>
      <x:c r="O299" s="17" t="str">
        <x:v>deepseek-v4-pro</x:v>
      </x:c>
      <x:c r="P299" s="17" t="n">
        <x:v>149.74</x:v>
      </x:c>
      <x:c r="Q299" s="17" t="n">
        <x:v>147.87</x:v>
      </x:c>
      <x:c r="R299" s="17" t="n">
        <x:v>152.06</x:v>
      </x:c>
      <x:c r="S299" s="17"/>
      <x:c r="T299" s="17"/>
      <x:c r="U299" s="17"/>
      <x:c r="V299" s="17"/>
      <x:c r="W299" s="17"/>
      <x:c r="X299" s="17"/>
      <x:c r="Y299" s="17"/>
      <x:c r="Z299" s="17"/>
    </x:row>
    <x:row r="300">
      <x:c r="A300" s="17" t="str">
        <x:v>MiMo-V2.5</x:v>
      </x:c>
      <x:c r="B300" s="17" t="str">
        <x:v>mimo-v2.5</x:v>
      </x:c>
      <x:c r="C300" s="17"/>
      <x:c r="D300" s="17" t="str">
        <x:v>Xiaomi Corp</x:v>
      </x:c>
      <x:c r="E300" s="17" t="str">
        <x:v>China</x:v>
      </x:c>
      <x:c r="F300" s="17"/>
      <x:c r="G300" s="17" t="str">
        <x:v>Open weights (unrestricted)</x:v>
      </x:c>
      <x:c r="H300" s="17" t="n">
        <x:v>46135</x:v>
      </x:c>
      <x:c r="I300" s="17" t="n">
        <x:v>4.32e+24</x:v>
      </x:c>
      <x:c r="J300" s="17" t="str">
        <x:v>Unverified</x:v>
      </x:c>
      <x:c r="K300" s="17"/>
      <x:c r="L300" s="17"/>
      <x:c r="M300" s="17"/>
      <x:c r="N300" s="17" t="str">
        <x:v>MiMo-V2.5</x:v>
      </x:c>
      <x:c r="O300" s="17" t="str">
        <x:v>mimo-v2-5</x:v>
      </x:c>
      <x:c r="P300" s="17"/>
      <x:c r="Q300" s="17"/>
      <x:c r="R300" s="17"/>
      <x:c r="S300" s="17"/>
      <x:c r="T300" s="17"/>
      <x:c r="U300" s="17"/>
      <x:c r="V300" s="17"/>
      <x:c r="W300" s="17"/>
      <x:c r="X300" s="17"/>
      <x:c r="Y300" s="17"/>
      <x:c r="Z300" s="17"/>
    </x:row>
    <x:row r="301">
      <x:c r="A301" s="17"/>
      <x:c r="B301" s="17" t="str">
        <x:v>qwen3-coder-plus</x:v>
      </x:c>
      <x:c r="C301" s="17"/>
      <x:c r="D301" s="17"/>
      <x:c r="E301" s="17"/>
      <x:c r="F301" s="17" t="n">
        <x:v>45923</x:v>
      </x:c>
      <x:c r="G301" s="17"/>
      <x:c r="H301" s="17"/>
      <x:c r="I301" s="17"/>
      <x:c r="J301" s="17" t="str">
        <x:v>Unverified</x:v>
      </x:c>
      <x:c r="K301" s="17"/>
      <x:c r="L301" s="17"/>
      <x:c r="M301" s="17"/>
      <x:c r="N301" s="17"/>
      <x:c r="O301" s="17" t="str">
        <x:v>qwen3-coder-plus</x:v>
      </x:c>
      <x:c r="P301" s="17"/>
      <x:c r="Q301" s="17"/>
      <x:c r="R301" s="17"/>
      <x:c r="S301" s="17"/>
      <x:c r="T301" s="17"/>
      <x:c r="U301" s="17"/>
      <x:c r="V301" s="17"/>
      <x:c r="W301" s="17"/>
      <x:c r="X301" s="17"/>
      <x:c r="Y301" s="17"/>
      <x:c r="Z301" s="17"/>
    </x:row>
    <x:row r="302">
      <x:c r="A302" s="17" t="str">
        <x:v>GLM-4.6</x:v>
      </x:c>
      <x:c r="B302" s="17" t="str">
        <x:v>glm-4.6</x:v>
      </x:c>
      <x:c r="C302" s="17" t="str">
        <x:v>GLM-4.6</x:v>
      </x:c>
      <x:c r="D302" s="17" t="str">
        <x:v>Z.ai (Zhipu AI),Tsinghua University</x:v>
      </x:c>
      <x:c r="E302" s="17" t="str">
        <x:v>China</x:v>
      </x:c>
      <x:c r="F302" s="17" t="n">
        <x:v>45930</x:v>
      </x:c>
      <x:c r="G302" s="17" t="str">
        <x:v>Open weights (unrestricted)</x:v>
      </x:c>
      <x:c r="H302" s="17" t="n">
        <x:v>45930</x:v>
      </x:c>
      <x:c r="I302" s="17" t="n">
        <x:v>4.42e+24</x:v>
      </x:c>
      <x:c r="J302" s="17" t="str">
        <x:v>Likely</x:v>
      </x:c>
      <x:c r="K302" s="17"/>
      <x:c r="L302" s="17"/>
      <x:c r="M302" s="17"/>
      <x:c r="N302" s="17" t="str">
        <x:v>GLM-4.6</x:v>
      </x:c>
      <x:c r="O302" s="17" t="str">
        <x:v>glm-4-6</x:v>
      </x:c>
      <x:c r="P302" s="17" t="n">
        <x:v>140.95</x:v>
      </x:c>
      <x:c r="Q302" s="17" t="n">
        <x:v>136.28</x:v>
      </x:c>
      <x:c r="R302" s="17" t="n">
        <x:v>142.51</x:v>
      </x:c>
      <x:c r="S302" s="17"/>
      <x:c r="T302" s="17"/>
      <x:c r="U302" s="17"/>
      <x:c r="V302" s="17"/>
      <x:c r="W302" s="17"/>
      <x:c r="X302" s="17"/>
      <x:c r="Y302" s="17"/>
      <x:c r="Z302" s="17"/>
    </x:row>
    <x:row r="303">
      <x:c r="A303" s="17" t="str">
        <x:v>Gemini 2.5 Flash-Lite</x:v>
      </x:c>
      <x:c r="B303" s="17" t="str">
        <x:v>gemini-2.5-flash-lite-preview-06-17-thinking</x:v>
      </x:c>
      <x:c r="C303" s="17" t="str">
        <x:v>gemini-2.5-flash-lite-preview-06-17 (Default thinking length)</x:v>
      </x:c>
      <x:c r="D303" s="17" t="str">
        <x:v>Google DeepMind</x:v>
      </x:c>
      <x:c r="E303" s="17" t="str">
        <x:v>United States of America</x:v>
      </x:c>
      <x:c r="F303" s="17" t="n">
        <x:v>45825</x:v>
      </x:c>
      <x:c r="G303" s="17" t="str">
        <x:v>API access</x:v>
      </x:c>
      <x:c r="H303" s="17" t="n">
        <x:v>45823</x:v>
      </x:c>
      <x:c r="I303" s="17"/>
      <x:c r="J303" s="17" t="str">
        <x:v>Unknown</x:v>
      </x:c>
      <x:c r="K303" s="17" t="str">
        <x:v>A June 2025 preview of Gemini 2.5 Flash Lite.</x:v>
      </x:c>
      <x:c r="L303" s="17" t="str">
        <x:v>Gemini 2.5 Flash-Lite (Jun 2025)</x:v>
      </x:c>
      <x:c r="M303" s="17" t="str">
        <x:v>Gemini 2.5 Flash-Lite (Jun 2025)</x:v>
      </x:c>
      <x:c r="N303" s="17" t="str">
        <x:v>Gemini 2.5 Flash-Lite (Jun 2025)</x:v>
      </x:c>
      <x:c r="O303" s="17" t="str">
        <x:v>gemini-2-5-flash-lite-jun-2025</x:v>
      </x:c>
      <x:c r="P303" s="17"/>
      <x:c r="Q303" s="17"/>
      <x:c r="R303" s="17"/>
      <x:c r="S303" s="17"/>
      <x:c r="T303" s="17"/>
      <x:c r="U303" s="17"/>
      <x:c r="V303" s="17"/>
      <x:c r="W303" s="17"/>
      <x:c r="X303" s="17"/>
      <x:c r="Y303" s="17"/>
      <x:c r="Z303" s="17"/>
    </x:row>
    <x:row r="304">
      <x:c r="A304" s="17" t="str">
        <x:v>DeepSeek-V4-Flash</x:v>
      </x:c>
      <x:c r="B304" s="17" t="str">
        <x:v>deepseek-v4-flash_none</x:v>
      </x:c>
      <x:c r="C304" s="17" t="str">
        <x:v>DeepSeek v4 Flash (high)</x:v>
      </x:c>
      <x:c r="D304" s="17" t="str">
        <x:v>DeepSeek</x:v>
      </x:c>
      <x:c r="E304" s="17" t="str">
        <x:v>China</x:v>
      </x:c>
      <x:c r="F304" s="17" t="n">
        <x:v>46136</x:v>
      </x:c>
      <x:c r="G304" s="17" t="str">
        <x:v>Open weights (unrestricted)</x:v>
      </x:c>
      <x:c r="H304" s="17" t="n">
        <x:v>46136</x:v>
      </x:c>
      <x:c r="I304" s="17" t="n">
        <x:v>2.496e+24</x:v>
      </x:c>
      <x:c r="J304" s="17" t="str">
        <x:v>Likely</x:v>
      </x:c>
      <x:c r="K304" s="17"/>
      <x:c r="L304" s="17" t="str">
        <x:v>DeepSeek v4 (no thinking)</x:v>
      </x:c>
      <x:c r="M304" s="17"/>
      <x:c r="N304" s="17" t="str">
        <x:v>DeepSeek-V4-Flash</x:v>
      </x:c>
      <x:c r="O304" s="17" t="str">
        <x:v>deepseek-v4-flash</x:v>
      </x:c>
      <x:c r="P304" s="17"/>
      <x:c r="Q304" s="17"/>
      <x:c r="R304" s="17"/>
      <x:c r="S304" s="17"/>
      <x:c r="T304" s="17"/>
      <x:c r="U304" s="17"/>
      <x:c r="V304" s="17"/>
      <x:c r="W304" s="17"/>
      <x:c r="X304" s="17"/>
      <x:c r="Y304" s="17"/>
      <x:c r="Z304" s="17"/>
    </x:row>
    <x:row r="305">
      <x:c r="A305" s="17" t="str">
        <x:v>Kimi K2</x:v>
      </x:c>
      <x:c r="B305" s="17" t="str">
        <x:v>moonshotai/kimi-k2-0905</x:v>
      </x:c>
      <x:c r="C305" s="17" t="str">
        <x:v>Kimi K2 0905 (Novita)</x:v>
      </x:c>
      <x:c r="D305" s="17" t="str">
        <x:v>Moonshot</x:v>
      </x:c>
      <x:c r="E305" s="17" t="str">
        <x:v>China</x:v>
      </x:c>
      <x:c r="F305" s="17" t="n">
        <x:v>45905</x:v>
      </x:c>
      <x:c r="G305" s="17" t="str">
        <x:v>Open weights (restricted use)</x:v>
      </x:c>
      <x:c r="H305" s="17" t="n">
        <x:v>45849</x:v>
      </x:c>
      <x:c r="I305" s="17" t="n">
        <x:v>2.976e+24</x:v>
      </x:c>
      <x:c r="J305" s="17" t="str">
        <x:v>Confident</x:v>
      </x:c>
      <x:c r="K305" s="17" t="str">
        <x:v>A July 2025 preview version of Kimi K2 turbo, an updated version of Kimi K2.</x:v>
      </x:c>
      <x:c r="L305" s="17"/>
      <x:c r="M305" s="17" t="str">
        <x:v>Kimi K2 (Sep 2025)</x:v>
      </x:c>
      <x:c r="N305" s="17" t="str">
        <x:v>Kimi K2 (Sep 2025)</x:v>
      </x:c>
      <x:c r="O305" s="17" t="str">
        <x:v>kimi-k2-sep-2025</x:v>
      </x:c>
      <x:c r="P305" s="17" t="n">
        <x:v>140.98</x:v>
      </x:c>
      <x:c r="Q305" s="17" t="n">
        <x:v>138.39</x:v>
      </x:c>
      <x:c r="R305" s="17" t="n">
        <x:v>142.27</x:v>
      </x:c>
      <x:c r="S305" s="17"/>
      <x:c r="T305" s="17"/>
      <x:c r="U305" s="17"/>
      <x:c r="V305" s="17"/>
      <x:c r="W305" s="17"/>
      <x:c r="X305" s="17"/>
      <x:c r="Y305" s="17"/>
      <x:c r="Z305" s="17"/>
    </x:row>
    <x:row r="306">
      <x:c r="A306" s="17"/>
      <x:c r="B306" s="17" t="str">
        <x:v>mistral-medium-2508</x:v>
      </x:c>
      <x:c r="C306" s="17"/>
      <x:c r="D306" s="17"/>
      <x:c r="E306" s="17"/>
      <x:c r="F306" s="17" t="n">
        <x:v>45881</x:v>
      </x:c>
      <x:c r="G306" s="17"/>
      <x:c r="H306" s="17"/>
      <x:c r="I306" s="17"/>
      <x:c r="J306" s="17" t="str">
        <x:v>Unverified</x:v>
      </x:c>
      <x:c r="K306" s="17"/>
      <x:c r="L306" s="17"/>
      <x:c r="M306" s="17"/>
      <x:c r="N306" s="17"/>
      <x:c r="O306" s="17" t="str">
        <x:v>mistral-medium-2508</x:v>
      </x:c>
      <x:c r="P306" s="17"/>
      <x:c r="Q306" s="17"/>
      <x:c r="R306" s="17"/>
      <x:c r="S306" s="17"/>
      <x:c r="T306" s="17"/>
      <x:c r="U306" s="17"/>
      <x:c r="V306" s="17"/>
      <x:c r="W306" s="17"/>
      <x:c r="X306" s="17"/>
      <x:c r="Y306" s="17"/>
      <x:c r="Z306" s="17"/>
    </x:row>
    <x:row r="307">
      <x:c r="A307" s="17" t="str">
        <x:v>Codestral</x:v>
      </x:c>
      <x:c r="B307" s="17" t="str">
        <x:v>codestral-2508</x:v>
      </x:c>
      <x:c r="C307" s="17"/>
      <x:c r="D307" s="17" t="str">
        <x:v>Mistral AI</x:v>
      </x:c>
      <x:c r="E307" s="17" t="str">
        <x:v>France</x:v>
      </x:c>
      <x:c r="F307" s="17" t="n">
        <x:v>45868</x:v>
      </x:c>
      <x:c r="G307" s="17" t="str">
        <x:v>Open weights (non-commercial)</x:v>
      </x:c>
      <x:c r="H307" s="17" t="n">
        <x:v>45441</x:v>
      </x:c>
      <x:c r="I307" s="17"/>
      <x:c r="J307" s="17" t="str">
        <x:v>Confident</x:v>
      </x:c>
      <x:c r="K307" s="17" t="str">
        <x:v>A January 2025 version of a 2024 coding-optimized model from Mistral.</x:v>
      </x:c>
      <x:c r="L307" s="17"/>
      <x:c r="M307" s="17"/>
      <x:c r="N307" s="17" t="str">
        <x:v>Codestral</x:v>
      </x:c>
      <x:c r="O307" s="17" t="str">
        <x:v>codestral</x:v>
      </x:c>
      <x:c r="P307" s="17"/>
      <x:c r="Q307" s="17"/>
      <x:c r="R307" s="17"/>
      <x:c r="S307" s="17"/>
      <x:c r="T307" s="17"/>
      <x:c r="U307" s="17"/>
      <x:c r="V307" s="17"/>
      <x:c r="W307" s="17"/>
      <x:c r="X307" s="17"/>
      <x:c r="Y307" s="17"/>
      <x:c r="Z307" s="17"/>
    </x:row>
    <x:row r="308">
      <x:c r="A308" s="17"/>
      <x:c r="B308" s="17" t="str">
        <x:v>claude-mythos-preview-early</x:v>
      </x:c>
      <x:c r="C308" s="17"/>
      <x:c r="D308" s="17"/>
      <x:c r="E308" s="17"/>
      <x:c r="F308" s="17"/>
      <x:c r="G308" s="17"/>
      <x:c r="H308" s="17"/>
      <x:c r="I308" s="17"/>
      <x:c r="J308" s="17" t="str">
        <x:v>Unverified</x:v>
      </x:c>
      <x:c r="K308" s="17"/>
      <x:c r="L308" s="17"/>
      <x:c r="M308" s="17"/>
      <x:c r="N308" s="17"/>
      <x:c r="O308" s="17" t="str">
        <x:v>claude-mythos-preview-early</x:v>
      </x:c>
      <x:c r="P308" s="17"/>
      <x:c r="Q308" s="17"/>
      <x:c r="R308" s="17"/>
      <x:c r="S308" s="17"/>
      <x:c r="T308" s="17"/>
      <x:c r="U308" s="17"/>
      <x:c r="V308" s="17"/>
      <x:c r="W308" s="17"/>
      <x:c r="X308" s="17"/>
      <x:c r="Y308" s="17"/>
      <x:c r="Z308" s="17"/>
    </x:row>
    <x:row r="309">
      <x:c r="A309" s="17" t="str">
        <x:v>GPT-5.4 Pro</x:v>
      </x:c>
      <x:c r="B309" s="17" t="str">
        <x:v>gpt-5.4-pro-2026-03-05_unknown</x:v>
      </x:c>
      <x:c r="C309" s="17" t="str">
        <x:v>GPT-5.4 Pro</x:v>
      </x:c>
      <x:c r="D309" s="17" t="str">
        <x:v>OpenAI</x:v>
      </x:c>
      <x:c r="E309" s="17" t="str">
        <x:v>United States of America</x:v>
      </x:c>
      <x:c r="F309" s="17" t="n">
        <x:v>46086</x:v>
      </x:c>
      <x:c r="G309" s="17" t="str">
        <x:v>API access</x:v>
      </x:c>
      <x:c r="H309" s="17" t="n">
        <x:v>46086</x:v>
      </x:c>
      <x:c r="I309" s="17"/>
      <x:c r="J309" s="17" t="str">
        <x:v>Likely</x:v>
      </x:c>
      <x:c r="K309" s="17"/>
      <x:c r="L309" s="17" t="str">
        <x:v>GPT-5.4 Pro</x:v>
      </x:c>
      <x:c r="M309" s="17"/>
      <x:c r="N309" s="17" t="str">
        <x:v>GPT-5.4 Pro</x:v>
      </x:c>
      <x:c r="O309" s="17" t="str">
        <x:v>gpt-5-4-pro</x:v>
      </x:c>
      <x:c r="P309" s="17" t="n">
        <x:v>157.83</x:v>
      </x:c>
      <x:c r="Q309" s="17" t="n">
        <x:v>155.96</x:v>
      </x:c>
      <x:c r="R309" s="17" t="n">
        <x:v>160.88</x:v>
      </x:c>
      <x:c r="S309" s="17"/>
      <x:c r="T309" s="17"/>
      <x:c r="U309" s="17"/>
      <x:c r="V309" s="17"/>
      <x:c r="W309" s="17"/>
      <x:c r="X309" s="17"/>
      <x:c r="Y309" s="17"/>
      <x:c r="Z309" s="17"/>
    </x:row>
    <x:row r="310">
      <x:c r="A310" s="17" t="str">
        <x:v>GPT-5 Pro</x:v>
      </x:c>
      <x:c r="B310" s="17" t="str">
        <x:v>gpt-5-pro-2025-10-06_unknown</x:v>
      </x:c>
      <x:c r="C310" s="17" t="str">
        <x:v>GPT-5 Pro</x:v>
      </x:c>
      <x:c r="D310" s="17" t="str">
        <x:v>OpenAI</x:v>
      </x:c>
      <x:c r="E310" s="17" t="str">
        <x:v>United States of America</x:v>
      </x:c>
      <x:c r="F310" s="17" t="n">
        <x:v>45937</x:v>
      </x:c>
      <x:c r="G310" s="17" t="str">
        <x:v>API access</x:v>
      </x:c>
      <x:c r="H310" s="17" t="n">
        <x:v>45937</x:v>
      </x:c>
      <x:c r="I310" s="17"/>
      <x:c r="J310" s="17" t="str">
        <x:v>Unknown</x:v>
      </x:c>
      <x:c r="K310" s="17"/>
      <x:c r="L310" s="17" t="str">
        <x:v>GPT-5 Pro (unknown thinking)</x:v>
      </x:c>
      <x:c r="M310" s="17"/>
      <x:c r="N310" s="17" t="str">
        <x:v>GPT-5 Pro</x:v>
      </x:c>
      <x:c r="O310" s="17" t="str">
        <x:v>gpt-5-pro</x:v>
      </x:c>
      <x:c r="P310" s="17" t="n">
        <x:v>150.43</x:v>
      </x:c>
      <x:c r="Q310" s="17" t="n">
        <x:v>148.94</x:v>
      </x:c>
      <x:c r="R310" s="17" t="n">
        <x:v>152.05</x:v>
      </x:c>
      <x:c r="S310" s="17"/>
      <x:c r="T310" s="17"/>
      <x:c r="U310" s="17"/>
      <x:c r="V310" s="17"/>
      <x:c r="W310" s="17"/>
      <x:c r="X310" s="17"/>
      <x:c r="Y310" s="17"/>
      <x:c r="Z310" s="17"/>
    </x:row>
    <x:row r="311">
      <x:c r="A311" s="17" t="str">
        <x:v>GPT-5</x:v>
      </x:c>
      <x:c r="B311" s="17" t="str">
        <x:v>gpt-5-2025-08-07_unknown</x:v>
      </x:c>
      <x:c r="C311" s="17" t="str">
        <x:v>GPT-5 (unknown thinking)</x:v>
      </x:c>
      <x:c r="D311" s="17" t="str">
        <x:v>OpenAI</x:v>
      </x:c>
      <x:c r="E311" s="17" t="str">
        <x:v>United States of America</x:v>
      </x:c>
      <x:c r="F311" s="17" t="n">
        <x:v>45876</x:v>
      </x:c>
      <x:c r="G311" s="17" t="str">
        <x:v>API access</x:v>
      </x:c>
      <x:c r="H311" s="17" t="n">
        <x:v>45876</x:v>
      </x:c>
      <x:c r="I311" s="17" t="n">
        <x:v>6.6e+25</x:v>
      </x:c>
      <x:c r="J311" s="17" t="str">
        <x:v>Speculative</x:v>
      </x:c>
      <x:c r="K311" s="17" t="str">
        <x:v>OpenAI's latest flagship frontier model, benchmarked using high reasoning effort.</x:v>
      </x:c>
      <x:c r="L311" s="17" t="str">
        <x:v>GPT-5 (high)</x:v>
      </x:c>
      <x:c r="M311" s="17"/>
      <x:c r="N311" s="17" t="str">
        <x:v>GPT-5</x:v>
      </x:c>
      <x:c r="O311" s="17" t="str">
        <x:v>gpt-5</x:v>
      </x:c>
      <x:c r="P311" s="17" t="n">
        <x:v>150</x:v>
      </x:c>
      <x:c r="Q311" s="17"/>
      <x:c r="R311" s="17"/>
      <x:c r="S311" s="17"/>
      <x:c r="T311" s="17"/>
      <x:c r="U311" s="17"/>
      <x:c r="V311" s="17"/>
      <x:c r="W311" s="17"/>
      <x:c r="X311" s="17"/>
      <x:c r="Y311" s="17"/>
      <x:c r="Z311" s="17"/>
    </x:row>
    <x:row r="312">
      <x:c r="A312" s="17" t="str">
        <x:v>Claude Opus 4.1</x:v>
      </x:c>
      <x:c r="B312" s="17" t="str">
        <x:v>claude-opus-4-1-20250805_unknown</x:v>
      </x:c>
      <x:c r="C312" s="17" t="str">
        <x:v>Claude Opus 4.1 (unknown thinking)</x:v>
      </x:c>
      <x:c r="D312" s="17" t="str">
        <x:v>Anthropic</x:v>
      </x:c>
      <x:c r="E312" s="17" t="str">
        <x:v>United States of America</x:v>
      </x:c>
      <x:c r="F312" s="17" t="n">
        <x:v>45874</x:v>
      </x:c>
      <x:c r="G312" s="17" t="str">
        <x:v>API access</x:v>
      </x:c>
      <x:c r="H312" s="17" t="n">
        <x:v>45874</x:v>
      </x:c>
      <x:c r="I312" s="17"/>
      <x:c r="J312" s="17" t="str">
        <x:v>Unknown</x:v>
      </x:c>
      <x:c r="K312" s="17" t="str">
        <x:v>Anthropic’s largest flagship model, benchmarked with up to 27,000 reasoning tokens.</x:v>
      </x:c>
      <x:c r="L312" s="17" t="str">
        <x:v>Claude Opus 4.1 (unknown settings)</x:v>
      </x:c>
      <x:c r="M312" s="17"/>
      <x:c r="N312" s="17" t="str">
        <x:v>Claude Opus 4.1</x:v>
      </x:c>
      <x:c r="O312" s="17" t="str">
        <x:v>claude-opus-4-1</x:v>
      </x:c>
      <x:c r="P312" s="17" t="n">
        <x:v>144.21</x:v>
      </x:c>
      <x:c r="Q312" s="17" t="n">
        <x:v>141.74</x:v>
      </x:c>
      <x:c r="R312" s="17" t="n">
        <x:v>146.36</x:v>
      </x:c>
      <x:c r="S312" s="17"/>
      <x:c r="T312" s="17"/>
      <x:c r="U312" s="17"/>
      <x:c r="V312" s="17"/>
      <x:c r="W312" s="17"/>
      <x:c r="X312" s="17"/>
      <x:c r="Y312" s="17"/>
      <x:c r="Z312" s="17"/>
    </x:row>
    <x:row r="313">
      <x:c r="A313" s="17" t="str">
        <x:v>o1-pro</x:v>
      </x:c>
      <x:c r="B313" s="17" t="str">
        <x:v>o1-pro-2025-03-19</x:v>
      </x:c>
      <x:c r="C313" s="17" t="str">
        <x:v>o1 Pro</x:v>
      </x:c>
      <x:c r="D313" s="17" t="str">
        <x:v>OpenAI</x:v>
      </x:c>
      <x:c r="E313" s="17" t="str">
        <x:v>United States of America</x:v>
      </x:c>
      <x:c r="F313" s="17" t="n">
        <x:v>45735</x:v>
      </x:c>
      <x:c r="G313" s="17" t="str">
        <x:v>API access</x:v>
      </x:c>
      <x:c r="H313" s="17" t="n">
        <x:v>45735</x:v>
      </x:c>
      <x:c r="I313" s="17"/>
      <x:c r="J313" s="17" t="str">
        <x:v>Likely</x:v>
      </x:c>
      <x:c r="K313" s="17" t="str">
        <x:v>An An enhanced version of OpenAI's first reasoning model,o1, evaluated with low reasoning effort.</x:v>
      </x:c>
      <x:c r="L313" s="17"/>
      <x:c r="M313" s="17"/>
      <x:c r="N313" s="17" t="str">
        <x:v>o1-pro</x:v>
      </x:c>
      <x:c r="O313" s="17" t="str">
        <x:v>o1-pro</x:v>
      </x:c>
      <x:c r="P313" s="17"/>
      <x:c r="Q313" s="17"/>
      <x:c r="R313" s="17"/>
      <x:c r="S313" s="17"/>
      <x:c r="T313" s="17"/>
      <x:c r="U313" s="17"/>
      <x:c r="V313" s="17"/>
      <x:c r="W313" s="17"/>
      <x:c r="X313" s="17"/>
      <x:c r="Y313" s="17"/>
      <x:c r="Z313" s="17"/>
    </x:row>
    <x:row r="314">
      <x:c r="A314" s="17" t="str">
        <x:v>o1</x:v>
      </x:c>
      <x:c r="B314" s="17" t="str">
        <x:v>o1-2024-12-17_unknown</x:v>
      </x:c>
      <x:c r="C314" s="17" t="str">
        <x:v>o1 (unknown thinking)</x:v>
      </x:c>
      <x:c r="D314" s="17" t="str">
        <x:v>OpenAI</x:v>
      </x:c>
      <x:c r="E314" s="17" t="str">
        <x:v>United States of America</x:v>
      </x:c>
      <x:c r="F314" s="17" t="n">
        <x:v>45643</x:v>
      </x:c>
      <x:c r="G314" s="17" t="str">
        <x:v>API access</x:v>
      </x:c>
      <x:c r="H314" s="17" t="n">
        <x:v>45631</x:v>
      </x:c>
      <x:c r="I314" s="17"/>
      <x:c r="J314" s="17" t="str">
        <x:v>Unknown</x:v>
      </x:c>
      <x:c r="K314" s="17" t="str">
        <x:v>OpenAI's first reasoning model, evaluated with at the high reasoning effort level.</x:v>
      </x:c>
      <x:c r="L314" s="17"/>
      <x:c r="M314" s="17"/>
      <x:c r="N314" s="17" t="str">
        <x:v>o1</x:v>
      </x:c>
      <x:c r="O314" s="17" t="str">
        <x:v>o1</x:v>
      </x:c>
      <x:c r="P314" s="17" t="n">
        <x:v>142.69</x:v>
      </x:c>
      <x:c r="Q314" s="17" t="n">
        <x:v>140.88</x:v>
      </x:c>
      <x:c r="R314" s="17" t="n">
        <x:v>143.81</x:v>
      </x:c>
      <x:c r="S314" s="17"/>
      <x:c r="T314" s="17"/>
      <x:c r="U314" s="17"/>
      <x:c r="V314" s="17"/>
      <x:c r="W314" s="17"/>
      <x:c r="X314" s="17"/>
      <x:c r="Y314" s="17"/>
      <x:c r="Z314" s="17"/>
    </x:row>
    <x:row r="315">
      <x:c r="A315" s="17" t="str">
        <x:v>Pixtral Large</x:v>
      </x:c>
      <x:c r="B315" s="17" t="str">
        <x:v>pixtral-large-2411</x:v>
      </x:c>
      <x:c r="C315" s="17"/>
      <x:c r="D315" s="17" t="str">
        <x:v>Mistral AI</x:v>
      </x:c>
      <x:c r="E315" s="17" t="str">
        <x:v>France</x:v>
      </x:c>
      <x:c r="F315" s="17" t="n">
        <x:v>45614</x:v>
      </x:c>
      <x:c r="G315" s="17" t="str">
        <x:v>Open weights (non-commercial)</x:v>
      </x:c>
      <x:c r="H315" s="17" t="n">
        <x:v>45614</x:v>
      </x:c>
      <x:c r="I315" s="17"/>
      <x:c r="J315" s="17" t="str">
        <x:v>Confident</x:v>
      </x:c>
      <x:c r="K315" s="17"/>
      <x:c r="L315" s="17"/>
      <x:c r="M315" s="17"/>
      <x:c r="N315" s="17" t="str">
        <x:v>Pixtral Large</x:v>
      </x:c>
      <x:c r="O315" s="17" t="str">
        <x:v>pixtral-large</x:v>
      </x:c>
      <x:c r="P315" s="17"/>
      <x:c r="Q315" s="17"/>
      <x:c r="R315" s="17"/>
      <x:c r="S315" s="17"/>
      <x:c r="T315" s="17"/>
      <x:c r="U315" s="17"/>
      <x:c r="V315" s="17"/>
      <x:c r="W315" s="17"/>
      <x:c r="X315" s="17"/>
      <x:c r="Y315" s="17"/>
      <x:c r="Z315" s="17"/>
    </x:row>
    <x:row r="316">
      <x:c r="A316" s="17" t="str">
        <x:v>Gemini 2.0 Flash</x:v>
      </x:c>
      <x:c r="B316" s="17" t="str">
        <x:v>gemini-2.0-flash-02-05</x:v>
      </x:c>
      <x:c r="C316" s="17"/>
      <x:c r="D316" s="17" t="str">
        <x:v>Google DeepMind,Google</x:v>
      </x:c>
      <x:c r="E316" s="17" t="str">
        <x:v>United States of America</x:v>
      </x:c>
      <x:c r="F316" s="17" t="n">
        <x:v>45693</x:v>
      </x:c>
      <x:c r="G316" s="17" t="str">
        <x:v>API access</x:v>
      </x:c>
      <x:c r="H316" s="17" t="n">
        <x:v>45637</x:v>
      </x:c>
      <x:c r="I316" s="17"/>
      <x:c r="J316" s="17" t="str">
        <x:v>Unknown</x:v>
      </x:c>
      <x:c r="K316" s="17" t="str">
        <x:v>A February 2025 version of Gemini 2.0 Flash, a small language model from Google DeepMind.</x:v>
      </x:c>
      <x:c r="L316" s="17"/>
      <x:c r="M316" s="17" t="str">
        <x:v>Gemini 2.0 Flash (Feb 2025)</x:v>
      </x:c>
      <x:c r="N316" s="17" t="str">
        <x:v>Gemini 2.0 Flash (Feb 2025)</x:v>
      </x:c>
      <x:c r="O316" s="17" t="str">
        <x:v>gemini-2-0-flash-feb-2025</x:v>
      </x:c>
      <x:c r="P316" s="17" t="n">
        <x:v>135.79</x:v>
      </x:c>
      <x:c r="Q316" s="17" t="n">
        <x:v>132.35</x:v>
      </x:c>
      <x:c r="R316" s="17" t="n">
        <x:v>137.51</x:v>
      </x:c>
      <x:c r="S316" s="17"/>
      <x:c r="T316" s="17"/>
      <x:c r="U316" s="17"/>
      <x:c r="V316" s="17"/>
      <x:c r="W316" s="17"/>
      <x:c r="X316" s="17"/>
      <x:c r="Y316" s="17"/>
      <x:c r="Z316" s="17"/>
    </x:row>
    <x:row r="317">
      <x:c r="A317" s="17" t="str">
        <x:v>Llama 4 Maverick</x:v>
      </x:c>
      <x:c r="B317" s="17" t="str">
        <x:v>Llama-4-Maverick-17B-128E-Instruct</x:v>
      </x:c>
      <x:c r="C317" s="17" t="str">
        <x:v>Llama 4 Maverick</x:v>
      </x:c>
      <x:c r="D317" s="17" t="str">
        <x:v>Meta AI</x:v>
      </x:c>
      <x:c r="E317" s="17" t="str">
        <x:v>United States of America</x:v>
      </x:c>
      <x:c r="F317" s="17" t="n">
        <x:v>45752</x:v>
      </x:c>
      <x:c r="G317" s="17" t="str">
        <x:v>Open weights (restricted use)</x:v>
      </x:c>
      <x:c r="H317" s="17" t="n">
        <x:v>45752</x:v>
      </x:c>
      <x:c r="I317" s="17" t="n">
        <x:v>2.244000000001e+24</x:v>
      </x:c>
      <x:c r="J317" s="17" t="str">
        <x:v>Likely</x:v>
      </x:c>
      <x:c r="K317" s="17" t="str">
        <x:v>The 17 billion active (400 billion total)-parameter model in Meta's Llama 4 series.</x:v>
      </x:c>
      <x:c r="L317" s="17"/>
      <x:c r="M317" s="17"/>
      <x:c r="N317" s="17" t="str">
        <x:v>Llama 4 Maverick</x:v>
      </x:c>
      <x:c r="O317" s="17" t="str">
        <x:v>llama-4-maverick</x:v>
      </x:c>
      <x:c r="P317" s="17" t="n">
        <x:v>133.04</x:v>
      </x:c>
      <x:c r="Q317" s="17" t="n">
        <x:v>128.11</x:v>
      </x:c>
      <x:c r="R317" s="17" t="n">
        <x:v>135.12</x:v>
      </x:c>
      <x:c r="S317" s="17"/>
      <x:c r="T317" s="17"/>
      <x:c r="U317" s="17"/>
      <x:c r="V317" s="17"/>
      <x:c r="W317" s="17"/>
      <x:c r="X317" s="17"/>
      <x:c r="Y317" s="17"/>
      <x:c r="Z317" s="17"/>
    </x:row>
    <x:row r="318">
      <x:c r="A318" s="17" t="str">
        <x:v>o3</x:v>
      </x:c>
      <x:c r="B318" s="17" t="str">
        <x:v>o3-2025-04-16_unknown</x:v>
      </x:c>
      <x:c r="C318" s="17" t="str">
        <x:v>o3 (unknown thinking)</x:v>
      </x:c>
      <x:c r="D318" s="17" t="str">
        <x:v>OpenAI</x:v>
      </x:c>
      <x:c r="E318" s="17" t="str">
        <x:v>United States of America</x:v>
      </x:c>
      <x:c r="F318" s="17" t="n">
        <x:v>45763</x:v>
      </x:c>
      <x:c r="G318" s="17" t="str">
        <x:v>API access</x:v>
      </x:c>
      <x:c r="H318" s="17" t="n">
        <x:v>45646</x:v>
      </x:c>
      <x:c r="I318" s="17"/>
      <x:c r="J318" s="17" t="str">
        <x:v>Unknown</x:v>
      </x:c>
      <x:c r="K318" s="17" t="str">
        <x:v>OpenAI's second generation o-series reasoning model, evaluated with high reasoning effort.</x:v>
      </x:c>
      <x:c r="L318" s="17"/>
      <x:c r="M318" s="17"/>
      <x:c r="N318" s="17" t="str">
        <x:v>o3</x:v>
      </x:c>
      <x:c r="O318" s="17" t="str">
        <x:v>o3</x:v>
      </x:c>
      <x:c r="P318" s="17" t="n">
        <x:v>147.05</x:v>
      </x:c>
      <x:c r="Q318" s="17" t="n">
        <x:v>145.11</x:v>
      </x:c>
      <x:c r="R318" s="17" t="n">
        <x:v>148.38</x:v>
      </x:c>
      <x:c r="S318" s="17"/>
      <x:c r="T318" s="17"/>
      <x:c r="U318" s="17"/>
      <x:c r="V318" s="17"/>
      <x:c r="W318" s="17"/>
      <x:c r="X318" s="17"/>
      <x:c r="Y318" s="17"/>
      <x:c r="Z318" s="17"/>
    </x:row>
    <x:row r="319">
      <x:c r="A319" s="17" t="str">
        <x:v>GPT-4 Turbo (Nov 2023)</x:v>
      </x:c>
      <x:c r="B319" s="17" t="str">
        <x:v>gpt-4-turbo</x:v>
      </x:c>
      <x:c r="C319" s="17"/>
      <x:c r="D319" s="17" t="str">
        <x:v>OpenAI</x:v>
      </x:c>
      <x:c r="E319" s="17" t="str">
        <x:v>United States of America</x:v>
      </x:c>
      <x:c r="F319" s="17" t="n">
        <x:v>45236</x:v>
      </x:c>
      <x:c r="G319" s="17" t="str">
        <x:v>API access</x:v>
      </x:c>
      <x:c r="H319" s="17" t="n">
        <x:v>45236</x:v>
      </x:c>
      <x:c r="I319" s="17"/>
      <x:c r="J319" s="17" t="str">
        <x:v>Unknown</x:v>
      </x:c>
      <x:c r="K319" s="17" t="str">
        <x:v>An updated version of GPT-4 and OpenAI's then-new flagship language model.</x:v>
      </x:c>
      <x:c r="L319" s="17"/>
      <x:c r="M319" s="17"/>
      <x:c r="N319" s="17" t="str">
        <x:v>GPT-4 Turbo (Nov 2023)</x:v>
      </x:c>
      <x:c r="O319" s="17" t="str">
        <x:v>gpt-4-turbo-nov-2023</x:v>
      </x:c>
      <x:c r="P319" s="17"/>
      <x:c r="Q319" s="17"/>
      <x:c r="R319" s="17"/>
      <x:c r="S319" s="17"/>
      <x:c r="T319" s="17"/>
      <x:c r="U319" s="17"/>
      <x:c r="V319" s="17"/>
      <x:c r="W319" s="17"/>
      <x:c r="X319" s="17"/>
      <x:c r="Y319" s="17"/>
      <x:c r="Z319" s="17"/>
    </x:row>
    <x:row r="320">
      <x:c r="A320" s="17" t="str">
        <x:v>GPT-3.5 Turbo Instruct</x:v>
      </x:c>
      <x:c r="B320" s="17" t="str">
        <x:v>gpt-3.5-turbo-instruct</x:v>
      </x:c>
      <x:c r="C320" s="17"/>
      <x:c r="D320" s="17" t="str">
        <x:v>OpenAI</x:v>
      </x:c>
      <x:c r="E320" s="17" t="str">
        <x:v>United States of America</x:v>
      </x:c>
      <x:c r="F320" s="17" t="n">
        <x:v>45187</x:v>
      </x:c>
      <x:c r="G320" s="17" t="str">
        <x:v>API access</x:v>
      </x:c>
      <x:c r="H320" s="17" t="n">
        <x:v>45197</x:v>
      </x:c>
      <x:c r="I320" s="17"/>
      <x:c r="J320" s="17" t="str">
        <x:v>Likely</x:v>
      </x:c>
      <x:c r="K320" s="17" t="str">
        <x:v>An instruction-tuned version of OpenAI's GPT-3.5 turbo.</x:v>
      </x:c>
      <x:c r="L320" s="17"/>
      <x:c r="M320" s="17"/>
      <x:c r="N320" s="17" t="str">
        <x:v>GPT-3.5 Turbo Instruct</x:v>
      </x:c>
      <x:c r="O320" s="17" t="str">
        <x:v>gpt-3-5-turbo-instruct</x:v>
      </x:c>
      <x:c r="P320" s="17"/>
      <x:c r="Q320" s="17"/>
      <x:c r="R320" s="17"/>
      <x:c r="S320" s="17"/>
      <x:c r="T320" s="17"/>
      <x:c r="U320" s="17"/>
      <x:c r="V320" s="17"/>
      <x:c r="W320" s="17"/>
      <x:c r="X320" s="17"/>
      <x:c r="Y320" s="17"/>
      <x:c r="Z320" s="17"/>
    </x:row>
    <x:row r="321">
      <x:c r="A321" s="17" t="str">
        <x:v>GPT-3 175B (davinci)</x:v>
      </x:c>
      <x:c r="B321" s="17" t="str">
        <x:v>davinci-002</x:v>
      </x:c>
      <x:c r="C321" s="17"/>
      <x:c r="D321" s="17" t="str">
        <x:v>OpenAI</x:v>
      </x:c>
      <x:c r="E321" s="17" t="str">
        <x:v>United States of America</x:v>
      </x:c>
      <x:c r="F321" s="17"/>
      <x:c r="G321" s="17" t="str">
        <x:v>API access</x:v>
      </x:c>
      <x:c r="H321" s="17" t="n">
        <x:v>43979</x:v>
      </x:c>
      <x:c r="I321" s="17" t="n">
        <x:v>3.14e+23</x:v>
      </x:c>
      <x:c r="J321" s="17" t="str">
        <x:v>Confident</x:v>
      </x:c>
      <x:c r="K321" s="17"/>
      <x:c r="L321" s="17" t="str">
        <x:v>GPT-3 175B (davinci-002)</x:v>
      </x:c>
      <x:c r="M321" s="17"/>
      <x:c r="N321" s="17" t="str">
        <x:v>GPT-3 175B (davinci)</x:v>
      </x:c>
      <x:c r="O321" s="17" t="str">
        <x:v>gpt-3-175b-davinci</x:v>
      </x:c>
      <x:c r="P321" s="17"/>
      <x:c r="Q321" s="17"/>
      <x:c r="R321" s="17"/>
      <x:c r="S321" s="17"/>
      <x:c r="T321" s="17"/>
      <x:c r="U321" s="17"/>
      <x:c r="V321" s="17"/>
      <x:c r="W321" s="17"/>
      <x:c r="X321" s="17"/>
      <x:c r="Y321" s="17"/>
      <x:c r="Z321" s="17"/>
    </x:row>
    <x:row r="322">
      <x:c r="A322" s="17" t="str">
        <x:v>GPT-2 (1.5B)</x:v>
      </x:c>
      <x:c r="B322" s="17" t="str">
        <x:v>gpt2-xl</x:v>
      </x:c>
      <x:c r="C322" s="17"/>
      <x:c r="D322" s="17" t="str">
        <x:v>OpenAI</x:v>
      </x:c>
      <x:c r="E322" s="17" t="str">
        <x:v>United States of America</x:v>
      </x:c>
      <x:c r="F322" s="17" t="n">
        <x:v>43774</x:v>
      </x:c>
      <x:c r="G322" s="17" t="str">
        <x:v>Open weights (unrestricted)</x:v>
      </x:c>
      <x:c r="H322" s="17" t="n">
        <x:v>43510</x:v>
      </x:c>
      <x:c r="I322" s="17" t="n">
        <x:v>1.920000000001e+21</x:v>
      </x:c>
      <x:c r="J322" s="17" t="str">
        <x:v>Speculative</x:v>
      </x:c>
      <x:c r="K322" s="17" t="str">
        <x:v>The largest version of GPT-2, OpenAI's second generation transformer-based large pretrained language model.</x:v>
      </x:c>
      <x:c r="L322" s="17"/>
      <x:c r="M322" s="17"/>
      <x:c r="N322" s="17" t="str">
        <x:v>GPT-2 (1.5B)</x:v>
      </x:c>
      <x:c r="O322" s="17" t="str">
        <x:v>gpt-2-1-5b</x:v>
      </x:c>
      <x:c r="P322" s="17"/>
      <x:c r="Q322" s="17"/>
      <x:c r="R322" s="17"/>
      <x:c r="S322" s="17"/>
      <x:c r="T322" s="17"/>
      <x:c r="U322" s="17"/>
      <x:c r="V322" s="17"/>
      <x:c r="W322" s="17"/>
      <x:c r="X322" s="17"/>
      <x:c r="Y322" s="17"/>
      <x:c r="Z322" s="17"/>
    </x:row>
    <x:row r="323">
      <x:c r="A323" s="17"/>
      <x:c r="B323" s="17" t="str">
        <x:v>ml-elephant</x:v>
      </x:c>
      <x:c r="C323" s="17" t="str">
        <x:v>Zoo Ml-Ephant</x:v>
      </x:c>
      <x:c r="D323" s="17"/>
      <x:c r="E323" s="17"/>
      <x:c r="F323" s="17"/>
      <x:c r="G323" s="17"/>
      <x:c r="H323" s="17"/>
      <x:c r="I323" s="17"/>
      <x:c r="J323" s="17" t="str">
        <x:v>Unverified</x:v>
      </x:c>
      <x:c r="K323" s="17"/>
      <x:c r="L323" s="17"/>
      <x:c r="M323" s="17"/>
      <x:c r="N323" s="17"/>
      <x:c r="O323" s="17" t="str">
        <x:v>ml-elephant</x:v>
      </x:c>
      <x:c r="P323" s="17"/>
      <x:c r="Q323" s="17"/>
      <x:c r="R323" s="17"/>
      <x:c r="S323" s="17"/>
      <x:c r="T323" s="17"/>
      <x:c r="U323" s="17"/>
      <x:c r="V323" s="17"/>
      <x:c r="W323" s="17"/>
      <x:c r="X323" s="17"/>
      <x:c r="Y323" s="17"/>
      <x:c r="Z323" s="17"/>
    </x:row>
    <x:row r="324">
      <x:c r="A324" s="17" t="str">
        <x:v>Claude Opus 4.8</x:v>
      </x:c>
      <x:c r="B324" s="17" t="str">
        <x:v>claude-opus-4-8_medium</x:v>
      </x:c>
      <x:c r="C324" s="17" t="str">
        <x:v>Claude Opus 4.8</x:v>
      </x:c>
      <x:c r="D324" s="17" t="str">
        <x:v>Anthropic</x:v>
      </x:c>
      <x:c r="E324" s="17" t="str">
        <x:v>United States of America</x:v>
      </x:c>
      <x:c r="F324" s="17" t="n">
        <x:v>46170</x:v>
      </x:c>
      <x:c r="G324" s="17" t="str">
        <x:v>API access</x:v>
      </x:c>
      <x:c r="H324" s="17" t="n">
        <x:v>46170</x:v>
      </x:c>
      <x:c r="I324" s="17"/>
      <x:c r="J324" s="17" t="str">
        <x:v>Unverified</x:v>
      </x:c>
      <x:c r="K324" s="17"/>
      <x:c r="L324" s="17" t="str">
        <x:v>Claude Opus 4.8 (medium)</x:v>
      </x:c>
      <x:c r="M324" s="17"/>
      <x:c r="N324" s="17" t="str">
        <x:v>Claude Opus 4.8</x:v>
      </x:c>
      <x:c r="O324" s="17" t="str">
        <x:v>claude-opus-4-8</x:v>
      </x:c>
      <x:c r="P324" s="17" t="n">
        <x:v>157.85</x:v>
      </x:c>
      <x:c r="Q324" s="17" t="n">
        <x:v>155.12</x:v>
      </x:c>
      <x:c r="R324" s="17" t="n">
        <x:v>160.58</x:v>
      </x:c>
      <x:c r="S324" s="17"/>
      <x:c r="T324" s="17"/>
      <x:c r="U324" s="17"/>
      <x:c r="V324" s="17"/>
      <x:c r="W324" s="17"/>
      <x:c r="X324" s="17"/>
      <x:c r="Y324" s="17"/>
      <x:c r="Z324" s="17"/>
    </x:row>
    <x:row r="325">
      <x:c r="A325" s="17" t="str">
        <x:v>Claude Opus 4.8</x:v>
      </x:c>
      <x:c r="B325" s="17" t="str">
        <x:v>claude-opus-4-8_low</x:v>
      </x:c>
      <x:c r="C325" s="17" t="str">
        <x:v>Claude Opus 4.8</x:v>
      </x:c>
      <x:c r="D325" s="17" t="str">
        <x:v>Anthropic</x:v>
      </x:c>
      <x:c r="E325" s="17" t="str">
        <x:v>United States of America</x:v>
      </x:c>
      <x:c r="F325" s="17" t="n">
        <x:v>46170</x:v>
      </x:c>
      <x:c r="G325" s="17" t="str">
        <x:v>API access</x:v>
      </x:c>
      <x:c r="H325" s="17" t="n">
        <x:v>46170</x:v>
      </x:c>
      <x:c r="I325" s="17"/>
      <x:c r="J325" s="17" t="str">
        <x:v>Unverified</x:v>
      </x:c>
      <x:c r="K325" s="17"/>
      <x:c r="L325" s="17" t="str">
        <x:v>Claude Opus 4.8 (low)</x:v>
      </x:c>
      <x:c r="M325" s="17"/>
      <x:c r="N325" s="17" t="str">
        <x:v>Claude Opus 4.8</x:v>
      </x:c>
      <x:c r="O325" s="17" t="str">
        <x:v>claude-opus-4-8</x:v>
      </x:c>
      <x:c r="P325" s="17" t="n">
        <x:v>157.85</x:v>
      </x:c>
      <x:c r="Q325" s="17" t="n">
        <x:v>155.12</x:v>
      </x:c>
      <x:c r="R325" s="17" t="n">
        <x:v>160.58</x:v>
      </x:c>
      <x:c r="S325" s="17"/>
      <x:c r="T325" s="17"/>
      <x:c r="U325" s="17"/>
      <x:c r="V325" s="17"/>
      <x:c r="W325" s="17"/>
      <x:c r="X325" s="17"/>
      <x:c r="Y325" s="17"/>
      <x:c r="Z325" s="17"/>
    </x:row>
    <x:row r="326">
      <x:c r="A326" s="17" t="str">
        <x:v>Claude Opus 4.7</x:v>
      </x:c>
      <x:c r="B326" s="17" t="str">
        <x:v>claude-opus-4-7_medium</x:v>
      </x:c>
      <x:c r="C326" s="17" t="str">
        <x:v>Claude Opus 4.7 (medium)</x:v>
      </x:c>
      <x:c r="D326" s="17" t="str">
        <x:v>Anthropic</x:v>
      </x:c>
      <x:c r="E326" s="17" t="str">
        <x:v>United States of America</x:v>
      </x:c>
      <x:c r="F326" s="17" t="n">
        <x:v>46128</x:v>
      </x:c>
      <x:c r="G326" s="17" t="str">
        <x:v>API access</x:v>
      </x:c>
      <x:c r="H326" s="17" t="n">
        <x:v>46128</x:v>
      </x:c>
      <x:c r="I326" s="17"/>
      <x:c r="J326" s="17" t="str">
        <x:v>Likely</x:v>
      </x:c>
      <x:c r="K326" s="17"/>
      <x:c r="L326" s="17" t="str">
        <x:v>Claude Opus 4.7 (medium)</x:v>
      </x:c>
      <x:c r="M326" s="17"/>
      <x:c r="N326" s="17" t="str">
        <x:v>Claude Opus 4.7</x:v>
      </x:c>
      <x:c r="O326" s="17" t="str">
        <x:v>claude-opus-4-7</x:v>
      </x:c>
      <x:c r="P326" s="17" t="n">
        <x:v>156.01</x:v>
      </x:c>
      <x:c r="Q326" s="17" t="n">
        <x:v>154.07</x:v>
      </x:c>
      <x:c r="R326" s="17" t="n">
        <x:v>158.4</x:v>
      </x:c>
      <x:c r="S326" s="17"/>
      <x:c r="T326" s="17"/>
      <x:c r="U326" s="17"/>
      <x:c r="V326" s="17"/>
      <x:c r="W326" s="17"/>
      <x:c r="X326" s="17"/>
      <x:c r="Y326" s="17"/>
      <x:c r="Z326" s="17"/>
    </x:row>
    <x:row r="327">
      <x:c r="A327" s="17" t="str">
        <x:v>Claude Sonnet 4.6</x:v>
      </x:c>
      <x:c r="B327" s="17" t="str">
        <x:v>claude-sonnet-4-6_max</x:v>
      </x:c>
      <x:c r="C327" s="17" t="str">
        <x:v>Claude Sonnet 4.6 (max)</x:v>
      </x:c>
      <x:c r="D327" s="17" t="str">
        <x:v>Anthropic</x:v>
      </x:c>
      <x:c r="E327" s="17" t="str">
        <x:v>United States of America</x:v>
      </x:c>
      <x:c r="F327" s="17" t="n">
        <x:v>46070</x:v>
      </x:c>
      <x:c r="G327" s="17" t="str">
        <x:v>API access</x:v>
      </x:c>
      <x:c r="H327" s="17" t="n">
        <x:v>46070</x:v>
      </x:c>
      <x:c r="I327" s="17"/>
      <x:c r="J327" s="17" t="str">
        <x:v>Likely</x:v>
      </x:c>
      <x:c r="K327" s="17"/>
      <x:c r="L327" s="17"/>
      <x:c r="M327" s="17"/>
      <x:c r="N327" s="17" t="str">
        <x:v>Claude Sonnet 4.6</x:v>
      </x:c>
      <x:c r="O327" s="17" t="str">
        <x:v>claude-sonnet-4-6</x:v>
      </x:c>
      <x:c r="P327" s="17" t="n">
        <x:v>153.18</x:v>
      </x:c>
      <x:c r="Q327" s="17" t="n">
        <x:v>149.67</x:v>
      </x:c>
      <x:c r="R327" s="17" t="n">
        <x:v>156.08</x:v>
      </x:c>
      <x:c r="S327" s="17"/>
      <x:c r="T327" s="17"/>
      <x:c r="U327" s="17"/>
      <x:c r="V327" s="17"/>
      <x:c r="W327" s="17"/>
      <x:c r="X327" s="17"/>
      <x:c r="Y327" s="17"/>
      <x:c r="Z327" s="17"/>
    </x:row>
    <x:row r="328">
      <x:c r="A328" s="17" t="str">
        <x:v>Claude Sonnet 4.6</x:v>
      </x:c>
      <x:c r="B328" s="17" t="str">
        <x:v>claude-sonnet-4-6_high</x:v>
      </x:c>
      <x:c r="C328" s="17" t="str">
        <x:v>Claude Sonnet 4.6 (high)</x:v>
      </x:c>
      <x:c r="D328" s="17" t="str">
        <x:v>Anthropic</x:v>
      </x:c>
      <x:c r="E328" s="17" t="str">
        <x:v>United States of America</x:v>
      </x:c>
      <x:c r="F328" s="17" t="n">
        <x:v>46070</x:v>
      </x:c>
      <x:c r="G328" s="17" t="str">
        <x:v>API access</x:v>
      </x:c>
      <x:c r="H328" s="17" t="n">
        <x:v>46070</x:v>
      </x:c>
      <x:c r="I328" s="17"/>
      <x:c r="J328" s="17" t="str">
        <x:v>Likely</x:v>
      </x:c>
      <x:c r="K328" s="17"/>
      <x:c r="L328" s="17"/>
      <x:c r="M328" s="17"/>
      <x:c r="N328" s="17" t="str">
        <x:v>Claude Sonnet 4.6</x:v>
      </x:c>
      <x:c r="O328" s="17" t="str">
        <x:v>claude-sonnet-4-6</x:v>
      </x:c>
      <x:c r="P328" s="17" t="n">
        <x:v>153.18</x:v>
      </x:c>
      <x:c r="Q328" s="17" t="n">
        <x:v>149.67</x:v>
      </x:c>
      <x:c r="R328" s="17" t="n">
        <x:v>156.08</x:v>
      </x:c>
      <x:c r="S328" s="17"/>
      <x:c r="T328" s="17"/>
      <x:c r="U328" s="17"/>
      <x:c r="V328" s="17"/>
      <x:c r="W328" s="17"/>
      <x:c r="X328" s="17"/>
      <x:c r="Y328" s="17"/>
      <x:c r="Z328" s="17"/>
    </x:row>
    <x:row r="329">
      <x:c r="A329" s="17" t="str">
        <x:v>Claude Opus 4.7</x:v>
      </x:c>
      <x:c r="B329" s="17" t="str">
        <x:v>claude-opus-4-7_low</x:v>
      </x:c>
      <x:c r="C329" s="17" t="str">
        <x:v>Claude Opus 4.7 (low)</x:v>
      </x:c>
      <x:c r="D329" s="17" t="str">
        <x:v>Anthropic</x:v>
      </x:c>
      <x:c r="E329" s="17" t="str">
        <x:v>United States of America</x:v>
      </x:c>
      <x:c r="F329" s="17" t="n">
        <x:v>46128</x:v>
      </x:c>
      <x:c r="G329" s="17" t="str">
        <x:v>API access</x:v>
      </x:c>
      <x:c r="H329" s="17" t="n">
        <x:v>46128</x:v>
      </x:c>
      <x:c r="I329" s="17"/>
      <x:c r="J329" s="17" t="str">
        <x:v>Likely</x:v>
      </x:c>
      <x:c r="K329" s="17"/>
      <x:c r="L329" s="17" t="str">
        <x:v>Claude Opus 4.7 (low)</x:v>
      </x:c>
      <x:c r="M329" s="17"/>
      <x:c r="N329" s="17" t="str">
        <x:v>Claude Opus 4.7</x:v>
      </x:c>
      <x:c r="O329" s="17" t="str">
        <x:v>claude-opus-4-7</x:v>
      </x:c>
      <x:c r="P329" s="17" t="n">
        <x:v>156.01</x:v>
      </x:c>
      <x:c r="Q329" s="17" t="n">
        <x:v>154.07</x:v>
      </x:c>
      <x:c r="R329" s="17" t="n">
        <x:v>158.4</x:v>
      </x:c>
      <x:c r="S329" s="17"/>
      <x:c r="T329" s="17"/>
      <x:c r="U329" s="17"/>
      <x:c r="V329" s="17"/>
      <x:c r="W329" s="17"/>
      <x:c r="X329" s="17"/>
      <x:c r="Y329" s="17"/>
      <x:c r="Z329" s="17"/>
    </x:row>
    <x:row r="330">
      <x:c r="A330" s="17" t="str">
        <x:v>GPT-5.4 Mini</x:v>
      </x:c>
      <x:c r="B330" s="17" t="str">
        <x:v>gpt-5.4-mini-2026-03-17_unknown</x:v>
      </x:c>
      <x:c r="C330" s="17" t="str">
        <x:v>GPT-5.4 mini (unknown thinking)</x:v>
      </x:c>
      <x:c r="D330" s="17" t="str">
        <x:v>OpenAI</x:v>
      </x:c>
      <x:c r="E330" s="17" t="str">
        <x:v>United States of America</x:v>
      </x:c>
      <x:c r="F330" s="17" t="n">
        <x:v>46098</x:v>
      </x:c>
      <x:c r="G330" s="17" t="str">
        <x:v>API access</x:v>
      </x:c>
      <x:c r="H330" s="17" t="n">
        <x:v>46098</x:v>
      </x:c>
      <x:c r="I330" s="17"/>
      <x:c r="J330" s="17" t="str">
        <x:v>Likely</x:v>
      </x:c>
      <x:c r="K330" s="17"/>
      <x:c r="L330" s="17" t="str">
        <x:v>GPT-5.4 mini (unknown thinking)</x:v>
      </x:c>
      <x:c r="M330" s="17"/>
      <x:c r="N330" s="17" t="str">
        <x:v>GPT-5.4 Mini</x:v>
      </x:c>
      <x:c r="O330" s="17" t="str">
        <x:v>gpt-5-4-mini</x:v>
      </x:c>
      <x:c r="P330" s="17" t="n">
        <x:v>148.9</x:v>
      </x:c>
      <x:c r="Q330" s="17" t="n">
        <x:v>147.11</x:v>
      </x:c>
      <x:c r="R330" s="17" t="n">
        <x:v>150.06</x:v>
      </x:c>
      <x:c r="S330" s="17"/>
      <x:c r="T330" s="17"/>
      <x:c r="U330" s="17"/>
      <x:c r="V330" s="17"/>
      <x:c r="W330" s="17"/>
      <x:c r="X330" s="17"/>
      <x:c r="Y330" s="17"/>
      <x:c r="Z330" s="17"/>
    </x:row>
    <x:row r="331">
      <x:c r="A331" s="17" t="str">
        <x:v>DeepSeek-R1 (May 2025)</x:v>
      </x:c>
      <x:c r="B331" s="17" t="str">
        <x:v>chutes/DeepSeek-R1-0528</x:v>
      </x:c>
      <x:c r="C331" s="17" t="str">
        <x:v>DeepSeek-R1 (May 2025)</x:v>
      </x:c>
      <x:c r="D331" s="17" t="str">
        <x:v>DeepSeek</x:v>
      </x:c>
      <x:c r="E331" s="17" t="str">
        <x:v>China</x:v>
      </x:c>
      <x:c r="F331" s="17" t="n">
        <x:v>45805</x:v>
      </x:c>
      <x:c r="G331" s="17" t="str">
        <x:v>Open weights (unrestricted)</x:v>
      </x:c>
      <x:c r="H331" s="17" t="n">
        <x:v>45805</x:v>
      </x:c>
      <x:c r="I331" s="17" t="n">
        <x:v>4.020010000000001e+24</x:v>
      </x:c>
      <x:c r="J331" s="17" t="str">
        <x:v>Confident</x:v>
      </x:c>
      <x:c r="K331" s="17"/>
      <x:c r="L331" s="17" t="str">
        <x:v>DeepSeek-R1 (May 2025) (Chutes)</x:v>
      </x:c>
      <x:c r="M331" s="17"/>
      <x:c r="N331" s="17" t="str">
        <x:v>DeepSeek-R1 (May 2025)</x:v>
      </x:c>
      <x:c r="O331" s="17" t="str">
        <x:v>deepseek-r1-may-2025</x:v>
      </x:c>
      <x:c r="P331" s="17" t="n">
        <x:v>142</x:v>
      </x:c>
      <x:c r="Q331" s="17" t="n">
        <x:v>139.66</x:v>
      </x:c>
      <x:c r="R331" s="17" t="n">
        <x:v>143.43</x:v>
      </x:c>
      <x:c r="S331" s="17"/>
      <x:c r="T331" s="17"/>
      <x:c r="U331" s="17"/>
      <x:c r="V331" s="17"/>
      <x:c r="W331" s="17"/>
      <x:c r="X331" s="17"/>
      <x:c r="Y331" s="17"/>
      <x:c r="Z331" s="17"/>
    </x:row>
    <x:row r="332">
      <x:c r="A332" s="17"/>
      <x:c r="B332" s="17" t="str">
        <x:v>chutes/GLM-4.5-FP8</x:v>
      </x:c>
      <x:c r="C332" s="17"/>
      <x:c r="D332" s="17"/>
      <x:c r="E332" s="17"/>
      <x:c r="F332" s="17" t="n">
        <x:v>45865</x:v>
      </x:c>
      <x:c r="G332" s="17"/>
      <x:c r="H332" s="17"/>
      <x:c r="I332" s="17"/>
      <x:c r="J332" s="17" t="str">
        <x:v>Unverified</x:v>
      </x:c>
      <x:c r="K332" s="17"/>
      <x:c r="L332" s="17"/>
      <x:c r="M332" s="17"/>
      <x:c r="N332" s="17"/>
      <x:c r="O332" s="17" t="str">
        <x:v>chutes-glm-4-5-fp8</x:v>
      </x:c>
      <x:c r="P332" s="17"/>
      <x:c r="Q332" s="17"/>
      <x:c r="R332" s="17"/>
      <x:c r="S332" s="17"/>
      <x:c r="T332" s="17"/>
      <x:c r="U332" s="17"/>
      <x:c r="V332" s="17"/>
      <x:c r="W332" s="17"/>
      <x:c r="X332" s="17"/>
      <x:c r="Y332" s="17"/>
      <x:c r="Z332" s="17"/>
    </x:row>
    <x:row r="333">
      <x:c r="A333" s="17" t="str">
        <x:v>gpt-oss-120b</x:v>
      </x:c>
      <x:c r="B333" s="17" t="str">
        <x:v>chutes/gpt-oss-120b</x:v>
      </x:c>
      <x:c r="C333" s="17"/>
      <x:c r="D333" s="17" t="str">
        <x:v>OpenAI</x:v>
      </x:c>
      <x:c r="E333" s="17" t="str">
        <x:v>United States of America</x:v>
      </x:c>
      <x:c r="F333" s="17" t="n">
        <x:v>45874</x:v>
      </x:c>
      <x:c r="G333" s="17" t="str">
        <x:v>Open weights (unrestricted)</x:v>
      </x:c>
      <x:c r="H333" s="17" t="n">
        <x:v>45874</x:v>
      </x:c>
      <x:c r="I333" s="17" t="n">
        <x:v>4.94e+24</x:v>
      </x:c>
      <x:c r="J333" s="17" t="str">
        <x:v>Confident</x:v>
      </x:c>
      <x:c r="K333" s="17"/>
      <x:c r="L333" s="17" t="str">
        <x:v>gpt-oss-120b (Chutes)</x:v>
      </x:c>
      <x:c r="M333" s="17"/>
      <x:c r="N333" s="17" t="str">
        <x:v>gpt-oss-120b</x:v>
      </x:c>
      <x:c r="O333" s="17" t="str">
        <x:v>gpt-oss-120b</x:v>
      </x:c>
      <x:c r="P333" s="17" t="n">
        <x:v>140.57</x:v>
      </x:c>
      <x:c r="Q333" s="17" t="n">
        <x:v>136.18</x:v>
      </x:c>
      <x:c r="R333" s="17" t="n">
        <x:v>143.08</x:v>
      </x:c>
      <x:c r="S333" s="17"/>
      <x:c r="T333" s="17"/>
      <x:c r="U333" s="17"/>
      <x:c r="V333" s="17"/>
      <x:c r="W333" s="17"/>
      <x:c r="X333" s="17"/>
      <x:c r="Y333" s="17"/>
      <x:c r="Z333" s="17"/>
    </x:row>
    <x:row r="334">
      <x:c r="A334" s="17" t="str">
        <x:v>gpt-oss-120b</x:v>
      </x:c>
      <x:c r="B334" s="17" t="str">
        <x:v>chutes/gpt-oss-120b_high</x:v>
      </x:c>
      <x:c r="C334" s="17"/>
      <x:c r="D334" s="17" t="str">
        <x:v>OpenAI</x:v>
      </x:c>
      <x:c r="E334" s="17" t="str">
        <x:v>United States of America</x:v>
      </x:c>
      <x:c r="F334" s="17" t="n">
        <x:v>45874</x:v>
      </x:c>
      <x:c r="G334" s="17" t="str">
        <x:v>Open weights (unrestricted)</x:v>
      </x:c>
      <x:c r="H334" s="17" t="n">
        <x:v>45874</x:v>
      </x:c>
      <x:c r="I334" s="17" t="n">
        <x:v>4.94e+24</x:v>
      </x:c>
      <x:c r="J334" s="17" t="str">
        <x:v>Confident</x:v>
      </x:c>
      <x:c r="K334" s="17"/>
      <x:c r="L334" s="17" t="str">
        <x:v>gpt-oss-120b (high) (Chutes)</x:v>
      </x:c>
      <x:c r="M334" s="17"/>
      <x:c r="N334" s="17" t="str">
        <x:v>gpt-oss-120b</x:v>
      </x:c>
      <x:c r="O334" s="17" t="str">
        <x:v>gpt-oss-120b</x:v>
      </x:c>
      <x:c r="P334" s="17" t="n">
        <x:v>140.57</x:v>
      </x:c>
      <x:c r="Q334" s="17" t="n">
        <x:v>136.18</x:v>
      </x:c>
      <x:c r="R334" s="17" t="n">
        <x:v>143.08</x:v>
      </x:c>
      <x:c r="S334" s="17"/>
      <x:c r="T334" s="17"/>
      <x:c r="U334" s="17"/>
      <x:c r="V334" s="17"/>
      <x:c r="W334" s="17"/>
      <x:c r="X334" s="17"/>
      <x:c r="Y334" s="17"/>
      <x:c r="Z334" s="17"/>
    </x:row>
    <x:row r="335">
      <x:c r="A335" s="17" t="str">
        <x:v>Llama 4 Maverick</x:v>
      </x:c>
      <x:c r="B335" s="17" t="str">
        <x:v>chutes/Llama-4-Maverick-17B-128E-Instruct</x:v>
      </x:c>
      <x:c r="C335" s="17"/>
      <x:c r="D335" s="17" t="str">
        <x:v>Meta AI</x:v>
      </x:c>
      <x:c r="E335" s="17" t="str">
        <x:v>United States of America</x:v>
      </x:c>
      <x:c r="F335" s="17" t="n">
        <x:v>45753</x:v>
      </x:c>
      <x:c r="G335" s="17" t="str">
        <x:v>Open weights (restricted use)</x:v>
      </x:c>
      <x:c r="H335" s="17" t="n">
        <x:v>45752</x:v>
      </x:c>
      <x:c r="I335" s="17" t="n">
        <x:v>2.244000000001e+24</x:v>
      </x:c>
      <x:c r="J335" s="17" t="str">
        <x:v>Likely</x:v>
      </x:c>
      <x:c r="K335" s="17"/>
      <x:c r="L335" s="17" t="str">
        <x:v>Llama 4 Maverick (128 experts) (Chutes)</x:v>
      </x:c>
      <x:c r="M335" s="17"/>
      <x:c r="N335" s="17" t="str">
        <x:v>Llama 4 Maverick</x:v>
      </x:c>
      <x:c r="O335" s="17" t="str">
        <x:v>llama-4-maverick</x:v>
      </x:c>
      <x:c r="P335" s="17" t="n">
        <x:v>133.04</x:v>
      </x:c>
      <x:c r="Q335" s="17" t="n">
        <x:v>128.11</x:v>
      </x:c>
      <x:c r="R335" s="17" t="n">
        <x:v>135.12</x:v>
      </x:c>
      <x:c r="S335" s="17"/>
      <x:c r="T335" s="17"/>
      <x:c r="U335" s="17"/>
      <x:c r="V335" s="17"/>
      <x:c r="W335" s="17"/>
      <x:c r="X335" s="17"/>
      <x:c r="Y335" s="17"/>
      <x:c r="Z335" s="17"/>
    </x:row>
    <x:row r="336">
      <x:c r="A336" s="17" t="str">
        <x:v>Qwen3-8B</x:v>
      </x:c>
      <x:c r="B336" s="17" t="str">
        <x:v>chutes/Qwen3-8B</x:v>
      </x:c>
      <x:c r="C336" s="17"/>
      <x:c r="D336" s="17" t="str">
        <x:v>Alibaba</x:v>
      </x:c>
      <x:c r="E336" s="17" t="str">
        <x:v>China</x:v>
      </x:c>
      <x:c r="F336" s="17" t="n">
        <x:v>45775</x:v>
      </x:c>
      <x:c r="G336" s="17" t="str">
        <x:v>Open weights (unrestricted)</x:v>
      </x:c>
      <x:c r="H336" s="17" t="n">
        <x:v>45776</x:v>
      </x:c>
      <x:c r="I336" s="17" t="n">
        <x:v>1.7712e+24</x:v>
      </x:c>
      <x:c r="J336" s="17" t="str">
        <x:v>Confident</x:v>
      </x:c>
      <x:c r="K336" s="17"/>
      <x:c r="L336" s="17" t="str">
        <x:v>Qwen3 8B (Chutes)</x:v>
      </x:c>
      <x:c r="M336" s="17"/>
      <x:c r="N336" s="17" t="str">
        <x:v>Qwen3-8B</x:v>
      </x:c>
      <x:c r="O336" s="17" t="str">
        <x:v>qwen3-8b</x:v>
      </x:c>
      <x:c r="P336" s="17"/>
      <x:c r="Q336" s="17"/>
      <x:c r="R336" s="17"/>
      <x:c r="S336" s="17"/>
      <x:c r="T336" s="17"/>
      <x:c r="U336" s="17"/>
      <x:c r="V336" s="17"/>
      <x:c r="W336" s="17"/>
      <x:c r="X336" s="17"/>
      <x:c r="Y336" s="17"/>
      <x:c r="Z336" s="17"/>
    </x:row>
    <x:row r="337">
      <x:c r="A337" s="17" t="str">
        <x:v>Qwen3-235B-A22B</x:v>
      </x:c>
      <x:c r="B337" s="17" t="str">
        <x:v>chutes/Qwen3-235B-A22B</x:v>
      </x:c>
      <x:c r="C337" s="17"/>
      <x:c r="D337" s="17" t="str">
        <x:v>Alibaba</x:v>
      </x:c>
      <x:c r="E337" s="17" t="str">
        <x:v>China</x:v>
      </x:c>
      <x:c r="F337" s="17" t="n">
        <x:v>45775</x:v>
      </x:c>
      <x:c r="G337" s="17" t="str">
        <x:v>Open weights (unrestricted)</x:v>
      </x:c>
      <x:c r="H337" s="17" t="n">
        <x:v>45776</x:v>
      </x:c>
      <x:c r="I337" s="17" t="n">
        <x:v>4.752e+24</x:v>
      </x:c>
      <x:c r="J337" s="17" t="str">
        <x:v>Likely</x:v>
      </x:c>
      <x:c r="K337" s="17"/>
      <x:c r="L337" s="17" t="str">
        <x:v>Qwen3 (Apr 2025) (Chutes)</x:v>
      </x:c>
      <x:c r="M337" s="17"/>
      <x:c r="N337" s="17" t="str">
        <x:v>Qwen3-235B-A22B</x:v>
      </x:c>
      <x:c r="O337" s="17" t="str">
        <x:v>qwen3-235b-a22b</x:v>
      </x:c>
      <x:c r="P337" s="17" t="n">
        <x:v>139.58</x:v>
      </x:c>
      <x:c r="Q337" s="17" t="n">
        <x:v>134.79</x:v>
      </x:c>
      <x:c r="R337" s="17" t="n">
        <x:v>141.08</x:v>
      </x:c>
      <x:c r="S337" s="17"/>
      <x:c r="T337" s="17"/>
      <x:c r="U337" s="17"/>
      <x:c r="V337" s="17"/>
      <x:c r="W337" s="17"/>
      <x:c r="X337" s="17"/>
      <x:c r="Y337" s="17"/>
      <x:c r="Z337" s="17"/>
    </x:row>
    <x:row r="338">
      <x:c r="A338" s="17" t="str">
        <x:v>Qwen3-235B-A22B (Jul 2025)</x:v>
      </x:c>
      <x:c r="B338" s="17" t="str">
        <x:v>chutes/Qwen3-235B-A22B-Thinking-2507</x:v>
      </x:c>
      <x:c r="C338" s="17"/>
      <x:c r="D338" s="17" t="str">
        <x:v>Alibaba</x:v>
      </x:c>
      <x:c r="E338" s="17" t="str">
        <x:v>China</x:v>
      </x:c>
      <x:c r="F338" s="17" t="n">
        <x:v>45863</x:v>
      </x:c>
      <x:c r="G338" s="17" t="str">
        <x:v>Open weights (unrestricted)</x:v>
      </x:c>
      <x:c r="H338" s="17" t="n">
        <x:v>45863</x:v>
      </x:c>
      <x:c r="I338" s="17" t="n">
        <x:v>4.752e+24</x:v>
      </x:c>
      <x:c r="J338" s="17" t="str">
        <x:v>Likely</x:v>
      </x:c>
      <x:c r="K338" s="17"/>
      <x:c r="L338" s="17" t="str">
        <x:v>Qwen3 (Jul 2025) (Chutes)</x:v>
      </x:c>
      <x:c r="M338" s="17" t="str">
        <x:v>Qwen3-235B-A22B-Thinking (Jul 2025)</x:v>
      </x:c>
      <x:c r="N338" s="17" t="str">
        <x:v>Qwen3-235B-A22B-Thinking (Jul 2025)</x:v>
      </x:c>
      <x:c r="O338" s="17" t="str">
        <x:v>qwen3-235b-a22b-thinking-jul-2025</x:v>
      </x:c>
      <x:c r="P338" s="17" t="n">
        <x:v>144.78</x:v>
      </x:c>
      <x:c r="Q338" s="17" t="n">
        <x:v>142.35</x:v>
      </x:c>
      <x:c r="R338" s="17" t="n">
        <x:v>147.4</x:v>
      </x:c>
      <x:c r="S338" s="17"/>
      <x:c r="T338" s="17"/>
      <x:c r="U338" s="17"/>
      <x:c r="V338" s="17"/>
      <x:c r="W338" s="17"/>
      <x:c r="X338" s="17"/>
      <x:c r="Y338" s="17"/>
      <x:c r="Z338" s="17"/>
    </x:row>
    <x:row r="339">
      <x:c r="A339" s="17" t="str">
        <x:v>QwQ-32B</x:v>
      </x:c>
      <x:c r="B339" s="17" t="str">
        <x:v>chutes/QwQ-32B</x:v>
      </x:c>
      <x:c r="C339" s="17"/>
      <x:c r="D339" s="17" t="str">
        <x:v>Alibaba</x:v>
      </x:c>
      <x:c r="E339" s="17" t="str">
        <x:v>China</x:v>
      </x:c>
      <x:c r="F339" s="17" t="n">
        <x:v>45721</x:v>
      </x:c>
      <x:c r="G339" s="17" t="str">
        <x:v>Open weights (unrestricted)</x:v>
      </x:c>
      <x:c r="H339" s="17" t="n">
        <x:v>45722</x:v>
      </x:c>
      <x:c r="I339" s="17" t="n">
        <x:v>3.51e+24</x:v>
      </x:c>
      <x:c r="J339" s="17" t="str">
        <x:v>Speculative</x:v>
      </x:c>
      <x:c r="K339" s="17"/>
      <x:c r="L339" s="17" t="str">
        <x:v>QwQ 32B (Chutes)</x:v>
      </x:c>
      <x:c r="M339" s="17" t="str">
        <x:v>QwQ-32B</x:v>
      </x:c>
      <x:c r="N339" s="17" t="str">
        <x:v>QwQ-32B</x:v>
      </x:c>
      <x:c r="O339" s="17" t="str">
        <x:v>qwq-32b</x:v>
      </x:c>
      <x:c r="P339" s="17"/>
      <x:c r="Q339" s="17"/>
      <x:c r="R339" s="17"/>
      <x:c r="S339" s="17"/>
      <x:c r="T339" s="17"/>
      <x:c r="U339" s="17"/>
      <x:c r="V339" s="17"/>
      <x:c r="W339" s="17"/>
      <x:c r="X339" s="17"/>
      <x:c r="Y339" s="17"/>
      <x:c r="Z339" s="17"/>
    </x:row>
    <x:row r="340">
      <x:c r="A340" s="17" t="str">
        <x:v>Claude 3.7 Sonnet</x:v>
      </x:c>
      <x:c r="B340" s="17" t="str">
        <x:v>claude-3-7-sonnet-20250219_8K</x:v>
      </x:c>
      <x:c r="C340" s="17" t="str">
        <x:v>Claude 3.7 Sonnet (8k thinking)</x:v>
      </x:c>
      <x:c r="D340" s="17" t="str">
        <x:v>Anthropic</x:v>
      </x:c>
      <x:c r="E340" s="17" t="str">
        <x:v>United States of America</x:v>
      </x:c>
      <x:c r="F340" s="17" t="n">
        <x:v>45712</x:v>
      </x:c>
      <x:c r="G340" s="17" t="str">
        <x:v>API access</x:v>
      </x:c>
      <x:c r="H340" s="17" t="n">
        <x:v>45712</x:v>
      </x:c>
      <x:c r="I340" s="17" t="n">
        <x:v>3.3499999999999998e+25</x:v>
      </x:c>
      <x:c r="J340" s="17" t="str">
        <x:v>Likely</x:v>
      </x:c>
      <x:c r="K340" s="17" t="str">
        <x:v>A previous flagship reasoning model from Anthropic, benchmarked with up to 9,000 reasoning tokens allowed.</x:v>
      </x:c>
      <x:c r="L340" s="17" t="str">
        <x:v>Claude 3.7 Sonnet (8k thinking)</x:v>
      </x:c>
      <x:c r="M340" s="17"/>
      <x:c r="N340" s="17" t="str">
        <x:v>Claude 3.7 Sonnet</x:v>
      </x:c>
      <x:c r="O340" s="17" t="str">
        <x:v>claude-3-7-sonnet</x:v>
      </x:c>
      <x:c r="P340" s="17" t="n">
        <x:v>141.7</x:v>
      </x:c>
      <x:c r="Q340" s="17" t="n">
        <x:v>139.28</x:v>
      </x:c>
      <x:c r="R340" s="17" t="n">
        <x:v>143.27</x:v>
      </x:c>
      <x:c r="S340" s="17"/>
      <x:c r="T340" s="17"/>
      <x:c r="U340" s="17"/>
      <x:c r="V340" s="17"/>
      <x:c r="W340" s="17"/>
      <x:c r="X340" s="17"/>
      <x:c r="Y340" s="17"/>
      <x:c r="Z340" s="17"/>
    </x:row>
    <x:row r="341">
      <x:c r="A341" s="17"/>
      <x:c r="B341" s="17" t="str">
        <x:v>deepinfra/Qwen3-Next-80B-A3B-Instruct</x:v>
      </x:c>
      <x:c r="C341" s="17"/>
      <x:c r="D341" s="17"/>
      <x:c r="E341" s="17"/>
      <x:c r="F341" s="17" t="n">
        <x:v>45911</x:v>
      </x:c>
      <x:c r="G341" s="17"/>
      <x:c r="H341" s="17"/>
      <x:c r="I341" s="17"/>
      <x:c r="J341" s="17" t="str">
        <x:v>Unverified</x:v>
      </x:c>
      <x:c r="K341" s="17"/>
      <x:c r="L341" s="17"/>
      <x:c r="M341" s="17"/>
      <x:c r="N341" s="17"/>
      <x:c r="O341" s="17" t="str">
        <x:v>deepinfra-qwen3-next-80b-a3b-instruct</x:v>
      </x:c>
      <x:c r="P341" s="17"/>
      <x:c r="Q341" s="17"/>
      <x:c r="R341" s="17"/>
      <x:c r="S341" s="17"/>
      <x:c r="T341" s="17"/>
      <x:c r="U341" s="17"/>
      <x:c r="V341" s="17"/>
      <x:c r="W341" s="17"/>
      <x:c r="X341" s="17"/>
      <x:c r="Y341" s="17"/>
      <x:c r="Z341" s="17"/>
    </x:row>
    <x:row r="342">
      <x:c r="A342" s="17" t="str">
        <x:v>DeepSeek-V3.2-Exp</x:v>
      </x:c>
      <x:c r="B342" s="17" t="str">
        <x:v>DeepSeek-V3.2-Exp_high</x:v>
      </x:c>
      <x:c r="C342" s="17"/>
      <x:c r="D342" s="17" t="str">
        <x:v>DeepSeek</x:v>
      </x:c>
      <x:c r="E342" s="17" t="str">
        <x:v>China</x:v>
      </x:c>
      <x:c r="F342" s="17" t="n">
        <x:v>45929</x:v>
      </x:c>
      <x:c r="G342" s="17" t="str">
        <x:v>Open weights (unrestricted)</x:v>
      </x:c>
      <x:c r="H342" s="17" t="n">
        <x:v>45929</x:v>
      </x:c>
      <x:c r="I342" s="17" t="n">
        <x:v>4.18e+24</x:v>
      </x:c>
      <x:c r="J342" s="17" t="str">
        <x:v>Confident</x:v>
      </x:c>
      <x:c r="K342" s="17"/>
      <x:c r="L342" s="17"/>
      <x:c r="M342" s="17"/>
      <x:c r="N342" s="17" t="str">
        <x:v>DeepSeek-V3.2-Exp</x:v>
      </x:c>
      <x:c r="O342" s="17" t="str">
        <x:v>deepseek-v3-2-exp</x:v>
      </x:c>
      <x:c r="P342" s="17" t="n">
        <x:v>144.86</x:v>
      </x:c>
      <x:c r="Q342" s="17" t="n">
        <x:v>141.79</x:v>
      </x:c>
      <x:c r="R342" s="17" t="n">
        <x:v>146.71</x:v>
      </x:c>
      <x:c r="S342" s="17"/>
      <x:c r="T342" s="17"/>
      <x:c r="U342" s="17"/>
      <x:c r="V342" s="17"/>
      <x:c r="W342" s="17"/>
      <x:c r="X342" s="17"/>
      <x:c r="Y342" s="17"/>
      <x:c r="Z342" s="17"/>
    </x:row>
    <x:row r="343">
      <x:c r="A343" s="17" t="str">
        <x:v>Grok 4 Fast</x:v>
      </x:c>
      <x:c r="B343" s="17" t="str">
        <x:v>grok-4-fast</x:v>
      </x:c>
      <x:c r="C343" s="17"/>
      <x:c r="D343" s="17" t="str">
        <x:v>xAI</x:v>
      </x:c>
      <x:c r="E343" s="17" t="str">
        <x:v>United States of America</x:v>
      </x:c>
      <x:c r="F343" s="17" t="n">
        <x:v>45919</x:v>
      </x:c>
      <x:c r="G343" s="17" t="str">
        <x:v>API access</x:v>
      </x:c>
      <x:c r="H343" s="17" t="n">
        <x:v>45919</x:v>
      </x:c>
      <x:c r="I343" s="17"/>
      <x:c r="J343" s="17" t="str">
        <x:v>Unknown</x:v>
      </x:c>
      <x:c r="K343" s="17"/>
      <x:c r="L343" s="17" t="str">
        <x:v>Grok 4 Fast</x:v>
      </x:c>
      <x:c r="M343" s="17"/>
      <x:c r="N343" s="17" t="str">
        <x:v>Grok 4 Fast</x:v>
      </x:c>
      <x:c r="O343" s="17" t="str">
        <x:v>grok-4-fast</x:v>
      </x:c>
      <x:c r="P343" s="17" t="n">
        <x:v>144.62</x:v>
      </x:c>
      <x:c r="Q343" s="17" t="n">
        <x:v>141.49</x:v>
      </x:c>
      <x:c r="R343" s="17" t="n">
        <x:v>147.06</x:v>
      </x:c>
      <x:c r="S343" s="17"/>
      <x:c r="T343" s="17"/>
      <x:c r="U343" s="17"/>
      <x:c r="V343" s="17"/>
      <x:c r="W343" s="17"/>
      <x:c r="X343" s="17"/>
      <x:c r="Y343" s="17"/>
      <x:c r="Z343" s="17"/>
    </x:row>
    <x:row r="344">
      <x:c r="A344" s="17" t="str">
        <x:v>o3-pro</x:v>
      </x:c>
      <x:c r="B344" s="17" t="str">
        <x:v>o3-pro-2025-06-10_medium</x:v>
      </x:c>
      <x:c r="C344" s="17"/>
      <x:c r="D344" s="17" t="str">
        <x:v>OpenAI</x:v>
      </x:c>
      <x:c r="E344" s="17" t="str">
        <x:v>United States of America</x:v>
      </x:c>
      <x:c r="F344" s="17" t="n">
        <x:v>45818</x:v>
      </x:c>
      <x:c r="G344" s="17"/>
      <x:c r="H344" s="17" t="n">
        <x:v>45818</x:v>
      </x:c>
      <x:c r="I344" s="17"/>
      <x:c r="J344" s="17" t="str">
        <x:v>Unknown</x:v>
      </x:c>
      <x:c r="K344" s="17" t="str">
        <x:v>An enhanced version of OpenAI's previous flagship reasoning model o3, evaluated with medium reasoning effort.</x:v>
      </x:c>
      <x:c r="L344" s="17"/>
      <x:c r="M344" s="17"/>
      <x:c r="N344" s="17" t="str">
        <x:v>o3-pro</x:v>
      </x:c>
      <x:c r="O344" s="17" t="str">
        <x:v>o3-pro</x:v>
      </x:c>
      <x:c r="P344" s="17" t="n">
        <x:v>147.92</x:v>
      </x:c>
      <x:c r="Q344" s="17" t="n">
        <x:v>146.24</x:v>
      </x:c>
      <x:c r="R344" s="17" t="n">
        <x:v>150.45</x:v>
      </x:c>
      <x:c r="S344" s="17"/>
      <x:c r="T344" s="17"/>
      <x:c r="U344" s="17"/>
      <x:c r="V344" s="17"/>
      <x:c r="W344" s="17"/>
      <x:c r="X344" s="17"/>
      <x:c r="Y344" s="17"/>
      <x:c r="Z344" s="17"/>
    </x:row>
    <x:row r="345">
      <x:c r="A345" s="17" t="str">
        <x:v>GPT-4o</x:v>
      </x:c>
      <x:c r="B345" s="17" t="str">
        <x:v>chatgpt-4o-01-29-2025</x:v>
      </x:c>
      <x:c r="C345" s="17"/>
      <x:c r="D345" s="17" t="str">
        <x:v>OpenAI</x:v>
      </x:c>
      <x:c r="E345" s="17" t="str">
        <x:v>United States of America</x:v>
      </x:c>
      <x:c r="F345" s="17" t="n">
        <x:v>45686</x:v>
      </x:c>
      <x:c r="G345" s="17" t="str">
        <x:v>API access</x:v>
      </x:c>
      <x:c r="H345" s="17" t="n">
        <x:v>45425</x:v>
      </x:c>
      <x:c r="I345" s="17"/>
      <x:c r="J345" s="17" t="str">
        <x:v>Speculative</x:v>
      </x:c>
      <x:c r="K345" s="17" t="str">
        <x:v>A version of GPT-4o that was behind the ChatGPT interface, released in January 2025.</x:v>
      </x:c>
      <x:c r="L345" s="17" t="str">
        <x:v>ChatGPT-4o (Jan 2025)</x:v>
      </x:c>
      <x:c r="M345" s="17" t="str">
        <x:v>GPT-4o (Jan 2025)</x:v>
      </x:c>
      <x:c r="N345" s="17" t="str">
        <x:v>GPT-4o (Jan 2025)</x:v>
      </x:c>
      <x:c r="O345" s="17" t="str">
        <x:v>gpt-4o-jan-2025</x:v>
      </x:c>
      <x:c r="P345" s="17"/>
      <x:c r="Q345" s="17"/>
      <x:c r="R345" s="17"/>
      <x:c r="S345" s="17"/>
      <x:c r="T345" s="17"/>
      <x:c r="U345" s="17"/>
      <x:c r="V345" s="17"/>
      <x:c r="W345" s="17"/>
      <x:c r="X345" s="17"/>
      <x:c r="Y345" s="17"/>
      <x:c r="Z345" s="17"/>
    </x:row>
    <x:row r="346">
      <x:c r="A346" s="17" t="str">
        <x:v>DeepSeek-V3 (Mar 2025)</x:v>
      </x:c>
      <x:c r="B346" s="17" t="str">
        <x:v>chutes/DeepSeek-V3-0324</x:v>
      </x:c>
      <x:c r="C346" s="17" t="str">
        <x:v>DeepSeek-V3 (Mar 2025)</x:v>
      </x:c>
      <x:c r="D346" s="17" t="str">
        <x:v>DeepSeek</x:v>
      </x:c>
      <x:c r="E346" s="17" t="str">
        <x:v>China</x:v>
      </x:c>
      <x:c r="F346" s="17" t="n">
        <x:v>45740</x:v>
      </x:c>
      <x:c r="G346" s="17" t="str">
        <x:v>Open weights (restricted use)</x:v>
      </x:c>
      <x:c r="H346" s="17" t="n">
        <x:v>45740</x:v>
      </x:c>
      <x:c r="I346" s="17" t="n">
        <x:v>3.3e+24</x:v>
      </x:c>
      <x:c r="J346" s="17" t="str">
        <x:v>Confident</x:v>
      </x:c>
      <x:c r="K346" s="17"/>
      <x:c r="L346" s="17" t="str">
        <x:v>DeepSeek-V3 (Mar 2025) (Chutes)</x:v>
      </x:c>
      <x:c r="M346" s="17"/>
      <x:c r="N346" s="17" t="str">
        <x:v>DeepSeek-V3 (Mar 2025)</x:v>
      </x:c>
      <x:c r="O346" s="17" t="str">
        <x:v>deepseek-v3-mar-2025</x:v>
      </x:c>
      <x:c r="P346" s="17" t="n">
        <x:v>137.04</x:v>
      </x:c>
      <x:c r="Q346" s="17" t="n">
        <x:v>133.64</x:v>
      </x:c>
      <x:c r="R346" s="17" t="n">
        <x:v>138.66</x:v>
      </x:c>
      <x:c r="S346" s="17"/>
      <x:c r="T346" s="17"/>
      <x:c r="U346" s="17"/>
      <x:c r="V346" s="17"/>
      <x:c r="W346" s="17"/>
      <x:c r="X346" s="17"/>
      <x:c r="Y346" s="17"/>
      <x:c r="Z346" s="17"/>
    </x:row>
    <x:row r="347">
      <x:c r="A347" s="17" t="str">
        <x:v>Gemma 3 27B</x:v>
      </x:c>
      <x:c r="B347" s="17" t="str">
        <x:v>chutes/Gemma-3-27b-It</x:v>
      </x:c>
      <x:c r="C347" s="17"/>
      <x:c r="D347" s="17" t="str">
        <x:v>Google DeepMind</x:v>
      </x:c>
      <x:c r="E347" s="17" t="str">
        <x:v>United States of America</x:v>
      </x:c>
      <x:c r="F347" s="17" t="n">
        <x:v>45727</x:v>
      </x:c>
      <x:c r="G347" s="17" t="str">
        <x:v>Open weights (restricted use)</x:v>
      </x:c>
      <x:c r="H347" s="17" t="n">
        <x:v>45728</x:v>
      </x:c>
      <x:c r="I347" s="17" t="n">
        <x:v>2.268e+24</x:v>
      </x:c>
      <x:c r="J347" s="17" t="str">
        <x:v>Confident</x:v>
      </x:c>
      <x:c r="K347" s="17"/>
      <x:c r="L347" s="17" t="str">
        <x:v>Gemma-3-27b-it (Chutes)</x:v>
      </x:c>
      <x:c r="M347" s="17"/>
      <x:c r="N347" s="17" t="str">
        <x:v>Gemma 3 27B</x:v>
      </x:c>
      <x:c r="O347" s="17" t="str">
        <x:v>gemma-3-27b</x:v>
      </x:c>
      <x:c r="P347" s="17" t="n">
        <x:v>131.08</x:v>
      </x:c>
      <x:c r="Q347" s="17" t="n">
        <x:v>124.84</x:v>
      </x:c>
      <x:c r="R347" s="17" t="n">
        <x:v>133.28</x:v>
      </x:c>
      <x:c r="S347" s="17"/>
      <x:c r="T347" s="17"/>
      <x:c r="U347" s="17"/>
      <x:c r="V347" s="17"/>
      <x:c r="W347" s="17"/>
      <x:c r="X347" s="17"/>
      <x:c r="Y347" s="17"/>
      <x:c r="Z347" s="17"/>
    </x:row>
    <x:row r="348">
      <x:c r="A348" s="17" t="str">
        <x:v>DeepSeek-V3.1</x:v>
      </x:c>
      <x:c r="B348" s="17" t="str">
        <x:v>DeepSeek-V3.1</x:v>
      </x:c>
      <x:c r="C348" s="17"/>
      <x:c r="D348" s="17" t="str">
        <x:v>DeepSeek</x:v>
      </x:c>
      <x:c r="E348" s="17" t="str">
        <x:v>China</x:v>
      </x:c>
      <x:c r="F348" s="17" t="n">
        <x:v>45890</x:v>
      </x:c>
      <x:c r="G348" s="17" t="str">
        <x:v>Open weights (unrestricted)</x:v>
      </x:c>
      <x:c r="H348" s="17" t="n">
        <x:v>45890</x:v>
      </x:c>
      <x:c r="I348" s="17" t="n">
        <x:v>3.594058e+24</x:v>
      </x:c>
      <x:c r="J348" s="17" t="str">
        <x:v>Confident</x:v>
      </x:c>
      <x:c r="K348" s="17" t="str">
        <x:v>An updated version of DeepSeek V3.</x:v>
      </x:c>
      <x:c r="L348" s="17" t="str">
        <x:v>DeepSeek-V3.1</x:v>
      </x:c>
      <x:c r="M348" s="17"/>
      <x:c r="N348" s="17" t="str">
        <x:v>DeepSeek-V3.1</x:v>
      </x:c>
      <x:c r="O348" s="17" t="str">
        <x:v>deepseek-v3-1</x:v>
      </x:c>
      <x:c r="P348" s="17" t="n">
        <x:v>138.68</x:v>
      </x:c>
      <x:c r="Q348" s="17" t="n">
        <x:v>135.73</x:v>
      </x:c>
      <x:c r="R348" s="17" t="n">
        <x:v>142.57</x:v>
      </x:c>
      <x:c r="S348" s="17"/>
      <x:c r="T348" s="17"/>
      <x:c r="U348" s="17"/>
      <x:c r="V348" s="17"/>
      <x:c r="W348" s="17"/>
      <x:c r="X348" s="17"/>
      <x:c r="Y348" s="17"/>
      <x:c r="Z348" s="17"/>
    </x:row>
    <x:row r="349">
      <x:c r="A349" s="17" t="str">
        <x:v>Kimi K2</x:v>
      </x:c>
      <x:c r="B349" s="17" t="str">
        <x:v>fireworks/Kimi-K2-Instruct-0905</x:v>
      </x:c>
      <x:c r="C349" s="17" t="str">
        <x:v>Kimi K2 Instruct (0905)</x:v>
      </x:c>
      <x:c r="D349" s="17" t="str">
        <x:v>Moonshot</x:v>
      </x:c>
      <x:c r="E349" s="17" t="str">
        <x:v>China</x:v>
      </x:c>
      <x:c r="F349" s="17" t="n">
        <x:v>45905</x:v>
      </x:c>
      <x:c r="G349" s="17" t="str">
        <x:v>Open weights (restricted use)</x:v>
      </x:c>
      <x:c r="H349" s="17" t="n">
        <x:v>45849</x:v>
      </x:c>
      <x:c r="I349" s="17" t="n">
        <x:v>2.976e+24</x:v>
      </x:c>
      <x:c r="J349" s="17" t="str">
        <x:v>Confident</x:v>
      </x:c>
      <x:c r="K349" s="17"/>
      <x:c r="L349" s="17"/>
      <x:c r="M349" s="17" t="str">
        <x:v>Kimi K2 (Sep 2025)</x:v>
      </x:c>
      <x:c r="N349" s="17" t="str">
        <x:v>Kimi K2 (Sep 2025)</x:v>
      </x:c>
      <x:c r="O349" s="17" t="str">
        <x:v>kimi-k2-sep-2025</x:v>
      </x:c>
      <x:c r="P349" s="17" t="n">
        <x:v>140.98</x:v>
      </x:c>
      <x:c r="Q349" s="17" t="n">
        <x:v>138.39</x:v>
      </x:c>
      <x:c r="R349" s="17" t="n">
        <x:v>142.27</x:v>
      </x:c>
      <x:c r="S349" s="17"/>
      <x:c r="T349" s="17"/>
      <x:c r="U349" s="17"/>
      <x:c r="V349" s="17"/>
      <x:c r="W349" s="17"/>
      <x:c r="X349" s="17"/>
      <x:c r="Y349" s="17"/>
      <x:c r="Z349" s="17"/>
    </x:row>
    <x:row r="350">
      <x:c r="A350" s="17" t="str">
        <x:v>Grok-3 mini</x:v>
      </x:c>
      <x:c r="B350" s="17" t="str">
        <x:v>grok-3-mini-beta_medium</x:v>
      </x:c>
      <x:c r="C350" s="17"/>
      <x:c r="D350" s="17" t="str">
        <x:v>xAI</x:v>
      </x:c>
      <x:c r="E350" s="17" t="str">
        <x:v>United States of America</x:v>
      </x:c>
      <x:c r="F350" s="17" t="n">
        <x:v>45756</x:v>
      </x:c>
      <x:c r="G350" s="17" t="str">
        <x:v>API access</x:v>
      </x:c>
      <x:c r="H350" s="17" t="n">
        <x:v>45707</x:v>
      </x:c>
      <x:c r="I350" s="17"/>
      <x:c r="J350" s="17" t="str">
        <x:v>Unknown</x:v>
      </x:c>
      <x:c r="K350" s="17" t="str">
        <x:v>A beta release of a smaller version of XAI's third generation Grok model, evaluated with medium reasoning effort.</x:v>
      </x:c>
      <x:c r="L350" s="17"/>
      <x:c r="M350" s="17"/>
      <x:c r="N350" s="17" t="str">
        <x:v>Grok-3 mini</x:v>
      </x:c>
      <x:c r="O350" s="17" t="str">
        <x:v>grok-3-mini</x:v>
      </x:c>
      <x:c r="P350" s="17" t="n">
        <x:v>141.01</x:v>
      </x:c>
      <x:c r="Q350" s="17" t="n">
        <x:v>137.89</x:v>
      </x:c>
      <x:c r="R350" s="17" t="n">
        <x:v>142.63</x:v>
      </x:c>
      <x:c r="S350" s="17"/>
      <x:c r="T350" s="17"/>
      <x:c r="U350" s="17"/>
      <x:c r="V350" s="17"/>
      <x:c r="W350" s="17"/>
      <x:c r="X350" s="17"/>
      <x:c r="Y350" s="17"/>
      <x:c r="Z350" s="17"/>
    </x:row>
    <x:row r="351">
      <x:c r="A351" s="17" t="str">
        <x:v>MiniMax-M1-80k</x:v>
      </x:c>
      <x:c r="B351" s="17" t="str">
        <x:v>MiniMax-M1-80k</x:v>
      </x:c>
      <x:c r="C351" s="17"/>
      <x:c r="D351" s="17" t="str">
        <x:v>MiniMax</x:v>
      </x:c>
      <x:c r="E351" s="17" t="str">
        <x:v>China</x:v>
      </x:c>
      <x:c r="F351" s="17" t="n">
        <x:v>45821</x:v>
      </x:c>
      <x:c r="G351" s="17" t="str">
        <x:v>Open weights (unrestricted)</x:v>
      </x:c>
      <x:c r="H351" s="17" t="n">
        <x:v>45821</x:v>
      </x:c>
      <x:c r="I351" s="17" t="n">
        <x:v>4.3240062e+24</x:v>
      </x:c>
      <x:c r="J351" s="17" t="str">
        <x:v>Likely</x:v>
      </x:c>
      <x:c r="K351" s="17"/>
      <x:c r="L351" s="17"/>
      <x:c r="M351" s="17"/>
      <x:c r="N351" s="17" t="str">
        <x:v>MiniMax-M1-80k</x:v>
      </x:c>
      <x:c r="O351" s="17" t="str">
        <x:v>minimax-m1-80k</x:v>
      </x:c>
      <x:c r="P351" s="17"/>
      <x:c r="Q351" s="17"/>
      <x:c r="R351" s="17"/>
      <x:c r="S351" s="17"/>
      <x:c r="T351" s="17"/>
      <x:c r="U351" s="17"/>
      <x:c r="V351" s="17"/>
      <x:c r="W351" s="17"/>
      <x:c r="X351" s="17"/>
      <x:c r="Y351" s="17"/>
      <x:c r="Z351" s="17"/>
    </x:row>
    <x:row r="352">
      <x:c r="A352" s="17"/>
      <x:c r="B352" s="17" t="str">
        <x:v>nvidia-nemotron-nano-9b-v2</x:v>
      </x:c>
      <x:c r="C352" s="17"/>
      <x:c r="D352" s="17"/>
      <x:c r="E352" s="17"/>
      <x:c r="F352" s="17" t="n">
        <x:v>45887</x:v>
      </x:c>
      <x:c r="G352" s="17"/>
      <x:c r="H352" s="17"/>
      <x:c r="I352" s="17"/>
      <x:c r="J352" s="17" t="str">
        <x:v>Unverified</x:v>
      </x:c>
      <x:c r="K352" s="17"/>
      <x:c r="L352" s="17"/>
      <x:c r="M352" s="17"/>
      <x:c r="N352" s="17"/>
      <x:c r="O352" s="17" t="str">
        <x:v>nvidia-nemotron-nano-9b-v2</x:v>
      </x:c>
      <x:c r="P352" s="17"/>
      <x:c r="Q352" s="17"/>
      <x:c r="R352" s="17"/>
      <x:c r="S352" s="17"/>
      <x:c r="T352" s="17"/>
      <x:c r="U352" s="17"/>
      <x:c r="V352" s="17"/>
      <x:c r="W352" s="17"/>
      <x:c r="X352" s="17"/>
      <x:c r="Y352" s="17"/>
      <x:c r="Z352" s="17"/>
    </x:row>
    <x:row r="353">
      <x:c r="A353" s="17" t="str">
        <x:v>Qwen3-235B-A22B (Jul 2025)</x:v>
      </x:c>
      <x:c r="B353" s="17" t="str">
        <x:v>parasail-qwen3-235b-a22b-instruct-2507</x:v>
      </x:c>
      <x:c r="C353" s="17"/>
      <x:c r="D353" s="17" t="str">
        <x:v>Alibaba</x:v>
      </x:c>
      <x:c r="E353" s="17" t="str">
        <x:v>China</x:v>
      </x:c>
      <x:c r="F353" s="17" t="n">
        <x:v>45901</x:v>
      </x:c>
      <x:c r="G353" s="17" t="str">
        <x:v>Open weights (unrestricted)</x:v>
      </x:c>
      <x:c r="H353" s="17" t="n">
        <x:v>45863</x:v>
      </x:c>
      <x:c r="I353" s="17" t="n">
        <x:v>4.752e+24</x:v>
      </x:c>
      <x:c r="J353" s="17" t="str">
        <x:v>Likely</x:v>
      </x:c>
      <x:c r="K353" s="17"/>
      <x:c r="L353" s="17" t="str">
        <x:v>Qwen3 (Parasail)</x:v>
      </x:c>
      <x:c r="M353" s="17" t="str">
        <x:v>Qwen3-235B-A22B-Instruct (Jul 2025)</x:v>
      </x:c>
      <x:c r="N353" s="17" t="str">
        <x:v>Qwen3-235B-A22B-Instruct (Jul 2025)</x:v>
      </x:c>
      <x:c r="O353" s="17" t="str">
        <x:v>qwen3-235b-a22b-instruct-jul-2025</x:v>
      </x:c>
      <x:c r="P353" s="17" t="n">
        <x:v>138.96</x:v>
      </x:c>
      <x:c r="Q353" s="17" t="n">
        <x:v>135.35</x:v>
      </x:c>
      <x:c r="R353" s="17" t="n">
        <x:v>140.84</x:v>
      </x:c>
      <x:c r="S353" s="17"/>
      <x:c r="T353" s="17"/>
      <x:c r="U353" s="17"/>
      <x:c r="V353" s="17"/>
      <x:c r="W353" s="17"/>
      <x:c r="X353" s="17"/>
      <x:c r="Y353" s="17"/>
      <x:c r="Z353" s="17"/>
    </x:row>
    <x:row r="354">
      <x:c r="A354" s="17" t="str">
        <x:v>Qwen3-30B-A3B</x:v>
      </x:c>
      <x:c r="B354" s="17" t="str">
        <x:v>chutes/Qwen3-30B-A3B</x:v>
      </x:c>
      <x:c r="C354" s="17"/>
      <x:c r="D354" s="17" t="str">
        <x:v>Alibaba</x:v>
      </x:c>
      <x:c r="E354" s="17" t="str">
        <x:v>China</x:v>
      </x:c>
      <x:c r="F354" s="17" t="n">
        <x:v>45775</x:v>
      </x:c>
      <x:c r="G354" s="17" t="str">
        <x:v>Open weights (unrestricted)</x:v>
      </x:c>
      <x:c r="H354" s="17" t="n">
        <x:v>45776</x:v>
      </x:c>
      <x:c r="I354" s="17" t="n">
        <x:v>6.48e+23</x:v>
      </x:c>
      <x:c r="J354" s="17" t="str">
        <x:v>Likely</x:v>
      </x:c>
      <x:c r="K354" s="17"/>
      <x:c r="L354" s="17" t="str">
        <x:v>Qwen3-30B-A3B (Chutes)</x:v>
      </x:c>
      <x:c r="M354" s="17"/>
      <x:c r="N354" s="17" t="str">
        <x:v>Qwen3-30B-A3B</x:v>
      </x:c>
      <x:c r="O354" s="17" t="str">
        <x:v>qwen3-30b-a3b</x:v>
      </x:c>
      <x:c r="P354" s="17"/>
      <x:c r="Q354" s="17"/>
      <x:c r="R354" s="17"/>
      <x:c r="S354" s="17"/>
      <x:c r="T354" s="17"/>
      <x:c r="U354" s="17"/>
      <x:c r="V354" s="17"/>
      <x:c r="W354" s="17"/>
      <x:c r="X354" s="17"/>
      <x:c r="Y354" s="17"/>
      <x:c r="Z354" s="17"/>
    </x:row>
    <x:row r="355">
      <x:c r="A355" s="17" t="str">
        <x:v>Qwen3-14B</x:v>
      </x:c>
      <x:c r="B355" s="17" t="str">
        <x:v>chutes/Qwen3-14B</x:v>
      </x:c>
      <x:c r="C355" s="17"/>
      <x:c r="D355" s="17" t="str">
        <x:v>Alibaba</x:v>
      </x:c>
      <x:c r="E355" s="17" t="str">
        <x:v>China</x:v>
      </x:c>
      <x:c r="F355" s="17" t="n">
        <x:v>45775</x:v>
      </x:c>
      <x:c r="G355" s="17" t="str">
        <x:v>Open weights (unrestricted)</x:v>
      </x:c>
      <x:c r="H355" s="17" t="n">
        <x:v>45776</x:v>
      </x:c>
      <x:c r="I355" s="17" t="n">
        <x:v>3.1968e+24</x:v>
      </x:c>
      <x:c r="J355" s="17" t="str">
        <x:v>Confident</x:v>
      </x:c>
      <x:c r="K355" s="17"/>
      <x:c r="L355" s="17" t="str">
        <x:v>Qwen3 14B</x:v>
      </x:c>
      <x:c r="M355" s="17"/>
      <x:c r="N355" s="17" t="str">
        <x:v>Qwen3-14B</x:v>
      </x:c>
      <x:c r="O355" s="17" t="str">
        <x:v>qwen3-14b</x:v>
      </x:c>
      <x:c r="P355" s="17"/>
      <x:c r="Q355" s="17"/>
      <x:c r="R355" s="17"/>
      <x:c r="S355" s="17"/>
      <x:c r="T355" s="17"/>
      <x:c r="U355" s="17"/>
      <x:c r="V355" s="17"/>
      <x:c r="W355" s="17"/>
      <x:c r="X355" s="17"/>
      <x:c r="Y355" s="17"/>
      <x:c r="Z355" s="17"/>
    </x:row>
    <x:row r="356">
      <x:c r="A356" s="17" t="str">
        <x:v>Qwen3-32B</x:v>
      </x:c>
      <x:c r="B356" s="17" t="str">
        <x:v>chutes/Qwen3-32B</x:v>
      </x:c>
      <x:c r="C356" s="17"/>
      <x:c r="D356" s="17" t="str">
        <x:v>Alibaba</x:v>
      </x:c>
      <x:c r="E356" s="17" t="str">
        <x:v>China</x:v>
      </x:c>
      <x:c r="F356" s="17" t="n">
        <x:v>45775</x:v>
      </x:c>
      <x:c r="G356" s="17" t="str">
        <x:v>Open weights (unrestricted)</x:v>
      </x:c>
      <x:c r="H356" s="17" t="n">
        <x:v>45776</x:v>
      </x:c>
      <x:c r="I356" s="17" t="n">
        <x:v>7.0848e+24</x:v>
      </x:c>
      <x:c r="J356" s="17" t="str">
        <x:v>Confident</x:v>
      </x:c>
      <x:c r="K356" s="17"/>
      <x:c r="L356" s="17" t="str">
        <x:v>Qwen3 32B (Chutes)</x:v>
      </x:c>
      <x:c r="M356" s="17"/>
      <x:c r="N356" s="17" t="str">
        <x:v>Qwen3-32B</x:v>
      </x:c>
      <x:c r="O356" s="17" t="str">
        <x:v>qwen3-32b</x:v>
      </x:c>
      <x:c r="P356" s="17"/>
      <x:c r="Q356" s="17"/>
      <x:c r="R356" s="17"/>
      <x:c r="S356" s="17"/>
      <x:c r="T356" s="17"/>
      <x:c r="U356" s="17"/>
      <x:c r="V356" s="17"/>
      <x:c r="W356" s="17"/>
      <x:c r="X356" s="17"/>
      <x:c r="Y356" s="17"/>
      <x:c r="Z356" s="17"/>
    </x:row>
    <x:row r="357">
      <x:c r="A357" s="17"/>
      <x:c r="B357" s="17" t="str">
        <x:v>chutes/Qwen3-Next-80B-A3B-Instruct</x:v>
      </x:c>
      <x:c r="C357" s="17"/>
      <x:c r="D357" s="17"/>
      <x:c r="E357" s="17"/>
      <x:c r="F357" s="17" t="n">
        <x:v>45911</x:v>
      </x:c>
      <x:c r="G357" s="17"/>
      <x:c r="H357" s="17"/>
      <x:c r="I357" s="17"/>
      <x:c r="J357" s="17" t="str">
        <x:v>Unverified</x:v>
      </x:c>
      <x:c r="K357" s="17"/>
      <x:c r="L357" s="17"/>
      <x:c r="M357" s="17"/>
      <x:c r="N357" s="17"/>
      <x:c r="O357" s="17" t="str">
        <x:v>chutes-qwen3-next-80b-a3b-instruct</x:v>
      </x:c>
      <x:c r="P357" s="17"/>
      <x:c r="Q357" s="17"/>
      <x:c r="R357" s="17"/>
      <x:c r="S357" s="17"/>
      <x:c r="T357" s="17"/>
      <x:c r="U357" s="17"/>
      <x:c r="V357" s="17"/>
      <x:c r="W357" s="17"/>
      <x:c r="X357" s="17"/>
      <x:c r="Y357" s="17"/>
      <x:c r="Z357" s="17"/>
    </x:row>
    <x:row r="358">
      <x:c r="A358" s="17" t="str">
        <x:v>Llama 4 Scout</x:v>
      </x:c>
      <x:c r="B358" s="17" t="str">
        <x:v>chutes/Llama-4-Scout-17B-16E Instruct</x:v>
      </x:c>
      <x:c r="C358" s="17"/>
      <x:c r="D358" s="17" t="str">
        <x:v>Meta AI</x:v>
      </x:c>
      <x:c r="E358" s="17" t="str">
        <x:v>United States of America</x:v>
      </x:c>
      <x:c r="F358" s="17" t="n">
        <x:v>45753</x:v>
      </x:c>
      <x:c r="G358" s="17" t="str">
        <x:v>Open weights (restricted use)</x:v>
      </x:c>
      <x:c r="H358" s="17" t="n">
        <x:v>45752</x:v>
      </x:c>
      <x:c r="I358" s="17" t="n">
        <x:v>4.08e+24</x:v>
      </x:c>
      <x:c r="J358" s="17" t="str">
        <x:v>Likely</x:v>
      </x:c>
      <x:c r="K358" s="17"/>
      <x:c r="L358" s="17" t="str">
        <x:v>Llama 4 Maverick (16 experts) (Chutes)</x:v>
      </x:c>
      <x:c r="M358" s="17"/>
      <x:c r="N358" s="17" t="str">
        <x:v>Llama 4 Scout</x:v>
      </x:c>
      <x:c r="O358" s="17" t="str">
        <x:v>llama-4-scout</x:v>
      </x:c>
      <x:c r="P358" s="17" t="n">
        <x:v>130.56</x:v>
      </x:c>
      <x:c r="Q358" s="17" t="n">
        <x:v>125.67</x:v>
      </x:c>
      <x:c r="R358" s="17" t="n">
        <x:v>132.06</x:v>
      </x:c>
      <x:c r="S358" s="17"/>
      <x:c r="T358" s="17"/>
      <x:c r="U358" s="17"/>
      <x:c r="V358" s="17"/>
      <x:c r="W358" s="17"/>
      <x:c r="X358" s="17"/>
      <x:c r="Y358" s="17"/>
      <x:c r="Z358" s="17"/>
    </x:row>
    <x:row r="359">
      <x:c r="A359" s="17" t="str">
        <x:v>DeepSeek-V3.2-Exp</x:v>
      </x:c>
      <x:c r="B359" s="17" t="str">
        <x:v>DeepSeek-V3.2-Exp</x:v>
      </x:c>
      <x:c r="C359" s="17"/>
      <x:c r="D359" s="17" t="str">
        <x:v>DeepSeek</x:v>
      </x:c>
      <x:c r="E359" s="17" t="str">
        <x:v>China</x:v>
      </x:c>
      <x:c r="F359" s="17" t="n">
        <x:v>45929</x:v>
      </x:c>
      <x:c r="G359" s="17" t="str">
        <x:v>Open weights (unrestricted)</x:v>
      </x:c>
      <x:c r="H359" s="17" t="n">
        <x:v>45929</x:v>
      </x:c>
      <x:c r="I359" s="17" t="n">
        <x:v>4.18e+24</x:v>
      </x:c>
      <x:c r="J359" s="17" t="str">
        <x:v>Confident</x:v>
      </x:c>
      <x:c r="K359" s="17"/>
      <x:c r="L359" s="17"/>
      <x:c r="M359" s="17"/>
      <x:c r="N359" s="17" t="str">
        <x:v>DeepSeek-V3.2-Exp</x:v>
      </x:c>
      <x:c r="O359" s="17" t="str">
        <x:v>deepseek-v3-2-exp</x:v>
      </x:c>
      <x:c r="P359" s="17" t="n">
        <x:v>144.86</x:v>
      </x:c>
      <x:c r="Q359" s="17" t="n">
        <x:v>141.79</x:v>
      </x:c>
      <x:c r="R359" s="17" t="n">
        <x:v>146.71</x:v>
      </x:c>
      <x:c r="S359" s="17"/>
      <x:c r="T359" s="17"/>
      <x:c r="U359" s="17"/>
      <x:c r="V359" s="17"/>
      <x:c r="W359" s="17"/>
      <x:c r="X359" s="17"/>
      <x:c r="Y359" s="17"/>
      <x:c r="Z359" s="17"/>
    </x:row>
    <x:row r="360">
      <x:c r="A360" s="17" t="str">
        <x:v>GPT-5.2</x:v>
      </x:c>
      <x:c r="B360" s="17" t="str">
        <x:v>gpt-5.2-2025-12-11_none</x:v>
      </x:c>
      <x:c r="C360" s="17" t="str">
        <x:v>GPT-5.2 (none)</x:v>
      </x:c>
      <x:c r="D360" s="17" t="str">
        <x:v>OpenAI</x:v>
      </x:c>
      <x:c r="E360" s="17" t="str">
        <x:v>United States of America</x:v>
      </x:c>
      <x:c r="F360" s="17" t="n">
        <x:v>46002</x:v>
      </x:c>
      <x:c r="G360" s="17" t="str">
        <x:v>API access</x:v>
      </x:c>
      <x:c r="H360" s="17" t="n">
        <x:v>46002</x:v>
      </x:c>
      <x:c r="I360" s="17"/>
      <x:c r="J360" s="17" t="str">
        <x:v>Unknown</x:v>
      </x:c>
      <x:c r="K360" s="17"/>
      <x:c r="L360" s="17" t="str">
        <x:v>GPT-5.2 (none)</x:v>
      </x:c>
      <x:c r="M360" s="17"/>
      <x:c r="N360" s="17" t="str">
        <x:v>GPT-5.2</x:v>
      </x:c>
      <x:c r="O360" s="17" t="str">
        <x:v>gpt-5-2</x:v>
      </x:c>
      <x:c r="P360" s="17" t="n">
        <x:v>153.7</x:v>
      </x:c>
      <x:c r="Q360" s="17" t="n">
        <x:v>152.26</x:v>
      </x:c>
      <x:c r="R360" s="17" t="n">
        <x:v>155.46</x:v>
      </x:c>
      <x:c r="S360" s="17"/>
      <x:c r="T360" s="17"/>
      <x:c r="U360" s="17"/>
      <x:c r="V360" s="17"/>
      <x:c r="W360" s="17"/>
      <x:c r="X360" s="17"/>
      <x:c r="Y360" s="17"/>
      <x:c r="Z360" s="17"/>
    </x:row>
    <x:row r="361">
      <x:c r="A361" s="17" t="str">
        <x:v>Qwen2.5-72B</x:v>
      </x:c>
      <x:c r="B361" s="17" t="str">
        <x:v>Qwen2.5-VL-72B-Instruct</x:v>
      </x:c>
      <x:c r="C361" s="17"/>
      <x:c r="D361" s="17" t="str">
        <x:v>Alibaba</x:v>
      </x:c>
      <x:c r="E361" s="17" t="str">
        <x:v>China</x:v>
      </x:c>
      <x:c r="F361" s="17" t="n">
        <x:v>45554</x:v>
      </x:c>
      <x:c r="G361" s="17" t="str">
        <x:v>Open weights (unrestricted)</x:v>
      </x:c>
      <x:c r="H361" s="17" t="n">
        <x:v>45554</x:v>
      </x:c>
      <x:c r="I361" s="17" t="n">
        <x:v>7.8e+24</x:v>
      </x:c>
      <x:c r="J361" s="17" t="str">
        <x:v>Confident</x:v>
      </x:c>
      <x:c r="K361" s="17" t="str">
        <x:v>A 72 billion-parameter instruction-tuned vision language model in the Qwen 2.5 series.</x:v>
      </x:c>
      <x:c r="L361" s="17" t="str">
        <x:v>Qwen2.5-VL-72B</x:v>
      </x:c>
      <x:c r="M361" s="17"/>
      <x:c r="N361" s="17" t="str">
        <x:v>Qwen2.5-72B</x:v>
      </x:c>
      <x:c r="O361" s="17" t="str">
        <x:v>qwen2-5-72b</x:v>
      </x:c>
      <x:c r="P361" s="17" t="n">
        <x:v>129.12</x:v>
      </x:c>
      <x:c r="Q361" s="17" t="n">
        <x:v>122.2</x:v>
      </x:c>
      <x:c r="R361" s="17" t="n">
        <x:v>130.91</x:v>
      </x:c>
      <x:c r="S361" s="17"/>
      <x:c r="T361" s="17"/>
      <x:c r="U361" s="17"/>
      <x:c r="V361" s="17"/>
      <x:c r="W361" s="17"/>
      <x:c r="X361" s="17"/>
      <x:c r="Y361" s="17"/>
      <x:c r="Z361" s="17"/>
    </x:row>
    <x:row r="362">
      <x:c r="A362" s="17"/>
      <x:c r="B362" s="17" t="str">
        <x:v>Qwen-VL-Max</x:v>
      </x:c>
      <x:c r="C362" s="17"/>
      <x:c r="D362" s="17"/>
      <x:c r="E362" s="17"/>
      <x:c r="F362" s="17" t="n">
        <x:v>45309</x:v>
      </x:c>
      <x:c r="G362" s="17"/>
      <x:c r="H362" s="17"/>
      <x:c r="I362" s="17"/>
      <x:c r="J362" s="17" t="str">
        <x:v>Unverified</x:v>
      </x:c>
      <x:c r="K362" s="17"/>
      <x:c r="L362" s="17"/>
      <x:c r="M362" s="17"/>
      <x:c r="N362" s="17"/>
      <x:c r="O362" s="17" t="str">
        <x:v>qwen-vl-max</x:v>
      </x:c>
      <x:c r="P362" s="17"/>
      <x:c r="Q362" s="17"/>
      <x:c r="R362" s="17"/>
      <x:c r="S362" s="17"/>
      <x:c r="T362" s="17"/>
      <x:c r="U362" s="17"/>
      <x:c r="V362" s="17"/>
      <x:c r="W362" s="17"/>
      <x:c r="X362" s="17"/>
      <x:c r="Y362" s="17"/>
      <x:c r="Z362" s="17"/>
    </x:row>
    <x:row r="363">
      <x:c r="A363" s="17" t="str">
        <x:v>Llama 2-7B</x:v>
      </x:c>
      <x:c r="B363" s="17" t="str">
        <x:v>Llama-2-7b</x:v>
      </x:c>
      <x:c r="C363" s="17"/>
      <x:c r="D363" s="17" t="str">
        <x:v>Meta AI</x:v>
      </x:c>
      <x:c r="E363" s="17" t="str">
        <x:v>United States of America</x:v>
      </x:c>
      <x:c r="F363" s="17" t="n">
        <x:v>45125</x:v>
      </x:c>
      <x:c r="G363" s="17" t="str">
        <x:v>Open weights (restricted use)</x:v>
      </x:c>
      <x:c r="H363" s="17" t="n">
        <x:v>45125</x:v>
      </x:c>
      <x:c r="I363" s="17" t="n">
        <x:v>8.4e+22</x:v>
      </x:c>
      <x:c r="J363" s="17" t="str">
        <x:v>Confident</x:v>
      </x:c>
      <x:c r="K363" s="17" t="str">
        <x:v>Meta's 7 billion-parameter model in the Llama 2 series of open source models.</x:v>
      </x:c>
      <x:c r="L363" s="17"/>
      <x:c r="M363" s="17"/>
      <x:c r="N363" s="17" t="str">
        <x:v>Llama 2-7B</x:v>
      </x:c>
      <x:c r="O363" s="17" t="str">
        <x:v>llama-2-7b</x:v>
      </x:c>
      <x:c r="P363" s="17" t="n">
        <x:v>98.78</x:v>
      </x:c>
      <x:c r="Q363" s="17" t="n">
        <x:v>87.09</x:v>
      </x:c>
      <x:c r="R363" s="17" t="n">
        <x:v>105.57</x:v>
      </x:c>
      <x:c r="S363" s="17"/>
      <x:c r="T363" s="17"/>
      <x:c r="U363" s="17"/>
      <x:c r="V363" s="17"/>
      <x:c r="W363" s="17"/>
      <x:c r="X363" s="17"/>
      <x:c r="Y363" s="17"/>
      <x:c r="Z363" s="17"/>
    </x:row>
    <x:row r="364">
      <x:c r="A364" s="17" t="str">
        <x:v>Llama 2-13B</x:v>
      </x:c>
      <x:c r="B364" s="17" t="str">
        <x:v>Llama-2-13b</x:v>
      </x:c>
      <x:c r="C364" s="17"/>
      <x:c r="D364" s="17" t="str">
        <x:v>Meta AI</x:v>
      </x:c>
      <x:c r="E364" s="17" t="str">
        <x:v>United States of America</x:v>
      </x:c>
      <x:c r="F364" s="17" t="n">
        <x:v>45125</x:v>
      </x:c>
      <x:c r="G364" s="17" t="str">
        <x:v>Open weights (restricted use)</x:v>
      </x:c>
      <x:c r="H364" s="17" t="n">
        <x:v>45125</x:v>
      </x:c>
      <x:c r="I364" s="17" t="n">
        <x:v>1.6e+23</x:v>
      </x:c>
      <x:c r="J364" s="17" t="str">
        <x:v>Confident</x:v>
      </x:c>
      <x:c r="K364" s="17" t="str">
        <x:v>Meta's 13 billion-parameter model in the Llama 2 series of open source models.</x:v>
      </x:c>
      <x:c r="L364" s="17"/>
      <x:c r="M364" s="17"/>
      <x:c r="N364" s="17" t="str">
        <x:v>Llama 2-13B</x:v>
      </x:c>
      <x:c r="O364" s="17" t="str">
        <x:v>llama-2-13b</x:v>
      </x:c>
      <x:c r="P364" s="17" t="n">
        <x:v>105.91</x:v>
      </x:c>
      <x:c r="Q364" s="17" t="n">
        <x:v>95.41</x:v>
      </x:c>
      <x:c r="R364" s="17" t="n">
        <x:v>111.37</x:v>
      </x:c>
      <x:c r="S364" s="17"/>
      <x:c r="T364" s="17"/>
      <x:c r="U364" s="17"/>
      <x:c r="V364" s="17"/>
      <x:c r="W364" s="17"/>
      <x:c r="X364" s="17"/>
      <x:c r="Y364" s="17"/>
      <x:c r="Z364" s="17"/>
    </x:row>
    <x:row r="365">
      <x:c r="A365" s="17" t="str">
        <x:v>Mistral 7B</x:v>
      </x:c>
      <x:c r="B365" s="17" t="str">
        <x:v>Mistral-7B-Instruct-v0.2</x:v>
      </x:c>
      <x:c r="C365" s="17"/>
      <x:c r="D365" s="17" t="str">
        <x:v>Mistral AI</x:v>
      </x:c>
      <x:c r="E365" s="17" t="str">
        <x:v>France</x:v>
      </x:c>
      <x:c r="F365" s="17" t="n">
        <x:v>45271</x:v>
      </x:c>
      <x:c r="G365" s="17" t="str">
        <x:v>Open weights (unrestricted)</x:v>
      </x:c>
      <x:c r="H365" s="17" t="n">
        <x:v>45209</x:v>
      </x:c>
      <x:c r="I365" s="17"/>
      <x:c r="J365" s="17" t="str">
        <x:v>Confident</x:v>
      </x:c>
      <x:c r="K365" s="17"/>
      <x:c r="L365" s="17"/>
      <x:c r="M365" s="17" t="str">
        <x:v>Mistral 7B v0.2</x:v>
      </x:c>
      <x:c r="N365" s="17" t="str">
        <x:v>Mistral 7B v0.2</x:v>
      </x:c>
      <x:c r="O365" s="17" t="str">
        <x:v>mistral-7b-v0-2</x:v>
      </x:c>
      <x:c r="P365" s="17"/>
      <x:c r="Q365" s="17"/>
      <x:c r="R365" s="17"/>
      <x:c r="S365" s="17"/>
      <x:c r="T365" s="17"/>
      <x:c r="U365" s="17"/>
      <x:c r="V365" s="17"/>
      <x:c r="W365" s="17"/>
      <x:c r="X365" s="17"/>
      <x:c r="Y365" s="17"/>
      <x:c r="Z365" s="17"/>
    </x:row>
    <x:row r="366">
      <x:c r="A366" s="17" t="str">
        <x:v>Gemma 2B</x:v>
      </x:c>
      <x:c r="B366" s="17" t="str">
        <x:v>gemma-2b</x:v>
      </x:c>
      <x:c r="C366" s="17"/>
      <x:c r="D366" s="17" t="str">
        <x:v>Google DeepMind</x:v>
      </x:c>
      <x:c r="E366" s="17" t="str">
        <x:v>United States of America</x:v>
      </x:c>
      <x:c r="F366" s="17" t="n">
        <x:v>45343</x:v>
      </x:c>
      <x:c r="G366" s="17" t="str">
        <x:v>Open weights (restricted use)</x:v>
      </x:c>
      <x:c r="H366" s="17" t="n">
        <x:v>45343</x:v>
      </x:c>
      <x:c r="I366" s="17" t="n">
        <x:v>4.5115822e+22</x:v>
      </x:c>
      <x:c r="J366" s="17" t="str">
        <x:v>Confident</x:v>
      </x:c>
      <x:c r="K366" s="17" t="str">
        <x:v>Google's 2 billion-parameter model in the Gemma series of open source models.</x:v>
      </x:c>
      <x:c r="L366" s="17"/>
      <x:c r="M366" s="17"/>
      <x:c r="N366" s="17" t="str">
        <x:v>Gemma 2B</x:v>
      </x:c>
      <x:c r="O366" s="17" t="str">
        <x:v>gemma-2b</x:v>
      </x:c>
      <x:c r="P366" s="17" t="n">
        <x:v>93.91</x:v>
      </x:c>
      <x:c r="Q366" s="17" t="n">
        <x:v>81</x:v>
      </x:c>
      <x:c r="R366" s="17" t="n">
        <x:v>101.27</x:v>
      </x:c>
      <x:c r="S366" s="17"/>
      <x:c r="T366" s="17"/>
      <x:c r="U366" s="17"/>
      <x:c r="V366" s="17"/>
      <x:c r="W366" s="17"/>
      <x:c r="X366" s="17"/>
      <x:c r="Y366" s="17"/>
      <x:c r="Z366" s="17"/>
    </x:row>
    <x:row r="367">
      <x:c r="A367" s="17" t="str">
        <x:v>Gemma 7B</x:v>
      </x:c>
      <x:c r="B367" s="17" t="str">
        <x:v>gemma-7b</x:v>
      </x:c>
      <x:c r="C367" s="17"/>
      <x:c r="D367" s="17" t="str">
        <x:v>Google DeepMind</x:v>
      </x:c>
      <x:c r="E367" s="17" t="str">
        <x:v>United States of America</x:v>
      </x:c>
      <x:c r="F367" s="17" t="n">
        <x:v>45343</x:v>
      </x:c>
      <x:c r="G367" s="17" t="str">
        <x:v>Open weights (restricted use)</x:v>
      </x:c>
      <x:c r="H367" s="17" t="n">
        <x:v>45343</x:v>
      </x:c>
      <x:c r="I367" s="17" t="n">
        <x:v>3.07e+23</x:v>
      </x:c>
      <x:c r="J367" s="17" t="str">
        <x:v>Confident</x:v>
      </x:c>
      <x:c r="K367" s="17" t="str">
        <x:v>Google's 7 billion-parameter model in the Gemma series of open source models.</x:v>
      </x:c>
      <x:c r="L367" s="17"/>
      <x:c r="M367" s="17"/>
      <x:c r="N367" s="17" t="str">
        <x:v>Gemma 7B</x:v>
      </x:c>
      <x:c r="O367" s="17" t="str">
        <x:v>gemma-7b</x:v>
      </x:c>
      <x:c r="P367" s="17" t="n">
        <x:v>111.76</x:v>
      </x:c>
      <x:c r="Q367" s="17" t="n">
        <x:v>103.06</x:v>
      </x:c>
      <x:c r="R367" s="17" t="n">
        <x:v>116.41</x:v>
      </x:c>
      <x:c r="S367" s="17"/>
      <x:c r="T367" s="17"/>
      <x:c r="U367" s="17"/>
      <x:c r="V367" s="17"/>
      <x:c r="W367" s="17"/>
      <x:c r="X367" s="17"/>
      <x:c r="Y367" s="17"/>
      <x:c r="Z367" s="17"/>
    </x:row>
    <x:row r="368">
      <x:c r="A368" s="17" t="str">
        <x:v>MPT-7B</x:v>
      </x:c>
      <x:c r="B368" s="17" t="str">
        <x:v>mpt-7b</x:v>
      </x:c>
      <x:c r="C368" s="17"/>
      <x:c r="D368" s="17" t="str">
        <x:v>MosaicML</x:v>
      </x:c>
      <x:c r="E368" s="17" t="str">
        <x:v>United States of America</x:v>
      </x:c>
      <x:c r="F368" s="17" t="n">
        <x:v>45051</x:v>
      </x:c>
      <x:c r="G368" s="17" t="str">
        <x:v>Open weights (unrestricted)</x:v>
      </x:c>
      <x:c r="H368" s="17" t="n">
        <x:v>45051</x:v>
      </x:c>
      <x:c r="I368" s="17" t="n">
        <x:v>4.2e+22</x:v>
      </x:c>
      <x:c r="J368" s="17" t="str">
        <x:v>Confident</x:v>
      </x:c>
      <x:c r="K368" s="17"/>
      <x:c r="L368" s="17"/>
      <x:c r="M368" s="17"/>
      <x:c r="N368" s="17" t="str">
        <x:v>MPT-7B</x:v>
      </x:c>
      <x:c r="O368" s="17" t="str">
        <x:v>mpt-7b</x:v>
      </x:c>
      <x:c r="P368" s="17" t="n">
        <x:v>94.3</x:v>
      </x:c>
      <x:c r="Q368" s="17" t="n">
        <x:v>81.04</x:v>
      </x:c>
      <x:c r="R368" s="17" t="n">
        <x:v>102.67</x:v>
      </x:c>
      <x:c r="S368" s="17"/>
      <x:c r="T368" s="17"/>
      <x:c r="U368" s="17"/>
      <x:c r="V368" s="17"/>
      <x:c r="W368" s="17"/>
      <x:c r="X368" s="17"/>
      <x:c r="Y368" s="17"/>
      <x:c r="Z368" s="17"/>
    </x:row>
    <x:row r="369">
      <x:c r="A369" s="17" t="str">
        <x:v>Falcon-7B</x:v>
      </x:c>
      <x:c r="B369" s="17" t="str">
        <x:v>falcon-7b</x:v>
      </x:c>
      <x:c r="C369" s="17"/>
      <x:c r="D369" s="17" t="str">
        <x:v>Technology Innovation Institute</x:v>
      </x:c>
      <x:c r="E369" s="17" t="str">
        <x:v>United Arab Emirates</x:v>
      </x:c>
      <x:c r="F369" s="17" t="n">
        <x:v>45040</x:v>
      </x:c>
      <x:c r="G369" s="17" t="str">
        <x:v>Open weights (unrestricted)</x:v>
      </x:c>
      <x:c r="H369" s="17" t="n">
        <x:v>45040</x:v>
      </x:c>
      <x:c r="I369" s="17" t="n">
        <x:v>6.3e+22</x:v>
      </x:c>
      <x:c r="J369" s="17" t="str">
        <x:v>Confident</x:v>
      </x:c>
      <x:c r="K369" s="17" t="str">
        <x:v>The 7 billion-parameter model in the Falcon series.</x:v>
      </x:c>
      <x:c r="L369" s="17"/>
      <x:c r="M369" s="17"/>
      <x:c r="N369" s="17" t="str">
        <x:v>Falcon-7B</x:v>
      </x:c>
      <x:c r="O369" s="17" t="str">
        <x:v>falcon-7b</x:v>
      </x:c>
      <x:c r="P369" s="17" t="n">
        <x:v>94.81</x:v>
      </x:c>
      <x:c r="Q369" s="17" t="n">
        <x:v>81.69</x:v>
      </x:c>
      <x:c r="R369" s="17" t="n">
        <x:v>102.89</x:v>
      </x:c>
      <x:c r="S369" s="17"/>
      <x:c r="T369" s="17"/>
      <x:c r="U369" s="17"/>
      <x:c r="V369" s="17"/>
      <x:c r="W369" s="17"/>
      <x:c r="X369" s="17"/>
      <x:c r="Y369" s="17"/>
      <x:c r="Z369" s="17"/>
    </x:row>
    <x:row r="370">
      <x:c r="A370" s="17"/>
      <x:c r="B370" s="17" t="str">
        <x:v>chatglm2-6b</x:v>
      </x:c>
      <x:c r="C370" s="17"/>
      <x:c r="D370" s="17"/>
      <x:c r="E370" s="17"/>
      <x:c r="F370" s="17" t="n">
        <x:v>45101</x:v>
      </x:c>
      <x:c r="G370" s="17"/>
      <x:c r="H370" s="17"/>
      <x:c r="I370" s="17"/>
      <x:c r="J370" s="17" t="str">
        <x:v>Unverified</x:v>
      </x:c>
      <x:c r="K370" s="17"/>
      <x:c r="L370" s="17"/>
      <x:c r="M370" s="17"/>
      <x:c r="N370" s="17"/>
      <x:c r="O370" s="17" t="str">
        <x:v>chatglm2-6b</x:v>
      </x:c>
      <x:c r="P370" s="17"/>
      <x:c r="Q370" s="17"/>
      <x:c r="R370" s="17"/>
      <x:c r="S370" s="17"/>
      <x:c r="T370" s="17"/>
      <x:c r="U370" s="17"/>
      <x:c r="V370" s="17"/>
      <x:c r="W370" s="17"/>
      <x:c r="X370" s="17"/>
      <x:c r="Y370" s="17"/>
      <x:c r="Z370" s="17"/>
    </x:row>
    <x:row r="371">
      <x:c r="A371" s="17"/>
      <x:c r="B371" s="17" t="str">
        <x:v>internlm-7b</x:v>
      </x:c>
      <x:c r="C371" s="17"/>
      <x:c r="D371" s="17"/>
      <x:c r="E371" s="17"/>
      <x:c r="F371" s="17" t="n">
        <x:v>45112</x:v>
      </x:c>
      <x:c r="G371" s="17"/>
      <x:c r="H371" s="17"/>
      <x:c r="I371" s="17"/>
      <x:c r="J371" s="17" t="str">
        <x:v>Unverified</x:v>
      </x:c>
      <x:c r="K371" s="17"/>
      <x:c r="L371" s="17"/>
      <x:c r="M371" s="17"/>
      <x:c r="N371" s="17"/>
      <x:c r="O371" s="17" t="str">
        <x:v>internlm-7b</x:v>
      </x:c>
      <x:c r="P371" s="17"/>
      <x:c r="Q371" s="17"/>
      <x:c r="R371" s="17"/>
      <x:c r="S371" s="17"/>
      <x:c r="T371" s="17"/>
      <x:c r="U371" s="17"/>
      <x:c r="V371" s="17"/>
      <x:c r="W371" s="17"/>
      <x:c r="X371" s="17"/>
      <x:c r="Y371" s="17"/>
      <x:c r="Z371" s="17"/>
    </x:row>
    <x:row r="372">
      <x:c r="A372" s="17"/>
      <x:c r="B372" s="17" t="str">
        <x:v>internlm-20b</x:v>
      </x:c>
      <x:c r="C372" s="17"/>
      <x:c r="D372" s="17"/>
      <x:c r="E372" s="17"/>
      <x:c r="F372" s="17" t="n">
        <x:v>45187</x:v>
      </x:c>
      <x:c r="G372" s="17"/>
      <x:c r="H372" s="17"/>
      <x:c r="I372" s="17"/>
      <x:c r="J372" s="17" t="str">
        <x:v>Unverified</x:v>
      </x:c>
      <x:c r="K372" s="17"/>
      <x:c r="L372" s="17"/>
      <x:c r="M372" s="17"/>
      <x:c r="N372" s="17"/>
      <x:c r="O372" s="17" t="str">
        <x:v>internlm-20b</x:v>
      </x:c>
      <x:c r="P372" s="17"/>
      <x:c r="Q372" s="17"/>
      <x:c r="R372" s="17"/>
      <x:c r="S372" s="17"/>
      <x:c r="T372" s="17"/>
      <x:c r="U372" s="17"/>
      <x:c r="V372" s="17"/>
      <x:c r="W372" s="17"/>
      <x:c r="X372" s="17"/>
      <x:c r="Y372" s="17"/>
      <x:c r="Z372" s="17"/>
    </x:row>
    <x:row r="373">
      <x:c r="A373" s="17" t="str">
        <x:v>Baichuan1-7B</x:v>
      </x:c>
      <x:c r="B373" s="17" t="str">
        <x:v>Baichuan-7B</x:v>
      </x:c>
      <x:c r="C373" s="17"/>
      <x:c r="D373" s="17" t="str">
        <x:v>Baichuan</x:v>
      </x:c>
      <x:c r="E373" s="17" t="str">
        <x:v>China</x:v>
      </x:c>
      <x:c r="F373" s="17" t="n">
        <x:v>45078</x:v>
      </x:c>
      <x:c r="G373" s="17" t="str">
        <x:v>Open weights (non-commercial)</x:v>
      </x:c>
      <x:c r="H373" s="17" t="n">
        <x:v>45078</x:v>
      </x:c>
      <x:c r="I373" s="17" t="n">
        <x:v>5.04e+22</x:v>
      </x:c>
      <x:c r="J373" s="17" t="str">
        <x:v>Confident</x:v>
      </x:c>
      <x:c r="K373" s="17"/>
      <x:c r="L373" s="17"/>
      <x:c r="M373" s="17"/>
      <x:c r="N373" s="17" t="str">
        <x:v>Baichuan1-7B</x:v>
      </x:c>
      <x:c r="O373" s="17" t="str">
        <x:v>baichuan1-7b</x:v>
      </x:c>
      <x:c r="P373" s="17" t="n">
        <x:v>90.14</x:v>
      </x:c>
      <x:c r="Q373" s="17" t="n">
        <x:v>75.09</x:v>
      </x:c>
      <x:c r="R373" s="17" t="n">
        <x:v>99.78</x:v>
      </x:c>
      <x:c r="S373" s="17"/>
      <x:c r="T373" s="17"/>
      <x:c r="U373" s="17"/>
      <x:c r="V373" s="17"/>
      <x:c r="W373" s="17"/>
      <x:c r="X373" s="17"/>
      <x:c r="Y373" s="17"/>
      <x:c r="Z373" s="17"/>
    </x:row>
    <x:row r="374">
      <x:c r="A374" s="17" t="str">
        <x:v>Baichuan2-13B</x:v>
      </x:c>
      <x:c r="B374" s="17" t="str">
        <x:v>Baichuan-2-13B-Base</x:v>
      </x:c>
      <x:c r="C374" s="17"/>
      <x:c r="D374" s="17" t="str">
        <x:v>Baichuan</x:v>
      </x:c>
      <x:c r="E374" s="17" t="str">
        <x:v>China</x:v>
      </x:c>
      <x:c r="F374" s="17" t="n">
        <x:v>45175</x:v>
      </x:c>
      <x:c r="G374" s="17" t="str">
        <x:v>Open weights (restricted use)</x:v>
      </x:c>
      <x:c r="H374" s="17" t="n">
        <x:v>45175</x:v>
      </x:c>
      <x:c r="I374" s="17" t="n">
        <x:v>2.03e+23</x:v>
      </x:c>
      <x:c r="J374" s="17" t="str">
        <x:v>Confident</x:v>
      </x:c>
      <x:c r="K374" s="17"/>
      <x:c r="L374" s="17"/>
      <x:c r="M374" s="17"/>
      <x:c r="N374" s="17" t="str">
        <x:v>Baichuan2-13B</x:v>
      </x:c>
      <x:c r="O374" s="17" t="str">
        <x:v>baichuan2-13b</x:v>
      </x:c>
      <x:c r="P374" s="17" t="n">
        <x:v>102.93</x:v>
      </x:c>
      <x:c r="Q374" s="17" t="n">
        <x:v>89.49</x:v>
      </x:c>
      <x:c r="R374" s="17" t="n">
        <x:v>110.46</x:v>
      </x:c>
      <x:c r="S374" s="17"/>
      <x:c r="T374" s="17"/>
      <x:c r="U374" s="17"/>
      <x:c r="V374" s="17"/>
      <x:c r="W374" s="17"/>
      <x:c r="X374" s="17"/>
      <x:c r="Y374" s="17"/>
      <x:c r="Z374" s="17"/>
    </x:row>
    <x:row r="375">
      <x:c r="A375" s="17" t="str">
        <x:v>LLaMA-7B</x:v>
      </x:c>
      <x:c r="B375" s="17" t="str">
        <x:v>LLaMA-7B</x:v>
      </x:c>
      <x:c r="C375" s="17"/>
      <x:c r="D375" s="17" t="str">
        <x:v>Meta AI</x:v>
      </x:c>
      <x:c r="E375" s="17" t="str">
        <x:v>United States of America</x:v>
      </x:c>
      <x:c r="F375" s="17" t="n">
        <x:v>44981</x:v>
      </x:c>
      <x:c r="G375" s="17" t="str">
        <x:v>Open weights (non-commercial)</x:v>
      </x:c>
      <x:c r="H375" s="17" t="n">
        <x:v>44981</x:v>
      </x:c>
      <x:c r="I375" s="17" t="n">
        <x:v>4.00000001e+22</x:v>
      </x:c>
      <x:c r="J375" s="17" t="str">
        <x:v>Confident</x:v>
      </x:c>
      <x:c r="K375" s="17" t="str">
        <x:v>Meta's smallest model in the original Llama series.</x:v>
      </x:c>
      <x:c r="L375" s="17"/>
      <x:c r="M375" s="17"/>
      <x:c r="N375" s="17" t="str">
        <x:v>LLaMA-7B</x:v>
      </x:c>
      <x:c r="O375" s="17" t="str">
        <x:v>llama-7b</x:v>
      </x:c>
      <x:c r="P375" s="17" t="n">
        <x:v>96.41</x:v>
      </x:c>
      <x:c r="Q375" s="17" t="n">
        <x:v>83.74</x:v>
      </x:c>
      <x:c r="R375" s="17" t="n">
        <x:v>104.14</x:v>
      </x:c>
      <x:c r="S375" s="17"/>
      <x:c r="T375" s="17"/>
      <x:c r="U375" s="17"/>
      <x:c r="V375" s="17"/>
      <x:c r="W375" s="17"/>
      <x:c r="X375" s="17"/>
      <x:c r="Y375" s="17"/>
      <x:c r="Z375" s="17"/>
    </x:row>
    <x:row r="376">
      <x:c r="A376" s="17" t="str">
        <x:v>LLaMA-13B</x:v>
      </x:c>
      <x:c r="B376" s="17" t="str">
        <x:v>LLaMA-13B</x:v>
      </x:c>
      <x:c r="C376" s="17"/>
      <x:c r="D376" s="17" t="str">
        <x:v>Meta AI</x:v>
      </x:c>
      <x:c r="E376" s="17" t="str">
        <x:v>United States of America</x:v>
      </x:c>
      <x:c r="F376" s="17" t="n">
        <x:v>44981</x:v>
      </x:c>
      <x:c r="G376" s="17" t="str">
        <x:v>Open weights (non-commercial)</x:v>
      </x:c>
      <x:c r="H376" s="17" t="n">
        <x:v>44984</x:v>
      </x:c>
      <x:c r="I376" s="17" t="n">
        <x:v>7.8e+22</x:v>
      </x:c>
      <x:c r="J376" s="17" t="str">
        <x:v>Confident</x:v>
      </x:c>
      <x:c r="K376" s="17" t="str">
        <x:v>Meta's 13 billion-parameter model in the original Llama series.</x:v>
      </x:c>
      <x:c r="L376" s="17"/>
      <x:c r="M376" s="17"/>
      <x:c r="N376" s="17" t="str">
        <x:v>LLaMA-13B</x:v>
      </x:c>
      <x:c r="O376" s="17" t="str">
        <x:v>llama-13b</x:v>
      </x:c>
      <x:c r="P376" s="17" t="n">
        <x:v>100.3</x:v>
      </x:c>
      <x:c r="Q376" s="17" t="n">
        <x:v>89.58</x:v>
      </x:c>
      <x:c r="R376" s="17" t="n">
        <x:v>106.66</x:v>
      </x:c>
      <x:c r="S376" s="17"/>
      <x:c r="T376" s="17"/>
      <x:c r="U376" s="17"/>
      <x:c r="V376" s="17"/>
      <x:c r="W376" s="17"/>
      <x:c r="X376" s="17"/>
      <x:c r="Y376" s="17"/>
      <x:c r="Z376" s="17"/>
    </x:row>
    <x:row r="377">
      <x:c r="A377" s="17" t="str">
        <x:v>LLaMA-33B</x:v>
      </x:c>
      <x:c r="B377" s="17" t="str">
        <x:v>LLaMA-33B</x:v>
      </x:c>
      <x:c r="C377" s="17"/>
      <x:c r="D377" s="17" t="str">
        <x:v>Meta AI</x:v>
      </x:c>
      <x:c r="E377" s="17" t="str">
        <x:v>United States of America</x:v>
      </x:c>
      <x:c r="F377" s="17" t="n">
        <x:v>44981</x:v>
      </x:c>
      <x:c r="G377" s="17" t="str">
        <x:v>Open weights (non-commercial)</x:v>
      </x:c>
      <x:c r="H377" s="17" t="n">
        <x:v>44984</x:v>
      </x:c>
      <x:c r="I377" s="17" t="n">
        <x:v>2.7300000000001e+23</x:v>
      </x:c>
      <x:c r="J377" s="17" t="str">
        <x:v>Confident</x:v>
      </x:c>
      <x:c r="K377" s="17" t="str">
        <x:v>Meta's 33 billion-parameter model in the original Llama series</x:v>
      </x:c>
      <x:c r="L377" s="17"/>
      <x:c r="M377" s="17"/>
      <x:c r="N377" s="17" t="str">
        <x:v>LLaMA-33B</x:v>
      </x:c>
      <x:c r="O377" s="17" t="str">
        <x:v>llama-33b</x:v>
      </x:c>
      <x:c r="P377" s="17" t="n">
        <x:v>107.16</x:v>
      </x:c>
      <x:c r="Q377" s="17" t="n">
        <x:v>96.33</x:v>
      </x:c>
      <x:c r="R377" s="17" t="n">
        <x:v>112.28</x:v>
      </x:c>
      <x:c r="S377" s="17"/>
      <x:c r="T377" s="17"/>
      <x:c r="U377" s="17"/>
      <x:c r="V377" s="17"/>
      <x:c r="W377" s="17"/>
      <x:c r="X377" s="17"/>
      <x:c r="Y377" s="17"/>
      <x:c r="Z377" s="17"/>
    </x:row>
    <x:row r="378">
      <x:c r="A378" s="17" t="str">
        <x:v>LLaMA-65B</x:v>
      </x:c>
      <x:c r="B378" s="17" t="str">
        <x:v>LLaMA-65B</x:v>
      </x:c>
      <x:c r="C378" s="17"/>
      <x:c r="D378" s="17" t="str">
        <x:v>Meta AI</x:v>
      </x:c>
      <x:c r="E378" s="17" t="str">
        <x:v>United States of America</x:v>
      </x:c>
      <x:c r="F378" s="17" t="n">
        <x:v>44981</x:v>
      </x:c>
      <x:c r="G378" s="17" t="str">
        <x:v>Open weights (non-commercial)</x:v>
      </x:c>
      <x:c r="H378" s="17" t="n">
        <x:v>44981</x:v>
      </x:c>
      <x:c r="I378" s="17" t="n">
        <x:v>5.5e+23</x:v>
      </x:c>
      <x:c r="J378" s="17" t="str">
        <x:v>Confident</x:v>
      </x:c>
      <x:c r="K378" s="17" t="str">
        <x:v>Meta's largest model in the original Llama series.</x:v>
      </x:c>
      <x:c r="L378" s="17"/>
      <x:c r="M378" s="17"/>
      <x:c r="N378" s="17" t="str">
        <x:v>LLaMA-65B</x:v>
      </x:c>
      <x:c r="O378" s="17" t="str">
        <x:v>llama-65b</x:v>
      </x:c>
      <x:c r="P378" s="17" t="n">
        <x:v>109.93</x:v>
      </x:c>
      <x:c r="Q378" s="17" t="n">
        <x:v>100.46</x:v>
      </x:c>
      <x:c r="R378" s="17" t="n">
        <x:v>114.37</x:v>
      </x:c>
      <x:c r="S378" s="17"/>
      <x:c r="T378" s="17"/>
      <x:c r="U378" s="17"/>
      <x:c r="V378" s="17"/>
      <x:c r="W378" s="17"/>
      <x:c r="X378" s="17"/>
      <x:c r="Y378" s="17"/>
      <x:c r="Z378" s="17"/>
    </x:row>
    <x:row r="379">
      <x:c r="A379" s="17" t="str">
        <x:v>Llama 2-70B</x:v>
      </x:c>
      <x:c r="B379" s="17" t="str">
        <x:v>Llama-2-70b-hf </x:v>
      </x:c>
      <x:c r="C379" s="17"/>
      <x:c r="D379" s="17" t="str">
        <x:v>Meta AI</x:v>
      </x:c>
      <x:c r="E379" s="17" t="str">
        <x:v>United States of America</x:v>
      </x:c>
      <x:c r="F379" s="17" t="n">
        <x:v>45125</x:v>
      </x:c>
      <x:c r="G379" s="17" t="str">
        <x:v>Open weights (restricted use)</x:v>
      </x:c>
      <x:c r="H379" s="17" t="n">
        <x:v>45125</x:v>
      </x:c>
      <x:c r="I379" s="17" t="n">
        <x:v>8.1e+23</x:v>
      </x:c>
      <x:c r="J379" s="17" t="str">
        <x:v>Confident</x:v>
      </x:c>
      <x:c r="K379" s="17" t="str">
        <x:v>A chat-optimized of a 70 billion-parameter model in the Llama 2 series.</x:v>
      </x:c>
      <x:c r="L379" s="17"/>
      <x:c r="M379" s="17"/>
      <x:c r="N379" s="17" t="str">
        <x:v>Llama 2-70B</x:v>
      </x:c>
      <x:c r="O379" s="17" t="str">
        <x:v>llama-2-70b</x:v>
      </x:c>
      <x:c r="P379" s="17" t="n">
        <x:v>113.72</x:v>
      </x:c>
      <x:c r="Q379" s="17" t="n">
        <x:v>104.07</x:v>
      </x:c>
      <x:c r="R379" s="17" t="n">
        <x:v>117.82</x:v>
      </x:c>
      <x:c r="S379" s="17"/>
      <x:c r="T379" s="17"/>
      <x:c r="U379" s="17"/>
      <x:c r="V379" s="17"/>
      <x:c r="W379" s="17"/>
      <x:c r="X379" s="17"/>
      <x:c r="Y379" s="17"/>
      <x:c r="Z379" s="17"/>
    </x:row>
    <x:row r="380">
      <x:c r="A380" s="17" t="str">
        <x:v>Stable Beluga 2</x:v>
      </x:c>
      <x:c r="B380" s="17" t="str">
        <x:v>StableBeluga2</x:v>
      </x:c>
      <x:c r="C380" s="17"/>
      <x:c r="D380" s="17" t="str">
        <x:v>Stability AI</x:v>
      </x:c>
      <x:c r="E380" s="17" t="str">
        <x:v>United Kingdom of Great Britain and Northern Ireland</x:v>
      </x:c>
      <x:c r="F380" s="17" t="n">
        <x:v>45127</x:v>
      </x:c>
      <x:c r="G380" s="17" t="str">
        <x:v>Open weights (non-commercial)</x:v>
      </x:c>
      <x:c r="H380" s="17" t="n">
        <x:v>45127</x:v>
      </x:c>
      <x:c r="I380" s="17"/>
      <x:c r="J380" s="17" t="str">
        <x:v>Likely</x:v>
      </x:c>
      <x:c r="K380" s="17"/>
      <x:c r="L380" s="17" t="str">
        <x:v>Stable Beluga 2</x:v>
      </x:c>
      <x:c r="M380" s="17"/>
      <x:c r="N380" s="17" t="str">
        <x:v>Stable Beluga 2</x:v>
      </x:c>
      <x:c r="O380" s="17" t="str">
        <x:v>stable-beluga-2</x:v>
      </x:c>
      <x:c r="P380" s="17" t="n">
        <x:v>116.91</x:v>
      </x:c>
      <x:c r="Q380" s="17" t="n">
        <x:v>107.97</x:v>
      </x:c>
      <x:c r="R380" s="17" t="n">
        <x:v>120.27</x:v>
      </x:c>
      <x:c r="S380" s="17"/>
      <x:c r="T380" s="17"/>
      <x:c r="U380" s="17"/>
      <x:c r="V380" s="17"/>
      <x:c r="W380" s="17"/>
      <x:c r="X380" s="17"/>
      <x:c r="Y380" s="17"/>
      <x:c r="Z380" s="17"/>
    </x:row>
    <x:row r="381">
      <x:c r="A381" s="17"/>
      <x:c r="B381" s="17" t="str">
        <x:v>Qwen-1_8B</x:v>
      </x:c>
      <x:c r="C381" s="17" t="str">
        <x:v>Qwen-1.8B</x:v>
      </x:c>
      <x:c r="D381" s="17"/>
      <x:c r="E381" s="17"/>
      <x:c r="F381" s="17" t="n">
        <x:v>45260</x:v>
      </x:c>
      <x:c r="G381" s="17"/>
      <x:c r="H381" s="17"/>
      <x:c r="I381" s="17"/>
      <x:c r="J381" s="17" t="str">
        <x:v>Unverified</x:v>
      </x:c>
      <x:c r="K381" s="17" t="str">
        <x:v>Qwen's 1.8 billion-parameter model in the original Qwen series.</x:v>
      </x:c>
      <x:c r="L381" s="17"/>
      <x:c r="M381" s="17"/>
      <x:c r="N381" s="17"/>
      <x:c r="O381" s="17" t="str">
        <x:v>qwen-1-8b</x:v>
      </x:c>
      <x:c r="P381" s="17"/>
      <x:c r="Q381" s="17"/>
      <x:c r="R381" s="17"/>
      <x:c r="S381" s="17"/>
      <x:c r="T381" s="17"/>
      <x:c r="U381" s="17"/>
      <x:c r="V381" s="17"/>
      <x:c r="W381" s="17"/>
      <x:c r="X381" s="17"/>
      <x:c r="Y381" s="17"/>
      <x:c r="Z381" s="17"/>
    </x:row>
    <x:row r="382">
      <x:c r="A382" s="17" t="str">
        <x:v>Qwen-7B</x:v>
      </x:c>
      <x:c r="B382" s="17" t="str">
        <x:v>Qwen-7B</x:v>
      </x:c>
      <x:c r="C382" s="17"/>
      <x:c r="D382" s="17" t="str">
        <x:v>Alibaba</x:v>
      </x:c>
      <x:c r="E382" s="17" t="str">
        <x:v>China</x:v>
      </x:c>
      <x:c r="F382" s="17" t="n">
        <x:v>45197</x:v>
      </x:c>
      <x:c r="G382" s="17" t="str">
        <x:v>Open weights (restricted use)</x:v>
      </x:c>
      <x:c r="H382" s="17" t="n">
        <x:v>45197</x:v>
      </x:c>
      <x:c r="I382" s="17" t="n">
        <x:v>1.01e+23</x:v>
      </x:c>
      <x:c r="J382" s="17" t="str">
        <x:v>Confident</x:v>
      </x:c>
      <x:c r="K382" s="17" t="str">
        <x:v>Qwen's 7 billion-parameter model in the original Qwen series.</x:v>
      </x:c>
      <x:c r="L382" s="17" t="str">
        <x:v>Qwen-7B</x:v>
      </x:c>
      <x:c r="M382" s="17"/>
      <x:c r="N382" s="17" t="str">
        <x:v>Qwen-7B</x:v>
      </x:c>
      <x:c r="O382" s="17" t="str">
        <x:v>qwen-7b</x:v>
      </x:c>
      <x:c r="P382" s="17" t="n">
        <x:v>106.56</x:v>
      </x:c>
      <x:c r="Q382" s="17" t="n">
        <x:v>93.93</x:v>
      </x:c>
      <x:c r="R382" s="17" t="n">
        <x:v>112.46</x:v>
      </x:c>
      <x:c r="S382" s="17"/>
      <x:c r="T382" s="17"/>
      <x:c r="U382" s="17"/>
      <x:c r="V382" s="17"/>
      <x:c r="W382" s="17"/>
      <x:c r="X382" s="17"/>
      <x:c r="Y382" s="17"/>
      <x:c r="Z382" s="17"/>
    </x:row>
    <x:row r="383">
      <x:c r="A383" s="17" t="str">
        <x:v>Qwen-14B</x:v>
      </x:c>
      <x:c r="B383" s="17" t="str">
        <x:v>Qwen-14B</x:v>
      </x:c>
      <x:c r="C383" s="17"/>
      <x:c r="D383" s="17" t="str">
        <x:v>Alibaba</x:v>
      </x:c>
      <x:c r="E383" s="17" t="str">
        <x:v>China</x:v>
      </x:c>
      <x:c r="F383" s="17" t="n">
        <x:v>45197</x:v>
      </x:c>
      <x:c r="G383" s="17" t="str">
        <x:v>Open weights (restricted use)</x:v>
      </x:c>
      <x:c r="H383" s="17" t="n">
        <x:v>45197</x:v>
      </x:c>
      <x:c r="I383" s="17" t="n">
        <x:v>2.5e+23</x:v>
      </x:c>
      <x:c r="J383" s="17" t="str">
        <x:v>Confident</x:v>
      </x:c>
      <x:c r="K383" s="17" t="str">
        <x:v>Qwen's 14 billion-parameter model in the original Qwen series.</x:v>
      </x:c>
      <x:c r="L383" s="17" t="str">
        <x:v>Qwen-14B</x:v>
      </x:c>
      <x:c r="M383" s="17"/>
      <x:c r="N383" s="17" t="str">
        <x:v>Qwen-14B</x:v>
      </x:c>
      <x:c r="O383" s="17" t="str">
        <x:v>qwen-14b</x:v>
      </x:c>
      <x:c r="P383" s="17" t="n">
        <x:v>112.8</x:v>
      </x:c>
      <x:c r="Q383" s="17" t="n">
        <x:v>103.39</x:v>
      </x:c>
      <x:c r="R383" s="17" t="n">
        <x:v>117.54</x:v>
      </x:c>
      <x:c r="S383" s="17"/>
      <x:c r="T383" s="17"/>
      <x:c r="U383" s="17"/>
      <x:c r="V383" s="17"/>
      <x:c r="W383" s="17"/>
      <x:c r="X383" s="17"/>
      <x:c r="Y383" s="17"/>
      <x:c r="Z383" s="17"/>
    </x:row>
    <x:row r="384">
      <x:c r="A384" s="17" t="str">
        <x:v>InstructGPT 175B</x:v>
      </x:c>
      <x:c r="B384" s="17" t="str">
        <x:v>text-davinci-001</x:v>
      </x:c>
      <x:c r="C384" s="17"/>
      <x:c r="D384" s="17" t="str">
        <x:v>OpenAI</x:v>
      </x:c>
      <x:c r="E384" s="17" t="str">
        <x:v>United States of America</x:v>
      </x:c>
      <x:c r="F384" s="17" t="n">
        <x:v>44588</x:v>
      </x:c>
      <x:c r="G384" s="17" t="str">
        <x:v>API access</x:v>
      </x:c>
      <x:c r="H384" s="17" t="n">
        <x:v>44588</x:v>
      </x:c>
      <x:c r="I384" s="17" t="n">
        <x:v>3.19181e+23</x:v>
      </x:c>
      <x:c r="J384" s="17" t="str">
        <x:v>Confident</x:v>
      </x:c>
      <x:c r="K384" s="17"/>
      <x:c r="L384" s="17"/>
      <x:c r="M384" s="17"/>
      <x:c r="N384" s="17" t="str">
        <x:v>InstructGPT 175B</x:v>
      </x:c>
      <x:c r="O384" s="17" t="str">
        <x:v>instructgpt-175b</x:v>
      </x:c>
      <x:c r="P384" s="17"/>
      <x:c r="Q384" s="17"/>
      <x:c r="R384" s="17"/>
      <x:c r="S384" s="17"/>
      <x:c r="T384" s="17"/>
      <x:c r="U384" s="17"/>
      <x:c r="V384" s="17"/>
      <x:c r="W384" s="17"/>
      <x:c r="X384" s="17"/>
      <x:c r="Y384" s="17"/>
      <x:c r="Z384" s="17"/>
    </x:row>
    <x:row r="385">
      <x:c r="A385" s="17" t="str">
        <x:v>phi-3.5-mini</x:v>
      </x:c>
      <x:c r="B385" s="17" t="str">
        <x:v>Phi-3.5-mini-instruct</x:v>
      </x:c>
      <x:c r="C385" s="17"/>
      <x:c r="D385" s="17" t="str">
        <x:v>Microsoft</x:v>
      </x:c>
      <x:c r="E385" s="17" t="str">
        <x:v>United States of America</x:v>
      </x:c>
      <x:c r="F385" s="17" t="n">
        <x:v>45520</x:v>
      </x:c>
      <x:c r="G385" s="17" t="str">
        <x:v>Open weights (unrestricted)</x:v>
      </x:c>
      <x:c r="H385" s="17" t="n">
        <x:v>45405</x:v>
      </x:c>
      <x:c r="I385" s="17" t="n">
        <x:v>3.7101154e+22</x:v>
      </x:c>
      <x:c r="J385" s="17" t="str">
        <x:v>Confident</x:v>
      </x:c>
      <x:c r="K385" s="17" t="str">
        <x:v>An instruction-tuned version of phi-3.5-mini, a small model in Microsoft's Phi 3.5 open source model series.</x:v>
      </x:c>
      <x:c r="L385" s="17"/>
      <x:c r="M385" s="17"/>
      <x:c r="N385" s="17" t="str">
        <x:v>phi-3.5-mini</x:v>
      </x:c>
      <x:c r="O385" s="17" t="str">
        <x:v>phi-3-5-mini</x:v>
      </x:c>
      <x:c r="P385" s="17"/>
      <x:c r="Q385" s="17"/>
      <x:c r="R385" s="17"/>
      <x:c r="S385" s="17"/>
      <x:c r="T385" s="17"/>
      <x:c r="U385" s="17"/>
      <x:c r="V385" s="17"/>
      <x:c r="W385" s="17"/>
      <x:c r="X385" s="17"/>
      <x:c r="Y385" s="17"/>
      <x:c r="Z385" s="17"/>
    </x:row>
    <x:row r="386">
      <x:c r="A386" s="17" t="str">
        <x:v>Phi-3.5-MoE</x:v>
      </x:c>
      <x:c r="B386" s="17" t="str">
        <x:v>Phi-3.5-MoE-instruct</x:v>
      </x:c>
      <x:c r="C386" s="17"/>
      <x:c r="D386" s="17" t="str">
        <x:v>Microsoft</x:v>
      </x:c>
      <x:c r="E386" s="17" t="str">
        <x:v>United States of America</x:v>
      </x:c>
      <x:c r="F386" s="17" t="n">
        <x:v>45521</x:v>
      </x:c>
      <x:c r="G386" s="17" t="str">
        <x:v>Open weights (unrestricted)</x:v>
      </x:c>
      <x:c r="H386" s="17" t="n">
        <x:v>45405</x:v>
      </x:c>
      <x:c r="I386" s="17" t="n">
        <x:v>3.0202896e+23</x:v>
      </x:c>
      <x:c r="J386" s="17" t="str">
        <x:v>Confident</x:v>
      </x:c>
      <x:c r="K386" s="17"/>
      <x:c r="L386" s="17"/>
      <x:c r="M386" s="17"/>
      <x:c r="N386" s="17" t="str">
        <x:v>Phi-3.5-MoE</x:v>
      </x:c>
      <x:c r="O386" s="17" t="str">
        <x:v>phi-3-5-moe</x:v>
      </x:c>
      <x:c r="P386" s="17"/>
      <x:c r="Q386" s="17"/>
      <x:c r="R386" s="17"/>
      <x:c r="S386" s="17"/>
      <x:c r="T386" s="17"/>
      <x:c r="U386" s="17"/>
      <x:c r="V386" s="17"/>
      <x:c r="W386" s="17"/>
      <x:c r="X386" s="17"/>
      <x:c r="Y386" s="17"/>
      <x:c r="Z386" s="17"/>
    </x:row>
    <x:row r="387">
      <x:c r="A387" s="17" t="str">
        <x:v>Mistral 7B</x:v>
      </x:c>
      <x:c r="B387" s="17" t="str">
        <x:v>Mistral-7B-v0.1</x:v>
      </x:c>
      <x:c r="C387" s="17"/>
      <x:c r="D387" s="17" t="str">
        <x:v>Mistral AI</x:v>
      </x:c>
      <x:c r="E387" s="17" t="str">
        <x:v>France</x:v>
      </x:c>
      <x:c r="F387" s="17" t="n">
        <x:v>45196</x:v>
      </x:c>
      <x:c r="G387" s="17" t="str">
        <x:v>Open weights (unrestricted)</x:v>
      </x:c>
      <x:c r="H387" s="17" t="n">
        <x:v>45209</x:v>
      </x:c>
      <x:c r="I387" s="17"/>
      <x:c r="J387" s="17" t="str">
        <x:v>Confident</x:v>
      </x:c>
      <x:c r="K387" s="17"/>
      <x:c r="L387" s="17"/>
      <x:c r="M387" s="17" t="str">
        <x:v>Mistral 7B v0.1</x:v>
      </x:c>
      <x:c r="N387" s="17" t="str">
        <x:v>Mistral 7B v0.1</x:v>
      </x:c>
      <x:c r="O387" s="17" t="str">
        <x:v>mistral-7b-v0-1</x:v>
      </x:c>
      <x:c r="P387" s="17" t="n">
        <x:v>111.98</x:v>
      </x:c>
      <x:c r="Q387" s="17" t="n">
        <x:v>102.38</x:v>
      </x:c>
      <x:c r="R387" s="17" t="n">
        <x:v>115.99</x:v>
      </x:c>
      <x:c r="S387" s="17"/>
      <x:c r="T387" s="17"/>
      <x:c r="U387" s="17"/>
      <x:c r="V387" s="17"/>
      <x:c r="W387" s="17"/>
      <x:c r="X387" s="17"/>
      <x:c r="Y387" s="17"/>
      <x:c r="Z387" s="17"/>
    </x:row>
    <x:row r="388">
      <x:c r="A388" s="17" t="str">
        <x:v>Mistral NeMo</x:v>
      </x:c>
      <x:c r="B388" s="17" t="str">
        <x:v>Mistral-Nemo-Base-2407</x:v>
      </x:c>
      <x:c r="C388" s="17"/>
      <x:c r="D388" s="17" t="str">
        <x:v>Mistral AI</x:v>
      </x:c>
      <x:c r="E388" s="17" t="str">
        <x:v>France</x:v>
      </x:c>
      <x:c r="F388" s="17" t="n">
        <x:v>45491</x:v>
      </x:c>
      <x:c r="G388" s="17" t="str">
        <x:v>Open weights (unrestricted)</x:v>
      </x:c>
      <x:c r="H388" s="17" t="n">
        <x:v>45491</x:v>
      </x:c>
      <x:c r="I388" s="17"/>
      <x:c r="J388" s="17" t="str">
        <x:v>Confident</x:v>
      </x:c>
      <x:c r="K388" s="17"/>
      <x:c r="L388" s="17"/>
      <x:c r="M388" s="17"/>
      <x:c r="N388" s="17" t="str">
        <x:v>Mistral NeMo</x:v>
      </x:c>
      <x:c r="O388" s="17" t="str">
        <x:v>mistral-nemo</x:v>
      </x:c>
      <x:c r="P388" s="17" t="n">
        <x:v>118.38</x:v>
      </x:c>
      <x:c r="Q388" s="17" t="n">
        <x:v>109.85</x:v>
      </x:c>
      <x:c r="R388" s="17" t="n">
        <x:v>121.76</x:v>
      </x:c>
      <x:c r="S388" s="17"/>
      <x:c r="T388" s="17"/>
      <x:c r="U388" s="17"/>
      <x:c r="V388" s="17"/>
      <x:c r="W388" s="17"/>
      <x:c r="X388" s="17"/>
      <x:c r="Y388" s="17"/>
      <x:c r="Z388" s="17"/>
    </x:row>
    <x:row r="389">
      <x:c r="A389" s="17" t="str">
        <x:v>Gemma 2 9B</x:v>
      </x:c>
      <x:c r="B389" s="17" t="str">
        <x:v>gemma-2-9b</x:v>
      </x:c>
      <x:c r="C389" s="17"/>
      <x:c r="D389" s="17" t="str">
        <x:v>Google DeepMind</x:v>
      </x:c>
      <x:c r="E389" s="17" t="str">
        <x:v>United States of America</x:v>
      </x:c>
      <x:c r="F389" s="17"/>
      <x:c r="G389" s="17" t="str">
        <x:v>Open weights (restricted use)</x:v>
      </x:c>
      <x:c r="H389" s="17" t="n">
        <x:v>45467</x:v>
      </x:c>
      <x:c r="I389" s="17" t="n">
        <x:v>4.32e+23</x:v>
      </x:c>
      <x:c r="J389" s="17" t="str">
        <x:v>Confident</x:v>
      </x:c>
      <x:c r="K389" s="17" t="str">
        <x:v>A 9 billion-parameter open source model from Google DeepMind in the Gemma 2 series.</x:v>
      </x:c>
      <x:c r="L389" s="17"/>
      <x:c r="M389" s="17"/>
      <x:c r="N389" s="17" t="str">
        <x:v>Gemma 2 9B</x:v>
      </x:c>
      <x:c r="O389" s="17" t="str">
        <x:v>gemma-2-9b</x:v>
      </x:c>
      <x:c r="P389" s="17" t="n">
        <x:v>119.58</x:v>
      </x:c>
      <x:c r="Q389" s="17" t="n">
        <x:v>111.3</x:v>
      </x:c>
      <x:c r="R389" s="17" t="n">
        <x:v>122.38</x:v>
      </x:c>
      <x:c r="S389" s="17"/>
      <x:c r="T389" s="17"/>
      <x:c r="U389" s="17"/>
      <x:c r="V389" s="17"/>
      <x:c r="W389" s="17"/>
      <x:c r="X389" s="17"/>
      <x:c r="Y389" s="17"/>
      <x:c r="Z389" s="17"/>
    </x:row>
    <x:row r="390">
      <x:c r="A390" s="17" t="str">
        <x:v>Gopher (280B)</x:v>
      </x:c>
      <x:c r="B390" s="17" t="str">
        <x:v>Gopher (280B)</x:v>
      </x:c>
      <x:c r="C390" s="17"/>
      <x:c r="D390" s="17" t="str">
        <x:v>DeepMind</x:v>
      </x:c>
      <x:c r="E390" s="17" t="str">
        <x:v>United Kingdom of Great Britain and Northern Ireland</x:v>
      </x:c>
      <x:c r="F390" s="17" t="n">
        <x:v>44538</x:v>
      </x:c>
      <x:c r="G390" s="17" t="str">
        <x:v>Unreleased</x:v>
      </x:c>
      <x:c r="H390" s="17" t="n">
        <x:v>44538</x:v>
      </x:c>
      <x:c r="I390" s="17" t="n">
        <x:v>6.31e+23</x:v>
      </x:c>
      <x:c r="J390" s="17" t="str">
        <x:v>Confident</x:v>
      </x:c>
      <x:c r="K390" s="17" t="str">
        <x:v>A 280 billion-parameter model from DeepMind in 2021.</x:v>
      </x:c>
      <x:c r="L390" s="17"/>
      <x:c r="M390" s="17"/>
      <x:c r="N390" s="17" t="str">
        <x:v>Gopher (280B)</x:v>
      </x:c>
      <x:c r="O390" s="17" t="str">
        <x:v>gopher-280b</x:v>
      </x:c>
      <x:c r="P390" s="17"/>
      <x:c r="Q390" s="17"/>
      <x:c r="R390" s="17"/>
      <x:c r="S390" s="17"/>
      <x:c r="T390" s="17"/>
      <x:c r="U390" s="17"/>
      <x:c r="V390" s="17"/>
      <x:c r="W390" s="17"/>
      <x:c r="X390" s="17"/>
      <x:c r="Y390" s="17"/>
      <x:c r="Z390" s="17"/>
    </x:row>
    <x:row r="391">
      <x:c r="A391" s="17" t="str">
        <x:v>Megatron-Turing NLG 530B</x:v>
      </x:c>
      <x:c r="B391" s="17" t="str">
        <x:v>Megatron-Turing NLG 530B</x:v>
      </x:c>
      <x:c r="C391" s="17"/>
      <x:c r="D391" s="17" t="str">
        <x:v>Microsoft,NVIDIA</x:v>
      </x:c>
      <x:c r="E391" s="17" t="str">
        <x:v>United States of America</x:v>
      </x:c>
      <x:c r="F391" s="17" t="n">
        <x:v>44589</x:v>
      </x:c>
      <x:c r="G391" s="17" t="str">
        <x:v>Unreleased</x:v>
      </x:c>
      <x:c r="H391" s="17" t="n">
        <x:v>44480</x:v>
      </x:c>
      <x:c r="I391" s="17" t="n">
        <x:v>8.586e+23</x:v>
      </x:c>
      <x:c r="J391" s="17" t="str">
        <x:v>Confident</x:v>
      </x:c>
      <x:c r="K391" s="17"/>
      <x:c r="L391" s="17"/>
      <x:c r="M391" s="17"/>
      <x:c r="N391" s="17" t="str">
        <x:v>Megatron-Turing NLG 530B</x:v>
      </x:c>
      <x:c r="O391" s="17" t="str">
        <x:v>megatron-turing-nlg-530b</x:v>
      </x:c>
      <x:c r="P391" s="17"/>
      <x:c r="Q391" s="17"/>
      <x:c r="R391" s="17"/>
      <x:c r="S391" s="17"/>
      <x:c r="T391" s="17"/>
      <x:c r="U391" s="17"/>
      <x:c r="V391" s="17"/>
      <x:c r="W391" s="17"/>
      <x:c r="X391" s="17"/>
      <x:c r="Y391" s="17"/>
      <x:c r="Z391" s="17"/>
    </x:row>
    <x:row r="392">
      <x:c r="A392" s="17" t="str">
        <x:v>DeepSeek-V2 (MoE-236B)</x:v>
      </x:c>
      <x:c r="B392" s="17" t="str">
        <x:v>DeepSeek-V2</x:v>
      </x:c>
      <x:c r="C392" s="17"/>
      <x:c r="D392" s="17" t="str">
        <x:v>DeepSeek</x:v>
      </x:c>
      <x:c r="E392" s="17" t="str">
        <x:v>China</x:v>
      </x:c>
      <x:c r="F392" s="17" t="n">
        <x:v>45419</x:v>
      </x:c>
      <x:c r="G392" s="17" t="str">
        <x:v>Open weights (restricted use)</x:v>
      </x:c>
      <x:c r="H392" s="17" t="n">
        <x:v>45419</x:v>
      </x:c>
      <x:c r="I392" s="17" t="n">
        <x:v>1.02e+24</x:v>
      </x:c>
      <x:c r="J392" s="17" t="str">
        <x:v>Confident</x:v>
      </x:c>
      <x:c r="K392" s="17"/>
      <x:c r="L392" s="17"/>
      <x:c r="M392" s="17" t="str">
        <x:v>DeepSeek-V2 (MoE-236B, May 2024)</x:v>
      </x:c>
      <x:c r="N392" s="17" t="str">
        <x:v>DeepSeek-V2 (MoE-236B, May 2024)</x:v>
      </x:c>
      <x:c r="O392" s="17" t="str">
        <x:v>deepseek-v2-moe-236b-may-2024</x:v>
      </x:c>
      <x:c r="P392" s="17" t="n">
        <x:v>124.58</x:v>
      </x:c>
      <x:c r="Q392" s="17" t="n">
        <x:v>117.97</x:v>
      </x:c>
      <x:c r="R392" s="17" t="n">
        <x:v>127.63</x:v>
      </x:c>
      <x:c r="S392" s="17"/>
      <x:c r="T392" s="17"/>
      <x:c r="U392" s="17"/>
      <x:c r="V392" s="17"/>
      <x:c r="W392" s="17"/>
      <x:c r="X392" s="17"/>
      <x:c r="Y392" s="17"/>
      <x:c r="Z392" s="17"/>
    </x:row>
    <x:row r="393">
      <x:c r="A393" s="17" t="str">
        <x:v>Qwen2.5-72B</x:v>
      </x:c>
      <x:c r="B393" s="17" t="str">
        <x:v>Qwen2.5-72B</x:v>
      </x:c>
      <x:c r="C393" s="17"/>
      <x:c r="D393" s="17" t="str">
        <x:v>Alibaba</x:v>
      </x:c>
      <x:c r="E393" s="17" t="str">
        <x:v>China</x:v>
      </x:c>
      <x:c r="F393" s="17" t="n">
        <x:v>45554</x:v>
      </x:c>
      <x:c r="G393" s="17" t="str">
        <x:v>Open weights (unrestricted)</x:v>
      </x:c>
      <x:c r="H393" s="17" t="n">
        <x:v>45554</x:v>
      </x:c>
      <x:c r="I393" s="17" t="n">
        <x:v>7.8e+24</x:v>
      </x:c>
      <x:c r="J393" s="17" t="str">
        <x:v>Confident</x:v>
      </x:c>
      <x:c r="K393" s="17" t="str">
        <x:v>A 72 billion-parameter model in the Qwen 2.5 series.</x:v>
      </x:c>
      <x:c r="L393" s="17" t="str">
        <x:v>Qwen2.5-72B</x:v>
      </x:c>
      <x:c r="M393" s="17"/>
      <x:c r="N393" s="17" t="str">
        <x:v>Qwen2.5-72B</x:v>
      </x:c>
      <x:c r="O393" s="17" t="str">
        <x:v>qwen2-5-72b</x:v>
      </x:c>
      <x:c r="P393" s="17" t="n">
        <x:v>129.12</x:v>
      </x:c>
      <x:c r="Q393" s="17" t="n">
        <x:v>122.2</x:v>
      </x:c>
      <x:c r="R393" s="17" t="n">
        <x:v>130.91</x:v>
      </x:c>
      <x:c r="S393" s="17"/>
      <x:c r="T393" s="17"/>
      <x:c r="U393" s="17"/>
      <x:c r="V393" s="17"/>
      <x:c r="W393" s="17"/>
      <x:c r="X393" s="17"/>
      <x:c r="Y393" s="17"/>
      <x:c r="Z393" s="17"/>
    </x:row>
    <x:row r="394">
      <x:c r="A394" s="17" t="str">
        <x:v>Llama 3.1-405B</x:v>
      </x:c>
      <x:c r="B394" s="17" t="str">
        <x:v>Llama-3.1-405B</x:v>
      </x:c>
      <x:c r="C394" s="17"/>
      <x:c r="D394" s="17" t="str">
        <x:v>Meta AI</x:v>
      </x:c>
      <x:c r="E394" s="17" t="str">
        <x:v>United States of America</x:v>
      </x:c>
      <x:c r="F394" s="17" t="n">
        <x:v>45496</x:v>
      </x:c>
      <x:c r="G394" s="17" t="str">
        <x:v>Open weights (restricted use)</x:v>
      </x:c>
      <x:c r="H394" s="17" t="n">
        <x:v>45496</x:v>
      </x:c>
      <x:c r="I394" s="17" t="n">
        <x:v>3.8e+25</x:v>
      </x:c>
      <x:c r="J394" s="17" t="str">
        <x:v>Confident</x:v>
      </x:c>
      <x:c r="K394" s="17" t="str">
        <x:v>The 405 billion-parameter model in Meta’s LLaMA 3.1 series.</x:v>
      </x:c>
      <x:c r="L394" s="17"/>
      <x:c r="M394" s="17"/>
      <x:c r="N394" s="17" t="str">
        <x:v>Llama 3.1-405B</x:v>
      </x:c>
      <x:c r="O394" s="17" t="str">
        <x:v>llama-3-1-405b</x:v>
      </x:c>
      <x:c r="P394" s="17" t="n">
        <x:v>128.99</x:v>
      </x:c>
      <x:c r="Q394" s="17" t="n">
        <x:v>123.59</x:v>
      </x:c>
      <x:c r="R394" s="17" t="n">
        <x:v>130.73</x:v>
      </x:c>
      <x:c r="S394" s="17"/>
      <x:c r="T394" s="17"/>
      <x:c r="U394" s="17"/>
      <x:c r="V394" s="17"/>
      <x:c r="W394" s="17"/>
      <x:c r="X394" s="17"/>
      <x:c r="Y394" s="17"/>
      <x:c r="Z394" s="17"/>
    </x:row>
    <x:row r="395">
      <x:c r="A395" s="17" t="str">
        <x:v>DeepSeek-V3</x:v>
      </x:c>
      <x:c r="B395" s="17" t="str">
        <x:v>DeepSeek-V3-Base</x:v>
      </x:c>
      <x:c r="C395" s="17"/>
      <x:c r="D395" s="17" t="str">
        <x:v>DeepSeek</x:v>
      </x:c>
      <x:c r="E395" s="17" t="str">
        <x:v>China</x:v>
      </x:c>
      <x:c r="F395" s="17" t="n">
        <x:v>45652</x:v>
      </x:c>
      <x:c r="G395" s="17" t="str">
        <x:v>Open weights (restricted use)</x:v>
      </x:c>
      <x:c r="H395" s="17" t="n">
        <x:v>45650</x:v>
      </x:c>
      <x:c r="I395" s="17" t="n">
        <x:v>3.3e+24</x:v>
      </x:c>
      <x:c r="J395" s="17" t="str">
        <x:v>Confident</x:v>
      </x:c>
      <x:c r="K395" s="17"/>
      <x:c r="L395" s="17" t="str">
        <x:v>DeepSeek-V3 (base)</x:v>
      </x:c>
      <x:c r="M395" s="17"/>
      <x:c r="N395" s="17" t="str">
        <x:v>DeepSeek-V3</x:v>
      </x:c>
      <x:c r="O395" s="17" t="str">
        <x:v>deepseek-v3</x:v>
      </x:c>
      <x:c r="P395" s="17" t="n">
        <x:v>132.99</x:v>
      </x:c>
      <x:c r="Q395" s="17" t="n">
        <x:v>127.9</x:v>
      </x:c>
      <x:c r="R395" s="17" t="n">
        <x:v>135.76</x:v>
      </x:c>
      <x:c r="S395" s="17"/>
      <x:c r="T395" s="17"/>
      <x:c r="U395" s="17"/>
      <x:c r="V395" s="17"/>
      <x:c r="W395" s="17"/>
      <x:c r="X395" s="17"/>
      <x:c r="Y395" s="17"/>
      <x:c r="Z395" s="17"/>
    </x:row>
    <x:row r="396">
      <x:c r="A396" s="17" t="str">
        <x:v>MPT-30B</x:v>
      </x:c>
      <x:c r="B396" s="17" t="str">
        <x:v>mpt-30b</x:v>
      </x:c>
      <x:c r="C396" s="17"/>
      <x:c r="D396" s="17" t="str">
        <x:v>MosaicML</x:v>
      </x:c>
      <x:c r="E396" s="17" t="str">
        <x:v>United States of America</x:v>
      </x:c>
      <x:c r="F396" s="17" t="n">
        <x:v>45099</x:v>
      </x:c>
      <x:c r="G396" s="17" t="str">
        <x:v>Open weights (unrestricted)</x:v>
      </x:c>
      <x:c r="H396" s="17" t="n">
        <x:v>45099</x:v>
      </x:c>
      <x:c r="I396" s="17" t="n">
        <x:v>1.8900000000001e+23</x:v>
      </x:c>
      <x:c r="J396" s="17" t="str">
        <x:v>Confident</x:v>
      </x:c>
      <x:c r="K396" s="17"/>
      <x:c r="L396" s="17"/>
      <x:c r="M396" s="17"/>
      <x:c r="N396" s="17" t="str">
        <x:v>MPT-30B</x:v>
      </x:c>
      <x:c r="O396" s="17" t="str">
        <x:v>mpt-30b</x:v>
      </x:c>
      <x:c r="P396" s="17" t="n">
        <x:v>100.38</x:v>
      </x:c>
      <x:c r="Q396" s="17" t="n">
        <x:v>89.25</x:v>
      </x:c>
      <x:c r="R396" s="17" t="n">
        <x:v>106.66</x:v>
      </x:c>
      <x:c r="S396" s="17"/>
      <x:c r="T396" s="17"/>
      <x:c r="U396" s="17"/>
      <x:c r="V396" s="17"/>
      <x:c r="W396" s="17"/>
      <x:c r="X396" s="17"/>
      <x:c r="Y396" s="17"/>
      <x:c r="Z396" s="17"/>
    </x:row>
    <x:row r="397">
      <x:c r="A397" s="17" t="str">
        <x:v>Falcon-40B</x:v>
      </x:c>
      <x:c r="B397" s="17" t="str">
        <x:v>falcon-40b</x:v>
      </x:c>
      <x:c r="C397" s="17"/>
      <x:c r="D397" s="17" t="str">
        <x:v>Technology Innovation Institute</x:v>
      </x:c>
      <x:c r="E397" s="17" t="str">
        <x:v>United Arab Emirates</x:v>
      </x:c>
      <x:c r="F397" s="17" t="n">
        <x:v>45000</x:v>
      </x:c>
      <x:c r="G397" s="17" t="str">
        <x:v>Open weights (unrestricted)</x:v>
      </x:c>
      <x:c r="H397" s="17" t="n">
        <x:v>45000</x:v>
      </x:c>
      <x:c r="I397" s="17" t="n">
        <x:v>2.4e+23</x:v>
      </x:c>
      <x:c r="J397" s="17" t="str">
        <x:v>Confident</x:v>
      </x:c>
      <x:c r="K397" s="17" t="str">
        <x:v>The 40 billion-parameter model in the Falcon series.</x:v>
      </x:c>
      <x:c r="L397" s="17"/>
      <x:c r="M397" s="17"/>
      <x:c r="N397" s="17" t="str">
        <x:v>Falcon-40B</x:v>
      </x:c>
      <x:c r="O397" s="17" t="str">
        <x:v>falcon-40b</x:v>
      </x:c>
      <x:c r="P397" s="17" t="n">
        <x:v>104.19</x:v>
      </x:c>
      <x:c r="Q397" s="17" t="n">
        <x:v>94.99</x:v>
      </x:c>
      <x:c r="R397" s="17" t="n">
        <x:v>110.58</x:v>
      </x:c>
      <x:c r="S397" s="17"/>
      <x:c r="T397" s="17"/>
      <x:c r="U397" s="17"/>
      <x:c r="V397" s="17"/>
      <x:c r="W397" s="17"/>
      <x:c r="X397" s="17"/>
      <x:c r="Y397" s="17"/>
      <x:c r="Z397" s="17"/>
    </x:row>
    <x:row r="398">
      <x:c r="A398" s="17" t="str">
        <x:v>Llama 2-34B</x:v>
      </x:c>
      <x:c r="B398" s="17" t="str">
        <x:v>Llama-2-34b</x:v>
      </x:c>
      <x:c r="C398" s="17"/>
      <x:c r="D398" s="17" t="str">
        <x:v>Meta AI</x:v>
      </x:c>
      <x:c r="E398" s="17" t="str">
        <x:v>United States of America</x:v>
      </x:c>
      <x:c r="F398" s="17" t="n">
        <x:v>45125</x:v>
      </x:c>
      <x:c r="G398" s="17" t="str">
        <x:v>Unreleased</x:v>
      </x:c>
      <x:c r="H398" s="17" t="n">
        <x:v>45125</x:v>
      </x:c>
      <x:c r="I398" s="17" t="n">
        <x:v>4.08e+23</x:v>
      </x:c>
      <x:c r="J398" s="17" t="str">
        <x:v>Confident</x:v>
      </x:c>
      <x:c r="K398" s="17" t="str">
        <x:v>Meta's 34 billion-parameter model in the Llama 2 series.</x:v>
      </x:c>
      <x:c r="L398" s="17"/>
      <x:c r="M398" s="17"/>
      <x:c r="N398" s="17" t="str">
        <x:v>Llama 2-34B</x:v>
      </x:c>
      <x:c r="O398" s="17" t="str">
        <x:v>llama-2-34b</x:v>
      </x:c>
      <x:c r="P398" s="17" t="n">
        <x:v>104.95</x:v>
      </x:c>
      <x:c r="Q398" s="17" t="n">
        <x:v>94.08</x:v>
      </x:c>
      <x:c r="R398" s="17" t="n">
        <x:v>110.71</x:v>
      </x:c>
      <x:c r="S398" s="17"/>
      <x:c r="T398" s="17"/>
      <x:c r="U398" s="17"/>
      <x:c r="V398" s="17"/>
      <x:c r="W398" s="17"/>
      <x:c r="X398" s="17"/>
      <x:c r="Y398" s="17"/>
      <x:c r="Z398" s="17"/>
    </x:row>
    <x:row r="399">
      <x:c r="A399" s="17" t="str">
        <x:v>Chinchilla</x:v>
      </x:c>
      <x:c r="B399" s="17" t="str">
        <x:v>Chinchilla (70B)</x:v>
      </x:c>
      <x:c r="C399" s="17"/>
      <x:c r="D399" s="17" t="str">
        <x:v>DeepMind</x:v>
      </x:c>
      <x:c r="E399" s="17" t="str">
        <x:v>United Kingdom of Great Britain and Northern Ireland</x:v>
      </x:c>
      <x:c r="F399" s="17" t="n">
        <x:v>44649</x:v>
      </x:c>
      <x:c r="G399" s="17" t="str">
        <x:v>Unreleased</x:v>
      </x:c>
      <x:c r="H399" s="17" t="n">
        <x:v>44649</x:v>
      </x:c>
      <x:c r="I399" s="17" t="n">
        <x:v>5.76e+23</x:v>
      </x:c>
      <x:c r="J399" s="17" t="str">
        <x:v>Confident</x:v>
      </x:c>
      <x:c r="K399" s="17"/>
      <x:c r="L399" s="17" t="str">
        <x:v>Chinchilla</x:v>
      </x:c>
      <x:c r="M399" s="17"/>
      <x:c r="N399" s="17" t="str">
        <x:v>Chinchilla</x:v>
      </x:c>
      <x:c r="O399" s="17" t="str">
        <x:v>chinchilla</x:v>
      </x:c>
      <x:c r="P399" s="17"/>
      <x:c r="Q399" s="17"/>
      <x:c r="R399" s="17"/>
      <x:c r="S399" s="17"/>
      <x:c r="T399" s="17"/>
      <x:c r="U399" s="17"/>
      <x:c r="V399" s="17"/>
      <x:c r="W399" s="17"/>
      <x:c r="X399" s="17"/>
      <x:c r="Y399" s="17"/>
      <x:c r="Z399" s="17"/>
    </x:row>
    <x:row r="400">
      <x:c r="A400" s="17"/>
      <x:c r="B400" s="17" t="str">
        <x:v>PaLM 62B</x:v>
      </x:c>
      <x:c r="C400" s="17"/>
      <x:c r="D400" s="17"/>
      <x:c r="E400" s="17"/>
      <x:c r="F400" s="17" t="n">
        <x:v>44655</x:v>
      </x:c>
      <x:c r="G400" s="17"/>
      <x:c r="H400" s="17"/>
      <x:c r="I400" s="17"/>
      <x:c r="J400" s="17" t="str">
        <x:v>Unverified</x:v>
      </x:c>
      <x:c r="K400" s="17" t="str">
        <x:v>Google's 62 billion-parameter model in the PaLM series.</x:v>
      </x:c>
      <x:c r="L400" s="17"/>
      <x:c r="M400" s="17"/>
      <x:c r="N400" s="17"/>
      <x:c r="O400" s="17" t="str">
        <x:v>palm-62b</x:v>
      </x:c>
      <x:c r="P400" s="17"/>
      <x:c r="Q400" s="17"/>
      <x:c r="R400" s="17"/>
      <x:c r="S400" s="17"/>
      <x:c r="T400" s="17"/>
      <x:c r="U400" s="17"/>
      <x:c r="V400" s="17"/>
      <x:c r="W400" s="17"/>
      <x:c r="X400" s="17"/>
      <x:c r="Y400" s="17"/>
      <x:c r="Z400" s="17"/>
    </x:row>
    <x:row r="401">
      <x:c r="A401" s="17" t="str">
        <x:v>PaLM (540B)</x:v>
      </x:c>
      <x:c r="B401" s="17" t="str">
        <x:v>PaLM 540B</x:v>
      </x:c>
      <x:c r="C401" s="17"/>
      <x:c r="D401" s="17" t="str">
        <x:v>Google Research</x:v>
      </x:c>
      <x:c r="E401" s="17" t="str">
        <x:v>United States of America</x:v>
      </x:c>
      <x:c r="F401" s="17" t="n">
        <x:v>44655</x:v>
      </x:c>
      <x:c r="G401" s="17" t="str">
        <x:v>Unreleased</x:v>
      </x:c>
      <x:c r="H401" s="17" t="n">
        <x:v>44655</x:v>
      </x:c>
      <x:c r="I401" s="17" t="n">
        <x:v>2.5272e+24</x:v>
      </x:c>
      <x:c r="J401" s="17" t="str">
        <x:v>Confident</x:v>
      </x:c>
      <x:c r="K401" s="17" t="str">
        <x:v>Google's largest model in the PaLM series.</x:v>
      </x:c>
      <x:c r="L401" s="17"/>
      <x:c r="M401" s="17"/>
      <x:c r="N401" s="17" t="str">
        <x:v>PaLM (540B)</x:v>
      </x:c>
      <x:c r="O401" s="17" t="str">
        <x:v>palm-540b</x:v>
      </x:c>
      <x:c r="P401" s="17"/>
      <x:c r="Q401" s="17"/>
      <x:c r="R401" s="17"/>
      <x:c r="S401" s="17"/>
      <x:c r="T401" s="17"/>
      <x:c r="U401" s="17"/>
      <x:c r="V401" s="17"/>
      <x:c r="W401" s="17"/>
      <x:c r="X401" s="17"/>
      <x:c r="Y401" s="17"/>
      <x:c r="Z401" s="17"/>
    </x:row>
    <x:row r="402">
      <x:c r="A402" s="17" t="str">
        <x:v>Mistral 7B</x:v>
      </x:c>
      <x:c r="B402" s="17" t="str">
        <x:v>Mistral-7B-Instruct-v0.1</x:v>
      </x:c>
      <x:c r="C402" s="17"/>
      <x:c r="D402" s="17" t="str">
        <x:v>Mistral AI</x:v>
      </x:c>
      <x:c r="E402" s="17" t="str">
        <x:v>France</x:v>
      </x:c>
      <x:c r="F402" s="17" t="n">
        <x:v>45196</x:v>
      </x:c>
      <x:c r="G402" s="17" t="str">
        <x:v>Open weights (unrestricted)</x:v>
      </x:c>
      <x:c r="H402" s="17" t="n">
        <x:v>45209</x:v>
      </x:c>
      <x:c r="I402" s="17"/>
      <x:c r="J402" s="17" t="str">
        <x:v>Confident</x:v>
      </x:c>
      <x:c r="K402" s="17"/>
      <x:c r="L402" s="17"/>
      <x:c r="M402" s="17" t="str">
        <x:v>Mistral 7B v0.1</x:v>
      </x:c>
      <x:c r="N402" s="17" t="str">
        <x:v>Mistral 7B v0.1</x:v>
      </x:c>
      <x:c r="O402" s="17" t="str">
        <x:v>mistral-7b-v0-1</x:v>
      </x:c>
      <x:c r="P402" s="17" t="n">
        <x:v>111.98</x:v>
      </x:c>
      <x:c r="Q402" s="17" t="n">
        <x:v>102.38</x:v>
      </x:c>
      <x:c r="R402" s="17" t="n">
        <x:v>115.99</x:v>
      </x:c>
      <x:c r="S402" s="17"/>
      <x:c r="T402" s="17"/>
      <x:c r="U402" s="17"/>
      <x:c r="V402" s="17"/>
      <x:c r="W402" s="17"/>
      <x:c r="X402" s="17"/>
      <x:c r="Y402" s="17"/>
      <x:c r="Z402" s="17"/>
    </x:row>
    <x:row r="403">
      <x:c r="A403" s="17" t="str">
        <x:v>Mixtral 8x7B</x:v>
      </x:c>
      <x:c r="B403" s="17" t="str">
        <x:v>Mixtral-8x7B-v0.1</x:v>
      </x:c>
      <x:c r="C403" s="17"/>
      <x:c r="D403" s="17" t="str">
        <x:v>Mistral AI</x:v>
      </x:c>
      <x:c r="E403" s="17" t="str">
        <x:v>France</x:v>
      </x:c>
      <x:c r="F403" s="17" t="n">
        <x:v>45271</x:v>
      </x:c>
      <x:c r="G403" s="17" t="str">
        <x:v>Open weights (unrestricted)</x:v>
      </x:c>
      <x:c r="H403" s="17" t="n">
        <x:v>45271</x:v>
      </x:c>
      <x:c r="I403" s="17" t="n">
        <x:v>7.74e+23</x:v>
      </x:c>
      <x:c r="J403" s="17" t="str">
        <x:v>Speculative</x:v>
      </x:c>
      <x:c r="K403" s="17"/>
      <x:c r="L403" s="17"/>
      <x:c r="M403" s="17"/>
      <x:c r="N403" s="17" t="str">
        <x:v>Mixtral 8x7B</x:v>
      </x:c>
      <x:c r="O403" s="17" t="str">
        <x:v>mixtral-8x7b</x:v>
      </x:c>
      <x:c r="P403" s="17" t="n">
        <x:v>118.13</x:v>
      </x:c>
      <x:c r="Q403" s="17" t="n">
        <x:v>109.36</x:v>
      </x:c>
      <x:c r="R403" s="17" t="n">
        <x:v>120.78</x:v>
      </x:c>
      <x:c r="S403" s="17"/>
      <x:c r="T403" s="17"/>
      <x:c r="U403" s="17"/>
      <x:c r="V403" s="17"/>
      <x:c r="W403" s="17"/>
      <x:c r="X403" s="17"/>
      <x:c r="Y403" s="17"/>
      <x:c r="Z403" s="17"/>
    </x:row>
    <x:row r="404">
      <x:c r="A404" s="17" t="str">
        <x:v>Nemotron-4 15B</x:v>
      </x:c>
      <x:c r="B404" s="17" t="str">
        <x:v>Nemotron-4 15B</x:v>
      </x:c>
      <x:c r="C404" s="17"/>
      <x:c r="D404" s="17" t="str">
        <x:v>NVIDIA</x:v>
      </x:c>
      <x:c r="E404" s="17" t="str">
        <x:v>United States of America</x:v>
      </x:c>
      <x:c r="F404" s="17" t="n">
        <x:v>45348</x:v>
      </x:c>
      <x:c r="G404" s="17" t="str">
        <x:v>Unreleased</x:v>
      </x:c>
      <x:c r="H404" s="17" t="n">
        <x:v>45349</x:v>
      </x:c>
      <x:c r="I404" s="17" t="n">
        <x:v>7.5005116e+23</x:v>
      </x:c>
      <x:c r="J404" s="17" t="str">
        <x:v>Confident</x:v>
      </x:c>
      <x:c r="K404" s="17" t="str">
        <x:v>A 15 billion-parameter language model trained by Nvidia.</x:v>
      </x:c>
      <x:c r="L404" s="17"/>
      <x:c r="M404" s="17"/>
      <x:c r="N404" s="17" t="str">
        <x:v>Nemotron-4 15B</x:v>
      </x:c>
      <x:c r="O404" s="17" t="str">
        <x:v>nemotron-4-15b</x:v>
      </x:c>
      <x:c r="P404" s="17" t="n">
        <x:v>107.48</x:v>
      </x:c>
      <x:c r="Q404" s="17" t="n">
        <x:v>96.93</x:v>
      </x:c>
      <x:c r="R404" s="17" t="n">
        <x:v>113.63</x:v>
      </x:c>
      <x:c r="S404" s="17"/>
      <x:c r="T404" s="17"/>
      <x:c r="U404" s="17"/>
      <x:c r="V404" s="17"/>
      <x:c r="W404" s="17"/>
      <x:c r="X404" s="17"/>
      <x:c r="Y404" s="17"/>
      <x:c r="Z404" s="17"/>
    </x:row>
    <x:row r="405">
      <x:c r="A405" s="17"/>
      <x:c r="B405" s="17" t="str">
        <x:v>vicuna-13b-v1.1</x:v>
      </x:c>
      <x:c r="C405" s="17"/>
      <x:c r="D405" s="17"/>
      <x:c r="E405" s="17"/>
      <x:c r="F405" s="17" t="n">
        <x:v>45028</x:v>
      </x:c>
      <x:c r="G405" s="17"/>
      <x:c r="H405" s="17"/>
      <x:c r="I405" s="17"/>
      <x:c r="J405" s="17" t="str">
        <x:v>Unverified</x:v>
      </x:c>
      <x:c r="K405" s="17"/>
      <x:c r="L405" s="17"/>
      <x:c r="M405" s="17"/>
      <x:c r="N405" s="17"/>
      <x:c r="O405" s="17" t="str">
        <x:v>vicuna-13b-v1-1</x:v>
      </x:c>
      <x:c r="P405" s="17"/>
      <x:c r="Q405" s="17"/>
      <x:c r="R405" s="17"/>
      <x:c r="S405" s="17"/>
      <x:c r="T405" s="17"/>
      <x:c r="U405" s="17"/>
      <x:c r="V405" s="17"/>
      <x:c r="W405" s="17"/>
      <x:c r="X405" s="17"/>
      <x:c r="Y405" s="17"/>
      <x:c r="Z405" s="17"/>
    </x:row>
    <x:row r="406">
      <x:c r="A406" s="17" t="str">
        <x:v>OPT-1.3B</x:v>
      </x:c>
      <x:c r="B406" s="17" t="str">
        <x:v>opt-1.3b</x:v>
      </x:c>
      <x:c r="C406" s="17"/>
      <x:c r="D406" s="17" t="str">
        <x:v>Meta AI</x:v>
      </x:c>
      <x:c r="E406" s="17" t="str">
        <x:v>United States of America</x:v>
      </x:c>
      <x:c r="F406" s="17" t="n">
        <x:v>44692</x:v>
      </x:c>
      <x:c r="G406" s="17" t="str">
        <x:v>Open weights (non-commercial)</x:v>
      </x:c>
      <x:c r="H406" s="17" t="n">
        <x:v>44733</x:v>
      </x:c>
      <x:c r="I406" s="17"/>
      <x:c r="J406" s="17" t="str">
        <x:v>Confident</x:v>
      </x:c>
      <x:c r="K406" s="17"/>
      <x:c r="L406" s="17"/>
      <x:c r="M406" s="17"/>
      <x:c r="N406" s="17" t="str">
        <x:v>OPT-1.3B</x:v>
      </x:c>
      <x:c r="O406" s="17" t="str">
        <x:v>opt-1-3b</x:v>
      </x:c>
      <x:c r="P406" s="17"/>
      <x:c r="Q406" s="17"/>
      <x:c r="R406" s="17"/>
      <x:c r="S406" s="17"/>
      <x:c r="T406" s="17"/>
      <x:c r="U406" s="17"/>
      <x:c r="V406" s="17"/>
      <x:c r="W406" s="17"/>
      <x:c r="X406" s="17"/>
      <x:c r="Y406" s="17"/>
      <x:c r="Z406" s="17"/>
    </x:row>
    <x:row r="407">
      <x:c r="A407" s="17" t="str">
        <x:v>GPT-Neo-2.7B</x:v>
      </x:c>
      <x:c r="B407" s="17" t="str">
        <x:v>gpt-neo-2.7B</x:v>
      </x:c>
      <x:c r="C407" s="17"/>
      <x:c r="D407" s="17" t="str">
        <x:v>EleutherAI</x:v>
      </x:c>
      <x:c r="E407" s="17" t="str">
        <x:v>United States of America</x:v>
      </x:c>
      <x:c r="F407" s="17" t="n">
        <x:v>45015</x:v>
      </x:c>
      <x:c r="G407" s="17" t="str">
        <x:v>Open weights (unrestricted)</x:v>
      </x:c>
      <x:c r="H407" s="17" t="n">
        <x:v>44276</x:v>
      </x:c>
      <x:c r="I407" s="17" t="n">
        <x:v>7.9e+21</x:v>
      </x:c>
      <x:c r="J407" s="17" t="str">
        <x:v>Confident</x:v>
      </x:c>
      <x:c r="K407" s="17"/>
      <x:c r="L407" s="17"/>
      <x:c r="M407" s="17"/>
      <x:c r="N407" s="17" t="str">
        <x:v>GPT-Neo-2.7B</x:v>
      </x:c>
      <x:c r="O407" s="17" t="str">
        <x:v>gpt-neo-2-7b</x:v>
      </x:c>
      <x:c r="P407" s="17"/>
      <x:c r="Q407" s="17"/>
      <x:c r="R407" s="17"/>
      <x:c r="S407" s="17"/>
      <x:c r="T407" s="17"/>
      <x:c r="U407" s="17"/>
      <x:c r="V407" s="17"/>
      <x:c r="W407" s="17"/>
      <x:c r="X407" s="17"/>
      <x:c r="Y407" s="17"/>
      <x:c r="Z407" s="17"/>
    </x:row>
    <x:row r="408">
      <x:c r="A408" s="17" t="str">
        <x:v>Inflection-1</x:v>
      </x:c>
      <x:c r="B408" s="17" t="str">
        <x:v>Inflection-1</x:v>
      </x:c>
      <x:c r="C408" s="17"/>
      <x:c r="D408" s="17" t="str">
        <x:v>Inflection AI</x:v>
      </x:c>
      <x:c r="E408" s="17" t="str">
        <x:v>United States of America</x:v>
      </x:c>
      <x:c r="F408" s="17" t="n">
        <x:v>45099</x:v>
      </x:c>
      <x:c r="G408" s="17" t="str">
        <x:v>Hosted access (no API)</x:v>
      </x:c>
      <x:c r="H408" s="17" t="n">
        <x:v>45100</x:v>
      </x:c>
      <x:c r="I408" s="17" t="n">
        <x:v>1.0001e+24</x:v>
      </x:c>
      <x:c r="J408" s="17" t="str">
        <x:v>Speculative</x:v>
      </x:c>
      <x:c r="K408" s="17"/>
      <x:c r="L408" s="17"/>
      <x:c r="M408" s="17"/>
      <x:c r="N408" s="17" t="str">
        <x:v>Inflection-1</x:v>
      </x:c>
      <x:c r="O408" s="17" t="str">
        <x:v>inflection-1</x:v>
      </x:c>
      <x:c r="P408" s="17"/>
      <x:c r="Q408" s="17"/>
      <x:c r="R408" s="17"/>
      <x:c r="S408" s="17"/>
      <x:c r="T408" s="17"/>
      <x:c r="U408" s="17"/>
      <x:c r="V408" s="17"/>
      <x:c r="W408" s="17"/>
      <x:c r="X408" s="17"/>
      <x:c r="Y408" s="17"/>
      <x:c r="Z408" s="17"/>
    </x:row>
    <x:row r="409">
      <x:c r="A409" s="17" t="str">
        <x:v>Falcon-180B</x:v>
      </x:c>
      <x:c r="B409" s="17" t="str">
        <x:v>falcon-180B</x:v>
      </x:c>
      <x:c r="C409" s="17"/>
      <x:c r="D409" s="17" t="str">
        <x:v>Technology Innovation Institute</x:v>
      </x:c>
      <x:c r="E409" s="17" t="str">
        <x:v>United Arab Emirates</x:v>
      </x:c>
      <x:c r="F409" s="17" t="n">
        <x:v>45175</x:v>
      </x:c>
      <x:c r="G409" s="17" t="str">
        <x:v>Open weights (restricted use)</x:v>
      </x:c>
      <x:c r="H409" s="17" t="n">
        <x:v>45175</x:v>
      </x:c>
      <x:c r="I409" s="17" t="n">
        <x:v>3.76e+24</x:v>
      </x:c>
      <x:c r="J409" s="17" t="str">
        <x:v>Confident</x:v>
      </x:c>
      <x:c r="K409" s="17" t="str">
        <x:v>The 180 billion-parameter model in the Falcon series.</x:v>
      </x:c>
      <x:c r="L409" s="17"/>
      <x:c r="M409" s="17"/>
      <x:c r="N409" s="17" t="str">
        <x:v>Falcon-180B</x:v>
      </x:c>
      <x:c r="O409" s="17" t="str">
        <x:v>falcon-180b</x:v>
      </x:c>
      <x:c r="P409" s="17" t="n">
        <x:v>111.92</x:v>
      </x:c>
      <x:c r="Q409" s="17" t="n">
        <x:v>102.04</x:v>
      </x:c>
      <x:c r="R409" s="17" t="n">
        <x:v>119.45</x:v>
      </x:c>
      <x:c r="S409" s="17"/>
      <x:c r="T409" s="17"/>
      <x:c r="U409" s="17"/>
      <x:c r="V409" s="17"/>
      <x:c r="W409" s="17"/>
      <x:c r="X409" s="17"/>
      <x:c r="Y409" s="17"/>
      <x:c r="Z409" s="17"/>
    </x:row>
    <x:row r="410">
      <x:c r="A410" s="17" t="str">
        <x:v>XGen-7B</x:v>
      </x:c>
      <x:c r="B410" s="17" t="str">
        <x:v>xgen-7b-8k-base</x:v>
      </x:c>
      <x:c r="C410" s="17"/>
      <x:c r="D410" s="17" t="str">
        <x:v>Salesforce</x:v>
      </x:c>
      <x:c r="E410" s="17" t="str">
        <x:v>United States of America</x:v>
      </x:c>
      <x:c r="F410" s="17" t="n">
        <x:v>45104</x:v>
      </x:c>
      <x:c r="G410" s="17" t="str">
        <x:v>Open weights (unrestricted)</x:v>
      </x:c>
      <x:c r="H410" s="17" t="n">
        <x:v>45176</x:v>
      </x:c>
      <x:c r="I410" s="17" t="n">
        <x:v>8.02e+22</x:v>
      </x:c>
      <x:c r="J410" s="17" t="str">
        <x:v>Confident</x:v>
      </x:c>
      <x:c r="K410" s="17"/>
      <x:c r="L410" s="17" t="str">
        <x:v>XGen-7B</x:v>
      </x:c>
      <x:c r="M410" s="17"/>
      <x:c r="N410" s="17" t="str">
        <x:v>XGen-7B</x:v>
      </x:c>
      <x:c r="O410" s="17" t="str">
        <x:v>xgen-7b</x:v>
      </x:c>
      <x:c r="P410" s="17" t="n">
        <x:v>93.11</x:v>
      </x:c>
      <x:c r="Q410" s="17" t="n">
        <x:v>79.82</x:v>
      </x:c>
      <x:c r="R410" s="17" t="n">
        <x:v>101.25</x:v>
      </x:c>
      <x:c r="S410" s="17"/>
      <x:c r="T410" s="17"/>
      <x:c r="U410" s="17"/>
      <x:c r="V410" s="17"/>
      <x:c r="W410" s="17"/>
      <x:c r="X410" s="17"/>
      <x:c r="Y410" s="17"/>
      <x:c r="Z410" s="17"/>
    </x:row>
    <x:row r="411">
      <x:c r="A411" s="17"/>
      <x:c r="B411" s="17" t="str">
        <x:v>open_llama_7b</x:v>
      </x:c>
      <x:c r="C411" s="17"/>
      <x:c r="D411" s="17"/>
      <x:c r="E411" s="17"/>
      <x:c r="F411" s="17" t="n">
        <x:v>45084</x:v>
      </x:c>
      <x:c r="G411" s="17"/>
      <x:c r="H411" s="17"/>
      <x:c r="I411" s="17"/>
      <x:c r="J411" s="17" t="str">
        <x:v>Unverified</x:v>
      </x:c>
      <x:c r="K411" s="17"/>
      <x:c r="L411" s="17"/>
      <x:c r="M411" s="17"/>
      <x:c r="N411" s="17"/>
      <x:c r="O411" s="17" t="str">
        <x:v>open-llama-7b</x:v>
      </x:c>
      <x:c r="P411" s="17"/>
      <x:c r="Q411" s="17"/>
      <x:c r="R411" s="17"/>
      <x:c r="S411" s="17"/>
      <x:c r="T411" s="17"/>
      <x:c r="U411" s="17"/>
      <x:c r="V411" s="17"/>
      <x:c r="W411" s="17"/>
      <x:c r="X411" s="17"/>
      <x:c r="Y411" s="17"/>
      <x:c r="Z411" s="17"/>
    </x:row>
    <x:row r="412">
      <x:c r="A412" s="17"/>
      <x:c r="B412" s="17" t="str">
        <x:v>RedPajama-INCITE-7B-Base</x:v>
      </x:c>
      <x:c r="C412" s="17"/>
      <x:c r="D412" s="17"/>
      <x:c r="E412" s="17"/>
      <x:c r="F412" s="17" t="n">
        <x:v>45050</x:v>
      </x:c>
      <x:c r="G412" s="17"/>
      <x:c r="H412" s="17"/>
      <x:c r="I412" s="17"/>
      <x:c r="J412" s="17" t="str">
        <x:v>Unverified</x:v>
      </x:c>
      <x:c r="K412" s="17"/>
      <x:c r="L412" s="17"/>
      <x:c r="M412" s="17"/>
      <x:c r="N412" s="17"/>
      <x:c r="O412" s="17" t="str">
        <x:v>redpajama-incite-7b-base</x:v>
      </x:c>
      <x:c r="P412" s="17"/>
      <x:c r="Q412" s="17"/>
      <x:c r="R412" s="17"/>
      <x:c r="S412" s="17"/>
      <x:c r="T412" s="17"/>
      <x:c r="U412" s="17"/>
      <x:c r="V412" s="17"/>
      <x:c r="W412" s="17"/>
      <x:c r="X412" s="17"/>
      <x:c r="Y412" s="17"/>
      <x:c r="Z412" s="17"/>
    </x:row>
    <x:row r="413">
      <x:c r="A413" s="17" t="str">
        <x:v>GPT-NeoX-20B</x:v>
      </x:c>
      <x:c r="B413" s="17" t="str">
        <x:v>gpt-neox-20b</x:v>
      </x:c>
      <x:c r="C413" s="17"/>
      <x:c r="D413" s="17" t="str">
        <x:v>EleutherAI</x:v>
      </x:c>
      <x:c r="E413" s="17" t="str">
        <x:v>United States of America</x:v>
      </x:c>
      <x:c r="F413" s="17" t="n">
        <x:v>44658</x:v>
      </x:c>
      <x:c r="G413" s="17" t="str">
        <x:v>Open weights (unrestricted)</x:v>
      </x:c>
      <x:c r="H413" s="17" t="n">
        <x:v>44601</x:v>
      </x:c>
      <x:c r="I413" s="17" t="n">
        <x:v>9.31627008e+22</x:v>
      </x:c>
      <x:c r="J413" s="17" t="str">
        <x:v>Confident</x:v>
      </x:c>
      <x:c r="K413" s="17"/>
      <x:c r="L413" s="17"/>
      <x:c r="M413" s="17"/>
      <x:c r="N413" s="17" t="str">
        <x:v>GPT-NeoX-20B</x:v>
      </x:c>
      <x:c r="O413" s="17" t="str">
        <x:v>gpt-neox-20b</x:v>
      </x:c>
      <x:c r="P413" s="17"/>
      <x:c r="Q413" s="17"/>
      <x:c r="R413" s="17"/>
      <x:c r="S413" s="17"/>
      <x:c r="T413" s="17"/>
      <x:c r="U413" s="17"/>
      <x:c r="V413" s="17"/>
      <x:c r="W413" s="17"/>
      <x:c r="X413" s="17"/>
      <x:c r="Y413" s="17"/>
      <x:c r="Z413" s="17"/>
    </x:row>
    <x:row r="414">
      <x:c r="A414" s="17"/>
      <x:c r="B414" s="17" t="str">
        <x:v>opt-13b</x:v>
      </x:c>
      <x:c r="C414" s="17"/>
      <x:c r="D414" s="17"/>
      <x:c r="E414" s="17"/>
      <x:c r="F414" s="17" t="n">
        <x:v>44692</x:v>
      </x:c>
      <x:c r="G414" s="17"/>
      <x:c r="H414" s="17"/>
      <x:c r="I414" s="17"/>
      <x:c r="J414" s="17" t="str">
        <x:v>Unverified</x:v>
      </x:c>
      <x:c r="K414" s="17"/>
      <x:c r="L414" s="17"/>
      <x:c r="M414" s="17"/>
      <x:c r="N414" s="17"/>
      <x:c r="O414" s="17" t="str">
        <x:v>opt-13b</x:v>
      </x:c>
      <x:c r="P414" s="17"/>
      <x:c r="Q414" s="17"/>
      <x:c r="R414" s="17"/>
      <x:c r="S414" s="17"/>
      <x:c r="T414" s="17"/>
      <x:c r="U414" s="17"/>
      <x:c r="V414" s="17"/>
      <x:c r="W414" s="17"/>
      <x:c r="X414" s="17"/>
      <x:c r="Y414" s="17"/>
      <x:c r="Z414" s="17"/>
    </x:row>
    <x:row r="415">
      <x:c r="A415" s="17" t="str">
        <x:v>GPT-J-6B</x:v>
      </x:c>
      <x:c r="B415" s="17" t="str">
        <x:v>gpt-j-6b</x:v>
      </x:c>
      <x:c r="C415" s="17"/>
      <x:c r="D415" s="17" t="str">
        <x:v>EleutherAI,LAION</x:v>
      </x:c>
      <x:c r="E415" s="17" t="str">
        <x:v>United States of America,Germany</x:v>
      </x:c>
      <x:c r="F415" s="17" t="n">
        <x:v>44413</x:v>
      </x:c>
      <x:c r="G415" s="17" t="str">
        <x:v>Open weights (unrestricted)</x:v>
      </x:c>
      <x:c r="H415" s="17" t="n">
        <x:v>44317</x:v>
      </x:c>
      <x:c r="I415" s="17" t="n">
        <x:v>1.5e+22</x:v>
      </x:c>
      <x:c r="J415" s="17" t="str">
        <x:v>Confident</x:v>
      </x:c>
      <x:c r="K415" s="17"/>
      <x:c r="L415" s="17"/>
      <x:c r="M415" s="17"/>
      <x:c r="N415" s="17" t="str">
        <x:v>GPT-J-6B</x:v>
      </x:c>
      <x:c r="O415" s="17" t="str">
        <x:v>gpt-j-6b</x:v>
      </x:c>
      <x:c r="P415" s="17"/>
      <x:c r="Q415" s="17"/>
      <x:c r="R415" s="17"/>
      <x:c r="S415" s="17"/>
      <x:c r="T415" s="17"/>
      <x:c r="U415" s="17"/>
      <x:c r="V415" s="17"/>
      <x:c r="W415" s="17"/>
      <x:c r="X415" s="17"/>
      <x:c r="Y415" s="17"/>
      <x:c r="Z415" s="17"/>
    </x:row>
    <x:row r="416">
      <x:c r="A416" s="17" t="str">
        <x:v>Dolly 2.0-12b</x:v>
      </x:c>
      <x:c r="B416" s="17" t="str">
        <x:v>dolly-v2-12b</x:v>
      </x:c>
      <x:c r="C416" s="17"/>
      <x:c r="D416" s="17" t="str">
        <x:v>Databricks</x:v>
      </x:c>
      <x:c r="E416" s="17" t="str">
        <x:v>United States of America</x:v>
      </x:c>
      <x:c r="F416" s="17" t="n">
        <x:v>45027</x:v>
      </x:c>
      <x:c r="G416" s="17" t="str">
        <x:v>Open weights (unrestricted)</x:v>
      </x:c>
      <x:c r="H416" s="17" t="n">
        <x:v>45028</x:v>
      </x:c>
      <x:c r="I416" s="17"/>
      <x:c r="J416" s="17" t="str">
        <x:v>Confident</x:v>
      </x:c>
      <x:c r="K416" s="17"/>
      <x:c r="L416" s="17"/>
      <x:c r="M416" s="17"/>
      <x:c r="N416" s="17" t="str">
        <x:v>Dolly 2.0-12b</x:v>
      </x:c>
      <x:c r="O416" s="17" t="str">
        <x:v>dolly-2-0-12b</x:v>
      </x:c>
      <x:c r="P416" s="17" t="n">
        <x:v>89.37</x:v>
      </x:c>
      <x:c r="Q416" s="17" t="n">
        <x:v>74.42</x:v>
      </x:c>
      <x:c r="R416" s="17" t="n">
        <x:v>98.45</x:v>
      </x:c>
      <x:c r="S416" s="17"/>
      <x:c r="T416" s="17"/>
      <x:c r="U416" s="17"/>
      <x:c r="V416" s="17"/>
      <x:c r="W416" s="17"/>
      <x:c r="X416" s="17"/>
      <x:c r="Y416" s="17"/>
      <x:c r="Z416" s="17"/>
    </x:row>
    <x:row r="417">
      <x:c r="A417" s="17" t="str">
        <x:v>Cerebras-GPT-13B</x:v>
      </x:c>
      <x:c r="B417" s="17" t="str">
        <x:v>Cerebras-GPT-13B</x:v>
      </x:c>
      <x:c r="C417" s="17"/>
      <x:c r="D417" s="17" t="str">
        <x:v>Cerebras Systems</x:v>
      </x:c>
      <x:c r="E417" s="17" t="str">
        <x:v>United States of America</x:v>
      </x:c>
      <x:c r="F417" s="17" t="n">
        <x:v>45005</x:v>
      </x:c>
      <x:c r="G417" s="17" t="str">
        <x:v>Open weights (unrestricted)</x:v>
      </x:c>
      <x:c r="H417" s="17" t="n">
        <x:v>45022</x:v>
      </x:c>
      <x:c r="I417" s="17" t="n">
        <x:v>2.3e+22</x:v>
      </x:c>
      <x:c r="J417" s="17" t="str">
        <x:v>Confident</x:v>
      </x:c>
      <x:c r="K417" s="17"/>
      <x:c r="L417" s="17"/>
      <x:c r="M417" s="17"/>
      <x:c r="N417" s="17" t="str">
        <x:v>Cerebras-GPT-13B</x:v>
      </x:c>
      <x:c r="O417" s="17" t="str">
        <x:v>cerebras-gpt-13b</x:v>
      </x:c>
      <x:c r="P417" s="17" t="n">
        <x:v>82.95</x:v>
      </x:c>
      <x:c r="Q417" s="17" t="n">
        <x:v>67.22</x:v>
      </x:c>
      <x:c r="R417" s="17" t="n">
        <x:v>92.99</x:v>
      </x:c>
      <x:c r="S417" s="17"/>
      <x:c r="T417" s="17"/>
      <x:c r="U417" s="17"/>
      <x:c r="V417" s="17"/>
      <x:c r="W417" s="17"/>
      <x:c r="X417" s="17"/>
      <x:c r="Y417" s="17"/>
      <x:c r="Z417" s="17"/>
    </x:row>
    <x:row r="418">
      <x:c r="A418" s="17"/>
      <x:c r="B418" s="17" t="str">
        <x:v>stablelm-tuned-alpha-7b</x:v>
      </x:c>
      <x:c r="C418" s="17"/>
      <x:c r="D418" s="17"/>
      <x:c r="E418" s="17"/>
      <x:c r="F418" s="17" t="n">
        <x:v>45035</x:v>
      </x:c>
      <x:c r="G418" s="17"/>
      <x:c r="H418" s="17"/>
      <x:c r="I418" s="17"/>
      <x:c r="J418" s="17" t="str">
        <x:v>Unverified</x:v>
      </x:c>
      <x:c r="K418" s="17"/>
      <x:c r="L418" s="17"/>
      <x:c r="M418" s="17"/>
      <x:c r="N418" s="17"/>
      <x:c r="O418" s="17" t="str">
        <x:v>stablelm-tuned-alpha-7b</x:v>
      </x:c>
      <x:c r="P418" s="17"/>
      <x:c r="Q418" s="17"/>
      <x:c r="R418" s="17"/>
      <x:c r="S418" s="17"/>
      <x:c r="T418" s="17"/>
      <x:c r="U418" s="17"/>
      <x:c r="V418" s="17"/>
      <x:c r="W418" s="17"/>
      <x:c r="X418" s="17"/>
      <x:c r="Y418" s="17"/>
      <x:c r="Z418" s="17"/>
    </x:row>
    <x:row r="419">
      <x:c r="A419" s="17" t="str">
        <x:v>Claude Sonnet 5</x:v>
      </x:c>
      <x:c r="B419" s="17" t="str">
        <x:v>claude-sonnet-5_high</x:v>
      </x:c>
      <x:c r="C419" s="17" t="str">
        <x:v>Claude Sonnet 5 (high)</x:v>
      </x:c>
      <x:c r="D419" s="17" t="str">
        <x:v>Anthropic</x:v>
      </x:c>
      <x:c r="E419" s="17" t="str">
        <x:v>United States of America</x:v>
      </x:c>
      <x:c r="F419" s="17" t="n">
        <x:v>46203</x:v>
      </x:c>
      <x:c r="G419" s="17" t="str">
        <x:v>API access</x:v>
      </x:c>
      <x:c r="H419" s="17" t="n">
        <x:v>46203</x:v>
      </x:c>
      <x:c r="I419" s="17"/>
      <x:c r="J419" s="17" t="str">
        <x:v>Confident</x:v>
      </x:c>
      <x:c r="K419" s="17"/>
      <x:c r="L419" s="17" t="str">
        <x:v>Claude Sonnet 5 (high)</x:v>
      </x:c>
      <x:c r="M419" s="17"/>
      <x:c r="N419" s="17" t="str">
        <x:v>Claude Sonnet 5</x:v>
      </x:c>
      <x:c r="O419" s="17" t="str">
        <x:v>claude-sonnet-5</x:v>
      </x:c>
      <x:c r="P419" s="17" t="n">
        <x:v>153.2</x:v>
      </x:c>
      <x:c r="Q419" s="17" t="n">
        <x:v>150.47</x:v>
      </x:c>
      <x:c r="R419" s="17" t="n">
        <x:v>155.24</x:v>
      </x:c>
      <x:c r="S419" s="17"/>
      <x:c r="T419" s="17"/>
      <x:c r="U419" s="17"/>
      <x:c r="V419" s="17"/>
      <x:c r="W419" s="17"/>
      <x:c r="X419" s="17"/>
      <x:c r="Y419" s="17"/>
      <x:c r="Z419" s="17"/>
    </x:row>
    <x:row r="420">
      <x:c r="A420" s="17" t="str">
        <x:v>o3-pro</x:v>
      </x:c>
      <x:c r="B420" s="17" t="str">
        <x:v>o3-pro-2025-06-10_high</x:v>
      </x:c>
      <x:c r="C420" s="17"/>
      <x:c r="D420" s="17" t="str">
        <x:v>OpenAI</x:v>
      </x:c>
      <x:c r="E420" s="17" t="str">
        <x:v>United States of America</x:v>
      </x:c>
      <x:c r="F420" s="17" t="n">
        <x:v>45818</x:v>
      </x:c>
      <x:c r="G420" s="17"/>
      <x:c r="H420" s="17" t="n">
        <x:v>45818</x:v>
      </x:c>
      <x:c r="I420" s="17"/>
      <x:c r="J420" s="17" t="str">
        <x:v>Unknown</x:v>
      </x:c>
      <x:c r="K420" s="17" t="str">
        <x:v>An enhanced version of OpenAI's previous flagship reasoning model o3, evaluated with high reasoning effort.</x:v>
      </x:c>
      <x:c r="L420" s="17"/>
      <x:c r="M420" s="17"/>
      <x:c r="N420" s="17" t="str">
        <x:v>o3-pro</x:v>
      </x:c>
      <x:c r="O420" s="17" t="str">
        <x:v>o3-pro</x:v>
      </x:c>
      <x:c r="P420" s="17" t="n">
        <x:v>147.92</x:v>
      </x:c>
      <x:c r="Q420" s="17" t="n">
        <x:v>146.24</x:v>
      </x:c>
      <x:c r="R420" s="17" t="n">
        <x:v>150.45</x:v>
      </x:c>
      <x:c r="S420" s="17"/>
      <x:c r="T420" s="17"/>
      <x:c r="U420" s="17"/>
      <x:c r="V420" s="17"/>
      <x:c r="W420" s="17"/>
      <x:c r="X420" s="17"/>
      <x:c r="Y420" s="17"/>
      <x:c r="Z420" s="17"/>
    </x:row>
    <x:row r="421">
      <x:c r="A421" s="17" t="str">
        <x:v>GPT-5.4 Pro</x:v>
      </x:c>
      <x:c r="B421" s="17" t="str">
        <x:v>gpt-5.4-pro-2026-03-05_none</x:v>
      </x:c>
      <x:c r="C421" s="17" t="str">
        <x:v>GPT-5.4 Pro (no thinking)</x:v>
      </x:c>
      <x:c r="D421" s="17" t="str">
        <x:v>OpenAI</x:v>
      </x:c>
      <x:c r="E421" s="17" t="str">
        <x:v>United States of America</x:v>
      </x:c>
      <x:c r="F421" s="17" t="n">
        <x:v>46086</x:v>
      </x:c>
      <x:c r="G421" s="17" t="str">
        <x:v>API access</x:v>
      </x:c>
      <x:c r="H421" s="17" t="n">
        <x:v>46086</x:v>
      </x:c>
      <x:c r="I421" s="17"/>
      <x:c r="J421" s="17" t="str">
        <x:v>Likely</x:v>
      </x:c>
      <x:c r="K421" s="17"/>
      <x:c r="L421" s="17" t="str">
        <x:v>GPT-5.4 Pro (no thinking)</x:v>
      </x:c>
      <x:c r="M421" s="17"/>
      <x:c r="N421" s="17" t="str">
        <x:v>GPT-5.4 Pro</x:v>
      </x:c>
      <x:c r="O421" s="17" t="str">
        <x:v>gpt-5-4-pro</x:v>
      </x:c>
      <x:c r="P421" s="17" t="n">
        <x:v>157.83</x:v>
      </x:c>
      <x:c r="Q421" s="17" t="n">
        <x:v>155.96</x:v>
      </x:c>
      <x:c r="R421" s="17" t="n">
        <x:v>160.88</x:v>
      </x:c>
      <x:c r="S421" s="17"/>
      <x:c r="T421" s="17"/>
      <x:c r="U421" s="17"/>
      <x:c r="V421" s="17"/>
      <x:c r="W421" s="17"/>
      <x:c r="X421" s="17"/>
      <x:c r="Y421" s="17"/>
      <x:c r="Z421" s="17"/>
    </x:row>
    <x:row r="422">
      <x:c r="A422" s="17" t="str">
        <x:v>GPT‑5-Codex</x:v>
      </x:c>
      <x:c r="B422" s="17" t="str">
        <x:v>gpt-5-codex</x:v>
      </x:c>
      <x:c r="C422" s="17" t="str">
        <x:v>GPT-5-codex</x:v>
      </x:c>
      <x:c r="D422" s="17" t="str">
        <x:v>OpenAI</x:v>
      </x:c>
      <x:c r="E422" s="17" t="str">
        <x:v>United States of America</x:v>
      </x:c>
      <x:c r="F422" s="17" t="n">
        <x:v>45915</x:v>
      </x:c>
      <x:c r="G422" s="17" t="str">
        <x:v>API access</x:v>
      </x:c>
      <x:c r="H422" s="17" t="n">
        <x:v>45915</x:v>
      </x:c>
      <x:c r="I422" s="17"/>
      <x:c r="J422" s="17" t="str">
        <x:v>Unknown</x:v>
      </x:c>
      <x:c r="K422" s="17"/>
      <x:c r="L422" s="17" t="str">
        <x:v>GPT-5-codex</x:v>
      </x:c>
      <x:c r="M422" s="17"/>
      <x:c r="N422" s="17" t="str">
        <x:v>GPT‑5-Codex</x:v>
      </x:c>
      <x:c r="O422" s="17" t="str">
        <x:v>gpt5-codex</x:v>
      </x:c>
      <x:c r="P422" s="17"/>
      <x:c r="Q422" s="17"/>
      <x:c r="R422" s="17"/>
      <x:c r="S422" s="17"/>
      <x:c r="T422" s="17"/>
      <x:c r="U422" s="17"/>
      <x:c r="V422" s="17"/>
      <x:c r="W422" s="17"/>
      <x:c r="X422" s="17"/>
      <x:c r="Y422" s="17"/>
      <x:c r="Z422" s="17"/>
    </x:row>
    <x:row r="423">
      <x:c r="A423" s="17" t="str">
        <x:v>GPT‑5-Codex</x:v>
      </x:c>
      <x:c r="B423" s="17" t="str">
        <x:v>gpt-5-codex_high</x:v>
      </x:c>
      <x:c r="C423" s="17" t="str">
        <x:v>GPT-5-codex (high)</x:v>
      </x:c>
      <x:c r="D423" s="17" t="str">
        <x:v>OpenAI</x:v>
      </x:c>
      <x:c r="E423" s="17" t="str">
        <x:v>United States of America</x:v>
      </x:c>
      <x:c r="F423" s="17" t="n">
        <x:v>45915</x:v>
      </x:c>
      <x:c r="G423" s="17" t="str">
        <x:v>API access</x:v>
      </x:c>
      <x:c r="H423" s="17" t="n">
        <x:v>45915</x:v>
      </x:c>
      <x:c r="I423" s="17"/>
      <x:c r="J423" s="17" t="str">
        <x:v>Unknown</x:v>
      </x:c>
      <x:c r="K423" s="17"/>
      <x:c r="L423" s="17" t="str">
        <x:v>GPT-5-codex</x:v>
      </x:c>
      <x:c r="M423" s="17"/>
      <x:c r="N423" s="17" t="str">
        <x:v>GPT‑5-Codex</x:v>
      </x:c>
      <x:c r="O423" s="17" t="str">
        <x:v>gpt5-codex</x:v>
      </x:c>
      <x:c r="P423" s="17"/>
      <x:c r="Q423" s="17"/>
      <x:c r="R423" s="17"/>
      <x:c r="S423" s="17"/>
      <x:c r="T423" s="17"/>
      <x:c r="U423" s="17"/>
      <x:c r="V423" s="17"/>
      <x:c r="W423" s="17"/>
      <x:c r="X423" s="17"/>
      <x:c r="Y423" s="17"/>
      <x:c r="Z423" s="17"/>
    </x:row>
    <x:row r="424">
      <x:c r="A424" s="17" t="str">
        <x:v>Gemini 2.5 Pro (Jun 2025)</x:v>
      </x:c>
      <x:c r="B424" s="17" t="str">
        <x:v>gemini-2.5-pro_16K</x:v>
      </x:c>
      <x:c r="C424" s="17"/>
      <x:c r="D424" s="17" t="str">
        <x:v>Google DeepMind</x:v>
      </x:c>
      <x:c r="E424" s="17" t="str">
        <x:v>United States of America</x:v>
      </x:c>
      <x:c r="F424" s="17" t="n">
        <x:v>45825</x:v>
      </x:c>
      <x:c r="G424" s="17" t="str">
        <x:v>API access</x:v>
      </x:c>
      <x:c r="H424" s="17" t="n">
        <x:v>45813</x:v>
      </x:c>
      <x:c r="I424" s="17"/>
      <x:c r="J424" s="17" t="str">
        <x:v>Unknown</x:v>
      </x:c>
      <x:c r="K424" s="17" t="str">
        <x:v>Google’s general-purpose frontier reasoning model, evaluated with up to 16,000 reasoning tokens.</x:v>
      </x:c>
      <x:c r="L424" s="17" t="str">
        <x:v>Gemini 2.5 Pro (16k thinking)</x:v>
      </x:c>
      <x:c r="M424" s="17" t="str">
        <x:v>Gemini 2.5 Pro (Jun 2025)</x:v>
      </x:c>
      <x:c r="N424" s="17" t="str">
        <x:v>Gemini 2.5 Pro (Jun 2025)</x:v>
      </x:c>
      <x:c r="O424" s="17" t="str">
        <x:v>gemini-2-5-pro-jun-2025</x:v>
      </x:c>
      <x:c r="P424" s="17" t="n">
        <x:v>146.08</x:v>
      </x:c>
      <x:c r="Q424" s="17" t="n">
        <x:v>144.33</x:v>
      </x:c>
      <x:c r="R424" s="17" t="n">
        <x:v>147.72</x:v>
      </x:c>
      <x:c r="S424" s="17"/>
      <x:c r="T424" s="17"/>
      <x:c r="U424" s="17"/>
      <x:c r="V424" s="17"/>
      <x:c r="W424" s="17"/>
      <x:c r="X424" s="17"/>
      <x:c r="Y424" s="17"/>
      <x:c r="Z424" s="17"/>
    </x:row>
    <x:row r="425">
      <x:c r="A425" s="17" t="str">
        <x:v>gpt-oss-120b</x:v>
      </x:c>
      <x:c r="B425" s="17" t="str">
        <x:v>gpt-oss-120b_high</x:v>
      </x:c>
      <x:c r="C425" s="17"/>
      <x:c r="D425" s="17" t="str">
        <x:v>OpenAI</x:v>
      </x:c>
      <x:c r="E425" s="17" t="str">
        <x:v>United States of America</x:v>
      </x:c>
      <x:c r="F425" s="17" t="n">
        <x:v>45874</x:v>
      </x:c>
      <x:c r="G425" s="17" t="str">
        <x:v>Open weights (unrestricted)</x:v>
      </x:c>
      <x:c r="H425" s="17" t="n">
        <x:v>45874</x:v>
      </x:c>
      <x:c r="I425" s="17" t="n">
        <x:v>4.94e+24</x:v>
      </x:c>
      <x:c r="J425" s="17" t="str">
        <x:v>Confident</x:v>
      </x:c>
      <x:c r="K425" s="17" t="str">
        <x:v>The larger one of OpenAI's two latest open source language models, evaluated with high reasoning effort.</x:v>
      </x:c>
      <x:c r="L425" s="17"/>
      <x:c r="M425" s="17"/>
      <x:c r="N425" s="17" t="str">
        <x:v>gpt-oss-120b</x:v>
      </x:c>
      <x:c r="O425" s="17" t="str">
        <x:v>gpt-oss-120b</x:v>
      </x:c>
      <x:c r="P425" s="17" t="n">
        <x:v>140.57</x:v>
      </x:c>
      <x:c r="Q425" s="17" t="n">
        <x:v>136.18</x:v>
      </x:c>
      <x:c r="R425" s="17" t="n">
        <x:v>143.08</x:v>
      </x:c>
      <x:c r="S425" s="17"/>
      <x:c r="T425" s="17"/>
      <x:c r="U425" s="17"/>
      <x:c r="V425" s="17"/>
      <x:c r="W425" s="17"/>
      <x:c r="X425" s="17"/>
      <x:c r="Y425" s="17"/>
      <x:c r="Z425" s="17"/>
    </x:row>
    <x:row r="426">
      <x:c r="A426" s="17" t="str">
        <x:v>DeepSeek-V3.2</x:v>
      </x:c>
      <x:c r="B426" s="17" t="str">
        <x:v>DeepSeek-V3.2-Speciale</x:v>
      </x:c>
      <x:c r="C426" s="17"/>
      <x:c r="D426" s="17" t="str">
        <x:v>DeepSeek</x:v>
      </x:c>
      <x:c r="E426" s="17" t="str">
        <x:v>China</x:v>
      </x:c>
      <x:c r="F426" s="17" t="n">
        <x:v>45992</x:v>
      </x:c>
      <x:c r="G426" s="17" t="str">
        <x:v>Open weights (unrestricted)</x:v>
      </x:c>
      <x:c r="H426" s="17" t="n">
        <x:v>45992</x:v>
      </x:c>
      <x:c r="I426" s="17" t="n">
        <x:v>4.1999999999999997e+24</x:v>
      </x:c>
      <x:c r="J426" s="17" t="str">
        <x:v>Likely</x:v>
      </x:c>
      <x:c r="K426" s="17"/>
      <x:c r="L426" s="17"/>
      <x:c r="M426" s="17" t="str">
        <x:v>DeepSeek-V3.2-Speciale</x:v>
      </x:c>
      <x:c r="N426" s="17" t="str">
        <x:v>DeepSeek-V3.2-Speciale</x:v>
      </x:c>
      <x:c r="O426" s="17" t="str">
        <x:v>deepseek-v3-2-speciale</x:v>
      </x:c>
      <x:c r="P426" s="17"/>
      <x:c r="Q426" s="17"/>
      <x:c r="R426" s="17"/>
      <x:c r="S426" s="17"/>
      <x:c r="T426" s="17"/>
      <x:c r="U426" s="17"/>
      <x:c r="V426" s="17"/>
      <x:c r="W426" s="17"/>
      <x:c r="X426" s="17"/>
      <x:c r="Y426" s="17"/>
      <x:c r="Z426" s="17"/>
    </x:row>
    <x:row r="427">
      <x:c r="A427" s="17" t="str">
        <x:v>DeepSeek-V4-Flash</x:v>
      </x:c>
      <x:c r="B427" s="17" t="str">
        <x:v>deepseek-v4-flash_max</x:v>
      </x:c>
      <x:c r="C427" s="17" t="str">
        <x:v>DeepSeek v4 Flash (max)</x:v>
      </x:c>
      <x:c r="D427" s="17" t="str">
        <x:v>DeepSeek</x:v>
      </x:c>
      <x:c r="E427" s="17" t="str">
        <x:v>China</x:v>
      </x:c>
      <x:c r="F427" s="17" t="n">
        <x:v>46136</x:v>
      </x:c>
      <x:c r="G427" s="17" t="str">
        <x:v>Open weights (unrestricted)</x:v>
      </x:c>
      <x:c r="H427" s="17" t="n">
        <x:v>46136</x:v>
      </x:c>
      <x:c r="I427" s="17" t="n">
        <x:v>2.496e+24</x:v>
      </x:c>
      <x:c r="J427" s="17" t="str">
        <x:v>Likely</x:v>
      </x:c>
      <x:c r="K427" s="17"/>
      <x:c r="L427" s="17" t="str">
        <x:v>DeepSeek v4 (max)</x:v>
      </x:c>
      <x:c r="M427" s="17"/>
      <x:c r="N427" s="17" t="str">
        <x:v>DeepSeek-V4-Flash</x:v>
      </x:c>
      <x:c r="O427" s="17" t="str">
        <x:v>deepseek-v4-flash</x:v>
      </x:c>
      <x:c r="P427" s="17"/>
      <x:c r="Q427" s="17"/>
      <x:c r="R427" s="17"/>
      <x:c r="S427" s="17"/>
      <x:c r="T427" s="17"/>
      <x:c r="U427" s="17"/>
      <x:c r="V427" s="17"/>
      <x:c r="W427" s="17"/>
      <x:c r="X427" s="17"/>
      <x:c r="Y427" s="17"/>
      <x:c r="Z427" s="17"/>
    </x:row>
    <x:row r="428">
      <x:c r="A428" s="17" t="str">
        <x:v>Claude Haiku 4.5</x:v>
      </x:c>
      <x:c r="B428" s="17" t="str">
        <x:v>claude-haiku-4-5-20251001_16K</x:v>
      </x:c>
      <x:c r="C428" s="17"/>
      <x:c r="D428" s="17" t="str">
        <x:v>Anthropic</x:v>
      </x:c>
      <x:c r="E428" s="17" t="str">
        <x:v>United States of America</x:v>
      </x:c>
      <x:c r="F428" s="17" t="n">
        <x:v>45945</x:v>
      </x:c>
      <x:c r="G428" s="17" t="str">
        <x:v>API access</x:v>
      </x:c>
      <x:c r="H428" s="17" t="n">
        <x:v>45945</x:v>
      </x:c>
      <x:c r="I428" s="17"/>
      <x:c r="J428" s="17" t="str">
        <x:v>Unknown</x:v>
      </x:c>
      <x:c r="K428" s="17"/>
      <x:c r="L428" s="17" t="str">
        <x:v>Claude Haiku 4.5 (16k thinking)</x:v>
      </x:c>
      <x:c r="M428" s="17"/>
      <x:c r="N428" s="17" t="str">
        <x:v>Claude Haiku 4.5</x:v>
      </x:c>
      <x:c r="O428" s="17" t="str">
        <x:v>claude-haiku-4-5</x:v>
      </x:c>
      <x:c r="P428" s="17" t="n">
        <x:v>142.86</x:v>
      </x:c>
      <x:c r="Q428" s="17" t="n">
        <x:v>139.6</x:v>
      </x:c>
      <x:c r="R428" s="17" t="n">
        <x:v>144.62</x:v>
      </x:c>
      <x:c r="S428" s="17"/>
      <x:c r="T428" s="17"/>
      <x:c r="U428" s="17"/>
      <x:c r="V428" s="17"/>
      <x:c r="W428" s="17"/>
      <x:c r="X428" s="17"/>
      <x:c r="Y428" s="17"/>
      <x:c r="Z428" s="17"/>
    </x:row>
    <x:row r="429">
      <x:c r="A429" s="17" t="str">
        <x:v>Nemotron 3 Ultra</x:v>
      </x:c>
      <x:c r="B429" s="17" t="str">
        <x:v>nemotron-3-ultra</x:v>
      </x:c>
      <x:c r="C429" s="17"/>
      <x:c r="D429" s="17" t="str">
        <x:v>NVIDIA</x:v>
      </x:c>
      <x:c r="E429" s="17" t="str">
        <x:v>United States of America</x:v>
      </x:c>
      <x:c r="F429" s="17" t="n">
        <x:v>46177</x:v>
      </x:c>
      <x:c r="G429" s="17" t="str">
        <x:v>Open weights (unrestricted)</x:v>
      </x:c>
      <x:c r="H429" s="17" t="n">
        <x:v>46177</x:v>
      </x:c>
      <x:c r="I429" s="17" t="n">
        <x:v>6.6e+24</x:v>
      </x:c>
      <x:c r="J429" s="17" t="str">
        <x:v>Likely</x:v>
      </x:c>
      <x:c r="K429" s="17"/>
      <x:c r="L429" s="17"/>
      <x:c r="M429" s="17"/>
      <x:c r="N429" s="17" t="str">
        <x:v>Nemotron 3 Ultra</x:v>
      </x:c>
      <x:c r="O429" s="17" t="str">
        <x:v>nemotron-3-ultra</x:v>
      </x:c>
      <x:c r="P429" s="17"/>
      <x:c r="Q429" s="17"/>
      <x:c r="R429" s="17"/>
      <x:c r="S429" s="17"/>
      <x:c r="T429" s="17"/>
      <x:c r="U429" s="17"/>
      <x:c r="V429" s="17"/>
      <x:c r="W429" s="17"/>
      <x:c r="X429" s="17"/>
      <x:c r="Y429" s="17"/>
      <x:c r="Z429" s="17"/>
    </x:row>
    <x:row r="430">
      <x:c r="A430" s="17" t="str">
        <x:v>Grok-3 mini</x:v>
      </x:c>
      <x:c r="B430" s="17" t="str">
        <x:v>grok-3-mini_high</x:v>
      </x:c>
      <x:c r="C430" s="17" t="str">
        <x:v>Grok 3 mini</x:v>
      </x:c>
      <x:c r="D430" s="17" t="str">
        <x:v>xAI</x:v>
      </x:c>
      <x:c r="E430" s="17" t="str">
        <x:v>United States of America</x:v>
      </x:c>
      <x:c r="F430" s="17" t="n">
        <x:v>45832</x:v>
      </x:c>
      <x:c r="G430" s="17" t="str">
        <x:v>API access</x:v>
      </x:c>
      <x:c r="H430" s="17" t="n">
        <x:v>45707</x:v>
      </x:c>
      <x:c r="I430" s="17"/>
      <x:c r="J430" s="17" t="str">
        <x:v>Unknown</x:v>
      </x:c>
      <x:c r="K430" s="17"/>
      <x:c r="L430" s="17" t="str">
        <x:v>Grok 3 mini (high)</x:v>
      </x:c>
      <x:c r="M430" s="17"/>
      <x:c r="N430" s="17" t="str">
        <x:v>Grok-3 mini</x:v>
      </x:c>
      <x:c r="O430" s="17" t="str">
        <x:v>grok-3-mini</x:v>
      </x:c>
      <x:c r="P430" s="17" t="n">
        <x:v>141.01</x:v>
      </x:c>
      <x:c r="Q430" s="17" t="n">
        <x:v>137.89</x:v>
      </x:c>
      <x:c r="R430" s="17" t="n">
        <x:v>142.63</x:v>
      </x:c>
      <x:c r="S430" s="17"/>
      <x:c r="T430" s="17"/>
      <x:c r="U430" s="17"/>
      <x:c r="V430" s="17"/>
      <x:c r="W430" s="17"/>
      <x:c r="X430" s="17"/>
      <x:c r="Y430" s="17"/>
      <x:c r="Z430" s="17"/>
    </x:row>
    <x:row r="431">
      <x:c r="A431" s="17" t="str">
        <x:v>Gemini 2.5 Flash</x:v>
      </x:c>
      <x:c r="B431" s="17" t="str">
        <x:v>gemini-2.5-flash-preview-09-2025_16k</x:v>
      </x:c>
      <x:c r="C431" s="17"/>
      <x:c r="D431" s="17" t="str">
        <x:v>Google DeepMind</x:v>
      </x:c>
      <x:c r="E431" s="17" t="str">
        <x:v>United States of America</x:v>
      </x:c>
      <x:c r="F431" s="17" t="n">
        <x:v>45925</x:v>
      </x:c>
      <x:c r="G431" s="17" t="str">
        <x:v>API access</x:v>
      </x:c>
      <x:c r="H431" s="17" t="n">
        <x:v>45764</x:v>
      </x:c>
      <x:c r="I431" s="17"/>
      <x:c r="J431" s="17" t="str">
        <x:v>Unknown</x:v>
      </x:c>
      <x:c r="K431" s="17"/>
      <x:c r="L431" s="17" t="str">
        <x:v>Gemini 2.5 Flash-Lite (Sep 2025, 16k thinking)</x:v>
      </x:c>
      <x:c r="M431" s="17" t="str">
        <x:v>Gemini 2.5 Flash (Sep 2025)</x:v>
      </x:c>
      <x:c r="N431" s="17" t="str">
        <x:v>Gemini 2.5 Flash (Sep 2025)</x:v>
      </x:c>
      <x:c r="O431" s="17" t="str">
        <x:v>gemini-2-5-flash-sep-2025</x:v>
      </x:c>
      <x:c r="P431" s="17" t="n">
        <x:v>143.1</x:v>
      </x:c>
      <x:c r="Q431" s="17" t="n">
        <x:v>138.81</x:v>
      </x:c>
      <x:c r="R431" s="17" t="n">
        <x:v>146.24</x:v>
      </x:c>
      <x:c r="S431" s="17"/>
      <x:c r="T431" s="17"/>
      <x:c r="U431" s="17"/>
      <x:c r="V431" s="17"/>
      <x:c r="W431" s="17"/>
      <x:c r="X431" s="17"/>
      <x:c r="Y431" s="17"/>
      <x:c r="Z431" s="17"/>
    </x:row>
    <x:row r="432">
      <x:c r="A432" s="17" t="str">
        <x:v>gpt-oss-120b</x:v>
      </x:c>
      <x:c r="B432" s="17" t="str">
        <x:v>gpt-oss-120b_medium</x:v>
      </x:c>
      <x:c r="C432" s="17"/>
      <x:c r="D432" s="17" t="str">
        <x:v>OpenAI</x:v>
      </x:c>
      <x:c r="E432" s="17" t="str">
        <x:v>United States of America</x:v>
      </x:c>
      <x:c r="F432" s="17" t="n">
        <x:v>45874</x:v>
      </x:c>
      <x:c r="G432" s="17" t="str">
        <x:v>Open weights (unrestricted)</x:v>
      </x:c>
      <x:c r="H432" s="17" t="n">
        <x:v>45874</x:v>
      </x:c>
      <x:c r="I432" s="17" t="n">
        <x:v>4.94e+24</x:v>
      </x:c>
      <x:c r="J432" s="17" t="str">
        <x:v>Confident</x:v>
      </x:c>
      <x:c r="K432" s="17" t="str">
        <x:v>The larger one of OpenAI's two latest open source language models, evaluated with medium reasoning effort.</x:v>
      </x:c>
      <x:c r="L432" s="17"/>
      <x:c r="M432" s="17"/>
      <x:c r="N432" s="17" t="str">
        <x:v>gpt-oss-120b</x:v>
      </x:c>
      <x:c r="O432" s="17" t="str">
        <x:v>gpt-oss-120b</x:v>
      </x:c>
      <x:c r="P432" s="17" t="n">
        <x:v>140.57</x:v>
      </x:c>
      <x:c r="Q432" s="17" t="n">
        <x:v>136.18</x:v>
      </x:c>
      <x:c r="R432" s="17" t="n">
        <x:v>143.08</x:v>
      </x:c>
      <x:c r="S432" s="17"/>
      <x:c r="T432" s="17"/>
      <x:c r="U432" s="17"/>
      <x:c r="V432" s="17"/>
      <x:c r="W432" s="17"/>
      <x:c r="X432" s="17"/>
      <x:c r="Y432" s="17"/>
      <x:c r="Z432" s="17"/>
    </x:row>
    <x:row r="433">
      <x:c r="A433" s="17" t="str">
        <x:v>Gemini 2.5 Flash</x:v>
      </x:c>
      <x:c r="B433" s="17" t="str">
        <x:v>gemini-2.5-flash-preview-04-17 (16K thinking)</x:v>
      </x:c>
      <x:c r="C433" s="17"/>
      <x:c r="D433" s="17" t="str">
        <x:v>Google DeepMind</x:v>
      </x:c>
      <x:c r="E433" s="17" t="str">
        <x:v>United States of America</x:v>
      </x:c>
      <x:c r="F433" s="17" t="n">
        <x:v>45764</x:v>
      </x:c>
      <x:c r="G433" s="17" t="str">
        <x:v>API access</x:v>
      </x:c>
      <x:c r="H433" s="17" t="n">
        <x:v>45764</x:v>
      </x:c>
      <x:c r="I433" s="17"/>
      <x:c r="J433" s="17" t="str">
        <x:v>Unknown</x:v>
      </x:c>
      <x:c r="K433" s="17" t="str">
        <x:v>An April 2025 preview version of Gemini 2.5 Flash, a small reasoning model in the Gemini 2.5 series from DeepMind, evaluated with up to 16,000 reasoning tokens.</x:v>
      </x:c>
      <x:c r="L433" s="17"/>
      <x:c r="M433" s="17" t="str">
        <x:v>Gemini 2.5 Flash (Apr 2025)</x:v>
      </x:c>
      <x:c r="N433" s="17" t="str">
        <x:v>Gemini 2.5 Flash (Apr 2025)</x:v>
      </x:c>
      <x:c r="O433" s="17" t="str">
        <x:v>gemini-2-5-flash-apr-2025</x:v>
      </x:c>
      <x:c r="P433" s="17" t="n">
        <x:v>140.61</x:v>
      </x:c>
      <x:c r="Q433" s="17" t="n">
        <x:v>135.95</x:v>
      </x:c>
      <x:c r="R433" s="17" t="n">
        <x:v>142.64</x:v>
      </x:c>
      <x:c r="S433" s="17"/>
      <x:c r="T433" s="17"/>
      <x:c r="U433" s="17"/>
      <x:c r="V433" s="17"/>
      <x:c r="W433" s="17"/>
      <x:c r="X433" s="17"/>
      <x:c r="Y433" s="17"/>
      <x:c r="Z433" s="17"/>
    </x:row>
    <x:row r="434">
      <x:c r="A434" s="17" t="str">
        <x:v>Gemini 2.5 Flash</x:v>
      </x:c>
      <x:c r="B434" s="17" t="str">
        <x:v>gemini-2.5-flash-preview-05-20_16K</x:v>
      </x:c>
      <x:c r="C434" s="17"/>
      <x:c r="D434" s="17" t="str">
        <x:v>Google DeepMind</x:v>
      </x:c>
      <x:c r="E434" s="17" t="str">
        <x:v>United States of America</x:v>
      </x:c>
      <x:c r="F434" s="17" t="n">
        <x:v>45797</x:v>
      </x:c>
      <x:c r="G434" s="17" t="str">
        <x:v>API access</x:v>
      </x:c>
      <x:c r="H434" s="17" t="n">
        <x:v>45764</x:v>
      </x:c>
      <x:c r="I434" s="17"/>
      <x:c r="J434" s="17" t="str">
        <x:v>Unknown</x:v>
      </x:c>
      <x:c r="K434" s="17" t="str">
        <x:v>An April 2025 preview version of Gemini 2.5 Flash, a small reasoning model in the Gemini 2.5 series from DeepMind, evaluated with up to 16,000 reasoning tokens.</x:v>
      </x:c>
      <x:c r="L434" s="17"/>
      <x:c r="M434" s="17" t="str">
        <x:v>Gemini 2.5 Flash (May 2025)</x:v>
      </x:c>
      <x:c r="N434" s="17" t="str">
        <x:v>Gemini 2.5 Flash (May 2025)</x:v>
      </x:c>
      <x:c r="O434" s="17" t="str">
        <x:v>gemini-2-5-flash-may-2025</x:v>
      </x:c>
      <x:c r="P434" s="17" t="n">
        <x:v>142.24</x:v>
      </x:c>
      <x:c r="Q434" s="17" t="n">
        <x:v>139.89</x:v>
      </x:c>
      <x:c r="R434" s="17" t="n">
        <x:v>143.54</x:v>
      </x:c>
      <x:c r="S434" s="17"/>
      <x:c r="T434" s="17"/>
      <x:c r="U434" s="17"/>
      <x:c r="V434" s="17"/>
      <x:c r="W434" s="17"/>
      <x:c r="X434" s="17"/>
      <x:c r="Y434" s="17"/>
      <x:c r="Z434" s="17"/>
    </x:row>
    <x:row r="435">
      <x:c r="A435" s="17" t="str">
        <x:v>gpt-oss-20b</x:v>
      </x:c>
      <x:c r="B435" s="17" t="str">
        <x:v>gpt-oss-20b_high</x:v>
      </x:c>
      <x:c r="C435" s="17"/>
      <x:c r="D435" s="17" t="str">
        <x:v>OpenAI</x:v>
      </x:c>
      <x:c r="E435" s="17" t="str">
        <x:v>United States of America</x:v>
      </x:c>
      <x:c r="F435" s="17" t="n">
        <x:v>45874</x:v>
      </x:c>
      <x:c r="G435" s="17" t="str">
        <x:v>Open weights (unrestricted)</x:v>
      </x:c>
      <x:c r="H435" s="17" t="n">
        <x:v>45874</x:v>
      </x:c>
      <x:c r="I435" s="17" t="n">
        <x:v>5.49e+23</x:v>
      </x:c>
      <x:c r="J435" s="17" t="str">
        <x:v>Confident</x:v>
      </x:c>
      <x:c r="K435" s="17" t="str">
        <x:v>The smaller one of OpenAI's two latest open source language models, evaluated with high reasoning effort.</x:v>
      </x:c>
      <x:c r="L435" s="17"/>
      <x:c r="M435" s="17"/>
      <x:c r="N435" s="17" t="str">
        <x:v>gpt-oss-20b</x:v>
      </x:c>
      <x:c r="O435" s="17" t="str">
        <x:v>gpt-oss-20b</x:v>
      </x:c>
      <x:c r="P435" s="17"/>
      <x:c r="Q435" s="17"/>
      <x:c r="R435" s="17"/>
      <x:c r="S435" s="17"/>
      <x:c r="T435" s="17"/>
      <x:c r="U435" s="17"/>
      <x:c r="V435" s="17"/>
      <x:c r="W435" s="17"/>
      <x:c r="X435" s="17"/>
      <x:c r="Y435" s="17"/>
      <x:c r="Z435" s="17"/>
    </x:row>
    <x:row r="436">
      <x:c r="A436" s="17" t="str">
        <x:v>GLM-4.5</x:v>
      </x:c>
      <x:c r="B436" s="17" t="str">
        <x:v>glm-4.5_thinking</x:v>
      </x:c>
      <x:c r="C436" s="17" t="str">
        <x:v>GLM-4.5 Thinking</x:v>
      </x:c>
      <x:c r="D436" s="17" t="str">
        <x:v>Z.ai (Zhipu AI),Tsinghua University</x:v>
      </x:c>
      <x:c r="E436" s="17" t="str">
        <x:v>China</x:v>
      </x:c>
      <x:c r="F436" s="17" t="n">
        <x:v>45874</x:v>
      </x:c>
      <x:c r="G436" s="17" t="str">
        <x:v>Open weights (unrestricted)</x:v>
      </x:c>
      <x:c r="H436" s="17" t="n">
        <x:v>45874</x:v>
      </x:c>
      <x:c r="I436" s="17" t="n">
        <x:v>4.42e+24</x:v>
      </x:c>
      <x:c r="J436" s="17" t="str">
        <x:v>Confident</x:v>
      </x:c>
      <x:c r="K436" s="17"/>
      <x:c r="L436" s="17"/>
      <x:c r="M436" s="17"/>
      <x:c r="N436" s="17" t="str">
        <x:v>GLM-4.5</x:v>
      </x:c>
      <x:c r="O436" s="17" t="str">
        <x:v>glm-4-5</x:v>
      </x:c>
      <x:c r="P436" s="17"/>
      <x:c r="Q436" s="17"/>
      <x:c r="R436" s="17"/>
      <x:c r="S436" s="17"/>
      <x:c r="T436" s="17"/>
      <x:c r="U436" s="17"/>
      <x:c r="V436" s="17"/>
      <x:c r="W436" s="17"/>
      <x:c r="X436" s="17"/>
      <x:c r="Y436" s="17"/>
      <x:c r="Z436" s="17"/>
    </x:row>
    <x:row r="437">
      <x:c r="A437" s="17" t="str">
        <x:v>GPT-5</x:v>
      </x:c>
      <x:c r="B437" s="17" t="str">
        <x:v>gpt-5-chat</x:v>
      </x:c>
      <x:c r="C437" s="17"/>
      <x:c r="D437" s="17" t="str">
        <x:v>OpenAI</x:v>
      </x:c>
      <x:c r="E437" s="17" t="str">
        <x:v>United States of America</x:v>
      </x:c>
      <x:c r="F437" s="17"/>
      <x:c r="G437" s="17" t="str">
        <x:v>API access</x:v>
      </x:c>
      <x:c r="H437" s="17" t="n">
        <x:v>45876</x:v>
      </x:c>
      <x:c r="I437" s="17" t="n">
        <x:v>6.6e+25</x:v>
      </x:c>
      <x:c r="J437" s="17" t="str">
        <x:v>Speculative</x:v>
      </x:c>
      <x:c r="K437" s="17"/>
      <x:c r="L437" s="17"/>
      <x:c r="M437" s="17"/>
      <x:c r="N437" s="17" t="str">
        <x:v>GPT-5</x:v>
      </x:c>
      <x:c r="O437" s="17" t="str">
        <x:v>gpt-5</x:v>
      </x:c>
      <x:c r="P437" s="17" t="n">
        <x:v>150</x:v>
      </x:c>
      <x:c r="Q437" s="17"/>
      <x:c r="R437" s="17"/>
      <x:c r="S437" s="17"/>
      <x:c r="T437" s="17"/>
      <x:c r="U437" s="17"/>
      <x:c r="V437" s="17"/>
      <x:c r="W437" s="17"/>
      <x:c r="X437" s="17"/>
      <x:c r="Y437" s="17"/>
      <x:c r="Z437" s="17"/>
    </x:row>
    <x:row r="438">
      <x:c r="A438" s="17" t="str">
        <x:v>Kimi K2</x:v>
      </x:c>
      <x:c r="B438" s="17" t="str">
        <x:v>kimi-k2-0711-preview</x:v>
      </x:c>
      <x:c r="C438" s="17"/>
      <x:c r="D438" s="17" t="str">
        <x:v>Moonshot</x:v>
      </x:c>
      <x:c r="E438" s="17" t="str">
        <x:v>China</x:v>
      </x:c>
      <x:c r="F438" s="17" t="n">
        <x:v>45850</x:v>
      </x:c>
      <x:c r="G438" s="17" t="str">
        <x:v>Open weights (restricted use)</x:v>
      </x:c>
      <x:c r="H438" s="17" t="n">
        <x:v>45849</x:v>
      </x:c>
      <x:c r="I438" s="17" t="n">
        <x:v>2.976e+24</x:v>
      </x:c>
      <x:c r="J438" s="17" t="str">
        <x:v>Confident</x:v>
      </x:c>
      <x:c r="K438" s="17" t="str">
        <x:v>A preview of an updated version of Kimi K2.</x:v>
      </x:c>
      <x:c r="L438" s="17"/>
      <x:c r="M438" s="17" t="str">
        <x:v>Kimi K2 (Jul 2025)</x:v>
      </x:c>
      <x:c r="N438" s="17" t="str">
        <x:v>Kimi K2 (Jul 2025)</x:v>
      </x:c>
      <x:c r="O438" s="17" t="str">
        <x:v>kimi-k2-jul-2025</x:v>
      </x:c>
      <x:c r="P438" s="17" t="n">
        <x:v>140.45</x:v>
      </x:c>
      <x:c r="Q438" s="17" t="n">
        <x:v>137</x:v>
      </x:c>
      <x:c r="R438" s="17" t="n">
        <x:v>142.06</x:v>
      </x:c>
      <x:c r="S438" s="17"/>
      <x:c r="T438" s="17"/>
      <x:c r="U438" s="17"/>
      <x:c r="V438" s="17"/>
      <x:c r="W438" s="17"/>
      <x:c r="X438" s="17"/>
      <x:c r="Y438" s="17"/>
      <x:c r="Z438" s="17"/>
    </x:row>
    <x:row r="439">
      <x:c r="A439" s="17" t="str">
        <x:v>Qwen3-235B-A22B (Jul 2025)</x:v>
      </x:c>
      <x:c r="B439" s="17" t="str">
        <x:v>Qwen3-235B-A22B-Instruct-2507</x:v>
      </x:c>
      <x:c r="C439" s="17"/>
      <x:c r="D439" s="17" t="str">
        <x:v>Alibaba</x:v>
      </x:c>
      <x:c r="E439" s="17" t="str">
        <x:v>China</x:v>
      </x:c>
      <x:c r="F439" s="17" t="n">
        <x:v>45863</x:v>
      </x:c>
      <x:c r="G439" s="17" t="str">
        <x:v>Open weights (unrestricted)</x:v>
      </x:c>
      <x:c r="H439" s="17" t="n">
        <x:v>45863</x:v>
      </x:c>
      <x:c r="I439" s="17" t="n">
        <x:v>4.752e+24</x:v>
      </x:c>
      <x:c r="J439" s="17" t="str">
        <x:v>Likely</x:v>
      </x:c>
      <x:c r="K439" s="17" t="str">
        <x:v>A 22 billion active (235 billion total)-parameter mixture-of-experts instruction-tuned model in the Qwen 3 series.</x:v>
      </x:c>
      <x:c r="L439" s="17" t="str">
        <x:v>Qwen3 Non-thinking (Jul 2025)</x:v>
      </x:c>
      <x:c r="M439" s="17" t="str">
        <x:v>Qwen3-235B-A22B-Instruct (Jul 2025)</x:v>
      </x:c>
      <x:c r="N439" s="17" t="str">
        <x:v>Qwen3-235B-A22B-Instruct (Jul 2025)</x:v>
      </x:c>
      <x:c r="O439" s="17" t="str">
        <x:v>qwen3-235b-a22b-instruct-jul-2025</x:v>
      </x:c>
      <x:c r="P439" s="17" t="n">
        <x:v>138.96</x:v>
      </x:c>
      <x:c r="Q439" s="17" t="n">
        <x:v>135.35</x:v>
      </x:c>
      <x:c r="R439" s="17" t="n">
        <x:v>140.84</x:v>
      </x:c>
      <x:c r="S439" s="17"/>
      <x:c r="T439" s="17"/>
      <x:c r="U439" s="17"/>
      <x:c r="V439" s="17"/>
      <x:c r="W439" s="17"/>
      <x:c r="X439" s="17"/>
      <x:c r="Y439" s="17"/>
      <x:c r="Z439" s="17"/>
    </x:row>
    <x:row r="440">
      <x:c r="A440" s="17" t="str">
        <x:v>Qwen3-235B-A22B (Jul 2025)</x:v>
      </x:c>
      <x:c r="B440" s="17" t="str">
        <x:v>qwen/qwen3-235b-a22b-thinking-2507</x:v>
      </x:c>
      <x:c r="C440" s="17" t="str">
        <x:v>Qwen3-235B-A22B-Thinking-2507</x:v>
      </x:c>
      <x:c r="D440" s="17" t="str">
        <x:v>Alibaba</x:v>
      </x:c>
      <x:c r="E440" s="17" t="str">
        <x:v>China</x:v>
      </x:c>
      <x:c r="F440" s="17" t="n">
        <x:v>45863</x:v>
      </x:c>
      <x:c r="G440" s="17" t="str">
        <x:v>Open weights (unrestricted)</x:v>
      </x:c>
      <x:c r="H440" s="17" t="n">
        <x:v>45863</x:v>
      </x:c>
      <x:c r="I440" s="17" t="n">
        <x:v>4.752e+24</x:v>
      </x:c>
      <x:c r="J440" s="17" t="str">
        <x:v>Likely</x:v>
      </x:c>
      <x:c r="K440" s="17"/>
      <x:c r="L440" s="17"/>
      <x:c r="M440" s="17" t="str">
        <x:v>Qwen3-235B-A22B-Thinking (Jul 2025)</x:v>
      </x:c>
      <x:c r="N440" s="17" t="str">
        <x:v>Qwen3-235B-A22B-Thinking (Jul 2025)</x:v>
      </x:c>
      <x:c r="O440" s="17" t="str">
        <x:v>qwen3-235b-a22b-thinking-jul-2025</x:v>
      </x:c>
      <x:c r="P440" s="17" t="n">
        <x:v>144.78</x:v>
      </x:c>
      <x:c r="Q440" s="17" t="n">
        <x:v>142.35</x:v>
      </x:c>
      <x:c r="R440" s="17" t="n">
        <x:v>147.4</x:v>
      </x:c>
      <x:c r="S440" s="17"/>
      <x:c r="T440" s="17"/>
      <x:c r="U440" s="17"/>
      <x:c r="V440" s="17"/>
      <x:c r="W440" s="17"/>
      <x:c r="X440" s="17"/>
      <x:c r="Y440" s="17"/>
      <x:c r="Z440" s="17"/>
    </x:row>
    <x:row r="441">
      <x:c r="A441" s="17" t="str">
        <x:v>DeepSeek-V3.1</x:v>
      </x:c>
      <x:c r="B441" s="17" t="str">
        <x:v>DeepSeek-V3.1_thinking</x:v>
      </x:c>
      <x:c r="C441" s="17"/>
      <x:c r="D441" s="17" t="str">
        <x:v>DeepSeek</x:v>
      </x:c>
      <x:c r="E441" s="17" t="str">
        <x:v>China</x:v>
      </x:c>
      <x:c r="F441" s="17" t="n">
        <x:v>45890</x:v>
      </x:c>
      <x:c r="G441" s="17" t="str">
        <x:v>Open weights (unrestricted)</x:v>
      </x:c>
      <x:c r="H441" s="17" t="n">
        <x:v>45890</x:v>
      </x:c>
      <x:c r="I441" s="17" t="n">
        <x:v>3.594058e+24</x:v>
      </x:c>
      <x:c r="J441" s="17" t="str">
        <x:v>Confident</x:v>
      </x:c>
      <x:c r="K441" s="17"/>
      <x:c r="L441" s="17" t="str">
        <x:v>DeepSeek-V3.1 (thinking)</x:v>
      </x:c>
      <x:c r="M441" s="17"/>
      <x:c r="N441" s="17" t="str">
        <x:v>DeepSeek-V3.1</x:v>
      </x:c>
      <x:c r="O441" s="17" t="str">
        <x:v>deepseek-v3-1</x:v>
      </x:c>
      <x:c r="P441" s="17" t="n">
        <x:v>138.68</x:v>
      </x:c>
      <x:c r="Q441" s="17" t="n">
        <x:v>135.73</x:v>
      </x:c>
      <x:c r="R441" s="17" t="n">
        <x:v>142.57</x:v>
      </x:c>
      <x:c r="S441" s="17"/>
      <x:c r="T441" s="17"/>
      <x:c r="U441" s="17"/>
      <x:c r="V441" s="17"/>
      <x:c r="W441" s="17"/>
      <x:c r="X441" s="17"/>
      <x:c r="Y441" s="17"/>
      <x:c r="Z441" s="17"/>
    </x:row>
    <x:row r="442">
      <x:c r="A442" s="17" t="str">
        <x:v>GPT-5.4 Nano</x:v>
      </x:c>
      <x:c r="B442" s="17" t="str">
        <x:v>gpt-5.4-nano-2026-03-17_none</x:v>
      </x:c>
      <x:c r="C442" s="17" t="str">
        <x:v>GPT-5.4 nano (no thinking)</x:v>
      </x:c>
      <x:c r="D442" s="17" t="str">
        <x:v>OpenAI</x:v>
      </x:c>
      <x:c r="E442" s="17" t="str">
        <x:v>United States of America</x:v>
      </x:c>
      <x:c r="F442" s="17" t="n">
        <x:v>46098</x:v>
      </x:c>
      <x:c r="G442" s="17" t="str">
        <x:v>API access</x:v>
      </x:c>
      <x:c r="H442" s="17" t="n">
        <x:v>46098</x:v>
      </x:c>
      <x:c r="I442" s="17"/>
      <x:c r="J442" s="17" t="str">
        <x:v>Likely</x:v>
      </x:c>
      <x:c r="K442" s="17"/>
      <x:c r="L442" s="17" t="str">
        <x:v>GPT-5.4 nano (no thinking)</x:v>
      </x:c>
      <x:c r="M442" s="17"/>
      <x:c r="N442" s="17" t="str">
        <x:v>GPT-5.4 Nano</x:v>
      </x:c>
      <x:c r="O442" s="17" t="str">
        <x:v>gpt-5-4-nano</x:v>
      </x:c>
      <x:c r="P442" s="17" t="n">
        <x:v>146.64</x:v>
      </x:c>
      <x:c r="Q442" s="17" t="n">
        <x:v>144.07</x:v>
      </x:c>
      <x:c r="R442" s="17" t="n">
        <x:v>148.4</x:v>
      </x:c>
      <x:c r="S442" s="17"/>
      <x:c r="T442" s="17"/>
      <x:c r="U442" s="17"/>
      <x:c r="V442" s="17"/>
      <x:c r="W442" s="17"/>
      <x:c r="X442" s="17"/>
      <x:c r="Y442" s="17"/>
      <x:c r="Z442" s="17"/>
    </x:row>
    <x:row r="443">
      <x:c r="A443" s="17" t="str">
        <x:v>GPT-5.4 Mini</x:v>
      </x:c>
      <x:c r="B443" s="17" t="str">
        <x:v>gpt-5.4-mini-2026-03-17_none</x:v>
      </x:c>
      <x:c r="C443" s="17" t="str">
        <x:v>GPT-5.4 mini (none)</x:v>
      </x:c>
      <x:c r="D443" s="17" t="str">
        <x:v>OpenAI</x:v>
      </x:c>
      <x:c r="E443" s="17" t="str">
        <x:v>United States of America</x:v>
      </x:c>
      <x:c r="F443" s="17" t="n">
        <x:v>46098</x:v>
      </x:c>
      <x:c r="G443" s="17" t="str">
        <x:v>API access</x:v>
      </x:c>
      <x:c r="H443" s="17" t="n">
        <x:v>46098</x:v>
      </x:c>
      <x:c r="I443" s="17"/>
      <x:c r="J443" s="17" t="str">
        <x:v>Likely</x:v>
      </x:c>
      <x:c r="K443" s="17"/>
      <x:c r="L443" s="17" t="str">
        <x:v>GPT-5.4 mini (none)</x:v>
      </x:c>
      <x:c r="M443" s="17"/>
      <x:c r="N443" s="17" t="str">
        <x:v>GPT-5.4 Mini</x:v>
      </x:c>
      <x:c r="O443" s="17" t="str">
        <x:v>gpt-5-4-mini</x:v>
      </x:c>
      <x:c r="P443" s="17" t="n">
        <x:v>148.9</x:v>
      </x:c>
      <x:c r="Q443" s="17" t="n">
        <x:v>147.11</x:v>
      </x:c>
      <x:c r="R443" s="17" t="n">
        <x:v>150.06</x:v>
      </x:c>
      <x:c r="S443" s="17"/>
      <x:c r="T443" s="17"/>
      <x:c r="U443" s="17"/>
      <x:c r="V443" s="17"/>
      <x:c r="W443" s="17"/>
      <x:c r="X443" s="17"/>
      <x:c r="Y443" s="17"/>
      <x:c r="Z443" s="17"/>
    </x:row>
    <x:row r="444">
      <x:c r="A444" s="17" t="str">
        <x:v>Qwen3-235B-A22B</x:v>
      </x:c>
      <x:c r="B444" s="17" t="str">
        <x:v>Qwen3-235B-A22B</x:v>
      </x:c>
      <x:c r="C444" s="17"/>
      <x:c r="D444" s="17" t="str">
        <x:v>Alibaba</x:v>
      </x:c>
      <x:c r="E444" s="17" t="str">
        <x:v>China</x:v>
      </x:c>
      <x:c r="F444" s="17" t="n">
        <x:v>45776</x:v>
      </x:c>
      <x:c r="G444" s="17" t="str">
        <x:v>Open weights (unrestricted)</x:v>
      </x:c>
      <x:c r="H444" s="17" t="n">
        <x:v>45776</x:v>
      </x:c>
      <x:c r="I444" s="17" t="n">
        <x:v>4.752e+24</x:v>
      </x:c>
      <x:c r="J444" s="17" t="str">
        <x:v>Likely</x:v>
      </x:c>
      <x:c r="K444" s="17"/>
      <x:c r="L444" s="17" t="str">
        <x:v>Qwen3 (Apr 2025)</x:v>
      </x:c>
      <x:c r="M444" s="17"/>
      <x:c r="N444" s="17" t="str">
        <x:v>Qwen3-235B-A22B</x:v>
      </x:c>
      <x:c r="O444" s="17" t="str">
        <x:v>qwen3-235b-a22b</x:v>
      </x:c>
      <x:c r="P444" s="17" t="n">
        <x:v>139.58</x:v>
      </x:c>
      <x:c r="Q444" s="17" t="n">
        <x:v>134.79</x:v>
      </x:c>
      <x:c r="R444" s="17" t="n">
        <x:v>141.08</x:v>
      </x:c>
      <x:c r="S444" s="17"/>
      <x:c r="T444" s="17"/>
      <x:c r="U444" s="17"/>
      <x:c r="V444" s="17"/>
      <x:c r="W444" s="17"/>
      <x:c r="X444" s="17"/>
      <x:c r="Y444" s="17"/>
      <x:c r="Z444" s="17"/>
    </x:row>
    <x:row r="445">
      <x:c r="A445" s="17" t="str">
        <x:v>Grok 3</x:v>
      </x:c>
      <x:c r="B445" s="17" t="str">
        <x:v>grok-3</x:v>
      </x:c>
      <x:c r="C445" s="17"/>
      <x:c r="D445" s="17" t="str">
        <x:v>xAI</x:v>
      </x:c>
      <x:c r="E445" s="17" t="str">
        <x:v>United States of America</x:v>
      </x:c>
      <x:c r="F445" s="17" t="n">
        <x:v>45756</x:v>
      </x:c>
      <x:c r="G445" s="17" t="str">
        <x:v>API access</x:v>
      </x:c>
      <x:c r="H445" s="17" t="n">
        <x:v>45705</x:v>
      </x:c>
      <x:c r="I445" s="17" t="n">
        <x:v>3.5000000000000006e+26</x:v>
      </x:c>
      <x:c r="J445" s="17" t="str">
        <x:v>Likely</x:v>
      </x:c>
      <x:c r="K445" s="17" t="str">
        <x:v>XAI's third generation flagship model.</x:v>
      </x:c>
      <x:c r="L445" s="17" t="str">
        <x:v>Grok 3</x:v>
      </x:c>
      <x:c r="M445" s="17"/>
      <x:c r="N445" s="17" t="str">
        <x:v>Grok 3</x:v>
      </x:c>
      <x:c r="O445" s="17" t="str">
        <x:v>grok-3</x:v>
      </x:c>
      <x:c r="P445" s="17" t="n">
        <x:v>139.02</x:v>
      </x:c>
      <x:c r="Q445" s="17" t="n">
        <x:v>136.17</x:v>
      </x:c>
      <x:c r="R445" s="17" t="n">
        <x:v>140.24</x:v>
      </x:c>
      <x:c r="S445" s="17"/>
      <x:c r="T445" s="17"/>
      <x:c r="U445" s="17"/>
      <x:c r="V445" s="17"/>
      <x:c r="W445" s="17"/>
      <x:c r="X445" s="17"/>
      <x:c r="Y445" s="17"/>
      <x:c r="Z445" s="17"/>
    </x:row>
    <x:row r="446">
      <x:c r="A446" s="17" t="str">
        <x:v>gpt-oss-20b</x:v>
      </x:c>
      <x:c r="B446" s="17" t="str">
        <x:v>gpt-oss-20b_medium</x:v>
      </x:c>
      <x:c r="C446" s="17"/>
      <x:c r="D446" s="17" t="str">
        <x:v>OpenAI</x:v>
      </x:c>
      <x:c r="E446" s="17" t="str">
        <x:v>United States of America</x:v>
      </x:c>
      <x:c r="F446" s="17" t="n">
        <x:v>45874</x:v>
      </x:c>
      <x:c r="G446" s="17" t="str">
        <x:v>Open weights (unrestricted)</x:v>
      </x:c>
      <x:c r="H446" s="17" t="n">
        <x:v>45874</x:v>
      </x:c>
      <x:c r="I446" s="17" t="n">
        <x:v>5.49e+23</x:v>
      </x:c>
      <x:c r="J446" s="17" t="str">
        <x:v>Confident</x:v>
      </x:c>
      <x:c r="K446" s="17" t="str">
        <x:v>The smaller one of OpenAI's two latest open source language models, evaluated with medium reasoning effort.</x:v>
      </x:c>
      <x:c r="L446" s="17"/>
      <x:c r="M446" s="17"/>
      <x:c r="N446" s="17" t="str">
        <x:v>gpt-oss-20b</x:v>
      </x:c>
      <x:c r="O446" s="17" t="str">
        <x:v>gpt-oss-20b</x:v>
      </x:c>
      <x:c r="P446" s="17"/>
      <x:c r="Q446" s="17"/>
      <x:c r="R446" s="17"/>
      <x:c r="S446" s="17"/>
      <x:c r="T446" s="17"/>
      <x:c r="U446" s="17"/>
      <x:c r="V446" s="17"/>
      <x:c r="W446" s="17"/>
      <x:c r="X446" s="17"/>
      <x:c r="Y446" s="17"/>
      <x:c r="Z446" s="17"/>
    </x:row>
    <x:row r="447">
      <x:c r="A447" s="17" t="str">
        <x:v>Kimi K2</x:v>
      </x:c>
      <x:c r="B447" s="17" t="str">
        <x:v>Kimi-K2-Instruct-0905</x:v>
      </x:c>
      <x:c r="C447" s="17"/>
      <x:c r="D447" s="17" t="str">
        <x:v>Moonshot</x:v>
      </x:c>
      <x:c r="E447" s="17" t="str">
        <x:v>China</x:v>
      </x:c>
      <x:c r="F447" s="17" t="n">
        <x:v>45905</x:v>
      </x:c>
      <x:c r="G447" s="17" t="str">
        <x:v>Open weights (restricted use)</x:v>
      </x:c>
      <x:c r="H447" s="17" t="n">
        <x:v>45849</x:v>
      </x:c>
      <x:c r="I447" s="17" t="n">
        <x:v>2.976e+24</x:v>
      </x:c>
      <x:c r="J447" s="17" t="str">
        <x:v>Confident</x:v>
      </x:c>
      <x:c r="K447" s="17"/>
      <x:c r="L447" s="17"/>
      <x:c r="M447" s="17" t="str">
        <x:v>Kimi K2 (Sep 2025)</x:v>
      </x:c>
      <x:c r="N447" s="17" t="str">
        <x:v>Kimi K2 (Sep 2025)</x:v>
      </x:c>
      <x:c r="O447" s="17" t="str">
        <x:v>kimi-k2-sep-2025</x:v>
      </x:c>
      <x:c r="P447" s="17" t="n">
        <x:v>140.98</x:v>
      </x:c>
      <x:c r="Q447" s="17" t="n">
        <x:v>138.39</x:v>
      </x:c>
      <x:c r="R447" s="17" t="n">
        <x:v>142.27</x:v>
      </x:c>
      <x:c r="S447" s="17"/>
      <x:c r="T447" s="17"/>
      <x:c r="U447" s="17"/>
      <x:c r="V447" s="17"/>
      <x:c r="W447" s="17"/>
      <x:c r="X447" s="17"/>
      <x:c r="Y447" s="17"/>
      <x:c r="Z447" s="17"/>
    </x:row>
    <x:row r="448">
      <x:c r="A448" s="17" t="str">
        <x:v>Gemini 2.5 Flash-Lite</x:v>
      </x:c>
      <x:c r="B448" s="17" t="str">
        <x:v>gemini-2.5-flash-lite-preview-06-17_16K</x:v>
      </x:c>
      <x:c r="C448" s="17"/>
      <x:c r="D448" s="17" t="str">
        <x:v>Google DeepMind</x:v>
      </x:c>
      <x:c r="E448" s="17" t="str">
        <x:v>United States of America</x:v>
      </x:c>
      <x:c r="F448" s="17" t="n">
        <x:v>45825</x:v>
      </x:c>
      <x:c r="G448" s="17" t="str">
        <x:v>API access</x:v>
      </x:c>
      <x:c r="H448" s="17" t="n">
        <x:v>45823</x:v>
      </x:c>
      <x:c r="I448" s="17"/>
      <x:c r="J448" s="17" t="str">
        <x:v>Unknown</x:v>
      </x:c>
      <x:c r="K448" s="17" t="str">
        <x:v>A June 2025 preview of Gemini 2.5 Flash Lite, evaluated with up to 16,000 reasoning tokens.</x:v>
      </x:c>
      <x:c r="L448" s="17" t="str">
        <x:v>Gemini 2.5 Flash-Lite (Jun 2025, 16k thinking)</x:v>
      </x:c>
      <x:c r="M448" s="17" t="str">
        <x:v>Gemini 2.5 Flash-Lite (Jun 2025)</x:v>
      </x:c>
      <x:c r="N448" s="17" t="str">
        <x:v>Gemini 2.5 Flash-Lite (Jun 2025)</x:v>
      </x:c>
      <x:c r="O448" s="17" t="str">
        <x:v>gemini-2-5-flash-lite-jun-2025</x:v>
      </x:c>
      <x:c r="P448" s="17"/>
      <x:c r="Q448" s="17"/>
      <x:c r="R448" s="17"/>
      <x:c r="S448" s="17"/>
      <x:c r="T448" s="17"/>
      <x:c r="U448" s="17"/>
      <x:c r="V448" s="17"/>
      <x:c r="W448" s="17"/>
      <x:c r="X448" s="17"/>
      <x:c r="Y448" s="17"/>
      <x:c r="Z448" s="17"/>
    </x:row>
    <x:row r="449">
      <x:c r="A449" s="17" t="str">
        <x:v>Qwen 3.6 35B-A3B</x:v>
      </x:c>
      <x:c r="B449" s="17" t="str">
        <x:v>qwen3.6-35b-a3b</x:v>
      </x:c>
      <x:c r="C449" s="17"/>
      <x:c r="D449" s="17" t="str">
        <x:v>Alibaba</x:v>
      </x:c>
      <x:c r="E449" s="17" t="str">
        <x:v>China</x:v>
      </x:c>
      <x:c r="F449" s="17" t="n">
        <x:v>46126</x:v>
      </x:c>
      <x:c r="G449" s="17" t="str">
        <x:v>Open weights (unrestricted)</x:v>
      </x:c>
      <x:c r="H449" s="17" t="n">
        <x:v>46126</x:v>
      </x:c>
      <x:c r="I449" s="17"/>
      <x:c r="J449" s="17" t="str">
        <x:v>Unverified</x:v>
      </x:c>
      <x:c r="K449" s="17"/>
      <x:c r="L449" s="17"/>
      <x:c r="M449" s="17"/>
      <x:c r="N449" s="17" t="str">
        <x:v>Qwen 3.6 35B-A3B</x:v>
      </x:c>
      <x:c r="O449" s="17" t="str">
        <x:v>qwen-3-6-35b-a3b</x:v>
      </x:c>
      <x:c r="P449" s="17"/>
      <x:c r="Q449" s="17"/>
      <x:c r="R449" s="17"/>
      <x:c r="S449" s="17"/>
      <x:c r="T449" s="17"/>
      <x:c r="U449" s="17"/>
      <x:c r="V449" s="17"/>
      <x:c r="W449" s="17"/>
      <x:c r="X449" s="17"/>
      <x:c r="Y449" s="17"/>
      <x:c r="Z449" s="17"/>
    </x:row>
    <x:row r="450">
      <x:c r="A450" s="17"/>
      <x:c r="B450" s="17" t="str">
        <x:v>qwen3-coder-next</x:v>
      </x:c>
      <x:c r="C450" s="17"/>
      <x:c r="D450" s="17"/>
      <x:c r="E450" s="17"/>
      <x:c r="F450" s="17" t="n">
        <x:v>46055</x:v>
      </x:c>
      <x:c r="G450" s="17"/>
      <x:c r="H450" s="17"/>
      <x:c r="I450" s="17"/>
      <x:c r="J450" s="17" t="str">
        <x:v>Unverified</x:v>
      </x:c>
      <x:c r="K450" s="17"/>
      <x:c r="L450" s="17"/>
      <x:c r="M450" s="17"/>
      <x:c r="N450" s="17"/>
      <x:c r="O450" s="17" t="str">
        <x:v>qwen3-coder-next</x:v>
      </x:c>
      <x:c r="P450" s="17"/>
      <x:c r="Q450" s="17"/>
      <x:c r="R450" s="17"/>
      <x:c r="S450" s="17"/>
      <x:c r="T450" s="17"/>
      <x:c r="U450" s="17"/>
      <x:c r="V450" s="17"/>
      <x:c r="W450" s="17"/>
      <x:c r="X450" s="17"/>
      <x:c r="Y450" s="17"/>
      <x:c r="Z450" s="17"/>
    </x:row>
    <x:row r="451">
      <x:c r="A451" s="17" t="str">
        <x:v>Qwen3-30B-A3B</x:v>
      </x:c>
      <x:c r="B451" s="17" t="str">
        <x:v>Qwen3-30B-A3B</x:v>
      </x:c>
      <x:c r="C451" s="17"/>
      <x:c r="D451" s="17" t="str">
        <x:v>Alibaba</x:v>
      </x:c>
      <x:c r="E451" s="17" t="str">
        <x:v>China</x:v>
      </x:c>
      <x:c r="F451" s="17" t="n">
        <x:v>45776</x:v>
      </x:c>
      <x:c r="G451" s="17" t="str">
        <x:v>Open weights (unrestricted)</x:v>
      </x:c>
      <x:c r="H451" s="17" t="n">
        <x:v>45776</x:v>
      </x:c>
      <x:c r="I451" s="17" t="n">
        <x:v>6.48e+23</x:v>
      </x:c>
      <x:c r="J451" s="17" t="str">
        <x:v>Likely</x:v>
      </x:c>
      <x:c r="K451" s="17"/>
      <x:c r="L451" s="17" t="str">
        <x:v>Qwen3-30B-A3B</x:v>
      </x:c>
      <x:c r="M451" s="17"/>
      <x:c r="N451" s="17" t="str">
        <x:v>Qwen3-30B-A3B</x:v>
      </x:c>
      <x:c r="O451" s="17" t="str">
        <x:v>qwen3-30b-a3b</x:v>
      </x:c>
      <x:c r="P451" s="17"/>
      <x:c r="Q451" s="17"/>
      <x:c r="R451" s="17"/>
      <x:c r="S451" s="17"/>
      <x:c r="T451" s="17"/>
      <x:c r="U451" s="17"/>
      <x:c r="V451" s="17"/>
      <x:c r="W451" s="17"/>
      <x:c r="X451" s="17"/>
      <x:c r="Y451" s="17"/>
      <x:c r="Z451" s="17"/>
    </x:row>
    <x:row r="452">
      <x:c r="A452" s="17" t="str">
        <x:v>GPT-5 nano</x:v>
      </x:c>
      <x:c r="B452" s="17" t="str">
        <x:v>gpt-5-nano-2025-08-07_low</x:v>
      </x:c>
      <x:c r="C452" s="17" t="str">
        <x:v>GPT-5 nano (low)</x:v>
      </x:c>
      <x:c r="D452" s="17" t="str">
        <x:v>OpenAI</x:v>
      </x:c>
      <x:c r="E452" s="17" t="str">
        <x:v>United States of America</x:v>
      </x:c>
      <x:c r="F452" s="17" t="n">
        <x:v>45876</x:v>
      </x:c>
      <x:c r="G452" s="17" t="str">
        <x:v>API access</x:v>
      </x:c>
      <x:c r="H452" s="17" t="n">
        <x:v>45876</x:v>
      </x:c>
      <x:c r="I452" s="17"/>
      <x:c r="J452" s="17" t="str">
        <x:v>Unknown</x:v>
      </x:c>
      <x:c r="K452" s="17" t="str">
        <x:v>The smallest version of OpenAI's latest flagship frontier model, benchmarked using medium reasoning effort.</x:v>
      </x:c>
      <x:c r="L452" s="17" t="str">
        <x:v>GPT-5 nano (low)</x:v>
      </x:c>
      <x:c r="M452" s="17"/>
      <x:c r="N452" s="17" t="str">
        <x:v>GPT-5 nano</x:v>
      </x:c>
      <x:c r="O452" s="17" t="str">
        <x:v>gpt-5-nano</x:v>
      </x:c>
      <x:c r="P452" s="17" t="n">
        <x:v>140.85</x:v>
      </x:c>
      <x:c r="Q452" s="17" t="n">
        <x:v>136.43</x:v>
      </x:c>
      <x:c r="R452" s="17" t="n">
        <x:v>142.54</x:v>
      </x:c>
      <x:c r="S452" s="17"/>
      <x:c r="T452" s="17"/>
      <x:c r="U452" s="17"/>
      <x:c r="V452" s="17"/>
      <x:c r="W452" s="17"/>
      <x:c r="X452" s="17"/>
      <x:c r="Y452" s="17"/>
      <x:c r="Z452" s="17"/>
    </x:row>
    <x:row r="453">
      <x:c r="A453" s="17" t="str">
        <x:v>Mixtral 8x22B</x:v>
      </x:c>
      <x:c r="B453" s="17" t="str">
        <x:v>Mixtral-8x22B-Instruct-v0.1</x:v>
      </x:c>
      <x:c r="C453" s="17"/>
      <x:c r="D453" s="17" t="str">
        <x:v>Mistral AI</x:v>
      </x:c>
      <x:c r="E453" s="17" t="str">
        <x:v>France</x:v>
      </x:c>
      <x:c r="F453" s="17" t="n">
        <x:v>45399</x:v>
      </x:c>
      <x:c r="G453" s="17" t="str">
        <x:v>Open weights (unrestricted)</x:v>
      </x:c>
      <x:c r="H453" s="17" t="n">
        <x:v>45399</x:v>
      </x:c>
      <x:c r="I453" s="17" t="n">
        <x:v>2.34e+24</x:v>
      </x:c>
      <x:c r="J453" s="17" t="str">
        <x:v>Speculative</x:v>
      </x:c>
      <x:c r="K453" s="17" t="str">
        <x:v>An instruction-tuned version of Mistral's 8 billion active (176 billion total)-parameter mixture-of-experts model</x:v>
      </x:c>
      <x:c r="L453" s="17"/>
      <x:c r="M453" s="17"/>
      <x:c r="N453" s="17" t="str">
        <x:v>Mixtral 8x22B</x:v>
      </x:c>
      <x:c r="O453" s="17" t="str">
        <x:v>mixtral-8x22b</x:v>
      </x:c>
      <x:c r="P453" s="17" t="n">
        <x:v>121.28</x:v>
      </x:c>
      <x:c r="Q453" s="17" t="n">
        <x:v>112.48</x:v>
      </x:c>
      <x:c r="R453" s="17" t="n">
        <x:v>123.4</x:v>
      </x:c>
      <x:c r="S453" s="17"/>
      <x:c r="T453" s="17"/>
      <x:c r="U453" s="17"/>
      <x:c r="V453" s="17"/>
      <x:c r="W453" s="17"/>
      <x:c r="X453" s="17"/>
      <x:c r="Y453" s="17"/>
      <x:c r="Z453" s="17"/>
    </x:row>
    <x:row r="454">
      <x:c r="A454" s="17" t="str">
        <x:v>Yi 6B</x:v>
      </x:c>
      <x:c r="B454" s="17" t="str">
        <x:v>Yi-6B</x:v>
      </x:c>
      <x:c r="C454" s="17"/>
      <x:c r="D454" s="17" t="str">
        <x:v>01.AI</x:v>
      </x:c>
      <x:c r="E454" s="17" t="str">
        <x:v>China</x:v>
      </x:c>
      <x:c r="F454" s="17" t="n">
        <x:v>45232</x:v>
      </x:c>
      <x:c r="G454" s="17" t="str">
        <x:v>Open weights (restricted use)</x:v>
      </x:c>
      <x:c r="H454" s="17" t="n">
        <x:v>45232</x:v>
      </x:c>
      <x:c r="I454" s="17" t="n">
        <x:v>1.26e+23</x:v>
      </x:c>
      <x:c r="J454" s="17" t="str">
        <x:v>Confident</x:v>
      </x:c>
      <x:c r="K454" s="17"/>
      <x:c r="L454" s="17" t="str">
        <x:v>Yi-6B (chat)</x:v>
      </x:c>
      <x:c r="M454" s="17"/>
      <x:c r="N454" s="17" t="str">
        <x:v>Yi 6B</x:v>
      </x:c>
      <x:c r="O454" s="17" t="str">
        <x:v>yi-6b</x:v>
      </x:c>
      <x:c r="P454" s="17" t="n">
        <x:v>104.51</x:v>
      </x:c>
      <x:c r="Q454" s="17" t="n">
        <x:v>93.1</x:v>
      </x:c>
      <x:c r="R454" s="17" t="n">
        <x:v>110.55</x:v>
      </x:c>
      <x:c r="S454" s="17"/>
      <x:c r="T454" s="17"/>
      <x:c r="U454" s="17"/>
      <x:c r="V454" s="17"/>
      <x:c r="W454" s="17"/>
      <x:c r="X454" s="17"/>
      <x:c r="Y454" s="17"/>
      <x:c r="Z454" s="17"/>
    </x:row>
    <x:row r="455">
      <x:c r="A455" s="17"/>
      <x:c r="B455" s="17" t="str">
        <x:v>Yi-9B</x:v>
      </x:c>
      <x:c r="C455" s="17"/>
      <x:c r="D455" s="17"/>
      <x:c r="E455" s="17"/>
      <x:c r="F455" s="17" t="n">
        <x:v>45352</x:v>
      </x:c>
      <x:c r="G455" s="17"/>
      <x:c r="H455" s="17"/>
      <x:c r="I455" s="17"/>
      <x:c r="J455" s="17" t="str">
        <x:v>Unverified</x:v>
      </x:c>
      <x:c r="K455" s="17"/>
      <x:c r="L455" s="17"/>
      <x:c r="M455" s="17"/>
      <x:c r="N455" s="17"/>
      <x:c r="O455" s="17" t="str">
        <x:v>yi-9b</x:v>
      </x:c>
      <x:c r="P455" s="17"/>
      <x:c r="Q455" s="17"/>
      <x:c r="R455" s="17"/>
      <x:c r="S455" s="17"/>
      <x:c r="T455" s="17"/>
      <x:c r="U455" s="17"/>
      <x:c r="V455" s="17"/>
      <x:c r="W455" s="17"/>
      <x:c r="X455" s="17"/>
      <x:c r="Y455" s="17"/>
      <x:c r="Z455" s="17"/>
    </x:row>
    <x:row r="456">
      <x:c r="A456" s="17"/>
      <x:c r="B456" s="17" t="str">
        <x:v>PaLM 2-S</x:v>
      </x:c>
      <x:c r="C456" s="17"/>
      <x:c r="D456" s="17"/>
      <x:c r="E456" s="17"/>
      <x:c r="F456" s="17" t="n">
        <x:v>45063</x:v>
      </x:c>
      <x:c r="G456" s="17"/>
      <x:c r="H456" s="17"/>
      <x:c r="I456" s="17"/>
      <x:c r="J456" s="17" t="str">
        <x:v>Unverified</x:v>
      </x:c>
      <x:c r="K456" s="17" t="str">
        <x:v>DeepMind's smallest model in the PaLM 2 series.</x:v>
      </x:c>
      <x:c r="L456" s="17"/>
      <x:c r="M456" s="17"/>
      <x:c r="N456" s="17"/>
      <x:c r="O456" s="17" t="str">
        <x:v>palm-2-s</x:v>
      </x:c>
      <x:c r="P456" s="17"/>
      <x:c r="Q456" s="17"/>
      <x:c r="R456" s="17"/>
      <x:c r="S456" s="17"/>
      <x:c r="T456" s="17"/>
      <x:c r="U456" s="17"/>
      <x:c r="V456" s="17"/>
      <x:c r="W456" s="17"/>
      <x:c r="X456" s="17"/>
      <x:c r="Y456" s="17"/>
      <x:c r="Z456" s="17"/>
    </x:row>
    <x:row r="457">
      <x:c r="A457" s="17"/>
      <x:c r="B457" s="17" t="str">
        <x:v>PaLM 2-M</x:v>
      </x:c>
      <x:c r="C457" s="17"/>
      <x:c r="D457" s="17"/>
      <x:c r="E457" s="17"/>
      <x:c r="F457" s="17" t="n">
        <x:v>45063</x:v>
      </x:c>
      <x:c r="G457" s="17"/>
      <x:c r="H457" s="17"/>
      <x:c r="I457" s="17"/>
      <x:c r="J457" s="17" t="str">
        <x:v>Unverified</x:v>
      </x:c>
      <x:c r="K457" s="17" t="str">
        <x:v>DeepMind's mid-sized model in the PaLM 2 series.</x:v>
      </x:c>
      <x:c r="L457" s="17"/>
      <x:c r="M457" s="17"/>
      <x:c r="N457" s="17"/>
      <x:c r="O457" s="17" t="str">
        <x:v>palm-2-m</x:v>
      </x:c>
      <x:c r="P457" s="17"/>
      <x:c r="Q457" s="17"/>
      <x:c r="R457" s="17"/>
      <x:c r="S457" s="17"/>
      <x:c r="T457" s="17"/>
      <x:c r="U457" s="17"/>
      <x:c r="V457" s="17"/>
      <x:c r="W457" s="17"/>
      <x:c r="X457" s="17"/>
      <x:c r="Y457" s="17"/>
      <x:c r="Z457" s="17"/>
    </x:row>
    <x:row r="458">
      <x:c r="A458" s="17"/>
      <x:c r="B458" s="17" t="str">
        <x:v>PaLM 2-L</x:v>
      </x:c>
      <x:c r="C458" s="17"/>
      <x:c r="D458" s="17"/>
      <x:c r="E458" s="17"/>
      <x:c r="F458" s="17" t="n">
        <x:v>45063</x:v>
      </x:c>
      <x:c r="G458" s="17"/>
      <x:c r="H458" s="17"/>
      <x:c r="I458" s="17"/>
      <x:c r="J458" s="17" t="str">
        <x:v>Unverified</x:v>
      </x:c>
      <x:c r="K458" s="17" t="str">
        <x:v>DeepMind's largest model in the PaLM 2 series.</x:v>
      </x:c>
      <x:c r="L458" s="17"/>
      <x:c r="M458" s="17"/>
      <x:c r="N458" s="17"/>
      <x:c r="O458" s="17" t="str">
        <x:v>palm-2-l</x:v>
      </x:c>
      <x:c r="P458" s="17"/>
      <x:c r="Q458" s="17"/>
      <x:c r="R458" s="17"/>
      <x:c r="S458" s="17"/>
      <x:c r="T458" s="17"/>
      <x:c r="U458" s="17"/>
      <x:c r="V458" s="17"/>
      <x:c r="W458" s="17"/>
      <x:c r="X458" s="17"/>
      <x:c r="Y458" s="17"/>
      <x:c r="Z458" s="17"/>
    </x:row>
    <x:row r="459">
      <x:c r="A459" s="17" t="str">
        <x:v>Baichuan 2-7B</x:v>
      </x:c>
      <x:c r="B459" s="17" t="str">
        <x:v>Baichuan-2-7B-Base</x:v>
      </x:c>
      <x:c r="C459" s="17"/>
      <x:c r="D459" s="17" t="str">
        <x:v>Baichuan</x:v>
      </x:c>
      <x:c r="E459" s="17" t="str">
        <x:v>China</x:v>
      </x:c>
      <x:c r="F459" s="17" t="n">
        <x:v>45189</x:v>
      </x:c>
      <x:c r="G459" s="17" t="str">
        <x:v>Open weights (restricted use)</x:v>
      </x:c>
      <x:c r="H459" s="17" t="n">
        <x:v>45189</x:v>
      </x:c>
      <x:c r="I459" s="17" t="n">
        <x:v>1.092e+23</x:v>
      </x:c>
      <x:c r="J459" s="17" t="str">
        <x:v>Confident</x:v>
      </x:c>
      <x:c r="K459" s="17"/>
      <x:c r="L459" s="17"/>
      <x:c r="M459" s="17"/>
      <x:c r="N459" s="17" t="str">
        <x:v>Baichuan 2-7B</x:v>
      </x:c>
      <x:c r="O459" s="17" t="str">
        <x:v>baichuan-2-7b</x:v>
      </x:c>
      <x:c r="P459" s="17" t="n">
        <x:v>96.04</x:v>
      </x:c>
      <x:c r="Q459" s="17" t="n">
        <x:v>84.33</x:v>
      </x:c>
      <x:c r="R459" s="17" t="n">
        <x:v>104.53</x:v>
      </x:c>
      <x:c r="S459" s="17"/>
      <x:c r="T459" s="17"/>
      <x:c r="U459" s="17"/>
      <x:c r="V459" s="17"/>
      <x:c r="W459" s="17"/>
      <x:c r="X459" s="17"/>
      <x:c r="Y459" s="17"/>
      <x:c r="Z459" s="17"/>
    </x:row>
    <x:row r="460">
      <x:c r="A460" s="17" t="str">
        <x:v>phi-3-mini 3.8B</x:v>
      </x:c>
      <x:c r="B460" s="17" t="str">
        <x:v>Phi-3-mini-4k-instruct</x:v>
      </x:c>
      <x:c r="C460" s="17"/>
      <x:c r="D460" s="17" t="str">
        <x:v>Microsoft</x:v>
      </x:c>
      <x:c r="E460" s="17" t="str">
        <x:v>United States of America</x:v>
      </x:c>
      <x:c r="F460" s="17" t="n">
        <x:v>45405</x:v>
      </x:c>
      <x:c r="G460" s="17" t="str">
        <x:v>Open weights (unrestricted)</x:v>
      </x:c>
      <x:c r="H460" s="17" t="n">
        <x:v>45405</x:v>
      </x:c>
      <x:c r="I460" s="17" t="n">
        <x:v>7.524e+22</x:v>
      </x:c>
      <x:c r="J460" s="17" t="str">
        <x:v>Confident</x:v>
      </x:c>
      <x:c r="K460" s="17" t="str">
        <x:v>A 4 billion-parameter model in Microsoft's Phi-3 open source model series with a 4000-token context length.</x:v>
      </x:c>
      <x:c r="L460" s="17"/>
      <x:c r="M460" s="17"/>
      <x:c r="N460" s="17" t="str">
        <x:v>phi-3-mini 3.8B</x:v>
      </x:c>
      <x:c r="O460" s="17" t="str">
        <x:v>phi-3-mini-3-8b</x:v>
      </x:c>
      <x:c r="P460" s="17" t="n">
        <x:v>117.14</x:v>
      </x:c>
      <x:c r="Q460" s="17" t="n">
        <x:v>107.43</x:v>
      </x:c>
      <x:c r="R460" s="17" t="n">
        <x:v>120.17</x:v>
      </x:c>
      <x:c r="S460" s="17"/>
      <x:c r="T460" s="17"/>
      <x:c r="U460" s="17"/>
      <x:c r="V460" s="17"/>
      <x:c r="W460" s="17"/>
      <x:c r="X460" s="17"/>
      <x:c r="Y460" s="17"/>
      <x:c r="Z460" s="17"/>
    </x:row>
    <x:row r="461">
      <x:c r="A461" s="17" t="str">
        <x:v>phi-3-small 7.4B</x:v>
      </x:c>
      <x:c r="B461" s="17" t="str">
        <x:v>Phi-3-small-8k-instruct</x:v>
      </x:c>
      <x:c r="C461" s="17"/>
      <x:c r="D461" s="17" t="str">
        <x:v>Microsoft</x:v>
      </x:c>
      <x:c r="E461" s="17" t="str">
        <x:v>United States of America</x:v>
      </x:c>
      <x:c r="F461" s="17" t="n">
        <x:v>45405</x:v>
      </x:c>
      <x:c r="G461" s="17" t="str">
        <x:v>Open weights (unrestricted)</x:v>
      </x:c>
      <x:c r="H461" s="17" t="n">
        <x:v>45405</x:v>
      </x:c>
      <x:c r="I461" s="17" t="n">
        <x:v>2.1312e+23</x:v>
      </x:c>
      <x:c r="J461" s="17" t="str">
        <x:v>Confident</x:v>
      </x:c>
      <x:c r="K461" s="17" t="str">
        <x:v>A 7 billion-parameter model in Microsoft's Phi-3 open source model series with a 8000-token context length.</x:v>
      </x:c>
      <x:c r="L461" s="17"/>
      <x:c r="M461" s="17"/>
      <x:c r="N461" s="17" t="str">
        <x:v>phi-3-small 7.4B</x:v>
      </x:c>
      <x:c r="O461" s="17" t="str">
        <x:v>phi-3-small-7-4b</x:v>
      </x:c>
      <x:c r="P461" s="17" t="n">
        <x:v>121.64</x:v>
      </x:c>
      <x:c r="Q461" s="17" t="n">
        <x:v>113.57</x:v>
      </x:c>
      <x:c r="R461" s="17" t="n">
        <x:v>124.38</x:v>
      </x:c>
      <x:c r="S461" s="17"/>
      <x:c r="T461" s="17"/>
      <x:c r="U461" s="17"/>
      <x:c r="V461" s="17"/>
      <x:c r="W461" s="17"/>
      <x:c r="X461" s="17"/>
      <x:c r="Y461" s="17"/>
      <x:c r="Z461" s="17"/>
    </x:row>
    <x:row r="462">
      <x:c r="A462" s="17" t="str">
        <x:v>Phi-2</x:v>
      </x:c>
      <x:c r="B462" s="17" t="str">
        <x:v>phi-2</x:v>
      </x:c>
      <x:c r="C462" s="17"/>
      <x:c r="D462" s="17" t="str">
        <x:v>Microsoft</x:v>
      </x:c>
      <x:c r="E462" s="17" t="str">
        <x:v>United States of America</x:v>
      </x:c>
      <x:c r="F462" s="17" t="n">
        <x:v>45272</x:v>
      </x:c>
      <x:c r="G462" s="17" t="str">
        <x:v>Open weights (unrestricted)</x:v>
      </x:c>
      <x:c r="H462" s="17" t="n">
        <x:v>45272</x:v>
      </x:c>
      <x:c r="I462" s="17" t="n">
        <x:v>2.27e+22</x:v>
      </x:c>
      <x:c r="J462" s="17" t="str">
        <x:v>Confident</x:v>
      </x:c>
      <x:c r="K462" s="17"/>
      <x:c r="L462" s="17"/>
      <x:c r="M462" s="17"/>
      <x:c r="N462" s="17" t="str">
        <x:v>Phi-2</x:v>
      </x:c>
      <x:c r="O462" s="17" t="str">
        <x:v>phi-2</x:v>
      </x:c>
      <x:c r="P462" s="17" t="n">
        <x:v>107.66</x:v>
      </x:c>
      <x:c r="Q462" s="17" t="n">
        <x:v>85.19</x:v>
      </x:c>
      <x:c r="R462" s="17" t="n">
        <x:v>113.86</x:v>
      </x:c>
      <x:c r="S462" s="17"/>
      <x:c r="T462" s="17"/>
      <x:c r="U462" s="17"/>
      <x:c r="V462" s="17"/>
      <x:c r="W462" s="17"/>
      <x:c r="X462" s="17"/>
      <x:c r="Y462" s="17"/>
      <x:c r="Z462" s="17"/>
    </x:row>
    <x:row r="463">
      <x:c r="A463" s="17"/>
      <x:c r="B463" s="17" t="str">
        <x:v>Qwen2.5-Coder-0.5B</x:v>
      </x:c>
      <x:c r="C463" s="17"/>
      <x:c r="D463" s="17"/>
      <x:c r="E463" s="17"/>
      <x:c r="F463" s="17" t="n">
        <x:v>45553</x:v>
      </x:c>
      <x:c r="G463" s="17"/>
      <x:c r="H463" s="17"/>
      <x:c r="I463" s="17"/>
      <x:c r="J463" s="17" t="str">
        <x:v>Unverified</x:v>
      </x:c>
      <x:c r="K463" s="17" t="str">
        <x:v>Qwen's 500 million-parameter model in the Qwen 2.5 Coder series of open source models.</x:v>
      </x:c>
      <x:c r="L463" s="17"/>
      <x:c r="M463" s="17"/>
      <x:c r="N463" s="17"/>
      <x:c r="O463" s="17" t="str">
        <x:v>qwen2-5-coder-0-5b</x:v>
      </x:c>
      <x:c r="P463" s="17"/>
      <x:c r="Q463" s="17"/>
      <x:c r="R463" s="17"/>
      <x:c r="S463" s="17"/>
      <x:c r="T463" s="17"/>
      <x:c r="U463" s="17"/>
      <x:c r="V463" s="17"/>
      <x:c r="W463" s="17"/>
      <x:c r="X463" s="17"/>
      <x:c r="Y463" s="17"/>
      <x:c r="Z463" s="17"/>
    </x:row>
    <x:row r="464">
      <x:c r="A464" s="17" t="str">
        <x:v>DeepSeek Coder 1.3B</x:v>
      </x:c>
      <x:c r="B464" s="17" t="str">
        <x:v>deepseek-coder-1.3b-base</x:v>
      </x:c>
      <x:c r="C464" s="17"/>
      <x:c r="D464" s="17" t="str">
        <x:v>DeepSeek,Peking University</x:v>
      </x:c>
      <x:c r="E464" s="17" t="str">
        <x:v>China</x:v>
      </x:c>
      <x:c r="F464" s="17" t="n">
        <x:v>45232</x:v>
      </x:c>
      <x:c r="G464" s="17" t="str">
        <x:v>Open weights (restricted use)</x:v>
      </x:c>
      <x:c r="H464" s="17" t="n">
        <x:v>45316</x:v>
      </x:c>
      <x:c r="I464" s="17" t="n">
        <x:v>1.56e+22</x:v>
      </x:c>
      <x:c r="J464" s="17" t="str">
        <x:v>Likely</x:v>
      </x:c>
      <x:c r="K464" s="17"/>
      <x:c r="L464" s="17" t="str">
        <x:v>DeepSeek Coder 1.3B (base)</x:v>
      </x:c>
      <x:c r="M464" s="17"/>
      <x:c r="N464" s="17" t="str">
        <x:v>DeepSeek Coder 1.3B</x:v>
      </x:c>
      <x:c r="O464" s="17" t="str">
        <x:v>deepseek-coder-1-3b</x:v>
      </x:c>
      <x:c r="P464" s="17" t="n">
        <x:v>64.01</x:v>
      </x:c>
      <x:c r="Q464" s="17" t="n">
        <x:v>44.11</x:v>
      </x:c>
      <x:c r="R464" s="17" t="n">
        <x:v>79.87</x:v>
      </x:c>
      <x:c r="S464" s="17"/>
      <x:c r="T464" s="17"/>
      <x:c r="U464" s="17"/>
      <x:c r="V464" s="17"/>
      <x:c r="W464" s="17"/>
      <x:c r="X464" s="17"/>
      <x:c r="Y464" s="17"/>
      <x:c r="Z464" s="17"/>
    </x:row>
    <x:row r="465">
      <x:c r="A465" s="17" t="str">
        <x:v>Qwen2.5-Coder (1.5B)</x:v>
      </x:c>
      <x:c r="B465" s="17" t="str">
        <x:v>Qwen2.5-Coder-1.5B</x:v>
      </x:c>
      <x:c r="C465" s="17"/>
      <x:c r="D465" s="17" t="str">
        <x:v>Alibaba</x:v>
      </x:c>
      <x:c r="E465" s="17" t="str">
        <x:v>China</x:v>
      </x:c>
      <x:c r="F465" s="17" t="n">
        <x:v>45553</x:v>
      </x:c>
      <x:c r="G465" s="17" t="str">
        <x:v>Open weights (unrestricted)</x:v>
      </x:c>
      <x:c r="H465" s="17" t="n">
        <x:v>45553</x:v>
      </x:c>
      <x:c r="I465" s="17" t="n">
        <x:v>5.082e+22</x:v>
      </x:c>
      <x:c r="J465" s="17" t="str">
        <x:v>Confident</x:v>
      </x:c>
      <x:c r="K465" s="17" t="str">
        <x:v>Qwen's 1.5 billion-parameter model in the Qwen 2.5 Coder series of open source models.</x:v>
      </x:c>
      <x:c r="L465" s="17" t="str">
        <x:v>Qwen2.5-Coder-1.5B</x:v>
      </x:c>
      <x:c r="M465" s="17"/>
      <x:c r="N465" s="17" t="str">
        <x:v>Qwen2.5-Coder (1.5B)</x:v>
      </x:c>
      <x:c r="O465" s="17" t="str">
        <x:v>qwen2-5-coder-1-5b</x:v>
      </x:c>
      <x:c r="P465" s="17" t="n">
        <x:v>102.72</x:v>
      </x:c>
      <x:c r="Q465" s="17" t="n">
        <x:v>86.18</x:v>
      </x:c>
      <x:c r="R465" s="17" t="n">
        <x:v>110.55</x:v>
      </x:c>
      <x:c r="S465" s="17"/>
      <x:c r="T465" s="17"/>
      <x:c r="U465" s="17"/>
      <x:c r="V465" s="17"/>
      <x:c r="W465" s="17"/>
      <x:c r="X465" s="17"/>
      <x:c r="Y465" s="17"/>
      <x:c r="Z465" s="17"/>
    </x:row>
    <x:row r="466">
      <x:c r="A466" s="17" t="str">
        <x:v>StarCoder 2 3B</x:v>
      </x:c>
      <x:c r="B466" s="17" t="str">
        <x:v>starcoder2-3b</x:v>
      </x:c>
      <x:c r="C466" s="17"/>
      <x:c r="D466" s="17" t="str">
        <x:v>Hugging Face,ServiceNow,NVIDIA,BigCode</x:v>
      </x:c>
      <x:c r="E466" s="17" t="str">
        <x:v>United States of America</x:v>
      </x:c>
      <x:c r="F466" s="17" t="n">
        <x:v>45344</x:v>
      </x:c>
      <x:c r="G466" s="17" t="str">
        <x:v>Open weights (restricted use)</x:v>
      </x:c>
      <x:c r="H466" s="17" t="n">
        <x:v>45351</x:v>
      </x:c>
      <x:c r="I466" s="17" t="n">
        <x:v>5.94e+22</x:v>
      </x:c>
      <x:c r="J466" s="17" t="str">
        <x:v>Confident</x:v>
      </x:c>
      <x:c r="K466" s="17"/>
      <x:c r="L466" s="17" t="str">
        <x:v>StarCoder 2 3B</x:v>
      </x:c>
      <x:c r="M466" s="17"/>
      <x:c r="N466" s="17" t="str">
        <x:v>StarCoder 2 3B</x:v>
      </x:c>
      <x:c r="O466" s="17" t="str">
        <x:v>starcoder-2-3b</x:v>
      </x:c>
      <x:c r="P466" s="17" t="n">
        <x:v>88.47</x:v>
      </x:c>
      <x:c r="Q466" s="17" t="n">
        <x:v>73.81</x:v>
      </x:c>
      <x:c r="R466" s="17" t="n">
        <x:v>98.03</x:v>
      </x:c>
      <x:c r="S466" s="17"/>
      <x:c r="T466" s="17"/>
      <x:c r="U466" s="17"/>
      <x:c r="V466" s="17"/>
      <x:c r="W466" s="17"/>
      <x:c r="X466" s="17"/>
      <x:c r="Y466" s="17"/>
      <x:c r="Z466" s="17"/>
    </x:row>
    <x:row r="467">
      <x:c r="A467" s="17"/>
      <x:c r="B467" s="17" t="str">
        <x:v>Qwen2.5-Coder-3B</x:v>
      </x:c>
      <x:c r="C467" s="17"/>
      <x:c r="D467" s="17"/>
      <x:c r="E467" s="17"/>
      <x:c r="F467" s="17" t="n">
        <x:v>45553</x:v>
      </x:c>
      <x:c r="G467" s="17"/>
      <x:c r="H467" s="17"/>
      <x:c r="I467" s="17"/>
      <x:c r="J467" s="17" t="str">
        <x:v>Unverified</x:v>
      </x:c>
      <x:c r="K467" s="17" t="str">
        <x:v>Qwen's 3 billion-parameter model in the Qwen 2.5 Coder series of open source models.</x:v>
      </x:c>
      <x:c r="L467" s="17"/>
      <x:c r="M467" s="17"/>
      <x:c r="N467" s="17"/>
      <x:c r="O467" s="17" t="str">
        <x:v>qwen2-5-coder-3b</x:v>
      </x:c>
      <x:c r="P467" s="17"/>
      <x:c r="Q467" s="17"/>
      <x:c r="R467" s="17"/>
      <x:c r="S467" s="17"/>
      <x:c r="T467" s="17"/>
      <x:c r="U467" s="17"/>
      <x:c r="V467" s="17"/>
      <x:c r="W467" s="17"/>
      <x:c r="X467" s="17"/>
      <x:c r="Y467" s="17"/>
      <x:c r="Z467" s="17"/>
    </x:row>
    <x:row r="468">
      <x:c r="A468" s="17" t="str">
        <x:v>StarCoder 2 7B</x:v>
      </x:c>
      <x:c r="B468" s="17" t="str">
        <x:v>starcoder2-7b</x:v>
      </x:c>
      <x:c r="C468" s="17"/>
      <x:c r="D468" s="17" t="str">
        <x:v>Hugging Face,ServiceNow,NVIDIA,BigCode</x:v>
      </x:c>
      <x:c r="E468" s="17" t="str">
        <x:v>United States of America</x:v>
      </x:c>
      <x:c r="F468" s="17" t="n">
        <x:v>45342</x:v>
      </x:c>
      <x:c r="G468" s="17" t="str">
        <x:v>Open weights (restricted use)</x:v>
      </x:c>
      <x:c r="H468" s="17" t="n">
        <x:v>45351</x:v>
      </x:c>
      <x:c r="I468" s="17" t="n">
        <x:v>1.55e+23</x:v>
      </x:c>
      <x:c r="J468" s="17" t="str">
        <x:v>Confident</x:v>
      </x:c>
      <x:c r="K468" s="17"/>
      <x:c r="L468" s="17" t="str">
        <x:v>StarCoder 2 7B</x:v>
      </x:c>
      <x:c r="M468" s="17"/>
      <x:c r="N468" s="17" t="str">
        <x:v>StarCoder 2 7B</x:v>
      </x:c>
      <x:c r="O468" s="17" t="str">
        <x:v>starcoder-2-7b</x:v>
      </x:c>
      <x:c r="P468" s="17" t="n">
        <x:v>93.25</x:v>
      </x:c>
      <x:c r="Q468" s="17" t="n">
        <x:v>76.05</x:v>
      </x:c>
      <x:c r="R468" s="17" t="n">
        <x:v>102.02</x:v>
      </x:c>
      <x:c r="S468" s="17"/>
      <x:c r="T468" s="17"/>
      <x:c r="U468" s="17"/>
      <x:c r="V468" s="17"/>
      <x:c r="W468" s="17"/>
      <x:c r="X468" s="17"/>
      <x:c r="Y468" s="17"/>
      <x:c r="Z468" s="17"/>
    </x:row>
    <x:row r="469">
      <x:c r="A469" s="17" t="str">
        <x:v>DeepSeek Coder 6.7B</x:v>
      </x:c>
      <x:c r="B469" s="17" t="str">
        <x:v>deepseek-coder-6.7b-base</x:v>
      </x:c>
      <x:c r="C469" s="17"/>
      <x:c r="D469" s="17" t="str">
        <x:v>DeepSeek,Peking University</x:v>
      </x:c>
      <x:c r="E469" s="17" t="str">
        <x:v>China</x:v>
      </x:c>
      <x:c r="F469" s="17" t="n">
        <x:v>45232</x:v>
      </x:c>
      <x:c r="G469" s="17" t="str">
        <x:v>Open weights (restricted use)</x:v>
      </x:c>
      <x:c r="H469" s="17" t="n">
        <x:v>45316</x:v>
      </x:c>
      <x:c r="I469" s="17" t="n">
        <x:v>8.04e+22</x:v>
      </x:c>
      <x:c r="J469" s="17" t="str">
        <x:v>Likely</x:v>
      </x:c>
      <x:c r="K469" s="17"/>
      <x:c r="L469" s="17" t="str">
        <x:v>DeepSeek Coder 6.7B (base)</x:v>
      </x:c>
      <x:c r="M469" s="17"/>
      <x:c r="N469" s="17" t="str">
        <x:v>DeepSeek Coder 6.7B</x:v>
      </x:c>
      <x:c r="O469" s="17" t="str">
        <x:v>deepseek-coder-6-7b</x:v>
      </x:c>
      <x:c r="P469" s="17" t="n">
        <x:v>89.32</x:v>
      </x:c>
      <x:c r="Q469" s="17" t="n">
        <x:v>72.08</x:v>
      </x:c>
      <x:c r="R469" s="17" t="n">
        <x:v>98.6</x:v>
      </x:c>
      <x:c r="S469" s="17"/>
      <x:c r="T469" s="17"/>
      <x:c r="U469" s="17"/>
      <x:c r="V469" s="17"/>
      <x:c r="W469" s="17"/>
      <x:c r="X469" s="17"/>
      <x:c r="Y469" s="17"/>
      <x:c r="Z469" s="17"/>
    </x:row>
    <x:row r="470">
      <x:c r="A470" s="17"/>
      <x:c r="B470" s="17" t="str">
        <x:v>DeepSeek-Coder-V2-Lite-Base</x:v>
      </x:c>
      <x:c r="C470" s="17"/>
      <x:c r="D470" s="17"/>
      <x:c r="E470" s="17"/>
      <x:c r="F470" s="17" t="n">
        <x:v>45456</x:v>
      </x:c>
      <x:c r="G470" s="17"/>
      <x:c r="H470" s="17"/>
      <x:c r="I470" s="17"/>
      <x:c r="J470" s="17" t="str">
        <x:v>Unverified</x:v>
      </x:c>
      <x:c r="K470" s="17"/>
      <x:c r="L470" s="17"/>
      <x:c r="M470" s="17"/>
      <x:c r="N470" s="17"/>
      <x:c r="O470" s="17" t="str">
        <x:v>deepseek-coder-v2-lite-base</x:v>
      </x:c>
      <x:c r="P470" s="17"/>
      <x:c r="Q470" s="17"/>
      <x:c r="R470" s="17"/>
      <x:c r="S470" s="17"/>
      <x:c r="T470" s="17"/>
      <x:c r="U470" s="17"/>
      <x:c r="V470" s="17"/>
      <x:c r="W470" s="17"/>
      <x:c r="X470" s="17"/>
      <x:c r="Y470" s="17"/>
      <x:c r="Z470" s="17"/>
    </x:row>
    <x:row r="471">
      <x:c r="A471" s="17"/>
      <x:c r="B471" s="17" t="str">
        <x:v>CodeQwen1.5-7B</x:v>
      </x:c>
      <x:c r="C471" s="17"/>
      <x:c r="D471" s="17"/>
      <x:c r="E471" s="17"/>
      <x:c r="F471" s="17" t="n">
        <x:v>45397</x:v>
      </x:c>
      <x:c r="G471" s="17"/>
      <x:c r="H471" s="17"/>
      <x:c r="I471" s="17"/>
      <x:c r="J471" s="17" t="str">
        <x:v>Unverified</x:v>
      </x:c>
      <x:c r="K471" s="17"/>
      <x:c r="L471" s="17"/>
      <x:c r="M471" s="17"/>
      <x:c r="N471" s="17"/>
      <x:c r="O471" s="17" t="str">
        <x:v>codeqwen1-5-7b</x:v>
      </x:c>
      <x:c r="P471" s="17"/>
      <x:c r="Q471" s="17"/>
      <x:c r="R471" s="17"/>
      <x:c r="S471" s="17"/>
      <x:c r="T471" s="17"/>
      <x:c r="U471" s="17"/>
      <x:c r="V471" s="17"/>
      <x:c r="W471" s="17"/>
      <x:c r="X471" s="17"/>
      <x:c r="Y471" s="17"/>
      <x:c r="Z471" s="17"/>
    </x:row>
    <x:row r="472">
      <x:c r="A472" s="17" t="str">
        <x:v>Qwen2.5-Coder (7B)</x:v>
      </x:c>
      <x:c r="B472" s="17" t="str">
        <x:v>Qwen2.5-Coder-7B</x:v>
      </x:c>
      <x:c r="C472" s="17"/>
      <x:c r="D472" s="17" t="str">
        <x:v>Alibaba</x:v>
      </x:c>
      <x:c r="E472" s="17" t="str">
        <x:v>China</x:v>
      </x:c>
      <x:c r="F472" s="17" t="n">
        <x:v>45553</x:v>
      </x:c>
      <x:c r="G472" s="17" t="str">
        <x:v>Open weights (unrestricted)</x:v>
      </x:c>
      <x:c r="H472" s="17" t="n">
        <x:v>45553</x:v>
      </x:c>
      <x:c r="I472" s="17" t="n">
        <x:v>2.5113e+23</x:v>
      </x:c>
      <x:c r="J472" s="17" t="str">
        <x:v>Confident</x:v>
      </x:c>
      <x:c r="K472" s="17" t="str">
        <x:v>Qwen's 7 billion-parameter model in the Qwen 2.5 Coder series of open source models.</x:v>
      </x:c>
      <x:c r="L472" s="17" t="str">
        <x:v>Qwen2.5-Coder-7B</x:v>
      </x:c>
      <x:c r="M472" s="17"/>
      <x:c r="N472" s="17" t="str">
        <x:v>Qwen2.5-Coder (7B)</x:v>
      </x:c>
      <x:c r="O472" s="17" t="str">
        <x:v>qwen2-5-coder-7b</x:v>
      </x:c>
      <x:c r="P472" s="17" t="n">
        <x:v>112.91</x:v>
      </x:c>
      <x:c r="Q472" s="17" t="n">
        <x:v>102.1</x:v>
      </x:c>
      <x:c r="R472" s="17" t="n">
        <x:v>118.64</x:v>
      </x:c>
      <x:c r="S472" s="17"/>
      <x:c r="T472" s="17"/>
      <x:c r="U472" s="17"/>
      <x:c r="V472" s="17"/>
      <x:c r="W472" s="17"/>
      <x:c r="X472" s="17"/>
      <x:c r="Y472" s="17"/>
      <x:c r="Z472" s="17"/>
    </x:row>
    <x:row r="473">
      <x:c r="A473" s="17" t="str">
        <x:v>StarCoder 2 15B</x:v>
      </x:c>
      <x:c r="B473" s="17" t="str">
        <x:v>starcoder2-15b</x:v>
      </x:c>
      <x:c r="C473" s="17"/>
      <x:c r="D473" s="17" t="str">
        <x:v>Hugging Face,ServiceNow,NVIDIA,BigCode</x:v>
      </x:c>
      <x:c r="E473" s="17" t="str">
        <x:v>United States of America</x:v>
      </x:c>
      <x:c r="F473" s="17" t="n">
        <x:v>45342</x:v>
      </x:c>
      <x:c r="G473" s="17" t="str">
        <x:v>Open weights (restricted use)</x:v>
      </x:c>
      <x:c r="H473" s="17" t="n">
        <x:v>45351</x:v>
      </x:c>
      <x:c r="I473" s="17" t="n">
        <x:v>3.87e+23</x:v>
      </x:c>
      <x:c r="J473" s="17" t="str">
        <x:v>Confident</x:v>
      </x:c>
      <x:c r="K473" s="17"/>
      <x:c r="L473" s="17" t="str">
        <x:v>StarCoder 2 15B</x:v>
      </x:c>
      <x:c r="M473" s="17"/>
      <x:c r="N473" s="17" t="str">
        <x:v>StarCoder 2 15B</x:v>
      </x:c>
      <x:c r="O473" s="17" t="str">
        <x:v>starcoder-2-15b</x:v>
      </x:c>
      <x:c r="P473" s="17" t="n">
        <x:v>104.74</x:v>
      </x:c>
      <x:c r="Q473" s="17" t="n">
        <x:v>92.4</x:v>
      </x:c>
      <x:c r="R473" s="17" t="n">
        <x:v>112.13</x:v>
      </x:c>
      <x:c r="S473" s="17"/>
      <x:c r="T473" s="17"/>
      <x:c r="U473" s="17"/>
      <x:c r="V473" s="17"/>
      <x:c r="W473" s="17"/>
      <x:c r="X473" s="17"/>
      <x:c r="Y473" s="17"/>
      <x:c r="Z473" s="17"/>
    </x:row>
    <x:row r="474">
      <x:c r="A474" s="17"/>
      <x:c r="B474" s="17" t="str">
        <x:v>Qwen2.5-Coder-14B</x:v>
      </x:c>
      <x:c r="C474" s="17"/>
      <x:c r="D474" s="17"/>
      <x:c r="E474" s="17"/>
      <x:c r="F474" s="17" t="n">
        <x:v>45553</x:v>
      </x:c>
      <x:c r="G474" s="17"/>
      <x:c r="H474" s="17"/>
      <x:c r="I474" s="17"/>
      <x:c r="J474" s="17" t="str">
        <x:v>Unverified</x:v>
      </x:c>
      <x:c r="K474" s="17" t="str">
        <x:v>Qwen's 14 billion-parameter model in the Qwen 2.5 Coder series of open source models.</x:v>
      </x:c>
      <x:c r="L474" s="17"/>
      <x:c r="M474" s="17"/>
      <x:c r="N474" s="17"/>
      <x:c r="O474" s="17" t="str">
        <x:v>qwen2-5-coder-14b</x:v>
      </x:c>
      <x:c r="P474" s="17"/>
      <x:c r="Q474" s="17"/>
      <x:c r="R474" s="17"/>
      <x:c r="S474" s="17"/>
      <x:c r="T474" s="17"/>
      <x:c r="U474" s="17"/>
      <x:c r="V474" s="17"/>
      <x:c r="W474" s="17"/>
      <x:c r="X474" s="17"/>
      <x:c r="Y474" s="17"/>
      <x:c r="Z474" s="17"/>
    </x:row>
    <x:row r="475">
      <x:c r="A475" s="17" t="str">
        <x:v>DeepSeek Coder 33B</x:v>
      </x:c>
      <x:c r="B475" s="17" t="str">
        <x:v>deepseek-coder-33b-base</x:v>
      </x:c>
      <x:c r="C475" s="17"/>
      <x:c r="D475" s="17" t="str">
        <x:v>DeepSeek,Peking University</x:v>
      </x:c>
      <x:c r="E475" s="17" t="str">
        <x:v>China</x:v>
      </x:c>
      <x:c r="F475" s="17" t="n">
        <x:v>45232</x:v>
      </x:c>
      <x:c r="G475" s="17" t="str">
        <x:v>Open weights (restricted use)</x:v>
      </x:c>
      <x:c r="H475" s="17" t="n">
        <x:v>45316</x:v>
      </x:c>
      <x:c r="I475" s="17" t="n">
        <x:v>3.96e+23</x:v>
      </x:c>
      <x:c r="J475" s="17" t="str">
        <x:v>Likely</x:v>
      </x:c>
      <x:c r="K475" s="17"/>
      <x:c r="L475" s="17" t="str">
        <x:v>DeepSeek Coder 33B (base)</x:v>
      </x:c>
      <x:c r="M475" s="17"/>
      <x:c r="N475" s="17" t="str">
        <x:v>DeepSeek Coder 33B</x:v>
      </x:c>
      <x:c r="O475" s="17" t="str">
        <x:v>deepseek-coder-33b</x:v>
      </x:c>
      <x:c r="P475" s="17" t="n">
        <x:v>96.02</x:v>
      </x:c>
      <x:c r="Q475" s="17" t="n">
        <x:v>82.39</x:v>
      </x:c>
      <x:c r="R475" s="17" t="n">
        <x:v>103.58</x:v>
      </x:c>
      <x:c r="S475" s="17"/>
      <x:c r="T475" s="17"/>
      <x:c r="U475" s="17"/>
      <x:c r="V475" s="17"/>
      <x:c r="W475" s="17"/>
      <x:c r="X475" s="17"/>
      <x:c r="Y475" s="17"/>
      <x:c r="Z475" s="17"/>
    </x:row>
    <x:row r="476">
      <x:c r="A476" s="17" t="str">
        <x:v>DeepSeek-Coder-V2 236B</x:v>
      </x:c>
      <x:c r="B476" s="17" t="str">
        <x:v>DeepSeek-Coder-V2-Base</x:v>
      </x:c>
      <x:c r="C476" s="17"/>
      <x:c r="D476" s="17" t="str">
        <x:v>DeepSeek</x:v>
      </x:c>
      <x:c r="E476" s="17" t="str">
        <x:v>China</x:v>
      </x:c>
      <x:c r="F476" s="17" t="n">
        <x:v>45460</x:v>
      </x:c>
      <x:c r="G476" s="17" t="str">
        <x:v>Open weights (restricted use)</x:v>
      </x:c>
      <x:c r="H476" s="17" t="n">
        <x:v>45460</x:v>
      </x:c>
      <x:c r="I476" s="17" t="n">
        <x:v>1.2852e+24</x:v>
      </x:c>
      <x:c r="J476" s="17" t="str">
        <x:v>Confident</x:v>
      </x:c>
      <x:c r="K476" s="17"/>
      <x:c r="L476" s="17" t="str">
        <x:v>DeepSeek-Coder-V2 (base)</x:v>
      </x:c>
      <x:c r="M476" s="17"/>
      <x:c r="N476" s="17" t="str">
        <x:v>DeepSeek-Coder-V2 236B</x:v>
      </x:c>
      <x:c r="O476" s="17" t="str">
        <x:v>deepseek-coder-v2-236b</x:v>
      </x:c>
      <x:c r="P476" s="17"/>
      <x:c r="Q476" s="17"/>
      <x:c r="R476" s="17"/>
      <x:c r="S476" s="17"/>
      <x:c r="T476" s="17"/>
      <x:c r="U476" s="17"/>
      <x:c r="V476" s="17"/>
      <x:c r="W476" s="17"/>
      <x:c r="X476" s="17"/>
      <x:c r="Y476" s="17"/>
      <x:c r="Z476" s="17"/>
    </x:row>
    <x:row r="477">
      <x:c r="A477" s="17" t="str">
        <x:v>Qwen2.5-Coder (32B)</x:v>
      </x:c>
      <x:c r="B477" s="17" t="str">
        <x:v>Qwen2.5-Coder-32B</x:v>
      </x:c>
      <x:c r="C477" s="17"/>
      <x:c r="D477" s="17" t="str">
        <x:v>Alibaba</x:v>
      </x:c>
      <x:c r="E477" s="17" t="str">
        <x:v>China</x:v>
      </x:c>
      <x:c r="F477" s="17" t="n">
        <x:v>45553</x:v>
      </x:c>
      <x:c r="G477" s="17" t="str">
        <x:v>Open weights (unrestricted)</x:v>
      </x:c>
      <x:c r="H477" s="17" t="n">
        <x:v>45608</x:v>
      </x:c>
      <x:c r="I477" s="17" t="n">
        <x:v>1.0725e+24</x:v>
      </x:c>
      <x:c r="J477" s="17" t="str">
        <x:v>Confident</x:v>
      </x:c>
      <x:c r="K477" s="17" t="str">
        <x:v>Qwen's 32 billion-parameter model in the Qwen 2.5 Coder series of open source models.</x:v>
      </x:c>
      <x:c r="L477" s="17" t="str">
        <x:v>Qwen2.5-Coder-32B</x:v>
      </x:c>
      <x:c r="M477" s="17" t="str">
        <x:v>Qwen2.5-Coder-32B</x:v>
      </x:c>
      <x:c r="N477" s="17" t="str">
        <x:v>Qwen2.5-Coder-32B</x:v>
      </x:c>
      <x:c r="O477" s="17" t="str">
        <x:v>qwen2-5-coder-32b</x:v>
      </x:c>
      <x:c r="P477" s="17" t="n">
        <x:v>119.27</x:v>
      </x:c>
      <x:c r="Q477" s="17" t="n">
        <x:v>110.01</x:v>
      </x:c>
      <x:c r="R477" s="17" t="n">
        <x:v>124.64</x:v>
      </x:c>
      <x:c r="S477" s="17"/>
      <x:c r="T477" s="17"/>
      <x:c r="U477" s="17"/>
      <x:c r="V477" s="17"/>
      <x:c r="W477" s="17"/>
      <x:c r="X477" s="17"/>
      <x:c r="Y477" s="17"/>
      <x:c r="Z477" s="17"/>
    </x:row>
    <x:row r="478">
      <x:c r="A478" s="17" t="str">
        <x:v>Phi-1.5</x:v>
      </x:c>
      <x:c r="B478" s="17" t="str">
        <x:v>phi-1_5</x:v>
      </x:c>
      <x:c r="C478" s="17"/>
      <x:c r="D478" s="17" t="str">
        <x:v>Microsoft</x:v>
      </x:c>
      <x:c r="E478" s="17" t="str">
        <x:v>United States of America</x:v>
      </x:c>
      <x:c r="F478" s="17" t="n">
        <x:v>45180</x:v>
      </x:c>
      <x:c r="G478" s="17" t="str">
        <x:v>Open weights (unrestricted)</x:v>
      </x:c>
      <x:c r="H478" s="17" t="n">
        <x:v>45180</x:v>
      </x:c>
      <x:c r="I478" s="17" t="n">
        <x:v>1.17e+21</x:v>
      </x:c>
      <x:c r="J478" s="17" t="str">
        <x:v>Confident</x:v>
      </x:c>
      <x:c r="K478" s="17"/>
      <x:c r="L478" s="17"/>
      <x:c r="M478" s="17"/>
      <x:c r="N478" s="17" t="str">
        <x:v>Phi-1.5</x:v>
      </x:c>
      <x:c r="O478" s="17" t="str">
        <x:v>phi-1-5</x:v>
      </x:c>
      <x:c r="P478" s="17" t="n">
        <x:v>91.26</x:v>
      </x:c>
      <x:c r="Q478" s="17" t="n">
        <x:v>72.29</x:v>
      </x:c>
      <x:c r="R478" s="17" t="n">
        <x:v>101.39</x:v>
      </x:c>
      <x:c r="S478" s="17"/>
      <x:c r="T478" s="17"/>
      <x:c r="U478" s="17"/>
      <x:c r="V478" s="17"/>
      <x:c r="W478" s="17"/>
      <x:c r="X478" s="17"/>
      <x:c r="Y478" s="17"/>
      <x:c r="Z478" s="17"/>
    </x:row>
    <x:row r="479">
      <x:c r="A479" s="17" t="str">
        <x:v>GPT-3.5 (davinci-002)
</x:v>
      </x:c>
      <x:c r="B479" s="17" t="str">
        <x:v>text-davinci-002</x:v>
      </x:c>
      <x:c r="C479" s="17"/>
      <x:c r="D479" s="17" t="str">
        <x:v>OpenAI</x:v>
      </x:c>
      <x:c r="E479" s="17" t="str">
        <x:v>United States of America</x:v>
      </x:c>
      <x:c r="F479" s="17" t="n">
        <x:v>44635</x:v>
      </x:c>
      <x:c r="G479" s="17" t="str">
        <x:v>API access</x:v>
      </x:c>
      <x:c r="H479" s="17" t="n">
        <x:v>44635</x:v>
      </x:c>
      <x:c r="I479" s="17" t="n">
        <x:v>2.578e+24</x:v>
      </x:c>
      <x:c r="J479" s="17" t="str">
        <x:v>Speculative</x:v>
      </x:c>
      <x:c r="K479" s="17"/>
      <x:c r="L479" s="17"/>
      <x:c r="M479" s="17" t="str">
        <x:v>davinci-002</x:v>
      </x:c>
      <x:c r="N479" s="17" t="str">
        <x:v>davinci-002</x:v>
      </x:c>
      <x:c r="O479" s="17" t="str">
        <x:v>davinci-002</x:v>
      </x:c>
      <x:c r="P479" s="17"/>
      <x:c r="Q479" s="17"/>
      <x:c r="R479" s="17"/>
      <x:c r="S479" s="17"/>
      <x:c r="T479" s="17"/>
      <x:c r="U479" s="17"/>
      <x:c r="V479" s="17"/>
      <x:c r="W479" s="17"/>
      <x:c r="X479" s="17"/>
      <x:c r="Y479" s="17"/>
      <x:c r="Z479" s="17"/>
    </x:row>
    <x:row r="480">
      <x:c r="A480" s="17" t="str">
        <x:v>Claude Instant</x:v>
      </x:c>
      <x:c r="B480" s="17" t="str">
        <x:v>claude-instant-1.1</x:v>
      </x:c>
      <x:c r="C480" s="17"/>
      <x:c r="D480" s="17" t="str">
        <x:v>Anthropic</x:v>
      </x:c>
      <x:c r="E480" s="17" t="str">
        <x:v>United States of America</x:v>
      </x:c>
      <x:c r="F480" s="17"/>
      <x:c r="G480" s="17" t="str">
        <x:v>API access</x:v>
      </x:c>
      <x:c r="H480" s="17" t="n">
        <x:v>45147</x:v>
      </x:c>
      <x:c r="I480" s="17"/>
      <x:c r="J480" s="17" t="str">
        <x:v>Unknown</x:v>
      </x:c>
      <x:c r="K480" s="17"/>
      <x:c r="L480" s="17"/>
      <x:c r="M480" s="17"/>
      <x:c r="N480" s="17" t="str">
        <x:v>Claude Instant</x:v>
      </x:c>
      <x:c r="O480" s="17" t="str">
        <x:v>claude-instant</x:v>
      </x:c>
      <x:c r="P480" s="17" t="n">
        <x:v>121.11</x:v>
      </x:c>
      <x:c r="Q480" s="17" t="n">
        <x:v>113.87</x:v>
      </x:c>
      <x:c r="R480" s="17" t="n">
        <x:v>123.96</x:v>
      </x:c>
      <x:c r="S480" s="17"/>
      <x:c r="T480" s="17"/>
      <x:c r="U480" s="17"/>
      <x:c r="V480" s="17"/>
      <x:c r="W480" s="17"/>
      <x:c r="X480" s="17"/>
      <x:c r="Y480" s="17"/>
      <x:c r="Z480" s="17"/>
    </x:row>
    <x:row r="481">
      <x:c r="A481" s="17" t="str">
        <x:v>Claude Instant</x:v>
      </x:c>
      <x:c r="B481" s="17" t="str">
        <x:v>claude-instant-1.2</x:v>
      </x:c>
      <x:c r="C481" s="17"/>
      <x:c r="D481" s="17" t="str">
        <x:v>Anthropic</x:v>
      </x:c>
      <x:c r="E481" s="17" t="str">
        <x:v>United States of America</x:v>
      </x:c>
      <x:c r="F481" s="17" t="n">
        <x:v>45147</x:v>
      </x:c>
      <x:c r="G481" s="17" t="str">
        <x:v>API access</x:v>
      </x:c>
      <x:c r="H481" s="17" t="n">
        <x:v>45147</x:v>
      </x:c>
      <x:c r="I481" s="17"/>
      <x:c r="J481" s="17" t="str">
        <x:v>Unknown</x:v>
      </x:c>
      <x:c r="K481" s="17"/>
      <x:c r="L481" s="17"/>
      <x:c r="M481" s="17"/>
      <x:c r="N481" s="17" t="str">
        <x:v>Claude Instant</x:v>
      </x:c>
      <x:c r="O481" s="17" t="str">
        <x:v>claude-instant</x:v>
      </x:c>
      <x:c r="P481" s="17" t="n">
        <x:v>121.11</x:v>
      </x:c>
      <x:c r="Q481" s="17" t="n">
        <x:v>113.87</x:v>
      </x:c>
      <x:c r="R481" s="17" t="n">
        <x:v>123.96</x:v>
      </x:c>
      <x:c r="S481" s="17"/>
      <x:c r="T481" s="17"/>
      <x:c r="U481" s="17"/>
      <x:c r="V481" s="17"/>
      <x:c r="W481" s="17"/>
      <x:c r="X481" s="17"/>
      <x:c r="Y481" s="17"/>
      <x:c r="Z481" s="17"/>
    </x:row>
    <x:row r="482">
      <x:c r="A482" s="17" t="str">
        <x:v>INTELLECT-1</x:v>
      </x:c>
      <x:c r="B482" s="17" t="str">
        <x:v>INTELLECT-1-Instruct</x:v>
      </x:c>
      <x:c r="C482" s="17"/>
      <x:c r="D482" s="17" t="str">
        <x:v>Prime Intellect,Hugging Face,Arcee AI</x:v>
      </x:c>
      <x:c r="E482" s="17" t="str">
        <x:v>United States of America</x:v>
      </x:c>
      <x:c r="F482" s="17" t="n">
        <x:v>45625</x:v>
      </x:c>
      <x:c r="G482" s="17"/>
      <x:c r="H482" s="17" t="n">
        <x:v>45625</x:v>
      </x:c>
      <x:c r="I482" s="17" t="n">
        <x:v>6.000001e+22</x:v>
      </x:c>
      <x:c r="J482" s="17" t="str">
        <x:v>Confident</x:v>
      </x:c>
      <x:c r="K482" s="17"/>
      <x:c r="L482" s="17"/>
      <x:c r="M482" s="17"/>
      <x:c r="N482" s="17" t="str">
        <x:v>INTELLECT-1</x:v>
      </x:c>
      <x:c r="O482" s="17" t="str">
        <x:v>intellect-1</x:v>
      </x:c>
      <x:c r="P482" s="17" t="n">
        <x:v>100.58</x:v>
      </x:c>
      <x:c r="Q482" s="17" t="n">
        <x:v>88.56</x:v>
      </x:c>
      <x:c r="R482" s="17" t="n">
        <x:v>107.05</x:v>
      </x:c>
      <x:c r="S482" s="17"/>
      <x:c r="T482" s="17"/>
      <x:c r="U482" s="17"/>
      <x:c r="V482" s="17"/>
      <x:c r="W482" s="17"/>
      <x:c r="X482" s="17"/>
      <x:c r="Y482" s="17"/>
      <x:c r="Z482" s="17"/>
    </x:row>
    <x:row r="483">
      <x:c r="A483" s="17" t="str">
        <x:v>GPT-5.6 Sol</x:v>
      </x:c>
      <x:c r="B483" s="17" t="str">
        <x:v>gpt-5.6-sol_xhigh</x:v>
      </x:c>
      <x:c r="C483" s="17" t="str">
        <x:v>GPT-5.6 Sol (xhigh)</x:v>
      </x:c>
      <x:c r="D483" s="17" t="str">
        <x:v>OpenAI</x:v>
      </x:c>
      <x:c r="E483" s="17" t="str">
        <x:v>United States of America</x:v>
      </x:c>
      <x:c r="F483" s="17" t="n">
        <x:v>46212</x:v>
      </x:c>
      <x:c r="G483" s="17" t="str">
        <x:v>API access</x:v>
      </x:c>
      <x:c r="H483" s="17" t="n">
        <x:v>46212</x:v>
      </x:c>
      <x:c r="I483" s="17"/>
      <x:c r="J483" s="17" t="str">
        <x:v>Unverified</x:v>
      </x:c>
      <x:c r="K483" s="17"/>
      <x:c r="L483" s="17" t="str">
        <x:v>GPT-5.6 Sol (xhigh)</x:v>
      </x:c>
      <x:c r="M483" s="17"/>
      <x:c r="N483" s="17" t="str">
        <x:v>GPT-5.6 Sol</x:v>
      </x:c>
      <x:c r="O483" s="17" t="str">
        <x:v>gpt-5-6-sol</x:v>
      </x:c>
      <x:c r="P483" s="17" t="n">
        <x:v>161.77</x:v>
      </x:c>
      <x:c r="Q483" s="17" t="n">
        <x:v>159.26</x:v>
      </x:c>
      <x:c r="R483" s="17" t="n">
        <x:v>166.01</x:v>
      </x:c>
      <x:c r="S483" s="17"/>
      <x:c r="T483" s="17"/>
      <x:c r="U483" s="17"/>
      <x:c r="V483" s="17"/>
      <x:c r="W483" s="17"/>
      <x:c r="X483" s="17"/>
      <x:c r="Y483" s="17"/>
      <x:c r="Z483" s="17"/>
    </x:row>
    <x:row r="484">
      <x:c r="A484" s="17" t="str">
        <x:v>GPT-5.6 Terra</x:v>
      </x:c>
      <x:c r="B484" s="17" t="str">
        <x:v>gpt-5.6-terra_xhigh</x:v>
      </x:c>
      <x:c r="C484" s="17" t="str">
        <x:v>GPT-5.6 Terra (xhigh)</x:v>
      </x:c>
      <x:c r="D484" s="17" t="str">
        <x:v>OpenAI</x:v>
      </x:c>
      <x:c r="E484" s="17" t="str">
        <x:v>United States of America</x:v>
      </x:c>
      <x:c r="F484" s="17" t="n">
        <x:v>46212</x:v>
      </x:c>
      <x:c r="G484" s="17" t="str">
        <x:v>API access</x:v>
      </x:c>
      <x:c r="H484" s="17" t="n">
        <x:v>46212</x:v>
      </x:c>
      <x:c r="I484" s="17"/>
      <x:c r="J484" s="17" t="str">
        <x:v>Unverified</x:v>
      </x:c>
      <x:c r="K484" s="17"/>
      <x:c r="L484" s="17" t="str">
        <x:v>GPT-5.6 Terra (xhigh)</x:v>
      </x:c>
      <x:c r="M484" s="17"/>
      <x:c r="N484" s="17" t="str">
        <x:v>GPT-5.6 Terra</x:v>
      </x:c>
      <x:c r="O484" s="17" t="str">
        <x:v>gpt-5-6-terra</x:v>
      </x:c>
      <x:c r="P484" s="17" t="n">
        <x:v>158.25</x:v>
      </x:c>
      <x:c r="Q484" s="17" t="n">
        <x:v>155.39</x:v>
      </x:c>
      <x:c r="R484" s="17" t="n">
        <x:v>161.26</x:v>
      </x:c>
      <x:c r="S484" s="17"/>
      <x:c r="T484" s="17"/>
      <x:c r="U484" s="17"/>
      <x:c r="V484" s="17"/>
      <x:c r="W484" s="17"/>
      <x:c r="X484" s="17"/>
      <x:c r="Y484" s="17"/>
      <x:c r="Z484" s="17"/>
    </x:row>
    <x:row r="485">
      <x:c r="A485" s="17" t="str">
        <x:v>GPT-5.6 Luna</x:v>
      </x:c>
      <x:c r="B485" s="17" t="str">
        <x:v>gpt-5.6-luna_medium</x:v>
      </x:c>
      <x:c r="C485" s="17" t="str">
        <x:v>GPT-5.6 Luna (medium)</x:v>
      </x:c>
      <x:c r="D485" s="17" t="str">
        <x:v>OpenAI</x:v>
      </x:c>
      <x:c r="E485" s="17" t="str">
        <x:v>United States of America</x:v>
      </x:c>
      <x:c r="F485" s="17" t="n">
        <x:v>46212</x:v>
      </x:c>
      <x:c r="G485" s="17" t="str">
        <x:v>API access</x:v>
      </x:c>
      <x:c r="H485" s="17" t="n">
        <x:v>46212</x:v>
      </x:c>
      <x:c r="I485" s="17"/>
      <x:c r="J485" s="17" t="str">
        <x:v>Unverified</x:v>
      </x:c>
      <x:c r="K485" s="17"/>
      <x:c r="L485" s="17" t="str">
        <x:v>GPT-5.6 Luna (medium)</x:v>
      </x:c>
      <x:c r="M485" s="17"/>
      <x:c r="N485" s="17" t="str">
        <x:v>GPT-5.6 Luna</x:v>
      </x:c>
      <x:c r="O485" s="17" t="str">
        <x:v>gpt-5-6-luna</x:v>
      </x:c>
      <x:c r="P485" s="17" t="n">
        <x:v>155.62</x:v>
      </x:c>
      <x:c r="Q485" s="17" t="n">
        <x:v>152.89</x:v>
      </x:c>
      <x:c r="R485" s="17" t="n">
        <x:v>158.51</x:v>
      </x:c>
      <x:c r="S485" s="17"/>
      <x:c r="T485" s="17"/>
      <x:c r="U485" s="17"/>
      <x:c r="V485" s="17"/>
      <x:c r="W485" s="17"/>
      <x:c r="X485" s="17"/>
      <x:c r="Y485" s="17"/>
      <x:c r="Z485" s="17"/>
    </x:row>
    <x:row r="486">
      <x:c r="A486" s="17" t="str">
        <x:v>GLaM</x:v>
      </x:c>
      <x:c r="B486" s="17" t="str">
        <x:v>GLaM (MoE)</x:v>
      </x:c>
      <x:c r="C486" s="17"/>
      <x:c r="D486" s="17" t="str">
        <x:v>Google</x:v>
      </x:c>
      <x:c r="E486" s="17" t="str">
        <x:v>United States of America</x:v>
      </x:c>
      <x:c r="F486" s="17" t="n">
        <x:v>44543</x:v>
      </x:c>
      <x:c r="G486" s="17" t="str">
        <x:v>Unreleased</x:v>
      </x:c>
      <x:c r="H486" s="17" t="n">
        <x:v>44543</x:v>
      </x:c>
      <x:c r="I486" s="17" t="n">
        <x:v>3.6363112434e+23</x:v>
      </x:c>
      <x:c r="J486" s="17" t="str">
        <x:v>Confident</x:v>
      </x:c>
      <x:c r="K486" s="17"/>
      <x:c r="L486" s="17"/>
      <x:c r="M486" s="17"/>
      <x:c r="N486" s="17" t="str">
        <x:v>GLaM</x:v>
      </x:c>
      <x:c r="O486" s="17" t="str">
        <x:v>glam</x:v>
      </x:c>
      <x:c r="P486" s="17"/>
      <x:c r="Q486" s="17"/>
      <x:c r="R486" s="17"/>
      <x:c r="S486" s="17"/>
      <x:c r="T486" s="17"/>
      <x:c r="U486" s="17"/>
      <x:c r="V486" s="17"/>
      <x:c r="W486" s="17"/>
      <x:c r="X486" s="17"/>
      <x:c r="Y486" s="17"/>
      <x:c r="Z486" s="17"/>
    </x:row>
    <x:row r="487">
      <x:c r="A487" s="17" t="str">
        <x:v>GPT-5.6 Sol</x:v>
      </x:c>
      <x:c r="B487" s="17" t="str">
        <x:v>gpt-5.6-sol_medium</x:v>
      </x:c>
      <x:c r="C487" s="17" t="str">
        <x:v>GPT-5.6 Sol (medium)</x:v>
      </x:c>
      <x:c r="D487" s="17" t="str">
        <x:v>OpenAI</x:v>
      </x:c>
      <x:c r="E487" s="17" t="str">
        <x:v>United States of America</x:v>
      </x:c>
      <x:c r="F487" s="17" t="n">
        <x:v>46212</x:v>
      </x:c>
      <x:c r="G487" s="17" t="str">
        <x:v>API access</x:v>
      </x:c>
      <x:c r="H487" s="17" t="n">
        <x:v>46212</x:v>
      </x:c>
      <x:c r="I487" s="17"/>
      <x:c r="J487" s="17" t="str">
        <x:v>Unverified</x:v>
      </x:c>
      <x:c r="K487" s="17"/>
      <x:c r="L487" s="17" t="str">
        <x:v>GPT-5.6 Sol (medium)</x:v>
      </x:c>
      <x:c r="M487" s="17"/>
      <x:c r="N487" s="17" t="str">
        <x:v>GPT-5.6 Sol</x:v>
      </x:c>
      <x:c r="O487" s="17" t="str">
        <x:v>gpt-5-6-sol</x:v>
      </x:c>
      <x:c r="P487" s="17" t="n">
        <x:v>161.77</x:v>
      </x:c>
      <x:c r="Q487" s="17" t="n">
        <x:v>159.26</x:v>
      </x:c>
      <x:c r="R487" s="17" t="n">
        <x:v>166.01</x:v>
      </x:c>
      <x:c r="S487" s="17"/>
      <x:c r="T487" s="17"/>
      <x:c r="U487" s="17"/>
      <x:c r="V487" s="17"/>
      <x:c r="W487" s="17"/>
      <x:c r="X487" s="17"/>
      <x:c r="Y487" s="17"/>
      <x:c r="Z487" s="17"/>
    </x:row>
    <x:row r="488">
      <x:c r="A488" s="17" t="str">
        <x:v>GPT-5.6 Luna</x:v>
      </x:c>
      <x:c r="B488" s="17" t="str">
        <x:v>gpt-5.6-luna_xhigh</x:v>
      </x:c>
      <x:c r="C488" s="17" t="str">
        <x:v>GPT-5.6 Luna (xhigh)</x:v>
      </x:c>
      <x:c r="D488" s="17" t="str">
        <x:v>OpenAI</x:v>
      </x:c>
      <x:c r="E488" s="17" t="str">
        <x:v>United States of America</x:v>
      </x:c>
      <x:c r="F488" s="17" t="n">
        <x:v>46212</x:v>
      </x:c>
      <x:c r="G488" s="17" t="str">
        <x:v>API access</x:v>
      </x:c>
      <x:c r="H488" s="17" t="n">
        <x:v>46212</x:v>
      </x:c>
      <x:c r="I488" s="17"/>
      <x:c r="J488" s="17" t="str">
        <x:v>Unverified</x:v>
      </x:c>
      <x:c r="K488" s="17"/>
      <x:c r="L488" s="17" t="str">
        <x:v>GPT-5.6 Luna (xhigh)</x:v>
      </x:c>
      <x:c r="M488" s="17"/>
      <x:c r="N488" s="17" t="str">
        <x:v>GPT-5.6 Luna</x:v>
      </x:c>
      <x:c r="O488" s="17" t="str">
        <x:v>gpt-5-6-luna</x:v>
      </x:c>
      <x:c r="P488" s="17" t="n">
        <x:v>155.62</x:v>
      </x:c>
      <x:c r="Q488" s="17" t="n">
        <x:v>152.89</x:v>
      </x:c>
      <x:c r="R488" s="17" t="n">
        <x:v>158.51</x:v>
      </x:c>
      <x:c r="S488" s="17"/>
      <x:c r="T488" s="17"/>
      <x:c r="U488" s="17"/>
      <x:c r="V488" s="17"/>
      <x:c r="W488" s="17"/>
      <x:c r="X488" s="17"/>
      <x:c r="Y488" s="17"/>
      <x:c r="Z488" s="17"/>
    </x:row>
    <x:row r="489">
      <x:c r="A489" s="17" t="str">
        <x:v>GPT-5.6 Terra</x:v>
      </x:c>
      <x:c r="B489" s="17" t="str">
        <x:v>gpt-5.6-terra_high</x:v>
      </x:c>
      <x:c r="C489" s="17" t="str">
        <x:v>GPT-5.6 Terra (high)</x:v>
      </x:c>
      <x:c r="D489" s="17" t="str">
        <x:v>OpenAI</x:v>
      </x:c>
      <x:c r="E489" s="17" t="str">
        <x:v>United States of America</x:v>
      </x:c>
      <x:c r="F489" s="17" t="n">
        <x:v>46212</x:v>
      </x:c>
      <x:c r="G489" s="17" t="str">
        <x:v>API access</x:v>
      </x:c>
      <x:c r="H489" s="17" t="n">
        <x:v>46212</x:v>
      </x:c>
      <x:c r="I489" s="17"/>
      <x:c r="J489" s="17" t="str">
        <x:v>Unverified</x:v>
      </x:c>
      <x:c r="K489" s="17"/>
      <x:c r="L489" s="17" t="str">
        <x:v>GPT-5.6 Terra (high)</x:v>
      </x:c>
      <x:c r="M489" s="17"/>
      <x:c r="N489" s="17" t="str">
        <x:v>GPT-5.6 Terra</x:v>
      </x:c>
      <x:c r="O489" s="17" t="str">
        <x:v>gpt-5-6-terra</x:v>
      </x:c>
      <x:c r="P489" s="17" t="n">
        <x:v>158.25</x:v>
      </x:c>
      <x:c r="Q489" s="17" t="n">
        <x:v>155.39</x:v>
      </x:c>
      <x:c r="R489" s="17" t="n">
        <x:v>161.26</x:v>
      </x:c>
      <x:c r="S489" s="17"/>
      <x:c r="T489" s="17"/>
      <x:c r="U489" s="17"/>
      <x:c r="V489" s="17"/>
      <x:c r="W489" s="17"/>
      <x:c r="X489" s="17"/>
      <x:c r="Y489" s="17"/>
      <x:c r="Z489" s="17"/>
    </x:row>
    <x:row r="490">
      <x:c r="A490" s="17" t="str">
        <x:v>Muse Spark 1.1</x:v>
      </x:c>
      <x:c r="B490" s="17" t="str">
        <x:v>muse-spark-1.1</x:v>
      </x:c>
      <x:c r="C490" s="17" t="str">
        <x:v>Muse Spark 1.1</x:v>
      </x:c>
      <x:c r="D490" s="17" t="str">
        <x:v>Meta AI</x:v>
      </x:c>
      <x:c r="E490" s="17" t="str">
        <x:v>United States of America</x:v>
      </x:c>
      <x:c r="F490" s="17" t="n">
        <x:v>46212</x:v>
      </x:c>
      <x:c r="G490" s="17" t="str">
        <x:v>API access</x:v>
      </x:c>
      <x:c r="H490" s="17" t="n">
        <x:v>46212</x:v>
      </x:c>
      <x:c r="I490" s="17"/>
      <x:c r="J490" s="17" t="str">
        <x:v>Unverified</x:v>
      </x:c>
      <x:c r="K490" s="17"/>
      <x:c r="L490" s="17" t="str">
        <x:v>Muse Spark 1.1</x:v>
      </x:c>
      <x:c r="M490" s="17"/>
      <x:c r="N490" s="17" t="str">
        <x:v>Muse Spark 1.1</x:v>
      </x:c>
      <x:c r="O490" s="17" t="str">
        <x:v>muse-spark-1-1</x:v>
      </x:c>
      <x:c r="P490" s="17"/>
      <x:c r="Q490" s="17"/>
      <x:c r="R490" s="17"/>
      <x:c r="S490" s="17"/>
      <x:c r="T490" s="17"/>
      <x:c r="U490" s="17"/>
      <x:c r="V490" s="17"/>
      <x:c r="W490" s="17"/>
      <x:c r="X490" s="17"/>
      <x:c r="Y490" s="17"/>
      <x:c r="Z490" s="17"/>
    </x:row>
    <x:row r="491">
      <x:c r="A491" s="17" t="str">
        <x:v>GPT-5.6 Sol</x:v>
      </x:c>
      <x:c r="B491" s="17" t="str">
        <x:v>gpt-5.6-sol_low</x:v>
      </x:c>
      <x:c r="C491" s="17" t="str">
        <x:v>GPT-5.6 Sol (low)</x:v>
      </x:c>
      <x:c r="D491" s="17" t="str">
        <x:v>OpenAI</x:v>
      </x:c>
      <x:c r="E491" s="17" t="str">
        <x:v>United States of America</x:v>
      </x:c>
      <x:c r="F491" s="17" t="n">
        <x:v>46212</x:v>
      </x:c>
      <x:c r="G491" s="17" t="str">
        <x:v>API access</x:v>
      </x:c>
      <x:c r="H491" s="17" t="n">
        <x:v>46212</x:v>
      </x:c>
      <x:c r="I491" s="17"/>
      <x:c r="J491" s="17" t="str">
        <x:v>Unverified</x:v>
      </x:c>
      <x:c r="K491" s="17"/>
      <x:c r="L491" s="17" t="str">
        <x:v>GPT-5.6 Sol (low)</x:v>
      </x:c>
      <x:c r="M491" s="17"/>
      <x:c r="N491" s="17" t="str">
        <x:v>GPT-5.6 Sol</x:v>
      </x:c>
      <x:c r="O491" s="17" t="str">
        <x:v>gpt-5-6-sol</x:v>
      </x:c>
      <x:c r="P491" s="17" t="n">
        <x:v>161.77</x:v>
      </x:c>
      <x:c r="Q491" s="17" t="n">
        <x:v>159.26</x:v>
      </x:c>
      <x:c r="R491" s="17" t="n">
        <x:v>166.01</x:v>
      </x:c>
      <x:c r="S491" s="17"/>
      <x:c r="T491" s="17"/>
      <x:c r="U491" s="17"/>
      <x:c r="V491" s="17"/>
      <x:c r="W491" s="17"/>
      <x:c r="X491" s="17"/>
      <x:c r="Y491" s="17"/>
      <x:c r="Z491" s="17"/>
    </x:row>
    <x:row r="492">
      <x:c r="A492" s="17" t="str">
        <x:v>GPT-5.6 Luna</x:v>
      </x:c>
      <x:c r="B492" s="17" t="str">
        <x:v>gpt-5.6-luna_high</x:v>
      </x:c>
      <x:c r="C492" s="17" t="str">
        <x:v>GPT-5.6 Luna (high)</x:v>
      </x:c>
      <x:c r="D492" s="17" t="str">
        <x:v>OpenAI</x:v>
      </x:c>
      <x:c r="E492" s="17" t="str">
        <x:v>United States of America</x:v>
      </x:c>
      <x:c r="F492" s="17" t="n">
        <x:v>46212</x:v>
      </x:c>
      <x:c r="G492" s="17" t="str">
        <x:v>API access</x:v>
      </x:c>
      <x:c r="H492" s="17" t="n">
        <x:v>46212</x:v>
      </x:c>
      <x:c r="I492" s="17"/>
      <x:c r="J492" s="17" t="str">
        <x:v>Unverified</x:v>
      </x:c>
      <x:c r="K492" s="17"/>
      <x:c r="L492" s="17" t="str">
        <x:v>GPT-5.6 Luna (high)</x:v>
      </x:c>
      <x:c r="M492" s="17"/>
      <x:c r="N492" s="17" t="str">
        <x:v>GPT-5.6 Luna</x:v>
      </x:c>
      <x:c r="O492" s="17" t="str">
        <x:v>gpt-5-6-luna</x:v>
      </x:c>
      <x:c r="P492" s="17" t="n">
        <x:v>155.62</x:v>
      </x:c>
      <x:c r="Q492" s="17" t="n">
        <x:v>152.89</x:v>
      </x:c>
      <x:c r="R492" s="17" t="n">
        <x:v>158.51</x:v>
      </x:c>
      <x:c r="S492" s="17"/>
      <x:c r="T492" s="17"/>
      <x:c r="U492" s="17"/>
      <x:c r="V492" s="17"/>
      <x:c r="W492" s="17"/>
      <x:c r="X492" s="17"/>
      <x:c r="Y492" s="17"/>
      <x:c r="Z492" s="17"/>
    </x:row>
    <x:row r="493">
      <x:c r="A493" s="17" t="str">
        <x:v>GPT-5.6 Terra</x:v>
      </x:c>
      <x:c r="B493" s="17" t="str">
        <x:v>gpt-5.6-terra_medium</x:v>
      </x:c>
      <x:c r="C493" s="17" t="str">
        <x:v>GPT-5.6 Terra (medium)</x:v>
      </x:c>
      <x:c r="D493" s="17" t="str">
        <x:v>OpenAI</x:v>
      </x:c>
      <x:c r="E493" s="17" t="str">
        <x:v>United States of America</x:v>
      </x:c>
      <x:c r="F493" s="17" t="n">
        <x:v>46212</x:v>
      </x:c>
      <x:c r="G493" s="17" t="str">
        <x:v>API access</x:v>
      </x:c>
      <x:c r="H493" s="17" t="n">
        <x:v>46212</x:v>
      </x:c>
      <x:c r="I493" s="17"/>
      <x:c r="J493" s="17" t="str">
        <x:v>Unverified</x:v>
      </x:c>
      <x:c r="K493" s="17"/>
      <x:c r="L493" s="17" t="str">
        <x:v>GPT-5.6 Terra (medium)</x:v>
      </x:c>
      <x:c r="M493" s="17"/>
      <x:c r="N493" s="17" t="str">
        <x:v>GPT-5.6 Terra</x:v>
      </x:c>
      <x:c r="O493" s="17" t="str">
        <x:v>gpt-5-6-terra</x:v>
      </x:c>
      <x:c r="P493" s="17" t="n">
        <x:v>158.25</x:v>
      </x:c>
      <x:c r="Q493" s="17" t="n">
        <x:v>155.39</x:v>
      </x:c>
      <x:c r="R493" s="17" t="n">
        <x:v>161.26</x:v>
      </x:c>
      <x:c r="S493" s="17"/>
      <x:c r="T493" s="17"/>
      <x:c r="U493" s="17"/>
      <x:c r="V493" s="17"/>
      <x:c r="W493" s="17"/>
      <x:c r="X493" s="17"/>
      <x:c r="Y493" s="17"/>
      <x:c r="Z493" s="17"/>
    </x:row>
    <x:row r="494">
      <x:c r="A494" s="17" t="str">
        <x:v>GPT-5.6 Terra</x:v>
      </x:c>
      <x:c r="B494" s="17" t="str">
        <x:v>gpt-5.6-terra_low</x:v>
      </x:c>
      <x:c r="C494" s="17" t="str">
        <x:v>GPT-5.6 Terra (low)</x:v>
      </x:c>
      <x:c r="D494" s="17" t="str">
        <x:v>OpenAI</x:v>
      </x:c>
      <x:c r="E494" s="17" t="str">
        <x:v>United States of America</x:v>
      </x:c>
      <x:c r="F494" s="17" t="n">
        <x:v>46212</x:v>
      </x:c>
      <x:c r="G494" s="17" t="str">
        <x:v>API access</x:v>
      </x:c>
      <x:c r="H494" s="17" t="n">
        <x:v>46212</x:v>
      </x:c>
      <x:c r="I494" s="17"/>
      <x:c r="J494" s="17" t="str">
        <x:v>Unverified</x:v>
      </x:c>
      <x:c r="K494" s="17"/>
      <x:c r="L494" s="17" t="str">
        <x:v>GPT-5.6 Terra (low)</x:v>
      </x:c>
      <x:c r="M494" s="17"/>
      <x:c r="N494" s="17" t="str">
        <x:v>GPT-5.6 Terra</x:v>
      </x:c>
      <x:c r="O494" s="17" t="str">
        <x:v>gpt-5-6-terra</x:v>
      </x:c>
      <x:c r="P494" s="17" t="n">
        <x:v>158.25</x:v>
      </x:c>
      <x:c r="Q494" s="17" t="n">
        <x:v>155.39</x:v>
      </x:c>
      <x:c r="R494" s="17" t="n">
        <x:v>161.26</x:v>
      </x:c>
      <x:c r="S494" s="17"/>
      <x:c r="T494" s="17"/>
      <x:c r="U494" s="17"/>
      <x:c r="V494" s="17"/>
      <x:c r="W494" s="17"/>
      <x:c r="X494" s="17"/>
      <x:c r="Y494" s="17"/>
      <x:c r="Z494" s="17"/>
    </x:row>
    <x:row r="495">
      <x:c r="A495" s="17" t="str">
        <x:v>GPT-5.6 Luna</x:v>
      </x:c>
      <x:c r="B495" s="17" t="str">
        <x:v>gpt-5.6-luna_low</x:v>
      </x:c>
      <x:c r="C495" s="17" t="str">
        <x:v>GPT-5.6 Luna (low)</x:v>
      </x:c>
      <x:c r="D495" s="17" t="str">
        <x:v>OpenAI</x:v>
      </x:c>
      <x:c r="E495" s="17" t="str">
        <x:v>United States of America</x:v>
      </x:c>
      <x:c r="F495" s="17" t="n">
        <x:v>46212</x:v>
      </x:c>
      <x:c r="G495" s="17" t="str">
        <x:v>API access</x:v>
      </x:c>
      <x:c r="H495" s="17" t="n">
        <x:v>46212</x:v>
      </x:c>
      <x:c r="I495" s="17"/>
      <x:c r="J495" s="17" t="str">
        <x:v>Unverified</x:v>
      </x:c>
      <x:c r="K495" s="17"/>
      <x:c r="L495" s="17" t="str">
        <x:v>GPT-5.6 Luna (low)</x:v>
      </x:c>
      <x:c r="M495" s="17"/>
      <x:c r="N495" s="17" t="str">
        <x:v>GPT-5.6 Luna</x:v>
      </x:c>
      <x:c r="O495" s="17" t="str">
        <x:v>gpt-5-6-luna</x:v>
      </x:c>
      <x:c r="P495" s="17" t="n">
        <x:v>155.62</x:v>
      </x:c>
      <x:c r="Q495" s="17" t="n">
        <x:v>152.89</x:v>
      </x:c>
      <x:c r="R495" s="17" t="n">
        <x:v>158.51</x:v>
      </x:c>
      <x:c r="S495" s="17"/>
      <x:c r="T495" s="17"/>
      <x:c r="U495" s="17"/>
      <x:c r="V495" s="17"/>
      <x:c r="W495" s="17"/>
      <x:c r="X495" s="17"/>
      <x:c r="Y495" s="17"/>
      <x:c r="Z495" s="17"/>
    </x:row>
    <x:row r="496">
      <x:c r="A496" s="17" t="str">
        <x:v>Gemma 3 12B</x:v>
      </x:c>
      <x:c r="B496" s="17" t="str">
        <x:v>gemma-3-12b-it</x:v>
      </x:c>
      <x:c r="C496" s="17"/>
      <x:c r="D496" s="17" t="str">
        <x:v>Google DeepMind</x:v>
      </x:c>
      <x:c r="E496" s="17" t="str">
        <x:v>United States of America</x:v>
      </x:c>
      <x:c r="F496" s="17" t="n">
        <x:v>45728</x:v>
      </x:c>
      <x:c r="G496" s="17" t="str">
        <x:v>Open weights (restricted use)</x:v>
      </x:c>
      <x:c r="H496" s="17" t="n">
        <x:v>45728</x:v>
      </x:c>
      <x:c r="I496" s="17" t="n">
        <x:v>8.64e+23</x:v>
      </x:c>
      <x:c r="J496" s="17" t="str">
        <x:v>Confident</x:v>
      </x:c>
      <x:c r="K496" s="17" t="str">
        <x:v>An instruction-tuned version of the 12 billion-parameter model Google DeepMind's Gemma 3 series.</x:v>
      </x:c>
      <x:c r="L496" s="17"/>
      <x:c r="M496" s="17"/>
      <x:c r="N496" s="17" t="str">
        <x:v>Gemma 3 12B</x:v>
      </x:c>
      <x:c r="O496" s="17" t="str">
        <x:v>gemma-3-12b</x:v>
      </x:c>
      <x:c r="P496" s="17"/>
      <x:c r="Q496" s="17"/>
      <x:c r="R496" s="17"/>
      <x:c r="S496" s="17"/>
      <x:c r="T496" s="17"/>
      <x:c r="U496" s="17"/>
      <x:c r="V496" s="17"/>
      <x:c r="W496" s="17"/>
      <x:c r="X496" s="17"/>
      <x:c r="Y496" s="17"/>
      <x:c r="Z496" s="17"/>
    </x:row>
    <x:row r="497">
      <x:c r="A497" s="17"/>
      <x:c r="B497" s="17" t="str">
        <x:v>mPLUG-Owl3-7B-241101</x:v>
      </x:c>
      <x:c r="C497" s="17"/>
      <x:c r="D497" s="17"/>
      <x:c r="E497" s="17"/>
      <x:c r="F497" s="17" t="n">
        <x:v>45622</x:v>
      </x:c>
      <x:c r="G497" s="17"/>
      <x:c r="H497" s="17"/>
      <x:c r="I497" s="17"/>
      <x:c r="J497" s="17" t="str">
        <x:v>Unverified</x:v>
      </x:c>
      <x:c r="K497" s="17"/>
      <x:c r="L497" s="17"/>
      <x:c r="M497" s="17"/>
      <x:c r="N497" s="17"/>
      <x:c r="O497" s="17" t="str">
        <x:v>mplug-owl3-7b-241101</x:v>
      </x:c>
      <x:c r="P497" s="17"/>
      <x:c r="Q497" s="17"/>
      <x:c r="R497" s="17"/>
      <x:c r="S497" s="17"/>
      <x:c r="T497" s="17"/>
      <x:c r="U497" s="17"/>
      <x:c r="V497" s="17"/>
      <x:c r="W497" s="17"/>
      <x:c r="X497" s="17"/>
      <x:c r="Y497" s="17"/>
      <x:c r="Z497" s="17"/>
    </x:row>
    <x:row r="498">
      <x:c r="A498" s="17"/>
      <x:c r="B498" s="17" t="str">
        <x:v>LLaVA-Video-7B-Qwen2</x:v>
      </x:c>
      <x:c r="C498" s="17"/>
      <x:c r="D498" s="17"/>
      <x:c r="E498" s="17"/>
      <x:c r="F498" s="17" t="n">
        <x:v>45537</x:v>
      </x:c>
      <x:c r="G498" s="17"/>
      <x:c r="H498" s="17"/>
      <x:c r="I498" s="17"/>
      <x:c r="J498" s="17" t="str">
        <x:v>Unverified</x:v>
      </x:c>
      <x:c r="K498" s="17"/>
      <x:c r="L498" s="17"/>
      <x:c r="M498" s="17"/>
      <x:c r="N498" s="17"/>
      <x:c r="O498" s="17" t="str">
        <x:v>llava-video-7b-qwen2</x:v>
      </x:c>
      <x:c r="P498" s="17"/>
      <x:c r="Q498" s="17"/>
      <x:c r="R498" s="17"/>
      <x:c r="S498" s="17"/>
      <x:c r="T498" s="17"/>
      <x:c r="U498" s="17"/>
      <x:c r="V498" s="17"/>
      <x:c r="W498" s="17"/>
      <x:c r="X498" s="17"/>
      <x:c r="Y498" s="17"/>
      <x:c r="Z498" s="17"/>
    </x:row>
    <x:row r="499">
      <x:c r="A499" s="17"/>
      <x:c r="B499" s="17" t="str">
        <x:v>LongVA-7B</x:v>
      </x:c>
      <x:c r="C499" s="17"/>
      <x:c r="D499" s="17"/>
      <x:c r="E499" s="17"/>
      <x:c r="F499" s="17" t="n">
        <x:v>45456</x:v>
      </x:c>
      <x:c r="G499" s="17"/>
      <x:c r="H499" s="17"/>
      <x:c r="I499" s="17"/>
      <x:c r="J499" s="17" t="str">
        <x:v>Unverified</x:v>
      </x:c>
      <x:c r="K499" s="17"/>
      <x:c r="L499" s="17"/>
      <x:c r="M499" s="17"/>
      <x:c r="N499" s="17"/>
      <x:c r="O499" s="17" t="str">
        <x:v>longva-7b</x:v>
      </x:c>
      <x:c r="P499" s="17"/>
      <x:c r="Q499" s="17"/>
      <x:c r="R499" s="17"/>
      <x:c r="S499" s="17"/>
      <x:c r="T499" s="17"/>
      <x:c r="U499" s="17"/>
      <x:c r="V499" s="17"/>
      <x:c r="W499" s="17"/>
      <x:c r="X499" s="17"/>
      <x:c r="Y499" s="17"/>
      <x:c r="Z499" s="17"/>
    </x:row>
    <x:row r="500">
      <x:c r="A500" s="17"/>
      <x:c r="B500" s="17" t="str">
        <x:v>gemini-3-deep-think-preview</x:v>
      </x:c>
      <x:c r="C500" s="17"/>
      <x:c r="D500" s="17"/>
      <x:c r="E500" s="17"/>
      <x:c r="F500" s="17" t="n">
        <x:v>46065</x:v>
      </x:c>
      <x:c r="G500" s="17"/>
      <x:c r="H500" s="17"/>
      <x:c r="I500" s="17"/>
      <x:c r="J500" s="17" t="str">
        <x:v>Unverified</x:v>
      </x:c>
      <x:c r="K500" s="17"/>
      <x:c r="L500" s="17"/>
      <x:c r="M500" s="17"/>
      <x:c r="N500" s="17"/>
      <x:c r="O500" s="17" t="str">
        <x:v>gemini-3-deep-think-preview</x:v>
      </x:c>
      <x:c r="P500" s="17"/>
      <x:c r="Q500" s="17"/>
      <x:c r="R500" s="17"/>
      <x:c r="S500" s="17"/>
      <x:c r="T500" s="17"/>
      <x:c r="U500" s="17"/>
      <x:c r="V500" s="17"/>
      <x:c r="W500" s="17"/>
      <x:c r="X500" s="17"/>
      <x:c r="Y500" s="17"/>
      <x:c r="Z500" s="17"/>
    </x:row>
    <x:row r="501">
      <x:c r="A501" s="17" t="str">
        <x:v>GPT-5.5 Pro</x:v>
      </x:c>
      <x:c r="B501" s="17" t="str">
        <x:v>gpt-5.5-pro_high</x:v>
      </x:c>
      <x:c r="C501" s="17" t="str">
        <x:v>GPT-5.5 Pro (high)</x:v>
      </x:c>
      <x:c r="D501" s="17" t="str">
        <x:v>OpenAI</x:v>
      </x:c>
      <x:c r="E501" s="17" t="str">
        <x:v>United States of America</x:v>
      </x:c>
      <x:c r="F501" s="17" t="n">
        <x:v>46135</x:v>
      </x:c>
      <x:c r="G501" s="17" t="str">
        <x:v>API access</x:v>
      </x:c>
      <x:c r="H501" s="17" t="n">
        <x:v>46135</x:v>
      </x:c>
      <x:c r="I501" s="17"/>
      <x:c r="J501" s="17" t="str">
        <x:v>Likely</x:v>
      </x:c>
      <x:c r="K501" s="17"/>
      <x:c r="L501" s="17"/>
      <x:c r="M501" s="17"/>
      <x:c r="N501" s="17" t="str">
        <x:v>GPT-5.5 Pro</x:v>
      </x:c>
      <x:c r="O501" s="17" t="str">
        <x:v>gpt-5-5-pro</x:v>
      </x:c>
      <x:c r="P501" s="17" t="n">
        <x:v>160.73</x:v>
      </x:c>
      <x:c r="Q501" s="17" t="n">
        <x:v>158.24</x:v>
      </x:c>
      <x:c r="R501" s="17" t="n">
        <x:v>164.36</x:v>
      </x:c>
      <x:c r="S501" s="17"/>
      <x:c r="T501" s="17"/>
      <x:c r="U501" s="17"/>
      <x:c r="V501" s="17"/>
      <x:c r="W501" s="17"/>
      <x:c r="X501" s="17"/>
      <x:c r="Y501" s="17"/>
      <x:c r="Z501" s="17"/>
    </x:row>
    <x:row r="502">
      <x:c r="A502" s="17" t="str">
        <x:v>GPT-5.2 Pro</x:v>
      </x:c>
      <x:c r="B502" s="17" t="str">
        <x:v>gpt-5.2-pro-2025-12-11_high</x:v>
      </x:c>
      <x:c r="C502" s="17" t="str">
        <x:v>GPT-5.2 Pro</x:v>
      </x:c>
      <x:c r="D502" s="17" t="str">
        <x:v>OpenAI</x:v>
      </x:c>
      <x:c r="E502" s="17" t="str">
        <x:v>United States of America</x:v>
      </x:c>
      <x:c r="F502" s="17" t="n">
        <x:v>46002</x:v>
      </x:c>
      <x:c r="G502" s="17" t="str">
        <x:v>API access</x:v>
      </x:c>
      <x:c r="H502" s="17" t="n">
        <x:v>46002</x:v>
      </x:c>
      <x:c r="I502" s="17"/>
      <x:c r="J502" s="17" t="str">
        <x:v>Likely</x:v>
      </x:c>
      <x:c r="K502" s="17"/>
      <x:c r="L502" s="17" t="str">
        <x:v>GPT-5.2 Pro (high)</x:v>
      </x:c>
      <x:c r="M502" s="17"/>
      <x:c r="N502" s="17" t="str">
        <x:v>GPT-5.2 Pro</x:v>
      </x:c>
      <x:c r="O502" s="17" t="str">
        <x:v>gpt-5-2-pro</x:v>
      </x:c>
      <x:c r="P502" s="17" t="n">
        <x:v>154.65</x:v>
      </x:c>
      <x:c r="Q502" s="17" t="n">
        <x:v>152.88</x:v>
      </x:c>
      <x:c r="R502" s="17" t="n">
        <x:v>157.03</x:v>
      </x:c>
      <x:c r="S502" s="17"/>
      <x:c r="T502" s="17"/>
      <x:c r="U502" s="17"/>
      <x:c r="V502" s="17"/>
      <x:c r="W502" s="17"/>
      <x:c r="X502" s="17"/>
      <x:c r="Y502" s="17"/>
      <x:c r="Z502" s="17"/>
    </x:row>
    <x:row r="503">
      <x:c r="A503" s="17" t="str">
        <x:v>GPT-5.2 Pro</x:v>
      </x:c>
      <x:c r="B503" s="17" t="str">
        <x:v>gpt-5.2-pro-2025-12-11_medium</x:v>
      </x:c>
      <x:c r="C503" s="17" t="str">
        <x:v>GPT-5.2 Pro</x:v>
      </x:c>
      <x:c r="D503" s="17" t="str">
        <x:v>OpenAI</x:v>
      </x:c>
      <x:c r="E503" s="17" t="str">
        <x:v>United States of America</x:v>
      </x:c>
      <x:c r="F503" s="17" t="n">
        <x:v>46002</x:v>
      </x:c>
      <x:c r="G503" s="17" t="str">
        <x:v>API access</x:v>
      </x:c>
      <x:c r="H503" s="17" t="n">
        <x:v>46002</x:v>
      </x:c>
      <x:c r="I503" s="17"/>
      <x:c r="J503" s="17" t="str">
        <x:v>Likely</x:v>
      </x:c>
      <x:c r="K503" s="17"/>
      <x:c r="L503" s="17" t="str">
        <x:v>GPT-5.2 Pro (medium)</x:v>
      </x:c>
      <x:c r="M503" s="17"/>
      <x:c r="N503" s="17" t="str">
        <x:v>GPT-5.2 Pro</x:v>
      </x:c>
      <x:c r="O503" s="17" t="str">
        <x:v>gpt-5-2-pro</x:v>
      </x:c>
      <x:c r="P503" s="17" t="n">
        <x:v>154.65</x:v>
      </x:c>
      <x:c r="Q503" s="17" t="n">
        <x:v>152.88</x:v>
      </x:c>
      <x:c r="R503" s="17" t="n">
        <x:v>157.03</x:v>
      </x:c>
      <x:c r="S503" s="17"/>
      <x:c r="T503" s="17"/>
      <x:c r="U503" s="17"/>
      <x:c r="V503" s="17"/>
      <x:c r="W503" s="17"/>
      <x:c r="X503" s="17"/>
      <x:c r="Y503" s="17"/>
      <x:c r="Z503" s="17"/>
    </x:row>
    <x:row r="504">
      <x:c r="A504" s="17" t="str">
        <x:v>Claude Opus 4.5</x:v>
      </x:c>
      <x:c r="B504" s="17" t="str">
        <x:v>claude-opus-4-5-20251101_64K</x:v>
      </x:c>
      <x:c r="C504" s="17" t="str">
        <x:v>Claude Opus 4.5 (64k thinking)</x:v>
      </x:c>
      <x:c r="D504" s="17" t="str">
        <x:v>Anthropic</x:v>
      </x:c>
      <x:c r="E504" s="17" t="str">
        <x:v>United States of America</x:v>
      </x:c>
      <x:c r="F504" s="17" t="n">
        <x:v>45985</x:v>
      </x:c>
      <x:c r="G504" s="17" t="str">
        <x:v>API access</x:v>
      </x:c>
      <x:c r="H504" s="17" t="n">
        <x:v>45985</x:v>
      </x:c>
      <x:c r="I504" s="17"/>
      <x:c r="J504" s="17" t="str">
        <x:v>Unknown</x:v>
      </x:c>
      <x:c r="K504" s="17"/>
      <x:c r="L504" s="17" t="str">
        <x:v>Claude Opus 4.5 (64k thinking)</x:v>
      </x:c>
      <x:c r="M504" s="17"/>
      <x:c r="N504" s="17" t="str">
        <x:v>Claude Opus 4.5</x:v>
      </x:c>
      <x:c r="O504" s="17" t="str">
        <x:v>claude-opus-4-5</x:v>
      </x:c>
      <x:c r="P504" s="17" t="n">
        <x:v>149.53</x:v>
      </x:c>
      <x:c r="Q504" s="17" t="n">
        <x:v>147.66</x:v>
      </x:c>
      <x:c r="R504" s="17" t="n">
        <x:v>151.99</x:v>
      </x:c>
      <x:c r="S504" s="17"/>
      <x:c r="T504" s="17"/>
      <x:c r="U504" s="17"/>
      <x:c r="V504" s="17"/>
      <x:c r="W504" s="17"/>
      <x:c r="X504" s="17"/>
      <x:c r="Y504" s="17"/>
      <x:c r="Z504" s="17"/>
    </x:row>
    <x:row r="505">
      <x:c r="A505" s="17" t="str">
        <x:v>GPT-5.4</x:v>
      </x:c>
      <x:c r="B505" s="17" t="str">
        <x:v>gpt-5.4-2026-03-05_low</x:v>
      </x:c>
      <x:c r="C505" s="17" t="str">
        <x:v>GPT-5.4 (low)</x:v>
      </x:c>
      <x:c r="D505" s="17" t="str">
        <x:v>OpenAI</x:v>
      </x:c>
      <x:c r="E505" s="17" t="str">
        <x:v>United States of America</x:v>
      </x:c>
      <x:c r="F505" s="17" t="n">
        <x:v>46086</x:v>
      </x:c>
      <x:c r="G505" s="17" t="str">
        <x:v>API access</x:v>
      </x:c>
      <x:c r="H505" s="17" t="n">
        <x:v>46086</x:v>
      </x:c>
      <x:c r="I505" s="17"/>
      <x:c r="J505" s="17" t="str">
        <x:v>Likely</x:v>
      </x:c>
      <x:c r="K505" s="17"/>
      <x:c r="L505" s="17" t="str">
        <x:v>GPT-5.4 (low)</x:v>
      </x:c>
      <x:c r="M505" s="17"/>
      <x:c r="N505" s="17" t="str">
        <x:v>GPT-5.4</x:v>
      </x:c>
      <x:c r="O505" s="17" t="str">
        <x:v>gpt-5-4</x:v>
      </x:c>
      <x:c r="P505" s="17" t="n">
        <x:v>156.03</x:v>
      </x:c>
      <x:c r="Q505" s="17" t="n">
        <x:v>154.45</x:v>
      </x:c>
      <x:c r="R505" s="17" t="n">
        <x:v>158.37</x:v>
      </x:c>
      <x:c r="S505" s="17"/>
      <x:c r="T505" s="17"/>
      <x:c r="U505" s="17"/>
      <x:c r="V505" s="17"/>
      <x:c r="W505" s="17"/>
      <x:c r="X505" s="17"/>
      <x:c r="Y505" s="17"/>
      <x:c r="Z505" s="17"/>
    </x:row>
    <x:row r="506">
      <x:c r="A506" s="17" t="str">
        <x:v>Claude Opus 4.5</x:v>
      </x:c>
      <x:c r="B506" s="17" t="str">
        <x:v>claude-opus-4-5-20251101_8K</x:v>
      </x:c>
      <x:c r="C506" s="17" t="str">
        <x:v>Claude Opus 4.5 (8k thinking)</x:v>
      </x:c>
      <x:c r="D506" s="17" t="str">
        <x:v>Anthropic</x:v>
      </x:c>
      <x:c r="E506" s="17" t="str">
        <x:v>United States of America</x:v>
      </x:c>
      <x:c r="F506" s="17" t="n">
        <x:v>45985</x:v>
      </x:c>
      <x:c r="G506" s="17" t="str">
        <x:v>API access</x:v>
      </x:c>
      <x:c r="H506" s="17" t="n">
        <x:v>45985</x:v>
      </x:c>
      <x:c r="I506" s="17"/>
      <x:c r="J506" s="17" t="str">
        <x:v>Unknown</x:v>
      </x:c>
      <x:c r="K506" s="17"/>
      <x:c r="L506" s="17" t="str">
        <x:v>Claude Opus 4.5 (8k thinking)</x:v>
      </x:c>
      <x:c r="M506" s="17"/>
      <x:c r="N506" s="17" t="str">
        <x:v>Claude Opus 4.5</x:v>
      </x:c>
      <x:c r="O506" s="17" t="str">
        <x:v>claude-opus-4-5</x:v>
      </x:c>
      <x:c r="P506" s="17" t="n">
        <x:v>149.53</x:v>
      </x:c>
      <x:c r="Q506" s="17" t="n">
        <x:v>147.66</x:v>
      </x:c>
      <x:c r="R506" s="17" t="n">
        <x:v>151.99</x:v>
      </x:c>
      <x:c r="S506" s="17"/>
      <x:c r="T506" s="17"/>
      <x:c r="U506" s="17"/>
      <x:c r="V506" s="17"/>
      <x:c r="W506" s="17"/>
      <x:c r="X506" s="17"/>
      <x:c r="Y506" s="17"/>
      <x:c r="Z506" s="17"/>
    </x:row>
    <x:row r="507">
      <x:c r="A507" s="17" t="str">
        <x:v>Gemini 3.5 Flash</x:v>
      </x:c>
      <x:c r="B507" s="17" t="str">
        <x:v>gemini-3.5-flash_minimal</x:v>
      </x:c>
      <x:c r="C507" s="17" t="str">
        <x:v>Gemini 3.5 Flash (minimal)</x:v>
      </x:c>
      <x:c r="D507" s="17" t="str">
        <x:v>Google</x:v>
      </x:c>
      <x:c r="E507" s="17" t="str">
        <x:v>United States of America</x:v>
      </x:c>
      <x:c r="F507" s="17" t="n">
        <x:v>46161</x:v>
      </x:c>
      <x:c r="G507" s="17" t="str">
        <x:v>API access</x:v>
      </x:c>
      <x:c r="H507" s="17"/>
      <x:c r="I507" s="17"/>
      <x:c r="J507" s="17" t="str">
        <x:v>Confident</x:v>
      </x:c>
      <x:c r="K507" s="17"/>
      <x:c r="L507" s="17"/>
      <x:c r="M507" s="17"/>
      <x:c r="N507" s="17" t="str">
        <x:v>Gemini 3.5 Flash</x:v>
      </x:c>
      <x:c r="O507" s="17" t="str">
        <x:v>gemini-3-5-flash</x:v>
      </x:c>
      <x:c r="P507" s="17" t="n">
        <x:v>154.58</x:v>
      </x:c>
      <x:c r="Q507" s="17" t="n">
        <x:v>152.84</x:v>
      </x:c>
      <x:c r="R507" s="17" t="n">
        <x:v>157.2</x:v>
      </x:c>
      <x:c r="S507" s="17"/>
      <x:c r="T507" s="17"/>
      <x:c r="U507" s="17"/>
      <x:c r="V507" s="17"/>
      <x:c r="W507" s="17"/>
      <x:c r="X507" s="17"/>
      <x:c r="Y507" s="17"/>
      <x:c r="Z507" s="17"/>
    </x:row>
    <x:row r="508">
      <x:c r="A508" s="17" t="str">
        <x:v>Claude Sonnet 4.5</x:v>
      </x:c>
      <x:c r="B508" s="17" t="str">
        <x:v>claude-sonnet-4-5-20250929_8K</x:v>
      </x:c>
      <x:c r="C508" s="17" t="str">
        <x:v>Claude Sonnet 4.5 (8k thinking)</x:v>
      </x:c>
      <x:c r="D508" s="17" t="str">
        <x:v>Anthropic</x:v>
      </x:c>
      <x:c r="E508" s="17" t="str">
        <x:v>United States of America</x:v>
      </x:c>
      <x:c r="F508" s="17" t="n">
        <x:v>45929</x:v>
      </x:c>
      <x:c r="G508" s="17" t="str">
        <x:v>API access</x:v>
      </x:c>
      <x:c r="H508" s="17" t="n">
        <x:v>45929</x:v>
      </x:c>
      <x:c r="I508" s="17"/>
      <x:c r="J508" s="17" t="str">
        <x:v>Unknown</x:v>
      </x:c>
      <x:c r="K508" s="17"/>
      <x:c r="L508" s="17" t="str">
        <x:v>Claude Sonnet 4.5 (2k thinking)</x:v>
      </x:c>
      <x:c r="M508" s="17"/>
      <x:c r="N508" s="17" t="str">
        <x:v>Claude Sonnet 4.5</x:v>
      </x:c>
      <x:c r="O508" s="17" t="str">
        <x:v>claude-sonnet-4-5</x:v>
      </x:c>
      <x:c r="P508" s="17" t="n">
        <x:v>146.75</x:v>
      </x:c>
      <x:c r="Q508" s="17" t="n">
        <x:v>144.71</x:v>
      </x:c>
      <x:c r="R508" s="17" t="n">
        <x:v>148.07</x:v>
      </x:c>
      <x:c r="S508" s="17"/>
      <x:c r="T508" s="17"/>
      <x:c r="U508" s="17"/>
      <x:c r="V508" s="17"/>
      <x:c r="W508" s="17"/>
      <x:c r="X508" s="17"/>
      <x:c r="Y508" s="17"/>
      <x:c r="Z508" s="17"/>
    </x:row>
    <x:row r="509">
      <x:c r="A509" s="17"/>
      <x:c r="B509" s="17" t="str">
        <x:v>tiny-recursion-model</x:v>
      </x:c>
      <x:c r="C509" s="17"/>
      <x:c r="D509" s="17"/>
      <x:c r="E509" s="17"/>
      <x:c r="F509" s="17" t="n">
        <x:v>45936</x:v>
      </x:c>
      <x:c r="G509" s="17"/>
      <x:c r="H509" s="17"/>
      <x:c r="I509" s="17"/>
      <x:c r="J509" s="17" t="str">
        <x:v>Unverified</x:v>
      </x:c>
      <x:c r="K509" s="17"/>
      <x:c r="L509" s="17"/>
      <x:c r="M509" s="17"/>
      <x:c r="N509" s="17"/>
      <x:c r="O509" s="17" t="str">
        <x:v>tiny-recursion-model</x:v>
      </x:c>
      <x:c r="P509" s="17"/>
      <x:c r="Q509" s="17"/>
      <x:c r="R509" s="17"/>
      <x:c r="S509" s="17"/>
      <x:c r="T509" s="17"/>
      <x:c r="U509" s="17"/>
      <x:c r="V509" s="17"/>
      <x:c r="W509" s="17"/>
      <x:c r="X509" s="17"/>
      <x:c r="Y509" s="17"/>
      <x:c r="Z509" s="17"/>
    </x:row>
    <x:row r="510">
      <x:c r="A510" s="17" t="str">
        <x:v>Claude Sonnet 4.5</x:v>
      </x:c>
      <x:c r="B510" s="17" t="str">
        <x:v>claude-sonnet-4-5-20250929_1K</x:v>
      </x:c>
      <x:c r="C510" s="17" t="str">
        <x:v>Claude Sonnet 4.5 (1k thinking)</x:v>
      </x:c>
      <x:c r="D510" s="17" t="str">
        <x:v>Anthropic</x:v>
      </x:c>
      <x:c r="E510" s="17" t="str">
        <x:v>United States of America</x:v>
      </x:c>
      <x:c r="F510" s="17" t="n">
        <x:v>45929</x:v>
      </x:c>
      <x:c r="G510" s="17" t="str">
        <x:v>API access</x:v>
      </x:c>
      <x:c r="H510" s="17" t="n">
        <x:v>45929</x:v>
      </x:c>
      <x:c r="I510" s="17"/>
      <x:c r="J510" s="17" t="str">
        <x:v>Unknown</x:v>
      </x:c>
      <x:c r="K510" s="17"/>
      <x:c r="L510" s="17" t="str">
        <x:v>Claude Sonnet 4.5 (2k thinking)</x:v>
      </x:c>
      <x:c r="M510" s="17"/>
      <x:c r="N510" s="17" t="str">
        <x:v>Claude Sonnet 4.5</x:v>
      </x:c>
      <x:c r="O510" s="17" t="str">
        <x:v>claude-sonnet-4-5</x:v>
      </x:c>
      <x:c r="P510" s="17" t="n">
        <x:v>146.75</x:v>
      </x:c>
      <x:c r="Q510" s="17" t="n">
        <x:v>144.71</x:v>
      </x:c>
      <x:c r="R510" s="17" t="n">
        <x:v>148.07</x:v>
      </x:c>
      <x:c r="S510" s="17"/>
      <x:c r="T510" s="17"/>
      <x:c r="U510" s="17"/>
      <x:c r="V510" s="17"/>
      <x:c r="W510" s="17"/>
      <x:c r="X510" s="17"/>
      <x:c r="Y510" s="17"/>
      <x:c r="Z510" s="17"/>
    </x:row>
    <x:row r="511">
      <x:c r="A511" s="17" t="str">
        <x:v>GPT-5.4 Nano</x:v>
      </x:c>
      <x:c r="B511" s="17" t="str">
        <x:v>gpt-5.4-nano-2026-03-17_xhigh</x:v>
      </x:c>
      <x:c r="C511" s="17" t="str">
        <x:v>GPT-5.4 nano (xhigh)</x:v>
      </x:c>
      <x:c r="D511" s="17" t="str">
        <x:v>OpenAI</x:v>
      </x:c>
      <x:c r="E511" s="17" t="str">
        <x:v>United States of America</x:v>
      </x:c>
      <x:c r="F511" s="17" t="n">
        <x:v>46098</x:v>
      </x:c>
      <x:c r="G511" s="17" t="str">
        <x:v>API access</x:v>
      </x:c>
      <x:c r="H511" s="17" t="n">
        <x:v>46098</x:v>
      </x:c>
      <x:c r="I511" s="17"/>
      <x:c r="J511" s="17" t="str">
        <x:v>Likely</x:v>
      </x:c>
      <x:c r="K511" s="17"/>
      <x:c r="L511" s="17" t="str">
        <x:v>GPT-5.4 nano (xhigh)</x:v>
      </x:c>
      <x:c r="M511" s="17"/>
      <x:c r="N511" s="17" t="str">
        <x:v>GPT-5.4 Nano</x:v>
      </x:c>
      <x:c r="O511" s="17" t="str">
        <x:v>gpt-5-4-nano</x:v>
      </x:c>
      <x:c r="P511" s="17" t="n">
        <x:v>146.64</x:v>
      </x:c>
      <x:c r="Q511" s="17" t="n">
        <x:v>144.07</x:v>
      </x:c>
      <x:c r="R511" s="17" t="n">
        <x:v>148.4</x:v>
      </x:c>
      <x:c r="S511" s="17"/>
      <x:c r="T511" s="17"/>
      <x:c r="U511" s="17"/>
      <x:c r="V511" s="17"/>
      <x:c r="W511" s="17"/>
      <x:c r="X511" s="17"/>
      <x:c r="Y511" s="17"/>
      <x:c r="Z511" s="17"/>
    </x:row>
    <x:row r="512">
      <x:c r="A512" s="17" t="str">
        <x:v>Claude Opus 4</x:v>
      </x:c>
      <x:c r="B512" s="17" t="str">
        <x:v>claude-opus-4-20250514_8K</x:v>
      </x:c>
      <x:c r="C512" s="17" t="str">
        <x:v>Claude Opus 4</x:v>
      </x:c>
      <x:c r="D512" s="17" t="str">
        <x:v>Anthropic</x:v>
      </x:c>
      <x:c r="E512" s="17" t="str">
        <x:v>United States of America</x:v>
      </x:c>
      <x:c r="F512" s="17" t="n">
        <x:v>45799</x:v>
      </x:c>
      <x:c r="G512" s="17" t="str">
        <x:v>API access</x:v>
      </x:c>
      <x:c r="H512" s="17" t="n">
        <x:v>45799</x:v>
      </x:c>
      <x:c r="I512" s="17"/>
      <x:c r="J512" s="17" t="str">
        <x:v>Unknown</x:v>
      </x:c>
      <x:c r="K512" s="17" t="str">
        <x:v>Anthropic's largest model in the Claude 4 series (superseded by Claude Opus 4.1), benchmarked with up to 8,000 reasoning tokens.</x:v>
      </x:c>
      <x:c r="L512" s="17" t="str">
        <x:v>Claude Opus 4 (8k thinking)</x:v>
      </x:c>
      <x:c r="M512" s="17"/>
      <x:c r="N512" s="17" t="str">
        <x:v>Claude Opus 4</x:v>
      </x:c>
      <x:c r="O512" s="17" t="str">
        <x:v>claude-opus-4</x:v>
      </x:c>
      <x:c r="P512" s="17" t="n">
        <x:v>142.89</x:v>
      </x:c>
      <x:c r="Q512" s="17" t="n">
        <x:v>140.36</x:v>
      </x:c>
      <x:c r="R512" s="17" t="n">
        <x:v>144.3</x:v>
      </x:c>
      <x:c r="S512" s="17"/>
      <x:c r="T512" s="17"/>
      <x:c r="U512" s="17"/>
      <x:c r="V512" s="17"/>
      <x:c r="W512" s="17"/>
      <x:c r="X512" s="17"/>
      <x:c r="Y512" s="17"/>
      <x:c r="Z512" s="17"/>
    </x:row>
    <x:row r="513">
      <x:c r="A513" s="17" t="str">
        <x:v>GPT-5.4 Mini</x:v>
      </x:c>
      <x:c r="B513" s="17" t="str">
        <x:v>gpt-5.4-mini-2026-03-17_medium</x:v>
      </x:c>
      <x:c r="C513" s="17" t="str">
        <x:v>GPT-5.4 mini (medium)</x:v>
      </x:c>
      <x:c r="D513" s="17" t="str">
        <x:v>OpenAI</x:v>
      </x:c>
      <x:c r="E513" s="17" t="str">
        <x:v>United States of America</x:v>
      </x:c>
      <x:c r="F513" s="17" t="n">
        <x:v>46098</x:v>
      </x:c>
      <x:c r="G513" s="17" t="str">
        <x:v>API access</x:v>
      </x:c>
      <x:c r="H513" s="17" t="n">
        <x:v>46098</x:v>
      </x:c>
      <x:c r="I513" s="17"/>
      <x:c r="J513" s="17" t="str">
        <x:v>Likely</x:v>
      </x:c>
      <x:c r="K513" s="17"/>
      <x:c r="L513" s="17" t="str">
        <x:v>GPT-5.4 mini (medium)</x:v>
      </x:c>
      <x:c r="M513" s="17"/>
      <x:c r="N513" s="17" t="str">
        <x:v>GPT-5.4 Mini</x:v>
      </x:c>
      <x:c r="O513" s="17" t="str">
        <x:v>gpt-5-4-mini</x:v>
      </x:c>
      <x:c r="P513" s="17" t="n">
        <x:v>148.9</x:v>
      </x:c>
      <x:c r="Q513" s="17" t="n">
        <x:v>147.11</x:v>
      </x:c>
      <x:c r="R513" s="17" t="n">
        <x:v>150.06</x:v>
      </x:c>
      <x:c r="S513" s="17"/>
      <x:c r="T513" s="17"/>
      <x:c r="U513" s="17"/>
      <x:c r="V513" s="17"/>
      <x:c r="W513" s="17"/>
      <x:c r="X513" s="17"/>
      <x:c r="Y513" s="17"/>
      <x:c r="Z513" s="17"/>
    </x:row>
    <x:row r="514">
      <x:c r="A514" s="17" t="str">
        <x:v>Gemini 2.5 Pro (Jun 2025)</x:v>
      </x:c>
      <x:c r="B514" s="17" t="str">
        <x:v>gemini-2.5-pro_8K</x:v>
      </x:c>
      <x:c r="C514" s="17"/>
      <x:c r="D514" s="17" t="str">
        <x:v>Google DeepMind</x:v>
      </x:c>
      <x:c r="E514" s="17" t="str">
        <x:v>United States of America</x:v>
      </x:c>
      <x:c r="F514" s="17" t="n">
        <x:v>45825</x:v>
      </x:c>
      <x:c r="G514" s="17" t="str">
        <x:v>API access</x:v>
      </x:c>
      <x:c r="H514" s="17" t="n">
        <x:v>45813</x:v>
      </x:c>
      <x:c r="I514" s="17"/>
      <x:c r="J514" s="17" t="str">
        <x:v>Unknown</x:v>
      </x:c>
      <x:c r="K514" s="17" t="str">
        <x:v>Google’s general-purpose frontier reasoning model, evaluated with up to 8,000 reasoning tokens.</x:v>
      </x:c>
      <x:c r="L514" s="17" t="str">
        <x:v>Gemini 2.5 Pro (8k thinking)</x:v>
      </x:c>
      <x:c r="M514" s="17" t="str">
        <x:v>Gemini 2.5 Pro (Jun 2025)</x:v>
      </x:c>
      <x:c r="N514" s="17" t="str">
        <x:v>Gemini 2.5 Pro (Jun 2025)</x:v>
      </x:c>
      <x:c r="O514" s="17" t="str">
        <x:v>gemini-2-5-pro-jun-2025</x:v>
      </x:c>
      <x:c r="P514" s="17" t="n">
        <x:v>146.08</x:v>
      </x:c>
      <x:c r="Q514" s="17" t="n">
        <x:v>144.33</x:v>
      </x:c>
      <x:c r="R514" s="17" t="n">
        <x:v>147.72</x:v>
      </x:c>
      <x:c r="S514" s="17"/>
      <x:c r="T514" s="17"/>
      <x:c r="U514" s="17"/>
      <x:c r="V514" s="17"/>
      <x:c r="W514" s="17"/>
      <x:c r="X514" s="17"/>
      <x:c r="Y514" s="17"/>
      <x:c r="Z514" s="17"/>
    </x:row>
    <x:row r="515">
      <x:c r="A515" s="17" t="str">
        <x:v>Gemini 2.5 Flash</x:v>
      </x:c>
      <x:c r="B515" s="17" t="str">
        <x:v>gemini-2.5-flash-preview-05-20_23K</x:v>
      </x:c>
      <x:c r="C515" s="17"/>
      <x:c r="D515" s="17" t="str">
        <x:v>Google DeepMind</x:v>
      </x:c>
      <x:c r="E515" s="17" t="str">
        <x:v>United States of America</x:v>
      </x:c>
      <x:c r="F515" s="17" t="n">
        <x:v>45797</x:v>
      </x:c>
      <x:c r="G515" s="17" t="str">
        <x:v>API access</x:v>
      </x:c>
      <x:c r="H515" s="17" t="n">
        <x:v>45764</x:v>
      </x:c>
      <x:c r="I515" s="17"/>
      <x:c r="J515" s="17" t="str">
        <x:v>Unknown</x:v>
      </x:c>
      <x:c r="K515" s="17" t="str">
        <x:v>A May 2025 preview version of Gemini 2.5 Flash, a small model in Google DeepMind's Gemini 2.5 series, evaluated with up to 23,000 reasoning tokens.</x:v>
      </x:c>
      <x:c r="L515" s="17"/>
      <x:c r="M515" s="17" t="str">
        <x:v>Gemini 2.5 Flash (May 2025)</x:v>
      </x:c>
      <x:c r="N515" s="17" t="str">
        <x:v>Gemini 2.5 Flash (May 2025)</x:v>
      </x:c>
      <x:c r="O515" s="17" t="str">
        <x:v>gemini-2-5-flash-may-2025</x:v>
      </x:c>
      <x:c r="P515" s="17" t="n">
        <x:v>142.24</x:v>
      </x:c>
      <x:c r="Q515" s="17" t="n">
        <x:v>139.89</x:v>
      </x:c>
      <x:c r="R515" s="17" t="n">
        <x:v>143.54</x:v>
      </x:c>
      <x:c r="S515" s="17"/>
      <x:c r="T515" s="17"/>
      <x:c r="U515" s="17"/>
      <x:c r="V515" s="17"/>
      <x:c r="W515" s="17"/>
      <x:c r="X515" s="17"/>
      <x:c r="Y515" s="17"/>
      <x:c r="Z515" s="17"/>
    </x:row>
    <x:row r="516">
      <x:c r="A516" s="17" t="str">
        <x:v>Gemini 2.5 Flash</x:v>
      </x:c>
      <x:c r="B516" s="17" t="str">
        <x:v>gemini-2.5-flash-preview-05-20_1K</x:v>
      </x:c>
      <x:c r="C516" s="17"/>
      <x:c r="D516" s="17" t="str">
        <x:v>Google DeepMind</x:v>
      </x:c>
      <x:c r="E516" s="17" t="str">
        <x:v>United States of America</x:v>
      </x:c>
      <x:c r="F516" s="17" t="n">
        <x:v>45797</x:v>
      </x:c>
      <x:c r="G516" s="17" t="str">
        <x:v>API access</x:v>
      </x:c>
      <x:c r="H516" s="17" t="n">
        <x:v>45764</x:v>
      </x:c>
      <x:c r="I516" s="17"/>
      <x:c r="J516" s="17" t="str">
        <x:v>Unknown</x:v>
      </x:c>
      <x:c r="K516" s="17" t="str">
        <x:v>An April 2025 preview version of Gemini 2.5 Flash, a small reasoning model in the Gemini 2.5 series from DeepMind, evaluated with up to 1,000 reasoning tokens.</x:v>
      </x:c>
      <x:c r="L516" s="17"/>
      <x:c r="M516" s="17" t="str">
        <x:v>Gemini 2.5 Flash (May 2025)</x:v>
      </x:c>
      <x:c r="N516" s="17" t="str">
        <x:v>Gemini 2.5 Flash (May 2025)</x:v>
      </x:c>
      <x:c r="O516" s="17" t="str">
        <x:v>gemini-2-5-flash-may-2025</x:v>
      </x:c>
      <x:c r="P516" s="17" t="n">
        <x:v>142.24</x:v>
      </x:c>
      <x:c r="Q516" s="17" t="n">
        <x:v>139.89</x:v>
      </x:c>
      <x:c r="R516" s="17" t="n">
        <x:v>143.54</x:v>
      </x:c>
      <x:c r="S516" s="17"/>
      <x:c r="T516" s="17"/>
      <x:c r="U516" s="17"/>
      <x:c r="V516" s="17"/>
      <x:c r="W516" s="17"/>
      <x:c r="X516" s="17"/>
      <x:c r="Y516" s="17"/>
      <x:c r="Z516" s="17"/>
    </x:row>
    <x:row r="517">
      <x:c r="A517" s="17" t="str">
        <x:v>Gemini 2.5 Flash</x:v>
      </x:c>
      <x:c r="B517" s="17" t="str">
        <x:v>gemini-2.5-flash-preview-05-20_8K</x:v>
      </x:c>
      <x:c r="C517" s="17"/>
      <x:c r="D517" s="17" t="str">
        <x:v>Google DeepMind</x:v>
      </x:c>
      <x:c r="E517" s="17" t="str">
        <x:v>United States of America</x:v>
      </x:c>
      <x:c r="F517" s="17" t="n">
        <x:v>45797</x:v>
      </x:c>
      <x:c r="G517" s="17" t="str">
        <x:v>API access</x:v>
      </x:c>
      <x:c r="H517" s="17" t="n">
        <x:v>45764</x:v>
      </x:c>
      <x:c r="I517" s="17"/>
      <x:c r="J517" s="17" t="str">
        <x:v>Unknown</x:v>
      </x:c>
      <x:c r="K517" s="17" t="str">
        <x:v>An April 2025 preview version of Gemini 2.5 Flash, a small reasoning model in the Gemini 2.5 series from DeepMind, evaluated with up to 8,000 reasoning tokens.</x:v>
      </x:c>
      <x:c r="L517" s="17"/>
      <x:c r="M517" s="17" t="str">
        <x:v>Gemini 2.5 Flash (May 2025)</x:v>
      </x:c>
      <x:c r="N517" s="17" t="str">
        <x:v>Gemini 2.5 Flash (May 2025)</x:v>
      </x:c>
      <x:c r="O517" s="17" t="str">
        <x:v>gemini-2-5-flash-may-2025</x:v>
      </x:c>
      <x:c r="P517" s="17" t="n">
        <x:v>142.24</x:v>
      </x:c>
      <x:c r="Q517" s="17" t="n">
        <x:v>139.89</x:v>
      </x:c>
      <x:c r="R517" s="17" t="n">
        <x:v>143.54</x:v>
      </x:c>
      <x:c r="S517" s="17"/>
      <x:c r="T517" s="17"/>
      <x:c r="U517" s="17"/>
      <x:c r="V517" s="17"/>
      <x:c r="W517" s="17"/>
      <x:c r="X517" s="17"/>
      <x:c r="Y517" s="17"/>
      <x:c r="Z517" s="17"/>
    </x:row>
    <x:row r="518">
      <x:c r="A518" s="17" t="str">
        <x:v>Claude Sonnet 4</x:v>
      </x:c>
      <x:c r="B518" s="17" t="str">
        <x:v>claude-sonnet-4-20250514_8K</x:v>
      </x:c>
      <x:c r="C518" s="17"/>
      <x:c r="D518" s="17" t="str">
        <x:v>Anthropic</x:v>
      </x:c>
      <x:c r="E518" s="17" t="str">
        <x:v>United States of America</x:v>
      </x:c>
      <x:c r="F518" s="17" t="n">
        <x:v>45799</x:v>
      </x:c>
      <x:c r="G518" s="17" t="str">
        <x:v>API access</x:v>
      </x:c>
      <x:c r="H518" s="17" t="n">
        <x:v>45799</x:v>
      </x:c>
      <x:c r="I518" s="17"/>
      <x:c r="J518" s="17" t="str">
        <x:v>Unknown</x:v>
      </x:c>
      <x:c r="K518" s="17"/>
      <x:c r="L518" s="17" t="str">
        <x:v>Claude Sonnet 4 (8k thinking)</x:v>
      </x:c>
      <x:c r="M518" s="17"/>
      <x:c r="N518" s="17" t="str">
        <x:v>Claude Sonnet 4</x:v>
      </x:c>
      <x:c r="O518" s="17" t="str">
        <x:v>claude-sonnet-4</x:v>
      </x:c>
      <x:c r="P518" s="17" t="n">
        <x:v>142.15</x:v>
      </x:c>
      <x:c r="Q518" s="17" t="n">
        <x:v>139.04</x:v>
      </x:c>
      <x:c r="R518" s="17" t="n">
        <x:v>143.61</x:v>
      </x:c>
      <x:c r="S518" s="17"/>
      <x:c r="T518" s="17"/>
      <x:c r="U518" s="17"/>
      <x:c r="V518" s="17"/>
      <x:c r="W518" s="17"/>
      <x:c r="X518" s="17"/>
      <x:c r="Y518" s="17"/>
      <x:c r="Z518" s="17"/>
    </x:row>
    <x:row r="519">
      <x:c r="A519" s="17" t="str">
        <x:v>o3-pro</x:v>
      </x:c>
      <x:c r="B519" s="17" t="str">
        <x:v>o3-pro-2025-06-10_low</x:v>
      </x:c>
      <x:c r="C519" s="17"/>
      <x:c r="D519" s="17" t="str">
        <x:v>OpenAI</x:v>
      </x:c>
      <x:c r="E519" s="17" t="str">
        <x:v>United States of America</x:v>
      </x:c>
      <x:c r="F519" s="17" t="n">
        <x:v>45818</x:v>
      </x:c>
      <x:c r="G519" s="17"/>
      <x:c r="H519" s="17" t="n">
        <x:v>45818</x:v>
      </x:c>
      <x:c r="I519" s="17"/>
      <x:c r="J519" s="17" t="str">
        <x:v>Unknown</x:v>
      </x:c>
      <x:c r="K519" s="17" t="str">
        <x:v>An enhanced version of OpenAI's previous flagship reasoning model o3, evaluated with low reasoning effort.</x:v>
      </x:c>
      <x:c r="L519" s="17"/>
      <x:c r="M519" s="17"/>
      <x:c r="N519" s="17" t="str">
        <x:v>o3-pro</x:v>
      </x:c>
      <x:c r="O519" s="17" t="str">
        <x:v>o3-pro</x:v>
      </x:c>
      <x:c r="P519" s="17" t="n">
        <x:v>147.92</x:v>
      </x:c>
      <x:c r="Q519" s="17" t="n">
        <x:v>146.24</x:v>
      </x:c>
      <x:c r="R519" s="17" t="n">
        <x:v>150.45</x:v>
      </x:c>
      <x:c r="S519" s="17"/>
      <x:c r="T519" s="17"/>
      <x:c r="U519" s="17"/>
      <x:c r="V519" s="17"/>
      <x:c r="W519" s="17"/>
      <x:c r="X519" s="17"/>
      <x:c r="Y519" s="17"/>
      <x:c r="Z519" s="17"/>
    </x:row>
    <x:row r="520">
      <x:c r="A520" s="17" t="str">
        <x:v>GPT-5</x:v>
      </x:c>
      <x:c r="B520" s="17" t="str">
        <x:v>gpt-5-2025-08-07_low</x:v>
      </x:c>
      <x:c r="C520" s="17" t="str">
        <x:v>GPT-5 (low)</x:v>
      </x:c>
      <x:c r="D520" s="17" t="str">
        <x:v>OpenAI</x:v>
      </x:c>
      <x:c r="E520" s="17" t="str">
        <x:v>United States of America</x:v>
      </x:c>
      <x:c r="F520" s="17" t="n">
        <x:v>45876</x:v>
      </x:c>
      <x:c r="G520" s="17" t="str">
        <x:v>API access</x:v>
      </x:c>
      <x:c r="H520" s="17" t="n">
        <x:v>45876</x:v>
      </x:c>
      <x:c r="I520" s="17" t="n">
        <x:v>6.6e+25</x:v>
      </x:c>
      <x:c r="J520" s="17" t="str">
        <x:v>Speculative</x:v>
      </x:c>
      <x:c r="K520" s="17" t="str">
        <x:v>OpenAI's latest flagship frontier model, benchmarked using low reasoning effort.</x:v>
      </x:c>
      <x:c r="L520" s="17" t="str">
        <x:v>GPT-5 (low)</x:v>
      </x:c>
      <x:c r="M520" s="17"/>
      <x:c r="N520" s="17" t="str">
        <x:v>GPT-5</x:v>
      </x:c>
      <x:c r="O520" s="17" t="str">
        <x:v>gpt-5</x:v>
      </x:c>
      <x:c r="P520" s="17" t="n">
        <x:v>150</x:v>
      </x:c>
      <x:c r="Q520" s="17"/>
      <x:c r="R520" s="17"/>
      <x:c r="S520" s="17"/>
      <x:c r="T520" s="17"/>
      <x:c r="U520" s="17"/>
      <x:c r="V520" s="17"/>
      <x:c r="W520" s="17"/>
      <x:c r="X520" s="17"/>
      <x:c r="Y520" s="17"/>
      <x:c r="Z520" s="17"/>
    </x:row>
    <x:row r="521">
      <x:c r="A521" s="17" t="str">
        <x:v>GPT-5.4 Nano</x:v>
      </x:c>
      <x:c r="B521" s="17" t="str">
        <x:v>gpt-5.4-nano-2026-03-17_medium</x:v>
      </x:c>
      <x:c r="C521" s="17" t="str">
        <x:v>GPT-5.4 nano (medium)</x:v>
      </x:c>
      <x:c r="D521" s="17" t="str">
        <x:v>OpenAI</x:v>
      </x:c>
      <x:c r="E521" s="17" t="str">
        <x:v>United States of America</x:v>
      </x:c>
      <x:c r="F521" s="17" t="n">
        <x:v>46098</x:v>
      </x:c>
      <x:c r="G521" s="17" t="str">
        <x:v>API access</x:v>
      </x:c>
      <x:c r="H521" s="17" t="n">
        <x:v>46098</x:v>
      </x:c>
      <x:c r="I521" s="17"/>
      <x:c r="J521" s="17" t="str">
        <x:v>Likely</x:v>
      </x:c>
      <x:c r="K521" s="17"/>
      <x:c r="L521" s="17" t="str">
        <x:v>GPT-5.4 nano (medium)</x:v>
      </x:c>
      <x:c r="M521" s="17"/>
      <x:c r="N521" s="17" t="str">
        <x:v>GPT-5.4 Nano</x:v>
      </x:c>
      <x:c r="O521" s="17" t="str">
        <x:v>gpt-5-4-nano</x:v>
      </x:c>
      <x:c r="P521" s="17" t="n">
        <x:v>146.64</x:v>
      </x:c>
      <x:c r="Q521" s="17" t="n">
        <x:v>144.07</x:v>
      </x:c>
      <x:c r="R521" s="17" t="n">
        <x:v>148.4</x:v>
      </x:c>
      <x:c r="S521" s="17"/>
      <x:c r="T521" s="17"/>
      <x:c r="U521" s="17"/>
      <x:c r="V521" s="17"/>
      <x:c r="W521" s="17"/>
      <x:c r="X521" s="17"/>
      <x:c r="Y521" s="17"/>
      <x:c r="Z521" s="17"/>
    </x:row>
    <x:row r="522">
      <x:c r="A522" s="17" t="str">
        <x:v>GPT-5 mini</x:v>
      </x:c>
      <x:c r="B522" s="17" t="str">
        <x:v>gpt-5-mini-2025-08-07_minimal</x:v>
      </x:c>
      <x:c r="C522" s="17" t="str">
        <x:v>GPT-5 mini (minimal)</x:v>
      </x:c>
      <x:c r="D522" s="17" t="str">
        <x:v>OpenAI</x:v>
      </x:c>
      <x:c r="E522" s="17" t="str">
        <x:v>United States of America</x:v>
      </x:c>
      <x:c r="F522" s="17" t="n">
        <x:v>45876</x:v>
      </x:c>
      <x:c r="G522" s="17" t="str">
        <x:v>API access</x:v>
      </x:c>
      <x:c r="H522" s="17" t="n">
        <x:v>45876</x:v>
      </x:c>
      <x:c r="I522" s="17"/>
      <x:c r="J522" s="17" t="str">
        <x:v>Unknown</x:v>
      </x:c>
      <x:c r="K522" s="17" t="str">
        <x:v>A smaller version of OpenAI's latest flagship frontier model, benchmarked using medium reasoning effort.</x:v>
      </x:c>
      <x:c r="L522" s="17" t="str">
        <x:v>GPT-5 mini (medium)</x:v>
      </x:c>
      <x:c r="M522" s="17"/>
      <x:c r="N522" s="17" t="str">
        <x:v>GPT-5 mini</x:v>
      </x:c>
      <x:c r="O522" s="17" t="str">
        <x:v>gpt-5-mini</x:v>
      </x:c>
      <x:c r="P522" s="17" t="n">
        <x:v>145.79</x:v>
      </x:c>
      <x:c r="Q522" s="17" t="n">
        <x:v>143.69</x:v>
      </x:c>
      <x:c r="R522" s="17" t="n">
        <x:v>147.21</x:v>
      </x:c>
      <x:c r="S522" s="17"/>
      <x:c r="T522" s="17"/>
      <x:c r="U522" s="17"/>
      <x:c r="V522" s="17"/>
      <x:c r="W522" s="17"/>
      <x:c r="X522" s="17"/>
      <x:c r="Y522" s="17"/>
      <x:c r="Z522" s="17"/>
    </x:row>
    <x:row r="523">
      <x:c r="A523" s="17" t="str">
        <x:v>Claude Haiku 4.5</x:v>
      </x:c>
      <x:c r="B523" s="17" t="str">
        <x:v>claude-haiku-4-5-20251001_8K</x:v>
      </x:c>
      <x:c r="C523" s="17"/>
      <x:c r="D523" s="17" t="str">
        <x:v>Anthropic</x:v>
      </x:c>
      <x:c r="E523" s="17" t="str">
        <x:v>United States of America</x:v>
      </x:c>
      <x:c r="F523" s="17" t="n">
        <x:v>45945</x:v>
      </x:c>
      <x:c r="G523" s="17" t="str">
        <x:v>API access</x:v>
      </x:c>
      <x:c r="H523" s="17" t="n">
        <x:v>45945</x:v>
      </x:c>
      <x:c r="I523" s="17"/>
      <x:c r="J523" s="17" t="str">
        <x:v>Unknown</x:v>
      </x:c>
      <x:c r="K523" s="17"/>
      <x:c r="L523" s="17" t="str">
        <x:v>Claude Haiku 4.5 (8k thinking)</x:v>
      </x:c>
      <x:c r="M523" s="17"/>
      <x:c r="N523" s="17" t="str">
        <x:v>Claude Haiku 4.5</x:v>
      </x:c>
      <x:c r="O523" s="17" t="str">
        <x:v>claude-haiku-4-5</x:v>
      </x:c>
      <x:c r="P523" s="17" t="n">
        <x:v>142.86</x:v>
      </x:c>
      <x:c r="Q523" s="17" t="n">
        <x:v>139.6</x:v>
      </x:c>
      <x:c r="R523" s="17" t="n">
        <x:v>144.62</x:v>
      </x:c>
      <x:c r="S523" s="17"/>
      <x:c r="T523" s="17"/>
      <x:c r="U523" s="17"/>
      <x:c r="V523" s="17"/>
      <x:c r="W523" s="17"/>
      <x:c r="X523" s="17"/>
      <x:c r="Y523" s="17"/>
      <x:c r="Z523" s="17"/>
    </x:row>
    <x:row r="524">
      <x:c r="A524" s="17" t="str">
        <x:v>GPT-5.4 Nano</x:v>
      </x:c>
      <x:c r="B524" s="17" t="str">
        <x:v>gpt-5.4-nano-2026-03-17_low</x:v>
      </x:c>
      <x:c r="C524" s="17" t="str">
        <x:v>GPT-5.4 nano (low)</x:v>
      </x:c>
      <x:c r="D524" s="17" t="str">
        <x:v>OpenAI</x:v>
      </x:c>
      <x:c r="E524" s="17" t="str">
        <x:v>United States of America</x:v>
      </x:c>
      <x:c r="F524" s="17" t="n">
        <x:v>46098</x:v>
      </x:c>
      <x:c r="G524" s="17" t="str">
        <x:v>API access</x:v>
      </x:c>
      <x:c r="H524" s="17" t="n">
        <x:v>46098</x:v>
      </x:c>
      <x:c r="I524" s="17"/>
      <x:c r="J524" s="17" t="str">
        <x:v>Likely</x:v>
      </x:c>
      <x:c r="K524" s="17"/>
      <x:c r="L524" s="17" t="str">
        <x:v>GPT-5.4 nano (low)</x:v>
      </x:c>
      <x:c r="M524" s="17"/>
      <x:c r="N524" s="17" t="str">
        <x:v>GPT-5.4 Nano</x:v>
      </x:c>
      <x:c r="O524" s="17" t="str">
        <x:v>gpt-5-4-nano</x:v>
      </x:c>
      <x:c r="P524" s="17" t="n">
        <x:v>146.64</x:v>
      </x:c>
      <x:c r="Q524" s="17" t="n">
        <x:v>144.07</x:v>
      </x:c>
      <x:c r="R524" s="17" t="n">
        <x:v>148.4</x:v>
      </x:c>
      <x:c r="S524" s="17"/>
      <x:c r="T524" s="17"/>
      <x:c r="U524" s="17"/>
      <x:c r="V524" s="17"/>
      <x:c r="W524" s="17"/>
      <x:c r="X524" s="17"/>
      <x:c r="Y524" s="17"/>
      <x:c r="Z524" s="17"/>
    </x:row>
    <x:row r="525">
      <x:c r="A525" s="17"/>
      <x:c r="B525" s="17" t="str">
        <x:v>codex-mini-2025-05-16</x:v>
      </x:c>
      <x:c r="C525" s="17"/>
      <x:c r="D525" s="17"/>
      <x:c r="E525" s="17"/>
      <x:c r="F525" s="17" t="n">
        <x:v>45793</x:v>
      </x:c>
      <x:c r="G525" s="17"/>
      <x:c r="H525" s="17"/>
      <x:c r="I525" s="17"/>
      <x:c r="J525" s="17" t="str">
        <x:v>Unverified</x:v>
      </x:c>
      <x:c r="K525" s="17"/>
      <x:c r="L525" s="17"/>
      <x:c r="M525" s="17"/>
      <x:c r="N525" s="17"/>
      <x:c r="O525" s="17" t="str">
        <x:v>codex-mini-2025-05-16</x:v>
      </x:c>
      <x:c r="P525" s="17"/>
      <x:c r="Q525" s="17"/>
      <x:c r="R525" s="17"/>
      <x:c r="S525" s="17"/>
      <x:c r="T525" s="17"/>
      <x:c r="U525" s="17"/>
      <x:c r="V525" s="17"/>
      <x:c r="W525" s="17"/>
      <x:c r="X525" s="17"/>
      <x:c r="Y525" s="17"/>
      <x:c r="Z525" s="17"/>
    </x:row>
    <x:row r="526">
      <x:c r="A526" s="17" t="str">
        <x:v>Claude Haiku 4.5</x:v>
      </x:c>
      <x:c r="B526" s="17" t="str">
        <x:v>claude-haiku-4-5-20251001_1K</x:v>
      </x:c>
      <x:c r="C526" s="17"/>
      <x:c r="D526" s="17" t="str">
        <x:v>Anthropic</x:v>
      </x:c>
      <x:c r="E526" s="17" t="str">
        <x:v>United States of America</x:v>
      </x:c>
      <x:c r="F526" s="17" t="n">
        <x:v>45945</x:v>
      </x:c>
      <x:c r="G526" s="17" t="str">
        <x:v>API access</x:v>
      </x:c>
      <x:c r="H526" s="17" t="n">
        <x:v>45945</x:v>
      </x:c>
      <x:c r="I526" s="17"/>
      <x:c r="J526" s="17" t="str">
        <x:v>Unknown</x:v>
      </x:c>
      <x:c r="K526" s="17"/>
      <x:c r="L526" s="17" t="str">
        <x:v>Claude Haiku 4.5 (1k thinking)</x:v>
      </x:c>
      <x:c r="M526" s="17"/>
      <x:c r="N526" s="17" t="str">
        <x:v>Claude Haiku 4.5</x:v>
      </x:c>
      <x:c r="O526" s="17" t="str">
        <x:v>claude-haiku-4-5</x:v>
      </x:c>
      <x:c r="P526" s="17" t="n">
        <x:v>142.86</x:v>
      </x:c>
      <x:c r="Q526" s="17" t="n">
        <x:v>139.6</x:v>
      </x:c>
      <x:c r="R526" s="17" t="n">
        <x:v>144.62</x:v>
      </x:c>
      <x:c r="S526" s="17"/>
      <x:c r="T526" s="17"/>
      <x:c r="U526" s="17"/>
      <x:c r="V526" s="17"/>
      <x:c r="W526" s="17"/>
      <x:c r="X526" s="17"/>
      <x:c r="Y526" s="17"/>
      <x:c r="Z526" s="17"/>
    </x:row>
    <x:row r="527">
      <x:c r="A527" s="17" t="str">
        <x:v>GPT-5.4 Mini</x:v>
      </x:c>
      <x:c r="B527" s="17" t="str">
        <x:v>gpt-5.4-mini-2026-03-17_low</x:v>
      </x:c>
      <x:c r="C527" s="17" t="str">
        <x:v>GPT-5.4 mini (low)</x:v>
      </x:c>
      <x:c r="D527" s="17" t="str">
        <x:v>OpenAI</x:v>
      </x:c>
      <x:c r="E527" s="17" t="str">
        <x:v>United States of America</x:v>
      </x:c>
      <x:c r="F527" s="17" t="n">
        <x:v>46098</x:v>
      </x:c>
      <x:c r="G527" s="17" t="str">
        <x:v>API access</x:v>
      </x:c>
      <x:c r="H527" s="17" t="n">
        <x:v>46098</x:v>
      </x:c>
      <x:c r="I527" s="17"/>
      <x:c r="J527" s="17" t="str">
        <x:v>Likely</x:v>
      </x:c>
      <x:c r="K527" s="17"/>
      <x:c r="L527" s="17" t="str">
        <x:v>GPT-5.4 mini (low)</x:v>
      </x:c>
      <x:c r="M527" s="17"/>
      <x:c r="N527" s="17" t="str">
        <x:v>GPT-5.4 Mini</x:v>
      </x:c>
      <x:c r="O527" s="17" t="str">
        <x:v>gpt-5-4-mini</x:v>
      </x:c>
      <x:c r="P527" s="17" t="n">
        <x:v>148.9</x:v>
      </x:c>
      <x:c r="Q527" s="17" t="n">
        <x:v>147.11</x:v>
      </x:c>
      <x:c r="R527" s="17" t="n">
        <x:v>150.06</x:v>
      </x:c>
      <x:c r="S527" s="17"/>
      <x:c r="T527" s="17"/>
      <x:c r="U527" s="17"/>
      <x:c r="V527" s="17"/>
      <x:c r="W527" s="17"/>
      <x:c r="X527" s="17"/>
      <x:c r="Y527" s="17"/>
      <x:c r="Z527" s="17"/>
    </x:row>
    <x:row r="528">
      <x:c r="A528" s="17" t="str">
        <x:v>Claude Sonnet 4</x:v>
      </x:c>
      <x:c r="B528" s="17" t="str">
        <x:v>claude-sonnet-4-20250514_1K</x:v>
      </x:c>
      <x:c r="C528" s="17"/>
      <x:c r="D528" s="17" t="str">
        <x:v>Anthropic</x:v>
      </x:c>
      <x:c r="E528" s="17" t="str">
        <x:v>United States of America</x:v>
      </x:c>
      <x:c r="F528" s="17" t="n">
        <x:v>45799</x:v>
      </x:c>
      <x:c r="G528" s="17" t="str">
        <x:v>API access</x:v>
      </x:c>
      <x:c r="H528" s="17" t="n">
        <x:v>45799</x:v>
      </x:c>
      <x:c r="I528" s="17"/>
      <x:c r="J528" s="17" t="str">
        <x:v>Unknown</x:v>
      </x:c>
      <x:c r="K528" s="17" t="str">
        <x:v>Anthropic's mid-sized Claude 4 series model, evaluated at up to 1,000 reasoning tokens.</x:v>
      </x:c>
      <x:c r="L528" s="17" t="str">
        <x:v>Claude Sonnet 4 (1k thinking)</x:v>
      </x:c>
      <x:c r="M528" s="17"/>
      <x:c r="N528" s="17" t="str">
        <x:v>Claude Sonnet 4</x:v>
      </x:c>
      <x:c r="O528" s="17" t="str">
        <x:v>claude-sonnet-4</x:v>
      </x:c>
      <x:c r="P528" s="17" t="n">
        <x:v>142.15</x:v>
      </x:c>
      <x:c r="Q528" s="17" t="n">
        <x:v>139.04</x:v>
      </x:c>
      <x:c r="R528" s="17" t="n">
        <x:v>143.61</x:v>
      </x:c>
      <x:c r="S528" s="17"/>
      <x:c r="T528" s="17"/>
      <x:c r="U528" s="17"/>
      <x:c r="V528" s="17"/>
      <x:c r="W528" s="17"/>
      <x:c r="X528" s="17"/>
      <x:c r="Y528" s="17"/>
      <x:c r="Z528" s="17"/>
    </x:row>
    <x:row r="529">
      <x:c r="A529" s="17" t="str">
        <x:v>o1-mini</x:v>
      </x:c>
      <x:c r="B529" s="17" t="str">
        <x:v>o1-mini-2024-09-12_unknown</x:v>
      </x:c>
      <x:c r="C529" s="17" t="str">
        <x:v>o1-mini (unknown thinking)</x:v>
      </x:c>
      <x:c r="D529" s="17" t="str">
        <x:v>OpenAI</x:v>
      </x:c>
      <x:c r="E529" s="17" t="str">
        <x:v>United States of America</x:v>
      </x:c>
      <x:c r="F529" s="17" t="n">
        <x:v>45547</x:v>
      </x:c>
      <x:c r="G529" s="17" t="str">
        <x:v>API access</x:v>
      </x:c>
      <x:c r="H529" s="17" t="n">
        <x:v>45547</x:v>
      </x:c>
      <x:c r="I529" s="17"/>
      <x:c r="J529" s="17" t="str">
        <x:v>Unknown</x:v>
      </x:c>
      <x:c r="K529" s="17" t="str">
        <x:v>A smaller version of OpenAI’s first reasoning model, o1, evaluated with high reasoning effort.</x:v>
      </x:c>
      <x:c r="L529" s="17"/>
      <x:c r="M529" s="17"/>
      <x:c r="N529" s="17" t="str">
        <x:v>o1-mini</x:v>
      </x:c>
      <x:c r="O529" s="17" t="str">
        <x:v>o1-mini</x:v>
      </x:c>
      <x:c r="P529" s="17" t="n">
        <x:v>136.56</x:v>
      </x:c>
      <x:c r="Q529" s="17" t="n">
        <x:v>132.78</x:v>
      </x:c>
      <x:c r="R529" s="17" t="n">
        <x:v>138</x:v>
      </x:c>
      <x:c r="S529" s="17"/>
      <x:c r="T529" s="17"/>
      <x:c r="U529" s="17"/>
      <x:c r="V529" s="17"/>
      <x:c r="W529" s="17"/>
      <x:c r="X529" s="17"/>
      <x:c r="Y529" s="17"/>
      <x:c r="Z529" s="17"/>
    </x:row>
    <x:row r="530">
      <x:c r="A530" s="17" t="str">
        <x:v>GPT-5 mini</x:v>
      </x:c>
      <x:c r="B530" s="17" t="str">
        <x:v>gpt-5-mini-2025-08-07_low</x:v>
      </x:c>
      <x:c r="C530" s="17" t="str">
        <x:v>GPT-5 mini (low)</x:v>
      </x:c>
      <x:c r="D530" s="17" t="str">
        <x:v>OpenAI</x:v>
      </x:c>
      <x:c r="E530" s="17" t="str">
        <x:v>United States of America</x:v>
      </x:c>
      <x:c r="F530" s="17" t="n">
        <x:v>45876</x:v>
      </x:c>
      <x:c r="G530" s="17" t="str">
        <x:v>API access</x:v>
      </x:c>
      <x:c r="H530" s="17" t="n">
        <x:v>45876</x:v>
      </x:c>
      <x:c r="I530" s="17"/>
      <x:c r="J530" s="17" t="str">
        <x:v>Unknown</x:v>
      </x:c>
      <x:c r="K530" s="17" t="str">
        <x:v>A smaller version of OpenAI's latest flagship frontier model, benchmarked using medium reasoning effort.</x:v>
      </x:c>
      <x:c r="L530" s="17" t="str">
        <x:v>GPT-5 mini (medium)</x:v>
      </x:c>
      <x:c r="M530" s="17"/>
      <x:c r="N530" s="17" t="str">
        <x:v>GPT-5 mini</x:v>
      </x:c>
      <x:c r="O530" s="17" t="str">
        <x:v>gpt-5-mini</x:v>
      </x:c>
      <x:c r="P530" s="17" t="n">
        <x:v>145.79</x:v>
      </x:c>
      <x:c r="Q530" s="17" t="n">
        <x:v>143.69</x:v>
      </x:c>
      <x:c r="R530" s="17" t="n">
        <x:v>147.21</x:v>
      </x:c>
      <x:c r="S530" s="17"/>
      <x:c r="T530" s="17"/>
      <x:c r="U530" s="17"/>
      <x:c r="V530" s="17"/>
      <x:c r="W530" s="17"/>
      <x:c r="X530" s="17"/>
      <x:c r="Y530" s="17"/>
      <x:c r="Z530" s="17"/>
    </x:row>
    <x:row r="531">
      <x:c r="A531" s="17" t="str">
        <x:v>Grok-3 mini</x:v>
      </x:c>
      <x:c r="B531" s="17" t="str">
        <x:v>grok-3-mini_low</x:v>
      </x:c>
      <x:c r="C531" s="17" t="str">
        <x:v>Grok 3 mini</x:v>
      </x:c>
      <x:c r="D531" s="17" t="str">
        <x:v>xAI</x:v>
      </x:c>
      <x:c r="E531" s="17" t="str">
        <x:v>United States of America</x:v>
      </x:c>
      <x:c r="F531" s="17" t="n">
        <x:v>45832</x:v>
      </x:c>
      <x:c r="G531" s="17" t="str">
        <x:v>API access</x:v>
      </x:c>
      <x:c r="H531" s="17" t="n">
        <x:v>45707</x:v>
      </x:c>
      <x:c r="I531" s="17"/>
      <x:c r="J531" s="17" t="str">
        <x:v>Unknown</x:v>
      </x:c>
      <x:c r="K531" s="17"/>
      <x:c r="L531" s="17" t="str">
        <x:v>Grok 3 mini (low)</x:v>
      </x:c>
      <x:c r="M531" s="17"/>
      <x:c r="N531" s="17" t="str">
        <x:v>Grok-3 mini</x:v>
      </x:c>
      <x:c r="O531" s="17" t="str">
        <x:v>grok-3-mini</x:v>
      </x:c>
      <x:c r="P531" s="17" t="n">
        <x:v>141.01</x:v>
      </x:c>
      <x:c r="Q531" s="17" t="n">
        <x:v>137.89</x:v>
      </x:c>
      <x:c r="R531" s="17" t="n">
        <x:v>142.63</x:v>
      </x:c>
      <x:c r="S531" s="17"/>
      <x:c r="T531" s="17"/>
      <x:c r="U531" s="17"/>
      <x:c r="V531" s="17"/>
      <x:c r="W531" s="17"/>
      <x:c r="X531" s="17"/>
      <x:c r="Y531" s="17"/>
      <x:c r="Z531" s="17"/>
    </x:row>
    <x:row r="532">
      <x:c r="A532" s="17" t="str">
        <x:v>Claude 3.7 Sonnet</x:v>
      </x:c>
      <x:c r="B532" s="17" t="str">
        <x:v>claude-3-7-sonnet-20250219_1K</x:v>
      </x:c>
      <x:c r="C532" s="17" t="str">
        <x:v>Claude 3.7 Sonnet (1k thinking)</x:v>
      </x:c>
      <x:c r="D532" s="17" t="str">
        <x:v>Anthropic</x:v>
      </x:c>
      <x:c r="E532" s="17" t="str">
        <x:v>United States of America</x:v>
      </x:c>
      <x:c r="F532" s="17" t="n">
        <x:v>45712</x:v>
      </x:c>
      <x:c r="G532" s="17" t="str">
        <x:v>API access</x:v>
      </x:c>
      <x:c r="H532" s="17" t="n">
        <x:v>45712</x:v>
      </x:c>
      <x:c r="I532" s="17" t="n">
        <x:v>3.3499999999999998e+25</x:v>
      </x:c>
      <x:c r="J532" s="17" t="str">
        <x:v>Likely</x:v>
      </x:c>
      <x:c r="K532" s="17" t="str">
        <x:v>A previous flagship reasoning model from Anthropic, benchmarked with up to 1,000 reasoning tokens allowed.</x:v>
      </x:c>
      <x:c r="L532" s="17" t="str">
        <x:v>Claude 3.7 Sonnet (1k thinking)</x:v>
      </x:c>
      <x:c r="M532" s="17"/>
      <x:c r="N532" s="17" t="str">
        <x:v>Claude 3.7 Sonnet</x:v>
      </x:c>
      <x:c r="O532" s="17" t="str">
        <x:v>claude-3-7-sonnet</x:v>
      </x:c>
      <x:c r="P532" s="17" t="n">
        <x:v>141.7</x:v>
      </x:c>
      <x:c r="Q532" s="17" t="n">
        <x:v>139.28</x:v>
      </x:c>
      <x:c r="R532" s="17" t="n">
        <x:v>143.27</x:v>
      </x:c>
      <x:c r="S532" s="17"/>
      <x:c r="T532" s="17"/>
      <x:c r="U532" s="17"/>
      <x:c r="V532" s="17"/>
      <x:c r="W532" s="17"/>
      <x:c r="X532" s="17"/>
      <x:c r="Y532" s="17"/>
      <x:c r="Z532" s="17"/>
    </x:row>
    <x:row r="533">
      <x:c r="A533" s="17" t="str">
        <x:v>Claude Opus 4</x:v>
      </x:c>
      <x:c r="B533" s="17" t="str">
        <x:v>claude-opus-4-20250514_1K</x:v>
      </x:c>
      <x:c r="C533" s="17" t="str">
        <x:v>Claude Opus 4</x:v>
      </x:c>
      <x:c r="D533" s="17" t="str">
        <x:v>Anthropic</x:v>
      </x:c>
      <x:c r="E533" s="17" t="str">
        <x:v>United States of America</x:v>
      </x:c>
      <x:c r="F533" s="17" t="n">
        <x:v>45799</x:v>
      </x:c>
      <x:c r="G533" s="17" t="str">
        <x:v>API access</x:v>
      </x:c>
      <x:c r="H533" s="17" t="n">
        <x:v>45799</x:v>
      </x:c>
      <x:c r="I533" s="17"/>
      <x:c r="J533" s="17" t="str">
        <x:v>Unknown</x:v>
      </x:c>
      <x:c r="K533" s="17" t="str">
        <x:v>Anthropic's largest model in the Claude 4 series (superseded by Claude Opus 4.1), benchmarked with up to 1,000 reasoning tokens.</x:v>
      </x:c>
      <x:c r="L533" s="17" t="str">
        <x:v>Claude Opus 4 (1k thinking)</x:v>
      </x:c>
      <x:c r="M533" s="17"/>
      <x:c r="N533" s="17" t="str">
        <x:v>Claude Opus 4</x:v>
      </x:c>
      <x:c r="O533" s="17" t="str">
        <x:v>claude-opus-4</x:v>
      </x:c>
      <x:c r="P533" s="17" t="n">
        <x:v>142.89</x:v>
      </x:c>
      <x:c r="Q533" s="17" t="n">
        <x:v>140.36</x:v>
      </x:c>
      <x:c r="R533" s="17" t="n">
        <x:v>144.3</x:v>
      </x:c>
      <x:c r="S533" s="17"/>
      <x:c r="T533" s="17"/>
      <x:c r="U533" s="17"/>
      <x:c r="V533" s="17"/>
      <x:c r="W533" s="17"/>
      <x:c r="X533" s="17"/>
      <x:c r="Y533" s="17"/>
      <x:c r="Z533" s="17"/>
    </x:row>
    <x:row r="534">
      <x:c r="A534" s="17" t="str">
        <x:v>Magistral Medium 1.1</x:v>
      </x:c>
      <x:c r="B534" s="17" t="str">
        <x:v>magistral-medium-2506</x:v>
      </x:c>
      <x:c r="C534" s="17"/>
      <x:c r="D534" s="17" t="str">
        <x:v>Mistral AI</x:v>
      </x:c>
      <x:c r="E534" s="17" t="str">
        <x:v>France</x:v>
      </x:c>
      <x:c r="F534" s="17" t="n">
        <x:v>45818</x:v>
      </x:c>
      <x:c r="G534" s="17" t="str">
        <x:v>API access</x:v>
      </x:c>
      <x:c r="H534" s="17" t="n">
        <x:v>45818</x:v>
      </x:c>
      <x:c r="I534" s="17"/>
      <x:c r="J534" s="17" t="str">
        <x:v>Unknown</x:v>
      </x:c>
      <x:c r="K534" s="17"/>
      <x:c r="L534" s="17"/>
      <x:c r="M534" s="17"/>
      <x:c r="N534" s="17" t="str">
        <x:v>Magistral Medium 1.1</x:v>
      </x:c>
      <x:c r="O534" s="17" t="str">
        <x:v>magistral-medium-1-1</x:v>
      </x:c>
      <x:c r="P534" s="17"/>
      <x:c r="Q534" s="17"/>
      <x:c r="R534" s="17"/>
      <x:c r="S534" s="17"/>
      <x:c r="T534" s="17"/>
      <x:c r="U534" s="17"/>
      <x:c r="V534" s="17"/>
      <x:c r="W534" s="17"/>
      <x:c r="X534" s="17"/>
      <x:c r="Y534" s="17"/>
      <x:c r="Z534" s="17"/>
    </x:row>
    <x:row r="535">
      <x:c r="A535" s="17" t="str">
        <x:v>Gemini 2.5 Pro (Jun 2025)</x:v>
      </x:c>
      <x:c r="B535" s="17" t="str">
        <x:v>gemini-2.5-pro-preview-06-05_1K</x:v>
      </x:c>
      <x:c r="C535" s="17" t="str">
        <x:v>Gemini 2.5 Pro Preview (Jun 2025)</x:v>
      </x:c>
      <x:c r="D535" s="17" t="str">
        <x:v>Google DeepMind</x:v>
      </x:c>
      <x:c r="E535" s="17" t="str">
        <x:v>United States of America</x:v>
      </x:c>
      <x:c r="F535" s="17" t="n">
        <x:v>45813</x:v>
      </x:c>
      <x:c r="G535" s="17" t="str">
        <x:v>API access</x:v>
      </x:c>
      <x:c r="H535" s="17" t="n">
        <x:v>45813</x:v>
      </x:c>
      <x:c r="I535" s="17"/>
      <x:c r="J535" s="17" t="str">
        <x:v>Unknown</x:v>
      </x:c>
      <x:c r="K535" s="17" t="str">
        <x:v>A June 2025 preview version of Gemini 2.5 Pro, Google DeepMind's flagship frontier model, evaluated with up to 1,000 reasoning tokens.</x:v>
      </x:c>
      <x:c r="L535" s="17" t="str">
        <x:v>Gemini 2.5 Pro Preview (Jun 2025, 1k thinking)</x:v>
      </x:c>
      <x:c r="M535" s="17" t="str">
        <x:v>Gemini 2.5 Pro (Jun 2025)</x:v>
      </x:c>
      <x:c r="N535" s="17" t="str">
        <x:v>Gemini 2.5 Pro (Jun 2025)</x:v>
      </x:c>
      <x:c r="O535" s="17" t="str">
        <x:v>gemini-2-5-pro-jun-2025</x:v>
      </x:c>
      <x:c r="P535" s="17" t="n">
        <x:v>146.08</x:v>
      </x:c>
      <x:c r="Q535" s="17" t="n">
        <x:v>144.33</x:v>
      </x:c>
      <x:c r="R535" s="17" t="n">
        <x:v>147.72</x:v>
      </x:c>
      <x:c r="S535" s="17"/>
      <x:c r="T535" s="17"/>
      <x:c r="U535" s="17"/>
      <x:c r="V535" s="17"/>
      <x:c r="W535" s="17"/>
      <x:c r="X535" s="17"/>
      <x:c r="Y535" s="17"/>
      <x:c r="Z535" s="17"/>
    </x:row>
    <x:row r="536">
      <x:c r="A536" s="17" t="str">
        <x:v>GPT-5 nano</x:v>
      </x:c>
      <x:c r="B536" s="17" t="str">
        <x:v>gpt-5-nano-2025-08-07_minimal</x:v>
      </x:c>
      <x:c r="C536" s="17" t="str">
        <x:v>GPT-5 nano (minimal)</x:v>
      </x:c>
      <x:c r="D536" s="17" t="str">
        <x:v>OpenAI</x:v>
      </x:c>
      <x:c r="E536" s="17" t="str">
        <x:v>United States of America</x:v>
      </x:c>
      <x:c r="F536" s="17" t="n">
        <x:v>45876</x:v>
      </x:c>
      <x:c r="G536" s="17" t="str">
        <x:v>API access</x:v>
      </x:c>
      <x:c r="H536" s="17" t="n">
        <x:v>45876</x:v>
      </x:c>
      <x:c r="I536" s="17"/>
      <x:c r="J536" s="17" t="str">
        <x:v>Unknown</x:v>
      </x:c>
      <x:c r="K536" s="17" t="str">
        <x:v>The smallest version of OpenAI's latest flagship frontier model, benchmarked using medium reasoning effort.</x:v>
      </x:c>
      <x:c r="L536" s="17" t="str">
        <x:v>GPT-5 nano (low)</x:v>
      </x:c>
      <x:c r="M536" s="17"/>
      <x:c r="N536" s="17" t="str">
        <x:v>GPT-5 nano</x:v>
      </x:c>
      <x:c r="O536" s="17" t="str">
        <x:v>gpt-5-nano</x:v>
      </x:c>
      <x:c r="P536" s="17" t="n">
        <x:v>140.85</x:v>
      </x:c>
      <x:c r="Q536" s="17" t="n">
        <x:v>136.43</x:v>
      </x:c>
      <x:c r="R536" s="17" t="n">
        <x:v>142.54</x:v>
      </x:c>
      <x:c r="S536" s="17"/>
      <x:c r="T536" s="17"/>
      <x:c r="U536" s="17"/>
      <x:c r="V536" s="17"/>
      <x:c r="W536" s="17"/>
      <x:c r="X536" s="17"/>
      <x:c r="Y536" s="17"/>
      <x:c r="Z536" s="17"/>
    </x:row>
    <x:row r="537">
      <x:c r="A537" s="17" t="str">
        <x:v>Yi-34B</x:v>
      </x:c>
      <x:c r="B537" s="17" t="str">
        <x:v>Yi-34B</x:v>
      </x:c>
      <x:c r="C537" s="17"/>
      <x:c r="D537" s="17" t="str">
        <x:v>01.AI</x:v>
      </x:c>
      <x:c r="E537" s="17" t="str">
        <x:v>China</x:v>
      </x:c>
      <x:c r="F537" s="17" t="n">
        <x:v>45232</x:v>
      </x:c>
      <x:c r="G537" s="17" t="str">
        <x:v>Open weights (restricted use)</x:v>
      </x:c>
      <x:c r="H537" s="17" t="n">
        <x:v>45232</x:v>
      </x:c>
      <x:c r="I537" s="17" t="n">
        <x:v>6.1e+23</x:v>
      </x:c>
      <x:c r="J537" s="17" t="str">
        <x:v>Confident</x:v>
      </x:c>
      <x:c r="K537" s="17"/>
      <x:c r="L537" s="17" t="str">
        <x:v>Yi-34B</x:v>
      </x:c>
      <x:c r="M537" s="17" t="str">
        <x:v>Yi-34B</x:v>
      </x:c>
      <x:c r="N537" s="17" t="str">
        <x:v>Yi-34B</x:v>
      </x:c>
      <x:c r="O537" s="17" t="str">
        <x:v>yi-34b</x:v>
      </x:c>
      <x:c r="P537" s="17" t="n">
        <x:v>117.14</x:v>
      </x:c>
      <x:c r="Q537" s="17" t="n">
        <x:v>109.02</x:v>
      </x:c>
      <x:c r="R537" s="17" t="n">
        <x:v>120.55</x:v>
      </x:c>
      <x:c r="S537" s="17"/>
      <x:c r="T537" s="17"/>
      <x:c r="U537" s="17"/>
      <x:c r="V537" s="17"/>
      <x:c r="W537" s="17"/>
      <x:c r="X537" s="17"/>
      <x:c r="Y537" s="17"/>
      <x:c r="Z537" s="17"/>
    </x:row>
    <x:row r="538">
      <x:c r="A538" s="17" t="str">
        <x:v>GPT-3.5 Turbo</x:v>
      </x:c>
      <x:c r="B538" s="17" t="str">
        <x:v>gpt-3.5-turbo-0613</x:v>
      </x:c>
      <x:c r="C538" s="17" t="str">
        <x:v>GPT-3.5 Turbo (June 2023)</x:v>
      </x:c>
      <x:c r="D538" s="17" t="str">
        <x:v>OpenAI</x:v>
      </x:c>
      <x:c r="E538" s="17" t="str">
        <x:v>United States of America</x:v>
      </x:c>
      <x:c r="F538" s="17" t="n">
        <x:v>45090</x:v>
      </x:c>
      <x:c r="G538" s="17" t="str">
        <x:v>API access</x:v>
      </x:c>
      <x:c r="H538" s="17" t="n">
        <x:v>45090</x:v>
      </x:c>
      <x:c r="I538" s="17"/>
      <x:c r="J538" s="17" t="str">
        <x:v>Likely</x:v>
      </x:c>
      <x:c r="K538" s="17"/>
      <x:c r="L538" s="17" t="str">
        <x:v>GPT-3.5 Turbo (June 2023)</x:v>
      </x:c>
      <x:c r="M538" s="17" t="str">
        <x:v>GPT-3.5 Turbo (Jun 2023)</x:v>
      </x:c>
      <x:c r="N538" s="17" t="str">
        <x:v>GPT-3.5 Turbo (Jun 2023)</x:v>
      </x:c>
      <x:c r="O538" s="17" t="str">
        <x:v>gpt-3-5-turbo-jun-2023</x:v>
      </x:c>
      <x:c r="P538" s="17" t="n">
        <x:v>113.13</x:v>
      </x:c>
      <x:c r="Q538" s="17" t="n">
        <x:v>104.69</x:v>
      </x:c>
      <x:c r="R538" s="17" t="n">
        <x:v>118.18</x:v>
      </x:c>
      <x:c r="S538" s="17"/>
      <x:c r="T538" s="17"/>
      <x:c r="U538" s="17"/>
      <x:c r="V538" s="17"/>
      <x:c r="W538" s="17"/>
      <x:c r="X538" s="17"/>
      <x:c r="Y538" s="17"/>
      <x:c r="Z538" s="17"/>
    </x:row>
    <x:row r="539">
      <x:c r="A539" s="17" t="str">
        <x:v>Baichuan 1-13B</x:v>
      </x:c>
      <x:c r="B539" s="17" t="str">
        <x:v>Baichuan-13B-Base</x:v>
      </x:c>
      <x:c r="C539" s="17"/>
      <x:c r="D539" s="17" t="str">
        <x:v>Baichuan</x:v>
      </x:c>
      <x:c r="E539" s="17" t="str">
        <x:v>China</x:v>
      </x:c>
      <x:c r="F539" s="17" t="n">
        <x:v>45118</x:v>
      </x:c>
      <x:c r="G539" s="17" t="str">
        <x:v>Open weights (restricted use)</x:v>
      </x:c>
      <x:c r="H539" s="17" t="n">
        <x:v>45118</x:v>
      </x:c>
      <x:c r="I539" s="17" t="n">
        <x:v>9.36e+22</x:v>
      </x:c>
      <x:c r="J539" s="17" t="str">
        <x:v>Confident</x:v>
      </x:c>
      <x:c r="K539" s="17"/>
      <x:c r="L539" s="17"/>
      <x:c r="M539" s="17"/>
      <x:c r="N539" s="17" t="str">
        <x:v>Baichuan 1-13B</x:v>
      </x:c>
      <x:c r="O539" s="17" t="str">
        <x:v>baichuan-1-13b</x:v>
      </x:c>
      <x:c r="P539" s="17"/>
      <x:c r="Q539" s="17"/>
      <x:c r="R539" s="17"/>
      <x:c r="S539" s="17"/>
      <x:c r="T539" s="17"/>
      <x:c r="U539" s="17"/>
      <x:c r="V539" s="17"/>
      <x:c r="W539" s="17"/>
      <x:c r="X539" s="17"/>
      <x:c r="Y539" s="17"/>
      <x:c r="Z539" s="17"/>
    </x:row>
    <x:row r="540">
      <x:c r="A540" s="17" t="str">
        <x:v>Llama 2-13B</x:v>
      </x:c>
      <x:c r="B540" s="17" t="str">
        <x:v>Llama-2-13b-chat</x:v>
      </x:c>
      <x:c r="C540" s="17"/>
      <x:c r="D540" s="17" t="str">
        <x:v>Meta AI</x:v>
      </x:c>
      <x:c r="E540" s="17" t="str">
        <x:v>United States of America</x:v>
      </x:c>
      <x:c r="F540" s="17" t="n">
        <x:v>45125</x:v>
      </x:c>
      <x:c r="G540" s="17" t="str">
        <x:v>Open weights (restricted use)</x:v>
      </x:c>
      <x:c r="H540" s="17" t="n">
        <x:v>45125</x:v>
      </x:c>
      <x:c r="I540" s="17" t="n">
        <x:v>1.6e+23</x:v>
      </x:c>
      <x:c r="J540" s="17" t="str">
        <x:v>Confident</x:v>
      </x:c>
      <x:c r="K540" s="17" t="str">
        <x:v>A chat-optimized version of Meta's 13 billion-parameter model in the Llama 2 series.</x:v>
      </x:c>
      <x:c r="L540" s="17"/>
      <x:c r="M540" s="17"/>
      <x:c r="N540" s="17" t="str">
        <x:v>Llama 2-13B</x:v>
      </x:c>
      <x:c r="O540" s="17" t="str">
        <x:v>llama-2-13b</x:v>
      </x:c>
      <x:c r="P540" s="17" t="n">
        <x:v>105.91</x:v>
      </x:c>
      <x:c r="Q540" s="17" t="n">
        <x:v>95.41</x:v>
      </x:c>
      <x:c r="R540" s="17" t="n">
        <x:v>111.37</x:v>
      </x:c>
      <x:c r="S540" s="17"/>
      <x:c r="T540" s="17"/>
      <x:c r="U540" s="17"/>
      <x:c r="V540" s="17"/>
      <x:c r="W540" s="17"/>
      <x:c r="X540" s="17"/>
      <x:c r="Y540" s="17"/>
      <x:c r="Z540" s="17"/>
    </x:row>
    <x:row r="541">
      <x:c r="A541" s="17" t="str">
        <x:v>Llama 2-70B</x:v>
      </x:c>
      <x:c r="B541" s="17" t="str">
        <x:v>Llama-2-70b-chat</x:v>
      </x:c>
      <x:c r="C541" s="17"/>
      <x:c r="D541" s="17" t="str">
        <x:v>Meta AI</x:v>
      </x:c>
      <x:c r="E541" s="17" t="str">
        <x:v>United States of America</x:v>
      </x:c>
      <x:c r="F541" s="17" t="n">
        <x:v>45125</x:v>
      </x:c>
      <x:c r="G541" s="17" t="str">
        <x:v>Open weights (restricted use)</x:v>
      </x:c>
      <x:c r="H541" s="17" t="n">
        <x:v>45125</x:v>
      </x:c>
      <x:c r="I541" s="17" t="n">
        <x:v>8.1e+23</x:v>
      </x:c>
      <x:c r="J541" s="17" t="str">
        <x:v>Confident</x:v>
      </x:c>
      <x:c r="K541" s="17" t="str">
        <x:v>A chat-optimized version of Meta's 70 billion-parameter model in the Llama 2 series.</x:v>
      </x:c>
      <x:c r="L541" s="17"/>
      <x:c r="M541" s="17"/>
      <x:c r="N541" s="17" t="str">
        <x:v>Llama 2-70B</x:v>
      </x:c>
      <x:c r="O541" s="17" t="str">
        <x:v>llama-2-70b</x:v>
      </x:c>
      <x:c r="P541" s="17" t="n">
        <x:v>113.72</x:v>
      </x:c>
      <x:c r="Q541" s="17" t="n">
        <x:v>104.07</x:v>
      </x:c>
      <x:c r="R541" s="17" t="n">
        <x:v>117.82</x:v>
      </x:c>
      <x:c r="S541" s="17"/>
      <x:c r="T541" s="17"/>
      <x:c r="U541" s="17"/>
      <x:c r="V541" s="17"/>
      <x:c r="W541" s="17"/>
      <x:c r="X541" s="17"/>
      <x:c r="Y541" s="17"/>
      <x:c r="Z541" s="17"/>
    </x:row>
    <x:row r="542">
      <x:c r="A542" s="17"/>
      <x:c r="B542" s="17" t="str">
        <x:v>Baichuan2-13B-Chat</x:v>
      </x:c>
      <x:c r="C542" s="17"/>
      <x:c r="D542" s="17"/>
      <x:c r="E542" s="17"/>
      <x:c r="F542" s="17" t="n">
        <x:v>45175</x:v>
      </x:c>
      <x:c r="G542" s="17"/>
      <x:c r="H542" s="17"/>
      <x:c r="I542" s="17"/>
      <x:c r="J542" s="17" t="str">
        <x:v>Unverified</x:v>
      </x:c>
      <x:c r="K542" s="17" t="str">
        <x:v>A chat-optimized version of Baichuan's 13 billion-parameter model in the Baichuan 2 series.</x:v>
      </x:c>
      <x:c r="L542" s="17"/>
      <x:c r="M542" s="17"/>
      <x:c r="N542" s="17"/>
      <x:c r="O542" s="17" t="str">
        <x:v>baichuan2-13b-chat</x:v>
      </x:c>
      <x:c r="P542" s="17"/>
      <x:c r="Q542" s="17"/>
      <x:c r="R542" s="17"/>
      <x:c r="S542" s="17"/>
      <x:c r="T542" s="17"/>
      <x:c r="U542" s="17"/>
      <x:c r="V542" s="17"/>
      <x:c r="W542" s="17"/>
      <x:c r="X542" s="17"/>
      <x:c r="Y542" s="17"/>
      <x:c r="Z542" s="17"/>
    </x:row>
    <x:row r="543">
      <x:c r="A543" s="17" t="str">
        <x:v>Qwen-14B</x:v>
      </x:c>
      <x:c r="B543" s="17" t="str">
        <x:v>Qwen-14B-Chat</x:v>
      </x:c>
      <x:c r="C543" s="17"/>
      <x:c r="D543" s="17" t="str">
        <x:v>Alibaba</x:v>
      </x:c>
      <x:c r="E543" s="17" t="str">
        <x:v>China</x:v>
      </x:c>
      <x:c r="F543" s="17" t="n">
        <x:v>45193</x:v>
      </x:c>
      <x:c r="G543" s="17" t="str">
        <x:v>Open weights (restricted use)</x:v>
      </x:c>
      <x:c r="H543" s="17" t="n">
        <x:v>45197</x:v>
      </x:c>
      <x:c r="I543" s="17" t="n">
        <x:v>2.5e+23</x:v>
      </x:c>
      <x:c r="J543" s="17" t="str">
        <x:v>Confident</x:v>
      </x:c>
      <x:c r="K543" s="17" t="str">
        <x:v>A chat-optimized version of Qwen's first-generation 14 billion-parameter model.</x:v>
      </x:c>
      <x:c r="L543" s="17" t="str">
        <x:v>Qwen-14B (chat)</x:v>
      </x:c>
      <x:c r="M543" s="17"/>
      <x:c r="N543" s="17" t="str">
        <x:v>Qwen-14B</x:v>
      </x:c>
      <x:c r="O543" s="17" t="str">
        <x:v>qwen-14b</x:v>
      </x:c>
      <x:c r="P543" s="17" t="n">
        <x:v>112.8</x:v>
      </x:c>
      <x:c r="Q543" s="17" t="n">
        <x:v>103.39</x:v>
      </x:c>
      <x:c r="R543" s="17" t="n">
        <x:v>117.54</x:v>
      </x:c>
      <x:c r="S543" s="17"/>
      <x:c r="T543" s="17"/>
      <x:c r="U543" s="17"/>
      <x:c r="V543" s="17"/>
      <x:c r="W543" s="17"/>
      <x:c r="X543" s="17"/>
      <x:c r="Y543" s="17"/>
      <x:c r="Z543" s="17"/>
    </x:row>
    <x:row r="544">
      <x:c r="A544" s="17"/>
      <x:c r="B544" s="17" t="str">
        <x:v>internlm-chat-20b</x:v>
      </x:c>
      <x:c r="C544" s="17"/>
      <x:c r="D544" s="17"/>
      <x:c r="E544" s="17"/>
      <x:c r="F544" s="17" t="n">
        <x:v>45186</x:v>
      </x:c>
      <x:c r="G544" s="17"/>
      <x:c r="H544" s="17"/>
      <x:c r="I544" s="17"/>
      <x:c r="J544" s="17" t="str">
        <x:v>Unverified</x:v>
      </x:c>
      <x:c r="K544" s="17"/>
      <x:c r="L544" s="17"/>
      <x:c r="M544" s="17"/>
      <x:c r="N544" s="17"/>
      <x:c r="O544" s="17" t="str">
        <x:v>internlm-chat-20b</x:v>
      </x:c>
      <x:c r="P544" s="17"/>
      <x:c r="Q544" s="17"/>
      <x:c r="R544" s="17"/>
      <x:c r="S544" s="17"/>
      <x:c r="T544" s="17"/>
      <x:c r="U544" s="17"/>
      <x:c r="V544" s="17"/>
      <x:c r="W544" s="17"/>
      <x:c r="X544" s="17"/>
      <x:c r="Y544" s="17"/>
      <x:c r="Z544" s="17"/>
    </x:row>
    <x:row r="545">
      <x:c r="A545" s="17" t="str">
        <x:v>Yi 6B</x:v>
      </x:c>
      <x:c r="B545" s="17" t="str">
        <x:v>Yi-6B-Chat</x:v>
      </x:c>
      <x:c r="C545" s="17"/>
      <x:c r="D545" s="17" t="str">
        <x:v>01.AI</x:v>
      </x:c>
      <x:c r="E545" s="17" t="str">
        <x:v>China</x:v>
      </x:c>
      <x:c r="F545" s="17" t="n">
        <x:v>45252</x:v>
      </x:c>
      <x:c r="G545" s="17" t="str">
        <x:v>Open weights (restricted use)</x:v>
      </x:c>
      <x:c r="H545" s="17" t="n">
        <x:v>45232</x:v>
      </x:c>
      <x:c r="I545" s="17" t="n">
        <x:v>1.26e+23</x:v>
      </x:c>
      <x:c r="J545" s="17" t="str">
        <x:v>Confident</x:v>
      </x:c>
      <x:c r="K545" s="17"/>
      <x:c r="L545" s="17" t="str">
        <x:v>Yi-6B</x:v>
      </x:c>
      <x:c r="M545" s="17"/>
      <x:c r="N545" s="17" t="str">
        <x:v>Yi 6B</x:v>
      </x:c>
      <x:c r="O545" s="17" t="str">
        <x:v>yi-6b</x:v>
      </x:c>
      <x:c r="P545" s="17" t="n">
        <x:v>104.51</x:v>
      </x:c>
      <x:c r="Q545" s="17" t="n">
        <x:v>93.1</x:v>
      </x:c>
      <x:c r="R545" s="17" t="n">
        <x:v>110.55</x:v>
      </x:c>
      <x:c r="S545" s="17"/>
      <x:c r="T545" s="17"/>
      <x:c r="U545" s="17"/>
      <x:c r="V545" s="17"/>
      <x:c r="W545" s="17"/>
      <x:c r="X545" s="17"/>
      <x:c r="Y545" s="17"/>
      <x:c r="Z545" s="17"/>
    </x:row>
    <x:row r="546">
      <x:c r="A546" s="17" t="str">
        <x:v>Gemini 1.5 Pro</x:v>
      </x:c>
      <x:c r="B546" s="17" t="str">
        <x:v>gemini-1.5-pro-001-feb24</x:v>
      </x:c>
      <x:c r="C546" s="17"/>
      <x:c r="D546" s="17" t="str">
        <x:v>Google DeepMind</x:v>
      </x:c>
      <x:c r="E546" s="17" t="str">
        <x:v>United States of America</x:v>
      </x:c>
      <x:c r="F546" s="17" t="n">
        <x:v>45337</x:v>
      </x:c>
      <x:c r="G546" s="17" t="str">
        <x:v>API access</x:v>
      </x:c>
      <x:c r="H546" s="17" t="n">
        <x:v>45337</x:v>
      </x:c>
      <x:c r="I546" s="17"/>
      <x:c r="J546" s="17" t="str">
        <x:v>Speculative</x:v>
      </x:c>
      <x:c r="K546" s="17" t="str">
        <x:v>The first of two versions of a previous flagship model from Google DeepMind, Gemini 1.5 Pro.</x:v>
      </x:c>
      <x:c r="L546" s="17"/>
      <x:c r="M546" s="17" t="str">
        <x:v>Gemini 1.5 Pro (Feb 2024)</x:v>
      </x:c>
      <x:c r="N546" s="17" t="str">
        <x:v>Gemini 1.5 Pro (Feb 2024)</x:v>
      </x:c>
      <x:c r="O546" s="17" t="str">
        <x:v>gemini-1-5-pro-feb-2024</x:v>
      </x:c>
      <x:c r="P546" s="17"/>
      <x:c r="Q546" s="17"/>
      <x:c r="R546" s="17"/>
      <x:c r="S546" s="17"/>
      <x:c r="T546" s="17"/>
      <x:c r="U546" s="17"/>
      <x:c r="V546" s="17"/>
      <x:c r="W546" s="17"/>
      <x:c r="X546" s="17"/>
      <x:c r="Y546" s="17"/>
      <x:c r="Z546" s="17"/>
    </x:row>
    <x:row r="547">
      <x:c r="A547" s="17" t="str">
        <x:v>Amazon Nova Pro</x:v>
      </x:c>
      <x:c r="B547" s="17" t="str">
        <x:v>amazon.nova-pro-v1:0</x:v>
      </x:c>
      <x:c r="C547" s="17"/>
      <x:c r="D547" s="17" t="str">
        <x:v>Amazon</x:v>
      </x:c>
      <x:c r="E547" s="17" t="str">
        <x:v>United States of America</x:v>
      </x:c>
      <x:c r="F547" s="17" t="n">
        <x:v>45629</x:v>
      </x:c>
      <x:c r="G547" s="17" t="str">
        <x:v>API access</x:v>
      </x:c>
      <x:c r="H547" s="17" t="n">
        <x:v>45629</x:v>
      </x:c>
      <x:c r="I547" s="17" t="n">
        <x:v>6.000010000000001e+24</x:v>
      </x:c>
      <x:c r="J547" s="17" t="str">
        <x:v>Speculative</x:v>
      </x:c>
      <x:c r="K547" s="17"/>
      <x:c r="L547" s="17"/>
      <x:c r="M547" s="17"/>
      <x:c r="N547" s="17" t="str">
        <x:v>Amazon Nova Pro</x:v>
      </x:c>
      <x:c r="O547" s="17" t="str">
        <x:v>amazon-nova-pro</x:v>
      </x:c>
      <x:c r="P547" s="17" t="n">
        <x:v>123.88</x:v>
      </x:c>
      <x:c r="Q547" s="17" t="n">
        <x:v>110.76</x:v>
      </x:c>
      <x:c r="R547" s="17" t="n">
        <x:v>126.58</x:v>
      </x:c>
      <x:c r="S547" s="17"/>
      <x:c r="T547" s="17"/>
      <x:c r="U547" s="17"/>
      <x:c r="V547" s="17"/>
      <x:c r="W547" s="17"/>
      <x:c r="X547" s="17"/>
      <x:c r="Y547" s="17"/>
      <x:c r="Z547" s="17"/>
    </x:row>
    <x:row r="548">
      <x:c r="A548" s="17" t="str">
        <x:v>Gemini 2.5 Flash</x:v>
      </x:c>
      <x:c r="B548" s="17" t="str">
        <x:v>gemini-2.5-flash-preview-09-2025</x:v>
      </x:c>
      <x:c r="C548" s="17"/>
      <x:c r="D548" s="17" t="str">
        <x:v>Google DeepMind</x:v>
      </x:c>
      <x:c r="E548" s="17" t="str">
        <x:v>United States of America</x:v>
      </x:c>
      <x:c r="F548" s="17" t="n">
        <x:v>45925</x:v>
      </x:c>
      <x:c r="G548" s="17" t="str">
        <x:v>API access</x:v>
      </x:c>
      <x:c r="H548" s="17" t="n">
        <x:v>45764</x:v>
      </x:c>
      <x:c r="I548" s="17"/>
      <x:c r="J548" s="17" t="str">
        <x:v>Unknown</x:v>
      </x:c>
      <x:c r="K548" s="17"/>
      <x:c r="L548" s="17" t="str">
        <x:v>Gemini 2.5 Flash (Sep 2025)</x:v>
      </x:c>
      <x:c r="M548" s="17" t="str">
        <x:v>Gemini 2.5 Flash (Sep 2025)</x:v>
      </x:c>
      <x:c r="N548" s="17" t="str">
        <x:v>Gemini 2.5 Flash (Sep 2025)</x:v>
      </x:c>
      <x:c r="O548" s="17" t="str">
        <x:v>gemini-2-5-flash-sep-2025</x:v>
      </x:c>
      <x:c r="P548" s="17" t="n">
        <x:v>143.1</x:v>
      </x:c>
      <x:c r="Q548" s="17" t="n">
        <x:v>138.81</x:v>
      </x:c>
      <x:c r="R548" s="17" t="n">
        <x:v>146.24</x:v>
      </x:c>
      <x:c r="S548" s="17"/>
      <x:c r="T548" s="17"/>
      <x:c r="U548" s="17"/>
      <x:c r="V548" s="17"/>
      <x:c r="W548" s="17"/>
      <x:c r="X548" s="17"/>
      <x:c r="Y548" s="17"/>
      <x:c r="Z548" s="17"/>
    </x:row>
    <x:row r="549">
      <x:c r="A549" s="17" t="str">
        <x:v>BLIP-2 (Q-Former)</x:v>
      </x:c>
      <x:c r="B549" s="17" t="str">
        <x:v>blip2-opt-2.7b</x:v>
      </x:c>
      <x:c r="C549" s="17"/>
      <x:c r="D549" s="17" t="str">
        <x:v>Salesforce Research</x:v>
      </x:c>
      <x:c r="E549" s="17" t="str">
        <x:v>United States of America</x:v>
      </x:c>
      <x:c r="F549" s="17" t="n">
        <x:v>44963</x:v>
      </x:c>
      <x:c r="G549" s="17" t="str">
        <x:v>Open weights (unrestricted)</x:v>
      </x:c>
      <x:c r="H549" s="17" t="n">
        <x:v>44956</x:v>
      </x:c>
      <x:c r="I549" s="17" t="n">
        <x:v>1.20000000001e+21</x:v>
      </x:c>
      <x:c r="J549" s="17" t="str">
        <x:v>Confident</x:v>
      </x:c>
      <x:c r="K549" s="17"/>
      <x:c r="L549" s="17"/>
      <x:c r="M549" s="17"/>
      <x:c r="N549" s="17" t="str">
        <x:v>BLIP-2 (Q-Former)</x:v>
      </x:c>
      <x:c r="O549" s="17" t="str">
        <x:v>blip-2-q-former</x:v>
      </x:c>
      <x:c r="P549" s="17"/>
      <x:c r="Q549" s="17"/>
      <x:c r="R549" s="17"/>
      <x:c r="S549" s="17"/>
      <x:c r="T549" s="17"/>
      <x:c r="U549" s="17"/>
      <x:c r="V549" s="17"/>
      <x:c r="W549" s="17"/>
      <x:c r="X549" s="17"/>
      <x:c r="Y549" s="17"/>
      <x:c r="Z549" s="17"/>
    </x:row>
    <x:row r="550">
      <x:c r="A550" s="17"/>
      <x:c r="B550" s="17" t="str">
        <x:v>Phi-3.5-vision-instruct</x:v>
      </x:c>
      <x:c r="C550" s="17"/>
      <x:c r="D550" s="17"/>
      <x:c r="E550" s="17"/>
      <x:c r="F550" s="17" t="n">
        <x:v>45520</x:v>
      </x:c>
      <x:c r="G550" s="17"/>
      <x:c r="H550" s="17"/>
      <x:c r="I550" s="17"/>
      <x:c r="J550" s="17" t="str">
        <x:v>Unverified</x:v>
      </x:c>
      <x:c r="K550" s="17" t="str">
        <x:v>An multimodal version in Microsoft's Phi-3.5 series of open source models.</x:v>
      </x:c>
      <x:c r="L550" s="17"/>
      <x:c r="M550" s="17"/>
      <x:c r="N550" s="17"/>
      <x:c r="O550" s="17" t="str">
        <x:v>phi-3-5-vision-instruct</x:v>
      </x:c>
      <x:c r="P550" s="17"/>
      <x:c r="Q550" s="17"/>
      <x:c r="R550" s="17"/>
      <x:c r="S550" s="17"/>
      <x:c r="T550" s="17"/>
      <x:c r="U550" s="17"/>
      <x:c r="V550" s="17"/>
      <x:c r="W550" s="17"/>
      <x:c r="X550" s="17"/>
      <x:c r="Y550" s="17"/>
      <x:c r="Z550" s="17"/>
    </x:row>
    <x:row r="551">
      <x:c r="A551" s="17"/>
      <x:c r="B551" s="17" t="str">
        <x:v>MM1-3B-Chat</x:v>
      </x:c>
      <x:c r="C551" s="17"/>
      <x:c r="D551" s="17"/>
      <x:c r="E551" s="17"/>
      <x:c r="F551" s="17" t="n">
        <x:v>45365</x:v>
      </x:c>
      <x:c r="G551" s="17"/>
      <x:c r="H551" s="17"/>
      <x:c r="I551" s="17"/>
      <x:c r="J551" s="17" t="str">
        <x:v>Unverified</x:v>
      </x:c>
      <x:c r="K551" s="17"/>
      <x:c r="L551" s="17"/>
      <x:c r="M551" s="17"/>
      <x:c r="N551" s="17"/>
      <x:c r="O551" s="17" t="str">
        <x:v>mm1-3b-chat</x:v>
      </x:c>
      <x:c r="P551" s="17"/>
      <x:c r="Q551" s="17"/>
      <x:c r="R551" s="17"/>
      <x:c r="S551" s="17"/>
      <x:c r="T551" s="17"/>
      <x:c r="U551" s="17"/>
      <x:c r="V551" s="17"/>
      <x:c r="W551" s="17"/>
      <x:c r="X551" s="17"/>
      <x:c r="Y551" s="17"/>
      <x:c r="Z551" s="17"/>
    </x:row>
    <x:row r="552">
      <x:c r="A552" s="17"/>
      <x:c r="B552" s="17" t="str">
        <x:v>MM1-7B-Chat</x:v>
      </x:c>
      <x:c r="C552" s="17"/>
      <x:c r="D552" s="17"/>
      <x:c r="E552" s="17"/>
      <x:c r="F552" s="17" t="n">
        <x:v>45365</x:v>
      </x:c>
      <x:c r="G552" s="17"/>
      <x:c r="H552" s="17"/>
      <x:c r="I552" s="17"/>
      <x:c r="J552" s="17" t="str">
        <x:v>Unverified</x:v>
      </x:c>
      <x:c r="K552" s="17"/>
      <x:c r="L552" s="17"/>
      <x:c r="M552" s="17"/>
      <x:c r="N552" s="17"/>
      <x:c r="O552" s="17" t="str">
        <x:v>mm1-7b-chat</x:v>
      </x:c>
      <x:c r="P552" s="17"/>
      <x:c r="Q552" s="17"/>
      <x:c r="R552" s="17"/>
      <x:c r="S552" s="17"/>
      <x:c r="T552" s="17"/>
      <x:c r="U552" s="17"/>
      <x:c r="V552" s="17"/>
      <x:c r="W552" s="17"/>
      <x:c r="X552" s="17"/>
      <x:c r="Y552" s="17"/>
      <x:c r="Z552" s="17"/>
    </x:row>
    <x:row r="553">
      <x:c r="A553" s="17"/>
      <x:c r="B553" s="17" t="str">
        <x:v>llava-v1.6-vicuna-7b</x:v>
      </x:c>
      <x:c r="C553" s="17"/>
      <x:c r="D553" s="17"/>
      <x:c r="E553" s="17"/>
      <x:c r="F553" s="17" t="n">
        <x:v>45322</x:v>
      </x:c>
      <x:c r="G553" s="17"/>
      <x:c r="H553" s="17"/>
      <x:c r="I553" s="17"/>
      <x:c r="J553" s="17" t="str">
        <x:v>Unverified</x:v>
      </x:c>
      <x:c r="K553" s="17"/>
      <x:c r="L553" s="17"/>
      <x:c r="M553" s="17"/>
      <x:c r="N553" s="17"/>
      <x:c r="O553" s="17" t="str">
        <x:v>llava-v1-6-vicuna-7b</x:v>
      </x:c>
      <x:c r="P553" s="17"/>
      <x:c r="Q553" s="17"/>
      <x:c r="R553" s="17"/>
      <x:c r="S553" s="17"/>
      <x:c r="T553" s="17"/>
      <x:c r="U553" s="17"/>
      <x:c r="V553" s="17"/>
      <x:c r="W553" s="17"/>
      <x:c r="X553" s="17"/>
      <x:c r="Y553" s="17"/>
      <x:c r="Z553" s="17"/>
    </x:row>
    <x:row r="554">
      <x:c r="A554" s="17"/>
      <x:c r="B554" s="17" t="str">
        <x:v>llama3-llava-next-8b</x:v>
      </x:c>
      <x:c r="C554" s="17"/>
      <x:c r="D554" s="17"/>
      <x:c r="E554" s="17"/>
      <x:c r="F554" s="17" t="n">
        <x:v>45402</x:v>
      </x:c>
      <x:c r="G554" s="17"/>
      <x:c r="H554" s="17"/>
      <x:c r="I554" s="17"/>
      <x:c r="J554" s="17" t="str">
        <x:v>Unverified</x:v>
      </x:c>
      <x:c r="K554" s="17"/>
      <x:c r="L554" s="17"/>
      <x:c r="M554" s="17"/>
      <x:c r="N554" s="17"/>
      <x:c r="O554" s="17" t="str">
        <x:v>llama3-llava-next-8b</x:v>
      </x:c>
      <x:c r="P554" s="17"/>
      <x:c r="Q554" s="17"/>
      <x:c r="R554" s="17"/>
      <x:c r="S554" s="17"/>
      <x:c r="T554" s="17"/>
      <x:c r="U554" s="17"/>
      <x:c r="V554" s="17"/>
      <x:c r="W554" s="17"/>
      <x:c r="X554" s="17"/>
      <x:c r="Y554" s="17"/>
      <x:c r="Z554" s="17"/>
    </x:row>
    <x:row r="555">
      <x:c r="A555" s="17"/>
      <x:c r="B555" s="17" t="str">
        <x:v>Qwen-VL-Chat</x:v>
      </x:c>
      <x:c r="C555" s="17"/>
      <x:c r="D555" s="17"/>
      <x:c r="E555" s="17"/>
      <x:c r="F555" s="17" t="n">
        <x:v>45158</x:v>
      </x:c>
      <x:c r="G555" s="17"/>
      <x:c r="H555" s="17"/>
      <x:c r="I555" s="17"/>
      <x:c r="J555" s="17" t="str">
        <x:v>Unverified</x:v>
      </x:c>
      <x:c r="K555" s="17"/>
      <x:c r="L555" s="17"/>
      <x:c r="M555" s="17"/>
      <x:c r="N555" s="17"/>
      <x:c r="O555" s="17" t="str">
        <x:v>qwen-vl-chat</x:v>
      </x:c>
      <x:c r="P555" s="17"/>
      <x:c r="Q555" s="17"/>
      <x:c r="R555" s="17"/>
      <x:c r="S555" s="17"/>
      <x:c r="T555" s="17"/>
      <x:c r="U555" s="17"/>
      <x:c r="V555" s="17"/>
      <x:c r="W555" s="17"/>
      <x:c r="X555" s="17"/>
      <x:c r="Y555" s="17"/>
      <x:c r="Z555" s="17"/>
    </x:row>
    <x:row r="556">
      <x:c r="A556" s="17" t="str">
        <x:v>Gemini 1.0 Pro Vision</x:v>
      </x:c>
      <x:c r="B556" s="17" t="str">
        <x:v>gemini-1.0-pro-vision</x:v>
      </x:c>
      <x:c r="C556" s="17"/>
      <x:c r="D556" s="17" t="str">
        <x:v>Google DeepMind</x:v>
      </x:c>
      <x:c r="E556" s="17" t="str">
        <x:v>United States of America</x:v>
      </x:c>
      <x:c r="F556" s="17" t="n">
        <x:v>45295</x:v>
      </x:c>
      <x:c r="G556" s="17" t="str">
        <x:v>API access</x:v>
      </x:c>
      <x:c r="H556" s="17" t="n">
        <x:v>45337</x:v>
      </x:c>
      <x:c r="I556" s="17"/>
      <x:c r="J556" s="17" t="str">
        <x:v>Unknown</x:v>
      </x:c>
      <x:c r="K556" s="17" t="str">
        <x:v>A vision language model from Google DeepMind.</x:v>
      </x:c>
      <x:c r="L556" s="17"/>
      <x:c r="M556" s="17"/>
      <x:c r="N556" s="17" t="str">
        <x:v>Gemini 1.0 Pro Vision</x:v>
      </x:c>
      <x:c r="O556" s="17" t="str">
        <x:v>gemini-1-0-pro-vision</x:v>
      </x:c>
      <x:c r="P556" s="17"/>
      <x:c r="Q556" s="17"/>
      <x:c r="R556" s="17"/>
      <x:c r="S556" s="17"/>
      <x:c r="T556" s="17"/>
      <x:c r="U556" s="17"/>
      <x:c r="V556" s="17"/>
      <x:c r="W556" s="17"/>
      <x:c r="X556" s="17"/>
      <x:c r="Y556" s="17"/>
      <x:c r="Z556" s="17"/>
    </x:row>
    <x:row r="557">
      <x:c r="A557" s="17"/>
      <x:c r="B557" s="17" t="str">
        <x:v>falcon-11B-vlm</x:v>
      </x:c>
      <x:c r="C557" s="17"/>
      <x:c r="D557" s="17"/>
      <x:c r="E557" s="17"/>
      <x:c r="F557" s="17" t="n">
        <x:v>45433</x:v>
      </x:c>
      <x:c r="G557" s="17"/>
      <x:c r="H557" s="17"/>
      <x:c r="I557" s="17"/>
      <x:c r="J557" s="17" t="str">
        <x:v>Unverified</x:v>
      </x:c>
      <x:c r="K557" s="17"/>
      <x:c r="L557" s="17"/>
      <x:c r="M557" s="17"/>
      <x:c r="N557" s="17"/>
      <x:c r="O557" s="17" t="str">
        <x:v>falcon-11b-vlm</x:v>
      </x:c>
      <x:c r="P557" s="17"/>
      <x:c r="Q557" s="17"/>
      <x:c r="R557" s="17"/>
      <x:c r="S557" s="17"/>
      <x:c r="T557" s="17"/>
      <x:c r="U557" s="17"/>
      <x:c r="V557" s="17"/>
      <x:c r="W557" s="17"/>
      <x:c r="X557" s="17"/>
      <x:c r="Y557" s="17"/>
      <x:c r="Z557" s="17"/>
    </x:row>
    <x:row r="558">
      <x:c r="A558" s="17"/>
      <x:c r="B558" s="17" t="str">
        <x:v>llava-v1.6-vicuna-13b</x:v>
      </x:c>
      <x:c r="C558" s="17"/>
      <x:c r="D558" s="17"/>
      <x:c r="E558" s="17"/>
      <x:c r="F558" s="17" t="n">
        <x:v>45322</x:v>
      </x:c>
      <x:c r="G558" s="17"/>
      <x:c r="H558" s="17"/>
      <x:c r="I558" s="17"/>
      <x:c r="J558" s="17" t="str">
        <x:v>Unverified</x:v>
      </x:c>
      <x:c r="K558" s="17"/>
      <x:c r="L558" s="17"/>
      <x:c r="M558" s="17"/>
      <x:c r="N558" s="17"/>
      <x:c r="O558" s="17" t="str">
        <x:v>llava-v1-6-vicuna-13b</x:v>
      </x:c>
      <x:c r="P558" s="17"/>
      <x:c r="Q558" s="17"/>
      <x:c r="R558" s="17"/>
      <x:c r="S558" s="17"/>
      <x:c r="T558" s="17"/>
      <x:c r="U558" s="17"/>
      <x:c r="V558" s="17"/>
      <x:c r="W558" s="17"/>
      <x:c r="X558" s="17"/>
      <x:c r="Y558" s="17"/>
      <x:c r="Z558" s="17"/>
    </x:row>
    <x:row r="559">
      <x:c r="A559" s="17"/>
      <x:c r="B559" s="17" t="str">
        <x:v>llava-v1.6-mistral-7b</x:v>
      </x:c>
      <x:c r="C559" s="17"/>
      <x:c r="D559" s="17"/>
      <x:c r="E559" s="17"/>
      <x:c r="F559" s="17" t="n">
        <x:v>45322</x:v>
      </x:c>
      <x:c r="G559" s="17"/>
      <x:c r="H559" s="17"/>
      <x:c r="I559" s="17"/>
      <x:c r="J559" s="17" t="str">
        <x:v>Unverified</x:v>
      </x:c>
      <x:c r="K559" s="17"/>
      <x:c r="L559" s="17"/>
      <x:c r="M559" s="17"/>
      <x:c r="N559" s="17"/>
      <x:c r="O559" s="17" t="str">
        <x:v>llava-v1-6-mistral-7b</x:v>
      </x:c>
      <x:c r="P559" s="17"/>
      <x:c r="Q559" s="17"/>
      <x:c r="R559" s="17"/>
      <x:c r="S559" s="17"/>
      <x:c r="T559" s="17"/>
      <x:c r="U559" s="17"/>
      <x:c r="V559" s="17"/>
      <x:c r="W559" s="17"/>
      <x:c r="X559" s="17"/>
      <x:c r="Y559" s="17"/>
      <x:c r="Z559" s="17"/>
    </x:row>
    <x:row r="560">
      <x:c r="A560" s="17"/>
      <x:c r="B560" s="17" t="str">
        <x:v>instructblip-vicuna-7b</x:v>
      </x:c>
      <x:c r="C560" s="17"/>
      <x:c r="D560" s="17"/>
      <x:c r="E560" s="17"/>
      <x:c r="F560" s="17" t="n">
        <x:v>45068</x:v>
      </x:c>
      <x:c r="G560" s="17"/>
      <x:c r="H560" s="17"/>
      <x:c r="I560" s="17"/>
      <x:c r="J560" s="17" t="str">
        <x:v>Unverified</x:v>
      </x:c>
      <x:c r="K560" s="17"/>
      <x:c r="L560" s="17"/>
      <x:c r="M560" s="17"/>
      <x:c r="N560" s="17"/>
      <x:c r="O560" s="17" t="str">
        <x:v>instructblip-vicuna-7b</x:v>
      </x:c>
      <x:c r="P560" s="17"/>
      <x:c r="Q560" s="17"/>
      <x:c r="R560" s="17"/>
      <x:c r="S560" s="17"/>
      <x:c r="T560" s="17"/>
      <x:c r="U560" s="17"/>
      <x:c r="V560" s="17"/>
      <x:c r="W560" s="17"/>
      <x:c r="X560" s="17"/>
      <x:c r="Y560" s="17"/>
      <x:c r="Z560" s="17"/>
    </x:row>
    <x:row r="561">
      <x:c r="A561" s="17"/>
      <x:c r="B561" s="17" t="str">
        <x:v>instructblip-vicuna-13b</x:v>
      </x:c>
      <x:c r="C561" s="17"/>
      <x:c r="D561" s="17"/>
      <x:c r="E561" s="17"/>
      <x:c r="F561" s="17" t="n">
        <x:v>45285</x:v>
      </x:c>
      <x:c r="G561" s="17"/>
      <x:c r="H561" s="17"/>
      <x:c r="I561" s="17"/>
      <x:c r="J561" s="17" t="str">
        <x:v>Unverified</x:v>
      </x:c>
      <x:c r="K561" s="17"/>
      <x:c r="L561" s="17"/>
      <x:c r="M561" s="17"/>
      <x:c r="N561" s="17"/>
      <x:c r="O561" s="17" t="str">
        <x:v>instructblip-vicuna-13b</x:v>
      </x:c>
      <x:c r="P561" s="17"/>
      <x:c r="Q561" s="17"/>
      <x:c r="R561" s="17"/>
      <x:c r="S561" s="17"/>
      <x:c r="T561" s="17"/>
      <x:c r="U561" s="17"/>
      <x:c r="V561" s="17"/>
      <x:c r="W561" s="17"/>
      <x:c r="X561" s="17"/>
      <x:c r="Y561" s="17"/>
      <x:c r="Z561" s="17"/>
    </x:row>
    <x:row r="562">
      <x:c r="A562" s="17"/>
      <x:c r="B562" s="17" t="str">
        <x:v>InternVL-Chat-ViT-6B-Vicuna-7B</x:v>
      </x:c>
      <x:c r="C562" s="17"/>
      <x:c r="D562" s="17"/>
      <x:c r="E562" s="17"/>
      <x:c r="F562" s="17" t="n">
        <x:v>45285</x:v>
      </x:c>
      <x:c r="G562" s="17"/>
      <x:c r="H562" s="17"/>
      <x:c r="I562" s="17"/>
      <x:c r="J562" s="17" t="str">
        <x:v>Unverified</x:v>
      </x:c>
      <x:c r="K562" s="17"/>
      <x:c r="L562" s="17"/>
      <x:c r="M562" s="17"/>
      <x:c r="N562" s="17"/>
      <x:c r="O562" s="17" t="str">
        <x:v>internvl-chat-vit-6b-vicuna-7b</x:v>
      </x:c>
      <x:c r="P562" s="17"/>
      <x:c r="Q562" s="17"/>
      <x:c r="R562" s="17"/>
      <x:c r="S562" s="17"/>
      <x:c r="T562" s="17"/>
      <x:c r="U562" s="17"/>
      <x:c r="V562" s="17"/>
      <x:c r="W562" s="17"/>
      <x:c r="X562" s="17"/>
      <x:c r="Y562" s="17"/>
      <x:c r="Z562" s="17"/>
    </x:row>
    <x:row r="563">
      <x:c r="A563" s="17"/>
      <x:c r="B563" s="17" t="str">
        <x:v>InternVL-Chat-ViT-6B-Vicuna-13B</x:v>
      </x:c>
      <x:c r="C563" s="17"/>
      <x:c r="D563" s="17"/>
      <x:c r="E563" s="17"/>
      <x:c r="F563" s="17" t="n">
        <x:v>45520</x:v>
      </x:c>
      <x:c r="G563" s="17"/>
      <x:c r="H563" s="17"/>
      <x:c r="I563" s="17"/>
      <x:c r="J563" s="17" t="str">
        <x:v>Unverified</x:v>
      </x:c>
      <x:c r="K563" s="17"/>
      <x:c r="L563" s="17"/>
      <x:c r="M563" s="17"/>
      <x:c r="N563" s="17"/>
      <x:c r="O563" s="17" t="str">
        <x:v>internvl-chat-vit-6b-vicuna-13b</x:v>
      </x:c>
      <x:c r="P563" s="17"/>
      <x:c r="Q563" s="17"/>
      <x:c r="R563" s="17"/>
      <x:c r="S563" s="17"/>
      <x:c r="T563" s="17"/>
      <x:c r="U563" s="17"/>
      <x:c r="V563" s="17"/>
      <x:c r="W563" s="17"/>
      <x:c r="X563" s="17"/>
      <x:c r="Y563" s="17"/>
      <x:c r="Z563" s="17"/>
    </x:row>
    <x:row r="564">
      <x:c r="A564" s="17"/>
      <x:c r="B564" s="17" t="str">
        <x:v>llava-v1.5-7b</x:v>
      </x:c>
      <x:c r="C564" s="17"/>
      <x:c r="D564" s="17"/>
      <x:c r="E564" s="17"/>
      <x:c r="F564" s="17" t="n">
        <x:v>45204</x:v>
      </x:c>
      <x:c r="G564" s="17"/>
      <x:c r="H564" s="17"/>
      <x:c r="I564" s="17"/>
      <x:c r="J564" s="17" t="str">
        <x:v>Unverified</x:v>
      </x:c>
      <x:c r="K564" s="17"/>
      <x:c r="L564" s="17"/>
      <x:c r="M564" s="17"/>
      <x:c r="N564" s="17"/>
      <x:c r="O564" s="17" t="str">
        <x:v>llava-v1-5-7b</x:v>
      </x:c>
      <x:c r="P564" s="17"/>
      <x:c r="Q564" s="17"/>
      <x:c r="R564" s="17"/>
      <x:c r="S564" s="17"/>
      <x:c r="T564" s="17"/>
      <x:c r="U564" s="17"/>
      <x:c r="V564" s="17"/>
      <x:c r="W564" s="17"/>
      <x:c r="X564" s="17"/>
      <x:c r="Y564" s="17"/>
      <x:c r="Z564" s="17"/>
    </x:row>
    <x:row r="565">
      <x:c r="A565" s="17" t="str">
        <x:v>Claude Fable 5</x:v>
      </x:c>
      <x:c r="B565" s="17" t="str">
        <x:v>claude-fable-5_unknown</x:v>
      </x:c>
      <x:c r="C565" s="17" t="str">
        <x:v>Claude Fable 5 (unknown)</x:v>
      </x:c>
      <x:c r="D565" s="17" t="str">
        <x:v>Anthropic</x:v>
      </x:c>
      <x:c r="E565" s="17" t="str">
        <x:v>United States of America</x:v>
      </x:c>
      <x:c r="F565" s="17" t="n">
        <x:v>46182</x:v>
      </x:c>
      <x:c r="G565" s="17" t="str">
        <x:v>API access</x:v>
      </x:c>
      <x:c r="H565" s="17" t="n">
        <x:v>46182</x:v>
      </x:c>
      <x:c r="I565" s="17"/>
      <x:c r="J565" s="17" t="str">
        <x:v>Confident</x:v>
      </x:c>
      <x:c r="K565" s="17"/>
      <x:c r="L565" s="17" t="str">
        <x:v>Claude Fable 5 (unknown)</x:v>
      </x:c>
      <x:c r="M565" s="17"/>
      <x:c r="N565" s="17" t="str">
        <x:v>Claude Fable 5</x:v>
      </x:c>
      <x:c r="O565" s="17" t="str">
        <x:v>claude-fable-5</x:v>
      </x:c>
      <x:c r="P565" s="17" t="n">
        <x:v>160.44</x:v>
      </x:c>
      <x:c r="Q565" s="17" t="n">
        <x:v>158.05</x:v>
      </x:c>
      <x:c r="R565" s="17" t="n">
        <x:v>164.61</x:v>
      </x:c>
      <x:c r="S565" s="17"/>
      <x:c r="T565" s="17"/>
      <x:c r="U565" s="17"/>
      <x:c r="V565" s="17"/>
      <x:c r="W565" s="17"/>
      <x:c r="X565" s="17"/>
      <x:c r="Y565" s="17"/>
      <x:c r="Z565" s="17"/>
    </x:row>
    <x:row r="566">
      <x:c r="A566" s="17"/>
      <x:c r="B566" s="17" t="str">
        <x:v>openhands-lm-32b-v0.1</x:v>
      </x:c>
      <x:c r="C566" s="17"/>
      <x:c r="D566" s="17"/>
      <x:c r="E566" s="17"/>
      <x:c r="F566" s="17" t="n">
        <x:v>45377</x:v>
      </x:c>
      <x:c r="G566" s="17"/>
      <x:c r="H566" s="17"/>
      <x:c r="I566" s="17"/>
      <x:c r="J566" s="17" t="str">
        <x:v>Unverified</x:v>
      </x:c>
      <x:c r="K566" s="17"/>
      <x:c r="L566" s="17"/>
      <x:c r="M566" s="17"/>
      <x:c r="N566" s="17"/>
      <x:c r="O566" s="17" t="str">
        <x:v>openhands-lm-32b-v0-1</x:v>
      </x:c>
      <x:c r="P566" s="17"/>
      <x:c r="Q566" s="17"/>
      <x:c r="R566" s="17"/>
      <x:c r="S566" s="17"/>
      <x:c r="T566" s="17"/>
      <x:c r="U566" s="17"/>
      <x:c r="V566" s="17"/>
      <x:c r="W566" s="17"/>
      <x:c r="X566" s="17"/>
      <x:c r="Y566" s="17"/>
      <x:c r="Z566" s="17"/>
    </x:row>
    <x:row r="567">
      <x:c r="A567" s="17" t="str">
        <x:v>Gemini 2.5 Pro (Jun 2025)</x:v>
      </x:c>
      <x:c r="B567" s="17" t="str">
        <x:v>gemini-2.5-pro-preview-06-05_32K</x:v>
      </x:c>
      <x:c r="C567" s="17" t="str">
        <x:v>Gemini 2.5 Pro Preview (Jun 2025)</x:v>
      </x:c>
      <x:c r="D567" s="17" t="str">
        <x:v>Google DeepMind</x:v>
      </x:c>
      <x:c r="E567" s="17" t="str">
        <x:v>United States of America</x:v>
      </x:c>
      <x:c r="F567" s="17" t="n">
        <x:v>45813</x:v>
      </x:c>
      <x:c r="G567" s="17" t="str">
        <x:v>API access</x:v>
      </x:c>
      <x:c r="H567" s="17" t="n">
        <x:v>45813</x:v>
      </x:c>
      <x:c r="I567" s="17"/>
      <x:c r="J567" s="17" t="str">
        <x:v>Unknown</x:v>
      </x:c>
      <x:c r="K567" s="17" t="str">
        <x:v>A June 2025 preview version of Gemini 2.5 Pro, Google DeepMind's flagship frontier model, evaluated with up to 32,000 reasoning tokens.</x:v>
      </x:c>
      <x:c r="L567" s="17" t="str">
        <x:v>Gemini 2.5 Pro Preview (Jun 2025, 32k thinking)</x:v>
      </x:c>
      <x:c r="M567" s="17" t="str">
        <x:v>Gemini 2.5 Pro (Jun 2025)</x:v>
      </x:c>
      <x:c r="N567" s="17" t="str">
        <x:v>Gemini 2.5 Pro (Jun 2025)</x:v>
      </x:c>
      <x:c r="O567" s="17" t="str">
        <x:v>gemini-2-5-pro-jun-2025</x:v>
      </x:c>
      <x:c r="P567" s="17" t="n">
        <x:v>146.08</x:v>
      </x:c>
      <x:c r="Q567" s="17" t="n">
        <x:v>144.33</x:v>
      </x:c>
      <x:c r="R567" s="17" t="n">
        <x:v>147.72</x:v>
      </x:c>
      <x:c r="S567" s="17"/>
      <x:c r="T567" s="17"/>
      <x:c r="U567" s="17"/>
      <x:c r="V567" s="17"/>
      <x:c r="W567" s="17"/>
      <x:c r="X567" s="17"/>
      <x:c r="Y567" s="17"/>
      <x:c r="Z567" s="17"/>
    </x:row>
    <x:row r="568">
      <x:c r="A568" s="17" t="str">
        <x:v>Claude Opus 4</x:v>
      </x:c>
      <x:c r="B568" s="17" t="str">
        <x:v>claude-opus-4-20250514_32K</x:v>
      </x:c>
      <x:c r="C568" s="17" t="str">
        <x:v>Claude Opus 4</x:v>
      </x:c>
      <x:c r="D568" s="17" t="str">
        <x:v>Anthropic</x:v>
      </x:c>
      <x:c r="E568" s="17" t="str">
        <x:v>United States of America</x:v>
      </x:c>
      <x:c r="F568" s="17" t="n">
        <x:v>45799</x:v>
      </x:c>
      <x:c r="G568" s="17" t="str">
        <x:v>API access</x:v>
      </x:c>
      <x:c r="H568" s="17" t="n">
        <x:v>45799</x:v>
      </x:c>
      <x:c r="I568" s="17"/>
      <x:c r="J568" s="17" t="str">
        <x:v>Unknown</x:v>
      </x:c>
      <x:c r="K568" s="17" t="str">
        <x:v>Anthropic's largest model in the Claude 4 series (superseded by Claude Opus 4.1), benchmarked with up to 32,000 reasoning tokens.</x:v>
      </x:c>
      <x:c r="L568" s="17" t="str">
        <x:v>Claude Opus 4 (32k thinking)</x:v>
      </x:c>
      <x:c r="M568" s="17"/>
      <x:c r="N568" s="17" t="str">
        <x:v>Claude Opus 4</x:v>
      </x:c>
      <x:c r="O568" s="17" t="str">
        <x:v>claude-opus-4</x:v>
      </x:c>
      <x:c r="P568" s="17" t="n">
        <x:v>142.89</x:v>
      </x:c>
      <x:c r="Q568" s="17" t="n">
        <x:v>140.36</x:v>
      </x:c>
      <x:c r="R568" s="17" t="n">
        <x:v>144.3</x:v>
      </x:c>
      <x:c r="S568" s="17"/>
      <x:c r="T568" s="17"/>
      <x:c r="U568" s="17"/>
      <x:c r="V568" s="17"/>
      <x:c r="W568" s="17"/>
      <x:c r="X568" s="17"/>
      <x:c r="Y568" s="17"/>
      <x:c r="Z568" s="17"/>
    </x:row>
    <x:row r="569">
      <x:c r="A569" s="17" t="str">
        <x:v>Qwen3-32B</x:v>
      </x:c>
      <x:c r="B569" s="17" t="str">
        <x:v>Qwen3-32B</x:v>
      </x:c>
      <x:c r="C569" s="17"/>
      <x:c r="D569" s="17" t="str">
        <x:v>Alibaba</x:v>
      </x:c>
      <x:c r="E569" s="17" t="str">
        <x:v>China</x:v>
      </x:c>
      <x:c r="F569" s="17" t="n">
        <x:v>45776</x:v>
      </x:c>
      <x:c r="G569" s="17" t="str">
        <x:v>Open weights (unrestricted)</x:v>
      </x:c>
      <x:c r="H569" s="17" t="n">
        <x:v>45776</x:v>
      </x:c>
      <x:c r="I569" s="17" t="n">
        <x:v>7.0848e+24</x:v>
      </x:c>
      <x:c r="J569" s="17" t="str">
        <x:v>Confident</x:v>
      </x:c>
      <x:c r="K569" s="17" t="str">
        <x:v>The 32 billion-parameter model in the Qwen 3 series.</x:v>
      </x:c>
      <x:c r="L569" s="17" t="str">
        <x:v>Qwen3 32B</x:v>
      </x:c>
      <x:c r="M569" s="17"/>
      <x:c r="N569" s="17" t="str">
        <x:v>Qwen3-32B</x:v>
      </x:c>
      <x:c r="O569" s="17" t="str">
        <x:v>qwen3-32b</x:v>
      </x:c>
      <x:c r="P569" s="17"/>
      <x:c r="Q569" s="17"/>
      <x:c r="R569" s="17"/>
      <x:c r="S569" s="17"/>
      <x:c r="T569" s="17"/>
      <x:c r="U569" s="17"/>
      <x:c r="V569" s="17"/>
      <x:c r="W569" s="17"/>
      <x:c r="X569" s="17"/>
      <x:c r="Y569" s="17"/>
      <x:c r="Z569" s="17"/>
    </x:row>
    <x:row r="570">
      <x:c r="A570" s="17" t="str">
        <x:v>GPT-4o</x:v>
      </x:c>
      <x:c r="B570" s="17" t="str">
        <x:v>chatgpt-4o-03-27-2025</x:v>
      </x:c>
      <x:c r="C570" s="17"/>
      <x:c r="D570" s="17" t="str">
        <x:v>OpenAI</x:v>
      </x:c>
      <x:c r="E570" s="17" t="str">
        <x:v>United States of America</x:v>
      </x:c>
      <x:c r="F570" s="17" t="n">
        <x:v>45743</x:v>
      </x:c>
      <x:c r="G570" s="17" t="str">
        <x:v>API access</x:v>
      </x:c>
      <x:c r="H570" s="17" t="n">
        <x:v>45425</x:v>
      </x:c>
      <x:c r="I570" s="17"/>
      <x:c r="J570" s="17" t="str">
        <x:v>Speculative</x:v>
      </x:c>
      <x:c r="K570" s="17" t="str">
        <x:v>A version of GPT-4o that was behind the ChatGPT interface, released in March 2025.</x:v>
      </x:c>
      <x:c r="L570" s="17" t="str">
        <x:v>ChatGPT-4o (Mar 2025)</x:v>
      </x:c>
      <x:c r="M570" s="17" t="str">
        <x:v>GPT-4o (Mar 2025)</x:v>
      </x:c>
      <x:c r="N570" s="17" t="str">
        <x:v>GPT-4o (Mar 2025)</x:v>
      </x:c>
      <x:c r="O570" s="17" t="str">
        <x:v>gpt-4o-mar-2025</x:v>
      </x:c>
      <x:c r="P570" s="17"/>
      <x:c r="Q570" s="17"/>
      <x:c r="R570" s="17"/>
      <x:c r="S570" s="17"/>
      <x:c r="T570" s="17"/>
      <x:c r="U570" s="17"/>
      <x:c r="V570" s="17"/>
      <x:c r="W570" s="17"/>
      <x:c r="X570" s="17"/>
      <x:c r="Y570" s="17"/>
      <x:c r="Z570" s="17"/>
    </x:row>
    <x:row r="571">
      <x:c r="A571" s="17" t="str">
        <x:v>Qwen2.5-Coder (32B)</x:v>
      </x:c>
      <x:c r="B571" s="17" t="str">
        <x:v>Qwen2.5-Coder-32B-Instruct</x:v>
      </x:c>
      <x:c r="C571" s="17"/>
      <x:c r="D571" s="17" t="str">
        <x:v>Alibaba</x:v>
      </x:c>
      <x:c r="E571" s="17" t="str">
        <x:v>China</x:v>
      </x:c>
      <x:c r="F571" s="17" t="n">
        <x:v>45617</x:v>
      </x:c>
      <x:c r="G571" s="17" t="str">
        <x:v>Open weights (unrestricted)</x:v>
      </x:c>
      <x:c r="H571" s="17" t="n">
        <x:v>45608</x:v>
      </x:c>
      <x:c r="I571" s="17" t="n">
        <x:v>1.0725e+24</x:v>
      </x:c>
      <x:c r="J571" s="17" t="str">
        <x:v>Confident</x:v>
      </x:c>
      <x:c r="K571" s="17" t="str">
        <x:v>An instruction-tuned and coding-optimized 32 billion-parameter model in the Qwen 2.5 series.</x:v>
      </x:c>
      <x:c r="L571" s="17" t="str">
        <x:v>Qwen2.5-Coder-32B (instruct)</x:v>
      </x:c>
      <x:c r="M571" s="17" t="str">
        <x:v>Qwen2.5-Coder-32B-Instruct</x:v>
      </x:c>
      <x:c r="N571" s="17" t="str">
        <x:v>Qwen2.5-Coder-32B-Instruct</x:v>
      </x:c>
      <x:c r="O571" s="17" t="str">
        <x:v>qwen2-5-coder-32b-instruct</x:v>
      </x:c>
      <x:c r="P571" s="17"/>
      <x:c r="Q571" s="17"/>
      <x:c r="R571" s="17"/>
      <x:c r="S571" s="17"/>
      <x:c r="T571" s="17"/>
      <x:c r="U571" s="17"/>
      <x:c r="V571" s="17"/>
      <x:c r="W571" s="17"/>
      <x:c r="X571" s="17"/>
      <x:c r="Y571" s="17"/>
      <x:c r="Z571" s="17"/>
    </x:row>
    <x:row r="572">
      <x:c r="A572" s="17" t="str">
        <x:v>Gemini 2.0 Flash</x:v>
      </x:c>
      <x:c r="B572" s="17" t="str">
        <x:v>gemini-exp-1206</x:v>
      </x:c>
      <x:c r="C572" s="17"/>
      <x:c r="D572" s="17" t="str">
        <x:v>Google DeepMind,Google</x:v>
      </x:c>
      <x:c r="E572" s="17" t="str">
        <x:v>United States of America</x:v>
      </x:c>
      <x:c r="F572" s="17" t="n">
        <x:v>45632</x:v>
      </x:c>
      <x:c r="G572" s="17" t="str">
        <x:v>API access</x:v>
      </x:c>
      <x:c r="H572" s="17" t="n">
        <x:v>45637</x:v>
      </x:c>
      <x:c r="I572" s="17"/>
      <x:c r="J572" s="17" t="str">
        <x:v>Unknown</x:v>
      </x:c>
      <x:c r="K572" s="17" t="str">
        <x:v>A December 2024 experimental version of Gemini 2.0 Flash, a small langauge model from Google DeepMind.</x:v>
      </x:c>
      <x:c r="L572" s="17"/>
      <x:c r="M572" s="17" t="str">
        <x:v>Gemini 2.0 Flash (Dec 2024)</x:v>
      </x:c>
      <x:c r="N572" s="17" t="str">
        <x:v>Gemini 2.0 Flash (Dec 2024)</x:v>
      </x:c>
      <x:c r="O572" s="17" t="str">
        <x:v>gemini-2-0-flash-dec-2024</x:v>
      </x:c>
      <x:c r="P572" s="17" t="n">
        <x:v>135.06</x:v>
      </x:c>
      <x:c r="Q572" s="17" t="n">
        <x:v>123.87</x:v>
      </x:c>
      <x:c r="R572" s="17" t="n">
        <x:v>136.77</x:v>
      </x:c>
      <x:c r="S572" s="17"/>
      <x:c r="T572" s="17"/>
      <x:c r="U572" s="17"/>
      <x:c r="V572" s="17"/>
      <x:c r="W572" s="17"/>
      <x:c r="X572" s="17"/>
      <x:c r="Y572" s="17"/>
      <x:c r="Z572" s="17"/>
    </x:row>
    <x:row r="573">
      <x:c r="A573" s="17" t="str">
        <x:v>QwQ-32B</x:v>
      </x:c>
      <x:c r="B573" s="17" t="str">
        <x:v>QwQ-32B</x:v>
      </x:c>
      <x:c r="C573" s="17"/>
      <x:c r="D573" s="17" t="str">
        <x:v>Alibaba</x:v>
      </x:c>
      <x:c r="E573" s="17" t="str">
        <x:v>China</x:v>
      </x:c>
      <x:c r="F573" s="17" t="n">
        <x:v>45721</x:v>
      </x:c>
      <x:c r="G573" s="17" t="str">
        <x:v>Open weights (unrestricted)</x:v>
      </x:c>
      <x:c r="H573" s="17" t="n">
        <x:v>45722</x:v>
      </x:c>
      <x:c r="I573" s="17" t="n">
        <x:v>3.51e+24</x:v>
      </x:c>
      <x:c r="J573" s="17" t="str">
        <x:v>Speculative</x:v>
      </x:c>
      <x:c r="K573" s="17"/>
      <x:c r="L573" s="17" t="str">
        <x:v>QwQ 32B</x:v>
      </x:c>
      <x:c r="M573" s="17" t="str">
        <x:v>QwQ-32B</x:v>
      </x:c>
      <x:c r="N573" s="17" t="str">
        <x:v>QwQ-32B</x:v>
      </x:c>
      <x:c r="O573" s="17" t="str">
        <x:v>qwq-32b</x:v>
      </x:c>
      <x:c r="P573" s="17"/>
      <x:c r="Q573" s="17"/>
      <x:c r="R573" s="17"/>
      <x:c r="S573" s="17"/>
      <x:c r="T573" s="17"/>
      <x:c r="U573" s="17"/>
      <x:c r="V573" s="17"/>
      <x:c r="W573" s="17"/>
      <x:c r="X573" s="17"/>
      <x:c r="Y573" s="17"/>
      <x:c r="Z573" s="17"/>
    </x:row>
    <x:row r="574">
      <x:c r="A574" s="17" t="str">
        <x:v>Cohere Command A</x:v>
      </x:c>
      <x:c r="B574" s="17" t="str">
        <x:v>c4ai-command-a-03-2025</x:v>
      </x:c>
      <x:c r="C574" s="17"/>
      <x:c r="D574" s="17" t="str">
        <x:v>Cohere</x:v>
      </x:c>
      <x:c r="E574" s="17" t="str">
        <x:v>Canada</x:v>
      </x:c>
      <x:c r="F574" s="17" t="n">
        <x:v>45729</x:v>
      </x:c>
      <x:c r="G574" s="17" t="str">
        <x:v>Open weights (non-commercial)</x:v>
      </x:c>
      <x:c r="H574" s="17" t="n">
        <x:v>45729</x:v>
      </x:c>
      <x:c r="I574" s="17"/>
      <x:c r="J574" s="17" t="str">
        <x:v>Confident</x:v>
      </x:c>
      <x:c r="K574" s="17"/>
      <x:c r="L574" s="17" t="str">
        <x:v>Command A</x:v>
      </x:c>
      <x:c r="M574" s="17"/>
      <x:c r="N574" s="17" t="str">
        <x:v>Cohere Command A</x:v>
      </x:c>
      <x:c r="O574" s="17" t="str">
        <x:v>cohere-command-a</x:v>
      </x:c>
      <x:c r="P574" s="17"/>
      <x:c r="Q574" s="17"/>
      <x:c r="R574" s="17"/>
      <x:c r="S574" s="17"/>
      <x:c r="T574" s="17"/>
      <x:c r="U574" s="17"/>
      <x:c r="V574" s="17"/>
      <x:c r="W574" s="17"/>
      <x:c r="X574" s="17"/>
      <x:c r="Y574" s="17"/>
      <x:c r="Z574" s="17"/>
    </x:row>
    <x:row r="575">
      <x:c r="A575" s="17" t="str">
        <x:v>Gemini 2.0 Flash</x:v>
      </x:c>
      <x:c r="B575" s="17" t="str">
        <x:v>gemini-2.0-flash-exp</x:v>
      </x:c>
      <x:c r="C575" s="17"/>
      <x:c r="D575" s="17" t="str">
        <x:v>Google DeepMind,Google</x:v>
      </x:c>
      <x:c r="E575" s="17" t="str">
        <x:v>United States of America</x:v>
      </x:c>
      <x:c r="F575" s="17" t="n">
        <x:v>45637</x:v>
      </x:c>
      <x:c r="G575" s="17" t="str">
        <x:v>API access</x:v>
      </x:c>
      <x:c r="H575" s="17" t="n">
        <x:v>45637</x:v>
      </x:c>
      <x:c r="I575" s="17"/>
      <x:c r="J575" s="17" t="str">
        <x:v>Unknown</x:v>
      </x:c>
      <x:c r="K575" s="17" t="str">
        <x:v>A December 2024 experimental version of Gemini 2.0 Flash, a small langauge model from Google DeepMind.</x:v>
      </x:c>
      <x:c r="L575" s="17"/>
      <x:c r="M575" s="17" t="str">
        <x:v>Gemini 2.0 Flash (Dec 2024)</x:v>
      </x:c>
      <x:c r="N575" s="17" t="str">
        <x:v>Gemini 2.0 Flash (Dec 2024)</x:v>
      </x:c>
      <x:c r="O575" s="17" t="str">
        <x:v>gemini-2-0-flash-dec-2024</x:v>
      </x:c>
      <x:c r="P575" s="17" t="n">
        <x:v>135.06</x:v>
      </x:c>
      <x:c r="Q575" s="17" t="n">
        <x:v>123.87</x:v>
      </x:c>
      <x:c r="R575" s="17" t="n">
        <x:v>136.77</x:v>
      </x:c>
      <x:c r="S575" s="17"/>
      <x:c r="T575" s="17"/>
      <x:c r="U575" s="17"/>
      <x:c r="V575" s="17"/>
      <x:c r="W575" s="17"/>
      <x:c r="X575" s="17"/>
      <x:c r="Y575" s="17"/>
      <x:c r="Z575" s="17"/>
    </x:row>
    <x:row r="576">
      <x:c r="A576" s="17" t="str">
        <x:v>DeepSeek-V2.5</x:v>
      </x:c>
      <x:c r="B576" s="17" t="str">
        <x:v>DeepSeek-V2.5</x:v>
      </x:c>
      <x:c r="C576" s="17"/>
      <x:c r="D576" s="17" t="str">
        <x:v>DeepSeek</x:v>
      </x:c>
      <x:c r="E576" s="17" t="str">
        <x:v>China</x:v>
      </x:c>
      <x:c r="F576" s="17" t="n">
        <x:v>45541</x:v>
      </x:c>
      <x:c r="G576" s="17" t="str">
        <x:v>Open weights (restricted use)</x:v>
      </x:c>
      <x:c r="H576" s="17" t="n">
        <x:v>45541</x:v>
      </x:c>
      <x:c r="I576" s="17" t="n">
        <x:v>1.7892e+24</x:v>
      </x:c>
      <x:c r="J576" s="17" t="str">
        <x:v>Confident</x:v>
      </x:c>
      <x:c r="K576" s="17"/>
      <x:c r="L576" s="17" t="str">
        <x:v>DeepSeek-V2.5 (Sept 2024)</x:v>
      </x:c>
      <x:c r="M576" s="17" t="str">
        <x:v>DeepSeek-V2.5 (Sep 2024)</x:v>
      </x:c>
      <x:c r="N576" s="17" t="str">
        <x:v>DeepSeek-V2.5 (Sep 2024)</x:v>
      </x:c>
      <x:c r="O576" s="17" t="str">
        <x:v>deepseek-v2-5-sep-2024</x:v>
      </x:c>
      <x:c r="P576" s="17"/>
      <x:c r="Q576" s="17"/>
      <x:c r="R576" s="17"/>
      <x:c r="S576" s="17"/>
      <x:c r="T576" s="17"/>
      <x:c r="U576" s="17"/>
      <x:c r="V576" s="17"/>
      <x:c r="W576" s="17"/>
      <x:c r="X576" s="17"/>
      <x:c r="Y576" s="17"/>
      <x:c r="Z576" s="17"/>
    </x:row>
    <x:row r="577">
      <x:c r="A577" s="17" t="str">
        <x:v>Codestral</x:v>
      </x:c>
      <x:c r="B577" s="17" t="str">
        <x:v>codestral-2501</x:v>
      </x:c>
      <x:c r="C577" s="17"/>
      <x:c r="D577" s="17" t="str">
        <x:v>Mistral AI</x:v>
      </x:c>
      <x:c r="E577" s="17" t="str">
        <x:v>France</x:v>
      </x:c>
      <x:c r="F577" s="17" t="n">
        <x:v>45670</x:v>
      </x:c>
      <x:c r="G577" s="17" t="str">
        <x:v>Open weights (non-commercial)</x:v>
      </x:c>
      <x:c r="H577" s="17" t="n">
        <x:v>45441</x:v>
      </x:c>
      <x:c r="I577" s="17"/>
      <x:c r="J577" s="17" t="str">
        <x:v>Confident</x:v>
      </x:c>
      <x:c r="K577" s="17" t="str">
        <x:v>A January 2025 version of a 2024 coding-optimized model from Mistral.</x:v>
      </x:c>
      <x:c r="L577" s="17"/>
      <x:c r="M577" s="17"/>
      <x:c r="N577" s="17" t="str">
        <x:v>Codestral</x:v>
      </x:c>
      <x:c r="O577" s="17" t="str">
        <x:v>codestral</x:v>
      </x:c>
      <x:c r="P577" s="17"/>
      <x:c r="Q577" s="17"/>
      <x:c r="R577" s="17"/>
      <x:c r="S577" s="17"/>
      <x:c r="T577" s="17"/>
      <x:c r="U577" s="17"/>
      <x:c r="V577" s="17"/>
      <x:c r="W577" s="17"/>
      <x:c r="X577" s="17"/>
      <x:c r="Y577" s="17"/>
      <x:c r="Z577" s="17"/>
    </x:row>
    <x:row r="578">
      <x:c r="A578" s="17" t="str">
        <x:v>Yi-Lightning</x:v>
      </x:c>
      <x:c r="B578" s="17" t="str">
        <x:v>yi-lightning</x:v>
      </x:c>
      <x:c r="C578" s="17"/>
      <x:c r="D578" s="17" t="str">
        <x:v>01.AI</x:v>
      </x:c>
      <x:c r="E578" s="17" t="str">
        <x:v>China</x:v>
      </x:c>
      <x:c r="F578" s="17" t="n">
        <x:v>45628</x:v>
      </x:c>
      <x:c r="G578" s="17" t="str">
        <x:v>API access</x:v>
      </x:c>
      <x:c r="H578" s="17" t="n">
        <x:v>45583</x:v>
      </x:c>
      <x:c r="I578" s="17" t="n">
        <x:v>1.5e+24</x:v>
      </x:c>
      <x:c r="J578" s="17" t="str">
        <x:v>Confident</x:v>
      </x:c>
      <x:c r="K578" s="17"/>
      <x:c r="L578" s="17" t="str">
        <x:v>Yi-Lightning</x:v>
      </x:c>
      <x:c r="M578" s="17"/>
      <x:c r="N578" s="17" t="str">
        <x:v>Yi-Lightning</x:v>
      </x:c>
      <x:c r="O578" s="17" t="str">
        <x:v>yi-lightning</x:v>
      </x:c>
      <x:c r="P578" s="17"/>
      <x:c r="Q578" s="17"/>
      <x:c r="R578" s="17"/>
      <x:c r="S578" s="17"/>
      <x:c r="T578" s="17"/>
      <x:c r="U578" s="17"/>
      <x:c r="V578" s="17"/>
      <x:c r="W578" s="17"/>
      <x:c r="X578" s="17"/>
      <x:c r="Y578" s="17"/>
      <x:c r="Z578" s="17"/>
    </x:row>
    <x:row r="579">
      <x:c r="A579" s="17" t="str">
        <x:v>Grok 4</x:v>
      </x:c>
      <x:c r="B579" s="17" t="str">
        <x:v>grok-4-0709_high</x:v>
      </x:c>
      <x:c r="C579" s="17"/>
      <x:c r="D579" s="17" t="str">
        <x:v>xAI</x:v>
      </x:c>
      <x:c r="E579" s="17" t="str">
        <x:v>United States of America</x:v>
      </x:c>
      <x:c r="F579" s="17" t="n">
        <x:v>45847</x:v>
      </x:c>
      <x:c r="G579" s="17" t="str">
        <x:v>API access</x:v>
      </x:c>
      <x:c r="H579" s="17" t="n">
        <x:v>45847</x:v>
      </x:c>
      <x:c r="I579" s="17" t="n">
        <x:v>5.0000000000001e+26</x:v>
      </x:c>
      <x:c r="J579" s="17" t="str">
        <x:v>Speculative</x:v>
      </x:c>
      <x:c r="K579" s="17"/>
      <x:c r="L579" s="17" t="str">
        <x:v>Grok 4</x:v>
      </x:c>
      <x:c r="M579" s="17"/>
      <x:c r="N579" s="17" t="str">
        <x:v>Grok 4</x:v>
      </x:c>
      <x:c r="O579" s="17" t="str">
        <x:v>grok-4</x:v>
      </x:c>
      <x:c r="P579" s="17" t="n">
        <x:v>147.04</x:v>
      </x:c>
      <x:c r="Q579" s="17" t="n">
        <x:v>144.92</x:v>
      </x:c>
      <x:c r="R579" s="17" t="n">
        <x:v>148.75</x:v>
      </x:c>
      <x:c r="S579" s="17"/>
      <x:c r="T579" s="17"/>
      <x:c r="U579" s="17"/>
      <x:c r="V579" s="17"/>
      <x:c r="W579" s="17"/>
      <x:c r="X579" s="17"/>
      <x:c r="Y579" s="17"/>
      <x:c r="Z579" s="17"/>
    </x:row>
    <x:row r="580">
      <x:c r="A580" s="17" t="str">
        <x:v>DeepSeek-V3.2</x:v>
      </x:c>
      <x:c r="B580" s="17" t="str">
        <x:v>deepseek-chat</x:v>
      </x:c>
      <x:c r="C580" s="17"/>
      <x:c r="D580" s="17" t="str">
        <x:v>DeepSeek</x:v>
      </x:c>
      <x:c r="E580" s="17" t="str">
        <x:v>China</x:v>
      </x:c>
      <x:c r="F580" s="17" t="n">
        <x:v>45992</x:v>
      </x:c>
      <x:c r="G580" s="17" t="str">
        <x:v>Open weights (unrestricted)</x:v>
      </x:c>
      <x:c r="H580" s="17" t="n">
        <x:v>45992</x:v>
      </x:c>
      <x:c r="I580" s="17" t="n">
        <x:v>4.1999999999999997e+24</x:v>
      </x:c>
      <x:c r="J580" s="17" t="str">
        <x:v>Likely</x:v>
      </x:c>
      <x:c r="K580" s="17"/>
      <x:c r="L580" s="17"/>
      <x:c r="M580" s="17"/>
      <x:c r="N580" s="17" t="str">
        <x:v>DeepSeek-V3.2</x:v>
      </x:c>
      <x:c r="O580" s="17" t="str">
        <x:v>deepseek-v3-2</x:v>
      </x:c>
      <x:c r="P580" s="17" t="n">
        <x:v>146.56</x:v>
      </x:c>
      <x:c r="Q580" s="17" t="n">
        <x:v>144.63</x:v>
      </x:c>
      <x:c r="R580" s="17" t="n">
        <x:v>147.62</x:v>
      </x:c>
      <x:c r="S580" s="17"/>
      <x:c r="T580" s="17"/>
      <x:c r="U580" s="17"/>
      <x:c r="V580" s="17"/>
      <x:c r="W580" s="17"/>
      <x:c r="X580" s="17"/>
      <x:c r="Y580" s="17"/>
      <x:c r="Z580" s="17"/>
    </x:row>
    <x:row r="581">
      <x:c r="A581" s="17"/>
      <x:c r="B581" s="17" t="str">
        <x:v>computer-use-preview-2025-03-11</x:v>
      </x:c>
      <x:c r="C581" s="17"/>
      <x:c r="D581" s="17"/>
      <x:c r="E581" s="17"/>
      <x:c r="F581" s="17" t="n">
        <x:v>45727</x:v>
      </x:c>
      <x:c r="G581" s="17"/>
      <x:c r="H581" s="17"/>
      <x:c r="I581" s="17"/>
      <x:c r="J581" s="17" t="str">
        <x:v>Unverified</x:v>
      </x:c>
      <x:c r="K581" s="17"/>
      <x:c r="L581" s="17"/>
      <x:c r="M581" s="17"/>
      <x:c r="N581" s="17"/>
      <x:c r="O581" s="17" t="str">
        <x:v>computer-use-preview-2025-03-11</x:v>
      </x:c>
      <x:c r="P581" s="17"/>
      <x:c r="Q581" s="17"/>
      <x:c r="R581" s="17"/>
      <x:c r="S581" s="17"/>
      <x:c r="T581" s="17"/>
      <x:c r="U581" s="17"/>
      <x:c r="V581" s="17"/>
      <x:c r="W581" s="17"/>
      <x:c r="X581" s="17"/>
      <x:c r="Y581" s="17"/>
      <x:c r="Z581" s="17"/>
    </x:row>
    <x:row r="582">
      <x:c r="A582" s="17" t="str">
        <x:v>Kimi K2.5</x:v>
      </x:c>
      <x:c r="B582" s="17" t="str">
        <x:v>kimi-k2.5_none</x:v>
      </x:c>
      <x:c r="C582" s="17" t="str">
        <x:v>Kimi K2.5 (instant)</x:v>
      </x:c>
      <x:c r="D582" s="17" t="str">
        <x:v>Moonshot</x:v>
      </x:c>
      <x:c r="E582" s="17" t="str">
        <x:v>China</x:v>
      </x:c>
      <x:c r="F582" s="17" t="n">
        <x:v>46049</x:v>
      </x:c>
      <x:c r="G582" s="17" t="str">
        <x:v>Open weights (unrestricted)</x:v>
      </x:c>
      <x:c r="H582" s="17" t="n">
        <x:v>46055</x:v>
      </x:c>
      <x:c r="I582" s="17" t="n">
        <x:v>5.8e+24</x:v>
      </x:c>
      <x:c r="J582" s="17" t="str">
        <x:v>Likely</x:v>
      </x:c>
      <x:c r="K582" s="17"/>
      <x:c r="L582" s="17"/>
      <x:c r="M582" s="17"/>
      <x:c r="N582" s="17" t="str">
        <x:v>Kimi K2.5</x:v>
      </x:c>
      <x:c r="O582" s="17" t="str">
        <x:v>kimi-k2-5</x:v>
      </x:c>
      <x:c r="P582" s="17" t="n">
        <x:v>148.24</x:v>
      </x:c>
      <x:c r="Q582" s="17" t="n">
        <x:v>146.58</x:v>
      </x:c>
      <x:c r="R582" s="17" t="n">
        <x:v>149.36</x:v>
      </x:c>
      <x:c r="S582" s="17"/>
      <x:c r="T582" s="17"/>
      <x:c r="U582" s="17"/>
      <x:c r="V582" s="17"/>
      <x:c r="W582" s="17"/>
      <x:c r="X582" s="17"/>
      <x:c r="Y582" s="17"/>
      <x:c r="Z582" s="17"/>
    </x:row>
    <x:row r="583">
      <x:c r="A583" s="17" t="str">
        <x:v>GPT-5.1-Codex-mini</x:v>
      </x:c>
      <x:c r="B583" s="17" t="str">
        <x:v>gpt-5.1-codex-mini</x:v>
      </x:c>
      <x:c r="C583" s="17" t="str">
        <x:v>GPT-5.1 Codex Mini</x:v>
      </x:c>
      <x:c r="D583" s="17" t="str">
        <x:v>OpenAI</x:v>
      </x:c>
      <x:c r="E583" s="17" t="str">
        <x:v>United States of America</x:v>
      </x:c>
      <x:c r="F583" s="17" t="n">
        <x:v>45973</x:v>
      </x:c>
      <x:c r="G583" s="17" t="str">
        <x:v>API access</x:v>
      </x:c>
      <x:c r="H583" s="17" t="n">
        <x:v>45973</x:v>
      </x:c>
      <x:c r="I583" s="17"/>
      <x:c r="J583" s="17" t="str">
        <x:v>Unknown</x:v>
      </x:c>
      <x:c r="K583" s="17"/>
      <x:c r="L583" s="17" t="str">
        <x:v>GPT-5.1-codex mini</x:v>
      </x:c>
      <x:c r="M583" s="17"/>
      <x:c r="N583" s="17" t="str">
        <x:v>GPT-5.1-Codex-mini</x:v>
      </x:c>
      <x:c r="O583" s="17" t="str">
        <x:v>gpt-5-1-codex-mini</x:v>
      </x:c>
      <x:c r="P583" s="17"/>
      <x:c r="Q583" s="17"/>
      <x:c r="R583" s="17"/>
      <x:c r="S583" s="17"/>
      <x:c r="T583" s="17"/>
      <x:c r="U583" s="17"/>
      <x:c r="V583" s="17"/>
      <x:c r="W583" s="17"/>
      <x:c r="X583" s="17"/>
      <x:c r="Y583" s="17"/>
      <x:c r="Z583" s="17"/>
    </x:row>
    <x:row r="584">
      <x:c r="A584" s="17" t="str">
        <x:v>Grok 4.1</x:v>
      </x:c>
      <x:c r="B584" s="17" t="str">
        <x:v>grok-4-1</x:v>
      </x:c>
      <x:c r="C584" s="17"/>
      <x:c r="D584" s="17" t="str">
        <x:v>xAI</x:v>
      </x:c>
      <x:c r="E584" s="17" t="str">
        <x:v>United States of America</x:v>
      </x:c>
      <x:c r="F584" s="17" t="n">
        <x:v>45978</x:v>
      </x:c>
      <x:c r="G584" s="17" t="str">
        <x:v>API access</x:v>
      </x:c>
      <x:c r="H584" s="17" t="n">
        <x:v>45978</x:v>
      </x:c>
      <x:c r="I584" s="17"/>
      <x:c r="J584" s="17" t="str">
        <x:v>Unknown</x:v>
      </x:c>
      <x:c r="K584" s="17"/>
      <x:c r="L584" s="17"/>
      <x:c r="M584" s="17"/>
      <x:c r="N584" s="17" t="str">
        <x:v>Grok 4.1</x:v>
      </x:c>
      <x:c r="O584" s="17" t="str">
        <x:v>grok-4-1</x:v>
      </x:c>
      <x:c r="P584" s="17"/>
      <x:c r="Q584" s="17"/>
      <x:c r="R584" s="17"/>
      <x:c r="S584" s="17"/>
      <x:c r="T584" s="17"/>
      <x:c r="U584" s="17"/>
      <x:c r="V584" s="17"/>
      <x:c r="W584" s="17"/>
      <x:c r="X584" s="17"/>
      <x:c r="Y584" s="17"/>
      <x:c r="Z584" s="17"/>
    </x:row>
    <x:row r="585">
      <x:c r="A585" s="17" t="str">
        <x:v>Claude 3.7 Sonnet</x:v>
      </x:c>
      <x:c r="B585" s="17" t="str">
        <x:v>claude-3-7-sonnet-20250219_15K</x:v>
      </x:c>
      <x:c r="C585" s="17" t="str">
        <x:v>Claude 3.7 Sonnet (15k thinking)</x:v>
      </x:c>
      <x:c r="D585" s="17" t="str">
        <x:v>Anthropic</x:v>
      </x:c>
      <x:c r="E585" s="17" t="str">
        <x:v>United States of America</x:v>
      </x:c>
      <x:c r="F585" s="17" t="n">
        <x:v>45712</x:v>
      </x:c>
      <x:c r="G585" s="17" t="str">
        <x:v>API access</x:v>
      </x:c>
      <x:c r="H585" s="17" t="n">
        <x:v>45712</x:v>
      </x:c>
      <x:c r="I585" s="17" t="n">
        <x:v>3.3499999999999998e+25</x:v>
      </x:c>
      <x:c r="J585" s="17" t="str">
        <x:v>Likely</x:v>
      </x:c>
      <x:c r="K585" s="17" t="str">
        <x:v>A previous flagship reasoning model from Anthropic, benchmarked with up to 15,000 reasoning tokens allowed.</x:v>
      </x:c>
      <x:c r="L585" s="17" t="str">
        <x:v>Claude 3.7 Sonnet (15k thinking)</x:v>
      </x:c>
      <x:c r="M585" s="17"/>
      <x:c r="N585" s="17" t="str">
        <x:v>Claude 3.7 Sonnet</x:v>
      </x:c>
      <x:c r="O585" s="17" t="str">
        <x:v>claude-3-7-sonnet</x:v>
      </x:c>
      <x:c r="P585" s="17" t="n">
        <x:v>141.7</x:v>
      </x:c>
      <x:c r="Q585" s="17" t="n">
        <x:v>139.28</x:v>
      </x:c>
      <x:c r="R585" s="17" t="n">
        <x:v>143.27</x:v>
      </x:c>
      <x:c r="S585" s="17"/>
      <x:c r="T585" s="17"/>
      <x:c r="U585" s="17"/>
      <x:c r="V585" s="17"/>
      <x:c r="W585" s="17"/>
      <x:c r="X585" s="17"/>
      <x:c r="Y585" s="17"/>
      <x:c r="Z585" s="17"/>
    </x:row>
    <x:row r="586">
      <x:c r="A586" s="17" t="str">
        <x:v>Pixtral 12B</x:v>
      </x:c>
      <x:c r="B586" s="17" t="str">
        <x:v>Pixtral-12B-2409</x:v>
      </x:c>
      <x:c r="C586" s="17"/>
      <x:c r="D586" s="17" t="str">
        <x:v>Mistral AI</x:v>
      </x:c>
      <x:c r="E586" s="17" t="str">
        <x:v>France</x:v>
      </x:c>
      <x:c r="F586" s="17" t="n">
        <x:v>45552</x:v>
      </x:c>
      <x:c r="G586" s="17" t="str">
        <x:v>Open weights (unrestricted)</x:v>
      </x:c>
      <x:c r="H586" s="17" t="n">
        <x:v>45552</x:v>
      </x:c>
      <x:c r="I586" s="17"/>
      <x:c r="J586" s="17" t="str">
        <x:v>Confident</x:v>
      </x:c>
      <x:c r="K586" s="17"/>
      <x:c r="L586" s="17"/>
      <x:c r="M586" s="17"/>
      <x:c r="N586" s="17" t="str">
        <x:v>Pixtral 12B</x:v>
      </x:c>
      <x:c r="O586" s="17" t="str">
        <x:v>pixtral-12b</x:v>
      </x:c>
      <x:c r="P586" s="17"/>
      <x:c r="Q586" s="17"/>
      <x:c r="R586" s="17"/>
      <x:c r="S586" s="17"/>
      <x:c r="T586" s="17"/>
      <x:c r="U586" s="17"/>
      <x:c r="V586" s="17"/>
      <x:c r="W586" s="17"/>
      <x:c r="X586" s="17"/>
      <x:c r="Y586" s="17"/>
      <x:c r="Z586" s="17"/>
    </x:row>
    <x:row r="587">
      <x:c r="A587" s="17" t="str">
        <x:v>video-SALMONN 2+</x:v>
      </x:c>
      <x:c r="B587" s="17" t="str">
        <x:v>video-SALMONN-2plus</x:v>
      </x:c>
      <x:c r="C587" s="17"/>
      <x:c r="D587" s="17" t="str">
        <x:v>ByteDance</x:v>
      </x:c>
      <x:c r="E587" s="17" t="str">
        <x:v>China</x:v>
      </x:c>
      <x:c r="F587" s="17" t="n">
        <x:v>45826</x:v>
      </x:c>
      <x:c r="G587" s="17"/>
      <x:c r="H587" s="17" t="n">
        <x:v>45826</x:v>
      </x:c>
      <x:c r="I587" s="17"/>
      <x:c r="J587" s="17" t="str">
        <x:v>Likely</x:v>
      </x:c>
      <x:c r="K587" s="17"/>
      <x:c r="L587" s="17"/>
      <x:c r="M587" s="17"/>
      <x:c r="N587" s="17" t="str">
        <x:v>video-SALMONN 2+</x:v>
      </x:c>
      <x:c r="O587" s="17" t="str">
        <x:v>video-salmonn-2</x:v>
      </x:c>
      <x:c r="P587" s="17"/>
      <x:c r="Q587" s="17"/>
      <x:c r="R587" s="17"/>
      <x:c r="S587" s="17"/>
      <x:c r="T587" s="17"/>
      <x:c r="U587" s="17"/>
      <x:c r="V587" s="17"/>
      <x:c r="W587" s="17"/>
      <x:c r="X587" s="17"/>
      <x:c r="Y587" s="17"/>
      <x:c r="Z587" s="17"/>
    </x:row>
    <x:row r="588">
      <x:c r="A588" s="17" t="str">
        <x:v>InternVL2_5-78B</x:v>
      </x:c>
      <x:c r="B588" s="17" t="str">
        <x:v>InternVL2_5-78B</x:v>
      </x:c>
      <x:c r="C588" s="17"/>
      <x:c r="D588" s="17" t="str">
        <x:v>Shanghai AI Lab,SenseTime,Tsinghua University,Nanjing University,Fudan University,Chinese University of Hong Kong (CUHK),Shanghai Jiao Tong University</x:v>
      </x:c>
      <x:c r="E588" s="17" t="str">
        <x:v>Hong Kong,China</x:v>
      </x:c>
      <x:c r="F588" s="17" t="n">
        <x:v>45632</x:v>
      </x:c>
      <x:c r="G588" s="17" t="str">
        <x:v>Open weights (restricted use)</x:v>
      </x:c>
      <x:c r="H588" s="17" t="n">
        <x:v>45632</x:v>
      </x:c>
      <x:c r="I588" s="17"/>
      <x:c r="J588" s="17" t="str">
        <x:v>Confident</x:v>
      </x:c>
      <x:c r="K588" s="17"/>
      <x:c r="L588" s="17"/>
      <x:c r="M588" s="17"/>
      <x:c r="N588" s="17" t="str">
        <x:v>InternVL2_5-78B</x:v>
      </x:c>
      <x:c r="O588" s="17" t="str">
        <x:v>internvl2-5-78b</x:v>
      </x:c>
      <x:c r="P588" s="17"/>
      <x:c r="Q588" s="17"/>
      <x:c r="R588" s="17"/>
      <x:c r="S588" s="17"/>
      <x:c r="T588" s="17"/>
      <x:c r="U588" s="17"/>
      <x:c r="V588" s="17"/>
      <x:c r="W588" s="17"/>
      <x:c r="X588" s="17"/>
      <x:c r="Y588" s="17"/>
      <x:c r="Z588" s="17"/>
    </x:row>
    <x:row r="589">
      <x:c r="A589" s="17"/>
      <x:c r="B589" s="17" t="str">
        <x:v>Qwen2-VL-72B-Instruct</x:v>
      </x:c>
      <x:c r="C589" s="17"/>
      <x:c r="D589" s="17"/>
      <x:c r="E589" s="17"/>
      <x:c r="F589" s="17" t="n">
        <x:v>45533</x:v>
      </x:c>
      <x:c r="G589" s="17"/>
      <x:c r="H589" s="17"/>
      <x:c r="I589" s="17"/>
      <x:c r="J589" s="17" t="str">
        <x:v>Unverified</x:v>
      </x:c>
      <x:c r="K589" s="17" t="str">
        <x:v>A 72 billion-parameter instruction-tuned vision language model in Qwen's Qwen 2 series.</x:v>
      </x:c>
      <x:c r="L589" s="17"/>
      <x:c r="M589" s="17"/>
      <x:c r="N589" s="17"/>
      <x:c r="O589" s="17" t="str">
        <x:v>qwen2-vl-72b-instruct</x:v>
      </x:c>
      <x:c r="P589" s="17"/>
      <x:c r="Q589" s="17"/>
      <x:c r="R589" s="17"/>
      <x:c r="S589" s="17"/>
      <x:c r="T589" s="17"/>
      <x:c r="U589" s="17"/>
      <x:c r="V589" s="17"/>
      <x:c r="W589" s="17"/>
      <x:c r="X589" s="17"/>
      <x:c r="Y589" s="17"/>
      <x:c r="Z589" s="17"/>
    </x:row>
    <x:row r="590">
      <x:c r="A590" s="17"/>
      <x:c r="B590" s="17" t="str">
        <x:v>LLaVA-Video-72B-Qwen2</x:v>
      </x:c>
      <x:c r="C590" s="17"/>
      <x:c r="D590" s="17"/>
      <x:c r="E590" s="17"/>
      <x:c r="F590" s="17" t="n">
        <x:v>45537</x:v>
      </x:c>
      <x:c r="G590" s="17"/>
      <x:c r="H590" s="17"/>
      <x:c r="I590" s="17"/>
      <x:c r="J590" s="17" t="str">
        <x:v>Unverified</x:v>
      </x:c>
      <x:c r="K590" s="17"/>
      <x:c r="L590" s="17"/>
      <x:c r="M590" s="17"/>
      <x:c r="N590" s="17"/>
      <x:c r="O590" s="17" t="str">
        <x:v>llava-video-72b-qwen2</x:v>
      </x:c>
      <x:c r="P590" s="17"/>
      <x:c r="Q590" s="17"/>
      <x:c r="R590" s="17"/>
      <x:c r="S590" s="17"/>
      <x:c r="T590" s="17"/>
      <x:c r="U590" s="17"/>
      <x:c r="V590" s="17"/>
      <x:c r="W590" s="17"/>
      <x:c r="X590" s="17"/>
      <x:c r="Y590" s="17"/>
      <x:c r="Z590" s="17"/>
    </x:row>
    <x:row r="591">
      <x:c r="A591" s="17"/>
      <x:c r="B591" s="17" t="str">
        <x:v>LinVT</x:v>
      </x:c>
      <x:c r="C591" s="17"/>
      <x:c r="D591" s="17"/>
      <x:c r="E591" s="17"/>
      <x:c r="F591" s="17" t="n">
        <x:v>45632</x:v>
      </x:c>
      <x:c r="G591" s="17"/>
      <x:c r="H591" s="17"/>
      <x:c r="I591" s="17"/>
      <x:c r="J591" s="17" t="str">
        <x:v>Unverified</x:v>
      </x:c>
      <x:c r="K591" s="17"/>
      <x:c r="L591" s="17"/>
      <x:c r="M591" s="17"/>
      <x:c r="N591" s="17"/>
      <x:c r="O591" s="17" t="str">
        <x:v>linvt</x:v>
      </x:c>
      <x:c r="P591" s="17"/>
      <x:c r="Q591" s="17"/>
      <x:c r="R591" s="17"/>
      <x:c r="S591" s="17"/>
      <x:c r="T591" s="17"/>
      <x:c r="U591" s="17"/>
      <x:c r="V591" s="17"/>
      <x:c r="W591" s="17"/>
      <x:c r="X591" s="17"/>
      <x:c r="Y591" s="17"/>
      <x:c r="Z591" s="17"/>
    </x:row>
    <x:row r="592">
      <x:c r="A592" s="17"/>
      <x:c r="B592" s="17" t="str">
        <x:v>Aria</x:v>
      </x:c>
      <x:c r="C592" s="17"/>
      <x:c r="D592" s="17"/>
      <x:c r="E592" s="17"/>
      <x:c r="F592" s="17" t="n">
        <x:v>45565</x:v>
      </x:c>
      <x:c r="G592" s="17"/>
      <x:c r="H592" s="17"/>
      <x:c r="I592" s="17"/>
      <x:c r="J592" s="17" t="str">
        <x:v>Unverified</x:v>
      </x:c>
      <x:c r="K592" s="17"/>
      <x:c r="L592" s="17"/>
      <x:c r="M592" s="17"/>
      <x:c r="N592" s="17"/>
      <x:c r="O592" s="17" t="str">
        <x:v>aria</x:v>
      </x:c>
      <x:c r="P592" s="17"/>
      <x:c r="Q592" s="17"/>
      <x:c r="R592" s="17"/>
      <x:c r="S592" s="17"/>
      <x:c r="T592" s="17"/>
      <x:c r="U592" s="17"/>
      <x:c r="V592" s="17"/>
      <x:c r="W592" s="17"/>
      <x:c r="X592" s="17"/>
      <x:c r="Y592" s="17"/>
      <x:c r="Z592" s="17"/>
    </x:row>
    <x:row r="593">
      <x:c r="A593" s="17"/>
      <x:c r="B593" s="17" t="str">
        <x:v>ViLAMP-llava-qwen</x:v>
      </x:c>
      <x:c r="C593" s="17"/>
      <x:c r="D593" s="17"/>
      <x:c r="E593" s="17"/>
      <x:c r="F593" s="17" t="n">
        <x:v>45778</x:v>
      </x:c>
      <x:c r="G593" s="17"/>
      <x:c r="H593" s="17"/>
      <x:c r="I593" s="17"/>
      <x:c r="J593" s="17" t="str">
        <x:v>Unverified</x:v>
      </x:c>
      <x:c r="K593" s="17"/>
      <x:c r="L593" s="17"/>
      <x:c r="M593" s="17"/>
      <x:c r="N593" s="17"/>
      <x:c r="O593" s="17" t="str">
        <x:v>vilamp-llava-qwen</x:v>
      </x:c>
      <x:c r="P593" s="17"/>
      <x:c r="Q593" s="17"/>
      <x:c r="R593" s="17"/>
      <x:c r="S593" s="17"/>
      <x:c r="T593" s="17"/>
      <x:c r="U593" s="17"/>
      <x:c r="V593" s="17"/>
      <x:c r="W593" s="17"/>
      <x:c r="X593" s="17"/>
      <x:c r="Y593" s="17"/>
      <x:c r="Z593" s="17"/>
    </x:row>
    <x:row r="594">
      <x:c r="A594" s="17"/>
      <x:c r="B594" s="17" t="str">
        <x:v>Oryx-1.5-32B</x:v>
      </x:c>
      <x:c r="C594" s="17"/>
      <x:c r="D594" s="17"/>
      <x:c r="E594" s="17"/>
      <x:c r="F594" s="17" t="n">
        <x:v>45587</x:v>
      </x:c>
      <x:c r="G594" s="17"/>
      <x:c r="H594" s="17"/>
      <x:c r="I594" s="17"/>
      <x:c r="J594" s="17" t="str">
        <x:v>Unverified</x:v>
      </x:c>
      <x:c r="K594" s="17"/>
      <x:c r="L594" s="17"/>
      <x:c r="M594" s="17"/>
      <x:c r="N594" s="17"/>
      <x:c r="O594" s="17" t="str">
        <x:v>oryx-1-5-32b</x:v>
      </x:c>
      <x:c r="P594" s="17"/>
      <x:c r="Q594" s="17"/>
      <x:c r="R594" s="17"/>
      <x:c r="S594" s="17"/>
      <x:c r="T594" s="17"/>
      <x:c r="U594" s="17"/>
      <x:c r="V594" s="17"/>
      <x:c r="W594" s="17"/>
      <x:c r="X594" s="17"/>
      <x:c r="Y594" s="17"/>
      <x:c r="Z594" s="17"/>
    </x:row>
    <x:row r="595">
      <x:c r="A595" s="17"/>
      <x:c r="B595" s="17" t="str">
        <x:v>LLaVA-OneVision 72B</x:v>
      </x:c>
      <x:c r="C595" s="17"/>
      <x:c r="D595" s="17"/>
      <x:c r="E595" s="17"/>
      <x:c r="F595" s="17" t="n">
        <x:v>45510</x:v>
      </x:c>
      <x:c r="G595" s="17"/>
      <x:c r="H595" s="17"/>
      <x:c r="I595" s="17"/>
      <x:c r="J595" s="17" t="str">
        <x:v>Unverified</x:v>
      </x:c>
      <x:c r="K595" s="17"/>
      <x:c r="L595" s="17"/>
      <x:c r="M595" s="17"/>
      <x:c r="N595" s="17"/>
      <x:c r="O595" s="17" t="str">
        <x:v>llava-onevision-72b</x:v>
      </x:c>
      <x:c r="P595" s="17"/>
      <x:c r="Q595" s="17"/>
      <x:c r="R595" s="17"/>
      <x:c r="S595" s="17"/>
      <x:c r="T595" s="17"/>
      <x:c r="U595" s="17"/>
      <x:c r="V595" s="17"/>
      <x:c r="W595" s="17"/>
      <x:c r="X595" s="17"/>
      <x:c r="Y595" s="17"/>
      <x:c r="Z595" s="17"/>
    </x:row>
    <x:row r="596">
      <x:c r="A596" s="17"/>
      <x:c r="B596" s="17" t="str">
        <x:v>VideoLLAMA3-7B</x:v>
      </x:c>
      <x:c r="C596" s="17"/>
      <x:c r="D596" s="17"/>
      <x:c r="E596" s="17"/>
      <x:c r="F596" s="17" t="n">
        <x:v>45313</x:v>
      </x:c>
      <x:c r="G596" s="17"/>
      <x:c r="H596" s="17"/>
      <x:c r="I596" s="17"/>
      <x:c r="J596" s="17" t="str">
        <x:v>Unverified</x:v>
      </x:c>
      <x:c r="K596" s="17"/>
      <x:c r="L596" s="17"/>
      <x:c r="M596" s="17"/>
      <x:c r="N596" s="17"/>
      <x:c r="O596" s="17" t="str">
        <x:v>videollama3-7b</x:v>
      </x:c>
      <x:c r="P596" s="17"/>
      <x:c r="Q596" s="17"/>
      <x:c r="R596" s="17"/>
      <x:c r="S596" s="17"/>
      <x:c r="T596" s="17"/>
      <x:c r="U596" s="17"/>
      <x:c r="V596" s="17"/>
      <x:c r="W596" s="17"/>
      <x:c r="X596" s="17"/>
      <x:c r="Y596" s="17"/>
      <x:c r="Z596" s="17"/>
    </x:row>
    <x:row r="597">
      <x:c r="A597" s="17"/>
      <x:c r="B597" s="17" t="str">
        <x:v>LLaVA-Video-7B-Qwen2-TPO</x:v>
      </x:c>
      <x:c r="C597" s="17"/>
      <x:c r="D597" s="17"/>
      <x:c r="E597" s="17"/>
      <x:c r="F597" s="17" t="n">
        <x:v>45676</x:v>
      </x:c>
      <x:c r="G597" s="17"/>
      <x:c r="H597" s="17"/>
      <x:c r="I597" s="17"/>
      <x:c r="J597" s="17" t="str">
        <x:v>Unverified</x:v>
      </x:c>
      <x:c r="K597" s="17"/>
      <x:c r="L597" s="17"/>
      <x:c r="M597" s="17"/>
      <x:c r="N597" s="17"/>
      <x:c r="O597" s="17" t="str">
        <x:v>llava-video-7b-qwen2-tpo</x:v>
      </x:c>
      <x:c r="P597" s="17"/>
      <x:c r="Q597" s="17"/>
      <x:c r="R597" s="17"/>
      <x:c r="S597" s="17"/>
      <x:c r="T597" s="17"/>
      <x:c r="U597" s="17"/>
      <x:c r="V597" s="17"/>
      <x:c r="W597" s="17"/>
      <x:c r="X597" s="17"/>
      <x:c r="Y597" s="17"/>
      <x:c r="Z597" s="17"/>
    </x:row>
    <x:row r="598">
      <x:c r="A598" s="17"/>
      <x:c r="B598" s="17" t="str">
        <x:v>VideoChat-Flash-Qwen2-7B_res448</x:v>
      </x:c>
      <x:c r="C598" s="17"/>
      <x:c r="D598" s="17"/>
      <x:c r="E598" s="17"/>
      <x:c r="F598" s="17" t="n">
        <x:v>45668</x:v>
      </x:c>
      <x:c r="G598" s="17"/>
      <x:c r="H598" s="17"/>
      <x:c r="I598" s="17"/>
      <x:c r="J598" s="17" t="str">
        <x:v>Unverified</x:v>
      </x:c>
      <x:c r="K598" s="17"/>
      <x:c r="L598" s="17"/>
      <x:c r="M598" s="17"/>
      <x:c r="N598" s="17"/>
      <x:c r="O598" s="17" t="str">
        <x:v>videochat-flash-qwen2-7b-res448</x:v>
      </x:c>
      <x:c r="P598" s="17"/>
      <x:c r="Q598" s="17"/>
      <x:c r="R598" s="17"/>
      <x:c r="S598" s="17"/>
      <x:c r="T598" s="17"/>
      <x:c r="U598" s="17"/>
      <x:c r="V598" s="17"/>
      <x:c r="W598" s="17"/>
      <x:c r="X598" s="17"/>
      <x:c r="Y598" s="17"/>
      <x:c r="Z598" s="17"/>
    </x:row>
    <x:row r="599">
      <x:c r="A599" s="17"/>
      <x:c r="B599" s="17" t="str">
        <x:v>ByteVideoLLM-14B</x:v>
      </x:c>
      <x:c r="C599" s="17"/>
      <x:c r="D599" s="17"/>
      <x:c r="E599" s="17"/>
      <x:c r="F599" s="17" t="n">
        <x:v>45578</x:v>
      </x:c>
      <x:c r="G599" s="17"/>
      <x:c r="H599" s="17"/>
      <x:c r="I599" s="17"/>
      <x:c r="J599" s="17" t="str">
        <x:v>Unverified</x:v>
      </x:c>
      <x:c r="K599" s="17"/>
      <x:c r="L599" s="17"/>
      <x:c r="M599" s="17"/>
      <x:c r="N599" s="17"/>
      <x:c r="O599" s="17" t="str">
        <x:v>bytevideollm-14b</x:v>
      </x:c>
      <x:c r="P599" s="17"/>
      <x:c r="Q599" s="17"/>
      <x:c r="R599" s="17"/>
      <x:c r="S599" s="17"/>
      <x:c r="T599" s="17"/>
      <x:c r="U599" s="17"/>
      <x:c r="V599" s="17"/>
      <x:c r="W599" s="17"/>
      <x:c r="X599" s="17"/>
      <x:c r="Y599" s="17"/>
      <x:c r="Z599" s="17"/>
    </x:row>
    <x:row r="600">
      <x:c r="A600" s="17" t="str">
        <x:v>NVILA 8B</x:v>
      </x:c>
      <x:c r="B600" s="17" t="str">
        <x:v>NVILA-8B</x:v>
      </x:c>
      <x:c r="C600" s="17"/>
      <x:c r="D600" s="17" t="str">
        <x:v>NVIDIA,Massachusetts Institute of Technology (MIT),University of California (UC) Berkeley,University of California San Diego,University of Washington,Tsinghua University</x:v>
      </x:c>
      <x:c r="E600" s="17" t="str">
        <x:v>United States of America,China</x:v>
      </x:c>
      <x:c r="F600" s="17" t="n">
        <x:v>45636</x:v>
      </x:c>
      <x:c r="G600" s="17" t="str">
        <x:v>Open weights (non-commercial)</x:v>
      </x:c>
      <x:c r="H600" s="17" t="n">
        <x:v>45631</x:v>
      </x:c>
      <x:c r="I600" s="17" t="n">
        <x:v>2.2794518e+21</x:v>
      </x:c>
      <x:c r="J600" s="17" t="str">
        <x:v>Likely</x:v>
      </x:c>
      <x:c r="K600" s="17"/>
      <x:c r="L600" s="17"/>
      <x:c r="M600" s="17"/>
      <x:c r="N600" s="17" t="str">
        <x:v>NVILA 8B</x:v>
      </x:c>
      <x:c r="O600" s="17" t="str">
        <x:v>nvila-8b</x:v>
      </x:c>
      <x:c r="P600" s="17"/>
      <x:c r="Q600" s="17"/>
      <x:c r="R600" s="17"/>
      <x:c r="S600" s="17"/>
      <x:c r="T600" s="17"/>
      <x:c r="U600" s="17"/>
      <x:c r="V600" s="17"/>
      <x:c r="W600" s="17"/>
      <x:c r="X600" s="17"/>
      <x:c r="Y600" s="17"/>
      <x:c r="Z600" s="17"/>
    </x:row>
    <x:row r="601">
      <x:c r="A601" s="17"/>
      <x:c r="B601" s="17" t="str">
        <x:v>LiveCC-7B-Instruct</x:v>
      </x:c>
      <x:c r="C601" s="17"/>
      <x:c r="D601" s="17"/>
      <x:c r="E601" s="17"/>
      <x:c r="F601" s="17" t="n">
        <x:v>45394</x:v>
      </x:c>
      <x:c r="G601" s="17"/>
      <x:c r="H601" s="17"/>
      <x:c r="I601" s="17"/>
      <x:c r="J601" s="17" t="str">
        <x:v>Unverified</x:v>
      </x:c>
      <x:c r="K601" s="17"/>
      <x:c r="L601" s="17"/>
      <x:c r="M601" s="17"/>
      <x:c r="N601" s="17"/>
      <x:c r="O601" s="17" t="str">
        <x:v>livecc-7b-instruct</x:v>
      </x:c>
      <x:c r="P601" s="17"/>
      <x:c r="Q601" s="17"/>
      <x:c r="R601" s="17"/>
      <x:c r="S601" s="17"/>
      <x:c r="T601" s="17"/>
      <x:c r="U601" s="17"/>
      <x:c r="V601" s="17"/>
      <x:c r="W601" s="17"/>
      <x:c r="X601" s="17"/>
      <x:c r="Y601" s="17"/>
      <x:c r="Z601" s="17"/>
    </x:row>
    <x:row r="602">
      <x:c r="A602" s="17"/>
      <x:c r="B602" s="17" t="str">
        <x:v>Qwen2-VL-7B-Instruct</x:v>
      </x:c>
      <x:c r="C602" s="17"/>
      <x:c r="D602" s="17"/>
      <x:c r="E602" s="17"/>
      <x:c r="F602" s="17" t="n">
        <x:v>45533</x:v>
      </x:c>
      <x:c r="G602" s="17"/>
      <x:c r="H602" s="17"/>
      <x:c r="I602" s="17"/>
      <x:c r="J602" s="17" t="str">
        <x:v>Unverified</x:v>
      </x:c>
      <x:c r="K602" s="17" t="str">
        <x:v>A 7 billion-parameter instruction-tuned vision language model in Qwen's Qwen 2 series.</x:v>
      </x:c>
      <x:c r="L602" s="17"/>
      <x:c r="M602" s="17"/>
      <x:c r="N602" s="17"/>
      <x:c r="O602" s="17" t="str">
        <x:v>qwen2-vl-7b-instruct</x:v>
      </x:c>
      <x:c r="P602" s="17"/>
      <x:c r="Q602" s="17"/>
      <x:c r="R602" s="17"/>
      <x:c r="S602" s="17"/>
      <x:c r="T602" s="17"/>
      <x:c r="U602" s="17"/>
      <x:c r="V602" s="17"/>
      <x:c r="W602" s="17"/>
      <x:c r="X602" s="17"/>
      <x:c r="Y602" s="17"/>
      <x:c r="Z602" s="17"/>
    </x:row>
    <x:row r="603">
      <x:c r="A603" s="17"/>
      <x:c r="B603" s="17" t="str">
        <x:v>MiniCPM-o-2_6</x:v>
      </x:c>
      <x:c r="C603" s="17"/>
      <x:c r="D603" s="17"/>
      <x:c r="E603" s="17"/>
      <x:c r="F603" s="17" t="n">
        <x:v>45669</x:v>
      </x:c>
      <x:c r="G603" s="17"/>
      <x:c r="H603" s="17"/>
      <x:c r="I603" s="17"/>
      <x:c r="J603" s="17" t="str">
        <x:v>Unverified</x:v>
      </x:c>
      <x:c r="K603" s="17"/>
      <x:c r="L603" s="17"/>
      <x:c r="M603" s="17"/>
      <x:c r="N603" s="17"/>
      <x:c r="O603" s="17" t="str">
        <x:v>minicpm-o-2-6</x:v>
      </x:c>
      <x:c r="P603" s="17"/>
      <x:c r="Q603" s="17"/>
      <x:c r="R603" s="17"/>
      <x:c r="S603" s="17"/>
      <x:c r="T603" s="17"/>
      <x:c r="U603" s="17"/>
      <x:c r="V603" s="17"/>
      <x:c r="W603" s="17"/>
      <x:c r="X603" s="17"/>
      <x:c r="Y603" s="17"/>
      <x:c r="Z603" s="17"/>
    </x:row>
    <x:row r="604">
      <x:c r="A604" s="17"/>
      <x:c r="B604" s="17" t="str">
        <x:v>VideoLLAMA2-7B</x:v>
      </x:c>
      <x:c r="C604" s="17"/>
      <x:c r="D604" s="17"/>
      <x:c r="E604" s="17"/>
      <x:c r="F604" s="17" t="n">
        <x:v>45455</x:v>
      </x:c>
      <x:c r="G604" s="17"/>
      <x:c r="H604" s="17"/>
      <x:c r="I604" s="17"/>
      <x:c r="J604" s="17" t="str">
        <x:v>Unverified</x:v>
      </x:c>
      <x:c r="K604" s="17"/>
      <x:c r="L604" s="17"/>
      <x:c r="M604" s="17"/>
      <x:c r="N604" s="17"/>
      <x:c r="O604" s="17" t="str">
        <x:v>videollama2-7b</x:v>
      </x:c>
      <x:c r="P604" s="17"/>
      <x:c r="Q604" s="17"/>
      <x:c r="R604" s="17"/>
      <x:c r="S604" s="17"/>
      <x:c r="T604" s="17"/>
      <x:c r="U604" s="17"/>
      <x:c r="V604" s="17"/>
      <x:c r="W604" s="17"/>
      <x:c r="X604" s="17"/>
      <x:c r="Y604" s="17"/>
      <x:c r="Z604" s="17"/>
    </x:row>
    <x:row r="605">
      <x:c r="A605" s="17" t="str">
        <x:v>InternVL2-40B</x:v>
      </x:c>
      <x:c r="B605" s="17" t="str">
        <x:v>InternVL2-40B</x:v>
      </x:c>
      <x:c r="C605" s="17"/>
      <x:c r="D605" s="17" t="str">
        <x:v>Shanghai AI Lab</x:v>
      </x:c>
      <x:c r="E605" s="17" t="str">
        <x:v>China</x:v>
      </x:c>
      <x:c r="F605" s="17" t="n">
        <x:v>45481</x:v>
      </x:c>
      <x:c r="G605" s="17" t="str">
        <x:v>Open weights (unrestricted)</x:v>
      </x:c>
      <x:c r="H605" s="17" t="n">
        <x:v>45477</x:v>
      </x:c>
      <x:c r="I605" s="17"/>
      <x:c r="J605" s="17" t="str">
        <x:v>Confident</x:v>
      </x:c>
      <x:c r="K605" s="17"/>
      <x:c r="L605" s="17"/>
      <x:c r="M605" s="17"/>
      <x:c r="N605" s="17" t="str">
        <x:v>InternVL2-40B</x:v>
      </x:c>
      <x:c r="O605" s="17" t="str">
        <x:v>internvl2-40b</x:v>
      </x:c>
      <x:c r="P605" s="17"/>
      <x:c r="Q605" s="17"/>
      <x:c r="R605" s="17"/>
      <x:c r="S605" s="17"/>
      <x:c r="T605" s="17"/>
      <x:c r="U605" s="17"/>
      <x:c r="V605" s="17"/>
      <x:c r="W605" s="17"/>
      <x:c r="X605" s="17"/>
      <x:c r="Y605" s="17"/>
      <x:c r="Z605" s="17"/>
    </x:row>
    <x:row r="606">
      <x:c r="A606" s="17"/>
      <x:c r="B606" s="17" t="str">
        <x:v>MiniCPM-V-2_6</x:v>
      </x:c>
      <x:c r="C606" s="17"/>
      <x:c r="D606" s="17"/>
      <x:c r="E606" s="17"/>
      <x:c r="F606" s="17" t="n">
        <x:v>45507</x:v>
      </x:c>
      <x:c r="G606" s="17"/>
      <x:c r="H606" s="17"/>
      <x:c r="I606" s="17"/>
      <x:c r="J606" s="17" t="str">
        <x:v>Unverified</x:v>
      </x:c>
      <x:c r="K606" s="17"/>
      <x:c r="L606" s="17"/>
      <x:c r="M606" s="17"/>
      <x:c r="N606" s="17"/>
      <x:c r="O606" s="17" t="str">
        <x:v>minicpm-v-2-6</x:v>
      </x:c>
      <x:c r="P606" s="17"/>
      <x:c r="Q606" s="17"/>
      <x:c r="R606" s="17"/>
      <x:c r="S606" s="17"/>
      <x:c r="T606" s="17"/>
      <x:c r="U606" s="17"/>
      <x:c r="V606" s="17"/>
      <x:c r="W606" s="17"/>
      <x:c r="X606" s="17"/>
      <x:c r="Y606" s="17"/>
      <x:c r="Z606" s="17"/>
    </x:row>
    <x:row r="607">
      <x:c r="A607" s="17" t="str">
        <x:v>GPT-4V</x:v>
      </x:c>
      <x:c r="B607" s="17" t="str">
        <x:v>gpt-4-1106-vision-preview</x:v>
      </x:c>
      <x:c r="C607" s="17"/>
      <x:c r="D607" s="17" t="str">
        <x:v>OpenAI</x:v>
      </x:c>
      <x:c r="E607" s="17" t="str">
        <x:v>United States of America</x:v>
      </x:c>
      <x:c r="F607" s="17" t="n">
        <x:v>45236</x:v>
      </x:c>
      <x:c r="G607" s="17" t="str">
        <x:v>API access</x:v>
      </x:c>
      <x:c r="H607" s="17" t="n">
        <x:v>45194</x:v>
      </x:c>
      <x:c r="I607" s="17"/>
      <x:c r="J607" s="17" t="str">
        <x:v>Unknown</x:v>
      </x:c>
      <x:c r="K607" s="17"/>
      <x:c r="L607" s="17"/>
      <x:c r="M607" s="17"/>
      <x:c r="N607" s="17" t="str">
        <x:v>GPT-4V</x:v>
      </x:c>
      <x:c r="O607" s="17" t="str">
        <x:v>gpt-4v</x:v>
      </x:c>
      <x:c r="P607" s="17"/>
      <x:c r="Q607" s="17"/>
      <x:c r="R607" s="17"/>
      <x:c r="S607" s="17"/>
      <x:c r="T607" s="17"/>
      <x:c r="U607" s="17"/>
      <x:c r="V607" s="17"/>
      <x:c r="W607" s="17"/>
      <x:c r="X607" s="17"/>
      <x:c r="Y607" s="17"/>
      <x:c r="Z607" s="17"/>
    </x:row>
    <x:row r="608">
      <x:c r="A608" s="17"/>
      <x:c r="B608" s="17" t="str">
        <x:v>TimeMarker</x:v>
      </x:c>
      <x:c r="C608" s="17"/>
      <x:c r="D608" s="17"/>
      <x:c r="E608" s="17"/>
      <x:c r="F608" s="17" t="n">
        <x:v>45623</x:v>
      </x:c>
      <x:c r="G608" s="17"/>
      <x:c r="H608" s="17"/>
      <x:c r="I608" s="17"/>
      <x:c r="J608" s="17" t="str">
        <x:v>Unverified</x:v>
      </x:c>
      <x:c r="K608" s="17"/>
      <x:c r="L608" s="17"/>
      <x:c r="M608" s="17"/>
      <x:c r="N608" s="17"/>
      <x:c r="O608" s="17" t="str">
        <x:v>timemarker</x:v>
      </x:c>
      <x:c r="P608" s="17"/>
      <x:c r="Q608" s="17"/>
      <x:c r="R608" s="17"/>
      <x:c r="S608" s="17"/>
      <x:c r="T608" s="17"/>
      <x:c r="U608" s="17"/>
      <x:c r="V608" s="17"/>
      <x:c r="W608" s="17"/>
      <x:c r="X608" s="17"/>
      <x:c r="Y608" s="17"/>
      <x:c r="Z608" s="17"/>
    </x:row>
    <x:row r="609">
      <x:c r="A609" s="17"/>
      <x:c r="B609" s="17" t="str">
        <x:v>VITA-1.5</x:v>
      </x:c>
      <x:c r="C609" s="17"/>
      <x:c r="D609" s="17"/>
      <x:c r="E609" s="17"/>
      <x:c r="F609" s="17" t="n">
        <x:v>45646</x:v>
      </x:c>
      <x:c r="G609" s="17"/>
      <x:c r="H609" s="17"/>
      <x:c r="I609" s="17"/>
      <x:c r="J609" s="17" t="str">
        <x:v>Unverified</x:v>
      </x:c>
      <x:c r="K609" s="17"/>
      <x:c r="L609" s="17"/>
      <x:c r="M609" s="17"/>
      <x:c r="N609" s="17"/>
      <x:c r="O609" s="17" t="str">
        <x:v>vita-1-5</x:v>
      </x:c>
      <x:c r="P609" s="17"/>
      <x:c r="Q609" s="17"/>
      <x:c r="R609" s="17"/>
      <x:c r="S609" s="17"/>
      <x:c r="T609" s="17"/>
      <x:c r="U609" s="17"/>
      <x:c r="V609" s="17"/>
      <x:c r="W609" s="17"/>
      <x:c r="X609" s="17"/>
      <x:c r="Y609" s="17"/>
      <x:c r="Z609" s="17"/>
    </x:row>
    <x:row r="610">
      <x:c r="A610" s="17"/>
      <x:c r="B610" s="17" t="str">
        <x:v>kangaroo</x:v>
      </x:c>
      <x:c r="C610" s="17"/>
      <x:c r="D610" s="17"/>
      <x:c r="E610" s="17"/>
      <x:c r="F610" s="17" t="n">
        <x:v>45609</x:v>
      </x:c>
      <x:c r="G610" s="17"/>
      <x:c r="H610" s="17"/>
      <x:c r="I610" s="17"/>
      <x:c r="J610" s="17" t="str">
        <x:v>Unverified</x:v>
      </x:c>
      <x:c r="K610" s="17"/>
      <x:c r="L610" s="17"/>
      <x:c r="M610" s="17"/>
      <x:c r="N610" s="17"/>
      <x:c r="O610" s="17" t="str">
        <x:v>kangaroo</x:v>
      </x:c>
      <x:c r="P610" s="17"/>
      <x:c r="Q610" s="17"/>
      <x:c r="R610" s="17"/>
      <x:c r="S610" s="17"/>
      <x:c r="T610" s="17"/>
      <x:c r="U610" s="17"/>
      <x:c r="V610" s="17"/>
      <x:c r="W610" s="17"/>
      <x:c r="X610" s="17"/>
      <x:c r="Y610" s="17"/>
      <x:c r="Z610" s="17"/>
    </x:row>
    <x:row r="611">
      <x:c r="A611" s="17"/>
      <x:c r="B611" s="17" t="str">
        <x:v>VITA</x:v>
      </x:c>
      <x:c r="C611" s="17"/>
      <x:c r="D611" s="17"/>
      <x:c r="E611" s="17"/>
      <x:c r="F611" s="17" t="n">
        <x:v>45516</x:v>
      </x:c>
      <x:c r="G611" s="17"/>
      <x:c r="H611" s="17"/>
      <x:c r="I611" s="17"/>
      <x:c r="J611" s="17" t="str">
        <x:v>Unverified</x:v>
      </x:c>
      <x:c r="K611" s="17"/>
      <x:c r="L611" s="17"/>
      <x:c r="M611" s="17"/>
      <x:c r="N611" s="17"/>
      <x:c r="O611" s="17" t="str">
        <x:v>vita</x:v>
      </x:c>
      <x:c r="P611" s="17"/>
      <x:c r="Q611" s="17"/>
      <x:c r="R611" s="17"/>
      <x:c r="S611" s="17"/>
      <x:c r="T611" s="17"/>
      <x:c r="U611" s="17"/>
      <x:c r="V611" s="17"/>
      <x:c r="W611" s="17"/>
      <x:c r="X611" s="17"/>
      <x:c r="Y611" s="17"/>
      <x:c r="Z611" s="17"/>
    </x:row>
    <x:row r="612">
      <x:c r="A612" s="17"/>
      <x:c r="B612" s="17" t="str">
        <x:v>Video-XL-7B</x:v>
      </x:c>
      <x:c r="C612" s="17"/>
      <x:c r="D612" s="17"/>
      <x:c r="E612" s="17"/>
      <x:c r="F612" s="17" t="n">
        <x:v>45582</x:v>
      </x:c>
      <x:c r="G612" s="17"/>
      <x:c r="H612" s="17"/>
      <x:c r="I612" s="17"/>
      <x:c r="J612" s="17" t="str">
        <x:v>Unverified</x:v>
      </x:c>
      <x:c r="K612" s="17"/>
      <x:c r="L612" s="17"/>
      <x:c r="M612" s="17"/>
      <x:c r="N612" s="17"/>
      <x:c r="O612" s="17" t="str">
        <x:v>video-xl-7b</x:v>
      </x:c>
      <x:c r="P612" s="17"/>
      <x:c r="Q612" s="17"/>
      <x:c r="R612" s="17"/>
      <x:c r="S612" s="17"/>
      <x:c r="T612" s="17"/>
      <x:c r="U612" s="17"/>
      <x:c r="V612" s="17"/>
      <x:c r="W612" s="17"/>
      <x:c r="X612" s="17"/>
      <x:c r="Y612" s="17"/>
      <x:c r="Z612" s="17"/>
    </x:row>
    <x:row r="613">
      <x:c r="A613" s="17"/>
      <x:c r="B613" s="17" t="str">
        <x:v>Video-CCAM-7B-v1.2</x:v>
      </x:c>
      <x:c r="C613" s="17"/>
      <x:c r="D613" s="17"/>
      <x:c r="E613" s="17"/>
      <x:c r="F613" s="17" t="n">
        <x:v>45564</x:v>
      </x:c>
      <x:c r="G613" s="17"/>
      <x:c r="H613" s="17"/>
      <x:c r="I613" s="17"/>
      <x:c r="J613" s="17" t="str">
        <x:v>Unverified</x:v>
      </x:c>
      <x:c r="K613" s="17"/>
      <x:c r="L613" s="17"/>
      <x:c r="M613" s="17"/>
      <x:c r="N613" s="17"/>
      <x:c r="O613" s="17" t="str">
        <x:v>video-ccam-7b-v1-2</x:v>
      </x:c>
      <x:c r="P613" s="17"/>
      <x:c r="Q613" s="17"/>
      <x:c r="R613" s="17"/>
      <x:c r="S613" s="17"/>
      <x:c r="T613" s="17"/>
      <x:c r="U613" s="17"/>
      <x:c r="V613" s="17"/>
      <x:c r="W613" s="17"/>
      <x:c r="X613" s="17"/>
      <x:c r="Y613" s="17"/>
      <x:c r="Z613" s="17"/>
    </x:row>
    <x:row r="614">
      <x:c r="A614" s="17"/>
      <x:c r="B614" s="17" t="str">
        <x:v>long-llava-qwen2-7b</x:v>
      </x:c>
      <x:c r="C614" s="17"/>
      <x:c r="D614" s="17"/>
      <x:c r="E614" s="17"/>
      <x:c r="F614" s="17" t="n">
        <x:v>45534</x:v>
      </x:c>
      <x:c r="G614" s="17"/>
      <x:c r="H614" s="17"/>
      <x:c r="I614" s="17"/>
      <x:c r="J614" s="17" t="str">
        <x:v>Unverified</x:v>
      </x:c>
      <x:c r="K614" s="17"/>
      <x:c r="L614" s="17"/>
      <x:c r="M614" s="17"/>
      <x:c r="N614" s="17"/>
      <x:c r="O614" s="17" t="str">
        <x:v>long-llava-qwen2-7b</x:v>
      </x:c>
      <x:c r="P614" s="17"/>
      <x:c r="Q614" s="17"/>
      <x:c r="R614" s="17"/>
      <x:c r="S614" s="17"/>
      <x:c r="T614" s="17"/>
      <x:c r="U614" s="17"/>
      <x:c r="V614" s="17"/>
      <x:c r="W614" s="17"/>
      <x:c r="X614" s="17"/>
      <x:c r="Y614" s="17"/>
      <x:c r="Z614" s="17"/>
    </x:row>
    <x:row r="615">
      <x:c r="A615" s="17"/>
      <x:c r="B615" s="17" t="str">
        <x:v>InternVL-Chat-V1-5</x:v>
      </x:c>
      <x:c r="C615" s="17"/>
      <x:c r="D615" s="17"/>
      <x:c r="E615" s="17"/>
      <x:c r="F615" s="17" t="n">
        <x:v>45400</x:v>
      </x:c>
      <x:c r="G615" s="17"/>
      <x:c r="H615" s="17"/>
      <x:c r="I615" s="17"/>
      <x:c r="J615" s="17" t="str">
        <x:v>Unverified</x:v>
      </x:c>
      <x:c r="K615" s="17"/>
      <x:c r="L615" s="17"/>
      <x:c r="M615" s="17"/>
      <x:c r="N615" s="17"/>
      <x:c r="O615" s="17" t="str">
        <x:v>internvl-chat-v1-5</x:v>
      </x:c>
      <x:c r="P615" s="17"/>
      <x:c r="Q615" s="17"/>
      <x:c r="R615" s="17"/>
      <x:c r="S615" s="17"/>
      <x:c r="T615" s="17"/>
      <x:c r="U615" s="17"/>
      <x:c r="V615" s="17"/>
      <x:c r="W615" s="17"/>
      <x:c r="X615" s="17"/>
      <x:c r="Y615" s="17"/>
      <x:c r="Z615" s="17"/>
    </x:row>
    <x:row r="616">
      <x:c r="A616" s="17"/>
      <x:c r="B616" s="17" t="str">
        <x:v>SliME-Llama3-8B</x:v>
      </x:c>
      <x:c r="C616" s="17"/>
      <x:c r="D616" s="17"/>
      <x:c r="E616" s="17"/>
      <x:c r="F616" s="17" t="n">
        <x:v>45445</x:v>
      </x:c>
      <x:c r="G616" s="17"/>
      <x:c r="H616" s="17"/>
      <x:c r="I616" s="17"/>
      <x:c r="J616" s="17" t="str">
        <x:v>Unverified</x:v>
      </x:c>
      <x:c r="K616" s="17"/>
      <x:c r="L616" s="17"/>
      <x:c r="M616" s="17"/>
      <x:c r="N616" s="17"/>
      <x:c r="O616" s="17" t="str">
        <x:v>slime-llama3-8b</x:v>
      </x:c>
      <x:c r="P616" s="17"/>
      <x:c r="Q616" s="17"/>
      <x:c r="R616" s="17"/>
      <x:c r="S616" s="17"/>
      <x:c r="T616" s="17"/>
      <x:c r="U616" s="17"/>
      <x:c r="V616" s="17"/>
      <x:c r="W616" s="17"/>
      <x:c r="X616" s="17"/>
      <x:c r="Y616" s="17"/>
      <x:c r="Z616" s="17"/>
    </x:row>
    <x:row r="617">
      <x:c r="A617" s="17"/>
      <x:c r="B617" s="17" t="str">
        <x:v>Chat-Uni-Vi-7B-v1.5 + 100k SG-WV</x:v>
      </x:c>
      <x:c r="C617" s="17"/>
      <x:c r="D617" s="17"/>
      <x:c r="E617" s="17"/>
      <x:c r="F617" s="17" t="n">
        <x:v>45463</x:v>
      </x:c>
      <x:c r="G617" s="17"/>
      <x:c r="H617" s="17"/>
      <x:c r="I617" s="17"/>
      <x:c r="J617" s="17" t="str">
        <x:v>Unverified</x:v>
      </x:c>
      <x:c r="K617" s="17"/>
      <x:c r="L617" s="17"/>
      <x:c r="M617" s="17"/>
      <x:c r="N617" s="17"/>
      <x:c r="O617" s="17" t="str">
        <x:v>chat-uni-vi-7b-v1-5--100k-sg-wv</x:v>
      </x:c>
      <x:c r="P617" s="17"/>
      <x:c r="Q617" s="17"/>
      <x:c r="R617" s="17"/>
      <x:c r="S617" s="17"/>
      <x:c r="T617" s="17"/>
      <x:c r="U617" s="17"/>
      <x:c r="V617" s="17"/>
      <x:c r="W617" s="17"/>
      <x:c r="X617" s="17"/>
      <x:c r="Y617" s="17"/>
      <x:c r="Z617" s="17"/>
    </x:row>
    <x:row r="618">
      <x:c r="A618" s="17"/>
      <x:c r="B618" s="17" t="str">
        <x:v>Chat-UniVi-7B-v1.5 </x:v>
      </x:c>
      <x:c r="C618" s="17"/>
      <x:c r="D618" s="17"/>
      <x:c r="E618" s="17"/>
      <x:c r="F618" s="17" t="n">
        <x:v>45405</x:v>
      </x:c>
      <x:c r="G618" s="17"/>
      <x:c r="H618" s="17"/>
      <x:c r="I618" s="17"/>
      <x:c r="J618" s="17" t="str">
        <x:v>Unverified</x:v>
      </x:c>
      <x:c r="K618" s="17"/>
      <x:c r="L618" s="17"/>
      <x:c r="M618" s="17"/>
      <x:c r="N618" s="17"/>
      <x:c r="O618" s="17" t="str">
        <x:v>chat-univi-7b-v1-5-</x:v>
      </x:c>
      <x:c r="P618" s="17"/>
      <x:c r="Q618" s="17"/>
      <x:c r="R618" s="17"/>
      <x:c r="S618" s="17"/>
      <x:c r="T618" s="17"/>
      <x:c r="U618" s="17"/>
      <x:c r="V618" s="17"/>
      <x:c r="W618" s="17"/>
      <x:c r="X618" s="17"/>
      <x:c r="Y618" s="17"/>
      <x:c r="Z618" s="17"/>
    </x:row>
    <x:row r="619">
      <x:c r="A619" s="17"/>
      <x:c r="B619" s="17" t="str">
        <x:v>sharegpt4video-8b</x:v>
      </x:c>
      <x:c r="C619" s="17"/>
      <x:c r="D619" s="17"/>
      <x:c r="E619" s="17"/>
      <x:c r="F619" s="17" t="n">
        <x:v>45439</x:v>
      </x:c>
      <x:c r="G619" s="17"/>
      <x:c r="H619" s="17"/>
      <x:c r="I619" s="17"/>
      <x:c r="J619" s="17" t="str">
        <x:v>Unverified</x:v>
      </x:c>
      <x:c r="K619" s="17"/>
      <x:c r="L619" s="17"/>
      <x:c r="M619" s="17"/>
      <x:c r="N619" s="17"/>
      <x:c r="O619" s="17" t="str">
        <x:v>sharegpt4video-8b</x:v>
      </x:c>
      <x:c r="P619" s="17"/>
      <x:c r="Q619" s="17"/>
      <x:c r="R619" s="17"/>
      <x:c r="S619" s="17"/>
      <x:c r="T619" s="17"/>
      <x:c r="U619" s="17"/>
      <x:c r="V619" s="17"/>
      <x:c r="W619" s="17"/>
      <x:c r="X619" s="17"/>
      <x:c r="Y619" s="17"/>
      <x:c r="Z619" s="17"/>
    </x:row>
    <x:row r="620">
      <x:c r="A620" s="17"/>
      <x:c r="B620" s="17" t="str">
        <x:v>Video-LLaVA-7B</x:v>
      </x:c>
      <x:c r="C620" s="17"/>
      <x:c r="D620" s="17"/>
      <x:c r="E620" s="17"/>
      <x:c r="F620" s="17" t="n">
        <x:v>45247</x:v>
      </x:c>
      <x:c r="G620" s="17"/>
      <x:c r="H620" s="17"/>
      <x:c r="I620" s="17"/>
      <x:c r="J620" s="17" t="str">
        <x:v>Unverified</x:v>
      </x:c>
      <x:c r="K620" s="17"/>
      <x:c r="L620" s="17"/>
      <x:c r="M620" s="17"/>
      <x:c r="N620" s="17"/>
      <x:c r="O620" s="17" t="str">
        <x:v>video-llava-7b</x:v>
      </x:c>
      <x:c r="P620" s="17"/>
      <x:c r="Q620" s="17"/>
      <x:c r="R620" s="17"/>
      <x:c r="S620" s="17"/>
      <x:c r="T620" s="17"/>
      <x:c r="U620" s="17"/>
      <x:c r="V620" s="17"/>
      <x:c r="W620" s="17"/>
      <x:c r="X620" s="17"/>
      <x:c r="Y620" s="17"/>
      <x:c r="Z620" s="17"/>
    </x:row>
    <x:row r="621">
      <x:c r="A621" s="17"/>
      <x:c r="B621" s="17" t="str">
        <x:v>video_chat2_mistral</x:v>
      </x:c>
      <x:c r="C621" s="17"/>
      <x:c r="D621" s="17"/>
      <x:c r="E621" s="17"/>
      <x:c r="F621" s="17" t="n">
        <x:v>45259</x:v>
      </x:c>
      <x:c r="G621" s="17"/>
      <x:c r="H621" s="17"/>
      <x:c r="I621" s="17"/>
      <x:c r="J621" s="17" t="str">
        <x:v>Unverified</x:v>
      </x:c>
      <x:c r="K621" s="17"/>
      <x:c r="L621" s="17"/>
      <x:c r="M621" s="17"/>
      <x:c r="N621" s="17"/>
      <x:c r="O621" s="17" t="str">
        <x:v>video-chat2-mistral</x:v>
      </x:c>
      <x:c r="P621" s="17"/>
      <x:c r="Q621" s="17"/>
      <x:c r="R621" s="17"/>
      <x:c r="S621" s="17"/>
      <x:c r="T621" s="17"/>
      <x:c r="U621" s="17"/>
      <x:c r="V621" s="17"/>
      <x:c r="W621" s="17"/>
      <x:c r="X621" s="17"/>
      <x:c r="Y621" s="17"/>
      <x:c r="Z621" s="17"/>
    </x:row>
    <x:row r="622">
      <x:c r="A622" s="17"/>
      <x:c r="B622" s="17" t="str">
        <x:v>ST-LLM</x:v>
      </x:c>
      <x:c r="C622" s="17"/>
      <x:c r="D622" s="17"/>
      <x:c r="E622" s="17"/>
      <x:c r="F622" s="17" t="n">
        <x:v>45379</x:v>
      </x:c>
      <x:c r="G622" s="17"/>
      <x:c r="H622" s="17"/>
      <x:c r="I622" s="17"/>
      <x:c r="J622" s="17" t="str">
        <x:v>Unverified</x:v>
      </x:c>
      <x:c r="K622" s="17"/>
      <x:c r="L622" s="17"/>
      <x:c r="M622" s="17"/>
      <x:c r="N622" s="17"/>
      <x:c r="O622" s="17" t="str">
        <x:v>st-llm</x:v>
      </x:c>
      <x:c r="P622" s="17"/>
      <x:c r="Q622" s="17"/>
      <x:c r="R622" s="17"/>
      <x:c r="S622" s="17"/>
      <x:c r="T622" s="17"/>
      <x:c r="U622" s="17"/>
      <x:c r="V622" s="17"/>
      <x:c r="W622" s="17"/>
      <x:c r="X622" s="17"/>
      <x:c r="Y622" s="17"/>
      <x:c r="Z622" s="17"/>
    </x:row>
    <x:row r="623">
      <x:c r="A623" s="17" t="str">
        <x:v>o4-mini</x:v>
      </x:c>
      <x:c r="B623" s="17" t="str">
        <x:v>o4-mini-2025-04-16_unknown</x:v>
      </x:c>
      <x:c r="C623" s="17" t="str">
        <x:v>o4-mini (unknown thinking)</x:v>
      </x:c>
      <x:c r="D623" s="17" t="str">
        <x:v>OpenAI</x:v>
      </x:c>
      <x:c r="E623" s="17" t="str">
        <x:v>United States of America</x:v>
      </x:c>
      <x:c r="F623" s="17" t="n">
        <x:v>45763</x:v>
      </x:c>
      <x:c r="G623" s="17" t="str">
        <x:v>API access</x:v>
      </x:c>
      <x:c r="H623" s="17" t="n">
        <x:v>45763</x:v>
      </x:c>
      <x:c r="I623" s="17"/>
      <x:c r="J623" s="17" t="str">
        <x:v>Unknown</x:v>
      </x:c>
      <x:c r="K623" s="17" t="str">
        <x:v>The latest smaller size o-series reasoning model from OpenAI, evaluated with high reasoning effort.</x:v>
      </x:c>
      <x:c r="L623" s="17"/>
      <x:c r="M623" s="17"/>
      <x:c r="N623" s="17" t="str">
        <x:v>o4-mini</x:v>
      </x:c>
      <x:c r="O623" s="17" t="str">
        <x:v>o4-mini</x:v>
      </x:c>
      <x:c r="P623" s="17" t="n">
        <x:v>146.54</x:v>
      </x:c>
      <x:c r="Q623" s="17" t="n">
        <x:v>144.05</x:v>
      </x:c>
      <x:c r="R623" s="17" t="n">
        <x:v>147.85</x:v>
      </x:c>
      <x:c r="S623" s="17"/>
      <x:c r="T623" s="17"/>
      <x:c r="U623" s="17"/>
      <x:c r="V623" s="17"/>
      <x:c r="W623" s="17"/>
      <x:c r="X623" s="17"/>
      <x:c r="Y623" s="17"/>
      <x:c r="Z623" s="17"/>
    </x:row>
    <x:row r="624">
      <x:c r="A624" s="17" t="str">
        <x:v>o3-mini</x:v>
      </x:c>
      <x:c r="B624" s="17" t="str">
        <x:v>o3-mini-2025-01-31_unknown</x:v>
      </x:c>
      <x:c r="C624" s="17" t="str">
        <x:v>o3-mini (unknown thinking)</x:v>
      </x:c>
      <x:c r="D624" s="17" t="str">
        <x:v>OpenAI</x:v>
      </x:c>
      <x:c r="E624" s="17" t="str">
        <x:v>United States of America</x:v>
      </x:c>
      <x:c r="F624" s="17" t="n">
        <x:v>45688</x:v>
      </x:c>
      <x:c r="G624" s="17" t="str">
        <x:v>API access</x:v>
      </x:c>
      <x:c r="H624" s="17" t="n">
        <x:v>45688</x:v>
      </x:c>
      <x:c r="I624" s="17"/>
      <x:c r="J624" s="17" t="str">
        <x:v>Unknown</x:v>
      </x:c>
      <x:c r="K624" s="17" t="str">
        <x:v>A smaller version of OpenAI's o3 reasoning model, evaluated with high reasoning effort.</x:v>
      </x:c>
      <x:c r="L624" s="17"/>
      <x:c r="M624" s="17"/>
      <x:c r="N624" s="17" t="str">
        <x:v>o3-mini</x:v>
      </x:c>
      <x:c r="O624" s="17" t="str">
        <x:v>o3-mini</x:v>
      </x:c>
      <x:c r="P624" s="17" t="n">
        <x:v>141.41</x:v>
      </x:c>
      <x:c r="Q624" s="17" t="n">
        <x:v>137.82</x:v>
      </x:c>
      <x:c r="R624" s="17" t="n">
        <x:v>142.81</x:v>
      </x:c>
      <x:c r="S624" s="17"/>
      <x:c r="T624" s="17"/>
      <x:c r="U624" s="17"/>
      <x:c r="V624" s="17"/>
      <x:c r="W624" s="17"/>
      <x:c r="X624" s="17"/>
      <x:c r="Y624" s="17"/>
      <x:c r="Z624" s="17"/>
    </x:row>
    <x:row r="625">
      <x:c r="A625" s="17" t="str">
        <x:v>GPT-5 nano</x:v>
      </x:c>
      <x:c r="B625" s="17" t="str">
        <x:v>gpt-5-nano-2025-08-07_unknown</x:v>
      </x:c>
      <x:c r="C625" s="17" t="str">
        <x:v>GPT-5 nano (unknown thinking)</x:v>
      </x:c>
      <x:c r="D625" s="17" t="str">
        <x:v>OpenAI</x:v>
      </x:c>
      <x:c r="E625" s="17" t="str">
        <x:v>United States of America</x:v>
      </x:c>
      <x:c r="F625" s="17" t="n">
        <x:v>45876</x:v>
      </x:c>
      <x:c r="G625" s="17" t="str">
        <x:v>API access</x:v>
      </x:c>
      <x:c r="H625" s="17" t="n">
        <x:v>45876</x:v>
      </x:c>
      <x:c r="I625" s="17"/>
      <x:c r="J625" s="17" t="str">
        <x:v>Unknown</x:v>
      </x:c>
      <x:c r="K625" s="17" t="str">
        <x:v>The smallest version of OpenAI's latest flagship frontier model, benchmarked using high reasoning effort.</x:v>
      </x:c>
      <x:c r="L625" s="17" t="str">
        <x:v>GPT-5 nano (high)</x:v>
      </x:c>
      <x:c r="M625" s="17"/>
      <x:c r="N625" s="17" t="str">
        <x:v>GPT-5 nano</x:v>
      </x:c>
      <x:c r="O625" s="17" t="str">
        <x:v>gpt-5-nano</x:v>
      </x:c>
      <x:c r="P625" s="17" t="n">
        <x:v>140.85</x:v>
      </x:c>
      <x:c r="Q625" s="17" t="n">
        <x:v>136.43</x:v>
      </x:c>
      <x:c r="R625" s="17" t="n">
        <x:v>142.54</x:v>
      </x:c>
      <x:c r="S625" s="17"/>
      <x:c r="T625" s="17"/>
      <x:c r="U625" s="17"/>
      <x:c r="V625" s="17"/>
      <x:c r="W625" s="17"/>
      <x:c r="X625" s="17"/>
      <x:c r="Y625" s="17"/>
      <x:c r="Z625" s="17"/>
    </x:row>
    <x:row r="626">
      <x:c r="A626" s="17" t="str">
        <x:v>QwQ-32B</x:v>
      </x:c>
      <x:c r="B626" s="17" t="str">
        <x:v>QwQ-32B-Preview</x:v>
      </x:c>
      <x:c r="C626" s="17"/>
      <x:c r="D626" s="17" t="str">
        <x:v>Alibaba</x:v>
      </x:c>
      <x:c r="E626" s="17" t="str">
        <x:v>China</x:v>
      </x:c>
      <x:c r="F626" s="17" t="n">
        <x:v>45624</x:v>
      </x:c>
      <x:c r="G626" s="17" t="str">
        <x:v>Open weights (unrestricted)</x:v>
      </x:c>
      <x:c r="H626" s="17" t="n">
        <x:v>45722</x:v>
      </x:c>
      <x:c r="I626" s="17" t="n">
        <x:v>3.51e+24</x:v>
      </x:c>
      <x:c r="J626" s="17" t="str">
        <x:v>Speculative</x:v>
      </x:c>
      <x:c r="K626" s="17"/>
      <x:c r="L626" s="17" t="str">
        <x:v>QwQ 32B Preview</x:v>
      </x:c>
      <x:c r="M626" s="17" t="str">
        <x:v>QwQ-32B-Preview</x:v>
      </x:c>
      <x:c r="N626" s="17" t="str">
        <x:v>QwQ-32B-Preview</x:v>
      </x:c>
      <x:c r="O626" s="17" t="str">
        <x:v>qwq-32b-preview</x:v>
      </x:c>
      <x:c r="P626" s="17"/>
      <x:c r="Q626" s="17"/>
      <x:c r="R626" s="17"/>
      <x:c r="S626" s="17"/>
      <x:c r="T626" s="17"/>
      <x:c r="U626" s="17"/>
      <x:c r="V626" s="17"/>
      <x:c r="W626" s="17"/>
      <x:c r="X626" s="17"/>
      <x:c r="Y626" s="17"/>
      <x:c r="Z626" s="17"/>
    </x:row>
    <x:row r="627">
      <x:c r="A627" s="17" t="str">
        <x:v>Qwen1.5-110B</x:v>
      </x:c>
      <x:c r="B627" s="17" t="str">
        <x:v>qwen1.5-110b-chat</x:v>
      </x:c>
      <x:c r="C627" s="17"/>
      <x:c r="D627" s="17" t="str">
        <x:v>Alibaba</x:v>
      </x:c>
      <x:c r="E627" s="17" t="str">
        <x:v>China</x:v>
      </x:c>
      <x:c r="F627" s="17" t="n">
        <x:v>45407</x:v>
      </x:c>
      <x:c r="G627" s="17" t="str">
        <x:v>Open weights (unrestricted)</x:v>
      </x:c>
      <x:c r="H627" s="17" t="n">
        <x:v>45407</x:v>
      </x:c>
      <x:c r="I627" s="17"/>
      <x:c r="J627" s="17" t="str">
        <x:v>Confident</x:v>
      </x:c>
      <x:c r="K627" s="17"/>
      <x:c r="L627" s="17" t="str">
        <x:v>Qwen1.5-110B</x:v>
      </x:c>
      <x:c r="M627" s="17"/>
      <x:c r="N627" s="17" t="str">
        <x:v>Qwen1.5-110B</x:v>
      </x:c>
      <x:c r="O627" s="17" t="str">
        <x:v>qwen1-5-110b</x:v>
      </x:c>
      <x:c r="P627" s="17"/>
      <x:c r="Q627" s="17"/>
      <x:c r="R627" s="17"/>
      <x:c r="S627" s="17"/>
      <x:c r="T627" s="17"/>
      <x:c r="U627" s="17"/>
      <x:c r="V627" s="17"/>
      <x:c r="W627" s="17"/>
      <x:c r="X627" s="17"/>
      <x:c r="Y627" s="17"/>
      <x:c r="Z627" s="17"/>
    </x:row>
    <x:row r="628">
      <x:c r="A628" s="17" t="str">
        <x:v>GPT-5.4 Nano</x:v>
      </x:c>
      <x:c r="B628" s="17" t="str">
        <x:v>gpt-5.4-nano-2026-03-17_unknown</x:v>
      </x:c>
      <x:c r="C628" s="17" t="str">
        <x:v>GPT-5.4 nano (unknown thinking)</x:v>
      </x:c>
      <x:c r="D628" s="17" t="str">
        <x:v>OpenAI</x:v>
      </x:c>
      <x:c r="E628" s="17" t="str">
        <x:v>United States of America</x:v>
      </x:c>
      <x:c r="F628" s="17" t="n">
        <x:v>46098</x:v>
      </x:c>
      <x:c r="G628" s="17" t="str">
        <x:v>API access</x:v>
      </x:c>
      <x:c r="H628" s="17" t="n">
        <x:v>46098</x:v>
      </x:c>
      <x:c r="I628" s="17"/>
      <x:c r="J628" s="17" t="str">
        <x:v>Likely</x:v>
      </x:c>
      <x:c r="K628" s="17"/>
      <x:c r="L628" s="17" t="str">
        <x:v>GPT-5.4 nano (unknown thinking)</x:v>
      </x:c>
      <x:c r="M628" s="17"/>
      <x:c r="N628" s="17" t="str">
        <x:v>GPT-5.4 Nano</x:v>
      </x:c>
      <x:c r="O628" s="17" t="str">
        <x:v>gpt-5-4-nano</x:v>
      </x:c>
      <x:c r="P628" s="17" t="n">
        <x:v>146.64</x:v>
      </x:c>
      <x:c r="Q628" s="17" t="n">
        <x:v>144.07</x:v>
      </x:c>
      <x:c r="R628" s="17" t="n">
        <x:v>148.4</x:v>
      </x:c>
      <x:c r="S628" s="17"/>
      <x:c r="T628" s="17"/>
      <x:c r="U628" s="17"/>
      <x:c r="V628" s="17"/>
      <x:c r="W628" s="17"/>
      <x:c r="X628" s="17"/>
      <x:c r="Y628" s="17"/>
      <x:c r="Z628" s="17"/>
    </x:row>
    <x:row r="629">
      <x:c r="A629" s="17" t="str">
        <x:v>Llama 3-70B</x:v>
      </x:c>
      <x:c r="B629" s="17" t="str">
        <x:v>Meta-Llama-3-70B</x:v>
      </x:c>
      <x:c r="C629" s="17"/>
      <x:c r="D629" s="17" t="str">
        <x:v>Meta AI</x:v>
      </x:c>
      <x:c r="E629" s="17" t="str">
        <x:v>United States of America</x:v>
      </x:c>
      <x:c r="F629" s="17" t="n">
        <x:v>45400</x:v>
      </x:c>
      <x:c r="G629" s="17" t="str">
        <x:v>Open weights (restricted use)</x:v>
      </x:c>
      <x:c r="H629" s="17" t="n">
        <x:v>45400</x:v>
      </x:c>
      <x:c r="I629" s="17" t="n">
        <x:v>7.861e+24</x:v>
      </x:c>
      <x:c r="J629" s="17" t="str">
        <x:v>Confident</x:v>
      </x:c>
      <x:c r="K629" s="17" t="str">
        <x:v>Meta's 70 billion-parameter model in the Llama 3 series.</x:v>
      </x:c>
      <x:c r="L629" s="17"/>
      <x:c r="M629" s="17"/>
      <x:c r="N629" s="17" t="str">
        <x:v>Llama 3-70B</x:v>
      </x:c>
      <x:c r="O629" s="17" t="str">
        <x:v>llama-3-70b</x:v>
      </x:c>
      <x:c r="P629" s="17" t="n">
        <x:v>122.61</x:v>
      </x:c>
      <x:c r="Q629" s="17" t="n">
        <x:v>115.79</x:v>
      </x:c>
      <x:c r="R629" s="17" t="n">
        <x:v>125.52</x:v>
      </x:c>
      <x:c r="S629" s="17"/>
      <x:c r="T629" s="17"/>
      <x:c r="U629" s="17"/>
      <x:c r="V629" s="17"/>
      <x:c r="W629" s="17"/>
      <x:c r="X629" s="17"/>
      <x:c r="Y629" s="17"/>
      <x:c r="Z629" s="17"/>
    </x:row>
    <x:row r="630">
      <x:c r="A630" s="17" t="str">
        <x:v>Gemini 2.0 Flash-Lite</x:v>
      </x:c>
      <x:c r="B630" s="17" t="str">
        <x:v>gemini-2.0-flash-lite-001</x:v>
      </x:c>
      <x:c r="C630" s="17"/>
      <x:c r="D630" s="17" t="str">
        <x:v>Google DeepMind</x:v>
      </x:c>
      <x:c r="E630" s="17" t="str">
        <x:v>United States of America</x:v>
      </x:c>
      <x:c r="F630" s="17" t="n">
        <x:v>45713</x:v>
      </x:c>
      <x:c r="G630" s="17" t="str">
        <x:v>API access</x:v>
      </x:c>
      <x:c r="H630" s="17" t="n">
        <x:v>45327</x:v>
      </x:c>
      <x:c r="I630" s="17"/>
      <x:c r="J630" s="17" t="str">
        <x:v>Unknown</x:v>
      </x:c>
      <x:c r="K630" s="17" t="str">
        <x:v>The first version of the smallest model in Google DeepMind's Gemini 2.0 series.</x:v>
      </x:c>
      <x:c r="L630" s="17"/>
      <x:c r="M630" s="17"/>
      <x:c r="N630" s="17" t="str">
        <x:v>Gemini 2.0 Flash-Lite</x:v>
      </x:c>
      <x:c r="O630" s="17" t="str">
        <x:v>gemini-2-0-flash-lite</x:v>
      </x:c>
      <x:c r="P630" s="17"/>
      <x:c r="Q630" s="17"/>
      <x:c r="R630" s="17"/>
      <x:c r="S630" s="17"/>
      <x:c r="T630" s="17"/>
      <x:c r="U630" s="17"/>
      <x:c r="V630" s="17"/>
      <x:c r="W630" s="17"/>
      <x:c r="X630" s="17"/>
      <x:c r="Y630" s="17"/>
      <x:c r="Z630" s="17"/>
    </x:row>
    <x:row r="631">
      <x:c r="A631" s="17" t="str">
        <x:v>Llama 3-8B</x:v>
      </x:c>
      <x:c r="B631" s="17" t="str">
        <x:v>Meta-Llama-3-8B</x:v>
      </x:c>
      <x:c r="C631" s="17"/>
      <x:c r="D631" s="17" t="str">
        <x:v>Meta AI</x:v>
      </x:c>
      <x:c r="E631" s="17" t="str">
        <x:v>United States of America</x:v>
      </x:c>
      <x:c r="F631" s="17" t="n">
        <x:v>45400</x:v>
      </x:c>
      <x:c r="G631" s="17" t="str">
        <x:v>Open weights (restricted use)</x:v>
      </x:c>
      <x:c r="H631" s="17" t="n">
        <x:v>45400</x:v>
      </x:c>
      <x:c r="I631" s="17" t="n">
        <x:v>7.2e+23</x:v>
      </x:c>
      <x:c r="J631" s="17" t="str">
        <x:v>Confident</x:v>
      </x:c>
      <x:c r="K631" s="17" t="str">
        <x:v>Meta's 8 billion-parameter model in the Llama 3 series.</x:v>
      </x:c>
      <x:c r="L631" s="17"/>
      <x:c r="M631" s="17"/>
      <x:c r="N631" s="17" t="str">
        <x:v>Llama 3-8B</x:v>
      </x:c>
      <x:c r="O631" s="17" t="str">
        <x:v>llama-3-8b</x:v>
      </x:c>
      <x:c r="P631" s="17" t="n">
        <x:v>116.43</x:v>
      </x:c>
      <x:c r="Q631" s="17" t="n">
        <x:v>107.42</x:v>
      </x:c>
      <x:c r="R631" s="17" t="n">
        <x:v>119.25</x:v>
      </x:c>
      <x:c r="S631" s="17"/>
      <x:c r="T631" s="17"/>
      <x:c r="U631" s="17"/>
      <x:c r="V631" s="17"/>
      <x:c r="W631" s="17"/>
      <x:c r="X631" s="17"/>
      <x:c r="Y631" s="17"/>
      <x:c r="Z631" s="17"/>
    </x:row>
    <x:row r="632">
      <x:c r="A632" s="17"/>
      <x:c r="B632" s="17" t="str">
        <x:v>gemini-robotics-er-1.5-preview</x:v>
      </x:c>
      <x:c r="C632" s="17"/>
      <x:c r="D632" s="17"/>
      <x:c r="E632" s="17"/>
      <x:c r="F632" s="17" t="n">
        <x:v>45926</x:v>
      </x:c>
      <x:c r="G632" s="17"/>
      <x:c r="H632" s="17"/>
      <x:c r="I632" s="17"/>
      <x:c r="J632" s="17" t="str">
        <x:v>Unverified</x:v>
      </x:c>
      <x:c r="K632" s="17"/>
      <x:c r="L632" s="17"/>
      <x:c r="M632" s="17"/>
      <x:c r="N632" s="17"/>
      <x:c r="O632" s="17" t="str">
        <x:v>gemini-robotics-er-1-5-preview</x:v>
      </x:c>
      <x:c r="P632" s="17"/>
      <x:c r="Q632" s="17"/>
      <x:c r="R632" s="17"/>
      <x:c r="S632" s="17"/>
      <x:c r="T632" s="17"/>
      <x:c r="U632" s="17"/>
      <x:c r="V632" s="17"/>
      <x:c r="W632" s="17"/>
      <x:c r="X632" s="17"/>
      <x:c r="Y632" s="17"/>
      <x:c r="Z632" s="17"/>
    </x:row>
    <x:row r="633">
      <x:c r="A633" s="17" t="str">
        <x:v>Gemini 2.5 Flash-Lite</x:v>
      </x:c>
      <x:c r="B633" s="17" t="str">
        <x:v>gemini-2.5-flash-lite-preview-09-2025</x:v>
      </x:c>
      <x:c r="C633" s="17"/>
      <x:c r="D633" s="17" t="str">
        <x:v>Google DeepMind</x:v>
      </x:c>
      <x:c r="E633" s="17" t="str">
        <x:v>United States of America</x:v>
      </x:c>
      <x:c r="F633" s="17" t="n">
        <x:v>45925</x:v>
      </x:c>
      <x:c r="G633" s="17" t="str">
        <x:v>API access</x:v>
      </x:c>
      <x:c r="H633" s="17" t="n">
        <x:v>45823</x:v>
      </x:c>
      <x:c r="I633" s="17"/>
      <x:c r="J633" s="17" t="str">
        <x:v>Unknown</x:v>
      </x:c>
      <x:c r="K633" s="17"/>
      <x:c r="L633" s="17" t="str">
        <x:v>Gemini 2.5 Flash-Lite (Sep 2025)</x:v>
      </x:c>
      <x:c r="M633" s="17" t="str">
        <x:v>Gemini 2.5 Flash-Lite (Sep 2025)</x:v>
      </x:c>
      <x:c r="N633" s="17" t="str">
        <x:v>Gemini 2.5 Flash-Lite (Sep 2025)</x:v>
      </x:c>
      <x:c r="O633" s="17" t="str">
        <x:v>gemini-2-5-flash-lite-sep-2025</x:v>
      </x:c>
      <x:c r="P633" s="17"/>
      <x:c r="Q633" s="17"/>
      <x:c r="R633" s="17"/>
      <x:c r="S633" s="17"/>
      <x:c r="T633" s="17"/>
      <x:c r="U633" s="17"/>
      <x:c r="V633" s="17"/>
      <x:c r="W633" s="17"/>
      <x:c r="X633" s="17"/>
      <x:c r="Y633" s="17"/>
      <x:c r="Z633" s="17"/>
    </x:row>
    <x:row r="634">
      <x:c r="A634" s="17" t="str">
        <x:v>Qwen3.5-9B</x:v>
      </x:c>
      <x:c r="B634" s="17" t="str">
        <x:v>qwen3.5-9B</x:v>
      </x:c>
      <x:c r="C634" s="17"/>
      <x:c r="D634" s="17" t="str">
        <x:v>Alibaba</x:v>
      </x:c>
      <x:c r="E634" s="17" t="str">
        <x:v>China</x:v>
      </x:c>
      <x:c r="F634" s="17" t="n">
        <x:v>46077</x:v>
      </x:c>
      <x:c r="G634" s="17" t="str">
        <x:v>Open weights (restricted use)</x:v>
      </x:c>
      <x:c r="H634" s="17" t="n">
        <x:v>46077</x:v>
      </x:c>
      <x:c r="I634" s="17"/>
      <x:c r="J634" s="17" t="str">
        <x:v>Confident</x:v>
      </x:c>
      <x:c r="K634" s="17"/>
      <x:c r="L634" s="17"/>
      <x:c r="M634" s="17"/>
      <x:c r="N634" s="17" t="str">
        <x:v>Qwen3.5-9B</x:v>
      </x:c>
      <x:c r="O634" s="17" t="str">
        <x:v>qwen3-5-9b</x:v>
      </x:c>
      <x:c r="P634" s="17"/>
      <x:c r="Q634" s="17"/>
      <x:c r="R634" s="17"/>
      <x:c r="S634" s="17"/>
      <x:c r="T634" s="17"/>
      <x:c r="U634" s="17"/>
      <x:c r="V634" s="17"/>
      <x:c r="W634" s="17"/>
      <x:c r="X634" s="17"/>
      <x:c r="Y634" s="17"/>
      <x:c r="Z634" s="17"/>
    </x:row>
    <x:row r="635">
      <x:c r="A635" s="17" t="str">
        <x:v>Claude 1.3</x:v>
      </x:c>
      <x:c r="B635" s="17" t="str">
        <x:v>claude-1.3</x:v>
      </x:c>
      <x:c r="C635" s="17"/>
      <x:c r="D635" s="17" t="str">
        <x:v>Anthropic</x:v>
      </x:c>
      <x:c r="E635" s="17" t="str">
        <x:v>United States of America</x:v>
      </x:c>
      <x:c r="F635" s="17" t="n">
        <x:v>45034</x:v>
      </x:c>
      <x:c r="G635" s="17" t="str">
        <x:v>API access</x:v>
      </x:c>
      <x:c r="H635" s="17" t="n">
        <x:v>45034</x:v>
      </x:c>
      <x:c r="I635" s="17"/>
      <x:c r="J635" s="17" t="str">
        <x:v>Unknown</x:v>
      </x:c>
      <x:c r="K635" s="17" t="str">
        <x:v>An updated version of Anthropic's first generation Claude model.</x:v>
      </x:c>
      <x:c r="L635" s="17"/>
      <x:c r="M635" s="17"/>
      <x:c r="N635" s="17" t="str">
        <x:v>Claude 1.3</x:v>
      </x:c>
      <x:c r="O635" s="17" t="str">
        <x:v>claude-1-3</x:v>
      </x:c>
      <x:c r="P635" s="17"/>
      <x:c r="Q635" s="17"/>
      <x:c r="R635" s="17"/>
      <x:c r="S635" s="17"/>
      <x:c r="T635" s="17"/>
      <x:c r="U635" s="17"/>
      <x:c r="V635" s="17"/>
      <x:c r="W635" s="17"/>
      <x:c r="X635" s="17"/>
      <x:c r="Y635" s="17"/>
      <x:c r="Z635" s="17"/>
    </x:row>
    <x:row r="636">
      <x:c r="A636" s="17" t="str">
        <x:v>Amazon Nova Lite</x:v>
      </x:c>
      <x:c r="B636" s="17" t="str">
        <x:v>amazon.nova-lite-v1:0</x:v>
      </x:c>
      <x:c r="C636" s="17"/>
      <x:c r="D636" s="17" t="str">
        <x:v>Amazon</x:v>
      </x:c>
      <x:c r="E636" s="17" t="str">
        <x:v>United States of America</x:v>
      </x:c>
      <x:c r="F636" s="17" t="n">
        <x:v>45629</x:v>
      </x:c>
      <x:c r="G636" s="17" t="str">
        <x:v>API access</x:v>
      </x:c>
      <x:c r="H636" s="17" t="n">
        <x:v>45629</x:v>
      </x:c>
      <x:c r="I636" s="17"/>
      <x:c r="J636" s="17" t="str">
        <x:v>Unknown</x:v>
      </x:c>
      <x:c r="K636" s="17"/>
      <x:c r="L636" s="17"/>
      <x:c r="M636" s="17"/>
      <x:c r="N636" s="17" t="str">
        <x:v>Amazon Nova Lite</x:v>
      </x:c>
      <x:c r="O636" s="17" t="str">
        <x:v>amazon-nova-lite</x:v>
      </x:c>
      <x:c r="P636" s="17"/>
      <x:c r="Q636" s="17"/>
      <x:c r="R636" s="17"/>
      <x:c r="S636" s="17"/>
      <x:c r="T636" s="17"/>
      <x:c r="U636" s="17"/>
      <x:c r="V636" s="17"/>
      <x:c r="W636" s="17"/>
      <x:c r="X636" s="17"/>
      <x:c r="Y636" s="17"/>
      <x:c r="Z636" s="17"/>
    </x:row>
    <x:row r="637">
      <x:c r="A637" s="17" t="str">
        <x:v>Amazon Nova Micro</x:v>
      </x:c>
      <x:c r="B637" s="17" t="str">
        <x:v>amazon.nova-micro-v1:0</x:v>
      </x:c>
      <x:c r="C637" s="17"/>
      <x:c r="D637" s="17" t="str">
        <x:v>Amazon</x:v>
      </x:c>
      <x:c r="E637" s="17" t="str">
        <x:v>United States of America</x:v>
      </x:c>
      <x:c r="F637" s="17" t="n">
        <x:v>45629</x:v>
      </x:c>
      <x:c r="G637" s="17" t="str">
        <x:v>API access</x:v>
      </x:c>
      <x:c r="H637" s="17" t="n">
        <x:v>45629</x:v>
      </x:c>
      <x:c r="I637" s="17"/>
      <x:c r="J637" s="17" t="str">
        <x:v>Unknown</x:v>
      </x:c>
      <x:c r="K637" s="17"/>
      <x:c r="L637" s="17"/>
      <x:c r="M637" s="17"/>
      <x:c r="N637" s="17" t="str">
        <x:v>Amazon Nova Micro</x:v>
      </x:c>
      <x:c r="O637" s="17" t="str">
        <x:v>amazon-nova-micro</x:v>
      </x:c>
      <x:c r="P637" s="17"/>
      <x:c r="Q637" s="17"/>
      <x:c r="R637" s="17"/>
      <x:c r="S637" s="17"/>
      <x:c r="T637" s="17"/>
      <x:c r="U637" s="17"/>
      <x:c r="V637" s="17"/>
      <x:c r="W637" s="17"/>
      <x:c r="X637" s="17"/>
      <x:c r="Y637" s="17"/>
      <x:c r="Z637" s="17"/>
    </x:row>
    <x:row r="638">
      <x:c r="A638" s="17"/>
      <x:c r="B638" s="17" t="str">
        <x:v>c4ai-command-r-08-2024</x:v>
      </x:c>
      <x:c r="C638" s="17"/>
      <x:c r="D638" s="17"/>
      <x:c r="E638" s="17"/>
      <x:c r="F638" s="17" t="n">
        <x:v>45534</x:v>
      </x:c>
      <x:c r="G638" s="17"/>
      <x:c r="H638" s="17"/>
      <x:c r="I638" s="17"/>
      <x:c r="J638" s="17" t="str">
        <x:v>Unverified</x:v>
      </x:c>
      <x:c r="K638" s="17"/>
      <x:c r="L638" s="17"/>
      <x:c r="M638" s="17"/>
      <x:c r="N638" s="17"/>
      <x:c r="O638" s="17" t="str">
        <x:v>c4ai-command-r-08-2024</x:v>
      </x:c>
      <x:c r="P638" s="17"/>
      <x:c r="Q638" s="17"/>
      <x:c r="R638" s="17"/>
      <x:c r="S638" s="17"/>
      <x:c r="T638" s="17"/>
      <x:c r="U638" s="17"/>
      <x:c r="V638" s="17"/>
      <x:c r="W638" s="17"/>
      <x:c r="X638" s="17"/>
      <x:c r="Y638" s="17"/>
      <x:c r="Z638" s="17"/>
    </x:row>
    <x:row r="639">
      <x:c r="A639" s="17" t="str">
        <x:v>Command R+</x:v>
      </x:c>
      <x:c r="B639" s="17" t="str">
        <x:v>c4ai-command-r-plus-08-2024</x:v>
      </x:c>
      <x:c r="C639" s="17"/>
      <x:c r="D639" s="17" t="str">
        <x:v>Cohere,Cohere for AI</x:v>
      </x:c>
      <x:c r="E639" s="17" t="str">
        <x:v>Canada</x:v>
      </x:c>
      <x:c r="F639" s="17" t="n">
        <x:v>45534</x:v>
      </x:c>
      <x:c r="G639" s="17" t="str">
        <x:v>Open weights (non-commercial)</x:v>
      </x:c>
      <x:c r="H639" s="17" t="n">
        <x:v>45386</x:v>
      </x:c>
      <x:c r="I639" s="17"/>
      <x:c r="J639" s="17" t="str">
        <x:v>Confident</x:v>
      </x:c>
      <x:c r="K639" s="17"/>
      <x:c r="L639" s="17" t="str">
        <x:v>Command R+</x:v>
      </x:c>
      <x:c r="M639" s="17"/>
      <x:c r="N639" s="17" t="str">
        <x:v>Command R+</x:v>
      </x:c>
      <x:c r="O639" s="17" t="str">
        <x:v>command-r</x:v>
      </x:c>
      <x:c r="P639" s="17"/>
      <x:c r="Q639" s="17"/>
      <x:c r="R639" s="17"/>
      <x:c r="S639" s="17"/>
      <x:c r="T639" s="17"/>
      <x:c r="U639" s="17"/>
      <x:c r="V639" s="17"/>
      <x:c r="W639" s="17"/>
      <x:c r="X639" s="17"/>
      <x:c r="Y639" s="17"/>
      <x:c r="Z639" s="17"/>
    </x:row>
    <x:row r="640">
      <x:c r="A640" s="17" t="str">
        <x:v>Falcon 2 11B</x:v>
      </x:c>
      <x:c r="B640" s="17" t="str">
        <x:v>falcon-11b</x:v>
      </x:c>
      <x:c r="C640" s="17" t="str">
        <x:v>Falcon 2-11B</x:v>
      </x:c>
      <x:c r="D640" s="17" t="str">
        <x:v>Technology Innovation Institute</x:v>
      </x:c>
      <x:c r="E640" s="17" t="str">
        <x:v>United Arab Emirates</x:v>
      </x:c>
      <x:c r="F640" s="17" t="n">
        <x:v>45421</x:v>
      </x:c>
      <x:c r="G640" s="17" t="str">
        <x:v>Open weights (restricted use)</x:v>
      </x:c>
      <x:c r="H640" s="17" t="n">
        <x:v>45421</x:v>
      </x:c>
      <x:c r="I640" s="17" t="n">
        <x:v>3.6e+23</x:v>
      </x:c>
      <x:c r="J640" s="17" t="str">
        <x:v>Confident</x:v>
      </x:c>
      <x:c r="K640" s="17"/>
      <x:c r="L640" s="17"/>
      <x:c r="M640" s="17"/>
      <x:c r="N640" s="17" t="str">
        <x:v>Falcon 2 11B</x:v>
      </x:c>
      <x:c r="O640" s="17" t="str">
        <x:v>falcon-2-11b</x:v>
      </x:c>
      <x:c r="P640" s="17" t="n">
        <x:v>109.3</x:v>
      </x:c>
      <x:c r="Q640" s="17" t="n">
        <x:v>99.71</x:v>
      </x:c>
      <x:c r="R640" s="17" t="n">
        <x:v>115.81</x:v>
      </x:c>
      <x:c r="S640" s="17"/>
      <x:c r="T640" s="17"/>
      <x:c r="U640" s="17"/>
      <x:c r="V640" s="17"/>
      <x:c r="W640" s="17"/>
      <x:c r="X640" s="17"/>
      <x:c r="Y640" s="17"/>
      <x:c r="Z640" s="17"/>
    </x:row>
    <x:row r="641">
      <x:c r="A641" s="17" t="str">
        <x:v>Gemini 1.5 Flash</x:v>
      </x:c>
      <x:c r="B641" s="17" t="str">
        <x:v>gemini-1.5-flash-0514</x:v>
      </x:c>
      <x:c r="C641" s="17"/>
      <x:c r="D641" s="17" t="str">
        <x:v>Google DeepMind</x:v>
      </x:c>
      <x:c r="E641" s="17" t="str">
        <x:v>United States of America</x:v>
      </x:c>
      <x:c r="F641" s="17" t="n">
        <x:v>45426</x:v>
      </x:c>
      <x:c r="G641" s="17" t="str">
        <x:v>API access</x:v>
      </x:c>
      <x:c r="H641" s="17" t="n">
        <x:v>45422</x:v>
      </x:c>
      <x:c r="I641" s="17"/>
      <x:c r="J641" s="17" t="str">
        <x:v>Unknown</x:v>
      </x:c>
      <x:c r="K641" s="17"/>
      <x:c r="L641" s="17"/>
      <x:c r="M641" s="17" t="str">
        <x:v>Gemini 1.5 Flash (May 2024)</x:v>
      </x:c>
      <x:c r="N641" s="17" t="str">
        <x:v>Gemini 1.5 Flash (May 2024)</x:v>
      </x:c>
      <x:c r="O641" s="17" t="str">
        <x:v>gemini-1-5-flash-may-2024</x:v>
      </x:c>
      <x:c r="P641" s="17" t="n">
        <x:v>122.54</x:v>
      </x:c>
      <x:c r="Q641" s="17" t="n">
        <x:v>115.28</x:v>
      </x:c>
      <x:c r="R641" s="17" t="n">
        <x:v>124.46</x:v>
      </x:c>
      <x:c r="S641" s="17"/>
      <x:c r="T641" s="17"/>
      <x:c r="U641" s="17"/>
      <x:c r="V641" s="17"/>
      <x:c r="W641" s="17"/>
      <x:c r="X641" s="17"/>
      <x:c r="Y641" s="17"/>
      <x:c r="Z641" s="17"/>
    </x:row>
    <x:row r="642">
      <x:c r="A642" s="17" t="str">
        <x:v>Llama 3.2 11B</x:v>
      </x:c>
      <x:c r="B642" s="17" t="str">
        <x:v>Llama-3.2-11B-Vision-Instruct</x:v>
      </x:c>
      <x:c r="C642" s="17"/>
      <x:c r="D642" s="17" t="str">
        <x:v>Meta AI</x:v>
      </x:c>
      <x:c r="E642" s="17" t="str">
        <x:v>United States of America</x:v>
      </x:c>
      <x:c r="F642" s="17" t="n">
        <x:v>45559</x:v>
      </x:c>
      <x:c r="G642" s="17" t="str">
        <x:v>Open weights (restricted use)</x:v>
      </x:c>
      <x:c r="H642" s="17" t="n">
        <x:v>45559</x:v>
      </x:c>
      <x:c r="I642" s="17" t="n">
        <x:v>5.79e+23</x:v>
      </x:c>
      <x:c r="J642" s="17" t="str">
        <x:v>Confident</x:v>
      </x:c>
      <x:c r="K642" s="17" t="str">
        <x:v>An 11 billion-parameter instruction-tuned vision language model in Meta's Llama 3.2 series.</x:v>
      </x:c>
      <x:c r="L642" s="17"/>
      <x:c r="M642" s="17"/>
      <x:c r="N642" s="17" t="str">
        <x:v>Llama 3.2 11B</x:v>
      </x:c>
      <x:c r="O642" s="17" t="str">
        <x:v>llama-3-2-11b</x:v>
      </x:c>
      <x:c r="P642" s="17"/>
      <x:c r="Q642" s="17"/>
      <x:c r="R642" s="17"/>
      <x:c r="S642" s="17"/>
      <x:c r="T642" s="17"/>
      <x:c r="U642" s="17"/>
      <x:c r="V642" s="17"/>
      <x:c r="W642" s="17"/>
      <x:c r="X642" s="17"/>
      <x:c r="Y642" s="17"/>
      <x:c r="Z642" s="17"/>
    </x:row>
    <x:row r="643">
      <x:c r="A643" s="17"/>
      <x:c r="B643" s="17" t="str">
        <x:v>mistral-small-2402</x:v>
      </x:c>
      <x:c r="C643" s="17"/>
      <x:c r="D643" s="17"/>
      <x:c r="E643" s="17"/>
      <x:c r="F643" s="17" t="n">
        <x:v>45348</x:v>
      </x:c>
      <x:c r="G643" s="17"/>
      <x:c r="H643" s="17"/>
      <x:c r="I643" s="17"/>
      <x:c r="J643" s="17" t="str">
        <x:v>Unverified</x:v>
      </x:c>
      <x:c r="K643" s="17" t="str">
        <x:v>A 2024 version of a Mistral language model.</x:v>
      </x:c>
      <x:c r="L643" s="17"/>
      <x:c r="M643" s="17"/>
      <x:c r="N643" s="17"/>
      <x:c r="O643" s="17" t="str">
        <x:v>mistral-small-2402</x:v>
      </x:c>
      <x:c r="P643" s="17"/>
      <x:c r="Q643" s="17"/>
      <x:c r="R643" s="17"/>
      <x:c r="S643" s="17"/>
      <x:c r="T643" s="17"/>
      <x:c r="U643" s="17"/>
      <x:c r="V643" s="17"/>
      <x:c r="W643" s="17"/>
      <x:c r="X643" s="17"/>
      <x:c r="Y643" s="17"/>
      <x:c r="Z643" s="17"/>
    </x:row>
    <x:row r="644">
      <x:c r="A644" s="17" t="str">
        <x:v>Mixtral 8x22B</x:v>
      </x:c>
      <x:c r="B644" s="17" t="str">
        <x:v>Mixtral-8x22B-v0.1</x:v>
      </x:c>
      <x:c r="C644" s="17"/>
      <x:c r="D644" s="17" t="str">
        <x:v>Mistral AI</x:v>
      </x:c>
      <x:c r="E644" s="17" t="str">
        <x:v>France</x:v>
      </x:c>
      <x:c r="F644" s="17" t="n">
        <x:v>45399</x:v>
      </x:c>
      <x:c r="G644" s="17" t="str">
        <x:v>Open weights (unrestricted)</x:v>
      </x:c>
      <x:c r="H644" s="17" t="n">
        <x:v>45399</x:v>
      </x:c>
      <x:c r="I644" s="17" t="n">
        <x:v>2.34e+24</x:v>
      </x:c>
      <x:c r="J644" s="17" t="str">
        <x:v>Speculative</x:v>
      </x:c>
      <x:c r="K644" s="17"/>
      <x:c r="L644" s="17"/>
      <x:c r="M644" s="17"/>
      <x:c r="N644" s="17" t="str">
        <x:v>Mixtral 8x22B</x:v>
      </x:c>
      <x:c r="O644" s="17" t="str">
        <x:v>mixtral-8x22b</x:v>
      </x:c>
      <x:c r="P644" s="17" t="n">
        <x:v>121.28</x:v>
      </x:c>
      <x:c r="Q644" s="17" t="n">
        <x:v>112.48</x:v>
      </x:c>
      <x:c r="R644" s="17" t="n">
        <x:v>123.4</x:v>
      </x:c>
      <x:c r="S644" s="17"/>
      <x:c r="T644" s="17"/>
      <x:c r="U644" s="17"/>
      <x:c r="V644" s="17"/>
      <x:c r="W644" s="17"/>
      <x:c r="X644" s="17"/>
      <x:c r="Y644" s="17"/>
      <x:c r="Z644" s="17"/>
    </x:row>
    <x:row r="645">
      <x:c r="A645" s="17" t="str">
        <x:v>Qwen1.5-7B</x:v>
      </x:c>
      <x:c r="B645" s="17" t="str">
        <x:v>Qwen1.5-7B</x:v>
      </x:c>
      <x:c r="C645" s="17"/>
      <x:c r="D645" s="17" t="str">
        <x:v>Alibaba</x:v>
      </x:c>
      <x:c r="E645" s="17" t="str">
        <x:v>China</x:v>
      </x:c>
      <x:c r="F645" s="17" t="n">
        <x:v>45326</x:v>
      </x:c>
      <x:c r="G645" s="17" t="str">
        <x:v>Open weights (unrestricted)</x:v>
      </x:c>
      <x:c r="H645" s="17" t="n">
        <x:v>45326</x:v>
      </x:c>
      <x:c r="I645" s="17" t="n">
        <x:v>1.68e+23</x:v>
      </x:c>
      <x:c r="J645" s="17" t="str">
        <x:v>Confident</x:v>
      </x:c>
      <x:c r="K645" s="17" t="str">
        <x:v>A 7 billion-parameter model in the Qwen 1.5 series.</x:v>
      </x:c>
      <x:c r="L645" s="17" t="str">
        <x:v>Qwen1.5-7B</x:v>
      </x:c>
      <x:c r="M645" s="17"/>
      <x:c r="N645" s="17" t="str">
        <x:v>Qwen1.5-7B</x:v>
      </x:c>
      <x:c r="O645" s="17" t="str">
        <x:v>qwen1-5-7b</x:v>
      </x:c>
      <x:c r="P645" s="17"/>
      <x:c r="Q645" s="17"/>
      <x:c r="R645" s="17"/>
      <x:c r="S645" s="17"/>
      <x:c r="T645" s="17"/>
      <x:c r="U645" s="17"/>
      <x:c r="V645" s="17"/>
      <x:c r="W645" s="17"/>
      <x:c r="X645" s="17"/>
      <x:c r="Y645" s="17"/>
      <x:c r="Z645" s="17"/>
    </x:row>
    <x:row r="646">
      <x:c r="A646" s="17" t="str">
        <x:v>Qwen1.5-14B</x:v>
      </x:c>
      <x:c r="B646" s="17" t="str">
        <x:v>qwen1.5-14B</x:v>
      </x:c>
      <x:c r="C646" s="17"/>
      <x:c r="D646" s="17" t="str">
        <x:v>Alibaba</x:v>
      </x:c>
      <x:c r="E646" s="17" t="str">
        <x:v>China</x:v>
      </x:c>
      <x:c r="F646" s="17" t="n">
        <x:v>45326</x:v>
      </x:c>
      <x:c r="G646" s="17" t="str">
        <x:v>Open weights (unrestricted)</x:v>
      </x:c>
      <x:c r="H646" s="17" t="n">
        <x:v>45326</x:v>
      </x:c>
      <x:c r="I646" s="17" t="n">
        <x:v>3.36e+23</x:v>
      </x:c>
      <x:c r="J646" s="17" t="str">
        <x:v>Confident</x:v>
      </x:c>
      <x:c r="K646" s="17" t="str">
        <x:v>A 14 billion-parameter model in the Qwen 1.5 series.</x:v>
      </x:c>
      <x:c r="L646" s="17" t="str">
        <x:v>Qwen1.5-14B</x:v>
      </x:c>
      <x:c r="M646" s="17"/>
      <x:c r="N646" s="17" t="str">
        <x:v>Qwen1.5-14B</x:v>
      </x:c>
      <x:c r="O646" s="17" t="str">
        <x:v>qwen1-5-14b</x:v>
      </x:c>
      <x:c r="P646" s="17"/>
      <x:c r="Q646" s="17"/>
      <x:c r="R646" s="17"/>
      <x:c r="S646" s="17"/>
      <x:c r="T646" s="17"/>
      <x:c r="U646" s="17"/>
      <x:c r="V646" s="17"/>
      <x:c r="W646" s="17"/>
      <x:c r="X646" s="17"/>
      <x:c r="Y646" s="17"/>
      <x:c r="Z646" s="17"/>
    </x:row>
    <x:row r="647">
      <x:c r="A647" s="17" t="str">
        <x:v>Qwen1.5-32B</x:v>
      </x:c>
      <x:c r="B647" s="17" t="str">
        <x:v>qwen1.5-32B</x:v>
      </x:c>
      <x:c r="C647" s="17"/>
      <x:c r="D647" s="17" t="str">
        <x:v>Alibaba</x:v>
      </x:c>
      <x:c r="E647" s="17" t="str">
        <x:v>China</x:v>
      </x:c>
      <x:c r="F647" s="17" t="n">
        <x:v>45326</x:v>
      </x:c>
      <x:c r="G647" s="17" t="str">
        <x:v>Open weights (restricted use)</x:v>
      </x:c>
      <x:c r="H647" s="17" t="n">
        <x:v>45327</x:v>
      </x:c>
      <x:c r="I647" s="17"/>
      <x:c r="J647" s="17" t="str">
        <x:v>Confident</x:v>
      </x:c>
      <x:c r="K647" s="17" t="str">
        <x:v>A 32 billion-parameter model in the Qwen 1.5 series.</x:v>
      </x:c>
      <x:c r="L647" s="17" t="str">
        <x:v>Qwen1.5-32B</x:v>
      </x:c>
      <x:c r="M647" s="17"/>
      <x:c r="N647" s="17" t="str">
        <x:v>Qwen1.5-32B</x:v>
      </x:c>
      <x:c r="O647" s="17" t="str">
        <x:v>qwen1-5-32b</x:v>
      </x:c>
      <x:c r="P647" s="17"/>
      <x:c r="Q647" s="17"/>
      <x:c r="R647" s="17"/>
      <x:c r="S647" s="17"/>
      <x:c r="T647" s="17"/>
      <x:c r="U647" s="17"/>
      <x:c r="V647" s="17"/>
      <x:c r="W647" s="17"/>
      <x:c r="X647" s="17"/>
      <x:c r="Y647" s="17"/>
      <x:c r="Z647" s="17"/>
    </x:row>
    <x:row r="648">
      <x:c r="A648" s="17" t="str">
        <x:v>Qwen2.5-14B</x:v>
      </x:c>
      <x:c r="B648" s="17" t="str">
        <x:v>qwen2.5-14b-instruct</x:v>
      </x:c>
      <x:c r="C648" s="17"/>
      <x:c r="D648" s="17" t="str">
        <x:v>Alibaba</x:v>
      </x:c>
      <x:c r="E648" s="17" t="str">
        <x:v>China</x:v>
      </x:c>
      <x:c r="F648" s="17" t="n">
        <x:v>45714</x:v>
      </x:c>
      <x:c r="G648" s="17" t="str">
        <x:v>Open weights (unrestricted)</x:v>
      </x:c>
      <x:c r="H648" s="17" t="n">
        <x:v>45554</x:v>
      </x:c>
      <x:c r="I648" s="17" t="n">
        <x:v>1.58760000000001e+24</x:v>
      </x:c>
      <x:c r="J648" s="17" t="str">
        <x:v>Confident</x:v>
      </x:c>
      <x:c r="K648" s="17" t="str">
        <x:v>An instruction-tuned version of Qwen 2.5 14b.</x:v>
      </x:c>
      <x:c r="L648" s="17" t="str">
        <x:v>Qwen2.5-14B (instruct)</x:v>
      </x:c>
      <x:c r="M648" s="17"/>
      <x:c r="N648" s="17" t="str">
        <x:v>Qwen2.5-14B</x:v>
      </x:c>
      <x:c r="O648" s="17" t="str">
        <x:v>qwen2-5-14b</x:v>
      </x:c>
      <x:c r="P648" s="17"/>
      <x:c r="Q648" s="17"/>
      <x:c r="R648" s="17"/>
      <x:c r="S648" s="17"/>
      <x:c r="T648" s="17"/>
      <x:c r="U648" s="17"/>
      <x:c r="V648" s="17"/>
      <x:c r="W648" s="17"/>
      <x:c r="X648" s="17"/>
      <x:c r="Y648" s="17"/>
      <x:c r="Z648" s="17"/>
    </x:row>
    <x:row r="649">
      <x:c r="A649" s="17" t="str">
        <x:v>Qwen2.5-7B</x:v>
      </x:c>
      <x:c r="B649" s="17" t="str">
        <x:v>qwen2.5-7b-instruct</x:v>
      </x:c>
      <x:c r="C649" s="17"/>
      <x:c r="D649" s="17" t="str">
        <x:v>Alibaba</x:v>
      </x:c>
      <x:c r="E649" s="17" t="str">
        <x:v>China</x:v>
      </x:c>
      <x:c r="F649" s="17" t="n">
        <x:v>45714</x:v>
      </x:c>
      <x:c r="G649" s="17" t="str">
        <x:v>Open weights (unrestricted)</x:v>
      </x:c>
      <x:c r="H649" s="17" t="n">
        <x:v>45554</x:v>
      </x:c>
      <x:c r="I649" s="17" t="n">
        <x:v>8.2188e+23</x:v>
      </x:c>
      <x:c r="J649" s="17" t="str">
        <x:v>Confident</x:v>
      </x:c>
      <x:c r="K649" s="17" t="str">
        <x:v>An instruction-tuned version of Qwen 2.5 7b.</x:v>
      </x:c>
      <x:c r="L649" s="17" t="str">
        <x:v>Qwen2.5-7B</x:v>
      </x:c>
      <x:c r="M649" s="17"/>
      <x:c r="N649" s="17" t="str">
        <x:v>Qwen2.5-7B</x:v>
      </x:c>
      <x:c r="O649" s="17" t="str">
        <x:v>qwen2-5-7b</x:v>
      </x:c>
      <x:c r="P649" s="17"/>
      <x:c r="Q649" s="17"/>
      <x:c r="R649" s="17"/>
      <x:c r="S649" s="17"/>
      <x:c r="T649" s="17"/>
      <x:c r="U649" s="17"/>
      <x:c r="V649" s="17"/>
      <x:c r="W649" s="17"/>
      <x:c r="X649" s="17"/>
      <x:c r="Y649" s="17"/>
      <x:c r="Z649" s="17"/>
    </x:row>
    <x:row r="650">
      <x:c r="A650" s="17" t="str">
        <x:v>Yi-Large</x:v>
      </x:c>
      <x:c r="B650" s="17" t="str">
        <x:v>Yi-large</x:v>
      </x:c>
      <x:c r="C650" s="17"/>
      <x:c r="D650" s="17" t="str">
        <x:v>01.AI</x:v>
      </x:c>
      <x:c r="E650" s="17" t="str">
        <x:v>China</x:v>
      </x:c>
      <x:c r="F650" s="17" t="n">
        <x:v>45425</x:v>
      </x:c>
      <x:c r="G650" s="17" t="str">
        <x:v>API access</x:v>
      </x:c>
      <x:c r="H650" s="17" t="n">
        <x:v>45425</x:v>
      </x:c>
      <x:c r="I650" s="17" t="n">
        <x:v>1.8e+24</x:v>
      </x:c>
      <x:c r="J650" s="17" t="str">
        <x:v>Speculative</x:v>
      </x:c>
      <x:c r="K650" s="17"/>
      <x:c r="L650" s="17" t="str">
        <x:v>Yi-Large</x:v>
      </x:c>
      <x:c r="M650" s="17"/>
      <x:c r="N650" s="17" t="str">
        <x:v>Yi-Large</x:v>
      </x:c>
      <x:c r="O650" s="17" t="str">
        <x:v>yi-large</x:v>
      </x:c>
      <x:c r="P650" s="17"/>
      <x:c r="Q650" s="17"/>
      <x:c r="R650" s="17"/>
      <x:c r="S650" s="17"/>
      <x:c r="T650" s="17"/>
      <x:c r="U650" s="17"/>
      <x:c r="V650" s="17"/>
      <x:c r="W650" s="17"/>
      <x:c r="X650" s="17"/>
      <x:c r="Y650" s="17"/>
      <x:c r="Z650" s="17"/>
    </x:row>
    <x:row r="651">
      <x:c r="A651" s="17"/>
      <x:c r="B651" s="17" t="str">
        <x:v>T5-Large</x:v>
      </x:c>
      <x:c r="C651" s="17"/>
      <x:c r="D651" s="17"/>
      <x:c r="E651" s="17"/>
      <x:c r="F651" s="17"/>
      <x:c r="G651" s="17"/>
      <x:c r="H651" s="17"/>
      <x:c r="I651" s="17"/>
      <x:c r="J651" s="17" t="str">
        <x:v>Unverified</x:v>
      </x:c>
      <x:c r="K651" s="17" t="str">
        <x:v>A version of T5, an early large language model from Google. </x:v>
      </x:c>
      <x:c r="L651" s="17"/>
      <x:c r="M651" s="17"/>
      <x:c r="N651" s="17"/>
      <x:c r="O651" s="17" t="str">
        <x:v>t5-large</x:v>
      </x:c>
      <x:c r="P651" s="17"/>
      <x:c r="Q651" s="17"/>
      <x:c r="R651" s="17"/>
      <x:c r="S651" s="17"/>
      <x:c r="T651" s="17"/>
      <x:c r="U651" s="17"/>
      <x:c r="V651" s="17"/>
      <x:c r="W651" s="17"/>
      <x:c r="X651" s="17"/>
      <x:c r="Y651" s="17"/>
      <x:c r="Z651" s="17"/>
    </x:row>
    <x:row r="652">
      <x:c r="A652" s="17" t="str">
        <x:v>T5-11B</x:v>
      </x:c>
      <x:c r="B652" s="17" t="str">
        <x:v>T5-11B</x:v>
      </x:c>
      <x:c r="C652" s="17"/>
      <x:c r="D652" s="17" t="str">
        <x:v>Google</x:v>
      </x:c>
      <x:c r="E652" s="17" t="str">
        <x:v>United States of America</x:v>
      </x:c>
      <x:c r="F652" s="17"/>
      <x:c r="G652" s="17" t="str">
        <x:v>Open weights (unrestricted)</x:v>
      </x:c>
      <x:c r="H652" s="17" t="n">
        <x:v>43761</x:v>
      </x:c>
      <x:c r="I652" s="17" t="n">
        <x:v>3.3e+22</x:v>
      </x:c>
      <x:c r="J652" s="17" t="str">
        <x:v>Confident</x:v>
      </x:c>
      <x:c r="K652" s="17" t="str">
        <x:v>The largest, 11 billion-parameter version of T5, an early large language model from Google. </x:v>
      </x:c>
      <x:c r="L652" s="17"/>
      <x:c r="M652" s="17"/>
      <x:c r="N652" s="17" t="str">
        <x:v>T5-11B</x:v>
      </x:c>
      <x:c r="O652" s="17" t="str">
        <x:v>t5-11b</x:v>
      </x:c>
      <x:c r="P652" s="17"/>
      <x:c r="Q652" s="17"/>
      <x:c r="R652" s="17"/>
      <x:c r="S652" s="17"/>
      <x:c r="T652" s="17"/>
      <x:c r="U652" s="17"/>
      <x:c r="V652" s="17"/>
      <x:c r="W652" s="17"/>
      <x:c r="X652" s="17"/>
      <x:c r="Y652" s="17"/>
      <x:c r="Z652" s="17"/>
    </x:row>
    <x:row r="653">
      <x:c r="A653" s="17" t="str">
        <x:v>T5-3B</x:v>
      </x:c>
      <x:c r="B653" s="17" t="str">
        <x:v>T5-3B</x:v>
      </x:c>
      <x:c r="C653" s="17"/>
      <x:c r="D653" s="17" t="str">
        <x:v>Google</x:v>
      </x:c>
      <x:c r="E653" s="17" t="str">
        <x:v>United States of America</x:v>
      </x:c>
      <x:c r="F653" s="17"/>
      <x:c r="G653" s="17" t="str">
        <x:v>Open weights (unrestricted)</x:v>
      </x:c>
      <x:c r="H653" s="17" t="n">
        <x:v>43761</x:v>
      </x:c>
      <x:c r="I653" s="17" t="n">
        <x:v>9.0000000001e+21</x:v>
      </x:c>
      <x:c r="J653" s="17" t="str">
        <x:v>Confident</x:v>
      </x:c>
      <x:c r="K653" s="17" t="str">
        <x:v>The 3 billion-parameter version of T5, an early large language model from Google. </x:v>
      </x:c>
      <x:c r="L653" s="17"/>
      <x:c r="M653" s="17"/>
      <x:c r="N653" s="17" t="str">
        <x:v>T5-3B</x:v>
      </x:c>
      <x:c r="O653" s="17" t="str">
        <x:v>t5-3b</x:v>
      </x:c>
      <x:c r="P653" s="17"/>
      <x:c r="Q653" s="17"/>
      <x:c r="R653" s="17"/>
      <x:c r="S653" s="17"/>
      <x:c r="T653" s="17"/>
      <x:c r="U653" s="17"/>
      <x:c r="V653" s="17"/>
      <x:c r="W653" s="17"/>
      <x:c r="X653" s="17"/>
      <x:c r="Y653" s="17"/>
      <x:c r="Z653" s="17"/>
    </x:row>
    <x:row r="654">
      <x:c r="A654" s="17" t="str">
        <x:v>GPT-3 Medium</x:v>
      </x:c>
      <x:c r="B654" s="17" t="str">
        <x:v>ada</x:v>
      </x:c>
      <x:c r="C654" s="17"/>
      <x:c r="D654" s="17" t="str">
        <x:v>OpenAI</x:v>
      </x:c>
      <x:c r="E654" s="17" t="str">
        <x:v>United States of America</x:v>
      </x:c>
      <x:c r="F654" s="17"/>
      <x:c r="G654" s="17"/>
      <x:c r="H654" s="17" t="n">
        <x:v>44004</x:v>
      </x:c>
      <x:c r="I654" s="17" t="n">
        <x:v>641000000000000000000</x:v>
      </x:c>
      <x:c r="J654" s="17" t="str">
        <x:v>Confident</x:v>
      </x:c>
      <x:c r="K654" s="17"/>
      <x:c r="L654" s="17"/>
      <x:c r="M654" s="17"/>
      <x:c r="N654" s="17" t="str">
        <x:v>GPT-3 Medium</x:v>
      </x:c>
      <x:c r="O654" s="17" t="str">
        <x:v>gpt-3-medium</x:v>
      </x:c>
      <x:c r="P654" s="17"/>
      <x:c r="Q654" s="17"/>
      <x:c r="R654" s="17"/>
      <x:c r="S654" s="17"/>
      <x:c r="T654" s="17"/>
      <x:c r="U654" s="17"/>
      <x:c r="V654" s="17"/>
      <x:c r="W654" s="17"/>
      <x:c r="X654" s="17"/>
      <x:c r="Y654" s="17"/>
      <x:c r="Z654" s="17"/>
    </x:row>
    <x:row r="655">
      <x:c r="A655" s="17" t="str">
        <x:v>GPT-3 XL</x:v>
      </x:c>
      <x:c r="B655" s="17" t="str">
        <x:v>babbage</x:v>
      </x:c>
      <x:c r="C655" s="17"/>
      <x:c r="D655" s="17" t="str">
        <x:v>OpenAI</x:v>
      </x:c>
      <x:c r="E655" s="17" t="str">
        <x:v>United States of America</x:v>
      </x:c>
      <x:c r="F655" s="17" t="n">
        <x:v>44004</x:v>
      </x:c>
      <x:c r="G655" s="17"/>
      <x:c r="H655" s="17" t="n">
        <x:v>44004</x:v>
      </x:c>
      <x:c r="I655" s="17" t="n">
        <x:v>2.38e+21</x:v>
      </x:c>
      <x:c r="J655" s="17" t="str">
        <x:v>Confident</x:v>
      </x:c>
      <x:c r="K655" s="17"/>
      <x:c r="L655" s="17"/>
      <x:c r="M655" s="17" t="str">
        <x:v>GPT-3 XL (babbage)</x:v>
      </x:c>
      <x:c r="N655" s="17" t="str">
        <x:v>GPT-3 XL (babbage)</x:v>
      </x:c>
      <x:c r="O655" s="17" t="str">
        <x:v>gpt-3-xl-babbage</x:v>
      </x:c>
      <x:c r="P655" s="17"/>
      <x:c r="Q655" s="17"/>
      <x:c r="R655" s="17"/>
      <x:c r="S655" s="17"/>
      <x:c r="T655" s="17"/>
      <x:c r="U655" s="17"/>
      <x:c r="V655" s="17"/>
      <x:c r="W655" s="17"/>
      <x:c r="X655" s="17"/>
      <x:c r="Y655" s="17"/>
      <x:c r="Z655" s="17"/>
    </x:row>
    <x:row r="656">
      <x:c r="A656" s="17" t="str">
        <x:v>BLOOM-176B</x:v>
      </x:c>
      <x:c r="B656" s="17" t="str">
        <x:v>bloom</x:v>
      </x:c>
      <x:c r="C656" s="17"/>
      <x:c r="D656" s="17" t="str">
        <x:v>Hugging Face,BigScience</x:v>
      </x:c>
      <x:c r="E656" s="17" t="str">
        <x:v>United States of America,France</x:v>
      </x:c>
      <x:c r="F656" s="17" t="n">
        <x:v>44748</x:v>
      </x:c>
      <x:c r="G656" s="17" t="str">
        <x:v>Open weights (restricted use)</x:v>
      </x:c>
      <x:c r="H656" s="17" t="n">
        <x:v>44753</x:v>
      </x:c>
      <x:c r="I656" s="17" t="n">
        <x:v>3.65664e+23</x:v>
      </x:c>
      <x:c r="J656" s="17" t="str">
        <x:v>Confident</x:v>
      </x:c>
      <x:c r="K656" s="17"/>
      <x:c r="L656" s="17"/>
      <x:c r="M656" s="17"/>
      <x:c r="N656" s="17" t="str">
        <x:v>BLOOM-176B</x:v>
      </x:c>
      <x:c r="O656" s="17" t="str">
        <x:v>bloom-176b</x:v>
      </x:c>
      <x:c r="P656" s="17"/>
      <x:c r="Q656" s="17"/>
      <x:c r="R656" s="17"/>
      <x:c r="S656" s="17"/>
      <x:c r="T656" s="17"/>
      <x:c r="U656" s="17"/>
      <x:c r="V656" s="17"/>
      <x:c r="W656" s="17"/>
      <x:c r="X656" s="17"/>
      <x:c r="Y656" s="17"/>
      <x:c r="Z656" s="17"/>
    </x:row>
    <x:row r="657">
      <x:c r="A657" s="17" t="str">
        <x:v>GPT-3 6.7B</x:v>
      </x:c>
      <x:c r="B657" s="17" t="str">
        <x:v>curie</x:v>
      </x:c>
      <x:c r="C657" s="17"/>
      <x:c r="D657" s="17" t="str">
        <x:v>OpenAI</x:v>
      </x:c>
      <x:c r="E657" s="17" t="str">
        <x:v>United States of America</x:v>
      </x:c>
      <x:c r="F657" s="17"/>
      <x:c r="G657" s="17"/>
      <x:c r="H657" s="17" t="n">
        <x:v>44004</x:v>
      </x:c>
      <x:c r="I657" s="17" t="n">
        <x:v>1.2e+22</x:v>
      </x:c>
      <x:c r="J657" s="17" t="str">
        <x:v>Confident</x:v>
      </x:c>
      <x:c r="K657" s="17"/>
      <x:c r="L657" s="17"/>
      <x:c r="M657" s="17"/>
      <x:c r="N657" s="17" t="str">
        <x:v>GPT-3 6.7B</x:v>
      </x:c>
      <x:c r="O657" s="17" t="str">
        <x:v>gpt-3-6-7b</x:v>
      </x:c>
      <x:c r="P657" s="17"/>
      <x:c r="Q657" s="17"/>
      <x:c r="R657" s="17"/>
      <x:c r="S657" s="17"/>
      <x:c r="T657" s="17"/>
      <x:c r="U657" s="17"/>
      <x:c r="V657" s="17"/>
      <x:c r="W657" s="17"/>
      <x:c r="X657" s="17"/>
      <x:c r="Y657" s="17"/>
      <x:c r="Z657" s="17"/>
    </x:row>
    <x:row r="658">
      <x:c r="A658" s="17" t="str">
        <x:v>GPT-3 175B (davinci)</x:v>
      </x:c>
      <x:c r="B658" s="17" t="str">
        <x:v>davinci</x:v>
      </x:c>
      <x:c r="C658" s="17"/>
      <x:c r="D658" s="17" t="str">
        <x:v>OpenAI</x:v>
      </x:c>
      <x:c r="E658" s="17" t="str">
        <x:v>United States of America</x:v>
      </x:c>
      <x:c r="F658" s="17"/>
      <x:c r="G658" s="17" t="str">
        <x:v>API access</x:v>
      </x:c>
      <x:c r="H658" s="17" t="n">
        <x:v>43979</x:v>
      </x:c>
      <x:c r="I658" s="17" t="n">
        <x:v>3.14e+23</x:v>
      </x:c>
      <x:c r="J658" s="17" t="str">
        <x:v>Confident</x:v>
      </x:c>
      <x:c r="K658" s="17"/>
      <x:c r="L658" s="17" t="str">
        <x:v>GPT-3 175B (davinci)</x:v>
      </x:c>
      <x:c r="M658" s="17"/>
      <x:c r="N658" s="17" t="str">
        <x:v>GPT-3 175B (davinci)</x:v>
      </x:c>
      <x:c r="O658" s="17" t="str">
        <x:v>gpt-3-175b-davinci</x:v>
      </x:c>
      <x:c r="P658" s="17"/>
      <x:c r="Q658" s="17"/>
      <x:c r="R658" s="17"/>
      <x:c r="S658" s="17"/>
      <x:c r="T658" s="17"/>
      <x:c r="U658" s="17"/>
      <x:c r="V658" s="17"/>
      <x:c r="W658" s="17"/>
      <x:c r="X658" s="17"/>
      <x:c r="Y658" s="17"/>
      <x:c r="Z658" s="17"/>
    </x:row>
    <x:row r="659">
      <x:c r="A659" s="17" t="str">
        <x:v>GPT-3.5 (davinci-003)</x:v>
      </x:c>
      <x:c r="B659" s="17" t="str">
        <x:v>text-davinci-003</x:v>
      </x:c>
      <x:c r="C659" s="17"/>
      <x:c r="D659" s="17"/>
      <x:c r="E659" s="17"/>
      <x:c r="F659" s="17" t="n">
        <x:v>44893</x:v>
      </x:c>
      <x:c r="G659" s="17"/>
      <x:c r="H659" s="17" t="n">
        <x:v>44893</x:v>
      </x:c>
      <x:c r="I659" s="17"/>
      <x:c r="J659" s="17" t="str">
        <x:v>Likely</x:v>
      </x:c>
      <x:c r="K659" s="17"/>
      <x:c r="L659" s="17"/>
      <x:c r="M659" s="17" t="str">
        <x:v>davinci-003</x:v>
      </x:c>
      <x:c r="N659" s="17" t="str">
        <x:v>davinci-003</x:v>
      </x:c>
      <x:c r="O659" s="17" t="str">
        <x:v>davinci-003</x:v>
      </x:c>
      <x:c r="P659" s="17"/>
      <x:c r="Q659" s="17"/>
      <x:c r="R659" s="17"/>
      <x:c r="S659" s="17"/>
      <x:c r="T659" s="17"/>
      <x:c r="U659" s="17"/>
      <x:c r="V659" s="17"/>
      <x:c r="W659" s="17"/>
      <x:c r="X659" s="17"/>
      <x:c r="Y659" s="17"/>
      <x:c r="Z659" s="17"/>
    </x:row>
    <x:row r="660">
      <x:c r="A660" s="17" t="str">
        <x:v>GPT-4 (Mar 2023)</x:v>
      </x:c>
      <x:c r="B660" s="17" t="str">
        <x:v>gpt-4-32k-0314</x:v>
      </x:c>
      <x:c r="C660" s="17"/>
      <x:c r="D660" s="17" t="str">
        <x:v>OpenAI</x:v>
      </x:c>
      <x:c r="E660" s="17" t="str">
        <x:v>United States of America</x:v>
      </x:c>
      <x:c r="F660" s="17" t="n">
        <x:v>44999</x:v>
      </x:c>
      <x:c r="G660" s="17" t="str">
        <x:v>API access</x:v>
      </x:c>
      <x:c r="H660" s="17" t="n">
        <x:v>45000</x:v>
      </x:c>
      <x:c r="I660" s="17" t="n">
        <x:v>2.1e+25</x:v>
      </x:c>
      <x:c r="J660" s="17" t="str">
        <x:v>Likely</x:v>
      </x:c>
      <x:c r="K660" s="17"/>
      <x:c r="L660" s="17"/>
      <x:c r="M660" s="17"/>
      <x:c r="N660" s="17" t="str">
        <x:v>GPT-4 (Mar 2023)</x:v>
      </x:c>
      <x:c r="O660" s="17" t="str">
        <x:v>gpt-4-mar-2023</x:v>
      </x:c>
      <x:c r="P660" s="17" t="n">
        <x:v>125.93</x:v>
      </x:c>
      <x:c r="Q660" s="17" t="n">
        <x:v>119.58</x:v>
      </x:c>
      <x:c r="R660" s="17" t="n">
        <x:v>132.2</x:v>
      </x:c>
      <x:c r="S660" s="17"/>
      <x:c r="T660" s="17"/>
      <x:c r="U660" s="17"/>
      <x:c r="V660" s="17"/>
      <x:c r="W660" s="17"/>
      <x:c r="X660" s="17"/>
      <x:c r="Y660" s="17"/>
      <x:c r="Z660" s="17"/>
    </x:row>
    <x:row r="661">
      <x:c r="A661" s="17" t="str">
        <x:v>OPT-66B</x:v>
      </x:c>
      <x:c r="B661" s="17" t="str">
        <x:v>opt-66b</x:v>
      </x:c>
      <x:c r="C661" s="17"/>
      <x:c r="D661" s="17" t="str">
        <x:v>Meta AI</x:v>
      </x:c>
      <x:c r="E661" s="17" t="str">
        <x:v>United States of America</x:v>
      </x:c>
      <x:c r="F661" s="17" t="n">
        <x:v>44684</x:v>
      </x:c>
      <x:c r="G661" s="17" t="str">
        <x:v>Open weights (non-commercial)</x:v>
      </x:c>
      <x:c r="H661" s="17" t="n">
        <x:v>44733</x:v>
      </x:c>
      <x:c r="I661" s="17" t="n">
        <x:v>1.100000000001e+23</x:v>
      </x:c>
      <x:c r="J661" s="17" t="str">
        <x:v>Confident</x:v>
      </x:c>
      <x:c r="K661" s="17" t="str">
        <x:v>Facebook's 66 billion-parameter model in the OPT series.</x:v>
      </x:c>
      <x:c r="L661" s="17"/>
      <x:c r="M661" s="17"/>
      <x:c r="N661" s="17" t="str">
        <x:v>OPT-66B</x:v>
      </x:c>
      <x:c r="O661" s="17" t="str">
        <x:v>opt-66b</x:v>
      </x:c>
      <x:c r="P661" s="17"/>
      <x:c r="Q661" s="17"/>
      <x:c r="R661" s="17"/>
      <x:c r="S661" s="17"/>
      <x:c r="T661" s="17"/>
      <x:c r="U661" s="17"/>
      <x:c r="V661" s="17"/>
      <x:c r="W661" s="17"/>
      <x:c r="X661" s="17"/>
      <x:c r="Y661" s="17"/>
      <x:c r="Z661" s="17"/>
    </x:row>
    <x:row r="662">
      <x:c r="A662" s="17" t="str">
        <x:v>OPT-175B</x:v>
      </x:c>
      <x:c r="B662" s="17" t="str">
        <x:v>opt-175b</x:v>
      </x:c>
      <x:c r="C662" s="17"/>
      <x:c r="D662" s="17" t="str">
        <x:v>Meta AI</x:v>
      </x:c>
      <x:c r="E662" s="17" t="str">
        <x:v>United States of America</x:v>
      </x:c>
      <x:c r="F662" s="17" t="n">
        <x:v>44683</x:v>
      </x:c>
      <x:c r="G662" s="17" t="str">
        <x:v>Open weights (non-commercial)</x:v>
      </x:c>
      <x:c r="H662" s="17" t="n">
        <x:v>44683</x:v>
      </x:c>
      <x:c r="I662" s="17" t="n">
        <x:v>4.3e+23</x:v>
      </x:c>
      <x:c r="J662" s="17" t="str">
        <x:v>Confident</x:v>
      </x:c>
      <x:c r="K662" s="17" t="str">
        <x:v>Facebook's 66 billion-parameter model in the OPT series.</x:v>
      </x:c>
      <x:c r="L662" s="17"/>
      <x:c r="M662" s="17"/>
      <x:c r="N662" s="17" t="str">
        <x:v>OPT-175B</x:v>
      </x:c>
      <x:c r="O662" s="17" t="str">
        <x:v>opt-175b</x:v>
      </x:c>
      <x:c r="P662" s="17"/>
      <x:c r="Q662" s="17"/>
      <x:c r="R662" s="17"/>
      <x:c r="S662" s="17"/>
      <x:c r="T662" s="17"/>
      <x:c r="U662" s="17"/>
      <x:c r="V662" s="17"/>
      <x:c r="W662" s="17"/>
      <x:c r="X662" s="17"/>
      <x:c r="Y662" s="17"/>
      <x:c r="Z662" s="17"/>
    </x:row>
    <x:row r="663">
      <x:c r="A663" s="17" t="str">
        <x:v>InstructGPT 350M</x:v>
      </x:c>
      <x:c r="B663" s="17" t="str">
        <x:v>text-ada-001</x:v>
      </x:c>
      <x:c r="C663" s="17"/>
      <x:c r="D663" s="17" t="str">
        <x:v>OpenAI</x:v>
      </x:c>
      <x:c r="E663" s="17" t="str">
        <x:v>United States of America</x:v>
      </x:c>
      <x:c r="F663" s="17"/>
      <x:c r="G663" s="17"/>
      <x:c r="H663" s="17" t="n">
        <x:v>44588</x:v>
      </x:c>
      <x:c r="I663" s="17"/>
      <x:c r="J663" s="17" t="str">
        <x:v>Confident</x:v>
      </x:c>
      <x:c r="K663" s="17"/>
      <x:c r="L663" s="17"/>
      <x:c r="M663" s="17"/>
      <x:c r="N663" s="17" t="str">
        <x:v>InstructGPT 350M</x:v>
      </x:c>
      <x:c r="O663" s="17" t="str">
        <x:v>instructgpt-350m</x:v>
      </x:c>
      <x:c r="P663" s="17"/>
      <x:c r="Q663" s="17"/>
      <x:c r="R663" s="17"/>
      <x:c r="S663" s="17"/>
      <x:c r="T663" s="17"/>
      <x:c r="U663" s="17"/>
      <x:c r="V663" s="17"/>
      <x:c r="W663" s="17"/>
      <x:c r="X663" s="17"/>
      <x:c r="Y663" s="17"/>
      <x:c r="Z663" s="17"/>
    </x:row>
    <x:row r="664">
      <x:c r="A664" s="17" t="str">
        <x:v>InstructGPT 1.3B</x:v>
      </x:c>
      <x:c r="B664" s="17" t="str">
        <x:v>text-babbage-001</x:v>
      </x:c>
      <x:c r="C664" s="17"/>
      <x:c r="D664" s="17" t="str">
        <x:v>OpenAI</x:v>
      </x:c>
      <x:c r="E664" s="17" t="str">
        <x:v>United States of America</x:v>
      </x:c>
      <x:c r="F664" s="17"/>
      <x:c r="G664" s="17" t="str">
        <x:v>API access</x:v>
      </x:c>
      <x:c r="H664" s="17" t="n">
        <x:v>44588</x:v>
      </x:c>
      <x:c r="I664" s="17"/>
      <x:c r="J664" s="17" t="str">
        <x:v>Confident</x:v>
      </x:c>
      <x:c r="K664" s="17"/>
      <x:c r="L664" s="17"/>
      <x:c r="M664" s="17"/>
      <x:c r="N664" s="17" t="str">
        <x:v>InstructGPT 1.3B</x:v>
      </x:c>
      <x:c r="O664" s="17" t="str">
        <x:v>instructgpt-1-3b</x:v>
      </x:c>
      <x:c r="P664" s="17"/>
      <x:c r="Q664" s="17"/>
      <x:c r="R664" s="17"/>
      <x:c r="S664" s="17"/>
      <x:c r="T664" s="17"/>
      <x:c r="U664" s="17"/>
      <x:c r="V664" s="17"/>
      <x:c r="W664" s="17"/>
      <x:c r="X664" s="17"/>
      <x:c r="Y664" s="17"/>
      <x:c r="Z664" s="17"/>
    </x:row>
    <x:row r="665">
      <x:c r="A665" s="17" t="str">
        <x:v>InstructGPT 6B</x:v>
      </x:c>
      <x:c r="B665" s="17" t="str">
        <x:v>text-curie-001</x:v>
      </x:c>
      <x:c r="C665" s="17"/>
      <x:c r="D665" s="17" t="str">
        <x:v>OpenAI</x:v>
      </x:c>
      <x:c r="E665" s="17" t="str">
        <x:v>United States of America</x:v>
      </x:c>
      <x:c r="F665" s="17"/>
      <x:c r="G665" s="17" t="str">
        <x:v>API access</x:v>
      </x:c>
      <x:c r="H665" s="17" t="n">
        <x:v>44588</x:v>
      </x:c>
      <x:c r="I665" s="17"/>
      <x:c r="J665" s="17" t="str">
        <x:v>Confident</x:v>
      </x:c>
      <x:c r="K665" s="17"/>
      <x:c r="L665" s="17"/>
      <x:c r="M665" s="17"/>
      <x:c r="N665" s="17" t="str">
        <x:v>InstructGPT 6B</x:v>
      </x:c>
      <x:c r="O665" s="17" t="str">
        <x:v>instructgpt-6b</x:v>
      </x:c>
      <x:c r="P665" s="17"/>
      <x:c r="Q665" s="17"/>
      <x:c r="R665" s="17"/>
      <x:c r="S665" s="17"/>
      <x:c r="T665" s="17"/>
      <x:c r="U665" s="17"/>
      <x:c r="V665" s="17"/>
      <x:c r="W665" s="17"/>
      <x:c r="X665" s="17"/>
      <x:c r="Y665" s="17"/>
      <x:c r="Z665" s="17"/>
    </x:row>
    <x:row r="666">
      <x:c r="A666" s="17" t="str">
        <x:v>Gemini 2.5 Flash</x:v>
      </x:c>
      <x:c r="B666" s="17" t="str">
        <x:v>gemini-2.5-flash-preview-04-17 (24K thinking)</x:v>
      </x:c>
      <x:c r="C666" s="17"/>
      <x:c r="D666" s="17" t="str">
        <x:v>Google DeepMind</x:v>
      </x:c>
      <x:c r="E666" s="17" t="str">
        <x:v>United States of America</x:v>
      </x:c>
      <x:c r="F666" s="17" t="n">
        <x:v>45764</x:v>
      </x:c>
      <x:c r="G666" s="17" t="str">
        <x:v>API access</x:v>
      </x:c>
      <x:c r="H666" s="17" t="n">
        <x:v>45764</x:v>
      </x:c>
      <x:c r="I666" s="17"/>
      <x:c r="J666" s="17" t="str">
        <x:v>Unknown</x:v>
      </x:c>
      <x:c r="K666" s="17" t="str">
        <x:v>An April 2025 preview version of Gemini 2.5 Flash, a small reasoning model in the Gemini 2.5 series from DeepMind, evaluated with up to 24,000 reasoning tokens.</x:v>
      </x:c>
      <x:c r="L666" s="17"/>
      <x:c r="M666" s="17" t="str">
        <x:v>Gemini 2.5 Flash (Apr 2025)</x:v>
      </x:c>
      <x:c r="N666" s="17" t="str">
        <x:v>Gemini 2.5 Flash (Apr 2025)</x:v>
      </x:c>
      <x:c r="O666" s="17" t="str">
        <x:v>gemini-2-5-flash-apr-2025</x:v>
      </x:c>
      <x:c r="P666" s="17" t="n">
        <x:v>140.61</x:v>
      </x:c>
      <x:c r="Q666" s="17" t="n">
        <x:v>135.95</x:v>
      </x:c>
      <x:c r="R666" s="17" t="n">
        <x:v>142.64</x:v>
      </x:c>
      <x:c r="S666" s="17"/>
      <x:c r="T666" s="17"/>
      <x:c r="U666" s="17"/>
      <x:c r="V666" s="17"/>
      <x:c r="W666" s="17"/>
      <x:c r="X666" s="17"/>
      <x:c r="Y666" s="17"/>
      <x:c r="Z666" s="17"/>
    </x:row>
    <x:row r="667">
      <x:c r="A667" s="17" t="str">
        <x:v>o1</x:v>
      </x:c>
      <x:c r="B667" s="17" t="str">
        <x:v>o1-2024-12-17_low</x:v>
      </x:c>
      <x:c r="C667" s="17" t="str">
        <x:v>o1 (low)</x:v>
      </x:c>
      <x:c r="D667" s="17" t="str">
        <x:v>OpenAI</x:v>
      </x:c>
      <x:c r="E667" s="17" t="str">
        <x:v>United States of America</x:v>
      </x:c>
      <x:c r="F667" s="17" t="n">
        <x:v>45643</x:v>
      </x:c>
      <x:c r="G667" s="17" t="str">
        <x:v>API access</x:v>
      </x:c>
      <x:c r="H667" s="17" t="n">
        <x:v>45631</x:v>
      </x:c>
      <x:c r="I667" s="17"/>
      <x:c r="J667" s="17" t="str">
        <x:v>Unknown</x:v>
      </x:c>
      <x:c r="K667" s="17" t="str">
        <x:v>OpenAI's first reasoning model, evaluated with at the low reasoning tokens level.</x:v>
      </x:c>
      <x:c r="L667" s="17"/>
      <x:c r="M667" s="17"/>
      <x:c r="N667" s="17" t="str">
        <x:v>o1</x:v>
      </x:c>
      <x:c r="O667" s="17" t="str">
        <x:v>o1</x:v>
      </x:c>
      <x:c r="P667" s="17" t="n">
        <x:v>142.69</x:v>
      </x:c>
      <x:c r="Q667" s="17" t="n">
        <x:v>140.88</x:v>
      </x:c>
      <x:c r="R667" s="17" t="n">
        <x:v>143.81</x:v>
      </x:c>
      <x:c r="S667" s="17"/>
      <x:c r="T667" s="17"/>
      <x:c r="U667" s="17"/>
      <x:c r="V667" s="17"/>
      <x:c r="W667" s="17"/>
      <x:c r="X667" s="17"/>
      <x:c r="Y667" s="17"/>
      <x:c r="Z667" s="17"/>
    </x:row>
    <x:row r="668">
      <x:c r="A668" s="17" t="str">
        <x:v>o1-pro</x:v>
      </x:c>
      <x:c r="B668" s="17" t="str">
        <x:v>o1-pro-2025-03-19_low</x:v>
      </x:c>
      <x:c r="C668" s="17" t="str">
        <x:v>o1 Pro (low)</x:v>
      </x:c>
      <x:c r="D668" s="17" t="str">
        <x:v>OpenAI</x:v>
      </x:c>
      <x:c r="E668" s="17" t="str">
        <x:v>United States of America</x:v>
      </x:c>
      <x:c r="F668" s="17" t="n">
        <x:v>45735</x:v>
      </x:c>
      <x:c r="G668" s="17" t="str">
        <x:v>API access</x:v>
      </x:c>
      <x:c r="H668" s="17" t="n">
        <x:v>45735</x:v>
      </x:c>
      <x:c r="I668" s="17"/>
      <x:c r="J668" s="17" t="str">
        <x:v>Likely</x:v>
      </x:c>
      <x:c r="K668" s="17" t="str">
        <x:v>An An enhanced version of OpenAI's first reasoning model,o1, evaluated with low reasoning effort.</x:v>
      </x:c>
      <x:c r="L668" s="17"/>
      <x:c r="M668" s="17"/>
      <x:c r="N668" s="17" t="str">
        <x:v>o1-pro</x:v>
      </x:c>
      <x:c r="O668" s="17" t="str">
        <x:v>o1-pro</x:v>
      </x:c>
      <x:c r="P668" s="17"/>
      <x:c r="Q668" s="17"/>
      <x:c r="R668" s="17"/>
      <x:c r="S668" s="17"/>
      <x:c r="T668" s="17"/>
      <x:c r="U668" s="17"/>
      <x:c r="V668" s="17"/>
      <x:c r="W668" s="17"/>
      <x:c r="X668" s="17"/>
      <x:c r="Y668" s="17"/>
      <x:c r="Z668" s="17"/>
    </x:row>
    <x:row r="669">
      <x:c r="A669" s="17" t="str">
        <x:v>MPT-30B</x:v>
      </x:c>
      <x:c r="B669" s="17" t="str">
        <x:v>mpt-30b-instruct</x:v>
      </x:c>
      <x:c r="C669" s="17"/>
      <x:c r="D669" s="17" t="str">
        <x:v>MosaicML</x:v>
      </x:c>
      <x:c r="E669" s="17" t="str">
        <x:v>United States of America</x:v>
      </x:c>
      <x:c r="F669" s="17" t="n">
        <x:v>45099</x:v>
      </x:c>
      <x:c r="G669" s="17" t="str">
        <x:v>Open weights (unrestricted)</x:v>
      </x:c>
      <x:c r="H669" s="17" t="n">
        <x:v>45099</x:v>
      </x:c>
      <x:c r="I669" s="17" t="n">
        <x:v>1.8900000000001e+23</x:v>
      </x:c>
      <x:c r="J669" s="17" t="str">
        <x:v>Confident</x:v>
      </x:c>
      <x:c r="K669" s="17"/>
      <x:c r="L669" s="17"/>
      <x:c r="M669" s="17"/>
      <x:c r="N669" s="17" t="str">
        <x:v>MPT-30B</x:v>
      </x:c>
      <x:c r="O669" s="17" t="str">
        <x:v>mpt-30b</x:v>
      </x:c>
      <x:c r="P669" s="17" t="n">
        <x:v>100.38</x:v>
      </x:c>
      <x:c r="Q669" s="17" t="n">
        <x:v>89.25</x:v>
      </x:c>
      <x:c r="R669" s="17" t="n">
        <x:v>106.66</x:v>
      </x:c>
      <x:c r="S669" s="17"/>
      <x:c r="T669" s="17"/>
      <x:c r="U669" s="17"/>
      <x:c r="V669" s="17"/>
      <x:c r="W669" s="17"/>
      <x:c r="X669" s="17"/>
      <x:c r="Y669" s="17"/>
      <x:c r="Z669" s="17"/>
    </x:row>
    <x:row r="670">
      <x:c r="A670" s="17" t="str">
        <x:v>Vicuna-13B-v1.3</x:v>
      </x:c>
      <x:c r="B670" s="17" t="str">
        <x:v>vicuna-13b-v1.3</x:v>
      </x:c>
      <x:c r="C670" s="17"/>
      <x:c r="D670" s="17" t="str">
        <x:v>Large Model Systems Organization,University of California (UC) Berkeley</x:v>
      </x:c>
      <x:c r="E670" s="17" t="str">
        <x:v>United States of America</x:v>
      </x:c>
      <x:c r="F670" s="17" t="n">
        <x:v>45095</x:v>
      </x:c>
      <x:c r="G670" s="17" t="str">
        <x:v>Open weights (restricted use)</x:v>
      </x:c>
      <x:c r="H670" s="17" t="n">
        <x:v>45099</x:v>
      </x:c>
      <x:c r="I670" s="17"/>
      <x:c r="J670" s="17" t="str">
        <x:v>Confident</x:v>
      </x:c>
      <x:c r="K670" s="17"/>
      <x:c r="L670" s="17" t="str">
        <x:v>Vicuna-13B-v1.3</x:v>
      </x:c>
      <x:c r="M670" s="17"/>
      <x:c r="N670" s="17" t="str">
        <x:v>Vicuna-13B-v1.3</x:v>
      </x:c>
      <x:c r="O670" s="17" t="str">
        <x:v>vicuna-13b-v1-3</x:v>
      </x:c>
      <x:c r="P670" s="17"/>
      <x:c r="Q670" s="17"/>
      <x:c r="R670" s="17"/>
      <x:c r="S670" s="17"/>
      <x:c r="T670" s="17"/>
      <x:c r="U670" s="17"/>
      <x:c r="V670" s="17"/>
      <x:c r="W670" s="17"/>
      <x:c r="X670" s="17"/>
      <x:c r="Y670" s="17"/>
      <x:c r="Z670" s="17"/>
    </x:row>
    <x:row r="671">
      <x:c r="A671" s="17"/>
      <x:c r="B671" s="17" t="str">
        <x:v>T5-Small</x:v>
      </x:c>
      <x:c r="C671" s="17"/>
      <x:c r="D671" s="17"/>
      <x:c r="E671" s="17"/>
      <x:c r="F671" s="17"/>
      <x:c r="G671" s="17"/>
      <x:c r="H671" s="17"/>
      <x:c r="I671" s="17"/>
      <x:c r="J671" s="17" t="str">
        <x:v>Unverified</x:v>
      </x:c>
      <x:c r="K671" s="17" t="str">
        <x:v>The smallest version of T5, an early large language model from Google. </x:v>
      </x:c>
      <x:c r="L671" s="17"/>
      <x:c r="M671" s="17"/>
      <x:c r="N671" s="17"/>
      <x:c r="O671" s="17" t="str">
        <x:v>t5-small</x:v>
      </x:c>
      <x:c r="P671" s="17"/>
      <x:c r="Q671" s="17"/>
      <x:c r="R671" s="17"/>
      <x:c r="S671" s="17"/>
      <x:c r="T671" s="17"/>
      <x:c r="U671" s="17"/>
      <x:c r="V671" s="17"/>
      <x:c r="W671" s="17"/>
      <x:c r="X671" s="17"/>
      <x:c r="Y671" s="17"/>
      <x:c r="Z671" s="17"/>
    </x:row>
    <x:row r="672">
      <x:c r="A672" s="17"/>
      <x:c r="B672" s="17" t="str">
        <x:v>T5-Base</x:v>
      </x:c>
      <x:c r="C672" s="17"/>
      <x:c r="D672" s="17"/>
      <x:c r="E672" s="17"/>
      <x:c r="F672" s="17"/>
      <x:c r="G672" s="17"/>
      <x:c r="H672" s="17"/>
      <x:c r="I672" s="17"/>
      <x:c r="J672" s="17" t="str">
        <x:v>Unverified</x:v>
      </x:c>
      <x:c r="K672" s="17" t="str">
        <x:v>A version of T5, an early large language model from Google. </x:v>
      </x:c>
      <x:c r="L672" s="17"/>
      <x:c r="M672" s="17"/>
      <x:c r="N672" s="17"/>
      <x:c r="O672" s="17" t="str">
        <x:v>t5-base</x:v>
      </x:c>
      <x:c r="P672" s="17"/>
      <x:c r="Q672" s="17"/>
      <x:c r="R672" s="17"/>
      <x:c r="S672" s="17"/>
      <x:c r="T672" s="17"/>
      <x:c r="U672" s="17"/>
      <x:c r="V672" s="17"/>
      <x:c r="W672" s="17"/>
      <x:c r="X672" s="17"/>
      <x:c r="Y672" s="17"/>
      <x:c r="Z672" s="17"/>
    </x:row>
    <x:row r="673">
      <x:c r="A673" s="17" t="str">
        <x:v>Qwen2.5-Max</x:v>
      </x:c>
      <x:c r="B673" s="17" t="str">
        <x:v>qwen2.5-max</x:v>
      </x:c>
      <x:c r="C673" s="17"/>
      <x:c r="D673" s="17" t="str">
        <x:v>Alibaba</x:v>
      </x:c>
      <x:c r="E673" s="17" t="str">
        <x:v>China</x:v>
      </x:c>
      <x:c r="F673" s="17" t="n">
        <x:v>45685</x:v>
      </x:c>
      <x:c r="G673" s="17" t="str">
        <x:v>API access</x:v>
      </x:c>
      <x:c r="H673" s="17" t="n">
        <x:v>45685</x:v>
      </x:c>
      <x:c r="I673" s="17"/>
      <x:c r="J673" s="17" t="str">
        <x:v>Unknown</x:v>
      </x:c>
      <x:c r="K673" s="17" t="str">
        <x:v>The largest model in the Qwen 2.5 series.</x:v>
      </x:c>
      <x:c r="L673" s="17" t="str">
        <x:v>Qwen2.5-Max</x:v>
      </x:c>
      <x:c r="M673" s="17"/>
      <x:c r="N673" s="17" t="str">
        <x:v>Qwen2.5-Max</x:v>
      </x:c>
      <x:c r="O673" s="17" t="str">
        <x:v>qwen2-5-max</x:v>
      </x:c>
      <x:c r="P673" s="17" t="n">
        <x:v>133.41</x:v>
      </x:c>
      <x:c r="Q673" s="17" t="n">
        <x:v>129.19</x:v>
      </x:c>
      <x:c r="R673" s="17" t="n">
        <x:v>136.34</x:v>
      </x:c>
      <x:c r="S673" s="17"/>
      <x:c r="T673" s="17"/>
      <x:c r="U673" s="17"/>
      <x:c r="V673" s="17"/>
      <x:c r="W673" s="17"/>
      <x:c r="X673" s="17"/>
      <x:c r="Y673" s="17"/>
      <x:c r="Z673" s="17"/>
    </x:row>
    <x:row r="674">
      <x:c r="A674" s="17" t="str">
        <x:v>Gemini 2.0 Flash-Lite</x:v>
      </x:c>
      <x:c r="B674" s="17" t="str">
        <x:v>gemini-2.0-flash-lite</x:v>
      </x:c>
      <x:c r="C674" s="17"/>
      <x:c r="D674" s="17" t="str">
        <x:v>Google DeepMind</x:v>
      </x:c>
      <x:c r="E674" s="17" t="str">
        <x:v>United States of America</x:v>
      </x:c>
      <x:c r="F674" s="17" t="n">
        <x:v>45693</x:v>
      </x:c>
      <x:c r="G674" s="17" t="str">
        <x:v>API access</x:v>
      </x:c>
      <x:c r="H674" s="17" t="n">
        <x:v>45327</x:v>
      </x:c>
      <x:c r="I674" s="17"/>
      <x:c r="J674" s="17" t="str">
        <x:v>Unknown</x:v>
      </x:c>
      <x:c r="K674" s="17" t="str">
        <x:v>The smallest model in Google DeepMind's Gemini 2.0 series.</x:v>
      </x:c>
      <x:c r="L674" s="17"/>
      <x:c r="M674" s="17"/>
      <x:c r="N674" s="17" t="str">
        <x:v>Gemini 2.0 Flash-Lite</x:v>
      </x:c>
      <x:c r="O674" s="17" t="str">
        <x:v>gemini-2-0-flash-lite</x:v>
      </x:c>
      <x:c r="P674" s="17"/>
      <x:c r="Q674" s="17"/>
      <x:c r="R674" s="17"/>
      <x:c r="S674" s="17"/>
      <x:c r="T674" s="17"/>
      <x:c r="U674" s="17"/>
      <x:c r="V674" s="17"/>
      <x:c r="W674" s="17"/>
      <x:c r="X674" s="17"/>
      <x:c r="Y674" s="17"/>
      <x:c r="Z674" s="17"/>
    </x:row>
    <x:row r="675">
      <x:c r="A675" s="17" t="str">
        <x:v>Gemini 2.0 Flash-Lite</x:v>
      </x:c>
      <x:c r="B675" s="17" t="str">
        <x:v>gemini-2.0-flash-lite-preview-02-05</x:v>
      </x:c>
      <x:c r="C675" s="17"/>
      <x:c r="D675" s="17" t="str">
        <x:v>Google DeepMind</x:v>
      </x:c>
      <x:c r="E675" s="17" t="str">
        <x:v>United States of America</x:v>
      </x:c>
      <x:c r="F675" s="17" t="n">
        <x:v>45693</x:v>
      </x:c>
      <x:c r="G675" s="17" t="str">
        <x:v>API access</x:v>
      </x:c>
      <x:c r="H675" s="17" t="n">
        <x:v>45327</x:v>
      </x:c>
      <x:c r="I675" s="17"/>
      <x:c r="J675" s="17" t="str">
        <x:v>Unknown</x:v>
      </x:c>
      <x:c r="K675" s="17" t="str">
        <x:v>A February 2025 preview version of the smallest model in Google DeepMind's Gemini 2.0 series.</x:v>
      </x:c>
      <x:c r="L675" s="17"/>
      <x:c r="M675" s="17"/>
      <x:c r="N675" s="17" t="str">
        <x:v>Gemini 2.0 Flash-Lite</x:v>
      </x:c>
      <x:c r="O675" s="17" t="str">
        <x:v>gemini-2-0-flash-lite</x:v>
      </x:c>
      <x:c r="P675" s="17"/>
      <x:c r="Q675" s="17"/>
      <x:c r="R675" s="17"/>
      <x:c r="S675" s="17"/>
      <x:c r="T675" s="17"/>
      <x:c r="U675" s="17"/>
      <x:c r="V675" s="17"/>
      <x:c r="W675" s="17"/>
      <x:c r="X675" s="17"/>
      <x:c r="Y675" s="17"/>
      <x:c r="Z675" s="17"/>
    </x:row>
    <x:row r="676">
      <x:c r="A676" s="17"/>
      <x:c r="B676" s="17" t="str">
        <x:v>Dracarys2-72B-Instruct</x:v>
      </x:c>
      <x:c r="C676" s="17"/>
      <x:c r="D676" s="17"/>
      <x:c r="E676" s="17"/>
      <x:c r="F676" s="17" t="n">
        <x:v>45565</x:v>
      </x:c>
      <x:c r="G676" s="17"/>
      <x:c r="H676" s="17"/>
      <x:c r="I676" s="17"/>
      <x:c r="J676" s="17" t="str">
        <x:v>Unverified</x:v>
      </x:c>
      <x:c r="K676" s="17"/>
      <x:c r="L676" s="17"/>
      <x:c r="M676" s="17"/>
      <x:c r="N676" s="17"/>
      <x:c r="O676" s="17" t="str">
        <x:v>dracarys2-72b-instruct</x:v>
      </x:c>
      <x:c r="P676" s="17"/>
      <x:c r="Q676" s="17"/>
      <x:c r="R676" s="17"/>
      <x:c r="S676" s="17"/>
      <x:c r="T676" s="17"/>
      <x:c r="U676" s="17"/>
      <x:c r="V676" s="17"/>
      <x:c r="W676" s="17"/>
      <x:c r="X676" s="17"/>
      <x:c r="Y676" s="17"/>
      <x:c r="Z676" s="17"/>
    </x:row>
    <x:row r="677">
      <x:c r="A677" s="17"/>
      <x:c r="B677" s="17" t="str">
        <x:v>learnlm-1.5-pro-experimental</x:v>
      </x:c>
      <x:c r="C677" s="17"/>
      <x:c r="D677" s="17"/>
      <x:c r="E677" s="17"/>
      <x:c r="F677" s="17"/>
      <x:c r="G677" s="17"/>
      <x:c r="H677" s="17"/>
      <x:c r="I677" s="17"/>
      <x:c r="J677" s="17" t="str">
        <x:v>Unverified</x:v>
      </x:c>
      <x:c r="K677" s="17"/>
      <x:c r="L677" s="17"/>
      <x:c r="M677" s="17"/>
      <x:c r="N677" s="17"/>
      <x:c r="O677" s="17" t="str">
        <x:v>learnlm-1-5-pro-experimental</x:v>
      </x:c>
      <x:c r="P677" s="17"/>
      <x:c r="Q677" s="17"/>
      <x:c r="R677" s="17"/>
      <x:c r="S677" s="17"/>
      <x:c r="T677" s="17"/>
      <x:c r="U677" s="17"/>
      <x:c r="V677" s="17"/>
      <x:c r="W677" s="17"/>
      <x:c r="X677" s="17"/>
      <x:c r="Y677" s="17"/>
      <x:c r="Z677" s="17"/>
    </x:row>
    <x:row r="678">
      <x:c r="A678" s="17"/>
      <x:c r="B678" s="17" t="str">
        <x:v>sonar</x:v>
      </x:c>
      <x:c r="C678" s="17" t="str">
        <x:v>Perplexity Sonar</x:v>
      </x:c>
      <x:c r="D678" s="17"/>
      <x:c r="E678" s="17"/>
      <x:c r="F678" s="17"/>
      <x:c r="G678" s="17"/>
      <x:c r="H678" s="17"/>
      <x:c r="I678" s="17"/>
      <x:c r="J678" s="17" t="str">
        <x:v>Unverified</x:v>
      </x:c>
      <x:c r="K678" s="17"/>
      <x:c r="L678" s="17"/>
      <x:c r="M678" s="17"/>
      <x:c r="N678" s="17"/>
      <x:c r="O678" s="17" t="str">
        <x:v>sonar</x:v>
      </x:c>
      <x:c r="P678" s="17"/>
      <x:c r="Q678" s="17"/>
      <x:c r="R678" s="17"/>
      <x:c r="S678" s="17"/>
      <x:c r="T678" s="17"/>
      <x:c r="U678" s="17"/>
      <x:c r="V678" s="17"/>
      <x:c r="W678" s="17"/>
      <x:c r="X678" s="17"/>
      <x:c r="Y678" s="17"/>
      <x:c r="Z678" s="17"/>
    </x:row>
    <x:row r="679">
      <x:c r="A679" s="17"/>
      <x:c r="B679" s="17" t="str">
        <x:v>Dracarys2-Llama-3.1-70B-Instruct</x:v>
      </x:c>
      <x:c r="C679" s="17"/>
      <x:c r="D679" s="17"/>
      <x:c r="E679" s="17"/>
      <x:c r="F679" s="17" t="n">
        <x:v>45518</x:v>
      </x:c>
      <x:c r="G679" s="17"/>
      <x:c r="H679" s="17"/>
      <x:c r="I679" s="17"/>
      <x:c r="J679" s="17" t="str">
        <x:v>Unverified</x:v>
      </x:c>
      <x:c r="K679" s="17"/>
      <x:c r="L679" s="17"/>
      <x:c r="M679" s="17"/>
      <x:c r="N679" s="17"/>
      <x:c r="O679" s="17" t="str">
        <x:v>dracarys2-llama-3-1-70b-instruct</x:v>
      </x:c>
      <x:c r="P679" s="17"/>
      <x:c r="Q679" s="17"/>
      <x:c r="R679" s="17"/>
      <x:c r="S679" s="17"/>
      <x:c r="T679" s="17"/>
      <x:c r="U679" s="17"/>
      <x:c r="V679" s="17"/>
      <x:c r="W679" s="17"/>
      <x:c r="X679" s="17"/>
      <x:c r="Y679" s="17"/>
      <x:c r="Z679" s="17"/>
    </x:row>
    <x:row r="680">
      <x:c r="A680" s="17" t="str">
        <x:v>DeepSeek-R1-Distill-Qwen-32B</x:v>
      </x:c>
      <x:c r="B680" s="17" t="str">
        <x:v>DeepSeek-R1-Distill-Qwen-32B</x:v>
      </x:c>
      <x:c r="C680" s="17"/>
      <x:c r="D680" s="17" t="str">
        <x:v>DeepSeek</x:v>
      </x:c>
      <x:c r="E680" s="17" t="str">
        <x:v>China</x:v>
      </x:c>
      <x:c r="F680" s="17" t="n">
        <x:v>45677</x:v>
      </x:c>
      <x:c r="G680" s="17" t="str">
        <x:v>Open weights (unrestricted)</x:v>
      </x:c>
      <x:c r="H680" s="17" t="n">
        <x:v>45679</x:v>
      </x:c>
      <x:c r="I680" s="17"/>
      <x:c r="J680" s="17" t="str">
        <x:v>Speculative</x:v>
      </x:c>
      <x:c r="K680" s="17" t="str">
        <x:v>A model based on Qwen 32B and additionally trained on outputs from DeepSeek’s R1 model, published as part of DeepSeek R1’s release. </x:v>
      </x:c>
      <x:c r="L680" s="17"/>
      <x:c r="M680" s="17"/>
      <x:c r="N680" s="17" t="str">
        <x:v>DeepSeek-R1-Distill-Qwen-32B</x:v>
      </x:c>
      <x:c r="O680" s="17" t="str">
        <x:v>deepseek-r1-distill-qwen-32b</x:v>
      </x:c>
      <x:c r="P680" s="17"/>
      <x:c r="Q680" s="17"/>
      <x:c r="R680" s="17"/>
      <x:c r="S680" s="17"/>
      <x:c r="T680" s="17"/>
      <x:c r="U680" s="17"/>
      <x:c r="V680" s="17"/>
      <x:c r="W680" s="17"/>
      <x:c r="X680" s="17"/>
      <x:c r="Y680" s="17"/>
      <x:c r="Z680" s="17"/>
    </x:row>
    <x:row r="681">
      <x:c r="A681" s="17" t="str">
        <x:v>OLMo 2 Furious 13B</x:v>
      </x:c>
      <x:c r="B681" s="17" t="str">
        <x:v>OLMo-2-1124-13B-Instruct</x:v>
      </x:c>
      <x:c r="C681" s="17"/>
      <x:c r="D681" s="17" t="str">
        <x:v>Allen Institute for AI,University of Washington,New York University (NYU)</x:v>
      </x:c>
      <x:c r="E681" s="17" t="str">
        <x:v>United States of America</x:v>
      </x:c>
      <x:c r="F681" s="17" t="n">
        <x:v>45657</x:v>
      </x:c>
      <x:c r="G681" s="17" t="str">
        <x:v>Open weights (unrestricted)</x:v>
      </x:c>
      <x:c r="H681" s="17" t="n">
        <x:v>45657</x:v>
      </x:c>
      <x:c r="I681" s="17" t="n">
        <x:v>4.6e+23</x:v>
      </x:c>
      <x:c r="J681" s="17" t="str">
        <x:v>Confident</x:v>
      </x:c>
      <x:c r="K681" s="17"/>
      <x:c r="L681" s="17"/>
      <x:c r="M681" s="17"/>
      <x:c r="N681" s="17" t="str">
        <x:v>OLMo 2 Furious 13B</x:v>
      </x:c>
      <x:c r="O681" s="17" t="str">
        <x:v>olmo-2-furious-13b</x:v>
      </x:c>
      <x:c r="P681" s="17"/>
      <x:c r="Q681" s="17"/>
      <x:c r="R681" s="17"/>
      <x:c r="S681" s="17"/>
      <x:c r="T681" s="17"/>
      <x:c r="U681" s="17"/>
      <x:c r="V681" s="17"/>
      <x:c r="W681" s="17"/>
      <x:c r="X681" s="17"/>
      <x:c r="Y681" s="17"/>
      <x:c r="Z681" s="17"/>
    </x:row>
    <x:row r="682">
      <x:c r="A682" s="17" t="str">
        <x:v>GPT-5 Pro</x:v>
      </x:c>
      <x:c r="B682" s="17" t="str">
        <x:v>gpt-5-pro-2025-10-06_medium</x:v>
      </x:c>
      <x:c r="C682" s="17" t="str">
        <x:v>GPT-5 Pro</x:v>
      </x:c>
      <x:c r="D682" s="17" t="str">
        <x:v>OpenAI</x:v>
      </x:c>
      <x:c r="E682" s="17" t="str">
        <x:v>United States of America</x:v>
      </x:c>
      <x:c r="F682" s="17" t="n">
        <x:v>45937</x:v>
      </x:c>
      <x:c r="G682" s="17" t="str">
        <x:v>API access</x:v>
      </x:c>
      <x:c r="H682" s="17" t="n">
        <x:v>45937</x:v>
      </x:c>
      <x:c r="I682" s="17"/>
      <x:c r="J682" s="17" t="str">
        <x:v>Unknown</x:v>
      </x:c>
      <x:c r="K682" s="17"/>
      <x:c r="L682" s="17" t="str">
        <x:v>GPT-5 Pro (medium)</x:v>
      </x:c>
      <x:c r="M682" s="17"/>
      <x:c r="N682" s="17" t="str">
        <x:v>GPT-5 Pro</x:v>
      </x:c>
      <x:c r="O682" s="17" t="str">
        <x:v>gpt-5-pro</x:v>
      </x:c>
      <x:c r="P682" s="17" t="n">
        <x:v>150.43</x:v>
      </x:c>
      <x:c r="Q682" s="17" t="n">
        <x:v>148.94</x:v>
      </x:c>
      <x:c r="R682" s="17" t="n">
        <x:v>152.05</x:v>
      </x:c>
      <x:c r="S682" s="17"/>
      <x:c r="T682" s="17"/>
      <x:c r="U682" s="17"/>
      <x:c r="V682" s="17"/>
      <x:c r="W682" s="17"/>
      <x:c r="X682" s="17"/>
      <x:c r="Y682" s="17"/>
      <x:c r="Z682" s="17"/>
    </x:row>
    <x:row r="683">
      <x:c r="A683" s="17" t="str">
        <x:v>GPT-5.6 Sol</x:v>
      </x:c>
      <x:c r="B683" s="17" t="str">
        <x:v>gpt-5.6-sol_unknown</x:v>
      </x:c>
      <x:c r="C683" s="17" t="str">
        <x:v>GPT-5.6 Sol (unknown thinking)</x:v>
      </x:c>
      <x:c r="D683" s="17" t="str">
        <x:v>OpenAI</x:v>
      </x:c>
      <x:c r="E683" s="17" t="str">
        <x:v>United States of America</x:v>
      </x:c>
      <x:c r="F683" s="17" t="n">
        <x:v>46212</x:v>
      </x:c>
      <x:c r="G683" s="17" t="str">
        <x:v>API access</x:v>
      </x:c>
      <x:c r="H683" s="17" t="n">
        <x:v>46212</x:v>
      </x:c>
      <x:c r="I683" s="17"/>
      <x:c r="J683" s="17" t="str">
        <x:v>Unverified</x:v>
      </x:c>
      <x:c r="K683" s="17"/>
      <x:c r="L683" s="17" t="str">
        <x:v>GPT-5.6 Sol (unknown thinking)</x:v>
      </x:c>
      <x:c r="M683" s="17"/>
      <x:c r="N683" s="17" t="str">
        <x:v>GPT-5.6 Sol</x:v>
      </x:c>
      <x:c r="O683" s="17" t="str">
        <x:v>gpt-5-6-sol</x:v>
      </x:c>
      <x:c r="P683" s="17" t="n">
        <x:v>161.77</x:v>
      </x:c>
      <x:c r="Q683" s="17" t="n">
        <x:v>159.26</x:v>
      </x:c>
      <x:c r="R683" s="17" t="n">
        <x:v>166.01</x:v>
      </x:c>
      <x:c r="S683" s="17"/>
      <x:c r="T683" s="17"/>
      <x:c r="U683" s="17"/>
      <x:c r="V683" s="17"/>
      <x:c r="W683" s="17"/>
      <x:c r="X683" s="17"/>
      <x:c r="Y683" s="17"/>
      <x:c r="Z683" s="17"/>
    </x:row>
    <x:row r="684">
      <x:c r="A684" s="17" t="str">
        <x:v>GPT-5.6 Terra</x:v>
      </x:c>
      <x:c r="B684" s="17" t="str">
        <x:v>gpt-5.6-terra_unknown</x:v>
      </x:c>
      <x:c r="C684" s="17" t="str">
        <x:v>GPT-5.6 Terra (unknown thinking)</x:v>
      </x:c>
      <x:c r="D684" s="17" t="str">
        <x:v>OpenAI</x:v>
      </x:c>
      <x:c r="E684" s="17" t="str">
        <x:v>United States of America</x:v>
      </x:c>
      <x:c r="F684" s="17" t="n">
        <x:v>46212</x:v>
      </x:c>
      <x:c r="G684" s="17" t="str">
        <x:v>API access</x:v>
      </x:c>
      <x:c r="H684" s="17" t="n">
        <x:v>46212</x:v>
      </x:c>
      <x:c r="I684" s="17"/>
      <x:c r="J684" s="17" t="str">
        <x:v>Unverified</x:v>
      </x:c>
      <x:c r="K684" s="17"/>
      <x:c r="L684" s="17" t="str">
        <x:v>GPT-5.6 Terra (unknown thinking)</x:v>
      </x:c>
      <x:c r="M684" s="17"/>
      <x:c r="N684" s="17" t="str">
        <x:v>GPT-5.6 Terra</x:v>
      </x:c>
      <x:c r="O684" s="17" t="str">
        <x:v>gpt-5-6-terra</x:v>
      </x:c>
      <x:c r="P684" s="17" t="n">
        <x:v>158.25</x:v>
      </x:c>
      <x:c r="Q684" s="17" t="n">
        <x:v>155.39</x:v>
      </x:c>
      <x:c r="R684" s="17" t="n">
        <x:v>161.26</x:v>
      </x:c>
      <x:c r="S684" s="17"/>
      <x:c r="T684" s="17"/>
      <x:c r="U684" s="17"/>
      <x:c r="V684" s="17"/>
      <x:c r="W684" s="17"/>
      <x:c r="X684" s="17"/>
      <x:c r="Y684" s="17"/>
      <x:c r="Z684" s="17"/>
    </x:row>
    <x:row r="685">
      <x:c r="A685" s="17" t="str">
        <x:v>Grok 4.5</x:v>
      </x:c>
      <x:c r="B685" s="17" t="str">
        <x:v>grok-4.5_unknown</x:v>
      </x:c>
      <x:c r="C685" s="17" t="str">
        <x:v>Grok 4.5 (unknown thinking)</x:v>
      </x:c>
      <x:c r="D685" s="17" t="str">
        <x:v>xAI</x:v>
      </x:c>
      <x:c r="E685" s="17" t="str">
        <x:v>United States of America</x:v>
      </x:c>
      <x:c r="F685" s="17" t="n">
        <x:v>46211</x:v>
      </x:c>
      <x:c r="G685" s="17" t="str">
        <x:v>API access</x:v>
      </x:c>
      <x:c r="H685" s="17" t="n">
        <x:v>46211</x:v>
      </x:c>
      <x:c r="I685" s="17"/>
      <x:c r="J685" s="17" t="str">
        <x:v>Unverified</x:v>
      </x:c>
      <x:c r="K685" s="17"/>
      <x:c r="L685" s="17" t="str">
        <x:v>Grok 4.5 (unknown thinking)</x:v>
      </x:c>
      <x:c r="M685" s="17"/>
      <x:c r="N685" s="17" t="str">
        <x:v>Grok 4.5</x:v>
      </x:c>
      <x:c r="O685" s="17" t="str">
        <x:v>grok-4-5</x:v>
      </x:c>
      <x:c r="P685" s="17" t="n">
        <x:v>153.17</x:v>
      </x:c>
      <x:c r="Q685" s="17" t="n">
        <x:v>151.65</x:v>
      </x:c>
      <x:c r="R685" s="17" t="n">
        <x:v>156.15</x:v>
      </x:c>
      <x:c r="S685" s="17"/>
      <x:c r="T685" s="17"/>
      <x:c r="U685" s="17"/>
      <x:c r="V685" s="17"/>
      <x:c r="W685" s="17"/>
      <x:c r="X685" s="17"/>
      <x:c r="Y685" s="17"/>
      <x:c r="Z685" s="17"/>
    </x:row>
    <x:row r="686">
      <x:c r="A686" s="17" t="str">
        <x:v>GPT-5.6 Luna</x:v>
      </x:c>
      <x:c r="B686" s="17" t="str">
        <x:v>gpt-5.6-luna_unknown</x:v>
      </x:c>
      <x:c r="C686" s="17" t="str">
        <x:v>GPT-5.6 Luna (unknown thinking)</x:v>
      </x:c>
      <x:c r="D686" s="17" t="str">
        <x:v>OpenAI</x:v>
      </x:c>
      <x:c r="E686" s="17" t="str">
        <x:v>United States of America</x:v>
      </x:c>
      <x:c r="F686" s="17" t="n">
        <x:v>46212</x:v>
      </x:c>
      <x:c r="G686" s="17" t="str">
        <x:v>API access</x:v>
      </x:c>
      <x:c r="H686" s="17" t="n">
        <x:v>46212</x:v>
      </x:c>
      <x:c r="I686" s="17"/>
      <x:c r="J686" s="17" t="str">
        <x:v>Unverified</x:v>
      </x:c>
      <x:c r="K686" s="17"/>
      <x:c r="L686" s="17" t="str">
        <x:v>GPT-5.6 Luna (unknown thinking)</x:v>
      </x:c>
      <x:c r="M686" s="17"/>
      <x:c r="N686" s="17" t="str">
        <x:v>GPT-5.6 Luna</x:v>
      </x:c>
      <x:c r="O686" s="17" t="str">
        <x:v>gpt-5-6-luna</x:v>
      </x:c>
      <x:c r="P686" s="17" t="n">
        <x:v>155.62</x:v>
      </x:c>
      <x:c r="Q686" s="17" t="n">
        <x:v>152.89</x:v>
      </x:c>
      <x:c r="R686" s="17" t="n">
        <x:v>158.51</x:v>
      </x:c>
      <x:c r="S686" s="17"/>
      <x:c r="T686" s="17"/>
      <x:c r="U686" s="17"/>
      <x:c r="V686" s="17"/>
      <x:c r="W686" s="17"/>
      <x:c r="X686" s="17"/>
      <x:c r="Y686" s="17"/>
      <x:c r="Z686" s="17"/>
    </x:row>
    <x:row r="687">
      <x:c r="A687" s="17"/>
      <x:c r="B687" s="17" t="str">
        <x:v>Switch-Base</x:v>
      </x:c>
      <x:c r="C687" s="17"/>
      <x:c r="D687" s="17"/>
      <x:c r="E687" s="17"/>
      <x:c r="F687" s="17"/>
      <x:c r="G687" s="17"/>
      <x:c r="H687" s="17"/>
      <x:c r="I687" s="17"/>
      <x:c r="J687" s="17" t="str">
        <x:v>Unverified</x:v>
      </x:c>
      <x:c r="K687" s="17"/>
      <x:c r="L687" s="17"/>
      <x:c r="M687" s="17"/>
      <x:c r="N687" s="17"/>
      <x:c r="O687" s="17" t="str">
        <x:v>switch-base</x:v>
      </x:c>
      <x:c r="P687" s="17"/>
      <x:c r="Q687" s="17"/>
      <x:c r="R687" s="17"/>
      <x:c r="S687" s="17"/>
      <x:c r="T687" s="17"/>
      <x:c r="U687" s="17"/>
      <x:c r="V687" s="17"/>
      <x:c r="W687" s="17"/>
      <x:c r="X687" s="17"/>
      <x:c r="Y687" s="17"/>
      <x:c r="Z687" s="17"/>
    </x:row>
    <x:row r="688">
      <x:c r="A688" s="17"/>
      <x:c r="B688" s="17" t="str">
        <x:v>Switch-Large</x:v>
      </x:c>
      <x:c r="C688" s="17"/>
      <x:c r="D688" s="17"/>
      <x:c r="E688" s="17"/>
      <x:c r="F688" s="17"/>
      <x:c r="G688" s="17"/>
      <x:c r="H688" s="17"/>
      <x:c r="I688" s="17"/>
      <x:c r="J688" s="17" t="str">
        <x:v>Unverified</x:v>
      </x:c>
      <x:c r="K688" s="17"/>
      <x:c r="L688" s="17"/>
      <x:c r="M688" s="17"/>
      <x:c r="N688" s="17"/>
      <x:c r="O688" s="17" t="str">
        <x:v>switch-large</x:v>
      </x:c>
      <x:c r="P688" s="17"/>
      <x:c r="Q688" s="17"/>
      <x:c r="R688" s="17"/>
      <x:c r="S688" s="17"/>
      <x:c r="T688" s="17"/>
      <x:c r="U688" s="17"/>
      <x:c r="V688" s="17"/>
      <x:c r="W688" s="17"/>
      <x:c r="X688" s="17"/>
      <x:c r="Y688" s="17"/>
      <x:c r="Z688" s="17"/>
    </x:row>
    <x:row r="689">
      <x:c r="A689" s="17" t="str">
        <x:v>gpt-oss-120b</x:v>
      </x:c>
      <x:c r="B689" s="17" t="str">
        <x:v>gpt-oss-120b_unknown</x:v>
      </x:c>
      <x:c r="C689" s="17" t="str">
        <x:v>gpt-oss-120b (unknown thinking)</x:v>
      </x:c>
      <x:c r="D689" s="17" t="str">
        <x:v>OpenAI</x:v>
      </x:c>
      <x:c r="E689" s="17" t="str">
        <x:v>United States of America</x:v>
      </x:c>
      <x:c r="F689" s="17" t="n">
        <x:v>45874</x:v>
      </x:c>
      <x:c r="G689" s="17" t="str">
        <x:v>Open weights (unrestricted)</x:v>
      </x:c>
      <x:c r="H689" s="17" t="n">
        <x:v>45874</x:v>
      </x:c>
      <x:c r="I689" s="17" t="n">
        <x:v>4.94e+24</x:v>
      </x:c>
      <x:c r="J689" s="17" t="str">
        <x:v>Confident</x:v>
      </x:c>
      <x:c r="K689" s="17" t="str">
        <x:v>The larger one of OpenAI's two latest open source language models, evaluated with high reasoning effort.</x:v>
      </x:c>
      <x:c r="L689" s="17"/>
      <x:c r="M689" s="17"/>
      <x:c r="N689" s="17" t="str">
        <x:v>gpt-oss-120b</x:v>
      </x:c>
      <x:c r="O689" s="17" t="str">
        <x:v>gpt-oss-120b</x:v>
      </x:c>
      <x:c r="P689" s="17" t="n">
        <x:v>140.57</x:v>
      </x:c>
      <x:c r="Q689" s="17" t="n">
        <x:v>136.18</x:v>
      </x:c>
      <x:c r="R689" s="17" t="n">
        <x:v>143.08</x:v>
      </x:c>
      <x:c r="S689" s="17"/>
      <x:c r="T689" s="17"/>
      <x:c r="U689" s="17"/>
      <x:c r="V689" s="17"/>
      <x:c r="W689" s="17"/>
      <x:c r="X689" s="17"/>
      <x:c r="Y689" s="17"/>
      <x:c r="Z689" s="17"/>
    </x:row>
    <x:row r="690">
      <x:c r="A690" s="17" t="str">
        <x:v>gpt-oss-20b</x:v>
      </x:c>
      <x:c r="B690" s="17" t="str">
        <x:v>gpt-oss-20b_unknown</x:v>
      </x:c>
      <x:c r="C690" s="17" t="str">
        <x:v>gpt-oss-20b (unknown thinking)</x:v>
      </x:c>
      <x:c r="D690" s="17" t="str">
        <x:v>OpenAI</x:v>
      </x:c>
      <x:c r="E690" s="17" t="str">
        <x:v>United States of America</x:v>
      </x:c>
      <x:c r="F690" s="17" t="n">
        <x:v>45874</x:v>
      </x:c>
      <x:c r="G690" s="17" t="str">
        <x:v>Open weights (unrestricted)</x:v>
      </x:c>
      <x:c r="H690" s="17" t="n">
        <x:v>45874</x:v>
      </x:c>
      <x:c r="I690" s="17" t="n">
        <x:v>5.49e+23</x:v>
      </x:c>
      <x:c r="J690" s="17" t="str">
        <x:v>Confident</x:v>
      </x:c>
      <x:c r="K690" s="17" t="str">
        <x:v>The smaller one of OpenAI's two latest open source language models, evaluated with high reasoning effort.</x:v>
      </x:c>
      <x:c r="L690" s="17"/>
      <x:c r="M690" s="17"/>
      <x:c r="N690" s="17" t="str">
        <x:v>gpt-oss-20b</x:v>
      </x:c>
      <x:c r="O690" s="17" t="str">
        <x:v>gpt-oss-20b</x:v>
      </x:c>
      <x:c r="P690" s="17"/>
      <x:c r="Q690" s="17"/>
      <x:c r="R690" s="17"/>
      <x:c r="S690" s="17"/>
      <x:c r="T690" s="17"/>
      <x:c r="U690" s="17"/>
      <x:c r="V690" s="17"/>
      <x:c r="W690" s="17"/>
      <x:c r="X690" s="17"/>
      <x:c r="Y690" s="17"/>
      <x:c r="Z690" s="17"/>
    </x:row>
    <x:row r="691">
      <x:c r="A691" s="17"/>
      <x:c r="B691" s="17" t="str">
        <x:v>xiaoyi-deepresearch</x:v>
      </x:c>
      <x:c r="C691" s="17"/>
      <x:c r="D691" s="17"/>
      <x:c r="E691" s="17"/>
      <x:c r="F691" s="17" t="n">
        <x:v>46087</x:v>
      </x:c>
      <x:c r="G691" s="17"/>
      <x:c r="H691" s="17"/>
      <x:c r="I691" s="17"/>
      <x:c r="J691" s="17" t="str">
        <x:v>Unverified</x:v>
      </x:c>
      <x:c r="K691" s="17"/>
      <x:c r="L691" s="17"/>
      <x:c r="M691" s="17"/>
      <x:c r="N691" s="17"/>
      <x:c r="O691" s="17" t="str">
        <x:v>xiaoyi-deepresearch</x:v>
      </x:c>
      <x:c r="P691" s="17"/>
      <x:c r="Q691" s="17"/>
      <x:c r="R691" s="17"/>
      <x:c r="S691" s="17"/>
      <x:c r="T691" s="17"/>
      <x:c r="U691" s="17"/>
      <x:c r="V691" s="17"/>
      <x:c r="W691" s="17"/>
      <x:c r="X691" s="17"/>
      <x:c r="Y691" s="17"/>
      <x:c r="Z691" s="17"/>
    </x:row>
    <x:row r="692">
      <x:c r="A692" s="17" t="str">
        <x:v>Claude Opus 4.6</x:v>
      </x:c>
      <x:c r="B692" s="17" t="str">
        <x:v>claude-opus-4-6_medium</x:v>
      </x:c>
      <x:c r="C692" s="17" t="str">
        <x:v>Claude Opus 4.6 (medium)</x:v>
      </x:c>
      <x:c r="D692" s="17" t="str">
        <x:v>Anthropic</x:v>
      </x:c>
      <x:c r="E692" s="17" t="str">
        <x:v>United States of America</x:v>
      </x:c>
      <x:c r="F692" s="17" t="n">
        <x:v>46058</x:v>
      </x:c>
      <x:c r="G692" s="17" t="str">
        <x:v>API access</x:v>
      </x:c>
      <x:c r="H692" s="17" t="n">
        <x:v>46058</x:v>
      </x:c>
      <x:c r="I692" s="17"/>
      <x:c r="J692" s="17" t="str">
        <x:v>Likely</x:v>
      </x:c>
      <x:c r="K692" s="17"/>
      <x:c r="L692" s="17" t="str">
        <x:v>Claude Opus 4.6 (medium)</x:v>
      </x:c>
      <x:c r="M692" s="17"/>
      <x:c r="N692" s="17" t="str">
        <x:v>Claude Opus 4.6</x:v>
      </x:c>
      <x:c r="O692" s="17" t="str">
        <x:v>claude-opus-4-6</x:v>
      </x:c>
      <x:c r="P692" s="17" t="n">
        <x:v>155.31</x:v>
      </x:c>
      <x:c r="Q692" s="17" t="n">
        <x:v>153.34</x:v>
      </x:c>
      <x:c r="R692" s="17" t="n">
        <x:v>157.92</x:v>
      </x:c>
      <x:c r="S692" s="17"/>
      <x:c r="T692" s="17"/>
      <x:c r="U692" s="17"/>
      <x:c r="V692" s="17"/>
      <x:c r="W692" s="17"/>
      <x:c r="X692" s="17"/>
      <x:c r="Y692" s="17"/>
      <x:c r="Z692" s="17"/>
    </x:row>
    <x:row r="693">
      <x:c r="A693" s="17" t="str">
        <x:v>Claude Sonnet 4.5</x:v>
      </x:c>
      <x:c r="B693" s="17" t="str">
        <x:v>claude-sonnet-4-5-20250929_2K</x:v>
      </x:c>
      <x:c r="C693" s="17" t="str">
        <x:v>Claude Sonnet 4.5 (2k thinking)</x:v>
      </x:c>
      <x:c r="D693" s="17" t="str">
        <x:v>Anthropic</x:v>
      </x:c>
      <x:c r="E693" s="17" t="str">
        <x:v>United States of America</x:v>
      </x:c>
      <x:c r="F693" s="17" t="n">
        <x:v>45929</x:v>
      </x:c>
      <x:c r="G693" s="17" t="str">
        <x:v>API access</x:v>
      </x:c>
      <x:c r="H693" s="17" t="n">
        <x:v>45929</x:v>
      </x:c>
      <x:c r="I693" s="17"/>
      <x:c r="J693" s="17" t="str">
        <x:v>Unknown</x:v>
      </x:c>
      <x:c r="K693" s="17"/>
      <x:c r="L693" s="17" t="str">
        <x:v>Claude Sonnet 4.5 (2k thinking)</x:v>
      </x:c>
      <x:c r="M693" s="17"/>
      <x:c r="N693" s="17" t="str">
        <x:v>Claude Sonnet 4.5</x:v>
      </x:c>
      <x:c r="O693" s="17" t="str">
        <x:v>claude-sonnet-4-5</x:v>
      </x:c>
      <x:c r="P693" s="17" t="n">
        <x:v>146.75</x:v>
      </x:c>
      <x:c r="Q693" s="17" t="n">
        <x:v>144.71</x:v>
      </x:c>
      <x:c r="R693" s="17" t="n">
        <x:v>148.07</x:v>
      </x:c>
      <x:c r="S693" s="17"/>
      <x:c r="T693" s="17"/>
      <x:c r="U693" s="17"/>
      <x:c r="V693" s="17"/>
      <x:c r="W693" s="17"/>
      <x:c r="X693" s="17"/>
      <x:c r="Y693" s="17"/>
      <x:c r="Z693" s="17"/>
    </x:row>
    <x:row r="694">
      <x:c r="A694" s="17" t="str">
        <x:v>Claude Opus 4</x:v>
      </x:c>
      <x:c r="B694" s="17" t="str">
        <x:v>claude-opus-4-20250514_2K</x:v>
      </x:c>
      <x:c r="C694" s="17" t="str">
        <x:v>Claude Opus 4</x:v>
      </x:c>
      <x:c r="D694" s="17" t="str">
        <x:v>Anthropic</x:v>
      </x:c>
      <x:c r="E694" s="17" t="str">
        <x:v>United States of America</x:v>
      </x:c>
      <x:c r="F694" s="17" t="n">
        <x:v>45799</x:v>
      </x:c>
      <x:c r="G694" s="17" t="str">
        <x:v>API access</x:v>
      </x:c>
      <x:c r="H694" s="17" t="n">
        <x:v>45799</x:v>
      </x:c>
      <x:c r="I694" s="17"/>
      <x:c r="J694" s="17" t="str">
        <x:v>Unknown</x:v>
      </x:c>
      <x:c r="K694" s="17" t="str">
        <x:v>Anthropic's largest model in the Claude 4 series (superseded by Claude Opus 4.1), benchmarked with up to 2,000 reasoning tokens.</x:v>
      </x:c>
      <x:c r="L694" s="17" t="str">
        <x:v>Claude Opus 4 (2k thinking)</x:v>
      </x:c>
      <x:c r="M694" s="17"/>
      <x:c r="N694" s="17" t="str">
        <x:v>Claude Opus 4</x:v>
      </x:c>
      <x:c r="O694" s="17" t="str">
        <x:v>claude-opus-4</x:v>
      </x:c>
      <x:c r="P694" s="17" t="n">
        <x:v>142.89</x:v>
      </x:c>
      <x:c r="Q694" s="17" t="n">
        <x:v>140.36</x:v>
      </x:c>
      <x:c r="R694" s="17" t="n">
        <x:v>144.3</x:v>
      </x:c>
      <x:c r="S694" s="17"/>
      <x:c r="T694" s="17"/>
      <x:c r="U694" s="17"/>
      <x:c r="V694" s="17"/>
      <x:c r="W694" s="17"/>
      <x:c r="X694" s="17"/>
      <x:c r="Y694" s="17"/>
      <x:c r="Z694" s="17"/>
    </x:row>
    <x:row r="695">
      <x:c r="A695" s="17" t="str">
        <x:v>Claude Sonnet 4</x:v>
      </x:c>
      <x:c r="B695" s="17" t="str">
        <x:v>claude-sonnet-4-20250514_2K</x:v>
      </x:c>
      <x:c r="C695" s="17"/>
      <x:c r="D695" s="17" t="str">
        <x:v>Anthropic</x:v>
      </x:c>
      <x:c r="E695" s="17" t="str">
        <x:v>United States of America</x:v>
      </x:c>
      <x:c r="F695" s="17" t="n">
        <x:v>45799</x:v>
      </x:c>
      <x:c r="G695" s="17" t="str">
        <x:v>API access</x:v>
      </x:c>
      <x:c r="H695" s="17" t="n">
        <x:v>45799</x:v>
      </x:c>
      <x:c r="I695" s="17"/>
      <x:c r="J695" s="17" t="str">
        <x:v>Unknown</x:v>
      </x:c>
      <x:c r="K695" s="17" t="str">
        <x:v>Anthropic's mid-sized Claude 4 series model, evaluated at up to 2,000 reasoning tokens.</x:v>
      </x:c>
      <x:c r="L695" s="17" t="str">
        <x:v>Claude Sonnet 4 (2k thinking)</x:v>
      </x:c>
      <x:c r="M695" s="17"/>
      <x:c r="N695" s="17" t="str">
        <x:v>Claude Sonnet 4</x:v>
      </x:c>
      <x:c r="O695" s="17" t="str">
        <x:v>claude-sonnet-4</x:v>
      </x:c>
      <x:c r="P695" s="17" t="n">
        <x:v>142.15</x:v>
      </x:c>
      <x:c r="Q695" s="17" t="n">
        <x:v>139.04</x:v>
      </x:c>
      <x:c r="R695" s="17" t="n">
        <x:v>143.61</x:v>
      </x:c>
      <x:c r="S695" s="17"/>
      <x:c r="T695" s="17"/>
      <x:c r="U695" s="17"/>
      <x:c r="V695" s="17"/>
      <x:c r="W695" s="17"/>
      <x:c r="X695" s="17"/>
      <x:c r="Y695" s="17"/>
      <x:c r="Z695" s="17"/>
    </x:row>
    <x:row r="696">
      <x:c r="A696" s="17" t="str">
        <x:v>Claude 3.7 Sonnet</x:v>
      </x:c>
      <x:c r="B696" s="17" t="str">
        <x:v>claude-3-7-sonnet-20250219_2K</x:v>
      </x:c>
      <x:c r="C696" s="17" t="str">
        <x:v>Claude 3.7 Sonnet (2k thinking)</x:v>
      </x:c>
      <x:c r="D696" s="17" t="str">
        <x:v>Anthropic</x:v>
      </x:c>
      <x:c r="E696" s="17" t="str">
        <x:v>United States of America</x:v>
      </x:c>
      <x:c r="F696" s="17" t="n">
        <x:v>45712</x:v>
      </x:c>
      <x:c r="G696" s="17" t="str">
        <x:v>API access</x:v>
      </x:c>
      <x:c r="H696" s="17" t="n">
        <x:v>45712</x:v>
      </x:c>
      <x:c r="I696" s="17" t="n">
        <x:v>3.3499999999999998e+25</x:v>
      </x:c>
      <x:c r="J696" s="17" t="str">
        <x:v>Likely</x:v>
      </x:c>
      <x:c r="K696" s="17" t="str">
        <x:v>A previous flagship reasoning model from Anthropic, benchmarked with up to 2,000 reasoning tokens allowed.</x:v>
      </x:c>
      <x:c r="L696" s="17" t="str">
        <x:v>Claude 3.7 Sonnet (2k thinking)</x:v>
      </x:c>
      <x:c r="M696" s="17"/>
      <x:c r="N696" s="17" t="str">
        <x:v>Claude 3.7 Sonnet</x:v>
      </x:c>
      <x:c r="O696" s="17" t="str">
        <x:v>claude-3-7-sonnet</x:v>
      </x:c>
      <x:c r="P696" s="17" t="n">
        <x:v>141.7</x:v>
      </x:c>
      <x:c r="Q696" s="17" t="n">
        <x:v>139.28</x:v>
      </x:c>
      <x:c r="R696" s="17" t="n">
        <x:v>143.27</x:v>
      </x:c>
      <x:c r="S696" s="17"/>
      <x:c r="T696" s="17"/>
      <x:c r="U696" s="17"/>
      <x:c r="V696" s="17"/>
      <x:c r="W696" s="17"/>
      <x:c r="X696" s="17"/>
      <x:c r="Y696" s="17"/>
      <x:c r="Z696" s="17"/>
    </x:row>
    <x:row r="697">
      <x:c r="A697" s="17" t="str">
        <x:v>Sonar</x:v>
      </x:c>
      <x:c r="B697" s="17" t="str">
        <x:v>sonar-pro</x:v>
      </x:c>
      <x:c r="C697" s="17"/>
      <x:c r="D697" s="17" t="str">
        <x:v>Perplexity</x:v>
      </x:c>
      <x:c r="E697" s="17" t="str">
        <x:v>United States of America</x:v>
      </x:c>
      <x:c r="F697" s="17" t="n">
        <x:v>45678</x:v>
      </x:c>
      <x:c r="G697" s="17" t="str">
        <x:v>API access</x:v>
      </x:c>
      <x:c r="H697" s="17" t="n">
        <x:v>45699</x:v>
      </x:c>
      <x:c r="I697" s="17"/>
      <x:c r="J697" s="17" t="str">
        <x:v>Confident</x:v>
      </x:c>
      <x:c r="K697" s="17" t="str">
        <x:v>A search-optimized language model from Perplexity.</x:v>
      </x:c>
      <x:c r="L697" s="17" t="str">
        <x:v>Sonar Pro</x:v>
      </x:c>
      <x:c r="M697" s="17"/>
      <x:c r="N697" s="17" t="str">
        <x:v>Sonar</x:v>
      </x:c>
      <x:c r="O697" s="17" t="str">
        <x:v>sonar</x:v>
      </x:c>
      <x:c r="P697" s="17"/>
      <x:c r="Q697" s="17"/>
      <x:c r="R697" s="17"/>
      <x:c r="S697" s="17"/>
      <x:c r="T697" s="17"/>
      <x:c r="U697" s="17"/>
      <x:c r="V697" s="17"/>
      <x:c r="W697" s="17"/>
      <x:c r="X697" s="17"/>
      <x:c r="Y697" s="17"/>
      <x:c r="Z697" s="17"/>
    </x:row>
    <x:row r="698">
      <x:c r="A698" s="17" t="str">
        <x:v>GPT-5.5 Pro</x:v>
      </x:c>
      <x:c r="B698" s="17" t="str">
        <x:v>gpt-5.5-pro_unknown</x:v>
      </x:c>
      <x:c r="C698" s="17" t="str">
        <x:v>GPT-5.5 Pro (unknown thinking)</x:v>
      </x:c>
      <x:c r="D698" s="17" t="str">
        <x:v>OpenAI</x:v>
      </x:c>
      <x:c r="E698" s="17" t="str">
        <x:v>United States of America</x:v>
      </x:c>
      <x:c r="F698" s="17" t="n">
        <x:v>46135</x:v>
      </x:c>
      <x:c r="G698" s="17" t="str">
        <x:v>API access</x:v>
      </x:c>
      <x:c r="H698" s="17" t="n">
        <x:v>46135</x:v>
      </x:c>
      <x:c r="I698" s="17"/>
      <x:c r="J698" s="17" t="str">
        <x:v>Likely</x:v>
      </x:c>
      <x:c r="K698" s="17"/>
      <x:c r="L698" s="17"/>
      <x:c r="M698" s="17"/>
      <x:c r="N698" s="17" t="str">
        <x:v>GPT-5.5 Pro</x:v>
      </x:c>
      <x:c r="O698" s="17" t="str">
        <x:v>gpt-5-5-pro</x:v>
      </x:c>
      <x:c r="P698" s="17" t="n">
        <x:v>160.73</x:v>
      </x:c>
      <x:c r="Q698" s="17" t="n">
        <x:v>158.24</x:v>
      </x:c>
      <x:c r="R698" s="17" t="n">
        <x:v>164.36</x:v>
      </x:c>
      <x:c r="S698" s="17"/>
      <x:c r="T698" s="17"/>
      <x:c r="U698" s="17"/>
      <x:c r="V698" s="17"/>
      <x:c r="W698" s="17"/>
      <x:c r="X698" s="17"/>
      <x:c r="Y698" s="17"/>
      <x:c r="Z698" s="17"/>
    </x:row>
    <x:row r="699">
      <x:c r="A699" s="17" t="str">
        <x:v>GPT-5.6 Sol</x:v>
      </x:c>
      <x:c r="B699" s="17" t="str">
        <x:v>gpt-5.6-sol_prounknown</x:v>
      </x:c>
      <x:c r="C699" s="17" t="str">
        <x:v>GPT-5.6 Sol (pro, unknown thinking)</x:v>
      </x:c>
      <x:c r="D699" s="17" t="str">
        <x:v>OpenAI</x:v>
      </x:c>
      <x:c r="E699" s="17" t="str">
        <x:v>United States of America</x:v>
      </x:c>
      <x:c r="F699" s="17" t="n">
        <x:v>46212</x:v>
      </x:c>
      <x:c r="G699" s="17" t="str">
        <x:v>API access</x:v>
      </x:c>
      <x:c r="H699" s="17" t="n">
        <x:v>46212</x:v>
      </x:c>
      <x:c r="I699" s="17"/>
      <x:c r="J699" s="17" t="str">
        <x:v>Unverified</x:v>
      </x:c>
      <x:c r="K699" s="17"/>
      <x:c r="L699" s="17" t="str">
        <x:v>GPT-5.6 Sol (pro, unknown thinking)</x:v>
      </x:c>
      <x:c r="M699" s="17"/>
      <x:c r="N699" s="17" t="str">
        <x:v>GPT-5.6 Sol</x:v>
      </x:c>
      <x:c r="O699" s="17" t="str">
        <x:v>gpt-5-6-sol</x:v>
      </x:c>
      <x:c r="P699" s="17" t="n">
        <x:v>161.77</x:v>
      </x:c>
      <x:c r="Q699" s="17" t="n">
        <x:v>159.26</x:v>
      </x:c>
      <x:c r="R699" s="17" t="n">
        <x:v>166.01</x:v>
      </x:c>
      <x:c r="S699" s="17"/>
      <x:c r="T699" s="17"/>
      <x:c r="U699" s="17"/>
      <x:c r="V699" s="17"/>
      <x:c r="W699" s="17"/>
      <x:c r="X699" s="17"/>
      <x:c r="Y699" s="17"/>
      <x:c r="Z699" s="17"/>
    </x:row>
    <x:row r="700">
      <x:c r="A700" s="17" t="str">
        <x:v>Claude Sonnet 5</x:v>
      </x:c>
      <x:c r="B700" s="17" t="str">
        <x:v>claude-sonnet-5_unknown</x:v>
      </x:c>
      <x:c r="C700" s="17" t="str">
        <x:v>Claude Sonnet 5 (unknown thinking)</x:v>
      </x:c>
      <x:c r="D700" s="17" t="str">
        <x:v>Anthropic</x:v>
      </x:c>
      <x:c r="E700" s="17" t="str">
        <x:v>United States of America</x:v>
      </x:c>
      <x:c r="F700" s="17" t="n">
        <x:v>46203</x:v>
      </x:c>
      <x:c r="G700" s="17" t="str">
        <x:v>API access</x:v>
      </x:c>
      <x:c r="H700" s="17" t="n">
        <x:v>46203</x:v>
      </x:c>
      <x:c r="I700" s="17"/>
      <x:c r="J700" s="17" t="str">
        <x:v>Confident</x:v>
      </x:c>
      <x:c r="K700" s="17"/>
      <x:c r="L700" s="17" t="str">
        <x:v>Claude Sonnet 5 (unknown thinking)</x:v>
      </x:c>
      <x:c r="M700" s="17"/>
      <x:c r="N700" s="17" t="str">
        <x:v>Claude Sonnet 5</x:v>
      </x:c>
      <x:c r="O700" s="17" t="str">
        <x:v>claude-sonnet-5</x:v>
      </x:c>
      <x:c r="P700" s="17" t="n">
        <x:v>153.2</x:v>
      </x:c>
      <x:c r="Q700" s="17" t="n">
        <x:v>150.47</x:v>
      </x:c>
      <x:c r="R700" s="17" t="n">
        <x:v>155.24</x:v>
      </x:c>
      <x:c r="S700" s="17"/>
      <x:c r="T700" s="17"/>
      <x:c r="U700" s="17"/>
      <x:c r="V700" s="17"/>
      <x:c r="W700" s="17"/>
      <x:c r="X700" s="17"/>
      <x:c r="Y700" s="17"/>
      <x:c r="Z700" s="17"/>
    </x:row>
    <x:row r="701">
      <x:c r="A701" s="17" t="str">
        <x:v>Claude Opus 4</x:v>
      </x:c>
      <x:c r="B701" s="17" t="str">
        <x:v>claude-opus-4-20250514_12K</x:v>
      </x:c>
      <x:c r="C701" s="17" t="str">
        <x:v>Claude Opus 4 </x:v>
      </x:c>
      <x:c r="D701" s="17" t="str">
        <x:v>Anthropic</x:v>
      </x:c>
      <x:c r="E701" s="17" t="str">
        <x:v>United States of America</x:v>
      </x:c>
      <x:c r="F701" s="17" t="n">
        <x:v>45799</x:v>
      </x:c>
      <x:c r="G701" s="17" t="str">
        <x:v>API access</x:v>
      </x:c>
      <x:c r="H701" s="17" t="n">
        <x:v>45799</x:v>
      </x:c>
      <x:c r="I701" s="17"/>
      <x:c r="J701" s="17" t="str">
        <x:v>Unknown</x:v>
      </x:c>
      <x:c r="K701" s="17" t="str">
        <x:v>Anthropic's largest model in the Claude 4 series (superseded by Claude Opus 4.1), benchmarked with up to 12,000 reasoning tokens.</x:v>
      </x:c>
      <x:c r="L701" s="17" t="str">
        <x:v>Claude Opus 4 (12k thinking)</x:v>
      </x:c>
      <x:c r="M701" s="17"/>
      <x:c r="N701" s="17" t="str">
        <x:v>Claude Opus 4</x:v>
      </x:c>
      <x:c r="O701" s="17" t="str">
        <x:v>claude-opus-4</x:v>
      </x:c>
      <x:c r="P701" s="17" t="n">
        <x:v>142.89</x:v>
      </x:c>
      <x:c r="Q701" s="17" t="n">
        <x:v>140.36</x:v>
      </x:c>
      <x:c r="R701" s="17" t="n">
        <x:v>144.3</x:v>
      </x:c>
      <x:c r="S701" s="17"/>
      <x:c r="T701" s="17"/>
      <x:c r="U701" s="17"/>
      <x:c r="V701" s="17"/>
      <x:c r="W701" s="17"/>
      <x:c r="X701" s="17"/>
      <x:c r="Y701" s="17"/>
      <x:c r="Z701" s="17"/>
    </x:row>
    <x:row r="702">
      <x:c r="A702" s="17" t="str">
        <x:v>GPT-5.2 Pro</x:v>
      </x:c>
      <x:c r="B702" s="17" t="str">
        <x:v>gpt-5.2-pro-2025-12-11</x:v>
      </x:c>
      <x:c r="C702" s="17" t="str">
        <x:v>GPT-5.2 Pro</x:v>
      </x:c>
      <x:c r="D702" s="17" t="str">
        <x:v>OpenAI</x:v>
      </x:c>
      <x:c r="E702" s="17" t="str">
        <x:v>United States of America</x:v>
      </x:c>
      <x:c r="F702" s="17" t="n">
        <x:v>46002</x:v>
      </x:c>
      <x:c r="G702" s="17" t="str">
        <x:v>API access</x:v>
      </x:c>
      <x:c r="H702" s="17" t="n">
        <x:v>46002</x:v>
      </x:c>
      <x:c r="I702" s="17"/>
      <x:c r="J702" s="17" t="str">
        <x:v>Likely</x:v>
      </x:c>
      <x:c r="K702" s="17"/>
      <x:c r="L702" s="17" t="str">
        <x:v>GPT-5.2 Pro</x:v>
      </x:c>
      <x:c r="M702" s="17"/>
      <x:c r="N702" s="17" t="str">
        <x:v>GPT-5.2 Pro</x:v>
      </x:c>
      <x:c r="O702" s="17" t="str">
        <x:v>gpt-5-2-pro</x:v>
      </x:c>
      <x:c r="P702" s="17" t="n">
        <x:v>154.65</x:v>
      </x:c>
      <x:c r="Q702" s="17" t="n">
        <x:v>152.88</x:v>
      </x:c>
      <x:c r="R702" s="17" t="n">
        <x:v>157.03</x:v>
      </x:c>
      <x:c r="S702" s="17"/>
      <x:c r="T702" s="17"/>
      <x:c r="U702" s="17"/>
      <x:c r="V702" s="17"/>
      <x:c r="W702" s="17"/>
      <x:c r="X702" s="17"/>
      <x:c r="Y702" s="17"/>
      <x:c r="Z702" s="17"/>
    </x:row>
    <x:row r="703">
      <x:c r="A703" s="17" t="str">
        <x:v>Grok 4.1 Fast</x:v>
      </x:c>
      <x:c r="B703" s="17" t="str">
        <x:v>grok-4-1-fast-non-reasoning</x:v>
      </x:c>
      <x:c r="C703" s="17"/>
      <x:c r="D703" s="17" t="str">
        <x:v>xAI</x:v>
      </x:c>
      <x:c r="E703" s="17" t="str">
        <x:v>United States of America</x:v>
      </x:c>
      <x:c r="F703" s="17" t="n">
        <x:v>45980</x:v>
      </x:c>
      <x:c r="G703" s="17" t="str">
        <x:v>API access</x:v>
      </x:c>
      <x:c r="H703" s="17" t="n">
        <x:v>45980</x:v>
      </x:c>
      <x:c r="I703" s="17"/>
      <x:c r="J703" s="17" t="str">
        <x:v>Unknown</x:v>
      </x:c>
      <x:c r="K703" s="17"/>
      <x:c r="L703" s="17"/>
      <x:c r="M703" s="17"/>
      <x:c r="N703" s="17" t="str">
        <x:v>Grok 4.1 Fast</x:v>
      </x:c>
      <x:c r="O703" s="17" t="str">
        <x:v>grok-4-1-fast</x:v>
      </x:c>
      <x:c r="P703" s="17"/>
      <x:c r="Q703" s="17"/>
      <x:c r="R703" s="17"/>
      <x:c r="S703" s="17"/>
      <x:c r="T703" s="17"/>
      <x:c r="U703" s="17"/>
      <x:c r="V703" s="17"/>
      <x:c r="W703" s="17"/>
      <x:c r="X703" s="17"/>
      <x:c r="Y703" s="17"/>
      <x:c r="Z703" s="17"/>
    </x:row>
    <x:row r="704">
      <x:c r="A704" s="17" t="str">
        <x:v>Claude Sonnet 4.5</x:v>
      </x:c>
      <x:c r="B704" s="17" t="str">
        <x:v>claude-sonnet-4-5-20250929_12K</x:v>
      </x:c>
      <x:c r="C704" s="17" t="str">
        <x:v>Claude Sonnet 4.5 (12k thinking)</x:v>
      </x:c>
      <x:c r="D704" s="17" t="str">
        <x:v>Anthropic</x:v>
      </x:c>
      <x:c r="E704" s="17" t="str">
        <x:v>United States of America</x:v>
      </x:c>
      <x:c r="F704" s="17" t="n">
        <x:v>45929</x:v>
      </x:c>
      <x:c r="G704" s="17" t="str">
        <x:v>API access</x:v>
      </x:c>
      <x:c r="H704" s="17" t="n">
        <x:v>45929</x:v>
      </x:c>
      <x:c r="I704" s="17"/>
      <x:c r="J704" s="17" t="str">
        <x:v>Unknown</x:v>
      </x:c>
      <x:c r="K704" s="17"/>
      <x:c r="L704" s="17" t="str">
        <x:v>Claude Sonnet 4.5 (12k thinking)</x:v>
      </x:c>
      <x:c r="M704" s="17"/>
      <x:c r="N704" s="17" t="str">
        <x:v>Claude Sonnet 4.5</x:v>
      </x:c>
      <x:c r="O704" s="17" t="str">
        <x:v>claude-sonnet-4-5</x:v>
      </x:c>
      <x:c r="P704" s="17" t="n">
        <x:v>146.75</x:v>
      </x:c>
      <x:c r="Q704" s="17" t="n">
        <x:v>144.71</x:v>
      </x:c>
      <x:c r="R704" s="17" t="n">
        <x:v>148.07</x:v>
      </x:c>
      <x:c r="S704" s="17"/>
      <x:c r="T704" s="17"/>
      <x:c r="U704" s="17"/>
      <x:c r="V704" s="17"/>
      <x:c r="W704" s="17"/>
      <x:c r="X704" s="17"/>
      <x:c r="Y704" s="17"/>
      <x:c r="Z704" s="17"/>
    </x:row>
    <x:row r="705">
      <x:c r="A705" s="17" t="str">
        <x:v>Claude 3.7 Sonnet</x:v>
      </x:c>
      <x:c r="B705" s="17" t="str">
        <x:v>claude-3-7-sonnet-20250219_12K</x:v>
      </x:c>
      <x:c r="C705" s="17" t="str">
        <x:v>Claude 3.7 Sonnet (12k thinking)</x:v>
      </x:c>
      <x:c r="D705" s="17" t="str">
        <x:v>Anthropic</x:v>
      </x:c>
      <x:c r="E705" s="17" t="str">
        <x:v>United States of America</x:v>
      </x:c>
      <x:c r="F705" s="17" t="n">
        <x:v>45712</x:v>
      </x:c>
      <x:c r="G705" s="17" t="str">
        <x:v>API access</x:v>
      </x:c>
      <x:c r="H705" s="17" t="n">
        <x:v>45712</x:v>
      </x:c>
      <x:c r="I705" s="17" t="n">
        <x:v>3.3499999999999998e+25</x:v>
      </x:c>
      <x:c r="J705" s="17" t="str">
        <x:v>Likely</x:v>
      </x:c>
      <x:c r="K705" s="17" t="str">
        <x:v>A previous flagship reasoning model from Anthropic, benchmarked with up to 12,000 reasoning tokens allowed.</x:v>
      </x:c>
      <x:c r="L705" s="17" t="str">
        <x:v>Claude 3.7 Sonnet (12k thinking)</x:v>
      </x:c>
      <x:c r="M705" s="17"/>
      <x:c r="N705" s="17" t="str">
        <x:v>Claude 3.7 Sonnet</x:v>
      </x:c>
      <x:c r="O705" s="17" t="str">
        <x:v>claude-3-7-sonnet</x:v>
      </x:c>
      <x:c r="P705" s="17" t="n">
        <x:v>141.7</x:v>
      </x:c>
      <x:c r="Q705" s="17" t="n">
        <x:v>139.28</x:v>
      </x:c>
      <x:c r="R705" s="17" t="n">
        <x:v>143.27</x:v>
      </x:c>
      <x:c r="S705" s="17"/>
      <x:c r="T705" s="17"/>
      <x:c r="U705" s="17"/>
      <x:c r="V705" s="17"/>
      <x:c r="W705" s="17"/>
      <x:c r="X705" s="17"/>
      <x:c r="Y705" s="17"/>
      <x:c r="Z705" s="17"/>
    </x:row>
    <x:row r="706">
      <x:c r="A706" s="17" t="str">
        <x:v>Claude Sonnet 4</x:v>
      </x:c>
      <x:c r="B706" s="17" t="str">
        <x:v>claude-sonnet-4-20250514_12K</x:v>
      </x:c>
      <x:c r="C706" s="17"/>
      <x:c r="D706" s="17" t="str">
        <x:v>Anthropic</x:v>
      </x:c>
      <x:c r="E706" s="17" t="str">
        <x:v>United States of America</x:v>
      </x:c>
      <x:c r="F706" s="17" t="n">
        <x:v>45799</x:v>
      </x:c>
      <x:c r="G706" s="17" t="str">
        <x:v>API access</x:v>
      </x:c>
      <x:c r="H706" s="17" t="n">
        <x:v>45799</x:v>
      </x:c>
      <x:c r="I706" s="17"/>
      <x:c r="J706" s="17" t="str">
        <x:v>Unknown</x:v>
      </x:c>
      <x:c r="K706" s="17" t="str">
        <x:v>Anthropic's mid-sized Claude 4 series model, evaluated at up to 12,000 reasoning tokens.</x:v>
      </x:c>
      <x:c r="L706" s="17" t="str">
        <x:v>Claude Sonnet 4 (12k thinking)</x:v>
      </x:c>
      <x:c r="M706" s="17"/>
      <x:c r="N706" s="17" t="str">
        <x:v>Claude Sonnet 4</x:v>
      </x:c>
      <x:c r="O706" s="17" t="str">
        <x:v>claude-sonnet-4</x:v>
      </x:c>
      <x:c r="P706" s="17" t="n">
        <x:v>142.15</x:v>
      </x:c>
      <x:c r="Q706" s="17" t="n">
        <x:v>139.04</x:v>
      </x:c>
      <x:c r="R706" s="17" t="n">
        <x:v>143.61</x:v>
      </x:c>
      <x:c r="S706" s="17"/>
      <x:c r="T706" s="17"/>
      <x:c r="U706" s="17"/>
      <x:c r="V706" s="17"/>
      <x:c r="W706" s="17"/>
      <x:c r="X706" s="17"/>
      <x:c r="Y706" s="17"/>
      <x:c r="Z706" s="17"/>
    </x:row>
    <x:row r="707">
      <x:c r="A707" s="17" t="str">
        <x:v>Reka Flash 3</x:v>
      </x:c>
      <x:c r="B707" s="17" t="str">
        <x:v>reka-flash-3</x:v>
      </x:c>
      <x:c r="C707" s="17"/>
      <x:c r="D707" s="17" t="str">
        <x:v>Reka AI</x:v>
      </x:c>
      <x:c r="E707" s="17" t="str">
        <x:v>United States of America</x:v>
      </x:c>
      <x:c r="F707" s="17" t="n">
        <x:v>45726</x:v>
      </x:c>
      <x:c r="G707" s="17" t="str">
        <x:v>Open weights (unrestricted)</x:v>
      </x:c>
      <x:c r="H707" s="17" t="n">
        <x:v>45726</x:v>
      </x:c>
      <x:c r="I707" s="17"/>
      <x:c r="J707" s="17" t="str">
        <x:v>Confident</x:v>
      </x:c>
      <x:c r="K707" s="17"/>
      <x:c r="L707" s="17" t="str">
        <x:v>Reka Flash 3</x:v>
      </x:c>
      <x:c r="M707" s="17"/>
      <x:c r="N707" s="17" t="str">
        <x:v>Reka Flash 3</x:v>
      </x:c>
      <x:c r="O707" s="17" t="str">
        <x:v>reka-flash-3</x:v>
      </x:c>
      <x:c r="P707" s="17"/>
      <x:c r="Q707" s="17"/>
      <x:c r="R707" s="17"/>
      <x:c r="S707" s="17"/>
      <x:c r="T707" s="17"/>
      <x:c r="U707" s="17"/>
      <x:c r="V707" s="17"/>
      <x:c r="W707" s="17"/>
      <x:c r="X707" s="17"/>
      <x:c r="Y707" s="17"/>
      <x:c r="Z707" s="17"/>
    </x:row>
    <x:row r="708">
      <x:c r="A708" s="17" t="str">
        <x:v>Mistral NeMo</x:v>
      </x:c>
      <x:c r="B708" s="17" t="str">
        <x:v>Mistral-Nemo-Instruct-2407</x:v>
      </x:c>
      <x:c r="C708" s="17"/>
      <x:c r="D708" s="17" t="str">
        <x:v>Mistral AI</x:v>
      </x:c>
      <x:c r="E708" s="17" t="str">
        <x:v>France</x:v>
      </x:c>
      <x:c r="F708" s="17" t="n">
        <x:v>45491</x:v>
      </x:c>
      <x:c r="G708" s="17" t="str">
        <x:v>Open weights (unrestricted)</x:v>
      </x:c>
      <x:c r="H708" s="17" t="n">
        <x:v>45491</x:v>
      </x:c>
      <x:c r="I708" s="17"/>
      <x:c r="J708" s="17" t="str">
        <x:v>Confident</x:v>
      </x:c>
      <x:c r="K708" s="17"/>
      <x:c r="L708" s="17"/>
      <x:c r="M708" s="17"/>
      <x:c r="N708" s="17" t="str">
        <x:v>Mistral NeMo</x:v>
      </x:c>
      <x:c r="O708" s="17" t="str">
        <x:v>mistral-nemo</x:v>
      </x:c>
      <x:c r="P708" s="17" t="n">
        <x:v>118.38</x:v>
      </x:c>
      <x:c r="Q708" s="17" t="n">
        <x:v>109.85</x:v>
      </x:c>
      <x:c r="R708" s="17" t="n">
        <x:v>121.76</x:v>
      </x:c>
      <x:c r="S708" s="17"/>
      <x:c r="T708" s="17"/>
      <x:c r="U708" s="17"/>
      <x:c r="V708" s="17"/>
      <x:c r="W708" s="17"/>
      <x:c r="X708" s="17"/>
      <x:c r="Y708" s="17"/>
      <x:c r="Z708" s="17"/>
    </x:row>
    <x:row r="709">
      <x:c r="A709" s="17" t="str">
        <x:v>Llama 3.2 3B</x:v>
      </x:c>
      <x:c r="B709" s="17" t="str">
        <x:v>Llama-3.2-3B-Instruct</x:v>
      </x:c>
      <x:c r="C709" s="17"/>
      <x:c r="D709" s="17" t="str">
        <x:v>Meta AI</x:v>
      </x:c>
      <x:c r="E709" s="17" t="str">
        <x:v>United States of America</x:v>
      </x:c>
      <x:c r="F709" s="17" t="n">
        <x:v>45559</x:v>
      </x:c>
      <x:c r="G709" s="17" t="str">
        <x:v>Open weights (restricted use)</x:v>
      </x:c>
      <x:c r="H709" s="17" t="n">
        <x:v>45559</x:v>
      </x:c>
      <x:c r="I709" s="17" t="n">
        <x:v>1.7334e+23</x:v>
      </x:c>
      <x:c r="J709" s="17" t="str">
        <x:v>Confident</x:v>
      </x:c>
      <x:c r="K709" s="17" t="str">
        <x:v>A 3 billion-parameter instruction-tuned model in Meta's Llama 3.2 series.</x:v>
      </x:c>
      <x:c r="L709" s="17"/>
      <x:c r="M709" s="17"/>
      <x:c r="N709" s="17" t="str">
        <x:v>Llama 3.2 3B</x:v>
      </x:c>
      <x:c r="O709" s="17" t="str">
        <x:v>llama-3-2-3b</x:v>
      </x:c>
      <x:c r="P709" s="17"/>
      <x:c r="Q709" s="17"/>
      <x:c r="R709" s="17"/>
      <x:c r="S709" s="17"/>
      <x:c r="T709" s="17"/>
      <x:c r="U709" s="17"/>
      <x:c r="V709" s="17"/>
      <x:c r="W709" s="17"/>
      <x:c r="X709" s="17"/>
      <x:c r="Y709" s="17"/>
      <x:c r="Z709" s="17"/>
    </x:row>
    <x:row r="710">
      <x:c r="A710" s="17" t="str">
        <x:v>Llama 3.2 1B</x:v>
      </x:c>
      <x:c r="B710" s="17" t="str">
        <x:v>Llama-3.2-1B-Instruct</x:v>
      </x:c>
      <x:c r="C710" s="17"/>
      <x:c r="D710" s="17" t="str">
        <x:v>Meta AI</x:v>
      </x:c>
      <x:c r="E710" s="17" t="str">
        <x:v>United States of America</x:v>
      </x:c>
      <x:c r="F710" s="17" t="n">
        <x:v>45559</x:v>
      </x:c>
      <x:c r="G710" s="17" t="str">
        <x:v>Open weights (restricted use)</x:v>
      </x:c>
      <x:c r="H710" s="17" t="n">
        <x:v>45559</x:v>
      </x:c>
      <x:c r="I710" s="17" t="n">
        <x:v>6.642e+22</x:v>
      </x:c>
      <x:c r="J710" s="17" t="str">
        <x:v>Confident</x:v>
      </x:c>
      <x:c r="K710" s="17" t="str">
        <x:v>A 1 billion-parameter instruction-tuned model in Meta's Llama 3.2 series.</x:v>
      </x:c>
      <x:c r="L710" s="17"/>
      <x:c r="M710" s="17"/>
      <x:c r="N710" s="17" t="str">
        <x:v>Llama 3.2 1B</x:v>
      </x:c>
      <x:c r="O710" s="17" t="str">
        <x:v>llama-3-2-1b</x:v>
      </x:c>
      <x:c r="P710" s="17"/>
      <x:c r="Q710" s="17"/>
      <x:c r="R710" s="17"/>
      <x:c r="S710" s="17"/>
      <x:c r="T710" s="17"/>
      <x:c r="U710" s="17"/>
      <x:c r="V710" s="17"/>
      <x:c r="W710" s="17"/>
      <x:c r="X710" s="17"/>
      <x:c r="Y710" s="17"/>
      <x:c r="Z710" s="17"/>
    </x:row>
    <x:row r="711">
      <x:c r="A711" s="17" t="str">
        <x:v>GPT-3.5 (davinci-002)
</x:v>
      </x:c>
      <x:c r="B711" s="17" t="str">
        <x:v>code-davinci-002</x:v>
      </x:c>
      <x:c r="C711" s="17"/>
      <x:c r="D711" s="17" t="str">
        <x:v>OpenAI</x:v>
      </x:c>
      <x:c r="E711" s="17" t="str">
        <x:v>United States of America</x:v>
      </x:c>
      <x:c r="F711" s="17" t="n">
        <x:v>44635</x:v>
      </x:c>
      <x:c r="G711" s="17" t="str">
        <x:v>API access</x:v>
      </x:c>
      <x:c r="H711" s="17" t="n">
        <x:v>44635</x:v>
      </x:c>
      <x:c r="I711" s="17" t="n">
        <x:v>2.578e+24</x:v>
      </x:c>
      <x:c r="J711" s="17" t="str">
        <x:v>Speculative</x:v>
      </x:c>
      <x:c r="K711" s="17"/>
      <x:c r="L711" s="17"/>
      <x:c r="M711" s="17" t="str">
        <x:v>davinci-002</x:v>
      </x:c>
      <x:c r="N711" s="17" t="str">
        <x:v>davinci-002</x:v>
      </x:c>
      <x:c r="O711" s="17" t="str">
        <x:v>davinci-002</x:v>
      </x:c>
      <x:c r="P711" s="17"/>
      <x:c r="Q711" s="17"/>
      <x:c r="R711" s="17"/>
      <x:c r="S711" s="17"/>
      <x:c r="T711" s="17"/>
      <x:c r="U711" s="17"/>
      <x:c r="V711" s="17"/>
      <x:c r="W711" s="17"/>
      <x:c r="X711" s="17"/>
      <x:c r="Y711" s="17"/>
      <x:c r="Z711" s="17"/>
    </x:row>
    <x:row r="712">
      <x:c r="A712" s="17" t="str">
        <x:v>Falcon-40B</x:v>
      </x:c>
      <x:c r="B712" s="17" t="str">
        <x:v>falcon-40b-instruct</x:v>
      </x:c>
      <x:c r="C712" s="17"/>
      <x:c r="D712" s="17" t="str">
        <x:v>Technology Innovation Institute</x:v>
      </x:c>
      <x:c r="E712" s="17" t="str">
        <x:v>United Arab Emirates</x:v>
      </x:c>
      <x:c r="F712" s="17" t="n">
        <x:v>45071</x:v>
      </x:c>
      <x:c r="G712" s="17" t="str">
        <x:v>Open weights (unrestricted)</x:v>
      </x:c>
      <x:c r="H712" s="17" t="n">
        <x:v>45000</x:v>
      </x:c>
      <x:c r="I712" s="17" t="n">
        <x:v>2.4e+23</x:v>
      </x:c>
      <x:c r="J712" s="17" t="str">
        <x:v>Confident</x:v>
      </x:c>
      <x:c r="K712" s="17"/>
      <x:c r="L712" s="17"/>
      <x:c r="M712" s="17"/>
      <x:c r="N712" s="17" t="str">
        <x:v>Falcon-40B</x:v>
      </x:c>
      <x:c r="O712" s="17" t="str">
        <x:v>falcon-40b</x:v>
      </x:c>
      <x:c r="P712" s="17" t="n">
        <x:v>104.19</x:v>
      </x:c>
      <x:c r="Q712" s="17" t="n">
        <x:v>94.99</x:v>
      </x:c>
      <x:c r="R712" s="17" t="n">
        <x:v>110.58</x:v>
      </x:c>
      <x:c r="S712" s="17"/>
      <x:c r="T712" s="17"/>
      <x:c r="U712" s="17"/>
      <x:c r="V712" s="17"/>
      <x:c r="W712" s="17"/>
      <x:c r="X712" s="17"/>
      <x:c r="Y712" s="17"/>
      <x:c r="Z712" s="17"/>
    </x:row>
    <x:row r="713">
      <x:c r="A713" s="17"/>
      <x:c r="B713" s="17" t="str">
        <x:v>DeepSeek-Coder-V2-Lite-Instruct</x:v>
      </x:c>
      <x:c r="C713" s="17"/>
      <x:c r="D713" s="17"/>
      <x:c r="E713" s="17"/>
      <x:c r="F713" s="17" t="n">
        <x:v>45456</x:v>
      </x:c>
      <x:c r="G713" s="17"/>
      <x:c r="H713" s="17"/>
      <x:c r="I713" s="17"/>
      <x:c r="J713" s="17" t="str">
        <x:v>Unverified</x:v>
      </x:c>
      <x:c r="K713" s="17"/>
      <x:c r="L713" s="17"/>
      <x:c r="M713" s="17"/>
      <x:c r="N713" s="17"/>
      <x:c r="O713" s="17" t="str">
        <x:v>deepseek-coder-v2-lite-instruct</x:v>
      </x:c>
      <x:c r="P713" s="17"/>
      <x:c r="Q713" s="17"/>
      <x:c r="R713" s="17"/>
      <x:c r="S713" s="17"/>
      <x:c r="T713" s="17"/>
      <x:c r="U713" s="17"/>
      <x:c r="V713" s="17"/>
      <x:c r="W713" s="17"/>
      <x:c r="X713" s="17"/>
      <x:c r="Y713" s="17"/>
      <x:c r="Z713" s="17"/>
    </x:row>
    <x:row r="714">
      <x:c r="A714" s="17" t="str">
        <x:v>DeepSeek-Coder-V2 236B</x:v>
      </x:c>
      <x:c r="B714" s="17" t="str">
        <x:v>DeepSeek-Coder-V2-Instruct</x:v>
      </x:c>
      <x:c r="C714" s="17"/>
      <x:c r="D714" s="17" t="str">
        <x:v>DeepSeek</x:v>
      </x:c>
      <x:c r="E714" s="17" t="str">
        <x:v>China</x:v>
      </x:c>
      <x:c r="F714" s="17" t="n">
        <x:v>45460</x:v>
      </x:c>
      <x:c r="G714" s="17" t="str">
        <x:v>Open weights (restricted use)</x:v>
      </x:c>
      <x:c r="H714" s="17" t="n">
        <x:v>45460</x:v>
      </x:c>
      <x:c r="I714" s="17" t="n">
        <x:v>1.2852e+24</x:v>
      </x:c>
      <x:c r="J714" s="17" t="str">
        <x:v>Confident</x:v>
      </x:c>
      <x:c r="K714" s="17" t="str">
        <x:v>An instruction-tuned version of DeepSeek Coder V2, a 236 billion-parameter coding-optimized model from DeepSeek.</x:v>
      </x:c>
      <x:c r="L714" s="17" t="str">
        <x:v>DeepSeek-Coder-V2 (instruct)</x:v>
      </x:c>
      <x:c r="M714" s="17"/>
      <x:c r="N714" s="17" t="str">
        <x:v>DeepSeek-Coder-V2 236B</x:v>
      </x:c>
      <x:c r="O714" s="17" t="str">
        <x:v>deepseek-coder-v2-236b</x:v>
      </x:c>
      <x:c r="P714" s="17"/>
      <x:c r="Q714" s="17"/>
      <x:c r="R714" s="17"/>
      <x:c r="S714" s="17"/>
      <x:c r="T714" s="17"/>
      <x:c r="U714" s="17"/>
      <x:c r="V714" s="17"/>
      <x:c r="W714" s="17"/>
      <x:c r="X714" s="17"/>
      <x:c r="Y714" s="17"/>
      <x:c r="Z714" s="17"/>
    </x:row>
    <x:row r="715">
      <x:c r="A715" s="17"/>
      <x:c r="B715" s="17" t="str">
        <x:v>Qwen2.5-Coder-3B-Instruct</x:v>
      </x:c>
      <x:c r="C715" s="17"/>
      <x:c r="D715" s="17"/>
      <x:c r="E715" s="17"/>
      <x:c r="F715" s="17" t="n">
        <x:v>45602</x:v>
      </x:c>
      <x:c r="G715" s="17"/>
      <x:c r="H715" s="17"/>
      <x:c r="I715" s="17"/>
      <x:c r="J715" s="17" t="str">
        <x:v>Unverified</x:v>
      </x:c>
      <x:c r="K715" s="17" t="str">
        <x:v>An instruction-tuned and coding-optimized 3 billion-parameter model in the Qwen 2.5 series.</x:v>
      </x:c>
      <x:c r="L715" s="17"/>
      <x:c r="M715" s="17"/>
      <x:c r="N715" s="17"/>
      <x:c r="O715" s="17" t="str">
        <x:v>qwen2-5-coder-3b-instruct</x:v>
      </x:c>
      <x:c r="P715" s="17"/>
      <x:c r="Q715" s="17"/>
      <x:c r="R715" s="17"/>
      <x:c r="S715" s="17"/>
      <x:c r="T715" s="17"/>
      <x:c r="U715" s="17"/>
      <x:c r="V715" s="17"/>
      <x:c r="W715" s="17"/>
      <x:c r="X715" s="17"/>
      <x:c r="Y715" s="17"/>
      <x:c r="Z715" s="17"/>
    </x:row>
    <x:row r="716">
      <x:c r="A716" s="17" t="str">
        <x:v>Qwen2.5-Coder (7B)</x:v>
      </x:c>
      <x:c r="B716" s="17" t="str">
        <x:v>Qwen2.5-Coder-7B-Instruct</x:v>
      </x:c>
      <x:c r="C716" s="17"/>
      <x:c r="D716" s="17" t="str">
        <x:v>Alibaba</x:v>
      </x:c>
      <x:c r="E716" s="17" t="str">
        <x:v>China</x:v>
      </x:c>
      <x:c r="F716" s="17" t="n">
        <x:v>45552</x:v>
      </x:c>
      <x:c r="G716" s="17" t="str">
        <x:v>Open weights (unrestricted)</x:v>
      </x:c>
      <x:c r="H716" s="17" t="n">
        <x:v>45553</x:v>
      </x:c>
      <x:c r="I716" s="17" t="n">
        <x:v>2.5113e+23</x:v>
      </x:c>
      <x:c r="J716" s="17" t="str">
        <x:v>Confident</x:v>
      </x:c>
      <x:c r="K716" s="17" t="str">
        <x:v>An instruction-tuned and coding-optimized 7 billion-parameter model in the Qwen 2.5 series.</x:v>
      </x:c>
      <x:c r="L716" s="17" t="str">
        <x:v>Qwen2.5-Coder-7B (instruct)</x:v>
      </x:c>
      <x:c r="M716" s="17"/>
      <x:c r="N716" s="17" t="str">
        <x:v>Qwen2.5-Coder (7B)</x:v>
      </x:c>
      <x:c r="O716" s="17" t="str">
        <x:v>qwen2-5-coder-7b</x:v>
      </x:c>
      <x:c r="P716" s="17" t="n">
        <x:v>112.91</x:v>
      </x:c>
      <x:c r="Q716" s="17" t="n">
        <x:v>102.1</x:v>
      </x:c>
      <x:c r="R716" s="17" t="n">
        <x:v>118.64</x:v>
      </x:c>
      <x:c r="S716" s="17"/>
      <x:c r="T716" s="17"/>
      <x:c r="U716" s="17"/>
      <x:c r="V716" s="17"/>
      <x:c r="W716" s="17"/>
      <x:c r="X716" s="17"/>
      <x:c r="Y716" s="17"/>
      <x:c r="Z716" s="17"/>
    </x:row>
    <x:row r="717">
      <x:c r="A717" s="17"/>
      <x:c r="B717" s="17" t="str">
        <x:v>Qwen2.5-Coder-14B-Instruct</x:v>
      </x:c>
      <x:c r="C717" s="17"/>
      <x:c r="D717" s="17"/>
      <x:c r="E717" s="17"/>
      <x:c r="F717" s="17" t="n">
        <x:v>45602</x:v>
      </x:c>
      <x:c r="G717" s="17"/>
      <x:c r="H717" s="17"/>
      <x:c r="I717" s="17"/>
      <x:c r="J717" s="17" t="str">
        <x:v>Unverified</x:v>
      </x:c>
      <x:c r="K717" s="17" t="str">
        <x:v>An instruction-tuned and coding-optimized 14 billion-parameter model in the Qwen 2.5 series.</x:v>
      </x:c>
      <x:c r="L717" s="17"/>
      <x:c r="M717" s="17"/>
      <x:c r="N717" s="17"/>
      <x:c r="O717" s="17" t="str">
        <x:v>qwen2-5-coder-14b-instruct</x:v>
      </x:c>
      <x:c r="P717" s="17"/>
      <x:c r="Q717" s="17"/>
      <x:c r="R717" s="17"/>
      <x:c r="S717" s="17"/>
      <x:c r="T717" s="17"/>
      <x:c r="U717" s="17"/>
      <x:c r="V717" s="17"/>
      <x:c r="W717" s="17"/>
      <x:c r="X717" s="17"/>
      <x:c r="Y717" s="17"/>
      <x:c r="Z717" s="17"/>
    </x:row>
    <x:row r="718">
      <x:c r="A718" s="18" t="str">
        <x:v>QwQ-32B</x:v>
      </x:c>
      <x:c r="B718" s="18" t="str">
        <x:v>QwQ-32B (16K thinking)</x:v>
      </x:c>
      <x:c r="C718" s="18"/>
      <x:c r="D718" s="18" t="str">
        <x:v>Alibaba</x:v>
      </x:c>
      <x:c r="E718" s="18" t="str">
        <x:v>China</x:v>
      </x:c>
      <x:c r="F718" s="18" t="n">
        <x:v>45721</x:v>
      </x:c>
      <x:c r="G718" s="18" t="str">
        <x:v>Open weights (unrestricted)</x:v>
      </x:c>
      <x:c r="H718" s="18" t="n">
        <x:v>45722</x:v>
      </x:c>
      <x:c r="I718" s="18" t="n">
        <x:v>3.51e+24</x:v>
      </x:c>
      <x:c r="J718" s="18" t="str">
        <x:v>Speculative</x:v>
      </x:c>
      <x:c r="K718" s="18"/>
      <x:c r="L718" s="18" t="str">
        <x:v>QwQ 32B (16k thinking)</x:v>
      </x:c>
      <x:c r="M718" s="18" t="str">
        <x:v>QwQ-32B</x:v>
      </x:c>
      <x:c r="N718" s="18" t="str">
        <x:v>QwQ-32B</x:v>
      </x:c>
      <x:c r="O718" s="18" t="str">
        <x:v>qwq-32b</x:v>
      </x:c>
      <x:c r="P718" s="18"/>
      <x:c r="Q718" s="18"/>
      <x:c r="R718" s="18"/>
      <x:c r="S718" s="18"/>
      <x:c r="T718" s="18"/>
      <x:c r="U718" s="18"/>
      <x:c r="V718" s="18"/>
      <x:c r="W718" s="18"/>
      <x:c r="X718" s="18"/>
      <x:c r="Y718" s="18"/>
      <x:c r="Z718" s="18"/>
    </x:row>
  </x:sheetData>
  <x:pageMargins left="0.7" right="0.7" top="0.75" bottom="0.75" header="0.3" footer="0.3"/>
</x:worksheet>
</file>

<file path=xl/worksheets/sheet4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10" hidden="0" customWidth="1"/>
  </x:cols>
  <x:sheetData>
    <x:row r="1" ht="36" customHeight="1">
      <x:c r="A1" s="68" t="str">
        <x:v>Epoch all-models CSV — lossless Base64 snapshot</x:v>
      </x:c>
      <x:c r="B1" s="68"/>
      <x:c r="C1" s="68"/>
    </x:row>
    <x:row r="2">
      <x:c r="A2" s="6" t="str">
        <x:v>Concatenate Base64 text by ascending chunk number, then Base64-decode it to reproduce the exact downloaded CSV bytes. This safely preserves XML-illegal control characters; SHA-256 and byte count are recorded in Source Manifest.</x:v>
      </x:c>
      <x:c r="B2" s="6"/>
      <x:c r="C2" s="6"/>
    </x:row>
    <x:row r="3">
      <x:c r="A3" s="6"/>
      <x:c r="B3" s="6"/>
      <x:c r="C3" s="6"/>
    </x:row>
    <x:row r="5" ht="34" customHeight="1">
      <x:c r="A5" s="73" t="str">
        <x:v>Chunk</x:v>
      </x:c>
      <x:c r="B5" s="73" t="str">
        <x:v>Chunks</x:v>
      </x:c>
      <x:c r="C5" s="73" t="str">
        <x:v>Base64 text</x:v>
      </x:c>
    </x:row>
    <x:row r="6" ht="18" customHeight="1">
      <x:c r="A6" s="16" t="n">
        <x:v>1</x:v>
      </x:c>
      <x:c r="B6" s="16" t="n">
        <x:v>310</x:v>
      </x:c>
      <x:c r="C6" s="159" t="str">
        <x:v>TW9kZWwsRG9tYWluLFRhc2ssT3JnYW5pemF0aW9uLEF1dGhvcnMsUHVibGljYXRpb24gZGF0ZSxSZWZlcmVuY2UsTGluayxDaXRhdGlvbnMsTm90YWJpbGl0eSBjcml0ZXJpYSxOb3RhYmlsaXR5IGNyaXRlcmlhIG5vdGVzLFBhcmFtZXRlcnMsUGFyYW1ldGVycyBub3RlcyxUcmFpbmluZyBjb21wdXRlIChGTE9QKSxUcmFpbmluZyBjb21wdXRlIG5vdGVzLFRyYWluaW5nIGRhdGFzZXQgc2l6ZSAodG90YWwpLERhdGFzZXQgc2l6ZSBub3RlcyxUcmFpbmluZyB0aW1lIChob3VycyksVHJhaW5pbmcgdGltZSBub3RlcyxUcmFpbmluZyBoYXJkd2FyZSxBcHByb2FjaCxDb25maWRlbmNlLEFic3RyYWN0LEVwb2NocyxXaWtpVGV4dCBhbmQgUGVubiBUcmVlYmFuayBkYXRhLE1vZGVsIGFjY2Vzc2liaWxpdHksQ291bnRyeSAob2Ygb3JnYW5pemF0aW9uKSxCYXNlIG1vZGVsLEZpbmV0dW5lIGNvbXB1dGUgKEZMT1ApLEZpbmV0dW5lIGNvbXB1dGUgbm90ZXMsSGFyZHdhcmUgcXVhbnRpdHksSGFyZHdhcmUgdXRpbGl6YXRpb24gKE1GVSksTGFzdCBtb2RpZmllZCxUcmFpbmluZyBjbG91ZCBjb21wdXRlIHZlbmRvcixUcmFpbmluZyBkYXRhIGNlbnRlcixBcmNoaXZlZCBsaW5rcyxCYXRjaCBzaXplLEJhdGNoIHNpemUgbm90ZXMsT3JnYW5pemF0aW9uIGNhdGVnb3JpemF0aW9uLEZvdW5kYXRpb24gbW9kZWwsVHJhaW5pbmcgY29tcHV0ZSBsb3dlciBib3VuZCxUcmFpbmluZyBjb21wdXRlIHVwcGVyIGJvdW5kLFRyYWluaW5nIGNoaXAtaG91cnMsVHJhaW5pbmcgY29kZSBhY2Nlc3NpYmlsaXR5LEFjY2Vzc2liaWxpdHkgbm90ZXMsUG9zc2libHkgb3ZlciAxZTIzIEZMT1AsVHJhaW5pbmcgY29tcHV0ZSBjb3N0ICgyMDIzIFVTRCksVXRpbGl6YXRpb24gbm90ZXMsTnVtZXJpY2FsIGZvcm1hdCxGcm9udGllciBtb2RlbCxUcmFpbmluZyBwb3dlciBkcmF3IChXKSxUcmFpbmluZyBjb21wdXRlIGVzdGltYXRpb24gbWV0aG9kLEh1Z2dpbmcgRmFjZSBkZXZlbG9wZXIgaWQsUG9zdC10cmFpbmluZyBjb21wdXRlIChGTE9QKSxQb3N0LXRyYWluaW5nIGNvbXB1dGUgbm90ZXMsSGFyZHdhcmUgdXRpbGl6YXRpb24gKEhGVSksT3BlbiBtb2RlbCB3ZWlnaHRzPwpDbGF1ZGUgT3B1cyA1LCJMYW5ndWFnZSxWaXNpb24sTXVsdGltb2RhbCIsIkxhbmd1YWdlIG1vZGVsaW5nL2dlbmVyYXRpb24sQ2hhdCIsQW50aHJvcGljLCwyMDI2LTA3LTI0LEludHJvZHVjaW5nIENsYXVkZSBPcHVzIDUsaHR0cHM6Ly93d3cuYW50aHJvcGljLmNvbS9uZXdzL2NsYXVkZS1vcHVzLTUsLFNPVEEgaW1wcm92ZW1lbnQsIlNPVEEgYXQgcmVsZWFzZSBvbiBGcm9udGllci1CZW5jaCB2MC4xLCBHRFB2YWwtQUEgdjIsIEFSQy1BR0ktMywgQnJvd3NlQ29tcCwgT1NXb3JsZCAyLjAsIFphcGllciBBdXRvbWF0aW9uQmVuY2gsIEJpb015c3RlcnlCZW5jaCIsLCwsLCwsLCwsLENvbmZpZGVudCwiQ2xhdWRlIE9wdXMgNSBpcyBhdmFpbGFibGUgdG9kYXkuIEl04oCZcyBhIHRob3VnaHRmdWwgYW5kIHByb2FjdGl2ZSBtb2RlbCB0aGF0IGNvbWVzIGNsb3NlIHRvIHRoZSBmcm9udGllciBpbnRlbGxpZ2VuY2Ugb2YgQ2xhdWRlIEZhYmxlIDUgYXQgaGFsZiB0aGUgcHJpY2UuCgpPbiBjb2RpbmcgYW5kIGtub3dsZWRnZSB3b3JrIGV2YWx1YXRpb25zIGxpa2UgRnJvbnRpZXItQmVuY2ggYW5kIEdEUHZhbC1BQSwgT3B1cyA1IGlzIHRoZSBuZXcgc3RhdGUtb2YtdGhlLWFydCwgdGhvdWdoIGl0IHJlbWFpbnMgYmVoaW5kIE15dGhvcyA1IG9uIGN5YmVyc2VjdXJpdHkgdGFza3MuCgpPcHVzIDUgaXMgZGVzaWduZWQgdG8gYmUgdXNlZCBldmVyeSBkYXk6IGl0IHdvcmtzIG1vcmUgZWZmaWNpZW50bHkgdGhhbiBvdGhlciBtb2RlbHMuIEl04oCZcyB0aGUgbmV3IGRlZmF1bHQgbW9kZWwgb24gQ2xhdWRlIE1heCwgYW5kIHRoZSBzdHJvbmdlc3QgbW9kZWwgb24gQ2xhdWRlIFByby4iLCwsQVBJIGFjY2VzcyxVbml0ZWQgU3RhdGVzIG9mIEFtZXJpY2EsLCwsLCwyMDI2LTA3LTI5IDE4OjUxOjQ3KzAwOjAwLCwsLCwsSW5kdXN0cnksLCwsLCwsLCwsLCwsLCwsLCxObwpHZW1pbmkgMy42IEZsYXNoLCJMYW5ndWFnZSxNdWx0aW1vZGFsLFZpc2lvbiIsIlF1ZXN0aW9uIGFuc3dlcmluZyxMYW5ndWFnZSBtb2RlbGluZy9nZW5lcmF0aW9uIixHb29nbGUgRGVlcE1pbmQsLDIwMjYtMDctMjEsIkludHJvZHVjaW5nIEdlbWluaSAzLjYgRmxhc2gsIDMuNSBGbGFzaC1MaXRlLCBhbmQgMy41IEZsYXNoIEN5YmVyIixodHRwczovL2Jsb2cuZ29vZ2xlL2lubm92YXRpb24tYW5kLWFpL21vZGVscy1hbmQtcmVzZWFyY2gvZ2VtaW5pLW1vZGVscy9nZW1pbmktMy02LWZsYXNoLTMtNS1mbGFzaC1saXRlLTMtNS1mbGFzaC1jeWJlci8sLCwsLCwsLCwsLCwsLENvbmZpZGVudCwiMy42IEZsYXNoOiBPdXIgd29ya2hvcnNlIG1vZGVsIHRoYXQgZGVsaXZlcnMgYmV0dGVyIGNvZGluZywga25vd2xlZGdlIHdvcmssIGFuZCBtdWx0aW1vZGFsIHBlcmZvcm1hbmNlLiBBY2NvcmRpbmcgdG8gdGhlIEFydGlmaWNpYWwgQW5hbHlzaXMgSW5kZXgsIGl0IHJlZHVjZXMgb3V0cHV0IHRva2VuIHVzYWdlIGJ5IDE3JSBjb21wYXJlZCB0byAzLjUgRmxhc2gsIGFuZCBpbiBzb21lIGJlbmNobWFya3MgbGlrZSBEZWVwU1dFIGJ5IERhdGFjdXJ2ZSwgd2Ugb2JzZXJ2ZSB1cCB0byA2NSUsIGFsbCBhdCBhIGxvd2VyIGNvc3QgcGVyIG91dHB1dCB0b2tlbi4iLCwsQVBJIGFjY2VzcyxVbml0ZWQgU3RhdGVzIG9mIEFtZXJpY2EsLCwsLCwyMDI2LTA3LTI5IDE4OjUxOjQ3KzAwOjAwLCwsLCwsSW5kdXN0cnksLCwsLCwsLCwsLCwsLCwsLCxObwpHZW1pbmkgMy41IEZsYXNoLUxpdGUsIkxhbmd1YWdlLE11bHRpbW9kYWwsVmlzaW9uIiwiUXVlc3Rpb24gYW5zd2VyaW5nLExhbmd1YWdlIG1vZGVsaW5nL2dlbmVyYXRpb24iLEdvb2dsZSBEZWVwTWluZCwsMjAyNi0wNy0yMSwiSW50cm9kdWNpbmcgR2VtaW5pIDMuNiBGbGFzaCwgMy41IEZsYXNoLUxpdGUsIGFuZCAzLjUgRmxhc2ggQ3liZXIiLGh0dHBzOi8vYmxvZy5nb29nbGUvaW5ub3ZhdGlvbi1hbmQtYWkvbW9kZWxzLWFuZC1yZXNlYXJjaC9nZW1pbmktbW9kZWxzL2dlbWluaS0zLTYtZmxhc2gtMy01LWZsYXNoLWxpdGUtMy01LWZsYXNoLWN5YmVyLywsLCwsLCwsLCwsLCwsQ29uZmlkZW50LCIzLjUgRmxhc2gtTGl0ZTogT3VyIGZhc3Rlc3QsIG1vc3QgY29zdC1lZmZlY3RpdmUgMy41LWNsYXNzIG1vZGVsLCBkZWxpdmVyaW5nIDM1MCBvdXRwdXQgdG9rZW5zIHBlciBzZWNvbmQgYWNjb3JkaW5nIHRvIHRoZSBBcnRpZmljaWFsIEFuYWx5c2lzIEluZGV4LCBhbHNvIHNpZ25pZmljYW50bHkgb3V0cGVyZm9ybWluZyBwcmlvciBGbGFzaC1MaXRlIGdlbmVyYXRpb25zIGluIGFnZW50aWMgd29ya2Zsb3dzLiIsLCxBUEkgYWNjZXNzLFVuaXRlZCBTdGF0ZXMgb2YgQW1lcmljYSwsLCwsLDIwMjYtMDctMjkgMTg6NTE6NDgrMDA6MDAsLCwsLCxJbmR1c3RyeSwsLCwsLCwsLCwsLCwsLCwsLE5vCkdlbWluaSAzLjUgRmxhc2ggQ3liZXIsIkxhbmd1YWdlLE11bHRpbW9kYWwsVmlzaW9uIiwiUXVlc3Rpb24gYW5zd2VyaW5nLExhbmd1YWdlIG1vZGVsaW5nL2dlbmVyYXRpb24iLEdvb2dsZSBEZWVwTWluZCwsMjAyNi0wNy0yMSwiSW50cm9kdWNpbmcgR2VtaW5pIDMuNiBGbGFzaCwgMy41IEZsYXNoLUxpdGUsIGFuZCAzLjUgRmxhc2ggQ3liZXIiLGh0dHBzOi8vYmxvZy5nb29nbGUvaW5ub3ZhdGlvbi1hbmQtYWkvbW9kZWxzLWFuZC1yZXNlYXJjaC9nZW1pbmktbW9kZWxzL2dlbWluaS0zLTYtZmxhc2gtMy01LWZsYXNoLWxpdGUtMy01LWZsYXNoLWN5YmVyLywsLCwsLCwsLCwsLCwsQ29uZmlkZW50LCIzLjUgRmxhc2ggQ3liZXIgaW4gQ29kZU1lbmRlcjogU3VjY2Vzc2Z1bCBjeWJlcnNlY3VyaXR5IGFwcGxpY2F0aW9ucyByZXF1aXJlIGNhcmVmdWwgb3JjaGVzdHJhdGlvbiBvZiBhIG1vZGVsIGFsb25nc2lkZSBhbiBhZ2VudCBpbmZyYXN0cnVjdHVyZS4gV2XigJlyZSBpbnRyb2R1Y2luZyBhIGNvbWJpbmF0aW9uIG9mIGEgbmV3LCBoaWdobHkgZWZmaWNpZW50LCBzcGVjaWFsaXplZCBjeWJlci1mb2N1c2VkIG1vZGVsIHBhaXJlZCB3aXRoIG91ciBDb2RlTWVuZGVyIGNvZGUgc2VjdXJpdHkgYWdlbnQgdGhhdCBkZWxpdmVycyBjb21wZXRpdGl2ZSBwZXJmb3JtYW5jZSBhdCB0aGUgZnJvbnRpZXIuIiwsLFVucmVsZWFzZWQsVW5pdGVkIFN0YXRlcyBvZiBBbWVyaWNhLCwsLCwsMjAyNi0wNy0yMSAxNTo1OTo0NSswMDowMCwsLCwsLEluZHVzdHJ5LCwsLCwsLCwsLCwsLCwsLCwsTm8KS2ltaSBLMywiTGFuZ3VhZ2UsTXVsdGltb2RhbCxWaXNpb24iLExhbmd1YWdlIG1vZGVsaW5nL2dlbmVyYXRpb24sTW9vbnNob3QsLDIwMjYtMDctMTYsS2ltaSBLMyxodHRwczovL2h1Z2dpbmdmYWNlLmNvL21vb25zaG90YWkvS2ltaS1LMywsIkRpc2NyZXRpb25hcnksU2lnbmlmaWNhbnQgdXNlIiwiSGlnaGx5IGNvbXBldGl0aXZlLCBsZWFkaW5nIENoaW5lc2UgYW5kIG9wZW4td2VpZ2h0IG1vZGVsIGFzIG9mIHJlbGVhc2UuIiwyODAwMDAwMDAwMDAwLjAsMTA0IGJpbGxpb24gYWN0aXZlIHBhcmFtZXRlcnMsMi4wMDAxZSsyNSwiQmFzZWQgb24gcGVlciBtb2RlbHMgc3VjaCBhcyBLaW1pIEsyLjYgYW5kIERlZXBTZWVrIFY0IFBybywgcGxhdXNpYmx5IHdhcyB0cmFpbmVkIG9uIHJvdWdobHkgMzBUIHRva2VucyAobGlrZWx5IGJldHdlZW4gMTVUIGFuZCA2MFQpLiBVc2luZyB0aGUgaGV1cmlzdGljIHRoYXQgQyA9IDZORCwgMzBUIHByZXRyYWluaW5nIHRva2VucyB3b3VsZCBpbXBseSB+MS45ZTI1IEZMT1AuIFRoaXMgaXMgYSBzb21ld2hhdCB1bmNlcnRhaW4gZXN0aW1hdGUgKG1vcmUgdW5jZXJ0YWluIHRoYW4gZXN0aW1hdGVzIGJhc2VkIG9uIGRpc2Nsb3NlZCBhY3RpdmUgcGFyYW1zIGFuZCB0b2tlbiBjb3VudHMsIGJ1dCBjb21wYXJhYmxlIHRvIGVzdGltYXRlcyBiYXNlZCBvbiBkaXNjbG9zZWQgR1BVLWhvdXJzKS4KCkszIHdhcyBsaWtlbHkgcHJldHJhaW5lZCBvbiBvdmVyIDFlMjUgRkxPUC4gU3BlY3VsYXRpdmVseSwgSzMncyByZWxhdGl2ZWx5IGxhcmdlIHNpemUgY29tcGFyZWQgdG8gb3RoZXIgQ2hpbmVzZSBtb2RlbHMgbWF5IGhhdmUgcmVkdWNlZCB0aGUgdHJhaW5pbmcgdG9rZW4gYnVkZ2V0IHZzIHNtYWxsZXIgbW9kZWxzLiIsLCwsLCwsU3BlY3VsYXRpdmUsIlRvZGF5LCB3ZSBhcmUgaW50cm9kdWNpbmcgS2ltaSBLMyDigJQgb3VyIG1vc3QgY2FwYWJsZSBtb2RlbC4gS2ltaSBLMyBpcyBhIDIuOFQtcGFyYW1ldGVyIG1vZGVsIGJ1aWx0IG9uIG91ciBLaW1pIERlbHRhIEF0dGVudGlvbiBhbmQgQXR0ZW50aW9uIFJlc2lkdWFscywgd2l0aCBuYXRpdmUgdmlzaW9uIGNhcGFiaWxpdGllcyBhbmQgYSAxLW1pbGxpb24tdG9rZW4gY29udGV4dCB3aW5kb3cuIEl0IGlzIHRoZSB3b3JsZCdzIGZpcnN0IG9wZW4gM1QtY2xhc3MgbW9kZWwsIGRlc2lnbmVkIGZvciBmcm9udGllciBpbnRlbGxpZ2VuY2UgYWNyb3NzIGxvbmctaG9yaXpvbiBjb2RpbmcsIGtub3dsZWRnZSB3b3JrLCBhbmQgcmVhc29uaW5nLiIsLCxPcGVuIHdlaWdodHMgKG5vbi1jb21tZXJjaWFsKSxDaGluYSwsLCwsLDIwMjYtMDctMjkgMTg6Mjc6NTkrMDA6MDAsLCwsLCxJbmR1c3RyeSwsLCwsLCJLaW1pIEszIGxpY2Vuc2UgcmVxdWlyZXMgdGhhdCBpZiBLMyBpcyB1c2VkIGZvciBhIHByb2R1Y3Qgd2l0aCA+MTAwTSBNQVUgb3IgPiQyME0gbW9udGhseSByZXZlbnVlLCB0aGF0IHRoZSBsaWNlbnNlZSBlbnRlciBhIHNlcGFyYXRlIGFncmVlbWVudCB3aXRoIE1vb25zaG90LiBUaGVyZWZvcmUsIHRoZSBsaWNlbnNlIGRvZXMgbm90IGdyYW50IGZyZWUgY29tbWVyY2lhbCB1c2UgZm9yIGFsbCB1c2VycywgdGhvdWdoIGNvbW1lcmNpYWwgdXNlIGlzIGZyZWUgZm9yIHNtYWxsZXIgY29tcGFuaWVzLgoKaHR0cHM6Ly9odWdnaW5nZmFjZS5jby9tb29uc2hvdGFpL0tpbWktSzMvYmxvYi9tYWluL0xJQ0VOU0UgIiwsLCwsLCwsLCwsLFllcwpJbmtsaW5nLCJMYW5ndWFnZSxNdWx0aW1vZGFsLEF1ZGlvLFZpZGVvLFZpc2lvbiIsIkxhbmd1YWdlIG1vZGVsaW5nL2dlbmVyYXRpb24sQ2hhdCIsVGhpbmtpbmcgTWFjaGluZXMsLDIwMjYtMDctMTUsSW5rbGluZzogT3VyIG9wZW4td2VpZ2h0cyBtb2RlbCxodHRwczovL3RoaW5raW5nbWFjaGluZXMuYWkvbmV3cy9pbnRyb2R1Y2luZy1pbmtsaW5nLywsRGlzY3JldGlvbmFyeSwsOTc1MDAwMDAwMDAwLjAsIjk3NUIgdG90YWwsIDQxQiBhY3RpdmUiLDEuODQ1ZSsyNCw2TkQgPSA0MWU5IGFjdGl2ZSBwYXJhbWV0ZXJzICogNDVlMTIgdG9rZW5zID0gMS44NDVlKzI0IEZMT1AsNDUwMDAwMDAwMDAwMDAsLCwsTlZJRElBIEdCMzAwIChCbGFja3dlbGwgVWx0cmEpLCxMaWtlbHksIk91ciBtaXNzaW9uIGlzIHRvIGJ1aWxkIEFJIHRoYXQgZXh0ZW5kcyBodW1hbiB3aWxsIGFuZCBqdWRnbWVudC4gV2UgaGF2ZSBkZXZlbG9wZWQgYSBwbGF0Zm9ybSB0aGF0IGxldHMgYW55b25lIGN1c3RvbWl6ZSBtb2RlbHMsIHByZXZpZXdlZCBhbiBBSSBzeXN0ZW0gYnVpbHQgZm9yIGludGVyYWN0aXZlIGNvbGxhYm9yYXRpb24sIGFuZCBwdWJsaXNoZWQgbm92ZWwgcmVzZWFyY2guIFRvZGF5IHdlIGFyZSBhZHZhbmNpbmcgb3VyIG1pc3Npb24gYnkgcmVsZWFzaW5nIGEgbW9kZWwgd2UgdHJhaW5lZCBmcm9tIHNjcmF0Y2ggd2l0aCB0aGUgZnVsbCB3ZWlnaHRzIGF2YWlsYWJsZSwgc28gdGhhdCBwZW9wbGUgY2FuIG1ha2UgaXQgdGhlaXIgb3duLgoKT3VyIG1vZGVsLCBjYWxsZWQgSW5rbGluZywgaXMgYSBNaXh0dXJlLW9mLUV4cGVydHMgdHJhbnNmb3JtZXIgd2l0aCA5NzVCIHRvdGFsIHBhcmFtZXRlcnMsIDQxQiBhY3RpdmUuIEl0IHN1cHBvcnRzIGEgY29udGV4dCB3aW5kb3cgb2YgdXAgdG8gMU0gdG9rZW5zLiBJdCB3YXMgcHJldHJhaW5lZCBvbiA0NSB0cmlsbGlvbiB0b2tlbnMgb2YgdGV4dCwgaW1hZ2VzLCBhdWRpbyBhbmQgdmlkZW8uIEl0IGlzIHRoZSBmaXJzdCBpbiBhIGZhbWlseSBvZiBtb2RlbHMgb2YgZGlmZmVyZW50IHNpemVzOiBhbG9uZ3NpZGUgaXQgd2UgYXJlIHNoYXJpbmcgYSBwcmV2aWV3IG9mIElua2xpbmctU21hbGwsIGEgbGlnaHRlci13ZWlnaHQgbW9kZWwgd2l0aCAxMkIgYWN0aXZlIHBhcmFtZXRlcnMsIHRyYWluZWQgd2l0aCBhIHNpbWlsYXIgcmVjaXBlLCB0aGF0IGFjaGlldmVzIHN0cm9uZyBwZXJmb3JtYW5jZSB3aXRoIGV2ZW4gbG93ZXIgY29zdCBhbmQgbGF0ZW5jeS4KCklua2xpbmcgcmVhc29ucyBuYXRpdmVseSBvdmVyIHRleHQsIGltYWdlcywgYW5kIGF1ZGlvLCBhbmQgYmFsYW5jZXMgY29zdCB3aXRoIHBlcmZvcm1hbmNlIHRocm91Z2ggZWZmaWNpZW50IGFuZCBjb250cm9sbGFibGUgdGhpbmtpbmcgZWZmb3J0LiBXZSB0cmFpbmVkIGl0IHRvIGJlIGEgYnJvYWQsIGJhbGFuY2VkIGZvdW5kYXRpb24gbW9kZWw6IHN0cm9uZyBhY3Jvc3MgbWFueSBkb21haW5zLCBmbGV4aWJsZSBlbm91Z2ggdG8gYWRhcHQuIElua2xpbmcgaXMgbm90IHRoZSBzdHJvbmdlc3Qgb3ZlcmFsbCBtb2RlbCBhdmFpbGFibGUgdG9kYXksIG9wZW4gb3IgY2xvc2VkLiBJbnN0ZWFkLCBhIGNvbWJpbmF0aW9uIG9mIHF1YWxpdGllcyBtYWtlcyBpdCBhIGdvb2Qgb3Blbi13ZWlnaHRzIGJhc2UgZm9yIGN1c3RvbWl6YXRpb246IG11bHRpbW9kYWwgY2FwYWJpbGl0aWVzLCBlZmZpY2llbnQgdGhpbmtpbmcsIGFuZCBhdmFpbGFiaWxpdHkgb24gVGlua2VyIGZvciBmaW5lLXR1bmluZy4gSW5rbGluZyBpcyBqdXN0IHRoZSBzdGFydDogb3VyIGZpcnN0IHJlbGVhc2UgaW4gYSBtb2RlbCBmYW1pbHkgd2Ugd2lsbCBjb250aW51ZSB0byBidWlsZCBvbi4iLCwsT3BlbiB3ZWlnaHRzICh1bnJlc3RyaWN0ZWQpLFVuaXRlZCBTdGF0ZXMgb2YgQW1lcmljYSwsLCwsLDIwMjYtMDctMjkgMTg6NTE6NDgrMDA6MDAsLCwsLCxJbmR1c3RyeSwsLCwsLCwsLCwsLCwsdGhpbmtpbmdtYWNoaW5lcywsLCxZZXMKSW5rbGluZy1TbWFsbCwiTGFuZ3VhZ2UsTXVsdGltb2RhbCxBdWRpbyxWaWRlbyxWaXNpb24iLCJMYW5ndWFnZSBtb2RlbGluZy9nZW5lcmF0aW9uLENoYXQiLFRoaW5raW5nIE1hY2hpbmVzLCwyMDI2LTA3LTE1LCxodHRwczovL3RoaW5raW5nbWFjaGluZXMuYWkvbmV3cy9pbnRyb2R1Y2luZy1pbmtsaW5nLywsLCwyNzYwMDAwMDAwMDAuMCwxMkIgYWN0aXZlLCwsLCwsLCwsQ29uZmlkZW50LCJPdXIgbWlzc2lvbiBpcyB0byBidWlsZCBBSSB0aGF0IGV4dGVuZHMgaHVtYW4gd2lsbCBhbmQganVkZ21lbnQuIFdlIGhhdmUgZGV2ZWxvcGVkIGEgcGxhdGZvcm0gdGhhdCBsZXRzIGFueW9uZSBjdXN0b21pemUgbW9kZWxzLCBwcmV2aWV3ZWQgYW4gQUkgc3lzdGVtIGJ1aWx0IGZvciBpbnRlcmFjdGl2ZSBjb2xsYWJvcmF0aW9uLCBhbmQgcHVibGlzaGVkIG5vdmVsIHJlc2VhcmNoLiBUb2RheSB3ZSBhcmUgYWR2YW5jaW5nIG91ciBtaXNzaW9uIGJ5IHJlbGVhc2luZyBhIG1vZGVsIHdlIHRyYWluZWQgZnJvbSBzY3JhdGNoIHdpdGggdGhlIGZ1bGwgd2VpZ2h0cyBhdmFpbGFibGUsIHNvIHRoYXQgcGVvcGxlIGNhbiBtYWtlIGl0IHRoZWlyIG93bi4KCk91ciBtb2RlbCwgY2FsbGVkIElua2xpbmcsIGlzIGEgTWl4dHVyZS1vZi1FeHBlcnRzIHRyYW5zZm9ybWVyIHdpdGggOTc1QiB0b3RhbCBwYXJhbWV0ZXJzLCA0MUIgYWN0aXZlLiBJdCBzdXBwb3J0cyBhIGNvbnRleHQgd2luZG93IG9mIHVwIHRvIDFNIHRva2Vucy4gSXQgd2FzIHByZXRyYWluZWQgb24gNDUgdHJpbGxpb24gdG9rZW5zIG9mIHRleHQsIGltYWdlcywgYXVkaW8gYW5kIHZpZGVvLiBJdCBpcyB0aGUgZmlyc3QgaW4gYSBmYW1pbHkgb2YgbW9kZWxzIG9mIGRpZmZlcmVudCBzaXplczogYWxvbmdzaWRlIGl0IHdlIGFyZSBzaGFyaW5nIGEgcHJldmlldyBvZiBJbmtsaW5nLVNtYWxsLCBhIGxpZ2h0ZXItd2VpZ2h0IG1vZGVsIHdpdGggMTJCIGFjdGl2ZSBwYXJhbWV0ZXJzLCB0cmFpbmVkIHdpdGggYSBzaW1pbGFyIHJlY2lwZSwgdGhhdCBhY2hpZXZlcyBzdHJvbmcgcGVyZm9ybWFuY2Ugd2l0aCBldmVuIGxvd2VyIGNvc3QgYW5kIGxhdGVuY3kuCgpJbmtsaW5nIHJlYXNvbnMgbmF0aXZlbHkgb3ZlciB0ZXh0LCBpbWFnZXMsIGFuZCBhdWRpbywgYW5kIGJhbGFuY2VzIGNvc3Qgd2l0aCBwZXJmb3JtYW5jZSB0aHJvdWdoIGVmZmljaWVudCBhbmQgY29udHJvbGxhYmxlIHRoaW5raW5nIGVmZm9ydC4gV2UgdHJhaW5lZCBpdCB0byBiZSBhIGJyb2FkLCBiYWxhbmNlZCBmb3VuZGF0aW9uIG1vZGVsOiBzdHJvbmcgYWNyb3NzIG1hbnkgZG9tYWlucywgZmxleGlibGUgZW5vdWdoIHRvIGFkYXB0LiBJbmtsaW5nIGlzIG5vdCB0aGUgc3Ryb25nZXN0IG92ZXJhbGwgbW9kZWwgYXZhaWxhYmxlIHRvZGF5LCBvcGVuIG9yIGNsb3NlZC4gSW5zdGVhZCwgYSBjb21iaW5hdGlvbiBvZiBxdWFsaXRpZXMgbWFrZXMgaXQgYSBnb29kIG9wZW4td2VpZ2h0cyBiYXNlIGZvciBjdXN0b21pemF0aW9uOiBtdWx0aW1vZGFsIGNhcGFiaWxpdGllcywgZWZmaWNpZW50IHRoaW5raW5nLCBhbmQgYXZhaWxhYmlsaXR5IG9uIFRpbmtlciBmb3IgZmluZS10dW5pbmcuIElua2xpbmcgaXMganVzdCB0aGUgc3RhcnQ6IG91ciBmaXJzdCByZWxlYXNlIGluIGEgbW9kZWwgZmFtaWx5IHdlIHdpbGwgY29udGludWUgdG8gYnVpbGQgb24uIiwsLFVucmVsZWFzZWQsVW5pdGVkIFN0YXRlcyBvZiBBbWVyaWNhLCwsLCwsMjAyNi0wNy0xOCAyMTo1NzowNSswMDowMCwsLCwsLEluZHVzdHJ5LCwsLCwsLCwsLCwsLCwsLCwsTm8KR1BULTUuNiBTb2wsIk11bHRpbW9kYWwsTGFuZ3VhZ2UsVmlzaW9uIiwiTGFuZ3VhZ2UgbW9kZWxpbmcvZ2VuZXJhdGlvbixRdWVzdGlvbiBhbnN3ZXJpbmciLE9wZW5BSSwsMjAyNi0wNy0wOSxHUFQtNS42LGh0dHBzOi8vb3BlbmFpLmNvbS9pbmRleC9ncHQtNS02LywsLCwsLCwsLCwsLCwsQ29uZmlkZW50LCwsLEFQSSBhY2Nlc3MsVW5pdGVkIFN0YXRlcyBvZiBBbWVyaWNhLCwsLCwsMjAyNi0wNy0yMSAxMzo1MzowMSswMDowMCwsLCwsLEluZHVzdHJ5LCwsLCwsLCwsLCwsLCwsLCwsTm8KR1BULTUuNiBUZXJyYSwiTXVsdGltb2RhbCxMYW5ndWFnZSxWaXNpb24iLCJMYW5ndWFnZSBtb2RlbGluZy9nZW5lcmF0aW9uLFF1ZXN0aW9uIGFuc3dlcmluZyIsT3BlbkFJLCwyMDI2LTA3LTA5LEdQVC01LjYsaHR0cHM6Ly9vcGVuYWkuY29tL2luZGV4L2dwdC01LTYvLCwsLCwsLCwsLCwsLCxDb25maWRlbnQsLCwsQVBJIGFjY2VzcyxVbml0ZWQgU3RhdGVzIG9mIEFtZXJpY2EsLCwsLCwyMDI2LTA3LTIxIDEzOjUyOjU5KzAwOjAwLCwsLCwsSW5kdXN0cnksLCwsLCwsLCwsLCwsLCwsLCxObwpHUFQtNS42IEx1bmEsIk11bHRpbW9kYWwsTGFuZ3VhZ2UsVmlzaW9uIiwiTGFuZ3VhZ2UgbW9kZWxpbmcvZ2VuZXJhdGlvbixRdWVzdGlvbiBhbnN3ZXJpbmciLE9wZW5BSSwsMjAyNi0wNy0wOSxHUFQtNS42LGh0dHBzOi8vb3BlbmFpLmNvbS9pbmRleC9ncHQtNS02LywsLCwsLCwsLCwsLCwsQ29uZmlkZW50LCwsLEFQSSBhY2Nlc3MsVW5pdGVkIFN0YXRlcyBvZiBBbWVyaWNhLCwsLCwsMjAyNi0wNy0yMSAxMzo1Mjo1NyswMDowMCwsLCwsLEluZHVzdHJ5LCwsLCwsLCwsLCwsLCwsLCwsTm8KTXVzZSBTcGFyayAxLjEsTGFuZ3VhZ2UsTGFuZ3VhZ2UgbW9kZWxpbmcvZ2VuZXJhdGlvbixNZXRhIEFJLCwyMDI2LTA3LTA5LCwiaHR0cHM6Ly9haS5tZXRhLmNvbS9ibG9nL2ludHJvZHVjaW5nLW11c2Utc3BhcmstbWV0YS1tb2RlbC1hcGkvCmh0dHBzOi8vYWkubWV0YS5jb20vc3RhdGljLXJlc291cmNlL211c2Utc3BhcmstMS0xLWV2YWx1YXRpb24tcmVwb3J0IiwsLCwsLCwsLCwsLCwsQ29uZmlkZW50LCwsLEFQSSBhY2Nlc3MsVW5pdGVkIFN0YXRlcyBvZiBBbWVyaWNhLCwsLCwsMjAyNi0wNy0yMSAxMzo1Mjo1NSswMDowMCwsLCwsLEluZHVzdHJ5LCwsLCwsLCwsLCwsLCwsLCwsTm8KR3JvayA0LjUsTGFuZ3VhZ2UsIkxhbmd1YWdlIG1vZGVsaW5nL2dlbmVyYXRpb24sUXVlc3Rpb24gYW5zd2VyaW5nIix4QUksLDIwMjYtMDctMDgsR3JvayA0LjUsaHR0cHM6Ly94LmFpL25ld3MvZ3Jvay00LTUsLCwsMTUwMDAwMDAwMDAwMC4wLCJTcGFjZVhBSSBDRU8gRWxvbiBNdXNrIHN0YXRlZCBvbiBYIHRoYXQgR3JvayA0LjUgd291bGQgaGF2ZSAxLjUgdHJpbGxpb24gcGFyYW1ldGVycywgcHJlc3VtYWJseSAgbWVhbmluZyB0b3RhbCBwYXJhbWV0ZXJzCgpodHRwczovL3guY29tL2Vsb25tdXNrL3N0YXR1cy8yMDcxMTg0MzU0NzU2NDc3MDQxP3M9MjAiLCwsLCwsLCwsTGlrZWx5LCwsLEFQSSBhY2Nlc3MsVW5pdGVkIFN0YXRlcyBvZiBBbWVyaWNhLCwsLCwsMjAyNi0wNy0yOSAxODo1MTo0NyswMDowMCwsLCwsLEluZHVzdHJ5LCwsLCwsLCwsLCwsLCwsLCwsTm8KTXVzZSBJbWFnZSxJbWFnZSBnZW5lcmF0aW9uLCJJbWFnZSBnZW5lcmF0aW9uLFRleHQtdG8taW1hZ2UsSW1hZ2UtdG8taW1hZ2UiLE1ldGEgQUksLDIwMjYtMDctMDcsSW50cm9kdWNpbmcgTXVzZSBJbWFnZTogSW1hZ2UgR2VuZXJhdGlvbiBCdWlsdCBmb3IgWW91ciBXb3JsZCxodHRwczovL2Fib3V0LmZiLmNvbS9uZXdzLzIwMjYvMDcvaW50cm9kdWNpbmctbXVzZS1pbWFnZS1tZXRhLWFpLywsLCwsLCwsLCwsLCwsQ29uZmlkZW50LCJUb2RheSwgTWV0YSBpcyByb2xsaW5nIG91dCBNdXNlIEltYWdlLCB0aGUgY29tcGFueeKAmXMgZmlyc3QgaW1hZ2UgZ2VuZXJhdGlvbiBtb2RlbCBmcm9tIE1ldGEgU3VwZXJpbnRlbGxpZ2VuY2UgTGFicywgbm93IGF2YWlsYWJsZSBpbiBNZXRhIEFJLiBNdXNlIFNwYXJrIG1hZGUgTWV0YSBBSSBhIHNtYXJ0ZXIgYXNzaXN0YW50OyBub3csIE11c2UgSW1hZ2UgYWN0cyBhcyB0aGUgY3JlYXRpdmUgcGFydG5lciB0aGF0IGtub3dzIHlvdXIgd29ybGQsIG1ha2luZyBpdCBlYXN5IHRvIHR1cm4geW91ciBpZGVhcyBpbnRvIGhpZ2gtcXVhbGl0eSB2aXN1YWxzIHRoYXQgeW91IGNhbiBkb3dubG9hZCBhbmQgc2hhcmUgYW55d2hlcmUsIGluY2x1ZGluZyBkaXJlY3RseSB0byB5b3VyIGZlZWQsIHN0b3J5LCBvciBjaGF0IiwsLEhvc3RlZCBhY2Nlc3MgKG5vIEFQSSksVW5pdGVkIFN0YXRlcyBvZiBBbWVyaWNhLCwsLCwsMjAyNi0wNy0wNyAyMDo0MTozNSswMDowMCwsLCwsLEluZHVzdHJ5LCwsLCwsLCwsLCwsLCwsLCwsTm8KR1BULVJlYWx0aW1lLTIuMS1NaW5pLCwiQXVkaW8gZ2VuZXJhdGlvbixBdWRpbyBxdWVzdGlvbiBhbnN3ZXJpbmciLE9wZW5BSSwsMjAyNi0wNy0wNiwsLCwsLCwsLCwsLCwsLCxDb25maWRlbnQsLCwsQVBJIGFjY2VzcyxVbml0ZWQgU3RhdGVzIG9mIEFtZXJpY2EsLCwsLCwyMDI2LTA3LTA4IDEyOjE4OjE2KzAwOjAwLCwsLCwsSW5kdXN0cnksLCwsLFVucmVsZWFzZWQsLCwsLCwsLCwsLCwsTm8KQ2xhdWRlIFNvbm5ldCA1LCJMYW5ndWFnZSxNdWx0aW1vZGFsIiwiTGFuZ3VhZ2UgbW9kZWxpbmcvZ2VuZXJhdGlvbixRdWVzdGlvbiBhbnN3ZXJpbmciLEFudGhyb3BpYywsMjAyNi0wNi0zMCxJbnRyb2R1Y2luZyBDbGF1ZGUgU29ubmV0IDUsaHR0cHM6Ly93d3cuYW50aHJvcGljLmNvbS9uZXdzL2NsYXVkZS1zb25uZXQtNSwsLCwsLCwsLCwsLCwsQ29uZmlkZW50LCJDbGF1ZGUgU29ubmV0IDUgaXMgYnVpbHQgdG8gYmUgdGhlIG1vc3QgYWdlbnRpYyBTb25uZXQgbW9kZWwgeWV0LiBJdCBjYW4gbWFrZSBwbGFucywgdXNlIHRvb2xzIGxpa2UgYnJvd3NlcnMgYW5kIHRlcm1pbmFscywgYW5kIHJ1biBhdXRvbm9tb3VzbHkgYXQgYSBsZXZlbCB0aGF0LCBqdXN0IGEgZmV3IG1vbnRocyBhZ28sIHJlcXVpcmVkIGxhcmdlciBhbmQgbW9yZSBleHBlbnNpdmUgbW9kZWxzLgoKRm9yIG1hbnkgZGV2ZWxvcGVycywgdGhlIGFnZW50aWMgQUkgZXJhIGJlZ2FuIHdpdGggU29ubmV0LWNsYXNzIG1vZGVsczogQ2xhdWRlIFNvbm5ldCAzLjUsIDMuNiwgYW5kIDMuNyB3ZXJlIHRoZSBmaXJzdCBtb2RlbHMgdGhhdCBzaG93ZWQgaW1wcmVzc2l2ZSBza2lsbHMgaW4gY29kaW5nIGFuZCB0b29sIHVzZS4gTW9yZSByZWNlbnRseSwgdGhvdWdoLCB0aGUgY2xlYXJlc3QgZ2FpbnMgaW4gYWdlbnRpYyBjYXBhYmlsaXRpZXMgaGF2ZSBiZWVuIGluIG91ciBPcHVzLWNsYXNzIG1vZGVscy4KClNvbm5ldCA1IG5hcnJvd3MgdGhlIGdhcDogaXRzIHBlcmZvcm1hbmNlIGlzIGNsb3NlIHRvIHRoYXQgb2YgT3B1cyA0LjgsIGJ1dCBhdCBsb3dlciBwcmljZXMuIEl04oCZcyBhIHN1YnN0YW50aWFsIGltcHJvdmVtZW50IG92ZXIgaXRzIHByZWRlY2Vzc29yLCBTb25uZXQgNC42LCBvbiBpbXBvcnRhbnQgYXNwZWN0cyBvZiBhZ2VudGljIHBlcmZvcm1hbmNlIGxpa2UgcmVhc29uaW5nLCB0b29sIHVzZSwgY29kaW5nLCBhbmQga25vd2xlZGdlIHdvcms6IiwsLEFQSSBhY2Nlc3MsVW5pdGVkIFN0YXRlcyBvZiBBbWVyaWNhLCwsLCwsMjAyNi0wNy0yOSAxODo1MTo0NyswMDowMCwsLCwsLEluZHVzdHJ5LCwsLCxVbnJlbGVhc2VkLCwsLCwsLCwsLCwsLE5vClNvbGFyIE9wZW4yIDI1MEIsTGFuZ3VhZ2UsIkxhbmd1YWdlIG1vZGVsaW5nLFJlYXNvbmluZyxUb29sIHVzZSxUcmFuc2xhdGlvbixRdWVzdGlvbiBhbnN3ZXJpbmciLFVwc3RhZ2UsVXBzdGFnZSBUZWFtLDIwMjYtMDYtMjgsU29sYXIgT3BlbjIgMjUwQiBIdWdnaW5nIEZhY2UgTW9kZWwgQ2FyZCxodHRwczovL2h1Z2dpbmdmYWNlLmNvL3Vwc3RhZ2UvU29sYXItT3BlbjItMjUwQiwsIlRyYWluaW5nIGNvc3QsRGlzY3JldGlvbmFyeSIsImhpZ2ggdHJhaW5pbmcgY29zdCwgZGV2ZWxvcGVyIHJlcG9ydHMgJDMyIG1pbGxpb24iLDI1MDMwMDAwMDAwMC4wLCJUb3RhbDogMjUwLjNCLCBBY3RpdmU6IDE0LjdCIHBlciB0b2tlbi4gTWl4dHVyZS1vZi1FeHBlcnRzICgzMjAgcm91dGVkIGV4cGVydHMgKyAxIHNoYXJlZCBleHBlcnQpLiIsMS4wNWUrMjQsIlBlciBVcHN0YWdlIGluIGRpcmVjdCBjb3JyZXNwb25kZW5jZSwgU29sYXIgT3BlbjIgMjUwQiB3YXMgdHJhaW5lZCBvbiAxMVQgdG9rZW5zLiBBdCAxNC43QiBwYXJhbWV0ZXJzLCB0aGlzIGltcGxpZXMgOS43ZTIzIEZMT1AuIFNvbGFyIE9wZW4yIDI1MEIgd2FzIHRyYWluZWQgdXNpbmcgMSw2NTbDlyBCMjAwIGFuZCA3MjDDlyBIMjAwIGZvciAxOTAwIGhvdXJzLCBjb3N0aW5nICQzMiBtaWxsaW9uIChpbXBseWluZyBhIGNvc3Qgb2YgJDcvR1BVLWhvdXIpCgpUZWNoIHJlcG9ydCBjbGFyaWZpZXMgMTEuOVQgcHJldHJhaW5pbmcgdG9rZW5zLCBmb3IgMS4wNWUyNCBGTE9QLCB3aXRoIGFkZGl0aW9uYWwgcG9zdC10cmFpbmluZy4KCiIsMTEwMDAwMDAwMDAwMDAsMTFUIHRva2VucywxOTAwLjAsQXBwcm94LiA4MCBkYXlzIG5ldCB0cmFpbmluZyB0aW1lICh2ZW5kb3ItcmVwb3J0ZWQpLiwiTlZJRElBIEIyMDAsTlZJRElBIEgyMDAiLCxMaWtlbHksIlNvbGFyIE9wZW4yIDI1MEIgaXMgYW4gb3Blbi1zb3VyY2UgTWl4dHVyZS1vZi1FeHBlcnRzIChNb0UpIG1vZGVsIGRldmVsb3BlZCBieSBVcHN0YWdlLiBJdCBmZWF0dXJlcyAyNTAuM0IgdG90YWwgcGFyYW1ldGVycyB3aXRoIDE0LjdCIGFjdGl2ZSBwYXJhbWV0ZXJzIHBlciB0b2tlbi4gVGhlIG1vZGVsIGlzIHRyYWluZWQgb24gYXBwcm94aW1hdGVseSAxMSB0cmlsbGlvbiB0b2tlbnMgdXNpbmcgTlZJRElBIEIyMDAsIEgyMDAgR1BVcy4gU3VwcG9ydGluZyBhIGNvbnRleHQgbGVuZ3RoIG9mIHVwIHRvIDFNIHRva2VucywgaXQgaXMgZGVzaWduZWQgdG8gZXhjZWwgaW4gYWdlbnRpYyB0b29sIHVzZSwgbG9uZy1jb250ZXh0IHJldHJpZXZhbCwgaW5zdHJ1Y3Rpb24gZm9sbG93aW5nLCBhbmQgcmVsaWFibGUsIGxvdy1oYWxsdWNpbmF0aW9uIHJlYXNvbmluZywgd2l0aCBzdHJvbmcgbXVsdGlsaW5ndWFsIHBlcmZvcm1hbmNlIHBhcnRpY3VsYXJseSBpbiBLb3JlYW4sIEVuZ2xpc2gsIGFuZCBKYXBhbmVzZS4iLCwsT3BlbiB3ZWlnaHRzICh1bnJlc3RyaWN0ZWQpLEtvcmVhIChSZXB1YmxpYyBvZiksLCwsMTY1Ni4wLCwyMDI2LTA3LTIyIDE3OjAyOjM0KzAwOjAwLCwsLCwsSW5kdXN0cnksLCwsLCwiUHJlLXJlbGVhc2UgYXMgb2YgMjAyNi0wNi0yNDsgc2NoZWR1bGVkIHJlbGVhc2UgMjAyNi0wNi0yOC4gQnJhbmRlZCBhcyBhbiBvcGVuIG1vZGVsIChjZi4gcHJlZGVjZXNzb3IgU29sYXItT3Blbi0xMDBCLCByZWxlYXNlZCB1bmRlciBTb2xhci1BcGFjaGUgMi4wKS4gRXhhY3QgbGljZW5zZS9yZXN0cmljdGlvbiBsZXZlbCBUQkMgYXQgcmVsZWFzZS4gSEYgcGxhY2Vob2xkZXIgcmVwbyB1cHN0YWdlL1NvbGFyLU9wZW4yLXRtcCBjdXJyZW50bHkgcmV0dXJucyBIVFRQIDQwMS4iLCwsLCwsMzIxNTYyMy40MzA5NjgyOTQ0LCwsLCwsWWVzCkdMTS01LjIsTGFuZ3VhZ2UsTGFuZ3VhZ2UgbW9kZWxpbmcvZ2VuZXJhdGlvbixaLmFpIChaaGlwdSBBSSksLDIwMjYtMDYtMTYsR0xNLTUuMjogQnVpbHQgZm9yIExvbmctSG9yaXpvbiBUYXNrcyxodHRwczovL3ouYWkvYmxvZy9nbG0tNS4yLCwsLDc0NDAwMDAwMDAwMC4wLDQwIGJpbGxpb24gYWN0aXZlLCwsLCwsLCwsQ29uZmlkZW50LCJXZSdyZSBpbnRyb2R1Y2luZyBHTE0tNS4yLCBvdXIgbGF0ZXN0IGZsYWdzaGlwIG1vZGVsIGZvciBsb25nLWhvcml6b24gdGFza3MuIEl0IG1hcmtzIGEgc3Vic3RhbnRpYWwgbGVhcCBpbiBsb25nLWhvcml6b24gdGFzayBjYXBhYmlsaXR5IG92ZXIgaXRzIHByZWRlY2Vzc29yIEdMTS01LjEgYW5kLCBmb3IgdGhlIGZpcnN0IHRpbWUsIGRlbGl2ZXJzIHRoYXQgY2FwYWJpbGl0eSBvbiBhIHNvbGlkIDFNLXRva2VuIGNvbnRleHQuIEdMTS01LjIncyBuZXcgY2FwYWJpbGl0aWVzIGluY2x1ZGU6CgpTb2xpZCAxTSBDb250ZXh0OiBBIHNvbGlkIDFNLXRva2VuIGNvbnRleHQgdGhhdCBzdGFibHkgc3VzdGFpbnMgbG9uZy1ob3Jpem9uIHdvcmsKQWR2YW5jZWQgQ29kaW5nIHdpdGggRmxleGlibGUgRWZmb3J0OiBTdHJvbmdlciBjb2RpbmcgY2FwYWJpbGl0aWVzIHdpdGggbXVsdGlwbGUgdGhpbmtpbmcgZWZmb3J0IGxldmVscyB0byBiYWxhbmNlIHBlcmZvcm1hbmNlIGFuZCBsYXRlbmN5CkltcHJvdmVkIEFyY2hpdGVjdHVyZTogV2UgcHJvcG9zZSBJbmRleFNoYXJlLCB3aGljaCByZXVzZXMgdGhlIHNhbWUgaW5kZXhlciBhY3Jvc3MgZXZlcnkgZm91ciBzcGFyc2UgYXR0ZW50aW9uIGxheWVycywgcmVkdWNpbmcgcGVyLXRva2VuIEZMT1BzIGJ5IDIuOcOXIGF0IGEgMU0gY29udGV4dCBsZW5ndGguIFdlIGFsc28gaW1wcm92ZSBHTE0tNS4y4oCZcyBNVFAgbGF5ZXIgZm9yIHNwZWN1bGF0aXZlIGRlY29kaW5nLCBpbmNyZWFzaW5nIHRoZSBhY2NlcHRhbmNlIGxlbmd0aCBieSB1cCB0byAyMCUKUHVyZSBPcGVuOiBBbiBNSVQgb3Blbi1zb3VyY2UgbGljZW5zZSDigJQgbm8gcmVnaW9uYWwgbGltaXRzLCB0ZWNobmljYWwgYWNjZXNzIHdpdGhvdXQgYm9yZGVycyIsLCxPcGVuIHdlaWdodHMgKHVucmVzdHJpY3RlZCksQ2hpbmEsLCwsLCwyMDI2LTA3LTI3IDE1OjI1OjA3KzAwOjAwLCwsLCwsSW5kdXN0cnksLCwsLCwsLCwsLCwsLHphaS1vcmcsLCwsWWVzCktpbWkgSzIuNyBDb2RlLCJMYW5ndWFnZSxNdWx0aW1vZGFsLFZpc2lvbiIsIkxhbmd1YWdlIG1vZGVsaW5nL2dlbmVyYXRpb24sQ29kZSBnZW5lcmF0aW9uIixNb29uc2hvdCwsMjAyNi0wNi0xMixLaW1pIEsyLjcgQ29kZSxodHRwczovL3BsYXRmb3JtLmtpbWkuYWkvZG9jcy9ndWlkZS9raW1pLWsyLTctY29kZS1xdWlja3N0YXJ0LCwsLDEwNDAwMDAwMDAwMDAuMCwsLCwsLCwsLCxDb25maWRlbnQsIktpbWkgSzIuNyBDb2RlIGlzIGEgY29kaW5nLWZvY3VzZWQgYWdlbnRpYyBtb2RlbCBidWlsdCB1cG9uIEtpbWkgSzIuNi4gV2l0aCBzdWJzdGFudGlhbCBpbXByb3ZlbWVudHMgb24gcmVhbC13b3JsZCBsb25nLWhvcml6b24gY29kaW5nIHRhc2tzLCBpdCBzdHJlbmd0aGVucyBlbmQtdG8tZW5kIHRhc2sgY29tcGxldGlvbiBhY3Jvc3MgY29tcGxleCBzb2Z0d2FyZSBlbmdpbmVlcmluZyB3b3JrZmxvd3Mgd2hpbGUgaW1wcm92aW5nIHRva2VuIGVmZmljaWVuY3ksIHJlZHVjaW5nIHRoaW5raW5nLXRva2VuIHVzYWdlIGJ5IGFwcHJveGltYXRlbHkgMzAlIGNvbXBhcmVkIHdpdGggS2ltaSBLMi42LiIsLCxPcGVuIHdlaWdodHMgKHVucmVzdHJpY3RlZCksQ2hpbmEsS2ltaSBLMi42LCwsLCwyMDI2LTA3LTA4IDEzOjA0OjUxKzAwOjAwLCwsLCwsSW5kdXN0cnksLCwsLCxNb2RpZmllZCBNSVQgbGljZW5zZSBodHRwczovL2h1Z2dpbmdmYWNlLmNvL21vb25zaG90YWkvS2ltaS1LMi43LUNvZGUvYmxvYi9tYWluL0xJQ0VOU0UsLCwsLCwsLG1vb25zaG90YWksLCwsWWVzCkNsYXVkZSBNeXRob3MgNSwiTGFuZ3VhZ2UsTXVsdGltb2RhbCIsIkxhbmd1YWdlIG1vZGVsaW5nL2dlbmVyYXRpb24sUXVlc3Rpb24gYW5zd2VyaW5nIixBbnRocm9waWMsLDIwMjYtMDYtMDksLGh0dHBzOi8vd3d3LmFudGhyb3BpYy5jb20vbmV3cy9jbGF1ZGUtZmFibGUtNS1teXRob3MtNSwsU09UQSBpbXByb3ZlbWVudCwiQWhlYWQgb2YgbGF0ZXN0IGZyb250aWVyIG1vZGVscyBhdCB0aW1lIG9mIHJlbGVhc2Ugb24gYmVuY2htYXJrcyBpbmNsdWRpbmcgU1dFLUJlbmNoIFBybywgRnJvbnRpZXJDb2RlLCBHRFB2YWwtQUEsIEF1dG9tYXRpb25CZW5jaCwgYW5kIEV4cGxvaXRCZW5jaC4gIiwsLCwsLCwsLCwsQ29uZmlkZW50LCJUb2RheSB3ZeKAmXJlIGxhdW5jaGluZyBDbGF1ZGUgRmFibGUgNTogYSBNeXRob3MtY2xhc3MxIG1vZGVsIHRoYXQgd2XigJl2ZSBtYWRlIHNhZmUgZm9yIGdlbmVyYWwgdXNlLgoKWy4uLl0KCkZvciBhIHNtYWxsIGdyb3VwIG9mIGN5YmVyZGVmZW5kZXJzIGFuZCBpbmZyYXN0cnVjdHVyZSBwcm92aWRlcnMsIHdl4oCZcmUgYWxzbyBsYXVuY2hpbmcgQ2xhdWRlIE15dGhvcyA1LiBJdOKAmXMgdGhlIHNhbWUgdW5kZXJseWluZyBtb2RlbCBhcyBGYWJsZSA1LCBidXQgd2l0aCB0aGUgc2FmZWd1YXJkcyBsaWZ0ZWQgaW4gc29tZSBhcmVhcy4yIE15dGhvcyA1IHdpbGwgaW5pdGlhbGx5IGJlIGRlcGxveWVkIHRocm91Z2ggUHJvamVjdCBHbGFzc3dpbmcsIGluIGNvbGxhYm9yYXRpb24gd2l0aCB0aGUgVVMgZ292ZXJubWVudCwgYXMgYW4gdXBncmFkZSB0byBDbGF1ZGUgTXl0aG9zIFByZXZpZXcuIEl0IGhhcyB0aGUgc3Ryb25nZXN0IGN5YmVyc2VjdXJpdHkgY2FwYWJpbGl0aWVzIG9mIGFueSBtb2RlbCBpbiB0aGUgd29ybGQuIFNvb24sIHdlIGludGVuZCB0byBleHBhbmQgYWNjZXNzIHRvIE15dGhvcyA1IHRocm91Z2ggYSBicm9hZGVyIHRydXN0ZWQgYWNjZXNzIHByb2dyYW0uIiwsLFVucmVsZWFzZWQsVW5pdGVkIFN0YXRlcyBvZiBBbWVyaWNhLCwsLCwsMjAyNi0wNy0yNyAxNjo1NDo0MiswMDowMCwsLCwsLEluZHVzdHJ5LCwsLCwsIkN1cnJlbnRseSBvbmx5IGF2YWlsYWJsZSB0byBzZWxlY3QgdXNlcnMgLSAiIlthXSAgc21hbGwgZ3JvdXAgb2YgY3liZXJkZWZlbmRlcnMgYW5kIGluZnJhc3RydWN0dXJlIHByb3ZpZGVycyIiIC0gdGhyb3VnaCBBUEk7IG5vdCBnZW5lcmFsbHkgYXZhaWxhYmxlLiIsLCwsLCwsLCwsLCxObwpDbGF1ZGUgRmFibGUgNSwiTGFuZ3VhZ2UsTXVsdGltb2RhbCIsIkxhbmd1YWdlIG1vZGVsaW5nL2dlbmVyYXRpb24sUXVlc3Rpb24gYW5zd2VyaW5nIixBbnRocm9waWMsLDIwMjYtMDYtMDksLGh0dHBzOi8vd3d3LmFudGhyb3BpYy5jb20vbmV3cy9jbGF1ZGUtZmFibGUtNS1teXRob3MtNSwsU09UQSBpbXByb3ZlbWVudCwiQWhlYWQgb2YgbGF0ZXN0IGZyb250aWVyIG1vZGVscyBhdCB0aW1lIG9mIHJlbGVhc2Ugb24gYmVuY2htYXJrcyBpbmNsdWRpbmcgU1dFLUJlbmNoIFBybywgRnJvbnRpZXJDb2RlLCBHRFB2YWwtQUEsIEF1dG9tYXRpb25CZW5jaCwgYW5kIEV4cGxvaXRCZW5jaC4gIiwsLCwsLCwsLCwsQ29uZmlkZW50LCJUb2RheSB3ZeKAmXJlIGxhdW5jaGluZyBDbGF1ZGUgRmFibGUgNTogYSBNeXRob3MtY2xhc3MxIG1vZGVsIHRoYXQgd2XigJl2ZSBtYWRlIHNhZmUgZm9yIGdlbmVyYWwgdXNlLgoKRmFibGUgNeKAmXMgY2FwYWJpbGl0aWVzIGV4Y2VlZCB0aG9zZSBvZiBhbnkgbW9kZWwgd2XigJl2ZSBldmVyIG1hZGUgZ2VuZXJhbGx5IGF2YWlsYWJsZS4gSXQgaXMgc3RhdGUtb2YtdGhlLWFydCBvbiBuZWFybHkgYWxsIHRlc3RlZCBiZW5jaG1hcmtzIG9mIEFJIGNhcGFiaWxpdHksIHNob3dpbmcgZXhjZXB0aW9uYWwgcGVyZm9ybWFuY2UgaW4gc29mdHdhcmUgZW5naW5lZXJpbmcsIGtub3dsZWRnZSB3b3JrLCB2aXNpb24sIHNjaWVudGlmaWMgcmVzZWFyY2gsIGFuZCBtYW55IG90aGVyIGFyZWFzLiBUaGUgbG9uZ2VyIGFuZCBtb3JlIGNvbXBsZXggdGhlIHRhc2ssIHRoZSBsYXJnZXIgRmFibGUgNeKAmXMgbGVhZCBvdmVyIG91ciBvdGhlciBtb2RlbHMuIiwsLEFQSSBhY2Nlc3MsVW5pdGVkIFN0YXRlcyBvZiBBbWVyaWNhLCwsLCwsMjAyNi0wNy0yMSAwNTozMjoyNSswMDowMCwsLCwsLEluZHVzdHJ5LCwsLCwsLCwsLCwsLCwsLCwsTm8KTm9ydGggTWluaSBDb2RlLExhbmd1YWdlLCJDb2RpbmcsTGFuZ3VhZ2UgbW9kZWxpbmcvZ2VuZXJhdGlvbixRdWVzdGlvbiBhbnN3ZXJpbmciLENvaGVyZSwiSmF5IEFsYW1tYXIsIFNvcGhpYSBBbHRoYW1tZXIsIERlbm5pcyBBdW1pbGxlciwgTGVvbiBFbmdsw6RuZGVyLCBZYW5uaXMgRmxldC1CZXJsaWFjLCBFZGVuIEdpbGJlcnQsIFNhcnJhIEhhYmNoaSwgS3lsaWUgSGUsIERocnV0aSBKb3NoaSwgSm96ZWYgTW9rcsO9LCBEYXZpZCBNb3JhLCBKb3NoIE5ldHRvLVJvc2VuLCBEZW5peiBRaWFuLCBMYXdyZW5jZSBSb2RnZXJzLCBXaWxsZW0gUsO2cGtlLCBUb20gU2hlcmJvcm5lLCBBaG1ldCDDnHN0w7xuLCBNaW5qaWUgWHUsIERpYW5hIEFiYWd5YW4sIFNhbW1pZSBCYWUsIEJqw7ZybiBCZWJlbnNlZSwgV2FsdGVyIEJlbGxlci1Nb3JhbGVzLCBTZXBpZGVoIFNoYXRlcmlhbiBCaWRnb2xpLCBCYXMgQsO8bGxlciwgRGF2aWQgQ2FpcnV6LCBLcmlzIENhbywgUm9tYW4gQ2FzdGFnbsOpLCBHaWFubmlzIENoYXR6aXZlcm9nbG91LCBUaW0gQ2h1bmcsIEZlbGlwZSBDcnV6LCBSaXNoaXQgRGhvbGFraWEsIEFsaSBFZGFsYXRpLCBOaWtvbGFzIEdyaXRzY2gsIEtpbGlhbiBIYWVmZWxpLCBQcmFzaGFudCBLdW1hciwgU2ltb24gTGVobmVyZXIsIFRvbnkgTGl1LCBBbGV4IE1jS2lubmV5LCBFa2FncmEgUmFuamFuLCBEZXYgU2hhaCwgWmV3ZW4gU2hlbiwgU3lsdmllIFNoaSwgRHdhcmFrIFRhbHVwdXJ1LCBLb21hbCBUZXJ1LCBSb2JpbiBWYWFsZXIsIEJoYXJhdCBWZW5raXRlc2gsIERvbmdsdSBXYW5nLCBUZXJyZW5jZSBaaGFvLCBMZW8gWmhvdSwgQ29ud2F5IFpodSwgUGhpbCBCbHVuc29tLCBOaWNrIEZyb3NzdCwgQWlkYW4gR29tZXosIE1hbm9qIEdvdmluZGFzc2FteSwgTmljayBKYWtvYmksIFBhdHJpY2sgTGV3aXMsIEFjeXIgTG9jYXRlbGxpLCBKb2VsbGUgUGluZWF1LCBJdmFuIFpoYW5nCgoiLDIwMjYtMDYtMDksSW50cm9kdWNpbmcgTm9ydGggTWluaSBDb2RlOiBDb2hlcmXigJlzIGZpcnN0IG1vZGVsIGZvciBkZXZlbG9wZXJzLGh0dHBzOi8vY29oZXJlLmNvbS9ibG9nL25vcnRoLW1pbmktY29kZSwsLCwzMDAwMDAwMDAwMC4wLCIzMEIgdG90YWwsIDNCIGFjdGl2ZSIsLCwsLCwsLCxDb25maWRlbnQsIlRvZGF5IHdlJ3JlIGxhdW5jaGluZyBOb3J0aCBNaW5pIENvZGUgb3Blbi1zb3VyY2UuIEEgbWl4dHVyZS1vZi1leHBlcnRzIChNb0UpIG1vZGVsLCBOb3J0aCBNaW5pIENvZGUgaXMgQ29oZXJlJ3MgZmlyc3QgYWdlbnRpYyBjb2RpbmcgbW9kZWwsIGFuZCB0aGUgaW5hdWd1cmFsIG1lbWJlciBvZiBvdXIgbmV4dCBnZW5lcmF0aW9uIG9mIHBvd2VyZnVsIG1vZGVscy4KCkF0IDMwQiB0b3RhbCBwYXJhbWV0ZXJzIHdpdGgganVzdCAzQiBhY3RpdmUsIE5vcnRoIE1pbmkgQ29kZSBkZWxpdmVycyBzdHJvbmcgc29mdHdhcmUgZGV2ZWxvcG1lbnQgcGVyZm9ybWFuY2Ugd2l0aG91dCBkZW1hbmRpbmcgZXh0ZW5zaXZlIGhhcmR3YXJlIHRvIG1hdGNoLiBFZmZpY2llbnQgYnkgZGVzaWduLCBpdCdzIGJ1aWx0IHRvIHJ1biB3aGVyZSB5b3UgbmVlZCBpdC4iLCwsT3BlbiB3ZWlnaHRzICh1bnJlc3RyaWN0ZWQpLENhbmFkYSwsLCwsLDIwMjYtMDYtMTAgMDA6NTM6MTYrMDA6MDAsLCwsLCxJbmR1c3RyeSwsLCwsVW5yZWxlYXNlZCxBcGFjaGUgMi4wIGxpY2Vuc2UsLCwsLCwsLENvaGVyZUxhYnMsLCwsWWVzCk5lbW90cm9uIDMgVWx0cmEsTGFuZ3VhZ2UsIkxhbmd1YWdlIG1vZGVsaW5nL2dlbmVyYXRpb24sUXVlc3Rpb24gYW5zd2VyaW5nIixOVklESUEsIkFhcm9uIEJsYWtlbWFuLCBBYXJvbiBHcmF0dGFmaW9yaSwgQWFydGkgQmFzYW50LCBBYmhpYmhhIEd1cHRhLCBBYmhpbmF2IEtoYXR0YXIsIEFkaSBSZW5kdWNoaW50YWxhLCBBZGl0eWEgVmF2cmUsIEFrYW5rc2hhIFNodWtsYSwgQWtoaWFkIEJlcmNvdmljaCwgQWxla3NhbmRlciBGaWNlaywgQWxla3NhbmRyIFNoYXBvc2huaWtvdiwgQWxleCBLb25kcmF0ZW5rbywgQWxleGFuZGVyIEJ1a2hhcmluLCBBbGV4YW5kcmUgTWlsZXNpLCBBbGkgVGFnaGliYWtoc2hpLCBBbGlzYSBMaXUsIEFtZWxpYSBCYXJ0b24sIEFtZXlhIFN1bmlsIE1haGFiYWxlc2h3YXJrYXIsIEFtaXIgS2xlaW4sIEFtaXQgWnVrZXIsIEFtbm9uIEdlaWZtYW4sIEFteSBTaGVuLCBBbmFoaXRhIEJoaXdhbmRpd2FsbGEsIEFuZHJldyBUYW8sIEFuanVsaWUgQWdydXNhLCBBbmt1ciBWZXJtYSwgQW5uIEd1YW4sIEFudWJoYXYgTWFuZGFyd2FsLCBBcmhhbSBNZWh0YSwgQXNod2F0aCBBaXRoYWwsIEFzaHdpbiBQb29qYXJ5LCBBc2lm</x:v>
      </x:c>
    </x:row>
    <x:row r="7" ht="18" customHeight="1">
      <x:c r="A7" s="17" t="n">
        <x:v>2</x:v>
      </x:c>
      <x:c r="B7" s="17" t="n">
        <x:v>310</x:v>
      </x:c>
      <x:c r="C7" s="160" t="str">
        <x:v>IEFoYW1lZCwgQXNpdCBNaXNocmEsIEFzbWEgS3VyaXBhcmFtYmlsIFRoZWtrdW1wYXRlLCBBeXVzaCBEYXR0YWd1cHRhLCBCYW5naHVhIFpodSwgQmFyZGl5YSBTYWRlZ2hpLCBCYXJuYWJ5IFNpbWtpbiwgQmVuIExhbmlyLCBCZW5lZGlrdCBTY2hpZmZlcmVyLCBCZXNtaXJhIE51c2hpLCBCaWxhbCBLYXJ0YWwsIEJpdGEgRGFydmlzaCBSb3VoYW5pLCBCb3JpcyBHaW5zYnVyZywgQnJhbmRvbiBOb3JpY2ssIEJyYW5kb24gU291YmFzaXMsIEJyYW5pc2xhdiBLaXNhY2FuaW4sIEJyaWFuIFl1LCBCcnlhbiBDYXRhbnphcm8sIENhcmxvIGRlbCBNdW5kbywgQ2hhbnRhbCBId2FuZywgQ2hhcmxlcyBXYW5nLCBDaGVuZy1QaW5nIEhzaWVoLCBDaGVuZ2hhbyBaaGFuZywgQ2hlbmhhbiBZdSwgQ2hldGFuIE11bmdla2FyLCBDaGludGFuIFBhdGVsLCBDaHJpcyBBbGV4aXVrLCBDaHJpc3RvcGhlciBQYXJpc2llbiwgQ29sbGluIE5lYWxlLCBDeXJpbCBNZXVyaWxsb24sIERhbW9uIE1vc2stQW95YW1hLCBEYW4gU3UsIERhbmUgQ29ybmVpbCwgRGFuaWVsIEFmcmltaSwgRGFuaWVsIExvLCBEYW5pZWwgUm9ocmVyLCBEYW5pZWwgU2VyZWJyZW5paywgRGFyaWEgR2l0bWFuLCBEYXJpYSBMZXZ5LCBEYXJrbyBTdG9zaWMsIERhdmlkIE1vc2FsbGFuZXpoYWQsIERlZXBhayBOYXJheWFuYW4sIERocnV2IE5hdGhhd2FuaSwgRGltYSBSZWtlc2gsIERpbmEgWWFyZWQsIERpdnlhbnNodSBLYWt3YW5pLCBEb25nIEFobiwgRHVuY2FuIFJpYWNoLCBEdXNhbiBTdG9zaWMsIEVkZ2FyIE1pbmFzeWFuLCBFZHdhcmQgTGluLCBFaWxlZW4gTG9uZywgRWlsZWVuIFBldGVycyBMb25nLCBFbGFkIFNlZ2FsLCBFbGVuYSBMYW50eiwgRWxsaWUgRXZhbnMsIEVsbGlvdHQgTmluZywgRXJpYyBDaHVuZywgRXJpYyBIYXJwZXIsIEVyaWMgVHJhbWVsLCBFcmljayBHYWxpbmtpbiwgRXJpayBQb3VuZHMsIEV2YW4gQnJpb25lcywgRXZlbGluYSBCYWtodHVyaW5hLCBFdmdlbnkgVHN5a3Vub3YsIEZhaXNhbCBMYWRoYWssIEZheSBXYW5nLCBGZWkgSmlhICwgRmVsaXBlIFNvYXJlcywgRmVuZyBDaGVuLCBGZXJlbmMgR2Fsa28sIEZyYW5rIFN1biwgRnJhbmtpZSBTaWlubywgR2FsIEh1YmFyYSBBZ2FtLCBHYW5lc2ggQWpqYW5hZ2FkZGUsIEdhbnRhdnlhIEJoYXR0LCBHYXJnaSBQcmFzYWQsIEdlb3JnZSBBcm1zdHJvbmcsIEdlcmFsZCBTaGVuLCBHb3JrZW0gQmF0bWF6LCBHcmlnb3IgTmFsYmFuZHlhbiwgSGFpZmVuZyBRaWFuLCBIYXJzaCBTaGFybWEsIEhheWxleSBSb3NzLCBIZWxlbiBOZ28sIEhlcmJlcnQgSHVtLCBIZXJtYW4gU2Fob3RhLCBIZXhpbiBXYW5nLCBIaW1hbnNodSBTb25pLCBIaXJlbiBVcGFkaHlheSwgSHVpemkgTWFvLCBIdXkgQyBOZ3V5ZW4sIEh1eSBRIE5ndXllbiwgSWFpbiBDdW5uaW5naGFtLCBJZG8gR2FsaWwsIElkbyBTaGFoYWYsIElnb3IgR2l0bWFuLCBJbHlhIExvc2hjaGlsb3YsIEl0YW1hciBTY2hlbiwgSXRheSBMZXZ5LCBJdmFuIE1vc2hrb3YsIEl6aWsgR29sYW4sIEl6enkgUHV0dGVybWFuLCBKYW4gS2F1dHosIEphbmUgUG9sYWsgU2Nvd2Nyb2Z0LCBKYXJlZCBDYXNwZXIsIEphdGluIE1pdHJhLCBKZWZmcmV5IEdsaWNrLCBKZW5ueSBDaGVuLCBKZXNzZSBPbGl2ZXIsIEppYW4gWmhhbmcsIEppYXFpIFplbmcsIEppZSBMb3UsIEppbW15IFpoYW5nLCBKaW5oYW5nIENob2ksIEppbmluZyBIdWFuZywgSm9leSBDb253YXksIEpvZXkgR3VtYW4sIEpvaG4gS2FtYWx1LCBKb2hubnkgR3JlY28sIEpvbmF0aGFuIENvaGVuLCBKb3NlcGggSmVubmluZ3MsIEpveWppdCBEYXcsIEp1bGllbiBWZXJvbiBWaWFsYXJkLCBKdW5rZXVuIFlpLCBKdXBpbmRlciBQYXJtYXIsIEthaSBYdSwgS2FuIFpodSwgS2FyaSBCcmlza2ksIEthdGhlcmluZSBDaGV1bmcsIEthdGhlcmluZSBMdW5hLCBLZWl0aCBXeXNzLCBLZXNoYXYgU2FudGhhbmFtLCBLZXZpbiBTaGloLCBLZXpoaSBLb25nLCBLaHVzaGkgQmhhcmR3YWosIEtpcnRoaSBTaGFua2FyLCBLcmlzaG5hIEMuIFB1dnZhZGEsIEtyenlzenRvZiBQYXdlbGVjLCBLdW1hciBBbmlrLCBMYXdyZW5jZSBNY0FmZWUsIExheWEgU2xlaW1hbiwgTGVvbiBEZXJjenluc2tpLCBMaSBEaW5nLCBMaXp6aWUgV2VpLCBMdWNhcyBMaWViZW53ZWluLCBMdWlzIFZlZ2EsIE1hYW51IEdyb3ZlciwgTWFhcnRlbiBWYW4gU2VnYnJvZWNrLCBNYWVyIFJvZHJpZ3VlcyBkZSBNZWxvLCBNYWhkaSBOYXplbWksIE1ha2VzaCBOYXJzaW1oYW4gU3JlZWRoYXIsIE1hbm9qIEtpbGFydSwgTWFvciBBc2hrZW5hemksIE1hcmMgUm9tZWlqbiwgTWFyY2luIENob2Nob3dza2ksIE1hcmsgQ2FpLCBNYXJrdXMgS2xpZWdsLCBNYXJ5YW0gTW9vc2FlaSwgTWF0dCBLdWxrYSwgTWF0dmVpIE5vdmlrb3YsIE1laHJ6YWQgU2FtYWRpLCBNZWxpc3NhIENvcnB1eiwgTWVuZ3J1IFdhbmcsIE1lcmVkaXRoIFByaWNlLCBNaWNoYWVsIEFuZGVyc2NoLCBNaWNoYWVsIEJvb25lLCBNaWNoYWVsIEV2YW5zLCBNaWd1ZWwgTWFydGluZXosIE1pa2FpbCBLaG9uYSwgTWlrZSBDaHJ6YW5vd3NraSwgTWluc2VvayBMZWUsIE1vaGFtbWFkIERhYmJhaCwgTW9oYW1tYWQgU2hvZXliaSwgTW9zdG9mYSBQYXR3YXJ5LCBOYWJpbiBNdWxlcGF0aSwgTmFqZWViIE5hYndhbmksIE5hdGFsaWUgSGVyZXRoLCBOYXZlIEFzc2FmLCBOZWdhciBIYWJpYmksIE5ldGEgWm1vcmEsIE5ldGFuZWwgSGFiZXIsIE5pY29sYSBTZXNzaW9ucywgTmlkaGkgQmhhdGlhLCBOaWtoaWwgSnVrYXIsIE5pa2tpIFBvcGUsIE5pa29sYWkgTHVkd2lnLCBOaW1hIFRhamJha2hzaCwgTmlyIEFpbG9uLCBOaXJtYWwgSnVsdXJ1LCBOaXNoYW50IFNoYXJtYSwgT2xla3NpaSBIcmluY2h1aywgT2xla3NpaSBLdWNoYWlldiwgT2xpdmllciBEZWxhbGxlYXUsIE9sdXdhdG9iaSBPbGFiaXlpLCBPbWVyIFVsbG1hbiBBcmdvdiwgT21yaSBQdW55LCBPcmVuIFRyb3BwLCBPdXllIFhpZSwgUGFydGggQ2hhZGhhLCBQYXNoYSBTaGFtaXMsIFBhdWwgR2liYm9ucywgUGF2bG8gTW9sY2hhbm92LCBQYXdlbCBNb3JraXN6LCBQZXRlciBEeWthcywgUGV0ZXIgSmluLCBQaW5reSBYdSwgUGlvdHIgSmFudXN6ZXdza2ksIFByYW5hdiBQcmFzaGFudCBUaG9tYnJlLCBQcmFzb29uIFZhcnNobmV5LCBQcml0YW0gR3VuZGVjaGEsIFByemVtZWsgVHJlZGFrLCBRaW5nIE1pYW8sIFFpeXUgV2FuLCBSYWJlZWggS2FyaW1pIE1haGFiYWRpLCBSYWNoaXQgR2FyZywgUmFuIEVsLVlhbml2LCBSYW4gWmlsYmVyc3RlaW4sIFJhc291bCBTaGFmaXBvdXIsIFJpY2ggSGFyYW5nLCBSaWNrIEl6em8sIFJpbWEgU2hhaGJhenlhbiwgUmlzaGFiaCBHYXJnLCBSaXRpa2EgQm9ya2FyLCBSaXR1IEdhbGEsIFJpeWFkIElzbGFtLCBSb2JlcnQgSGVzc2UsIFJvZ2VyIFdhbGVmZmUsIFJvaGl0IFdhdHZlLCBSb2kgS29yZW4sIFJ1b3hpIFpoYW5nLCBSdXNzZWxsIEhld2V0dCwgUnVzc2VsbCBKLiBIZXdldHQsIFJ5YW4gUHJlbmdlciwgUnlhbiBUaW1icm9vaywgU2FkZWdoIE1haGRhdmksIFNhaGlsIE1vZGksIFNhbXVlbCBLcmltYW4sIFNhbmdrdWcgTGltLCBTYW5qYXkgS2FyaXlhcHBhLCBTYW5qZWV2IFNhdGhlZXNoLCBTYW9yaSBLYWppLCBTYXRpc2ggUGFzdW1hcnRoaSwgU2F1cmF2IE11cmFsaWRoYXJhbiwgU2VhbiBOYXJlbnRoYXJlbiwgU2VhbiBOYXJlbnRoaXJhbiwgU2Vvbm15ZW9uZyBCYWssIFNlcmdleSBLYXNoaXJza3ksIFNldGggUG91bG9zLCBTaGFoYXIgTW9yLCBTaGFubXVnYW0gUmFtYXNhbXksIFNoYW50YW51IEFjaGFyeWEsIFNoYW9uYSBHaG9zaCwgU2hhcmF0aCBUdXJ1dmVrZXJlIFNyZWVuaXZhcywgU2hlbGJ5IFRob21hcywgU2hpcWluZyBGYW4sIFNocmV5YSBHb3BhbCwgU2hyaW1haSBQcmFiaHVtb3llLCBTaHViaGFtIFBhY2hvcmksIFNodWJoYW0gVG9zaG5pd2FsLCBTaHVveWFuZyBEaW5nLCBTaWRkaGFydGggU2luZ2gsIFNpbWVuZyBTdW4sIFNtaXRhIEl0aGFwZSwgU29tc2h1YnJhIE1hanVtZGFyLCBTb3VteWUgU2luZ2hhbCwgU3RhcyBTZXJnaWVua28sIFN0ZWZhbmlhIEFsYm9yZ2hldHRpLCBTdGVwaGVuIEdlLCBTdWdhbSBEaXBhayBEZXZhcmUsIFN1bWVldCBLdW1hciBCYXJ1YSwgU3VzZWVsbGEgUGFuZ3VsdXJpLCBTdXlvZyBHdXB0YSwgU3dldGEgUHJpeWFkYXJzaGksIFN5ZWRhIE5haGlkYSBBa3RlciwgVGFuIEJ1aSwgVGVvZG9yLUR1bWl0cnUgRW5lLCBUZXJyeSBLb25nLCBUaGFuaCBEbywgVGlqbWVuIEJsYW5rZXZvb3J0LCBUaW0gTW9vbiwgVG9tIEJhbG91Z2gsIFRvbWVyIEFzaWRhLCBUb21lciBCYXIgTmF0YW4sIFRvbWVyIFJvbmVuLCBUdWdydWwgS29udWssIFR3aW5rbGUgVmFzaGlzaHRoLCBVZGkgS2FycGFzLCBVc2huaXNoIERlLCBWYWhpZCBOb29yb3ppLCBWYWhpZCBOb3Jvb3ppLCBWZW5rYXQgU3Jpbml2YXNhbiwgVmVubXVnaWwgRWxhbmdvLCBWaWN0b3IgQ3VpLCBWaWpheSBLb3J0aGlrYW50aSwgVmluYXkgUmFvLCBWaXRhbHkgS3VyaW4sIFZpdGFseSBMYXZydWtoaW4sIFZsYWRpbWlyIEFuaXNpbW92LCBXYW5saSBKaWFuZywgV2FzaSBVZGRpbiBBaG1hZCwgV2VpIER1LCBXZWkgUGluZywgV2VuZmVpIFpob3UsIFdpbGwgSmVubmluZ3MsIFdpbGxpYW0gWmhhbmcsIFdvamNpZWNoIFByYXp1Y2gsIFhpYW93ZWkgUmVuLCBZYXNoYXN3aSBLYXJuYXRpLCBZZWppbiBDaG9pLCBZZXYgTWV5ZXIsIFlpLUZ1IFd1LCBZaWFuIFpoYW5nLCBZaWdvbmcgUWluLCBZaW5nIExpbiwgWW9uYXRhbiBHZWlmbWFuLCBZb25nZ2FuIEZ1LCBZb3NoaSBTdWJhcmEsIFlvc2hpIFN1aGFyYSwgWXVibyBHYW8sIFphY2ggTW9zaGUsIFpoZW4gRG9uZywgWmhvbmdibyBaaHUsIFppaGFuIExpdSwgWmlqaWEgQ2hlbiwgWmlqaWUgWWFuIiwyMDI2LTA2LTA0LCJOZW1vdHJvbiAzIFVsdHJhOiBPcGVuLCBFZmZpY2llbnQgTWl4dHVyZS1vZi1FeHBlcnRzIEh5YnJpZCBNYW1iYS1UcmFuc2Zvcm1lciBNb2RlbCBmb3IgQWdlbnRpYyBSZWFzb25pbmciLCJodHRwczovL2FyeGl2Lm9yZy9hYnMvMjUxMi4yMDg1NgpodHRwczovL3Jlc2VhcmNoLm52aWRpYS5jb20vbGFicy9uZW1vdHJvbi9maWxlcy9OVklESUEtTmVtb3Ryb24tMy1VbHRyYS1UZWNobmljYWwtUmVwb3J0LnBkZiAiLCxEaXNjcmV0aW9uYXJ5LCw1NTAwMDAwMDAwMDAuMCwiIiI1NTBCIHRvdGFsIHBhcmFtZXRlcnMgd2l0aCB1cCB0byA1NUIgYWN0aXZlIHBlciB0b2tlbiIiIGZyb20gaHR0cHM6Ly9kb2NzLm52aWRpYS5jb20vbmVtb3Ryb24vbmlnaHRseS91c2FnZS1jb29rYm9vay9OZW1vdHJvbi0zLVVsdHJhLUJhc2UvUkVBRE1FLmh0bWwgIiw2LjZlKzI0LCI1NSBiaWxsaW9uIGFjdGl2ZSBwYXJhbWV0ZXJzLCB+MjBUIHRva2VucyIsLCwsLCwsTGlrZWx5LCJXZSBpbnRyb2R1Y2UgTmVtb3Ryb24gMyBVbHRyYSwgYSA1NTAgYmlsbGlvbiB0b3RhbCBhbmQgNTUgYmlsbGlvbiBhY3RpdmUgcGFyYW1ldGVyIE1peHR1cmUtb2YtRXhwZXJ0cyBIeWJyaWQgTWFtYmEtQXR0ZW50aW9uIGxhbmd1YWdlIG1vZGVsLiBXZSBwcmUtdHJhaW5lZCBOZW1vdHJvbiAzIFVsdHJhIG9uIDIwIHRyaWxsaW9uIHRleHQgdG9rZW5zLCB0aGVuIGV4dGVuZGVkIHRoZSBjb250ZXh0IGxlbmd0aCB0byAxTSB0b2tlbnMsIGFuZCBwb3N0LXRyYWluZWQgdXNpbmcgU3VwZXJ2aXNlZCBGaW5lIFR1bmluZyAoU0ZUKSwgUmVpbmZvcmNlbWVudCBMZWFybmluZyAoUkwpLCBhbmQgTXVsdGktdGVhY2hlciBPbi1Qb2xpY3kgRGlzdGlsbGF0aW9uIChNT1BEKS4gTmVtb3Ryb24gMyBVbHRyYSBpcyBvdXIgbW9zdCBjYXBhYmxlIG1vZGVsIHlldCwgZW1wbG95aW5nIG11bHRpcGxlIGtleSB0ZWNobm9sb2dpZXMgLSBMYXRlbnRNb0UsIE11bHRpIFRva2VuIFByZWRpY3Rpb24gKE1UUCksIE5WRlA0IHByZS10cmFpbmluZywgbXVsdGktZW52aXJvbm1lbnQgUkxWUiwgTU9QRCwgYW5kIHJlYXNvbmluZyBidWRnZXQgY29udHJvbC4gTmVtb3Ryb24gMyBVbHRyYSBhY2hpZXZlcyB1cCB0byDiiLwgNsOXIGhpZ2hlciBpbmZlcmVuY2UgdGhyb3VnaHB1dCBhcyBjb21wYXJlZCB0byBzdGF0ZS1vZi10aGUtYXJ0IHB1YmxpY2x5IGF2YWlsYWJsZSBMTE1zIHdoaWxlIGF0dGFpbmluZyBvbi1wYXIgYWNjdXJhY3kuIFRoZSBzdGF0ZS1vZi10aGUtYXJ0IGFjY3VyYWN5LCBoaWdoIGluZmVyZW5jZSB0aHJvdWdocHV0LCBhbmQgMU0gdG9rZW4gY29udGV4dCBsZW5ndGggbWFrZSBOZW1vdHJvbiAzIFVsdHJhIGlkZWFsIGZvciBsb25nLXJ1bm5pbmcgYXV0b25vbW91cyBhZ2VudGljIHRhc2tzLiBXZSBvcGVuLXNvdXJjZSB0aGUgYmFzZSwgcG9zdC10cmFpbmVkLCBhbmQgcXVhbnRpemVkIGNoZWNrcG9pbnRzLCBhbG9uZyB3aXRoIHRoZSB0cmFpbmluZyBkYXRhIGFuZCByZWNpcGUgb24gSHVnZ2luZ0ZhY2UuIiwsLE9wZW4gd2VpZ2h0cyAodW5yZXN0cmljdGVkKSxVbml0ZWQgU3RhdGVzIG9mIEFtZXJpY2EsLCwsLCwyMDI2LTA2LTA4IDIzOjE3OjM1KzAwOjAwLCwsLCwsSW5kdXN0cnksLCwsLCwiT3JpZ2luYWxseSBtZW50aW9uZWQgaW4gdGhlIE5lbW90cm9uIDMgRmFtaWx5IHBhcGVyIChodHRwczovL2FyeGl2Lm9yZy9hYnMvMjUxMi4yMDg1Nikgd2hpY2ggb25seSBvZmZpY2lhbGx5IHJlbGVhc2VkIHRoZSBOYW5vIG1vZGVsLiBGdWxsIHdlaWdodHMgd2VyZSByZWxlYXNlZCB3aXRoIE9wZW5NRFctMS4xIGxpY2Vuc2Ugb24gSnVuZSA0LCAyMDI2LiIsLCwsTlZGUDQsLCwsLCwsLFllcwpHZW1tYSA0IDEyQiwiTGFuZ3VhZ2UsTXVsdGltb2RhbCxBdWRpbyIsIkxhbmd1YWdlIG1vZGVsaW5nL2dlbmVyYXRpb24sUXVlc3Rpb24gYW5zd2VyaW5nIixHb29nbGUgRGVlcE1pbmQsLDIwMjYtMDYtMDMsLGh0dHBzOi8vYWkuZ29vZ2xlLmRldi9nZW1tYS9kb2NzL2NvcmUvbW9kZWxfY2FyZF80LCwsLDExOTUwMDAwMDAwLjAsLCwsLCwsLCwsQ29uZmlkZW50LCJHZW1tYSBpcyBhIGZhbWlseSBvZiBvcGVuIG1vZGVscyBidWlsdCBieSBHb29nbGUgRGVlcE1pbmQuIEdlbW1hIDQgbW9kZWxzIGFyZSBtdWx0aW1vZGFsLCBoYW5kbGluZyB0ZXh0IGFuZCBpbWFnZSBpbnB1dCAod2l0aCBhdWRpbyBzdXBwb3J0ZWQgb24gRTJCLCBFNEIsIGFuZCAxMkIgbW9kZWxzKSBhbmQgZ2VuZXJhdGluZyB0ZXh0IG91dHB1dC4gVGhpcyByZWxlYXNlIGluY2x1ZGVzIG9wZW4td2VpZ2h0cyBtb2RlbHMgaW4gYm90aCBwcmUtdHJhaW5lZCBhbmQgaW5zdHJ1Y3Rpb24tdHVuZWQgdmFyaWFudHMuIEdlbW1hIDQgZmVhdHVyZXMgYSBjb250ZXh0IHdpbmRvdyBvZiB1cCB0byAyNTZLIHRva2VucyBhbmQgbWFpbnRhaW5zIG11bHRpbGluZ3VhbCBzdXBwb3J0IGluIG92ZXIgMTQwIGxhbmd1YWdlcy4KCkZlYXR1cmluZyBib3RoIERlbnNlIGFuZCBNaXh0dXJlLW9mLUV4cGVydHMgKE1vRSkgYXJjaGl0ZWN0dXJlcywgR2VtbWEgNCBpcyB3ZWxsLXN1aXRlZCBmb3IgdGFza3MgbGlrZSB0ZXh0IGdlbmVyYXRpb24sIGNvZGluZywgYW5kIHJlYXNvbmluZy4gVGhlIG1vZGVscyBhcmUgYXZhaWxhYmxlIGluIGZpdmUgZGlzdGluY3Qgc2l6ZXM6IEUyQiwgRTRCLCAxMkIsIDI2QiBBNEIsIGFuZCAzMUIuIFRoZWlyIGRpdmVyc2Ugc2l6ZXMgbWFrZSB0aGVtIGRlcGxveWFibGUgaW4gZW52aXJvbm1lbnRzIHJhbmdpbmcgZnJvbSBoaWdoLWVuZCBwaG9uZXMgdG8gbGFwdG9wcyBhbmQgc2VydmVycywgZGVtb2NyYXRpemluZyBhY2Nlc3MgdG8gc3RhdGUtb2YtdGhlLWFydCBBSS4iLCwsT3BlbiB3ZWlnaHRzICh1bnJlc3RyaWN0ZWQpLFVuaXRlZCBTdGF0ZXMgb2YgQW1lcmljYSwsLCwsLDIwMjYtMDYtMTAgMDA6MzE6MDArMDA6MDAsLCwsLCxJbmR1c3RyeSwsLCwsVW5yZWxlYXNlZCwsLCwsLCwsLGdvb2dsZSwsLCxZZXMKTUFJLVRoaW5raW5nLTEsTGFuZ3VhZ2UsIkxhbmd1YWdlIG1vZGVsaW5nL2dlbmVyYXRpb24sUXVlc3Rpb24gYW5zd2VyaW5nIixNaWNyb3NvZnQsLDIwMjYtMDYtMDIsTUFJLVRoaW5raW5nLTE6IEJ1aWxkaW5nIGEgSGlsbC1DbGltYmluZyBNYWNoaW5lLGh0dHBzOi8vbWljcm9zb2Z0LmFpL3dwLWNvbnRlbnQvdXBsb2Fkcy8yMDI2LzA2L21haW5fMjAyNjA2MDJfMi5wZGYsLCwsOTYyMDAwMDAwMDAwLjAsIjM0LjdCIGFjdGl2ZSwgOTYyQiB0b3RhbCBmcm9tIFRhYmxlIDEiLDYuOTg1MTFlKzI0LDYgKiAzNC43ZTkgcGFyYW1ldGVycyAqIDMzLjU1ZTEyIHRva2VucyA9IDYuOTg1MTFlMjQgRkxPUCwzMzU1MDAwMDAwMDAwMCwsLCxOVklESUEgR0IyMDAsLENvbmZpZGVudCwiUHJvZ3Jlc3MgaW4gQUkgaXMgZHJpdmVuIG5vdCBieSBhIHNpbmdsZSBtb2RlbCwgYnV0IGJ5IHRoZSBhYmlsaXR5IHRvIGNvbnRpbnVhbGx5IGltcHJvdmUgdXBvbiB0aGUgY3VycmVudCBzdGF0ZSBvZiBtb2RlbHMuIEFjaGlldmluZyB0aGlzIHJlcXVpcmVzIHRyZWF0aW5nIG1vZGVsIGRldmVsb3BtZW50IGFzIGEgc3lzdGVtLWxldmVsIG9wdGltaXphdGlvbiBwcm9ibGVtLCBmb3Igd2hpY2ggdGhlIHNvbHV0aW9uIGlzIGJ1aWxkaW5nIGEgaGlsbC1jbGltYmluZyBtYWNoaW5lIGZvciByYXBpZCBpbXByb3ZlbWVudC4gT3VyIHByb2Nlc3MgaW5jbHVkZXMgYSBzY2FsaW5nLWZvY3VzZWQgZnJhbWV3b3JrIGZvciBwcmV0cmFpbmluZyBtb2RlbGluZyBkZWNpc2lvbnMsIGFzIHdlbGwgYXMgYSByb2J1c3QgcmVpbmZvcmNlbWVudCBsZWFybmluZyByZWNpcGUgYW5kIGluZnJhc3RydWN0dXJlIHRoYXQgc3VzdGFpbnMgbG9uZywgbG9nLWxpbmVhciBwZXJmb3JtYW5jZSBpbXByb3ZlbWVudC4gVGhlIGZpcnN0IG1vZGVsIGRldmVsb3BlZCB1c2luZyBvdXIgcHJvY2VzcyBpcyBNQUktVGhpbmtpbmctMSwgYSAzNUIgYWN0aXZlIC8gMVQgdG90YWwgcGFyYW1ldGVyIE1vRSB0aGF0IHN0YW5kcyBhbW9uZyB0aGUgc3Ryb25nZXN0IG1vZGVscyBvZiBzaW1pbGFyIHNpemUgb24gU1RFTSByZWFzb25pbmcgYW5kIGNvZGluZyB0YXNrcyAoZS5nLiwgNTIuOCUgb24gU1dFLUJlbmNoIFBybywgOTcuMCUgb24gQUlNRSAyMDI1LCBhbmQgODcuNyUgb24gTGl2ZUNvZGVCZW5jaCB2NikuIE1BSS1UaGlua2luZy0xIGlzIHRyYWluZWQgZnJvbS1zY3JhdGNoLCBleGNsdXNpdmVseSBvbiBjbGVhbiwgZW50ZXJwcmlzZS1ncmFkZSBkYXRhLCB3aXRob3V0IGRpc3RpbGxhdGlvbiBmcm9tIHRoaXJkLXBhcnR5IG1vZGVscy4gSW4gdGhpcyB0ZWNobmljYWwgcmVwb3J0LCB3ZSBvZmZlciBhIGRlZXAgZGl2ZSBpbnRvIHRoZSBkZXZlbG9wbWVudCBvZiBNQUktVGhpbmtpbmctMS4gQnkgc2hhcmluZyBvdXIgdGVjaG5pY2FsIGRldGFpbHMgYW5kIGxlYXJuaW5ncyB3ZSBob3BlIHRvIGN1bHRpdmF0ZSBhIHRyYW5zcGFyZW50IGFuZCBzY2llbmNlLWRyaXZlbiBhcHByb2FjaCB0byBmdXJ0aGVyIGRldmVsb3BtZW50IGluIEFJLiIsMS4wMywsQVBJIGFjY2VzcyxVbml0ZWQgU3RhdGVzIG9mIEFtZXJpY2EsLCwsODE5Mi4wLCwyMDI2LTA3LTIxIDEzOjUyOjA5KzAwOjAwLCwsLCwsSW5kdXN0cnksLCwsLFVucmVsZWFzZWQsLCwsLEJGMTYsLDE5MDk5NzQxLjk1NzQ3NDc4MywsLCwsLE5vCk1BSS1JbWFnZS0yLjUsSW1hZ2UgZ2VuZXJhdGlvbiwiSW1hZ2UtdG8taW1hZ2UsSW1hZ2UgZ2VuZXJhdGlvbiIsTWljcm9zb2Z0LCwyMDI2LTA2LTAyLCxodHRwczovL21pY3Jvc29mdC5haS9uZXdzL2ludHJvZHVjaW5nLW1haS1pbWFnZS0yLTUvLCxEaXNjcmV0aW9uYXJ5LCwsLCwsLCwsLCwsQ29uZmlkZW50LCJNQUktSW1hZ2UtMi41IGlzIG91ciBzdHJvbmdlc3QgaW1hZ2UgbW9kZWwgeWV0IOKAkyBhbmQgbm93IHJhbmtzIE5vLiAyIG9uIEFyZW5h4oCZcyBJbWFnZSBFZGl0IGxlYWRlcmJvYXJkLCBhaGVhZCBvZiBOYW5vIEJhbmFuYSAyLjEKCkJ1aWx0IGZvciBoaWdoLXF1YWxpdHkgZ2VuZXJhdGlvbiBhbmQgcHJlY2lzZSwgY29udHJvbGxhYmxlIGVkaXRpbmcsIGl0IGJyaW5ncyBwcm9kdWN0aW9uLXJlYWR5IGltYWdlIHdvcmtmbG93cyB0byBkZXZlbG9wZXJzIGFuZCBNaWNyb3NvZnQgcHJvZHVjdHMuCgpUb2RheSwgd2XigJlyZSBsYXVuY2hpbmcgTUFJLUltYWdlLTIuNSBmb3IgbWF4aW11bSBmaWRlbGl0eSwgYW5kIE1BSS1JbWFnZS0yLjUtRmxhc2ggZm9yIGZhc3QsIHNjYWxhYmxlIHByb2R1Y3Rpb24gd29ya2xvYWRzLiIsLCxBUEkgYWNjZXNzLFVuaXRlZCBTdGF0ZXMgb2YgQW1lcmljYSwsLCwsLDIwMjYtMDYtMTAgMDA6NDE6MDYrMDA6MDAsLCwsLCxJbmR1c3RyeSwsLCwsVW5yZWxlYXNlZCwsLCwsLCwsLCwsLCxObwpNaW5pTWF4LU0zLCJMYW5ndWFnZSxNdWx0aW1vZGFsIixMYW5ndWFnZSBtb2RlbGluZy9nZW5lcmF0aW9uLE1pbmlNYXgsLDIwMjYtMDYtMDEsIk1pbmlNYXggTTM6IEZyb250aWVyIENvZGluZywgMU0gQ29udGV4dCwgTmF0aXZlIE11bHRpbW9kYWxpdHkg4oCUIEFsbCBpbiBPbmUgTW9kZWwiLGh0dHBzOi8vd3d3Lm1pbmltYXguaW8vYmxvZy9taW5pbWF4LW0zLCwsLCwsLCwsLCwsLCxDb25maWRlbnQsIk1pbmlNYXggTTMgaXMgb2ZmaWNpYWxseSByZWxlYXNlZCB0b2RheS4KCk0zIHJlYWNoZXMgZnJvbnRpZXItbGV2ZWwgcGVyZm9ybWFuY2Ugb24gc3BlY2lhbGl6ZWQgdGFza3Mgc3VjaCBhcyBjb2RpbmcgYW5kIGFnZW50aWMgd29yay4gSXQgdXNlcyBNU0EgKE1pbmlNYXggU3BhcnNlIEF0dGVudGlvbiksIGEgbmV3IGF0dGVudGlvbiBhcmNoaXRlY3R1cmUgcHJvcG9zZWQgYnkgb3VyIHRlYW0sIGFuZCBzdXBwb3J0cyB1bHRyYS1sb25nIGNvbnRleHQgd2luZG93cyBvZiB1cCB0byAxTSB0b2tlbnMuIFRvIG11Y2ggYW50aWNpcGF0aW9uLCBpdCBpcyBhbHNvIGEgbmF0aXZlbHkgbXVsdGltb2RhbCBtb2RlbCB0aGF0IHN1cHBvcnRzIGltYWdlIGFuZCB2aWRlbyBpbnB1dCBhbmQgY2FuIG9wZXJhdGUgYSBkZXNrdG9wIGNvbXB1dGVyLgoKVGhlc2UgdGhyZWUgY2FwYWJpbGl0aWVzIGFyZSBub3cgdGFibGUgc3Rha2VzIGZvciBjbG9zZWQtc291cmNlIGZyb250aWVyIG1vZGVscy4gTTMgaXMgY3VycmVudGx5IHRoZSBmaXJzdCBhbmQgb25seSBvcGVuLXdlaWdodCBtb2RlbCB0byBicmluZyBhbGwgdGhyZWUgdG9nZXRoZXIuIiwsLEFQSSBhY2Nlc3MsQ2hpbmEsLCwsLCwyMDI2LTA2LTEwIDAwOjQ4OjQ1KzAwOjAwLCwsLCwsSW5kdXN0cnksLCwsLCwiTW9kZWwgd2lsbCBiZSBvcGVuIHNvdXJjZWQ6ICIiT3ZlciB0aGUgbmV4dCAxMCBkYXlzLCB3ZSB3aWxsIHJlbGVhc2UgdGhlIG1vZGVs4oCZcyB0ZWNobmljYWwgcmVwb3J0IGFuZCBvcGVuLXNvdXJjZSB0aGUgY29ycmVzcG9uZGluZyBtb2RlbCB3ZWlnaHRzLiIiIiwsLCwsLCwsLCwsLE5vCkNsYXVkZSBPcHVzIDQuOCxMYW5ndWFnZSxMYW5ndWFnZSBtb2RlbGluZy9nZW5lcmF0aW9uLEFudGhyb3BpYywsMjAyNi0wNS0yOCxJbnRyb2R1Y2luZyBDbGF1ZGUgT3B1cyA0LjgsaHR0cHM6Ly93d3cuYW50aHJvcGljLmNvbS9uZXdzL2NsYXVkZS1vcHVzLTQtOCwsU2lnbmlmaWNhbnQgdXNlLCwsLCwsLCwsLCwsQ29uZmlkZW50LCwsLEFQSSBhY2Nlc3MsVW5pdGVkIFN0YXRlcyBvZiBBbWVyaWNhLCwsLCwsMjAyNi0wNy0yMSAxMzo1MTo0NCswMDowMCwsLCwsLEluZHVzdHJ5LCwsLCwsLCwsLCwsLCwsLCwsTm8KUXdlbiAzLjcgTWF4LExhbmd1YWdlLCJMYW5ndWFnZSBtb2RlbGluZy9nZW5lcmF0aW9uLFF1ZXN0aW9uIGFuc3dlcmluZyIsQWxpYmFiYSwsMjAyNi0wNS0xOSxRd2VuMy43OiBUaGUgQWdlbnQgRnJvbnRpZXIsaHR0cHM6Ly9xd2VuLmFpL2Jsb2c/aWQ9cXdlbjMuNywsRGlzY3JldGlvbmFyeSwsLCwsLCwsLCwsLENvbmZpZGVudCwsLCwsQ2hpbmEsLCwsLCwyMDI2LTA1LTI2IDIwOjE4OjQ3KzAwOjAwLCwsLCwsSW5kdXN0cnksLCwsLCwsLCwsLCwsLCwsLCwKUXdlbjMuNy1NYXgsTGFuZ3VhZ2UsIkxhbmd1YWdlIG1vZGVsaW5nL2dlbmVyYXRpb24sQWdlbnRpYyB0YXNrcyIsQWxpYmFiYSwsMjAyNi0wNS0xOSxRd2VuMy43OiBUaGUgQWdlbnQgRnJvbnRpZXIsaHR0cHM6Ly9xd2VuLmFpL2Jsb2c/aWQ9cXdlbjMuNywsLCwsLCwsLCwsLCwsQ29uZmlkZW50LCwsLEFQSSBhY2Nlc3MsQ2hpbmEsLCwsLCwyMDI2LTA3LTIxIDEzOjUyOjI1KzAwOjAwLCwsLCwsSW5kdXN0cnksLCwsLCwsLCwsLCwsLCwsLCxObwpDb21wb3NlciAyLjUsTGFuZ3VhZ2UsQ29kaW5nLEN1cnNvciwsMjAyNi0wNS0xOCxJbnRyb2R1Y2luZyBDb21wb3NlciAyLjUsaHR0cHM6Ly9jdXJzb3IuY29tL2Jsb2cvY29tcG9zZXItMi01LCxEaXNjcmV0aW9uYXJ5LCJNb2RlbCBhdmFpbGFibGUgYnkgZGVmYXVsdCBpbiBDdXJzb3IsIHdoaWNoIGhhcyA+MU0gREFVOyByZWFzb25hYmxlIHRvIGFzc3VtZSA+MU0gTUFVIGZvciB0aGlzIG1vZGVsLiIsMTA0MDAwMDAwMDAwMC4wLCJCYXNlZCBvbiBLaW1pIEsyLjU7IDEuMDRUIHRvdGFsLCAzMkIgYWN0aXZlIHBhcmFtZXRlcnMiLDMuODdlKzI1LCJTYWlkIGJ5IEN1cnNvciB0aGF0IDg1JSBvZiB0aGUgdG90YWwgY29tcHV0ZSB3YXMgcGVyZm9ybWVkIGJ5IHRoZWlyIHRlYW0gKGZyb20gZmlndXJlIGZvbGxvd2luZyAiIkNvbXBvc2VyIDIuNSBpcyBidWlsdCBvbiB0aGUgc2FtZSBvcGVuLXNvdXJjZSBjaGVja3BvaW50IGFzIENvbXBvc2VyIDIsIE1vb25zaG90J3MgS2ltaSBLMi41LiIiIGhlcmUgaHR0cHM6Ly9jdXJzb3IuY29tL2Jsb2cvY29tcG9zZXItMi01KSAtIDUuOGUyNCAvIDAuMTUgPSAzLjg2NjY2NjY2NjdFMjUgRkxPUCIsLCwsLE5WSURJQSBCMzAwIChCbGFja3dlbGwgVWx0cmEpLCxMaWtlbHksLCwsLFVuaXRlZCBTdGF0ZXMgb2YgQW1lcmljYSwsLCwsLDIwMjYtMDctMjkgMTg6MDM6NTUrMDA6MDAsLCwsLCxJbmR1c3RyeSwsLCwsLCwsLCwsLCwsLCwsLApUTUwtSW50ZXJhY3Rpb24tU21hbGwsIkxhbmd1YWdlLE11bHRpbW9kYWwsQXVkaW8sVmlkZW8iLCJMYW5ndWFnZSBtb2RlbGluZy9nZW5lcmF0aW9uLENoYXQsUXVlc3Rpb24gYW5zd2VyaW5nIixUaGlua2luZyBNYWNoaW5lcywsMjAyNi0wNS0xMSxJbnRlcmFjdGlvbiBNb2RlbHM6IEEgU2NhbGFibGUgQXBwcm9hY2ggdG8gSHVtYW4tQUkgQ29sbGFib3JhdGlvbixodHRwczovL3RoaW5raW5nbWFjaGluZXMuYWkvYmxvZy9pbnRlcmFjdGlvbi1tb2RlbHMvLCxEaXNjcmV0aW9uYXJ5LFJlbGVhc2UgZnJvbSBhIGNvbW1lcmNpYWxseSBzaWduaWZpY2FudCBsYWIgKGUuZy4gPjEwQiB2YWx1YXRpb24pLDI3NjAwMDAwMDAwMC4wLCIiIlRoZSBjdXJyZW50IFRNTC1JbnRlcmFjdGlvbi1TbWFsbCBpcyBhIDI3NkIgcGFyYW1ldGVyIE1vRSB3aXRoIDEyQiBhY3RpdmUuIiIiLCwsLCwsLCwsQ29uZmlkZW50LCJUb2RheSwgd2XigJlyZSBhbm5vdW5jaW5nIGEgcmVzZWFyY2ggcHJldmlldyBvZiBpbnRlcmFjdGlvbiBtb2RlbHM6IG1vZGVscyB0aGF0IGhhbmRsZSBpbnRlcmFjdGlvbiBuYXRpdmVseSByYXRoZXIgdGhhbiB0aHJvdWdoIGV4dGVybmFsIHNjYWZmb2xkaW5nLiBXZSB0aGluayBpbnRlcmFjdGl2aXR5IHNob3VsZCBzY2FsZSBhbG9uZ3NpZGUgaW50ZWxsaWdlbmNlOyB0aGUgd2F5IHdlIHdvcmsgd2l0aCBBSSBzaG91bGQgbm90IGJlIHRyZWF0ZWQgYXMgYW4gYWZ0ZXJ0aG91Z2h0LiBJbnRlcmFjdGlvbiBtb2RlbHMgbGV0IHBlb3BsZSBjb2xsYWJvcmF0ZSB3aXRoIEFJIHRoZSB3YXkgd2UgbmF0dXJhbGx5IGNvbGxhYm9yYXRlIHdpdGggZWFjaCBvdGhlcuKAlHRoZXkgY29udGludW91c2x5IHRha2UgaW4gYXVkaW8sIHZpZGVvLCBhbmQgdGV4dCwgYW5kIHRoaW5rLCByZXNwb25kLCBhbmQgYWN0IGluIHJlYWwgdGltZS4KCldlIHRyYWluIGFuIGludGVyYWN0aW9uIG1vZGVsIGZyb20gc2NyYXRjaC4gVG8gZW5zdXJlIHJlYWwtdGltZSByZXNwb25zaXZlbmVzcywgd2UgYWRvcHQgYSBtdWx0aS1zdHJlYW0sIG1pY3JvLXR1cm4gZGVzaWduLiBPdXIgcmVzZWFyY2ggcHJldmlldyBkZW1vbnN0cmF0ZXMgcXVhbGl0YXRpdmVseSBuZXcgaW50ZXJhY3Rpb24gY2FwYWJpbGl0aWVzLCBhcyB3ZWxsIGFzIHN0YXRlLW9mLXRoZS1hcnQgY29tYmluZWQgcGVyZm9ybWFuY2UgaW4gaW50ZWxsaWdlbmNlIGFuZCByZXNwb25zaXZlbmVzcy4iLCwsVW5yZWxlYXNlZCxVbml0ZWQgU3RhdGVzIG9mIEFtZXJpY2EsLCwsLCwyMDI2LTA2LTAxIDE4OjAxOjAxKzAwOjAwLCwsLCwsSW5kdXN0cnksLCwsLCwsLCwsLCwsLCwsLCxObwpNaXN0cmFsIE1lZGl1bSAzLjUsIkxhbmd1YWdlLE11bHRpbW9kYWwiLCJRdWVzdGlvbiBhbnN3ZXJpbmcsTGFuZ3VhZ2UgbW9kZWxpbmcvZ2VuZXJhdGlvbiIsTWlzdHJhbCBBSSwsMjAyNi0wNC0yOSxNaXN0cmFsIE1lZGl1bSAzLjUgMTI4QixodHRwczovL2h1Z2dpbmdmYWNlLmNvL21pc3RyYWxhaS9NaXN0cmFsLU1lZGl1bS0zLjUtMTI4QiwsLCwxMjgwMDAwMDAwMDAuMCwsLCJDb21tZW50YXJ5IGZyb20gTWlzdHJhbCByZXNlYXJjaGVyIC0gaHR0cHM6Ly94LmNvbS9tZXJ0dW5zYWwyMDIwL3N0YXR1cy8yMDQ5NTUxODY0NTU2MTQzMDk0P3M9MjAgLSBzYXlzICIibm93aGVyZSBjbG9zZSB0byB0aG9zZSBmbG9wcyIiIGluIHJlc3BvbnNlIHRvIHNvbWVvbmUgc3VnZ2VzdGluZyAyLjNlMjVGTE9QUyB3YXMgdXNlZCIsLCwsLCwsQ29uZmlkZW50LCwsLE9wZW4gd2VpZ2h0cyAocmVzdHJpY3RlZCB1c2UpLEZyYW5jZSwsLCwsLDIwMjYtMDctMjkgMTg6NTE6NDgrMDA6MDAsLCwsLCxJbmR1c3RyeSwsLDIuM2UrMjUsLCwiIiJXZSByZWxlYXNlIHRoaXMgbW9kZWwgdW5kZXIgYSBNb2RpZmllZCBNSVQgTGljZW5zZTogT3Blbi1zb3VyY2UgbGljZW5zZSBmb3IgYm90aCBjb21tZXJjaWFsIGFuZCBub24tY29tbWVyY2lhbCB1c2Ugd2l0aCBleGNlcHRpb25zIGZvciBjb21wYW5pZXMgd2l0aCBsYXJnZSByZXZlbnVlLiIiIiwsLCwsLCwsLCwsLFllcwpEZWVwU2Vlay1WNC1Qcm8sTGFuZ3VhZ2UsIkxhbmd1YWdlIG1vZGVsaW5nL2dlbmVyYXRpb24sUXVlc3Rpb24gYW5zd2VyaW5nIixEZWVwU2VlaywsMjAyNi0wNC0yNCxEZWVwU2Vlay1WNDogVG93YXJkcyBIaWdobHkgRWZmaWNpZW50IE1pbGxpb24tVG9rZW4gQ29udGV4dCBJbnRlbGxpZ2VuY2UsaHR0cHM6Ly9odWdnaW5nZmFjZS5jby9kZWVwc2Vlay1haS9EZWVwU2Vlay1WNC1Qcm8vYmxvYi9tYWluL0RlZXBTZWVrX1Y0LnBkZiwsRGlzY3JldGlvbmFyeSwsMTYwMDAwMDAwMDAwMC4wLCIxLjZUIHRvdGFsLCA0OUIgYWN0aXZlIiw5LjcwMmUrMjQsNiAqIDQ5ZTkgYWN0aXZlIHBhcmFtZXRlcnMgKiAzM2UxMiB0b2tlbnMgPSA5LjcwMkUyNCBmb3IgcHJlLXRyYWluaW5nLCwsLCwsLExpa2VseSwiV2UgcHJlc2VudCBhIHByZXZpZXcgdmVyc2lvbiBvZiBEZWVwU2Vlay1WNCBzZXJpZXMsIGluY2x1ZGluZyB0d28gc3Ryb25nIE1peHR1cmUtb2ZFeHBlcnRzIChNb0UpIGxhbmd1YWdlIG1vZGVscyDigJQgRGVlcFNlZWstVjQtUHJvIHdpdGggMS42VCBwYXJhbWV0ZXJzICg0OUIgYWN0aXZhdGVkKSBhbmQgRGVlcFNlZWstVjQtRmxhc2ggd2l0aCAyODRCIHBhcmFtZXRlcnMgKDEzQiBhY3RpdmF0ZWQpIOKAlCBib3RoIHN1cHBvcnRpbmcgYSBjb250ZXh0IGxlbmd0aCBvZiBvbmUgbWlsbGlvbiB0b2tlbnMuIERlZXBTZWVrLVY0IHNlcmllcyBpbmNvcnBvcmF0ZSBzZXZlcmFsIGtleSB1cGdyYWRlcyBpbiBhcmNoaXRlY3R1cmUgYW5kIG9wdGltaXphdGlvbjogKDEpIGEgaHlicmlkIGF0dGVudGlvbiBhcmNoaXRlY3R1cmUgdGhhdCBjb21iaW5lcyBDb21wcmVzc2VkIFNwYXJzZSBBdHRlbnRpb24gKENTQSkgYW5kIEhlYXZpbHkgQ29tcHJlc3NlZCBBdHRlbnRpb24gKEhDQSkgdG8gaW1wcm92ZSBsb25nLWNvbnRleHQgZWZmaWNpZW5jeTsgKDIpIE1hbmlmb2xkQ29uc3RyYWluZWQgSHlwZXItQ29ubmVjdGlvbnMgKG1IQykgdGhhdCBlbmhhbmNlIGNvbnZlbnRpb25hbCByZXNpZHVhbCBjb25uZWN0aW9uczsgKDMpIGFuZCB0aGUgTXVvbiBvcHRpbWl6ZXIgZm9yIGZhc3RlciBjb252ZXJnZW5jZSBhbmQgZ3JlYXRlciB0cmFpbmluZyBzdGFiaWxpdHkuIFdlIHByZS10cmFpbiBib3RoIG1vZGVscyBvbiBtb3JlIHRoYW4gMzJUIGRpdmVyc2UgYW5kIGhpZ2gtcXVhbGl0eSB0b2tlbnMsIGZvbGxvd2VkIGJ5IGEgY29tcHJlaGVuc2l2ZSBwb3N0LXRyYWluaW5nIHBpcGVsaW5lIHRoYXQgdW5sb2NrcyBhbmQgZnVydGhlciBlbmhhbmNlcyB0aGVpciBjYXBhYmlsaXRpZXMuIERlZXBTZWVrLVY0LVByb01heCwgdGhlIG1heGltdW0gcmVhc29uaW5nIGVmZm9ydCBtb2RlIG9mIERlZXBTZWVrLVY0LVBybywgcmVkZWZpbmVzIHRoZSBzdGF0ZS1vZi10aGUtYXJ0IGZvciBvcGVuIG1vZGVscywgb3V0cGVyZm9ybWluZyBpdHMgcHJlZGVjZXNzb3JzIGluIGNvcmUgdGFza3MuIE1lYW53aGlsZSwgRGVlcFNlZWstVjQgc2VyaWVzIGFyZSBoaWdobHkgZWZmaWNpZW50IGluIGxvbmctY29udGV4dCBzY2VuYXJpb3MuIEluIHRoZSBvbmUtbWlsbGlvbi10b2tlbiBjb250ZXh0IHNldHRpbmcsIERlZXBTZWVrVjQtUHJvIHJlcXVpcmVzIG9ubHkgMjclIG9mIHNpbmdsZS10b2tlbiBpbmZlcmVuY2UgRkxPUHMgYW5kIDEwJSBvZiBLViBjYWNoZSBjb21wYXJlZCB3aXRoIERlZXBTZWVrLVYzLjIuIFRoaXMgZW5hYmxlcyB1cyB0byByb3V0aW5lbHkgc3VwcG9ydCBvbmUtbWlsbGlvbi10b2tlbiBjb250ZXh0cywgdGhlcmVieSBtYWtpbmcgbG9uZy1ob3Jpem9uIHRhc2tzIGFuZCBmdXJ0aGVyIHRlc3QtdGltZSBzY2FsaW5nIG1vcmUgZmVhc2libGUuIFRoZSBtb2RlbCBjaGVja3BvaW50cyBhcmUgYXZhaWxhYmxlIGF0IGh0dHBzOi8vaHVnZ2luZ2ZhY2UuY28vY29sbGVjdGlvbnMvZGVlcHNlZWstYWkvZGVlcHNlZWstdjQuIiwsLE9wZW4gd2VpZ2h0cyAodW5yZXN0cmljdGVkKSxDaGluYSwsLCwsLDIwMjYtMDYtMDggMjM6NDE6MjkrMDA6MDAsLCwsLCxJbmR1c3RyeSwsLCwsLCwsLCwsLCwsLCwsLFllcwpEZWVwU2Vlay1WNC1GbGFzaCxMYW5ndWFnZSwiTGFuZ3VhZ2UgbW9kZWxpbmcvZ2VuZXJhdGlvbixRdWVzdGlvbiBhbnN3ZXJpbmciLERlZXBTZWVrLCwyMDI2LTA0LTI0LERlZXBTZWVrLVY0OiBUb3dhcmRzIEhpZ2hseSBFZmZpY2llbnQgTWlsbGlvbi1Ub2tlbiBDb250ZXh0IEludGVsbGlnZW5jZSxodHRwczovL2h1Z2dpbmdmYWNlLmNvL2RlZXBzZWVrLWFpL0RlZXBTZWVrLVY0LVByby9ibG9iL21haW4vRGVlcFNlZWtfVjQucGRmLCxEaXNjcmV0aW9uYXJ5LCwyODQwMDAwMDAwMDAuMCwiMjg0QiB0b3RhbCwgMTNCIGFjdGl2ZSIsMi40OTZlKzI0LDYgKiAxM2U5IGFjdGl2ZSBwYXJhbWV0ZXJzICogMzJlMTIgdG9rZW5zID0gMi40OTZFMjQgZm9yIHByZS10cmFpbmluZywsLCwsLCxMaWtlbHksIldlIHByZXNlbnQgYSBwcmV2aWV3IHZlcnNpb24gb2YgRGVlcFNlZWstVjQgc2VyaWVzLCBpbmNsdWRpbmcgdHdvIHN0cm9uZyBNaXh0dXJlLW9mRXhwZXJ0cyAoTW9FKSBsYW5ndWFnZSBtb2RlbHMg4oCUIERlZXBTZWVrLVY0LVBybyB3aXRoIDEuNlQgcGFyYW1ldGVycyAoNDlCIGFjdGl2YXRlZCkgYW5kCkRlZXBTZWVrLVY0LUZsYXNoIHdpdGggMjg0QiBwYXJhbWV0ZXJzICgxM0IgYWN0aXZhdGVkKSDigJQgYm90aCBzdXBwb3J0aW5nIGEgY29udGV4dCBsZW5ndGggb2YKb25lIG1pbGxpb24gdG9rZW5zLiBEZWVwU2Vlay1WNCBzZXJpZXMgaW5jb3Jwb3JhdGUgc2V2ZXJhbCBrZXkgdXBncmFkZXMgaW4gYXJjaGl0ZWN0dXJlIGFuZCBvcHRpbWl6YXRpb246ICgxKSBhIGh5YnJpZCBhdHRlbnRpb24gYXJjaGl0ZWN0dXJlIHRoYXQgY29tYmluZXMgQ29tcHJlc3NlZCBTcGFyc2UgQXR0ZW50aW9uIChDU0EpCmFuZCBIZWF2aWx5IENvbXByZXNzZWQgQXR0ZW50aW9uIChIQ0EpIHRvIGltcHJvdmUgbG9uZy1jb250ZXh0IGVmZmljaWVuY3k7ICgyKSBNYW5pZm9sZENvbnN0cmFpbmVkIEh5cGVyLUNvbm5lY3Rpb25zIChtSEMpIHRoYXQgZW5oYW5jZSBjb252ZW50aW9uYWwgcmVzaWR1YWwgY29ubmVjdGlvbnM7ICgzKQphbmQgdGhlIE11b24gb3B0aW1pemVyIGZvciBmYXN0ZXIgY29udmVyZ2VuY2UgYW5kIGdyZWF0ZXIgdHJhaW5pbmcgc3RhYmlsaXR5LiBXZSBwcmUtdHJhaW4KYm90aCBtb2RlbHMgb24gbW9yZSB0aGFuIDMyVCBkaXZlcnNlIGFuZCBoaWdoLXF1YWxpdHkgdG9rZW5zLCBmb2xsb3dlZCBieSBhIGNvbXByZWhlbnNpdmUKcG9zdC10cmFpbmluZyBwaXBlbGluZSB0aGF0IHVubG9ja3MgYW5kIGZ1cnRoZXIgZW5oYW5jZXMgdGhlaXIgY2FwYWJpbGl0aWVzLiBEZWVwU2Vlay1WNC1Qcm9NYXgsIHRoZSBtYXhpbXVtIHJlYXNvbmluZyBlZmZvcnQgbW9kZSBvZiBEZWVwU2Vlay1WNC1Qcm8sIHJlZGVmaW5lcyB0aGUgc3RhdGUtb2YtdGhlLWFydCBmb3IKb3BlbiBtb2RlbHMsIG91dHBlcmZvcm1pbmcgaXRzIHByZWRlY2Vzc29ycyBpbiBjb3JlIHRhc2tzLiBNZWFud2hpbGUsIERlZXBTZWVrLVY0IHNlcmllcyBhcmUKaGlnaGx5IGVmZmljaWVudCBpbiBsb25nLWNvbnRleHQgc2NlbmFyaW9zLiBJbiB0aGUgb25lLW1pbGxpb24tdG9rZW4gY29udGV4dCBzZXR0aW5nLCBEZWVwU2Vla1Y0LVBybyByZXF1aXJlcyBvbmx5IDI3JSBvZiBzaW5nbGUtdG9rZW4gaW5mZXJlbmNlIEZMT1BzIGFuZCAxMCUgb2YgS1YgY2FjaGUgY29tcGFyZWQKd2l0aCBEZWVwU2Vlay1WMy4yLiBUaGlzIGVuYWJsZXMgdXMgdG8gcm91dGluZWx5IHN1cHBvcnQgb25lLW1pbGxpb24tdG9rZW4gY29udGV4dHMsIHRoZXJlYnkKbWFraW5nIGxvbmctaG9yaXpvbiB0YXNrcyBhbmQgZnVydGhlciB0ZXN0LXRpbWUgc2NhbGluZyBtb3JlIGZlYXNpYmxlLiBUaGUgbW9kZWwgY2hlY2twb2ludHMKYXJlIGF2YWlsYWJsZSBhdCBodHRwczovL2h1Z2dpbmdmYWNlLmNvL2NvbGxlY3Rpb25zL2RlZXBzZWVrLWFpL2RlZXBzZWVrLXY0LgoiLCwsT3BlbiB3ZWlnaHRzICh1bnJlc3RyaWN0ZWQpLENoaW5hLCwsLCwsMjAyNi0wNi0wOCAyMzo0MDo0NyswMDowMCwsLCwsLEluZHVzdHJ5LCwsLCwsLCwsLCwsLCwsLCwsWWVzCkdQVC01LjUgUHJvLCJNdWx0aW1vZGFsLExhbmd1YWdlLFZpc2lvbiIsIkxhbmd1YWdlIG1vZGVsaW5nL2dlbmVyYXRpb24sUXVlc3Rpb24gYW5zd2VyaW5nIixPcGVuQUksLDIwMjYtMDQtMjMsSW50cm9kdWNpbmcgR1BU4oCRNS41LGh0dHBzOi8vb3BlbmFpLmNvbS9pbmRleC9pbnRyb2R1Y2luZy1ncHQtNS01LywsRGlzY3JldGlvbmFyeSxPcGVuQUkncyBtb3N0IHBvd2VyZnVsIHB1YmxpYyBtb2RlbCBhdCByZWxlYXNlLCwsLCwsLCwsLCxMaWtlbHksLCwsQVBJIGFjY2VzcyxVbml0ZWQgU3RhdGVzIG9mIEFtZXJpY2EsLCwsLCwyMDI2LTA0LTI5IDE1OjA0OjM0KzAwOjAwLCwsLCwsSW5kdXN0cnksLCwsLFVucmVsZWFzZWQsLFRydWUsLCwsLCwsLCwsLE5vCkdQVC01LjUsIk11bHRpbW9kYWwsTGFuZ3VhZ2UsVmlzaW9uIiwiTGFuZ3VhZ2UgbW9kZWxpbmcvZ2VuZXJhdGlvbixRdWVzdGlvbiBhbnN3ZXJpbmciLE9wZW5BSSwsMjAyNi0wNC0yMyxJbnRyb2R1Y2luZyBHUFTigJE1LjUsaHR0cHM6Ly9vcGVuYWkuY29tL2luZGV4L2ludHJvZHVjaW5nLWdwdC01LTUvLCxTaWduaWZpY2FudCB1c2UsRGVmYXVsdCBtb2RlbCBpbiBDaGF0R1BUOyBsYXJnZSB1c2VyIGJhc2UgYXNzdW1lZCwsLCwsLCwsLCJOVklESUEgR0IyMDAsTlZJRElBIEdCMzAwIChCbGFja3dlbGwgVWx0cmEpIiwsTGlrZWx5LCwsLEFQSSBhY2Nlc3MsVW5pdGVkIFN0YXRlcyBvZiBBbWVyaWNhLCwsLCwsMjAyNi0wNS0wNCAxNTowODowNyswMDowMCwsLCwsLEluZHVzdHJ5LCwsLCxVbnJlbGVhc2VkLCxUcnVlLCwsLCwsLCwsLCxObwpHcm9rIFZvaWNlIFRoaW5rIEZhc3QgMS4wLEF1ZGlvLFNwZWVjaC10by1zcGVlY2gseEFJLCwyMDI2LTA0LTIzLEdyb2sgVm9pY2UgVGhpbmsgRmFzdCAxLjAsaHR0cHM6Ly94LmFpL25ld3MvZ3Jvay12b2ljZS10aGluay1mYXN0LTEsLCwsLCwsLCwsLCwsLExpa2VseSwsLCxBUEkgYWNjZXNzLFVuaXRlZCBTdGF0ZXMgb2YgQW1lcmljYSwsLCwsLDIwMjYtMDQtMjkgMTU6MDQ6NDIrMDA6MDAsLCwsLCxJbmR1c3RyeSwsLCwsLCwsLCwsLCwsLCwsLE5vCk1pTW8tVjIuNS1Qcm8sTGFuZ3VhZ2UsIkxhbmd1YWdlIG1vZGVsaW5nL2dlbmVyYXRpb24sUXVlc3Rpb24gYW5zd2VyaW5nIixYaWFvbWkgQ29ycCwsMjAyNi0wNC0yMyxYaWFvbWkgTWlNby1WMi41LVBybyxodHRwczovL21pbW8ueGlhb21pLmNvbS9taW1vLXYyLTUtcHJvLywsRGlzY3JldGlvbmFyeSwsMTAyMDAwMDAwMDAwMC4wLCIiIk1pTW8tVjIuNS1Qcm8gaXMgYSAxLjAyVC1wYXJhbWV0ZXIgTWl4dHVyZS1vZi1FeHBlcnRzIG1vZGVsIHdpdGggNDJCIGFjdGl2ZSBwYXJhbWV0ZXJzLCAiIiIsNi44MDRlKzI0LDYgRkxPUFMvdG9rZW4vYWN0aXZlIHBhcmFtZXRlciAqIDI3ZTEyIHRva2VucyAqIDQyZTkgYWN0aXZlIHBhcmFtZXRlcnMgPSA2LjgwNEUyNCBGTE9QLDI3MDAwMDAwMDAwMDAwLCwsLCwsTGlrZWx5LCJUb2RheSwgd2UgYXJlIHJlbGVhc2luZyBhbmQgb3Blbi1zb3VyY2luZyBNaU1vLVYyLjUtUHJvLiBJdCBpcyBvdXIgbW9zdCBjYXBhYmxlIG1vZGVsIHRvIGRhdGUsIGRlbGl2ZXJpbmcgc2lnbmlmaWNhbnQgaW1wcm92ZW1lbnRzIG92ZXIgaXRzIHByZWRlY2Vzc29yLCBNaU1vLVYyLVBybywgaW4gZ2VuZXJhbCBhZ2VudGljIGNhcGFiaWxpdGllcywgY29tcGxleCBzb2Z0d2FyZSBlbmdpbmVlcmluZywgYW5kIGxvbmctaG9yaXpvbiB0YXNrcy4gTWlNby1WMi41LVBybyBpcyBhIDEuMDJULXBhcmFtZXRlciBNaXh0dXJlLW9mLUV4cGVydHMgbW9kZWwgd2l0aCA0MkIgYWN0aXZlIHBhcmFtZXRlcnMsIGJ1aWx0IG9uIGEgaHlicmlkLWF0dGVudGlvbiBhcmNoaXRlY3R1cmUgd2l0aCBhIDFNLXRva2VuIGNvbnRleHQgd2luZG93LiIsLCxPcGVuIHdlaWdodHMgKHVucmVzdHJpY3RlZCksQ2hpbmEsLCwsLCwyMDI2LTA2LTE5IDIyOjI1OjQ0KzAwOjAwLCwsLCwsSW5kdXN0cnksLCwsLCwsLCwsRlA4LCwsLCwsLCxZZXMKVGVuY2VudCBIeTMgcHJldmlldyxMYW5ndWFnZSwiTGFuZ3VhZ2UgbW9kZWxpbmcvZ2VuZXJhdGlvbixRdWVzdGlvbiBhbnN3ZXJpbmciLFRlbmNlbnQsLDIwMjYtMDQtMjMsSHkzIHByZXZpZXc6IFRoZSBGaXJzdCBTdGVwIGluIFJlYnVpbGRpbmcgdGhlIEh5IG1vZGVsLGh0dHBzOi8vaHkudGVuY2VudC5jb20vaHkzLXByZXZpZXcsLERpc2NyZXRpb25hcnksLDI5NTAwMDAwMDAwMC4wLCIiIlRvZGF5LCB3ZSBhcmUgcmVsZWFzaW5nIGFuZCBvcGVuLXNvdXJjaW5nIEh5MyBwcmV2aWV3LiBJdCBpcyBhIDI5NUItcGFyYW1ldGVyIE1peHR1cmUtb2YtRXhwZXJ0cyAoTW9FKSBtb2RlbCwgd2l0aCAyMUIgYWN0aXZlIHBhcmFtZXRlcnMsICIiIiwsLCwsLCwsLENvbmZpZGVudCwsLCxPcGVuIHdlaWdodHMgKHJlc3RyaWN0ZWQgdXNlKSxDaGluYSwsLCwsLDIwMjYtMDYtMjIgMTk6MjE6MzIrMDA6MDAsLCwsLCxJbmR1c3RyeSwsLCwsLCJodHRwczovL2dpdGh1Yi5jb20vVGVuY2VudC1IdW55dWFuL0h5My1wcmV2aWV3L2Jsb2IvbWFpbi9MSUNFTlNFIGRlc2NyaWJlcyByZXN0cmljdGlvbnMgb24gZGlzdHJpYnV0aW9uLCBtYWlubHkgcmVxdWlyaW5nIGRpc2Nsb3N1cmVzLiIsLCwsLCwsLHRlbmNlbnQsLCwsWWVzCkdQVCBJbWFnZSAyLEltYWdlIGdlbmVyYXRpb24sSW1hZ2UgZ2VuZXJhdGlvbixPcGVuQUksLDIwMjYtMDQtMjEsSW50cm9kdWNpbmcgQ2hhdEdQVCBJbWFnZXMgMi4wLGh0dHBzOi8vb3BlbmFpLmNvbS9pbmRleC9pbnRyb2R1Y2luZy1jaGF0Z3B0LWltYWdlcy0yLTAvLCxEaXNjcmV0aW9uYXJ5LEhhcmQgdG8gYmVuY2htYXJrIGJ1dCBmYWlyIHRvIHNheSBpdCBpcyBhbW9uZyB0aGUgYmVz</x:v>
      </x:c>
    </x:row>
    <x:row r="8" ht="18" customHeight="1">
      <x:c r="A8" s="17" t="n">
        <x:v>3</x:v>
      </x:c>
      <x:c r="B8" s="17" t="n">
        <x:v>310</x:v>
      </x:c>
      <x:c r="C8" s="160" t="str">
        <x:v>dCBpbWFnZSBnZW5lcmF0aW9uIG1vZGVscyBhdCB0aW1lIG9mIHJlbGVhc2UsLCwsLCwsLCwsLExpa2VseSwsLCxBUEkgYWNjZXNzLFVuaXRlZCBTdGF0ZXMgb2YgQW1lcmljYSwsLCwsLDIwMjYtMDQtMjkgMTU6MDQ6MzkrMDA6MDAsLCwsLCxJbmR1c3RyeSwsLCwsLCwsLCwsLCwsLCwsLE5vCkxpbmctMi42LWZsYXNoLExhbmd1YWdlLCJMYW5ndWFnZSBtb2RlbGluZy9nZW5lcmF0aW9uLFF1ZXN0aW9uIGFuc3dlcmluZyIsQW50IEdyb3VwLCwyMDI2LTA0LTIxLCJMaW5nLTIuNi1mbGFzaDogRmFzdGVyIFJlc3BvbnNlcywgU3Ryb25nZXIgRXhlY3V0aW9uLCBIaWdoZXIgVG9rZW4gRWZmaWNpZW5jeSIsaHR0cHM6Ly9odWdnaW5nZmFjZS5jby9pbmNsdXNpb25BSS9MaW5nLTIuNi1mbGFzaCwsLCwxMDQwMDAwMDAwMDAuMCwxMDRCIHRvdGFsIHBhcmFtZXRlcnMgYW5kIDcuNEIgYWN0aXZlIHBhcmFtZXRlcnMuLCwsLCwsLCwsQ29uZmlkZW50LCwsLCxDaGluYSwsLCwsLDIwMjYtMDUtMTMgMTQ6NDk6MzgrMDA6MDAsLCwsLCxJbmR1c3RyeSwsLCwsLCwsLCwsLCwsaW5jbHVzaW9uQUksLCwsClF3ZW4gMy42LTI3QixMYW5ndWFnZSwiTGFuZ3VhZ2UgbW9kZWxpbmcvZ2VuZXJhdGlvbixRdWVzdGlvbiBhbnN3ZXJpbmciLCwsMjAyNi0wNC0yMSxRd2VuMy42LTI3QjogRmxhZ3NoaXAtTGV2ZWwgQ29kaW5nIGluIGEgMjdCIERlbnNlIE1vZGVsLGh0dHBzOi8vcXdlbi5haS9ibG9nP2lkPXF3ZW4zLjYtMjdiLCwsLDI3MDAwMDAwMDAwLjAsTmFtZWQsLCwsLCwsLCxDb25maWRlbnQsIkZvbGxvd2luZyB0aGUgbGF1bmNoIG9mIFF3ZW4zLjYtUGx1cyBhbmQgUXdlbjMuNi0zNUItQTNCLCB3ZSBhcmUgZXhjaXRlZCB0byBvcGVuLXNvdXJjZSBRd2VuMy42LTI3QiDigJQgYSBkZW5zZSAyNy1iaWxsaW9uLXBhcmFtZXRlciBtdWx0aW1vZGFsIG1vZGVsIGF0IHRoZSBzY2FsZSB0aGUgY29tbXVuaXR5IGhhcyBiZWVuIGFza2luZyBmb3IgbW9zdC4gU3RpbGwgc3VwcG9ydGluZyBib3RoIG11bHRpbW9kYWwgdGhpbmtpbmcgYW5kIG5vbi10aGlua2luZyBtb2RlcywgUXdlbjMuNi0yN0IgZGVsaXZlcnMgZmxhZ3NoaXAtbGV2ZWwgYWdlbnRpYyBjb2RpbmcgcGVyZm9ybWFuY2UsIHN1cnBhc3NpbmcgdGhlIHByZXZpb3VzLWdlbmVyYXRpb24gb3Blbi1zb3VyY2UgZmxhZ3NoaXAgUXdlbjMuNS0zOTdCLUExN0IgKDM5N0IgdG90YWwgLyAxN0IgYWN0aXZlIE1vRSkgYWNyb3NzIGFsbCBtYWpvciBjb2RpbmcgYmVuY2htYXJrcy4gQXMgYSBkZW5zZSBhcmNoaXRlY3R1cmUsIGl0IGlzIHN0cmFpZ2h0Zm9yd2FyZCB0byBkZXBsb3kgd2l0aG91dCBNb0Ugcm91dGluZyBjb21wbGV4aXR5LCBtYWtpbmcgaXQgYW4gaWRlYWwgY2hvaWNlIGZvciBkZXZlbG9wZXJzIHdobyBuZWVkIHRvcC10aWVyIGNvZGluZyBjYXBhYmlsaXRpZXMgYXQgYSBwcmFjdGljYWwsIHdpZGVseS1kZXBsb3lhYmxlIHNjYWxlLiBRd2VuMy42LTI3QiBpcyBub3cgbGl2ZSBvbiBRd2VuIFN0dWRpbywgYXZhaWxhYmxlIHRocm91Z2ggb3VyIEFQSSwgYW5kIHJlbGVhc2VkIGFzIG9wZW4gd2VpZ2h0cyBmb3IgdGhlIGNvbW11bml0eS4iLCwsT3BlbiB3ZWlnaHRzIChyZXN0cmljdGVkIHVzZSksLCwsLCwsMjAyNi0wNS0yNiAyMDoyMzo1MiswMDowMCwsLCwsLCwsLCwsLCwsLCwsLCwsLCwsLFllcwpLaW1pIEsyLjYsTGFuZ3VhZ2UsTGFuZ3VhZ2UgbW9kZWxpbmcvZ2VuZXJhdGlvbixNb29uc2hvdCwsMjAyNi0wNC0yMCwiS2ltaSBLMi42OiBGcm9tIENvZGUgdG8gQ3JlYXRpb24sIEZyb20gT25lIHRvIE1hbnkiLGh0dHBzOi8vd3d3LmtpbWkuY29tL2FpLW1vZGVscy9raW1pLWsyLTYsLERpc2NyZXRpb25hcnksQ29zdC1jb21wZXRpdGl2ZSBhbmQgd2lkZWx5IHVzZWQgaW4gdGhlIG9wZW4td2VpZ2h0IEFJIGluZHVzdHJ5LDEwNDAwMDAwMDAwMDAuMCwsLCwsLCwsLCxDb25maWRlbnQsLCwsT3BlbiB3ZWlnaHRzICh1bnJlc3RyaWN0ZWQpLENoaW5hLEtpbWkgSzIuNSwsLCwsMjAyNi0wNS0xMyAxNDozNjozNiswMDowMCwsLCwsLEluZHVzdHJ5LCwsLCwsLCwsLCwsLCwsLCwsWWVzCkdyb2sgNC4zIEJldGEsTGFuZ3VhZ2UsIkxhbmd1YWdlIG1vZGVsaW5nL2dlbmVyYXRpb24sUXVlc3Rpb24gYW5zd2VyaW5nIix4QUksLDIwMjYtMDQtMTcsR3JvayBSZWxlYXNlIE5vdGVzLCJodHRwczovL2dyb2suY29tL3JlbGVhc2Utbm90ZXMjOn46dGV4dD1BcHIlMjAxNyUyQyUyMDIwMjYtLEdyb2slMjA0LjMlMjBCZXRhLC1Hcm9rJTIwNC4zJTIwaXMiLCwsLDUwMDAwMDAwMDAwMC4wLCIiIlN1cHBsZW1lbnRhbCB0cmFpbmluZyBoYXMgYmVlbiBhZGRlZCB0byA0LjMuIAoKR3JvayA0LjQgd2lsbCBiZSB0d2ljZSB0aGUgc2l6ZSAoMVQpIHdpdGggdHJhaW5pbmcgZGF0YSB0aHJvdWdoIGVhcmx5IEFwcmlsLiBQcm9iYWJseSByZWFkeSBmb3IgcmVsZWFzZSBpbiBlYXJseSBNYXkuICIiIGZyb20gRWxvbiAoaHR0cHM6Ly94LmNvbS9lbG9ubXVzay9zdGF0dXMvMjA0NTU5MDU5OTIwNjg3NTIxNj9zPTIwKSBpbXBsaWVzIDUwMEIgcGFyYW1ldGVycywgYXNzdW1lZCB0byBiZSB0b3RhbCAjLiAiLCwsLCwsLCwsTGlrZWx5LCwsLEhvc3RlZCBhY2Nlc3MgKG5vIEFQSSksVW5pdGVkIFN0YXRlcyBvZiBBbWVyaWNhLCwsLCwsMjAyNi0wNi0zMCAxODozNTo1NSswMDowMCwsLCwsLEluZHVzdHJ5LCwsLCxVbnJlbGVhc2VkLCxUcnVlLCwsLCwsLCwsLCxObwpDbGF1ZGUgT3B1cyA0LjcsTGFuZ3VhZ2UsIlF1ZXN0aW9uIGFuc3dlcmluZyxMYW5ndWFnZSBtb2RlbGluZy9nZW5lcmF0aW9uIixBbnRocm9waWMsLDIwMjYtMDQtMTYsSW50cm9kdWNpbmcgQ2xhdWRlIE9wdXMgNC43LGh0dHBzOi8vd3d3LmFudGhyb3BpYy5jb20vbmV3cy9jbGF1ZGUtb3B1cy00LTcsLERpc2NyZXRpb25hcnksLCwsLCwsLCwsLCxMaWtlbHksLCwsQVBJIGFjY2VzcyxVbml0ZWQgU3RhdGVzIG9mIEFtZXJpY2EsLCwsLCwyMDI2LTA2LTA5IDAwOjE0OjAxKzAwOjAwLCwsLCwsSW5kdXN0cnksLCwsLFVucmVsZWFzZWQsLFRydWUsLCwsLCwsLCwsLE5vCs+AMC43IChwaS0wLjcpLCJSb2JvdGljcyxWaXNpb24iLFJvYm90aWMgbWFuaXB1bGF0aW9uLFBoeXNpY2FsIEludGVsbGlnZW5jZSwiQm8gQWksIEFsaSBBbWluLCBSYWljaGVsbGUgQW5pY2V0bywgQXNod2luIEJhbGFrcmlzaG5hLCBHcmVnIEJhbGtlLCBLZXZpbiBCbGFjaywgR2VvcmdlIEJva2luc2t5LCBTaGloYW8gQ2FvLCBUaG9tYXMgQ2hhcmJvbm5pZXIsIFZlZGFudCBDaG91ZGhhcnksIEZvc3RlciBDb2xsaW5zLCBLZW4gQ29ubGV5LCBHcmFjZSBDb25ub3JzLCBKYW1lcyBEYXJwaW5pYW4sIEthcmFuIERoYWJhbGlhLCBNYWl0cmF5ZWUgRGhha2EsIEphcmVkIERpQ2FybG8sIERhbm55IERyaWVzcywgTWljaGFlbCBFcXVpLCBBZG5hbiBFc21haWwsIFl1bmhhbyBGYW5nLCBDaGVsc2VhIEZpbm4sIENhdGhlcmluZSBHbG9zc29wLCBUaG9tYXMgR29kZGVuLCBJdmFuIEdvcnlhY2hldiwgTGFjaGxhbiBHcm9vbSwgSGFyb3VuIEhhYmVlYiwgSHVudGVyIEhhbmNvY2ssIEthcm9sIEhhdXNtYW4sIEdhc2hvbiBIdXNzZWluLCBWaWN0b3IgSHdhbmcsIEJyaWFuIEljaHRlciwgQ29ubm9yIEphY29ic2VuLCBTenltb24gSmFrdWJjemFrLCBSb3dhbiBKZW4sIFRpbSBKb25lcywgR3JlZ2cgS2FtbWVyZXIsIEJlbiBLYXR6LCBMaXlpbWluZyBLZSwgTWFpcmJlayBLaGFkaWtvdiwgQ2hhbmRyYSBLdWNoaSwgTWFyaW5kYSBMYW1iLCBEZXZpbiBMZUJsYW5jLCBCcmVuZG9uIExlQ291bnQsIFNlcmdleSBMZXZpbmUsIFhpbnl1IExpLCBBZHJpYW4gTGktQmVsbCwgVmxhZGlzbGF2IExpYWxpbiwgWmhvbmdsaW4gTGlhbmcsIFdhbGxhY2UgTGltLCBZYW8gTHUsIEVueXUgTHVvLCBWaXNobnUgTWFubywgTmFuZGFuIE1hcndhaGEsIEFpa3lzIE1vbmd1c2gsIExpYW0gTXVycGh5LCBTdXJhaiBOYWlyLCBUeWxlciBQYXR0ZXJzb24sIEthcmwgUGVydHNjaCwgQWxsZW4gWi4gUmVuLCBHYXZpbiBTY2hlbHNrZSwgQ2hhcnZpIFNoYXJtYSwgQmFpZmVuZyBTaGksIEx1Y3kgWGlhb3lhbmcgU2hpLCBMYXVyYSBTbWl0aCwgSm9zdCBUb2JpYXMgU3ByaW5nZW5iZXJnLCBLeWxlIFN0YWNob3dpY3osIFdpbGwgU3RvZWNrbGUsIEppYW1pbmcgVGFuZywgSmltbXkgVGFubmVyLCBTaGFsb20gVGVrZXN0ZSwgTWFyY2VsIFRvcm5lLCBLeWxlIFZlZGRlciwgUXVhbiBWdW9uZywgQW5uYSBXYWxsaW5nLCBIYW9odWFuIFdhbmcsIEphc29uIFdhbmcsIFh1RG9uZyBXYW5nLCBDaHJpcyBXaGFsZW4sIFNhbXVlbCBXaGl0bW9yZSwgQmxha2UgV2lsbGlhbXMsIENoYXJsZXMgWHUsIFN1a3dvbiBZb28sIExpbGkgWXUsIFd1bWluZyBaaGFuZywgWmh1b3lhbmcgWmhhbmcsIFVyeSBaaGlsaW5za3kiLDIwMjYtMDQtMTYsz4AwLjc6IGEgU3RlZXJhYmxlIEdlbmVyYWxpc3QgUm9ib3RpYyBGb3VuZGF0aW9uIE1vZGVsIHdpdGggRW1lcmdlbnQgQ2FwYWJpbGl0aWVzLGh0dHBzOi8vYXJ4aXYub3JnL2Ficy8yNjA0LjE1NDgzLCwsLDUyNjAwMDAwMDAuMCwiIiJuaXRpYWxpemVkIGZyb20gdGhlIEdlbW1hMyA0Qi1wYXJhbWV0ZXIgVkxNIFsxMDZdIFsuLi5dIChpbmNsdWRpbmcgYSA0MDBNLXBhcmFtZXRlciB2aXNpb24gZW5jb2RlciksIGFuZCBhIGZsb3cKbWF0Y2hpbmcgYWN0aW9uIGV4cGVydCB3aXRoIDg2ME0gcGFyYW1ldGVycy4gVGhlIG1vZGVsCmhhcyBhYm91dCA1QiB0b3RhbCBwYXJhbWV0ZXJzLiIiIiwsLCwsLCwsLENvbmZpZGVudCwiV2UgcHJlc2VudCBhIG5ldyByb2JvdGljIGZvdW5kYXRpb24gbW9kZWwsIGNhbGxlZCDPgDAuNywgdGhhdCBjYW4gZW5hYmxlIHN0cm9uZyBvdXQtb2YtdGhlLWJveCBwZXJmb3JtYW5jZSBpbiBhIHdpZGUgcmFuZ2Ugb2Ygc2NlbmFyaW9zLiDPgDAuNyBjYW4gZm9sbG93IGRpdmVyc2UgbGFuZ3VhZ2UgaW5zdHJ1Y3Rpb25zIGluIHVuc2VlbiBlbnZpcm9ubWVudHMsIGluY2x1ZGluZyBtdWx0aS1zdGFnZSB0YXNrcyB3aXRoIHZhcmlvdXMga2l0Y2hlbiBhcHBsaWFuY2VzLCBwcm92aWRlIHplcm8tc2hvdCBjcm9zcy1lbWJvZGltZW50IGdlbmVyYWxpemF0aW9uLCBmb3IgZXhhbXBsZSBlbmFibGluZyBhIHJvYm90IHRvIGZvbGQgbGF1bmRyeSB3aXRob3V0IHNlZWluZyB0aGUgdGFzayBiZWZvcmUsIGFuZCBwZXJmb3JtIGNoYWxsZW5naW5nIHRhc2tzIHN1Y2ggYXMgb3BlcmF0aW5nIGFuIGVzcHJlc3NvIG1hY2hpbmUgb3V0IG9mIHRoZSBib3ggYXQgYSBsZXZlbCBvZiBwZXJmb3JtYW5jZSB0aGF0IG1hdGNoZXMgbXVjaCBtb3JlIHNwZWNpYWxpemVkIFJMLWZpbmV0dW5lZCBtb2RlbHMuIFRoZSBtYWluIGlkZWEgYmVoaW5kIM+AMC43IGlzIHRvIHVzZSBkaXZlcnNlIGNvbnRleHQgY29uZGl0aW9uaW5nIGR1cmluZyB0cmFpbmluZy4gVGhpcyBjb25kaXRpb25pbmcgaW5mb3JtYXRpb24sIGNvbnRhaW5lZCBpbiB0aGUgcHJvbXB0LCBtYWtlcyBpdCBwb3NzaWJsZSB0byBzdGVlciB0aGUgbW9kZWwgcHJlY2lzZWx5IHRvIHBlcmZvcm0gbWFueSB0YXNrcyB3aXRoIGRpZmZlcmVudCBzdHJhdGVnaWVzLiBJdCBpcyBjb25kaXRpb25lZCBub3QganVzdCBvbiBhIGxhbmd1YWdlIGNvbW1hbmQgdGhhdCBkZXNjcmliZXMgd2hhdCBpdCBzaG91bGQgZG8sIGJ1dCBvbiBhZGRpdGlvbmFsIG11bHRpbW9kYWwgaW5mb3JtYXRpb24gdGhhdCBhbHNvIGRlc2NyaWJlcyB0aGUgbWFubmVyIG9yIHN0cmF0ZWd5IGluIHdoaWNoIGl0IHNob3VsZCBkbyBpdCwgaW5jbHVkaW5nIG1ldGFkYXRhIGFib3V0IHRhc2sgcGVyZm9ybWFuY2UgYW5kIHN1YmdvYWwgaW1hZ2VzLiBUaGlzIGVuYWJsZXMgz4AwLjcgdG8gdXNlIHZlcnkgZGl2ZXJzZSBkYXRhLCBpbmNsdWRpbmcgZGVtb25zdHJhdGlvbnMsIHBvdGVudGlhbGx5IHN1Ym9wdGltYWwgKGF1dG9ub21vdXMpIGRhdGEgaW5jbHVkaW5nIGZhaWx1cmVzLCBhbmQgZGF0YSBmcm9tIG5vbi1yb2JvdCBzb3VyY2VzLiBPdXIgZXhwZXJpbWVudHMgZXZhbHVhdGUgz4AwLjcgYWNyb3NzIG51bWVyb3VzIHRhc2tzIHdpdGggbXVsdGlwbGUgcm9ib3QgcGxhdGZvcm1zLCBvbiB0YXNrcyB0aGF0IHJlcXVpcmUgc3BlZWQgYW5kIGRleHRlcml0eSwgbGFuZ3VhZ2UgZm9sbG93aW5nLCBhbmQgY29tcG9zaXRpb25hbCB0YXNrIGdlbmVyYWxpemF0aW9uLiIsLCxVbnJlbGVhc2VkLFVuaXRlZCBTdGF0ZXMgb2YgQW1lcmljYSwsLCwsLDIwMjYtMDUtMTMgMTU6MDk6NTUrMDA6MDAsLCwsLCxJbmR1c3RyeSwsLCwsLCwsLCwsLCwsLCwsLE5vCkdlbWluaSBGbGFzaCAzLjEgVFRTLEF1ZGlvLEF1ZGlvIGdlbmVyYXRpb24sR29vZ2xlIERlZXBNaW5kLCwyMDI2LTA0LTE1LEdlbWluaSAzLjEgRmxhc2ggVFRTOiB0aGUgbmV4dCBnZW5lcmF0aW9uIG9mIGV4cHJlc3NpdmUgQUkgc3BlZWNoLGh0dHBzOi8vYmxvZy5nb29nbGUvaW5ub3ZhdGlvbi1hbmQtYWkvbW9kZWxzLWFuZC1yZXNlYXJjaC9nZW1pbmktbW9kZWxzL2dlbWluaS0zLTEtZmxhc2gtdHRzLywsRGlzY3JldGlvbmFyeSwsLCwsLCwsLCwsLENvbmZpZGVudCwiVG9kYXksIHdl4oCZcmUgaW50cm9kdWNpbmcgR2VtaW5pIDMuMSBGbGFzaCBUVFMsIHRoZSBsYXRlc3QgdGV4dC10by1zcGVlY2ggbW9kZWwgdGhhdCBkZWxpdmVycyBpbXByb3ZlZCBjb250cm9sbGFiaWxpdHksIGV4cHJlc3Npdml0eSBhbmQgcXVhbGl0eSDigJQgZW1wb3dlcmluZyBkZXZlbG9wZXJzLCBlbnRlcnByaXNlcyBhbmQgZXZlcnlkYXkgdXNlcnMgdG8gYnVpbGQgdGhlIG5leHQgZ2VuZXJhdGlvbiBvZiBBSS1zcGVlY2ggYXBwbGljYXRpb25zLiIsLCxBUEkgYWNjZXNzLFVuaXRlZCBTdGF0ZXMgb2YgQW1lcmljYSwsLCwsLDIwMjYtMDUtMTMgMjA6MDk6NDQrMDA6MDAsLCwsLCxJbmR1c3RyeSwsLCwsLCwsLCwsLCwsLCwsLE5vCkVYQU9ORSA0LjUsIkxhbmd1YWdlLE11bHRpbW9kYWwiLCJMYW5ndWFnZSBtb2RlbGluZy9nZW5lcmF0aW9uLFF1ZXN0aW9uIGFuc3dlcmluZyIsTEcgQUkgUmVzZWFyY2gsIkV1bmJpIENob2ksIEtpYm9uZyBDaG9pLCBTZWh5dW4gQ2h1biwgU2Vva2hlZSBIb25nLCBKdW53b24gSHdhbmcsIEh5b2ppbiBKZW9uLCBBaHJhIEpvLCBIeXVuamlrIEpvLCBZZW9uc2lrIEpvLCBKb29ua2VlIEtpbSwgU2Vvbmdod2FuIEtpbSwgU295ZW9uIEtpbSwgU3Vua3lvdW5nIEtpbSwgWWlyZXVuIEtpbSwgWW9uZ2lsIEtpbSwgQ2hhbmdodW4gTGVlLCBIYWVqdSBMZWUsIEppbnNpayBMZWUsIEt5dW5nbWluIExlZSwgU2FuZ2hhIFBhcmssIEt3YW5ncm9rIFJ5b28sIE1pbmp1IFNlbywgU2Vqb25nIFlhbmcsIEhldWl5ZWVuIFllZW4sIEh3YW4gQ2hhbmcsIFN0YW5sZXkgSnVuZ2t5dSBDaG9pLCBZZWppbiBDaG9pLCBLeXViZWVuIEhhbiwgSm9vbndvbiBKYW5nLCBLaWplb25nIEplb24sIEdldW55ZW9uZyBKZW9uZywgR2VycmFyZCBKZW9uZ3dvbiBKbywgSml5ZW9uIEp1bmcsIERhZXNlb25nIEtpbSwgRG9ob29uIEtpbSwgRG9oeXVuIEtpbSwgSHl1bnNlbyBLaW0sIE1pbnUgS2ltLCBNeW91bmdzaGluIEtpbSwgWW91Y2h1bCBLaW0sIEJ5dW5nb2ggS28sIENocmlzdG9waGVyIExlZSwgRWR3YXJkIEh3YXlvdW5nIExlZSwgSG9uZ2xhayBMZWUsIEppeW91bmcgTGVlLCBTYW5nZXVuIExlZSwgU2V1bmd3b24gTGltLCBXb29oeXVuZyBMaW0sIEp1ZXVuIE11biwgSmFld29vIFBhcmssIEppbWluIFBhcmssIEppbmhvIFBhcmssIFlvbmdtaW4gUGFyaywgV29vc2VvayBTZW8sIFlvbmd3b28gU29uZywgU2loeXVrIFlpLCBLeXVuZ2phZSBZb28sIFNhbmd5ZW9uIFlvb24iLDIwMjYtMDQtMDksRVhBT05FIDQuNSBUZWNobmljYWwgUmVwb3J0LCJFdW5iaSBDaG9pLCBLaWJvbmcgQ2hvaSwgU2VoeXVuIENodW4sIFNlb2toZWUgSG9uZywgSnVud29uIEh3YW5nLCBIeW9qaW4gSmVvbiwgQWhyYSBKbywgSHl1bmppayBKbywgWWVvbnNpayBKbywgSm9vbmtlZSBLaW0sIFNlb25naHdhbiBLaW0sIFNveWVvbiBLaW0sIFN1bmt5b3VuZyBLaW0sIFlpcmV1biBLaW0sIFlvbmdpbCBLaW0sIENoYW5naHVuIExlZSwgSGFlanUgTGVlLCBKaW5zaWsgTGVlLCBLeXVuZ21pbiBMZWUsIFNhbmdoYSBQYXJrLCBLd2FuZ3JvayBSeW9vLCBNaW5qdSBTZW8sIFNlam9uZyBZYW5nLCBIZXVpeWVlbiBZZWVuLCBId2FuIENoYW5nLCBTdGFubGV5IEp1bmdreXUgQ2hvaSwgWWVqaW4gQ2hvaSwgS3l1YmVlbiBIYW4sIEpvb253b24gSmFuZywgS2lqZW9uZyBKZW9uLCBHZXVueWVvbmcgSmVvbmcsIEdlcnJhcmQgSmVvbmd3b24gSm8sIEppeWVvbiBKdW5nLCBEYWVzZW9uZyBLaW0sIERvaG9vbiBLaW0sIERvaHl1biBLaW0sIEh5dW5zZW8gS2ltLCBNaW51IEtpbSwgTXlvdW5nc2hpbiBLaW0sIFlvdWNodWwgS2ltLCBCeXVuZ29oIEtvLCBDaHJpc3RvcGhlciBMZWUsIEVkd2FyZCBId2F5b3VuZyBMZWUsIEhvbmdsYWsgTGVlLCBKaXlvdW5nIExlZSwgU2FuZ2V1biBMZWUsIFNldW5nd29uIExpbSwgV29vaHl1bmcgTGltLCBKdWV1biBNdW4sIEphZXdvbyBQYXJrLCBKaW1pbiBQYXJrLCBKaW5obyBQYXJrLCBZb25nbWluIFBhcmssIFdvb3Nlb2sgU2VvLCBZb25nd29vIFNvbmcsIFNpaHl1ayBZaSwgS3l1bmdqYWUgWW9vLCBTYW5neWVvbiBZb29uIiwsVHJhaW5pbmcgY29zdCxCdWlsdCBvbiB0b3Agb2YgYSBwcmV2aW91cyBiYXNlIG1vZGVsLDMzMjAwMDAwMDAwLjAsIiIiQXJjaGl0ZWN0dXJhbGx5LCBFWEFPTkUgNC41IGludGVncmF0ZXMgYSAxLjJCIHBhcmFtZXRlciB2aXNpb24gZW5jb2RlciBpbnRvIHRoZSByb2J1c3QgRVhBT05FIDQuMCAzMkIgYmFzZSBtb2RlbCwiIiIsMy44NWUrMjQsIkZyb20gVGFibGUgMSBpbiBwYXBlciAtIDEuNTdlMjMgRkxPUCArIDYuNDNlMjIgRkxPUCA9IDIuMjEzRTIzIEZMT1AKQnV0IGFsc28gYWRkIHRoZSBjb21wdXRlIGZyb20gYmFzZSBtb2RlbCBFWEFPTkUgNC4wIiwsLCwsLCxDb25maWRlbnQsIlRoaXMgdGVjaG5pY2FsIHJlcG9ydCBpbnRyb2R1Y2VzIEVYQU9ORSA0LjUsIHRoZSBmaXJzdCBvcGVuLXdlaWdodCB2aXNpb24gbGFuZ3VhZ2UgbW9kZWwgcmVsZWFzZWQgYnkgTEcgQUkgUmVzZWFyY2guIEVYQU9ORSA0LjUgaXMgYXJjaGl0ZWN0ZWQgYnkgaW50ZWdyYXRpbmcgYSBkZWRpY2F0ZWQgdmlzdWFsIGVuY29kZXIgaW50byB0aGUgZXhpc3RpbmcgRVhBT05FIDQuMCBmcmFtZXdvcmssIGVuYWJsaW5nIG5hdGl2ZSBtdWx0aW1vZGFsIHByZXRyYWluaW5nIG92ZXIgYm90aCB2aXN1YWwgYW5kIHRleHR1YWwgbW9kYWxpdGllcy4gVGhlIG1vZGVsIGlzIHRyYWluZWQgb24gbGFyZ2Utc2NhbGUgZGF0YSB3aXRoIGNhcmVmdWwgY3VyYXRpb24sIHBhcnRpY3VsYXJseSBlbXBoYXNpemluZyBkb2N1bWVudC1jZW50cmljIGNvcnBvcmEgdGhhdCBhbGlnbiB3aXRoIExH4oCZcyBzdHJhdGVnaWMgYXBwbGljYXRpb24gZG9tYWlucy4gVGhpcyB0YXJnZXRlZCBkYXRhIGRlc2lnbiBlbmFibGVzIHN1YnN0YW50aWFsIHBlcmZvcm1hbmNlIGdhaW5zIGluIGRvY3VtZW50IHVuZGVyc3RhbmRpbmcgYW5kIHJlbGF0ZWQgdGFza3MsIHdoaWxlIGFsc28gZGVsaXZlcmluZyBicm9hZCBpbXByb3ZlbWVudHMgYWNyb3NzIGdlbmVyYWwgbGFuZ3VhZ2UgY2FwYWJpbGl0aWVzLiBFWEFPTkUgNC41IHN1cHBvcnRzIHNpeCBsYW5ndWFnZXPigJRLb3JlYW4sIEVuZ2xpc2gsIFNwYW5pc2gsIEdlcm1hbiwgSmFwYW5lc2UsIGFuZCBWaWV0bmFtZXNl4oCUYW5kIGV4dGVuZHMgY29udGV4dCBsZW5ndGggdXAgdG8gMjU2SyB0b2tlbnMsIGZhY2lsaXRhdGluZyBsb25nLWNvbnRleHQgcmVhc29uaW5nIGFuZCBlbnRlcnByaXNlLXNjYWxlIHVzZSBjYXNlcy4gQ29tcGFyYXRpdmUgZXZhbHVhdGlvbnMgZGVtb25zdHJhdGUgdGhhdCBFWEFPTkUgNC41IGFjaGlldmVzIGNvbXBldGl0aXZlIHBlcmZvcm1hbmNlIGluIGdlbmVyYWwgYmVuY2htYXJrcyB3aGlsZSBvdXRwZXJmb3JtaW5nIHN0YXRlLW9mLXRoZS1hcnQgbW9kZWxzIG9mIHNpbWlsYXIgc2NhbGUgaW4gZG9jdW1lbnQgdW5kZXJzdGFuZGluZyBhbmQgS29yZWFuIGNvbnRleHR1YWwgcmVhc29uaW5nLiBBcyBwYXJ0IG9mIExH4oCZcyBvbmdvaW5nIGVmZm9ydCB0b3dhcmQgcHJhY3RpY2FsIGluZHVzdHJpYWwgZGVwbG95bWVudCwgRVhBT05FIDQuNSBpcyBkZXNpZ25lZCB0byBiZSBjb250aW51b3VzbHkgZXh0ZW5kZWQgd2l0aCBhZGRpdGlvbmFsIGRvbWFpbnMgYW5kIGFwcGxpY2F0aW9uIHNjZW5hcmlvcyB0byBhZHZhbmNlIEFJIGZvciBhIGJldHRlciBsaWZlLiIsLCxPcGVuIHdlaWdodHMgKHJlc3RyaWN0ZWQgdXNlKSxLb3JlYSAoUmVwdWJsaWMgb2YpLCwsLCwsMjAyNi0wNi0yNCAyMzoxNDo0MCswMDowMCwsLCwsLEluZHVzdHJ5LCwsLCwsIkxpY2Vuc2UgYXQgaHR0cHM6Ly9odWdnaW5nZmFjZS5jby9MR0FJLUVYQU9ORS9FWEFPTkUtNC41LTMzQi9ibG9iL21haW4vTElDRU5TRSBkZXNjcmliZXMgcmVzdHJpY3Rpb25zIG9uIHVzZSwgaW5jbHVkaW5nIGNvbW1lcmNpYWwgb25lcyIsLCwsLCwsLCwsLCxZZXMKTXVzZSBTcGFyaywiTXVsdGltb2RhbCxMYW5ndWFnZSxWaXNpb24iLCJMYW5ndWFnZSBtb2RlbGluZy9nZW5lcmF0aW9uLFF1ZXN0aW9uIGFuc3dlcmluZyIsTWV0YSBBSSwsMjAyNi0wNC0wOCxJbnRyb2R1Y2luZyBNdXNlIFNwYXJrOiBTY2FsaW5nIFRvd2FyZHMgUGVyc29uYWwgU3VwZXJpbnRlbGxpZ2VuY2UsaHR0cHM6Ly9haS5tZXRhLmNvbS9ibG9nL2ludHJvZHVjaW5nLW11c2Utc3BhcmstbXNsLywsRGlzY3JldGlvbmFyeSwiQXQgcmVsZWFzZSwgZmxhZ3NoaXAgTExNIG9mIG9uZSBvZiB0aGUgbGFyZ2VzdCBBSSBjb21wYW5pZXMgaW4gdGhlIHdvcmxkIiwsLCwsLCwsLCwsQ29uZmlkZW50LCwsLEFQSSBhY2Nlc3MsVW5pdGVkIFN0YXRlcyBvZiBBbWVyaWNhLCwsLCwsMjAyNi0wNy0xMyAyMzozODowNSswMDowMCwsLCwsLEluZHVzdHJ5LCwsLCxVbnJlbGVhc2VkLCwsLCwsLCwsLCwsLE5vCkdMTS01LjEsTGFuZ3VhZ2UsIkxhbmd1YWdlIG1vZGVsaW5nL2dlbmVyYXRpb24sUXVlc3Rpb24gYW5zd2VyaW5nIixaLmFpIChaaGlwdSBBSSksLDIwMjYtMDQtMDcsR0xNLTUuMTogVG93YXJkcyBMb25nLUhvcml6b24gVGFza3MsaHR0cHM6Ly96LmFpL2Jsb2cvZ2xtLTUuMSwsRGlzY3JldGlvbmFyeSwsNzU0MDAwMDAwMDAwLjAsQmFzZWQgb24gSEYgcGFnZTogaHR0cHM6Ly9odWdnaW5nZmFjZS5jby96YWktb3JnL0dMTS01LjEsLCwsLCwsLCxDb25maWRlbnQsLCwsLENoaW5hLCwsLCwsMjAyNi0wNS0wNyAxMjo1NDoxOCswMDowMCwsLCwsLEluZHVzdHJ5LCwsLCwsLCwsLCwsLCwsLCwsCk1vbG1vQWN0IDIsIlZpc2lvbixMYW5ndWFnZSxSb2JvdGljcyIsUm9ib3RpYyBtYW5pcHVsYXRpb24sIkFsbGVuIEluc3RpdHV0ZSBmb3IgQUksVW5pdmVyc2l0eSBvZiBXYXNoaW5ndG9uLE5hdGlvbmFsIFVuaXZlcnNpdHkgb2YgU2luZ2Fwb3JlLFVuaXZlcnNpdHkgb2YgUGVubnN5bHZhbmlhLEpvaG5zIEhvcGtpbnMgVW5pdmVyc2l0eSxBbWF6b24sQ29ydGV4IEFJIiwiSGFvcXVhbiBGYW5nLCBKaWFmZWkgRHVhbiwgRG9ub3ZhbiBDbGF5LCBTYW0gV2FuZywgU2h1byBMaXUsIFdlaWthaSBIdWFuZywgWGlhbmcgRmFuLCBXZWktQ2h1YW4gVHNhaSwgU2hpcnVpIENoZW4sIFlpIFJ1IFdhbmcsIFNoYW5saSBYaW5nLCBKYWVtaW4gQ2hvLCBKYWUgU3VuZyBQYXJrLCBBaW5heiBFZnRla2hhciwgUGV0ZXIgU3VzaGtvLCBLYXJlbiBGYXJsZXksIEFuZ2FkIFdhZGh3YSwgQ29sZSBIYXJyaXNvbiwgV2luc29uIEhhbiwgWWluZy1DaHVuIExlZSwgRWxpIFZhbmRlckJpbHQsIFJvc2UgSGVuZHJpeCwgU3V2ZWVuIEVsbGF3ZWxhLCBMdWNhcyBOZ29vLCBKb3ljZSBDaGFpLCBaaG9uZ3poZW5nIFJlbiwgQWxpIEZhcmhhZGksIERpZXRlciBGb3gsIFJhbmpheSBLcmlzaG5hCiIsMjAyNi0wNC0wNSxNb2xtb0FjdDI6IEFjdGlvbiBSZWFzb25pbmcgTW9kZWxzIGZvciBSZWFsLXdvcmxkIERlcGxveW1lbnQsaHR0cHM6Ly9hcnhpdi5vcmcvYWJzLzI2MDUuMDI4ODEsLERpc2NyZXRpb25hcnksLDU0ODUzMDk0MjQuMCxGcm9tIGh0dHBzOi8vaHVnZ2luZ2ZhY2UuY28vYWxsZW5haS9Nb2xtb0FjdDIvYmxvYi9tYWluL21vZGVsLnNhZmV0ZW5zb3JzLmluZGV4Lmpzb24gLDEuMWUrMjIsIkVzdGltYXRlIGZyb20gaGFyZHdhcmUgZGV0YWlsczogNTc2MCArIDIzMDQgKyAyMzA0ID0gR1BVIGhvdXJzIGFjcm9zcyBwcmUtdHJhaW5pbmcsIHBvc3QtdHJhaW5pbmcgYW5kIGZ1bmUtdHVuaW5nLiAxNi1iaXQgdGVuc29yIHByZWNpc2lvbiAoQkYxNiBmb3IgIiJtb3N0IG9wZXJhdGlvbnMiIiBmcm9tIHRoZSBwYXBlciksIDMwJSB1dGlsaXphdGlvbiBhc3N1bWVkLiIsLCwyMzA0LjAsLE5WSURJQSBIMTAwIFNYTTUgODBHQiwsTGlrZWx5LCJWaXNpb24tTGFuZ3VhZ2UtQWN0aW9uIChWTEEpIG1vZGVscyBhaW0gdG8gcHJvdmlkZSBhIHNpbmdsZSBnZW5lcmFsaXN0IGNvbnRyb2xsZXIgZm9yIHJvYm90cywgYnV0IHRvZGF54oCZcyBzeXN0ZW1zIGZhbGwgc2hvcnQgZm9yIHJlYWwtd29ybGQgZGVwbG95bWVudC4gRnJvbnRpZXIgbW9kZWxzIGFyZSBjbG9zZWQ7IG9wZW4td2VpZ2h0IGFsdGVybmF0aXZlcyBhcmUgdGllZCB0byBleHBlbnNpdmUgaGFyZHdhcmU7IHJlYXNvbmluZy1hdWdtZW50ZWQgcG9saWNpZXMgcGF5IHByb2hpYml0aXZlIGxhdGVuY3kgZm9yIHRoZWlyIGdyb3VuZGluZzsgYW5kIGZpbmUtdHVuZWQgc3VjY2VzcyByYXRlcyByZW1haW4gYmVsb3cgdGhlIHRocmVzaG9sZCBmb3IgZGVwZW5kYWJsZSB1c2UuIFdlIHByZXNlbnRNb2xtb0FjdDIsIGEgZnVsbHkgb3BlbiBhY3Rpb24gcmVhc29uaW5nIG1vZGVsIGJ1aWx0IGZvciBwcmFjdGljYWwgZGVwbG95bWVudCwgYWR2YW5jaW5nIGl0cyBwcmVkZWNlc3NvciwgTW9sbW9BY3QgYWxvbmcgZml2ZSBheGVzLiAoMSkgTW9sbW9BY3QyIGlzIGJ1aWx0IG9uIHRvcCBvZiBvdXIgbmV3IE1vbG1vMi1FUiwgYSBWTE0gYmFja2JvbmUgc3BlY2lhbGl6ZWQgZm9yIHNwYXRpYWwgYW5kIGVtYm9kaWVkIHJlYXNvbmluZywgdHJhaW5lZCBvbiBhIDMuM00tc2FtcGxlIGNvcnB1cyB3aXRoIGEgc3BlY2lhbGl6ZS10aGVuLXJlaGVhcnNlIHJlY2lwZS4gKDIpIFdlIHJlbGVhc2UgdGhyZWUgbmV3IHJvYm90IGRhdGFzZXRzIHNwYW5uaW5nIGxvdy10by1tZWRpdW0gY29zdCBwbGF0Zm9ybXM6IE1vbG1vQWN0Mi1CaW1hbnVhbFlBTSBEYXRhc2V0LCA3MjAgaG91cnMgb2YgdGVsZW9wZXJhdGVkIGJpbWFudWFsIHRyYWplY3RvcmllcyB0aGF0IGNvbnN0aXR1dGUgdGhlIGxhcmdlc3Qgb3BlbiBiaW1hbnVhbCBkYXRhc2V0IHRvIGRhdGU7IE1vbG1vQWN0Mi1EUk9JRCBEYXRhc2V0LCBhIHF1YWxpdHktZmlsdGVyZWQgRnJhbmthIHN1YnNldCBvZiBEUk9JRDsgYW5kIE1vbG1vQWN0Mi1TTzEwMC8xMDEgRGF0YXNldCwgYSBxdWFsaXR5LWZpbHRlcmVkIFNPLTEwMC8xMDEgc3Vic2V0LiAoMykgV2UgdHJhaW4gYW5kIHJlbGVhc2UgTW9sbW9BY3QyLUZBU1QgVG9rZW5pemVyLCBhbiBvcGVuLXdlaWdodCwgb3Blbi1kYXRhIGFjdGlvbiB0b2tlbml6ZXIgdHJhaW5lZCBvbiBtaWxsaW9ucyBvZiB0cmFqZWN0b3JpZXMgYWNyb3NzIGZpdmUgZW1ib2RpbWVudHMuICg0KSBXZSBkZXNpZ24gYSBuZXcgVkxBIGFyY2hpdGVjdHVyZSB0byBncmFmdCB0aGUgZGlzY3JldGUtdG9rZW4gVkxNIGludG8gdGhlIGZsb3ctbWF0Y2hpbmcgY29udGludW91cy1hY3Rpb24gZXhwZXJ0IHZpYSBwZXItbGF5ZXIga2V5LXZhbHVlIChLVikgY29uZGl0aW9uaW5nLiAoNSkgd2UgcHJvcG9zZSBNb2xtb0FjdDItVGhpbmssIGFuIGFkYXB0aXZlLWRlcHRoIHJlYXNvbmluZyB2YXJpYW50IHRoYXQgcmUtcHJlZGljdHMgZGVwdGggdG9rZW5zIG9ubHkgZm9yIHNjZW5lIHJlZ2lvbnMgdGhhdCBjaGFuZ2UgYmV0d2VlbiB0aW1lc3RlcHMsIHJldGFpbmluZyBnZW9tZXRyaWMgZ3JvdW5kaW5nIGF0IGEgZnJhY3Rpb24gb2YgcHJpb3IgbGF0ZW5jeS4gSW4gdGhlIG1vc3QgZXh0ZW5zaXZlIGVtcGlyaWNhbCBzdHVkeSBvZiBhbnkgb3BlbiBWTEEgdG8gZGF0ZSwgc3Bhbm5pbmcgNyBzaW11bGF0aW9uIGFuZCByZWFsLXdvcmxkIGJlbmNobWFya3MsIE1vbG1vQWN0MiBvdXRwZXJmb3JtcyBzdHJvbmcgYmFzZWxpbmVzIGluY2x1ZGluZyDPgDAuNSwgd2hpbGUgTW9sbW8yLUVSIHN1cnBhc3NlcyBHUFQtNSBhbmQgR2VtaW5pIFJvYm90aWNzIEVSLTEuNSBhY3Jvc3MgMTMgZW1ib2RpZWQtcmVhc29uaW5nIGJlbmNobWFya3MuIFdlIHJlbGVhc2UgbW9kZWwgd2VpZ2h0cywgdHJhaW5pbmcgY29kZSwgYW5kIGNvbXBsZXRlIHRyYWluaW5nIGRhdGEuIiwsLE9wZW4gd2VpZ2h0cyAodW5yZXN0cmljdGVkKSwiVW5pdGVkIFN0YXRlcyBvZiBBbWVyaWNhLFVuaXRlZCBTdGF0ZXMgb2YgQW1lcmljYSxTaW5nYXBvcmUsVW5pdGVkIFN0YXRlcyBvZiBBbWVyaWNhLFVuaXRlZCBTdGF0ZXMgb2YgQW1lcmljYSxVbml0ZWQgU3RhdGVzIG9mIEFtZXJpY2EsVW5pdGVkIFN0YXRlcyBvZiBBbWVyaWNhIiwsLCw2NC4wLCwyMDI2LTA3LTMwIDE4OjQwOjM3KzAwOjAwLENpcnJhc2NhbGUgQ2xvdWQgU2VydmljZXMsIkFpMiBKdXBpdGVyLCBBdXN0aW4sIFRleGFzIiwsLCwiUmVzZWFyY2ggY29sbGVjdGl2ZSxBY2FkZW1pYSxBY2FkZW1pYSxBY2FkZW1pYSxBY2FkZW1pYSxJbmR1c3RyeSxJbmR1c3RyeSIsLCwsLCwsLCwsLCw4NzE1NS41OTQ0MDU5NjM3MSwsYWxsZW5haSwsLCxZZXMKR2VtbWEgNCAzMUIgSVQsTGFuZ3VhZ2UsIkxhbmd1YWdlIG1vZGVsaW5nL2dlbmVyYXRpb24sUXVlc3Rpb24gYW5zd2VyaW5nIixHb29nbGUgRGVlcE1pbmQsLDIwMjYtMDQtMDIsLCwsLCwzMTAwMDAwMDAwMC4wLCwsLCwsLCwsLExpa2VseSwsLCxPcGVuIHdlaWdodHMgKHJlc3RyaWN0ZWQgdXNlKSxVbml0ZWQgU3RhdGVzIG9mIEFtZXJpY2EsLCwsLCwyMDI2LTA0LTA4IDAyOjE3OjA0KzAwOjAwLCwsLCwsSW5kdXN0cnksLCwsLCwsLCwsLCwsLCwsLCxZZXMKR2VtbWEgNCAyNkIgQTRCLCwiTGFuZ3VhZ2UgbW9kZWxpbmcvZ2VuZXJhdGlvbixRdWVzdGlvbiBhbnN3ZXJpbmciLEdvb2dsZSBEZWVwTWluZCwsMjAyNi0wNC0wMiwsaHR0cHM6Ly9haS5nb29nbGUuZGV2L2dlbW1hL2RvY3MvY29yZS9tb2RlbF9jYXJkXzQsLCwsMjUyMDAwMDAwMDAuMCwiMjUuMkIgdG90YWwsIDMuOEIgYWN0aXZlIiwsLCwsLCwsLENvbmZpZGVudCwiR2VtbWEgaXMgYSBmYW1pbHkgb2Ygb3BlbiBtb2RlbHMgYnVpbHQgYnkgR29vZ2xlIERlZXBNaW5kLiBHZW1tYSA0IG1vZGVscyBhcmUgbXVsdGltb2RhbCwgaGFuZGxpbmcgdGV4dCBhbmQgaW1hZ2UgaW5wdXQgKHdpdGggYXVkaW8gc3VwcG9ydGVkIG9uIEUyQiwgRTRCLCBhbmQgMTJCIG1vZGVscykgYW5kIGdlbmVyYXRpbmcgdGV4dCBvdXRwdXQuIFRoaXMgcmVsZWFzZSBpbmNsdWRlcyBvcGVuLXdlaWdodHMgbW9kZWxzIGluIGJvdGggcHJlLXRyYWluZWQgYW5kIGluc3RydWN0aW9uLXR1bmVkIHZhcmlhbnRzLiBHZW1tYSA0IGZlYXR1cmVzIGEgY29udGV4dCB3aW5kb3cgb2YgdXAgdG8gMjU2SyB0b2tlbnMgYW5kIG1haW50YWlucyBtdWx0aWxpbmd1YWwgc3VwcG9ydCBpbiBvdmVyIDE0MCBsYW5ndWFnZXMuCgpGZWF0dXJpbmcgYm90aCBEZW5zZSBhbmQgTWl4dHVyZS1vZi1FeHBlcnRzIChNb0UpIGFyY2hpdGVjdHVyZXMsIEdlbW1hIDQgaXMgd2VsbC1zdWl0ZWQgZm9yIHRhc2tzIGxpa2UgdGV4dCBnZW5lcmF0aW9uLCBjb2RpbmcsIGFuZCByZWFzb25pbmcuIFRoZSBtb2RlbHMgYXJlIGF2YWlsYWJsZSBpbiBmaXZlIGRpc3RpbmN0IHNpemVzOiBFMkIsIEU0QiwgMTJCLCAyNkIgQTRCLCBhbmQgMzFCLiBUaGVpciBkaXZlcnNlIHNpemVzIG1ha2UgdGhlbSBkZXBsb3lhYmxlIGluIGVudmlyb25tZW50cyByYW5naW5nIGZyb20gaGlnaC1lbmQgcGhvbmVzIHRvIGxhcHRvcHMgYW5kIHNlcnZlcnMsIGRlbW9jcmF0aXppbmcgYWNjZXNzIHRvIHN0YXRlLW9mLXRoZS1hcnQgQUkuIiwsLE9wZW4gd2VpZ2h0cyAodW5yZXN0cmljdGVkKSxVbml0ZWQgU3RhdGVzIG9mIEFtZXJpY2EsLCwsLCwyMDI2LTA2LTE5IDIwOjU5OjI3KzAwOjAwLCwsLCwsSW5kdXN0cnksLCwsLFVucmVsZWFzZWQsLCwsLCwsLCxnb29nbGUsLCwsWWVzClF3ZW4gMy42IFBsdXMsIkxhbmd1YWdlLE11bHRpbW9kYWwiLCJRdWVzdGlvbiBhbnN3ZXJpbmcsTGFuZ3VhZ2UgbW9kZWxpbmcvZ2VuZXJhdGlvbixUb29sIHVzZSIsQWxpYmFiYSwsMjAyNi0wNC0wMSxRd2VuMy42LVBsdXM6IFRvd2FyZHMgUmVhbCBXb3JsZCBBZ2VudHMsaHR0cHM6Ly9xd2VuLmFpL2Jsb2c/aWQ9cXdlbjMuNiwsRGlzY3JldGlvbmFyeSwsLCwsLCwsLCwsLENvbmZpZGVudCwiRm9sbG93aW5nIHRoZSByZWxlYXNlIG9mIHRoZSBRd2VuMy41IHNlcmllcyBpbiBGZWJydWFyeSwgd2UgYXJlIHRocmlsbGVkIHRvIGFubm91bmNlIHRoZSBvZmZpY2lhbCBsYXVuY2ggb2YgUXdlbjMuNi1QbHVzLiBBdmFpbGFibGUgaW1tZWRpYXRlbHkgdmlhIG91ciBBUEksIHRoaXMgcmVsZWFzZSByZXByZXNlbnRzIGEgbWFzc2l2ZSBjYXBhYmlsaXR5IHVwZ3JhZGUgb3ZlciBpdHMgcHJlZGVjZXNzb3IuIE1vc3Qgbm90YWJseSwgd2UgaGF2ZSBkcmFzdGljYWxseSBlbmhhbmNlZCB0aGUgbW9kZWzigJlzIGFnZW50aWMgY29kaW5nIGNhcGFiaWxpdGllcy4gRnJvbSBmcm9udGVuZCB3ZWIgZGV2ZWxvcG1lbnQgdG8gY29tcGxleCwgcmVwb3NpdG9yeS1sZXZlbCBwcm9ibGVtIHNvbHZpbmcsIFF3ZW4zLjYtUGx1cyBzZXRzIGEgbmV3IHN0YXRlLW9mLXRoZS1hcnQgc3RhbmRhcmQuIEZ1cnRoZXJtb3JlLCBRd2VuMy42LVBsdXMgcGVyY2VpdmVzIHRoZSB3b3JsZCB3aXRoIGdyZWF0ZXIgYWNjdXJhY3kgYW5kIHNoYXJwZXIgbXVsdGltb2RhbCByZWFzb25pbmcuIEJ5IGRpcmVjdGx5IGFkZHJlc3NpbmcgY29tbXVuaXR5IGZlZWRiYWNrIGZyb20gdGhlIFF3ZW4zLjUtUGx1cyBkZXBsb3ltZW50LCB0aGlzIHJlbGVhc2Ugb2ZmZXJzIGEgaGlnaGx5IHN0YWJsZSBhbmQgcmVsaWFibGUgZm91bmRhdGlvbiBmb3IgdGhlIGRldmVsb3BlciBlY29zeXN0ZW0sIGRlbGl2ZXJpbmcgYSB0cnVseSB0cmFuc2Zvcm1hdGl2ZSDigJx2aWJlIGNvZGluZ+KAnSBleHBlcmllbmNlLiIsLCxBUEkgYWNjZXNzLENoaW5hLCwsLCwsMjAyNi0wNS0yNiAyMDoyNDowMiswMDowMCwsLCwsLEluZHVzdHJ5LCwsLCwsLCwsLCwsLCwsLCwsTm8KUXdlbjMuNS1PbW5pLVBsdXMsIkxhbmd1YWdlLE11bHRpbW9kYWwsVmlzaW9uLEF1ZGlvIixMYW5ndWFnZSBtb2RlbGluZy9nZW5lcmF0aW9uLEFsaWJhYmEsLDIwMjYtMDMtMjksUXdlbjMuNS1PbW5pIFRlY2huaWNhbCBSZXBvcnQsaHR0cHM6Ly9hcnhpdi5vcmcvYWJzLzI2MDQuMTU4MDQsLERpc2NyZXRpb25hcnksLCwiIiJzY2FsZXMgdG8gaHVuZHJlZHMgb2YgYmlsbGlvbnMgb2YgcGFyYW1ldGVycyIiIiwsLCwsLCwsLExpa2VseSwiSW4gdGhpcyB3b3JrLCB3ZSBwcmVzZW50IFF3ZW4zLjUtT21uaSwgdGhlIGxhdGVzdCBhZHZhbmNlbWVudCBpbiB0aGUgUXdlbi1PbW5pIG1vZGVsIGZhbWlseS4gUmVwcmVzZW50aW5nIGEgc2lnbmlmaWNhbnQgZXZvbHV0aW9uIG92ZXIgaXRzIHByZWRlY2Vzc29yLCBRd2VuMy41LU9tbmkgc2NhbGVzIHRvIGh1bmRyZWRzIG9mIGJpbGxpb25zIG9mIHBhcmFtZXRlcnMgYW5kIHN1cHBvcnRzIGEgMjU2ayBjb250ZXh0IGxlbmd0aC4gQnkgbGV2ZXJhZ2luZyBhIG1hc3NpdmUgZGF0YXNldCBjb21wcmlzaW5nIGhldGVyb2dlbmVvdXMgdGV4dC12aXNpb24gcGFpcnMgYW5kIG92ZXIgMTAwIG1pbGxpb24gaG91cnMgb2YgYXVkaW8tdmlzdWFsIGNvbnRlbnQsIHRoZSBtb2RlbCBkZW1vbnN0cmF0ZXMgcm9idXN0IG9tbmktbW9kYWxpdHkgY2FwYWJpbGl0aWVzLiBRd2VuMy41LU9tbmktcGx1cyBhY2hpZXZlcyBTT1RBIHJlc3VsdHMgYWNyb3NzIDIxNSBhdWRpbyBhbmQgYXVkaW8tdmlzdWFsIHVuZGVyc3RhbmRpbmcsIHJlYXNvbmluZywgYW5kIGludGVyYWN0aW9uIHN1YnRhc2tzIGFuZCBiZW5jaG1hcmtzLCBzdXJwYXNzaW5nIEdlbWluaS0zLjEgUHJvIGluIGtleSBhdWRpbyB0YXNrcyBhbmQgbWF0Y2hpbmcgaXQgaW4gY29tcHJlaGVuc2l2ZSBhdWRpby12aXN1YWwgdW5kZXJzdGFuZGluZy4gQXJjaGl0ZWN0dXJhbGx5LCBRd2VuMy41LU9tbmkgZW1wbG95cyBhIEh5YnJpZCBBdHRlbnRpb24gTWl4dHVyZS1vZi1FeHBlcnRzIChNb0UpIGZyYW1ld29yayBmb3IgYm90aCBUaGlua2VyIGFuZCBUYWxrZXIsIGVuYWJsaW5nIGVmZmljaWVudCBsb25nLXNlcXVlbmNlIGluZmVyZW5jZS4gVGhlIG1vZGVsIGZhY2lsaXRhdGVzIHNvcGhpc3RpY2F0ZWQgaW50ZXJhY3Rpb24sIHN1cHBvcnRpbmcgb3ZlciAxMCBob3VycyBvZiBhdWRpbyB1bmRlcnN0YW5kaW5nIGFuZCA0MDAgc2Vjb25kcyBvZiA3MjBQIHZpZGVvIChhdCAxIEZQUykuIFRvIGFkZHJlc3MgdGhlIGluaGVyZW50IGluc3RhYmlsaXR5IGFuZCB1bm5hdHVyYWxuZXNzIGluIHN0cmVhbWluZyBzcGVlY2ggc3ludGhlc2lzLCBvZnRlbiBjYXVzZWQgYnkgZW5jb2RpbmcgZWZmaWNpZW5jeSBkaXNjcmVwYW5jaWVzIGJldHdlZW4gdGV4dCBhbmQgc3BlZWNoIHRva2VuaXplcnMsIHdlIGludHJvZHVjZSBBUklBLiBBUklBIGR5bmFtaWNhbGx5IGFsaWducyB0ZXh0IGFuZCBzcGVlY2ggdW5pdHMsIHNpZ25pZmljYW50bHkgZW5oYW5jaW5nIHRoZSBzdGFiaWxpdHkgYW5kIHByb3NvZHkgb2YgY29udmVyc2F0aW9uYWwgc3BlZWNoIHdpdGggbWluaW1hbCBsYXRlbmN5IGltcGFjdC4gRnVydGhlcm1vcmUsIFF3ZW4zLjUtT21uaSBleHBhbmRzIGxpbmd1aXN0aWMgYm91bmRhcmllcywgc3VwcG9ydGluZyBtdWx0aWxpbmd1YWwgdW5kZXJzdGFuZGluZyBhbmQgc3BlZWNoIGdlbmVyYXRpb24gYWNyb3NzIDEwIGxhbmd1YWdlcyB3aXRoIGh1bWFuLWxpa2UgZW1vdGlvbmFsIG51YW5jZS4gRmluYWxseSwgUXdlbjMuNS1PbW5pIGV4aGliaXRzIHN1cGVyaW9yIGF1ZGlvLXZpc3VhbCBncm91bmRpbmcgY2FwYWJpbGl0aWVzLCBnZW5lcmF0aW5nIHNjcmlwdC1sZXZlbCBzdHJ1Y3R1cmVkIGNhcHRpb25zIHdpdGggcHJlY2lzZSB0ZW1wb3JhbCBzeW5jaHJvbml6YXRpb24gYW5kIGF1dG9tYXRlZCBzY2VuZSBzZWdtZW50YXRpb24uIFJlbWFya2FibHksIHdlIG9ic2VydmVkIHRoZSBlbWVyZ2VuY2Ugb2YgYSBuZXcgY2FwYWJpbGl0eSBpbiBvbW5pbW9kYWwgbW9kZWxzOiBkaXJlY3RseSBwZXJmb3JtaW5nIGNvZGluZyBiYXNlZCBvbiBhdWRpby12aXN1YWwgaW5zdHJ1Y3Rpb25zLCB3aGljaCB3ZSBjYWxsIEF1ZGlvLVZpc3VhbCBWaWJlIENvZGluZy4iLCwsQVBJIGFjY2VzcyxDaGluYSwsLCwsLDIwMjYtMDUtMjYgMjA6MzM6MjgrMDA6MDAsLCwsLCxJbmR1c3RyeSwsLCwsLCwsLCwsLCwsUXdlbiwsLCxObwpRd2VuMy41LU9tbmktRmxhc2gsIkxhbmd1YWdlLE11bHRpbW9kYWwsVmlzaW9uLEF1ZGlvIixMYW5ndWFnZSBtb2RlbGluZy9nZW5lcmF0aW9uLEFsaWJhYmEsLDIwMjYtMDMtMjksUXdlbjMuNS1PbW5pIFRlY2huaWNhbCBSZXBvcnQsaHR0cHM6Ly9hcnhpdi5vcmcvYWJzLzI2MDQuMTU4MDQsLERpc2NyZXRpb25hcnksLCwsLCwsLCwsLCxMaWtlbHksIkluIHRoaXMgd29yaywgd2UgcHJlc2VudCBRd2VuMy41LU9tbmksIHRoZSBsYXRlc3QgYWR2YW5jZW1lbnQgaW4gdGhlIFF3ZW4tT21uaSBtb2RlbCBmYW1pbHkuIFJlcHJlc2VudGluZyBhIHNpZ25pZmljYW50IGV2b2x1dGlvbiBvdmVyIGl0cyBwcmVkZWNlc3NvciwgUXdlbjMuNS1PbW5pIHNjYWxlcyB0byBodW5kcmVkcyBvZiBiaWxsaW9ucyBvZiBwYXJhbWV0ZXJzIGFuZCBzdXBwb3J0cyBhIDI1NmsgY29udGV4dCBsZW5ndGguIEJ5IGxldmVyYWdpbmcgYSBtYXNzaXZlIGRhdGFzZXQgY29tcHJpc2luZyBoZXRlcm9nZW5lb3VzIHRleHQtdmlzaW9uIHBhaXJzIGFuZCBvdmVyIDEwMCBtaWxsaW9uIGhvdXJzIG9mIGF1ZGlvLXZpc3VhbCBjb250ZW50LCB0aGUgbW9kZWwgZGVtb25zdHJhdGVzIHJvYnVzdCBvbW5pLW1vZGFsaXR5IGNhcGFiaWxpdGllcy4gUXdlbjMuNS1PbW5pLXBsdXMgYWNoaWV2ZXMgU09UQSByZXN1bHRzIGFjcm9zcyAyMTUgYXVkaW8gYW5kIGF1ZGlvLXZpc3VhbCB1bmRlcnN0YW5kaW5nLCByZWFzb25pbmcsIGFuZCBpbnRlcmFjdGlvbiBzdWJ0YXNrcyBhbmQgYmVuY2htYXJrcywgc3VycGFzc2luZyBHZW1pbmktMy4xIFBybyBpbiBrZXkgYXVkaW8gdGFza3MgYW5kIG1hdGNoaW5nIGl0IGluIGNvbXByZWhlbnNpdmUgYXVkaW8tdmlzdWFsIHVuZGVyc3RhbmRpbmcuIEFyY2hpdGVjdHVyYWxseSwgUXdlbjMuNS1PbW5pIGVtcGxveXMgYSBIeWJyaWQgQXR0ZW50aW9uIE1peHR1cmUtb2YtRXhwZXJ0cyAoTW9FKSBmcmFtZXdvcmsgZm9yIGJvdGggVGhpbmtlciBhbmQgVGFsa2VyLCBlbmFibGluZyBlZmZpY2llbnQgbG9uZy1zZXF1ZW5jZSBpbmZlcmVuY2UuIFRoZSBtb2RlbCBmYWNpbGl0YXRlcyBzb3BoaXN0aWNhdGVkIGludGVyYWN0aW9uLCBzdXBwb3J0aW5nIG92ZXIgMTAgaG91cnMgb2YgYXVkaW8gdW5kZXJzdGFuZGluZyBhbmQgNDAwIHNlY29uZHMgb2YgNzIwUCB2aWRlbyAoYXQgMSBGUFMpLiBUbyBhZGRyZXNzIHRoZSBpbmhlcmVudCBpbnN0YWJpbGl0eSBhbmQgdW5uYXR1cmFsbmVzcyBpbiBzdHJlYW1pbmcgc3BlZWNoIHN5bnRoZXNpcywgb2Z0ZW4gY2F1c2VkIGJ5IGVuY29kaW5nIGVmZmljaWVuY3kgZGlzY3JlcGFuY2llcyBiZXR3ZWVuIHRleHQgYW5kIHNwZWVjaCB0b2tlbml6ZXJzLCB3ZSBpbnRyb2R1Y2UgQVJJQS4gQVJJQSBkeW5hbWljYWxseSBhbGlnbnMgdGV4dCBhbmQgc3BlZWNoIHVuaXRzLCBzaWduaWZpY2FudGx5IGVuaGFuY2luZyB0aGUgc3RhYmlsaXR5IGFuZCBwcm9zb2R5IG9mIGNvbnZlcnNhdGlvbmFsIHNwZWVjaCB3aXRoIG1pbmltYWwgbGF0ZW5jeSBpbXBhY3QuIEZ1cnRoZXJtb3JlLCBRd2VuMy41LU9tbmkgZXhwYW5kcyBsaW5ndWlzdGljIGJvdW5kYXJpZXMsIHN1cHBvcnRpbmcgbXVsdGlsaW5ndWFsIHVuZGVyc3RhbmRpbmcgYW5kIHNwZWVjaCBnZW5lcmF0aW9uIGFjcm9zcyAxMCBsYW5ndWFnZXMgd2l0aCBodW1hbi1saWtlIGVtb3Rpb25hbCBudWFuY2UuIEZpbmFsbHksIFF3ZW4zLjUtT21uaSBleGhpYml0cyBzdXBlcmlvciBhdWRpby12aXN1YWwgZ3JvdW5kaW5nIGNhcGFiaWxpdGllcywgZ2VuZXJhdGluZyBzY3JpcHQtbGV2ZWwgc3RydWN0dXJlZCBjYXB0aW9ucyB3aXRoIHByZWNpc2UgdGVtcG9yYWwgc3luY2hyb25pemF0aW9uIGFuZCBhdXRvbWF0ZWQgc2NlbmUgc2VnbWVudGF0aW9uLiBSZW1hcmthYmx5LCB3ZSBvYnNlcnZlZCB0aGUgZW1lcmdlbmNlIG9mIGEgbmV3IGNhcGFiaWxpdHkgaW4gb21uaW1vZGFsIG1vZGVsczogZGlyZWN0bHkgcGVyZm9ybWluZyBjb2RpbmcgYmFzZWQgb24gYXVkaW8tdmlzdWFsIGluc3RydWN0aW9ucywgd2hpY2ggd2UgY2FsbCBBdWRpby1WaXN1YWwgVmliZSBDb2RpbmcuIiwsLEFQSSBhY2Nlc3MsQ2hpbmEsLCwsLCwyMDI2LTA1LTI2IDIwOjM0OjA4KzAwOjAwLCwsLCwsSW5kdXN0cnksLCwsLCwsLCwsLCwsLFF3ZW4sLCwsTm8KQ29tcG9zZXIgMixMYW5ndWFnZSxDb2RpbmcsQ3Vyc29yLCJBYXJvbiBDaGFuLCBBaG1lZCBTaGFsYWJ5LCBBbGV4YW5kZXIgV2V0dGlnLCBBbWFuIFNhbmdlciwgQW5kcmV3IFpoYWksIEFudXJhZyBBamF5LCBBc2h2aW4gTmFpciwgQ2hhcmxpZSBTbmVsbCwgQ2hlbiBMdSwgQ2hlbiBTaGVuLCBFbWlseSBKaWEsIEZlZGVyaWNv</x:v>
      </x:c>
    </x:row>
    <x:row r="9" ht="18" customHeight="1">
      <x:c r="A9" s="17" t="n">
        <x:v>4</x:v>
      </x:c>
      <x:c r="B9" s="17" t="n">
        <x:v>310</x:v>
      </x:c>
      <x:c r="C9" s="160" t="str">
        <x:v>IENhc3Nhbm8sIEhhbnBlbmcgTGl1LCBIYW95dSBDaGVuLCBIZW5yeSBXaWxkZXJtdXRoLCBKYWNvYiBKYWNrc29uLCBKYW5ldCBMaSwgSmVkaWFoIEthdHosIEppYWp1biBZYW8sIEpvZXkgSGVqbmEsIEpvc2ggV2FybmVyLCBKdWxpdXMgVmVyaW5nLCBLZXZpbiBGcmFucywgTGVlIERhbmlsZWssIExlc3MgV3JpZ2h0LCBMdWppbmcgQ2VuLCBMdWtlIE1lbGFzLUt5cmlhemksIE1pY2hhZWwgVHJ1ZWxsLCBNaWNoaWVsIGRlIEpvbmcsIE5hbWFuIEphaW4sIE5hdGUgU2NobWlkdCwgTmF0aGFuIFdhbmcsIE5pa2xhcyBNdWVubmlnaG9mZiwgT2xlZyBSeWJraW4sIFBhdWwgTG9oLCBQaGlsbGlwIEtyYXZ0c292LCBSaXNoYWJoIFlhZGF2LCBTYWhpbCBTaGFoLCBTYW0gS290dGxlciwgQWxleGFuZGVyIE0gUnVzaCwgU2hlbmd0b25nIFpoYW5nLCBTaG9taWwgSmFpbiwgU3JpcmFtIFNhbmthciwgU3RlZmFuIEhldWxlLCBTdHVhcnQgSC4gU3VsLCBTdWFsZWggQXNpZiwgVmljdG9yIFJvbmcsIFdhbnFpIFpodSwgV2lsbGlhbSBMaW4sIFl1Y2hlbiBXdSwgWXVyaSBWb2xrb3YsIFl1cnkgWmVtbHlhbnNraXksIFphY2sgSG9sYnJvb2ssIFpoaXl1YW4gWmhhbmciLDIwMjYtMDMtMTksQ29tcG9zZXIgMiBUZWNobmljYWwgUmVwb3J0LGh0dHBzOi8vYXJ4aXYub3JnL2Ficy8yNjAzLjI0NDc3LCxEaXNjcmV0aW9uYXJ5LCJNb2RlbCBhdmFpbGFibGUgYnkgZGVmYXVsdCBpbiBDdXJzb3IsIHdoaWNoIGhhcyA+MU0gREFVOyByZWFzb25hYmxlIHRvIGFzc3VtZSA+MU0gTUFVIGZvciB0aGlzIG1vZGVsLiIsMTA0MDAwMDAwMDAwMC4wLCJCYXNlZCBvbiBLaW1pIEsyLjU7IDEuMDRUIHRvdGFsLCAzMkIgYWN0aXZlIHBhcmFtZXRlcnMiLDIuMzJlKzI1LCJTYWlkIGJ5IExlZSBSb2JpbnNvbiBvbiBYIC0gaHR0cHM6Ly94LmNvbS9sZWVyb2Ivc3RhdHVzLzIwMzUwMzUzNTUzNjQwODE2OTQgLSB0byBiZSA0eCB0aGUgdHJhaW5pbmcgY29tcHV0ZSBvZiB0aGUgYmFzZSBtb2RlbCwgS2ltaSBLMi41OyA0IHggNS44ZTI0ID0gMi4zMmUyNS4KCkIzMDAgc3BlY3VsYXRlZCBiYXNlZCBvbiBDb2xvc3N1cyAyIGNvbmZpcm1hdGlvbiAoaHR0cHM6Ly94LmNvbS9lbG9ubXVzay9zdGF0dXMvMjA1NjQyMjA5NzIzNzI4MzI5NSkuIiwsLCwsTlZJRElBIEIzMDAgKEJsYWNrd2VsbCBVbHRyYSksLENvbmZpZGVudCwiQ29tcG9zZXIgMiBpcyBhIHNwZWNpYWxpemVkIG1vZGVsIGRlc2lnbmVkIGZvciBhZ2VudGljIHNvZnR3YXJlIGVuZ2luZWVyaW5nLiBUaGUgbW9kZWwgZGVtb25zdHJhdGVzIHN0cm9uZyBsb25nLXRlcm0gcGxhbm5pbmcgYW5kIGNvZGluZyBpbnRlbGxpZ2VuY2Ugd2hpbGUgbWFpbnRhaW5pbmcgdGhlIGFiaWxpdHkgdG8gZWZmaWNpZW50bHkgc29sdmUgcHJvYmxlbXMgZm9yIGludGVyYWN0aXZlIHVzZS4gVGhlIG1vZGVsIGlzIHRyYWluZWQgaW4gdHdvIHBoYXNlczogZmlyc3QsIGNvbnRpbnVlZCBwcmV0cmFpbmluZyB0byBpbXByb3ZlIHRoZSBtb2RlbCdzIGtub3dsZWRnZSBhbmQgbGF0ZW50IGNvZGluZyBhYmlsaXR5LCBmb2xsb3dlZCBieSBsYXJnZS1zY2FsZSByZWluZm9yY2VtZW50IGxlYXJuaW5nIHRvIGltcHJvdmUgZW5kLXRvLWVuZCBjb2RpbmcgcGVyZm9ybWFuY2UgdGhyb3VnaCBzdHJvbmdlciByZWFzb25pbmcsIGFjY3VyYXRlIG11bHRpLXN0ZXAgZXhlY3V0aW9uLCBhbmQgY29oZXJlbmNlIG9uIGxvbmctaG9yaXpvbiByZWFsaXN0aWMgY29kaW5nIHByb2JsZW1zLiBXZSBkZXZlbG9wIGluZnJhc3RydWN0dXJlIHRvIHN1cHBvcnQgdHJhaW5pbmcgaW4gdGhlIHNhbWUgQ3Vyc29yIGhhcm5lc3MgdGhhdCBpcyB1c2VkIGJ5IHRoZSBkZXBsb3llZCBtb2RlbCwgd2l0aCBlcXVpdmFsZW50IHRvb2xzIGFuZCBzdHJ1Y3R1cmUsIGFuZCB1c2UgZW52aXJvbm1lbnRzIHRoYXQgbWF0Y2ggcmVhbCBwcm9ibGVtcyBjbG9zZWx5LiBUbyBtZWFzdXJlIHRoZSBhYmlsaXR5IG9mIHRoZSBtb2RlbCBvbiBpbmNyZWFzaW5nbHkgZGlmZmljdWx0IHRhc2tzLCB3ZSBpbnRyb2R1Y2UgYSBiZW5jaG1hcmsgZGVyaXZlZCBmcm9tIHJlYWwgc29mdHdhcmUgZW5naW5lZXJpbmcgcHJvYmxlbXMgaW4gbGFyZ2UgY29kZWJhc2VzIGluY2x1ZGluZyBvdXIgb3duLiBDb21wb3NlciAyIGlzIGEgZnJvbnRpZXItbGV2ZWwgY29kaW5nIG1vZGVsIGFuZCBkZW1vbnN0cmF0ZXMgYSBwcm9jZXNzIGZvciB0cmFpbmluZyBzdHJvbmcgZG9tYWluLXNwZWNpYWxpemVkIG1vZGVscy4gT24gb3VyIEN1cnNvckJlbmNoIGV2YWx1YXRpb25zIHRoZSBtb2RlbCBhY2hpZXZlcyBhIG1ham9yIGltcHJvdmVtZW50IGluIGFjY3VyYWN5IGNvbXBhcmVkIHRvIHByZXZpb3VzIENvbXBvc2VyIG1vZGVscyAoNjEuMykuIE9uIHB1YmxpYyBiZW5jaG1hcmtzIHRoZSBtb2RlbCBzY29yZXMgNjEuNyBvbiBUZXJtaW5hbC1CZW5jaCBhbmQgNzMuNyBvbiBTV0UtYmVuY2ggTXVsdGlsaW5ndWFsIGluIG91ciBoYXJuZXNzLCBjb21wYXJhYmxlIHRvIHN0YXRlLW9mLXRoZS1hcnQgc3lzdGVtcy4iLCwsQVBJIGFjY2VzcyxVbml0ZWQgU3RhdGVzIG9mIEFtZXJpY2EsS2ltaSBLMi41LCwsLCwyMDI2LTA3LTI5IDE4OjUxOjQ4KzAwOjAwLCwsLCwsSW5kdXN0cnksLCwsLFVucmVsZWFzZWQsLCwsLCwsLCwsLCwsTm8KTWluaU1heC1NMi43LExhbmd1YWdlLExhbmd1YWdlIG1vZGVsaW5nL2dlbmVyYXRpb24sTWluaU1heCwsMjAyNi0wMy0xOCxNaW5pTWF4IE0yLjc6IEVhcmx5IEVjaG9lcyBvZiBTZWxmLUV2b2x1dGlvbixodHRwczovL3d3dy5taW5pbWF4LmlvL25ld3MvbWluaW1heC1tMjctZW4sLCwsMjI5MDAwMDAwMDAwLjAsUGVyIEh1Z2dpbmdGYWNlIHBhZ2U6IGh0dHBzOi8vaHVnZ2luZ2ZhY2UuY28vTWluaU1heEFJL01pbmlNYXgtTTIuNywsLCwsLCwsLENvbmZpZGVudCwsLCxPcGVuIHdlaWdodHMgKG5vbi1jb21tZXJjaWFsKSxDaGluYSwsLCwsLDIwMjYtMDctMjEgMTM6NTI6NDMrMDA6MDAsLCwsLCxJbmR1c3RyeSwsLCwsLCwsLCwsLCwsLCwsLFllcwpNaU1vLVYyLVBybyxMYW5ndWFnZSwiTGFuZ3VhZ2UgbW9kZWxpbmcvZ2VuZXJhdGlvbixRdWVzdGlvbiBhbnN3ZXJpbmciLFhpYW9taSBDb3JwLCwyMDI2LTAzLTE4LFhpYW9taSBNaU1vLVYyLVBybyxodHRwczovL21pbW8ueGlhb21pLmNvbS9taW1vLXYyLXBybywsRGlzY3JldGlvbmFyeSwsMTAyMDAwMDAwMDAwMC4wLCIiIlRvdGFsIHBhcmFtZXRlcnMgc3VycGFzcyAxVCB3aXRoIDQyQiBhY3RpdmUsIHJvdWdobHkgM3ggbGFyZ2VyIHRoYW4gTWlNby1WMi1GbGFzaC4iIiBMaXN0ZWQgb24gaHR0cHM6Ly9taW1vLnhpYW9taS5jb20vbWltby12Mi01LXByby8gc3BlY2lmaWNhbGx5IGFzIDEuMDJUIGluIHRoZSAiIkZ1bGwgYmVuY2htYXJrIHJlc3VsdHMiIiB0YWJsZSIsLCwsLCwsLCxDb25maWRlbnQsIk1pTW8tVjItUHJvIGlzIGhlcmUsIG91ciBmbGFnc2hpcCBmb3VuZGF0aW9uIG1vZGVsIGJ1aWx0IGZvciByZWFsLXdvcmxkIGFnZW50aWMgd29ya2xvYWRzLiBJdCBpcyBkZXNpZ25lZCB0byBzZXJ2ZSBhcyB0aGUgYnJhaW4gb2YgYWdlbnQgc3lzdGVtcywgb3JjaGVzdHJhdGluZyBjb21wbGV4IHdvcmtmbG93cywgZHJpdmluZyBwcm9kdWN0aW9uIGVuZ2luZWVyaW5nIHRhc2tzLCBhbmQgZGVsaXZlcmluZyByZXN1bHRzIHJlbGlhYmx5LiBXaXRoIE1pTW8tVjItUHJvLCB3ZSBleHBhbmQgdGhlIGFjdGlvbiBzcGFjZSBvZiBmcm9udGllciBpbnRlbGxpZ2VuY2UsIGdlbmVyYWxpemluZyBmcm9tIGNvZGluZyB0byBjbGF3LiIsLCwsQ2hpbmEsLCwsLCwyMDI2LTA2LTE5IDIyOjExOjQ0KzAwOjAwLCwsLCwsSW5kdXN0cnksLCwsLCwsLCwsLCwsLCwsLCwKR1BULTUuNCBNaW5pLExhbmd1YWdlLCJMYW5ndWFnZSBtb2RlbGluZy9nZW5lcmF0aW9uLFF1ZXN0aW9uIGFuc3dlcmluZyIsT3BlbkFJLCwyMDI2LTAzLTE3LEludHJvZHVjaW5nIEdQVOKAkTUuNCBtaW5pIGFuZCBuYW5vLGh0dHBzOi8vb3BlbmFpLmNvbS9pbmRleC9pbnRyb2R1Y2luZy1ncHQtNS00LW1pbmktYW5kLW5hbm8vLCwsLCwsLCwsLCwsLCxMaWtlbHksLCwsQVBJIGFjY2VzcyxVbml0ZWQgU3RhdGVzIG9mIEFtZXJpY2EsLCwsLCwyMDI2LTA2LTIyIDE2OjUxOjA3KzAwOjAwLCwsLCwsSW5kdXN0cnksLCwsLFVucmVsZWFzZWQsLCwsLCwsLCwsLCwsTm8KR1BULTUuNCBOYW5vLExhbmd1YWdlLCJMYW5ndWFnZSBtb2RlbGluZy9nZW5lcmF0aW9uLFF1ZXN0aW9uIGFuc3dlcmluZyIsT3BlbkFJLCwyMDI2LTAzLTE3LEludHJvZHVjaW5nIEdQVOKAkTUuNCBtaW5pIGFuZCBuYW5vLGh0dHBzOi8vb3BlbmFpLmNvbS9pbmRleC9pbnRyb2R1Y2luZy1ncHQtNS00LW1pbmktYW5kLW5hbm8vLCwsLCwsLCwsLCwsLCxMaWtlbHksLCwsQVBJIGFjY2VzcyxVbml0ZWQgU3RhdGVzIG9mIEFtZXJpY2EsLCwsLCwyMDI2LTA2LTIyIDE2OjUwOjAxKzAwOjAwLCwsLCwsSW5kdXN0cnksLCwsLFVucmVsZWFzZWQsLCwsLCwsLCwsLCwsTm8KTmVtb3Ryb24gMyBTdXBlcixMYW5ndWFnZSwiTGFuZ3VhZ2UgbW9kZWxpbmcvZ2VuZXJhdGlvbixDb2RpbmciLE5WSURJQSwiQWFyb24gQmxha2VtYW4sIEFhcm9uIEdyYXR0YWZpb3JpLCBBYXJ0aSBCYXNhbnQsIEFiaGliaGEgR3VwdGEsIEFiaGluYXYgS2hhdHRhciwgQWRpIFJlbmR1Y2hpbnRhbGEsIEFkaXR5YSBWYXZyZSwgQWthbmtzaGEgU2h1a2xhLCBBa2hpYWQgQmVyY292aWNoLCBBbGVrc2FuZGVyIEZpY2VrLCBBbGVrc2FuZHIgU2hhcG9zaG5pa292LCBBbGV4IEtvbmRyYXRlbmtvLCBBbGV4YW5kZXIgQnVraGFyaW4sIEFsZXhhbmRyZSBNaWxlc2ksIEFsaSBUYWdoaWJha2hzaGksIEFsaXNhIExpdSwgQW1lbGlhIEJhcnRvbiwgQW1leWEgU3VuaWwgTWFoYWJhbGVzaHdhcmthciwgQW1pciBLbGVpbiwgQW1pdCBadWtlciwgQW1ub24gR2VpZm1hbiwgQW15IFNoZW4sIEFuYWhpdGEgQmhpd2FuZGl3YWxsYSwgQW5kcmV3IFRhbywgQW5qdWxpZSBBZ3J1c2EsIEFua3VyIFZlcm1hLCBBbm4gR3VhbiwgQW51YmhhdiBNYW5kYXJ3YWwsIEFyaGFtIE1laHRhLCBBc2h3YXRoIEFpdGhhbCwgQXNod2luIFBvb2phcnksIEFzaWYgQWhhbWVkLCBBc2l0IE1pc2hyYSwgQXNtYSBLdXJpcGFyYW1iaWwgVGhla2t1bXBhdGUsIEF5dXNoIERhdHRhZ3VwdGEsIEJhbmdodWEgWmh1LCBCYXJkaXlhIFNhZGVnaGksIEJhcm5hYnkgU2lta2luLCBCZW4gTGFuaXIsIEJlbmVkaWt0IFNjaGlmZmVyZXIsIEJlc21pcmEgTnVzaGksIEJpbGFsIEthcnRhbCwgQml0YSBEYXJ2aXNoIFJvdWhhbmksIEJvcmlzIEdpbnNidXJnLCBCcmFuZG9uIE5vcmljaywgQnJhbmRvbiBTb3ViYXNpcywgQnJhbmlzbGF2IEtpc2FjYW5pbiwgQnJpYW4gWXUsIEJyeWFuIENhdGFuemFybywgQ2FybG8gZGVsIE11bmRvLCBDaGFudGFsIEh3YW5nLCBDaGFybGVzIFdhbmcsIENoZW5nLVBpbmcgSHNpZWgsIENoZW5naGFvIFpoYW5nLCBDaGVuaGFuIFl1LCBDaGV0YW4gTXVuZ2VrYXIsIENoaW50YW4gUGF0ZWwsIENocmlzIEFsZXhpdWssIENocmlzdG9waGVyIFBhcmlzaWVuLCBDb2xsaW4gTmVhbGUsIEN5cmlsIE1ldXJpbGxvbiwgRGFtb24gTW9zay1Bb3lhbWEsIERhbiBTdSwgRGFuZSBDb3JuZWlsLCBEYW5pZWwgQWZyaW1pLCBEYW5pZWwgTG8sIERhbmllbCBSb2hyZXIsIERhbmllbCBTZXJlYnJlbmlrLCBEYXJpYSBHaXRtYW4sIERhcmlhIExldnksIERhcmtvIFN0b3NpYywgRGF2aWQgTW9zYWxsYW5lemhhZCwgRGVlcGFrIE5hcmF5YW5hbiwgRGhydXYgTmF0aGF3YW5pLCBEaW1hIFJla2VzaCwgRGluYSBZYXJlZCwgRGl2eWFuc2h1IEtha3dhbmksIERvbmcgQWhuLCBEdW5jYW4gUmlhY2gsIER1c2FuIFN0b3NpYywgRWRnYXIgTWluYXN5YW4sIEVkd2FyZCBMaW4sIEVpbGVlbiBMb25nLCBFaWxlZW4gUGV0ZXJzIExvbmcsIEVsYWQgU2VnYWwsIEVsZW5hIExhbnR6LCBFbGxpZSBFdmFucywgRWxsaW90dCBOaW5nLCBFcmljIENodW5nLCBFcmljIEhhcnBlciwgRXJpYyBUcmFtZWwsIEVyaWNrIEdhbGlua2luLCBFcmlrIFBvdW5kcywgRXZhbiBCcmlvbmVzLCBFdmVsaW5hIEJha2h0dXJpbmEsIEV2Z2VueSBUc3lrdW5vdiwgRmFpc2FsIExhZGhhaywgRmF5IFdhbmcsIEZlaSBKaWEgLCBGZWxpcGUgU29hcmVzLCBGZW5nIENoZW4sIEZlcmVuYyBHYWxrbywgRnJhbmsgU3VuLCBGcmFua2llIFNpaW5vLCBHYWwgSHViYXJhIEFnYW0sIEdhbmVzaCBBamphbmFnYWRkZSwgR2FudGF2eWEgQmhhdHQsIEdhcmdpIFByYXNhZCwgR2VvcmdlIEFybXN0cm9uZywgR2VyYWxkIFNoZW4sIEdvcmtlbSBCYXRtYXosIEdyaWdvciBOYWxiYW5keWFuLCBIYWlmZW5nIFFpYW4sIEhhcnNoIFNoYXJtYSwgSGF5bGV5IFJvc3MsIEhlbGVuIE5nbywgSGVyYmVydCBIdW0sIEhlcm1hbiBTYWhvdGEsIEhleGluIFdhbmcsIEhpbWFuc2h1IFNvbmksIEhpcmVuIFVwYWRoeWF5LCBIdWl6aSBNYW8sIEh1eSBDIE5ndXllbiwgSHV5IFEgTmd1eWVuLCBJYWluIEN1bm5pbmdoYW0sIElkbyBHYWxpbCwgSWRvIFNoYWhhZiwgSWdvciBHaXRtYW4sIElseWEgTG9zaGNoaWxvdiwgSXRhbWFyIFNjaGVuLCBJdGF5IExldnksIEl2YW4gTW9zaGtvdiwgSXppayBHb2xhbiwgSXp6eSBQdXR0ZXJtYW4sIEphbiBLYXV0eiwgSmFuZSBQb2xhayBTY293Y3JvZnQsIEphcmVkIENhc3BlciwgSmF0aW4gTWl0cmEsIEplZmZyZXkgR2xpY2ssIEplbm55IENoZW4sIEplc3NlIE9saXZlciwgSmlhbiBaaGFuZywgSmlhcWkgWmVuZywgSmllIExvdSwgSmltbXkgWmhhbmcsIEppbmhhbmcgQ2hvaSwgSmluaW5nIEh1YW5nLCBKb2V5IENvbndheSwgSm9leSBHdW1hbiwgSm9obiBLYW1hbHUsIEpvaG5ueSBHcmVjbywgSm9uYXRoYW4gQ29oZW4sIEpvc2VwaCBKZW5uaW5ncywgSm95aml0IERhdywgSnVsaWVuIFZlcm9uIFZpYWxhcmQsIEp1bmtldW4gWWksIEp1cGluZGVyIFBhcm1hciwgS2FpIFh1LCBLYW4gWmh1LCBLYXJpIEJyaXNraSwgS2F0aGVyaW5lIENoZXVuZywgS2F0aGVyaW5lIEx1bmEsIEtlaXRoIFd5c3MsIEtlc2hhdiBTYW50aGFuYW0sIEtldmluIFNoaWgsIEtlemhpIEtvbmcsIEtodXNoaSBCaGFyZHdhaiwgS2lydGhpIFNoYW5rYXIsIEtyaXNobmEgQy4gUHV2dmFkYSwgS3J6eXN6dG9mIFBhd2VsZWMsIEt1bWFyIEFuaWssIExhd3JlbmNlIE1jQWZlZSwgTGF5YSBTbGVpbWFuLCBMZW9uIERlcmN6eW5za2ksIExpIERpbmcsIExpenppZSBXZWksIEx1Y2FzIExpZWJlbndlaW4sIEx1aXMgVmVnYSwgTWFhbnUgR3JvdmVyLCBNYWFydGVuIFZhbiBTZWdicm9lY2ssIE1hZXIgUm9kcmlndWVzIGRlIE1lbG8sIE1haGRpIE5hemVtaSwgTWFrZXNoIE5hcnNpbWhhbiBTcmVlZGhhciwgTWFub2ogS2lsYXJ1LCBNYW9yIEFzaGtlbmF6aSwgTWFyYyBSb21laWpuLCBNYXJjaW4gQ2hvY2hvd3NraSwgTWFyayBDYWksIE1hcmt1cyBLbGllZ2wsIE1hcnlhbSBNb29zYWVpLCBNYXR0IEt1bGthLCBNYXR2ZWkgTm92aWtvdiwgTWVocnphZCBTYW1hZGksIE1lbGlzc2EgQ29ycHV6LCBNZW5ncnUgV2FuZywgTWVyZWRpdGggUHJpY2UsIE1pY2hhZWwgQW5kZXJzY2gsIE1pY2hhZWwgQm9vbmUsIE1pY2hhZWwgRXZhbnMsIE1pZ3VlbCBNYXJ0aW5leiwgTWlrYWlsIEtob25hLCBNaWtlIENocnphbm93c2tpLCBNaW5zZW9rIExlZSwgTW9oYW1tYWQgRGFiYmFoLCBNb2hhbW1hZCBTaG9leWJpLCBNb3N0b2ZhIFBhdHdhcnksIE5hYmluIE11bGVwYXRpLCBOYWplZWIgTmFid2FuaSwgTmF0YWxpZSBIZXJldGgsIE5hdmUgQXNzYWYsIE5lZ2FyIEhhYmliaSwgTmV0YSBabW9yYSwgTmV0YW5lbCBIYWJlciwgTmljb2xhIFNlc3Npb25zLCBOaWRoaSBCaGF0aWEsIE5pa2hpbCBKdWthciwgTmlra2kgUG9wZSwgTmlrb2xhaSBMdWR3aWcsIE5pbWEgVGFqYmFraHNoLCBOaXIgQWlsb24sIE5pcm1hbCBKdWx1cnUsIE5pc2hhbnQgU2hhcm1hLCBPbGVrc2lpIEhyaW5jaHVrLCBPbGVrc2lpIEt1Y2hhaWV2LCBPbGl2aWVyIERlbGFsbGVhdSwgT2x1d2F0b2JpIE9sYWJpeWksIE9tZXIgVWxsbWFuIEFyZ292LCBPbXJpIFB1bnksIE9yZW4gVHJvcHAsIE91eWUgWGllLCBQYXJ0aCBDaGFkaGEsIFBhc2hhIFNoYW1pcywgUGF1bCBHaWJib25zLCBQYXZsbyBNb2xjaGFub3YsIFBhd2VsIE1vcmtpc3osIFBldGVyIER5a2FzLCBQZXRlciBKaW4sIFBpbmt5IFh1LCBQaW90ciBKYW51c3pld3NraSwgUHJhbmF2IFByYXNoYW50IFRob21icmUsIFByYXNvb24gVmFyc2huZXksIFByaXRhbSBHdW5kZWNoYSwgUHJ6ZW1layBUcmVkYWssIFFpbmcgTWlhbywgUWl5dSBXYW4sIFJhYmVlaCBLYXJpbWkgTWFoYWJhZGksIFJhY2hpdCBHYXJnLCBSYW4gRWwtWWFuaXYsIFJhbiBaaWxiZXJzdGVpbiwgUmFzb3VsIFNoYWZpcG91ciwgUmljaCBIYXJhbmcsIFJpY2sgSXp6bywgUmltYSBTaGFoYmF6eWFuLCBSaXNoYWJoIEdhcmcsIFJpdGlrYSBCb3JrYXIsIFJpdHUgR2FsYSwgUml5YWQgSXNsYW0sIFJvYmVydCBIZXNzZSwgUm9nZXIgV2FsZWZmZSwgUm9oaXQgV2F0dmUsIFJvaSBLb3JlbiwgUnVveGkgWmhhbmcsIFJ1c3NlbGwgSGV3ZXR0LCBSdXNzZWxsIEouIEhld2V0dCwgUnlhbiBQcmVuZ2VyLCBSeWFuIFRpbWJyb29rLCBTYWRlZ2ggTWFoZGF2aSwgU2FoaWwgTW9kaSwgU2FtdWVsIEtyaW1hbiwgU2FuZ2t1ZyBMaW0sIFNhbmpheSBLYXJpeWFwcGEsIFNhbmplZXYgU2F0aGVlc2gsIFNhb3JpIEthamksIFNhdGlzaCBQYXN1bWFydGhpLCBTYXVyYXYgTXVyYWxpZGhhcmFuLCBTZWFuIE5hcmVudGhhcmVuLCBTZWFuIE5hcmVudGhpcmFuLCBTZW9ubXllb25nIEJhaywgU2VyZ2V5IEthc2hpcnNreSwgU2V0aCBQb3Vsb3MsIFNoYWhhciBNb3IsIFNoYW5tdWdhbSBSYW1hc2FteSwgU2hhbnRhbnUgQWNoYXJ5YSwgU2hhb25hIEdob3NoLCBTaGFyYXRoIFR1cnV2ZWtlcmUgU3JlZW5pdmFzLCBTaGVsYnkgVGhvbWFzLCBTaGlxaW5nIEZhbiwgU2hyZXlhIEdvcGFsLCBTaHJpbWFpIFByYWJodW1veWUsIFNodWJoYW0gUGFjaG9yaSwgU2h1YmhhbSBUb3Nobml3YWwsIFNodW95YW5nIERpbmcsIFNpZGRoYXJ0aCBTaW5naCwgU2ltZW5nIFN1biwgU21pdGEgSXRoYXBlLCBTb21zaHVicmEgTWFqdW1kYXIsIFNvdW15ZSBTaW5naGFsLCBTdGFzIFNlcmdpZW5rbywgU3RlZmFuaWEgQWxib3JnaGV0dGksIFN0ZXBoZW4gR2UsIFN1Z2FtIERpcGFrIERldmFyZSwgU3VtZWV0IEt1bWFyIEJhcnVhLCBTdXNlZWxsYSBQYW5ndWx1cmksIFN1eW9nIEd1cHRhLCBTd2V0YSBQcml5YWRhcnNoaSwgU3llZGEgTmFoaWRhIEFrdGVyLCBUYW4gQnVpLCBUZW9kb3ItRHVtaXRydSBFbmUsIFRlcnJ5IEtvbmcsIFRoYW5oIERvLCBUaWptZW4gQmxhbmtldm9vcnQsIFRpbSBNb29uLCBUb20gQmFsb3VnaCwgVG9tZXIgQXNpZGEsIFRvbWVyIEJhciBOYXRhbiwgVG9tZXIgUm9uZW4sIFR1Z3J1bCBLb251aywgVHdpbmtsZSBWYXNoaXNodGgsIFVkaSBLYXJwYXMsIFVzaG5pc2ggRGUsIFZhaGlkIE5vb3JvemksIFZhaGlkIE5vcm9vemksIFZlbmthdCBTcmluaXZhc2FuLCBWZW5tdWdpbCBFbGFuZ28sIFZpY3RvciBDdWksIFZpamF5IEtvcnRoaWthbnRpLCBWaW5heSBSYW8sIFZpdGFseSBLdXJpbiwgVml0YWx5IExhdnJ1a2hpbiwgVmxhZGltaXIgQW5pc2ltb3YsIFdhbmxpIEppYW5nLCBXYXNpIFVkZGluIEFobWFkLCBXZWkgRHUsIFdlaSBQaW5nLCBXZW5mZWkgWmhvdSwgV2lsbCBKZW5uaW5ncywgV2lsbGlhbSBaaGFuZywgV29qY2llY2ggUHJhenVjaCwgWGlhb3dlaSBSZW4sIFlhc2hhc3dpIEthcm5hdGksIFllamluIENob2ksIFlldiBNZXllciwgWWktRnUgV3UsIFlpYW4gWmhhbmcsIFlpZ29uZyBRaW4sIFlpbmcgTGluLCBZb25hdGFuIEdlaWZtYW4sIFlvbmdnYW4gRnUsIFlvc2hpIFN1YmFyYSwgWW9zaGkgU3VoYXJhLCBZdWJvIEdhbywgWmFjaCBNb3NoZSwgWmhlbiBEb25nLCBaaG9uZ2JvIFpodSwgWmloYW4gTGl1LCBaaWppYSBDaGVuLCBaaWppZSBZYW4iLDIwMjYtMDMtMTEsSW50cm9kdWNpbmcgTmVtb3Ryb24gMyBTdXBlcjogQW4gT3BlbiBIeWJyaWQgTWFtYmEtVHJhbnNmb3JtZXIgTW9FIGZvciBBZ2VudGljIFJlYXNvbmluZyxodHRwczovL2RldmVsb3Blci5udmlkaWEuY29tL2Jsb2cvaW50cm9kdWNpbmctbmVtb3Ryb24tMy1zdXBlci1hbi1vcGVuLWh5YnJpZC1tYW1iYS10cmFuc2Zvcm1lci1tb2UtZm9yLWFnZW50aWMtcmVhc29uaW5nLywsRGlzY3JldGlvbmFyeSwsMTIwMDAwMDAwMDAwLjAsIiIiVGhlIG5ldyBTdXBlciBtb2RlbCBpcyBhIDEyMEIgdG90YWwsIDEyQiBhY3RpdmUtcGFyYW1ldGVyIiIiLCwsLCwsLCwsTGlrZWx5LCwsLCxVbml0ZWQgU3RhdGVzIG9mIEFtZXJpY2EsLCwsLCwyMDI2LTA3LTI5IDE4OjUxOjQ5KzAwOjAwLCwsLCwsSW5kdXN0cnksLCwsLCwsLCwsTlZGUDQsLCwsLCwsLApHUFQtNS40LCJNdWx0aW1vZGFsLExhbmd1YWdlLFZpc2lvbiIsIkxhbmd1YWdlIG1vZGVsaW5nL2dlbmVyYXRpb24sUXVlc3Rpb24gYW5zd2VyaW5nIixPcGVuQUksLDIwMjYtMDMtMDUsSW50cm9kdWNpbmcgR1BU4oCRNS40LGh0dHBzOi8vb3BlbmFpLmNvbS9pbmRleC9pbnRyb2R1Y2luZy1ncHQtNS00LywsU2lnbmlmaWNhbnQgdXNlLERlZmF1bHQgbW9kZWwgaW4gQ2hhdEdQVDsgbGFyZ2UgdXNlciBiYXNlIGFzc3VtZWQsLCwsLCwsLCwsLExpa2VseSwsLCxBUEkgYWNjZXNzLFVuaXRlZCBTdGF0ZXMgb2YgQW1lcmljYSwsLCwsLDIwMjYtMDQtMjQgMTk6MzI6MTgrMDA6MDAsLCwsLCxJbmR1c3RyeSwsLCwsVW5yZWxlYXNlZCwsVHJ1ZSwsLCwsLCwsLCwsTm8KR1BULTUuNCBQcm8sIk11bHRpbW9kYWwsTGFuZ3VhZ2UsVmlzaW9uIiwiTGFuZ3VhZ2UgbW9kZWxpbmcvZ2VuZXJhdGlvbixRdWVzdGlvbiBhbnN3ZXJpbmciLE9wZW5BSSwsMjAyNi0wMy0wNSxJbnRyb2R1Y2luZyBHUFTigJE1LjQsaHR0cHM6Ly9vcGVuYWkuY29tL2luZGV4L2ludHJvZHVjaW5nLWdwdC01LTQvLCxEaXNjcmV0aW9uYXJ5LE9wZW5BSSdzIG1vc3QgcG93ZXJmdWwgcHVibGljIG1vZGVsIGF0IHJlbGVhc2UsLCwsLCwsLCwsLExpa2VseSwsLCxBUEkgYWNjZXNzLFVuaXRlZCBTdGF0ZXMgb2YgQW1lcmljYSwsLCwsLDIwMjYtMDQtMjQgMTk6MzI6MjArMDA6MDAsLCwsLCxJbmR1c3RyeSwsLCwsVW5yZWxlYXNlZCwsVHJ1ZSwsLCwsLCwsLCwsTm8KR2VtaW5pIDMuMSBGbGFzaC1MaXRlLCJMYW5ndWFnZSxNdWx0aW1vZGFsIiwiTGFuZ3VhZ2UgbW9kZWxpbmcvZ2VuZXJhdGlvbixDb2RlIGdlbmVyYXRpb24iLEdvb2dsZSwsMjAyNi0wMy0wMyxHZW1pbmkgMy4xIEZsYXNoLUxpdGU6IEJ1aWx0IGZvciBpbnRlbGxpZ2VuY2UgYXQgc2NhbGUsaHR0cHM6Ly9ibG9nLmdvb2dsZS9pbm5vdmF0aW9uLWFuZC1haS9tb2RlbHMtYW5kLXJlc2VhcmNoL2dlbWluaS1tb2RlbHMvZ2VtaW5pLTMtMS1mbGFzaC1saXRlLywsLCwsLCwsLCwsLCwsTGlrZWx5LCwsLEFQSSBhY2Nlc3MsVW5pdGVkIFN0YXRlcyBvZiBBbWVyaWNhLCwsLCwsMjAyNi0wNC0yNCAxOToyNjozMiswMDowMCwsLCwsLEluZHVzdHJ5LCwsLCxVbnJlbGVhc2VkLCwsLCwsLCwsLCwsLE5vCkdlbWluaSAzLjAgRmxhc2gtbGl0ZSxMYW5ndWFnZSxMYW5ndWFnZSBtb2RlbGluZy9nZW5lcmF0aW9uLEdvb2dsZSBEZWVwTWluZCwsMjAyNi0wMy0wMyxHZW1pbmkgMy4xIEZsYXNoLUxpdGU6IEJ1aWx0IGZvciBpbnRlbGxpZ2VuY2UgYXQgc2NhbGUsaHR0cHM6Ly9ibG9nLmdvb2dsZS9pbm5vdmF0aW9uLWFuZC1haS9tb2RlbHMtYW5kLXJlc2VhcmNoL2dlbWluaS1tb2RlbHMvZ2VtaW5pLTMtMS1mbGFzaC1saXRlLywsU2lnbmlmaWNhbnQgdXNlLCwsLCwsLCwsLCwsTGlrZWx5LCJUb2RheSwgd2UncmUgaW50cm9kdWNpbmcgR2VtaW5pIDMuMSBGbGFzaC1MaXRlLCBvdXIgZmFzdGVzdCBhbmQgbW9zdCBjb3N0LWVmZmljaWVudCBHZW1pbmkgMyBzZXJpZXMgbW9kZWwuIEJ1aWx0IGZvciBoaWdoLXZvbHVtZSBkZXZlbG9wZXIgd29ya2xvYWRzIGF0IHNjYWxlLCAzLjEgRmxhc2gtTGl0ZSBkZWxpdmVycyBoaWdoIHF1YWxpdHkgZm9yIGl0cyBwcmljZSBhbmQgbW9kZWwgdGllci4iLCwsQVBJIGFjY2VzcyxVbml0ZWQgU3RhdGVzIG9mIEFtZXJpY2EsLCwsLCwyMDI2LTA0LTA4IDAyOjE0OjUzKzAwOjAwLCwsLCwsSW5kdXN0cnksLCwsLCwsLCwsLCwsLCwsLCxObwpTV0UgMS42LExhbmd1YWdlLCJDb2RpbmcsQWdlbnRpYyB0YXNrcyIsQ29nbml0aW9uLCJDYXJsbyBCYXJvbmlvLCBCZW4gUGFuLCBTYW0gTGVlLCBFcmljIEx1LCBTdGV2ZW4gQ2FvLCBSb2hhbiBDaG91ZGh1cnksIEFkYW0gWndlaWdlciwgUmF5IFdhbmcsIEdhcnkgQ2hhbmcsIFNpbGFzIEFsYmVydGkiLDIwMjYtMDMtMDEsQW4gRWFybHkgUHJldmlldyBvZiBTV0UtMS42IGFuZCBSZXNlYXJjaCBVcGRhdGUsaHR0cHM6Ly9jb2duaXRpb24uYWkvYmxvZy9zd2UtMS02LXByZXZpZXcsLERpc2NyZXRpb25hcnksLCwiRnJvbSBTV0UgMS41IGJsb2cgcG9zdDoKCiIiSXQgaXMgYSBmcm9udGllci1zaXplIG1vZGVsIHdpdGggaHVuZHJlZHMgb2YgYmlsbGlvbnMgb2YgcGFyYW1ldGVycy4iIiIsLCIyMDAwIEdCMjAwIGNoaXBzIGlzIGFuIGVzdGltYXRlIGJhc2VkIG9uIHRoZWlyIGRpc2Nsb3N1cmUgb2YgIiJ0aG91c2FuZHMiIi4gQWN0dWFsIG51bWJlciBpcyBub3QgZGlzY2xvc2VkLgoKIiJTaW5jZSB0cmFpbmluZyBTV0UgMS41LCB3ZSBoYXZlIHJlZmluZWQgb3VyIFJMIHJlY2lwZSBhbmQgc2NhbGVkIG91ciBpbmZyYXN0cnVjdHVyZSB0byB1bmxvY2sgdHdvIG9yZGVycyBvZiBtYWduaXR1ZGUgbW9yZSBjb21wdXRlLiBPdXIgbmV4dCBtb2RlbCBTV0UtMS42IGlzIHBvc3QtdHJhaW5lZCBvbiB0aGUgc2FtZSBwcmUtdHJhaW5lZCBtb2RlbCBhcyBTV0UtMS41IGFuZCBydW5zIGVxdWFsbHkgYXMgZmFzdCBhdCA5NTAgdG9rL3MuIiIKLi4uCiIiU1dFLTEuNiB3YXMgdHJhaW5lZCBvbiB0aG91c2FuZHMgb2YgR0IyMDAgTlZMNzIgY2hpcHMsIHJlcXVpcmluZyBhdHRlbnRpb24gdG8gc3RhYmxlIG5ldHdvcmtpbmcuLi4iIgoKU1dFLTEuNiBpcyBiYXNlZCBvbiBhIGJhc2UgbW9kZWwgZnJvbSBhbm90aGVyIGxhYiwgdGhvdWdoIENvZ25pdGlvbiBkb2VzIG5vdCBzcGVjaWZ5IHdoaWNoIG9uZS4gSXQgaXMgcG9zdC10cmFpbmVkIHZpYSByZWluZm9yY2VtZW50IGxlYXJuaW5nLCBhcyBkZXNjcmliZWQgaW4gdGhlIGJsb2cgcG9zdC4iLCwsLCxOVklESUEgR0IyMDAsLExpa2VseSwiV2UgYXJlIHNoYXJpbmcgYW4gZWFybHkgcHJldmlldyBvZiBvdXIgb25nb2luZyBTV0UtMS42IHRyYWluaW5nIHJ1bi4gU2luY2UgdHJhaW5pbmcgU1dFIDEuNSwgd2UgaGF2ZSByZWZpbmVkIG91ciBSTCByZWNpcGUgYW5kIHNjYWxlZCBvdXIgaW5mcmFzdHJ1Y3R1cmUgdG8gdW5sb2NrIHR3byBvcmRlcnMgb2YgbWFnbml0dWRlIG1vcmUgY29tcHV0ZS4gT3VyIG5leHQgbW9kZWwgU1dFLTEuNiBpcyBwb3N0LXRyYWluZWQgb24gdGhlIHNhbWUgcHJlLXRyYWluZWQgbW9kZWwgYXMgU1dFLTEuNSBhbmQgcnVucyBlcXVhbGx5IGFzIGZhc3QgYXQgOTUwIHRvay9zLiBUaGUgY3VycmVudCBjaGVja3BvaW50IGFjaGlldmVzIGFuIDExJSBoaWdoZXIgc2NvcmUgdGhhbiBTV0UtMS41IG9uIFNXRS1CZW5jaCBQcm8uIiwsLEhvc3RlZCBhY2Nlc3MgKG5vIEFQSSksVW5pdGVkIFN0YXRlcyBvZiBBbWVyaWNhLCwsLDIwMDAuMCwsMjAyNi0wNC0wOCAwMjoxNDo1OSswMDowMCwsLCwsLEluZHVzdHJ5LCwsLCwsQWNjZXNzaWJsZSB0aHJvdWdoIERldmluICYgV2luZHN1cmYgYnV0IG5vdCBkaXJlY3RseSB0aHJvdWdoIGFuIEFQSS4gRGV2aW4gZG9lcyBoYXZlIGFuIEFQSS4sLCwsLCw0NjcyNjkwLjMwNjk3NTMzNSwsLCwsLE5vClF3ZW4gMy41IEZsYXNoIChob3N0ZWQgMzVCLUEzQiksLCxBbGliYWJhLCwyMDI2LTAyLTI1LCwsLCwsLCwsLCwsLCwsLExpa2VseSwsLCwsQ2hpbmEsLCwsLCwyMDI2LTA0LTA4IDAyOjE1OjE4KzAwOjAwLCwsLCwsSW5kdXN0cnksLCwsLCwsLCwsLCwsLCwsLCwKUXdlbjMuNS0xMjJCLUExMEIsTGFuZ3VhZ2UsTGFuZ3VhZ2UgbW9kZWxpbmcvZ2VuZXJhdGlvbixBbGliYWJhLCwyMDI2LTAyLTI0LFF3ZW4zLjU6IFRvd2FyZHMgTmF0aXZlIE11bHRpbW9kYWwgQWdlbnRzLGh0dHBzOi8vZ2l0aHViLmNvbS9Rd2VuTE0vUXdlbjMuNT90YWI9cmVhZG1lLW92LWZpbGUgLCxEaXNjcmV0aW9uYXJ5LCwxMjIwMDAwMDAwMDAuMCwsLCwsLCwsLCxMaWtlbHksIk92ZXIgcmVjZW50IG1vbnRocywgd2UgaGF2ZSBpbnRlbnNpZmllZCBvdXIgZm9jdXMgb24gZGV2ZWxvcGluZyBmb3VuZGF0aW9uIG1vZGVscyB0aGF0IGRlbGl2ZXIgZXhjZXB0aW9uYWwgdXRpbGl0eSBhbmQgcGVyZm9ybWFuY2UuIFF3ZW4zLjUgcmVwcmVzZW50cyBhIHNpZ25pZmljYW50IGxlYXAgZm9yd2FyZCwgaW50ZWdyYXRpbmcgYnJlYWt0aHJvdWdocyBpbiBtdWx0aW1vZGFsIGxlYXJuaW5nLCBhcmNoaXRlY3R1cmFsIGVmZmljaWVuY3ksIHJlaW5mb3JjZW1lbnQgbGVhcm5pbmcgc2NhbGUsIGFuZCBnbG9iYWwgYWNjZXNzaWJpbGl0eSB0byBlbXBvd2VyIGRldmVsb3BlcnMgYW5kIGVudGVycHJpc2VzIHdpdGggdW5wcmVjZWRlbnRlZCBjYXBhYmlsaXR5IGFuZCBlZmZpY2llbmN5LiIsLCxPcGVuIHdlaWdodHMgKHJlc3RyaWN0ZWQgdXNlKSxDaGluYSwsLCwsLDIwMjYtMDQtMDggMDI6MTQ6NTQrMDA6MDAsLCwsLCxJbmR1c3RyeSwsLCwsLE1vZGlmaWVkIEFwYWNoZSAyLjAgbGljZW5zZSBvbiBodHRwczovL2h1Z2dpbmdmYWNlLmNvL1F3ZW4vUXdlbjMuNS0xMjJCLUExMEIvYmxvYi9tYWluL0xJQ0VOU0UgLCwsLCwsLCxRd2VuLCwsLFllcwpRd2VuMy41LTI3QixMYW5ndWFnZSxMYW5ndWFnZSBtb2RlbGluZy9nZW5lcmF0aW9uLEFsaWJhYmEsLDIwMjYtMDItMjQsUXdlbjMuNTogVG93YXJkcyBOYXRpdmUgTXVsdGltb2RhbCBBZ2VudHMsaHR0cHM6Ly9naXRodWIuY29tL1F3ZW5MTS9Rd2VuMy41P3RhYj1yZWFkbWUtb3YtZmlsZSAsLCwsMjcwMDAwMDAwMDAuMCwsLCwsLCwsLCxDb25maWRlbnQsIk92ZXIgcmVjZW50IG1vbnRocywgd2UgaGF2ZSBpbnRlbnNpZmllZCBvdXIgZm9jdXMgb24gZGV2ZWxvcGluZyBmb3VuZGF0aW9uIG1vZGVscyB0aGF0IGRlbGl2ZXIgZXhjZXB0aW9uYWwgdXRpbGl0eSBhbmQgcGVyZm9ybWFuY2UuIFF3ZW4zLjUgcmVwcmVzZW50cyBhIHNpZ25pZmljYW50IGxlYXAgZm9yd2FyZCwgaW50ZWdyYXRpbmcgYnJlYWt0aHJvdWdocyBpbiBtdWx0aW1vZGFsIGxlYXJuaW5nLCBhcmNoaXRlY3R1cmFsIGVmZmljaWVuY3ksIHJlaW5mb3JjZW1lbnQgbGVhcm5pbmcgc2NhbGUsIGFuZCBnbG9iYWwgYWNjZXNzaWJpbGl0eSB0byBlbXBvd2VyIGRldmVsb3BlcnMgYW5kIGVudGVycHJpc2VzIHdpdGggdW5wcmVjZWRlbnRlZCBjYXBhYmlsaXR5IGFuZCBlZmZpY2llbmN5LiIsLCxPcGVuIHdlaWdodHMgKHJlc3RyaWN0ZWQgdXNlKSxDaGluYSwsLCwsLDIwMjYtMDYtMTkgMjA6NTg6MjMrMDA6MDAsLCwsLCxJbmR1c3RyeSwsLCwsLE1vZGlmaWVkIEFwYWNoZSAyLjAgbGljZW5zZSBvbiBodHRwczovL2h1Z2dpbmdmYWNlLmNvL1F3ZW4vUXdlbjMuNS0xMjJCLUExMEIvYmxvYi9tYWluL0xJQ0VOU0UgLCwsLCwsLCxRd2VuLCwsLFllcwpRd2VuMy41LTlCLExhbmd1YWdlLExhbmd1YWdlIG1vZGVsaW5nL2dlbmVyYXRpb24sQWxpYmFiYSwsMjAyNi0wMi0yNCxRd2VuMy41OiBUb3dhcmRzIE5hdGl2ZSBNdWx0aW1vZGFsIEFnZW50cyxodHRwczovL2dpdGh1Yi5jb20vUXdlbkxNL1F3ZW4zLjU/dGFiPXJlYWRtZS1vdi1maWxlICwsLCw5MDAwMDAwMDAwLjAsLCwsLCwsLCwsQ29uZmlkZW50LCJPdmVyIHJlY2VudCBtb250aHMsIHdlIGhhdmUgaW50ZW5zaWZpZWQgb3VyIGZvY3VzIG9uIGRldmVsb3BpbmcgZm91bmRhdGlvbiBtb2RlbHMgdGhhdCBkZWxpdmVyIGV4Y2VwdGlvbmFsIHV0aWxpdHkgYW5kIHBlcmZvcm1hbmNlLiBRd2VuMy41IHJlcHJlc2VudHMgYSBzaWduaWZpY2FudCBsZWFwIGZvcndhcmQsIGludGVncmF0aW5nIGJyZWFrdGhyb3VnaHMgaW4gbXVsdGltb2RhbCBsZWFybmluZywgYXJjaGl0ZWN0dXJhbCBlZmZpY2llbmN5LCByZWluZm9yY2VtZW50IGxlYXJuaW5nIHNjYWxlLCBhbmQgZ2xvYmFsIGFjY2Vzc2liaWxpdHkgdG8gZW1wb3dlciBkZXZlbG9wZXJzIGFuZCBlbnRlcnByaXNlcyB3aXRoIHVucHJlY2VkZW50ZWQgY2FwYWJpbGl0eSBhbmQgZWZmaWNpZW5jeS4iLCwsT3BlbiB3ZWlnaHRzIChyZXN0cmljdGVkIHVzZSksQ2hpbmEsLCwsLCwyMDI2LTA2LTE5IDIwOjQzOjQwKzAwOjAwLCwsLCwsSW5kdXN0cnksLCwsLCxNb2RpZmllZCBBcGFjaGUgMi4wIGxpY2Vuc2Ugb24gaHR0cHM6Ly9odWdnaW5nZmFjZS5jby9Rd2VuL1F3ZW4zLjUtMTIyQi1BMTBCL2Jsb2IvbWFpbi9MSUNFTlNFICwsLCwsLCwsUXdlbiwsLCxZZXMKUXdlbjMuNS00QixMYW5ndWFnZSxMYW5ndWFnZSBtb2RlbGluZy9nZW5lcmF0aW9uLEFsaWJhYmEsLDIwMjYtMDItMjQsUXdlbjMuNTogVG93YXJkcyBOYXRpdmUgTXVsdGltb2RhbCBBZ2VudHMsaHR0cHM6Ly9naXRodWIuY29tL1F3ZW5MTS9Rd2VuMy41P3RhYj1yZWFkbWUtb3YtZmlsZSAsLCwsNDAwMDAwMDAwMC4wLCwsLCwsLCwsLENvbmZpZGVudCwiT3ZlciByZWNlbnQgbW9udGhzLCB3ZSBoYXZlIGludGVuc2lmaWVkIG91ciBmb2N1cyBvbiBkZXZlbG9waW5nIGZvdW5kYXRpb24gbW9kZWxzIHRoYXQgZGVsaXZlciBleGNlcHRpb25hbCB1dGlsaXR5IGFuZCBwZXJmb3JtYW5jZS4gUXdlbjMuNSByZXByZXNlbnRzIGEgc2lnbmlmaWNhbnQgbGVhcCBmb3J3YXJkLCBpbnRlZ3JhdGluZyBicmVha3Rocm91Z2hzIGluIG11bHRpbW9kYWwgbGVhcm5pbmcsIGFyY2hpdGVjdHVyYWwgZWZmaWNpZW5jeSwgcmVpbmZvcmNlbWVudCBsZWFybmluZyBzY2FsZSwgYW5kIGdsb2JhbCBhY2Nlc3NpYmlsaXR5IHRvIGVtcG93ZXIgZGV2ZWxvcGVycyBhbmQgZW50ZXJwcmlzZXMgd2l0aCB1bnByZWNlZGVudGVkIGNhcGFiaWxpdHkgYW5kIGVmZmljaWVuY3kuIiwsLE9wZW4gd2VpZ2h0cyAocmVzdHJpY3RlZCB1c2UpLENoaW5hLCwsLCwsMjAyNi0wNS0yNiAyMDozNToxOSswMDowMCwsLCwsLEluZHVzdHJ5LCwsLCwsTW9kaWZpZWQgQXBhY2hlIDIuMCBsaWNlbnNlIG9uIGh0dHBzOi8vaHVnZ2luZ2ZhY2UuY28vUXdlbi9Rd2VuMy41LTEyMkItQTEwQi9ibG9iL21haW4vTElDRU5TRSAsLCwsLCwsLFF3ZW4sLCwsWWVzClF3ZW4zLjUtMkIsTGFuZ3VhZ2UsTGFuZ3VhZ2UgbW9kZWxpbmcvZ2VuZXJhdGlvbixBbGliYWJhLCwyMDI2LTAyLTI0LFF3ZW4zLjU6IFRvd2FyZHMgTmF0aXZlIE11bHRpbW9kYWwgQWdlbnRzLGh0dHBzOi8vZ2l0aHViLmNvbS9Rd2VuTE0vUXdlbjMuNT90YWI9cmVhZG1lLW92LWZpbGUgLCwsLDIwMDAwMDAwMDAuMCwsLCwsLCwsLCxDb25maWRlbnQsIk92ZXIgcmVjZW50IG1vbnRocywgd2UgaGF2ZSBpbnRlbnNpZmllZCBvdXIgZm9jdXMgb24gZGV2ZWxvcGluZyBmb3VuZGF0aW9uIG1vZGVscyB0aGF0IGRlbGl2ZXIgZXhjZXB0aW9uYWwgdXRpbGl0eSBhbmQgcGVyZm9ybWFuY2UuIFF3ZW4zLjUgcmVwcmVzZW50cyBhIHNpZ25pZmljYW50IGxlYXAgZm9yd2FyZCwgaW50ZWdyYXRpbmcgYnJlYWt0aHJvdWdocyBpbiBtdWx0aW1vZGFsIGxlYXJuaW5nLCBhcmNoaXRlY3R1cmFsIGVmZmljaWVuY3ksIHJlaW5mb3JjZW1lbnQgbGVhcm5pbmcgc2NhbGUsIGFuZCBnbG9iYWwgYWNjZXNzaWJpbGl0eSB0byBlbXBvd2VyIGRldmVsb3BlcnMgYW5kIGVudGVycHJpc2VzIHdpdGggdW5wcmVjZWRlbnRlZCBjYXBhYmlsaXR5IGFuZCBlZmZpY2llbmN5LiIsLCxPcGVuIHdlaWdodHMgKHJlc3RyaWN0ZWQgdXNlKSxDaGluYSwsLCwsLDIwMjYtMDUtMjYgMjA6MzU6MTkrMDA6MDAsLCwsLCxJbmR1c3RyeSwsLCwsLE1vZGlmaWVkIEFwYWNoZSAyLjAgbGljZW5zZSBvbiBodHRwczovL2h1Z2dpbmdmYWNlLmNvL1F3ZW4vUXdlbjMuNS0xMjJCLUExMEIvYmxvYi9tYWluL0xJQ0VOU0UgLCwsLCwsLCxRd2VuLCwsLFllcwpRd2VuMy41LTAuOEIsTGFuZ3VhZ2UsTGFuZ3VhZ2UgbW9kZWxpbmcvZ2VuZXJhdGlvbixBbGliYWJhLCwyMDI2LTAyLTI0LFF3ZW4zLjU6IFRvd2FyZHMgTmF0aXZlIE11bHRpbW9kYWwgQWdlbnRzLGh0dHBzOi8vZ2l0aHViLmNvbS9Rd2VuTE0vUXdlbjMuNT90YWI9cmVhZG1lLW92LWZpbGUgLCwsLDgwMDAwMDAwMC4wLCwsLCwsLCwsLENvbmZpZGVudCwiT3ZlciByZWNlbnQgbW9udGhzLCB3ZSBoYXZlIGludGVuc2lmaWVkIG91ciBmb2N1cyBvbiBkZXZlbG9waW5nIGZvdW5kYXRpb24gbW9kZWxzIHRoYXQgZGVsaXZlciBleGNlcHRpb25hbCB1dGlsaXR5IGFuZCBwZXJmb3JtYW5jZS4gUXdlbjMuNSByZXByZXNlbnRzIGEgc2lnbmlmaWNhbnQgbGVhcCBmb3J3YXJkLCBpbnRlZ3JhdGluZyBicmVha3Rocm91Z2hzIGluIG11bHRpbW9kYWwgbGVhcm5pbmcsIGFyY2hpdGVjdHVyYWwgZWZmaWNpZW5jeSwgcmVpbmZvcmNlbWVudCBsZWFybmluZyBzY2FsZSwgYW5kIGdsb2JhbCBhY2Nlc3NpYmlsaXR5IHRvIGVtcG93ZXIgZGV2ZWxvcGVycyBhbmQgZW50ZXJwcmlzZXMgd2l0aCB1bnByZWNlZGVudGVkIGNhcGFiaWxpdHkgYW5kIGVmZmljaWVuY3kuIiwsLE9wZW4gd2VpZ2h0cyAocmVzdHJpY3RlZCB1c2UpLENoaW5hLCwsLCwsMjAyNi0wNS0yNiAyMDozNToxOSswMDowMCwsLCwsLEluZHVzdHJ5LCwsLCwsTW9kaWZpZWQgQXBhY2hlIDIuMCBsaWNlbnNlIG9uIGh0dHBzOi8vaHVnZ2luZ2ZhY2UuY28vUXdlbi9Rd2VuMy41LTEyMkItQTEwQi9ibG9iL21haW4vTElDRU5TRSAsLCwsLCwsLFF3ZW4sLCwsWWVzCkdlbWluaSAzLjEgUHJvLCJNdWx0aW1vZGFsLExhbmd1YWdlLFZpc2lvbiIsTGFuZ3VhZ2UgbW9kZWxpbmcvZ2VuZXJhdGlvbixHb29nbGUgRGVlcE1pbmQsLDIwMjYtMDItMTksR2VtaW5pIDMuMSBQcm86IEEgc21hcnRlciBtb2RlbCBmb3IgeW91ciBtb3N0IGNvbXBsZXggdGFza3MsaHR0cHM6Ly9ibG9nLmdvb2dsZS9pbm5vdmF0aW9uLWFuZC1haS9tb2RlbHMtYW5kLXJlc2VhcmNoL2dlbWluaS1tb2RlbHMvZ2VtaW5pLTMtMS1wcm8vLCwsLCwsLCwsLCwsLCxMaWtlbHksLCwsQVBJIGFjY2VzcyxVbml0ZWQgU3RhdGVzIG9mIEFtZXJpY2EsLCwsLCwyMDI2LTA3LTI5IDIyOjI2OjE4KzAwOjAwLCwsLCwsSW5kdXN0cnksLCwsLFVucmVsZWFzZWQsLFRydWUsLCwsLCwsLCwsLE5vCkdlbWluaSAzLjEgUHJvLCJMYW5ndWFnZSxWaXNpb24iLExhbmd1YWdlIG1vZGVsaW5nL2dlbmVyYXRpb24sR29vZ2xlIERlZXBNaW5kLCwyMDI2LTAyLTE5LEdlbWluaSAzLjEgUHJvOiBBIHNtYXJ0ZXIgbW9kZWwgZm9yIHlvdXIgbW9zdCBjb21wbGV4IHRhc2tzLGh0dHBzOi8vYmxvZy5nb29nbGUvaW5ub3ZhdGlvbi1hbmQtYWkvbW9kZWxzLWFuZC1yZXNlYXJjaC9nZW1pbmktbW9kZWxzL2dlbWluaS0zLTEtcHJvLywsU2lnbmlmaWNhbnQgdXNlLEdlbWluaSBoYXMgYWJvdmUgNzUwIG1pbGxpb24gbW9udGhseSBhY3RpdmUgdXNlcnMgLSBodHRwczovL3RlY2hjcnVuY2guY29tLzIwMjYvMDIvMDQvZ29vZ2xlcy1nZW1pbmktYXBwLWhhcy1zdXJwYXNzZWQtNzUwbS1tb250aGx5LWFjdGl2ZS11c2Vycy8sLCwsLCwsLCwsLExpa2VseSwiTGFzdCB3ZWVrLCB3ZSByZWxlYXNlZCBhIG1ham9yIHVwZGF0ZSB0byBHZW1pbmkgMyBEZWVwIFRoaW5rIHRvIHNvbHZlIG1vZGVybiBjaGFsbGVuZ2VzIGFjcm9zcyBzY2llbmNlLCByZXNlYXJjaCBhbmQgZW5naW5lZXJpbmcuIFRvZGF5LCB3ZeKAmXJlIHJlbGVhc2luZyB0aGUgdXBncmFkZWQgY29yZSBpbnRlbGxpZ2VuY2UgdGhhdCBtYWtlcyB0aG9zZSBicmVha3Rocm91Z2hzIHBvc3NpYmxlOiBHZW1pbmkgMy4xIFByby4gV2UgYXJlIHNoaXBwaW5nIDMuMSBQcm8gYWNyb3NzIG91ciBjb25zdW1lciBhbmQgZGV2ZWxvcGVyIHByb2R1Y3RzIHRvIGJyaW5nIHRoaXMgcHJvZ3Jlc3MgaW4gaW50ZWxsaWdlbmNlIHRvIHlvdXIgZXZlcnlkYXkgYXBwbGljYXRpb25zLiIsLCxBUEkgYWNjZXNzLFVuaXRlZCBTdGF0ZXMgb2YgQW1lcmljYSwsLCwsLDIwMjYtMDQtMjQgMTk6MzE6NDIrMDA6MDAsLCwsLCxJbmR1c3RyeSwsLCwsLCxUcnVlLCwsLCwsLCwsLCxObwpBcmNlZSBUcmluaXR5IExhcmdlLExhbmd1YWdlLExhbmd1YWdlIG1vZGVsaW5nL2dlbmVyYXRpb24sIlByaW1lIEludGVsbGVjdCxBcmNlZSBBSSIsIlZhcnVuIFNpbmdoLCBMdWNhcyBLcmF1c3MsIFNhbWkgSmFnaG91YXIsIE1hdGVqIFNpcm92YXRrYSwgQ2hhcmxlcyBHb2RkYXJkLCBGYXJlcyBPYmllZCwgSmFjayBNaW4gT25nLCBKYW5uaWsgU3RyYXViZSwgRmVybiwgQXJpYSBIYXJsZXksIENvbm5lciBTdGV3YXJ0LCBDb2xpbiBLZWFsdHksIE1heml5YXIgUGFuYWhpLCBTaW1vbiBLaXJzdGVuLCBBbnVzaGthIERlc2hwYW5kZSwgQW5uZWtldGggVmlqLCBBcnRodXIgQnJlc251LCBQcmFuYXYgVmVsZHVydGhpLCBSYWdoYXYgUmF2aXNoYW5rYXIsIEhhcmRpayBCaXNobm9pLCBEYXRvbG9neUFJIFRlYW0sIEFyY2VlIEFJIFRlYW0sIFByaW1lIEludGVsbGVjdCBUZWFtLCBNYXJrIE1jUXVhZGUsIEpvaGFubmVzIEhhZ2VtYW5uLCBMdWNhcyBBdGtpbnMiLDIwMjYtMDItMTksQXJjZWUgVHJpbml0eSBMYXJnZSBUZWNobmljYWwgUmVwb3J0LGh0dHBzOi8vYXJ4aXYub3JnL2Ficy8yNjAyLjE3MDA0LCwsLDM5ODAwMDAwMDAwMC4wLCIiIldlIHByZXNlbnQgdGhlIHRlY2huaWNhbCByZXBvcnQgZm9yIEFyY2VlIFRyaW5pdHkgTGFyZ2UsIGEgc3BhcnNlIE1peHR1cmUtb2YtRXhwZXJ0cyBtb2RlbCB3aXRoIDQwMEIgdG90YWwgcGFyYW1ldGVycyBhbmQgMTNCIGFjdGl2YXRlZCBwZXIgdG9rZW4iIiIsMS4zMjZlKzI0LDEzZTkgYWN0aXZlIHBhcmFtZXRlcnMgKiAxN2UxMiB0b2tlbnMgKiA2ID0gMS4zMjZlMjQgRkxPUHMgZXN0aW1hdGVkLCwsLCxOVklESUEgQjMwMCAoQmxhY2t3ZWxsIFVsdHJhKSwsTGlrZWx5LCJXZSBwcmVzZW50IHRoZSB0ZWNobmljYWwgcmVwb3J0IGZvciBBcmNlZSBUcmluaXR5IExhcmdlLCBhIHNwYXJzZSBNaXh0dXJlLW9mLUV4cGVydHMgbW9kZWwgd2l0aCA0MDBCIHRvdGFsIHBhcmFtZXRlcnMgYW5kIDEzQiBhY3RpdmF0ZWQgcGVyIHRva2VuLiBBZGRpdGlvbmFsbHksIHdlIHJlcG9ydCBvbiBUcmluaXR5IE5hbm8gYW5kIFRyaW5pdHkgTWluaSwgd2l0aCBUcmluaXR5IE5hbm8gaGF2aW5nIDZCIHRvdGFsIHBhcmFtZXRlcnMgd2l0aCAxQiBhY3RpdmF0ZWQgcGVyIHRva2VuLCBUcmluaXR5IE1pbmkgaGF2aW5nIDI2QiB0b3RhbCBwYXJhbWV0ZXJzIHdpdGggM0IgYWN0aXZhdGVkIHBlciB0b2tlbi4gVGhlIG1vZGVscycgbW9kZXJuIGFyY2hpdGVjdHVyZSBpbmNsdWRlcyBpbnRlcmxlYXZlZCBsb2NhbCBhbmQgZ2xvYmFsIGF0dGVudGlvbiwgZ2F0ZWQgYXR0ZW50aW9uLCBkZXB0aC1zY2FsZWQgc2FuZHdpY2ggbm9ybSwgYW5kIHNpZ21vaWQgcm91dGluZyBmb3IgTWl4dHVyZS1vZi1FeHBlcnRzLiBGb3IgVHJpbml0eSBMYXJnZSwgd2UgYWxzbyBpbnRyb2R1Y2UgYSBuZXcgTW9FIGxvYWQgYmFsYW5jaW5nIHN0cmF0ZWd5IHRpdGxlZCBTb2Z0LWNsYW1wZWQgTW9tZW50dW0gRXhwZXJ0IEJpYXMgVXBkYXRlcyAoU01FQlUpLiBXZSB0cmFpbiB0aGUgbW9kZWxzIHVzaW5nIHRoZSBNdW9uIG9wdGltaXplci4gQWxsIHRocmVlIG1vZGVscyBjb21wbGV0ZWQgdHJhaW5pbmcgd2l0aCB6ZXJvIGxvc3Mgc3Bpa2VzLiBUcmluaXR5IE5hbm8gYW5kIFRyaW5pdHkgTWluaSB3ZXJlIHByZS10cmFpbmVkIG9uIDEw</x:v>
      </x:c>
    </x:row>
    <x:row r="10" ht="18" customHeight="1">
      <x:c r="A10" s="17" t="n">
        <x:v>5</x:v>
      </x:c>
      <x:c r="B10" s="17" t="n">
        <x:v>310</x:v>
      </x:c>
      <x:c r="C10" s="160" t="str">
        <x:v>IHRyaWxsaW9uIHRva2VucywgYW5kIFRyaW5pdHkgTGFyZ2Ugd2FzIHByZS10cmFpbmVkIG9uIDE3IHRyaWxsaW9uIHRva2Vucy4gVGhlIG1vZGVsIGNoZWNrcG9pbnRzIGFyZSBhdmFpbGFibGUgYXQgdGhpcyBodHRwcyBVUkwuIiwsLE9wZW4gd2VpZ2h0cyAocmVzdHJpY3RlZCB1c2UpLCJVbml0ZWQgU3RhdGVzIG9mIEFtZXJpY2EsVW5pdGVkIFN0YXRlcyBvZiBBbWVyaWNhIiwsLCwsLDIwMjYtMDQtMDggMDI6MTQ6NTgrMDA6MDAsLCwsLCwiSW5kdXN0cnksSW5kdXN0cnkiLCwsLCwsTW9kaWZpZWQgQXBhY2hlIDIuMCBsaWNlbnNlIGF0IGh0dHBzOi8vaHVnZ2luZ2ZhY2UuY28vZGF0YXNldHMvY2hvb3NlYWxpY2Vuc2UvbGljZW5zZXMvYmxvYi9tYWluL21hcmtkb3duL2FwYWNoZS0yLjAubWQgLCwsLCwsLCxhcmNlZS1haSwsLCxZZXMKQ2xhdWRlIFNvbm5ldCA0LjYsIkxhbmd1YWdlLE11bHRpbW9kYWwsVmlzaW9uIiwiQ29kZSBnZW5lcmF0aW9uLExhbmd1YWdlIG1vZGVsaW5nL2dlbmVyYXRpb24sUXVhbnRpdGF0aXZlIHJlYXNvbmluZyxTZWFyY2gsVmlzdWFsIHF1ZXN0aW9uIGFuc3dlcmluZyxUcmFuc2xhdGlvbixJbWFnZSBjYXB0aW9uaW5nLEluc3RydWN0aW9uIGludGVycHJldGF0aW9uLE1hdGhlbWF0aWNhbCByZWFzb25pbmcsVmlzdWFsIHB1enpsZXMsQ29kZSBhdXRvY29tcGxldGlvbixDaGF0LENoYXJhY3RlciByZWNvZ25pdGlvbiAoT0NSKSxMYW5ndWFnZSBtb2RlbGluZyxMYW5ndWFnZSBnZW5lcmF0aW9uLFRleHQgYXV0b2NvbXBsZXRpb24sUmV0cmlldmFsLWF1Z21lbnRlZCBnZW5lcmF0aW9uLFN5c3RlbSBjb250cm9sIixBbnRocm9waWMsLDIwMjYtMDItMTcsSW50cm9kdWNpbmcgQ2xhdWRlIFNvbm5ldCA0LjYsaHR0cHM6Ly93d3cuYW50aHJvcGljLmNvbS9uZXdzL2NsYXVkZS1zb25uZXQtNC02LCwsLCwsLCwsLCwsLCxMaWtlbHksLCwsQVBJIGFjY2VzcyxVbml0ZWQgU3RhdGVzIG9mIEFtZXJpY2EsLCwsLCwyMDI2LTA1LTI4IDE2OjE3OjA1KzAwOjAwLCwsLCwsSW5kdXN0cnksLCwsLFVucmVsZWFzZWQsLFRydWUsLCwsLCwsLCwsLE5vCkdMTS01LExhbmd1YWdlLExhbmd1YWdlIG1vZGVsaW5nL2dlbmVyYXRpb24sWi5haSAoWmhpcHUgQUkpLCJBb2hhbiBaZW5nLCBYaW4gTHYsIFpoZW55dSBIb3UsIFpoZW5neGlhbyBEdSwgUWlua2FpIFpoZW5nLCBCaW4gQ2hlbiwgRGEgWWluLCBDaGVuZGkgR2UsIENoZW5naHVhIEh1YW5nLCBDaGVuZ3hpbmcgWGllLCBDaGVuemhlbmcgWmh1LCBDb25nZmVuZyBZaW4sIEN1bnhpYW5nIFdhbmcsIEdlbmd6aGVuZyBQYW4sIEhhbyBaZW5nLCBIYW9rZSBaaGFuZywgSGFvcmFuIFdhbmcsIEh1aWxvbmcgQ2hlbiwgSmlhamllIFpoYW5nLCBKaWFuIEppYW8sIEppYXFpIEd1bywgSmluZ3NlbiBXYW5nLCBKaW5nemhhbyBEdSwgSmluemh1IFd1LCBLZWRvbmcgV2FuZywgTGVpIExpLCBMaW4gRmFuLCBMdWNlbiBaaG9uZywgTWluZ2RhbyBMaXUsIE1pbmdtaW5nIFpoYW8sIFBlbmdmYW4gRHUsIFFpYW4gRG9uZywgUnVpIEx1LCBTaHVhbmctTGksIFNodWxpbiBDYW8sIFNvbmcgTGl1LCBUaW5nIEppYW5nLCBYaWFvZG9uZyBDaGVuLCBYaWFvaGFuIFpoYW5nLCBYdWFuY2hlbmcgSHVhbmcsIFh1ZXpoZW4gRG9uZywgWWFibyBYdSwgWWFvIFdlaSwgWWlmYW4gQW4sIFlpbGluIE5pdSwgWWl0b25nIFpodSwgWXVhbmhhbyBXZW4sIFl1a3VvIENlbiwgWXVzaGkgQmFpLCBaaG9uZ3BlaSBRaWFvLCBaaWhhbiBXYW5nLCBaaWthbmcgV2FuZywgWmlsaW4gWmh1LCBaaXFpYW5nIExpdSwgWml4dWFuIExpLCBCb2ppZSBXYW5nLCBCb3NpIFdlbiwgQ2FuIEh1YW5nLCBDaGFuZ3BlbmcgQ2FpLCBDaGFvIFl1LCBDaGVuIExpLCBDaGVuZ3dlaSBIdSwgQ2hlbmh1aSBaaGFuZywgRGFuIFpoYW5nLCBEYW95YW4gTGluLCBEYXlvbmcgWWFuZywgRGkgV2FuZywgRGluZyBBaSwgRXJsZSBaaHUsIEZhbmd6aG91IFlpLCBGZWl5dSBDaGVuLCBHdW9ob25nIFdlbiwgSGFpbG9uZyBTdW4sIEhhaXNoYSBaaGFvLCBIYWl5aSBIdSwgSGFuY2hlbiBaaGFuZywgSGFucnVpIExpdSwgSGFueXUgWmhhbmcsIEhhbyBQZW5nLCBIYW8gVGFpLCBIYW9ibyBaaGFuZywgSGUgTGl1LCBIb25nd2VpIFdhbmcsIEhvbmd4aSBZYW4sIEhvbmd5dSBHZSwgSHVhbiBMaXUsIEh1YW5wZW5nIENodSwgSmlhJ25pIFpoYW8sIEppYWNoZW4gV2FuZywgSmlhamluZyBaaGFvLCBKaWFtaW4gUmVuLCBKaWFwZW5nIFdhbmcsIEppYXhpbiBaaGFuZywgSmlheWkgR3VpLCBKaWF5dWUgWmhhbywgSmlqaWUgTGksIEppbmcgQW4sIEppbmcgTGksIEppbmd3ZWkgWXVhbiAsIEppbmh1YSBEdSwgSmlueGluIExpdSwgSnVua2FpIFpoaSwgSnVud2VuIER1YW4sIEthaXl1ZSBaaG91LCBLYW5namlhbiBXZWksIEtlIFdhbmcsIEtleXVuIEx1bywgTGFpcWlhbmcgWmhhbmcsIExlaWdhbmcgU2hhLCBMaWFuZyBYdSwgTGluZG9uZyBXdSwgTGludGFvIERpbmcsIEx1IENoZW4sIE1pbmdoYW8gTGksIE5pYW55aSBMaW4sIFBhbiBUYSwgUWlhbmcgWm91LCBSb25nanVuIFNvbmcsIFJ1aXFpIFlhbmcsIFNoYW5ncWluZyBUdSwgU2hhbmd0b25nIFlhbmcsIFNoYW94aWFuZyBXdSwgU2hlbmd5YW4gWmhhbmcsIFNoaWppZSBMaSwgU2h1YW5nIExpLCBTaHV5aSBGYW4sIFdlaSBRaW4sIFdlaSBUaWFuLCBXZWluaW5nIFpoYW5nLCBXZW5ibyBZdSwgV2VuamllIExpYW5nLCBYaWFuZyBLdWFuZywgWGlhbmdtZW5nIENoZW5nLCBYaWFuZ3lhbmcgTGksIFhpYW9xdWFuIFlhbiwgWGlhb3dlaSBIdSwgWGlhb3lpbmcgTGluZywgWGluZyBGYW4sIFhpbmd5ZSBYaWEsIFhpbnl1YW4gWmhhbmcsIFhpbnplIFpoYW5nLCBYaXJ1aSBQYW4sIFh1IFpvdSwgWHVua2FpIFpoYW5nLCBZYWRpIExpdSwgWWFuZG9uZyBXdSwgWWFuZnUgTGksIFlpZG9uZyBXYW5nLCBZaWZhbiBaaHUsIFlpanVuIFRhbiwgWWlsaW4gWmhvdSwgWWltaW5nIFBhbiwgWWluZyBaaGFuZywgWWlucGVpIFN1LCBZaXBlbmcgR2VuZywgWW9uZyBZYW4sIFlvbmdsaW4gVGFuLCBZdWVhbiBCaSwgWXVoYW4gU2hlbiwgWXVoYW8gWWFuZywgWXVqaWFuZyBMaSwgWXVuYW4gTGl1LCBZdW5xaW5nIFdhbmcsIFl1bnRhbyBMaSwgWXVyb25nIFd1LCBZdXRhbyBaaGFuZywgWXV4aSBEdWFuLCBZdXh1YW4gWmhhbmcsIFplemhlbiBMaXUsIFpoZW5ndGFvIEppYW5nLCBaaGVuaGUgWWFuLCBaaGV5dSBaaGFuZywgWmhpeGlhbmcgV2VpLCBaaHVvIENoZW4sIFpodW9lciBGZW5nLCBaaWp1biBZYW8sIFppd2VpIENoYWksIFppeXVhbiBXYW5nLCBadXpob3UgWmhhbmcsIEJpbiBYdSwgTWlubGllIEh1YW5nLCBIb25nbmluZyBXYW5nLCBKdWFuemkgTGksIFl1eGlhbyBEb25nLCBKaWUgVGFuZyIsMjAyNi0wMi0xNyxHTE0tNTogZnJvbSBWaWJlIENvZGluZyB0byBBZ2VudGljIEVuZ2luZWVyaW5nLGh0dHBzOi8vYXJ4aXYub3JnL3BkZi8yNjAyLjE1NzYzLCxEaXNjcmV0aW9uYXJ5LCw3NDQwMDAwMDAwMDAuMCwiIiJHTE0tNSBzY2FsZXMgdG8gMjU2IGV4cGVydHMgYW5kIHJlZHVjZXMgaXRzIGxheWVyIGNvdW50IHRvIDgwIHRvIG1pbmltaXplIGV4cGVydCBwYXJhbGxlbGlzbSBjb21tdW5pY2F0aW9uIG92ZXJoZWFkLiBUaGlzIHJlc3VsdHMgaW4gYSA3NDRCIHBhcmFtZXRlciBtb2RlbCIiIiw2Ljg0ZSsyNCw2ICogNDBCIHBhcmFtZXRlcnMgKiAyOC41ZTEyIHRva2VucyA9IDYuODRlMjQgRkxPUCBlc3RpbWF0ZWQsLCwsLEh1YXdlaSBBc2NlbmQgOTEwQywsTGlrZWx5LCJXZSBwcmVzZW50IEdMTS01LCBhIG5leHQtZ2VuZXJhdGlvbiBmb3VuZGF0aW9uIG1vZGVsIGRlc2lnbmVkIHRvIHRyYW5zaXRpb24gdGhlIHBhcmFkaWdtIG9mIHZpYmUgY29kaW5nIHRvIGFnZW50aWMgZW5naW5lZXJpbmcuIEJ1aWxkaW5nIHVwb24gdGhlIGFnZW50aWMsIHJlYXNvbmluZywgYW5kIGNvZGluZyAoQVJDKSBjYXBhYmlsaXRpZXMgb2YgaXRzIHByZWRlY2Vzc29yLCBHTE0tNSBhZG9wdHMgRFNBIHRvIHNpZ25pZmljYW50bHkgcmVkdWNlIHRyYWluaW5nIGFuZCBpbmZlcmVuY2UgY29zdHMgd2hpbGUgbWFpbnRhaW5pbmcgbG9uZy1jb250ZXh0IGZpZGVsaXR5LiBUbyBhZHZhbmNlIG1vZGVsIGFsaWdubWVudCBhbmQgYXV0b25vbXksIHdlIGltcGxlbWVudCBhIG5ldyBhc3luY2hyb25vdXMgcmVpbmZvcmNlbWVudCBsZWFybmluZyBpbmZyYXN0cnVjdHVyZSB0aGF0IGRyYXN0aWNhbGx5IGltcHJvdmVzIHBvc3QtdHJhaW5pbmcgZWZmaWNpZW5jeSBieSBkZWNvdXBsaW5nIGdlbmVyYXRpb24gZnJvbSB0cmFpbmluZy4gRnVydGhlcm1vcmUsIHdlIHByb3Bvc2Ugbm92ZWwgYXN5bmNocm9ub3VzIGFnZW50IFJMIGFsZ29yaXRobXMgdGhhdCBmdXJ0aGVyIGltcHJvdmUgUkwgcXVhbGl0eSwgZW5hYmxpbmcgdGhlIG1vZGVsIHRvIGxlYXJuIGZyb20gY29tcGxleCwgbG9uZy1ob3Jpem9uIGludGVyYWN0aW9ucyBtb3JlIGVmZmVjdGl2ZWx5LiBUaHJvdWdoIHRoZXNlIGlubm92YXRpb25zLCBHTE0tNSBhY2hpZXZlcyBzdGF0ZS1vZi10aGUtYXJ0IHBlcmZvcm1hbmNlIG9uIG1ham9yIG9wZW4gYmVuY2htYXJrcy4gTW9zdCBjcml0aWNhbGx5LCBHTE0tNSBkZW1vbnN0cmF0ZXMgdW5wcmVjZWRlbnRlZCBjYXBhYmlsaXR5IGluIHJlYWwtd29ybGQgY29kaW5nIHRhc2tzLCBzdXJwYXNzaW5nIHByZXZpb3VzIGJhc2VsaW5lcyBpbiBoYW5kbGluZyBlbmQtdG8tZW5kIHNvZnR3YXJlIGVuZ2luZWVyaW5nIGNoYWxsZW5nZXMuIENvZGUsIG1vZGVscywgYW5kIG1vcmUgaW5mb3JtYXRpb24gYXJlIGF2YWlsYWJsZSBhdCB0aGlzIGh0dHBzIFVSTC4iLCwsT3BlbiB3ZWlnaHRzICh1bnJlc3RyaWN0ZWQpLENoaW5hLCwsLCwsMjAyNi0wNC0wOCAwMjoxNDo1MSswMDowMCwsLCwsLEluZHVzdHJ5LCwsLCwsTUlUIGxpY2Vuc2UgbGlzdGVkIG9uIGh0dHBzOi8vaHVnZ2luZ2ZhY2UuY28vemFpLW9yZy9HTE0tNSB3aGVyZSB3ZWlnaHRzIGFyZSBhdmFpbGFibGUsLCwsLCwsLHphaS1vcmcsLCwsWWVzCkdyb2sgNC4yMCxMYW5ndWFnZSxMYW5ndWFnZSBtb2RlbGluZy9nZW5lcmF0aW9uLHhBSSwsMjAyNi0wMi0xNywsaHR0cHM6Ly9kb2NzLnguYWkvZGV2ZWxvcGVycy9tb2RlbHMsLERpc2NyZXRpb25hcnksLDUwMDAwMDAwMDAwMC4wLCIiIlRoaXMgaXMganVzdCBvdXIgVjggc21hbGwgZm91bmRhdGlvbiBtb2RlbCwgc28gNTAwQiBwYXJhbXMiIiBmcm9tIEVsb24gTXVzayBvbiBYIChodHRwczovL3guY29tL2Vsb25tdXNrL3N0YXR1cy8yMDIzODQwOTM1Mjg1NzYwMTQyP3M9MjApCgpMaWtlbHkgc3BhcnNlIiwsLCwsLCwsLExpa2VseSwsLCxBUEkgYWNjZXNzLFVuaXRlZCBTdGF0ZXMgb2YgQW1lcmljYSwsLCwsLDIwMjYtMDctMTMgMTc6MTg6MzMrMDA6MDAsLCwsLCxJbmR1c3RyeSwsLCwsLCJBcHBsaWNhdGlvbnMgYXJlIG9wZW4gZm9yIGVhcmx5IHJlbGVhc2UgLSAiIkdyb2sgNC4yMCBhbmQgR3JvayA0LjIwIE11bHRpLUFnZW50IGFyZSBjb21pbmcgc29vbiB0byB0aGUgQVBJLiBSZXF1ZXN0IGVhcmx5IGFjY2VzcyBiZWxvdy4iIiAoaHR0cHM6Ly9kb2NzLnguYWkvZGV2ZWxvcGVycy9tb2RlbHMpLiBJdCdzIGF2YWlsYWJsZSBmb3IgcGFpZCBHcm9rIG9yIFggdXNlcnMgb24gdGhlIHdlYiBpbnRlcmZhY2UuIiwsLCwsLCwsLCwsLE5vCkRyZWFtWmVybyxSb2JvdGljcyxSb2JvdGljIG1hbmlwdWxhdGlvbixOVklESUEsIlNlb25naHllb24gWWUsIFl1bmhhbyBHZSwgS2FpeXVhbiBaaGVuZywgU2hlbnl1YW4gR2FvLCBTaWh5dW4gWXUsIEdlb3JnZSBLdXJpYW4sIFN1bmVlbCBJbmR1cHVydSwgWW91IExpYW5nIFRhbiwgQ2h1bmluZyBaaHUsIEppYW5uYW4gWGlhbmcsIEF5YWFuIE1hbGlrLCBLeXVuZ21pbiBMZWUsIFdpbGxpYW0gTGlhbmcsIE5hZHVuIFJhbmF3YWthLCBKaWFzaGVuZyBHdSwgWWluemhlbiBYdSwgR3VhbnpoaSBXYW5nLCBGZW5neXVhbiBIdSwgQXZuaXNoIE5hcmF5YW4sIEpvaGFuIEJqb3JjaywgSmluZyBXYW5nLCBHd2FuZ2h5dW4gS2ltLCBEYW50b25nIE5pdSwgUnVpamllIFpoZW5nLCBZdXFpIFhpZSwgSmltbXkgV3UsIFFpIFdhbmcsIFJ5YW4gSnVsaWFuLCBEYW5mZWkgWHUsIFlpbHVuIER1LCBZZXZnZW4gQ2hlYm90YXIsIFNjb3R0IFJlZWQsIEphbiBLYXV0eiwgWXVrZSBaaHUsIExpbnhpICIiSmltIiIgRmFuLCBKb2VsIEphbmciLDIwMjYtMDItMTcsV29ybGQgQWN0aW9uIE1vZGVscyBhcmUgWmVyby1zaG90IFBvbGljaWVzLGh0dHBzOi8vYXJ4aXYub3JnL2Ficy8yNjAyLjE1OTIyLCwsLDE0MDAwMDAwMDAwLjAsIiIiSW4gdGhpcyBwYXBlciwgd2UgcHJlc2VudCBEcmVhbVplcm8sIGEgMTRCIHJvYm90IGZvdW5kYXRpb24gbW9kZWwiIiIsLCwsLCwsLCxMaWtlbHksIlN0YXRlLW9mLXRoZS1hcnQgVmlzaW9uLUxhbmd1YWdlLUFjdGlvbiAoVkxBKSBtb2RlbHMgZXhjZWwgYXQgc2VtYW50aWMgZ2VuZXJhbGl6YXRpb24gYnV0IHN0cnVnZ2xlIHRvIGdlbmVyYWxpemUgdG8gdW5zZWVuIHBoeXNpY2FsIG1vdGlvbnMgaW4gbm92ZWwgZW52aXJvbm1lbnRzLiBXZSBpbnRyb2R1Y2UgRHJlYW1aZXJvLCBhIFdvcmxkIEFjdGlvbiBNb2RlbCAoV0FNKSBidWlsdCB1cG9uIGEgcHJldHJhaW5lZCB2aWRlbyBkaWZmdXNpb24gYmFja2JvbmUuIFVubGlrZSBWTEFzLCBXQU1zIGxlYXJuIHBoeXNpY2FsIGR5bmFtaWNzIGJ5IHByZWRpY3RpbmcgZnV0dXJlIHdvcmxkIHN0YXRlcyBhbmQgYWN0aW9ucywgdXNpbmcgdmlkZW8gYXMgYSBkZW5zZSByZXByZXNlbnRhdGlvbiBvZiBob3cgdGhlIHdvcmxkIGV2b2x2ZXMuIEJ5IGpvaW50bHkgbW9kZWxpbmcgdmlkZW8gYW5kIGFjdGlvbiwgRHJlYW1aZXJvIGxlYXJucyBkaXZlcnNlIHNraWxscyBlZmZlY3RpdmVseSBmcm9tIGhldGVyb2dlbmVvdXMgcm9ib3QgZGF0YSB3aXRob3V0IHJlbHlpbmcgb24gcmVwZXRpdGl2ZSBkZW1vbnN0cmF0aW9ucy4gVGhpcyByZXN1bHRzIGluIG92ZXIgMsOXaW1wcm92ZW1lbnQgaW4gZ2VuZXJhbGl6YXRpb24gdG8gbmV3IHRhc2tzIGFuZCBlbnZpcm9ubWVudHMgY29tcGFyZWQgdG8gc3RhdGUtb2YtdGhlLWFydCBWTEFzIGluIHJlYWxyb2JvdCBleHBlcmltZW50cy4gQ3J1Y2lhbGx5LCB0aHJvdWdoIG1vZGVsIGFuZCBzeXN0ZW0gb3B0aW1pemF0aW9ucywgd2UgZW5hYmxlIGEgMTRCIGF1dG9yZWdyZXNzaXZlIHZpZGVvIGRpZmZ1c2lvbiBtb2RlbCB0byBwZXJmb3JtIHJlYWwtdGltZSBjbG9zZWQtbG9vcCBjb250cm9sIGF0IDdIei4gRmluYWxseSwgd2UgZGVtb25zdHJhdGUgdHdvIGZvcm1zIG9mIGNyb3NzLWVtYm9kaW1lbnQgdHJhbnNmZXI6IHZpZGVvLW9ubHkgZGVtb25zdHJhdGlvbnMgZnJvbSBvdGhlciByb2JvdHMgb3IgaHVtYW5zIHlpZWxkIGEgcmVsYXRpdmUgaW1wcm92ZW1lbnQgb2Ygb3ZlciA0MiUgb24gdW5zZWVuIHRhc2sgcGVyZm9ybWFuY2Ugd2l0aCBqdXN0IDEw4oCTMjAgbWludXRlcyBvZiBkYXRhLiBNb3JlIHN1cnByaXNpbmdseSwgRHJlYW1aZXJvIGVuYWJsZXMgZmV3LXNob3QgZW1ib2RpbWVudCBhZGFwdGF0aW9uLCB0cmFuc2ZlcnJpbmcgdG8gYSBuZXcgZW1ib2RpbWVudCB3aXRoIG9ubHkgMzAgbWludXRlcyBvZiBwbGF5IGRhdGEgd2hpbGUgcmV0YWluaW5nIHplcm8tc2hvdCBnZW5lcmFsaXphdGlvbi4iLCwsT3BlbiB3ZWlnaHRzIChyZXN0cmljdGVkIHVzZSksVW5pdGVkIFN0YXRlcyBvZiBBbWVyaWNhLFdhbiAyLjEgMTRCIEkyViwsLCwsMjAyNi0wNC0wOCAwMjoxNDo1OSswMDowMCwsLCwsLEluZHVzdHJ5LCwsLCwsQXBhY2hlIDIuMCBMaWNlbnNlLCwsLCwsLCwsLCwsWWVzClF3ZW4gMy41IFBsdXMgKGhvc3RlZCAzOTdCLUExN0IpLCwsQWxpYmFiYSwsMjAyNi0wMi0xNiwsLCwsLCwsLCwsLCwsLCxMaWtlbHksLCwsLENoaW5hLCwsLCwsMjAyNi0wNC0wOCAwMjoxNToxOCswMDowMCwsLCwsLEluZHVzdHJ5LCwsLCwsLCwsLCwsLCwsLCwsClF3ZW4zLjUgMzk3Qi1BMTdCLCJMYW5ndWFnZSxWaXNpb24iLCJMYW5ndWFnZSBtb2RlbGluZy9nZW5lcmF0aW9uLFZpc2lvbi1sYW5ndWFnZSBnZW5lcmF0aW9uIixBbGliYWJhLCwyMDI2LTAyLTEzLFF3ZW4zLjU6IFRvd2FyZHMgTmF0aXZlIE11bHRpbW9kYWwgQWdlbnRzLGh0dHBzOi8vcXdlbi5haS9ibG9nP2lkPXF3ZW4zLjUsLERpc2NyZXRpb25hcnksLDM5NzAwMDAwMDAwMC4wLCIiIml0IGNvbXByaXNlcyAzOTcgYmlsbGlvbiB0b3RhbCBwYXJhbWV0ZXJzIiIiLCwsLCwsLCwsTGlrZWx5LCJXZSBhcmUgZGVsaWdodGVkIHRvIGFubm91bmNlIHRoZSBvZmZpY2lhbCByZWxlYXNlIG9mIFF3ZW4zLjUsIGludHJvZHVjaW5nIHRoZSBvcGVuLXdlaWdodCBvZiB0aGUgZmlyc3QgbW9kZWwgaW4gdGhlIFF3ZW4zLjUgc2VyaWVzLCBuYW1lbHkgUXdlbjMuNS0zOTdCLUExN0IuIEFzIGEgbmF0aXZlIHZpc2lvbi1sYW5ndWFnZSBtb2RlbCwgUXdlbjMuNS0zOTdCLUExN0IgZGVtb25zdHJhdGVzIG91dHN0YW5kaW5nIHJlc3VsdHMgYWNyb3NzIGEgZnVsbCByYW5nZSBvZiBiZW5jaG1hcmsgZXZhbHVhdGlvbnMsIGluY2x1ZGluZyByZWFzb25pbmcsIGNvZGluZywgYWdlbnQgY2FwYWJpbGl0aWVzLCBhbmQgbXVsdGltb2RhbCB1bmRlcnN0YW5kaW5nLCBlbXBvd2VyaW5nIGRldmVsb3BlcnMgYW5kIGVudGVycHJpc2VzIHRvIGFjaGlldmUgc2lnbmlmaWNhbnRseSBncmVhdGVyIHByb2R1Y3Rpdml0eS4gQnVpbHQgb24gYW4gaW5ub3ZhdGl2ZSBoeWJyaWQgYXJjaGl0ZWN0dXJlIHRoYXQgZnVzZXMgbGluZWFyIGF0dGVudGlvbiAodmlhIEdhdGVkIERlbHRhIE5ldHdvcmtzKSB3aXRoIGEgc3BhcnNlIG1peHR1cmUtb2YtZXhwZXJ0cywgdGhlIG1vZGVsIGF0dGFpbnMgcmVtYXJrYWJsZSBpbmZlcmVuY2UgZWZmaWNpZW5jeTogYWx0aG91Z2ggaXQgY29tcHJpc2VzIDM5NyBiaWxsaW9uIHRvdGFsIHBhcmFtZXRlcnMsIGp1c3QgMTcgYmlsbGlvbiBhcmUgYWN0aXZhdGVkIHBlciBmb3J3YXJkIHBhc3MsIG9wdGltaXppbmcgYm90aCBzcGVlZCBhbmQgY29zdCB3aXRob3V0IHNhY3JpZmljaW5nIGNhcGFiaWxpdHkuIFdlIGhhdmUgYWxzbyBleHBhbmRlZCBvdXIgbGFuZ3VhZ2UgYW5kIGRpYWxlY3Qgc3VwcG9ydCBmcm9tIDExOSB0byAyMDEsIHByb3ZpZGluZyBicm9hZGVyIGFjY2Vzc2liaWxpdHkgYW5kIGVuaGFuY2VkIHN1cHBvcnQgdG8gdXNlcnMgYXJvdW5kIHRoZSB3b3JsZC4iLCwsT3BlbiB3ZWlnaHRzICh1bnJlc3RyaWN0ZWQpLENoaW5hLCwsLCwsMjAyNi0wNC0wOCAwMjoxNDo1MiswMDowMCwsLCwsLEluZHVzdHJ5LCwsLCwsTW9kaWZpZWQgQXBhY2hlIDIuMCBsaWNlbnNlIG9uIGh0dHBzOi8vaHVnZ2luZ2ZhY2UuY28vUXdlbi9Rd2VuMy41LTM5N0ItQTE3Qi9ibG9iL21haW4vTElDRU5TRSAsLCwsLCwsLFF3ZW4sLCwsWWVzCk1pbmlNYXgtTTIuNSxMYW5ndWFnZSwiQ29kZSBnZW5lcmF0aW9uLFN5c3RlbSBjb250cm9sLFNlYXJjaCxMYW5ndWFnZSBtb2RlbGluZy9nZW5lcmF0aW9uLFF1ZXN0aW9uIGFuc3dlcmluZyIsTWluaU1heCwsMjAyNi0wMi0xMixNaW5pTWF4IE0yLjU6IEJ1aWx0IGZvciBSZWFsLVdvcmxkIFByb2R1Y3Rpdml0eS4saHR0cHM6Ly93d3cubWluaW1heC5pby9uZXdzL21pbmltYXgtbTI1LCwsLDIyOTAwMDAwMDAwMC4wLCJIRiBsaXN0cyAyMjlCIHBhcmFtcwoxMEIgYWN0aXZlIHBhcmFtZXRlcnMiLCwsLCwsLCwsTGlrZWx5LCwsLE9wZW4gd2VpZ2h0cyAodW5yZXN0cmljdGVkKSxDaGluYSwsLCwsLDIwMjYtMDQtMDggMDI6MTQ6NTErMDA6MDAsLCwsLCxJbmR1c3RyeSwsLCwsVW5yZWxlYXNlZCwiTGljZW5zZSBpcyBtb2RpZmllZCBNSVQ6ICIiT3VyIG9ubHkgbW9kaWZpY2F0aW9uIGlzIHRoYXQsIGlmIHRoZSBTb2Z0d2FyZSAob3IgYW55IGRlcml2YXRpdmUgd29ya3MgdGhlcmVvZikgaXMgdXNlZCBmb3IgYW55IG9mIHlvdXIgY29tbWVyY2lhbCBwcm9kdWN0cyBvciBzZXJ2aWNlcywgeW91IHNoYWxsIHByb21pbmVudGx5IGRpc3BsYXkg4oCcTWluaU1heCBNMi414oCdIG9uIHRoZSB1c2VyIGludGVyZmFjZSBvZiBzdWNoIHByb2R1Y3Qgb3Igc2VydmljZS4iIgoKQ2F0ZWdvcml6aW5nIGFzIHVucmVzdHJpY3RlZCwgc2luY2UgdGhpcyBpcyBwcmV0dHkgbWluaW1hbC4iLCwsLCwsLCwsLCwsWWVzClNlZWRhbmNlIDIuMCwiSW1hZ2UgZ2VuZXJhdGlvbixWaWRlbyxBdWRpbyIsIlZpZGVvIGdlbmVyYXRpb24sQXVkaW8gZ2VuZXJhdGlvbiIsQnl0ZURhbmNlLCwyMDI2LTAyLTEyLFNlZWRhbmNlIDIuMCxodHRwczovL3NlZWQuYnl0ZWRhbmNlLmNvbS9lbi9zZWVkYW5jZTJfMCwsRGlzY3JldGlvbmFyeSwsLCwsLCwsLCwsLExpa2VseSwiU2VlZGFuY2UgMi4wIGFkb3B0cyBhIHVuaWZpZWQgbXVsdGltb2RhbCBhdWRpby12aWRlbyBqb2ludCBnZW5lcmF0aW9uIGFyY2hpdGVjdHVyZSB0aGF0IHN1cHBvcnRzIHRleHQsIGltYWdlLCBhdWRpbywgYW5kIHZpZGVvIGlucHV0cywgbGVhZGluZyB0byB0aGUgbW9zdCBjb21wcmVoZW5zaXZlIG11bHRpbW9kYWwgY29udGVudCByZWZlcmVuY2UgYW5kIGVkaXRpbmcgY2FwYWJpbGl0aWVzIGluIHRoZSBpbmR1c3RyeS4iLCwsSG9zdGVkIGFjY2VzcyAobm8gQVBJKSxDaGluYSwsLCwsLDIwMjYtMDQtMDggMDI6MTQ6NTUrMDA6MDAsLCwsLCxJbmR1c3RyeSwsLCwsLEF2YWlsYWJsZSBmb3IgQ2hpbmVzZSB1c2VycyB0aHJvdWdoIHZhcmlvdXMgd2ViIGludGVyZmFjZXMsLCwsLCwsLCwsLCxObwpHTE0tNSxMYW5ndWFnZSwiTGFuZ3VhZ2UgbW9kZWxpbmcvZ2VuZXJhdGlvbixDb2RlIGdlbmVyYXRpb24iLFouYWkgKFpoaXB1IEFJKSwsMjAyNi0wMi0xMSxHTE0tNTogRnJvbSBWaWJlIENvZGluZyB0byBBZ2VudGljIEVuZ2luZWVyaW5nLGh0dHBzOi8vei5haS9ibG9nL2dsbS01LCwsLCwsLCwsLCwsLCxMaWtlbHksLCwsT3BlbiB3ZWlnaHRzICh1bnJlc3RyaWN0ZWQpLENoaW5hLCwsLCwsMjAyNi0wNC0wOCAwMjoxNDo0NSswMDowMCwsLCwsLEluZHVzdHJ5LCwsLCwsLCwsLCwsLCwsLCwsWWVzCkNvbXBvc2VyIDEuNSxMYW5ndWFnZSwiQ29kaW5nLEFnZW50aWMgdGFza3MiLEN1cnNvciwsMjAyNi0wMi0wOSxJbnRyb2R1Y2luZyBDb21wb3NlciAxLjUsaHR0cHM6Ly9jdXJzb3IuY29tL2Jsb2cvY29tcG9zZXItMS01LCwsLCwsLCwsLCwsLCxMaWtlbHksIk91ciBuZXcgcmVsZWFzZSwgQ29tcG9zZXIgMS41LCBzdHJpa2VzIGEgc3Ryb25nIGJhbGFuY2UgYmV0d2VlbiBzcGVlZCBhbmQgaW50ZWxsaWdlbmNlIGZvciBkYWlseSB1c2UuIENvbXBvc2VyIDEuNSB3YXMgYnVpbHQgYnkgc2NhbGluZyByZWluZm9yY2VtZW50IGxlYXJuaW5nIDIweCBmdXJ0aGVyIG9uIHRoZSBzYW1lIHByZXRyYWluZWQgbW9kZWwuIFRoZSBjb21wdXRlIHVzZWQgaW4gb3VyIHBvc3QtdHJhaW5pbmcgb2YgQ29tcG9zZXIgMS41IGV2ZW4gc3VycGFzc2VzIHRoZSBhbW91bnQgdXNlZCB0byBwcmV0cmFpbiB0aGUgYmFzZSBtb2RlbC4KCldlIHNlZSBjb250aW51ZWQgaW1wcm92ZW1lbnRzIG9uIGNvZGluZyBhYmlsaXR5IGFzIHdlIHNjYWxlLiBNZWFzdXJlZCBieSBvdXIgaW50ZXJuYWwgYmVuY2htYXJrIG9mIHJlYWwtd29ybGQgY29kaW5nIHByb2JsZW1zLCB3ZSBmaW5kIHRoYXQgdGhlIG1vZGVsIHF1aWNrbHkgc3VycGFzc2VzIENvbXBvc2VyIDEgYW5kIGNvbnRpbnVlcyB0byBjbGltYiBpbiBwZXJmb3JtYW5jZS4gVGhlIGltcHJvdmVtZW50cyBhcmUgbW9zdCBzaWduaWZpY2FudCBvbiBjaGFsbGVuZ2luZyB0YXNrcy4iLCwsQVBJIGFjY2VzcyxVbml0ZWQgU3RhdGVzIG9mIEFtZXJpY2EsLCwsLCwyMDI2LTA0LTA4IDAyOjE0OjU5KzAwOjAwLCwsLCwsSW5kdXN0cnksLCwsLCxUaGV5IGhhdmUgYW4gQVBJIGFuZCB0aGUgbW9kZWwgaXMgYWNjZXNzaWJsZSB0aHJvdWdoIEN1cnNvciAsLCwsLCwsLCwsLCxObwpDbGF1ZGUgT3B1cyA0LjYsIkxhbmd1YWdlLE11bHRpbW9kYWwsVmlzaW9uIiwiQ29kZSBnZW5lcmF0aW9uLExhbmd1YWdlIG1vZGVsaW5nL2dlbmVyYXRpb24sUXVhbnRpdGF0aXZlIHJlYXNvbmluZyxTZWFyY2gsVmlzdWFsIHF1ZXN0aW9uIGFuc3dlcmluZyxUcmFuc2xhdGlvbixJbWFnZSBjYXB0aW9uaW5nLEluc3RydWN0aW9uIGludGVycHJldGF0aW9uLE1hdGhlbWF0aWNhbCByZWFzb25pbmcsVmlzdWFsIHB1enpsZXMsQ29kZSBhdXRvY29tcGxldGlvbixDaGF0LENoYXJhY3RlciByZWNvZ25pdGlvbiAoT0NSKSxMYW5ndWFnZSBtb2RlbGluZyxMYW5ndWFnZSBnZW5lcmF0aW9uLFRleHQgYXV0b2NvbXBsZXRpb24sUmV0cmlldmFsLWF1Z21lbnRlZCBnZW5lcmF0aW9uLFN5c3RlbSBjb250cm9sIixBbnRocm9waWMsLDIwMjYtMDItMDUsSW50cm9kdWNpbmcgQ2xhdWRlIE9wdXMgNC42LGh0dHBzOi8vd3d3LmFudGhyb3BpYy5jb20vbmV3cy9jbGF1ZGUtb3B1cy00LTYsLCwsLCwsLCwsLCwsLExpa2VseSwsLCxBUEkgYWNjZXNzLFVuaXRlZCBTdGF0ZXMgb2YgQW1lcmljYSwsLCwsLDIwMjYtMDQtMjcgMTk6NDM6MzcrMDA6MDAsLCwsLCxJbmR1c3RyeSwsLCwsVW5yZWxlYXNlZCwsVHJ1ZSwsLCwsLCwsLCwsTm8KR1BULTUuMyBDb2RleCxMYW5ndWFnZSxMYW5ndWFnZSBtb2RlbGluZy9nZW5lcmF0aW9uLE9wZW5BSSwsMjAyNi0wMi0wNSxJbnRyb2R1Y2luZyBHUFQtNS4zIENvZGV4LGh0dHBzOi8vb3BlbmFpLmNvbS9pbmRleC9pbnRyb2R1Y2luZy1ncHQtNS0zLWNvZGV4LywsU2lnbmlmaWNhbnQgdXNlLCwsLCwsLCwsLCwsTGlrZWx5LCwsLEFQSSBhY2Nlc3MsVW5pdGVkIFN0YXRlcyBvZiBBbWVyaWNhLCwsLCwsMjAyNi0wNC0yOSAxMjowNzozNSswMDowMCwsLCwsLEluZHVzdHJ5LCwsLCxVbnJlbGVhc2VkLCxUcnVlLCwsLCwsLCwsLCxObwpTdGVwIDMuNSBGbGFzaCxMYW5ndWFnZSwiTGFuZ3VhZ2UgbW9kZWxpbmcvZ2VuZXJhdGlvbixRdWVzdGlvbiBhbnN3ZXJpbmciLFN0ZXBGdW4sLDIwMjYtMDItMDIsU3RlcCAzLjUgRmxhc2gsaHR0cHM6Ly9zdGF0aWMuc3RlcGZ1bi5jb20vYmxvZy9zdGVwLTMuNS1mbGFzaC8sLCwsLCwsLCwsLCwsLExpa2VseSwsLCxPcGVuIHdlaWdodHMgKHVucmVzdHJpY3RlZCksQ2hpbmEsLCwsLCwyMDI2LTA0LTA4IDAyOjE0OjUwKzAwOjAwLCwsLCwsSW5kdXN0cnksLCwsLCwsLCwsLCwsLCwsLCxZZXMKS2ltaSBLMi41LExhbmd1YWdlLExhbmd1YWdlIG1vZGVsaW5nL2dlbmVyYXRpb24sTW9vbnNob3QsIlRvbmd0b25nIEJhaSwgWWlmYW4gQmFpLCBZaXBpbmcgQmFvLCBTLkguIENhaSwgWXVhbiBDYW8sIFkuIENoYXJsZXMsIEguUy4gQ2hlLCBDaGVuZyBDaGVuLCBHdWFuZHVvIENoZW4sIEh1YXJvbmcgQ2hlbiwgSmlhIENoZW4sIEppYWhhbyBDaGVuLCBKaWFubG9uZyBDaGVuLCBKdW4gQ2hlbiwgS2VmYW4gQ2hlbiwgTGlhbmcgQ2hlbiwgUnVpanVlIENoZW4sIFhpbmhhbyBDaGVuLCBZYW5ydSBDaGVuLCBZYW54dSBDaGVuLCBZaWN1biBDaGVuLCBZaW1pbiBDaGVuLCBZaW5namlhbmcgQ2hlbiwgWXVhbmt1biBDaGVuLCBZdWppZSBDaGVuLCBZdXRpYW4gQ2hlbiwgWmhpcm9uZyBDaGVuLCBaaXdlaSBDaGVuLCBEYXpoaSBDaGVuZywgTWluZ2hhbiBDaHUsIEppYWxlaSBDdWksIEppYXFpIERlbmcsIE11eGkgRGlhbywgSGFvIERpbmcsIE1lbmdmYW4gRG9uZywgTWVuZ25hbiBEb25nLCBZdXhpbiBEb25nLCBZdWhhbyBEb25nLCBBbmdhbmcgRHUsIENoZW56aHVhbmcgRHUsIERpa2FuZyBEdSwgTGluZ3hpYW8gRHUsIFl1bHVuIER1LCBZdSBGYW4sIFNoZW5nanVuIEZhbmcsIFFpdWxpbiBGZW5nLCBZaWNoZW4gRmVuZywgR2FyaW11Z2FpIEZ1LCBLZWxpbiBGdSwgSG9uZ2NoZW5nIEdhbywgVG9uZyBHYW8sIFl1eWFvIEdlLCBTaGFuZ3lpIEdlbmcsIENoZW5neWFuZyBHb25nLCBYaWFvY2hlbiBHb25nLCBaaHVvbWEgR29uZ3F1ZSwgUWl6aGVuZyBHdSwgWGlucmFuIEd1LCBZaWNoZW5nIEd1LCBMb25neXUgR3VhbiwgWXVhbnlpbmcgR3VvLCBYaWFvcnUgSGFvLCBXZWlyYW4gSGUsIFdlbnlhbmcgSGUsIFl1bmppYSBIZSwgQ2hhbyBIb25nLCBIYW8gSHUsIEppYXhpIEh1LCBZYW5neWFuZyBIdSwgWmhlbnhpbmcgSHUsIEtlIEh1YW5nLCBSdWl5dWFuIEh1YW5nLCBXZWl4aWFvIEh1YW5nLCBaaGlxaSBIdWFuZywgVGFvIEppYW5nLCBaaGVqdW4gSmlhbmcsIFhpbnlpIEppbiwgWXUgSmluZywgR3Vva3VuIExhaSwgQWlkaSBMaSwgQy4gTGksIENoZW5nIExpLCBGYW5nIExpLCBHdWFuZ2hlIExpLCBHdWFueXUgTGksIEhhaXRhbyBMaSwgSGFveWFuZyBMaSwgSmlhIExpLCBKaW5nd2VpIExpLCBKdW54aW9uZyBMaSwgTGluY2FuIExpLCBNbyBMaSwgV2VpaG9uZyBMaSwgV2VudGFvIExpLCBYaW5oYW5nIExpLCBYaW5oYW8gTGksIFlhbmcgTGksIFlhbmhhbyBMaSwgWWl3ZWkgTGkgLCBZdXhpYW8gTGksIFpoYW93ZWkgTGksIFpoZW1pbmcgTGksIFdlaWxvbmcgTGlhbywgSmlhd2VpIExpbiwgWGlhb2hhbiBMaW4sIFpoaXNoYW4gTGluLCBaaWNoYW8gTGluLCBDaGVuZyBMaXUsIENoZW55dSBMaXUsIEhvbmd6aGFuZyBMaXUsIExpYW5nIExpdSwgU2hhb3dlaSBMaXUsIFNodWRvbmcgTGl1LCBTaHVyYW4gTGl1LCBUaWFud2VpIExpdSwgVGlhbnl1IExpdSwgV2VpemhvdSBMaXUsIFhpYW5neWFuIExpdSwgWWFuZ3lhbmcgTGl1LCBZYW5taW5nIExpdSwgWWlibyBMaXUsIFl1YW54aW4gTGl1LCBZdWUgTGl1LCBaaGVuZ3lpbmcgTGl1LCBaaG9uZ251byBMaXUsIEVuemhlIEx1LCBIYW95dSBMdSwgWmhpeXVhbiBMdSwgSnVueXUgTHVvLCBUb25neHUgTHVvLCBZYXNodW8gTHVvLCBMb25nIE1hLCBZaW5nd2VpIE1hLCBTaGFvZ3VhbmcgTWFvLCBZdWFuIE1laSwgWGluIE1lbiwgRmFucWluZyBNZW5nLCBaaGl5b25nIE1lbmcsIFlpYm8gTWlhbywgTWlucWluZyBOaSwgS3VuIE91eWFuZywgU2l5dWFuIFBhbiwgQm8gUGFuZywgWXVjaGFvIFFpYW4sIFJ1b3l1IFFpbiwgWmV5dSBRaW4sIEppZXpob25nIFFpdSwgQm93ZW4gUXUsIFpleXUgU2hhbmcsIFlvdWJvIFNoYW8sIFRpYW54aWFvIFNoZW4sIFpoZW5uYW4gU2hlbiwgSnVhbmZlbmcgU2hpLCBMaWRvbmcgU2hpLCBTaGVuZ3l1YW4gU2hpLCBGZWlmYW4gU29uZywgUGVuZ3dlaSBTb25nLCBUaWFuaHVpIFNvbmcsIFhpYW94aSBTb25nLCBIb25namluIFN1LCBKaWFubGluIFN1LCBaaGFvY2hlbiBTdSwgTGluIFN1aSwgSmluc29uZyBTdW4sIEp1bnlhbyBTdW4sIFRvbmd5dSBTdW4sIEZsb29kIFN1bmcsIFl1bnBlbmcgVGFpLCBDaHVuaW5nIFRhbmcsIEhleWkgVGFuZywgWGlhb2p1YW4gVGFuZywgWmhlbmd5YW5nIFRhbmcsIEppYXdlbiBUYW8sIFNoaXl1YW4gVGVuZywgQ2hhb3JhbiBUaWFuLCBQZW5nZmVpIFRpYW4sIEFvIFdhbmcsIEJvd2VuIFdhbmcsIENoZW5zaSBXYW5nLCBDaHVhbmcgV2FuZywgQ29uZ2NvbmcgV2FuZywgRGluZ2t1biBXYW5nLCBEaW5nbHUgV2FuZywgRG9uZ2xpYW5nIFdhbmcsIEZlbmcgV2FuZywgSGFpbG9uZyBXYW5nLCBIYWltaW5nIFdhbmcsIEhlbmd6aGkgV2FuZywgSHVhcWluZyBXYW5nLCBIdWkgV2FuZywgSmlhaGFvIFdhbmcsIEppbmhvbmcgV2FuZywgSml1emhlbmcgV2FuZywgS2FpeGluIFdhbmcsIExpbmlhbiBXYW5nLCBRaWJpbiBXYW5nLCBTaGVuZ2ppZSBXYW5nLCBTaHV5aSBXYW5nLCBTaSBXYW5nLCBXZWkgV2FuZywgWGlhb2NoZW4gV2FuZywgWGlueXVhbiBXYW5nLCBZYW8gV2FuZywgWWVqaWUgV2FuZywgWWlwdSBXYW5nLCBZaXFpbiBXYW5nLCBZdWNoZW5nIFdhbmcsIFl1emhpIFdhbmcsIFpoYW9qaSBXYW5nLCBaaGFvd2VpIFdhbmcsIFpoZW5ndGFvIFdhbmcsIFpoZXh1IFdhbmcsIFppaGFuIFdhbmcsIFppemhlIFdhbmcsIENodSBXZWksIE1pbmcgV2VpLCBDaHVhbiBXZW4sIFppY2hlbiBXZW4sIENoZW5namllIFd1LCBIYW9uaW5nIFd1LCBKdW55YW4gV3UsIFJ1Y29uZyBXdSwgV2VuaGFvIFd1LCBZdWVmZW5nIFd1LCBZdWhhbyBXdSwgWXV4aW4gV3UsIFppamlhbiBXdSwgQ2hlbmp1biBYaWFvLCBKaW4gWGllLCBYaWFvdG9uZyBYaWUsIFl1Y2hvbmcgWGllLCBZaWZlaSBYaW4sIEJvd2VpIFhpbmcsIEJveXUgWHUsIEppYW5mYW4gWHUsIEppbmcgWHUsIEppbmppbmcgWHUsIEwuSC4gWHUsIExpbiBYdSwgU3V0aW5nIFh1LCBXZWl4aW4gWHUsIFhpbmJvIFh1LCBYaW5yYW4gWHUsIFlhbmdjaHVhbiBYdSwgWWljaGFuZyBYdSwgWXVlbWVuZyBYdSwgWmVsYWkgWHUsIFppeWFvIFh1LCBKdW5qaWUgWWFuLCBZdXppIFlhbiwgR3Vhbmd5YW8gWWFuZywgSGFvIFlhbmcsIEp1bndlaSBZYW5nLCBLYWkgWWFuZywgTmluZ3l1YW4gWWFuZywgUnVpaGFuIFlhbmcsIFhpYW9mZWkgWWFuZywgWGlubG9uZyBZYW5nLCBZaW5nIFlhbmcsIFlpIFlhbmcsIFlpIFlhbmcsIFpoZW4gWWFuZywgWmhpbGluIFlhbmcsIFpvbmdoYW4gWWFuZywgSGFvdGlhbiBZYW8sIERhbiBZZSwgV2VuamllIFllLCBaaHVvcnVpIFllLCBCb2hvbmcgWWluLCBDaGVuZ3poZW4gWXUsIExvbmdodWkgWXUsIFRhbyBZdSwgVGlhbnhpYW5nIFl1LCBFbm1pbmcgWXVhbiwgTWVuZ2ppZSBZdWFuLCBYaWFva3VuIFl1YW4sIFlhbmcgWXVlLCBXZWloYW8gWmVuZywgRHVueXVhbiBaaGEsIEhhb2JpbmcgWmhhbiwgRGVoYW8gWmhhbmcsIEhhbyBaaGFuZywgSmluIFpoYW5nLCBQdXFpIFpoYW5nLCBRaWFvIFpoYW5nLCBSdWkgWmhhbmcsIFhpYW9iaW4gWmhhbmcsIFkuIFpoYW5nLCBZYWRvbmcgWmhhbmcsIFlhbmdrdW4gWmhhbmcsIFlpY2hpIFpoYW5nLCBZaXpoaSBaaGFuZywgWW9uZ3RpbmcgWmhhbmcsIFl1IFpoYW5nLCBZdXNodW4gWmhhbmcsIFl1dGFvIFpoYW5nLCBZdXRvbmcgWmhhbmcsIFpoZW5nIFpoYW5nLCBDaGVuZ3VhbmcgWmhhbywgRmVpZmFuIFpoYW8sIEppbnhpYW5nIFpoYW8sIFNodWFpIFpoYW8sIFhpYW5neXUgWmhhbywgWWlrYWkgWmhhbywgWmlqaWEgWmhhbywgSHVhYmluIFpoZW5nLCBSdWloYW4gWmhlbmcsIFNoYW9qaWUgWmhlbmcsIFRlbmd5YW5nIFpoZW5nLCBKdW5mZW5nIFpob25nLCBMb25nZ3VhbmcgWmhvbmcsIFdlaW1pbmcgWmhvbmcsIE0uIFpob3UsIFJ1bmppZSBaaG91LCBYaW55dSBaaG91LCBaYWlkYSBaaG91LCBKaW5ndW8gWmh1LCBMaXlhIFpodSwgWGluaGFvIFpodSwgWXV4dWFuIFpodSwgWmhlbiBaaHUsIEppbmd6ZSBaaHVhbmcsIFdlaXl1IFpodWFuZywgWWluZyBab3UsIFhpbnhpbmcgWnUiLDIwMjYtMDItMDIsS2ltaSBLMi41OiBWaXN1YWwgQWdlbnRpYyBJbnRlbGxpZ2VuY2UsaHR0cHM6Ly9hcnhpdi5vcmcvYWJzLzI2MDIuMDIyNzYsLERpc2NyZXRpb25hcnksQ29zdC1jb21wZXRpdGl2ZSBhbmQgd2lkZWx5IHVzZWQgaW4gdGhlIG9wZW4td2VpZ2h0IEFJIGluZHVzdHJ5LDEwNDAwMDAwMDAwMDAuMCwiIiJUaGUgbW9kZWwgY29tcHJpc2VzIDEuMDQgdHJpbGxpb24gdG90YWwgcGFyYW1ldGVycyIiIiw1LjhlKzI0LCJQZXIgc2VjdGlvbiAzLjIsICIiVGhlIGpvaW50IHByZS10cmFpbmluZyBzdGFnZSBjb250aW51ZXMgZnJvbSBhIG5lYXItZW5kIEtpbWkgSzIgY2hlY2twb2ludCBvdmVyIGFkZGl0aW9uYWwgMTVUIHZpc2lvbi10ZXh0IHRva2VucyBhdCA0SyBzZXF1ZW5jZSBsZW5ndGgiIgoKS2ltaSBLMiB3YXMgcHJldHJhaW5lZCBvbiAxNVQgdG9rZW5zLiBBIG5lYXItZW5kIGNoZWNrcG9pbnQgb2YgSzIgd2FzIHRyYWluZWQgaW50byBLMi41IG92ZXIgYW5vdGhlciAxNVQgdG9rZW5zIChvciAxNS4yIHRvIDE1LjVUIHRva2VucykuIFRoaXMgbWFrZXMgZm9yIGEgdG90YWwgb2YgfjMwVC4KClRoZXJlIGFyZSBhbiBhZGRpdGlvbmFsIDFUIHRva2VucyBpbiAiIlN0YWdlIDEiIiB1c2VkIHRvIHRyYWluIHRoZSBWaVQgZW5jb2Rlciwgd2hpY2ggaXMgbGlrZWx5IG11Y2ggc21hbGxlciB0aGFuIHRoZSBmdWxsIExMTSwgc28gd2Ugb21pdCB0aG9zZSB0b2tlbnMgdG8gY2FsY3VsYXRlIHRyYWluaW5nIGNvbXB1dGUuCgozMGUxMiB0b2tlbnMgKiAzMkIgcGFyYW1ldGVycyAqIDYgPSA1Ljc2ZTI0IEZMT1AKClBlciBLaW1pIHRhbGsgKHRpbWVzdGFtcCAyNjowMCksIHRoZSAxNSB0cmlsbGlvbiB0b2tlbnMgb2YgSzIuNSB3ZXJlIGFkZGl0aXZlLCBmb3IgMzBUIHRyYWluaW5nIHRva2VucyBvdmVyYWxsOiBodHRwczovL3guY29tL0tpbWlfTW9vbnNob3Qvc3RhdHVzLzIwMzUwMTE1NDIxMTUzOTM5NzM/cz0yMCIsLCwsLE5WSURJQSBIODAwIFNYTTUsLExpa2VseSwiV2UgaW50cm9kdWNlIEtpbWkgSzIuNSwgYW4gb3Blbi1zb3VyY2UgbXVsdGltb2RhbCBhZ2VudGljIG1vZGVsIGRlc2lnbmVkIHRvIGFkdmFuY2UgZ2VuZXJhbCBhZ2VudGljIGludGVsbGlnZW5jZS4gSzIuNSBlbXBoYXNpemVzIHRoZSBqb2ludCBvcHRpbWl6YXRpb24gb2YgdGV4dCBhbmQgdmlzaW9uIHNvIHRoYXQgdHdvIG1vZGFsaXRpZXMgZW5oYW5jZSBlYWNoIG90aGVyLiBUaGlzIGluY2x1ZGVzIGEgc2VyaWVzIG9mIHRlY2huaXF1ZXMgc3VjaCBhcyBqb2ludCB0ZXh0LXZpc2lvbiBwcmUtdHJhaW5pbmcsIHplcm8tdmlzaW9uIFNGVCwgYW5kIGpvaW50IHRleHQtdmlzaW9uIHJlaW5mb3JjZW1lbnQgbGVhcm5pbmcuIEJ1aWxkaW5nIG9uIHRoaXMgbXVsdGltb2RhbCBmb3VuZGF0aW9uLCBLMi41IGludHJvZHVjZXMgQWdlbnQgU3dhcm0sIGEgc2VsZi1kaXJlY3RlZCBwYXJhbGxlbCBhZ2VudCBvcmNoZXN0cmF0aW9uIGZyYW1ld29yayB0aGF0IGR5bmFtaWNhbGx5IGRlY29tcG9zZXMgY29tcGxleCB0YXNrcyBpbnRvIGhldGVyb2dlbmVvdXMgc3ViLXByb2JsZW1zIGFuZCBleGVjdXRlcyB0aGVtIGNvbmN1cnJlbnRseS4gRXh0ZW5zaXZlIGV2YWx1YXRpb25zIHNob3cgdGhhdCBLaW1pIEsyLjUgYWNoaWV2ZXMgc3RhdGUtb2YtdGhlLWFydCByZXN1bHRzIGFjcm9zcyB2YXJpb3VzIGRvbWFpbnMgaW5jbHVkaW5nIGNvZGluZywgdmlzaW9uLCByZWFzb25pbmcsIGFuZCBhZ2VudGljIHRhc2tzLiBBZ2VudCBTd2FybSBhbHNvIHJlZHVjZXMgbGF0ZW5jeSBieSB1cCB0byA0LjXDlyBvdmVyIHNpbmdsZS1hZ2VudCBiYXNlbGluZXMuIFdlIHJlbGVhc2UgdGhlIHBvc3QtdHJhaW5lZCBLaW1pIEsyLjUgbW9kZWwgY2hlY2twb2ludCB0byBmYWNpbGl0YXRlIGZ1dHVyZSByZXNlYXJjaCBhbmQgcmVhbC13b3JsZCBhcHBsaWNhdGlvbnMgb2YgYWdlbnRpYyBpbnRlbGxpZ2VuY2UuIiwsLE9wZW4gd2VpZ2h0cyAodW5yZXN0cmljdGVkKSxDaGluYSwsLCwsLDIwMjYtMDUtMjggMTY6MzM6MjMrMDA6MDAsLCwsLCxJbmR1c3RyeSwsLCwsLE1vZGlmaWVkIE1JVCBsaWNlbnNlIGh0dHBzOi8vZ2l0aHViLmNvbS9Nb29uc2hvdEFJL0tpbWktSzIuNS9ibG9iL21hc3Rlci9MSUNFTlNFLCwsLCwsLCxtb29uc2hvdGFpLCwsLFllcwpRd2VuMy1Db2Rlci1OZXh0LExhbmd1YWdlLCJMYW5ndWFnZSBtb2RlbGluZy9nZW5lcmF0aW9uLENvZGluZyIsQWxpYmFiYSwsMjAyNi0wMi0wMixRd2VuMy1Db2Rlci1OZXh0OiBQdXNoaW5nIFNtYWxsIEh5YnJpZCBNb2RlbHMgb24gQWdlbnRpYyBDb2RpbmcsaHR0cHM6Ly9xd2VuLmFpL2Jsb2c/aWQ9cXdlbjMtY29kZXItbmV4dCwsRGlzY3JldGlvbmFyeSwsODAwMDAwMDAwMDAuMCwiRmluZXR1bmUgb2YgUXdlbjMtTmV4dC04MEItQTNCLCB3aGljaCBoYXMgODAgYmlsbGlvbiBwYXJhbWV0ZXJzIiwsLCwsLCwsLExpa2VseSwiVG9kYXksIHdlJ3JlIGFubm91bmNpbmcgUXdlbjMtQ29kZXItTmV4dCwgYW4gb3Blbi13ZWlnaHQgbGFuZ3VhZ2UgbW9kZWwgZGVzaWduZWQgc3BlY2lmaWNhbGx5IGZvciBjb2RpbmcgYWdlbnRzIGFuZCBsb2NhbCBkZXZlbG9wbWVudC4gSXQgZmVhdHVyZXMgdGhlIGZvbGxvd2luZyBrZXkgZW5oYW5jZW1lbnRzOgoKU3VwZXIgRWZmaWNpZW50IHdpdGggU2lnbmlmaWNhbnQgUGVyZm9ybWFuY2U6IFdpdGggb25seSAzQiBhY3RpdmF0ZWQgcGFyYW1ldGVycyAoODBCIHRvdGFsIHBhcmFtZXRlcnMpLCBpdCBhY2hpZXZlcyBwZXJmb3JtYW5jZSBjb21wYXJhYmxlIHRvIG1vZGVscyB3aXRoIDEw4oCTMjB4IG1vcmUgYWN0aXZlIHBhcmFtZXRlcnMsIG1ha2luZyBpdCBoaWdobHkgY29zdC1lZmZlY3RpdmUgZm9yIGFnZW50IGRlcGxveW1lbnQuCkFkdmFuY2VkIEFnZW50aWMgQ2FwYWJpbGl0aWVzOiBUaHJvdWdoIGFuIGVsYWJvcmF0ZSB0cmFpbmluZyByZWNpcGUsIGl0IGV4Y2VscyBhdCBsb25nLWhvcml6b24gcmVhc29uaW5nLCBjb21wbGV4IHRvb2wgdXNhZ2UsIGFuZCByZWNvdmVyeSBmcm9tIGV4ZWN1dGlvbiBmYWlsdXJlcywgZW5zdXJpbmcgcm9idXN0IHBlcmZvcm1hbmNlIGluIGR5bmFtaWMgY29kaW5nIHRhc2tzLgpWZXJzYXRpbGUgSW50ZWdyYXRpb24gd2l0aCBSZWFsLVdvcmxkIElERTogSXRzIDI1NmsgY29udGV4dCBsZW5ndGgsIGNvbWJpbmVkIHdpdGggYWRhcHRhYmlsaXR5IHRvIHZhcmlvdXMgc2NhZmZvbGQgdGVtcGxhdGVzLCBlbmFibGVzIHNlYW1sZXNzIGludGVncmF0aW9uIHdpdGggZGlmZmVyZW50IENMSS9JREUgcGxhdGZvcm1zIChlLmcuLCBDbGF1ZGUgQ29kZSwgUXdlbiBDb2RlLCBRb2RlciwgS2lsbywgVHJhZSwgQ2xpbmUsIGV0Yy4pLCBzdXBwb3J0aW5nIGRpdmVyc2UgZGV2ZWxvcG1lbnQgZW52aXJvbm1lbnRzLiIsLCxPcGVuIHdlaWdodHMgKHVucmVzdHJpY3RlZCksQ2hpbmEsUXdlbjMtTmV4dC04MEItQTNCLCwsLCwyMDI2LTA0LTA4IDAyOjE0OjU1KzAwOjAwLCwsLCwsSW5kdXN0cnksLCwsLCxObyBjdXJyZW50bHkgYWNjZXNzaWJsZSBMSUNFTlNFIGZpbGUgYnV0IGl0cyBsaXN0ZWQgb24gaHR0cHM6Ly9odWdnaW5nZmFjZS5jby9Rd2VuL1F3ZW4zLUNvZGVyLU5leHQgYXMgQXBhY2hlIDIuMCwsLCwsLCwsUXdlbiwsLCxZZXMKSGVsaXggMDIsUm9ib3RpY3MsUm9ib3RpYyBtYW5pcHVsYXRpb24sRmlndXJlIEFJLCwyMDI2LTAxLTI3LEludHJvZHVjaW5nIEhlbGl4IDAyOiBGdWxsLUJvZHkgQXV0b25vbXksaHR0cHM6Ly93d3cuZmlndXJlLmFpL25ld3MvaGVsaXgtMDIsLCwsLCJUaGV5IGxpc3QgYSBwYXJhbWV0ZXIgY291bnQgb2YgMTAgbWlsbGlvbiBmb3IgIiJTeXN0ZW0gMCIiLCB0aGUgcG9ydGlvbiBvZiB0aGUgbW9kZWwgcmVzcG9uc2libGUgZm9yIGxlYXJuaW5nIGh1bWFuLWxpa2UgbW90aW9uLiAiLCwsLCwsLCwsTGlrZWx5LCJMYXN0IHllYXIsIEhlbGl4IHNob3dlZCB0aGF0IGEgc2luZ2xlIG5ldXJhbCBuZXR3b3JrIGNvdWxkIGNvbnRyb2wgYSBodW1hbm9pZOKAmXMgdXBwZXIgYm9keSBmcm9tIHBpeGVscy4gVG9kYXksIEhlbGl4IDAyIGV4dGVuZHMgdGhhdCBjb250cm9sIHRvIHRoZSBlbnRpcmUgcm9ib3QgLSB3YWxraW5nLCBtYW5pcHVsYXRpbmcsIGFuZCBiYWxhbmNpbmcgYXMgb25lIGNvbnRpbnVvdXMgc3lzdGVtLgoKSGVsaXggMDIgaXMgRmlndXJl4oCZcyBtb3N0IGNhcGFibGUgaHVtYW5vaWQgbW9kZWwgeWV0OiBBIHNpbmdsZSBuZXVyYWwgc3lzdGVtIHRoYXQgY29udHJvbHMgdGhlIGZ1bGwgYm9keSBkaXJlY3RseSBmcm9tIHBpeGVscywgZW5hYmxpbmcgZGV4dGVyb3VzLCBsb25nIGhvcml6b24gYXV0b25vbXkgYWNyb3NzIGFuIGVudGlyZSByb29tLiBIZWxpeCAwMiByZXByZXNlbnRzIHNldmVyYWwgYnJlYWt0aHJvdWdoczoKCkF1dG9ub21vdXMsIGxvbmfigJFob3Jpem9uIGxvY28tbWFuaXB1bGF0aW9uOiBIZWxpeCAwMiB1bmxvYWRzIGFuZCByZWxvYWRzIGEgZGlzaHdhc2hlciBhY3Jvc3MgYSBmdWxsLXNpemVkIGtpdGNoZW4gLSBhIGZvdXItbWludXRlLCBlbmQtdG8tZW5kIGF1dG9ub21vdXMgdGFzayB0aGF0IGludGVncmF0ZXMgd2Fsa2luZywgbWFuaXB1bGF0aW9uLCBhbmQgYmFsYW5jZSB3aXRoIG5vIHJlc2V0cyBhbmQg</x:v>
      </x:c>
    </x:row>
    <x:row r="11" ht="18" customHeight="1">
      <x:c r="A11" s="17" t="n">
        <x:v>6</x:v>
      </x:c>
      <x:c r="B11" s="17" t="n">
        <x:v>310</x:v>
      </x:c>
      <x:c r="C11" s="160" t="str">
        <x:v>bm8gaHVtYW4gaW50ZXJ2ZW50aW9uLiBXZSBiZWxpZXZlIHRoaXMgaXMgdGhlIGxvbmdlc3QgaG9yaXpvbiwgbW9zdCBjb21wbGV4IHRhc2sgY29tcGxldGVkIGF1dG9ub21vdXNseSBieSBhIGh1bWFub2lkIHJvYm90IHRvIGRhdGUuCgpBbGwgc2Vuc29ycyBpbi4gQWxsIGFjdHVhdG9ycyBvdXQ6IEhlbGl4IDAyIGNvbm5lY3RzIGV2ZXJ5IG9uYm9hcmQgc2Vuc29yIC0gdmlzaW9uLCB0b3VjaCwgYW5kIHByb3ByaW9jZXB0aW9uIC0gZGlyZWN0bHkgdG8gZXZlcnkgYWN0dWF0b3IgdGhyb3VnaCBhIHNpbmdsZSB1bmlmaWVkIHZpc3VvbW90b3IgbmV1cmFsIG5ldHdvcmsuCgpIdW1hbi1saWtlIHdob2xlIGJvZHkgY29udHJvbCBmcm9tIGh1bWFuIGRhdGE6IEFsbCByZXN1bHRzIGFyZSBlbmFibGVkIGJ5IFN5c3RlbSAwLCBhIGxlYXJuZWQgd2hvbGXigJFib2R5IGNvbnRyb2xsZXIgdHJhaW5lZCBvbiBvdmVyIDEsMDAwIGhvdXJzIG9mIGh1bWFuIG1vdGlvbiBkYXRhIGFuZCBzaW3igJF0b+KAkXJlYWwgcmVpbmZvcmNlbWVudCBsZWFybmluZy4gU3lzdGVtIDAgcmVwbGFjZXMgMTA5LDUwNCBsaW5lcyBvZiBoYW5k4oCRZW5naW5lZXJlZCBDKysgd2l0aCBhIHNpbmdsZSBuZXVyYWwgcHJpb3IgZm9yIHN0YWJsZSwgbmF0dXJhbCBtb3Rpb24uCgpOZXcgY2xhc3NlcyBvZiBkZXh0ZXJpdHk6IFdpdGggRmlndXJlIDAz4oCZcyBlbWJlZGRlZCB0YWN0aWxlIHNlbnNpbmcgYW5kIHBhbG0gY2FtZXJhcywgSGVsaXggMDIgcGVyZm9ybXMgbWFuaXB1bGF0aW9uIHRoYXQgd2FzIHByZXZpb3VzbHkgb3V0IG9mIHJlYWNoOiBleHRyYWN0aW5nIGluZGl2aWR1YWwgcGlsbHMsIGRpc3BlbnNpbmcgcHJlY2lzZSBzeXJpbmdlIHZvbHVtZXMsIGFuZCBzaW5ndWxhdGluZyBzbWFsbCwgaXJyZWd1bGFyIG9iamVjdHMgZnJvbSBjbHV0dGVyIGRlc3BpdGUgc2VsZuKAkW9jY2x1c2lvbi4iLCwsVW5yZWxlYXNlZCxVbml0ZWQgU3RhdGVzIG9mIEFtZXJpY2EsLCwsLCwyMDI2LTA0LTA4IDAyOjE1OjEyKzAwOjAwLCwsLCwsSW5kdXN0cnksLCwsLCwsLCwsLCwsLCwsLCxObwpRd2VuMy1NYXgtVGhpbmtpbmcsTGFuZ3VhZ2UsTGFuZ3VhZ2UgbW9kZWxpbmcvZ2VuZXJhdGlvbixBbGliYWJhLCwyMDI2LTAxLTI1LFB1c2hpbmcgUXdlbjMtTWF4LVRoaW5raW5nIEJleW9uZCBpdHMgTGltaXRzLGh0dHBzOi8vcXdlbi5haS9ibG9nP2lkPXF3ZW4zLW1heC10aGlua2luZywsRGlzY3JldGlvbmFyeSwsLFVua25vd24sLFVua25vd24sLCwsLCwsTGlrZWx5LCJXZSBwcmVzZW50IFF3ZW4zLU1heC1UaGlua2luZywgb3VyIGxhdGVzdCBmbGFnc2hpcCByZWFzb25pbmcgbW9kZWwuIEJ5IHNjYWxpbmcgdXAgbW9kZWwgcGFyYW1ldGVycyBhbmQgbGV2ZXJhZ2luZyBzdWJzdGFudGlhbCBjb21wdXRhdGlvbmFsIHJlc291cmNlcyBmb3IgcmVpbmZvcmNlbWVudCBsZWFybmluZywgUXdlbjMtTWF4LVRoaW5raW5nIGFjaGlldmVzIHNpZ25pZmljYW50IHBlcmZvcm1hbmNlIGltcHJvdmVtZW50cyBhY3Jvc3MgbXVsdGlwbGUgZGltZW5zaW9ucywgaW5jbHVkaW5nIGZhY3R1YWwga25vd2xlZGdlLCBjb21wbGV4IHJlYXNvbmluZywgaW5zdHJ1Y3Rpb24gZm9sbG93aW5nLCBhbGlnbm1lbnQgd2l0aCBodW1hbiBwcmVmZXJlbmNlcywgYW5kIGFnZW50IGNhcGFiaWxpdGllcy4gT24gMTkgZXN0YWJsaXNoZWQgYmVuY2htYXJrcywgaXQgZGVtb25zdHJhdGVzIHBlcmZvcm1hbmNlIGNvbXBhcmFibGUgdG8gbGVhZGluZyBtb2RlbHMgc3VjaCBhcyBHUFQtNS4yLVRoaW5raW5nLCBDbGF1ZGUtT3B1cy00LjUsIGFuZCBHZW1pbmkgMyBQcm8uCgpXZSBmdXJ0aGVyIGVuaGFuY2UgUXdlbjMtTWF4LVRoaW5raW5nIHdpdGggdHdvIGtleSBpbm5vdmF0aW9uczogKDEpIGFkYXB0aXZlIHRvb2wtdXNlIGNhcGFiaWxpdGllcyB0aGF0IGVuYWJsZSBvbi1kZW1hbmQgcmV0cmlldmFsIGFuZCBjb2RlIGludGVycHJldGVyIGludm9jYXRpb24sIG5vdyBhdmFpbGFibGUgYXQgY2hhdC5xd2VuLmFpOyBhbmQgKDIpIGFkdmFuY2VkIHRlc3QtdGltZSBzY2FsaW5nIHRlY2huaXF1ZXMgdGhhdCBzaWduaWZpY2FudGx5IGJvb3N0IHJlYXNvbmluZyBwZXJmb3JtYW5jZSwgc3VycGFzc2luZyBHZW1pbmkgMyBQcm8gb24ga2V5IHJlYXNvbmluZyBiZW5jaG1hcmtzLiIsLCxBUEkgYWNjZXNzLENoaW5hLCwsLCwsMjAyNi0wNC0wOCAwMjoxNDo1MiswMDowMCwsLCwsLEluZHVzdHJ5LCwsLCwsQVBJIG1lbnRpb25lZCBpbiByZWxlYXNlIHBvc3QgLSBodHRwczovL3F3ZW4uYWkvYmxvZz9pZD1xd2VuMy1tYXgtdGhpbmtpbmcgUHVzaGluZyBRd2VuMy1NYXgtVGhpbmtpbmcgQmV5b25kIGl0cyBMaW1pdHMsLCwsLCwsLFF3ZW4sLCwsTm8KIlNvbGFyIE9wZW4gMTAwQgoiLExhbmd1YWdlLCJMYW5ndWFnZSBtb2RlbGluZy9nZW5lcmF0aW9uLENoYXQiLFVwc3RhZ2UsIlVwc3RhZ2UgQUkKIiwyMDI1LTEyLTMxLFVwc3RhZ2UncyBmbGFnc2hpcCAxMDJCLXBhcmFtZXRlciBsYXJnZSBsYW5ndWFnZSBtb2RlbCxodHRwczovL2h1Z2dpbmdmYWNlLmNvL3Vwc3RhZ2UvU29sYXItT3Blbi0xMDBCLCxUcmFpbmluZyBjb3N0LCwxMDIwMDAwMDAwMDAuMCwiMTAyQiwgb2Ygd2hpY2ggMTJCIGFjdGl2ZQoiLDEuNGUrMjQsIkluIGRpcmVjdCBjb3JyZXNwb25kZW5jZSB3aXRoIEVwb2NoIEFJLCBVcHN0YWdlIGNvbmZpcm1lZCB0aGF0IHRoZSB0cmFpbmluZyBjb3N0IG9mIFNvbGFyIE9wZW4gMTAwQiB3YXMgfiQ4LjQgbWlsbGlvbi4KCnVzaW5nIDYgKiBhY3RpdmUgcGFyYW1ldGVycyAqIHRyYWluaW5nIHRva2VucywgdHJhaW5pbmcgRkxPUCBpcyA2ICogMTIgYmlsbGlvbiAqIDE5IHRyaWxsaW9uID0gfjEuNGUyNCBGTE9QIiwxOTcwMDAwMDAwMDAwMCwsMTU3Mi4wLCIiIkFwcHJveC4gNjUuNSBkYXlzIChOZXQgdHJhaW5pbmcgdGltZSBleGNsdWRpbmcgZG93bnRpbWUpIiIgcGVyIGVtYWlsCiIsLCxDb25maWRlbnQsIlNvbGFyIE9wZW4gaXMgVXBzdGFnZSdzIGZsYWdzaGlwIDEwMkItcGFyYW1ldGVyIGxhcmdlIGxhbmd1YWdlIG1vZGVsLCB0cmFpbmVkIGVudGlyZWx5IGZyb20gc2NyYXRjaCBhbmQgcmVsZWFzZWQgdW5kZXIgdGhlIFNvbGFyLUFwYWNoZSBMaWNlbnNlIDIuMCAoc2VlIExJQ0VOU0UpLiBBcyBhIE1peHR1cmUtb2YtRXhwZXJ0cyAoTW9FKSBhcmNoaXRlY3R1cmUsIGl0IGRlbGl2ZXJzIGVudGVycHJpc2UtZ3JhZGUgcGVyZm9ybWFuY2UgaW4gcmVhc29uaW5nLCBpbnN0cnVjdGlvbi1mb2xsb3dpbmcsIGFuZCBhZ2VudGljIGNhcGFiaWxpdGllc+KAlGFsbCB3aGlsZSBwcmlvcml0aXppbmcgdHJhbnNwYXJlbmN5IGFuZCBjdXN0b21pemF0aW9uIGZvciB0aGUgb3Blbi1zb3VyY2UgY29tbXVuaXR5LiIsLCxBUEkgYWNjZXNzLEtvcmVhIChSZXB1YmxpYyBvZiksLCwsLCwyMDI2LTA3LTIzIDAzOjE2OjQ5KzAwOjAwLCwsLCwsSW5kdXN0cnksLCwsLCwsLCwsLCwsLCwsLCxObwpLLUVYQU9ORSxMYW5ndWFnZSwiTGFuZ3VhZ2UgbW9kZWxpbmcvZ2VuZXJhdGlvbixDaGF0LFF1ZXN0aW9uIGFuc3dlcmluZyxDb2RlIGdlbmVyYXRpb24sTWF0aGVtYXRpY2FsIHJlYXNvbmluZyxJbnN0cnVjdGlvbiBpbnRlcnByZXRhdGlvbiIsTEcgQUkgUmVzZWFyY2gsIkV1bmJpIENob2ksIEtpYm9uZyBDaG9pLCBTZW9raGVlIEhvbmcsIEp1bndvbiBId2FuZywgSHlvamluIEplb24sIEh5dW5qaWsgSm8sIEpvb25rZWUgS2ltLCBTZW9uZ2h3YW4gS2ltLCBTb3llb24gS2ltLCBTdW5reW91bmcgS2ltLCBZaXJldW4gS2ltLCBZb25naWwgS2ltLCBIYWVqdSBMZWUsIEppbnNpayBMZWUsIEt5dW5nbWluIExlZSwgU2FuZ2hhIFBhcmssIEhldWl5ZWVuIFllZW4iLDIwMjUtMTItMzEsSy1FWEFPTkUgVGVjaG5pY2FsIFJlcG9ydCxodHRwczovL2h1Z2dpbmdmYWNlLmNvL0xHQUktRVhBT05FLCxUcmFpbmluZyBjb3N0LCwyMzYwMDAwMDAwMDAuMCwyMzZCLDEuNTJlKzI0LCwxMTAwMDAwMDAwMDAwMCwxMVQgdG9rZW5zLDMyNDAuMCwiSy1FWEFPTkUgd2FzIHRyYWluZWQgdXNpbmcgYSBjbG91ZC1iYXNlZCBHUFUgZW52aXJvbm1lbnQuIFRoZSB0b3RhbCB0cmFpbmluZyBkdXJhdGlvbiB3YXMgMTM1IGRheXMsIHV0aWxpemluZyA1MTIgQjIwMCBHUFVzLiBUaGlzIGNvcnJlc3BvbmRzIHRvIGEgdG90YWwgb2YgMSw2NTgsODgwIEdQVSBob3VycywgY2FsY3VsYXRlZCBhcyBmb2xsb3dzOgo1MTIgR1BVcyDDlyAxMzUgZGF5cyDDlyAyNCBob3VycyA9IDEsNjU4LDg4MCBHUFUgaG91cnMiLE5WSURJQSBCMjAwIEdQVXMsLENvbmZpZGVudCwiSy1FWEFPTkUgaXMgYSBsYXJnZS1zY2FsZSBtdWx0aWxpbmd1YWwgbGFuZ3VhZ2UgbW9kZWwgZGV2ZWxvcGVkIGJ5IExHIEFJIFJlc2VhcmNoLiBLLUVYQU9ORSBpcyBidWlsdCBvbiBhIE1peHR1cmUtb2YtRXhwZXJ0cyBhcmNoaXRlY3R1cmUgd2l0aCAyMzZCIHRvdGFsIHBhcmFtZXRlcnMsIGFjdGl2YXRpbmcgMjNCIHBhcmFtZXRlcnMgZHVyaW5nIGluZmVyZW5jZS4gSXQgc3VwcG9ydHMgYSAyNTZLLXRva2VuIGNvbnRleHQgd2luZG93IGFuZCBjb3ZlcnMgc2l4IGxhbmd1YWdlczogS29yZWFuLCBFbmdsaXNoLCBTcGFuaXNoLCBHZXJtYW4sIEphcGFuZXNlLCBhbmQgVmlldG5hbWVzZS4gV2UgZXZhbHVhdGUgSy1FWEFPTkUgb24gYSBjb21wcmVoZW5zaXZlIGJlbmNobWFyayBzdWl0ZSBzcGFubmluZyByZWFzb25pbmcsIGFnZW50aWMsIGdlbmVyYWwsIEtvcmVhbiwgYW5kIG11bHRpbGluZ3VhbCBhYmlsaXRpZXMuIEFjcm9zcyB0aGVzZSBldmFsdWF0aW9ucywgSy1FWEFPTkUgZGVtb25zdHJhdGVzIHBlcmZvcm1hbmNlIGNvbXBhcmFibGUgdG8gb3Blbi13ZWlnaHQgbW9kZWxzIG9mIHNpbWlsYXIgc2l6ZS4gSy1FWEFPTkUsIGRlc2lnbmVkIHRvIGFkdmFuY2UgQUkgZm9yIGEgYmV0dGVyIGxpZmUsIGlzIHBvc2l0aW9uZWQgYXMgYSBwb3dlcmZ1bCBwcm9wcmlldGFyeSBBSSBmb3VuZGF0aW9uIG1vZGVsIGZvciBhIHdpZGUgcmFuZ2Ugb2YgaW5kdXN0cmlhbCBhbmQgcmVzZWFyY2ggYXBwbGljYXRpb25zLiIsMS4wLCxBUEkgYWNjZXNzLEtvcmVhIChSZXB1YmxpYyBvZiksLCwsNTEyLjAsLDIwMjYtMDEtMTMgMDI6MDk6MjArMDA6MDAsLCwsLCxJbmR1c3RyeSwsLCwsVW5yZWxlYXNlZCwsLCwsLCwsLCwsLCxObwoiVkFFVEtJCiIsTGFuZ3VhZ2UsTGFuZ3VhZ2UgbW9kZWxpbmcvZ2VuZXJhdGlvbixOQyBBSSwsMjAyNS0xMi0zMCwsaHR0cHM6Ly9odWdnaW5nZmFjZS5jby9OQy1BSS1jb25zb3J0aXVtLVZBRVRLSS9WQUVUS0ksLFRyYWluaW5nIGNvc3QsLDEwMDAwMDAwMDAwMC4wLCJUb3RhbCBwYXJhbWV0ZXJzOiAxMDBCIChTcGFyc2UpLCBBY3RpdmUgcGFyYW1ldGVyczogMTBCIHBlciB0b2tlbi4gSXQgdXNlcyBhIE1peHR1cmUtb2YtRXhwZXJ0cyBhcmNoaXRlY3R1cmUgd2l0aCAxIHNoYXJlZCBleHBlcnQgYW5kIDEyOCB0b3RhbCBleHBlcnRzKHRvcC04IHJvdXRpbmcpIiwsQSBjb21iaW5hdGlvbiBvZiBvcGVuLXNvdXJjZSBkYXRhc2V0cyAocHJpbWFyaWx5IE5lbW90cm9uLVByZS1UcmFpbmluZy1EYXRhc2V0cykgYW5kIGN1c3RvbSB3ZWItY3Jhd2xlZCBkYXRhIHByZS1wcm9jZXNzZWQgZnJvbSB2YXJpb3VzIHB1YmxpYyBzb3VyY2VzLiwsLDMyMzguMCwiVHJhaW5lZCBvbiAxLDAxNiBIMTAwIEdQVXMgZm9yIDQuNSBtb250aHMiLE52aWRpYSBIMTAwIDgwRywsQ29uZmlkZW50LCwxLjAsLE9wZW4gd2VpZ2h0cyAodW5yZXN0cmljdGVkKSxLb3JlYSAoUmVwdWJsaWMgb2YpLCwsLDEwMTYuMCwsMjAyNi0wMS0wMyAwNTo0NjoyMiswMDowMCwsLCw4MDAwLjAsIk11bHRpLXN0YWdlIHRyYWluaW5nIHN0cmF0ZWd5OgogICAgUHJlLXRyYWluaW5nIFN0YWdlIDEgKE1haW4pOiA4MDAwCiAgICBQcmUtdHJhaW5pbmcgU3RhZ2VzIDItMyAvIFBvc3QgVHJhaW5pbmcgKEFubmVhbGluZy9SZWZpbmVtZW50KTogMjAwMCIsSW5kdXN0cnksLCwsLCwsLCwsQkYxNiwsLCwsLCwsWWVzCkEuWCBLMSxMYW5ndWFnZSwiQ29kZSBnZW5lcmF0aW9uLExhbmd1YWdlIG1vZGVsaW5nL2dlbmVyYXRpb24sVHJhbnNsYXRpb24sSW5zdHJ1Y3Rpb24gaW50ZXJwcmV0YXRpb24sTWF0aGVtYXRpY2FsIHJlYXNvbmluZyxDaGF0LExhbmd1YWdlIG1vZGVsaW5nLExhbmd1YWdlIGdlbmVyYXRpb24sVGV4dCBhdXRvY29tcGxldGlvbiIsU0sgVGVsZWNvbSwsMjAyNS0xMi0zMCxBLlggSzEsaHR0cHM6Ly9odWdnaW5nZmFjZS5jby9za3QsLFRyYWluaW5nIGNvc3QsLDUxOTAwMDAwMDAwMC4wLCJNb0UgQXJjaGl0ZWN0dXJlLCBUb3RhbCBwYXJhbWV0ZXJzIDUxOUIsIEFjdGl2ZSBwYXJhbWV0ZXJzIDMzQiIsLCwsLDE1MzYuMCwiR1BVIGhvdXJzICgxLDUzNiBHUFVzKSIsTlZJRElBIEgyMDAsLENvbmZpZGVudCwsLCwsS29yZWEgKFJlcHVibGljIG9mKSwsLCwxNTM2LjAsMC4yODMsMjAyNS0xMi0zMSAxMDowODoxNSswMDowMCwsLCwxODQzMi4wLCJyYW1wIHVwIGZyb20gMiwwNDgsIHN0ZXAgc2l6ZSAxLDAyNCIsSW5kdXN0cnksLCwsLCwsLDk2NDI5NDcuMCwsQkYxNiwsLCwsLCwwLjkyNywKSHlwZXJDTE9WQSBYIFNFRUQgMzJCIFRoaW5rLCJNdWx0aW1vZGFsLExhbmd1YWdlLFZpc2lvbiIsIkxhbmd1YWdlIG1vZGVsaW5nL2dlbmVyYXRpb24sKFZpc3VhbCkgUXVlc3Rpb24gYW5zd2VyaW5nLEltYWdlIFVuZGVyc3RhbmRpbmciLE5BVkVSLCwyMDI1LTEyLTI5LCxodHRwczovL2h1Z2dpbmdmYWNlLmNvL25hdmVyLWh5cGVyY2xvdmF4L0h5cGVyQ0xPVkFYLVNFRUQtVGhpbmstMzJCLCxTaWduaWZpY2FudCB1c2UsLDMyMDAwMDAwMDAwLjAsMzJCLCwsLCwsLCwsQ29uZmlkZW50LCJEZXZlbG9wZWQgYnkgTmF2ZXIsIFNvdXRoIEtvcmVh4oCZcyBsZWFkaW5nIEFJIHJlc2VhcmNoIGxhYiwgdGhpcyBjdXR0aW5nLWVkZ2UgbGFuZ3VhZ2UgbW9kZWwgc3VwcG9ydHMgbXVsdGltb2RhbCBpbnB1dHMgYW5kIGFkdmFuY2VkIHJlYXNvbmluZy4iLCwsLEtvcmVhIChSZXB1YmxpYyBvZiksLCwsLCwyMDI1LTEyLTMxIDEwOjA4OjExKzAwOjAwLCwsLCwsSW5kdXN0cnksLCwsLCwsLCwsLCwsLCwsLCwKTWluaU1heC1NMi4xLExhbmd1YWdlLCJDaGF0LExhbmd1YWdlIG1vZGVsaW5nL2dlbmVyYXRpb24sQ29kZSBnZW5lcmF0aW9uLFRvb2wgdXNlLEFnZW50aWMgd29ya2Zsb3dzIixNaW5pTWF4LCwyMDI1LTEyLTIzLE1lZXQgTWluaU1heC1NMi4xLGh0dHBzOi8vaHVnZ2luZ2ZhY2UuY28vTWluaU1heEFJL01pbmlNYXgtTTIuMSwsRGlzY3JldGlvbmFyeSxQbGF1c2libHkgb24gdGhlIHBhcmV0byBmcm9udGllciBvZiBjb3N0IGFuZCBwZXJmb3JtYW5jZSBmb3Igb3BlbiBtb2RlbHMuIEZsYWdzaGlwIGZyb20gTWluaU1heCwyMjkwMDAwMDAwMDAuMCwiSEYgbGlzdHMgMjI5QiBwYXJhbXMKMTBCIGFjdGl2ZSBwYXJhbWV0ZXJzIiwsLCwsLCwsLENvbmZpZGVudCwsLCxPcGVuIHdlaWdodHMgKHJlc3RyaWN0ZWQgdXNlKSxDaGluYSwsLCwsLDIwMjYtMDItMTEgMDI6MTA6MzcrMDA6MDAsLCwsLCxJbmR1c3RyeSwsLCwsVW5yZWxlYXNlZCwiV2VpZ2h0cyBhdmFpbGFibGUgb24gSHVnZ2luZyBGYWNlLCBsaWNlbnNlIHNob3duIGFzIG1vZGlmaWVkLW1pdC4gQVBJIGFsc28gYXZhaWxhYmxlIHZpYSBNaW5pTWF4IE9wZW4gUGxhdGZvcm0uIiwsLCwsLCwsLCwsLFllcwpHTE0tNC43LExhbmd1YWdlLCJMYW5ndWFnZSBtb2RlbGluZy9nZW5lcmF0aW9uLENvZGUgZ2VuZXJhdGlvbiIsWi5haSAoWmhpcHUgQUkpLCwyMDI1LTEyLTIyLCxodHRwczovL3ouYWkvYmxvZy9nbG0tNC43LCxEaXNjcmV0aW9uYXJ5LG5lYXItZnJvbnRpZXIgZm9yIG9wZW4gbW9kZWxzIGFuZCBtb2RlbHMgZnJvbSBDaGluZXNlIGRldmVsb3BlcnMsMzU4MDAwMDAwMDAwLjAsIm1peHR1cmUgb2YgZXhwZXJ0cyAoTW9FKSB3aXRoIDM1OEIgdG90YWwsIDMyQiBhY3RpdmUiLDQuNDJlKzI0LCJUcmFpbmluZyB0b2tlbnMgbm90IGRpc2Nsb3NlZC4KClByZXN1bWluZyB0aGlzIGlzIGEgcG9zdC10cmFpbmluZyB1cGRhdGUgZnJvbSBHTE0tNC41ICgyM1QgdG9rZW5zKSB3aXRoIG1pbm9yIGFkZGl0aW9uYWwgY29tcHV0ZSwgdHJhaW5pbmcgY29tcHV0ZSBpcyBhdCBsZWFzdDoKCjYgRkxPUC9wYXJhbWV0ZXIvdG9rZW4gKiAzMkIgYWN0aXZlIHBhcmFtZXRlcnMgKiAyM1QgdG9rZW5zID0gNC40MmUyNCBGTE9QIiwsLCwsLCxMaWtlbHksIkdMTS00LjcsIHlvdXIgbmV3IGNvZGluZyBwYXJ0bmVyLCBpcyBjb21pbmcgd2l0aCB0aGUgZm9sbG93aW5nIGZlYXR1cmVzOgoKQ29yZSBDb2Rpbmc6IEdMTS00LjcgYnJpbmdzIGNsZWFyIGdhaW5zLCBjb21wYXJlZCB0byBpdHMgcHJlZGVjZXNzb3IgR0xNLTQuNiwgaW4gbXVsdGlsaW5ndWFsIGFnZW50aWMgY29kaW5nIGFuZCB0ZXJtaW5hbC1iYXNlZCB0YXNrcywgaW5jbHVkaW5nICg3My44JSwgKzUuOCUpIG9uIFNXRS1iZW5jaCwgKDY2LjclLCArMTIuOSUpIG9uIFNXRS1iZW5jaCBNdWx0aWxpbmd1YWwsIGFuZCAoNDElLCArMTYuNSUpIG9uIFRlcm1pbmFsIEJlbmNoIDIuMC4gR0xNLTQuNyBhbHNvIHN1cHBvcnRzIHRoaW5raW5nIGJlZm9yZSBhY3RpbmcsIHdpdGggc2lnbmlmaWNhbnQgaW1wcm92ZW1lbnRzIG9uIGNvbXBsZXggdGFza3MgaW4gbWFpbnN0cmVhbSBhZ2VudCBmcmFtZXdvcmtzIHN1Y2ggYXMgQ2xhdWRlIENvZGUsIEtpbG8gQ29kZSwgQ2xpbmUsIGFuZCBSb28gQ29kZS4KVmliZSBDb2Rpbmc6IEdMTS00LjcgdGFrZXMgYSBtYWpvciBzdGVwIGZvcndhcmQgaW4gVUkgcXVhbGl0eS4gSXQgcHJvZHVjZXMgY2xlYW5lciwgbW9yZSBtb2Rlcm4gd2VicGFnZXMgYW5kIGdlbmVyYXRlcyBiZXR0ZXItbG9va2luZyBzbGlkZXMgd2l0aCBtb3JlIGFjY3VyYXRlIGxheW91dCBhbmQgc2l6aW5nLgpUb29sIFVzaW5nOiBHTE0tNC43IGFjaGlldmVzIHNpZ25pZmljYW50bHkgaW1wcm92ZW1lbnRzIGluIFRvb2wgdXNpbmcuIFNpZ25pZmljYW50IGJldHRlciBwZXJmb3JtYW5jZXMgY2FuIGJlIHNlZW4gb24gYmVuY2htYXJrcyBzdWNoIGFzIM+EXjItQmVuY2ggYW5kIG9uIHdlYiBicm93c2luZyB2aWEgQnJvd3NlQ29tcC4KQ29tcGxleCBSZWFzb25pbmc6IEdMTS00LjcgZGVsaXZlcnMgYSBzdWJzdGFudGlhbCBib29zdCBpbiBtYXRoZW1hdGljYWwgYW5kIHJlYXNvbmluZyBjYXBhYmlsaXRpZXMsIGFjaGlldmluZyAoNDIuOCUsICsxMi40JSkgb24gdGhlIEhMRSAoSHVtYW5pdHnigJlzIExhc3QgRXhhbSkgYmVuY2htYXJrIGNvbXBhcmVkIHRvIEdMTS00LjYuCllvdSBjYW4gYWxzbyBzZWUgc2lnbmlmaWNhbnQgaW1wcm92ZW1lbnRzIGluIG1hbnkgb3RoZXIgc2NlbmFyaW9zIHN1Y2ggYXMgY2hhdCwgY3JlYXRpdmUgd3JpdGluZywgYW5kIHJvbGUtcGxheSBzY2VuYXJpby4iLCwsT3BlbiB3ZWlnaHRzICh1bnJlc3RyaWN0ZWQpLENoaW5hLEdMTS00LjUsLCwsLDIwMjYtMDEtMjkgMDM6NTQ6MTQrMDA6MDAsLCwsLCxJbmR1c3RyeSwsLCwsVW5yZWxlYXNlZCxNSVQgbGljZW5zZSwsLCwsLCwsemFpLW9yZywsLCxZZXMKR0xNIDQuNyBGbGFzaCxMYW5ndWFnZSwiQ29kaW5nLExhbmd1YWdlIG1vZGVsaW5nL2dlbmVyYXRpb24iLFouYWkgKFpoaXB1IEFJKSwsMjAyNS0xMi0yMixHTE0tNC43OiBBZHZhbmNpbmcgdGhlIENvZGluZyBDYXBhYmlsaXR5LGh0dHBzOi8vei5haS9ibG9nL2dsbS00LjcsLCwsMzAwMDAwMDAwMDAuMCwiIiJHTE0tNC43LUZsYXNoIGlzIGEgMzBCLUEzQiBNb0UgbW9kZWwuIiIiLCwsLCwsLCwsTGlrZWx5LCJHTE0tNC43LCB5b3VyIG5ldyBjb2RpbmcgcGFydG5lciwgaXMgY29taW5nIHdpdGggdGhlIGZvbGxvd2luZyBmZWF0dXJlczoKCkNvcmUgQ29kaW5nOiBHTE0tNC43IGJyaW5ncyBjbGVhciBnYWlucywgY29tcGFyZWQgdG8gaXRzIHByZWRlY2Vzc29yIEdMTS00LjYsIGluIG11bHRpbGluZ3VhbCBhZ2VudGljIGNvZGluZyBhbmQgdGVybWluYWwtYmFzZWQgdGFza3MsIGluY2x1ZGluZyAoNzMuOCUsICs1LjglKSBvbiBTV0UtYmVuY2gsICg2Ni43JSwgKzEyLjklKSBvbiBTV0UtYmVuY2ggTXVsdGlsaW5ndWFsLCBhbmQgKDQxJSwgKzE2LjUlKSBvbiBUZXJtaW5hbCBCZW5jaCAyLjAuIEdMTS00LjcgYWxzbyBzdXBwb3J0cyB0aGlua2luZyBiZWZvcmUgYWN0aW5nLCB3aXRoIHNpZ25pZmljYW50IGltcHJvdmVtZW50cyBvbiBjb21wbGV4IHRhc2tzIGluIG1haW5zdHJlYW0gYWdlbnQgZnJhbWV3b3JrcyBzdWNoIGFzIENsYXVkZSBDb2RlLCBLaWxvIENvZGUsIENsaW5lLCBhbmQgUm9vIENvZGUuClZpYmUgQ29kaW5nOiBHTE0tNC43IHRha2VzIGEgbWFqb3Igc3RlcCBmb3J3YXJkIGluIFVJIHF1YWxpdHkuIEl0IHByb2R1Y2VzIGNsZWFuZXIsIG1vcmUgbW9kZXJuIHdlYnBhZ2VzIGFuZCBnZW5lcmF0ZXMgYmV0dGVyLWxvb2tpbmcgc2xpZGVzIHdpdGggbW9yZSBhY2N1cmF0ZSBsYXlvdXQgYW5kIHNpemluZy4KVG9vbCBVc2luZzogR0xNLTQuNyBhY2hpZXZlcyBzaWduaWZpY2FudGx5IGltcHJvdmVtZW50cyBpbiBUb29sIHVzaW5nLiBTaWduaWZpY2FudCBiZXR0ZXIgcGVyZm9ybWFuY2VzIGNhbiBiZSBzZWVuIG9uIGJlbmNobWFya3Mgc3VjaCBhcyDPhMKyLUJlbmNoIGFuZCBvbiB3ZWIgYnJvd3NpbmcgdmlhIEJyb3dzZUNvbXAuCkNvbXBsZXggUmVhc29uaW5nOiBHTE0tNC43IGRlbGl2ZXJzIGEgc3Vic3RhbnRpYWwgYm9vc3QgaW4gbWF0aGVtYXRpY2FsIGFuZCByZWFzb25pbmcgY2FwYWJpbGl0aWVzLCBhY2hpZXZpbmcgKDQyLjglLCArMTIuNCUpIG9uIHRoZSBITEUgKEh1bWFuaXR54oCZcyBMYXN0IEV4YW0pIGJlbmNobWFyayBjb21wYXJlZCB0byBHTE0tNC42LgpZb3UgY2FuIGFsc28gc2VlIHNpZ25pZmljYW50IGltcHJvdmVtZW50cyBpbiBtYW55IG90aGVyIHNjZW5hcmlvcyBzdWNoIGFzIGNoYXQsIGNyZWF0aXZlIHdyaXRpbmcsIGFuZCByb2xlLXBsYXkgc2NlbmFyaW8uIiwsLE9wZW4gd2VpZ2h0cyAodW5yZXN0cmljdGVkKSxDaGluYSwsLCwsLDIwMjYtMDQtMDggMDI6MTU6MTIrMDA6MDAsLCwsLCxJbmR1c3RyeSwsLCwsLE1JVCBsaWNlbnNlLCwsLCwsLCx6YWktb3JnLCwsLFllcwpHUFQtNS4yIENvZGV4LExhbmd1YWdlLExhbmd1YWdlIG1vZGVsaW5nL2dlbmVyYXRpb24sT3BlbkFJLCwyMDI1LTEyLTE4LEludHJvZHVjaW5nIEdQVC01LjIgQ29kZXgsaHR0cHM6Ly9vcGVuYWkuY29tL2luZGV4L2ludHJvZHVjaW5nLWdwdC01LTItY29kZXgvLCxTaWduaWZpY2FudCB1c2UsLCwsLCwsLCwsLCxMaWtlbHksLCwsQVBJIGFjY2VzcyxVbml0ZWQgU3RhdGVzIG9mIEFtZXJpY2EsLCwsLCwyMDI2LTA0LTI0IDE5OjMxOjM1KzAwOjAwLCwsLCwsSW5kdXN0cnksLCwsLFVucmVsZWFzZWQsLFRydWUsLCwsLCwsLCwsLE5vCkdlbWluaSAzIEZsYXNoLCwsR29vZ2xlIERlZXBNaW5kLCwyMDI1LTEyLTE3LCwsLCwsLCwsLCwsLCwsLFVua25vd24sLCwsQVBJIGFjY2VzcyxVbml0ZWQgU3RhdGVzIG9mIEFtZXJpY2EsLCwsLCwyMDI2LTA0LTA4IDAyOjM2OjA2KzAwOjAwLCwsLCwsSW5kdXN0cnksLCwsLCwsLCwsLCwsLCwsLCxObwpNaU1vLVYyLUZsYXNoLExhbmd1YWdlLExhbmd1YWdlIG1vZGVsaW5nL2dlbmVyYXRpb24sWGlhb21pIENvcnAsLDIwMjUtMTItMTYsTWlNby1WMi1GbGFzaCBUZWNobmljYWwgUmVwb3J0LGh0dHBzOi8vZ2l0aHViLmNvbS9YaWFvbWlNaU1vL01pTW8tVjItRmxhc2gvYmxvYi9tYWluL3BhcGVyLnBkZiwsLCwzMDkwMDAwMDAwMDAuMCwiIiJXZSBwcmVzZW50IE1pTW8tVjItRmxhc2gsIGEgTWl4dHVyZS1vZi1FeHBlcnRzIChNb0UpIG1vZGVsIHdpdGggMzA5QiB0b3RhbCBwYXJhbWV0ZXJzIGFuZCAxNUIgYWN0aXZlIHBhcmFtZXRlcnMiIiIsMi40M2UrMjQsNiAqIDE1ZTkgYWN0aXZlIHBhcmFtZXRlcnMgKiAyN2UxMiB0b2tlbnMgPSAyLjQzZSsyNCwsLCwsLCxMaWtlbHksIldlIHByZXNlbnQgTWlNby1WMi1GbGFzaCwgYSBNaXh0dXJlLW9mLUV4cGVydHMgKE1vRSkgbW9kZWwgd2l0aCAzMDlCIHRvdGFsIHBhcmFtZXRlcnMgYW5kIDE1QiBhY3RpdmUgcGFyYW1ldGVycywgZGVzaWduZWQgZm9yIGZhc3QsIHN0cm9uZyByZWFzb25pbmcgYW5kIGFnZW50aWMgY2FwYWJpbGl0aWVzLiBNaU1vLVYyLSBGbGFzaCBhZG9wdHMgYSBoeWJyaWQgYXR0ZW50aW9uIGFyY2hpdGVjdHVyZSB0aGF0IGludGVybGVhdmVzIFNsaWRpbmcgV2luZG93IEF0dGVudGlvbiAoU1dBKSB3aXRoIGdsb2JhbCBhdHRlbnRpb24sIHdpdGggYSAxMjgtdG9rZW4gc2xpZGluZyB3aW5kb3cgdW5kZXIgYSA1OjEgaHlicmlkIHJhdGlvLiBUaGUgbW9kZWwgaXMgcHJlLXRyYWluZWQgb24gMjcgdHJpbGxpb24gdG9rZW5zIHdpdGggTXVsdGktVG9rZW4gUHJlZGljdGlvbiAoTVRQKSwgZW1wbG95aW5nIGEgbmF0aXZlIDMyayBjb250ZXh0IGxlbmd0aCBhbmQgc3Vic2VxdWVudGx5IGV4dGVuZGVkIHRvIDI1NmsuIFRvIGVmZmljaWVudGx5IHNjYWxlIHBvc3QtdHJhaW5pbmcgY29tcHV0ZSwgTWlNby1WMi1GbGFzaCBpbnRyb2R1Y2VzIGEgbm92ZWwgTXVsdGktVGVhY2hlciBPbi1Qb2xpY3kgRGlzdGlsbGF0aW9uIChNT1BEKSBwYXJhZGlnbS4gSW4gdGhpcyBmcmFtZXdvcmssIGRvbWFpbi1zcGVjaWFsaXplZCB0ZWFjaGVycyAoZS5nLiwgdHJhaW5lZCB2aWEgbGFyZ2Utc2NhbGUgcmVpbmZvcmNlbWVudCBsZWFybmluZykgcHJvdmlkZSBkZW5zZSBhbmQgdG9rZW4tbGV2ZWwgcmV3YXJkLCBlbmFibGluZyB0aGUgc3R1ZGVudCBtb2RlbCB0byBwZXJmZWN0bHkgbWFzdGVyIHRlYWNoZXIgZXhwZXJ0aXNlLiBNaU1vLVYyLUZsYXNoIHJpdmFscyB0b3AtdGllciBvcGVuLXdlaWdodCBtb2RlbHMgc3VjaCBhcyBEZWVwU2Vlay1WMy4yIGFuZCBLaW1pLUsyLCBkZXNwaXRlIHVzaW5nIG9ubHkgMS8yIGFuZCAxLzMgb2YgdGhlaXIgdG90YWwgcGFyYW1ldGVycywgcmVzcGVjdGl2ZWx5LiBEdXJpbmcgaW5mZXJlbmNlLCBieSByZXB1cnBvc2luZyBNVFAgYXMgYSBkcmFmdCBtb2RlbCBmb3Igc3BlY3VsYXRpdmUgZGVjb2RpbmcsIE1pTW8tVjItRmxhc2ggYWNoaWV2ZXMgdXAgdG8gMy42IGFjY2VwdGFuY2UgbGVuZ3RoIGFuZCAyLjbDlyBkZWNvZGluZyBzcGVlZHVwIHdpdGggdGhyZWUgTVRQIGxheWVycy4gV2Ugb3Blbi1zb3VyY2UgYm90aCB0aGUgbW9kZWwgd2VpZ2h0cyBhbmQgdGhlIHRocmVlLWxheWVyIE1UUCB3ZWlnaHRzIHRvIGZvc3RlciBvcGVuIHJlc2VhcmNoIGFuZCBjb21tdW5pdHkgY29sbGFib3JhdGlvbi4iLCwsT3BlbiB3ZWlnaHRzICh1bnJlc3RyaWN0ZWQpLENoaW5hLCwsLCwsMjAyNi0wNi0xOSAyMTo1Njo1NCswMDowMCwsLCwsLEluZHVzdHJ5LCwsLCwsTUlUIGxpY2Vuc2UsLCwsLCwsLFhpYW9taU1pTW8sLCwsWWVzCk5lbW90cm9uIDMtTmFuby0zMEItQTNCLExhbmd1YWdlLExhbmd1YWdlIG1vZGVsaW5nL2dlbmVyYXRpb24sTlZJRElBLCJBYmhpbmF2IEtoYXR0YXIsIEFsZWtzYW5kZXIgRmljZWssIEFsaXNhIExpdSwgQXJoYW0gTWVodGEsIEFzaWYgQWhhbWVkLCBBeXVzaCBEYXR0YWd1cHRhLCBCZW5lZGlrdCBTY2hpZmZlcmVyLCBCcmFuZG9uIE5vcmljaywgQnJhbmlzbGF2IEtpc2FjYW5pbiwgRGFuIFN1LCBEYW5lIENvcm5laWwsIERhcmlhIEdpdG1hbiwgRGhydXYgTmF0aGF3YW5pLCBEaW1hIFJla2VzaCwgRGl2eWFuc2h1IEtha3dhbmksIEVkZ2FyIE1pbmFzeWFuLCBFaWxlZW4gTG9uZywgRWxsaWUgRXZhbnMsIEVyaWMgVHJhbWVsLCBFdmVsaW5hIEJha2h0dXJpbmEsIEZlbGlwZSBTb2FyZXMsIEZlbmcgQ2hlbiwgR2FudGF2eWEgQmhhdHQsIEdlb3JnZSBBcm1zdHJvbmcsIElnb3IgR2l0bWFuLCBJdmFuIE1vc2hrb3YsIEphbmUgUG9sYWsgU2Nvd2Nyb2Z0LCBKb2huIEthbWFsdSwgSm9obm55IEdyZWNvLCBKb3NlcGggSmVubmluZ3MsIEp1cGluZGVyIFBhcm1hciwgS2V6aGkgS29uZywgTWFya3VzIEtsaWVnbCwgTWFhcnRlbiBWYW4gU2VnYnJvZWNrLCBNYXR2ZWkgTm92aWtvdiwgTWVocnphZCBTYW1hZGksIE1pZ3VlbCBNYXJ0aW5leiwgTW9oYW1tYWQgU2hvZXliaSwgTW9zdG9mYSBQYXR3YXJ5LCBOYWJpbiBNdWxlcGF0aSwgT2xla3NpaSBIcmluY2h1aywgUmFiZWVoIEthcmltaSBNYWhhYmFkaSwgUmltYSBTaGFoYmF6eWFuLCBSaXlhZCBJc2xhbSwgUm9nZXIgV2FsZWZmZSwgUm9oaXQgV2F0dmUsIFNhZGVnaCBNYWhkYXZpLCBTYW5qZWV2IFNhdGhlZXNoLCBTZWFuIE5hcmVudGhhcmVuLCBTaHJpbWFpIFByYWJodW1veWUsIFNodWJoYW0gUGFjaG9yaSwgU2h1YmhhbSBUb3Nobml3YWwsIFNodW95YW5nIERpbmcsIFNvbXNodWJyYSBNYWp1bWRhciwgU3RlcGhlbiBHZSwgU3VtZWV0IEt1bWFyIEJhcnVhLCBTdXNlZWxsYSBQYW5ndWx1cmksIFN5ZWRhIE5haGlkYSBBa3RlciwgVmFoaWQgTm9vcm96aSwgVml0YWx5IEt1cmluLCBWaXRhbHkgTGF2cnVraGluLCBXYXNpIFVkZGluIEFobWFkLCBXZWkgRHUsIFdlaSBQaW5nLCBZZWppbiBDaG9pLCBZZXYgTWV5ZXIsIFlpbmcgTGluLCBaaWhhbiBMaXUsIEFiaGluYXYgS2hhdHRhciwgQml0YSBEYXJ2aXNoIFJvdWhhbmksIERlZXBhayBOYXJheWFuYW4sIElseWEgTG9zaGNoaWxvdiwgSmF0aW4gTWl0cmEsIEpvZXkgR3VtYW4sIE1vaGFtbWFkIFNob2V5YmksIE1vc3RvZmEgUGF0d2FyeSwgS2V6aGkgS29uZywgS3Jpc2huYSBDLiBQdXZ2YWRhLCBNYW9yIEFzaGtlbmF6aSwgTmlkaGkgQmhhdGlhLCBQYXZsbyBNb2xjaGFub3YsIFJhYmVlaCBLYXJpbWkgTWFoYWJhZGksIFJhc291bCBTaGFmaXBvdXIsIFJpdGlrYSBCb3JrYXIsIFJvZ2VyIFdhbGVmZmUsIFJ5YW4gUHJlbmdlciwgU2FuamVldiBTYXRoZWVzaCwgVmVubXVnaWwgRWxhbmdvLCBZb25nZ2FuIEZ1LCBBYXJ0aSBCYXNhbnQsIEFzaHdhdGggQWl0aGFsLCBBYmhpbmF2IEtoYXR0YXIsIERlZXBhayBOYXJheWFuYW4sIER1bmNhbiBSaWFjaCwgRXJpYyBIYXJwZXIsIEhleGluIFdhbmcsIEphcmVkIENhc3BlciwgSmltbXkgWmhhbmcsIEtlemhpIEtvbmcsIE1pa2UgQ2hyemFub3dza2ksIE5pbWEgVGFqYmFraHNoLCBQcmFuYXYgUHJhc2hhbnQgVGhvbWJyZSwgUm9nZXIgV2FsZWZmZSwgUnVzc2VsbCBKLiBIZXdldHQsIFNlb25teWVvbmcgQmFrLCBTaGlxaW5nIEZhbiwgVmlqYXkgS29ydGhpa2FudGksIFhpYW93ZWkgUmVuLCBZYXNoYXN3aSBLYXJuYXRpLCBaaWppZSBZYW4sIEFiaGluYXYgS2hhdHRhciwgQnJhbmRvbiBOb3JpY2ssIERhbiBTdSwgRXJpYyBUcmFtZWwsIERlZXBhayBOYXJheWFuYW4sIEpvaG4gS2FtYWx1LCBKb3NlcGggSmVubmluZ3MsIEp1cGluZGVyIFBhcm1hciwgTWFya3VzIEtsaWVnbCwgTWlndWVsIE1hcnRpbmV6LCBNb2hhbW1hZCBTaG9leWJpLCBNb3N0b2ZhIFBhdHdhcnksIEtlemhpIEtvbmcsIEtldmluIFNoaWgsIFJhYmVlaCBLYXJpbWkgTWFoYWJhZGksIFJvZ2VyIFdhbGVmZmUsIFJ5YW4gUHJlbmdlciwgU2hyaW1haSBQcmFiaHVtb3llLCBTYW5qZWV2IFNhdGhlZXNoLCBTeWVkYSBOYWhpZGEgQWt0ZXIsIFlpbmcgTGluLCBBYmhpbmF2IEtoYXR0YXIsIEFkaXR5YSBWYXZyZSwgQW5qdWxpZSBBZ3J1c2EsIEFua3VyIFZlcm1hLCBBc2l0IE1pc2hyYSwgQXNtYSBLdXJpcGFyYW1iaWwgVGhla2t1bXBhdGUsIEJlbiBMYW5pciwgQml0YSBEYXJ2aXNoIFJvdWhhbmksIEJyeWFuIENhdGFuemFybywgQ2FybG8gZGVsIE11bmRvLCBDeXJpbCBNZXVyaWxsb24sIERhbmllbCBMbywgRGFyaWEgTGV2eSwgRGFya28gU3Rvc2ljLCBEZWVwYWsgTmFyYXlhbmFuLCBEdXNhbiBTdG9zaWMsIEVyaWMgQ2h1bmcsIEVyaWMgVHJhbWVsLCBFdmdlbnkgVHN5a3Vub3YsIEZyYW5rIFN1biwgSGVyYmVydCBIdW0sIEppbW15IFpoYW5nLCBKaW5oYW5nIENob2ksIEppbmluZyBIdWFuZywgS2VpdGggV3lzcywgS2lydGhpIFNoYW5rYXIsIExpenppZSBXZWksIE1haGRpIE5hemVtaSwgTWF0dCBLdWxrYSwgTWljaGFlbCBBbmRlcnNjaCwgTWlrYWlsIEtob25hLCBNaWtlIENocnphbm93c2tpLCBNaW5zZW9rIExlZSwgTW9oYW1tYWQgU2hvZXliaSwgTW9zdG9mYSBQYXR3YXJ5LCBOaW1hIFRhamJha2hzaCwgTmlzaGFudCBTaGFybWEsIFBhc2hhIFNoYW1pcywgUGF1bCBHaWJib25zLCBQcnplbWVrIFRyZWRhaywgUWl5dSBXYW4sIFJhYmVlaCBLYXJpbWkgTWFoYWJhZGksIFJhY2hpdCBHYXJnLCBSb2JlcnQgSGVzc2UsIFJvZ2VyIFdhbGVmZmUsIFJ1c3NlbGwgSGV3ZXR0LCBTYW5na3VnIExpbSwgU2FuamVldiBTYXRoZWVzaCwgU3RhcyBTZXJnaWVua28sIFRpbSBNb29uLCBWaWN0b3IgQ3VpLCBWaW5heSBSYW8sIFhpYW93ZWkgUmVuLCBZaWdvbmcgUWluLCBaaG9uZ2JvIFpodSwgQm9yaXMgR2luc2J1cmcsIENoZW5nLVBpbmcgSHNpZWgsIERhbiBTdSwgRGltYSBSZWtlc2gsIEZhaXNhbCBMYWRoYWssIEZlaSBKaWEsIEpvaG4gS2FtYWx1LCBLZXpoaSBLb25nLCBLcmlzaG5hIEMuIFB1dnZhZGEsIE1hcmt1cyBLbGllZ2wsIE1vc3RvZmEgUGF0d2FyeSwgUm9nZXIgV2FsZWZmZSwgU2FtdWVsIEtyaW1hbiwgU2FuamVldiBTYXRoZWVzaCwgU2hhbnRhbnUgQWNoYXJ5YSwgU2ltZW5nIFN1biwgVXNobmlzaCBEZSwgQWRpIFJlbmR1Y2hpbnRhbGEsIEFsZXhhbmRlciBCdWtoYXJpbiwgQWxpIFRhZ2hpYmFraHNoaSwgQmFuZ2h1YSBaaHUsIEJyaWFuIFl1LCBEdW5jYW4gUmlhY2gsIEZyYW5raWUgU2lpbm8sIEdlcmFsZCBTaGVuLCBKaWFxaSBaZW5nLCBLZXpoaSBLb25nLCBMaSBEaW5nLCBMdWlzIFZlZ2EsIE1hYW51IEdyb3ZlciwgTWFyYyBSb21laWpuLCBQYXJ0aCBDaGFkaGEsIFBldGVyIEppbiwgU291bXllIFNpbmdoYWwsIFRlcnJ5IEtvbmcsIFR1Z3J1bCBLb251aywgWWktRnUgV3UsIFl1Ym8gR2FvLCBBYmhpYmhhIEd1cHRhLCBBZGkgUmVuZHVjaGludGFsYSwgQWthbmtzaGEgU2h1a2xhLCBBbGVrc2FuZGVyIEZpY2VrLCBBbGV4YW5kZXIgQnVraGFyaW4sIEFtZXlhIFN1bmlsIE1haGFiYWxlc2h3YXJrYXIsIEJhbmdodWEgWmh1LCBCZXNtaXJhIE51c2hpLCBCcmFuaXNsYXYgS2lzYWNhbmluLCBDaGVuZy1QaW5nIEhzaWVoLCBDaGFybGVzIFdhbmcsIERhbW9uIE1vc2stQW95YW1hLCBEYXJpYSBHaXRtYW4sIERocnV2IE5hdGhhd2FuaSwgRGltYSBSZWtlc2gsIEVkZ2FyIE1pbmFzeWFuLCBFZHdhcmQgTGluLCBFdmVsaW5hIEJha2h0dXJpbmEsIEZlaSBKaWEsIEZlbGlwZSBTb2FyZXMsIEZlbmcgQ2hlbiwgR2VvcmdlIEFybXN0cm9uZywgR3JpZ29yIE5hbGJhbmR5YW4sIEhhaWZlbmcgUWlhbiwgSGF5bGV5IFJvc3MsIElnb3IgR2l0bWFuLCBJdmFuIE1vc2hrb3YsIEplZmZyZXkgR2xpY2ssIEppYXFpIFplbmcsIEppYW4gWmhhbmcsIEppZSBMb3UsIEp1bGllbiBWZXJvbiBWaWFsYXJkLCBKdW5rZXVuIFlpLCBLYXRoZXJpbmUgTHVuYSwgS2h1c2hpIEJoYXJkd2FqLCBLcmlzaG5hIEMuIFB1dnZhZGEsIEx1aXMgVmVnYSwgTWFrZXNoIE5hcnNpbWhhbiBTcmVlZGhhciwgTWF0dmVpIE5vdmlrb3YsIE1laHJ6YWQgU2FtYWRpLCBNZW5ncnUgV2FuZywgTWljaGFlbCBFdmFucywgTmlrb2xhaSBMdWR3aWcsIE9sZWtzaWkgSHJpbmNodWssIE9sZWtzaWkgS3VjaGFpZXYsIE9saXZpZXIgRGVsYWxsZWF1LCBPdXllIFhpZSwgUGV0ZXIgSmluLCBQcml0YW0gR3VuZGVjaGEsIFByYXNvb24gVmFyc2huZXksIFJpbWEgU2hhaGJhenlhbiwgUml0dSBHYWxhLCBTYWRlZ2ggTWFoZGF2aSwgU2FoaWwgTW9kaSwgU2FuamF5IEthcml5YXBwYSwgU2VhbiBOYXJlbnRoaXJhbiwgU2hhbnRhbnUgQWNoYXJ5YSwgU2h1YmhhbSBUb3Nobml3YWwsIFNodW95YW5nIERpbmcsIFNvbXNodWJyYSBNYWp1bWRhciwgU291bXllIFNpbmdoYWwsIFN0ZXBoZW4gR2UsIFN1Z2FtIERpcGFrIERldmFyZSwgU3VzZWVsbGEgUGFuZ3VsdXJpLCBUdWdydWwgS29udWssIFZhaGlkIE5vcm9vemksIFZlbmthdCBTcmluaXZhc2FuLCBWaXRhbHkgTGF2cnVraGluLCBXYXNpIFVkZGluIEFobWFkLCBXZWkgRHUsIFlldiBNZXllciwgWWlhbiBaaGFuZywgWW9zaGkgU3VoYXJhLCBBYXJvbiBHcmF0dGFmaW9yaSwgQmFybmFieSBTaW1raW4sIEJlc21pcmEgTnVzaGksIEJpbGFsIEthcnRhbCwgQ2hyaXN0b3BoZXIgUGFyaXNpZW4sIERhbmllbCBSb2hyZXIsIERhdmlkIE1vc2FsbGFuZXpoYWQsIEVpbGVlbiBQZXRlcnMgTG9uZywgRXJpY2sgR2FsaW5raW4sIEZheSBXYW5nLCBGZXJlbmMgR2Fsa28sIEdvcmtlbSBCYXRtYXosIEphbmUgUG9sYWsgU2Nvd2Nyb2Z0LCBLYXRoZXJpbmUgTHVuYSwgS2h1c2hpIEJoYXJkd2FqLCBMZW9uIERlcmN6eW5za2ksIE1pY2hhZWwgQm9vbmUsIE1pY2hhZWwgRXZhbnMsIFBpb3RyIEphbnVzemV3c2tpLCBSaWNoIEhhcmFuZywgUmlzaGFiaCBHYXJnLCBSaXlhZCBJc2xhbSwgU2FuamF5IEthcml5YXBwYSwgU2FuamVldiBTYXRoZWVzaCwgU2hhb25hIEdob3NoLCBXb2pjaWVjaCBQcmF6dWNoLCBZb3NoaSBTdWJhcmEsIFpoZW4gRG9uZywgWmlqaWEgQ2hlbiwgQWFyb24gQmxha2VtYW4sIEFudWJoYXYgTWFuZGFyd2FsLCBBbGV4IEtvbmRyYXRlbmtvLCBBbGVrc2FuZHIgU2hhcG9zaG5pa292LCBBc2h3aW4gUG9vamFyeSwgQnJhbmRvbiBTb3ViYXNpcywgQ29sbGluIE5lYWxlLCBEb25nIEFobiwgRXZhbiBCcmlvbmVzLCBHYXJnaSBQcmFzYWQsIEhhcnNoIFNoYXJtYSwgSGVybWFuIFNhaG90YSwgSGltYW5zaHUgU29uaSwgSmluaW5nIEh1YW5nLCBLdW1hciBBbmlrLCBNYWVyIFJvZHJpZ3VlcyBkZSBNZWxvLCBOaWtoaWwgSnVrYXIsIFBhc2hhIFNoYW1pcywgUmljayBJenpvLCBSdW94aSBaaGFuZywgU2F0aXNoIFBhc3VtYXJ0aGksIFNlcmdleSBLYXNoaXJza3ksIFNoZWxieSBUaG9tYXMsIFN0ZWZhbmlhIEFsYm9yZ2hldHRpLCBBZGl0eWEgVmF2cmUsIEFraGlhZCBCZXJjb3ZpY2gsIEFtZXlhIFN1bmlsIE1haGFiYWxlc2h3YXJrYXIsIEFtbm9uIEdlaWZtYW4sIEFzbWEgS3VyaXBhcmFtYmlsIFRoZWtrdW1wYXRlLCBCZW4gTGFuaXIsIEJpbGFsIEthcnRhbCwgQ2hlbmhhbiBZdSwgRGFuaWVsIEFmcmltaSwgRGFya28gU3Rvc2ljLCBEdXNhbiBTdG9zaWMsIEdhbmVzaCBBamphbmFnYWRkZSwgSHVpemkgTWFvLCBJZG8gU2hhaGFmLCBKZW5ueSBDaGVuLCBLYWkgWHUsIE5hdmUgQXNzYWYsIE9tZXIgVWxsbWFuIEFyZ292LCBSYW4gWmlsYmVyc3RlaW4sIFNoYXJhdGggVHVydXZla2VyZSBTcmVlbml2YXMsIFN3ZXRhIFByaXlhZGFyc2hpLCBUaWptZW4gQmxhbmtldm9vcnQsIFRvbWVyIEFzaWRhLCBZb3NoaSBTdWhhcmEsIFphY2ggTW9zaGUsIFppamlhIENoZW4sIEFtaXIgS2xlaW4sIEFtaXQgWnVrZXIsIENoZW5naGFvIFpoYW5nLCBEYW5pZWwgQWZyaW1pLCBEYW5pZWwgU2VyZWJyZW5paywgR2FsIEh1YmFyYSBBZ2FtLCBIZWxlbiBOZ28sIEpveWppdCBEYXcsIEthbiBaaHUsIEtlc2hhdiBTYW50aGFuYW0sIExhd3JlbmNlIE1jQWZlZSwgTHVjYXMgTGllYmVud2VpbiwgTHVpcyBWZWdhLCBOYXZlIEFzc2FmLCBOZXRhIFptb3JhLCBOZXRhbmVsIEhhYmVyLCBPbWVyIFVsbG1hbiBBcmdvdiwgUGV0ZXIgRHlrYXMsIFByYW5hdiBQcmFzaGFudCBUaG9tYnJlLCBSYW4gWmlsYmVyc3RlaW4sIFJvaSBLb3JlbiwgU2hhaGFyIE1vciwgU2hhbm11Z2FtIFJhbWFzYW15LCBTaWRkaGFydGggU2luZ2gsIFN1eW9nIEd1cHRhLCBUZW9kb3ItRHVtaXRydSBFbmUsIFRvbWVyIEFzaWRhLCBUb21lciBCYXIgTmF0YW4sIFZpamF5IEtvcnRoaWthbnRpLCBXYW5saSBKaWFuZywgV2lsbGlhbSBaaGFuZywgWWFzaGFzd2kgS2FybmF0aSwgQWtoaWFkIEJlcmNvdmljaCwgQWxpIFRhZ2hpYmFraHNoaSwgQW1ub24gR2VpZm1hbiwgRWxhZCBTZWdhbCwgSWRvIEdhbGlsLCBJZG8gU2hhaGFmLCBJdGFtYXIgU2NoZW4sIEl0YXkgTGV2eSwgSXppayBHb2xhbiwgTWFyY2luIENob2Nob3dza2ksIE1vaGFtbWFkIERhYmJhaCwgTW9zdG9mYSBQYXR3YXJ5LCBOYWplZWIgTmFid2FuaSwgTmF2ZSBBc3NhZiwgTmlyIEFpbG9uLCBPbXJpIFB1bnksIE9yZW4gVHJvcHAsIFBhdmxvIE1vbGNoYW5vdiwgUmFuIEVsLVlhbml2LCBSYW4gWmlsYmVyc3RlaW4sIFNhdXJhdiBNdXJhbGlkaGFyYW4sIFNoYXJhdGggVHVydXZla2VyZSBTcmVlbml2YXMsIFRvbWVyIEFzaWRhLCBUb21lciBSb25lbiwgVmxhZGltaXIgQW5pc2ltb3YsIFlvbmF0YW4gR2VpZm1hbiwgWmFjaCBNb3NoZSwgQWxleGFuZHJlIE1pbGVzaSwgQW5haGl0YSBCaGl3YW5kaXdhbGxhLCBIdXkgQyBOZ3V5ZW4sIEh1eSBRIE5ndXllbiwgSXp6eSBQdXR0ZXJtYW4sIE1hbm9qIEtpbGFydSwgTWFyeWFtIE1vb3NhZWksIFBhd2VsIE1vcmtpc3osIFRhbiBCdWksIFRoYW5oIERvLCBCYXJuYWJ5IFNpbWtpbiwgQ2hhbnRhbCBId2FuZywgQ2hldGFuIE11bmdla2FyLCBEaW5hIFlhcmVkLCBIaXJlbiBVcGFkaHlheSwgSWFpbiBDdW5uaW5naGFtLCBLYXRoZXJpbmUgQ2hldW5nLCBMYXlhIFNsZWltYW4sIE1lcmVkaXRoIFByaWNlLCBNaWNoYWVsIEJvb25lLCBOaWtraSBQb3BlLCBTYW9yaSBLYWppLCBBbWVsaWEgQmFydG9uLCBDaGludGFuIFBhdGVsLCBFcmlrIFBvdW5kcywgTWFyayBDYWksIE5hdGFsaWUgSGVyZXRoLCBOaWNvbGEgU2Vzc2lvbnMsIE5pcm1hbCBKdWx1cnUsIFNocmV5YSBHb3BhbCwgV2lsbCBKZW5uaW5ncywgQW15IFNoZW4sIEFubiBHdWFuLCBCYXJkaXlhIFNhZGVnaGksIERhcmlhIExldnksIEVsZW5hIExhbnR6LCBFbGxpb3R0IE5pbmcsIEtyenlzenRvZiBQYXdlbGVjLCBNZWxpc3NhIENvcnB1eiwgTmVnYXIgSGFiaWJpLCBQaW5reSBYdSwgUWluZyBNaWFvLCBSeWFuIFRpbWJyb29rLCBTZXRoIFBvdWxvcywgU21pdGEgSXRoYXBlLCBUd2lua2xlIFZhc2hpc2h0aCwgQ2hyaXMgQWxleGl1aywgRWxsaWUgRXZhbnMsIEphbmUgUG9sYWsgU2Nvd2Nyb2Z0LCBKZXNzZSBPbGl2ZXIsIEpvZXkgQ29ud2F5LCBUb20gQmFsb3VnaCwgVWRpIEthcnBhcywgV2VuZmVpIFpob3UsIEFuZHJldyBUYW8sIEJpdGEgRGFydmlzaCBSb3VoYW5pLCBCb3JpcyBHaW5zYnVyZywgQnJ5YW4gQ2F0YW56YXJvLCBDYXJsbyBkZWwgTXVuZG8sIEVpbGVlbiBMb25nLCBFcmljIENodW5nLCBKYW5lIFBvbGFrIFNjb3djcm9mdCwgSmFuIEthdXR6LCBKaWFuIFpoYW5nLCBKb2V5IENvbndheSwgSm9uYXRoYW4gQ29oZW4sIEthcmkgQnJpc2tpLCBNb2hhbW1hZCBTaG9leWJpLCBNb3N0b2ZhIFBhdHdhcnksIE9sZWtzaWkgS3VjaGFpZXYsIE9sdXdhdG9iaSBPbGFiaXlpLCBQYXZsbyBNb2xjaGFub3YsIFJhbiBFbC1ZYW5pdiwgUmFuIFppbGJlcnN0ZWluLCBZb25hdGFuIEdlaWZtYW4sIFllamluIENob2kiLDIwMjUtMTItMTUsTlZJRElBIE5lbW90cm9uIDMgRmFtaWx5IG9mIE1vZGVscyxodHRwczovL3Jlc2VhcmNoLm52aWRpYS5jb20vbGFicy9uZW1vdHJvbi9maWxlcy9OVklESUEtTmVtb3Ryb24tMy1OYW5vLVRlY2huaWNhbC1SZXBvcnQucGRmLCxEaXNjcmV0aW9uYXJ5LCwzMTYwMDAwMDAwMC4wLCIiIk5hbm8gMzBCLUEzQiBCYXNlIGNvbnRhaW5zIDMxLjZCIHRvdGFsIHBhcmFtZXRlcnMgb3V0IG9mIHdoaWNoIDMuMkIgYXJlIGFjdGl2IiIiLDQuOGUrMjMsMy4yZTkgYWN0aXZlIHBhcmFtZXRlcnMgKiAyNWUxMiB0b2tlbnMgKiA2ID0gNC44ZTIzIEZMT1AsLCwsLE5WSURJQSBIMTAwIFNYTTUgODBHQiwsTGlrZWx5LCJXZSBwcmVzZW50IE5lbW90cm9uIDMgTmFubyAzMEItQTNCLCBhIE1peHR1cmUtb2YtRXhwZXJ0cyBoeWJyaWQgTWFtYmFUcmFuc2Zvcm1lciBsYW5ndWFnZSBtb2RlbC4gTmVtb3Ryb24gMyBOYW5vIHdhcyBwcmV0cmFpbmVkIG9u</x:v>
      </x:c>
    </x:row>
    <x:row r="12" ht="18" customHeight="1">
      <x:c r="A12" s="17" t="n">
        <x:v>7</x:v>
      </x:c>
      <x:c r="B12" s="17" t="n">
        <x:v>310</x:v>
      </x:c>
      <x:c r="C12" s="160" t="str">
        <x:v>IDI1IHRyaWxsaW9uIHRleHQgdG9rZW5zLCBpbmNsdWRpbmcgbW9yZSB0aGFuIDMgdHJpbGxpb24gbmV3IHVuaXF1ZSB0b2tlbnMgb3ZlciBOZW1vdHJvbiAyLCBmb2xsb3dlZCBieSBzdXBlcnZpc2VkIGZpbmUgdHVuaW5nIGFuZCBsYXJnZS1zY2FsZSBSTCBvbiBkaXZlcnNlIGVudmlyb25tZW50cy4gTmVtb3Ryb24gMyBOYW5vIGFjaGlldmVzIGJldHRlciBhY2N1cmFjeSB0aGFuIG91ciBwcmV2aW91cyBnZW5lcmF0aW9uIE5lbW90cm9uIDIgTmFubyB3aGlsZSBhY3RpdmF0aW5nIGxlc3MgdGhhbiBoYWxmIG9mIHRoZSBwYXJhbWV0ZXJzIHBlciBmb3J3YXJkIHBhc3MuIEl0IGFjaGlldmVzIHVwIHRvIDMuM8OXIGhpZ2hlciBpbmZlcmVuY2UgdGhyb3VnaHB1dCB0aGFuIHNpbWlsYXJseS1zaXplZCBvcGVuIG1vZGVscyBsaWtlIEdQVC1PU1MyMEIgYW5kIFF3ZW4zLTMwQi1BM0ItVGhpbmtpbmctMjUwNywgd2hpbGUgYWxzbyBiZWluZyBtb3JlIGFjY3VyYXRlIG9uIHBvcHVsYXIgYmVuY2htYXJrcy4gTmVtb3Ryb24gMyBOYW5vIGRlbW9uc3RyYXRlcyBlbmhhbmNlZCBhZ2VudGljLCByZWFzb25pbmcsIGFuZCBjaGF0IGFiaWxpdGllcyBhbmQgc3VwcG9ydHMgY29udGV4dCBsZW5ndGhzIHVwIHRvIDFNIHRva2Vucy4gV2UgcmVsZWFzZSBib3RoIG91ciBwcmV0cmFpbmVkIE5lbW90cm9uIDMgTmFubyAzMEItQTNCIEJhc2UgYW5kIHBvc3QtdHJhaW5lZCBOZW1vdHJvbiAzIE5hbm8gMzBCLUEzQiBjaGVja3BvaW50cyBvbiBIdWdnaW5nIEZhY2UuIiwsLE9wZW4gd2VpZ2h0cyAocmVzdHJpY3RlZCB1c2UpLFVuaXRlZCBTdGF0ZXMgb2YgQW1lcmljYSwsLCwsLDIwMjYtMDQtMDggMDI6MTQ6NTUrMDA6MDAsLCwsLCxJbmR1c3RyeSwsLCwsLEdvdmVybmVkIGJ5IHRoZSBnZW5lcmFsIE52aWRpYSBOZW1vdHJvbiBsaWNlbnNlIC0gaHR0cHM6Ly93d3cubnZpZGlhLmNvbS9lbi11cy9hZ3JlZW1lbnRzL2VudGVycHJpc2Utc29mdHdhcmUvbnZpZGlhLW5lbW90cm9uLW9wZW4tbW9kZWwtbGljZW5zZS8gLSAsLCwsLCwsLG52aWRpYSwsLCxZZXMKTmVtb3Ryb24tQ2FzY2FkZSAxNEIsTGFuZ3VhZ2UsIkxhbmd1YWdlIG1vZGVsaW5nL2dlbmVyYXRpb24sUXVlc3Rpb24gYW5zd2VyaW5nIixOVklESUEsIkJveGluIFdhbmcsIENoYW5reXUgTGVlLCBOYXllb24gTGVlLCBTaGVuZy1DaGllaCBMaW4sIFdlbmxpYW5nIERhaSwgWWFuZyBDaGVuLCBZYW5neWkgQ2hlbiwgWmh1b2xpbiBZYW5nLCBaaWhhbiBMaXUsIE1vaGFtbWFkIFNob2V5YmksIEJyeWFuIENhdGFuemFybywgV2VpIFBpbmciLDIwMjUtMTItMTUsTmVtb3Ryb24tQ2FzY2FkZTogU2NhbGluZyBDYXNjYWRlZCBSZWluZm9yY2VtZW50IExlYXJuaW5nIGZvciBHZW5lcmFsLVB1cnBvc2UgUmVhc29uaW5nIE1vZGVscyxodHRwczovL2FyeGl2Lm9yZy9hYnMvMjUxMi4xMzYwNywsLCwxNDgwMDAwMDAwMC4wLCIiInVzaW5nIHRoZSBwcmV0cmFpbmVkIFsuLi5dIFF3ZW4zLTE0Qi1CYXNlIiIiLCwsLCwsLCwiU3VwZXJ2aXNlZCBmaW5lLXR1bmluZyAoU0ZUKSxSZWluZm9yY2VtZW50IGxlYXJuaW5nIixMaWtlbHksIkJ1aWxkaW5nIGdlbmVyYWwtcHVycG9zZSByZWFzb25pbmcgbW9kZWxzIHdpdGggcmVpbmZvcmNlbWVudCBsZWFybmluZyAoUkwpIGVudGFpbHMgc3Vic3RhbnRpYWwgY3Jvc3MtZG9tYWluIGhldGVyb2dlbmVpdHksIGluY2x1ZGluZyBsYXJnZSB2YXJpYXRpb24gaW4gaW5mZXJlbmNlLXRpbWUgcmVzcG9uc2UgbGVuZ3RocyBhbmQgdmVyaWZpY2F0aW9uIGxhdGVuY3kuIFN1Y2ggdmFyaWFiaWxpdHkgY29tcGxpY2F0ZXMgdGhlIFJMIGluZnJhc3RydWN0dXJlLCBzbG93cyB0cmFpbmluZywgYW5kIG1ha2VzIHRyYWluaW5nIGN1cnJpY3VsdW0gKGUuZy4sIHJlc3BvbnNlIGxlbmd0aCBleHRlbnNpb24pIGFuZCBoeXBlcnBhcmFtZXRlciBzZWxlY3Rpb24gY2hhbGxlbmdpbmcuIEluIHRoaXMgd29yaywgd2UgcHJvcG9zZSBjYXNjYWRlZCBkb21haW4td2lzZSByZWluZm9yY2VtZW50IGxlYXJuaW5nIChDYXNjYWRlIFJMKSB0byBkZXZlbG9wIE5lbW90cm9uLUNhc2NhZGUsIGNhcGFibGUgb2Ygb3BlcmF0aW5nIGluIGJvdGggaW5zdHJ1Y3QgYW5kIGRlZXAgdGhpbmtpbmcgbW9kZXMsIHdpdGhvdXQgYW55IHBlcmZvcm1hbmNlIGdhcCByZWxhdGl2ZSB0byBhIHRoaW5raW5nLW9ubHkgY291bnRlcnBhcnQuIERlcGFydGluZyBmcm9tIGNvbnZlbnRpb25hbCBhcHByb2FjaGVzIHRoYXQgYmxlbmQgaGV0ZXJvZ2VuZW91cyBwcm9tcHRzIGZyb20gZGlmZmVyZW50IGRvbWFpbnMsIENhc2NhZGUgUkwgb3JjaGVzdHJhdGVzIHNlcXVlbnRpYWwsIGRvbWFpbi13aXNlIFJMLCByZWR1Y2luZyBlbmdpbmVlcmluZyBjb21wbGV4aXR5IGFuZCBkZWxpdmVyaW5nIHN0YXRlLW9mLXRoZS1hcnQgcGVyZm9ybWFuY2UgYWNyb3NzIGEgd2lkZSByYW5nZSBvZiBiZW5jaG1hcmtzLiBOb3RhYmx5LCBSTEhGIGZvciBhbGlnbm1lbnQsIHdoZW4gdXNlZCBhcyBhIHByZS1zdGVwLCBib29zdHMgdGhlIG1vZGVs4oCZcyByZWFzb25pbmcgYWJpbGl0eSBmYXIgYmV5b25kIG1lcmUgcHJlZmVyZW5jZSBvcHRpbWl6YXRpb24sIGFuZCBzdWJzZXF1ZW50IGRvbWFpbi13aXNlIFJMVlIgc3RhZ2VzIHJhcmVseSBkZWdyYWRlIHRoZSBiZW5jaG1hcmsgcGVyZm9ybWFuY2UgYXR0YWluZWQgaW4gZWFybGllciBkb21haW5zIGFuZCBtYXkgZXZlbiBpbXByb3ZlIGl0IChzZWUgYW4gaWxsdXN0cmF0aW9uIGluIEZpZ3VyZSAxKS4gT3VyIDE0QiBtb2RlbCwgYWZ0ZXIgUkwsIG91dHBlcmZvcm1zIGl0cyBTRlQgdGVhY2hlciwgRGVlcFNlZWstUjEtMDUyOCwgb24gTGl2ZUNvZGVCZW5jaCB2NS92Ni9Qcm8gYW5kIGFjaGlldmVzIHNpbHZlci1tZWRhbCBwZXJmb3JtYW5jZSBpbiB0aGUgMjAyNSBJbnRlcm5hdGlvbmFsIE9seW1waWFkIGluIEluZm9ybWF0aWNzIChJT0kpLiBXZSB0cmFuc3BhcmVudGx5IHNoYXJlIG91ciB0cmFpbmluZyBhbmQgZGF0YSByZWNpcGVzLiIsMS4wLCxPcGVuIHdlaWdodHMgKHVucmVzdHJpY3RlZCksVW5pdGVkIFN0YXRlcyBvZiBBbWVyaWNhLFF3ZW4zLTE0QiwsLCwsMjAyNi0wNy0zMCAxODo0NjoyMCswMDowMCwsLCwsLEluZHVzdHJ5LCwsLCwsTlZJRElBIG9wZW4gbW9kZWwgbGljZW5zZSwsLCwsLCwsbnZpZGlhLCwsLFllcwpHUFQtNS4yLCwiTGFuZ3VhZ2UgbW9kZWxpbmcvZ2VuZXJhdGlvbixRdWVzdGlvbiBhbnN3ZXJpbmciLE9wZW5BSSwsMjAyNS0xMi0xMSwsLCxTaWduaWZpY2FudCB1c2UsLCwsLCwsLCwsLCxVbmtub3duLCwsLEFQSSBhY2Nlc3MsVW5pdGVkIFN0YXRlcyBvZiBBbWVyaWNhLCwsLCwsMjAyNi0wNC0yNCAxOTo0NDo0MiswMDowMCwsLCwsLEluZHVzdHJ5LCwsLCxVbnJlbGVhc2VkLCxUcnVlLCwsLCwsLCwsLCxObwpHUFQtNS4yIFBybywiTXVsdGltb2RhbCxMYW5ndWFnZSxWaXNpb24iLCJMYW5ndWFnZSBtb2RlbGluZy9nZW5lcmF0aW9uLFF1ZXN0aW9uIGFuc3dlcmluZyIsT3BlbkFJLCwyMDI1LTEyLTExLCxodHRwczovL29wZW5haS5jb20vaW5kZXgvaW50cm9kdWNpbmctZ3B0LTUtMi8sLERpc2NyZXRpb25hcnksT3BlbkFJJ3MgbW9zdCBwb3dlcmZ1bCBwdWJsaWMgbW9kZWwgYXQgcmVsZWFzZSwsLCwsLCwsLCwsTGlrZWx5LCwsLEFQSSBhY2Nlc3MsVW5pdGVkIFN0YXRlcyBvZiBBbWVyaWNhLCwsLCwsMjAyNi0wNC0yNCAxOTozMTozMiswMDowMCwsLCwsLEluZHVzdHJ5LCwsLCxVbnJlbGVhc2VkLCxUcnVlLCwsLCwsLCwsLCxObwpOb21vcyAxLExhbmd1YWdlLCJNYXRoZW1hdGljYWwgcHJvYmxlbSBzb2x2aW5nLFByb29mIHdyaXRpbmcsUmVhc29uaW5nIixOb3VzIFJlc2VhcmNoLE5vdXMgUmVzZWFyY2gsMjAyNS0xMi0xMSxOb21vcyAxLGh0dHBzOi8vaHVnZ2luZ2ZhY2UuY28vTm91c1Jlc2VhcmNoL25vbW9zLTEsLCwsMzAwMDAwMDAwMDAuMCwiTW9FIHNwZWNpYWxpemF0aW9uIG9mIFF3ZW4zLTMwQi1BM0ItVGhpbmtpbmctMjUwNywgcmVwb3J0ZWQgfjNCIGFjdGl2ZSBwYXJhbWV0ZXJzLiBEZXNpZ25lZCB0byBiZSB1c2VkIHdpdGggdGhlIG9wZW4tc291cmNlIE5vbW9zIHJlYXNvbmluZyBoYXJuZXNzLiIsLCwsLCwsLCxDb25maWRlbnQsLCwsT3BlbiB3ZWlnaHRzICh1bnJlc3RyaWN0ZWQpLFVuaXRlZCBTdGF0ZXMgb2YgQW1lcmljYSxRd2VuL1F3ZW4zLTMwQi1BM0ItVGhpbmtpbmctMjUwNywsLCwsMjAyNi0wMS0xNSAwNTowMDo1MiswMDowMCwsLCwsLEluZHVzdHJ5LCwsLCxVbnJlbGVhc2VkLFdlaWdodHM6IGh0dHBzOi8vaHVnZ2luZ2ZhY2UuY28vTm91c1Jlc2VhcmNoL25vbW9zLTEgKEFwYWNoZS0yLjApLiBIYXJuZXNzL3J1bmJvb2tzOiBodHRwczovL2dpdGh1Yi5jb20vTm91c1Jlc2VhcmNoL25vbW9zLiwsLCwsLCwsLCwsLFllcwpEZXZzdHJhbCAyICgxMjNCKSxMYW5ndWFnZSwiTGFuZ3VhZ2UgbW9kZWxpbmcvZ2VuZXJhdGlvbixDb2RpbmciLE1pc3RyYWwgQUksLDIwMjUtMTItMDksSW50cm9kdWNpbmc6IERldnN0cmFsIDIgYW5kIE1pc3RyYWwgVmliZSBDTEkuLGh0dHBzOi8vbWlzdHJhbC5haS9uZXdzL2RldnN0cmFsLTItdmliZS1jbGksLCwsMTIzMDAwMDAwMDAwLjAsLCwsLCwsLCwsTGlrZWx5LCJUb2RheSwgd2UncmUgcmVsZWFzaW5nIERldnN0cmFsIDLigJRvdXIgbmV4dC1nZW5lcmF0aW9uIGNvZGluZyBtb2RlbCBmYW1pbHkgYXZhaWxhYmxlIGluIHR3byBzaXplczogRGV2c3RyYWwgMiAoMTIzQikgYW5kIERldnN0cmFsIFNtYWxsIDIgKDI0QikuIERldnN0cmFsIDIgc2hpcHMgdW5kZXIgYSBtb2RpZmllZCBNSVQgbGljZW5zZSwgd2hpbGUgRGV2c3RyYWwgU21hbGwgMiB1c2VzIEFwYWNoZSAyLjAuIEJvdGggYXJlIG9wZW4tc291cmNlIGFuZCBwZXJtaXNzaXZlbHkgbGljZW5zZWQgdG8gYWNjZWxlcmF0ZSBkaXN0cmlidXRlZCBpbnRlbGxpZ2VuY2UuCgpEZXZzdHJhbCAyIGlzIGN1cnJlbnRseSBmcmVlIHRvIHVzZSB2aWEgb3VyIEFQSS4iLCwsT3BlbiB3ZWlnaHRzIChyZXN0cmljdGVkIHVzZSksRnJhbmNlLCwsLCwsMjAyNi0wNC0wOCAwMjoxNTowNiswMDowMCwsLCwsLEluZHVzdHJ5LCwsLCwsTW9kaWZpZWQgTUlUIGxpY2Vuc2UgYXZhaWxhYmxlIChodHRwczovL2h1Z2dpbmdmYWNlLmNvL21pc3RyYWxhaS9EZXZzdHJhbC0yLTEyM0ItSW5zdHJ1Y3QtMjUxMi9ibG9iL21haW4vTElDRU5TRSkuIFN0YXRlcyB0aGF0IGxhcmdlIGNvbXBhbmllcyAoPiQyMG0gcmV2ZW51ZSBpbiBwcmV2aW91cyBtb250aCkgYW5kIHRoZWlyIGVtcGxveWVlcyBtdXN0IGdldCBhIGNvbW1lcmNpYWwgbGljZW5zZSB0byB1c2UgaXQuICwsLCwsLCwsbWlzdHJhbGFpLCwsLFllcwpEZXZzdHJhbCAyICgyNEIpLExhbmd1YWdlLCJMYW5ndWFnZSBtb2RlbGluZy9nZW5lcmF0aW9uLENvZGluZyIsTWlzdHJhbCBBSSwsMjAyNS0xMi0wOSxJbnRyb2R1Y2luZzogRGV2c3RyYWwgMiBhbmQgTWlzdHJhbCBWaWJlIENMSS4saHR0cHM6Ly9taXN0cmFsLmFpL25ld3MvZGV2c3RyYWwtMi12aWJlLWNsaSwsLCwyNDAwMDAwMDAwMC4wLCwsLCwsLCwsLExpa2VseSwiVG9kYXksIHdlJ3JlIHJlbGVhc2luZyBEZXZzdHJhbCAy4oCUb3VyIG5leHQtZ2VuZXJhdGlvbiBjb2RpbmcgbW9kZWwgZmFtaWx5IGF2YWlsYWJsZSBpbiB0d28gc2l6ZXM6IERldnN0cmFsIDIgKDEyM0IpIGFuZCBEZXZzdHJhbCBTbWFsbCAyICgyNEIpLiBEZXZzdHJhbCAyIHNoaXBzIHVuZGVyIGEgbW9kaWZpZWQgTUlUIGxpY2Vuc2UsIHdoaWxlIERldnN0cmFsIFNtYWxsIDIgdXNlcyBBcGFjaGUgMi4wLiBCb3RoIGFyZSBvcGVuLXNvdXJjZSBhbmQgcGVybWlzc2l2ZWx5IGxpY2Vuc2VkIHRvIGFjY2VsZXJhdGUgZGlzdHJpYnV0ZWQgaW50ZWxsaWdlbmNlLgoKRGV2c3RyYWwgMiBpcyBjdXJyZW50bHkgZnJlZSB0byB1c2UgdmlhIG91ciBBUEkuIiwsLE9wZW4gd2VpZ2h0cyAocmVzdHJpY3RlZCB1c2UpLEZyYW5jZSwsLCwsLDIwMjYtMDQtMDggMDI6MTU6MTArMDA6MDAsLCwsLCxJbmR1c3RyeSwsLCwsLE1vZGlmaWVkIEFwYWNoZSAyLjAgbGljZW5zZSBodHRwczovL2h1Z2dpbmdmYWNlLmNvL2RhdGFzZXRzL2Nob29zZWFsaWNlbnNlL2xpY2Vuc2VzL2Jsb2IvbWFpbi9tYXJrZG93bi9hcGFjaGUtMi4wLm1kLCwsLCwsLCxtaXN0cmFsYWksLCwsWWVzClNJTUEgMiwzRCBtb2RlbGluZywsR29vZ2xlIERlZXBNaW5kLCJBZHJpYW4gQm9sdG9uLCBBbGV4YW5kZXIgTGVyY2huZXIsIEFsZXhhbmRyYSBDb3JkZWxsLCBBbGV4YW5kcmUgTW91ZmFyZWssIEFuZHJldyBCb2x0LCBBbmRyZXcgTGFtcGluZW4sIEFubmEgTWl0ZW5rb3ZhLCBBcm5lIE9sYXYgSGFsbGluZ3N0YWQsIEJvamFuIFZ1amF0b3ZpYywgQm9ubmllIExpLCBDb25nIEx1LCBEYWFuIFdpZXJzdHJhLCBEYW5pZWwgUC4gU2F3eWVyLCBEYW5pZWwgU2xhdGVyLCBEYXZpZCBSZWljaGVydCwgRGF2aWRlIFZlcmNlbGxpLCBEZW1pcyBIYXNzYWJpcywgRHJldyBBLiBIdWRzb24sIER1bmNhbiBXaWxsaWFtcywgRWQgSGlyc3QsIEZhYmlvIFBhcmRvLCBGZWxpeCBIaWxsLCBGcmVkZXJpYyBCZXNzZSwgSGFubmFoIE9wZW5zaGF3LCBIYXJyaXMgQ2hhbiwgSHViZXJ0IFNveWVyLCBKYW5lIFguIFdhbmcsIEplZmYgQ2x1bmUsIEpvaG4gQWdhcGlvdSwgSm9obiBSZWlkLCBKb3NlcGggTWFyaW5vLCBKdW5reXVuZyBLaW0sIEthcm9sIEdyZWdvciwgS2F1c3R1YmggU3JpZGhhciwgS2F5IE1jS2lubmV5LCBMYXVyYSBLYW1waXMsIExlaSBNLiBaaGFuZywgTG9pYyBNYXR0aGV5LCBMdXl1IFdhbmcsIE1hcmlhIEFiaSBSYWFkLCBNYXJpYSBMb2tzLVRob21wc29uLCBNYXJ0aW4gRW5nZWxja2UsIE1hdGlqYSBLZWNtYW4sIE1hdHRoZXcgSmFja3NvbiwgTWF4aW1lIEdhemVhdSwgT2xsaWUgUHVya2lzcywgT3NjYXIgS25hZ2csIFBldGVyIFN0eXMsIFBpZXJtYXJpYSBNZW5kb2xpY2NoaW8sIFJhaWEgSGFkc2VsbCwgUm9zZW1hcnkgS2UsIFJ5YW4gRmF1bGtuZXIsIFNhcmFoIENoYWtlcmEsIFNhdGluZGVyIFNpbmdoIEJhdmVqYSwgU2hhbmUgTGVnZywgU2hlbGVlbSBLYXNoZW0sIFRheWZ1biBUZXJ6aSwgVGhvbWFzIEtlY2ssIFRpbSBIYXJsZXksIFRpbSBTY2hvbHRlcywgVHlzb24gUm9iZXJ0cywgVm9sb2R5bXlyIE1uaWgsIFl1bGFuIExpdSwgWmhlbmdkb25nIFdhbmcsIFpvdWJpbiBHaGFocmFtYW5pIiwyMDI1LTEyLTA0LFNJTUEgMjogQSBHZW5lcmFsaXN0IEVtYm9kaWVkIEFnZW50IGZvciBWaXJ0dWFsIFdvcmxkcyxodHRwczovL2FyeGl2Lm9yZy9hYnMvMjUxMi4wNDc5N3YxLCxEaXNjcmV0aW9uYXJ5LCwsLCwsLCwsLCwsTGlrZWx5LCJXZSBpbnRyb2R1Y2UgU0lNQSAyLCBhIGdlbmVyYWxpc3QgZW1ib2RpZWQgYWdlbnQgdGhhdCB1bmRlcnN0YW5kcyBhbmQgYWN0cyBpbiBhIHdpZGUgdmFyaWV0eSBvZiAzRCB2aXJ0dWFsIHdvcmxkcy4gQnVpbHQgdXBvbiBhIEdlbWluaSBmb3VuZGF0aW9uIG1vZGVsLCBTSU1BIDIgcmVwcmVzZW50cyBhIHNpZ25pZmljYW50IHN0ZXAgdG93YXJkIGFjdGl2ZSwgZ29hbC1kaXJlY3RlZCBpbnRlcmFjdGlvbiB3aXRoaW4gYW4gZW1ib2RpZWQgZW52aXJvbm1lbnQuIFVubGlrZSBwcmlvciB3b3JrIChlLmcuLCBTSU1BIDEpIGxpbWl0ZWQgdG8gc2ltcGxlIGxhbmd1YWdlIGNvbW1hbmRzLCBTSU1BIDIgYWN0cyBhcyBhbiBpbnRlcmFjdGl2ZSBwYXJ0bmVyLCBjYXBhYmxlIG9mIHJlYXNvbmluZyBhYm91dCBoaWdoLWxldmVsIGdvYWxzLCBjb252ZXJzaW5nIHdpdGggdGhlIHVzZXIsIGFuZCBoYW5kbGluZyBjb21wbGV4IGluc3RydWN0aW9ucyBnaXZlbiB0aHJvdWdoIGxhbmd1YWdlIGFuZCBpbWFnZXMuIEFjcm9zcyBhIGRpdmVyc2UgcG9ydGZvbGlvIG9mIGdhbWVzLCBTSU1BIDIgc3Vic3RhbnRpYWxseSBjbG9zZXMgdGhlIGdhcCB3aXRoIGh1bWFuIHBlcmZvcm1hbmNlIGFuZCBkZW1vbnN0cmF0ZXMgcm9idXN0IGdlbmVyYWxpemF0aW9uIHRvIHByZXZpb3VzbHkgdW5zZWVuIGVudmlyb25tZW50cywgYWxsIHdoaWxlIHJldGFpbmluZyB0aGUgYmFzZSBtb2RlbCdzIGNvcmUgcmVhc29uaW5nIGNhcGFiaWxpdGllcy4gRnVydGhlcm1vcmUsIHdlIGRlbW9uc3RyYXRlIGEgY2FwYWNpdHkgZm9yIG9wZW4tZW5kZWQgc2VsZi1pbXByb3ZlbWVudDogYnkgbGV2ZXJhZ2luZyBHZW1pbmkgdG8gZ2VuZXJhdGUgdGFza3MgYW5kIHByb3ZpZGUgcmV3YXJkcywgU0lNQSAyIGNhbiBhdXRvbm9tb3VzbHkgbGVhcm4gbmV3IHNraWxscyBmcm9tIHNjcmF0Y2ggaW4gYSBuZXcgZW52aXJvbm1lbnQuIFRoaXMgd29yayB2YWxpZGF0ZXMgYSBwYXRoIHRvd2FyZCBjcmVhdGluZyB2ZXJzYXRpbGUgYW5kIGNvbnRpbnVvdXNseSBsZWFybmluZyBhZ2VudHMgZm9yIGJvdGggdmlydHVhbCBhbmQsIGV2ZW50dWFsbHksIHBoeXNpY2FsIHdvcmxkcy4iLCwsVW5yZWxlYXNlZCxVbml0ZWQgU3RhdGVzIG9mIEFtZXJpY2EsR2VtaW5pIDIuNSBGbGFzaC1MaXRlLCwsLCwyMDI2LTA0LTA4IDAyOjE0OjU2KzAwOjAwLCwsLCwsSW5kdXN0cnksLCwsLCwiIiJBcyB3ZSBjb250aW51ZSB0byBleHBsb3JlIHRoZSBwb3RlbnRpYWwgYXBwbGljYXRpb25zLCB3ZSBhcmUgYW5ub3VuY2luZyBTSU1BIDIgYXMgYSBsaW1pdGVkIHJlc2VhcmNoIHByZXZpZXcgYW5kIHByb3ZpZGluZyBlYXJseSBhY2Nlc3MgdG8gYSBzbWFsbCBjb2hvcnQgb2YgYWNhZGVtaWNzIGFuZCBnYW1lIGRldmVsb3BlcnMuIiIiLCwsLCwsLCwsLCwsTm8KTm92YSAyLCJMYW5ndWFnZSxWaXNpb24sTXVsdGltb2RhbCIsIkNoYXQsUmVhc29uaW5nLE11bHRpbW9kYWwgdW5kZXJzdGFuZGluZyxDb2RlIGdlbmVyYXRpb24sQWdlbnRpYyB0YXNrcyxTcGVlY2giLEFtYXpvbiBXZWIgU2VydmljZXMgKEFXUyksLDIwMjUtMTItMDIsQW5ub3VuY2luZyBBbWF6b24gTm92YSAyIGZvdW5kYXRpb24gbW9kZWxzIG5vdyBhdmFpbGFibGUgaW4gQW1hem9uIEJlZHJvY2ssaHR0cHM6Ly9hd3MuYW1hem9uLmNvbS9hYm91dC1hd3Mvd2hhdHMtbmV3LzIwMjUvMTIvbm92YS0yLWZvdW5kYXRpb24tbW9kZWxzLWFtYXpvbi1iZWRyb2NrLywsLCwsLCwsLCwsLCwsQ29uZmlkZW50LCwsLEFQSSBhY2Nlc3MsLCwsLCwsMjAyNi0wMS0xNSAwNDozODowOCswMDowMCwsLCwsLCwsLCwsVW5yZWxlYXNlZCwiQXZhaWxhYmxlIHZpYSBBbWF6b24gQmVkcm9jaywgTm92YSAyIFBybyBub3RlZCBhcyBQcmV2aWV3L0Vhcmx5IGFjY2VzcyBpbiBBV1MgYW5ub3VuY2VtZW50cy4iLCwsLCwsLCwsLCwsTm8KTm92YSAyIFBybyAoUHJldmlldyksTGFuZ3VhZ2UsTGFuZ3VhZ2UgbW9kZWxpbmcvZ2VuZXJhdGlvbixBbWF6b24sLDIwMjUtMTItMDIsQW5ub3VuY2luZyBBbWF6b24gTm92YSAyIGZvdW5kYXRpb24gbW9kZWxzIG5vdyBhdmFpbGFibGUgaW4gQW1hem9uIEJlZHJvY2ssaHR0cHM6Ly9hd3MuYW1hem9uLmNvbS9hYm91dC1hd3Mvd2hhdHMtbmV3LzIwMjUvMTIvbm92YS0yLWZvdW5kYXRpb24tbW9kZWxzLWFtYXpvbi1iZWRyb2NrLywsLCwsLCwsLCwsLCwsTGlrZWx5LCJUb2RheSBBV1MgYW5ub3VuY2VzIEFtYXpvbiBOb3ZhIDIsIG91ciBuZXh0IGdlbmVyYXRpb24gb2YgZ2VuZXJhbCBtb2RlbHMgdGhhdCBkZWxpdmVyIHJlYXNvbmluZyBjYXBhYmlsaXRpZXMgd2l0aCBpbmR1c3RyeS1sZWFkaW5nIHByaWNlIHBlcmZvcm1hbmNlLiBUaGUgbmV3IG1vZGVscyBhdmFpbGFibGUgdG9kYXkgaW4gQW1hem9uIEJlZHJvY2sgYXJlOgrigKIgQW1hem9uIE5vdmEgMiBMaXRlLCBhIGZhc3QsIGNvc3QtZWZmZWN0aXZlIHJlYXNvbmluZyBtb2RlbCBmb3IgZXZlcnlkYXkgd29ya2xvYWRzLgrigKIgQW1hem9uIE5vdmEgMiBQcm8gKFByZXZpZXcpLCBvdXIgbW9zdCBpbnRlbGxpZ2VudCBtb2RlbCBmb3IgaGlnaGx5IGNvbXBsZXgsIG11bHRpc3RlcCB0YXNrcy4iLCwsT3BlbiB3ZWlnaHRzICh1bnJlc3RyaWN0ZWQpLFVuaXRlZCBTdGF0ZXMgb2YgQW1lcmljYSwsLCwsLDIwMjYtMDQtMDggMDI6MTU6MDQrMDA6MDAsLCwsLCxJbmR1c3RyeSwsLCwsLCwsLCwsLCwsLCwsLFllcwpNaXN0cmFsIDMgTGFyZ2UsTGFuZ3VhZ2UsTGFuZ3VhZ2UgbW9kZWxpbmcvZ2VuZXJhdGlvbixNaXN0cmFsIEFJLCwyMDI1LTEyLTAyLEludHJvZHVjaW5nIE1pc3RyYWwgMyxodHRwczovL21pc3RyYWwuYWkvbmV3cy9taXN0cmFsLTMsLCwsNjc1MDAwMDAwMDAwLjAsIiIiTWlzdHJhbCBMYXJnZSAzIOKAkyBvdXIgbW9zdCBjYXBhYmxlIG1vZGVsIHRvIGRhdGUg4oCTIGEgc3BhcnNlIG1peHR1cmUtb2YtZXhwZXJ0cyB0cmFpbmVkIHdpdGggNDFCIGFjdGl2ZSBhbmQgNjc1QiB0b3RhbCBwYXJhbWV0ZXJzLiIiIiwsLCwsLCxOVklESUEgSDIwMCwsTGlrZWx5LCJUb2RheSwgd2UgYW5ub3VuY2UgTWlzdHJhbCAzLCB0aGUgbmV4dCBnZW5lcmF0aW9uIG9mIE1pc3RyYWwgbW9kZWxzLiBNaXN0cmFsIDMgaW5jbHVkZXMgdGhyZWUgc3RhdGUtb2YtdGhlLWFydCBzbWFsbCwgZGVuc2UgbW9kZWxzICgxNEIsIDhCLCBhbmQgM0IpIGFuZCBNaXN0cmFsIExhcmdlIDMg4oCTIG91ciBtb3N0IGNhcGFibGUgbW9kZWwgdG8gZGF0ZSDigJMgYSBzcGFyc2UgbWl4dHVyZS1vZi1leHBlcnRzIHRyYWluZWQgd2l0aCA0MUIgYWN0aXZlIGFuZCA2NzVCIHRvdGFsIHBhcmFtZXRlcnMuIEFsbCBtb2RlbHMgYXJlIHJlbGVhc2VkIHVuZGVyIHRoZSBBcGFjaGUgMi4wIGxpY2Vuc2UuIE9wZW4tc291cmNpbmcgb3VyIG1vZGVscyBpbiBhIHZhcmlldHkgb2YgY29tcHJlc3NlZCBmb3JtYXRzIGVtcG93ZXJzIHRoZSBkZXZlbG9wZXIgY29tbXVuaXR5IGFuZCBwdXRzIEFJIGluIHBlb3BsZeKAmXMgaGFuZHMgdGhyb3VnaCBkaXN0cmlidXRlZCBpbnRlbGxpZ2VuY2UuIiwsLE9wZW4gd2VpZ2h0cyAocmVzdHJpY3RlZCB1c2UpLEZyYW5jZSwsLCwsLDIwMjYtMDQtMDggMDI6MTU6MDQrMDA6MDAsLCwsLCxJbmR1c3RyeSwsLCwsLFJlbGVhc2VkIHVuZGVyIEFwYWNoZSAyLjAsLCwsLCwsLG1pc3RyYWxhaSwsLCxZZXMKTWluaXN0cmFsIDMgMTRCLExhbmd1YWdlLExhbmd1YWdlIG1vZGVsaW5nL2dlbmVyYXRpb24sTWlzdHJhbCBBSSwsMjAyNS0xMi0wMixJbnRyb2R1Y2luZyBNaXN0cmFsIDMsaHR0cHM6Ly9taXN0cmFsLmFpL25ld3MvbWlzdHJhbC0zLCwsLDE0MDAwMDAwMDAwLjAsLCwsLCwsLCwsTGlrZWx5LCJUb2RheSwgd2UgYW5ub3VuY2UgTWlzdHJhbCAzLCB0aGUgbmV4dCBnZW5lcmF0aW9uIG9mIE1pc3RyYWwgbW9kZWxzLiBNaXN0cmFsIDMgaW5jbHVkZXMgdGhyZWUgc3RhdGUtb2YtdGhlLWFydCBzbWFsbCwgZGVuc2UgbW9kZWxzICgxNEIsIDhCLCBhbmQgM0IpIGFuZCBNaXN0cmFsIExhcmdlIDMg4oCTIG91ciBtb3N0IGNhcGFibGUgbW9kZWwgdG8gZGF0ZSDigJMgYSBzcGFyc2UgbWl4dHVyZS1vZi1leHBlcnRzIHRyYWluZWQgd2l0aCA0MUIgYWN0aXZlIGFuZCA2NzVCIHRvdGFsIHBhcmFtZXRlcnMuIEFsbCBtb2RlbHMgYXJlIHJlbGVhc2VkIHVuZGVyIHRoZSBBcGFjaGUgMi4wIGxpY2Vuc2UuIE9wZW4tc291cmNpbmcgb3VyIG1vZGVscyBpbiBhIHZhcmlldHkgb2YgY29tcHJlc3NlZCBmb3JtYXRzIGVtcG93ZXJzIHRoZSBkZXZlbG9wZXIgY29tbXVuaXR5IGFuZCBwdXRzIEFJIGluIHBlb3BsZeKAmXMgaGFuZHMgdGhyb3VnaCBkaXN0cmlidXRlZCBpbnRlbGxpZ2VuY2UuIiwsLE9wZW4gd2VpZ2h0cyAocmVzdHJpY3RlZCB1c2UpLEZyYW5jZSwsLCwsLDIwMjYtMDQtMDggMDI6MTU6MDUrMDA6MDAsLCwsLCxJbmR1c3RyeSwsLCwsLEFwYWNoZSAyLjAgbGljZW5zZSwsLCwsLCwsbWlzdHJhbGFpLCwsLFllcwpNaW5pc3RyYWwgMyA4QixMYW5ndWFnZSxMYW5ndWFnZSBtb2RlbGluZy9nZW5lcmF0aW9uLE1pc3RyYWwgQUksLDIwMjUtMTItMDIsSW50cm9kdWNpbmcgTWlzdHJhbCAzLGh0dHBzOi8vbWlzdHJhbC5haS9uZXdzL21pc3RyYWwtMywsLCw4MDAwMDAwMDAwLjAsLCwsLCwsLCwsTGlrZWx5LCJUb2RheSwgd2UgYW5ub3VuY2UgTWlzdHJhbCAzLCB0aGUgbmV4dCBnZW5lcmF0aW9uIG9mIE1pc3RyYWwgbW9kZWxzLiBNaXN0cmFsIDMgaW5jbHVkZXMgdGhyZWUgc3RhdGUtb2YtdGhlLWFydCBzbWFsbCwgZGVuc2UgbW9kZWxzICgxNEIsIDhCLCBhbmQgM0IpIGFuZCBNaXN0cmFsIExhcmdlIDMg4oCTIG91ciBtb3N0IGNhcGFibGUgbW9kZWwgdG8gZGF0ZSDigJMgYSBzcGFyc2UgbWl4dHVyZS1vZi1leHBlcnRzIHRyYWluZWQgd2l0aCA0MUIgYWN0aXZlIGFuZCA2NzVCIHRvdGFsIHBhcmFtZXRlcnMuIEFsbCBtb2RlbHMgYXJlIHJlbGVhc2VkIHVuZGVyIHRoZSBBcGFjaGUgMi4wIGxpY2Vuc2UuIE9wZW4tc291cmNpbmcgb3VyIG1vZGVscyBpbiBhIHZhcmlldHkgb2YgY29tcHJlc3NlZCBmb3JtYXRzIGVtcG93ZXJzIHRoZSBkZXZlbG9wZXIgY29tbXVuaXR5IGFuZCBwdXRzIEFJIGluIHBlb3BsZeKAmXMgaGFuZHMgdGhyb3VnaCBkaXN0cmlidXRlZCBpbnRlbGxpZ2VuY2UuIiwsLE9wZW4gd2VpZ2h0cyAocmVzdHJpY3RlZCB1c2UpLEZyYW5jZSwsLCwsLDIwMjYtMDQtMDggMDI6MTU6MDUrMDA6MDAsLCwsLCxJbmR1c3RyeSwsLCwsLEFwYWNoZSAyLjAgbGljZW5zZSwsLCwsLCwsbWlzdHJhbGFpLCwsLFllcwpNaW5pc3RyYWwgMyAzQixMYW5ndWFnZSxMYW5ndWFnZSBtb2RlbGluZy9nZW5lcmF0aW9uLE1pc3RyYWwgQUksLDIwMjUtMTItMDIsSW50cm9kdWNpbmcgTWlzdHJhbCAzLGh0dHBzOi8vbWlzdHJhbC5haS9uZXdzL21pc3RyYWwtMywsLCwzMDAwMDAwMDAwLjAsLCwsLCwsLCwsTGlrZWx5LCJUb2RheSwgd2UgYW5ub3VuY2UgTWlzdHJhbCAzLCB0aGUgbmV4dCBnZW5lcmF0aW9uIG9mIE1pc3RyYWwgbW9kZWxzLiBNaXN0cmFsIDMgaW5jbHVkZXMgdGhyZWUgc3RhdGUtb2YtdGhlLWFydCBzbWFsbCwgZGVuc2UgbW9kZWxzICgxNEIsIDhCLCBhbmQgM0IpIGFuZCBNaXN0cmFsIExhcmdlIDMg4oCTIG91ciBtb3N0IGNhcGFibGUgbW9kZWwgdG8gZGF0ZSDigJMgYSBzcGFyc2UgbWl4dHVyZS1vZi1leHBlcnRzIHRyYWluZWQgd2l0aCA0MUIgYWN0aXZlIGFuZCA2NzVCIHRvdGFsIHBhcmFtZXRlcnMuIEFsbCBtb2RlbHMgYXJlIHJlbGVhc2VkIHVuZGVyIHRoZSBBcGFjaGUgMi4wIGxpY2Vuc2UuIE9wZW4tc291cmNpbmcgb3VyIG1vZGVscyBpbiBhIHZhcmlldHkgb2YgY29tcHJlc3NlZCBmb3JtYXRzIGVtcG93ZXJzIHRoZSBkZXZlbG9wZXIgY29tbXVuaXR5IGFuZCBwdXRzIEFJIGluIHBlb3BsZeKAmXMgaGFuZHMgdGhyb3VnaCBkaXN0cmlidXRlZCBpbnRlbGxpZ2VuY2UuIiwsLE9wZW4gd2VpZ2h0cyAocmVzdHJpY3RlZCB1c2UpLEZyYW5jZSwsLCwsLDIwMjYtMDQtMDggMDI6MTU6MDYrMDA6MDAsLCwsLCxJbmR1c3RyeSwsLCwsLEFwYWNoZSAyLjAgbGljZW5zZSwsLCwsLCwsbWlzdHJhbGFpLCwsLFllcwpEZWVwU2Vlay1WMy4yLCwsRGVlcFNlZWssLDIwMjUtMTItMDEsLGh0dHBzOi8vYXBpLWRvY3MuZGVlcHNlZWsuY29tL25ld3MvbmV3czI1MTIwMSwsLCwsLDQuMmUrMjQsIlByZS10cmFpbmVkIGJhc2Ugd2FzIERlZXBTZWVrLVYzLjEtVGVybWludXMKMy41OTQwNThlKzI0IEZMT1AgW2Jhc2UgbW9kZWxdICsgMi4wOTUwMTRlKzIzIEZMT1AgPSAzLjgwMzU1OTRlKzI0IEZMT1AgZm9yIHByZS10cmFpbmluZyBwbHVzIGNvbnRpbnVlZCBwcmUtdHJhaW5pbmcKClRoZW4sICIidGhpcyBmcmFtZXdvcmsgYWxsb2NhdGVzIGEKcG9zdC10cmFpbmluZyBjb21wdXRhdGlvbmFsIGJ1ZGdldCBleGNlZWRpbmcgMTAlIG9mIHRoZSBwcmUtdHJhaW5pbmcgY29zdCIiLCBzbyA0LjE4ZTI0IiwsLCwsLCxMaWtlbHksLCwsT3BlbiB3ZWlnaHRzICh1bnJlc3RyaWN0ZWQpLENoaW5hLCwsLCwsMjAyNi0wNC0wOCAwMjo0NToxNyswMDowMCwsLCwsLEluZHVzdHJ5LCwsLCwsLCwsLCwsLCwsLCwsWWVzClJ1bndheSBHZW4tNC41LFZpZGVvLFZpZGVvIGdlbmVyYXRpb24sUnVud2F5LCwyMDI1LTEyLTAxLCJJbnRyb2R1Y2luZyBSdW53YXkgR2VuLTQuNToKQSBuZXcgZnJvbnRpZXIgZm9yIHZpZGVvIGdlbmVyYXRpb24uIixodHRwczovL3J1bndheW1sLmNvbS9yZXNlYXJjaC9pbnRyb2R1Y2luZy1ydW53YXktZ2VuLTQuNSwsLCwsLCwsLCwsLCwsTGlrZWx5LCJSdW53YXkgR2VuLTQuNSBpcyB0aGUgd29ybGQncyB0b3AtcmF0ZWQgdmlkZW8gbW9kZWwsIG9mZmVyaW5nIHVucHJlY2VkZW50ZWQgdmlzdWFsIGZpZGVsaXR5IGFuZCBjcmVhdGl2ZSBjb250cm9sLiBJdCBwcm9kdWNlcyBjaW5lbWF0aWMgYW5kIGhpZ2hseSByZWFsaXN0aWMgb3V0cHV0cyB3aGlsZSBwcm92aWRpbmcgbGltaXRsZXNzIGNyZWF0aXZlIGZyZWVkb20gYW5kIHByZWNpc2UgY29udHJvbCBvdmVyIGV2ZXJ5IGFzcGVjdCBvZiBnZW5lcmF0aW9uLiIsLCxIb3N0ZWQgYWNjZXNzIChubyBBUEkpLFVuaXRlZCBTdGF0ZXMgb2YgQW1lcmljYSwsLCwsLDIwMjYtMDQtMDggMDI6MTU6MTMrMDA6MDAsLCwsLCxJbmR1c3RyeSwsLCwsLCIiIkdlbi00LjUgaXMgYXZhaWxhYmxlIGFjcm9zcyBhbGwgcGFpZCBSdW53YXkgcGxhbnMuIiIgZnJvbSBodHRwczovL3J1bndheW1sLmNvbS9yZXNlYXJjaC9pbnRyb2R1Y2luZy1ydW53YXktZ2VuLTQuNSNmZWF0dXJlcy1zZWN0aW9uICIsLCwsLCwsLCwsLCxObwpEZWVwU2Vla01hdGgtVjIsTGFuZ3VhZ2UsIk1hdGhlbWF0aWNhbCByZWFzb25pbmcsVGhlb3JlbSBwcm92aW5nLFByb29mIGdlbmVyYXRpb24sUHJvb2YgdmVyaWZpY2F0aW9uIixEZWVwU2VlaywiWmhpaG9uZyBTaGFvLCBZdXhpYW5nIEx1bywgQ2hlbmdkYSBMdSwgWi4gWi4gUmVuLCBKaWV3ZW4gSHUsIFRpYW4gWWUsIFpoaWJpbiBHb3UsIFNoaXJvbmcgTWEsIFhpYW9rYW5nIFpoYW5nIiwyMDI1LTExLTI3LERlZXBTZWVrTWF0aC1WMjogVG93YXJkcyBTZWxmLVZlcmlmaWFibGUgTWF0aGVtYXRpY2FsIFJlYXNvbmluZyxodHRwczovL2FyeGl2Lm9yZy9hYnMvMjUxMS4yMjU3MCwsU09UQSBpbXByb3ZlbWVudCxSZXBvcnRlZCBnb2xkLWxldmVsIHBlcmZvcm1hbmNlIG9uIElNTyAyMDI1L0NNTyAyMDI0IGFuZCB+MTE4LzEyMCBvbiBQdXRuYW0gMjAyNCB3aXRoIHNjYWxlZCB0ZXN0LXRpbWUgY29tcHV0ZS4sNjg1MDAwMDAwMDAwLjAsSEYgbGlzdHMgNjg1QiBwYXJhbXMuIEJ1aWx0IG9uIHRvcCBvZiBEZWVwU2Vlay1WMy4yLUV4cC1CYXNlLCwsLCwsLCwsQ29uZmlkZW50LCwsLE9wZW4gd2VpZ2h0cyAodW5yZXN0cmljdGVkKSxDaGluYSxEZWVwU2Vlay1WMy4yLUV4cC1CYXNlLCwsLCwyMDI2LTAxLTE1IDA0OjQxOjUwKzAwOjAwLCwsLCwsSW5kdXN0cnksLCwsLFVucmVsZWFzZWQsV2VpZ2h0cyArIG1vZGVsIGNhcmQ6IGh0dHBzOi8vaHVnZ2luZ2ZhY2UuY28vZGVlcHNlZWstYWkvRGVlcFNlZWstTWF0aC1WMiAoQXBhY2hlLTIuMCkuIEluZmVyZW5jZSBzdXBwb3J0IHJlZmVyZW5jZWQgdG8gaHR0cHM6Ly9naXRodWIuY29tL2RlZXBzZWVrLWFpL0RlZXBTZWVrLVYzLjItRXhwLiwsLCxGUDgsLCwsLCwsLFllcwpJTlRFTExFQ1QtMyxMYW5ndWFnZSxMYW5ndWFnZSBtb2RlbGluZy9nZW5lcmF0aW9uLFByaW1lIEludGVsbGVjdCwiTWlrYSBTZW5naGFhcywgRmFyZXMgT2JlaWQsIFNhbWkgSmFnaG91YXIsIFdpbGxpYW0gQnJvd24sIEphY2sgTWluIE9uZywgRGFuaWVsIEF1cmFzLCBNYXRlaiBTaXJvdmF0a2EsIEphbm5payBTdHJhdWJlLCBBbmRyZXcgQmFrZXIsIFNlYmFzdGlhbiBNw7xsbGVyLCBKdXN0dXMgTWF0dGVybiwgTWFudmVlciBCYXNyYSwgQWltYW4gSXNtYWlsLCBEb21pbmlrIFNjaGVybSwgQ29vcGVyIE1pbGxlciwgQW1lZW4gUGF0ZWwsIFNpbW9uIEtpcnN0ZW4sIE1hcmlvIFNpZWcsIENocmlzdGlhbiBSZWV0eiwgS2VtYWwgRXJkZW0sIFZpbmNlbnQgV2Vpc3NlciwgSm9oYW5uZXMgSGFnZW1hbm4iLDIwMjUtMTEtMjYsSU5URUxMRUNULTM6IFRlY2huaWNhbCBSZXBvcnQsaHR0cHM6Ly9zdG9yYWdlLmdvb2dsZWFwaXMuY29tL2ludGVsbGVjdC0zLXBhcGVyL0lOVEVMTEVDVF8zX1RlY2huaWNhbF9SZXBvcnQucGRmLCwsLDEwNjAwMDAwMDAwMC4wLCIiIldlIHByZXNlbnQgSU5URUxMRUNULTMsIGEgMTA2Qi1wYXJhbWV0ZXIgTWl4dHVyZS1vZi1FeHBlcnRzIG1vZGVsICgxMkIgYWN0aXZlKSIiIiwsIlRvdGFsIHRva2VucyBmcm9tIFNGVCA9IDIyMC4zIGJpbGxpb24gdG9rZW5zLiAKCjYgKiAxMmU5IChhY3RpdmUgcGFyYW1ldGVycykgKiAyMjAuM2U5ID0gMTU4NjE2MDAwMDAwMDAwMDAwMDAwMDAiLCwsMTQ0MC4wLCIiIkJvdGggc3RhZ2VzLCBpbmNsdWRpbmcgbXVsdGlwbGUgYWJsYXRpb25zLCB3ZXJlIGNhcnJpZWQgb3V0IG9uIGEgNTEyIEgyMDAgY2x1c3RlciBvdmVyIHRoZSBjb3Vyc2Ugb2YgdHdvIG1vbnRocy4iIiAyICogMzAgKiAyNCA9IDE0NDAiLE5WSURJQSBIMjAwLCxMaWtlbHksIldlIHByZXNlbnQgSU5URUxMRUNULTMsIGEgMTA2Qi1wYXJhbWV0ZXIgTWl4dHVyZS1vZi1FeHBlcnRzIG1vZGVsICgxMkIgYWN0aXZlKSB0cmFpbmVkIHdpdGggbGFyZ2Utc2NhbGUgcmVpbmZvcmNlbWVudCBsZWFybmluZyBvbiBvdXIgZW5kLXRvLWVuZCBSTCBpbmZyYXN0cnVjdHVyZSBzdGFjay4gSU5URUxMRUNULTMgYWNoaWV2ZXMgc3RhdGUgb2YgdGhlIGFydCBwZXJmb3JtYW5jZSBmb3IgaXRzIHNpemUgYWNyb3NzIG1hdGgsIGNvZGUsIHNjaWVuY2UgYW5kIHJlYXNvbmluZyBiZW5jaG1hcmtzLCBvdXRwZXJmb3JtaW5nIG1hbnkgbGFyZ2VyIGZyb250aWVyIG1vZGVscy4gV2Ugb3Blbi1zb3VyY2UgdGhlIG1vZGVsIHRvZ2V0aGVyIHdpdGggdGhlIGZ1bGwgaW5mcmFzdHJ1Y3R1cmUgc3RhY2sgdXNlZCB0byBjcmVhdGUgaXQsIGluY2x1ZGluZyBSTCBmcmFtZXdvcmtzLCBjb21wbGV0ZSByZWNpcGUsIGFuZCBhIHdpZGUgY29sbGVjdGlvbiBvZiBlbnZpcm9ubWVudHMsIGJ1aWx0IHdpdGggdGhlIHZlcmlmaWVycyBsaWJyYXJ5LCBmb3IgdHJhaW5pbmcgYW5kIGV2YWx1YXRpb24gZnJvbSBvdXIgRW52aXJvbm1lbnRzIEh1YiBjb21tdW5pdHkgcGxhdGZvcm0uIEJ1aWx0IGZvciB0aGlzIGVmZm9ydCwgd2UgaW50cm9kdWNlIHByaW1lLXJsLCBhbiBvcGVuIGZyYW1ld29yayBmb3IgbGFyZ2Utc2NhbGUgYXN5bmNocm9ub3VzIHJlaW5mb3JjZW1lbnQgbGVhcm5pbmcsIHdoaWNoIHNjYWxlcyBzZWFtbGVzc2x5IGZyb20gYSBzaW5nbGUgbm9kZSB0byB0aG91c2FuZHMgb2YgR1BVcywgYW5kIGlzIHRhaWxvcmVkIGZvciBhZ2VudGljIFJMIHdpdGggZmlyc3QtY2xhc3Mgc3VwcG9ydCBmb3IgbXVsdGktdHVybiBpbnRlcmFjdGlvbnMgYW5kIHRvb2wgdXNlLiBVc2luZyB0aGlzIHN0YWNrLCB3ZSBydW4gYm90aCBTRlQgYW5kIFJMIHRyYWluaW5nIG9uIHRvcCBvZiB0aGUgR0xNLTQuNUFpci1CYXNlIG1vZGVsLCBzY2FsaW5nIFJMIHRyYWluaW5nIHVwIHRvIDUxMiBIMjAwcyB3aXRoIGhpZ2ggdHJhaW5pbmcgZWZmaWNpZW5jeS4iLCwsT3BlbiB3ZWlnaHRzICh1bnJlc3RyaWN0ZWQpLFVuaXRlZCBTdGF0ZXMgb2YgQW1lcmljYSxHTE0tNC41LUFpciwsLCwsMjAyNi0wNC0wOCAwMjoxNTowMyswMDowMCwsLCwsLEluZHVzdHJ5LCwsLCwsTUlUIGxpY2Vuc2UgaHR0cHM6Ly9odWdnaW5nZmFjZS5jby9kYXRhc2V0cy9jaG9vc2VhbGljZW5zZS9saWNlbnNlcy9ibG9iL21haW4vbWFya2Rvd24vbWl0Lm1kLCwsLCwsLCxQcmltZUludGVsbGVjdCwsLCxZZXMKRkxVWC4yLEltYWdlIGdlbmVyYXRpb24sSW1hZ2UgZ2VuZXJhdGlvbixCbGFjayBGb3Jlc3QgTGFicywsMjAyNS0xMS0yNSxGTFVYLjI6IEZyb250aWVyIFZpc3VhbCBJbnRlbGxpZ2VuY2UsImh0dHBzOi8vYmZsLmFpL2Jsb2cvZmx1eC0yLCBodHRwczovL2dpdGh1Yi5jb20vYmxhY2stZm9yZXN0LWxhYnMvZmx1eDIiLCwsLDMyMDAwMDAwMDAwLjAsIiIiMzJCIHBhcmFtZXRlciBmbG93IG1hdGNoaW5nIHRyYW5zZm9ybWVyIiIgKGh0dHBzOi8vZ2l0aHViLmNvbS9ibGFjay1mb3Jlc3QtbGFicy9mbHV4MiwgUkVBRE1FOyBodHRwczovL2JmbC5haS9ibG9nL2ZsdXgtMikiLCwsLCwsLCwsTGlrZWx5LCJGTFVYLjIgYnVpbGRzIG9uIGEgbGF0ZW50IGZsb3cgbWF0Y2hpbmcgYXJjaGl0ZWN0dXJlLCBhbmQgY29tYmluZXMgaW1hZ2UgZ2VuZXJhdGlvbiBhbmQgZWRpdGluZyBpbiBhIHNpbmdsZSBhcmNoaXRlY3R1cmUuIFRoZSBtb2RlbCBjb3VwbGVzIHRoZSBNaXN0cmFsLTMgMjRCIHBhcmFtZXRlciB2aXNpb24tbGFuZ3VhZ2UgbW9kZWwgd2l0aCBhIHJlY3RpZmllZCBmbG93IHRyYW5zZm9ybWVyLiBGTFVYLjIgcHJvdmlkZXMgbXVsdGktcmVmZXJlbmNlIHN1cHBvcnQsIHdpdGggdGhlIGFiaWxpdHkgdG8gY29tYmluZSB1cCB0byAxMCBpbWFnZXMgaW50byBhIG5vdmVsIG91dHB1dCwgYW4gb3V0cHV0IHJlc29sdXRpb24gb2YgdXAgdG8gNE1QLCBzdWJzdGFudGlhbGx5IGJldHRlciBwcm9tcHQgYWRoZXJlbmNlIGFuZCB3b3JsZCBrbm93bGVkZ2UsIGFuZCBzaWduaWZpY2FudGx5IGltcHJvdmVkIHR5cG9ncmFwaHkuIiwsLE9wZW4gd2VpZ2h0cyAobm9uLWNvbW1lcmNpYWwpLEdlcm1hbnksLCwsLCwyMDI2LTA0LTA4IDAyOjE1OjE5KzAwOjAwLCwsLCwsSW5kdXN0cnksLCwsLCxGTFVYLjIgW2Rldl0gcmVsZWFzZWQgdW5kZXIgbm9uLWNvbW1lcmNpYWwgbGljZW5zZSBvbiBIdWdnaW5nRmFjZS4gRkxVWC4yIFtrbGVpbl0gbW9kZWxzIHJlbGVhc2VkIHVuZGVyIG5vbi1jb21tZXJjaWFsIGxpY2Vuc2UuIEZMVVguMiBbcHJvXSBhbmQgW2ZsZXhdIGFyZSBBUEktb25seSBwcm9wcmlldGFyeS4gQ29tbWVyY2lhbCBzZWxmLWhvc3RlZCBsaWNlbnNlIGF2YWlsYWJsZSBmcm9tIEJGTC4sLCwsLCwsLCwsLCxZZXMKQ2xhdWRlIE9wdXMgNC41LCJMYW5ndWFnZSxNdWx0aW1vZGFsLFZpc2lvbiIsIkNvZGUgZ2VuZXJhdGlvbixMYW5ndWFnZSBtb2RlbGluZy9nZW5lcmF0aW9uLFF1YW50aXRhdGl2ZSByZWFzb25pbmcsU2VhcmNoLFZpc3VhbCBxdWVzdGlvbiBhbnN3ZXJpbmcsVHJhbnNsYXRpb24sSW1hZ2UgY2FwdGlvbmluZyxJbnN0cnVjdGlvbiBpbnRlcnByZXRhdGlvbixNYXRoZW1hdGljYWwgcmVhc29uaW5nLFZpc3VhbCBwdXp6bGVzLENvZGUgYXV0b2NvbXBsZXRpb24sQ2hhdCxDaGFyYWN0ZXIgcmVjb2duaXRpb24gKE9DUiksTGFuZ3VhZ2UgbW9kZWxpbmcsTGFuZ3VhZ2UgZ2VuZXJhdGlvbixUZXh0IGF1dG9jb21wbGV0aW9uLFJldHJpZXZhbC1hdWdtZW50ZWQgZ2VuZXJhdGlvbixTeXN0ZW0gY29udHJvbCIsQW50aHJvcGljLCwyMDI1LTExLTI0LEludHJvZHVjaW5nIENsYXVkZSBPcHVzIDQuNSxodHRwczovL3d3dy5hbnRocm9waWMuY29tL25ld3MvY2xhdWRlLW9wdXMtNC01LCxTT1RBIGltcHJvdmVtZW50LFNPVEEgb24gU1dFLWJlbmNoLCwsLEZsYWdzaGlwIG1vZGVsIGZyb20gYSBsZWFkaW5nIGRldmVsb3BlciBpbiBtaWQtMjAyNTsgdmVyeSBsaWtlbHkgaXQgdXNlZCA+MWUyNSBGTE9QLiwsLCwsLCxVbmtub3duLCJPdXIgbmV3ZXN0IG1vZGVsLCBDbGF1ZGUgT3B1cyA0LjUsIGlzIGF2YWlsYWJsZSB0b2RheS4gSXTigJlzIGludGVsbGlnZW50LCBlZmZpY2llbnQsIGFuZCB0aGUgYmVzdCBtb2RlbCBpbiB0aGUgd29ybGQgZm9yIGNvZGluZywgYWdlbnRzLCBhbmQgY29tcHV0ZXIgdXNlLiBJdOKAmXMgYWxzbyBtZWFuaW5nZnVsbHkgYmV0dGVyIGF0IGV2ZXJ5ZGF5IHRhc2tzIGxpa2UgZGVlcCByZXNlYXJjaCBhbmQgd29ya2luZyB3aXRoIHNsaWRlcyBhbmQgc3ByZWFkc2hlZXRzLiBPcHVzIDQuNSBpcyBhIHN0ZXAgZm9yd2FyZCBpbiB3aGF0IEFJIHN5c3RlbXMgY2FuIGRvLCBhbmQgYSBwcmV2aWV3IG9mIGxhcmdlciBjaGFuZ2VzIHRvIGhvdyB3b3JrIGdldHMgZG9uZS4iLCwsQVBJIGFjY2VzcyxVbml0ZWQgU3RhdGVzIG9mIEFtZXJpY2EsLCwsLCwyMDI2LTA3LTI5IDIyOjI2OjE2KzAwOjAwLCwsLCwsSW5kdXN0cnksLCwsLFVucmVsZWFzZWQsLFRydWUsLCwsLCwsLCwsLE5vCk9sbW8gMyxMYW5ndWFnZSwiTGFuZ3VhZ2UgbW9kZWxpbmcvZ2VuZXJhdGlvbixDaGF0LFJlYXNvbmluZyxDb2RlIGdlbmVyYXRpb24iLEFsbGVuIEluc3RpdHV0ZSBmb3IgQUksIkFsbHlzb24gRXR0aW5nZXIsIEFtYW5kYSBCZXJ0c2NoLCBCYWlsZXkgS3VlaGwsIERhdmlkIEdyYWhhbSwgRGF2aWQgSGVpbmVtYW4sIERpcmsgR3JvZW5ldmVsZCwgRmFlemUgQnJhaG1hbiwgRmluYmFyciBUaW1iZXJzLCBIYW1pc2ggSXZpc29uLCBKYWNvYiBNb3JyaXNvbiwgSmFrZSBQb3puYW5za2ksIEt5bGUgTG8sIEx1Y2EgU29sZGFpbmksIE1hdHQgSm9yZGFuLCBNYXllZSBDaGVuLCBNaWNoYWVsIE5vdWtob3ZpdGNoLCBOYXRoYW4gTGFtYmVydCwgUGV0ZSBXYWxzaCwgUHJhZGVlcCBEYXNpZ2ksIFJvYmVydCBCZXJyeSwgU2F1bXlhIE1hbGlrLCBTYXVyYWJoIFNoYWgsIFNjb3R0IEdlbmcsIFNoYW5lIEFyb3JhLCBTaGFzaGFuayBHdXB0YSwgVGFpcmEgQW5kZXJzb24sIFRlbmcgWGlhbywgVHlsZXIgTXVycmF5LCBUeWxlciBSb21lcm8sIFZpY3RvcmlhIEdyYWYsIEFrYXJpIEFzYWksIEFrc2hpdGEgQmhhZ2lhLCBBbGV4YW5kZXIgV2V0dGlnLCBBbGlzYSBMaXUsIEFtYW4gUmFuZ2FwdXIsIENobG9lIEFuYXN0YXNpYWRlcywgQ29zdGEgSHVhbmcsIER1c3RpbiBTY2h3ZW5rLCBIYXJzaCBUcml2ZWRpLCBJYW4gTWFnbnVzc29uLCBKYXJvbiBMb2NobmVyLCBKaWFjaGVuZyBMaXUsIExlc3RlciBKYW1lcyBWLiBNaXJhbmRhLCBNYWFydGVuIFNhcCwgTWFsaWEgTW9yZ2FuLCBNaWNoYWVsIFNjaG1pdHosIE1pY2hhbCBHdWVycXVpbiwgTWljaGFlbCBXaWxzb24sIFJlZ2FuIEh1ZmYsIFJvbmFuIExlIEJyYXMsIFJ1aSBYaW4sIFJ1bGluIFNoYW8sIFNhbSBTa2pvbnNiZXJnLCBTaGFubm9uIFplamlhbmcgU2hlbiwgU2h1eXVlIFN0ZWxsYSBMaSwgVHVja2VyIFdpbGRlLCBWYWxlbnRpbmEgUHlhdGtpbiwgV2lsbCBNZXJyaWxsLCBZYXBlaSBDaGFuZywgWXVsaW5nIEd1LCBaaGl5dWFuIFplbmcsIEFzaGlzaCBTYWJoYXJ3YWwsIEx1a2UgWmV0dGxlbW95ZXIsIFBhbmcgV2VpIEtvaCwgQWxpIEZhcmhhZGksIE5vYWggQS4gU21pdGgsIEhhbm5hbmVoIEhhamlzaGlyemkiLDIwMjUtMTEtMjAsT2xtbyAzLGh0dHBzOi8vYXJ4aXYub3JnL2Ficy8yNTEyLjEzOTYxLCxTT1RBIGltcHJvdmVtZW50LFBhcGVyL3RlY2huaWNhbCByZXBvcnQgZGVzY3JpYmVzIE9sbW8gMyBUaGluayAzMkIgYXMgdGhlIHN0cm9uZ2VzdCBmdWxseS1vcGVuIHRoaW5raW5nIG1vZGVsIHJlbGVhc2VkIHRvIGRhdGUuLDMyMDAwMDAwMDAwLjAsMzJCIHdpdGggQmFzZS9JbnN0cnVjdC9UaGluayB2YXJpYW50cy4gQmFzZSBoZXJlLDEuMWUrMjQsNiozLjJlMTAqNS41ZTEyPTEuMWUyNCw1NTAwMDAwMDAwMDAwLE1vZGVsIGNhcmQgbGlzdHMgNS41MFQgdHJhaW5pbmcgdG9rZW5zIGZvciBPTE1vIDMgMzJCIChhbmQgNS45M1QgZm9yIDdCKS4sMTM0NC4wLCJJbiB0b3RhbCwgYXBwcm94aW1hdGVseSA1NiBkYXlzIGVsYXBzZWQgZnJvbSB0aGUgc3RhcnQgb2YgdHJhaW5pbmcgdG8gdGhlIGV2YWx1YXRpb24gb2YgdGhlIE9sbW8gMyBUaGluayAzMkIgY2hlY2twb2ludCwgb24gYSBjbHVzdGVyIHdpdGggMTAyNCBIMTAwIEdQVXMgZGVkaWNhdGVkIHRvIE9sbW8gMyIsTlZJRElBIEgxMDAgU1hNNSA4MEdCLCxDb25maWRlbnQsIkEgZnVsbHktb3BlbiBzdWl0ZSBvZiA3Qi8zMkIgbGFuZ3VhZ2UgbW9kZWxzLCByZWxlYXNpbmcgdGhlIGVudGlyZSDigJxtb2RlbCBmbG934oCdIChkYXRhLCBjb2RlLCBhbmQgY2hlY2twb2ludHMpIGFuZCB0YXJnZXRpbmcgbG9uZy1jb250ZXh0IHJlYXNvbmluZywgdG9vbCB1c2UsIGNv</x:v>
      </x:c>
    </x:row>
    <x:row r="13" ht="18" customHeight="1">
      <x:c r="A13" s="17" t="n">
        <x:v>8</x:v>
      </x:c>
      <x:c r="B13" s="17" t="n">
        <x:v>310</x:v>
      </x:c>
      <x:c r="C13" s="160" t="str">
        <x:v>ZGluZywgYW5kIGNoYXQuIiwxLjAsLE9wZW4gd2VpZ2h0cyAodW5yZXN0cmljdGVkKSxVbml0ZWQgU3RhdGVzIG9mIEFtZXJpY2EsLCwsMTAyNC4wLCwyMDI2LTAzLTMxIDAxOjA0OjUxKzAwOjAwLCwsLCwsUmVzZWFyY2ggY29sbGVjdGl2ZSwsLCwsT3BlbiBzb3VyY2UsIk1vZGVsIGNhcmQgKyBhcnRpZmFjdHM6IGh0dHBzOi8vYWxsZW5haS5vcmcvb2xtbyBhbmQgaHR0cHM6Ly9odWdnaW5nZmFjZS5jby9hbGxlbmFpL09sbW8tMy0xMTI1LTMyQiAoQXBhY2hlLTIuMCkKIiwsLCwsLDEzOTg3MTkuMzExNTU1MTU4NiwsLCwsLFllcwpHZW1pbmkgMyBQcm8gSW1hZ2UgKE5hbm8gQmFuYW5hIFBybyksSW1hZ2UgZ2VuZXJhdGlvbixJbWFnZSBnZW5lcmF0aW9uLEdvb2dsZSBEZWVwTWluZCwsMjAyNS0xMS0yMCxJbnRyb2R1Y2luZyBOYW5vIEJhbmFuYSBQcm8saHR0cHM6Ly9ibG9nLmdvb2dsZS9pbm5vdmF0aW9uLWFuZC1haS9wcm9kdWN0cy9uYW5vLWJhbmFuYS1wcm8vLCxTaWduaWZpY2FudCB1c2UsIiIiVXBkYXRlOiBJbiB0aGUgbGFzdCA0IGRheXMsIApAR2VtaW5pQXBwCiBoYXMgYWRkZWQ6CisgMTNNIG1vcmUgZmlyc3QtdGltZSB1c2VycyAoMjNNKyB0b3RhbCBub3cpCisgMzAwTSBtb3JlIGltYWdlcyAoNTAwTSsgdG90YWwgbm93KSIiIGZyb20gSm9zaCBXb29kd2FyZCBvbiBYIChodHRwczovL3guY29tL2pvc2h3b29kd2FyZC9zdGF0dXMvMTk2NTE3NTE5OTQxMTkyNTA2MCkiLCwsLCwsLCwsLCxMaWtlbHksIlRvZGF5LCB3ZeKAmXJlIGludHJvZHVjaW5nIE5hbm8gQmFuYW5hIFBybyAoR2VtaW5pIDMgUHJvIEltYWdlKSwgb3VyIG5ldyBzdGF0ZS1vZi10aGUgYXJ0IGltYWdlIGdlbmVyYXRpb24gYW5kIGVkaXRpbmcgbW9kZWwuIEJ1aWx0IG9uIEdlbWluaSAzIFBybywgTmFubyBCYW5hbmEgUHJvIHVzZXMgR2VtaW5p4oCZcyBzdGF0ZS1vZi10aGUtYXJ0IHJlYXNvbmluZyBhbmQgcmVhbC13b3JsZCBrbm93bGVkZ2UgdG8gdmlzdWFsaXplIGluZm9ybWF0aW9uIGJldHRlciB0aGFuIGV2ZXIgYmVmb3JlLiIsLCxBUEkgYWNjZXNzLFVuaXRlZCBTdGF0ZXMgb2YgQW1lcmljYSwsLCwsLDIwMjYtMDQtMDggMDI6MTQ6NTYrMDA6MDAsLCwsLCxJbmR1c3RyeSwsLCwsLCJBdmFpbGFibGUgaW4gR2VtaW5pJ3MgbW9iaWxlIGFwcCwgd2ViIGludGVyZmFjZSBhbmQgYnkgQVBJIiwsLCwsLCwsLCwsLE5vClNBTSAzLFZpc2lvbixJbWFnZSBzZWdtZW50YXRpb24sTWV0YSBBSSwiTmljb2xhcyBDYXJpb24sIExhdXJhIEd1c3RhZnNvbiwgWXVhbi1UaW5nIEh1LCBTaG91YmhpayBEZWJuYXRoLCBSb25naGFuZyBIdSwgRGlkYWMgU3VyaXMsIENoYWl0YW55YSBSeWFsaSwgS2FseWFuIFZhc3VkZXYgQWx3YWxhLCBIYWl0aGFtIEtoZWRyLCBBbmRyZXcgSHVhbmcsIEppZSBMZWksIFRlbmd5dSBNYSwgQmFpc2hhbiBHdW8sIEFycGl0IEthbGxhLCBNYXJrdXMgTWFya3MsIEpvc2VwaCBHcmVlciwgTWVuZyBXYW5nLCBQZWl6ZSBTdW4sIFJvbWFuIFLDpGRsZSwgVHJpYW50YWZ5bGxvcyBBZm91cmFzLCBFZmZyb3N5bmkgTWF2cm91ZGksIEthdGhlcmluZSBYdSwgVHN1bmctSGFuIFd1LCBZdSBaaG91LCBMaWxpYW5lIE1vbWVuaSwgUmlzaGkgSGF6cmEsIFNodWFuZ3J1aSBEaW5nLCBTYWdhciBWYXplLCBGcmFuY29pcyBQb3JjaGVyLCBGZW5nIExpLCBTaXl1YW4gTGksIEFpc2h3YXJ5YSBLYW1hdGgsIEhvIEtlaSBDaGVuZywgUGlvdHIgRG9sbMOhciwgTmlraGlsYSBSYXZpLCBLYXRlIFNhZW5rbywgUGVuZ2NodWFuIFpoYW5nLCBDaHJpc3RvcGggRmVpY2h0ZW5ob2ZlciIsMjAyNS0xMS0yMCxTQU0gMzogU2VnbWVudCBBbnl0aGluZyB3aXRoIENvbmNlcHRzLGh0dHBzOi8vYXJ4aXYub3JnL2Ficy8yNTExLjE2NzE5LCwsLDg1MDAwMDAwMC4wLCIiIlNBTSAzIGhhcyDiiLw4NTBNIHBhcmFtZXRlcnMsIGRpc3RyaWJ1dGVkIGFzIGZvbGxvd3M6IOKIvDQ1ME0gYW5kIOKIvDMwME0gZm9yIHRoZSB2aXNpb24gYW5kIHRleHQgZW5jb2RlcnMgKEJvbHlhIGV0IGFsLiwgMjAyNSksIGFuZCDiiLwxMDBNIGZvciB0aGUgZGV0ZWN0b3IgYW5kIHRyYWNrZXIgY29tcG9uZW50cyIiIiwxLjk5ODE1ODRlKzIzLCIiIlRoZSByZWxlYXNlZCBTQU0gMyB3YXMgdHJhaW5lZCBvbiAxNzJrIEExMDAgR1BVIGhvdXJzIGFuZCA4NmsgSDIwMCBHUFUgaG91cnMuIiIgCgpBMTAwIGNvbnRyaWJ1dGlvbiA9IDE3MjAwMCBob3VycyAqIDM2MDAgc2Vjb25kcy9ob3VyICogMzEyLDAwMCwwMDAsMDAwLDAwMCBURjE2IChhc3N1bWVkIHByZWNpc2lvbikgRkxPUFMgICogMC40IChlc3RpbWF0ZWQgdXRpbGl6YXRpb24pID0gNzcyNzYxNjAwMDAwMDAwMDAwMDAwMDAgRkxPUC4KCkgyMDAgY29udHJpYnV0aW9uID0gODYwMDAgaG91cnMgKiAzNjAwIHNlY29uZHMvaG91ciAqIDk4OSw1MDAsMDAwLDAwMCwwMDAgVEYxNiAoYXNzdW1lZCBwcmVjaXNpb24pIEZMT1BTICogMC40IChlc3RpbWF0ZWQgdXRpbGl6YXRpb24pID0gMTIyNTM5NjgwMDAwMDAwMDAwMDAwMDAwIEZMT1AKClRvdGFsID0gMi45OTgxNTg0ZSsyMyBGTE9QIiwsLCwsLCxMaWtlbHksIldlIHByZXNlbnQgU2VnbWVudCBBbnl0aGluZyBNb2RlbCAoU0FNKSAzLCBhIHVuaWZpZWQgbW9kZWwgdGhhdCBkZXRlY3RzLCBzZWdtZW50cywgYW5kIHRyYWNrcyBvYmplY3RzIGluIGltYWdlcyBhbmQgdmlkZW9zIGJhc2VkIG9uIGNvbmNlcHQgcHJvbXB0cywgd2hpY2ggd2UgZGVmaW5lIGFzIGVpdGhlciBzaG9ydCBub3VuIHBocmFzZXMgKGUuZy4sICIieWVsbG93IHNjaG9vbCBidXMiIiksIGltYWdlIGV4ZW1wbGFycywgb3IgYSBjb21iaW5hdGlvbiBvZiBib3RoLiBQcm9tcHRhYmxlIENvbmNlcHQgU2VnbWVudGF0aW9uIChQQ1MpIHRha2VzIHN1Y2ggcHJvbXB0cyBhbmQgcmV0dXJucyBzZWdtZW50YXRpb24gbWFza3MgYW5kIHVuaXF1ZSBpZGVudGl0aWVzIGZvciBhbGwgbWF0Y2hpbmcgb2JqZWN0IGluc3RhbmNlcy4gVG8gYWR2YW5jZSBQQ1MsIHdlIGJ1aWxkIGEgc2NhbGFibGUgZGF0YSBlbmdpbmUgdGhhdCBwcm9kdWNlcyBhIGhpZ2gtcXVhbGl0eSBkYXRhc2V0IHdpdGggNE0gdW5pcXVlIGNvbmNlcHQgbGFiZWxzLCBpbmNsdWRpbmcgaGFyZCBuZWdhdGl2ZXMsIGFjcm9zcyBpbWFnZXMgYW5kIHZpZGVvcy4gT3VyIG1vZGVsIGNvbnNpc3RzIG9mIGFuIGltYWdlLWxldmVsIGRldGVjdG9yIGFuZCBhIG1lbW9yeS1iYXNlZCB2aWRlbyB0cmFja2VyIHRoYXQgc2hhcmUgYSBzaW5nbGUgYmFja2JvbmUuIFJlY29nbml0aW9uIGFuZCBsb2NhbGl6YXRpb24gYXJlIGRlY291cGxlZCB3aXRoIGEgcHJlc2VuY2UgaGVhZCwgd2hpY2ggYm9vc3RzIGRldGVjdGlvbiBhY2N1cmFjeS4gU0FNIDMgZG91YmxlcyB0aGUgYWNjdXJhY3kgb2YgZXhpc3Rpbmcgc3lzdGVtcyBpbiBib3RoIGltYWdlIGFuZCB2aWRlbyBQQ1MsIGFuZCBpbXByb3ZlcyBwcmV2aW91cyBTQU0gY2FwYWJpbGl0aWVzIG9uIHZpc3VhbCBzZWdtZW50YXRpb24gdGFza3MuIFdlIG9wZW4gc291cmNlIFNBTSAzIGFsb25nIHdpdGggb3VyIG5ldyBTZWdtZW50IEFueXRoaW5nIHdpdGggQ29uY2VwdHMgKFNBLUNvKSBiZW5jaG1hcmsgZm9yIHByb21wdGFibGUgY29uY2VwdCBzZWdtZW50YXRpb24uIiwsLE9wZW4gd2VpZ2h0cyAocmVzdHJpY3RlZCB1c2UpLFVuaXRlZCBTdGF0ZXMgb2YgQW1lcmljYSwsLCwsLDIwMjYtMDQtMDggMDI6MTU6MTQrMDA6MDAsLCwsLCxJbmR1c3RyeSwsLCwsLGh0dHBzOi8vZ2l0aHViLmNvbS9mYWNlYm9va3Jlc2VhcmNoL3NhbTM/dGFiPUxpY2Vuc2UtMS1vdi1maWxlIGxpc3RzIHNwZWNpZmljIHJlc3RyaWN0aW9ucywsLCwsLCwsLCwsLFllcwpTQU0gMywiVmlzaW9uLFZpZGVvIixTZW1hbnRpYyBzZWdtZW50YXRpb24sLCwyMDI1LTExLTIwLFNBTSAzOiBTZWdtZW50IEFueXRoaW5nIHdpdGggQ29uY2VwdHMsImh0dHBzOi8vYXJ4aXYub3JnL2Ficy8yNTExLjE2NzE5LCBodHRwczovL2dpdGh1Yi5jb20vZmFjZWJvb2tyZXNlYXJjaC9zYW0zIiwsLCw4NDgwMDAwMDAuMCwiIiJUaGUgU0FNIDMgbW9kZWwgaGFzIDg0OE0gcGFyYW1ldGVycyIiIChodHRwczovL3d3dy5tYXJrdGVjaHBvc3QuY29tLzIwMjUvMTEvMjAvbWV0YS1haS1yZWxlYXNlcy1zZWdtZW50LWFueXRoaW5nLW1vZGVsLTMtc2FtLTMtZm9yLXByb21wdGFibGUtY29uY2VwdC1zZWdtZW50YXRpb24taW4taW1hZ2VzLWFuZC12aWRlb3MvKS4gVXNlcyBQZXJjZXB0aW9uIEVuY29kZXIgKFBFKSB2aXNpb24gYmFja2JvbmUgc2hhcmVkIGJldHdlZW4gZGV0ZWN0b3IgYW5kIHRyYWNrZXIuIiwsLCwsLCwsLExpa2VseSwiV2UgcHJlc2VudCBTZWdtZW50IEFueXRoaW5nIE1vZGVsIChTQU0pIDMsIGEgdW5pZmllZCBtb2RlbCB0aGF0IGRldGVjdHMsIHNlZ21lbnRzLCBhbmQgdHJhY2tzIG9iamVjdHMgaW4gaW1hZ2VzIGFuZCB2aWRlb3MgYmFzZWQgb24gY29uY2VwdCBwcm9tcHRzLCB3aGljaCB3ZSBkZWZpbmUgYXMgZWl0aGVyIHNob3J0IG5vdW4gcGhyYXNlcyAoZS5nLiwgJ3llbGxvdyBzY2hvb2wgYnVzJyksIGltYWdlIGV4ZW1wbGFycywgb3IgYSBjb21iaW5hdGlvbiBvZiBib3RoLiBQcm9tcHRhYmxlIENvbmNlcHQgU2VnbWVudGF0aW9uIChQQ1MpIHRha2VzIHN1Y2ggcHJvbXB0cyBhbmQgcmV0dXJucyBzZWdtZW50YXRpb24gbWFza3MgYW5kIHVuaXF1ZSBpZGVudGl0aWVzIGZvciBhbGwgbWF0Y2hpbmcgb2JqZWN0IGluc3RhbmNlcy4gVG8gYWR2YW5jZSBQQ1MsIHdlIGJ1aWxkIGEgc2NhbGFibGUgZGF0YSBlbmdpbmUgdGhhdCBwcm9kdWNlcyBhIGhpZ2gtcXVhbGl0eSBkYXRhc2V0IHdpdGggNE0gdW5pcXVlIGNvbmNlcHQgbGFiZWxzLCBpbmNsdWRpbmcgaGFyZCBuZWdhdGl2ZXMsIGFjcm9zcyBpbWFnZXMgYW5kIHZpZGVvcy4gT3VyIG1vZGVsIGNvbnNpc3RzIG9mIGFuIGltYWdlLWxldmVsIGRldGVjdG9yIGFuZCBhIG1lbW9yeS1iYXNlZCB2aWRlbyB0cmFja2VyIHRoYXQgc2hhcmUgYSBzaW5nbGUgYmFja2JvbmUuIFJlY29nbml0aW9uIGFuZCBsb2NhbGl6YXRpb24gYXJlIGRlY291cGxlZCB3aXRoIGEgcHJlc2VuY2UgaGVhZCwgd2hpY2ggYm9vc3RzIGRldGVjdGlvbiBhY2N1cmFjeS4gU0FNIDMgZG91YmxlcyB0aGUgYWNjdXJhY3kgb2YgZXhpc3Rpbmcgc3lzdGVtcyBpbiBib3RoIGltYWdlIGFuZCB2aWRlbyBQQ1MsIGFuZCBpbXByb3ZlcyBwcmV2aW91cyBTQU0gY2FwYWJpbGl0aWVzIG9uIHZpc3VhbCBzZWdtZW50YXRpb24gdGFza3MuIiwsLE9wZW4gd2VpZ2h0cyAocmVzdHJpY3RlZCB1c2UpLCwsLCwsLDIwMjYtMDQtMDggMDI6MTU6MjYrMDA6MDAsLCwsLCwsLCwsLCwiUmVsZWFzZWQgdW5kZXIgU0FNIExpY2Vuc2UuIENvZGUsIGNoZWNrcG9pbnRzLCBhbmQgU0EtQ28gYmVuY2htYXJrIHJlbGVhc2VkIG9uIEdpdEh1Yi4gUmVxdWlyZXMgYWNjZXNzIHJlcXVlc3Qgb24gSHVnZ2luZ0ZhY2UuIiwsLCwsLCwsLCwsLFllcwpPbG1vIDMgMzJCIEluc3RydWN0LExhbmd1YWdlLCJMYW5ndWFnZSBtb2RlbGluZy9nZW5lcmF0aW9uLENoYXQsQ29kZSBnZW5lcmF0aW9uLE1hdGhlbWF0aWNhbCByZWFzb25pbmcsVG9vbCB1c2UiLCJBbGxlbiBJbnN0aXR1dGUgZm9yIEFJLFVuaXZlcnNpdHkgb2YgV2FzaGluZ3RvbixDYXJuZWdpZSBNZWxsb24gVW5pdmVyc2l0eSAoQ01VKSxTdGFuZm9yZCBVbml2ZXJzaXR5LE1pbGEgLSBRdWViZWMgQUkgKG9yaWdpbmFsbHkgTW9udHJlYWwgSW5zdGl0dXRlIGZvciBMZWFybmluZyBBbGdvcml0aG1zKSxVbml2ZXJzaXR5IG9mIE1vbnRyZWFsIC8gVW5pdmVyc2l0w6kgZGUgTW9udHLDqWFsLFByaW5jZXRvbiBVbml2ZXJzaXR5LE1hc3NhY2h1c2V0dHMgSW5zdGl0dXRlIG9mIFRlY2hub2xvZ3kgKE1JVCksVW5pdmVyc2l0eSBvZiBNYXJ5bGFuZCIsIkFsbHlzb24gRXR0aW5nZXIsIEFtYW5kYSBCZXJ0c2NoLCBCYWlsZXkgS3VlaGwsIERhdmlkIEdyYWhhbSwgRGF2aWQgSGVpbmVtYW4sIERpcmsgR3JvZW5ldmVsZCwgRmFlemUgQnJhaG1hbiwgRmluYmFyciBUaW1iZXJzLCBIYW1pc2ggSXZpc29uLCBKYWNvYiBNb3JyaXNvbiwgSmFrZSBQb3puYW5za2ksIEt5bGUgTG8sIEx1Y2EgU29sZGFpbmksIE1hdHQgSm9yZGFuLCBNYXllZSBDaGVuLCBNaWNoYWVsIE5vdWtob3ZpdGNoLCBOYXRoYW4gTGFtYmVydCwgUGV0ZSBXYWxzaCwgUHJhZGVlcCBEYXNpZ2ksIFJvYmVydCBCZXJyeSwgU2F1bXlhIE1hbGlrLCBTYXVyYWJoIFNoYWgsIFNjb3R0IEdlbmcsIFNoYW5lIEFyb3JhLCBTaGFzaGFuayBHdXB0YSwgVGFpcmEgQW5kZXJzb24sIFRlbmcgWGlhbywgVHlsZXIgTXVycmF5LCBUeWxlciBSb21lcm8sIFZpY3RvcmlhIEdyYWYsIEFrYXJpIEFzYWksIEFrc2hpdGEgQmhhZ2lhLCBBbGV4YW5kZXIgV2V0dGlnLCBBbGlzYSBMaXUsIEFtYW4gUmFuZ2FwdXIsIENobG9lIEFuYXN0YXNpYWRlcywgQ29zdGEgSHVhbmcsIER1c3RpbiBTY2h3ZW5rLCBIYXJzaCBUcml2ZWRpLCBJYW4gTWFnbnVzc29uLCBKYXJvbiBMb2NobmVyLCBKaWFjaGVuZyBMaXUsIExlc3RlciBKYW1lcyBWLiBNaXJhbmRhLCBNYWFydGVuIFNhcCwgTWFsaWEgTW9yZ2FuLCBNaWNoYWVsIFNjaG1pdHosIE1pY2hhbCBHdWVycXVpbiwgTWljaGFlbCBXaWxzb24sIFJlZ2FuIEh1ZmYsIFJvbmFuIExlIEJyYXMsIFJ1aSBYaW4sIFJ1bGluIFNoYW8sIFNhbSBTa2pvbnNiZXJnLCBTaGFubm9uIFplamlhbmcgU2hlbiwgU2h1eXVlIFN0ZWxsYSBMaSwgVHVja2VyIFdpbGRlLCBWYWxlbnRpbmEgUHlhdGtpbiwgV2lsbCBNZXJyaWxsLCBZYXBlaSBDaGFuZywgWXVsaW5nIEd1LCBaaGl5dWFuIFplbmcsIEFzaGlzaCBTYWJoYXJ3YWwsIEx1a2UgWmV0dGxlbW95ZXIsIFBhbmcgV2VpIEtvaCwgQWxpIEZhcmhhZGksIE5vYWggQS4gU21pdGgsIEhhbm5hbmVoIEhhamlzaGlyemkiLDIwMjUtMTEtMjAsT2xtbyAzLCJodHRwczovL2FyeGl2Lm9yZy9hYnMvMjUxMi4xMzk2MSwgaHR0cHM6Ly9hbGxlbmFpLm9yZy9ibG9nL29sbW8zLCBodHRwczovL2h1Z2dpbmdmYWNlLmNvL2FsbGVuYWkvT2xtby0zLTExMjUtMzJCIiwsLCwzMjAwMDAwMDAwMC4wLDdCIGFuZCAzMkIgdmFyaWFudHMuIERlbnNlIHRyYW5zZm9ybWVyIGFyY2hpdGVjdHVyZS4gKGh0dHBzOi8vYXJ4aXYub3JnL2Ficy8yNTEyLjEzOTYxKSwsLCwsLCxOVklESUEgSDEwMCBTWE01IDgwR0IsLExpa2VseSwiV2UgaW50cm9kdWNlIE9sbW8gMywgYSBmYW1pbHkgb2Ygc3RhdGUtb2YtdGhlLWFydCwgZnVsbHktb3BlbiBsYW5ndWFnZSBtb2RlbHMgYXQgdGhlIDdCIGFuZCAzMkIgcGFyYW1ldGVyIHNjYWxlcy4gT2xtbyAzIG1vZGVsIGNvbnN0cnVjdGlvbiB0YXJnZXRzIGxvbmctY29udGV4dCByZWFzb25pbmcsIGZ1bmN0aW9uIGNhbGxpbmcsIGNvZGluZywgaW5zdHJ1Y3Rpb24gZm9sbG93aW5nLCBnZW5lcmFsIGNoYXQsIGFuZCBrbm93bGVkZ2UgcmVjYWxsLiBUaGlzIHJlbGVhc2UgaW5jbHVkZXMgdGhlIGVudGlyZSBtb2RlbCBmbG93LCBpLmUuLCB0aGUgZnVsbCBsaWZlY3ljbGUgb2YgdGhlIGZhbWlseSBvZiBtb2RlbHMsIGluY2x1ZGluZyBldmVyeSBzdGFnZSwgY2hlY2twb2ludCwgZGF0YSBwb2ludCwgYW5kIGRlcGVuZGVuY3kgdXNlZCB0byBidWlsZCBpdC4gT3VyIGZsYWdzaGlwIG1vZGVsLCBPbG1vIDMgVGhpbmsgMzJCLCBpcyB0aGUgc3Ryb25nZXN0IGZ1bGx5LW9wZW4gdGhpbmtpbmcgbW9kZWwgcmVsZWFzZWQgdG8tZGF0ZS4iLCwsT3BlbiB3ZWlnaHRzICh1bnJlc3RyaWN0ZWQpLCJVbml0ZWQgU3RhdGVzIG9mIEFtZXJpY2EsVW5pdGVkIFN0YXRlcyBvZiBBbWVyaWNhLFVuaXRlZCBTdGF0ZXMgb2YgQW1lcmljYSxVbml0ZWQgU3RhdGVzIG9mIEFtZXJpY2EsQ2FuYWRhLENhbmFkYSxVbml0ZWQgU3RhdGVzIG9mIEFtZXJpY2EsVW5pdGVkIFN0YXRlcyBvZiBBbWVyaWNhLFVuaXRlZCBTdGF0ZXMgb2YgQW1lcmljYSIsLCwsMTAyNC4wLCwyMDI2LTA0LTA4IDAyOjE1OjI4KzAwOjAwLCwsLCwsIlJlc2VhcmNoIGNvbGxlY3RpdmUsQWNhZGVtaWEsQWNhZGVtaWEsQWNhZGVtaWEsQWNhZGVtaWEsQWNhZGVtaWEsQWNhZGVtaWEsQWNhZGVtaWEsQWNhZGVtaWEiLCwsLCwsIkFwYWNoZSAyLjAgbGljZW5zZS4gRnVsbCBtb2RlbCBmbG93IHJlbGVhc2VkOiBhbGwgY29kZSwgY2hlY2twb2ludHMsIHRyYWluaW5nIGRhdGEsIGxvZ3MuIChodHRwczovL2h1Z2dpbmdmYWNlLmNvL2FsbGVuYWkvT2xtby0zLTExMjUtMzJCKSIsLCwsLCwxMzk4NzE5LjMxMTU1NTE1ODYsLCwsLCxZZXMKT2xtbyAzIDdCIFRoaW5rLExhbmd1YWdlLCJMYW5ndWFnZSBtb2RlbGluZy9nZW5lcmF0aW9uLENoYXQsQ29kZSBnZW5lcmF0aW9uLE1hdGhlbWF0aWNhbCByZWFzb25pbmcsVG9vbCB1c2UiLCJBbGxlbiBJbnN0aXR1dGUgZm9yIEFJLFVuaXZlcnNpdHkgb2YgV2FzaGluZ3RvbixDYXJuZWdpZSBNZWxsb24gVW5pdmVyc2l0eSAoQ01VKSxTdGFuZm9yZCBVbml2ZXJzaXR5LE1pbGEgLSBRdWViZWMgQUkgKG9yaWdpbmFsbHkgTW9udHJlYWwgSW5zdGl0dXRlIGZvciBMZWFybmluZyBBbGdvcml0aG1zKSxVbml2ZXJzaXR5IG9mIE1vbnRyZWFsIC8gVW5pdmVyc2l0w6kgZGUgTW9udHLDqWFsLFByaW5jZXRvbiBVbml2ZXJzaXR5LE1hc3NhY2h1c2V0dHMgSW5zdGl0dXRlIG9mIFRlY2hub2xvZ3kgKE1JVCksVW5pdmVyc2l0eSBvZiBNYXJ5bGFuZCIsIkFsbHlzb24gRXR0aW5nZXIsIEFtYW5kYSBCZXJ0c2NoLCBCYWlsZXkgS3VlaGwsIERhdmlkIEdyYWhhbSwgRGF2aWQgSGVpbmVtYW4sIERpcmsgR3JvZW5ldmVsZCwgRmFlemUgQnJhaG1hbiwgRmluYmFyciBUaW1iZXJzLCBIYW1pc2ggSXZpc29uLCBKYWNvYiBNb3JyaXNvbiwgSmFrZSBQb3puYW5za2ksIEt5bGUgTG8sIEx1Y2EgU29sZGFpbmksIE1hdHQgSm9yZGFuLCBNYXllZSBDaGVuLCBNaWNoYWVsIE5vdWtob3ZpdGNoLCBOYXRoYW4gTGFtYmVydCwgUGV0ZSBXYWxzaCwgUHJhZGVlcCBEYXNpZ2ksIFJvYmVydCBCZXJyeSwgU2F1bXlhIE1hbGlrLCBTYXVyYWJoIFNoYWgsIFNjb3R0IEdlbmcsIFNoYW5lIEFyb3JhLCBTaGFzaGFuayBHdXB0YSwgVGFpcmEgQW5kZXJzb24sIFRlbmcgWGlhbywgVHlsZXIgTXVycmF5LCBUeWxlciBSb21lcm8sIFZpY3RvcmlhIEdyYWYsIEFrYXJpIEFzYWksIEFrc2hpdGEgQmhhZ2lhLCBBbGV4YW5kZXIgV2V0dGlnLCBBbGlzYSBMaXUsIEFtYW4gUmFuZ2FwdXIsIENobG9lIEFuYXN0YXNpYWRlcywgQ29zdGEgSHVhbmcsIER1c3RpbiBTY2h3ZW5rLCBIYXJzaCBUcml2ZWRpLCBJYW4gTWFnbnVzc29uLCBKYXJvbiBMb2NobmVyLCBKaWFjaGVuZyBMaXUsIExlc3RlciBKYW1lcyBWLiBNaXJhbmRhLCBNYWFydGVuIFNhcCwgTWFsaWEgTW9yZ2FuLCBNaWNoYWVsIFNjaG1pdHosIE1pY2hhbCBHdWVycXVpbiwgTWljaGFlbCBXaWxzb24sIFJlZ2FuIEh1ZmYsIFJvbmFuIExlIEJyYXMsIFJ1aSBYaW4sIFJ1bGluIFNoYW8sIFNhbSBTa2pvbnNiZXJnLCBTaGFubm9uIFplamlhbmcgU2hlbiwgU2h1eXVlIFN0ZWxsYSBMaSwgVHVja2VyIFdpbGRlLCBWYWxlbnRpbmEgUHlhdGtpbiwgV2lsbCBNZXJyaWxsLCBZYXBlaSBDaGFuZywgWXVsaW5nIEd1LCBaaGl5dWFuIFplbmcsIEFzaGlzaCBTYWJoYXJ3YWwsIEx1a2UgWmV0dGxlbW95ZXIsIFBhbmcgV2VpIEtvaCwgQWxpIEZhcmhhZGksIE5vYWggQS4gU21pdGgsIEhhbm5hbmVoIEhhamlzaGlyemkiLDIwMjUtMTEtMjAsT2xtbyAzLCJodHRwczovL2FyeGl2Lm9yZy9hYnMvMjUxMi4xMzk2MSwgaHR0cHM6Ly9hbGxlbmFpLm9yZy9ibG9nL29sbW8zLCBodHRwczovL2h1Z2dpbmdmYWNlLmNvL2FsbGVuYWkvT2xtby0zLTExMjUtMzJCIiwsLCw3MDAwMDAwMDAwLjAsN0IgYW5kIDMyQiB2YXJpYW50cy4gRGVuc2UgdHJhbnNmb3JtZXIgYXJjaGl0ZWN0dXJlLiAoaHR0cHM6Ly9hcnhpdi5vcmcvYWJzLzI1MTIuMTM5NjEpLCwsLCwsLE5WSURJQSBIMTAwIFNYTTUgODBHQiwsTGlrZWx5LCJXZSBpbnRyb2R1Y2UgT2xtbyAzLCBhIGZhbWlseSBvZiBzdGF0ZS1vZi10aGUtYXJ0LCBmdWxseS1vcGVuIGxhbmd1YWdlIG1vZGVscyBhdCB0aGUgN0IgYW5kIDMyQiBwYXJhbWV0ZXIgc2NhbGVzLiBPbG1vIDMgbW9kZWwgY29uc3RydWN0aW9uIHRhcmdldHMgbG9uZy1jb250ZXh0IHJlYXNvbmluZywgZnVuY3Rpb24gY2FsbGluZywgY29kaW5nLCBpbnN0cnVjdGlvbiBmb2xsb3dpbmcsIGdlbmVyYWwgY2hhdCwgYW5kIGtub3dsZWRnZSByZWNhbGwuIFRoaXMgcmVsZWFzZSBpbmNsdWRlcyB0aGUgZW50aXJlIG1vZGVsIGZsb3csIGkuZS4sIHRoZSBmdWxsIGxpZmVjeWNsZSBvZiB0aGUgZmFtaWx5IG9mIG1vZGVscywgaW5jbHVkaW5nIGV2ZXJ5IHN0YWdlLCBjaGVja3BvaW50LCBkYXRhIHBvaW50LCBhbmQgZGVwZW5kZW5jeSB1c2VkIHRvIGJ1aWxkIGl0LiBPdXIgZmxhZ3NoaXAgbW9kZWwsIE9sbW8gMyBUaGluayAzMkIsIGlzIHRoZSBzdHJvbmdlc3QgZnVsbHktb3BlbiB0aGlua2luZyBtb2RlbCByZWxlYXNlZCB0by1kYXRlLiIsLCxPcGVuIHdlaWdodHMgKHVucmVzdHJpY3RlZCksIlVuaXRlZCBTdGF0ZXMgb2YgQW1lcmljYSxVbml0ZWQgU3RhdGVzIG9mIEFtZXJpY2EsVW5pdGVkIFN0YXRlcyBvZiBBbWVyaWNhLFVuaXRlZCBTdGF0ZXMgb2YgQW1lcmljYSxDYW5hZGEsQ2FuYWRhLFVuaXRlZCBTdGF0ZXMgb2YgQW1lcmljYSxVbml0ZWQgU3RhdGVzIG9mIEFtZXJpY2EsVW5pdGVkIFN0YXRlcyBvZiBBbWVyaWNhIiwsLCwxMDI0LjAsLDIwMjYtMDQtMDggMDI6MTU6MjgrMDA6MDAsLCwsLCwiUmVzZWFyY2ggY29sbGVjdGl2ZSxBY2FkZW1pYSxBY2FkZW1pYSxBY2FkZW1pYSxBY2FkZW1pYSxBY2FkZW1pYSxBY2FkZW1pYSxBY2FkZW1pYSxBY2FkZW1pYSIsLCwsLCwiQXBhY2hlIDIuMCBsaWNlbnNlLiBGdWxsIG1vZGVsIGZsb3cgcmVsZWFzZWQ6IGFsbCBjb2RlLCBjaGVja3BvaW50cywgdHJhaW5pbmcgZGF0YSwgbG9ncy4gKGh0dHBzOi8vaHVnZ2luZ2ZhY2UuY28vYWxsZW5haS9PbG1vLTMtMTEyNS0zMkIpIiwsLCwsLDEzOTg3MTkuMzExNTU1MTU4NiwsLCwsLFllcwpPbG1vIDMuMSAzMkIgVGhpbmssTGFuZ3VhZ2UsIkxhbmd1YWdlIG1vZGVsaW5nL2dlbmVyYXRpb24sQ2hhdCxDb2RlIGdlbmVyYXRpb24sTWF0aGVtYXRpY2FsIHJlYXNvbmluZyxUb29sIHVzZSIsIkFsbGVuIEluc3RpdHV0ZSBmb3IgQUksVW5pdmVyc2l0eSBvZiBXYXNoaW5ndG9uLENhcm5lZ2llIE1lbGxvbiBVbml2ZXJzaXR5IChDTVUpLFN0YW5mb3JkIFVuaXZlcnNpdHksTWlsYSAtIFF1ZWJlYyBBSSAob3JpZ2luYWxseSBNb250cmVhbCBJbnN0aXR1dGUgZm9yIExlYXJuaW5nIEFsZ29yaXRobXMpLFVuaXZlcnNpdHkgb2YgTW9udHJlYWwgLyBVbml2ZXJzaXTDqSBkZSBNb250csOpYWwsUHJpbmNldG9uIFVuaXZlcnNpdHksTWFzc2FjaHVzZXR0cyBJbnN0aXR1dGUgb2YgVGVjaG5vbG9neSAoTUlUKSxVbml2ZXJzaXR5IG9mIE1hcnlsYW5kIiwiQWxseXNvbiBFdHRpbmdlciwgQW1hbmRhIEJlcnRzY2gsIEJhaWxleSBLdWVobCwgRGF2aWQgR3JhaGFtLCBEYXZpZCBIZWluZW1hbiwgRGlyayBHcm9lbmV2ZWxkLCBGYWV6ZSBCcmFobWFuLCBGaW5iYXJyIFRpbWJlcnMsIEhhbWlzaCBJdmlzb24sIEphY29iIE1vcnJpc29uLCBKYWtlIFBvem5hbnNraSwgS3lsZSBMbywgTHVjYSBTb2xkYWluaSwgTWF0dCBKb3JkYW4sIE1heWVlIENoZW4sIE1pY2hhZWwgTm91a2hvdml0Y2gsIE5hdGhhbiBMYW1iZXJ0LCBQZXRlIFdhbHNoLCBQcmFkZWVwIERhc2lnaSwgUm9iZXJ0IEJlcnJ5LCBTYXVteWEgTWFsaWssIFNhdXJhYmggU2hhaCwgU2NvdHQgR2VuZywgU2hhbmUgQXJvcmEsIFNoYXNoYW5rIEd1cHRhLCBUYWlyYSBBbmRlcnNvbiwgVGVuZyBYaWFvLCBUeWxlciBNdXJyYXksIFR5bGVyIFJvbWVybywgVmljdG9yaWEgR3JhZiwgQWthcmkgQXNhaSwgQWtzaGl0YSBCaGFnaWEsIEFsZXhhbmRlciBXZXR0aWcsIEFsaXNhIExpdSwgQW1hbiBSYW5nYXB1ciwgQ2hsb2UgQW5hc3Rhc2lhZGVzLCBDb3N0YSBIdWFuZywgRHVzdGluIFNjaHdlbmssIEhhcnNoIFRyaXZlZGksIElhbiBNYWdudXNzb24sIEphcm9uIExvY2huZXIsIEppYWNoZW5nIExpdSwgTGVzdGVyIEphbWVzIFYuIE1pcmFuZGEsIE1hYXJ0ZW4gU2FwLCBNYWxpYSBNb3JnYW4sIE1pY2hhZWwgU2NobWl0eiwgTWljaGFsIEd1ZXJxdWluLCBNaWNoYWVsIFdpbHNvbiwgUmVnYW4gSHVmZiwgUm9uYW4gTGUgQnJhcywgUnVpIFhpbiwgUnVsaW4gU2hhbywgU2FtIFNram9uc2JlcmcsIFNoYW5ub24gWmVqaWFuZyBTaGVuLCBTaHV5dWUgU3RlbGxhIExpLCBUdWNrZXIgV2lsZGUsIFZhbGVudGluYSBQeWF0a2luLCBXaWxsIE1lcnJpbGwsIFlhcGVpIENoYW5nLCBZdWxpbmcgR3UsIFpoaXl1YW4gWmVuZywgQXNoaXNoIFNhYmhhcndhbCwgTHVrZSBaZXR0bGVtb3llciwgUGFuZyBXZWkgS29oLCBBbGkgRmFyaGFkaSwgTm9haCBBLiBTbWl0aCwgSGFubmFuZWggSGFqaXNoaXJ6aSIsMjAyNS0xMS0yMCxPbG1vIDMsImh0dHBzOi8vYXJ4aXYub3JnL2Ficy8yNTEyLjEzOTYxLCBodHRwczovL2FsbGVuYWkub3JnL2Jsb2cvb2xtbzMsIGh0dHBzOi8vaHVnZ2luZ2ZhY2UuY28vYWxsZW5haS9PbG1vLTMtMTEyNS0zMkIiLCwsLDMyMDAwMDAwMDAwLjAsN0IgYW5kIDMyQiB2YXJpYW50cy4gRGVuc2UgdHJhbnNmb3JtZXIgYXJjaGl0ZWN0dXJlLiAoaHR0cHM6Ly9hcnhpdi5vcmcvYWJzLzI1MTIuMTM5NjEpLCwsLCwsLE5WSURJQSBIMTAwIFNYTTUgODBHQiwsTGlrZWx5LCJXZSBpbnRyb2R1Y2UgT2xtbyAzLCBhIGZhbWlseSBvZiBzdGF0ZS1vZi10aGUtYXJ0LCBmdWxseS1vcGVuIGxhbmd1YWdlIG1vZGVscyBhdCB0aGUgN0IgYW5kIDMyQiBwYXJhbWV0ZXIgc2NhbGVzLiBPbG1vIDMgbW9kZWwgY29uc3RydWN0aW9uIHRhcmdldHMgbG9uZy1jb250ZXh0IHJlYXNvbmluZywgZnVuY3Rpb24gY2FsbGluZywgY29kaW5nLCBpbnN0cnVjdGlvbiBmb2xsb3dpbmcsIGdlbmVyYWwgY2hhdCwgYW5kIGtub3dsZWRnZSByZWNhbGwuIFRoaXMgcmVsZWFzZSBpbmNsdWRlcyB0aGUgZW50aXJlIG1vZGVsIGZsb3csIGkuZS4sIHRoZSBmdWxsIGxpZmVjeWNsZSBvZiB0aGUgZmFtaWx5IG9mIG1vZGVscywgaW5jbHVkaW5nIGV2ZXJ5IHN0YWdlLCBjaGVja3BvaW50LCBkYXRhIHBvaW50LCBhbmQgZGVwZW5kZW5jeSB1c2VkIHRvIGJ1aWxkIGl0LiBPdXIgZmxhZ3NoaXAgbW9kZWwsIE9sbW8gMyBUaGluayAzMkIsIGlzIHRoZSBzdHJvbmdlc3QgZnVsbHktb3BlbiB0aGlua2luZyBtb2RlbCByZWxlYXNlZCB0by1kYXRlLiIsLCxPcGVuIHdlaWdodHMgKHVucmVzdHJpY3RlZCksIlVuaXRlZCBTdGF0ZXMgb2YgQW1lcmljYSxVbml0ZWQgU3RhdGVzIG9mIEFtZXJpY2EsVW5pdGVkIFN0YXRlcyBvZiBBbWVyaWNhLFVuaXRlZCBTdGF0ZXMgb2YgQW1lcmljYSxDYW5hZGEsQ2FuYWRhLFVuaXRlZCBTdGF0ZXMgb2YgQW1lcmljYSxVbml0ZWQgU3RhdGVzIG9mIEFtZXJpY2EsVW5pdGVkIFN0YXRlcyBvZiBBbWVyaWNhIiwsLCwxMDI0LjAsLDIwMjYtMDQtMDggMDI6MTU6MjkrMDA6MDAsLCwsLCwiUmVzZWFyY2ggY29sbGVjdGl2ZSxBY2FkZW1pYSxBY2FkZW1pYSxBY2FkZW1pYSxBY2FkZW1pYSxBY2FkZW1pYSxBY2FkZW1pYSxBY2FkZW1pYSxBY2FkZW1pYSIsLCwsLCwiQXBhY2hlIDIuMCBsaWNlbnNlLiBGdWxsIG1vZGVsIGZsb3cgcmVsZWFzZWQ6IGFsbCBjb2RlLCBjaGVja3BvaW50cywgdHJhaW5pbmcgZGF0YSwgbG9ncy4gKGh0dHBzOi8vaHVnZ2luZ2ZhY2UuY28vYWxsZW5haS9PbG1vLTMtMTEyNS0zMkIpIiwsLCwsLDEzOTg3MTkuMzExNTU1MTU4NiwsLCwsLFllcwpHcm9rIDQuMSBGYXN0LExhbmd1YWdlLCJMYW5ndWFnZSBtb2RlbGluZy9nZW5lcmF0aW9uLFF1ZXN0aW9uIGFuc3dlcmluZyxNYXRoZW1hdGljYWwgcmVhc29uaW5nLFF1YW50aXRhdGl2ZSByZWFzb25pbmcsQ29kZSBnZW5lcmF0aW9uIix4QUksLDIwMjUtMTEtMTksR3JvayA0LjEgRmFzdCBhbmQgQWdlbnQgVG9vbHMgQVBJLGh0dHBzOi8veC5haS9uZXdzL2dyb2stNC0xLWZhc3QsLFNPVEEgaW1wcm92ZW1lbnQsQnJpZWZseSBTT1RBIG9uIHRhdS1iZW5jaCwsLCwsLCwsLCwsVW5rbm93biwiVG9kYXksIHdl4oCZcmUgZXhjaXRlZCB0byBsYXVuY2ggdHdvIHBvd2VyZnVsIG5ldyBhZGRpdGlvbnMgdG8gdGhlIHhBSSBBUEk6CgpHcm9rIDQuMSBGYXN0LCBvdXIgYmVzdCB0b29sLWNhbGxpbmcgbW9kZWwgd2l0aCBhIDJNIGNvbnRleHQgd2luZG93LiBJdCByZWFzb25zIGFuZCBjb21wbGV0ZXMgYWdlbnRpYyB0YXNrcyBhY2N1cmF0ZWx5IGFuZCByYXBpZGx5LCBleGNlbGxpbmcgYXQgY29tcGxleCByZWFsLXdvcmxkIHVzZSBjYXNlcyBzdWNoIGFzIGN1c3RvbWVyIHN1cHBvcnQgYW5kIGZpbmFuY2UuIiwsLEFQSSBhY2Nlc3MsVW5pdGVkIFN0YXRlcyBvZiBBbWVyaWNhLCwsLCwsMjAyNi0wNC0yNCAxOToyNjoxNyswMDowMCwsLCwsLEluZHVzdHJ5LCwsLCxVbnJlbGVhc2VkLCwsLCwsLCwsLCwsLE5vCkdQVC01LjEtQ29kZXgtTWF4LExhbmd1YWdlLExhbmd1YWdlIG1vZGVsaW5nL2dlbmVyYXRpb24sT3BlbkFJLCwyMDI1LTExLTE5LEJ1aWxkaW5nIG1vcmUgd2l0aCBHUFQtNS4xLUNvZGV4LU1heCxodHRwczovL29wZW5haS5jb20vaW5kZXgvZ3B0LTUtMS1jb2RleC1tYXgvLCxTaWduaWZpY2FudCB1c2UsLCwsLCwsLCwsLCxVbmtub3duLCwsLEFQSSBhY2Nlc3MsVW5pdGVkIFN0YXRlcyBvZiBBbWVyaWNhLCwsLCwsMjAyNi0wNC0yNCAxOTozNTowOCswMDowMCwsLCwsLEluZHVzdHJ5LCwsLCxVbnJlbGVhc2VkLCwsLCwsLCwsLCwsLE5vCkdlbWluaSAzIFBybywiTXVsdGltb2RhbCxMYW5ndWFnZSxWaXNpb24iLExhbmd1YWdlIG1vZGVsaW5nL2dlbmVyYXRpb24sR29vZ2xlIERlZXBNaW5kLCwyMDI1LTExLTE4LEEgbmV3IGVyYSBvZiBpbnRlbGxpZ2VuY2Ugd2l0aCBHZW1pbmkgMyxodHRwczovL2Jsb2cuZ29vZ2xlL3Byb2R1Y3RzL2dlbWluaS9nZW1pbmktMy8sLFNpZ25pZmljYW50IHVzZSwsLCwsQWxtb3N0IGNlcnRhaW5seSA+MWUyNSwsLCwsR29vZ2xlIFRQVSB2NyBJcm9ud29vZCwsVW5rbm93biwiR2VtaW5pIDMgUHJvIGlzIHRoZSBuZXh0IGdlbmVyYXRpb24gaW4gdGhlIEdlbWluaSBzZXJpZXMgb2YgbW9kZWxzLCBhIHN1aXRlIG9mCmhpZ2hseS1jYXBhYmxlLCBuYXRpdmVseSBtdWx0aW1vZGFsLCByZWFzb25pbmcgbW9kZWxzLiBHZW1pbmkgMyBQcm8gaXMgbm93IEdvb2dsZeKAmXMgbW9zdCBhZHZhbmNlZAptb2RlbCBmb3IgY29tcGxleCB0YXNrcywgYW5kIGNhbiBjb21wcmVoZW5kIHZhc3QgZGF0YXNldHMsIGNoYWxsZW5naW5nIHByb2JsZW1zIGZyb20gZGlmZmVyZW50CmluZm9ybWF0aW9uIHNvdXJjZXMsIGluY2x1ZGluZyB0ZXh0LCBhdWRpbywgaW1hZ2VzLCB2aWRlbywgYW5kIGVudGlyZSBjb2RlIHJlcG9zaXRvcmllcy4iLCwsQVBJIGFjY2VzcyxVbml0ZWQgU3RhdGVzIG9mIEFtZXJpY2EsLCwsLCwyMDI2LTA0LTI0IDE5OjI5OjAxKzAwOjAwLCwsLCwsSW5kdXN0cnksLCwsLFVucmVsZWFzZWQsLFRydWUsLCwsLCwsLCwsLE5vCkdyb2sgNC4xLExhbmd1YWdlLCJMYW5ndWFnZSBtb2RlbGluZy9nZW5lcmF0aW9uLFF1ZXN0aW9uIGFuc3dlcmluZyxNYXRoZW1hdGljYWwgcmVhc29uaW5nLFF1YW50aXRhdGl2ZSByZWFzb25pbmcsQ29kZSBnZW5lcmF0aW9uIix4QUksLDIwMjUtMTEtMTcsR3JvayA0LjEsaHR0cHM6Ly94LmFpL25ld3MvZ3Jvay00LTEsLFNPVEEgaW1wcm92ZW1lbnQsQnJpZWZseSBTT1RBIG9uIExNYXJlbmEsLCwsLCwsLCwsLFVua25vd24sIkdyb2sgNC4xIGlzIGEgbmV3IG1vZGVsIGZlYXR1cmluZyBtb3JlIG5hdHVyYWwsIGZsdWlkIGRpYWxvZ3VlIHdoaWxlIG1haW50YWluaW5nIHN0cm9uZyBjb3JlCnJlYXNvbmluZyBjYXBhYmlsaXRpZXMuIEl0IGlzIHB1YmxpY2x5IGF2YWlsYWJsZSB0aHJvdWdoIG91ciB3ZWIgYW5kIG1vYmlsZSBjb25zdW1lciBhcHBzLgpBcyBhbiB1cGRhdGUgdG8gR3JvayA0IGFuZCBHcm9rIDMsIHdlIGVuZ2FnZSBpbiBwcmUtZGVwbG95bWVudCBzYWZldHkgdGVzdGluZyBsYXJnZWx5IHNpbWlsYXIgdG8KdGhhdCBkZXNjcmliZWQgaW4gdGhlIEdyb2sgNCBtb2RlbCBjYXJkLiBJbiBsaW5lIHdpdGggb3VyIFJpc2sgTWFuYWdlbWVudCBGcmFtZXdvcmsgKFJNRiksIHdlCm1lYXN1cmUgc2FmZXR5LXJlbGV2YW50IGJlaGF2aW9ycyBhY3Jvc3MgdGhyZWUgY2F0ZWdvcmllczogYWJ1c2UgcG90ZW50aWFsLCBjb25jZXJuaW5nIHByb3BlbnNpdGllcywKYW5kIGR1YWwtdXNlIGNhcGFiaWxpdGllcy4gVGhpcyByZXBvcnQgZGVzY3JpYmVzIG91ciBldmFsdWF0aW9uIG1ldGhvZG9sb2d5LCByZXN1bHRzLCBhbmQgbWl0aWdhdGlvbnMKZm9yIHRoZXNlIGJlaGF2aW9ycy4KR3JvayA0LjEgaXMgYXZhaWxhYmxlIGluIHR3byBjb25maWd1cmF0aW9uczogR3JvayA0LjEgTm9uLVRoaW5raW5nIChHcm9rIDQuMSBOVCksIHdoaWNoCnJlc3BvbmRzIGRpcmVjdGx5LCBhbmQgR3JvayA0LjEgVGhpbmtpbmcgKEdyb2sgNC4xIFQpLCB3aGljaCByZWFzb25zIGJlZm9yZSByZXNwb25kaW5nLiBXZQpldmFsdWF0ZSBib3RoIGNvbmZpZ3VyYXRpb25zIHdpdGggb3VyIHByb2R1Y3Rpb24gc3lzdGVtIHByb21wdC4gV2UgYWxzbyBkZXBsb3kgdGhlc2UgbW9kZWxzIHdpdGgKc2FmZWd1YXJkcyB3aGljaCB3ZSBkZXNjcmliZSBhbmQgZXZhbHVhdGUgaW4gdGhpcyByZXBvcnQsIGluY2x1ZGluZyBhIG5ldyBhbmQgbW9yZSByb2J1c3QgaW5wdXQKZmlsdGVyIG1vZGVsLiBGaW5hbGx5LCB3ZSBkaXNjdXNzIG91ciBkdWFsLXVzZSBjYXBhYmlsaXR5IGV2YWx1YXRpb25zLgoiLCwsQVBJIGFjY2VzcyxVbml0ZWQgU3RhdGVzIG9mIEFtZXJpY2EsLCwsLCwyMDI2LTA0LTI0IDE5OjI2OjE5KzAwOjAwLCwsLCwsSW5kdXN0cnksLCwsLFVucmVsZWFzZWQsLCwsLCwsLCwsLCwsTm8Kz4AwLjYgKHBpLTAuNiksIlJvYm90aWNzLFZpc2lvbiIsUm9ib3RpYyBtYW5pcHVsYXRpb24sUGh5c2ljYWwgSW50ZWxsaWdlbmNlLCJBbGkgQW1pbiwgUmFpY2hlbGxlIEFuaWNldG8sIEFzaHdpbiBCYWxha3Jpc2huYSwgS2V2aW4gQmxhY2ssIEtlbiBDb25sZXksIEdyYWNlIENvbm5vcnMsIEphbWVzIERhcnBpbmlhbiwgS2FyYW4gRGhhYmFsaWEsIEphcmVkIERpQ2FybG8sCkRhbm55IERyaWVzcywgTWljaGFlbCBFcXVpLCBBZG5hbiBFc21haWwsIFl1bmhhbyBGYW5nLCBDaGVsc2VhIEZpbm4sIENhdGhlcmluZSBHbG9zc29wLCBUaG9tYXMgR29kZGVuLCBJdmFuIEdvcnlhY2hldiwgTGFjaHkgR3Jvb20sCkh1bnRlciBIYW5jb2NrLCBLYXJvbCBIYXVzbWFuLCBHYXNob24gSHVzc2VpbiwgQnJpYW4gSWNodGVyLCBTenltb24gSmFrdWJjemFrLCBSb3dhbiBKZW4sIFRpbSBKb25lcywgQmVuIEthdHosIExpeWltaW5nIEtlLApDaGFuZHJhIEt1Y2hpLCBNYXJpbmRhIExhbWIsIERldmluIExlQmxhbmMsIFNlcmdleSBMZXZpbmUsIEFkcmlhbiBMaS1CZWxsLCBZYW8gTHUsIFZpc2hudSBNYW5vLCBNb2hpdGggTW90aHVrdXJpLCBTdXJhaiBOYWlyLCBLYXJsIFBlcnRzY2gsCkFsbGVuIFouIFJlbiwgQ2hhcnZpIFNoYXJtYSwgTHVjeSBYaWFveWFuZyBTaGksIExhdXJhIFNtaXRoLCBKb3N0IFRvYmlhcyBTcHJpbmdlbmJlcmcsIEt5bGUgU3RhY2hvd2ljeiwgV2lsbCBTdG9lY2tsZSwgQWxleCBTd2VyZGxvdywKSmFtZXMgVGFubmVyLCBNYXJjZWwgVG9ybmUsIFF1YW4gVnVvbmcsIEFubmEgV2FsbGluZywgSGFvaHVhbiBXYW5nLCBCbGFrZSBXaWxsaWFtcywgU3Vrd29uIFlvbywgTGlsaSBZdSwgVXJ5IFpoaWxpbnNreSwgWmhpeXVhbiBaaG91IiwyMDI1LTExLTE3LM+A4oiXMC42OiBhIFZMQSBUaGF0IExlYXJucyBGcm9tIEV4cGVyaWVuY2UsaHR0cHM6Ly93d3cucGkud2Vic2l0ZS9kb3dubG9hZC9waXN0YXIwNi5wZGYsLERpc2NyZXRpb25hcnksLDUyNjAwMDAwMDAuMCwiIiIoaWkpIFRoZSBiYXNlIFZMTSBpcyBHZW1tYSAzIFs3OF0gNEIgbW9kZWwuIChpaWkpIFRoZSBzaXplIG9mIHRoZSBhY3Rpb24gZXhwZXJ0IGlzIGluY3JlYXNlZCB0byA4NjBNIHBhcmFtZXRlcnMuIiIgTW9kZWwgY2FyZCAoaHR0cHM6Ly93ZWJzaXRlLnBpLWFzc2V0LmNvbS9waTA2c3Rhci9QSTA2X21vZGVsX2NhcmQucGRmKSBub3RlcyBpbiBGaWd1cmUgMSB0aGF0IHRoZSBWTE0gYWxzbyBpbmNsdWRlcyBTaWdMSVAgKDQwME0pLiAiLCwsLCwsLCwsQ29uZmlkZW50LCJXZSBzdHVkeSBob3cgdmlzaW9uLWxhbmd1YWdlLWFjdGlvbiAoVkxBKSBtb2RlbHMgY2FuIGltcHJvdmUgdGhyb3VnaCByZWFsLXdvcmxkIGRlcGxveW1lbnRzIHZpYSByZWluZm9yY2VtZW50IGxlYXJuaW5nIChSTCkuIFdlIHByZXNlbnQgYSBnZW5lcmFsLXB1cnBvc2UgbWV0aG9kLCBSTCB3aXRoIEV4cGVyaWVuY2UgYW5kIENvcnJlY3Rpb25zIHZpYSBBZHZhbnRhZ2UtY29uZGl0aW9uZWQgUG9saWNpZXMgKFJFQ0FQKSwgdGhhdCBwcm92aWRlcyBmb3IgUkwgdHJhaW5pbmcgb2YgVkxBcyB2aWEgYWR2YW50YWdlIGNvbmRpdGlvbmluZy4gT3VyIG1ldGhvZCBpbmNvcnBvcmF0ZXMgaGV0ZXJvZ2VuZW91cyBkYXRhIGludG8gdGhlIHNlbGYtaW1wcm92ZW1lbnQgcHJvY2VzcywgaW5jbHVkaW5nIGRlbW9uc3RyYXRpb25zLCBkYXRhIGZyb20gb24tcG9saWN5IGNvbGxlY3Rpb24sIGFuZCBleHBlcnQgdGVsZW9wZXJhdGVkIGludGVydmVudGlvbnMgcHJvdmlkZWQgZHVyaW5nIGF1dG9ub21vdXMgZXhlY3V0aW9uLiBSRUNBUCBzdGFydHMgYnkgcHJldHJhaW5pbmcgYSBnZW5lcmFsaXN0IFZMQSB3aXRoIG9mZmxpbmUgUkwsIHdoaWNoIHdlIGNhbGwgz4DiiJcwLjYsIHRoYXQgY2FuIHRoZW4gYmUgc3BlY2lhbGl6ZWQgdG8gYXR0YWluIGhpZ2ggcGVyZm9ybWFuY2Ugb24gZG93bnN0cmVhbSB0YXNrcyB0aHJvdWdoIG9uLXJvYm90IGRhdGEgY29sbGVjdGlvbi4gV2Ugc2hvdyB0aGF0IHRoZSDPgOKIlzAuNiBtb2RlbCB0cmFpbmVkIHdpdGggdGhlIGZ1bGwgUkVDQVAgbWV0aG9kIGNhbiBmb2xkIGxhdW5kcnkgaW4gcmVhbCBob21lcywgcmVsaWFibHkgYXNzZW1ibGUgYm94ZXMsIGFuZCBtYWtlIGVzcHJlc3NvIGRyaW5rcyB1c2luZyBhIHByb2Zlc3Npb25hbCBlc3ByZXNzbyBtYWNoaW5lLiBPbiBzb21lIG9mIHRoZSBoYXJkZXN0IHRhc2tzLCBSRUNBUCBtb3JlIHRoYW4gZG91YmxlcyB0YXNrIHRocm91Z2hwdXQgYW5kIHJvdWdobHkgaGFsdmVzIHRoZSB0YXNrIGZhaWx1cmUgcmF0ZS4iLCwsVW5yZWxlYXNlZCxVbml0ZWQgU3RhdGVzIG9mIEFtZXJpY2EsR2VtbWEgMyA0QiwsLCwsMjAyNi0wNS0wNyAxMzoxNDoyNSswMDowMCwsLCwsLEluZHVzdHJ5LCwsLCwsLCwsLCwsLCwsLCwsTm8KUDEtMjM1Qi1BMjJCLExhbmd1YWdlLFF1ZXN0aW9uIGFuc3dlcmluZyxTaGFuZ2hhaSBBSSBMYWIsIkppYWNoZW5nIENoZW4sIFFpYW5qaWEgQ2hlbmcsIEZhbmdjaGVuIFl1LCBIYWl5dWFuIFdhbiwgWXVjaGVuIFpoYW5nLCBTaGVuZ2hlIFpoZW5nLCBKdW5jaGkgWWFvLCBRaW5neWFuZyBaaGFuZywgSGFvbmFuIEhlLCBZdW4gTHVvLCBZdWZlbmcgWmhhbywgRnV0aW5nIFdhbmcsIExpIFNoZW5nLCBDaGVuZ3hpbmcgWGllLCBZdXhpbiBadW8sIFlpemh1byBMaSwgV2VueGF1YW4gWmVuZywgWXVsdW4gV3UsIFJ1aSBIdWFuZywgRG9uZ3poYW4gWmhvdSwgS2FpIENoZW4sIFl1IFFpYW8sIExlaSBCYWksIFl1IENoZW5nLCBOaW5nIERpbmcsIEJvd2VuIFpob3UsIFBlbmcgWWUsIEdhbnF1IEN1aSIsMjAyNS0xMS0xNyxQMTogTWFzdGVyaW5nIFBoeXNpY3MgT2x5bXBpYWRzIHdpdGggUmVpbmZvcmNlbWVudCBMZWFybmluZywiaHR0cHM6Ly9hcnhpdi5vcmcvYWJzLzI1MTEuMTM2MTIsIGh0dHBzOi8vZ2l0aHViLmNvbS9QUklNRS1STC9QMSIsLERpc2NyZXRpb25hcnksLDIzNTAwMDAwMDAwMC4wLCJNb0U6IFAxLTIzNUItQTIyQiBoYXMgMjM1QiB0b3RhbCwgMjJCIGFjdGl2ZSBwYXJhbWV0ZXJzLiBMaWdodHdlaWdodCB2YXJpYW50IFAxLTMwQi1BM0IgaGFzIDMwQiB0b3RhbCwgM0IgYWN0aXZlLiAoaHR0cHM6Ly9hcnhpdi5vcmcvYWJzLzI1MTEuMTM2MTIpIiwsLCwsLCwsLExpa2VseSwiUmVjZW50IHByb2dyZXNzIGluIGxhcmdlIGxhbmd1YWdlIG1vZGVscyAoTExNcykgaGFzIG1vdmVkIHRoZSBmcm9udGllciBmcm9tIHB1enpsZS1zb2x2aW5nIHRvIHNjaWVuY2UtZ3JhZGUgcmVhc29uaW5nLXRoZSBraW5kIG5lZWRlZCB0byB0YWNrbGUgcHJvYmxlbXMgd2hvc2UgYW5zd2VycyBtdXN0IHN0YW5kIGFnYWluc3QgbmF0dXJlLCBub3QgbWVyZWx5IGZpdCBhIHJ1YnJpYy4gUGh5c2ljcyBpcyB0aGUgc2hhcnBlc3QgdGVzdCBvZiB0aGlzIHNoaWZ0LCB3aGljaCBiaW5kcyBzeW1ib2xzIHRvIHJlYWxpdHkgaW4gYSBmdW5kYW1lbnRhbCB3YXksIHNlcnZpbmcgYXMgdGhlIGNvcm5lcnN0b25lIG9mIG1vc3QgbW9kZXJuIHRlY2hub2xvZ2llcy4gSW4gdGhpcyB3b3JrLCB3ZSBtYW5hZ2UgdG8gYWR2YW5jZSBwaHlzaWNzIHJlc2VhcmNoIGJ5IGRldmVsb3BpbmcgbGFyZ2UgbGFuZ3VhZ2UgbW9kZWxzIHdpdGggZXhjZXB0aW9uYWwgcGh5c2ljcyByZWFzb25pbmcgY2FwYWJpbGl0aWVzLCBlc3BlY2lhbGx5IGV4Y2VsIGF0IHNvbHZpbmcgT2x5bXBpYWQtbGV2ZWwgcGh5c2ljcyBwcm9ibGVtcy4gV2UgaW50cm9kdWNlIFAxLCBhIGZhbWlseSBvZiBvcGVuLXNvdXJjZSBwaHlzaWNzIHJlYXNvbmluZyBtb2RlbHMgdHJhaW5lZCBlbnRpcmVseSB0aHJvdWdoIHJlaW5mb3JjZW1lbnQgbGVhcm5pbmcgKFJMKS4gQW1vbmcgdGhlbSwgUDEtMjM1Qi1BMjJCIGlzIHRoZSBmaXJzdCBvcGVuLXNvdXJjZSBtb2RlbCB3aXRoIEdvbGQtbWVkYWwgcGVyZm9ybWFuY2UgYXQgdGhlIGxhdGVzdCBJbnRlcm5hdGlvbmFsIFBoeXNpY3MgT2x5bXBpYWQgKElQaE8gMjAyNSksIGFuZCB3aW5zIDEyIGdvbGQgbWVkYWxzIG91dCBvZiAxMyBpbnRlcm5hdGlvbmFsL3JlZ2lvbmFsIHBoeXNpY3MgY29tcGV0aXRpb25zIGluIDIwMjQvMjAyNS4gUDEtMzBCLUEzQiBhbHNvIHN1cnBhc3NlcyBhbG1vc3QgYWxsIG90aGVyIG9wZW4tc291cmNlIG1vZGVscyBvbiBJUGhPIDIwMjUsIGdldHRpbmcgYSBzaWx2ZXIgbWVkYWwuIEZ1cnRoZXIgZXF1aXBwZWQgd2l0aCBhbiBhZ2VudGljIGZyYW1ld29yayBQaHlzaWNzTWluaW9ucywgUDEtMjM1Qi1BMjJCK1BoeXNpY3NNaW5pb25zIGFjaGlldmVzIG92ZXJhbGwgTm8uMSBvbiBJUGhPIDIwMjUsIGFuZCBvYnRhaW5zIHRoZSBoaWdoZXN0IGF2ZXJhZ2Ugc2NvcmUgb3ZlciB0aGUgMTMgcGh5c2ljcyBjb21wZXRpdGlvbnMuIEJlc2lkZXMgcGh5c2ljcywgUDEgbW9kZWxzIGFsc28gcHJlc2VudCBncmVhdCBwZXJmb3JtYW5jZSBvbiBvdGhlciByZWFzb25pbmcgdGFza3MgbGlrZSBtYXRoIGFuZCBjb2RpbmcsIHNob3dpbmcgdGhlIGdyZWF0IGdlbmVyYWxpYmlsaXR5IG9mIFAxIHNlcmllcy4iLCwsT3BlbiB3ZWlnaHRzICh1bnJlc3RyaWN0ZWQpLENoaW5hLFF3ZW4zLTIzNUItQTIyQiwsLCwsMjAyNi0wNC0wOCAwMjoxNToyMSswMDowMCwsLCwsLEFjYWRlbWlhLCwsLCwsIk9wZW4tc291cmNlIHJlbGVhc2UgaW5jbHVkaW5nIG1vZGVscywgdHJhaW5pbmcgYWxnb3JpdGhtcywgSGlQaE8gYmVuY2htYXJrLCBhbmQgUGh5c2ljc01pbmlvbnMgYWdlbnQgZnJhbWV3b3JrLiAoaHR0cHM6Ly9naXRodWIuY29tL1BSSU1FLVJML1AxKSIsLCwsLCwsLCwsLCxZZXMKRGVwdGggQW55dGhpbmcgMywiVmlzaW9uLDNEIG1vZGVsaW5nIiwzRCBy</x:v>
      </x:c>
    </x:row>
    <x:row r="14" ht="18" customHeight="1">
      <x:c r="A14" s="17" t="n">
        <x:v>9</x:v>
      </x:c>
      <x:c r="B14" s="17" t="n">
        <x:v>310</x:v>
      </x:c>
      <x:c r="C14" s="160" t="str">
        <x:v>ZWNvbnN0cnVjdGlvbiwsLDIwMjUtMTEtMTQsRGVwdGggQW55dGhpbmcgMzogUmVjb3ZlcmluZyB0aGUgVmlzdWFsIFNwYWNlIGZyb20gQW55IFZpZXdzLCJodHRwczovL2FyeGl2Lm9yZy9hYnMvMjUxMS4xMDY0NywgaHR0cHM6Ly9naXRodWIuY29tL0J5dGVEYW5jZS1TZWVkL0RlcHRoLUFueXRoaW5nLTMsIGh0dHBzOi8vZGVwdGgtYW55dGhpbmctMy5naXRodWIuaW8vIiwsLCwsIk5vdCBleHBsaWNpdGx5IHJlcG9ydGVkLiBVc2VzIERJTk92MiBlbmNvZGVyIGFzIGJhY2tib25lOyBtb2RlbHMgcmVsZWFzZWQgaW4gQmFzZSwgTGFyZ2UsIGFuZCBHaWFudCB2YXJpYW50cy4iLCwsLCwsLCwsTGlrZWx5LCJXZSBwcmVzZW50IERlcHRoIEFueXRoaW5nIDMgKERBMyksIGEgbW9kZWwgdGhhdCBwcmVkaWN0cyBzcGF0aWFsbHkgY29uc2lzdGVudCBnZW9tZXRyeSBmcm9tIGFuIGFyYml0cmFyeSBudW1iZXIgb2YgdmlzdWFsIGlucHV0cywgd2l0aCBvciB3aXRob3V0IGtub3duIGNhbWVyYSBwb3Nlcy4gSW4gcHVyc3VpdCBvZiBtaW5pbWFsIG1vZGVsaW5nLCBEQTMgeWllbGRzIHR3byBrZXkgaW5zaWdodHM6IGEgc2luZ2xlIHBsYWluIHRyYW5zZm9ybWVyIChlLmcuLCB2YW5pbGxhIERJTk92MiBlbmNvZGVyKSBpcyBzdWZmaWNpZW50IGFzIGEgYmFja2JvbmUgd2l0aG91dCBhcmNoaXRlY3R1cmFsIHNwZWNpYWxpemF0aW9uLCBhbmQgYSBzaW5ndWxhciBkZXB0aC1yYXkgcHJlZGljdGlvbiB0YXJnZXQgb2J2aWF0ZXMgdGhlIG5lZWQgZm9yIGNvbXBsZXggbXVsdGktdGFzayBsZWFybmluZy4gVGhyb3VnaCBvdXIgdGVhY2hlci1zdHVkZW50IHRyYWluaW5nIHBhcmFkaWdtLCB0aGUgbW9kZWwgYWNoaWV2ZXMgYSBsZXZlbCBvZiBkZXRhaWwgYW5kIGdlbmVyYWxpemF0aW9uIG9uIHBhciB3aXRoIERlcHRoIEFueXRoaW5nIDIgKERBMikuIFdlIGVzdGFibGlzaCBhIG5ldyB2aXN1YWwgZ2VvbWV0cnkgYmVuY2htYXJrIGNvdmVyaW5nIGNhbWVyYSBwb3NlIGVzdGltYXRpb24sIGFueS12aWV3IGdlb21ldHJ5IGFuZCB2aXN1YWwgcmVuZGVyaW5nLiBPbiB0aGlzIGJlbmNobWFyaywgREEzIHNldHMgYSBuZXcgc3RhdGUtb2YtdGhlLWFydCBhY3Jvc3MgYWxsIHRhc2tzLiIsLCxPcGVuIHdlaWdodHMgKHVucmVzdHJpY3RlZCksLCwsLCwsMjAyNi0wNC0wOCAwMjoxNToyNCswMDowMCwsLCwsLCwsLCwsLENvZGUgYW5kIG1vZGVsIHdlaWdodHMgcmVsZWFzZWQgb24gR2l0SHViIGFuZCBIdWdnaW5nRmFjZS4gTGljZW5zZSBub3QgZXhwbGljaXRseSBzcGVjaWZpZWQgaW4gc2VhcmNoZWQgc291cmNlcy4sLCwsLCwsLCwsLCxZZXMKR1BULTUuMSwiTXVsdGltb2RhbCxMYW5ndWFnZSxWaXNpb24iLCJMYW5ndWFnZSBtb2RlbGluZy9nZW5lcmF0aW9uLFF1ZXN0aW9uIGFuc3dlcmluZyIsT3BlbkFJLCwyMDI1LTExLTEzLCJHUFQtNS4xOiBBIHNtYXJ0ZXIsIG1vcmUgY29udmVyc2F0aW9uYWwgQ2hhdEdQVCIsaHR0cHM6Ly9vcGVuYWkuY29tL2luZGV4L2dwdC01LTEvLCxTaWduaWZpY2FudCB1c2UsLCwsLCJBbG1vc3QgY2VydGFpbmx5ID4gMWUyNQoiLCwsLCwsLFVua25vd24sIiIiVG9kYXkgd2XigJlyZSB1cGdyYWRpbmcgdGhlIEdQVOKAkTUgc2VyaWVzIHdpdGggdGhlIHJlbGVhc2Ugb2Y6CgpHUFTigJE1LjEgSW5zdGFudDogb3VyIG1vc3QtdXNlZCBtb2RlbCwgbm93IHdhcm1lciwgbW9yZSBpbnRlbGxpZ2VudCwgYW5kIGJldHRlciBhdCBmb2xsb3dpbmcgeW91ciBpbnN0cnVjdGlvbnMuCkdQVOKAkTUuMSBUaGlua2luZzogb3VyIGFkdmFuY2VkIHJlYXNvbmluZyBtb2RlbCwgbm93IGVhc2llciB0byB1bmRlcnN0YW5kIGFuZCBmYXN0ZXIgb24gc2ltcGxlIHRhc2tzLCBtb3JlIHBlcnNpc3RlbnQgb24gY29tcGxleCBvbmVzLgpXZSBoZWFyZCBjbGVhcmx5IGZyb20gdXNlcnMgdGhhdCBncmVhdCBBSSBzaG91bGQgbm90IG9ubHkgYmUgc21hcnQsIGJ1dCBhbHNvIGVuam95YWJsZSB0byB0YWxrIHRvLiBHUFTigJE1LjEgaW1wcm92ZXMgbWVhbmluZ2Z1bGx5IG9uIGJvdGggaW50ZWxsaWdlbmNlIGFuZCBjb21tdW5pY2F0aW9uIHN0eWxlLgoKV2XigJlyZSBhbHNvIG1ha2luZyBpdCBlYXNpZXIgZm9yIHlvdSB0byBzaGFwZSBDaGF0R1BU4oCZcyB0b25lLiBQcmVmZXJlbmNlcyBvbiBjaGF0IHN0eWxlIHZhcnnigJRmcm9tIHBlcnNvbiB0byBwZXJzb24gYW5kIGV2ZW4gZnJvbSBjb252ZXJzYXRpb24gdG8gY29udmVyc2F0aW9u4oCUc28gd2XigJlyZSBpbnRyb2R1Y2luZyBtb3JlIGludHVpdGl2ZSBhbmQgZWZmZWN0aXZlIGNvbnRyb2xzIHNvIENoYXRHUFQgY2FuIGJldHRlciBtYXRjaCB0aGUgdG9uZSB5b3Ugd2FudCBpbiByZXNwb25zZXMuIiIiLCwsQVBJIGFjY2VzcyxVbml0ZWQgU3RhdGVzIG9mIEFtZXJpY2EsLCwiCiIsLCwyMDI2LTA0LTI0IDE5OjM1OjA4KzAwOjAwLCwsLCwsSW5kdXN0cnksLCwsLFVucmVsZWFzZWQsLCwsLCwsLCwsLCwsTm8KR1BULTUuMSBJbnN0YW50LCJNdWx0aW1vZGFsLExhbmd1YWdlLFZpc2lvbiIsIkxhbmd1YWdlIG1vZGVsaW5nL2dlbmVyYXRpb24sUXVlc3Rpb24gYW5zd2VyaW5nIixPcGVuQUksLDIwMjUtMTEtMTMsIkdQVC01LjE6IEEgc21hcnRlciwgbW9yZSBjb252ZXJzYXRpb25hbCBDaGF0R1BUIixodHRwczovL29wZW5haS5jb20vaW5kZXgvZ3B0LTUtMS8sLFNpZ25pZmljYW50IHVzZSwsLCwsIkFsbW9zdCBjZXJ0YWlubHkgPiAxZTI1CiIsLCwsLCwsVW5rbm93biwiIiJUb2RheSB3ZeKAmXJlIHVwZ3JhZGluZyB0aGUgR1BU4oCRNSBzZXJpZXMgd2l0aCB0aGUgcmVsZWFzZSBvZjoKCkdQVOKAkTUuMSBJbnN0YW50OiBvdXIgbW9zdC11c2VkIG1vZGVsLCBub3cgd2FybWVyLCBtb3JlIGludGVsbGlnZW50LCBhbmQgYmV0dGVyIGF0IGZvbGxvd2luZyB5b3VyIGluc3RydWN0aW9ucy4KR1BU4oCRNS4xIFRoaW5raW5nOiBvdXIgYWR2YW5jZWQgcmVhc29uaW5nIG1vZGVsLCBub3cgZWFzaWVyIHRvIHVuZGVyc3RhbmQgYW5kIGZhc3RlciBvbiBzaW1wbGUgdGFza3MsIG1vcmUgcGVyc2lzdGVudCBvbiBjb21wbGV4IG9uZXMuCldlIGhlYXJkIGNsZWFybHkgZnJvbSB1c2VycyB0aGF0IGdyZWF0IEFJIHNob3VsZCBub3Qgb25seSBiZSBzbWFydCwgYnV0IGFsc28gZW5qb3lhYmxlIHRvIHRhbGsgdG8uIEdQVOKAkTUuMSBpbXByb3ZlcyBtZWFuaW5nZnVsbHkgb24gYm90aCBpbnRlbGxpZ2VuY2UgYW5kIGNvbW11bmljYXRpb24gc3R5bGUuCgpXZeKAmXJlIGFsc28gbWFraW5nIGl0IGVhc2llciBmb3IgeW91IHRvIHNoYXBlIENoYXRHUFTigJlzIHRvbmUuIFByZWZlcmVuY2VzIG9uIGNoYXQgc3R5bGUgdmFyeeKAlGZyb20gcGVyc29uIHRvIHBlcnNvbiBhbmQgZXZlbiBmcm9tIGNvbnZlcnNhdGlvbiB0byBjb252ZXJzYXRpb27igJRzbyB3ZeKAmXJlIGludHJvZHVjaW5nIG1vcmUgaW50dWl0aXZlIGFuZCBlZmZlY3RpdmUgY29udHJvbHMgc28gQ2hhdEdQVCBjYW4gYmV0dGVyIG1hdGNoIHRoZSB0b25lIHlvdSB3YW50IGluIHJlc3BvbnNlcy4iIiIsLCxBUEkgYWNjZXNzLFVuaXRlZCBTdGF0ZXMgb2YgQW1lcmljYSwsLCIKIiwsLDIwMjYtMDQtMjQgMTk6MzU6MDgrMDA6MDAsLCwsLCxJbmR1c3RyeSwsLCwsVW5yZWxlYXNlZCwsLCwsLCwsLCwsLCxObwpHUFQtNS4xLUNvZGV4LW1pbmksIkxhbmd1YWdlLE11bHRpbW9kYWwiLExhbmd1YWdlIG1vZGVsaW5nL2dlbmVyYXRpb24sT3BlbkFJLCwyMDI1LTExLTEyLCwsLCwsLCwsLCwsLCwsLFVua25vd24sLCwsQVBJIGFjY2VzcyxVbml0ZWQgU3RhdGVzIG9mIEFtZXJpY2EsLCwsLCwyMDI2LTA0LTI0IDE5OjQ0OjM4KzAwOjAwLCwsLCwsSW5kdXN0cnksLCwsLFVucmVsZWFzZWQsLCwsLCwsLCwsLCwsTm8KR1BULTUuMS1Db2RleCxMYW5ndWFnZSxMYW5ndWFnZSBtb2RlbGluZy9nZW5lcmF0aW9uLE9wZW5BSSwsMjAyNS0xMS0xMiwsLCxTaWduaWZpY2FudCB1c2UsLCwsLCwsLCwsLCxVbmtub3duLCwsLEFQSSBhY2Nlc3MsVW5pdGVkIFN0YXRlcyBvZiBBbWVyaWNhLCwsLCwsMjAyNi0wNC0yNCAxOTozNTowOCswMDowMCwsLCwsLEluZHVzdHJ5LCwsLCxVbnJlbGVhc2VkLCxUcnVlLCwsLCwsLCwsLCxObwpNZXRhJ3MgR2VuZXJhdGl2ZSBBZHMgTW9kZWwgKEdFTSksUmVjb21tZW5kYXRpb24sUmVjb21tZW5kZXIgc3lzdGVtLE1ldGEgQUksIiBIdWF5dSBMaSwgWGlhb3lpIExpdSwgSmFkZSBOaWUsIEVsbGllIFdlbiwgQ2h1bnpoaSBZYW5nLCBKaXlhbiBZYW5nLCBOYW5jeSBZdSwgSGFiaXlhIEJlZywgR2lsIEFyZGl0aSwgTmVlcmFqIEJoYXRpYQoiLDIwMjUtMTEtMTAsTWV0YeKAmXMgR2VuZXJhdGl2ZSBBZHMgTW9kZWwgKEdFTSk6IFRoZSBDZW50cmFsIEJyYWluIEFjY2VsZXJhdGluZyBBZHMgUmVjb21tZW5kYXRpb24gQUkgSW5ub3ZhdGlvbixodHRwczovL2VuZ2luZWVyaW5nLmZiLmNvbS8yMDI1LzExLzEwL21sLWFwcGxpY2F0aW9ucy9tZXRhcy1nZW5lcmF0aXZlLWFkcy1tb2RlbC1nZW0tdGhlLWNlbnRyYWwtYnJhaW4tYWNjZWxlcmF0aW5nLWFkcy1yZWNvbW1lbmRhdGlvbi1haS1pbm5vdmF0aW9uLywsU2lnbmlmaWNhbnQgdXNlLCJGcm9tIC0gaHR0cHM6Ly93d3cuZmFjZWJvb2suY29tL2J1c2luZXNzL25ld3MvYWktaW5ub3ZhdGlvbi1pbi1tZXRhcy1hZHMtcmFua2luZy1kcml2aW5nLWFkdmVydGlzZXItcGVyZm9ybWFuY2UgLSBHRU0gaXMgaW4gdXNlLCBhbmQgTWV0YSdzIHBsYXRmb3JtcyBoYXZlIG1hbnkgbWlsbGlvbnMgb3IgYmlsbGlvbnMgb2YgbW9udGhseSBhY3RpdmUgdXNlcnMuICIsLCwsLCwsLCwsLExpa2VseSwiV2XigJlyZSBzaGFyaW5nIGRldGFpbHMgYWJvdXQgTWV0YeKAmXMgR2VuZXJhdGl2ZSBBZHMgUmVjb21tZW5kYXRpb24gTW9kZWwgKEdFTSksIGEgbmV3IGZvdW5kYXRpb24gbW9kZWwgdGhhdCBkZWxpdmVycyBpbmNyZWFzZWQgYWQgcGVyZm9ybWFuY2UgYW5kIGFkdmVydGlzZXIgUk9JIGJ5IGVuaGFuY2luZyBvdGhlciBhZHMgcmVjb21tZW5kYXRpb24gbW9kZWxz4oCZIGFiaWxpdHkgdG8gc2VydmUgcmVsZXZhbnQgYWRzLgpHRU3igJlzIG5vdmVsIGFyY2hpdGVjdHVyZSBhbGxvd3MgaXQgdG8gc2NhbGUgd2l0aCBhbiBpbmNyZWFzaW5nIG51bWJlciBvZiBwYXJhbWV0ZXJzIHdoaWxlIGNvbnNpc3RlbnRseSBnZW5lcmF0aW5nIG1vcmUgcHJlY2lzZSBwcmVkaWN0aW9ucyBlZmZpY2llbnRseS4KR0VNIHByb3BhZ2F0ZXMgaXRzIGxlYXJuaW5ncywgbGV2ZXJhZ2luZyBhIHN1aXRlIG9mIHBvc3QtdHJhaW5pbmcgdGVjaG5pcXVlcyBhY3Jvc3MgdGhlIGVudGlyZSBhZHMgbW9kZWwgZmxlZXQsIGVuYWJsaW5nIGEgcGFyYWRpZ20gc2hpZnQgaW4gTWV0YeKAmXMgQWRzIFJlY29tbWVuZGF0aW9uIHN5c3RlbS4KR0VNIGxldmVyYWdlcyBlbmhhbmNlZCB0cmFpbmluZyBzY2FsYWJpbGl0eSB0aGF0IGVmZmljaWVudGx5IHV0aWxpemVzIHRob3VzYW5kcyBvZiBHUFVzIGZvciBidWlsZGluZyBhbmQgaXRlcmF0aW5nIGFuIExMTS1zY2FsZSBhZHMgZm91bmRhdGlvbiBtb2RlbC4KR0VNIGlzIGFscmVhZHkgZHJpdmluZyBzaWduaWZpY2FudCBpbmNyZWFzZXMgaW4gYWQgY29udmVyc2lvbnMgYWNyb3NzIEluc3RhZ3JhbSBhbmQgRmFjZWJvb2suIiwsLFVucmVsZWFzZWQsVW5pdGVkIFN0YXRlcyBvZiBBbWVyaWNhLCwsLCwsMjAyNi0wNC0wOCAwMjoxNDo1OCswMDowMCwsLCwsLEluZHVzdHJ5LCwsLCwsSXQncyBub3QgdXNlZCBwdWJsaWNhbGx5IGJ1dCBpdCBkb2VzIGluZmx1ZW5jZSB0aGUgYWRzIHRoYXQgdXNlcnMgb2Ygc29tZSBvZiBNZXRhJ3Mgc2VydmljZXMgc2VlLiAsLCwsLCwsLCwsLCxObwpLaW1pIEsyIFRoaW5raW5nLExhbmd1YWdlLCJMYW5ndWFnZSBtb2RlbGluZy9nZW5lcmF0aW9uLFF1ZXN0aW9uIGFuc3dlcmluZyxTZWFyY2gsUXVhbnRpdGF0aXZlIHJlYXNvbmluZyxDb2RlIGdlbmVyYXRpb24iLE1vb25zaG90LCwyMDI1LTExLTA2LEludHJvZHVjaW5nIEtpbWkgSzIgVGhpbmtpbmcsaHR0cHM6Ly9tb29uc2hvdGFpLmdpdGh1Yi5pby9LaW1pLUsyL3RoaW5raW5nLCxTT1RBIGltcHJvdmVtZW50LCJLaW1pIEsyIFRoaW5raW5nIHNldHMgbmV3IHJlY29yZHMgYWNyb3NzIGJlbmNobWFya3MgdGhhdCBhc3Nlc3MgcmVhc29uaW5nLCBjb2RpbmcsIGFuZCBhZ2VudCBjYXBhYmlsaXRpZXMuIEsyIFRoaW5raW5nIGFjaGlldmVzIDQ0LjklIG9uIEhMRSB3aXRoIHRvb2xzLCA2MC4yJSBvbiBCcm93c2VDb21wLCBhbmQgNzEuMyUgb24gU1dFLUJlbmNoIFZlcmlmaWVkLCBkZW1vbnN0cmF0aW5nIHN0cm9uZyBnZW5lcmFsaXphdGlvbiBhcyBhIHN0YXRlLW9mLXRoZS1hcnQgdGhpbmtpbmcgYWdlbnQgbW9kZWwuIiwxMDAwMDAwMDAwMDAwLjAsIlRvdGFsIFBhcmFtZXRlcnMJMVQKQWN0aXZhdGVkIFBhcmFtZXRlcnMJMzJCIiw0LjJlKzI0LCJBc3N1bWluZyB0aGUgYWRkaXRpb25hbCBwb3N0LXRyYWluaW5nIGNvbnRyaWJ1dGVkIGJldHdlZW4gMSUgYW5kIDEwMCUgb2YgS2ltaSBLMidzIHRyYWluaW5nIGNvbXB1dGUgKHdoaWNoIHdlIGNvbmZpZGVudGx5IGVzdGltYXRlIGF0IDIuOTc2ZSsyNCksIHdlIGdldCBhIHJhbmdlIG9mIDMuMGUyNCB0byA2LjBlMjQsIGFuZCBhIGdlb21ldHJpYyBtZWFuIG9mIDQuMmUyNC4iLCwiIiJLaW1pIEsyIHdhcyBwcmUtdHJhaW5lZCBvbiAxNS41VCB0b2tlbnMiIiAKVHJhaW5pbmcgZGF0YXNldCBzaXplIGZvciBLaW1pIEsyIFRoaW5raW5nIGlzIG5vdCByZXBvcnRlZCIsLCwsLExpa2VseSwiVG9kYXksIHdlIGFyZSBpbnRyb2R1Y2luZyBLaW1pIEsyIFRoaW5raW5nLCBvdXIgYmVzdCBvcGVuLXNvdXJjZSB0aGlua2luZyBtb2RlbC4KQnVpbHQgYXMgYSB0aGlua2luZyBhZ2VudCwgaXQgcmVhc29ucyBzdGVwIGJ5IHN0ZXAgd2hpbGUgdXNpbmcgdG9vbHMsIGFjaGlldmluZyBzdGF0ZS1vZi10aGUtYXJ0IHBlcmZvcm1hbmNlIG9uIEh1bWFuaXR5J3MgTGFzdCBFeGFtIChITEUpLCBCcm93c2VDb21wLCBhbmQgb3RoZXIgYmVuY2htYXJrcywgd2l0aCBtYWpvciBnYWlucyBpbiByZWFzb25pbmcsIGFnZW50aWMgc2VhcmNoLCBjb2RpbmcsIHdyaXRpbmcsIGFuZCBnZW5lcmFsIGNhcGFiaWxpdGllcy4KS2ltaSBLMiBUaGlua2luZyBjYW4gZXhlY3V0ZSB1cCB0byAyMDAg4oCTIDMwMCBzZXF1ZW50aWFsIHRvb2wgY2FsbHMgd2l0aG91dCBodW1hbiBpbnRlcmZlcmVuY2UsIHJlYXNvbmluZyBjb2hlcmVudGx5IGFjcm9zcyBodW5kcmVkcyBvZiBzdGVwcyB0byBzb2x2ZSBjb21wbGV4IHByb2JsZW1zLgpJdCBtYXJrcyBvdXIgbGF0ZXN0IGVmZm9ydHMgaW4gdGVzdC10aW1lIHNjYWxpbmcsIGJ5IHNjYWxpbmcgYm90aCB0aGlua2luZyB0b2tlbnMgYW5kIHRvb2wgY2FsbGluZyBzdGVwcy4KSzIgVGhpbmtpbmcgaXMgbm93IGxpdmUgb24ga2ltaS5jb20gdW5kZXIgdGhlIGNoYXQgbW9kZSBbMV0sIHdpdGggaXRzIGZ1bGwgYWdlbnRpYyBtb2RlIGF2YWlsYWJsZSBzb29uLiBJdCBpcyBhbHNvIGFjY2Vzc2libGUgdGhyb3VnaCB0aGUgS2ltaSBLMiBUaGlua2luZyBBUEkuIiwsLE9wZW4gd2VpZ2h0cyAocmVzdHJpY3RlZCB1c2UpLENoaW5hLEtpbWkgSzIsLCwsLDIwMjUtMTItMDMgMTU6NTg6MjIrMDA6MDAsLCwsLCxJbmR1c3RyeSwsLCwsVW5yZWxlYXNlZCwibW9kaWZpZWQgTUlUIGxpY2Vuc2UgKGNhcHBlZCBieSAxMDBNIE1BVSBvciAkMjBNIG1vbnRobHkgcmV2ZW51ZSkKaHR0cHM6Ly9odWdnaW5nZmFjZS5jby9tb29uc2hvdGFpL0tpbWktSzItVGhpbmtpbmciLCwsLCwsLENvbXBhcmlzb24gd2l0aCBvdGhlciBtb2RlbHMsbW9vbnNob3RhaSwsLCxZZXMKR2VuLTAsUm9ib3RpY3MsUm9ib3RpYyBtYW5pcHVsYXRpb24sR2VuZXJhbGlzdCwsMjAyNS0xMS0wNCxHRU4tMCAvIEVtYm9kaWVkIEZvdW5kYXRpb24gTW9kZWxzIFRoYXQgU2NhbGUgd2l0aCBQaHlzaWNhbCBJbnRlcmFjdGlvbixodHRwczovL2dlbmVyYWxpc3RhaS5jb20vYmxvZy9ub3YtMDQtMjAyNS1HRU4tMCwsLCwxMDAwMDAwMDAwMC4wLCIiIldl4oCZdmUgc2luY2Ugc2NhbGVkIEdFTi0wIHRvIDEwQisgbW9kZWwgc2l6ZXMiIiIsLCwsLCwsLCxMaWtlbHksIkludHJvZHVjaW5nIEdFTi0wLCBvdXIgbGF0ZXN0IDEwQisgZm91bmRhdGlvbiBtb2RlbCBmb3Igcm9ib3RzCjEuIGJ1aWx0IG9uIEhhcm1vbmljIFJlYXNvbmluZywgbmV3IGFyY2hpdGVjdHVyZSB0aGF0IGNhbiB0aGluayAmIGFjdCBzZWFtbGVzc2x5CjIuIHN0cm9uZyBzY2FsaW5nIGxhd3M6IG1vcmUgcHJldHJhaW5pbmcgJiBtb2RlbCBzaXplID0gYmV0dGVyCjMuIHVucHJlY2VkZW50ZWQgY29ycHVzIG9mIDI3MCwwMDArIGhycyBvZiBkZXh0ZXJvdXMgZGF0YSIsLCxVbnJlbGVhc2VkLFVuaXRlZCBTdGF0ZXMgb2YgQW1lcmljYSwsLCwsLDIwMjUtMTEtMjggMTE6NTE6NDYrMDA6MDAsLCwsLCxJbmR1c3RyeSwsLCwsVW5yZWxlYXNlZCwsLCwsLCwsLCwsLCxObwpHRU4tMCxSb2JvdGljcywiU3lzdGVtIGNvbnRyb2wsSW5zdHJ1Y3Rpb24gaW50ZXJwcmV0YXRpb24iLCwsMjAyNS0xMS0wNCxHRU4tMDogRW1ib2RpZWQgRm91bmRhdGlvbiBNb2RlbHMgVGhhdCBTY2FsZSB3aXRoIFBoeXNpY2FsIEludGVyYWN0aW9uLGh0dHBzOi8vZ2VuZXJhbGlzdGFpLmNvbS9ibG9nL25vdi0wNC0yMDI1LUdFTi0wLCwsLDEwMDAwMDAwMDAwLjAsIiIiMTBCKyBmb3VuZGF0aW9uIG1vZGVsIGZvciByb2JvdHMiIiAoaHR0cHM6Ly9nZW5lcmFsaXN0YWkuY29tL2Jsb2cvbm92LTA0LTIwMjUtR0VOLTApLiBFeHBlcmltZW50cyBzaG93ZWQgN0IrIHBhcmFtZXRlciB0aHJlc2hvbGQgZm9yIGVmZmVjdGl2ZSBsZWFybmluZy4iLCwsLCwsLCwsTGlrZWx5LCJHRU4tMCBpcyBhbiBlbWJvZGllZCBmb3VuZGF0aW9uIG1vZGVsIHRyYWluZWQgb24gaGlnaC1maWRlbGl0eSByYXcgcGh5c2ljYWwgaW50ZXJhY3Rpb24gZGF0YS4gVGhlIGNvbXBhbnkgY2xhaW1zIHRvIGhhdmUgZXN0YWJsaXNoZWQgcHJlZGljdGFibGUgc2NhbGluZyBsYXdzIGZvciByb2JvdGljcyBzaW1pbGFyIHRvIHRob3NlIHNlZW4gaW4gTExNcywgYW5kIHJlcG9ydHMgZGlzY292ZXJpbmcgYW4gaW50ZWxsaWdlbmNlIHRocmVzaG9sZCBhdCB0aGUgNy1iaWxsaW9uIHBhcmFtZXRlciBtYXJrLiBHRU4tMCB1c2VzIGEgSGFybW9uaWMgUmVhc29uaW5nIGFyY2hpdGVjdHVyZSB0aGF0IGNyZWF0ZXMgaW50ZXJwbGF5IGJldHdlZW4gY29udGludW91cyBzZW5zaW5nIGFuZCBhY3Rpbmcgc3RyZWFtcy4iLCwsVW5yZWxlYXNlZCwsLCwsLCwyMDI2LTA0LTA4IDAyOjE1OjIwKzAwOjAwLCwsLCwsLCwsLCwsLCwsLCwsLCwsLCwsTm8KRW11My41LCJWaWRlbyxNdWx0aW1vZGFsLEltYWdlIGdlbmVyYXRpb24sVmlzaW9uLExhbmd1YWdlLFNwZWVjaCIsIlRleHQtdG8tdmlkZW8sSW1hZ2UtdG8tdmlkZW8sSW1hZ2UgZ2VuZXJhdGlvbixUZXh0LXRvLWltYWdlLFZpc3VhbCBxdWVzdGlvbiBhbnN3ZXJpbmcsTGFuZ3VhZ2UgbW9kZWxpbmcvZ2VuZXJhdGlvbixRdWVzdGlvbiBhbnN3ZXJpbmcsU3BlZWNoIHJlY29nbml0aW9uIChBU1IpLFZpZGVvIGRlc2NyaXB0aW9uIixCZWlqaW5nIEFjYWRlbXkgb2YgQXJ0aWZpY2lhbCBJbnRlbGxpZ2VuY2UgLyBCQUFJLCwyMDI1LTEwLTMwLEVtdTMuNTogTmF0aXZlIE11bHRpbW9kYWwgTW9kZWxzIGFyZSBXb3JsZCBMZWFybmVycyxodHRwczovL2VtdS53b3JsZC9FbXUzNV90ZWNoX3JlcG9ydC5wZGYsLCwsMzQxMDAwMDAwMDAuMCwiIiJPdmVyYWxsLCB0aGUgbW9kZWwgY29udGFpbnMgMzQuMSBiaWxsaW9uKEIpIHBhcmFtZXRlcnMsIGluY2x1ZGluZyAzMS4yIEIgaW4gdGhlIHRyYW5zZm9ybWVyIGxheWVycyBhbmQgMi45IEIgaW4gdGhlIGVtYmVkZGluZyBsYXllcnMuICIiIiw5Ljg2NzM2ZSsyNCw3LjA4NDc5OTk5OTk5OTk5OWUrMjQgRkxPUCBbYmFzZSBtb2RlbCBjb21wdXRlXSArIDIuNzgyNTZlKzI0IEZMT1AgPSA5Ljg2NzM2ZSsyNCBGTE9QLDEzNjAwMDAwMDAwMDAwLCwsLCwsQ29uZmlkZW50LCJXZSBpbnRyb2R1Y2UgRW11My41LCBhIGxhcmdlLXNjYWxlIG11bHRpbW9kYWwgd29ybGQgbW9kZWwgdGhhdCBuYXRpdmVseSBwcmVkaWN0cyB0aGUgbmV4dCBzdGF0ZSBhY3Jvc3MgdmlzaW9uIGFuZCBsYW5ndWFnZS4gRW11My41IGlzIHByZS10cmFpbmVkIGVuZC10by1lbmQgd2l0aCBhIHVuaWZpZWQgbmV4dC10b2tlbiBwcmVkaWN0aW9uIG9iamVjdGl2ZSBvbiBhIGNvcnB1cyBvZiB2aXNpb24tbGFuZ3VhZ2UgaW50ZXJsZWF2ZWQgZGF0YSBjb250YWluaW5nIG92ZXIgMTAgdHJpbGxpb24gdG9rZW5zLCBwcmltYXJpbHkgZGVyaXZlZCBmcm9tIHNlcXVlbnRpYWwgZnJhbWVzIGFuZCB0cmFuc2NyaXB0cyBvZiBpbnRlcm5ldCB2aWRlb3MuIFRoZSBtb2RlbCBuYXR1cmFsbHkgYWNjZXB0cyBpbnRlcmxlYXZlZCB2aXNpb24tbGFuZ3VhZ2UgaW5wdXRzIGFuZCBnZW5lcmF0ZXMgaW50ZXJsZWF2ZWQgdmlzaW9uLWxhbmd1YWdlIG91dHB1dHMuIEVtdTMuNSBpcyBmdXJ0aGVyIHBvc3QtdHJhaW5lZCB3aXRoIGxhcmdlLXNjYWxlIHJlaW5mb3JjZW1lbnQgbGVhcm5pbmcgdG8gZW5oYW5jZSBtdWx0aW1vZGFsIHJlYXNvbmluZyBhbmQgZ2VuZXJhdGlvbi4gVG8gaW1wcm92ZSBpbmZlcmVuY2UgZWZmaWNpZW5jeSwgd2UgcHJvcG9zZSBEaXNjcmV0ZSBEaWZmdXNpb24gQWRhcHRhdGlvbiAoRGlEQSksIHdoaWNoIGNvbnZlcnRzIHRva2VuLWJ5LXRva2VuIGRlY29kaW5nIGludG8gYmlkaXJlY3Rpb25hbCBwYXJhbGxlbCBwcmVkaWN0aW9uLCBhY2NlbGVyYXRpbmcgcGVyLWltYWdlIGluZmVyZW5jZSBieSBhYm91dCAyMMOXIHdpdGhvdXQgc2FjcmlmaWNpbmcgcGVyZm9ybWFuY2UuIEVtdTMuNSBleGhpYml0cyBzdHJvbmcgbmF0aXZlIG11bHRpbW9kYWwgY2FwYWJpbGl0aWVzLCBpbmNsdWRpbmcgbG9uZy1ob3Jpem9uIHZpc2lvbi1sYW5ndWFnZSBnZW5lcmF0aW9uLCBhbnktdG8taW1hZ2UgKFgySSkgZ2VuZXJhdGlvbiwgYW5kIGNvbXBsZXggdGV4dC1yaWNoIGltYWdlIGdlbmVyYXRpb24uIEl0IGFsc28gZXhoaWJpdHMgZ2VuZXJhbGl6YWJsZSB3b3JsZC1tb2RlbGluZyBhYmlsaXRpZXMsIGVuYWJsaW5nIHNwYXRpb3RlbXBvcmFsbHkgY29uc2lzdGVudCB3b3JsZCBleHBsb3JhdGlvbgphbmQgb3Blbi13b3JsZCBlbWJvZGllZCBtYW5pcHVsYXRpb24gYWNyb3NzIGRpdmVyc2Ugc2NlbmFyaW9zIGFuZCB0YXNrcy4gRm9yIGNvbXBhcmlzb24sIEVtdTMuNSBhY2hpZXZlcyBwZXJmb3JtYW5jZSBjb21wYXJhYmxlIHRvIEdlbWluaSAyLjUgRmxhc2ggSW1hZ2UgKE5hbm8gQmFuYW5hKSBvbiBpbWFnZQpnZW5lcmF0aW9uIGFuZCBlZGl0aW5nIHRhc2tzIGFuZCBkZW1vbnN0cmF0ZXMgc3VwZXJpb3IgcmVzdWx0cyBvbiBhIHN1aXRlIG9mIGludGVybGVhdmVkIGdlbmVyYXRpb24gdGFza3MuIFdlIG9wZW4tc291cmNlIEVtdTMuNSBhdCBodHRwczovL2dpdGh1Yi5jb20vYmFhaXZpc2lvbi9FbXUzLjUgdG8gc3VwcG9ydApjb21tdW5pdHkgcmVzZWFyY2guIiwsLE9wZW4gd2VpZ2h0cyAodW5yZXN0cmljdGVkKSxDaGluYSwiV2hpc3BlciB2MixRd2VuMy0zMkIiLDIuNzgyNTZlKzI0LDYgRkxPUC9wYXJhbWV0ZXIvdG9rZW4gKiAzNDEwMDAwMDAwMCBwYXJhbWV0ZXJzICogMTM2MDAwMDAwMDAwMDAgdG9rZW5zID0gMi43ODI1NmUrMjQgRkxPUCwsLDIwMjUtMTEtMjggMTE6NTE6NDYrMDA6MDAsLCwsLCxBY2FkZW1pYSwsLCwsVW5yZWxlYXNlZCwiQXBhY2hlIDIuMApodHRwczovL2dpdGh1Yi5jb20vYmFhaXZpc2lvbi9FbXUzLjUKCkFwYWNoZSAyLjAKaHR0cHM6Ly9odWdnaW5nZmFjZS5jby9jb2xsZWN0aW9ucy9CQUFJL2VtdTM1IiwsLCwsLCxPcGVyYXRpb24gY291bnRpbmcsQkFBSSwsLCxZZXMKS2ltaSBMaW5lYXIsTGFuZ3VhZ2UsIkxhbmd1YWdlIG1vZGVsaW5nL2dlbmVyYXRpb24sUXVlc3Rpb24gYW5zd2VyaW5nLE1hdGhlbWF0aWNhbCByZWFzb25pbmciLE1vb25zaG90LCwyMDI1LTEwLTMwLCJLSU1JIExJTkVBUjoKQU4gRVhQUkVTU0lWRSwgRUZGSUNJRU5UIEFUVEVOVElPTiBBUkNISVRFQ1RVUkUiLGh0dHBzOi8vZ2l0aHViLmNvbS9Nb29uc2hvdEFJL0tpbWktTGluZWFyL2Jsb2IvbWFzdGVyL3RlY2hfcmVwb3J0LnBkZiwsLCw0ODAwMDAwMDAwMC4wLDNCIGFjdGl2YXRlZCBwYXJhbWV0ZXJzIGFuZCA0OEIgdG90YWwgcGFyYW1ldGVycywxLjAyNmUrMjMsNiBGTE9QL3BhcmFtZXRlci90b2tlbiAqIDMwMDAwMDAwMDAgYWN0aXZhdGVkIHBhcmFtZXRlcnMgKiA1NzAwMDAwMDAwMDAwIHRva2VucyA9IDEuMDI2ZSsyMyBGTE9QLDU3MDAwMDAwMDAwMDAsIiIiT3VyIGZpbmFsIHJlbGVhc2VkIEtpbWkgTGluZWFyIGNoZWNrcG9pbnQgaXMgcHJldHJhaW5lZCB1c2luZyB0aGUgc2FtZSBwcm9jZWR1cmUsIGJ1dCB3aXRoIGFuIGV4cGFuZGVkIHRvdGFsIG9mIDUuNyB0cmlsbGlvbiB0b2tlbnMgdG8gbWF0Y2ggdGhlIHByZXRyYWluaW5nIHRva2VucyBvZiBNb29ubGlnaHQuIEluIGFkZGl0aW9uLCB0aGUgZmluYWwgY2hlY2twb2ludCBzdXBwb3J0cyBhIGNvbnRleHQgbGVuZ3RoIG9mIHVwIHRvIDEgbWlsbGlvbiB0b2tlbnMiIiIsLCwsLENvbmZpZGVudCwiV2UgaW50cm9kdWNlIEtpbWkgTGluZWFyLCBhIGh5YnJpZCBsaW5lYXIgYXR0ZW50aW9uIGFyY2hpdGVjdHVyZSB0aGF0LCBmb3IgdGhlIGZpcnN0IHRpbWUsIG91dHBlcmZvcm1zIGZ1bGwgYXR0ZW50aW9uIHVuZGVyIGZhaXIgY29tcGFyaXNvbnMgYWNyb3NzIHZhcmlvdXMgc2NlbmFyaW9z4oCUaW5jbHVkaW5nIHNob3J0LWNvbnRleHQsIGxvbmctY29udGV4dCwgYW5kIHJlaW5mb3JjZW1lbnQgbGVhcm5pbmcgKFJMKSBzY2FsaW5nIHJlZ2ltZXMuIEF0IGl0cyBjb3JlIGxpZXMgS2ltaSBEZWx0YSBBdHRlbnRpb24gKEtEQSksIGFuIGV4cHJlc3NpdmUgbGluZWFyIGF0dGVudGlvbiBtb2R1bGUgdGhhdCBleHRlbmRzIEdhdGVkIERlbHRhTmV0IHdpdGggYSBmaW5lci1ncmFpbmVkIGdhdGluZyBtZWNoYW5pc20sIGVuYWJsaW5nIG1vcmUgZWZmZWN0aXZlIHVzZSBvZiBsaW1pdGVkIGZpbml0ZS1zdGF0ZSBSTk4gbWVtb3J5LiBPdXIgYmVzcG9rZSBjaHVua3dpc2UgYWxnb3JpdGhtIGFjaGlldmVzIGhpZ2ggaGFyZHdhcmUgZWZmaWNpZW5jeSB0aHJvdWdoIGEgc3BlY2lhbGl6ZWQgdmFyaWFudCBvZiB0aGUgRGlhZ29uYWwtUGx1cy1Mb3dSYW5rIChEUExSKSB0cmFuc2l0aW9uIG1hdHJpY2VzLCB3aGljaCBzdWJzdGFudGlhbGx5IHJlZHVjZXMgY29tcHV0YXRpb24gY29tcGFyZWQgdG8gdGhlIGdlbmVyYWwKRFBMUiBmb3JtdWxhdGlvbiB3aGlsZSByZW1haW5pbmcgbW9yZSBjb25zaXN0ZW50IHdpdGggdGhlIGNsYXNzaWNhbCBkZWx0YSBydWxlLgpXZSBwcmV0cmFpbiBhIEtpbWkgTGluZWFyIG1vZGVsIHdpdGggM0IgYWN0aXZhdGVkIHBhcmFtZXRlcnMgYW5kIDQ4QiB0b3RhbCBwYXJhbWV0ZXJzLCBiYXNlZCBvbiBhIGxheWVyd2lzZSBoeWJyaWQgb2YgS0RBIGFuZCBNdWx0aS1IZWFkIExhdGVudCBBdHRlbnRpb24gKE1MQSkuIE91ciBleHBlcmltZW50cyBzaG93CnRoYXQgd2l0aCBhbiBpZGVudGljYWwgdHJhaW5pbmcgcmVjaXBlLCBLaW1pIExpbmVhciBvdXRwZXJmb3JtcyBmdWxsIE1MQSB3aXRoIGEgc2l6ZWFibGUgbWFyZ2luIGFjcm9zcyBhbGwgZXZhbHVhdGVkIHRhc2tzLCB3aGlsZSByZWR1Y2luZyBLViBjYWNoZSB1c2FnZSBieSB1cCB0byA3NSUgYW5kIGFjaGlldmluZyB1cCB0byA2w5cKZGVjb2RpbmcgdGhyb3VnaHB1dCBmb3IgYSAxTSBjb250ZXh0LiBUaGVzZSByZXN1bHRzIGRlbW9uc3RyYXRlIHRoYXQgS2ltaSBMaW5lYXIgY2FuIGJlIGEgZHJvcC1pbiByZXBsYWNlbWVudCBmb3IgZnVsbCBhdHRlbnRpb24gYXJjaGl0ZWN0dXJlcyB3aXRoIHN1cGVyaW9yIHBlcmZvcm1hbmNlIGFuZCBlZmZpY2llbmN5LCBpbmNsdWRpbmcgdGFza3Mgd2l0aCBsb25nZXIgaW5wdXQgYW5kIG91dHB1dCBsZW5ndGhzLgpUbyBzdXBwb3J0IGZ1cnRoZXIgcmVzZWFyY2gsIHdlIG9wZW4tc291cmNlIHRoZSBLREEga2VybmVsIGFuZCB2TExNIGltcGxlbWVudGF0aW9ucywgYW5kIHJlbGVhc2UgdGhlIHByZS10cmFpbmVkIGFuZCBpbnN0cnVjdGlvbi10dW5lZCBtb2RlbCBjaGVja3BvaW50cy4gIiwsLE9wZW4gd2VpZ2h0cyAodW5yZXN0cmljdGVkKSxDaGluYSwsLCwsLDIwMjUtMTEtMjggMTE6NTE6NDYrMDA6MDAsLCwsLCxJbmR1c3RyeSwsLCwsVW5yZWxlYXNlZCwiTUlUIGxpY2Vuc2UKaHR0cHM6Ly9odWdnaW5nZmFjZS5jby9tb29uc2hvdGFpL0tpbWktTGluZWFyLTQ4Qi1BM0ItSW5zdHJ1Y3QKaHR0cHM6Ly9naXRodWIuY29tL01vb25zaG90QUkvS2ltaS1MaW5lYXIvdHJlZS9tYXN0ZXIiLCwsLCwsLE9wZXJhdGlvbiBjb3VudGluZyxtb29uc2hvdGFpLCwsLFllcwpDb21wb3NlcixMYW5ndWFnZSwiQ29kZSBnZW5lcmF0aW9uLFN5c3RlbSBjb250cm9sIixDdXJzb3IsLDIwMjUtMTAtMjksQ29tcG9zZXI6IEJ1aWxkaW5nIGEgZmFzdCBmcm9udGllciBtb2RlbCB3aXRoIFJMLGh0dHBzOi8vY3Vyc29yLmNvbS9ibG9nL2NvbXBvc2VyLCwsLCwsLCwsLCwiIiJ0aG91c2FuZHMgb2YgTlZJRElBIEdQVXMgd2l0aCBtaW5pbWFsIGNvbW11bmljYXRpb24gY29zdC4gQWRkaXRpb25hbGx5LCB0cmFpbmluZyB3aXRoIE1YRlA4IGFsbG93cyB1cyB0byBkZWxpdmVyIGZhc3RlciBpbmZlcmVuY2Ugc3BlZWRzIHdpdGhvdXQgcmVxdWlyaW5nIHBvc3QtdHJhaW5pbmcgcXVhbnRpemF0aW9uLiIiIiwsLFVua25vd24sIkNvbXBvc2VyIGlzIG91ciBuZXcgYWdlbnQgbW9kZWwgZGVzaWduZWQgZm9yIHNvZnR3YXJlIGVuZ2luZWVyaW5nIGludGVsbGlnZW5jZSBhbmQgc3BlZWQuIE9uIG91ciBiZW5jaG1hcmtzLCB0aGUgbW9kZWwgYWNoaWV2ZXMgZnJvbnRpZXIgY29kaW5nIHJlc3VsdHMgd2l0aCBnZW5lcmF0aW9uIHNwZWVkIGZvdXIgdGltZXMgZmFzdGVyIHRoYW4gc2ltaWxhciBtb2RlbHMuCldlIGFjaGlldmUgdGhlc2UgcmVzdWx0cyBieSB0cmFpbmluZyB0aGUgbW9kZWwgdG8gY29tcGxldGUgcmVhbC13b3JsZCBzb2Z0d2FyZSBlbmdpbmVlcmluZyBjaGFsbGVuZ2VzIGluIGxhcmdlIGNvZGViYXNlcy4gRHVyaW5nIHRyYWluaW5nLCBDb21wb3NlciBpcyBnaXZlbiBhY2Nlc3MgdG8gYSBzZXQgb2YgcHJvZHVjdGlvbiBzZWFyY2ggYW5kIGVkaXRpbmcgdG9vbHMgYW5kIHRhc2tlZCB3aXRoIGVmZmljaWVudGx5IHNvbHZpbmcgYSBkaXZlcnNlIHJhbmdlIG9mIGRpZmZpY3VsdCBwcm9ibGVtcy4gVGhlIGZpbmFsIHJlc3VsdCBpcyBhIGxhcmdlLXNjYWxlIG1vZGVsIG9wdGltaXplZCBmb3IgaGlnaC1zcGVlZCB1c2UgYXMgYW4gYWdlbnQgaW4gQ3Vyc29yLiIsLCxIb3N0ZWQgYWNjZXNzIChubyBBUEkpLFVuaXRlZCBTdGF0ZXMgb2YgQW1lcmljYSwsLCwsLDIwMjUtMTEtMjggMTE6NTE6NDYrMDA6MDAsLCwsLCxJbmR1c3RyeSwsLCwsVW5yZWxlYXNlZCwiIiJUaGUgZmluYWwgcmVzdWx0IGlzIGEgbGFyZ2Utc2NhbGUgbW9kZWwgb3B0aW1pemVkIGZvciBoaWdoLXNwZWVkIHVzZSBhcyBhbiBhZ2VudCBpbiBDdXJzb3IuIiIiLCwsLEZQOCwsLCwsLCwsTm8KU1dFLTEuNSxMYW5ndWFnZSxDb2RlIGdlbmVyYXRpb24sQ29nbml0aW9uLCJKYWNvYiBUZW8sIE5pa2hpbCBKaGEsIENvbm5vciBGb2dhcnR5LCBHYXJ5IENoYW5nLCBUaGVvZG9yIE1hcmN1LCBFZGlzb24gWmhhbmcsIEFsYmVydCBUYW0sIFNlYW4gU3VsbGl2YW4sIFN3eXgsIFNpbGFzIEFsYmVydGkiLDIwMjUtMTAtMjksSW50cm9kdWNpbmcgU1dFLTEuNTogT3VyIEZhc3QgQWdlbnQgTW9kZWwsaHR0cHM6Ly9jb2duaXRpb24uYWkvYmxvZy9zd2UtMS01LCwsLDMwMDAwMDAwMDAwMC4wLCIiImh1bmRyZWRzIG9mIGJpbGxpb25zIG9mIHBhcmFtZXRlcnMiIgpBc3N1bWluZyB+MzAwQiB3aXRoICIiTGlrZWx5IiIgY29uZmlkZW5jZSIsLCwsLCwiIiJTV0UtMS41IGlzIHRyYWluZWQgb24gb3VyIHN0YXRlLW9mLXRoZS1hcnQgY2x1c3RlciBvZiB0aG91c2FuZHMgb2YgR0IyMDAgTlZMNzIgY2hpcHMuIFdlIGJlbGlldmUgU1dFLTEuNSBtYXkgYmUgdGhlIGZpcnN0IHB1YmxpYyBwcm9kdWN0aW9uIG1vZGVsIHRyYWluZWQgb24gdGhlIG5ldyBHQjIwMCBnZW5lcmF0aW9uLiIiIixOVklESUEgR0IyMDAsLExpa2VseSwiVG9kYXkgd2XigJlyZSByZWxlYXNpbmcgU1dFLTEuNSwgdGhlIGxhdGVzdCBpbiBvdXIgZmFtaWx5IG9mIG1vZGVscyBvcHRpbWl6ZWQgZm9yIHNvZnR3YXJlIGVuZ2luZWVyaW5nLiBJdCBpcyBhIGZyb250aWVyLXNpemUgbW9kZWwgd2l0aCBodW5kcmVkcyBvZiBiaWxsaW9ucyBvZiBwYXJhbWV0ZXJzIHRoYXQgYWNoaWV2ZXMgbmVhci1TT1RBIGNvZGluZyBwZXJmb3JtYW5jZS4gSXQgYWxzbyBzZXRzIGEgbmV3IHN0YW5kYXJkIGZvciBzcGVlZDogd2UgcGFydG5lcmVkIHdpdGggQ2VyZWJyYXMgdG8gc2VydmUgaXQgYXQgdXAgdG8gOTUwIHRvay9zIOKAkyA2eCBmYXN0ZXIgdGhhbiBIYWlrdSA0LjUgYW5kIDEzeCBmYXN0ZXIgdGhhbiBTb25uZXQgNC41LiBTV0UtMS41IGlzIG5vdyBhdmFpbGFibGUgaW4gV2luZHN1cmYhIiwsLEhvc3RlZCBhY2Nlc3MgKG5vIEFQSSksVW5pdGVkIFN0YXRlcyBvZiBBbWVyaWNhLCwsLCwsMjAyNS0xMS0yOCAxMTo1MTo0NiswMDowMCwsLCwsLEluZHVzdHJ5LCwsLCxVbnJlbGVhc2VkLCwsLCwsLCwsLCwsLE5vClRvbmd5aSBEZWVwUmVzZWFyY2gsTGFuZ3VhZ2UsIkxhbmd1YWdlIG1vZGVsaW5nL2dlbmVyYXRpb24sUXVlc3Rpb24gYW5zd2VyaW5nLFF1YW50aXRhdGl2ZSByZWFzb25pbmcsU2VhcmNoLFN5c3RlbSBjb250cm9sIixBbGliYWJhLCJCYWl4dWFuIExpLCBCbyBaaGFuZywgRGluZ2NodSBaaGFuZywgRmVpIEh1YW5nLCBHdWFuZ3l1IExpLCBHdW94aW4gQ2hlbiwgSHVpZmVuZyBZaW4sIEppYWxvbmcgV3UsIEppbmdyZW4gWmhvdSwgS3VhbiBMaSwgTGlhbmdjYWkgU3UsIExpdHUgT3UsIExpd2VuIFpoYW5nLCBQZW5nanVuIFhpZSwgUnVpIFllLCBXZW5iaWFvIFlpbiwgWGlubWlhbyBZdSwgWGlueXUgV2FuZywgWGl4aSBXdSwgWHVhbnpob25nIENoZW4sIFlpZGEgWmhhbywgWmhlbiBaaGFuZywgWmhlbmd3ZWkgVGFvLCBaaG9uZ3dhbmcgWmhhbmcsIFppbGUgUWlhbywgQ2hlbnhpIFdhbmcsIERvbmdsZWkgWXUsIEdhbmcgRnUsIEhhaXlhbmcgU2hlbiwgSmlheWluIFlhbmcsIEp1biBMaW4sIEp1bmthaSBaaGFuZywgS3VpIFplbmcsIExpIFlhbmcsIEhhaWxvbmcgWWluLCBNYW9qaWEgU29uZywgTWluZyBZYW4sIFBlbmcgWGlhLCBRaWFuIFhpYW8sIFJ1aSBNaW4sIFJ1aXh1ZSBEaW5nLCBSdW5uYW4gRmFuZywgU2hhb3dlaSBDaGVuLCBTaGVuIEh1YW5nLCBTaGloYW5nIFdhbmcsIFNoaWhhbyBDYWksIFdlaXpob3UgU2hlbiwgWGlhb2JpbiBXYW5nLCBYaW4gR3VhbiwgWGlueXUgR2VuZywgWWluZ2NoZW5nIFNoaSwgWXVuaW5nIFd1LCBaaHVvIENoZW4sIFppamlhbiBMaSwgWW9uZyBKaWFuZyIsMjAyNS0xMC0yOCxUb25neWkgRGVlcFJlc2VhcmNoIFRlY2huaWNhbCBSZXBvcnQsaHR0cHM6Ly9hcnhpdi5vcmcvYWJzLzI1MTAuMjQ3MDEsLFNPVEEgaW1wcm92ZW1lbnQsIiIiIGFjaGlldmVzIHN0YXRlLW9mLXRoZS1hcnQgcGVyZm9ybWFuY2UgYWNyb3NzIGEgcmFuZ2Ugb2YgYWdlbnRpYyBkZWVwIHJlc2VhcmNoIGJlbmNobWFya3MsIGluY2x1ZGluZyBIdW1hbml0eeKAmXMgTGFzdApFeGFtLCBCcm93c2VDb21wLCBCcm93c2VDb21wLVpILCBXZWJXYWxrZXJRQSwgeGJlbmNoLURlZXBTZWFyY2gsIEZSQU1FUyBhbmQgeGJlbmNoLURlZXBTZWFyY2gtMjUxMCIiIiwzMDUwMDAwMDAwMC4wLCIzMC41IGJpbGxpb24gdG90YWwgcGFyYW1ldGVycywKd2l0aCBvbmx5IDMuMyBiaWxsaW9uIGFjdGl2YXRlZCBwZXIgdG9rZW4iLCwsLCwsLCwsQ29uZmlkZW50LCJXZSBwcmVzZW50IFRvbmd5aSBEZWVwUmVzZWFyY2gsIGFuIGFnZW50aWMgbGFyZ2UgbGFuZ3VhZ2UgbW9kZWwsIHdoaWNoIGlzIHNwZWNpZmljYWxseSBkZXNpZ25lZCBmb3IgbG9uZy1ob3Jpem9uLCBkZWVwIGluZm9ybWF0aW9uLXNlZWtpbmcgcmVzZWFyY2ggdGFza3MuIFRvIGluY2VudGl2aXplIGF1dG9ub21vdXMgZGVlcCByZXNlYXJjaCBhZ2VuY3ksIFRvbmd5aSBEZWVwUmVzZWFyY2ggaXMgZGV2ZWxvcGVkIHRocm91Z2ggYW4gZW5kLXRvLWVuZCB0cmFpbmluZyBmcmFtZXdvcmsgdGhhdCBjb21iaW5lcyBhZ2VudGljIG1pZC10cmFpbmluZyBhbmQgYWdlbnRpYyBwb3N0LXRyYWluaW5nLCBlbmFibGluZyBzY2FsYWJsZSByZWFzb25pbmcgYW5kIGluZm9ybWF0aW9uIHNlZWtpbmcgYWNyb3NzIGNvbXBsZXggdGFza3MuIFdlIGRlc2lnbiBhIGhpZ2hseSBzY2FsYWJsZSBkYXRhIHN5bnRoZXNpcyBwaXBlbGluZSB0aGF0IGlzIGZ1bGx5IGF1dG9tYXRpYywgd2l0aG91dCByZWx5aW5nIG9uIGNvc3RseSBodW1hbiBhbm5vdGF0aW9uLCBhbmQgZW1wb3dlcnMgYWxsIHRyYWluaW5nIHN0YWdlcy4gQnkgY29uc3RydWN0aW5nIGN1c3RvbWl6ZWQgZW52aXJvbm1lbnRzIGZvciBlYWNoIHN0YWdlLCBvdXIgc3lzdGVtIGVuYWJsZXMgc3RhYmxlIGFuZCBjb25zaXN0ZW50IGludGVyYWN0aW9ucyB0aHJvdWdob3V0LiBUb25neWkgRGVlcFJlc2VhcmNoLCBmZWF0dXJpbmcgMzAuNSBiaWxsaW9uIHRvdGFsIHBhcmFtZXRlcnMsIHdpdGggb25seSAzLjMgYmlsbGlvbiBhY3RpdmF0ZWQgcGVyIHRva2VuLCBhY2hpZXZlcyBzdGF0ZS1vZi10aGUtYXJ0IHBlcmZvcm1hbmNlIGFjcm9zcyBhIHJhbmdlIG9mIGFnZW50aWMgZGVlcCByZXNlYXJjaCBiZW5jaG1hcmtzLCBpbmNsdWRpbmcgSHVtYW5pdHkncyBMYXN0IEV4YW0sIEJyb3dzZUNvbXAsIEJyb3dzZUNvbXAtWkgsIFdlYldhbGtlclFBLCB4YmVuY2gtRGVlcFNlYXJjaCwgRlJBTUVTIGFuZCB4YmVuY2gtRGVlcFNlYXJjaC0yNTEwLiBXZSBvcGVuLXNvdXJjZSB0aGUgbW9kZWwsIGZyYW1ld29yaywgYW5kIGNvbXBsZXRlIHNvbHV0aW9ucyB0byBlbXBvd2VyIHRoZSBjb21tdW5pdHkuIiwsLE9wZW4gd2VpZ2h0cyAodW5yZXN0cmljdGVkKSxDaGluYSxRd2VuMy0zMEItQTNCLCwsLCwyMDI1LTExLTI4IDExOjUxOjQ2KzAwOjAwLCwsLCwsSW5kdXN0cnksLCwsLFVucmVsZWFzZWQsIkFwYWNoZSAyLjAKaHR0cHM6Ly9odWdnaW5nZmFjZS5jby9BbGliYWJhLU5MUC9Ub25neWktRGVlcFJlc2VhcmNoLTMwQi1BM0IKaHR0cHM6Ly9naXRodWIuY29tL0FsaWJhYmEtTkxQL0RlZXBSZXNlYXJjaCIsLCwsLCwsLEFsaWJhYmEtTkxQLCwsLFllcwpNaW5pTWF4LU0yLExhbmd1YWdlLCJDb2RlIGdlbmVyYXRpb24sU3lzdGVtIGNvbnRyb2wsU2VhcmNoLExhbmd1YWdlIG1vZGVsaW5nL2dlbmVyYXRpb24sUXVlc3Rpb24gYW5zd2VyaW5nIixNaW5pTWF4LCwyMDI1LTEwLTI3LE1pbmlNYXggTTIgJiBBZ2VudDogSW5nZW5pb3VzIGluIFNpbXBsaWNpdHksaHR0cHM6Ly93d3cubWluaW1heC5pby9uZXdzL21pbmltYXgtbTIsLERpc2NyZXRpb25hcnksIGhpZ2ggcGVyZm9ybWluZyBvcGVuIHNvdXJjZSBtb2RlbCwyMjkwMDAwMDAwMDAuMCwiIiJtYWludGFpbmluZyBhY3RpdmF0aW9ucyBhcm91bmQgMTBCIiIKc2FmZXRlbnNvcnM6IDIyOUIgcGFyYW1zIiwsLCwsLCwsLENvbmZpZGVudCwiVG9kYXksIHdlIGFyZSBvZmZpY2lhbGx5IG9wZW4tc291cmNpbmcgYW5kIGxhdW5jaGluZyBNaW5pTWF4IE0yLCBhIG1vZGVsIGJvcm4gZm9yIEFnZW50cyBhbmQgY29kZS4gQXQgb25seSA4JSBvZiB0aGUgcHJpY2Ugb2YgQ2xhdWRlIFNvbm5ldCBhbmQgdHdpY2UgdGhlIHNwZWVkLCBpdCdzIGF2YWlsYWJsZSBmb3IgZnJlZSBmb3IgYSBsaW1pdGVkIHRpbWUhClRvcC10aWVyIENvZGluZyBDYXBhYmlsaXRpZXM6IEJ1aWx0IGZvciBlbmQtdG8tZW5kIGRldmVsb3BtZW50IHdvcmtmbG93cywgaXQgZXhjZWxzIGluIHZhcmlvdXMgYXBwbGljYXRpb25zIHN1Y2ggYXMgQ2xhdWRlIENvZGUsIEN1cnNvciwgQ2xpbmUsIEtpbG8gQ29kZSwgYW5kIERyb2lkLgpQb3dlcmZ1bCBBZ2VudGljIFBlcmZvcm1hbmNlOiBJdCBkZW1vbnN0cmF0ZXMgb3V0c3RhbmRpbmcgcGxhbm5pbmcgYW5kIHN0YWJsZSBleGVjdXRpb24gb2YgY29tcGxleCwgbG9uZy1jaGFpbiB0b29sLWNhbGxpbmcgdGFza3MsIGNvb3JkaW5hdGluZyBjYWxscyB0byB0aGUgU2hlbGwsIEJyb3dzZXIsIFB5dGhvbiBjb2RlIGludGVycHJldGVyLCBhbmQgdmFyaW91cyBNQ1AgdG9vbHMuClVsdGltYXRlIENvc3QtRWZmZWN0aXZlbmVzcyAmIFNwZWVkOiBUaHJvdWdoIGVmZmljaWVudCBkZXNpZ24gb2YgYWN0aXZhdGVkIHBhcmFtZXRlcnMsIHdlIGhhdmUgYWNoaWV2ZWQgdGhlIG9wdGltYWwgYmFsYW5jZSBvZiBpbnRlbGxpZ2VuY2UsIHNwZWVkLCBhbmQgY29zdC4iLCwsT3BlbiB3ZWlnaHRzICh1bnJlc3RyaWN0ZWQpLENoaW5hLCwsLCwsMjAyNi0wMi0xMSAwMjoxMDoxNiswMDowMCwsLCwsLEluZHVzdHJ5LCwsLCxVbnJlbGVhc2VkLCJNSVQgbGljZW5zZQpodHRwczovL2h1Z2dpbmdmYWNlLmNvL01pbmlNYXhBSS9NaW5pTWF4LU0yIiwsLCwsLCwsTWluaU1heEFJLCwsLFllcwpMb29uZ1JMIDdCLExhbmd1YWdlLCJMYW5ndWFnZSBtb2RlbGluZy9nZW5lcmF0aW9uLFF1ZXN0aW9uIGFuc3dlcmluZyxRdWFudGl0YXRpdmUgcmVhc29uaW5nIiwiTWljcm9zb2Z0IFJlc2VhcmNoIEFzaWEsU2hhbmdoYWkgSmlhbyBUb25nIFVuaXZlcnNpdHksQ2FybmVnaWUgTWVsbG9uIFVuaXZlcnNpdHkgKENNVSkiLCJTaXl1YW4gV2FuZywgR2Fva2FpIFpoYW5nLCBMaSBMeW5hIFpoYW5nLCBOaW5nIFNoYW5nLCBGYW4gWWFuZywgRG9uZ3lhbyBDaGVuLCBNYW8gWWFuZyIsMjAyNS0xMC0yNyxMb29uZ1JMOiBSZWluZm9yY2VtZW50IExlYXJuaW5nIGZvciBBZHZhbmNlZCBSZWFzb25pbmcgb3ZlciBMb25nIENvbnRleHRzLGh0dHBzOi8vYXJ4aXYub3JnL2Ficy8yNTEwLjE5MzYzLCwsLDcwMDAwMDAwMDAuMCw3QiwsLCwiIiJCYXRjaCBzaXplcyBhcmUgc2V0IHRvIDUxMiBmb3IgN0IgbW9kZWwiIgoiImEgbWF4aW11bSBvdXRwdXQgbGVuZ3RoIG9mIDQsMDk2IHRva2VucyBhbmQgbG9uZ2NvbnRleHQgaW5wdXRzIG9mIOKIvCAxNksiIgoiIjQyIHN0ZXBzIGluIHdhcm0tdXAsIDE2OCBpbiBTdGFnZSBJIGFuZCAxMTggaW4gU3RhZ2UgSUkiIgoiIkFmdGVyIFN0YWdlIEksIHdlIGdlbmVyYXRlIGVpZ2h0IHJvbGxvdXRzIHBlciBleGFtcGxlIHVzaW5nIHRoZSBiZXN0IGNoZWNrcG9pbnQiIiIsLCIiIiBGb3IgdGhlIDdCIG1vZGVsLCB3ZSB0cmFpbiBvbgoxNsOXQTEwMCBHUFVzIiIiLE5WSURJQSBBMTAwLCxDb25maWRlbnQsIlJlYXNvbmluZyBvdmVyIGxvbmcgY29udGV4dHMgaXMgZXNzZW50aWFsIGZvciBsYXJnZSBsYW5ndWFnZSBtb2RlbHMuIFdoaWxlIHJlaW5mb3JjZW1lbnQgbGVhcm5pbmcgKFJMKSBlbmhhbmNlcyBzaG9ydC1jb250ZXh0IHJlYXNvbmluZyBieSBpbmR1Y2luZyAiIkFoYSIiIG1vbWVudHMgaW4gY2hhaW4tb2YtdGhvdWdodCwgdGhlIGFkdmFuY2VkIHRoaW5raW5nIHBhdHRlcm5zIHJlcXVpcmVkIGZvciBsb25nLWNvbnRleHQgcmVhc29uaW5nIHJlbWFpbiBsYXJnZWx5IHVuZXhwbG9yZWQsIGFuZCBoaWdoLWRpZmZpY3VsdHkgUkwgZGF0YSBhcmUgc2NhcmNlLiBJbiB0aGlzIHBhcGVyLCB3ZSBpbnRyb2R1Y2UgTG9vbmdSTCwgYSBkYXRhLWRyaXZlbiBSTCBtZXRob2QgZm9yIGFkdmFuY2VkIGxvbmctY29udGV4dCByZWFzb25pbmcuIENlbnRyYWwgdG8gTG9vbmdSTCBpcyBLZXlDaGFpbiwgYSBzeW50aGVzaXMg</x:v>
      </x:c>
    </x:row>
    <x:row r="15" ht="18" customHeight="1">
      <x:c r="A15" s="17" t="n">
        <x:v>10</x:v>
      </x:c>
      <x:c r="B15" s="17" t="n">
        <x:v>310</x:v>
      </x:c>
      <x:c r="C15" s="160" t="str">
        <x:v>YXBwcm9hY2ggdGhhdCB0cmFuc2Zvcm1zIHNob3J0IG11bHRpLWhvcCBRQSBpbnRvIGhpZ2gtZGlmZmljdWx0eSBsb25nLWNvbnRleHQgdGFza3MgYnkgaW5zZXJ0aW5nIFVVSUQgY2hhaW5zIHRoYXQgaGlkZSB0aGUgdHJ1ZSBxdWVzdGlvbiBhbW9uZyBsYXJnZSBjb2xsZWN0aW9ucyBvZiBkaXN0cmFjdGluZyBkb2N1bWVudHMuIFNvbHZpbmcgdGhlc2UgdGFza3MgcmVxdWlyZXMgdGhlIG1vZGVsIHRvIHRyYWNlIHRoZSBjb3JyZWN0IGNoYWluIHN0ZXAtYnktc3RlcCwgaWRlbnRpZnkgdGhlIHRydWUgcXVlc3Rpb24sIHJldHJpZXZlIHJlbGV2YW50IGZhY3RzIGFuZCByZWFzb24gb3ZlciB0aGVtIHRvIGFuc3dlciBjb3JyZWN0bHkuIFJMIHRyYWluaW5nIG9uIEtleUNoYWluIGRhdGEgaW5kdWNlcyBhbiBlbWVyZ2VudCBwbGFuLXJldHJpZXZlLXJlYXNvbi1yZWNoZWNrIHJlYXNvbmluZyBwYXR0ZXJuIHRoYXQgZ2VuZXJhbGl6ZXMgZmFyIGJleW9uZCB0cmFpbmluZyBsZW5ndGguIE1vZGVscyB0cmFpbmVkIGF0IDE2SyBlZmZlY3RpdmVseSBzb2x2ZSAxMjhLIHRhc2tzIHdpdGhvdXQgcHJvaGliaXRpdmUgZnVsbC1sZW5ndGggUkwgcm9sbG91dCBjb3N0cy4gT24gUXdlbjIuNS03QiBhbmQgMTRCLCBMb29uZ1JMIHN1YnN0YW50aWFsbHkgaW1wcm92ZXMgbG9uZy1jb250ZXh0IG11bHRpLWhvcCBRQSBhY2N1cmFjeSBieSArMjMuNSUgYW5kICsyMS4xJSBhYnNvbHV0ZSBnYWlucy4gVGhlIHJlc3VsdGluZyBMb29uZ1JMLTE0QiByZWFjaGVzIGEgc2NvcmUgb2YgNzQuMiwgcml2YWxpbmcgbXVjaCBsYXJnZXIgZnJvbnRpZXIgbW9kZWxzIHN1Y2ggYXMgbzMtbWluaSAoNzQuNSkgYW5kIERlZXBTZWVrLVIxICg3NC45KS4gSXQgYWxzbyBpbXByb3ZlcyBsb25nLWNvbnRleHQgcmV0cmlldmFsLCBwYXNzZXMgYWxsIDEyOEsgbmVlZGxlLWluLWEtaGF5c3RhY2sgc3RyZXNzIHRlc3RzLCBhbmQgcHJlc2VydmVzIHNob3J0LWNvbnRleHQgcmVhc29uaW5nIGNhcGFiaWxpdGllcy4iLCwsVW5yZWxlYXNlZCwiQ2hpbmEsQ2hpbmEsVW5pdGVkIFN0YXRlcyBvZiBBbWVyaWNhIixRd2VuMi41IEluc3RydWN0ICg3QiksLCwxNi4wLCwyMDI1LTExLTI4IDExOjUxOjQ2KzAwOjAwLCwsLCwsIkluZHVzdHJ5LEFjYWRlbWlhLEFjYWRlbWlhIiwsLCwsT3BlbiAobm9uLWNvbW1lcmNpYWwpLCIiIldlIGhhdmUgbWFkZSBleHRlbnNpdmUgZWZmb3J0cyB0byBlbnN1cmUgdGhlIHJlcHJvZHVjaWJpbGl0eSBvZiBvdXIgd29yay4gRGV0YWlscyBvZiB0aGUgR1JQTyBhbGdvcml0aG0gYW5kIGh5cGVycGFyYW1ldGVycyBhcmUgcHJvdmlkZWQgaW4gU2VjdGlvbiAzLjIuMSBhbmQgU2VjdGlvbiA0LjEuIFdlIHByb3ZpZGUgb3VyIHRyYWluaW5nCnByb21wdCB0ZW1wbGF0ZSBpbiBBcHBlbmRpeCBBLjIuIFRoZSBkYXRhc2V0cyB1c2VkIGluIG91ciBleHBlcmltZW50cyBhcmUgZGVzY3JpYmVkIGluIFRhYmxlIDEuClRvIGZ1cnRoZXIgZmFjaWxpdGF0ZSByZXByb2R1Y2liaWxpdHksIHRoZSBzdXBwbGVtZW50YXJ5IG1hdGVyaWFscyBpbmNsdWRlIChpKSBvdXIgUkwgdHJhaW5pbmcgY29kZSwKKGlpKSB0aGUgY29kZSBmb3Igc3ludGhlc2l6aW5nIEtleUNoYWluIGRhdGEsIGFuZCAoaWlpKSBzZXZlcmFsIHJlcHJlc2VudGF0aXZlIHNhbXBsZXMgb2YgdGhlIHN5bnRoZXNpemVkIEtleUNoYWluIGRhdGEiIiIsLCwsLCwxMjQ5NS4yNDE3NjU2ODM2OTMsLCwsLCxObwpMb29uZ1JMIDE0QixMYW5ndWFnZSwiTGFuZ3VhZ2UgbW9kZWxpbmcvZ2VuZXJhdGlvbixRdWVzdGlvbiBhbnN3ZXJpbmcsUXVhbnRpdGF0aXZlIHJlYXNvbmluZyIsIk1pY3Jvc29mdCBSZXNlYXJjaCBBc2lhLFNoYW5naGFpIEppYW8gVG9uZyBVbml2ZXJzaXR5LENhcm5lZ2llIE1lbGxvbiBVbml2ZXJzaXR5IChDTVUpIiwiU2l5dWFuIFdhbmcsIEdhb2thaSBaaGFuZywgTGkgTHluYSBaaGFuZywgTmluZyBTaGFuZywgRmFuIFlhbmcsIERvbmd5YW8gQ2hlbiwgTWFvIFlhbmciLDIwMjUtMTAtMjcsTG9vbmdSTDogUmVpbmZvcmNlbWVudCBMZWFybmluZyBmb3IgQWR2YW5jZWQgUmVhc29uaW5nIG92ZXIgTG9uZyBDb250ZXh0cyxodHRwczovL2FyeGl2Lm9yZy9hYnMvMjUxMC4xOTM2MywsLCwxNDAwMDAwMDAwMC4wLDE0QiwsLCwiIiJCYXRjaCBzaXplcyBhcmUgc2V0IHRvIDUxMiBmb3IgN0IgbW9kZWwgYW5kIDI1NiBmb3IgMTRCIG1vZGVsIiIKIiJhIG1heGltdW0gb3V0cHV0IGxlbmd0aCBvZiA0LDA5NiB0b2tlbnMgYW5kIGxvbmdjb250ZXh0IGlucHV0cyBvZiDiiLwgMTZLIiIKIiJXZSB0cmFpbiBmb3IgMTY4IHN0ZXBzIGluIFN0YWdlIEkgYW5kIDE1MCBzdGVwcyBpbiBTdGFnZSBJSSIiCiIiQWZ0ZXIgU3RhZ2UgSSwgd2UgZ2VuZXJhdGUgZWlnaHQgcm9sbG91dHMgcGVyIGV4YW1wbGUgdXNpbmcgdGhlIGJlc3QgY2hlY2twb2ludCIiIiwsIiIidGhlIDE0QiBtb2RlbCBpcyB0cmFpbmVkIG9uIDjDl01JMzAwWCBHUFVzLiIiIixBTUQgSW5zdGluY3QgTUkzMDBYLCxDb25maWRlbnQsIlJlYXNvbmluZyBvdmVyIGxvbmcgY29udGV4dHMgaXMgZXNzZW50aWFsIGZvciBsYXJnZSBsYW5ndWFnZSBtb2RlbHMuIFdoaWxlIHJlaW5mb3JjZW1lbnQgbGVhcm5pbmcgKFJMKSBlbmhhbmNlcyBzaG9ydC1jb250ZXh0IHJlYXNvbmluZyBieSBpbmR1Y2luZyAiIkFoYSIiIG1vbWVudHMgaW4gY2hhaW4tb2YtdGhvdWdodCwgdGhlIGFkdmFuY2VkIHRoaW5raW5nIHBhdHRlcm5zIHJlcXVpcmVkIGZvciBsb25nLWNvbnRleHQgcmVhc29uaW5nIHJlbWFpbiBsYXJnZWx5IHVuZXhwbG9yZWQsIGFuZCBoaWdoLWRpZmZpY3VsdHkgUkwgZGF0YSBhcmUgc2NhcmNlLiBJbiB0aGlzIHBhcGVyLCB3ZSBpbnRyb2R1Y2UgTG9vbmdSTCwgYSBkYXRhLWRyaXZlbiBSTCBtZXRob2QgZm9yIGFkdmFuY2VkIGxvbmctY29udGV4dCByZWFzb25pbmcuIENlbnRyYWwgdG8gTG9vbmdSTCBpcyBLZXlDaGFpbiwgYSBzeW50aGVzaXMgYXBwcm9hY2ggdGhhdCB0cmFuc2Zvcm1zIHNob3J0IG11bHRpLWhvcCBRQSBpbnRvIGhpZ2gtZGlmZmljdWx0eSBsb25nLWNvbnRleHQgdGFza3MgYnkgaW5zZXJ0aW5nIFVVSUQgY2hhaW5zIHRoYXQgaGlkZSB0aGUgdHJ1ZSBxdWVzdGlvbiBhbW9uZyBsYXJnZSBjb2xsZWN0aW9ucyBvZiBkaXN0cmFjdGluZyBkb2N1bWVudHMuIFNvbHZpbmcgdGhlc2UgdGFza3MgcmVxdWlyZXMgdGhlIG1vZGVsIHRvIHRyYWNlIHRoZSBjb3JyZWN0IGNoYWluIHN0ZXAtYnktc3RlcCwgaWRlbnRpZnkgdGhlIHRydWUgcXVlc3Rpb24sIHJldHJpZXZlIHJlbGV2YW50IGZhY3RzIGFuZCByZWFzb24gb3ZlciB0aGVtIHRvIGFuc3dlciBjb3JyZWN0bHkuIFJMIHRyYWluaW5nIG9uIEtleUNoYWluIGRhdGEgaW5kdWNlcyBhbiBlbWVyZ2VudCBwbGFuLXJldHJpZXZlLXJlYXNvbi1yZWNoZWNrIHJlYXNvbmluZyBwYXR0ZXJuIHRoYXQgZ2VuZXJhbGl6ZXMgZmFyIGJleW9uZCB0cmFpbmluZyBsZW5ndGguIE1vZGVscyB0cmFpbmVkIGF0IDE2SyBlZmZlY3RpdmVseSBzb2x2ZSAxMjhLIHRhc2tzIHdpdGhvdXQgcHJvaGliaXRpdmUgZnVsbC1sZW5ndGggUkwgcm9sbG91dCBjb3N0cy4gT24gUXdlbjIuNS03QiBhbmQgMTRCLCBMb29uZ1JMIHN1YnN0YW50aWFsbHkgaW1wcm92ZXMgbG9uZy1jb250ZXh0IG11bHRpLWhvcCBRQSBhY2N1cmFjeSBieSArMjMuNSUgYW5kICsyMS4xJSBhYnNvbHV0ZSBnYWlucy4gVGhlIHJlc3VsdGluZyBMb29uZ1JMLTE0QiByZWFjaGVzIGEgc2NvcmUgb2YgNzQuMiwgcml2YWxpbmcgbXVjaCBsYXJnZXIgZnJvbnRpZXIgbW9kZWxzIHN1Y2ggYXMgbzMtbWluaSAoNzQuNSkgYW5kIERlZXBTZWVrLVIxICg3NC45KS4gSXQgYWxzbyBpbXByb3ZlcyBsb25nLWNvbnRleHQgcmV0cmlldmFsLCBwYXNzZXMgYWxsIDEyOEsgbmVlZGxlLWluLWEtaGF5c3RhY2sgc3RyZXNzIHRlc3RzLCBhbmQgcHJlc2VydmVzIHNob3J0LWNvbnRleHQgcmVhc29uaW5nIGNhcGFiaWxpdGllcy4iLCwsVW5yZWxlYXNlZCwiQ2hpbmEsQ2hpbmEsVW5pdGVkIFN0YXRlcyBvZiBBbWVyaWNhIixRd2VuMi41LTE0QiwsLDguMCwsMjAyNS0xMS0yOCAxMTo1MTo0NiswMDowMCwsLCwsLCJJbmR1c3RyeSxBY2FkZW1pYSxBY2FkZW1pYSIsLCwsLE9wZW4gKG5vbi1jb21tZXJjaWFsKSwiIiJXZSBoYXZlIG1hZGUgZXh0ZW5zaXZlIGVmZm9ydHMgdG8gZW5zdXJlIHRoZSByZXByb2R1Y2liaWxpdHkgb2Ygb3VyIHdvcmsuIERldGFpbHMgb2YgdGhlIEdSUE8gYWxnb3JpdGhtIGFuZCBoeXBlcnBhcmFtZXRlcnMgYXJlIHByb3ZpZGVkIGluIFNlY3Rpb24gMy4yLjEgYW5kIFNlY3Rpb24gNC4xLiBXZSBwcm92aWRlIG91ciB0cmFpbmluZwpwcm9tcHQgdGVtcGxhdGUgaW4gQXBwZW5kaXggQS4yLiBUaGUgZGF0YXNldHMgdXNlZCBpbiBvdXIgZXhwZXJpbWVudHMgYXJlIGRlc2NyaWJlZCBpbiBUYWJsZSAxLgpUbyBmdXJ0aGVyIGZhY2lsaXRhdGUgcmVwcm9kdWNpYmlsaXR5LCB0aGUgc3VwcGxlbWVudGFyeSBtYXRlcmlhbHMgaW5jbHVkZSAoaSkgb3VyIFJMIHRyYWluaW5nIGNvZGUsCihpaSkgdGhlIGNvZGUgZm9yIHN5bnRoZXNpemluZyBLZXlDaGFpbiBkYXRhLCBhbmQgKGlpaSkgc2V2ZXJhbCByZXByZXNlbnRhdGl2ZSBzYW1wbGVzIG9mIHRoZSBzeW50aGVzaXplZCBLZXlDaGFpbiBkYXRhIiIiLCwsLCwsMTE3MTQuMjg5MTU1MzI4NDYzLCwsLCwsTm8KIkxhcGEgTExNCgoiLCJMYW5ndWFnZSxNdWx0aW1vZGFsIixMYW5ndWFnZSBtb2RlbGluZy9nZW5lcmF0aW9uLCJVa3JhaW5pYW4gQ2F0aG9saWMgVW5pdmVyc2l0eSxJZ29yIFNpa29yc2t5IEt5aXYgUG9seXRlY2huaWMgSW5zdGl0dXRlLEFHSCBVbml2ZXJzaXR5IG9mIEtyYWtvdyxMdml2IFBvbHl0ZWNobmljIiwsMjAyNS0xMC0yNSxhIGN1dHRpbmctZWRnZSBvcGVuIGxhcmdlIGxhbmd1YWdlIG1vZGVsIGJhc2VkIG9uIEdlbW1hLTMtMTJCIHdpdGggYSBmb2N1cyBvbiBVa3JhaW5pYW4gbGFuZ3VhZ2UgcHJvY2Vzc2luZyxodHRwczovL2h1Z2dpbmdmYWNlLmNvL3NwYWNlcy9sYXBhLWxsbS9sYXBhLCwsLDEyMDAwMDAwMDAwLjAsMTJCLDguNjRlKzIzLCJOb3QgaW5jbHVkaW5nIGZpbmV0dW5pbmcgY29tcHV0ZQoiLCxhdCBsZWFzdCAxMlQgdG9rZW5zLCwsLCxMaWtlbHksIlRvZGF5LCB3ZSBwcm91ZGx5IHByZXNlbnQgTGFwYSBMTE0g4oCUIGEgY3V0dGluZy1lZGdlIG9wZW4gbGFyZ2UgbGFuZ3VhZ2UgbW9kZWwgYmFzZWQgb24gR2VtbWEtMy0xMkIgd2l0aCBhIGZvY3VzIG9uIFVrcmFpbmlhbiBsYW5ndWFnZSBwcm9jZXNzaW5nLiBUaGUgcHJvamVjdCBpcyB0aGUgcmVzdWx0IG9mIG1hbnkgbW9udGhzIG9mIHdvcmsgYnkgYSB0ZWFtIG9mIFVrcmFpbmlhbiByZXNlYXJjaGVycyBpbiBhcnRpZmljaWFsIGludGVsbGlnZW5jZSBmcm9tIHRoZSBVa3JhaW5pYW4gQ2F0aG9saWMgVW5pdmVyc2l0eSwgQUdIIFVuaXZlcnNpdHkgb2YgS3Jha293LCBJZ29yIFNpa29yc2t5IEt5aXYgUG9seXRlY2huaWMgSW5zdGl0dXRlLCBhbmQgTHZpdiBQb2x5dGVjaG5pYywgd2hvIHVuaXRlZCB0byBjcmVhdGUgdGhlIGJlc3QgbW9kZWwgZm9yIFVrcmFpbmlhbiBsYW5ndWFnZSBwcm9jZXNzaW5nLiIsLCxPcGVuIHdlaWdodHMgKHVucmVzdHJpY3RlZCksIlVrcmFpbmUsVWtyYWluZSxQb2xhbmQsVWtyYWluZSIsLCwsLCwyMDI2LTA0LTA4IDAyOjE4OjM4KzAwOjAwLCwsLCwsQWNhZGVtaWEsLCwsLFVucmVsZWFzZWQsLCwsLCwsLCwsLCwsWWVzClJpbmctbWluaS1saW5lYXItMi4wLExhbmd1YWdlLCJMYW5ndWFnZSBtb2RlbGluZy9nZW5lcmF0aW9uLFF1ZXN0aW9uIGFuc3dlcmluZyxRdWFudGl0YXRpdmUgcmVhc29uaW5nLENvZGUgZ2VuZXJhdGlvbixNYXRoZW1hdGljYWwgcmVhc29uaW5nIixBbnQgR3JvdXAsIkJpbiBIYW4sIENhaXpoaSBUYW5nLCBDaGVuIExpYW5nLCBEb25naGFvIFpoYW5nLCBGYW4gWXVhbiwgRmVuZyBaaHUsIEppZSBHYW8sIEppbmd5dSBIdSwgTG9uZ2ZlaSBMaSwgTWVuZyBMaSwgTWluZ3lhbmcgWmhhbmcsIFBlaWppZSBKaWFuZywgUGVuZyBKaWFvLCBRaWFuIFpoYW8sIFFpbmd5dWFuIFlhbmcsIFdlbmJvIFNoZW4sIFhpbnhpbmcgWWFuZywgWWFsaW4gWmhhbmcsIFlhbmt1biBSZW4sIFlhbyBaaGFvLCBZaWJvIENhbywgWWl4dWFuIFN1biwgWXVlIFpoYW5nLCBZdWNoZW4gRmFuZywgWmliaW4gTGluLCBaaXh1YW4gQ2hlbmcsIEp1biBaaG91IiwyMDI1LTEwLTIzLEV2ZXJ5IEF0dGVudGlvbiBNYXR0ZXJzOiBBbiBFZmZpY2llbnQgSHlicmlkIEFyY2hpdGVjdHVyZSBmb3IgTG9uZy1Db250ZXh0IFJlYXNvbmluZyxodHRwczovL2FyeGl2Lm9yZy9hYnMvMjUxMC4xOTMzOCwsLCwxNjQwMDAwMDAwMC4wLFJpbmctbWluaS1saW5lYXItMi4wIGNvbXByaXNlcyAxNkIgcGFyYW1ldGVycyBhbmQgOTU3TSBhY3RpdmF0aW9ucywxLjcxNDQ1MmUrMjMsMS42OGUrMjMgRkxPUCBbYmFzZSBtb2RlbCBjb21wdXRlXSArIDMuNDQ1MmUrMjEgRkxPUCA9IDEuNzE0NDUyZSsyMyBGTE9QLDYwMDAwMDAwMDAwMCxDb250aW51ZWQgdHJhaW5pbmcgU3RhZ2U6IDYwMEIgdG9rZW5zLCwsTlZJRElBIEg4MDAgU1hNNSwsQ29uZmlkZW50LCJJbiB0aGlzIHRlY2huaWNhbCByZXBvcnQsIHdlIHByZXNlbnQgdGhlIFJpbmctbGluZWFyIG1vZGVsIHNlcmllcywgc3BlY2lmaWNhbGx5IGluY2x1ZGluZyBSaW5nLW1pbmktbGluZWFyLTIuMCBhbmQgUmluZy1mbGFzaC1saW5lYXItMi4wLiBSaW5nLW1pbmktbGluZWFyLTIuMCBjb21wcmlzZXMgMTZCIHBhcmFtZXRlcnMgYW5kIDk1N00gYWN0aXZhdGlvbnMsIHdoaWxlIFJpbmctZmxhc2gtbGluZWFyLTIuMCBjb250YWlucyAxMDRCIHBhcmFtZXRlcnMgYW5kIDYuMUIgYWN0aXZhdGlvbnMuIEJvdGggbW9kZWxzIGFkb3B0IGEgaHlicmlkIGFyY2hpdGVjdHVyZSB0aGF0IGVmZmVjdGl2ZWx5IGludGVncmF0ZXMgbGluZWFyIGF0dGVudGlvbiBhbmQgc29mdG1heCBhdHRlbnRpb24sIHNpZ25pZmljYW50bHkgcmVkdWNpbmcgSS9PIGFuZCBjb21wdXRhdGlvbmFsIG92ZXJoZWFkIGluIGxvbmctY29udGV4dCBpbmZlcmVuY2Ugc2NlbmFyaW9zLiBDb21wYXJlZCB0byBhIDMyIGJpbGxpb24gcGFyYW1ldGVyIGRlbnNlIG1vZGVsLCB0aGlzIHNlcmllcyByZWR1Y2VzIGluZmVyZW5jZSBjb3N0IHRvIDEvMTAsIGFuZCBjb21wYXJlZCB0byB0aGUgb3JpZ2luYWwgUmluZyBzZXJpZXMsIHRoZSBjb3N0IGlzIGFsc28gcmVkdWNlZCBieSBvdmVyIDUwJS4gRnVydGhlcm1vcmUsIHRocm91Z2ggc3lzdGVtYXRpYyBleHBsb3JhdGlvbiBvZiB0aGUgcmF0aW8gYmV0d2VlbiBkaWZmZXJlbnQgYXR0ZW50aW9uIG1lY2hhbmlzbXMgaW4gdGhlIGh5YnJpZCBhcmNoaXRlY3R1cmUsIHdlIGhhdmUgaWRlbnRpZmllZCB0aGUgY3VycmVudGx5IG9wdGltYWwgbW9kZWwgc3RydWN0dXJlLiBBZGRpdGlvbmFsbHksIGJ5IGxldmVyYWdpbmcgb3VyIHNlbGYtZGV2ZWxvcGVkIGhpZ2gtcGVyZm9ybWFuY2UgRlA4IG9wZXJhdG9yIGxpYnJhcnktbGluZ2hlLCBvdmVyYWxsIHRyYWluaW5nIGVmZmljaWVuY3kgaGFzIGJlZW4gaW1wcm92ZWQgYnkgNTAlLiBCZW5lZml0aW5nIGZyb20gdGhlIGhpZ2ggYWxpZ25tZW50IGJldHdlZW4gdGhlIHRyYWluaW5nIGFuZCBpbmZlcmVuY2UgZW5naW5lIG9wZXJhdG9ycywgdGhlIG1vZGVscyBjYW4gdW5kZXJnbyBsb25nLXRlcm0sIHN0YWJsZSwgYW5kIGhpZ2hseSBlZmZpY2llbnQgb3B0aW1pemF0aW9uIGR1cmluZyB0aGUgcmVpbmZvcmNlbWVudCBsZWFybmluZyBwaGFzZSwgY29uc2lzdGVudGx5IG1haW50YWluaW5nIFNPVEEgcGVyZm9ybWFuY2UgYWNyb3NzIG11bHRpcGxlIGNoYWxsZW5naW5nIGNvbXBsZXggcmVhc29uaW5nIGJlbmNobWFya3MuIiwsLE9wZW4gd2VpZ2h0cyAodW5yZXN0cmljdGVkKSxDaGluYSxMaW5nLW1pbmktYmFzZS0yLjAtMjBULDMuNDQ1MmUrMjEsNiBGTE9QIC8gcGFyYW1ldGVyIC8gdG9rZW4gKiA5NTcgKiAxMF42IGFjdGl2ZSBwYXJhbWV0ZXJzICogNjAwICogMTBeOSB0b2tlbnMgPSAzLjQ0NTJlKzIxIEZMT1AsMjg4LjAsLDIwMjUtMTEtMjggMTE6NTI6MTMrMDA6MDAsLCwsLCxJbmR1c3RyeSwsLCwsVW5yZWxlYXNlZCwiTUlUIGxpY2Vuc2UKaHR0cHM6Ly9odWdnaW5nZmFjZS5jby9pbmNsdXNpb25BSS9SaW5nLW1pbmktbGluZWFyLTIuMCIsLCwsRlA4LCwzOTM2MzUuMTc4MDg5MDg2NSxPcGVyYXRpb24gY291bnRpbmcsaW5jbHVzaW9uQUksLCwsWWVzClJpbmctZmxhc2gtbGluZWFyLTIuMCxMYW5ndWFnZSwiTGFuZ3VhZ2UgbW9kZWxpbmcvZ2VuZXJhdGlvbixRdWVzdGlvbiBhbnN3ZXJpbmcsUXVhbnRpdGF0aXZlIHJlYXNvbmluZyxDb2RlIGdlbmVyYXRpb24sTWF0aGVtYXRpY2FsIHJlYXNvbmluZyIsQW50IEdyb3VwLCJCaW4gSGFuLCBDYWl6aGkgVGFuZywgQ2hlbiBMaWFuZywgRG9uZ2hhbyBaaGFuZywgRmFuIFl1YW4sIEZlbmcgWmh1LCBKaWUgR2FvLCBKaW5neXUgSHUsIExvbmdmZWkgTGksIE1lbmcgTGksIE1pbmd5YW5nIFpoYW5nLCBQZWlqaWUgSmlhbmcsIFBlbmcgSmlhbywgUWlhbiBaaGFvLCBRaW5neXVhbiBZYW5nLCBXZW5ibyBTaGVuLCBYaW54aW5nIFlhbmcsIFlhbGluIFpoYW5nLCBZYW5rdW4gUmVuLCBZYW8gWmhhbywgWWlibyBDYW8sIFlpeHVhbiBTdW4sIFl1ZSBaaGFuZywgWXVjaGVuIEZhbmcsIFppYmluIExpbiwgWml4dWFuIENoZW5nLCBKdW4gWmhvdSIsMjAyNS0xMC0yMyxFdmVyeSBBdHRlbnRpb24gTWF0dGVyczogQW4gRWZmaWNpZW50IEh5YnJpZCBBcmNoaXRlY3R1cmUgZm9yIExvbmctQ29udGV4dCBSZWFzb25pbmcsaHR0cHM6Ly9hcnhpdi5vcmcvYWJzLzI1MTAuMTkzMzgsLCwsMTA0MjAwMDAwMDAwLjAsIFJpbmctZmxhc2gtbGluZWFyLTIuMCBjb250YWlucyAxMDRCIHBhcmFtZXRlcnMgYW5kIDYuMUIgYWN0aXZhdGlvbnMsNy42ODZlKzIzLDcuMzJlKzIzIEZMT1AgW2Jhc2UgbW9kZWwgY29tcHV0ZV0gKyAzLjY2ZSsyMiBGTE9QID0gNy42ODZlKzIzIEZMT1AsMTAwMDAwMDAwMDAwMCxDb250aW51ZWQgdHJhaW5pbmcgU3RhZ2U6IDFUIHRva2Vucy4sLCxOVklESUEgSDgwMCBTWE01LCxDb25maWRlbnQsIkluIHRoaXMgdGVjaG5pY2FsIHJlcG9ydCwgd2UgcHJlc2VudCB0aGUgUmluZy1saW5lYXIgbW9kZWwgc2VyaWVzLCBzcGVjaWZpY2FsbHkgaW5jbHVkaW5nIFJpbmctbWluaS1saW5lYXItMi4wIGFuZCBSaW5nLWZsYXNoLWxpbmVhci0yLjAuIFJpbmctbWluaS1saW5lYXItMi4wIGNvbXByaXNlcyAxNkIgcGFyYW1ldGVycyBhbmQgOTU3TSBhY3RpdmF0aW9ucywgd2hpbGUgUmluZy1mbGFzaC1saW5lYXItMi4wIGNvbnRhaW5zIDEwNEIgcGFyYW1ldGVycyBhbmQgNi4xQiBhY3RpdmF0aW9ucy4gQm90aCBtb2RlbHMgYWRvcHQgYSBoeWJyaWQgYXJjaGl0ZWN0dXJlIHRoYXQgZWZmZWN0aXZlbHkgaW50ZWdyYXRlcyBsaW5lYXIgYXR0ZW50aW9uIGFuZCBzb2Z0bWF4IGF0dGVudGlvbiwgc2lnbmlmaWNhbnRseSByZWR1Y2luZyBJL08gYW5kIGNvbXB1dGF0aW9uYWwgb3ZlcmhlYWQgaW4gbG9uZy1jb250ZXh0IGluZmVyZW5jZSBzY2VuYXJpb3MuIENvbXBhcmVkIHRvIGEgMzIgYmlsbGlvbiBwYXJhbWV0ZXIgZGVuc2UgbW9kZWwsIHRoaXMgc2VyaWVzIHJlZHVjZXMgaW5mZXJlbmNlIGNvc3QgdG8gMS8xMCwgYW5kIGNvbXBhcmVkIHRvIHRoZSBvcmlnaW5hbCBSaW5nIHNlcmllcywgdGhlIGNvc3QgaXMgYWxzbyByZWR1Y2VkIGJ5IG92ZXIgNTAlLiBGdXJ0aGVybW9yZSwgdGhyb3VnaCBzeXN0ZW1hdGljIGV4cGxvcmF0aW9uIG9mIHRoZSByYXRpbyBiZXR3ZWVuIGRpZmZlcmVudCBhdHRlbnRpb24gbWVjaGFuaXNtcyBpbiB0aGUgaHlicmlkIGFyY2hpdGVjdHVyZSwgd2UgaGF2ZSBpZGVudGlmaWVkIHRoZSBjdXJyZW50bHkgb3B0aW1hbCBtb2RlbCBzdHJ1Y3R1cmUuIEFkZGl0aW9uYWxseSwgYnkgbGV2ZXJhZ2luZyBvdXIgc2VsZi1kZXZlbG9wZWQgaGlnaC1wZXJmb3JtYW5jZSBGUDggb3BlcmF0b3IgbGlicmFyeS1saW5naGUsIG92ZXJhbGwgdHJhaW5pbmcgZWZmaWNpZW5jeSBoYXMgYmVlbiBpbXByb3ZlZCBieSA1MCUuIEJlbmVmaXRpbmcgZnJvbSB0aGUgaGlnaCBhbGlnbm1lbnQgYmV0d2VlbiB0aGUgdHJhaW5pbmcgYW5kIGluZmVyZW5jZSBlbmdpbmUgb3BlcmF0b3JzLCB0aGUgbW9kZWxzIGNhbiB1bmRlcmdvIGxvbmctdGVybSwgc3RhYmxlLCBhbmQgaGlnaGx5IGVmZmljaWVudCBvcHRpbWl6YXRpb24gZHVyaW5nIHRoZSByZWluZm9yY2VtZW50IGxlYXJuaW5nIHBoYXNlLCBjb25zaXN0ZW50bHkgbWFpbnRhaW5pbmcgU09UQSBwZXJmb3JtYW5jZSBhY3Jvc3MgbXVsdGlwbGUgY2hhbGxlbmdpbmcgY29tcGxleCByZWFzb25pbmcgYmVuY2htYXJrcy4iLCwsT3BlbiB3ZWlnaHRzICh1bnJlc3RyaWN0ZWQpLENoaW5hLExpbmctZmxhc2gtYmFzZS0yLjAtMjBULDMuNjZlKzIyLDYgRkxPUCAvIHBhcmFtZXRlciAvIHRva2VuICogNi4xICogMTBeOSBhY3RpdmUgcGFyYW1ldGVycyAqIDEwXjEyIHRva2VucyA9IDMuNjZlKzIyIEZMT1AsMzIuMCwsMjAyNS0xMS0yOCAxMTo1MjoxMyswMDowMCwsLCwsLEluZHVzdHJ5LCwsLCxVbnJlbGVhc2VkLCJNSVQgbGljZW5zZQpodHRwczovL2h1Z2dpbmdmYWNlLmNvL2luY2x1c2lvbkFJL1JpbmctZmxhc2gtbGluZWFyLTIuMCIsLCwsRlA4LCw0MzczNy4yNDIwMDk4OTg1LE9wZXJhdGlvbiBjb3VudGluZyxpbmNsdXNpb25BSSwsLCxZZXMKRGVlcHNlZWsgT0NSLCJWaXNpb24sTGFuZ3VhZ2UiLCJDaGFyYWN0ZXIgcmVjb2duaXRpb24gKE9DUiksVmlzdWFsIHF1ZXN0aW9uIGFuc3dlcmluZyIsRGVlcFNlZWssIkhhb3JhbiBXZWksIFlhb2ZlbmcgU3VuLCBZdWt1biBMaSIsMjAyNS0xMC0yMSxEZWVwU2Vlay1PQ1I6IENvbnRleHRzIE9wdGljYWwgQ29tcHJlc3Npb24saHR0cHM6Ly9hcnhpdi5vcmcvYWJzLzI1MTAuMTgyMzR2MSwsLCwzMDAwMDAwMDAwLjAsIiIiRGVlcEVuY29kZXIgaXMgYXBwcm94aW1hdGVseSAzODBNIGluIHBhcmFtZXRlcnMsIG1haW5seSBjb21wb3NlZCBvZiBhbiA4ME0gU0FNLWJhc2UgWzE3XSBhbmQgYSAzMDBNIENMSVAtbGFyZ2UgWzI5XSBjb25uZWN0ZWQgaW4gc2VyaWVzLiBUaGUgZGVjb2RlciBhZG9wdHMgYSAzQiBNb0UgWzE5LCAyMF0gYXJjaGl0ZWN0dXJlIHdpdGggNTcwTSBhY3RpdmF0ZWQgcGFyYW1ldGVycy4iIiIsLCwsLCwiIiJXZSB1c2UgMjAgbm9kZXMgKGVhY2ggd2l0aCA4IEExMDAtNDBHIEdQVXMpIGZvciB0cmFpbmluZyIiIixOVklESUEgQTEwMCBTWE00IDQwIEdCLCxDb25maWRlbnQsIldlIHByZXNlbnQgRGVlcFNlZWstT0NSIGFzIGFuIGluaXRpYWwgaW52ZXN0aWdhdGlvbiBpbnRvIHRoZSBmZWFzaWJpbGl0eSBvZiBjb21wcmVzc2luZyBsb25nIGNvbnRleHRzIHZpYSBvcHRpY2FsIDJEIG1hcHBpbmcuIERlZXBTZWVrLU9DUiBjb25zaXN0cyBvZiB0d28gY29tcG9uZW50czogRGVlcEVuY29kZXIgYW5kIERlZXBTZWVrM0ItTW9FLUE1NzBNIGFzIHRoZSBkZWNvZGVyLiBTcGVjaWZpY2FsbHksIERlZXBFbmNvZGVyIHNlcnZlcyBhcyB0aGUgY29yZSBlbmdpbmUsIGRlc2lnbmVkIHRvIG1haW50YWluIGxvdyBhY3RpdmF0aW9ucyB1bmRlciBoaWdoLXJlc29sdXRpb24gaW5wdXQgd2hpbGUgYWNoaWV2aW5nIGhpZ2ggY29tcHJlc3Npb24gcmF0aW9zIHRvIGVuc3VyZSBhbiBvcHRpbWFsIGFuZCBtYW5hZ2VhYmxlIG51bWJlciBvZiB2aXNpb24gdG9rZW5zLiBFeHBlcmltZW50cyBzaG93IHRoYXQgd2hlbiB0aGUgbnVtYmVyIG9mIHRleHQgdG9rZW5zIGlzIHdpdGhpbiAxMCB0aW1lcyB0aGF0IG9mIHZpc2lvbiB0b2tlbnMgKGkuZS4sIGEgY29tcHJlc3Npb24gcmF0aW8gPCAxMHgpLCB0aGUgbW9kZWwgY2FuIGFjaGlldmUgZGVjb2RpbmcgKE9DUikgcHJlY2lzaW9uIG9mIDk3JS4gRXZlbiBhdCBhIGNvbXByZXNzaW9uIHJhdGlvIG9mIDIweCwgdGhlIE9DUiBhY2N1cmFjeSBzdGlsbCByZW1haW5zIGF0IGFib3V0IDYwJS4gVGhpcyBzaG93cyBjb25zaWRlcmFibGUgcHJvbWlzZSBmb3IgcmVzZWFyY2ggYXJlYXMgc3VjaCBhcyBoaXN0b3JpY2FsIGxvbmctY29udGV4dCBjb21wcmVzc2lvbiBhbmQgbWVtb3J5IGZvcmdldHRpbmcgbWVjaGFuaXNtcyBpbiBMTE1zLiBCZXlvbmQgdGhpcywgRGVlcFNlZWstT0NSIGFsc28gZGVtb25zdHJhdGVzIGhpZ2ggcHJhY3RpY2FsIHZhbHVlLiBPbiBPbW5pRG9jQmVuY2gsIGl0IHN1cnBhc3NlcyBHT1QtT0NSMi4wICgyNTYgdG9rZW5zL3BhZ2UpIHVzaW5nIG9ubHkgMTAwIHZpc2lvbiB0b2tlbnMsIGFuZCBvdXRwZXJmb3JtcyBNaW5lclUyLjAgKDYwMDArIHRva2VucyBwZXIgcGFnZSBvbiBhdmVyYWdlKSB3aGlsZSB1dGlsaXppbmcgZmV3ZXIgdGhhbiA4MDAgdmlzaW9uIHRva2Vucy4gSW4gcHJvZHVjdGlvbiwgRGVlcFNlZWstT0NSIGNhbiBnZW5lcmF0ZSB0cmFpbmluZyBkYXRhIGZvciBMTE1zL1ZMTXMgYXQgYSBzY2FsZSBvZiAyMDBrKyBwYWdlcyBwZXIgZGF5IChhIHNpbmdsZSBBMTAwLTQwRykuIENvZGVzIGFuZCBtb2RlbCB3ZWlnaHRzIGFyZSBwdWJsaWNseSBhY2Nlc3NpYmxlIGF0IHRoaXMgaHR0cCBVUkwuIiwsLE9wZW4gd2VpZ2h0cyAodW5yZXN0cmljdGVkKSxDaGluYSwiU2VnbWVudCBBbnl0aGluZyBNb2RlbCxDTElQIChWaVQgTC8xNEAzMzZweCkiLCwsMTYwLjAsLDIwMjUtMTEtMjggMTE6NTI6MTMrMDA6MDAsLCwsLCxJbmR1c3RyeSwsLCwsVW5yZWxlYXNlZCwiTUlUIGxpY2Vuc2UKaHR0cHM6Ly9naXRodWIuY29tL2RlZXBzZWVrLWFpL0RlZXBTZWVrLU9DUgpodHRwczovL2h1Z2dpbmdmYWNlLmNvL2RlZXBzZWVrLWFpL0RlZXBTZWVrLU9DUiIsLCwsLCwxMjQ5NjkuMTE0NDQyOTc2MjQsLGRlZXBzZWVrLWFpLCwsLFllcwpCQVBPIDMyQixMYW5ndWFnZSwiTGFuZ3VhZ2UgbW9kZWxpbmcvZ2VuZXJhdGlvbixRdWVzdGlvbiBhbnN3ZXJpbmciLCJGdWRhbiBVbml2ZXJzaXR5LFNoYW5naGFpIFFpamkgWmhpZmVuZyIsIlpoaWhlbmcgWGksIFhpbiBHdW8sIFlhbmcgTmFuLCBFbnl1IFpob3UsIEp1bnJ1aSBTaGVuLCBXZW54aWFuZyBDaGVuLCBKaWFxaSBMaXUsIEppeHVhbiBIdWFuZywgWmhpaGFvIFpoYW5nLCBIb25nbGluIEd1bywgWHVuIERlbmcsIFpoaWthaSBMZWksIE1pYW8gWmhlbmcsIEd1b3RlbmcgV2FuZywgU2h1byBaaGFuZywgUGVuZyBTdW4sIFJ1aSBaaGVuZywgSGFuZyBZYW4sIFRhbyBHdWksIFFpIFpoYW5nLCBYdWFuamluZyBIdWFuZyIsMjAyNS0xMC0yMSxCQVBPOiBTdGFiaWxpemluZyBPZmYtUG9saWN5IFJlaW5mb3JjZW1lbnQgTGVhcm5pbmcgZm9yIExMTXMgdmlhIEJhbGFuY2VkIFBvbGljeSBPcHRpbWl6YXRpb24gd2l0aCBBZGFwdGl2ZSBDbGlwcGluZyxodHRwczovL2FyeGl2Lm9yZy9hYnMvMjUxMC4xODkyNywsLCwzMjAwMDAwMDAwMC4wLDMyQiwsLCwsLCwsLENvbmZpZGVudCwiUmVpbmZvcmNlbWVudCBsZWFybmluZyAoUkwpIGhhcyByZWNlbnRseSBiZWNvbWUgdGhlIGNvcmUgcGFyYWRpZ20gZm9yIGFsaWduaW5nIGFuZCBzdHJlbmd0aGVuaW5nIGxhcmdlIGxhbmd1YWdlIG1vZGVscyAoTExNcykuIFlldCwgYXBwbHlpbmcgUkwgaW4gb2ZmLXBvbGljeSBzZXR0aW5ncy0td2hlcmUgc3RhbGUgZGF0YSBmcm9tIHBhc3QgcG9saWNpZXMgYXJlIHVzZWQgZm9yIHRyYWluaW5nLS1pbXByb3ZlcyBzYW1wbGUgZWZmaWNpZW5jeSwgYnV0IHJlbWFpbnMgY2hhbGxlbmdpbmc6IHBvbGljeSBlbnRyb3B5IGRlY2xpbmVzIHNoYXJwbHksIG9wdGltaXphdGlvbiBvZnRlbiBiZWNvbWVzIHVuc3RhYmxlIGFuZCBtYXkgZXZlbiBjb2xsYXBzZS4gVGhyb3VnaCB0aGVvcmV0aWNhbCBhbmQgZW1waXJpY2FsIGFuYWx5c2lzLCB3ZSBpZGVudGlmeSB0d28ga2V5IGluc2lnaHRzOiAoaSkgYW4gaW1iYWxhbmNlIGluIG9wdGltaXphdGlvbiwgd2hlcmUgbmVnYXRpdmUtYWR2YW50YWdlIHNhbXBsZXMgZG9taW5hdGUgdGhlIHBvbGljeSBncmFkaWVudCwgc3VwcHJlc3NpbmcgdXNlZnVsIGJlaGF2aW9ycyBhbmQgcmlza2luZyBncmFkaWVudCBleHBsb3Npb25zOyBhbmQgKGlpKSB0aGUgZGVyaXZlZCBFbnRyb3B5LUNsaXAgUnVsZSwgd2hpY2ggcmV2ZWFscyB0aGF0IHRoZSBmaXhlZCBjbGlwcGluZyBtZWNoYW5pc20gaW4gUFBPLWxpa2Ugb2JqZWN0aXZlcyBzeXN0ZW1hdGljYWxseSBibG9ja3MgZW50cm9weS1pbmNyZWFzaW5nIHVwZGF0ZXMsIHRoZXJlYnkgZHJpdmluZyB0aGUgcG9saWN5IHRvd2FyZCBvdmVyLWV4cGxvaXRhdGlvbiBhdCB0aGUgZXhwZW5zZSBvZiBleHBsb3JhdGlvbi4gQnVpbGRpbmcgb24gdGhlc2UgaW5zaWdodHMsIHdlIHByb3Bvc2UgQkFsYW5jZWQgUG9saWN5IE9wdGltaXphdGlvbiB3aXRoIEFkYXB0aXZlIENsaXBwaW5nIChCQVBPKSwgYSBzaW1wbGUgeWV0IGVmZmVjdGl2ZSBtZXRob2QgdGhhdCBkeW5hbWljYWxseSBhZGp1c3RzIGNsaXBwaW5nIGJvdW5kcyB0byBhZGFwdGl2ZWx5IHJlLWJhbGFuY2UgcG9zaXRpdmUgYW5kIG5lZ2F0aXZlIGNvbnRyaWJ1dGlvbnMsIHByZXNlcnZlIGVudHJvcHksIGFuZCBzdGFiaWxpemUgUkwgb3B0aW1pemF0aW9uLiBBY3Jvc3MgZGl2ZXJzZSBvZmYtcG9saWN5IHNjZW5hcmlvcy0taW5jbHVkaW5nIHNhbXBsZSByZXBsYXkgYW5kIHBhcnRpYWwgcm9sbG91dC0tQkFQTyBhY2hpZXZlcyBmYXN0LCBzdGFibGUsIGFuZCBkYXRhLWVmZmljaWVudCB0cmFpbmluZy4gT24gQUlNRSAyMDI0IGFuZCBBSU1FIDIwMjUgYmVuY2htYXJrcywgb3VyIDdCIEJBUE8gbW9kZWwgc3VycGFzc2VzIG9wZW4tc291cmNlIGNvdW50ZXJwYXJ0cyBzdWNoIGFzIFNreVdvcmstT1IxLTdCLCB3aGlsZSBvdXIgMzJCIEJBUE8gbW9kZWwgbm90IG9ubHkgYWNoaWV2ZXMgc3RhdGUtb2YtdGhlLWFydCByZXN1bHRzIGFtb25nIG1vZGVscyBvZiB0aGUgc2FtZSBzY2FsZSBidXQgYWxzbyBvdXRwZXJmb3JtcyBsZWFkaW5nIHByb3ByaWV0YXJ5IHN5c3RlbXMgbGlrZSBvMy1taW5pIGFuZCBHZW1pbmktMi41LUZsYXNoLVRoaW5raW5nLiIsLCxVbnJlbGVhc2VkLCJDaGluYSxDaGluYSIsUXdlbjIuNS0zMkIsLCwsLDIwMjUtMTEtMjggMTE6NTI6MTMrMDA6MDAsLCwsLCwiQWNhZGVtaWEsSW5kdXN0cnkiLCwsLCxPcGVuIChub24tY29tbWVyY2lhbCksIm5vIGNsZWFyIGxpY2Vuc2UKaHR0cHM6Ly9naXRodWIuY29tL1dvb29vRHl5L0JBUE8iLCwsLCwsLCwsLCwsTm8KT2R5c3NleSAxMDJCLEJpb2xvZ3ksIlByb3RlaW4gb3IgbnVjbGVvdGlkZSBsYW5ndWFnZSBtb2RlbCAocExNL25MTSksUHJvdGVpbiBnZW5lcmF0aW9uIixBbnRocm9nZW4sIkFua2l0IFNpbmdoYWwsIFNoeWFtIFZlbmthdGFzdWJyYW1hbmlhbiwgU2VhbiBNb3VzaGVnaWFuLCBTdGV2ZW4gU3RydXR0LCBNaWNoYWVsIExpbiwgQ29ubm9yIExlZSIsMjAyNS0xMC0xOCxPZHlzc2V5OiByZWNvbnN0cnVjdGluZyBldm9sdXRpb24gdGhyb3VnaCBlbWVyZ2VudCBjb25zZW5zdXMgaW4gdGhlIGdsb2JhbCBwcm90ZW9tZSxodHRwczovL3d3dy5iaW9yeGl2Lm9yZy9jb250ZW50LzEwLjExMDEvMjAyNS4xMC4xNS42ODI2Nzd2MSwsLCwxMDIwMDAwMDAwMDAuMCwxMDJCLDEuMWUrMjMsIiIidHJhaW5lZCBvdmVyIDEuMSDDlyAxMF4yMyBGTE9QcyIiIGZyb20gdGhlIGFic3RyYWN0IiwsIlRhYmxlIDIKMy42NjJCIHByb3RlaW5zIiwsLCwsQ29uZmlkZW50LCJXZSBwcmVzZW50IE9keXNzZXksIGEgZmFtaWx5IG9mIG11bHRpbW9kYWwgcHJvdGVpbiBsYW5ndWFnZSBtb2RlbHMgZm9yIHNlcXVlbmNlIGFuZCBzdHJ1Y3R1cmUgZ2VuZXJhdGlvbiwgcHJvdGVpbiBlZGl0aW5nIGFuZCBkZXNpZ24uIFdlIHNjYWxlIE9keXNzZXkgdG8gbW9yZSB0aGFuIDEwMiBiaWxsaW9uIHBhcmFtZXRlcnMsIHRyYWluZWQgb3ZlciAxLjEgw5cgMTAyMyBGTE9Qcy4gVGhlIE9keXNzZXkgYXJjaGl0ZWN0dXJlIHVzZXMgY29udGV4dCBtb2RhbGl0aWVzLCBjYXRlZ29yaXplZCBhcyBzdHJ1Y3R1cmFsIGN1ZXMsIHNlbWFudGljIGRlc2NyaXB0aW9ucywgYW5kIG9ydGhvbG9nb3VzIGdyb3VwIG1ldGFkYXRhLCBhbmQgY29tcHJpc2VzIHR3byBtYWluIGNvbXBvbmVudHM6IGEgZmluaXRlIHNjYWxhciBxdWFudGl6ZXIgZm9yIHRva2VuaXppbmcgY29udGludW91cyBhdG9taWMgY29vcmRpbmF0ZXMsIGFuZCBhIHRyYW5zZm9ybWVyIHN0YWNrIGZvciBtdWx0aW1vZGFsIHJlcHJlc2VudGF0aW9uIGxlYXJuaW5nLiBPZHlzc2V5IGlzIHRyYWluZWQgdmlhIGRpc2NyZXRlIGRpZmZ1c2lvbiwgYW5kIGNoYXJhY3Rlcml6ZXMgdGhlIGdlbmVyYXRpdmUgcHJvY2VzcyBhcyBhIHRpbWUtZGVwZW5kZW50IHVubWFza2luZyBwcm9jZWR1cmUuIFRoZSBmaW5pdGUgc2NhbGFyIHF1YW50aXplciBhbmQgdHJhbnNmb3JtZXIgc3RhY2sgbGV2ZXJhZ2UgdGhlIGNvbnNlbnN1cyBtZWNoYW5pc20sIGEgcmVwbGFjZW1lbnQgZm9yIGF0dGVudGlvbiB0aGF0IHVzZXMgYW4gaXRlcmF0aXZlIHByb3BhZ2F0aW9uIHNjaGVtZSBpbmZvcm1lZCBieSBsb2NhbCBhZ3JlZW1lbnRzIGJldHdlZW4gcmVzaWR1ZXMuIEFjcm9zcyB2YXJpb3VzIGJlbmNobWFya3MsIE9keXNzZXkgYWNoaWV2ZXMgbGFuZG1hcmsgcGVyZm9ybWFuY2UgZm9yIHByb3RlaW4gZ2VuZXJhdGlvbiBhbmQgcHJvdGVpbiBzdHJ1Y3R1cmUgZGlzY3JldGl6YXRpb24uIE91ciBlbXBpcmljYWwgZmluZGluZ3MgYXJlIHN1cHBvcnRlZCBieSB0aGVvcmV0aWNhbCBhbmFseXNpcy4iLCwsVW5yZWxlYXNlZCxVbml0ZWQgU3RhdGVzIG9mIEFtZXJpY2EsLCwsLCwyMDI1LTExLTI4IDExOjUyOjEzKzAwOjAwLCwsLCwsSW5kdXN0cnksLCwsLFVucmVsZWFzZWQsLCwsLCwsLFJlcG9ydGVkLCwsLCxObwpPZHlzc2V5IDEyQixCaW9sb2d5LCJQcm90ZWluIG9yIG51Y2xlb3RpZGUgbGFuZ3VhZ2UgbW9kZWwgKHBMTS9uTE0pLFByb3RlaW4gZ2VuZXJhdGlvbiIsQW50aHJvZ2VuLCJBbmtpdCBTaW5naGFsLCBTaHlhbSBWZW5rYXRhc3VicmFtYW5pYW4sIFNlYW4gTW91c2hlZ2lhbiwgU3RldmVuIFN0cnV0dCwgTWljaGFlbCBMaW4sIENvbm5vciBMZWUiLDIwMjUtMTAtMTgsT2R5c3NleTogcmVjb25zdHJ1Y3RpbmcgZXZvbHV0aW9uIHRocm91Z2ggZW1lcmdlbnQgY29uc2Vuc3VzIGluIHRoZSBnbG9iYWwgcHJvdGVvbWUsaHR0cHM6Ly93d3cuYmlvcnhpdi5vcmcvY29udGVudC8xMC4xMTAxLzIwMjUuMTAuMTUuNjgyNjc3djEsLCwsMTIwMDAwMDAwMDAuMCwxMkIsLCwsIlRhYmxlIDIKMy42NjJCIHByb3RlaW5zIiwsLCwsQ29uZmlkZW50LCJXZSBwcmVzZW50IE9keXNzZXksIGEgZmFtaWx5IG9mIG11bHRpbW9kYWwgcHJvdGVpbiBsYW5ndWFnZSBtb2RlbHMgZm9yIHNlcXVlbmNlIGFuZCBzdHJ1Y3R1cmUgZ2VuZXJhdGlvbiwgcHJvdGVpbiBlZGl0aW5nIGFuZCBkZXNpZ24uIFdlIHNjYWxlIE9keXNzZXkgdG8gbW9yZSB0aGFuIDEwMiBiaWxsaW9uIHBhcmFtZXRlcnMsIHRyYWluZWQgb3ZlciAxLjEgw5cgMTAyMyBGTE9Qcy4gVGhlIE9keXNzZXkgYXJjaGl0ZWN0dXJlIHVzZXMgY29udGV4dCBtb2RhbGl0aWVzLCBjYXRlZ29yaXplZCBhcyBzdHJ1Y3R1cmFsIGN1ZXMsIHNlbWFudGljIGRlc2NyaXB0aW9ucywgYW5kIG9ydGhvbG9nb3VzIGdyb3VwIG1ldGFkYXRhLCBhbmQgY29tcHJpc2VzIHR3byBtYWluIGNvbXBvbmVudHM6IGEgZmluaXRlIHNjYWxhciBxdWFudGl6ZXIgZm9yIHRva2VuaXppbmcgY29udGludW91cyBhdG9taWMgY29vcmRpbmF0ZXMsIGFuZCBhIHRyYW5zZm9ybWVyIHN0YWNrIGZvciBtdWx0aW1vZGFsIHJlcHJlc2VudGF0aW9uIGxlYXJuaW5nLiBPZHlzc2V5IGlzIHRyYWluZWQgdmlhIGRpc2NyZXRlIGRpZmZ1c2lvbiwgYW5kIGNoYXJhY3Rlcml6ZXMgdGhlIGdlbmVyYXRpdmUgcHJvY2VzcyBhcyBhIHRpbWUtZGVwZW5kZW50IHVubWFza2luZyBwcm9jZWR1cmUuIFRoZSBmaW5pdGUgc2NhbGFyIHF1YW50aXplciBhbmQgdHJhbnNmb3JtZXIgc3RhY2sgbGV2ZXJhZ2UgdGhlIGNvbnNlbnN1cyBtZWNoYW5pc20sIGEgcmVwbGFjZW1lbnQgZm9yIGF0dGVudGlvbiB0aGF0IHVzZXMgYW4gaXRlcmF0aXZlIHByb3BhZ2F0aW9uIHNjaGVtZSBpbmZvcm1lZCBieSBsb2NhbCBhZ3JlZW1lbnRzIGJldHdlZW4gcmVzaWR1ZXMuIEFjcm9zcyB2YXJpb3VzIGJlbmNobWFya3MsIE9keXNzZXkgYWNoaWV2ZXMgbGFuZG1hcmsgcGVyZm9ybWFuY2UgZm9yIHByb3RlaW4gZ2VuZXJhdGlvbiBhbmQgcHJvdGVpbiBzdHJ1Y3R1cmUgZGlzY3JldGl6YXRpb24uIE91ciBlbXBpcmljYWwgZmluZGluZ3MgYXJlIHN1cHBvcnRlZCBieSB0aGVvcmV0aWNhbCBhbmFseXNpcy4iLCwsVW5yZWxlYXNlZCxVbml0ZWQgU3RhdGVzIG9mIEFtZXJpY2EsLCwsLCwyMDI1LTExLTI4IDExOjUyOjEzKzAwOjAwLCwsLCwsSW5kdXN0cnksLCwsLFVucmVsZWFzZWQsLCwsLCwsLFJlcG9ydGVkLCwsLCxObwpPZHlzc2V5IDEuMkIsQmlvbG9neSwiUHJvdGVpbiBvciBudWNsZW90aWRlIGxhbmd1YWdlIG1vZGVsIChwTE0vbkxNKSxQcm90ZWluIGdlbmVyYXRpb24iLEFudGhyb2dlbiwiQW5raXQgU2luZ2hhbCwgU2h5YW0gVmVua2F0YXN1YnJhbWFuaWFuLCBTZWFuIE1vdXNoZWdpYW4sIFN0ZXZlbiBTdHJ1dHQsIE1pY2hhZWwgTGluLCBDb25ub3IgTGVlIiwyMDI1LTEwLTE4LE9keXNzZXk6IHJlY29uc3RydWN0aW5nIGV2b2x1dGlvbiB0aHJvdWdoIGVtZXJnZW50IGNvbnNlbnN1cyBpbiB0aGUgZ2xvYmFsIHByb3Rlb21lLGh0dHBzOi8vd3d3LmJpb3J4aXYub3JnL2NvbnRlbnQvMTAuMTEwMS8yMDI1LjEwLjE1LjY4MjY3N3YxLCwsLDEyMDAwMDAwMDAuMCwxLjJCLCwsLCJUYWJsZSAyCjMuNjYyQiBwcm90ZWlucyIsLCwsLENvbmZpZGVudCwiV2UgcHJlc2VudCBPZHlzc2V5LCBhIGZhbWlseSBvZiBtdWx0aW1vZGFsIHByb3RlaW4gbGFuZ3VhZ2UgbW9kZWxzIGZvciBzZXF1ZW5jZSBhbmQgc3RydWN0dXJlIGdlbmVyYXRpb24sIHByb3RlaW4gZWRpdGluZyBhbmQgZGVzaWduLiBXZSBzY2FsZSBPZHlzc2V5IHRvIG1vcmUgdGhhbiAxMDIgYmlsbGlvbiBwYXJhbWV0ZXJzLCB0cmFpbmVkIG92ZXIgMS4xIMOXIDEwMjMgRkxPUHMuIFRoZSBPZHlzc2V5IGFyY2hpdGVjdHVyZSB1c2VzIGNvbnRleHQgbW9kYWxpdGllcywgY2F0ZWdvcml6ZWQgYXMgc3RydWN0dXJhbCBjdWVzLCBzZW1hbnRpYyBkZXNjcmlwdGlvbnMsIGFuZCBvcnRob2xvZ291cyBncm91cCBtZXRhZGF0YSwgYW5kIGNvbXByaXNlcyB0d28gbWFpbiBjb21wb25lbnRzOiBhIGZpbml0ZSBzY2FsYXIgcXVhbnRpemVyIGZvciB0b2tlbml6aW5nIGNvbnRpbnVvdXMgYXRvbWljIGNvb3JkaW5hdGVzLCBhbmQgYSB0cmFuc2Zvcm1lciBzdGFjayBmb3IgbXVsdGltb2RhbCByZXByZXNlbnRhdGlvbiBsZWFybmluZy4gT2R5c3NleSBpcyB0cmFpbmVkIHZpYSBkaXNjcmV0ZSBkaWZmdXNpb24sIGFuZCBjaGFyYWN0ZXJpemVzIHRoZSBnZW5lcmF0aXZlIHByb2Nlc3MgYXMgYSB0aW1lLWRlcGVuZGVudCB1bm1hc2tpbmcgcHJvY2VkdXJlLiBUaGUgZmluaXRlIHNjYWxhciBxdWFudGl6ZXIgYW5kIHRyYW5zZm9ybWVyIHN0YWNrIGxldmVyYWdlIHRoZSBjb25zZW5zdXMgbWVjaGFuaXNtLCBhIHJlcGxhY2VtZW50IGZvciBhdHRlbnRpb24gdGhhdCB1c2VzIGFuIGl0ZXJhdGl2ZSBwcm9wYWdhdGlvbiBzY2hlbWUgaW5mb3JtZWQgYnkgbG9jYWwgYWdyZWVtZW50cyBiZXR3ZWVuIHJlc2lkdWVzLiBBY3Jvc3MgdmFyaW91cyBiZW5jaG1hcmtzLCBPZHlzc2V5IGFjaGlldmVzIGxhbmRtYXJrIHBlcmZvcm1hbmNlIGZvciBwcm90ZWluIGdlbmVyYXRpb24gYW5kIHByb3RlaW4gc3RydWN0dXJlIGRpc2NyZXRpemF0aW9uLiBPdXIgZW1waXJpY2FsIGZpbmRpbmdzIGFyZSBzdXBwb3J0ZWQgYnkgdGhlb3JldGljYWwgYW5hbHlzaXMuIiwsLFVucmVsZWFzZWQsVW5pdGVkIFN0YXRlcyBvZiBBbWVyaWNhLCwsLCwsMjAyNS0xMS0yOCAxMTo1MjoxMyswMDowMCwsLCwsLEluZHVzdHJ5LCwsLCxVbnJlbGVhc2VkLCwsLCwsLCxSZXBvcnRlZCwsLCwsTm8KQ2xhdWRlIEhhaWt1IDQuNSxMYW5ndWFnZSwiQ2hhdCxDb2RlIGdlbmVyYXRpb24sTGFuZ3VhZ2UgbW9kZWxpbmcvZ2VuZXJhdGlvbixRdWVzdGlvbiBhbnN3ZXJpbmciLEFudGhyb3BpYywsMjAyNS0xMC0xNSxJbnRyb2R1Y2luZyBDbGF1ZGUgSGFpa3UgNC41LGh0dHBzOi8vd3d3LmFudGhyb3BpYy5jb20vbmV3cy9jbGF1ZGUtaGFpa3UtNC01LCxTaWduaWZpY2FudCB1c2UsTGlrZWx5IHNpZ25pZmljYW50IHVzZSBhcyBvbmUgb2YgQW50aHJvcGljJ3MgZmxhZ3NoaXAgbW9kZWxzLCwsLCwsLCwsLCxVbmtub3duLCJDbGF1ZGUgSGFpa3UgNC41LCBvdXIgbGF0ZXN0IHNtYWxsIG1vZGVsLCBpcyBhdmFpbGFibGUgdG9kYXkgdG8gYWxsIHVzZXJzLgoKV2hhdCB3YXMgcmVjZW50bHkgYXQgdGhlIGZyb250aWVyIGlzIG5vdyBjaGVhcGVyIGFuZCBmYXN0ZXIuIEZpdmUgbW9udGhzIGFnbywgQ2xhdWRlIFNvbm5ldCA0IHdhcyBhIHN0YXRlLW9mLXRoZS1hcnQgbW9kZWwuIFRvZGF5LCBDbGF1ZGUgSGFpa3UgNC41IGdpdmVzIHlvdSBzaW1pbGFyIGxldmVscyBvZiBjb2RpbmcgcGVyZm9ybWFuY2UgYnV0IGF0IG9uZS10aGlyZCB0aGUgY29zdCBhbmQgbW9yZSB0aGFuIHR3aWNlIHRoZSBzcGVlZC4iLCwsQVBJIGFjY2VzcyxVbml0ZWQgU3RhdGVzIG9mIEFtZXJpY2EsLCwsLCwyMDI2LTA0LTI0IDE5OjMyOjQ1KzAwOjAwLCwsLCwsSW5kdXN0cnksLCwsLFVucmVsZWFzZWQsLCwsLCwsLCwsLCwsTm8KVmVvIDMuMSwiVmlkZW8sVmlzaW9uIiwiSW1hZ2UtdG8tdmlkZW8sVmlkZW8gZ2VuZXJhdGlvbixUZXh0LXRvLXZpZGVvLEF1ZGlvIGdlbmVyYXRpb24iLEdvb2dsZSBEZWVwTWluZCwsMjAyNS0xMC0xNSxJbnRyb2R1Y2luZyBWZW8gMy4xIGFuZCBhZHZhbmNlZCBjYXBhYmlsaXRpZXMgaW4gRmxvdyxodHRwczovL2Jsb2cuZ29vZ2xlL3RlY2hub2xvZ3kvYWkvdmVvLXVwZGF0ZXMtZmxvdy8sLFNPVEEgaW1wcm92ZW1lbnQsIiIiVmVvIDMuMSBoYXMgYWNoaWV2ZWQgc3RhdGUgb2YgdGhlIGFydCByZXN1bHRzIGluIGhlYWQtdG8taGVhZCBjb21wYXJpc29ucyBvZiBvdXRwdXRzIGJ5IGh1bWFuIHJhdGVycyBvdmVyIHRvcCB2aWRlbyBnZW5lcmF0aW9uIG1vZGVscy4iIgpodHRwczovL2RlZXBtaW5kLmdvb2dsZS9tb2RlbHMvdmVvL2V2YWxzLyIsLCwsLCwsLCwsLFVua25vd24sIldl4oCZcmUgYWxzbyBpbnRyb2R1Y2luZyBWZW8gMy4xLCB3aGljaCBicmluZ3MgcmljaGVyIGF1ZGlvLCBtb3JlIG5hcnJhdGl2ZSBjb250cm9sLCBhbmQgZW5oYW5jZWQgcmVhbGlzbSB0aGF0IGNhcHR1cmVzIHRydWUtdG8tbGlmZSB0ZXh0dXJlcy4gVmVvIDMuMSBpcyBzdGF0ZS1vZi10aGUtYXJ0IGFuZCBidWlsZHMgb24gVmVvIDMsIHdpdGggc3Ryb25nZXIgcHJvbXB0IGFkaGVyZW5jZSBhbmQgaW1wcm92ZWQgYXVkaW92aXN1YWwgcXVhbGl0eSB3aGVuIHR1cm5pbmcgaW1hZ2VzIGludG8gdmlkZW9zLiIsLCxBUEkgYWNjZXNzLFVuaXRlZCBTdGF0ZXMgb2YgQW1lcmljYSwsLCwsLDIwMjUtMTEtMjggMTE6NTI6MTMrMDA6MDAsLCwsLCxJbmR1c3RyeSwsLCwsVW5yZWxlYXNlZCwid2UncmUgb3BlbmluZyB1cCBuZXcgcG9zc2liaWxpdGllcyBmb3IgcmljaGVyLCBtb3JlIHBvd2VyZnVsIHZpZGVvIHN0b3J5dGVsbGluZyByaWdodCBpbnNpZGUgRmxvdy4KClRoZSBWZW8gMy4xIG1vZGVsIGlzIGFsc28gYXZhaWxhYmxlIHZpYSB0aGUgR2VtaW5pIEFQSSBmb3IgZGV2ZWxvcGVy</x:v>
      </x:c>
    </x:row>
    <x:row r="16" ht="18" customHeight="1">
      <x:c r="A16" s="17" t="n">
        <x:v>11</x:v>
      </x:c>
      <x:c r="B16" s="17" t="n">
        <x:v>310</x:v>
      </x:c>
      <x:c r="C16" s="160" t="str">
        <x:v>cywgVmVydGV4IEFJIGZvciBlbnRlcnByaXNlIGN1c3RvbWVycywgYW5kIHRoZSBHZW1pbmkgYXBwLiBOZXcgY2FwYWJpbGl0aWVzIGFyZSBhdmFpbGFibGUgaW4gYm90aCBHZW1pbmkgQVBJIDIgYW5kIFZlcnRleCBBSSAzCgoiLCwsLCwsLCwsLCwsTm8KTGxhbWEgNCBTY291dCArIFNjYWxlUkwsTGFuZ3VhZ2UsIkxhbmd1YWdlIG1vZGVsaW5nL2dlbmVyYXRpb24sUXVlc3Rpb24gYW5zd2VyaW5nLENvZGUgZ2VuZXJhdGlvbiIsTWV0YSBBSSwiRGV2dnJpdCBLaGF0cmksIExvdmlzaCBNYWRhYW4sIFJpc2hhYmggVGl3YXJpLCBSYWNoaXQgQmFuc2FsLCBTYWkgU3VyeWEgRHV2dnVyaSwgTWFuemlsIFphaGVlciwgSW5kZXJqaXQgUy4gRGhpbGxvbiwgRGF2aWQgQnJhbmRmb25icmVuZXIsIFJpc2hhYmggQWdhcndhbCIsMjAyNS0xMC0xNSxUaGUgQXJ0IG9mIFNjYWxpbmcgUmVpbmZvcmNlbWVudCBMZWFybmluZyBDb21wdXRlIGZvciBMTE1zLGh0dHBzOi8vYXJ4aXYub3JnL2Ficy8yNTEwLjEzNzg2LCwsLDEwOTAwMDAwMDAwMC4wLCIxN0J4MTYgTW9FIChTY291dCkKMTA5QiB0b3RhbCBwYXJhbWV0ZXJzIiwsLCwiIiI3MTAwIHN0ZXBzIGZvciBTY291dCIiCgpTRlQuICIiV2UgcnVuIFNGVCB1c2luZyBhIGJhdGNoIHNpemUgb2YgMk0gdG9rZW5zLCBtYXggc2VxdWVuY2UgbGVuZ3RoIG9mIDEyMjg4IDwuLj4gb24gMzIgSDEwMCBHUFUgbm9kZXMgZm9yIGFwcHJveGltYXRlbHkgNCBlcG9jaHMgYW5kIDMyQiB0b2tlbnMgaW4gdG90YWwuIiIKClJMLiAiIldlIGFsbG9jYXRlIDE0ayBnZW5lcmF0aW9uIGJ1ZGdldCBkdXJpbmcgUkwgdHJhaW5pbmcsIHdoZXJlIDEyayB0b2tlbnMgYXJlIGFsbG9jYXRlZCB0byB0aGUgaW50ZXJtZWRpYXRlIHJlYXNvbmluZyAo4oCcdGhpbmtpbmfigJ0pLCBmb2xsb3dlZCBieSAyayB0b2tlbnMgZm9yIHRoZSBmaW5hbCBzb2x1dGlvbiBhbmQgYW5zd2VyLiBXZSBzYW1wbGUgNDggcHJvbXB0cyBpbiBlYWNoIGJhdGNoLCBlYWNoIHdpdGggMTYgZ2VuZXJhdGlvbnMgcGVyIHByb21wdC4gVGh1cywgd2UgZ2V0IHRoZSB0b3RhbCBiYXRjaCBzaXplIGFzIDc2OCBjb21wbGV0aW9ucyBwZXIgZ3JhZGllbnQgdXBkYXRlIHN0ZXAgPC4uPiBXZSB1c2VkIDgwIE52aWRpYSBHQjIwMCBHUFUgZm9yIGEgc2luZ2xlIHJ1biwgd2l0aCBhIGNvbXB1dGUgYnVkZ2V0IDwuLj4gMzBrLTEwMEsgR1BVIGhvdXJzIGZvciBvdXIgbGFyZ2VyIHNjYWxlIHJ1bnMgKFNlY3Rpb24gNSkuICIiIiwsIiIiNTBrIEdQVSBob3VycyBvbiBhIDE3QngxNiBNb0UgKFNjb3V0KSIiIixOVklESUEgR0IyMDAsLENvbmZpZGVudCwiUmVpbmZvcmNlbWVudCBsZWFybmluZyAoUkwpIGhhcyBiZWNvbWUgY2VudHJhbCB0byB0cmFpbmluZyBsYXJnZSBsYW5ndWFnZSBtb2RlbHMgKExMTXMpLCB5ZXQgdGhlIGZpZWxkIGxhY2tzIHByZWRpY3RpdmUgc2NhbGluZyBtZXRob2RvbG9naWVzIGNvbXBhcmFibGUgdG8gdGhvc2UgZXN0YWJsaXNoZWQgZm9yIHByZS10cmFpbmluZy4gRGVzcGl0ZSByYXBpZGx5IHJpc2luZyBjb21wdXRlIGJ1ZGdldHMsIHRoZXJlIGlzIG5vIHByaW5jaXBsZWQgdW5kZXJzdGFuZGluZyBvZiBob3cgdG8gZXZhbHVhdGUgYWxnb3JpdGhtaWMgaW1wcm92ZW1lbnRzIGZvciBzY2FsaW5nIFJMIGNvbXB1dGUuIFdlIHByZXNlbnQgdGhlIGZpcnN0IGxhcmdlLXNjYWxlIHN5c3RlbWF0aWMgc3R1ZHksIGFtb3VudGluZyB0byBtb3JlIHRoYW4gNDAwLDAwMCBHUFUtaG91cnMsIHRoYXQgZGVmaW5lcyBhIHByaW5jaXBsZWQgZnJhbWV3b3JrIGZvciBhbmFseXppbmcgYW5kIHByZWRpY3RpbmcgUkwgc2NhbGluZyBpbiBMTE1zLiBXZSBmaXQgc2lnbW9pZGFsIGNvbXB1dGUtcGVyZm9ybWFuY2UgY3VydmVzIGZvciBSTCB0cmFpbmluZyBhbmQgYWJsYXRlIGEgd2lkZSByYW5nZSBvZiBjb21tb24gZGVzaWduIGNob2ljZXMgdG8gYW5hbHl6ZSB0aGVpciBlZmZlY3RzIG9uIGFzeW1wdG90aWMgcGVyZm9ybWFuY2UgYW5kIGNvbXB1dGUgZWZmaWNpZW5jeS4gV2Ugb2JzZXJ2ZTogKDEpIE5vdCBhbGwgcmVjaXBlcyB5aWVsZCBzaW1pbGFyIGFzeW1wdG90aWMgcGVyZm9ybWFuY2UsICgyKSBEZXRhaWxzIHN1Y2ggYXMgbG9zcyBhZ2dyZWdhdGlvbiwgbm9ybWFsaXphdGlvbiwgY3VycmljdWx1bSwgYW5kIG9mZi1wb2xpY3kgYWxnb3JpdGhtIHByaW1hcmlseSBtb2R1bGF0ZSBjb21wdXRlIGVmZmljaWVuY3kgd2l0aG91dCBtYXRlcmlhbGx5IHNoaWZ0aW5nIHRoZSBhc3ltcHRvdGUsIGFuZCAoMykgU3RhYmxlLCBzY2FsYWJsZSByZWNpcGVzIGZvbGxvdyBwcmVkaWN0YWJsZSBzY2FsaW5nIHRyYWplY3RvcmllcywgZW5hYmxpbmcgZXh0cmFwb2xhdGlvbiBmcm9tIHNtYWxsZXItc2NhbGUgcnVucy4gQ29tYmluaW5nIHRoZXNlIGluc2lnaHRzLCB3ZSBwcm9wb3NlIGEgYmVzdC1wcmFjdGljZSByZWNpcGUsIFNjYWxlUkwsIGFuZCBkZW1vbnN0cmF0ZSBpdHMgZWZmZWN0aXZlbmVzcyBieSBzdWNjZXNzZnVsbHkgc2NhbGluZyBhbmQgcHJlZGljdGluZyB2YWxpZGF0aW9uIHBlcmZvcm1hbmNlIG9uIGEgc2luZ2xlIFJMIHJ1biBzY2FsZWQgdXAgdG8gMTAwLDAwMCBHUFUtaG91cnMuIE91ciB3b3JrIHByb3ZpZGVzIGJvdGggYSBzY2llbnRpZmljIGZyYW1ld29yayBmb3IgYW5hbHl6aW5nIHNjYWxpbmcgaW4gUkwgYW5kIGEgcHJhY3RpY2FsIHJlY2lwZSB0aGF0IGJyaW5ncyBSTCB0cmFpbmluZyBjbG9zZXIgdG8gdGhlIHByZWRpY3RhYmlsaXR5IGxvbmcgYWNoaWV2ZWQgaW4gcHJlLXRyYWluaW5nLiIsLCxVbnJlbGVhc2VkLFVuaXRlZCBTdGF0ZXMgb2YgQW1lcmljYSxMbGFtYSA0IFNjb3V0LDEuMzVlKzIzLDI1MDAwMDAwMDAwMDAwMDAgRkxPUC9HUFUvc2VjIFtHQjIwMCByZXBvcnRlZF0gKiA1MDAwMCBHUFUtaG91cnMgKiAzNjAwIHNlYyAvIGhvdXIgKiAwLjMgW2Fzc3VtZWQgdXRpbGl6YXRpb25dID0gMS4zNWUrMjMgRkxPUCw4MC4wLCwyMDI1LTExLTI4IDExOjUyOjEzKzAwOjAwLCwsLCwsSW5kdXN0cnksLCwsNTAwMDAuMCxVbnJlbGVhc2VkLCwsLCwsLDE4NzQ3OC43MjAxOTAzMzkyLEhhcmR3YXJlLCwsLCxObwpNQUktSW1hZ2UtMSxJbWFnZSBnZW5lcmF0aW9uLCJJbWFnZSBnZW5lcmF0aW9uLFRleHQtdG8taW1hZ2UiLE1pY3Jvc29mdCwsMjAyNS0xMC0xMywiSW50cm9kdWNpbmcgTUFJLUltYWdlLTEsIGRlYnV0aW5nIGluCnRoZSB0b3AgMTAgb24gTE1BcmVuYSIsaHR0cHM6Ly9taWNyb3NvZnQuYWkvbmV3cy9pbnRyb2R1Y2luZy1tYWktaW1hZ2UtMS1kZWJ1dGluZy1pbi10aGUtdG9wLTEwLW9uLWxtYXJlbmEvLCwsLCwsLCwsLCwsTlZJRElBIEdCMjAwLCxVbmtub3duLCJUb2RheSwgd2XigJlyZSBhbm5vdW5jaW5nIE1BSS1JbWFnZS0xLCBvdXIgZmlyc3QgaW1hZ2UgZ2VuZXJhdGlvbiBtb2RlbCBkZXZlbG9wZWQgZW50aXJlbHkgaW4taG91c2UsIGRlYnV0aW5nIGluIHRoZSB0b3AgMTAgdGV4dC10by1pbWFnZSBtb2RlbHMgb24gTE1BcmVuYS4gIAoKQXQgTWljcm9zb2Z0IEFJLCB3ZeKAmXJlIGNyZWF0aW5nIEFJIGZvciBldmVyeW9uZSDigJMgYSBzdXBwb3J0aXZlLCBoZWxwZnVsIHByZXNlbmNlIGFsd2F5cyBpbiB0aGUgc2VydmljZSBvZiBodW1hbml0eS4gV2XigJl2ZSBzaGFyZWQgaG93IHB1cnBvc2UtYnVpbHQgbW9kZWxzIGFyZSBlc3NlbnRpYWwgZm9yIHRoaXMgbWlzc2lvbiwgYW5kIHdlIGFubm91bmNlZCBvdXIgZmlyc3QgdHdvIGluLWhvdXNlIG1vZGVscyBpbiBBdWd1c3QuIE1BSS1JbWFnZS0xIG1hcmtzIHRoZSBuZXh0IHN0ZXAgb24gb3VyIGpvdXJuZXkgYW5kIHBhdmVzIHRoZSB3YXkgZm9yIG1vcmUgaW1tZXJzaXZlLCBjcmVhdGl2ZSBhbmQgZHluYW1pYyBleHBlcmllbmNlcyBpbnNpZGUgb3VyIHByb2R1Y3RzLiAgCgpXZSB0cmFpbmVkIHRoaXMgbW9kZWwgd2l0aCB0aGUgZ29hbCBvZiBkZWxpdmVyaW5nIGdlbnVpbmUgdmFsdWUgZm9yIGNyZWF0b3JzLCBhbmQgd2UgcHV0IGEgbG90IG9mIGNhcmUgaW50byBhdm9pZGluZyByZXBldGl0aXZlIG9yIGdlbmVyaWNhbGx5LXN0eWxpemVkIG91dHB1dHMuIEZvciBleGFtcGxlLCB3ZSBwcmlvcml0aXplZCByaWdvcm91cyBkYXRhIHNlbGVjdGlvbiBhbmQgbnVhbmNlZCBldmFsdWF0aW9uIGZvY3VzZWQgb24gdGFza3MgdGhhdCBjbG9zZWx5IG1pcnJvciByZWFsLXdvcmxkIGNyZWF0aXZlIHVzZSBjYXNlcyDigJMgdGFraW5nIGludG8gYWNjb3VudCBmZWVkYmFjayBmcm9tIHByb2Zlc3Npb25hbHMgaW4gdGhlIGNyZWF0aXZlIGluZHVzdHJpZXMuIFRoaXMgbW9kZWwgaXMgZGVzaWduZWQgdG8gZGVsaXZlciByZWFsIGZsZXhpYmlsaXR5LCB2aXN1YWwgZGl2ZXJzaXR5IGFuZCBwcmFjdGljYWwgdmFsdWUuCgpNQUktSW1hZ2UtMSBleGNlbHMgYXQgZ2VuZXJhdGluZyBwaG90b3JlYWxpc3RpYyBpbWFnZXJ5LCBsaWtlIGxpZ2h0aW5nIChlLmcuLCBib3VuY2UgbGlnaHQsIHJlZmxlY3Rpb25zKSwgbGFuZHNjYXBlcywgYW5kIG11Y2ggbW9yZS4gVGhpcyBpcyBwYXJ0aWN1bGFybHkgc28gd2hlbiBjb21wYXJlZCB0byBtYW55IGxhcmdlciwgc2xvd2VyIG1vZGVscy4gSXRzIGNvbWJpbmF0aW9uIG9mIHNwZWVkIGFuZCBxdWFsaXR5IG1lYW5zIHVzZXJzIGNhbiBnZXQgdGhlaXIgaWRlYXMgb24gc2NyZWVuIGZhc3RlciwgaXRlcmF0ZSB0aHJvdWdoIHRoZW0gcXVpY2tseSwgYW5kIHRoZW4gdHJhbnNmZXIgdGhlaXIgd29yayB0byBvdGhlciB0b29scyB0byBjb250aW51ZSByZWZpbmluZy4iLCwsSG9zdGVkIGFjY2VzcyAobm8gQVBJKSxVbml0ZWQgU3RhdGVzIG9mIEFtZXJpY2EsLCwsLCwyMDI1LTExLTI4IDExOjUyOjEzKzAwOjAwLCwsLCwsSW5kdXN0cnksLCwsLFVucmVsZWFzZWQsIk1pY3Jvc29mdCBpcyBub3cgdGVzdGluZyBpdHMgb3duIGluLWhvdXNlIEFJIGltYWdlIGdlbmVyYXRpb24gbW9kZWwuCllvdSBjYW4gdGVzdCB0aGUgbmV3IG1vZGVsIGF0IHRoZSBMTUFyZW5hIGxlYWRlcmJvYXJkIHNpdGUuClRoZSBuZXcgbW9kZWwgd2lsbCBzb29uIGJlIGF2YWlsYWJsZSBpbiBDb3BpbG90IGFuZCBCaW5nIEltYWdlIENyZWF0b3IuIiwsLCwsLCwsLCwsLE5vCkMyUy1TY2FsZSwiTGFuZ3VhZ2UsQmlvbG9neSIsIkNlbGwgQmlvbG9neSxSTkEgc2VxdWVuY2UgZ2VuZXJhdGlvbixMYW5ndWFnZSBtb2RlbGluZy9nZW5lcmF0aW9uLFF1ZXN0aW9uIGFuc3dlcmluZyIsIkdvb2dsZSBSZXNlYXJjaCxZYWxlIFVuaXZlcnNpdHksR29vZ2xlIERlZXBNaW5kLEJyb3duIFVuaXZlcnNpdHksVW5pdmVyc2l0eSBvZiBTb3V0aGVybiBDYWxpZm9ybmlhIiwiU3llZCBBc2FkIFJpenZpLCBEYW5pZWwgTGV2aW5lLCBBYWthc2ggUGF0ZWwsIFNoaXlhbmcgWmhhbmcsIEVyaWMgV2FuZywgQ3VydGlzIEphbWlzb24gUGVycnksIE5pY29sZSBNYXllcmxpIENvbnN0YW50ZSwgU2l6aHVhbmcgSGUsIERhdmlkIFpoYW5nLCBDZXJpc2UgVGFuZywgWmh1b3lhbmcgTHl1LCBSYXl5YW4gRGFyamksIENoYW5nIExpLCBFbWlseSBTdW4sIERhdmlkIEplb25nLCBMYXdyZW5jZSBaaGFvLCBKZW5uaWZlciBLd2FuLCBEYXZpZCBCcmF1biwgQnJpYW4gSGFmbGVyLCBIYXR0aWUgQ2h1bmcsIFJhaHVsIE0uIERob2RhcGthciwgQnJ5YW4gUGVyb3p6aSwgSmVmZnJleSBJc2hpenVrYSwgU2hla29vZmVoIEF6aXppLCBEYXZpZCB2YW4gRGlqayIsMjAyNS0xMC0xMSxTY2FsaW5nIExhcmdlIExhbmd1YWdlIE1vZGVscyBmb3IgTmV4dC1HZW5lcmF0aW9uIFNpbmdsZS1DZWxsIEFuYWx5c2lzLGh0dHBzOi8vd3d3LmJpb3J4aXYub3JnL2NvbnRlbnQvMTAuMTEwMS8yMDI1LjA0LjE0LjY0ODg1MHYyLCwsLDI3MDAwMDAwMDAwLjAsMjdCLCwsMTAwMDAwMDAwMCwiIiJUcmFpbmVkIG9uIGEgbWFzc2l2ZSBkYXRhc2V0IG9mIG92ZXIgNTcgbWlsbGlvbiBjZWxscyIiCgoiIiBhIGNvcnB1cyBjb21wcmlzaW5nIG92ZXIgb25lIGJpbGxpb24gdG9rZW5zIG9mIHRyYW5zY3JpcHRvbWljIGRhdGEsIGJpb2xvZ2ljYWwgdGV4dCwgYW5kIG1ldGFkYXRhIiIiLCwsR29vZ2xlIFRQVSB2NCwsTGlrZWx5LCJTaW5nbGUtY2VsbCBSTkEgc2VxdWVuY2luZyBoYXMgdHJhbnNmb3JtZWQgb3VyIHVuZGVyc3RhbmRpbmcgb2YgY2VsbHVsYXIgZGl2ZXJzaXR5LCB5ZXQgY3VycmVudCBzaW5nbGVjZWxsIGZvdW5kYXRpb24gbW9kZWxzIChzY0ZNcykgcmVtYWluIGxpbWl0ZWQgaW4gdGhlaXIgc2NhbGFiaWxpdHksIGZsZXhpYmlsaXR5IGFjcm9zcyBkaXZlcnNlIHRhc2tzLCBhbmQgYWJpbGl0eSB0byBuYXRpdmVseSBpbnRlZ3JhdGUgdGV4dHVhbCBpbmZvcm1hdGlvbi4gSW4gdGhpcyB3b3JrLCB3ZSBidWlsZCB1cG9uIHRoZSBDZWxsMlNlbnRlbmNlIChDMlMpIGZyYW1ld29yaywgd2hpY2ggcmVwcmVzZW50cyBzY1JOQS1zZXEgcHJvZmlsZXMgYXMgdGV4dHVhbCDigJxjZWxsIHNlbnRlbmNlcyzigJ0gdG8gdHJhaW4gTGFyZ2UgTGFuZ3VhZ2UgTW9kZWxzIChMTE1zKSBvbiBhIGNvcnB1cyBjb21wcmlzaW5nIG92ZXIgb25lIGJpbGxpb24gdG9rZW5zIG9mIHRyYW5zY3JpcHRvbWljIGRhdGEsIGJpb2xvZ2ljYWwgdGV4dCwgYW5kIG1ldGFkYXRhLiBTY2FsaW5nIHRoZSBtb2RlbCB0byAyNyBiaWxsaW9uIHBhcmFtZXRlcnMgeWllbGRzIGNvbnNpc3RlbnQgaW1wcm92ZW1lbnRzIGluIHByZWRpY3RpdmUgYW5kIGdlbmVyYXRpdmUgY2FwYWJpbGl0aWVzIGFuZCBzdXBwb3J0cyBhZHZhbmNlZCBkb3duc3RyZWFtIHRhc2tzIHRoYXQgcmVxdWlyZSBzeW50aGVzaXMgb2YgaW5mb3JtYXRpb24gYWNyb3NzIG11bHRpLWNlbGx1bGFyIGNvbnRleHRzLiBUYXJnZXRlZCBmaW5lLXR1bmluZyB3aXRoIG1vZGVybiByZWluZm9yY2VtZW50IGxlYXJuaW5nIHRlY2huaXF1ZXMgcHJvZHVjZXMgc3Ryb25nIHBlcmZvcm1hbmNlIGluIHBlcnR1cmJhdGlvbiByZXNwb25zZSBwcmVkaWN0aW9uLCBuYXR1cmFsIGxhbmd1YWdlIGludGVycHJldGF0aW9uLCBhbmQgY29tcGxleCBiaW9sb2dpY2FsIHJlYXNvbmluZy4gVGhpcyBwcmVkaWN0aXZlIHN0cmVuZ3RoIGRpcmVjdGx5IGVuYWJsZWQgYSBkdWFsY29udGV4dCB2aXJ0dWFsIHNjcmVlbiB0aGF0IHVuY292ZXJlZCBhIHN0cmlraW5nIGNvbnRleHQgc3BsaXQgZm9yIHRoZSBraW5hc2UgaW5oaWJpdG9yIHNpbG1pdGFzZXJ0aWIgKENYLTQ5NDUpLCBzdWdnZXN0aW5nIGl0cyBwb3RlbnRpYWwgYXMgYSBzeW5lcmdpc3RpYywgaW50ZXJmZXJvbi1jb25kaXRpb25hbCBhbXBsaWZpZXIgb2YgYW50aWdlbiBwcmVzZW50YXRpb24uIEV4cGVyaW1lbnRhbCB2YWxpZGF0aW9uIGluIGh1bWFuIGNlbGwgbW9kZWxzIHVuc2VlbiBkdXJpbmcgdHJhaW5pbmcgY29uZmlybWVkIHRoaXMgaHlwb3RoZXNpcywgZGVtb25zdHJhdGluZyB0aGF0IEMyUy1TY2FsZSBjYW4gZ2VuZXJhdGUgYmlvbG9naWNhbGx5IGdyb3VuZGVkLCB0ZXN0YWJsZSBkaXNjb3ZlcmllcyBvZiBjb250ZXh0LWNvbmRpdGlvbmVkIGJpb2xvZ3kuIEMyUy1TY2FsZSB1bmlmaWVzIHRyYW5zY3JpcHRvbWljIGFuZCB0ZXh0dWFsIGRhdGEgYXQgdW5wcmVjZWRlbnRlZCBzY2FsZXMsIHN1cnBhc3NpbmcgYm90aCBzcGVjaWFsaXplZCBzaW5nbGUtY2VsbCBtb2RlbHMgYW5kIGdlbmVyYWwtcHVycG9zZSBMTE1zIHRvIHByb3ZpZGUgYSBwbGF0Zm9ybSBmb3IgbmV4dC1nZW5lcmF0aW9uIHNpbmdsZS1jZWxsIGFuYWx5c2lzIGFuZCB0aGUgZGV2ZWxvcG1lbnQgb2Yg4oCcdmlydHVhbCBjZWxscy7igJ0iLCwsT3BlbiB3ZWlnaHRzICh1bnJlc3RyaWN0ZWQpLCJVbml0ZWQgU3RhdGVzIG9mIEFtZXJpY2EsVW5pdGVkIFN0YXRlcyBvZiBBbWVyaWNhLFVuaXRlZCBTdGF0ZXMgb2YgQW1lcmljYSxVbml0ZWQgU3RhdGVzIG9mIEFtZXJpY2EsVW5pdGVkIFN0YXRlcyBvZiBBbWVyaWNhIixHZW1tYSAyIDI3QiwxLjYyZSsyMCwiNiBGTE9QL3BhcmFtZXRlci90b2tlbiAqIDI3MDAwMDAwMDAwIHBhcmFtZXRlcnMgKiAxMDAwMDAwMDAwIHRva2VucyA9IDEuNjJlMjAgRkxPUAoKIiJMaWtlbHkiIiBjb25maWRlbmNlIGJlY2F1c2UgbnVtYmVyIG9mIGVwb2NocyBpcyB1bmtub3duIiwyNTYuMCwsMjAyNS0xMS0yOCAxMTo1MjoxMyswMDowMCwsLCwsLCJJbmR1c3RyeSxBY2FkZW1pYSxJbmR1c3RyeSxBY2FkZW1pYSxBY2FkZW1pYSIsLCwsLFVucmVsZWFzZWQsImNjLWJ5LTQuMApodHRwczovL2h1Z2dpbmdmYWNlLmNvL3ZhbmRpamtsYWIvQzJTLVNjYWxlLUdlbW1hLTItMjdCCgpBdHRyaWJ1dGlvbi1Ob25Db21tZXJjaWFsLU5vRGVyaXZhdGl2ZXMgNC4wIEludGVybmF0aW9uYWwKaHR0cHM6Ly9naXRodWIuY29tL3ZhbmRpamtsYWIvY2VsbDJzZW50ZW5jZSIsLCwsLCwxNjk5OTUuODQ4NDM0MTQyNDIsT3BlcmF0aW9uIGNvdW50aW5nLHZhbmRpamtsYWIsLCwsWWVzClJpbmctMVQsTGFuZ3VhZ2UsIkxhbmd1YWdlIG1vZGVsaW5nL2dlbmVyYXRpb24sUXVlc3Rpb24gYW5zd2VyaW5nLFF1YW50aXRhdGl2ZSByZWFzb25pbmcsQ29kZSBnZW5lcmF0aW9uIixBbnQgR3JvdXAsLDIwMjUtMTAtMTAsIlJpbmctMVQsIGZsb3cgc3RhdGUgbGVhZHMgdG8gc3VkZGVuIGVubGlnaHRlbm1lbnQiLGh0dHBzOi8vaHVnZ2luZ2ZhY2UuY28vaW5jbHVzaW9uQUkvUmluZy0xVCwsLCwxMDAwMDAwMDAwMDAwLjAsMSB0cmlsbGlvbiB0b3RhbCBwYXJhbWV0ZXJzIHdpdGggNTAgYmlsbGlvbiBhY3RpdmF0ZWQgcGFyYW1ldGVycywsLCwsLCwsLENvbmZpZGVudCwiVG9kYXksIHdlIG9mZmljaWFsbHkgbGF1bmNoIHRoZSB0cmlsbGlvbi1wYXJhbWV0ZXIgdGhpbmtpbmcgbW9kZWwsIFJpbmctMVQuIEl0IGlzIG9wZW4tc291cmNlIHVwb24gcmVsZWFzZeKAlGRldmVsb3BlcnMgY2FuIGRvd25sb2FkIHRoZSBtb2RlbCB3ZWlnaHRzIGZyb20gSHVnZ2luZyBGYWNlIGFuZCBNb2RlbFNjb3BlLCBvciBleHBlcmllbmNlIGRpcmVjdCBjaGF0IGludGVyYWN0aW9ucyBhbmQgQVBJIGNhbGxzIHZpYSB0aGUgTGluZyBDaGF0IHBhZ2UgYW5kIFplbk11eCAobGlua3MgcHJvdmlkZWQgYXQgdGhlIGVuZCBvZiB0aGUgYXJ0aWNsZSkuCgpCdWlsZGluZyB1cG9uIHRoZSBwcmV2aWV3IHZlcnNpb24gcmVsZWFzZWQgYXQgdGhlIGVuZCBvZiBsYXN0IG1vbnRoLCBSaW5nLTFUIGhhcyB1bmRlcmdvbmUgY29udGludWVkIHNjYWxpbmcgd2l0aCBsYXJnZS1zY2FsZSB2ZXJpZmlhYmxlIHJld2FyZCByZWluZm9yY2VtZW50IGxlYXJuaW5nIChSTFZSKSB0cmFpbmluZywgZnVydGhlciB1bmxvY2tpbmcgdGhlIG5hdHVyYWwgbGFuZ3VhZ2UgcmVhc29uaW5nIGNhcGFiaWxpdGllcyBvZiB0aGUgdHJpbGxpb24tcGFyYW1ldGVyIGZvdW5kYXRpb24gbW9kZWwuIFRocm91Z2ggUkxIRiB0cmFpbmluZywgdGhlIG1vZGVsJ3MgZ2VuZXJhbCBhYmlsaXRpZXMgaGF2ZSBhbHNvIGJlZW4gcmVmaW5lZCwgbWFraW5nIHRoaXMgcmVsZWFzZSBvZiBSaW5nLTFUIG1vcmUgYmFsYW5jZWQgaW4gcGVyZm9ybWFuY2UgYWNyb3NzIHZhcmlvdXMgdGFza3MuCgpSaW5nLTFUIGFkb3B0cyB0aGUgTGluZyAyLjAgYXJjaGl0ZWN0dXJlIGFuZCBpcyB0cmFpbmVkIG9uIHRoZSBMaW5nLTFULWJhc2UgZm91bmRhdGlvbiBtb2RlbCwgd2hpY2ggY29udGFpbnMgMSB0cmlsbGlvbiB0b3RhbCBwYXJhbWV0ZXJzIHdpdGggNTAgYmlsbGlvbiBhY3RpdmF0ZWQgcGFyYW1ldGVycywgc3VwcG9ydGluZyBhIGNvbnRleHQgd2luZG93IG9mIHVwIHRvIDEyOEsgdG9rZW5zLiBMZXZlcmFnaW5nIG91ciBzZWxmLWRldmVsb3BlZCBpY2Vwb3AgcmVpbmZvcmNlbWVudCBsZWFybmluZyBzdGFiaWxpemF0aW9uIG1ldGhvZCBhbmQgdGhlIGVmZmljaWVudCByZWluZm9yY2VtZW50IGxlYXJuaW5nIHN5c3RlbSBBU3lzdGVtICh3aG9zZSBBUmVhTCBmcmFtZXdvcmsgaXMgYWxyZWFkeSBvcGVuLXNvdXJjZSksIHdlIGhhdmUgYWNoaWV2ZWQgc21vb3RoIHNjYWxpbmcgb2YgTW9FIGFyY2hpdGVjdHVyZSByZWluZm9yY2VtZW50IGxlYXJuaW5n4oCUZnJvbSB0ZW5zIG9mIGJpbGxpb25zIChSaW5nLW1pbmktMi4wKSB0byBodW5kcmVkcyBvZiBiaWxsaW9ucyAoUmluZy1mbGFzaC0yLjApIHRvIHRyaWxsaW9ucyAoUmluZy0xVCkgb2YgcGFyYW1ldGVyc+KAlHNpZ25pZmljYW50bHkgZW5oYW5jaW5nIHRoZSBtb2RlbCdzIGRlZXAgcmVhc29uaW5nIGFuZCBuYXR1cmFsIGxhbmd1YWdlIGluZmVyZW5jZSBjYXBhYmlsaXRpZXMuIiwsLE9wZW4gd2VpZ2h0cyAodW5yZXN0cmljdGVkKSxDaGluYSxMaW5nLTFULCwsLCwyMDI1LTExLTI4IDExOjUyOjEzKzAwOjAwLCwsLCwsSW5kdXN0cnksLCwsLFVucmVsZWFzZWQsIk1JVCBsaWNlbnNlCmh0dHBzOi8vaHVnZ2luZ2ZhY2UuY28vaW5jbHVzaW9uQUkvUmluZy0xVCIsLCwsLCwsLGluY2x1c2lvbkFJLCwsLFllcwpMaW5nLTFULExhbmd1YWdlLCJMYW5ndWFnZSBtb2RlbGluZy9nZW5lcmF0aW9uLFF1ZXN0aW9uIGFuc3dlcmluZyxRdWFudGl0YXRpdmUgcmVhc29uaW5nLENvZGUgZ2VuZXJhdGlvbixNYXRoZW1hdGljYWwgcmVhc29uaW5nIixBbnQgR3JvdXAsLDIwMjUtMTAtMTAsTGluZy0xVCwiaHR0cHM6Ly9odWdnaW5nZmFjZS5jby9pbmNsdXNpb25BSS9MaW5nLTFUCmh0dHBzOi8vYXJ4aXYub3JnL3BkZi8yNTEwLjIyMTE1IiwsU09UQSBpbXByb3ZlbWVudCwiIiJXZSBjb21wcmVoZW5zaXZlbHkgZXZhbHVhdGVkIExpbmctMVQgYWdhaW5zdCBsZWFkaW5nIGZsYWdzaGlwIG1vZGVscywgaW5jbHVkaW5nIGJvdGggb3Blbi1zb3VyY2UgZ2lhbnRzIChlLmcuLCBEZWVwU2Vlay1WMy4xLVRlcm1pbnVzLCBLaW1pLUsyLUluc3RydWN0LTA5MDUpIGFuZCBjbG9zZWQtc291cmNlIEFQSXMgKEdQVC01LW1haW4sIEdlbWluaS0yLjUtUHJvKS4gQWNyb3NzIGNvZGUgZ2VuZXJhdGlvbiwgc29mdHdhcmUgZGV2ZWxvcG1lbnQsIGNvbXBldGl0aW9uLWxldmVsIG1hdGhlbWF0aWNzLCBwcm9mZXNzaW9uYWwgbWF0aCwgYW5kIGxvZ2ljYWwgcmVhc29uaW5nLCBMaW5nLTFUIGNvbnNpc3RlbnRseSBkZW1vbnN0cmF0ZXMgc3VwZXJpb3IgY29tcGxleCByZWFzb25pbmcgYWJpbGl0eSBhbmQgb3ZlcmFsbCBhZHZhbnRhZ2UuIiIiLDEwMDAwMDAwMDAwMDAuMCwxIHRyaWxsaW9uIHRvdGFsIHBhcmFtZXRlcnMgd2l0aCA1MCBiaWxsaW9uIGFjdGl2YXRlZCBwYXJhbWV0ZXJzLDYuMDAwMDAxZSsyNCw2IEZMT1AvcGFyYW1ldGVyL3Rva2VuICogNTAwMDAwMDAwMDAgYWN0aXZlIHBhcmFtZXRlcnMgKiAyMDAwMDAwMDAwMDAwMCB0b2tlbnMgPSA2ZSsyNCBGTE9QLDIwMDAwMDAwMDAwMDAwLCIiIlByZS10cmFpbmVkIG9uIDIwIHRyaWxsaW9uKyBoaWdoLXF1YWxpdHksIHJlYXNvbmluZy1kZW5zZSB0b2tlbnMiIiIsLCwsLENvbmZpZGVudCwiTGluZy0xVCBpcyB0aGUgZmlyc3QgZmxhZ3NoaXAgbm9uLXRoaW5raW5nIG1vZGVsIGluIHRoZSBMaW5nIDIuMCBzZXJpZXMsIGZlYXR1cmluZyAxIHRyaWxsaW9uIHRvdGFsIHBhcmFtZXRlcnMgd2l0aCDiiYggNTAgYmlsbGlvbiBhY3RpdmUgcGFyYW1ldGVycyBwZXIgdG9rZW4uIEJ1aWx0IG9uIHRoZSBMaW5nIDIuMCBhcmNoaXRlY3R1cmUsIExpbmctMVQgaXMgZGVzaWduZWQgdG8gcHVzaCB0aGUgbGltaXRzIG9mIGVmZmljaWVudCByZWFzb25pbmcgYW5kIHNjYWxhYmxlIGNvZ25pdGlvbi4KClByZS10cmFpbmVkIG9uIDIwIHRyaWxsaW9uKyBoaWdoLXF1YWxpdHksIHJlYXNvbmluZy1kZW5zZSB0b2tlbnMsIExpbmctMVQtYmFzZSBzdXBwb3J0cyB1cCB0byAxMjhLIGNvbnRleHQgbGVuZ3RoIGFuZCBhZG9wdHMgYW4gZXZvbHV0aW9uYXJ5IGNoYWluLW9mLXRob3VnaHQgKEV2by1Db1QpIHByb2Nlc3MgYWNyb3NzIG1pZC10cmFpbmluZyBhbmQgcG9zdC10cmFpbmluZy4gVGhpcyBjdXJyaWN1bHVtIGdyZWF0bHkgZW5oYW5jZXMgdGhlIG1vZGVs4oCZcyBlZmZpY2llbmN5IGFuZCByZWFzb25pbmcgZGVwdGgsIGFsbG93aW5nIExpbmctMVQgdG8gYWNoaWV2ZSBzdGF0ZS1vZi10aGUtYXJ0IHBlcmZvcm1hbmNlIG9uIG11bHRpcGxlIGNvbXBsZXggcmVhc29uaW5nIGJlbmNobWFya3PigJRiYWxhbmNpbmcgYWNjdXJhY3kgYW5kIGVmZmljaWVuY3kuIiwsLE9wZW4gd2VpZ2h0cyAodW5yZXN0cmljdGVkKSxDaGluYSwsLCwsLDIwMjUtMTItMTggMDU6MDY6MzYrMDA6MDAsLCwsNzQzMTc4MjQuMCwxODE0NCAqIDQwOTYsSW5kdXN0cnksLCwsLFVucmVsZWFzZWQsIk1JVCBsaWNlbnNlCmh0dHBzOi8vaHVnZ2luZ2ZhY2UuY28vaW5jbHVzaW9uQUkvTGluZy0xVCIsLCwsRlA4LCwsT3BlcmF0aW9uIGNvdW50aW5nLGluY2x1c2lvbkFJLCwsLFllcwpHcm9rIEltYWdpbmUsIkltYWdlIGdlbmVyYXRpb24sVmlkZW8iLCJJbWFnZSBnZW5lcmF0aW9uLFZpZGVvIGdlbmVyYXRpb24sVGV4dC10by1pbWFnZSxUZXh0LXRvLXZpZGVvLEltYWdlLXRvLWltYWdlLEltYWdlLXRvLXZpZGVvIix4QUksLDIwMjUtMTAtMDgsVHVybiB3aWxkIGlkZWFzIGludG8gdmlyYWwgY29udGVudCB3aXRoIEdyb2sgSW1hZ2luZSxodHRwczovL2dyb2tpbWFnaW5lLmFpLywsLCwsLCwsLCIiInRyYWluZWQgb24gYmlsbGlvbnMgb2YgZXhhbXBsZXMiIiIsLCwsLFVua25vd24sIlRoZSBBSSBwbGF0Zm9ybSB0aGF0IHR1cm5zIHlvdXIgd2lsZGVzdCBpZGVhcyBpbnRvIHRyZW5kaW5nIGNvbnRlbnQuIFdoaWxlIG90aGVycyBsZWFybiBQaG90b3Nob3AsIHlvdSdyZSBhbHJlYWR5IGdvaW5nIHZpcmFsIHdpdGggR3JvayBJbWFnaW5lLiBFeHBlcmllbmNlIEdyb2sgU3BpY3kgZm9yIGFkdmFuY2VkIHZpZGVvIGFuZCBpbWFnZSBnZW5lcmF0aW9uLgpBZHZhbmNlZCBBSSBJbWFnZSAmIFZpZGVvIEdlbmVyYXRpb24KR3JvayBJbWFnaW5lIHJldm9sdXRpb25pemVzIGNvbnRlbnQgY3JlYXRpb24gd2l0aCBhZHZhbmNlZCBBSSB0ZWNobm9sb2d5LiBFeHBlcmllbmNlIEdyb2sgSW1hZ2luZSdzIGFiaWxpdHkgdG8gZGVsaXZlciBoaWdoLXF1YWxpdHkgaW1hZ2VzIGFjcm9zcyBtdWx0aXBsZSBkb21haW5zIGFuZCB2aWRlb3Mgb2YgdmFyaW91cyBsZW5ndGhzIHdpdGggc291bmQsIG1ha2luZyBHcm9rIEltYWdpbmUgdGhlIHVsdGltYXRlIGNyZWF0aXZlIHBsYXRmb3JtLgpUZXh0LXRvLUltYWdlIEdlbmVyYXRpb24KQ3JlYXRlIHBob3RvcmVhbGlzdGljIGltYWdlcyBmcm9tIHRleHQgcHJvbXB0cyB3aXRoIEF1cm9yYSBlbmdpbmUuIEdlbmVyYXRlIGhpZ2gtcXVhbGl0eSBwb3J0cmFpdHMsIGxvZ29zLCBhcnR3b3JrLCBhbmQgdmlzdWFsIGNvbnRlbnQgYWNyb3NzIG11bHRpcGxlIGRvbWFpbnMgd2l0aCBwcmVjaXNlIGRldGFpbCByZW5kZXJpbmcuCkFJIFZpZGVvIENyZWF0aW9uClRyYW5zZm9ybSB0ZXh0IGRlc2NyaXB0aW9ucyBpbnRvIGR5bmFtaWMgdmlkZW9zIG9mIHZhcmlvdXMgbGVuZ3RocyB3aXRoIHN5bmNocm9uaXplZCBhdWRpby4gUGVyZmVjdCBmb3Igc29jaWFsIG1lZGlhIGNvbnRlbnQgYW5kIGxvbmdlci1mb3JtIHZpZGVvIGNyZWF0aW9uIHdpdGggQUktcG93ZXJlZCBnZW5lcmF0aW9uLgpNdWx0aS1Eb21haW4gSW1hZ2UgUXVhbGl0eQpHZW5lcmF0ZSBoaWdoLXJlc29sdXRpb24gaW1hZ2VzIHVwIHRvIDEwMjTDlzEwMjQgcGl4ZWxzIGFjcm9zcyB2YXJpb3VzIGRvbWFpbnMgd2hlcmUgb3RoZXIgbW9kZWxzIHN0cnVnZ2xlLiBDcmVhdGUgcmVhbGlzdGljIHBvcnRyYWl0cywgZGV0YWlsZWQgbG9nb3MsIGJyYW5kZWQgY29udGVudCwgYW5kIGFydGlzdGljIHN0eWxlcy4KUGhvdG9yZWFsaXN0aWMgUmVuZGVyaW5nCkV4cGVyaWVuY2UgQXVyb3JhIGVuZ2luZSdzIGF1dG9yZWdyZXNzaXZlIGFwcHJvYWNoIGZvciBwcmVjaXNlIHZpc3VhbCBkZXRhaWwgY29udHJvbC4gR2VuZXJhdGUgY29oZXJlbnQsIGhpZ2gtcXVhbGl0eSBpbWFnZXMgd2l0aCBhY2N1cmF0ZSB0ZXh0IHJlbmRlcmluZywgbG9nb3MsIGFuZCByZWFsaXN0aWMgaHVtYW4gcG9ydHJhaXRzLgpBdXJvcmEgRW5naW5lIFRlY2hub2xvZ3kKR3JvayBJbWFnaW5lIGxldmVyYWdlcyBjdXR0aW5nLWVkZ2UgQXVyb3JhIHRlY2hub2xvZ3kgdHJhaW5lZCBvbiBiaWxsaW9ucyBvZiBleGFtcGxlcy4gRGlzY292ZXIgd2h5IEdyb2sgSW1hZ2luZSBkZWxpdmVycyB0aGUgbW9zdCBwcmVjaXNlIHRleHQtdG8taW1hZ2UgZ2VuZXJhdGlvbiB3aXRoIG11bHRpbW9kYWwgaW5wdXQgc3VwcG9ydCB0aGF0IHNldHMgR3JvayBJbWFnaW5lIGFwYXJ0IGZyb20gY29tcGV0aXRvcnMuIiwsLEhvc3RlZCBhY2Nlc3MgKG5vIEFQSSksVW5pdGVkIFN0YXRlcyBvZiBBbWVyaWNhLCwsLCwsMjAyNS0xMS0yOCAxMTo1MjoxMyswMDowMCwsLCwsLEluZHVzdHJ5LCwsLCxVbnJlbGVhc2VkLCwsLCwsLCwsLCwsLE5vCkdQVC01IFBybywiTXVsdGltb2RhbCxMYW5ndWFnZSxWaXNpb24iLCJMYW5ndWFnZSBtb2RlbGluZy9nZW5lcmF0aW9uLFF1ZXN0aW9uIGFuc3dlcmluZyIsT3BlbkFJLCwyMDI1LTEwLTA3LEdQVC01IFN5c3RlbSBDYXJkLGh0dHBzOi8vY2RuLm9wZW5haS5jb20vZ3B0LTUtc3lzdGVtLWNhcmQucGRmLCwiU2lnbmlmaWNhbnQgdXNlLEhpc3RvcmljYWwgc2lnbmlmaWNhbmNlIiwsLCwsLCwsLCwsLFVua25vd24sLCwsQVBJIGFjY2VzcyxVbml0ZWQgU3RhdGVzIG9mIEFtZXJpY2EsLCwsLCwyMDI2LTA2LTA5IDAwOjAyOjM5KzAwOjAwLCwsLCwsSW5kdXN0cnksLCwsLFVucmVsZWFzZWQsLFRydWUsLCwsLCwsLCwsLE5vCkdlbWluaSAyLjUgQ29tcHV0ZXIgVXNlLCJMYW5ndWFnZSxWaXNpb24sVmlkZW8sTXVsdGltb2RhbCxTcGVlY2giLCJMYW5ndWFnZSBtb2RlbGluZy9nZW5lcmF0aW9uLFF1ZXN0aW9uIGFuc3dlcmluZyxDb2RlIGdlbmVyYXRpb24sUXVhbnRpdGF0aXZlIHJlYXNvbmluZyxWaXN1YWwgcXVlc3Rpb24gYW5zd2VyaW5nLFRyYW5zbGF0aW9uLEltYWdlIGNhcHRpb25pbmcsVmlkZW8gZGVzY3JpcHRpb24sU3BlZWNoIHJlY29nbml0aW9uIChBU1IpLFN5c3RlbSBjb250cm9sLFNlYXJjaCIsR29vZ2xlLCwyMDI1LTEwLTA3LEludHJvZHVjaW5nIHRoZSBHZW1pbmkgMi41IENvbXB1dGVyIFVzZSBtb2RlbCxodHRwczovL2Jsb2cuZ29vZ2xlL3RlY2hub2xvZ3kvZ29vZ2xlLWRlZXBtaW5kL2dlbWluaS1jb21wdXRlci11c2UtbW9kZWwvLCwsLCwsLCwsLCwsLCxVbmtub3duLCJUb2RheSwgd2UgYXJlIHJlbGVhc2luZyB0aGUgR2VtaW5pIDIuNSBDb21wdXRlciBVc2UgbW9kZWwsIG91ciBuZXcgc3BlY2lhbGl6ZWQgbW9kZWwgYnVpbHQgb24gR2VtaW5pIDIuNSBQcm/igJlzIHZpc3VhbCB1bmRlcnN0YW5kaW5nIGFuZCByZWFzb25pbmcgY2FwYWJpbGl0aWVzIHRoYXQgcG93ZXJzIGFnZW50cyBjYXBhYmxlIG9mIGludGVyYWN0aW5nIHdpdGggdXNlciBpbnRlcmZhY2VzIChVSXMpLiBJdCBvdXRwZXJmb3JtcyBsZWFkaW5nIGFsdGVybmF0aXZlcyBvbiBtdWx0aXBsZSB3ZWIgYW5kIG1vYmlsZSBjb250cm9sIGJlbmNobWFya3MsIGFsbCB3aXRoIGxvd2VyIGxhdGVuY3kuIERldmVsb3BlcnMgY2FuIGFjY2VzcyB0aGVzZSBjYXBhYmlsaXRpZXMgdmlhIHRoZSBHZW1pbmkgQVBJIGluIEdvb2dsZSBBSSBTdHVkaW8gYW5kIFZlcnRleCBBSS4iLCwsQVBJIGFjY2VzcyxVbml0ZWQgU3RhdGVzIG9mIEFtZXJpY2EsR2VtaW5pIDIuNSBQcm8gKE1hciAyMDI1KSwsLCwsMjAyNS0xMS0yOCAxMTo1MjoxMyswMDowMCwsLCwsLEluZHVzdHJ5LCwsLCxVbnJlbGVhc2VkLCJHb29nbGUgQUkgU3R1ZGlvCkdlbWluaSBBUEkKVmVydGV4IEFJIiwsLCwsLCwsLCwsLE5vClRpbnkgUmVjdXJzaXZlIE1vZGVsIChUUk0tQXR0KSwiTGFuZ3VhZ2UsVmlzaW9uLE11bHRpbW9kYWwiLCJMYW5ndWFnZSBtb2RlbGluZy9nZW5lcmF0aW9uLFF1ZXN0aW9uIGFuc3dlcmluZyxWaXN1YWwgcHV6emxlcyIsU2Ftc3VuZyBTQUlUIEFJIExhYixBbGV4aWEgSm9saWNvZXVyLU1hcnRpbmVhdSwyMDI1LTEwLTA2LExlc3MgaXMgTW9yZTogUmVjdXJzaXZlIFJlYXNvbmluZyB3aXRoIFRpbnkgTmV0d29ya3MsaHR0cHM6Ly9hcnhpdi5vcmcvYWJzLzI1MTAuMDQ4NzEsLCwsNzAwMDAwMC4wLDdNLDMuMDc3NDI5NzZlKzIwLDk4OTQwMDAwMDAwMDAwMCBGTE9QL0dQVS9zZWMgKiA3MiBob3VycyAqIDM2MDAgc2VjIC8gaG91ciAqIDQgR1BVcyAqIDAuMyBbYXNzdW1lZCB1dGlsaXphdGlvbl0gPSAzLjA3NzQyOTc2ZTIwIEZMT1AsLCw3Mi4wLCIiIkV4cGVyaW1lbnRzIG9uIEFSQy1BR0kgd2VyZSByYW4gZm9yIGFyb3VuZCAzIGRheXMgd2l0aCA0IEgxMDAgd2l0aCA4MEdiIG9mIFJBTS4iIiIsTlZJRElBIEgxMDAgU1hNNSA4MEdCLCxDb25maWRlbnQsIkhpZXJhcmNoaWNhbCBSZWFzb25pbmcgTW9kZWwgKEhSTSkgaXMgYSBub3ZlbCBhcHByb2FjaCB1c2luZyB0d28gc21hbGwgbmV1cmFsIG5ldHdvcmtzIHJlY3Vyc2luZyBhdCBkaWZmZXJlbnQgZnJlcXVlbmNpZXMuIFRoaXMgYmlvbG9naWNhbGx5IGluc3BpcmVkIG1ldGhvZCBiZWF0cyBMYXJnZSBMYW5ndWFnZSBtb2RlbHMgKExMTXMpIG9uIGhhcmQgcHV6emxlIHRhc2tzIHN1Y2ggYXMgU3Vkb2t1LCBNYXplLCBhbmQgQVJDLUFHSSB3aGlsZSB0cmFpbmVkIHdpdGggc21hbGwgbW9kZWxzICgyN00gcGFyYW1ldGVycykgb24gc21hbGwgZGF0YSAoYXJvdW5kIDEwMDAgZXhhbXBsZXMpLiBIUk0gaG9sZHMgZ3JlYXQgcHJvbWlzZSBmb3Igc29sdmluZyBoYXJkIHByb2JsZW1zIHdpdGggc21hbGwgbmV0d29ya3MsIGJ1dCBpdCBpcyBub3QgeWV0IHdlbGwgdW5kZXJzdG9vZCBhbmQgbWF5IGJlIHN1Ym9wdGltYWwuIFdlIHByb3Bvc2UgVGlueSBSZWN1cnNpdmUgTW9kZWwgKFRSTSksIGEgbXVjaCBzaW1wbGVyIHJlY3Vyc2l2ZSByZWFzb25pbmcgYXBwcm9hY2ggdGhhdCBhY2hpZXZlcyBzaWduaWZpY2FudGx5IGhpZ2hlciBnZW5lcmFsaXphdGlvbiB0aGFuIEhSTSwgd2hpbGUgdXNpbmcgYSBzaW5nbGUgdGlueSBuZXR3b3JrIHdpdGggb25seSAyIGxheWVycy4gV2l0aCBvbmx5IDdNIHBhcmFtZXRlcnMsIFRSTSBvYnRhaW5zIDQ1JSB0ZXN0LWFjY3VyYWN5IG9uIEFSQy1BR0ktMSBhbmQgOCUgb24gQVJDLUFHSS0yLCBoaWdoZXIgdGhhbiBtb3N0IExMTXMgKGUuZy4sIERlZXBzZWVrIFIxLCBvMy1taW5pLCBHZW1pbmkgMi41IFBybykgd2l0aCBsZXNzIHRoYW4gMC4wMSUgb2YgdGhlIHBhcmFtZXRlcnMuIiwsLFVucmVsZWFzZWQsS29yZWEgKFJlcHVibGljIG9mKSwsLCw0LjAsLDIwMjYtMDItMTEgMTk6MjY6MjcrMDA6MDAsLCwsLCxJbmR1c3RyeSwsLCwsT3BlbiBzb3VyY2UsIk1JVCBsaWNlbnNlCmh0dHBzOi8vZ2l0aHViLmNvbS9TYW1zdW5nU0FJTE1vbnRyZWFsL1RpbnlSZWN1cnNpdmVNb2RlbHMiLCwsLCwsNTQ2OS4yMjUzOTQ5NDEyNDUsSGFyZHdhcmUsLCwsLE5vCkdyYW5pdGUtNC4wLUgtVGlueSxMYW5ndWFnZSwiTGFuZ3VhZ2UgbW9kZWxpbmcvZ2VuZXJhdGlvbixRdWVzdGlvbiBhbnN3ZXJpbmcsVGV4dCBzdW1tYXJpemF0aW9uLFRleHQgY2xhc3NpZmljYXRpb24sUmV0cmlldmFsLWF1Z21lbnRlZCBnZW5lcmF0aW9uLENvZGUgZ2VuZXJhdGlvbiIsSUJNLCwyMDI1LTEwLTAyLCJJQk0gR3Jhbml0ZSA0LjA6IGh5cGVyLWVmZmljaWVudCwgaGlnaCBwZXJmb3JtYW5jZSBoeWJyaWQgbW9kZWxzIGZvciBlbnRlcnByaXNlIiwiaHR0cHM6Ly93d3cuaWJtLmNvbS9uZXcvYW5ub3VuY2VtZW50cy9pYm0tZ3Jhbml0ZS00LTAtaHlwZXItZWZmaWNpZW50LWhpZ2gtcGVyZm9ybWFuY2UtaHlicmlkLW1vZGVscyM6fjp0ZXh0PVdlJ3JlJTIwbGF1bmNoaW5nJTIwR3Jhbml0ZSUyMDQsY29zdHMlMjBjb21wYXJlZCUyMHRvJTIwY29udmVudGlvbmFsJTIwTExNcy4iLCwsLDcwMDAwMDAwMDAuMCxhIGh5YnJpZCBNb0Ugd2l0aCA3QiB0b3RhbCBwYXJhbWV0ZXJzICgxQiBhY3RpdmUpLDEuMzVlKzIzLDYgRkxPUC9wYXJhbWV0ZXIvdG9rZW4gKiAxMDAwMDAwMDAwIGFjdGl2ZSBwYXJhbWV0ZXJzICogMjI1MDAwMDAwMDAwMDAgdG9rZW5zID0gMS4zNWUrMjMgRkxPUCwsIiIiYWxsIEdyYW5pdGUgNC4wIG1vZGVscyBhcmUgdHJhaW5lZCBvbiBzYW1wbGVzIGRyYXduIGZyb20gdGhlIHNhbWUgY2FyZWZ1bGx5IGNvbXBpbGVkIDIyVC10b2tlbiBjb3JwdXMgb2YgZW50ZXJwcmlzZS1mb2N1c2VkIHRyYWluaW5nIGRhdGEsIGFzIHdlbGwgdGhlIHNhbWUgaW1wcm92ZWQgcHJlLXRyYWluaW5nIG1ldGhvZG9sb2dpZXMsIHBvc3QtdHJhaW5pbmcgcmVnaW1lbiBhbmQgY2hhdCB0ZW1wbGF0ZS4iIgoKNCB0cmFpbmluZyBzdGFnZXM6IDE1VCs1VCsyVCswLjVUID0gMjIuNVQiLCwsTlZJRElBIEdCMjAwLCxDb25maWRlbnQsIldl4oCZcmUgbGF1bmNoaW5nIEdyYW5pdGUgNCwgdGhlIG5leHQgZ2VuZXJhdGlvbiBvZiBJQk0gbGFuZ3VhZ2UgbW9kZWxzLiBHcmFuaXRlIDQuMCBmZWF0dXJlcyBhIG5ldyBoeWJyaWQgTWFtYmEvdHJhbnNmb3JtZXIgYXJjaGl0ZWN0dXJlIHRoYXQgZ3JlYXRseSByZWR1Y2VzIG1lbW9yeSByZXF1aXJlbWVudHMgd2l0aG91dCBzYWNyaWZpY2luZyBwZXJmb3JtYW5jZS4gVGhleSBjYW4gYmUgcnVuIG9uIHNpZ25pZmljYW50bHkgY2hlYXBlciBHUFVzIGFuZCBhdCBzaWduaWZpY2FudGx5IHJlZHVjZWQgY29zdHMgY29tcGFyZWQgdG8gY29udmVudGlvbmFsIExMTXMuClRoZXNlIG5ldyBHcmFuaXRlIDQuMCBvZmZlcmluZ3MsIG9wZW4gc291cmNlZCB1bmRlciBhIHN0YW5kYXJkIEFwYWNoZSAyLjAgbGljZW5zZSwgYXJlIHRoZSB3b3JsZOKAmXMgZmlyc3Qgb3BlbiBtb2RlbHMgdG8gcmVjZWl2ZSBJU08gNDIwMDEgY2VydGlmaWNhdGlvbiBhbmQgYXJlIGNyeXB0b2dyYXBoaWNhbGx5IHNpZ25lZCwgY29uZmlybWluZyB0aGVpciBhZGhlcmVuY2UgdG8gaW50ZXJuYXRpb25hbGx5IHJlY29nbml6ZWQgYmVzdCBwcmFjdGljZXMgZm9yIHNlY3VyaXR5LCBnb3Zlcm5hbmNlIGFuZCB0cmFuc3BhcmVuY3kuCkdyYW5pdGUgNC4wIG1vZGVscyBhcmUgYXZhaWxhYmxlIG9uIElCTSB3YXRzb254LmFpLCBhcyB3ZWxsIGFzIHRocm91Z2ggcGxhdGZvcm0gcGFydG5lcnMgaW5jbHVkaW5nIChpbiBhbHBoYWJldGljYWwgb3JkZXIpIERlbGwgVGVjaG5vbG9naWVzIG9uIERlbGwgUHJvIEFJIFN0dWRpbyBhbmQgRGVsbCBFbnRlcnByaXNlIEh1YiwgRG9ja2VyIEh1YiwgSHVnZ2luZyBGYWNlLCBLYWdnbGUsIExNIFN0dWRpbywgTlZJRElBIE5JTSwgT2xsYW1hLCBPUEFRVUUgYW5kIFJlcGxpY2F0ZS4gQWNjZXNzIHRocm91Z2ggQW1hem9uIFNhZ2VNYWtlciBKdW1wU3RhcnQgYW5kIE1pY3Jvc29mdCBBenVyZSBBSSBGb3VuZHJ5IGlzIGNvbWluZyBzb29uLiIsLCxPcGVuIHdlaWdodHMgKHVucmVzdHJpY3RlZCksVW5pdGVkIFN0YXRlcyBvZiBBbWVyaWNhLCwsLCwsMjAyNS0xMS0yOCAxMTo1MjoxMyswMDowMCwsLCwsLEluZHVzdHJ5LCwsLCxVbnJlbGVhc2VkLCJBcGFjaGUgMi4wCmh0dHBzOi8vaHVnZ2luZ2ZhY2UuY28vaWJtLWdyYW5pdGUvZ3Jhbml0ZS00LjAtaC10aW55IiwsLCwsLCxPcGVyYXRpb24gY291bnRpbmcsaWJtLWdyYW5pdGUsLCwsWWVzCkdyYW5pdGUtNC4wLUgtTWljcm8sTGFuZ3VhZ2UsIkxhbmd1YWdlIG1vZGVsaW5nL2dlbmVyYXRpb24sUXVlc3Rpb24gYW5zd2VyaW5nLFRleHQgc3VtbWFyaXphdGlvbixUZXh0IGNsYXNzaWZpY2F0aW9uLFJldHJpZXZhbC1hdWdtZW50ZWQgZ2VuZXJhdGlvbixDb2RlIGdlbmVyYXRpb24iLElCTSwsMjAyNS0xMC0wMiwiSUJNIEdyYW5pdGUgNC4wOiBoeXBlci1lZmZpY2llbnQsIGhpZ2ggcGVyZm9ybWFuY2UgaHlicmlkIG1vZGVscyBmb3IgZW50ZXJwcmlzZSIsImh0dHBzOi8vd3d3LmlibS5jb20vbmV3L2Fubm91bmNlbWVudHMvaWJtLWdyYW5pdGUtNC0wLWh5cGVyLWVmZmljaWVudC1oaWdoLXBlcmZvcm1hbmNlLWh5YnJpZC1tb2RlbHMjOn46dGV4dD1XZSdyZSUyMGxhdW5jaGluZyUyMEdyYW5pdGUlMjA0LGNvc3RzJTIwY29tcGFyZWQlMjB0byUyMGNvbnZlbnRpb25hbCUyMExMTXMuIiwsLCwzMDAwMDAwMDAwLjAsIGRlbnNlIGh5YnJpZCBtb2RlbCB3aXRoIDNCIHBhcmFtZXRlcnMuLDMuMTVlKzIzLDYgRkxPUC9wYXJhbWV0ZXIvdG9rZW4gKiAzMDAwMDAwMDAwIHBhcmFtZXRlcnMgKiAxNzUwMDAwMDAwMDAwMCB0b2tlbnMgPSAzLjE1ZSsyMyBGTE9QLCwiIiJhbGwgR3Jhbml0ZSA0LjAgbW9kZWxzIGFyZSB0cmFpbmVkIG9uIHNhbXBsZXMgZHJhd24gZnJvbSB0aGUgc2FtZSBjYXJlZnVsbHkgY29tcGlsZWQgMjJULXRva2VuIGNvcnB1cyBvZiBlbnRlcnByaXNlLWZvY3VzZWQgdHJhaW5pbmcgZGF0YSwgYXMgd2VsbCB0aGUgc2FtZSBpbXByb3ZlZCBwcmUtdHJhaW5pbmcgbWV0aG9kb2xvZ2llcywgcG9zdC10cmFpbmluZyByZWdpbWVuIGFuZCBjaGF0IHRlbXBsYXRlLiIiCgo0IHRyYWluaW5nIHN0YWdlczogMTBUKzVUKzJUKzAuNVQgPSAxNy41VCIsLCxOVklESUEgR0IyMDAsLENvbmZpZGVudCwiV2XigJlyZSBsYXVuY2hpbmcgR3Jhbml0ZSA0LCB0aGUgbmV4dCBnZW5lcmF0aW9uIG9mIElCTSBsYW5ndWFnZSBtb2RlbHMuIEdyYW5pdGUgNC4wIGZlYXR1cmVzIGEgbmV3IGh5YnJpZCBNYW1iYS90cmFuc2Zvcm1lciBhcmNoaXRlY3R1cmUgdGhhdCBncmVhdGx5IHJlZHVjZXMgbWVtb3J5IHJlcXVpcmVtZW50cyB3aXRob3V0IHNhY3JpZmljaW5nIHBlcmZvcm1hbmNlLiBUaGV5IGNhbiBiZSBydW4gb24gc2lnbmlmaWNhbnRseSBjaGVhcGVyIEdQVXMgYW5kIGF0IHNpZ25pZmljYW50bHkgcmVkdWNlZCBjb3N0cyBjb21wYXJlZCB0byBjb252ZW50aW9uYWwgTExNcy4KVGhlc2UgbmV3IEdyYW5pdGUgNC4wIG9mZmVyaW5ncywgb3BlbiBzb3VyY2VkIHVuZGVyIGEgc3RhbmRhcmQgQXBhY2hlIDIuMCBsaWNlbnNlLCBhcmUgdGhlIHdvcmxk4oCZcyBmaXJzdCBvcGVuIG1vZGVscyB0byByZWNlaXZlIElTTyA0MjAwMSBjZXJ0aWZpY2F0aW9uIGFuZCBhcmUgY3J5cHRvZ3JhcGhpY2FsbHkgc2lnbmVkLCBjb25maXJtaW5nIHRoZWlyIGFkaGVyZW5jZSB0byBpbnRlcm5hdGlvbmFsbHkgcmVjb2duaXplZCBiZXN0IHByYWN0aWNlcyBmb3Igc2VjdXJpdHksIGdvdmVybmFuY2UgYW5kIHRyYW5zcGFyZW5jeS4KR3Jhbml0ZSA0LjAgbW9kZWxzIGFyZSBhdmFpbGFibGUgb24gSUJNIHdhdHNvbnguYWksIGFzIHdlbGwgYXMgdGhyb3VnaCBwbGF0Zm9ybSBwYXJ0bmVycyBpbmNsdWRpbmcgKGluIGFscGhhYmV0aWNhbCBvcmRlcikgRGVsbCBUZWNobm9sb2dpZXMgb24gRGVsbCBQcm8gQUkgU3R1ZGlvIGFuZCBEZWxsIEVudGVycHJpc2UgSHViLCBEb2NrZXIgSHViLCBIdWdnaW5nIEZhY2UsIEthZ2dsZSwgTE0gU3R1ZGlvLCBOVklESUEgTklNLCBPbGxhbWEsIE9QQVFVRSBhbmQgUmVwbGljYXRlLiBBY2Nlc3MgdGhyb3VnaCBBbWF6b24gU2FnZU1ha2VyIEp1bXBTdGFydCBhbmQgTWljcm9zb2Z0IEF6dXJlIEFJIEZvdW5kcnkgaXMgY29taW5nIHNvb24uIiwsLE9wZW4gd2VpZ2h0cyAodW5yZXN0cmljdGVkKSxVbml0ZWQgU3RhdGVzIG9mIEFtZXJpY2EsLCwsLCwyMDI1LTExLTI4IDExOjUyOjEzKzAwOjAwLCwsLCwsSW5kdXN0cnksLCwsLFVucmVsZWFzZWQsIkFwYWNoZSAyLjAKaHR0cHM6Ly9odWdnaW5nZmFjZS5jby9pYm0tZ3Jhbml0ZS9ncmFuaXRlLTQuMC1oLW1pY3JvIiwsLCwsLCxPcGVyYXRpb24gY291bnRpbmcsaWJtLWdyYW5pdGUsLCwsWWVzCkdyYW5pdGUtNC4wLUgtU21hbGwsTGFuZ3VhZ2UsIkxhbmd1YWdlIG1vZGVsaW5nL2dlbmVyYXRpb24sUXVlc3Rpb24gYW5zd2VyaW5nLFRleHQgc3VtbWFyaXphdGlvbixUZXh0IGNsYXNzaWZpY2F0aW9uLFJldHJpZXZhbC1hdWdtZW50ZWQgZ2VuZXJhdGlvbixDb2RlIGdlbmVyYXRpb24iLElC</x:v>
      </x:c>
    </x:row>
    <x:row r="17" ht="18" customHeight="1">
      <x:c r="A17" s="17" t="n">
        <x:v>12</x:v>
      </x:c>
      <x:c r="B17" s="17" t="n">
        <x:v>310</x:v>
      </x:c>
      <x:c r="C17" s="160" t="str">
        <x:v>TSwsMjAyNS0xMC0wMiwiSUJNIEdyYW5pdGUgNC4wOiBoeXBlci1lZmZpY2llbnQsIGhpZ2ggcGVyZm9ybWFuY2UgaHlicmlkIG1vZGVscyBmb3IgZW50ZXJwcmlzZSIsImh0dHBzOi8vd3d3LmlibS5jb20vbmV3L2Fubm91bmNlbWVudHMvaWJtLWdyYW5pdGUtNC0wLWh5cGVyLWVmZmljaWVudC1oaWdoLXBlcmZvcm1hbmNlLWh5YnJpZC1tb2RlbHMjOn46dGV4dD1XZSdyZSUyMGxhdW5jaGluZyUyMEdyYW5pdGUlMjA0LGNvc3RzJTIwY29tcGFyZWQlMjB0byUyMGNvbnZlbnRpb25hbCUyMExMTXMuIiwsLCwzMjAwMDAwMDAwMC4wLGEgaHlicmlkIG1peHR1cmUgb2YgZXhwZXJ0cyAoTW9FKSBtb2RlbCB3aXRoIDMyQiB0b3RhbCBwYXJhbWV0ZXJzICg5QiBhY3RpdmUpLDEuMjE1ZSsyNCw2IEZMT1AvcGFyYW1ldGVyL3Rva2VuICogOTAwMDAwMDAwMCBhY3RpdmUgcGFyYW1ldGVycyAqIDIyNTAwMDAwMDAwMDAwIHRva2VucyA9IDEuMjE1ZSsyNCBGTE9QLCwiIiJhbGwgR3Jhbml0ZSA0LjAgbW9kZWxzIGFyZSB0cmFpbmVkIG9uIHNhbXBsZXMgZHJhd24gZnJvbSB0aGUgc2FtZSBjYXJlZnVsbHkgY29tcGlsZWQgMjJULXRva2VuIGNvcnB1cyBvZiBlbnRlcnByaXNlLWZvY3VzZWQgdHJhaW5pbmcgZGF0YSwgYXMgd2VsbCB0aGUgc2FtZSBpbXByb3ZlZCBwcmUtdHJhaW5pbmcgbWV0aG9kb2xvZ2llcywgcG9zdC10cmFpbmluZyByZWdpbWVuIGFuZCBjaGF0IHRlbXBsYXRlLiIiCgo0IHRyYWluaW5nIHN0YWdlczogMTVUKzVUKzJUKzAuNVQgPSAyMi41VCIsLCxOVklESUEgR0IyMDAsLENvbmZpZGVudCwiV2XigJlyZSBsYXVuY2hpbmcgR3Jhbml0ZSA0LCB0aGUgbmV4dCBnZW5lcmF0aW9uIG9mIElCTSBsYW5ndWFnZSBtb2RlbHMuIEdyYW5pdGUgNC4wIGZlYXR1cmVzIGEgbmV3IGh5YnJpZCBNYW1iYS90cmFuc2Zvcm1lciBhcmNoaXRlY3R1cmUgdGhhdCBncmVhdGx5IHJlZHVjZXMgbWVtb3J5IHJlcXVpcmVtZW50cyB3aXRob3V0IHNhY3JpZmljaW5nIHBlcmZvcm1hbmNlLiBUaGV5IGNhbiBiZSBydW4gb24gc2lnbmlmaWNhbnRseSBjaGVhcGVyIEdQVXMgYW5kIGF0IHNpZ25pZmljYW50bHkgcmVkdWNlZCBjb3N0cyBjb21wYXJlZCB0byBjb252ZW50aW9uYWwgTExNcy4KVGhlc2UgbmV3IEdyYW5pdGUgNC4wIG9mZmVyaW5ncywgb3BlbiBzb3VyY2VkIHVuZGVyIGEgc3RhbmRhcmQgQXBhY2hlIDIuMCBsaWNlbnNlLCBhcmUgdGhlIHdvcmxk4oCZcyBmaXJzdCBvcGVuIG1vZGVscyB0byByZWNlaXZlIElTTyA0MjAwMSBjZXJ0aWZpY2F0aW9uIGFuZCBhcmUgY3J5cHRvZ3JhcGhpY2FsbHkgc2lnbmVkLCBjb25maXJtaW5nIHRoZWlyIGFkaGVyZW5jZSB0byBpbnRlcm5hdGlvbmFsbHkgcmVjb2duaXplZCBiZXN0IHByYWN0aWNlcyBmb3Igc2VjdXJpdHksIGdvdmVybmFuY2UgYW5kIHRyYW5zcGFyZW5jeS4KR3Jhbml0ZSA0LjAgbW9kZWxzIGFyZSBhdmFpbGFibGUgb24gSUJNIHdhdHNvbnguYWksIGFzIHdlbGwgYXMgdGhyb3VnaCBwbGF0Zm9ybSBwYXJ0bmVycyBpbmNsdWRpbmcgKGluIGFscGhhYmV0aWNhbCBvcmRlcikgRGVsbCBUZWNobm9sb2dpZXMgb24gRGVsbCBQcm8gQUkgU3R1ZGlvIGFuZCBEZWxsIEVudGVycHJpc2UgSHViLCBEb2NrZXIgSHViLCBIdWdnaW5nIEZhY2UsIEthZ2dsZSwgTE0gU3R1ZGlvLCBOVklESUEgTklNLCBPbGxhbWEsIE9QQVFVRSBhbmQgUmVwbGljYXRlLiBBY2Nlc3MgdGhyb3VnaCBBbWF6b24gU2FnZU1ha2VyIEp1bXBTdGFydCBhbmQgTWljcm9zb2Z0IEF6dXJlIEFJIEZvdW5kcnkgaXMgY29taW5nIHNvb24uIiwsLE9wZW4gd2VpZ2h0cyAodW5yZXN0cmljdGVkKSxVbml0ZWQgU3RhdGVzIG9mIEFtZXJpY2EsLCwsLCwyMDI1LTExLTI4IDExOjUyOjEzKzAwOjAwLCwsLCwsSW5kdXN0cnksLCwsLFVucmVsZWFzZWQsIkFwYWNoZSAyLjAKaHR0cHM6Ly9odWdnaW5nZmFjZS5jby9pYm0tZ3Jhbml0ZS9ncmFuaXRlLTQuMC1oLXNtYWxsIiwsLCwsLCxPcGVyYXRpb24gY291bnRpbmcsaWJtLWdyYW5pdGUsLCwsWWVzCk9jdGF2ZSAyLFNwZWVjaCwiU3BlZWNoIHN5bnRoZXNpcyxUZXh0LXRvLXNwZWVjaCAoVFRTKSIsSHVtZSwsMjAyNS0xMC0wMSxPY3RhdmUgMjogbmV4dC1nZW5lcmF0aW9uIG11bHRpbGluZ3VhbCB2b2ljZSBBSSxodHRwczovL3d3dy5odW1lLmFpL2Jsb2cvb2N0YXZlLTItbGF1bmNoLCwsLCwsLCwsLCwsLCxVbmtub3duLCJUb2RheSB3ZeKAmXJlIGxhdW5jaGluZyBPY3RhdmUgKE9tbmkgY2FwYWJsZSB0ZXh0IGFuZCB2b2ljZSBlbmdpbmUpIDIsIHRoZSBzZWNvbmQgZ2VuZXJhdGlvbiBvZiBvdXIgZnJvbnRpZXIgdm9pY2UgQUkgbW9kZWwgZm9yIHRleHQtdG8tc3BlZWNoLiBXZSBqdXN0IG1hZGUgYSBwcmV2aWV3IG9mIE9jdGF2ZSAyIGF2YWlsYWJsZSBvbiBvdXIgcGxhdGZvcm0gYW5kIHRocm91Z2ggb3VyIEFQSS4KCk9jdGF2ZSAyOiAKTW9yZSBkZWVwbHkgdW5kZXJzdGFuZHMgdGhlIGVtb3Rpb25hbCB0b25lIG9mIHNwZWVjaC4KCkV4dGVuZHMgb3VyIHRleHQtdG8tc3BlZWNoIHN5c3RlbSB0byAxMSBsYW5ndWFnZXMuCgpJcyA0MCUgZmFzdGVyIGFuZCBtb3JlIGVmZmljaWVudCwgZ2VuZXJhdGluZyBhdWRpbyBpbiB1bmRlciAyMDBtcy4gCgpPZmZlcnMgbmV3IGZpcnN0LW9mLXRoZWlyLWtpbmQgZmVhdHVyZXMgZm9yIGEgc3BlZWNoLWxhbmd1YWdlIG1vZGVsLCBpbmNsdWRpbmcgdm9pY2UgY29udmVyc2lvbiBhbmQgZGlyZWN0IHBob25lbWUgZWRpdGluZy4KClByb25vdW5jZXMgdW5jb21tb24gd29yZHMsIHJlcGVhdGVkIHdvcmRzLCBudW1iZXJzLCBhbmQgc3ltYm9scyBtb3JlIHJlbGlhYmx5LgoKSXMgaGFsZiB0aGUgcHJpY2Ugb2YgT2N0YXZlIDEuIiwsLEFQSSBhY2Nlc3MsVW5pdGVkIFN0YXRlcyBvZiBBbWVyaWNhLCwsLCwsMjAyNS0xMS0yOCAxMTo1MjoxMyswMDowMCwsLCwsLEluZHVzdHJ5LCwsLCxVbnJlbGVhc2VkLCwsLCwsLCwsLCwsLE5vCkVWSSA0IG1pbmksU3BlZWNoLCJTcGVlY2gtdG8tc3BlZWNoLEF1ZGlvIHF1ZXN0aW9uIGFuc3dlcmluZyIsSHVtZSwsMjAyNS0xMC0wMSxMaWdodHdlaWdodCBtb2RlbCB0dW5lZCBmb3IgZW1vdGl2ZSBtdWx0aWxpbmd1YWwgZXhwZXJpZW5jZXMsaHR0cHM6Ly93d3cuaHVtZS5haS9ibG9nL29jdGF2ZS0yLWxhdW5jaCwsLCwsLCwsLCwsLCwsVW5rbm93biwiRmluYWxseSwgd2UncmUgbGF1bmNoaW5nIEVWSSA0IG1pbmksIHdoaWNoIGJyaW5ncyBhbGwgb2YgdGhlIGNhcGFiaWxpdGllcyBvZiBPY3RhdmUgMiB0byBvdXIgc3BlZWNoLXRvLXNwZWVjaCBBUEkuIE5vdywgeW91IGNhbiBidWlsZCBmYXN0ZXIsIHNtb290aGVyIGludGVyYWN0aXZlIGV4cGVyaWVuY2VzIGluIDExIGxhbmd1YWdlcy4gRm9yIGV4YW1wbGUsIHdlIGJ1aWx0IGEgdHJhbnNsYXRvciBhcHAgdXNpbmcgRVZJIDQgbWluaSB3aXRoIGp1c3QgYSBmZXcgdm9pY2Ugc2FtcGxlcyBhbmQgYSBwcm9tcHQuCgpFVkkgNCBtaW5pIGRvZXNuJ3QgeWV0IGdlbmVyYXRlIGl0cyBvd24gbGFuZ3VhZ2UgbmF0aXZlbHksIHNvIHlvdSdsbCBuZWVkIHRvIHBhaXIgaXQgd2l0aCBhbiBleHRlcm5hbCBMTE0gdGhyb3VnaCBvdXIgQVBJIHVudGlsIHdlIGxhdW5jaCB0aGUgZnVsbCB2ZXJzaW9uLgoKQWNjZXNzIE9jdGF2ZSAyIGFuZCBFVkkgNCBtaW5pClRvZGF5LCB3ZSdyZSByb2xsaW5nIG91dCBhY2Nlc3MgdG8gT2N0YXZlIDIgb24gb3VyIHRleHQtdG8tc3BlZWNoIHBsYXlncm91bmQgYW5kIEFQSSwgYW5kIHRvIEVWSSA0IG1pbmkgb24gb3VyIHNwZWVjaC10by1zcGVlY2ggcGxheWdyb3VuZCBhbmQgQVBJLiIsLCxBUEkgYWNjZXNzLFVuaXRlZCBTdGF0ZXMgb2YgQW1lcmljYSwsLCwsLDIwMjUtMTEtMjggMTE6NTI6MTMrMDA6MDAsLCwsLCxJbmR1c3RyeSwsLCwsVW5yZWxlYXNlZCwsLCwsLCwsLCwsLCxObwpHTE0tNC42LExhbmd1YWdlLCJMYW5ndWFnZSBtb2RlbGluZy9nZW5lcmF0aW9uLFF1ZXN0aW9uIGFuc3dlcmluZyxDb2RlIGdlbmVyYXRpb24sUXVhbnRpdGF0aXZlIHJlYXNvbmluZyxTeXN0ZW0gY29udHJvbCIsIlouYWkgKFpoaXB1IEFJKSxUc2luZ2h1YSBVbml2ZXJzaXR5IiwsMjAyNS0wOS0zMCwiR0xNLTQuNjogQWR2YW5jZWQgQWdlbnRpYywgUmVhc29uaW5nIGFuZCBDb2RpbmcgQ2FwYWJpbGl0aWVzIixodHRwczovL3ouYWkvYmxvZy9nbG0tNC42LCxEaXNjcmV0aW9uYXJ5LCIiIldlIGV2YWx1YXRlZCBHTE0tNC42IGFjcm9zcyBlaWdodCBwdWJsaWMgYmVuY2htYXJrcyBjb3ZlcmluZyBhZ2VudHMsIHJlYXNvbmluZywgYW5kIGNvZGluZy4gUmVzdWx0cyBzaG93IGNsZWFyIGdhaW5zIG92ZXIgR0xNLTQuNSwgd2l0aCBHTE0tNC42IGFsc28gaG9sZGluZyBjb21wZXRpdGl2ZSBhZHZhbnRhZ2VzIG92ZXIgbGVhZGluZyBkb21lc3RpYyBhbmQgaW50ZXJuYXRpb25hbCBtb2RlbHMgc3VjaCBhcyBEZWVwU2Vlay1WMy4xLVRlcm1pbnVzIGFuZCBDbGF1ZGUgU29ubmV0IDQuIiIiLDM1NzAwMDAwMDAwMC4wLFNpbWlsYXJseSB0byBHTE0gNC41OiAzNTUgYmlsbGlvbiB0b3RhbCBwYXJhbWV0ZXJzIChyZXBvcnRlZCkgd2l0aCAzMiBiaWxsaW9uIGFjdGl2ZSBwYXJhbWV0ZXJzIChhc3N1bWVkKSw0LjQyZSsyNCw2IEZMT1AvcGFyYW1ldGVyL3Rva2VuICogMzIwMDAwMDAwMDAgYWN0aXZlIHBhcmFtZXRlcnMgW3ZlcnkgbGlrZWx5IGFzc3VtcHRpb24gLSBldmVyeXRoaW5nIGVsc2UgaXMgcmVwb3J0ZWQgdG8gYmUgc2FtZSBhcyBhdCBHTE0gNC41XSAqIDIzMDAwMDAwMDAwMDAwIHRva2VucyA9IDQuNDJlMjQgRkxPUCwyMzAwMDAwMDAwMDAwMCwyM1QgdG9rZW5zIChmcm9tIEphaW1lJ3MgY29ycmVzcG9uZGVuY2Ugd2l0aCB0aGUgR0xNIHRlYW0pLDI4ODAuMCwiNCBtb250aHMgKGZyb20gSmFpbWUncyBjb3JyZXNwb25kZW5jZSB3aXRoIHRoZSBHTE0gdGVhbSkKCjQgbW9udGhzICogMzAgZGF5cyAqIDI0IGhvdXJzID0gMjg4MCBob3VycyIsLCxMaWtlbHksIlRvZGF5LCB3ZSBhcmUgcmVsZWFzaW5nIHRoZSBsYXRlc3QgdmVyc2lvbiBvZiBvdXIgZmxhZ3NoaXAgbW9kZWw6IEdMTS00LjYuIENvbXBhcmVkIHdpdGggR0xNLTQuNSwgdGhpcyBnZW5lcmF0aW9uIGJyaW5ncyBzZXZlcmFsIGtleSBpbXByb3ZlbWVudHM6CgpMb25nZXIgY29udGV4dCB3aW5kb3c6IFRoZSBjb250ZXh0IHdpbmRvdyBoYXMgYmVlbiBleHBhbmRlZCBmcm9tIDEyOEsgdG8gMjAwSyB0b2tlbnMsIGVuYWJsaW5nIHRoZSBtb2RlbCB0byBoYW5kbGUgbW9yZSBjb21wbGV4IGFnZW50aWMgdGFza3MuClN1cGVyaW9yIGNvZGluZyBwZXJmb3JtYW5jZTogVGhlIG1vZGVsIGFjaGlldmVzIGhpZ2hlciBzY29yZXMgb24gY29kZSBiZW5jaG1hcmtzIGFuZCBkZW1vbnN0cmF0ZXMgYmV0dGVyIHJlYWwtd29ybGQgcGVyZm9ybWFuY2UgaW4gYXBwbGljYXRpb25zIHN1Y2ggYXMgQ2xhdWRlIENvZGXjgIFDbGluZeOAgVJvbyBDb2RlIGFuZCBLaWxvIENvZGUsIGluY2x1ZGluZyBpbXByb3ZlbWVudHMgaW4gZ2VuZXJhdGluZyB2aXN1YWxseSBwb2xpc2hlZCBmcm9udC1lbmQgcGFnZXMuCkFkdmFuY2VkIHJlYXNvbmluZzogR0xNLTQuNiBzaG93cyBhIGNsZWFyIGltcHJvdmVtZW50IGluIHJlYXNvbmluZyBwZXJmb3JtYW5jZSBhbmQgc3VwcG9ydHMgdG9vbCB1c2UgZHVyaW5nIGluZmVyZW5jZSwgbGVhZGluZyB0byBzdHJvbmdlciBvdmVyYWxsIGNhcGFiaWxpdHkuCk1vcmUgY2FwYWJsZSBhZ2VudHM6IEdMTS00LjYgZXhoaWJpdHMgc3Ryb25nZXIgcGVyZm9ybWFuY2UgaW4gdG9vbCB1c2luZyBhbmQgc2VhcmNoLWJhc2VkIGFnZW50cywgYW5kIGludGVncmF0ZXMgbW9yZSBlZmZlY3RpdmVseSB3aXRoaW4gYWdlbnQgZnJhbWV3b3Jrcy4KUmVmaW5lZCB3cml0aW5nOiBCZXR0ZXIgYWxpZ25zIHdpdGggaHVtYW4gcHJlZmVyZW5jZXMgaW4gc3R5bGUgYW5kIHJlYWRhYmlsaXR5LCBhbmQgcGVyZm9ybXMgbW9yZSBuYXR1cmFsbHkgaW4gcm9sZS1wbGF5aW5nIHNjZW5hcmlvcy4KV2UgZXZhbHVhdGVkIEdMTS00LjYgYWNyb3NzIGVpZ2h0IHB1YmxpYyBiZW5jaG1hcmtzIGNvdmVyaW5nIGFnZW50cywgcmVhc29uaW5nLCBhbmQgY29kaW5nLiBSZXN1bHRzIHNob3cgY2xlYXIgZ2FpbnMgb3ZlciBHTE0tNC41LCB3aXRoIEdMTS00LjYgYWxzbyBob2xkaW5nIGNvbXBldGl0aXZlIGFkdmFudGFnZXMgb3ZlciBsZWFkaW5nIGRvbWVzdGljIGFuZCBpbnRlcm5hdGlvbmFsIG1vZGVscyBzdWNoIGFzIERlZXBTZWVrLVYzLjItRXhwIGFuZCBDbGF1ZGUgU29ubmV0IDQsIGJ1dCBzdGlsbCBsYWdzIGJlaGluZCBDbGF1ZGUgU29ubmV0IDQuNSBpbiBjb2RpbmcgYWJpbGl0eS4iLCwsT3BlbiB3ZWlnaHRzICh1bnJlc3RyaWN0ZWQpLCJDaGluYSxDaGluYSIsLCwsLCwyMDI1LTEyLTMwIDE4OjM4OjQwKzAwOjAwLCwsLCxOb3QgbGlzdGVkLCJJbmR1c3RyeSxBY2FkZW1pYSIsLCwsLFVucmVsZWFzZWQsIk1JVCBsaWNlbnNlCmh0dHBzOi8vaHVnZ2luZ2ZhY2UuY28vemFpLW9yZy9HTE0tNC42IiwsLCwsLCxPcGVyYXRpb24gY291bnRpbmcsemFpLW9yZywsLCxZZXMKU29yYSAyLjAsVmlkZW8sIlZpZGVvIGdlbmVyYXRpb24sVGV4dC10by12aWRlbyIsT3BlbkFJLCwyMDI1LTA5LTMwLFNvcmEgMiBpcyBoZXJlLGh0dHBzOi8vb3BlbmFpLmNvbS9pbmRleC9zb3JhLTIvLCxTaWduaWZpY2FudCB1c2UsLCwsLCwsLCwsLCxVbmtub3duLCJPdXIgbGF0ZXN0IHZpZGVvIGdlbmVyYXRpb24gbW9kZWwgaXMgbW9yZSBwaHlzaWNhbGx5IGFjY3VyYXRlLCByZWFsaXN0aWMsIGFuZCBtb3JlIGNvbnRyb2xsYWJsZSB0aGFuIHByaW9yIHN5c3RlbXMuIEl0IGFsc28gZmVhdHVyZXMgc3luY2hyb25pemVkIGRpYWxvZ3VlIGFuZCBzb3VuZCBlZmZlY3RzLiBDcmVhdGUgd2l0aCBpdCBpbiB0aGUgbmV3IFNvcmEgYXBwLgoKVG9kYXkgd2XigJlyZSByZWxlYXNpbmcgU29yYSAyLCBvdXIgZmxhZ3NoaXAgdmlkZW8gYW5kIGF1ZGlvIGdlbmVyYXRpb24gbW9kZWwuCgpUaGUgb3JpZ2luYWwgU29yYSBtb2RlbOKBoCBmcm9tIEZlYnJ1YXJ5IDIwMjQgd2FzIGluIG1hbnkgd2F5cyB0aGUgR1BU4oCRMSBtb21lbnQgZm9yIHZpZGVv4oCUdGhlIGZpcnN0IHRpbWUgdmlkZW8gZ2VuZXJhdGlvbiBzdGFydGVkIHRvIHNlZW0gbGlrZSBpdCB3YXMgd29ya2luZywgYW5kIHNpbXBsZSBiZWhhdmlvcnMgbGlrZSBvYmplY3QgcGVybWFuZW5jZSBlbWVyZ2VkIGZyb20gc2NhbGluZyB1cCBwcmUtdHJhaW5pbmcgY29tcHV0ZS4gU2luY2UgdGhlbiwgdGhlIFNvcmEgdGVhbSBoYXMgYmVlbiBmb2N1c2VkIG9uIHRyYWluaW5nIG1vZGVscyB3aXRoIG1vcmUgYWR2YW5jZWQgd29ybGQgc2ltdWxhdGlvbiBjYXBhYmlsaXRpZXMuIFdlIGJlbGlldmUgc3VjaCBzeXN0ZW1zIHdpbGwgYmUgY3JpdGljYWwgZm9yIHRyYWluaW5nIEFJIG1vZGVscyB0aGF0IGRlZXBseSB1bmRlcnN0YW5kIHRoZSBwaHlzaWNhbCB3b3JsZC4gQSBtYWpvciBtaWxlc3RvbmUgZm9yIHRoaXMgaXMgbWFzdGVyaW5nIHByZS10cmFpbmluZyBhbmQgcG9zdC10cmFpbmluZyBvbiBsYXJnZS1zY2FsZSB2aWRlbyBkYXRhLCB3aGljaCBhcmUgaW4gdGhlaXIgaW5mYW5jeSBjb21wYXJlZCB0byBsYW5ndWFnZS4iLCwsSG9zdGVkIGFjY2VzcyAobm8gQVBJKSxVbml0ZWQgU3RhdGVzIG9mIEFtZXJpY2EsLCwsLCwyMDI1LTExLTI4IDExOjUyOjEzKzAwOjAwLCwsLCwsSW5kdXN0cnksLCwsLFVucmVsZWFzZWQsLCwsLCwsLCwsLCwsTm8KS2FuZGluc2t5IDUuMCBWaWRlbyBMaXRlLFZpZGVvLCJWaWRlbyBnZW5lcmF0aW9uLFRleHQtdG8tdmlkZW8iLFNiZXIsIlByb2plY3QgTGVhZGVyOiBEZW5pcyBEaW1pdHJvdgoKVGVhbSBMZWFkczogVmxhZGltaXIgQXJraGlwa2luLCBWbGFkaW1pciBLb3J2aWFrb3YsIE5pa29sYWkgR2VyYXNpbWVua28sIERlbmlzIFBhcmtob21lbmtvCgpDb3JlIENvbnRyaWJ1dG9yczogQWxleGV5IExldHVub3Zza2l5LCBNYXJpYSBLb3ZhbGV2YSwgSXZhbiBLaXJpbGxvdiwgTGV2IE5vdml0c2tpeSwgRGVuaXMgS29wb3NvdiwgRG1pdHJpaSBNaWtoYWlsb3YsIEFubmEgQXZlcmNoZW5rb3ZhLCBBbmRyZXkgU2h1dGtpbiwgSnVsaWEgQWdhZm9ub3ZhLCBPbGdhIEtpbSwgQW5hc3Rhc2lpYSBLYXJnYXBvbHRzZXZhLCBOaWtpdGEgS2lzZWxldgoKQ29udHJpYnV0b3JzOiBBbm5hIERtaXRyaWVua28sIEFuYXN0YXNpYSBNYWx0c2V2YSwgS2lyaWxsIENoZXJueXNoZXYsIElsaWEgVmFzaWxpZXYsIFZpYWNoZXNsYXYgVmFzaWxldiwgVmxhZGltaXIgUG9sb3ZuaWtvdiwgWXVyeSBLb2xhYnVzaGluLCBBbGV4YW5kZXIgQmVseWtoLCBNaWtoYWlsIE1hbWFldiwgQW5hc3Rhc2lhIEFsaWFza2luYSwgVGF0aWFuYSBOaWt1bGluYSwgUG9saW5hIEdhdnJpbG92YSIsMjAyNS0wOS0zMCxLYW5kaW5za3kgNS4wIFZpZGVvIExpdGUgaXMgdGhlIGJlc3Qgb3Blbi1zb3VyY2UgaGlnaC1xdWFsaXR5IHZpZGVvIGdlbmVyYXRvciBpbiB0aGUgbGlnaHR3ZWlnaHQgY2xhc3MuLGh0dHBzOi8vaGFici5jb20vcnUvY29tcGFuaWVzL3NiZXJiYW5rL2FydGljbGVzLzk1MTgwMC8sLCwsMjAwMDAwMDAwMC4wLDJCLCwsLCJUbyBjcmVhdGUgdGhlIHByZXRyYWluIGRhdGFzZXQsIHdlIGNvbGxlY3RlZCBhIG1hc3NpdmUgZGF0YXNldCBvZiA2IGJpbGxpb24gaW1hZ2VzIGFuZCAzNSBtaWxsaW9uIHZpZGVvcywgd2hpY2ggd2UgdGhlbiBzbGljZWQg4oCL4oCLKHVzaW5nIHRoZSBweXNjZW5lZGV0ZWN0IHNjZW5lIGNoYW5nZSBkZXRlY3RvcikgaW50byAxLjUgYmlsbGlvbiBzaG9ydCBzY2VuZXMgcmFuZ2luZyBmcm9tIDIgdG8gNjAgc2Vjb25kcy4gV2UgdGhlbiBmaWx0ZXJlZCBvdXQgc2FtcGxlcyB0aGF0OgoKd2VyZSB0b28gbG93LXJlc29sdXRpb246IHVwIHRvIDI1NiBwaXhlbHMgb24gdGhlIHNob3J0ZXN0IHNpZGU7Cgp3ZXJlIGR1cGxpY2F0ZXMgYW5kIHZlcnkgc2ltaWxhcjsKCndlcmUgd2F0ZXJtYXJrZWQ7Cgp3ZXJlIG92ZXJsb2FkZWQgd2l0aCB0ZXh0IChkb2N1bWVudCBwaG90b3MsIGV0Yy4pOwoKd2VyZSBub3QgZHluYW1pYyBlbm91Z2guCgpGcm9tIHRoZSByZW1haW5pbmcgZGF0YSwgd2Ugc2VsZWN0ZWQgMTI0IG1pbGxpb24gc2NlbmVzIGFuZCA1MjAgbWlsbGlvbiBpbWFnZXMgdGhhdCB3ZXJlIHRoZSBtb3N0IGFlc3RoZXRpY2FsbHkgcGxlYXNpbmcgYW5kIHRlY2huaWNhbGx5IHNvdW5kLiIsLCwsLENvbmZpZGVudCwiV2UgYXJlIHJlbGVhc2luZyBLYW5kaW5za3kgNS4wIFZpZGVvIExpdGUsIHRoZSBmaXJzdCBtb2RlbCBpbiB0aGUgbmV3IEthbmRpbnNreSA1IHNlcmllcy4gVGhlIG1vZGVsIHJ1bnMgYXQgNzY4eDUxMiByZXNvbHV0aW9uIGFuZCwgZGVzcGl0ZSBpdHMgY29tcGFjdCBzaXplIG9mIGp1c3QgMiBiaWxsaW9uIHBhcmFtZXRlcnMsIGRlbW9uc3RyYXRlcyBxdWFsaXR5IHN1cGVyaW9yIHRvIHByZXZpb3VzIHZlcnNpb25zIG9mIEthbmRpbnNreSBhbmQgbW9zdCBjdXJyZW50IG9wZW4tc291cmNlIHN0YXRlLW9mLXRoZS1hcnQgc29sdXRpb25zLiBBIGtleSBmb2N1cyBpcyBlZmZpY2llbmN5OiB0aGUgbW9kZWwgaXMgY29tcGFjdCwgcmVxdWlyZXMgZmV3ZXIgcmVzb3VyY2VzLCBhbmQgZ2VuZXJhdGVzIGZhc3Rlci4gVGhpcyByZXN1bHQgd2FzIGFjaGlldmVkIHRocm91Z2ggYSBjb21wcmVoZW5zaXZlIGFwcHJvYWNo4oCUZnJvbSBkYXRhIGNvbGxlY3Rpb24gYW5kIHByZXBhcmF0aW9uIHRvIHByZXRyYWluaW5nIGFuZCBmaW5lLXR1bmluZy4gV2UgZXhwbG9yZWQgbW9kZXJuIGFyY2hpdGVjdHVyZSBvcHRpbWl6YXRpb24gbWV0aG9kcyBhbmQgYXBwbGllZCBvdXIgb3duIGRldmVsb3BtZW50cyB0byBiYWxhbmNlIHF1YWxpdHkgYW5kIHNwZWVkLiIsLCxPcGVuIHdlaWdodHMgKHVucmVzdHJpY3RlZCksUnVzc2lhLCwsLCwsMjAyNS0xMS0yOCAxMTo1MjoxMyswMDowMCwsLCwsLCJJbmR1c3RyeSxHb3Zlcm5tZW50IiwsLCwsVW5yZWxlYXNlZCwiQXBhY2hlIDIuMApodHRwczovL2dpdGh1Yi5jb20vYWktZm9yZXZlci9LYW5kaW5za3ktNQoKaHR0cHM6Ly9odWdnaW5nZmFjZS5jby9haS1mb3JldmVyL0thbmRpbnNreS01LjAtVDJWLUxpdGUtcHJldHJhaW4tNXMiLCwsLCwsLCxhaS1mb3JldmVyLCwsLFllcwpDbGF1ZGUgU29ubmV0IDQuNSwiTGFuZ3VhZ2UsVmlzaW9uLE11bHRpbW9kYWwiLCJMYW5ndWFnZSBtb2RlbGluZy9nZW5lcmF0aW9uLENvZGUgZ2VuZXJhdGlvbixTeXN0ZW0gY29udHJvbCxRdWVzdGlvbiBhbnN3ZXJpbmcsUXVhbnRpdGF0aXZlIHJlYXNvbmluZyxNYXRoZW1hdGljYWwgcmVhc29uaW5nLFZpc3VhbCBxdWVzdGlvbiBhbnN3ZXJpbmciLEFudGhyb3BpYywsMjAyNS0wOS0yOSxJbnRyb2R1Y2luZyBDbGF1ZGUgU29ubmV0IDQuNSxodHRwczovL3d3dy5hbnRocm9waWMuY29tL25ld3MvY2xhdWRlLXNvbm5ldC00LTUsLFNPVEEgaW1wcm92ZW1lbnQsIiIiQ2xhdWRlIFNvbm5ldCA0LjUgaXMgdGhlIGJlc3QgY29kaW5nIG1vZGVsIGluIHRoZSB3b3JsZCIiCgoiIkNsYXVkZSBTb25uZXQgNC41IGlzIHN0YXRlLW9mLXRoZS1hcnQgb24gdGhlIFNXRS1iZW5jaCBWZXJpZmllZCBldmFsdWF0aW9uIiIiLCwsLCwsLCwsLCxVbmtub3duLCJDbGF1ZGUgU29ubmV0IDQuNSBpcyB0aGUgYmVzdCBjb2RpbmcgbW9kZWwgaW4gdGhlIHdvcmxkLiBJdCdzIHRoZSBzdHJvbmdlc3QgbW9kZWwgZm9yIGJ1aWxkaW5nIGNvbXBsZXggYWdlbnRzLiBJdOKAmXMgdGhlIGJlc3QgbW9kZWwgYXQgdXNpbmcgY29tcHV0ZXJzLiBBbmQgaXQgc2hvd3Mgc3Vic3RhbnRpYWwgZ2FpbnMgaW4gcmVhc29uaW5nIGFuZCBtYXRoLgpDb2RlIGlzIGV2ZXJ5d2hlcmUuIEl0IHJ1bnMgZXZlcnkgYXBwbGljYXRpb24sIHNwcmVhZHNoZWV0LCBhbmQgc29mdHdhcmUgdG9vbCB5b3UgdXNlLiBCZWluZyBhYmxlIHRvIHVzZSB0aG9zZSB0b29scyBhbmQgcmVhc29uIHRocm91Z2ggaGFyZCBwcm9ibGVtcyBpcyBob3cgbW9kZXJuIHdvcmsgZ2V0cyBkb25lLgpDbGF1ZGUgU29ubmV0IDQuNSBtYWtlcyB0aGlzIHBvc3NpYmxlLiBXZSdyZSByZWxlYXNpbmcgaXQgYWxvbmcgd2l0aCBhIHNldCBvZiBtYWpvciB1cGdyYWRlcyB0byBvdXIgcHJvZHVjdHMuIEluIENsYXVkZSBDb2RlLCB3ZSd2ZSBhZGRlZCBjaGVja3BvaW50c+KAlG9uZSBvZiBvdXIgbW9zdCByZXF1ZXN0ZWQgZmVhdHVyZXPigJR0aGF0IHNhdmUgeW91ciBwcm9ncmVzcyBhbmQgYWxsb3cgeW91IHRvIHJvbGwgYmFjayBpbnN0YW50bHkgdG8gYSBwcmV2aW91cyBzdGF0ZS4gV2UndmUgcmVmcmVzaGVkIHRoZSB0ZXJtaW5hbCBpbnRlcmZhY2UgYW5kIHNoaXBwZWQgYSBuYXRpdmUgVlMgQ29kZSBleHRlbnNpb24uIFdlJ3ZlIGFkZGVkIGEgbmV3IGNvbnRleHQgZWRpdGluZyBmZWF0dXJlIGFuZCBtZW1vcnkgdG9vbCB0byB0aGUgQ2xhdWRlIEFQSSB0aGF0IGxldHMgYWdlbnRzIHJ1biBldmVuIGxvbmdlciBhbmQgaGFuZGxlIGV2ZW4gZ3JlYXRlciBjb21wbGV4aXR5LiBJbiB0aGUgQ2xhdWRlIGFwcHMsIHdlJ3ZlIGJyb3VnaHQgY29kZSBleGVjdXRpb24gYW5kIGZpbGUgY3JlYXRpb24gKHNwcmVhZHNoZWV0cywgc2xpZGVzLCBhbmQgZG9jdW1lbnRzKSBkaXJlY3RseSBpbnRvIHRoZSBjb252ZXJzYXRpb24uIEFuZCB3ZSd2ZSBtYWRlIHRoZSBDbGF1ZGUgZm9yIENocm9tZSBleHRlbnNpb24gYXZhaWxhYmxlIHRvIE1heCB1c2VycyB3aG8gam9pbmVkIHRoZSB3YWl0bGlzdCBsYXN0IG1vbnRoLiIsLCxBUEkgYWNjZXNzLFVuaXRlZCBTdGF0ZXMgb2YgQW1lcmljYSwsLCwsLDIwMjYtMDctMjkgMjI6MjY6MTcrMDA6MDAsLCwsLCxJbmR1c3RyeSwsLCwsVW5yZWxlYXNlZCwsLCwsLCwsLCwsLCxObwpOVklESUEgSXNhYWMgR1IwMFQgTjEuNiwiUm9ib3RpY3MsVmlzaW9uLExhbmd1YWdlIiwiUm9ib3RpYyBtYW5pcHVsYXRpb24sQW5pbWFsIChodW1hbi9ub24taHVtYW4pIGltaXRhdGlvbixJbnN0cnVjdGlvbiBpbnRlcnByZXRhdGlvbiIsTlZJRElBLCwyMDI1LTA5LTI5LE5WSURJQSBBY2NlbGVyYXRlcyBSb2JvdGljcyBSZXNlYXJjaCBhbmQgRGV2ZWxvcG1lbnQgV2l0aCBOZXcgT3BlbiBNb2RlbHMgYW5kIFNpbXVsYXRpb24gTGlicmFyaWVzLGh0dHBzOi8vbnZpZGlhbmV3cy5udmlkaWEuY29tL25ld3MvbnZpZGlhLWFjY2VsZXJhdGVzLXJvYm90aWNzLXJlc2VhcmNoLWFuZC1kZXZlbG9wbWVudC13aXRoLW5ldy1vcGVuLW1vZGVscy1hbmQtc2ltdWxhdGlvbi1saWJyYXJpZXMsLCwsLCwsLCwsLCwsLFVua25vd24sIklzYWFjIEdSMDBUIGZlYXR1cmVzIHJvYm90IGZvdW5kYXRpb24gbW9kZWxzIGZvciBjb2duaXRpb24gYW5kIGNvbnRyb2wsIHNpbXVsYXRpb24gZnJhbWV3b3JrcyBidWlsdCBvbiBOVklESUEgT21uaXZlcnNl4oSiIGFuZCBDb3Ntb3PihKIsIGRhdGEgcGlwZWxpbmVzIGZvciBnZW5lcmF0aW5nIHN5bnRoZXRpYyBkYXRhIGFuZCBlbnZpcm9ubWVudHMsIGFuZCBhIGNvbXB1dGVyIGluIHRoZSByb2JvdOKAlEpldHNvbiBBR1ggVGhvcuKEouKAlHRvIHJ1biB0aGUgZW50aXJlIHJvYm90IHN0YWNrLiIsLCxVbnJlbGVhc2VkLFVuaXRlZCBTdGF0ZXMgb2YgQW1lcmljYSwsLCwsLDIwMjUtMTEtMjggMTE6NTI6MTMrMDA6MDAsLCwsLCxJbmR1c3RyeSwsLCwsVW5yZWxlYXNlZCwiIiJhdmFpbGFibGUgc29vbiBvbiBIdWdnaW5nIEZhY2UiIiIsLCwsLCwsLCwsLCxObwpDb3Ntb3MtVHJhbnNmZXIyLjUtMkIsIlZpZGVvLEltYWdlIGdlbmVyYXRpb24iLCJWaWRlbyBnZW5lcmF0aW9uLFRleHQtdG8tdmlkZW8sSW1hZ2UtdG8tdmlkZW8sSW1hZ2UgZ2VuZXJhdGlvbixUZXh0LXRvLWltYWdlLFZpZGVvLXRvLXZpZGVvIixOVklESUEsLDIwMjUtMDktMjksV29ybGQgR2VuZXJhdGlvbiB3aXRoIEFkYXB0aXZlIE11bHRpbW9kYWwgQ29udHJvbCwiaHR0cHM6Ly9yZXNlYXJjaC5udmlkaWEuY29tL2xhYnMvZGlyL2Nvc21vcy10cmFuc2ZlcjIuNS8KCmh0dHBzOi8vcmVzZWFyY2gubnZpZGlhLmNvbS9wdWJsaWNhdGlvbi8yMDI1LTA5X3dvcmxkLXNpbXVsYXRpb24tdmlkZW8tZm91bmRhdGlvbi1tb2RlbHMtcGh5c2ljYWwtYWkiLCwsLDIwMDAwMDAwMDAuMCwsLCwsLCwsLCxDb25maWRlbnQsIldlIGludHJvZHVjZSBbQ29zbW9zLVByZWRpY3QyLjVdLCB0aGUgbGF0ZXN0IGdlbmVyYXRpb24gb2YgdGhlIENvc21vcyBXb3JsZCBGb3VuZGF0aW9uIE1vZGVscyBmb3IgUGh5c2ljYWwgQUkuIEJ1aWx0IG9uIGEgZmxvdy1iYXNlZCBhcmNoaXRlY3R1cmUsIFtDb3Ntb3MtUHJlZGljdDIuNV0gdW5pZmllcyBUZXh0MldvcmxkLCBJbWFnZTJXb3JsZCwgYW5kIFZpZGVvMldvcmxkIGdlbmVyYXRpb24gaW4gYSBzaW5nbGUgbW9kZWwgYW5kIGxldmVyYWdlcyBbQ29zbW9zLVJlYXNvbjFdLCBhIFBoeXNpY2FsIEFJIHZpc2lvbmxhbmd1YWdlIG1vZGVsLCB0byBwcm92aWRlIHJpY2hlciB0ZXh0IGdyb3VuZGluZyBhbmQgZmluZXIgY29udHJvbCBvZiB3b3JsZCBzaW11bGF0aW9uLiBUcmFpbmVkIG9uIDIwME0gY3VyYXRlZCB2aWRlbyBjbGlwcyBhbmQgcmVmaW5lZCB3aXRoIHJlaW5mb3JjZW1lbnQgbGVhcm5pbmfigJNiYXNlZCBwb3N0LXRyYWluaW5nLCBbQ29zbW9zLVByZWRpY3QyLjVdIGFjaGlldmVzIHN1YnN0YW50aWFsIGltcHJvdmVtZW50cyBvdmVyIFtDb3Ntb3MtUHJlZGljdDFdIGluIHZpZGVvIHF1YWxpdHkgYW5kIGluc3RydWN0aW9uIGFsaWdubWVudCwgd2l0aCBtb2RlbHMgcmVsZWFzZWQgYXQgMkIgYW5kIDE0QiBzY2FsZXMuIFRoZXNlIGNhcGFiaWxpdGllcyBlbmFibGUgbW9yZSByZWxpYWJsZSBzeW50aGV0aWMgZGF0YSBnZW5lcmF0aW9uLCBwb2xpY3kgZXZhbHVhdGlvbiwgYW5kIGNsb3NlZC1sb29wIHNpbXVsYXRpb24gZm9yIHJvYm90aWNzIGFuZCBhdXRvbm9tb3VzIHN5c3RlbXMuIFdlIGZ1cnRoZXIgZXh0ZW5kIHRoZSBmYW1pbHkgd2l0aCBbQ29zbW9zLVRyYW5zZmVyMi41XSwgYSBjb250cm9sLW5ldCBzdHlsZSBmcmFtZXdvcmsgZm9yIFNpbTJSZWFsIGFuZCBSZWFsMlJlYWwgd29ybGQgdHJhbnNsYXRpb24uIERlc3BpdGUgYmVpbmcgMy41w5cgc21hbGxlciB0aGFuIFtDb3Ntb3MtVHJhbnNmZXIxXSwgaXQgZGVsaXZlcnMgaGlnaGVyCmZpZGVsaXR5IGFuZCByb2J1c3QgbG9uZy1ob3Jpem9uIHZpZGVvIGdlbmVyYXRpb24uIFRvZ2V0aGVyLCB0aGVzZSBhZHZhbmNlcyBlc3RhYmxpc2ggW0Nvc21vcy1QcmVkaWN0Mi41XSBhbmQgW0Nvc21vcy1UcmFuc2ZlcjIuNV0gYXMgdmVyc2F0aWxlIHRvb2xzIGZvciBzY2FsaW5nIGVtYm9kaWVkIGludGVsbGlnZW5jZS4gVG8gYWNjZWxlcmF0ZSByZXNlYXJjaCBhbmQgZGVwbG95bWVudCBpbiBQaHlzaWNhbCBBSSwgd2UgcmVsZWFzZSBzb3VyY2UgY29kZSwgcHJldHJhaW5lZCBjaGVja3BvaW50cywgYW5kIGN1cmF0ZWQgYmVuY2htYXJrcwp1bmRlciB0aGUgTlZJRElBIE9wZW4gTW9kZWwgTGljZW5zZSBhdCBodHRwczovL2dpdGh1Yi5jb20vbnZpZGlhLWNvc21vcy9jb3Ntb3MtcHJlZGljdDIuNSBhbmQKaHR0cHM6Ly9naXRodWIuY29tL252aWRpYS1jb3Ntb3MvY29zbW9zLXRyYW5zZmVyMi41LiBXZSBob3BlIHRoZXNlIG9wZW4gcmVzb3VyY2VzIGxvd2VyIHRoZSBiYXJyaWVyIHRvIGFkb3B0aW9uIGFuZCBmb3N0ZXIgaW5ub3ZhdGlvbiBpbiBidWlsZGluZyB0aGUgbmV4dCBnZW5lcmF0aW9uIG9mIGVtYm9kaWVkIGludGVsbGlnZW5jZS4KIiwsLE9wZW4gd2VpZ2h0cyAocmVzdHJpY3RlZCB1c2UpLFVuaXRlZCBTdGF0ZXMgb2YgQW1lcmljYSxDb3Ntb3MtUHJlZGljdDIuNSAyQiwsLCwsMjAyNS0xMS0yOCAxMTo1MjoxMyswMDowMCwsLCwsLEluZHVzdHJ5LCwsLCxVbnJlbGVhc2VkLCJOdmlkaWEgb3BlbiBtb2RlbCBsaWNlbnNlCmh0dHBzOi8vaHVnZ2luZ2ZhY2UuY28vbnZpZGlhL0Nvc21vcy1UcmFuc2ZlcjIuNS0yQiIsLCwsLCwsLG52aWRpYSwsLCxZZXMKQ29zbW9zLVByZWRpY3QyLjUtMTRCLFZpZGVvLCJWaWRlbyBnZW5lcmF0aW9uLFRleHQtdG8tdmlkZW8sSW1hZ2UtdG8tdmlkZW8sVmlkZW8tdG8tdmlkZW8iLE5WSURJQSwsMjAyNS0wOS0yOSxXb3JsZCBTaW11bGF0aW9uIHdpdGggVmlkZW8gRm91bmRhdGlvbiBNb2RlbHMgZm9yIFBoeXNpY2FsIEFJLGh0dHBzOi8vcmVzZWFyY2gubnZpZGlhLmNvbS9wdWJsaWNhdGlvbi8yMDI1LTA5X3dvcmxkLXNpbXVsYXRpb24tdmlkZW8tZm91bmRhdGlvbi1tb2RlbHMtcGh5c2ljYWwtYWksLCwsMTQwMDAwMDAwMDAuMCwsLCwsIiIiVHJhaW5lZCBvbiAyMDBNIGN1cmF0ZWQgdmlkZW8gY2xpcHMgYW5kIHJlZmluZWQgd2l0aCByZWluZm9yY2VtZW50IGxlYXJuaW5n4oCTYmFzZWQgcG9zdC10cmFpbmluZyIiCgoiIndlIGFwcGx5IHRoZSBzYW1lIDEgw5cgMiDDlyAyIHBhdGNoaWZpY2F0aW9uIHN0cmF0ZWd5IHRvIGNvbXByZXNzIGxhdGVudCBmZWF0dXJlcyBmdXJ0aGVyLiBXZSB0cmFpbiBvdXIgbW9kZWwgdG8gZ2VuZXJhdGUgOTMgZnJhbWVzLCB3aGljaCBjb3JyZXNwb25kcyB0byAyNCBsYXRlbnQgZnJhbWVzLCBhdCBhIHRpbWUgdXNpbmcgMTYgZnBzIHZpZGVvcy4gRWFjaCBvZiB0aGUgZ2VuZXJhdGVkIHZpZGVvcyBpcyBhYm91dCA1Ljggc2Vjb25kcyBsb25nLiIiCgoyMDAqMTBeNiAqIDUuOCAvIDM2MDAgPSAzMjIyMjIgaG91cnMgb2YgdmlkZW8iLCwsTlZJRElBIEgxMDAgU1hNNSA4MEdCLCxDb25maWRlbnQsIldlIGludHJvZHVjZSBbQ29zbW9zLVByZWRpY3QyLjVdLCB0aGUgbGF0ZXN0IGdlbmVyYXRpb24gb2YgdGhlIENvc21vcyBXb3JsZCBGb3VuZGF0aW9uIE1vZGVscyBmb3IgUGh5c2ljYWwgQUkuIEJ1aWx0IG9uIGEgZmxvdy1iYXNlZCBhcmNoaXRlY3R1cmUsIFtDb3Ntb3MtUHJlZGljdDIuNV0gdW5pZmllcyBUZXh0MldvcmxkLCBJbWFnZTJXb3JsZCwgYW5kIFZpZGVvMldvcmxkIGdlbmVyYXRpb24gaW4gYSBzaW5nbGUgbW9kZWwgYW5kIGxldmVyYWdlcyBbQ29zbW9zLVJlYXNvbjFdLCBhIFBoeXNpY2FsIEFJIHZpc2lvbmxhbmd1YWdlIG1vZGVsLCB0byBwcm92aWRlIHJpY2hlciB0ZXh0IGdyb3VuZGluZyBhbmQgZmluZXIgY29udHJvbCBvZiB3b3JsZCBzaW11bGF0aW9uLiBUcmFpbmVkIG9uIDIwME0gY3VyYXRlZCB2aWRlbyBjbGlwcyBhbmQgcmVmaW5lZCB3aXRoIHJlaW5mb3JjZW1lbnQgbGVhcm5pbmfigJNiYXNlZCBwb3N0LXRyYWluaW5nLCBbQ29zbW9zLVByZWRpY3QyLjVdCmFjaGlldmVzIHN1YnN0YW50aWFsIGltcHJvdmVtZW50cyBvdmVyIFtDb3Ntb3MtUHJlZGljdDFdIGluIHZpZGVvIHF1YWxpdHkgYW5kIGluc3RydWN0aW9uIGFsaWdubWVudCwgd2l0aCBtb2RlbHMgcmVsZWFzZWQgYXQgMkIgYW5kIDE0QiBzY2FsZXMuIFRoZXNlIGNhcGFiaWxpdGllcyBlbmFibGUgbW9yZSByZWxpYWJsZSBzeW50aGV0aWMgZGF0YSBnZW5lcmF0aW9uLCBwb2xpY3kgZXZhbHVhdGlvbiwgYW5kIGNsb3NlZC1sb29wIHNpbXVsYXRpb24gZm9yIHJvYm90aWNzIGFuZCBhdXRvbm9tb3VzIHN5c3RlbXMuIFdlIGZ1cnRoZXIgZXh0ZW5kIHRoZSBmYW1pbHkgd2l0aCBbQ29zbW9zLVRyYW5zZmVyMi41XSwgYSBjb250cm9sLW5ldCBzdHlsZSBmcmFtZXdvcmsgZm9yIFNpbTJSZWFsIGFuZCBSZWFsMlJlYWwgd29ybGQgdHJhbnNsYXRpb24uIERlc3BpdGUgYmVpbmcgMy41w5cgc21hbGxlciB0aGFuIFtDb3Ntb3MtVHJhbnNmZXIxXSwgaXQgZGVsaXZlcnMgaGlnaGVyCmZpZGVsaXR5IGFuZCByb2J1c3QgbG9uZy1ob3Jpem9uIHZpZGVvIGdlbmVyYXRpb24uIFRvZ2V0aGVyLCB0aGVzZSBhZHZhbmNlcyBlc3RhYmxpc2ggW0Nvc21vcy1QcmVkaWN0Mi41XSBhbmQgW0Nvc21vcy1UcmFuc2ZlcjIuNV0gYXMgdmVyc2F0aWxlIHRvb2xzIGZvciBzY2FsaW5nIGVtYm9kaWVkIGludGVsbGlnZW5jZS4gVG8gYWNjZWxlcmF0ZSByZXNlYXJjaCBhbmQgZGVwbG95bWVudCBpbiBQaHlzaWNhbCBBSSwgd2UgcmVsZWFzZSBzb3VyY2UgY29kZSwgcHJldHJhaW5lZCBjaGVja3BvaW50cywgYW5kIGN1cmF0ZWQgYmVuY2htYXJrcwp1bmRlciB0aGUgTlZJRElBIE9wZW4gTW9kZWwgTGljZW5zZSBhdCBodHRwczovL2dpdGh1Yi5jb20vbnZpZGlhLWNvc21vcy9jb3Ntb3MtcHJlZGljdDIuNSBhbmQKaHR0cHM6Ly9naXRodWIuY29tL252aWRpYS1jb3Ntb3MvY29zbW9zLXRyYW5zZmVyMi41LiBXZSBob3BlIHRoZXNlIG9wZW4gcmVzb3VyY2VzIGxvd2VyIHRoZSBiYXJyaWVyIHRvIGFkb3B0aW9uIGFuZCBmb3N0ZXIgaW5ub3ZhdGlvbiBpbiBidWlsZGluZyB0aGUgbmV4dCBnZW5lcmF0aW9uIG9mIGVtYm9kaWVkIGludGVsbGlnZW5jZS4KIiwsLFVucmVsZWFzZWQsVW5pdGVkIFN0YXRlcyBvZiBBbWVyaWNhLCwsLDQwOTYuMCwwLjMzMDgsMjAyNS0xMS0yOCAxMTo1MjoxMyswMDowMCwsLCwsLEluZHVzdHJ5LCwsLCxVbnJlbGVhc2VkLCwsLCwsLDU2MDEzNTkuOTA3NzA5OTc3LCwsLCwsTm8KQ29zbW9zLVByZWRpY3QyLjUgMkIsVmlkZW8sIlZpZGVvIGdlbmVyYXRpb24sVGV4dC10by12aWRlbyxJbWFnZS10by12aWRlbyxWaWRlby10by12aWRlbyIsTlZJRElBLCwyMDI1LTA5LTI5LFdvcmxkIFNpbXVsYXRpb24gd2l0aCBWaWRlbyBGb3VuZGF0aW9uIE1vZGVscyBmb3IgUGh5c2ljYWwgQUksaHR0cHM6Ly9yZXNlYXJjaC5udmlkaWEuY29tL3B1YmxpY2F0aW9uLzIwMjUtMDlfd29ybGQtc2ltdWxhdGlvbi12aWRlby1mb3VuZGF0aW9uLW1vZGVscy1waHlzaWNhbC1haSwsLCwyMDAwMDAwMDAwLjAsLCwsLCIiIlRyYWluZWQgb24gMjAwTSBjdXJhdGVkIHZpZGVvIGNsaXBzIGFuZCByZWZpbmVkIHdpdGggcmVpbmZvcmNlbWVudCBsZWFybmluZ+KAk2Jhc2VkIHBvc3QtdHJhaW5pbmciIgoKIiJ3ZSBhcHBseSB0aGUgc2FtZSAxIMOXIDIgw5cgMiBwYXRjaGlmaWNhdGlvbiBzdHJhdGVneSB0byBjb21wcmVzcyBsYXRlbnQgZmVhdHVyZXMgZnVydGhlci4gV2UgdHJhaW4gb3VyIG1vZGVsIHRvIGdlbmVyYXRlIDkzIGZyYW1lcywgd2hpY2ggY29ycmVzcG9uZHMgdG8gMjQgbGF0ZW50IGZyYW1lcywgYXQgYSB0aW1lIHVzaW5nIDE2IGZwcyB2aWRlb3MuIEVhY2ggb2YgdGhlIGdlbmVyYXRlZCB2aWRlb3MgaXMgYWJvdXQgNS44IHNlY29uZHMgbG9uZy4iIgoKMjAwKjEwXjYgKiA1LjggLyAzNjAwID0gMzIyMjIyIGhvdXJzIG9mIHZpZGVvIiwsLE5WSURJQSBIMTAwIFNYTTUgODBHQiwsQ29uZmlkZW50LCJXZSBpbnRyb2R1Y2UgW0Nvc21vcy1QcmVkaWN0Mi41XSwgdGhlIGxhdGVzdCBnZW5lcmF0aW9uIG9mIHRoZSBDb3Ntb3MgV29ybGQgRm91bmRhdGlvbiBNb2RlbHMgZm9yIFBoeXNpY2FsIEFJLiBCdWlsdCBvbiBhIGZsb3ctYmFzZWQgYXJjaGl0ZWN0dXJlLCBbQ29zbW9zLVByZWRpY3QyLjVdIHVuaWZpZXMgVGV4dDJXb3JsZCwgSW1hZ2UyV29ybGQsIGFuZCBWaWRlbzJXb3JsZCBnZW5lcmF0aW9uIGluIGEgc2luZ2xlIG1vZGVsIGFuZCBsZXZlcmFnZXMgW0Nvc21vcy1SZWFzb24xXSwgYSBQaHlzaWNhbCBBSSB2aXNpb25sYW5ndWFnZSBtb2RlbCwgdG8gcHJvdmlkZSByaWNoZXIgdGV4dCBncm91bmRpbmcgYW5kIGZpbmVyIGNvbnRyb2wgb2Ygd29ybGQgc2ltdWxhdGlvbi4gVHJhaW5lZCBvbiAyMDBNIGN1cmF0ZWQgdmlkZW8gY2xpcHMgYW5kIHJlZmluZWQgd2l0aCByZWluZm9yY2VtZW50IGxlYXJuaW5n4oCTYmFzZWQgcG9zdC10cmFpbmluZywgW0Nvc21vcy1QcmVkaWN0Mi41XQphY2hpZXZlcyBzdWJzdGFudGlhbCBpbXByb3ZlbWVudHMgb3ZlciBbQ29zbW9zLVByZWRpY3QxXSBpbiB2aWRlbyBxdWFsaXR5IGFuZCBpbnN0cnVjdGlvbiBhbGlnbm1lbnQsIHdpdGggbW9kZWxzIHJlbGVhc2VkIGF0IDJCIGFuZCAxNEIgc2NhbGVzLiBUaGVzZSBjYXBhYmlsaXRpZXMgZW5hYmxlIG1vcmUgcmVsaWFibGUgc3ludGhldGljIGRhdGEgZ2VuZXJhdGlvbiwgcG9saWN5IGV2YWx1YXRpb24sIGFuZCBjbG9zZWQtbG9vcCBzaW11bGF0aW9uIGZvciByb2JvdGljcyBhbmQgYXV0b25vbW91cyBzeXN0ZW1zLiBXZSBmdXJ0aGVyIGV4dGVuZCB0aGUgZmFtaWx5IHdpdGggW0Nvc21vcy1UcmFuc2ZlcjIuNV0sIGEgY29udHJvbC1uZXQgc3R5bGUgZnJhbWV3b3JrIGZvciBTaW0yUmVhbCBhbmQgUmVhbDJSZWFsIHdvcmxkIHRyYW5zbGF0aW9uLiBEZXNwaXRlIGJlaW5nIDMuNcOXIHNtYWxsZXIgdGhhbiBbQ29zbW9zLVRyYW5zZmVyMV0sIGl0IGRlbGl2ZXJzIGhpZ2hlcgpmaWRlbGl0eSBhbmQgcm9idXN0IGxvbmctaG9yaXpvbiB2aWRlbyBnZW5lcmF0aW9uLiBUb2dldGhlciwgdGhlc2UgYWR2YW5jZXMgZXN0YWJsaXNoIFtDb3Ntb3MtUHJlZGljdDIuNV0gYW5kIFtDb3Ntb3MtVHJhbnNmZXIyLjVdIGFzIHZlcnNhdGlsZSB0b29scyBmb3Igc2NhbGluZyBlbWJvZGllZCBpbnRlbGxpZ2VuY2UuIFRvIGFjY2VsZXJhdGUgcmVzZWFyY2ggYW5kIGRlcGxveW1lbnQgaW4gUGh5c2ljYWwgQUksIHdlIHJlbGVhc2Ugc291cmNlIGNvZGUsIHByZXRyYWluZWQgY2hlY2twb2ludHMsIGFuZCBjdXJhdGVkIGJlbmNobWFya3MKdW5kZXIgdGhlIE5WSURJQSBPcGVuIE1vZGVsIExpY2Vuc2UgYXQgaHR0cHM6Ly9naXRodWIuY29tL252aWRpYS1jb3Ntb3MvY29zbW9zLXByZWRpY3QyLjUgYW5kCmh0dHBzOi8vZ2l0aHViLmNvbS9udmlkaWEtY29zbW9zL2Nvc21vcy10cmFuc2ZlcjIuNS4gV2UgaG9wZSB0aGVzZSBvcGVuIHJlc291cmNlcyBsb3dlciB0aGUgYmFycmllciB0byBhZG9wdGlvbiBhbmQgZm9zdGVyIGlubm92YXRpb24gaW4gYnVpbGRpbmcgdGhlIG5leHQgZ2VuZXJhdGlvbiBvZiBlbWJvZGllZCBpbnRlbGxpZ2VuY2UuCiIsLCxPcGVuIHdlaWdodHMgKHJlc3RyaWN0ZWQgdXNlKSxVbml0ZWQgU3RhdGVzIG9mIEFtZXJpY2EsLCwsNDA5Ni4wLDAuMzY0OSwyMDI1LTExLTI4IDExOjUyOjEzKzAwOjAwLCwsLCwsSW5kdXN0cnksLCwsLFVucmVsZWFzZWQsIk52aWRpYSBvcGVuIGxpY2Vuc2UKaHR0cHM6Ly9odWdnaW5nZmFjZS5jby9udmlkaWEvQ29zbW9zLVByZWRpY3QyLjUtMkIiLCwsLCwsNTYwMTM1OS45MDc3MDk5NzcsLG52aWRpYSwsLCxZZXMKRGVlcFNlZWstVjMuMi1FeHAsTGFuZ3VhZ2UsIkxhbmd1YWdlIG1vZGVsaW5nL2dlbmVyYXRpb24sQ29kZSBnZW5lcmF0aW9uLFF1YW50aXRhdGl2ZSByZWFzb25pbmcsUXVlc3Rpb24gYW5zd2VyaW5nLFNlYXJjaCxTeXN0ZW0gY29udHJvbCxJbnN0cnVjdGlvbiBpbnRlcnByZXRhdGlvbiIsRGVlcFNlZWssLDIwMjUtMDktMjksSW50cm9kdWNpbmcgRGVlcFNlZWstVjMuMi1FeHAsaHR0cHM6Ly9naXRodWIuY29tL2RlZXBzZWVrLWFpL0RlZXBTZWVrLVYzLjItRXhwL2Jsb2IvbWFpbi9EZWVwU2Vla19WM18yLnBkZiwsLCw2NzEwMDAwMDAwMDAuMCwiNjcxQiB0b3RhbCwgMzdCIGFjdGl2ZSAoYXNzdW1pbmcgc2FtZSBhcyBpbiB0aGUgYmFzZSBtb2RlbCkiLDQuMThlKzI0LCIzLjU5NDA1OGUrMjQgRkxPUCBbYmFzZSBtb2RlbF0gKyAyLjA5NTAxNGUrMjMgRkxPUCA9IDMuODAzNTU5NGUrMjQgRkxPUCBmb3IgcHJlLXRyYWluaW5nIHBsdXMgY29udGludWVkIHByZS10cmFpbmluZwoKVGhlbiwgIiJ0aGlzIGZyYW1ld29yayBhbGxvY2F0ZXMgYQpwb3N0LXRyYWluaW5nIGNvbXB1dGF0aW9uYWwgYnVkZ2V0IGV4Y2VlZGluZyAxMCUgb2YgdGhlIHByZS10cmFpbmluZyBjb3N0IiIsIHNvIDQuMThlMjQiLDk0MzcwMDAwMDAwMCwiIiJXZSB0cmFpbiBib3RoIHRoZSBtYWluIG1vZGVsIGFuZCB0aGUgaW5kZXhlciBmb3IgMTUwMDAgc3RlcHMsIHdpdGggZWFjaCBzdGVwIGNvbnNpc3Rpbmcgb2YgNDgwIHNlcXVlbmNlcyBvZiAxMjhLIHRva2VucywgcmVzdWx0aW5nIGluIGEgdG90YWwgb2YgOTQzLjdCIHRva2Vucy4iIiIsLCwsLENvbmZpZGVudCwiV2UgYXJlIGV4Y2l0ZWQgdG8gYW5ub3VuY2UgdGhlIG9mZmljaWFsIHJlbGVhc2Ugb2YgRGVlcFNlZWstVjMuMi1FeHAsIGFuIGV4cGVyaW1lbnRhbCB2ZXJzaW9uIG9mIG91ciBtb2RlbC4gQXMgYW4gaW50ZXJtZWRpYXRlIHN0ZXAgdG93YXJkIG91ciBuZXh0LWdlbmVyYXRpb24gYXJjaGl0ZWN0dXJlLCBWMy4yLUV4cCBidWlsZHMgdXBvbiBWMy4xLVRlcm1pbnVzIGJ5IGludHJvZHVjaW5nIERlZXBTZWVrIFNwYXJzZSBBdHRlbnRpb27igJRhIHNwYXJzZSBhdHRlbnRpb24gbWVjaGFuaXNtIGRlc2lnbmVkIHRvIGV4cGxvcmUgYW5kIHZhbGlkYXRlIG9wdGltaXphdGlvbnMgZm9yIHRyYWluaW5nIGFuZCBpbmZlcmVuY2UgZWZmaWNpZW5jeSBpbiBsb25nLWNvbnRleHQgc2NlbmFyaW9zLgoKVGhpcyBleHBlcmltZW50YWwgcmVsZWFzZSByZXByZXNlbnRzIG91ciBvbmdvaW5nIHJlc2VhcmNoIGludG8gbW9yZSBlZmZpY2llbnQgdHJhbnNmb3JtZXIgYXJjaGl0ZWN0dXJlcywgcGFydGljdWxhcmx5IGZvY3VzaW5nIG9uIGltcHJvdmluZyBjb21wdXRhdGlvbmFsIGVmZmljaWVuY3kgd2hlbiBwcm9jZXNzaW5nIGV4dGVuZGVkIHRleHQgc2VxdWVuY2VzLiIsLCxPcGVuIHdlaWdodHMgKHVucmVzdHJpY3RlZCksQ2hpbmEsRGVlcFNlZWstVjMuMS1UZXJtaW51cyw1LjllKzIzLCJDb250aW51ZWQgcHJldHJhaW5pbmcgY29tcHV0ZTogNiAqIDM3QiAqIDk0My43QiA9IDIuMDk1ZTIzIEZMT1AuIEluIGFkZGl0aW9uLCBWMy4yIHN0YXRlcyBwb3N0LXRyYWluaW5nIGNvbXB1dGUgYnVkZ2V0IGV4Y2VlZHMgMTAlIG9mIHRvdGFsIHByZXRyYWluaW5nIGNvc3QsIGltcGx5aW5nIGFkZGl0aW9uYWwgcG9zdC10cmFpbmluZyBGTE9QcyA+IDMuOGUyMyAoc28gZmluZXR1bmUgdG90YWwgYmV5b25kIFYzLjEtVGVybWludXMgaXMgPjUuOWUyMyBGTE9QKS4iLCwsMjAyNi0wMi0xOSAx</x:v>
      </x:c>
    </x:row>
    <x:row r="18" ht="18" customHeight="1">
      <x:c r="A18" s="17" t="n">
        <x:v>13</x:v>
      </x:c>
      <x:c r="B18" s="17" t="n">
        <x:v>310</x:v>
      </x:c>
      <x:c r="C18" s="160" t="str">
        <x:v>ODozNzoyNCswMDowMCwsLCwsLEluZHVzdHJ5LCwsLCxVbnJlbGVhc2VkLCJNSVQgbGljZW5zZQpodHRwczovL2h1Z2dpbmdmYWNlLmNvL2RlZXBzZWVrLWFpL0RlZXBTZWVrLVYzLjItRXhwIiwsLCwsLCxPcGVyYXRpb24gY291bnRpbmcsZGVlcHNlZWstYWksLCwsWWVzCk1pbmVyVTIuNSwiTGFuZ3VhZ2UsVmlzaW9uLE11bHRpbW9kYWwiLCJWaXN1YWwgcXVlc3Rpb24gYW5zd2VyaW5nLENoYXJhY3RlciByZWNvZ25pdGlvbiAoT0NSKSIsIlNoYW5naGFpIEFJIExhYixQZWtpbmcgVW5pdmVyc2l0eSxTaGFuZ2hhaSBKaWFvIFRvbmcgVW5pdmVyc2l0eSIsIkp1bmJvIE5pdSwgWmhlbmcgTGl1LCBaaHVhbmdjaGVuZyBHdSwgQmluIFdhbmcsIExpbmtlIE91eWFuZywgWmhpeXVhbiBaaGFvLCBUYW8gQ2h1LCBUaWFueWFvIEhlLCBGYW4gV3UsIFFpbnRvbmcgWmhhbmcsIFpoZW5qaWFuZyBKaW4sIEd1YW5nIExpYW5nLCBSdWkgWmhhbmcsIFdlbnpoZW5nIFpoYW5nLCBZdWFuIFF1LCBaaGlmZWkgUmVuLCBZdWVmZW5nIFN1biwgWXVhbmhvbmcgWmhlbmcsIERvbmdzaGVuZyBNYSwgWmlydWkgVGFuZywgQm95dSBOaXUsIFppeWFuZyBNaWFvLCBIZWp1biBEb25nLCBTaXlpIFFpYW4sIEp1bnl1YW4gWmhhbmcsIEppbmd6aG91IENoZW4sIEZhbmdkb25nIFdhbmcsIFhpYW9tZW5nIFpoYW8sIExpcXVuIFdlaSwgV2VpIExpLCBTaGFzaGEgV2FuZywgUnVpbGlhbmcgWHUsIFl1YW55dWFuIENhbywgTHUgQ2hlbiwgUWlhbnFpYW4gV3UsIEh1YWl5dSBHdSwgTGluZG9uZyBMdSwgS2VtaW5nIFdhbmcsIERlY2hlbiBMaW4sIEd1YW5saW4gU2hlbiwgWHVhbmhlIFpob3UsIExpbmZlbmcgWmhhbmcsIFl1aGFuZyBaYW5nLCBYaWFveWkgRG9uZywgSmlhcWkgV2FuZywgQm8gWmhhbmcsIExlaSBCYWksIFBlaSBDaHUsIFdlaWppYSBMaSwgSmlhbmcgV3UsIExpanVuIFd1LCBaaGVueGlhbmcgTGksIEd1YW5neXUgV2FuZywgWmhvbmd5aW5nIFR1LCBDaGFvIFh1LCBLYWkgQ2hlbiwgWXUgUWlhbywgQm93ZW4gWmhvdSwgRGFodWEgTGluLCBXZW50YW8gWmhhbmcsIENvbmdodWkgSGUiLDIwMjUtMDktMjksTWluZXJVMi41OiBBIERlY291cGxlZCBWaXNpb24tTGFuZ3VhZ2UgTW9kZWwgZm9yIEVmZmljaWVudCBIaWdoLVJlc29sdXRpb24gRG9jdW1lbnQgUGFyc2luZyxodHRwczovL2FyeGl2Lm9yZy9hYnMvMjUwOS4yMjE4NiwsLCIiIlNPVEEgUGVyZm9ybWFuY2Ugd2l0aCBFeHRyZW1lIEVmZmljaWVuY3k6IEFzIGEgMS4yQiBtb2RlbCwgaXQgYWNoaWV2ZXMgU3RhdGUtb2YtdGhlLUFydCAoU09UQSkgcmVzdWx0cyB0aGF0IGV4Y2VlZCBtb2RlbHMgaW4gdGhlIDEwQiBhbmQgMTAwQisgY2xhc3NlcywgcmVkZWZpbmluZyB0aGUgcGVyZm9ybWFuY2UtcGVyLXBhcmFtZXRlciBzdGFuZGFyZCBpbiBkb2N1bWVudCBBSS4iIiIsMTIwMDAwMDAwMC4wLCwsLCw1NThLIDY2NUsgNi45TSA2MzBLIC0gYW1vdW50IG9mIHNhbXBsZXMgb24gZWFjaCBzdGFnZSwsLCwsQ29uZmlkZW50LCJXZSBpbnRyb2R1Y2UgTWluZXJVMi41LCBhIDEuMkItcGFyYW1ldGVyIGRvY3VtZW50IHBhcnNpbmcgdmlzaW9uLWxhbmd1YWdlIG1vZGVsIHRoYXQgYWNoaWV2ZXMgc3RhdGUtb2YtdGhlLWFydCByZWNvZ25pdGlvbiBhY2N1cmFjeSB3aGlsZSBtYWludGFpbmluZyBleGNlcHRpb25hbCBjb21wdXRhdGlvbmFsIGVmZmljaWVuY3kuIE91ciBhcHByb2FjaCBlbXBsb3lzIGEgY29hcnNlLXRvLWZpbmUsIHR3by1zdGFnZSBwYXJzaW5nIHN0cmF0ZWd5IHRoYXQgZGVjb3VwbGVzIGdsb2JhbCBsYXlvdXQgYW5hbHlzaXMgZnJvbSBsb2NhbCBjb250ZW50IHJlY29nbml0aW9uLiBJbiB0aGUgZmlyc3Qgc3RhZ2UsIHRoZSBtb2RlbCBwZXJmb3JtcyBlZmZpY2llbnQgbGF5b3V0IGFuYWx5c2lzIG9uIGRvd25zYW1wbGVkIGltYWdlcyB0byBpZGVudGlmeSBzdHJ1Y3R1cmFsIGVsZW1lbnRzLCBjaXJjdW12ZW50aW5nIHRoZSBjb21wdXRhdGlvbmFsIG92ZXJoZWFkIG9mIHByb2Nlc3NpbmcgaGlnaC1yZXNvbHV0aW9uIGlucHV0cy4gSW4gdGhlIHNlY29uZCBzdGFnZSwgZ3VpZGVkIGJ5IHRoZSBnbG9iYWwgbGF5b3V0LCBpdCBwZXJmb3JtcyB0YXJnZXRlZCBjb250ZW50IHJlY29nbml0aW9uIG9uIG5hdGl2ZS1yZXNvbHV0aW9uIGNyb3BzIGV4dHJhY3RlZCBmcm9tIHRoZSBvcmlnaW5hbCBpbWFnZSwgcHJlc2VydmluZyBmaW5lLWdyYWluZWQgZGV0YWlscyBpbiBkZW5zZSB0ZXh0LCBjb21wbGV4IGZvcm11bGFzLCBhbmQgdGFibGVzLiBUbyBzdXBwb3J0IHRoaXMgc3RyYXRlZ3ksIHdlIGRldmVsb3BlZCBhIGNvbXByZWhlbnNpdmUgZGF0YSBlbmdpbmUgdGhhdCBnZW5lcmF0ZXMgZGl2ZXJzZSwgbGFyZ2Utc2NhbGUgdHJhaW5pbmcgY29ycG9yYSBmb3IgYm90aCBwcmV0cmFpbmluZyBhbmQgZmluZS10dW5pbmcuIFVsdGltYXRlbHksIE1pbmVyVTIuNSBkZW1vbnN0cmF0ZXMgc3Ryb25nIGRvY3VtZW50IHBhcnNpbmcgYWJpbGl0eSwgYWNoaWV2aW5nIHN0YXRlLW9mLXRoZS1hcnQgcGVyZm9ybWFuY2Ugb24gbXVsdGlwbGUgYmVuY2htYXJrcywgc3VycGFzc2luZyBib3RoIGdlbmVyYWwtcHVycG9zZSBhbmQgZG9tYWluLXNwZWNpZmljIG1vZGVscyBhY3Jvc3MgdmFyaW91cyByZWNvZ25pdGlvbiB0YXNrcywgd2hpbGUgbWFpbnRhaW5pbmcgc2lnbmlmaWNhbnRseSBsb3dlciBjb21wdXRhdGlvbmFsIG92ZXJoZWFkLiIsLCxPcGVuIHdlaWdodHMgKHVucmVzdHJpY3RlZCksIkNoaW5hLENoaW5hLENoaW5hIiwiUXdlbjItVkwtMkIsUXdlbjItMC41QiIsLCwsLDIwMjUtMTEtMjggMTE6NTI6MTMrMDA6MDAsLCwsLCwiQWNhZGVtaWEsQWNhZGVtaWEsQWNhZGVtaWEiLCwsLCxVbnJlbGVhc2VkLCJhZ3BsLTMuMApodHRwczovL2h1Z2dpbmdmYWNlLmNvL29wZW5kYXRhbGFiL01pbmVyVTIuNS0yNTA5LTEuMkIKaHR0cHM6Ly9naXRodWIuY29tL29wZW5kYXRhbGFiL01pbmVyVSIsLCwsLCwsLG9wZW5kYXRhbGFiLCwsLFllcwpXYW4gMi41LCJWaWRlbyxWaXNpb24iLCJWaWRlbyBnZW5lcmF0aW9uLEF1ZGlvIGdlbmVyYXRpb24sVGV4dC10by12aWRlbyxJbWFnZS10by12aWRlbyIsQWxpYmFiYSwsMjAyNS0wOS0yOSxXYW4gMi41IEFJIFZpZGVvIEdlbmVyYXRvciB3aXRoIEF1ZGlvIFN5bmMsaHR0cHM6Ly93d3cud2FuLWFpLmNvL3dhbi0yLTUsLCwsLCwsLCwsLCwsLFVua25vd24sIldhbiAyLjUgaXMgYSBzdGF0ZS1vZi10aGUtYXJ0IEFJIHZpZGVvIGdlbmVyYXRpb24gbW9kZWwgYnkgQWxpYmFiYSwgYXZhaWxhYmxlIG9uIERhc2hTY29wZS4gSXQgdHJhbnNmb3JtcyB0ZXh0IG9yIGltYWdlcyBpbnRvIGhpZ2gtcXVhbGl0eSA0ODBwLzcyMHAvMTA4MHAgdmlkZW9zIHdpdGggcGVyZmVjdGx5IHN5bmNocm9uaXplZCBhdWRpby4KCkNyZWF0ZSBwcm9mZXNzaW9uYWwsIGF1ZGlvLXN5bmNlZCB2aWRlb3MgZnJvbSBhIHNpbmdsZSBwcm9tcHQuIFdhbiAyLjUgZ2VuZXJhdGVzIHZvaWNlLCBtdXNpYywgYW5kIHBlcmZlY3RseSBtYXRjaGVkIGxpcC1zeW5jIGluIG9uZSBwYXNzLgoKd2FuIDIuNSB0dXJucyBhIGNsZWFyLCB3ZWxsLXN0cnVjdHVyZWQgcHJvbXB0IGludG8gYSBjb21wbGV0ZSB0YWxraW5nIHZpZGVv4oCUdm9pY2VvdmVyLCBtdXNpYywgYW5kIHByZWNpc2UgbGlwLXN5bmMgaW5jbHVkZWQuIFdpdGggd2FuIDIuNSwgdGhlcmUncyBubyBzZXBhcmF0ZSB2b2ljZSByZWNvcmRpbmcsIG5vIG1hbnVhbCB0aW1lbGluZSBudWRnaW5nLCBhbmQgbm8gdGhpcmQtcGFydHkgdG9vbHMuIE9uZSBwYXNzLCBvbmUgZmlsZSwgZG9uZS4gVGVhbXMgdXNpbmcgd2FuIDIuNSBtb3ZlIGZhc3RlciBhbmQgcHVibGlzaCBtb3JlIGNvbnNpc3RlbnRseS4KCldoZXRoZXIgaXQncyBzdWJ0bGUgZmFjaWFsIG1pY3JvLWV4cHJlc3Npb25zIG9yIGxhcmdlLCBkeW5hbWljIGdlc3R1cmVzLCB3YW4gMi41IGtlZXBzIG1vdGlvbiBuYXR1cmFsIGFuZCBzdGVhZHkuIEEgd2lkZSBkeW5hbWljIHJhbmdlIGhlbHBzIHdhbiAyLjUgYXZvaWQgaml0dGVyLCBzdHV0dGVyLCBhbmQgdW5jYW5ueSBhcnRpZmFjdHMsIHNvIGZvb3RhZ2UgbG9va3MgcG9saXNoZWQgZW5kLXRvLWVuZC4gTG9uZ2VyIGNsaXBzIHJlbWFpbiBzdGFibGUgdG9v4oCUd2FuIDIuNSBpcyBidWlsdCBmb3IgcmVsaWFiaWxpdHkuCgpQcm9tcHRzIGluIENoaW5lc2Ugb3Igb3RoZXIgbWlub3IgbGFuZ3VhZ2VzIHN0YXkgQS9WLXN5bmNocm9uaXplZCB3aXRoIHdhbiAyLjUuIFdoZXJlIFZlbyAzIG1heSBzdXJmYWNlICIidW5rbm93biBsYW5ndWFnZSIiIG9uIG1peGVkLWxhbmd1YWdlIGlucHV0cywgd2FuIDIuNSBtYWludGFpbnMgY2xlYXIgYWxpZ25tZW50IGFuZCBwcm9udW5jaWF0aW9uLiBGb3IgY3Jvc3MtYm9yZGVyIGNhbXBhaWducyBhbmQgZ2xvYmFsIGNsYXNzcm9vbXMsIHdhbiAyLjUgbWFrZXMgbXVsdGlsaW5ndWFsIHByb2R1Y3Rpb24gcHJhY3RpY2FsLiIsLCxVbnJlbGVhc2VkLENoaW5hLCwsLCwsMjAyNS0xMS0yOCAxMTo1MjoxMyswMDowMCwsLCwsLEluZHVzdHJ5LCwsLCxVbnJlbGVhc2VkLCJXYW4gMi41IGlzIGF2YWlsYWJsZSBhcyBhbiBvcGVuLXNvdXJjZSBtb2RlbCwgYW5kIGl04oCZcyBhbHNvIGFjY2Vzc2libGUgdmlhIEFsaWJhYmEgQ2xvdWTigJlzIERhc2hTY29wZSBwbGF0Zm9ybSBmb3IgZW50ZXJwcmlzZSB1c2UuCgpbMTAvMTYvMjUgLSBub3QgeWV0IHJlbGVhc2VkXSIsLCwsLCwsLCwsLCxObwpTZWVkcmVhbSA0LjAsSW1hZ2UgZ2VuZXJhdGlvbiwiSW1hZ2UgZ2VuZXJhdGlvbixUZXh0LXRvLWltYWdlIixCeXRlRGFuY2UsIll1bnBlbmcgQ2hlbiwgWXUgR2FvLCBMaXh1ZSBHb25nLCBNZW5nIEd1bywgUWl1c2hhbiBHdW8sIFpoaXlhbyBHdW8sIFhpYW94aWEgSG91LCBXZWlsaW4gSHVhbmcsIFlpeHVhbiBIdWFuZywgWGlhb3dlbiBKaWFuLCBIdWFmZW5nIEt1YW5nLCBaaGljaGFvIExhaSwgRmFuc2hpIExpLCBMaWFuZyBMaSwgWGlhb2NoZW4gTGlhbiwgQ2hhbyBMaWFvLCBMaXlhbmcgTGl1LCBXZWkgTGl1LCBZYW56dW8gTHUsIFpoZW5neGlvbmcgTHVvLCBUb25ndG9uZyBPdSwgR3VhbmcgU2hpLCBZaWNodW4gU2hpLCBTaGlxaSBTdW4sIFl1IFRpYW4sIFpoaSBUaWFuLCBQZW5nIFdhbmcsIFJ1aSBXYW5nLCBYdW4gV2FuZywgWWUgV2FuZywgR3VvZmVuZyBXdSwgSmllIFd1LCBXZW54dSBXdSwgWW9uZ2h1aSBXdSwgWGluIFhpYSwgWHVlZmVuZyBYaWFvLCBTaHVhbmcgWHUsIFhpbiBZYW4sIENleXVhbiBZYW5nLCBKaWFuY2hhbyBZYW5nLCBaaG9uZ2h1YSBaaGFpLCBDaGVubGluIFpoYW5nLCBIZW5nIFpoYW5nLCBRaSBaaGFuZywgWGlueXUgWmhhbmcsIFl1d2VpIFpoYW5nLCBTaGlqaWEgWmhhbywgV2VubGlhbmcgWmhhbywgV2VuamlhIFpodSIsMjAyNS0wOS0yOCxTZWVkcmVhbSA0LjA6IFRvd2FyZCBOZXh0LWdlbmVyYXRpb24gTXVsdGltb2RhbCBJbWFnZSBHZW5lcmF0aW9uLGh0dHBzOi8vYXJ4aXYub3JnL2Ficy8yNTA5LjIwNDI3LCwsLCwsLCwsLCwsLCxVbmtub3duLCJXZSBpbnRyb2R1Y2UgU2VlZHJlYW0gNC4wLCBhbiBlZmZpY2llbnQgYW5kIGhpZ2gtcGVyZm9ybWFuY2UgbXVsdGltb2RhbCBpbWFnZSBnZW5lcmF0aW9uIHN5c3RlbSB0aGF0IHVuaWZpZXMgdGV4dC10by1pbWFnZSAoVDJJKSBzeW50aGVzaXMsIGltYWdlIGVkaXRpbmcsIGFuZCBtdWx0aS1pbWFnZSBjb21wb3NpdGlvbiB3aXRoaW4gYSBzaW5nbGUgZnJhbWV3b3JrLiBXZSBkZXZlbG9wIGEgaGlnaGx5IGVmZmljaWVudCBkaWZmdXNpb24gdHJhbnNmb3JtZXIgd2l0aCBhIHBvd2VyZnVsIFZBRSB3aGljaCBhbHNvIGNhbiByZWR1Y2UgdGhlIG51bWJlciBvZiBpbWFnZSB0b2tlbnMgY29uc2lkZXJhYmx5LiBUaGlzIGFsbG93cyBmb3IgZWZmaWNpZW50IHRyYWluaW5nIG9mIG91ciBtb2RlbCwgYW5kIGVuYWJsZXMgaXQgdG8gZmFzdCBnZW5lcmF0ZSBuYXRpdmUgaGlnaC1yZXNvbHV0aW9uIGltYWdlcyAoZS5nLiwgMUstNEspLiBTZWVkcmVhbSA0LjAgaXMgcHJldHJhaW5lZCBvbiBiaWxsaW9ucyBvZiB0ZXh0LWltYWdlIHBhaXJzIHNwYW5uaW5nIGRpdmVyc2UgdGF4b25vbWllcyBhbmQga25vd2xlZGdlLWNlbnRyaWMgY29uY2VwdHMuIENvbXByZWhlbnNpdmUgZGF0YSBjb2xsZWN0aW9uIGFjcm9zcyBodW5kcmVkcyBvZiB2ZXJ0aWNhbCBzY2VuYXJpb3MsIGNvdXBsZWQgd2l0aCBvcHRpbWl6ZWQgc3RyYXRlZ2llcywgZW5zdXJlcyBzdGFibGUgYW5kIGxhcmdlLXNjYWxlIHRyYWluaW5nLCB3aXRoIHN0cm9uZyBnZW5lcmFsaXphdGlvbi4gQnkgaW5jb3Jwb3JhdGluZyBhIGNhcmVmdWxseSBmaW5lLXR1bmVkIFZMTSBtb2RlbCwgd2UgcGVyZm9ybSBtdWx0aS1tb2RhbCBwb3N0LXRyYWluaW5nIGZvciB0cmFpbmluZyBib3RoIFQySSBhbmQgaW1hZ2UgZWRpdGluZyB0YXNrcyBqb2ludGx5LiBGb3IgaW5mZXJlbmNlIGFjY2VsZXJhdGlvbiwgd2UgaW50ZWdyYXRlIGFkdmVyc2FyaWFsIGRpc3RpbGxhdGlvbiwgZGlzdHJpYnV0aW9uIG1hdGNoaW5nLCBhbmQgcXVhbnRpemF0aW9uLCBhcyB3ZWxsIGFzIHNwZWN1bGF0aXZlIGRlY29kaW5nLiBJdCBhY2hpZXZlcyBhbiBpbmZlcmVuY2UgdGltZSBvZiB1cCB0byAxLjggc2Vjb25kcyBmb3IgZ2VuZXJhdGluZyBhIDJLIGltYWdlICh3aXRob3V0IGEgTExNL1ZMTSBhcyBQRSBtb2RlbCkuIENvbXByZWhlbnNpdmUgZXZhbHVhdGlvbnMgcmV2ZWFsIHRoYXQgU2VlZHJlYW0gNC4wIGNhbiBhY2hpZXZlIHN0YXRlLW9mLXRoZS1hcnQgcmVzdWx0cyBvbiBib3RoIFQySSBhbmQgbXVsdGltb2RhbCBpbWFnZSBlZGl0aW5nLiBJbiBwYXJ0aWN1bGFyLCBpdCBkZW1vbnN0cmF0ZXMgZXhjZXB0aW9uYWwgbXVsdGltb2RhbCBjYXBhYmlsaXRpZXMgaW4gY29tcGxleCB0YXNrcywgaW5jbHVkaW5nIHByZWNpc2UgaW1hZ2UgZWRpdGluZyBhbmQgaW4tY29udGV4dCByZWFzb25pbmcsIGFuZCBhbHNvIGFsbG93cyBmb3IgbXVsdGktaW1hZ2UgcmVmZXJlbmNlLCBhbmQgY2FuIGdlbmVyYXRlIG11bHRpcGxlIG91dHB1dCBpbWFnZXMuIFRoaXMgZXh0ZW5kcyB0cmFkaXRpb25hbCBUMkkgc3lzdGVtcyBpbnRvIGFuIG1vcmUgaW50ZXJhY3RpdmUgYW5kIG11bHRpZGltZW5zaW9uYWwgY3JlYXRpdmUgdG9vbCwgcHVzaGluZyB0aGUgYm91bmRhcnkgb2YgZ2VuZXJhdGl2ZSBBSSBmb3IgYm90aCBjcmVhdGl2aXR5IGFuZCBwcm9mZXNzaW9uYWwgYXBwbGljYXRpb25zLiBTZWVkcmVhbSA0LjAgaXMgbm93IGFjY2Vzc2libGUgb24gdGhpcyBodHRwcyBVUkwuIiwsLEFQSSBhY2Nlc3MsQ2hpbmEsLCwsLCwyMDI1LTExLTI4IDExOjUyOjEzKzAwOjAwLCwsLCwsSW5kdXN0cnksLCwsLFVucmVsZWFzZWQsLCwsLCwsLCwsLCwsTm8KS2xpbmcgMi41IFR1cmJvLCJWaWRlbyxWaXNpb24iLCJJbWFnZS10by12aWRlbyxWaWRlbyBnZW5lcmF0aW9uIixLdWFpc2hvdSBUZWNobm9sb2d5LCwyMDI1LTA5LTI2LCJLbGluZyBBSSBMYXVuY2hlcyAyLjUgVHVyYm8gVmlkZW8gTW9kZWw6IEluZHVzdHJ5LUxlYWRpbmcgUGVyZm9ybWFuY2UsIE5vdyBNb3JlIEFmZm9yZGFibGUiLGh0dHBzOi8vaXIua3VhaXNob3UuY29tL25ld3MtcmVsZWFzZXMvbmV3cy1yZWxlYXNlLWRldGFpbHMva2xpbmctYWktbGF1bmNoZXMtMjUtdHVyYm8tdmlkZW8tbW9kZWwtaW5kdXN0cnktbGVhZGluZywsLCwsLCwsLCwsLCwsVW5rbm93biwiSE9ORyBLT05HLCBTZXB0ZW1iZXIgMjYsIDIwMjUgKEdMT0JFIE5FV1NXSVJFKSAtLSBLdWFpc2hvdSBUZWNobm9sb2d5ICjigJxLdWFpc2hvdeKAnSBvciB0aGUg4oCcQ29tcGFueeKAnTsgSEtEIENvdW50ZXIgU3RvY2sgQ29kZTogMDEwMjQgLyBSTUIgQ291bnRlciBTdG9jayBDb2RlOiA4MTAyNCksIGEgbGVhZGluZyBjb250ZW50IGNvbW11bml0eSBhbmQgc29jaWFsIHBsYXRmb3JtLCBhbm5vdW5jZWQgdGhlIGxhdW5jaCBvZiBpdHMgS2xpbmcgQUkgMi41IFR1cmJvIFZpZGVvIE1vZGVsIG9uIFNlcHRlbWJlciAyMy4gVGhlIGxhdGVzdCBtb2RlbCBmZWF0dXJlcyBtYWpvciB1cGdyYWRlcyB0byBpdHMgdGV4dC10by12aWRlbyBhbmQgaW1hZ2UtdG8tdmlkZW8gY2FwYWJpbGl0aWVzLCBzaWduaWZpY2FudGx5IGVuaGFuY2luZyBnZW5lcmF0aW9uIHF1YWxpdHkgd2l0aCBpbmR1c3RyeS1sZWFkaW5nIHBlcmZvcm1hbmNlLCB3aGlsZSBmdXJ0aGVyIHJlZHVjaW5nIHV0aWxpemF0aW9uIGNvc3RzIGZvciBncmVhdGVyIGFmZm9yZGFiaWxpdHkuCgpJbmR1c3RyeS1MZWFkaW5nIEV2YWx1YXRpb24gUmVzdWx0cwoKSW4gYSBibGluZCB0ZXN0IHdpdGggcHJvZmVzc2lvbmFscyBldmFsdWF0aW5nIG1vZGVsIHBlcmZvcm1hbmNlLCBLbGluZyBBSeKAmXMgMi41IFR1cmJvIFZpZGVvIE1vZGVsIG91dHBlcmZvcm1lZCBjb21wZXRpdG9ycyBhY3Jvc3MgYm90aCB0ZXh0LXRvLXZpZGVvIGFuZCBpbWFnZS10by12aWRlbyB0YXNrcy4gICBJbiB0ZXh0LXRvLXZpZGVvLCBpdCBhY2hpZXZlZCB3aW4tbG9zcyByYXRpb3Mgb2YgMjg1JSwgMjEyJSBhbmQgMTYwJSBjb21wYXJlZCB3aXRoIFNlZWRhbmNlIDEuMCBtaW5pLCBWZW8zLWZhc3QgYW5kIFNlZWRhbmNlIDEuMCwgcmVzcGVjdGl2ZWx5LiBJbiBpbWFnZS10by12aWRlbywgdGhlIG1vZGVsIHNlY3VyZWQgd2luLWxvc3MgcmF0aW9zIG9mIDIwOCUsIDI4OSUgYW5kIDE2NCUgYWdhaW5zdCB0aGUgc2FtZSByZXNwZWN0aXZlIGJlbmNobWFya3MuIiwsLEFQSSBhY2Nlc3MsQ2hpbmEsLCwsLCwyMDI1LTExLTI4IDExOjUyOjEzKzAwOjAwLCwsLCwsSW5kdXN0cnksLCwsLFVucmVsZWFzZWQsLCwsLCwsLCwsLCwsTm8KU3VubyB2NSxBdWRpbyxBdWRpbyBnZW5lcmF0aW9uLFN1bm8sLDIwMjUtMDktMjUsSW50cm9kdWNpbmcgdjUsaHR0cHM6Ly9oZWxwLnN1bm8uY29tL2VuL2FydGljbGVzLzgxMDUxNTMsLCwsLCwsLCwsLCwsLFVua25vd24sInY1IGlzIG9mZmljaWFsbHkgaGVyZSBhbmQgYXZhaWxhYmxlIHRvIG91ciBQcm8gYW5kIFByZW1pZXIgdXNlcnMuIFN1bm8gdjUgcmVwcmVzZW50cyBvdXIgbW9zdCBzaWduaWZpY2FudCB0ZWNobm9sb2dpY2FsIGxlYXAgeWV0OgoK4oCiIEludGVsbGlnZW50IENvbXBvc2l0aW9uIEFyY2hpdGVjdHVyZTogdjUgbWFpbnRhaW5zIGZsYXdsZXNzIHN0cnVjdHVyYWwgY29oZXJlbmNlIGFjcm9zcyBhbnkgZm9ybWF04oCUZnJvbSBwdW5jaHkgMzAtc2Vjb25kIGhvb2tzIHRvIGV4cGFuc2l2ZSA4LW1pbnV0ZSBlcGljcy4gRXZlcnkgc2VjdGlvbiBmbG93cyBuYXR1cmFsbHkgaW50byB0aGUgbmV4dCwgd2l0aCBwcm9mZXNzaW9uYWwgdHJhbnNpdGlvbnMgYW5kIGR5bmFtaWMgcHJvZ3Jlc3Npb24uCgrigKIgQWRhcHRpdmUgQ3JlYXRpdmUgSW50ZWxsaWdlbmNlOiBUaGUgc3lzdGVtIGxlYXJucyB5b3VyIHN0eWxlIHByZWZlcmVuY2VzIGFuZCBhZGp1c3RzIGluIHJlYWwtdGltZSwgb2ZmZXJpbmcgc3VnZ2VzdGlvbnMgdGhhdCBhbGlnbiB3aXRoIHlvdXIgY3JlYXRpdmUgdmlzaW9uIHdoaWxlIHB1c2hpbmcgYm91bmRhcmllcyB3aGVuIHlvdSB3YW50IHRvIGV4cGxvcmUuCgrigKIgU3RyZWFtbGluZWQgQ3JlYXRpdmUgV29ya2Zsb3c6IFJlZGVzaWduZWQgaW50ZXJmYWNlIGVsaW1pbmF0ZXMgZnJpY3Rpb24gYmV0d2VlbiBpZGVhIGFuZCBleGVjdXRpb24uIENvbXBsZXggb3BlcmF0aW9ucyBub3cgaGFwcGVuIHdpdGggc2luZ2xlIGFjdGlvbnMsIG1ha2luZyBwcm9mZXNzaW9uYWwgcHJvZHVjdGlvbiBhY2Nlc3NpYmxlIHRvIGNyZWF0b3JzIGF0IGV2ZXJ5IGxldmVsLgoK4oCiIFBlcnNpc3RlbnQgVm9pY2UgJiBJbnN0cnVtZW50IE1lbW9yeTogQ2hhcmFjdGVycyBhbmQgaW5zdHJ1bWVudGFsIHNpZ25hdHVyZXMgcmVtYWluIGNvbnNpc3RlbnQgdGhyb3VnaG91dCB5b3VyIHByb2plY3QuIEJ1aWxkIGxheWVyZWQgYXJyYW5nZW1lbnRzIHdoZXJlIGVhY2ggZWxlbWVudCBtYWludGFpbnMgaXRzIHVuaXF1ZSBpZGVudGl0eSBhY3Jvc3MgbXVsdGlwbGUgZ2VuZXJhdGlvbnMuCgrigKIgUHJvZmVzc2lvbmFsIENvbnRyb2wgU3VpdGU6IEFjY2VzcyBncmFudWxhciBwYXJhbWV0ZXJzIGZvciB0ZW1wbywga2V5LCBkeW5hbWljcywgYW5kIGFycmFuZ2VtZW50IHdpdGhvdXQgb3ZlcndoZWxtaW5nIGNvbXBsZXhpdHkuIEZpbmUtdHVuZSBldmVyeSBhc3BlY3Qgb3IgbGV0IHY1IGhhbmRsZSB0aGUgdGVjaG5pY2FsIGRldGFpbHMuCgrigKIgWmVyby1Db21wcm9taXNlIFBlcmZvcm1hbmNlOiBHZW5lcmF0ZSBxdWFsaXR5IHRyYWNrcyBpbiBzZWNvbmRzLCBub3QgbWludXRlcy4gdjUgZGVsaXZlcnMgMTB4IGZhc3RlciBwcm9jZXNzaW5nIHdoaWxlIHByb2R1Y2luZyBzaWduaWZpY2FudGx5IGhpZ2hlciBxdWFsaXR5IG91dHB1dCB0aGFuIGFueSBwcmV2aW91cyB2ZXJzaW9uLgoK4oCiIEludGVsbGlnZW50IEFycmFuZ2VtZW50IEVuZ2luZTogQXV0b21hdGljYWxseSBzdHJ1Y3R1cmVzIHlvdXIgY29tcG9zaXRpb24gd2l0aCB2ZXJzZXMsIGNob3J1c2VzLCBicmlkZ2VzLCBhbmQgb3V0cm9zIHRoYXQgbWFrZSBtdXNpY2FsIHNlbnNlLiBPciB0YWtlIG1hbnVhbCBjb250cm9sIGFuZCBjcmFmdCB1bmNvbnZlbnRpb25hbCBzdHJ1Y3R1cmVzIHRoYXQgYnJlYWsgdGhlIHJ1bGVzLiIsLCxIb3N0ZWQgYWNjZXNzIChubyBBUEkpLFVuaXRlZCBTdGF0ZXMgb2YgQW1lcmljYSwsLCwsLDIwMjUtMTEtMjggMTE6NTI6MTMrMDA6MDAsLCwsLCxJbmR1c3RyeSwsLCwsVW5yZWxlYXNlZCwsLCwsLCwsLCwsLCxObwpHZW1pbmkgUm9ib3RpY3MgMS41ICwiUm9ib3RpY3MsVmlzaW9uLExhbmd1YWdlIiwiUm9ib3RpYyBtYW5pcHVsYXRpb24sSW5zdHJ1Y3Rpb24gaW50ZXJwcmV0YXRpb24iLEdvb2dsZSBEZWVwTWluZCwiQWJiYXMgQWJkb2xtYWxla2ksIFNhbWluZGEgQWJleXJ1d2FuLCBKb3NodWEgQWluc2xpZSwgSmVhbi1CYXB0aXN0ZSBBbGF5cmFjLCBNb250c2VycmF0IEdvbnphbGV6IEFyZW5hcywgQXNod2luIEJhbGFrcmlzaG5hLCBOYXRoYW4gQmF0Y2hlbG9yLCBBbGV4IEJld2xleSwgSmVmZiBCaW5naGFtLCBNaWNoYWVsIEJsb2VzY2gsIEtvbnN0YW50aW5vcyBCb3VzbWFsaXMsIFBoaWxlbW9uIEJyYWtlbCwgQW50aG9ueSBCcm9oYW4sIFRob21hcyBCdXNjaG1hbm4sIEFydW5rdW1hciBCeXJhdmFuLCBTZXJrYW4gQ2FiaSwgS2VuIENhbHV3YWVydHMsIEZlZGVyaWNvIENhc2FyaW5pLCBDaHJpc3RpbmUgQ2hhbiwgT3NjYXIgQ2hhbmcsIExvbmRvbiBDaGFwcGVsbGV0LVZvbHBpbmksIEpvc2UgRW5yaXF1ZSBDaGVuLCBYaSBDaGVuLCBIYW8tVGllbiBMZXdpcyBDaGlhbmcsIEtyenlzenRvZiBDaG9yb21hbnNraSwgQWRyaWFuIENvbGxpc3RlciwgRGF2aWQgQi4gRCdBbWJyb3NpbywgU3VkZWVwIERhc2FyaSwgVG9kb3IgRGF2Y2hldiwgTWVldCBLaXJhbmt1bWFyIERhdmUsIENvbGluZSBEZXZpbiwgTm9ybWFuIERpIFBhbG8sIFRpYW5saSBEaW5nLCBDYXJsIERvZXJzY2gsIEFkaWwgRG9zdG1vaGFtZWQsIFlpbHVuIER1LCBEZWJpZGF0dGEgRHdpYmVkaSwgU2F0aGlzaCBUaG9wcGF5IEVnYW1iYXJhbSwgTWljaGFlbCBFbGFiZCwgVG9tIEVyZXosIFhpYW9saW4gRmFuZywgQ2xhdWRpbyBGYW50YWNjaSwgQ29keSBGb25nLCBFcmlrIEZyZXksIENodXl1YW4gRnUsIFJ1aXFpIEdhbywgTWFyaXNzYSBHaXVzdGluYSwgS2VlcnRoYW5hIEdvcGFsYWtyaXNobmFuLCBMYXVyYSBHcmFlc3NlciwgT2xpdmVyIEdyb3RoLCBBZ3JpbSBHdXB0YSwgUm9sYW5kIEhhZm5lciwgU3RldmVuIEhhbnNlbiwgTGVvbmFyZCBIYXNlbmNsZXZlciwgU2FtIEhhdmVzLCBOaWNvbGFzIEhlZXNzLCBCcmFuZG9uIEhlcm5hZXosIEFsZXggSG9mZXIsIEphc21pbmUgSHN1LCBMdSBIdWFuZywgU2FuZHkgSC4gSHVhbmcsIEF0aWwgSXNjZW4sIE1pdGh1biBHZW9yZ2UgSmFjb2IsIERlZXBhbGkgSmFpbiwgU2FsbHkgSmVzbW9udGgsIEFiaGlzaGVrIEppbmRhbCwgUnlhbiBKdWxpYW4sIERtaXRyeSBLYWxhc2huaWtvdiwgU3RlZmFuaSBLYXJwLCBNYXRpamEgS2VjbWFuLCBKLiBDaGFzZSBLZXcsIERvbm5pZSBLaW0sIEZyYW5rIEtpbSwgSnVua3l1bmcgS2ltLCBUaG9tYXMgS2lwZiwgU2VhbiBLaXJtYW5pLCBLc2VuaWEgS29ueXVzaGtvdmEsIFl1aGVuZyBLdWFuZywgVGhvbWFzIExhbXBlLCBBbnRvaW5lIExhdXJlbnMsIFR1YW4gQW5oIExlLCBJc2FiZWwgTGVhbCwgQWxleCBYLiBMZWUsIFRzYW5nLVdlaSBFZHdhcmQgTGVlLCBHdXkgTGV2ZXIsIEphY2t5IExpYW5nLCBMaS1IZW5nIExpbiwgRmFuZ2NoZW4gTGl1LCBTaGFuZ2JhbmcgTG9uZywgQ2FkZW4gTHUsIFNoYXJhdGggTWFkZGluZW5pLCBBbmlydWRoYSBNYWp1bWRhciwgS2V2aXMtS29raXRzaSBNYW5pbmlzLCBBbmRyZXcgTWFybW9uLCBTZXJnaW8gTWFydGluZXosIEFzc2FmIEh1cndpdHogTWljaGFlbHksIE5pa28gTWlsb25vcG91bG9zLCBKb3NzIE1vb3JlLCBSb2JlcnQgTW9yZW5vLCBNaWNoYWVsIE5ldW5lcnQsIEZyYW5jZXNjbyBOb3JpLCBKb3kgT3J0aXosIEtlbm5ldGggT3NsdW5kLCBDYXJvbGluYSBQYXJhZGEsIEVtaWxpbyBQYXJpc290dG8sIFBldGVyIFBhc3RvciBTYW1wZWRybywgQWNvcm4gUG9vbGV5LCBUaG9tYXMgUG93ZXIsIEFsZXNzaW8gUXVhZ2xpbm8sIEhhcm9vbiBRdXJlc2hpLCBSYWprdW1hciBWYXN1ZGV2YSBSYWp1LCBIZWxlbiBSYW4sIER1c2h5YW50IFJhbywgS2FuaXNoa2EgUmFvLCBJc2FhYyBSZWlkLCBEYXZpZCBSZW5kbGVtYW4sIEtyaXN0YSBSZXltYW5uLCBNaWd1ZWwgUml2YXMsIEZyYW5jZXNjbyBSb21hbm8sIFl1bGlhIFJ1YmFub3ZhLCBQYW5uYWcgUiBTYW5rZXRpLCBEaHJ1diBTaGFoLCBNb2hpdCBTaGFybWEsIEthdGhyeW4gU2hlYSwgTW9oaXQgU2hyaWRoYXIsIENoYXJsZXMgU2h1LCBWaWthcyBTaW5kaHdhbmksIFN1bWVldCBTaW5naCwgUmFkdSBTb3JpY3V0LCBSYWNoZWwgU3Rlcm5lY2ssIElhbiBTdG9yeiwgUmF6dmFuIFN1cmR1bGVzY3UsIEppZSBUYW4sIEpvbmF0aGFuIFRvbXBzb24sIFNhcmFuIFR1bnlhc3V2dW5ha29vbCwgSmFrZSBWYXJsZXksIEdyYWNlIFZlc29tLCBHaXVsaWEgVmV6emFuaSwgTWFyaWEgQmF1emEgVmlsbGFsb25nYSwgT3Jpb2wgVmlueWFscywgUmVuw6kgV2FnbmVyLCBBeXphYW4gV2FoaWQsIFN0ZWZhbiBXZWxrZXIsIFBhdWwgV29obGhhcnQsIENoZW5nZGEgV3UsIE1hcmt1cyBXdWxmbWVpZXIsIEZlaSBYaWEsIFRlZCBYaWFvLCBBbm5pZSBYaWUsIEppbnl1IFhpZSwgUGVuZyBYdSwgU2ljaHVuIFh1LCBZaW5nIFh1LCBaaHVvIFh1LCBKaW1teSBZYW4sIFNoZXJyeSBZYW5nLCBTa3llIFlhbmcsIFl1eGlhbmcgWWFuZywgSGl1IEhvbmcgWXUsIFdlbmhhbyBZdSwgTGkgWWFuZyBLdSwgV2VudGFvIFl1YW4sIFl1YW4gWXVhbiwgSmluZ3dlaSBaaGFuZywgVGluZ25hbiBaaGFuZywgWmhpeXVhbiBaaGFuZywgQWxsYW4gWmhvdSwgR3Vhbmd5YW8gWmhvdSBhbmQgWXV4aWFuZyBaaG91IiwyMDI1LTA5LTI1LEdlbWluaSBSb2JvdGljcyAxLjUgYnJpbmdzIEFJIGFnZW50cyBpbnRvIHRoZSBwaHlzaWNhbCB3b3JsZCwiaHR0cHM6Ly9kZWVwbWluZC5nb29nbGUvZGlzY292ZXIvYmxvZy9nZW1pbmktcm9ib3RpY3MtMTUtYnJpbmdzLWFpLWFnZW50cy1pbnRvLXRoZS1waHlzaWNhbC13b3JsZC8KCmh0dHBzOi8vc3RvcmFnZS5nb29nbGVhcGlzLmNvbS9kZWVwbWluZC1tZWRpYS9nZW1pbmktcm9ib3RpY3MvR2VtaW5pLVJvYm90aWNzLTEtNS1UZWNoLVJlcG9ydC5wZGYiLCwsLCwsLCwsLCwsIkdvb2dsZSBUUFUgdjQsR29vZ2xlIFRQVSB2NWUsR29vZ2xlIFRQVSB2NmUgVHJpbGxpdW0iLCxVbmtub3duLCJPdXIgbW9zdCBjYXBhYmxlIHZpc2lvbi1sYW5ndWFnZS1hY3Rpb24gKFZMQSkgbW9kZWwgdHVybnMgdmlzdWFsIGluZm9ybWF0aW9uIGFuZCBpbnN0cnVjdGlvbnMgaW50byBtb3RvciBjb21tYW5kcyBmb3IgYSByb2JvdCB0byBwZXJmb3JtIGEgdGFzay4gVGhpcyBtb2RlbCB0aGlua3MgYmVmb3JlIHRha2luZyBhY3Rpb24gYW5kIHNob3dzIGl0cyBwcm9jZXNzLCBoZWxwaW5nIHJvYm90cyBhc3Nlc3MgYW5kIGNvbXBsZXRlIGNvbXBsZXggdGFza3MgbW9yZSB0cmFuc3BhcmVudGx5LiBJdCBhbHNvIGxlYXJucyBhY3Jvc3MgZW1ib2RpbWVudHMsIGFjY2VsZXJhdGluZyBza2lsbCBsZWFybmluZy4iLCwsVW5yZWxlYXNlZCxVbml0ZWQgU3RhdGVzIG9mIEFtZXJpY2EsLCwsLCwyMDI1LTExLTI4IDExOjUyOjEzKzAwOjAwLCwsLCwsSW5kdXN0cnksLCwsLFVucmVsZWFzZWQsR2VtaW5pIFJvYm90aWNzIDEuNSBpcyBjdXJyZW50bHkgYXZhaWxhYmxlIHRvIHNlbGVjdCBwYXJ0bmVycy4sLCwsLCwsLCwsLCxObwpHZW1pbmkgUm9ib3RpY3MtRVIgMS41LCJWaXNpb24sTGFuZ3VhZ2UsU3BlZWNoIiwiSW5zdHJ1Y3Rpb24gaW50ZXJwcmV0YXRpb24sUm9ib3RpYyBtYW5pcHVsYXRpb24sSW1hZ2UgY2FwdGlvbmluZyxPYmplY3QgZGV0ZWN0aW9uLFNlYXJjaCxMYW5ndWFnZSBtb2RlbGluZy9nZW5lcmF0aW9uLFF1ZXN0aW9uIGFuc3dlcmluZyxTcGVlY2ggcmVjb2duaXRpb24gKEFTUikiLEdvb2dsZSBEZWVwTWluZCwiQWJiYXMgQWJkb2xtYWxla2ksIFNhbWluZGEgQWJleXJ1d2FuLCBKb3NodWEgQWluc2xpZSwgSmVhbi1CYXB0aXN0ZSBBbGF5cmFjLCBNb250c2VycmF0IEdvbnphbGV6IEFyZW5hcywgQXNod2luIEJhbGFrcmlzaG5hLCBOYXRoYW4gQmF0Y2hlbG9yLCBBbGV4IEJld2xleSwgSmVmZiBCaW5naGFtLCBNaWNoYWVsIEJsb2VzY2gsIEtvbnN0YW50aW5vcyBCb3VzbWFsaXMsIFBoaWxlbW9uIEJyYWtlbCwgQW50aG9ueSBCcm9oYW4sIFRob21hcyBCdXNjaG1hbm4sIEFydW5rdW1hciBCeXJhdmFuLCBTZXJrYW4gQ2FiaSwgS2VuIENhbHV3YWVydHMsIEZlZGVyaWNvIENhc2FyaW5pLCBDaHJpc3RpbmUgQ2hhbiwgT3NjYXIgQ2hhbmcsIExvbmRvbiBDaGFwcGVsbGV0LVZvbHBpbmksIEpvc2UgRW5yaXF1ZSBDaGVuLCBYaSBDaGVuLCBIYW8tVGllbiBMZXdpcyBDaGlhbmcsIEtyenlzenRvZiBDaG9yb21hbnNraSwgQWRyaWFuIENvbGxpc3RlciwgRGF2aWQgQi4gRCdBbWJyb3NpbywgU3VkZWVwIERhc2FyaSwgVG9kb3IgRGF2Y2hldiwgTWVldCBLaXJhbmt1bWFyIERhdmUsIENvbGluZSBEZXZpbiwgTm9ybWFuIERpIFBhbG8sIFRpYW5saSBEaW5nLCBDYXJsIERvZXJzY2gsIEFkaWwgRG9zdG1vaGFtZWQsIFlpbHVuIER1LCBEZWJpZGF0dGEgRHdpYmVkaSwgU2F0aGlzaCBUaG9wcGF5IEVnYW1iYXJhbSwgTWljaGFlbCBFbGFiZCwgVG9tIEVyZXosIFhpYW9saW4gRmFuZywgQ2xhdWRpbyBGYW50YWNjaSwgQ29keSBGb25nLCBFcmlrIEZyZXksIENodXl1YW4gRnUsIFJ1aXFpIEdhbywgTWFyaXNzYSBHaXVzdGluYSwgS2VlcnRoYW5hIEdvcGFsYWtyaXNobmFuLCBMYXVyYSBHcmFlc3NlciwgT2xpdmVyIEdyb3RoLCBBZ3JpbSBHdXB0YSwgUm9sYW5kIEhhZm5lciwgU3RldmVuIEhhbnNlbiwgTGVvbmFyZCBIYXNlbmNsZXZlciwgU2FtIEhhdmVzLCBOaWNvbGFzIEhlZXNzLCBCcmFuZG9uIEhlcm5hZXosIEFsZXggSG9mZXIsIEphc21pbmUgSHN1LCBMdSBIdWFuZywgU2FuZHkgSC4gSHVhbmcsIEF0aWwgSXNjZW4sIE1pdGh1biBHZW9yZ2UgSmFjb2IsIERlZXBhbGkgSmFpbiwgU2FsbHkgSmVzbW9udGgsIEFiaGlzaGVrIEppbmRhbCwgUnlhbiBKdWxpYW4sIERtaXRyeSBLYWxhc2huaWtvdiwgU3RlZmFuaSBLYXJwLCBNYXRpamEgS2VjbWFuLCBKLiBDaGFzZSBLZXcsIERvbm5pZSBLaW0sIEZyYW5rIEtpbSwgSnVua3l1bmcgS2ltLCBUaG9tYXMgS2lwZiwgU2VhbiBLaXJtYW5pLCBLc2VuaWEgS29ueXVzaGtvdmEsIFl1aGVuZyBLdWFuZywgVGhvbWFzIExhbXBlLCBBbnRvaW5lIExhdXJlbnMsIFR1YW4gQW5oIExlLCBJc2FiZWwgTGVhbCwgQWxleCBYLiBMZWUsIFRzYW5nLVdlaSBFZHdhcmQgTGVlLCBHdXkgTGV2ZXIsIEphY2t5IExpYW5nLCBMaS1IZW5nIExpbiwgRmFuZ2NoZW4gTGl1LCBTaGFuZ2JhbmcgTG9uZywgQ2FkZW4gTHUsIFNoYXJhdGggTWFkZGluZW5pLCBBbmlydWRoYSBNYWp1bWRhciwgS2V2aXMtS29raXRzaSBNYW5pbmlzLCBBbmRyZXcgTWFybW9uLCBTZXJnaW8gTWFydGluZXosIEFzc2FmIEh1cndpdHogTWljaGFlbHksIE5pa28gTWlsb25vcG91bG9zLCBKb3NzIE1vb3JlLCBSb2JlcnQgTW9yZW5vLCBNaWNoYWVsIE5ldW5lcnQsIEZyYW5jZXNjbyBOb3JpLCBKb3kgT3J0aXosIEtlbm5ldGggT3NsdW5kLCBDYXJvbGluYSBQYXJhZGEsIEVtaWxpbyBQYXJpc290dG8sIFBldGVyIFBhc3RvciBTYW1wZWRybywgQWNvcm4gUG9vbGV5LCBUaG9tYXMgUG93ZXIsIEFsZXNzaW8gUXVhZ2xpbm8sIEhhcm9vbiBRdXJlc2hpLCBSYWprdW1hciBWYXN1ZGV2YSBSYWp1LCBIZWxlbiBSYW4sIER1c2h5YW50IFJhbywgS2FuaXNoa2EgUmFvLCBJc2FhYyBSZWlkLCBEYXZpZCBSZW5kbGVtYW4sIEtyaXN0YSBSZXltYW5uLCBNaWd1ZWwgUml2YXMsIEZyYW5jZXNjbyBSb21hbm8sIFl1bGlhIFJ1YmFub3ZhLCBQYW5uYWcgUiBTYW5rZXRpLCBEaHJ1diBTaGFoLCBNb2hpdCBTaGFybWEsIEthdGhyeW4gU2hlYSwgTW9oaXQgU2hyaWRoYXIsIENoYXJsZXMgU2h1LCBWaWthcyBTaW5kaHdhbmksIFN1bWVldCBTaW5naCwgUmFkdSBTb3JpY3V0LCBSYWNoZWwgU3Rlcm5lY2ssIElhbiBTdG9yeiwgUmF6dmFuIFN1cmR1bGVzY3UsIEppZSBUYW4sIEpvbmF0aGFuIFRvbXBzb24sIFNhcmFuIFR1bnlhc3V2dW5ha29vbCwgSmFrZSBWYXJsZXksIEdyYWNlIFZlc29tLCBHaXVsaWEgVmV6emFuaSwgTWFyaWEgQmF1emEgVmlsbGFsb25nYSwgT3Jpb2wgVmlueWFscywgUmVuw6kgV2FnbmVyLCBBeXphYW4gV2FoaWQsIFN0ZWZhbiBXZWxrZXIsIFBhdWwgV29obGhhcnQsIENoZW5nZGEgV3UsIE1hcmt1cyBXdWxmbWVpZXIsIEZlaSBYaWEsIFRlZCBYaWFvLCBBbm5pZSBYaWUsIEppbnl1IFhpZSwgUGVuZyBYdSwgU2ljaHVuIFh1LCBZaW5nIFh1LCBaaHVvIFh1LCBKaW1teSBZYW4sIFNoZXJyeSBZYW5nLCBTa3llIFlhbmcsIFl1eGlhbmcgWWFuZywgSGl1IEhvbmcgWXUsIFdlbmhhbyBZdSwgTGkgWWFuZyBLdSwgV2VudGFvIFl1YW4sIFl1YW4gWXVhbiwgSmluZ3dlaSBaaGFuZywgVGluZ25hbiBaaGFuZywgWmhpeXVhbiBaaGFuZywgQWxsYW4gWmhvdSwgR3Vhbmd5YW8gWmhvdSBhbmQgWXV4aWFuZyBaaG91IiwyMDI1LTA5LTI1LEdlbWluaSBSb2JvdGljcyAxLjUgYnJpbmdzIEFJIGFnZW50cyBpbnRvIHRoZSBwaHlzaWNhbCB3b3JsZCwiaHR0cHM6Ly9kZWVwbWluZC5nb29nbGUvZGlzY292ZXIvYmxvZy9nZW1pbmktcm9ib3RpY3MtMTUtYnJpbmdzLWFpLWFnZW50cy1pbnRvLXRoZS1waHlzaWNhbC13b3JsZC8KCmh0dHBzOi8vc3RvcmFnZS5nb29nbGVhcGlzLmNvbS9kZWVwbWluZC1tZWRpYS9nZW1pbmktcm9ib3RpY3MvR2VtaW5pLVJvYm90aWNzLTEtNS1UZWNoLVJlcG9ydC5wZGYiLCxTT1RBIGltcHJvdmVtZW50LCJUYWJsZSAxOQoiIk91ciBtb2RlbCBhY2hpZXZlcyB0aGUgaGlnaGVzdCBhZ2dyZWdhdGVkIHBlcmZvcm1hbmNlIG9uIDE1IGFjYWRlbWljIGVtYm9kaWVkIHJlYXNvbmluZyBiZW5jaG1hcmtzLCBpbmNsdWRpbmcgUG9pbnQtQmVuY2gsIFJlZlNwYXRpYWwsIFJvYm9TcGF0aWFsLVBvaW50aW5nLCBXaGVyZTJQbGFjZSwgQkxJTkssIENWLUJlbmNoLCBFUlFBLCBFbWJTcGF0aWFsLCBNaW5kQ3ViZSwgUm9ib1NwYXRpYWwtVlFBLCBTQVQsIENvc21vcy1SZWFzb24xLCBNaW4gVmlkZW8gUGFpcnMsIE9wZW5FUUEgYW5kIFZTSS1CZW5jaC4iIiIsLCwsLCwsLCwiR29vZ2xlIFRQVSB2NCxHb29nbGUgVFBVIHY1ZSxHb29nbGUgVFBVIHY2ZSBUcmlsbGl1bSIsLFVua25vd24sIk91ciBtb3N0IGNhcGFibGUgdmlzaW9uLWxhbmd1YWdlIG1vZGVsIChWTE0pIHJlYXNvbnMgYWJvdXQgdGhlIHBoeXNpY2FsIHdvcmxkLCBuYXRpdmVseSBjYWxscyBkaWdpdGFsIHRvb2xzIGFuZCBjcmVhdGVzIGRldGFpbGVkLCBtdWx0aS1zdGVwIHBsYW5zIHRvIGNvbXBsZXRlIGEgbWlzc2lvbi4gVGhpcyBtb2RlbCBub3cgYWNoaWV2ZXMgc3RhdGUtb2YtdGhlLWFydCBwZXJmb3JtYW5jZSBhY3Jvc3Mgc3BhdGlhbCB1bmRlcnN0YW5kaW5nIGJlbmNobWFya3MuIiwsLEFQSSBhY2Nlc3MsVW5pdGVkIFN0YXRlcyBvZiBBbWVyaWNhLCwsLCwsMjAyNS0xMS0yOCAxMTo1MjoxMyswMDowMCwsLCwsLEluZHVzdHJ5LCwsLCxVbnJlbGVhc2VkLCJTdGFydGluZyB0b2RheSwgd2XigJlyZSBtYWtpbmcgR2VtaW5pIFJvYm90aWNzLUVSIDEuNSBhdmFpbGFibGUgdG8gZGV2ZWxvcGVycyB2aWEgdGhlIEdlbWluaSBBUEkgaW4gR29vZ2xlIEFJIFN0dWRpby4iLCwsLCwsLCwsLCwsTm8KR2lnYUVtYmVkZGluZ3MsTGFuZ3VhZ2UsU2VtYW50aWMgZW1iZWRkaW5nLCJTYmVyLE1vc2NvdyBJbnN0aXR1dGUgb2YgUGh5c2ljcyBhbmQgVGVjaG5vbG9neSIsIkVnb3IgS29sb2RpbiwgRGFyaWEgS2hvbWljaCwgTmlraXRhIFNhdnVzaGtpbiwgQW5hc3Rhc2lhIElhbmluYSwgRnlvZG9yIE1pbmtpbiIsMjAyNS0wOS0yNSxHaWdhRW1iZWRkaW5ncyDigJQgRWZmaWNpZW50IFJ1c3NpYW4gTGFuZ3VhZ2UgRW1iZWRkaW5nIE1vZGVsLGh0dHBzOi8vYWNsYW50aG9sb2d5Lm9yZy8yMDI1LmJzbmxwLTEuMy8sLCwiIiJFdmFsdWF0ZWQgb24gdGhlIHJ1TVRFQiBiZW5jaG1hcmsgc3Bhbm5pbmcgMjMgbXVsdGlsaW5ndWFsIHRhc2tzLCBHaWdhRW1iZWRkaW5ncyBhY2hpZXZlcyBzdGF0ZS1vZi10aGUtYXJ0IHJlc3VsdHMgKDY5LjEgYXZnLiBzY29yZSksIG91dHBlcmZvcm1pbmcgc3Ryb25nIGJhc2VsaW5lcyB3aXRoIGEgbGFyZ2VyIG51bWJlciBvZiBwYXJhbWV0ZXJzLiIiIiwzMDAwMDAwMDAwLjAsM0IsLCw0OTAwMDAwMDAwMCwiYmF0Y2ggc2l6ZSAxNksKbWF4IHN0ZXBzIDYwMDAKbWF4IGxlbmd0aCA1MTIKCjE2MDAwICogNjAwMCAqIDUxMiA9IDQ5QiIsLCwsLENvbmZpZGVudCwiV2UgaW50cm9kdWNlIEdpZ2FFbWJlZGRpbmdzLCBhIG5vdmVsIGZyYW1ld29yayBmb3IgdHJhaW5pbmcgaGlnaC1wZXJmb3JtYW5jZSBSdXNzaWFuLWZvY3VzZWQgdGV4dCBlbWJlZGRpbmdzIHRocm91Z2ggaGllcmFyY2hpY2FsIGluc3RydWN0aW9uIHR1bmluZyBvZiB0aGUgZGVjb2Rlci1vbmx5IExMTSBkZXNpZ25lZCBzcGVjaWZpY2FsbHkgZm9yIFJ1c3NpYW4gbGFuZ3VhZ2UgKEdpZ2FDaGF0LTNCKS4gT3VyIHRocmVlLXN0YWdlIHBpcGVsaW5lLCBjb21wcmlzaW5nIGxhcmdlLXNjYWxlIGNvbnRyYXN0aXZlIHByZS10cmFpbmluZyBpbiB3ZWItc2NhbGUgY29ycG9yYSwgZmluZS10dW5pbmcgd2l0aCBoYXJkIG5lZ2F0aXZlcywgYW5kIG11bHRpdGFzayBnZW5lcmFsaXphdGlvbiBhY3Jvc3MgcmV0cmlldmFsLCBjbGFzc2lmaWNhdGlvbiwgYW5kIGNsdXN0ZXJpbmcgdGFza3MsIGFkZHJlc3NlcyBrZXkgbGltaXRhdGlvbnMgb2YgZXhpc3RpbmcgbWV0aG9kcyBieSB1bmlmeWluZyBkaXZlcnNlIG9iamVjdGl2ZXMgYW5kIGxldmVyYWdpbmcgc3ludGhldGljIGRhdGEgZ2VuZXJhdGlvbi4gQXJjaGl0ZWN0dXJhbCBpbm5vdmF0aW9ucyBpbmNsdWRlIGJpZGlyZWN0aW9uYWwgYXR0ZW50aW9uIGZvciBjb250ZXh0dWFsIG1vZGVsaW5nLCBsYXRlbnQgYXR0ZW50aW9uIHBvb2xpbmcgZm9yIHJvYnVzdCBzZXF1ZW5jZSBhZ2dyZWdhdGlvbiwgYW5kIHN0cmF0ZWdpYyBwcnVuaW5nIG9mIDI1JSBvZiB0cmFuc2Zvcm1lciBsYXllcnMgdG8gZW5oYW5jZSBlZmZpY2llbmN5IHdpdGhvdXQgY29tcHJvbWlzaW5nIHBlcmZvcm1hbmNlLiBFdmFsdWF0ZWQgb24gdGhlIHJ1TVRFQiBiZW5jaG1hcmsgc3Bhbm5pbmcgMjMgbXVsdGlsaW5ndWFsIHRhc2tzLCBHaWdhRW1iZWRkaW5ncyBhY2hpZXZlcyBzdGF0ZS1vZi10aGUtYXJ0IHJlc3VsdHMgKDY5LjEgYXZnLiBzY29yZSksIG91dHBlcmZvcm1pbmcgc3Ryb25nIGJhc2VsaW5lcyB3aXRoIGEgbGFyZ2VyIG51bWJlciBvZiBwYXJhbWV0ZXJzLiIsLCxPcGVuIHdlaWdodHMgKHVucmVzdHJpY3RlZCksIlJ1c3NpYSxSdXNzaWEiLEdpZ2FDaGF0IExpdGUgKEdpZ2FDaGF0LTIwQi1BM0IpLDguODJlKzIwLDYgRkxPUC9wYXJhbWV0ZXIvdG9rZW4gKiAzMDAwMDAwMDAwIHBhcmFtZXRlcnMgKiA0OTAwMDAwMDAwMCB0b2tlbnMgPSA4ODIwMDAwMDAwMDAwMDAwMDAwMDAgRkxPUCwsLDIwMjUtMTEtMjggMTE6NTI6MTMrMDA6MDAsLCwsLCwiSW5kdXN0cnksR292ZXJubWVudCxBY2FkZW1pYSIsLCwsLFVucmVsZWFzZWQsIk1JVCBsaWNlbnNlCmh0dHBzOi8vaHVnZ2luZ2ZhY2UuY28vYWktc2FnZS9HaWdhLUVtYmVkZGluZ3MtaW5zdHJ1Y3QiLCwsLCwsLE9wZXJhdGlvbiBjb3VudGluZyxhaS1zYWdlLCwsLFllcwpTaW1wbGVGb2xkLEJpb2xvZ3ksUHJvdGVpbiBmb2xkaW5nIHByZWRpY3Rpb24sQXBwbGUsIll1eWFuZyBXYW5nLCBKaWFydWkgTHUsIE5hdmRlZXAgSmFpdGx5LCBKb3NoIFN1c3NraW5kLCBNaWd1ZWwgQW5nZWwgQmF1dGlzdGEiLDIwMjUtMDktMjMsU2ltcGxlRm9sZDogRm9sZGluZyBQcm90ZWlucyBpcyBTaW1wbGVyIHRoYW4gWW91IFRoaW5rLGh0dHBzOi8vYXJ4aXYub3JnL2Ficy8yNTA5LjE4NDgwdjEsLCwsMzAwMDAwMDAwMC4wLDNCLDJlKzIxLCI2IEZMT1AvcGFyYW1ldGVyL3Rva2VuICogMzAwMDAwMDAwMCBwYXJhbWV0ZXJzICogMjIyNzIwMDAwMCBhbWlubyBhY2lkcyBbc2VlIGRhdGFzZXQgc2l6ZSBub3Rlc10gKiAxNDEgZXBvY2hzID0gNS42NTI2MzM2ZSsyMSBGTE9QCgpmcm9tIGZpZ3VyZSA0IH4yZSsxMiBHRkxPUHMgPSAyZSsyMSBGTE9QIiwyMjI3MjAwMDAwLCIiIjguN00gW2RhdGEgc3RydWN0dXJlc10gZm9yIHRoZSAzQiBtb2RlbCIiCiIiV2Ugc2V0IHRoZSBtYXhpbWFsIGFtaW5vIGFjaWQgc2VxdWVuY2UgbGVuZ3RoIHRvIDI1NiIiCiIiZXhjZXB0IGZvciAxLjZCIGFuZCAzQiBtb2RlbHMgd2hpY2ggYXJlIHRyYWluZWQgd2l0aCBiYXRjaCBzaXplIDEwMjQgYW5kIDMwNzIsIHJlc3BlY3RpdmVseSIiCmZyb20gZmlndXJlIDQgfjQwMGsgdHJhaW5pbmcgc3RlcHMKCjguNyoxMF42ICogMjU2ID0gMiwyMjcsMjAwLDAwMCBtYXggZ3JhZGllbnQgdXBkYXRlcyBwZXIgZXBvY2gKMzA3MioyNTYqNDAwLDAwMCA9IDMxNCw1NzIsODAwLDAwMCBtYXggdG90YWwgZ3JhZGllbnQgdXBkYXRlcwp+MTQxIGVwb2NocyIsLCwsLENvbmZpZGVudCwiUHJvdGVpbiBmb2xkaW5nIG1vZGVscyBoYXZlIGFjaGlldmVkIGdyb3VuZGJyZWFraW5nIHJlc3VsdHMgdHlwaWNhbGx5IHZpYSBhIGNvbWJpbmF0aW9uIG9mIGludGVncmF0aW5nIGRvbWFpbiBrbm93bGVkZ2UgaW50byB0aGUgYXJjaGl0ZWN0dXJhbCBibG9ja3MgYW5kIHRyYWluaW5nIHBpcGVsaW5lcy4gTm9uZXRoZWxlc3MsIGdpdmVuIHRoZSBzdWNjZXNzIG9mIGdlbmVyYXRpdmUgbW9kZWxzIGFjcm9zcyBkaWZmZXJlbnQgYnV0IHJlbGF0ZWQgcHJvYmxlbXMsIGl0IGlzIG5hdHVyYWwgdG8gcXVlc3Rpb24gd2hldGhlciB0aGVzZSBhcmNoaXRlY3R1cmFsIGRlc2lnbnMgYXJlIGEgbmVjZXNzYXJ5IGNvbmRpdGlvbiB0byBidWlsZCBwZXJmb3JtYW50IG1vZGVscy4gSW4gdGhpcyBwYXBlciwgd2UgaW50cm9kdWNlIFNpbXBsZUZvbGQsIHRoZSBmaXJzdCBmbG93LW1hdGNoaW5nIGJhc2VkIHByb3RlaW4gZm9sZGluZyBtb2RlbCB0aGF0IHNvbGVseSB1c2VzIGdlbmVyYWwgcHVycG9zZSB0cmFuc2Zvcm1lciBibG9ja3MuIFByb3RlaW4gZm9sZGluZyBtb2RlbHMgdHlwaWNhbGx5IGVtcGxveSBjb21wdXRhdGlvbmFsbHkgZXhwZW5zaXZl</x:v>
      </x:c>
    </x:row>
    <x:row r="19" ht="18" customHeight="1">
      <x:c r="A19" s="17" t="n">
        <x:v>14</x:v>
      </x:c>
      <x:c r="B19" s="17" t="n">
        <x:v>310</x:v>
      </x:c>
      <x:c r="C19" s="160" t="str">
        <x:v>IG1vZHVsZXMgaW52b2x2aW5nIHRyaWFuZ3VsYXIgdXBkYXRlcywgZXhwbGljaXQgcGFpciByZXByZXNlbnRhdGlvbnMgb3IgbXVsdGlwbGUgdHJhaW5pbmcgb2JqZWN0aXZlcyBjdXJhdGVkIGZvciB0aGlzIHNwZWNpZmljIGRvbWFpbi4gSW5zdGVhZCwgU2ltcGxlRm9sZCBlbXBsb3lzIHN0YW5kYXJkIHRyYW5zZm9ybWVyIGJsb2NrcyB3aXRoIGFkYXB0aXZlIGxheWVycyBhbmQgaXMgdHJhaW5lZCB2aWEgYSBnZW5lcmF0aXZlIGZsb3ctbWF0Y2hpbmcgb2JqZWN0aXZlIHdpdGggYW4gYWRkaXRpb25hbCBzdHJ1Y3R1cmFsIHRlcm0uIFdlIHNjYWxlIFNpbXBsZUZvbGQgdG8gM0IgcGFyYW1ldGVycyBhbmQgdHJhaW4gaXQgb24gYXBwcm94aW1hdGVseSA5TSBkaXN0aWxsZWQgcHJvdGVpbiBzdHJ1Y3R1cmVzIHRvZ2V0aGVyIHdpdGggZXhwZXJpbWVudGFsIFBEQiBkYXRhLiBPbiBzdGFuZGFyZCBmb2xkaW5nIGJlbmNobWFya3MsIFNpbXBsZUZvbGQtM0IgYWNoaWV2ZXMgY29tcGV0aXRpdmUgcGVyZm9ybWFuY2UgY29tcGFyZWQgdG8gc3RhdGUtb2YtdGhlLWFydCBiYXNlbGluZXMsIGluIGFkZGl0aW9uIFNpbXBsZUZvbGQgZGVtb25zdHJhdGVzIHN0cm9uZyBwZXJmb3JtYW5jZSBpbiBlbnNlbWJsZSBwcmVkaWN0aW9uIHdoaWNoIGlzIHR5cGljYWxseSBkaWZmaWN1bHQgZm9yIG1vZGVscyB0cmFpbmVkIHZpYSBkZXRlcm1pbmlzdGljIHJlY29uc3RydWN0aW9uIG9iamVjdGl2ZXMuIER1ZSB0byBpdHMgZ2VuZXJhbC1wdXJwb3NlIGFyY2hpdGVjdHVyZSwgU2ltcGxlRm9sZCBzaG93cyBlZmZpY2llbmN5IGluIGRlcGxveW1lbnQgYW5kIGluZmVyZW5jZSBvbiBjb25zdW1lci1sZXZlbCBoYXJkd2FyZS4gU2ltcGxlRm9sZCBjaGFsbGVuZ2VzIHRoZSByZWxpYW5jZSBvbiBjb21wbGV4IGRvbWFpbi1zcGVjaWZpYyBhcmNoaXRlY3R1cmVzIGRlc2lnbnMgaW4gcHJvdGVpbiBmb2xkaW5nLCBvcGVuaW5nIHVwIGFuIGFsdGVybmF0aXZlIGRlc2lnbiBzcGFjZSBmb3IgZnV0dXJlIHByb2dyZXNzLiIsMTQxLjAsLE9wZW4gd2VpZ2h0cyAodW5yZXN0cmljdGVkKSxVbml0ZWQgU3RhdGVzIG9mIEFtZXJpY2EsLCwsLCwyMDI1LTExLTI4IDExOjUyOjEzKzAwOjAwLCwsLCwsSW5kdXN0cnksLCwsLFVucmVsZWFzZWQsaHR0cHM6Ly9naXRodWIuY29tL2FwcGxlL21sLXNpbXBsZWZvbGQsLCwsLCwsIlJlcG9ydGVkLE9wZXJhdGlvbiBjb3VudGluZyIsLCwsLFllcwpEZWVwU2Vlay1WMy4xLVRlcm1pbnVzLExhbmd1YWdlLCJMYW5ndWFnZSBtb2RlbGluZy9nZW5lcmF0aW9uLENvZGUgZ2VuZXJhdGlvbixRdWFudGl0YXRpdmUgcmVhc29uaW5nLFF1ZXN0aW9uIGFuc3dlcmluZyxTZWFyY2gsU3lzdGVtIGNvbnRyb2wsSW5zdHJ1Y3Rpb24gaW50ZXJwcmV0YXRpb24iLERlZXBTZWVrLCwyMDI1LTA5LTIyLFRoZSBsYXRlc3QgdXBkYXRlIGJ1aWxkcyBvbiBWMy4x4oCZcyBzdHJlbmd0aHMgd2hpbGUgYWRkcmVzc2luZyBrZXkgdXNlciBmZWVkYmFjay4saHR0cHM6Ly9hcGktZG9jcy5kZWVwc2Vlay5jb20vbmV3cy9uZXdzMjUwOTIyLCwsLDY3MTAwMDAwMDAwMC4wLCI2NzFCIHRvdGFsLCAzN0IgYWN0aXZlIiwzLjU5NDA1OGUrMjQsIlRoaXMgd2FzIGJhc2VkIG9uIFYzIHdoaWNoIHdhcyB0cmFpbmVkIG9uIDE0LjhUIHRva2VucyBmb3IgYSB0b3RhbCBvZiAxNC44VCArIDg0MEIgPSAxNS42NFQgcHJldHJhaW5pbmcgdG9rZW5zLiBBZGRpbmcgdGhlIEZMT1BzIGZyb20gY29udGludWVkIHByZXRyYWluaW5nIG9udG8gb3VyIGVzdGltYXRlIGZvciBWMywgd2hpY2ggaXMgMy40ZTI0IEZMT1BzLCB3ZSBnZXQgMy40ZTI0ICsgMS45ZTIzID0gMy41OWUyNCIsODM5MDAwMDAwMDAwLCJGcm9tIFYzLjEgdHJhaW5pbmcgZGF0YXNldCBpbmZvcm1hdGlvbjoKIiI4NDBCIHRva2VucyBjb250aW51ZWQgcHJldHJhaW5pbmcgZm9yIGxvbmcgY29udGV4dCBleHRlbnNpb24gb24gdG9wIG9mIFYzIiIKCiIiVGhlIDMySyBleHRlbnNpb24gcGhhc2UgaGFzIGJlZW4gaW5jcmVhc2VkIDEwLWZvbGQgdG8gNjMwQiB0b2tlbnMsIHdoaWxlIHRoZSAxMjhLIGV4dGVuc2lvbiBwaGFzZSBoYXMgYmVlbiBleHRlbmRlZCBieSAzLjN4IHRvIDIwOUIgdG9rZW5zLiIiCgo4MzlCIGluIHRvdGFsIiwsLCwsTGlrZWx5LCIgV2hhdOKAmXMgaW1wcm92ZWQ/CiBMYW5ndWFnZSBjb25zaXN0ZW5jeTogZmV3ZXIgQ04vRU4gbWl4LXVwcyAmIG5vIG1vcmUgcmFuZG9tIGNoYXJzLgogQWdlbnQgdXBncmFkZXM6IHN0cm9uZ2VyIENvZGUgQWdlbnQgJiBTZWFyY2ggQWdlbnQgcGVyZm9ybWFuY2UuCiBEZWVwU2Vlay1WMy4xLVRlcm1pbnVzIGRlbGl2ZXJzIG1vcmUgc3RhYmxlICYgcmVsaWFibGUgb3V0cHV0cyBhY3Jvc3MgYmVuY2htYXJrcyBjb21wYXJlZCB0byB0aGUgcHJldmlvdXMgdmVyc2lvbi4iLCwsT3BlbiB3ZWlnaHRzICh1bnJlc3RyaWN0ZWQpLENoaW5hLERlZXBTZWVrLVYzLDEuODYyNThlKzIzLCI2IEZMT1AvcGFyYW1ldGVyL3Rva2VuICogNjcxMDAwMDAwMDAwIHBhcmFtZXRlcnMgKiA4MzkwMDAwMDAwMDAgdG9rZW5zID0gMy4zNzc4MTRlKzI0IEZMT1AKCiIsLCwyMDI2LTAxLTIwIDAyOjQzOjQxKzAwOjAwLCwsLCwsSW5kdXN0cnksLCwsLFVucmVsZWFzZWQsIk1JVCBsaWNlbnNlCmh0dHBzOi8vaHVnZ2luZ2ZhY2UuY28vZGVlcHNlZWstYWkvRGVlcFNlZWstVjMuMS1UZXJtaW51cyIsLCwsLCwsT3BlcmF0aW9uIGNvdW50aW5nLGRlZXBzZWVrLWFpLCwsLFllcwpRd2VuMy1PbW5pLUZsYXNoLCJNdWx0aW1vZGFsLExhbmd1YWdlLFZpc2lvbixTcGVlY2gsVmlkZW8iLCJMYW5ndWFnZSBtb2RlbGluZy9nZW5lcmF0aW9uLFF1ZXN0aW9uIGFuc3dlcmluZyxWaXN1YWwgcXVlc3Rpb24gYW5zd2VyaW5nLEltYWdlIGNhcHRpb25pbmcsVmlkZW8gZGVzY3JpcHRpb24sU3BlZWNoIHJlY29nbml0aW9uIChBU1IpLFNwZWVjaCBzeW50aGVzaXMsU3BlZWNoLXRvLXRleHQsVGV4dC10by1zcGVlY2ggKFRUUykiLEFsaWJhYmEsIkppbiBYdSwgWmhpZmFuZyBHdW8sIEhhbmdydWkgSHUsIFl1bmZlaSBDaHUsIFhpb25nIFdhbmcsIEppbnpoZW5nIEhlLCBZdXh1YW4gV2FuZywgWGlhbiBTaGksIFRpbmcgSGUsIFhpbmZhIFpodSwgWXVhbmp1biBMdiwgWW9uZ3FpIFdhbmcsIERha2UgR3VvLCBIZSBXYW5nLCBMaW5oYW4gTWEsIFBlaSBaaGFuZywgWGlueXUgWmhhbmcsIEhvbmdrdW4gSGFvLCBaaXNoYW4gR3VvLCBCYW9zb25nIFlhbmcsIEJpbiBaaGFuZywgWml5YW5nIE1hLCBYaXBpbiBXZWksIFNodWFpIEJhaSwgS2VxaW4gQ2hlbiwgWHVlamluZyBMaXUsIFBlbmcgV2FuZywgTWluZ2t1biBZYW5nLCBEYXlpaGVuZyBMaXUsIFhpbmd6aGFuZyBSZW4sIEJvIFpoZW5nLCBSdWkgTWVuLCBGYW4gWmhvdSwgQm93ZW4gWXUsIEppYW54aW4gWWFuZywgTGUgWXUsIEppbmdyZW4gWmhvdSwgSnVueWFuZyBMaW4iLDIwMjUtMDktMjIsUXdlbjMtT21uaSBUZWNobmljYWwgUmVwb3J0LGh0dHBzOi8vYXJ4aXYub3JnL2Ficy8yNTA5LjE3NzY1LCwsLDM1MzAwMDAwMDAwLjAsIkF1ZGlvIEVuY29kZXIgQXVUIDY1ME0gClZpc2lvbiBFbmNvZGVyIFNpZ0xJUDItU280MDBNIDU0ME0gClRoaW5rZXIgTW9FIFRyYW5zZm9ybWVyIDMwQi1BM0IKVGFsa2VyIE1vRSBUcmFuc2Zvcm1lciAzQi1BMC4zQgpNVFAgRGVuc2UgVHJhbnNmb3JtZXIgODBNCkNvZGUyd2F2IENvbnZOZXQgMjAwTSIsMy42ZSsyMiw2IEZMT1AvcGFyYW1ldGVyL3Rva2VuICogMzAwMDAwMDAwMCBhY3RpdmUgcGFyYW1ldGVycyAqIDIwMDAwMDAwMDAwMDAgdG9rZW5zID0gMy42ZSsyMiBGTE9QLCwiIiJvdXIgQXVUIChBdWRpbyBUcmFuc2Zvcm1lcikgZW5jb2RlciwgdHJhaW5lZCBmcm9tIHNjcmF0Y2ggb24gMjAgbWlsbGlvbiBob3VycyBvZiBzdXBlcnZpc2VkIGF1ZGlvIiIKCiIiVGhlIHNlY29uZCBwaGFzZSBvZiBwcmV0cmFpbmluZyB1dGlsaXplcyBhIGxhcmdlLXNjYWxlIGRhdGFzZXQgY29udGFpbmluZwphcHByb3hpbWF0ZWx5IDIgdHJpbGxpb24gdG9rZW5zLCB3aXRoIHRoZSBmb2xsb3dpbmcgZGlzdHJpYnV0aW9uIGFjcm9zcyBtb2RhbGl0aWVzOiB0ZXh0ICgwLjU3IHRyaWxsaW9uKSwgYXVkaW8gKDAuNzcgdHJpbGxpb24pLCBpbWFnZSAoMC44MiB0cmlsbGlvbiksIHZpZGVvICgwLjA1IHRyaWxsaW9uKSwgYW5kIHZpZGVvLWF1ZGlvICgwLjA1IHRyaWxsaW9uKSIiIiwsLCwsQ29uZmlkZW50LCJXZSBwcmVzZW50IFF3ZW4zLU9tbmksIGEgc2luZ2xlIG11bHRpbW9kYWwgbW9kZWwgdGhhdCwgZm9yIHRoZSBmaXJzdCB0aW1lLCBtYWludGFpbnMgc3RhdGUtb2YtdGhlLWFydCBwZXJmb3JtYW5jZSBhY3Jvc3MgdGV4dCwgaW1hZ2UsIGF1ZGlvLCBhbmQgdmlkZW8gd2l0aG91dCBhbnkgZGVncmFkYXRpb24gcmVsYXRpdmUgdG8gc2luZ2xlLW1vZGFsIGNvdW50ZXJwYXJ0cy4gUXdlbjMtT21uaSBtYXRjaGVzIHRoZSBwZXJmb3JtYW5jZSBvZiBzYW1lLXNpemVkIHNpbmdsZS1tb2RhbCBtb2RlbHMgd2l0aGluIHRoZSBRd2VuIHNlcmllcyBhbmQgZXhjZWxzIHBhcnRpY3VsYXJseSBvbiBhdWRpbyB0YXNrcy4gQWNyb3NzIDM2IGF1ZGlvIGFuZCBhdWRpby12aXN1YWwgYmVuY2htYXJrcywgUXdlbjMtT21uaSBhY2hpZXZlcyBvcGVuLXNvdXJjZSBTT1RBIG9uIDMyIGJlbmNobWFya3MgYW5kIG92ZXJhbGwgU09UQSBvbiAyMiwgb3V0cGVyZm9ybWluZyBzdHJvbmcgY2xvc2VkLXNvdXJjZSBtb2RlbHMgc3VjaCBhcyBHZW1pbmktMi41LVBybywgU2VlZC1BU1IsIGFuZCBHUFQtNG8tVHJhbnNjcmliZS4gUXdlbjMtT21uaSBhZG9wdHMgYSBUaGlua2VyLVRhbGtlciBNb0UgYXJjaGl0ZWN0dXJlIHRoYXQgdW5pZmllcyBwZXJjZXB0aW9uIGFuZCBnZW5lcmF0aW9uIGFjcm9zcyB0ZXh0LCBpbWFnZXMsIGF1ZGlvLCBhbmQgdmlkZW8sIHlpZWxkaW5nIGZsdWVudCB0ZXh0IGFuZCBuYXR1cmFsIHJlYWwtdGltZSBzcGVlY2guIEl0IHN1cHBvcnRzIHRleHQgaW50ZXJhY3Rpb24gaW4gMTE5IGxhbmd1YWdlcywgc3BlZWNoIHVuZGVyc3RhbmRpbmcgaW4gMTkgbGFuZ3VhZ2VzLCBhbmQgc3BlZWNoIGdlbmVyYXRpb24gaW4gMTAgbGFuZ3VhZ2VzLiBUbyByZWR1Y2UgZmlyc3QtcGFja2V0IGxhdGVuY3kgaW4gc3RyZWFtaW5nIHN5bnRoZXNpcywgVGFsa2VyIGF1dG9yZWdyZXNzaXZlbHkgcHJlZGljdHMgZGlzY3JldGUgc3BlZWNoIGNvZGVjcyB1c2luZyBhIG11bHRpLWNvZGVib29rIHNjaGVtZS4gTGV2ZXJhZ2luZyB0aGUgcmVwcmVzZW50YXRpb25hbCBjYXBhY2l0eSBvZiB0aGVzZSBjb2RlYm9va3MsIHdlIHJlcGxhY2UgY29tcHV0YXRpb25hbGx5IGludGVuc2l2ZSBibG9jay13aXNlIGRpZmZ1c2lvbiB3aXRoIGEgbGlnaHR3ZWlnaHQgY2F1c2FsIENvbnZOZXQsIGVuYWJsaW5nIHN0cmVhbWluZyBmcm9tIHRoZSBmaXJzdCBjb2RlYyBmcmFtZS4gSW4gY29sZC1zdGFydCBzZXR0aW5ncywgUXdlbjMtT21uaSBhY2hpZXZlcyBhIHRoZW9yZXRpY2FsIGVuZC10by1lbmQgZmlyc3QtcGFja2V0IGxhdGVuY3kgb2YgMjM0IG1zLiBUbyBmdXJ0aGVyIHN0cmVuZ3RoZW4gbXVsdGltb2RhbCByZWFzb25pbmcsIHdlIGludHJvZHVjZSBhIFRoaW5raW5nIG1vZGVsIHRoYXQgZXhwbGljaXRseSByZWFzb25zIG92ZXIgaW5wdXRzIGZyb20gYW55IG1vZGFsaXR5LiBTaW5jZSB0aGUgcmVzZWFyY2ggY29tbXVuaXR5IGN1cnJlbnRseSBsYWNrcyBhIGdlbmVyYWwtcHVycG9zZSBhdWRpbyBjYXB0aW9uaW5nIG1vZGVsLCB3ZSBmaW5lLXR1bmVkIFF3ZW4zLU9tbmktMzBCLUEzQiB0byBvYnRhaW4gUXdlbjMtT21uaS0zMEItQTNCLUNhcHRpb25lciwgd2hpY2ggcHJvZHVjZXMgZGV0YWlsZWQsIGxvdy1oYWxsdWNpbmF0aW9uIGNhcHRpb25zIGZvciBhcmJpdHJhcnkgYXVkaW8gaW5wdXRzLiBRd2VuMy1PbW5pLTMwQi1BM0IsIFF3ZW4zLU9tbmktMzBCLUEzQi1UaGlua2luZywgYW5kIFF3ZW4zLU9tbmktMzBCLUEzQi1DYXB0aW9uZXIgYXJlIHB1YmxpY2x5IHJlbGVhc2VkIHVuZGVyIHRoZSBBcGFjaGUgMi4wIGxpY2Vuc2UuIiwsLFVucmVsZWFzZWQsQ2hpbmEsLCwsLCwyMDI1LTExLTI4IDExOjUyOjEzKzAwOjAwLCwsLCwsSW5kdXN0cnksLCwsLFVucmVsZWFzZWQsLCwsLCwsLE9wZXJhdGlvbiBjb3VudGluZywsLCwsTm8KUXdlbjMtT21uaS0zMEItQTNCLCJNdWx0aW1vZGFsLExhbmd1YWdlLFZpc2lvbixTcGVlY2gsVmlkZW8iLCJMYW5ndWFnZSBtb2RlbGluZy9nZW5lcmF0aW9uLFF1ZXN0aW9uIGFuc3dlcmluZyxWaXN1YWwgcXVlc3Rpb24gYW5zd2VyaW5nLEltYWdlIGNhcHRpb25pbmcsVmlkZW8gZGVzY3JpcHRpb24sU3BlZWNoIHJlY29nbml0aW9uIChBU1IpLFNwZWVjaCBzeW50aGVzaXMsU3BlZWNoLXRvLXRleHQsVGV4dC10by1zcGVlY2ggKFRUUykiLEFsaWJhYmEsIkppbiBYdSwgWmhpZmFuZyBHdW8sIEhhbmdydWkgSHUsIFl1bmZlaSBDaHUsIFhpb25nIFdhbmcsIEppbnpoZW5nIEhlLCBZdXh1YW4gV2FuZywgWGlhbiBTaGksIFRpbmcgSGUsIFhpbmZhIFpodSwgWXVhbmp1biBMdiwgWW9uZ3FpIFdhbmcsIERha2UgR3VvLCBIZSBXYW5nLCBMaW5oYW4gTWEsIFBlaSBaaGFuZywgWGlueXUgWmhhbmcsIEhvbmdrdW4gSGFvLCBaaXNoYW4gR3VvLCBCYW9zb25nIFlhbmcsIEJpbiBaaGFuZywgWml5YW5nIE1hLCBYaXBpbiBXZWksIFNodWFpIEJhaSwgS2VxaW4gQ2hlbiwgWHVlamluZyBMaXUsIFBlbmcgV2FuZywgTWluZ2t1biBZYW5nLCBEYXlpaGVuZyBMaXUsIFhpbmd6aGFuZyBSZW4sIEJvIFpoZW5nLCBSdWkgTWVuLCBGYW4gWmhvdSwgQm93ZW4gWXUsIEppYW54aW4gWWFuZywgTGUgWXUsIEppbmdyZW4gWmhvdSwgSnVueWFuZyBMaW4iLDIwMjUtMDktMjIsUXdlbjMtT21uaSBUZWNobmljYWwgUmVwb3J0LGh0dHBzOi8vYXJ4aXYub3JnL2Ficy8yNTA5LjE3NzY1LCxTT1RBIGltcHJvdmVtZW50LCIiIlF3ZW4zLU9tbmkgYWNoaWV2ZXMgU09UQSBvbiAzMiBiZW5jaG1hcmtzIGFuZCBvdmVyYWxsIFNPVEEgb24gMjIgYWNyb3NzIDM2IGF1ZGlvIGFuZCBhdWRpby12aXN1YWwgYmVuY2htYXJrcywgb3V0cGVyZm9ybWluZyBzdHJvbmcgY2xvc2VkLXNvdXJjZSBtb2RlbHMgc3VjaCBhcyBHZW1pbmktMi41LVBybywgU2VlZC1BU1IsIGFuZCBHUFQtNG8tVHJhbnNjcmliZS4iIiIsMzUzMDAwMDAwMDAuMCwiQXVkaW8gRW5jb2RlciBBdVQgNjUwTSAKVmlzaW9uIEVuY29kZXIgU2lnTElQMi1TbzQwME0gNTQwTSAKVGhpbmtlciBNb0UgVHJhbnNmb3JtZXIgMzBCLUEzQgpUYWxrZXIgTW9FIFRyYW5zZm9ybWVyIDNCLUEwLjNCCk1UUCBEZW5zZSBUcmFuc2Zvcm1lciA4ME0KQ29kZTJ3YXYgQ29udk5ldCAyMDBNIiwzLjZlKzIyLDYgRkxPUC9wYXJhbWV0ZXIvdG9rZW4gKiAzMDAwMDAwMDAwIGFjdGl2ZSBwYXJhbWV0ZXJzICogMjAwMDAwMDAwMDAwMCB0b2tlbnMgPSAzLjZlKzIyIEZMT1AsMjAwMDAwMDAwMDAwMCwiIiJvdXIgQXVUIChBdWRpbyBUcmFuc2Zvcm1lcikgZW5jb2RlciwgdHJhaW5lZCBmcm9tIHNjcmF0Y2ggb24gMjAgbWlsbGlvbiBob3VycyBvZiBzdXBlcnZpc2VkIGF1ZGlvIiIKCiIiVGhlIHNlY29uZCBwaGFzZSBvZiBwcmV0cmFpbmluZyB1dGlsaXplcyBhIGxhcmdlLXNjYWxlIGRhdGFzZXQgY29udGFpbmluZwphcHByb3hpbWF0ZWx5IDIgdHJpbGxpb24gdG9rZW5zLCB3aXRoIHRoZSBmb2xsb3dpbmcgZGlzdHJpYnV0aW9uIGFjcm9zcyBtb2RhbGl0aWVzOiB0ZXh0ICgwLjU3IHRyaWxsaW9uKSwgYXVkaW8gKDAuNzcgdHJpbGxpb24pLCBpbWFnZSAoMC44MiB0cmlsbGlvbiksIHZpZGVvICgwLjA1IHRyaWxsaW9uKSwgYW5kIHZpZGVvLWF1ZGlvICgwLjA1IHRyaWxsaW9uKSIiIiwsLCwsQ29uZmlkZW50LCJXZSBwcmVzZW50IFF3ZW4zLU9tbmksIGEgc2luZ2xlIG11bHRpbW9kYWwgbW9kZWwgdGhhdCwgZm9yIHRoZSBmaXJzdCB0aW1lLCBtYWludGFpbnMgc3RhdGUtb2YtdGhlLWFydCBwZXJmb3JtYW5jZSBhY3Jvc3MgdGV4dCwgaW1hZ2UsIGF1ZGlvLCBhbmQgdmlkZW8gd2l0aG91dCBhbnkgZGVncmFkYXRpb24gcmVsYXRpdmUgdG8gc2luZ2xlLW1vZGFsIGNvdW50ZXJwYXJ0cy4gUXdlbjMtT21uaSBtYXRjaGVzIHRoZSBwZXJmb3JtYW5jZSBvZiBzYW1lLXNpemVkIHNpbmdsZS1tb2RhbCBtb2RlbHMgd2l0aGluIHRoZSBRd2VuIHNlcmllcyBhbmQgZXhjZWxzIHBhcnRpY3VsYXJseSBvbiBhdWRpbyB0YXNrcy4gQWNyb3NzIDM2IGF1ZGlvIGFuZCBhdWRpby12aXN1YWwgYmVuY2htYXJrcywgUXdlbjMtT21uaSBhY2hpZXZlcyBvcGVuLXNvdXJjZSBTT1RBIG9uIDMyIGJlbmNobWFya3MgYW5kIG92ZXJhbGwgU09UQSBvbiAyMiwgb3V0cGVyZm9ybWluZyBzdHJvbmcgY2xvc2VkLXNvdXJjZSBtb2RlbHMgc3VjaCBhcyBHZW1pbmktMi41LVBybywgU2VlZC1BU1IsIGFuZCBHUFQtNG8tVHJhbnNjcmliZS4gUXdlbjMtT21uaSBhZG9wdHMgYSBUaGlua2VyLVRhbGtlciBNb0UgYXJjaGl0ZWN0dXJlIHRoYXQgdW5pZmllcyBwZXJjZXB0aW9uIGFuZCBnZW5lcmF0aW9uIGFjcm9zcyB0ZXh0LCBpbWFnZXMsIGF1ZGlvLCBhbmQgdmlkZW8sIHlpZWxkaW5nIGZsdWVudCB0ZXh0IGFuZCBuYXR1cmFsIHJlYWwtdGltZSBzcGVlY2guIEl0IHN1cHBvcnRzIHRleHQgaW50ZXJhY3Rpb24gaW4gMTE5IGxhbmd1YWdlcywgc3BlZWNoIHVuZGVyc3RhbmRpbmcgaW4gMTkgbGFuZ3VhZ2VzLCBhbmQgc3BlZWNoIGdlbmVyYXRpb24gaW4gMTAgbGFuZ3VhZ2VzLiBUbyByZWR1Y2UgZmlyc3QtcGFja2V0IGxhdGVuY3kgaW4gc3RyZWFtaW5nIHN5bnRoZXNpcywgVGFsa2VyIGF1dG9yZWdyZXNzaXZlbHkgcHJlZGljdHMgZGlzY3JldGUgc3BlZWNoIGNvZGVjcyB1c2luZyBhIG11bHRpLWNvZGVib29rIHNjaGVtZS4gTGV2ZXJhZ2luZyB0aGUgcmVwcmVzZW50YXRpb25hbCBjYXBhY2l0eSBvZiB0aGVzZSBjb2RlYm9va3MsIHdlIHJlcGxhY2UgY29tcHV0YXRpb25hbGx5IGludGVuc2l2ZSBibG9jay13aXNlIGRpZmZ1c2lvbiB3aXRoIGEgbGlnaHR3ZWlnaHQgY2F1c2FsIENvbnZOZXQsIGVuYWJsaW5nIHN0cmVhbWluZyBmcm9tIHRoZSBmaXJzdCBjb2RlYyBmcmFtZS4gSW4gY29sZC1zdGFydCBzZXR0aW5ncywgUXdlbjMtT21uaSBhY2hpZXZlcyBhIHRoZW9yZXRpY2FsIGVuZC10by1lbmQgZmlyc3QtcGFja2V0IGxhdGVuY3kgb2YgMjM0IG1zLiBUbyBmdXJ0aGVyIHN0cmVuZ3RoZW4gbXVsdGltb2RhbCByZWFzb25pbmcsIHdlIGludHJvZHVjZSBhIFRoaW5raW5nIG1vZGVsIHRoYXQgZXhwbGljaXRseSByZWFzb25zIG92ZXIgaW5wdXRzIGZyb20gYW55IG1vZGFsaXR5LiBTaW5jZSB0aGUgcmVzZWFyY2ggY29tbXVuaXR5IGN1cnJlbnRseSBsYWNrcyBhIGdlbmVyYWwtcHVycG9zZSBhdWRpbyBjYXB0aW9uaW5nIG1vZGVsLCB3ZSBmaW5lLXR1bmVkIFF3ZW4zLU9tbmktMzBCLUEzQiB0byBvYnRhaW4gUXdlbjMtT21uaS0zMEItQTNCLUNhcHRpb25lciwgd2hpY2ggcHJvZHVjZXMgZGV0YWlsZWQsIGxvdy1oYWxsdWNpbmF0aW9uIGNhcHRpb25zIGZvciBhcmJpdHJhcnkgYXVkaW8gaW5wdXRzLiBRd2VuMy1PbW5pLTMwQi1BM0IsIFF3ZW4zLU9tbmktMzBCLUEzQi1UaGlua2luZywgYW5kIFF3ZW4zLU9tbmktMzBCLUEzQi1DYXB0aW9uZXIgYXJlIHB1YmxpY2x5IHJlbGVhc2VkIHVuZGVyIHRoZSBBcGFjaGUgMi4wIGxpY2Vuc2UuIiwsLE9wZW4gd2VpZ2h0cyAodW5yZXN0cmljdGVkKSxDaGluYSwsLCwsLDIwMjUtMTItMTggMDU6NDU6MTQrMDA6MDAsLCwsLG5vdCBsaXN0ZWQsSW5kdXN0cnksLCwsLFVucmVsZWFzZWQsIkFwYWNoZSAyLjAKaHR0cHM6Ly9odWdnaW5nZmFjZS5jby9Rd2VuL1F3ZW4zLU9tbmktMzBCLUEzQi1JbnN0cnVjdCIsLCwsLCwsT3BlcmF0aW9uIGNvdW50aW5nLFF3ZW4sLCwsWWVzCkdyb2sgNCBGYXN0LExhbmd1YWdlLCJMYW5ndWFnZSBtb2RlbGluZy9nZW5lcmF0aW9uLFF1ZXN0aW9uIGFuc3dlcmluZyxRdWFudGl0YXRpdmUgcmVhc29uaW5nLFNlYXJjaCxDb2RlIGdlbmVyYXRpb24sTWF0aGVtYXRpY2FsIHJlYXNvbmluZyIseEFJLCwyMDI1LTA5LTE5LFB1c2hpbmcgdGhlIEZyb250aWVyIG9mIENvc3QtRWZmaWNpZW50IEludGVsbGlnZW5jZSxodHRwczovL3guYWkvbmV3cy9ncm9rLTQtZmFzdCwsLCwsLCwsLCwsLCwsVW5rbm93biwiV2UncmUgdGhyaWxsZWQgdG8gcHJlc2VudCBHcm9rIDQgRmFzdCwgb3VyIGxhdGVzdCBhZHZhbmNlbWVudCBpbiBjb3N0LWVmZmljaWVudCByZWFzb25pbmcgbW9kZWxzLiBCdWlsdCBvbiB4QUnigJlzIGxlYXJuaW5ncyBmcm9tIEdyb2sgNCwgR3JvayA0IEZhc3QgZGVsaXZlcnMgZnJvbnRpZXItbGV2ZWwgcGVyZm9ybWFuY2UgYWNyb3NzIEVudGVycHJpc2UgYW5kIENvbnN1bWVyIGRvbWFpbnPigJR3aXRoIGV4Y2VwdGlvbmFsIHRva2VuIGVmZmljaWVuY3kuIFRoaXMgbW9kZWwgcHVzaGVzIHRoZSBib3VuZGFyaWVzIGZvciBzbWFsbGVyIGFuZCBmYXN0ZXIgQUksIG1ha2luZyBoaWdoLXF1YWxpdHkgcmVhc29uaW5nIGFjY2Vzc2libGUgdG8gbW9yZSB1c2VycyBhbmQgZGV2ZWxvcGVycy4gR3JvayA0IEZhc3QgZmVhdHVyZXMgc3RhdGUtb2YtdGhlLWFydCAoU09UQSkgY29zdC1lZmZpY2llbmN5LCBjdXR0aW5nLWVkZ2Ugd2ViIGFuZCBYIHNlYXJjaCBjYXBhYmlsaXRpZXMsIGEgMk0gdG9rZW4gY29udGV4dCB3aW5kb3csIGFuZCBhIHVuaWZpZWQgYXJjaGl0ZWN0dXJlIHRoYXQgYmxlbmRzIHJlYXNvbmluZyBhbmQgbm9uLXJlYXNvbmluZyBtb2RlcyBpbiBvbmUgbW9kZWwuIiwsLEFQSSBhY2Nlc3MsVW5pdGVkIFN0YXRlcyBvZiBBbWVyaWNhLCwsLCwsMjAyNS0xMi0xOCAwMjo0Mzo1MSswMDowMCwsLCwsLEluZHVzdHJ5LCwsLCxVbnJlbGVhc2VkLCwsLCwsLCwsLCwsLE5vCk1hZ2lzdHJhbCBTbWFsbCAxLjIsIkxhbmd1YWdlLFZpc2lvbixNdWx0aW1vZGFsIiwiTGFuZ3VhZ2UgbW9kZWxpbmcvZ2VuZXJhdGlvbixRdWVzdGlvbiBhbnN3ZXJpbmcsUXVhbnRpdGF0aXZlIHJlYXNvbmluZyxDb2RlIGdlbmVyYXRpb24sVHJhbnNsYXRpb24sVmlzdWFsIHF1ZXN0aW9uIGFuc3dlcmluZyxJbWFnZSBjYXB0aW9uaW5nIixNaXN0cmFsIEFJLCwyMDI1LTA5LTE4LCJJbnRyb2R1Y2luZyBNYWdpc3RyYWwgU21hbGwgMS4yICYgTWFnaXN0cmFsIE1lZGl1bSAxLjIsIG1pbm9yIHVwZGF0ZXMgdG8gb3VyIE1hZ2lzdHJhbCAxLjEgbW9kZWxzISIsaHR0cHM6Ly9odWdnaW5nZmFjZS5jby9taXN0cmFsYWkvTWFnaXN0cmFsLVNtYWxsLTI1MDksLCwsMjQwMDAwMDAwMDAuMCwyNEIsLCwsLCwsLCxDb25maWRlbnQsIkludHJvZHVjaW5nIE1hZ2lzdHJhbCBTbWFsbCAxLjIgJiBNYWdpc3RyYWwgTWVkaXVtIDEuMiwgbWlub3IgdXBkYXRlcyB0byBvdXIgTWFnaXN0cmFsIDEuMSBtb2RlbHMhCgotIE11bHRpbW9kYWxpdHk6IE5vdyBlcXVpcHBlZCB3aXRoIGEgdmlzaW9uIGVuY29kZXIsIHRoZXNlIG1vZGVscyBoYW5kbGUgYm90aCB0ZXh0IGFuZCBpbWFnZXMgc2VhbWxlc3NseS4KLSBQZXJmb3JtYW5jZSBCb29zdDogMTUlIGltcHJvdmVtZW50cyBvbiBtYXRoIGFuZCBjb2RpbmcgYmVuY2htYXJrcyBzdWNoIGFzIEFJTUUgMjQvMjUgYW5kIExpdmVDb2RlQmVuY2ggdjUvdjYuCi0gU21hcnRlciBUb29sIFVzZTogQmV0dGVyIHRvb2wgdXNhZ2Ugd2l0aCB3ZWIgc2VhcmNoLCBjb2RlIGludGVycHJldGVyLCBhbmQgaW1hZ2UgZ2VuZXJhdGlvbi4KLSBCZXR0ZXIgVG9uZSAmIFBlcnNvbmE6IFJlc3BvbnNlcyBhcmUgY2xlYXJlciwgbW9yZSBuYXR1cmFsLCBhbmQgYmV0dGVyIGZvcm1hdHRlZCBmb3IgeW91LgoiLCwsT3BlbiB3ZWlnaHRzICh1bnJlc3RyaWN0ZWQpLEZyYW5jZSxNaXN0cmFsIFNtYWxsIDMuMiwsLCwsMjAyNi0wNy0yOSAxODo1MTo0OCswMDowMCwsLCwsLEluZHVzdHJ5LCwsLCxVbnJlbGVhc2VkLCJBcGFjaGUgMi4wCmh0dHBzOi8vaHVnZ2luZ2ZhY2UuY28vbWlzdHJhbGFpL01hZ2lzdHJhbC1TbWFsbC0yNTA5IiwsLCwsLCwsbWlzdHJhbGFpLCwsLFllcwpNYWdpc3RyYWwgTWVkaXVtIDEuMixMYW5ndWFnZSwiTGFuZ3VhZ2UgbW9kZWxpbmcvZ2VuZXJhdGlvbixRdWVzdGlvbiBhbnN3ZXJpbmcsUXVhbnRpdGF0aXZlIHJlYXNvbmluZyxDb2RlIGdlbmVyYXRpb24sVHJhbnNsYXRpb24iLE1pc3RyYWwgQUksLDIwMjUtMDktMTgsIkludHJvZHVjaW5nIE1hZ2lzdHJhbCBTbWFsbCAxLjIgJiBNYWdpc3RyYWwgTWVkaXVtIDEuMiwgbWlub3IgdXBkYXRlcyB0byBvdXIgTWFnaXN0cmFsIDEuMSBtb2RlbHMhIiwsLCwsLCwsLCwsLCwsLFVua25vd24sIkludHJvZHVjaW5nIE1hZ2lzdHJhbCBTbWFsbCAxLjIgJiBNYWdpc3RyYWwgTWVkaXVtIDEuMiwgbWlub3IgdXBkYXRlcyB0byBvdXIgTWFnaXN0cmFsIDEuMSBtb2RlbHMhCgotIE11bHRpbW9kYWxpdHk6IE5vdyBlcXVpcHBlZCB3aXRoIGEgdmlzaW9uIGVuY29kZXIsIHRoZXNlIG1vZGVscyBoYW5kbGUgYm90aCB0ZXh0IGFuZCBpbWFnZXMgc2VhbWxlc3NseS4KLSBQZXJmb3JtYW5jZSBCb29zdDogMTUlIGltcHJvdmVtZW50cyBvbiBtYXRoIGFuZCBjb2RpbmcgYmVuY2htYXJrcyBzdWNoIGFzIEFJTUUgMjQvMjUgYW5kIExpdmVDb2RlQmVuY2ggdjUvdjYuCi0gU21hcnRlciBUb29sIFVzZTogQmV0dGVyIHRvb2wgdXNhZ2Ugd2l0aCB3ZWIgc2VhcmNoLCBjb2RlIGludGVycHJldGVyLCBhbmQgaW1hZ2UgZ2VuZXJhdGlvbi4KLSBCZXR0ZXIgVG9uZSAmIFBlcnNvbmE6IFJlc3BvbnNlcyBhcmUgY2xlYXJlciwgbW9yZSBuYXR1cmFsLCBhbmQgYmV0dGVyIGZvcm1hdHRlZCBmb3IgeW91LgoiLCwsQVBJIGFjY2VzcyxGcmFuY2UsLCwsLCwyMDI2LTA3LTI5IDE4OjUxOjQ4KzAwOjAwLCwsLCwsSW5kdXN0cnksLCwsLFVucmVsZWFzZWQsLCwsLCwsLCwsLCwsTm8KR3Jhbml0ZS1Eb2NsaW5nLCJWaXNpb24sTXVsdGltb2RhbCxMYW5ndWFnZSIsIlZpc3VhbCBxdWVzdGlvbiBhbnN3ZXJpbmcsQ2hhcmFjdGVyIHJlY29nbml0aW9uIChPQ1IpLFJldHJpZXZhbC1hdWdtZW50ZWQgZ2VuZXJhdGlvbiIsSUJNLCwyMDI1LTA5LTE3LElCTSBHcmFuaXRlLURvY2xpbmc6IEVuZC10by1lbmQgZG9jdW1lbnQgdW5kZXJzdGFuZGluZyB3aXRoIG9uZSB0aW55IG1vZGVsLGh0dHBzOi8vd3d3LmlibS5jb20vbmV3L2Fubm91bmNlbWVudHMvZ3Jhbml0ZS1kb2NsaW5nLWVuZC10by1lbmQtZG9jdW1lbnQtY29udmVyc2lvbiwsLCwyNTgwMDAwMDAuMCwyNThNLCwsLCwsIiIiV2UgdHJhaW4gZ3Jhbml0ZS1kb2NsaW5nLTI1OG0gdXNpbmcgSUJNJ3Mgc3VwZXIgY29tcHV0aW5nIGNsdXN0ZXIsIEJsdWUgVmVsYSwgd2hpY2ggaXMgb3V0Zml0dGVkIHdpdGggTlZJRElBIEgxMDAgR1BVcy4gVGhpcyBjbHVzdGVyIHByb3ZpZGVzIGEgc2NhbGFibGUgYW5kIGVmZmljaWVudCBpbmZyYXN0cnVjdHVyZSBmb3IgdHJhaW5pbmcgb3VyIG1vZGVscyBvdmVyIHRob3VzYW5kcyBvZiBHUFVzLiIiIixOVklESUEgSDEwMCBTWE01IDgwR0IsLENvbmZpZGVudCwiVG9kYXksIElCTSBpcyByZWxlYXNpbmcgR3Jhbml0ZS1Eb2NsaW5nLTI1OE0sIGFuIHVsdHJhLWNvbXBhY3QgYW5kIGN1dHRpbmctZWRnZSBvcGVuLXNvdXJjZSB2aXNpb24tbGFuZ3VhZ2UgbW9kZWwgKFZMTSkgZm9yIGNvbnZlcnRpbmcgZG9jdW1lbnRzIHRvIG1hY2hpbmUtcmVhZGFibGUgZm9ybWF0cyB3aGlsZSBmdWxseSBwcmVzZXJ2aW5nIHRoZWlyIGxheW91dCwgdGFibGVzLCBlcXVhdGlvbnMsIGxpc3RzIGFuZCBtb3JlLiBJdOKAmXMgbm93IGF2YWlsYWJsZSBvbiBIdWdnaW5nIEZhY2UgdGhyb3VnaCBhIHN0YW5kYXJkIEFwYWNoZSAyLjAgbGljZW5zZS4KCkdyYW5pdGUtRG9jbGluZyBpcyBwdXJwb3NlLWJ1aWx0IGZvciBhY2N1cmF0ZSBhbmQgZWZmaWNpZW50IGRvY3VtZW50IGNvbnZlcnNpb24sIHVubGlrZSBtb3N0IFZMTS1iYXNlZCBhcHByb2FjaGVzIHRvIG9wdGljYWwgY2hhcmFjdGVyIHJlY29nbml0aW9uIChPQ1IpIHRoYXQgYWltIHRvIGFkYXB0IGxhcmdlLCBnZW5lcmFsLXB1cnBvc2UgbW9kZWxzIHRvIHRoZSB0YXNrLiBFdmVuIGF0IGFuIHVsdHJhLWNvbXBhY3QgMjU4TSBwYXJhbWV0ZXJzLCBHcmFuaXRlLURvY2xpbmfigJlzIGNhcGFiaWxpdGllcyByaXZhbCB0aG9zZSBvZiBzeXN0ZW1zIHNldmVyYWwgdGltZXMgaXRzIHNpemUsIG1ha2luZyBpdCBleHRyZW1lbHkgY29zdC1lZmZlY3RpdmUuIFRoZSBtb2RlbCBnb2VzIHdlbGwgYmV5b25kIG1lcmUgdGV4dCBleHRyYWN0aW9uOiBpdCBoYW5kbGVzIGJvdGggaW5saW5lIGFuZCBmbG9hdGluZyBtYXRoIGFuZCBjb2RlLCBleGNlbHMgYXQgcmVjb2duaXppbmcgdGFibGUgc3RydWN0dXJlIGFuZCBwcmVzZXJ2ZXMgdGhlIGxheW91dCBhbmQgc3RydWN0dXJlIG9mIHRoZSBvcmlnaW5hbCBkb2N1bWVudC4gV2hlcmVhcyBjb252ZW50aW9uYWwgT0NSIG1vZGVscyBjb252ZXJ0IGRvY3VtZW50cyBkaXJlY3RseSB0byBNYXJrZG93biBhbmQgbG9zZSBjb25uZWN0aW9uIHRvIHRoZSBzb3VyY2UgY29udGVudCwgR3Jhbml0ZS1Eb2NsaW5n4oCZcyB1bmlxdWUgbWV0aG9kIG9mIGZhaXRoZnVsbHkgdHJhbnNsYXRpbmcgY29tcGxleCBzdHJ1Y3R1cmFsIGVsZW1lbnRzIG1ha2VzIGl0cyBvdXRwdXQgaWRlYWwgZm9yIGRvd25zdHJlYW0gUkFHIGFwcGxpY2F0aW9ucy4iLCwsT3BlbiB3ZWlnaHRzICh1bnJlc3RyaWN0ZWQpLFVuaXRlZCBTdGF0ZXMgb2YgQW1lcmljYSxTaWdMSVAgMiwsLCwsMjAyNS0xMS0yOCAxMTo1MjoxMyswMDowMCxJQk0sIiIiV2UgdHJhaW4gZ3Jhbml0ZS1kb2NsaW5nLTI1OG0gdXNpbmcgSUJNJ3Mgc3VwZXIgY29tcHV0aW5nIGNsdXN0ZXIsIEJsdWUgVmVsYSwgd2hpY2ggaXMgb3V0Zml0dGVkIHdpdGggTlZJRElBIEgxMDAgR1BVcy4gVGhpcyBjbHVzdGVyIHByb3ZpZGVzIGEgc2NhbGFibGUgYW5kIGVmZmljaWVudCBpbmZyYXN0cnVjdHVyZSBmb3IgdHJhaW5pbmcgb3VyIG1vZGVscyBvdmVyIHRob3VzYW5kcyBvZiBHUFVzLiIiIiwsLCxJbmR1c3RyeSwsLCwsVW5yZWxlYXNlZCwiQXBhY2hlIDIuMApodHRwczovL2h1Z2dpbmdmYWNlLmNvL2libS1ncmFuaXRlL2dyYW5pdGUtZG9jbGluZy0yNThNIiwsLCwsLCwsaWJtLWdyYW5pdGUsLCwsWWVzCkFnZW50Rm91bmRlci0zMEIsTGFuZ3VhZ2UsIkxhbmd1YWdlIG1vZGVsaW5nL2dlbmVyYXRpb24sUXVlc3Rpb24gYW5zd2VyaW5nLFN5c3RlbSBjb250cm9sLFF1YW50aXRhdGl2ZSByZWFzb25pbmcsTWF0aGVtYXRpY2FsIHJlYXNvbmluZyxDb2RlIGdlbmVyYXRpb24sU2VhcmNoIixBbGliYWJhLCJMaWFuZ2NhaSBTdSwgWmhlbiBaaGFuZywgR3Vhbmd5dSBMaSwgWmh1byBDaGVuLCBDaGVueGkgV2FuZywgTWFvamlhIFNvbmcsIFhpbnl1IFdhbmcsIEt1YW4gTGksIEppYWxvbmcgV3UsIFh1YW56aG9uZyBDaGVuLCBaaWxlIFFpYW8sIFpob25nd2FuZyBaaGFuZywgSHVpZmVuZyBZaW4sIFNoaWhhbyBDYWksIFJ1bm5hbiBGYW5nLCBaaGVuZ3dlaSBUYW8sIFdlbmJpYW8gWWluLCBDaGVueGlvbmcgUWlhbiwgWW9uZyBKaWFuZywgUGVuZ2p1biBYaWUsIEZlaSBIdWFuZywgSmluZ3JlbiBaaG91IiwyMDI1LTA5LTE2LFNjYWxpbmcgQWdlbnRzIHZpYSBDb250aW51YWwgUHJlLXRyYWluaW5nLGh0dHBzOi8vYXJ4aXYub3JnL2Ficy8yNTA5LjEzMzEwLCxTT1RBIGltcHJvdmVtZW50LCIiIldlIGV2YWx1YXRlIG91ciBBZ2VudEZvdW5kZXItMzBCIG9uIDEwIGJlbmNobWFya3MgYW5kIGFjaGlldmUgc3RhdGUtb2YtdGhlLWFydCBwZXJmb3JtYW5jZSB3aGlsZSByZXRhaW5zIHN0cm9uZyB0b29sLXVzZSBhYmlsaXR5LCBub3RhYmx5IDM5LjklIG9uIEJyb3dzZUNvbXAtZW4sIDQzLjMlIG9uIEJyb3dzZUNvbXAtemgsIGFuZCAzMS41JSBQYXNzQDEgb24gSExFLiIiIiwzMDAwMDAwMDAwMC4wLDMwQi1BM0IsNi41MzY3ZSsyMyw2LjQ4ZSsyMyBGTE9QIFtiYXNlIG1vZGVsIGNvbXB1dGVdICsgNS42N2UrMjEgRkxPUCA9IDYuNTM2N2UrMjMgRkxPUCwzMTUwMDAwMDAwMDAsIldlIHRyYWluIEFnZW50Rm91bmRlciBtb2RlbHMgd2l0aCBkYXRhIHZvbHVtZXMgcmFuZ2luZyBmcm9tIDBCIHRvIDMxNUIgdG9rZW5zCgpBZ2VudGljIENQVCBTdGFnZSAxOiBXZSBwcm9jZXNzIGFwcHJveGltYXRlbHkgMjAwQiB0b2tlbnMKQWdlbnRpYyBDUFQgU3RhZ2UgMjogV2UgZnVydGhlciByZWZpbmUgdGhlc2UgY2FwYWJpbGl0aWVzIHVzaW5nIDEwMEIgdG9rZW5zIiwsLCwsQ29uZmlkZW50LCJMYXJnZSBsYW5ndWFnZSBtb2RlbHMgKExMTXMpIGhhdmUgZXZvbHZlZCBpbnRvIGFnZW50aWMgc3lzdGVtcyBjYXBhYmxlIG9mIGF1dG9ub21vdXMgdG9vbCB1c2UgYW5kIG11bHRpLXN0ZXAgcmVhc29uaW5nIGZvciBjb21wbGV4IHByb2JsZW0tc29sdmluZy4gSG93ZXZlciwgcG9zdC10cmFpbmluZyBhcHByb2FjaGVzIGJ1aWxkaW5nIHVwb24gZ2VuZXJhbC1wdXJwb3NlIGZvdW5kYXRpb24gbW9kZWxzIGNvbnNpc3RlbnRseSB1bmRlcnBlcmZvcm0gaW4gYWdlbnRpYyB0YXNrcywgcGFydGljdWxhcmx5IGluIG9wZW4tc291cmNlIGltcGxlbWVudGF0aW9ucy4gV2UgaWRlbnRpZnkgdGhlIHJvb3QgY2F1c2U6IHRoZSBhYnNlbmNlIG9mIHJvYnVzdCBhZ2VudGljIGZvdW5kYXRpb24gbW9kZWxzIGZvcmNlcyBtb2RlbHMgZHVyaW5nIHBvc3QtdHJhaW5pbmcgdG8gc2ltdWx0YW5lb3VzbHkgbGVhcm4gZGl2ZXJzZSBhZ2VudGljIGJlaGF2aW9ycyB3aGlsZSBhbGlnbmluZyB0aGVtIHRvIGV4cGVydCBkZW1vbnN0cmF0aW9ucywgdGhlcmVieSBjcmVhdGluZyBmdW5kYW1lbnRhbCBvcHRpbWl6YXRpb24gdGVuc2lvbnMuIFRvIHRoaXMgZW5kLCB3ZSBhcmUgdGhlIGZpcnN0IHRvIHByb3Bvc2UgaW5jb3Jwb3JhdGluZyBBZ2VudGljIENvbnRpbnVhbCBQcmUtdHJhaW5pbmcgKEFnZW50aWMgQ1BUKSBpbnRvIHRoZSBkZWVwIHJlc2VhcmNoIGFnZW50cyB0cmFpbmluZyBwaXBlbGluZSB0byBidWlsZCBwb3dlcmZ1bCBhZ2VudGljIGZvdW5kYXRpb25hbCBtb2RlbHMuIEJhc2VkIG9uIHRoaXMgYXBwcm9hY2gsIHdlIGRldmVsb3AgYSBkZWVwIHJlc2VhcmNoIGFnZW50IG1vZGVsIG5hbWVkIEFnZW50Rm91bmRlci4gV2UgZXZhbHVhdGUgb3VyIEFnZW50Rm91bmRlci0zMEIgb24gMTAgYmVuY2htYXJrcyBhbmQgYWNoaWV2ZSBzdGF0ZS1vZi10aGUtYXJ0IHBlcmZvcm1hbmNlIHdoaWxlIHJldGFpbnMgc3Ryb25nIHRvb2wtdXNlIGFiaWxpdHksIG5vdGFibHkgMzkuOSUgb24gQnJvd3NlQ29tcC1lbiwgNDMuMyUgb24gQnJvd3NlQ29tcC16aCwgYW5kIDMxLjUlIFBhc3NAMSBvbiBITEUuIiwsLE9wZW4gd2VpZ2h0cyAodW5yZXN0cmljdGVkKSxDaGluYSxRd2VuMy0zMEItQTNCLDUuNjdlKzIxLDYgRkxPUC9wYXJhbWV0ZXIvdG9rZW4gKiAzMDAwMDAwMDAwIGFjdGl2ZSBwYXJhbWV0ZXJzICogMzE1MDAwMDAwMDAwIHRva2VucyA9IDUuNjdlKzIxIEZMT1AsLCwyMDI1LTEyLTE4IDAzOjM3OjA0KzAwOjAwLCwsLCxCYXRjaCBzaXplIG5vdCBzdGF0ZWQsSW5kdXN0cnksLCwsLFVucmVsZWFzZWQsIkFwYWNoZSAyLjAKaHR0cHM6Ly9odWdnaW5nZmFjZS5jby9BbGliYWJhLU5MUC9Ub25neWktRGVlcFJlc2VhcmNoLTMwQi1BM0IKCmh0dHBzOi8vZ2l0aHViLmNvbS9BbGliYWJhLU5MUC9EZWVwUmVzZWFyY2giLCwsLCwsLE9wZXJhdGlvbiBjb3VudGluZyxBbGliYWJhLU5MUCwsLCxZZXMKRmFicmljIDEuMCxWaWRlbywiVmlkZW8gZ2VuZXJhdGlvbixJbWFnZS10by12aWRlbyIsVmVlZCwsMjAyNS0wOS0xNSwiVkVFRCBGYWJyaWMgMS4wCk1BS0UgQU5ZdGhpbmcgVEFMSyIsImh0dHBzOi8vd3d3LnZlZWQuaW8vYWkvZmFicmljLTEtMAoKaHR0cHM6Ly93d3cudmVlZC5pby9ibG9nL2ZhYnJpYy11c2UtY2FzZXMiLCwsLCwsLCwsLCwsLCxVbmtub3duLCJGb3JnZXQgdGhlIGNhbWVyYSwgZm9yZ2V0IHRoZSBzdHVkaW8uIFZFRUQgRmFicmljIDEuMCBzcGlucyBhbnkgaW1hZ2UgaW50byBzdHVkaW8tZ3JhZGUgdGFsa2luZyB2aWRlbyBxdWlja2VyIHRoYW4geW91IGNhbiBzYXkg4oCYY3V04oCZLgoKY3JlYXRlIEFOWSB2aWRlbwp3aXRoIFZFRUQgRmFicmljIDEuMApGcm9tIHBvZGNhc3RzIHRvIHByb2R1Y3QgZGVtb3MsIFZFRUQgRmFicmljIDEuMCB0dXJucyDigKhvbmUgaW1hZ2UgaW50byBhbnkgdmlkZW8geW91IG5lZWQuIiwsLEFQSSBhY2Nlc3MsVW5pdGVkIEtpbmdkb20gb2YgR3JlYXQgQnJpdGFpbiBhbmQgTm9ydGhlcm4gSXJlbGFuZCwsLCwsLDIwMjUtMTEtMjggMTE6NTI6MTMrMDA6MDAsLCwsLCxJbmR1c3RyeSwsLCwsVW5yZWxlYXNlZCwsLCwsLCwsLCwsLCxObwpHUFTigJE1LUNvZGV4LExhbmd1YWdlLCJDb2RlIGdlbmVyYXRpb24sU3lzdGVtIGNvbnRyb2wiLE9wZW5BSSwsMjAyNS0wOS0xNSxJbnRyb2R1Y2luZyB1cGdyYWRlcyB0byBDb2RleCxodHRwczovL29wZW5haS5jb20vaW5kZXgvaW50cm9kdWNpbmctdXBncmFkZXMtdG8tY29kZXgvLCwsLCwsLCJPcGVuQUkgc2F5cyB0aGlzIGlzIGEgdmVyc2lvbiBvZiBHUFQtNS4gVGhlIG1lYW5pbmcgb2YgdGhpcyBpcyBub3QgY29tcGxldGVseSBjbGVhciwgYnV0IGxpa2VseSBtZWFucyBhIHNoYXJlZCBiYXNlIG1vZGVsIGFuZCBhIHNpbWlsYXIvb3ZlcmxhcHBpbmcgcG9zdC10cmFpbmluZyBoaXN0b3J5LiBCdXQgaXQgaXMgbm90IGNsZWFyIHdoZXRoZXIgNS1jb2RleCB3YXMgcHJvZHVjZWQgdmlhIGFkZGl0aW9uYWwgZmluZS10dW5pbmcgb2YgYSBwdWJsaXNoZWQgR1BULTUgY2hlY2twb2ludC4iLCwsLCwsLFVua25vd24sIlRvZGF5LCB3ZeKAmXJlIHJlbGVhc2luZyBHUFTigJE1LUNvZGV44oCUYSB2ZXJzaW9uIG9mIEdQVOKAkTUgZnVydGhlciBvcHRpbWl6ZWQgZm9yIGFnZW50aWMgY29kaW5nIGluIENvZGV4LiBHUFTigJE1LUNvZGV4IHdhcyB0cmFpbmVkIHdpdGggYSBmb2N1cyBvbiByZWFsLXdvcmxkIHNvZnR3YXJlIGVuZ2luZWVyaW5nIHdvcms7IGl04oCZcyBlcXVhbGx5IHByb2ZpY2llbnQgYXQgcXVpY2ssIGludGVyYWN0aXZlIHNlc3Npb25zIGFuZCBhdCBpbmRlcGVuZGVudGx5IHBvd2VyaW5nIHRocm91Z2ggbG9uZywgY29tcGxleCB0YXNrcy4gSXRzIGNvZGUgcmV2aWV3IGNhcGFiaWxpdHkgY2FuIGNhdGNoIGNyaXRpY2FsIGJ1Z3MgYmVmb3JlIHRoZXkgc2hpcC4gR1BU4oCRNS1Db2RleCBpcyBhdmFpbGFibGUgZXZlcnl3aGVyZSB5b3UgdXNlIENvZGV44oCUaXTigJlzIHRoZSBkZWZhdWx0IGZvciBjbG91ZCB0YXNrcyBhbmQgY29kZSByZXZpZXcsIGFuZCBkZXZlbG9wZXJzIGNhbiBjaG9vc2UgdG8gdXNlIGl0IGZvciBsb2NhbCB0YXNrcyB2aWEgQ29kZXggQ0xJIGFuZCB0aGUgSURFIGV4dGVuc2lvbi4KClNpbmNlIHdlIGZpcnN0IGxhdW5jaGVkIENvZGV4IENMSeKBoChvcGVucyBpbiBhIG5ldyB3aW5kb3cpIGluIEFwcmlsIGFuZCBDb2RleOKBoCB3ZWIgaW4gTWF5LCBDb2RleCBoYXMgc3RlYWRpbHkgZXZvbHZlZCBpbnRvIGEgbW9yZSBlZmZlY3RpdmUgY29kaW5nIGNvbGxhYm9yYXRvci4gVHdvIHdlZWtzIGFnbywgd2UgdW5pZmllZCBDb2RleCBpbnRvIGEgc2luZ2xlIHByb2R1Y3QgZXhwZXJpZW5jZSBjb25uZWN0ZWQgYnkgeW91ciBDaGF0R1BUIGFjY291bnQsIGVuYWJsaW5nIHlvdSB0byBtb3ZlIHdvcmsgc2VhbWxlc3NseSBiZXR3ZWVuIHlvdXIgbG9jYWwgZW52aXJvbm1lbnQgYW5kIHRoZSBjbG91ZCB3aXRob3V0IGxvc2luZyBjb250ZXh0LiBDb2RleCBub3cgd29ya3Mgd2hlcmUgeW91IGRldmVsb3DigJRpbiB5b3VyIHRlcm1pbmFsIG9yIElERSwgb24gdGhlIHdlYiwgaW4gR2l0SHViLCBhbmQgZXZlbiBpbiB0aGUgQ2hhdEdQVCBpT1MgYXBwLiBDb2RleCBpcyBpbmNsdWRlZCB3aXRoIENoYXRHUFQgUGx1cywgUHJvLCBCdXNpbmVzcywgRWR1LCBhbmQgRW50ZXJwcmlzZSBwbGFucy4KCldpdGggdGhlc2UgdXBkYXRlcywgQ29kZXggbW92ZXMgY2xvc2VyIHRvIHdoYXQgd2XigJl2ZSBiZWVuIGJ1aWxkaW5nIHRvd2FyZCBhbGwgYWxvbmfigJRhIHRlYW1tYXRlIHRoYXQgdW5kZXJzdGFuZHMgeW91ciBjb250ZXh0LCB3b3JrcyBhbG9uZ3NpZGUgeW91LCBhbmQgcmVsaWFibHkgdGFrZXMgb24gd29yayBmb3IgeW91ciB0ZWFtLiIsLCxBUEkgYWNjZXNzLFVuaXRlZCBTdGF0ZXMgb2YgQW1lcmljYSxHUFQtNSwsLCwsMjAyNi0wMy0wNiAxOToyNzo0NSswMDowMCwsLCwsLEluZHVzdHJ5LCwsLCxVbnJlbGVhc2VkLCwsLCwsLCwsLCwsLE5vClF3ZW4zLU5leHQtODBCLUEzQixMYW5ndWFnZSwiTGFuZ3VhZ2UgbW9kZWxpbmcvZ2VuZXJhdGlvbixRdWVzdGlvbiBhbnN3ZXJpbmcsU3lzdGVtIGNvbnRyb2wsQ29kZSBnZW5lcmF0aW9uIixBbGliYWJhLCwyMDI1LTA5LTEwLFF3ZW4zLU5leHQ6IFRvd2FyZHMgVWx0aW1hdGUgVHJhaW5pbmcgJiBJbmZlcmVuY2UgRWZmaWNpZW5jeSxodHRwczovL3F3ZW4uYWkvYmxvZz9pZD00MDc0Y2NhODAzOTMxNTBjMjQ4ZTUwOGFhNjI5ODNmOWNiN2QyN2NkJmZyb209cmVzZWFyY2gubGF0ZXN0LWFkdmFuY2VtZW50cy1saXN0LCwsLDgwMDAwMDAwMDAwLjAsODBCIC0gQTNCLDIuN2UrMjMsIjYgRkxPUCAvIHBhcmFtZXRlciAvIHRva2VuICogMyAqIDEwXjkgYWN0aXZlIHBhcmFtZXRlcnMgKiAxNSAqIDEwXjEyIHByZS10cmFpbmluZyB0b2tlbnMgPSAyLjdlKzIzIEZMT1AKCiIiSXQgdXNlcyBsZXNzIHRoYW4gODAlIG9mIHRoZSBHUFUgaG91cnMgbmVlZGVkIGJ5IFF3ZW4zLTMwQS0zQiwgYW5kIG9ubHkgOS4zJSBvZiB0aGUgY29tcHV0ZSBjb3N0IG9mIFF3ZW4zLTMyQiDigJQgd2hpbGUgYWNoaWV2aW5nIGJldHRlciBwZXJmb3JtYW5jZS4iIgoKKFF3ZW4zLTMwQS0zQiBjb21wdXRlIGVzdGltYXRpb246IDYuNDhlKzIzIEZMT1AsIFF3ZW4zLTMyQiAtIDcuMDg0OGUrMjQgRkxPUCkiLDE1MDAwMDAwMDAwMDAwLCJUcmFpbmluZyBTdGFnZTogUHJldHJhaW5pbmcgKDE1VCB0b2tlbnMpICYgUG9zdC10cmFpbmluZwoKIiJRd2VuMy1OZXh0IGlzIHRyYWluZWQgb24gYSB1bmlmb3JtbHkgc2FtcGxlZCBzdWJzZXQgKDE1VCB0b2tlbnMpIG9mIFF3ZW4z4oCZcyAzNlQtdG9rZW4gcHJldHJhaW5pbmcgY29ycHVzIiIiLCwsLCxDb25maWRlbnQsIldlIGJlbGlldmUgdGhhdCBDb250ZXh0IExlbmd0aCBTY2FsaW5nIGFuZCBUb3RhbCBQYXJhbWV0ZXIgU2NhbGluZyBhcmUgdHdvIG1ham9yIHRyZW5kcyBpbiB0aGUgZnV0dXJlIG9mIGxhcmdlIG1vZGVscy4gVG8gZnVydGhlciBpbXByb3ZlIHRyYWluaW5nIGFuZCBpbmZlcmVuY2UgZWZmaWNpZW5jeSB1bmRlciBsb25nLWNvbnRleHQgYW5kIGxhcmdlLXBhcmFtZXRlciBzZXR0aW5ncywgd2UgZGVzaWduIGEgYnJhbmQtbmV3IG1vZGVsIGFyY2hpdGVjdHVyZSBjYWxsZWQgUXdlbjMtTmV4dC5Db21wYXJlZCB0byB0aGUgTW9FIHN0cnVjdHVyZSBvZiBRd2VuMywgUXdlbjMtTmV4dCBpbnRyb2R1Y2VzIHNldmVyYWwga2V5IGltcHJvdmVtZW50czogYSBoeWJyaWQgYXR0ZW50aW9uIG1lY2hhbmlzbSwgYSBoaWdobHkgc3BhcnNlIE1peHR1cmUtb2YtRXhwZXJ0cyAoTW9FKSBzdHJ1Y3R1cmUsIHRyYWluaW5nLXN0YWJpbGl0eS1mcmllbmRseSBvcHRpbWl6YXRpb25zLCBhbmQgYSBtdWx0aS10b2tlbiBwcmVkaWN0aW9uIG1lY2hhbmlzbSBmb3IgZmFzdGVyIGluZmVyZW5jZS4KQmFzZWQgb24gdGhpcyBuZXcgYXJjaGl0ZWN0dXJlLCB3ZSB0cmFpbiB0aGUgUXdlbjMtTmV4dC04MEItQTNCLUJhc2UgbW9kZWwg4oCUIGFuIDgwLWJpbGxpb24tcGFyYW1ldGVyIG1vZGVsIHRoYXQgYWN0aXZhdGVzIG9u</x:v>
      </x:c>
    </x:row>
    <x:row r="20" ht="18" customHeight="1">
      <x:c r="A20" s="17" t="n">
        <x:v>15</x:v>
      </x:c>
      <x:c r="B20" s="17" t="n">
        <x:v>310</x:v>
      </x:c>
      <x:c r="C20" s="160" t="str">
        <x:v>bHkgMyBiaWxsaW9uIHBhcmFtZXRlcnMgZHVyaW5nIGluZmVyZW5jZS4gVGhpcyBiYXNlIG1vZGVsIGFjaGlldmVzIHBlcmZvcm1hbmNlIGNvbXBhcmFibGUgdG8gKG9yIGV2ZW4gc2xpZ2h0bHkgYmV0dGVyIHRoYW4pIHRoZSBkZW5zZSBRd2VuMy0zMkIgbW9kZWwsIHdoaWxlIHVzaW5nIGxlc3MgdGhhbiAxMCUgb2YgaXRzIHRyYWluaW5nIGNvc3QgKEdQVSBob3VycykuIEluIGluZmVyZW5jZSwgZXNwZWNpYWxseSB3aXRoIGNvbnRleHQgbGVuZ3RocyBvdmVyIDMySyB0b2tlbnMsIGl0IGRlbGl2ZXJzIG1vcmUgdGhhbiAxMHggaGlnaGVyIHRocm91Z2hwdXQg4oCUIGFjaGlldmluZyBleHRyZW1lIGVmZmljaWVuY3kgaW4gYm90aCB0cmFpbmluZyBhbmQgaW5mZXJlbmNlLgpXZSBkZXZlbG9wIGFuZCByZWxlYXNlIHR3byBwb3N0LXRyYWluZWQgdmVyc2lvbnMgYmFzZWQgb24gUXdlbjMtTmV4dC04MEItQTNCLUJhc2U6IFF3ZW4zLU5leHQtODBCLUEzQi1JbnN0cnVjdCBhbmQgUXdlbjMtTmV4dC04MEItQTNCLVRoaW5raW5nLiBXZSBzb2x2ZSB0aGUgbG9uZy1zdGFuZGluZyBzdGFiaWxpdHkgYW5kIGVmZmljaWVuY3kgaXNzdWVzIGluIHJlaW5mb3JjZW1lbnQgbGVhcm5pbmcgKFJMKSB0cmFpbmluZyBjYXVzZWQgYnkgdGhlIGh5YnJpZCBhdHRlbnRpb24gKyBoaWdoLXNwYXJzaXR5IE1vRSBhcmNoaXRlY3R1cmUuIFRoaXMgbGVkIHRvIGltcHJvdmVtZW50cyBpbiBib3RoIFJMIHRyYWluaW5nIHNwZWVkIGFuZCBmaW5hbCBwZXJmb3JtYW5jZS4iLCwsT3BlbiB3ZWlnaHRzICh1bnJlc3RyaWN0ZWQpLENoaW5hLCwsLCwsMjAyNS0xMS0yOCAxMTo1MjoxMyswMDowMCwsLCwsLEluZHVzdHJ5LCwsLCxVbnJlbGVhc2VkLCJBcGFjaGUgMi4wCmh0dHBzOi8vaHVnZ2luZ2ZhY2UuY28vUXdlbi9Rd2VuMy1OZXh0LTgwQi1BM0ItSW5zdHJ1Y3QiLCwsLCwsLE9wZXJhdGlvbiBjb3VudGluZyxRd2VuLCwsLFllcwpMdWNpZCBPcmlnaW4sVmlkZW8sIlZpZGVvIGdlbmVyYXRpb24sVGV4dC10by12aWRlbyIsTGVvbmFyZG8gQUksLDIwMjUtMDktMTAsIkZlYXR1cmUgUmVsZWFzZTogTHVjaWQgT3JpZ2luLCBhIG5ldyBtb2RlbCBidWlsdCBieSBMZW9uYXJkby5BaS4iLGh0dHBzOi8vaW50ZXJjb20uaGVscC9sZW9uYXJkby1haS9lbi9hcnRpY2xlcy8xMTg5MDIzOC1sdWNpZC1vcmlnaW4sLCwsLCwsLCwsLCwsLFVua25vd24sIkRldmVsb3BlZCBieSBhIHRlYW0gb2YgcmVzZWFyY2hlcnMgd2l0aCBiYWNrZ3JvdW5kcyBpbiBib3RoIG1hY2hpbmUgbGVhcm5pbmcgYW5kIHRoZSB2aXN1YWwgYXJ0cywgdGhlIG1vZGVsIGJsZW5kcyB0ZWNobmljYWwgcmlnb3Igd2l0aCBodW1hbiBqdWRnbWVudCBhbmQgdGFzdGUgdG8gY29uc2lzdGVudGx5IHByb2R1Y2UgaW1hZ2VzIHRoYXQgYXJlIGFlc3RoZXRpY2FsbHkgcmVmaW5lZCwgZGl2ZXJzZSwgYW5kIHZlcnNhdGlsZS4K4oCLCkx1Y2lkIE9yaWdpbiBpcyB0aGUgZ28tdG8gbW9kZWwgZm9yIGNyZWF0b3JzIHNlZWtpbmcgcG93ZXIgYW5kIHByZWNpc2lvbiwgdGhhbmtzIHRvOgoKSW5jcmVhc2VkIFZpYnJhbmN5OiBMdWNpZCBPcmlnaW4gZGVsaXZlcnMgaW1hZ2VyeSBzYXR1cmF0ZWQgd2l0aCBjb2xvciwgc3RyaWtpbmcgdmlzdWFsIGRlcHRoLCBhbmQgYSBzZW5zZSBvZiBlbmVyZ3kgdGhhdCBmZWVscyB0cnVseSBhbGl2ZS4gRXZlcnkgZnJhbWUgaXMgYm9sZCwgZXhwcmVzc2l2ZSwgYW5kIHN0YW5kcyBvdXQuCgpJbmNyZWFzZWQgRGl2ZXJzaXR5OiBVbmxvY2sgYSB3aWRlciBzcGVjdHJ1bSBvZiBjcmVhdGl2ZSBwb3NzaWJpbGl0aWVzLiBHZW5lcmF0ZSBjaGFyYWN0ZXJzLCBjdWx0dXJlcywgYW5kIHBlcnNwZWN0aXZlcyB3aXRoIGF1dGhlbnRpY2l0eSBhbmQgaW5jbHVzaXZpdHkgdG8gdGVsbCByaWNoZXIgc3Rvcmllcy4KCkhpZ2ggRGVmaW5pdGlvbjogRXhwZXJpZW5jZSBzdHVubmluZyBGdWxsIEhEIG5hdGl2ZSBvdXRwdXQsIHdpdGggY3J5c3RhbC1jbGVhciBkZXRhaWxzIC0gcGVyZmVjdCBmb3IgcHJvZmVzc2lvbmFsLWdyYWRlIGNvbnRlbnQuCgpTdHlsZXMgJiBBZXN0aGV0aWNzOiBXaGV0aGVyIHlvdSB3YW50IGh5cGVyLXJlYWxpc20sIGhhbmQtZHJhd24gY2hhcm0sIG9yIGFueXRoaW5nIGluIGJldHdlZW4sIEx1Y2lkIE9yaWdpbiBhY2hpZXZlcyBzdHlsZXMgdG8gZml0IGFueSBtb29kLCBnZW5yZSwgb3IgY3JlYXRpdmUgdmlzaW9uLgoKVGV4dCBSZW5kZXJpbmcgJiBHcmFwaGljIERlc2lnbjogQ2xlYW4gdGV4dCwgc2hhcnAgbGF5b3V0cywgYW5kIHBvbGlzaGVkIGdyYXBoaWMgZGVzaWduIGVsZW1lbnRzIGNvbWUgbmF0dXJhbGx5LiBJZGVhbCBmb3IgYnJhbmRlZCBjb250ZW50LCBwcm9tb3MsIGFuZCB2aXN1YWxseSBkcml2ZW4gc3Rvcnl0ZWxsaW5nLgoKUHJvbXB0IEFkaGVyZW50OiBXaGF0IHlvdSBhc2sgZm9yIGlzIHdoYXQgeW91IGdldC4gTHVjaWQgT3JpZ2luIHJlc3BvbmRzIHByZWNpc2VseSB0byB5b3VyIHByb21wdHMsIGRlbGl2ZXJpbmcgaW50ZW50aW9uYWwgYW5kIHJlbGlhYmxlIHJlc3VsdHMgd2l0aCBtaW5pbWFsIGd1ZXNzd29yay4iLCwsQVBJIGFjY2VzcyxBdXN0cmFsaWEsLCwsLCwyMDI1LTExLTI4IDExOjUyOjEzKzAwOjAwLCwsLCwsSW5kdXN0cnksLCwsLFVucmVsZWFzZWQsLCwsLCwsLCwsLCwsTm8KTGluZy1taW5pLWJhc2UtMi4wLTIwVCxMYW5ndWFnZSwiTGFuZ3VhZ2UgbW9kZWxpbmcvZ2VuZXJhdGlvbixRdWVzdGlvbiBhbnN3ZXJpbmciLEFudCBHcm91cCwiVG9kYXksIHdlIGFyZSBleGNpdGVkIHRvIGFubm91bmNlIHRoZSBvcGVuLXNvdXJjaW5nIG9mIExpbmcgMi4wIOKAlCBhIGZhbWlseSBvZiBNb0UtYmFzZWQgbGFyZ2UgbGFuZ3VhZ2UgbW9kZWxzIHRoYXQgY29tYmluZSBTT1RBIHBlcmZvcm1hbmNlIHdpdGggaGlnaCBlZmZpY2llbmN5LiBUaGUgZmlyc3QgcmVsZWFzZWQgdmVyc2lvbiwgTGluZy1taW5pLTIuMCwgaXMgY29tcGFjdCB5ZXQgcG93ZXJmdWwuIEl0IGhhcyAxNkIgdG90YWwgcGFyYW1ldGVycywgYnV0IG9ubHkgMS40QiBhcmUgYWN0aXZhdGVkIHBlciBpbnB1dCB0b2tlbiAobm9uLWVtYmVkZGluZyA3ODlNKS4gVHJhaW5lZCBvbiBtb3JlIHRoYW4gMjBUIHRva2VucyBvZiBoaWdoLXF1YWxpdHkgZGF0YSBhbmQgZW5oYW5jZWQgdGhyb3VnaCBtdWx0aS1zdGFnZSBzdXBlcnZpc2VkIGZpbmUtdHVuaW5nIGFuZCByZWluZm9yY2VtZW50IGxlYXJuaW5nLCBMaW5nLW1pbmktMi4wIGFjaGlldmVzIHJlbWFya2FibGUgaW1wcm92ZW1lbnRzIGluIGNvbXBsZXggcmVhc29uaW5nIGFuZCBpbnN0cnVjdGlvbiBmb2xsb3dpbmcuIFdpdGgganVzdCAxLjRCIGFjdGl2YXRlZCBwYXJhbWV0ZXJzLCBpdCBzdGlsbCByZWFjaGVzIHRoZSB0b3AtdGllciBsZXZlbCBvZiBzdWItMTBCIGRlbnNlIExMTXMgYW5kIGV2ZW4gbWF0Y2hlcyBvciBzdXJwYXNzZXMgbXVjaCBsYXJnZXIgTW9FIG1vZGVscy4iLDIwMjUtMDktMTAsTGluZy1taW5pLWJhc2UtMi4wLTIwVCxodHRwczovL2h1Z2dpbmdmYWNlLmNvL2luY2x1c2lvbkFJL0xpbmctbWluaS1iYXNlLTIuMC0yMFQsLCwsMTYwMDAwMDAwMDAuMCwiSXQgaGFzIDE2QiB0b3RhbCBwYXJhbWV0ZXJzLCBidXQgb25seSAxLjRCIGFyZSBhY3RpdmF0ZWQgcGVyIGlucHV0IHRva2VuIChub24tZW1iZWRkaW5nIDc4OU0pLiIsMS42OGUrMjMsIjYgRkxPUC9wYXJhbWV0ZXIvdG9rZW4gKiAxNDAwMDAwMDAwIGFjdGl2ZSBwYXJhbWV0ZXJzICogMjAwMDAwMDAwMDAwMDAgdG9rZW5zID0gMS42OGUrMjMgRkxPUAoKIiwyMDAwMDAwMDAwMDAwMCxUcmFpbmVkIG9uIG1vcmUgdGhhbiAyMFQgdG9rZW5zIG9mIGhpZ2gtcXVhbGl0eSBkYXRhIGFuZCBlbmhhbmNlZCB0aHJvdWdoIG11bHRpLXN0YWdlIHN1cGVydmlzZWQgZmluZS10dW5pbmcgYW5kIHJlaW5mb3JjZW1lbnQgbGVhcm5pbmcsLCwsLENvbmZpZGVudCwiVG9kYXksIHdlIGFyZSBleGNpdGVkIHRvIGFubm91bmNlIHRoZSBvcGVuLXNvdXJjaW5nIG9mIExpbmcgMi4wIOKAlCBhIGZhbWlseSBvZiBNb0UtYmFzZWQgbGFyZ2UgbGFuZ3VhZ2UgbW9kZWxzIHRoYXQgY29tYmluZSBTT1RBIHBlcmZvcm1hbmNlIHdpdGggaGlnaCBlZmZpY2llbmN5LiBUaGUgZmlyc3QgcmVsZWFzZWQgdmVyc2lvbiwgTGluZy1taW5pLTIuMCwgaXMgY29tcGFjdCB5ZXQgcG93ZXJmdWwuIEl0IGhhcyAxNkIgdG90YWwgcGFyYW1ldGVycywgYnV0IG9ubHkgMS40QiBhcmUgYWN0aXZhdGVkIHBlciBpbnB1dCB0b2tlbiAobm9uLWVtYmVkZGluZyA3ODlNKS4gVHJhaW5lZCBvbiBtb3JlIHRoYW4gMjBUIHRva2VucyBvZiBoaWdoLXF1YWxpdHkgZGF0YSBhbmQgZW5oYW5jZWQgdGhyb3VnaCBtdWx0aS1zdGFnZSBzdXBlcnZpc2VkIGZpbmUtdHVuaW5nIGFuZCByZWluZm9yY2VtZW50IGxlYXJuaW5nLCBMaW5nLW1pbmktMi4wIGFjaGlldmVzIHJlbWFya2FibGUgaW1wcm92ZW1lbnRzIGluIGNvbXBsZXggcmVhc29uaW5nIGFuZCBpbnN0cnVjdGlvbiBmb2xsb3dpbmcuIFdpdGgganVzdCAxLjRCIGFjdGl2YXRlZCBwYXJhbWV0ZXJzLCBpdCBzdGlsbCByZWFjaGVzIHRoZSB0b3AtdGllciBsZXZlbCBvZiBzdWItMTBCIGRlbnNlIExMTXMgYW5kIGV2ZW4gbWF0Y2hlcyBvciBzdXJwYXNzZXMgbXVjaCBsYXJnZXIgTW9FIG1vZGVscy4KCiIsLCxPcGVuIHdlaWdodHMgKHVucmVzdHJpY3RlZCksQ2hpbmEsLCwsLCwyMDI1LTExLTI4IDExOjUyOjEzKzAwOjAwLCwsLCwsSW5kdXN0cnksLCwsLFVucmVsZWFzZWQsIk1JVCBsaWNlbnNlCmh0dHBzOi8vaHVnZ2luZ2ZhY2UuY28vaW5jbHVzaW9uQUkvTGluZy1taW5pLWJhc2UtMi4wLTIwVCIsLCwsRlA4LCwsT3BlcmF0aW9uIGNvdW50aW5nLGluY2x1c2lvbkFJLCwsLFllcwpMaW5nLWZsYXNoLWJhc2UtMi4wLTIwVCxMYW5ndWFnZSwiTGFuZ3VhZ2UgbW9kZWxpbmcvZ2VuZXJhdGlvbixRdWVzdGlvbiBhbnN3ZXJpbmciLEFudCBHcm91cCwiVG9kYXksIExpbmctZmxhc2gtMi4wIGlzIG9mZmljaWFsbHkgb3Blbi1zb3VyY2VkISDwn5qAIEZvbGxvd2luZyB0aGUgcmVsZWFzZSBvZiB0aGUgbGFuZ3VhZ2UgbW9kZWwgTGluZy1taW5pLTIuMCBhbmQgdGhlIHRoaW5raW5nIG1vZGVsIFJpbmctbWluaS0yLjAsIHdlIGFyZSBub3cgb3Blbi1zb3VyY2luZyB0aGUgdGhpcmQgTW9FIExMTSB1bmRlciB0aGUgTGluZyAyLjAgYXJjaGl0ZWN0dXJlOiBMaW5nLWZsYXNoLTIuMCwgYSBsYW5ndWFnZSBtb2RlbCB3aXRoIDEwMEIgdG90YWwgcGFyYW1ldGVycyBhbmQgNi4xQiBhY3RpdmF0ZWQgcGFyYW1ldGVycyAoNC44QiBub24tZW1iZWRkaW5nKS4gVHJhaW5lZCBvbiAyMFQrIHRva2VucyBvZiBoaWdoLXF1YWxpdHkgZGF0YSwgdG9nZXRoZXIgd2l0aCBzdXBlcnZpc2VkIGZpbmUtdHVuaW5nIGFuZCBtdWx0aS1zdGFnZSByZWluZm9yY2VtZW50IGxlYXJuaW5nLCBMaW5nLWZsYXNoLTIuMCBhY2hpZXZlcyBTT1RBIHBlcmZvcm1hbmNlIGFtb25nIGRlbnNlIG1vZGVscyB1bmRlciA0MEIgcGFyYW1ldGVycywgZGVzcGl0ZSBhY3RpdmF0aW5nIG9ubHkgfjZCIHBhcmFtZXRlcnMuIENvbXBhcmVkIHRvIE1vRSBtb2RlbHMgd2l0aCBsYXJnZXIgYWN0aXZhdGlvbi90b3RhbCBwYXJhbWV0ZXJzLCBpdCBhbHNvIGRlbW9uc3RyYXRlcyBzdHJvbmcgY29tcGV0aXRpdmVuZXNzLiBOb3RhYmx5LCBpdCBkZWxpdmVycyBvdXRzdGFuZGluZyBwZXJmb3JtYW5jZSBpbiBjb21wbGV4IHJlYXNvbmluZywgY29kZSBnZW5lcmF0aW9uLCBhbmQgZnJvbnRlbmQgZGV2ZWxvcG1lbnQuIiwyMDI1LTA5LTEwLExpbmctZmxhc2gtYmFzZS0yLjAtMjBULGh0dHBzOi8vaHVnZ2luZ2ZhY2UuY28vaW5jbHVzaW9uQUkvTGluZy1mbGFzaC1iYXNlLTIuMCwsLCwxMDAwMDAwMDAwMDAuMCwxMDBCIHRvdGFsIHBhcmFtZXRlcnMgYW5kIDYuMUIgYWN0aXZhdGVkIHBhcmFtZXRlcnMgKDQuOEIgbm9uLWVtYmVkZGluZykuICw3LjMyZSsyMywiNiBGTE9QL3BhcmFtZXRlci90b2tlbiAqIDYxMDAwMDAwMDAgYWN0aXZlIHBhcmFtZXRlcnMgKiAyMDAwMDAwMDAwMDAwMCB0b2tlbnMgPSA3LjMyZSsyMyBGTE9QCgoiLDIwMDAwMDAwMDAwMDAwLCJUcmFpbmVkIG9uIDIwVCsgdG9rZW5zIG9mIGhpZ2gtcXVhbGl0eSBkYXRhLCB0b2dldGhlciB3aXRoIHN1cGVydmlzZWQgZmluZS10dW5pbmcgYW5kIG11bHRpLXN0YWdlIHJlaW5mb3JjZW1lbnQgbGVhcm5pbmciLCwsLCxDb25maWRlbnQsIlRvZGF5LCBMaW5nLWZsYXNoLTIuMCBpcyBvZmZpY2lhbGx5IG9wZW4tc291cmNlZCEg8J+agCBGb2xsb3dpbmcgdGhlIHJlbGVhc2Ugb2YgdGhlIGxhbmd1YWdlIG1vZGVsIExpbmctbWluaS0yLjAgYW5kIHRoZSB0aGlua2luZyBtb2RlbCBSaW5nLW1pbmktMi4wLCB3ZSBhcmUgbm93IG9wZW4tc291cmNpbmcgdGhlIHRoaXJkIE1vRSBMTE0gdW5kZXIgdGhlIExpbmcgMi4wIGFyY2hpdGVjdHVyZTogTGluZy1mbGFzaC0yLjAsIGEgbGFuZ3VhZ2UgbW9kZWwgd2l0aCAxMDBCIHRvdGFsIHBhcmFtZXRlcnMgYW5kIDYuMUIgYWN0aXZhdGVkIHBhcmFtZXRlcnMgKDQuOEIgbm9uLWVtYmVkZGluZykuIFRyYWluZWQgb24gMjBUKyB0b2tlbnMgb2YgaGlnaC1xdWFsaXR5IGRhdGEsIHRvZ2V0aGVyIHdpdGggc3VwZXJ2aXNlZCBmaW5lLXR1bmluZyBhbmQgbXVsdGktc3RhZ2UgcmVpbmZvcmNlbWVudCBsZWFybmluZywgTGluZy1mbGFzaC0yLjAgYWNoaWV2ZXMgU09UQSBwZXJmb3JtYW5jZSBhbW9uZyBkZW5zZSBtb2RlbHMgdW5kZXIgNDBCIHBhcmFtZXRlcnMsIGRlc3BpdGUgYWN0aXZhdGluZyBvbmx5IH42QiBwYXJhbWV0ZXJzLiBDb21wYXJlZCB0byBNb0UgbW9kZWxzIHdpdGggbGFyZ2VyIGFjdGl2YXRpb24vdG90YWwgcGFyYW1ldGVycywgaXQgYWxzbyBkZW1vbnN0cmF0ZXMgc3Ryb25nIGNvbXBldGl0aXZlbmVzcy4gTm90YWJseSwgaXQgZGVsaXZlcnMgb3V0c3RhbmRpbmcgcGVyZm9ybWFuY2UgaW4gY29tcGxleCByZWFzb25pbmcsIGNvZGUgZ2VuZXJhdGlvbiwgYW5kIGZyb250ZW5kIGRldmVsb3BtZW50LiIsLCxPcGVuIHdlaWdodHMgKHVucmVzdHJpY3RlZCksQ2hpbmEsLCwsLCwyMDI1LTExLTI4IDExOjUyOjEzKzAwOjAwLCwsLCwsSW5kdXN0cnksLCwsLFVucmVsZWFzZWQsIk1JVCBsaWNlbnNlCmh0dHBzOi8vaHVnZ2luZ2ZhY2UuY28vaW5jbHVzaW9uQUkvTGluZy1mbGFzaC1iYXNlLTIuMCIsLCwsRlA4LCwsT3BlcmF0aW9uIGNvdW50aW5nLGluY2x1c2lvbkFJLCwsLFllcwpLMiBUaGluayxMYW5ndWFnZSwiTGFuZ3VhZ2UgbW9kZWxpbmcvZ2VuZXJhdGlvbixRdWVzdGlvbiBhbnN3ZXJpbmcsUXVhbnRpdGF0aXZlIHJlYXNvbmluZyxDb2RlIGdlbmVyYXRpb24iLCJNb2hhbWVkIGJpbiBaYXllZCBVbml2ZXJzaXR5IG9mIEFydGlmaWNpYWwgSW50ZWxsaWdlbmNlIChNQlpVQUkpLEc0MiIsIlpob3VqdW4gQ2hlbmcsIFJpY2hhcmQgRmFuLCBTaGlibyBIYW8sIFRheWxvciBXLiBLaWxsaWFuLCBIYW9uYW4gTGksIFN1cWkgU3VuLCBIZWN0b3IgUmVuLCBBbGV4YW5kZXIgTW9yZW5vLCBEYXFpYW4gWmhhbmcsIFRpYW5qdW4gWmhvbmcsIFl1eGluIFhpb25nLCBZdWFuemhlIEh1LCBZdXRhbyBYaWUsIFh1ZG9uZyBIYW4sIFl1cWkgV2FuZywgVmFyYWQgUGltcGFsa2h1dGUsIFlvbmdoYW8gWmh1YW5nLCBBYXJ5YW1vbnZpa3JhbSBTaW5naCwgWHVlemhpIExpYW5nLCBBbnplIFhpZSwgSmlhbnNodSBTaGUsIERlc2FpIEZhbiwgQ2hlbmdxaWFuIEdhbywgTGlxdW4gTWEsIE1pa2hhaWwgWXVyb2Noa2luLCBKb2huIE1hZ2dzLCBYdWV6aGUgTWEsIEd1b3dlaSBIZSwgWmhpdGluZyBIdSwgWmhlbmd6aG9uZyBMaXUsIEVyaWMgUC4gWGluZyIsMjAyNS0wOS0wOSxLMi1UaGluazogQSBQYXJhbWV0ZXItRWZmaWNpZW50IFJlYXNvbmluZyBTeXN0ZW0saHR0cHM6Ly9hcnhpdi5vcmcvYWJzLzI1MDkuMDc2MDQsLCwsMzIwMDAwMDAwMDAuMCwzMkIsLCwsLCwsLCxDb25maWRlbnQsIksyLVRoaW5rIGlzIGEgcmVhc29uaW5nIHN5c3RlbSB0aGF0IGFjaGlldmVzIHN0YXRlLW9mLXRoZS1hcnQgcGVyZm9ybWFuY2Ugd2l0aCBhIDMyQiBwYXJhbWV0ZXIgbW9kZWwsIG1hdGNoaW5nIG9yIHN1cnBhc3NpbmcgbXVjaCBsYXJnZXIgbW9kZWxzIGxpa2UgR1BULU9TUyAxMjBCIGFuZCBEZWVwU2VlayB2My4xLiBCdWlsdCBvbiB0aGUgUXdlbjIuNSBiYXNlIG1vZGVsLCBvdXIgc3lzdGVtIHNob3dzIHRoYXQgc21hbGxlciBtb2RlbHMgY2FuIGNvbXBldGUgYXQgdGhlIGhpZ2hlc3QgbGV2ZWxzIGJ5IGNvbWJpbmluZyBhZHZhbmNlZCBwb3N0LXRyYWluaW5nIGFuZCB0ZXN0LXRpbWUgY29tcHV0YXRpb24gdGVjaG5pcXVlcy4gVGhlIGFwcHJvYWNoIGlzIGJhc2VkIG9uIHNpeCBrZXkgdGVjaG5pY2FsIHBpbGxhcnM6IExvbmcgQ2hhaW4tb2YtdGhvdWdodCBTdXBlcnZpc2VkIEZpbmV0dW5pbmcsIFJlaW5mb3JjZW1lbnQgTGVhcm5pbmcgd2l0aCBWZXJpZmlhYmxlIFJld2FyZHMgKFJMVlIpLCBBZ2VudGljIHBsYW5uaW5nIHByaW9yIHRvIHJlYXNvbmluZywgVGVzdC10aW1lIFNjYWxpbmcsIFNwZWN1bGF0aXZlIERlY29kaW5nLCBhbmQgSW5mZXJlbmNlLW9wdGltaXplZCBIYXJkd2FyZSwgYWxsIHVzaW5nIHB1YmxpY2x5IGF2YWlsYWJsZSBvcGVuLXNvdXJjZSBkYXRhc2V0cy4gSzItVGhpbmsgZXhjZWxzIGluIG1hdGhlbWF0aWNhbCByZWFzb25pbmcsIGFjaGlldmluZyBzdGF0ZS1vZi10aGUtYXJ0IHNjb3JlcyBvbiBwdWJsaWMgYmVuY2htYXJrcyBmb3Igb3Blbi1zb3VyY2UgbW9kZWxzLCB3aGlsZSBhbHNvIHBlcmZvcm1pbmcgc3Ryb25nbHkgaW4gb3RoZXIgYXJlYXMgc3VjaCBhcyBDb2RlIGFuZCBTY2llbmNlLiBPdXIgcmVzdWx0cyBjb25maXJtIHRoYXQgYSBtb3JlIHBhcmFtZXRlci1lZmZpY2llbnQgbW9kZWwgbGlrZSBLMi1UaGluayAzMkIgY2FuIGNvbXBldGUgd2l0aCBzdGF0ZS1vZi10aGUtYXJ0IHN5c3RlbXMgdGhyb3VnaCBhbiBpbnRlZ3JhdGVkIHBvc3QtdHJhaW5pbmcgcmVjaXBlIHRoYXQgaW5jbHVkZXMgbG9uZyBjaGFpbi1vZi10aG91Z2h0IHRyYWluaW5nIGFuZCBzdHJhdGVnaWMgaW5mZXJlbmNlLXRpbWUgZW5oYW5jZW1lbnRzLCBtYWtpbmcgb3Blbi1zb3VyY2UgcmVhc29uaW5nIHN5c3RlbXMgbW9yZSBhY2Nlc3NpYmxlIGFuZCBhZmZvcmRhYmxlLiBLMi1UaGluayBpcyBmcmVlbHkgYXZhaWxhYmxlIGF0IHRoaXMgaHR0cCBVUkwsIG9mZmVyaW5nIGJlc3QtaW4tY2xhc3MgaW5mZXJlbmNlIHNwZWVkcyBvZiBvdmVyIDIsMDAwIHRva2VucyBwZXIgc2Vjb25kIHBlciByZXF1ZXN0IHZpYSB0aGUgQ2VyZWJyYXMgV2FmZXItU2NhbGUgRW5naW5lLiIsLCxPcGVuIHdlaWdodHMgKHVucmVzdHJpY3RlZCksIlVuaXRlZCBBcmFiIEVtaXJhdGVzLFVuaXRlZCBBcmFiIEVtaXJhdGVzIixRd2VuMi41LTMyQiwsLCwsMjAyNS0xMS0yOCAxMTo1MjoxMyswMDowMCwsLCwsLCJBY2FkZW1pYSxJbmR1c3RyeSIsLCwsLFVucmVsZWFzZWQsIkFwYWNoZSAyLjAKaHR0cHM6Ly9odWdnaW5nZmFjZS5jby9MTE0zNjAvSzItVGhpbmsKaHR0cHM6Ly9naXRodWIuY29tL01CWlVBSS1JRk0vSzItVGhpbmstU0ZUIiwsLCwsLCwsTExNMzYwLCwsLFllcwpTaWduYWwgUHJvY2Vzc2luZyBUcmFuc2Zvcm1lcixPdGhlcixTaWduYWwgcHJvY2Vzc2luZyxTb2Z0YmFuaywiWXV0byBLYXdhaSwgUmFqZWV2IEtvb2RsaSIsMjAyNS0wOS0wOSxBIFVuaWZpZWQgVHJhbnNmb3JtZXIgQXJjaGl0ZWN0dXJlIGZvciBMb3ctTGF0ZW5jeSBhbmQgU2NhbGFibGUgV2lyZWxlc3MgU2lnbmFsIFByb2Nlc3NpbmcsaHR0cHM6Ly9hcnhpdi5vcmcvYWJzLzI1MDguMTc5NjAsLCwsLExpa2VseSB0byBiZSB2ZXJ5IHNtYWxsLCwsLCJUcmFpbmluZyBTYW1wbGVzIDIyMGsKIiwsLCwsVW5rbm93biwiV2UgcHJvcG9zZSBhIHVuaWZpZWQgVHJhbnNmb3JtZXItYmFzZWQgYXJjaGl0ZWN0dXJlIGZvciB3aXJlbGVzcyBzaWduYWwgcHJvY2Vzc2luZyB0YXNrcywgb2ZmZXJpbmcgYSBsb3ctbGF0ZW5jeSwgdGFzay1hZGFwdGl2ZSBhbHRlcm5hdGl2ZSB0byBjb252ZW50aW9uYWwgcmVjZWl2ZXIgcGlwZWxpbmVzLiBVbmxpa2UgdHJhZGl0aW9uYWwgbW9kdWxhciBkZXNpZ25zLCBvdXIgbW9kZWwgaW50ZWdyYXRlcyBjaGFubmVsIGVzdGltYXRpb24sIGludGVycG9sYXRpb24sIGFuZCBkZW1hcHBpbmcgaW50byBhIHNpbmdsZSwgY29tcGFjdCBhdHRlbnRpb24tZHJpdmVuIGFyY2hpdGVjdHVyZSBkZXNpZ25lZCBmb3IgcmVhbC10aW1lIGRlcGxveW1lbnQuIFRoZSBtb2RlbCdzIHN0cnVjdHVyZSBhbGxvd3MgZHluYW1pYyBhZGFwdGF0aW9uIHRvIGRpdmVyc2Ugb3V0cHV0IGZvcm1hdHMgYnkgc2ltcGx5IG1vZGlmeWluZyB0aGUgZmluYWwgcHJvamVjdGlvbiBsYXllciwgZW5hYmxpbmcgY29uc2lzdGVudCByZXVzZSBhY3Jvc3MgcmVjZWl2ZXIgc3Vic3lzdGVtcy4gRXhwZXJpbWVudGFsIHJlc3VsdHMgZGVtb25zdHJhdGUgc3Ryb25nIGdlbmVyYWxpemF0aW9uIHRvIHZhcnlpbmcgdXNlciBjb3VudHMsIG1vZHVsYXRpb24gc2NoZW1lcywgYW5kIHBpbG90IGNvbmZpZ3VyYXRpb25zLCB3aGlsZSBzYXRpc2Z5aW5nIGxhdGVuY3kgY29uc3RyYWludHMgaW1wb3NlZCBieSBwcmFjdGljYWwgc3lzdGVtcy4gVGhlIGFyY2hpdGVjdHVyZSBpcyBldmFsdWF0ZWQgYWNyb3NzIHRocmVlIGNvcmUgdXNlIGNhc2VzOiAoMSkgYW4gRW5kLXRvLUVuZCBSZWNlaXZlciwgd2hpY2ggcmVwbGFjZXMgdGhlIGVudGlyZSBiYXNlYmFuZCBwcm9jZXNzaW5nIHBpcGVsaW5lIGZyb20gcGlsb3Qgc3ltYm9scyB0byBiaXQtbGV2ZWwgZGVjaXNpb25zOyAoMikgQ2hhbm5lbCBGcmVxdWVuY3kgSW50ZXJwb2xhdGlvbiwgaW1wbGVtZW50ZWQgYW5kIHRlc3RlZCB3aXRoaW4gYSAzR1BQLWNvbXBsaWFudCBPQUkrQWVyaWFsIHN5c3RlbTsgYW5kICgzKSBDaGFubmVsIEVzdGltYXRpb24sIHdoZXJlIHRoZSBtb2RlbCBpbmZlcnMgZnVsbC1iYW5kIGNoYW5uZWwgcmVzcG9uc2VzIGZyb20gc3BhcnNlIHBpbG90IG9ic2VydmF0aW9ucy4gSW4gYWxsIGNhc2VzLCBvdXIgYXBwcm9hY2ggb3V0cGVyZm9ybXMgY2xhc3NpY2FsIGJhc2VsaW5lcyBpbiB0ZXJtcyBvZiBhY2N1cmFjeSwgcm9idXN0bmVzcywgYW5kIGNvbXB1dGF0aW9uYWwgZWZmaWNpZW5jeS4gVGhpcyB3b3JrIHByZXNlbnRzIGEgZGVwbG95YWJsZSwgZGF0YS1kcml2ZW4gYWx0ZXJuYXRpdmUgdG8gaGFuZC1lbmdpbmVlcmVkIFBIWS1sYXllciBibG9ja3MsIGFuZCBsYXlzIHRoZSBmb3VuZGF0aW9uIGZvciBpbnRlbGxpZ2VudCwgc29mdHdhcmUtZGVmaW5lZCBzaWduYWwgcHJvY2Vzc2luZyBpbiBuZXh0LWdlbmVyYXRpb24gd2lyZWxlc3MgY29tbXVuaWNhdGlvbiBzeXN0ZW1zLiIsLCxVbnJlbGVhc2VkLEphcGFuLCwsLCwsMjAyNS0xMS0yOCAxMTo1MjoxMyswMDowMCwsLCwsLEluZHVzdHJ5LCwsLCxVbnJlbGVhc2VkLCwsLCwsLCwsLCwsLE5vClF3ZW4zLU1heCxMYW5ndWFnZSwiTGFuZ3VhZ2UgbW9kZWxpbmcvZ2VuZXJhdGlvbixRdWVzdGlvbiBhbnN3ZXJpbmcsTWF0aGVtYXRpY2FsIHJlYXNvbmluZyxDb2RlIGdlbmVyYXRpb24sUXVhbnRpdGF0aXZlIHJlYXNvbmluZyxSZXRyaWV2YWwtYXVnbWVudGVkIGdlbmVyYXRpb24sVHJhbnNsYXRpb24iLEFsaWJhYmEsLDIwMjUtMDktMDUsIkludHJvZHVjaW5nIFF3ZW4zLU1heC1QcmV2aWV3IChJbnN0cnVjdCkg4oCUIG91ciBiaWdnZXN0IG1vZGVsIHlldCwgd2l0aCBvdmVyIDEgdHJpbGxpb24gcGFyYW1ldGVycyEgIiwiaHR0cHM6Ly9tb2RlbHN0dWRpby5jb25zb2xlLmFsaWJhYmFjbG91ZC5jb20vP3RhYj1kb2MjL2RvYy8/dHlwZT1tb2RlbCZ1cmw9Mjg0MDkxNF8yJm1vZGVsSWQ9cXdlbjMtbWF4LXByZXZpZXcKCmh0dHBzOi8vcXdlbi5haS9ibG9nP2lkPTg3ZGM5M2ZjOGE1OTBkYzcxOGM3N2UxZjZlODRjMDdiNDc0ZjZjNWEmZnJvbT1ob21lLmxhdGVzdC1yZXNlYXJjaC1saXN0IiwsRGlzY3JldGlvbmFyeSwsMTAwMDAwMDAwMDAwMC4wLE1vRSBhcmNoaXRlY3R1cmUsMS41MTJlKzI1LCI2TkQgd2l0aDoKMzZUIHRva2VucyBpcyB0YWtlbiBmcm9tIHRoZSBxd2VuMyB0ZWNobmljYWwgcmVwb3J0CjcwQiBhY3RpdmUgcGFyYW1zIGlzIGJhc2VkIG9uIGl0IGhhdmluZyA+MVQgcGFyYW1zLCBhbmQgdGhlIGFyY2hpdGVjdHVyZXMgb2YgUXdlbjMtMjM1Qi1BMjJCIGFuZCBRd2VuMy1Db2Rlci00ODBCLUEzNUIiLDM2MDAwMDAwMDAwMDAwLCIiIndhcyBwcmV0cmFpbmVkIG9uIDM2IHRyaWxsaW9uIHRva2VucyIiIiwsLCwsU3BlY3VsYXRpdmUsIkZvbGxvd2luZyB0aGUgcmVsZWFzZSBvZiB0aGUgUXdlbjMtMjUwNyBzZXJpZXMsIHdlIGFyZSB0aHJpbGxlZCB0byBpbnRyb2R1Y2UgUXdlbjMtTWF4IOKAlCBvdXIgbGFyZ2VzdCBhbmQgbW9zdCBjYXBhYmxlIG1vZGVsIHRvIGRhdGUuIFRoZSBwcmV2aWV3IHZlcnNpb24gb2YgUXdlbjMtTWF4LUluc3RydWN0IGN1cnJlbnRseSByYW5rcyB0aGlyZCBvbiB0aGUgVGV4dCBBcmVuYSBsZWFkZXJib2FyZCwgc3VycGFzc2luZyBHUFQtNS1DaGF0LiBUaGUgb2ZmaWNpYWwgcmVsZWFzZSBmdXJ0aGVyIGVuaGFuY2VzIHBlcmZvcm1hbmNlIGluIGNvZGluZyBhbmQgYWdlbnQgY2FwYWJpbGl0aWVzLCBhY2hpZXZpbmcgc3RhdGUtb2YtdGhlLWFydCByZXN1bHRzIGFjcm9zcyBhIGNvbXByZWhlbnNpdmUgc3VpdGUgb2YgYmVuY2htYXJrcyDigJQgaW5jbHVkaW5nIGtub3dsZWRnZSwgcmVhc29uaW5nLCBjb2RpbmcsIGluc3RydWN0aW9uIGZvbGxvd2luZywgaHVtYW4gcHJlZmVyZW5jZSBhbGlnbm1lbnQsIGFnZW50IHRhc2tzLCBhbmQgbXVsdGlsaW5ndWFsIHVuZGVyc3RhbmRpbmcuIFdlIGludml0ZSB5b3UgdG8gdHJ5IFF3ZW4zLU1heC1JbnN0cnVjdCB2aWEgaXRzIEFQSSBvbiBBbGliYWJhIENsb3VkIG9yIGV4cGxvcmUgaXQgZGlyZWN0bHkgb24gUXdlbiBDaGF0LiBNZWFud2hpbGUsIFF3ZW4zLU1heC1UaGlua2luZyDigJQgc3RpbGwgdW5kZXIgYWN0aXZlIHRyYWluaW5nIOKAlCBpcyBhbHJlYWR5IGRlbW9uc3RyYXRpbmcgcmVtYXJrYWJsZSBwb3RlbnRpYWwuIFdoZW4gYXVnbWVudGVkIHdpdGggdG9vbCB1c2FnZSBhbmQgc2NhbGVkIHRlc3QtdGltZSBjb21wdXRlLCB0aGUgVGhpbmtpbmcgdmFyaWFudCBoYXMgYWNoaWV2ZWQgMTAwJSBvbiBjaGFsbGVuZ2luZyByZWFzb25pbmcgYmVuY2htYXJrcyBzdWNoIGFzIEFJTUUgMjUgYW5kIEhNTVQuIFdlIGxvb2sgZm9yd2FyZCB0byByZWxlYXNpbmcgaXQgcHVibGljbHkgaW4gdGhlIG5lYXIgZnV0dXJlLiIsLCxBUEkgYWNjZXNzLENoaW5hLCwsLCwsMjAyNS0xMi0xOCAwNTo0NToxNCswMDowMCwsLCwsbm90IGxpc3RlZCxJbmR1c3RyeSwsLCwsVW5yZWxlYXNlZCwsVHJ1ZSwsLCwsLE9wZXJhdGlvbiBjb3VudGluZywsLCwsTm8KRW1iZWRkaW5nR2VtbWEsTGFuZ3VhZ2UsU2VtYW50aWMgZW1iZWRkaW5nLEdvb2dsZSBEZWVwTWluZCwsMjAyNS0wOS0wNSxFbWJlZGRpbmdHZW1tYSBpcyBhIDMwME0gcGFyYW1ldGVyIGVtYmVkZGluZyBtb2RlbCBmcm9tIEdvb2dsZS4saHR0cHM6Ly9vbGxhbWEuY29tL2xpYnJhcnkvZW1iZWRkaW5nZ2VtbWEsLCwsMzA4MDAwMDAwLjAsMzAwTSwsLDMyMDAwMDAwMDAwMCwiIiJUaGlzIG1vZGVsIHdhcyB0cmFpbmVkIG9uIGEgZGF0YXNldCBvZiB0ZXh0IGRhdGEgdGhhdCBpbmNsdWRlcyBhIHdpZGUgdmFyaWV0eSBvZiBzb3VyY2VzIHRvdGFsaW5nIGFwcHJveGltYXRlbHkgMzIwIGJpbGxpb24gdG9rZW5zLiIiIiwsLEdvb2dsZSBUUFUgdjVlLCxDb25maWRlbnQsIkVtYmVkZGluZ0dlbW1hIGlzIGEgMzAwTSBwYXJhbWV0ZXIsIHN0YXRlLW9mLXRoZS1hcnQgZm9yIGl0cyBzaXplLCBvcGVuIGVtYmVkZGluZyBtb2RlbCBmcm9tIEdvb2dsZSwgYnVpbHQgZnJvbSBHZW1tYSAzICh3aXRoIFQ1R2VtbWEgaW5pdGlhbGl6YXRpb24pIGFuZCB0aGUgc2FtZSByZXNlYXJjaCBhbmQgdGVjaG5vbG9neSB1c2VkIHRvIGNyZWF0ZSBHZW1pbmkgbW9kZWxzLiBFbWJlZGRpbmdHZW1tYSBwcm9kdWNlcyB2ZWN0b3IgcmVwcmVzZW50YXRpb25zIG9mIHRleHQsIG1ha2luZyBpdCB3ZWxsLXN1aXRlZCBmb3Igc2VhcmNoIGFuZCByZXRyaWV2YWwgdGFza3MsIGluY2x1ZGluZyBjbGFzc2lmaWNhdGlvbiwgY2x1c3RlcmluZywgYW5kIHNlbWFudGljIHNpbWlsYXJpdHkgc2VhcmNoLiBUaGlzIG1vZGVsIHdhcyB0cmFpbmVkIHdpdGggZGF0YSBpbiAxMDArIHNwb2tlbiBsYW5ndWFnZXMuCgpUaGUgc21hbGwgc2l6ZSBhbmQgb24tZGV2aWNlIGZvY3VzIG1ha2VzIGl0IHBvc3NpYmxlIHRvIGRlcGxveSBpbiBlbnZpcm9ubWVudHMgd2l0aCBsaW1pdGVkIHJlc291cmNlcyBzdWNoIGFzIG1vYmlsZSBwaG9uZXMsIGxhcHRvcHMsIG9yIGRlc2t0b3BzLCBkZW1vY3JhdGl6aW5nIGFjY2VzcyB0byBzdGF0ZSBvZiB0aGUgYXJ0IEFJIG1vZGVscyBhbmQgaGVscGluZyBmb3N0ZXIgaW5ub3ZhdGlvbiBmb3IgZXZlcnlvbmUuIiwsLE9wZW4gd2VpZ2h0cyAocmVzdHJpY3RlZCB1c2UpLFVuaXRlZCBTdGF0ZXMgb2YgQW1lcmljYSxHZW1tYSAzIDI3ME0sNS45MTM2ZSsyMCw2IEZMT1AvcGFyYW1ldGVyL3Rva2VuICogMzA4MDAwMDAwIHBhcmFtZXRlcnMgKiAzMjAwMDAwMDAwMDAgdG9rZW5zID0gNTkxMzYwMDAwMDAwMDAwMDAwMDAwIEZMT1AsLCwyMDI1LTExLTI4IDExOjUyOjEzKzAwOjAwLCwsLCwsSW5kdXN0cnksLCwsLFVucmVsZWFzZWQsImh0dHBzOi8vYWkuZ29vZ2xlLmRldi9nZW1tYS9kb2NzL2VtYmVkZGluZ2dlbW1hCgpHZW1tYSBsaWNlbnNlCmh0dHBzOi8vaHVnZ2luZ2ZhY2UuY28vZ29vZ2xlL2VtYmVkZGluZ2dlbW1hLTMwMG0iLCwsLCwsLCxnb29nbGUsLCwsWWVzCkNoYXR0ZXJib3ggTXVsdGlsaW5ndWFsLFNwZWVjaCwiVGV4dC10by1zcGVlY2ggKFRUUyksU3BlZWNoIHN5bnRoZXNpcyIsUmVzZW1ibGUgQUksLDIwMjUtMDktMDQsSW50cm9kdWNpbmcgQ2hhdHRlcmJveCBNdWx0aWxpbmd1YWw6IE9wZW4gU291cmNlIFRUUyBmb3IgMjMgTGFuZ3VhZ2VzLCJodHRwczovL3d3dy5yZXNlbWJsZS5haS9pbnRyb2R1Y2luZy1jaGF0dGVyYm94LW11bHRpbGluZ3VhbC1vcGVuLXNvdXJjZS10dHMtZm9yLTIzLWxhbmd1YWdlcy8KCmh0dHBzOi8vZ2l0aHViLmNvbS9yZXNlbWJsZS1haS9jaGF0dGVyYm94IiwsLCIiIlNvVEEgemVyb3Nob3QgRW5nbGlzaCBUVFMiIiIsLCIiIjAuNUIgTGxhbWEgYmFja2JvbmUiIiIsLCwsIiIiVHJhaW5lZCBvbiAwLjVNIGhvdXJzIG9mIGNsZWFuZWQgZGF0YSIiIiwsLCwsVW5rbm93biwiRGVtYW5kIGZvciBtdWx0aWxpbmd1YWwgVFRTIGlzIHNreXJvY2tldGluZy4gQnJhbmRzLCBlZHVjYXRvcnMsIGFuZCBkZXZlbG9wZXJzIGFyZSBubyBsb25nZXIgbGltaXRlZCB0byBFbmdsaXNoLW9ubHkgdm9pY2UgQUkuIFVzZXJzIGV4cGVjdCBhcHBzIGFuZCBhZ2VudHMgdG8gc291bmQgaHVtYW4sIHNwZWFrIGluIHRoZWlyIG5hdGl2ZSBsYW5ndWFnZSwgYW5kIGRlbGl2ZXIgY29udGVudCB3aXRoIGF1dGhlbnRpYyB0b25lIGFuZCBlbW90aW9uLgoKQ2hhdHRlcmJveCBNdWx0aWxpbmd1YWwgd2FzIGJ1aWx0IHRvIG1lZXQgdGhhdCBkZW1hbmQuIEl0IGNvbWJpbmVzOgoKQnJlYWR0aCBvZiBsYW5ndWFnZXM6IDIzIHN1cHBvcnRlZCBsYW5ndWFnZXMgZnJvbSBsYXVuY2guCkV4cHJlc3NpdmUgY29udHJvbDogRmluZS10dW5lIGRlbGl2ZXJ5IHdpdGggZW1vdGlvbiBhbmQgaW50ZW5zaXR5IHNldHRpbmdzLgpFbnRlcnByaXNlIHJlbGlhYmlsaXR5OiBVbHRyYS1zdGFibGUgaW5mZXJlbmNlIGFuZCBidWlsdC1pbiB3YXRlcm1hcmtpbmcuCldoZXRoZXIgeW914oCZcmUgZGVzaWduaW5nIGEgdm9pY2UgQUkgYWdlbnQgZm9yIGN1c3RvbWVyIHN1cHBvcnQsIGEgbGFuZ3VhZ2UtbGVhcm5pbmcgYXBwLCBvciBhIGdsb2JhbCBnYW1pbmcgZXhwZXJpZW5jZSwgQ2hhdHRlcmJveCBNdWx0aWxpbmd1YWwgZ2l2ZXMgeW91IHRoZSB0b29scyB0byBidWlsZCB2b2ljZXMgdGhhdCByZXNvbmF0ZSBldmVyeXdoZXJlLiIsLCxPcGVuIHdlaWdodHMgKHVucmVzdHJpY3RlZCksVW5pdGVkIFN0YXRlcyBvZiBBbWVyaWNhLCwsLCwsMjAyNS0xMS0yOCAxMTo1MjoxMyswMDowMCwsLCwsLEluZHVzdHJ5LCwsLCxVbnJlbGVhc2VkLCJNSVQgbGljZW5zZQpodHRwczovL2h1Z2dpbmdmYWNlLmNvL1Jlc2VtYmxlQUkvY2hhdHRlcmJveCIsLCwsLCwsLFJlc2VtYmxlQUksLCwsWWVzCkFwZXJ0dXMgOEIsTGFuZ3VhZ2UsIkxhbmd1YWdlIG1vZGVsaW5nL2dlbmVyYXRpb24sUXVlc3Rpb24gYW5zd2VyaW5nLENvZGUgZ2VuZXJhdGlvbixUcmFuc2xhdGlvbiIsIkVUSCBadXJpY2gsRWNvbGUgUG9seXRlY2huaXF1ZSBGwrRlZMK0ZXJhbGUgZGUgTGF1c2FubmUgKEVQRkwpLFN3aXNzIE5hdGlvbmFsIFN1cGVyY29tcHV0aW5nIENlbnRyZSAoQ1NDUyksU3dpc3Njb20iLCwyMDI1LTA5LTAyLCJBcGVydHVzOiBhIGZ1bGx5IG9wZW4sIHRyYW5zcGFyZW50LCBtdWx0aWxpbmd1YWwgbGFuZ3VhZ2UgbW9kZWwiLCJodHRwczovL2V0aHouY2gvZW4vbmV3cy1hbmQtZXZlbnRzL2V0aC1uZXdzL25ld3MvMjAyNS8wOS9wcmVzcy1yZWxlYXNlLWFwZXJ0dXMtYS1mdWxseS1vcGVuLXRyYW5zcGFyZW50LW11bHRpbGluZ3VhbC1sYW5ndWFnZS1tb2RlbC5odG1sCgpodHRwczovL2dpdGh1Yi5jb20vc3dpc3MtYWkvYXBlcnR1cy10ZWNoLXJlcG9ydC9ibG9iL21haW4vQXBlcnR1c19UZWNoX1JlcG9ydC5wZGYiLCwsLDgwMDAwMDAwMDAuMCw4QiwsNiBGTE9QIC8gcGFyYW1ldGVyIC8gdG9rZW4gKiA4ICogMTBeOSBwYXJhbWV0ZXJzICogMTUgKiAxMF4xMiB0b2tlbnMgPSA3LjJlKzIzIEZMT1AsLCIiIlRyYWluZWQgb24gMTUgdHJpbGxpb24gdG9rZW5zIGFjcm9zcyBtb3JlIHRoYW4gMSwwMDAgbGFuZ3VhZ2VzIOKAkyA0MCUgb2YgdGhlIGRhdGEgaXMgbm9uLUVuZ2xpc2giIiIsLCxOVklESUEgR0gyMDAsLENvbmZpZGVudCwiUmVzZWFyY2hlcnMgYXQgRVBGTCwgRVRIIFp1cmljaCBhbmQgQ1NDUyBoYXZlIGRldmVsb3BlZCBBcGVydHVzLCBhIGZ1bGx5IG9wZW4gTGFyZ2UgTGFuZ3VhZ2UgTW9kZWwgKExMTSkg4oCTIG9uZSBvZiB0aGUgbGFyZ2VzdCBvZiBpdHMga2luZC4KQXMgYSBmb3VuZGF0aW9uYWwgdGVjaG5vbG9neSwgQXBlcnR1cyBlbmFibGVzIGlubm92YXRpb24gYW5kIHN0cmVuZ3RoZW5zIEFJIGV4cGVydGlzZSBhY3Jvc3MgcmVzZWFyY2gsIHNvY2lldHkgYW5kIGluZHVzdHJ5IGJ5IGFsbG93aW5nIG90aGVycyB0byBidWlsZCB1cG9uIGl0LgpBcGVydHVzIGlzIGN1cnJlbnRseSBhdmFpbGFibGUgdGhyb3VnaCBzdHJhdGVnaWMgcGFydG5lciBTd2lzc2NvbSwgdGhlIEFJIHBsYXRmb3JtIEh1Z2dpbmcgRmFjZSwgYW5kIHRoZSBQdWJsaWMgQUkgbmV0d29yay4iLCwsT3BlbiB3ZWlnaHRzICh1bnJlc3RyaWN0ZWQpLCJTd2l0emVybGFuZCxTd2l0emVybGFuZCxTd2l0emVybGFuZCxTd2l0emVybGFuZCIsLCwsNDA5Ni4wLCwyMDI1LTExLTI4IDExOjUyOjEzKzAwOjAwLCwsLCwsIkFjYWRlbWlhLEFjYWRlbWlhLEFjYWRlbWlhLEluZHVzdHJ5IiwsLCwsT3BlbiBzb3VyY2UsIkFwYWNoZSAyLjAKaHR0cHM6Ly9odWdnaW5nZmFjZS5jby9zd2lzcy1haS9BcGVydHVzLTcwQi1JbnN0cnVjdC0yNTA5CgpBcGFjaGUgMi4wIApodHRwczovL2dpdGh1Yi5jb20vc3dpc3MtYWkvcHJldHJhaW4tY29kZSIsLCwsQkYxNiwsNTYwNDcyOC44NjcwNTMzMjI1LE9wZXJhdGlvbiBjb3VudGluZyxzd2lzcy1haSwsLCxZZXMKQXBlcnR1cyA3MEIsTGFuZ3VhZ2UsIkxhbmd1YWdlIG1vZGVsaW5nL2dlbmVyYXRpb24sUXVlc3Rpb24gYW5zd2VyaW5nLENvZGUgZ2VuZXJhdGlvbixUcmFuc2xhdGlvbiIsIkVUSCBadXJpY2gsRWNvbGUgUG9seXRlY2huaXF1ZSBGwrRlZMK0ZXJhbGUgZGUgTGF1c2FubmUgKEVQRkwpLFN3aXNzIE5hdGlvbmFsIFN1cGVyY29tcHV0aW5nIENlbnRyZSAoQ1NDUyksU3dpc3Njb20iLCwyMDI1LTA5LTAyLCJBcGVydHVzOiBhIGZ1bGx5IG9wZW4sIHRyYW5zcGFyZW50LCBtdWx0aWxpbmd1YWwgbGFuZ3VhZ2UgbW9kZWwiLCJodHRwczovL2V0aHouY2gvZW4vbmV3cy1hbmQtZXZlbnRzL2V0aC1uZXdzL25ld3MvMjAyNS8wOS9wcmVzcy1yZWxlYXNlLWFwZXJ0dXMtYS1mdWxseS1vcGVuLXRyYW5zcGFyZW50LW11bHRpbGluZ3VhbC1sYW5ndWFnZS1tb2RlbC5odG1sCgpodHRwczovL2dpdGh1Yi5jb20vc3dpc3MtYWkvYXBlcnR1cy10ZWNoLXJlcG9ydC9ibG9iL21haW4vQXBlcnR1c19UZWNoX1JlcG9ydC5wZGYiLCwsLDcwMDAwMDAwMDAwLjAsNzBCLDYuNzRlKzI0LCI2Ljc0IMK3IDEwXjI0IEZMT1BzIC0gcmVwb3J0ZWQKCjYgRkxPUCAvIHBhcmFtZXRlciAvIHRva2VuICogNzAgKiAxMF45IHBhcmFtZXRlcnMgKiAxNSAqIDEwXjEyIHRva2VucyA9IDYuM2UrMjQgRkxPUCAKCjk4OTUwMDAwMDAwMDAwMCBGTE9QIC8gR1BVIC8gc2VjIFtHSDIwMCwgYmYxNiByZXBvcnRlZF0gKiA2KjEwXjYgR1BVLWhvdXJzICogMzYwMCBzZWMgLyBob3VyICogMC4zIFthc3N1bWVkIHV0aWxpemF0aW9uXSA9IDYuNDExOTZlKzI0IEZMT1AiLDE1MDAwMDAwMDAwMDAwLCIiIlRyYWluZWQgb24gMTUgdHJpbGxpb24gdG9rZW5zIGFjcm9zcyBtb3JlIHRoYW4gMSwwMDAgbGFuZ3VhZ2VzIOKAkyA0MCUgb2YgdGhlIGRhdGEgaXMgbm9uLUVuZ2xpc2giIiIsLCIiIjYgbWlsbGlvbiBHUFUgaG91cnMiIiIsTlZJRElBIEdIMjAwLCxDb25maWRlbnQsIlJlc2VhcmNoZXJzIGF0IEVQRkwsIEVUSCBadXJpY2ggYW5kIENTQ1MgaGF2ZSBkZXZlbG9wZWQgQXBlcnR1cywgYSBmdWxseSBvcGVuIExhcmdlIExhbmd1YWdlIE1vZGVsIChMTE0pIOKAkyBvbmUgb2YgdGhlIGxhcmdlc3Qgb2YgaXRzIGtpbmQuCkFzIGEgZm91bmRhdGlvbmFsIHRlY2hub2xvZ3ksIEFwZXJ0dXMgZW5hYmxlcyBpbm5vdmF0aW9uIGFuZCBzdHJlbmd0aGVucyBBSSBleHBlcnRpc2UgYWNyb3NzIHJlc2VhcmNoLCBzb2NpZXR5IGFuZCBpbmR1c3RyeSBieSBhbGxvd2luZyBvdGhlcnMgdG8gYnVpbGQgdXBvbiBpdC4KQXBlcnR1cyBpcyBjdXJyZW50bHkgYXZhaWxhYmxlIHRocm91Z2ggc3RyYXRlZ2ljIHBhcnRuZXIgU3dpc3Njb20sIHRoZSBBSSBwbGF0Zm9ybSBIdWdnaW5nIEZhY2UsIGFuZCB0aGUgUHVibGljIEFJIG5ldHdvcmsuIiwsLE9wZW4gd2VpZ2h0cyAodW5yZXN0cmljdGVkKSwiU3dpdHplcmxhbmQsU3dpdHplcmxhbmQsU3dpdHplcmxhbmQsU3dpdHplcmxhbmQiLCwsLDQwOTYuMCwsMjAyNS0xMS0yOCAxMTo1MjoxMyswMDowMCwsLCwsLCJBY2FkZW1pYSxBY2FkZW1pYSxBY2FkZW1pYSxJbmR1c3RyeSIsLCwsNjAwMDAwMC4wLE9wZW4gc291cmNlLCJBcGFjaGUgMi4wCmh0dHBzOi8vaHVnZ2luZ2ZhY2UuY28vc3dpc3MtYWkvQXBlcnR1cy04Qi1JbnN0cnVjdC0yNTA5CgpBcGFjaGUgMi4wIApodHRwczovL2dpdGh1Yi5jb20vc3dpc3MtYWkvcHJldHJhaW4tY29kZSIsLCwsQkYxNiwsNTYwNDcyOC44NjcwNTMzMjI1LCJSZXBvcnRlZCxPcGVyYXRpb24gY291bnRpbmcsSGFyZHdhcmUiLHN3aXNzLWFpLCwsLFllcwpMb25nQ2F0LUZsYXNoLExhbmd1YWdlLCJMYW5ndWFnZSBtb2RlbGluZy9nZW5lcmF0aW9uLFF1ZXN0aW9uIGFuc3dlcmluZyxDaGF0LENvZGUgZ2VuZXJhdGlvbixRdWFudGl0YXRpdmUgcmVhc29uaW5nLEluc3RydWN0aW9uIGludGVycHJldGF0aW9uIixNZWl0dWFuIEluYywiTWVpdHVhbiBMb25nQ2F0IFRlYW0sIEJheWFuLCBCZWkgTGksIEJpbmd5ZSBMZWksIEJvIFdhbmcsIEJvbGluIFJvbmcsIENoYW8gV2FuZywgQ2hhbyBaaGFuZywgQ2hlbiBHYW8sIENoZW4gWmhhbmcsIENoZW5nIFN1biwgQ2hlbmdjaGVuZyBIYW4sIENoZW5ndWFuZyBYaSwgQ2hpIFpoYW5nLCBDaG9uZyBQZW5nLCBDaHVhbiBRaW4sIENodXl1IFpoYW5nLCBDb25nIENoZW4sIENvbmdrdWkgV2FuZywgRGFuIE1hLCBEYW9ydSBQYW4sIERlZmVpIEJ1LCBEZW5nY2hhbmcgWmhhbywgRGV5YW5nIEtvbmcsIERpc2hhbiBMaXUsIEZlaXllIEh1bywgRmVuZ2N1biBMaSwgRnViYW8gWmhhbmcsIEdhbiBEb25nLCBHYW5nIExpdSwgR2FuZyBYdSwgR2UgTGksIEd1b3FpYW5nIFRhbiwgR3VveXVhbiBMaW4sIEhhaWhhbmcgSmluZywgSGFvbWluIEZ1LCBIYW9uYW4gWWFuLCBIYW94aW5nIFdlbiwgSGFvemhlIFpoYW8sIEhvbmcgTGl1LCBIb25nbWVpIFNoaSwgSG9uZ3lhbiBIYW8sIEhvbmd5aW4gVGFuZywgSHVhbnRpYW4gTHYsIEh1aSBTdSwgSmlhY2hlbmcgTGksIEppYWhhbyBMaXUsIEppYWh1YW4gTGksIEppYWp1biBZYW5nLCBKaWFtaW5nIFdhbmcsIEppYW4gWWFuZywgSmlhbmNoYW8gVGFuLCBKaWFxaSBTdW4sIEppYXFpIFpoYW5nLCBKaWF3ZWkgRnUsIEppYXdlaSBZYW5nLCBKaWF4aSBIdSwgSmlheXUgUWluLCBKaW5nYW5nIFdhbmcsIEppeXVhbiBIZSwgSnVuIEt1YW5nLCBKdW5odWkgTWVpLCBLYWkgTGlhbmcsIEtlIEhlLCBLZWZlbmcgWmhhbmcsIEtlaGVuZyBXYW5nLCBLZXFpbmcgSGUsIExpYW5nIEdhbywgTGlhbmcgU2hpLCBMaWFuaHVpIE1hLCBMaW4gUWl1LCBMaW5nYmluIEtvbmcsIExpbmd0b25nIFNpLCBMaW5rdW4gTHl1LCBMaW5zZW4gR3VvLCBMaXFpIFlhbmcsIExpemhpIFlhbiwgTWFpIFhpYSwgTWFuIEdhbywgTWFueXVhbiBaaGFuZywgTWVuZyBaaG91LCBNZW5neGlhIFNoZW4sIE1pbmd4aWFuZyBUdW8sIE1pbmd5YW5nIFpodSwgUGVpZ3VhbmcgTGksIFBlbmcgUGVpLCBQZW5nIFpoYW8sIFBlbmdjaGVuZyBKaWEsIFBpbmd3ZWkgU3VuLCBRaSBHdSwgUWlhbnl1biBMaSwgUWluZ3l1YW4gTGksIFFpb25nIEh1YW5nLCBRaXl1YW4gRHVhbiwgUmFuIE1lbmcsIFJvbmd4aWFuZyBXZW5nLCBSdWljaGVuIFNoYW8sIFJ1bWVpIExpLCBTaGl6aGUgV3UsIFNodWFpIExpYW5nIGV0IGFsLiAoODIgYWRkaXRpb25hbCBhdXRob3JzIG5vdCBzaG93bikiLDIwMjUtMDktMDEsTG9uZ0NhdC1GbGFzaCBUZWNobmljYWwgUmVwb3J0LGh0dHBzOi8vYXJ4aXYub3JnL2Ficy8yNTA5LjAxMzIyLCxTT1RBIGltcHJvdmVtZW50LCJUYWJsZSAzCiIiTG9uZ0NhdC1GbGFzaCBCYXNlIG1vZGVsIGFjaGlldmVzIHBlcmZvcm1hbmNlIG9uIHBhciB3aXRoIHN0YXRlLW9mLXRoZS1hcnQgYmFzZSBtb2RlbHMgZGVzcGl0ZSBpdHMgY29tcGFjdCBhY3RpdmUvdG90YWwgcGFyYW1ldGVyIHNpemUuIEFsdGhvdWdoIExsYW1hLTQtTWF2ZXJpY2sgaGFzIGZld2VyIGFjdGl2YXRlZCBhbmQgdG90YWwgcGFyYW1ldGVycywgTG9uZ0NhdC1GbGFzaCBCYXNlIHN1cnBhc3NlcyBib3RoIG9uIG5lYXJseSBhbGwgYmVuY2htYXJrcy4iIgoKIiJJdCBhY2hpZXZlcyB0aGUKaGlnaGVzdCBzY29yZSBvZiA4OS42NSBvbiBJRkV2YWwsIG91dHBlcmZvcm1pbmcgYWxsIG90aGVyIG1vZGVscyBhbmQgZGVtb25zdHJhdGluZyBzdXBlcmlvciByZWxpYWJpbGl0eSBpbiBhZGhlcmluZyB0bwpjb21wbGV4IGFuZCBudWFuY2VkIGRpcmVjdGl2ZXMuIEZ1cnRoZXJtb3JlLCBpdCBzZWN1cmVzIHRoZSBiZXN0IHNjb3JlIG9uIENPTExJRSAoNTcuMTApIGFuZCBNZWVzZWVrcy16aCAoNDMuMDMpLCIiCgoiIkxvbmdDYXQtRmxhc2ggZGVtb25zdHJhdGVzIGEgY2xlYXIgYWR2YW50YWdlIGluIHVzaW5nIGFnZW50aWMgdG9vbCB1c2UgZG9tYWluLCBub3RhYmx5IG91dHBlcmZvcm1pbmcgb3RoZXIgbW9kZWxzIG9uIM+ECjIKLUJlbmNoIGV2ZW4gd2hlbiBjb21wYXJlZCB0byBtb2RlbHMgd2l0aCBtb3JlIHBhcmFt</x:v>
      </x:c>
    </x:row>
    <x:row r="21" ht="18" customHeight="1">
      <x:c r="A21" s="17" t="n">
        <x:v>16</x:v>
      </x:c>
      <x:c r="B21" s="17" t="n">
        <x:v>310</x:v>
      </x:c>
      <x:c r="C21" s="160" t="str">
        <x:v>ZXRlcnMuIiIiLDU2MDAwMDAwMDAwMC4wLCIiIjU2MCBiaWxsaW9uIHRvdGFsIHBhcmFtZXRlcnMsIGZlYXR1cmluZyBhbiBpbm5vdmF0aXZlIE1peHR1cmUtb2YtRXhwZXJ0cyAoTW9FKSBhcmNoaXRlY3R1cmUuIFRoZSBtb2RlbCBpbmNvcnBvcmF0ZXMgYSBkeW5hbWljIGNvbXB1dGF0aW9uIG1lY2hhbmlzbSB0aGF0IGFjdGl2YXRlcyAxOC42QuKIvDMxLjNCIHBhcmFtZXRlcnMgKGF2ZXJhZ2luZ+KIvDI3QikiIiIsMy43MjZlKzI0LCI2IEZMT1AvcGFyYW1ldGVyL3Rva2VuICogMjcwMDAwMDAwMDAgYWN0aXZlIHBhcmFtZXRlcnMgKiAyMzAwMDAwMDAwMDAwMCB0b2tlbnMgWyIiTGlrZWx5IiIgY29uZmlkZW5jZSwgc2VlIGRhdGFzZXQgc2l6ZSBub3Rlc10gPSAzLjcyNmUrMjQgRkxPUCIsMjMwMDAwMDAwMDAwMDAsIiIiKDEpIFdlIHRyYWluIHRoZSBtb2RlbCBvbiBhcHByb3hpbWF0ZWx5IDIwIHRyaWxsaW9uIHRva2VucyB3aXRoIDgxOTIgc2VxdWVuY2UgbGVuZ3RoIHRvIGVzdGFibGlzaCBhIHJvYnVzdCBiYXNlIG1vZGVsLiAKKDIpIFJlYXNvbmluZyBhbmQgY29kaW5nIGNhcGFiaWxpdGllcyBhcmUgZnVydGhlciBlbmhhbmNlZCB1c2luZyB0cmlsbGlvbnMgb2YgZGF0YS4gCigzKSBUaGUgY29udGV4dCBsZW5ndGggaXMgZXh0ZW5kZWQgdG8gMTI4ayB0aHJvdWdoIHRyYWluaW5nIG9uIGxvbmcgY29udGV4dCBjb3Jwb3JhLiIiCgpXaXRoICIiTGlrZWx5IiIgY29uZmlkZW5jZSB3ZSBtYXkgYXNzdW1lIHRoZXl0cmFpbmVkIG9uIHRvdGFsIG9mIDIzVCB0b2tlbnMiLDcyMC4wLCIiImNvbXBsZXRpbmcgdHJhaW5pbmcgd2l0aGluIDMwIGRheXMiIiAoPTcyMCBob3VycykiLCwsTGlrZWx5LCJXZSBpbnRyb2R1Y2UgTG9uZ0NhdC1GbGFzaCwgYSA1NjAtYmlsbGlvbi1wYXJhbWV0ZXIgTWl4dHVyZS1vZi1FeHBlcnRzIChNb0UpIGxhbmd1YWdlIG1vZGVsIGRlc2lnbmVkIGZvciBib3RoIGNvbXB1dGF0aW9uYWwgZWZmaWNpZW5jeSBhbmQgYWR2YW5jZWQgYWdlbnRpYyBjYXBhYmlsaXRpZXMuIFN0ZW1taW5nIGZyb20gdGhlIG5lZWQgZm9yIHNjYWxhYmxlIGVmZmljaWVuY3ksIExvbmdDYXQtRmxhc2ggYWRvcHRzIHR3byBub3ZlbCBkZXNpZ25zOiAoYSkgWmVyby1jb21wdXRhdGlvbiBFeHBlcnRzLCB3aGljaCBlbmFibGVzIGR5bmFtaWMgY29tcHV0YXRpb25hbCBidWRnZXQgYWxsb2NhdGlvbiBhbmQgYWN0aXZhdGVzIDE4LjZCLTMxLjNCICgyN0Igb24gYXZlcmFnZSkgcGVyIHRva2VuIGRlcGVuZGluZyBvbiBjb250ZXh0dWFsIGRlbWFuZHMsIG9wdGltaXppbmcgcmVzb3VyY2UgdXNhZ2UuIChiKSBTaG9ydGN1dC1jb25uZWN0ZWQgTW9FLCB3aGljaCBlbmxhcmdlcyB0aGUgY29tcHV0YXRpb24tY29tbXVuaWNhdGlvbiBvdmVybGFwIHdpbmRvdywgZGVtb25zdHJhdGluZyBub3RhYmxlIGdhaW5zIGluIGluZmVyZW5jZSBlZmZpY2llbmN5IGFuZCB0aHJvdWdocHV0IGNvbXBhcmVkIHRvIG1vZGVscyBvZiBhIGNvbXBhcmFibGUgc2NhbGUuIFdlIGRldmVsb3AgYSBjb21wcmVoZW5zaXZlIHNjYWxpbmcgZnJhbWV3b3JrIGZvciBsYXJnZSBtb2RlbHMgdGhhdCBjb21iaW5lcyBoeXBlcnBhcmFtZXRlciB0cmFuc2ZlciwgbW9kZWwtZ3Jvd3RoIGluaXRpYWxpemF0aW9uLCBhIG11bHRpLXByb25nZWQgc3RhYmlsaXR5IHN1aXRlLCBhbmQgZGV0ZXJtaW5pc3RpYyBjb21wdXRhdGlvbiB0byBhY2hpZXZlIHN0YWJsZSBhbmQgcmVwcm9kdWNpYmxlIHRyYWluaW5nLiBOb3RhYmx5LCBsZXZlcmFnaW5nIHRoZSBzeW5lcmd5IGFtb25nIHNjYWxhYmxlIGFyY2hpdGVjdHVyYWwgZGVzaWduIGFuZCBpbmZyYXN0cnVjdHVyZSBlZmZvcnRzLCB3ZSBjb21wbGV0ZSBtb2RlbCB0cmFpbmluZyBvbiBtb3JlIHRoYW4gMjAgdHJpbGxpb24gdG9rZW5zIHdpdGhpbiAzMCBkYXlzLCB3aGlsZSBhY2hpZXZpbmcgb3ZlciAxMDAgdG9rZW5zIHBlciBzZWNvbmQgKFRQUykgZm9yIGluZmVyZW5jZSBhdCBhIGNvc3Qgb2YgJDAuNzAgcGVyIG1pbGxpb24gb3V0cHV0IHRva2Vucy4gVG8gY3VsdGl2YXRlIExvbmdDYXQtRmxhc2ggdG93YXJkcyBhZ2VudGljIGludGVsbGlnZW5jZSwgd2UgY29uZHVjdCBhIGxhcmdlLXNjYWxlIHByZS10cmFpbmluZyBvbiBvcHRpbWl6ZWQgbWl4dHVyZXMsIGZvbGxvd2VkIGJ5IHRhcmdldGVkIG1pZC0gYW5kIHBvc3QtdHJhaW5pbmcgb24gcmVhc29uaW5nLCBjb2RlLCBhbmQgaW5zdHJ1Y3Rpb25zLCB3aXRoIGZ1cnRoZXIgYXVnbWVudGF0aW9uIGZyb20gc3ludGhldGljIGRhdGEgYW5kIHRvb2wgdXNlIHRhc2tzLiBDb21wcmVoZW5zaXZlIGV2YWx1YXRpb25zIGRlbW9uc3RyYXRlIHRoYXQsIGFzIGEgbm9uLXRoaW5raW5nIGZvdW5kYXRpb24gbW9kZWwsIExvbmdDYXQtRmxhc2ggZGVsaXZlcnMgaGlnaGx5IGNvbXBldGl0aXZlIHBlcmZvcm1hbmNlIGFtb25nIG90aGVyIGxlYWRpbmcgbW9kZWxzLCB3aXRoIGV4Y2VwdGlvbmFsIHN0cmVuZ3RocyBpbiBhZ2VudGljIHRhc2tzLiBUaGUgbW9kZWwgY2hlY2twb2ludCBvZiBMb25nQ2F0LUZsYXNoIGlzIG9wZW4tc291cmNlZCB0byBmb3N0ZXIgY29tbXVuaXR5IHJlc2VhcmNoLiIsLCxPcGVuIHdlaWdodHMgKHVucmVzdHJpY3RlZCksQ2hpbmEsLCwsLCwyMDI1LTExLTI4IDExOjUyOjEzKzAwOjAwLCwsLCwsSW5kdXN0cnksLCwsLFVucmVsZWFzZWQsIk1JVCBsaWNlbnNlCmh0dHBzOi8vaHVnZ2luZ2ZhY2UuY28vbWVpdHVhbi1sb25nY2F0L0xvbmdDYXQtRmxhc2gtQ2hhdCIsLCwsLCwsT3BlcmF0aW9uIGNvdW50aW5nLG1laXR1YW4tbG9uZ2NhdCwsLCxZZXMKTXVsdGl2ZXJTZWcsIlZpc2lvbixCaW9sb2d5LE1lZGljaW5lIixJbWFnZSBzZWdtZW50YXRpb24sIk1hc3NhY2h1c2V0dHMgSW5zdGl0dXRlIG9mIFRlY2hub2xvZ3kgKE1JVCksRGF0YWJyaWNrcyIsIkhhbGxlZSBFLiBXb25nLCBKb3NlIEphdmllciBHb256YWxleiBPcnRpeiwgSm9obiBHdXR0YWcsIEFkcmlhbiBWLiBEYWxjYSIsMjAyNS0wOC0zMSxNdWx0aXZlclNlZzogU2NhbGFibGUgSW50ZXJhY3RpdmUgU2VnbWVudGF0aW9uIG9mIEJpb21lZGljYWwgSW1hZ2luZyBEYXRhc2V0cyB3aXRoIEluLUNvbnRleHQgR3VpZGFuY2UsaHR0cHM6Ly9hcnhpdi5vcmcvYWJzLzI0MTIuMTUwNTgsLCwsLCwsLCwsLCwsLFVua25vd24sIk1lZGljYWwgcmVzZWFyY2hlcnMgYW5kIGNsaW5pY2lhbnMgb2Z0ZW4gbmVlZCB0byBwZXJmb3JtIG5vdmVsIHNlZ21lbnRhdGlvbiB0YXNrcyBvbiBhIHNldCBvZiByZWxhdGVkIGltYWdlcy4gRXhpc3RpbmcgbWV0aG9kcyBmb3Igc2VnbWVudGluZyBhIG5ldyBkYXRhc2V0IGFyZSBlaXRoZXIgaW50ZXJhY3RpdmUsIHJlcXVpcmluZyBzdWJzdGFudGlhbCBodW1hbiBlZmZvcnQgZm9yIGVhY2ggaW1hZ2UsIG9yIHJlcXVpcmUgYW4gZXhpc3Rpbmcgc2V0IG9mIHByZXZpb3VzbHkgbGFiZWxlZCBpbWFnZXMuIFdlIGludHJvZHVjZSBhIHN5c3RlbSwgTXVsdGl2ZXJTZWcsIHRoYXQgZW5hYmxlcyBwcmFjdGl0aW9uZXJzIHRvIHJhcGlkbHkgc2VnbWVudCBhbiBlbnRpcmUgbmV3IGRhdGFzZXQgd2l0aG91dCByZXF1aXJpbmcgYWNjZXNzIHRvIGFueSBleGlzdGluZyBsYWJlbGVkIGRhdGEgZnJvbSB0aGF0IHRhc2sgb3IgZG9tYWluLiBBbG9uZyB3aXRoIHRoZSBpbWFnZSB0byBzZWdtZW50LCB0aGUgbW9kZWwgdGFrZXMgdXNlciBpbnRlcmFjdGlvbnMgc3VjaCBhcyBjbGlja3MsIGJvdW5kaW5nIGJveGVzIG9yIHNjcmliYmxlcyBhcyBpbnB1dCwgYW5kIHByZWRpY3RzIGEgc2VnbWVudGF0aW9uLiBBcyB0aGUgdXNlciBzZWdtZW50cyBtb3JlIGltYWdlcywgdGhvc2UgaW1hZ2VzIGFuZCBzZWdtZW50YXRpb25zIGJlY29tZSBhZGRpdGlvbmFsIGlucHV0cyB0byB0aGUgbW9kZWwsIHByb3ZpZGluZyBjb250ZXh0LiBBcyB0aGUgY29udGV4dCBzZXQgb2YgbGFiZWxlZCBpbWFnZXMgZ3Jvd3MsIHRoZSBudW1iZXIgb2YgaW50ZXJhY3Rpb25zIHJlcXVpcmVkIHRvIHNlZ21lbnQgZWFjaCBuZXcgaW1hZ2UgZGVjcmVhc2VzLiBXZSBkZW1vbnN0cmF0ZSB0aGF0IE11bHRpdmVyU2VnIGVuYWJsZXMgdXNlcnMgdG8gaW50ZXJhY3RpdmVseSBzZWdtZW50IG5ldyBkYXRhc2V0cyBlZmZpY2llbnRseSwgYnkgYW1vcnRpemluZyB0aGUgbnVtYmVyIG9mIGludGVyYWN0aW9ucyBwZXIgaW1hZ2UgdG8gYWNoaWV2ZSBhbiBhY2N1cmF0ZSBzZWdtZW50YXRpb24uIENvbXBhcmVkIHRvIHVzaW5nIGEgc3RhdGUtb2YtdGhlLWFydCBpbnRlcmFjdGl2ZSBzZWdtZW50YXRpb24gbWV0aG9kLCBNdWx0aXZlclNlZyByZWR1Y2VkIHRoZSB0b3RhbCBudW1iZXIgb2YgY2xpY2tzIGJ5IDM2JSBhbmQgc2NyaWJibGUgc3RlcHMgYnkgMjUlIHRvIGFjaGlldmUgOTAlIERpY2Ugb24gc2V0cyBvZiBpbWFnZXMgZnJvbSB1bnNlZW4gdGFza3MuIFdlIHJlbGVhc2UgY29kZSBhbmQgbW9kZWwgd2VpZ2h0cyBhdCB0aGlzIGh0dHBzIFVSTCIsLCxPcGVuIHdlaWdodHMgKHVucmVzdHJpY3RlZCksIlVuaXRlZCBTdGF0ZXMgb2YgQW1lcmljYSxVbml0ZWQgU3RhdGVzIG9mIEFtZXJpY2EiLCwsLCwsMjAyNS0xMS0yOCAxMTo1MjoxMyswMDowMCwsLCwsLCJBY2FkZW1pYSxJbmR1c3RyeSIsLCwsLFVucmVsZWFzZWQsIkFwYWNoZSAyLjAKaHR0cHM6Ly9naXRodWIuY29tL2hhbGxlZXdvbmcvTXVsdGl2ZXJTZWciLCwsLCwsLCwsLCwsWWVzCmdwdC1yZWFsdGltZSwiU3BlZWNoLFZpc2lvbixMYW5ndWFnZSIsIlNwZWVjaCByZWNvZ25pdGlvbiAoQVNSKSxTcGVlY2ggc3ludGhlc2lzLFZpc3VhbCBxdWVzdGlvbiBhbnN3ZXJpbmcsU3BlZWNoLXRvLXNwZWVjaCxBdWRpbyBxdWVzdGlvbiBhbnN3ZXJpbmciLE9wZW5BSSwsMjAyNS0wOC0yOCxJbnRyb2R1Y2luZyBncHQtcmVhbHRpbWUgYW5kIFJlYWx0aW1lIEFQSSB1cGRhdGVzIGZvciBwcm9kdWN0aW9uIHZvaWNlIGFnZW50cyxodHRwczovL29wZW5haS5jb20vaW5kZXgvaW50cm9kdWNpbmctZ3B0LXJlYWx0aW1lLywsLCwsLCwsLCwsLCwsVW5rbm93biwiV2XigJlyZSBhbHNvIHJlbGVhc2luZyBvdXIgbW9zdCBhZHZhbmNlZCBzcGVlY2gtdG8tc3BlZWNoIG1vZGVsIHlldOKAlGdwdC1yZWFsdGltZS4gVGhlIG5ldyBtb2RlbCBzaG93cyBpbXByb3ZlbWVudHMgaW4gZm9sbG93aW5nIGNvbXBsZXggaW5zdHJ1Y3Rpb25zLCBjYWxsaW5nIHRvb2xzIHdpdGggcHJlY2lzaW9uLCBhbmQgcHJvZHVjaW5nIHNwZWVjaCB0aGF0IHNvdW5kcyBtb3JlIG5hdHVyYWwgYW5kIGV4cHJlc3NpdmUuIEl04oCZcyBiZXR0ZXIgYXQgaW50ZXJwcmV0aW5nIHN5c3RlbSBtZXNzYWdlcyBhbmQgZGV2ZWxvcGVyIHByb21wdHPigJR3aGV0aGVyIHRoYXTigJlzIHJlYWRpbmcgZGlzY2xhaW1lciBzY3JpcHRzIHdvcmQtZm9yLXdvcmQgb24gYSBzdXBwb3J0IGNhbGwsIHJlcGVhdGluZyBiYWNrIGFscGhhbnVtZXJpY3MsIG9yIHN3aXRjaGluZyBzZWFtbGVzc2x5IGJldHdlZW4gbGFuZ3VhZ2VzIG1pZC1zZW50ZW5jZS4gV2XigJlyZSBhbHNvIHJlbGVhc2luZyB0d28gbmV3IHZvaWNlcywgQ2VkYXIgYW5kIE1hcmluLCB3aGljaCBhcmUgYXZhaWxhYmxlIGV4Y2x1c2l2ZWx5IGluIHRoZSBSZWFsdGltZSBBUEkgc3RhcnRpbmcgdG9kYXkuIiwsLEFQSSBhY2Nlc3MsVW5pdGVkIFN0YXRlcyBvZiBBbWVyaWNhLCwsLCwsMjAyNS0xMS0yOCAxMTo1MjoxMyswMDowMCwsLCwsLEluZHVzdHJ5LCwsLCxVbnJlbGVhc2VkLCwsLCwsLCwsLCwsLE5vCk1BSS1Wb2ljZS0xLFNwZWVjaCwiVGV4dC10by1zcGVlY2ggKFRUUyksU3BlZWNoIHN5bnRoZXNpcyIsTWljcm9zb2Z0LCwyMDI1LTA4LTI4LFR3byBpbi1ob3VzZSBtb2RlbHMgaW4gc3VwcG9ydCBvZiBvdXIgbWlzc2lvbixodHRwczovL21pY3Jvc29mdC5haS9uZXdzL3R3by1uZXctaW4taG91c2UtbW9kZWxzLywsLCwsLCwsLCwsLCwsVW5rbm93biwid2XigJlyZSByZWxlYXNpbmcgTUFJLVZvaWNlLTEsIG91ciBmaXJzdCBoaWdobHkgZXhwcmVzc2l2ZSBhbmQgbmF0dXJhbCBzcGVlY2ggZ2VuZXJhdGlvbiBtb2RlbCwgd2hpY2ggaXMgYXZhaWxhYmxlIGluIENvcGlsb3QgRGFpbHkgYW5kIFBvZGNhc3RzLCBhbmQgYXMgYSBicmFuZCBuZXcgQ29waWxvdCBMYWJzIGV4cGVyaWVuY2UgdG8gdHJ5IG91dCBoZXJlLiBWb2ljZSBpcyB0aGUgaW50ZXJmYWNlIG9mIHRoZSBmdXR1cmUgZm9yIEFJIGNvbXBhbmlvbnMgYW5kIE1BSS1Wb2ljZS0xIGRlbGl2ZXJzIGhpZ2gtZmlkZWxpdHksIGV4cHJlc3NpdmUgYXVkaW8gYWNyb3NzIGJvdGggc2luZ2xlIGFuZCBtdWx0aS1zcGVha2VyIHNjZW5hcmlvcy4KCk1BSS1Wb2ljZS0xIGlzIGEgbGlnaHRuaW5nLWZhc3Qgc3BlZWNoIGdlbmVyYXRpb24gbW9kZWwsIHdpdGggYW4gYWJpbGl0eSB0byBnZW5lcmF0ZSBhIGZ1bGwgbWludXRlIG9mIGF1ZGlvIGluIHVuZGVyIGEgc2Vjb25kIG9uIGEgc2luZ2xlIEdQVSwgbWFraW5nIGl0IG9uZSBvZiB0aGUgbW9zdCBlZmZpY2llbnQgc3BlZWNoIHN5c3RlbXMgYXZhaWxhYmxlIHRvZGF5LgoKTUFJLVZvaWNlLTEgaXMgYWxyZWFkeSBwb3dlcmluZyBvdXIgQ29waWxvdCBEYWlseSBhbmQgUG9kY2FzdHMgZmVhdHVyZXMuIFdlIGFyZSBhbHNvIGxhdW5jaGluZyBpdCBpbiBDb3BpbG90IExhYnMgd2hlcmUgeW91IGNhbiB0cnkgb3VyIGV4cHJlc3NpdmUgc3BlZWNoIGFuZCBzdG9yeXRlbGxpbmcgZGVtb3MuIEltYWdpbmUgY3JlYXRpbmcgYSDigJxjaG9vc2UgeW91ciBvd24gYWR2ZW50dXJl4oCdIHN0b3J5IHdpdGgganVzdCBhIHNpbXBsZSBwcm9tcHQsIG9yIGNyYWZ0aW5nIGEgYmVzcG9rZSBndWlkZWQgbWVkaXRhdGlvbiB0byBoZWxwIHlvdSBzbGVlcC4gR2l2ZSBpdCBhIHRyeSEiLCwsSG9zdGVkIGFjY2VzcyAobm8gQVBJKSxVbml0ZWQgU3RhdGVzIG9mIEFtZXJpY2EsLCwsLCwyMDI1LTExLTI4IDExOjUyOjEzKzAwOjAwLCwsLCwsSW5kdXN0cnksLCwsLFVucmVsZWFzZWQsLCwsLCwsLCwsLCwsTm8KR3JvayBDb2RlIEZhc3QgMSxMYW5ndWFnZSwiTGFuZ3VhZ2UgbW9kZWxpbmcvZ2VuZXJhdGlvbixDb2RlIGdlbmVyYXRpb24sQ29kZSBhdXRvY29tcGxldGlvbiIseEFJLCwyMDI1LTA4LTI4LEdyb2sgQ29kZSBGYXN0IDEgTW9kZWwgQ2FyZCxodHRwczovL2RhdGEueC5haS8yMDI1LTA4LTI2LWdyb2stY29kZS1mYXN0LTEtbW9kZWwtY2FyZC5wZGYsLCwsLCwsLCwsLCwsLFVua25vd24sIldlIGJ1aWx0IGdyb2stY29kZS1mYXN0LTEgZnJvbSBzY3JhdGNoLCBzdGFydGluZyB3aXRoIGEgYnJhbmQtbmV3IG1vZGVsIGFyY2hpdGVjdHVyZS4gVG8gbGF5IGEgcm9idXN0IGZvdW5kYXRpb24sIHdlIGNhcmVmdWxseSBhc3NlbWJsZWQgYSBwcmUtdHJhaW5pbmcgY29ycHVzIHJpY2ggd2l0aCBwcm9ncmFtbWluZy1yZWxhdGVkIGNvbnRlbnQuIEZvciBwb3N0LXRyYWluaW5nLCB3ZSBjdXJhdGVkIGhpZ2gtcXVhbGl0eSBkYXRhc2V0cyB0aGF0IHJlZmxlY3QgcmVhbC13b3JsZCBwdWxsIHJlcXVlc3RzIGFuZCBjb2RpbmcgdGFza3MuCgpUaHJvdWdob3V0IHRoZSB0cmFpbmluZyBwcm9jZXNzLCB3ZSBjb2xsYWJvcmF0ZWQgY2xvc2VseSB3aXRoIG91ciBsYXVuY2ggcGFydG5lcnMgdG8gcmVmaW5lIGFuZCBzaGFycGVuIHRoZSBtb2RlbOKAmXMgYmVoYXZpb3IgaW5zaWRlIHRoZWlyIGFnZW50aWMgcGxhdGZvcm1zLiBncm9rLWNvZGUtZmFzdC0xIGhhcyBtYXN0ZXJlZCB0aGUgdXNlIG9mIGNvbW1vbiB0b29scyBsaWtlIGdyZXAsIHRlcm1pbmFsLCBhbmQgZmlsZSBlZGl0aW5nLCBhbmQgdGh1cyBzaG91bGQgZmVlbCByaWdodCBhdCBob21lIGluIHlvdXIgZmF2b3JpdGUgSURFLgoKV2UndmUgdGVhbWVkIHVwIHdpdGggc2VsZWN0IGxhdW5jaCBwYXJ0bmVycyB0byBvZmZlciBncm9rLWNvZGUtZmFzdC0xIGZvciBmcmVlIGZvciBhIGxpbWl0ZWQgdGltZSwgaW5jbHVkaW5nIEdpdEh1YiBDb3BpbG90LCBDdXJzb3IsIENsaW5lLCBSb28gQ29kZSwgS2lsbyBDb2RlLCBvcGVuY29kZSwgYW5kIFdpbmRzdXJmLiIsLCxBUEkgYWNjZXNzLFVuaXRlZCBTdGF0ZXMgb2YgQW1lcmljYSwsLCwsLDIwMjUtMTEtMjggMTE6NTI6MTMrMDA6MDAsLCwsLCxJbmR1c3RyeSwsLCwsVW5yZWxlYXNlZCwiIiJhdmFpbGFibGUgdG8gZW5kIHVzZXJzIHZpYSB0aGlyZC1wYXJ0eSBwYXJ0bmVycyBhbmQgdGhyb3VnaCB0aGUgZW50ZXJwcmlzZS1mb2N1c2VkIHhBSSBBUEkiIiIsLCwsLCwsLCwsLCxObwpXYW4gMi4yIDE0QiBTMlYsIlZpZGVvLFNwZWVjaCIsIlNwZWVjaCByZWNvZ25pdGlvbiAoQVNSKSxWaWRlbyBnZW5lcmF0aW9uIixBbGliYWJhLCwyMDI1LTA4LTI2LFdBTi1TMlY6IEFVRElPLURSSVZFTiBDSU5FTUFUSUMgVklERU8gR0VORVJBVElPTixodHRwOi8vaHVtYW5haWdjLmdpdGh1Yi5pby93YW4tczJ2LXdlYnBhZ2UvY29udGVudC93YW4tczJ2LnBkZiwsLCIiIldlIGNvbXBhcmVkIFdhbjIuMiB3aXRoIGxlYWRpbmcgY2xvc2VkLXNvdXJjZSBjb21tZXJjaWFsIG1vZGVscyBvbiBvdXIgbmV3IFdhbi1CZW5jaCAyLjAsIGV2YWx1YXRpbmcgcGVyZm9ybWFuY2UgYWNyb3NzIG11bHRpcGxlIGNydWNpYWwgZGltZW5zaW9ucy4gVGhlIHJlc3VsdHMgZGVtb25zdHJhdGUgdGhhdCBXYW4yLjIgYWNoaWV2ZXMgc3VwZXJpb3IgcGVyZm9ybWFuY2UgY29tcGFyZWQgdG8gdGhlc2UgbGVhZGluZyBtb2RlbHMuIiIiLDI3MDAwMDAwMDAwLjAsIkVhY2ggZXhwZXJ0IG1vZGVsIGhhcyBhYm91dCAxNEIgcGFyYW1ldGVycywgcmVzdWx0aW5nIGluIGEgdG90YWwgb2YgMjdCIHBhcmFtZXRlcnMgYnV0IG9ubHkgMTRCIGFjdGl2ZSBwYXJhbWV0ZXJzIHBlciBzdGVwIiwsLCwsLCwsLENvbmZpZGVudCwiQ3VycmVudCBzdGF0ZS1vZi10aGUtYXJ0IChTT1RBKSBtZXRob2RzIGZvciBhdWRpby1kcml2ZW4gY2hhcmFjdGVyIGFuaW1hdGlvbiBkZW1vbnN0cmF0ZSBwcm9taXNpbmcgcGVyZm9ybWFuY2UgZm9yIHNjZW5hcmlvcyBwcmltYXJpbHkgaW52b2x2aW5nIHNwZWVjaCBhbmQgc2luZ2luZy4gSG93ZXZlciwgdGhleSBvZnRlbiBmYWxsIHNob3J0IGluIG1vcmUgY29tcGxleCBmaWxtIGFuZCB0ZWxldmlzaW9uIHByb2R1Y3Rpb25zLCB3aGljaCBkZW1hbmQgc29waGlzdGljYXRlZCBlbGVtZW50cyBzdWNoIGFzIG51YW5jZWQgY2hhcmFjdGVyIGludGVyYWN0aW9ucywgcmVhbGlzdGljIGJvZHkgbW92ZW1lbnRzLCBhbmQgZHluYW1pYyBjYW1lcmEgd29yay4gVG8gYWRkcmVzcyB0aGlzIGxvbmctc3RhbmRpbmcgY2hhbGxlbmdlIG9mIGFjaGlldmluZyBmaWxtLWxldmVsIGNoYXJhY3RlciBhbmltYXRpb24sIHdlIHByb3Bvc2UgYW4gYXVkaW8tZHJpdmVuIG1vZGVsLCB3aGljaCB3ZSByZWZlcmUgdG8gYXMgV2FuLVMyViwgYnVpbHQgdXBvbiBXYW4uIE91ciBtb2RlbCBhY2hpZXZlcyBzaWduaWZpY2FudGx5IGVuaGFuY2VkIGV4cHJlc3NpdmVuZXNzIGFuZCBmaWRlbGl0eSBpbiBjaW5lbWF0aWMgY29udGV4dHMgY29tcGFyZWQgdG8gZXhpc3RpbmcgYXBwcm9hY2hlcy4gV2UgY29uZHVjdGVkIGV4dGVuc2l2ZSBleHBlcmltZW50cywgYmVuY2htYXJraW5nIG91ciBtZXRob2QgYWdhaW5zdCBjdXR0aW5nLWVkZ2UgbW9kZWxzIHN1Y2ggYXMgSHVueXVhbi1BdmF0YXIgYW5kIE9tbmlodW1hbi4gVGhlIGV4cGVyaW1lbnRhbCByZXN1bHRzIGNvbnNpc3RlbnRseSBkZW1vbnN0cmF0ZSB0aGF0IG91ciBhcHByb2FjaCBzaWduaWZpY2FudGx5IG91dHBlcmZvcm1zIHRoZXNlIGV4aXN0aW5nIHNvbHV0aW9ucy4gQWRkaXRpb25hbGx5LCB3ZSBleHBsb3JlIHRoZSB2ZXJzYXRpbGl0eSBvZiBvdXIgbWV0aG9kIHRocm91Z2ggaXRzIGFwcGxpY2F0aW9ucyBpbiBsb25nLWZvcm0gdmlkZW8gZ2VuZXJhdGlvbiBhbmQgcHJlY2lzZSB2aWRlbyBsaXAtc3luYyBlZGl0aW5nLiIsLCxPcGVuIHdlaWdodHMgKHVucmVzdHJpY3RlZCksQ2hpbmEsV2FuIDIuMiAxNEIgVDJWLCwsLCwyMDI1LTExLTI4IDExOjUyOjEzKzAwOjAwLCwsLCwsSW5kdXN0cnksLCwsLFVucmVsZWFzZWQsIkFwYWNoZSAyLjAKaHR0cHM6Ly9odWdnaW5nZmFjZS5jby9XYW4tQUkvV2FuMi4yLVMyVi0xNEIKCkluZmVyZW5jZSBjb2RlOgpodHRwczovL2dpdGh1Yi5jb20vV2FuLVZpZGVvL1dhbjIuMiIsLCwsLCwsLFdhbi1BSSwsLCxZZXMKR2VtaW5pIDIuNSBGbGFzaCBJbWFnZSAoTmFubyBCYW5hbmEpLEltYWdlIGdlbmVyYXRpb24sIkltYWdlIGdlbmVyYXRpb24sVGV4dC10by1pbWFnZSxJbWFnZS10by1pbWFnZSIsR29vZ2xlLCwyMDI1LTA4LTI2LCJOYW5vIEJhbmFuYQpJbWFnZSBlZGl0aW5nIGluIEdlbWluaSBqdXN0IGdvdCBhIG1ham9yIHVwZ3JhZGUiLCJodHRwczovL2dlbWluaS5nb29nbGUvb3ZlcnZpZXcvaW1hZ2UtZ2VuZXJhdGlvbi8KCmh0dHBzOi8vYWlzdHVkaW8uZ29vZ2xlLmNvbS9tb2RlbHMvZ2VtaW5pLTItNS1mbGFzaC1pbWFnZSIsLERpc2NyZXRpb25hcnksLCwsLCwsIkxpa2VseSB2ZXJ5IHdpZGVseSB1c2VkLCBxdWFsaXRhdGl2ZWx5IFNPVEEgaW4gaW1hZ2UgZ2VuZXJhdGlvbiBhbmQgZWRpdGluZyBhcyBvZiBsYXRlIDIwMjUiLCwsLCxVbmtub3duLCJUZXh0LXRvLUltYWdlOiBHZW5lcmF0ZSBoaWdoLXF1YWxpdHkgaW1hZ2VzIGZyb20gc2ltcGxlIG9yIGNvbXBsZXggdGV4dCBkZXNjcmlwdGlvbnMuCkltYWdlICsgVGV4dC10by1JbWFnZSAoRWRpdGluZyk6IFByb3ZpZGUgYW4gaW1hZ2UgYW5kIHVzZSB0ZXh0IHByb21wdHMgdG8gYWRkLCByZW1vdmUsIG9yIG1vZGlmeSBlbGVtZW50cywgY2hhbmdlIHRoZSBzdHlsZSwgb3IgYWRqdXN0IHRoZSBjb2xvciBncmFkaW5nLgpNdWx0aS1JbWFnZSB0byBJbWFnZSAoQ29tcG9zaXRpb24gJiBTdHlsZSBUcmFuc2Zlcik6IFVzZSBtdWx0aXBsZSBpbnB1dCBpbWFnZXMgdG8gY29tcG9zZSBhIG5ldyBzY2VuZSBvciB0cmFuc2ZlciB0aGUgc3R5bGUgZnJvbSBvbmUgaW1hZ2UgdG8gYW5vdGhlci4KSXRlcmF0aXZlIFJlZmluZW1lbnQ6IEVuZ2FnZSBpbiBhIGNvbnZlcnNhdGlvbiB0byBwcm9ncmVzc2l2ZWx5IHJlZmluZSB5b3VyIGltYWdlIG92ZXIgbXVsdGlwbGUgdHVybnMsIG1ha2luZyBzbWFsbCBhZGp1c3RtZW50cyB1bnRpbCBpdCdzIHBlcmZlY3QuCkhpZ2gtRmlkZWxpdHkgVGV4dCBSZW5kZXJpbmc6IEFjY3VyYXRlbHkgZ2VuZXJhdGUgaW1hZ2VzIHRoYXQgY29udGFpbiBsZWdpYmxlIGFuZCB3ZWxsLXBsYWNlZCB0ZXh0LCBpZGVhbCBmb3IgbG9nb3MsIGRpYWdyYW1zLCBhbmQgcG9zdGVycy4iLCwsQVBJIGFjY2VzcyxVbml0ZWQgU3RhdGVzIG9mIEFtZXJpY2EsR2VtaW5pIDIuNSBGbGFzaCwsLCwsMjAyNi0wMi0xMSAxOToyNjoyNyswMDowMCwsLCwsLEluZHVzdHJ5LCwsLCxVbnJlbGVhc2VkLCwsLCwsLCwsLCwsLE5vCllhbmRleEdQVCA1LjEgUHJvLExhbmd1YWdlLCJMYW5ndWFnZSBtb2RlbGluZy9nZW5lcmF0aW9uLFF1ZXN0aW9uIGFuc3dlcmluZyxDb2RlIGdlbmVyYXRpb24sTWF0aGVtYXRpY2FsIHJlYXNvbmluZyxSZXRyaWV2YWwtYXVnbWVudGVkIGdlbmVyYXRpb24iLFlhbmRleCwsMjAyNS0wOC0yNSwiVGhlIHVwZGF0ZWQgdmVyc2lvbiBvZiBZYW5kZXgncyBtb3N0IHBvd2VyZnVsIHRleHQgbW9kZWwgaGFuZGxlcyB0YXNrcyBiZXR0ZXIsIHdvcmtzIHdpdGggdGhlIHN5c3RlbSBwcm9tcHQsIGFuZCBhdm9pZHMgZXJyb3JzLiIsaHR0cHM6Ly95YS5ydS9haS9ncHQsLCwsLCwsLCwsLCwsLFVua25vd24sIlRoZSB1cGRhdGVkIFlhbmRleEdQVCA1LjEgUHJvIGlzIHRoZSBiZXN0IFlhbmRleCBtb2RlbCBmb3Igd29yZCBwcm9jZXNzaW5nLiBPbiBhIHN0cmVhbSB0aGF0IGNvbWJpbmVzIHVzZXIgcXVlc3Rpb25zIGFuZCBjb21wbGV4IGJ1c2luZXNzIHRhc2tzLCBpdCBvdXRwZXJmb3JtcyB0aGUgcHJldmlvdXMgbW9kZWwgYW5kIHJlYWNoZXMgT3BlbkFJJ3MgR1BULTQuMSBsZXZlbC4gWWFuZGV4R1BUIDUuMSBQcm8gYWxzbyB3b3JrcyBtb3JlIGVmZmljaWVudGx5IHdpdGggdGhlIHN5c3RlbSBwcm9tcHQgYW5kIGdpdmVzIGZpY3RpdGlvdXMgYW5zd2VycyBhbG1vc3QgaGFsZiBhcyBvZnRlbiBhcyB0aGUgcHJldmlvdXMgdmVyc2lvbi4gVGhlIG5ldyBtb2RlbCBpcyBhdmFpbGFibGUgdG8gdXNlcnMgaW4gYSBjaGF0IHdpdGggQWxpY2UsIGFuZCB0byBjb21wYW5pZXMgaW4gWWFuZGV4IENsb3VkIEFJIFN0dWRpby4iLCwsQVBJIGFjY2VzcyxSdXNzaWEsLCwsLCwyMDI1LTExLTI4IDExOjUyOjEzKzAwOjAwLCwsLCwsSW5kdXN0cnksLCwsLFVucmVsZWFzZWQsLCwsLCwsLCwsLCwsTm8KRGVlcFNlZWstVjMuMSxMYW5ndWFnZSwiTGFuZ3VhZ2UgbW9kZWxpbmcvZ2VuZXJhdGlvbixDb2RlIGdlbmVyYXRpb24sUXVhbnRpdGF0aXZlIHJlYXNvbmluZyxRdWVzdGlvbiBhbnN3ZXJpbmcsU2VhcmNoLFN5c3RlbSBjb250cm9sLEluc3RydWN0aW9uIGludGVycHJldGF0aW9uIixEZWVwU2VlaywsMjAyNS0wOC0yMSxJbnRyb2R1Y2luZyBEZWVwU2Vlay1WMy4xOiBvdXIgZmlyc3Qgc3RlcCB0b3dhcmQgdGhlIGFnZW50IGVyYSEsImh0dHBzOi8vYXBpLWRvY3MuZGVlcHNlZWsuY29tL25ld3MvbmV3czI1MDgyMQoKaHR0cHM6Ly9odWdnaW5nZmFjZS5jby9kZWVwc2Vlay1haS9EZWVwU2Vlay1WMy4xIiwsLCw2NzEwMDAwMDAwMDAuMCwiNjcxQiB0b3RhbCwgMzdCIGFjdGl2ZSIsMy41OTQwNThlKzI0LCJUaGlzIHdhcyBiYXNlZCBvbiBWMyB3aGljaCB3YXMgdHJhaW5lZCBvbiAxNC44VCB0b2tlbnMgZm9yIGEgdG90YWwgb2YgMTQuOFQgKyA4NDBCID0gMTUuNjRUIHByZXRyYWluaW5nIHRva2Vucy4gQWRkaW5nIHRoZSBGTE9QcyBmcm9tIGNvbnRpbnVlZCBwcmV0cmFpbmluZyBvbnRvIG91ciBlc3RpbWF0ZSBmb3IgVjMsIHdoaWNoIGlzIDMuNGUyNCBGTE9Qcywgd2UgZ2V0IDMuNGUyNCArIDEuOWUyMyA9IDMuNTllMjQiLDg0MDAwMDAwMDAwMCwiIiI4NDBCIHRva2VucyBjb250aW51ZWQgcHJldHJhaW5pbmcgZm9yIGxvbmcgY29udGV4dCBleHRlbnNpb24gb24gdG9wIG9mIFYzIiIKCiIiVGhlIDMySyBleHRlbnNpb24gcGhhc2UgaGFzIGJlZW4gaW5jcmVhc2VkIDEwLWZvbGQgdG8gNjMwQiB0b2tlbnMsIHdoaWxlIHRoZSAxMjhLIGV4dGVuc2lvbiBwaGFzZSBoYXMgYmVlbiBleHRlbmRlZCBieSAzLjN4IHRvIDIwOUIgdG9rZW5zLiIiCgo4MzlCIGluIHRvdGFsIiwsLCwsQ29uZmlkZW50LCJEZWVwU2Vlay1WMy4xIGlzIGEgaHlicmlkIG1vZGVsIHRoYXQgc3VwcG9ydHMgYm90aCB0aGlua2luZyBtb2RlIGFuZCBub24tdGhpbmtpbmcgbW9kZS4gQ29tcGFyZWQgdG8gdGhlIHByZXZpb3VzIHZlcnNpb24sIHRoaXMgdXBncmFkZSBicmluZ3MgaW1wcm92ZW1lbnRzIGluIG11bHRpcGxlIGFzcGVjdHM6CgpIeWJyaWQgdGhpbmtpbmcgbW9kZTogT25lIG1vZGVsIHN1cHBvcnRzIGJvdGggdGhpbmtpbmcgbW9kZSBhbmQgbm9uLXRoaW5raW5nIG1vZGUgYnkgY2hhbmdpbmcgdGhlIGNoYXQgdGVtcGxhdGUuCgpTbWFydGVyIHRvb2wgY2FsbGluZzogVGhyb3VnaCBwb3N0LXRyYWluaW5nIG9wdGltaXphdGlvbiwgdGhlIG1vZGVsJ3MgcGVyZm9ybWFuY2UgaW4gdG9vbCB1c2FnZSBhbmQgYWdlbnQgdGFza3MgaGFzIHNpZ25pZmljYW50bHkgaW1wcm92ZWQuCgpIaWdoZXIgdGhpbmtpbmcgZWZmaWNpZW5jeTogRGVlcFNlZWstVjMuMS1UaGluayBhY2hpZXZlcyBjb21wYXJhYmxlIGFuc3dlciBxdWFsaXR5IHRvIERlZXBTZWVrLVIxLTA1MjgsIHdoaWxlIHJlc3BvbmRpbmcgbW9yZSBxdWlja2x5LgoKRGVlcFNlZWstVjMuMSBpcyBwb3N0LXRyYWluZWQgb24gdGhlIHRvcCBvZiBEZWVwU2Vlay1WMy4xLUJhc2UsIHdoaWNoIGlzIGJ1aWx0IHVwb24gdGhlIG9yaWdpbmFsIFYzIGJhc2UgY2hlY2twb2ludCB0aHJvdWdoIGEgdHdvLXBoYXNlIGxvbmcgY29udGV4dCBleHRlbnNpb24gYXBwcm9hY2gsIGZvbGxvd2luZyB0aGUgbWV0aG9kb2xvZ3kgb3V0bGluZWQgaW4gdGhlIG9yaWdpbmFsIERlZXBTZWVrLVYzIHJlcG9ydC4gV2UgaGF2ZSBleHBhbmRlZCBvdXIgZGF0YXNldCBieSBjb2xsZWN0aW5nIGFkZGl0aW9uYWwgbG9uZyBkb2N1bWVudHMgYW5kIHN1YnN0YW50aWFsbHkgZXh0ZW5kaW5nIGJvdGggdHJhaW5pbmcgcGhhc2VzLiBUaGUgMzJLIGV4dGVuc2lvbiBwaGFzZSBoYXMgYmVlbiBpbmNyZWFzZWQgMTAtZm9sZCB0byA2MzBCIHRva2Vucywgd2hpbGUgdGhlIDEyOEsgZXh0ZW5zaW9uIHBoYXNlIGhhcyBiZWVuIGV4dGVuZGVkIGJ5IDMuM3ggdG8gMjA5QiB0b2tlbnMuIiwsLE9wZW4gd2VpZ2h0cyAodW5yZXN0cmljdGVkKSxDaGluYSxEZWVwU2Vlay1WMywxLjg2MjU4ZSsyMyw2IEZMT1AgLyBwYXJhbWV0ZXIgLyB0b2tlbiAqIDM3KiAxMF45IGFjdGl2ZSBwYXJhbWV0ZXJzICogODM5ICogMTBeOSB0b2tlbnMgPSAxLjg2MjU4ZSsyMyBGTE9QLCwsMjAyNi0wMS0yMCAwMjo0Mzo0MCswMDowMCwsLCwsLEluZHVzdHJ5LCwsLCxVbnJlbGVhc2VkLCJNSVQgbGljZW5zZQpodHRwczovL2h1Z2dpbmdmYWNlLmNvL2RlZXBzZWVrLWFpL0RlZXBTZWVrLVYzLjEiLCwsLCwsLE9wZXJhdGlvbiBjb3VudGluZyxkZWVwc2Vlay1haSwsLCxZZXMKU2VlZC1PU1MtMzZCLUJhc2UsTGFuZ3VhZ2UsIkxhbmd1YWdlIG1vZGVsaW5nL2dlbmVyYXRpb24sUXVlc3Rpb24gYW5zd2VyaW5nLFN5c3RlbSBjb250cm9sLENvZGUgZ2VuZXJhdGlvbixNYXRoZW1hdGljYWwgcmVhc29uaW5nIixCeXRlRGFuY2UsLDIwMjUtMDgtMjEsU2VlZC1PU1MgT3Blbi1Tb3VyY2UgTW9kZWxzIFJlbGVhc2UsaHR0cHM6Ly9zZWVkLmJ5dGVkYW5jZS5jb20vZW4vYmxvZy9zZWVkLW9zcy1vcGVuLXNvdXJjZS1tb2RlbHMtcmVsZWFzZSwsLCwsLDIuNTkyZSsyNCw2IEZMT1AgLyBwYXJhbWV0ZXIgLyB0b2tlbiAqIDM2ICogMTBeOSBwYXJhbWV0ZXJzICogMTIgKiAxMF4xMiB0b2tlbnMgPSAyLjU5MmUrMjQgRkxPUCwxMjAwMDAwMDAwMDAwMCwiIiJUcmFpbmVkIHdpdGggMTJUIHRva2VucyIiIiwsLCwsQ29uZmlkZW50LCJTZWVkLU9TUyBpcyBhIHNlcmllcyBvZiBvcGVuLXNvdXJjZSBsYW5ndWFnZSBtb2RlbHMgZGV2ZWxvcGVkIGJ5IEJ5dGVEYW5jZSdzIFNlZWQgVGVhbSwgZGVzaWduZWQgZm9yIHBvd2VyZnVsIGxvbmctY29udGV4dCwgcmVhc29uaW5nLCBhZ2VudCBhbmQgZ2VuZXJhbCBjYXBhYmlsaXRpZXMsIGFuZCB2ZXJzYXRpbGUgZGV2ZWxvcGVyLWZyaWVuZGx5IGZlYXR1cmVzLgoKV2UgaGF2ZSByZWxlYXNlZCBTZWVkLU9TUy0zNkIgdG8gdGhlIG9wZW4tc291cmNlIGNvbW11bml0eSB1bmRlciB0aGUgQXBhY2hlLTIuMCBsaWNlbnNlLiBUcmFpbmVkIHdpdGggMTJUIHRva2VucywgU2VlZC1PU1MtMzZCIGhhcyBhY2hpZXZlZCBpbXByZXNzaXZlIHJlc3VsdHMgb24gbWFpbnN0cmVhbSBiZW5jaG1hcmtzIHdoaWxlIG1haW50YWluaW5nIGdvb2QgcHJhY3RpY2FsIHBlcmZvcm1hbmNlIGF0IGEgbG93IGNvc3QuCgpLZXkgRmVhdHVyZXMKTmF0aXZlIExvbmcgQ29udGV4dDogVHJhaW5lZCB3aXRoIHVwLXRvLTUxMksgbG9uZyBjb250ZXh0IG5hdGl2ZWx5LgoKRmxleGlibGUgQ29udHJvbCBvZiBUaGlua2luZyBCdWRnZXQ6IEFsbG93aW5nIHVzZXJzIHRvIGZsZXhpYmx5IGFkanVzdCB0aGUgcmVhc29uaW5nIGxlbmd0aCBhcyBuZWVkZWQuIFRoaXMgY2FwYWJpbGl0eSBvZiBkeW5hbWljYWxseSBjb250cm9sbGluZyB0aGUgcmVhc29uaW5nIGxlbmd0aCBlbmhhbmNlcyBpbmZlcmVuY2UgZWZmaWNpZW5jeSBpbiBwcmFjdGljYWwgYXBwbGljYXRpb24gc2NlbmFyaW9zLgoKRW5oYW5jZWQgUmVhc29uaW5nIENhcGFiaWxpdHk6IFNwZWNpZmljYWxseSBvcHRpbWl6ZWQgZm9yIHJlYXNvbmluZyB0YXNrcyB3aGlsZSBtYWludGFpbmluZyBiYWxhbmNlZCBhbmQgZXhjZWxsZW50IGdlbmVyYWwgY2FwYWJpbGl0aWVzLgoKQWdlbnRpYyBJbnRlbGxpZ2VuY2U6IFBlcmZvcm1zIHdlbGwgaW4gYWdlbnRpYyB0YXNrcyBzdWNoIGFzIHRvb2wtdXNpbmcgYW5kIGlzc3VlIHJlc29sdmluZy4KClJlc2VhcmNoLUZyaWVuZGx5OiBHaXZlbiB0aGF0IHRoZSBpbmNsdXNpb24gb2Ygc3ludGhldGljIGluc3RydWN0aW9uIGRhdGEgaW4gcHJlLXRyYWluaW5nIG1heSBhZmZlY3QgdGhlIHBvc3QtdHJhaW5pbmcgcmVzZWFyY2gsIHdlIHJlbGVhc2VkIHByZS10cmFpbmVkIG1vZGVscyBib3RoIHdpdGggYW5kIHdpdGhvdXQgaW5zdHJ1Y3Rpb24gZGF0YSwgcHJvdmlkaW5nIHRoZSByZXNlYXJjaCBjb21tdW5pdHkgd2l0aCBtb3JlIGRpdmVyc2Ugb3B0aW9ucy4iLCwsT3BlbiB3ZWlnaHRzICh1bnJlc3RyaWN0ZWQpLENoaW5hLCwsLCwsMjAyNS0xMS0yOCAxMTo1MjoxMyswMDowMCwsLCwsLEluZHVzdHJ5LCwsLCxVbnJlbGVhc2VkLCJBcGFjaGUgMi4wCmh0dHBzOi8vaHVnZ2luZ2ZhY2UuY28vQnl0ZURhbmNlLVNlZWQvU2VlZC1PU1MtMzZCLUJhc2UiLCwsLCwsLE9wZXJhdGlvbiBjb3VudGluZyxCeXRlRGFuY2UtU2VlZCwsLCxZZXMKQ29oZXJlIENvbW1hbmQgQSBSZWFzb25pbmcsTGFuZ3VhZ2UsIkxhbmd1YWdlIG1vZGVsaW5nL2dlbmVyYXRpb24sUXVlc3Rpb24gYW5zd2VyaW5nLFF1YW50aXRhdGl2ZSByZWFzb25pbmciLENvaGVyZSwsMjAyNS0wOC0yMSxDb21tYW5kIEEgUmVhc29uaW5nOiBFbnRlcnByaXNlLWdyYWRlIGNvbnRyb2wgZm9yIEFJIGFnZW50cyxodHRwczovL2NvaGVyZS5jb20vYmxvZy9jb21tYW5kLWEtcmVhc29uaW5nLCwsLDExMTAwMDAwMDAwMC4wLCwsLCwsLCwsLENvbmZpZGVudCwiVG9kYXksIHdl4oCZcmUgaW50cm9kdWNpbmcgQ29tbWFuZCBBIFJlYXNvbmluZywgb3VyIG1vc3QgYWR2YW5jZWQgbW9kZWwgZm9yIGVudGVycHJpc2UgcmVhc29uaW5nIHRhc2tzLiBGcm9tIGFnZW50aWMgd29ya2Zsb3dzIHRvIGVuZC10by1lbmQgc3lzdGVtcywgaXQgb3V0cGVyZm9ybXMgbGVhZGluZyBwcml2YXRlbHkgZGVwbG95YWJsZSBtb2RlbHMgaW4gaXRzIGNsYXNzLCBpbmNsdWRpbmcgZ3B0LW9zcy0xMjBiLCBEZWVwU2Vlay1SMSAwNTI4LCBhbmQgTWlzdHJhbCBNYWdpc3RyYWwgTWVkaXVtLgoKQ29tbWFuZCBBIFJlYXNvbmluZyBpcyBwdXJwb3NlLWJ1aWx0IGZvciBlbnRlcnByaXNlIG5lZWRzLCBvZmZlcmluZyBoaWdobHkgc2VjdXJlLCBlZmZpY2llbnQsIGFuZCBzY2FsYWJsZSBkZXBsb3ltZW50IG9wdGlvbnMuIEZvciBsb3cgZm9vdHByaW50IGRlcGxveW1lbnRzLCBpdCBjYW4gcnVuIG9uIGEgc2luZ2xlIEgxMDAgb3IgQTEwMCB3aXRoIGEgY29udGV4dCBsZW5ndGggb2YgMTI4ay4gRm9yIGxhdGVuY3kgb3B0aW1pemVkIGRlcGxveW1lbnRzIG9uIHR3byBvciBtb3JlIEdQVXMgdGhlIGNvbnRleHQgbGVuZ3RoIHNjYWxlcyB0byAyNTZrLiBUaGlzIGNvbmZpZ3VyYWJpbGl0eSBlbnN1cmVzIG9yZ2FuaXphdGlvbnMgY2FuIG1ha2UgdGhlIG1vc3Qgb2YgdGhlIGhhcmR3YXJlIGF2YWlsYWJsZSB0byB0aGVtLiBUaGUgbW9kZWwncyBsb25nIGNvbnRleHQgbGVuZ3RoIG1ha2VzIGl0IGlkZWFsIGZvciBkb2N1bWVudC1oZWF2eSB3b3JrZmxvd3MgYW5kIGNvbXBsZXggbXVsdGktc3RlcCBhZ2VudGljIHVzZSBjYXNlcy4iLCwsT3BlbiB3ZWlnaHRzIChub24tY29tbWVyY2lhbCksQ2FuYWRhLCwsLCwsMjAyNS0xMS0yOCAxMTo1MjoxMyswMDowMCwsLCwsLEluZHVzdHJ5LCwsLCxVbnJlbGVhc2VkLCJjYy1ieS1uYy00LjAgCmh0dHBzOi8vaHVnZ2luZ2ZhY2UuY28vQ29oZXJlTGFicy9jb21tYW5kLWEtcmVhc29uaW5nLTA4LTIwMjU/cmVmPWNvaGVyZS1haS5naG9zdC5pbyIsLCwsLCwsLENvaGVyZUxhYnMsLCwsWWVzClRldWtlbiA3QixMYW5ndWFnZSwiTGFuZ3VhZ2UgbW9kZWxpbmcvZ2VuZXJhdGlvbixRdWVzdGlvbiBhbnN3ZXJpbmciLCJPcGVuR1BULVgsRnJhdW5ob2ZlciBJbnN0aXR1dGUgZm9yIEFsZ29yaXRobXMgYW5kIFNjaWVudGlmaWMgQ29tcHV0aW5nLEZvcnNjaHVuZ3N6ZW50cnVtIEp1bGljaCxUZWNobmlzY2hlIFVuaXZlcnNpdMOkdCBEcmVzZGVuIiwiTWVoZGkgQWxpLCBNaWNoYWVsIEZyb21tLCBLbGF1ZGlhIFRoZWxsbWFubiwgSmFuIEViZXJ0LCBBbGV4YW5kZXIgQXJubyBXZWJlciwgUmljaGFyZCBSdXRtYW5uLCBDaGFydmkgSmFpbiwgTWF4IEzDvGJiZXJpbmcsIERhbmllbCBTdGVpbmlnZW4sIEpvaGFubmVzIExldmVsaW5nLCBLYXRyaW4gS2x1ZywgSmFzcGVyIFNjaHVsemUgQnVzY2hob2ZmLCBMZW5hIEp1cmtzY2hhdCwgSGFtbWFtIEFiZGVsd2FoYWIsIEJlbm55IErDtnJnIFN0ZWluLCBLYXJsLUhlaW56IFN5bGxhLCBQYXZlbCBEZW5pc292LCBOaWNvbG8nIEJyYW5kaXp6aSwgUWFzaWQgU2FsZWVtLCBBbmlyYmFuIEJob3dtaWNrLCBMZW5uYXJkIEhlbG1lciwgQ2hlbHNlYSBKb2huLCBQZWRybyBPcnRpeiBTdWFyZXosIE1hbHRlIE9zdGVuZG9yZmYsIEFsZXggSnVkZSwgTGFsaXRoIE1hbmp1bmF0aCwgU2FtdWVsIFdlaW5iYWNoLCBDYXJvbGluIFBlbmtlLCBPbGVnIEZpbGF0b3YsIEZhYmlvIEJhcnRoLCBQYXJhbWl0YSBNaXJ6YSwgTHVjYXMgV2ViZXIsIEluZXMgV2VuZGxlciwgUmFmZXQgU2lmYSwgRmFiaWFuIEvDvGNoLCBBbmRyZWFzIEhlcnRlbiwgUmVuw6kgSsOka2VsLCBHZW9yZyBSZWhtLCBTdGVmYW4gS2Vzc2VsaGVpbSwgSm9hY2hpbSBLw7ZobGVyLCBOaWNvbGFzIEZsb3Jlcy1IZXJyIiwyMDI1LTA4LTIxLFRldWtlbi03Qi1CYXNlICYgVGV1a2VuLTdCLUluc3RydWN0OiBUb3dhcmRzIEV1cm9wZWFuIExMTXMsaHR0cHM6Ly9hcnhpdi5vcmcvYWJzLzI0MTAuMDM3MzAsLCwsNzAwMDAwMDAwMC4wLDdCLDIuMTQ0NDA5MmUrMjMsIjYgRkxPUC9wYXJhbWV0ZXIvdG9rZW4gKiA3MDAwMDAwMDAwIHBhcmFtZXRlcnMgKiA0MDAwMDAwMDAwMDAwIHRva2VucyA9IDEuNjhlKzIzIEZMT1AKCjMxMjAwMDAwMDAwMDAwMCBGTE9QL0dQVS9zZWMgKiA4MTIzMjEgR1BVLWhvdXJzICogMzYwMCBzZWMgLyBob3VyICogMC4zIFthc3N1bWVkIHV0aWxpemF0aW9uXSA9IDIuNzM3MTk2ODQxNTk5OTk5N2UrMjMgRkxPUAoKc3FydCgxLjY4ZSsyMyAqIDIuNzM3MTk2ODQxNTk5OTk5N2UrMjMpID0gMi4xNDQ0MDkyZSsyMyBGTE9QIiw0MDAwMDAwMDAwMDAwLHByZS10cmFpbmVkIHdpdGggNFQgdG9rZW5zLCwiIiJXZSB0cmFpbmVkIG91ciBtb2RlbHMgZm9yIDgxMi4zMjEgR1BVIGhvdXJzIG9uIGEgc3VwZXJjb21wdXRlciwgd2hpY2ggY29tcHJpc2VzIDkzNiBjb21wdXRlIG5vZGVzLCBlYWNoIGNvbnRhaW5pbmcgNMOXIE5WSURJQSBBMTAwICg0MCBHQikgR1BVcyBjb25uZWN0ZWQgdmlhIE5WTGluazMgaW50cmEtbm9kZSBhbmQgdGhyb3VnaCBNZWxsYW5veCBIRFIyMDAgSW5maW5pQmFuZCAoSUIpIGludGVyLW5vZGUuIiIiLE5WSURJQSBBMTAwIFNYTTQgNDAgR0IsLENvbmZpZGVudCwiV2UgcHJlc2VudCB0d28gbXVsdGlsaW5ndWFsIExMTXMsIFRldWtlbiA3Qi1iYXNlIGFuZCBUZXVrZW4gN0ItaW5zdHJ1Y3QsIGRlc2lnbmVkIHRvIGVtYnJhY2UgRXVyb3BlJ3MgbGluZ3Vpc3RpYyBkaXZlcnNpdHkgYnkgc3VwcG9ydGluZyBhbGwgMjQgb2ZmaWNpYWwgbGFuZ3VhZ2VzIG9mIHRoZSBFdXJvcGVhbiBVbmlvbi4gVHJhaW5lZCBvbiBhIGRhdGFzZXQgY29tcHJpc2luZyBhcm91bmQgNjAlIG5vbi1FbmdsaXNoIGRhdGEgYW5kIHV0aWxpemluZyBhIGN1c3RvbSBtdWx0aWxpbmd1YWwgdG9rZW5pemVyLCBvdXIgbW9kZWxzIGFkZHJlc3MgdGhlIGxpbWl0YXRpb25zIG9mIGV4aXN0aW5nIExMTXMgdGhhdCBwcmVkb21pbmFudGx5IGZvY3VzIG9uIEVuZ2xpc2ggb3IgYSBmZXcgaGlnaC1yZXNvdXJjZSBsYW5ndWFnZXMuIFdlIGRldGFpbCB0aGUgbW9kZWxzJyBkZXZlbG9wbWVudCBwcmluY2lwbGVzLCBpLmUuLCBkYXRhIGNvbXBvc2l0aW9uLCB0b2tlbml6ZXIgb3B0aW1pemF0aW9uLCBhbmQgdHJhaW5pbmcgbWV0aG9kb2xvZ2llcy4gVGhlIG1vZGVscyBkZW1vbnN0cmF0ZSBzdHJvbmcgcGVyZm9ybWFuY2UgYWNyb3NzIG11bHRpbGluZ3VhbCBiZW5jaG1hcmtzLCBhcyBldmlkZW5jZWQgYnkgdGhlaXIgcGVyZm9ybWFuY2Ugb24gRXVyb3BlYW4gdmVyc2lvbnMgb2YgQVJDLCBIZWxsYVN3YWcsIGFuZCBUcnV0aGZ1bFFBLiIsLCxPcGVuIHdlaWdodHMgKG5vbi1jb21tZXJjaWFsKSwiR2VybWFueSxHZXJtYW55LEdlcm1hbnksR2VybWFueSIsLCwsNTEyLjAsLDIwMjUtMTEtMjggMTE6NTI6MTMrMDA6MDAsLCwsLCwiR292ZXJubWVudCxBY2FkZW1pYSxHb3Zlcm5tZW50LEFjYWRlbWlhIiwsLCw4MTIzMjEuMCxVbnJlbGVhc2VkLGh0dHBzOi8vaHVnZ2luZ2ZhY2UuY28vb3BlbkdQVC1YL1RldWtlbi03Qi1pbnN0cnVjdC1yZXNlYXJjaC12MC40LCwsLEJGMTYsLDQwMDQ0NC43NzM3NjA5NTU3LCJPcGVyYXRpb24gY291bnRpbmcsSGFyZHdhcmUiLG9wZW5HUFQtWCwsLCxZZXMKU3VyeWEsRWFydGggc2NpZW5jZSwiSGVsaW9waHlzaWNzLFdlYXRoZXIgZm9yZWNhc3RpbmciLCJOQVNBLFVuaXZlcnNpdHkgb2YgQWxhYmFtYSxJQk0gUmVzZWFyY2giLCJTdWppdCBSb3ksIEpvaGFubmVzIFNjaG11ZGUsIFJvaGl0IExhbCwgVmlzaGFsIEdhdXIsIE1hcmN1cyBGcmVpdGFnLCBKdWxpYW4gS3VlaG5lcnQsIFRoZW9kb3JlIHZhbiBLZXNzZWwsIERpbmVzaGEgVi4gSGVnZGUsIEFuZHLDqXMgTXXDsW96LUphcmFtaWxsbywgSm9oYW5uZXMgSmFrdWJpaywgRXRpZW5uZSBWb3MsIEtzaGl0aXogTWFuZGFsLCBBdGEgQWtiYXJpIEFzYW5qYW4sIEpvYW8gTHVjYXMgZGUgU291c2EgQWxtZWlkYSwgQW15IExpbiwgVGFsd2luZGVyIFNpbmdoLCBLYW5nIFlhbmcsIENoZXRyYWogUGFuZGV5LCBKaW5zdSBIb25nLCBCZXJrYXkgQXlkaW4sIFRob3JzdGVuIEt1cnRoLCBSeWFuIE1jR3JhbmFnaGFuLCBTcGlyaWRvbiBLYXNhcGlzLCBWaXNoYWwgVXBlbmRyYW4sIFNoYWggQmFoYXVkZGluLCBEYW5pZWwgZGEgU2lsdmEsIE5pa29sYWkgVi4gUG9nb3JlbG92LCBBbm5lIFNwYWxkaW5nLCBDYW1wYmVsbCBXYXRzb24sIE1hbmlsIE1hc2tleSwgTWFkaHVsaWthIEd1aGF0aGFrdXJ0YSwgSnVhbiBCZXJuYWJlLU1vcmVubywgUmFodWwgUmFtYWNoYW5kcmFuIiwyMDI1LTA4LTIwLFN1cnlhOiBGb3VuZGF0aW9uIE1vZGVsIGZvciBIZWxpb3BoeXNpY3MsaHR0cHM6Ly9hcnhpdi5vcmcvYWJzLzI1MDguMTQxMTIsLCwsMzY2MDAwMDAwLjAsMzY2TSwyLjk0NzQyMTRlKzIxLDYgRkxPUCAvIHBhcmFtZXRlciAvIHRva2VuICogMzY2ICogMTBeNiBwYXJhbWV0ZXJzICogMTM0MjE3NzMwMDAwMCB0b2tlbnMgW3NlZSBkYXRhc2V0IHNpemUgbm90ZXNdID0gMi45NDc0MjE0ZSsyMSBGTE9QLCwiIiJJbiBwaGFzZSBvbmUsIHdlIHRyYWluZWQgU3VyeWEgZm9yIDE2MCwwMDAgZ3JhZGllbnQgZGVzY2VudCBzdGVwcyBvbiAxMjggTlZJRElBIEExMDAgR1BVcy4gVGhlIG1vZGVsCmlzIHRyYWluZWQgd2l0aCBiYXRjaCBzaXplIDEgKHBlciBHUFUpLCBtYWtpbmcgYW4gZWZmZWN0aXZlIGJhdGNoIHNpemUgb2YgMTI4LiIiCgoiIiBHaXZlbiBhIHBhdGNoIHNpemUgb2YgMTYgw5cgMTYsIHdlIGVuZCB1cCB3aXRoIE4gPSA2NSwgNTM2IHRva2VucyIiCgo2NTUzNiAqIDEyOCAqIDE2MDAwMCA9IDEuMzQyMTc3M2UrMTIgdG9rZW5zICIsLCxOVklESUEgQTEwMCwsQ29uZmlkZW50LCJIZWxpb3BoeXNpY3MgaXMgY2VudHJhbCB0byB1bmRlcnN0YW5kaW5nIGFuZCBmb3JlY2FzdGluZyBzcGFjZSB3ZWF0aGVyIGV2ZW50cyBhbmQgc29sYXIgYWN0aXZpdHkuIERlc3BpdGUgZGVjYWRlcyBvZiBoaWdoLXJlc29sdXRpb24gb2JzZXJ2YXRpb25zIGZyb20gdGhlIFNvbGFyIER5bmFtaWNzIE9i</x:v>
      </x:c>
    </x:row>
    <x:row r="22" ht="18" customHeight="1">
      <x:c r="A22" s="17" t="n">
        <x:v>17</x:v>
      </x:c>
      <x:c r="B22" s="17" t="n">
        <x:v>310</x:v>
      </x:c>
      <x:c r="C22" s="160" t="str">
        <x:v>c2VydmF0b3J5IChTRE8pLCBtb3N0IG1vZGVscyByZW1haW4gdGFzay1zcGVjaWZpYyBhbmQgY29uc3RyYWluZWQgYnkgc2NhcmNlIGxhYmVsZWQgZGF0YSwgbGltaXRpbmcgdGhlaXIgY2FwYWNpdHkgdG8gZ2VuZXJhbGl6ZSBhY3Jvc3Mgc29sYXIgcGhlbm9tZW5hLiBXZSBpbnRyb2R1Y2UgU3VyeWEsIGEgMzY2TSBwYXJhbWV0ZXIgZm91bmRhdGlvbiBtb2RlbCBmb3IgaGVsaW9waHlzaWNzIGRlc2lnbmVkIHRvIGxlYXJuIGdlbmVyYWwtcHVycG9zZSBzb2xhciByZXByZXNlbnRhdGlvbnMgZnJvbSBtdWx0aS1pbnN0cnVtZW50IFNETyBvYnNlcnZhdGlvbnMsIGluY2x1ZGluZyBlaWdodCBBdG1vc3BoZXJpYyBJbWFnaW5nIEFzc2VtYmx5IChBSUEpIGNoYW5uZWxzIGFuZCBmaXZlIEhlbGlvc2Vpc21pYyBhbmQgTWFnbmV0aWMgSW1hZ2VyIChITUkpIHByb2R1Y3RzLiBTdXJ5YSBlbXBsb3lzIGEgc3BhdGlvdGVtcG9yYWwgdHJhbnNmb3JtZXIgYXJjaGl0ZWN0dXJlIHdpdGggc3BlY3RyYWwgZ2F0aW5nIGFuZCBsb25nLS1zaG9ydCByYW5nZSBhdHRlbnRpb24sIHByZXRyYWluZWQgb24gaGlnaC1yZXNvbHV0aW9uIHNvbGFyIGltYWdlIGZvcmVjYXN0aW5nIHRhc2tzIGFuZCBmdXJ0aGVyIG9wdGltaXplZCB0aHJvdWdoIGF1dG9yZWdyZXNzaXZlIHJvbGxvdXQgdHVuaW5nLiBaZXJvLXNob3QgZXZhbHVhdGlvbnMgZGVtb25zdHJhdGUgaXRzIGFiaWxpdHkgdG8gZm9yZWNhc3Qgc29sYXIgZHluYW1pY3MgYW5kIGZsYXJlIGV2ZW50cywgd2hpbGUgZG93bnN0cmVhbSBmaW5lLXR1bmluZyB3aXRoIHBhcmFtZXRlci1lZmZpY2llbnQgTG93LVJhbmsgQWRhcHRhdGlvbiAoTG9SQSkgc2hvd3Mgc3Ryb25nIHBlcmZvcm1hbmNlIG9uIHNvbGFyIHdpbmQgZm9yZWNhc3RpbmcsIGFjdGl2ZSByZWdpb24gc2VnbWVudGF0aW9uLCBzb2xhciBmbGFyZSBmb3JlY2FzdGluZywgYW5kIEVVViBzcGVjdHJhLiBTdXJ5YSBpcyB0aGUgZmlyc3QgZm91bmRhdGlvbiBtb2RlbCBpbiBoZWxpb3BoeXNpY3MgdGhhdCB1c2VzIHRpbWUgYWR2YW5jZW1lbnQgYXMgYSBwcmV0ZXh0IHRhc2sgb24gZnVsbC1yZXNvbHV0aW9uIFNETyBkYXRhLiBJdHMgbm92ZWwgYXJjaGl0ZWN0dXJlIGFuZCBwZXJmb3JtYW5jZSBzdWdnZXN0IHRoYXQgdGhlIG1vZGVsIGlzIGFibGUgdG8gbGVhcm4gdGhlIHVuZGVybHlpbmcgcGh5c2ljcyBiZWhpbmQgc29sYXIgZXZvbHV0aW9uLiIsLCxPcGVuIHdlaWdodHMgKHVucmVzdHJpY3RlZCksIlVuaXRlZCBTdGF0ZXMgb2YgQW1lcmljYSxVbml0ZWQgU3RhdGVzIG9mIEFtZXJpY2EsVW5pdGVkIFN0YXRlcyBvZiBBbWVyaWNhIiwsLCwxMjguMCwsMjAyNS0xMS0yOCAxMTo1MjoxMyswMDowMCwsLCwsLCJHb3Zlcm5tZW50LEFjYWRlbWlhLEluZHVzdHJ5IiwsLCwsT3BlbiBzb3VyY2UsIkFwYWNoZSAyLjAKaHR0cHM6Ly9odWdnaW5nZmFjZS5jby9uYXNhLWlibS1haTRzY2llbmNlL1N1cnlhLTEuMAoKQXBhY2hlIDIuMApodHRwczovL2dpdGh1Yi5jb20vTkFTQS1JTVBBQ1QvU3VyeWEiLCwsLCwsMTAwMTEzLjQyMjg3ODM5ODQ2LE9wZXJhdGlvbiBjb3VudGluZyxuYXNhLWlibS1haTRzY2llbmNlLCwsLFllcwpHZW1tYS1TRUEtTElPTi12NC0yN0ItSVQsIk11bHRpbW9kYWwsTGFuZ3VhZ2UsVmlzaW9uIiwiTGFuZ3VhZ2UgbW9kZWxpbmcvZ2VuZXJhdGlvbixRdWVzdGlvbiBhbnN3ZXJpbmcsVmlzdWFsIHF1ZXN0aW9uIGFuc3dlcmluZyIsQUkgU2luZ2Fwb3JlLCJBbnRvbnlyZXggU2FqZWJhbiwgQ2hhbiBIb2sgVGVuZyBBZHdpbiwgQ2hlbmcgWmkgWWkgTmljaG9sYXMsIENob2EgSHN1ZWggTWVpIEVzdGhlciwgSGVuZyBKb25hdGhhbiwgSHVhbmcgWXVsaSwgSHVsYWdhZHJpIEFkaXRoeWEgVmVua2F0YWRyaSwgSmFubiBSYWlsZXkgRXN0cmFkYSBNb250YWxhbiwgS2FuZyBTaW93IFdlaSBCcnlhbiwgTGF1IFdheW5lLCBMZWUgQ2h3YW4gUmVuLCBMZW9uZyBXYWkgWWksIExlb25nIFdlaSBRaSwgTGlta29uY2hvdGl3YXQgUGVlcmF0LCBNdWhhbW1hZCBSaWR6dWFuIEJpbiBNb2todGFyLCBOYWdhcmFqYW4gS2FydGhpaywgTmcgQm9vbiBDaGVvbmcgUmF5bW9uZCwgTmdlZSBDaGlhIFRhaSwgTmd1aSBKaWFuIEdhbmcsIE5ndXllbiBUaGFuaCBOZ2FuLCBPbmcgSmluIEppZSBCcmFuZG9uLCBPbmcgVGF0LVdlZSBEYXZpZCwgT25nIFpoaSBIYW8sIFBlcmVpcmEgTWFyaywgUmVuZ2FyYWphbiBIYW1zYXdhcmRoaW5pLCBTdXNhbnRvIFlvc2VwaGluZSwgU3V0YXZlZXBoYW1vY2hhbm9uIEFub2NoYSwgVGFuIENob29uIE1lbmcsIFRhbiBDaG9yIFBoaW4gRXZlbHluLCBUYW4gU2lhbyBXZWkgSmVzc2ljYSwgVGVuZyBLb2sgV2FpIFdhbHRlciwgVGVvIEVuZyBTaXBwIExlc2xpZSwgVGpoaSBXaWxsaWFtLCBZZW8gWWVvdyBUb25nLCBZb25nIFhpYW5iaW4sIExpZXcgUmFjaGVsLCBMaXUgQmluZyBKaWUgRGFyaXVzLCBUZW8gV2VpIFlpLCBaaG91IExpbiAoTkNTKSwgR29wYWxha3Jpc2huYW4gUm9zaGFuIChOQ1MpLCBBbmRhIEN1YWh0ZW1vYyAoTkNTKSwgU3JpIERldmkgV2lqYXlhIChOQ1MpLCBOYW5kaSBQYXJ0aGEgKE5DUyksIEVsbGlvdHQgQ2hyaXMgKEdvb2dsZSksIE1vaHNlbmkgTW9oYW1tYWRyZXphIChHb29nbGUpLCBTaGFyYW4gTWF5YW5rIChHb29nbGUpLCBXZWkgRmFubnkgKEdvb2dsZSksIFRhbmcgSml1cWlhbmcgKEdvb2dsZSksIFh1IFhpYW5nIChHb29nbGUpLCBZdSBUaW5nIChHb29nbGUpLCBMb2ggTWljaGVsbGUgKEdvb2dsZSksIE1hbmdhbCBTYXVyYWJoIChHb29nbGUpLCBNdWtoZXJqZWUgUHJhdHl1c2hhIChHb29nbGUpLCBTaW0gU3RlcGhhbmllIChHb29nbGUpIiwyMDI1LTA4LTIwLFNFQS1MSU9OIHY0LGh0dHBzOi8vc2VhLWxpb24uYWkvb3VyLW1vZGVscy8jc2VhbGlvbnY0LCwsIiIiU0VBLUxJT04gdjQgcmFua3MgIzUgb3V0IG9mIDU1IGluc3RydWN0IG1vZGVscyBvbiBvdXIgU0VBLUhFTE0gYmVuY2htYXJrIOKAkyBhbmQgIzEgYW1vbmcgb3BlbiBtb2RlbHMgdW5kZXIgMjAwQiBwYXJhbWV0ZXJzIOKAkyBvdXRwZXJmb3JtaW5nIG11Y2ggbGFyZ2VyIHN5c3RlbXMgd2hpbGUgcnVubmluZyBvbiBhIGxhcHRvcCB3aXRoIDMyR0IgUkFNLiIiIiwyNzAwMDAwMDAwMC4wLCwyLjM0OWUrMjQsMi4yNjhlKzI0IEZMT1AgW2Jhc2UgbW9kZWxdICsgOC4xZSsyMiBGTE9QID0gMi4zNDllKzI0IEZMT1AsNTAwMDAwMDAwMDAwLCIiIlRoZSB0cmFpbmluZyBjb3JwdXMgZm9yIFNFQS1MSU9OIHY0IGFtb3VudHMgdG8gNTAwIGJpbGxpb24gdG9rZW5zIiIiLCwsTlZJRElBIEgyMDAgU1hNLCxDb25maWRlbnQsIldpdGggU0VBLUxJT04gdjQsIHdlIGludHJvZHVjZSBvdXIgZmlyc3QgbXVsdGltb2RhbCBtb2RlbCwgYnVpbHQgb24gR2VtbWEgMyAoMjdCKS4gSXQgaXMgb3VyIG1vc3QgcG93ZXJmdWwgYW5kIGVmZmljaWVudCwgbXVsdGltb2RhbCAmIG11bHRpbGluZ3VhbCBtb2RlbCB5ZXQsIGRlc2lnbmVkIHRvIHJ1biBldmVuIG9uIGEgbGFwdG9wLiBUaGlzIHJlbGVhc2UgZXh0ZW5kcyBTRUEtTElPTiBiZXlvbmQgdGV4dCB0byBzdXBwb3J0IGltYWdlICsgdGV4dCBpbnB1dHMsIG9wZW5pbmcgbmV3IHVzZSBjYXNlcyB3aGVyZSBtdWx0aW1vZGFsIHJlYXNvbmluZyBpcyBjcml0aWNhbC4iLCwsT3BlbiB3ZWlnaHRzIChyZXN0cmljdGVkIHVzZSksU2luZ2Fwb3JlLEdlbW1hIDMgMjdCLDguMWUrMjIsNiBGTE9QL3BhcmFtZXRlci90b2tlbiAqIDI3MDAwMDAwMDAwIHBhcmFtZXRlcnMgKiA1MDAwMDAwMDAwMDAgdG9rZW5zID0gOC4xZSsyMiBGTE9QLCwsMjAyNS0xMS0yOCAxMTo1MjoxMyswMDowMCwsQ2xvdWQgUHJvdmlkZXI6IFNNQyBIMjAwLCwsLEdvdmVybm1lbnQsLCwsLE9wZW4gc291cmNlLCJMaWNlbnNlOiBHZW1tYSBUZXJtcyBvZiBVc2UKaHR0cHM6Ly9odWdnaW5nZmFjZS5jby9haXNpbmdhcG9yZS9HZW1tYS1TRUEtTElPTi12NC0yN0IiLCwsLEJGMTYsLCxPcGVyYXRpb24gY291bnRpbmcsYWlzaW5nYXBvcmUsLCwsWWVzCkZsb3dFUixNYXRlcmlhbHMgc2NpZW5jZSwsTWFzc2FjaHVzZXR0cyBJbnN0aXR1dGUgb2YgVGVjaG5vbG9neSAoTUlUKSwiSm9vbnlvdW5nIEYuIEpvdW5nLCBNdW4gSG9uZyBGb25nLCBOaWNob2xhcyBDYXNldHRpLCBKb3JkYW4gUC4gTGlsZXMsIE5lIFMuIERhc3NhbmF5YWtlLCBDb25ub3IgVy4gQ29sZXkiLDIwMjUtMDgtMjAsRWxlY3Ryb24gZmxvdyBtYXRjaGluZyBmb3IgZ2VuZXJhdGl2ZSByZWFjdGlvbiBtZWNoYW5pc20gcHJlZGljdGlvbixodHRwczovL3d3dy5uYXR1cmUuY29tL2FydGljbGVzL3M0MTU4Ni0wMjUtMDk0MjYtOSwsLCw3MDAwMDAwMDAwLjAsN00sNS44OGUrMTYsNiBGTE9QL3BhcmFtZXRlci90b2tlbiAqIDcwMDAwMDAwMDAgcGFyYW1ldGVycyAqIDE0MDAwMDAgdG9rZW5zID0gNTg4MDAwMDAwMDAwMDAwMDAgRkxPUCwxNDAwMDAwLCIiIlRvIHRyYWluIEZsb3dFUiwgd2UgaW1wdXRlIG1lY2hhbmlzdGljIHBhdGh3YXlzIGZvciBhIHN1YnNldCBvZiB0aGUgVVNQVE8tZnVsbCBkYXRhc2V0MzYgY29udGFpbmluZyBhcHByb3hpbWF0ZWx5IDEuMSBtaWxsaW9uIGV4cGVyaW1lbnRhbGx5IGRlbW9uc3RyYXRlZCByZWFjdGlvbnMgaW4gcGF0ZW50cyBmcm9tIHRoZSBVbml0ZWQgU3RhdGVzIFBhdGVudCBhbmQgVHJhZGVtYXJrIE9mZmljZS4gMSwyMjAgZXhwZXJ0LWN1cmF0ZWQgcmVhY3Rpb24gdGVtcGxhdGVzIHdlcmUgY29uc3RydWN0ZWQgZm9yIDI1MiB3ZWxsLWRlc2NyaWJlZCByZWFjdGlvbiBjbGFzc2VzLCBsZWFkaW5nIHRvIGEgdG90YWwgb2YgMS40IG1pbGxpb24gZWxlbWVudGFyeSByZWFjdGlvbiBzdGVwcy4iIiIsLCwsLENvbmZpZGVudCwiQ2VudHJhbCB0byBvdXIgdW5kZXJzdGFuZGluZyBvZiBjaGVtaWNhbCByZWFjdGl2aXR5IGlzIHRoZSBwcmluY2lwbGUgb2YgbWFzcyBjb25zZXJ2YXRpb24xLCB3aGljaCBpcyBmdW5kYW1lbnRhbCBmb3IgZW5zdXJpbmcgcGh5c2ljYWwgY29uc2lzdGVuY3ksIGJhbGFuY2luZyBlcXVhdGlvbnMgYW5kIGd1aWRpbmcgcmVhY3Rpb24gZGVzaWduLiBIb3dldmVyLCBkYXRhLWRyaXZlbiBjb21wdXRhdGlvbmFsIG1vZGVscyBmb3IgdGFza3Mgc3VjaCBhcyByZWFjdGlvbiBwcm9kdWN0IHByZWRpY3Rpb24gcmFyZWx5IGFiaWRlIGJ5IHRoaXMgbW9zdCBiYXNpYyBjb25zdHJhaW50LiBIZXJlIHdlIHJlY2FzdCB0aGUgcHJvYmxlbSBvZiByZWFjdGlvbiBwcmVkaWN0aW9uIGFzIGEgcHJvYmxlbSBvZiBlbGVjdHJvbiByZWRpc3RyaWJ1dGlvbiB1c2luZyB0aGUgbW9kZXJuIGRlZXAgZ2VuZXJhdGl2ZSBmcmFtZXdvcmsgb2YgZmxvdyBtYXRjaGluZywgZXhwbGljaXRseSBjb25zZXJ2aW5nIGJvdGggbWFzcyBhbmQgZWxlY3Ryb25zIHRocm91Z2ggdGhlIGJvbmQtZWxlY3Ryb24gKEJFKSBtYXRyaXggcmVwcmVzZW50YXRpb24xNywxOC4gT3VyIG1vZGVsLCBGbG93RVIsIG92ZXJjb21lcyBsaW1pdGF0aW9ucyBpbmhlcmVudCBpbiBwcmV2aW91cyBhcHByb2FjaGVzIGJ5IGVuZm9yY2luZyBleGFjdCBtYXNzIGNvbnNlcnZhdGlvbiwgcmVzb2x2aW5nIGhhbGx1Y2luYXRvcnkgZmFpbHVyZSBtb2RlcywgcmVjb3ZlcmluZyBtZWNoYW5pc3RpYyByZWFjdGlvbiBzZXF1ZW5jZXMgZm9yIHVuc2VlbiBzdWJzdHJhdGUgc2NhZmZvbGRzIGFuZCBnZW5lcmFsaXppbmcgZWZmZWN0aXZlbHkgdG8gb3V0LW9mLWRvbWFpbiByZWFjdGlvbiBjbGFzc2VzIHdpdGggZXh0cmVtZWx5IGRhdGEtZWZmaWNpZW50IGZpbmUtdHVuaW5nLiBGbG93RVIgYWxzbyBlbmFibGVzIGRvd25zdHJlYW0gZXN0aW1hdGlvbiBvZiB0aGVybW9keW5hbWljIG9yIGtpbmV0aWMgZmVhc2liaWxpdHkgYW5kIG1hbmlmZXN0cyBhIGRlZ3JlZSBvZiBjaGVtaWNhbCBpbnR1aXRpb24gaW4gcmVhY3Rpb24gcHJlZGljdGlvbiB0YXNrcy4gVGhpcyBpbmhlcmVudGx5IGludGVycHJldGFibGUgZnJhbWV3b3JrIHJlcHJlc2VudHMgYW4gaW1wb3J0YW50IHN0ZXAgaW4gYnJpZGdpbmcgdGhlIGdhcCBiZXR3ZWVuIHByZWRpY3RpdmUgYWNjdXJhY3kgYW5kIG1lY2hhbmlzdGljIHVuZGVyc3RhbmRpbmcgaW4gZGF0YS1kcml2ZW4gcmVhY3Rpb24gb3V0Y29tZSBwcmVkaWN0aW9uLiIsLCxPcGVuIHdlaWdodHMgKHVucmVzdHJpY3RlZCksVW5pdGVkIFN0YXRlcyBvZiBBbWVyaWNhLCwsLCwsMjAyNS0xMS0yOCAxMTo1MjoxMyswMDowMCwsLCwsLEFjYWRlbWlhLCwsLCxPcGVuIHNvdXJjZSwiTUlUIGxpY2Vuc2UKCkRhdGEgYXZhaWxhYmlsaXR5ClRoZSBkYXRhIHVzZWQgaW4gdGhpcyBtYW51c2NyaXB0IGFuZCBhbGwgb2YgdGhlIHByZXRyYWluZWQgc2luZ2xlLXN0ZXAgbW9kZWxzIGFyZSBhdmFpbGFibGUgb24gRmlnc2hhcmUgYXQgaHR0cHM6Ly9kb2kub3JnLzEwLjYwODQvbTkuZmlnc2hhcmUuMjgzNTk0MDcudjMgKHJlZi7igIk2MikuIFRoZSBmdWxsIHRyYWluaW5nLCB2YWxpZGF0aW9uIGFuZCB0ZXN0IHNldHMgZm9yIHRoZSAxMiBvdXQtb2YtZGlzdHJpYnV0aW9uIHJlYWN0aW9uIHR5cGVzIHVzZWQgaW4gdGhlIHNlY3Rpb24g4oCYRmxvd0VSIGV4aGliaXRzIHNhbXBsZS1lZmZpY2llbnQgdHVuaW5n4oCZIGFyZSBhdmFpbGFibGUgb24gcmVxdWVzdCB0byB0aGUgYXV0aG9ycyBvd2luZyB0byBsaWNlbnNlIGNvbnNpZGVyYXRpb25zIG9mIE5hbWVSeG4gZnJvbSBOZXh0TW92ZSBTb2Z0d2FyZS4gU291cmNlIGRhdGEgYXJlIHByb3ZpZGVkIHdpdGggdGhpcyBwYXBlci4KCkNvZGUgYXZhaWxhYmlsaXR5ClNvdXJjZSBjb2RlIGZvciBGbG93RVIgY2FuIGJlIGZvdW5kIGF0IGh0dHBzOi8vZG9pLm9yZy8xMC41MjgxL3plbm9kby4xNTc3NjA4NiAocmVmLuKAiTYzKS4gU291cmNlIGNvZGUgZm9yIEZsb3dFUi1sYXJnZSBjYW4gYmUgZm91bmQgYXQgaHR0cHM6Ly9kb2kub3JnLzEwLjUyODEvemVub2RvLjE1Nzg2MTA3IChyZWYu4oCJNjQpLiBUYWdnZWQgcmVsZWFzZXMgYW5kIGxhdGVzdCB2ZXJzaW9ucyBhcmUgaG9zdGVkIGF0IHRoZSBmb2xsb3dpbmcgR2l0SHViIHJlcG9zaXRvcnk6IGh0dHBzOi8vZ2l0aHViLmNvbS9Gb25nTXVuSG9uZy9GbG93RVIuIFNvdXJjZSBjb2RlIGZvciBjdXJhdGluZyB0aGUgZGF0YXNldCBjYW4gYmUgZm91bmQgaW4gdGhlIGZvbGxvd2luZyBHaXRIdWIgcmVwb3NpdG9yeTogaHR0cHM6Ly9naXRodWIuY29tL2pmam91bmcvTWVjaGFuaXN0aWNfZGF0YXNldC4gVGhlc2UgcmVwb3NpdG9yaWVzIGluY2x1ZGUgYSBkZXRhaWxlZCBSRUFETUUgd2l0aCBpbnN0cnVjdGlvbnMgb24gaG93IHRvIHJlcHJvZHVjZSB0aGUgcmVzdWx0cyBpbiB0aGlzIG1hbnVzY3JpcHQuIiwsLCwsLCxPcGVyYXRpb24gY291bnRpbmcsLCwsLFllcwpNb2xtb0FjdC03Qi1ELFJvYm90aWNzLFJvYm90aWMgbWFuaXB1bGF0aW9uLCJBbGxlbiBJbnN0aXR1dGUgZm9yIEFJLFVuaXZlcnNpdHkgb2YgV2FzaGluZ3RvbiIsIkphc29uIExlZSwgSmlhZmVpIER1YW4sIEhhb3F1YW4gRmFuZywgWXVxdWFuIERlbmcsIFNodW8gTGl1LCBCb3lhbmcgTGksIEJvaGFuIEZhbmcsIEppZXl1IFpoYW5nLCBZaSBSdSBXYW5nLCBTYW5naG8gTGVlLCBXaW5zb24gSGFuLCBXaWxiZXJ0IFB1bWFjYXksIEFuZ2VsaWNhIFd1LCBSb3NlIEhlbmRyaXgsIEthcmVuIEZhcmxleSwgRWxpIFZhbmRlckJpbHQsIEFsaSBGYXJoYWRpLCBEaWV0ZXIgRm94LCBSYW5qYXkgS3Jpc2huYSIsMjAyNS0wOC0xOSxNb2xtb0FjdDogQWN0aW9uIFJlYXNvbmluZyBNb2RlbHMgdGhhdCBjYW4gUmVhc29uIGluIFNwYWNlLGh0dHBzOi8vYXJ4aXYub3JnL2Ficy8yNTA4LjA3OTE3LCwsLDcwMDAwMDAwMDAuMCw3QiwsOC4yMTg4ZSsyMyBGTE9QIFtiYXNlIG1vZGVsIGVzdGltYXRlZCBjb21wdXRlXSArIDguOTIzMjQwOWUrMjEgRkxPUCA9IDguMzA4MDMyNGUrMjMgRkxPUCwsIiIiVGhlIHdob2xlIGRhdGEgbWl4dHVyZSB1c2VkIGZvciBwcmUtdHJhaW5pbmcgTW9sbW9BY3QgdG90YWxzIHVwIHRvIDI2LjNNIHNhbXBsZXMiIgoKIiJXZSBjYXAgdGhlIHNlcXVlbmNlIGxlbmd0aCBhdCAyMzA0IHRva2VucyBmb3IgYm90aCBwcmUtdHJhaW5pbmcgYW5kIGZpbmUtdHVuaW5nIiIKcHJlLXRyYWluaW5nOiBTdGVwcyAxMDBrLCBHbG9iYWwgQmF0Y2ggU2l6ZSA1MTIKbWlkLXRyYWluaW5nOiBTdGVwcyA1MGssIEdsb2JhbCBCYXRjaCBTaXplIDI1NgoKdG90YWwgbnVtYmVyIG9mIGdyYWRpZW50IHVwZGF0ZXM6IAoKMjMwNCAqICgxMDAwMDAgKiA1MTIgKyA1MDAwMCAqIDI1NikgPSAxNDc0NTYwMDAwMDAgfjE0N0IiLCwiIiJUbyBwcmUtdHJhaW4gTW9sbW9BY3Qgd2l0aCB0aGUgZGF0YSBtaXh0dXJlIG1lbnRpb25lZCBhYm92ZSwgd2UgdXNlIDI1NiBIMTAwcyB0byB0cmFpbiB0aGUgbW9kZWwgd2l0aCAxMDBrIGdyYWRpZW50IHN0ZXBzIHVzaW5nIGEgYmF0Y2ggc2l6ZSBvZiA1MTIsIHdoaWNoIHRha2VzIGFyb3VuZCA5LDcyOCBHUFUgaG91cnMuIiIKCm1pZC10cmFpbmluZzogIiJXZSB0cmFpbiB0aGUgbW9kZWwgb24gdGhpcyBtb2RpZmllZCBkYXRhc2V0IGZvciA1MGsKZ3JhZGllbnQgc3RlcHMgd2l0aCBhIGJhdGNoIHNpemUgb2YgMTI4LCB1c2luZyAxMjggSDEwMCBHUFVzIG92ZXIgYXJvdW5kIDIsMzA0IEdQVSBob3Vycy4iIgoKdG90YWw6IDEyMDMyIEdQVS1ob3VycwoKIixOVklESUEgSDEwMCBTWE01IDgwR0IsLENvbmZpZGVudCwiUmVhc29uaW5nIGlzIGNlbnRyYWwgdG8gcHVycG9zZWZ1bCBhY3Rpb24sIHlldCBtb3N0IHJvYm90aWMgZm91bmRhdGlvbiBtb2RlbHMgbWFwIHBlcmNlcHRpb24gYW5kIGluc3RydWN0aW9ucyBkaXJlY3RseSB0byBjb250cm9sLCB3aGljaCBsaW1pdHMgYWRhcHRhYmlsaXR5LCBnZW5lcmFsaXphdGlvbiwgYW5kIHNlbWFudGljIGdyb3VuZGluZy4gV2UgaW50cm9kdWNlIEFjdGlvbiBSZWFzb25pbmcgTW9kZWxzIChBUk1zKSwgYSBjbGFzcyBvZiByb2JvdGljIGZvdW5kYXRpb24gbW9kZWxzIHRoYXQgaW50ZWdyYXRlIHBlcmNlcHRpb24sIHBsYW5uaW5nLCBhbmQgY29udHJvbCB0aHJvdWdoIGEgc3RydWN0dXJlZCB0aHJlZS1zdGFnZSBwaXBlbGluZS4gT3VyIG1vZGVsLCBNb2xtb0FjdCwgZW5jb2RlcyBvYnNlcnZhdGlvbnMgYW5kIGluc3RydWN0aW9ucyBpbnRvIGRlcHRoLWF3YXJlIHBlcmNlcHRpb24gdG9rZW5zLCBnZW5lcmF0ZXMgbWlkLWxldmVsIHNwYXRpYWwgcGxhbnMgYXMgZWRpdGFibGUgdHJhamVjdG9yeSB0cmFjZXMsIGFuZCBwcmVkaWN0cyBwcmVjaXNlIGxvdy1sZXZlbCBhY3Rpb25zLCBlbmFibGluZyBleHBsYWluYWJsZSBhbmQgc3RlZXJhYmxlIGJlaGF2aW9yLiBNb2xtb0FjdC03Qi1EIGFjaGlldmVzIHN0cm9uZyBwZXJmb3JtYW5jZSBhY3Jvc3Mgc2ltdWxhdGlvbiBhbmQgcmVhbC13b3JsZCBzZXR0aW5nczogNzAuNSUgemVyby1zaG90IGFjY3VyYWN5IG9uIFNpbXBsZXJFbnYgVmlzdWFsIE1hdGNoaW5nIHRhc2tzLCBzdXJwYXNzaW5nIGNsb3NlZC1zb3VyY2UgUGktMCBhbmQgR1IwMFQgTjE7IDg2LjYlIGF2ZXJhZ2Ugc3VjY2VzcyBvbiBMSUJFUk8sIGluY2x1ZGluZyBhbiBhZGRpdGlvbmFsIDYuMyUgZ2FpbiBvdmVyIFRoaW5rQWN0IG9uIGxvbmctaG9yaXpvbiB0YXNrczsgYW5kIGluIHJlYWwtd29ybGQgZmluZS10dW5pbmcsIGFuIGFkZGl0aW9uYWwgMTAlIChzaW5nbGUtYXJtKSBhbmQgYW4gYWRkaXRpb25hbCAyMi43JSAoYmltYW51YWwpIHRhc2sgcHJvZ3Jlc3Npb24gb3ZlciBQaS0wLUZBU1QuIEl0IGFsc28gb3V0cGVyZm9ybXMgYmFzZWxpbmVzIGJ5IGFuIGFkZGl0aW9uYWwgMjMuMyUgb24gb3V0LW9mLWRpc3RyaWJ1dGlvbiBnZW5lcmFsaXphdGlvbiBhbmQgYWNoaWV2ZXMgdG9wIGh1bWFuLXByZWZlcmVuY2Ugc2NvcmVzIGZvciBvcGVuLWVuZGVkIGluc3RydWN0aW9uIGZvbGxvd2luZyBhbmQgdHJhamVjdG9yeSBzdGVlcmluZy4gRnVydGhlcm1vcmUsIHdlIHJlbGVhc2UsIGZvciB0aGUgZmlyc3QgdGltZSwgdGhlIE1vbG1vQWN0IERhdGFzZXQgLS0gYSBtaWQtdHJhaW5pbmcgcm9ib3QgZGF0YXNldCBjb21wcmlzaW5nIG92ZXIgMTAsMDAwIGhpZ2ggcXVhbGl0eSByb2JvdCB0cmFqZWN0b3JpZXMgYWNyb3NzIGRpdmVyc2Ugc2NlbmFyaW9zIGFuZCB0YXNrcy4gVHJhaW5pbmcgd2l0aCB0aGlzIGRhdGFzZXQgeWllbGRzIGFuIGF2ZXJhZ2UgNS41JSBpbXByb3ZlbWVudCBpbiBnZW5lcmFsIHBlcmZvcm1hbmNlIG92ZXIgdGhlIGJhc2UgbW9kZWwuIFdlIHJlbGVhc2UgYWxsIG1vZGVsIHdlaWdodHMsIHRyYWluaW5nIGNvZGUsIG91ciBjb2xsZWN0ZWQgZGF0YXNldCwgYW5kIG91ciBhY3Rpb24gcmVhc29uaW5nIGRhdGFzZXQsIGVzdGFibGlzaGluZyBNb2xtb0FjdCBhcyBib3RoIGEgc3RhdGUtb2YtdGhlLWFydCByb2JvdGljcyBmb3VuZGF0aW9uIG1vZGVsIGFuZCBhbiBvcGVuIGJsdWVwcmludCBmb3IgYnVpbGRpbmcgQVJNcyB0aGF0IHRyYW5zZm9ybSBwZXJjZXB0aW9uIGludG8gcHVycG9zZWZ1bCBhY3Rpb24gdGhyb3VnaCBzdHJ1Y3R1cmVkIHJlYXNvbmluZy4gQmxvZ3Bvc3Q6IHRoaXMgaHR0cHMgVVJMIiwsLE9wZW4gd2VpZ2h0cyAodW5yZXN0cmljdGVkKSwiVW5pdGVkIFN0YXRlcyBvZiBBbWVyaWNhLFVuaXRlZCBTdGF0ZXMgb2YgQW1lcmljYSIsIlF3ZW4yLjUtN0IsU2lnTElQIDQwME0iLDguOTIzMjQwOWUrMjEsIjk4OTQwMDAwMDAwMDAwMCBGTE9QIC8gR1BVIC8gc2VjICogMTIwMzIgR1BVLWhvdXJzIFtzZWUgdHJhaW5pbmcgdGltZSBub3Rlc10gKiAzNjAwIHNlYyAvIGhvdXIgKiAwLjMgW2Fzc3VtZWQgdXRpbGlzYXRpb25dID0gMS4yODU2ODE4ZSsyMiBGTE9QCgo2IEZMT1AgLyBwYXJhbWV0ZXIgLyB0b2tlbiAqIDcgKiAxMF45IHBhcmFtZXRlcnMgKiAxNDc0NTYwMDAwMDAgdG9rZW5zIFtzZWUgZGF0YXNldCBzaXplIG5vdGVzXSA9IDYuMTkzMTUyZSsyMSBGTE9QCgpzcXJ0KDEuMjg1NjgxOGUrMjIqNi4xOTMxNTJlKzIxKSA9IDguOTIzMjQwOWUrMjEgIiwsLDIwMjUtMTEtMjggMTE6NTI6MTMrMDA6MDAsLCwsLCwiUmVzZWFyY2ggY29sbGVjdGl2ZSxBY2FkZW1pYSIsLCwsMTIwMzIuMCxPcGVuIHNvdXJjZSwiQXBhY2hlIDIuMApodHRwczovL2h1Z2dpbmdmYWNlLmNvL2FsbGVuYWkvTW9sbW9BY3QtN0ItRC0wODEyCgpBcGFjaGUgMi4wCmh0dHBzOi8vZ2l0aHViLmNvbS9hbGxlbmFpL01vbG1vQWN0IiwsLCwsLCwiSGFyZHdhcmUsT3BlcmF0aW9uIGNvdW50aW5nIixhbGxlbmFpLCwsLFllcwpOVklESUEtTmVtb3Ryb24tTmFuby05Qi12MixMYW5ndWFnZSwiTGFuZ3VhZ2UgbW9kZWxpbmcvZ2VuZXJhdGlvbixRdWVzdGlvbiBhbnN3ZXJpbmciLE5WSURJQSwsMjAyNS0wOC0xOCxOVklESUEtTmVtb3Ryb24tTmFuby05Qi12MiBPdmVydmlldyxodHRwczovL2J1aWxkLm52aWRpYS5jb20vbnZpZGlhL252aWRpYS1uZW1vdHJvbi1uYW5vLTliLXYyL21vZGVsY2FyZCwsLCw5MDAwMDAwMDAwLjAsOUIsMS41M2UrMjQsIkN1bXVsYXRpdmUgY29tcHV0ZSA6IDEuNTNFKzI0IEZMT1BTIFtyZXBvcnRlZF0KCjYgRkxPUC9wYXJhbWV0ZXIvdG9rZW4gKiA5MDAwMDAwMDAwIHBhcmFtZXRlcnMgKiAyMTEwMDAwMDAwMDAwMCB0b2tlbnMgPSAxLjEzOTRlKzI0IEZMT1AiLDIxMTAwMDAwMDAwMDAwLDIxLjFULCwsLCxDb25maWRlbnQsIk5WSURJQS1OZW1vdHJvbi1OYW5vLTlCLXYyIGlzIGEgbGFyZ2UgbGFuZ3VhZ2UgbW9kZWwgKExMTSkgdHJhaW5lZCBmcm9tIHNjcmF0Y2ggYnkgTlZJRElBLCBhbmQgZGVzaWduZWQgYXMgYSB1bmlmaWVkIG1vZGVsIGZvciBib3RoIHJlYXNvbmluZyBhbmQgbm9uLXJlYXNvbmluZyB0YXNrcy4gSXQgcmVzcG9uZHMgdG8gdXNlciBxdWVyaWVzIGFuZCB0YXNrcyBieSBmaXJzdCBnZW5lcmF0aW5nIGEgcmVhc29uaW5nIHRyYWNlIGFuZCB0aGVuIGNvbmNsdWRpbmcgd2l0aCBhIGZpbmFsIHJlc3BvbnNlLiBUaGUgbW9kZWwncyByZWFzb25pbmcgY2FwYWJpbGl0aWVzIGNhbiBiZSBjb250cm9sbGVkIHZpYSBhIHN5c3RlbSBwcm9tcHQuIElmIHRoZSB1c2VyIHByZWZlcnMgdGhlIG1vZGVsIHRvIHByb3ZpZGUgaXRzIGZpbmFsIGFuc3dlciB3aXRob3V0IGludGVybWVkaWF0ZSByZWFzb25pbmcgdHJhY2VzLCBpdCBjYW4gYmUgY29uZmlndXJlZCB0byBkbyBzbywgYWxiZWl0IHdpdGggYSBzbGlnaHQgZGVjcmVhc2UgaW4gYWNjdXJhY3kgZm9yIGhhcmRlciBwcm9tcHRzIHRoYXQgcmVxdWlyZSByZWFzb25pbmcuIENvbnZlcnNlbHksIGFsbG93aW5nIHRoZSBtb2RlbCB0byBnZW5lcmF0ZSByZWFzb25pbmcgdHJhY2VzIGZpcnN0IGdlbmVyYWxseSByZXN1bHRzIGluIGhpZ2hlci1xdWFsaXR5IGZpbmFsIHNvbHV0aW9ucyB0byBxdWVyaWVzIGFuZCB0YXNrcy4KClRoZSBtb2RlbCB1c2VzIGEgaHlicmlkIGFyY2hpdGVjdHVyZSBjb25zaXN0aW5nIHByaW1hcmlseSBvZiBNYW1iYS0yIGFuZCBNTFAgbGF5ZXJzIGNvbWJpbmVkIHdpdGgganVzdCBmb3VyIEF0dGVudGlvbiBsYXllcnMuIEZvciB0aGUgYXJjaGl0ZWN0dXJlLCBwbGVhc2UgcmVmZXIgdG8gdGhlIE5lbW90cm9uLUggdGVjaCByZXBvcnQuCgpUaGUgc3VwcG9ydGVkIGxhbmd1YWdlcyBpbmNsdWRlOiBFbmdsaXNoLCBHZXJtYW4sIFNwYW5pc2gsIEZyZW5jaCwgSXRhbGlhbiwgYW5kIEphcGFuZXNlLiBJbXByb3ZlZCB1c2luZyBRd2VuLgoKVGhpcyBtb2RlbCBpcyByZWFkeSBmb3IgY29tbWVyY2lhbCB1c2UuIiwsLE9wZW4gd2VpZ2h0cyAocmVzdHJpY3RlZCB1c2UpLFVuaXRlZCBTdGF0ZXMgb2YgQW1lcmljYSwsLCwsLDIwMjUtMTEtMjggMTE6NTI6MTMrMDA6MDAsLCwsLCxJbmR1c3RyeSwsLCwsVW5yZWxlYXNlZCwiR09WRVJOSU5HIFRFUk1TOiBZb3VyIHVzZSBvZiB0aGlzIG1vZGVsIGlzIGdvdmVybmVkIGJ5IHRoZSBOVklESUEgT3BlbiBNb2RlbCBMaWNlbnNlLiBBZGRpdGlvbmFsIEluZm9ybWF0aW9uOiBMbGFtYSAzLjEgQ29tbXVuaXR5IExpY2Vuc2UgQWdyZWVtZW50LiBCdWlsdCB3aXRoIExsYW1hLgoKIiJNb2RlbHMgYXJlIGNvbW1lcmNpYWxseSB1c2FibGUiIgoKaHR0cHM6Ly9odWdnaW5nZmFjZS5jby9udmlkaWEvTlZJRElBLU5lbW90cm9uLU5hbm8tOUItdjIiLCwsLCwsLCJSZXBvcnRlZCxPcGVyYXRpb24gY291bnRpbmciLG52aWRpYSwsLCxZZXMKTlZJRElBLU5lbW90cm9uLU5hbm8tMTJCLXYyLExhbmd1YWdlLCJMYW5ndWFnZSBtb2RlbGluZy9nZW5lcmF0aW9uLFF1ZXN0aW9uIGFuc3dlcmluZyIsTlZJRElBLCwyMDI1LTA4LTE4LE5WSURJQS1OZW1vdHJvbi1OYW5vLTEyQi12MixodHRwczovL2h1Z2dpbmdmYWNlLmNvL252aWRpYS9OVklESUEtTmVtb3Ryb24tTmFuby0xMkItdjIsLCwsMTIwMDAwMDAwMDAuMCwxMkIsMS41MTkyZSsyNCw2IEZMT1AvcGFyYW1ldGVyL3Rva2VuICogMTIwMDAwMDAwMDAgcGFyYW1ldGVycyAqIDIxMTAwMDAwMDAwMDAwIHRva2VucyA9IDEuNTE5MmUrMjQgRkxPUCwyMTEwMDAwMDAwMDAwMCwyMS4xVCwsLCwsQ29uZmlkZW50LCJOVklESUEtTmVtb3Ryb24tTmFuby0xMkItdjIgaXMgYSBsYXJnZSBsYW5ndWFnZSBtb2RlbCAoTExNKSB0cmFpbmVkIGZyb20gc2NyYXRjaCBieSBOVklESUEsIGFuZCBkZXNpZ25lZCBhcyBhIHVuaWZpZWQgbW9kZWwgZm9yIGJvdGggcmVhc29uaW5nIGFuZCBub24tcmVhc29uaW5nIHRhc2tzLiBJdCByZXNwb25kcyB0byB1c2VyIHF1ZXJpZXMgYW5kIHRhc2tzIGJ5IGZpcnN0IGdlbmVyYXRpbmcgYSByZWFzb25pbmcgdHJhY2UgYW5kIHRoZW4gY29uY2x1ZGluZyB3aXRoIGEgZmluYWwgcmVzcG9uc2UuIFRoZSBtb2RlbCdzIHJlYXNvbmluZyBjYXBhYmlsaXRpZXMgY2FuIGJlIGNvbnRyb2xsZWQgdmlhIGEgc3lzdGVtIHByb21wdC4gSWYgdGhlIHVzZXIgcHJlZmVycyB0aGUgbW9kZWwgdG8gcHJvdmlkZSBpdHMgZmluYWwgYW5zd2VyIHdpdGhvdXQgaW50ZXJtZWRpYXRlIHJlYXNvbmluZyB0cmFjZXMsIGl0IGNhbiBiZSBjb25maWd1cmVkIHRvIGRvIHNvLCBhbGJlaXQgd2l0aCBhIHNsaWdodCBkZWNyZWFzZSBpbiBhY2N1cmFjeSBmb3IgaGFyZGVyIHByb21wdHMgdGhhdCByZXF1aXJlIHJlYXNvbmluZy4gQ29udmVyc2VseSwgYWxsb3dpbmcgdGhlIG1vZGVsIHRvIGdlbmVyYXRlIHJlYXNvbmluZyB0cmFjZXMgZmlyc3QgZ2VuZXJhbGx5IHJlc3VsdHMgaW4gaGlnaGVyLXF1YWxpdHkgZmluYWwgc29sdXRpb25zIHRvIHF1ZXJpZXMgYW5kIHRhc2tzLiBUaGUgbW9kZWwgd2FzIGZpbmUtdHVuZWQgZnJvbSBOVklESUEtTmVtb3Ryb24tTmFuby0xMkItdjItQmFzZSB3YXMgZnVydGhlciBjb21wcmVzc2VkIGludG8gTlZJRElBLU5lbW90cm9uLU5hbm8tOUItdjIuCgpUaGUgbW9kZWwgdXNlcyBhIGh5YnJpZCBhcmNoaXRlY3R1cmUgY29uc2lzdGluZyBwcmltYXJpbHkgb2YgTWFtYmEtMiBhbmQgTUxQIGxheWVycyBjb21iaW5lZCB3aXRoIGp1c3Qgc2l4IEF0dGVudGlvbiBsYXllcnMuIEZvciB0aGUgYXJjaGl0ZWN0dXJlLCBwbGVhc2UgcmVmZXIgdG8gdGhlIE5lbW90cm9uLUggdGVjaCByZXBvcnQuIFRoZSBtb2RlbCB3YXMgdHJhaW5lZCB1c2luZyBNZWdhdHJvbi1MTSBhbmQgTmVNby1STC4KClRoZSBzdXBwb3J0ZWQgbGFuZ3VhZ2VzIGluY2x1ZGU6IEVuZ2xpc2gsIEdlcm1hbiwgU3BhbmlzaCwgRnJlbmNoLCBJdGFsaWFuLCBhbmQgSmFwYW5lc2UuIEltcHJvdmVkIHVzaW5nIFF3ZW4uCgpUaGlzIG1vZGVsIGlzIHJlYWR5IGZvciBjb21tZXJjaWFsIHVzZS4iLCwsT3BlbiB3ZWlnaHRzIChyZXN0cmljdGVkIHVzZSksVW5pdGVkIFN0YXRlcyBvZiBBbWVyaWNhLCwsLCwsMjAyNS0xMS0yOCAxMTo1MjoxMyswMDowMCwsLCwsLEluZHVzdHJ5LCwsLCxVbnJlbGVhc2VkLCJHT1ZFUk5JTkcgVEVSTVM6IFlvdXIgdXNlIG9mIHRoaXMgbW9kZWwgaXMgZ292ZXJuZWQgYnkgdGhlIE5WSURJQSBPcGVuIE1vZGVsIExpY2Vuc2UuIEFkZGl0aW9uYWwgSW5mb3JtYXRpb246IExsYW1hIDMuMSBDb21tdW5pdHkgTGljZW5zZSBBZ3JlZW1lbnQuIEJ1aWx0IHdpdGggTGxhbWEuCgoiIk1vZGVscyBhcmUgY29tbWVyY2lhbGx5IHVzYWJsZSIiCgpodHRwczovL2h1Z2dpbmdmYWNlLmNvL252aWRpYS9OVklESUEtTmVtb3Ryb24tTmFuby0xMkItdjIiLCwsLCwsLE9wZXJhdGlvbiBjb3VudGluZyxudmlkaWEsLCwsWWVzClF3ZW4gSW1hZ2UgRWRpdCxJbWFnZSBnZW5lcmF0aW9uLEltYWdlLXRvLWltYWdlLEFsaWJhYmEsLDIwMjUtMDgtMTgsUXdlbi1JbWFnZS1FZGl0OiBJbWFnZSBFZGl0aW5nIHdpdGggSGlnaGVyIFF1YWxpdHkgYW5kIEVmZmljaWVuY3ksaHR0cHM6Ly9xd2VuLmFpL2Jsb2c/aWQ9YTZmNDgzNzc3MTQ0Njg1ZDMzY2QzZDJhZjk1MTM2ZmNiZWI1NzY1MiZmcm9tPXJlc2VhcmNoLnJlc2VhcmNoLWxpc3QsLCwsMjcwMDAwMDAwMDAuMCwiIiJCdWlsdCB1cG9uIG91ciAyMEIgUXdlbi1JbWFnZSBtb2RlbCIiClF3ZW4gSW1hZ2UgaGFzIDI3QiBwYXJhbWV0ZXJzIHRob3VnaC4gIDIwQiBpcyBqdXN0IHRoZSBzaXplIG9mIHRoZSBtYWluIG1vZHVsZSAoTU1EaVQpIiwsLCwsLCwsLENvbmZpZGVudCwiV2UgYXJlIGV4Y2l0ZWQgdG8gaW50cm9kdWNlIFF3ZW4tSW1hZ2UtRWRpdCwgdGhlIGltYWdlIGVkaXRpbmcgdmVyc2lvbiBvZiBRd2VuLUltYWdlLiBCdWlsdCB1cG9uIG91ciAyMEIgUXdlbi1JbWFnZSBtb2RlbCwgUXdlbi1JbWFnZS1FZGl0IHN1Y2Nlc3NmdWxseSBleHRlbmRzIFF3ZW4tSW1hZ2UncyB1bmlxdWUgdGV4dCByZW5kZXJpbmcgY2FwYWJpbGl0aWVzIHRvIGltYWdlIGVkaXRpbmcgdGFza3MsIGVuYWJsaW5nIHByZWNpc2UgdGV4dCBlZGl0aW5nLiBGdXJ0aGVybW9yZSwgUXdlbi1JbWFnZS1FZGl0IHNpbXVsdGFuZW91c2x5IGZlZWRzIHRoZSBpbnB1dCBpbWFnZSBpbnRvIFF3ZW4yLjUtVkwgKGZvciB2aXN1YWwgc2VtYW50aWMgY29udHJvbCkgYW5kIHRoZSBWQUUgRW5jb2RlciAoZm9yIHZpc3VhbCBhcHBlYXJhbmNlIGNvbnRyb2wpLCBhY2hpZXZpbmcgY2FwYWJpbGl0aWVzIGluIGJvdGggc2VtYW50aWMgYW5kIGFwcGVhcmFuY2UgZWRpdGluZy4gVG8gZXhwZXJpZW5jZSB0aGUgbGF0ZXN0IG1vZGVsLCB2aXNpdCBRd2VuIENoYXQgYW5kIHNlbGVjdCB0aGUgIiJJbWFnZSBFZGl0aW5nIiIgZmVhdHVyZS4KS2V5IEZlYXR1cmVzOgpTZW1hbnRpYyBhbmQgQXBwZWFyYW5jZSBFZGl0aW5nOiBRd2VuLUltYWdlLUVkaXQgc3VwcG9ydHMgYm90aCBsb3ctbGV2ZWwgdmlzdWFsIGFwcGVhcmFuY2UgZWRpdGluZyAoc3VjaCBhcyBhZGRpbmcsIHJlbW92aW5nLCBvciBtb2RpZnlpbmcgZWxlbWVudHMsIHJlcXVpcmluZyBhbGwgb3RoZXIgcmVnaW9ucyBvZiB0aGUgaW1hZ2UgdG8gcmVtYWluIGNvbXBsZXRlbHkgdW5jaGFuZ2VkKSBhbmQgaGlnaC1sZXZlbCB2aXN1YWwgc2VtYW50aWMgZWRpdGluZyAoc3VjaCBhcyBJUCBjcmVhdGlvbiwgb2JqZWN0IHJvdGF0aW9uLCBhbmQgc3R5bGUgdHJhbnNmZXIsIGFsbG93aW5nIG92ZXJhbGwgcGl4ZWwgY2hhbmdlcyB3aGlsZSBtYWludGFpbmluZyBzZW1hbnRpYyBjb25zaXN0ZW5jeSkuClByZWNpc2UgVGV4dCBFZGl0aW5nOiBRd2VuLUltYWdlLUVkaXQgc3VwcG9ydHMgYmlsaW5ndWFsIChDaGluZXNlIGFuZCBFbmdsaXNoKSB0ZXh0IGVkaXRpbmcsIGFsbG93aW5nIGRpcmVjdCBhZGRpdGlvbiwgZGVsZXRpb24sIGFuZCBtb2RpZmljYXRpb24gb2YgdGV4dCBpbiBpbWFnZXMgd2hpbGUgcHJlc2VydmluZyB0aGUgb3JpZ2luYWwgZm9udCwgc2l6ZSwgYW5kIHN0eWxlLgpTdHJvbmcgQmVuY2htYXJrIFBlcmZvcm1hbmNlOiBFdmFsdWF0aW9ucyBvbiBtdWx0aXBsZSBwdWJsaWMgYmVuY2htYXJrcyBkZW1vbnN0cmF0ZSB0aGF0IFF3ZW4tSW1hZ2UtRWRpdCBhY2hpZXZlcyBzdGF0ZS1vZi10aGUtYXJ0IChTT1RBKSBwZXJmb3JtYW5jZSBpbiBpbWFnZSBlZGl0aW5nIHRhc2tzLCBlc3RhYmxpc2hpbmcgaXQgYXMgYSBwb3dlcmZ1bCBmb3VuZGF0aW9uIG1vZGVsIGZvciBpbWFnZSBlZGl0aW5nLiIsLCxPcGVuIHdlaWdodHMgKHVucmVzdHJpY3RlZCksQ2hpbmEsUXdlbiBJbWFnZSwsLCwsMjAyNS0xMS0yOCAxMTo1MjoxMyswMDowMCwsLCwsLEluZHVzdHJ5LCwsLCxVbnJlbGVhc2VkLCJBcGFjaGUgMi4wCmh0dHBzOi8vaHVnZ2luZ2ZhY2UuY28vUXdlbi9Rd2VuLUltYWdlLUVkaXQiLCwsLCwsLCxRd2VuLCwsLFllcwpPdmlzMi41IDlCLCJNdWx0aW1vZGFsLExhbmd1YWdlLFZpc2lvbixWaWRlbyIsIkxhbmd1YWdlIG1vZGVsaW5nL2dlbmVyYXRpb24sVmlzdWFsIHF1ZXN0aW9uIGFuc3dlcmluZyxRdWVzdGlvbiBhbnN3ZXJpbmcsQ2hhcmFjdGVyIHJlY29nbml0aW9uIChPQ1IpLEltYWdlIGNhcHRpb25pbmcsUXVhbnRpdGF0aXZlIHJlYXNvbmluZyxNYXRoZW1hdGljYWwgcmVhc29uaW5nLFZpZGVvIGRlc2NyaXB0aW9uIixBbGliYWJhLCJTaGl5aW4gTHUsIFlhbmcgTGksIFl1IFhpYSwgWXV3ZWkgSHUsIFNoYW5zaGFuIFpoYW8sIFlhbnFpbmcgTWEsIFpoaWNoYW8gV2VpLCBZaW5nbHVuIExpLCBMdW5oYW8gRHVhbiwgSmlhbnNoYW4gWmhhbywgWXV4dWFuIEhhbiwgSGFpanVuIExpLCBXYW55aW5nIENoZW4sIEp1bmtlIFRhbmcsIENoZW5na3VuIEhvdSwgWmhpeGluZyBEdSwgVGlhbmxpIFpob3UsIFdlbmppZSBaaGFuZywgSHVwaW5nIERpbmcsIEppYWhlIExpLCBXZW4gTGksIEd1aSBIdSwgWWlsaWFuZyBHdSwgU2lyYW4gWWFuZywgSmlhbWFuZyBXYW5nLCBIYWlsb25nIFN1biwgWWlibyBXYW5nLCBIdWkgU3VuLCBKaW5sb25nIEh1YW5nLCBZdXBpbmcgSGUsIFNoZW5nemUgU2hpLCBXZWlob25nIFpoYW5nLCBHdW9kb25nIFpoZW5nLCBKdW5wZW5nIEppYW5nLCBTZW5zZW4gR2FvLCBZaS1GZW5nIFd1LCBTaWppYSBDaGVuLCBZdWh1aSBDaGVuLCBRaW5nLUd1byBDaGVuLCBaaGFvIFh1LCBXZWlodWEgTHVvLCBLYWlmdSBaaGFuZyIsMjAyNS0wOC0xNSwiT3ZpczIuNSBUZWNobmljYWwgUmVwb3J0CiIsaHR0cHM6Ly9hcnhpdi5vcmcvYWJzLzI1MDguMTE3MzcsLCwsOTAwMDAwMDAwMC4wLDlCLCwsLCwsLCwsQ29uZmlkZW50LCJXZSBwcmVzZW50IE92aXMyLjUsIGEgc3VjY2Vzc29yIHRvIE92aXMyIGRlc2lnbmVkIGZvciBuYXRpdmUtcmVzb2x1dGlvbiB2aXN1YWwgcGVyY2VwdGlvbiBhbmQgc3Ryb25nIG11bHRpbW9kYWwgcmVhc29uaW5nLiBPdmlzMi41IGludGVncmF0ZXMgYSBuYXRpdmUtcmVzb2x1dGlvbiB2aXNpb24gdHJhbnNmb3JtZXIgdGhhdCBwcm9jZXNzZXMgaW1hZ2VzIGF0IHRoZWlyIG5hdGl2ZSwgdmFyaWFibGUgcmVzb2x1dGlvbnMsIGF2b2lkaW5nIHRoZSBkZWdyYWRhdGlvbiBmcm9tIGZpeGVkLXJlc29sdXRpb24gdGlsaW5nIGFuZCBwcmVzZXJ2aW5nIGJvdGggZmluZSBkZXRhaWwgYW5kIGdsb2JhbCBsYXlvdXQgLS0gY3J1Y2lhbCBmb3IgdmlzdWFsbHkgZGVuc2UgY29udGVudCBsaWtlIGNvbXBsZXggY2hhcnRzLiBUbyBzdHJlbmd0aGVuIHJlYXNvbmluZywgd2UgdHJhaW4gdGhlIG1vZGVsIHRvIG1vdmUgYmV5b25kIGxpbmVhciBjaGFpbi1vZi10aG91Z2h0IGFuZCBwZXJmb3JtIHJlZmxlY3Rpb24gLS0gaW5jbHVkaW5nIHNlbGYtY2hlY2tpbmcgYW5kIHJldmlzaW9uLiBUaGlzIGFkdmFuY2VkIGNhcGFiaWxpdHkgaXMgZXhwb3NlZCBhcyBhbiBvcHRpb25hbCAiInRoaW5raW5nIG1vZGUiIiBhdCBpbmZlcmVuY2UgdGltZSwgYWxsb3dpbmcgdXNlcnMgdG8gdHJhZGUgbGF0ZW5jeSBmb3IgZW5oYW5jZWQgYWNjdXJhY3kgb24gZGlmZmljdWx0IGlucHV0cy4gVGhlIG1vZGVsIGlzIHRyYWluZWQgdmlhIGEgY29tcHJlaGVuc2l2ZSBmaXZlLXBoYXNlIGN1cnJpY3VsdW0gdGhhdCBwcm9ncmVzc2l2ZWx5IGJ1aWxkcyBpdHMgc2tpbGxzLiBUaGUgcHJvY2VzcyBiZWdpbnMgd2l0aCBmb3VuZGF0aW9uYWwgdmlzdWFsIGFuZCBtdWx0aW1vZGFsIHByZXRyYWluaW5nLCBhZHZhbmNlcyB0aHJvdWdoIGxhcmdlLXNjYWxlIGluc3RydWN0aW9uIHR1bmluZywgYW5kIGN1bG1pbmF0ZXMgaW4gYWxpZ25tZW50IGFuZCByZWFzb25pbmcgZW5oYW5jZW1lbnQgdXNpbmcgRFBPIGFuZCBHUlBPLiBUbyBzY2FsZSB0aGVzZSB1cGdyYWRlcyBlZmZpY2llbnRseSwgd2UgZW1wbG95IG11bHRpbW9kYWwgZGF0YSBwYWNraW5nIGFuZCBoeWJyaWQgcGFyYWxsZWxpc20sIHlpZWxkaW5nIGEgc2lnbmlmaWNhbnQgZW5kLXRvLWVuZCBzcGVlZHVwLiBXZSByZWxlYXNlIHR3byBvcGVuLXNvdXJjZSBtb2RlbHM6IE92aXMyLjUtOUIgYW5kIE92aXMyLjUtMkIuIFRoZSBsYXR0ZXIgY29udGludWVzIHRoZSAiInNtYWxsIG1vZGVsLCBiaWcgcGVyZm9ybWFuY2UiIiBwaGlsb3NvcGh5IG9mIE92aXMyLCBtYWtpbmcgaXQgaWRlYWwgZm9yIHJlc291cmNlLWNvbnN0cmFpbmVkLCBvbi1kZXZpY2Ugc2NlbmFyaW9zLiBPbiB0aGUgT3BlbkNvbXBhc3MgbXVsdGltb2RhbCBsZWFkZXJib2FyZCwgT3ZpczIuNS05QiBhdmVyYWdlcyA3OC4zLCBtYXJraW5nIGEgc3Vic3RhbnRpYWwgaW1wcm92ZW1lbnQgb3ZlciBpdHMgcHJlZGVjZXNzb3IsIE92aXMyLThCLCBhbmQgYWNoaWV2aW5nIHN0YXRlLW9mLXRoZS1hcnQgcmVzdWx0cyBhbW9uZyBvcGVuLXNvdXJjZSBNTExNcyBpbiB0aGUgc3ViLTQwQiBwYXJhbWV0ZXIgcmFuZ2U7IE92aXMyLjUtMkIgc2NvcmVzIDczLjksIGVzdGFibGlzaGluZyBTT1RBIGZvciBpdHMgc2l6ZS4gQmV5b25kIGFnZ3JlZ2F0ZSBzY29yZXMsIE92aXMyLjUgYWNoaWV2ZXMgbGVhZGluZyByZXN1bHRzIG9uIFNURU0gYmVuY2htYXJrcywgZXhoaWJpdHMgc3Ryb25nIGNhcGFiaWxpdGllcyBvbiBncm91bmRpbmcgYW5kIHZpZGVvIHRhc2tzLCBhbmQgYWNoaWV2ZXMgb3Blbi1zb3VyY2UgU09UQSBhdCBpdHMgc2NhbGUgZm9yIGNvbXBsZXggY2hhcnQgYW5hbHlzaXMuCiIsLCxPcGVuIHdlaWdodHMgKHVucmVzdHJpY3RlZCksQ2hpbmEsUXdlbjMtOEIsLCwsLDIwMjUtMTEtMjggMTE6NTI6MTMrMDA6MDAsLCwsLCxJbmR1c3RyeSwsLCwsVW5yZWxlYXNlZCwiQXBhY2hlIDIuMApodHRwczovL2h1Z2dpbmdmYWNlLmNvL0FJREMtQUkvT3ZpczIuNS05QgoKaHR0cHM6Ly9naXRodWIuY29tL0FJREMtQUkvT3ZpcyIsLCwsLCwsLEFJREMtQUksLCwsWWVzCk92aXMyLjUgMkIsIk11bHRpbW9kYWwsTGFuZ3VhZ2UsVmlzaW9uLFZpZGVvIiwiTGFuZ3VhZ2UgbW9kZWxpbmcvZ2VuZXJhdGlvbixWaXN1YWwgcXVlc3Rpb24gYW5zd2VyaW5nLFF1ZXN0aW9uIGFuc3dlcmluZyxDaGFyYWN0ZXIgcmVjb2duaXRpb24gKE9DUiksSW1hZ2UgY2FwdGlvbmluZyxRdWFudGl0YXRpdmUgcmVhc29uaW5nLE1hdGhlbWF0aWNhbCByZWFzb25pbmcsVmlkZW8gZGVzY3JpcHRpb24iLEFsaWJhYmEsIlNoaXlpbiBMdSwgWWFuZyBMaSwgWXUgWGlhLCBZdXdlaSBIdSwgU2hhbnNoYW4gWmhhbywgWWFucWluZyBNYSwgWmhpY2hhbyBXZWksIFlpbmdsdW4gTGksIEx1bmhhbyBEdWFuLCBKaWFuc2hhbiBaaGFvLCBZdXh1YW4gSGFuLCBIYWlqdW4gTGksIFdhbnlpbmcgQ2hlbiwgSnVua2UgVGFuZywgQ2hlbmdrdW4gSG91LCBaaGl4aW5nIER1LCBUaWFubGkgWmhvdSwgV2VuamllIFpoYW5nLCBIdXBpbmcgRGluZywgSmlhaGUgTGksIFdlbiBMaSwgR3VpIEh1LCBZaWxpYW5nIEd1LCBTaXJhbiBZYW5nLCBKaWFtYW5nIFdhbmcsIEhhaWxvbmcgU3VuLCBZaWJvIFdhbmcsIEh1aSBTdW4sIEppbmxvbmcgSHVhbmcsIFl1cGluZyBIZSwgU2hlbmd6ZSBTaGksIFdlaWhvbmcgWmhhbmcsIEd1b2RvbmcgWmhlbmcsIEp1bnBlbmcgSmlhbmcsIFNlbnNlbiBHYW8sIFlpLUZlbmcgV3UsIFNpamlhIENoZW4sIFl1aHVpIENoZW4sIFFpbmctR3VvIENoZW4sIFpoYW8gWHUsIFdlaWh1YSBMdW8sIEthaWZ1IFpoYW5nIiwyMDI1LTA4LTE1LCJPdmlzMi41IFRlY2huaWNhbCBSZXBvcnQKIixodHRwczovL2FyeGl2Lm9yZy9hYnMvMjUwOC4xMTczNywsLCIiIk9uIHRoZSBPcGVuQ29tcGFzcyBtdWx0aW1vZGFsIGxlYWRlcmJvYXJkIDwuLj4gT3ZpczIuNS0yQiBzY29yZXMgNzMuOSwgZXN0YWJsaXNoaW5nIFNPVEEgZm9yIGl0cyBzaXplIiIiLDIwMDAwMDAwMDAuMCwyQiwsLCwsLCwsLENvbmZpZGVudCwiV2UgcHJlc2VudCBPdmlzMi41LCBhIHN1Y2Nlc3NvciB0byBPdmlzMiBkZXNpZ25lZCBmb3IgbmF0aXZlLXJlc29sdXRpb24gdmlzdWFsIHBlcmNlcHRpb24gYW5kIHN0cm9uZyBtdWx0aW1vZGFsIHJlYXNvbmluZy4gT3ZpczIuNSBpbnRlZ3JhdGVzIGEgbmF0aXZlLXJlc29sdXRpb24gdmlzaW9uIHRyYW5zZm9ybWVyIHRoYXQgcHJvY2Vzc2VzIGltYWdlcyBhdCB0aGVpciBuYXRpdmUsIHZhcmlhYmxlIHJlc29sdXRpb25zLCBhdm9pZGluZyB0aGUgZGVncmFkYXRpb24gZnJvbSBmaXhlZC1yZXNvbHV0aW9uIHRpbGluZyBhbmQgcHJlc2VydmluZyBib3RoIGZpbmUgZGV0YWlsIGFuZCBnbG9iYWwgbGF5b3V0IC0tIGNydWNpYWwgZm9yIHZpc3VhbGx5IGRlbnNlIGNvbnRlbnQgbGlrZSBjb21wbGV4IGNoYXJ0cy4gVG8gc3RyZW5ndGhlbiByZWFzb25pbmcsIHdlIHRyYWluIHRoZSBtb2RlbCB0byBtb3ZlIGJleW9uZCBsaW5lYXIgY2hhaW4tb2YtdGhvdWdodCBhbmQgcGVyZm9ybSByZWZsZWN0aW9uIC0tIGluY2x1ZGluZyBzZWxmLWNoZWNraW5nIGFuZCByZXZpc2lvbi4gVGhpcyBhZHZhbmNlZCBjYXBhYmlsaXR5IGlzIGV4cG9zZWQgYXMgYW4gb3B0aW9uYWwgIiJ0aGlua2luZyBtb2RlIiIgYXQgaW5mZXJlbmNlIHRpbWUsIGFsbG93aW5nIHVzZXJzIHRvIHRyYWRlIGxhdGVuY3kgZm9yIGVuaGFuY2VkIGFjY3VyYWN5IG9uIGRpZmZpY3VsdCBpbnB1dHMuIFRoZSBtb2Rl</x:v>
      </x:c>
    </x:row>
    <x:row r="23" ht="18" customHeight="1">
      <x:c r="A23" s="17" t="n">
        <x:v>18</x:v>
      </x:c>
      <x:c r="B23" s="17" t="n">
        <x:v>310</x:v>
      </x:c>
      <x:c r="C23" s="160" t="str">
        <x:v>bCBpcyB0cmFpbmVkIHZpYSBhIGNvbXByZWhlbnNpdmUgZml2ZS1waGFzZSBjdXJyaWN1bHVtIHRoYXQgcHJvZ3Jlc3NpdmVseSBidWlsZHMgaXRzIHNraWxscy4gVGhlIHByb2Nlc3MgYmVnaW5zIHdpdGggZm91bmRhdGlvbmFsIHZpc3VhbCBhbmQgbXVsdGltb2RhbCBwcmV0cmFpbmluZywgYWR2YW5jZXMgdGhyb3VnaCBsYXJnZS1zY2FsZSBpbnN0cnVjdGlvbiB0dW5pbmcsIGFuZCBjdWxtaW5hdGVzIGluIGFsaWdubWVudCBhbmQgcmVhc29uaW5nIGVuaGFuY2VtZW50IHVzaW5nIERQTyBhbmQgR1JQTy4gVG8gc2NhbGUgdGhlc2UgdXBncmFkZXMgZWZmaWNpZW50bHksIHdlIGVtcGxveSBtdWx0aW1vZGFsIGRhdGEgcGFja2luZyBhbmQgaHlicmlkIHBhcmFsbGVsaXNtLCB5aWVsZGluZyBhIHNpZ25pZmljYW50IGVuZC10by1lbmQgc3BlZWR1cC4gV2UgcmVsZWFzZSB0d28gb3Blbi1zb3VyY2UgbW9kZWxzOiBPdmlzMi41LTlCIGFuZCBPdmlzMi41LTJCLiBUaGUgbGF0dGVyIGNvbnRpbnVlcyB0aGUgIiJzbWFsbCBtb2RlbCwgYmlnIHBlcmZvcm1hbmNlIiIgcGhpbG9zb3BoeSBvZiBPdmlzMiwgbWFraW5nIGl0IGlkZWFsIGZvciByZXNvdXJjZS1jb25zdHJhaW5lZCwgb24tZGV2aWNlIHNjZW5hcmlvcy4gT24gdGhlIE9wZW5Db21wYXNzIG11bHRpbW9kYWwgbGVhZGVyYm9hcmQsIE92aXMyLjUtOUIgYXZlcmFnZXMgNzguMywgbWFya2luZyBhIHN1YnN0YW50aWFsIGltcHJvdmVtZW50IG92ZXIgaXRzIHByZWRlY2Vzc29yLCBPdmlzMi04QiwgYW5kIGFjaGlldmluZyBzdGF0ZS1vZi10aGUtYXJ0IHJlc3VsdHMgYW1vbmcgb3Blbi1zb3VyY2UgTUxMTXMgaW4gdGhlIHN1Yi00MEIgcGFyYW1ldGVyIHJhbmdlOyBPdmlzMi41LTJCIHNjb3JlcyA3My45LCBlc3RhYmxpc2hpbmcgU09UQSBmb3IgaXRzIHNpemUuIEJleW9uZCBhZ2dyZWdhdGUgc2NvcmVzLCBPdmlzMi41IGFjaGlldmVzIGxlYWRpbmcgcmVzdWx0cyBvbiBTVEVNIGJlbmNobWFya3MsIGV4aGliaXRzIHN0cm9uZyBjYXBhYmlsaXRpZXMgb24gZ3JvdW5kaW5nIGFuZCB2aWRlbyB0YXNrcywgYW5kIGFjaGlldmVzIG9wZW4tc291cmNlIFNPVEEgYXQgaXRzIHNjYWxlIGZvciBjb21wbGV4IGNoYXJ0IGFuYWx5c2lzLgoiLCwsT3BlbiB3ZWlnaHRzICh1bnJlc3RyaWN0ZWQpLENoaW5hLFF3ZW4zLTEuN0IsLCwsLDIwMjUtMTEtMjggMTE6NTI6MTMrMDA6MDAsLCwsLCxJbmR1c3RyeSwsLCwsVW5yZWxlYXNlZCwiQXBhY2hlIDIuMApodHRwczovL2h1Z2dpbmdmYWNlLmNvL0FJREMtQUkvT3ZpczIuNS0yQgoKaHR0cHM6Ly9naXRodWIuY29tL0FJREMtQUkvT3ZpcyIsLCwsLCwsLEFJREMtQUksLCwsWWVzCkdMTS00LjVWLCJNdWx0aW1vZGFsLFZpc2lvbixMYW5ndWFnZSxWaWRlbyIsIkxhbmd1YWdlIG1vZGVsaW5nL2dlbmVyYXRpb24sUXVlc3Rpb24gYW5zd2VyaW5nLFZpc3VhbCBxdWVzdGlvbiBhbnN3ZXJpbmcsSW1hZ2UgY2FwdGlvbmluZyxWaWRlbyBkZXNjcmlwdGlvbixUYWJsZSB0YXNrcyxDaGFyYWN0ZXIgcmVjb2duaXRpb24gKE9DUikiLCJaLmFpIChaaGlwdSBBSSksVHNpbmdodWEgVW5pdmVyc2l0eSIsIkdMTS1WIFRlYW06IFdlbnlpIEhvbmcsIFdlbm1lbmcgWXUsIFhpYW90YW8gR3UsIEd1byBXYW5nLCBHdW9iaW5nIEdhbiwgSGFvbWlhbyBUYW5nLCBKaWFsZSBDaGVuZywgSmkgUWksIEp1bmh1aSBKaSwgTGloYW5nIFBhbiwgU2h1YWlxaSBEdWFuLCBXZWloYW4gV2FuZywgWWFuIFdhbmcsIFllYW4gQ2hlbmcsIFplaGFpIEhlLCBaaGUgU3UsIFpoZW4gWWFuZywgWml5YW5nIFBhbiwgQW9oYW4gWmVuZywgQmFveHUgV2FuZywgQmluIENoZW4sIEJveWFuIFNoaSwgQ2hhbmd5dSBQYW5nLCBDaGVuaHVpIFpoYW5nLCBEYSBZaW4sIEZhbiBZYW5nLCBHdW9xaW5nIENoZW4sIEppYXpoZW5nIFh1LCBKaWFsZSBaaHUsIEppYWxpIENoZW4sIEppbmcgQ2hlbiwgSmluaGFvIENoZW4sIEppbmdoYW8gTGluLCBKaW5qaWFuZyBXYW5nLCBKdW5qaWUgQ2hlbiwgTGVxaSBMZWksIExldGlhbiBHb25nLCBMZXlpIFBhbiwgTWluZ2RhbyBMaXUsIE1pbmdkZSBYdSwgTWluZ3poaSBaaGFuZywgUWlua2FpIFpoZW5nLCBTaGVuZyBZYW5nLCBTaGkgWmhvbmcsIFNoaXl1IEh1YW5nLCBTaHV5dWFuIFpoYW8sIFNpeWFuIFh1ZSwgU2hhbmdxaW4gVHUsIFNoZW5nYmlhbyBNZW5nLCBUaWFuc2h1IFpoYW5nLCBUaWFud2VpIEx1bywgVGlhbnhpYW5nIEhhbywgVGlhbnl1IFRvbmcsIFdlbmthaSBMaSwgV2VpIEppYSwgWGlhbyBMaXUsIFhpYW9oYW4gWmhhbmcsIFhpbiBMeXUsIFhpbnl1ZSBGYW4sIFh1YW5jaGVuZyBIdWFuZywgWWFubGluZyBXYW5nLCBZYWRvbmcgWHVlLCBZYW5mZW5nIFdhbmcsIFlhbnppIFdhbmcsIFlpZmFuIEFuLCBZaWZhbiBEdSwgWWltaW5nIFNoaSwgWWloZW5nIEh1YW5nLCBZaWxpbiBOaXUsIFl1YW4gV2FuZywgWXVhbmNoYW5nIFl1ZSwgWXVjaGVuIExpLCBZdXRhbyBaaGFuZywgWXV0aW5nIFdhbmcsIFl1IFdhbmcsIFl1eHVhbiBaaGFuZywgWmhhbyBYdWUsIFpoZW55dSBIb3UsIFpoZW5neGlhbyBEdSwgWmloYW4gV2FuZywgUGVuZyBaaGFuZywgRGViaW5nIExpdSwgQmluIFh1LCBKdWFuemkgTGksIE1pbmxpZSBIdWFuZywgWXV4aWFvIERvbmcsIEppZSBUYW5nIiwyMDI1LTA4LTE1LEdMTS00LjVWIGFuZCBHTE0tNC4xVi1UaGlua2luZzogVG93YXJkcyBWZXJzYXRpbGUgTXVsdGltb2RhbCBSZWFzb25pbmcgd2l0aCBTY2FsYWJsZSBSZWluZm9yY2VtZW50IExlYXJuaW5nLGh0dHBzOi8vYXJ4aXYub3JnL2Ficy8yNTA3LjAxMDA2LCwsIiIiLiBJbiBhIGNvbXByZWhlbnNpdmUgZXZhbHVhdGlvbiBhY3Jvc3MgNDIgcHVibGljIGJlbmNobWFya3MsIEdMTS00LjVWIGFjaGlldmVzIHN0YXRlb2YtdGhlLWFydCBwZXJmb3JtYW5jZSBvbiBuZWFybHkgYWxsIHRhc2tzIGFtb25nIG9wZW4tc291cmNlIG1vZGVscyBvZiBzaW1pbGFyIHNpemUsIGFuZCBkZW1vbnN0cmF0ZXMgY29tcGV0aXRpdmUgb3IgZXZlbiBzdXBlcmlvciByZXN1bHRzIGNvbXBhcmVkIHRvIGNsb3NlZHNvdXJjZSBtb2RlbHMgc3VjaCBhcyBHZW1pbmktMi41LUZsYXNoIG9uIGNoYWxsZW5naW5nIHRhc2tzIGluY2x1ZGluZyBDb2RpbmcgYW5kIEdVSSBBZ2VudHMuICIiIiwxMDgwMDAwMDAwMDAuMCwiMTA4IHRvdGFsLCAxMiBCIGFjdGl2ZSIsMS44ZSsyNCwxLjY1NjAwMDAwMDAwMDAwMDRlKzI0IEZMT1AgW2JhY2tib25lIG1vZGVsIGNvbXB1dGVdICsgMS40NGUrMjMgRkxPUCA9IDEuOGUrMjQgRkxPUCwyMDEzMjY1OTAwMDAwLCJQcmUtdHJhaW5pbmc6ICIiVGhlIHRyYWluaW5nIHV0aWxpemVzIGEgc2VxdWVuY2UgbGVuZ3RoIG9mIDgsMTkyIGFuZCBhIGdsb2JhbCBiYXRjaCBzaXplIG9mIDEsNTM2IGZvciBhIHRvdGFsIG9mIDEyMCwwMDAgc3RlcHMuIiIKCkNvbnRpbnVhbCB0cmFpbmluZzogIiJUbyBhY2NvbW1vZGF0ZSB0aGVzZSBsb25nZXIgaW5wdXRzLCB3ZSBpbmNyZWFzZSB0aGUgc2VxdWVuY2UgbGVuZ3RoIHRvIDMyLDc2OCBhbmQgZW5oYW5jZSBvdXIgcGFyYWxsZWxpc20gc3RyYXRlZ3kgYnkgc2V0dGluZyB0aGUgY29udGV4dCBwYXJhbGxlbCBzaXplIHRvIDQgaW4gYWRkaXRpb24gdG8gdGhlIGJhc2UgcGFyYWxsZWwgY29uZmlndXJhdGlvbi4gVGhpcyBzdGFnZSBpcyBydW4gZm9yIGFuIGFkZGl0aW9uYWwgMTAsMDAwIHN0ZXBzLCB3aGlsZSBtYWludGFpbmluZyB0aGUgZ2xvYmFsIGJhdGNoIHNpemUgb2YgMSw1MzYuIiIKCjgxOTIqMTUzNioxMjAwMDAgKyAzMjc2OCoxNTM2KjEwMDAwID0gMi4wMTMyNjU5ZSsxMiBncmFkaWVudCB1cGRhdGVzIiwsLCwsQ29uZmlkZW50LCJXZSBwcmVzZW50IEdMTS00LjFWLVRoaW5raW5nIGFuZCBHTE0tNC41ViwgYSBmYW1pbHkgb2YgdmlzaW9uLWxhbmd1YWdlIG1vZGVscyAoVkxNcykgZGVzaWduZWQgdG8gYWR2YW5jZSBnZW5lcmFsLXB1cnBvc2UgbXVsdGltb2RhbCB1bmRlcnN0YW5kaW5nIGFuZCByZWFzb25pbmcuIEluIHRoaXMgcmVwb3J0LCB3ZSBzaGFyZSBvdXIga2V5IGZpbmRpbmdzIGluIHRoZSBkZXZlbG9wbWVudCBvZiB0aGUgcmVhc29uaW5nLWNlbnRyaWMgdHJhaW5pbmcgZnJhbWV3b3JrLiBXZSBmaXJzdCBkZXZlbG9wIGEgY2FwYWJsZSB2aXNpb24gZm91bmRhdGlvbiBtb2RlbCB3aXRoIHNpZ25pZmljYW50IHBvdGVudGlhbCB0aHJvdWdoIGxhcmdlLXNjYWxlIHByZS10cmFpbmluZywgd2hpY2ggYXJndWFibHkgc2V0cyB0aGUgdXBwZXIgYm91bmQgZm9yIHRoZSBmaW5hbCBwZXJmb3JtYW5jZS4gV2UgdGhlbiBwcm9wb3NlIFJlaW5mb3JjZW1lbnQgTGVhcm5pbmcgd2l0aCBDdXJyaWN1bHVtIFNhbXBsaW5nIChSTENTKSB0byB1bmxvY2sgdGhlIGZ1bGwgcG90ZW50aWFsIG9mIHRoZSBtb2RlbCwgbGVhZGluZyB0byBjb21wcmVoZW5zaXZlIGNhcGFiaWxpdHkgZW5oYW5jZW1lbnQgYWNyb3NzIGEgZGl2ZXJzZSByYW5nZSBvZiB0YXNrcywgaW5jbHVkaW5nIFNURU0gcHJvYmxlbSBzb2x2aW5nLCB2aWRlbyB1bmRlcnN0YW5kaW5nLCBjb250ZW50IHJlY29nbml0aW9uLCBjb2RpbmcsIGdyb3VuZGluZywgR1VJLWJhc2VkIGFnZW50cywgYW5kIGxvbmcgZG9jdW1lbnQgaW50ZXJwcmV0YXRpb24uIEluIGEgY29tcHJlaGVuc2l2ZSBldmFsdWF0aW9uIGFjcm9zcyA0MiBwdWJsaWMgYmVuY2htYXJrcywgR0xNLTQuNVYgYWNoaWV2ZXMgc3RhdGUtb2YtdGhlLWFydCBwZXJmb3JtYW5jZSBvbiBuZWFybHkgYWxsIHRhc2tzIGFtb25nIG9wZW4tc291cmNlIG1vZGVscyBvZiBzaW1pbGFyIHNpemUsIGFuZCBkZW1vbnN0cmF0ZXMgY29tcGV0aXRpdmUgb3IgZXZlbiBzdXBlcmlvciByZXN1bHRzIGNvbXBhcmVkIHRvIGNsb3NlZC1zb3VyY2UgbW9kZWxzIHN1Y2ggYXMgR2VtaW5pLTIuNS1GbGFzaCBvbiBjaGFsbGVuZ2luZyB0YXNrcyBpbmNsdWRpbmcgQ29kaW5nIGFuZCBHVUkgQWdlbnRzLiBNZWFud2hpbGUsIHRoZSBzbWFsbGVyIEdMTS00LjFWLTlCLVRoaW5raW5nIHJlbWFpbnMgaGlnaGx5IGNvbXBldGl0aXZlLWFjaGlldmluZyBzdXBlcmlvciByZXN1bHRzIHRvIHRoZSBtdWNoIGxhcmdlciBRd2VuMi41LVZMLTcyQiBvbiAyOSBiZW5jaG1hcmtzLiBXZSBvcGVuLXNvdXJjZSBib3RoIEdMTS00LjFWLTlCLVRoaW5raW5nIGFuZCBHTE0tNC41Vi4gQ29kZSwgbW9kZWxzIGFuZCBtb3JlIGluZm9ybWF0aW9uIGFyZSByZWxlYXNlZCBhdCB0aGlzIGh0dHBzIFVSTC4iLCwsT3BlbiB3ZWlnaHRzICh1bnJlc3RyaWN0ZWQpLCJDaGluYSxDaGluYSIsR0xNLTQuNS1BaXIsMS40NGUrMjMsNiBGTE9QIC8gdG9rZW4gLyBwYXJhbWV0ZXIgKiAxMiAqIDEwXjkgYWN0aXZlIHBhcmFtZXRlcnMgKiAyICoxMF4xMiB0b2tlbnMgW3NlZSBkYXRhc2V0IHNpemUgbm90ZXNdID0gMS40NGUrMjMgRkxPUCwsLDIwMjUtMTEtMjggMTE6NTI6MTMrMDA6MDAsLCwsLCwiSW5kdXN0cnksQWNhZGVtaWEiLCwsLCxVbnJlbGVhc2VkLCJNSVQgbGljZW5zZQpodHRwczovL2h1Z2dpbmdmYWNlLmNvL3phaS1vcmcvR0xNLTQuNVYKCkFwYWNoZSAyLjAKaHR0cHM6Ly9naXRodWIuY29tL3phaS1vcmcvR0xNLVYiLCwsLCwsLE9wZXJhdGlvbiBjb3VudGluZyx6YWktb3JnLCwsLFllcwpHTE0tNC4xVi1UaGlua2luZywiTXVsdGltb2RhbCxWaXNpb24sTGFuZ3VhZ2UiLCJMYW5ndWFnZSBtb2RlbGluZy9nZW5lcmF0aW9uLFF1ZXN0aW9uIGFuc3dlcmluZyxWaXN1YWwgcXVlc3Rpb24gYW5zd2VyaW5nLEltYWdlIGNhcHRpb25pbmciLCJaLmFpIChaaGlwdSBBSSksVHNpbmdodWEgVW5pdmVyc2l0eSIsIkdMTS1WIFRlYW06IFdlbnlpIEhvbmcsIFdlbm1lbmcgWXUsIFhpYW90YW8gR3UsIEd1byBXYW5nLCBHdW9iaW5nIEdhbiwgSGFvbWlhbyBUYW5nLCBKaWFsZSBDaGVuZywgSmkgUWksIEp1bmh1aSBKaSwgTGloYW5nIFBhbiwgU2h1YWlxaSBEdWFuLCBXZWloYW4gV2FuZywgWWFuIFdhbmcsIFllYW4gQ2hlbmcsIFplaGFpIEhlLCBaaGUgU3UsIFpoZW4gWWFuZywgWml5YW5nIFBhbiwgQW9oYW4gWmVuZywgQmFveHUgV2FuZywgQmluIENoZW4sIEJveWFuIFNoaSwgQ2hhbmd5dSBQYW5nLCBDaGVuaHVpIFpoYW5nLCBEYSBZaW4sIEZhbiBZYW5nLCBHdW9xaW5nIENoZW4sIEppYXpoZW5nIFh1LCBKaWFsZSBaaHUsIEppYWxpIENoZW4sIEppbmcgQ2hlbiwgSmluaGFvIENoZW4sIEppbmdoYW8gTGluLCBKaW5qaWFuZyBXYW5nLCBKdW5qaWUgQ2hlbiwgTGVxaSBMZWksIExldGlhbiBHb25nLCBMZXlpIFBhbiwgTWluZ2RhbyBMaXUsIE1pbmdkZSBYdSwgTWluZ3poaSBaaGFuZywgUWlua2FpIFpoZW5nLCBTaGVuZyBZYW5nLCBTaGkgWmhvbmcsIFNoaXl1IEh1YW5nLCBTaHV5dWFuIFpoYW8sIFNpeWFuIFh1ZSwgU2hhbmdxaW4gVHUsIFNoZW5nYmlhbyBNZW5nLCBUaWFuc2h1IFpoYW5nLCBUaWFud2VpIEx1bywgVGlhbnhpYW5nIEhhbywgVGlhbnl1IFRvbmcsIFdlbmthaSBMaSwgV2VpIEppYSwgWGlhbyBMaXUsIFhpYW9oYW4gWmhhbmcsIFhpbiBMeXUsIFhpbnl1ZSBGYW4sIFh1YW5jaGVuZyBIdWFuZywgWWFubGluZyBXYW5nLCBZYWRvbmcgWHVlLCBZYW5mZW5nIFdhbmcsIFlhbnppIFdhbmcsIFlpZmFuIEFuLCBZaWZhbiBEdSwgWWltaW5nIFNoaSwgWWloZW5nIEh1YW5nLCBZaWxpbiBOaXUsIFl1YW4gV2FuZywgWXVhbmNoYW5nIFl1ZSwgWXVjaGVuIExpLCBZdXRhbyBaaGFuZywgWXV0aW5nIFdhbmcsIFl1IFdhbmcsIFl1eHVhbiBaaGFuZywgWmhhbyBYdWUsIFpoZW55dSBIb3UsIFpoZW5neGlhbyBEdSwgWmloYW4gV2FuZywgUGVuZyBaaGFuZywgRGViaW5nIExpdSwgQmluIFh1LCBKdWFuemkgTGksIE1pbmxpZSBIdWFuZywgWXV4aWFvIERvbmcsIEppZSBUYW5nIiwyMDI1LTA4LTE1LEdMTS00LjVWIGFuZCBHTE0tNC4xVi1UaGlua2luZzogVG93YXJkcyBWZXJzYXRpbGUgTXVsdGltb2RhbCBSZWFzb25pbmcgd2l0aCBTY2FsYWJsZSBSZWluZm9yY2VtZW50IExlYXJuaW5nLGh0dHBzOi8vYXJ4aXYub3JnL2Ficy8yNTA3LjAxMDA2LCwsLDkwMDAwMDAwMDAuMCw5Qiw5LjE4ZSsyMywiOC4xZSsyMyBGTE9QIFtiYWNrYm9uZSBtb2RlbCBjb21wdXRlLCAiIkxpa2VseSIiIGNvbmZpZGVuY2VdICsgMS4wOGUrMjMgRkxPUCBbIiJDb25maWRlbnQiIl0gPSA5LjE4ZSsyMyBGTE9QIiwsIlByZS10cmFpbmluZzogIiJUaGUgdHJhaW5pbmcgdXRpbGl6ZXMgYSBzZXF1ZW5jZSBsZW5ndGggb2YgOCwxOTIgYW5kIGEgZ2xvYmFsIGJhdGNoIHNpemUgb2YgMSw1MzYgZm9yIGEgdG90YWwgb2YgMTIwLDAwMCBzdGVwcy4iIgoKQ29udGludWFsIHRyYWluaW5nOiAiIlRvIGFjY29tbW9kYXRlIHRoZXNlIGxvbmdlciBpbnB1dHMsIHdlIGluY3JlYXNlIHRoZSBzZXF1ZW5jZSBsZW5ndGggdG8gMzIsNzY4IGFuZCBlbmhhbmNlIG91ciBwYXJhbGxlbGlzbSBzdHJhdGVneSBieSBzZXR0aW5nIHRoZSBjb250ZXh0IHBhcmFsbGVsIHNpemUgdG8gNCBpbiBhZGRpdGlvbiB0byB0aGUgYmFzZSBwYXJhbGxlbCBjb25maWd1cmF0aW9uLiBUaGlzIHN0YWdlIGlzIHJ1biBmb3IgYW4gYWRkaXRpb25hbCAxMCwwMDAgc3RlcHMsIHdoaWxlIG1haW50YWluaW5nIHRoZSBnbG9iYWwgYmF0Y2ggc2l6ZSBvZiAxLDUzNi4iIgoKODE5MioxNTM2KjEyMDAwMCArIDMyNzY4KjE1MzYqMTAwMDAgPSAyLjAxMzI2NTllKzEyIGdyYWRpZW50IHVwZGF0ZXMiLCwsLCxMaWtlbHksIldlIHByZXNlbnQgR0xNLTQuMVYtVGhpbmtpbmcgYW5kIEdMTS00LjVWLCBhIGZhbWlseSBvZiB2aXNpb24tbGFuZ3VhZ2UgbW9kZWxzIChWTE1zKSBkZXNpZ25lZCB0byBhZHZhbmNlIGdlbmVyYWwtcHVycG9zZSBtdWx0aW1vZGFsIHVuZGVyc3RhbmRpbmcgYW5kIHJlYXNvbmluZy4gSW4gdGhpcyByZXBvcnQsIHdlIHNoYXJlIG91ciBrZXkgZmluZGluZ3MgaW4gdGhlIGRldmVsb3BtZW50IG9mIHRoZSByZWFzb25pbmctY2VudHJpYyB0cmFpbmluZyBmcmFtZXdvcmsuIFdlIGZpcnN0IGRldmVsb3AgYSBjYXBhYmxlIHZpc2lvbiBmb3VuZGF0aW9uIG1vZGVsIHdpdGggc2lnbmlmaWNhbnQgcG90ZW50aWFsIHRocm91Z2ggbGFyZ2Utc2NhbGUgcHJlLXRyYWluaW5nLCB3aGljaCBhcmd1YWJseSBzZXRzIHRoZSB1cHBlciBib3VuZCBmb3IgdGhlIGZpbmFsIHBlcmZvcm1hbmNlLiBXZSB0aGVuIHByb3Bvc2UgUmVpbmZvcmNlbWVudCBMZWFybmluZyB3aXRoIEN1cnJpY3VsdW0gU2FtcGxpbmcgKFJMQ1MpIHRvIHVubG9jayB0aGUgZnVsbCBwb3RlbnRpYWwgb2YgdGhlIG1vZGVsLCBsZWFkaW5nIHRvIGNvbXByZWhlbnNpdmUgY2FwYWJpbGl0eSBlbmhhbmNlbWVudCBhY3Jvc3MgYSBkaXZlcnNlIHJhbmdlIG9mIHRhc2tzLCBpbmNsdWRpbmcgU1RFTSBwcm9ibGVtIHNvbHZpbmcsIHZpZGVvIHVuZGVyc3RhbmRpbmcsIGNvbnRlbnQgcmVjb2duaXRpb24sIGNvZGluZywgZ3JvdW5kaW5nLCBHVUktYmFzZWQgYWdlbnRzLCBhbmQgbG9uZyBkb2N1bWVudCBpbnRlcnByZXRhdGlvbi4gSW4gYSBjb21wcmVoZW5zaXZlIGV2YWx1YXRpb24gYWNyb3NzIDQyIHB1YmxpYyBiZW5jaG1hcmtzLCBHTE0tNC41ViBhY2hpZXZlcyBzdGF0ZS1vZi10aGUtYXJ0IHBlcmZvcm1hbmNlIG9uIG5lYXJseSBhbGwgdGFza3MgYW1vbmcgb3Blbi1zb3VyY2UgbW9kZWxzIG9mIHNpbWlsYXIgc2l6ZSwgYW5kIGRlbW9uc3RyYXRlcyBjb21wZXRpdGl2ZSBvciBldmVuIHN1cGVyaW9yIHJlc3VsdHMgY29tcGFyZWQgdG8gY2xvc2VkLXNvdXJjZSBtb2RlbHMgc3VjaCBhcyBHZW1pbmktMi41LUZsYXNoIG9uIGNoYWxsZW5naW5nIHRhc2tzIGluY2x1ZGluZyBDb2RpbmcgYW5kIEdVSSBBZ2VudHMuIE1lYW53aGlsZSwgdGhlIHNtYWxsZXIgR0xNLTQuMVYtOUItVGhpbmtpbmcgcmVtYWlucyBoaWdobHkgY29tcGV0aXRpdmUtYWNoaWV2aW5nIHN1cGVyaW9yIHJlc3VsdHMgdG8gdGhlIG11Y2ggbGFyZ2VyIFF3ZW4yLjUtVkwtNzJCIG9uIDI5IGJlbmNobWFya3MuIFdlIG9wZW4tc291cmNlIGJvdGggR0xNLTQuMVYtOUItVGhpbmtpbmcgYW5kIEdMTS00LjVWLiBDb2RlLCBtb2RlbHMgYW5kIG1vcmUgaW5mb3JtYXRpb24gYXJlIHJlbGVhc2VkIGF0IHRoaXMgaHR0cHMgVVJMLiIsLCxPcGVuIHdlaWdodHMgKHVucmVzdHJpY3RlZCksIkNoaW5hLENoaW5hIixHTE0tNC05Qi0wNDE0LDEuMDhlKzIzLDYgRkxPUCAvIHRva2VuIC8gcGFyYW1ldGVyICogOSAqIDEwXjkgcGFyYW1ldGVycyAqIDIgKjEwXjEyIHRva2VucyBbc2VlIGRhdGFzZXQgc2l6ZSBub3Rlc10gPSAxLjA4ZSsyMyBGTE9QLCwsMjAyNS0xMS0yOCAxMTo1MjoxMyswMDowMCwsLCwsLCJJbmR1c3RyeSxBY2FkZW1pYSIsLCwsLFVucmVsZWFzZWQsIk1JVCBsaWNlbnNlCmh0dHBzOi8vaHVnZ2luZ2ZhY2UuY28vemFpLW9yZy9HTE0tNC4xVi05Qi1UaGlua2luZwoKQXBhY2hlIDIuMApodHRwczovL2dpdGh1Yi5jb20vemFpLW9yZy9HTE0tViIsLCwsLCwsT3BlcmF0aW9uIGNvdW50aW5nLHphaS1vcmcsLCwsWWVzCmltYWdlbiA0IGZhc3QsSW1hZ2UgZ2VuZXJhdGlvbiwiSW1hZ2UgZ2VuZXJhdGlvbixUZXh0LXRvLWltYWdlIixHb29nbGUsLDIwMjUtMDgtMTUsQW5ub3VuY2luZyBJbWFnZW4gNCBGYXN0IGFuZCB0aGUgZ2VuZXJhbCBhdmFpbGFiaWxpdHkgb2YgdGhlIEltYWdlbiA0IGZhbWlseSBpbiB0aGUgR2VtaW5pIEFQSSxodHRwczovL2RldmVsb3BlcnMuZ29vZ2xlYmxvZy5jb20vZW4vYW5ub3VuY2luZy1pbWFnZW4tNC1mYXN0LWFuZC1pbWFnZW4tNC1mYW1pbHktZ2VuZXJhbGx5LWF2YWlsYWJsZS1pbi10aGUtZ2VtaW5pLWFwaS8sLCwsLCwsLCwsLCwsLFVua25vd24sIkltYWdlbiA0IEZhc3Q6IElkZWFsIGZvciByYXBpZCBpbWFnZSBnZW5lcmF0aW9uIGFuZCBoaWdoLXZvbHVtZSB0YXNrcywgdGhpcyBtb2RlbCBvZmZlcnMgaW5jcmVkaWJsZSBzcGVlZCBhdCBhbiBhY2Nlc3NpYmxlIHByaWNlIHBvaW50IG9mICQwLjAyIHBlciBvdXRwdXQgaW1hZ2UuIiwsLEFQSSBhY2Nlc3MsVW5pdGVkIFN0YXRlcyBvZiBBbWVyaWNhLCwsLCwsMjAyNS0xMS0yOCAxMTo1MjoxMyswMDowMCwsLCwsLEluZHVzdHJ5LCwsLCxVbnJlbGVhc2VkLCwsLCwsLCwsLCwsLE5vCkNhbmFyeSAxQiB2MixTcGVlY2gsIlNwZWVjaCByZWNvZ25pdGlvbiAoQVNSKSxUcmFuc2xhdGlvbixTcGVlY2gtdG8tdGV4dCIsTlZJRElBLCJNb25pY2EgU2Vrb3lhbiwgTml0aGluIFJhbyBLb2x1Z3VyaSwgTnVuZSBUYWRldm9zeWFuLCBQaW90ciBaZWxhc2tvLCBUcmF2aXMgQmFydGxleSwgTmlrb2xheSBLYXJwb3YsIEphZ2FkZWVzaCBCYWxhbSwgQm9yaXMgR2luc2J1cmciLDIwMjUtMDgtMTQsQ2FuYXJ5LTFCLXYyICYgUGFyYWtlZXQtVERULTAuNkItdjM6IEVmZmljaWVudCBhbmQgSGlnaC1QZXJmb3JtYW5jZSBNb2RlbHMgZm9yIE11bHRpbGluZ3VhbCBBU1IgYW5kIEFTVCxodHRwczovL2FyeGl2Lm9yZy9hYnMvMjUwOS4xNDEyOCwsLCwxMDAwMDAwMDAwLjAsMUIsLCwsIlRvdGFsIHRyYWluaW5nIGhvdXJzOiAxLjdNCgpBU1I6IDY2MCwwMDAgaHJzCljihpJFbjogMzYwLDAwMCBocnMKRW7ihpJYOiA2OTAsMDAwIGhycwpOb24tc3BlZWNoOiAzNiwwMDAgaHJzCgoiIkluIHRoZSBmaXJzdCBzdGFnZSwgdGhlIENhbmFyeSBtb2RlbCB3YXMgdHJhaW5lZCBvbiBY4oaSRW4gKDM2MCwwMDAgaG91cnMpLCBFbmdsaXNoIEFTUiAoMjg1LDAwMCBob3VycyksIGFuZCBub24tc3BlZWNoIGRhdGEgKDEsMjAwIGhvdXJzKSBmb3IgMTUwLDAwMCBzdGVwcyIiCgoiIkFmdGVyIGNvbXBsZXRpbmcgdGhlIGZpcnN0IHN0YWdlLCB0cmFpbmluZyBjb250aW51ZWQgZnJvbSB0aGUgcmVzdWx0aW5nIGNoZWNrcG9pbnQgb24gdGhlIGZ1bGwgYmxlbmQgb2YgZGF0YSAoQVNSLCBY4oaSRW4sIGFuZCBFbuKGklgpLCBjb21wcmlzaW5nIHJvdWdobHkgMS43IG1pbGxpb24gaG91cnMsIGZvciBhbiBhZGRpdGlvbmFsIDEwMCwwMDAgc3RlcHMuIiIiLCwsTlZJRElBIEExMDAsLENvbmZpZGVudCwiVGhpcyByZXBvcnQgaW50cm9kdWNlcyBDYW5hcnktMUItdjIsIGEgZmFzdCwgcm9idXN0IG11bHRpbGluZ3VhbCBtb2RlbCBmb3IgQXV0b21hdGljIFNwZWVjaCBSZWNvZ25pdGlvbiAoQVNSKSBhbmQgU3BlZWNoLXRvLVRleHQgVHJhbnNsYXRpb24gKEFTVCkuIEJ1aWx0IHdpdGggYSBGYXN0Q29uZm9ybWVyIGVuY29kZXIgYW5kIFRyYW5zZm9ybWVyIGRlY29kZXIsIGl0IHN1cHBvcnRzIDI1IGxhbmd1YWdlcyBwcmltYXJpbHkgRXVyb3BlYW4uIFRoZSBtb2RlbCB3YXMgdHJhaW5lZCBvbiAxLjdNIGhvdXJzIG9mIHRvdGFsIGRhdGEgc2FtcGxlcywgaW5jbHVkaW5nIEdyYW5hcnkgYW5kIE5lTW8gQVNSIFNldCAzLjAsIHdpdGggbm9uLXNwZWVjaCBhdWRpbyBhZGRlZCB0byByZWR1Y2UgaGFsbHVjaW5hdGlvbnMgZm9yIEFTUiBhbmQgQVNULiBXZSBkZXNjcmliZSBpdHMgdHdvLXN0YWdlIHByZS10cmFpbmluZyBhbmQgZmluZS10dW5pbmcgcHJvY2VzcyB3aXRoIGR5bmFtaWMgZGF0YSBiYWxhbmNpbmcsIGFzIHdlbGwgYXMgZXhwZXJpbWVudHMgd2l0aCBhbiBuR1BUIGVuY29kZXIuIFJlc3VsdHMgc2hvdyBuR1BUIHNjYWxlcyB3ZWxsIHdpdGggbWFzc2l2ZSBkYXRhLCB3aGlsZSBGYXN0Q29uZm9ybWVyIGV4Y2VscyBhZnRlciBmaW5lLXR1bmluZy4gRm9yIHRpbWVzdGFtcHMsIENhbmFyeS0xQi12MiB1c2VzIHRoZSBOZU1vIEZvcmNlZCBBbGlnbmVyIChORkEpIHdpdGggYW4gYXV4aWxpYXJ5IENUQyBtb2RlbCwgcHJvdmlkaW5nIHJlbGlhYmxlIHNlZ21lbnQtbGV2ZWwgdGltZXN0YW1wcyBmb3IgQVNSIGFuZCBBU1QuIEV2YWx1YXRpb25zIHNob3cgQ2FuYXJ5LTFCLXYyIG91dHBlcmZvcm1zIFdoaXNwZXItbGFyZ2UtdjMgb24gRW5nbGlzaCBBU1Igd2hpbGUgYmVpbmcgMTB4IGZhc3RlciwgYW5kIGRlbGl2ZXJzIGNvbXBldGl0aXZlIG11bHRpbGluZ3VhbCBBU1IgYW5kIEFTVCBwZXJmb3JtYW5jZSBhZ2FpbnN0IGxhcmdlciBtb2RlbHMgbGlrZSBTZWFtbGVzcy1NNFQtdjItbGFyZ2UgYW5kIExMTS1iYXNlZCBzeXN0ZW1zLiBXZSBhbHNvIHJlbGVhc2UgUGFyYWtlZXQtVERULTAuNkItdjMsIGEgc3VjY2Vzc29yIHRvIHYyLCBvZmZlcmluZyBtdWx0aWxpbmd1YWwgQVNSIGFjcm9zcyB0aGUgc2FtZSAyNSBsYW5ndWFnZXMgd2l0aCBqdXN0IDYwME0gcGFyYW1ldGVycy4iLCwsT3BlbiB3ZWlnaHRzICh1bnJlc3RyaWN0ZWQpLFVuaXRlZCBTdGF0ZXMgb2YgQW1lcmljYSwsLCw2NC4wLCwyMDI1LTExLTI4IDExOjUyOjEzKzAwOjAwLCwsLCwsSW5kdXN0cnksLCwsLFVucmVsZWFzZWQsImNjLWJ5LTQuMApodHRwczovL2h1Z2dpbmdmYWNlLmNvL252aWRpYS9jYW5hcnktMWItdjIiLCwsLCwsNTAwNjMuNDAwMjc1MDA4OTcsLG52aWRpYSwsLCxZZXMKUGFyYWtlZXQtdGR0LTAuNmItdjMsU3BlZWNoLCJTcGVlY2gtdG8tdGV4dCxTcGVlY2ggcmVjb2duaXRpb24gKEFTUikiLE5WSURJQSwiTW9uaWNhIFNla295YW4sIE5pdGhpbiBSYW8gS29sdWd1cmksIE51bmUgVGFkZXZvc3lhbiwgUGlvdHIgWmVsYXNrbywgVHJhdmlzIEJhcnRsZXksIE5pa29sYXkgS2FycG92LCBKYWdhZGVlc2ggQmFsYW0sIEJvcmlzIEdpbnNidXJnIiwyMDI1LTA4LTE0LENhbmFyeS0xQi12MiAmIFBhcmFrZWV0LVREVC0wLjZCLXYzOiBFZmZpY2llbnQgYW5kIEhpZ2gtUGVyZm9ybWFuY2UgTW9kZWxzIGZvciBNdWx0aWxpbmd1YWwgQVNSIGFuZCBBU1QsaHR0cHM6Ly9hcnhpdi5vcmcvYWJzLzI1MDkuMTQxMjgsLCwsNjAwMDAwLjAsMC42QiwsLCwiVGhlIG1vZGVsIHdhcyB0cmFpbmVkIG9uIHRoZSBjb21iaW5hdGlvbiBvZiBHcmFuYXJ5IGRhdGFzZXQncyBBU1Igc3Vic2V0IGFuZCBpbi1ob3VzZSBkYXRhc2V0IE5lTW8gQVNSIFNldCAzLjA6CgoxMCwwMDAgaG91cnMgZnJvbSBodW1hbi10cmFuc2NyaWJlZCBOZU1vIEFTUiBTZXQgMy4wLCBpbmNsdWRpbmc6CgpMaWJyaVNwZWVjaCAoOTYwIGhvdXJzKQpGaXNoZXIgQ29ycHVzCk5hdGlvbmFsIFNwZWVjaCBDb3JwdXMgUGFydCAxClZDVEsKRXVyb3BhcmwtQVNSCk11bHRpbGluZ3VhbCBMaWJyaVNwZWVjaApNb3ppbGxhIENvbW1vbiBWb2ljZSAodjcuMCkKQU1JCgo2NjAsMDAwIGhvdXJzIG9mIHBzZXVkby1sYWJlbGVkIGRhdGEgZnJvbSBHcmFuYXJ5IFsxXSBbMl0sIGluY2x1ZGluZzoKCllUQyBbN10KTU9TRUwgWzhdCllPREFTIFs5XSIsLCxOVklESUEgQTEwMCwsQ29uZmlkZW50LCJwYXJha2VldC10ZHQtMC42Yi12MyBpcyBhIDYwMC1taWxsaW9uLXBhcmFtZXRlciBtdWx0aWxpbmd1YWwgYXV0b21hdGljIHNwZWVjaCByZWNvZ25pdGlvbiAoQVNSKSBtb2RlbCBkZXNpZ25lZCBmb3IgaGlnaC10aHJvdWdocHV0IHNwZWVjaC10by10ZXh0IHRyYW5zY3JpcHRpb24uIEl0IGV4dGVuZHMgdGhlIHBhcmFrZWV0LXRkdC0wLjZiLXYyIG1vZGVsIGJ5IGV4cGFuZGluZyBsYW5ndWFnZSBzdXBwb3J0IGZyb20gRW5nbGlzaCB0byAyNSBFdXJvcGVhbiBsYW5ndWFnZXMuIFRoZSBtb2RlbCBhdXRvbWF0aWNhbGx5IGRldGVjdHMgdGhlIGxhbmd1YWdlIG9mIHRoZSBhdWRpbyBhbmQgdHJhbnNjcmliZXMgaXQgd2l0aG91dCByZXF1aXJpbmcgYWRkaXRpb25hbCBwcm9tcHRpbmcuIEl0IGlzIHBhcnQgb2YgYSBzZXJpZXMgb2YgbW9kZWxzIHRoYXQgbGV2ZXJhZ2UgdGhlIEdyYW5hcnkgWzEsIDJdIG11bHRpbGluZ3VhbCBjb3JwdXMgYXMgdGhlaXIgcHJpbWFyeSB0cmFpbmluZyBkYXRhc2V0LgoKIiwsLE9wZW4gd2VpZ2h0cyAodW5yZXN0cmljdGVkKSxVbml0ZWQgU3RhdGVzIG9mIEFtZXJpY2EsLCwsMTI4LjAsLDIwMjUtMTEtMjggMTE6NTI6MTMrMDA6MDAsLCwsLCxJbmR1c3RyeSwsLCwsVW5yZWxlYXNlZCwiY2MtYnktNC4wCmh0dHBzOi8vaHVnZ2luZ2ZhY2UuY28vbnZpZGlhL3BhcmFrZWV0LXRkdC0wLjZiLXYzIiwsLCwsLDEwMDEyNi44MDA1NTAwMTc5NCwsbnZpZGlhLCwsLFllcwpHZW1tYSAzIDI3ME0sTGFuZ3VhZ2UsIkxhbmd1YWdlIG1vZGVsaW5nL2dlbmVyYXRpb24sUXVlc3Rpb24gYW5zd2VyaW5nIixHb29nbGUgRGVlcE1pbmQsLDIwMjUtMDgtMTQsSW50cm9kdWNpbmcgR2VtbWEgMyAyNzBNOiBUaGUgY29tcGFjdCBtb2RlbCBmb3IgaHlwZXItZWZmaWNpZW50IEFJLGh0dHBzOi8vZGV2ZWxvcGVycy5nb29nbGVibG9nLmNvbS9lbi9pbnRyb2R1Y2luZy1nZW1tYS0zLTI3MG0vLCwsLDI3MDAwMDAwMC4wLCIyNzBNCkNvbXBhY3QgYW5kIGNhcGFibGUgYXJjaGl0ZWN0dXJlOiBPdXIgbmV3IG1vZGVsIGhhcyBhIHRvdGFsIG9mIDI3MCBtaWxsaW9uIHBhcmFtZXRlcnM6IDE3MCBtaWxsaW9uIGVtYmVkZGluZyBwYXJhbWV0ZXJzIGR1ZSB0byBhIGxhcmdlIHZvY2FidWxhcnkgc2l6ZSBhbmQgMTAwIG1pbGxpb24gZm9yIG91ciB0cmFuc2Zvcm1lciBibG9ja3MuIiw5LjcyZSsyMSw2IEZMT1AgLyBwYXJhbWV0ZXIgLyB0b2tlbiAqIDI3MCAqIDEwXjkgcGFyYW1ldGVycyAqIDYgKiAxMF4xMiB0b2tlbnMgPSA5LjcyZSsyMSBGTE9QLDYwMDAwMDAwMDAwMDAsIiIidGhlIDI3ME0gd2l0aCA2IHRyaWxsaW9uIHRva2VucyIiIiwsLCwsQ29uZmlkZW50LCJUb2RheSwgd2UncmUgYWRkaW5nIGEgbmV3LCBoaWdobHkgc3BlY2lhbGl6ZWQgdG9vbCB0byB0aGUgR2VtbWEgMyB0b29sa2l0OiBHZW1tYSAzIDI3ME0sIGEgY29tcGFjdCwgMjcwLW1pbGxpb24gcGFyYW1ldGVyIG1vZGVsIGRlc2lnbmVkIGZyb20gdGhlIGdyb3VuZCB1cCBmb3IgdGFzay1zcGVjaWZpYyBmaW5lLXR1bmluZyB3aXRoIHN0cm9uZyBpbnN0cnVjdGlvbi1mb2xsb3dpbmcgYW5kIHRleHQgc3RydWN0dXJpbmcgY2FwYWJpbGl0aWVzIGFscmVhZHkgdHJhaW5lZCBpbi4KQ29tcGFjdCBhbmQgY2FwYWJsZSBhcmNoaXRlY3R1cmU6IE91ciBuZXcgbW9kZWwgaGFzIGEgdG90YWwgb2YgMjcwIG1pbGxpb24gcGFyYW1ldGVyczogMTcwIG1pbGxpb24gZW1iZWRkaW5nIHBhcmFtZXRlcnMgZHVlIHRvIGEgbGFyZ2Ugdm9jYWJ1bGFyeSBzaXplIGFuZCAxMDAgbWlsbGlvbiBmb3Igb3VyIHRyYW5zZm9ybWVyIGJsb2Nrcy4gVGhhbmtzIHRvIHRoZSBsYXJnZSB2b2NhYnVsYXJ5IG9mIDI1NmsgdG9rZW5zLCB0aGUgbW9kZWwgY2FuIGhhbmRsZSBzcGVjaWZpYyBhbmQgcmFyZSB0b2tlbnMsIG1ha2luZyBpdCBhIHN0cm9uZyBiYXNlIG1vZGVsIHRvIGJlIGZ1cnRoZXIgZmluZS10dW5lZCBpbiBzcGVjaWZpYyBkb21haW5zIGFuZCBsYW5ndWFnZXMuCkV4dHJlbWUgZW5lcmd5IGVmZmljaWVuY3k6IEEga2V5IGFkdmFudGFnZSBvZiBHZW1tYSAzIDI3ME0gaXMgaXRzIGxvdyBwb3dlciBjb25zdW1wdGlvbi4gSW50ZXJuYWwgdGVzdHMgb24gYSBQaXhlbCA5IFBybyBTb0Mgc2hvdyB0aGUgSU5UNC1xdWFudGl6ZWQgbW9kZWwgdXNlZCBqdXN0IDAuNzUlIG9mIHRoZSBiYXR0ZXJ5IGZvciAyNSBjb252ZXJzYXRpb25zLCBtYWtpbmcgaXQgb3VyIG1vc3QgcG93ZXItZWZmaWNpZW50IEdlbW1hIG1vZGVsLgpJbnN0cnVjdGlvbiBmb2xsb3dpbmc6IEFuIGluc3RydWN0aW9uLXR1bmVkIG1vZGVsIGlzIHJlbGVhc2VkIGFsb25nc2lkZSBhIHByZS10cmFpbmVkIGNoZWNrcG9pbnQuIFdoaWxlIHRoaXMgbW9kZWwgaXMgbm90IGRlc2lnbmVkIGZvciBjb21wbGV4IGNvbnZlcnNhdGlvbmFsIHVzZSBjYXNlcywgaXTigJlzIGEgc3Ryb25nIG1vZGVsIHRoYXQgZm9sbG93cyBnZW5lcmFsIGluc3RydWN0aW9ucyByaWdodCBvdXQgb2YgdGhlIGJveC4KUHJvZHVjdGlvbi1yZWFkeSBxdWFudGl6YXRpb246IFF1YW50aXphdGlvbi1Bd2FyZSBUcmFpbmVkIChRQVQpIGNoZWNrcG9pbnRzIGFyZSBhdmFpbGFibGUsIGVuYWJsaW5nIHlvdSB0byBydW4gdGhlIG1vZGVscyBhdCBJTlQ0IHByZWNpc2lvbiB3aXRoIG1pbmltYWwgcGVyZm9ybWFuY2UgZGVncmFkYXRpb24sIHdoaWNoIGlzIGVzc2VudGlhbCBmb3IgZGVwbG95aW5nIG9uIHJlc291cmNlLWNvbnN0cmFpbmVkIGRldmljZXMuIiwsLE9wZW4gd2VpZ2h0cyAocmVzdHJpY3RlZCB1c2UpLFVuaXRlZCBTdGF0ZXMgb2YgQW1lcmljYSwsLCwsLDIwMjUtMTEtMjggMTE6NTI6MTMrMDA6MDAsLCwsLCxJbmR1c3RyeSwsLCwsVW5yZWxlYXNlZCwiR2VtbWEgbGljZW5zZQpodHRwczovL2h1Z2dpbmdmYWNlLmNvL2dvb2dsZS9nZW1tYS0zLTI3MG0iLCwsLCwsLE9wZXJhdGlvbiBjb3VudGluZyxnb29nbGUsLCwsWWVzCk1hcmV5IFJlYWxpc20gdjEuNSxWaWRlbywiVGV4dC10by12aWRlbyxWaWRlbyBnZW5lcmF0aW9uIixNb29udmFsbGV5LCwyMDI1LTA4LTE0LE1hcmV5IFJlYWxpc20gdjEuNSxodHRwczovL2Jsb2cuZmFsLmFpL21vb252YWxsZXlzLW1hcmV5LXJlYWxpc20tdjEtNS1pcy1ub3ctb24tZmFsLXRoZS1tb3N0LWFkdmFuY2VkLWdlbmVyYXRpdmUtZmlsbW1ha2luZy15ZXQvLCwsLCwsLCwsLCwsLCxVbmtub3duLCLihpIgMTA4MHAsIGZ1bGx5IGxpY2Vuc2VkIG91dHB1dHMgeW91IGNhbiBwdWJsaXNoIGFueXdoZXJlCuKGkiBNb3Rpb24gKyBwaHlzaWNzIHRoYXQgYWN0dWFsbHkgZmVlbCByZWFsCuKGkiBTdHVkaW8tZ3JhZGUgbGlnaHRpbmcgdGhhdCBzaGFwZXMgZXZlcnkgc2NlbmUK4oaSIExheWVyIGNvbnRyb2wgdG8gZGlyZWN0IGZvcmVncm91bmQsIGJhY2tncm91bmQsIGFuZCBldmVyeXRoaW5nIGluIGJldHdlZW4KCk1hcmV5IFJlYWxpc20gdjEuNSBpcyB0cmFpbmVkIGV4Y2x1c2l2ZWx5IG9uIGZ1bGx5IGxpY2Vuc2VkLCBoaWdoLWRlZmluaXRpb24gY29udGVudC4gVGhpcyBicmVha3Rocm91Z2ggdGVjaG5vbG9neSBlbXBvd2VycyBmaWxtbWFrZXJzIGFuZCB2aXN1YWwgY3JlYXRvcnMgdG8gcHJvZHVjZSBwcm9mZXNzaW9uYWwtZ3JhZGUgdmlkZW8gY29udGVudCB3aXRoIHVucHJlY2VkZW50ZWQgY29udHJvbCBhbmQgY29tbWVyY2lhbCBmcmVlZG9tLiIsLCxBUEkgYWNjZXNzLENhbmFkYSwsLCwsLDIwMjUtMTEtMjggMTE6NTI6MTMrMDA6MDAsLCwsLCxJbmR1c3RyeSwsLCwsVW5yZWxlYXNlZCxodHRwczovL2ZhbC5haS9tb2RlbHMvbW9vbnZhbGxleS9tYXJleS90MnY/cmVmPWJsb2cuZmFsLmFpLCwsLCwsLCwsLCwsTm8KRElOT3YzLFZpc2lvbiwiSW1hZ2UgY2xhc3NpZmljYXRpb24sT2JqZWN0IGRldGVjdGlvbixTZW1hbnRpYyBzZWdtZW50YXRpb24iLE1ldGEgQUksLDIwMjUtMDgtMTMsRElOT3YzLCJodHRwczovL2FyeGl2Lm9yZy9hYnMvMjUwOC4xMDEwNCwgaHR0cHM6Ly9haS5tZXRhLmNvbS9kaW5vdjMvLCBodHRwczovL2dpdGh1Yi5jb20vZmFjZWJvb2tyZXNlYXJjaC9kaW5vdjMiLCwsLDcwMDAwMDAwMDAuMCwiIiJ3ZSBzdWNjZXNzZnVsbHkgdHJhaW4gYSBESU5PIG1vZGVsIHdpdGggN0IgcGFyYW1ldGVycyIiIChodHRwczovL2FyeGl2Lm9yZy9hYnMvMjUwOC4xMDEwNCwgU2VjdGlvbiAxKS4gRmFtaWx5IGluY2x1ZGVzIGRpc3RpbGxlZCBWaVQtUy9CL0wvSCsgYW5kIENvbnZOZVh0IHZhcmlhbnRzLiIsLCwsLCwsLCxMaWtlbHksIlNlbGYtc3VwZXJ2aXNlZCBsZWFybmluZyBob2xkcyB0aGUgcHJvbWlzZSBvZiBlbGltaW5hdGluZyB0aGUgbmVlZCBmb3IgbWFudWFsIGRhdGEgYW5ub3RhdGlvbiwgZW5hYmxpbmcgbW9kZWxzIHRvIHNjYWxlIGVmZm9ydGxlc3NseSB0byBtYXNzaXZlIGRhdGFzZXRzIGFuZCBsYXJnZXIgYXJjaGl0ZWN0dXJlcy4gVGhpcyB0ZWNobmljYWwgcmVwb3J0IGludHJvZHVjZXMgRElOT3YzLCBhIG1ham9yIG1pbGVzdG9uZSB0b3dhcmQgcmVhbGl6aW5nIHRoaXMgdmlzaW9uIGJ5IGxldmVyYWdpbmcgc2ltcGxlIHlldCBlZmZlY3RpdmUgc3RyYXRlZ2llcy4gRmlyc3QsIHdlIGxldmVyYWdlIHRoZSBiZW5lZml0IG9mIHNjYWxpbmcgYm90aCBkYXRhc2V0IGFuZCBtb2RlbCBzaXplIGJ5IGNhcmVmdWwgZGF0YSBwcmVwYXJhdGlvbiwgZGVzaWduLCBhbmQgb3B0aW1pemF0aW9uLiBTZWNvbmQsIHdlIGludHJvZHVjZSBhIG5ldyBtZXRob2QgY2FsbGVkIEdyYW0gYW5jaG9yaW5nLCB3aGljaCBlZmZlY3RpdmVseSBhZGRyZXNzZXMgdGhlIGtub3duIHlldCB1bnNvbHZlZCBpc3N1ZSBvZiBkZW5zZSBmZWF0dXJlIG1hcHMgZGVncmFkaW5nIGR1cmluZyBsb25nIHRyYWluaW5nIHNjaGVkdWxlcy4gRmluYWxseSwgd2UgYXBwbHkgcG9zdC1ob2Mgc3RyYXRlZ2llcyB0aGF0IGZ1cnRoZXIgZW5oYW5jZSBvdXIgbW9kZWxzJyBmbGV4aWJpbGl0eSB3aXRoIHJlc3BlY3QgdG8gcmVzb2x1dGlvbiwgbW9kZWwgc2l6ZSwgYW5kIGFsaWdubWVudCB3aXRoIHRleHQuIiwsLE9wZW4gd2VpZ2h0cyAodW5yZXN0cmljdGVkKSxVbml0ZWQgU3RhdGVzIG9mIEFtZXJpY2EsLCwsLCwyMDI2LTA1LTEzIDE0OjM2OjI4KzAwOjAwLCwsLCwsSW5kdXN0cnksLCwsLCxSZWxlYXNlZCB1bmRlciBjb21tZXJjaWFsIGxpY2Vuc2Ugd2l0aCB0cmFpbmluZyBjb2RlIGFuZCBwcmUtdHJhaW5lZCBiYWNrYm9uZXMgKGh0dHBzOi8vYWkubWV0YS5jb20vYmxvZy9kaW5vdjMtc2VsZi1zdXBlcnZpc2VkLXZpc2lvbi1tb2RlbC8pLiwsLCwsLCwsLCwsLFllcwpNaXN0cmFsIE1lZGl1bSAzLjEsTGFuZ3VhZ2UsIkxhbmd1YWdlIG1vZGVsaW5nL2dlbmVyYXRpb24sUXVlc3Rpb24gYW5zd2VyaW5nIixNaXN0cmFsIEFJLCwyMDI1LTA4LTEyLCxodHRwczovL3guY29tL01pc3RyYWxBSS9zdGF0dXMvMTk1NTMxNjcxNTQxNzM4Mjk3OT9sYW5nPWVuLCwsLCwiSW50cm9kdWNpbmcgTWlzdHJhbCBNZWRpdW0gMy4xLgoKT3ZlcmFsbCBwZXJmb3JtYW5jZSBib29zdCwgdG9uZSBpbXByb3ZlbWVudCwgc21hcnRlciB3ZWIgc2VhcmNoZXMuCgpUcnkgaXQgbm93IGluIExlIENoYXQgKGRlZmF1bHQgbW9kZWwpIG9yIHZpYSBvdXIgQVBJIChgbWlzdHJhbC1tZWRpdW0tMjUwOGApLiIsLCwsLCwsLCxDb25maWRlbnQsIkludHJvZHVjaW5nIE1pc3RyYWwgTWVkaXVtIDMuMS4KCk92ZXJhbGwgcGVyZm9ybWFuY2UgYm9vc3QsIHRvbmUgaW1wcm92ZW1lbnQsIHNtYXJ0ZXIgd2ViIHNlYXJjaGVzLgoKVHJ5IGl0IG5vdyBpbiBMZSBDaGF0IChkZWZhdWx0IG1vZGVsKSBvciB2aWEgb3VyIEFQSSAoYG1pc3RyYWwtbWVkaXVtLTI1MDhgKS4iLCwsQVBJIGFjY2VzcyxGcmFuY2UsLCwsLCwyMDI2LTA2LTIyIDE5OjA3OjI3KzAwOjAwLCwsLCwsSW5kdXN0cnksLCwsLCwsLCwsLCwsLCwsLCxObwpHUFQtNSwiTXVsdGltb2RhbCxMYW5ndWFnZSxWaXNpb24iLCJMYW5ndWFnZSBtb2RlbGluZy9nZW5lcmF0aW9uLFF1ZXN0aW9uIGFuc3dlcmluZyIsT3BlbkFJLCwyMDI1LTA4LTA3LEdQVC01IFN5c3RlbSBDYXJkLCJodHRwczovL2Nkbi5vcGVuYWkuY29tL2dwdC01LXN5c3RlbS1jYXJkLnBkZgpodHRwczovL29wZW5haS5jb20vaW5kZXgvaW50cm9kdWNpbmctZ3B0LTUvICIsLCJTaWduaWZpY2FudCB1c2UsSGlzdG9yaWNhbCBzaWduaWZpY2FuY2UiLCJGbGFnc2hpcCBPcGVuQUkgbW9kZWwgc3RhcnRpbmcgQXVndXN0IDIwMjUsIHdpdGggcHJlc3VtYWJseSBodW5kcmVkcyBvZiBtaWxsaW9ucyBvZiBhY3RpdmUgdXNlcnMiLCwsNi42ZSsyNSwiRmFpcmx5IHNwZWN1bGF0aXZlLCBwb3NzaWJseSBhcm91bmQgNmUyNSBbQ0k6IDJlMjUgdG8gMmUyNl0gRkxPUC4gU2VlIGRvY3VtZW50IGJlbG93IGZvciBkZXRhaWxzCgpodHRwczovL2RvY3MuZ29vZ2xlLmNvbS9kb2N1bWVudC9kLzFWMmpJazM2NUxuaEg0V0RvQ3c1ZFlKalpyMUh0dzhJSGFLMW5vTWY1WTQ4L2VkaXQ/dGFiPXQuejg3MWltZnRrdXMiLCwsLCwsLFNwZWN1bGF0aXZlLCIiIldlIGFyZSBpbnRyb2R1Y2luZyBHUFTigJE1LCBvdXIgYmVzdCBBSSBzeXN0ZW0geWV0LiBHUFTigJE1IGlzIGEgc2lnbmlmaWNhbnQgbGVhcCBpbiBpbnRlbGxpZ2VuY2Ugb3ZlciBhbGwgb3VyIHByZXZpb3VzIG1vZGVscywgZmVhdHVyaW5nIHN0YXRlLW9mLXRoZS1hcnQgcGVyZm9ybWFuY2UgYWNyb3NzIGNvZGluZywgbWF0aCwgd3JpdGluZywgaGVhbHRoLCB2aXN1YWwgcGVyY2VwdGlvbiwgYW5kIG1vcmUuIEl0IGlzIGEgdW5pZmllZCBzeXN0ZW0gdGhhdCBrbm93cyB3aGVuIHRvIHJlc3BvbmQgcXVpY2tseSBhbmQgd2hlbiB0byB0aGluayBsb25nZXIgdG8gcHJvdmlkZSBleHBlcnQtbGV2ZWwgcmVzcG9uc2VzLiBHUFTigJE1IGlzIGF2YWlsYWJsZSB0byBhbGwgdXNlcnMsIHdpdGggUGx1cyBzdWJzY3JpYmVycyBnZXR0aW5nIG1vcmUgdXNhZ2UsIGFuZCBQcm8gc3Vic2NyaWJlcnMgZ2V0dGluZyBhY2Nlc3MgdG8gR1BU4oCRNSBwcm8sIGEgdmVyc2lvbiB3aXRoIGV4dGVuZGVkIHJlYXNvbmluZyBmb3IgZXZlbiBtb3JlIGNvbXByZWhlbnNpdmUgYW5kIGFjY3VyYXRlIGFuc3dlcnMuIiIiLCwsQVBJIGFjY2VzcyxVbml0ZWQgU3RhdGVzIG9mIEFtZXJpY2EsLCwsLCwyMDI2LTA3LTIxIDIyOjI1OjM5KzAwOjAwLCwsLCwsSW5kdXN0cnksLCwsLFVucmVsZWFzZWQsLCwsLCwsLCwsLCwsTm8KR1BULTUgbWluaSwiTXVsdGltb2RhbCxMYW5ndWFnZSxWaXNpb24iLCJMYW5ndWFnZSBtb2RlbGluZy9nZW5lcmF0aW9uLFF1ZXN0aW9uIGFuc3dlcmluZyIsT3BlbkFJLCwyMDI1LTA4LTA3LEdQVC01IFN5c3RlbSBDYXJkLGh0dHBzOi8vY2RuLm9wZW5haS5jb20vZ3B0LTUtc3lzdGVtLWNhcmQucGRmLCxTaWduaWZpY2FudCB1c2UsLCwsLCwsLCwsLCxVbmtub3duLCwsLEFQSSBhY2Nlc3MsVW5pdGVkIFN0YXRlcyBvZiBBbWVyaWNhLCwsLCwsMjAyNi0wNC0yNCAxOTo0NDoyOCswMDowMCwsLCwsLEluZHVzdHJ5LCwsLCxVbnJlbGVhc2VkLCwsLCwsLCwsLCwsLE5vCkdQVC01IG5hbm8sIk11bHRpbW9kYWwsTGFuZ3VhZ2UsVmlzaW9uIiwiTGFuZ3VhZ2UgbW9kZWxpbmcvZ2VuZXJhdGlvbixRdWVzdGlvbiBhbnN3ZXJpbmciLE9wZW5BSSwsMjAyNS0wOC0wNyxHUFQtNSBTeXN0ZW0gQ2FyZCxodHRwczovL2Nkbi5vcGVuYWkuY29tL2dwdC01LXN5c3RlbS1jYXJkLnBkZiwsU2lnbmlmaWNhbnQgdXNlLCwsLCwsLCwsLCwsVW5rbm93biwsLCxBUEkgYWNjZXNzLFVuaXRlZCBTdGF0ZXMgb2YgQW1lcmljYSwsLCwsLDIwMjYtMDQtMjQgMTk6NDQ6MjgrMDA6MDAsLCwsLCxJbmR1c3RyeSwsLCwsVW5yZWxlYXNlZCwsLCwsLCwsLCwsLCxObwpJZGVvZ3JhbSBDaGFyYWN0ZXIsSW1hZ2UgZ2VuZXJhdGlvbiwiSW1hZ2UtdG8taW1hZ2UsSW1hZ2UgZ2VuZXJhdGlvbiIsSWRlb2dyYW0sLDIwMjUtMDgtMDcsVGhlIGJlc3QgY2hhcmFjdGVyIGNvbnNpc3RlbmN5ICB3aXRoIGp1c3Qgb25lIHJlZmVyZW5jZSBpbWFnZSxodHRwczovL2lkZW9ncmFtLmFpL2ZlYXR1cmVzL2NoYXJhY3RlciwsLCwsLCwsLCwsLCwsVW5rbm93biwiVW5sb2NrIHBlcmZlY3QgQUkgY29uc2lzdGVuY3kgd2l0aCBJZGVvZ3JhbSBDaGFyYWN0ZXIg4oCUIGZyZWUgZm9yIGEgbGltaXRlZCB0aW1lCldpdGggYSBzaW5nbGUgaW5wdXQgcGhvdG8sIHlvdSBjYW4gcmVuZGVyIGluZmluaXRlIHZhcmlhdGlvbnMgb2YgeW91ciBjaGFyYWN0ZXJzIHdpdGggc3RyaWtpbmcgdmlzdWFsIGZpZGVsaXR5LiBVc2UgY3VyYXRlZCB0ZW1wbGF0ZXMgb3IgY3JhZnQgeW91ciBvd24gcHJvbXB0cyB0byBwbGFjZSB5b3VyIGNoYXJhY3RlcnMgaW4gdml2aWQgbmV3IHdvcmxkcy4KCklkZW9ncmFtIENoYXJhY3RlciBpbnRyb2R1Y2VzIHNldmVyYWwgcG93ZXJmdWwgZmVhdHVyZXM6CkNvbnNpc3RlbnQsIHBob3RvcmVhbGlzdGljIGNoYXJhY3RlciBnZW5lcmF0aW9uClNpbmdsZS1pbWFnZSBjaGFyYWN0ZXIgcmVmZXJlbmNlIGZvciBtdWx0aXBsZSB2YXJpYXRpb25zCkludHVpdGl2ZSBpbnRlZ3JhdGlvbiB3aXRoIE1hZ2ljIEZpbGwgZm9yIHNlYW1sZXNzIGZhY2Ugc3dhcHBpbmcgYW5kIHNjZW5lIHBsYWNlbWVudApGbGV4aWJp</x:v>
      </x:c>
    </x:row>
    <x:row r="24" ht="18" customHeight="1">
      <x:c r="A24" s="17" t="n">
        <x:v>19</x:v>
      </x:c>
      <x:c r="B24" s="17" t="n">
        <x:v>310</x:v>
      </x:c>
      <x:c r="C24" s="160" t="str">
        <x:v>bGl0eSB0byBlZGl0IG1hc2tzIGZvciBwcmVjaXNlIGNvbnRyb2wgb3ZlciBmYWNpYWwgZGV0YWlscywgaGFpciwgY2xvdGhpbmcsIGFuZCBtb3JlIiwsLEFQSSBhY2Nlc3MsQ2FuYWRhLCwsLCwsMjAyNS0xMS0yOCAxMTo1MjoxMyswMDowMCwsLCwsLEluZHVzdHJ5LCwsLCxVbnJlbGVhc2VkLGh0dHBzOi8vZmFsLmFpL21vZGVscy9mYWwtYWkvaWRlb2dyYW0vY2hhcmFjdGVyL3BsYXlncm91bmQsLCwsLCwsLCwsLCxObwpDbGF1ZGUgT3B1cyA0LjEsIkxhbmd1YWdlLE11bHRpbW9kYWwsVmlzaW9uIiwiTGFuZ3VhZ2UgbW9kZWxpbmcvZ2VuZXJhdGlvbixRdWVzdGlvbiBhbnN3ZXJpbmcsU3lzdGVtIGNvbnRyb2wsQ29kZSBnZW5lcmF0aW9uLFNlYXJjaCxRdWFudGl0YXRpdmUgcmVhc29uaW5nLE1hdGhlbWF0aWNhbCByZWFzb25pbmcsVmlzdWFsIHF1ZXN0aW9uIGFuc3dlcmluZyIsQW50aHJvcGljLCwyMDI1LTA4LTA1LENsYXVkZSBPcHVzIDQuMSxodHRwczovL3d3dy5hbnRocm9waWMuY29tL25ld3MvY2xhdWRlLW9wdXMtNC0xLCxUcmFpbmluZyBjb3N0LCwsLCwsLCwsLCwsVW5rbm93biwiVG9kYXkgd2UncmUgcmVsZWFzaW5nIENsYXVkZSBPcHVzIDQuMSwgYW4gdXBncmFkZSB0byBDbGF1ZGUgT3B1cyA0IG9uIGFnZW50aWMgdGFza3MsIHJlYWwtd29ybGQgY29kaW5nLCBhbmQgcmVhc29uaW5nLiBXZSBwbGFuIHRvIHJlbGVhc2Ugc3Vic3RhbnRpYWxseSBsYXJnZXIgaW1wcm92ZW1lbnRzIHRvIG91ciBtb2RlbHMgaW4gdGhlIGNvbWluZyB3ZWVrcy4KCk9wdXMgNC4xIGlzIG5vdyBhdmFpbGFibGUgdG8gcGFpZCBDbGF1ZGUgdXNlcnMgYW5kIGluIENsYXVkZSBDb2RlLiBJdCdzIGFsc28gb24gb3VyIEFQSSwgQW1hem9uIEJlZHJvY2ssIGFuZCBHb29nbGUgQ2xvdWQncyBWZXJ0ZXggQUkuIFByaWNpbmcgaXMgdGhlIHNhbWUgYXMgT3B1cyA0LgoKT3B1cyA0LjEgYWR2YW5jZXMgb3VyIHN0YXRlLW9mLXRoZS1hcnQgY29kaW5nIHBlcmZvcm1hbmNlIHRvIDc0LjUlIG9uIFNXRS1iZW5jaCBWZXJpZmllZC4gSXQgYWxzbyBpbXByb3ZlcyBDbGF1ZGXigJlzIGluLWRlcHRoIHJlc2VhcmNoIGFuZCBkYXRhIGFuYWx5c2lzIHNraWxscywgZXNwZWNpYWxseSBhcm91bmQgZGV0YWlsIHRyYWNraW5nIGFuZCBhZ2VudGljIHNlYXJjaC4iLCwsQVBJIGFjY2VzcyxVbml0ZWQgU3RhdGVzIG9mIEFtZXJpY2EsLCwsLCwyMDI2LTA3LTI5IDIyOjI2OjE2KzAwOjAwLCwsLCwsSW5kdXN0cnksLCwsLFVucmVsZWFzZWQsLCwsLCwsLCwsLCwsTm8KZ3B0LW9zcy0xMjBiLExhbmd1YWdlLCJMYW5ndWFnZSBtb2RlbGluZy9nZW5lcmF0aW9uLFF1ZXN0aW9uIGFuc3dlcmluZyIsT3BlbkFJLCwyMDI1LTA4LTA1LGdwdC1vc3MtMTIwYiAmIGdwdC1vc3MtMjBiIE1vZGVsIENhcmQsaHR0cHM6Ly9jZG4ub3BlbmFpLmNvbS9wZGYvNDE5YjY5MDYtOWRhNi00MDZjLWExOWQtMWJiMDc4YWM3NjM3L29haV9ncHQtb3NzX21vZGVsX2NhcmQucGRmLCxEaXNjcmV0aW9uYXJ5LCwxMTY4MzAwMDAwMDAuMCxUb3RhbCBwYXJhbWV0ZXJzOiAxMTYuODNCLDQuOTRlKzI0LCIiIlRoZSB0cmFpbmluZyBydW4gZm9yIGdwdC1vc3MtMTIwYiByZXF1aXJlZCAyLjEgbWlsbGlvbiBIMTAwLWhvdXJzIHRvIGNvbXBsZXRlIiIKKDIuMWU2IGhvdXJzKSooMSw5NzkgSDEwMCBGTE9QL3MpKigzMCUgdXRpbGl6YXRpb24pKig2MCo2MCkgPSA0LjQ5ZTI0ClRoZXkgYWxzbyBkbyBwb3N0IHRyYWluaW5nIHNpbWlsYXIgdG8gbzMsIHdoaWNoIHdlIGFzc3VtZSBhZGRzIGF0IGxlYXN0IDEwJSBhcyBtdWNoIGNvbXB1dGUsIHNvIHdlIG11bHRpcGx5IHRoaXMgZXN0aW1hdGUgYnkgMS4xIHRvIGdldCA0Ljk0ZTI0CgoiLCwocHJldHJhaW5pbmcgRkxPUHMpLyg2KjUuMUIgYWN0aXZlIHBhcmFtZXRlcnMpLCwsTlZJRElBIEgxMDAgU1hNNSA4MEdCLCxDb25maWRlbnQsLCwsT3BlbiB3ZWlnaHRzICh1bnJlc3RyaWN0ZWQpLFVuaXRlZCBTdGF0ZXMgb2YgQW1lcmljYSwsLCwsLDIwMjYtMDItMTAgMTk6NTk6MzArMDA6MDAsLCwsLCxJbmR1c3RyeSwsLCwsLCxUcnVlLCwsLCwsSGFyZHdhcmUsLCwsLFllcwpncHQtb3NzLTIwYixMYW5ndWFnZSwiTGFuZ3VhZ2UgbW9kZWxpbmcvZ2VuZXJhdGlvbixRdWVzdGlvbiBhbnN3ZXJpbmciLE9wZW5BSSwsMjAyNS0wOC0wNSxncHQtb3NzLTEyMGIgJiBncHQtb3NzLTIwYiBNb2RlbCBDYXJkLGh0dHBzOi8vY2RuLm9wZW5haS5jb20vcGRmLzQxOWI2OTA2LTlkYTYtNDA2Yy1hMTlkLTFiYjA3OGFjNzYzNy9vYWlfZ3B0LW9zc19tb2RlbF9jYXJkLnBkZiwsRGlzY3JldGlvbmFyeSwsMjA5MTAwMDAwMDAuMCxUb3RhbCBwYXJhbWV0ZXJzOiAyMC45MUIsNS40OWUrMjMsIiIiVGhlIHRyYWluaW5nIHJ1biBmb3IgZ3B0LW9zcy0xMjBiIHJlcXVpcmVkIDIuMQptaWxsaW9uIEgxMDAtaG91cnMgdG8gY29tcGxldGUsIHdpdGggZ3B0LW9zcy0yMGIgbmVlZGluZyBhbG1vc3QgMTB4IGZld2VyIiIKYXNzdW1pbmcgIiJhbG1vc3QgMTB4IGZld2VyIiIgbWVhbnMgfjl4IGZld2VyOiA0Ljk0ZTI0LzkgPSA1LjQ5ZTIzIiwsKHByZXRyYWluaW5nIEZMT1BzKS8oNiozLjZCIGFjdGl2ZSBwYXJhbWV0ZXJzKSwsLE5WSURJQSBIMTAwIFNYTTUgODBHQiwsQ29uZmlkZW50LCwsLE9wZW4gd2VpZ2h0cyAodW5yZXN0cmljdGVkKSxVbml0ZWQgU3RhdGVzIG9mIEFtZXJpY2EsLCwsLCwyMDI2LTAyLTEwIDE5OjU5OjQwKzAwOjAwLCwsLCwsSW5kdXN0cnksLCwsLCwsVHJ1ZSwsLCwsLEhhcmR3YXJlLCwsLCxZZXMKR0xNLTQuNSxMYW5ndWFnZSwiTGFuZ3VhZ2UgbW9kZWxpbmcvZ2VuZXJhdGlvbixRdWVzdGlvbiBhbnN3ZXJpbmcsQ29kZSBnZW5lcmF0aW9uLFF1YW50aXRhdGl2ZSByZWFzb25pbmciLCJaLmFpIChaaGlwdSBBSSksVHNpbmdodWEgVW5pdmVyc2l0eSIsIkJpbiBDaGVuLCBDaGVuZ3hpbmcgWGllLCBDdW54aWFuZyBXYW5nLCBEYSBZaW4sIEhhbyBaZW5nLCBKaWFqaWUgWmhhbmcsIEtlZG9uZyBXYW5nLCBMdWNlbgpaaG9uZywgTWluZ2RhbyBMaXUsIFJ1aSBMdSwgU2h1bGluIENhbywgWGlhb2hhbiBaaGFuZywgWHVhbmNoZW5nIEh1YW5nLCBZYW8gV2VpLCBZZWFuIENoZW5nLApZaWZhbiBBbiwgWWlsaW4gTml1LCBZdWFuaGFvIFdlbiwgWXVzaGkgQmFpLCBaaGVuZ3hpYW8gRHUsIFppaGFuIFdhbmcgKOaxquWtkOa2tSksIFppbGluIFpodSIsMjAyNS0wOC0wNSwiR0xNLTQuNTogQWdlbnRpYywgUmVhc29uaW5nLCBhbmQgQ29kaW5nIChBUkMpIEZvdW5kYXRpb24gTW9kZWxzIixodHRwczovL2FyeGl2Lm9yZy9hYnMvMjUwOC4wNjQ3MSwsRGlzY3JldGlvbmFyeSwsMzU1MDAwMDAwMDAwLjAsMzU1IGJpbGxpb24gdG90YWwgcGFyYW1ldGVycyB3aXRoIDMyIGJpbGxpb24gYWN0aXZlIHBhcmFtZXRlcnMsNC40MmUrMjQsKDYgRkxPUC90b2tlbi9wYXJhbWV0ZXIpICogKDIzVCB0b2tlbnMpICogKDMyQiBhY3RpdmUgcGFyYW1ldGVycykgPSA0LjQyZTI0IEZMT1AsMjMxMDAwMDAwMDAwMDAsMjNUIHRva2VucywsLCwsQ29uZmlkZW50LCJXZSBwcmVzZW50IEdMTS00LjUsIGFuIG9wZW4tc291cmNlIE1peHR1cmUtb2YtRXhwZXJ0cyAoTW9FKSBsYXJnZSBsYW5ndWFnZSBtb2RlbCB3aXRoIDM1NUIgdG90YWwgcGFyYW1ldGVycyBhbmQgMzJCIGFjdGl2YXRlZCBwYXJhbWV0ZXJzLCBmZWF0dXJpbmcgYSBoeWJyaWQgcmVhc29uaW5nIG1ldGhvZCB0aGF0IHN1cHBvcnRzIGJvdGggdGhpbmtpbmcgYW5kIGRpcmVjdCByZXNwb25zZSBtb2Rlcy4KVGhyb3VnaCBtdWx0aS1zdGFnZSB0cmFpbmluZyBvbiAyM1QgdG9rZW5zIGFuZCBjb21wcmVoZW5zaXZlIHBvc3QtdHJhaW5pbmcgd2l0aCBleHBlcnQgbW9kZWwgaXRlcmF0aW9uIGFuZCByZWluZm9yY2VtZW50IGxlYXJuaW5nLCBHTE0tNC41IGFjaGlldmVzIHN0cm9uZyBwZXJmb3JtYW5jZSBhY3Jvc3MgYWdlbnRpYywgcmVhc29uaW5nLCBhbmQgY29kaW5nIChBUkMpIHRhc2tzLCBzY29yaW5nIDcwLjElIG9uClRBVS1CZW5jaCwgOTEuMCUgb24gQUlNRSAyNCwgYW5kIDY0LjIlIG9uIFNXRS1iZW5jaCBWZXJpZmllZC4gV2l0aCBtdWNoIGZld2VyIHBhcmFtZXRlcnMgdGhhbiBzZXZlcmFsIGNvbXBldGl0b3JzLCBHTE0tNC41IHJhbmtzIDNyZCBvdmVyYWxsIGFtb25nIGFsbCBldmFsdWF0ZWQgbW9kZWxzIGFuZCAybmQgb24gYWdlbnRpYyBiZW5jaG1hcmtzLiBXZSByZWxlYXNlIGJvdGggR0xNLTQuNSAoMzU1QiBwYXJhbWV0ZXJzKSBhbmQgYSBjb21wYWN0IHZlcnNpb24sIEdMTS00LjUtQWlyICgxMDZCIHBhcmFtZXRlcnMpLCB0byBhZHZhbmNlIHJlc2VhcmNoIGluIHJlYXNvbmluZyBhbmQgYWdlbnRpYyBBSSBzeXN0ZW1zLiBDb2RlLCBtb2RlbHMsIGFuZCBtb3JlIGluZm9ybWF0aW9uIGFyZSBhdmFpbGFibGUgYXQgaHR0cHM6Ly9naXRodWIuY29tL3phaS1vcmcvR0xNLTQuNS4iLCwsT3BlbiB3ZWlnaHRzICh1bnJlc3RyaWN0ZWQpLCJDaGluYSxDaGluYSIsLCwsLCwyMDI1LTEyLTMwIDE4OjM4OjQ5KzAwOjAwLCwsLDY0MDAwMDAwLjAsIiIiV2UgdXNlZCBhIGJhdGNoIHNpemUgd2FybXVwIHN0cmF0ZWd5LCB3aGVyZSB0aGUgYmF0Y2ggc2l6ZSB3YXMgZ3JhZHVhbGx5IGluY3JlYXNlZCBmcm9tIDE2TSB0b2tlbnMgdG8gNjRNIHRva2VucyBpbiB0aGUgdHJhaW5pbmcgb2YgdGhlIGZpcnN0IDUwMEIgdG9rZW4iIiIsIkluZHVzdHJ5LEFjYWRlbWlhIiwsLCwsVW5yZWxlYXNlZCwiTUlUIGxpY2Vuc2UKaHR0cHM6Ly9odWdnaW5nZmFjZS5jby96YWktb3JnL0dMTS00LjUKCkFwYWNoZSAyLjAgKEluZmVyZW5jZSBjb2RlKQpodHRwczovL2dpdGh1Yi5jb20vemFpLW9yZy9HTE0tNC41P3RhYj1yZWFkbWUtb3YtZmlsZSIsLCwsLCwsT3BlcmF0aW9uIGNvdW50aW5nLHphaS1vcmcsLCwsWWVzCkdlbmllIDMsIkdhbWVzLFZpZGVvLDNEIG1vZGVsaW5nIiwiVmlkZW8gZ2VuZXJhdGlvbixUZXh0LXRvLXZpZGVvIixHb29nbGUgRGVlcE1pbmQsIlBoaWwgQmFsbCwgSmFrb2IgQmF1ZXIsIEZyYW5rIEJlbGxldHRpLCBCZXRoYW5pZSBCcm93bmZpZWxkLCBBcmllbCBFcGhyYXQsIFNobG9taSBGcnVjaHRlciwgQWdyaW0gR3VwdGEsIEtyaXN0aWFuIEhvbHNoZWltZXIsIEFsZWtzIEhvbHluc2tpLCBKaXJpIEhyb24sIENocmlzdG9zIEthcGxhbmlzLCBNYXJqb3JpZSBMaW1vbnQsIE1hdHQgTWNHaWxsLCBZYW5rbyBPbGl2ZWlyYSwgSmFjayBQYXJrZXItSG9sZGVyLCBGcmFuayBQZXJiZXQsIEd1eSBTY3VsbHksIEplcmVteSBTaGFyLCBTdGVwaGVuIFNwZW5jZXIsIE9tZXIgVG92LCBSdWJlbiBWaWxsZWdhcywgRW1tYSBXYW5nIGFuZCBKZXNzaWNhIFl1bmciLDIwMjUtMDgtMDUsR2VuaWUgMzogQSBuZXcgZnJvbnRpZXIgZm9yIHdvcmxkIG1vZGVscyxodHRwczovL2RlZXBtaW5kLmdvb2dsZS9kaXNjb3Zlci9ibG9nL2dlbmllLTMtYS1uZXctZnJvbnRpZXItZm9yLXdvcmxkLW1vZGVscy8sLCwsLCwsLCwsLCwsLFVua25vd24sIlRvZGF5IHdlIGFyZSBhbm5vdW5jaW5nIEdlbmllIDMsIGEgZ2VuZXJhbCBwdXJwb3NlIHdvcmxkIG1vZGVsIHRoYXQgY2FuIGdlbmVyYXRlIGFuIHVucHJlY2VkZW50ZWQgZGl2ZXJzaXR5IG9mIGludGVyYWN0aXZlIGVudmlyb25tZW50cy4KCkdpdmVuIGEgdGV4dCBwcm9tcHQsIEdlbmllIDMgY2FuIGdlbmVyYXRlIGR5bmFtaWMgd29ybGRzIHRoYXQgeW91IGNhbiBuYXZpZ2F0ZSBpbiByZWFsIHRpbWUgYXQgMjQgZnJhbWVzIHBlciBzZWNvbmQsIHJldGFpbmluZyBjb25zaXN0ZW5jeSBmb3IgYSBmZXcgbWludXRlcyBhdCBhIHJlc29sdXRpb24gb2YgNzIwcC4iLCwsVW5yZWxlYXNlZCxVbml0ZWQgU3RhdGVzIG9mIEFtZXJpY2EsLCwsLCwyMDI1LTExLTI4IDExOjUyOjEzKzAwOjAwLCwsLCwsSW5kdXN0cnksLCwsLFVucmVsZWFzZWQsLCwsLCwsLCwsLCwsTm8KR0xNLTQuNS1BaXIsTGFuZ3VhZ2UsIkxhbmd1YWdlIG1vZGVsaW5nL2dlbmVyYXRpb24sUXVlc3Rpb24gYW5zd2VyaW5nLFZpc3VhbCBxdWVzdGlvbiBhbnN3ZXJpbmcsSW1hZ2UgY2FwdGlvbmluZyxWaWRlbyBkZXNjcmlwdGlvbixUYWJsZSB0YXNrcyxDaGFyYWN0ZXIgcmVjb2duaXRpb24gKE9DUikiLCJaLmFpIChaaGlwdSBBSSksVHNpbmdodWEgVW5pdmVyc2l0eSIsIkJpbiBDaGVuLCBDaGVuZ3hpbmcgWGllLCBDdW54aWFuZyBXYW5nLCBEYSBZaW4sIEhhbyBaZW5nLCBKaWFqaWUgWmhhbmcsIEtlZG9uZyBXYW5nLCBMdWNlbgpaaG9uZywgTWluZ2RhbyBMaXUsIFJ1aSBMdSwgU2h1bGluIENhbywgWGlhb2hhbiBaaGFuZywgWHVhbmNoZW5nIEh1YW5nLCBZYW8gV2VpLCBZZWFuIENoZW5nLApZaWZhbiBBbiwgWWlsaW4gTml1LCBZdWFuaGFvIFdlbiwgWXVzaGkgQmFpLCBaaGVuZ3hpYW8gRHUsIFppaGFuIFdhbmcgKOaxquWtkOa2tSksIFppbGluIFpodSIsMjAyNS0wOC0wNSwiR0xNLTQuNTogQWdlbnRpYywgUmVhc29uaW5nLCBhbmQgQ29kaW5nIChBUkMpIEZvdW5kYXRpb24gTW9kZWxzIixodHRwczovL2FyeGl2Lm9yZy9hYnMvMjUwOC4wNjQ3MSwsLCwxMDYwMDAwMDAwMDAuMCwiMTA2QiBwYXJhbWV0ZXJzLCAxMkIgYWN0aXZlIiwxLjY1NmUrMjQsNiBGTE9QIC8gcGFyYW1ldGVyIC8gdG9rZW4gKiAxMiAqIDEwXjkgYWN0aXZlIHBhcmFtZXRlcnMgKiAyMyAqIDEwXjEyIHRva2VucyA9IDEuNjU2ZSsyNCBGTE9QLCwyM1QgdG9rZW5zLCwsLCxDb25maWRlbnQsIldlIHByZXNlbnQgR0xNLTQuNSwgYW4gb3Blbi1zb3VyY2UgTWl4dHVyZS1vZi1FeHBlcnRzIChNb0UpIGxhcmdlIGxhbmd1YWdlIG1vZGVsIHdpdGggMzU1QiB0b3RhbCBwYXJhbWV0ZXJzIGFuZCAzMkIgYWN0aXZhdGVkIHBhcmFtZXRlcnMsIGZlYXR1cmluZyBhIGh5YnJpZCByZWFzb25pbmcgbWV0aG9kIHRoYXQgc3VwcG9ydHMgYm90aCB0aGlua2luZyBhbmQgZGlyZWN0IHJlc3BvbnNlIG1vZGVzLgpUaHJvdWdoIG11bHRpLXN0YWdlIHRyYWluaW5nIG9uIDIzVCB0b2tlbnMgYW5kIGNvbXByZWhlbnNpdmUgcG9zdC10cmFpbmluZyB3aXRoIGV4cGVydCBtb2RlbCBpdGVyYXRpb24gYW5kIHJlaW5mb3JjZW1lbnQgbGVhcm5pbmcsIEdMTS00LjUgYWNoaWV2ZXMgc3Ryb25nIHBlcmZvcm1hbmNlIGFjcm9zcyBhZ2VudGljLCByZWFzb25pbmcsIGFuZCBjb2RpbmcgKEFSQykgdGFza3MsIHNjb3JpbmcgNzAuMSUgb24KVEFVLUJlbmNoLCA5MS4wJSBvbiBBSU1FIDI0LCBhbmQgNjQuMiUgb24gU1dFLWJlbmNoIFZlcmlmaWVkLiBXaXRoIG11Y2ggZmV3ZXIgcGFyYW1ldGVycyB0aGFuIHNldmVyYWwgY29tcGV0aXRvcnMsIEdMTS00LjUgcmFua3MgM3JkIG92ZXJhbGwgYW1vbmcgYWxsIGV2YWx1YXRlZCBtb2RlbHMgYW5kIDJuZCBvbiBhZ2VudGljIGJlbmNobWFya3MuIFdlIHJlbGVhc2UgYm90aCBHTE0tNC41ICgzNTVCIHBhcmFtZXRlcnMpIGFuZCBhIGNvbXBhY3QgdmVyc2lvbiwgR0xNLTQuNS1BaXIgKDEwNkIgcGFyYW1ldGVycyksIHRvIGFkdmFuY2UgcmVzZWFyY2ggaW4gcmVhc29uaW5nIGFuZCBhZ2VudGljIEFJIHN5c3RlbXMuIENvZGUsIG1vZGVscywgYW5kIG1vcmUgaW5mb3JtYXRpb24gYXJlIGF2YWlsYWJsZSBhdCBodHRwczovL2dpdGh1Yi5jb20vemFpLW9yZy9HTE0tNC41LiIsLCxPcGVuIHdlaWdodHMgKHVucmVzdHJpY3RlZCksIkNoaW5hLENoaW5hIiwsLCwsLDIwMjYtMDItMDkgMjA6NDI6MjQrMDA6MDAsLCwsLCwiSW5kdXN0cnksQWNhZGVtaWEiLCwsLCxVbnJlbGVhc2VkLCJNSVQgbGljZW5zZQpodHRwczovL2h1Z2dpbmdmYWNlLmNvL3phaS1vcmcvR0xNLTQuNS1BaXIKCkFwYWNoZSAyLjAgKEluZmVyZW5jZSBjb2RlKQpodHRwczovL2dpdGh1Yi5jb20vemFpLW9yZy9HTE0tNC41P3RhYj1yZWFkbWUtb3YtZmlsZSIsLCwsLCwsLHphaS1vcmcsLCwsWWVzClF3ZW4gSW1hZ2UsIkltYWdlIGdlbmVyYXRpb24sVmlzaW9uIiwiSW1hZ2UgZ2VuZXJhdGlvbixUZXh0LXRvLWltYWdlLEltYWdlLXRvLWltYWdlIixBbGliYWJhLCJDaGVuZmVpIFd1LCBKaWFoYW8gTGksIEppbmdyZW4gWmhvdSwgSnVueWFuZyBMaW4sIEthaXl1YW4gR2FvLCBLdW4gWWFuLCBTaGVuZ21pbmcgWWluLCBTaHVhaSBCYWksIFhpYW8gWHUsIFlpbGVpIENoZW4sIFl1eGlhbmcgQ2hlbiwgWmVjaGVuZyBUYW5nLCBaZWthaSBaaGFuZywgWmhlbmd5aSBXYW5nIiwyMDI1LTA4LTA0LFF3ZW4tSW1hZ2UgVGVjaG5pY2FsIFJlcG9ydCxodHRwczovL3FpYW53ZW4tcmVzLm9zcy1jbi1iZWlqaW5nLmFsaXl1bmNzLmNvbS9Rd2VuLUltYWdlL1F3ZW5fSW1hZ2UucGRmLCxTT1RBIGltcHJvdmVtZW50LFRhYmxlcyAzLTEyLDI3MDAwMDAwMDAwLjAsVGFibGUgMSwsLCwsLCwsLENvbmZpZGVudCwiV2UgcHJlc2VudCBRd2VuLUltYWdlLCBhbiBpbWFnZSBnZW5lcmF0aW9uIGZvdW5kYXRpb24gbW9kZWwgaW4gdGhlIFF3ZW4gc2VyaWVzIHRoYXQgYWNoaWV2ZXMgc2lnbmlmaWNhbnQgYWR2YW5jZXMgaW4gY29tcGxleCB0ZXh0IHJlbmRlcmluZyBhbmQgcHJlY2lzZSBpbWFnZSBlZGl0aW5nLiBUbyBhZGRyZXNzIHRoZSBjaGFsbGVuZ2VzIG9mIGNvbXBsZXggdGV4dCByZW5kZXJpbmcsIHdlIGRlc2lnbiBhIGNvbXByZWhlbnNpdmUgZGF0YSBwaXBlbGluZSB0aGF0IGluY2x1ZGVzIGxhcmdlLXNjYWxlIGRhdGEgY29sbGVjdGlvbiwgZmlsdGVyaW5nLCBhbm5vdGF0aW9uLCBzeW50aGVzaXMsIGFuZCBiYWxhbmNpbmcuIE1vcmVvdmVyLCB3ZSBhZG9wdCBhIHByb2dyZXNzaXZlIHRyYWluaW5nIHN0cmF0ZWd5IHRoYXQgc3RhcnRzIHdpdGggbm9udGV4dC10by10ZXh0IHJlbmRlcmluZywgZXZvbHZlcyBmcm9tIHNpbXBsZSB0byBjb21wbGV4IHRleHR1YWwgaW5wdXRzLCBhbmQgZ3JhZHVhbGx5IHNjYWxlcyB1cCB0byBwYXJhZ3JhcGgtbGV2ZWwgZGVzY3JpcHRpb25zLiBUaGlzIGN1cnJpY3VsdW0gbGVhcm5pbmcgYXBwcm9hY2ggc3Vic3RhbnRpYWxseSBlbmhhbmNlcyB0aGUgbW9kZWzigJlzIG5hdGl2ZSB0ZXh0IHJlbmRlcmluZyBjYXBhYmlsaXRpZXMuIEFzIGEgcmVzdWx0LCBRd2VuLUltYWdlIG5vdCBvbmx5IHBlcmZvcm1zIGV4Y2VwdGlvbmFsbHkgd2VsbCBpbiBhbHBoYWJldGljIGxhbmd1YWdlcyBzdWNoIGFzIEVuZ2xpc2gsIGJ1dCBhbHNvIGFjaGlldmVzIHJlbWFya2FibGUgcHJvZ3Jlc3Mgb24gbW9yZSBjaGFsbGVuZ2luZyBsb2dvZ3JhcGhpYyBsYW5ndWFnZXMgbGlrZSBDaGluZXNlLiBUbyBlbmhhbmNlIGltYWdlIGVkaXRpbmcgY29uc2lzdGVuY3ksIHdlIGludHJvZHVjZSBhbiBpbXByb3ZlZCBtdWx0aS10YXNrIHRyYWluaW5nIHBhcmFkaWdtIHRoYXQgaW5jb3Jwb3JhdGVzIG5vdCBvbmx5IHRyYWRpdGlvbmFsIHRleHQtdG8taW1hZ2UgKFQySSkgYW5kIHRleHQtaW1hZ2UtdG9pbWFnZSAoVEkySSkgdGFza3MgYnV0IGFsc28gaW1hZ2UtdG8taW1hZ2UgKEkySSkgcmVjb25zdHJ1Y3Rpb24sIGVmZmVjdGl2ZWx5IGFsaWduaW5nIHRoZSBsYXRlbnQgcmVwcmVzZW50YXRpb25zIGJldHdlZW4gUXdlbjIuNS1WTCBhbmQgTU1EaVQuIEZ1cnRoZXJtb3JlLCB3ZSBzZXBhcmF0ZWx5IGZlZWQgdGhlIG9yaWdpbmFsIGltYWdlIGludG8gUXdlbjIuNS1WTCBhbmQgdGhlIFZBRSBlbmNvZGVyIHRvIG9idGFpbiBzZW1hbnRpYyBhbmQgcmVjb25zdHJ1Y3RpdmUgcmVwcmVzZW50YXRpb25zLCByZXNwZWN0aXZlbHkuIFRoaXMgZHVhbC1lbmNvZGluZyBtZWNoYW5pc20gZW5hYmxlcyB0aGUgZWRpdGluZyBtb2R1bGUgdG8gc3RyaWtlIGEgYmFsYW5jZSBiZXR3ZWVuICBwcmVzZXJ2aW5nIHNlbWFudGljIGNvbnNpc3RlbmN5IGFuZCBtYWludGFpbmluZyB2aXN1YWwgZmlkZWxpdHkuIFdlIHByZXNlbnQgYSBjb21wcmVoZW5zaXZlIGV2YWx1YXRpb24gb2YgUXdlbi1JbWFnZSBhY3Jvc3MgbXVsdGlwbGUgcHVibGljIGJlbmNobWFya3MsIGluY2x1ZGluZyBHZW5FdmFsLCBEUEcsIGFuZCBPbmVJRy1CZW5jaCBmb3IgZ2VuZXJhbCBpbWFnZSBnZW5lcmF0aW9uLCBhcyB3ZWxsIGFzIEdFZGl0LCBJbWdFZGl0LCBhbmQgR1NPIGZvciBpbWFnZSBlZGl0aW5nLiBRd2VuSW1hZ2UgYWNoaWV2ZXMgc3RhdGUtb2YtdGhlLWFydCBwZXJmb3JtYW5jZSwgZGVtb25zdHJhdGluZyBpdHMgc3Ryb25nIGNhcGFiaWxpdGllcyBpbiBib3RoIGltYWdlIGdlbmVyYXRpb24gYW5kIGVkaXRpbmcuIEZ1cnRoZXJtb3JlLCByZXN1bHRzIG9uIExvbmdUZXh0LUJlbmNoLCBDaGluZXNlV29yZCwgYW5kIENWVEctMksgc2hvdyB0aGF0IGl0IGV4Y2VscyBpbiB0ZXh0IHJlbmRlcmluZ+KAlHBhcnRpY3VsYXJseSBpbiBDaGluZXNlIHRleHQgZ2VuZXJhdGlvbuKAlG91dHBlcmZvcm1pbmcgZXhpc3Rpbmcgc3RhdGUtb2YtdGhlLWFydCBtb2RlbHMgYnkgYSBzaWduaWZpY2FudCBtYXJnaW4uIFRoaXMgaGlnaGxpZ2h0cyBRd2VuLUltYWdl4oCZcyB1bmlxdWUgcG9zaXRpb24gYXMgYSBsZWFkaW5nIGltYWdlIGdlbmVyYXRpb24gbW9kZWwgdGhhdCBjb21iaW5lcyBicm9hZCBnZW5lcmFsIGNhcGFiaWxpdHkgd2l0aCBleGNlcHRpb25hbCB0ZXh0IHJlbmRlcmluZyBwcmVjaXNpb24uCiIsLCxPcGVuIHdlaWdodHMgKHVucmVzdHJpY3RlZCksQ2hpbmEsUXdlbjIuNS1WTC03QiAsLCwsLDIwMjUtMTEtMjggMTE6NTI6MTMrMDA6MDAsLCwsLCxJbmR1c3RyeSwsLCwsVW5yZWxlYXNlZCwiQXBhY2hlIDIuMApodHRwczovL2h1Z2dpbmdmYWNlLmNvL1F3ZW4vUXdlbi1JbWFnZQpodHRwczovL2dpdGh1Yi5jb20vUXdlbkxNL1F3ZW4tSW1hZ2UiLCwsLCwsLCxRd2VuLCwsLFllcwpIaWVyYXJjaGljYWwgUmVhc29uaW5nIE1vZGVsIChIUE0pLCJMYW5ndWFnZSxWaXNpb24sTXVsdGltb2RhbCIsVmlzdWFsIHB1enpsZXMsU2FwaWVudCBJbnRlbGxpZ2VuY2UsIkd1YW4gV2FuZywgSmluIExpLCBZdWhhbyBTdW4sIFhpbmcgQ2hlbiwgQ2hhbmdsaW5nIExpdSwgWXVlIFd1LCBNZW5nIEx1LCBTZW4gU29uZywgWWFzaW4gQWJiYXNpIFlhZGtvcmkiLDIwMjUtMDgtMDQsSGllcmFyY2hpY2FsIFJlYXNvbmluZyBNb2RlbCxodHRwczovL2FyeGl2Lm9yZy9hYnMvMjUwNi4yMTczNCwsU09UQSBpbXByb3ZlbWVudCwiIiJXaXRoIG9ubHkgYWJvdXQgMTAwMCB0cmFpbmluZyBleGFtcGxlcywgdGhlIEhSTSAofjI3TSBwYXJhbWV0ZXJzKSBzdXJwYXNzZXMgc3RhdGUtb2YtdGhlLWFydApDb1QgbW9kZWxzIG9uIGluZHVjdGl2ZSBiZW5jaG1hcmtzIChBUkMtQUdJKSBhbmQgY2hhbGxlbmdpbmcgc3ltYm9saWMgdHJlZS1zZWFyY2ggcHV6emxlcyAoU3Vkb2t1LUV4dHJlbWUsIE1hemUtSGFyZCkgd2hlcmUgQ29UIG1vZGVscyBmYWlsZWQgY29tcGxldGVseS4iIiIsMjcwMDAwMDAuMCwyN00sLCwsMTAwMCB0cmFpbmluZyBzYW1wbGVzLCwsLCxDb25maWRlbnQsIlJlYXNvbmluZywgdGhlIHByb2Nlc3Mgb2YgZGV2aXNpbmcgYW5kIGV4ZWN1dGluZyBjb21wbGV4IGdvYWwtb3JpZW50ZWQgYWN0aW9uIHNlcXVlbmNlcywgcmVtYWlucyBhIGNyaXRpY2FsIGNoYWxsZW5nZSBpbiBBSS4gQ3VycmVudCBsYXJnZSBsYW5ndWFnZSBtb2RlbHMgKExMTXMpIHByaW1hcmlseSBlbXBsb3kgQ2hhaW4tb2YtVGhvdWdodCAoQ29UKSB0ZWNobmlxdWVzLCB3aGljaCBzdWZmZXIgZnJvbSBicml0dGxlIHRhc2sgZGVjb21wb3NpdGlvbiwgZXh0ZW5zaXZlIGRhdGEgcmVxdWlyZW1lbnRzLCBhbmQgaGlnaCBsYXRlbmN5LiBJbnNwaXJlZCBieSB0aGUgaGllcmFyY2hpY2FsIGFuZCBtdWx0aS10aW1lc2NhbGUgcHJvY2Vzc2luZyBpbiB0aGUgaHVtYW4gYnJhaW4sIHdlIHByb3Bvc2UgdGhlIEhpZXJhcmNoaWNhbCBSZWFzb25pbmcgTW9kZWwgKEhSTSksIGEgbm92ZWwgcmVjdXJyZW50IGFyY2hpdGVjdHVyZSB0aGF0IGF0dGFpbnMgc2lnbmlmaWNhbnQgY29tcHV0YXRpb25hbCBkZXB0aCB3aGlsZSBtYWludGFpbmluZyBib3RoIHRyYWluaW5nIHN0YWJpbGl0eSBhbmQgZWZmaWNpZW5jeS4gSFJNIGV4ZWN1dGVzIHNlcXVlbnRpYWwgcmVhc29uaW5nIHRhc2tzIGluIGEgc2luZ2xlIGZvcndhcmQgcGFzcyB3aXRob3V0IGV4cGxpY2l0IHN1cGVydmlzaW9uIG9mIHRoZSBpbnRlcm1lZGlhdGUgcHJvY2VzcywgdGhyb3VnaCB0d28gaW50ZXJkZXBlbmRlbnQgcmVjdXJyZW50IG1vZHVsZXM6IGEgaGlnaC1sZXZlbCBtb2R1bGUgcmVzcG9uc2libGUgZm9yIHNsb3csIGFic3RyYWN0IHBsYW5uaW5nLCBhbmQgYSBsb3ctbGV2ZWwgbW9kdWxlIGhhbmRsaW5nIHJhcGlkLCBkZXRhaWxlZCBjb21wdXRhdGlvbnMuIFdpdGggb25seSAyNyBtaWxsaW9uIHBhcmFtZXRlcnMsIEhSTSBhY2hpZXZlcyBleGNlcHRpb25hbCBwZXJmb3JtYW5jZSBvbiBjb21wbGV4IHJlYXNvbmluZyB0YXNrcyB1c2luZyBvbmx5IDEwMDAgdHJhaW5pbmcgc2FtcGxlcy4gVGhlIG1vZGVsIG9wZXJhdGVzIHdpdGhvdXQgcHJlLXRyYWluaW5nIG9yIENvVCBkYXRhLCB5ZXQgYWNoaWV2ZXMgbmVhcmx5IHBlcmZlY3QgcGVyZm9ybWFuY2Ugb24gY2hhbGxlbmdpbmcgdGFza3MgaW5jbHVkaW5nIGNvbXBsZXggU3Vkb2t1IHB1enpsZXMgYW5kIG9wdGltYWwgcGF0aCBmaW5kaW5nIGluIGxhcmdlIG1hemVzLiBGdXJ0aGVybW9yZSwgSFJNIG91dHBlcmZvcm1zIG11Y2ggbGFyZ2VyIG1vZGVscyB3aXRoIHNpZ25pZmljYW50bHkgbG9uZ2VyIGNvbnRleHQgd2luZG93cyBvbiB0aGUgQWJzdHJhY3Rpb24gYW5kIFJlYXNvbmluZyBDb3JwdXMgKEFSQyksIGEga2V5IGJlbmNobWFyayBmb3IgbWVhc3VyaW5nIGFydGlmaWNpYWwgZ2VuZXJhbCBpbnRlbGxpZ2VuY2UgY2FwYWJpbGl0aWVzLiBUaGVzZSByZXN1bHRzIHVuZGVyc2NvcmUgSFJNJ3MgcG90ZW50aWFsIGFzIGEgdHJhbnNmb3JtYXRpdmUgYWR2YW5jZW1lbnQgdG93YXJkIHVuaXZlcnNhbCBjb21wdXRhdGlvbiBhbmQgZ2VuZXJhbC1wdXJwb3NlIHJlYXNvbmluZyBzeXN0ZW1zLiIsLCxVbnJlbGVhc2VkLFNpbmdhcG9yZSwsLCwsLDIwMjYtMDItMTEgMTk6MjY6MjcrMDA6MDAsLCwsLCwsLCwsLE9wZW4gc291cmNlLCJBcGFjaGUgMi4wCmh0dHBzOi8vZ2l0aHViLmNvbS9zYXBpZW50aW5jL0hSTSIsLCwsLCwsLCwsLCxObwpyU3Rhci1NYXRoIChRd2VuMi41LU1hdGgtN0IgYmFzZSksTGFuZ3VhZ2UsIkxhbmd1YWdlIG1vZGVsaW5nL2dlbmVyYXRpb24sTWF0aGVtYXRpY2FsIHJlYXNvbmluZyIsIk1pY3Jvc29mdCBSZXNlYXJjaCBBc2lhLFBla2luZyBVbml2ZXJzaXR5LFRzaW5naHVhIFVuaXZlcnNpdHkiLCJYaW55dSBHdWFuLCBMaSBMeW5hIFpoYW5nLCBZaWZlaSBMaXUsIE5pbmcgU2hhbmcsIFlvdXJhbiBTdW4sIFlpIFpodSwgRmFuIFlhbmcsIE1hbyBZYW5nIiwyMDI1LTA4LTAxLHJTdGFyLU1hdGg6IFNtYWxsIExMTXMgQ2FuIE1hc3RlciBNYXRoIFJlYXNvbmluZyB3aXRoIFNlbGYtRXZvbHZlZCBEZWVwIFRoaW5raW5nLGh0dHBzOi8vYXJ4aXYub3JnL3BkZi8yNTAxLjA0NTE5LDMwOC4wLCwsNzAwMDAwMDAwMC4wLCwsLCx+MS4zNU0gdHJhamVjdG9yaWVzIHdpdGggNDA5NiBzZXF1ZW5jZSBsZW5ndGg6IDU1MzBNLCwiTW9zdCBjb21wdXRlIHdhcyB1c2VkIGZvciBkYXRhIGdlbmVyYXRpb24sIG5vdCB0cmFpbmluZyBpdHNlbGY7IGFwcHJveGltYXRlbHkgMiB3ZWVrcyBvZiBpbml0aWFsIGRhdGEgZ2VuZXJhdGlvbiwgNiBkYXlzIGZvciByb3VuZHMgMiBhbmQgMywgYW5kIDEgd2VlayBmb3Igcm91bmQgNCwgZm9yIDMgd2Vla3MgYW5kIDYgZGF5cyB0b3RhbC4iLE5WSURJQSBIMTAwIFNYTTUgODBHQiwsQ29uZmlkZW50LCJXZSBwcmVzZW50IHJTdGFyLU1hdGggdG8gZGVtb25zdHJhdGUgdGhhdCBzbWFsbCBsYW5ndWFnZSBtb2RlbHMgKFNMTXMpIGNhbiByaXZhbCBvciBldmVuIHN1cnBhc3MgdGhlIG1hdGggcmVhc29uaW5nIGNhcGFiaWxpdHkgb2YgT3BlbkFJIG8xLCB3aXRob3V0IGRpc3RpbGxhdGlvbiBmcm9tIHN1cGVyaW9yIG1vZGVscy4gclN0YXItTWF0aCBhY2hpZXZlcyB0aGlzIGJ5IGV4ZXJjaXNpbmcgIiJkZWVwIHRoaW5raW5nIiIgdGhyb3VnaCBNb250ZSBDYXJsbyBUcmVlIFNlYXJjaCAoTUNUUyksIHdoZXJlIGEgbWF0aCBwb2xpY3kgU0xNIHBlcmZvcm1zIHRlc3QtdGltZSBzZWFyY2ggZ3VpZGVkIGJ5IGFuIFNMTS1iYXNlZCBwcm9jZXNzIHJld2FyZCBtb2RlbC4gclN0YXItTWF0aCBpbnRyb2R1Y2VzIHRocmVlIGlubm92YXRpb25zIHRvIHRhY2tsZSB0aGUgY2hhbGxlbmdlcyBpbiB0cmFpbmluZyB0aGUgdHdvIFNMTXM6ICgxKSBhIG5vdmVsIGNvZGUtYXVnbWVudGVkIENvVCBkYXRhIHN5dGhlc2lzIG1ldGhvZCwgd2hpY2ggcGVyZm9ybXMgZXh0ZW5zaXZlIE1DVFMgcm9sbG91dHMgdG8gZ2VuZXJhdGUgc3RlcC1ieS1zdGVwIHZlcmlmaWVkIHJlYXNvbmluZyB0cmFqZWN0b3JpZXMgdXNlZCB0byB0cmFpbiB0aGUgcG9saWN5IFNMTTsgKDIpIGEgbm92ZWwgcHJvY2VzcyByZXdhcmQgbW9kZWwgdHJhaW5pbmcgbWV0aG9kIHRoYXQgYXZvaWRzIG5hw692ZSBzdGVwLWxldmVsIHNjb3JlIGFubm90YXRpb24sIHlpZWxkaW5nIGEgbW9yZSBlZmZlY3RpdmUgcHJvY2VzcyBwcmVmZXJlbmNlIG1vZGVsIChQUE0pOyAoMykgYSBzZWxmLWV2b2x1dGlvbiByZWNpcGUgaW4gd2hpY2ggdGhlIHBvbGljeSBTTE0gYW5kIFBQTSBhcmUgYnVpbHQgZnJvbSBzY3JhdGNoIGFuZCBpdGVyYXRpdmVseSBldm9sdmVkIHRvIGltcHJvdmUgcmVhc29uaW5nIGNhcGFiaWxpdGllcy4gVGhyb3VnaCA0IHJvdW5kcyBvZiBzZWxmLWV2b2x1dGlvbiB3aXRoIG1pbGxpb25zIG9mIHN5bnRoZXNpemVkIHNvbHV0aW9ucyBmb3IgNzQ3ayBtYXRoIHByb2JsZW1zLCByU3Rhci1NYXRoIGJvb3N0cyBTTE1zJyBtYXRoIHJlYXNvbmluZyB0byBzdGF0ZS1vZi10aGUtYXJ0IGxldmVscy4gT24gdGhlIE1BVEggYmVuY2htYXJrLCBpdCBpbXByb3ZlcyBRd2VuMi41LU1hdGgtN0IgZnJvbSA1OC44JSB0byA5MC4wJSBhbmQgUGhpMy1taW5pLTMuOEIgZnJvbSA0MS40JSB0byA4Ni40JSwgc3VycGFzc2luZyBvMS1wcmV2aWV3IGJ5ICs0LjUlIGFuZCArMC45JS4gT24gdGhlIFVTQSBNYXRoIE9seW1waWFkIChBSU1FKSwgclN0YXItTWF0aCBzb2x2ZXMgYW4gYXZlcmFnZSBvZiA1My4zJSAoOC8xNSkgb2YgcHJvYmxlbXMsIHJhbmtpbmcgYW1vbmcgdGhlIHRvcCAyMCUgdGhlIGJyaWdodGVzdCBoaWdoIHNjaG9vbCBtYXRoIHN0dWRlbnRzLiBDb2RlIGFuZCBkYXRhIHdpbGwgYmUgYXZhaWxhYmxlIGF0IHRoaXMgaHR0cHMgVVJMLiIsMi4wLCxVbnJlbGVhc2VkLCJDaGluYSxDaGluYSxDaGluYSIsUXdlbjIuNS1NYXRoLTdCLUJhc2UsMi4zMjNlKzIwLDU1MzAwMDAwMDAgKiA3MDAwMDAwMDAwICogNiA9IDIuMzIzZTIwLDgwLjAsLDIwMjYtMDUtMjUgMTI6MTA6NDkrMDA6MDAsLCwsMTI4LjAsLCJJbmR1c3RyeSxBY2FkZW1pYSxBY2FkZW1pYSIsLCwsLE9wZW4gc291cmNlLCJNSVQgbGljZW5zZQpodHRwczovL2dpdGh1Yi5jb20vbWljcm9zb2Z0L3JTdGFyIiwsLCwsLDEwOTU0NS4zOTcxMDQwMDg2MixPcGVyYXRpb24gY291bnRpbmcsLCwsLE5vCnJTdGFyLU1hdGggKFF3ZW4yLU1hdGgtN0IgYmFzZSksTGFuZ3VhZ2UsIkxhbmd1YWdlIG1vZGVsaW5nL2dlbmVyYXRpb24sTWF0aGVtYXRpY2FsIHJlYXNvbmluZyIsIk1pY3Jvc29mdCBSZXNlYXJjaCBBc2lhLFBla2luZyBVbml2ZXJzaXR5LFRzaW5naHVhIFVuaXZlcnNpdHkiLCJYaW55dSBHdWFuLCBMaSBMeW5hIFpoYW5nLCBZaWZlaSBMaXUsIE5pbmcgU2hhbmcsIFlvdXJhbiBTdW4sIFlpIFpodSwgRmFuIFlhbmcsIE1hbyBZYW5nIiwyMDI1LTA4LTAxLHJTdGFyLU1hdGg6IFNtYWxsIExMTXMgQ2FuIE1hc3RlciBNYXRoIFJlYXNvbmluZyB3aXRoIFNlbGYtRXZvbHZlZCBEZWVwIFRoaW5raW5nLGh0dHBzOi8vYXJ4aXYub3JnL2Ficy8yNTAxLjA0NTE5LDMwOC4wLCwsNzAwMDAwMDAwMC4wLCwsLCx+MS4zNU0gdHJhamVjdG9yaWVzIHdpdGggNDA5NiBzZXF1ZW5jZSBsZW5ndGg6IDU1MzBNLCwiTW9zdCBjb21wdXRlIHdhcyB1c2VkIGZvciBkYXRhIGdlbmVyYXRpb24sIG5vdCB0cmFpbmluZyBpdHNlbGY7IGFwcHJveGltYXRlbHkgMiB3ZWVrcyBvZiBpbml0aWFsIGRhdGEgZ2VuZXJhdGlvbiwgNiBkYXlzIGZvciByb3VuZHMgMiBhbmQgMywgYW5kIDEgd2VlayBmb3Igcm91bmQgNCwgZm9yIDMgd2Vla3MgYW5kIDYgZGF5cyB0b3RhbC4iLE5WSURJQSBIMTAwIFNYTTUgODBHQiwsQ29uZmlkZW50LCJXZSBwcmVzZW50IHJTdGFyLU1hdGggdG8gZGVtb25zdHJhdGUgdGhhdCBzbWFsbCBsYW5ndWFnZSBtb2RlbHMgKFNMTXMpIGNhbiByaXZhbCBvciBldmVuIHN1cnBhc3MgdGhlIG1hdGggcmVhc29uaW5nIGNhcGFiaWxpdHkgb2YgT3BlbkFJIG8xLCB3aXRob3V0IGRpc3RpbGxhdGlvbiBmcm9tIHN1cGVyaW9yIG1vZGVscy4gclN0YXItTWF0aCBhY2hpZXZlcyB0aGlzIGJ5IGV4ZXJjaXNpbmcgIiJkZWVwIHRoaW5raW5nIiIgdGhyb3VnaCBNb250ZSBDYXJsbyBUcmVlIFNlYXJjaCAoTUNUUyksIHdoZXJlIGEgbWF0aCBwb2xpY3kgU0xNIHBlcmZvcm1zIHRlc3QtdGltZSBzZWFyY2ggZ3VpZGVkIGJ5IGFuIFNMTS1iYXNlZCBwcm9jZXNzIHJld2FyZCBtb2RlbC4gclN0YXItTWF0aCBpbnRyb2R1Y2VzIHRocmVlIGlubm92YXRpb25zIHRvIHRhY2tsZSB0aGUgY2hhbGxlbmdlcyBpbiB0cmFpbmluZyB0aGUgdHdvIFNMTXM6ICgxKSBhIG5vdmVsIGNvZGUtYXVnbWVudGVkIENvVCBkYXRhIHN5dGhlc2lzIG1ldGhvZCwgd2hpY2ggcGVyZm9ybXMgZXh0ZW5zaXZlIE1DVFMgcm9sbG91dHMgdG8gZ2VuZXJhdGUgc3RlcC1ieS1zdGVwIHZlcmlmaWVkIHJlYXNvbmluZyB0cmFqZWN0b3JpZXMgdXNlZCB0byB0cmFpbiB0aGUgcG9saWN5IFNMTTsgKDIpIGEgbm92ZWwgcHJvY2VzcyByZXdhcmQgbW9kZWwgdHJhaW5pbmcgbWV0aG9kIHRoYXQgYXZvaWRzIG5hw692ZSBzdGVwLWxldmVsIHNjb3JlIGFubm90YXRpb24sIHlpZWxkaW5nIGEgbW9yZSBlZmZlY3RpdmUgcHJvY2VzcyBwcmVmZXJlbmNlIG1vZGVsIChQUE0pOyAoMykgYSBzZWxmLWV2b2x1dGlvbiByZWNpcGUgaW4gd2hpY2ggdGhlIHBvbGljeSBTTE0gYW5kIFBQTSBhcmUgYnVpbHQgZnJvbSBzY3JhdGNoIGFuZCBpdGVyYXRpdmVseSBldm9sdmVkIHRvIGltcHJvdmUgcmVhc29uaW5nIGNhcGFiaWxpdGllcy4gVGhyb3VnaCA0IHJvdW5kcyBvZiBzZWxmLWV2b2x1dGlvbiB3aXRoIG1pbGxpb25zIG9mIHN5bnRoZXNpemVkIHNvbHV0aW9ucyBmb3IgNzQ3ayBtYXRoIHByb2JsZW1zLCByU3Rhci1NYXRoIGJvb3N0cyBTTE1zJyBtYXRoIHJlYXNvbmluZyB0byBzdGF0ZS1vZi10aGUtYXJ0IGxldmVscy4gT24gdGhlIE1BVEggYmVuY2htYXJrLCBpdCBpbXByb3ZlcyBRd2VuMi41LU1hdGgtN0IgZnJvbSA1OC44JSB0byA5MC4wJSBhbmQgUGhpMy1taW5pLTMuOEIgZnJvbSA0MS40JSB0byA4Ni40JSwgc3VycGFzc2luZyBvMS1wcmV2aWV3IGJ5ICs0LjUlIGFuZCArMC45JS4gT24gdGhlIFVTQSBNYXRoIE9seW1waWFkIChBSU1FKSwgclN0YXItTWF0aCBzb2x2ZXMgYW4gYXZlcmFnZSBvZiA1My4zJSAoOC8xNSkgb2YgcHJvYmxlbXMsIHJhbmtpbmcgYW1vbmcgdGhlIHRvcCAyMCUgdGhlIGJyaWdodGVzdCBoaWdoIHNjaG9vbCBtYXRoIHN0dWRlbnRzLiBDb2RlIGFuZCBkYXRhIHdpbGwgYmUgYXZhaWxhYmxlIGF0IHRoaXMgaHR0cHMgVVJMLiIsMi4wLCxVbnJlbGVhc2VkLCJDaGluYSxDaGluYSxDaGluYSIsUXdlbjItTWF0aC03QiwyLjMyM2UrMjAsNTUzMDAwMDAwMCAqIDcwMDAwMDAwMDAgKiA2ID0gMi4zMjNlMjAsODAuMCwsMjAyNi0wNS0yNSAxMjoxMDo0OSswMDowMCwsLCwxMjguMCwsIkluZHVzdHJ5LEFjYWRlbWlhLEFjYWRlbWlhIiwsLCwsT3BlbiBzb3VyY2UsIk1JVCBsaWNlbnNlCmh0dHBzOi8vZ2l0aHViLmNvbS9taWNyb3NvZnQvclN0YXIiLCwsLCwsMTA5NTQ1LjM5NzEwNDAwODYyLE9wZXJhdGlvbiBjb3VudGluZywsLCwsTm8KTWluZExpbmstNzJCLExhbmd1YWdlLCJDb2RlIGdlbmVyYXRpb24sTWF0aGVtYXRpY2FsIHJlYXNvbmluZyIsS3VubHVuIEluYy4sLDIwMjUtMDgtMDEsTWluZExpbms6IEFkYXB0aXZlIE11bHRpLXN0ZXAgUGxhbm5pbmcgZm9yIExhcmdlIExhbmd1YWdlIE1vZGVscyxodHRwczovL2dpdGh1Yi5jb20vU2t5d29ya0FJL01pbmRMaW5rL2Jsb2IvbWFpbi9taW5kbGluay5wZGYsLFNPVEEgaW1wcm92ZW1lbnQsIlRhYmxlIDQKTWluZExpbmsgYWNoaWV2ZXMgc3VwZXJpb3IgcGVyZm9ybWFuY2Ugb3ZlcnMgU09UQSBtZXRob2RzIGluIHRlcm1zIG9mIE1NTFUtUHJvIGFuZCB2YXJpb3VzIG1hdGhlbWF0aWNzIGFuZCByZWFzb25pbmcgYmVuY2htYXJrcyAtIGJldHRlciBwZXJmb3JtYW5jZSB0aGFuIERlZXBTZWVrIFIxIiw3MjAwMDAwMDAwMC4wLDcyQiwsLCwsLCxOVklESUEgQTgwMCBQQ0llIDgwIEdCLCxDb25maWRlbnQsIldlIGludHJvZHVjZSBNaW5kTGluaywgYSBuZXcgZmFtaWx5IG9mIGxhcmdlIGxhbmd1YWdlIG1vZGVscyBkZXZlbG9wZWQgYnkgS3VubHVuIEluYy4gQnVpbHQgb24gUXdlbiwgdGhlc2UgbW9kZWxzIGluY29ycG9yYXRlIG91ciBsYXRlc3QgYWR2YW5jZXMgaW4gcG9zdC10cmFpbmluZyB0ZWNobmlxdWVzLiBNaW5kTGluayBkZW1vbnN0cmF0ZXMgc3Ryb25nIHBlcmZvcm1hbmNlIGFjcm9zcyB2YXJpb3VzIGNvbW1vbiBiZW5jaG1hcmtzIGFuZCBpcyB3aWRlbHkgYXBwbGljYWJsZSBpbiBkaXZlcnNlIEFJIHNjZW5hcmlvcy4gV2Ugd2VsY29tZSBmZWVkYmFjayB0byBoZWxwIHVzIGNvbnRpbnVvdXNseSBvcHRpbWl6ZSBhbmQgaW1wcm92ZSBvdXIgbW9kZWxzLgoKIiwsLCxDaGluYSxRd2VuMi41LTcyQiwsLCwsMjAyNS0xMS0yOCAxMTo1MjoxMyswMDowMCwsLCwsLEluZHVzdHJ5LCwsLCwsLCwsLCwsLCwsLCwsCk1pbmRMaW5rLTMyQixMYW5ndWFnZSwiQ29kZSBnZW5lcmF0aW9uLE1hdGhlbWF0aWNhbCByZWFzb25pbmciLEt1bmx1biBJbmMuLCwyMDI1LTA4LTAxLE1pbmRMaW5rOiBBZGFwdGl2ZSBNdWx0aS1zdGVwIFBsYW5uaW5nIGZvciBMYXJnZSBMYW5ndWFnZSBNb2RlbHMsaHR0cHM6Ly9naXRodWIuY29tL1NreXdvcmtBSS9NaW5kTGluay9ibG9iL21haW4vbWluZGxpbmsucGRmLCwsLDMyMDAwMDAwMDAwLjAsMzJCLCwsLCwsLE5WSURJQSBBODAwIFBDSWUgODAgR0IsLENvbmZpZGVudCwiV2UgaW50cm9kdWNlIE1pbmRMaW5rLCBhIG5ldyBmYW1pbHkgb2YgbGFyZ2UgbGFuZ3VhZ2UgbW9kZWxzIGRldmVsb3BlZCBieSBLdW5sdW4gSW5jLiBCdWlsdCBvbiBRd2VuLCB0aGVzZSBtb2RlbHMgaW5jb3Jwb3JhdGUgb3VyIGxhdGVzdCBhZHZhbmNlcyBpbiBwb3N0LXRyYWluaW5nIHRlY2huaXF1ZXMuIE1pbmRMaW5rIGRlbW9uc3RyYXRlcyBzdHJvbmcgcGVyZm9ybWFuY2UgYWNyb3NzIHZhcmlvdXMgY29tbW9uIGJlbmNobWFya3MgYW5kIGlzIHdpZGVseSBhcHBsaWNhYmxlIGluIGRpdmVyc2UgQUkgc2NlbmFyaW9zLiBXZSB3ZWxjb21lIGZlZWRiYWNrIHRvIGhlbHAgdXMgY29udGludW91c2x5IG9wdGltaXplIGFuZCBpbXByb3ZlIG91ciBtb2RlbHMuCgoiLCwsLENoaW5hLFF3ZW4zLTMyQiwsLCwsMjAyNS0xMS0yOCAxMTo1MjoxMyswMDowMCwsLCwsLEluZHVzdHJ5LCwsLCwsLCwsLCwsLCwsLCwsCkdlbWluaSAyLjUgRGVlcCBUaGluaywiTGFuZ3VhZ2UsTXVsdGltb2RhbCxWaXNpb24sVmlkZW8sQXVkaW8sTWF0aGVtYXRpY3MiLCJMYW5ndWFnZSBtb2RlbGluZy9nZW5lcmF0aW9uLE1hdGhlbWF0aWNhbCByZWFzb25pbmcsQ29kZSBnZW5lcmF0aW9uLFZpc3VhbCBxdWVzdGlvbiBhbnN3ZXJpbmcsUXVlc3Rpb24gYW5zd2VyaW5nLFZpc3VhbCBwdXp6bGVzLFZpZGVvIGRlc2NyaXB0aW9uLFNwZWVjaCByZWNvZ25pdGlvbiAoQVNSKSxTcGVlY2gtdG8tdGV4dCIsIkdvb2dsZSxHb29nbGUgRGVlcE1pbmQiLCwyMDI1LTA4LTAxLEdlbWluaSAyLjUgRGVlcCBUaGluayAtIE1vZGVsIENhcmQsImh0dHBzOi8vc3RvcmFnZS5nb29nbGVhcGlzLmNvbS9kZWVwbWluZC1tZWRpYS9Nb2RlbC1DYXJkcy9HZW1pbmktMi01LURlZXAtVGhpbmstTW9kZWwtQ2FyZC5wZGYKCmh0dHBzOi8vc3RvcmFnZS5nb29nbGVhcGlzLmNvbS9kZWVwbWluZC1tZWRpYS9nZW1pbmkvZ2VtaW5pX3YyXzVfcmVwb3J0LnBkZiIsLFNPVEEgaW1wcm92ZW1lbnQsc2VlIHA0IG9mIHRoZSBtb2RlbCBjYXJkIGh0dHBzOi8vc3RvcmFnZS5nb29nbGVhcGlzLmNvbS9kZWVwbWluZC1tZWRpYS9Nb2RlbC1DYXJkcy9HZW1pbmktMi01LURlZXAtVGhpbmstTW9kZWwtQ2FyZC5wZGYsLCJUaGUgR2VtaW5pIDIuNSBtb2RlbHMgYXJlIHNwYXJzZSBtaXh0dXJlLW9mLWV4cGVydHMgKE1vRSkgdHJhbnNmb3JtZXJzIHdpdGggbmF0aXZlIG11bHRpbW9kYWwgc3VwcG9ydCBmb3IgdGV4dCwgdmlzaW9uLCBhbmQgYXVkaW8gaW5wdXRzLiIsLCwsLCwsLCxVbmtub3duLCJUbyBhZHZhbmNlIEdlbWluaeKAmXMgY2FwYWJpbGl0aWVzIHRvd2FyZHMgc29sdmluZyBoYXJkIHJlYXNvbmluZyBwcm9ibGVtcywgd2UgZGV2ZWxvcGVkIGEgbm92ZWwgcmVhc29uaW5nIGFwcHJvYWNoLCBjYWxsZWQgRGVlcCBUaGluaywgdGhhdCBuYXR1cmFsbHkgYmxlbmRzIGluIHBhcmFsbGVsIHRoaW5raW5nIHRlY2huaXF1ZXMgZHVyaW5nIHJlc3BvbnNlIGdlbmVyYXRpb24uIERlZXAgVGhpbmsgZW5hYmxlcyBHZW1pbmkgdG8gY3JlYXRpdmVseSBwcm9kdWNlIG11bHRpcGxlIGh5cG90aGVzZXMgYW5kIGNhcmVmdWxseSBjcml0aXF1ZSB0aGVtIGJlZm9yZSBhcnJpdmluZyBhdCB0aGUgZmluYWwgYW5zd2VyLCBhY2hpZXZpbmcgc3RhdGUtb2YtdGhlLWFydCBwZXJmb3JtYW5jZXMgaW4gY2hhbGxlbmdpbmcgYmVuY2htYXJrcyBzdWNoIGFzIE9seW1waWFkIG1hdGggKFVTQU1PIDIwMjUpLCBjb21wZXRpdGl2ZSBjb2RpbmcgKExpdmVDb2RlQmVuY2gpLCBhbmQgbXVsdGltb2RhbGl0eSAoTU1NVSksIHNlZSBtb3JlIGRldGFpbHMgYXQgKERvc2hpLCAyMDI1YikuIFdlIGFubm91bmNlZCBHZW1pbmkgMi41IERlZXAgVGhpbmsgYXQgR29vZ2xlIEkvTyBhbmQgbGF1bmNoZWQgYW4gZXhwZXJpbWVudGFsIHZlcnNpb24gdG8gdHJ1c3RlZCB0ZXN0ZXJzIGFuZCBhZHZhbmNlZCB1c2VycyBpbiBKdW5lIDIwMjUuCiIsLCxIb3N0ZWQgYWNjZXNzIChubyBBUEkpLCJVbml0ZWQgU3RhdGVzIG9mIEFtZXJpY2EsVW5pdGVkIFN0YXRlcyBvZiBBbWVyaWNhIiwsLCwsLDIwMjUtMTEtMjggMTE6NTI6MTMrMDA6MDAsLCwsLCwiSW5kdXN0cnksSW5kdXN0cnkiLCwsLCxVbnJlbGVhc2VkLCwsLCwsLCwsLCwsLE5vClRyaS0yMUIsTGFuZ3VhZ2UsIkxhbmd1YWdlIG1vZGVsaW5nL2dlbmVyYXRpb24sUXVlc3Rpb24gYW5zd2VyaW5nLENvZGUgZ2VuZXJhdGlvbixRdWFudGl0YXRpdmUgcmVhc29uaW5nIixUcmlsbGlvbiBMYWJzLCwyMDI1LTA4LTAxLCxodHRwczovL2h1Z2dpbmdmYWNlLmNvL3RyaWxsaW9ubGFicy9UcmktMjFCLCwsIiIiVHJpLTIxQiBhY2hpZXZlcyBzdXBlcmlvciBwZXJmb3JtYW5jZSBwZXIgRkxPUCBjb21wYXJlZCB0byBvdGhlciBzdGF0ZS1vZi10aGUtYXJ0IG1vZGVscyBvZiBzaW1pbGFyIHNjYWxlIiIiLDIwNzMwMDAwMDAwLjAsIjIwLjczQgoiLDIuOTVlKzIzLCIyLjk1RSsyMyBGTE9QcyAocmVwb3J0ZWQpCgo2IEZMT1AvcGFyYW1ldGVyL3Rva2VuICogMjA3MzAwMDAwMDAgcGFyYW1ldGVycyAqIDIzMDAwMDAwMDAwMDAgdG9rZW5zID0gMi44NjA3NGUrMjMgRkxPUCIsMjMwMDAwMDAwMDAwMCwyLjNUIHRyYWluaW5nIHRva2VucywsLCwsQ29uZmlkZW50LCJXZSBpbnRyb2R1Y2UgVHJpLTIxQiwgb3VyIGZsYWdzaGlw</x:v>
      </x:c>
    </x:row>
    <x:row r="25" ht="18" customHeight="1">
      <x:c r="A25" s="17" t="n">
        <x:v>20</x:v>
      </x:c>
      <x:c r="B25" s="17" t="n">
        <x:v>310</x:v>
      </x:c>
      <x:c r="C25" s="160" t="str">
        <x:v>IGxhcmdlIGxhbmd1YWdlIG1vZGVsIHRoYXQgcmVkZWZpbmVzIHRoZSBlZmZpY2llbmN5IGZyb250aWVyIGluIExMTSB0cmFpbmluZy4gQnkgYWNoaWV2aW5nIHN0YXRlLW9mLXRoZS1hcnQgcGVyZm9ybWFuY2Ugd2l0aCBvbmx5IDIuM1QgdHJhaW5pbmcgdG9rZW5zLCB3ZSBkZW1vbnN0cmF0ZSB0aGF0IGV4Y2VwdGlvbmFsIGNhcGFiaWxpdGllcyBkb24ndCByZXF1aXJlIGV4Y2Vzc2l2ZSBjb21wdXRhdGlvbmFsIHJlc291cmNlcy4iLCwsT3BlbiB3ZWlnaHRzIChyZXN0cmljdGVkIHVzZSksS29yZWEgKFJlcHVibGljIG9mKSwsLCwsLDIwMjUtMTEtMjggMTE6NTI6MTMrMDA6MDAsLCwsLCxJbmR1c3RyeSwsLCwsVW5yZWxlYXNlZCwiVHJpbGxpb24gbGljZW5zZSAoTUFVIGFyZSBmZXdlciB0aGFuIDEgbWlsbGlvbiBvciBBUlIgaXMgbGVzcyB0aGFuICQxMCBtaWxsaW9uIFVTRCkKaHR0cHM6Ly9odWdnaW5nZmFjZS5jby90cmlsbGlvbmxhYnMvVHJpLTIxQiIsLCwsLCwsIlJlcG9ydGVkLE9wZXJhdGlvbiBjb3VudGluZyIsdHJpbGxpb25sYWJzLCwsLFllcwpWZW8gMyBGYXN0LCJWaWRlbyxWaXNpb24iLCJJbWFnZS10by12aWRlbyxWaWRlbyBnZW5lcmF0aW9uLFRleHQtdG8tdmlkZW8iLEdvb2dsZSBEZWVwTWluZCwsMjAyNS0wNy0zMSxWZW8gMyBGYXN0IGFuZCBuZXcgaW1hZ2UtdG8tdmlkZW8gY2FwYWJpbGl0aWVzLGh0dHBzOi8vZGV2ZWxvcGVycy5nb29nbGVibG9nLmNvbS9lbi92ZW8tMy1mYXN0LWltYWdlLXRvLXZpZGVvLWNhcGFiaWxpdGllcy1ub3ctYXZhaWxhYmxlLWdlbWluaS1hcGkvLCwsLCwsLCwsLCwsLCxVbmtub3duLCJCdWlsZGluZyBvbiB0aGUgcmVjZW50IGxhdW5jaCBvZiBWZW8gMywgd2XigJlyZSBub3cgaW50cm9kdWNpbmcgVmVvIDMgRmFzdCDigJMgYSBtb2RlbCBvcHRpbWl6ZWQgZm9yIHNwZWVkIGFuZCBwcmljZSwgYWxsb3dpbmcgZGV2ZWxvcGVycyB0byBpdGVyYXRlIGZhc3RlciB3aGlsZSBwcm9kdWNpbmcgaGlnaCBxdWFsaXR5IG91dHB1dHMgZWZmaWNpZW50bHkuCgpXZeKAmXJlIGFsc28gYnJpbmdpbmcgaW1hZ2UtdG8tdmlkZW8gY2FwYWJpbGl0aWVzIHRvIGJvdGggVmVvIDMgYW5kIFZlbyAzIEZhc3QsIG1ha2luZyBpdCBwb3NzaWJsZSB0byB0cmFuc2Zvcm0gc3RpbGwgaW1hZ2VzIGludG8gY2xpcHMgdGhhdCBtYWludGFpbiBjb25zaXN0ZW5jeS4gQm90aCBtb2RlbHMsIHdpdGggaW1hZ2UtdG8tdmlkZW8gY2FwYWJpbGl0aWVzLCBhcmUgYXZhaWxhYmxlIGluIHBhaWQgcHJldmlldyB2aWEgdGhlIEdlbWluaSBBUEkuIiwsLEFQSSBhY2Nlc3MsVW5pdGVkIFN0YXRlcyBvZiBBbWVyaWNhLCwsLCwsMjAyNS0xMS0yOCAxMTo1MjoxMyswMDowMCwsLCwsLEluZHVzdHJ5LCwsLCxVbnJlbGVhc2VkLCwsLCwsLCwsLCwsLE5vCkNvbW1hbmQgQSBWaXNpb24sIlZpc2lvbixNdWx0aW1vZGFsLExhbmd1YWdlIiwiVmlzdWFsIHF1ZXN0aW9uIGFuc3dlcmluZyxDaGFyYWN0ZXIgcmVjb2duaXRpb24gKE9DUiksTGFuZ3VhZ2UgbW9kZWxpbmcvZ2VuZXJhdGlvbixRdWVzdGlvbiBhbnN3ZXJpbmciLENvaGVyZSwsMjAyNS0wNy0zMSxJbnRyb2R1Y2luZyBDb21tYW5kIEEgVmlzaW9uOiBNdWx0aW1vZGFsIEFJIGJ1aWx0IGZvciBidXNpbmVzcyxodHRwczovL2NvaGVyZS5jb20vYmxvZy9jb21tYW5kLWEtdmlzaW9uLCwsIiIiYSBuZXcgc3RhdGUtb2YtdGhlLWFydCBnZW5lcmF0aXZlIG1vZGVsICIiCiIiSXQgc3VycGFzc2VzIG90aGVyIG1vZGVscyBpbiBpdHMgY2xhc3MgaW5jbHVkaW5nIEdQVCA0LjEsIExsYW1hIDQgTWF2ZXJpY2ssIE1pc3RyYWwgTWVkaXVtIDMgKGFuZCBQaXh0cmFsIExhcmdlKSBvbiBrZXkgbXVsdGltb2RhbCBiZW5jaG1hcmtzIiIiLDExMjAwMDAwMDAwMC4wLCIxMTJCClRoaXMgaXMgYSB2aXNpb24tbGFuZ3VhZ2UgbW9kZWwgdGhhdCB1c2VzIGEgbGFuZ3VhZ2UgbW9kZWwgYmFzZWQgb24gQ29tbWFuZCBBIHBhaXJlZCB3aXRoIHRoZSBTaWdMSVAyLXBhdGNoMTYtNTEyIHZpc2lvbiBlbmNvZGVyIHRocm91Z2ggYSBtdWx0aW1vZGFsIGFkYXB0ZXIgZm9yIHZpc2lvbi1sYW5ndWFnZSB1bmRlcnN0YW5kaW5nLiIsLCwsLCwsLCxDb25maWRlbnQsIlRvZGF5LCB3ZSdyZSBpbnRyb2R1Y2luZyBDb21tYW5kIEEgVmlzaW9uLCBhIG5ldyBzdGF0ZS1vZi10aGUtYXJ0IGdlbmVyYXRpdmUgbW9kZWwgdGhhdCBicmluZ3MgZW50ZXJwcmlzZXMgbGVhZGluZyBwZXJmb3JtYW5jZSBhY3Jvc3MgbXVsdGltb2RhbCB2aXNpb24gdGFza3Mgd2hpbGUgbWFpbnRhaW5pbmcgc3Ryb25nIHRleHQgY2FwYWJpbGl0aWVzLiBDb21tYW5kIEEgVmlzaW9uIGxldHMgYWdlbnRzIHNlZSBpbnNpZGUgdGhlIGVudGVycHJpc2UsIHVubG9ja2luZyB0aGUgYXV0b21hdGlvbiBvZiB0ZWRpb3VzIHRhc2tzIHRoYXQgdXNlIHZpc3VhbCBkYXRhIGxpa2Ugc2xpZGVzLCBkaWFncmFtcywgUERGcywgYW5kIHBob3Rvcy4gV2hldGhlciBpdCdzIGludGVycHJldGluZyBwcm9kdWN0IG1hbnVhbHMgb3IgYW5hbHl6aW5nIHJlYWwtd29ybGQgc2NlbmVzIGZvciByaXNrIGRldGVjdGlvbiwgdGhlIG1vZGVsIGV4Y2VscyBhdCB0YWNrbGluZyB0aGUgbW9zdCBkZW1hbmRpbmcgZW50ZXJwcmlzZSB2aXNpb24gY2hhbGxlbmdlcy4gCgpJdCBzdXJwYXNzZXMgb3RoZXIgbW9kZWxzIGluIGl0cyBjbGFzcyBpbmNsdWRpbmcgR1BUIDQuMSwgTGxhbWEgNCBNYXZlcmljaywgTWlzdHJhbCBNZWRpdW0gMyAoYW5kIFBpeHRyYWwgTGFyZ2UpIG9uIGtleSBtdWx0aW1vZGFsIGJlbmNobWFya3MuIENvbW1hbmQgQSBWaXNpb24gcHJpb3JpdGl6ZXMgZW50ZXJwcmlzZSBuZWVkcyB3aXRoIGhpZ2hseSBzZWN1cmUsIGVmZmljaWVudCwgYW5kIGZsZXhpYmxlIGRlcGxveW1lbnQgb3B0aW9ucy4gSXRzIGxvdyBzZXJ2aW5nIGZvb3RwcmludCBlbmFibGVzIHNlYW1sZXNzIG9uLXByZW1pc2Ugb3IgcHJpdmF0ZSBkZXBsb3ltZW50cyB3aXRoIHR3byBvciBmZXdlciBHUFVzLCBlbnN1cmluZyBlbnRlcnByaXNlLXJlYWR5IHNjYWxhYmlsaXR5LiAgIiwsLE9wZW4gd2VpZ2h0cyAobm9uLWNvbW1lcmNpYWwpLENhbmFkYSwiQ29oZXJlIENvbW1hbmQgQSxTaWdMSVAgMiIsLCwsLDIwMjUtMTEtMjggMTE6NTI6MTMrMDA6MDAsLCwsLCxJbmR1c3RyeSwsLCwsVW5yZWxlYXNlZCwiY2MtYnktbmMtNC4wCmh0dHBzOi8vaHVnZ2luZ2ZhY2UuY28vQ29oZXJlTGFicy9jb21tYW5kLWEtdmlzaW9uLTA3LTIwMjUiLCwsLCwsLCxDb2hlcmVMYWJzLCwsLFllcwpBbHBoYUVhcnRoIEZvdW5kYXRpb25zIChBRUYpLEVhcnRoIHNjaWVuY2UsIkVudGl0eSBlbWJlZGRpbmcsQ3JvcCBNYXBwaW5nIC8gU2VnbWVudGF0aW9uIiwiR29vZ2xlIERlZXBNaW5kLEdvb2dsZSIsIkNocmlzdG9waGVyIEYuIEJyb3duLCBNaWNoYWwgUi4gS2F6bWllcnNraSwgVmFsZXJpZSBKLiBQYXNxdWFyZWxsYSwgV2lsbGlhbSBKLiBSdWNrbGlkZ2UsIE1hc2hhIFNhbXNpa292YSwgQ2hlbmh1aSBaaGFuZywgRXZhbiBTaGVsaGFtZXIsIEVzdGVmYW5pYSBMYWhlcmEsIE9saXZpYSBXaWxlcywgU2ltb24gSWx5dXNoY2hlbmtvLCBOb2VsIEdvcmVsaWNrLCBMaWh1aSBMeWRpYSBaaGFuZywgU29waGlhIEFsaiwgRW1pbHkgU2NoZWNodGVyLCBTZWFuIEFza2F5LCBPbGl2ZXIgR3VpbmFuLCBSZWJlY2NhIE1vb3JlLCBBbGV4aXMgQm91a291dmFsYXMsIFB1c2htZWV0IEtvaGxpIiwyMDI1LTA3LTMwLEFscGhhRWFydGggRm91bmRhdGlvbnM6IEFuIGVtYmVkZGluZyBmaWVsZCBtb2RlbCBmb3IgYWNjdXJhdGUgYW5kIGVmZmljaWVudCBnbG9iYWwgbWFwcGluZyBmcm9tIHNwYXJzZSBsYWJlbCBkYXRhLGh0dHBzOi8vYXJ4aXYub3JnL2Ficy8yNTA3LjIyMjkxLCwsLDQ4MDAwMDAwMC4wLCIiIldlIHRyYWluZWQg4oi8MUIgYW5kIOKIvDQ4ME0gcGFyYW1ldGVyIHZhcmlhbnRzIG9mIEFFRiwgYW5kIHVsdGltYXRlbHkgcHJvY2VlZGVkIHdpdGggdGhlIHNtYWxsZXIgdmFyaWFudCBmb3IgaW1wcm92ZWQgaW5mZXJlbmNlIGVmZmljaWVuY3kuIiIiLDguNTE1NTg0ZSsyMSwyNzUwMDAwMDAwMDAwMDAgRkxPUCAvIHNlYyAvIFRQVSB2NCAqIDUxMiBUUFVzICogNTYgaG91cnMgKiAzNjAwIHNlYyAvIGhvdXIgKiAwLjMgW2Fzc3VtZWQgdXRpbGl6YXRpb25dID0gOC41MTU1ODRFMjEgRkxPUCwsIlt2aWRlb2ZyYW1lc10KIiJBRUYgd2FzIHRyYWluZWQgb3ZlciA4LDQxMiw1MTEgdmlkZW8gc2VxdWVuY2VzIGNvbnRhaW5pbmcgaW50ZXJsZWF2ZWQsIHRpbWUtc3RhbXBlZCBmcmFtZXMgZnJvbSB0aGUgc291cmNlcyBhbmQgbWV0YWRhdGEgbGlzdGVkIGluIHN1cHBsZW1lbnRhbCBtYXRlcmlhbHMgUzEuIEVhY2ggZnJhbWUgY292ZXJlZCBhIDEuMjgga20geCAxLjI4IGttICgxMjggeCAxMjggcGl4ZWwpIGFyZWEgcHJvamVjdGVkIGludG8gdGhlIFVUTSB6b25lIG9mIHRoZSBhcmVh4oCZcyBjZW50cm9pZCBhbmQgd2VyZSBub3QgbGltaXRlZCBpbiBsZW5ndGg6IGFsbCBhdmFpbGFibGUgZGF0YSB3YXMgdXNlZCB0b3RhbGxpbmcgMywwNDcsNTIwLDUxNSBmcmFtZXMuIiIKCiIiQUVGIHdhcyB0cmFpbmVkIGZvciA1NiBob3VycyBvbiA1MTIgVFBVIHY0IGRldmljZXMgb3ZlciAxMDBrIHN0ZXBzIGluIGJhdGNoZXMgb2YgMjU2IHZpZGVvIHNlcXVlbmNlcy4gIiIiLDU2LjAsIiIiQUVGIHdhcyB0cmFpbmVkIGZvciA1NiBob3VycyBvbiA1MTIgVFBVIHY0CmRldmljZXMgb3ZlciAxMDBrIHN0ZXBzIGluIGJhdGNoZXMgb2YgMjU2IHZpZGVvCnNlcXVlbmNlcyIiIixHb29nbGUgVFBVIHY0LCxDb25maWRlbnQsIlVucHJlY2VkZW50ZWQgdm9sdW1lcyBvZiBFYXJ0aCBvYnNlcnZhdGlvbiBkYXRhIGFyZSBjb250aW51YWxseSBjb2xsZWN0ZWQgYXJvdW5kIHRoZSB3b3JsZCwgYnV0IGhpZ2gtcXVhbGl0eSBsYWJlbHMgcmVtYWluIHNjYXJjZSBnaXZlbiB0aGUgZWZmb3J0IHJlcXVpcmVkIHRvIG1ha2UgcGh5c2ljYWwgbWVhc3VyZW1lbnRzIGFuZCBvYnNlcnZhdGlvbnMuIFRoaXMgaGFzIGxlZCB0byBjb25zaWRlcmFibGUgaW52ZXN0bWVudCBpbiBiZXNwb2tlIG1vZGVsaW5nIGVmZm9ydHMgdHJhbnNsYXRpbmcgc3BhcnNlIGxhYmVscyBpbnRvIG1hcHMuIEhlcmUgd2UgaW50cm9kdWNlIEFscGhhRWFydGggRm91bmRhdGlvbnMsIGFuIGVtYmVkZGluZyBmaWVsZCBtb2RlbCB5aWVsZGluZyBhIGhpZ2hseSBnZW5lcmFsLCBnZW9zcGF0aWFsIHJlcHJlc2VudGF0aW9uIHRoYXQgYXNzaW1pbGF0ZXMgc3BhdGlhbCwgdGVtcG9yYWwsIGFuZCBtZWFzdXJlbWVudCBjb250ZXh0cyBhY3Jvc3MgbXVsdGlwbGUgc291cmNlcywgZW5hYmxpbmcgYWNjdXJhdGUgYW5kIGVmZmljaWVudCBwcm9kdWN0aW9uIG9mIG1hcHMgYW5kIG1vbml0b3Jpbmcgc3lzdGVtcyBmcm9tIGxvY2FsIHRvIGdsb2JhbCBzY2FsZXMuIFRoZSBlbWJlZGRpbmdzIGdlbmVyYXRlZCBieSBBbHBoYUVhcnRoIEZvdW5kYXRpb25zIGFyZSB0aGUgb25seSB0byBjb25zaXN0ZW50bHkgb3V0cGVyZm9ybSBhIHN1aXRlIG9mIG90aGVyIHdlbGwta25vd24vd2lkZWx5IGFjY2VwdGVkIGZlYXR1cml6YXRpb24gYXBwcm9hY2hlcyB0ZXN0ZWQgb24gYSBkaXZlcnNlIHNldCBvZiBtYXBwaW5nIGV2YWx1YXRpb25zIHdpdGhvdXQgcmUtdHJhaW5pbmcuIFdlIGhhdmUgcmVsZWFzZWQgYSBkYXRhc2V0IG9mIGdsb2JhbCwgYW5udWFsLCBhbmFseXNpcy1yZWFkeSBlbWJlZGRpbmcgZmllbGQgbGF5ZXJzIGZyb20gMjAxNyB0aHJvdWdoIDIwMjQuIiwsLEhvc3RlZCBhY2Nlc3MgKG5vIEFQSSksIlVuaXRlZCBTdGF0ZXMgb2YgQW1lcmljYSxVbml0ZWQgU3RhdGVzIG9mIEFtZXJpY2EiLCwsLDUxMi4wLCwyMDI2LTA1LTI5IDIxOjE5OjExKzAwOjAwLCwsLCwsIkluZHVzdHJ5LEluZHVzdHJ5IiwsLCwsVW5yZWxlYXNlZCwsLCwsLCwzNDA1NDQuODU4NjcxMDU1NixIYXJkd2FyZSwsLCwsTm8KTGxhbWEgTmVtb3Ryb24gU3VwZXIgdjEuNSxMYW5ndWFnZSwiTGFuZ3VhZ2UgbW9kZWxpbmcvZ2VuZXJhdGlvbixRdWVzdGlvbiBhbnN3ZXJpbmcsQ29kZSBnZW5lcmF0aW9uLE1hdGhlbWF0aWNhbCByZWFzb25pbmcsQ2hhdCxJbnN0cnVjdGlvbiBpbnRlcnByZXRhdGlvbixSZXRyaWV2YWwtYXVnbWVudGVkIGdlbmVyYXRpb24iLE5WSURJQSwsMjAyNS0wNy0yOSxCdWlsZCBNb3JlIEFjY3VyYXRlIGFuZCBFZmZpY2llbnQgQUkgQWdlbnRzIHdpdGggdGhlIE5ldyBOVklESUEgTGxhbWEgTmVtb3Ryb24gU3VwZXIgdjEuNSxodHRwczovL2RldmVsb3Blci5udmlkaWEuY29tL2Jsb2cvYnVpbGQtbW9yZS1hY2N1cmF0ZS1hbmQtZWZmaWNpZW50LWFpLWFnZW50cy13aXRoLXRoZS1uZXctbnZpZGlhLWxsYW1hLW5lbW90cm9uLXN1cGVyLXYxLTUvLCwsLDQ5MDAwMDAwMDAwLjAsLCwsLCIiIlRoZSBtb2RlbCB0aGVuIHVuZGVyZ29lcyBrbm93bGVkZ2UgZGlzdGlsbGF0aW9uIChLRCksIHdpdGggYSBmb2N1cyBvbiBFbmdsaXNoIHNpbmdsZSBhbmQgbXVsdGktdHVybiBjaGF0IHVzZS1jYXNlcy4gVGhlIEtEIHN0ZXAgaW5jbHVkZWQgNDAgYmlsbGlvbiB0b2tlbnMgY29uc2lzdGluZyBvZiBhIG1peHR1cmUgb2YgMyBkYXRhc2V0cyAtIEZpbmVXZWIsIEJ1enotVjEuMiBhbmQgRG9sbWEuIiIKClNGVDogPz8gdG9rZW5zIiwsLCwsQ29uZmlkZW50LCJBSSBhZ2VudHMgbm93IHNvbHZlIG11bHRpLXN0ZXAgcHJvYmxlbXMsIHdyaXRlIHByb2R1Y3Rpb24tbGV2ZWwgY29kZSwgYW5kIGFjdCBhcyBnZW5lcmFsIGFzc2lzdGFudHMgYWNyb3NzIG11bHRpcGxlIGRvbWFpbnMuIEJ1dCB0byByZWFjaCB0aGVpciBmdWxsIHBvdGVudGlhbCwgdGhlIHN5c3RlbXMgbmVlZCBhZHZhbmNlZCByZWFzb25pbmcgbW9kZWxzIHdpdGhvdXQgYmVpbmcgcHJvaGliaXRpdmVseSBleHBlbnNpdmUuIAoK4oCL4oCLVGhlIE5WSURJQSBOZW1vdHJvbiBmYW1pbHkgYnVpbGRzIG9uIHRoZSBzdHJvbmdlc3Qgb3BlbiBtb2RlbHMgaW4gdGhlIGVjb3N5c3RlbSBieSBlbmhhbmNpbmcgdGhlbSB3aXRoIGdyZWF0ZXIgYWNjdXJhY3ksIGVmZmljaWVuY3ksIGFuZCB0cmFuc3BhcmVuY3kgdXNpbmcgTlZJRElBIG9wZW4gc3ludGhldGljIGRhdGFzZXRzLCBhZHZhbmNlZCB0ZWNobmlxdWVzLCBhbmQgdG9vbHMuIFRoaXMgZW5hYmxlcyB0aGUgY3JlYXRpb24gb2YgcHJhY3RpY2FsLCByaWdodC1zaXplZCwgYW5kIGhpZ2gtcGVyZm9ybWluZyBBSSBhZ2VudHMuIAoKTGxhbWEgTmVtb3Ryb24gU3VwZXIgNDlCIHYxLjUsIHRoZSBsYXRlc3QgdmVyc2lvbiByZWxlYXNlZCBGcmlkYXksIGJyaW5ncyBzaWduaWZpY2FudCBpbXByb3ZlbWVudHMgYWNyb3NzIGNvcmUgcmVhc29uaW5nIGFuZCBhZ2VudGljIHRhc2tzIGxpa2UgbWF0aCwgc2NpZW5jZSwgY29kaW5nLCBmdW5jdGlvbiBjYWxsaW5nLCBpbnN0cnVjdGlvbiBmb2xsb3dpbmcsIGFuZCBjaGF0LCB3aGlsZSBtYWludGFpbmluZyBzdHJvbmcgdGhyb3VnaHB1dCBhbmQgY29tcHV0ZSBlZmZpY2llbmN5LgoKSXQgaGFzIG5vdyB0b3BwZWQgdGhlIEFydGlmaWNpYWwgQW5hbHlzaXMgSW50ZWxsaWdlbmNlIEluZGV4IGxlYWRlcmJvYXJkLiIsLCxPcGVuIHdlaWdodHMgKHJlc3RyaWN0ZWQgdXNlKSxVbml0ZWQgU3RhdGVzIG9mIEFtZXJpY2EsTGxhbWEgMy4zIDcwQiwsLCwsMjAyNS0xMS0yOCAxMTo1MjoxMyswMDowMCwsLCwsLEluZHVzdHJ5LCwsLCxVbnJlbGVhc2VkLCJHT1ZFUk5JTkcgVEVSTVM6IFlvdXIgdXNlIG9mIHRoaXMgbW9kZWwgaXMgZ292ZXJuZWQgYnkgdGhlIE5WSURJQSBPcGVuIE1vZGVsIExpY2Vuc2UuIEFkZGl0aW9uYWwgSW5mb3JtYXRpb246IExsYW1hIDMuMyBDb21tdW5pdHkgTGljZW5zZSBBZ3JlZW1lbnQuIEJ1aWx0IHdpdGggTGxhbWEuCgpodHRwczovL2h1Z2dpbmdmYWNlLmNvL252aWRpYS9MbGFtYS0zXzMtTmVtb3Ryb24tU3VwZXItNDlCLXYxXzUiLCwsLCwsLE9wZXJhdGlvbiBjb3VudGluZyxudmlkaWEsLCwsWWVzCldhbiAyLjIgMTRCIFQyVixWaWRlbywiVmlkZW8gZ2VuZXJhdGlvbixUZXh0LXRvLXZpZGVvIixBbGliYWJhLCwyMDI1LTA3LTI4LCJXZSBhcmUgZXhjaXRlZCB0byBpbnRyb2R1Y2UgV2FuMi4yLCBhIG1ham9yIHVwZ3JhZGUgdG8gb3VyIGZvdW5kYXRpb25hbCB2aWRlbyBtb2RlbHMuIixodHRwczovL2h1Z2dpbmdmYWNlLmNvL1dhbi1BSS9XYW4yLjItVDJWLUExNEIsLCwsMTQwMDAwMDAwMDAuMCwxNEIsNC4yZSsyMywiNiBGTE9QIC8gdG9rZW4gLyBwYXJhbWV0ZXIgKiAxNCAqIDEwXjkgYWN0aXZlIHBhcmFtZXRlcnMgKiA1ICogMTBeMTIgdG9rZW5zIFthc3N1bWVkLCBzZWUgZGF0YXNldCBzaXplIG5vdGVzXSA9IDQuMmUrMjMgRkxPUCIsNTAwMDAwMDAwMDAwMCwiIiJXYW4yLjIgaXMgdHJhaW5lZCBvbiBhIHNpZ25pZmljYW50bHkgbGFyZ2VyIGRhdGEsIHdpdGggKzY1LjYlIG1vcmUgaW1hZ2VzIGFuZCArODMuMiUgbW9yZSB2aWRlb3MuIiIKCmZvciBXYW4gMi4xLCB0aGV5IGFyZSByZXBvcnRpbmcgIiJXYW4gaGFzIHNlZW4gbGFyZ2Utc2NhbGUgZGF0YSBjb21wcmlzaW5nIGJpbGxpb25zIG9mIGltYWdlcyBhbmQgdmlkZW9zLCBhbW91bnRpbmcgdG8gTygxKSB0cmlsbGlvbnMgb2YgdG9rZW5zIGluIHRvdGFsLiIiIC0tPgp0aGlzIG1vZGVsIHdhcyB0cmFpbmVkIG9uIH41IHRyaWxsaW9uIHRva2VucyAod2l0aCAiIkxpa2VseSIiIGNvbmZpZGVuY2UpIiwsLCwsTGlrZWx5LCJUaGlzIHJlcG9zaXRvcnkgY29udGFpbnMgb3VyIFQyVi1BMTRCIG1vZGVsLCB3aGljaCBzdXBwb3J0cyBnZW5lcmF0aW5nIDVzIHZpZGVvcyBhdCBib3RoIDQ4MFAgYW5kIDcyMFAgcmVzb2x1dGlvbnMuIEJ1aWx0IHdpdGggYSBNaXh0dXJlLW9mLUV4cGVydHMgKE1vRSkgYXJjaGl0ZWN0dXJlLCBpdCBkZWxpdmVycyBvdXRzdGFuZGluZyB2aWRlbyBnZW5lcmF0aW9uIHF1YWxpdHkuIE9uIG91ciBuZXcgYmVuY2htYXJrIFdhbi1CZW5jaCAyLjAsIHRoZSBtb2RlbCBzdXJwYXNzZXMgbGVhZGluZyBjb21tZXJjaWFsIG1vZGVscyBhY3Jvc3MgbW9zdCBrZXkgZXZhbHVhdGlvbiBkaW1lbnNpb25zLiIsLCxPcGVuIHdlaWdodHMgKHVucmVzdHJpY3RlZCksQ2hpbmEsLCwsLCwyMDI1LTExLTI4IDExOjUyOjEzKzAwOjAwLCwsLCwsSW5kdXN0cnksLCwsLFVucmVsZWFzZWQsIkFwYWNoZSAyLjAKaHR0cHM6Ly9odWdnaW5nZmFjZS5jby9XYW4tQUkvV2FuMi4yLVQyVi1BMTRCCgpJTmZlcmVuY2UgY29kZToKaHR0cHM6Ly9naXRodWIuY29tL1dhbi1WaWRlby9XYW4yLjIiLCwsLCwsLE9wZXJhdGlvbiBjb3VudGluZyxXYW4tQUksLCwsWWVzCldhbiAyLjIgMTRCIEkyViwiVmlkZW8sVmlzaW9uIiwiVmlkZW8gZ2VuZXJhdGlvbixJbWFnZS10by12aWRlbyIsQWxpYmFiYSwsMjAyNS0wNy0yOCwiV2UgYXJlIGV4Y2l0ZWQgdG8gaW50cm9kdWNlIFdhbjIuMiwgYSBtYWpvciB1cGdyYWRlIHRvIG91ciBmb3VuZGF0aW9uYWwgdmlkZW8gbW9kZWxzLiIsaHR0cHM6Ly9odWdnaW5nZmFjZS5jby9XYW4tQUkvV2FuMi4yLUkyVi1BMTRCLCwsLDE0MDAwMDAwMDAwLjAsMTRCLCwsLCwsLCwsQ29uZmlkZW50LCJUaGlzIHJlcG9zaXRvcnkgYWxzbyBpbmNsdWRlcyBvdXIgSTJWLUExNEIgbW9kZWwsIGRlc2lnbmVkIGZvciBpbWFnZS10by12aWRlbyBnZW5lcmF0aW9uLCBzdXBwb3J0aW5nIGJvdGggNDgwUCBhbmQgNzIwUCByZXNvbHV0aW9ucy4gQnVpbHQgd2l0aCBhIE1peHR1cmUtb2YtRXhwZXJ0cyAoTW9FKSBhcmNoaXRlY3R1cmUsIGl0IGFjaGlldmVzIG1vcmUgc3RhYmxlIHZpZGVvIHN5bnRoZXNpcyB3aXRoIHJlZHVjZWQgdW5yZWFsaXN0aWMgY2FtZXJhIG1vdmVtZW50cyBhbmQgb2ZmZXJzIGVuaGFuY2VkIHN1cHBvcnQgZm9yIGRpdmVyc2Ugc3R5bGl6ZWQgc2NlbmVzLiIsLCxPcGVuIHdlaWdodHMgKHVucmVzdHJpY3RlZCksQ2hpbmEsLCwsLCwyMDI1LTExLTI4IDExOjUyOjEzKzAwOjAwLCwsLCwsSW5kdXN0cnksLCwsLFVucmVsZWFzZWQsIkFwYWNoZSAyLjAKaHR0cHM6Ly9odWdnaW5nZmFjZS5jby9XYW4tQUkvV2FuMi4yLUkyVi1BMTRCCgpJbmZlcmVuY2UgY29kZToKaHR0cHM6Ly9naXRodWIuY29tL1dhbi1WaWRlby9XYW4yLjIiLCwsLCwsLCxXYW4tQUksLCwsWWVzCkFnZW50YXItRmluLVIxIDMyQixMYW5ndWFnZSwiRmluYW5jaWFsIG1hbmFnZW1lbnQsTGFuZ3VhZ2UgbW9kZWxpbmcvZ2VuZXJhdGlvbixRdWVzdGlvbiBhbnN3ZXJpbmciLEFudCBHcm91cCwiWWFuanVuIFpoZW5nLCBYaXlhbmcgRHUsIExvbmdmZWkgTGlhbywgWGlhb2tlIFpoYW8sIFpoYW93ZW4gWmhvdSwgSmluZ3plIFNvbmcsIEJvIFpoYW5nLCBKaWF3ZWkgTGl1LCBYaWFuZyBRaSwgWmhlIExpLCBaaGlxaWFuZyBaaGFuZywgV2VpIFdhbmcsIFBlbmcgWmhhbmciLDIwMjUtMDctMjcsIkFnZW50YXItRmluLVIxOiBFbmhhbmNpbmcgRmluYW5jaWFsIEludGVsbGlnZW5jZSB0aHJvdWdoIERvbWFpbiBFeHBlcnRpc2UsIFRyYWluaW5nIEVmZmljaWVuY3ksIGFuZCBBZHZhbmNlZCBSZWFzb25pbmciLGh0dHBzOi8vYXJ4aXYub3JnL2Ficy8yNTA3LjE2ODAyLCwsIiIiIEV4cGVyaW1lbnRhbCByZXN1bHRzIGRlbW9uc3RyYXRlIHRoYXQgQWdlbnRhci1GaW4tUjEgbm90IG9ubHkgYWNoaWV2ZXMgc3RhdGUtb2YtdGhlLWFydCBwZXJmb3JtYW5jZSBvbiBmaW5hbmNpYWwgdGFza3MgYnV0IGFsc28gZXhoaWJpdHMgZXhjZXB0aW9uYWwgZ2VuZXJhbCByZWFzb25pbmcgY2FwYWJpbGl0aWVzLCB2YWxpZGF0aW5nIGl0cyBlZmZlY3RpdmVuZXNzIGFzIGEgdHJ1c3R3b3J0aHkgc29sdXRpb24gZm9yIGhpZ2gtc3Rha2VzIGZpbmFuY2lhbCBhcHBsaWNhdGlvbnMuIFRoZSBGaW5vdmEgYmVuY2ggaXMgYXZhaWxhYmxlIGF0IGh0dHBzOi8vZ2l0aHViLmNvbS9hbnRncm91cC9GaW5vdmEiIiIsMzIwMDAwMDAwMDAuMCwsLCwsLCwiIiIzMkIgbW9kZWwgaXMgdHJhaW5lZCBvbiA2NCBOVklESUEgQTEwMCBHUFVzIiIiLE5WSURJQSBBMTAwLCxDb25maWRlbnQsIkxhcmdlIExhbmd1YWdlIE1vZGVscyAoTExNcykgZXhoaWJpdCBjb25zaWRlcmFibGUgcHJvbWlzZSBpbiBmaW5hbmNpYWwgYXBwbGljYXRpb25zOyBob3dldmVyLCBwcmV2YWlsaW5nIG1vZGVscyBmcmVxdWVudGx5IGRlbW9uc3RyYXRlIGxpbWl0YXRpb25zIHdoZW4gY29uZnJvbnRlZCB3aXRoIHNjZW5hcmlvcyB0aGF0IG5lY2Vzc2l0YXRlIHNvcGhpc3RpY2F0ZWQgcmVhc29uaW5nIGNhcGFiaWxpdGllcywgc3RyaW5nZW50IHRydXN0d29ydGhpbmVzcyBjcml0ZXJpYSwgYW5kIGVmZmljaWVudCBhZGFwdGF0aW9uIHRvIGRvbWFpbi1zcGVjaWZpYyByZXF1aXJlbWVudHMuIFdlIGludHJvZHVjZSB0aGUgQWdlbnRhci1GaW4tUjEgc2VyaWVzIG9mIGZpbmFuY2lhbCBsYXJnZSBsYW5ndWFnZSBtb2RlbHMgKDhCIGFuZCAzMkIgcGFyYW1ldGVycyksIHNwZWNpZmljYWxseSBlbmdpbmVlcmVkIGJhc2VkIG9uIHRoZSBRd2VuMyBmb3VuZGF0aW9uIG1vZGVsIHRvIGVuaGFuY2UgcmVhc29uaW5nIGNhcGFiaWxpdGllcywgcmVsaWFiaWxpdHksIGFuZCBkb21haW4gc3BlY2lhbGl6YXRpb24gZm9yIGZpbmFuY2lhbCBhcHBsaWNhdGlvbnMuIE91ciBvcHRpbWl6YXRpb24gYXBwcm9hY2ggaW50ZWdyYXRlcyBhIGhpZ2gtcXVhbGl0eSwgc3lzdGVtYXRpYyBmaW5hbmNpYWwgdGFzayBsYWJlbCBzeXN0ZW0gd2l0aCBhIGNvbXByZWhlbnNpdmUgbXVsdGktbGF5ZXJlZCB0cnVzdHdvcnRoaW5lc3MgYXNzdXJhbmNlIGZyYW1ld29yay4gVGhpcyBmcmFtZXdvcmsgZW5jb21wYXNzZXMgaGlnaC1xdWFsaXR5IHRydXN0d29ydGh5IGtub3dsZWRnZSBlbmdpbmVlcmluZywgbXVsdGktYWdlbnQgdHJ1c3R3b3J0aHkgZGF0YSBzeW50aGVzaXMsIGFuZCByaWdvcm91cyBkYXRhIHZhbGlkYXRpb24gZ292ZXJuYW5jZS4gVGhyb3VnaCBsYWJlbC1ndWlkZWQgYXV0b21hdGVkIGRpZmZpY3VsdHktYXdhcmUgb3B0aW1pemF0aW9uLCB0b3ctc3RhZ2UgdHJhaW5pbmcgcGlwZWxpbmUsIGFuZCBkeW5hbWljIGF0dHJpYnV0aW9uIHN5c3RlbXMsIHdlIGFjaGlldmUgc3Vic3RhbnRpYWwgaW1wcm92ZW1lbnRzIGluIHRyYWluaW5nIGVmZmljaWVuY3kuIE91ciBtb2RlbHMgdW5kZXJnbyBjb21wcmVoZW5zaXZlIGV2YWx1YXRpb24gb24gbWFpbnN0cmVhbSBmaW5hbmNpYWwgYmVuY2htYXJrcyBpbmNsdWRpbmcgRmluZXZhLCBGaW5FdmFsLCBhbmQgRmluYW5jZUlRLCBhcyB3ZWxsIGFzIGdlbmVyYWwgcmVhc29uaW5nIGRhdGFzZXRzIHN1Y2ggYXMgTUFUSC01MDAgYW5kIEdQUUEtZGlhbW9uZC4gVG8gdGhvcm91Z2hseSBhc3Nlc3MgcmVhbC13b3JsZCBkZXBsb3ltZW50IGNhcGFiaWxpdGllcywgd2UgaW5ub3ZhdGl2ZWx5IHByb3Bvc2UgdGhlIEZpbm92YSBldmFsdWF0aW9uIGJlbmNobWFyaywgd2hpY2ggZm9jdXNlcyBvbiBhZ2VudC1sZXZlbCBmaW5hbmNpYWwgcmVhc29uaW5nIGFuZCBjb21wbGlhbmNlIHZlcmlmaWNhdGlvbi4gRXhwZXJpbWVudGFsIHJlc3VsdHMgZGVtb25zdHJhdGUgdGhhdCBBZ2VudGFyLUZpbi1SMSBub3Qgb25seSBhY2hpZXZlcyBzdGF0ZS1vZi10aGUtYXJ0IHBlcmZvcm1hbmNlIG9uIGZpbmFuY2lhbCB0YXNrcyBidXQgYWxzbyBleGhpYml0cyBleGNlcHRpb25hbCBnZW5lcmFsIHJlYXNvbmluZyBjYXBhYmlsaXRpZXMsIHZhbGlkYXRpbmcgaXRzIGVmZmVjdGl2ZW5lc3MgYXMgYSB0cnVzdHdvcnRoeSBzb2x1dGlvbiBmb3IgaGlnaC1zdGFrZXMgZmluYW5jaWFsIGFwcGxpY2F0aW9ucy4gVGhlIEZpbm92YSBiZW5jaCBpcyBhdmFpbGFibGUgYXQgdGhpcyBodHRwcyBVUkwuIiwsLFVucmVsZWFzZWQsQ2hpbmEsUXdlbjMtMzJCLCwsNjQuMCwsMjAyNS0xMS0yOCAxMTo1MjoxMyswMDowMCwsLCwsLEluZHVzdHJ5LCwsLCxVbnJlbGVhc2VkLCwsLCxCRjE2LCw1MDA4My40NzIxNDU2OTYyNSwsLCwsLE5vCkFnZW50YXItRmluLVIxIDhCLExhbmd1YWdlLCJGaW5hbmNpYWwgbWFuYWdlbWVudCxMYW5ndWFnZSBtb2RlbGluZy9nZW5lcmF0aW9uLFF1ZXN0aW9uIGFuc3dlcmluZyIsQW50IEdyb3VwLCJZYW5qdW4gWmhlbmcsIFhpeWFuZyBEdSwgTG9uZ2ZlaSBMaWFvLCBYaWFva2UgWmhhbywgWmhhb3dlbiBaaG91LCBKaW5nemUgU29uZywgQm8gWmhhbmcsIEppYXdlaSBMaXUsIFhpYW5nIFFpLCBaaGUgTGksIFpoaXFpYW5nIFpoYW5nLCBXZWkgV2FuZywgUGVuZyBaaGFuZyIsMjAyNS0wNy0yNywiQWdlbnRhci1GaW4tUjE6IEVuaGFuY2luZyBGaW5hbmNpYWwgSW50ZWxsaWdlbmNlIHRocm91Z2ggRG9tYWluIEV4cGVydGlzZSwgVHJhaW5pbmcgRWZmaWNpZW5jeSwgYW5kIEFkdmFuY2VkIFJlYXNvbmluZyIsaHR0cHM6Ly9hcnhpdi5vcmcvYWJzLzI1MDcuMTY4MDIsLCwsODAwMDAwMDAwMC4wLCwsLCwsLCIiIiBGb3IgdGhlIDhCIG1vZGVsLCB3ZSB1c2UgMTYgTlZJRElBIEExMDAgR1BVcyIiIixOVklESUEgQTEwMCwsQ29uZmlkZW50LCJMYXJnZSBMYW5ndWFnZSBNb2RlbHMgKExMTXMpIGV4aGliaXQgY29uc2lkZXJhYmxlIHByb21pc2UgaW4gZmluYW5jaWFsIGFwcGxpY2F0aW9uczsgaG93ZXZlciwgcHJldmFpbGluZyBtb2RlbHMgZnJlcXVlbnRseSBkZW1vbnN0cmF0ZSBsaW1pdGF0aW9ucyB3aGVuIGNvbmZyb250ZWQgd2l0aCBzY2VuYXJpb3MgdGhhdCBuZWNlc3NpdGF0ZSBzb3BoaXN0aWNhdGVkIHJlYXNvbmluZyBjYXBhYmlsaXRpZXMsIHN0cmluZ2VudCB0cnVzdHdvcnRoaW5lc3MgY3JpdGVyaWEsIGFuZCBlZmZpY2llbnQgYWRhcHRhdGlvbiB0byBkb21haW4tc3BlY2lmaWMgcmVxdWlyZW1lbnRzLiBXZSBpbnRyb2R1Y2UgdGhlIEFnZW50YXItRmluLVIxIHNlcmllcyBvZiBmaW5hbmNpYWwgbGFyZ2UgbGFuZ3VhZ2UgbW9kZWxzICg4QiBhbmQgMzJCIHBhcmFtZXRlcnMpLCBzcGVjaWZpY2FsbHkgZW5naW5lZXJlZCBiYXNlZCBvbiB0aGUgUXdlbjMgZm91bmRhdGlvbiBtb2RlbCB0byBlbmhhbmNlIHJlYXNvbmluZyBjYXBhYmlsaXRpZXMsIHJlbGlhYmlsaXR5LCBhbmQgZG9tYWluIHNwZWNpYWxpemF0aW9uIGZvciBmaW5hbmNpYWwgYXBwbGljYXRpb25zLiBPdXIgb3B0aW1pemF0aW9uIGFwcHJvYWNoIGludGVncmF0ZXMgYSBoaWdoLXF1YWxpdHksIHN5c3RlbWF0aWMgZmluYW5jaWFsIHRhc2sgbGFiZWwgc3lzdGVtIHdpdGggYSBjb21wcmVoZW5zaXZlIG11bHRpLWxheWVyZWQgdHJ1c3R3b3J0aGluZXNzIGFzc3VyYW5jZSBmcmFtZXdvcmsuIFRoaXMgZnJhbWV3b3JrIGVuY29tcGFzc2VzIGhpZ2gtcXVhbGl0eSB0cnVzdHdvcnRoeSBrbm93bGVkZ2UgZW5naW5lZXJpbmcsIG11bHRpLWFnZW50IHRydXN0d29ydGh5IGRhdGEgc3ludGhlc2lzLCBhbmQgcmlnb3JvdXMgZGF0YSB2YWxpZGF0aW9uIGdvdmVybmFuY2UuIFRocm91Z2ggbGFiZWwtZ3VpZGVkIGF1dG9tYXRlZCBkaWZmaWN1bHR5LWF3YXJlIG9wdGltaXphdGlvbiwgdG93LXN0YWdlIHRyYWluaW5nIHBpcGVsaW5lLCBhbmQgZHluYW1pYyBhdHRyaWJ1dGlvbiBzeXN0ZW1zLCB3ZSBhY2hpZXZlIHN1YnN0YW50aWFsIGltcHJvdmVtZW50cyBpbiB0cmFpbmluZyBlZmZpY2llbmN5LiBPdXIgbW9kZWxzIHVuZGVyZ28gY29tcHJlaGVuc2l2ZSBldmFsdWF0aW9uIG9uIG1haW5zdHJlYW0gZmluYW5jaWFsIGJlbmNobWFya3MgaW5jbHVkaW5nIEZpbmV2YSwgRmluRXZhbCwgYW5kIEZpbmFuY2VJUSwgYXMgd2VsbCBhcyBnZW5lcmFsIHJlYXNvbmluZyBkYXRhc2V0cyBzdWNoIGFzIE1BVEgtNTAwIGFuZCBHUFFBLWRpYW1vbmQuIFRvIHRob3JvdWdobHkgYXNzZXNzIHJlYWwtd29ybGQgZGVwbG95bWVudCBjYXBhYmlsaXRpZXMsIHdlIGlubm92YXRpdmVseSBwcm9wb3NlIHRoZSBGaW5vdmEgZXZhbHVhdGlvbiBiZW5jaG1hcmssIHdoaWNoIGZvY3VzZXMgb24gYWdlbnQtbGV2ZWwgZmluYW5jaWFsIHJlYXNvbmluZyBhbmQgY29tcGxpYW5jZSB2ZXJpZmljYXRpb24uIEV4cGVyaW1lbnRhbCByZXN1bHRzIGRlbW9uc3RyYXRlIHRoYXQgQWdlbnRhci1GaW4tUjEgbm90IG9ubHkgYWNoaWV2ZXMgc3RhdGUtb2YtdGhlLWFydCBwZXJmb3JtYW5jZSBvbiBmaW5hbmNpYWwgdGFza3MgYnV0IGFsc28gZXhoaWJpdHMgZXhjZXB0aW9uYWwgZ2VuZXJhbCByZWFzb25pbmcgY2FwYWJpbGl0aWVzLCB2YWxpZGF0aW5nIGl0cyBlZmZlY3RpdmVuZXNzIGFzIGEgdHJ1c3R3b3J0aHkgc29sdXRpb24gZm9yIGhpZ2gtc3Rha2VzIGZpbmFuY2lhbCBhcHBsaWNhdGlvbnMuIFRoZSBGaW5vdmEgYmVuY2ggaXMgYXZhaWxhYmxlIGF0IHRoaXMgaHR0cHMgVVJMLiIsLCxVbnJlbGVhc2VkLENoaW5hLFF3ZW4zLThCLCwsMTYuMCwsMjAyNS0xMS0yOCAxMTo1MjoxMyswMDowMCwsLCwsLEluZHVzdHJ5LCwsLCxVbnJlbGVhc2VkLCwsLCxCRjE2LCwxMjUyMC44NjgwMzY0MjQwNjMsLCwsLCxObwpRd2VuMy0yMzVCLUEyMkItVGhpbmtpbmcgKEp1bCAyMDI1KSxMYW5ndWFnZSwiTGFuZ3VhZ2UgbW9kZWxpbmcvZ2VuZXJhdGlvbixRdWVzdGlvbiBhbnN3ZXJpbmcsTWF0aGVtYXRpY2FsIHJlYXNvbmluZyxRdWFudGl0YXRpdmUgcmVhc29uaW5nLENvZGUgZ2VuZXJhdGlvbixUcmFuc2xhdGlvbiIsQWxpYmFiYSwsMjAyNS0wNy0yNSwiUXdlbjM6IFRoaW5rIERlZXBlciwgQWN0IEZhc3RlciIsaHR0cHM6Ly9xd2VubG0uZ2l0aHViLmlvL2Jsb2cvcXdlbjMvLCxEaXNjcmV0aW9uYXJ5LE1ham9yIEFsaWJhYmEgcmVsZWFzZSwyMzUwMDAwMDAwMDAuMCwiMjM1IGJpbGxpb24gdG90YWwgcGFyYW1ldGVycyBhbmQgMjIgYmlsbGlvbiBhY3RpdmF0ZWQgcGFyYW1ldGVycwoKTnVtYmVyIG9mIExheWVyczogOTQKTnVtYmVyIG9mIEF0dGVudGlvbiBIZWFkcyAoR1FBKTogNjQgZm9yIFEgYW5kIDQgZm9yIEtWCk51bWJlciBvZiBFeHBlcnRzOiAxMjgKTnVtYmVyIG9mIEFjdGl2YXRlZCBFeHBlcnRzOiA4CkNvbnRleHQgTGVuZ3RoOiAzMiw3NjggbmF0aXZlbHkgYW5kIDEzMSwwNzIgdG9rZW5zIHdpdGggWWFSTi4iLDQuNzUyZSsyNCw2IEZMT1AgLyBwYXJhbWV0ZXIgLyB0b2tlbiAqIDIyKjEwXjkgYWN0aXZlIHBhcmFtZXRlcnMgKiAzNjAwMDAwMDAwMDAwMCB0b2tlbnMgPSA0Ljc1MmUrMjQgRkxPUCwzNjAwMDAwMDAwMDAwMCwzNlQsLCwsLExpa2VseSwiVG9kYXksIHdlIGFyZSBleGNpdGVkIHRvIGFubm91bmNlIHRoZSByZWxlYXNlIG9mIFF3ZW4zLCB0aGUgbGF0ZXN0IGFkZGl0aW9uIHRvIHRoZSBRd2VuIGZhbWlseSBvZiBsYXJnZSBsYW5ndWFnZSBtb2RlbHMuIE91ciBmbGFnc2hpcCBtb2RlbCwgUXdlbjMtMjM1Qi1BMjJCLCBhY2hpZXZlcyBjb21wZXRpdGl2ZSByZXN1bHRzIGluIGJlbmNobWFyayBldmFsdWF0aW9ucyBvZiBjb2RpbmcsIG1hdGgsIGdlbmVyYWwgY2FwYWJpbGl0aWVzLCBldGMuLCB3aGVuIGNvbXBhcmVkIHRvIG90aGVyIHRvcC10aWVyIG1vZGVscyBzdWNoIGFzIERlZXBTZWVrLVIxLCBvMSwgbzMtbWluaSwgR3Jvay0zLCBhbmQgR2VtaW5pLTIuNS1Qcm8uIEFkZGl0aW9uYWxseSwgdGhlIHNtYWxsIE1vRSBtb2RlbCwgUXdlbjMtMzBCLUEzQiwgb3V0Y29tcGV0ZXMgUXdRLTMyQiB3aXRoIDEwIHRpbWVzIG9mIGFjdGl2YXRlZCBwYXJhbWV0ZXJzLCBhbmQgZXZlbiBhIHRpbnkgbW9kZWwgbGlrZSBRd2VuMy00QiBjYW4gcml2YWwgdGhlIHBlcmZvcm1hbmNlIG9mIFF3ZW4yLjUtNzJCLUluc3RydWN0LiIsMS4wLCxPcGVuIHdlaWdodHMgKHVucmVzdHJpY3RlZCksQ2hpbmEsLCwsLCwyMDI2LTAyLTEyIDAxOjQ2OjU3KzAwOjAwLCwsLCxub3QgbGlzdGVkLEluZHVzdHJ5LCwsLCxVbnJlbGVhc2VkLCJBcGFjaGUgMi4wCgpodHRwczovL2h1Z2dpbmdmYWNlLmNvL1F3ZW4vUXdlbjMtMjM1Qi1BMjJCIixUcnVlLCwsLCwsT3BlcmF0aW9uIGNvdW50aW5nLFF3ZW4sLCwsWWVzClF3ZW4zLTIzNUItQTIyQiAoSnVsIDIwMjUpLExhbmd1YWdlLCJMYW5ndWFnZSBtb2RlbGluZy9nZW5lcmF0aW9uLFF1ZXN0aW9uIGFuc3dlcmluZyxNYXRoZW1hdGljYWwgcmVhc29uaW5nLFF1YW50aXRhdGl2ZSByZWFzb25pbmcsQ29kZSBnZW5lcmF0aW9uLFRyYW5zbGF0aW9uIixBbGliYWJhLCwyMDI1LTA3LTI1LCJRd2VuMzogVGhpbmsgRGVlcGVyLCBBY3QgRmFzdGVyIixodHRwczovL3F3ZW5sbS5naXRodWIuaW8vYmxvZy9xd2VuMy8sLERpc2NyZXRpb25hcnksTWFqb3IgQWxpYmFiYSByZWxlYXNlLDIzNTAwMDAwMDAwMC4wLCIyMzUgYmlsbGlvbiB0b3RhbCBwYXJhbWV0ZXJzIGFuZCAyMiBiaWxsaW9uIGFjdGl2YXRlZCBwYXJhbWV0ZXJzCgpOdW1iZXIgb2YgTGF5ZXJzOiA5NApOdW1iZXIgb2YgQXR0ZW50aW9uIEhlYWRzIChHUUEpOiA2NCBmb3IgUSBhbmQgNCBmb3IgS1YKTnVtYmVyIG9mIEV4cGVydHM6IDEyOApOdW1iZXIgb2YgQWN0aXZhdGVkIEV4cGVydHM6IDgKQ29udGV4dCBMZW5ndGg6IDMyLDc2OCBuYXRpdmVseSBhbmQgMTMxLDA3MiB0b2tlbnMgd2l0aCBZYVJOLiIsNC43NTJlKzI0LDYgRkxPUCAvIHBhcmFtZXRlciAvIHRva2VuICogMjIqMTBeOSBhY3RpdmUgcGFyYW1ldGVycyAqIDM2MDAwMDAwMDAwMDAwIHRva2VucyA9IDQuNzUyZSsyNCBGTE9QLDM2MDAwMDAwMDAwMDAwLDM2VCwsLCwsTGlrZWx5LCJUb2RheSwgd2UgYXJlIGV4Y2l0ZWQgdG8gYW5ub3VuY2UgdGhlIHJlbGVhc2Ugb2YgUXdlbjMsIHRoZSBsYXRlc3QgYWRkaXRpb24gdG8gdGhlIFF3ZW4gZmFtaWx5IG9mIGxhcmdlIGxhbmd1YWdlIG1vZGVscy4gT3VyIGZsYWdzaGlwIG1vZGVsLCBRd2VuMy0yMzVCLUEyMkIsIGFjaGlldmVzIGNvbXBldGl0aXZlIHJlc3VsdHMgaW4gYmVuY2htYXJrIGV2YWx1YXRpb25zIG9mIGNvZGluZywgbWF0aCwgZ2VuZXJhbCBjYXBhYmlsaXRpZXMsIGV0Yy4sIHdoZW4gY29tcGFyZWQgdG8gb3RoZXIgdG9wLXRpZXIgbW9kZWxzIHN1Y2ggYXMgRGVlcFNlZWstUjEsIG8xLCBvMy1taW5pLCBHcm9rLTMsIGFuZCBHZW1pbmktMi41LVByby4gQWRkaXRpb25hbGx5LCB0aGUgc21hbGwgTW9FIG1vZGVsLCBRd2VuMy0zMEItQTNCLCBvdXRjb21wZXRlcyBRd1EtMzJCIHdpdGggMTAgdGltZXMgb2YgYWN0aXZhdGVkIHBhcmFtZXRlcnMsIGFuZCBldmVuIGEgdGlueSBtb2RlbCBsaWtlIFF3ZW4zLTRCIGNhbiByaXZhbCB0aGUgcGVyZm9ybWFuY2Ugb2YgUXdlbjIuNS03MkItSW5zdHJ1Y3QuIiwxLjAsLE9wZW4gd2VpZ2h0cyAodW5yZXN0cmljdGVkKSxDaGluYSwsLCwsLDIwMjYtMDItMTIgMDE6NDY6NTcrMDA6MDAsLCwsLG5vdCBsaXN0ZWQsSW5kdXN0cnksLCwsLFVucmVsZWFzZWQsIkFwYWNoZSAyLjAKCmh0dHBzOi8vaHVnZ2luZ2ZhY2UuY28vUXdlbi9Rd2VuMy0yMzVCLUEyMkIiLFRydWUsLCwsLCxPcGVyYXRpb24gY291bnRpbmcsUXdlbiwsLCxZZXMKU2VlZCBQcm92ZXIsTGFuZ3VhZ2UsTWF0aGVtYXRpY2FsIHJlYXNvbmluZyxCeXRlRGFuY2UsLDIwMjUtMDctMjMsQnl0ZURhbmNlIFNlZWQgUHJvdmVyIEFjaGlldmVzIFNpbHZlciBNZWRhbCBTY29yZSBpbiBJTU8gMjAyNSxodHRwczovL3NlZWQuYnl0ZWRhbmNlLmNvbS9lbi9ibG9nL2J5dGVkYW5jZS1zZWVkLXByb3Zlci1hY2hpZXZlcy1zaWx2ZXItbWVkYWwtc2NvcmUtaW4taW1vLTIwMjUsLCwsLCwsLCwsLCwsLFVua25vd24sIkJ5IG9mZmljaWFsIGludml0YXRpb24sIHRoZSBCeXRlRGFuY2UgU2VlZCB0ZWFtIHBhcnRpY2lwYXRlZCBpbiBJTU8gKFRoZSBJbnRlcm5hdGlvbmFsIE1hdGhlbWF0aWNhbCBPbHltcGlhZCkgMjAyNSwgZGVwbG95aW5nIG91ciBzcGVjaWFsaXplZCBmb3JtYWwgbWF0aGVtYXRpY2FsIHJlYXNvbmluZyBtb2RlbCwgU2VlZCBQcm92ZXIuIEFmdGVyIHRocmVlIGRheXMgb2Ygc3VzdGFpbmVkIGVmZm9ydCwgU2VlZCBQcm92ZXIgZnVsbHkgc29sdmVkIDQgb3V0IG9mIDYgcHJvYmxlbXMgYW5kIHBhcnRpYWxseSBzb2x2ZWQgMSwgcmVjZWl2aW5nIGFuIElNTy1jZXJ0aWZpZWQgc2NvcmUgb2YgMzAgcG9pbnRzLCBlcXVpdmFsZW50IHRvIGEgc2lsdmVyIG1lZGFsIHBlcmZvcm1hbmNlIChzY29yZXMgcGVyIHByb2JsZW06IDIvNy83LzcvNy8wKS4gT3VyIHN1YnNlcXVlbnQgZXh0ZW5kZWQgc2VhcmNoIGVmZm9ydHMgcmVzdWx0ZWQgaW4gdGhlIHN1Y2Nlc3NmdWwgY29tcGxldGlvbiBvZiBwcm9vZnMgZm9yIHRoZSBmaXJzdCBmaXZlIHByb2JsZW1zLgoKClNlZWQgUHJvdmVyIGlzIGNvbnN0cnVjdGVkIHVwb24gdGhlIExlYW4gcHJvb2YgYXNzaXN0YW50IGFuZCB0cmFpbmVkIHVzaW5nIG11bHRpLXN0YWdlIHJlaW5mb3JjZW1lbnQgbGVhcm5pbmcuIEl0IGd1YXJhbnRlZXMgdGhlIGFic29sdXRlIHJlbGlhYmlsaXR5IG9mIG1hdGhlbWF0aWNhbCBwcm9vZnMgYnkgZmFjaWxpdGF0aW5nIGludGVyYWN0aW9uIGJldHdlZW4gbmF0dXJhbCBsYW5ndWFnZSByZWFzb25pbmcgYW5kIGZvcm1hbGx5IHZlcmlmaWVkIGNvZGUuIFRocm91Z2ggZXh0ZW5kZWQgY2hhaW4tb2YtdGhvdWdodCByZWFzb25pbmcgYW5kIGNvbXB1dGF0aW9uYWwgc2NhbGluZyB2aWEgbXVsdGktYWdlbnQgaW50ZXJhY3Rpb24sIFNlZWQgUHJvdmVyIGlzIGNhcGFibGUgb2YgZGVlcGx5IGFuYWx5emluZyBpbmRpdmlkdWFsIG1hdGhlbWF0aWNhbCBwcm9ibGVtcyBjb250aW51b3VzbHkgb3ZlciBzZXZlcmFsIGRheXMuCgoKSW4gYWRkaXRpb24gdG8gaXRzIG91dHN0YW5kaW5nIHBlcmZvcm1hbmNlIGF0IElNTywgU2VlZCBQcm92ZXIgaGFzIGFjaGlldmVkIHJlY29yZC1icmVha2luZyBvdXRjb21lcyBvbiB2YXJpb3VzIGJlbmNobWFyayB0ZXN0cyBmb3IgZm9ybWFsIG1hdGhlbWF0aWNhbCByZWFzb25pbmcuCgoiLCwsVW5yZWxlYXNlZCxDaGluYSwsLCwsLDIwMjUtMTEtMjggMTE6NTI6MTMrMDA6MDAsLCwsLCxJbmR1c3RyeSwsLCwsVW5yZWxlYXNlZCwsLCwsLCwsLCwsLCxObwpBZW5lYXMsIlZpc2lvbixNdWx0aW1vZGFsLExhbmd1YWdlIiwiQ2hhcmFjdGVyIHJlY29nbml0aW9uIChPQ1IpLFZpc3VhbCBxdWVzdGlvbiBhbnN3ZXJpbmciLCJHb29nbGUgRGVlcE1pbmQsVW5pdmVyc2l0eSBvZiBOb3R0aW5naGFtLFVuaXZlcnNpdHkgb2YgV2Fyd2ljayxBdGhlbnMgVW5pdmVyc2l0eSBvZiBFY29ub21pY3MgYW5kIEJ1c2luZXNzLEdvb2dsZSxVbml2ZXJzaXR5IG9mIE94Zm9yZCIsIllhbm5pcyBBc3NhZWwsIFRoZWEgU29tbWVyc2NoaWVsZCwgQWxpc29uIENvb2xleSwgQnJlbmRhbiBTaGlsbGluZ2ZvcmQsIEpvaG4gUGF2bG9wb3Vsb3MsIFByaXlhbmthIFN1cmVzaCwgQmFpbGV5IEhlcm1zLCBKdXN0aW4gR3JheXN0b24sIEJlbmphbWluIE1heW5hcmQsIE5pY2hvbGFzIERpZXRyaWNoLCBSb2JiZSBXdWxnYWVydCwgSm9uYXRoYW4gUHJhZywgQWxleCBNdWxsZW4sIFNoYWtpciBNb2hhbWVkIiwyMDI1LTA3LTIzLENvbnRleHR1YWxpemluZyBhbmNpZW50IHRleHRzIHdpdGggZ2VuZXJhdGl2ZSBuZXVyYWwgbmV0d29ya3MsaHR0cHM6Ly93d3cubmF0dXJlLmNvbS9hcnRpY2xlcy9zNDE1ODYtMDI1LTA5MjkyLTUsLCwsLCwyLjI4NzU5NTVlKzIxLDE5NzAwMDAwMDAwMDAwMCBGTE9QIC8gY2hpcCAvIHNlYyAqIDY0IGNoaXBzICogMTY4IGhvdXJzICogMzYwMCBzZWMgLyBob3VyICogMC4zIFthc3N1bWVkIHV0aWxpemF0aW9uXSA9IDIuMjg3NTk1NWUrMjEgRkxPUCwsIiIiYmF0Y2ggc2l6ZSBvZiAxLDAyNCB0ZXh04oCTaW1hZ2UgcGFpcnMsIHVzaW5nIHRoZSBMQU1CODEgb3B0aW1pemVyLiBUaGUgbGVhcm5pbmcgcmF0ZSBmb2xsb3dzIGEgc2NoZWR1bGUgd2l0aCBhIHBlYWsgdmFsdWUgb2YgMyDDlyAxMOKIkjMsIGEgd2FybS11cCBwaGFzZSBvZiA0LDAwMCBzdGVwcyBhbmQgYSB0b3RhbCBvZiAxIG1pbGxpb24gc3RlcHMuIiIgLT4gfjEwXjkgaW1hZ2UtdGV4dCBwYWlycyIsMTY4LjAsIiIiVGhlIG1vZGVsIHdhcyB0cmFpbmVkIGZvciBvbmUgd2VlayB1c2luZyA2NCBUZW5zb3IgUHJvY2Vzc2luZyBVbml0IHY1ZSBjaGlwcyBvbiB0aGUgR29vZ2xlIENsb3VkIHBsYXRmb3JtIiIiLEdvb2dsZSBUUFUgdjVlLCxDb25maWRlbnQsIkh1bWFuIGhpc3RvcnkgaXMgYm9ybiBpbiB3cml0aW5nLiBJbnNjcmlwdGlvbnMgYXJlIGFtb25nIHRoZSBlYXJsaWVzdCB3cml0dGVuIGZvcm1zLCBhbmQgb2ZmZXIgZGlyZWN0IGluc2lnaHRzIGludG8gdGhlIHRob3VnaHQsIGxhbmd1YWdlIGFuZCBoaXN0b3J5IG9mIGFuY2llbnQgY2l2aWxpemF0aW9ucy4gSGlzdG9yaWFucyBjYXB0dXJlIHRoZXNlIGluc2lnaHRzIGJ5IGlkZW50aWZ5aW5nIHBhcmFsbGVsc+KAlGluc2NyaXB0aW9ucyB3aXRoIHNoYXJlZCBwaHJhc2luZywgZnVuY3Rpb24gb3IgY3VsdHVyYWwgc2V0dGluZ+KAlHRvIGVuYWJsZSB0aGUgY29udGV4dHVhbGl6YXRpb24gb2YgdGV4dHMgd2l0aGluIGJyb2FkZXIgaGlzdG9yaWNhbCBmcmFtZXdvcmtzLCBhbmQgcGVyZm9ybSBrZXkgdGFza3Mgc3VjaCBhcyByZXN0b3JhdGlvbiBhbmQgZ2VvZ3JhcGhpY2FsIG9yIGNocm9ub2xvZ2ljYWwgYXR0cmlidXRpb24xLiBIb3dldmVyLCBjdXJyZW50IGRpZ2l0YWwgbWV0aG9kcyBhcmUgcmVzdHJpY3RlZCB0byBsaXRlcmFsIG1hdGNoZXMgYW5kIG5hcnJvdyBoaXN0b3JpY2FsIHNjb3Blcy4gSGVyZSB3ZSBpbnRyb2R1Y2UgQWVuZWFzLCBhIGdlbmVyYXRpdmUgbmV1cmFsIG5ldHdvcmsgZm9yIGNvbnRleHR1YWxpemluZyBhbmNpZW50IHRleHRzLiBBZW5lYXMgcmV0cmlldmVzIHRleHR1YWwgYW5kIGNvbnRleHR1YWwgcGFyYWxsZWxzLCBsZXZlcmFnZXMgdmlzdWFsIGlucHV0cywgaGFuZGxlcyBhcmJpdHJhcnktbGVuZ3RoIHRleHQgcmVzdG9yYXRpb24sIGFuZCBhZHZhbmNlcyB0aGUgc3RhdGUgb2YgdGhlIGFydCBpbiBrZXkgdGFza3Mu</x:v>
      </x:c>
    </x:row>
    <x:row r="26" ht="18" customHeight="1">
      <x:c r="A26" s="17" t="n">
        <x:v>21</x:v>
      </x:c>
      <x:c r="B26" s="17" t="n">
        <x:v>310</x:v>
      </x:c>
      <x:c r="C26" s="160" t="str">
        <x:v>IFRvIGV2YWx1YXRlIGl0cyBpbXBhY3QsIHdlIGNvbmR1Y3QgYSBsYXJnZSBzdHVkeSB3aXRoIGhpc3RvcmlhbnMgdXNpbmcgb3V0cHV0cyBmcm9tIEFlbmVhcyBhcyByZXNlYXJjaCBzdGFydGluZyBwb2ludHMuIFRoZSBoaXN0b3JpYW5zIGZpbmQgdGhlIHBhcmFsbGVscyByZXRyaWV2ZWQgYnkgQWVuZWFzIHRvIGJlIHVzZWZ1bCByZXNlYXJjaCBzdGFydGluZyBwb2ludHMgaW4gOTAlIG9mIGNhc2VzLCBpbXByb3ZpbmcgdGhlaXIgY29uZmlkZW5jZSBpbiBrZXkgdGFza3MgYnkgNDQlLiBSZXN0b3JhdGlvbiBhbmQgZ2VvZ3JhcGhpY2FsIGF0dHJpYnV0aW9uIHRhc2tzIHlpZWxkZWQgc3VwZXJpb3IgcmVzdWx0cyB3aGVuIGhpc3RvcmlhbnMgd2VyZSBwYWlyZWQgd2l0aCBBZW5lYXMsIG91dHBlcmZvcm1pbmcgYm90aCBodW1hbnMgYW5kIGFydGlmaWNpYWwgaW50ZWxsaWdlbmNlIGFsb25lLiBGb3IgZGF0aW5nLCBBZW5lYXMgYWNoaWV2ZWQgYSAxMy15ZWFyIGRpc3RhbmNlIGZyb20gZ3JvdW5kLXRydXRoIHJhbmdlcy4gV2UgZGVtb25zdHJhdGUgQWVuZWFz4oCZIGNvbnRyaWJ1dGlvbiB0byBoaXN0b3JpY2FsIHdvcmtmbG93cyB0aHJvdWdoIGFuYWx5c2lzIG9mIGtleSB0cmFpdHMgaW4gdGhlIHJlbm93bmVkIFJvbWFuIGluc2NyaXB0aW9uIFJlcyBHZXN0YWUgRGl2aSBBdWd1c3RpLCBzaG93aW5nIGhvdyBpbnRlZ3JhdGluZyBzY2llbmNlIGFuZCBodW1hbml0aWVzIGNhbiBjcmVhdGUgdHJhbnNmb3JtYXRpdmUgdG9vbHMgdG8gYXNzaXN0IGhpc3RvcmlhbnMgYW5kIGFkdmFuY2Ugb3VyIHVuZGVyc3RhbmRpbmcgb2YgdGhlIHBhc3QuIiwsLEhvc3RlZCBhY2Nlc3MgKG5vIEFQSSksIlVuaXRlZCBTdGF0ZXMgb2YgQW1lcmljYSxVbml0ZWQgS2luZ2RvbSBvZiBHcmVhdCBCcml0YWluIGFuZCBOb3J0aGVybiBJcmVsYW5kLFVuaXRlZCBLaW5nZG9tIG9mIEdyZWF0IEJyaXRhaW4gYW5kIE5vcnRoZXJuIElyZWxhbmQsR3JlZWNlLFVuaXRlZCBTdGF0ZXMgb2YgQW1lcmljYSxVbml0ZWQgS2luZ2RvbSBvZiBHcmVhdCBCcml0YWluIGFuZCBOb3J0aGVybiBJcmVsYW5kIiwsLCw2NC4wLCwyMDI1LTExLTI4IDExOjUyOjEzKzAwOjAwLEdvb2dsZSBDbG91ZCwsLCwsIkluZHVzdHJ5LEFjYWRlbWlhLEFjYWRlbWlhLEFjYWRlbWlhLEluZHVzdHJ5LEFjYWRlbWlhIiwsLCwsT3BlbiBzb3VyY2UsIkFwYWNoZSAyLjAKaHR0cHM6Ly9naXRodWIuY29tL2dvb2dsZS1kZWVwbWluZC9wcmVkaWN0aW5ndGhlcGFzdC90cmVlL21haW4vdHJhaW4iLCwsLCwsMjgxNzQuNDYyNjgwNDU3NzgyLEhhcmR3YXJlLCwsLCxObwpRd2VuMy1Db2Rlci00ODBCLUEzNUIsTGFuZ3VhZ2UsIkxhbmd1YWdlIG1vZGVsaW5nL2dlbmVyYXRpb24sUXVlc3Rpb24gYW5zd2VyaW5nLENvZGUgZ2VuZXJhdGlvbixTeXN0ZW0gY29udHJvbCIsQWxpYmFiYSwsMjAyNS0wNy0yMixRd2VuMy1Db2RlcjogQWdlbnRpYyBDb2RpbmcgaW4gdGhlIFdvcmxkLGh0dHBzOi8vcXdlbmxtLmdpdGh1Yi5pby9ibG9nL3F3ZW4zLWNvZGVyLywsRGlzY3JldGlvbmFyeSxNYWpvciBBbGliYWJhIHJlbGVhc2UsNDgwMDAwMDAwMDAwLjAsIiIiYSA0ODBCLXBhcmFtZXRlciBNaXh0dXJlLW9mLUV4cGVydHMgbW9kZWwgd2l0aCAzNUIgYWN0aXZlIHBhcmFtZXRlcnMgd2hpY2ggc3VwcG9ydHMgdGhlIGNvbnRleHQgbGVuZ3RoIG9mIDI1NksgdG9rZW5zIG5hdGl2ZWx5IGFuZCAxTSB0b2tlbnMgd2l0aCBleHRyYXBvbGF0aW9uIG1ldGhvZHMiIiIsMS41NzVlKzI0LDYgRkxPUCAvIHBhcmFtZXRlciAvIHRva2VuICogMzUgKiAxMF45IGFjdGl2ZSBwYXJhbWV0ZXJzICogNy41ICogMTBeMTIgdG9rZW5zID0gMS41NzVlKzI0IEZMT1BgLDc1MDAwMDAwMDAwMDAsIiIiU2NhbGluZyBUb2tlbnM6IDcuNVQgdG9rZW5zICIiIiwsLCwsQ29uZmlkZW50LCJUb2RheSwgd2UncmUgYW5ub3VuY2luZyBRd2VuMy1Db2Rlciwgb3VyIG1vc3QgYWdlbnRpYyBjb2RlIG1vZGVsIHRvIGRhdGUuIFF3ZW4zLUNvZGVyIGlzIGF2YWlsYWJsZSBpbiBtdWx0aXBsZSBzaXplcywgYnV0IHdlJ3JlIGV4Y2l0ZWQgdG8gaW50cm9kdWNlIGl0cyBtb3N0IHBvd2VyZnVsIHZhcmlhbnQgZmlyc3Q6IFF3ZW4zLUNvZGVyLTQ4MEItQTM1Qi1JbnN0cnVjdC4gZmVhdHVyaW5nIHRoZSBmb2xsb3dpbmcga2V5IGVuaGFuY2VtZW50czoKClNpZ25pZmljYW50IFBlcmZvcm1hbmNlIGFtb25nIG9wZW4gbW9kZWxzIG9uIEFnZW50aWMgQ29kaW5nLCBBZ2VudGljIEJyb3dzZXItVXNlLCBhbmQgb3RoZXIgZm91bmRhdGlvbmFsIGNvZGluZyB0YXNrcywgYWNoaWV2aW5nIHJlc3VsdHMgY29tcGFyYWJsZSB0byBDbGF1ZGUgU29ubmV0LgpMb25nLWNvbnRleHQgQ2FwYWJpbGl0aWVzIHdpdGggbmF0aXZlIHN1cHBvcnQgZm9yIDI1NksgdG9rZW5zLCBleHRlbmRhYmxlIHVwIHRvIDFNIHRva2VucyB1c2luZyBZYXJuLCBvcHRpbWl6ZWQgZm9yIHJlcG9zaXRvcnktc2NhbGUgdW5kZXJzdGFuZGluZy4KQWdlbnRpYyBDb2Rpbmcgc3VwcG9ydGluZyBmb3IgbW9zdCBwbGF0Zm9ybSBzdWNoIGFzIFF3ZW4gQ29kZSwgQ0xJTkUsIGZlYXR1cmluZyBhIHNwZWNpYWxseSBkZXNpZ25lZCBmdW5jdGlvbiBjYWxsIGZvcm1hdC4iLCwsT3BlbiB3ZWlnaHRzICh1bnJlc3RyaWN0ZWQpLENoaW5hLCwsLCwsMjAyNS0xMi0xOCAwNTo0NToxMyswMDowMCwsLCwsbm90IGxpc3RlZCxJbmR1c3RyeSwsLCwsVW5yZWxlYXNlZCwiQXBhY2hlIDIuMApodHRwczovL2h1Z2dpbmdmYWNlLmNvL1F3ZW4vUXdlbjMtQ29kZXItNDgwQi1BMzVCLUluc3RydWN0IiwsLCwsLCxPcGVyYXRpb24gY291bnRpbmcsUXdlbiwsLCxZZXMKVC1Qcm8gMi4wLExhbmd1YWdlLCJMYW5ndWFnZSBtb2RlbGluZy9nZW5lcmF0aW9uLFF1ZXN0aW9uIGFuc3dlcmluZyxRdWFudGl0YXRpdmUgcmVhc29uaW5nIixULUJhbmssLDIwMjUtMDctMTgsVC1wcm8taXQtMi4wIGlzIGEgbW9kZWwgYnVpbHQgdXBvbiB0aGUgUXdlbiAzIG1vZGVsIGZhbWlseSBhbmQgaW5jb3Jwb3JhdGVzIGJvdGggY29udGludWFsIHByZS10cmFpbmluZyBhbmQgYWxpZ25tZW50IHRlY2huaXF1ZXMuLGh0dHBzOi8vd3d3LnRiYW5rLnJ1L2Fib3V0L25ld3MvMTgwNzIwMjUtdC10ZWNobm9sb2dpZXMtZ3JvdXAtaGFzLXJlbGVhc2VkLW1vZGVsLXdpdGgtaHlicmlkLXJlYXNvbmluZy1tb2RlLXQtcHJvLTItMC8sLCwsMzIwMDAwMDAwMDAuMCwzMkIsLCw0MDAwMDAwMDAwMCwiIiJJbnN0cnVjdGlvbiBQcmUtVHJhaW5pbmc6IDQwQiB0b2tlbnMgb2YgaW5zdHJ1Y3Rpb24gZGF0YSwgd2l0aCBvbmUtdGhpcmQgZm9jdXNlZCBvbiByZWFzb25pbmcgdGFza3MuCgpTdXBlcnZpc2VkIEZpbmUtVHVuaW5nIChTRlQpOiB+NTAwSyBoaWdoLXF1YWxpdHkgYW5kIGRpdmVyc2UgaW5zdHJ1Y3Rpb25zIHdpdGggYmFsYW5jZWQgY29tcGxleGl0eS4gUmVhc29uaW5nIHRhc2tzIG1ha2UgdXAgYWJvdXQgMjAlIG9mIHRoZSBkYXRhc2V0LgoKUHJlZmVyZW5jZSBUdW5pbmc6IH4xMDBLIGNhcmVmdWxseSBzZWxlY3RlZCBpbnN0cnVjdGlvbnMsIGZpbHRlcmVkIGJ5IGxlbmd0aCBhbmQgdHlwZSBmb3IgZ2VuZXJhbCB0YXNrcyBhbmQgd2l0aCBkb21haW4tYmFsYW5jZWQgc2VsZWN0aW9uIGZvciByZWFzb25pbmcgdGFza3MuIiIiLCwsLCxDb25maWRlbnQsIlQtVGVjaG5vbG9naWVzIEdyb3VwIHByZXNlbnRlZCBULVBybyAyLjAg4oCUIHRoZSBmaXJzdCBvd24gbGFyZ2UgbGFuZ3VhZ2UgbW9kZWwgd2l0aCBhIGh5YnJpZCByZWFzb25pbmcgbW9kZSwgd2hpY2ggY29tYmluZXMgaGlnaGVyIHF1YWxpdHkgb2YgYW5zd2VycyB0byBjb21wbGV4IHF1ZXJpZXMgd2l0aCAyIHRpbWVzIHNhdmluZyBvZiBjb21wdXRpbmcgcmVzb3VyY2VzIGZvciBxdWVyaWVzIGluIFJ1c3NpYW4gY29tcGFyZWQgdG8gYW5hbG9ndWVzIFF3ZW4zIGFuZCBEZWVwU2VlayBSMS1EaXN0aWwuIEh5YnJpZCBtb2RlbHMgYWxsb3cgY2hvb3NpbmcgYmV0d2VlbiBmYXN0IHNpbXBsZSBhbnN3ZXJzIGFuZCBkZWVwIGFuYWx5c2lzLCB3aGljaCBoZWxwcyB0byBvcHRpbWl6ZSBjb21wdXRpbmcgY29zdHMgd2hlbiBpbXBsZW1lbnRpbmcgQUkuCgpUb3RhbCBkZXZlbG9wbWVudCBjb3N0cywgaW5jbHVkaW5nIGNvc3RzIG9mIGNvbXB1dGluZyBwb3dlciBmb3IgUiZEIGFuZCBmaW5hbCBhZGRpdGlvbmFsIHRyYWluaW5nLCBhcyB3ZWxsIGFzIGVtcGxveWVlIHNhbGFyaWVzLCBkbyBub3QgZXhjZWVkIDEyMCBtaWxsaW9uIHJ1Ymxlcy4iLCwsT3BlbiB3ZWlnaHRzICh1bnJlc3RyaWN0ZWQpLFJ1c3NpYSxRd2VuMy0zMkIsNy42OGUrMjEsNiBGTE9QIC8gdG9rZW4gLyBwYXJhbWV0ZXIgKiAzMiAqIDEwXjkgcGFyYW1ldGVycyAqIDQwICogMTBeOSB0b2tlbnMgPSA3LjY4ZSsyMSBGTE9QLCwsMjAyNS0xMS0yOCAxMTo1MjoxMyswMDowMCwsLCwsLEluZHVzdHJ5LCwsLCxVbnJlbGVhc2VkLCJBcGFjaGUgMi4wCmh0dHBzOi8vaHVnZ2luZ2ZhY2UuY28vdC10ZWNoL1QtcHJvLWl0LTIuMCIsLCwsLCwsT3BlcmF0aW9uIGNvdW50aW5nLHQtdGVjaCwsLCxZZXMKQ2hhdEdQVCBhZ2VudCxMYW5ndWFnZSwiTGFuZ3VhZ2UgbW9kZWxpbmcvZ2VuZXJhdGlvbixRdWVzdGlvbiBhbnN3ZXJpbmcsUXVhbnRpdGF0aXZlIHJlYXNvbmluZyxTeXN0ZW0gY29udHJvbCxUYWJsZSB0YXNrcyxDb2RlIGdlbmVyYXRpb24sSW5zdHJ1Y3Rpb24gaW50ZXJwcmV0YXRpb24sVHJhbnNsYXRpb24sU2VhcmNoIixPcGVuQUksLDIwMjUtMDctMTcsSW50cm9kdWNpbmcgQ2hhdEdQVCBhZ2VudDogYnJpZGdpbmcgcmVzZWFyY2ggYW5kIGFjdGlvbixodHRwczovL2Nkbi5vcGVuYWkuY29tL3BkZi82YmNjY2NhNi0zYjY0LTQzY2ItYTY2ZS00NjQ3MDczMTQyZDcvY2hhdGdwdF9hZ2VudF9zeXN0ZW1fY2FyZF9sYXVuY2gucGRmLCwsLCwsLCwsLCwsLCxVbmtub3duLCJDaGF0R1BUIGFnZW50IGlzIGEgbmV3IGFnZW50aWMgbW9kZWwgaW4gdGhlIHNhbWUgZmFtaWx5IGFzIE9wZW5BSSBvMyB0aGF0IGNvbWJpbmVzIHRoZSBzdHJlbmd0aHMgb2YgZGVlcCByZXNlYXJjaCBhbmQgT3BlcmF0b3IuIEl0IGJyaW5ncyB0b2dldGhlcjoK4oCiIERlZXAgcmVzZWFyY2jigJlzIGFiaWxpdHkgdG8gY29uZHVjdCBtdWx0aS1zdGVwIHJlc2VhcmNoIGFuZCBnZW5lcmF0ZSBoaWdoLXF1YWxpdHkgcmVwb3J0cwrigKIgT3BlcmF0b3LigJlzIGNhcGFjaXR5IHRvIGV4ZWN1dGUgdGFza3MgdGhyb3VnaCBhIHJlbW90ZSB2aXN1YWwgYnJvd3NlciBlbnZpcm9ubWVudArigKIgVGVybWluYWwgdG9vbCB3aXRoIGxpbWl0ZWQgbmV0d29yayBhY2Nlc3MgZm9yIGV4ZWN1dGluZyBjb2RlLCBwZXJmb3JtaW5nIGRhdGEgYW5hbHlzaXMsIGFuZCBnZW5lcmF0aW5nIHNsaWRlcyBvciBzcHJlYWRzaGVldHMK4oCiIEFjY2VzcyB0byBleHRlcm5hbCBkYXRhIHNvdXJjZXMgYW5kIGFwcGxpY2F0aW9ucyAoZS5nLiwgR29vZ2xlIERyaXZlKSB2aWEgQ29ubmVjdG9ycyIsLCxIb3N0ZWQgYWNjZXNzIChubyBBUEkpLFVuaXRlZCBTdGF0ZXMgb2YgQW1lcmljYSxHUFQtNG8sLCwsLDIwMjUtMTEtMjggMTE6NTI6MTMrMDA6MDAsLCwsLCxJbmR1c3RyeSwsLCwsVW5yZWxlYXNlZCwsLCwsLCwsLCwsLCxObwpPcGVuUmVhc29uaW5nLU5lbW90cm9uLTMyQixMYW5ndWFnZSwiTGFuZ3VhZ2UgbW9kZWxpbmcvZ2VuZXJhdGlvbixRdWVzdGlvbiBhbnN3ZXJpbmcsUXVhbnRpdGF0aXZlIHJlYXNvbmluZyxDb2RlIGdlbmVyYXRpb24sTWF0aGVtYXRpY2FsIHJlYXNvbmluZyIsTlZJRElBLCwyMDI1LTA3LTE2LE9wZW5SZWFzb25pbmctTmVtb3Ryb24tMzJCIE92ZXJ2aWV3LGh0dHBzOi8vaHVnZ2luZ2ZhY2UuY28vbnZpZGlhL09wZW5SZWFzb25pbmctTmVtb3Ryb24tMzJCLCwsLDMyMDAwMDAwMDAwLjAsMzJCLCwsLCwsLCwsQ29uZmlkZW50LCJPcGVuUmVhc29uaW5nLU5lbW90cm9uLTMyQiBpcyBhIGxhcmdlIGxhbmd1YWdlIG1vZGVsIChMTE0pIHdoaWNoIGlzIGEgZGVyaXZhdGl2ZSBvZiBRd2VuMi41LTMyQi1JbnN0cnVjdCAoQUtBIHRoZSByZWZlcmVuY2UgbW9kZWwpLiBJdCBpcyBhIHJlYXNvbmluZyBtb2RlbCB0aGF0IGlzIHBvc3QtdHJhaW5lZCBmb3IgcmVhc29uaW5nIGFib3V0IG1hdGgsIGNvZGUgYW5kIHNjaWVuY2Ugc29sdXRpb24gZ2VuZXJhdGlvbi4gV2UgZXZhbHVhdGVkIHRoaXMgbW9kZWwgd2l0aCB1cCB0byA2NEsgb3V0cHV0IHRva2Vucy4gVGhlIE9wZW5SZWFzb25pbmcgbW9kZWwgaXMgYXZhaWxhYmxlIGluIHRoZSBmb2xsb3dpbmcgc2l6ZXM6IDEuNUIsIDdCIGFuZCAxNEIgYW5kIDMyQi4KClRoaXMgbW9kZWwgaXMgcmVhZHkgZm9yIGNvbW1lcmNpYWwvbm9uLWNvbW1lcmNpYWwgcmVzZWFyY2ggdXNlLiIsLCxPcGVuIHdlaWdodHMgKHVucmVzdHJpY3RlZCksVW5pdGVkIFN0YXRlcyBvZiBBbWVyaWNhLFF3ZW4yLjUtMzJCLCwsLCwyMDI1LTExLTI4IDExOjUyOjEzKzAwOjAwLCwsLCwsSW5kdXN0cnksLCwsLFVucmVsZWFzZWQsIiBDcmVhdGl2ZSBDb21tb25zIEF0dHJpYnV0aW9uIDQuMCBJbnRlcm5hdGlvbmFsIExpY2Vuc2UgKENDLUJZLTQuMCkKaHR0cHM6Ly9odWdnaW5nZmFjZS5jby9udmlkaWEvT3BlblJlYXNvbmluZy1OZW1vdHJvbi0zMkIiLCwsLCwsLCxudmlkaWEsLCwsWWVzCkVYQU9ORSA0LjAgKDMyQiksTGFuZ3VhZ2UsIkxhbmd1YWdlIG1vZGVsaW5nL2dlbmVyYXRpb24sUXVlc3Rpb24gYW5zd2VyaW5nLENvZGUgZ2VuZXJhdGlvbixRdWFudGl0YXRpdmUgcmVhc29uaW5nLFRyYW5zbGF0aW9uIixMRyBBSSBSZXNlYXJjaCwiTEcgQUkgUmVzZWFyY2g6IEt5dW5naG9vbiBCYWUsIEV1bmJpIENob2ksIEtpYm9uZyBDaG9pLCBTdGFubGV5IEp1bmdreXUgQ2hvaSwgWWVtdWsgQ2hvaSwgS3l1YmVlbiBIYW4sIFNlb2toZWUgSG9uZywgSnVud29uIEh3YW5nLCBUYWV3YW4gSHdhbmcsIEpvb253b24gSmFuZywgSHlvamluIEplb24sIEtpamVvbmcgSmVvbiwgR2VycmFyZCBKZW9uZ3dvbiBKbywgSHl1bmppayBKbywgSml5ZW9uIEp1bmcsIEV1aXNvb24gS2ltLCBIeW9zYW5nIEtpbSwgSmlob29uIEtpbSwgSm9vbmtlZSBLaW0sIFNlb25naHdhbiBLaW0sIFNveWVvbiBLaW0sIFN1bmt5b3VuZyBLaW0sIFlpcmV1biBLaW0sIFlvbmdpbCBLaW0sIFlvdWNodWwgS2ltLCBFZHdhcmQgSHdheW91bmcgTGVlLCBHd2FuZ2hvIExlZSwgSGFlanUgTGVlLCBIb25nbGFrIExlZSwgSmluc2lrIExlZSwgS3l1bmdtaW4gTGVlLCBTYW5naGEgUGFyaywgWW91bmcgTWluIFBhaWssIFlvbmdtaW4gUGFyaywgWW91bmd5b25nIFBhcmssIFNhbmdoeXVuIFNlbywgU2lob29uIFlhbmcsIEhldWl5ZWVuIFllZW4sIFNpaHl1ayBZaSwgSHllb25ndSBZdW4iLDIwMjUtMDctMTUsRVhBT05FIDQuMDogVW5pZmllZCBMYXJnZSBMYW5ndWFnZSBNb2RlbHMgSW50ZWdyYXRpbmcgTm9uLXJlYXNvbmluZyBhbmQgUmVhc29uaW5nIE1vZGVzLGh0dHBzOi8vYXJ4aXYub3JnL2Ficy8yNTA3LjExNDA3LCxUcmFpbmluZyBjb3N0LDJlMjQgRkxPUHMgb2YgdHJhaW5pbmcgY29tcHV0ZSwzMjAwMDAwMDAwMC4wLDMyQiwyLjY5MDAwMDAwMDAwMDAxZSsyNCwiUmVwb3J0ZWQgaW4gVGFibGUgMi4KCmZyb20gY29tbXVuaWNhdGlvbiB3aXRoIHRoZSBhdXRob3JzOgoiIkVYQU9ORSA0LjAgMzJCOiBOVklESUEgSDIwMCBHUFVzIHggNTEyIEVBIGZvciAxOSB3ZWVrcyAoRlA4IG1vZGUgdHJhaW5pbmcpIiIiLDE0MDAwMDAwMDAwMDAwLCJtYXggc2VxdWVuY2UgbGVuZ3RoIDEzMSwwNzIgKFRhYmxlIDEpCgpzaXplIG9mIHByZXRyYWluaW5nIGRhdGE6IDE0VCAoVGFibGUgMikiLDMxOTIuMCwiZnJvbSBjb21tdW5pY2F0aW9uIHdpdGggdGhlIGF1dGhvcnM6CiIiRVhBT05FIDQuMCAzMkI6IE5WSURJQSBIMjAwIEdQVXMgeCA1MTIgRUEgZm9yIDE5IHdlZWtzIChGUDggbW9kZSB0cmFpbmluZykiIgoKMTkgd2Vla3MgPSAzMTkyIGhvdXJzIixOVklESUEgSDIwMCBTWE0sLENvbmZpZGVudCwiVGhpcyB0ZWNobmljYWwgcmVwb3J0IGludHJvZHVjZXMgRVhBT05FIDQuMCwgd2hpY2ggaW50ZWdyYXRlcyBhIE5vbi1yZWFzb25pbmcgbW9kZSBhbmQgYSBSZWFzb25pbmcgbW9kZSB0byBhY2hpZXZlIGJvdGggdGhlIGV4Y2VsbGVudCB1c2FiaWxpdHkgb2YgRVhBT05FIDMuNSBhbmQgdGhlIGFkdmFuY2VkIHJlYXNvbmluZyBhYmlsaXRpZXMgb2YgRVhBT05FIERlZXAuIFRvIHBhdmUgdGhlIHdheSBmb3IgdGhlIGFnZW50aWMgQUkgZXJhLCBFWEFPTkUgNC4wIGluY29ycG9yYXRlcyBlc3NlbnRpYWwgZmVhdHVyZXMgc3VjaCBhcyBhZ2VudGljIHRvb2wgdXNlLCBhbmQgaXRzIG11bHRpbGluZ3VhbCBjYXBhYmlsaXRpZXMgYXJlIGV4dGVuZGVkIHRvIHN1cHBvcnQgU3BhbmlzaCBpbiBhZGRpdGlvbiB0byBFbmdsaXNoIGFuZCBLb3JlYW4uIFRoZSBFWEFPTkUgNC4wIG1vZGVsIHNlcmllcyBjb25zaXN0cyBvZiB0d28gc2l6ZXM6IGEgbWlkLXNpemUgMzJCIG1vZGVsIG9wdGltaXplZCBmb3IgaGlnaCBwZXJmb3JtYW5jZSwgYW5kIGEgc21hbGwtc2l6ZSAxLjJCIG1vZGVsIGRlc2lnbmVkIGZvciBvbi1kZXZpY2UgYXBwbGljYXRpb25zLiBUaGUgRVhBT05FIDQuMCBkZW1vbnN0cmF0ZXMgc3VwZXJpb3IgcGVyZm9ybWFuY2UgY29tcGFyZWQgdG8gb3Blbi13ZWlnaHQgbW9kZWxzIGluIGl0cyBjbGFzcyBhbmQgcmVtYWlucyBjb21wZXRpdGl2ZSBldmVuIGFnYWluc3QgZnJvbnRpZXItY2xhc3MgbW9kZWxzLiBUaGUgbW9kZWxzIGFyZSBwdWJsaWNseSBhdmFpbGFibGUgZm9yIHJlc2VhcmNoIHB1cnBvc2VzIGFuZCBjYW4gYmUgZWFzaWx5IGRvd25sb2FkZWQgdmlhIHRoaXMgaHR0cHMgVVJMLiIsLCxPcGVuIHdlaWdodHMgKG5vbi1jb21tZXJjaWFsKSxLb3JlYSAoUmVwdWJsaWMgb2YpLCwsLDUxMi4wLCwyMDI2LTAyLTExIDE5OjI2OjI3KzAwOjAwLCwsLCwsSW5kdXN0cnksLCwsLFVucmVsZWFzZWQsIkV4YW9uZSBsaWNlbnNlIChwZXJtaXRzIG9ubHkgYWNhZGVtaWMsIHJlc2VhcmNoLCBvciBlZHVjYXRpb25hbCB1c2FnZSkgCmh0dHBzOi8vaHVnZ2luZ2ZhY2UuY28vTEdBSS1FWEFPTkUvRVhBT05FLTQuMC0zMkIiLCwsLEZQOCwsNzAxMzU2LjAxMDA4NzU2MzIsUmVwb3J0ZWQsTEdBSS1FWEFPTkUsLCwsWWVzCkVYQU9ORSA0LjAgKDEuMkIpLExhbmd1YWdlLCJMYW5ndWFnZSBtb2RlbGluZy9nZW5lcmF0aW9uLFF1ZXN0aW9uIGFuc3dlcmluZyxDb2RlIGdlbmVyYXRpb24sUXVhbnRpdGF0aXZlIHJlYXNvbmluZyxUcmFuc2xhdGlvbiIsTEcgQUkgUmVzZWFyY2gsIkxHIEFJIFJlc2VhcmNoOiBLeXVuZ2hvb24gQmFlLCBFdW5iaSBDaG9pLCBLaWJvbmcgQ2hvaSwgU3RhbmxleSBKdW5na3l1IENob2ksIFllbXVrIENob2ksIEt5dWJlZW4gSGFuLCBTZW9raGVlIEhvbmcsIEp1bndvbiBId2FuZywgVGFld2FuIEh3YW5nLCBKb29ud29uIEphbmcsIEh5b2ppbiBKZW9uLCBLaWplb25nIEplb24sIEdlcnJhcmQgSmVvbmd3b24gSm8sIEh5dW5qaWsgSm8sIEppeWVvbiBKdW5nLCBFdWlzb29uIEtpbSwgSHlvc2FuZyBLaW0sIEppaG9vbiBLaW0sIEpvb25rZWUgS2ltLCBTZW9uZ2h3YW4gS2ltLCBTb3llb24gS2ltLCBTdW5reW91bmcgS2ltLCBZaXJldW4gS2ltLCBZb25naWwgS2ltLCBZb3VjaHVsIEtpbSwgRWR3YXJkIEh3YXlvdW5nIExlZSwgR3dhbmdobyBMZWUsIEhhZWp1IExlZSwgSG9uZ2xhayBMZWUsIEppbnNpayBMZWUsIEt5dW5nbWluIExlZSwgU2FuZ2hhIFBhcmssIFlvdW5nIE1pbiBQYWlrLCBZb25nbWluIFBhcmssIFlvdW5neW9uZyBQYXJrLCBTYW5naHl1biBTZW8sIFNpaG9vbiBZYW5nLCBIZXVpeWVlbiBZZWVuLCBTaWh5dWsgWWksIEh5ZW9uZ3UgWXVuIiwyMDI1LTA3LTE1LEVYQU9ORSA0LjA6IFVuaWZpZWQgTGFyZ2UgTGFuZ3VhZ2UgTW9kZWxzIEludGVncmF0aW5nIE5vbi1yZWFzb25pbmcgYW5kIFJlYXNvbmluZyBNb2RlcyxodHRwczovL2FyeGl2Lm9yZy9hYnMvMjUwNy4xMTQwNywsLCwxMjAwMDAwMDAwLjAsMS4yQiw4LjY1ZSsyMiwiUmVwb3J0ZWQgaW4gVGFibGUgMi4KCmZyb20gY29tbXVuaWNhdGlvbiB3aXRoIHRoZSBhdXRob3JzOgoiIkVYQU9ORSA0LjAgMS4yQjogTlZJRElBIEgyMDAgR1BVcyB4IDUxMiBFQSBmb3IgMiB3ZWVrcyAoRlA4IG1vZGUgdHJhaW5pbmcpIiIiLDEyMDAwMDAwMDAwMDAwLCJtYXggc2VxdWVuY2UgbGVuZ3RoIDY1LDUzNiAoVGFibGUgMSkKCnNpemUgb2YgcHJldHJhaW5pbmcgZGF0YTogMTJUIChUYWJsZSAyKSIsMzM2LjAsImZyb20gY29tbXVuaWNhdGlvbiB3aXRoIHRoZSBhdXRob3JzOgoiIkVYQU9ORSA0LjAgMS4yQjogTlZJRElBIEgyMDAgR1BVcyB4IDUxMiBFQSBmb3IgMiB3ZWVrcyAoRlA4IG1vZGUgdHJhaW5pbmcpIiIKCjIgd2Vla3MgPSAzMzYgaG91cnMiLE5WSURJQSBIMjAwIFNYTSwsQ29uZmlkZW50LCJUaGlzIHRlY2huaWNhbCByZXBvcnQgaW50cm9kdWNlcyBFWEFPTkUgNC4wLCB3aGljaCBpbnRlZ3JhdGVzIGEgTm9uLXJlYXNvbmluZyBtb2RlIGFuZCBhIFJlYXNvbmluZyBtb2RlIHRvIGFjaGlldmUgYm90aCB0aGUgZXhjZWxsZW50IHVzYWJpbGl0eSBvZiBFWEFPTkUgMy41IGFuZCB0aGUgYWR2YW5jZWQgcmVhc29uaW5nIGFiaWxpdGllcyBvZiBFWEFPTkUgRGVlcC4gVG8gcGF2ZSB0aGUgd2F5IGZvciB0aGUgYWdlbnRpYyBBSSBlcmEsIEVYQU9ORSA0LjAgaW5jb3Jwb3JhdGVzIGVzc2VudGlhbCBmZWF0dXJlcyBzdWNoIGFzIGFnZW50aWMgdG9vbCB1c2UsIGFuZCBpdHMgbXVsdGlsaW5ndWFsIGNhcGFiaWxpdGllcyBhcmUgZXh0ZW5kZWQgdG8gc3VwcG9ydCBTcGFuaXNoIGluIGFkZGl0aW9uIHRvIEVuZ2xpc2ggYW5kIEtvcmVhbi4gVGhlIEVYQU9ORSA0LjAgbW9kZWwgc2VyaWVzIGNvbnNpc3RzIG9mIHR3byBzaXplczogYSBtaWQtc2l6ZSAzMkIgbW9kZWwgb3B0aW1pemVkIGZvciBoaWdoIHBlcmZvcm1hbmNlLCBhbmQgYSBzbWFsbC1zaXplIDEuMkIgbW9kZWwgZGVzaWduZWQgZm9yIG9uLWRldmljZSBhcHBsaWNhdGlvbnMuIFRoZSBFWEFPTkUgNC4wIGRlbW9uc3RyYXRlcyBzdXBlcmlvciBwZXJmb3JtYW5jZSBjb21wYXJlZCB0byBvcGVuLXdlaWdodCBtb2RlbHMgaW4gaXRzIGNsYXNzIGFuZCByZW1haW5zIGNvbXBldGl0aXZlIGV2ZW4gYWdhaW5zdCBmcm9udGllci1jbGFzcyBtb2RlbHMuIFRoZSBtb2RlbHMgYXJlIHB1YmxpY2x5IGF2YWlsYWJsZSBmb3IgcmVzZWFyY2ggcHVycG9zZXMgYW5kIGNhbiBiZSBlYXNpbHkgZG93bmxvYWRlZCB2aWEgdGhpcyBodHRwcyBVUkwuIiwsLE9wZW4gd2VpZ2h0cyAobm9uLWNvbW1lcmNpYWwpLEtvcmVhIChSZXB1YmxpYyBvZiksLCwsNTEyLjAsLDIwMjYtMDItMTEgMTk6MjY6MjcrMDA6MDAsLCwsLCxJbmR1c3RyeSwsLCwsVW5yZWxlYXNlZCwiRXhhb25lIGxpY2Vuc2UgKHBlcm1pdHMgb25seSBhY2FkZW1pYywgcmVzZWFyY2gsIG9yIGVkdWNhdGlvbmFsIHVzYWdlKSAKaHR0cHM6Ly9odWdnaW5nZmFjZS5jby9MR0FJLUVYQU9ORS9FWEFPTkUtNC4wLTEuMkIiLCwsLEZQOCwsNzAxMzU2LjAxMDA4NzU2MzIsUmVwb3J0ZWQsTEdBSS1FWEFPTkUsLCwsWWVzClZveHRyYWwgU21hbGwsU3BlZWNoLCJBdWRpbyBxdWVzdGlvbiBhbnN3ZXJpbmcsU3BlZWNoIHJlY29nbml0aW9uIChBU1IpLFNwZWVjaC10by10ZXh0LExhbmd1YWdlIG1vZGVsaW5nL2dlbmVyYXRpb24sUXVlc3Rpb24gYW5zd2VyaW5nIixNaXN0cmFsIEFJLCJBbGV4YW5kZXIgSC4gTGl1LCBBbmR5IEVocmVuYmVyZywgQW5keSBMbywgQ2zDqW1lbnQgRGVub2l4LCBDb3JlbnRpbiBCYXJyZWF1LCBHdWlsbGF1bWUgTGFtcGxlLCBKZWFuLU1hbG8gRGVsaWdub24sIEtoeWF0aGkgUmFnaGF2aSBDaGFuZHUsIFBhdHJpY2sgdm9uIFBsYXRlbiwgUGF2YW5rdW1hciBSZWRkeSBNdWRkaXJlZGR5LCBTYW5jaGl0IEdhbmRoaSwgU29oYW0gR2hvc2gsIFNyaWphbiBNaXNocmEsIFRob21hcyBGb3ViZXJ0LCBBYmhpbmF2IFJhc3RvZ2ksIEFkYW0gWWFuZywgQWxiZXJ0IFEuIEppYW5nLCBBbGV4YW5kcmUgU2FibGF5cm9sbGVzLCBBbcOpbGllIEjDqWxpb3UsIEFtw6lsaWUgTWFydGluLCBBbm1vbCBBZ2Fyd2FsLCBBbnRvaW5lIFJvdXgsIEFydGh1ciBEYXJjZXQsIEFydGh1ciBNZW5zY2gsIEJhcHRpc3RlIEJvdXQsIEJhcHRpc3RlIFJvemnDqHJlLCBCYXVkb3VpbiBEZSBNb25pY2F1bHQsIENocmlzIEJhbWZvcmQsIENocmlzdGlhbiBXYWxsZW53ZWluLCBDaHJpc3RvcGhlIFJlbmF1ZGluLCBDbMOpbWVuY2UgTGFuZnJhbmNoaSwgRGFyaXVzIERhYmVydCwgRGV2ZW5kcmEgU2luZ2ggQ2hhcGxvdCwgRGV2b24gTWl6ZWxsZSwgRGllZ28gZGUgbGFzIENhc2FzLCBFbGxpb3QgQ2hhbmUtU2FuZSwgRW1pbGllbiBGdWdpZXIsIEVtbWEgQm91IEhhbm5hLCBHYWJyaWVsbGUgQmVycmFkYSwgR2F1dGhpZXIgRGVsZXJjZSwgR2F1dGhpZXIgR3VpbmV0LCBHZW9yZ2lpIE5vdmlrb3YsIEd1aWxsYXVtZSBNYXJ0aW4sIEhpbWFuc2h1IEphanUsIEphbiBMdWR6aWVqZXdza2ksIEphc29uIFJ1dGUsIEplYW4tSGFkcmllbiBDaGFicmFuLCBKZXNzaWNhIENodWRub3Zza3ksIEpvYWNoaW0gU3R1ZG5pYSwgSm9lcCBCYXJtZW50bG8sIEpvbmFzIEFtYXIsIEpvc3NlbGluIFNvbWVydmlsbGUgUm9iZXJ0cywgSnVsaWVuIERlbml6ZSwgS2FyYW4gU2F4ZW5hLCBLYXJtZXNoIFlhZGF2LCBLYXJ0aWsgS2hhbmRlbHdhbCwgS3VzaCBKYWluLCBMw6lsaW8gUmVuYXJkIExhdmF1ZCwgTMOpb25hcmQgQmxpZXIsIExpbmd4aWFvIFpoYW8sIExvdWlzIE1hcnRpbiwgTHVjaWxlIFNhdWxuaWVyLCBMdXl1IEdhbywgTWFyaWUgUGVsbGF0LCBNYXRoaWxkZSBHdWlsbGF1bWluLCBNYXRoaXMgRmVsYXJkb3MsIE1hdHRoaWV1IERpbm90LCBNYXhpbWUgRGFycmluLCBNYXhpbWlsaWFuIEF1Z3VzdGluLCBNaWNrYcOrbCBTZXpuZWMsIE5laGEgR3VwdGEsIE5pa2hpbCBSYWdodXJhbWFuLCBPbGl2aWVyIER1Y2hlbm5lLCBQYXRyaWNpYSBXYW5nLCBQYXRyeWsgU2FmZmVyLCBQYXVsIEphY29iLCBQYXVsIFdhbWJlcmd1ZSwgUGF1bGEgS3VyeWxvd2ljeiwgUGhpbG9tw6huZSBDaGFnbmlvdCwgUGllcnJlIFN0b2NrLCBQcmF2ZXNoIEFncmF3YWwsIFLDqW1pIERlbGFjb3VydCwgUm9tYWluIFNhdXZlc3RyZSwgUm9tYW4gU29sZXRza3lpLCBTYWdhciBWYXplLCBTYW5kZWVwIFN1YnJhbWFuaWFuLCBTYXVyYWJoIEdhcmcsIFNoYXNod2F0IERhbGFsLCBTaWRkaGFydGggR2FuZGhpLCBTdW11a2ggQWl0aGFsLCBTenltb24gQW50b25pYWssIFRldmVuIExlIFNjYW8sIFRoaWJhdWx0IFNjaHVlbGxlciwgVGhpYmF1dCBMYXZyaWwsIFRob21hcyBSb2JlcnQsIFRob21hcyBXYW5nLCBUaW1vdGjDqWUgTGFjcm9peCwgVG9tIEJld2xleSwgVmFsZXJpaWEgTmVteWNobmlrb3ZhLCBWaWN0b3IgUGFsdHogZXQgYWwuICg2IGFkZGl0aW9uYWwgYXV0aG9ycyBub3Qgc2hvd24pIiwyMDI1LTA3LTE1LEludHJvZHVjaW5nIGZyb250aWVyIG9wZW4gc291cmNlIHNwZWVjaCB1bmRlcnN0YW5kaW5nIG1vZGVscy4saHR0cHM6Ly9hcnhpdi5vcmcvYWJzLzI1MDcuMTMyNjQsLCwsMjQzMDAwMDAwMDAuMCxUYWJsZSAxLCwsLCwsLCwsQ29uZmlkZW50LCJXZSBwcmVzZW50IFZveHRyYWwgTWluaSBhbmQgVm94dHJhbCBTbWFsbCwgdHdvIG11bHRpbW9kYWwgYXVkaW8gY2hhdCBtb2RlbHMuIFZveHRyYWwgaXMgdHJhaW5lZCB0byBjb21wcmVoZW5kIGJvdGggc3Bva2VuIGF1ZGlvIGFuZCB0ZXh0IGRvY3VtZW50cywgYWNoaWV2aW5nIHN0YXRlLW9mLXRoZS1hcnQgcGVyZm9ybWFuY2UgYWNyb3NzIGEgZGl2ZXJzZSByYW5nZSBvZiBhdWRpbyBiZW5jaG1hcmtzLCB3aGlsZSBwcmVzZXJ2aW5nIHN0cm9uZyB0ZXh0IGNhcGFiaWxpdGllcy4gVm94dHJhbCBTbWFsbCBvdXRwZXJmb3JtcyBhIG51bWJlciBvZiBjbG9zZWQtc291cmNlIG1vZGVscywgd2hpbGUgYmVpbmcgc21hbGwgZW5vdWdoIHRvIHJ1biBsb2NhbGx5LiBBIDMySyBjb250ZXh0IHdpbmRvdyBlbmFibGVzIHRoZSBtb2RlbCB0byBoYW5kbGUgYXVkaW8gZmlsZXMgdXAgdG8gNDAgbWludXRlcyBpbiBkdXJhdGlvbiBhbmQgbG9uZyBtdWx0aS10dXJuIGNvbnZlcnNhdGlvbnMuIFdlIGFsc28gY29udHJpYnV0ZSB0aHJlZSBiZW5jaG1hcmtzIGZvciBldmFsdWF0aW5nIHNwZWVjaCB1bmRlcnN0YW5kaW5nIG1vZGVscyBvbiBrbm93bGVkZ2UgYW5kIHRyaXZpYS4gQm90aCBWb3h0cmFsIG1vZGVscyBhcmUgcmVsZWFzZWQgdW5kZXIgQXBhY2hlIDIuMCBsaWNlbnNlLiIsLCxPcGVuIHdlaWdodHMgKHVucmVzdHJpY3RlZCksRnJhbmNlLE1pc3RyYWwgU21hbGwgMywsLCwsMjAyNS0xMS0yOCAxMTo1MjoxMyswMDowMCwsLCwsLEluZHVzdHJ5LCwsLCxVbnJlbGVhc2VkLCJBcGFjaGUgMi4wCmh0dHBzOi8vaHVnZ2luZ2ZhY2UuY28vbWlzdHJhbGFpL1ZveHRyYWwtU21hbGwtMjRCLTI1MDciLCwsLCwsLCxtaXN0cmFsYWksLCwsWWVzClZveHRyYWwgTWluaSwiU3BlZWNoLExhbmd1YWdlIiwiQXVkaW8gcXVlc3Rpb24gYW5zd2VyaW5nLFNwZWVjaCByZWNvZ25pdGlvbiAoQVNSKSxTcGVlY2gtdG8tdGV4dCxMYW5ndWFnZSBtb2RlbGluZy9nZW5lcmF0aW9uLFF1ZXN0aW9uIGFuc3dlcmluZyIsTWlzdHJhbCBBSSwiQWxleGFuZGVyIEguIExpdSwgQW5keSBFaHJlbmJlcmcsIEFuZHkgTG8sIENsw6ltZW50IERlbm9peCwgQ29yZW50aW4gQmFycmVhdSwgR3VpbGxhdW1lIExhbXBsZSwgSmVhbi1NYWxvIERlbGlnbm9uLCBLaHlhdGhpIFJhZ2hhdmkgQ2hhbmR1LCBQYXRyaWNrIHZvbiBQbGF0ZW4sIFBhdmFua3VtYXIgUmVkZHkgTXVkZGlyZWRkeSwgU2FuY2hpdCBHYW5kaGksIFNvaGFtIEdob3NoLCBTcmlqYW4gTWlzaHJhLCBUaG9tYXMgRm91YmVydCwgQWJoaW5hdiBSYXN0b2dpLCBBZGFtIFlhbmcsIEFsYmVydCBRLiBKaWFuZywgQWxleGFuZHJlIFNhYmxheXJvbGxlcywgQW3DqWxpZSBIw6lsaW91LCBBbcOpbGllIE1hcnRpbiwgQW5tb2wgQWdhcndhbCwgQW50b2luZSBSb3V4LCBBcnRodXIgRGFyY2V0LCBBcnRodXIgTWVuc2NoLCBCYXB0aXN0ZSBCb3V0LCBCYXB0aXN0ZSBSb3ppw6hyZSwgQmF1ZG91aW4gRGUgTW9uaWNhdWx0LCBDaHJpcyBCYW1mb3JkLCBDaHJpc3RpYW4gV2FsbGVud2VpbiwgQ2hyaXN0b3BoZSBSZW5hdWRpbiwgQ2zDqW1lbmNlIExhbmZyYW5jaGksIERhcml1cyBEYWJlcnQsIERldmVuZHJhIFNpbmdoIENoYXBsb3QsIERldm9uIE1pemVsbGUsIERpZWdvIGRlIGxhcyBDYXNhcywgRWxsaW90IENoYW5lLVNhbmUsIEVtaWxpZW4gRnVnaWVyLCBFbW1hIEJvdSBIYW5uYSwgR2FicmllbGxlIEJlcnJhZGEsIEdhdXRoaWVyIERlbGVyY2UsIEdhdXRoaWVyIEd1aW5ldCwgR2VvcmdpaSBOb3Zpa292LCBHdWlsbGF1bWUgTWFydGluLCBIaW1hbnNodSBKYWp1LCBKYW4gTHVkemllamV3c2tpLCBKYXNvbiBSdXRlLCBKZWFuLUhhZHJpZW4gQ2hhYnJhbiwgSmVzc2ljYSBDaHVkbm92c2t5LCBKb2FjaGltIFN0dWRuaWEsIEpvZXAgQmFybWVudGxvLCBKb25hcyBBbWFyLCBKb3NzZWxpbiBTb21lcnZpbGxlIFJvYmVydHMsIEp1bGllbiBEZW5pemUsIEthcmFuIFNheGVuYSwgS2FybWVzaCBZYWRhdiwgS2FydGlrIEtoYW5kZWx3YWwsIEt1c2ggSmFpbiwgTMOpbGlvIFJlbmFyZCBMYXZhdWQsIEzDqW9uYXJkIEJsaWVyLCBMaW5neGlhbyBaaGFvLCBMb3VpcyBNYXJ0aW4sIEx1Y2lsZSBTYXVsbmllciwgTHV5dSBHYW8sIE1hcmllIFBlbGxhdCwgTWF0aGlsZGUgR3VpbGxhdW1pbiwgTWF0aGlzIEZlbGFyZG9zLCBNYXR0aGlldSBEaW5vdCwgTWF4aW1lIERhcnJpbiwgTWF4aW1pbGlhbiBBdWd1c3RpbiwgTWlja2HDq2wgU2V6bmVjLCBOZWhhIEd1cHRhLCBOaWtoaWwgUmFnaHVyYW1hbiwgT2xpdmllciBEdWNoZW5uZSwgUGF0cmljaWEgV2FuZywgUGF0cnlrIFNhZmZlciwgUGF1bCBKYWNvYiwgUGF1bCBXYW1iZXJndWUsIFBhdWxhIEt1cnlsb3dpY3osIFBoaWxvbcOobmUgQ2hhZ25pb3QsIFBpZXJyZSBTdG9jaywgUHJhdmVzaCBBZ3Jhd2FsLCBSw6ltaSBEZWxhY291cnQsIFJvbWFpbiBTYXV2ZXN0cmUsIFJvbWFuIFNvbGV0c2t5aSwgU2FnYXIgVmF6ZSwgU2FuZGVlcCBTdWJyYW1hbmlhbiwgU2F1cmFiaCBHYXJnLCBTaGFzaHdhdCBEYWxhbCwgU2lkZGhhcnRoIEdhbmRoaSwgU3VtdWtoIEFpdGhhbCwgU3p5bW9uIEFudG9uaWFrLCBUZXZlbiBMZSBTY2FvLCBUaGliYXVsdCBTY2h1ZWxsZXIsIFRoaWJhdXQgTGF2cmlsLCBUaG9tYXMgUm9iZXJ0LCBUaG9tYXMgV2FuZywgVGltb3Row6llIExhY3JvaXgsIFRvbSBCZXdsZXksIFZhbGVyaWlhIE5lbXljaG5pa292YSwgVmljdG9yIFBhbHR6IGV0IGFsLiAoNiBhZGRpdGlvbmFsIGF1dGhvcnMgbm90IHNob3duKSIsMjAyNS0wNy0xNSxJbnRyb2R1Y2luZyBmcm9udGllciBvcGVuIHNvdXJjZSBzcGVlY2ggdW5kZXJzdGFuZGluZyBtb2RlbHMuLGh0dHBzOi8vYXJ4aXYub3JnL2Ficy8yNTA3LjEzMjY0LCwsIiIiVm94dHJhbCBTbWFsbCBhY2hpZXZlcyBzdGF0ZS1vZi10aGUtYXJ0IHRyYW5zY3JpcHRpb24gcmVzdWx0cyBvbiBFbmdsaXNoIFNob3J0LUZvcm0gYW5kIE1DViwgYmVhdGluZyBhbGwgb3BlbiBhbmQgY2xvc2VkLXNvdXJjZSBtb2RlbHMuIiIiLDQ3MDAwMDAwMDAuMCxUYWJsZSAxLCwsLCwsLCwsQ29uZmlkZW50LCJXZSBwcmVzZW50IFZveHRyYWwgTWluaSBhbmQgVm94dHJhbCBTbWFsbCwgdHdvIG11bHRpbW9kYWwgYXVkaW8gY2hhdCBtb2RlbHMuIFZveHRyYWwgaXMgdHJhaW5lZCB0byBjb21wcmVoZW5kIGJvdGggc3Bva2VuIGF1ZGlvIGFuZCB0ZXh0IGRvY3VtZW50cywgYWNoaWV2aW5nIHN0YXRlLW9mLXRoZS1hcnQgcGVyZm9ybWFuY2UgYWNyb3NzIGEgZGl2ZXJzZSByYW5nZSBvZiBhdWRpbyBiZW5jaG1hcmtzLCB3aGlsZSBwcmVzZXJ2aW5nIHN0cm9uZyB0ZXh0IGNhcGFiaWxpdGllcy4gVm94dHJhbCBTbWFsbCBvdXRwZXJmb3JtcyBhIG51bWJlciBvZiBjbG9zZWQtc291cmNlIG1vZGVscywgd2hpbGUgYmVpbmcgc21hbGwgZW5vdWdoIHRvIHJ1biBsb2NhbGx5LiBBIDMySyBjb250ZXh0IHdpbmRvdyBlbmFibGVzIHRoZSBtb2RlbCB0byBoYW5kbGUgYXVkaW8gZmlsZXMgdXAgdG8gNDAgbWludXRlcyBpbiBkdXJhdGlvbiBhbmQgbG9uZyBtdWx0aS10dXJuIGNvbnZlcnNhdGlvbnMuIFdlIGFsc28gY29udHJpYnV0ZSB0aHJlZSBiZW5jaG1hcmtzIGZvciBldmFsdWF0aW5nIHNwZWVjaCB1bmRlcnN0YW5kaW5nIG1vZGVscyBvbiBrbm93bGVkZ2UgYW5kIHRyaXZpYS4gQm90aCBWb3h0cmFsIG1vZGVscyBhcmUgcmVsZWFzZWQgdW5kZXIgQXBhY2hlIDIuMCBsaWNlbnNlLiIsLCxPcGVuIHdlaWdodHMgKHVucmVzdHJpY3RlZCksRnJhbmNlLE1pbmlzdHJhbCAzQiwsLCwsMjAyNS0xMS0yOCAxMTo1MjoxMyswMDowMCwsLCwsLEluZHVzdHJ5LCwsLCxVbnJlbGVhc2VkLCJBcGFjaGUgMi4wCmh0dHBzOi8vaHVnZ2luZ2ZhY2UuY28vbWlzdHJhbGFpL1ZveHRyYWwtTWluaS0zQi0yNTA3IiwsLCwsLCwsbWlzdHJhbGFpLCwsLFllcwpHZW1pbmkgRW1iZWRkaW5nLExhbmd1YWdlLFNlbWFudGljIGVtYmVkZGluZyxHb29nbGUgRGVlcE1pbmQsIkppbmh5dWsgTGVlLCBGZWl5YW5nIENoZW4sIFNhaGlsIER1YSwgRGFuaWVsIENlciwgTWFkaHVyaSBTaGFuYmhvZ3VlLCBJZnRla2hhciBOYWltLCBHdXN0YXZvIEhlcm7DoW5kZXogw4FicmVnbywgWmhlIExpLCBLYWlmZW5nIENoZW4sIEhlbnJpcXVlIFNjaGVjaHRlciBWZXJhLCBYaWFvcWkgUmVuLCBTaGFuZmVuZyBaaGFuZywgRGFuaWVsIFNhbHosIE1pY2hhZWwgQm9yYXRrbywgSmF5IEhhbiwgQmxhaXIgQ2hlbiwgU2h1byBIdWFuZywgVmlrcmFtIFJhbywgUGF1bCBTdWdhbnRoYW4sIEZlbmcgSGFuLCBBbmRyZWFzIERvdW1hbm9nbG91LCBOaXRoaSBHdXB0YSwgRmVkb3IgTW9pc2VldiwgQ2F0aHkgWWlwLCBBYXNoaSBKYWluLCBTaW1vbiBCYXVtZ2FydG5lciwgU2hhaHJva2ggU2hhaGksIEZyYW5rIFBhbG1hIEdvbWV6LCBTYW5kZWVwIE1hcmlzZXJsYSwgTWluIENob2ksIFBhcmFzaGFyIFNoYWgsIFNvbmFtIEdvZW5rYSwgS2UgQ2hlbiwgWWUgWGlhLCBLb2VydCBDaGVuLCBTYWkgTWVoZXIgS2FydGhpayBEdWRkdSwgWWljaGFuZyBDaGVuLCBUcmV2b3IgV2Fsa2VyLCBXZW5sZWkgWmhvdSwgUmFrZXNoIEdoaXlhLCBaYWNoIEdsZWljaGVyLCBLYXJhbiBHaWxsLCBaaGUgRG9uZywgTW9qdGFiYSBTZXllZGhvc3NlaW5pLCBZdW5oc3VhbiBTdW5nLCBSYXBoYWVsIEhvZmZtYW5uLCBUb20gRHVlcmlnIiwyMDI1LTA3LTE0LEdlbWluaSBFbWJlZGRpbmc6IEdlbmVyYWxpemFibGUgRW1iZWRkaW5ncyBmcm9tIEdlbWluaSxodHRwczovL2FyeGl2Lm9yZy9hYnMvMjUwMy4wNzg5MSwsU09UQSBpbXByb3ZlbWVudCwiVGFibGUgMQoiIlRoaXMgZW1iZWRkaW5nIG1vZGVsIGhhcyBjb25zaXN0ZW50bHkgaGVsZCBhIHRvcCBzcG90IG9uIHRoZSBNYXNzaXZlIFRleHQgRW1iZWRkaW5nIEJlbmNobWFyayAoTVRFQikgTXVsdGlsaW5ndWFsIGxlYWRlcmJvYXJkIHNpbmNlIHRoZSBleHBlcmltZW50YWwgbGF1bmNoIGluIE1hcmNoLiIiIiwsLCwsLCwsLCwsVW5rbm93biwiSW4gdGhpcyByZXBvcnQsIHdlIGludHJvZHVjZSBHZW1pbmkgRW1iZWRkaW5nLCBhIHN0YXRlLW9mLXRoZS1hcnQgZW1iZWRkaW5nIG1vZGVsIGxldmVyYWdpbmcgdGhlIHBvd2VyIG9mIEdlbWluaSwgR29vZ2xlJ3MgbW9zdCBjYXBhYmxlIGxhcmdlIGxhbmd1YWdlIG1vZGVsLiBDYXBpdGFsaXppbmcgb24gR2VtaW5pJ3MgaW5oZXJlbnQgbXVsdGlsaW5ndWFsIGFuZCBjb2RlIHVuZGVyc3RhbmRpbmcgY2FwYWJpbGl0aWVzLCBHZW1pbmkgRW1iZWRkaW5nIHByb2R1Y2VzIGhpZ2hseSBnZW5lcmFsaXphYmxlIGVtYmVkZGluZ3MgZm9yIHRleHQgc3Bhbm5pbmcgbnVtZXJvdXMgbGFuZ3VhZ2VzIGFuZCB0ZXh0dWFsIG1vZGFsaXRpZXMuIFRoZSByZXByZXNlbnRhdGlvbnMgZ2VuZXJhdGVkIGJ5IEdlbWluaSBFbWJlZGRpbmcgY2FuIGJlIHByZWNvbXB1dGVkIGFuZCBhcHBsaWVkIHRvIGEgdmFyaWV0eSBvZiBkb3duc3RyZWFtIHRhc2tzIGluY2x1ZGluZyBjbGFzc2lmaWNhdGlvbiwgc2ltaWxhcml0eSwgY2x1c3RlcmluZywgcmFua2luZywgYW5kIHJldHJpZXZhbC4gRXZhbHVhdGVkIG9uIHRoZSBNYXNzaXZlIE11bHRpbGluZ3VhbCBUZXh0IEVtYmVkZGluZyBCZW5jaG1hcmsgKE1NVEVCKSwgd2hpY2ggaW5jbHVkZXMgb3ZlciBvbmUgaHVuZHJlZCB0YXNrcyBhY3Jvc3MgMjUwKyBsYW5ndWFnZXMsIEdlbWluaSBFbWJlZGRpbmcgc3Vic3RhbnRpYWxseSBvdXRwZXJmb3JtcyBwcmlvciBzdGF0ZS1vZi10aGUtYXJ0IG1vZGVscywgZGVtb25zdHJhdGluZyBjb25zaWRlcmFibGUgaW1wcm92ZW1lbnRzIGluIGVtYmVkZGluZyBxdWFsaXR5LiBBY2hpZXZpbmcgc3RhdGUtb2YtdGhlLWFydCBwZXJmb3JtYW5jZSBhY3Jvc3MgTU1URUIncyBtdWx0aWxpbmd1YWwsIEVuZ2xpc2gsIGFuZCBjb2RlIGJlbmNobWFya3MsIG91ciB1bmlmaWVkIG1vZGVsIGRlbW9uc3RyYXRlcyBzdHJvbmcgY2FwYWJpbGl0aWVzIGFjcm9zcyBhIGJyb2FkIHNlbGVjdGlvbiBvZiB0YXNrcyBhbmQgc3VycGFzc2VzIHNwZWNpYWxpemVkIGRvbWFpbi1zcGVjaWZpYyBtb2RlbHMuIiwsLEFQSSBhY2Nlc3MsVW5pdGVkIFN0YXRlcyBvZiBBbWVyaWNhLCwsLCwsMjAyNS0xMS0yOCAxMTo1MjoxMyswMDowMCwsLCwsLEluZHVzdHJ5LCwsLCxVbnJlbGVhc2VkLGh0dHBzOi8vZGV2ZWxvcGVycy5nb29nbGVibG9nLmNvbS9lbi9nZW1pbmktZW1iZWRkaW5nLWF2YWlsYWJsZS1nZW1pbmktYXBpLywsLCwsLCwsLCwsLE5vCktpbWkgSzIsTGFuZ3VhZ2UsIkxhbmd1YWdlIG1vZGVsaW5nL2dlbmVyYXRpb24sQ29kZSBnZW5lcmF0aW9uLFF1ZXN0aW9uIGFuc3dlcmluZyxRdWFudGl0YXRpdmUgcmVhc29uaW5nLFNlYXJjaCxUYWJsZSB0YXNrcyIsTW9vbnNob3QsLDIwMjUtMDctMTEsS2ltaSBLMjogT3BlbiBBZ2VudGljIEludGVsbGlnZW5jZSxodHRwczovL21vb25zaG90YWkuZ2l0aHViLmlvL0tpbWktSzIvLCxUcmFpbmluZyBjb3N0LCwxMDAwMDAwMDAwMDAwLjAsTW9FIHdpdGggMVQgdG90YWwgcGFyYW1ldGVycyBhbmQgMzJCIHBhcmFtZXRlcnMgYWN0aXZlIHBlciBmb3J3YXJkIHBhc3MsMi45NzZlKzI0LDYgRkxPUCAvIHBhcmFtZXRlciAvIHRva2VuICogMzIgKiAxMF45IGFjdGl2YXRlZCBwYXJhbWV0ZXJzICogMTUuNSAqIDEwXjEyIHRva2VucyA9IDIuOTc2ZSsyNCBGTE9QLDE1NTAwMDAwMDAwMDAwLCIiIktpbWkgSzIgd2FzIHByZS10cmFpbmVkIG9uIDE1LjVUIHRva2VucyIiIiwsLE5WSURJQSBIODAwIFNYTTUsLENvbmZpZGVudCwiS2ltaSBLMiBpcyBvdXIgbGF0ZXN0IE1peHR1cmUtb2YtRXhwZXJ0cyBtb2RlbCB3aXRoIDMyIGJpbGxpb24gYWN0aXZhdGVkIHBhcmFtZXRlcnMgYW5kIDEgdHJpbGxpb24gdG90YWwgcGFyYW1ldGVycy4gSXQgYWNoaWV2ZXMgc3RhdGUtb2YtdGhlLWFydCBwZXJmb3JtYW5jZSBpbiBmcm9udGllciBrbm93bGVkZ2UsIG1hdGgsIGFuZCBjb2RpbmcgYW1vbmcgbm9uLXRoaW5raW5nIG1vZGVscy4gQnV0IGl0IGdvZXMgZnVydGhlciDigJQgbWV0aWN1bG91c2x5IG9wdGltaXplZCBmb3IgYWdlbnRpYyB0YXNrcywgS2ltaSBLMiBkb2VzIG5vdCBqdXN0IGFuc3dlcjsgaXQgYWN0cy4KQW5kIG5vdywgaXQgaXMgd2l0aGluIHlvdXIgcmVhY2guIFRvZGF5LCB3ZSBhcmUgb3Blbi1zb3VyY2luZzoKS2ltaS1LMi1CYXNlOiBUaGUgZm91bmRhdGlvbiBtb2RlbCwgYSBzdHJvbmcgc3RhcnQgZm9yIHJlc2VhcmNoZXJzIGFuZCBidWlsZGVycyB3aG8gd2FudCBmdWxsIGNvbnRyb2wgZm9yIGZpbmUtdHVuaW5nIGFuZCBjdXN0b20gc29sdXRpb25zLgpLaW1pLUsyLUluc3RydWN0OiBUaGUgcG9zdC10cmFpbmVkIG1vZGVsIGJlc3QgZm9yIGRyb3AtaW4sIGdlbmVyYWwtcHVycG9zZSBjaGF0IGFuZCBhZ2VudGljIGV4cGVyaWVuY2VzLiBJdCBpcyBhIHJlZmxleC1ncmFkZSBtb2RlbCB3aXRob3V0IGxvbmcgdGhpbmtpbmcuCldpdGggS2ltaSBLMiwgYWR2YW5jZWQgYWdlbnRpYyBpbnRlbGxpZ2VuY2UgaXMgbW9yZSBvcGVuIGFuZCBhY2Nlc3NpYmxlIHRoYW4gZXZlci4gV2UgY2FuJ3Qgd2FpdCB0byBzZWUgd2hhdCB5b3UgYnVpbGQuIiwsLE9wZW4gd2VpZ2h0cyAocmVzdHJpY3RlZCB1c2UpLENoaW5hLCwsLCwsMjAyNS0xMi0xOCAwNDo1OTo0NiswMDowMCwsLCw2NzAwMDAwMC4wLCIiImdsb2JhbCBiYXRjaCBzaXplIHdhcyBoZWxkIGF0IDY3TSB0b2tlbiIiIixJbmR1c3RyeSwsLCwsVW5yZWxlYXNlZCwiTW9kaWZpZWQgTUlUIGxpY2Vuc2UgKHNlcGFyYXJlIGxpY2Vuc2UgaXMgcmVxdWlyZWQgZm9yIGVudGl0aWVzIHdpdGggMTAwTSsgTUFVIG9yICQyME0rIGluIGFubnVhbCByZXZlbnVlKSBmb3Igd2VpZ2h0cyBhbmQgaW5mZXJlbmNlIGNvZGU6Cmh0dHBzOi8vaHVnZ2luZ2ZhY2UuY28vbW9vbnNob3RhaS9LaW1pLUsyLUluc3RydWN0Cmh0dHBzOi8vZ2l0aHViLmNvbS9Nb29uc2hvdEFJL0tpbWktSzI/dGFiPXJlYWRtZS1vdi1maWxlIzQtZGVwbG95bWVudAoKQVBJOgpodHRwczovL3BsYXRmb3JtLm1vb25zaG90LmNuL2RvY3MvcHJpY2luZy9jaGF0IyVFOCVBRSVBMSVFOCVCNCVCOSVFNSU5RiVCQSVFNiU5QyVBQyVFNiVBNiU4MiVFNSVCRiVCNSIsLCwsLCwsT3BlcmF0aW9uIGNvdW50aW5nLG1vb25zaG90YWksLCwsWWVzCkdyb2sgNCBIZWF2eSxMYW5ndWFnZSwiTGFuZ3VhZ2UgbW9kZWxp</x:v>
      </x:c>
    </x:row>
    <x:row r="27" ht="18" customHeight="1">
      <x:c r="A27" s="17" t="n">
        <x:v>22</x:v>
      </x:c>
      <x:c r="B27" s="17" t="n">
        <x:v>310</x:v>
      </x:c>
      <x:c r="C27" s="160" t="str">
        <x:v>bmcvZ2VuZXJhdGlvbixRdWVzdGlvbiBhbnN3ZXJpbmcsTWF0aGVtYXRpY2FsIHJlYXNvbmluZyxRdWFudGl0YXRpdmUgcmVhc29uaW5nLENvZGUgZ2VuZXJhdGlvbiIseEFJLCwyMDI1LTA3LTEwLEdyb2sgNCBIZWF2eSAtIHRoZSBtb3N0IHBvd2VyZnVsIHZlcnNpb24gb2YgR3JvayA0LGh0dHBzOi8veC5haS9uZXdzL2dyb2stNCwsU09UQSBpbXByb3ZlbWVudCwiIiJHcm9rIDQgSGVhdnkgbGVhZHMgVVNBTU8nMjUgd2l0aCA2MS45JSwgYW5kIGlzIHRoZSBmaXJzdCB0byBzY29yZSA1MC43JSBvbiBIdW1hbml0eSdzIExhc3QgRXhhbSAodGV4dC1vbmx5IHN1YnNldCksIGRlbW9uc3RyYXRpbmcgdW5wYXJhbGxlbGVkIGNhcGFiaWxpdGllcyBpbiBjb21wbGV4IHJlYXNvbmluZyB0aHJvdWdoIHNjYWxlZCByZWluZm9yY2VtZW50IGxlYXJuaW5nIGFuZCBuYXRpdmUgdG9vbCB1c2UuIiIiLCwsLCwsLCwsLCxVbmtub3duLCJXZSBoYXZlIG1hZGUgZnVydGhlciBwcm9ncmVzcyBvbiBwYXJhbGxlbCB0ZXN0LXRpbWUgY29tcHV0ZSwgd2hpY2ggYWxsb3dzIEdyb2sgdG8gY29uc2lkZXIgbXVsdGlwbGUgaHlwb3RoZXNlcyBhdCBvbmNlLiBXZSBjYWxsIHRoaXMgbW9kZWwgR3JvayA0IEhlYXZ5LCBhbmQgaXQgc2V0cyBhIG5ldyBzdGFuZGFyZCBmb3IgcGVyZm9ybWFuY2UgYW5kIHJlbGlhYmlsaXR5LiBHcm9rIDQgSGVhdnkgc2F0dXJhdGVzIG1vc3QgYWNhZGVtaWMgYmVuY2htYXJrcyBhbmQgaXMgdGhlIGZpcnN0IG1vZGVsIHRvIHNjb3JlIDUwJSBvbiBIdW1hbml0eSdzIExhc3QgRXhhbSwgYSBiZW5jaG1hcmsgIiJkZXNpZ25lZCB0byBiZSB0aGUgZmluYWwgY2xvc2VkLWVuZGVkIGFjYWRlbWljIGJlbmNobWFyayBvZiBpdHMga2luZC4iIiIsLCxVbnJlbGVhc2VkLFVuaXRlZCBTdGF0ZXMgb2YgQW1lcmljYSwsLCwsLDIwMjYtMDItMTkgMTk6Mzg6MTErMDA6MDAsLCwsLCxJbmR1c3RyeSwsLCwsVW5yZWxlYXNlZCwsLCwsLCwsLCwsLCxObwpHcm9rIDQsIkxhbmd1YWdlLE11bHRpbW9kYWwsVmlzaW9uIiwiTGFuZ3VhZ2UgbW9kZWxpbmcvZ2VuZXJhdGlvbixRdWVzdGlvbiBhbnN3ZXJpbmcsU2VhcmNoLFZpc3VhbCBxdWVzdGlvbiBhbnN3ZXJpbmcsQ2hhcmFjdGVyIHJlY29nbml0aW9uIChPQ1IpLEltYWdlIGNhcHRpb25pbmcsUXVhbnRpdGF0aXZlIHJlYXNvbmluZyIseEFJLCwyMDI1LTA3LTA5LEdyb2sgNCxodHRwczovL3guYWkvbmV3cy9ncm9rLTQsLFRyYWluaW5nIGNvc3QsLDMwMDAwMDAwMDAwMDAuMCxSdW1vcmVkIHRvIGJlIDIuNFQgcGFyYW1zIChodHRwczovL3guY29tL2thbG9tYXplL3N0YXR1cy8xOTQyOTk2NTU1MDg4MTM0NTkyKSw1LjAwMDAwMDAwMDAwMDFlKzI2LCJXZSB0aGluayB0aGF0IFJMIHJlbGF0aXZlIHRvIHByZS1jb21wdXRlIGlzIGJldHdlZW4gb3VyIGVzdGltYXRlIGZvciBvMyAoMTAlIG9mIHByZS10cmFpbmluZykgYW5kIHRoZSAxMDAlIGltcGxpZWQgYnkgdGhpcyBzbGlkZSBpbiB0aGUgbGF1bmNoICggaHR0cHM6Ly9hcmNoaXZlLmlzL2YwdkpVICkuIEFzc3VtaW5nIHRoZSBzYW1lIHByZS10cmFpbmluZyBhcyBHcm9rIDMgKGFsc28gaW1wbGllZCBieSB0aGF0IHNsaWRlLCBhbmQgbXVjaCBtb3JlIGNvbnNpc3RlbnQpIGFuZCB0aGF0IEdyb2sgMyB1c2VkIGEgdGVudGggYXMgbXVjaCBSTCwgd2UgZ2V0OgoKMiAqIChncm9rMy8xLjEpIGluIHRoZSBoaWdoIGNhc2UgKHJsIGlzIDEwJSBvZiBncm9rIDMsIHNvIGdyb2szLzEuMSBpcyBncm9rMyBwcmVjb21wdXRlLCBhbmQgaW4gdGhpcyBjYXNlIHR3aWNlIHRoYXQgaXMgZ3JvayA0KQoxLjEgKiAoZ3JvazMvMS4wMSkgaW4gdGhlIGxvdyBjYXNlClRoZSBnZW9tZXRyaWMgbWVhbiBpcyAocm91bmRlZCB0byBvbmUgc2lnIGZpZyk6IDVlMjYKIiwsLCwsLCxTcGVjdWxhdGl2ZSwiR3JvayA0IGlzIHRoZSBtb3N0IGludGVsbGlnZW50IG1vZGVsIGluIHRoZSB3b3JsZC4gSXQgaW5jbHVkZXMgbmF0aXZlIHRvb2wgdXNlIGFuZCByZWFsLXRpbWUgc2VhcmNoIGludGVncmF0aW9uLCBhbmQgaXMgYXZhaWxhYmxlIG5vdyB0byBTdXBlckdyb2sgYW5kIFByZW1pdW0rIHN1YnNjcmliZXJzLCBhcyB3ZWxsIGFzIHRocm91Z2ggdGhlIHhBSSBBUEkuIFdlIGFyZSBhbHNvIGludHJvZHVjaW5nIGEgbmV3IFN1cGVyR3JvayBIZWF2eSB0aWVyIHdpdGggYWNjZXNzIHRvIEdyb2sgNCBIZWF2eSAtIHRoZSBtb3N0IHBvd2VyZnVsIHZlcnNpb24gb2YgR3JvayA0LiIsLCxBUEkgYWNjZXNzLFVuaXRlZCBTdGF0ZXMgb2YgQW1lcmljYSwsLCwyMDAwMDAuMCwsMjAyNi0wMi0xMSAxOToyMDozMSswMDowMCwsIiIid2UgdXRpbGl6ZWQgQ29sb3NzdXMsIG91ciAyMDAsMDAwIEdQVSBjbHVzdGVyLCB0byBydW4gcmVpbmZvcmNlbWVudCBsZWFybmluZyB0cmFpbmluZyB0aGF0IHJlZmluZXMgR3JvaydzIHJlYXNvbmluZyBhYmlsaXRpZXMgYXQgcHJldHJhaW5pbmcgc2NhbGUiIiIsLCwsSW5kdXN0cnksLCwsLFVucmVsZWFzZWQsLFRydWUsMzg3ODQyNjc4LjA4NjM2MTQ3LCwsVHJ1ZSwsQ29tcGFyaXNvbiB3aXRoIG90aGVyIG1vZGVscywsLCwsTm8KRVhBT05FIFBhdGggMi4wLCJWaXNpb24sTWVkaWNpbmUiLCJDYW5jZXIgZGlhZ25vc2lzLEltYWdlIGNsYXNzaWZpY2F0aW9uLE1lZGljYWwgZGlhZ25vc2lzIixMRyBBSSBSZXNlYXJjaCwiTXl1bmdqYW5nIFB5ZW9uLCBKYW5naHllb24gTGVlLCBNaW5zb28gTGVlLCBKdXNldW5nIFl1biwgSHdhbmlsIENob2ksIEpvbmdoeXVuIEtpbSwgSml3b24gS2ltLCBZaSBIdSwgSm9uZ3Nlb25nIEphbmcsIFNvb255b3VuZyBMZWUiLDIwMjUtMDctMDksRVhBT05FIFBhdGggMi4wOiBQYXRob2xvZ3kgRm91bmRhdGlvbiBNb2RlbCB3aXRoIEVuZC10by1FbmQgU3VwZXJ2aXNpb24saHR0cHM6Ly9hcnhpdi5vcmcvYWJzLzI1MDcuMDY2MzksLFNPVEEgaW1wcm92ZW1lbnQsIkF1dGhvciBjb3JyZXNwb25kZW5jZToKIiJPdXIgdGVjaG5pY2FsIHJlcG9ydCBmb3IgdGhlIEVYQU9ORSBQYXRoIDIuMCBtb2RlbCBwcmVzZW50cyByZXN1bHRzIGFjcm9zcyB0ZW4gYmVuY2htYXJrIGRhdGFzZXRzLgpBbW9uZyB0aGVtLCB0aGUgYmVuY2htYXJrcyBlbmRpbmcgaW4gKioqLVVTQTEgYW5kICoqKi1LT1IgYXJlIHByaXZhdGUgZGF0YXNldHMgY29sbGVjdGVkIGZyb20gaG9zcGl0YWxzLAp3aGlsZSB0aG9zZSBlbmRpbmcgaW4gKioqLUNQVEFDIGFyZSBiYXNlZCBvbiBwdWJsaWNseSBhdmFpbGFibGUgZGF0YSBmcm9tIHRoZSBmb2xsb3dpbmcgcGFwZXI6CgpMaSwgWWl6ZSwgTGF6YXIsIEFsZXhhbmRlciBKLiwgZXQgYWwuLCAiIlByb3Rlb2dlbm9taWMgZGF0YSBhbmQgcmVzb3VyY2VzIGZvciBwYW4tY2FuY2VyIGFuYWx5c2lzIiIsIENhbmNlciBDZWxsLCBWb2x1bWUgNDEsIElzc3VlIDgsIDEzOTfigJMxNDA2Cmh0dHBzOi8vd3d3LmNlbGwuY29tL2NhbmNlci1jZWxsL2Z1bGx0ZXh0L1MxNTM1LTYxMDgoMjMpMDAyMTktMgoKQWNjb3JkaW5nIHRvIEdvb2dsZSBTY2hvbGFyLCB0aGlzIHBhcGVyIGhhcyBiZWVuIGNpdGVkIDE0MiB0aW1lcy4gKGxpbmspClRoZSBiZW5jaG1hcmsgdGFibGUgYmVsb3csIHdoaWNoIGluY2x1ZGVzIG9ubHkgZGF0YSBkZXJpdmVkIGZyb20gdGhpcyBwdWJsaWNhdGlvbiwgc2hvd3MgdGhlIGF2ZXJhZ2UgcGVyZm9ybWFuY2UgY29tcGFyaXNvbiBhY3Jvc3MgY29tcGV0aW5nIG1vZGVscy4KQXMgeW91IGNhbiBzZWUsIEVYQU9ORSBQYXRoIDIuMCBhY2hpZXZlcyB0aGUgaGlnaGVzdCBwZXJmb3JtYW5jZSBpbiB0aGlzIGV2YWx1YXRpb24uIiwxNzUwMDAwMDAuMCx+MTc1TSBwYXJhbWV0ZXJzIGJhc2VkIG9uIEZpZ3VyZSAxLCwsMTQ0NDUwLCIiIkVYQU9ORSBQYXRoIDIuMCBpcyB0cmFpbmVkIG9uIDM3LDE5NSBGb3JtYWxpbi1GaXhlZCwgUGFyYWZmaW4tRW1iZWRkZWQgKEZGUEUpIEhlbWF0b3h5bGluIGFuZCBFb3NpbiAoSCZFKSBzdGFpbmVkIFdTSXMuIFRoZXNlIFdTSXMgZ2VuZXJhdGUgMTQ0LDQ1MCBpbWFnZS1sYWJlbCBwYWlycyBhY3Jvc3MgMTYgdHJhaW5pbmcgdGFza3MsIHdpdGggZWFjaCBXU0kgY29udHJpYnV0aW5nIG11bHRpcGxlIGxhYmVscyBjb3JyZXNwb25kaW5nIHRvIGRpZmZlcmVudCBwcmVkaWN0aW9uIG9iamVjdGl2ZXMgaW5jbHVkaW5nIGNhbmNlciBzdWJ0eXBpbmcsIHRpc3N1ZSBjbGFzc2lmaWNhdGlvbiwgYW5kIGJpb21hcmtlciBwcmVkaWN0aW9uLiIiCgoiImdpZ2FwaXhlbCBzY2FsZSIiCgoiIkluIHRoZSBmaXJzdCBjdXJyaWN1bHVtIHN0YWdlLCB3ZSBhcHBseSAyNTbDlzI1NiBESU5PIGxvc3MgdG8gdGhlIGZpcnN0LXN0YWdlIFZpVCBhbmQgMTAyNMOXMTAyNCBESU5PIGxvc3MgdG8gdGhlIHNlY29uZC1zdGFnZSBWaVQiIgoKdW5rbm93biBudW1iZXIgb2YgZXBvY2hzIG9yIHRyYWluaW5nIHN0ZXBzIiwsLCwsQ29uZmlkZW50LCJJbiBkaWdpdGFsIHBhdGhvbG9neSwgd2hvbGUtc2xpZGUgaW1hZ2VzIChXU0lzKSBhcmUgb2Z0ZW4gZGlmZmljdWx0IHRvIGhhbmRsZSBkdWUgdG8gdGhlaXIgZ2lnYXBpeGVsIHNjYWxlLCBzbyBtb3N0IGFwcHJvYWNoZXMgdHJhaW4gcGF0Y2ggZW5jb2RlcnMgdmlhIHNlbGYtc3VwZXJ2aXNlZCBsZWFybmluZyAoU1NMKSBhbmQgdGhlbiBhZ2dyZWdhdGUgdGhlIHBhdGNoLWxldmVsIGVtYmVkZGluZ3MgdmlhIG11bHRpcGxlIGluc3RhbmNlIGxlYXJuaW5nIChNSUwpIG9yIHNsaWRlIGVuY29kZXJzIGZvciBkb3duc3RyZWFtIHRhc2tzLiBIb3dldmVyLCBwYXRjaC1sZXZlbCBTU0wgbWF5IG92ZXJsb29rIGNvbXBsZXggZG9tYWluLXNwZWNpZmljIGZlYXR1cmVzIHRoYXQgYXJlIGVzc2VudGlhbCBmb3IgYmlvbWFya2VyIHByZWRpY3Rpb24sIHN1Y2ggYXMgbXV0YXRpb24gc3RhdHVzIGFuZCBtb2xlY3VsYXIgY2hhcmFjdGVyaXN0aWNzLCBhcyBTU0wgbWV0aG9kcyByZWx5IG9ubHkgb24gYmFzaWMgYXVnbWVudGF0aW9ucyBzZWxlY3RlZCBmb3IgbmF0dXJhbCBpbWFnZSBkb21haW5zIG9uIHNtYWxsIHBhdGNoLWxldmVsIGFyZWEuIE1vcmVvdmVyLCBTU0wgbWV0aG9kcyByZW1haW4gbGVzcyBkYXRhIGVmZmljaWVudCB0aGFuIGZ1bGx5IHN1cGVydmlzZWQgYXBwcm9hY2hlcywgcmVxdWlyaW5nIGV4dGVuc2l2ZSBjb21wdXRhdGlvbmFsIHJlc291cmNlcyBhbmQgZGF0YXNldHMgdG8gYWNoaWV2ZSBjb21wZXRpdGl2ZSBwZXJmb3JtYW5jZS4gVG8gYWRkcmVzcyB0aGVzZSBsaW1pdGF0aW9ucywgd2UgcHJlc2VudCBFWEFPTkUgUGF0aCAyLjAsIGEgcGF0aG9sb2d5IGZvdW5kYXRpb24gbW9kZWwgdGhhdCBsZWFybnMgcGF0Y2gtbGV2ZWwgcmVwcmVzZW50YXRpb25zIHVuZGVyIGRpcmVjdCBzbGlkZS1sZXZlbCBzdXBlcnZpc2lvbi4gVXNpbmcgb25seSAzN2sgV1NJcyBmb3IgdHJhaW5pbmcsIEVYQU9ORSBQYXRoIDIuMCBhY2hpZXZlcyBzdGF0ZS1vZi10aGUtYXJ0IGF2ZXJhZ2UgcGVyZm9ybWFuY2UgYWNyb3NzIDEwIGJpb21hcmtlciBwcmVkaWN0aW9uIHRhc2tzLCBkZW1vbnN0cmF0aW5nIHJlbWFya2FibGUgZGF0YSBlZmZpY2llbmN5LiIsLCxPcGVuIHdlaWdodHMgKG5vbi1jb21tZXJjaWFsKSxLb3JlYSAoUmVwdWJsaWMgb2YpLCwsLCwsMjAyNS0xMS0yOCAxMTo1MjoxMyswMDowMCwsLCwsLEluZHVzdHJ5LCwsLCxVbnJlbGVhc2VkLCJFWEFPTkVQYXRoIEFJIE1vZGVsIExpY2Vuc2UgQWdyZWVtZW50IDEuMCAtIE5DCmh0dHBzOi8vaHVnZ2luZ2ZhY2UuY28vTEdBSS1FWEFPTkUvRVhBT05FLVBhdGgtMi4wIiwsLCwsLCwsTEdBSS1FWEFPTkUsLCwsWWVzCk1lZFNpZ0xJUCwiVmlzaW9uLE1lZGljaW5lIiwiSW1hZ2UgZW1iZWRkaW5nLEltYWdlIHNlZ21lbnRhdGlvbixJbWFnZSBjbGFzc2lmaWNhdGlvbiIsR29vZ2xlLCwyMDI1LTA3LTA5LE1lZFNpZ0xJUCBtb2RlbCBjYXJkLGh0dHBzOi8vZGV2ZWxvcGVycy5nb29nbGUuY29tL2hlYWx0aC1haS1kZXZlbG9wZXItZm91bmRhdGlvbnMvbWVkc2lnbGlwLCwsLDgwMDAwMDAwMC4wLCIiIk1lZFNpZ0xJUCBjb250YWlucyBhIDQwME0gcGFyYW1ldGVyIHZpc2lvbiBlbmNvZGVyIGFuZCA0MDBNIHBhcmFtZXRlciB0ZXh0IGVuY29kZXIsIiIiLCwsLCwsLCwsQ29uZmlkZW50LCJNZWRTaWdMSVAgaXMgYSB2YXJpYW50IG9mIFNpZ0xJUCAoU2lnbW9pZCBMb3NzIGZvciBMYW5ndWFnZSBJbWFnZSBQcmUtdHJhaW5pbmcpIHRoYXQgaXMgdHJhaW5lZCB0byBlbmNvZGUgbWVkaWNhbCBpbWFnZXMgYW5kIHRleHQgaW50byBhIGNvbW1vbiBlbWJlZGRpbmcgc3BhY2UuIERldmVsb3BlcnMgY2FuIHVzZSBNZWRTaWdMSVAgdG8gYWNjZWxlcmF0ZSBidWlsZGluZyBoZWFsdGhjYXJlLWJhc2VkIEFJIGFwcGxpY2F0aW9ucy4KCk1lZFNpZ0xJUCB3YXMgdHJhaW5lZCBvbiBhIHZhcmlldHkgb2YgZGUtaWRlbnRpZmllZCBtZWRpY2FsIGltYWdlIGFuZCB0ZXh0IHBhaXJzLCBpbmNsdWRpbmcgY2hlc3QgWC1yYXlzLCBkZXJtYXRvbG9neSBpbWFnZXMsIG9waHRoYWxtb2xvZ3kgaW1hZ2VzLCBoaXN0b3BhdGhvbG9neSBzbGlkZXMsIGFuZCBzbGljZXMgb2YgQ1QgYW5kIE1SSSB2b2x1bWVzLCBhbG9uZyB3aXRoIGFzc29jaWF0ZWQgZGVzY3JpcHRpb25zIG9yIHJlcG9ydHMuIE1lZFNpZ0xJUCBjb250YWlucyBhIDQwME0gcGFyYW1ldGVyIHZpc2lvbiBlbmNvZGVyIGFuZCA0MDBNIHBhcmFtZXRlciB0ZXh0IGVuY29kZXIsIGl0IHN1cHBvcnRzIDQ0OHg0NDggaW1hZ2UgcmVzb2x1dGlvbiB3aXRoIHVwIHRvIDY0IHRleHQgdG9rZW5zLgoKTWVkU2lnTElQIGlzIHJlY29tbWVuZGVkIGZvciBtZWRpY2FsIGltYWdlIGludGVycHJldGF0aW9uIGFwcGxpY2F0aW9ucyB3aXRob3V0IGEgbmVlZCBmb3IgdGV4dCBnZW5lcmF0aW9uLCBzdWNoIGFzIGRhdGEtZWZmaWNpZW50IGNsYXNzaWZpY2F0aW9uLCB6ZXJvLXNob3QgY2xhc3NpZmljYXRpb24sIGFuZCBzZW1hbnRpYyBpbWFnZSByZXRyaWV2YWwuIEZvciBtZWRpY2FsIGFwcGxpY2F0aW9ucyB0aGF0IHJlcXVpcmUgdGV4dCBnZW5lcmF0aW9uLCBNZWRHZW1tYSBpcyByZWNvbW1lbmRlZC4iLCwsT3BlbiB3ZWlnaHRzIChyZXN0cmljdGVkIHVzZSksVW5pdGVkIFN0YXRlcyBvZiBBbWVyaWNhLCwsLCwsMjAyNS0xMS0yOCAxMTo1MjoxMyswMDowMCwsLCwsLEluZHVzdHJ5LCwsLCxVbnJlbGVhc2VkLCJUaGUgdXNlIG9mIE1lZFNpZ0xJUCBpcyBnb3Zlcm5lZCBieSB0aGUgSGVhbHRoIEFJIERldmVsb3BlciBGb3VuZGF0aW9ucyB0ZXJtcyBvZiB1c2UKCmh0dHBzOi8vaHVnZ2luZ2ZhY2UuY28vZ29vZ2xlL21lZHNpZ2xpcC00NDgiLCwsLCwsLCxnb29nbGUsLCwsWWVzCmRvdHMubGxtMSxMYW5ndWFnZSwiTGFuZ3VhZ2UgbW9kZWxpbmcvZ2VuZXJhdGlvbixRdWVzdGlvbiBhbnN3ZXJpbmciLFJlZG5vdGUsIkJpIEh1bywgQmluIFR1LCBDaGVuZyBRaW4sIERhIFpoZW5nLCBEZWJpbmcgWmhhbmcsIERvbmdqaWUgWmhhbmcsIEVuIExpLCBGdSBHdW8sIEppYW4gWWFvLCBKaWUgTG91LCBKdW5mZW5nIFRpYW4sIExpIEh1LCBSYW4gWmh1LCBTaGVuZ2RvbmcgQ2hlbiwgU2h1byBMaXUsIFN1IEd1YW5nLCBUZSBXbywgV2VpanVuIFpoYW5nLCBYaWFvbWluZyBTaGksIFhpbnhpbiBQZW5nLCBYaW5nIFd1LCBZYXdlbiBMaXUsIFl1cWl1IEppLCBaZSBXZW4sIFpoZW5oYWkgTGl1LCBaaWNoYW8gTGksIFppbG9uZyBMaWFvIiwyMDI1LTA3LTA2LGRvdHMubGxtMSBUZWNobmljYWwgUmVwb3J0LGh0dHBzOi8vd3d3LmFyeGl2Lm9yZy9hYnMvMjUwNi4wNTc2NywsLCIiIk9uIEMtRXZhbCwgaXQgYWNoaWV2ZXMgOTIuMiwgc3VycGFzc2luZyBhbGwgbW9kZWxzIGluY2x1ZGluZyBEZWVwU2Vlay1WMyIiIiwxNDIwMDAwMDAwMDAuMCwiYSBsYXJnZS1zY2FsZSBNb0UgbW9kZWwgdGhhdCBhY3RpdmF0ZXMgMTQKYmlsbGlvbiBwYXJhbWV0ZXJzIG91dCBvZiBhIHRvdGFsIG9mIDE0MiBiaWxsaW9uIHBhcmFtZXRlcnMiLDEuMjE2NDg1NmUrMjQsIjYgRkxPUC9wYXJhbWV0ZXIvdG9rZW4gKiAxNDAwMDAwMDAwMCBhY3RpdmUgcGFyYW1ldGVycyAqIDExMzI4MDAwMDAwMDAwIHRva2VucyA9IDkuNTE1NTJlKzIzIEZMT1AKCjk4OTAwMDAwMDAwMDAwMCBGTE9QL0dQVS9zZWMgW0g4MDAgYXNzdW1lZF0gKiAxNDU2MDAwIEdQVS1ob3VycyAqIDM2MDAgc2VjIC8gaG91ciAqIDAuMyBbYXNzdW1lZCB1dGlsaXphdGlvbl0gPSAxLjU1NTE4MjcyZSsyNCBGTE9QCgpzcXJ0KDkuNTE1NTJlKzIzKjEuNTU1MTgyNzJlKzI0KSA9IDEuMjE2NDg1NmUrMjQiLDExMzI4MDAwMDAwMDAwLCJwcmUtdHJhaW5pbmc6ICIiMTEuMlQgaGlnaC1xdWFsaXR5IHRva2VucyIiCmxvbmcgY29udGV4dDogMTI4QiB0b2tlbnMKCjExLjMyOFQgdG9rZW5zIHRvdGFsIiwsIlRhYmxlIDQKVG90YWwgR1BVIEhvdXJzOiAxLDQ1NksgIixOVklESUEgSDgwMCBTWE01LCxDb25maWRlbnQsIk1peHR1cmUgb2YgRXhwZXJ0cyAoTW9FKSBtb2RlbHMgaGF2ZSBlbWVyZ2VkIGFzIGEgcHJvbWlzaW5nIHBhcmFkaWdtIGZvciBzY2FsaW5nIGxhbmd1YWdlIG1vZGVscyBlZmZpY2llbnRseSBieSBhY3RpdmF0aW5nIG9ubHkgYSBzdWJzZXQgb2YgcGFyYW1ldGVycyBmb3IgZWFjaCBpbnB1dCB0b2tlbi4gSW4gdGhpcyByZXBvcnQsIHdlIHByZXNlbnQgZG90cy5sbG0xLCBhIGxhcmdlLXNjYWxlIE1vRSBtb2RlbCB0aGF0IGFjdGl2YXRlcyAxNEIgcGFyYW1ldGVycyBvdXQgb2YgYSB0b3RhbCBvZiAxNDJCIHBhcmFtZXRlcnMsIGRlbGl2ZXJpbmcgcGVyZm9ybWFuY2Ugb24gcGFyIHdpdGggc3RhdGUtb2YtdGhlLWFydCBtb2RlbHMgd2hpbGUgcmVkdWNpbmcgdHJhaW5pbmcgYW5kIGluZmVyZW5jZSBjb3N0cy4gTGV2ZXJhZ2luZyBvdXIgbWV0aWN1bG91c2x5IGNyYWZ0ZWQgYW5kIGVmZmljaWVudCBkYXRhIHByb2Nlc3NpbmcgcGlwZWxpbmUsIGRvdHMubGxtMSBhY2hpZXZlcyBwZXJmb3JtYW5jZSBjb21wYXJhYmxlIHRvIFF3ZW4yLjUtNzJCIGFmdGVyIHByZXRyYWluaW5nIG9uIDExLjJUIGhpZ2gtcXVhbGl0eSB0b2tlbnMgYW5kIHBvc3QtdHJhaW5pbmcgdG8gZnVsbHkgdW5sb2NrIGl0cyBjYXBhYmlsaXRpZXMuIE5vdGFibHksIG5vIHN5bnRoZXRpYyBkYXRhIGlzIHVzZWQgZHVyaW5nIHByZXRyYWluaW5nLiBUbyBmb3N0ZXIgZnVydGhlciByZXNlYXJjaCwgd2Ugb3Blbi1zb3VyY2UgaW50ZXJtZWRpYXRlIHRyYWluaW5nIGNoZWNrcG9pbnRzIGF0IGV2ZXJ5IG9uZSB0cmlsbGlvbiB0b2tlbnMsIHByb3ZpZGluZyB2YWx1YWJsZSBpbnNpZ2h0cyBpbnRvIHRoZSBsZWFybmluZyBkeW5hbWljcyBvZiBsYXJnZSBsYW5ndWFnZSBtb2RlbHMuIiwsLE9wZW4gd2VpZ2h0cyAodW5yZXN0cmljdGVkKSxDaGluYSwsLCwsLDIwMjUtMTItMTkgMDA6MTM6MDkrMDA6MDAsLCwsMTI4MDAwMDAwLjAsIiIiV2UgcHJvZ3Jlc3NpdmVseSBpbmNyZWFzZSB0aGUgYmF0Y2ggc2l6ZSBmcm9tIDY0TSB0b2tlbnMgaW5pdGlhbGx5IHRvIDk2TSB0b2tlbnMgYXQgNlQgdG9rZW5zLCBhbmQgZmluYWxseSB0byAxMjhNIHRva2VucyBhdCA4LjNUIHRva2Vucy4iIiIsSW5kdXN0cnksLCwsMTQ1NjAwMC4wLFVucmVsZWFzZWQsIk1JVCBsaWNlbnNlCmh0dHBzOi8vaHVnZ2luZ2ZhY2UuY28vcmVkbm90ZS1oaWxhYi9kb3RzLmxsbTEuaW5zdCIsLCwsLCwsIkhhcmR3YXJlLE9wZXJhdGlvbiBjb3VudGluZyIscmVkbm90ZS1oaWxhYiwsLCxZZXMKRmluaXgtUDEtMzJCLCwsQW50IEdyb3VwLCwyMDI1LTA3LTAxLEZpbml4LVAxLTMyQiAoVGhpbmtpbmcpICxodHRwczovL3Jhbmsub3BlbmNvbXBhc3Mub3JnLmNuL21vZGVsLWRldGFpbC12Mi9GaW5peC1QMS0zMkIlMjAoVGhpbmtpbmcpLCwsLDMyMDAwMDAwMDAwLjAsMzJCLCwsLCwsLCwsQ29uZmlkZW50LCwsLCxDaGluYSwsLCwsLDIwMjUtMTEtMjggMTE6NTI6MTMrMDA6MDAsLCwsLCxJbmR1c3RyeSwsLCwsLCwsLCwsLCwsLCwsLApFUk5JRS00LjUtVkwtMjhCLUEzQiwiTXVsdGltb2RhbCxMYW5ndWFnZSxWaXNpb24sVmlkZW8iLCJMYW5ndWFnZSBtb2RlbGluZy9nZW5lcmF0aW9uLFZpc3VhbCBxdWVzdGlvbiBhbnN3ZXJpbmcsVmlkZW8gZGVzY3JpcHRpb24sU3BlZWNoIHJlY29nbml0aW9uIChBU1IpLFF1YW50aXRhdGl2ZSByZWFzb25pbmcsQ29kZSBnZW5lcmF0aW9uLFRyYW5zbGF0aW9uLFF1ZXN0aW9uIGFuc3dlcmluZyxDaGFyYWN0ZXIgcmVjb2duaXRpb24gKE9DUikiLEJhaWR1LCwyMDI1LTA2LTI5LEVSTklFIDQuNSBUZWNobmljYWwgUmVwb3J0LGh0dHBzOi8veWl5YW4uYmFpZHUuY29tL2Jsb2cvcHVibGljYXRpb24vRVJOSUVfVGVjaG5pY2FsX1JlcG9ydC5wZGYsLCwsMjgwMDAwMDAwMDAuMCwiTW9FCnRvdGFsIHBhcmFtZXRlcnM6IDI4QgphY3RpdmUgcGFyYW1ldGVyczogM0IiLCxQbGF1c2libHkgb3ZlciAxZTIzIEZMT1AgaWYgdHJhaW5lZCBvbiAxMFQgdG9rZW5zLiAsLCwsLCwsQ29uZmlkZW50LCJJbiB0aGlzIHJlcG9ydCwgd2UgaW50cm9kdWNlIEVSTklFIDQuNSwgYSBuZXcgZmFtaWx5IG9mIGxhcmdlLXNjYWxlIG11bHRpbW9kYWwgbW9kZWxzIGNvbXByaXNpbmcgMTAgZGlzdGluY3QgdmFyaWFudHMuIFRoZSBtb2RlbCBmYW1pbHkgY29uc2lzdCBvZiBNaXh0dXJlLW9mLUV4cGVydHMgKE1vRSkgbW9kZWxzIHdpdGggNDdCIGFuZCAzQiBhY3RpdmUgcGFyYW1ldGVycywgd2l0aCB0aGUgbGFyZ2VzdCBtb2RlbCBoYXZpbmcgNDI0QiB0b3RhbCBwYXJhbWV0ZXJzLCBhcyB3ZWxsIGFzIGEgMC4zQiBkZW5zZSBtb2RlbC4gRm9yIHRoZSBNb0UgYXJjaGl0ZWN0dXJlLCB3ZSBwcm9wb3NlIGEgbm92ZWwgaGV0ZXJvZ2VuZW91cyBtb2RhbGl0eSBzdHJ1Y3R1cmUsIHdoaWNoIHN1cHBvcnRzIHBhcmFtZXRlciBzaGFyaW5nIGFjcm9zcyBtb2RhbGl0aWVzIHdoaWxlIGFsc28gYWxsb3dpbmcgZGVkaWNhdGVkIHBhcmFtZXRlcnMgZm9yIGVhY2ggaW5kaXZpZHVhbCBtb2RhbGl0eS4KVGhpcyBNb0UgYXJjaGl0ZWN0dXJlIGhhcyB0aGUgYWR2YW50YWdlIHRvIGVuaGFuY2UgbXVsdGltb2RhbCB1bmRlcnN0YW5kaW5nIHdpdGhvdXQgY29tcHJvbWlzaW5nLCBhbmQgZXZlbiBpbXByb3ZpbmcsIHBlcmZvcm1hbmNlIG9uIHRleHQtcmVsYXRlZCB0YXNrcy4gQWxsIG9mIG91ciBtb2RlbHMgYXJlIHRyYWluZWQgd2l0aCBvcHRpbWFsIGVmZmljaWVuY3kgdXNpbmcgdGhlIFBhZGRsZVBhZGRsZSBkZWVwIGxlYXJuaW5nIGZyYW1ld29yaywgd2hpY2ggYWxzbyBlbmFibGVzIGhpZ2gtcGVyZm9ybWFuY2UgaW5mZXJlbmNlIGFuZCBzdHJlYW1saW5lZCBkZXBsb3ltZW50IGZvciB0aGVtLiBXZSBhY2hpZXZlIDQ3JSBNb2RlbCBGTE9QcyBVdGlsaXphdGlvbiAoTUZVKSBpbiBvdXIgbGFyZ2VzdCBFUk5JRSA0LjUgbGFuZ3VhZ2UgbW9kZWwgcHJlLXRyYWluaW5nLiBFeHBlcmltZW50YWwgcmVzdWx0cyBzaG93IHRoYXQgb3VyIG1vZGVscyBhY2hpZXZlIHN0YXRlLW9mLXRoZS1hcnQgcGVyZm9ybWFuY2UgYWNyb3NzIG11bHRpcGxlIHRleHQgYW5kIG11bHRpbW9kYWwgYmVuY2htYXJrcywgZXNwZWNpYWxseSBpbiBpbnN0cnVjdGlvbiBmb2xsb3dpbmcsIHdvcmxkIGtub3dsZWRnZSBtZW1vcml6YXRpb24sIHZpc3VhbCB1bmRlcnN0YW5kaW5nIGFuZCBtdWx0aW1vZGFsIHJlYXNvbmluZy4gQWxsIG1vZGVscyBhcmUgcHVibGljbHkgYWNjZXNzaWJsZSB1bmRlciBBcGFjaGUgMi4wIHRvIHN1cHBvcnQgZnV0dXJlIHJlc2VhcmNoIGFuZCBkZXZlbG9wbWVudCBpbiB0aGUgZmllbGQuIEFkZGl0aW9uYWxseSwgd2Ugb3BlbiBzb3VyY2UgdGhlIGRldmVsb3BtZW50IHRvb2xraXRzIGZvciBFUk5JRSA0LjUsIGZlYXR1cmluZyBpbmR1c3RyaWFsLWdyYWRlIGNhcGFiaWxpdGllcywgcmVzb3VyY2VlZmZpY2llbnQgdHJhaW5pbmcgYW5kIGluZmVyZW5jZSB3b3JrZmxvd3MsIGFuZCBtdWx0aS1oYXJkd2FyZSBjb21wYXRpYmlsaXR5LiIsLCxPcGVuIHdlaWdodHMgKHVucmVzdHJpY3RlZCksQ2hpbmEsRVJOSUUtNC41LTIxQi1BM0IsLCwsLDIwMjUtMTEtMjggMTE6NTI6MTMrMDA6MDAsLCwsLCxJbmR1c3RyeSwsLCwsVW5yZWxlYXNlZCwiQXBhY2hlIDIuMDoKaHR0cHM6Ly9odWdnaW5nZmFjZS5jby9iYWlkdS9FUk5JRS00LjUtVkwtMjhCLUEzQi1CYXNlLVBUCgpBcGFjaGUgMi4wIGZvciBpbmZlcmVuY2UgY29kZQpodHRwczovL2dpdGh1Yi5jb20vUGFkZGxlUGFkZGxlL0VSTklFIixUcnVlLCwsRlA4LCwsLGJhaWR1LCwsLFllcwpFUk5JRS00LjUtMzAwQi1BNDdCLExhbmd1YWdlLCJMYW5ndWFnZSBtb2RlbGluZy9nZW5lcmF0aW9uLFF1YW50aXRhdGl2ZSByZWFzb25pbmcsQ29kZSBnZW5lcmF0aW9uLFRyYW5zbGF0aW9uLFF1ZXN0aW9uIGFuc3dlcmluZyIsQmFpZHUsLDIwMjUtMDYtMjksRVJOSUUgNC41IFRlY2huaWNhbCBSZXBvcnQsaHR0cHM6Ly95aXlhbi5iYWlkdS5jb20vYmxvZy9wdWJsaWNhdGlvbi9FUk5JRV9UZWNobmljYWxfUmVwb3J0LnBkZiwsLCwzMDAwMDAwMDAwMDAuMCwiTW9FCnRvdGFsIHBhcmFtZXRlcnM6IDMwMEIKYWN0aXZlIHBhcmFtZXRlcnM6IDQ3QiIsMi44MmUrMjQsIlRoZXkgc2F5IHRoZSBtb2RlbCB3YXMgdHJhaW5lZCBvbiAiInRyaWxsaW9ucyBvZiB0b2tlbnMiIiAKU3BlY3VsYXRpdmVseSBhc3N1bWluZyAxMFQgdG9rZW5zOgoKNiBGTE9QIC8gdG9rZW4gLyBwYXJhbWV0ZXIgKiA0NyAqIDEwXjkgYWN0aXZlIHBhcmFtZXRlcnMgKiAxMCAqIDEwXjEyIGFzc3VtZWQgdHJhaW5pbmcgdG9rZW5zID0gMi44MmUrMjQgRkxPUCIsLCIiIldlIGNvbW1lbmNlIHdpdGggbGFyZ2Utc2NhbGUgcHJlLXRyYWluaW5nIG9uIHRyaWxsaW9ucyBvZiBwdXJlLXRleHQgdG9rZW5zCnNvdXJjZWQgZnJvbSBkaXZlcnNlIGRvbWFpbnMuIiIiLCwsTlZJRElBIEg4MDAgU1hNNSwsU3BlY3VsYXRpdmUsIkluIHRoaXMgcmVwb3J0LCB3ZSBpbnRyb2R1Y2UgRVJOSUUgNC41LCBhIG5ldyBmYW1pbHkgb2YgbGFyZ2Utc2NhbGUgbXVsdGltb2RhbCBtb2RlbHMgY29tcHJpc2luZyAxMCBkaXN0aW5jdCB2YXJpYW50cy4gVGhlIG1vZGVsIGZhbWlseSBjb25zaXN0IG9mIE1peHR1cmUtb2YtRXhwZXJ0cyAoTW9FKSBtb2RlbHMgd2l0aCA0N0IgYW5kIDNCIGFjdGl2ZSBwYXJhbWV0ZXJzLCB3aXRoIHRoZSBsYXJnZXN0IG1vZGVsIGhhdmluZyA0MjRCIHRvdGFsIHBhcmFtZXRlcnMsIGFzIHdlbGwgYXMgYSAwLjNCIGRlbnNlIG1vZGVsLiBGb3IgdGhlIE1vRSBhcmNoaXRlY3R1cmUsIHdlIHByb3Bvc2UgYSBub3ZlbCBoZXRlcm9nZW5lb3VzIG1vZGFsaXR5IHN0cnVjdHVyZSwgd2hpY2ggc3VwcG9ydHMgcGFyYW1ldGVyIHNoYXJpbmcgYWNyb3NzIG1vZGFsaXRpZXMgd2hpbGUgYWxzbyBhbGxvd2luZyBkZWRpY2F0ZWQgcGFyYW1ldGVycyBmb3IgZWFjaCBpbmRpdmlkdWFsIG1vZGFsaXR5LgpUaGlzIE1vRSBhcmNoaXRlY3R1cmUgaGFzIHRoZSBhZHZhbnRhZ2UgdG8gZW5oYW5jZSBtdWx0aW1vZGFsIHVuZGVyc3RhbmRpbmcgd2l0aG91dCBjb21wcm9taXNpbmcsIGFuZCBldmVuIGltcHJvdmluZywgcGVyZm9ybWFuY2Ugb24gdGV4dC1yZWxhdGVkIHRhc2tzLiBBbGwgb2Ygb3VyIG1vZGVscyBhcmUgdHJhaW5lZCB3aXRoIG9wdGltYWwgZWZmaWNpZW5jeSB1c2luZyB0aGUgUGFkZGxlUGFkZGxlIGRlZXAgbGVhcm5pbmcgZnJhbWV3b3JrLCB3aGljaCBhbHNvIGVuYWJsZXMgaGlnaC1wZXJmb3JtYW5jZSBpbmZlcmVuY2UgYW5kIHN0cmVhbWxpbmVkIGRlcGxveW1lbnQgZm9yIHRoZW0uIFdlIGFjaGlldmUgNDclIE1vZGVsIEZMT1BzIFV0aWxpemF0aW9uIChNRlUpIGluIG91ciBsYXJnZXN0IEVSTklFIDQuNSBsYW5ndWFnZSBtb2RlbCBwcmUtdHJhaW5pbmcuIEV4cGVyaW1lbnRhbCByZXN1bHRzIHNob3cgdGhhdCBvdXIgbW9kZWxzIGFjaGlldmUgc3RhdGUtb2YtdGhlLWFydCBwZXJmb3JtYW5jZSBhY3Jvc3MgbXVsdGlwbGUgdGV4dCBhbmQgbXVsdGltb2RhbCBiZW5jaG1hcmtzLCBlc3BlY2lhbGx5IGluIGluc3RydWN0aW9uIGZvbGxvd2luZywgd29ybGQga25vd2xlZGdlIG1lbW9yaXphdGlvbiwgdmlzdWFsIHVuZGVyc3RhbmRpbmcgYW5kIG11bHRpbW9kYWwgcmVhc29uaW5nLiBBbGwgbW9kZWxzIGFyZSBwdWJsaWNseSBhY2Nlc3NpYmxlIHVuZGVyIEFwYWNoZSAyLjAgdG8gc3VwcG9ydCBmdXR1cmUgcmVzZWFyY2ggYW5kIGRldmVsb3BtZW50IGluIHRoZSBmaWVsZC4gQWRkaXRpb25hbGx5LCB3ZSBvcGVuIHNvdXJjZSB0aGUgZGV2ZWxvcG1lbnQgdG9vbGtpdHMgZm9yIEVSTklFIDQuNSwgZmVhdHVyaW5nIGluZHVzdHJpYWwtZ3JhZGUgY2FwYWJpbGl0aWVzLCByZXNvdXJjZWVmZmljaWVudCB0cmFpbmluZyBhbmQgaW5mZXJlbmNlIHdvcmtmbG93cywgYW5kIG11bHRpLWhhcmR3YXJlIGNvbXBhdGliaWxpdHkuIiwsLE9wZW4gd2VpZ2h0cyAodW5yZXN0cmljdGVkKSxDaGluYSwsLCwsMC40NywyMDI1LTExLTI4IDExOjUyOjEzKzAwOjAwLCwsLCwsSW5kdXN0cnksLCwsLFVucmVsZWFzZWQsIkFwYWNoZSAyLjAKaHR0cHM6Ly9odWdnaW5nZmFjZS5jby9iYWlkdS9FUk5JRS00LjUtMzAwQi1BNDdCLUJhc2UtUFQKCkFwYWNoZSAyLjAgZm9yIGluZmVyZW5jZSBjb2RlCmh0dHBzOi8vZ2l0aHViLmNvbS9QYWRkbGVQYWRkbGUvRVJOSUUiLFRydWUsLCJBYnN0cmFjdCBzYXlzOiAiIldlIGFjaGlldmUgNDclIE1vZGVsIEZMT1BzIFV0aWxpemF0aW9uIChNRlUpIGR1cmluZyB0aGUgcHJlLXRyYWluaW5nIG9mIG91ciBsYXJnZXN0IEVSTklFIDQuNSBsYW5ndWFnZSBtb2RlbC4iIgoKUGFnZSA0OiAiIldlIGVmZmljaWVudGx5IHByZS10cmFpbiBFUk5JRSA0LjUgdXNpbmcgYSBoZXRlcm9nZW5lb3VzIGh5YnJpZCBwYXJhbGxlbGlzbSBhcHByb2FjaCBhbmQgYSBoaWVyYXJjaGljYWwgbG9hZCBiYWxhbmNpbmcgc29sdXRpb24gdGFpbG9yZWQgdG8gbXVsdGltb2RhbCBsYXJnZSBtb2RlbHMuIFRocm91Z2ggb3VyIGV4dHJlbWUgb3B0aW1pemF0aW9ucywgaW5jbHVkaW5nIGVmZmljaWVudCBpbnRyYS1ub2RlIGV4cGVydCBwYXJhbGxlbGlzbSwgRlA4IG1peGVkLXByZWNpc2lvbiB0cmFpbmluZywgYW5kIGZpbmUtZ3JhaW5lZCByZWNvbXB1dGF0aW9uIG1ldGhvZHMsIHdlIGFjaGlldmUgNDclIE1vZGVsIEZMT1BzIFV0aWxpemF0aW9uIChNRlUpIHdoZW4gcHJlLXRyYWluaW5nIG91ciBsYXJnZXN0IEVSTklFIDQuNSBsYW5ndWFnZSBtb2RlbCBvbiAyMDE2IE5WSURJQSBIODAwIEdQVXMuIE91ciB0cmFpbmluZyBhcHByb2FjaCBlbmFibGVzIG9wdGltYWwgdHJhaW5pbmcgcGVyZm9ybWFuY2Ugd2l0aCBsaW1pdGVkIGNvbXB1dGUgcmVzb3VyY2VzLCBzdWNoIGFzIDk2IEdQVXMuIiIKClBhZ2UgMTk6ICIiT3VyIGxhcmdlc3QgRVJOSUUgNC41IGxhbmd1YWdlIG1vZGVsIGVtcGxveXMgYW4gOC13YXkgZXhwZXJ0IHBhcmFsbGVsaXNtIChFUCkgKExlcGlraGluIGV0IGFsLiwgMjAyMSksIDEyLXdheSBwaXBlbGluZSBwYXJhbGxlbGlzbSAoUFApIChIdWFuZyBldCBhbC4sIDIwMTkpLCBhbmQgWmVSTy0xIGRhdGEgcGFyYWxsZWxpc20gKERQKSAoUmFqYmhhbmRhcmkgZXQgYWwuLCAyMDIwKSBjb25maWd1cmF0aW9uLiBUaHJvdWdoIHRoZXNlIGNvbXByZWhlbnNpdmUgb3B0aW1pemF0aW9ucyBhYm92ZSwgd2UgYWNoaWV2ZSA0NyUgTW9kZWwgRkxPUHMgVXRpbGl6YXRpb24gKE1GVSkgaW4gb3VyIGxhcmdlc3QgRVJOSUUgNC41IGxhbmd1YWdlIG1vZGVsLCBvbiAyMDE2IE5WSURJQSBIODAwIEdQVXMgYW5kIFJvQ0UgaW50ZXJjb25uZWN0aW9uIHdpdGggNDA5NiBzZXF1ZW5jZSBsZW5ndGggYW5kIDE1MTIwIGdsb2JhbCBiYXRjaCBzaXplLiIiCgpJbnRlcmVzdGluZyB0aWRiaXQ6ICIiRVJOSUUtNC41LTMwMEItQTQ3QiBhY2hpZXZlcyBhbiBpbmZlcmVuY2UKcGVyZm9ybWFuY2Ugb2YgNTZrIGlucHV0IFRQUyBhbmQgMThrIG91dHB1dCBUUFMgcGVyIEg4MDAgbm9kZSIiClRoaXMgaXMgNTI2NCBURkxPUFMgcGVyIDggSDgwMHMgKHRvdGFsIHBlcmZvcm1hbmNlID0gOCo5ODkgVEZMT1BTKSB3aGljaCB3b3VsZCBiZSA2Ni41JSB1dGlsaXphdGlvbiBmb3IgaW5mZXJlbmNlLiIsRlA4LCwsLGJhaWR1LCwsLFllcwpFUk5JRS00LjUtMjFCLUEzQixMYW5ndWFnZSwiTGFuZ3VhZ2UgbW9kZWxpbmcvZ2VuZXJhdGlvbixRdWFudGl0YXRpdmUgcmVhc29uaW5nLENvZGUgZ2VuZXJhdGlvbixUcmFuc2xhdGlvbixRdWVzdGlvbiBhbnN3ZXJpbmciLEJhaWR1LCwyMDI1LTA2LTI5LEVSTklFIDQuNSBUZWNobmljYWwgUmVwb3J0LGh0dHBzOi8veWl5YW4uYmFpZHUuY29tL2Jsb2cvcHVibGljYXRpb24vRVJOSUVfVGVjaG5pY2FsX1JlcG9ydC5wZGYsLCwsMjEwMDAwMDAwMDAuMCwiTW9FCnRvdGFsIHBhcmFtZXRlcnM6IDIxQgphY3RpdmUgcGFyYW1ldGVyczogM0IiLDEuOGUrMjMsIlRoZXkgc2F5IHRoZSBtb2RlbCB3YXMgdHJhaW5lZCBvbiAiIiIidHJpbGxpb25zIG9mIHRva2VucyIiClNwZWN1bGF0aXZlbHkgYXNzdW1pbmcgMTBUIHRva2VuczoKCjYgRkxPUCAvIHRva2VuIC8gcGFyYW1ldGVyICogMyAqIDEwXjkgYWN0aXZlIHBhcmFtZXRlcnMgKiAxMCAqIDEwXjEyIGFzc3VtZWQgdHJhaW5pbmcgdG9rZW5zID0gMS44ZSsyMyBGTE9QIiwsIiIiV2UgY29tbWVuY2Ugd2l0aCBsYXJnZS1zY2FsZSBwcmUtdHJhaW5pbmcgb24gdHJpbGxpb25zIG9mIHB1cmUtdGV4dCB0b2tlbnMKc291cmNlZCBmcm9tIGRpdmVyc2UgZG9tYWlucy4iIiIsLCwsLFNwZWN1bGF0aXZlLCJJbiB0aGlzIHJlcG9ydCwgd2UgaW50cm9kdWNlIEVSTklFIDQuNSwgYSBuZXcgZmFtaWx5IG9mIGxhcmdlLXNjYWxlIG11bHRpbW9kYWwgbW9kZWxzIGNvbXByaXNpbmcgMTAgZGlzdGluY3QgdmFyaWFudHMuIFRoZSBtb2RlbCBmYW1pbHkgY29uc2lzdCBvZiBNaXh0dXJlLW9mLUV4cGVydHMgKE1vRSkgbW9kZWxzIHdpdGggNDdCIGFuZCAzQiBhY3RpdmUgcGFyYW1ldGVycywgd2l0aCB0aGUgbGFyZ2VzdCBtb2RlbCBoYXZpbmcgNDI0QiB0b3RhbCBwYXJhbWV0ZXJzLCBhcyB3ZWxsIGFzIGEgMC4zQiBkZW5zZSBtb2RlbC4gRm9yIHRoZSBNb0UgYXJjaGl0ZWN0dXJlLCB3ZSBwcm9wb3NlIGEgbm92ZWwgaGV0ZXJvZ2VuZW91cyBtb2RhbGl0eSBzdHJ1Y3R1cmUsIHdoaWNoIHN1cHBvcnRzIHBhcmFtZXRlciBzaGFyaW5nIGFjcm9zcyBtb2RhbGl0aWVzIHdoaWxlIGFsc28gYWxsb3dpbmcgZGVkaWNhdGVkIHBhcmFtZXRlcnMgZm9yIGVhY2ggaW5kaXZpZHVhbCBtb2RhbGl0eS4KVGhpcyBNb0UgYXJjaGl0ZWN0dXJlIGhhcyB0aGUgYWR2YW50YWdlIHRvIGVuaGFuY2UgbXVsdGltb2RhbCB1bmRlcnN0YW5kaW5nIHdpdGhvdXQgY29tcHJvbWlzaW5nLCBhbmQgZXZlbiBpbXByb3ZpbmcsIHBlcmZvcm1hbmNlIG9uIHRleHQtcmVsYXRlZCB0YXNrcy4gQWxsIG9mIG91ciBtb2RlbHMgYXJlIHRyYWluZWQgd2l0aCBvcHRpbWFsIGVmZmljaWVuY3kgdXNpbmcgdGhlIFBhZGRsZVBhZGRsZSBkZWVwIGxlYXJuaW5nIGZyYW1ld29yaywgd2hpY2ggYWxzbyBlbmFibGVzIGhpZ2gtcGVyZm9ybWFuY2UgaW5mZXJlbmNlIGFuZCBzdHJlYW1saW5lZCBkZXBsb3ltZW50IGZvciB0aGVtLiBXZSBhY2hpZXZlIDQ3JSBNb2RlbCBGTE9QcyBVdGlsaXphdGlvbiAoTUZVKSBpbiBvdXIgbGFyZ2VzdCBFUk5JRSA0LjUgbGFuZ3VhZ2UgbW9kZWwgcHJlLXRyYWluaW5nLiBFeHBlcmltZW50YWwgcmVzdWx0cyBzaG93IHRoYXQgb3VyIG1vZGVscyBhY2hpZXZlIHN0YXRlLW9mLXRoZS1hcnQgcGVyZm9ybWFuY2UgYWNyb3NzIG11bHRpcGxlIHRleHQgYW5kIG11bHRpbW9kYWwgYmVuY2htYXJrcywgZXNwZWNpYWxseSBpbiBpbnN0cnVjdGlvbiBmb2xsb3dpbmcsIHdvcmxkIGtub3dsZWRnZSBtZW1vcml6YXRpb24sIHZpc3VhbCB1bmRlcnN0YW5kaW5nIGFuZCBtdWx0aW1vZGFsIHJlYXNvbmluZy4gQWxsIG1vZGVscyBhcmUgcHVibGljbHkgYWNjZXNzaWJsZSB1bmRlciBBcGFjaGUgMi4wIHRvIHN1cHBvcnQgZnV0dXJlIHJlc2VhcmNoIGFuZCBkZXZlbG9wbWVudCBpbiB0aGUgZmllbGQuIEFkZGl0aW9uYWxseSwgd2Ugb3BlbiBzb3VyY2UgdGhlIGRldmVsb3BtZW50IHRvb2xraXRzIGZvciBFUk5JRSA0LjUsIGZlYXR1cmluZyBpbmR1c3RyaWFsLWdyYWRlIGNhcGFiaWxpdGllcywgcmVzb3VyY2VlZmZpY2llbnQgdHJhaW5pbmcgYW5kIGluZmVyZW5jZSB3b3JrZmxvd3MsIGFuZCBtdWx0aS1oYXJkd2FyZSBjb21wYXRpYmlsaXR5LiIsLCxPcGVuIHdlaWdodHMgKHVucmVzdHJpY3RlZCksQ2hpbmEsLCwsLCwyMDI1LTExLTI4IDExOjUyOjEzKzAwOjAwLCwsLCwsSW5kdXN0cnksLCwsLFVucmVsZWFzZWQsIkFwYWNoZSAyLjAKaHR0cHM6Ly9odWdnaW5nZmFjZS5jby9iYWlkdS9FUk5JRS00LjUtMjFCLUEzQi1CYXNlLVBUCgpBcGFjaGUgMi4wIGZvciBpbmZlcmVuY2UgY29kZQpodHRwczovL2dpdGh1Yi5jb20vUGFkZGxlUGFkZGxlL0VSTklFIixUcnVlLCwsRlA4LCwsLGJhaWR1LCwsLFllcwpFUk5JRS00LjUtMC4zQixMYW5ndWFnZSwiTGFuZ3VhZ2UgbW9kZWxpbmcvZ2VuZXJhdGlvbixRdWFudGl0YXRpdmUgcmVhc29uaW5nLENvZGUgZ2VuZXJhdGlvbixUcmFuc2xhdGlvbixRdWVzdGlvbiBhbnN3ZXJpbmciLEJhaWR1LCwyMDI1LTA2LTI5LEVSTklFIDQuNSBUZWNobmljYWwgUmVwb3J0LGh0dHBzOi8veWl5YW4uYmFpZHUuY29tL2Jsb2cvcHVibGljYXRpb24vRVJOSUVfVGVjaG5pY2FsX1JlcG9ydC5wZGYsLCwsMzYwMDAwMDAwLjAsIjAsMzZCIGRlbnNlIiwsIlByb2JhYmx5IG5vdCB0cmFpbmVkIHdpdGggb3ZlciAxMF4yMyBGTE9QLiBGb3IgZXhhbXBsZToKNiBGTE9QL3Rva2VuL3BhcmFtICogMTBUIHRva2VucyAqIDMwME0gcGFyYW1zID0gMS44ZTIyIEZMT1AuIiwsLCwsLCxDb25maWRlbnQsIkluIHRoaXMgcmVwb3J0LCB3ZSBpbnRyb2R1Y2UgRVJOSUUgNC41LCBhIG5ldyBmYW1pbHkgb2YgbGFyZ2Utc2NhbGUgbXVsdGltb2RhbCBtb2RlbHMgY29tcHJpc2luZyAxMCBkaXN0aW5jdCB2YXJpYW50cy4gVGhlIG1vZGVsIGZhbWlseSBjb25zaXN0IG9mIE1peHR1cmUtb2YtRXhwZXJ0cyAoTW9FKSBtb2RlbHMgd2l0aCA0N0IgYW5kIDNCIGFjdGl2ZSBwYXJhbWV0ZXJzLCB3aXRoIHRoZSBsYXJnZXN0IG1vZGVsIGhhdmluZyA0MjRCIHRvdGFsIHBhcmFtZXRlcnMsIGFzIHdlbGwgYXMgYSAwLjNCIGRlbnNlIG1vZGVsLiBGb3IgdGhlIE1vRSBhcmNoaXRlY3R1cmUsIHdlIHByb3Bvc2UgYSBub3ZlbCBoZXRlcm9nZW5lb3VzIG1vZGFsaXR5IHN0cnVjdHVyZSwgd2hpY2ggc3VwcG9ydHMgcGFyYW1ldGVyIHNoYXJpbmcgYWNyb3NzIG1vZGFsaXRpZXMgd2hpbGUgYWxzbyBhbGxvd2luZyBkZWRpY2F0ZWQgcGFyYW1ldGVycyBmb3IgZWFjaCBpbmRpdmlkdWFsIG1vZGFsaXR5LgpUaGlzIE1vRSBhcmNoaXRlY3R1cmUgaGFzIHRoZSBhZHZhbnRhZ2UgdG8gZW5oYW5jZSBtdWx0aW1vZGFsIHVuZGVyc3RhbmRpbmcgd2l0aG91dCBjb21wcm9taXNpbmcsIGFuZCBldmVuIGltcHJvdmluZywgcGVyZm9ybWFuY2Ugb24gdGV4dC1yZWxhdGVkIHRhc2tzLiBBbGwgb2Ygb3VyIG1vZGVscyBhcmUgdHJhaW5lZCB3aXRoIG9wdGltYWwgZWZmaWNpZW5jeSB1c2luZyB0aGUgUGFkZGxlUGFkZGxlIGRlZXAgbGVhcm5pbmcgZnJhbWV3b3JrLCB3aGljaCBhbHNvIGVuYWJsZXMgaGlnaC1wZXJmb3JtYW5jZSBpbmZlcmVuY2UgYW5kIHN0cmVhbWxpbmVkIGRlcGxveW1lbnQgZm9yIHRoZW0uIFdlIGFjaGlldmUgNDclIE1vZGVsIEZMT1BzIFV0aWxpemF0aW9uIChNRlUpIGluIG91ciBsYXJnZXN0IEVSTklFIDQuNSBsYW5ndWFnZSBtb2RlbCBwcmUtdHJhaW5pbmcuIEV4cGVyaW1lbnRhbCByZXN1bHRzIHNob3cgdGhhdCBvdXIgbW9kZWxzIGFjaGlldmUgc3RhdGUtb2YtdGhlLWFydCBwZXJmb3JtYW5jZSBhY3Jvc3MgbXVsdGlwbGUgdGV4dCBhbmQgbXVsdGltb2RhbCBiZW5jaG1hcmtzLCBlc3BlY2lhbGx5IGluIGluc3RydWN0aW9uIGZvbGxvd2luZywgd29ybGQga25vd2xlZGdlIG1lbW9yaXphdGlvbiwgdmlzdWFsIHVuZGVyc3RhbmRpbmcgYW5kIG11bHRpbW9kYWwgcmVhc29uaW5nLiBBbGwgbW9kZWxzIGFyZSBwdWJsaWNseSBhY2Nlc3NpYmxlIHVuZGVyIEFwYWNoZSAyLjAgdG8gc3VwcG9ydCBmdXR1cmUgcmVzZWFyY2ggYW5kIGRldmVsb3BtZW50IGluIHRoZSBmaWVsZC4gQWRkaXRpb25hbGx5LCB3ZSBvcGVuIHNvdXJjZSB0aGUgZGV2ZWxvcG1lbnQgdG9vbGtpdHMgZm9yIEVSTklFIDQuNSwgZmVhdHVyaW5nIGluZHVzdHJpYWwtZ3JhZGUgY2FwYWJpbGl0aWVzLCByZXNvdXJjZWVmZmljaWVudCB0cmFpbmluZyBhbmQgaW5mZXJlbmNlIHdvcmtmbG93cywgYW5kIG11bHRpLWhhcmR3YXJlIGNvbXBhdGliaWxpdHkuIiwsLE9wZW4gd2VpZ2h0cyAodW5yZXN0cmljdGVkKSxDaGluYSwsLCwsLDIwMjUtMTEtMjggMTE6NTI6MTMrMDA6MDAsLCwsODAwMDAwMC4wLFRhYmxlIDIsSW5kdXN0cnksLCwsLFVucmVsZWFzZWQsIkFwYWNoZSAyLjAKaHR0cHM6Ly9odWdnaW5nZmFjZS5jby9iYWlkdS9FUk5JRS00LjUtMC4zQi1CYXNlLVBUCgpBcGFjaGUgMi4wIGZvciBpbmZlcmVuY2UgY29kZQpodHRwczovL2dpdGh1Yi5jb20vUGFkZGxlUGFkZGxlL0VSTklFIiwsLCxGUDgsLCwsYmFpZHUsLCwsWWVzCkRpTG9Db1ggKFF3ZW4xLjUtMTA3QiBvbiBXVC0xMDMpLExhbmd1YWdlLCJMYW5ndWFnZSBtb2RlbGluZy9nZW5lcmF0aW9uLFF1ZXN0aW9uIGFuc3dlcmluZyIsIkNoaW5hIE1vYmlsZSxaZXJvIEdyYXZpdHkgTGFicyAoMGcgQUkpIiwiSmkgUWksIFdlblBlbmcgWmh1LCBMaSBMaSwgTWluZyBXdSwgWWluZ0p1biBXdSwgV3UgSGUsIFh1biBHYW8sIEphc29uIFplbmcsIE1pY2hhZWwgSGVpbnJpY2giLDIwMjUtMDYtMjYsRGlMb0NvWDogQSBMb3ctQ29tbXVuaWNhdGlvbiBMYXJnZS1TY2FsZSBUcmFpbmluZyBGcmFtZXdvcmsgZm9yIERlY2VudHJhbGl6ZWQgQ2x1c3RlcixodHRwczovL2FyeGl2Lm9yZy9hYnMvMjUwNi4yMTI2MywsLCwxMDcwMDAwMDAwMDAuMCwsLCwsIjQwMDAgc3RlcHMKCnVua25vd24gbnVtYmVyIG9mIGVwb2NocyBvciBzZXF1ZW5jZSBsZW5ndGgiLCwsTlZJRElBIEE4MDAgUENJZSA0MCBHQiwsQ29uZmlkZW50LCJUaGUgZGlzdHJpYnV0ZWQgdHJhaW5pbmcgb2YgZm91bmRhdGlvbiBtb2RlbHMsIHBhcnRpY3VsYXJseSBsYXJnZSBsYW5ndWFnZSBtb2RlbHMgKExMTXMpLCBkZW1hbmRzIGEgaGlnaCBsZXZlbCBvZiBjb21tdW5pY2F0aW9uLiBDb25zZXF1ZW50bHksIGl0IGlzIGhpZ2hseSBkZXBlbmRlbnQgb24gYSBjZW50cmFsaXplZCBjbHVzdGVyIHdpdGggZmFzdCBhbmQgcmVsaWFibGUgaW50ZXJjb25uZWN0cy4gQ2FuIHdlIGNvbmR1Y3QgdHJhaW5pbmcgb24gc2xvdyBuZXR3b3JrcyBhbmQgdGhlcmVieSB1bmxlYXNoIHRoZSBwb3dlciBvZiBkZWNlbnRyYWxpemVkIGNsdXN0ZXJzIHdoZW4gZGVhbGluZyB3aXRoIG1vZGVscyBleGNlZWRpbmcgMTAwIGJpbGxpb24gcGFyYW1ldGVycz8gSW4gdGhpcyBwYXBlciwgd2UgcHJvcG9zZSBEaUxvQ29YLCBhIGxvdy1jb21tdW5pY2F0aW9uIGxhcmdlLXNjYWxlIGRlY2VudHJhbGl6ZWQgY2x1c3RlciB0cmFpbmluZyBmcmFtZXdvcmsuIEl0IGNvbWJpbmVzIFBpcGVsaW5lIFBhcmFsbGVsaXNtIHdpdGggRHVhbCBPcHRpbWl6ZXIgUG9saWN5LCBPbmUtU3RlcC1EZWxheSBPdmVybGFwIG9mIENvbW11bmljYXRpb24gYW5kIExvY2FsIFRyYWluaW5nLCBhbmQgYW4gQWRhcHRpdmUgR3JhZGllbnQgQ29tcHJlc3Npb24gU2NoZW1lLiBUaGlzIGNvbWJpbmF0aW9uIHNpZ25pZmljYW50bHkgaW1w</x:v>
      </x:c>
    </x:row>
    <x:row r="28" ht="18" customHeight="1">
      <x:c r="A28" s="17" t="n">
        <x:v>23</x:v>
      </x:c>
      <x:c r="B28" s="17" t="n">
        <x:v>310</x:v>
      </x:c>
      <x:c r="C28" s="160" t="str">
        <x:v>cm92ZXMgdGhlIHNjYWxlIG9mIHBhcmFtZXRlcnMgYW5kIHRoZSBzcGVlZCBvZiBtb2RlbCBwcmUtdHJhaW5pbmcuIFdlIGp1c3RpZnkgdGhlIGJlbmVmaXRzIG9mIG9uZS1zdGVwLWRlbGF5IG92ZXJsYXAgb2YgY29tbXVuaWNhdGlvbiBhbmQgbG9jYWwgdHJhaW5pbmcsIGFzIHdlbGwgYXMgdGhlIGFkYXB0aXZlIGdyYWRpZW50IGNvbXByZXNzaW9uIHNjaGVtZSwgdGhyb3VnaCBhIHRoZW9yZXRpY2FsIGFuYWx5c2lzIG9mIGNvbnZlcmdlbmNlLiBFbXBpcmljYWxseSwgd2UgZGVtb25zdHJhdGUgdGhhdCBEaUxvQ29YIGlzIGNhcGFibGUgb2YgcHJlLXRyYWluaW5nIGEgMTA3QiBmb3VuZGF0aW9uIG1vZGVsIG92ZXIgYSAxR2JwcyBuZXR3b3JrLiBDb21wYXJlZCB0byB2YW5pbGxhIEFsbFJlZHVjZSwgRGlMb0NvWCBjYW4gYWNoaWV2ZSBhIDM1N3ggc3BlZWR1cCBpbiBkaXN0cmlidXRlZCB0cmFpbmluZyB3aGlsZSBtYWludGFpbmluZyBuZWdsaWdpYmxlIGRlZ3JhZGF0aW9uIGluIG1vZGVsIGNvbnZlcmdlbmNlLiBUbyB0aGUgYmVzdCBvZiBvdXIga25vd2xlZGdlLCB0aGlzIGlzIHRoZSBmaXJzdCBkZWNlbnRyYWxpemVkIHRyYWluaW5nIGZyYW1ld29yayBzdWNjZXNzZnVsbHkgYXBwbGllZCB0byBtb2RlbHMgd2l0aCBvdmVyIDEwMCBiaWxsaW9uIHBhcmFtZXRlcnMuIiwsLFVucmVsZWFzZWQsIkNoaW5hLFVuaXRlZCBTdGF0ZXMgb2YgQW1lcmljYSIsLCwsMTYwLjAsLDIwMjYtMDItMTEgMTk6MjY6MjcrMDA6MDAsLCwsLCwiSW5kdXN0cnksSW5kdXN0cnkiLCwsLCxVbnJlbGVhc2VkLCwsLCwsLDc4MzA5LjQ2NzU1MjI1NzE2LCwsLCwsTm8KQmx1ZU9jZWFuIExMTSAyLjAgKOiQpOefs+iTnea1tyksIk11bHRpbW9kYWwsVmlzaW9uLFZpZGVvLFNwZWVjaCxMYW5ndWFnZSIsIk9iamVjdCBkZXRlY3Rpb24sT2JqZWN0IHJlY29nbml0aW9uLFNwZWVjaCByZWNvZ25pdGlvbiAoQVNSKSxWaWRlbyBkZXNjcmlwdGlvbixTZWFyY2gsQXVkaW8gY2xhc3NpZmljYXRpb24sRmFjZSBkZXRlY3Rpb24sTGFuZ3VhZ2UgbW9kZWxpbmcvZ2VuZXJhdGlvbixRdWVzdGlvbiBhbnN3ZXJpbmciLCJIYW5nemhvdSBFWlZJWiBTb2Z0d2FyZSBDby4sIEx0ZC4gKEhpa3Zpc2lvbikiLCwyMDI1LTA2LTI2LEJsdWUgT2NlYW4gQmlnIE1vZGVsIDIuMCxodHRwczovL3dlYi5hcmNoaXZlLm9yZy93ZWIvMjAyNTA3MTAxMTE2MzgvaHR0cHM6Ly93d3cuYW5mYW5nbmV3cy5jb20vMjAyNS8wNzAzLzEyOTA1LnNodG1sLCwsLCwsLCwsLCwsLCxVbmtub3duLCJGb2N1c2luZyBvbiB0aGUgYWJpbGl0eSB0byB1bmRlcnN0YW5kLCBFWlZJWiBCbHVlIE9jZWFuIEJpZyBNb2RlbCAyLjAgY2FuIGNvbXBsZXRlIG11bHRpLW1vZGFsIGFuZCBtdWx0aS1kaW1lbnNpb25hbCBjb250ZW50IHVuZGVyc3RhbmRpbmcgYW5kIGFuYWx5c2lzLCBpbmNsdWRpbmcgdmlkZW8tbGV2ZWwgdW5kZXJzdGFuZGluZywgYXVkaXRvcnkgdW5kZXJzdGFuZGluZywgYW5kIG11bHRpLW1vZGFsIG1peGVkIHVuZGVyc3RhbmRpbmcgY2FwYWJpbGl0aWVzLiBTcGVjaWZpY2FsbHksIGF0IHRoZSB2aXN1YWwgbGV2ZWwsIEVaVklaIEJsdWUgT2NlYW4gQmlnIE1vZGVsIDIuMCBjYW4gc3VwcG9ydCB0aGUgc2ltdWx0YW5lb3VzIHVuZGVyc3RhbmRpbmcgb2YgbXVsdGktY2hhbm5lbCB2aWRlb3Mgd2l0aGluIDIgbWludXRlcy4gQXQgcHJlc2VudCwgRVpWSVogUWltaW5nIEFJIEZhY2UgVmlkZW8gTG9jayBTbWFydCBMb2NrIFk1MDAwRlZYIGhhcyBhY2Nlc3MgdG8gdGhpcyBjYXBhYmlsaXR5LCBhbmQgd2l0aCB0aGlzIGNhcGFiaWxpdHksIGl0IGNhbiB1bmRlcnN0YW5kIHRoZSBzaXR1YXRpb24gb2YgdmFyaW91cyBob21lIGV2ZW50cyBpbiByZWFsIHRpbWUsIGhlbHBpbmcgdXNlcnMgdG8gcXVpY2tseSBvYnRhaW4gZWZmZWN0aXZlIGluZm9ybWF0aW9uLiBBdCB0aGUgYXVkaXRvcnkgbGV2ZWwsIHRoZSBiaWcgbW9kZWwgY2FuIHJlYWxpemUgdGhlIHVuZGVyc3RhbmRpbmcgb2YgbW9yZSB0aGFuIDUwIHR5cGVzIG9mIHNvdW5kIGV2ZW50cywgc28gYXMgdG8gZmlsbCBpbiB0aGUgYWJub3JtYWwgc2l0dWF0aW9ucyBvdXRzaWRlIHRoZSBibGluZCBzcG90cyBvZiBpbWFnZSBkZXRlY3Rpb24gaW4gdGhlIGZpcnN0IHRpbWU7IGFuZCBzdXBwb3J0cyAxMCB0eXBlcyBvZiBzb3VuZCBkaW1lbnNpb25zIG9mIHBldCBlbW90aW9uIHVuZGVyc3RhbmRpbmcgdG8gaGVscCB1c2VycyBiZXR0ZXIgdW5kZXJzdGFuZCB0aGVpciBwZXRzLiIsLCxIb3N0ZWQgYWNjZXNzIChubyBBUEkpLENoaW5hLCwsLCwsMjAyNi0wMi0xMSAxOToyNjoyNyswMDowMCwsLCwsLEluZHVzdHJ5LCwsLCxVbnJlbGVhc2VkLCwsLCwsLCwsLCwsLE5vCkFscGhhR2Vub21lLEJpb2xvZ3ksIkdlbmUgZXhwcmVzc2lvbiBlbmhhbmNlbWVudCxHZW5lIGV4cHJlc3Npb24gcHJvZmlsZSBnZW5lcmF0aW9uLE1vbGVjdWxhciBwcm9wZXJ0eSBwcmVkaWN0aW9uLE11dGF0aW9uIHByZWRpY3Rpb24sUHJvdGVpbi1ETkEgYmluZGluZyBwcmVkaWN0aW9uLFRyYW5zY3JpcHRvbWljIHByZWRpY3Rpb24sUk5BIHN0cnVjdHVyZSBwcmVkaWN0aW9uIixHb29nbGUgRGVlcE1pbmQsIsW9aWdhIEF2c2VjLCBOYXRhc2hhIExhdHlzaGV2YSwgSnVuIENoZW5nLCBHdWlkbyBOb3ZhdGksIEt5bGUgUi4gVGF5bG9yLCBUb20gV2FyZCwgQ2xhcmUgQnljcm9mdCwgTGF1cmVuIE5pY29sYWlzZW4sIEVpcmluaSBBcnZhbml0aSwgSm9zaHVhIFBhbiwgUmFpbmEgVGhvbWFzLCBWaW5jZW50IER1dG9yZG9pciwgTWF0dGVvIFBlcmlubywgU29oYW0gRGUsIEFsZXhhbmRlciBLYXJvbGx1cywgQWRhbSBHYXlvc28sIFRvYnkgU2FyZ2VhbnQsIEFubmUgTW90dHJhbSwgTGFpIEhvbmcgV29uZywgUGF2b2wgRHJvdMOhciwgQWRhbSBLb3Npb3JlaywgQW5kcmV3IFNlbmlvciwgUmljaGFyZCBUYW5idXJuLCBUYXlsb3IgQXBwbGViYXVtLCBTb3VyYWRlZXAgQmFzdSwgRGVtaXMgSGFzc2FiaXMsIFB1c2htZWV0IEtvaGxpIiwyMDI1LTA2LTI1LEFscGhhR2Vub21lOiBhZHZhbmNpbmcgcmVndWxhdG9yeSB2YXJpYW50IGVmZmVjdCBwcmVkaWN0aW9uIHdpdGggYSB1bmlmaWVkIEROQSBzZXF1ZW5jZSBtb2RlbCxodHRwczovL3N0b3JhZ2UuZ29vZ2xlYXBpcy5jb20vZGVlcG1pbmQtbWVkaWEvcGFwZXJzL2FscGhhZ2Vub21lLnBkZiwsLCw0NTAwMDAwMDAuMCwiIiIgQWxwaGFHZW5vbWUgaGFzIGFwcHJveGltYXRlbHkgNDUwIG1pbGxpb24gdHJhaW5hYmxlIHBhcmFtZXRlcnMgKDIwJSBpbiB0aGUgZW5jb2RlciwgMjglIGluIHRoZSBzZXF1ZW5jZSB0cmFuc2Zvcm1lciwgMTUlIGluIHRoZSBwYWlyd2lzZSBibG9ja3MsIDI1JSBpbiB0aGUgZGVjb2RlciwgYW5kIDEyJSBpbiB0aGUgb3V0cHV0IGVtYmVkZGluZyBhbmQgcHJlZGljdGlvbiBoZWFkcykiIiIsMS4zNjI5NjllKzIyLCJQcmUtdHJhaW5pbmc6CiIiRWFjaCBncmFkaWVudCBzdGVwIHByb2Nlc3NlZCBhIGJhdGNoIHNpemUgb2YgNjQgc2FtcGxlcyB1c2luZwo4LXdheSBzZXF1ZW5jZSBwYXJhbGxlbGlzbSwgcmVxdWlyaW5nIDUxMiBUUFV2MyBjb3Jlcywgd2l0aCBwcmUtdHJhaW5pbmcgcnVucyB0eXBpY2FsbHkgY29tcGxldGluZyBpbiBhcHByb3hpbWF0ZWx5IDQgaG91cnMuIiIKCiIiRGlzdGlsbGF0aW9uIHVzaW5nIG1hbnkgdGVhY2hlciBtb2RlbHMgKGUuZy4sIDY0OyBvcmFuZ2UgY3Jvc3NlcykiIgoKMTIzMDAwMDAwMDAwMDAwIEZMT1AgLyBUUFV2MyBjaGlwIC8gc2VjICogKDUxMiBUUFV2MyBjb3JlcyAvIDIpICogNCBob3VycyAqIDM2MDAgc2VjIC8gaG91ciAqIDAuMyBbYXNzdW1lZCB1dGlsaXphdGlvbl0gKiA2NCB0cmFpbmluZyBydW5zIFsiIkxpa2VseSIiIGNvbmZpZGVuY2VdID0gOC43MDU4MDIyZSsyMSBGTE9QCgpEaXN0aWxsYXRpb246CiIiRGlzdGlsbGF0aW9uIHRyYWluaW5nIHdhcyBwZXJmb3JtZWQgd2l0aG91dCBzZXF1ZW5jZSBwYXJhbGxlbGlzbSBhY3Jvc3MgNjQgTlZJRElBIEgxMDAgR1BVcywgd2l0aCBhIGJhdGNoIHNpemUgb2YgNjQgKGVmZmVjdGl2ZWx5IG9uZSBzYW1wbGUgcGVyIEdQVSkuIEVhY2ggR1BVIGxvYWRlZCBhIGRpZmZlcmVudCBmcm96ZW4gdGVhY2hlciBtb2RlbCBmcm9tIHRoZSBwb29sIG9mIDY0IHByZXRyYWluZWQgYWxsLWZvbGRzIG1vZGVscy4gPC4uPiBUaGUgZGlzdGlsbGF0aW9uIHByb2Nlc3MgcmFuIGZvciAyNTAsMDAwIHN0ZXBzLCB0YWtpbmcgYXBwcm94aW1hdGVseSAzIGRheXMiIgoKOTg5NDAwMDAwMDAwMDAwIEZMT1AgLyBHUFUgLyBzZWMgKiA2NCBHUFVzICogMyBkYXlzICogMjQgaG91cnMgLyBkYXkgKiAzNjAwIHNlYyAvIGhvdXIgKiAwLjMgW2Fzc3VtZWQgdXRpbGl6YXRpb25dID0gNC45MjM4ODc2ZSsyMSBGTE9QCgo4LjcwNTgwMjJlKzIxIEZMT1AgKyA0LjkyMzg4NzZlKzIxIEZMT1AgPSAxLjM2Mjk2OWUrMjIgRkxPUCAKCiIiTGlrZWx5IiIgY29uZmlkZW5jZSwgIGJlY2F1c2UgSSBhbSBub3Qgc3VyZSBob3cgbWFueSBwcmUtdHJhaW5pbmcgcnVucyB3ZXJlIHRoZXJlLiAiLCwsLCJQcmUtdHJhaW5pbmc6CiIiRWFjaCBncmFkaWVudCBzdGVwIHByb2Nlc3NlZCBhIGJhdGNoIHNpemUgb2YgNjQgc2FtcGxlcyB1c2luZwo4LXdheSBzZXF1ZW5jZSBwYXJhbGxlbGlzbSwgcmVxdWlyaW5nIDUxMiBUUFV2MyBjb3Jlcywgd2l0aCBwcmUtdHJhaW5pbmcgcnVucyB0eXBpY2FsbHkgY29tcGxldGluZyBpbiBhcHByb3hpbWF0ZWx5IDQgaG91cnMuIiIKCkRpc3RpbGxhdGlvbjoKIiJEaXN0aWxsYXRpb24gdHJhaW5pbmcgd2FzIHBlcmZvcm1lZCB3aXRob3V0IHNlcXVlbmNlIHBhcmFsbGVsaXNtIGFjcm9zcyA2NCBOVklESUEgSDEwMCBHUFVzLCB3aXRoIGEgYmF0Y2ggc2l6ZSBvZiA2NCAoZWZmZWN0aXZlbHkgb25lIHNhbXBsZSBwZXIgR1BVKS4gRWFjaCBHUFUgbG9hZGVkIGEgZGlmZmVyZW50IGZyb3plbiB0ZWFjaGVyIG1vZGVsIGZyb20gdGhlIHBvb2wgb2YgNjQgcHJldHJhaW5lZCBhbGwtZm9sZHMgbW9kZWxzLiA8Li4+IFRoZSBkaXN0aWxsYXRpb24gcHJvY2VzcyByYW4gZm9yIDI1MCwwMDAgc3RlcHMsIHRha2luZyBhcHByb3hpbWF0ZWx5IDMgZGF5cyIiIiwiR29vZ2xlIFRQVSB2MyxOVklESUEgSDEwMCBTWE01IDgwR0IiLCxMaWtlbHksIkRlZXAgbGVhcm5pbmcgbW9kZWxzIHRoYXQgcHJlZGljdCBmdW5jdGlvbmFsIGdlbm9taWMgbWVhc3VyZW1lbnRzIGZyb20gRE5BIHNlcXVlbmNlIGFyZSBwb3dlcmZ1bCB0b29scyBmb3IgZGVjaXBoZXJpbmcgdGhlIGdlbmV0aWMgcmVndWxhdG9yeSBjb2RlLiBFeGlzdGluZyBtZXRob2RzIHRyYWRlIG9mZiBiZXR3ZWVuIGlucHV0IHNlcXVlbmNlIGxlbmd0aCBhbmQgcHJlZGljdGlvbiByZXNvbHV0aW9uLCB0aGVyZWJ5IGxpbWl0aW5nIHRoZWlyIG1vZGFsaXR5IHNjb3BlIGFuZCBwZXJmb3JtYW5jZS4gV2UgcHJlc2VudCBBbHBoYUdlbm9tZSwgd2hpY2ggdGFrZXMgYXMgaW5wdXQgMSBtZWdhYmFzZSBvZiBETkEgc2VxdWVuY2UgYW5kIHByZWRpY3RzIHRob3VzYW5kcyBvZiBmdW5jdGlvbmFsIGdlbm9taWMgdHJhY2tzIHVwIHRvIHNpbmdsZSBiYXNlIHBhaXIgcmVzb2x1dGlvbiBhY3Jvc3MgZGl2ZXJzZSBtb2RhbGl0aWVzIOKAkyBpbmNsdWRpbmcgZ2VuZSBleHByZXNzaW9uLCB0cmFuc2NyaXB0aW9uIGluaXRpYXRpb24sIGNocm9tYXRpbiBhY2Nlc3NpYmlsaXR5LCBoaXN0b25lIG1vZGlmaWNhdGlvbnMsIHRyYW5zY3JpcHRpb24gZmFjdG9yIGJpbmRpbmcsIGNocm8tIG1hdGluIGNvbnRhY3QgbWFwcywgc3BsaWNlIHNpdGUgdXNhZ2UsIGFuZCBzcGxpY2UganVuY3Rpb24gY29vcmRpbmF0ZXMgYW5kIHN0cmVuZ3RoLiBUcmFpbmVkIG9uIGh1bWFuIGFuZCBtb3VzZSBnZW5vbWVzLCBBbHBoYUdlbm9tZSBtYXRjaGVzIG9yIGV4Y2VlZHMgdGhlIHN0cm9uZ2VzdCByZXNwZWN0aXZlIGF2YWlsYWJsZSBleHRlcm5hbCBtb2RlbHMgb24gMjQgb3V0IG9mIDI2IGV2YWx1YXRpb25zIG9uIHZhcmlhbnQgZWZmZWN0IHByZWRpY3Rpb24uIEFscGhhR2Vub21l4oCZcyBhYmlsaXR5IHRvIHNpbXVsdGFuZW91c2x5IHNjb3JlIHZhcmlhbnQgZWZmZWN0cyBhY3Jvc3MgYWxsIG1vZGFsaXRpZXMgYWNjdXJhdGVseSByZWNhcGl0dWxhdGVzIHRoZSBtZWNoYW5pc21zIG9mIGNsaW5pY2FsbHktcmVsZXZhbnQgdmFyaWFudHMgbmVhciB0aGUgVEFMMSBvbmNvZ2VuZS4gVG8gZmFjaWxpdGF0ZSBicm9hZGVyIHVzZSwgd2UgcHJvdmlkZSB0b29scyBmb3IgbWFraW5nIGdlbm9tZSB0cmFjayBhbmQgdmFyaWFudCBlZmZlY3QgcHJlZGljdGlvbnMgZnJvbSBzZXF1ZW5jZS4iLCwsQVBJIGFjY2VzcyxVbml0ZWQgU3RhdGVzIG9mIEFtZXJpY2EsLCwsLCwyMDI1LTExLTI4IDExOjUyOjEzKzAwOjAwLCwsLCwsSW5kdXN0cnksLCwsLFVucmVsZWFzZWQsIiIiVG8gYWR2YW5jZSBzY2llbnRpZmljIHJlc2VhcmNoLCB3ZeKAmXJlIG1ha2luZyBBbHBoYUdlbm9tZSBhdmFpbGFibGUgaW4gcHJldmlldyB2aWEgb3VyIEFscGhhR2Vub21lIEFQSSBmb3Igbm9uLWNvbW1lcmNpYWwgcmVzZWFyY2gsIGFuZCBwbGFubmluZyB0byByZWxlYXNlIHRoZSBtb2RlbCBpbiB0aGUgZnV0dXJlLiIiIiwsLCwsLCxIYXJkd2FyZSwsLCwsTm8KS2ltaS1WTCwiTXVsdGltb2RhbCxWaXNpb24sTGFuZ3VhZ2UiLCJMYW5ndWFnZSBtb2RlbGluZy9nZW5lcmF0aW9uLE9iamVjdCByZWNvZ25pdGlvbixNYXRoZW1hdGljYWwgcmVhc29uaW5nIixNb29uc2hvdCxLaW1pIFRlYW0sMjAyNS0wNi0yMyxLSU1JLVZMIFRFQ0hOSUNBTCBSRVBPUlQsaHR0cHM6Ly9hcnhpdi5vcmcvcGRmLzI1MDQuMDc0OTEsLCwsMTYwMDAwMDAwMDAuMCwiIFN0cnVjdHVyYWxseSwgS2ltaS1WTApjb25zaXN0cyBvZiBvdXIgTW9vbmxpZ2h0IChKLiBMaXUgZXQgYWwuIDIwMjVhKSBNb0UgbGFuZ3VhZ2UgbW9kZWwgd2l0aCBvbmx5IDIuOEIgYWN0aXZhdGVkICgxNkIgdG90YWwpIHBhcmFtZXRlcnMsCnBhaXJlZCB3aXRoIGEgNDAwTSBuYXRpdmUtcmVzb2x1dGlvbiBNb29uVmlUIHZpc2lvbiBlbmNvZGVyLiIsLCwsLCwsLCxDb25maWRlbnQsIldlIHByZXNlbnQgS2ltaS1WTCwgYW4gZWZmaWNpZW50IG9wZW4tc291cmNlIE1peHR1cmUtb2YtRXhwZXJ0cyAoTW9FKSB2aXNpb24tbGFuZ3VhZ2UgbW9kZWwgKFZMTSkgdGhhdCBvZmZlcnMgYWR2YW5jZWQgbXVsdGltb2RhbCByZWFzb25pbmcsIGxvbmctY29udGV4dCB1bmRlcnN0YW5kaW5nLCBhbmQgc3Ryb25nIGFnZW50IGNhcGFiaWxpdGllcyAtIGFsbCB3aGlsZSBhY3RpdmF0aW5nIG9ubHkgMi44QiBwYXJhbWV0ZXJzIGluIGl0cyBsYW5ndWFnZSBkZWNvZGVyIChLaW1pLVZMLUEzQikuIEtpbWktVkwgZGVtb25zdHJhdGVzIHN0cm9uZyBwZXJmb3JtYW5jZSBhY3Jvc3MgY2hhbGxlbmdpbmcgZG9tYWluczogYXMgYSBnZW5lcmFsLXB1cnBvc2UgVkxNLCBLaW1pLVZMIGV4Y2VscyBpbiBtdWx0aS10dXJuIGFnZW50IHRhc2tzIChlLmcuLCBPU1dvcmxkKSwgbWF0Y2hpbmcgZmxhZ3NoaXAgbW9kZWxzLiBGdXJ0aGVybW9yZSwgaXQgZXhoaWJpdHMgcmVtYXJrYWJsZSBjYXBhYmlsaXRpZXMgYWNyb3NzIGRpdmVyc2UgY2hhbGxlbmdpbmcgdmlzaW9uIGxhbmd1YWdlIHRhc2tzLCBpbmNsdWRpbmcgY29sbGVnZS1sZXZlbCBpbWFnZSBhbmQgdmlkZW8gY29tcHJlaGVuc2lvbiwgT0NSLCBtYXRoZW1hdGljYWwgcmVhc29uaW5nLCBhbmQgbXVsdGktaW1hZ2UgdW5kZXJzdGFuZGluZy4gSW4gY29tcGFyYXRpdmUgZXZhbHVhdGlvbnMsIGl0IGVmZmVjdGl2ZWx5IGNvbXBldGVzIHdpdGggY3V0dGluZy1lZGdlIGVmZmljaWVudCBWTE1zIHN1Y2ggYXMgR1BULTRvLW1pbmksIFF3ZW4yLjUtVkwtN0IsIGFuZCBHZW1tYS0zLTEyQi1JVCwgd2hpbGUgc3VycGFzc2luZyBHUFQtNG8gaW4gc2V2ZXJhbCBrZXkgZG9tYWlucy4gS2ltaS1WTCBhbHNvIGFkdmFuY2VzIGluIHByb2Nlc3NpbmcgbG9uZyBjb250ZXh0cyBhbmQgcGVyY2VpdmluZyBjbGVhcmx5LiBXaXRoIGEgMTI4SyBleHRlbmRlZCBjb250ZXh0IHdpbmRvdywgS2ltaS1WTCBjYW4gcHJvY2VzcyBkaXZlcnNlIGxvbmcgaW5wdXRzLCBhY2hpZXZpbmcgaW1wcmVzc2l2ZSBzY29yZXMgb2YgNjQuNSBvbiBMb25nVmlkZW9CZW5jaCBhbmQgMzUuMSBvbiBNTUxvbmdCZW5jaC1Eb2MuIEl0cyBuYXRpdmUtcmVzb2x1dGlvbiB2aXNpb24gZW5jb2RlciwgTW9vblZpVCwgZnVydGhlciBhbGxvd3MgaXQgdG8gc2VlIGFuZCB1bmRlcnN0YW5kIHVsdHJhLWhpZ2gtcmVzb2x1dGlvbiB2aXN1YWwgaW5wdXRzLCBhY2hpZXZpbmcgODMuMiBvbiBJbmZvVlFBIGFuZCAzNC41IG9uIFNjcmVlblNwb3QtUHJvLCB3aGlsZSBtYWludGFpbmluZyBsb3dlciBjb21wdXRhdGlvbmFsIGNvc3QgZm9yIGNvbW1vbiB0YXNrcy4gQnVpbGRpbmcgdXBvbiBLaW1pLVZMLCB3ZSBpbnRyb2R1Y2UgYW4gYWR2YW5jZWQgbG9uZy10aGlua2luZyB2YXJpYW50OiBLaW1pLVZMLVRoaW5raW5nLTI1MDYuIERldmVsb3BlZCB0aHJvdWdoIGxvbmcgY2hhaW4tb2YtdGhvdWdodCAoQ29UKSBzdXBlcnZpc2VkIGZpbmUtdHVuaW5nIChTRlQpIGFuZCByZWluZm9yY2VtZW50IGxlYXJuaW5nIChSTCksIHRoZSBsYXRlc3QgbW9kZWwgZXhoaWJpdHMgc3Ryb25nIGxvbmctaG9yaXpvbiByZWFzb25pbmcgY2FwYWJpbGl0aWVzICg2NC4wIG9uIE1NTVUsIDQ2LjMgb24gTU1NVS1Qcm8sIDU2Ljkgb24gTWF0aFZpc2lvbiwgODAuMSBvbiBNYXRoVmlzdGEsIDY1LjIgb24gVmlkZW9NTU1VKSB3aGlsZSBvYnRhaW5pbmcgcm9idXN0IGdlbmVyYWwgYWJpbGl0aWVzLiBDb2RlIGFuZCBtb2RlbHMgYXJlIHB1YmxpY2x5IGFjY2Vzc2libGUgYXQgdGhpcyBodHRwcyBVUkwuCiIsLCwsQ2hpbmEsLCwsLCwyMDI1LTExLTI4IDExOjUyOjEzKzAwOjAwLCwsLCwsSW5kdXN0cnksLCwsLCwsLCwsLCwsLCwsLCwKTWluaW1heCBIYWlsdW8gMDIsVmlkZW8sIlZpZGVvIGdlbmVyYXRpb24sVGV4dC10by12aWRlbyxJbWFnZS10by12aWRlbyIsIk1pbmlNYXgsSGFpbHVvIEFJIiwsMjAyNS0wNi0xOCwiTWluaU1heCBIYWlsdW8gMDIsIFdvcmxkLUNsYXNzIFF1YWxpdHksIFJlY29yZC1CcmVha2luZyBDb3N0IEVmZmljaWVuY3kiLGh0dHBzOi8vd3d3Lm1pbmltYXguaW8vbmV3cy9taW5pbWF4LWhhaWx1by0wMiwsLCwsIiIiV2UgdWx0aW1hdGVseSBleHBhbmRlZCB0aGUgbW9kZWwncyB0b3RhbCBwYXJhbWV0ZXIgY291bnQgdG8gMyB0aW1lcyB0aGF0IG9mIGl0cyBwcmVkZWNlc3Nvci4iIiIsLCJIYXJkIHRvIGJvdW5kIHRoZSB0cmFpbmluZyBjb21wdXRlLiBJdCBwZXJmb3JtcyBzaW1pbGFybHkgdG8gVmVvLTIvMywgc28gcGxhdXNpYmx5IGhhcyBzaW1pbGFyIHRyYWluaW5nIGJ1ZGdldC4gTWluaW1heCByYWlzZWQgJDYwME0gaW4gZWFybHkgMjAyNCwgc28gdGhleSBwbGF1c2libHkgY291bGQgaGF2ZSBhZmZvcmRlZCBhIDFlMjUgRkxPUCB0cmFpbmluZyBydW4gKGh0dHBzOi8vc2lsaWNvbmFuZ2xlLmNvbS8yMDI0LzAzLzA1L3JlcG9ydC1jaGluZXNlLWFpLXN0YXJ0dXAtbWluaW1heC1yYWlzZXMtNjAwbS0yLTViLXZhbHVhdGlvbi1sZWQtYWxpYmFiYS8pLiIsLCwsLCwsVW5rbm93biwiVG9kYXksIHdlIGFyZSB0aHJpbGxlZCB0byBpbnRyb2R1Y2UgTWluaU1heCBIYWlsdW8gMDIsIG91ciBoaWdobHkgYW50aWNpcGF0ZWQgbmV3IHZpZGVvIGdlbmVyYXRpb24gbW9kZWwuClRoZSB2aWRlbyBzaG93Y2FzZWQgYWJvdmUgd2FzIGEgY29sbGFib3JhdGl2ZSBlZmZvcnQgYnkgdGhyZWUgYXJ0aXN0cyBvdmVyIHRoZSBjb3Vyc2Ugb2YgMS41IGRheXMuIFRoZXkgdXRpbGl6ZWQgTWluaU1heCBIYWlsdW8gMDIgdG8gZ2VuZXJhdGUgbXVsdGlwbGUgNi0xMCBzZWNvbmQgdmlkZW8gY2xpcHMsIHdoaWNoIHdlcmUgdGhlbiBza2lsbGZ1bGx5IGVkaXRlZCBpbnRvIGEgZmluYWwgdmlkZW8uCgpLZXkgSGlnaGxpZ2h0cyBvZiBIYWlsdW8gMDI6CgotIE5hdGl2ZSAxMDgwcAotIFNPVEEgSW5zdHJ1Y3Rpb24gRm9sbG93aW5nCi0gRXh0cmVtZSBQaHlzaWNzIE1hc3RlcnkiLCwsQVBJIGFjY2VzcywiQ2hpbmEsU2luZ2Fwb3JlIiwsLCwsLDIwMjUtMTEtMjggMTE6NTI6MTMrMDA6MDAsLCwsLCwiSW5kdXN0cnksSW5kdXN0cnkiLCwsLCxVbnJlbGVhc2VkLCxUcnVlLCwsLCwsLCwsLCxObwp2aWRlby1TQUxNT05OIDIrLE11bHRpbW9kYWwsIkltYWdlIGNhcHRpb25pbmcsVmlkZW8gZGVzY3JpcHRpb24iLEJ5dGVEYW5jZSwsMjAyNS0wNi0xOCwsaHR0cHM6Ly9naXRodWIuY29tL2J5dGVkYW5jZS92aWRlby1TQUxNT05OLTIsLCwsLCwsLCwsLCwsLExpa2VseSwsLCwsQ2hpbmEsLCwsLCwyMDI2LTA0LTA4IDAyOjE1OjAwKzAwOjAwLCwsLCwsSW5kdXN0cnksLCwsLCwsLCwsLCwsLCwsLCwKTWVyY3VyeSBDb2RlciBNaW5pLExhbmd1YWdlLCJMYW5ndWFnZSBtb2RlbGluZy9nZW5lcmF0aW9uLENvZGUgZ2VuZXJhdGlvbiIsSW5jZXB0aW9uIExhYnMsIlNhbWFyIEtoYW5uYSwgU2lkZGhhbnQgS2hhcmJhbmRhLCBTaHVmYW4gTGksIEhhcnNoaXQgVmFybWEsIEVyaWMgV2FuZywgU2F3eWVyIEJpcm5iYXVtLCBaaXlhbmcgTHVvLCBZYW5pcyBNaXJhb3VpLCBBa2FzaCBQYWxyZWNoYSwgU3RlZmFubyBFcm1vbiwgQWRpdHlhIEdyb3ZlciwgVm9sb2R5bXlyIEt1bGVzaG92IiwyMDI1LTA2LTE3LE1lcmN1cnk6IFVsdHJhLUZhc3QgTGFuZ3VhZ2UgTW9kZWxzIEJhc2VkIG9uIERpZmZ1c2lvbixodHRwczovL2FyeGl2Lm9yZy9hYnMvMjUwNi4xNzI5OHYxLCwsLCwsLCwsIiIiVGhlIG92ZXJhbGwgbW9kZWwgaXMgdHJhaW5lZCBvbiB0aGUgb3JkZXIgb2YgdHJpbGxpb25zIG9mIHRva2Vucy4iIiIsLCxOVklESUEgSDEwMCBTWE01IDgwR0IsLFVua25vd24sIldlIHByZXNlbnQgTWVyY3VyeSwgYSBuZXcgZ2VuZXJhdGlvbiBvZiBjb21tZXJjaWFsLXNjYWxlIGxhcmdlIGxhbmd1YWdlIG1vZGVscyAoTExNcykgYmFzZWQgb24gZGlmZnVzaW9uLiBUaGVzZSBtb2RlbHMgYXJlIHBhcmFtZXRlcml6ZWQgdmlhIHRoZSBUcmFuc2Zvcm1lciBhcmNoaXRlY3R1cmUgYW5kIHRyYWluZWQgdG8gcHJlZGljdCBtdWx0aXBsZSB0b2tlbnMgaW4gcGFyYWxsZWwuIEluIHRoaXMgcmVwb3J0LCB3ZSBkZXRhaWwgTWVyY3VyeSBDb2Rlciwgb3VyIGZpcnN0IHNldCBvZiBkaWZmdXNpb24gTExNcyBkZXNpZ25lZCBmb3IgY29kaW5nIGFwcGxpY2F0aW9ucy4gQ3VycmVudGx5LCBNZXJjdXJ5IENvZGVyIGNvbWVzIGluIHR3byBzaXplczogTWluaSBhbmQgU21hbGwuIFRoZXNlIG1vZGVscyBzZXQgYSBuZXcgc3RhdGUtb2YtdGhlLWFydCBvbiB0aGUgc3BlZWQtcXVhbGl0eSBmcm9udGllci4gQmFzZWQgb24gaW5kZXBlbmRlbnQgZXZhbHVhdGlvbnMgY29uZHVjdGVkIGJ5IEFydGlmaWNpYWwgQW5hbHlzaXMsIE1lcmN1cnkgQ29kZXIgTWluaSBhbmQgTWVyY3VyeSBDb2RlciBTbWFsbCBhY2hpZXZlIHN0YXRlLW9mLXRoZS1hcnQgdGhyb3VnaHB1dHMgb2YgMTEwOSB0b2tlbnMvc2VjIGFuZCA3MzcgdG9rZW5zL3NlYywgcmVzcGVjdGl2ZWx5LCBvbiBOVklESUEgSDEwMCBHUFVzIGFuZCBvdXRwZXJmb3JtIHNwZWVkLW9wdGltaXplZCBmcm9udGllciBtb2RlbHMgYnkgdXAgdG8gMTB4IG9uIGF2ZXJhZ2Ugd2hpbGUgbWFpbnRhaW5pbmcgY29tcGFyYWJsZSBxdWFsaXR5LiBXZSBkaXNjdXNzIGFkZGl0aW9uYWwgcmVzdWx0cyBvbiBhIHZhcmlldHkgb2YgY29kZSBiZW5jaG1hcmtzIHNwYW5uaW5nIG11bHRpcGxlIGxhbmd1YWdlcyBhbmQgdXNlLWNhc2VzIGFzIHdlbGwgYXMgcmVhbC13b3JsZCB2YWxpZGF0aW9uIGJ5IGRldmVsb3BlcnMgb24gQ29waWxvdCBBcmVuYSwgd2hlcmUgdGhlIG1vZGVsIGN1cnJlbnRseSByYW5rcyBzZWNvbmQgb24gcXVhbGl0eSBhbmQgaXMgdGhlIGZhc3Rlc3QgbW9kZWwgb3ZlcmFsbC4gV2UgYWxzbyByZWxlYXNlIGEgcHVibGljIEFQSSBhdCB0aGlzIGh0dHBzIFVSTCBhbmQgZnJlZSBwbGF5Z3JvdW5kIGF0IHRoaXMgaHR0cHMgVVJMIiwsLEFQSSBhY2Nlc3MsVW5pdGVkIFN0YXRlcyBvZiBBbWVyaWNhLCwsLCwsMjAyNS0xMS0yOCAxMTo1MjoxMyswMDowMCwsLCwsLEluZHVzdHJ5LCwsLCxVbnJlbGVhc2VkLCwsLCwsLCwsLCwsLE5vCk1lcmN1cnkgQ29kZXIgU21hbGwsTGFuZ3VhZ2UsIkxhbmd1YWdlIG1vZGVsaW5nL2dlbmVyYXRpb24sQ29kZSBnZW5lcmF0aW9uIixJbmNlcHRpb24gTGFicywiU2FtYXIgS2hhbm5hLCBTaWRkaGFudCBLaGFyYmFuZGEsIFNodWZhbiBMaSwgSGFyc2hpdCBWYXJtYSwgRXJpYyBXYW5nLCBTYXd5ZXIgQmlybmJhdW0sIFppeWFuZyBMdW8sIFlhbmlzIE1pcmFvdWksIEFrYXNoIFBhbHJlY2hhLCBTdGVmYW5vIEVybW9uLCBBZGl0eWEgR3JvdmVyLCBWb2xvZHlteXIgS3VsZXNob3YiLDIwMjUtMDYtMTcsTWVyY3VyeTogVWx0cmEtRmFzdCBMYW5ndWFnZSBNb2RlbHMgQmFzZWQgb24gRGlmZnVzaW9uLGh0dHBzOi8vYXJ4aXYub3JnL2Ficy8yNTA2LjE3Mjk4djEsLCwsLCwsLCwiIiJUaGUgb3ZlcmFsbCBtb2RlbCBpcyB0cmFpbmVkIG9uIHRoZSBvcmRlciBvZiB0cmlsbGlvbnMgb2YgdG9rZW5zLiIiIiwsLE5WSURJQSBIMTAwIFNYTTUgODBHQiwsVW5rbm93biwiV2UgcHJlc2VudCBNZXJjdXJ5LCBhIG5ldyBnZW5lcmF0aW9uIG9mIGNvbW1lcmNpYWwtc2NhbGUgbGFyZ2UgbGFuZ3VhZ2UgbW9kZWxzIChMTE1zKSBiYXNlZCBvbiBkaWZmdXNpb24uIFRoZXNlIG1vZGVscyBhcmUgcGFyYW1ldGVyaXplZCB2aWEgdGhlIFRyYW5zZm9ybWVyIGFyY2hpdGVjdHVyZSBhbmQgdHJhaW5lZCB0byBwcmVkaWN0IG11bHRpcGxlIHRva2VucyBpbiBwYXJhbGxlbC4gSW4gdGhpcyByZXBvcnQsIHdlIGRldGFpbCBNZXJjdXJ5IENvZGVyLCBvdXIgZmlyc3Qgc2V0IG9mIGRpZmZ1c2lvbiBMTE1zIGRlc2lnbmVkIGZvciBjb2RpbmcgYXBwbGljYXRpb25zLiBDdXJyZW50bHksIE1lcmN1cnkgQ29kZXIgY29tZXMgaW4gdHdvIHNpemVzOiBNaW5pIGFuZCBTbWFsbC4gVGhlc2UgbW9kZWxzIHNldCBhIG5ldyBzdGF0ZS1vZi10aGUtYXJ0IG9uIHRoZSBzcGVlZC1xdWFsaXR5IGZyb250aWVyLiBCYXNlZCBvbiBpbmRlcGVuZGVudCBldmFsdWF0aW9ucyBjb25kdWN0ZWQgYnkgQXJ0aWZpY2lhbCBBbmFseXNpcywgTWVyY3VyeSBDb2RlciBNaW5pIGFuZCBNZXJjdXJ5IENvZGVyIFNtYWxsIGFjaGlldmUgc3RhdGUtb2YtdGhlLWFydCB0aHJvdWdocHV0cyBvZiAxMTA5IHRva2Vucy9zZWMgYW5kIDczNyB0b2tlbnMvc2VjLCByZXNwZWN0aXZlbHksIG9uIE5WSURJQSBIMTAwIEdQVXMgYW5kIG91dHBlcmZvcm0gc3BlZWQtb3B0aW1pemVkIGZyb250aWVyIG1vZGVscyBieSB1cCB0byAxMHggb24gYXZlcmFnZSB3aGlsZSBtYWludGFpbmluZyBjb21wYXJhYmxlIHF1YWxpdHkuIFdlIGRpc2N1c3MgYWRkaXRpb25hbCByZXN1bHRzIG9uIGEgdmFyaWV0eSBvZiBjb2RlIGJlbmNobWFya3Mgc3Bhbm5pbmcgbXVsdGlwbGUgbGFuZ3VhZ2VzIGFuZCB1c2UtY2FzZXMgYXMgd2VsbCBhcyByZWFsLXdvcmxkIHZhbGlkYXRpb24gYnkgZGV2ZWxvcGVycyBvbiBDb3BpbG90IEFyZW5hLCB3aGVyZSB0aGUgbW9kZWwgY3VycmVudGx5IHJhbmtzIHNlY29uZCBvbiBxdWFsaXR5IGFuZCBpcyB0aGUgZmFzdGVzdCBtb2RlbCBvdmVyYWxsLiBXZSBhbHNvIHJlbGVhc2UgYSBwdWJsaWMgQVBJIGF0IHRoaXMgaHR0cHMgVVJMIGFuZCBmcmVlIHBsYXlncm91bmQgYXQgdGhpcyBodHRwcyBVUkwiLCwsQVBJIGFjY2VzcyxVbml0ZWQgU3RhdGVzIG9mIEFtZXJpY2EsLCwsLCwyMDI1LTExLTI4IDExOjUyOjEzKzAwOjAwLCwsLCwsSW5kdXN0cnksLCwsLFVucmVsZWFzZWQsLCwsLCwsLCwsLCwsTm8KS2ltaSBEZXYgNzJiLExhbmd1YWdlLENvZGUgZ2VuZXJhdGlvbixNb29uc2hvdCwsMjAyNS0wNi0xNiwiSW50cm9kdWNpbmcgS2ltaS1EZXY6CkEgU3Ryb25nIGFuZCBPcGVuLXNvdXJjZSBDb2RpbmcgTExNIGZvciBJc3N1ZSBSZXNvbHV0aW9uIiwiaHR0cHM6Ly9tb29uc2hvdGFpLmdpdGh1Yi5pby9LaW1pLURldi8KIiwsLCw3MjAwMDAwMDAwMC4wLDcyQiwsLCwsLCwsLENvbmZpZGVudCwiMS4gS2ltaS1EZXYtNzJCIGFjaGlldmVzIDYwLjQlIHBlcmZvcm1hbmNlIG9uIFNXRS1iZW5jaCBWZXJpZmllZC4gSXQgc3VycGFzc2VzIHRoZSBydW5uZXItdXAsIHNldHRpbmcgYSBuZXcgc3RhdGUtb2YtdGhlLWFydCByZXN1bHQgYW1vbmcgb3Blbi1zb3VyY2UgbW9kZWxzLgoyLiBLaW1pLURldi03MkIgaXMgb3B0aW1pemVkIHZpYSBsYXJnZS1zY2FsZSByZWluZm9yY2VtZW50IGxlYXJuaW5nLiBJdCBhdXRvbm9tb3VzbHkgcGF0Y2hlcyByZWFsIHJlcG9zaXRvcmllcyBpbiBEb2NrZXIgYW5kIGdhaW5zIHJld2FyZHMgb25seSB3aGVuIHRoZSBlbnRpcmUgdGVzdCBzdWl0ZSBwYXNzZXMuIFRoaXMgZW5zdXJlcyBjb3JyZWN0IGFuZCByb2J1c3Qgc29sdXRpb25zLCBhbGlnbmluZyB3aXRoIHJlYWwtd29ybGQgZGV2ZWxvcG1lbnQgc3RhbmRhcmRzLgozLiBLaW1pLURldi03MkIgaXMgYXZhaWxhYmxlIGZvciBkb3dubG9hZCBhbmQgZGVwbG95bWVudCBvbiBIdWdnaW5nIEZhY2UgYW5kIEdpdEh1Yi4gV2Ugd2VsY29tZSBkZXZlbG9wZXJzIGFuZCByZXNlYXJjaGVycyB0byBleHBsb3JlIGl0cyBjYXBhYmlsaXRpZXMgYW5kIGNvbnRyaWJ1dGUgdG8gZGV2ZWxvcG1lbnQuIiwsLE9wZW4gd2VpZ2h0cyAodW5yZXN0cmljdGVkKSxDaGluYSxRd2VuMi41LTcyQiwsLCwsMjAyNS0xMS0yOCAxMTo1MjoxMyswMDowMCwsLCwsLEluZHVzdHJ5LCwsLCxVbnJlbGVhc2VkLCJNSVQgbGljZW5zZToKaHR0cHM6Ly9odWdnaW5nZmFjZS5jby9tb29uc2hvdGFpL0tpbWktRGV2LTcyQiIsLCwsLCwsLG1vb25zaG90YWksLCwsWWVzCkdlbWluaSAyLjUgRmxhc2gtTGl0ZSwiTGFuZ3VhZ2UsVmlzaW9uLFZpZGVvLFNwZWVjaCxNdWx0aW1vZGFsIiwiTGFuZ3VhZ2UgbW9kZWxpbmcvZ2VuZXJhdGlvbixRdWVzdGlvbiBhbnN3ZXJpbmcsVHJhbnNsYXRpb24sVGV4dCBjbGFzc2lmaWNhdGlvbixRdWFudGl0YXRpdmUgcmVhc29uaW5nLFNlYXJjaCxDb2RlIGdlbmVyYXRpb24sVmlzdWFsIHF1ZXN0aW9uIGFuc3dlcmluZyxWaWRlbyBkZXNjcmlwdGlvbixTcGVlY2ggcmVjb2duaXRpb24gKEFTUiksQ2hhcmFjdGVyIHJlY29nbml0aW9uIChPQ1IpLFN5c3RlbSBjb250cm9sIixHb29nbGUgRGVlcE1pbmQsLDIwMjUtMDYtMTUsIkJlc3QgZm9yIGhpZ2ggdm9sdW1lLCBjb3N0IGVmZmljaWVudCB0YXNrcyIsaHR0cHM6Ly9kZWVwbWluZC5nb29nbGUvbW9kZWxzL2dlbWluaS9mbGFzaC1saXRlLywsLCwsLCwsLCwsLCwsVW5rbm93biwiSW50cm9kdWNpbmcgMi41IEZsYXNoLUxpdGUsIGEgdGhpbmtpbmcgbW9kZWwgZm9yIHRob3NlIGxvb2tpbmcgZm9yIGxvdyBjb3N0IGFuZCBsYXRlbmN5LgoKVXBncmFkZSB0byBHZW1pbmkgMi41CjIuNSBGbGFzaC1MaXRlIGV4Y2VscyBhdCBoaWdoLXZvbHVtZSwgbGF0ZW5jeS1zZW5zaXRpdmUgdGFza3MgbGlrZSB0cmFuc2xhdGlvbiBhbmQgY2xhc3NpZmljYXRpb24uCgpUaGlua2luZywgZW5hYmxlZApFeHBlcmllbmNlIGltcHJvdmVkIHJlYXNvbmluZyBhbmQgb3V0cHV0IHF1YWxpdHkgd2l0aCB0aGlua2luZyBtb2RlIGFuZCB0aGlua2luZyBidWRnZXRzLgoKU3VwZXJpb3IgbGF0ZW5jeQpCZW5lZml0IGZyb20gZmFzdGVyIHJlc3BvbnNlIHRpbWVzLgoKVG9vbCB1c2UKVXRpbGl6ZSBrZXkgR2VtaW5pIDIuNSBmZWF0dXJlcyBpbmNsdWRpbmcgdG9vbCB1c2VzIGxpa2UgU2VhcmNoIGFuZCBjb2RlIGV4ZWN1dGlvbi4KCkNvc3QtZWZmaWNpZW50CjIuNSBGbGFzaC1MaXRlIGlzIG91ciBtb3N0IGNvc3QtZWZmaWNpZW50IDIuNSBtb2RlbCB5ZXQuIiwsLEFQSSBhY2Nlc3MsVW5pdGVkIFN0YXRlcyBvZiBBbWVyaWNhLCwsLCwsMjAyNi0wMi0xMSAyMjoyMjoyNiswMDowMCwsLCwsLEluZHVzdHJ5LCwsLCxVbnJlbGVhc2VkLCJHb29nbGUgQUkgU3R1ZGlvCkdlbWluaSBBUEkKVmVydGV4IEFJIiwsLCwsLCwsLCwsLE5vCk1pc3RyYWwgU21hbGwgMy4yLCJMYW5ndWFnZSxWaXNpb24sTXVsdGltb2RhbCIsIkxhbmd1YWdlIG1vZGVsaW5nL2dlbmVyYXRpb24sUXVlc3Rpb24gYW5zd2VyaW5nLFF1YW50aXRhdGl2ZSByZWFzb25pbmcsQ29kZSBnZW5lcmF0aW9uLFRyYW5zbGF0aW9uLFZpc3VhbCBxdWVzdGlvbiBhbnN3ZXJpbmcsQ2hhcmFjdGVyIHJlY29nbml0aW9uIChPQ1IpIixNaXN0cmFsIEFJLCwyMDI1LTA2LTE1LE1pc3RyYWwtU21hbGwtMy4yLTI0Qi1JbnN0cnVjdC0yNTA2IGlzIGEgbWlub3IgdXBkYXRlIG9mIE1pc3RyYWwtU21hbGwtMy4xLTI0Qi1JbnN0cnVjdC0yNTAzLixodHRwczovL2h1Z2dpbmdmYWNlLmNvL21pc3RyYWxhaS9NaXN0cmFsLVNtYWxsLTMuMi0yNEItSW5zdHJ1Y3QtMjUwNiwsLCwyNDAwMDAwMDAwMC4wLDI0QiwsIkxpa2VseSB0byB1c2UgPjFlMjMgRkxPUCBiZWNhdXNlIE1pc3RyYWwgU21hbGwgMyB1c2VkIGFib3V0IDFlMjQgRkxPUC4gSG93ZXZlciwgaWYgdGhpcyB3YXMgY29udGludWVkIHByZXRyYWluaW5nIChvciBuZXcgcG9zdC10cmFpbmluZyksIHRoZW4gbm90IGNsZWFyIHdoZXRoZXIgaXQgd291bGQgaGF2ZSB1c2VkID4xZTIzIEZMT1AuIiwsLCwsLCxDb25maWRlbnQsIk1pc3RyYWwtU21hbGwtMy4yLTI0Qi1JbnN0cnVjdC0yNTA2IGlzIGEgbWlub3IgdXBkYXRlIG9mIE1pc3RyYWwtU21hbGwtMy4xLTI0Qi1JbnN0cnVjdC0yNTAzLgoKU21hbGwtMy4yIGltcHJvdmVzIGluIHRoZSBmb2xsb3dpbmcgY2F0ZWdvcmllczoKCkluc3RydWN0aW9uIGZvbGxvd2luZzogU21hbGwtMy4yIGlzIGJldHRlciBhdCBmb2xsb3dpbmcgcHJlY2lzZSBpbnN0cnVjdGlvbnMKUmVwZXRpdGlvbiBlcnJvcnM6IFNtYWxsLTMuMiBwcm9kdWNlcyBsZXNzIGluZmluaXRlIGdlbmVyYXRpb25zIG9yIHJlcGV0aXRpdmUgYW5zd2VycwpGdW5jdGlvbiBjYWxsaW5nOiBTbWFsbC0zLjIncyBmdW5jdGlvbiBjYWxsaW5nIHRlbXBsYXRlIGlzIG1vcmUgcm9idXN0IChzZWUgaGVyZSBhbmQgZXhhbXBsZXMpCkluIGFsbCBvdGhlciBjYXRlZ29yaWVzIFNtYWxsLTMuMiBzaG91bGQgbWF0Y2ggb3Igc2xpZ2h0bHkgaW1wcm92ZSBjb21wYXJlZCB0byBNaXN0cmFsLVNtYWxsLTMuMS0yNEItSW5zdHJ1Y3QtMjUwMy4iLCwsT3BlbiB3ZWlnaHRzICh1bnJlc3RyaWN0ZWQpLEZyYW5jZSxNaXN0cmFsIFNtYWxsIDMuMSwsLCwsMjAyNi0wNy0yOSAxODo1MTo0OCswMDowMCwsLCwsLEluZHVzdHJ5LCwsLCxVbnJlbGVhc2VkLCJBcGFjaGUgMi4wCgpodHRwczovL2h1Z2dpbmdmYWNlLmNvL21pc3RyYWxhaS9NaXN0cmFsLVNtYWxsLTMuMi0yNEItSW5zdHJ1Y3QtMjUwNiIsVHJ1ZSwsLCwsLCxtaXN0cmFsYWksLCwsWWVzCk1pbmlNYXgtTTEtODBrLExhbmd1YWdlLCJMYW5ndWFnZSBtb2RlbGluZy9nZW5lcmF0aW9uLFF1ZXN0aW9uIGFuc3dlcmluZyxDb2RlIGdlbmVyYXRpb24sUXVhbnRpdGF0aXZlIHJlYXNvbmluZyIsTWluaU1heCwiTWluaU1heDogQWlsaSBDaGVuLCBBb25pYW4gTGksIEJhbmd3ZWkgR29uZywgQmlueWFuZyBKaWFuZywgQm8gRmVpLCBCbyBZYW5nLCBCb2ppIFNoYW4sIENoYW5ncWluZyBZdSwgQ2hhbyBXYW5nLCBDaGVuZyBaaHUsIENoZW5nanVuIFhpYW8sIENoZW5neXUgRHUsIENoaSBaaGFuZywgQ2h1IFFpYW8sIENodW5oYW8gWmhhbmcsIENodW5odWkgRHUsIENvbmdjaGFvIEd1bywgRGEgQ2hlbiwgRGVtaW5nIERpbmcsIERpYW5qdW4gU3VuLCBEb25nIExpLCBFbndlaSBKaWFvLCBIYWlnYW5nIFpob3UsIEhhaW1vIFpoYW5nLCBIYW4gRGluZywgSGFvaGFpIFN1biwgSGFveXUgRmVuZywgSHVhaWd1YW5nIENhaSwgSGFpY2hhbyBaaHUsIEppYW4gU3VuLCBKaWFxaSBaaHVhbmcsIEppYXJlbiBDYWksIEppYXl1YW4gU29uZywgSmluIFpodSwgSmluZ3lhbmcgTGksIEppbmhhbyBUaWFuLCBKaW5saSBMaXUsIEp1bmhhbyBYdSwgSnVuamllIFlhbiwgSnVudGVuZyBMaXUsIEp1bnhpYW4gSGUsIEthaXlpIEZlbmcsIEtlIFlhbmcsIEtlY2hlbmcgWGlhbywgTGUgSGFuLCBMZXlhbmcgV2FuZywgTGlhbmZlaSBZdSwgTGloZW5nIEZlbmcsIExpbiBMaSwgTGluIFpoZW5nLCBMaW5nZSBEdSwgTGluZ3l1IFlhbmcsIEx1bmJpbiBaZW5nLCBNaW5naHVpIFl1LCBNaW5nbGlhbmcgVGFvLCBNaW5neXVhbiBDaGksIE1vemhpIFpoYW5nLCBNdWppZSBMaW4sIE5hbiBIdSwgTm9uZ3l1IERpLCBQZW5nIEdhbywgUGVuZ2ZlaSBMaSwgUGVuZ3l1IFpoYW8sIFFpYmluZyBSZW4sIFFpZGkgWHUsIFFpbGUgTGksIFFpbiBXYW5nLCBSb25nIFRpYW4sIFJ1aXRhbyBMZW5nLCBTaGFveGlhbmcgQ2hlbiwgU2hhb3l1IENoZW4sIFNoZW5nbWluIFNoaSwgU2hpdG9uZyBXZW5nLCBTaHVjaGFuZyBHdWFuLCBTaHVxaSBZdSwgU2ljaGVuIExpLCBTb25ncXVhbiBaaHUsIFRlbmdmZWkgTGksIFRpYW5jaGkgQ2FpLCBUaWFucnVuIExpYW5nLCBXZWl5dSBDaGVuZywgV2VpemUgS29uZywgV2Vua2FpIExpLCBYaWFuY2FpIENoZW4sIFhpYW5nanVuIFNvbmcsIFhpYW8gTHVvLCBYaWFvIFN1LCBYaWFvYm8gTGksIFhpYW9kb25nIEhhbiwgWGluemh1IEhvdSwgWHVhbiBMdSwgWHVuIFpvdSwgWHV5YW5nIFNoZW4sIFlhbiBHb25nLCBZYW4gTWEsIFlhbmcgV2FuZywgWWlxaSBTaGksIFlpcmFuIFpob25nLCBZb25naG9uZyBEdWFuIGV0IGFsLiAoMjcgYWRkaXRpb25hbCBhdXRob3JzIG5vdCBzaG93bikiLDIwMjUtMDYtMTMsTWluaU1heC1NMTogU2NhbGluZyBUZXN0LVRpbWUgQ29tcHV0ZSBFZmZpY2llbnRseSB3aXRoIExpZ2h0bmluZyBBdHRlbnRpb24saHR0cHM6Ly9hcnhpdi5vcmcvYWJzLzI1MDYuMTM1ODUsLCwsNDU2MDAwMDAwMDAwLjAsImZyb20gdGhlIGJhc2UgbW9kZWw6ClRvdGFsIFBhcmFtZXRlcnM6IDQ1NkIKQWN0aXZhdGVkIFBhcmFtZXRlcnMgcGVyIFRva2VuOiA0NS45QiIsNC4zMjQwMDYyZSsyNCwxLjk4Mjg3OTk5OTk5OTk5OTdlKzI0IEZMT1AgW2Jhc2UgbW9kZWwgY29tcHV0ZV0gKyAyLjM0MTEyNjJlKzI0IEZMT1AgW3NlZSBmaW5ldHVuZSBjb21wdXRlIG5vdGVzXSA9IDQuMzI0MDA2MmUrMjQgRkxPUCw3NTAwMDAwMDAwMDAwLCI3LjVUIHRva2VucwoKIiJUbyBlbmhhbmNlIHRoZSByZWFzb25pbmcgYW5kIGxvbmcgY29udGV4dCBjYXBhYmlsaXRpZXMgb2YgdGhlIGZvdW5kYXRpb24gbW9kZWwgd2hpbGUgZW5zdXJpbmcgZGl2ZXJzaXR5LCB3ZSBjb250aW51ZSB0cmFpbmluZyB0aGUgTWluaU1heC1UZXh0LTAxIG1vZGVsIHdpdGggYWRkaXRpb25hbCA3LjVUIHRva2VucyB3aXRoIG9wdGltaXplZApkYXRhIHF1YWxpdHkgYW5kIG1peHR1cmUuIiIiLCwiQ29udGludWFsIHByZS10cmFpbmluZzogPz8KUkw6ICIiVGhlc2UgZHVhbCBjb250cmlidXRpb25zIHlpZWxkIGFuIGVmZmljaWVudCBhbmQgc2NhbGFibGUgUkwgZnJhbWV3b3JrIGZvciB0cmFpbmluZyBNMSwgd2hlcmUgdGhlIGNvbXBsZXRlIHRyYWluaW5nIGN5Y2xlIHJlcXVpcmVzIDMgd2Vla3Mgb24gNTEyIEg4MDAgR1BVc+KAlGVxdWl2YWxlbnQgdG8gYSByZW50YWwgY29zdCBvZiBhcHByb3hpbWF0ZWx5ICQwLjUzTSBVU0QuIiIiLE5WSURJQSBIODAwIFNYTTUsLExpa2VseSwiV2UgaW50cm9kdWNlIE1pbmlNYXgtTTEsIHRoZSB3b3JsZCdzIGZpcnN0IG9wZW4td2VpZ2h0LCBsYXJnZS1zY2FsZSBoeWJyaWQtYXR0ZW50aW9uIHJlYXNvbmluZyBtb2RlbC4gTWluaU1heC1NMSBpcyBwb3dlcmVkIGJ5IGEgaHlicmlkIE1peHR1cmUtb2YtRXhwZXJ0cyAoTW9FKSBhcmNoaXRlY3R1cmUgY29tYmluZWQgd2l0aCBhIGxpZ2h0bmluZyBhdHRlbnRpb24gbWVjaGFuaXNtLiBUaGUgbW9kZWwgaXMgZGV2ZWxvcGVkIGJhc2VkIG9uIG91ciBwcmV2aW91cyBNaW5pTWF4LVRleHQtMDEgbW9kZWwsIHdoaWNoIGNvbnRhaW5zIGEgdG90YWwgb2YgNDU2IGJpbGxpb24gcGFyYW1ldGVycyB3aXRoIDQ1LjkgYmlsbGlvbiBwYXJhbWV0ZXJzIGFjdGl2YXRlZCBwZXIgdG9rZW4uIFRoZSBNMSBtb2RlbCBuYXRpdmVseSBzdXBwb3J0cyBhIGNvbnRleHQgbGVuZ3RoIG9mIDEgbWlsbGlvbiB0b2tlbnMsIDh4IHRoZSBjb250ZXh0IHNpemUgb2YgRGVlcFNlZWsgUjEuIEZ1cnRoZXJtb3JlLCB0aGUgbGlnaHRuaW5nIGF0dGVudGlvbiBtZWNoYW5pc20gaW4gTWluaU1heC1NMSBlbmFibGVzIGVmZmljaWVudCBzY2FsaW5nIG9mIHRlc3QtdGltZSBjb21wdXRlLiBUaGVzZSBwcm9wZXJ0aWVzIG1ha2UgTTEgcGFydGljdWxhcmx5IHN1aXRhYmxlIGZvciBjb21wbGV4IHRhc2tzIHRoYXQgcmVxdWlyZSBwcm9jZXNzaW5nIGxvbmcgaW5wdXRzIGFuZCB0aGlua2luZyBleHRlbnNpdmVseS4gTWluaU1heC1NMSBpcyB0cmFpbmVkIHVzaW5nIGxhcmdlLXNjYWxlIHJlaW5mb3JjZW1lbnQgbGVhcm5pbmcgKFJMKSBvbiBkaXZlcnNlIHByb2JsZW1zIGluY2x1ZGluZyBzYW5kYm94LWJhc2VkLCByZWFsLXdvcmxkIHNvZnR3YXJlIGVuZ2luZWVyaW5nIGVudmlyb25tZW50cy4gSW4gYWRkaXRpb24gdG8gTTEncyBpbmhlcmVudCBlZmZpY2llbmN5IGFkdmFudGFnZSBmb3IgUkwgdHJhaW5pbmcsIHdlIHByb3Bvc2UgQ0lTUE8sIGEgbm92ZWwgUkwgYWxnb3JpdGhtIHRvIGZ1cnRoZXIgZW5oYW5jZSBSTCBlZmZpY2llbmN5LiBDSVNQTyBjbGlwcyBpbXBvcnRhbmNlIHNhbXBsaW5nIHdlaWdodHMgcmF0aGVyIHRoYW4gdG9rZW4gdXBkYXRlcywgb3V0cGVyZm9ybWluZyBvdGhlciBjb21wZXRpdGl2ZSBSTCB2YXJpYW50cy4gQ29tYmluaW5nIGh5YnJpZC1hdHRlbnRpb24gYW5kIENJU1BPIGVuYWJsZXMgTWluaU1heC1NMSdzIGZ1bGwgUkwgdHJhaW5pbmcgb24gNTEyIEg4MDAgR1BVcyB0byBjb21wbGV0ZSBpbiBvbmx5IHRocmVlIHdlZWtzLCB3aXRoIGEgcmVudGFsIGNvc3Qgb2YganVzdCAkNTM0LDcwMC4gV2UgcmVsZWFzZSB0d28gdmVyc2lvbnMgb2YgTWluaU1heC1NMSBtb2RlbHMgd2l0aCA0MEsgYW5kIDgwSyB0aGlua2luZyBidWRnZXRzIHJlc3BlY3RpdmVseSwgd2hlcmUgdGhlIDQwSyBtb2RlbCByZXByZXNlbnRzIGFuIGludGVybWVkaWF0ZSBwaGFzZSBvZiB0aGUgODBLIHRyYWluaW5nLiBFeHBlcmltZW50cyBvbiBzdGFuZGFyZCBiZW5jaG1hcmtzIHNob3cgdGhhdCBvdXIgbW9kZWxzIGFyZSBjb21wYXJhYmxlIG9yIHN1cGVyaW9yIHRvIHN0cm9uZyBvcGVuLXdlaWdodCBtb2RlbHMgc3VjaCBhcyB0aGUgb3JpZ2luYWwgRGVlcFNlZWstUjEgYW5kIFF3ZW4zLTIzNUIsIHdpdGggcGFydGljdWxhciBzdHJlbmd0aHMgaW4gY29tcGxleCBzb2Z0d2FyZSBlbmdpbmVlcmluZywgdG9vbCB1dGlsaXphdGlvbiwgYW5kIGxvbmctY29udGV4dCB0YXNrcy4gV2UgcHVibGljbHkgcmVsZWFzZSBNaW5pTWF4LU0xIGF0IHRoaXMgaHR0cHMgVVJMLiIsLCxPcGVuIHdlaWdodHMgKHVucmVzdHJpY3RlZCksQ2hpbmEsTWluaU1heC1UZXh0LTAxLDIuMzQxMTI2MmUrMjQsIjEuIENvbnRpbnVhbCBwcmUtdHJhaW5pbmcgZm9yIDcuNVQgdG9rZW5zOgoKNiBGTE9QIC8gdG9rZW4gLyBhY3RpdmUgcGFyYW1ldGVyICogNDUuOSAqIDEwXjkgYWN0aXZhdGVkIHBhcmFtZXRlcnMgKiA3LjUgKiAxMF4xMiB0b2tlbnMgPSAyLjA2NTVlKzI0IEZMT1AKCjIuIFJMICgzIHdlZWtzIG9uIDUxMiBIODAwIEdQVXMpOgoKOTg5MDAwMDAwMDAwMDAwIEZMT1AgLyBHUFUgLyBzZWMgW2JmMTYgYXNzdW1lZF0gKiA1MTIgR1BVcyAqIDMgd2Vla3MgKiAxNjggaG91cnMgLyB3ZWVrICogMzYwMCBzZWMgLyBob3Vy</x:v>
      </x:c>
    </x:row>
    <x:row r="29" ht="18" customHeight="1">
      <x:c r="A29" s="17" t="n">
        <x:v>24</x:v>
      </x:c>
      <x:c r="B29" s="17" t="n">
        <x:v>310</x:v>
      </x:c>
      <x:c r="C29" s="160" t="str">
        <x:v>ICogMC4zIFthc3NpbWVkIHV0aWxpemF0aW9uXSA9IDIuNzU2MjYyM2UrMjMgRkxPUAoKMi4wNjU1ZSsyNCBGTE9QICsgMi43NTYyNjIzZSsyMyBGTE9QID0gMi4zNDExMjYyZSsyNCBGTE9QCgoqdGhlcmUgd2FzIGFsc28gU0ZUIHN0YWdlIHdpdGggbm8gZGV0YWlscyBwcm92aWRlZCwgSSBhc3N1bWVkIGl0cyBjb21wdXRlIGlzIG5lZ2xpZ2libGUiLCwsMjAyNS0xMS0yOCAxMTo1MjoxMyswMDowMCwsLCwsLEluZHVzdHJ5LCwsLCxVbnJlbGVhc2VkLCJBcGFjaGUgMi4wCgpodHRwczovL2h1Z2dpbmdmYWNlLmNvL01pbmlNYXhBSS9NaW5pTWF4LU0xLTgwayIsLCwsLCwsLE1pbmlNYXhBSSwsLCxZZXMKTWluaU1heC1NMS00MGssTGFuZ3VhZ2UsIkxhbmd1YWdlIG1vZGVsaW5nL2dlbmVyYXRpb24sUXVlc3Rpb24gYW5zd2VyaW5nLENvZGUgZ2VuZXJhdGlvbixRdWFudGl0YXRpdmUgcmVhc29uaW5nIixNaW5pTWF4LCJNaW5pTWF4OiBBaWxpIENoZW4sIEFvbmlhbiBMaSwgQmFuZ3dlaSBHb25nLCBCaW55YW5nIEppYW5nLCBCbyBGZWksIEJvIFlhbmcsIEJvamkgU2hhbiwgQ2hhbmdxaW5nIFl1LCBDaGFvIFdhbmcsIENoZW5nIFpodSwgQ2hlbmdqdW4gWGlhbywgQ2hlbmd5dSBEdSwgQ2hpIFpoYW5nLCBDaHUgUWlhbywgQ2h1bmhhbyBaaGFuZywgQ2h1bmh1aSBEdSwgQ29uZ2NoYW8gR3VvLCBEYSBDaGVuLCBEZW1pbmcgRGluZywgRGlhbmp1biBTdW4sIERvbmcgTGksIEVud2VpIEppYW8sIEhhaWdhbmcgWmhvdSwgSGFpbW8gWmhhbmcsIEhhbiBEaW5nLCBIYW9oYWkgU3VuLCBIYW95dSBGZW5nLCBIdWFpZ3VhbmcgQ2FpLCBIYWljaGFvIFpodSwgSmlhbiBTdW4sIEppYXFpIFpodWFuZywgSmlhcmVuIENhaSwgSmlheXVhbiBTb25nLCBKaW4gWmh1LCBKaW5neWFuZyBMaSwgSmluaGFvIFRpYW4sIEppbmxpIExpdSwgSnVuaGFvIFh1LCBKdW5qaWUgWWFuLCBKdW50ZW5nIExpdSwgSnVueGlhbiBIZSwgS2FpeWkgRmVuZywgS2UgWWFuZywgS2VjaGVuZyBYaWFvLCBMZSBIYW4sIExleWFuZyBXYW5nLCBMaWFuZmVpIFl1LCBMaWhlbmcgRmVuZywgTGluIExpLCBMaW4gWmhlbmcsIExpbmdlIER1LCBMaW5neXUgWWFuZywgTHVuYmluIFplbmcsIE1pbmdodWkgWXUsIE1pbmdsaWFuZyBUYW8sIE1pbmd5dWFuIENoaSwgTW96aGkgWmhhbmcsIE11amllIExpbiwgTmFuIEh1LCBOb25neXUgRGksIFBlbmcgR2FvLCBQZW5nZmVpIExpLCBQZW5neXUgWmhhbywgUWliaW5nIFJlbiwgUWlkaSBYdSwgUWlsZSBMaSwgUWluIFdhbmcsIFJvbmcgVGlhbiwgUnVpdGFvIExlbmcsIFNoYW94aWFuZyBDaGVuLCBTaGFveXUgQ2hlbiwgU2hlbmdtaW4gU2hpLCBTaGl0b25nIFdlbmcsIFNodWNoYW5nIEd1YW4sIFNodXFpIFl1LCBTaWNoZW4gTGksIFNvbmdxdWFuIFpodSwgVGVuZ2ZlaSBMaSwgVGlhbmNoaSBDYWksIFRpYW5ydW4gTGlhbmcsIFdlaXl1IENoZW5nLCBXZWl6ZSBLb25nLCBXZW5rYWkgTGksIFhpYW5jYWkgQ2hlbiwgWGlhbmdqdW4gU29uZywgWGlhbyBMdW8sIFhpYW8gU3UsIFhpYW9ibyBMaSwgWGlhb2RvbmcgSGFuLCBYaW56aHUgSG91LCBYdWFuIEx1LCBYdW4gWm91LCBYdXlhbmcgU2hlbiwgWWFuIEdvbmcsIFlhbiBNYSwgWWFuZyBXYW5nLCBZaXFpIFNoaSwgWWlyYW4gWmhvbmcsIFlvbmdob25nIER1YW4gZXQgYWwuICgyNyBhZGRpdGlvbmFsIGF1dGhvcnMgbm90IHNob3duKSIsMjAyNS0wNi0xMyxNaW5pTWF4LU0xOiBTY2FsaW5nIFRlc3QtVGltZSBDb21wdXRlIEVmZmljaWVudGx5IHdpdGggTGlnaHRuaW5nIEF0dGVudGlvbixodHRwczovL2FyeGl2Lm9yZy9hYnMvMjUwNi4xMzU4NSwsLCw0NTYwMDAwMDAwMDAuMCwiZnJvbSB0aGUgYmFzZSBtb2RlbDoKVG90YWwgUGFyYW1ldGVyczogNDU2QgpBY3RpdmF0ZWQgUGFyYW1ldGVycyBwZXIgVG9rZW46IDQ1LjlCCgoobWF0Y2hlcyBzYWZldGVuc29ycykiLDQuMTg2MTkzMWUrMjQsMS45ODI4Nzk5OTk5OTk5OTk3ZSsyNCBGTE9QIFtiYXNlIG1vZGVsIGNvbXB1dGVdICsgMi4yMDMzMTMxZSsyNCBGTE9QIFtzZWUgZmluZXR1bmUgY29tcHV0ZSBub3Rlc10gPSA0LjE4NjE5MzFlKzI0IEZMT1AsNzUwMDAwMDAwMDAwMCwiNy41VCB0b2tlbnMKCiIiVG8gZW5oYW5jZSB0aGUgcmVhc29uaW5nIGFuZCBsb25nIGNvbnRleHQgY2FwYWJpbGl0aWVzIG9mIHRoZSBmb3VuZGF0aW9uIG1vZGVsIHdoaWxlIGVuc3VyaW5nIGRpdmVyc2l0eSwgd2UgY29udGludWUgdHJhaW5pbmcgdGhlIE1pbmlNYXgtVGV4dC0wMSBtb2RlbCB3aXRoIGFkZGl0aW9uYWwgNy41VCB0b2tlbnMgd2l0aCBvcHRpbWl6ZWQKZGF0YSBxdWFsaXR5IGFuZCBtaXh0dXJlLiIiIiwsIkNvbnRpbnVhbCBwcmUtdHJhaW5pbmc6ID8/ClJMOiAiIlRoZXNlIGR1YWwgY29udHJpYnV0aW9ucyB5aWVsZCBhbiBlZmZpY2llbnQgYW5kIHNjYWxhYmxlIFJMIGZyYW1ld29yayBmb3IgdHJhaW5pbmcgTTEsIHdoZXJlIHRoZSBjb21wbGV0ZSB0cmFpbmluZyBjeWNsZSByZXF1aXJlcyAzIHdlZWtzIG9uIDUxMiBIODAwIEdQVXPigJRlcXVpdmFsZW50IHRvIGEgcmVudGFsIGNvc3Qgb2YgYXBwcm94aW1hdGVseSAkMC41M00gVVNELiIiCgo0MGsgdmVzaW9uIHRyYWluaW5nIHdhcyBzdG9wcGVkIGludGVyZW1lZGlhdGVseSIsTlZJRElBIEg4MDAgU1hNNSwsTGlrZWx5LCJXZSBpbnRyb2R1Y2UgTWluaU1heC1NMSwgdGhlIHdvcmxkJ3MgZmlyc3Qgb3Blbi13ZWlnaHQsIGxhcmdlLXNjYWxlIGh5YnJpZC1hdHRlbnRpb24gcmVhc29uaW5nIG1vZGVsLiBNaW5pTWF4LU0xIGlzIHBvd2VyZWQgYnkgYSBoeWJyaWQgTWl4dHVyZS1vZi1FeHBlcnRzIChNb0UpIGFyY2hpdGVjdHVyZSBjb21iaW5lZCB3aXRoIGEgbGlnaHRuaW5nIGF0dGVudGlvbiBtZWNoYW5pc20uIFRoZSBtb2RlbCBpcyBkZXZlbG9wZWQgYmFzZWQgb24gb3VyIHByZXZpb3VzIE1pbmlNYXgtVGV4dC0wMSBtb2RlbCwgd2hpY2ggY29udGFpbnMgYSB0b3RhbCBvZiA0NTYgYmlsbGlvbiBwYXJhbWV0ZXJzIHdpdGggNDUuOSBiaWxsaW9uIHBhcmFtZXRlcnMgYWN0aXZhdGVkIHBlciB0b2tlbi4gVGhlIE0xIG1vZGVsIG5hdGl2ZWx5IHN1cHBvcnRzIGEgY29udGV4dCBsZW5ndGggb2YgMSBtaWxsaW9uIHRva2VucywgOHggdGhlIGNvbnRleHQgc2l6ZSBvZiBEZWVwU2VlayBSMS4gRnVydGhlcm1vcmUsIHRoZSBsaWdodG5pbmcgYXR0ZW50aW9uIG1lY2hhbmlzbSBpbiBNaW5pTWF4LU0xIGVuYWJsZXMgZWZmaWNpZW50IHNjYWxpbmcgb2YgdGVzdC10aW1lIGNvbXB1dGUuIFRoZXNlIHByb3BlcnRpZXMgbWFrZSBNMSBwYXJ0aWN1bGFybHkgc3VpdGFibGUgZm9yIGNvbXBsZXggdGFza3MgdGhhdCByZXF1aXJlIHByb2Nlc3NpbmcgbG9uZyBpbnB1dHMgYW5kIHRoaW5raW5nIGV4dGVuc2l2ZWx5LiBNaW5pTWF4LU0xIGlzIHRyYWluZWQgdXNpbmcgbGFyZ2Utc2NhbGUgcmVpbmZvcmNlbWVudCBsZWFybmluZyAoUkwpIG9uIGRpdmVyc2UgcHJvYmxlbXMgaW5jbHVkaW5nIHNhbmRib3gtYmFzZWQsIHJlYWwtd29ybGQgc29mdHdhcmUgZW5naW5lZXJpbmcgZW52aXJvbm1lbnRzLiBJbiBhZGRpdGlvbiB0byBNMSdzIGluaGVyZW50IGVmZmljaWVuY3kgYWR2YW50YWdlIGZvciBSTCB0cmFpbmluZywgd2UgcHJvcG9zZSBDSVNQTywgYSBub3ZlbCBSTCBhbGdvcml0aG0gdG8gZnVydGhlciBlbmhhbmNlIFJMIGVmZmljaWVuY3kuIENJU1BPIGNsaXBzIGltcG9ydGFuY2Ugc2FtcGxpbmcgd2VpZ2h0cyByYXRoZXIgdGhhbiB0b2tlbiB1cGRhdGVzLCBvdXRwZXJmb3JtaW5nIG90aGVyIGNvbXBldGl0aXZlIFJMIHZhcmlhbnRzLiBDb21iaW5pbmcgaHlicmlkLWF0dGVudGlvbiBhbmQgQ0lTUE8gZW5hYmxlcyBNaW5pTWF4LU0xJ3MgZnVsbCBSTCB0cmFpbmluZyBvbiA1MTIgSDgwMCBHUFVzIHRvIGNvbXBsZXRlIGluIG9ubHkgdGhyZWUgd2Vla3MsIHdpdGggYSByZW50YWwgY29zdCBvZiBqdXN0ICQ1MzQsNzAwLiBXZSByZWxlYXNlIHR3byB2ZXJzaW9ucyBvZiBNaW5pTWF4LU0xIG1vZGVscyB3aXRoIDQwSyBhbmQgODBLIHRoaW5raW5nIGJ1ZGdldHMgcmVzcGVjdGl2ZWx5LCB3aGVyZSB0aGUgNDBLIG1vZGVsIHJlcHJlc2VudHMgYW4gaW50ZXJtZWRpYXRlIHBoYXNlIG9mIHRoZSA4MEsgdHJhaW5pbmcuIEV4cGVyaW1lbnRzIG9uIHN0YW5kYXJkIGJlbmNobWFya3Mgc2hvdyB0aGF0IG91ciBtb2RlbHMgYXJlIGNvbXBhcmFibGUgb3Igc3VwZXJpb3IgdG8gc3Ryb25nIG9wZW4td2VpZ2h0IG1vZGVscyBzdWNoIGFzIHRoZSBvcmlnaW5hbCBEZWVwU2Vlay1SMSBhbmQgUXdlbjMtMjM1Qiwgd2l0aCBwYXJ0aWN1bGFyIHN0cmVuZ3RocyBpbiBjb21wbGV4IHNvZnR3YXJlIGVuZ2luZWVyaW5nLCB0b29sIHV0aWxpemF0aW9uLCBhbmQgbG9uZy1jb250ZXh0IHRhc2tzLiBXZSBwdWJsaWNseSByZWxlYXNlIE1pbmlNYXgtTTEgYXQgdGhpcyBodHRwcyBVUkwuIiwsLE9wZW4gd2VpZ2h0cyAodW5yZXN0cmljdGVkKSxDaGluYSxNaW5pTWF4LVRleHQtMDEsMi4yMDMzMTMxZSsyNCwiMS4gQ29udGludWFsIHByZS10cmFpbmluZyBmb3IgNy41VCB0b2tlbnM6Cgo2IEZMT1AgLyB0b2tlbiAvIGFjdGl2ZSBwYXJhbWV0ZXIgKiA0NS45ICogMTBeOSBhY3RpdmF0ZWQgcGFyYW1ldGVycyAqIDcuNSAqIDEwXjEyIHRva2VucyA9IDIuMDY1NWUrMjQgRkxPUAoKMi4gUkwgKDMgd2Vla3Mgb24gNTEyIEg4MDAgR1BVcyBmb3IgZnVsbCB0cmFpbmluZywgNDBrIHZlcnNpb24gd2FzIHN0b3BwZWQgaW4gdGhlIH5taWRkbGUgb2YgaXQpOgoKOTg5MDAwMDAwMDAwMDAwIEZMT1AgLyBHUFUgLyBzZWMgW2JmMTYgYXNzdW1lZF0gKiA1MTIgR1BVcyAqIDEuNSB3ZWVrcyAqIDE2OCBob3VycyAvIHdlZWsgKiAzNjAwIHNlYyAvIGhvdXIgKiAwLjMgW2Fzc2ltZWQgdXRpbGl6YXRpb25dID0gMS4zNzgxMzExZSsyMyBGTE9QCgoyLjA2NTVlKzI0IEZMT1AgKyAxLjM3ODEzMTFlKzIzIEZMT1AgPSAyLjIwMzMxMzFlKzI0IEZMT1AKCip0aGVyZSB3YXMgYWxzbyBTRlQgc3RhZ2Ugd2l0aCBubyBkZXRhaWxzIHByb3ZpZGVkLCBJIGFzc3VtZWQgaXRzIGNvbXB1dGUgaXMgbmVnbGlnaWJsZSIsLCwyMDI1LTExLTI4IDExOjUyOjEzKzAwOjAwLCwsLCwsSW5kdXN0cnksLCwsLFVucmVsZWFzZWQsIkFwYWNoZSAyLDAKCmh0dHBzOi8vaHVnZ2luZ2ZhY2UuY28vTWluaU1heEFJL01pbmlNYXgtTTEtNDBrIiwsLCwsLCwsTWluaU1heEFJLCwsLFllcwpGR04sRWFydGggc2NpZW5jZSxXZWF0aGVyIGZvcmVjYXN0aW5nLEdvb2dsZSBEZWVwTWluZCwiRmVycmFuIEFsZXQsIElsYW4gUHJpY2UsIEFuZHJldyBFbC1LYWRpLCBEb21pbmljIE1hc3RlcnMsIFN0cmF0aXMgTWFya291LCBUb20gUi4gQW5kZXJzc29uLCBKYWNrbHlubiBTdG90dCwgUmVtaSBMYW0sIE1hdHRoZXcgV2lsbHNvbiwgQWx2YXJvIFNhbmNoZXotR29uemFsZXosIFBldGVyIEJhdHRhZ2xpYSIsMjAyNS0wNi0xMixTa2lsbGZ1bCBqb2ludCBwcm9iYWJpbGlzdGljIHdlYXRoZXIgZm9yZWNhc3RpbmcgZnJvbSBtYXJnaW5hbHMsaHR0cHM6Ly9hcnhpdi5vcmcvYWJzLzI1MDYuMTA3NzJ2MSwsU09UQSBpbXByb3ZlbWVudCwiIiJUaGlzIHBhcGVyIHByZXNlbnRzIEZHTiwgYSBzaW1wbGUsIHNjYWxhYmxlIGFuZCBmbGV4aWJsZSBtb2RlbGluZyBhcHByb2FjaCB3aGljaCBzaWduaWZpY2FudGx5IG91dHBlcmZvcm1zIHRoZSBjdXJyZW50IHN0YXRlLW9mLXRoZS1hcnQgbW9kZWxzIiIKCiIiRkdOIGFjaGlldmVzIHN0YXRlLW9mLXRoZS1hcnQgY3ljbG9uZSB0cmFjayBwcmVkaWN0aW9uIiIKCiIiT3VyIHJlc3VsdHMgc2hvdyBGR04gb2ZmZXJzIHN1YnN0YW50aWFsIGltcHJvdmVtZW50cyBvdmVyIHByZXZpb3VzIE1MLWJhc2VkIHByb2JhYmlsaXN0aWMgd2VhdGhlciBtb2RlbHMsIGFuZCBzZXRzIGEgbmV3IHN0YXRlLW9mLXRoZS1hcnQgaW4gZW5zZW1ibGUgZm9yZWNhc3RpbmcuIEl0IG91dHBlcmZvcm1zIEdlbkNhc3Qgd2l0aCBib3RoIHRoZSBza2lsbCBvZiBpdHMgbWFyZ2luYWwgZm9yZWNhc3RzLCBpbmNsdWRpbmcgb24gZXh0cmVtZSB3ZWF0aGVyLCBhcyB3ZWxsIGFzIGl0cyBza2lsbCBpbiBmb3JlY2FzdGluZyBxdWFudGl0aWVzIGRlcGVuZGVudCBvbiB0aGUgZGVwZW5kZW5jeSBzdHJ1Y3R1cmUgb2YgdGhlIGpvaW50IGZvcmVjYXN0IGRpc3RyaWJ1dGlvbiwgbm90YWJseSBpbmNsdWRpbmcgdHJvcGljYWwgY3ljbG9uZSB0cmFja3MuIiIiLDcyMDAwMDAwMC4wLCIiIkluIHRoaXMgd29yayB3ZSB0cmFpbiDwnZC9ID0gNCBtb2RlbHMuIFRvIGVuc2VtYmxlIHRoZWlyIHByZWRpY3Rpb25zLCB3ZSBnZW5lcmF0ZSBhbiBlcXVhbCBudW1iZXIgb2YgZW5zZW1ibGUgbWVtYmVyIHRyYWplY3RvcmllcyBmcm9tIGVhY2ggbW9kZWwiIgoiIkZHTiBpcyBhIGxhcmdlciBtb2RlbCwgd2l0aCDiiLwxODBtIHBhcmFtZXRlcnMgcGVyIG1vZGVsIHNlZWQiIgoKVGhleSB0cmFpbiBhIDQgbW9kZWwgZW5zZW1ibGUgd2l0aCAxODBNIHBhcmFtZXRlcnMgcGVyIG1vZGVsLiBUb3RhbCBwYXJhbWV0ZXJzOiA0KjE4MD03MjBNIiw5LjYxODk1MDg4MDAwMDAwMWUrMjEsIlRQVSB2NSBGTE9QczogNDU5MDAwMDAwMDAwMDAwClRQVSB2NiBGTE9QczogOTE4MDAwMDAwMDAwMDAwCgpUaGV5IHRyYWluIGZvciA0OTAgVFBVIGRheXMsIHdpdGggYW4gdW5zcGVjaWZpZWQgbWl4IG9mIHY1IGFuZCB2Ni4gQXNzdW1pbmcgc2FtZSBwcm9wb3J0aW9uIG9mIGJvdGggVFBVIGFuZCBhIHV0aWxpemF0aW9uIG9mIDAuMzMuIAoKTWVhbiBUUFUgRkxPUHM6IDY4ODUwMDAwMDAwMDAwMAoKQ29tcHV0ZTogNDkwKjI0KjYwKjYwKjY4ODUwMDAwMDAwMDAwMCowLjMzPTk2MTg5NTA4ODAwMDAwMDEwMDAwMDAiLCwsNzIuMCwiIiJUcmFpbmluZyBGR04gdGFrZXMgYXBwcm94aW1hdGVseSAzIHdhbGwgY2xvY2sgZGF5cywgdXNpbmcgYSBjb21iaW5lZCB0b3RhbCBvZiA0OTAgVFBVdjVwIGFuZCBUUFV2NmUgZGF5cyBvZiBjb21wdXRlLiAiIgoKSXQncyB1bmNsZWFyIGlmIHRyYWluaW5nIGEgc2luZ2xlIG1vZGVsIG9yIHRoZSB3aG9sZSBlbnNlbWJsZSB0YWtlcyAzIGRheXMuIiwiR29vZ2xlIFRQVSB2NXAsR29vZ2xlIFRQVSB2NmUgVHJpbGxpdW0iLCxDb25maWRlbnQsIk1hY2hpbmUgbGVhcm5pbmcgKE1MKS1iYXNlZCB3ZWF0aGVyIG1vZGVscyBoYXZlIHJhcGlkbHkgcmlzZW4gdG8gcHJvbWluZW5jZSBkdWUgdG8gdGhlaXIgZ3JlYXRlciBhY2N1cmFjeSBhbmQgc3BlZWQgdGhhbiB0cmFkaXRpb25hbCBmb3JlY2FzdHMgYmFzZWQgb24gbnVtZXJpY2FsIHdlYXRoZXIgcHJlZGljdGlvbiAoTldQKSwgcmVjZW50bHkgb3V0cGVyZm9ybWluZyB0cmFkaXRpb25hbCBlbnNlbWJsZXMgaW4gZ2xvYmFsIHByb2JhYmlsaXN0aWMgd2VhdGhlciBmb3JlY2FzdGluZy4gVGhpcyBwYXBlciBwcmVzZW50cyBGR04sIGEgc2ltcGxlLCBzY2FsYWJsZSBhbmQgZmxleGlibGUgbW9kZWxpbmcgYXBwcm9hY2ggd2hpY2ggc2lnbmlmaWNhbnRseSBvdXRwZXJmb3JtcyB0aGUgY3VycmVudCBzdGF0ZS1vZi10aGUtYXJ0IG1vZGVscy4gRkdOIGdlbmVyYXRlcyBlbnNlbWJsZXMgdmlhIGxlYXJuZWQgbW9kZWwtcGVydHVyYmF0aW9ucyB3aXRoIGFuIGVuc2VtYmxlIG9mIGFwcHJvcHJpYXRlbHkgY29uc3RyYWluZWQgbW9kZWxzLiBJdCBpcyB0cmFpbmVkIGRpcmVjdGx5IHRvIG1pbmltaXplIHRoZSBjb250aW51b3VzIHJhbmsgcHJvYmFiaWxpdHkgc2NvcmUgKENSUFMpIG9mIHBlci1sb2NhdGlvbiBmb3JlY2FzdHMuIEl0IHByb2R1Y2VzIHN0YXRlLW9mLXRoZS1hcnQgZW5zZW1ibGUgZm9yZWNhc3RzIGFzIG1lYXN1cmVkIGJ5IGEgcmFuZ2Ugb2YgZGV0ZXJtaW5pc3RpYyBhbmQgcHJvYmFiaWxpc3RpYyBtZXRyaWNzLCBtYWtlcyBza2lsbGZ1bCBlbnNlbWJsZSB0cm9waWNhbCBjeWNsb25lIHRyYWNrIHByZWRpY3Rpb25zLCBhbmQgY2FwdHVyZXMgam9pbnQgc3BhdGlhbCBzdHJ1Y3R1cmUgZGVzcGl0ZSBiZWluZyB0cmFpbmVkIG9ubHkgb24gbWFyZ2luYWxzLiIsLCxVbnJlbGVhc2VkLFVuaXRlZCBTdGF0ZXMgb2YgQW1lcmljYSwsLCwsLDIwMjUtMTEtMjggMTE6NTI6MTMrMDA6MDAsLCwsLCxJbmR1c3RyeSwsLCwsVW5yZWxlYXNlZCwsLCwsLCwsSGFyZHdhcmUsLCwsLE5vCkNvbGxhYkxMTSxMYW5ndWFnZSwiTGFuZ3VhZ2UgbW9kZWxpbmcvZ2VuZXJhdGlvbixRdWVzdGlvbiBhbnN3ZXJpbmciLCJTdGFuZm9yZCBVbml2ZXJzaXR5LE1pY3Jvc29mdCxHZW9yZ2lhIEluc3RpdHV0ZSBvZiBUZWNobm9sb2d5IiwiU2hpcmxleSBXdSwgTWljaGVsIEdhbGxleSwgQmFvbGluIFBlbmcsIEhhbyBDaGVuZywgR2F2aW4gTGksIFlhbyBEb3UsIFdlaXhpbiBDYWksIEphbWVzIFpvdSwgSnVyZSBMZXNrb3ZlYywgSmlhbmZlbmcgR2FvIiwyMDI1LTA2LTEyLENvbGxhYkxMTTogRnJvbSBQYXNzaXZlIFJlc3BvbmRlcnMgdG8gQWN0aXZlIENvbGxhYm9yYXRvcnMsaHR0cHM6Ly9hcnhpdi5vcmcvYWJzLzI1MDIuMDA2NDAsLCwsODAwMDAwMDAwMC4wLHNhbWUgYXMgdGhlIGJhc2UgbW9kZWwsLCwsLCwsTlZJRElBIEExMDAgU1hNNCA4MCBHQiwsQ29uZmlkZW50LCJMYXJnZSBMYW5ndWFnZSBNb2RlbHMgYXJlIHR5cGljYWxseSB0cmFpbmVkIHdpdGggbmV4dC10dXJuIHJld2FyZHMsIGxpbWl0aW5nIHRoZWlyIGFiaWxpdHkgdG8gb3B0aW1pemUgZm9yIGxvbmctdGVybSBpbnRlcmFjdGlvbi4gQXMgYSByZXN1bHQsIHRoZXkgb2Z0ZW4gcmVzcG9uZCBwYXNzaXZlbHkgdG8gYW1iaWd1b3VzIG9yIG9wZW4tZW5kZWQgdXNlciByZXF1ZXN0cywgZmFpbGluZyB0byBoZWxwIHVzZXJzIHJlYWNoIHRoZWlyIHVsdGltYXRlIGludGVudHMgYW5kIGxlYWRpbmcgdG8gaW5lZmZpY2llbnQgY29udmVyc2F0aW9ucy4gVG8gYWRkcmVzcyB0aGVzZSBsaW1pdGF0aW9ucywgd2UgaW50cm9kdWNlIENvbGxhYkxMTSwgYSBub3ZlbCBhbmQgZ2VuZXJhbCB0cmFpbmluZyBmcmFtZXdvcmsgdGhhdCBlbmhhbmNlcyBtdWx0aXR1cm4gaHVtYW4tTExNIGNvbGxhYm9yYXRpb24uIEl0cyBrZXkgaW5ub3ZhdGlvbiBpcyBhIGNvbGxhYm9yYXRpdmUgc2ltdWxhdGlvbiB0aGF0IGVzdGltYXRlcyB0aGUgbG9uZy10ZXJtIGNvbnRyaWJ1dGlvbiBvZiByZXNwb25zZXMgdXNpbmcgTXVsdGl0dXJuLWF3YXJlIFJld2FyZHMuIEJ5IHJlaW5mb3JjZW1lbnQgZmluZS10dW5pbmcgdGhlc2UgcmV3YXJkcywgQ29sbGFiTExNIGdvZXMgYmV5b25kIHJlc3BvbmRpbmcgdG8gdXNlciByZXF1ZXN0cywgYW5kIGFjdGl2ZWx5IHVuY292ZXJzIHVzZXIgaW50ZW50IGFuZCBvZmZlcnMgaW5zaWdodGZ1bCBzdWdnZXN0aW9ucy1hIGtleSBzdGVwIHRvd2FyZHMgbW9yZSBodW1hbi1jZW50ZXJlZCBBSS4gV2UgYWxzbyBkZXZpc2UgYSBtdWx0aXR1cm4gaW50ZXJhY3Rpb24gYmVuY2htYXJrIHdpdGggdGhyZWUgY2hhbGxlbmdpbmcgdGFza3Mgc3VjaCBhcyBkb2N1bWVudCBjcmVhdGlvbi4gQ29sbGFiTExNIHNpZ25pZmljYW50bHkgb3V0cGVyZm9ybXMgb3VyIGJhc2VsaW5lcyB3aXRoIGF2ZXJhZ2VzIG9mIDE4LjUlIGhpZ2hlciB0YXNrIHBlcmZvcm1hbmNlIGFuZCA0Ni4zJSBpbXByb3ZlZCBpbnRlcmFjdGl2aXR5IGJ5IExMTSBqdWRnZXMuIEZpbmFsbHksIHdlIGNvbmR1Y3QgYSBsYXJnZSB1c2VyIHN0dWR5IHdpdGggMjAxIGp1ZGdlcywgd2hlcmUgQ29sbGFiTExNIGluY3JlYXNlcyB1c2VyIHNhdGlzZmFjdGlvbiBieSAxNy42JSBhbmQgcmVkdWNlcyB1c2VyIHNwZW50IHRpbWUgYnkgMTAuNCUuIiwsLE9wZW4gd2VpZ2h0cyAobm9uLWNvbW1lcmNpYWwpLCJVbml0ZWQgU3RhdGVzIG9mIEFtZXJpY2EsVW5pdGVkIFN0YXRlcyBvZiBBbWVyaWNhLFVuaXRlZCBTdGF0ZXMgb2YgQW1lcmljYSIsTGxhbWEgMy4xLThCLCwsLCwyMDI1LTExLTI4IDExOjUyOjEzKzAwOjAwLCwsLCwsIkFjYWRlbWlhLEluZHVzdHJ5LEFjYWRlbWlhIiwsLCwsT3BlbiBzb3VyY2UsIk1JVCBsaWNlbnNlIGZvciBpbmZlcmVuY2UgYW5kIHRyYWluaW5nIGNvZGU6Cmh0dHBzOi8vZ2l0aHViLmNvbS9XdXl4aW4vY29sbGFibGxtCgpubyBjbGVhciBsaWNlbnNlIGZvciBtb2RlbCB3ZWlnaHRzOgpodHRwczovL2h1Z2dpbmdmYWNlLmNvL2NvbGxhYmxsbS9Db2xsYWJMTE0td3JpdGluZy1MbGFtYS0zLjEtOEItSW5zdHJ1Y3QiLCwsLCwsLCxjb2xsYWJsbG0sLCwsWWVzClYtSkVQQSAyLCJWaXNpb24sVmlkZW8sUm9ib3RpY3MiLFJvYm90aWMgbWFuaXB1bGF0aW9uLEZhY2Vib29rIEFJIFJlc2VhcmNoLCJNaWRvIEFzc3JhbiwgQWRyaWVuIEJhcmRlcywgRGF2aWQgRmFuLCBRdWVudGluIEdhcnJpZG8sIFJ1c3NlbGwgSG93ZXMsIE1vanRhYmEsIEtvbWVpbGksIE1hdHRoZXcgTXVja2xleSwgQW1tYXIgUml6dmksIENsYWlyZSBSb2JlcnRzLCBLb3VzdHV2IFNpbmhhLCBBcnRlbSBaaG9sdXMsIFNlcmdpbyBBcm5hdWQsIEFiaGEgR2VqamksIEFkYSBNYXJ0aW4sIEZyYW5jb2lzIFJvYmVydCBIb2dhbiwgRGFuaWVsIER1Z2FzLCBQaW90ciBCb2phbm93c2tpLCBWYXNpbCBLaGFsaWRvdiwgUGF0cmljayBMYWJhdHV0LCBGcmFuY2lzY28gTWFzc2EsIE1hcmMgU3phZnJhbmllYywgS2FwaWwgS3Jpc2huYWt1bWFyLCBZb25nIExpLCBYaWFvZG9uZyBNYSwgU2FyYXRoIENoYW5kYXIsIEZyYW56aXNrYSBNZWllciwgWWFubiBMZUN1biwgTWljaGFlbCBSYWJiYXQsIE5pY29sYXMgQmFsbGFzIiwyMDI1LTA2LTExLCJWLUpFUEEgMjogU2VsZi1TdXBlcnZpc2VkIFZpZGVvIE1vZGVscyBFbmFibGUgVW5kZXJzdGFuZGluZywgUHJlZGljdGlvbiBhbmQgUGxhbm5pbmciLGh0dHBzOi8vYXJ4aXYub3JnL2Ficy8yNTA2LjA5OTg1LCwsIiIid2UgZGVtb25zdHJhdGUgc3RhdGUtb2YtdGhlLWFydCBwZXJmb3JtYW5jZSBvbiBtdWx0aXBsZSB2aWRlbyBxdWVzdGlvbi1hbnN3ZXJpbmcgdGFza3MgYXQgdGhlIDggYmlsbGlvbiBwYXJhbWV0ZXIgc2NhbGUiIiIsMTAwMDAwMDAwMC4wLFRhYmxlIDQsOS4wNTk2OTY2NGUrMjEsIlRoZSBudW1iZXIgb2YgdG9rZW5zIHBlciB2aWRlbyBzZWVtcyB0byBiZSB+MjA0ODogMTZ4MTYgcGF0Y2hlcyBvbiAyNTZ4MjU2IHZpZGVvcyA9IDI1NiBwYXRjaGVzIHBlciBmcmFtZSwgMiB0dWJlbGV0cyBhY3Jvc3MgMTYgZnJhbWVzID0gOCB0ZW1wb3JhbCBkaW1lbnNpb25zIChub3Qgc3VyZSBhYm91dCB0aGlzKS4gVG90YWwgdG9rZW5zIHBlciBjbGlwOiA4KjE2KjE2PTIwNDgKCkJhdGNoIHNpemUgPSAzMDcyCkl0ZXJhdGlvbnMgPSAyNDBrICgiIk91ciB0cmFpbmluZyBwcm9jZXNzIGJlZ2lucyB3aXRoIGEgd2FybXVwIHBoYXNlIHdoZXJlIHdlIHRyYWluIG9uIDE2LWZyYW1lLCAyNTYgw5cgMjU2LXJlc29sdXRpb24gdmlkZW9zIHdpdGggbGluZWFyIGxlYXJuaW5nIHJhdGUgd2FybXVwIG92ZXIgMTJLIGl0ZXJhdGlvbnMsIGZvbGxvd2VkIGJ5IGEgbWFpbiB0cmFpbmluZyBwaGFzZSB3aXRoIGEgY29uc3RhbnQgbGVhcm5pbmcgcmF0ZSBmb3IgMjI4SyBpdGVyYXRpb25zLiIiKQoKVG90YWwgcHJldHJhaW5pbmcgY29tcHV0ZSB1c2luZyA2TkQ6IDYqMWU5IHBhcmFtZXRlcnMgKjI0MDAwMCBzdGVwcyAqIDMwNzIgYmF0Y2ggKiAyMDQ4IHRva2VucyA9IDkwNTk2OTY2NDAwMDAwMDAwMDAwMDAiLCwiIiJJbiB0aGUgZmlyc3Qgc3RhZ2XigJRwcmUtdHJhaW5pbmfigJR3ZSB1c2UgbW9yZSB0aGFuIDEgbWlsbGlvbiBob3VycyBvZiB2aWRlbyBhbmQgMSBtaWxsaW9uIGltYWdlcyBmcm9tIGRpdmVyc2Ugc291cmNlcy4gIiIKCiIiVGhlIHJlc3VsdGluZyBkYXRhc2V0LCB3aGljaCB3ZSByZWZlciB0byBhcyBWaWRlb01peDIyTSAob3IgVk0yMk0pLCBjb25zaXN0cyBvZiAyMiBtaWxsaW9uIHNhbXBsZXMuIFRhYmxlIDEgbGlzdHMgdGhlc2UgZGF0YSBzb3VyY2VzIGFuZCB0aGVpciB3ZWlnaHRzIiIKCltuZXh0IHN0YWdlXSAiIm9ubHkgNjIgaG91cnMgb2Ygcm9ib3QgZGF0YSIiCgoiIndlIGZpcnN0IHBhdGNoaWZ5IGl0IGFzIGEgc2VxdWVuY2Ugb2YgdHViZWxldHMgb2Ygc2l6ZSAyIMOXIDE2IMOXIDE2ICIiCiIiMjUyIHRob3VzYW5kIGl0ZXJhdGlvbnMiIgoKVGhlIG51bWJlciBvZiB0b2tlbnMgcGVyIHZpZGVvIHNlZW1zIHRvIGJlIH4yMDQ4OiAxNngxNiBwYXRjaGVzIG9uIDI1NngyNTYgdmlkZW9zID0gMjU2IHBhdGNoZXMgcGVyIGZyYW1lLCAyIHR1YmVsZXRzIGFjcm9zcyAxNiBmcmFtZXMgPSA4IHRlbXBvcmFsIGRpbWVuc2lvbnMgKG5vdCBzdXJlIGFib3V0IHRoaXMpLiBUb3RhbCB0b2tlbnMgcGVyIGNsaXA6IDgqMTYqMTY9MjA0OAoKQmF0Y2ggc2l6ZSA9IDMwNzIKSXRlcmF0aW9ucyA9IDI0MGsgKCIiT3VyIHRyYWluaW5nIHByb2Nlc3MgYmVnaW5zIHdpdGggYSB3YXJtdXAgcGhhc2Ugd2hlcmUgd2UgdHJhaW4gb24gMTYtZnJhbWUsIDI1NiDDlyAyNTYtcmVzb2x1dGlvbiB2aWRlb3Mgd2l0aCBsaW5lYXIgbGVhcm5pbmcgcmF0ZSB3YXJtdXAgb3ZlciAxMksgaXRlcmF0aW9ucywgZm9sbG93ZWQgYnkgYSBtYWluIHRyYWluaW5nIHBoYXNlIHdpdGggYSBjb25zdGFudCBsZWFybmluZyByYXRlIGZvciAyMjhLIGl0ZXJhdGlvbnMuIiIpCgoyNDAwMDAgKiAyMDQ4ICogMzA3MiA9IDEuNTA5OTQ5NGUrMTIgdmlkZW8gdG9rZW5zIiwsLCwsTGlrZWx5LCJBIG1ham9yIGNoYWxsZW5nZSBmb3IgbW9kZXJuIEFJIGlzIHRvIGxlYXJuIHRvIHVuZGVyc3RhbmQgdGhlIHdvcmxkIGFuZCBsZWFybiB0byBhY3QgbGFyZ2VseSBieSBvYnNlcnZhdGlvbi4gVGhpcyBwYXBlciBleHBsb3JlcyBhIHNlbGYtc3VwZXJ2aXNlZCBhcHByb2FjaCB0aGF0IGNvbWJpbmVzIGludGVybmV0LXNjYWxlIHZpZGVvIGRhdGEgd2l0aCBhIHNtYWxsIGFtb3VudCBvZiBpbnRlcmFjdGlvbiBkYXRhIChyb2JvdCB0cmFqZWN0b3JpZXMpLCB0byBkZXZlbG9wIG1vZGVscyBjYXBhYmxlIG9mIHVuZGVyc3RhbmRpbmcsIHByZWRpY3RpbmcsIGFuZCBwbGFubmluZyBpbiB0aGUgcGh5c2ljYWwgd29ybGQuIFdlIGZpcnN0IHByZS10cmFpbiBhbiBhY3Rpb24tZnJlZSBqb2ludC1lbWJlZGRpbmctcHJlZGljdGl2ZSBhcmNoaXRlY3R1cmUsIFYtSkVQQSAyLCBvbiBhIHZpZGVvIGFuZCBpbWFnZSBkYXRhc2V0IGNvbXByaXNpbmcgb3ZlciAxIG1pbGxpb24gaG91cnMgb2YgaW50ZXJuZXQgdmlkZW8uIFYtSkVQQSAyIGFjaGlldmVzIHN0cm9uZyBwZXJmb3JtYW5jZSBvbiBtb3Rpb24gdW5kZXJzdGFuZGluZyAoNzcuMyB0b3AtMSBhY2N1cmFjeSBvbiBTb21ldGhpbmctU29tZXRoaW5nIHYyKSBhbmQgc3RhdGUtb2YtdGhlLWFydCBwZXJmb3JtYW5jZSBvbiBodW1hbiBhY3Rpb24gYW50aWNpcGF0aW9uICgzOS43IHJlY2FsbC1hdC01IG9uIEVwaWMtS2l0Y2hlbnMtMTAwKSBzdXJwYXNzaW5nIHByZXZpb3VzIHRhc2stc3BlY2lmaWMgbW9kZWxzLiBBZGRpdGlvbmFsbHksIGFmdGVyIGFsaWduaW5nIFYtSkVQQSAyIHdpdGggYSBsYXJnZSBsYW5ndWFnZSBtb2RlbCwgd2UgZGVtb25zdHJhdGUgc3RhdGUtb2YtdGhlLWFydCBwZXJmb3JtYW5jZSBvbiBtdWx0aXBsZSB2aWRlbyBxdWVzdGlvbi1hbnN3ZXJpbmcgdGFza3MgYXQgdGhlIDggYmlsbGlvbiBwYXJhbWV0ZXIgc2NhbGUgKGUuZy4sIDg0LjAgb24gUGVyY2VwdGlvblRlc3QsIDc2Ljkgb24gVGVtcENvbXBhc3MpLiBGaW5hbGx5LCB3ZSBzaG93IGhvdyBzZWxmLXN1cGVydmlzZWQgbGVhcm5pbmcgY2FuIGJlIGFwcGxpZWQgdG8gcm9ib3RpYyBwbGFubmluZyB0YXNrcyBieSBwb3N0LXRyYWluaW5nIGEgbGF0ZW50IGFjdGlvbi1jb25kaXRpb25lZCB3b3JsZCBtb2RlbCwgVi1KRVBBIDItQUMsIHVzaW5nIGxlc3MgdGhhbiA2MiBob3VycyBvZiB1bmxhYmVsZWQgcm9ib3QgdmlkZW9zIGZyb20gdGhlIERyb2lkIGRhdGFzZXQuIFdlIGRlcGxveSBWLUpFUEEgMi1BQyB6ZXJvLXNob3Qgb24gRnJhbmthIGFybXMgaW4gdHdvIGRpZmZlcmVudCBsYWJzIGFuZCBlbmFibGUgcGlja2luZyBhbmQgcGxhY2luZyBvZiBvYmplY3RzIHVzaW5nIHBsYW5uaW5nIHdpdGggaW1hZ2UgZ29hbHMuIE5vdGFibHksIHRoaXMgaXMgYWNoaWV2ZWQgd2l0aG91dCBjb2xsZWN0aW5nIGFueSBkYXRhIGZyb20gdGhlIHJvYm90cyBpbiB0aGVzZSBlbnZpcm9ubWVudHMsIGFuZCB3aXRob3V0IGFueSB0YXNrLXNwZWNpZmljIHRyYWluaW5nIG9yIHJld2FyZC4gVGhpcyB3b3JrIGRlbW9uc3RyYXRlcyBob3cgc2VsZi1zdXBlcnZpc2VkIGxlYXJuaW5nIGZyb20gd2ViLXNjYWxlIGRhdGEgYW5kIGEgc21hbGwgYW1vdW50IG9mIHJvYm90IGludGVyYWN0aW9uIGRhdGEgY2FuIHlpZWxkIGEgd29ybGQgbW9kZWwgY2FwYWJsZSBvZiBwbGFubmluZyBpbiB0aGUgcGh5c2ljYWwgd29ybGQuIiwsLE9wZW4gd2VpZ2h0cyAodW5yZXN0cmljdGVkKSwiVW5pdGVkIFN0YXRlcyBvZiBBbWVyaWNhLEZyYW5jZSIsLCwsLCwyMDI1LTExLTI4IDExOjUyOjEzKzAwOjAwLCwsLCwsSW5kdXN0cnksLCwsLE9wZW4gc291cmNlLCJNSVQvQXBhY2hlIDIuMCBsaWNlbnNlCgpodHRwczovL2dpdGh1Yi5jb20vZmFjZWJvb2tyZXNlYXJjaC92amVwYTIKCkFwYWNoZSAyLjAKaHR0cHM6Ly9odWdnaW5nZmFjZS5jby9mYWNlYm9vay92amVwYTItdml0Zy1mcGM2NC0yNTYiLCwsLCwsLE9wZXJhdGlvbiBjb3VudGluZyxmYWNlYm9vaywsLCxZZXMKQ29zbW9zLVByZWRpY3QyLTJCLVRleHQySW1hZ2UgLEltYWdlIGdlbmVyYXRpb24sIlRleHQtdG8taW1hZ2UsSW1hZ2UgZ2VuZXJhdGlvbiIsTlZJRElBLCwyMDI1LTA2LTExLE5WSURJQSBSZWxlYXNlcyBOZXcgQUkgTW9kZWxzIGFuZCBEZXZlbG9wZXIgVG9vbHMgdG8gQWR2YW5jZSBBdXRvbm9tb3VzIFZlaGljbGUgRWNvc3lzdGVtLGh0dHBzOi8vcmVzZWFyY2gubnZpZGlhLmNvbS9sYWJzL2Rpci9jb3Ntb3MtcHJlZGljdDIvLCwsLDIwMDAwMDAwMDAuMCwsLCJIaWdoIHF1YWxpdHkgKGJ1dCBub3QgU09UQSkgdGV4dC10by1pbWFnZSBnZW5lcmF0aW9uLCBwbGF1c2libHkgb3ZlciAxZTIzIEZMT1AsIHVubGlrZWx5IHRvIGJlIG92ZXIgMWUyNSBGTE9QIGF0IHRoaXMgc2l6ZS4iLCwsLCwsLENvbmZpZGVudCwiVHJhaW5pbmcgUGh5c2ljYWwgQUkgc3lzdGVtcyBpbiBkaWdpdGFsIGVudmlyb25tZW50cyByZXF1aXJlcyBhIHBoeXNpY2FsIHdvcmxkIHNpbXVsYXRvci4gV2UgaW50cm9kdWNlIENvc21vcy1QcmVkaWN0MiwgdGhlIGxhdGVzdCB2ZXJzaW9uIG9mIHRoZSBDb3Ntb3Mgd29ybGQgbW9kZWwsIGRlc2lnbmVkIGZvciBzaW11bGF0aW5nIGFuZCBwcmVkaWN0aW5nIHRoZSBmdXR1cmUgc3RhdGUgb2YgdGhlIHdvcmxkIGFzIHZpZGVvLgoKQ29zbW9zLVByZWRpY3QyIGZlYXR1cmVzIGZvdXIgbW9kZWxzOiBDb3Ntb3MtUHJlZGljdDItMkItVGV4dDJJbWFnZSBhbmQgQ29zbW9zLVByZWRpY3QyLTE0Qi1UZXh0MkltYWdlIGZvciB0ZXh0LXRvLWltYWdlIGdlbmVyYXRpb24gZm9yIGNyZWF0aW5nIGhpZ2gtcXVhbGl0eSBpbWFnZXMgZnJvbSB0ZXh0IGRlc2NyaXB0aW9ucywgYW5kIENvc21vcy1QcmVkaWN0Mi0yQi1WaWRlbzJXb3JsZCBhbmQgQ29zbW9zLVByZWRpY3QyLTE0Qi1WaWRlbzJXb3JsZCBmb3IgdmlkZW8tdG8td29ybGQgZ2VuZXJhdGlvbiBmb3IgcHJvZHVjaW5nIHZpc3VhbCBzaW11bGF0aW9ucyBmcm9tIGltYWdlIG9yIHZpZGVvIGlucHV0cy4gVG8gYWNjZWxlcmF0ZSB0aGUgZGV2ZWxvcG1lbnQgb2Ygd29ybGQgbW9kZWxzIGZvciBQaHlzaWNhbCBBSSwgd2UgbWFrZSBvdXIgY29kZSwgbW9kZWwgd2VpZ2h0cywgYW5kIHRoZSBiZW5jaG1hcmsgKFBCZW5jaCkgYXZhaWxhYmxlIHVuZGVyIHRoZSBOVklESUEgT3BlbiBNb2RlbCBMaWNlbnNlLiIsLCxPcGVuIHdlaWdodHMgKHJlc3RyaWN0ZWQgdXNlKSxVbml0ZWQgU3RhdGVzIG9mIEFtZXJpY2EsLCwsLCwyMDI1LTExLTI4IDExOjUyOjEzKzAwOjAwLCwsLCwsSW5kdXN0cnksLCwsLE9wZW4gc291cmNlLCJOVklESUEgbGljZW5zZSAodGVybWluYXRpb24gY2xhdXNlICsgYXR0cmlidXRpb24gcmVxdWlyZW1lbnRzKSAKaHR0cHM6Ly9odWdnaW5nZmFjZS5jby9udmlkaWEvQ29zbW9zLVByZWRpY3QyLTJCLVRleHQySW1hZ2UKCkFwYWNoZSAyLjAgZm9yIGNvZGUKaHR0cHM6Ly9naXRodWIuY29tL252aWRpYS1jb3Ntb3MvY29zbW9zLXByZWRpY3QyL3RyZWUvbWFpbiIsVHJ1ZSwsLCwsLCxudmlkaWEsLCwsWWVzCkNvc21vcy1QcmVkaWN0Mi0xNEItVGV4dDJJbWFnZSxJbWFnZSBnZW5lcmF0aW9uLCJUZXh0LXRvLWltYWdlLEltYWdlIGdlbmVyYXRpb24iLE5WSURJQSwsMjAyNS0wNi0xMSxOVklESUEgUmVsZWFzZXMgTmV3IEFJIE1vZGVscyBhbmQgRGV2ZWxvcGVyIFRvb2xzIHRvIEFkdmFuY2UgQXV0b25vbW91cyBWZWhpY2xlIEVjb3N5c3RlbSxodHRwczovL3Jlc2VhcmNoLm52aWRpYS5jb20vbGFicy9kaXIvY29zbW9zLXByZWRpY3QyLywsLCwxNDAwMDAwMDAwMC4wLCwsIkhpZ2ggcXVhbGl0eSAoYnV0IG5vdCBTT1RBKSB0ZXh0LXRvLWltYWdlIGdlbmVyYXRpb24sIHBsYXVzaWJseSBvdmVyIDFlMjMgRkxPUCwgdW5saWtlbHkgdG8gYmUgb3ZlciAxZTI1IEZMT1AuIiwsLCwsLCxDb25maWRlbnQsIlRyYWluaW5nIFBoeXNpY2FsIEFJIHN5c3RlbXMgaW4gZGlnaXRhbCBlbnZpcm9ubWVudHMgcmVxdWlyZXMgYSBwaHlzaWNhbCB3b3JsZCBzaW11bGF0b3IuIFdlIGludHJvZHVjZSBDb3Ntb3MtUHJlZGljdDIsIHRoZSBsYXRlc3QgdmVyc2lvbiBvZiB0aGUgQ29zbW9zIHdvcmxkIG1vZGVsLCBkZXNpZ25lZCBmb3Igc2ltdWxhdGluZyBhbmQgcHJlZGljdGluZyB0aGUgZnV0dXJlIHN0YXRlIG9mIHRoZSB3b3JsZCBhcyB2aWRlby4KCkNvc21vcy1QcmVkaWN0MiBmZWF0dXJlcyBmb3VyIG1vZGVsczogQ29zbW9zLVByZWRpY3QyLTJCLVRleHQySW1hZ2UgYW5kIENvc21vcy1QcmVkaWN0Mi0xNEItVGV4dDJJbWFnZSBmb3IgdGV4dC10by1pbWFnZSBnZW5lcmF0aW9uIGZvciBjcmVhdGluZyBoaWdoLXF1YWxpdHkgaW1hZ2VzIGZyb20gdGV4dCBkZXNjcmlwdGlvbnMsIGFuZCBDb3Ntb3MtUHJlZGljdDItMkItVmlkZW8yV29ybGQgYW5kIENvc21vcy1QcmVkaWN0Mi0xNEItVmlkZW8yV29ybGQgZm9yIHZpZGVvLXRvLXdvcmxkIGdlbmVyYXRpb24gZm9yIHByb2R1Y2luZyB2aXN1YWwgc2ltdWxhdGlvbnMgZnJvbSBpbWFnZSBvciB2aWRlbyBpbnB1dHMuIFRvIGFjY2VsZXJhdGUgdGhlIGRldmVsb3BtZW50IG9mIHdvcmxkIG1vZGVscyBmb3IgUGh5c2ljYWwgQUksIHdlIG1ha2Ugb3VyIGNvZGUsIG1vZGVsIHdlaWdodHMsIGFuZCB0aGUgYmVuY2htYXJrIChQQmVuY2gpIGF2YWlsYWJsZSB1bmRlciB0aGUgTlZJRElBIE9wZW4gTW9kZWwgTGljZW5zZS4iLCwsT3BlbiB3ZWlnaHRzIChyZXN0cmljdGVkIHVzZSksVW5pdGVkIFN0YXRlcyBvZiBBbWVyaWNhLCwsLCwsMjAyNS0xMS0yOCAxMTo1MjoxMyswMDowMCwsLCwsLEluZHVzdHJ5LCwsLCxPcGVuIHNvdXJjZSwiTlZJRElBIGxpY2Vuc2UgKHRlcm1pbmF0aW9uIGNsYXVzZSArIGF0dHJpYnV0aW9uIHJlcXVpcmVtZW50cykgaHR0cHM6Ly9odWdnaW5nZmFjZS5jby9udmlkaWEvQ29zbW9zLVByZWRpY3QyLTE0Qi1UZXh0MkltYWdlCgpBcGFjaGUgMi4wIGZvciBjb2RlCmh0dHBzOi8vZ2l0aHViLmNvbS9udmlkaWEtY29zbW9zL2Nvc21vcy1wcmVkaWN0Mi90cmVlL21haW4iLFRydWUsLCwsLCwsbnZpZGlhLCwsLFllcwpDb3Ntb3MtUHJlZGljdDItMkItVmlkZW8yV29ybGQsIlZpZGVvLFZpc2lvbixSb2JvdGljcyIsIlJvYm90aWMgbWFuaXB1bGF0aW9uLFN5c3RlbSBjb250cm9sLFZpZGVvIGdlbmVyYXRpb24iLE5WSURJQSwsMjAyNS0wNi0xMSxOVklESUEgUmVsZWFzZXMgTmV3IEFJIE1vZGVscyBhbmQgRGV2ZWxvcGVyIFRvb2xzIHRvIEFkdmFuY2UgQXV0b25vbW91cyBWZWhpY2xlIEVjb3N5c3RlbSxodHRwczovL3Jlc2VhcmNoLm52aWRpYS5jb20vbGFicy9kaXIvY29zbW9zLXByZWRpY3QyLywsLCwyMDAwMDAwMDAwLjAsLCwiTGlrZWx5IHVuZGVyIDFlMjUgRkxPUCBpbiBsaWdodCBvZiBzbWFsbCBzaXplLCBtYXliZSBvdmVyIDFlMjMgRkxPUCBjb21wYXJpbmcgdG8gdGhlIDE0QiBtb2RlbC4iLCwsLCwsLENvbmZpZGVudCwiVHJhaW5pbmcgUGh5c2ljYWwgQUkgc3lzdGVtcyBpbiBkaWdpdGFsIGVudmlyb25tZW50cyByZXF1aXJlcyBhIHBoeXNpY2FsIHdvcmxkIHNpbXVsYXRvci4gV2UgaW50cm9kdWNlIENvc21vcy1QcmVkaWN0MiwgdGhlIGxhdGVzdCB2ZXJzaW9uIG9mIHRoZSBDb3Ntb3Mgd29ybGQgbW9kZWwsIGRlc2lnbmVkIGZvciBzaW11bGF0aW5nIGFuZCBwcmVkaWN0aW5nIHRoZSBmdXR1cmUgc3RhdGUgb2YgdGhlIHdvcmxkIGFzIHZpZGVvLgoKQ29zbW9zLVByZWRpY3QyIGZlYXR1cmVzIGZvdXIgbW9kZWxzOiBDb3Ntb3MtUHJlZGljdDItMkItVGV4dDJJbWFnZSBhbmQgQ29zbW9zLVByZWRpY3QyLTE0Qi1UZXh0MkltYWdlIGZvciB0ZXh0LXRvLWltYWdlIGdlbmVyYXRpb24gZm9yIGNyZWF0aW5nIGhpZ2gtcXVhbGl0eSBpbWFnZXMgZnJvbSB0ZXh0IGRlc2NyaXB0aW9ucywgYW5kIENvc21vcy1QcmVkaWN0Mi0yQi1WaWRlbzJXb3JsZCBhbmQgQ29zbW9zLVByZWRpY3QyLTE0Qi1WaWRlbzJXb3JsZCBmb3IgdmlkZW8tdG8td29ybGQgZ2VuZXJhdGlvbiBmb3IgcHJvZHVjaW5nIHZpc3VhbCBzaW11bGF0aW9ucyBmcm9tIGltYWdlIG9yIHZpZGVvIGlucHV0cy4gVG8gYWNjZWxlcmF0ZSB0aGUgZGV2ZWxvcG1lbnQgb2Ygd29ybGQgbW9kZWxzIGZvciBQaHlzaWNhbCBBSSwgd2UgbWFrZSBvdXIgY29kZSwgbW9kZWwgd2VpZ2h0cywgYW5kIHRoZSBiZW5jaG1hcmsgKFBCZW5jaCkgYXZhaWxhYmxlIHVuZGVyIHRoZSBOVklESUEgT3BlbiBNb2RlbCBMaWNlbnNlLiIsLCxPcGVuIHdlaWdodHMgKHJlc3RyaWN0ZWQgdXNlKSxVbml0ZWQgU3RhdGVzIG9mIEFtZXJpY2EsLCwsLCwyMDI1LTExLTI4IDExOjUyOjEzKzAwOjAwLCwsLCwsSW5kdXN0cnksLCwsLE9wZW4gc291cmNlLCJOVklESUEgbGljZW5zZSAodGVybWluYXRpb24gY2xhdXNlICsgYXR0cmlidXRpb24gcmVxdWlyZW1lbnRzKSBodHRwczovL2h1Z2dpbmdmYWNlLmNvL252aWRpYS9Db3Ntb3MtUHJlZGljdDItMkItVmlkZW8yV29ybGQKCkFwYWNoZSAyLjAgZm9yIGNvZGUKaHR0cHM6Ly9naXRodWIuY29tL252aWRpYS1jb3Ntb3MvY29zbW9zLXByZWRpY3QyL3RyZWUvbWFpbiIsVHJ1ZSwsLCwsLCxudmlkaWEsLCwsWWVzCkNvc21vcy1QcmVkaWN0Mi0xNEItVmlkZW8yV29ybGQsIlZpZGVvLFZpc2lvbixSb2JvdGljcyIsIlJvYm90aWMgbWFuaXB1bGF0aW9uLFN5c3RlbSBjb250cm9sLFZpZGVvIGdlbmVyYXRpb24iLE5WSURJQSwsMjAyNS0wNi0xMSxOVklESUEgUmVsZWFzZXMgTmV3IEFJIE1vZGVscyBhbmQgRGV2ZWxvcGVyIFRvb2xzIHRvIEFkdmFuY2UgQXV0b25vbW91cyBWZWhpY2xlIEVjb3N5c3RlbSxodHRwczovL3Jlc2VhcmNoLm52aWRpYS5jb20vbGFicy9kaXIvY29zbW9zLXByZWRpY3QyLywsLCwxNDAwMDAwMDAwMC4wLCwsIk1heWJlIG92ZXIgMWUyNSBGTE9QIGFzIHRoZSBvcmlnaW5hbCAiIkNvc21vcy0xLjAtRGlmZnVzaW9uLTE0Qi1WaWRlbzJXb3JsZCIiIHdhcyBqdXN0IHVuZGVyIDFlMjUgRkxPUCwgYW5kIHRoaXMgYXBwZWFycyB0byBiZSBhbiBpbXByb3ZlZCBtb2RlbC4gQnV0IGRldGFpbHMgbm90IHlldCByZWxlYXNlZC4iLCwsLCwsLENvbmZpZGVudCwiVHJhaW5pbmcgUGh5c2ljYWwgQUkgc3lzdGVtcyBpbiBkaWdpdGFsIGVudmlyb25tZW50cyByZXF1aXJlcyBhIHBoeXNpY2FsIHdvcmxkIHNpbXVsYXRvci4gV2UgaW50cm9kdWNlIENvc21vcy1QcmVkaWN0MiwgdGhlIGxhdGVzdCB2ZXJzaW9uIG9mIHRoZSBDb3Ntb3Mgd29ybGQgbW9kZWwsIGRlc2lnbmVkIGZvciBzaW11bGF0aW5nIGFuZCBwcmVkaWN0aW5nIHRoZSBmdXR1cmUgc3RhdGUgb2YgdGhlIHdvcmxkIGFzIHZpZGVvLgoKQ29zbW9zLVByZWRpY3QyIGZlYXR1cmVzIGZvdXIgbW9kZWxzOiBDb3Ntb3MtUHJlZGljdDItMkItVGV4dDJJbWFnZSBhbmQgQ29zbW9zLVByZWRpY3QyLTE0Qi1UZXh0MkltYWdlIGZvciB0ZXh0LXRvLWltYWdlIGdlbmVyYXRpb24gZm9yIGNyZWF0aW5nIGhpZ2gtcXVhbGl0eSBpbWFnZXMgZnJvbSB0ZXh0IGRlc2NyaXB0aW9ucywgYW5kIENvc21vcy1QcmVkaWN0Mi0yQi1WaWRlbzJXb3JsZCBhbmQgQ29zbW9zLVByZWRpY3QyLTE0Qi1WaWRlbzJXb3JsZCBmb3IgdmlkZW8tdG8td29ybGQgZ2VuZXJhdGlvbiBmb3IgcHJvZHVjaW5nIHZpc3VhbCBzaW11bGF0aW9ucyBmcm9tIGltYWdlIG9yIHZpZGVvIGlucHV0cy4gVG8gYWNjZWxlcmF0ZSB0aGUgZGV2ZWxvcG1lbnQgb2Ygd29ybGQgbW9kZWxzIGZvciBQaHlzaWNhbCBBSSwgd2UgbWFrZSBvdXIgY29kZSwgbW9kZWwgd2VpZ2h0cywgYW5kIHRoZSBiZW5jaG1hcmsgKFBCZW5jaCkgYXZhaWxhYmxlIHVuZGVyIHRoZSBOVklESUEgT3BlbiBNb2RlbCBMaWNlbnNlLiIsLCxPcGVuIHdlaWdodHMgKHJlc3RyaWN0ZWQgdXNlKSxVbml0ZWQgU3RhdGVzIG9mIEFtZXJpY2EsLCwsLCwyMDI1LTExLTI4IDExOjUyOjEzKzAwOjAwLCwsLCwsSW5kdXN0cnksLCwsLE9wZW4gc291cmNlLCJOVklESUEgbGljZW5zZSAodGVybWluYXRpb24gY2xhdXNlICsgYXR0cmlidXRpb24gcmVxdWlyZW1lbnRzKSBodHRwczovL2h1Z2dpbmdmYWNlLmNvL252aWRpYS9Db3Ntb3MtUHJlZGljdDItMTRCLVZpZGVvMldvcmxkCgpBcGFjaGUgMi4wIGZvciBjb2RlCmh0dHBzOi8vZ2l0aHViLmNvbS9udmlkaWEtY29zbW9zL2Nvc21vcy1wcmVkaWN0Mi90cmVlL21haW4iLFRydWUsLCwsLCwsbnZpZGlhLCwsLFllcwpDb3Ntb3MtUHJlZGljdDItMkItVGV4dDJJbWFnZSxJbWFnZSBnZW5lcmF0aW9uLCJJbWFnZSBnZW5lcmF0aW9uLFRleHQtdG8taW1hZ2UiLE5WSURJQSwsMjAyNS0wNi0xMSwiQ29zbW9zLVByZWRpY3QyOiBBIFN1aXRlIG9mIERpZmZ1c2lvbi1iYXNlZCBXb3JsZCBGb3VuZGF0aW9uIE1vZGVscyBBdmFpbGFibGUgaW4gMkIsIGFuZCAxNEIiLGh0dHBzOi8vaHVnZ2luZ2ZhY2UuY28vc3BhY2VzL211bHRpbW9kYWxhcnQvQ29zbW9zLVByZWRpY3QyLTJCLCwsLDIwMDAwMDAwMDAuMCwsLCwsLCwsLCxDb25maWRlbnQsIkNvc21vcy1QcmVkaWN0MjogQSBmYW1pbHkgb2YgaGlnaGx5IHBlcmZvcm1hbnQgcHJlLXRyYWluZWQgd29ybGQgZm91bmRhdGlvbiBtb2RlbHMgcHVycG9zZS1idWlsdCBmb3IgZ2VuZXJhdGluZyBwaHlzaWNzLWF3YXJlIGltYWdlcywgdmlkZW9zIGFuZCB3b3JsZCBzdGF0ZXMgZm9yIHBoeXNpY2FsIEFJIGRldmVsb3BtZW50LgoKQ29zbW9zLVByZWRpY3QyIGRpZmZ1c2lvbiBtb2RlbHMgYXJlIGEgY29sbGVjdGlvbiBvZiBkaWZmdXNpb24gYmFzZWQgd29ybGQgZm91bmRhdGlvbiBtb2RlbHMgdGhhdCBnZW5lcmF0ZSBkeW5hbWljLCBoaWdoIHF1YWxpdHkgaW1hZ2VzIGFuZCB2aWRlb3MgZnJvbSB0ZXh0LCBpbWFnZSwgb3IgdmlkZW8gaW5wdXRzLiBJdCBjYW4gc2VydmUgYXMgdGhlIGJ1aWxkaW5nIGJsb2NrIGZvciB2YXJpb3VzIGFwcGxpY2F0aW9ucyBvciByZXNlYXJjaCB0aGF0IGFyZSByZWxhdGVkIHRvIHdvcmxkIGdlbmVyYXRpb24uIFRoZSBtb2RlbHMgYXJlIHJlYWR5IGZvciBjb21tZXJjaWFsIHVzZSB1bmRlciBOVklESUEgT3BlbiBNb2RlbCBsaWNlbnNlIGFncmVlbWVudC4iLCwsT3BlbiB3ZWlnaHRzIChyZXN0cmljdGVkIHVzZSksVW5pdGVkIFN0YXRlcyBvZiBBbWVyaWNhLCwsLCwsMjAyNS0xMS0yOCAxMTo1MjoxMyswMDowMCwsLCwsLEluZHVzdHJ5LCwsLCxPcGVu</x:v>
      </x:c>
    </x:row>
    <x:row r="30" ht="18" customHeight="1">
      <x:c r="A30" s="17" t="n">
        <x:v>25</x:v>
      </x:c>
      <x:c r="B30" s="17" t="n">
        <x:v>310</x:v>
      </x:c>
      <x:c r="C30" s="160" t="str">
        <x:v>IHNvdXJjZSwiTlZJRElBIGxpY2Vuc2UgKHRlcm1pbmF0aW9uIGNsYXVzZSArIGF0dHJpYnV0aW9uIHJlcXVpcmVtZW50cykgaHR0cHM6Ly9odWdnaW5nZmFjZS5jby9udmlkaWEvQ29zbW9zLVByZWRpY3QyLTJCLVRleHQySW1hZ2UKCkFwYWNoZSAyLjAgZm9yIGNvZGUKaHR0cHM6Ly9naXRodWIuY29tL252aWRpYS1jb3Ntb3MvY29zbW9zLXByZWRpY3QyL3RyZWUvbWFpbiIsLCwsLCwsLG52aWRpYSwsLCxZZXMKU2VlZC0xLjYtVGhpbmtpbmcsIk11bHRpbW9kYWwsTGFuZ3VhZ2UsVmlzaW9uIiwiTGFuZ3VhZ2UgbW9kZWxpbmcvZ2VuZXJhdGlvbixWaXNpb24tbGFuZ3VhZ2UgZ2VuZXJhdGlvbiIsQnl0ZURhbmNlLCwyMDI1LTA2LTExLCJJbnRyb2R1Y3Rpb24gdG8gVGVjaG5pcXVlcyBVc2VkIGluIFNlZWQxLjYKIixodHRwczovL3NlZWQuYnl0ZWRhbmNlLmNvbS9lbi9ibG9nL2ludHJvZHVjdGlvbi10by10ZWNobmlxdWVzLXVzZWQtaW4tc2VlZDEtNiwsU09UQSBpbXByb3ZlbWVudCxCZXN0IHBlcmZvcm1pbmcgbW9kZWwgb24gQ29tcGFzc0JlbmNoIExMTSBMZWFkZXJib2FyZCAoT3BlbkNvbXBhc3MpIGluIHRlcm1zIG9mIExhbmd1YWdlIGh0dHBzOi8vcmFuay5vcGVuY29tcGFzcy5vcmcuY24vbGVhZGVyYm9hcmQtbGxtLz9tPTI1LTA3LDIzMDAwMDAwMDAwMC4wLCJNb2RlbCBoYXMgMjMwQiBwYXJhbWV0ZXJzIHRvdGFsLCB3aXRoIDIzQiBhY3RpdmUgcGFyYW1ldGVycyAoc3BhcnNlIE1vRSBzZXR0aW5nKS4iLCwsLCwsLCxSZWluZm9yY2VtZW50IGxlYXJuaW5nLENvbmZpZGVudCwiU2VlZDEuNiBpcyB0aGUgbGF0ZXN0IGdlbmVyYWwtcHVycG9zZSBtb2RlbCBzZXJpZXMgdW52ZWlsZWQgYnkgdGhlIEJ5dGVEYW5jZSBTZWVkIHRlYW0uIEl0IGluY29ycG9yYXRlcyBtdWx0aW1vZGFsIGNhcGFiaWxpdGllcywgc3VwcG9ydGluZyBhZGFwdGl2ZSBkZWVwIHRoaW5raW5nLCBtdWx0aW1vZGFsIHVuZGVyc3RhbmRpbmcsIEdVSS1iYXNlZCBpbnRlcmFjdGlvbiwgYW5kIGRlZXAgcmVhc29uaW5nIHdpdGggYSAyNTZLIGNvbnRleHQgd2luZG93LiBTZWVkMS42IGlzIG5vdyBhdmFpbGFibGUgdGhyb3VnaCB0aGUgb3BlbiBBUEkgb2YgVm9sY2FubyBFbmdpbmUuIFlvdSBjYW4gdHJ5IGl0IG91dCB2aWEgdGhlIGxpbmtzIHByb3ZpZGVkIGF0IHRoZSBlbmQgb2YgdGhpcyBhcnRpY2xlLgoKCkluIFNlZWQxLjYsIHdlIGludHJvZHVjZWQgQWRhcHRpdmUgQ2hhaW4tb2YtVGhvdWdodCAoQWRhQ29UKSwgYSBub3ZlbCB0ZWNobmlxdWUgZm9yIGluaXRpYXRpbmcgdGhpbmtpbmcgcHJvY2Vzc2VzIGFkYXB0aXZlbHkgYmFzZWQgb24gcXVlc3Rpb24gZGlmZmljdWx0eS4gVGhpcyBhZGFwdGl2ZSBhcHByb2FjaCBlbmFibGVzIGEgYmV0dGVyIHRyYWRlLW9mZiBiZXR3ZWVuIG1vZGVsIGVmZmVjdGl2ZW5lc3MgYW5kIHJlYXNvbmluZyBwZXJmb3JtYW5jZS4KCgpTZWVkMS42IG1vZGVscyBkZW1vbnN0cmF0ZWQgY29tcGV0aXRpdmUgcGVyZm9ybWFuY2UgYWNyb3NzIGRpdmVyc2UgYmVuY2htYXJrcy4gVGhleSBtYXRjaGVkIG9yIGV2ZW4gb3V0cGVyZm9ybWVkIFNlZWQxLjUtVkwgaW4gbXVsdGlwbGUgdmlzdWFsIHRhc2tzLCB3aGlsZSBhbHNvIGFjaGlldmluZyBoaWdoIHNjb3JlcyBpbiBnZW5lcmFsaXphdGlvbiB0ZXN0cyBzdWNoIGFzIGNvbGxlZ2UgZW50cmFuY2UgZXhhbXMgaW4gQ2hpbmEgYW5kIGFicm9hZC4iLCwsQVBJIGFjY2VzcyxDaGluYSwsLCwsLDIwMjUtMTEtMjggMTE6NTI6MTMrMDA6MDAsLCwsLCxJbmR1c3RyeSwsLCwsVW5yZWxlYXNlZCwsVHJ1ZSwsLCwsLCwsLCwsTm8KU2VlZCAxLjYsIk11bHRpbW9kYWwsTGFuZ3VhZ2UsVmlzaW9uLFZpZGVvIiwiTGFuZ3VhZ2UgbW9kZWxpbmcvZ2VuZXJhdGlvbixJbWFnZSBjYXB0aW9uaW5nLFZpZGVvIGdlbmVyYXRpb24iLEJ5dGVEYW5jZSwsMjAyNS0wNi0xMSwiQnl0ZURhbmNlIFVudmVpbHMgRG91QmFvIDEuNiBhbmQgU2VlZGFuY2UgMS4wIHdpdGggU2lnbmlmaWNhbnRseSBSZWR1Y2VkIENvc3RzCiIsaHR0cHM6Ly93d3cuYWliYXNlLmNvbS9uZXdzLzE4ODMxLCwsLDIzMDAwMDAwMDAwMC4wLE1vRSwsLCwsLCwsLENvbmZpZGVudCwsLCxBUEkgYWNjZXNzLENoaW5hLCwsLCwsMjAyNS0xMS0yOCAxMTo1MjoxMyswMDowMCwsLCwsLEluZHVzdHJ5LCwsLCxVbnJlbGVhc2VkLCxUcnVlLCwsLCwsLCwsLCxObwpNYWdpc3RyYWwgTWVkaXVtIDEuMSxMYW5ndWFnZSwiTGFuZ3VhZ2UgbW9kZWxpbmcvZ2VuZXJhdGlvbixRdWVzdGlvbiBhbnN3ZXJpbmcsUXVhbnRpdGF0aXZlIHJlYXNvbmluZyxDb2RlIGdlbmVyYXRpb24sVHJhbnNsYXRpb24iLE1pc3RyYWwgQUksIkFiaGluYXYgUmFzdG9naSwgQWxiZXJ0IFEuIEppYW5nLCBBbmR5IExvLCBHYWJyaWVsbGUgQmVycmFkYSwgR3VpbGxhdW1lIExhbXBsZSwgSmFzb24gUnV0ZSwgSm9lcCBCYXJtZW50bG8sIEthcm1lc2ggWWFkYXYsIEthcnRpayBLaGFuZGVsd2FsLCBLaHlhdGhpIFJhZ2hhdmkgQ2hhbmR1LCBMw6lvbmFyZCBCbGllciwgTHVjaWxlIFNhdWxuaWVyLCBNYXR0aGlldSBEaW5vdCwgTWF4aW1lIERhcnJpbiwgTmVoYSBHdXB0YSwgUm9tYW4gU29sZXRza3lpLCBTYWdhciBWYXplLCBUZXZlbiBMZVNjYW8sIFlpaGFuIFdhbmciLDIwMjUtMDYtMTAsIkFubm91bmNpbmcgTWFnaXN0cmFsIOKAlCB0aGUgZmlyc3QgcmVhc29uaW5nIG1vZGVsIGJ5IE1pc3RyYWwgQUkg4oCUIGV4Y2VsbGluZyBpbiBkb21haW4tc3BlY2lmaWMsIHRyYW5zcGFyZW50LCBhbmQgbXVsdGlsaW5ndWFsIHJlYXNvbmluZy4iLGh0dHBzOi8vbWlzdHJhbC5haS9uZXdzL21hZ2lzdHJhbCwsLCwsLCwsLCwsLCwsVW5rbm93biwiV2UgaW50cm9kdWNlIE1hZ2lzdHJhbCwgTWlzdHJhbOKAmXMgZmlyc3QgcmVhc29uaW5nIG1vZGVsIGFuZCBvdXIgb3duIHNjYWxhYmxlIHJlaW5mb3JjZW1lbnQgbGVhcm5pbmcgKFJMKSBwaXBlbGluZS4gSW5zdGVhZCBvZiByZWx5aW5nIG9uIGV4aXN0aW5nIGltcGxlbWVudGF0aW9ucyBhbmQgUkwgdHJhY2VzIGRpc3RpbGxlZCBmcm9tIHByaW9yIG1vZGVscywgd2UgZm9sbG93IGEgZ3JvdW5kIHVwIGFwcHJvYWNoLCByZWx5aW5nIHNvbGVseSBvbiBvdXIgb3duIG1vZGVscyBhbmQgaW5mcmFzdHJ1Y3R1cmUuIE5vdGFibHksIHdlIGRlbW9uc3RyYXRlIGEgc3RhY2sgdGhhdCBlbmFibGVkIHVzIHRvIGV4cGxvcmUgdGhlIGxpbWl0cyBvZiBwdXJlIFJMIHRyYWluaW5nIG9mIExMTXMsIHByZXNlbnQgYSBzaW1wbGUgbWV0aG9kIHRvIGZvcmNlIHRoZSByZWFzb25pbmcgbGFuZ3VhZ2Ugb2YgdGhlIG1vZGVsLCBhbmQgc2hvdyB0aGF0IFJMIG9uIHRleHQgZGF0YSBhbG9uZSBtYWludGFpbnMgbW9zdCBvZiB0aGUgaW5pdGlhbCBjaGVja3BvaW504oCZcyBjYXBhYmlsaXRpZXMuIFdlIGZpbmQgdGhhdCBSTCBvbiB0ZXh0IG1haW50YWlucyBvciBpbXByb3ZlcyBtdWx0aW1vZGFsIHVuZGVyc3RhbmRpbmcsIGluc3RydWN0aW9uIGZvbGxvd2luZyBhbmQgZnVuY3Rpb24gY2FsbGluZy4gV2UgcHJlc2VudCBNYWdpc3RyYWwgTWVkaXVtLCB0cmFpbmVkIGZvciByZWFzb25pbmcgb24gdG9wIG9mIE1pc3RyYWwgTWVkaXVtIDMgd2l0aCBSTCBhbG9uZSwgYW5kIHdlIG9wZW4tc291cmNlIE1hZ2lzdHJhbCBTbWFsbCAoQXBhY2hlIDIuMCkgd2hpY2ggZnVydGhlciBpbmNsdWRlcyBjb2xkLXN0YXJ0IGRhdGEgZnJvbSBNYWdpc3RyYWwgTWVkaXVtLiIsLCxBUEkgYWNjZXNzLEZyYW5jZSxNaXN0cmFsIE1lZGl1bSAzLCwsLCwyMDI1LTExLTI4IDExOjUyOjEzKzAwOjAwLCwsLCwsSW5kdXN0cnksLCwsLFVucmVsZWFzZWQsIllvdSBjYW4gdHJ5IG91dCBhIHByZXZpZXcgdmVyc2lvbiBvZiBNYWdpc3RyYWwgTWVkaXVtIGluIExlIENoYXQgb3IgdmlhIEFQSSBvbiBMYSBQbGF0ZWZvcm1lLiAKCk1hZ2lzdHJhbCBNZWRpdW0gaXMgYWxzbyBhdmFpbGFibGUgb24gQW1hem9uIFNhZ2VNYWtlciwgYW5kIHNvb24gb24gSUJNIFdhdHNvblgsIEF6dXJlIEFJIGFuZCBHb29nbGUgQ2xvdWQgTWFya2V0cGxhY2UuIiwsLCwsLCwsLCwsLE5vCk1hZ2lzdHJhbCBTbWFsbCAxLjEsTGFuZ3VhZ2UsIkxhbmd1YWdlIG1vZGVsaW5nL2dlbmVyYXRpb24sUXVlc3Rpb24gYW5zd2VyaW5nLFF1YW50aXRhdGl2ZSByZWFzb25pbmcsQ29kZSBnZW5lcmF0aW9uLFRyYW5zbGF0aW9uIixNaXN0cmFsIEFJLCJBYmhpbmF2IFJhc3RvZ2ksIEFsYmVydCBRLiBKaWFuZywgQW5keSBMbywgR2FicmllbGxlIEJlcnJhZGEsIEd1aWxsYXVtZSBMYW1wbGUsIEphc29uIFJ1dGUsIEpvZXAgQmFybWVudGxvLCBLYXJtZXNoIFlhZGF2LCBLYXJ0aWsgS2hhbmRlbHdhbCwgS2h5YXRoaSBSYWdoYXZpIENoYW5kdSwgTMOpb25hcmQgQmxpZXIsIEx1Y2lsZSBTYXVsbmllciwgTWF0dGhpZXUgRGlub3QsIE1heGltZSBEYXJyaW4sIE5laGEgR3VwdGEsIFJvbWFuIFNvbGV0c2t5aSwgU2FnYXIgVmF6ZSwgVGV2ZW4gTGUKU2NhbywgWWloYW4gV2FuZyIsMjAyNS0wNi0xMCwiQW5ub3VuY2luZyBNYWdpc3RyYWwg4oCUIHRoZSBmaXJzdCByZWFzb25pbmcgbW9kZWwgYnkgTWlzdHJhbCBBSSDigJQgZXhjZWxsaW5nIGluIGRvbWFpbi1zcGVjaWZpYywgdHJhbnNwYXJlbnQsIGFuZCBtdWx0aWxpbmd1YWwgcmVhc29uaW5nLiIsaHR0cHM6Ly9taXN0cmFsLmFpL25ld3MvbWFnaXN0cmFsLCwsLDI0MDAwMDAwMDAwLjAsIjI0QgoKIiJXZSBmaW5ldHVuZWQgTWlzdHJhbCBTbWFsbCAzIEluc3RydWN0IChhIDI0LWJpbGxpb24gcGFyYW1ldGVyIG1vZGVsKSBmb3IgNCBlcG9jaHMiIiIsLCwsLCwsLCxDb25maWRlbnQsIldlIGludHJvZHVjZSBNYWdpc3RyYWwsIE1pc3RyYWzigJlzIGZpcnN0IHJlYXNvbmluZyBtb2RlbCBhbmQgb3VyIG93biBzY2FsYWJsZSByZWluZm9yY2VtZW50IGxlYXJuaW5nIChSTCkgcGlwZWxpbmUuIEluc3RlYWQgb2YgcmVseWluZyBvbiBleGlzdGluZyBpbXBsZW1lbnRhdGlvbnMgYW5kIFJMIHRyYWNlcyBkaXN0aWxsZWQgZnJvbSBwcmlvciBtb2RlbHMsIHdlIGZvbGxvdyBhIGdyb3VuZCB1cCBhcHByb2FjaCwgcmVseWluZyBzb2xlbHkgb24gb3VyIG93biBtb2RlbHMgYW5kIGluZnJhc3RydWN0dXJlLiBOb3RhYmx5LCB3ZSBkZW1vbnN0cmF0ZSBhIHN0YWNrIHRoYXQgZW5hYmxlZCB1cyB0byBleHBsb3JlIHRoZSBsaW1pdHMgb2YgcHVyZSBSTCB0cmFpbmluZyBvZiBMTE1zLCBwcmVzZW50IGEgc2ltcGxlIG1ldGhvZCB0byBmb3JjZSB0aGUgcmVhc29uaW5nIGxhbmd1YWdlIG9mIHRoZSBtb2RlbCwgYW5kIHNob3cgdGhhdCBSTCBvbiB0ZXh0IGRhdGEgYWxvbmUgbWFpbnRhaW5zIG1vc3Qgb2YgdGhlIGluaXRpYWwgY2hlY2twb2ludOKAmXMgY2FwYWJpbGl0aWVzLiBXZSBmaW5kIHRoYXQgUkwgb24gdGV4dCBtYWludGFpbnMgb3IgaW1wcm92ZXMgbXVsdGltb2RhbCB1bmRlcnN0YW5kaW5nLCBpbnN0cnVjdGlvbiBmb2xsb3dpbmcgYW5kIGZ1bmN0aW9uIGNhbGxpbmcuIFdlIHByZXNlbnQgTWFnaXN0cmFsIE1lZGl1bSwgdHJhaW5lZCBmb3IgcmVhc29uaW5nIG9uIHRvcCBvZiBNaXN0cmFsIE1lZGl1bSAzIHdpdGggUkwgYWxvbmUsIGFuZCB3ZSBvcGVuLXNvdXJjZSBNYWdpc3RyYWwgU21hbGwgKEFwYWNoZSAyLjApIHdoaWNoIGZ1cnRoZXIgaW5jbHVkZXMgY29sZC1zdGFydCBkYXRhIGZyb20gTWFnaXN0cmFsIE1lZGl1bS4iLDQuMCwsT3BlbiB3ZWlnaHRzICh1bnJlc3RyaWN0ZWQpLEZyYW5jZSxNaXN0cmFsIFNtYWxsIDMuMSwsLCwsMjAyNS0xMS0yOCAxMTo1MjoxMyswMDowMCwsLCwsLEluZHVzdHJ5LCwsLCxVbnJlbGVhc2VkLCJBcGFjaGUgMi4wCmh0dHBzOi8vaHVnZ2luZ2ZhY2UuY28vbWlzdHJhbGFpL01hZ2lzdHJhbC1TbWFsbC0yNTA2IiwsLCwsLCwsbWlzdHJhbGFpLCwsLFllcwpvMy1wcm8sLCxPcGVuQUksLDIwMjUtMDYtMTAsLCwsLCwsLCwsLCwsLCwsVW5rbm93biwsLCwsVW5pdGVkIFN0YXRlcyBvZiBBbWVyaWNhLCwsLCwsMjAyNi0wMi0xMCAxOTo1OToxNSswMDowMCwsLCwsLEluZHVzdHJ5LCwsLCwsLCwsLCwsLCwsLCwsClNlZWRhbmNlIDEuMCxWaWRlbywiVmlkZW8gZ2VuZXJhdGlvbixUZXh0LXRvLXZpZGVvLEltYWdlLXRvLXZpZGVvIixCeXRlRGFuY2UsIll1IEdhbywgSGFveXVhbiBHdW8sIFR1eWVuIEhvYW5nLCBXZWlsaW4gSHVhbmcsIEx1IEppYW5nLCBGYW5neXVhbiBLb25nLCBIdWl4aWEgTGksIEppYXNoaSBMaSwgTGlhbmcgTGksIFhpYW9qaWUgTGksIFh1bnNvbmcgTGksIFlpZnUgTGksIFNoYW5jaHVhbiBMaW4sIFpoaWppZSBMaW4sIEppYXdlaSBMaXUsIFNodSBMaXUsIFhpYW9uYW4gTmllLCBaaGl3dSBRaW5nLCBZdXhpIFJlbiwgTGkgU3VuLCBaaGkgVGlhbiwgUnVpIFdhbmcsIFNlbiBXYW5nLCBHdW9xaWFuZyBXZWksIEd1b2hvbmcgV3UsIEppZSBXdSwgUnVpcWkgWGlhLCBGZWkgWGlhbywgWHVlZmVuZyBYaWFvLCBKaWFuZ3FpYW8gWWFuLCBDZXl1YW4gWWFuZywgSmlhbmNoYW8gWWFuZywgUnVua2FpIFlhbmcsIFRhbyBZYW5nLCBZaWhhbmcgWWFuZywgWmlseXUgWWUsIFh1ZWppYW8gWmVuZywgWWFuIFplbmcsIEhlbmcgWmhhbmcsIFlhbmcgWmhhbywgWGlhb3poZW5nIFpoZW5nLCBQZWloYW8gWmh1LCBKaWF4aW4gWm91LCBGZWlsb25nIFp1byIsMjAyNS0wNi0xMCxTZWVkYW5jZSAxLjA6IEV4cGxvcmluZyB0aGUgQm91bmRhcmllcyBvZiBWaWRlbyBHZW5lcmF0aW9uIE1vZGVscyxodHRwczovL2FyeGl2Lm9yZy9hYnMvMjUwNi4wOTExMywsLCwsLCwiVW5zdXJlIGhvdyBtdWNoIGNvbXB1dGUgd2FzIHVzZWQuIFBsYXVzaWJseSBvdmVyIDFlMjUgRkxPUC4gUGVyZm9ybXMgc2ltaWxhcmx5IHRvIFZlby0yLzMsIGFuZCBCeXRlZGFuY2UgY291bGQgYWZmb3JkIGEgMWUyNSBGTE9QIHRyYWluaW5nIHJ1bi4iLCwsLCwsLFVua25vd24sIk5vdGFibGUgYnJlYWt0aHJvdWdocyBpbiBkaWZmdXNpb24gbW9kZWxpbmcgaGF2ZSBwcm9wZWxsZWQgcmFwaWQgaW1wcm92ZW1lbnRzIGluIHZpZGVvIGdlbmVyYXRpb24sIHlldCBjdXJyZW50IGZvdW5kYXRpb25hbCBtb2RlbCBzdGlsbCBmYWNlIGNyaXRpY2FsIGNoYWxsZW5nZXMgaW4gc2ltdWx0YW5lb3VzbHkgYmFsYW5jaW5nIHByb21wdCBmb2xsb3dpbmcsIG1vdGlvbiBwbGF1c2liaWxpdHksIGFuZCB2aXN1YWwgcXVhbGl0eS4gSW4gdGhpcyByZXBvcnQsIHdlIGludHJvZHVjZSBTZWVkYW5jZSAxLjAsIGEgaGlnaC1wZXJmb3JtYW5jZSBhbmQgaW5mZXJlbmNlLWVmZmljaWVudCB2aWRlbyBmb3VuZGF0aW9uIGdlbmVyYXRpb24gbW9kZWwgdGhhdCBpbnRlZ3JhdGVzIHNldmVyYWwgY29yZSB0ZWNobmljYWwgaW1wcm92ZW1lbnRzOiAoaSkgbXVsdGktc291cmNlIGRhdGEgY3VyYXRpb24gYXVnbWVudGVkIHdpdGggcHJlY2lzaW9uIGFuZCBtZWFuaW5nZnVsIHZpZGVvIGNhcHRpb25pbmcsIGVuYWJsaW5nIGNvbXByZWhlbnNpdmUgbGVhcm5pbmcgYWNyb3NzIGRpdmVyc2Ugc2NlbmFyaW9zOyAoaWkpIGFuIGVmZmljaWVudCBhcmNoaXRlY3R1cmUgZGVzaWduIHdpdGggcHJvcG9zZWQgdHJhaW5pbmcgcGFyYWRpZ20sIHdoaWNoIGFsbG93cyBmb3IgbmF0aXZlbHkgc3VwcG9ydGluZyBtdWx0aS1zaG90IGdlbmVyYXRpb24gYW5kIGpvaW50bHkgbGVhcm5pbmcgb2YgYm90aCB0ZXh0LXRvLXZpZGVvIGFuZCBpbWFnZS10by12aWRlbyB0YXNrcy4gKGlpaSkgY2FyZWZ1bGx5LW9wdGltaXplZCBwb3N0LXRyYWluaW5nIGFwcHJvYWNoZXMgbGV2ZXJhZ2luZyBmaW5lLWdyYWluZWQgc3VwZXJ2aXNlZCBmaW5lLXR1bmluZywgYW5kIHZpZGVvLXNwZWNpZmljIFJMSEYgd2l0aCBtdWx0aS1kaW1lbnNpb25hbCByZXdhcmQgbWVjaGFuaXNtcyBmb3IgY29tcHJlaGVuc2l2ZSBwZXJmb3JtYW5jZSBpbXByb3ZlbWVudHM7IChpdikgZXhjZWxsZW50IG1vZGVsIGFjY2VsZXJhdGlvbiBhY2hpZXZpbmcgfjEweCBpbmZlcmVuY2Ugc3BlZWR1cCB0aHJvdWdoIG11bHRpLXN0YWdlIGRpc3RpbGxhdGlvbiBzdHJhdGVnaWVzIGFuZCBzeXN0ZW0tbGV2ZWwgb3B0aW1pemF0aW9ucy4gU2VlZGFuY2UgMS4wIGNhbiBnZW5lcmF0ZSBhIDUtc2Vjb25kIHZpZGVvIGF0IDEwODBwIHJlc29sdXRpb24gb25seSB3aXRoIDQxLjQgc2Vjb25kcyAoTlZJRElBLUwyMCkuIENvbXBhcmVkIHRvIHN0YXRlLW9mLXRoZS1hcnQgdmlkZW8gZ2VuZXJhdGlvbiBtb2RlbHMsIFNlZWRhbmNlIDEuMCBzdGFuZHMgb3V0IHdpdGggaGlnaC1xdWFsaXR5IGFuZCBmYXN0IHZpZGVvIGdlbmVyYXRpb24gaGF2aW5nIHN1cGVyaW9yIHNwYXRpb3RlbXBvcmFsIGZsdWlkaXR5IHdpdGggc3RydWN0dXJhbCBzdGFiaWxpdHksIHByZWNpc2UgaW5zdHJ1Y3Rpb24gYWRoZXJlbmNlIGluIGNvbXBsZXggbXVsdGktc3ViamVjdCBjb250ZXh0cywgbmF0aXZlIG11bHRpLXNob3QgbmFycmF0aXZlIGNvaGVyZW5jZSB3aXRoIGNvbnNpc3RlbnQgc3ViamVjdCByZXByZXNlbnRhdGlvbi4iLCwsQVBJIGFjY2VzcyxDaGluYSwsLCwsLDIwMjUtMTEtMjggMTE6NTI6MTMrMDA6MDAsLCwsLCxJbmR1c3RyeSwsLCwsVW5yZWxlYXNlZCwsVHJ1ZSwsLCwsLCwsLCwsTm8KU2t5d29yay1SMVYzLFZpc2lvbixWaXN1YWwgcXVlc3Rpb24gYW5zd2VyaW5nLEt1bmx1biBJbmMuLCJXZWkgU2hlbiwgSmlhbmdibyBQZWksIFlpIFBlbmcsIFh1Y2hlbiBTb25nLCBZYW5nIExpdSwgSmlhbiBQZW5nLCBIYW9mZW5nIFN1biwgWXVuemh1byBIYW8sIFBlaXl1IFdhbmcsIEppYW5oYW8gWmhhbmcsIFlhaHVpIFpob3UiLDIwMjUtMDYtMTAsIlNreXdvcmstUjFWMyBUZWNobmljYWwgUmVwb3J0CiIsaHR0cHM6Ly9hcnhpdi5vcmcvYWJzLzI1MDcuMDYxNjcsLCwsMzgwMDAwMDAwMDAuMCwzOEIsLCwsLCwsLCxDb25maWRlbnQsIldlIGludHJvZHVjZSBTa3l3b3JrLVIxVjMsIGFuIGFkdmFuY2VkLCBvcGVuLXNvdXJjZSB2aXNpb24tbGFuZ3VhZ2UgbW9kZWwgKFZMTSkgdGhhdCBwaW9uZWVycyBhIG5ldyBhcHByb2FjaCB0byB2aXN1YWwgcmVhc29uaW5nLiBJdHMga2V5IGlubm92YXRpb24gbGllcyBpbiBlZmZlY3RpdmVseSB0cmFuc2ZlcnJpbmcgcmVhc29uaW5nIHNraWxscyBmcm9tIHRleHQtb25seSBMYXJnZSBMYW5ndWFnZSBNb2RlbHMgKExMTXMpIHRvIHZpc3VhbCB0YXNrcy4gVGhlIHN0cm9uZyBwZXJmb3JtYW5jZSBvZiBTa3l3b3JrLVIxVjMgcHJpbWFyaWx5IHN0ZW1zIGZyb20gb3VyIGVsYWJvcmF0ZSBwb3N0LXRyYWluaW5nIFJMIGZyYW1ld29yaywgd2hpY2ggZWZmZWN0aXZlbHkgYWN0aXZhdGVzIGFuZCBlbmhhbmNlcyB0aGUgbW9kZWwncyByZWFzb25pbmcgYWJpbGl0eSwgd2l0aG91dCB0aGUgbmVlZCBmb3IgYWRkaXRpb25hbCBjb250aW51ZSBwcmUtdHJhaW5pbmcuIFRocm91Z2ggdGhpcyBmcmFtZXdvcmssIHdlIGZ1cnRoZXIgdW5jb3ZlciB0aGUgZnVuZGFtZW50YWwgcm9sZSBvZiB0aGUgY29ubmVjdG9yIG1vZHVsZSBpbiBhY2hpZXZpbmcgcm9idXN0IGNyb3NzLW1vZGFsIGFsaWdubWVudCBmb3IgbXVsdGltb2RhbCByZWFzb25pbmcgbW9kZWxzLiBJbiBhZGRpdGlvbiwgd2UgaW50cm9kdWNlIGEgdW5pcXVlIGluZGljYXRvciBvZiByZWFzb25pbmcgY2FwYWJpbGl0eSwgdGhlIGVudHJvcHkgb2YgY3JpdGljYWwgcmVhc29uaW5nIHRva2Vucywgd2hpY2ggaGFzIHByb3ZlbiBoaWdobHkgZWZmZWN0aXZlIGZvciBjaGVja3BvaW50IHNlbGVjdGlvbiBkdXJpbmcgUkwgdHJhaW5pbmcuIFNreXdvcmstUjFWMyBhY2hpZXZlcyBzdGF0ZS1vZi10aGUtYXJ0IHJlc3VsdHMgb24gTU1NVSwgc2lnbmlmaWNhbnRseSBpbXByb3ZpbmcgZnJvbSA2NC4zJSB0byA3Ni4wJS4gVGhpcyBwZXJmb3JtYW5jZSBtYXRjaGVzIGVudHJ5LWxldmVsIGh1bWFuIGNhcGFiaWxpdGllcy4gUmVtYXJrYWJseSwgb3VyIFJMLXBvd2VyZWQgcG9zdC10cmFpbmluZyBhcHByb2FjaCBlbmFibGVzIGV2ZW4gdGhlIDM4QiBwYXJhbWV0ZXIgbW9kZWwgdG8gcml2YWwgdG9wIGNsb3NlZC1zb3VyY2UgVkxNcy4gVGhlIGltcGxlbWVudGF0aW9uIHN1Y2Nlc3NmdWxseSB0cmFuc2ZlcnMgbWF0aGVtYXRpY2FsIHJlYXNvbmluZyB0byBvdGhlciBzdWJqZWN0LXJlbGF0ZWQgcmVhc29uaW5nIHRhc2tzLiBXZSBhbHNvIGluY2x1ZGUgYW4gYW5hbHlzaXMgb2YgY3VycmljdWx1bSBsZWFybmluZyBhbmQgcmVpbmZvcmNlbWVudCBmaW5ldHVuaW5nIHN0cmF0ZWdpZXMsIGFsb25nIHdpdGggYSBicm9hZGVyIGRpc2N1c3Npb24gb24gbXVsdGltb2RhbCByZWFzb25pbmcuIFNreXdvcmstUjFWMyByZXByZXNlbnRzIGEgc2lnbmlmaWNhbnQgbGVhcCBpbiBtdWx0aW1vZGFsIHJlYXNvbmluZywgc2hvd2Nhc2luZyBSTCBhcyBhIHBvd2VyZnVsIGVuZ2luZSBmb3IgYWR2YW5jaW5nIG9wZW4tc291cmNlIFZMTSBjYXBhYmlsaXRpZXMuCiIsLCwsQ2hpbmEsLCwsLCwyMDI1LTExLTI4IDExOjUyOjEzKzAwOjAwLCwsLCwsSW5kdXN0cnksLCwsLCwsLCwsLCwsLCwsLCwKRGV2c3RyYWwgTWVkaXVtLExhbmd1YWdlLCJDb2RlIGdlbmVyYXRpb24sTGFuZ3VhZ2UgbW9kZWxpbmcvZ2VuZXJhdGlvbixJbnN0cnVjdGlvbiBpbnRlcnByZXRhdGlvbixTeXN0ZW0gY29udHJvbCIsIk1pc3RyYWwgQUksQWxsIEhhbmRzIEFJIiwsMjAyNS0wNi0xMCxVcGdyYWRpbmcgYWdlbnRpYyBjb2RpbmcgY2FwYWJpbGl0aWVzIHdpdGggdGhlIG5ldyBEZXZzdHJhbCBtb2RlbHMsaHR0cHM6Ly9taXN0cmFsLmFpL25ld3MvZGV2c3RyYWwtMjUwNywsLCwsLCwsLCwsLCwsVW5rbm93biwiRGV2c3RyYWwgTWVkaXVtIGJ1aWxkcyB1cG9uIHRoZSBzdHJlbmd0aHMgb2YgRGV2c3RyYWwgU21hbGwgYW5kIHRha2VzIHBlcmZvcm1hbmNlIHRvIHRoZSBuZXh0IGxldmVsIHdpdGggYSBzY29yZSBvZiA2MS42JSBvbiBTV0UtQmVuY2ggVmVyaWZpZWQuIERldnN0cmFsIE1lZGl1bSBpcyBhdmFpbGFibGUgdGhyb3VnaCBvdXIgcHVibGljIEFQSSwgYW5kIG9mZmVycyBleGNlcHRpb25hbCBwZXJmb3JtYW5jZSBhdCBhIGNvbXBldGl0aXZlIHByaWNlIHBvaW50LCBtYWtpbmcgaXQgYW4gaWRlYWwgY2hvaWNlIGZvciBidXNpbmVzc2VzIGFuZCBkZXZlbG9wZXJzIGxvb2tpbmcgZm9yIGEgaGlnaC1xdWFsaXR5LCBjb3N0LWVmZmVjdGl2ZSBtb2RlbC4KCkZvciB0aG9zZSB3aG8gcHJlZmVyIG9uLXByZW1pc2Ugc29sdXRpb25zLCBEZXZzdHJhbCBNZWRpdW0gY2FuIGJlIGRpcmVjdGx5IGRlcGxveWVkIG9uIHByaXZhdGUgaW5mcmFzdHJ1Y3R1cmUsIG9mZmVyaW5nIGVuaGFuY2VkIGRhdGEgcHJpdmFjeSBhbmQgY29udHJvbC4gV2UgYWxzbyBzdXBwb3J0IGN1c3RvbSBmaW5ldHVuaW5nIGZvciBEZXZzdHJhbCBNZWRpdW0sIGFsbG93aW5nIGVudGVycHJpc2VzIHRvIGN1c3RvbWl6ZSB0aGUgbW9kZWwgZm9yIHNwZWNpZmljIHVzZSBjYXNlcywgYW5kIGFjaGlldmUgb3B0aW1hbCBwZXJmb3JtYW5jZSB0YWlsb3JlZCB0byB0aGVpciBzcGVjaWZpYyByZXF1aXJlbWVudHMuICIsLCxBUEkgYWNjZXNzLCJGcmFuY2UsVW5pdGVkIFN0YXRlcyBvZiBBbWVyaWNhIiwsLCwsLDIwMjUtMTEtMjggMTE6NTI6MTMrMDA6MDAsLCwsLCwiSW5kdXN0cnksSW5kdXN0cnkiLCwsLCxVbnJlbGVhc2VkLERldnN0cmFsIE1lZGl1bSBpcyBhdmFpbGFibGUgdGhyb3VnaCBvdXIgQVBJLCwsLCwsLCwsLCwsTm8KTWluaUNQTS00LThCLExhbmd1YWdlLCJMYW5ndWFnZSBtb2RlbGluZy9nZW5lcmF0aW9uLENvZGUgZ2VuZXJhdGlvbixUcmFuc2xhdGlvbiIsT3BlbkJNQiAoT3BlbiBMYWIgZm9yIEJpZyBNb2RlbCBCYXNlKSwiTWluaUNQTSBUZWFtOiBDaGFvanVuIFhpYW8sIFl1eHVhbiBMaSwgWHUgSGFuLCBZdXpodW8gQmFpLCBKaWUgQ2FpLCBIYW90aWFuIENoZW4sIFdlbnRvbmcgQ2hlbiwgWGluIENvbmcsIEdhbnF1IEN1aSwgTmluZyBEaW5nLCBTaGVuZ2RhbiBGYW4sIFlld2VpIEZhbmcsIFppeHVhbiBGdSwgV2VueXUgR3VhbiwgWWl0b25nIEd1YW4sIEp1bnNoYW8gR3VvLCBZdWZlbmcgSGFuLCBCaW5neGlhbmcgSGUsIFl1eGlhbmcgSHVhbmcsIEN1bmxpYW5nIEtvbmcsIFFpdXp1byBMaSwgU2l5dWFuIExpLCBXZW5oYW8gTGksIFlhbmdoYW8gTGksIFlpc2hhbiBMaSwgWmhlbiBMaSwgRGFuIExpdSwgQml5dWFuIExpbiwgWWFua2FpIExpbiwgWGlhbmcgTG9uZywgUXVhbnl1IEx1LCBZYXhpIEx1LCBQZWl5YW4gTHVvLCBIb25neWEgTHl1LCBMaXR1IE91LCBZaW54dSBQYW4sIFpla2FpIFF1LCBRdW5kb25nIFNoaSwgWmlqdW4gU29uZywgSmlheXVhbiBTdSwgWmhvdSBTdSwgQW8gU3VuLCBYaWFuZ2h1aSBTdW4sIFBlaWp1biBUYW5nLCBGYW5nemhlbmcgV2FuZywgRmVuZyBXYW5nLCBTaHVvIFdhbmcsIFl1ZG9uZyBXYW5nLCBZZXNhaSBXdSwgWmhlbnl1IFhpYW8sIEppZSBYaWUsIFppaGFvIFhpZSwgWXVrdW4gWWFuLCBKaWFydWkgWXVhbiwgS2FpaHVvIFpoYW5nLCBMZWkgWmhhbmcsIExpbnl1ZSBaaGFuZywgWHVlcmVuIFpoYW5nLCBZdWRpIFpoYW5nLCBIZW5neXUgWmhhbywgV2VpbGluIFpoYW8sIFdlaWx1biBaaGFvLCBZdWFucWlhbiBaaGFvLCBaaGkgWmhlbmcsIEdlIFpob3UsIEppZSBaaG91LCBXZWkgWmhvdSwgWmloYW4gWmhvdSwgWml4dWFuIFpob3UsIFpoaXl1YW4gTGl1LCBHdW95YW5nIFplbmcsIENoYW8gSmlhLCBEYWhhaSBMaSwgTWFvc29uZyBTdW4iLDIwMjUtMDYtMDksTWluaUNQTTQ6IFVsdHJhLUVmZmljaWVudCBMTE1zIG9uIEVuZCBEZXZpY2VzLGh0dHBzOi8vYXJ4aXYub3JnL2Ficy8yNTA2LjA3OTAwLCwsLDgwMDAwMDAwMDAuMCw4YiwsLCwsLCxOVklESUEgQTgwMCBTWE0sLENvbmZpZGVudCwiVGhpcyBwYXBlciBpbnRyb2R1Y2VzIE1pbmlDUE00LCBhIGhpZ2hseSBlZmZpY2llbnQgbGFyZ2UgbGFuZ3VhZ2UgbW9kZWwgKExMTSkgZGVzaWduZWQgZXhwbGljaXRseSBmb3IgZW5kLXNpZGUgZGV2aWNlcy4gV2UgYWNoaWV2ZSB0aGlzIGVmZmljaWVuY3kgdGhyb3VnaCBzeXN0ZW1hdGljIGlubm92YXRpb24gaW4gZm91ciBrZXkgZGltZW5zaW9uczogbW9kZWwgYXJjaGl0ZWN0dXJlLCB0cmFpbmluZyBkYXRhLCB0cmFpbmluZyBhbGdvcml0aG1zLCBhbmQgaW5mZXJlbmNlIHN5c3RlbXMuIFNwZWNpZmljYWxseSwgaW4gdGVybXMgb2YgbW9kZWwgYXJjaGl0ZWN0dXJlLCB3ZSBwcm9wb3NlIEluZkxMTSB2MiwgYSB0cmFpbmFibGUgc3BhcnNlIGF0dGVudGlvbiBtZWNoYW5pc20gdGhhdCBhY2NlbGVyYXRlcyBib3RoIHByZWZpbGxpbmcgYW5kIGRlY29kaW5nIHBoYXNlcyBmb3IgbG9uZy1jb250ZXh0IHByb2Nlc3NpbmcuIFJlZ2FyZGluZyB0cmFpbmluZyBkYXRhLCB3ZSBwcm9wb3NlIFVsdHJhQ2xlYW4sIGFuIGVmZmljaWVudCBhbmQgYWNjdXJhdGUgcHJlLXRyYWluaW5nIGRhdGEgZmlsdGVyaW5nIGFuZCBnZW5lcmF0aW9uIHN0cmF0ZWd5LCBhbmQgVWx0cmFDaGF0IHYyLCBhIGNvbXByZWhlbnNpdmUgc3VwZXJ2aXNlZCBmaW5lLXR1bmluZyBkYXRhc2V0LiBUaGVzZSBkYXRhc2V0cyBlbmFibGUgc2F0aXNmYWN0b3J5IG1vZGVsIHBlcmZvcm1hbmNlIHRvIGJlIGFjaGlldmVkIHVzaW5nIGp1c3QgOCB0cmlsbGlvbiB0cmFpbmluZyB0b2tlbnMuIFJlZ2FyZGluZyB0cmFpbmluZyBhbGdvcml0aG1zLCB3ZSBwcm9wb3NlIE1vZGVsVHVubmVsIHYyIGZvciBlZmZpY2llbnQgcHJlLXRyYWluaW5nIHN0cmF0ZWd5IHNlYXJjaCwgYW5kIGltcHJvdmUgZXhpc3RpbmcgcG9zdC10cmFpbmluZyBtZXRob2RzIGJ5IGludHJvZHVjaW5nIGNodW5rLXdpc2Ugcm9sbG91dCBmb3IgbG9hZC1iYWxhbmNlZCByZWluZm9yY2VtZW50IGxlYXJuaW5nIGFuZCBkYXRhLWVmZmljaWVudCB0ZW5hcnkgTExNLCBCaXRDUE0uIFJlZ2FyZGluZyBpbmZlcmVuY2Ugc3lzdGVtcywgd2UgcHJvcG9zZSB0aGlzIGh0dHAgVVJMIHRoYXQgaW50ZWdyYXRlcyBzcGFyc2UgYXR0ZW50aW9uLCBtb2RlbCBxdWFudGl6YXRpb24sIGFuZCBzcGVjdWxhdGl2ZSBzYW1wbGluZyB0byBhY2hpZXZlIGVmZmljaWVudCBwcmVmaWxsaW5nIGFuZCBkZWNvZGluZy4gVG8gbWVldCBkaXZlcnNlIG9uLWRldmljZSByZXF1aXJlbWVudHMsIE1pbmlDUE00IGlzIGF2YWlsYWJsZSBpbiB0d28gdmVyc2lvbnMsIHdpdGggMC41QiBhbmQgOEIgcGFyYW1ldGVycywgcmVzcGVjdGl2ZWx5LiBTdWZmaWNpZW50IGV2YWx1YXRpb24gcmVzdWx0cyBzaG93IHRoYXQgTWluaUNQTTQgb3V0cGVyZm9ybXMgb3Blbi1zb3VyY2UgbW9kZWxzIG9mIHNpbWlsYXIgc2l6ZSBhY3Jvc3MgbXVsdGlwbGUgYmVuY2htYXJrcywgaGlnaGxpZ2h0aW5nIGJvdGggaXRzIGVmZmljaWVuY3kgYW5kIGVmZmVjdGl2ZW5lc3MuIE5vdGFibHksIE1pbmlDUE00LThCIGRlbW9uc3RyYXRlcyBzaWduaWZpY2FudCBzcGVlZCBpbXByb3ZlbWVudHMgb3ZlciBRd2VuMy04QiB3aGVuIHByb2Nlc3NpbmcgbG9uZyBzZXF1ZW5jZXMuIFRocm91Z2ggZnVydGhlciBhZGFwdGF0aW9uLCBNaW5pQ1BNNCBzdWNjZXNzZnVsbHkgcG93ZXJzIGRpdmVyc2UgYXBwbGljYXRpb25zLCBpbmNsdWRpbmcgdHJ1c3R3b3J0aHkgc3VydmV5IGdlbmVyYXRpb24gYW5kIHRvb2wgdXNlIHdpdGggbW9kZWwgY29udGV4dCBwcm90b2NvbCwgY2xlYXJseSBzaG93Y2FzaW5nIGl0cyBicm9hZCB1c2FiaWxpdHkuCiIsLCwsQ2hpbmEsLCwsNjQuMCwsMjAyNS0xMS0yOCAxMTo1MjoxMyswMDowMCwsLCwsLCwsLCwsLCwsLCwsLDUwMTM3LjAzNjQ4NTc4MjksLCwsLCwKUmVkd29vZCBBSSxSb2JvdGljcywiUm9ib3RpYyBtYW5pcHVsYXRpb24sQW5pbWFsIChodW1hbi9ub24taHVtYW4pIGltaXRhdGlvbiIsMVgsLDIwMjUtMDYtMDksUmVkd29vZCBBSSxodHRwczovL3d3dy4xeC50ZWNoL2Rpc2NvdmVyL3JlZHdvb2QtYWksLCwsLCwsLCwsLCwsLFVua25vd24sIldlIGFyZSBleGNpdGVkIHRvIGludHJvZHVjZSBSZWR3b29kLCAxWOKAmXMgYnJlYWt0aHJvdWdoIEFJIG1vZGVsIHRoYXQgd2Ugd2lsbCBiZSBkZXBsb3lpbmcgdG8gaG9tZXMuIFJlZHdvb2QgaXMgYSB2aXNpb24tbGFuZ3VhZ2UgdHJhbnNmb3JtZXIgdGFpbG9yZWQgZm9yIHRoZSBodW1hbm9pZCBmb3JtIGZhY3RvciBhbmQgY2FwYWJsZSBvZiBwZXJmb3JtaW5nIGVuZC10by1lbmQgbW9iaWxlIG1hbmlwdWxhdGlvbiB0YXNrcyBsaWtlIHJldHJpZXZpbmcgb2JqZWN0cyBmb3IgdXNlcnMsIG9wZW5pbmcgZG9vcnMsIGFuZCBuYXZpZ2F0aW5nIGFyb3VuZCB0aGUgaG9tZS4gUmVkd29vZCBlbXBvd2VycyBORU8gR2FtbWEgdG8gbGVhcm4gZnJvbSByZWFsLXdvcmxkIGV4cGVyaWVuY2UsIG9uIHRvcCBvZiBoYXJkd2FyZSBkZXNpZ25lZCBmb3IgY29tcGxpYW5jZSwgc2FmZXR5LCBhbmQgcmVzaWxpZW5jZS4KCiIsLCxVbnJlbGVhc2VkLFVuaXRlZCBTdGF0ZXMgb2YgQW1lcmljYSwsLCwsLDIwMjUtMTEtMjggMTE6NTI6MTMrMDA6MDAsLCwsLCxJbmR1c3RyeSwsLCwsVW5yZWxlYXNlZCwsLCwsLCwsLCwsLCxObwpCb2x0ei0yLEJpb2xvZ3ksIlByb3RlaW4gaW50ZXJhY3Rpb24gcHJlZGljdGlvbixQcm90ZWluLWxpZ2FuZCBiaW5kaW5nIGFmZmluaXR5IHByZWRpY3Rpb24iLCJNYXNzYWNodXNldHRzIEluc3RpdHV0ZSBvZiBUZWNobm9sb2d5IChNSVQpLFJlY3Vyc2lvbiBQaGFybWFjZXV0aWNhbHMsRVRIIFp1cmljaCxWYWxlbmNlIExhYnMiLCJTYXJvIFBhc3Nhcm8sIEdhYnJpZWxlIENvcnNvLCBKZXJlbXkgV29obHdlbmQsIE1hdGVvIFJldmVpeiwgU3RlcGhhbiBUaGFsZXIsIFZpZ25lc2ggUmFtIFNvbW5hdGgsIE5vYWggR2V0eiwgVGFsbHkgUG9ydG5vaSwgSnVsaWVuIFJveSwgSGFubmVzIFN0YXJrLCBEYXZpZCBLd2FiaS1BZGRvLCBEb21pbmlxdWUgQmVhaW5pLCBUb21taSBKYWFra29sYSwgUmVnaW5hIEJhcnppbGF5IiwyMDI1LTA2LTA2LEJvbHR6LTI6IFRvd2FyZHMgQWNjdXJhdGUgYW5kIEVmZmljaWVudCBCaW5kaW5nIEFmZmluaXR5IFByZWRpY3Rpb24saHR0cDovL2plcmVteXdvaGx3ZW5kLmNvbS9hc3NldHMvYm9sdHoyLnBkZiwwLjAsLCwsLCwsLFdpZGUgcmFuZ2Ugb2YgZGlmZmVyZW50IGRhdGFzZXRzIGFuZCBkYXRhIHR5cGVzIC0gSSdtIHVuc3VyZSBob3cgb25lIHdvdWxkIGdvIGFib3V0IGFnZ3JlZ2F0aW5nIHRoZXNlLiwsIiIiSW4gb3VyIHNwZWNpZmljIGNhc2UsIHRoaXMgY29uZGl0aW9uIHdhcyBtZXQgYWZ0ZXIgYXBwcm94aW1hdGVseSA0MDAsMDAwIG1vbGVjdWxlcyB3ZXJlIHNhbXBsZWQgKGNvcnJlc3BvbmRpbmcgdG8gcm91Z2hseSAxNiBob3VycyBvZiBydW50aW1lKSwgdG90YWxpbmcgbmVhcmx5IDEsMDAwIEdQVS1ob3VycyBvZiBjb21wdXRhdGlvbiBmb3IgdGhlIGdlbmVyYXRpdmUgc2NyZWVuLiIiIiwiTlZJRElBIEExMDAsTlZJRElBIEgxMDAgTlZMIiwsVW5rbm93biwiQm9sdHotMiBpcyBhIG5ldyBiaW9tb2xlY3VsYXIgZm91bmRhdGlvbiBtb2RlbCB0aGF0IGdvZXMgYmV5b25kIEFscGhhRm9sZDMgYW5kIEJvbHR6LTEgYnkgam9pbnRseSBtb2RlbGluZyBjb21wbGV4IHN0cnVjdHVyZXMgYW5kIGJpbmRpbmcgYWZmaW5pdGllcywgYSBjcml0aWNhbCBjb21wb25lbnQgdG93YXJkcyBhY2N1cmF0ZSBtb2xlY3VsYXIgZGVzaWduLiBCb2x0ei0yIGlzIHRoZSBmaXJzdCBkZWVwIGxlYXJuaW5nIG1vZGVsIHRvIGFwcHJvYWNoIHRoZSBhY2N1cmFjeSBvZiBwaHlzaWNzLWJhc2VkIGZyZWUtZW5lcmd5IHBlcnR1cmJhdGlvbiAoRkVQKSBtZXRob2RzLCB3aGlsZSBydW5uaW5nIDEwMDB4IGZhc3RlciDigJQgbWFraW5nIGFjY3VyYXRlIGluIHNpbGljbyBzY3JlZW5pbmcgcHJhY3RpY2FsIGZvciBlYXJseS1zdGFnZSBkcnVnIGRpc2NvdmVyeS4iLCwsT3BlbiB3ZWlnaHRzICh1bnJlc3RyaWN0ZWQpLCJVbml0ZWQgU3RhdGVzIG9mIEFtZXJpY2EsVW5pdGVkIFN0YXRlcyBvZiBBbWVyaWNhLFN3aXR6ZXJsYW5kLENhbmFkYSIsLCwsMTg4LjAsLDIwMjUtMTEtMjggMTE6NTI6MTMrMDA6MDAsLCwsLCwiQWNhZGVtaWEsSW5kdXN0cnksQWNhZGVtaWEsSW5kdXN0cnkiLCwsLCwsLCwsLCwsLCwsLCwsWWVzCk1pTW8tN0ItQmFzZSxMYW5ndWFnZSwiTGFuZ3VhZ2UgbW9kZWxpbmcvZ2VuZXJhdGlvbixRdWVzdGlvbiBhbnN3ZXJpbmcsUXVhbnRpdGF0aXZlIHJlYXNvbmluZyxDb2RlIGdlbmVyYXRpb24iLFhpYW9taSBDb3JwLCJMTE0tQ29yZSBYaWFvbWk6IEJpbmdxdWFuIFhpYSwgQm93ZW4gU2hlbiwgQ2ljaSwgRGF3ZWkgWmh1LCBEaSBaaGFuZywgR2FuZyBXYW5nLCBIYWlsaW4gWmhhbmcsIEh1YXFpdSBMaXUsIEppZWJhbyBYaWFvLCBKaW5oYW8gRG9uZywgTGlhbmcgWmhhbywgUGVpZGlhbiBMaSwgUGVuZyBXYW5nLCBTaGlodWEgWXUsIFNoaW1hbyBDaGVuLCBXZWlrdW4gV2FuZywgV2VuaGFuIE1hLCBYaWFuZ3dlaSBEZW5nLCBZaSBIdWFuZywgWWlmYW4gU29uZywgWmloYW4gSmlhbmcsIEJvd2VuIFllLCBDYW4gQ2FpLCBDaGVuaG9uZyBIZSwgRG9uZyBaaGFuZywgRHVvIFpoYW5nLCBHdW9hbiBXYW5nLCBIYW8gVGlhbiwgSGFvY2hlbiBaaGFvLCBIZW5nIFF1LCBIb25nc2hlbiBYdSwgSnVuIFNoaSwgS2FpbmFuIEJhbywgS2FpIEZhbmcsIEthbmcgWmhvdSwgS2FuZ3lhbmcgWmhvdSwgTGVpIExpLCBNZW5naGFuZyBaaHUsIE51byBDaGVuLCBRaWFudG9uZyBXYW5nLCBTaGFvaHVpIExpdSwgU2hpY2hlbmcgTGksIFNodWhhbyBHdSwgU2h1aHVhaSBSZW4sIFNodW8gTGl1LCBTaXJ1aSBEZW5nLCBXZWlqaSBaaHVhbmcsIFdlaXdlaSBMdiwgV2VueXUgWWFuZywgWGluIFpoYW5nLCBYaW5nIFlvbmcsIFhpbmcgWmhhbmcsIFhpbmdjaGVuIFNvbmcsIFhpbnpoZSBYdSwgWHUgV2FuZywgWWloYW4gWWFuLCBZdSBUdSwgWXVhbnl1YW4gVGlhbiwgWXVkb25nIFdhbmcsIFl1ZSBZdSwgWmhlbnJ1IExpbiwgWmhpY2hhbyBTb25nLCBaaWhhbyBZdWUiLDIwMjUtMDYtMDUsTWlNbzogVW5sb2NraW5nIHRoZSBSZWFzb25pbmcgUG90ZW50aWFsIG9mIExhbmd1YWdlIE1vZGVsIC0tIEZyb20gUHJldHJhaW5pbmcgdG8gUG9zdHRyYWluaW5nLGh0dHBzOi8vYXJ4aXYub3JnL2Ficy8yNTA1LjA3NjA4LCwsLDcwMDAwMDAwMDAuMCwiIiJXZSBzZXQgdGhlIG51bWJlciBvZiBUcmFuc2Zvcm1lciBsYXllcnMgdG8gMzYgYW5kIHRoZSBoaWRkZW4KZGltZW5zaW9uIHRvIDQsMDk2LiBUaGUgaW50ZXJtZWRpYXRlIGhpZGRlbiBkaW1lbnNpb24gb2YgRkZOIGlzIHNldCB0byAxMSwwMDguIFRoZSBudW1iZXIgb2YgYXR0ZW50aW9uIGhlYWRzIGlzIDMyIGFuZCB0aGVyZSBhcmUgOCBrZXktdmFsdWUgZ3JvdXBzIiIiLDEuMDVlKzI0LDYgRkxPUCAvIHBhcmFtZXRlciAvIHRva2VuICogNyAqIDEwXjkgcGFyYW1ldGVycyAqIDI1ICogMTBeMTIgdG9rZW5zID0gMS4wNWUrMjQgRkxPUCwyNTAwMDAwMDAwMDAwMCwiIiJNaU1vLTdCLUJhc2UgaXMgcHJlLXRyYWluZWQgb24gMjUgdHJpbGxpb24gdG9rZW5zIiIiLCwsLCxDb25maWRlbnQsIldlIHByZXNlbnQgTWlNby03QiwgYSBsYXJnZSBsYW5ndWFnZSBtb2RlbCBib3JuIGZvciByZWFzb25pbmcgdGFza3MsIHdpdGggb3B0aW1pemF0aW9uIGFjcm9zcyBib3RoIHByZS10cmFpbmluZyBhbmQgcG9zdC10cmFpbmluZyBzdGFnZXMuIER1cmluZyBwcmUtdHJhaW5pbmcsIHdlIGVuaGFuY2UgdGhlIGRhdGEgcHJlcHJvY2Vzc2luZyBwaXBlbGluZSBhbmQgZW1wbG95IGEgdGhyZWUtc3RhZ2UgZGF0YSBtaXhpbmcgc3RyYXRlZ3kgdG8gc3RyZW5ndGhlbiB0aGUgYmFzZSBtb2RlbCdzIHJlYXNvbmluZyBwb3RlbnRpYWwuIE1pTW8tN0ItQmFzZSBpcyBwcmUtdHJhaW5lZCBvbiAyNSB0cmlsbGlvbiB0b2tlbnMsIHdpdGggYWRkaXRpb25hbCBNdWx0aS1Ub2tlbiBQcmVkaWN0aW9uIG9iamVjdGl2ZSBmb3IgZW5oYW5jZWQgcGVyZm9ybWFuY2UgYW5kIGFjY2VsZXJhdGVkIGluZmVyZW5jZSBzcGVlZC4gRHVyaW5nIHBvc3QtdHJhaW5pbmcsIHdlIGN1cmF0ZSBhIGRhdGFzZXQgb2YgMTMwSyB2ZXJpZmlhYmxlIG1hdGhlbWF0aWNzIGFuZCBwcm9ncmFtbWluZyBwcm9ibGVtcyBmb3IgcmVpbmZvcmNlbWVudCBsZWFybmluZywgaW50ZWdyYXRpbmcgYSB0ZXN0LWRpZmZpY3VsdHktZHJpdmVuIGNvZGUtcmV3YXJkIHNjaGVtZSB0byBhbGxldmlhdGUgc3BhcnNlLXJld2FyZCBpc3N1ZXMgYW5kIGVtcGxveWluZyBzdHJhdGVnaWMgZGF0YSByZXNhbXBsaW5nIHRvIHN0YWJpbGl6ZSB0cmFpbmluZy4gRXh0ZW5zaXZlIGV2YWx1YXRpb25zIHNob3cgdGhhdCBNaU1vLTdCLUJhc2UgcG9zc2Vzc2VzIGV4Y2VwdGlvbmFsIHJlYXNvbmluZyBwb3RlbnRpYWwsIG91dHBlcmZvcm1pbmcgZXZlbiBtdWNoIGxhcmdlciAzMkIgbW9kZWxzLiBUaGUgZmluYWwgUkwtdHVuZWQgbW9kZWwsIE1pTW8tN0ItUkwsIGFjaGlldmVzIHN1cGVyaW9yIHBlcmZvcm1hbmNlIG9uIG1hdGhlbWF0aWNzLCBjb2RlIGFuZCBnZW5lcmFsIHJlYXNvbmluZyB0YXNrcywgc3VycGFzc2luZyB0aGUgcGVyZm9ybWFuY2Ugb2YgT3BlbkFJIG8xLW1pbmkuIFRoZSBtb2RlbCBjaGVja3BvaW50cyBhcmUgYXZhaWxhYmxlIGF0IHRoaXMgaHR0cHMgVVJMLiIsLCxPcGVuIHdlaWdodHMgKHVucmVzdHJpY3RlZCksQ2hpbmEsLCwsLCwyMDI1LTExLTI4IDExOjUyOjEzKzAwOjAwLCwsLCwsSW5kdXN0cnksLCwsLFVucmVsZWFzZWQsIkFwYWNoZSAyLjAKaHR0cHM6Ly9naXRodWIuY29tL3hpYW9taW1pbW8vTWlNbwoKTUlUIGxpY2Vuc2UKaHR0cHM6Ly9odWdnaW5nZmFjZS5jby9YaWFvbWlNaU1vL01pTW8tN0ItQmFzZSIsLCwsLCwsT3BlcmF0aW9uIGNvdW50aW5nLFhpYW9taU1pTW8sLCwsWWVzClF3ZW4zIEVtYmVkZGluZyxMYW5ndWFnZSxTZW1hbnRpYyBlbWJlZGRpbmcsQWxpYmFiYSwiWWFuemhhbyBaaGFuZywgTWluZ3hpbiBMaSwgRGluZ2t1biBMb25nLCBYaW4gWmhhbmcsIEh1YW4gTGluLCBCYW9zb25nIFlhbmcsIFBlbmdqdW4gWGllLCBBbiBZYW5nLCBEYXlpaGVuZyBMaXUsIEp1bnlhbmcgTGluLCBGZWkgSHVhbmcsIEppbmdyZW4gWmhvdSIsMjAyNS0wNi0wNSxRd2VuMyBFbWJlZGRpbmc6IEFkdmFuY2luZyBUZXh0IEVtYmVkZGluZyBhbmQgUmVyYW5raW5nIFRocm91Z2ggRm91bmRhdGlvbiBNb2RlbHMsaHR0cHM6Ly9hcnhpdi5vcmcvYWJzLzI1MDYuMDUxNzZ2MSwsU09UQSBpbXByb3ZlbWVudCwiIiJGb3IgZXhhbXBsZSwgdGhlIGZsYWdzaGlwIG1vZGVsIFF3ZW4zLThCLUVtYmVkZGluZyBhdHRhaW5zIGEgc2NvcmUgb2YgNzAuNTggb24gdGhlIE1URUIgTXVsdGlsaW5ndWFsIGJlbmNobWFyayAoRW5ldm9sZHNlbiBldCBhbC4sIDIwMjUpIGFuZCA4MC42OCBvbiB0aGUgTVRFQiBDb2RlIGJlbmNobWFyayAoRW5ldm9sZHNlbiBldCBhbC4sIDIwMjUpLCBzdXJwYXNzaW5nIHRoZSBwcmV2aW91cyBzdGF0ZS1vZi10aGUtYXJ0IHByb3ByaWV0YXJ5CmVtYmVkZGluZyBtb2RlbCwgR2VtaW5pLUVtYmVkZGluZyAoTGVlIGV0IGFsLiwgMjAyNWIpLiIiIiw4MDAwMDAwMDAwLjAsOEIsLCwsIiIiRmluYWxseSwgd2UgY3JlYXRlIGEgdG90YWwgb2YgYXBwcm94aW1hdGVseSAxNTAgbWlsbGlvbiBwYWlycyBvZiBtdWx0aS10YXNrIHdlYWsgc3VwZXJ2aXNpb24gdHJhaW5pbmcgZGF0YS4gPC4uPiBVbHRpbWF0ZWx5LCBhcHByb3hpbWF0ZWx5IDEyIG1pbGxpb24gaGlnaC1xdWFsaXR5IHN1cGVydmlzZWQgdHJhaW5pbmcgZGF0YSBwYWlycyBhcmUgc2VsZWN0ZWQgZm9yIGZ1cnRoZXIgdHJhaW5pbmciIiIsLCwsLENvbmZpZGVudCwiSW4gdGhpcyB3b3JrLCB3ZSBpbnRyb2R1Y2UgdGhlIFF3ZW4zIEVtYmVkZGluZyBzZXJpZXMsIGEgc2lnbmlmaWNhbnQgYWR2YW5jZW1lbnQgb3ZlciBpdHMgcHJlZGVjZXNzb3IsIHRoZSBHVEUtUXdlbiBzZXJpZXMsIGluIHRleHQgZW1iZWRkaW5nIGFuZCByZXJhbmtpbmcgY2FwYWJpbGl0aWVzLCBidWlsdCB1cG9uIHRoZSBRd2VuMyBmb3VuZGF0aW9uIG1vZGVscy4gTGV2ZXJhZ2luZyB0aGUgUXdlbjMgTExNcycgcm9idXN0IGNhcGFiaWxpdGllcyBpbiBtdWx0aWxpbmd1YWwgdGV4dCB1bmRlcnN0YW5kaW5nIGFuZCBnZW5lcmF0aW9uLCBvdXIgaW5ub3ZhdGl2ZSBtdWx0aS1zdGFnZSB0cmFpbmluZyBwaXBlbGluZSBjb21iaW5lcyBsYXJnZS1zY2FsZSB1bnN1cGVydmlzZWQgcHJlLXRyYWluaW5nIHdpdGggc3VwZXJ2aXNlZCBmaW5lLXR1bmluZyBvbiBoaWdoLXF1YWxpdHkgZGF0YXNldHMuIEVmZmVjdGl2ZSBtb2RlbCBtZXJnaW5nIHN0cmF0ZWdpZXMgZnVydGhlciBlbnN1cmUgdGhlIHJvYnVzdG5lc3MgYW5kIGFkYXB0YWJpbGl0eSBvZiB0aGUgUXdlbjMgRW1iZWRkaW5nIHNlcmllcy4gRHVyaW5nIHRoZSB0cmFpbmluZyBwcm9jZXNzLCB0aGUgUXdlbjMgTExNcyBzZXJ2ZSBub3Qgb25seSBhcyBiYWNrYm9uZSBtb2RlbHMgYnV0IGFsc28gcGxheSBhIGNydWNpYWwgcm9sZSBpbiBzeW50aGVzaXppbmcgaGlnaC1xdWFsaXR5LCByaWNoLCBhbmQgZGl2ZXJzZSB0cmFpbmluZyBkYXRhIGFjcm9zcyBtdWx0aXBsZSBkb21haW5zIGFuZCBsYW5ndWFnZXMsIHRodXMgZW5oYW5jaW5nIHRoZSB0cmFpbmluZyBwaXBlbGluZS4gVGhlIFF3ZW4zIEVtYmVkZGluZyBzZXJpZXMgb2ZmZXJzIGEgc3BlY3RydW0gb2YgbW9kZWwgc2l6ZXMgKDAuNkIsIDRCLCA4QikgZm9yIGJvdGggZW1iZWRkaW5nIGFuZCByZXJhbmtpbmcgdGFza3MsIGFkZHJlc3NpbmcgZGl2ZXJzZSBkZXBsb3ltZW50IHNjZW5hcmlvcyB3aGVyZSB1c2VycyBjYW4gb3B0aW1pemUgZm9yIGVpdGhlciBlZmZpY2llbmN5IG9yIGVmZmVjdGl2ZW5lc3MuIEVtcGlyaWNhbCBldmFsdWF0aW9ucyBkZW1vbnN0cmF0ZSB0aGF0IHRoZSBRd2VuMyBF</x:v>
      </x:c>
    </x:row>
    <x:row r="31" ht="18" customHeight="1">
      <x:c r="A31" s="17" t="n">
        <x:v>26</x:v>
      </x:c>
      <x:c r="B31" s="17" t="n">
        <x:v>310</x:v>
      </x:c>
      <x:c r="C31" s="160" t="str">
        <x:v>bWJlZGRpbmcgc2VyaWVzIGFjaGlldmVzIHN0YXRlLW9mLXRoZS1hcnQgcmVzdWx0cyBhY3Jvc3MgZGl2ZXJzZSBiZW5jaG1hcmtzLiBOb3RhYmx5LCBpdCBleGNlbHMgb24gdGhlIG11bHRpbGluZ3VhbCBldmFsdWF0aW9uIGJlbmNobWFyayBNVEVCIGZvciB0ZXh0IGVtYmVkZGluZywgYXMgd2VsbCBhcyBpbiB2YXJpb3VzIHJldHJpZXZhbCB0YXNrcywgaW5jbHVkaW5nIGNvZGUgcmV0cmlldmFsLCBjcm9zcy1saW5ndWFsIHJldHJpZXZhbCBhbmQgbXVsdGlsaW5ndWFsIHJldHJpZXZhbC4gVG8gZmFjaWxpdGF0ZSByZXByb2R1Y2liaWxpdHkgYW5kIHByb21vdGUgY29tbXVuaXR5LWRyaXZlbiByZXNlYXJjaCBhbmQgZGV2ZWxvcG1lbnQsIHRoZSBRd2VuMyBFbWJlZGRpbmcgbW9kZWxzIGFyZSBwdWJsaWNseSBhdmFpbGFibGUgdW5kZXIgdGhlIEFwYWNoZSAyLjAgbGljZW5zZS4iLCwsT3BlbiB3ZWlnaHRzICh1bnJlc3RyaWN0ZWQpLENoaW5hLFF3ZW4zLThCLCwsLCwyMDI1LTExLTI4IDExOjUyOjEzKzAwOjAwLCwsLCwsSW5kdXN0cnksLCwsLFVucmVsZWFzZWQsIkFwYWNoZSAyLjAKaHR0cHM6Ly9odWdnaW5nZmFjZS5jby9Rd2VuL1F3ZW4zLUVtYmVkZGluZy04QgoKaHR0cHM6Ly9naXRodWIuY29tL1F3ZW5MTS9Rd2VuMy1FbWJlZGRpbmciLCwsLCwsLCxRd2VuLCwsLFllcwpRd2VuMyBSZXJhbmtlcixMYW5ndWFnZSxTZW1hbnRpYyBlbWJlZGRpbmcsQWxpYmFiYSwiWWFuemhhbyBaaGFuZywgTWluZ3hpbiBMaSwgRGluZ2t1biBMb25nLCBYaW4gWmhhbmcsIEh1YW4gTGluLCBCYW9zb25nIFlhbmcsIFBlbmdqdW4gWGllLCBBbiBZYW5nLCBEYXlpaGVuZyBMaXUsIEp1bnlhbmcgTGluLCBGZWkgSHVhbmcsIEppbmdyZW4gWmhvdSIsMjAyNS0wNi0wNSxRd2VuMyBFbWJlZGRpbmc6IEFkdmFuY2luZyBUZXh0IEVtYmVkZGluZyBhbmQgUmVyYW5raW5nIFRocm91Z2ggRm91bmRhdGlvbiBNb2RlbHMsaHR0cHM6Ly9hcnhpdi5vcmcvYWJzLzI1MDYuMDUxNzZ2MSwsLCw4MDAwMDAwMDAwLjAsOEIsLCwsIiIiRmluYWxseSwgd2UgY3JlYXRlIGEgdG90YWwgb2YgYXBwcm94aW1hdGVseSAxNTAgbWlsbGlvbiBwYWlycyBvZiBtdWx0aS10YXNrIHdlYWsgc3VwZXJ2aXNpb24gdHJhaW5pbmcgZGF0YS4gPC4uPiBVbHRpbWF0ZWx5LCBhcHByb3hpbWF0ZWx5IDEyIG1pbGxpb24gaGlnaC1xdWFsaXR5IHN1cGVydmlzZWQgdHJhaW5pbmcgZGF0YSBwYWlycyBhcmUgc2VsZWN0ZWQgZm9yIGZ1cnRoZXIgdHJhaW5pbmciIiIsLCwsLENvbmZpZGVudCwiSW4gdGhpcyB3b3JrLCB3ZSBpbnRyb2R1Y2UgdGhlIFF3ZW4zIEVtYmVkZGluZyBzZXJpZXMsIGEgc2lnbmlmaWNhbnQgYWR2YW5jZW1lbnQgb3ZlciBpdHMgcHJlZGVjZXNzb3IsIHRoZSBHVEUtUXdlbiBzZXJpZXMsIGluIHRleHQgZW1iZWRkaW5nIGFuZCByZXJhbmtpbmcgY2FwYWJpbGl0aWVzLCBidWlsdCB1cG9uIHRoZSBRd2VuMyBmb3VuZGF0aW9uIG1vZGVscy4gTGV2ZXJhZ2luZyB0aGUgUXdlbjMgTExNcycgcm9idXN0IGNhcGFiaWxpdGllcyBpbiBtdWx0aWxpbmd1YWwgdGV4dCB1bmRlcnN0YW5kaW5nIGFuZCBnZW5lcmF0aW9uLCBvdXIgaW5ub3ZhdGl2ZSBtdWx0aS1zdGFnZSB0cmFpbmluZyBwaXBlbGluZSBjb21iaW5lcyBsYXJnZS1zY2FsZSB1bnN1cGVydmlzZWQgcHJlLXRyYWluaW5nIHdpdGggc3VwZXJ2aXNlZCBmaW5lLXR1bmluZyBvbiBoaWdoLXF1YWxpdHkgZGF0YXNldHMuIEVmZmVjdGl2ZSBtb2RlbCBtZXJnaW5nIHN0cmF0ZWdpZXMgZnVydGhlciBlbnN1cmUgdGhlIHJvYnVzdG5lc3MgYW5kIGFkYXB0YWJpbGl0eSBvZiB0aGUgUXdlbjMgRW1iZWRkaW5nIHNlcmllcy4gRHVyaW5nIHRoZSB0cmFpbmluZyBwcm9jZXNzLCB0aGUgUXdlbjMgTExNcyBzZXJ2ZSBub3Qgb25seSBhcyBiYWNrYm9uZSBtb2RlbHMgYnV0IGFsc28gcGxheSBhIGNydWNpYWwgcm9sZSBpbiBzeW50aGVzaXppbmcgaGlnaC1xdWFsaXR5LCByaWNoLCBhbmQgZGl2ZXJzZSB0cmFpbmluZyBkYXRhIGFjcm9zcyBtdWx0aXBsZSBkb21haW5zIGFuZCBsYW5ndWFnZXMsIHRodXMgZW5oYW5jaW5nIHRoZSB0cmFpbmluZyBwaXBlbGluZS4gVGhlIFF3ZW4zIEVtYmVkZGluZyBzZXJpZXMgb2ZmZXJzIGEgc3BlY3RydW0gb2YgbW9kZWwgc2l6ZXMgKDAuNkIsIDRCLCA4QikgZm9yIGJvdGggZW1iZWRkaW5nIGFuZCByZXJhbmtpbmcgdGFza3MsIGFkZHJlc3NpbmcgZGl2ZXJzZSBkZXBsb3ltZW50IHNjZW5hcmlvcyB3aGVyZSB1c2VycyBjYW4gb3B0aW1pemUgZm9yIGVpdGhlciBlZmZpY2llbmN5IG9yIGVmZmVjdGl2ZW5lc3MuIEVtcGlyaWNhbCBldmFsdWF0aW9ucyBkZW1vbnN0cmF0ZSB0aGF0IHRoZSBRd2VuMyBFbWJlZGRpbmcgc2VyaWVzIGFjaGlldmVzIHN0YXRlLW9mLXRoZS1hcnQgcmVzdWx0cyBhY3Jvc3MgZGl2ZXJzZSBiZW5jaG1hcmtzLiBOb3RhYmx5LCBpdCBleGNlbHMgb24gdGhlIG11bHRpbGluZ3VhbCBldmFsdWF0aW9uIGJlbmNobWFyayBNVEVCIGZvciB0ZXh0IGVtYmVkZGluZywgYXMgd2VsbCBhcyBpbiB2YXJpb3VzIHJldHJpZXZhbCB0YXNrcywgaW5jbHVkaW5nIGNvZGUgcmV0cmlldmFsLCBjcm9zcy1saW5ndWFsIHJldHJpZXZhbCBhbmQgbXVsdGlsaW5ndWFsIHJldHJpZXZhbC4gVG8gZmFjaWxpdGF0ZSByZXByb2R1Y2liaWxpdHkgYW5kIHByb21vdGUgY29tbXVuaXR5LWRyaXZlbiByZXNlYXJjaCBhbmQgZGV2ZWxvcG1lbnQsIHRoZSBRd2VuMyBFbWJlZGRpbmcgbW9kZWxzIGFyZSBwdWJsaWNseSBhdmFpbGFibGUgdW5kZXIgdGhlIEFwYWNoZSAyLjAgbGljZW5zZS4iLCwsT3BlbiB3ZWlnaHRzICh1bnJlc3RyaWN0ZWQpLENoaW5hLFF3ZW4zLThCLCwsLCwyMDI1LTExLTI4IDExOjUyOjEzKzAwOjAwLCwsLCwsSW5kdXN0cnksLCwsLFVucmVsZWFzZWQsIkFwYWNoZSAyLjAKaHR0cHM6Ly9odWdnaW5nZmFjZS5jby9Rd2VuL1F3ZW4zLVJlcmFua2VyLThCCgpodHRwczovL2dpdGh1Yi5jb20vUXdlbkxNL1F3ZW4zLUVtYmVkZGluZyIsLCwsLCwsLFF3ZW4sLCwsWWVzCmV0aGVyMCwiTWF0ZXJpYWxzIHNjaWVuY2UsTGFuZ3VhZ2UiLCJMYW5ndWFnZSBtb2RlbGluZy9nZW5lcmF0aW9uLE1vbGVjdWxhciBwcm9wZXJ0eSBwcmVkaWN0aW9uIixGdXR1cmVIb3VzZSwiU2lkZGhhcnRoIE5hcmF5YW5hbiwgSmFtZXMgQnJhemEsIEFsYmVydCBCb3UsIEdlZW1pIFdlbGxhd2F0dGUsIE1heWsgQ2FsZGFzLCBMdWRvdmljbyBNaXRjaGVuZXIsIFNhbSBSb2RyaXF1ZXMsIEFuZHJldyBXaGl0ZSIsMjAyNS0wNi0wNSxldGhlcjA6IGEgc2NpZW50aWZpYyByZWFzb25pbmcgbW9kZWwgZm9yIGNoZW1pc3RyeSxodHRwczovL2FyeGl2Lm9yZy9hYnMvMjUwNi4xNzIzOCwsLCwyNDAwMDAwMDAwMC4wLDI0QiwsLCwiUmVhc29uaW5nIG1vZGVscyBhcmUgbGFyZ2UgbGFuZ3VhZ2UgbW9kZWxzIHRoYXQgZW1pdCBhIGxvbmcgY2hhaW4tb2YtdGhvdWdodCBiZWZvcmUgYW5zd2VyaW5nLCBwcm92aWRpbmcgYm90aCBoaWdoZXIgYWNjdXJhY3kgYW5kIGV4cGxpY2l0IHJlYXNvbmluZyBmb3IgdGhlaXIgcmVzcG9uc2UuIEEgbWFqb3IgcXVlc3Rpb24gaGFzIGJlZW4gd2hldGhlciBsYW5ndWFnZSBtb2RlbCByZWFzb25pbmcgZ2VuZXJhbGl6ZXMgYmV5b25kIG1hdGhlbWF0aWNzLCBwcm9ncmFtbWluZywgYW5kIGxvZ2ljLCB3aGVyZSBtb3N0IHByZXZpb3VzIHdvcmsgaGFzIGZvY3VzZWQuIFdlIGRlbW9uc3RyYXRlIHRoYXQgcmVhc29uaW5nIG1vZGVscyBjYW4gYmUgcG9zdC10cmFpbmVkIGZvciBjaGVtaXN0cnkgd2l0aG91dCBhZGRpdGlvbmFsIGRvbWFpbiBwcmV0cmFpbmluZywgYW5kIHJlcXVpcmUgc3Vic3RhbnRpYWxseSBsZXNzIGRhdGEgY29tcGFyZWQgdG8gY29udGVtcG9yYXJ5IGRvbWFpbi1zcGVjaWZpYyBtb2RlbHMuIFdlIHJlcG9ydCBldGhlcjAsIGEgMjRCIHBhcmFtZXRlciBMTE0gKGJhc2VkIG9uIE1pc3RyYWwtU21hbGwtMjRCKSB0aGF0IGNhbiByZWFzb24gaW4gbmF0dXJhbCBsYW5ndWFnZSBhbmQgcmVzcG9uZCB3aXRoIGNoZW1pY2FsIHN0cnVjdHVyZXMuIFRoaXMgcmVhc29uaW5nIG1vZGVsIHdhcyB0cmFpbmVkIHdpdGggcmVpbmZvcmNlbWVudCBsZWFybmluZyBvbiA2NDAsNzMwIGV4cGVyaW1lbnRhbGx5LWdyb3VuZGVkIGNoZW1pc3RyeSBwcm9ibGVtcyBhY3Jvc3MgMzc1IHRhc2tzIHJhbmdpbmcgZnJvbSBzeW50aGVzaXphYmlsaXR5LCB0byBibG9vZC1icmFpbiBiYXJyaWVyIHBlcm1lYWJpbGl0eSwgdG8gaHVtYW4gcmVjZXB0b3IgYWN0aXZpdHksIHRvIHNjZW50LiBPdXIgbW9kZWwgZXhjZWVkcyBnZW5lcmFsLXB1cnBvc2UgY2hlbWlzdHJ5IG1vZGVscywgZnJvbnRpZXIgbW9kZWxzLCBhbmQgaHVtYW4gZXhwZXJ0cyBvbiBtb2xlY3VsYXIgZGVzaWduIHRhc2tzLiBJdCBpcyBhbHNvIG1vcmUgZGF0YSBlZmZpY2llbnQgcmVsYXRpdmUgdG8gc3BlY2lhbGl6ZWQgbW9kZWxzLiBXZSBhbnRpY2lwYXRlIHRoYXQgdGhpcyBtZXRob2QgY2FuIGJlIGFwcGxpZWQgdG8gdHJhaW4gZGF0YS1lZmZpY2llbnQgbGFuZ3VhZ2UgbW9kZWxzIHNwZWNpYWxpemVkIGZvciB0YXNrcyBhY3Jvc3MgYSB3aWRlIHZhcmlldHkgb2Ygc2NpZW50aWZpYyBkb21haW5zLiIsOTYuMCwiIiJUaGUgc2V2ZW4gc3BlY2lhbGlzdCBtb2RlbHMgd2VyZSB0cmFpbmVkIHVzaW5nIDI0LTcyIE52aWRpYSBIMTAwIEdQVXMgZWFjaCIiCgoiIlRoZSBmaW5hbCBhbGwtdGFzayBSTCB0cmFpbmluZyBwaGFzZSB3YXMgcGVyZm9ybWVkIHVzaW5nIDM4NCBIMTAwIEdQVXMsIG92ZXIgNCBkYXlzIiIKCjQgZGF5cyA9IDk2IGhvdXJzIixOVklESUEgSDEwMCBTWE01IDgwR0IsLExpa2VseSwiUmVhc29uaW5nIG1vZGVscyBhcmUgbGFyZ2UgbGFuZ3VhZ2UgbW9kZWxzIHRoYXQgZW1pdCBhIGxvbmcgY2hhaW4tb2YtdGhvdWdodCBiZWZvcmUgYW5zd2VyaW5nLCBwcm92aWRpbmcgYm90aCBoaWdoZXIgYWNjdXJhY3kgYW5kIGV4cGxpY2l0IHJlYXNvbmluZyBmb3IgdGhlaXIgcmVzcG9uc2UuIEEgbWFqb3IgcXVlc3Rpb24gaGFzIGJlZW4gd2hldGhlciBsYW5ndWFnZSBtb2RlbCByZWFzb25pbmcgZ2VuZXJhbGl6ZXMgYmV5b25kIG1hdGhlbWF0aWNzLCBwcm9ncmFtbWluZywgYW5kIGxvZ2ljLCB3aGVyZSBtb3N0IHByZXZpb3VzIHdvcmsgaGFzIGZvY3VzZWQuIFdlIGRlbW9uc3RyYXRlIHRoYXQgcmVhc29uaW5nIG1vZGVscyBjYW4gYmUgcG9zdC10cmFpbmVkIGZvciBjaGVtaXN0cnkgd2l0aG91dCBhZGRpdGlvbmFsIGRvbWFpbiBwcmV0cmFpbmluZywgYW5kIHJlcXVpcmUgc3Vic3RhbnRpYWxseSBsZXNzIGRhdGEgY29tcGFyZWQgdG8gY29udGVtcG9yYXJ5IGRvbWFpbi1zcGVjaWZpYyBtb2RlbHMuIFdlIHJlcG9ydCBldGhlcjAsIGEgMjRCIHBhcmFtZXRlciBMTE0gKGJhc2VkIG9uIE1pc3RyYWwtU21hbGwtMjRCKSB0aGF0IGNhbiByZWFzb24gaW4gbmF0dXJhbCBsYW5ndWFnZSBhbmQgcmVzcG9uZCB3aXRoIGNoZW1pY2FsIHN0cnVjdHVyZXMuIFRoaXMgcmVhc29uaW5nIG1vZGVsIHdhcyB0cmFpbmVkIHdpdGggcmVpbmZvcmNlbWVudCBsZWFybmluZyBvbiA2NDAsNzMwIGV4cGVyaW1lbnRhbGx5LWdyb3VuZGVkIGNoZW1pc3RyeSBwcm9ibGVtcyBhY3Jvc3MgMzc1IHRhc2tzIHJhbmdpbmcgZnJvbSBzeW50aGVzaXphYmlsaXR5LCB0byBibG9vZC1icmFpbiBiYXJyaWVyIHBlcm1lYWJpbGl0eSwgdG8gaHVtYW4gcmVjZXB0b3IgYWN0aXZpdHksIHRvIHNjZW50LiBPdXIgbW9kZWwgZXhjZWVkcyBnZW5lcmFsLXB1cnBvc2UgY2hlbWlzdHJ5IG1vZGVscywgZnJvbnRpZXIgbW9kZWxzLCBhbmQgaHVtYW4gZXhwZXJ0cyBvbiBtb2xlY3VsYXIgZGVzaWduIHRhc2tzLiBJdCBpcyBhbHNvIG1vcmUgZGF0YSBlZmZpY2llbnQgcmVsYXRpdmUgdG8gc3BlY2lhbGl6ZWQgbW9kZWxzLiBXZSBhbnRpY2lwYXRlIHRoYXQgdGhpcyBtZXRob2QgY2FuIGJlIGFwcGxpZWQgdG8gdHJhaW4gZGF0YS1lZmZpY2llbnQgbGFuZ3VhZ2UgbW9kZWxzIHNwZWNpYWxpemVkIGZvciB0YXNrcyBhY3Jvc3MgYSB3aWRlIHZhcmlldHkgb2Ygc2NpZW50aWZpYyBkb21haW5zLiIsLCxPcGVuIHdlaWdodHMgKHVucmVzdHJpY3RlZCksVW5pdGVkIFN0YXRlcyBvZiBBbWVyaWNhLE1pc3RyYWwgU21hbGwgMywzLjkzOTExMDA5MjhlKzIyLCI5ODk0MDAwMDAwMDAwMDAgRkxPUC9HUFUvc2VjICogOTYgaG91cnMgKiAzNjAwIHNlYyAvIGhvdXIgKiAzODQgR1BVcyAqIDAuMyBbYXNzdW1lZCB1dGlsaXphdGlvbl0gPSAzLjkzOTExMDA5MjhlKzIyIEZMT1AKCiIiTGlrZWx5IiIgY29uZmlkZW5jZSBiZWNhdXNlIEkgZGlkbid0IGFjY291bnQgZm9yIFNGVCB0cmFpbmluZywgb25seSBSTCIsMzg0LjAsLDIwMjUtMTEtMjggMTE6NTI6MTMrMDA6MDAsLCwsLCwsLCwsLFVucmVsZWFzZWQsImFwYWNoZSAyLjAKCmh0dHBzOi8vaHVnZ2luZ2ZhY2UuY28vZnV0dXJlaG91c2UvZXRoZXIwIiwsLCwsLDUyNjQ4NS43NzkwNDExNDE5LEhhcmR3YXJlLGZ1dHVyZWhvdXNlLCwsLFllcwpDbGF1ZGUgR292LExhbmd1YWdlLCJMYW5ndWFnZSBtb2RlbGluZy9nZW5lcmF0aW9uLFF1ZXN0aW9uIGFuc3dlcmluZyIsQW50aHJvcGljLCwyMDI1LTA2LTA1LENsYXVkZSBHb3YgbW9kZWxzIGZvciBVLlMuIG5hdGlvbmFsIHNlY3VyaXR5IGN1c3RvbWVycyxodHRwczovL3d3dy5hbnRocm9waWMuY29tL25ld3MvY2xhdWRlLWdvdi1tb2RlbHMtZm9yLXUtcy1uYXRpb25hbC1zZWN1cml0eS1jdXN0b21lcnMsLCwsLCwsLCwsLCwsLFVua25vd24sIldl4oCZcmUgaW50cm9kdWNpbmcgYSBjdXN0b20gc2V0IG9mIENsYXVkZSBHb3YgbW9kZWxzIGJ1aWx0IGV4Y2x1c2l2ZWx5IGZvciBVLlMuIG5hdGlvbmFsIHNlY3VyaXR5IGN1c3RvbWVycy4gVGhlIG1vZGVscyBhcmUgYWxyZWFkeSBkZXBsb3llZCBieSBhZ2VuY2llcyBhdCB0aGUgaGlnaGVzdCBsZXZlbCBvZiBVLlMuIG5hdGlvbmFsIHNlY3VyaXR5LCBhbmQgYWNjZXNzIHRvIHRoZXNlIG1vZGVscyBpcyBsaW1pdGVkIHRvIHRob3NlIHdobyBvcGVyYXRlIGluIHN1Y2ggY2xhc3NpZmllZCBlbnZpcm9ubWVudHMuCgpDbGF1ZGUgR292IG1vZGVscyB3ZXJlIGJ1aWx0IGJhc2VkIG9uIGRpcmVjdCBmZWVkYmFjayBmcm9tIG91ciBnb3Zlcm5tZW50IGN1c3RvbWVycyB0byBhZGRyZXNzIHJlYWwtd29ybGQgb3BlcmF0aW9uYWwgbmVlZHMsIGFuZCB1bmRlcndlbnQgdGhlIHNhbWUgcmlnb3JvdXMgc2FmZXR5IHRlc3RpbmcgYXMgYWxsIG9mIG91ciBDbGF1ZGUgbW9kZWxzLiBUaGUgcmVzdWx0IGlzIGEgc2V0IG9mIENsYXVkZSBtb2RlbHMgdGhhdCB1bmRlcnN0YW5kcyBvdXIgY3VzdG9tZXJz4oCZIHVuaXF1ZSBuYXRpb25hbCBzZWN1cml0eSByZXF1aXJlbWVudHMgd2hpbGUgbWFpbnRhaW5pbmcgQW50aHJvcGljJ3MgdW53YXZlcmluZyBjb21taXRtZW50IHRvIHNhZmV0eSBhbmQgcmVzcG9uc2libGUgQUkgZGV2ZWxvcG1lbnQuIiwsLFVucmVsZWFzZWQsVW5pdGVkIFN0YXRlcyBvZiBBbWVyaWNhLCwsLCwsMjAyNS0xMS0yOCAxMTo1MjoxMyswMDowMCwsLCwsLEluZHVzdHJ5LCwsLCxVbnJlbGVhc2VkLCwsLCwsLCwsLCwsLE5vCkdlbWluaSAyLjUgUHJvIChKdW4gMjAyNSksIkxhbmd1YWdlLFZpc2lvbixWaWRlbyxNdWx0aW1vZGFsLFNwZWVjaCIsIkxhbmd1YWdlIG1vZGVsaW5nL2dlbmVyYXRpb24sUXVlc3Rpb24gYW5zd2VyaW5nLENvZGUgZ2VuZXJhdGlvbixRdWFudGl0YXRpdmUgcmVhc29uaW5nLFZpc3VhbCBxdWVzdGlvbiBhbnN3ZXJpbmcsVHJhbnNsYXRpb24sSW1hZ2UgY2FwdGlvbmluZyxWaWRlbyBkZXNjcmlwdGlvbixTcGVlY2ggcmVjb2duaXRpb24gKEFTUikiLEdvb2dsZSBEZWVwTWluZCwsMjAyNS0wNi0wNSxHZW1pbmkgMi41OiBPdXIgbW9zdCBpbnRlbGxpZ2VudCBBSSBtb2RlbCxodHRwczovL2Jsb2cuZ29vZ2xlL3RlY2hub2xvZ3kvZ29vZ2xlLWRlZXBtaW5kL2dlbWluaS1tb2RlbC10aGlua2luZy11cGRhdGVzLW1hcmNoLTIwMjUvI2dlbWluaS0yLTUtdGhpbmtpbmcsLFNPVEEgaW1wcm92ZW1lbnQsIiIiR2VtaW5pIGFsc28gY29udGludWVzIHRvIHN0YW5kIG91dCBmb3IgYWNoaWV2aW5nIHRoZSBTb1RBIHNjb3JlIG9uIGJvdGggdGhlIExPRlQgYW5kIE1SQ1IgbG9uZy1jb250ZXh0IHRhc2tzIGF0IDEyOGsgY29udGV4dCwgYW5kIGlzIHRoZSBvbmx5IG9uZSwgYW1vbmdzdCB0aGUgbW9kZWxzIGV4YW1pbmVkIGluIHRoZSBhYm92ZSB0YWJsZSwgdG8gc3VwcG9ydCBjb250ZXh0IGxlbmd0aHMgb2YgMU0rIHRva2Vucy4iIgoKVGFibGUgNCIsLCwsRmxhZ3NoaXAgbW9kZWwgZnJvbSBhIGxlYWRpbmcgZGV2ZWxvcGVyIGluIG1pZC0yMDI1OyB2ZXJ5IGxpa2VseSBpdCB1c2VkID4xZTI1IEZMT1AuLCwsLCwsLFVua25vd24sIkdlbWluaSAyLjUgUHJvIEV4cGVyaW1lbnRhbCBpcyBvdXIgbW9zdCBhZHZhbmNlZCBtb2RlbCBmb3IgY29tcGxleCB0YXNrcy4gSXQgdG9wcyB0aGUgTE1BcmVuYSBsZWFkZXJib2FyZCDigJQgd2hpY2ggbWVhc3VyZXMgaHVtYW4gcHJlZmVyZW5jZXMg4oCUIGJ5IGEgc2lnbmlmaWNhbnQgbWFyZ2luLCBpbmRpY2F0aW5nIGEgaGlnaGx5IGNhcGFibGUgbW9kZWwgZXF1aXBwZWQgd2l0aCBoaWdoLXF1YWxpdHkgc3R5bGUuIDIuNSBQcm8gYWxzbyBzaG93cyBzdHJvbmcgcmVhc29uaW5nIGFuZCBjb2RlIGNhcGFiaWxpdGllcywgbGVhZGluZyBvbiBjb21tb24gY29kaW5nLCBtYXRoIGFuZCBzY2llbmNlIGJlbmNobWFya3MuCgpHZW1pbmkgMi41IFBybyBpcyBhdmFpbGFibGUgbm93IGluIEdvb2dsZSBBSSBTdHVkaW8gYW5kIGluIHRoZSBHZW1pbmkgYXBwIGZvciBHZW1pbmkgQWR2YW5jZWQgdXNlcnMsIGFuZCB3aWxsIGJlIGNvbWluZyB0byBWZXJ0ZXggQUkgc29vbi4gV2XigJlsbCBhbHNvIGludHJvZHVjZSBwcmljaW5nIGluIHRoZSBjb21pbmcgd2Vla3MsIGVuYWJsaW5nIHBlb3BsZSB0byB1c2UgMi41IFBybyB3aXRoIGhpZ2hlciByYXRlIGxpbWl0cyBmb3Igc2NhbGVkIHByb2R1Y3Rpb24gdXNlLiIsLCxBUEkgYWNjZXNzLFVuaXRlZCBTdGF0ZXMgb2YgQW1lcmljYSwsLCwsLDIwMjYtMDItMTEgMTk6MzU6MDUrMDA6MDAsLCwsLCxJbmR1c3RyeSwsLCwsVW5yZWxlYXNlZCwiQXZhaWxhYmlsaXR5CQpHb29nbGUgQUkgU3R1ZGlvCkdlbWluaSBBUEkKR2VtaW5pIEFwcCIsVHJ1ZSwsLCwsLCwsLCwsTm8KSW5rIFdoaXNwZXIsU3BlZWNoLCJTcGVlY2gtdG8tdGV4dCxTcGVlY2ggcmVjb2duaXRpb24gKEFTUikiLENhcnRlc2lhLCwyMDI1LTA2LTA0LEluay1XaGlzcGVyOiBzdHJlYW1pbmcgc3BlZWNoLXRvLXRleHQsImh0dHBzOi8vY2FydGVzaWEuYWkvaW5rCgpodHRwczovL2NhcnRlc2lhLmFpL2Jsb2cvaW50cm9kdWNpbmctaW5rLXNwZWVjaC10by10ZXh0CgpodHRwczovL2RvY3MuY2FydGVzaWEuYWkvMjAyNC0xMS0xMy9idWlsZC13aXRoLWNhcnRlc2lhL21vZGVscy9zdHQiLCwsLCwsLCwsLCwsLCxVbmtub3duLCJJbmsgV2hpc3BlciBpcyB0aGUgZmFzdGVzdCwgbW9zdCBhZmZvcmRhYmxlIHNwZWVjaC10by10ZXh0IG1vZGVsIOKAlCBlbmdpbmVlcmVkIGZvciBlbnRlcnByaXNlIGRlcGxveW1lbnQgaW4gcHJvZHVjdGlvbi1ncmFkZSB2b2ljZSBhZ2VudHMuIEl0IGRlbGl2ZXJzIGhpZ2hlciBhY2N1cmFjeSB0aGFuIGJhc2VsaW5lIFdoaXNwZXIgYW5kIGlzIG9wdGltaXplZCBmb3IgcmVhbC10aW1lIHBlcmZvcm1hbmNlIGluIGEgd2lkZSB2YXJpZXR5IG9mIHJlYWwtd29ybGQgY29uZGl0aW9ucy4KCkFkZGl0aW9uYWwgQ2FwYWJpbGl0aWVzOgoKSGFuZGxlcyB2YXJpYWJsZS1sZW5ndGggYXVkaW8gY2h1bmtzIGFuZCBpbnRlcnJ1cHRpb25zIGdyYWNlZnVsbHkgdXNpbmcgZHluYW1pYyBjaHVua2luZy4KUmVsaWFibHkgdHJhbnNjcmliZXMgc3BlZWNoIHdpdGggYmFja2dyb3VuZCBub2lzZS4KQWNjdXJhdGVseSB0cmFuc2NyaWJlcyBhdWRpbyB3aXRoIHRlbGVwaG9ueSBhcnRpZmFjdHMsIGFjY2VudHMsIGFuZCBkaXNmbHVlbmNpZXMuCkV4Y2VscyBhdCB0cmFuc2NyaWJpbmcgcHJvcGVyIG5vdW5zIGFuZCBkb21haW4tc3BlY2lmaWMgdGVybWlub2xvZ3kuIiwsLEFQSSBhY2Nlc3MsVW5pdGVkIFN0YXRlcyBvZiBBbWVyaWNhLCwsLCwsMjAyNS0xMS0yOCAxMTo1MjoxMyswMDowMCwsLCwsLEluZHVzdHJ5LCwsLCxVbnJlbGVhc2VkLCwsLCwsLCwsLCwsLE5vCk1pTW8tVkwtN0ItU0ZULCJWaXNpb24sTXVsdGltb2RhbCxMYW5ndWFnZSxWaWRlbyIsIkNoYXJhY3RlciByZWNvZ25pdGlvbiAoT0NSKSxJbWFnZSBjYXB0aW9uaW5nLExhbmd1YWdlIG1vZGVsaW5nL2dlbmVyYXRpb24sUXVlc3Rpb24gYW5zd2VyaW5nLFZpc3VhbCBxdWVzdGlvbiBhbnN3ZXJpbmcsVmlkZW8sVmlkZW8gZGVzY3JpcHRpb24iLFhpYW9taSBDb3JwLCJYaWFvbWkgTExNLUNvcmUgVGVhbTogWmloYW8gWXVlLCBaaGVucnUgTGluLCBZaWZhbiBTb25nLCBXZWlrdW4gV2FuZywgU2h1aHVhaSBSZW4sIFNodWhhbyBHdSwgU2hpY2hlbmcgTGksIFBlaWRpYW4gTGksIExpYW5nIFpoYW8sIExlaSBMaSwgS2FpbmFuIEJhbywgSGFvIFRpYW4sIEhhaWxpbiBaaGFuZywgR2FuZyBXYW5nLCBEYXdlaSBaaHUsIENpY2ksIENoZW5ob25nIEhlLCBCb3dlbiBZZSwgQm93ZW4gU2hlbiwgWmloYW4gWmhhbmcsIFppaGFuIEppYW5nLCBaaGl4aWFuIFpoZW5nLCBaaGljaGFvIFNvbmcsIFpoZW5ibyBMdW8sIFl1ZSBZdSwgWXVkb25nIFdhbmcsIFl1YW55dWFuIFRpYW4sIFl1IFR1LCBZaWhhbiBZYW4sIFlpIEh1YW5nLCBYdSBXYW5nLCBYaW56aGUgWHUsIFhpbmdjaGVuIFNvbmcsIFhpbmcgWmhhbmcsIFhpbmcgWW9uZywgWGluIFpoYW5nLCBYaWFuZ3dlaSBEZW5nLCBXZW55dSBZYW5nLCBXZW5oYW4gTWEsIFdlaXdlaSBMdiwgV2VpamkgWmh1YW5nLCBXZWkgTGl1LCBTaXJ1aSBEZW5nLCBTaHVvIExpdSwgU2hpbWFvIENoZW4sIFNoaWh1YSBZdSwgU2hhb2h1aSBMaXUsIFNoYW5kZSBXYW5nLCBSdWkgTWEsIFFpYW50b25nIFdhbmcsIFBlbmcgV2FuZywgTnVvIENoZW4sIE1lbmdoYW5nIFpodSwgS2FuZ3lhbmcgWmhvdSwgS2FuZyBaaG91LCBLYWkgRmFuZywgSnVuIFNoaSwgSmluaGFvIERvbmcsIEppZWJhbyBYaWFvLCBKaWFtaW5nIFh1LCBIdWFxaXUgTGl1LCBIb25nc2hlbiBYdSwgSGVuZyBRdSwgSGFvY2hlbiBaaGFvLCBIYW5nbG9uZyBMdiwgR3VvYW4gV2FuZywgRHVvIFpoYW5nLCBEb25nIFpoYW5nLCBEaSBaaGFuZywgQ2hvbmcgTWEsIENoYW5nIExpdSwgQ2FuIENhaSwgQmluZ3F1YW4gWGlhIiwyMDI1LTA2LTA0LCJNaU1vLVZMIFRlY2huaWNhbCBSZXBvcnQKIixodHRwczovL2FyeGl2Lm9yZy9hYnMvMjUwNi4wMzU2OSwsLCIiInN0YXRlLW9mLXRoZS1hcnQgb3Blbi1zb3VyY2UgcmVzdWx0cyIiIiw3MDAwMDAwMDAwLjAsLDEuMTUwOGUrMjQsMS4wNWUrMjQgRkxPUCBbYmFzZSBtb2RlbCBjb21wdXRlXSArIDEuMDA4ZSsyMyBGTE9QIFtmaW5ldHVuZSBjb21wdXRlXSA9IDEuMTUwOGUrMjQgRkxPUCwyNDAwMDAwMDAwMDAwLCIyLjQgdHJpbGxpb24gdG9rZW5zIG9mIGhpZ2gtcXVhbGl0eSwgZGl2ZXJzZSBtdWx0aW1vZGFsIGRhdGEgc3Bhbm5pbmcgaW1hZ2VzLCB2aWRlb3MsIGFuZCB0ZXh0LiBUaGlzIGNvbXByZWhlbnNpdmUgZGF0YXNldCBpbmNsdWRlcyBnZW5lcmFsIGltYWdlIGNhcHRpb25zLCBpbnRlcmxlYXZlZCBkYXRhLCBPcHRpY2FsIENoYXJhY3RlciBSZWNvZ25pdGlvbiAoT0NSKSBkYXRhLCBncm91bmRpbmcgZGF0YSwgdmlkZW8gY29udGVudCwgR1VJIGludGVyYWN0aW9ucywgcmVhc29uaW5nIGV4YW1wbGVzLCBhbmQgdGV4dC1vbmx5IHNlcXVlbmNlcy4iLCwsLFN1cGVydmlzZWQgZmluZS10dW5pbmcgKFNGVCksQ29uZmlkZW50LCJXZSBvcGVuLXNvdXJjZSBNaU1vLVZMLTdCLVNGVCBhbmQgTWlNby1WTC03Qi1STCwgdHdvIHBvd2VyZnVsIHZpc2lvbi1sYW5ndWFnZSBtb2RlbHMgZGVsaXZlcmluZyBzdGF0ZS1vZi10aGUtYXJ0IHBlcmZvcm1hbmNlIGluIGJvdGggZ2VuZXJhbCB2aXN1YWwgdW5kZXJzdGFuZGluZyBhbmQgbXVsdGltb2RhbCByZWFzb25pbmcuIE1pTW8tVkwtN0ItUkwgb3V0cGVyZm9ybXMgUXdlbjIuNS1WTC03QiBvbiAzNSBvdXQgb2YgNDAgZXZhbHVhdGVkIHRhc2tzLCBhbmQgc2NvcmVzIDU5LjQgb24gT2x5bXBpYWRCZW5jaCwgc3VycGFzc2luZyBtb2RlbHMgd2l0aCB1cCB0byA3OEIgcGFyYW1ldGVycy4gRm9yIEdVSSBncm91bmRpbmcgYXBwbGljYXRpb25zLCBpdCBzZXRzIGEgbmV3IHN0YW5kYXJkIHdpdGggNTYuMSBvbiBPU1dvcmxkLUcsIGV2ZW4gb3V0cGVyZm9ybWluZyBzcGVjaWFsaXplZCBtb2RlbHMgc3VjaCBhcyBVSS1UQVJTLiBPdXIgdHJhaW5pbmcgY29tYmluZXMgZm91ci1zdGFnZSBwcmUtdHJhaW5pbmcgKDIuNCB0cmlsbGlvbiB0b2tlbnMpIHdpdGggTWl4ZWQgT24tcG9saWN5IFJlaW5mb3JjZW1lbnQgTGVhcm5pbmcgKE1PUkwpIGludGVncmF0aW5nIGRpdmVyc2UgcmV3YXJkIHNpZ25hbHMuIFdlIGlkZW50aWZ5IHRoZSBpbXBvcnRhbmNlIG9mIGluY29ycG9yYXRpbmcgaGlnaC1xdWFsaXR5IHJlYXNvbmluZyBkYXRhIHdpdGggbG9uZyBDaGFpbi1vZi1UaG91Z2h0IGludG8gcHJlLXRyYWluaW5nIHN0YWdlcywgYW5kIHRoZSBiZW5lZml0cyBvZiBtaXhlZCBSTCBkZXNwaXRlIGNoYWxsZW5nZXMgaW4gc2ltdWx0YW5lb3VzIG11bHRpLWRvbWFpbiBvcHRpbWl6YXRpb24uIFdlIGFsc28gY29udHJpYnV0ZSBhIGNvbXByZWhlbnNpdmUgZXZhbHVhdGlvbiBzdWl0ZSBjb3ZlcmluZyA1MCsgdGFza3MgdG8gcHJvbW90ZSByZXByb2R1Y2liaWxpdHkgYW5kIGFkdmFuY2UgdGhlIGZpZWxkLiBUaGUgbW9kZWwgY2hlY2twb2ludHMgYW5kIGZ1bGwgZXZhbHVhdGlvbiBzdWl0ZSBhcmUgYXZhaWxhYmxlIGF0IHRoaXMgaHR0cHMgVVJMLgoiLCwsT3BlbiB3ZWlnaHRzICh1bnJlc3RyaWN0ZWQpLENoaW5hLE1pTW8tN0ItQmFzZSwxLjAwOGUrMjMsNiBGTE9QIC8gcGFyYW1ldGVyIC8gdG9rZW4gKiA3ICogMTBeOSBwYXJhbWV0ZXJzICogMi40ICogMTBeMTIgdG9rZW5zID0gMS4wMDhlKzIzIEZMT1AsLCwyMDI1LTExLTI4IDExOjUyOjEzKzAwOjAwLCwsLCwsSW5kdXN0cnksLCwsLFVucmVsZWFzZWQsIkFwYWNoZSAyLjAKaHR0cHM6Ly9naXRodWIuY29tL1hpYW9taU1pTW8vTWlNby1WTAoKTUlUIGxpY2Vuc2UKaHR0cHM6Ly9odWdnaW5nZmFjZS5jby9YaWFvbWlNaU1vL01pTW8tVkwtN0ItU0ZUIiwsLCwsLCxPcGVyYXRpb24gY291bnRpbmcsWGlhb21pTWlNbywsLCxZZXMKTWlNb+KAkVZM4oCRN0LigJFSTCwiVmlzaW9uLE11bHRpbW9kYWwsTGFuZ3VhZ2UsVmlkZW8iLCJDaGFyYWN0ZXIgcmVjb2duaXRpb24gKE9DUiksSW1hZ2UgY2FwdGlvbmluZyxMYW5ndWFnZSBtb2RlbGluZy9nZW5lcmF0aW9uLFF1ZXN0aW9uIGFuc3dlcmluZyxWaXN1YWwgcXVlc3Rpb24gYW5zd2VyaW5nLFZpZGVvLFZpZGVvIGRlc2NyaXB0aW9uIixYaWFvbWkgQ29ycCwiWGlhb21pIExMTS1Db3JlIFRlYW06IFppaGFvIFl1ZSwgWmhlbnJ1IExpbiwgWWlmYW4gU29uZywgV2Vpa3VuIFdhbmcsIFNodWh1YWkgUmVuLCBTaHVoYW8gR3UsIFNoaWNoZW5nIExpLCBQZWlkaWFuIExpLCBMaWFuZyBaaGFvLCBMZWkgTGksIEthaW5hbiBCYW8sIEhhbyBUaWFuLCBIYWlsaW4gWmhhbmcsIEdhbmcgV2FuZywgRGF3ZWkgWmh1LCBDaWNpLCBDaGVuaG9uZyBIZSwgQm93ZW4gWWUsIEJvd2VuIFNoZW4sIFppaGFuIFpoYW5nLCBaaWhhbiBKaWFuZywgWmhpeGlhbiBaaGVuZywgWmhpY2hhbyBTb25nLCBaaGVuYm8gTHVvLCBZdWUgWXUsIFl1ZG9uZyBXYW5nLCBZdWFueXVhbiBUaWFuLCBZdSBUdSwgWWloYW4gWWFuLCBZaSBIdWFuZywgWHUgV2FuZywgWGluemhlIFh1LCBYaW5nY2hlbiBTb25nLCBYaW5nIFpoYW5nLCBYaW5nIFlvbmcsIFhpbiBaaGFuZywgWGlhbmd3ZWkgRGVuZywgV2VueXUgWWFuZywgV2VuaGFuIE1hLCBXZWl3ZWkgTHYsIFdlaWppIFpodWFuZywgV2VpIExpdSwgU2lydWkgRGVuZywgU2h1byBMaXUsIFNoaW1hbyBDaGVuLCBTaGlodWEgWXUsIFNoYW9odWkgTGl1LCBTaGFuZGUgV2FuZywgUnVpIE1hLCBRaWFudG9uZyBXYW5nLCBQZW5nIFdhbmcsIE51byBDaGVuLCBNZW5naGFuZyBaaHUsIEthbmd5YW5nIFpob3UsIEthbmcgWmhvdSwgS2FpIEZhbmcsIEp1biBTaGksIEppbmhhbyBEb25nLCBKaWViYW8gWGlhbywgSmlhbWluZyBYdSwgSHVhcWl1IExpdSwgSG9uZ3NoZW4gWHUsIEhlbmcgUXUsIEhhb2NoZW4gWmhhbywgSGFuZ2xvbmcgTHYsIEd1b2FuIFdhbmcsIER1byBaaGFuZywgRG9uZyBaaGFuZywgRGkgWmhhbmcsIENob25nIE1hLCBDaGFuZyBMaXUsIENhbiBDYWksIEJpbmdxdWFuIFhpYSIsMjAyNS0wNi0wNCwiTWlNby1WTCBUZWNobmljYWwgUmVwb3J0CiIsaHR0cHM6Ly9hcnhpdi5vcmcvYWJzLzI1MDYuMDM1NjksLCwiIiJzdGF0ZS1vZi10aGUtYXJ0IG9wZW4tc291cmNlIHJlc3VsdHMiIiIsNzAwMDAwMDAwMC4wLCwsLCwsLCwsUmVpbmZvcmNlbWVudCBsZWFybmluZyxDb25maWRlbnQsIldlIG9wZW4tc291cmNlIE1pTW8tVkwtN0ItU0ZUIGFuZCBNaU1vLVZMLTdCLVJMLCB0d28gcG93ZXJmdWwgdmlzaW9uLWxhbmd1YWdlIG1vZGVscyBkZWxpdmVyaW5nIHN0YXRlLW9mLXRoZS1hcnQgcGVyZm9ybWFuY2UgaW4gYm90aCBnZW5lcmFsIHZpc3VhbCB1bmRlcnN0YW5kaW5nIGFuZCBtdWx0aW1vZGFsIHJlYXNvbmluZy4gTWlNby1WTC03Qi1STCBvdXRwZXJmb3JtcyBRd2VuMi41LVZMLTdCIG9uIDM1IG91dCBvZiA0MCBldmFsdWF0ZWQgdGFza3MsIGFuZCBzY29yZXMgNTkuNCBvbiBPbHltcGlhZEJlbmNoLCBzdXJwYXNzaW5nIG1vZGVscyB3aXRoIHVwIHRvIDc4QiBwYXJhbWV0ZXJzLiBGb3IgR1VJIGdyb3VuZGluZyBhcHBsaWNhdGlvbnMsIGl0IHNldHMgYSBuZXcgc3RhbmRhcmQgd2l0aCA1Ni4xIG9uIE9TV29ybGQtRywgZXZlbiBvdXRwZXJmb3JtaW5nIHNwZWNpYWxpemVkIG1vZGVscyBzdWNoIGFzIFVJLVRBUlMuIE91ciB0cmFpbmluZyBjb21iaW5lcyBmb3VyLXN0YWdlIHByZS10cmFpbmluZyAoMi40IHRyaWxsaW9uIHRva2Vucykgd2l0aCBNaXhlZCBPbi1wb2xpY3kgUmVpbmZvcmNlbWVudCBMZWFybmluZyAoTU9STCkgaW50ZWdyYXRpbmcgZGl2ZXJzZSByZXdhcmQgc2lnbmFscy4gV2UgaWRlbnRpZnkgdGhlIGltcG9ydGFuY2Ugb2YgaW5jb3Jwb3JhdGluZyBoaWdoLXF1YWxpdHkgcmVhc29uaW5nIGRhdGEgd2l0aCBsb25nIENoYWluLW9mLVRob3VnaHQgaW50byBwcmUtdHJhaW5pbmcgc3RhZ2VzLCBhbmQgdGhlIGJlbmVmaXRzIG9mIG1peGVkIFJMIGRlc3BpdGUgY2hhbGxlbmdlcyBpbiBzaW11bHRhbmVvdXMgbXVsdGktZG9tYWluIG9wdGltaXphdGlvbi4gV2UgYWxzbyBjb250cmlidXRlIGEgY29tcHJlaGVuc2l2ZSBldmFsdWF0aW9uIHN1aXRlIGNvdmVyaW5nIDUwKyB0YXNrcyB0byBwcm9tb3RlIHJlcHJvZHVjaWJpbGl0eSBhbmQgYWR2YW5jZSB0aGUgZmllbGQuIFRoZSBtb2RlbCBjaGVja3BvaW50cyBhbmQgZnVsbCBldmFsdWF0aW9uIHN1aXRlIGFyZSBhdmFpbGFibGUgYXQgdGhpcyBodHRwcyBVUkwuCiIsLCxPcGVuIHdlaWdodHMgKHVucmVzdHJpY3RlZCksQ2hpbmEsTWlNby1WTC03Qi1TRlQsLCwsLDIwMjUtMTEtMjggMTE6NTI6MTMrMDA6MDAsLCwsLCxJbmR1c3RyeSwsLCwsVW5yZWxlYXNlZCwiQXBhY2hlIDIuMApodHRwczovL2dpdGh1Yi5jb20vWGlhb21pTWlNby9NaU1vLVZMCgpNSVQgbGljZW5zZQpodHRwczovL2h1Z2dpbmdmYWNlLmNvL1hpYW9taU1pTW8vTWlNby1WTC03Qi1STCIsLCwsLCwsLFhpYW9taU1pTW8sLCwsWWVzCkVsZXZlbiB2MyxTcGVlY2gsIlRleHQtdG8tc3BlZWNoIChUVFMpLFNwZWVjaCBzeW50aGVzaXMiLEVsZXZlbkxhYnMsLDIwMjUtMDYtMDMsTWVldCBFbGV2ZW4gdjMuIFRoZSBtb3N0IGV4cHJlc3NpdmUgVGV4dCB0byBTcGVlY2ggbW9kZWwuLGh0dHBzOi8vZWxldmVubGFicy5pby92MywsLCwsLCwsLCwsLCwsVW5rbm93biwiRWxldmVuIHYzIGlzIG91ciBsYXRlc3QgYW5kIG1vc3QgYWR2YW5jZWQgc3BlZWNoIHN5bnRoZXNpcyBtb2RlbC4gSXQgaXMgYSBzdGF0ZS1vZi10aGUtYXJ0IG1vZGVsIHRoYXQgcHJvZHVjZXMgbmF0dXJhbCwgbGlmZS1saWtlIHNwZWVjaCB3aXRoIGhpZ2ggZW1vdGlvbmFsIHJhbmdlIGFuZCBjb250ZXh0dWFsIHVuZGVyc3RhbmRpbmcgYWNyb3NzIG11bHRpcGxlIGxhbmd1YWdlcy4KClRoaXMgbW9kZWwgd29ya3Mgd2VsbCBpbiB0aGUgZm9sbG93aW5nIHNjZW5hcmlvczoKCkNoYXJhY3RlciBEaXNjdXNzaW9uczogRXhjZWxsZW50IGZvciBhdWRpbyBleHBlcmllbmNlcyB3aXRoIG11bHRpcGxlIGNoYXJhY3RlcnMgdGhhdCBpbnRlcmFjdCB3aXRoIGVhY2ggb3RoZXIuCkF1ZGlvYm9vayBQcm9kdWN0aW9uOiBQZXJmZWN0IGZvciBsb25nLWZvcm0gbmFycmF0aW9uIHdpdGggY29tcGxleCBlbW90aW9uYWwgZGVsaXZlcnkuCkVtb3Rpb25hbCBEaWFsb2d1ZTogR2VuZXJhdGUgbmF0dXJhbCwgbGlmZWxpa2UgZGlhbG9ndWUgd2l0aCBoaWdoIGVtb3Rpb25hbCByYW5nZSBhbmQgY29udGV4dHVhbCB1bmRlcnN0YW5kaW5nLgpXaXRoIEVsZXZlbiB2MyBjb21lcyBhIG5ldyBUZXh0IHRvIERpYWxvZ3VlIEFQSSwgd2hpY2ggYWxsb3dzIHlvdSB0byBnZW5lcmF0ZSBuYXR1cmFsLCBsaWZlbGlrZSBkaWFsb2d1ZSB3aXRoIGhpZ2ggZW1vdGlvbmFsIHJhbmdlIGFuZCBjb250ZXh0dWFsIHVuZGVyc3RhbmRpbmcgYWNyb3NzIG11bHRpcGxlIGxhbmd1YWdlcy4gRWxldmVuIHYzIGNhbiBhbHNvIGJlIHVzZWQgd2l0aCB0aGUgVGV4dCB0byBTcGVlY2ggQVBJIHRvIGdlbmVyYXRlIG5hdHVyYWwsIGxpZmVsaWtlIHNwZWVjaCB3aXRoIGhpZ2ggZW1vdGlvbmFsIHJhbmdlIGFuZCBjb250ZXh0dWFsIHVuZGVyc3RhbmRpbmcgYWNyb3NzIG11bHRpcGxlIGxhbmd1YWdlcy4iLCwsQVBJIGFjY2VzcyxVbml0ZWQgU3RhdGVzIG9mIEFtZXJpY2EsLCwsLCwyMDI1LTExLTI4IDExOjUyOjEzKzAwOjAwLCwsLCwsSW5kdXN0cnksLCwsLFVucmVsZWFzZWQsLFRydWUsLCwsLCwsLCwsLE5vCk9wZW5BdWRpby1TMSxTcGVlY2gsIlNwZWVjaCBzeW50aGVzaXMsVGV4dC10by1zcGVlY2ggKFRUUykiLEZpc2ggQXVkaW8sLDIwMjUtMDYtMDMsT3VyIGN1dHRpbmctZWRnZSB0ZXh0LXRvLXNwZWVjaCBtb2RlbCB0aGF0IHBlcmZvcm1zIGxpa2Ugdm9pY2UgYWN0b3JzLGh0dHBzOi8vb3BlbmF1ZGlvLmNvbS9ibG9ncy9zMSwsLCw0MDAwMDAwMDAwLjAsIiIidGhlIDQtYmlsbGlvbiBwYXJhbWV0ZXIgUzEgbW9kZWwiIiIsMy4zNmUrMjIsNiBGTE9QIC8gcGFyYW1ldGVyIC8gdG9rZW4gKiA0ICogMTBeOSAgcGFyYW1ldGVycyAqIDE0ICogMTBeMTEgdG9rZW4gW3NlZSB0cmFpbmluZyBkYXRhc2V0IHNpemUgbm90ZV0gPSAzLjM2ZSsyMiBGTE9QLDE0MDAwMDAwMDAwMDAsIlt0b2tlbnNdIAoKVGhlaXIgcHJldmlvdXMgbW9kZWwgd2FzIHRyYWluZWQgb24gNzIwMDAwIGhvdXJzIG9mIGF1ZGlvIGRhdGEgdGhhdCB3YXMgZXF1YWwgdG8gNSoxMF4xMSB0b2tlbnMgLT4gMk0gaG91cnMgfiAxNCoxMF4xMSB0b2tlbnMgCgoiIlRyYWluZWQgb24gMiBtaWxsaW9uIGhvdXJzIG9mIGF1ZGlvLCBPcGVuQXVkaW8gUzEgYWNoaWV2ZXMgYnJlYWt0aHJvdWdoIHF1YWxpdHkgYW5kIGRpdmVyc2l0eSBpbiB2b2ljZSBnZW5lcmF0aW9uLiBUaGlzIHZhc3QgZGF0YXNldCBlbmFibGVzIHRoZSBtb2RlbCB0byBwcm9kdWNlIHNtb290aCwgcmVhbGlzdGljIHZvaWNlcyBuZWFybHkgaW5kaXN0aW5ndWlzaGFibGUgZnJvbSBodW1hbiB2b2ljZW92ZXJzLiIiIiwsLCwsTGlrZWx5LCJPcGVuQXVkaW8gUzEgaXMgdGhlIGxhdGVzdCBnZW5lcmF0aW9uLCBhZHZhbmNlZCB0ZXh0LXRvLXNwZWVjaCAoVFRTKSBtb2RlbCBvZmZpY2lhbGx5IGxhdW5jaGVkIGJ5IEZpc2ggQXVkaW8sIGEgbGVhZGVyIGluIEFJIHNwZWVjaCB0ZWNobm9sb2dpZXMuIEFzIGEgYnJhbmQtbmV3IHVwZ3JhZGUgYmFzZWQgb24gRmlzaCBBdWRpbydzICIiRmlzaCBTcGVlY2giIiBzZXJpZXMsIE9wZW5BdWRpbyBTMSBwcm9taXNlcyB0byByZWRlZmluZSB0aGUgQUkgdm9pY2UgZ2VuZXJhdGlvbiBleHBlcmllbmNlLgoKVGV4dC10by1TcGVlY2ggKFRUUyk6IENvbnZlcnRzIHRleHQgaW50byBoaWdobHkgbmF0dXJhbCBhbmQgZXhwcmVzc2l2ZSBzcGVlY2guCgpWb2ljZSBDbG9uaW5nOiBTdXBwb3J0cyB6ZXJvLXNob3QgYW5kIGZldy1zaG90IHZvaWNlIGNsb25pbmcsIGdlbmVyYXRpbmcgaGlnaC1maWRlbGl0eSBjbG9uZWQgdm9pY2VzIGZyb20gYXMgbGl0dGxlIGFzIDEwLTMwIHNlY29uZHMgb2YgYXVkaW8gc2FtcGxlcywgd2l0aCB0aGUgcHJvY2VzcyB0YWtpbmcgbGVzcyB0aGFuIGEgbWludXRlLiIsLCxBUEkgYWNjZXNzLFVuaXRlZCBTdGF0ZXMgb2YgQW1lcmljYSwsLCwsLDIwMjUtMTEtMjggMTE6NTI6MTMrMDA6MDAsLCwsLCxJbmR1c3RyeSwsLCwsVW5yZWxlYXNlZCwiSGVyZSBpcyBhIGNvZGViYXNlIGZvciB0aGVpciBwcmV2aW91cyBtb2RlbCAoRmlzaC1TcGVlY2gsIEFwYWNoZSBMaWNlbnNlKSBidXQgbm90IGhpcyBvbmUKCmh0dHBzOi8vZ2l0aHViLmNvbS9maXNoYXVkaW8vZmlzaC1zcGVlY2gvdHJlZS9tYWluL2Zpc2hfc3BlZWNoIiwsLCwsLCxPcGVyYXRpb24gY291bnRpbmcsLCwsLE5vCk9wZW5BdWRpby1TMS1taW5pICxTcGVlY2gsIlNwZWVjaCBzeW50aGVzaXMsVGV4dC10by1zcGVlY2ggKFRUUykiLEZpc2ggQXVkaW8sLDIwMjUtMDYtMDMsImEgMC41LWJpbGxpb24gcGFyYW1ldGVyIGRpc3RpbGxlZCwgZnVsbHkgb3Blbi1zb3VyY2UgbW9kZWwgb3B0aW1pemVkIGZvciBmYXN0ZXIgaW5mZXJlbmNlIixodHRwczovL2h1Z2dpbmdmYWNlLmNvL2Zpc2hhdWRpby9vcGVuYXVkaW8tczEtbWluaSwsLCw1MDAwMDAwMDAuMCxTMS1taW5pICgwLjVCKTogQSBkaXN0aWxsZWQgdmVyc2lvbiBvZiBTMS4sLCwsLCwsLCxDb25maWRlbnQsIlMxLW1pbmk6CldFUiAoV29yZCBFcnJvciBSYXRlKTogMC4wMTEKQ0VSIChDaGFyYWN0ZXIgRXJyb3IgUmF0ZSk6IDAuMDA1CkRpc3RhbmNlOiAwLjM4MCIsLCxPcGVuIHdlaWdodHMgKG5vbi1jb21tZXJjaWFsKSxVbml0ZWQgU3RhdGVzIG9mIEFtZXJpY2EsLCwsLCwyMDI1LTExLTI4IDExOjUyOjEzKzAwOjAwLCwsLCwsSW5kdXN0cnksLCwsLFVucmVsZWFzZWQsIkNDLUJZLU5DLVNBLTQuMCAKaHR0cHM6Ly9odWdnaW5nZmFjZS5jby9maXNoYXVkaW8vb3BlbmF1ZGlvLXMxLW1pbmkKCkhlcmUgaXMgYSBjb2RlYmFzZSBmb3IgdGhlaXIgcHJldmlvdXMgbW9kZWwgKEZpc2gtU3BlZWNoLCBBcGFjaGUgTGljZW5zZSkgYnV0IG5vdCBoaXMgb25lCgpodHRwczovL2dpdGh1Yi5jb20vZmlzaGF1ZGlvL2Zpc2gtc3BlZWNoL3RyZWUvbWFpbi9maXNoX3NwZWVjaCIsLCwsLCwsLGZpc2hhdWRpbywsLCxZZXMKT3BlbkF1ZGlvLVMxLW1pbmksLCxGaXNoIEF1ZGlvLCwyMDI1LTA2LTAzLCxodHRwczovL2h1Z2dpbmdmYWNlLmNvL2Zpc2hhdWRpby9vcGVuYXVkaW8tczEtbWluaSwsLCw1MDAwMDAwMDAuMCwiT3BlbkF1ZGlvIFMxLW1pbmkgKDAuNUIgcGFyYW1ldGVycyk6IEEgZGlzdGlsbGVkIHZlcnNpb24gd2l0aCBjb3JlIGNhcGFiaWxpdGllcywgYXZhaWxhYmxlIG9uIEh1Z2dpbmcgRmFjZSBTcGFjZSwgb3B0aW1pemVkIGZvciBmYXN0ZXIgaW5mZXJlbmNlIHdoaWxlIG1haW50YWluaW5nIGV4Y2VsbGVudCBxdWFsaXR5LiIsLCwsLCwsLCxDb25maWRlbnQsLCwsLFVuaXRlZCBTdGF0ZXMgb2YgQW1lcmljYSwsLCwsLDIwMjUtMTEtMjggMTE6NTI6MTMrMDA6MDAsLCwsLCxJbmR1c3RyeSwsLCwsLCwsLCwsLCwsLCwsLApHZW1pbmkgMi41IEZsYXNoIE5hdGl2ZSBBdWRpbyxTcGVlY2gsIlNwZWVjaC10by1zcGVlY2gsQXVkaW8gcXVlc3Rpb24gYW5zd2VyaW5nLFRleHQtdG8tc3BlZWNoIChUVFMpLFNwZWVjaCBzeW50aGVzaXMiLEdvb2dsZSBEZWVwTWluZCwsMjAyNS0wNi0wMyxBZHZhbmNlZCBhdWRpbyBkaWFsb2cgYW5kIGdlbmVyYXRpb24gd2l0aCBHZW1pbmkgMi41LGh0dHBzOi8vYmxvZy5nb29nbGUvdGVjaG5vbG9neS9nb29nbGUtZGVlcG1pbmQvZ2VtaW5pLTItNS1uYXRpdmUtYXVkaW8vLCwsLCwsLCwsLCwsLCxVbmtub3duLCJOYXR1cmFsIGNvbnZlcnNhdGlvbjogVm9pY2UgaW50ZXJhY3Rpb25zIG9mIHJlbWFya2FibGUgcXVhbGl0eSwgbW9yZSBhcHByb3ByaWF0ZSBleHByZXNzaXZpdHksIGFuZCBwcm9zb2R5IChwYXR0ZXJucyBvZiByaHl0aG0pLCBkZWxpdmVyZWQgd2l0aCB2ZXJ5IGxvdyBsYXRlbmN5IHNvIHlvdSBjYW4gY29udmVyc2UgZmx1aWRseS4KU3R5bGUgY29udHJvbDogVXNpbmcgbmF0dXJhbCBsYW5ndWFnZSBwcm9tcHRzLCB5b3UgY2FuIGFkYXB0IHRoZSBkZWxpdmVyeSB3aXRoaW4gdGhlIGNvbnZlcnNhdGlvbiwgc3RlZXJpbmcgaXQgdG8gYWRvcHQgc3BlY2lmaWMgYWNjZW50cywgcHJvZHVjZSBhIHJhbmdlIG9mIHRvbmVzIGFuZCBleHByZXNzaW9ucyBhbmQgZXZlbiB3aGlzcGVyLgpUb29sIGludGVncmF0aW9uOiBHZW1pbmkgMi41IGNhbiB1c2UgdG9vbHMgYW5kIGZ1bmN0aW9uIGNhbGxpbmcgZHVyaW5nIGRpYWxvZy4gVGhpcyBhbGxvd3MgaXQgdG8gaW5jb3Jwb3JhdGUgcmVhbC10aW1lIGluZm9ybWF0aW9uIGZyb20gc291cmNlcyBsaWtlIEdvb2dsZSBTZWFyY2ggb3IgdXNlIGN1c3RvbSBkZXZlbG9wZXItYnVpbHQgdG9vbHMsIG1ha2luZyBjb252ZXJzYXRpb25zIG1vcmUgcHJhY3RpY2FsLgpDb252ZXJzYXRpb24gY29udGV4dCBhd2FyZW5lc3MgKHByb2FjdGl2ZSBhdWRpbyk6IE91ciBzeXN0ZW0gaXMgdHJhaW5lZCB0byBkaXNjZXJuIGFuZCBkaXNyZWdhcmQgYmFja2dyb3VuZCBzcGVlY2gsIGFtYmllbnQgY29udmVyc2F0aW9ucyBhbmQgb3RoZXIgaXJyZWxldmFudCBhdWRpbywgcmVzcG9uZGluZyB3aGVuIGFwcHJvcHJpYXRlLiBCYXNpY2FsbHksIGl0IHVuZGVyc3RhbmRzIHdoZW4gbm90IHRvIHNwZWFrLgpBdWRpby12aWRlbyB1bmRlcnN0YW5kaW5nOiBXaXRoIG5hdGl2ZSBzdXBwb3J0IGZyb20gc3RyZWFtaW5nIGF1ZGlvIGFuZCB2aWRlbywgR2VtaW5pIDIuNSBjYW4gY29udmVyc2Ugd2l0aCB5b3UgYWJvdXQgd2hhdCBpdCBzZWVzIGluIGEgdmlkZW8gZmVlZCBvciB0aHJvdWdoIHNjcmVlbiBzaGFyaW5nLgpNdWx0aWxpbmd1YWxpdHk6IENvbnZlcnNlIGluIGFueSBvZiBvdXIgMjQrIHN1cHBvcnRlZCBsYW5ndWFnZXMsIG9yIGV2ZW4gZWFzaWx5IG1peCBsYW5ndWFnZXMgd2l0aGluIHRoZSBzYW1lIHBocmFzZS4KQWZmZWN0aXZlIGRpYWxvZzogR2VtaW5pIDIuNSByZXNwb25kcyB0byB0aGUgdXNlcidzIHRvbmUgb2Ygdm9pY2UsIHJlY29nbml6aW5nIHRoYXQgdGhlIHNhbWUgd29yZHMgc3Bva2VuIGRpZmZlcmVudGx5IGNhbiBsZWFkIHRvIHZlcnkgZGlmZmVyZW50IGNvbnZlcnNhdGlvbnMuCkFkdmFuY2VkIHRoaW5raW5nIGRpYWxvZzogR2VtaW5p4oCZcyByZWFzb25pbmcgY2FwYWJpbGl0aWVzIGNhbiBlbmhhbmNlIGl0cyBjb252ZXJzYXRpb24sIGxlYWRpbmcgdG8gb3ZlcmFsbCBiZXR0ZXIgcGVyZm9ybWFuY2UgYWNyb3NzIGFsbCBmZWF0dXJlcy4gVGhpcyBsZWFkcyB0byBtb3JlIGNvaGVyZW50IGFuZCBpbnRlbGxpZ2VudCBpbnRlcmFjdGlvbnMsIHBhcnRpY3VsYXJseSBmb3IgY29tcGxleCByZWFzb25pbmcgdGFza3MuIiwsLEFQSSBhY2Nlc3MsVW5pdGVkIFN0YXRlcyBvZiBB</x:v>
      </x:c>
    </x:row>
    <x:row r="32" ht="18" customHeight="1">
      <x:c r="A32" s="17" t="n">
        <x:v>27</x:v>
      </x:c>
      <x:c r="B32" s="17" t="n">
        <x:v>310</x:v>
      </x:c>
      <x:c r="C32" s="160" t="str">
        <x:v>bWVyaWNhLCwsLCwsMjAyNS0xMS0yOCAxMTo1MjoxMyswMDowMCwsLCwsLEluZHVzdHJ5LCwsLCxVbnJlbGVhc2VkLCwsLCwsLCwsLCwsLE5vCktsaW5nIDIuMSwiVmlkZW8sVmlzaW9uIiwiSW1hZ2UtdG8tdmlkZW8sVmlkZW8gZ2VuZXJhdGlvbiIsS3VhaXNob3UgVGVjaG5vbG9neSwsMjAyNS0wNS0yOSwiR3JlYXRseSBpbXByb3ZlZCBkeW5hbWljcywgYWVzdGhldGljcywgYW5kIHByb210IGFkaGVyZW5jZSIsaHR0cHM6Ly9pci5rdWFpc2hvdS5jb20vbmV3cy1yZWxlYXNlcy9uZXdzLXJlbGVhc2UtZGV0YWlscy9rbGluZy1haS1jZWxlYnJhdGVzLWZpcnN0LWFubml2ZXJzYXJ5LWFjaGlldmVzLWFubnVhbGl6ZWQsLCwsLCwsIkhhcmQgdG8gYm91bmQgdGhlIHRyYWluaW5nIGNvbXB1dGUuIEl0IHBlcmZvcm1zIHNpbWlsYXJseSB0byBWZW8tMi8zLCBzbyBwbGF1c2libHkgaGFzIHNpbWlsYXIgdHJhaW5pbmcgYnVkZ2V0LiBLdWFpc2hvdSwgdGhlIGRldmVsb3Blciwgc3BlbnQgJDEuN0Igb24gUiZEIGluIDIwMjQsIHNvIHBsYXVzaWJseSBjb3VsZCBoYXZlIGFmZm9yZGVkIHRoZSBjb21wdXRlIGZvciBlLmcuIGEgMWUyNSBGTE9QIHRyYWluaW5nIHJ1biAoaHR0cHM6Ly9rci1hc2lhLmNvbS9rdWFpc2hvdS10dXJucy10by1haS1hbmQta2xpbmctdG8tc3RheS1zdGlja3ktaW4tYS1mbGF0bGluaW5nLW1hcmtldCkuIiwsLCwsLCxVbmtub3duLCJLbGluZyBBSSB1bnZlaWxlZCBpdHMgbGF0ZXN0IDIuMSBBSSB2aWRlbyBtb2RlbCBpbiBNYXkgMjAyNS4gQ29tcGFyZWQgdG8gS2xpbmcgMS42ICYgS2xpbmcgMi4wLCBpdCBlbmhhbmNlZCBwcm9tcHQgYWRoZXJlbmNlLCBmcmFtZSBjb25zaXN0ZW5jeSwgYW5kIGdlbmVyYXRpb24gc3BlZWQuIEl0cyBNYXN0ZXIgdGllciBhbHNvIHByb3ZpZGVzIG5leHQtbGV2ZWwgY2luZW1hdGljcyB3aXRoIHNtb290aGVyIG1vdGlvbiBkeW5hbWljcyBhbmQgZ3JlYXRlciByZWFsaXNtLiIsLCxBUEkgYWNjZXNzLENoaW5hLCwsLCwsMjAyNS0xMS0yOCAxMTo1MjoxMyswMDowMCwsLCwsLEluZHVzdHJ5LCwsLCxVbnJlbGVhc2VkLCxUcnVlLCwsLCwsLCwsLCxObwpGTFVYLjEgS29udGV4dCBbcHJvXSwiSW1hZ2UgZ2VuZXJhdGlvbixWaXNpb24iLCJJbWFnZSBnZW5lcmF0aW9uLFRleHQtdG8taW1hZ2UsSW1hZ2UgY2FwdGlvbmluZyIsQmxhY2sgRm9yZXN0IExhYnMsIlN0ZXBoZW4gQmF0aWZvbCwgQW5kcmVhcyBCbGF0dG1hbm4sIEZyZWRlcmljIEJvZXNlbCwgU2Frc2hhbSBDb25zdWwsIEN5cmlsIERpYWduZSwgVGltIERvY2tob3JuLCBKYWNrIEVuZ2xpc2gsIFppb24gRW5nbGlzaCwgUGF0cmljayBFc3NlciwgU3VtaXRoIEt1bGFsLCBLeWxlIExhY2V5LCBZYW0gTGV2aSwgQ2hlbmcgTGksIERvbWluaWsgTG9yZW56LCBKb25hcyBNw7xsbGVyLCBEdXN0aW4gUG9kZWxsLCBSb2JpbiBSb21iYWNoLCBIYXJyeSBTYWluaSwgQXhlbCBTYXVlciwgTHVrZSBTbWl0aCIsMjAyNS0wNS0yOSxGTFVYLjEgS29udGV4dDogRmxvdyBNYXRjaGluZyBmb3IgSW4tQ29udGV4dCBJbWFnZSBHZW5lcmF0aW9uIGFuZCBFZGl0aW5nIGluIExhdGVudCBTcGFjZSxodHRwczovL2FyeGl2Lm9yZy9hYnMvMjUwNi4xNTc0MiwsLCwsLCwsLCwsLCwsVW5rbm93biwiV2UgcHJlc2VudCBldmFsdWF0aW9uIHJlc3VsdHMgZm9yIEZMVVguMSBLb250ZXh0LCBhIGdlbmVyYXRpdmUgZmxvdyBtYXRjaGluZyBtb2RlbCB0aGF0IHVuaWZpZXMgaW1hZ2UgZ2VuZXJhdGlvbiBhbmQgZWRpdGluZy4gVGhlIG1vZGVsIGdlbmVyYXRlcyBub3ZlbCBvdXRwdXQgdmlld3MgYnkgaW5jb3Jwb3JhdGluZyBzZW1hbnRpYyBjb250ZXh0IGZyb20gdGV4dCBhbmQgaW1hZ2UgaW5wdXRzLiBVc2luZyBhIHNpbXBsZSBzZXF1ZW5jZSBjb25jYXRlbmF0aW9uIGFwcHJvYWNoLCBGTFVYLjEgS29udGV4dCBoYW5kbGVzIGJvdGggbG9jYWwgZWRpdGluZyBhbmQgZ2VuZXJhdGl2ZSBpbi1jb250ZXh0IHRhc2tzIHdpdGhpbiBhIHNpbmdsZSB1bmlmaWVkIGFyY2hpdGVjdHVyZS4gQ29tcGFyZWQgdG8gY3VycmVudCBlZGl0aW5nIG1vZGVscyB0aGF0IGV4aGliaXQgZGVncmFkYXRpb24gaW4gY2hhcmFjdGVyIGNvbnNpc3RlbmN5IGFuZCBzdGFiaWxpdHkgYWNyb3NzIG11bHRpcGxlIHR1cm5zLCB3ZSBvYnNlcnZlIHRoYXQgRkxVWC4xIEtvbnRleHQgaW1wcm92ZWQgcHJlc2VydmF0aW9uIG9mIG9iamVjdHMgYW5kIGNoYXJhY3RlcnMsIGxlYWRpbmcgdG8gZ3JlYXRlciByb2J1c3RuZXNzIGluIGl0ZXJhdGl2ZSB3b3JrZmxvd3MuIFRoZSBtb2RlbCBhY2hpZXZlcyBjb21wZXRpdGl2ZSBwZXJmb3JtYW5jZSB3aXRoIGN1cnJlbnQgc3RhdGUtb2YtdGhlLWFydCBzeXN0ZW1zIHdoaWxlIGRlbGl2ZXJpbmcgc2lnbmlmaWNhbnRseSBmYXN0ZXIgZ2VuZXJhdGlvbiB0aW1lcywgZW5hYmxpbmcgaW50ZXJhY3RpdmUgYXBwbGljYXRpb25zIGFuZCByYXBpZCBwcm90b3R5cGluZyB3b3JrZmxvd3MuIFRvIHZhbGlkYXRlIHRoZXNlIGltcHJvdmVtZW50cywgd2UgaW50cm9kdWNlIEtvbnRleHRCZW5jaCwgYSBjb21wcmVoZW5zaXZlIGJlbmNobWFyayB3aXRoIDEwMjYgaW1hZ2UtcHJvbXB0IHBhaXJzIGNvdmVyaW5nIGZpdmUgdGFzayBjYXRlZ29yaWVzOiBsb2NhbCBlZGl0aW5nLCBnbG9iYWwgZWRpdGluZywgY2hhcmFjdGVyIHJlZmVyZW5jZSwgc3R5bGUgcmVmZXJlbmNlIGFuZCB0ZXh0IGVkaXRpbmcuIERldGFpbGVkIGV2YWx1YXRpb25zIHNob3cgdGhlIHN1cGVyaW9yIHBlcmZvcm1hbmNlIG9mIEZMVVguMSBLb250ZXh0IGluIHRlcm1zIG9mIGJvdGggc2luZ2xlLXR1cm4gcXVhbGl0eSBhbmQgbXVsdGktdHVybiBjb25zaXN0ZW5jeSwgc2V0dGluZyBuZXcgc3RhbmRhcmRzIGZvciB1bmlmaWVkIGltYWdlIHByb2Nlc3NpbmcgbW9kZWxzLiIsLCxBUEkgYWNjZXNzLEdlcm1hbnksLCwsLCwyMDI1LTExLTI4IDExOjUyOjEzKzAwOjAwLCwsLCwsSW5kdXN0cnksLCwsLFVucmVsZWFzZWQsIkZMVVguMSBLb250ZXh0IFttYXhdIGFuZCBGTFVYLjEgS29udGV4dCBbcHJvXSBhcmUgYXZhaWxhYmxlIGF0IEtyZWFBSSwgRnJlZXBpaywgTGlnaHRyaWNrcywgT3BlbkFydCBhbmQgTGVvbmFyZG9BSSBhbmQgdmlhIG91ciBpbmZyYXN0cnVjdHVyZSBwYXJ0bmVycyBGQUwsIFJlcGxpY2F0ZSwgUnVud2FyZSwgRGF0YUNydW5jaCwgVG9nZXRoZXJBSSBhbmQgQ29tZnlPcmcuIFdlIHJlY2VpdmVkIHN1cHBvcnQgZm9yIHByZWZlcmVuY2UgZGF0YSBjb2xsZWN0aW9uIGJ5IE9wZW5BcnQgYW5kIEtyZWFBSS4iLCwsLCwsLCwsLCwsTm8KRkxVWC4xIEtvbnRleHQgW21heF0sIkltYWdlIGdlbmVyYXRpb24sVmlzaW9uIiwiSW1hZ2UgZ2VuZXJhdGlvbixUZXh0LXRvLWltYWdlLEltYWdlIGNhcHRpb25pbmciLEJsYWNrIEZvcmVzdCBMYWJzLCJTdGVwaGVuIEJhdGlmb2wsIEFuZHJlYXMgQmxhdHRtYW5uLCBGcmVkZXJpYyBCb2VzZWwsIFNha3NoYW0gQ29uc3VsLCBDeXJpbCBEaWFnbmUsIFRpbSBEb2NraG9ybiwgSmFjayBFbmdsaXNoLCBaaW9uIEVuZ2xpc2gsIFBhdHJpY2sgRXNzZXIsIFN1bWl0aCBLdWxhbCwgS3lsZSBMYWNleSwgWWFtIExldmksIENoZW5nIExpLCBEb21pbmlrIExvcmVueiwgSm9uYXMgTcO8bGxlciwgRHVzdGluIFBvZGVsbCwgUm9iaW4gUm9tYmFjaCwgSGFycnkgU2FpbmksIEF4ZWwgU2F1ZXIsIEx1a2UgU21pdGgiLDIwMjUtMDUtMjksRkxVWC4xIEtvbnRleHQ6IEZsb3cgTWF0Y2hpbmcgZm9yIEluLUNvbnRleHQgSW1hZ2UgR2VuZXJhdGlvbiBhbmQgRWRpdGluZyBpbiBMYXRlbnQgU3BhY2UsaHR0cHM6Ly9hcnhpdi5vcmcvYWJzLzI1MDYuMTU3NDIsLCwsLCwsLCwsLCwsLFVua25vd24sIldlIHByZXNlbnQgZXZhbHVhdGlvbiByZXN1bHRzIGZvciBGTFVYLjEgS29udGV4dCwgYSBnZW5lcmF0aXZlIGZsb3cgbWF0Y2hpbmcgbW9kZWwgdGhhdCB1bmlmaWVzIGltYWdlIGdlbmVyYXRpb24gYW5kIGVkaXRpbmcuIFRoZSBtb2RlbCBnZW5lcmF0ZXMgbm92ZWwgb3V0cHV0IHZpZXdzIGJ5IGluY29ycG9yYXRpbmcgc2VtYW50aWMgY29udGV4dCBmcm9tIHRleHQgYW5kIGltYWdlIGlucHV0cy4gVXNpbmcgYSBzaW1wbGUgc2VxdWVuY2UgY29uY2F0ZW5hdGlvbiBhcHByb2FjaCwgRkxVWC4xIEtvbnRleHQgaGFuZGxlcyBib3RoIGxvY2FsIGVkaXRpbmcgYW5kIGdlbmVyYXRpdmUgaW4tY29udGV4dCB0YXNrcyB3aXRoaW4gYSBzaW5nbGUgdW5pZmllZCBhcmNoaXRlY3R1cmUuIENvbXBhcmVkIHRvIGN1cnJlbnQgZWRpdGluZyBtb2RlbHMgdGhhdCBleGhpYml0IGRlZ3JhZGF0aW9uIGluIGNoYXJhY3RlciBjb25zaXN0ZW5jeSBhbmQgc3RhYmlsaXR5IGFjcm9zcyBtdWx0aXBsZSB0dXJucywgd2Ugb2JzZXJ2ZSB0aGF0IEZMVVguMSBLb250ZXh0IGltcHJvdmVkIHByZXNlcnZhdGlvbiBvZiBvYmplY3RzIGFuZCBjaGFyYWN0ZXJzLCBsZWFkaW5nIHRvIGdyZWF0ZXIgcm9idXN0bmVzcyBpbiBpdGVyYXRpdmUgd29ya2Zsb3dzLiBUaGUgbW9kZWwgYWNoaWV2ZXMgY29tcGV0aXRpdmUgcGVyZm9ybWFuY2Ugd2l0aCBjdXJyZW50IHN0YXRlLW9mLXRoZS1hcnQgc3lzdGVtcyB3aGlsZSBkZWxpdmVyaW5nIHNpZ25pZmljYW50bHkgZmFzdGVyIGdlbmVyYXRpb24gdGltZXMsIGVuYWJsaW5nIGludGVyYWN0aXZlIGFwcGxpY2F0aW9ucyBhbmQgcmFwaWQgcHJvdG90eXBpbmcgd29ya2Zsb3dzLiBUbyB2YWxpZGF0ZSB0aGVzZSBpbXByb3ZlbWVudHMsIHdlIGludHJvZHVjZSBLb250ZXh0QmVuY2gsIGEgY29tcHJlaGVuc2l2ZSBiZW5jaG1hcmsgd2l0aCAxMDI2IGltYWdlLXByb21wdCBwYWlycyBjb3ZlcmluZyBmaXZlIHRhc2sgY2F0ZWdvcmllczogbG9jYWwgZWRpdGluZywgZ2xvYmFsIGVkaXRpbmcsIGNoYXJhY3RlciByZWZlcmVuY2UsIHN0eWxlIHJlZmVyZW5jZSBhbmQgdGV4dCBlZGl0aW5nLiBEZXRhaWxlZCBldmFsdWF0aW9ucyBzaG93IHRoZSBzdXBlcmlvciBwZXJmb3JtYW5jZSBvZiBGTFVYLjEgS29udGV4dCBpbiB0ZXJtcyBvZiBib3RoIHNpbmdsZS10dXJuIHF1YWxpdHkgYW5kIG11bHRpLXR1cm4gY29uc2lzdGVuY3ksIHNldHRpbmcgbmV3IHN0YW5kYXJkcyBmb3IgdW5pZmllZCBpbWFnZSBwcm9jZXNzaW5nIG1vZGVscy4iLCwsQVBJIGFjY2VzcyxHZXJtYW55LCwsLCwsMjAyNS0xMS0yOCAxMTo1MjoxMyswMDowMCwsLCwsLEluZHVzdHJ5LCwsLCxVbnJlbGVhc2VkLCJGTFVYLjEgS29udGV4dCBbbWF4XSBhbmQgRkxVWC4xIEtvbnRleHQgW3Byb10gYXJlIGF2YWlsYWJsZSBhdCBLcmVhQUksIEZyZWVwaWssIExpZ2h0cmlja3MsIE9wZW5BcnQgYW5kIExlb25hcmRvQUkgYW5kIHZpYSBvdXIgaW5mcmFzdHJ1Y3R1cmUgcGFydG5lcnMgRkFMLCBSZXBsaWNhdGUsIFJ1bndhcmUsIERhdGFDcnVuY2gsIFRvZ2V0aGVyQUkgYW5kIENvbWZ5T3JnLiBXZSByZWNlaXZlZCBzdXBwb3J0IGZvciBwcmVmZXJlbmNlIGRhdGEgY29sbGVjdGlvbiBieSBPcGVuQXJ0IGFuZCBLcmVhQUkuIiwsLCwsLCwsLCwsLE5vCkZMVVguMSBLb250ZXh0IFtkZXZdLCJJbWFnZSBnZW5lcmF0aW9uLFZpc2lvbiIsIkltYWdlIGdlbmVyYXRpb24sVGV4dC10by1pbWFnZSxJbWFnZSBjYXB0aW9uaW5nIixCbGFjayBGb3Jlc3QgTGFicywiU3RlcGhlbiBCYXRpZm9sLCBBbmRyZWFzIEJsYXR0bWFubiwgRnJlZGVyaWMgQm9lc2VsLCBTYWtzaGFtIENvbnN1bCwgQ3lyaWwgRGlhZ25lLCBUaW0gRG9ja2hvcm4sIEphY2sgRW5nbGlzaCwgWmlvbiBFbmdsaXNoLCBQYXRyaWNrIEVzc2VyLCBTdW1pdGggS3VsYWwsIEt5bGUgTGFjZXksIFlhbSBMZXZpLCBDaGVuZyBMaSwgRG9taW5payBMb3JlbnosIEpvbmFzIE3DvGxsZXIsIER1c3RpbiBQb2RlbGwsIFJvYmluIFJvbWJhY2gsIEhhcnJ5IFNhaW5pLCBBeGVsIFNhdWVyLCBMdWtlIFNtaXRoIiwyMDI1LTA1LTI5LEludHJvZHVjaW5nIEZMVVguMSBLb250ZXh0IGFuZCB0aGUgQkZMIFBsYXlncm91bmQsaHR0cHM6Ly9iZmwuYWkvYW5ub3VuY2VtZW50cy9mbHV4LTEta29udGV4dCwsLCwxMjAwMDAwMDAwMC4wLDEyQiwsLCwsLCwsLENvbmZpZGVudCwiVG9kYXksIHdlIGFyZSBleGNpdGVkIHRvIHJlbGVhc2UgRkxVWC4xIEtvbnRleHQsIGEgc3VpdGUgb2YgZ2VuZXJhdGl2ZSBmbG93IG1hdGNoaW5nIG1vZGVscyB0aGF0IGFsbG93cyB5b3UgdG8gZ2VuZXJhdGUgYW5kIGVkaXQgaW1hZ2VzLiBVbmxpa2UgZXhpc3RpbmcgdGV4dC10by1pbWFnZSBtb2RlbHMsIHRoZSBGTFVYLjEgS29udGV4dCBmYW1pbHkgcGVyZm9ybXMgaW4tY29udGV4dCBpbWFnZSBnZW5lcmF0aW9uLCBhbGxvd2luZyB5b3UgdG8gcHJvbXB0IHdpdGggYm90aCB0ZXh0IGFuZCBpbWFnZXMsIGFuZCBzZWFtbGVzc2x5IGV4dHJhY3QgYW5kIG1vZGlmeSB2aXN1YWwgY29uY2VwdHMgdG8gcHJvZHVjZSBuZXcsIGNvaGVyZW50IHJlbmRlcmluZ3MuIiwsLFVucmVsZWFzZWQsR2VybWFueSxGbHV4LjEgW3Byb10sLCwsLDIwMjUtMTEtMjggMTE6NTI6MTMrMDA6MDAsLCwsLCxJbmR1c3RyeSwsLCwsVW5yZWxlYXNlZCwiV2Ugb3BlbiBGTFVYLjEgS29udGV4dCBbZGV2XSBpbiBhIHByaXZhdGUgYmV0YSByZWxlYXNlLCBmb3IgcmVzZWFyY2ggdXNhZ2UgYW5kIHNhZmV0eSB0ZXN0aW5nLiBQbGVhc2UgY29udGFjdCB1cyBhdCBrb250ZXh0LWRldkBibGFja2ZvcmVzdGxhYnMuYWkgaWYgeW914oCZcmUgaW50ZXJlc3RlZC4iLCwsLCwsLCwsLCwsTm8KRVZJIDMsU3BlZWNoLCJTcGVlY2gtdG8tdGV4dCxTcGVlY2ggcmVjb2duaXRpb24gKEFTUiksU3BlZWNoIHN5bnRoZXNpcyxUZXh0LXRvLXNwZWVjaCAoVFRTKSxSZXRyaWV2YWwtYXVnbWVudGVkIGdlbmVyYXRpb24sQXVkaW8gcXVlc3Rpb24gYW5zd2VyaW5nLFNwZWVjaC10by1zcGVlY2giLEh1bWUsLDIwMjUtMDUtMjksSW50cm9kdWNpbmcgRVZJIDM6IHRoZSB3b3JsZOKAmXMgbW9zdCByZWFsaXN0aWMgYW5kIGluc3RydWN0aWJsZSBzcGVlY2gtdG8tc3BlZWNoIGZvdW5kYXRpb24gbW9kZWwsaHR0cHM6Ly93d3cuaHVtZS5haS9ibG9nL2ludHJvZHVjaW5nLWV2aS0zLCwsLCwsLCwsLCwsLCxVbmtub3duLCJUb2RheSwgd2XigJlyZSBleGNpdGVkIHRvIGludHJvZHVjZSBIdW1l4oCZcyB0aGlyZC1nZW5lcmF0aW9uIHNwZWVjaC1sYW5ndWFnZSBtb2RlbCwgRVZJIDMuIEFzIGEgc3BlZWNoLWxhbmd1YWdlIG1vZGVsLCB3aGVyZSB0aGUgc2FtZSBpbnRlbGxpZ2VuY2UgaGFuZGxlcyB0cmFuc2NyaXB0aW9uLCBsYW5ndWFnZSwgYW5kIHNwZWVjaCwgRVZJIDMgYnJpbmdzIG1vcmUgZXhwcmVzc2l2ZW5lc3MsIHJlYWxpc20sIGFuZCBlbW90aW9uYWwgdW5kZXJzdGFuZGluZyB0byB2b2ljZSBBSS4gQW5kIGluc3RlYWQgb2YgYmVpbmcgbGltaXRlZCB0byBhIGhhbmRmdWwgb2Ygc3BlYWtlcnMsIEVWSSAzIGNhbiBzcGVhayB3aXRoIGFueSB2b2ljZSBhbmQgcGVyc29uYWxpdHkgeW91IGNyZWF0ZSB3aXRoIGEgcHJvbXB0LiAKCkVWSSAzIHN0cmVhbXMgaW4gdXNlciBzcGVlY2ggYW5kIGZvcm1zIG5hdHVyYWwsIGV4cHJlc3NpdmUgc3BlZWNoIGFuZCBsYW5ndWFnZSByZXNwb25zZXMuIEF0IGNvbnZlcnNhdGlvbmFsIGxhdGVuY3ksIGl0IHByb2R1Y2VzIHRoZSBzYW1lIHF1YWxpdHkgb2Ygc3BlZWNoIGFzIG91ciB0ZXh0LXRvLXNwZWVjaCBtb2RlbCwgT2N0YXZlLiBTaW11bHRhbmVvdXNseSwgaXQgcmVzcG9uZHMgd2l0aCB0aGUgc2FtZSBpbnRlbGxpZ2VuY2UgYXMgdGhlIG1vc3QgYWR2YW5jZWQgTExNcyBvZiBzaW1pbGFyIGxhdGVuY3kuIEl0IGFsc28gY29tbXVuaWNhdGVzIHdpdGggcmVhc29uaW5nIG1vZGVscyBhbmQgd2ViIHNlYXJjaCBzeXN0ZW1zIGFzIGl0IHNwZWFrcywg4oCcdGhpbmtpbmcgZmFzdCBhbmQgc2xvd+KAnSB0byBtYXRjaCB0aGUgaW50ZWxsaWdlbmNlIG9mIGFueSBmcm9udGllciBBSSBzeXN0ZW0uIAoKSW4gYSBibGluZCBjb21wYXJpc29uIHdpdGggT3BlbkFJ4oCZcyBHUFQtNG8sIEVWSSAzIHdhcyByYXRlZCBoaWdoZXIsIG9uIGF2ZXJhZ2UsIG9uIGVtcGF0aHksIGV4cHJlc3NpdmVuZXNzLCBuYXR1cmFsbmVzcywgaW50ZXJydXB0aW9uIHF1YWxpdHksIHJlc3BvbnNlIHNwZWVkLCBhbmQgYXVkaW8gcXVhbGl0eS4iLCwsQVBJIGFjY2VzcyxVbml0ZWQgU3RhdGVzIG9mIEFtZXJpY2EsLCwsLCwyMDI1LTExLTI4IDExOjUyOjEzKzAwOjAwLCwsLCwsSW5kdXN0cnksLCwsLFVucmVsZWFzZWQsIiIiWW91IGNhbiBpbnRlcmFjdCB3aXRoIEVWSSAzIHRvZGF5IHRocm91Z2ggb3VyIGxpdmUgZGVtbyBhbmQgb3VyIGlPUyBhcHAuIFdlIHBsYW4gdG8gcmVsZWFzZSBBUEkgYWNjZXNzIGluIHRoZSBjb21pbmcgd2Vla3MuIiIiLCwsLCwsLCwsLCwsTm8KU2t5d29yay1PUjEtMzJCLExhbmd1YWdlLCJDb2RlIGdlbmVyYXRpb24sTGFuZ3VhZ2UgbW9kZWxpbmcvZ2VuZXJhdGlvbiIsS3VubHVuIEluYy4sIkp1amllIEhlLCBKaWFjYWkgTGl1LCBDaHJpcyBZdWhhbyBMaXUsIFJ1aSBZYW4sIENoYW9qaWUgV2FuZywgUGVuZyBDaGVuZywgWGlhb3l1IFpoYW5nLCBGdXhpYW5nIFpoYW5nLCBKaWFjaGVuZyBYdSwgV2VpIFNoZW4sIFNpeXVhbiBMaSwgTGlhbmcgWmVuZywgVGlhbndlbiBXZWksIENoZW5nIENoZW5nLCBCbyBBbiwgWWFuZyBMaXUsIFlhaHVpIFpob3UiLDIwMjUtMDUtMjksIlNreXdvcmsgT3BlbiBSZWFzb25lciAxIFRlY2huaWNhbCBSZXBvcnQKIixodHRwczovL2FyeGl2Lm9yZy9hYnMvMjUwNS4yMjMxMiwsLCwzMjAwMDAwMDAwMC4wLDMyQiwsLCwsLCxOVklESUEgSDgwMCBTWE01LCxDb25maWRlbnQsIlRoZSBzdWNjZXNzIG9mIERlZXBTZWVrLVIxIHVuZGVyc2NvcmVzIHRoZSBzaWduaWZpY2FudCByb2xlIG9mIHJlaW5mb3JjZW1lbnQgbGVhcm5pbmcgKFJMKSBpbiBlbmhhbmNpbmcKdGhlIHJlYXNvbmluZyBjYXBhYmlsaXRpZXMgb2YgbGFyZ2UgbGFuZ3VhZ2UgbW9kZWxzIChMTE1zKS4gSW4gdGhpcyB3b3JrLCB3ZSBwcmVzZW50IFNreXdvcmstT1IxLCBhbgplZmZlY3RpdmUgYW5kIHNjYWxhYmxlIFJMIGltcGxlbWVudGF0aW9uIGZvciBsb25nIENoYWluLW9mLVRob3VnaHQgKENvVCkgbW9kZWxzLiBCdWlsZGluZyBvbiB0aGUKRGVlcFNlZWstUjEtRGlzdGlsbCBtb2RlbCBzZXJpZXMsIG91ciBSTCBhcHByb2FjaCBhY2hpZXZlcyBub3RhYmxlIHBlcmZvcm1hbmNlIGdhaW5zLCBpbmNyZWFzaW5nIGF2ZXJhZ2UKYWNjdXJhY3kgYWNyb3NzIEFJTUUyNCwgQUlNRTI1LCBhbmQgTGl2ZUNvZGVCZW5jaCBmcm9tIDU3LjglIHRvIDcyLjglICgrMTUuMCUpIGZvciB0aGUgMzJCIG1vZGVsCmFuZCBmcm9tIDQzLjYlIHRvIDU3LjUlICgrMTMuOSUpIGZvciB0aGUgN0IgbW9kZWwuIE91ciBTa3l3b3JrLU9SMS0zMkIgbW9kZWwgc3VycGFzc2VzIGJvdGgKRGVlcFNlZWstUjEgYW5kIFF3ZW4zLTMyQiBvbiB0aGUgQUlNRTI0IGFuZCBBSU1FMjUgYmVuY2htYXJrcywgd2hpbGUgYWNoaWV2aW5nIGNvbXBhcmFibGUKcmVzdWx0cyBvbiBMaXZlQ29kZUJlbmNoLiBUaGUgU2t5d29yay1PUjEtN0IgYW5kIFNreXdvcmstT1IxLU1hdGgtN0IgbW9kZWxzIGRlbW9uc3RyYXRlCmNvbXBldGl0aXZlIHJlYXNvbmluZyBjYXBhYmlsaXRpZXMgYW1vbmcgbW9kZWxzIG9mIHNpbWlsYXIgc2l6ZS4gV2UgcGVyZm9ybSBjb21wcmVoZW5zaXZlIGFibGF0aW9uCnN0dWRpZXMgb24gdGhlIGNvcmUgY29tcG9uZW50cyBvZiBvdXIgdHJhaW5pbmcgcGlwZWxpbmUgdG8gdmFsaWRhdGUgdGhlaXIgZWZmZWN0aXZlbmVzcy4gQWRkaXRpb25hbGx5LCB3ZQp0aG9yb3VnaGx5IGludmVzdGlnYXRlIHRoZSBwaGVub21lbm9uIG9mIGVudHJvcHkgY29sbGFwc2UsIGlkZW50aWZ5IGtleSBmYWN0b3JzIGFmZmVjdGluZyBlbnRyb3B5IGR5bmFtaWNzLAphbmQgZGVtb25zdHJhdGUgdGhhdCBtaXRpZ2F0aW5nIHByZW1hdHVyZSBlbnRyb3B5IGNvbGxhcHNlIGlzIGNyaXRpY2FsIGZvciBpbXByb3ZlZCB0ZXN0IHBlcmZvcm1hbmNlLgpUbyBzdXBwb3J0IGNvbW11bml0eSByZXNlYXJjaCwgd2UgZnVsbHkgb3Blbi1zb3VyY2Ugb3VyIG1vZGVsIHdlaWdodHMsIHRyYWluaW5nIGNvZGUsIGFuZCB0cmFpbmluZwpkYXRhc2V0cy4KIiwsLE9wZW4gd2VpZ2h0cyAodW5yZXN0cmljdGVkKSxDaGluYSxEZWVwU2Vlay1SMS1EaXN0aWxsLVF3ZW4tMzJCLCwsMzIuMCwsMjAyNS0xMS0yOCAxMTo1MjoxMyswMDowMCwsLCwsLEluZHVzdHJ5LCwsLCwsLCwsLCwsNDM4ODAuNjU0NzQ5MTEyNzg2LCwsLCwsWWVzCkNvZGVzdHJhbCBFbWJlZCxMYW5ndWFnZSwiQ29kZSBnZW5lcmF0aW9uLENvZGUgYXV0b2NvbXBsZXRpb24sUmV0cmlldmFsLWF1Z21lbnRlZCBnZW5lcmF0aW9uIixNaXN0cmFsIEFJLCwyMDI1LTA1LTI4LFRoZSBuZXcgc3RhdGUtb2YtdGhlLWFydCBlbWJlZGRpbmcgbW9kZWwgZm9yIGNvZGUuLGh0dHBzOi8vbWlzdHJhbC5haS9uZXdzL2NvZGVzdHJhbC1lbWJlZCwsLCwsLCwiVW5saWtlbHkgdG8gdXNlID4xZTI1IEZMT1AgKGxpZ2h0d2VpZ2h0IGVtYmVkZGluZyBtb2RlbCkuIE1lYW53aGlsZSwgPjFlMjMgRkxPUCBpcyBsaWtlbHkgZ2l2ZW4gY29tcHV0ZSB1c2VkIGZvciBjb2RlIExMTXMgZ2VuZXJhbGx5LiIsLCwsLCwsVW5rbm93biwiV2UgYXJlIGV4Y2l0ZWQgdG8gcmVsZWFzZSBDb2Rlc3RyYWwgRW1iZWQsIG91ciBmaXJzdCBlbWJlZGRpbmcgbW9kZWwgc3BlY2lhbGl6ZWQgZm9yIGNvZGUuIEl0IHBlcmZvcm1zIGVzcGVjaWFsbHkgd2VsbCBmb3IgcmV0cmlldmFsIHVzZSBjYXNlcyBvbiByZWFsLXdvcmxkIGNvZGUgZGF0YS4gCgpDb2Rlc3RyYWwgRW1iZWQgc2lnbmlmaWNhbnRseSBvdXRwZXJmb3JtcyBsZWFkaW5nIGNvZGUgZW1iZWRkZXJzIGluIHRoZSBtYXJrZXQgdG9kYXk6IFZveWFnZSBDb2RlIDMsIENvaGVyZSBFbWJlZCB2NC4wIGFuZCBPcGVuQUnigJlzIGxhcmdlIGVtYmVkZGluZyBtb2RlbC4KCkNvZGVzdHJhbCBFbWJlZCBjYW4gb3V0cHV0IGVtYmVkZGluZ3Mgd2l0aCBkaWZmZXJlbnQgZGltZW5zaW9ucyBhbmQgcHJlY2lzaW9ucywgYW5kIHRoZSBmaWd1cmUgYmVsb3cgaWxsdXN0cmF0ZXMgdGhlIHRyYWRlLW9mZnMgYmV0d2VlbiByZXRyaWV2YWwgcXVhbGl0eSBhbmQgc3RvcmFnZSBjb3N0cy4gQ29kZXN0cmFsIEVtYmVkIHdpdGggZGltZW5zaW9uIDI1NiBhbmQgaW50OCBwcmVjaXNpb24gc3RpbGwgcGVyZm9ybXMgYmV0dGVyIHRoYW4gYW55IG1vZGVsIGZyb20gb3VyIGNvbXBldGl0b3JzLiBUaGUgZGltZW5zaW9ucyBvZiBvdXIgZW1iZWRkaW5ncyBhcmUgb3JkZXJlZCBieSByZWxldmFuY2UuIEZvciBhbnkgaW50ZWdlciB0YXJnZXQgZGltZW5zaW9uIG4sIHlvdSBjYW4gY2hvb3NlIHRvIGtlZXAgdGhlIGZpcnN0IG4gZGltZW5zaW9ucyBmb3IgYSBzbW9vdGggdHJhZGUtb2ZmIGJldHdlZW4gcXVhbGl0eSBhbmQgY29zdC4iLCwsQVBJIGFjY2VzcyxGcmFuY2UsLCwsLCwyMDI1LTExLTI4IDExOjUyOjEzKzAwOjAwLCwsLCwsSW5kdXN0cnksLCwsLFVucmVsZWFzZWQsIkNvZGVzdHJhbCBFbWJlZCBpcyBhdmFpbGFibGUgb24gb3VyIEFQSSB1bmRlciB0aGUgbmFtZSBgY29kZXN0cmFsLWVtYmVkLTI1MDVgIGF0IGEgcHJpY2Ugb2YgJDAuMTUgcGVyIG1pbGxpb24gdG9rZW5zLiBJdCBpcyBhbHNvIGF2YWlsYWJsZSBvbiBvdXIgYmF0Y2ggQVBJIGF0IGEgNTAlIGRpc2NvdW50LiBGb3Igb24tcHJlbSBkZXBsb3ltZW50cywgcGxlYXNlIGNvbnRhY3QgdXMgdG8gY29ubmVjdCB3aXRoIG91ciBhcHBsaWVkIEFJIHRlYW0uICIsVHJ1ZSwsLCwsLCwsLCwsTm8KUGFuZ3UgUHJvIE1vRSxMYW5ndWFnZSwiTGFuZ3VhZ2UgbW9kZWxpbmcvZ2VuZXJhdGlvbixRdWVzdGlvbiBhbnN3ZXJpbmcsUXVhbnRpdGF0aXZlIHJlYXNvbmluZyxNYXRoZW1hdGljYWwgcmVhc29uaW5nLENvZGUgZ2VuZXJhdGlvbiIsSHVhd2VpLCJZZWh1aSBUYW5nLCBYaWFvc29uZyBMaSwgRmFuZ2NoZW5nIExpdSwgV2VpIEd1bywgSGFuZyBaaG91LCBZYW95dWFuIFdhbmcsIEthaSBIYW4sIFhpYW56aGkgWXUsIEppbnBlbmcgTGksIEh1aSBaYW5nLCBGZWkgTWksIFhpYW9qdW4gTWVuZywgWmhpY2hlbmcgTGl1LCBIYW50aW5nIENoZW4sIEJpbmZhbiBaaGVuZywgQ2FuIENoZW4sIFlvdWxpYW5nIFlhbiwgUnVpbWluZyBUYW5nLCBQZWlmZW5nIFFpbiwgWGluZ2hhbyBDaGVuLCBEYWNoZW5nIFRhbywgWXVuaGUgV2FuZyAoYW5kIE90aGVyIENvbnRyaWJ1dG9ycykiLDIwMjUtMDUtMjgsUGFuZ3UgUHJvIE1vRTogTWl4dHVyZSBvZiBHcm91cGVkIEV4cGVydHMgZm9yIEVmZmljaWVudCBTcGFyc2l0eSxodHRwczovL2FyeGl2Lm9yZy9hYnMvMjUwNS4yMTQxMSwsLCw3MTk5MDAwMDAwMC4wLGEgdG90YWwgb2YgNzEuOTlCIHBhcmFtZXRlcnMgYW5kIDE2LjUwIGJpbGxpb24gYWN0aXZlIHBhcmFtZXRlcnMsMS4yODdlKzI0LDYgRkxPUCAvIHRva2VuIC8gcGFyYW1ldGVyICogMTYuNSAqIDEwXjkgYWN0aXZlIHBhcmFtZXRlcnMgKiAxMyAqIDEwXjEyIHRva2VucyA9IDEuMjg3ZSsyNCBGTE9QLDEzMDAwMDAwMDAwMDAwLCIiIlRoZSBwcmUtdHJhaW5pbmcgZGF0YXNldCBvZiBQYW5ndSBQcm8gTW9FIGNvbnRhaW5zIGEgdG90YWwgbnVtYmVyIG9mIDEzIHRyaWxsaW9uIHRva2VucyBwcm9kdWNlZCBieSBvdXIKdG9rZW5pemVyIHdpdGggYSB2b2NhYnVsYXJ5IHNpemUgb2YgMTUzLDM3NiB0b2tlbnMuIiIKCiIidGhlIGdlbmVyYWwgcGhhc2UgKDkuNlQpLCB0aGUgcmVhc29uaW5nIHBoYXNlICgzVCksIGFuZCB0aGUgYW5uZWFsaW5nIHBoYXNlICgwLjRUKSIiIiwsLEh1YXdlaSBBc2NlbmQgODAwVCBBMiwsQ29uZmlkZW50LCJUaGUgc3VyZ2VuY2Ugb2YgTWl4dHVyZSBvZiBFeHBlcnRzIChNb0UpIGluIExhcmdlIExhbmd1YWdlIE1vZGVscyBwcm9taXNlcyBhIHNtYWxsIHByaWNlIG9mIGV4ZWN1dGlvbiBjb3N0IGZvciBhIG11Y2ggbGFyZ2VyIG1vZGVsIHBhcmFtZXRlciBjb3VudCBhbmQgbGVhcm5pbmcgY2FwYWNpdHksIGJlY2F1c2Ugb25seSBhIHNtYWxsIGZyYWN0aW9uIG9mIHBhcmFtZXRlcnMgYXJlIGFjdGl2YXRlZCBmb3IgZWFjaCBpbnB1dCB0b2tlbi4gSG93ZXZlciwgaXQgaXMgY29tbW9ubHkgb2JzZXJ2ZWQgdGhhdCBzb21lIGV4cGVydHMgYXJlIGFjdGl2YXRlZCBmYXIgbW9yZSBvZnRlbiB0aGFuIG90aGVycywgbGVhZGluZyB0byBzeXN0ZW0gaW5lZmZpY2llbmN5IHdoZW4gcnVubmluZyB0aGUgZXhwZXJ0cyBvbiBkaWZmZXJlbnQgZGV2aWNlcyBpbiBwYXJhbGxlbC4gVGhlcmVmb3JlLCB3ZSBpbnRyb2R1Y2UgTWl4dHVyZSBvZiBHcm91cGVkIEV4cGVydHMgKE1vR0UpLCB3aGljaCBncm91cHMgdGhlIGV4cGVydHMgZHVyaW5nIHNlbGVjdGlvbiBhbmQgYmFsYW5jZXMgdGhlIGV4cGVydCB3b3JrbG9hZCBiZXR0ZXIgdGhhbiBNb0UgaW4gbmF0dXJlLiBJdCBjb25zdHJhaW5zIHRva2VucyB0byBhY3RpdmF0ZSBhbiBlcXVhbCBudW1iZXIgb2YgZXhwZXJ0cyB3aXRoaW4gZWFjaCBwcmVkZWZpbmVkIGV4cGVydCBncm91cC4gV2hlbiBhIG1vZGVsIGV4ZWN1dGlvbiBpcyBkaXN0cmlidXRlZCBvbiBtdWx0aXBsZSBkZXZpY2VzLCB0aGlzIGFyY2hpdGVjdHVyYWwgZGVzaWduIGVuc3VyZXMgYSBiYWxhbmNlZCBjb21wdXRhdGlvbmFsIGxvYWQgYWNyb3NzIGRldmljZXMsIHNpZ25pZmljYW50bHkgZW5oYW5jaW5nIHRocm91Z2hwdXQsIHBhcnRpY3VsYXJseSBmb3IgdGhlIGluZmVyZW5jZSBwaGFzZS4gRnVydGhlciwgd2UgYnVpbGQgUGFuZ3UgUHJvIE1vRSBvbiBBc2NlbmQgTlBVcywgYSBzcGFyc2UgbW9kZWwgYmFzZWQgb24gTW9HRSB3aXRoIDcyIGJpbGxpb24gdG90YWwgcGFyYW1ldGVycywgMTYgYmlsbGlvbiBvZiB3aGljaCBhcmUgYWN0aXZhdGVkIGZvciBlYWNoIHRva2VuLiBUaGUgY29uZmlndXJhdGlvbiBvZiBQYW5ndSBQcm8gTW9FIGlzIG9wdGltaXplZCBmb3IgQXNjZW5kIDMwMEkgRHVvIGFuZCA4MDBJIEEyIHRocm91Z2ggZXh0ZW5zaXZlIHN5c3RlbSBzaW11bGF0aW9uIHN0dWRpZXMuIE91ciBleHBlcmltZW50cyBpbmRpY2F0ZSB0aGF0IE1vR0UgaW5kZWVkIGxlYWRzIHRvIGJldHRlciBleHBlcnQgbG9hZCBiYWxhbmNpbmcgYW5kIG1vcmUgZWZmaWNpZW50IGV4ZWN1dGlvbiBmb3IgYm90aCBtb2RlbCB0cmFpbmluZyBhbmQgaW5mZXJlbmNlIG9uIEFzY2VuZCBOUFVzLiBUaGUgaW5mZXJlbmNlIHBlcmZvcm1hbmNlIG9mIFBhbmd1IFBybyBNb0UgYWNoaWV2ZXMgMTE0OCB0b2tlbnMvcyBwZXIgY2FyZCBhbmQgY2FuIGJlIGZ1cnRoZXIgaW1wcm92ZWQgdG8gMTUyOCB0b2tlbnMvcyBwZXIgY2FyZCBieSBzcGVjdWxhdGl2ZSBhY2NlbGVyYXRpb24sIG91dHBlcmZvcm1pbmcgY29tcGFyYWJsZSAzMkIgYW5kIDcyQiBEZW5zZSBtb2RlbHMuIEZ1cnRoZXJtb3JlLCB3ZSBhY2hpZXZlIGFuIGV4Y2VsbGVudCBjb3N0LXRvLXBlcmZvcm1hbmNlIHJhdGlvIGZvciBtb2RlbCBpbmZlcmVuY2Ugb24gQXNjZW5kIDMwMEkgRHVvLiBPdXIgc3R1ZGllcyBzaG93IHRoYXQgQXNjZW5kIE5QVXMgYXJlIGNhcGFibGUgb2YgdHJhaW5pbmcgUGFuZ3UgUHJvIE1vRSB3aXRoIG1hc3NpdmUgcGFyYWxsZWxpemF0aW9uIHRvIG1ha2UgaXQgYSBsZWFkaW5nIG1vZGVsIHdpdGhpbiB0aGUgc3ViLTEwMEIgdG90YWwgcGFyYW1ldGVyIGNsYXNzLCBvdXRwZXJmb3JtaW5nIHByb21pbmVudCBvcGVuLXNvdXJjZSBtb2RlbHMgbGlrZSBHTE0tWjEtMzJCIGFuZCBRd2VuMy0zMkIuIiwsLE9wZW4gd2VpZ2h0cyAodW5yZXN0cmljdGVkKSxDaGluYSwsLCw0MDAwLjAsLDIwMjUtMTEtMjggMTE6NTI6MTMrMDA6MDAsLCwsLCxJbmR1c3RyeSwsLCwsVW5yZWxlYXNlZCwiQ0MtQlktNC4wCmh0dHBzOi8vZ2l0Y29kZS5jb20vYXNjZW5kLXRyaWJlL3Bhbmd1LXByby1tb2UiLCwsLCwsMjQyOTE2MS43Njg5MTQ1ODQsT3BlcmF0aW9uIGNvdW50aW5nLCwsLCxZZXMKRGVlcFNlZWstUjEgKE1heSAyMDI1KSxMYW5ndWFnZSwiTGFuZ3VhZ2UgbW9kZWxpbmcvZ2VuZXJhdGlvbixDb2RlIGdlbmVyYXRpb24sUXVhbnRpdGF0aXZlIHJlYXNvbmluZyxRdWVzdGlvbiBhbnN3ZXJpbmciLERlZXBTZWVrLCwyMDI1LTA1LTI4LERlZXBTZWVrLVIxOiBJbmNlbnRpdml6aW5nIFJlYXNvbmluZyBDYXBhYmlsaXR5IGluIExMTXMgdmlhIFJlaW5mb3JjZW1lbnQgTGVhcm5pbmcsaHR0cHM6Ly9hcGktZG9jcy5kZWVwc2Vlay5jb20vbmV3cy9uZXdzMjUwMTIwLCwiVHJhaW5pbmcgY29zdCxTT1RBIGltcHJvdmVtZW50IiwiQmVzdCBzY29yZSBvbiBTdXBlckNMVUUgTWF0aDZvIGluIEphbiAyMDI1Cmh0dHBzOi8vd3d3LnN1cGVyY2x1ZWFpLmNvbS8iLDY3MTAwMDAwMDAwMC4wLCI2NzFCIHRvdGFsCjM3QiBhY3RpdmF0ZWQKaHR0cHM6Ly9naXRodWIuY29tL2RlZXBzZWVrLWFpL0RlZXBTZWVrLVIxL3RyZWUvbWFpbiIsNC4wMjAwMTAwMDAwMDAwMDFlKzI0LCJFc3RpbWF0ZXMgYnkgRWdlIEVyZGlsIGluIEdyYWRpZW50IFVwZGF0ZXM6Cmh0dHBzOi8vZXBvY2guYWkvZ3JhZGllbnQtdXBkYXRlcy93aGF0LXdlbnQtaW50by10cmFpbmluZy1kZWVwc2Vlay1yMQoiIkEgZGF0YXNldCBzaXplIG9mIDE0LjggdHJpbGxpb24gdG9rZW5zIGlzIHJlYXNvbmFibGUgYW5kIGluIGxpbmUgd2l0aCBvdGhlciBtb2RlbHMgb2YgdGhpcyBzY2FsZS4gQXNzdW1pbmcgdGhhdOKAmXMgdmFsaWQsIHRoZSBwcmV0cmFpbmluZyBvZiB0aGlzIG1vZGVsIHdvdWxkIGhhdmUgcmVxdWlyZWQgNiAqICgzNyBiaWxsaW9uKSAqICgxNC44IHRyaWxsaW9uKSA9IDNlMjQgRkxPUC4gSWYgd2UgYXNzdW1lIERlZXBTZWVr4oCZcyB0cmFpbmluZyBjbHVzdGVyIGNvbnNpc3RzIG9mIEg4MDBzIHdpdGggdGhlIFBDSWUgZm9ybSBmYWN0b3IsIHRoZW4gZWFjaCBzaG91bGQgYmUgY2FwYWJsZSBvZiAxLjVlMTUgRlA4IHBlciBzZWNvbmQsIGFuZCB0aGUgaW1wbGllZCBtb2RlbCBGTE9QIHV0aWxpemF0aW9uIChNRlUpIG9mIERlZXBTZWVrIHYz4oCZcyA1NSBkYXkgdHJhaW5pbmcgcnVuIGVuZHMgdXAgYmVpbmcgYXJvdW5kIDIzJS4iIgoKNiBGTE9QL3Rva2VuL3BhcmFtICogMTQuOFQgdG9rZW5zICogMzdCIGFjdGl2ZSBwYXJhbXMgPSAzLjI5ZTI0IEZMT1AgKHByZXRyYWluaW5nKQoxLjJlMjMgRkxPUCAocG9zdC10cmFpbmluZykKNi4xZTIzIEZMT1AgKGZpbmUtdHVuaW5nKQoKVG90YWwgY29tcHV0ZTogMy4yOWUyNCArIDEuMmUyMyArIDYuMWUyMyA9IDQuMDJlMjQiLDE0ODAwMDAwMDAwMDAwLCwsLCwsQ29uZmlkZW50LCJXZSBpbnRyb2R1Y2Ugb3VyIGZpcnN0LWdlbmVyYXRpb24gcmVhc29uaW5nIG1vZGVscywgRGVlcFNlZWstUjEtWmVybyBhbmQgRGVlcFNlZWstUjEuIERlZXBTZWVrLVIxLVplcm8sIGEgbW9kZWwgdHJhaW5lZCB2aWEgbGFyZ2Utc2NhbGUgcmVpbmZvcmNlbWVudCBsZWFybmluZyAoUkwpIHdpdGhvdXQgc3VwZXJ2aXNlZCBmaW5lLXR1bmluZyAoU0ZUKSBhcyBhIHByZWxpbWluYXJ5IHN0ZXAsIGRlbW9uc3RyYXRlcyByZW1hcmthYmxlIHJlYXNvbmluZyBjYXBhYmlsaXRpZXMuClRocm91Z2ggUkwsIERlZXBTZWVrLVIxLVplcm8gbmF0dXJhbGx5IGVtZXJnZXMgd2l0aCBudW1lcm91cyBwb3dlcmZ1bCBhbmQgaW50cmlndWluZyByZWFzb25pbmcgYmVoYXZpb3JzLiBIb3dldmVyLCBpdCBlbmNvdW50ZXJzIGNoYWxsZW5nZXMgc3VjaCBhcyBwb29yIHJlYWRhYmlsaXR5LCBhbmQgbGFuZ3VhZ2UgbWl4aW5nLiBUbyBhZGRyZXNzIHRoZXNlIGlzc3VlcyBhbmQgZnVydGhlciBlbmhhbmNlIHJlYXNvbmluZyBwZXJmb3JtYW5jZSwgd2UgaW50cm9kdWNlIERlZXBTZWVrLVIxLCB3aGljaCBpbmNvcnBvcmF0ZXMgbXVsdGktc3RhZ2UgdHJhaW5pbmcgYW5kIGNvbGQtc3RhcnQgZGF0YSBiZWZvcmUgUkwuIERlZXBTZWVrLVIxIGFjaGlldmVzIHBlcmZvcm1hbmNlIGNvbXBhcmFibGUgdG8gT3BlbkFJLW8xLTEyMTcgb24gcmVhc29uaW5nIHRhc2tzLiBUbyBzdXBwb3J0IHRoZSByZXNlYXJjaCBjb21tdW5pdHksIHdlIG9wZW4tc291cmNlIERlZXBTZWVrLVIxLVplcm8sIERlZXBTZWVrLVIxLCBhbmQgc2l4IGRlbnNlIG1vZGVscyAoMS41QiwgN0IsIDhCLCAxNEIsIDMyQiwgNzBCKSBkaXN0aWxsZWQgZnJvbSBEZWVwU2Vlay1SMSBiYXNlZCBvbiBRd2VuIGFuZCBMbGFtYS4iLCwsT3BlbiB3ZWlnaHRzICh1bnJlc3RyaWN0ZWQpLENoaW5hLERlZXBTZWVrLVYzLDYuMWUrMjMsNi4xZTIzIEZMT1AgZnJvbSB0aGVzZSBlc3RpbWF0aW9uczogaHR0cHM6Ly9lcG9jaC5haS9ncmFkaWVudC11cGRhdGVzL3doYXQtd2VudC1pbnRvLXRyYWluaW5nLWRlZXBzZWVrLXIxLCwsMjAyNi0wMi0xMSAxOTozNTowNSswMDowMCwsLCwsLEluZHVzdHJ5LCwsLCxVbnJlbGVhc2VkLCJNSVQgbGljZW5zZWQKaHR0cHM6Ly9odWdnaW5nZmFjZS5jby9kZWVwc2Vlay1haS9EZWVwU2Vlay1SMSIsVHJ1ZSw2NzcwMDAwLjAsLEZQOCwsLE9wZXJhdGlvbiBjb3VudGluZyxkZWVwc2Vlay1haSwsLCxZZXMKU2lnbkdlbW1hLExhbmd1YWdlLCxHb29nbGUsT2ZmaWNlQ2hhaSBUZWFtLDIwMjUtMDUtMjcsIkdvb2dsZSBBbm5vdW5jZXMgU2lnbkdlbW1hLCBBIE1vZGVsIFRoYXQgVHJhbnNsYXRlcyBTaWduIExhbmd1YWdlIixodHRwczovL29mZmljZWNoYWkuY29tL2FpL2dvb2dsZS1hbm5vdW5jZXMtc2lnbmdlbW1hLWEtbW9kZWwtdGhhdC10cmFuc2xhdGVzLXNpZ24tbGFuZ3VhZ2UvLCwsLCwsLCwsLCwsLCxVbmtub3duLCJBSSBjYW4gYWxyZWFkeSB3cml0ZSB0ZXh0IGFuZCBjb2RlLCBhbmQgZ2VuZXJhdGUgaW1hZ2VzIGFuZCB2aWRlbywgYnV0IGl04oCZcyBiZWluZyBwdXQgdG8gZXZlbiBtb3JlIHVuY29udmVudGlvbmFsIHVzZXMuIiwsLCxVbml0ZWQgU3RhdGVzIG9mIEFtZXJpY2EsLCwsLCwyMDI1LTExLTI4IDExOjUyOjEzKzAwOjAwLCwsLCwsSW5kdXN0cnksLCwsLCwsLCwsLCwsLCwsLCwKRE1pbmQtMSxMYW5ndWFnZSwsLERNaW5kQUksMjAyNS0wNS0yNCxETWluZC0xLGh0dHBzOi8vaHVnZ2luZ2ZhY2UuY28vRE1pbmRBSS9ETWluZC0xLCwsLCwsLCwsLCwsLCxVbmtub3duLCJUaGUgcmFwaWQgZ3Jvd3RoIG9mIFdlYjMgdGVjaG5vbG9naWVz4oCUYmxvY2tjaGFpbiwgRGVGaSwgYW5kIHNtYXJ0IGNvbnRyYWN0c+KAlGRlbWFuZHMgc3BlY2lhbGl6ZWQgQUkgbGFyZ2UgbGFuZ3VhZ2UgbW9kZWxzIChMTE1zKSB3aXRoIHByZWNpc2UgZG9tYWluIGFsaWdubWVudCBhbmQgYWR2YW5jZWQgcmVhc29uaW5nIGNhcGFiaWxpdGllcy4gSG93ZXZlciwgR2VuZXJhbC1wdXJwb3NlIExMTXMgb2Z0ZW4gbGFjayB0aGUgZG9tYWluLXNwZWNpZmljIGFjY3VyYWN5LCBudWFuY2VkIHJlYXNvbmluZywgYW5kIGluc3RydWN0aW9uLWZvbGxvd2luZyBhbGlnbmVkIHdpdGggZXhwZXJ0IGV4cGVjdGF0aW9ucy4KClRvIGFkZHJlc3MgdGhlc2UgbGltaXRhdGlvbnMsIHdlIGludHJvZHVjZSBETWluZC0xLCBhIGRvbWFpbi1zcGVjaWFsaXplZCBMTE0gZmluZS10dW5lZCBmb3IgdGhlIFdlYjMgZWNvc3lzdGVtIHZpYSBzdXBlcnZpc2VkIGluc3RydWN0aW9uIHR1bmluZyBhbmQgcmVpbmZvcmNlbWVudCBsZWFybmluZyBmcm9tIGh1bWFuIGZlZWRiYWNrIChSTEhGKS4gQnVpbHQgb24gYSBwb3dlcmZ1bCBiYXNlIG1vZGVsLCBETWluZC0xIGFjaGlldmVzIHN0cm9uZyBpbXByb3ZlbWVudHMgaW4gdGFzayBhY2N1cmFjeSwgY29udGVudCBzYWZldHksIGFuZCBleHBlcnQtYWxpZ25lZCBpbnRlcmFjdGlvbiwgc2lnbmlmaWNhbnRseSBzdXJwYXNzaW5nIGdlbmVyYWwtcHVycG9zZSBtb2RlbHMuIERNaW5kLTEgcmVwcmVzZW50cyBhIHJvYnVzdCBmb3VuZGF0aW9uIGZvciBpbnRlbGxpZ2VudCBhZ2VudHMgaW4gdGhlIFdlYjMgZWNvc3lzdGVtLiIsLCxPcGVuIHdlaWdodHMgKHVucmVzdHJpY3RlZCksLFF3ZW4zLTMyQiwsLCwsMjAyNS0xMS0yOCAxMTo1MjoxMyswMDowMCwsLCwsLCwsLCwsLCwsLCwsLCwsLCwsLFllcwpPcGVuT21uaSwiTXVsdGltb2RhbCxMYW5ndWFnZSxWaXNpb24sU3BlZWNoIiwiU3BlZWNoLXRvLXRleHQsU3BlZWNoIHJlY29nbml0aW9uIChBU1IpLEltYWdlIGNhcHRpb25pbmcsVmlzdWFsIHF1ZXN0aW9uIGFuc3dlcmluZyxMYW5ndWFnZSBtb2RlbGluZy9nZW5lcmF0aW9uLFF1ZXN0aW9uIGFuc3dlcmluZyxUZXh0LXRvLXNwZWVjaCAoVFRTKSxTcGVlY2ggc3ludGhlc2lzIiwiQ2hpbmVzZSBBY2FkZW15IG9mIFNjaWVuY2VzLFNoZW56aGVuIEluc3RpdHV0ZSBvZiBBZHZhbmNlZCBUZWNobm9sb2d5LFVuaXZlcnNpdHkgb2YgQ2hpbmVzZSBBY2FkZW15IG9mIFNjaWVuY2VzLE5hdGlvbmFsIFVuaXZlcnNpdHkgb2YgU2luZ2Fwb3JlLFVuaXZlcnNpdHkgb2YgU2NpZW5jZSBhbmQgVGVjaG5vbG9neSBvZiBDaGluYSAoVVNUQykiLCJSdW4gTHVvLCBUaW5nLUVuIExpbiwgSGFvbmFuIFpoYW5nLCBZdWNodWFuIFd1LCBYaW9uZyBMaXUsIE1pbiBZYW5nLCBZb25nYmluIExpLCBMb25nemUgQ2hlbiwgSmlhbWluZyBMaSwgTGVpIFpoYW5nLCBZYW5neWkgQ2hlbiwgWGlhb2JvIFhpYSwgSGFtaWQgQWxpbmVqYWQtUm9rbnksIEZlaSBIdWFuZyIsMjAyNS0wNS0yNCxPcGVuT21uaTogQWR2YW5jaW5nIE9wZW4tU291cmNlIE9tbmltb2RhbCBMYXJnZSBMYW5ndWFnZSBNb2RlbHMgd2l0aCBQcm9ncmVzc2l2ZSBNdWx0aW1vZGFsIEFsaWdubWVudCBhbmQgUmVhbC1UaW1lIFNlbGYtQXdhcmUgRW1vdGlvbmFsIFNwZWVjaCBTeW50aGVzaXMsaHR0cHM6Ly9hcnhpdi5vcmcvYWJzLzI1MDEuMDQ1NjEsLCwsNzAwMDAwMDAwMC4wLCI3QgoiIldlIGRlc2lnbiB0aGUgYXJjaGl0ZWN0dXJlIGZvbGxvd2luZyBMTGFWQSBzZXJpZXMgWzE3LCAxOF0sIHdoZXJlIHRoZSBvbW5pbW9kYWwgbGFyZ2UgbGFuZ3VhZ2UgbW9kZWwgY29uc2lzdHMgb2YgZm91ciBrZXkgY29tcG9uZW50czogYW4gTExNIChRd2VuMi41LTdCLUluc3RydWN0IFsyXSkgZm9yIG5leHQgdG9rZW4gcHJlZGljdGlvbiwgYW4gaW1hZ2UgZW5jb2RlciAoQ0xJUC1WaVQtTCBbNzRdKSBmb3IgZXh0cmFjdGluZyB2aXN1YWwgZmVhdHVyZXMsIGEgc3BlZWNoIGVuY29kZXIgKFdoaXNwZXItbGFyZ2UtdjMgWzc1XSkgZm9yIGV4dHJhY3RpbmcgYXVkaW8gZmVhdHVyZXMgYW5kIGEgc3RyZWFtaW5nIHNwZWVjaCBkZWNvZGVyIChRd2VuMi41LTAuNUItSW5zdHJ1Y3QgWzJdKSBmb3IgZ2VuZXJhdGluZyB2aXZpZCBzcGVlY2ggaW4gcmVhbC10aW1lLiIiIiwsLCwiQ29tcGFyZWQgdG8gVklUQSBbMjddLCB0aGUgbGVhZGluZyBmdWxseSBvcGVuLXNvdXJjZQpPTExNLCB3aGljaCBlbXBsb3lzIGEgN8OXOEIgbGFuZ3VhZ2UgbW9kZWwgdHJhaW5lZCBvbiA1TSBzYW1wbGVzLCBPcGVuT21uaSBhdHRhaW5zIHN1cGVyaW9yIHJlc3VsdHMgd2l0aCBhCnNtYWxsZXIgbW9kZWwgc2l6ZSAoN0IgdnMuIDfDlzhCKSBhbmQgM8OXIGZld2VyIHRyYWluaW5nIHNhbXBsZXMgKDEuNk0gdnMuIDVNKSAiLCwiVGFibGUgOToKNDAgKyA4MCArIDUwMCArIDM2ICsgOCA9IDY2NCBHUFUtaG91cnMiLE5WSURJQSBBMTAwLCxDb25maWRlbnQsIlJlY2VudCBhZHZhbmNlbWVudHMgaW4gb21uaW1vZGFsIGxlYXJuaW5nIGhhdmUgc2lnbmlmaWNhbnRseSBpbXByb3ZlZCB1bmRlcnN0YW5kaW5nIGFuZCBnZW5lcmF0aW9uIGFjcm9zcyBpbWFnZXMsIHRleHQsIGFuZCBzcGVlY2gsIHlldCB0aGVzZSBkZXZlbG9wbWVudHMgcmVtYWluIHByZWRvbWluYW50bHkgY29uZmluZWQgdG8gcHJvcHJpZXRhcnkgbW9kZWxzLiBUaGUgbGFjayBvZiBoaWdoLXF1YWxpdHkgb21uaW1vZGFsIGRhdGFzZXRzIGFuZCB0aGUgY2hhbGxlbmdlcyBvZiByZWFsLXRpbWUgZW1vdGlvbmFsIHNwZWVjaCBzeW50aGVzaXMgaGF2ZSBub3RhYmx5IGhpbmRlcmVkIHByb2dyZXNzIGluIG9wZW4tc291cmNlIHJlc2VhcmNoLiBUbyBhZGRyZXNzIHRoZXNlIGxpbWl0YXRpb25zLCB3ZSBpbnRyb2R1Y2UgXG5hbWUsIGEgdHdvLXN0YWdlIHRyYWluaW5nIGZyYW1ld29yayB0aGF0IGludGVncmF0ZXMgb21uaW1vZGFsIGFsaWdubWVudCBhbmQgc3BlZWNoIGdlbmVyYXRpb24gdG8gZGV2ZWxvcCBhIHN0YXRlLW9mLXRoZS1hcnQgb21uaW1vZGFsIGxhcmdlIGxhbmd1YWdlIG1vZGVsLiBJbiB0aGUgYWxpZ25tZW50IHBoYXNlLCBhIHByZS10cmFpbmVkIHNwZWVjaCBtb2RlbCB1bmRlcmdvZXMgZnVydGhlciB0cmFpbmluZyBvbiB0ZXh0LWltYWdlIHRhc2tzLCBlbmFibGluZyAobmVhcikgemVyby1zaG90IGdlbmVyYWxpemF0aW9uIGZyb20gdmlzaW9uIHRvIHNwZWVjaCwgb3V0cGVyZm9ybWluZyBtb2RlbHMgdHJhaW5lZCBvbiB0cmktbW9kYWwgZGF0YXNldHMuIEluIHRoZSBzcGVlY2ggZ2VuZXJhdGlvbiBwaGFzZSwgYSBsaWdodHdlaWdodCBkZWNvZGVyIGlzIHRyYWluZWQgb24gc3BlZWNoIHRhc2tzIHdpdGggZGlyZWN0IHByZWZlcmVuY2Ugb3B0aW1pemF0aW9uLCBlbmFibGluZyByZWFsLXRpbWUgZW1vdGlvbmFsIHNwZWVjaCBzeW50aGVzaXMgd2l0aCBoaWdoIGZpZGVsaXR5LiBFeHBlcmltZW50cyBzaG93IHRoYXQgXG5hbWUgc3VycGFzc2VzIHN0YXRlLW9mLXRoZS1hcnQgbW9kZWxzIGFjcm9zcyBvbW5pbW9kYWwsIHZpc2lvbi1sYW5ndWFnZSwgYW5kIHNwZWVjaC1sYW5ndWFnZSBiZW5jaG1hcmtzLiBJdCBhY2hpZXZlcyBhIDQtcG9pbnQgYWJzb2x1dGUgaW1wcm92ZW1lbnQgb24gT21uaUJlbmNoIG92ZXIgdGhlIGxlYWRpbmcgb3Blbi1zb3VyY2UgbW9kZWwgVklUQSwgZGVzcGl0ZSB1c2luZyA1eCBmZXdlciB0cmFpbmluZyBzYW1wbGVzIGFuZCBhIHNtYWxsZXIgbW9kZWwgc2l6</x:v>
      </x:c>
    </x:row>
    <x:row r="33" ht="18" customHeight="1">
      <x:c r="A33" s="17" t="n">
        <x:v>28</x:v>
      </x:c>
      <x:c r="B33" s="17" t="n">
        <x:v>310</x:v>
      </x:c>
      <x:c r="C33" s="160" t="str">
        <x:v>ZSAoN0IgdnMuIDd4OEIpLiBBZGRpdGlvbmFsbHksIFxuYW1lIGFjaGlldmVzIHJlYWwtdGltZSBzcGVlY2ggZ2VuZXJhdGlvbiB3aXRoIDwxcyBsYXRlbmN5IGF0IG5vbi1hdXRvcmVncmVzc2l2ZSBtb2RlLCByZWR1Y2luZyBpbmZlcmVuY2UgdGltZSBieSA1eCBjb21wYXJlZCB0byBhdXRvcmVncmVzc2l2ZSBtZXRob2RzLCBhbmQgaW1wcm92ZXMgZW1vdGlvbiBjbGFzc2lmaWNhdGlvbiBhY2N1cmFjeSBieSA3LjdcJSIsLCxPcGVuIHdlaWdodHMgKHVucmVzdHJpY3RlZCksIkNoaW5hLENoaW5hLENoaW5hLFNpbmdhcG9yZSxDaGluYSIsIlF3ZW4yLjUgSW5zdHJ1Y3QgKDdCKSxDTElQIChWaVQgTC8xNEAzMzZweCksV2hpc3BlciB2MyIsMi4yMzc0MTQ0ZSsyMCwzMTIwMDAwMDAwMDAwMDAgRkxPUCAvIEdQVSAvIHNlYyAqIDY2NCBHUFUtaG91cnMgW3NlZSB0cmFpbmluZyB0aW1lIG5vdGVzXSAqIDM2MDAgc2VjIC8gaG91ciAqIDAuMyBbYXNzdW1lZCB1dGlsaXphdGlvbl0gPSAyLjIzNzQxNDRlKzIwIEZMT1AgKG5lZ2xpZ2JsZSBjb21wYXJpbmcgdG8gfjEqMTBeMjQgdG90YWwgRkxPUCBmb3IgYWxsIGJhc2UgbW9kZWxzIHByZXRyYWluaW5nLDguMCwsMjAyNS0xMS0yOCAxMTo1MjoxMyswMDowMCwsLCwsLCJBY2FkZW1pYSxBY2FkZW1pYSxBY2FkZW1pYSxBY2FkZW1pYSIsLCwsNjY0LjAsT3BlbiAobm9uLWNvbW1lcmNpYWwpLCJ1bmNsZWFyIGxpY2Vuc2UKaHR0cHM6Ly9naXRodWIuY29tL1JhaW5Cb3dMdW9DUy9PcGVuT21uaQoKQXBhY2hlIDIuMApodHRwczovL2h1Z2dpbmdmYWNlLmNvL1Rvbmd5aS1Db252QUkvT3Blbk9tbmkiLCwsLCwsNjI2OS4zNjI5OTkxNTc2ODgsSGFyZHdhcmUsVG9uZ3lpLUNvbnZBSSwsLCxZZXMKbzMgT3BlcmF0b3IsIkxhbmd1YWdlLFZpc2lvbixNdWx0aW1vZGFsIiwiTGFuZ3VhZ2UgbW9kZWxpbmcvZ2VuZXJhdGlvbixRdWVzdGlvbiBhbnN3ZXJpbmcsU3lzdGVtIGNvbnRyb2wsQ29kZSBnZW5lcmF0aW9uLEluc3RydWN0aW9uIGludGVycHJldGF0aW9uLFNlYXJjaCxRdWFudGl0YXRpdmUgcmVhc29uaW5nLFZpc3VhbCBxdWVzdGlvbiBhbnN3ZXJpbmcsQ2hhcmFjdGVyIHJlY29nbml0aW9uIChPQ1IpIixPcGVuQUksLDIwMjUtMDUtMjMsQWRkZW5kdW0gdG8gT3BlbkFJIG8zIGFuZCBvNC1taW5pIHN5c3RlbSBjYXJkOiBPcGVuQUkgbzMgT3BlcmF0b3IsImh0dHBzOi8vY2RuLm9wZW5haS5jb20vcGRmLzQzNzVlNjA1LWY5YTYtNDM4ZC1iY2M4LTE5MDU5OWMxODNhNi9vM19jdWFfc3lzdGVtX2NhcmQucGRmCgpodHRwczovL2hlbHAub3BlbmFpLmNvbS9lbi9hcnRpY2xlcy8xMDU2MTgzNC1vcGVyYXRvci1yZWxlYXNlLW5vdGVzIiwsLCwsLCwsLCwsLCwsVW5rbm93biwiT3BlcmF0b3IgaW4gQ2hhdEdQVCBoYXMgYmVlbiB1cGRhdGVkIHdpdGggb3VyIGxhdGVzdCByZWFzb25pbmcgbW9kZWwuCgpUaGUgbmV3IG8zLWJhc2VkIE9wZXJhdG9yIGRlbW9uc3RyYXRlcyBpbXByb3ZlZCBwZXJzaXN0ZW5jZSBhbmQgYWNjdXJhY3kgZHVyaW5nIGJyb3dzZXIgaW50ZXJhY3Rpb25zLgpJbiBwcmFjdGljYWwgdGVybXMsIHRoaXMgbWVhbnMgaXQgaXMgbW9yZSBsaWtlbHkgdG8gY29tcGxldGUgdXNlciB0YXNrcyBzdWNjZXNzZnVsbHkgYW5kIHdpdGggbGVzcyBuZWVkIGZvciBjb3JyZWN0aW9uIG9yIHJlcGV0aXRpb24uIE1vcmVvdmVyLCB1c2VycyBjYW4gZXhwZWN0IHJlc3BvbnNlcyB0aGF0IGFyZSBjbGVhcmVyLCBtb3JlIHN0cnVjdHVyZWQsIGFuZCBtb3JlIGNvbXByZWhlbnNpdmUuCgpJbiBjb21wYXJhdGl2ZSBldmFsdWF0aW9ucywgdGhlIG5ldyBtb2RlbCBzaG93cyBhIGRpc3RpbmN0IHByZWZlcmVuY2UgYWR2YW50YWdlIG92ZXIgaXRzIHByZWRlY2Vzc29yLiBIdW1hbiBwcmVmZXJlbmNlIHN0dWRpZXMgcmV2ZWFsIHRoYXQgdXNlcnMgZmF2b3IgdGhlIG8zIG1vZGVsIGZvciBpdHMgc3R5bGUsIGNvbXByZWhlbnNpdmVuZXNzLCBhbmQgY2xhcml0eS4gSXQgYWxzbyBwZXJmb3JtcyBzdHJvbmdseSBpbiBpbnN0cnVjdGlvbiBmb2xsb3dpbmcgYW5kIGVmZmljaWVuY3ksIHRob3VnaCByZXN1bHRzIGZvciBmYWN0dWFsIGNvcnJlY3RuZXNzIGFyZSBtb3JlIGJhbGFuY2VkIGJldHdlZW4gdmVyc2lvbnMuCgoKUGVyZm9ybWFuY2Ugb24gdGhpcmQtcGFydHkgZXZhbHVhdGlvbiBiZW5jaG1hcmtzIHJlZmxlY3RzIHRoZXNlIGVuaGFuY2VtZW50cy4gT24gdGhlIE9TV29ybGQgYmVuY2htYXJrIHRoYXQgbWVhc3VyZXMgY29tcGxldGlvbiBvZiBicm93c2VyLWJhc2VkIHRhc2tzLCB0aGUgbzMgbW9kZWwgc2NvcmVzIDQyLjkgY29tcGFyZWQgdG8gMzguMSBmb3IgdGhlIHByZXZpb3VzIHZlcnNpb24uIiwsLEhvc3RlZCBhY2Nlc3MgKG5vIEFQSSksVW5pdGVkIFN0YXRlcyBvZiBBbWVyaWNhLCJvMyxDb21wdXRlci1Vc2luZyBBZ2VudCAoQ1VBKSIsLCwsLDIwMjUtMTEtMjggMTE6NTI6MTMrMDA6MDAsLCwsLCxJbmR1c3RyeSwsLCwsVW5yZWxlYXNlZCwiVGhlIHVwZGF0ZSwgcmVsZWFzZWQgZ2xvYmFsbHkgdG9kYXksIE1heSAyMywgMjAyNSwgaXMgYXZhaWxhYmxlIGFzIGEg4oCccmVzZWFyY2ggcHJldmlld+KAnSB0byBwYXlpbmcgc3Vic2NyaWJlcnMgb2YgT3BlbkFJ4oCZcyAkMjAwIFVTRC1tb250aGx5IENoYXRHUFQgUHJvIHBsYW4uIixUcnVlLCwsLCwsLCwsLCxObwpEYXRhUmF0ZXIgdGVzdCBtb2RlbCAoMUIpLExhbmd1YWdlLExhbmd1YWdlIG1vZGVsaW5nLEdvb2dsZSBEZWVwTWluZCwiRGFuIEEuIENhbGlhbiwgR3JlZ29yeSBGYXJxdWhhciwgSXVyaWkgS2VtYWV2LCBMdWlzYSBNLiBaaW50Z3JhZiwgTWF0dGVvIEhlc3NlbCwgSmVyZW15IFNoYXIsIEp1bmh5dWsgT2gsIEFuZHLDoXMgR3nDtnJneSwgVG9tIFNjaGF1bCwgSmVmZnJleSBEZWFuLCBIYWRvIHZhbiBIYXNzZWx0LCBEYXZpZCBTaWx2ZXIiLDIwMjUtMDUtMjMsRGF0YVJhdGVyOiBNZXRhLUxlYXJuZWQgRGF0YXNldCBDdXJhdGlvbixodHRwczovL2FyeGl2Lm9yZy9hYnMvMjUwNS4xNzg5NSwxMi4wLCwsMTAwMDAwMDAwMC4wLCIiIkEgYmFzZWxpbmUgMUIgbW9kZWwgaXMgdHJhaW5lZCBvbiB0aGUgdW5maWx0ZXJlZCBkYXRhc2V0LCB3aGlsZSBhIHNlY29uZCAxQiBtb2RlbCBpcyB0cmFpbmVkIGFuYWxvZ291c2x5IG9uIHRoZSBzYW1lIGRhdGFzZXQsIGJ1dCBmaWx0ZXJlZCBieSBhIERhdGFSYXRlci4iIiIsMS4yZSsyMCwiYyA9IDZuZCB3aGVyZSBuID0gMUIsIGQgPSAyMEIKYyA9IDYgKiAxQiAqIDIwQiA9IDEuMmUyMCBGTE9QcwoKIiJBbGwgaW5uZXIgbGFuZ3VhZ2UgbW9kZWxzIGFuZCBEYXRhUmF0ZXIgbW9kZWxzIGFyZSBiYXNlZCBvbiB0aGUgQ2hpbmNoaWxsYSBbSG9mZm1hbm4gZXQgYWwuLCAyMDIyXSB0cmFuc2Zvcm1lciBhcmNoaXRlY3R1cmVzIFtWYXN3YW5pIGV0IGFsLiwgMjAxN10uIiIKIiJNZXRhLXRyYWluaW5nIGEgRGF0YVJhdGVyIHJlcXVpcmVzIGFwcHJveGltYXRlbHkgNTguNCUgb2YgdGhlIEZMT1BTIG5lZWRlZCB0byB0cmFpbiBhIHNpbmdsZSAxQiBMTE0uIiIiLCwsLCIiIldlIGhhdmUgcnVuIG91ciBleHBlcmltZW50cyBvbiBHb29nbGUgVFBVczogd2UgdXNlZCA0IMOXIDQgw5cgNCB0b3BvbG9neSB2NSBUUFVzIGZvciBtZXRhLXRyYWluaW5nLCBhbmQgdXAgdG8gNCDDlyA4IHRvcG9sb2d5IHY2ZSBUUFVzIGZvciBldmFsdWF0aW9uLiIiIixHb29nbGUgVFBVIHY2ZSBUcmlsbGl1bSwsTGlrZWx5LCJUaGUgcXVhbGl0eSBvZiBmb3VuZGF0aW9uIG1vZGVscyBkZXBlbmRzIGhlYXZpbHkgb24gdGhlaXIgdHJhaW5pbmcgZGF0YS4gQ29uc2VxdWVudGx5LCBncmVhdCBlZmZvcnRzIGhhdmUgYmVlbiBwdXQgaW50byBkYXRhc2V0IGN1cmF0aW9uLiBZZXQgbW9zdCBhcHByb2FjaGVzIHJlbHkgb24gbWFudWFsIHR1bmluZyBvZiBjb2Fyc2UtZ3JhaW5lZCBtaXh0dXJlcyBvZiBsYXJnZSBidWNrZXRzIG9mIGRhdGEsIG9yIGZpbHRlcmluZyBieSBoYW5kLWNyYWZ0ZWQgaGV1cmlzdGljcy4gQW4gYXBwcm9hY2ggdGhhdCBpcyB1bHRpbWF0ZWx5IG1vcmUgc2NhbGFibGUgKGxldCBhbG9uZSBtb3JlIHNhdGlzZnlpbmcpIGlzIHRvIGxlYXJuIHdoaWNoIGRhdGEgaXMgYWN0dWFsbHkgdmFsdWFibGUgZm9yIHRyYWluaW5nLiBUaGlzIHR5cGUgb2YgbWV0YS1sZWFybmluZyBjb3VsZCBhbGxvdyBtb3JlIHNvcGhpc3RpY2F0ZWQsIGZpbmUtZ3JhaW5lZCwgYW5kIGVmZmVjdGl2ZSBjdXJhdGlvbi4gT3VyIHByb3Bvc2VkIERhdGFSYXRlciBpcyBhbiBpbnN0YW5jZSBvZiB0aGlzIGlkZWEuIEl0IGVzdGltYXRlcyB0aGUgdmFsdWUgb2YgdHJhaW5pbmcgb24gYW55IHBhcnRpY3VsYXIgZGF0YSBwb2ludC4gVGhpcyBpcyBkb25lIGJ5IG1ldGEtbGVhcm5pbmcgdXNpbmcg4oCYbWV0YS1ncmFkaWVudHPigJksIHdpdGggdGhlIG9iamVjdGl2ZSBvZiBpbXByb3ZpbmcgdHJhaW5pbmcgZWZmaWNpZW5jeSBvbiBoZWxkIG91dCBkYXRhLiBJbiBleHRlbnNpdmUgZXhwZXJpbWVudHMgYWNyb3NzIGEgcmFuZ2Ugb2YgbW9kZWwgc2NhbGVzIGFuZCBkYXRhc2V0cywgd2UgZmluZCB0aGF0IHVzaW5nIG91ciBEYXRhUmF0ZXIgdG8gZmlsdGVyIGRhdGEgaXMgaGlnaGx5IGVmZmVjdGl2ZSwgcmVzdWx0aW5nIGluIHNpZ25pZmljYW50bHkgaW1wcm92ZWQgY29tcHV0ZSBlZmZpY2llbmN5IiwsLCxVbml0ZWQgU3RhdGVzIG9mIEFtZXJpY2EsLCwsMzIuMCwsMjAyNi0wNS0yNSAxMjoxMjo0OCswMDowMCwsLCwsLEluZHVzdHJ5LCwsLCwsLCwsLCwsMjM4MjQuMTA5OTM4ODQxMzEzLCwsLCwsCkNsYXVkZSBPcHVzIDQsIkxhbmd1YWdlLE11bHRpbW9kYWwsVmlzaW9uIiwiQ29kZSBnZW5lcmF0aW9uLExhbmd1YWdlIG1vZGVsaW5nL2dlbmVyYXRpb24sUXVhbnRpdGF0aXZlIHJlYXNvbmluZyxTZWFyY2gsVmlzdWFsIHF1ZXN0aW9uIGFuc3dlcmluZyxUcmFuc2xhdGlvbixJbWFnZSBjYXB0aW9uaW5nLEluc3RydWN0aW9uIGludGVycHJldGF0aW9uLE1hdGhlbWF0aWNhbCByZWFzb25pbmcsVmlzdWFsIHB1enpsZXMsQ29kZSBhdXRvY29tcGxldGlvbixDaGF0LENoYXJhY3RlciByZWNvZ25pdGlvbiAoT0NSKSxMYW5ndWFnZSBtb2RlbGluZyxMYW5ndWFnZSBnZW5lcmF0aW9uLFRleHQgYXV0b2NvbXBsZXRpb24sUmV0cmlldmFsLWF1Z21lbnRlZCBnZW5lcmF0aW9uLFN5c3RlbSBjb250cm9sIixBbnRocm9waWMsLDIwMjUtMDUtMjIsIkh5YnJpZCByZWFzb25pbmcgbW9kZWwgdGhhdCBwdXNoZXMgdGhlIGZyb250aWVyIGZvciBjb2RpbmcgYW5kIEFJIGFnZW50cywgZmVhdHVyaW5nIGEgMjAwSyBjb250ZXh0IHdpbmRvdyIsImh0dHBzOi8vd3d3LmFudGhyb3BpYy5jb20vY2xhdWRlL29wdXMKCmh0dHBzOi8vd3d3LmFudGhyb3BpYy5jb20vbmV3cy9jbGF1ZGUtNCIsLFRyYWluaW5nIGNvc3QsLCwsLEZsYWdzaGlwIG1vZGVsIGZyb20gYSBsZWFkaW5nIGRldmVsb3BlciBpbiBtaWQtMjAyNTsgdmVyeSBsaWtlbHkgaXQgdXNlZCA+MWUyNSBGTE9QLiwsLCwsLCxVbmtub3duLCJDbGF1ZGUgT3B1cyA0IGlzIG91ciBtb3N0IHBvd2VyZnVsIG1vZGVsIHlldCBhbmQgdGhlIGJlc3QgY29kaW5nIG1vZGVsIGluIHRoZSB3b3JsZCwgbGVhZGluZyBvbiBTV0UtYmVuY2ggKDcyLjUlKSBhbmQgVGVybWluYWwtYmVuY2ggKDQzLjIlKS4gSXQgZGVsaXZlcnMgc3VzdGFpbmVkIHBlcmZvcm1hbmNlIG9uIGxvbmctcnVubmluZyB0YXNrcyB0aGF0IHJlcXVpcmUgZm9jdXNlZCBlZmZvcnQgYW5kIHRob3VzYW5kcyBvZiBzdGVwcywgd2l0aCB0aGUgYWJpbGl0eSB0byB3b3JrIGNvbnRpbnVvdXNseSBmb3Igc2V2ZXJhbCBob3Vyc+KAlGRyYW1hdGljYWxseSBvdXRwZXJmb3JtaW5nIGFsbCBTb25uZXQgbW9kZWxzIGFuZCBzaWduaWZpY2FudGx5IGV4cGFuZGluZyB3aGF0IEFJIGFnZW50cyBjYW4gYWNjb21wbGlzaC4iLCwsQVBJIGFjY2VzcyxVbml0ZWQgU3RhdGVzIG9mIEFtZXJpY2EsLCwsLCwyMDI2LTA0LTI0IDE5OjMyOjUwKzAwOjAwLCwsLCwsSW5kdXN0cnksLCwsLFVucmVsZWFzZWQsLFRydWUsLCwsLCwsLCwsLE5vCkNsYXVkZSBTb25uZXQgNCwiTGFuZ3VhZ2UsTXVsdGltb2RhbCxWaXNpb24iLCJDb2RlIGdlbmVyYXRpb24sTGFuZ3VhZ2UgbW9kZWxpbmcvZ2VuZXJhdGlvbixRdWFudGl0YXRpdmUgcmVhc29uaW5nLFNlYXJjaCxWaXN1YWwgcXVlc3Rpb24gYW5zd2VyaW5nLFRyYW5zbGF0aW9uLEltYWdlIGNhcHRpb25pbmcsSW5zdHJ1Y3Rpb24gaW50ZXJwcmV0YXRpb24sTWF0aGVtYXRpY2FsIHJlYXNvbmluZyxWaXN1YWwgcHV6emxlcyxDb2RlIGF1dG9jb21wbGV0aW9uLENoYXQsQ2hhcmFjdGVyIHJlY29nbml0aW9uIChPQ1IpLExhbmd1YWdlIG1vZGVsaW5nLExhbmd1YWdlIGdlbmVyYXRpb24sVGV4dCBhdXRvY29tcGxldGlvbixSZXRyaWV2YWwtYXVnbWVudGVkIGdlbmVyYXRpb24sU3lzdGVtIGNvbnRyb2wiLEFudGhyb3BpYywsMjAyNS0wNS0yMiwiSHlicmlkIHJlYXNvbmluZyBtb2RlbCB3aXRoIHN1cGVyaW9yIGludGVsbGlnZW5jZSBmb3IgaGlnaC12b2x1bWUgdXNlIGNhc2VzLCBhbmQgMjAwSyBjb250ZXh0IHdpbmRvdyIsImh0dHBzOi8vd3d3LmFudGhyb3BpYy5jb20vY2xhdWRlL3Nvbm5ldAoKaHR0cHM6Ly93d3cuYW50aHJvcGljLmNvbS9uZXdzL2NsYXVkZS00IiwsVHJhaW5pbmcgY29zdCwsLCwsRmxhZ3NoaXAgbW9kZWwgZnJvbSBhIGxlYWRpbmcgZGV2ZWxvcGVyIGluIG1pZC0yMDI1OyB2ZXJ5IGxpa2VseSBpdCB1c2VkID4xZTI1IEZMT1AuLCwsLCwsLFVua25vd24sIkNsYXVkZSBTb25uZXQgNCBjYW4gdW5kZXJzdGFuZCBudWFuY2VkIGluc3RydWN0aW9ucyBhbmQgY29udGV4dCwgcmVjb2duaXplIGFuZCBjb3JyZWN0IGl0cyBvd24gbWlzdGFrZXMsIGFuZCBjcmVhdGUgc29waGlzdGljYXRlZCBhbmFseXNpcyBhbmQgaW5zaWdodHMgZnJvbSBjb21wbGV4IGRhdGEuIENvbWJpbmVkIHdpdGggc3VwZXJpb3IgY29kaW5nLCB2aXNpb24sIGFuZCB3cml0aW5nIHNraWxscywgeW91IGNhbiB1c2UgQ2xhdWRlIFNvbm5ldCA0IGZvciBhIHZhcmlldHkgb2YgdXNlIGNhc2VzLgoKQ2xhdWRlIFNvbm5ldCA0IGNhbiBwcm9kdWNlIG5lYXItaW5zdGFudCByZXNwb25zZXMgb3IgZXh0ZW5kZWQsIHN0ZXAtYnktc3RlcCB0aGlua2luZyB0aGF0IGlzIG1hZGUgdmlzaWJsZSB0byB0aGUgdXNlci4gQVBJIHVzZXJzIGFsc28gaGF2ZSBmaW5lLWdyYWluZWQgY29udHJvbCBvdmVyIGhvdyBsb25nIHRoZSBtb2RlbCB0aGlua3MgZm9yLiIsLCxBUEkgYWNjZXNzLFVuaXRlZCBTdGF0ZXMgb2YgQW1lcmljYSwsLCwsLDIwMjYtMDQtMjQgMTk6MzI6NTArMDA6MDAsLCwsLCxJbmR1c3RyeSwsLCwsVW5yZWxlYXNlZCwsVHJ1ZSwsLCwsLCwsLCwsTm8KUmVhc29uLU1vZGVybkNvbEJFUlQsTGFuZ3VhZ2UsIkxhbmd1YWdlIG1vZGVsaW5nL2dlbmVyYXRpb24sUXVlc3Rpb24gYW5zd2VyaW5nLFF1YW50aXRhdGl2ZSByZWFzb25pbmcsUmV0cmlldmFsLWF1Z21lbnRlZCBnZW5lcmF0aW9uIixMaWdodE9uLEFudG9pbmUgQ2hhZmZpbiwyMDI1LTA1LTIyLExpZ2h0T24gVW5sb2NrcyBBZ2VudGljIFJBRyB3aXRoIG5ldyBTT1RBIE1vZGVsIFJlYXNvbi1Nb2Rlcm5Db2xCRVJULGh0dHBzOi8vaHVnZ2luZ2ZhY2UuY28vbGlnaHRvbmFpL1JlYXNvbi1Nb2Rlcm5Db2xCRVJULCwsLDE1MDAwMDAwMC4wLDE1ME0sMy42ODMyNDA3ZSsyMSxmaW5lLXR1bmUgY29tcHV0ZSBpcyBuZWdsaWdpYmxlLCwiU2l6ZTogMTAwLDUyMSB0cmFpbmluZyBzYW1wbGVzCgpxdWVyeSBtZWFuOiA5Ny44NCB0b2tlbnMKcG9zIG1lYW46IDEyNy42MyB0b2tlbnMKbmVnIG1lYW46IDEyNy43NyB0b2tlbnMKCjEwMCw1MjEgKiAoOTcuODQrMTI3LjYzKzEyNy43NykgPSAzNTUwODAzOC4wNCB0b2tlbnMiLDIuMCwiIiJSZWFzb24tTW9kZXJuQ29sQkVSVCBoYXMgYmVlbiB0cmFpbmVkIGluIGxlc3MgdGhhbiB0d28gaG91cnMiIiIsLCxMaWtlbHksIkFmdGVyIHRoZSByZWNlbnQgcmVsZWFzZSBvZiBHVEUtTW9kZXJuQ29sQkVSVCBleGhpYml0aW5nIHN0YXRlLW9mLXRoZS1hcnQgcmVzdWx0cyBvbiBsb25nLWNvbnRleHQgcmV0cmlldmFsLCBMaWdodE9uIGFubm91bmNlcyBhIG1ham9yIGxlYXAgZm9yd2FyZCBpbiBBSS1kcml2ZW4ga25vd2xlZGdlIGRpc2NvdmVyeTogUmVhc29uLU1vZGVybkNvbEJFUlQsIGFuIG9wZW4tc291cmNlIG11bHRpLXZlY3RvciBtb2RlbCBwdXJwb3NlLWJ1aWx0IGZvciBEZWVwIFJlc2VhcmNoIGFwcGxpY2F0aW9ucy4iLDMuMCwsT3BlbiB3ZWlnaHRzIChub24tY29tbWVyY2lhbCksRnJhbmNlLEdURS1Nb2Rlcm5Db2xCRVJULXYxLDkuNTg3MTcwM2UrMTYsNiBGTE9QIC8gdG9rZW4gLyBwYXJhbWV0ZXIgKiAxNTAgKiAxMF42IHBhcmFtZXRlcnMgKiAzNTUwODAzOC4wNCB0b2tlbnMgKiAzIGVwb2NocyA9IDkuNTg3MTcwM2UrMTYgRkxPUCwsLDIwMjUtMTEtMjggMTE6NTI6MTMrMDA6MDAsLCwsLCxJbmR1c3RyeSwsLCwsT3BlbiBzb3VyY2UsIkNDLUJZLU5DLTQuMApodHRwczovL2h1Z2dpbmdmYWNlLmNvL2xpZ2h0b25haS9SZWFzb24tTW9kZXJuQ29sQkVSVAoKIiJVbmZvcnR1bmF0ZWx5LCBzaW5jZSB0aGUgUmVhc29uSVIgZGF0YSBoYXMgYmVlbiByZWxlYXNlZCB1bmRlciBhIGNjLWJ5LW5jLTQuMCBsaWNlbnNlLCB3ZSBjYW5ub3QgcmVsZWFzZSB0aGlzIG1vZGVsIHVuZGVyIGFuIEFwYWNoZSAyLjAgbGljZW5zZS4gSG93ZXZlciwgdGhlIGF1dGhvcnMgb2YgUmVhc29uSVIgcmVsZWFzZWQgY29kZSB0byBnZW5lcmF0ZSB0aGUgZGF0YS4gQW55b25lIHdpbGxpbmcgdG8gcmVwcm9kdWNlIHRoZSBkYXRhIGNvdWxkIHRoZW4gZWFzaWx5IHJlcHJvZHVjZSB0aGlzIG1vZGVsIHVuZGVyIGFuIEFwYWNoZSAyLjAgbGljZW5zZSBieSBydW5uaW5nIGEgZmluZS10dW5pbmcgbGFzdGluZyBsb3dlciB0aGFuIDIgaG91cnMgdXNpbmcgdGhpcyBib2lsZXJwbGF0ZS4iIgpodHRwczovL2dpc3QuZ2l0aHViLmNvbS9Ob2hUb3cvZDU2MzI0NDU5NjU0OGJmMzg3ZjE5ZmNkNzkwNjY0ZDMiLCwsLCwsLE9wZXJhdGlvbiBjb3VudGluZyxsaWdodG9uYWksLCwsWWVzClZlbyAzLCJWaWRlbyxWaXNpb24iLCJWaWRlbyBnZW5lcmF0aW9uLEltYWdlLXRvLXZpZGVvLFRleHQtdG8tdmlkZW8iLEdvb2dsZSBEZWVwTWluZCwiQWJoaXNoZWsgU2hhcm1hLCBBbGluYSBLdXpuZXRzb3ZhLCBBbGkgUmF6YXZpLCBBbGVrc2FuZGVyIEhvbHluc2tpLCBBbGluYSBLdXpuZXRzb3ZhLCBBbmt1c2ggR3VwdGEsIEF1c3RpbiBXYXRlcnMsIEJlbiBQb29sZSwgRGFuaWVsIFRhbmlzLCBEZXJlayBHYXNhd2F5LCBEdW1pdHJ1IEVyaGFuLCBFbnJpYyBDb3JvbmEsIEZyYW5rIEJlbGxldHRpLCBHYWJlIEJhcnRoLU1hcm9uLCBIYWthbiBFcmRvZ2FuLCBIZW5uYSBOYW5kd2FuaSwgSGVybmFuIE1vcmFsZG8sIElseWEgRmlnb3RpbiwgSWdvciBTYXByeWtpbiwgSmFzb24gQmFsZHJpZGdlLCBKZWZmIERvbmFodWUsIEppbW15IFNoaSwgS3VydGlzIERhdmlkLCBNYWkgR2ltZW5leiwgTWVkaGluaSBOYXJhc2ltaGFuLCBNaWFvc2VuIFdhbmcsIE1pbmdkYSBaaGFuZywgTW9oYW1tYWQgQmFiYWVpemFkZWgsIE11a3VsIEJodXRhbmksIE5pa2hpbCBLaGFka2UsIE5pbHBhIEpoYSwgUGlldGVyLUphbiBLaW5kZXJtYW5zLCBQb29ydmEgUmFuZSwgUmFjaGVsIEhvcm51bmcsIFJpY2t5IFdvbmcsIFJ1YmVuIFZpbGxlZ2FzLCBSdWlxaSBHYW8sIFJ5YW4gUG9wbGluLCBTYWxhaCBaYWllbSwgU2F5bmEgRWJyYWhpbWksIFNjb3R0IFdpc2RvbSwgU2hsb21pIEZydWNodGVyLCBTb3BoaWEgU2FuY2hleiwgVmlrYXMgVmVybWEsIFZpcmFsIENhcnBlbnRlciwgWGluY2hlbiBZYW4sIFhpbnl1IFdhbmcsIFlpd2VuIEx1bywgWmhpY2hhbyBZaW4sIFp1IEtpbSIsMjAyNS0wNS0yMSxPdXIgc3RhdGUtb2YtdGhlLWFydCB2aWRlbyBnZW5lcmF0aW9uIG1vZGVsLGh0dHBzOi8vZGVlcG1pbmQuZ29vZ2xlL21vZGVscy92ZW8vLCxTT1RBIGltcHJvdmVtZW50LGh0dHBzOi8vZGVlcG1pbmQuZ29vZ2xlL21vZGVscy92ZW8vZXZhbHMvLCwsLCwsLCwsLCxVbmtub3duLCJSZS1kZXNpZ25lZCBmb3IgZ3JlYXRlciByZWFsaXNtCkdyZWF0ZXIgcmVhbGlzbSBhbmQgZmlkZWxpdHksIGluY2x1ZGluZyA0ayBvdXRwdXQgYW5kIFZlbyAz4oCZcyByZWFsIHdvcmxkIHBoeXNpY3MgYW5kIGF1ZGlvCgpGb2xsb3dzIHByb21wdHMgbGlrZSBuZXZlciBiZWZvcmUKSW1wcm92ZWQgcHJvbXB0IGFkaGVyZW5jZSwgbWVhbmluZyBtb3JlIGFjY3VyYXRlIHJlc3BvbnNlcyB0byB5b3VyIGluc3RydWN0aW9ucy4KCkltcHJvdmVkIGNyZWF0aXZlIGNvbnRyb2wKTmV3IGNhcGFiaWxpdGllcyB0byBhY2hpZXZlIG5ldyBsZXZlbHMgb2YgY29udHJvbCwgY29uc2lzdGVuY3ksIGFuZCBjcmVhdGl2aXR5LiIsLCxBUEkgYWNjZXNzLFVuaXRlZCBTdGF0ZXMgb2YgQW1lcmljYSwsLCwsLDIwMjUtMTEtMjggMTE6NTI6MTMrMDA6MDAsLCwsLCxJbmR1c3RyeSwsLCwsVW5yZWxlYXNlZCxodHRwczovL2Nsb3VkLmdvb2dsZS5jb20vdmVydGV4LWFpL2dlbmVyYXRpdmUtYWkvZG9jcy9tb2RlbHMvdmVvLzMtMC1nZW5lcmF0ZS1wcmV2aWV3LFRydWUsLCwsLCwsLCwsLE5vCkZhbGNvbi1BcmFiaWMsTGFuZ3VhZ2UsIkxhbmd1YWdlIG1vZGVsaW5nL2dlbmVyYXRpb24sUXVlc3Rpb24gYW5zd2VyaW5nLE1hdGhlbWF0aWNhbCByZWFzb25pbmcsUmV0cmlldmFsLWF1Z21lbnRlZCBnZW5lcmF0aW9uIixUZWNobm9sb2d5IElubm92YXRpb24gSW5zdGl0dXRlLCJCYXNtYSBCb3Vzc2FoYSwgTW9oYW1tZWQgQWx5YWZlYWksIEFobWVkIEFsenViYWlkaSwgTGVlbiBBbFFhZGksIFlvdW5lcyBCLCBNaWtlIEx1YmluZXRzLCBIYWtpbSBIYWNpZCwgRmFsY29uIExMTSBUSUkgVUFFIiwyMDI1LTA1LTIxLEZhbGNvbi1BcmFiaWM6IEEgQnJlYWt0aHJvdWdoIGluIEFyYWJpYyBMYW5ndWFnZSBNb2RlbHMsaHR0cHM6Ly9odWdnaW5nZmFjZS5jby9ibG9nL3RpaXVhZS9mYWxjb24tYXJhYmljLCwsLDcwMDAwMDAwMDAuMCwsLCwsLCwsLCxDb25maWRlbnQsIldlIGFyZSBleGNpdGVkIHRvIGludHJvZHVjZSBGYWxjb24tQXJhYmljLCBhIDdCIHBhcmFtZXRlciBMYW5ndWFnZSBNb2RlbCB0aGF0IHNldHMgYSBuZXcgYmVuY2htYXJrIGZvciBBcmFiaWMgTkxQLiBCdWlsdCBvbiB0aGUgRmFsY29uIDMgYXJjaGl0ZWN0dXJlLCBGYWxjb24tQXJhYmljIGlzIGEgbXVsdGlsaW5ndWFsIG1vZGVsIHRoYXQgc3VwcG9ydHMgQXJhYmljLCBFbmdsaXNoLCBhbmQgc2V2ZXJhbCBvdGhlciBsYW5ndWFnZXMuIEl0IGV4Y2VscyBpbiBnZW5lcmFsIGtub3dsZWRnZSwgQXJhYmljIGdyYW1tYXIsIG1hdGhlbWF0aWNhbCByZWFzb25pbmcsIGNvbXBsZXggcHJvYmxlbSBzb2x2aW5nLCBhbmQgdW5kZXJzdGFuZGluZyB0aGUgcmljaCBkaXZlcnNpdHkgb2YgQXJhYmljIGRpYWxlY3RzLiBGYWxjb24tQXJhYmljIHN1cHBvcnRzIGEgY29udGV4dCBsZW5ndGggb2YgMzIsMDAwIHRva2VucywgYWxsb3dpbmcgaXQgdG8gaGFuZGxlIGxvbmcgZG9jdW1lbnRzIGFuZCBlbmFibGluZyBhZHZhbmNlZCBhcHBsaWNhdGlvbnMgbGlrZSByZXRyaWV2YWwtYXVnbWVudGVkIGdlbmVyYXRpb24gKFJBRyksIGluLWRlcHRoIGNvbnRlbnQgY3JlYXRpb24sIGFuZCBrbm93bGVkZ2UtaW50ZW5zaXZlIHRhc2tzLiIsLCxIb3N0ZWQgYWNjZXNzIChubyBBUEkpLFVuaXRlZCBBcmFiIEVtaXJhdGVzLEZhbGNvbjMtN0IsLCwsLDIwMjUtMTEtMjggMTE6NTI6MTMrMDA6MDAsLCwsLCxHb3Zlcm5tZW50LCwsLCxVbnJlbGVhc2VkLGh0dHBzOi8vY2hhdC5mYWxjb25sbG0udGlpLmFlL2F1dGgsLCwsLCwsLCwsLCxObwpGYWxjb24tSDEsTGFuZ3VhZ2UsIkxhbmd1YWdlIG1vZGVsaW5nL2dlbmVyYXRpb24sUXVlc3Rpb24gYW5zd2VyaW5nLENvZGUgZ2VuZXJhdGlvbiIsVGVjaG5vbG9neSBJbm5vdmF0aW9uIEluc3RpdHV0ZSwiSmluZ3dlaSBadW8sIE1ha3NpbSBWZWxpa2Fub3YsIElseWFzIENoYWhlZCwgWW91bmVzIEJlbGthZGEsIERoaWEgRWRkaW5lIFJoYXllbSwgR3VpbGxhdW1lIEt1bnNjaCwgSGFraW0gSGFjaWQsIEhhbXphIFlvdXMsIEJyYWhpbSBGYXJoYXQsIElicmFoaW0gS2hhZHJhb3VpLCBNdWdhcml5YSBGYXJvb3EsIEdpdWxpYSBDYW1wZXNhbiwgUnV4YW5kcmEgQ29qb2NhcnUsIFlhc3NlciBEamlsYWxpLCBTaGkgSHUsIEloZWIgQ2hhYWJhbmUsIFB1bmVlc2ggS2hhbm5hLCBNb2hhbWVkIEVsIEFtaW5lIFNlZGRpaywgTmdvYyBEdW5nIEh1eW5oLCBQaHVjIExlIEtoYWMsIExlZW4gQWxRYWRpLCBCaWxsZWwgTW9rZWRkZW0sIE1vaGFtZWQgQ2hhbWksIEFiZGFsZ2FkZXIgQWJ1YmFrZXIsIE1pa2hhaWwgTHViaW5ldHMsIEthY3BlciBQaXNrb3Jza2ksIFNsaW0gRnJpa2hhIiwyMDI1LTA1LTIxLEZhbGNvbi1IMTogQSBGYW1pbHkgb2YgSHlicmlkLUhlYWQgTGFuZ3VhZ2UgTW9kZWxzIFJlZGVmaW5pbmcgRWZmaWNpZW5jeSBhbmQgUGVyZm9ybWFuY2UsaHR0cHM6Ly9hcnhpdi5vcmcvYWJzLzI1MDcuMjI0NDgsLCwsMzQwMDAwMDAwMDAuMCwiIiJJbiB0aGlzIHJlbGVhc2UsIHdlIGZlYXR1cmUgc2l4IG9wZW4td2VpZ2h0IG1vZGVsczogMC41QiwgMS41QiwgMS41Qi1EZWVwLCAzQiwgN0IsIGFuZCAzNEIsIGFsb25nIHdpdGggdGhlaXIgaW5zdHJ1Y3QgdmVyc2lvbnMiIiAoaHR0cHM6Ly9odWdnaW5nZmFjZS5jby9ibG9nL3RpaXVhZS9mYWxjb24taDEpLiIsMy42NzJlKzI0LDYgRkxPUCAvIHBhcmFtZXRlciAvIHRva2VuICogMzQgKiAxMF45IHBhcmFtZXRlcnMgKiAxOCAqIDEwXjEyIHRva2VucyA9IDMuNjcyZSsyNCBGTE9QLDE4MDAwMDAwMDAwMDAwLDE4VCwsIiIiVGhlIEZhbGNvbi1IMSBtb2RlbCBzZXJpZXMgd2FzIHRyYWluZWQgb24gYSBsYXJnZS1zY2FsZSBpbmZyYXN0cnVjdHVyZSBjb21wcmlzaW5nIDQsMDk2IE5WSURJQSBIMTAwIEdQVXMuIiIiLE5WSURJQSBIMTAwIFNYTTUgODBHQiwsQ29uZmlkZW50LCJJbiB0aGlzIHJlcG9ydCwgd2UgaW50cm9kdWNlIEZhbGNvbi1IMSwgYSBuZXcgc2VyaWVzIG9mIGxhcmdlIGxhbmd1YWdlIG1vZGVscyAoTExNcykgZmVhdHVyaW5nIGh5YnJpZCBhcmNoaXRlY3R1cmUgZGVzaWducyBvcHRpbWl6ZWQgZm9yIGJvdGggaGlnaCBwZXJmb3JtYW5jZSBhbmQgZWZmaWNpZW5jeSBhY3Jvc3MgZGl2ZXJzZSB1c2UgY2FzZXMuIFVubGlrZSBlYXJsaWVyIEZhbGNvbiBtb2RlbHMgYnVpbHQgc29sZWx5IG9uIFRyYW5zZm9ybWVyIG9yIE1hbWJhIGFyY2hpdGVjdHVyZXMsIEZhbGNvbi1IMSBhZG9wdHMgYSBwYXJhbGxlbCBoeWJyaWQgYXBwcm9hY2ggdGhhdCBjb21iaW5lcyBUcmFuc2Zvcm1lci1iYXNlZCBhdHRlbnRpb24gd2l0aCBTdGF0ZSBTcGFjZSBNb2RlbHMgKFNTTXMpLCBrbm93biBmb3Igc3VwZXJpb3IgbG9uZy1jb250ZXh0IG1lbW9yeSBhbmQgY29tcHV0YXRpb25hbCBlZmZpY2llbmN5LiBXZSBzeXN0ZW1hdGljYWxseSByZXZpc2l0ZWQgbW9kZWwgZGVzaWduLCBkYXRhIHN0cmF0ZWd5LCBhbmQgdHJhaW5pbmcgZHluYW1pY3MsIGNoYWxsZW5naW5nIGNvbnZlbnRpb25hbCBwcmFjdGljZXMgaW4gdGhlIGZpZWxkLiBGYWxjb24tSDEgaXMgcmVsZWFzZWQgaW4gbXVsdGlwbGUgY29uZmlndXJhdGlvbnMsIGluY2x1ZGluZyBiYXNlIGFuZCBpbnN0cnVjdGlvbi10dW5lZCB2YXJpYW50cyBhdCAwLjVCLCAxLjVCLCAxLjVCLWRlZXAsIDNCLCA3QiwgYW5kIDM0QiBwYXJhbWV0ZXJzLiBRdWFudGl6ZWQgaW5zdHJ1Y3Rpb24tdHVuZWQgbW9kZWxzIGFyZSBhbHNvIGF2YWlsYWJsZSwgdG90YWxpbmcgb3ZlciAzMCBjaGVja3BvaW50cyBvbiBIdWdnaW5nIEZhY2UgSHViLiBGYWxjb24tSDEgbW9kZWxzIGRlbW9uc3RyYXRlIHN0YXRlLW9mLXRoZS1hcnQgcGVyZm9ybWFuY2UgYW5kIGV4Y2VwdGlvbmFsIHBhcmFtZXRlciBhbmQgdHJhaW5pbmcgZWZmaWNpZW5jeS4gVGhlIGZsYWdzaGlwIEZhbGNvbi1IMS0zNEIgbWF0Y2hlcyBvciBvdXRwZXJmb3JtcyBtb2RlbHMgdXAgdG8gNzBCIHNjYWxlLCBzdWNoIGFzIFF3ZW4zLTMyQiwgUXdlbjIuNS03MkIsIGFuZCBMbGFtYTMuMy03MEIsIHdoaWxlIHVzaW5nIGZld2VyIHBhcmFtZXRlcnMgYW5kIGxlc3MgZGF0YS4gU21hbGxlciBtb2RlbHMgc2hvdyBzaW1pbGFyIHRyZW5kczogdGhlIEZhbGNvbi1IMS0xLjVCLURlZXAgcml2YWxzIGN1cnJlbnQgbGVhZGluZyA3Qi0xMEIgbW9kZWxzLCBhbmQgRmFsY29uLUgxLTAuNUIgcGVyZm9ybXMgY29tcGFyYWJseSB0byB0eXBpY2FsIDdCIG1vZGVscyBmcm9tIDIwMjQuIFRoZXNlIG1vZGVscyBleGNlbCBhY3Jvc3MgcmVhc29uaW5nLCBtYXRoZW1hdGljcywgbXVsdGlsaW5ndWFsIHRhc2tzLCBpbnN0cnVjdGlvbiBmb2xsb3dpbmcsIGFuZCBzY2llbnRpZmljIGtub3dsZWRnZS4gV2l0aCBzdXBwb3J0IGZvciB1cCB0byAyNTZLIGNvbnRleHQgdG9rZW5zIGFuZCAxOCBsYW5ndWFnZXMsIEZhbGNvbi1IMSBpcyBzdWl0YWJsZSBmb3IgYSB3aWRlIHJhbmdlIG9mIGFwcGxpY2F0aW9ucy4gQWxsIG1vZGVscyBhcmUgcmVsZWFzZWQgdW5kZXIgYSBwZXJtaXNzaXZlIG9wZW4tc291cmNlIGxpY2Vuc2UsIHVuZGVyc2NvcmluZyBvdXIgY29tbWl0bWVudCB0byBhY2Nlc3NpYmxlIGFuZCBpbXBhY3RmdWwgQUkgcmVzZWFyY2guIiwsLE9wZW4gd2VpZ2h0cyAodW5yZXN0cmljdGVkKSxVbml0ZWQgQXJhYiBFbWlyYXRlcywsLCw0MDk2LjAsLDIwMjUtMTEtMjggMTE6NTI6MTMrMDA6MDAsLCwsMjYwMDAwMDAuMCwsR292ZXJubWVudCwsLCwsVW5yZWxlYXNlZCwiRmFsY29uTExNIGxpY2Vuc2UKaHR0cHM6Ly9odWdnaW5nZmFjZS5jby90aWl1YWUvRmFsY29uLUgxLTM0Qi1CYXNlCiIsLCwsLCw1NjE3NzI0LjU0NDI4OTUwNCxPcGVyYXRpb24gY291bnRpbmcsdGlpdWFlLCwsLFllcwpEZXZzdHJhbCBTbWFsbCxMYW5ndWFnZSwiQ29kZSBnZW5lcmF0aW9uLExhbmd1YWdlIG1vZGVsaW5nL2dlbmVyYXRpb24sSW5zdHJ1Y3Rpb24gaW50ZXJwcmV0YXRpb24sU3lzdGVtIGNvbnRyb2wiLCJNaXN0cmFsIEFJLEFsbCBIYW5kcyBBSSIsLDIwMjUtMDUtMjEsSW50cm9kdWNpbmcgdGhlIGJlc3Qgb3Blbi1zb3VyY2UgbW9kZWwgZm9yIGNvZGluZyBhZ2VudHMuLGh0dHBzOi8vbWlzdHJhbC5haS9uZXdzL2RldnN0cmFsLCwsLDI0MDAwMDAwMDAwLjAsMjRCLCwsLCwsLCwsQ29uZmlkZW50LCJEZXZzdHJhbCBpcyBhbiBhZ2VudGljIExMTSBmb3Igc29mdHdhcmUgZW5naW5lZXJpbmcgdGFza3MgYnVpbHQgdW5kZXIgYSBjb2xsYWJvcmF0aW9uIGJldHdlZW4gTWlzdHJhbCBBSSBhbmQgQWxsIEhhbmRzIEFJIPCfmYwuIERldnN0cmFsIGV4Y2VscyBhdCB1c2luZyB0b29scyB0byBleHBsb3JlIGNvZGViYXNlcywgZWRpdGluZyBtdWx0aXBsZSBmaWxlcyBhbmQgcG93ZXIgc29mdHdhcmUgZW5naW5lZXJpbmcgYWdlbnRzLiBUaGUgbW9kZWwgYWNoaWV2ZXMgcmVtYXJrYWJsZSBwZXJmb3JtYW5jZSBvbiBTV0UtYmVuY2ggd2hpY2ggcG9zaXRpb25hdGVzIGl0IGFzIHRoZSAjMSBvcGVuIHNvdXJjZSBtb2RlbCBvbiB0aGlzIGJlbmNobWFyay4KCkl0IGlzIGZpbmV0dW5lZCBmcm9tIE1pc3RyYWwtU21hbGwtMy4xLCB0aGVyZWZvcmUgaXQgaGFzIGEgbG9uZyBjb250ZXh0IHdpbmRvdyBvZiB1cCB0byAxMjhrIHRva2Vucy4gQXMgYSBjb2RpbmcgYWdlbnQsIERldnN0cmFsIGlzIHRleHQtb25seSBhbmQgYmVmb3JlIGZpbmUtdHVuaW5nIGZyb20gTWlzdHJhbC1TbWFsbC0zLjEgdGhlIHZpc2lvbiBlbmNvZGVyIHdhcyByZW1vdmVkLiIsLCxPcGVuIHdlaWdodHMgKHVucmVzdHJpY3RlZCksIkZyYW5jZSxVbml0ZWQgU3RhdGVzIG9mIEFtZXJpY2EiLE1pc3RyYWwgU21hbGwgMy4xLCwsLCwyMDI1LTExLTI4IDExOjUyOjEzKzAwOjAwLCwsLCwsIkluZHVzdHJ5LEluZHVzdHJ5IiwsLCwsVW5yZWxlYXNlZCwiQXBhY2hlIDIuMApodHRwczovL2h1Z2dpbmdmYWNlLmNvL21pc3RyYWxhaS9EZXZzdHJhbC1TbWFsbC0yNTA1IiwsLCwsLCwsbWlzdHJhbGFpLCwsLFllcwpNZWRHZW1tYSAyN0IsIk1lZGljaW5lLExhbmd1YWdlLFZpc2lvbixNdWx0aW1vZGFsIiwiUXVlc3Rpb24gYW5zd2VyaW5nLExhbmd1YWdlIG1vZGVsaW5nL2dlbmVyYXRpb24sTWVkaWNhbCBkaWFnbm9zaXMsVmlzdWFsIHF1ZXN0aW9uIGFuc3dlcmluZyxJbWFnZSBjbGFzc2lmaWNhdGlvbiIsR29vZ2xlLCJBbmRyZXcgU2VsbGVyZ3JlbiwgU2FoYXIgS2F6ZW16YWRlaCwgVGlhbSBKYXJvZW5zcmksIEF0aWxsYSBLaXJhbHksIE1hZGVsZWluZSBUcmF2ZXJzZSwgVGltbyBLb2hsYmVyZ2VyLCBTaGF3biBYdSwgRmF5YXogSmFtaWwsIEPDrWFuIEh1Z2hlcywgQ2hhcmxlcyBMYXUsIEp1c3RpbiBDaGVuLCBGZXJlc2h0ZWggTWFodmFyLCBMaXJvbiBZYXR6aXYsIFRpZmZhbnkgQ2hlbiwgQnJhbSBTdGVybGluZywgU3RlZmFuaWUgQW5uYSBCYWJ5LCBTdXNhbm5hIE1hcmlhIEJhYnksIEplcmVteSBMYWksIFNhbXVlbCBTY2htaWRnYWxsLCBMdSBZYW5nLCBLZWppYSBDaGVuLCBQZXIgQmpvcm5zc29uLCBTaGFzaGlyIFJlZGR5LCBSeWFuIEJydXNoLCBLZW5uZXRoIFBoaWxicmljaywgTWVyY3kgQXNpZWR1LCBJbmVzIE1lemVycmVnLCBIb3dhcmQgSHUsIEhvd2FyZCBZYW5nLCBSaWNoYSBUaXdhcmksIFN1bm55IEphbnNlbiwgUHJlZXRpIFNpbmdoLCBZdW4gTGl1LCBTaGVrb29mZWggQXppemksIEFpc2h3YXJ5YSBLYW1hdGgsIEpvaGFuIEZlcnJldCwgU2hyZXlhIFBhdGhhaywgTmlubyBWaWVpbGxhcmQsIFJhbW9uYSBNZXJoZWosIFNhcmFoIFBlcnJpbiwgVGF0aWFuYSBNYXRlam92aWNvdmEsIEFsZXhhbmRyZSBSYW3DqSwgTW9yZ2FuZSBSaXZpZXJlLCBMb3VpcyBSb3VpbGxhcmQsIFRob21hcyBNZXNuYXJkLCBHZW9mZnJleSBDaWRlcm9uLCBKZWFuLWJhc3RpZW4gR3JpbGwsIFNhYmVsYSBSYW1vcywgRWRvdWFyZCBZdmluZWMsIE1pY2hlbGxlIENhc2JvbiwgRWxlbmEgQnVjaGF0c2theWEsIEplYW4tQmFwdGlzdGUgQWxheXJhYywgRG1pdHJ5IExlcGlraGluLCBWbGFkIEZlaW5iZXJnLCBTZWJhc3RpYW4gQm9yZ2VhdWQsIEFsZWsgQW5kcmVldiwgQ2Fzc2lkeSBIYXJkaW4sIFJvYmVydCBEYWRhc2hpLCBMw6lvbmFyZCBIdXNzZW5vdCwgQXJtYW5kIEpvdWxpbiwgT2xpdmllciBCYWNoZW0sIFlvc3NpIE1hdGlhcywgS2F0aGVyaW5lIENob3UsIEF2aW5hdGFuIEhhc3NpZGltLCBLYXZpIEdvZWwsIENsZW1lbnQgRmFyYWJldCwgSm9lbGxlIEJhcnJhbCwgVHJpcyBXYXJrZW50aW4sIEpvbmF0aG9uIFNobGVucywgRGF2aWQgRmxlZXQsIFZpY3RvciBDb3RydXRhLCBPbWFyIFNhbnNldmllcm8sIEd1cyBNYXJ0aW5zLCBQaG9lYmUgS2lyaywgQW5hbmQgUmFvLCBTaHJhdnlhIFNoZXR0eSwgRGF2aWQgRi4gU3RlaW5lciwgQ2FuIEtpcm1pemliYXlyYWssIFJvcnkgUGlsZ3JpbSwgRGFuaWVsIEdvbGRlbiwgTGluIFlhbmciLDIwMjUtMDUtMjAsTWVkR2VtbWEgVGVjaG5pY2FsIFJlcG9ydCxodHRwczovL2FyeGl2Lm9yZy9hYnMvMjUwNy4wNTIwMSwsLCwyNzAwMDAwMDAwMC4wLDI3QiwsLCwsLCwsLENvbmZpZGVudCwiQXJ0aWZpY2lhbCBpbnRlbGxpZ2VuY2UgKEFJKSBoYXMgc2lnbmlmaWNhbnQgcG90ZW50aWFsIGluIGhlYWx0aGNhcmUgYXBwbGljYXRpb25zLCBidXQgaXRzIHRyYWluaW5nIGFuZCBkZXBsb3ltZW50IGZhY2VzIGNoYWxsZW5nZXMgZHVlIHRvIGhlYWx0aGNhcmUncyBkaXZlcnNlIGRhdGEsIGNvbXBsZXggdGFza3MsIGFuZCB0aGUgbmVlZCB0byBwcmVzZXJ2ZSBwcml2YWN5LiBGb3VuZGF0aW9uIG1vZGVscyB0aGF0IHBlcmZvcm0gd2VsbCBvbiBtZWRpY2FsIHRhc2tzIGFuZCByZXF1aXJlIGxlc3MgdGFzay1zcGVjaWZpYyB0dW5pbmcgZGF0YSBhcmUgY3JpdGljYWwgdG8gYWNjZWxlcmF0ZSB0aGUgZGV2ZWxvcG1lbnQgb2YgaGVhbHRoY2FyZSBBSSBhcHBsaWNhdGlvbnMuIFdlIGludHJvZHVjZSBNZWRHZW1tYSwgYSBjb2xsZWN0aW9uIG9mIG1lZGljYWwgdmlzaW9uLWxhbmd1YWdlIGZvdW5kYXRpb24gbW9kZWxzIGJhc2VkIG9uIEdlbW1hIDMgNEIgYW5kIDI3Qi4gTWVkR2VtbWEgZGVtb25zdHJhdGVzIGFkdmFuY2VkIG1lZGljYWwgdW5kZXJzdGFuZGluZyBhbmQgcmVhc29uaW5nIG9uIGltYWdlcyBhbmQgdGV4dCwgc2lnbmlmaWNhbnRseSBleGNlZWRpbmcgdGhlIHBlcmZvcm1hbmNlIG9mIHNpbWlsYXItc2l6ZWQgZ2VuZXJhdGl2ZSBtb2RlbHMgYW5kIGFwcHJvYWNoaW5nIHRoZSBwZXJmb3JtYW5jZSBvZiB0YXNrLXNwZWNpZmljIG1vZGVscywgd2hpbGUgbWFpbnRhaW5pbmcgdGhlIGdlbmVyYWwgY2FwYWJpbGl0aWVzIG9mIHRoZSBHZW1tYSAzIGJhc2UgbW9kZWxzLiBGb3Igb3V0LW9mLWRpc3RyaWJ1dGlvbiB0YXNrcywgTWVkR2VtbWEgYWNoaWV2ZXMgMi42LTEwJSBpbXByb3ZlbWVudCBvbiBtZWRpY2FsIG11bHRpbW9kYWwgcXVlc3Rpb24gYW5zd2VyaW5nLCAxNS41LTE4LjElIGltcHJvdmVtZW50IG9uIGNoZXN0IFgtcmF5IGZpbmRpbmcgY2xhc3NpZmljYXRpb24sIGFuZCAxMC44JSBpbXByb3ZlbWVudCBvbiBhZ2VudGljIGV2YWx1YXRpb25zIGNvbXBhcmVkIHRvIHRoZSBiYXNlIG1vZGVscy4gRmluZS10dW5pbmcgTWVkR2VtbWEgZnVydGhlciBpbXByb3ZlcyBwZXJmb3JtYW5jZSBpbiBzdWJkb21haW5zLCByZWR1Y2luZyBlcnJvcnMgaW4gZWxlY3Ryb25pYyBoZWFsdGggcmVjb3JkIGluZm9ybWF0aW9uIHJldHJpZXZhbCBieSA1MCUgYW5kIHJlYWNoaW5nIGNvbXBhcmFibGUgcGVyZm9ybWFuY2UgdG8gZXhpc3Rpbmcgc3BlY2lhbGl6ZWQgc3RhdGUtb2YtdGhlLWFydCBtZXRob2RzIGZvciBwbmV1bW90aG9yYXggY2xhc3NpZmljYXRpb24gYW5kIGhpc3RvcGF0aG9sb2d5IHBhdGNoIGNsYXNzaWZpY2F0aW9uLiBXZSBhZGRpdGlvbmFsbHkgaW50cm9kdWNlIE1lZFNpZ0xJUCwgYSBtZWRpY2FsbHktdHVuZWQgdmlzaW9uIGVuY29kZXIgZGVyaXZlZCBmcm9tIFNpZ0xJUC4gTWVkU2lnTElQIHBvd2VycyB0aGUgdmlzdWFsIHVuZGVyc3RhbmRpbmcgY2FwYWJpbGl0aWVzIG9mIE1lZEdlbW1hIGFuZCBhcyBhbiBlbmNvZGVyIGFjaGlldmVzIGNvbXBhcmFibGUgb3IgYmV0dGVyIHBlcmZvcm1hbmNlIHRoYW4gc3BlY2lhbGl6ZWQgbWVkaWNhbCBpbWFnZSBlbmNvZGVycy4gVGFrZW4gdG9nZXRoZXIsIHRoZSBNZWRHZW1tYSBjb2xsZWN0aW9uIHByb3ZpZGVzIGEgc3Ryb25nIGZvdW5kYXRpb24gb2YgbWVkaWNhbCBpbWFnZSBhbmQgdGV4dCBjYXBhYmlsaXRpZXMsIHdpdGggcG90ZW50aWFsIHRvIHNpZ25pZmljYW50bHkgYWNjZWxlcmF0ZSBtZWRpY2FsIHJlc2VhcmNoIGFuZCBkZXZlbG9wbWVudCBvZiBkb3duc3RyZWFtIGFwcGxpY2F0aW9ucy4gVGhlIE1lZEdlbW1hIGNvbGxlY3Rpb24sIGluY2x1ZGluZyB0dXRvcmlhbHMgYW5kIG1vZGVsIHdlaWdodHMsIGNhbiBiZSBmb3VuZCBhdCB0aGlzIGh0dHBzIFVSTC4iLCwsT3BlbiB3ZWlnaHRzIChyZXN0cmljdGVkIHVzZSksVW5pdGVkIFN0YXRlcyBvZiBBbWVyaWNhLCJHZW1tYSAzIDI3QixNZWRTaWdMSVAiLCwsLCwyMDI1LTExLTI4IDExOjUyOjEzKzAwOjAwLCwsLCwsSW5kdXN0cnksLCwsLFVucmVsZWFzZWQsImhlYWx0aC1haS1kZXZlbG9wZXIgZm91bmRhdGlvbgpodHRwczovL2h1Z2dpbmdmYWNlLmNvL2dvb2dsZS9tZWRnZW1tYS0yN2ItaXQiLCwsLCwsLCxnb29nbGUsLCwsWWVzCkdlbW1hIDNuLCJMYW5ndWFnZSxNdWx0aW1vZGFsLFNwZWVjaCxWaXNpb24iLCJMYW5ndWFnZSBtb2RlbGluZy9nZW5lcmF0aW9uLFF1ZXN0aW9uIGFuc3dlcmluZyxDaGF0LFNwZWVjaCByZWNvZ25pdGlvbiAoQVNSKSxUcmFuc2xhdGlvbixTcGVlY2gtdG8tdGV4dCxWaXN1YWwgcXVlc3Rpb24gYW5zd2VyaW5nLE1hdGhlbWF0aWNhbCByZWFzb25pbmcsQ29kZSBnZW5lcmF0aW9uLENoYXJhY3RlciByZWNvZ25pdGlvbiAoT0NSKSIsR29vZ2xlLCJMdWNhcyBHb256YWxleiwgUmFrZXNoIFNoaXZhbm5hIiwyMDI1LTA1LTIwLCJBbm5vdW5jaW5nIEdlbW1hIDNuIHByZXZpZXc6IHBvd2VyZnVsLCBlZmZpY2llbnQsIG1vYmlsZS1maXJzdCBBSSIsaHR0cHM6Ly9kZXZlbG9wZXJzLmdvb2dsZWJsb2cuY29tL2VuL2ludHJvZHVjaW5nLWdlbW1hLTNuLywsLCw3ODUwMDAwMDAwLjAsNy44NUIgKFNhZmV0ZW5zb3JzKSw1LjE4MWUrMjMsNiBGTE9QIC8gcGFyYW1ldGVyIC8gdG9rZW4gKiA3Ljg1ICogMTBeOSBwYXJhbWV0ZXJzICogMTEgKiAxMF4xMiB0b2tlbnMgPSA1LjE4MWUrMjMgRkxPUCwxMTAwMDAwMDAwMDAwMCwxMVQsLCwsLENvbmZpZGVudCwiRm9sbG93aW5nIHRoZSBleGNpdGluZyBsYXVuY2hlcyBvZiBHZW1tYSAzIGFuZCBHZW1tYSAzIFFBVCwgb3VyIGZhbWlseSBvZiBzdGF0ZS1vZi10aGUtYXJ0IG9wZW4gbW9kZWxzIGNhcGFibGUgb2YgcnVubmluZyBvbiBhIHNpbmdsZSBjbG91ZCBvciBkZXNrdG9wIGFjY2VsZXJhdG9yLCB3ZSdyZSBwdXNoaW5nIG91ciB2aXNpb24gZm9yIGFjY2Vzc2libGUgQUkgZXZlbiBmdXJ0aGVyLiBHZW1tYSAzIGRlbGl2ZXJlZCBwb3dlcmZ1bCBjYXBhYmlsaXRpZXMgZm9yIGRldmVsb3BlcnMsIGFuZCB3ZSdyZSBub3cgZXh0ZW5kaW5nIHRoYXQgdmlzaW9uIHRvIGhpZ2hseSBjYXBhYmxlLCByZWFsLXRpbWUgQUkgb3BlcmF0aW5nIGRpcmVjdGx5IG9uIHRoZSBkZXZpY2VzIHlvdSB1c2UgZXZlcnkgZGF5IOKAkyB5b3VyIHBob25lcywgdGFibGV0cywgYW5kIGxhcHRvcHMuCgpUbyBwb3dlciB0aGUgbmV4dCBnZW5lcmF0aW9uIG9mIG9uLWRldmljZSBBSSBhbmQgc3VwcG9ydCBhIGRpdmVyc2UgcmFuZ2Ugb2YgYXBwbGljYXRpb25zLCBpbmNsdWRpbmcgYWR2YW5jaW5nIHRoZSBjYXBhYmlsaXRpZXMgb2YgR2VtaW5pIE5hbm8sIHdlIGVuZ2luZWVyZWQgYSBuZXcsIGN1dHRpbmctZWRnZSBhcmNoaXRlY3R1cmUuIFRoaXMgbmV4dC1nZW5lcmF0aW9uIGZvdW5kYXRpb24gd2FzIGNyZWF0ZWQgaW4gY2xvc2UgY29sbGFib3JhdGlvbiB3aXRoIG1vYmlsZSBoYXJkd2FyZSBsZWFkZXJzIGxpa2UgUXVhbGNvbW0gVGVjaG5vbG9naWVzLCBNZWRpYVRlaywgYW5kIFNhbXN1bmcncyBTeXN0ZW0gTFNJIGJ1c2luZXNzLCBhbmQgaXMgb3B0aW1pemVkIGZvciBsaWdodG5pbmctZmFzdCwgbXVsdGltb2RhbCBBSSwgZW5hYmxpbmcgdHJ1bHkgcGVyc29uYWwgYW5kIHByaXZhdGUgZXhwZXJpZW5jZXMgZGlyZWN0bHkgb24geW91ciBkZXZpY2UuCgpHZW1tYSAzbiBpcyBvdXIgZmlyc3Qgb3BlbiBtb2RlbCBidWlsdCBvbiB0aGlzIGdyb3VuZGJyZWFraW5nLCBzaGFyZWQgYXJjaGl0ZWN0dXJlLCBhbGxvd2luZyBkZXZlbG9wZXJzIHRvIGJlZ2luIGV4cGVyaW1lbnRpbmcgd2l0aCB0aGlzIHRlY2hub2xvZ3kgdG9kYXkgaW4gYW4gZWFybHkgcHJldmlldy4gVGhlIHNhbWUgYWR2YW5jZWQgYXJjaGl0ZWN0dXJlIGFsc28gcG93ZXJzIHRoZSBuZXh0IGdlbmVyYXRpb24gb2YgR2VtaW5pIE5hbm8sIHdoaWNoIGJyaW5ncyB0aGVzZSBjYXBhYmlsaXRpZXMgdG8gYSBicm9hZCByYW5nZSBvZiBmZWF0dXJlcyBpbiBHb29nbGUgYXBwcyBhbmQgb3VyIG9uLWRldmljZSBlY29zeXN0ZW0sIGFuZCB3aWxsIGJlY29tZSBhdmFpbGFibGUgbGF0ZXIgdGhpcyB5ZWFyLiBHZW1tYSAzbiBlbmFibGVzIHlvdSB0byBzdGFydCBidWlsZGluZyBvbiB0aGlzIGZvdW5kYXRpb24gdGhhdCB3aWxsIGNvbWUgdG8gbWFqb3IgcGxhdGZvcm1zIHN1Y2ggYXMgQW5kcm9pZCBhbmQgQ2hyb21lLiIsLCxPcGVuIHdl</x:v>
      </x:c>
    </x:row>
    <x:row r="34" ht="18" customHeight="1">
      <x:c r="A34" s="17" t="n">
        <x:v>29</x:v>
      </x:c>
      <x:c r="B34" s="17" t="n">
        <x:v>310</x:v>
      </x:c>
      <x:c r="C34" s="160" t="str">
        <x:v>aWdodHMgKHJlc3RyaWN0ZWQgdXNlKSxVbml0ZWQgU3RhdGVzIG9mIEFtZXJpY2EsLCwsLCwyMDI1LTExLTI4IDExOjUyOjEzKzAwOjAwLCwsLCwsSW5kdXN0cnksLCwsLFVucmVsZWFzZWQsIkdlbW1hIGxpY2Vuc2UKaHR0cHM6Ly9odWdnaW5nZmFjZS5jby9nb29nbGUvZ2VtbWEtM24tRTRCLWl0IiwsLCwsLCxPcGVyYXRpb24gY291bnRpbmcsZ29vZ2xlLCwsLFllcwpMeXJpYSBSZWFsVGltZSxBdWRpbyxBdWRpbyBnZW5lcmF0aW9uLEdvb2dsZSBEZWVwTWluZCwiQWRhbSBSb2JlcnRzLCBBbnRvaW5lIENhaWxsb24sIENhc3NpZSBUYXJha2FqaWFuLCBDaHJpcyBEb25haHVlLCBJYW4gU2ltb24sIEplc3NlIEVuZ2VsLCBOb2FoIENvbnN0YW50LCBBbGJlcnRvIExhbGFtYSwgQW5kcmVhIEFnb3N0aW5lbGxpLCBBbm5hIEh1YW5nLCBBc2h1IERlc2FpLCBCcmlhbiBNY1dpbGxpYW1zLCBEYXZpZCBUaWFuLCBEWSBLaW0sIEV0aGFuIE1hbmlsb3csIEdlb3JnZSBCcm93ZXIsIEhlbWEgTWFuaWNrYXZhc2FnYW0sIElsYXJpYSBNYW5jbywgSnVsaWFuIFNhbGF6YXIsIEtlaGFuZyBIYW4sIE1hdXJpY2lvIFp1bHVhZ2EsIE1pY2hhZWwgRG9vbGV5LCBNYXRlaiBLYXN0ZWxpYywgTW9uaWNhIERpbmN1bGVzY3UsIE9uZHJlaiBTa29wZWssIFBlbiBMaSwgUmVlZCBFbmdlciwgVGltbyBEZW5rLCBZb3RhbSBNYW5uIGFuZCBaYWxhbiBCb3Jzb3MiLDIwMjUtMDUtMjAsSW50ZXJhY3RpdmUgcmVhbC10aW1lIG11c2ljIGNyZWF0aW9uIG1vZGVsLGh0dHBzOi8vZGVlcG1pbmQuZ29vZ2xlL21vZGVscy9seXJpYS9yZWFsdGltZS8sLCwsLCwsLCwsLCwsLFVua25vd24sIkFkdmFuY2VkIGNvbnRyb2xzCgpCbGVuZCBtdWx0aXBsZSB0ZXh0IHByb21wdHMgdG8gbWl4IGdlbnJlcywgY2hhbmdlIGluc3RydW1lbnRzLCBhbmQgYWx0ZXIgdGhlIG1vb2Qgb2YgdGhlIG11c2ljLiBZb3UgY2FuIGFsc28gZGlyZWN0bHkgY29udHJvbCB0aGUga2V5LCB0ZW1wbywgZGVuc2l0eSwgYW5kIGJyaWdodG5lc3MuCgpQcm9kdWN0aW9uLXF1YWxpdHkgc291bmQKCkdlbmVyYXRlIHByb2Zlc3Npb25hbC1ncmFkZSA0OGtIeiBzdGVyZW8gYXVkaW8sIHBlcmZlY3QgZm9yIHBlcmZvcm1hbmNlIG9yIGFzIGEgc291cmNlIG9mIGluc3BpcmF0aW9uIGZvciBwcm9kdWN0aW9uLgoKTXVzaWNhbCBzdXJwcmlzZXMKCkZvcmdlIHVubGlrZWx5IGNvbm5lY3Rpb25zIGJldHdlZW4gZXhpc3Rpbmcgc291bmRzIGFuZCBnZW5yZXMgdG8gZXhwbG9yZSBkaXZlcnNlIG5ldyBpZGVhcy4iLCwsQVBJIGFjY2VzcyxVbml0ZWQgU3RhdGVzIG9mIEFtZXJpY2EsLCwsLCwyMDI1LTExLTI4IDExOjUyOjEzKzAwOjAwLCwsLCwsSW5kdXN0cnksLCwsLFVucmVsZWFzZWQsQVBJOiBodHRwczovL2FpLmdvb2dsZS5kZXYvZ2VtaW5pLWFwaS9kb2NzL211c2ljLWdlbmVyYXRpb24sLCwsLCwsLCwsLCxObwpJbWFnZW4gNCxJbWFnZSBnZW5lcmF0aW9uLCJJbWFnZSBnZW5lcmF0aW9uLFRleHQtdG8taW1hZ2UiLEdvb2dsZSwiR2FicmllbCBCYXJjaWssIEpha29iIEJhdWVyLCBEYW5hIEJlcm1hbiwgTmljb2xlIEJyaWNodG92YSwgTGx1aXMgQ2FzdHJlam9uLCBNYXRhbiBDb2hlbiwgU2FuZGVyIERpZWxlbWFuLCBZdXFpbmcgRHUsIFByYW5lZXQgRHV0dGEsIEplc3MgR2FsbGVnb3MsIFlpbGluIEdhbywgRXZnZW55IEdsYWRjaGVua28sIFN1c2FuIEhhbywgUnViYSBIYXJvdW4sIEVkIEhpcnN0LCBUb2Jlbm5hIFBldGVyIElnd2UsIFh1aHVpIEppYSwgU2lhdmFzaCBLaG9kYWRhZGVoLCBQYXZlbCBLaHJ1c2hrb3YsIEthcm9sIExhbmduZXIsIFJvcnkgTGF3dG9uLCBZaW54aWFvIExpLCBZYW5kb25nIExpLCBTaGl4aW4gTHVvLCBNaWNoYWVsIE1hdGhpZXUsIFNvxYhhIE1va3LDoSwgQcOkcm9uIHZhbiBkZW4gT29yZCwgTGlseSBQYWdhbiwgWmFyYW5hIFBhcmVraCwgTm9hbSBQZXRyYW5rLCBKb3JkaSBQb250LVR1c2V0LCBIYW5nIFFpLCBEZWVwYWsgUmFtYWNoYW5kcmFuLCBQb29ydmEgUmFuZSwgQWxpIFJhemF2aSwgUm9iZXJ0IFJpYWNoaSwgRGlyayBSb2JpbnNvbiwgSmFtZXMgVGhvcm50b24sIEZlbGl4IFJpZWRlbCwgRXZnZW55IFNsdXpoYWV2LCBIYW5zYSBTcmluaXZhc2FuLCBTcml2YXRzYW4gU3Jpbml2YXNhbiwgQmVuaWdubyBVcmlhLCBDcmlzdGluYSBWYXNjb25jZWxvcywgT2xpdmVyIFdhbmcsIFNpbW9uIFdhbmcsIEF1c3RpbiBXYXRlcnMsIERhbmllbCBXaW50ZXIsIENocmlzIFdvbGZmLCBYaW4gWXVhbiwgWmhpc2hlbmcgWGlhbywgS2V5YW5nIFh1LCBBbmRyZXcgWHVlLCBLYXRpZSBaaGFuZywgWWFuZyBaaGFvIiwyMDI1LTA1LTIwLEltYWdlbiA0IE1vZGVsIENhcmQsaHR0cHM6Ly9zdG9yYWdlLmdvb2dsZWFwaXMuY29tL2RlZXBtaW5kLW1lZGlhL01vZGVsLUNhcmRzL0ltYWdlbi00LU1vZGVsLUNhcmQucGRmLCxTaWduaWZpY2FudCB1c2UsLCwsLCwsLCwsLCxVbmtub3duLCJEZXNjcmlwdGlvbjogSW1hZ2VuIDQgaXMgYSBsYXRlbnQgZGlmZnVzaW9uIG1vZGVsIHRoYXQgZ2VuZXJhdGVzIGhpZ2ggcXVhbGl0eSBpbWFnZXMgZnJvbSB0ZXh0IHByb21wdHMuIEltYWdlbiA0IHBlcmZvcm1zIHdlbGwgaW4gcGhvdG9yZWFsaXN0aWMgY29tcG9zaXRpb24gc2VpbmdzIGFuZCBoYXMgaW1wcm92ZWQgc3BlbGxpbmcgYW5kIHR5cG9ncmFwaHksIGluc3RydWN0aW9uIGZvbGxvd2luZyBhbmQgcmljaGVyIGNvbG9ycywgdGV4dHVyZXMgYW5kIGRldGFpbHMgY29tcGFyZWQgdG8gcHJldmlvdXMgSW1hZ2VuIG1vZGVscy4KSW5wdXRzOiBUaGUgaW5wdXRzIGNvbnNpc3Qgb2YgbmF0dXJhbC1sYW5ndWFnZSB0ZXh0IHN0cmluZ3MgKGUuZy4gaW5zdHJ1Y3Rpb25zIGZvciBjcmVhdGluZyBhIHN5bnRoZXRpYyBpbWFnZSB1c2luZyBhIHZpc3VhbCBkZXNjcmlwdGlvbikgb3IgaW1hZ2UgZmlsZXMuCk91dHB1dHM6IE91dHB1dHMgYXJlIGdlbmVyYXRlZCBoaWdoIHF1YWxpdHkgaW1hZ2VzIGluIHJlc3BvbnNlIHRvIHRleHQgYW5kIGltYWdlIGlucHV0cy4gCkFyY2hpdGVjdHVyZTogSW1hZ2VuIDQgdXRpbGlzZXMgbGF0ZW50IGRpZmZ1c2lvbiwgd2hpY2ggaXMgdGhlIGRlIGZhY3RvIHN0YW5kYXJkIGFwcHJvYWNoIGZvciBtb2Rlcm4gaW1hZ2UgYW5kIHZpZGVvIG1vZGVscywgYWNoaWV2aW5nIGhpZ2ggcXVhbGl0eSBwZXJmb3JtYW5jZSBpbiBnZW5lcmF0aXZlIG1lZGlhIGFwcGxpY2F0aW9ucy4KIiwsLEFQSSBhY2Nlc3MsVW5pdGVkIFN0YXRlcyBvZiBBbWVyaWNhLCwsLCwsMjAyNS0xMS0yOCAxMTo1MjoxMyswMDowMCwsLCwsLEluZHVzdHJ5LCwsLCxVbnJlbGVhc2VkLCxUcnVlLCwsLCwsLCwsLCxObwp2b3lhZ2UtMy41LExhbmd1YWdlLCJMYW5ndWFnZSBtb2RlbGluZy9nZW5lcmF0aW9uLFF1ZXN0aW9uIGFuc3dlcmluZyxSZXRyaWV2YWwtYXVnbWVudGVkIGdlbmVyYXRpb24sRW50aXR5IGVtYmVkZGluZyIsVm95YWdlIEFJLCwyMDI1LTA1LTIwLCIKdm95YWdlLTMuNSBhbmQgdm95YWdlLTMuNS1saXRlOiBpbXByb3ZlZCBxdWFsaXR5IGZvciBhIG5ldyByZXRyaWV2YWwgZnJvbnRpZXIKIixodHRwczovL2Jsb2cudm95YWdlYWkuY29tLzIwMjUvMDUvMjAvdm95YWdlLTMtNS8sLCwsLCwsLCwsLCwsLFVua25vd24sIlRMO0RSIOKAkyBXZeKAmXJlIGV4Y2l0ZWQgdG8gaW50cm9kdWNlIHZveWFnZS0zLjUgYW5kIHZveWFnZS0zLjUtbGl0ZSwgdGhlIGxhdGVzdCBnZW5lcmF0aW9uIG9mIG91ciBlbWJlZGRpbmcgbW9kZWxzLiBUaGVzZSBtb2RlbHMgb2ZmZXIgaW1wcm92ZWQgcmV0cmlldmFsIHF1YWxpdHkgb3ZlciB2b3lhZ2UtMyBhbmQgdm95YWdlLTMtbGl0ZSBhdCB0aGUgc2FtZSBwcmljZSwgc2V0dGluZyBhIG5ldyBmcm9udGllciBmb3IgcHJpY2UtcGVyZm9ybWFuY2UuIEJvdGggbW9kZWxzIHN1cHBvcnQgZW1iZWRkaW5ncyBpbiAyMDQ4LCAxMDI0LCA1MTIsIGFuZCAyNTYgZGltZW5zaW9ucywgd2l0aCBtdWx0aXBsZSBxdWFudGl6YXRpb24gb3B0aW9ucyBlbmFibGVkIGJ5IE1hdHJ5b3Noa2EgbGVhcm5pbmcgYW5kIHF1YW50aXphdGlvbi1hd2FyZSB0cmFpbmluZy4gdm95YWdlLTMuNSBhbmQgdm95YWdlLTMuNS1saXRlIG91dHBlcmZvcm0gT3BlbkFJLXYzLWxhcmdlIGJ5IDguMjYlIGFuZCA2LjM0JSwgcmVzcGVjdGl2ZWx5LCBvbiBhdmVyYWdlIGFjcm9zcyBldmFsdWF0ZWQgZG9tYWlucywgd2l0aCAyLjJ4IGFuZCA2LjV4IGxvd2VyIHJlc3BlY3RpdmUgY29zdHMgYW5kIGEgMS41eCBzbWFsbGVyIGVtYmVkZGluZyBkaW1lbnNpb24uIENvbXBhcmVkIHdpdGggT3BlbkFJLXYzLWxhcmdlIChmbG9hdCwgMzA3MiksIHZveWFnZS0zLjUgKGludDgsIDIwNDgpIGFuZCB2b3lhZ2UtMy41LWxpdGUgKGludDgsIDIwNDgpIHJlZHVjZSB2ZWN0b3IgZGF0YWJhc2UgY29zdHMgYnkgODMlLCB3aGlsZSBhY2hpZXZpbmcgaGlnaGVyIHJldHJpZXZhbCBxdWFsaXR5LiIsLCxBUEkgYWNjZXNzLFVuaXRlZCBTdGF0ZXMgb2YgQW1lcmljYSwsLCwsLDIwMjUtMTEtMjggMTE6NTI6MTMrMDA6MDAsLCwsLCxJbmR1c3RyeSwsLCwsVW5yZWxlYXNlZCwsLCwsLCwsLCwsLCxObwpJbWFnZW4gNCB1bHRyYSxJbWFnZSBnZW5lcmF0aW9uLCJJbWFnZSBnZW5lcmF0aW9uLFRleHQtdG8taW1hZ2UiLEdvb2dsZSwsMjAyNS0wNS0yMCxJbWFnZW4gNCB1bHRyYSxodHRwczovL2Nsb3VkLmdvb2dsZS5jb20vdmVydGV4LWFpL2dlbmVyYXRpdmUtYWkvZG9jcy9tb2RlbHMvaW1hZ2VuLzQtMC11bHRyYS1nZW5lcmF0ZS0wMDEsLCwsLCwsLCwsLCwsLFVua25vd24sLCwsQVBJIGFjY2VzcyxVbml0ZWQgU3RhdGVzIG9mIEFtZXJpY2EsLCwsLCwyMDI1LTExLTI4IDExOjUyOjEzKzAwOjAwLCwsLCwsSW5kdXN0cnksLCwsLFVucmVsZWFzZWQsLCwsLCwsLCwsLCwsTm8KTWFyaW4gOEIsTGFuZ3VhZ2UsIkxhbmd1YWdlIG1vZGVsaW5nL2dlbmVyYXRpb24sUXVlc3Rpb24gYW5zd2VyaW5nLENvZGUgZ2VuZXJhdGlvbixRdWFudGl0YXRpdmUgcmVhc29uaW5nIixNYXJpbiwsMjAyNS0wNS0xOSxNYXJpbiA4QiBSZXRyb3NwZWN0aXZlLGh0dHBzOi8vbWFyaW4ucmVhZHRoZWRvY3MuaW8vZW4vbGF0ZXN0L3JlcG9ydHMvbWFyaW4tOGItcmV0cm8vLCwsLDgwMDAwMDAwMDAuMCwiOEIKCkFyY2hpdGVjdHVyZSBEZXRhaWxzCkFyY2hpdGVjdHVyZTogTGxhbWEgMyA4QgpIaWRkZW4gc2l6ZTogNDA5NgpGZWVkZm9yd2FyZCBzaXplOiAxNDMzNgpOdW1iZXIgb2YgbGF5ZXJzOiAzMgpOdW1iZXIgb2YgYXR0ZW50aW9uIGhlYWRzOiAzMgpOdW1iZXIgb2YgS1YgaGVhZHM6IDgiLDYuMTJlKzIzLDYgRkxPUCAvIHBhcmFtZXRlciAvIHRva2VuICogOCAqMTBeOSBwYXJhbWV0ZXJzICogMTIuNzUgKiAxMF4xMiB0b2tlbnMgPSA2LjEyZSsyMyBGTE9QLCwxMi43NVQgdG9rZW5zLCwsIkdvb2dsZSBUUFUgdjVlLEdvb2dsZSBUUFUgdjQiLCxDb25maWRlbnQsIlRoZSAiIlRvb3RzaWUgUm9sbCIiIFByb2Nlc3MKQSBjb3JlIHByZW1pc2Ugb2YgdGhlIE1hcmluIDhCIHJ1biB3YXMgdGhhdCB3ZSBkaWRuJ3QgZnVsbHkga25vdyB0aGUgYmVzdCByZWNpcGXigJQgc28gd2UganVzdCBzdGFydGVkIHRyYWluaW5nIHdpdGggd2hhdCB3ZSBoYWQsIGFuZCBwbGFubmVkIHRvIGFkYXB0IGFsb25nIHRoZSB3YXkuIEludGVybmFsbHksIHdlIHJlZmVycmVkIHRvIHRoaXMgYXMgdGhlICIiVG9vdHNpZSIiIHByb2Nlc3MsIGEgcmVmZXJlbmNlIHRvIFRvb3RzaWUgUm9sbHMsIHdoaWNoIHVzZSBhICIiZ3JhaW5pbmciIiBwcm9jZXNzIHdoZXJlIGVhY2ggZGF5J3MgYmF0Y2ggY29udGFpbnMgYSBiaXQgb2YgdGhlIHByZXZpb3VzIGRheSdzLCBzZWVkaW5nIGNyeXN0YWxsaXphdGlvbiBvciBzb21ldGhpbmcuIChXZSBhcmUgbm90IGZvb2Qgc2NpZW50aXN0cy4pIFRoaXMgaXMgYWRtaXR0ZWRseSBhIGJpdCBvZiBhIHN0cmFpbmVkIG1ldGFwaG9yLCBidXQgdGhlIGlkZWEgd2FzIHRoYXQgd2UnZCBrZWVwIGZvbGRpbmcgaW4gbmV3IGRhdGEsIHRyYWluaW5nIHRlY2huaXF1ZXMsIGFuZCB3aGF0ZXZlciBlbHNlIGFzIHRoZSB0cmFpbmluZyBwcm9jZXNzIHdlbnQgb24uIChBcyBpdCB3b3VsZCB0dXJuIG91dCwgZGVhciByZWFkZXIsIHdlIHdvdWxkIG9mdGVuIGNoYW5nZSBtb3JlIHRoYW4gdGhlIGRhdGEuLi4pCgpNb2RlbCBCYXNpY3MKTW9kZWwgU2l6ZQpXZSBkZWNpZGVkIHRvIGJ1aWxkIGEgcm91Z2hseSA3LTggYmlsbGlvbiBwYXJhbWV0ZXIgbW9kZWwgbW9zdGx5IG91dCBvZiBwcmFnbWF0aXNtOiB3ZSBpbml0aWFsbHkgb25seSBoYWQgcmVzZXJ2ZWQgY2FwYWNpdHkgdG8gdHJhaW4gYSBtb2RlbCBvZiB0aGF0IHNpemUgZm9yIGxvbmcgZW5vdWdoLgoKQXJjaGl0ZWN0dXJlCldlIHNldHRsZWQgb24gdGhlIExsYW1hIGFyY2hpdGVjdHVyZSBmb3IgdGhlIHVzdWFsIHJlYXNvbnM6IGl0IGhhcyBiZWVuIHNob3duIHRvIHdvcmsgd2VsbCwgZWFzaWVyIHRvIHBsdWcgaW50byBleGlzdGluZyBpbmZlcmVuY2Ugc3RhY2tzLCBubyBvbmUgZXZlciBnb3QgZmlyZWQgZm9yIGJ1eWluZyBJQk0sIGV0Yy4KCldlIHVzZWQgdGhlIHNhbWUgc2V0dGluZ3MgYXMgTGxhbWEgMy4xIDhCLiIsLCxPcGVuIHdlaWdodHMgKHVucmVzdHJpY3RlZCksVW5pdGVkIFN0YXRlcyBvZiBBbWVyaWNhLCwsLCwsMjAyNS0xMS0yOCAxMTo1MjoxMyswMDowMCxHb29nbGUgQ2xvdWQsLCwsLFJlc2VhcmNoIGNvbGxlY3RpdmUsLCwsLE9wZW4gc291cmNlLCJBcGFjaGUgMi4wCgpodHRwczovL2h1Z2dpbmdmYWNlLmNvL21hcmluLWNvbW11bml0eS9tYXJpbi04Yi1iYXNlIixUcnVlLCwsLCwsT3BlcmF0aW9uIGNvdW50aW5nLG1hcmluLWNvbW11bml0eSwsLCxZZXMKQ29zbW9zLVJlYXNvbjEgN0IsIk11bHRpbW9kYWwsTGFuZ3VhZ2UsVmlzaW9uLFJvYm90aWNzLFZpZGVvIiwiTGFuZ3VhZ2UgbW9kZWxpbmcvZ2VuZXJhdGlvbixWaXN1YWwgcXVlc3Rpb24gYW5zd2VyaW5nLFZpZGVvIGRlc2NyaXB0aW9uLFF1ZXN0aW9uIGFuc3dlcmluZyxJbnN0cnVjdGlvbiBpbnRlcnByZXRhdGlvbixSb2JvdGljIG1hbmlwdWxhdGlvbiIsTlZJRElBLCJOVklESUE6IEFsaXNzb24gQXp6b2xpbmksIEp1bmppZSBCYWksIEhhbm5haCBCcmFuZG9uLCBKaWF4aW4gQ2FvLCBQcml0aHZpaml0IENoYXR0b3BhZGh5YXksIEh1YXl1IENoZW4sIEppbmp1IENodSwgWWluIEN1aSwgSmVubmEgRGlhbW9uZCwgWWlmYW4gRGluZywgTGlhbmcgRmVuZywgRnJhbmNlc2NvIEZlcnJvbmksIFJhbWEgR292aW5kYXJhanUsIEppbndlaSBHdSwgU2lkZGhhcnRoIEd1cnVyYW5pLCBJbWFkIEVsIEhhbmFmaSwgWmVrdW4gSGFvLCBKYWNvYiBIdWZmbWFuLCBKaW5neWkgSmluLCBCcmVuZGFuIEpvaG5zb24sIFJpendhbiBLaGFuLCBHZW9yZ2UgS3VyaWFuLCBFbGVuYSBMYW50eiwgTmF5ZW9uIExlZSwgWmhhb3NodW8gTGksIFh1YW4gTGksIE1hb3NoZW5nIExpYW8sIFRzdW5nLVlpIExpbiwgWWVuLUNoZW4gTGluLCBNaW5nLVl1IExpdSwgWGlhbmd5dSBMdSwgQWxpY2UgTHVvLCBBbmRyZXcgTWF0aGF1LCBZdW4gTmksIExpbmRzZXkgUGF2YW8sIFdlaSBQaW5nLCBEYXZpZCBXLiBSb21lcm8sIE1pc2hhIFNtZWx5YW5za2l5LCBTaHVyYW4gU29uZywgTHluZSBUY2hhcG1pLCBBbmRyZXcgWi4gV2FuZywgQm94aW4gV2FuZywgSGFveGlhbmcgV2FuZywgRmFuZ3lpbiBXZWksIEppYXNodSBYdSwgWWFvIFh1LCBEaW5naGFvIFlhbmcsIFhpYW9kb25nIFlhbmcsIFpodW9saW4gWWFuZywgSmluZ3h1IFpoYW5nLCBYaWFvaHVpIFplbmcsIFpoZSBaaGFuZyIsMjAyNS0wNS0xOSxGcm9tIFBoeXNpY2FsIENvbW1vbiBTZW5zZSBUbyBFbWJvZGllZCBSZWFzb25pbmcsaHR0cHM6Ly9hcnhpdi5vcmcvYWJzLzI1MDMuMTU1NTgsLCwsNzAwMDAwMDAwMC4wLDdCLCwsLCwsLCwsQ29uZmlkZW50LCJQaHlzaWNhbCBBSSBzeXN0ZW1zIG5lZWQgdG8gcGVyY2VpdmUsIHVuZGVyc3RhbmQsIGFuZCBwZXJmb3JtIGNvbXBsZXggYWN0aW9ucyBpbiB0aGUgcGh5c2ljYWwgd29ybGQuIEluIHRoaXMgcGFwZXIsIHdlIHByZXNlbnQgdGhlIENvc21vcy1SZWFzb24xIG1vZGVscyB0aGF0IGNhbiB1bmRlcnN0YW5kIHRoZSBwaHlzaWNhbCB3b3JsZCBhbmQgZ2VuZXJhdGUgYXBwcm9wcmlhdGUgZW1ib2RpZWQgZGVjaXNpb25zIChlLmcuLCBuZXh0IHN0ZXAgYWN0aW9uKSBpbiBuYXR1cmFsIGxhbmd1YWdlIHRocm91Z2ggbG9uZyBjaGFpbi1vZi10aG91Z2h0IHJlYXNvbmluZyBwcm9jZXNzZXMuIFdlIGJlZ2luIGJ5IGRlZmluaW5nIGtleSBjYXBhYmlsaXRpZXMgZm9yIFBoeXNpY2FsIEFJIHJlYXNvbmluZywgd2l0aCBhIGZvY3VzIG9uIHBoeXNpY2FsIGNvbW1vbiBzZW5zZSBhbmQgZW1ib2RpZWQgcmVhc29uaW5nLiBUbyByZXByZXNlbnQgcGh5c2ljYWwgY29tbW9uIHNlbnNlLCB3ZSB1c2UgYSBoaWVyYXJjaGljYWwgb250b2xvZ3kgdGhhdCBjYXB0dXJlcyBmdW5kYW1lbnRhbCBrbm93bGVkZ2UgYWJvdXQgc3BhY2UsIHRpbWUsIGFuZCBwaHlzaWNzLiBGb3IgZW1ib2RpZWQgcmVhc29uaW5nLCB3ZSByZWx5IG9uIGEgdHdvLWRpbWVuc2lvbmFsIG9udG9sb2d5IHRoYXQgZ2VuZXJhbGl6ZXMgYWNyb3NzIGRpZmZlcmVudCBwaHlzaWNhbCBlbWJvZGltZW50cy4gQnVpbGRpbmcgb24gdGhlc2UgY2FwYWJpbGl0aWVzLCB3ZSBkZXZlbG9wIHR3byBtdWx0aW1vZGFsIGxhcmdlIGxhbmd1YWdlIG1vZGVscywgQ29zbW9zLVJlYXNvbjEtN0IgYW5kIENvc21vcy1SZWFzb24xLTU2Qi4gV2UgY3VyYXRlIGRhdGEgYW5kIHRyYWluIG91ciBtb2RlbHMgaW4gdHdvIHN0YWdlczogUGh5c2ljYWwgQUkgc3VwZXJ2aXNlZCBmaW5lLXR1bmluZyAoU0ZUKSBhbmQgUGh5c2ljYWwgQUkgcmVpbmZvcmNlbWVudCBsZWFybmluZyAoUkwpLiBUbyBldmFsdWF0ZSBvdXIgbW9kZWxzLCB3ZSBidWlsZCBjb21wcmVoZW5zaXZlIGJlbmNobWFya3MgZm9yIHBoeXNpY2FsIGNvbW1vbiBzZW5zZSBhbmQgZW1ib2RpZWQgcmVhc29uaW5nIGFjY29yZGluZyB0byBvdXIgb250b2xvZ2llcy4gRXZhbHVhdGlvbiByZXN1bHRzIHNob3cgdGhhdCBQaHlzaWNhbCBBSSBTRlQgYW5kIFJMIGJyaW5nIHNpZ25pZmljYW50IGltcHJvdmVtZW50cy4gVG8gZmFjaWxpdGF0ZSB0aGUgZGV2ZWxvcG1lbnQgb2YgUGh5c2ljYWwgQUksIHdlIG1ha2Ugb3VyIGNvZGUgYW5kIHByZS10cmFpbmVkIG1vZGVscyBhdmFpbGFibGUgdW5kZXIgdGhlIE5WSURJQSBPcGVuIE1vZGVsIExpY2Vuc2UgYXQgdGhpcyBodHRwcyBVUkwuIiwsLE9wZW4gd2VpZ2h0cyAocmVzdHJpY3RlZCB1c2UpLFVuaXRlZCBTdGF0ZXMgb2YgQW1lcmljYSxRd2VuMi41LVZMLTdCICwsLCwsMjAyNS0xMS0yOCAxMTo1MjoxMyswMDowMCwsLCwsLEluZHVzdHJ5LCwsLCxVbnJlbGVhc2VkLCJBcGFjaGUgMi4wCmh0dHBzOi8vZ2l0aHViLmNvbS9udmlkaWEtY29zbW9zL2Nvc21vcy1yZWFzb24xCgpudmlkaWEgb3BlbiBtb2RlbCBsaWNlbnNlCmh0dHBzOi8vaHVnZ2luZ2ZhY2UuY28vbnZpZGlhL0Nvc21vcy1SZWFzb24xLTdCIiwsLCwsLCwsbnZpZGlhLCwsLFllcwpDb3Ntb3MtUmVhc29uMSA1NkIsIk11bHRpbW9kYWwsTGFuZ3VhZ2UsVmlzaW9uLFJvYm90aWNzLFZpZGVvIiwiTGFuZ3VhZ2UgbW9kZWxpbmcvZ2VuZXJhdGlvbixWaXN1YWwgcXVlc3Rpb24gYW5zd2VyaW5nLFZpZGVvIGRlc2NyaXB0aW9uLFF1ZXN0aW9uIGFuc3dlcmluZyxJbnN0cnVjdGlvbiBpbnRlcnByZXRhdGlvbixSb2JvdGljIG1hbmlwdWxhdGlvbiIsTlZJRElBLCJOVklESUE6IEFsaXNzb24gQXp6b2xpbmksIEp1bmppZSBCYWksIEhhbm5haCBCcmFuZG9uLCBKaWF4aW4gQ2FvLCBQcml0aHZpaml0IENoYXR0b3BhZGh5YXksIEh1YXl1IENoZW4sIEppbmp1IENodSwgWWluIEN1aSwgSmVubmEgRGlhbW9uZCwgWWlmYW4gRGluZywgTGlhbmcgRmVuZywgRnJhbmNlc2NvIEZlcnJvbmksIFJhbWEgR292aW5kYXJhanUsIEppbndlaSBHdSwgU2lkZGhhcnRoIEd1cnVyYW5pLCBJbWFkIEVsIEhhbmFmaSwgWmVrdW4gSGFvLCBKYWNvYiBIdWZmbWFuLCBKaW5neWkgSmluLCBCcmVuZGFuIEpvaG5zb24sIFJpendhbiBLaGFuLCBHZW9yZ2UgS3VyaWFuLCBFbGVuYSBMYW50eiwgTmF5ZW9uIExlZSwgWmhhb3NodW8gTGksIFh1YW4gTGksIE1hb3NoZW5nIExpYW8sIFRzdW5nLVlpIExpbiwgWWVuLUNoZW4gTGluLCBNaW5nLVl1IExpdSwgWGlhbmd5dSBMdSwgQWxpY2UgTHVvLCBBbmRyZXcgTWF0aGF1LCBZdW4gTmksIExpbmRzZXkgUGF2YW8sIFdlaSBQaW5nLCBEYXZpZCBXLiBSb21lcm8sIE1pc2hhIFNtZWx5YW5za2l5LCBTaHVyYW4gU29uZywgTHluZSBUY2hhcG1pLCBBbmRyZXcgWi4gV2FuZywgQm94aW4gV2FuZywgSGFveGlhbmcgV2FuZywgRmFuZ3lpbiBXZWksIEppYXNodSBYdSwgWWFvIFh1LCBEaW5naGFvIFlhbmcsIFhpYW9kb25nIFlhbmcsIFpodW9saW4gWWFuZywgSmluZ3h1IFpoYW5nLCBYaWFvaHVpIFplbmcsIFpoZSBaaGFuZyIsMjAyNS0wNS0xOSxGcm9tIFBoeXNpY2FsIENvbW1vbiBTZW5zZSBUbyBFbWJvZGllZCBSZWFzb25pbmcsaHR0cHM6Ly9hcnhpdi5vcmcvYWJzLzI1MDMuMTU1NTgsLCwsNTYwMDAwMDAwMDAuMCw1NkIsLCwsLCwsLCxDb25maWRlbnQsIlBoeXNpY2FsIEFJIHN5c3RlbXMgbmVlZCB0byBwZXJjZWl2ZSwgdW5kZXJzdGFuZCwgYW5kIHBlcmZvcm0gY29tcGxleCBhY3Rpb25zIGluIHRoZSBwaHlzaWNhbCB3b3JsZC4gSW4gdGhpcyBwYXBlciwgd2UgcHJlc2VudCB0aGUgQ29zbW9zLVJlYXNvbjEgbW9kZWxzIHRoYXQgY2FuIHVuZGVyc3RhbmQgdGhlIHBoeXNpY2FsIHdvcmxkIGFuZCBnZW5lcmF0ZSBhcHByb3ByaWF0ZSBlbWJvZGllZCBkZWNpc2lvbnMgKGUuZy4sIG5leHQgc3RlcCBhY3Rpb24pIGluIG5hdHVyYWwgbGFuZ3VhZ2UgdGhyb3VnaCBsb25nIGNoYWluLW9mLXRob3VnaHQgcmVhc29uaW5nIHByb2Nlc3Nlcy4gV2UgYmVnaW4gYnkgZGVmaW5pbmcga2V5IGNhcGFiaWxpdGllcyBmb3IgUGh5c2ljYWwgQUkgcmVhc29uaW5nLCB3aXRoIGEgZm9jdXMgb24gcGh5c2ljYWwgY29tbW9uIHNlbnNlIGFuZCBlbWJvZGllZCByZWFzb25pbmcuIFRvIHJlcHJlc2VudCBwaHlzaWNhbCBjb21tb24gc2Vuc2UsIHdlIHVzZSBhIGhpZXJhcmNoaWNhbCBvbnRvbG9neSB0aGF0IGNhcHR1cmVzIGZ1bmRhbWVudGFsIGtub3dsZWRnZSBhYm91dCBzcGFjZSwgdGltZSwgYW5kIHBoeXNpY3MuIEZvciBlbWJvZGllZCByZWFzb25pbmcsIHdlIHJlbHkgb24gYSB0d28tZGltZW5zaW9uYWwgb250b2xvZ3kgdGhhdCBnZW5lcmFsaXplcyBhY3Jvc3MgZGlmZmVyZW50IHBoeXNpY2FsIGVtYm9kaW1lbnRzLiBCdWlsZGluZyBvbiB0aGVzZSBjYXBhYmlsaXRpZXMsIHdlIGRldmVsb3AgdHdvIG11bHRpbW9kYWwgbGFyZ2UgbGFuZ3VhZ2UgbW9kZWxzLCBDb3Ntb3MtUmVhc29uMS03QiBhbmQgQ29zbW9zLVJlYXNvbjEtNTZCLiBXZSBjdXJhdGUgZGF0YSBhbmQgdHJhaW4gb3VyIG1vZGVscyBpbiB0d28gc3RhZ2VzOiBQaHlzaWNhbCBBSSBzdXBlcnZpc2VkIGZpbmUtdHVuaW5nIChTRlQpIGFuZCBQaHlzaWNhbCBBSSByZWluZm9yY2VtZW50IGxlYXJuaW5nIChSTCkuIFRvIGV2YWx1YXRlIG91ciBtb2RlbHMsIHdlIGJ1aWxkIGNvbXByZWhlbnNpdmUgYmVuY2htYXJrcyBmb3IgcGh5c2ljYWwgY29tbW9uIHNlbnNlIGFuZCBlbWJvZGllZCByZWFzb25pbmcgYWNjb3JkaW5nIHRvIG91ciBvbnRvbG9naWVzLiBFdmFsdWF0aW9uIHJlc3VsdHMgc2hvdyB0aGF0IFBoeXNpY2FsIEFJIFNGVCBhbmQgUkwgYnJpbmcgc2lnbmlmaWNhbnQgaW1wcm92ZW1lbnRzLiBUbyBmYWNpbGl0YXRlIHRoZSBkZXZlbG9wbWVudCBvZiBQaHlzaWNhbCBBSSwgd2UgbWFrZSBvdXIgY29kZSBhbmQgcHJlLXRyYWluZWQgbW9kZWxzIGF2YWlsYWJsZSB1bmRlciB0aGUgTlZJRElBIE9wZW4gTW9kZWwgTGljZW5zZSBhdCB0aGlzIGh0dHBzIFVSTC4iLCwsVW5yZWxlYXNlZCxVbml0ZWQgU3RhdGVzIG9mIEFtZXJpY2EsTmVtb3Ryb24tSCA1NkIsLCwsLDIwMjUtMTEtMjggMTE6NTI6MTMrMDA6MDAsLCwsLCxJbmR1c3RyeSwsLCwsVW5yZWxlYXNlZCwiQXBhY2hlIDIuMApodHRwczovL2dpdGh1Yi5jb20vbnZpZGlhLWNvc21vcy9jb3Ntb3MtcmVhc29uMSIsLCwsLCwsLCwsLCxObwpOVklESUEgSXNhYWMgR1IwMFQgTjEuNSAzQiwiUm9ib3RpY3MsVmlzaW9uLExhbmd1YWdlIiwiUm9ib3RpYyBtYW5pcHVsYXRpb24sQW5pbWFsIChodW1hbi9ub24taHVtYW4pIGltaXRhdGlvbixJbnN0cnVjdGlvbiBpbnRlcnByZXRhdGlvbiIsTlZJRElBLFBhcmlzIEZveCwyMDI1LTA1LTE4LE5WSURJQSBQb3dlcnMgSHVtYW5vaWQgUm9ib3QgSW5kdXN0cnkgV2l0aCBDbG91ZC10by1Sb2JvdCBDb21wdXRpbmcgUGxhdGZvcm1zIGZvciBQaHlzaWNhbCBBSSxodHRwczovL252aWRpYW5ld3MubnZpZGlhLmNvbS9uZXdzL252aWRpYS1wb3dlcnMtaHVtYW5vaWQtcm9ib3QtaW5kdXN0cnktd2l0aC1jbG91ZC10by1yb2JvdC1jb21wdXRpbmctcGxhdGZvcm1zLWZvci1waHlzaWNhbC1haSwsLCwzMDAwMDAwMDAwLjAsM0IsLCwsLCwsLCxDb25maWRlbnQsIk5WSURJQSBJc2FhYyBHUjAwVCBOMS41IGlzIGFuIG9wZW4gZm91bmRhdGlvbiBtb2RlbCBmb3IgZ2VuZXJhbGl6ZWQgaHVtYW5vaWQgcm9ib3QgcmVhc29uaW5nIGFuZCBza2lsbHMuIFRoaXMgY3Jvc3MtZW1ib2RpbWVudCBtb2RlbCB0YWtlcyBtdWx0aW1vZGFsIGlucHV0LCBpbmNsdWRpbmcgbGFuZ3VhZ2UgYW5kIGltYWdlcywgdG8gcGVyZm9ybSBtYW5pcHVsYXRpb24gdGFza3MgaW4gZGl2ZXJzZSBlbnZpcm9ubWVudHMuIERldmVsb3BlcnMgYW5kIHJlc2VhcmNoZXJzIGNhbiBwb3N0LXRyYWluIEdSMDBUIE4xLjUgd2l0aCByZWFsIG9yIHN5bnRoZXRpYyBkYXRhIGZvciB0aGVpciBzcGVjaWZpYyBodW1hbm9pZCByb2JvdCBvciB0YXNrLgoKSXNhYWMgR1IwMFQgTjEuNS0zQiBpcyB0aGUgbWVkaXVtLXNpemVkIHZlcnNpb24gb2Ygb3VyIG1vZGVsIGJ1aWx0IHVzaW5nIHByZS10cmFpbmVkIHZpc2lvbiBhbmQgbGFuZ3VhZ2UgZW5jb2RlcnMsIGFuZCB1c2VzIGEgZmxvdyBtYXRjaGluZyBhY3Rpb24gdHJhbnNmb3JtZXIgdG8gbW9kZWwgYSBjaHVuayBvZiBhY3Rpb25zIGNvbmRpdGlvbmVkIG9uIHZpc2lvbiwgbGFuZ3VhZ2UgYW5kIHByb3ByaW9jZXB0aW9uLiIsLCxPcGVuIHdlaWdodHMgKG5vbi1jb21tZXJjaWFsKSxVbml0ZWQgU3RhdGVzIG9mIEFtZXJpY2EsLCwsLCwyMDI1LTExLTI4IDExOjUyOjEzKzAwOjAwLCwsLCwsSW5kdXN0cnksLCwsLFVucmVsZWFzZWQsImh0dHBzOi8vaHVnZ2luZ2ZhY2UuY28vbnZpZGlhL0dSMDBULU4xLjUtM0IKTnZpZGlhIExpY2Vuc2UKIiJUaGUgV29yayBhbmQgYW55IGRlcml2YXRpdmUgd29ya3MgdGhlcmVvZiBvbmx5IG1heSBiZSB1c2VkIG9yIGludGVuZGVkIGZvciB1c2Ugbm9uLWNvbW1lcmNpYWxseSIiClVzZSBDYXNlOgpSZXNlYXJjaGVycywgQWNhZGVtaWNzLCBPcGVuLVNvdXJjZSBDb21tdW5pdHk6IEFJLWRyaXZlbiByb2JvdGljcyByZXNlYXJjaCBhbmQgYWxnb3JpdGhtIGRldmVsb3BtZW50LiBEZXZlbG9wZXJzOiBJbnRlZ3JhdGUgYW5kIGN1c3RvbWl6ZSBBSSBmb3IgdmFyaW91cyByb2JvdGljIGFwcGxpY2F0aW9ucy4gU3RhcnR1cHMgJiBDb21wYW5pZXM6IEFjY2VsZXJhdGUgcm9ib3RpY3MgZGV2ZWxvcG1lbnQgYW5kIHJlZHVjZSB0cmFpbmluZyBjb3N0cy4iLCwsLCwsLCxudmlkaWEsLCwsWWVzClNBTkEgMS41IDQuOEIsSW1hZ2UgZ2VuZXJhdGlvbiwiVGV4dC10by1pbWFnZSxJbWFnZSBnZW5lcmF0aW9uIiwiTlZJRElBLE1hc3NhY2h1c2V0dHMgSW5zdGl0dXRlIG9mIFRlY2hub2xvZ3kgKE1JVCksVHNpbmdodWEgVW5pdmVyc2l0eSxQbGF5Z3JvdW5kLFBla2luZyBVbml2ZXJzaXR5LFRoZSBVbml2ZXJzaXR5IG9mIEhvbmcgS29uZyIsIkVuemUgWGllLCBKdW5zb25nIENoZW4sIFl1eWFuZyBaaGFvLCBKaW5jaGVuZyBZdSwgTGlnZW5nIFpodSwgQ2hlbmd5dWUgV3UsIFl1anVuIExpbiwgWmhla2FpIFpoYW5nLCBNdXlhbmcgTGksIEp1bnl1IENoZW4sIEhhbiBDYWksIEJpbmdjaGVuIExpdSwgRGFxdWFuIFpob3UsIFNvbmcgSGFuIiwyMDI1LTA1LTE3LFNBTkEgMS41OiBFZmZpY2llbnQgU2NhbGluZyBvZiBUcmFpbmluZy1UaW1lIGFuZCBJbmZlcmVuY2UtVGltZSBDb21wdXRlIGluIExpbmVhciBEaWZmdXNpb24gVHJhbnNmb3JtZXIsaHR0cHM6Ly9hcnhpdi5vcmcvYWJzLzI1MDEuMTg0MjcsLCwsNDgwMDAwMDAwMC4wLCI0LjhCCgpPdXIgZmluYWwgbW9kZWwgKFNBTkEtNC44QikKc2NhbGVzIHRvIDYwIGxheWVycyB3aGlsZSBtYWludGFpbmluZyB0aGUgc2FtZSBjaGFubmVsCmRpbWVuc2lvbiAoMjI0MCBwZXIgbGF5ZXIpIGFuZCBGRk4gZGltZW5zaW9uICg1NjAwKQphcyBTQU5BLTEuNkIuIFRoZSBhcmNoaXRlY3R1cmUsIHRyYWluaW5nIGRhdGEsIGFuZCBvdGhlcgpoeXBlcnBhcmFtZXRlcnMgcmVtYWluIGNvbnNpc3RlbnQgd2l0aCBTQU5BLTEuNkIiLCwsLCI1ME0gc2FtcGxlcyAtIHByZS10cmFpbmluZyBkYXRhCjNNIHNhbXBsZXMgLSBmaW5lLXR1bmluZwoKMTAwSyBwcmUtdHJhaW5pbmcgc3RlcHMKMTBLIFNGVCBzdGVwcyIsLCxOVklESUEgQTEwMCwsQ29uZmlkZW50LCJUaGlzIHBhcGVyIHByZXNlbnRzIFNBTkEtMS41LCBhIGxpbmVhciBEaWZmdXNpb24gVHJhbnNmb3JtZXIgZm9yIGVmZmljaWVudCBzY2FsaW5nIGluIHRleHQtdG8taW1hZ2UgZ2VuZXJhdGlvbi4gQnVpbGRpbmcgdXBvbiBTQU5BLTEuMCwgd2UgaW50cm9kdWNlIHRocmVlIGtleSBpbm5vdmF0aW9uczogKDEpIEVmZmljaWVudCBUcmFpbmluZyBTY2FsaW5nOiBBIGRlcHRoLWdyb3d0aCBwYXJhZGlnbSB0aGF0IGVuYWJsZXMgc2NhbGluZyBmcm9tIDEuNkIgdG8gNC44QiBwYXJhbWV0ZXJzIHdpdGggc2lnbmlmaWNhbnRseSByZWR1Y2VkIGNvbXB1dGF0aW9uYWwgcmVzb3VyY2VzLCBjb21iaW5lZCB3aXRoIGEgbWVtb3J5LWVmZmljaWVudCA4LWJpdCBvcHRpbWl6ZXIuICgyKSBNb2RlbCBEZXB0aCBQcnVuaW5nOiBBIGJsb2NrIGltcG9ydGFuY2UgYW5hbHlzaXMgdGVjaG5pcXVlIGZvciBlZmZpY2llbnQgbW9kZWwgY29tcHJlc3Npb24gdG8gYXJiaXRyYXJ5IHNpemVzIHdpdGggbWluaW1hbCBxdWFsaXR5IGxvc3MuICgzKSBJbmZlcmVuY2UtdGltZSBTY2FsaW5nOiBBIHJlcGVhdGVkIHNhbXBsaW5nIHN0cmF0ZWd5IHRoYXQgdHJhZGVzIGNvbXB1dGF0aW9uIGZvciBtb2RlbCBjYXBhY2l0eSwgZW5hYmxpbmcgc21hbGxlciBtb2RlbHMgdG8gbWF0Y2ggbGFyZ2VyIG1vZGVsIHF1YWxpdHkgYXQgaW5mZXJlbmNlIHRpbWUuIFRocm91Z2ggdGhlc2Ugc3RyYXRlZ2llcywgU0FOQS0xLjUgYWNoaWV2ZXMgYSB0ZXh0LWltYWdlIGFsaWdubWVudCBzY29yZSBvZiAwLjgxIG9uIEdlbkV2YWwsIHdoaWNoIGNhbiBiZSBmdXJ0aGVyIGltcHJvdmVkIHRvIDAuOTYgdGhyb3VnaCBpbmZlcmVuY2Ugc2NhbGluZyB3aXRoIFZJTEEtSnVkZ2UsIGVzdGFibGlzaGluZyBhIG5ldyBTb1RBIG9uIEdlbkV2YWwgYmVuY2htYXJrLiBUaGVzZSBpbm5vdmF0aW9ucyBlbmFibGUgZWZmaWNpZW50IG1vZGVsIHNjYWxpbmcgYWNyb3NzIGRpZmZlcmVudCBjb21wdXRlIGJ1ZGdldHMgd2hpbGUgbWFpbnRhaW5pbmcgaGlnaCBxdWFsaXR5LCBtYWtpbmcgaGlnaC1xdWFsaXR5IGltYWdlIGdlbmVyYXRpb24gbW9yZSBhY2Nlc3NpYmxlLiBPdXIgY29kZSBhbmQgcHJlLXRyYWluZWQgbW9kZWxzIGFyZSByZWxlYXNlZC4iLCwsT3BlbiB3ZWlnaHRzIChub24tY29tbWVyY2lhbCksIlVuaXRlZCBTdGF0ZXMgb2YgQW1lcmljYSxVbml0ZWQgU3RhdGVzIG9mIEFtZXJpY2EsQ2hpbmEsVW5pdGVkIFN0YXRlcyBvZiBBbWVyaWNhLENoaW5hLEhvbmcgS29uZyIsU0FOQSAxLjZCLCwsNjQuMCwsMjAyNS0xMS0yOCAxMTo1MjoxMyswMDowMCwsLCwsLCJJbmR1c3RyeSxBY2FkZW1pYSxBY2FkZW1pYSxJbmR1c3RyeSxBY2FkZW1pYSxBY2FkZW1pYSIsLCwsLE9wZW4gc291cmNlLCJOVklESUEgbGljZW5zZSBmb3Igd2VpZ2h0cwoKaHR0cHM6Ly9odWdnaW5nZmFjZS5jby9FZmZpY2llbnQtTGFyZ2UtTW9kZWwvU0FOQTEuNV80LjhCXzEwMjRweF9kaWZmdXNlcnMKCkFwYWNoZSAyLjAgZm9yIHByZS10cmFpbmluZyBhbmQgaW5mZXJlbmNlIGNvZGUKaHR0cHM6Ly9naXRodWIuY29tL05WbGFicy9TYW5hIiwsLCxCRjE2LCw1MDE2Mi43MjMwMjk5MzE0MywsRWZmaWNpZW50LUxhcmdlLU1vZGVsLCwsLFllcwpjb2RleC0xLExhbmd1YWdlLENvZGUgZ2VuZXJhdGlvbixPcGVuQUksLDIwMjUtMDUtMTYsSW50cm9kdWNpbmcgQ29kZXgsaHR0cHM6Ly9vcGVuYWkuY29tL2luZGV4L2ludHJvZHVjaW5nLWNvZGV4LywsLEF2YWlsYWJsZSB0byBDaGF0R1BUIFBsdXMgdXNlcnMuIE1heSBoYXZlID4xTSB1c2VycyBwZXIgbW9udGguLCwsLCwsLCwsLCxVbmtub3duLCwsLEFQSSBhY2Nlc3MsVW5pdGVkIFN0YXRlcyBvZiBBbWVyaWNhLG8zLCwiIiJDb2RleCBpcyBwb3dlcmVkIGJ5IGNvZGV4LTEsIGEgdmVyc2lvbiBvZiBPcGVuQUkgbzMgb3B0aW1pemVkIGZvciBzb2Z0d2FyZSBlbmdpbmVlcmluZy4gSXQgd2FzIHRyYWluZWQgdXNpbmcgcmVpbmZvcmNlbWVudCBsZWFybmluZyBvbiByZWFsLXdvcmxkIGNvZGluZyB0YXNrcyBpbiBhIHZhcmlldHkgb2YgZW52aXJvbm1lbnRzIHRvIGdlbmVyYXRlIGNvZGUgdGhhdCBjbG9zZWx5IG1pcnJvcnMgaHVtYW4gc3R5bGUgYW5kIFBSIHByZWZlcmVuY2VzLCBhZGhlcmVzIHByZWNpc2VseSB0byBpbnN0cnVjdGlvbnMsIGFuZCBjYW4gaXRlcmF0aXZlbHkgcnVuIHRlc3RzIHVudGlsIGl0IHJlY2VpdmVzIGEgcGFzc2luZyByZXN1bHQuIiIKCkNvZGV4IGlzIHRoZSBwcm9kdWN0IGFuZCBjb2RleC0xIGlzIHRoZSBtb2RlbCwgYmFzZWQgb24gT3BlbkFJJ3Mgb3RoZXIgbW9kZWwsIG8zLiIsLCwyMDI1LTExLTI4IDExOjUyOjEzKzAwOjAwLCwsLCwsSW5kdXN0cnksLCwsLFVucmVsZWFzZWQsLCwsLCwsLCwsLCwsTm8KY29kZXgtbWluaSxMYW5ndWFnZSxDb2RlIGdlbmVyYXRpb24sT3BlbkFJLCwyMDI1LTA1LTE2LEludHJvZHVjaW5nIENvZGV4LGh0dHBzOi8vb3BlbmFpLmNvbS9pbmRleC9pbnRyb2R1Y2luZy1jb2RleC8sLCwsLCwsLCwsLCwsLFVua25vd24sIlRvZGF5LCB3ZeKAmXJlIGFsc28gcmVsZWFzaW5nIGEgc21hbGxlciB2ZXJzaW9uIG9mIGNvZGV4LTEsIGEgdmVyc2lvbiBvZiBvNC1taW5pIGRlc2lnbmVkIHNwZWNpZmljYWxseSBmb3IgdXNlIGluIENvZGV4IENMSS4gVGhpcyBuZXcgbW9kZWwgc3VwcG9ydHMgZmFzdGVyIHdvcmtmbG93cyBpbiB0aGUgQ0xJIGFuZCBpcyBvcHRpbWl6ZWQgZm9yIGxvdy1sYXRlbmN5IGNvZGUgUSZBIGFuZCBlZGl0aW5nLCB3aGlsZSByZXRhaW5pbmcgdGhlIHNhbWUgc3RyZW5ndGhzIGluIGluc3RydWN0aW9uIGZvbGxvd2luZyBhbmQgc3R5bGUuIEl04oCZcyBhdmFpbGFibGUgbm93IGFzIHRoZSBkZWZhdWx0IG1vZGVsIGluIENvZGV4IENMSSBhbmQgaW4gdGhlIEFQSSBhcyBjb2RleC1taW5pLWxhdGVzdC4gVGhlIHVuZGVybHlpbmcgc25hcHNob3Qgd2lsbCBiZSByZWd1bGFybHkgdXBkYXRlZCBhcyB3ZSBjb250aW51ZSB0byBpbXByb3ZlIHRoZSBDb2RleC1taW5pIG1vZGVsLgoKV2XigJlyZSBhbHNvIG1ha2luZyBpdCBtdWNoIGVhc2llciB0byBjb25uZWN0IHlvdXIgZGV2ZWxvcGVyIGFjY291bnQgdG8gQ29kZXggQ0xJLiBJbnN0ZWFkIG9mIG1hbnVhbGx5IGdlbmVyYXRpbmcgYW5kIGNvbmZpZ3VyaW5nIGFuIEFQSSB0b2tlbiwgeW91IGNhbiBub3cgc2lnbiBpbiB3aXRoIHlvdXIgQ2hhdEdQVCBhY2NvdW50IGFuZCBzZWxlY3QgdGhlIEFQSSBvcmdhbml6YXRpb24geW91IHdhbnQgdG8gdXNlLiBXZeKAmWxsIGF1dG9tYXRpY2FsbHkgZ2VuZXJhdGUgYW5kIGNvbmZpZ3VyZSB0aGUgQVBJIGtleSBmb3IgeW91LiBQbHVzIGFuZCBQcm8gdXNlcnMgd2hvIHNpZ24gaW4gdG8gQ29kZXggQ0xJIHdpdGggQ2hhdEdQVCBjYW4gYWxzbyBiZWdpbiByZWRlZW1pbmcgJDUgYW5kICQ1MCBpbiBmcmVlIEFQSSBjcmVkaXRzLCByZXNwZWN0aXZlbHksIGxhdGVyIHRvZGF5IGZvciB0aGUgbmV4dCAzMCBkYXlzLiIsLCxBUEkgYWNjZXNzLFVuaXRlZCBTdGF0ZXMgb2YgQW1lcmljYSxvNC1taW5pLCwsLCwyMDI1LTExLTI4IDExOjUyOjEzKzAwOjAwLCwsLCwsSW5kdXN0cnksLCwsLFVucmVsZWFzZWQsLCwsLCwsLCwsLCwsTm8KUmVwcmVzcyxCaW9sb2d5LCJDZWxsIEJpb2xvZ3ksUk5BIHN0cnVjdHVyZSBwcmVkaWN0aW9uLFByb3RlaW4tUk5BIGJpbmRpbmcgYWZmaW5pdHkgcHJlZGljdGlvbiIsRGVlcEdlbm9taWNzLCJCaGFyZ2F2IEthbnVwYXJ0aGksIFNhcmEgRS4gUG91ciwgU2NvdHQgRC4gRmluZGxheSBPbWFyIFdhZ2loLCBKYWhpciBNLiBHdXRpZXJyZXosIFJvcnkgR2FvLCBKZWZmIFdpbnRlcnNpbmdlciwgSnVucnUgTGluLCBNYXJ0aW5vIEdhYnJhLCBFbW1hIEJvaG4sIFRhbW15IExhdSwgQ2hyaXMgQ29sZSwgQW5kcmV3IEp1bmcsIEFsYmkgQ2VsYWosIEZyYXNlciBTb2FyZXMsIFJhY2hlbCBHcmF5LCBCcmFuZG9uIFZheiwgS2F0ZSBEZWxmb3NzZSwgVmFydW4gTG9kYXlhLCBTYWtzaGkgQmhhcmdhdmEsIERpYW5lIEx5LCBGYXJoYW4gWXVzdWYsIEtlbiBLcm9uLCBHcmVnIEhvZmZtYW4sIFNocmVzaHRoIEdhbmRoaSwgQnJlbmRhbiBKLiBGcmV5IiwyMDI1LTA1LTE2LFNlcXVlbmNlIGJhc2VkIHByZWRpY3Rpb24gb2YgY2VsbCB0eXBlIHNwZWNpZmljIG1pY3JvUk5BIGJpbmRpbmcgYW5kIG1STkEgZGVncmFkYXRpb24gZm9yIHRoZXJhcGV1dGljIGRpc2NvdmVyeSxodHRwczovL3d3dy5iaW9yeGl2Lm9yZy9jb250ZW50LzEwLjExMDEvMjAyNS4wNS4xNS42NTQxMDV2MSwsLCwxMzMwMDAwMDAuMCwxMzNNLCwsLCwsV2UgdHJhaW5lZCB3aXRoIGEgYmF0Y2ggc2l6ZSBvZiA1IG9uIGEgc2luZ2xlIE5WSURJQSBSVFggQTYwMDAgR1BVLE5WSURJQSBSVFggQTYwMDAsLENvbmZpZGVudCwiTWljcm9STkFzIGFuZCBSTkEgYmluZGluZyBwcm90ZWlucyBhcmUgY3J1Y2lhbCBlbGVtZW50cyBvZiBwb3N0LXRyYW5zY3JpcHRpb25hbCBnZW5lIHJlZ3VsYXRpb24sIHdoaWNoIGdvdmVybnMgdGhlIGZhdGUgb2YgbVJOQSBtb2xlY3VsZXMgaW4gdGhlIGNlbGwuIEhvd2V2ZXIsIHRoZSBsYW5kc2NhcGUgb2YgdGhlc2UgcmVndWxhdG9yeSBpbnRlcmFjdGlvbnMsIHBhcnRpY3VsYXJseSBhY3Jvc3MgZGlmZmVyZW50IG1hbW1hbGlhbiBjZWxsIHR5cGVzLCByZW1haW5zIHVuZGVyZXhwbG9yZWQuIFdlIGRlc2NyaWJlIFJFUFJFU1MsIGEgZGVlcCBsZWFybmluZyBtb2RlbCB0aGF0IHByZWRpY3RzIGNlbGwtdHlwZS1zcGVjaWZpYyBtaWNyb1JOQSBiaW5kaW5nIGFuZCBtUk5BIGRlZ3JhZGF0aW9uIGRpcmVjdGx5IGZyb20gUk5BIHNlcXVlbmNlLiBSRVBSRVNTIHdhcyB0cmFpbmVkIG9uIEFHTzItQ0xJUCwgbWlSLWVDTElQIGFuZCBEZWdyYWRvbWUtU2VxIGRhdGEgcHJvZmlsaW5nIG1pbGxpb25zIG9mIG1pY3JvUk5BIGJpbmRpbmcgYW5kIG1STkEgZGVncmFkYXRpb24gc2l0ZXMgYWNyb3NzIG11bHRpcGxlIGNlbGwgdHlwZXMgaW4gaHVtYW4gYW5kIG1vdXNlLiBJdCByZXZlYWxzIGJpb2xvZ3kgdGhhdCBvdGhlciBzdGF0ZS1vZi10aGUtYXJ0IG1ldGhvZHMgZGlkIG5vdCwgc3VjaCBhcyBpZGVudGlmeWluZyByZXByZXNzaXZlIG5vbi1jYW5vbmljYWwgbWlSTkEgdGFyZ2V0IHNpdGVzIGFuZCBkZWNvZGluZyB0aGUgcmVndWxhdG9yeSBlZmZlY3RzIG9mIHNlcXVlbmNlIGNvbnRleHQgYW5kIG1pUk5BIGJpbmRpbmcgc2l0ZSBtdWx0aXBsaWNpdHkuIFJFUFJFU1Mgb3V0cGVyZm9ybXMgb3RoZXIgYWR2YW5jZWQgbWV0aG9kcyBhbmQgbmV1cmFsIGFyY2hpdGVjdHVyZXMgb24gYSBjb21wcmVoZW5zaXZlIHN1aXRlIG9mIHNldmVuIG9ydGhvZ29uYWwgdGFza3MsIGluY2x1ZGluZyBpZGVudGlmeWluZyBnZW5ldGljIHZhcmlhbnRzIHRoYXQgYWZmZWN0IG1pY3JvUk5BIGJpbmRpbmcsIHByZWRpY3Rpbmcgb3V0LW9mLWRpc3RyaWJ1dGlvbiBkYXRhIGZyb20gbWFzc2l2ZWx5IHBhcmFsbGVsIHJlcG9ydGVyIGFzc2F5cywgYW5kIHByZWRpY3RpbmcgY2Fub25pY2FsIGFuZCBub24tY2Fub25pY2FsIG1pUk5BIG1lZGlhdGVkIHJlcHJlc3Npb24uIFRvIGRlbW9uc3RyYXRlIHRoZSBnZW5lcmFsIHV0aWxpdHkgb2YgUkVQUkVTUywgd2Ugc2hvdyB0aGF0IGl0IHByb3ZpZGVzIGluc2lnaHRzIGludG8gbm92ZWwgYmlvbG9neSBhbmQgdGhlIGRlc2lnbiBvZiBSTkEgdGhlcmFwZXV0aWNzLiBDb2RlIGlzIGF2YWlsYWJsZSBhdCA6IGh0dHBzOi8vZ2l0aHViLmNvbS9kZWVwZ2Vub21pY3MvcmVwcmVzcyIsNjAuMCwsVW5yZWxlYXNlZCxDYW5hZGEsLCwsMS4wLCwyMDI1LTExLTI4IDExOjUyOjEzKzAwOjAwLCwsLCwsSW5kdXN0cnksLCwsLFVucmVsZWFzZWQsIlNtYWxsZXIgbW9kZToKQ3JlYXRpdmUgQ29tbW9ucyBBdHRyaWJ1dGlvbi1Ob25Db21tZXJjaWFsIDQuMCBJbnRlcm5hdGlvbmFsIFB1YmxpYyBMaWNlbnNlCmh0dHBzOi8vZ2l0aHViLmNvbS9kZWVwZ2Vub21pY3MvcmVwcmVzcwoiImhlIHZlcnNpb24gb2YgUkVQUkVTUyByZWxlYXNlZCBpbiB0aGlzIHJlcG9zaXRvcnkgaGFzIDgzNTYxOTkgcGFyYW1ldGVycyIiIiwsLCwsLDMyMi45OTg2MjcyNDA3NzA5MywsLCwsLE5vCkNPTExFQ1RJVkUtMSxMYW5ndWFnZSwsLFZhbmEgVGVhbSwyMDI1LTA1LTE1LFZhbmEgYW5kIEZsb3dlciBMYWJzIFBhcnRuZXIgdG8gQnVpbGQgdGhlIFdvcmxk4oCZcyBGaXJzdCBVc2VyLU93bmVkIEFJIE1vZGVsLGh0dHBzOi8vd3d3LnZhbmEub3JnL3Bvc3RzL3ZhbmEtZmxvd2VyLWxhYnMtcGFydG5lcnNoaXAsLCwsLCIiIkZsb3dlciBMYWJzOiBGbG93ZXIgaXMgdGhlIHdvcmxk4oCZcyBtb3N0IHBvcHVsYXIgb3Blbi1zb3VyY2UgZnJhbWV3b3JrIGZvciBmZWRlcmF0ZWQgbGVhcm5pbmcgYW5kIGxhcmdlc3QgZGVjZW50cmFsaXplZCBBSSBkZXZlbG9wZXIgY29tbXVuaXR5LiBJbiBwYXJ0aWN1bGFyLCBGbG93ZXIgTGFicyBoYXMgYmVlbiBhIHBpb25lZXIgaW4gdGhlIHRyYWluaW5nIG9mIGZvdW5kYXRpb24gbW9kZWxzIHVzaW5nIGRlY2VudHJhbGl6ZWQgbWV0aG9kcywgYW5kIHdlcmUgdGhlIGZpcnN0IHRvIGFjaGlldmUgMUIsIDNCIGFuZCA3QiBzaXplZCBMTE1zIHRyYWluZWQgdXNpbmcgR1BVcyBwaHlzaWNhbGx5IGxvY2F0ZWQgYXJvdW5kIHRoZSB3b3JsZCIiIChodHRwczovL3d3dy52YW5hLm9yZy9wb3N0cy92YW5hLWZsb3dlci1sYWJzLXBhcnRuZXJzaGlwKS4iLCwsLCwsLCwsVW5rbm93biwiVmFuYSBhbmQgRmxvd2VyIExhYnMgYXJlIGpvaW5pbmcgZm9yY2VzIHRvIGNyZWF0ZSBDT0xMRUNUSVZFLTEgLSB0aGUgd29ybGTigJlzIGZpcnN0IGRlY2VudHJhbGl6ZWQsIHVzZXItb3duZWQgZm91bmRhdGlvbiBtb2RlbC4gQW4gdW5wcmVjZWRlbnRlZCBzdGVwIGluIHJlYWxpemluZyB0aGUgZnV0dXJlIG9mIEFJLCB0aGlzIHJldm9sdXRpb25hcnkgbW9kZWwgd2lsbCBsZXZlcmFnZSByaWNoLCB1c2VyLWNvbnRyaWJ1dGVkIGRhdGEgd2hpbGUgZW5zdXJpbmcgaW5kaXZpZHVhbHMgcmV0YWluIGNvbXBsZXRlIG93bmVyc2hpcCBhbmQgY29udHJvbCBvdmVyIHRoZWlyIGluZm9ybWF0aW9uLiIsLCwsLCwsLCwsMjAyNS0xMS0yOCAxMTo1MjoxMyswMDowMCwsLCwsLCwsLCwsLCwsLCwsLCwsLCwsLApJSS1NZWRpY2FsLThCLExh</x:v>
      </x:c>
    </x:row>
    <x:row r="35" ht="18" customHeight="1">
      <x:c r="A35" s="17" t="n">
        <x:v>30</x:v>
      </x:c>
      <x:c r="B35" s="17" t="n">
        <x:v>310</x:v>
      </x:c>
      <x:c r="C35" s="160" t="str">
        <x:v>bmd1YWdlLCJMYW5ndWFnZSBtb2RlbGluZy9nZW5lcmF0aW9uLFF1ZXN0aW9uIGFuc3dlcmluZyxNZWRpY2FsIGRpYWdub3NpcyIsSW50ZWxsaWdlbnQgSW50ZXJuZXQsLDIwMjUtMDUtMTUsSUktTWVkaWNhbC04Qi0xNzA2IGlzIG91ciBsYXRlc3Qgc3RhdGUgb2YgdGhlIGFydCBvcGVuIG1lZGljYWwgbW9kZWwgLGh0dHBzOi8vaWkuaW5jL3dlYi9ibG9nL3Bvc3QvaWktbWVkaWNhbCwsLCw4MDAwMDAwMDAwLjAsOEIsLCwsIjEuIFNGVDoKTWF4IExlbmd0aDogMTYzNzgKQmF0Y2ggU2l6ZTogMzIKTnVtYmVyIG9mIEVwb2NoczogOApUb3RhbCBUb2tlbiAvIEJhdGNoOiAxNjM3OCDDlyA0CgoyLiBSTDoKUHJvbXB0IExlbmd0aDogMjA0OCB0b2tlbnMKUmVzcG9uc2UgTGVuZ3RoOiB1cCB0byAxMjI4OCB0b2tlbnMgKyA0MDk2IGJ1ZmZlcgpCYXRjaCBTaXplczogNTEyICh0cmFpbiksIDE1MzYgKGdlbiksIDMyIChtaW5pLWJhdGNoKQoxNiBnZW5lcmF0aW9ucyBwZXIgcHJvbXB0Cgp1bmtub3duIGFtb3VudCBvZiBzdGVwcyIsLCwsLENvbmZpZGVudCwiSUktTWVkaWNhbC04Qi0xNzA2IGlzIHRoZSBuZXdlc3QgYWR2YW5jZWQgbGFyZ2UgbGFuZ3VhZ2UgbW9kZWwgZGV2ZWxvcGVkIGJ5IEludGVsbGlnZW50IEludGVybmV0LCBzcGVjaWZpY2FsbHkgZW5naW5lZXJlZCB0byBlbmhhbmNlIEFJLWRyaXZlbiBtZWRpY2FsIHJlYXNvbmluZy4gRm9sbG93aW5nIHRoZSBwb3NpdGl2ZSByZWNlcHRpb24gb2Ygb3VyIHByZXZpb3VzIElJLU1lZGljYWwtOEIsIHRoaXMgbmV3IGl0ZXJhdGlvbiBzaWduaWZpY2FudGx5IGFkdmFuY2VzIHRoZSBjYXBhYmlsaXRpZXMgb2YgbWVkaWNhbCBxdWVzdGlvbiBhbnN3ZXJpbmcsCgpXZSBhbHNvIHByb3ZpZGUgdGhlIHN0YXRpYyBxdWFudHMgdmVyc2lvbnMgb2YgSUktTWVkaWNhbC04Qi0xNzA2IGhlcmUiLCwsT3BlbiB3ZWlnaHRzIChub24tY29tbWVyY2lhbCksVW5pdGVkIEtpbmdkb20gb2YgR3JlYXQgQnJpdGFpbiBhbmQgTm9ydGhlcm4gSXJlbGFuZCxRd2VuMy04QiwsLCwsMjAyNS0xMS0yOCAxMTo1MjoxMyswMDowMCwsLCwsLEluZHVzdHJ5LCwsLCxVbnJlbGVhc2VkLCJubyBjbGVhciBsaWNlbnNlCmh0dHBzOi8vaHVnZ2luZ2ZhY2UuY28vSW50ZWxsaWdlbnQtSW50ZXJuZXQvSUktTWVkaWNhbC04QiIsLCwsLCwsLEludGVsbGlnZW50LUludGVybmV0LCwsLFllcwpBbHBoYUV2b2x2ZSxMYW5ndWFnZSxDb2RlIGdlbmVyYXRpb24sRGVlcE1pbmQsQWxwaGFFdm9sdmUgdGVhbSwyMDI1LTA1LTE0LEFscGhhRXZvbHZlOiBBIEdlbWluaS1wb3dlcmVkIGNvZGluZyBhZ2VudCBmb3IgZGVzaWduaW5nIGFkdmFuY2VkIGFsZ29yaXRobXMsaHR0cHM6Ly9kZWVwbWluZC5nb29nbGUvZGlzY292ZXIvYmxvZy9hbHBoYWV2b2x2ZS1hLWdlbWluaS1wb3dlcmVkLWNvZGluZy1hZ2VudC1mb3ItZGVzaWduaW5nLWFkdmFuY2VkLWFsZ29yaXRobXMvLCwsLCwsLCwsLCwsLCxVbmtub3duLE5ldyBBSSBhZ2VudCBldm9sdmVzIGFsZ29yaXRobXMgZm9yIG1hdGggYW5kIHByYWN0aWNhbCBhcHBsaWNhdGlvbnMgaW4gY29tcHV0aW5nIGJ5IGNvbWJpbmluZyB0aGUgY3JlYXRpdml0eSBvZiBsYXJnZSBsYW5ndWFnZSBtb2RlbHMgd2l0aCBhdXRvbWF0ZWQgZXZhbHVhdG9ycywsLCxVbml0ZWQgS2luZ2RvbSBvZiBHcmVhdCBCcml0YWluIGFuZCBOb3J0aGVybiBJcmVsYW5kLCwsLCwsMjAyNS0xMS0yOCAxMTo1MjoxMyswMDowMCwsLCwsLEluZHVzdHJ5LCwsLCwsLCwsLCwsLCwsLCwsCkxUWC1WaWRlby0wLjkuNy4gMTNCIGRpc3RpbGxlZCxWaWRlbywiVmlkZW8gZ2VuZXJhdGlvbixUZXh0LXRvLXZpZGVvLEltYWdlLXRvLXZpZGVvIixMaWdodHJpY2tzLCwyMDI1LTA1LTE0LCJGYXN0ZXIsIGxlc3MgVlJBTSB1c2FnZSwgc2xpZ2h0IHF1YWxpdHkgcmVkdWN0aW9uIGNvbXBhcmVkIHRvIDEzYi4gSWRlYWwgZm9yIHJhcGlkIGl0ZXJhdGlvbnMiLGh0dHBzOi8vaHVnZ2luZ2ZhY2UuY28vTGlnaHRyaWNrcy9MVFgtVmlkZW8tMC45LjctZGlzdGlsbGVkLCwsLCwsLCwsLCwsLCxVbmtub3duLCJNYXksIDE0dGgsIDIwMjU6IE5ldyBkaXN0aWxsZWQgbW9kZWwgMTNCIHYwLjkuNzoKUmVsZWFzZSBhIG5ldyAxM0IgZGlzdGlsbGVkIG1vZGVsIGx0eHYtMTNiLTAuOS43LWRpc3RpbGxlZApBbWF6aW5nIGZvciBpdGVyYXRpdmUgd29yayAtIGdlbmVyYXRlcyBIRCB2aWRlb3MgaW4gMTAgc2Vjb25kcywgd2l0aCBsb3ctcmVzIHByZXZpZXcgYWZ0ZXIganVzdCAzIHNlY29uZHMgKG9uIEgxMDApIQpEb2VzIG5vdCByZXF1aXJlIGNsYXNzaWZpZXItZnJlZSBndWlkYW5jZSBhbmQgc3BhdGlvLXRlbXBvcmFsIGd1aWRhbmNlLgpTdXBwb3J0cyBzYW1wbGluZyB3aXRoIDggKHJlY29tbWVuZGVkKSwgb3IgbGVzcyBkaWZmdXNpb24gc3RlcHMuCkFsc28gcmVsZWFzZWQgYSBMb1JBIHZlcnNpb24gb2YgdGhlIGRpc3RpbGxlZCBtb2RlbCwgbHR4di0xM2ItMC45LjctZGlzdGlsbGVkLWxvcmExMjgKUmVxdWlyZXMgb25seSAxR0Igb2YgVlJBTQpDYW4gYmUgdXNlZCB3aXRoIHRoZSBmdWxsIDEzQiBtb2RlbCBmb3IgZmFzdCBpbmZlcmVuY2UKUmVsZWFzZSBhIG5ldyBxdWFudGl6ZWQgZGlzdGlsbGVkIG1vZGVsIGx0eHYtMTNiLTAuOS43LWRpc3RpbGxlZC1mcDggZm9yIHJlYWwtdGltZSBnZW5lcmF0aW9uIChvbiBIMTAwKSB3aXRoIGV2ZW4gbGVzcyBWUkFNIiwsLE9wZW4gd2VpZ2h0cyAocmVzdHJpY3RlZCB1c2UpLElzcmFlbCwsLCwsLDIwMjUtMTEtMjggMTE6NTI6MTMrMDA6MDAsLCwsLCxJbmR1c3RyeSwsLCwsVW5yZWxlYXNlZCwiY29tbWVyY2lhbCBsaWNlbnNlIGlzIHJlcXVpcmVkIGZvciBlbnRpdGllcyB3aXRoICQxME0rIHJldmVudWVzCmh0dHBzOi8vaHVnZ2luZ2ZhY2UuY28vTGlnaHRyaWNrcy9MVFgtVmlkZW8tMC45LjctZGlzdGlsbGVkCgpBcGFjaGUgMi4wIGZvciBpbmZlcmVuY2UgYW5kIGZpbmUtdHVuaW5nIGNvZGU6Cmh0dHBzOi8vZ2l0aHViLmNvbS9MaWdodHJpY2tzL0xUWC1WaWRlbyIsLCwsLCwsLExpZ2h0cmlja3MsLCwsWWVzClBpeHZlcnNlIHY0LjUsVmlkZW8sIlZpZGVvIGdlbmVyYXRpb24sVGV4dC10by12aWRlbyxJbWFnZS10by12aWRlbyIsUGl4VmVyc2UgQUksLDIwMjUtMDUtMTMsUGl4VmVyc2UgQUk6IEJsZW5kIG11bHRpcGxlIGltYWdlcyBpbnRvIGR5bmFtaWMgdmlkZW8gc2NlbmVzLCJodHRwczovL2FwcC5waXh2ZXJzZS5haS9vbmJvYXJkCgpodHRwczovL3d3dy52ZWVkLmlvL2FpLW1vZGVscy92aWRlby9waXh2ZXJzZS12NC41IiwsLCwsLCwsLCwsLCwsVW5rbm93biwiUGl4VmVyc2UgdjQuNSBpcyBncmVhdCBhdCBjcmVhdGl2ZSBpbnRlcnByZXRhdGlvbiBhbmQgc3R5bGl6ZWQgcmVzdWx0cywgbWFraW5nIGl0IGlkZWFsIGZvciBzb2NpYWwgbWVkaWEgY29udGVudCBhbmQgZXllLWNhdGNoaW5nIHZpc3VhbHMuIE11bHRpLWltYWdlIGZ1c2lvbiBpcyB0aGUgbW9kZWzigJlzIHN0YW5kb3V0IGZlYXR1cmUuIE1lcmdlIGltYWdlcyBvZiBjaGFyYWN0ZXJzLCBiYWNrZ3JvdW5kcywgYW5kIHByb3BzIGludG8gb25lIGNvaGVzaXZlIHZpZGVvLiAoVGV4dC10by12aWRlbyBnZW5lcmF0aW9uIGlzIGN1cnJlbnRseSBzdXBwb3J0ZWQgaW4gb3VyIEFJIHBsYXlncm91bmQuKQoKUGl4VmVyc2UgdjQuNSBpcyBncmVhdCBhdCBjcmVhdGl2ZSBpbnRlcnByZXRhdGlvbiBhbmQgc3R5bGl6ZWQgcmVzdWx0cywgbWFraW5nIGl0IGlkZWFsIGZvciBzb2NpYWwgbWVkaWEgY29udGVudCBhbmQgZXllLWNhdGNoaW5nIHZpc3VhbHMuIE11bHRpLWltYWdlIGZ1c2lvbiBpcyB0aGUgbW9kZWzigJlzIHN0YW5kb3V0IGZlYXR1cmUuIE1lcmdlIGltYWdlcyBvZiBjaGFyYWN0ZXJzLCBiYWNrZ3JvdW5kcywgYW5kIHByb3BzIGludG8gb25lIGNvaGVzaXZlIHZpZGVvLiAoVGV4dC10by12aWRlbyBnZW5lcmF0aW9uIGlzIGN1cnJlbnRseSBzdXBwb3J0ZWQgaW4gb3VyIEFJIHBsYXlncm91bmQuKQoKVGhlIG1vZGVsJ3Mgc3RyZW5ndGggbGllcyBpbiBpbnRlcnByZXRpbmcgY3JlYXRpdmUgcHJvbXB0cy4gTWFrZSBwaG90b3MgZGFuY2UsIGFwcGx5IHN0eWxpemVkIGVmZmVjdHMsIGFuZCBwcm9kdWNlIHRoZSBraW5kIG9mIGVuZ2FnaW5nIGNvbnRlbnQgdGhhdCB3b3JrcyB3ZWxsIGZvciBmYWNlbGVzcyBZb3VUdWJlIGNoYW5uZWxzIGFuZCBzb2NpYWwgbWVkaWEgcG9zdHMuIENvbXBhcmVkIHRvIG90aGVyIHRleHQtdG8tdmlkZW8gbW9kZWxzLCBQaXhWZXJzZSBpcyBhIGNvbXBlbGxpbmcgb3B0aW9uIGZvciBwcm9qZWN0cyB3aGVyZSBmbGV4aWJpbGl0eSBhbmQgdmlzdWFsIGltcGFjdCBtYXR0ZXIgbW9yZSB0aGFuIHJlYWxpc20uIiwsLEFQSSBhY2Nlc3MsQ2hpbmEsLCwsLCwyMDI1LTExLTI4IDExOjUyOjEzKzAwOjAwLCwsLCwsSW5kdXN0cnksLCwsLFVucmVsZWFzZWQsaHR0cHM6Ly9mYWwuYWkvbW9kZWxzL2ZhbC1haS9waXh2ZXJzZS92NC41L2ltYWdlLXRvLXZpZGVvL3BsYXlncm91bmQsLCwsLCwsLCwsLCxObwpIdW55dWFuIFQxLVZpc2lvbixWaWRlbywsVGVuY2VudCxBSWJhc2Xln7rlnLAsMjAyNS0wNS0xMixUZW5jZW50IEh1bnl1YW4gVDEtVmlzaW9uIExhdW5jaGVzIFl1YW5iYW8gdG8gRGVlcGx5IFVuZGVyc3RhbmQgSW1hZ2UgQ29udGVudCxodHRwczovL3d3dy5haWJhc2UuY29tL25ld3MvMTc5ODAsLCwsLCwsLCwsLCwsLFVua25vd24sIlJlY2VudGx5LCBUZW5jZW50J3MgSHVueXVhbiBUMS1WaXNpb24gbW9kZWwgaGFzIGJlZW4gbGF1bmNoZWQgdW5kZXIgdGhlIG5hbWUgIiJZdWFuYmFvLiIiIFRoZSBZdWFuYmFvIG1vZGVsIGlzIGNhcGFibGUgb2YgZGVlcGx5IHVuZGVyc3RhbmRpbmcgaW1hZ2UgY29udGVudCBhbmQgYWNjdXJhdGVseSBjYXB0dXJpbmcga2V5IHBvaW50cyBiZWhpbmQgdGhlIGluZm9ybWF0aW9uLiBVc2VycyBvbmx5IG5lZWQgdG8gdGFrZSBhIHBob3RvIGFuZCB1cGxvYWQgaXQ7IHdoZXRoZXIgaXTigJlzIGFuIHVuY29tbW9uIHBsYW50IHNwZWNpZXMsIGEgY29tcGxleCBmb3JlaWduLWxhbmd1YWdlIGdhbWUgaW50ZXJmYWNlLCBvciBhIGRlY2lzaW9uLW1ha2luZyBzY2VuYXJpbyByZXF1aXJpbmcgaW4tZGVwdGggYW5hbHlzaXMsIFl1YW5iYW8gY2FuIHByb3ZpZGUgZGV0YWlsZWQgYW5zd2VycyBhbmQgYW5hbHlzZXMgaW4gYSBzaG9ydCB0aW1lLiBUaGlzIGZlYXR1cmUgbm90IG9ubHkgZ3JlYXRseSBzaW1wbGlmaWVzIHRoZSBwcm9jZXNzIG9mIGFjcXVpcmluZyBpbmZvcm1hdGlvbiBmb3IgdXNlcnMgYnV0IGFsc28gZW5oYW5jZXMgdGhlIGFjY3VyYWN5IGFuZCBlZmZpY2llbmN5IG9mIG9idGFpbmluZyBpbmZvcm1hdGlvbi4iLCwsLENoaW5hLCwsLCwsMjAyNS0xMS0yOCAxMTo1MjoxMyswMDowMCwsLCwsLEluZHVzdHJ5LCwsLCwsLCwsLCwsLCwsLCwsCk1pbmltYXgtU3BlZWNoLTAyLUhELFNwZWVjaCwiVGV4dC10by1zcGVlY2ggKFRUUyksU3BlZWNoIHN5bnRoZXNpcyIsTWluaU1heCwiQm93ZW4gWmhhbmcsIENvbmdjaGFvIEd1bywgR2VuZyBZYW5nLCBIYW5nIFl1LCBIYW96aGUgWmhhbmcsIEhlaWRpIExlaSwgSmlhbG9uZyBNYWksIEp1bmppZSBZYW4sIEthaXl1ZSBZYW5nLCBNaW5ncWkgWWFuZywgUGVpa2FpIEh1YW5nLCBSdWl5YW5nIEppbiwgU2l0YW4gSmlhbmcsIFdlaWh1YSBDaGVuZywgWWF3ZWkgTGksIFlpY2hlbiBYaWFvLCBZaXlpbmcgWmhvdSwgWW9uZ21hbyBaaGFuZywgWXVhbiBMdSwgWXVjZW4gSGUiLDIwMjUtMDUtMTIsTWluaU1heC1TcGVlY2g6IEludHJpbnNpYyBaZXJvLVNob3QgVGV4dC10by1TcGVlY2ggd2l0aCBhIExlYXJuYWJsZSBTcGVha2VyIEVuY29kZXIsaHR0cHM6Ly9hcnhpdi5vcmcvYWJzLzI1MDUuMDc5MTYsLCwsLCwsLCwsLCwsLFVua25vd24sIldlIGludHJvZHVjZSBNaW5pTWF4LVNwZWVjaCwgYW4gYXV0b3JlZ3Jlc3NpdmUgVHJhbnNmb3JtZXItYmFzZWQgVGV4dC10by1TcGVlY2ggKFRUUykgbW9kZWwgdGhhdCBnZW5lcmF0ZXMgaGlnaC1xdWFsaXR5IHNwZWVjaC4gQSBrZXkgaW5ub3ZhdGlvbiBpcyBvdXIgbGVhcm5hYmxlIHNwZWFrZXIgZW5jb2Rlciwgd2hpY2ggZXh0cmFjdHMgdGltYnJlIGZlYXR1cmVzIGZyb20gYSByZWZlcmVuY2UgYXVkaW8gd2l0aG91dCByZXF1aXJpbmcgaXRzIHRyYW5zY3JpcHRpb24uIFRoaXMgZW5hYmxlcyBNaW5pTWF4LVNwZWVjaCB0byBwcm9kdWNlIGhpZ2hseSBleHByZXNzaXZlIHNwZWVjaCB3aXRoIHRpbWJyZSBjb25zaXN0ZW50IHdpdGggdGhlIHJlZmVyZW5jZSBpbiBhIHplcm8tc2hvdCBtYW5uZXIsIHdoaWxlIGFsc28gc3VwcG9ydGluZyBvbmUtc2hvdCB2b2ljZSBjbG9uaW5nIHdpdGggZXhjZXB0aW9uYWxseSBoaWdoIHNpbWlsYXJpdHkgdG8gdGhlIHJlZmVyZW5jZSB2b2ljZS4gSW4gYWRkaXRpb24sIHRoZSBvdmVyYWxsIHF1YWxpdHkgb2YgdGhlIHN5bnRoZXNpemVkIGF1ZGlvIGlzIGVuaGFuY2VkIHRocm91Z2ggdGhlIHByb3Bvc2VkIEZsb3ctVkFFLiBPdXIgbW9kZWwgc3VwcG9ydHMgMzIgbGFuZ3VhZ2VzIGFuZCBkZW1vbnN0cmF0ZXMgZXhjZWxsZW50IHBlcmZvcm1hbmNlIGFjcm9zcyBtdWx0aXBsZSBvYmplY3RpdmUgYW5kIHN1YmplY3RpdmUgZXZhbHVhdGlvbnMgbWV0cmljcy4gTm90YWJseSwgaXQgYWNoaWV2ZXMgc3RhdGUtb2YtdGhlLWFydCAoU09UQSkgcmVzdWx0cyBvbiBvYmplY3RpdmUgdm9pY2UgY2xvbmluZyBtZXRyaWNzIChXb3JkIEVycm9yIFJhdGUgYW5kIFNwZWFrZXIgU2ltaWxhcml0eSkgYW5kIGhhcyBzZWN1cmVkIHRoZSB0b3AgcG9zaXRpb24gb24gdGhlIHB1YmxpYyBUVFMgQXJlbmEgbGVhZGVyYm9hcmQuIEFub3RoZXIga2V5IHN0cmVuZ3RoIG9mIE1pbmlNYXgtU3BlZWNoLCBncmFudGVkIGJ5IHRoZSByb2J1c3QgYW5kIGRpc2VudGFuZ2xlZCByZXByZXNlbnRhdGlvbnMgZnJvbSB0aGUgc3BlYWtlciBlbmNvZGVyLCBpcyBpdHMgZXh0ZW5zaWJpbGl0eSB3aXRob3V0IG1vZGlmeWluZyB0aGUgYmFzZSBtb2RlbCwgZW5hYmxpbmcgdmFyaW91cyBhcHBsaWNhdGlvbnMgc3VjaCBhczogYXJiaXRyYXJ5IHZvaWNlIGVtb3Rpb24gY29udHJvbCB2aWEgTG9SQTsgdGV4dCB0byB2b2ljZSAoVDJWKSBieSBzeW50aGVzaXppbmcgdGltYnJlIGZlYXR1cmVzIGRpcmVjdGx5IGZyb20gdGV4dCBkZXNjcmlwdGlvbjsgYW5kIHByb2Zlc3Npb25hbCB2b2ljZSBjbG9uaW5nIChQVkMpIGJ5IGZpbmUtdHVuaW5nIHRpbWJyZSBmZWF0dXJlcyB3aXRoIGFkZGl0aW9uYWwgZGF0YS4gV2UgZW5jb3VyYWdlIHJlYWRlcnMgdG8gdmlzaXQgdGhpcyBodHRwcyBVUkwgZm9yIG1vcmUgZXhhbXBsZXMuIiwsLEFQSSBhY2Nlc3MsQ2hpbmEsLCwsLCwyMDI1LTExLTI4IDExOjUyOjEzKzAwOjAwLCwsLCwsSW5kdXN0cnksLCwsLFVucmVsZWFzZWQsLFRydWUsLCwsLCwsLCwsLE5vCk5UZWxlLVIxLTMyQi1WMSwiTWF0aGVtYXRpY3MsTGFuZ3VhZ2UiLCJDb2RlIGdlbmVyYXRpb24sTWF0aGVtYXRpY2FsIHJlYXNvbmluZyxMYW5ndWFnZSBtb2RlbGluZy9nZW5lcmF0aW9uLFF1ZXN0aW9uIGFuc3dlcmluZyIsWlRFLCwyMDI1LTA1LTEyLEFjaGlldmluZyBTdXBlcmlvciBQZXJmb3JtYW5jZSBvdmVyIFF3ZW4zLTMyQiBhbmQgUXdRLTMyQiBVc2luZyBPbmx5IDgwMCBTdHJhdGVnaWNhbGx5IEN1cmF0ZWQgU2FtcGxlcyxodHRwczovL2h1Z2dpbmdmYWNlLmNvL1pURS1BSU0vTlRlbGUtUjEtMzJCLVYxLCwsLDMyODAwMDAwMDAwLjAsLCwsLDgwMCB0cmFpbmluZyBkYXRhLCwsTlZJRElBIEg4MDAgU1hNNSwsQ29uZmlkZW50LCJOVGVsZS1SMS0zMkItVjEgaXMgdGhlIGNvbnRpbnVhdGlvbiBvZiBOVGVsZS1SMS0zMkItUHJldmlldywgeW91IGNhbiB2aXNpdCBmb3IgbW9yZSBpbmZvcm1hdGlvbi4gV2UgaGF2ZSBtYWRlIGdyZWF0IGltcHJvdmVtZW50cyBvbiB0aGUgYmFzZSBieSB1c2luZyBsZXNzIGNvcnB1cyBpbiBtYXRoZW1hdGljcyBhbmQgY29kZSAob25seSA4MDAgaXRlbXMsIGluY2x1ZGluZyA0MDAgbWF0aGVtYXRpY3MgYW5kIDQwMCBjb2RlcyksIGFuZCBzdXJwYXNzZWQgdGhlIGluZHVzdHJ5J3MgYWR2YW5jZWQgbW9kZWxzIFF3ZW4zLTMyQiBhbmQgUXdRLTMyQi4iLDEwLjAsLE9wZW4gd2VpZ2h0cyAodW5yZXN0cmljdGVkKSxDaGluYSxEZWVwU2Vlay1SMS1EaXN0aWxsLVF3ZW4tMzJCLCwsOC4wLCwyMDI1LTExLTI4IDExOjUyOjEzKzAwOjAwLCwsLCwsSW5kdXN0cnksLCwsLFVucmVsZWFzZWQsIkFwYWNoZSAyLjAKaHR0cHM6Ly9odWdnaW5nZmFjZS5jby9aVEUtQUlNL05UZWxlLVIxLTMyQi1WMSIsLCwsLCwxMDk3NC4zMTc1NTA1Mjk2OTMsLFpURS1BSU0sLCwsWWVzClNlZWQxLjUtVkwsIlZpc2lvbixMYW5ndWFnZSxNdWx0aW1vZGFsLFZpZGVvIiwiVmlzdWFsIHF1ZXN0aW9uIGFuc3dlcmluZyxWaWRlbyBkZXNjcmlwdGlvbixMYW5ndWFnZSBtb2RlbGluZy9nZW5lcmF0aW9uLFF1ZXN0aW9uIGFuc3dlcmluZyxDaGFyYWN0ZXIgcmVjb2duaXRpb24gKE9DUikiLEJ5dGVEYW5jZSwiRG9uZyBHdW8sIEZhbWluZyBXdSwgRmVpZGEgWmh1LCBGdXhpbmcgTGVuZywgR3VhbmcgU2hpLCBIYW9iaW4gQ2hlbiwgSGFvcWkgRmFuLCBKaWFuIFdhbmcsIEppYW55dSBKaWFuZywgSmlhd2VpIFdhbmcsIEppbmdqaSBDaGVuLCBKaW5namlhIEh1YW5nLCBLYW5nIExlaSwgTGlwaW5nIFl1YW4sIExpc2h1IEx1bywgUGVuZ2ZlaSBMaXUsIFFpbmdoYW8gWWUsIFJ1aSBRaWFuLCBTaGVuIFlhbiwgU2hpeGlvbmcgWmhhbywgU2h1YWkgUGVuZywgU2h1YW5neWUgTGksIFNpaGFuZyBZdWFuLCBTaWppbiBXdSwgVGlhbmhlbmcgQ2hlbmcsIFdlaXdlaSBMaXUsIFdlbnFpYW4gV2FuZywgWGlhbmhhbiBaZW5nLCBYaWFvIExpdSwgWGlhb2JvIFFpbiwgWGlhb2hhbiBEaW5nLCBYaWFvanVuIFhpYW8sIFhpYW95aW5nIFpoYW5nLCBYdWFud2VpIFpoYW5nLCBYdWVoYW4gWGlvbmcsIFlhbmdodWEgUGVuZywgWWFuZ3J1aSBDaGVuLCBZYW53ZWkgTGksIFlhbnh1IEh1LCBZaSBMaW4sIFlpeXVhbiBIdSwgWWl5dWFuIFpoYW5nLCBZb3ViaW4gV3UsIFl1IExpLCBZdWRvbmcgTGl1LCBZdWUgTGluZywgWXVqaWEgUWluLCBaYW5ibyBXYW5nLCBaaGl3dSBIZSwgQW94dWUgWmhhbmcsIEJhaXJlbiBZaSwgQmVuY2hlbmcgTGlhbywgQ2FuIEh1YW5nLCBDYW4gWmhhbmcsIENoYW9ydWkgRGVuZywgQ2hhb3lpIERlbmcsIENoZW5nIExpbiwgQ2hlbmcgWXVhbiwgQ2hlbmdnYW5nIExpLCBDaGVuaHVpIEdvdSwgQ2hlbndlaSBMb3UsIENoZW5nemhpIFdlaSwgQ2h1bmRpYW4gTGl1LCBDaHVueXVhbiBMaSwgRGV5YW8gWmh1LCBEb25naG9uZyBaaG9uZywgRmVuZyBMaSwgRmVuZyBaaGFuZywgR2FuZyBXdSwgR3VvZG9uZyBMaSwgR3VvaG9uZyBYaWFvLCBIYWliaW4gTGluLCBIYWlodWEgWWFuZywgSGFvbWluZyBXYW5nLCBIZW5nIEppLCBIb25neGlhbmcgSGFvLCBIdWkgU2hlbiwgSHVpeGlhIExpLCBKaWFoYW8gTGksIEppYWxvbmcgV3UsIEppYW5odWEgWmh1LCBKaWFucGVuZyBKaWFvLCBKaWFzaGkgRmVuZywgSmlhemUgQ2hlbiwgSmlhbmh1aSBEdWFuLCBKaWhhbyBMaXUsIEppbiBaZW5nLCBKaW5ncXVuIFRhbmcsIEppbmd5dSBTdW4sIEpveWEgQ2hlbiwgSnVuIExvbmcsIEp1bmRhIEZlbmcsIEp1bmZlbmcgWmhhbiwgSnVuamllIEZhbmcsIEp1bnRpbmcgTHUsIEthaSBIdWEsIEthaSBMaXUsIEthaSBTaGVuLCBLYWl5dWFuIFpoYW5nLCBLZSBTaGVuIGV0IGFsLiAoOTcgYWRkaXRpb25hbCBhdXRob3JzIG5vdCBzaG93bikiLDIwMjUtMDUtMTEsU2VlZDEuNS1WTCBUZWNobmljYWwgUmVwb3J0LGh0dHBzOi8vYXJ4aXYub3JnL2Ficy8yNTA1LjA3MDYyLCxTT1RBIGltcHJvdmVtZW50LFRhYmxlIDYsLCIiIlNlZWQxLjUtVkwgaXMgY29tcG9zZWQgd2l0aCBhIDUzMk0tcGFyYW1ldGVyIHZpc2lvbiBlbmNvZGVyIGFuZCBhIE1peHR1cmUtb2YtRXhwZXJ0cyAoTW9FKSBMTE0gb2YgMjBCIGFjdGl2ZSBwYXJhbWV0ZXJzLiIiIiwxLjM4ODU1NmUrMjQsIjk4OTAwMDAwMDAwMDAwMCBGTE9QIC8gR1BVIC8gc2VjIFtIODAwLCBiZjE2IGFzc3VtZWRdICogMTMwMDAwMCBHUFUtaG91cnMgW3NlZSB0cmFpbmluZyB0aW1lIG5vdGVzXSAqIDM2MDAgc2VjIC8gaG91ciAqIDAuMyBbYXNzdW1lZCB1dGlsaXphdGlvbl0gPSAxLjM4ODU1NmUrMjQgRkxPUCIsMzAwMDAwMDAwMDAwMCwiIiJtb3JlIHRoYW4gM1QgbXVsdGltb2RhbCBkYXRhIHRva2VucyIiIiwsIiIiIFRoZSBwcmV0cmFpbmluZyBwaGFzZSBjb25zdW1lcyAxLjMKbWlsbGlvbiBHUFUgaG91cnMgaW4gdG90YWwiIgoKIiIgYWxsIGNvbXB1dGF0aW9uYWwgY29zdHMgbWVudGlvbmVkIGluIHRoaXMgcmVwb3J0IGFyZSBub3JtYWxpemVkIHRvIEdQVSBob3VycyBiYXNlZCBvbiB0aGUgSDgwMCIiIixOVklESUEgSDgwMCBTWE01LCxDb25maWRlbnQsIldlIHByZXNlbnQgU2VlZDEuNS1WTCwgYSB2aXNpb24tbGFuZ3VhZ2UgZm91bmRhdGlvbiBtb2RlbCBkZXNpZ25lZCB0byBhZHZhbmNlIGdlbmVyYWwtcHVycG9zZSBtdWx0aW1vZGFsIHVuZGVyc3RhbmRpbmcgYW5kIHJlYXNvbmluZy4gU2VlZDEuNS1WTCBpcyBjb21wb3NlZCB3aXRoIGEgNTMyTS1wYXJhbWV0ZXIgdmlzaW9uIGVuY29kZXIgYW5kIGEgTWl4dHVyZS1vZi1FeHBlcnRzIChNb0UpIExMTSBvZiAyMEIgYWN0aXZlIHBhcmFtZXRlcnMuIERlc3BpdGUgaXRzIHJlbGF0aXZlbHkgY29tcGFjdCBhcmNoaXRlY3R1cmUsIGl0IGRlbGl2ZXJzIHN0cm9uZyBwZXJmb3JtYW5jZSBhY3Jvc3MgYSB3aWRlIHNwZWN0cnVtIG9mIHB1YmxpYyBWTE0gYmVuY2htYXJrcyBhbmQgaW50ZXJuYWwgZXZhbHVhdGlvbiBzdWl0ZXMsIGFjaGlldmluZyB0aGUgc3RhdGUtb2YtdGhlLWFydCBwZXJmb3JtYW5jZSBvbiAzOCBvdXQgb2YgNjAgcHVibGljIGJlbmNobWFya3MuIE1vcmVvdmVyLCBpbiBhZ2VudC1jZW50cmljIHRhc2tzIHN1Y2ggYXMgR1VJIGNvbnRyb2wgYW5kIGdhbWVwbGF5LCBTZWVkMS41LVZMIG91dHBlcmZvcm1zIGxlYWRpbmcgbXVsdGltb2RhbCBzeXN0ZW1zLCBpbmNsdWRpbmcgT3BlbkFJIENVQSBhbmQgQ2xhdWRlIDMuNy4gQmV5b25kIHZpc3VhbCBhbmQgdmlkZW8gdW5kZXJzdGFuZGluZywgaXQgYWxzbyBkZW1vbnN0cmF0ZXMgc3Ryb25nIHJlYXNvbmluZyBhYmlsaXRpZXMsIG1ha2luZyBpdCBwYXJ0aWN1bGFybHkgZWZmZWN0aXZlIGZvciBtdWx0aW1vZGFsIHJlYXNvbmluZyBjaGFsbGVuZ2VzIHN1Y2ggYXMgdmlzdWFsIHB1enpsZXMuIFdlIGJlbGlldmUgdGhlc2UgY2FwYWJpbGl0aWVzIHdpbGwgZW1wb3dlciBicm9hZGVyIGFwcGxpY2F0aW9ucyBhY3Jvc3MgZGl2ZXJzZSB0YXNrcy4gSW4gdGhpcyByZXBvcnQsIHdlIG1haW5seSBwcm92aWRlIGEgY29tcHJlaGVuc2l2ZSByZXZpZXcgb2Ygb3VyIGV4cGVyaWVuY2VzIGluIGJ1aWxkaW5nIFNlZWQxLjUtVkwgYWNyb3NzIG1vZGVsIGRlc2lnbiwgZGF0YSBjb25zdHJ1Y3Rpb24sIGFuZCB0cmFpbmluZyBhdCB2YXJpb3VzIHN0YWdlcywgaG9waW5nIHRoYXQgdGhpcyByZXBvcnQgY2FuIGluc3BpcmUgZnVydGhlciByZXNlYXJjaC4gU2VlZDEuNS1WTCBpcyBub3cgYWNjZXNzaWJsZSBhdCB0aGlzIGh0dHBzIFVSTCAoVm9sY2FubyBFbmdpbmUgTW9kZWwgSUQ6IGRvdWJhby0xLTUtdGhpbmtpbmctdmlzaW9uLXByby0yNTA0MjgpIiwsLEFQSSBhY2Nlc3MsQ2hpbmEsLCwsLCwyMDI1LTExLTI4IDExOjUyOjEzKzAwOjAwLCwsLCwsSW5kdXN0cnksLCwsMTMwMDAwMC4wLFVucmVsZWFzZWQsIkFQSSAobG9nIGluIGFuZCBzZWxlY3QgRG91YmFvLTEuNS10aGlua2luZy12aXNpb24tcHJvIHRvIGV4cGVyaWVuY2UpOiBodHRwczovL3d3dy52b2xjZW5naW5lLmNvbS9leHBlcmllbmNlL2Fyaz9tb2RlbD1kb3ViYW8tMS01LXRoaW5raW5nLXZpc2lvbi1wcm8tMjUwNDI4CgoKR2l0SHViIHNhbXBsZSBjb2RlIChBcGFjaGUgMi4wKTogaHR0cHM6Ly9naXRodWIuY29tL0J5dGVEYW5jZS1TZWVkL1NlZWQxLjUtVkwiLFRydWUsLCwsLCxIYXJkd2FyZSwsLCwsTm8KRWFydGgtMiAoY0JvdHRsZS1TUiksIkVhcnRoIHNjaWVuY2UsSW1hZ2UgZ2VuZXJhdGlvbiIsIkltYWdlIGdlbmVyYXRpb24sV2VhdGhlciBmb3JlY2FzdGluZyIsTlZJRElBLCJOb2FoIEQuIEJyZW5vd2l0eiwgVGFvIEdlLCBBa3NoYXkgU3VicmFtYW5pYW0sIEFheXVzaCBHdXB0YSwgRGF2aWQgTS4gSGFsbCwgTW9ydGV6YSBNYXJkYW5pLCBBcmFzaCBWYWhkYXQsIEthcnRoaWsgS2FzaGluYXRoLCBNaWNoYWVsIFMuIFByaXRjaGFyZCIsMjAyNS0wNS0xMCxDbGltYXRlIGluIGEgQm90dGxlOiBUb3dhcmRzIGEgR2VuZXJhdGl2ZSBGb3VuZGF0aW9uIE1vZGVsIGZvciB0aGUgS2lsb21ldGVyLVNjYWxlIEdsb2JhbCBBdG1vc3BoZXJlLGh0dHBzOi8vYXJ4aXYub3JnL2Ficy8yNTA1LjA2NDc0djEsLCwsMzMwMDAwMDAwLjAsY0JvdHRsZS1TUiBoYXMgMzMwTSBwYXJhbWV0ZXJzLiwxLjYwMTQ4NjRlKzIxLDk4OTQwMDAwMDAwMDAwMCBGTE9QIC8gR1BVIC8gc2VjICogNTM5NTQ4MCBHUFUtc2Vjb25kcyBbc2VlIHRyYWluaW5nIHRpbWUgbm90ZXNdICogMC4zIFthc3N1bWVkIHV0aWxpemF0aW9uXSA9IDEuNjAxNDg2NGUrMjEgRkxPUCwsIjk1LDUyMCBzYW1wbGVzIC8KMTkxTSBwYXRjaGVzCgoiIlRoZSBtb2RlbCB3YXMgdHJhaW5lZCB0byA5NTUyMCBJQ09OIHNhbXBsZXMgKGNvcnJlc3BvbmRpbmcgdG8gMTkxIG1pbGxpb24gcGF0Y2hlcywgd2l0aCByZXBlYXRzKSB3aXRoCmEgYmF0Y2ggc2l6ZSBvZiA5NjAuIiIiLCwiVGFibGUgMjoKMzUuNCBwYXRjaGVzL0dQVS1zZWNvbmQKdG90YWwgZXhhbXBsZXMgdHJhaW5lZDogMTkxTSBwYXRjaGVzCgoxOTEqMTBeNiAvIDM1LjQgPSA1Mzk1NDgwIEdQVS1zZWNvbmRzID0gMTQ5OSBHUFUtaG91cnMiLE5WSURJQSBIMTAwIFNYTTUgODBHQiwsQ29uZmlkZW50LCJBSSBlbXVsYXRvcnMgb2ZmZXIgYSBwYXRoIHRvIGNvbXByZXNzaW5nLCBib29zdGluZyBsaW1pdGVkIGVuc2VtYmxlcywgYW5kIGltcHJvdmluZyB0aGUgbGF0ZW5jeSBvZiBpbnRlcmFjdGluZyB3aXRoIHBldGFieXRlLXNjYWxlIGNsaW1hdGUgcHJlZGljdGlvbiBkYXRhLiBIb3dldmVyLCBwcmV2YWlsaW5nIGF1dG8tcmVncmVzc2l2ZSBwYXJhZGlnbXMgb2ZmZXIgbGltaXRlZCBmbGV4aWJpbGl0eSwgYW5kIGFyZSBjaGFsbGVuZ2luZyB0byB0cmFpbiBvbiBjbGltYXRlIHRpbWUgaG9yaXpvbnMgZHVlIHRvIGRyaWZ0cywgaW5zdGFiaWxpdGllcyBhbmQgY29tcG9uZW50LWNvdXBsaW5nIGNoYWxsZW5nZXMuIENvbmRpdGlvbmFsbHkgZ2VuZXJhdGl2ZSBtb2RlbHMgb2ZmZXIgYW4gYXBwZWFsaW5nIGFsdGVybmF0aXZlLiBJbiB0aGlzIGNvbnRleHQgd2UgZGVtb25zdHJhdGUgYSBnZW5lcmF0aXZlIGRpZmZ1c2lvbi1iYXNlZCBmcmFtZXdvcmsgLS0gQ2xpbWF0ZSBpbiBhIEJvdHRsZSAoY0JvdHRsZSkgLS0gZm9yIGVtdWxhdGluZyBnbG9iYWwga20tc2NhbGUgY2xpbWF0ZSBzaW11bGF0aW9ucyBhbmQgcmVhbmFseXNpcyBvbiB0aGUgZXF1YWwtYXJlYSBIRUFMUGl4IGdyaWQuIGNCb3R0bGUgY29uc2lzdHMgb2YgdHdvIG1vZGVsIHN0YWdlczogYSBnbG9iYWxseS10cmFpbmVkIGNvYXJzZS1yZXNvbHV0aW9uIGltYWdlIGdlbmVyYXRvciB0aGF0IGdlbmVyYXRlcyAxMDBrbSAoNTBrLXBpeGVsKSBmaWVsZHMgZ2l2ZW4gbW9udGhseSBhdmVyYWdlIHNlYSBzdXJmYWNlIHRlbXBlcmF0dXJlcyBhbmQgc29sYXIgY29uZGl0aW9uaW5nLCBmb2xsb3dlZCBieSBhIGxvY2FsbHktdHJhaW5lZCAxNnggc3VwZXItcmVzb2x1dGlvbiBzdGFnZSB0aGF0IGdlbmVyYXRlcyA1a20gKDEyLjVNLXBpeGVsKSBmaWVsZHM7IGdsb2JhbCBzdXBlci1yZXNvbHV0aW9uIGlzIG1hZGUgYWZmb3JkYWJsZSB1c2luZyBhbiBvdmVybGFwcGluZyBwYXRjaC1iYXNlZCBtdWx0aS1kaWZmdXNpb24uIE92ZXJhbGwsIGNCb3R0bGUgc2hvd3MgcHJvbWlzZSBhcyBhbiBlbXVsYXRvciBhY3Jvc3MgYSBiYXR0ZXJ5IG9mIGNsaW1hdGUgbW9kZWwgZGlhZ25vc3RpY3MsIGluY2x1ZGluZyBkaXVybmFsLXRvLXNlYXNvbmFsIHNjYWxlIHZhcmlhYmlsaXR5LCBsYXJnZS1zY2FsZSBtb2RlcyBvZiB2YXJpYWJpbGl0eSwgdHJvcGljYWwgY3ljbG9uZSBzdGF0aXN0aWNzLCBhbmQgdHJlbmRzIG9mIGNsaW1hdGUgY2hhbmdlIGFuZCB3ZWF0aGVyIGV4dHJlbWVzLiBNb3Jlb3ZlciwgY0JvdHRsZSBpcyBhIHN0ZXAgdG93YXJkcyBhIGZvdW5kYXRpb24gbW9kZWwsIGJ5IGJyaWRnaW5nIG11bHRpcGxlIGRhdGEgbW9kYWxpdGllcyAocmVhbmFseXNpcyBhbmQgc2ltdWxhdGlvbikgd2l0aCBjb3JyZXNwb25kaW5nIHV0aWxpdHkgYmV5b25kIGVtdWxhdGlvbiB0byB0YXNrcyBzdWNoIGFzIHplcm8tc2hvdCBiaWFzIGNvcnJlY3Rpb24sIGNsaW1hdGUgZG93bnNjYWxpbmcsIGFuZCBjaGFubmVsIGluLWZpbGxpbmcuIiwsLE9wZW4gd2VpZ2h0cyAobm9uLWNvbW1lcmNpYWwpLFVuaXRlZCBTdGF0ZXMgb2YgQW1lcmljYSwsLCw2NC4wLCwyMDI2LTAyLTExIDE5OjI2OjI3KzAwOjAwLCwsLCwsSW5kdXN0cnksLCwsMTQ5OS4wLE9wZW4gc291cmNlLCJUaGlzIG1vZGVsIGlzIGZvciByZXNlYXJjaCBhbmQgZGV2ZWxvcG1lbnQgb25seS4KaHR0cHM6Ly9jYXRhbG9nLm5nYy5udmlkaWEuY29tL29yZ3MvbnZpZGlhL3RlYW1zL2VhcnRoLTIvbW9kZWxzL2Nib3R0bGUKCkFwYWNoZSAyLjAgZm9yIGNvZGUKaHR0cHM6Ly9naXRodWIuY29tL05WbGFicy9jQm90dGxlIiwsLCwsLDg3Nzk4LjQ1MDc0OTc1MDI1LEhhcmR3YXJlLCwsLCxZZXMKVGlhbnhpLTMyQixMYW5ndWFnZSwiTGFuZ3VhZ2UgbW9kZWxpbmcvZ2VuZXJhdGlvbixRdWVzdGlvbiBhbnN3ZXJpbmcsU3lzdGVtIGNvbnRyb2wiLExlbm92bywsMjAyNS0wNS0wOSwsImh0dHBzOi8vd2ViLmFyY2hpdmUub3JnL3dlYi8yMDI1MDUxNTAwNDgxMS9odHRwczovL3d3dy5xYml0YWkuY29tLzIwMjUvMDUvMjgxMTMxLmh0bWwKaHR0cHM6Ly93ZWIuYXJjaGl2ZS5vcmcvd2ViLzIwMjUwNzEwMTEzNTE2L2h0dHBzOi8vemhpZHguY29tL25ld3MvNDIyMzguaHRtbCIsLCwsMzIwMDAwMDAwMDAuMCwsLCwsLCwsLCxDb25maWRlbnQsIlRoZSBhbGwtbmV3IEFJIHBlcnNvbmFsIG1vYmlsZSB3b3Jrc3RhdGlvbiDigJxSZXNjdWVyIEdlbmVzaXMgQUkgUHJpbWXigJ0gbWFrZXMgaXRzIGdyYW5kIGRlYnV0IGluIHJldm9sdXRpb25hcnkgc3R5bGUuIEJvYXN0aW5nIGFuIGV4dHJlbWUgZHVhbC1idXJuZXIgMzAwIFcgcGVyZm9ybWFuY2Ugb3V0cHV0LCBpdCByZWRlZmluZXMgdGhlIHBlcmZvcm1hbmNlIGxpbWl0cyBvZiBtb2JpbGUgZGV2aWNlcy4gRXF1aXBwZWQgd2l0aCB0aGUgVGlhbnhpIDMyLWJpbGxpb24tcGFyYW1ldGVyIG9uLWRldmljZSBtb2RlbCwgaXQgZGVsaXZlcnMgY2xvdWQtY29tcGFyYWJsZSBBSSBpbnRlbGxpZ2VuY2UgcmlnaHQgYXQgdGhlIGVkZ2UuIE1vc3Qgbm90YWJseSwgdGhlIFJlc2N1ZXIgR2VuZXNpcyBjb21lcyBzdGFuZGFyZCB3aXRoIGFuIDE4LWluY2ggZ2xhc3Nlcy1mcmVlIDNEIHN1cGVyLWRpc3BsYXnigJR0aGUgd29ybGTigJlzIGZpcnN0IGhpZ2gtcGVyZm9ybWFuY2UgbGFwdG9wIHRvIHN1cHBvcnQgbmFrZWQtZXllIDNE4oCUdXNoZXJpbmcgdXNlcnMgaW50byBhIGJyZWFrdGhyb3VnaCwgZGltZW5zaW9uLWRlZnlpbmcgaW1tZXJzaXZlIHZpc3VhbCByZXZvbHV0aW9uLiIsLCxIb3N0ZWQgYWNjZXNzIChubyBBUEkpLENoaW5hLFF3ZW4yLjUtMzJCLCwsLCwyMDI1LTExLTI4IDExOjUyOjEzKzAwOjAwLCwsLCwsSW5kdXN0cnksLCwsLFVucmVsZWFzZWQsLCwsLCwsLCwsLCwsTm8KVGlhbnhpLTcyQiwiTGFuZ3VhZ2UsTXVsdGltb2RhbCxTcGVlY2gsVmlzaW9uIiwiTGFuZ3VhZ2UgbW9kZWxpbmcvZ2VuZXJhdGlvbixRdWVzdGlvbiBhbnN3ZXJpbmcsU3lzdGVtIGNvbnRyb2wsUmV0cmlldmFsLWF1Z21lbnRlZCBnZW5lcmF0aW9uLFZpc3VhbCBxdWVzdGlvbiBhbnN3ZXJpbmcsU3BlZWNoIHJlY29nbml0aW9uIChBU1IpIixMZW5vdm8sLDIwMjUtMDUtMDksLCJodHRwczovL3dlYi5hcmNoaXZlLm9yZy93ZWIvMjAyNTA1MTUwMDQ4MTEvaHR0cHM6Ly93d3cucWJpdGFpLmNvbS8yMDI1LzA1LzI4MTEzMS5odG1sCmh0dHBzOi8vd2ViLmFyY2hpdmUub3JnL3dlYi8yMDI1MDcxMDExMzUxNi9odHRwczovL3poaWR4LmNvbS9uZXdzLzQyMjM4Lmh0bWwiLCwsLDcyMDAwMDAwMDAwLjAsLCwsLCwsLCwsQ29uZmlkZW50LCJMZW5vdm8gUGVyc29uYWwgQ2xvdWQgaXMgcG93ZXJlZCBieSBhIDcyLWJpbGxpb24tcGFyYW1ldGVyIGxhcmdlIGxhbmd1YWdlIG1vZGVsLCBmcmVlaW5nIExlbm92b+KAmXMgQUkgZGV2aWNlcyBmcm9tIHRoZSBjb25zdHJhaW50cyBvZiBvbi1kZXZpY2UgY29tcHV0ZS4gSXQgcHJvdmlkZXMgZWFjaCB1c2VyIHdpdGggYSBkZWRpY2F0ZWQgbWVtb3J5IHN0YXJ0aW5nIGF0IDEwMCBHQiwgYW5k4oCUdXNpbmcgUkFHIHRlY2huaXF1ZXPigJRjcmVhdGVzIGFuIGV4dGVuc2libGUgcGVyc29uYWwga25vd2xlZGdlIGJhc2UuIiwsLEhvc3RlZCBhY2Nlc3MgKG5vIEFQSSksQ2hpbmEsUXdlbjIuNS03MkIsLCwsLDIwMjUtMTEtMjggMTE6NTI6MTMrMDA6MDAsLCwsLCxJbmR1c3RyeSwsLCwsVW5yZWxlYXNlZCwsLCwsLCwsLCwsLCxObwpNaXN0cmFsIE1lZGl1bSAzLCJNdWx0aW1vZGFsLExhbmd1YWdlLFZpc2lvbiIsIkxhbmd1YWdlIG1vZGVsaW5nL2dlbmVyYXRpb24sVmlzdWFsIHF1ZXN0aW9uIGFuc3dlcmluZyxRdWVzdGlvbiBhbnN3ZXJpbmcsUXVhbnRpdGF0aXZlIHJlYXNvbmluZyxDb2RlIGdlbmVyYXRpb24sVHJhbnNsYXRpb24iLE1pc3RyYWwgQUksLDIwMjUtMDUtMDcsTWlzdHJhbCBNZWRpdW0gMyBkZWxpdmVycyBzdGF0ZS1vZi10aGUtYXJ0IHBlcmZvcm1hbmNlIGF0IDhYIGxvd2VyIGNvc3Qgd2l0aCByYWRpY2FsbHkgc2ltcGxpZmllZCBlbnRlcnByaXNlIGRlcGxveW1lbnRzLixodHRwczovL21pc3RyYWwuYWkvbmV3cy9taXN0cmFsLW1lZGl1bS0zLCwsLCwsLCJCZW5jaG1hcmtzIG1hdGNoIHdpdGggbW9kZWxzIGxpa2UgR1BULTRvLCBNaXN0cmFsJ3MgcHJldmlvdXMgbGFyZ2VzdCBydW5zIHdlcmUgfjFlMjUgRkxPUCBzY2FsZSwgc28gcGxhdXNpYmx5IHRoZXkgbWlnaHQgaGF2ZSB0cmFpbmVkIE1lZGl1bSB3aXRoIHRoaXMgbXVjaCBjb21wdXRlLiIsLCwsLCwsVW5rbm93biwiTWlzdHJhbCBNZWRpdW0gMyBpbnRyb2R1Y2VzIGEgbmV3IGNsYXNzIG9mIG1vZGVscyB0aGF0IGJhbGFuY2VzCgpTT1RBIHBlcmZvcm1hbmNlCjhYIGxvd2VyIGNvc3QKc2ltcGxlciBkZXBsb3lhYmlsaXR5IHRvIGFjY2VsZXJhdGUgZW50ZXJwcmlzZSB1c2FnZQoKVGhlIG1vZGVsIGxlYWRzIGluIHByb2Zlc3Npb25hbCB1c2UgY2FzZXMgc3VjaCBhcyBjb2RpbmcgYW5kIG11bHRpbW9kYWwgdW5kZXJzdGFuZGluZwoKVGhlIG1vZGVsIGRlbGl2ZXJzIGEgcmFuZ2Ugb2YgZW50ZXJwcmlzZSBjYXBhYmlsaXRpZXMgaW5jbHVkaW5nOgpIeWJyaWQgb3Igb24tcHJlbWlzZXMgLyBpbi1WUEMgZGVwbG95bWVudApDdXN0b20gcG9zdC10cmFpbmluZyAKSW50ZWdyYXRpb24gaW50byBlbnRlcnByaXNlIHRvb2xzIGFuZCBzeXN0ZW1zIiwsLEFQSSBhY2Nlc3MsRnJhbmNlLCwsLCwsMjAyNS0xMS0yOCAxMTo1MjoxMyswMDowMCwsLCwsLEluZHVzdHJ5LCwsLCxVbnJlbGVhc2VkLCxUcnVlLCwsLCwsLCwsLCxObwpQYW5ndSBVbHRyYSBNb0UsTGFuZ3VhZ2UsIkxhbmd1YWdlIG1vZGVsaW5nL2dlbmVyYXRpb24sUXVlc3Rpb24gYW5zd2VyaW5nIixIdWF3ZWksIlllaHVpIFRhbmcsIFlpY2h1biBZaW4sIFlhb3l1YW4gV2FuZywgSGFuZyBaaG91LCBZdSBQYW4sIFdlaSBHdW8sIFppeWFuZyBaaGFuZywgTWlhbyBSYW5nLCBGYW5nY2hlbmcgTGl1LCBOYWlmdSBaaGFuZywgQmluZ2hhbiBMaSwgWW9uZ2hhbiBEb25nLCBYaWFvanVuIE1lbmcsIFlhc2hlbmcgV2FuZywgRG9uZyBMaSwgWWluIExpLCBEYW5kYW4gVHUsIENhbiBDaGVuLCBZb3VsaWFuZyBZYW4sIEZpc2hlciBZdSwgUnVpbWluZyBUYW5nLCBZdW5oZSBXYW5nLCBCb3RpYW4gSHVhbmcsIEJvIFdhbmcsIEJveGlhbyBMaXUsIENoYW5nemhlbmcgWmhhbmcsIERhIEt1YW5nLCBGZWkgTGl1LCBHYW5nIEh1YW5nLCBKaWFuc2hlbmcgV2VpLCBKaWFydWkgUWluLCBKaWUgUmFuLCBKaW5wZW5nIExpLCBKdW4gWmhhbywgTGlhbmcgRGFpLCBMaW4gTGksIExpcXVuIERlbmcsIFBlaWZlbmcgUWluLCBQZW5neXVhbiBaZW5nLCBRaWFuZyBHdSwgU2hhb2h1YSBUYW5nLCBTaGVuZ2p1biBDaGVuZywgVGFvIEdhbywgVGFvIFl1LCBUaWFuc2h1IExpLCBUaWFueXUgQmksIFdlaSBIZSwgV2Vpa2FpIE1hbywgV2VueW9uZyBIdWFuZywgV3Vsb25nIExpdSwgWGlhYmluZyBMaSwgWGlhbnpoaSBZdSwgWHVleXUgV3UsIFh1IEhlLCBZYW5na2FpIER1LCBZYW4gWHUsIFllIFRpYW4sIFlpbWVuZyBXdSwgWW9uZ2JpbmcgSHVhbmcsIFlvbmcgVGlhbiwgWW9uZyBaaHUsIFl1ZSBMaSwgWXVmZWkgV2FuZywgWXVoYW5nIEdhaSwgWXVqdW4gTGksIFl1IEx1bywgWXVuc2hlbmcgTmksIFl1c2VuIFN1biwgWmVsaW4gQ2hlbiwgWmhlIExpdSwgWmhpY2hlbmcgTGl1LCBaaGlwZW5nIFR1LCBaaWxpbiBEaW5nLCBab25neXVhbiBaaGFuIiwyMDI1LTA1LTA3LFBhbmd1IFVsdHJhIE1vRTogSG93IHRvIFRyYWluIFlvdXIgQmlnIE1vRSBvbiBBc2NlbmQgTlBVcyxodHRwczovL2FyeGl2Lm9yZy9hYnMvMjUwNS4wNDUxOSwsLCw3MTgwMDAwMDAwMDAuMCwiYSBzcGFyc2UgTExNIHdpdGggNzE4IGJpbGxpb24gcGFyYW1ldGVycwoKMzlCIGFjdGl2YXRlZCBwYXJhbWV0ZXJzIiwzLjA4ODhlKzI0LCJTcGVjdWxhdGl2ZWx5IGFzc3VtaW5nIHRoZXkgdHJhaW5lZCBNb0UgbW9kZWwgb24gdGhlIHNhbWUgYW1vdW50IG9mIHRva2VucyBhcyBQYW5ndSBVbHRyYSAoMTMsMiBUKTogCgo2IEZMT1AgLyBwYXJhbWV0ZXIgLyB0b2tlbiAqIDM5ICogMTBeOSBhY3RpdmF0ZWQgcGFyYW1ldGVycyAqIDEzLDIgKiAxMF4xMiB0b2tlbnMgPSAzLjA4ODhlKzI0IEZMT1AiLCwsLCxIdWF3ZWkgQXNjZW5kIDkxMEIsLFNwZWN1bGF0aXZlLCJTcGFyc2UgbGFyZ2UgbGFuZ3VhZ2UgbW9kZWxzIChMTE1zKSB3aXRoIE1peHR1cmUgb2YgRXhwZXJ0cyAoTW9FKSBhbmQgY2xvc2UgdG8gYSB0cmlsbGlvbiBwYXJhbWV0ZXJzIGFyZSBkb21pbmF0aW5nIHRoZSByZWFsbSBvZiBtb3N0IGNhcGFibGUgbGFuZ3VhZ2UgbW9kZWxzLiBIb3dldmVyLCB0aGUgbWFzc2l2ZSBtb2RlbCBzY2FsZSBwb3NlcyBzaWduaWZpY2FudCBjaGFsbGVuZ2VzIGZvciB0aGUgdW5kZXJseWluZyBzb2Z0d2FyZSBhbmQgaGFyZHdhcmUgc3lzdGVtcy4gSW4gdGhpcyBwYXBlciwgd2UgYWltIHRvIHVuY292ZXIgYSByZWNpcGUgdG8gaGFybmVzcyBzdWNoIHNjYWxlIG9uIEFzY2VuZCBOUFVzLiBUaGUga2V5IGdvYWxzIGFyZSBiZXR0ZXIgdXNhZ2Ugb2YgdGhlIGNvbXB1dGluZyByZXNvdXJjZXMgdW5kZXIgdGhlIGR5bmFtaWMgc3BhcnNlIG1vZGVsIHN0cnVjdHVyZXMgYW5kIG1hdGVyaWFsaXppbmcgdGhlIGV4cGVjdGVkIHBlcmZvcm1hbmNlIGdhaW4gb24gdGhlIGFjdHVhbCBoYXJkd2FyZS4gVG8gc2VsZWN0IG1vZGVsIGNvbmZpZ3VyYXRpb25zIHN1aXRhYmxlIGZvciBBc2NlbmQgTlBVcyB3aXRob3V0IHJlcGVhdGVkbHkgcnVubmluZyB0aGUgZXhwZW5zaXZlIGV4cGVyaW1lbnRzLCB3ZSBsZXZlcmFnZSBzaW11bGF0aW9uIHRvIGNvbXBhcmUgdGhlIHRyYWRlLW9mZiBvZiB2YXJpb3VzIG1vZGVsIGh5cGVycGFyYW1ldGVycy4gVGhpcyBzdHVkeSBsZWQgdG8gUGFuZ3UgVWx0cmEgTW9FLCBhIHNwYXJzZSBMTE0gd2l0aCA3MTggYmlsbGlvbiBwYXJhbWV0ZXJzLCBhbmQgd2UgY29uZHVjdGVkIGV4cGVyaW1lbnRzIG9uIHRoZSBtb2RlbCB0byB2ZXJpZnkgdGhlIHNpbXVsYXRpb24gcmVzdWx0cy4gT24gdGhlIHN5c3RlbSBzaWRlLCB3ZSBkaWcgaW50byBFeHBlcnQgUGFyYWxsZWxpc20gdG8gb3B0aW1pemUgdGhlIGNvbW11bmljYXRpb24gYmV0d2VlbiBOUFUgZGV2aWNlcyB0byByZWR1Y2UgdGhlIHN5bmNocm9uaXphdGlvbiBvdmVyaGVhZC4gV2UgYWxzbyBvcHRpbWl6ZSB0aGUgbWVtb3J5IGVmZmljaWVuY3kgd2l0aGluIHRoZSBkZXZpY2VzIHRvIGZ1cnRoZXIgcmVkdWNlIHRoZSBwYXJhbWV0ZXIgYW5kIGFjdGl2YXRpb24gbWFuYWdlbWVudCBvdmVyaGVhZC4gSW4gdGhlIGVuZCwgd2UgYWNoaWV2ZSBhbiBNRlUgb2YgMzAuMCUgd2hlbiB0cmFpbmluZyBQYW5ndSBVbHRyYSBNb0UsIHdpdGggcGVyZm9ybWFuY2UgY29tcGFyYWJsZSB0byB0aGF0IG9mIERlZXBTZWVrIFIxLCBvbiA2SyBBc2NlbmQgTlBVcywgYW5kIGRlbW9uc3RyYXRlIHRoYXQgdGhlIEFzY2VuZCBzeXN0ZW0gaXMgY2FwYWJsZSBvZiBoYXJuZXNzaW5nIGFsbCB0aGUgdHJhaW5pbmcgc3RhZ2VzIG9mIHRoZSBzdGF0ZS1vZi10aGUtYXJ0IGxhbmd1YWdlIG1vZGVscy4gRXh0ZW5zaXZlIGV4cGVyaW1lbnRzIGluZGljYXRlIHRoYXQgb3VyIHJlY2lwZSBjYW4gbGVhZCB0byBlZmZpY2llbnQgdHJhaW5pbmcgb2YgbGFyZ2Utc2NhbGUgc3BhcnNlIGxhbmd1YWdlIG1vZGVscyB3aXRoIE1vRS4gV2UgYWxzbyBzdHVkeSB0aGUgYmVoYXZpb3JzIG9mIHN1Y2ggbW9kZWxzIGZvciBmdXR1cmUgcmVmZXJlbmNlLiIsLCxIb3N0ZWQgYWNjZXNzIChubyBBUEkpLENoaW5hLCwsLDYwMDAuMCwwLjMsMjAyNS0xMS0yOCAxMTo1MjoxMyswMDowMCwsLCwsLEluZHVzdHJ5LCwsLCxVbnJlbGVhc2VkLCxUcnVlLCwiIiJUYWtpbmcgYWR2YW50YWdlIG9mIG91ciBtb2RlbCBzZWxlY3Rpb24gc3RyYXRlZ3kgYW5kIHBhcmFsbGVsIGNvbXB1dGluZyBzeXN0ZW0gb3B0aW1pemF0aW9uLCB3aGVuIHRyYWluaW5nIFBhbmd1IFVsdHJhIE1vRSwgd2l0aCBwZXJmb3JtYW5jZSBjb21wYXJhYmxlIHRvIERlZXBTZWVrIFIxIFsxMF0sIHdlIGFjaGlldmUgYSBNb2RlbCBGbG9wcyBVdGlsaXphdGlvbiAoTUZVKSBvZiAzMC4wJSBhbmQgVG9rZW5zIFBlciBTZWNvbmQgKFRQUykgb2YgMS40Nk0gb24gNksgQXNjZW5kIE5QVXMsIGNvbXBhcmVkIHRvIHRoZSBiYXNlbGluZSBNRlUKb2YgMTguOSUgYW5kIFRQUyBvZiAwLjYxTSBvbiA0SyBBc2NlbmQgTlBVcy4iIiIsLCw0NzAzODAyLjY3NDcwOTc3OCxPcGVyYXRpb24gY291bnRpbmcsLCwsLE5vCkFwcmllbCBOZW1vdHJvbiAxNUIsTGFuZ3VhZ2UsIkxhbmd1YWdlIG1vZGVsaW5nL2dlbmVyYXRpb24sUXVlc3Rpb24gYW5zd2VyaW5nLFF1YW50aXRhdGl2ZSByZWFzb25pbmcsQ2hhdCIsIk5WSURJQSxTZXJ2aWNlTm93IiwsMjAyNS0wNS0wNiwiTmV3IEFwcmllbCBOZW1vdHJvbiAxNUIgcmVhc29uaW5nIG1vZGVsIGRlbGl2ZXJzIGxvd2VyIGxhdGVuY3ksIGxvd2VyIGluZmVyZW5jZSBjb3N0cywgYW5kIGZhc3RlciBhZ2VudGljIEFJ4oCUcHVycG9zZSBidWlsdCBmb3IgcGVyZm9ybWFuY2UsIGNvc3QsIGFuZCBzY2FsZSIsaHR0cHM6Ly93d3cuc2VydmljZW5vdy5jb20vY29tcGFueS9tZWRpYS9wcmVzcy1yb29tL252aWRpYS1lbnRlcnByaXNlLWFpLWFnZW50cy5odG1sLCwsLDE1MDAwMDAwMDAwLjAsMTVCLDkuMDAwMDFlKzIxLCI2IEZMT1AgLyBwYXJhbWV0ZXIgLyB0b2tlbiAqIDE1ICogMTBeOSBwYXJhbWV0ZXJzICogMTAwICogMTBeOSB0b2tlbnMgPSA5ZSsyMSBGTE9QCgpbMSBlcG9jaCBhc3N1bWVkXSAtPiAiIkxpa2VseSIiIGNvbmZpZGVuY2Ui</x:v>
      </x:c>
    </x:row>
    <x:row r="36" ht="18" customHeight="1">
      <x:c r="A36" s="17" t="n">
        <x:v>31</x:v>
      </x:c>
      <x:c r="B36" s="17" t="n">
        <x:v>310</x:v>
      </x:c>
      <x:c r="C36" s="160" t="str">
        <x:v>LDEwMDAwMDAwMDAwMCwiMS4gTWlkIHRyYWluaW5nIC8gQ29udGludWFsIFByZeKAkXRyYWluaW5nIEluIHRoaXMgc3RhZ2UsIHRoZSBtb2RlbCBpcyB0cmFpbmVkIG9uIDEwMCvigK9iaWxsaW9uIHRva2VucyBvZiBjYXJlZnVsbHkgY3VyYXRlZCBleGFtcGxlcyBkcmF3biBmcm9tIG1hdGhlbWF0aWNhbCByZWFzb25pbmcsIGNvZGluZyBjaGFsbGVuZ2VzLCBzY2llbnRpZmljIGRpc2NvdXJzZSBhbmQgbG9naWNhbCBwdXp6bGVzLgoKMi4gU3VwZXJ2aXNlZCBGaW5l4oCRVHVuaW5nIChTRlQpIE5leHQsIHdlIFNGVCB0aGUgbW9kZWwgdXNpbmcgMjAwLDAwMCBoaWdo4oCRcXVhbGl0eSBkZW1vbnN0cmF0aW9ucyB0aGF0IGNvdmVyIG1hdGhlbWF0aWNhbCBhbmQgc2NpZW50aWZpYyBwcm9ibGVt4oCRc29sdmluZywgY29kaW5nIHRhc2tzLCBnZW5lcmljIGluc3RydWN0aW9u4oCRZm9sbG93aW5nIHNjZW5hcmlvcywgQVBJL2Z1bmN0aW9uIGludm9jYXRpb24gdXNlIGNhc2VzIGV0Yy4KCjMuIFJMSEYiLCwsLCxMaWtlbHksIkFwcmllbC1OZW1vdHJvbi0xNWItVGhpbmtlciBpcyBhIDE14oCvYmlsbGlvbuKAkXBhcmFtZXRlciByZWFzb25pbmcgbW9kZWwgaW4gU2VydmljZU5vd+KAmXMgQXByaWVsIFNMTSBzZXJpZXMgd2hpY2ggYWNoaWV2ZXMgY29tcGV0aXRpdmUgcGVyZm9ybWFuY2UgYWdhaW5zdCBzaW1pbGFybHkgc2l6ZWQgc3RhdGUtb2YtdGhlLWFydCBtb2RlbHMgbGlrZSBvMeKAkW1pbmksIFFXUeKAkTMyYiwgYW5kIEVYQU9OReKAkURlZXDigJEzMmIsIGFsbCB3aGlsZSBtYWludGFpbmluZyBvbmx5IGhhbGYgdGhlIG1lbW9yeSBmb290cHJpbnQgb2YgdGhvc2UgYWx0ZXJuYXRpdmVzLiBJdCBidWlsZHMgdXBvbiB0aGUgQXByaWVs4oCRMTVi4oCRYmFzZSBjaGVja3BvaW50IHRocm91Z2ggYSB0aHJlZeKAkXN0YWdlIHRyYWluaW5nIHBpcGVsaW5lIChDUFQsIFNGVCBhbmQgR1JQTykuCgpIaWdobGlnaHRzCgpIYWxmIHRoZSBzaXplIG9mIFNPVEEgbW9kZWxzIGxpa2UgUVdRLTMyYiBhbmQgRVhBT05FLTMyYiBhbmQgaGVuY2UgbWVtb3J5IGVmZmljaWVudC4KSXQgY29uc3VtZXMgNDAlIGxlc3MgdG9rZW5zIGNvbXBhcmVkIHRvIFFXUS0zMmIsIG1ha2luZyBpdCBzdXBlciBlZmZpY2llbnQgaW4gcHJvZHVjdGlvbi4g8J+agPCfmoDwn5qACk9uIHBhciBvciBvdXRwZXJmb3JtcyBvbiB0YXNrcyBsaWtlIC0gTUJQUCwgQkZDTCwgRW50ZXJwcmlzZSBSQUcsIE1UIEJlbmNoLCBNaXhFdmFsLCBJRkV2YWwgYW5kIE11bHRpLUNoYWxsZW5nZSBtYWtpbmcgaXQgZ3JlYXQgZm9yIEFnZW50aWMgLyBFbnRlcnByaXNlIHRhc2tzLgpDb21wZXRpdGl2ZSBwZXJmb3JtYW5jZSBvbiBhY2FkZW1pYyBiZW5jaG1hcmtzIGxpa2UgQUlNRS0yNCBBSU1FLTI1LCBBTUMtMjMsIE1BVEgtNTAwIGFuZCBHUFFBIGNvbnNpZGVyaW5nIG1vZGVsIHNpemUuIiwsLE9wZW4gd2VpZ2h0cyAodW5yZXN0cmljdGVkKSwiVW5pdGVkIFN0YXRlcyBvZiBBbWVyaWNhLFVuaXRlZCBTdGF0ZXMgb2YgQW1lcmljYSIsLCwsLCwyMDI1LTExLTI4IDExOjUyOjEzKzAwOjAwLCwsLCwsIkluZHVzdHJ5LEluZHVzdHJ5IiwsLCwsVW5yZWxlYXNlZCwiTUlUIGxpY2Vuc2UKaHR0cHM6Ly9odWdnaW5nZmFjZS5jby9TZXJ2aWNlTm93LUFJL0FwcmllbC1OZW1vdHJvbi0xNWItVGhpbmtlciIsLCwsLCwsT3BlcmF0aW9uIGNvdW50aW5nLFNlcnZpY2VOb3ctQUksLCwsWWVzCktldmluLTMyQixMYW5ndWFnZSxDb2RlIGdlbmVyYXRpb24sIkNvZ25pdGlvbixTdGFuZm9yZCBVbml2ZXJzaXR5IiwiQ2FybG8gQmFyb25pbywgUGlldHJvIE1hcnNlbGxhLCBCZW4gUGFuLCBTaWxhcyBBbGJlcnRpIiwyMDI1LTA1LTA2LEtldmluLTMyQjogTXVsdGktVHVybiBSTCBmb3IgV3JpdGluZyBDVURBIEtlcm5lbHMsaHR0cHM6Ly9jb2duaXRpb24uYWkvYmxvZy9rZXZpbi0zMmIsLCwsMzIwMDAwMDAwMDAuMCwzMkIsLCwsIiIibWF4X3Byb21wdF9sZW5ndGggPSA4MTkyLCBtYXhfcmVzcG9uc2VfbGVuZ3RoID0gMTYzODQiIgoiIkZvciBlYWNoIHRhc2ssIHdlIHNhbXBsZSAxNiB0cmFqZWN0b3JpZXMgaW4gcGFyYWxsZWwgd2l0aCA4IHNlcmlhbCByZWZpbmVtZW50IHN0ZXBzLiAiIiIsLCwsLENvbmZpZGVudCwiQ29kaW5nIGlzIGFuIGl0ZXJhdGl2ZSBwcm9jZXNzIOKAkyB5b3Ugd3JpdGUgYSBwcm9ncmFtLCBleGVjdXRlIGl0LCBldmFsdWF0ZSB0aGUgcmVzdWx0cywgYW5kIHJlZmluZSB5b3VyIGNvZGUgYmFzZWQgb24gdGhlIGZlZWRiYWNrLiBSZWNlbnQgYWR2YW5jZXMgaW4gTExNIGZvciBjb2RlIGdlbmVyYXRpb24gaGF2ZSB0cmllZCB0byBpbmNvcnBvcmF0ZSB0aGlzIHByb2Nlc3MgYXQgaW5mZXJlbmNlLXRpbWUsIHVzaW5nIG1ldGhvZHMgbGlrZSBwYXJhbGxlbCBzYW1wbGluZy4gV2hpbGUgdGhlc2UgbWV0aG9kcyBhcmUgZWZmZWN0aXZlLCB0aGV5IHJlbHkgb24gc2VhcmNoIHdpdGhvdXQgYWN0dWFsIGxlYXJuaW5nIOKAlCB0aGUgbW9kZWwgd2VpZ2h0cyBhcmUgZnJvemVuLgoKV2UgZXhwbG9yZSByZWluZm9yY2VtZW50IGxlYXJuaW5nIGluIGEgbXVsdGktdHVybiBzZXR0aW5nLCB1c2luZyBpbnRlcm1lZGlhdGUgZmVlZGJhY2sgZnJvbSB0aGUgZW52aXJvbm1lbnQsIGFuZCBtYXNraW5nIG1vZGVsIHRob3VnaHRzIHRvIGF2b2lkIGV4cGxvZGluZyBjb250ZXh0IG92ZXIgbXVsdGlwbGUgdHVybnMuCgpPdXIgbW9kZWwsIEtldmluLTMyQiA9IEsoZXJuZWwgRClldmluLCBvdXRwZXJmb3JtcyBmcm9udGllciByZWFzb25pbmcgbW9kZWxzIG9uIGtlcm5lbCBnZW5lcmF0aW9uLiBNb3Jlb3Zlciwgb3VyIHJlc3VsdHMgc2hvdyB0aGF0IG11bHRpLXR1cm4gdHJhaW5pbmcgbWFrZXMgdGhlIG1vZGVsIG1vcmUgZWZmZWN0aXZlIGF0IHNlbGYtcmVmaW5lbWVudCBjb21wYXJlZCB0byBzaW5nbGUtdHVybiB0cmFpbmluZy4iLCwsT3BlbiB3ZWlnaHRzIChub24tY29tbWVyY2lhbCksIlVuaXRlZCBTdGF0ZXMgb2YgQW1lcmljYSxVbml0ZWQgU3RhdGVzIG9mIEFtZXJpY2EiLFF3US0zMkIsLCwsLDIwMjUtMTEtMjggMTE6NTI6MTMrMDA6MDAsLCwsLCwiSW5kdXN0cnksQWNhZGVtaWEiLCwsLCxVbnJlbGVhc2VkLCJubyBjbGVhciBsaWNlbnNlCmh0dHBzOi8vaHVnZ2luZ2ZhY2UuY28vY29nbml0aW9uLWFpL0tldmluLTMyQiIsLCwsLCwsLGNvZ25pdGlvbi1haSwsLCxZZXMKR2VtaW5pIDIuNSBQcm8gKE1heSAyMDI1KSwiTGFuZ3VhZ2UsVmlzaW9uLFZpZGVvLE11bHRpbW9kYWwsU3BlZWNoIiwiTGFuZ3VhZ2UgbW9kZWxpbmcvZ2VuZXJhdGlvbixRdWVzdGlvbiBhbnN3ZXJpbmcsQ29kZSBnZW5lcmF0aW9uLFF1YW50aXRhdGl2ZSByZWFzb25pbmcsVmlzdWFsIHF1ZXN0aW9uIGFuc3dlcmluZyxUcmFuc2xhdGlvbixJbWFnZSBjYXB0aW9uaW5nLFZpZGVvIGRlc2NyaXB0aW9uLFNwZWVjaCByZWNvZ25pdGlvbiAoQVNSKSIsR29vZ2xlIERlZXBNaW5kLCwyMDI1LTA1LTA2LEdlbWluaSAyLjU6IE91ciBtb3N0IGludGVsbGlnZW50IEFJIG1vZGVsLGh0dHBzOi8vYmxvZy5nb29nbGUvdGVjaG5vbG9neS9nb29nbGUtZGVlcG1pbmQvZ2VtaW5pLW1vZGVsLXRoaW5raW5nLXVwZGF0ZXMtbWFyY2gtMjAyNS8jZ2VtaW5pLTItNS10aGlua2luZywsU09UQSBpbXByb3ZlbWVudCwiIiJHZW1pbmkgYWxzbyBjb250aW51ZXMgdG8gc3RhbmQgb3V0IGZvciBhY2hpZXZpbmcgdGhlIFNvVEEgc2NvcmUgb24gYm90aCB0aGUgTE9GVCBhbmQgTVJDUiBsb25nLWNvbnRleHQgdGFza3MgYXQgMTI4ayBjb250ZXh0LCBhbmQgaXMgdGhlIG9ubHkgb25lLCBhbW9uZ3N0IHRoZSBtb2RlbHMgZXhhbWluZWQgaW4gdGhlIGFib3ZlIHRhYmxlLCB0byBzdXBwb3J0IGNvbnRleHQgbGVuZ3RocyBvZiAxTSsgdG9rZW5zLiIiCgpUYWJsZSA0IiwsLCxGbGFnc2hpcCBtb2RlbCBmcm9tIGEgbGVhZGluZyBkZXZlbG9wZXIgaW4gbWlkLTIwMjU7IHZlcnkgbGlrZWx5IGl0IHVzZWQgPjFlMjUgRkxPUC4sLCwsLCwsVW5rbm93biwiR2VtaW5pIDIuNSBQcm8gRXhwZXJpbWVudGFsIGlzIG91ciBtb3N0IGFkdmFuY2VkIG1vZGVsIGZvciBjb21wbGV4IHRhc2tzLiBJdCB0b3BzIHRoZSBMTUFyZW5hIGxlYWRlcmJvYXJkIOKAlCB3aGljaCBtZWFzdXJlcyBodW1hbiBwcmVmZXJlbmNlcyDigJQgYnkgYSBzaWduaWZpY2FudCBtYXJnaW4sIGluZGljYXRpbmcgYSBoaWdobHkgY2FwYWJsZSBtb2RlbCBlcXVpcHBlZCB3aXRoIGhpZ2gtcXVhbGl0eSBzdHlsZS4gMi41IFBybyBhbHNvIHNob3dzIHN0cm9uZyByZWFzb25pbmcgYW5kIGNvZGUgY2FwYWJpbGl0aWVzLCBsZWFkaW5nIG9uIGNvbW1vbiBjb2RpbmcsIG1hdGggYW5kIHNjaWVuY2UgYmVuY2htYXJrcy4KCkdlbWluaSAyLjUgUHJvIGlzIGF2YWlsYWJsZSBub3cgaW4gR29vZ2xlIEFJIFN0dWRpbyBhbmQgaW4gdGhlIEdlbWluaSBhcHAgZm9yIEdlbWluaSBBZHZhbmNlZCB1c2VycywgYW5kIHdpbGwgYmUgY29taW5nIHRvIFZlcnRleCBBSSBzb29uLiBXZeKAmWxsIGFsc28gaW50cm9kdWNlIHByaWNpbmcgaW4gdGhlIGNvbWluZyB3ZWVrcywgZW5hYmxpbmcgcGVvcGxlIHRvIHVzZSAyLjUgUHJvIHdpdGggaGlnaGVyIHJhdGUgbGltaXRzIGZvciBzY2FsZWQgcHJvZHVjdGlvbiB1c2UuIiwsLEFQSSBhY2Nlc3MsVW5pdGVkIFN0YXRlcyBvZiBBbWVyaWNhLCwsLCwsMjAyNi0wMi0xMSAxOTozNTowNSswMDowMCwsLCwsLEluZHVzdHJ5LCwsLCxVbnJlbGVhc2VkLCJBdmFpbGFiaWxpdHkJCkdvb2dsZSBBSSBTdHVkaW8KR2VtaW5pIEFQSQpHZW1pbmkgQXBwIixUcnVlLCwsLCwsLCwsLCxObwpUeXBob29uIDIuMSBHZW1tYSA0QixMYW5ndWFnZSwiTGFuZ3VhZ2UgbW9kZWxpbmcvZ2VuZXJhdGlvbixRdWVzdGlvbiBhbnN3ZXJpbmcsUXVhbnRpdGF0aXZlIHJlYXNvbmluZyxDb2RlIGdlbmVyYXRpb24sVHJhbnNsYXRpb24iLFR5cGhvb24gLyBTQ0IgMTBYLCwyMDI1LTA1LTA1LFR5cGhvb24gMi4xIEdlbW1hIFJlbGVhc2U6IEJpZyBQZXJmb3JtYW5jZSBpbiBTbWFsbCBTaXplcyxodHRwczovL29wZW50eXBob29uLmFpL2Jsb2cvZW4vdHlwaG9vbjItMS1nZW1tYS1yZWxlYXNlLCwsLDQwMDAwMDAwMDAuMCwiNEIKTW9kZWwgdHlwZTogQSA0QiBpbnN0cnVjdCBkZWNvZGVyLW9ubHkgbW9kZWwgYmFzZWQgb24gR2VtbWEzIGFyY2hpdGVjdHVyZS4iLCwsLCwsLCwsQ29uZmlkZW50LCJUeXBob29uMi4xLUdlbW1hMy00QiBpcyBhIGluc3RydWN0IFRoYWkg8J+HufCfh60gbGFyZ2UgbGFuZ3VhZ2UgbW9kZWwgd2l0aCA0IGJpbGxpb24gcGFyYW1ldGVycywgYSAxMjhLIGNvbnRleHQgbGVuZ3RoLCBhbmQgZnVuY3Rpb24tY2FsbGluZyBjYXBhYmlsaXRpZXMuIEl0IGlzIGJhc2VkIG9uIEdlbW1hMyA0Qi4KClRvIGJ1aWxkIFR5cGhvb24gMi4xIChHZW1tYTMtYmFzZWQpLCB3ZSBpbnRyb2R1Y2VkIGEgbmV3IGFwcHJvYWNoIHRoYXQgY29tYmluZXMgZmluZS10dW5pbmcsIG1vZGVsIG1lcmdpbmcgdGVjaG5pcXVlcyBmcm9tIFR5cGhvb24gMiBSMSwgYW5kIHJlaW5mb3JjZW1lbnQgbGVhcm5pbmcgKFJMKSBmaW5lLXR1bmluZ+KAlGRldGFpbHMgdG8gYmUgc2hhcmVkIGluIGFuIHVwY29taW5nIHBhcGVyLgoKV2UgYmVnYW4gYnkgdXNpbmcgc3VwZXJ2aXNlZCBmaW5lLXR1bmluZyAoU0ZUKSBhbmQgbWVyZ2luZyB0byBhbGlnbiB0aGUgbW9kZWwgd2l0aCBUaGFpLXNwZWNpZmljIHByZWZlcmVuY2VzLCBhcHBseWluZyBhIGN1cmF0ZWQgc3Vic2V0IG9mIHBvc3QtdHJhaW5pbmcgcmVjaXBlcyBmcm9tIFR5cGhvb24gMi4gVGhpcyBtYWRlIHRoZSBtb2RlbCBtb3JlIGNvbnRyb2xsYWJsZSBhbmQgYmV0dGVyIHN1aXRlZCB0byBUaGFpIHVzZSBjYXNlcy4gT25jZSB3ZSBhY2hpZXZlZCBzdHJvbmcgaW5zdHJ1Y3Rpb24tZm9sbG93aW5nIGluIFRoYWksIHdlIGFwcGxpZWQgUkwgZmluZS10dW5pbmcgdG8gY29ycmVjdCBtZXJnaW5nIGFydGlmYWN0cyBhbmQgdHJhaW4gdGhlIG1vZGVsIHRvIHBlcmZvcm0gY29udHJvbGxhYmxlIGxvbmctdGhvdWdodCBwcm9jZXNzZXMuIiwsLE9wZW4gd2VpZ2h0cyAocmVzdHJpY3RlZCB1c2UpLFRoYWlsYW5kLEdlbW1hIDMgNEIsLCwsLDIwMjUtMTEtMjggMTE6NTI6MTMrMDA6MDAsLCwsLCxJbmR1c3RyeSwsLCwsVW5yZWxlYXNlZCwiR2VtbWEgbGljZW5zZQpodHRwczovL2h1Z2dpbmdmYWNlLmNvL3NjYjEweC90eXBob29uMi4xLWdlbW1hMy00YiIsLCwsLCwsLHNjYjEweCwsLCxZZXMKVHlwaG9vbiAyLjEgR2VtbWEgMTJCLExhbmd1YWdlLCJMYW5ndWFnZSBtb2RlbGluZy9nZW5lcmF0aW9uLFF1ZXN0aW9uIGFuc3dlcmluZyxRdWFudGl0YXRpdmUgcmVhc29uaW5nLENvZGUgZ2VuZXJhdGlvbixUcmFuc2xhdGlvbiIsVHlwaG9vbiAvIFNDQiAxMFgsLDIwMjUtMDUtMDUsVHlwaG9vbiAyLjEgR2VtbWEgUmVsZWFzZTogQmlnIFBlcmZvcm1hbmNlIGluIFNtYWxsIFNpemVzLGh0dHBzOi8vb3BlbnR5cGhvb24uYWkvYmxvZy9lbi90eXBob29uMi0xLWdlbW1hLXJlbGVhc2UsLCwsMTIwMDAwMDAwMDAuMCwxMkIsLCwsLCwsLCxDb25maWRlbnQsIlR5cGhvb24yLjEtR2VtbWEzLTEyQiBpcyBhIGluc3RydWN0IFRoYWkg8J+HufCfh60gbGFyZ2UgbGFuZ3VhZ2UgbW9kZWwgd2l0aCAxMiBiaWxsaW9uIHBhcmFtZXRlcnMsIGEgMTI4SyBjb250ZXh0IGxlbmd0aCwgYW5kIGZ1bmN0aW9uLWNhbGxpbmcgY2FwYWJpbGl0aWVzLiBJdCBpcyBiYXNlZCBvbiBHZW1tYTMgMTJCLgoKVG8gYnVpbGQgVHlwaG9vbiAyLjEgKEdlbW1hMy1iYXNlZCksIHdlIGludHJvZHVjZWQgYSBuZXcgYXBwcm9hY2ggdGhhdCBjb21iaW5lcyBmaW5lLXR1bmluZywgbW9kZWwgbWVyZ2luZyB0ZWNobmlxdWVzIGZyb20gVHlwaG9vbiAyIFIxLCBhbmQgcmVpbmZvcmNlbWVudCBsZWFybmluZyAoUkwpIGZpbmUtdHVuaW5n4oCUZGV0YWlscyB0byBiZSBzaGFyZWQgaW4gYW4gdXBjb21pbmcgcGFwZXIuCgpXZSBiZWdhbiBieSB1c2luZyBzdXBlcnZpc2VkIGZpbmUtdHVuaW5nIChTRlQpIGFuZCBtZXJnaW5nIHRvIGFsaWduIHRoZSBtb2RlbCB3aXRoIFRoYWktc3BlY2lmaWMgcHJlZmVyZW5jZXMsIGFwcGx5aW5nIGEgY3VyYXRlZCBzdWJzZXQgb2YgcG9zdC10cmFpbmluZyByZWNpcGVzIGZyb20gVHlwaG9vbiAyLiBUaGlzIG1hZGUgdGhlIG1vZGVsIG1vcmUgY29udHJvbGxhYmxlIGFuZCBiZXR0ZXIgc3VpdGVkIHRvIFRoYWkgdXNlIGNhc2VzLiBPbmNlIHdlIGFjaGlldmVkIHN0cm9uZyBpbnN0cnVjdGlvbi1mb2xsb3dpbmcgaW4gVGhhaSwgd2UgYXBwbGllZCBSTCBmaW5lLXR1bmluZyB0byBjb3JyZWN0IG1lcmdpbmcgYXJ0aWZhY3RzIGFuZCB0cmFpbiB0aGUgbW9kZWwgdG8gcGVyZm9ybSBjb250cm9sbGFibGUgbG9uZy10aG91Z2h0IHByb2Nlc3Nlcy4iLCwsT3BlbiB3ZWlnaHRzIChyZXN0cmljdGVkIHVzZSksVGhhaWxhbmQsR2VtbWEgMyAxMkIsLCwsLDIwMjUtMTEtMjggMTE6NTI6MTMrMDA6MDAsLCwsLCxJbmR1c3RyeSwsLCwsVW5yZWxlYXNlZCwiZ2VtbWEgbGljZW5zZQpodHRwczovL2h1Z2dpbmdmYWNlLmNvL3NjYjEweC90eXBob29uMi4xLWdlbW1hMy0xMmIiLCwsLCwsLCxzY2IxMHgsLCwsWWVzCkxUWC1WaWRlby0wLjkuNy4gMTNCICxWaWRlbywiVmlkZW8gZ2VuZXJhdGlvbixUZXh0LXRvLXZpZGVvLEltYWdlLXRvLXZpZGVvIixMaWdodHJpY2tzLCwyMDI1LTA1LTA1LCJIaWdoZXN0IHF1YWxpdHksIHJlcXVpcmVzIG1vcmUgVlJBTSIsaHR0cHM6Ly9odWdnaW5nZmFjZS5jby9MaWdodHJpY2tzL0xUWC1WaWRlby0wLjkuNy1kZXYsLCwsMTMwMDAwMDAwMDAuMCwxM0IsLCwsLCwsLCxDb25maWRlbnQsIk1heSwgNXRoLCAyMDI1OiBOZXcgbW9kZWwgMTNCIHYwLjkuNzoKUmVsZWFzZSBhIG5ldyAxM0IgbW9kZWwgbHR4di0xM2ItMC45LjctZGV2ClJlbGVhc2UgYSBuZXcgcXVhbnRpemVkIG1vZGVsIGx0eHYtMTNiLTAuOS43LWRldi1mcDggZm9yIGZhc3RlciBpbmZlcmVuY2Ugd2l0aCBsZXNzIFZSYW0KUmVsZWFzZSBhIG5ldyB1cHNjYWxlcnMKbHR4di10ZW1wb3JhbC11cHNjYWxlci0wLjkuNwpsdHh2LXNwYXRpYWwtdXBzY2FsZXItMC45LjcKQnJlYWt0aHJvdWdoIHByb21wdCBhZGhlcmVuY2UgYW5kIHBoeXNpY2FsIHVuZGVyc3RhbmRpbmcuCk5ldyBQaXBlbGluZSBmb3IgbXVsdGktc2NhbGUgdmlkZW8gcmVuZGVyaW5nIGZvciBmYXN0IGFuZCBoaWdoIHF1YWxpdHkgcmVzdWx0cyIsLCxPcGVuIHdlaWdodHMgKHJlc3RyaWN0ZWQgdXNlKSxJc3JhZWwsLCwsLCwyMDI1LTExLTI4IDExOjUyOjEzKzAwOjAwLCwsLCwsSW5kdXN0cnksLCwsLFVucmVsZWFzZWQsImNvbW1lcmNpYWwgbGljZW5zZSBpcyByZXF1aXJlZCBmb3IgZW50aXRpZXMgd2l0aCAkMTBNKyByZXZlbnVlcwpodHRwczovL2h1Z2dpbmdmYWNlLmNvL0xpZ2h0cmlja3MvTFRYLVZpZGVvLTAuOS43LWRldgoKQXBhY2hlIDIuMCBmb3IgaW5mZXJlbmNlIGFuZCBmaW5lLXR1bmluZyBjb2RlOgpodHRwczovL2dpdGh1Yi5jb20vTGlnaHRyaWNrcy9MVFgtVmlkZW8iLCwsLCwsLCxMaWdodHJpY2tzLCwsLFllcwpMVFgtVmlkZW8tMC45LjcuIDEzQiwsLExpZ2h0cmlja3MsLDIwMjUtMDUtMDUsLGh0dHBzOi8vaHVnZ2luZ2ZhY2UuY28vTGlnaHRyaWNrcy9MVFgtVmlkZW8tMC45LjctZGlzdGlsbGVkLCwsLDEzMDAwMDAwMDAwLjAsLCwsLCwsLCwsQ29uZmlkZW50LCwsLCxJc3JhZWwsLCwsLCwyMDI1LTExLTI4IDExOjUyOjEzKzAwOjAwLCwsLCwsSW5kdXN0cnksLCwsLCwsLCwsLCwsLCwsLCwKTGluT1NTLCwsTWFzc2FjaHVzZXR0cyBJbnN0aXR1dGUgb2YgVGVjaG5vbG9neSAoTUlUKSxBZGFtIENvbm5lci1TaW1vbnMsMjAyNS0wNS0wMixOb3ZlbCBBSSBtb2RlbCBpbnNwaXJlZCBieSBuZXVyYWwgZHluYW1pY3MgZnJvbSB0aGUgYnJhaW4saHR0cHM6Ly9uZXdzLm1pdC5lZHUvMjAyNS9ub3ZlbC1haS1tb2RlbC1pbnNwaXJlZC1uZXVyYWwtZHluYW1pY3MtZnJvbS1icmFpbi0wNTAyLCwsLCwsLCwsLCwsLCxVbmtub3duLCJOZXcgdHlwZSBvZiDigJxzdGF0ZS1zcGFjZSBtb2RlbOKAnSBsZXZlcmFnZXMgcHJpbmNpcGxlcyBvZiBoYXJtb25pYyBvc2NpbGxhdG9ycy4KIiwsLCxVbml0ZWQgU3RhdGVzIG9mIEFtZXJpY2EsLCwsLCwyMDI1LTExLTI4IDExOjUyOjEzKzAwOjAwLCwsLCwsQWNhZGVtaWEsLCwsLCwsLCwsLCwsLCwsLCwKTWluaU1heC1TcGVlY2gtMDItdHVyYm8sU3BlZWNoLCJUZXh0LXRvLXNwZWVjaCAoVFRTKSxTcGVlY2ggc3ludGhlc2lzIixNaW5pTWF4LCwyMDI1LTA1LTAyLCJUZXh0LXRvLUF1ZGlvIChUMkEpIHRoYXQgb2ZmZXJzIHZvaWNlIHN5bnRoZXNpcywgZW1vdGlvbmFsIGV4cHJlc3Npb24sIGFuZCBtdWx0aWxpbmd1YWwgY2FwYWJpbGl0aWVzLiBEZXNpZ25lZCBmb3IgcmVhbC10aW1lIGFwcGxpY2F0aW9ucyB3aXRoIGxvdyBsYXRlbmN5IixodHRwczovL3d3dy5taW5pbWF4aS5jb20vbmV3cy9taW5pbWF4LXNwZWVjaC0wMiwsLCwsLCwiU21hbGwgc3BlZWNoIG1vZGVscyBhcmUgdW5saWtlbHkgdG8gYmUgYWJvdmUgMWUyNSBGTE9QLCBidXQgbWlnaHQgYmUgb3ZlciAxZTIzIEZMT1AuIiwsLCwsLCxVbmtub3duLCJWb2ljZSBDbG9uaW5nCjEwLXNlY29uZCB2b2ljZSBjbG9uaW5nIHdpdGggOTklIHJlcG9ydGVkIHZvY2FsIHNpbWlsYXJpdHkKMzAwKyBwcmUtYnVpbHQgdm9pY2VzIGFjcm9zcyBkaWZmZXJlbnQgZGVtb2dyYXBoaWNzCkNvbnRyb2xzIGZvciBwaXRjaCwgc3BlZWQsIGFuZCB2b2x1bWUKRW1vdGlvbiBDb250cm9sCkF1dG8tZGV0ZWN0IG1vZGUgdGhhdCBtYXRjaGVzIGVtb3Rpb25hbCB0b25lIHRvIHRleHQgY29udGV4dApNYW51YWwgY3VzdG9taXphdGlvbiBvcHRpb25zIGZvciBlbW90aW9uYWwgZXhwcmVzc2lvbgpMYW5ndWFnZSBTdXBwb3J0CjMwKyBsYW5ndWFnZXMgd2l0aCBuYXRpdmUgYWNjZW50cwpFbmdsaXNoIHZhcmlhbnRzOiBVUywgVUssIEF1c3RyYWxpYW4sIEluZGlhbgpBc2lhbiBsYW5ndWFnZXM6IE1hbmRhcmluLCBDYW50b25lc2UsIEphcGFuZXNlLCBLb3JlYW4sIFZpZXRuYW1lc2UsIEluZG9uZXNpYW4KRXVyb3BlYW4gbGFuZ3VhZ2VzOiBGcmVuY2gsIEdlcm1hbiwgU3BhbmlzaCwgUG9ydHVndWVzZSAoQnJhemlsaWFuKSwgVHVya2lzaCwgUnVzc2lhbiwgVWtyYWluaWFuClJlY2VudGx5IGFkZGVkOiBUaGFpLCBQb2xpc2gsIFJvbWFuaWFuLCBHcmVlaywgQ3plY2gsIEZpbm5pc2gsIEhpbmRpIiwsLEFQSSBhY2Nlc3MsQ2hpbmEsLCwsLCwyMDI1LTExLTI4IDExOjUyOjEzKzAwOjAwLCwsLCwsSW5kdXN0cnksLCwsLFVucmVsZWFzZWQsLFRydWUsLCwsLCwsLCwsLE5vClBoaS00LVJlYXNvbmluZyxMYW5ndWFnZSwiTGFuZ3VhZ2UgbW9kZWxpbmcvZ2VuZXJhdGlvbixRdWFudGl0YXRpdmUgcmVhc29uaW5nLFF1ZXN0aW9uIGFuc3dlcmluZyxNYXRoZW1hdGljYWwgcmVhc29uaW5nLENvZGUgZ2VuZXJhdGlvbiIsTWljcm9zb2Z0LCJNYXJhaCBBYmRpbiwgU2FoYWogQWdhcndhbCwgQWhtZWQgQXdhZGFsbGFoLCBWaWRoaXNoYSBCYWxhY2hhbmRyYW4sIEhhcmtpcmF0IEJlaGwsIExpbmdqaWFvIENoZW4sIEd1c3Rhdm8gZGUgUm9zYSwgU3VyaXlhIEd1bmFzZWthciwgTW9qYW4gSmF2YWhlcmlwaSwgTmVlbCBKb3NoaSwgUGllcm8gS2F1ZmZtYW5uLCBZYXNoIExhcmEsIENhaW8gQ8Opc2FyIFRlb2Rvcm8gTWVuZGVzLCBBcmluZGFtIE1pdHJhLCBCZXNtaXJhIE51c2hpLCBEaW1pdHJpcyBQYXBhaWxpb3BvdWxvcywgT2xsaSBTYWFyaWtpdmksIFNoaXRhbCBTaGFoLCBWYWlzaG5hdmkgU2hyaXZhc3RhdmEsIFZpYmhhdiBWaW5lZXQsIFl1ZSBXdSwgU2Fmb29yYSBZb3VzZWZpLCBHdW9xaW5nIFpoZW5nIiwyMDI1LTA0LTMwLFBoaS00LXJlYXNvbmluZyBUZWNobmljYWwgUmVwb3J0LGh0dHBzOi8vYXJ4aXYub3JnL2Ficy8yNTA0LjIxMzE4LCwsLDE0MDAwMDAwMDAwLjAsMTRCLDkuMzM2ODA3N2UrMjMsOS4zMjAyMDE1ZSsyMyBGTE9QIFtiYXNlIG1vZGVsIGNvbXB1dGVdICsgMS42NjA2MTkxZSsyMSBGTE9QIFtmaW5ldHVuZSBjb21wdXRlXSA9IDkuMzM2ODA3N2UrMjMgRkxPUCwsIiIiT3VyIFNGVCBkYXRhIGNvbXByaXNlcyBvdmVyIDEuNCBtaWxsaW9uIHByb21wdC1yZXNwb25zZSBwYWlycywgdG90YWxpbmcgOC4zIGJpbGxpb24gdW5pcXVlIHRva2VucyBvZiByZWFzb25pbmcgZG9tYWlucyBzdWNoIGFzIG1hdGggYW5kIGNvZGluZywgYW5kIGFsaWdubWVudCBkYXRhIGZvciBzYWZldHkgYW5kIFJlc3BvbnNpYmxlIEFJLiBUcmFpbmluZyBpcyBydW4gb3ZlciByb3VnaGx5IDE2SyBzdGVwcywgd2l0aCBhIGdsb2JhbCBiYXRjaCBzaXplIG9mIDMyIGFuZCBhIGNvbnRleHQgbGVuZ3RoIG9mIDMySyB0b2tlbnMuICIiCgoiIlRoZSBmaW5hbCBtb2RlbCB3YXMgdHJhaW5lZCBmb3IgMTZCIHRva2VucyB1c2luZyB0aGlzIG1peHR1cmUuIiIKCmZyb20gSEY6IApUcmFpbmluZyBkYXRhCTE2QiB0b2tlbnMsIH44LjNCIHVuaXF1ZSB0b2tlbnMKCi0+IH4xLjkzIGVwb2NocyIsNjAuMCwiIiJHUFVzCTMyIEgxMDAtODBHClRyYWluaW5nIHRpbWUJMi41IGRheXMiIgoKMi41KjI0ID0gNjAgKGhvdXJzKSIsTlZJRElBIEgxMDAgU1hNNSA4MEdCLCxDb25maWRlbnQsIldlIGludHJvZHVjZSBQaGktNC1yZWFzb25pbmcsIGEgMTQtYmlsbGlvbiBwYXJhbWV0ZXIgcmVhc29uaW5nIG1vZGVsIHRoYXQgYWNoaWV2ZXMgc3Ryb25nIHBlcmZvcm1hbmNlIG9uIGNvbXBsZXggcmVhc29uaW5nIHRhc2tzLiBUcmFpbmVkIHZpYSBzdXBlcnZpc2VkIGZpbmUtdHVuaW5nIG9mIFBoaS00IG9uIGNhcmVmdWxseSBjdXJhdGVkIHNldCBvZiAiInRlYWNoYWJsZSIiIHByb21wdHMtc2VsZWN0ZWQgZm9yIHRoZSByaWdodCBsZXZlbCBvZiBjb21wbGV4aXR5IGFuZCBkaXZlcnNpdHktYW5kIHJlYXNvbmluZyBkZW1vbnN0cmF0aW9ucyBnZW5lcmF0ZWQgdXNpbmcgbzMtbWluaSwgUGhpLTQtcmVhc29uaW5nIGdlbmVyYXRlcyBkZXRhaWxlZCByZWFzb25pbmcgY2hhaW5zIHRoYXQgZWZmZWN0aXZlbHkgbGV2ZXJhZ2UgaW5mZXJlbmNlLXRpbWUgY29tcHV0ZS4gV2UgZnVydGhlciBkZXZlbG9wIFBoaS00LXJlYXNvbmluZy1wbHVzLCBhIHZhcmlhbnQgZW5oYW5jZWQgdGhyb3VnaCBhIHNob3J0IHBoYXNlIG9mIG91dGNvbWUtYmFzZWQgcmVpbmZvcmNlbWVudCBsZWFybmluZyB0aGF0IG9mZmVycyBoaWdoZXIgcGVyZm9ybWFuY2UgYnkgZ2VuZXJhdGluZyBsb25nZXIgcmVhc29uaW5nIHRyYWNlcy4gQWNyb3NzIGEgd2lkZSByYW5nZSBvZiByZWFzb25pbmcgdGFza3MsIGJvdGggbW9kZWxzIG91dHBlcmZvcm0gc2lnbmlmaWNhbnRseSBsYXJnZXIgb3Blbi13ZWlnaHQgbW9kZWxzIHN1Y2ggYXMgRGVlcFNlZWstUjEtRGlzdGlsbC1MbGFtYS03MEIgbW9kZWwgYW5kIGFwcHJvYWNoIHRoZSBwZXJmb3JtYW5jZSBsZXZlbHMgb2YgZnVsbCBEZWVwU2Vlay1SMSBtb2RlbC4gT3VyIGNvbXByZWhlbnNpdmUgZXZhbHVhdGlvbnMgc3BhbiBiZW5jaG1hcmtzIGluIG1hdGggYW5kIHNjaWVudGlmaWMgcmVhc29uaW5nLCBjb2RpbmcsIGFsZ29yaXRobWljIHByb2JsZW0gc29sdmluZywgcGxhbm5pbmcsIGFuZCBzcGF0aWFsIHVuZGVyc3RhbmRpbmcuIEludGVyZXN0aW5nbHksIHdlIG9ic2VydmUgYSBub24tdHJpdmlhbCB0cmFuc2ZlciBvZiBpbXByb3ZlbWVudHMgdG8gZ2VuZXJhbC1wdXJwb3NlIGJlbmNobWFya3MgYXMgd2VsbC4gSW4gdGhpcyByZXBvcnQsIHdlIHByb3ZpZGUgaW5zaWdodHMgaW50byBvdXIgdHJhaW5pbmcgZGF0YSwgb3VyIHRyYWluaW5nIG1ldGhvZG9sb2dpZXMsIGFuZCBvdXIgZXZhbHVhdGlvbnMuIFdlIHNob3cgdGhhdCB0aGUgYmVuZWZpdCBvZiBjYXJlZnVsIGRhdGEgY3VyYXRpb24gZm9yIHN1cGVydmlzZWQgZmluZS10dW5pbmcgKFNGVCkgZXh0ZW5kcyB0byByZWFzb25pbmcgbGFuZ3VhZ2UgbW9kZWxzLCBhbmQgY2FuIGJlIGZ1cnRoZXIgYW1wbGlmaWVkIGJ5IHJlaW5mb3JjZW1lbnQgbGVhcm5pbmcgKFJMKS4gRmluYWxseSwgb3VyIGV2YWx1YXRpb24gcG9pbnRzIHRvIG9wcG9ydHVuaXRpZXMgZm9yIGltcHJvdmluZyBob3cgd2UgYXNzZXNzIHRoZSBwZXJmb3JtYW5jZSBhbmQgcm9idXN0bmVzcyBvZiByZWFzb25pbmcgbW9kZWxzLiIsMS45MywsT3BlbiB3ZWlnaHRzICh1bnJlc3RyaWN0ZWQpLFVuaXRlZCBTdGF0ZXMgb2YgQW1lcmljYSxQaGktNCwxLjY2MDYxOTFlKzIxLCI2IEZMT1AgLyB0b2tlbiAvIHBhcmFtZXRlciAqIDE0ICogMTBeOSBwYXJhbWV0ZXJzICogMTYgKiAxMF45IHRva2VucyA9IDEuMzQ0ZSsyMSBGTE9QCgo5ODk1MDAwMDAwMDAwMDAgRkxPUCAvIHNlYyAvIEdQVSBbYmYgYXNzdW1lZF0gKiAzMiBHUFVzICogNjAgaG91cnMgW3NlZSB0cmFpbmluZyB0aW1lIG5vdGVzXSAqIDM2MDAgc2VjIC8gaG91ciAqIDAuMyBbYXNzdW1lZCB1dGlsaXphdGlvbl0gPSAyLjA1MTgyNzJlKzIxIEZMT1AKCnNxcnQoMS4zNDRlKzIxKjIuMDUxODI3MmUrMjEpID0gMS42NjA2MTkxZSsyMSBGTE9QIiwzMi4wLCwyMDI1LTExLTI4IDExOjUyOjEzKzAwOjAwLCwsLCwsSW5kdXN0cnksLCwsLFVucmVsZWFzZWQsImh0dHBzOi8vaHVnZ2luZ2ZhY2UuY28vbWljcm9zb2Z0L1BoaS00LXJlYXNvbmluZwoKTUlUIGxpY2Vuc2UiLFRydWUsLCwsLDQzOTA5LjAwMjU0NDk3NzYxNSwiT3BlcmF0aW9uIGNvdW50aW5nLEhhcmR3YXJlIixtaWNyb3NvZnQsLCwsWWVzClBoaS00LVJlYXNvbmluZy1wbHVzLExhbmd1YWdlLCJMYW5ndWFnZSBtb2RlbGluZy9nZW5lcmF0aW9uLFF1YW50aXRhdGl2ZSByZWFzb25pbmcsUXVlc3Rpb24gYW5zd2VyaW5nLE1hdGhlbWF0aWNhbCByZWFzb25pbmcsQ29kZSBnZW5lcmF0aW9uIixNaWNyb3NvZnQsIk1hcmFoIEFiZGluLCBTYWhhaiBBZ2Fyd2FsLCBBaG1lZCBBd2FkYWxsYWgsIFZpZGhpc2hhIEJhbGFjaGFuZHJhbiwgSGFya2lyYXQgQmVobCwgTGluZ2ppYW8gQ2hlbiwgR3VzdGF2byBkZSBSb3NhLCBTdXJpeWEgR3VuYXNla2FyLCBNb2phbiBKYXZhaGVyaXBpLCBOZWVsIEpvc2hpLCBQaWVybyBLYXVmZm1hbm4sIFlhc2ggTGFyYSwgQ2FpbyBDw6lzYXIgVGVvZG9ybyBNZW5kZXMsIEFyaW5kYW0gTWl0cmEsIEJlc21pcmEgTnVzaGksIERpbWl0cmlzIFBhcGFpbGlvcG91bG9zLCBPbGxpIFNhYXJpa2l2aSwgU2hpdGFsIFNoYWgsIFZhaXNobmF2aSBTaHJpdmFzdGF2YSwgVmliaGF2IFZpbmVldCwgWXVlIFd1LCBTYWZvb3JhIFlvdXNlZmksIEd1b3FpbmcgWmhlbmciLDIwMjUtMDQtMzAsUGhpLTQtcmVhc29uaW5nIFRlY2huaWNhbCBSZXBvcnQsaHR0cHM6Ly9hcnhpdi5vcmcvYWJzLzI1MDQuMjEzMTgsLCwsMTQwMDAwMDAwMDAuMCwxNEIsLCwsIiIiUGhpLTQtcmVhc29uaW5nLXBsdXMgaXMgZnVydGhlciB0cmFpbmVkIHdpdGggUmVpbmZvcmNlbWVudCBMZWFybmluZyBvbiBhIHNtYWxsIHNldCBvZiDiiLw2SyBoaWdoLXF1YWxpdHkgbWF0aC1mb2N1c2VkIHByb2JsZW1zIHdpdGggdmVyaWZpYWJsZSBzb2x1dGlvbnMuIiIKCiIidGhlIG1vZGVsIHRyYWluZWQgZm9yIDkwIHN0ZXBzLCBvdmVyIG9ubHkg4oi8IDZrIGV4YW1wbGVzIChhbmQgOCB0cmFqZWN0b3JpZXMgb2YgcmVzcG9uc2VzIHBlciBleGFtcGxlKS4iIiIsLCxOVklESUEgSDEwMCBTWE01IDgwR0IsLENvbmZpZGVudCwiV2UgaW50cm9kdWNlIFBoaS00LXJlYXNvbmluZywgYSAxNC1iaWxsaW9uIHBhcmFtZXRlciByZWFzb25pbmcgbW9kZWwgdGhhdCBhY2hpZXZlcyBzdHJvbmcgcGVyZm9ybWFuY2Ugb24gY29tcGxleCByZWFzb25pbmcgdGFza3MuIFRyYWluZWQgdmlhIHN1cGVydmlzZWQgZmluZS10dW5pbmcgb2YgUGhpLTQgb24gY2FyZWZ1bGx5IGN1cmF0ZWQgc2V0IG9mICIidGVhY2hhYmxlIiIgcHJvbXB0cy1zZWxlY3RlZCBmb3IgdGhlIHJpZ2h0IGxldmVsIG9mIGNvbXBsZXhpdHkgYW5kIGRpdmVyc2l0eS1hbmQgcmVhc29uaW5nIGRlbW9uc3RyYXRpb25zIGdlbmVyYXRlZCB1c2luZyBvMy1taW5pLCBQaGktNC1yZWFzb25pbmcgZ2VuZXJhdGVzIGRldGFpbGVkIHJlYXNvbmluZyBjaGFpbnMgdGhhdCBlZmZlY3RpdmVseSBsZXZlcmFnZSBpbmZlcmVuY2UtdGltZSBjb21wdXRlLiBXZSBmdXJ0aGVyIGRldmVsb3AgUGhpLTQtcmVhc29uaW5nLXBsdXMsIGEgdmFyaWFudCBlbmhhbmNlZCB0aHJvdWdoIGEgc2hvcnQgcGhhc2Ugb2Ygb3V0Y29tZS1iYXNlZCByZWluZm9yY2VtZW50IGxlYXJuaW5nIHRoYXQgb2ZmZXJzIGhpZ2hlciBwZXJmb3JtYW5jZSBieSBnZW5lcmF0aW5nIGxvbmdlciByZWFzb25pbmcgdHJhY2VzLiBBY3Jvc3MgYSB3aWRlIHJhbmdlIG9mIHJlYXNvbmluZyB0YXNrcywgYm90aCBtb2RlbHMgb3V0cGVyZm9ybSBzaWduaWZpY2FudGx5IGxhcmdlciBvcGVuLXdlaWdodCBtb2RlbHMgc3VjaCBhcyBEZWVwU2Vlay1SMS1EaXN0aWxsLUxsYW1hLTcwQiBtb2RlbCBhbmQgYXBwcm9hY2ggdGhlIHBlcmZvcm1hbmNlIGxldmVscyBvZiBmdWxsIERlZXBTZWVrLVIxIG1vZGVsLiBPdXIgY29tcHJlaGVuc2l2ZSBldmFsdWF0aW9ucyBzcGFuIGJlbmNobWFya3MgaW4gbWF0aCBhbmQgc2NpZW50aWZpYyByZWFzb25pbmcsIGNvZGluZywgYWxnb3JpdGhtaWMgcHJvYmxlbSBzb2x2aW5nLCBwbGFubmluZywgYW5kIHNwYXRpYWwgdW5kZXJzdGFuZGluZy4gSW50ZXJlc3RpbmdseSwgd2Ugb2JzZXJ2ZSBhIG5vbi10cml2aWFsIHRyYW5zZmVyIG9mIGltcHJvdmVtZW50cyB0byBnZW5lcmFsLXB1cnBvc2UgYmVuY2htYXJrcyBhcyB3ZWxsLiBJbiB0aGlzIHJlcG9ydCwgd2UgcHJvdmlkZSBpbnNpZ2h0cyBpbnRvIG91ciB0cmFpbmluZyBkYXRhLCBvdXIgdHJhaW5pbmcgbWV0aG9kb2xvZ2llcywgYW5kIG91ciBldmFsdWF0aW9ucy4gV2Ugc2hvdyB0aGF0IHRoZSBiZW5lZml0IG9mIGNhcmVmdWwgZGF0YSBjdXJhdGlvbiBmb3Igc3VwZXJ2aXNlZCBmaW5lLXR1bmluZyAoU0ZUKSBleHRlbmRzIHRvIHJlYXNvbmluZyBsYW5ndWFnZSBtb2RlbHMsIGFuZCBjYW4gYmUgZnVydGhlciBhbXBsaWZpZWQgYnkgcmVpbmZvcmNlbWVudCBsZWFybmluZyAoUkwpLiBGaW5hbGx5LCBvdXIgZXZhbHVhdGlvbiBwb2ludHMgdG8gb3Bwb3J0dW5pdGllcyBmb3IgaW1wcm92aW5nIGhvdyB3ZSBhc3Nlc3MgdGhlIHBlcmZvcm1hbmNlIGFuZCByb2J1c3RuZXNzIG9mIHJlYXNvbmluZyBtb2RlbHMuIiwsLE9wZW4gd2VpZ2h0cyAodW5yZXN0cmljdGVkKSxVbml0ZWQgU3RhdGVzIG9mIEFtZXJpY2EsUGhpLTQtUmVhc29uaW5nLCwsMzIuMCwsMjAyNS0xMS0yOCAxMTo1MjoxMyswMDowMCwsLCwsLEluZHVzdHJ5LCwsLCxVbnJlbGVhc2VkLCJodHRwczovL2h1Z2dpbmdmYWNlLmNvL21pY3Jvc29mdC9QaGktNC1yZWFzb25pbmctcGx1cwoKTUlUIGxpY2Vuc2UiLCwsLCwsNDM5MDkuMDAyNTQ0OTc3NjE1LE9wZXJhdGlvbiBjb3VudGluZyxtaWNyb3NvZnQsLCwsWWVzCkRlZXBTZWVrLVByb3Zlci1WMi02NzFCLExhbmd1YWdlLCJMYW5ndWFnZSBtb2RlbGluZy9nZW5lcmF0aW9uLFF1ZXN0aW9uIGFuc3dlcmluZyxRdWFudGl0YXRpdmUgcmVhc29uaW5nLE1hdGhlbWF0aWNhbCByZWFzb25pbmciLERlZXBTZWVrLCJaLlouIFJlbiwgWmhpaG9uZyBTaGFvLCBKdW54aWFvIFNvbmcsIEh1YWppYW4gWGluLCBIYW9jaGVuZyBXYW5nLCBXYW5qaWEgWmhhbywgTGl5dWUgWmhhbmcsIFpoZSBGdSwgUWloYW8gWmh1LCBEZWppYW4gWWFuZywgWi5GLiBXdSwgWmhpYmluIEdvdSwgU2hpcm9uZyBNYSwgSG9uZ3h1YW4gVGFuZywgWXV4dWFuIExpdSwgV2VuanVuIEdhbywgRGF5YSBHdW8sIENob25nIFJ1YW4iLDIwMjUtMDQtMzAsRGVlcFNlZWstUHJvdmVyLVYyOiBBZHZhbmNpbmcgRm9ybWFsIE1hdGhlbWF0aWNhbCBSZWFzb25pbmcgdmlhIFJlaW5mb3JjZW1lbnQgTGVhcm5pbmcgZm9yIFN1YmdvYWwgRGVjb21wb3NpdGlvbixodHRwczovL2FyeGl2Lm9yZy9hYnMvMjUwNC4yMTgwMSwsLCw2NzEwMDAwMDAwMDAuMCw2NzFCLCwsLCwsLCwsQ29uZmlkZW50LCJXZSBpbnRyb2R1Y2UgRGVlcFNlZWstUHJvdmVyLVYyLCBhbiBvcGVuLXNvdXJjZSBsYXJnZSBsYW5ndWFnZSBtb2RlbCBkZXNpZ25lZCBmb3IgZm9ybWFsIHRoZW9yZW0gcHJvdmluZyBpbiBMZWFuIDQsIHdpdGggaW5pdGlhbGl6YXRpb24gZGF0YSBjb2xsZWN0ZWQgdGhyb3VnaCBhIHJlY3Vyc2l2ZSB0aGVvcmVtIHByb3ZpbmcgcGlwZWxpbmUgcG93ZXJlZCBieSBEZWVwU2Vlay1WMy4gVGhlIGNvbGQtc3RhcnQgdHJhaW5pbmcgcHJvY2VkdXJlIGJlZ2lucyBieSBwcm9tcHRpbmcgRGVlcFNlZWstVjMgdG8gZGVjb21wb3NlIGNvbXBsZXggcHJvYmxlbXMgaW50byBhIHNlcmllcyBvZiBzdWJnb2Fscy4gVGhlIHByb29mcyBvZiByZXNvbHZlZCBzdWJnb2FscyBhcmUgc3ludGhlc2l6ZWQgaW50byBhIGNoYWluLW9mLXRob3VnaHQgcHJvY2VzcywgY29tYmluZWQgd2l0aCBEZWVwU2Vlay1WMydzIHN0ZXAtYnktc3RlcCByZWFzb25pbmcsIHRvIGNyZWF0ZSBhbiBpbml0aWFsIGNvbGQgc3RhcnQgZm9yIHJlaW5mb3JjZW1lbnQgbGVhcm5pbmcuIFRoaXMgcHJvY2VzcyBlbmFibGVzIHVzIHRvIGludGVncmF0ZSBib3RoIGluZm9ybWFsIGFuZCBmb3JtYWwgbWF0aGVtYXRpY2FsIHJlYXNvbmluZyBpbnRvIGEgdW5pZmllZCBtb2RlbC4gVGhlIHJlc3VsdGluZyBtb2RlbCwgRGVlcFNlZWstUHJvdmVyLVYyLTY3MUIsIGFjaGlldmVzIHN0YXRlLW9mLXRoZS1hcnQgcGVyZm9ybWFuY2UgaW4gbmV1cmFsIHRoZW9yZW0gcHJvdmluZywgcmVhY2hpbmcgODguOSUgcGFzcyByYXRpbyBvbiB0aGUgTWluaUYyRi10ZXN0IGFuZCBzb2x2aW5nIDQ5IG91dCBvZiA2NTggcHJvYmxlbXMgZnJvbSBQdXRuYW1CZW5jaC4gSW4gYWRkaXRpb24gdG8gc3RhbmRhcmQgYmVuY2htYXJrcywgd2UgaW50cm9kdWNlIFByb3ZlckJlbmNoLCBhIGNvbGxlY3Rpb24gb2YgMzI1IGZvcm1hbGl6ZWQgcHJvYmxlbXMsIHRvIGVucmljaCBvdXIgZXZhbHVhdGlvbiwgaW5jbHVkaW5nIDE1IHNlbGVjdGVkIHByb2JsZW1zIGZyb20gdGhlIHJlY2VudCBBSU1FIGNvbXBldGl0aW9ucyAoeWVhcnMgMjQtMjUpLiBGdXJ0aGVyIGV2YWx1YXRpb24gb24gdGhlc2UgMTUgQUlNRSBwcm9ibGVtcyBzaG93cyB0aGF0IHRoZSBtb2RlbCBzdWNjZXNzZnVsbHkgc29sdmVzIDYgb2YgdGhlbS4gSW4gY29tcGFyaXNvbiwgRGVlcFNlZWstVjMgc29sdmVzIDggb2YgdGhlc2UgcHJvYmxlbXMgdXNpbmcgbWFqb3JpdHkgdm90aW5nLCBoaWdobGlnaHRpbmcgdGhhdCB0aGUgZ2FwIGJldHdlZW4gZm9ybWFsIGFuZCBpbmZvcm1hbCBtYXRoZW1hdGljYWwgcmVhc29uaW5nIGluIGxhcmdlIGxhbmd1YWdlIG1vZGVscyBpcyBzdWJzdGFudGlhbGx5IG5hcnJvd2luZy4iLCwsT3BlbiB3ZWlnaHRzIChyZXN0cmljdGVkIHVzZSksQ2hpbmEsRGVlcFNlZWstVjMsLCwsLDIwMjUtMTEtMjggMTE6NTI6MTMrMDA6MDAsLCwsLCxJbmR1c3RyeSwsLCwsVW5yZWxlYXNlZCwiRGVlcHNlZWsgTW9kZWwgTGljZW5zZTogRGVlcHNlZWsgTW9kZWwgTGljZW5zZTogIiJEZWVwU2VlayByZXNlcnZlcyB0aGUgcmlnaHQgdG8gcmVzdHJpY3QgKHJlbW90ZWx5IG9yIG90aGVyd2lzZSkgdXNhZ2Ugb2YgdGhlIE1vZGVsIiIKCmh0dHBzOi8vZ2l0aHViLmNvbS9kZWVwc2Vlay1haS9EZWVwU2Vlay1WMy9ibG9iL21haW4vTElDRU5TRS1NT0RFTAoKaHR0cHM6Ly9odWdnaW5nZmFjZS5jby9kZWVwc2Vlay1haS9EZWVwU2Vlay1Qcm92ZXItVjItNjcxQiIsVHJ1ZSwsLCwsLCxkZWVwc2Vlay1haSwsLCxZZXMKRGVlcFNlZWstUHJvdmVyLVYyLTdCLExhbmd1YWdlLCJMYW5ndWFnZSBtb2RlbGluZy9nZW5lcmF0aW9uLFF1ZXN0aW9uIGFuc3dlcmluZyxRdWFudGl0YXRpdmUgcmVhc29uaW5nLE1hdGhlbWF0aWNhbCByZWFzb25pbmciLERlZXBTZWVrLCJaLlouIFJlbiwgWmhpaG9uZyBTaGFvLCBKdW54aWFvIFNvbmcsIEh1YWppYW4gWGluLCBIYW9jaGVuZyBXYW5nLCBXYW5qaWEgWmhhbywgTGl5dWUgWmhhbmcsIFpoZSBGdSwgUWloYW8gWmh1LCBEZWppYW4gWWFuZywgWi5GLiBXdSwgWmhpYmluIEdvdSwgU2hpcm9uZyBNYSwgSG9uZ3h1YW4gVGFuZywgWXV4dWFuIExpdSwgV2VuanVuIEdhbywgRGF5YSBHdW8sIENob25nIFJ1YW4iLDIwMjUtMDQtMzAsRGVlcFNlZWstUHJvdmVyLVYyOiBBZHZhbmNpbmcgRm9ybWFsIE1hdGhlbWF0aWNhbCBSZWFzb25pbmcgdmlhIFJlaW5mb3JjZW1lbnQgTGVhcm5pbmcgZm9yIFN1YmdvYWwgRGVjb21wb3NpdGlvbixodHRwczovL2FyeGl2Lm9yZy9hYnMvMjUwNC4yMTgwMSwsLCw3MDAwMDAwMDAwLjAsN0IsLCwsLCwsLCxDb25maWRlbnQsIldlIGludHJvZHVjZSBEZWVwU2Vlay1Qcm92ZXItVjIsIGFuIG9wZW4tc291cmNlIGxhcmdlIGxhbmd1YWdlIG1vZGVsIGRlc2lnbmVkIGZvciBmb3JtYWwgdGhlb3JlbSBwcm92aW5nIGluIExlYW4gNCwgd2l0aCBpbml0aWFsaXphdGlvbiBkYXRhIGNvbGxlY3RlZCB0aHJvdWdoIGEgcmVjdXJzaXZlIHRoZW9yZW0gcHJvdmluZyBwaXBlbGluZSBwb3dlcmVkIGJ5IERlZXBTZWVrLVYzLiBUaGUgY29sZC1zdGFydCB0cmFpbmluZyBwcm9jZWR1cmUgYmVnaW5zIGJ5IHByb21wdGluZyBEZWVwU2Vlay1WMyB0byBkZWNvbXBvc2UgY29tcGxleCBwcm9ibGVtcyBpbnRvIGEgc2VyaWVzIG9mIHN1YmdvYWxzLiBUaGUgcHJvb2ZzIG9mIHJlc29sdmVkIHN1YmdvYWxzIGFyZSBzeW50aGVzaXplZCBpbnRvIGEgY2hhaW4tb2YtdGhvdWdodCBwcm9jZXNzLCBjb21iaW5lZCB3aXRoIERlZXBTZWVrLVYzJ3Mgc3RlcC1ieS1zdGVwIHJlYXNvbmluZywgdG8gY3JlYXRlIGFuIGluaXRpYWwgY29sZCBzdGFydCBmb3IgcmVpbmZvcmNlbWVudCBsZWFybmluZy4gVGhpcyBwcm9jZXNzIGVuYWJsZXMgdXMgdG8gaW50ZWdyYXRlIGJvdGggaW5mb3JtYWwgYW5kIGZvcm1hbCBtYXRoZW1hdGljYWwgcmVhc29uaW5nIGludG8gYSB1bmlmaWVkIG1vZGVsLiBUaGUgcmVzdWx0aW5nIG1vZGVsLCBEZWVwU2Vlay1Qcm92ZXItVjItNjcxQiwgYWNoaWV2ZXMgc3RhdGUtb2YtdGhlLWFydCBwZXJmb3JtYW5jZSBpbiBuZXVyYWwgdGhlb3JlbSBwcm92aW5nLCByZWFjaGluZyA4OC45JSBwYXNzIHJhdGlvIG9uIHRoZSBNaW5pRjJGLXRlc3QgYW5kIHNvbHZpbmcgNDkgb3V0IG9mIDY1OCBwcm9ibGVtcyBmcm9tIFB1dG5hbUJlbmNoLiBJbiBhZGRpdGlvbiB0byBzdGFuZGFyZCBiZW5jaG1hcmtzLCB3ZSBpbnRyb2R1Y2UgUHJvdmVyQmVuY2gsIGEgY29sbGVjdGlvbiBvZiAzMjUgZm9ybWFsaXplZCBwcm9ibGVtcywgdG8gZW5yaWNoIG91ciBldmFsdWF0aW9uLCBpbmNsdWRpbmcgMTUgc2VsZWN0ZWQgcHJvYmxlbXMgZnJvbSB0aGUgcmVjZW50IEFJTUUgY29tcGV0aXRpb25zICh5ZWFycyAyNC0yNSkuIEZ1cnRoZXIgZXZhbHVhdGlvbiBvbiB0aGVzZSAxNSBBSU1FIHByb2JsZW1zIHNob3dzIHRoYXQgdGhlIG1vZGVsIHN1Y2Nlc3NmdWxseSBzb2x2ZXMgNiBvZiB0aGVtLiBJbiBjb21wYXJpc29uLCBEZWVwU2Vlay1WMyBzb2x2ZXMgOCBvZiB0aGVzZSBwcm9ibGVtcyB1c2luZyBtYWpvcml0eSB2b3RpbmcsIGhpZ2hsaWdodGluZyB0aGF0IHRoZSBnYXAgYmV0d2VlbiBmb3JtYWwgYW5kIGluZm9ybWFsIG1hdGhlbWF0aWNhbCByZWFzb25pbmcgaW4gbGFyZ2UgbGFuZ3VhZ2UgbW9kZWxzIGlzIHN1YnN0YW50aWFsbHkgbmFycm93aW5nLiIsLCxPcGVuIHdlaWdodHMgKHJlc3RyaWN0ZWQgdXNlKSxDaGluYSxEZWVwU2Vlay1Qcm92ZXItVjEuNSwsLCwsMjAyNS0xMS0yOCAxMTo1MjoxMyswMDowMCwsLCwsLEluZHVzdHJ5LCwsLCxVbnJlbGVhc2VkLCJEZWVwc2VlayBNb2RlbCBMaWNlbnNlOiAiIkRlZXBTZWVrIHJlc2VydmVzIHRoZSByaWdodCB0byByZXN0cmljdCAocmVtb3RlbHkgb3Igb3RoZXJ3aXNlKSB1c2FnZSBvZiB0aGUgTW9kZWwiIgoKaHR0cHM6Ly9naXRodWIuY29tL2RlZXBzZWVrLWFpL0RlZXBTZWVrLVYzL2Jsb2IvbWFpbi9MSUNFTlNFLU1PREVMCgpodHRwczovL2h1Z2dpbmdmYWNlLmNvL2RlZXBzZWVrLWFpL0RlZXBTZWVrLVByb3Zlci1WMi03QiIsLCwsLCwsLGRlZXBzZWVrLWFpLCwsLFllcwpUcmFuc2NyaXB0Rm9ybWVyLEJpb2xvZ3ksLENoYW4gWnVja2VyYmVyZyBJbml0aWF0aXZlLCJUaGVvZmFuaXMgS2FyYWxldHNvcywgVHJhbnNjcmlwdEZvcm1lciB0ZWFtIiwyMDI1LTA0LTMwLFRyYW5zY3JpcHRGb3JtZXI6IEEgR2VuZXJhdGl2ZSBDcm9zcy1TcGVjaWVzIENlbGwgQXRsYXMgQWNyb3NzIDEuNSBCaWxsaW9uIFllYXJzIG9mIEV2b2x1dGlvbixodHRwczovL2NoYW56dWNrZXJiZXJnLmNvbS9ibG9nL3RyYW5zY3JpcHRmb3JtZXItbW9kZWwtb3ZlcnZpZXcvLCwsLCwsLCwsLCwsLCxVbmtub3duLFdlIGFyZSBidWlsZGluZyB0b3dhcmQgYSB2aXJ0dWFsIGNlbGwgbW9kZWwgdG8gcHJlZGljdCBhbmQgdW5kZXJzdGFuZCBjZWxsIGJlaGF2aW9yLiwsLCxVbml0ZWQgU3RhdGVzIG9mIEFtZXJpY2EsLCwsLCwyMDI1LTExLTI4IDExOjUyOjEzKzAwOjAwLCwsLCwsUmVzZWFyY2ggY29sbGVjdGl2ZSwsLCwsLCwsLCwsLCwsLCwsLApBbWF6b24gTm92YSBQcmVtaWVyLCJNdWx0aW1vZGFsLExhbmd1YWdlLFZpZGVvLFZpc2lvbiIsIkxhbmd1YWdlIG1vZGVsaW5nL2dlbmVyYXRpb24sVmlzdWFsIHF1ZXN0aW9uIGFuc3dlcmluZyxWaWRlbyBkZXNjcmlwdGlvbixRdWVzdGlvbiBhbnN3ZXJpbmcsQ29kZSBnZW5lcmF0aW9uLENoYXJhY3RlciByZWNvZ25pdGlvbiAoT0NSKSxTeXN0ZW0gY29udHJvbCxJbnN0cnVj</x:v>
      </x:c>
    </x:row>
    <x:row r="37" ht="18" customHeight="1">
      <x:c r="A37" s="17" t="n">
        <x:v>32</x:v>
      </x:c>
      <x:c r="B37" s="17" t="n">
        <x:v>310</x:v>
      </x:c>
      <x:c r="C37" s="160" t="str">
        <x:v>dGlvbiBpbnRlcnByZXRhdGlvbixSZXRyaWV2YWwtYXVnbWVudGVkIGdlbmVyYXRpb24iLEFtYXpvbiwsMjAyNS0wNC0zMCxBbWF6b24gTm92YSBQcmVtaWVyOiBPdXIgbW9zdCBjYXBhYmxlIG1vZGVsIGZvciBjb21wbGV4IHRhc2tzIGFuZCB0ZWFjaGVyIGZvciBtb2RlbCBkaXN0aWxsYXRpb24saHR0cHM6Ly93d3cuYW1hem9uLnNjaWVuY2UvcHVibGljYXRpb25zL2FtYXpvbi1ub3ZhLXByZW1pZXItdGVjaG5pY2FsLXJlcG9ydC1hbmQtbW9kZWwtY2FyZCwsLCwsLCwiQmVuY2htYXJrIHBlcmZvcm1hbmNlIGJldHRlciB0aGFuIE5vdmEgUHJvLCB3aGljaCB3YXMgYWxyZWFkeSBjbG9zZSB0byAxZTI1IEZMT1AuIFNpbWlsYXIgdG8gQ2xhdWRlIFNvbm5ldCAzLjUuIEhlbmNlIGNvdWxkIGJlID4xZTI1IEZMT1AsIGJ1dCBpdCdzIHVuY2VydGFpbi4gU2VydmluZyBzcGVlZCA4MCB0b2svcywgc28gbm90IGZhciBvZmYgTGxhbWEtMyA3MEIsIGFuZCBoZW5jZSBub3Qgb2J2aW91cyB0aGV5IHdvdWxkIGhhdmUgdHJhaW5lZCB3aXRoIGEgPjFlMjUgRkxPUCBidWRnZXQuIiwsLCwsLCxVbmtub3duLCJXZSBwcmVzZW50IEFtYXpvbiBOb3ZhIFByZW1pZXIsIG91ciBtb3N0IGNhcGFibGUgbXVsdGltb2RhbCBmb3VuZGF0aW9uIG1vZGVsIGFuZCB0ZWFjaGVyIGZvciBtb2RlbCBkaXN0aWxsYXRpb24uIE5vdmEgUHJlbWllciBwcm9jZXNzZXMgdGV4dCwgaW1hZ2VzLCBhbmQgdmlkZW9zIHdpdGggYSBvbmUtbWlsbGlvbiB0b2tlbiBjb250ZXh0IHdpbmRvdyBlbmFibGluZyBhbmFseXNpcyBvZiBsYXJnZSBjb2RlYmFzZXMsIGxvbmcgZG9jdW1lbnRzLCBhbmQgbG9uZyB2aWRlb3MgaW4gYSBzaW5nbGUgcHJvbXB0LiBJdCBhbHNvIGVuYWJsZXMgY3VzdG9tZXJzIHRvIHVzZSBBbWF6b24gQmVkcm9jayB0byBjcmVhdGUgY3VzdG9taXplZCB2YXJpYW50cyBvZiBBbWF6b24gTm92YSBQcm8sIE5vdmEgTGl0ZSwgYW5kIE5vdmEgTWljcm8gdGhhdCBtYWludGFpbiBoaWdoIGFjY3VyYWN5IHdoaWxlIG9mZmVyaW5nIGltcHJvdmVkIHNwZWVkIGFuZCBjb3N0IGVmZmljaWVuY3kuIExpa2UgYWxsIE5vdmEgbW9kZWxzLCBOb3ZhIFByZW1pZXIgaXMgYnVpbHQgd2l0aCBpbnRlZ3JhdGVkIHNhZmV0eSBtZWFzdXJlcyBhbmQgcmVzcG9uc2libGUgQUkgcHJhY3RpY2VzLCBtYWludGFpbmluZyBvdXIgY29tbWl0bWVudCB0byBjdXN0b21lciB0cnVzdCwgc2VjdXJpdHksIGFuZCByZWxpYWJpbGl0eS4KV2l0aCBOb3ZhIFByZW1pZXIsIHdlIGZ1cnRoZXIgZXh0ZW5kIHRoZSBjYXBhYmlsaXRpZXMgYW5kIHByaWNlLXBlcmZvcm1hbmNlIGFkdmFudGFnZXMgb2YgdGhlIEFtYXpvbiBOb3ZhIG1vZGVsIGZhbWlseSIsLCxBUEkgYWNjZXNzLFVuaXRlZCBTdGF0ZXMgb2YgQW1lcmljYSwsLCwsLDIwMjUtMTEtMjggMTE6NTI6MTMrMDA6MDAsLCwsLCxJbmR1c3RyeSwsLCwsVW5yZWxlYXNlZCwsVHJ1ZSwsLCwsLCwsLCwsTm8KR1RFLU1vZGVybkNvbEJFUlQtdjEsTGFuZ3VhZ2UsIkxhbmd1YWdlIG1vZGVsaW5nL2dlbmVyYXRpb24sUXVlc3Rpb24gYW5zd2VyaW5nIixMaWdodE9uLEFudG9pbmUgQ2hhZmZpbiwyMDI1LTA0LTMwLEdURS1Nb2Rlcm5Db2xCRVJULXYxLGh0dHBzOi8vaHVnZ2luZ2ZhY2UuY28vbGlnaHRvbmFpL0dURS1Nb2Rlcm5Db2xCRVJULXYxLCwsLDE0OTAwMDAwMC4wLDE0OU0sMy42ODMyNDA3ZSsyMSwzLjY3NjEyOGUrMjEgRkxPUCBbYmFzZSBtb2RlbCBjb21wdXRlXSArIDcuMTEyNjY0ZSsxOCBGTE9QIFsgZmluZS10dW5lIGNvbXB1dGVdID0gMy42ODMyNDA3ZSsyMSBGTE9QLCwiOC44NE0gcm93cyAqIDMwMCB0b2tlbnMgZWFjaCA9IDI2NTIwMDAwMDAgdG9rZW5zIAoKIiJHVEUtTW9kZXJuQ29sQkVSVCBoYXMgYmVlbiB0cmFpbmVkIHdpdGgga25vd2xlZGdlIGRpc3RpbGxhdGlvbiBvbiBNUyBNQVJDTyB3aXRoIGEgZG9jdW1lbnQgbGVuZ3RoIG9mIDMwMCB0b2tlbnMsIGV4cGxhaW5pbmcgaXRzIGRlZmF1bHQgdmFsdWUgZm9yIGRvY3VtZW50cyBsZW5ndGguIiIKCnBlcl9kZXZpY2VfdHJhaW5fYmF0Y2hfc2l6ZTogMTYKbnVtX3RyYWluX2Vwb2NoczogMwpzdGVwczogMTUwMDAiLCwsLCxMaWtlbHksIlB5TGF0ZSBtb2RlbCBiYXNlZCBvbiBBbGliYWJhLU5MUC9ndGUtbW9kZXJuYmVydC1iYXNlClRoaXMgaXMgYSBQeUxhdGUgbW9kZWwgdHJhaW5lZCBvbiB0aGUgbXMtbWFyY28tZW4tYmdlLWdlbW1hIGRhdGFzZXQuIEl0IG1hcHMgc2VudGVuY2VzICYgcGFyYWdyYXBocyB0byBzZXF1ZW5jZXMgb2YgMTI4LWRpbWVuc2lvbmFsIGRlbnNlIHZlY3RvcnMgYW5kIGNhbiBiZSB1c2VkIGZvciBzZW1hbnRpYyB0ZXh0dWFsIHNpbWlsYXJpdHkgdXNpbmcgdGhlIE1heFNpbSBvcGVyYXRvci4KCk1vZGVsIERldGFpbHMKTW9kZWwgRGVzY3JpcHRpb24KTW9kZWwgVHlwZTogUHlMYXRlIG1vZGVsCkJhc2UgbW9kZWw6IEFsaWJhYmEtTkxQL2d0ZS1tb2Rlcm5iZXJ0LWJhc2UKRG9jdW1lbnQgTGVuZ3RoOiAzMDAgdG9rZW5zClF1ZXJ5IExlbmd0aDogMzIgdG9rZW5zCk91dHB1dCBEaW1lbnNpb25hbGl0eTogMTI4IGRpbWVuc2lvbnMKU2ltaWxhcml0eSBGdW5jdGlvbjogTWF4U2ltClRyYWluaW5nIERhdGFzZXQ6Cm1zLW1hcmNvLWVuLWJnZS1nZW1tYQpMYW5ndWFnZTogRW5nbGlzaApMaWNlbnNlOiBBcGFjaGUgMi4wIiwzLjAsLE9wZW4gd2VpZ2h0cyAodW5yZXN0cmljdGVkKSxGcmFuY2UsZ3RlLW1vZGVybmJlcnQsNy4xMTI2NjRlKzE4LDYgRkxPUCAvIHRva2VuIC8gcGFyYW1ldGVyICogMTQ5ICogMTBeNiBwYXJhbWV0ZXJzICogMjY1MjAwMDAwMCB0b2tlbnMgKiAzIGVwb2NocyA9IDcuMTEyNjY0ZSsxOCBGTE9QLCwsMjAyNS0xMS0yOCAxMTo1MjoxMyswMDowMCwsLCwsLEluZHVzdHJ5LCwsLCxVbnJlbGVhc2VkLCJBcGFjaGUgMi4wCmh0dHBzOi8vaHVnZ2luZ2ZhY2UuY28vbGlnaHRvbmFpL0dURS1Nb2Rlcm5Db2xCRVJULXYxIiwsLCxCRjE2LCwsT3BlcmF0aW9uIGNvdW50aW5nLGxpZ2h0b25haSwsLCxZZXMKUXdlbjMtMjM1Qi1BMjJCLExhbmd1YWdlLCJMYW5ndWFnZSBtb2RlbGluZy9nZW5lcmF0aW9uLFF1ZXN0aW9uIGFuc3dlcmluZyxNYXRoZW1hdGljYWwgcmVhc29uaW5nLFF1YW50aXRhdGl2ZSByZWFzb25pbmcsQ29kZSBnZW5lcmF0aW9uLFRyYW5zbGF0aW9uIixBbGliYWJhLCwyMDI1LTA0LTI5LCJRd2VuMzogVGhpbmsgRGVlcGVyLCBBY3QgRmFzdGVyIixodHRwczovL3F3ZW5sbS5naXRodWIuaW8vYmxvZy9xd2VuMy8sLERpc2NyZXRpb25hcnksTWFqb3IgQWxpYmFiYSByZWxlYXNlLDIzNTAwMDAwMDAwMC4wLCIyMzUgYmlsbGlvbiB0b3RhbCBwYXJhbWV0ZXJzIGFuZCAyMiBiaWxsaW9uIGFjdGl2YXRlZCBwYXJhbWV0ZXJzCgpOdW1iZXIgb2YgTGF5ZXJzOiA5NApOdW1iZXIgb2YgQXR0ZW50aW9uIEhlYWRzIChHUUEpOiA2NCBmb3IgUSBhbmQgNCBmb3IgS1YKTnVtYmVyIG9mIEV4cGVydHM6IDEyOApOdW1iZXIgb2YgQWN0aXZhdGVkIEV4cGVydHM6IDgKQ29udGV4dCBMZW5ndGg6IDMyLDc2OCBuYXRpdmVseSBhbmQgMTMxLDA3MiB0b2tlbnMgd2l0aCBZYVJOLiIsNC43NTJlKzI0LDYgRkxPUCAvIHBhcmFtZXRlciAvIHRva2VuICogMjIqMTBeOSBhY3RpdmUgcGFyYW1ldGVycyAqIDM2MDAwMDAwMDAwMDAwIHRva2VucyA9IDQuNzUyZSsyNCBGTE9QLDM2MDAwMDAwMDAwMDAwLDM2VCwsLCwsTGlrZWx5LCJUb2RheSwgd2UgYXJlIGV4Y2l0ZWQgdG8gYW5ub3VuY2UgdGhlIHJlbGVhc2Ugb2YgUXdlbjMsIHRoZSBsYXRlc3QgYWRkaXRpb24gdG8gdGhlIFF3ZW4gZmFtaWx5IG9mIGxhcmdlIGxhbmd1YWdlIG1vZGVscy4gT3VyIGZsYWdzaGlwIG1vZGVsLCBRd2VuMy0yMzVCLUEyMkIsIGFjaGlldmVzIGNvbXBldGl0aXZlIHJlc3VsdHMgaW4gYmVuY2htYXJrIGV2YWx1YXRpb25zIG9mIGNvZGluZywgbWF0aCwgZ2VuZXJhbCBjYXBhYmlsaXRpZXMsIGV0Yy4sIHdoZW4gY29tcGFyZWQgdG8gb3RoZXIgdG9wLXRpZXIgbW9kZWxzIHN1Y2ggYXMgRGVlcFNlZWstUjEsIG8xLCBvMy1taW5pLCBHcm9rLTMsIGFuZCBHZW1pbmktMi41LVByby4gQWRkaXRpb25hbGx5LCB0aGUgc21hbGwgTW9FIG1vZGVsLCBRd2VuMy0zMEItQTNCLCBvdXRjb21wZXRlcyBRd1EtMzJCIHdpdGggMTAgdGltZXMgb2YgYWN0aXZhdGVkIHBhcmFtZXRlcnMsIGFuZCBldmVuIGEgdGlueSBtb2RlbCBsaWtlIFF3ZW4zLTRCIGNhbiByaXZhbCB0aGUgcGVyZm9ybWFuY2Ugb2YgUXdlbjIuNS03MkItSW5zdHJ1Y3QuIiwxLjAsLE9wZW4gd2VpZ2h0cyAodW5yZXN0cmljdGVkKSxDaGluYSwsLCwsLDIwMjUtMTItMTggMDU6NDU6MTIrMDA6MDAsLCwsLG5vdCBsaXN0ZWQsSW5kdXN0cnksLCwsLFVucmVsZWFzZWQsIkFwYWNoZSAyLjAKCmh0dHBzOi8vaHVnZ2luZ2ZhY2UuY28vUXdlbi9Rd2VuMy0yMzVCLUEyMkIiLFRydWUsLCwsLCxPcGVyYXRpb24gY291bnRpbmcsUXdlbiwsLCxZZXMKUXdlbjMtMzBCLUEzQixMYW5ndWFnZSwiTGFuZ3VhZ2UgbW9kZWxpbmcvZ2VuZXJhdGlvbixRdWVzdGlvbiBhbnN3ZXJpbmcsTWF0aGVtYXRpY2FsIHJlYXNvbmluZyxRdWFudGl0YXRpdmUgcmVhc29uaW5nLENvZGUgZ2VuZXJhdGlvbixUcmFuc2xhdGlvbiIsQWxpYmFiYSwsMjAyNS0wNC0yOSwiUXdlbjM6IFRoaW5rIERlZXBlciwgQWN0IEZhc3RlciIsaHR0cHM6Ly9xd2VubG0uZ2l0aHViLmlvL2Jsb2cvcXdlbjMvLCwsLDMwMDAwMDAwMDAwLjAsIjMwIGJpbGxpb24gdG90YWwgcGFyYW1ldGVycyBhbmQgMyBiaWxsaW9uIGFjdGl2YXRlZCBwYXJhbWV0ZXJzCgpOdW1iZXIgb2YgTGF5ZXJzOiA0OApOdW1iZXIgb2YgQXR0ZW50aW9uIEhlYWRzIChHUUEpOiAzMiBmb3IgUSBhbmQgNCBmb3IgS1YKTnVtYmVyIG9mIEV4cGVydHM6IDEyOApOdW1iZXIgb2YgQWN0aXZhdGVkIEV4cGVydHM6IDgKQ29udGV4dCBMZW5ndGg6IDMyLDc2OCIsNi40OGUrMjMsNiBGTE9QIC8gcGFyYW1ldGVyIC8gdG9rZW4gKiAzKjEwXjkgYWN0aXZlIHBhcmFtZXRlcnMgKiAzNjAwMDAwMDAwMDAwMCB0b2tlbnMgPSA2LjQ4ZSsyMyBGTE9QLCwzNlQsLCwsLExpa2VseSwiVG9kYXksIHdlIGFyZSBleGNpdGVkIHRvIGFubm91bmNlIHRoZSByZWxlYXNlIG9mIFF3ZW4zLCB0aGUgbGF0ZXN0IGFkZGl0aW9uIHRvIHRoZSBRd2VuIGZhbWlseSBvZiBsYXJnZSBsYW5ndWFnZSBtb2RlbHMuIE91ciBmbGFnc2hpcCBtb2RlbCwgUXdlbjMtMjM1Qi1BMjJCLCBhY2hpZXZlcyBjb21wZXRpdGl2ZSByZXN1bHRzIGluIGJlbmNobWFyayBldmFsdWF0aW9ucyBvZiBjb2RpbmcsIG1hdGgsIGdlbmVyYWwgY2FwYWJpbGl0aWVzLCBldGMuLCB3aGVuIGNvbXBhcmVkIHRvIG90aGVyIHRvcC10aWVyIG1vZGVscyBzdWNoIGFzIERlZXBTZWVrLVIxLCBvMSwgbzMtbWluaSwgR3Jvay0zLCBhbmQgR2VtaW5pLTIuNS1Qcm8uIEFkZGl0aW9uYWxseSwgdGhlIHNtYWxsIE1vRSBtb2RlbCwgUXdlbjMtMzBCLUEzQiwgb3V0Y29tcGV0ZXMgUXdRLTMyQiB3aXRoIDEwIHRpbWVzIG9mIGFjdGl2YXRlZCBwYXJhbWV0ZXJzLCBhbmQgZXZlbiBhIHRpbnkgbW9kZWwgbGlrZSBRd2VuMy00QiBjYW4gcml2YWwgdGhlIHBlcmZvcm1hbmNlIG9mIFF3ZW4yLjUtNzJCLUluc3RydWN0LiIsMS4wLCxPcGVuIHdlaWdodHMgKHVucmVzdHJpY3RlZCksQ2hpbmEsLCwsLCwyMDI1LTExLTI4IDExOjUyOjEzKzAwOjAwLCwsLCwsSW5kdXN0cnksLCwsLFVucmVsZWFzZWQsIkFwYWNoZSAyLjAKCmh0dHBzOi8vaHVnZ2luZ2ZhY2UuY28vUXdlbi9Rd2VuMy0zMEItQTNCIixUcnVlLCwsLCwsT3BlcmF0aW9uIGNvdW50aW5nLFF3ZW4sLCwsWWVzClF3ZW4zLTMyQixMYW5ndWFnZSwiTGFuZ3VhZ2UgbW9kZWxpbmcvZ2VuZXJhdGlvbixRdWVzdGlvbiBhbnN3ZXJpbmcsTWF0aGVtYXRpY2FsIHJlYXNvbmluZyxRdWFudGl0YXRpdmUgcmVhc29uaW5nLENvZGUgZ2VuZXJhdGlvbixUcmFuc2xhdGlvbiIsQWxpYmFiYSwsMjAyNS0wNC0yOSwiUXdlbjM6IFRoaW5rIERlZXBlciwgQWN0IEZhc3RlciIsaHR0cHM6Ly9xd2VubG0uZ2l0aHViLmlvL2Jsb2cvcXdlbjMvLCwsLDMyODAwMDAwMDAwLjAsIk51bWJlciBvZiBQYXJhbWV0ZXJzOiAzMi44QgpOdW1iZXIgb2YgUGFyYW1hdGVycyAoTm9uLUVtYmVkZGluZyk6IDMxLjJCCk51bWJlciBvZiBMYXllcnM6IDY0Ck51bWJlciBvZiBBdHRlbnRpb24gSGVhZHMgKEdRQSk6IDY0IGZvciBRIGFuZCA4IGZvciBLVgpDb250ZXh0IExlbmd0aDogMzIsNzY4IG5hdGl2ZWx5IGFuZCAxMzEsMDcyIHRva2VucyB3aXRoIFlhUk4uIiw3LjA4NDhlKzI0LDYgRkxPUCAvIHBhcmFtZXRlciAvIHRva2VuICogMzYgKiAxMF4xMiB0b2tlbnMgKiAzMi44ICAqIDEwXjkgcGFyYW1ldGVycyA9IDcuMDg0OGUrMjQgRkxPUCwsMzZULCwsLCxDb25maWRlbnQsIlF3ZW4zIGlzIHRoZSBsYXRlc3QgZ2VuZXJhdGlvbiBvZiBsYXJnZSBsYW5ndWFnZSBtb2RlbHMgaW4gUXdlbiBzZXJpZXMsIG9mZmVyaW5nIGEgY29tcHJlaGVuc2l2ZSBzdWl0ZSBvZiBkZW5zZSBhbmQgbWl4dHVyZS1vZi1leHBlcnRzIChNb0UpIG1vZGVscy4gQnVpbHQgdXBvbiBleHRlbnNpdmUgdHJhaW5pbmcsIFF3ZW4zIGRlbGl2ZXJzIGdyb3VuZGJyZWFraW5nIGFkdmFuY2VtZW50cyBpbiByZWFzb25pbmcsIGluc3RydWN0aW9uLWZvbGxvd2luZywgYWdlbnQgY2FwYWJpbGl0aWVzLCBhbmQgbXVsdGlsaW5ndWFsIHN1cHBvcnQsIHdpdGggdGhlIGZvbGxvd2luZyBrZXkgZmVhdHVyZXM6CgpVbmlxdWVseSBzdXBwb3J0IG9mIHNlYW1sZXNzIHN3aXRjaGluZyBiZXR3ZWVuIHRoaW5raW5nIG1vZGUgKGZvciBjb21wbGV4IGxvZ2ljYWwgcmVhc29uaW5nLCBtYXRoLCBhbmQgY29kaW5nKSBhbmQgbm9uLXRoaW5raW5nIG1vZGUgKGZvciBlZmZpY2llbnQsIGdlbmVyYWwtcHVycG9zZSBkaWFsb2d1ZSkgd2l0aGluIHNpbmdsZSBtb2RlbCwgZW5zdXJpbmcgb3B0aW1hbCBwZXJmb3JtYW5jZSBhY3Jvc3MgdmFyaW91cyBzY2VuYXJpb3MuClNpZ25pZmljYW50bHkgZW5oYW5jZW1lbnQgaW4gaXRzIHJlYXNvbmluZyBjYXBhYmlsaXRpZXMsIHN1cnBhc3NpbmcgcHJldmlvdXMgUXdRIChpbiB0aGlua2luZyBtb2RlKSBhbmQgUXdlbjIuNSBpbnN0cnVjdCBtb2RlbHMgKGluIG5vbi10aGlua2luZyBtb2RlKSBvbiBtYXRoZW1hdGljcywgY29kZSBnZW5lcmF0aW9uLCBhbmQgY29tbW9uc2Vuc2UgbG9naWNhbCByZWFzb25pbmcuClN1cGVyaW9yIGh1bWFuIHByZWZlcmVuY2UgYWxpZ25tZW50LCBleGNlbGxpbmcgaW4gY3JlYXRpdmUgd3JpdGluZywgcm9sZS1wbGF5aW5nLCBtdWx0aS10dXJuIGRpYWxvZ3VlcywgYW5kIGluc3RydWN0aW9uIGZvbGxvd2luZywgdG8gZGVsaXZlciBhIG1vcmUgbmF0dXJhbCwgZW5nYWdpbmcsIGFuZCBpbW1lcnNpdmUgY29udmVyc2F0aW9uYWwgZXhwZXJpZW5jZS4KRXhwZXJ0aXNlIGluIGFnZW50IGNhcGFiaWxpdGllcywgZW5hYmxpbmcgcHJlY2lzZSBpbnRlZ3JhdGlvbiB3aXRoIGV4dGVybmFsIHRvb2xzIGluIGJvdGggdGhpbmtpbmcgYW5kIHVudGhpbmtpbmcgbW9kZXMgYW5kIGFjaGlldmluZyBsZWFkaW5nIHBlcmZvcm1hbmNlIGFtb25nIG9wZW4tc291cmNlIG1vZGVscyBpbiBjb21wbGV4IGFnZW50LWJhc2VkIHRhc2tzLgpTdXBwb3J0IG9mIDEwMCsgbGFuZ3VhZ2VzIGFuZCBkaWFsZWN0cyB3aXRoIHN0cm9uZyBjYXBhYmlsaXRpZXMgZm9yIG11bHRpbGluZ3VhbCBpbnN0cnVjdGlvbiBmb2xsb3dpbmcgYW5kIHRyYW5zbGF0aW9uLiIsMS4wLCxPcGVuIHdlaWdodHMgKHVucmVzdHJpY3RlZCksQ2hpbmEsLCwsLCwyMDI1LTExLTI4IDExOjUyOjEzKzAwOjAwLCwsLCwsSW5kdXN0cnksLCwsLFVucmVsZWFzZWQsIkFwYWNoZSAyLjAKCmh0dHBzOi8vaHVnZ2luZ2ZhY2UuY28vUXdlbi9Rd2VuMy0zMkItQmFzZSIsVHJ1ZSwsLCwsLE9wZXJhdGlvbiBjb3VudGluZyxRd2VuLCwsLFllcwpRd2VuMy0xNEIsTGFuZ3VhZ2UsIkxhbmd1YWdlIG1vZGVsaW5nL2dlbmVyYXRpb24sUXVlc3Rpb24gYW5zd2VyaW5nLE1hdGhlbWF0aWNhbCByZWFzb25pbmcsUXVhbnRpdGF0aXZlIHJlYXNvbmluZyxDb2RlIGdlbmVyYXRpb24sVHJhbnNsYXRpb24iLEFsaWJhYmEsLDIwMjUtMDQtMjksIlF3ZW4zOiBUaGluayBEZWVwZXIsIEFjdCBGYXN0ZXIiLGh0dHBzOi8vcXdlbmxtLmdpdGh1Yi5pby9ibG9nL3F3ZW4zLywsLCwxNDgwMDAwMDAwMC4wLCJOdW1iZXIgb2YgUGFyYW1ldGVyczogMTQuOEIKTnVtYmVyIG9mIFBhcmFtYXRlcnMgKE5vbi1FbWJlZGRpbmcpOiAxMy4yQgpOdW1iZXIgb2YgTGF5ZXJzOiA0MApOdW1iZXIgb2YgQXR0ZW50aW9uIEhlYWRzIChHUUEpOiA0MCBmb3IgUSBhbmQgOCBmb3IgS1YKQ29udGV4dCBMZW5ndGg6IDMyLDc2OCBuYXRpdmVseSBhbmQgMTMxLDA3MiB0b2tlbnMgd2l0aCBZYVJOLiIsMy4xOTY4ZSsyNCw2IEZMT1AgLyBwYXJhbWV0ZXIgLyB0b2tlbiAqIDM2ICogMTBeMTIgdG9rZW5zICogMTQuOCAgKiAxMF45IHBhcmFtZXRlcnMgPSAzLjE5NjhlKzI0IEZMT1AsLDM2VCwsLCwsQ29uZmlkZW50LCJRd2VuMyBpcyB0aGUgbGF0ZXN0IGdlbmVyYXRpb24gb2YgbGFyZ2UgbGFuZ3VhZ2UgbW9kZWxzIGluIFF3ZW4gc2VyaWVzLCBvZmZlcmluZyBhIGNvbXByZWhlbnNpdmUgc3VpdGUgb2YgZGVuc2UgYW5kIG1peHR1cmUtb2YtZXhwZXJ0cyAoTW9FKSBtb2RlbHMuIEJ1aWx0IHVwb24gZXh0ZW5zaXZlIHRyYWluaW5nLCBRd2VuMyBkZWxpdmVycyBncm91bmRicmVha2luZyBhZHZhbmNlbWVudHMgaW4gcmVhc29uaW5nLCBpbnN0cnVjdGlvbi1mb2xsb3dpbmcsIGFnZW50IGNhcGFiaWxpdGllcywgYW5kIG11bHRpbGluZ3VhbCBzdXBwb3J0LCB3aXRoIHRoZSBmb2xsb3dpbmcga2V5IGZlYXR1cmVzOgoKVW5pcXVlbHkgc3VwcG9ydCBvZiBzZWFtbGVzcyBzd2l0Y2hpbmcgYmV0d2VlbiB0aGlua2luZyBtb2RlIChmb3IgY29tcGxleCBsb2dpY2FsIHJlYXNvbmluZywgbWF0aCwgYW5kIGNvZGluZykgYW5kIG5vbi10aGlua2luZyBtb2RlIChmb3IgZWZmaWNpZW50LCBnZW5lcmFsLXB1cnBvc2UgZGlhbG9ndWUpIHdpdGhpbiBzaW5nbGUgbW9kZWwsIGVuc3VyaW5nIG9wdGltYWwgcGVyZm9ybWFuY2UgYWNyb3NzIHZhcmlvdXMgc2NlbmFyaW9zLgpTaWduaWZpY2FudGx5IGVuaGFuY2VtZW50IGluIGl0cyByZWFzb25pbmcgY2FwYWJpbGl0aWVzLCBzdXJwYXNzaW5nIHByZXZpb3VzIFF3USAoaW4gdGhpbmtpbmcgbW9kZSkgYW5kIFF3ZW4yLjUgaW5zdHJ1Y3QgbW9kZWxzIChpbiBub24tdGhpbmtpbmcgbW9kZSkgb24gbWF0aGVtYXRpY3MsIGNvZGUgZ2VuZXJhdGlvbiwgYW5kIGNvbW1vbnNlbnNlIGxvZ2ljYWwgcmVhc29uaW5nLgpTdXBlcmlvciBodW1hbiBwcmVmZXJlbmNlIGFsaWdubWVudCwgZXhjZWxsaW5nIGluIGNyZWF0aXZlIHdyaXRpbmcsIHJvbGUtcGxheWluZywgbXVsdGktdHVybiBkaWFsb2d1ZXMsIGFuZCBpbnN0cnVjdGlvbiBmb2xsb3dpbmcsIHRvIGRlbGl2ZXIgYSBtb3JlIG5hdHVyYWwsIGVuZ2FnaW5nLCBhbmQgaW1tZXJzaXZlIGNvbnZlcnNhdGlvbmFsIGV4cGVyaWVuY2UuCkV4cGVydGlzZSBpbiBhZ2VudCBjYXBhYmlsaXRpZXMsIGVuYWJsaW5nIHByZWNpc2UgaW50ZWdyYXRpb24gd2l0aCBleHRlcm5hbCB0b29scyBpbiBib3RoIHRoaW5raW5nIGFuZCB1bnRoaW5raW5nIG1vZGVzIGFuZCBhY2hpZXZpbmcgbGVhZGluZyBwZXJmb3JtYW5jZSBhbW9uZyBvcGVuLXNvdXJjZSBtb2RlbHMgaW4gY29tcGxleCBhZ2VudC1iYXNlZCB0YXNrcy4KU3VwcG9ydCBvZiAxMDArIGxhbmd1YWdlcyBhbmQgZGlhbGVjdHMgd2l0aCBzdHJvbmcgY2FwYWJpbGl0aWVzIGZvciBtdWx0aWxpbmd1YWwgaW5zdHJ1Y3Rpb24gZm9sbG93aW5nIGFuZCB0cmFuc2xhdGlvbi4iLDEuMCwsT3BlbiB3ZWlnaHRzICh1bnJlc3RyaWN0ZWQpLENoaW5hLCwsLCwsMjAyNS0xMS0yOCAxMTo1MjoxMyswMDowMCwsLCwsLEluZHVzdHJ5LCwsLCxVbnJlbGVhc2VkLCJBcGFjaGUgMi4wCgpodHRwczovL2h1Z2dpbmdmYWNlLmNvL1F3ZW4vUXdlbjMtMTRCLUJhc2UiLFRydWUsLCwsLCxPcGVyYXRpb24gY291bnRpbmcsUXdlbiwsLCxZZXMKUXdlbjMtOEIsTGFuZ3VhZ2UsIkxhbmd1YWdlIG1vZGVsaW5nL2dlbmVyYXRpb24sUXVlc3Rpb24gYW5zd2VyaW5nLE1hdGhlbWF0aWNhbCByZWFzb25pbmcsUXVhbnRpdGF0aXZlIHJlYXNvbmluZyxDb2RlIGdlbmVyYXRpb24sVHJhbnNsYXRpb24iLEFsaWJhYmEsLDIwMjUtMDQtMjksIlF3ZW4zOiBUaGluayBEZWVwZXIsIEFjdCBGYXN0ZXIiLGh0dHBzOi8vcXdlbmxtLmdpdGh1Yi5pby9ibG9nL3F3ZW4zLywsLCw4MjAwMDAwMDAwLjAsIk51bWJlciBvZiBQYXJhbWV0ZXJzOiA4LjJCCk51bWJlciBvZiBQYXJhbWF0ZXJzIChOb24tRW1iZWRkaW5nKTogNi45NUIKTnVtYmVyIG9mIExheWVyczogMzYKTnVtYmVyIG9mIEF0dGVudGlvbiBIZWFkcyAoR1FBKTogMzIgZm9yIFEgYW5kIDggZm9yIEtWCkNvbnRleHQgTGVuZ3RoOiAzMiw3NjggbmF0aXZlbHkgYW5kIDEzMSwwNzIgdG9rZW5zIHdpdGggWWFSTi4iLDEuNzcxMmUrMjQsNiBGTE9QIC8gcGFyYW1ldGVyIC8gdG9rZW4gKiAzNiAqIDEwXjEyIHRva2VucyAqIDguMiAgKiAxMF45IHBhcmFtZXRlcnMgPSAxLjc3MTJlKzI0IEZMT1AsLDM2VCwsLCwsQ29uZmlkZW50LCJRd2VuMyBpcyB0aGUgbGF0ZXN0IGdlbmVyYXRpb24gb2YgbGFyZ2UgbGFuZ3VhZ2UgbW9kZWxzIGluIFF3ZW4gc2VyaWVzLCBvZmZlcmluZyBhIGNvbXByZWhlbnNpdmUgc3VpdGUgb2YgZGVuc2UgYW5kIG1peHR1cmUtb2YtZXhwZXJ0cyAoTW9FKSBtb2RlbHMuIEJ1aWx0IHVwb24gZXh0ZW5zaXZlIHRyYWluaW5nLCBRd2VuMyBkZWxpdmVycyBncm91bmRicmVha2luZyBhZHZhbmNlbWVudHMgaW4gcmVhc29uaW5nLCBpbnN0cnVjdGlvbi1mb2xsb3dpbmcsIGFnZW50IGNhcGFiaWxpdGllcywgYW5kIG11bHRpbGluZ3VhbCBzdXBwb3J0LCB3aXRoIHRoZSBmb2xsb3dpbmcga2V5IGZlYXR1cmVzOgoKVW5pcXVlbHkgc3VwcG9ydCBvZiBzZWFtbGVzcyBzd2l0Y2hpbmcgYmV0d2VlbiB0aGlua2luZyBtb2RlIChmb3IgY29tcGxleCBsb2dpY2FsIHJlYXNvbmluZywgbWF0aCwgYW5kIGNvZGluZykgYW5kIG5vbi10aGlua2luZyBtb2RlIChmb3IgZWZmaWNpZW50LCBnZW5lcmFsLXB1cnBvc2UgZGlhbG9ndWUpIHdpdGhpbiBzaW5nbGUgbW9kZWwsIGVuc3VyaW5nIG9wdGltYWwgcGVyZm9ybWFuY2UgYWNyb3NzIHZhcmlvdXMgc2NlbmFyaW9zLgpTaWduaWZpY2FudGx5IGVuaGFuY2VtZW50IGluIGl0cyByZWFzb25pbmcgY2FwYWJpbGl0aWVzLCBzdXJwYXNzaW5nIHByZXZpb3VzIFF3USAoaW4gdGhpbmtpbmcgbW9kZSkgYW5kIFF3ZW4yLjUgaW5zdHJ1Y3QgbW9kZWxzIChpbiBub24tdGhpbmtpbmcgbW9kZSkgb24gbWF0aGVtYXRpY3MsIGNvZGUgZ2VuZXJhdGlvbiwgYW5kIGNvbW1vbnNlbnNlIGxvZ2ljYWwgcmVhc29uaW5nLgpTdXBlcmlvciBodW1hbiBwcmVmZXJlbmNlIGFsaWdubWVudCwgZXhjZWxsaW5nIGluIGNyZWF0aXZlIHdyaXRpbmcsIHJvbGUtcGxheWluZywgbXVsdGktdHVybiBkaWFsb2d1ZXMsIGFuZCBpbnN0cnVjdGlvbiBmb2xsb3dpbmcsIHRvIGRlbGl2ZXIgYSBtb3JlIG5hdHVyYWwsIGVuZ2FnaW5nLCBhbmQgaW1tZXJzaXZlIGNvbnZlcnNhdGlvbmFsIGV4cGVyaWVuY2UuCkV4cGVydGlzZSBpbiBhZ2VudCBjYXBhYmlsaXRpZXMsIGVuYWJsaW5nIHByZWNpc2UgaW50ZWdyYXRpb24gd2l0aCBleHRlcm5hbCB0b29scyBpbiBib3RoIHRoaW5raW5nIGFuZCB1bnRoaW5raW5nIG1vZGVzIGFuZCBhY2hpZXZpbmcgbGVhZGluZyBwZXJmb3JtYW5jZSBhbW9uZyBvcGVuLXNvdXJjZSBtb2RlbHMgaW4gY29tcGxleCBhZ2VudC1iYXNlZCB0YXNrcy4KU3VwcG9ydCBvZiAxMDArIGxhbmd1YWdlcyBhbmQgZGlhbGVjdHMgd2l0aCBzdHJvbmcgY2FwYWJpbGl0aWVzIGZvciBtdWx0aWxpbmd1YWwgaW5zdHJ1Y3Rpb24gZm9sbG93aW5nIGFuZCB0cmFuc2xhdGlvbi4iLDEuMCwsT3BlbiB3ZWlnaHRzICh1bnJlc3RyaWN0ZWQpLENoaW5hLCwsLCwsMjAyNS0xMS0yOCAxMTo1MjoxMyswMDowMCwsLCwsLEluZHVzdHJ5LCwsLCxVbnJlbGVhc2VkLCJBcGFjaGUgMi4wCgpodHRwczovL2h1Z2dpbmdmYWNlLmNvL1F3ZW4vUXdlbjMtOEItQmFzZSIsVHJ1ZSwsLCwsLE9wZXJhdGlvbiBjb3VudGluZyxRd2VuLCwsLFllcwpRd2VuMy00QixMYW5ndWFnZSwiTGFuZ3VhZ2UgbW9kZWxpbmcvZ2VuZXJhdGlvbixRdWVzdGlvbiBhbnN3ZXJpbmcsTWF0aGVtYXRpY2FsIHJlYXNvbmluZyxRdWFudGl0YXRpdmUgcmVhc29uaW5nLENvZGUgZ2VuZXJhdGlvbixUcmFuc2xhdGlvbiIsQWxpYmFiYSwsMjAyNS0wNC0yOSwiUXdlbjM6IFRoaW5rIERlZXBlciwgQWN0IEZhc3RlciIsaHR0cHM6Ly9xd2VubG0uZ2l0aHViLmlvL2Jsb2cvcXdlbjMvLCwsLDQwMDAwMDAwMDAuMCwiTnVtYmVyIG9mIFBhcmFtZXRlcnM6IDQuMEIKTnVtYmVyIG9mIFBhcmFtYXRlcnMgKE5vbi1FbWJlZGRpbmcpOiAzLjZCCk51bWJlciBvZiBMYXllcnM6IDM2Ck51bWJlciBvZiBBdHRlbnRpb24gSGVhZHMgKEdRQSk6IDMyIGZvciBRIGFuZCA4IGZvciBLVgpDb250ZXh0IExlbmd0aDogMzIsNzY4IG5hdGl2ZWx5IGFuZCAxMzEsMDcyIHRva2VucyB3aXRoIFlhUk4uIiw4LjY0ZSsyMyw2IEZMT1AgLyBwYXJhbWV0ZXIgLyB0b2tlbiAqIDM2ICogMTBeMTIgdG9rZW5zICogNCAgKiAxMF45IHBhcmFtZXRlcnMgPSA4LjY0ZSsyMyBGTE9QLCwzNlQsLCwsLENvbmZpZGVudCwiUXdlbjMgaXMgdGhlIGxhdGVzdCBnZW5lcmF0aW9uIG9mIGxhcmdlIGxhbmd1YWdlIG1vZGVscyBpbiBRd2VuIHNlcmllcywgb2ZmZXJpbmcgYSBjb21wcmVoZW5zaXZlIHN1aXRlIG9mIGRlbnNlIGFuZCBtaXh0dXJlLW9mLWV4cGVydHMgKE1vRSkgbW9kZWxzLiBCdWlsdCB1cG9uIGV4dGVuc2l2ZSB0cmFpbmluZywgUXdlbjMgZGVsaXZlcnMgZ3JvdW5kYnJlYWtpbmcgYWR2YW5jZW1lbnRzIGluIHJlYXNvbmluZywgaW5zdHJ1Y3Rpb24tZm9sbG93aW5nLCBhZ2VudCBjYXBhYmlsaXRpZXMsIGFuZCBtdWx0aWxpbmd1YWwgc3VwcG9ydCwgd2l0aCB0aGUgZm9sbG93aW5nIGtleSBmZWF0dXJlczoKClVuaXF1ZWx5IHN1cHBvcnQgb2Ygc2VhbWxlc3Mgc3dpdGNoaW5nIGJldHdlZW4gdGhpbmtpbmcgbW9kZSAoZm9yIGNvbXBsZXggbG9naWNhbCByZWFzb25pbmcsIG1hdGgsIGFuZCBjb2RpbmcpIGFuZCBub24tdGhpbmtpbmcgbW9kZSAoZm9yIGVmZmljaWVudCwgZ2VuZXJhbC1wdXJwb3NlIGRpYWxvZ3VlKSB3aXRoaW4gc2luZ2xlIG1vZGVsLCBlbnN1cmluZyBvcHRpbWFsIHBlcmZvcm1hbmNlIGFjcm9zcyB2YXJpb3VzIHNjZW5hcmlvcy4KU2lnbmlmaWNhbnRseSBlbmhhbmNlbWVudCBpbiBpdHMgcmVhc29uaW5nIGNhcGFiaWxpdGllcywgc3VycGFzc2luZyBwcmV2aW91cyBRd1EgKGluIHRoaW5raW5nIG1vZGUpIGFuZCBRd2VuMi41IGluc3RydWN0IG1vZGVscyAoaW4gbm9uLXRoaW5raW5nIG1vZGUpIG9uIG1hdGhlbWF0aWNzLCBjb2RlIGdlbmVyYXRpb24sIGFuZCBjb21tb25zZW5zZSBsb2dpY2FsIHJlYXNvbmluZy4KU3VwZXJpb3IgaHVtYW4gcHJlZmVyZW5jZSBhbGlnbm1lbnQsIGV4Y2VsbGluZyBpbiBjcmVhdGl2ZSB3cml0aW5nLCByb2xlLXBsYXlpbmcsIG11bHRpLXR1cm4gZGlhbG9ndWVzLCBhbmQgaW5zdHJ1Y3Rpb24gZm9sbG93aW5nLCB0byBkZWxpdmVyIGEgbW9yZSBuYXR1cmFsLCBlbmdhZ2luZywgYW5kIGltbWVyc2l2ZSBjb252ZXJzYXRpb25hbCBleHBlcmllbmNlLgpFeHBlcnRpc2UgaW4gYWdlbnQgY2FwYWJpbGl0aWVzLCBlbmFibGluZyBwcmVjaXNlIGludGVncmF0aW9uIHdpdGggZXh0ZXJuYWwgdG9vbHMgaW4gYm90aCB0aGlua2luZyBhbmQgdW50aGlua2luZyBtb2RlcyBhbmQgYWNoaWV2aW5nIGxlYWRpbmcgcGVyZm9ybWFuY2UgYW1vbmcgb3Blbi1zb3VyY2UgbW9kZWxzIGluIGNvbXBsZXggYWdlbnQtYmFzZWQgdGFza3MuClN1cHBvcnQgb2YgMTAwKyBsYW5ndWFnZXMgYW5kIGRpYWxlY3RzIHdpdGggc3Ryb25nIGNhcGFiaWxpdGllcyBmb3IgbXVsdGlsaW5ndWFsIGluc3RydWN0aW9uIGZvbGxvd2luZyBhbmQgdHJhbnNsYXRpb24uIiwxLjAsLE9wZW4gd2VpZ2h0cyAodW5yZXN0cmljdGVkKSxDaGluYSwsLCwsLDIwMjUtMTEtMjggMTE6NTI6MTMrMDA6MDAsLCwsLCxJbmR1c3RyeSwsLCwsVW5yZWxlYXNlZCwiQXBhY2hlIDIuMAoKaHR0cHM6Ly9odWdnaW5nZmFjZS5jby9Rd2VuL1F3ZW4zLTRCLUJhc2UiLFRydWUsLCwsLCxPcGVyYXRpb24gY291bnRpbmcsUXdlbiwsLCxZZXMKUXdlbjMtMS43QixMYW5ndWFnZSwiTGFuZ3VhZ2UgbW9kZWxpbmcvZ2VuZXJhdGlvbixRdWVzdGlvbiBhbnN3ZXJpbmcsTWF0aGVtYXRpY2FsIHJlYXNvbmluZyxRdWFudGl0YXRpdmUgcmVhc29uaW5nLENvZGUgZ2VuZXJhdGlvbixUcmFuc2xhdGlvbiIsQWxpYmFiYSwsMjAyNS0wNC0yOSwiUXdlbjM6IFRoaW5rIERlZXBlciwgQWN0IEZhc3RlciIsaHR0cHM6Ly9xd2VubG0uZ2l0aHViLmlvL2Jsb2cvcXdlbjMvLCwsLDE3MDAwMDAwMDAuMCwiTnVtYmVyIG9mIFBhcmFtZXRlcnM6IDEuN0IKTnVtYmVyIG9mIFBhcmFtYXRlcnMgKE5vbi1FbWJlZGRpbmcpOiAxLjRCCk51bWJlciBvZiBMYXllcnM6IDI4Ck51bWJlciBvZiBBdHRlbnRpb24gSGVhZHMgKEdRQSk6IDE2IGZvciBRIGFuZCA4IGZvciBLVgpDb250ZXh0IExlbmd0aDogMzIsNzY4CiIsMy42NzJlKzIzLDYgRkxPUCAvIHBhcmFtZXRlciAvIHRva2VuICogMzYgKiAxMF4xMiB0b2tlbnMgKiAxLjcgICogMTBeOSBwYXJhbWV0ZXJzID0gMy42NzJlKzIzIEZMT1AsLDM2VCwsLCwsQ29uZmlkZW50LCJRd2VuMyBpcyB0aGUgbGF0ZXN0IGdlbmVyYXRpb24gb2YgbGFyZ2UgbGFuZ3VhZ2UgbW9kZWxzIGluIFF3ZW4gc2VyaWVzLCBvZmZlcmluZyBhIGNvbXByZWhlbnNpdmUgc3VpdGUgb2YgZGVuc2UgYW5kIG1peHR1cmUtb2YtZXhwZXJ0cyAoTW9FKSBtb2RlbHMuIEJ1aWx0IHVwb24gZXh0ZW5zaXZlIHRyYWluaW5nLCBRd2VuMyBkZWxpdmVycyBncm91bmRicmVha2luZyBhZHZhbmNlbWVudHMgaW4gcmVhc29uaW5nLCBpbnN0cnVjdGlvbi1mb2xsb3dpbmcsIGFnZW50IGNhcGFiaWxpdGllcywgYW5kIG11bHRpbGluZ3VhbCBzdXBwb3J0LCB3aXRoIHRoZSBmb2xsb3dpbmcga2V5IGZlYXR1cmVzOgoKVW5pcXVlbHkgc3VwcG9ydCBvZiBzZWFtbGVzcyBzd2l0Y2hpbmcgYmV0d2VlbiB0aGlua2luZyBtb2RlIChmb3IgY29tcGxleCBsb2dpY2FsIHJlYXNvbmluZywgbWF0aCwgYW5kIGNvZGluZykgYW5kIG5vbi10aGlua2luZyBtb2RlIChmb3IgZWZmaWNpZW50LCBnZW5lcmFsLXB1cnBvc2UgZGlhbG9ndWUpIHdpdGhpbiBzaW5nbGUgbW9kZWwsIGVuc3VyaW5nIG9wdGltYWwgcGVyZm9ybWFuY2UgYWNyb3NzIHZhcmlvdXMgc2NlbmFyaW9zLgpTaWduaWZpY2FudGx5IGVuaGFuY2VtZW50IGluIGl0cyByZWFzb25pbmcgY2FwYWJpbGl0aWVzLCBzdXJwYXNzaW5nIHByZXZpb3VzIFF3USAoaW4gdGhpbmtpbmcgbW9kZSkgYW5kIFF3ZW4yLjUgaW5zdHJ1Y3QgbW9kZWxzIChpbiBub24tdGhpbmtpbmcgbW9kZSkgb24gbWF0aGVtYXRpY3MsIGNvZGUgZ2VuZXJhdGlvbiwgYW5kIGNvbW1vbnNlbnNlIGxvZ2ljYWwgcmVhc29uaW5nLgpTdXBlcmlvciBodW1hbiBwcmVmZXJlbmNlIGFsaWdubWVudCwgZXhjZWxsaW5nIGluIGNyZWF0aXZlIHdyaXRpbmcsIHJvbGUtcGxheWluZywgbXVsdGktdHVybiBkaWFsb2d1ZXMsIGFuZCBpbnN0cnVjdGlvbiBmb2xsb3dpbmcsIHRvIGRlbGl2ZXIgYSBtb3JlIG5hdHVyYWwsIGVuZ2FnaW5nLCBhbmQgaW1tZXJzaXZlIGNvbnZlcnNhdGlvbmFsIGV4cGVyaWVuY2UuCkV4cGVydGlzZSBpbiBhZ2VudCBjYXBhYmlsaXRpZXMsIGVuYWJsaW5nIHByZWNpc2UgaW50ZWdyYXRpb24gd2l0aCBleHRlcm5hbCB0b29scyBpbiBib3RoIHRoaW5raW5nIGFuZCB1bnRoaW5raW5nIG1vZGVzIGFuZCBhY2hpZXZpbmcgbGVhZGluZyBwZXJmb3JtYW5jZSBhbW9uZyBvcGVuLXNvdXJjZSBtb2RlbHMgaW4gY29tcGxleCBhZ2VudC1iYXNlZCB0YXNrcy4KU3VwcG9ydCBvZiAxMDArIGxhbmd1YWdlcyBhbmQgZGlhbGVjdHMgd2l0aCBzdHJvbmcgY2FwYWJpbGl0aWVzIGZvciBtdWx0aWxpbmd1YWwgaW5zdHJ1Y3Rpb24gZm9sbG93aW5nIGFuZCB0cmFuc2xhdGlvbi4iLDEuMCwsT3BlbiB3ZWlnaHRzICh1bnJlc3RyaWN0ZWQpLENoaW5hLCwsLCwsMjAyNS0xMS0yOCAxMTo1MjoxMyswMDowMCwsLCwsLEluZHVzdHJ5LCwsLCxVbnJlbGVhc2VkLCJBcGFjaGUgMi4wCgpodHRwczovL2h1Z2dpbmdmYWNlLmNvL1F3ZW4vUXdlbjMtMS43Qi1CYXNlIixUcnVlLCwsLCwsT3BlcmF0aW9uIGNvdW50aW5nLFF3ZW4sLCwsWWVzClF3ZW4zLTAuNkIsTGFuZ3VhZ2UsIkxhbmd1YWdlIG1vZGVsaW5nL2dlbmVyYXRpb24sUXVlc3Rpb24gYW5zd2VyaW5nLE1hdGhlbWF0aWNhbCByZWFzb25pbmcsUXVhbnRpdGF0aXZlIHJlYXNvbmluZyxDb2RlIGdlbmVyYXRpb24sVHJhbnNsYXRpb24iLEFsaWJhYmEsLDIwMjUtMDQtMjksIlF3ZW4zOiBUaGluayBEZWVwZXIsIEFjdCBGYXN0ZXIiLGh0dHBzOi8vcXdlbmxtLmdpdGh1Yi5pby9ibG9nL3F3ZW4zLywsLCw2MDAwMDAwMDAuMCwiTnVtYmVyIG9mIFBhcmFtZXRlcnM6IDAuNkIKTnVtYmVyIG9mIFBhcmFtYXRlcnMgKE5vbi1FbWJlZGRpbmcpOiAwLjQ0QgpOdW1iZXIgb2YgTGF5ZXJzOiAyOApOdW1iZXIgb2YgQXR0ZW50aW9uIEhlYWRzIChHUUEpOiAxNiBmb3IgUSBhbmQgOCBmb3IgS1YKQ29udGV4dCBMZW5ndGg6IDMyLDc2OCIsMS4yOTZlKzIzLDYgRkxPUCAvIHBhcmFtZXRlciAvIHRva2VuICogMzYgKiAxMF4xMiB0b2tlbnMgKiAwLjYgKiAxMF45IHBhcmFtZXRlcnMgPSAxLjI5NmUrMjMgRkxPUCwsMzZULCwsLCxDb25maWRlbnQsIlF3ZW4zIGlzIHRoZSBsYXRlc3QgZ2VuZXJhdGlvbiBvZiBsYXJnZSBsYW5ndWFnZSBtb2RlbHMgaW4gUXdlbiBzZXJpZXMsIG9mZmVyaW5nIGEgY29tcHJlaGVuc2l2ZSBzdWl0ZSBvZiBkZW5zZSBhbmQgbWl4dHVyZS1vZi1leHBlcnRzIChNb0UpIG1vZGVscy4gQnVpbHQgdXBvbiBleHRlbnNpdmUgdHJhaW5pbmcsIFF3ZW4zIGRlbGl2ZXJzIGdyb3VuZGJyZWFraW5nIGFkdmFuY2VtZW50cyBpbiByZWFzb25pbmcsIGluc3RydWN0aW9uLWZvbGxvd2luZywgYWdlbnQgY2FwYWJpbGl0aWVzLCBhbmQgbXVsdGlsaW5ndWFsIHN1cHBvcnQsIHdpdGggdGhlIGZvbGxvd2luZyBrZXkgZmVhdHVyZXM6CgpVbmlxdWVseSBzdXBwb3J0IG9mIHNlYW1sZXNzIHN3aXRjaGluZyBiZXR3ZWVuIHRoaW5raW5nIG1vZGUgKGZvciBjb21wbGV4IGxvZ2ljYWwgcmVhc29uaW5nLCBtYXRoLCBhbmQgY29kaW5nKSBhbmQgbm9uLXRoaW5raW5nIG1vZGUgKGZvciBlZmZpY2llbnQsIGdlbmVyYWwtcHVycG9zZSBkaWFsb2d1ZSkgd2l0aGluIHNpbmdsZSBtb2RlbCwgZW5zdXJpbmcgb3B0aW1hbCBwZXJmb3JtYW5jZSBhY3Jvc3MgdmFyaW91cyBzY2VuYXJpb3MuClNpZ25pZmljYW50bHkgZW5oYW5jZW1lbnQgaW4gaXRzIHJlYXNvbmluZyBjYXBhYmlsaXRpZXMsIHN1cnBhc3NpbmcgcHJldmlvdXMgUXdRIChpbiB0aGlua2luZyBtb2RlKSBhbmQgUXdlbjIuNSBpbnN0cnVjdCBtb2RlbHMgKGluIG5vbi10aGlua2luZyBtb2RlKSBvbiBtYXRoZW1hdGljcywgY29kZSBnZW5lcmF0aW9uLCBhbmQgY29tbW9uc2Vuc2UgbG9naWNhbCByZWFzb25pbmcuClN1cGVyaW9yIGh1bWFuIHByZWZlcmVuY2UgYWxpZ25tZW50LCBleGNlbGxpbmcgaW4gY3JlYXRpdmUgd3JpdGluZywgcm9sZS1wbGF5aW5nLCBtdWx0aS10dXJuIGRpYWxvZ3VlcywgYW5kIGluc3RydWN0aW9uIGZvbGxvd2luZywgdG8gZGVsaXZlciBhIG1vcmUgbmF0dXJhbCwgZW5nYWdpbmcsIGFuZCBpbW1lcnNpdmUgY29udmVyc2F0aW9uYWwgZXhwZXJpZW5jZS4KRXhwZXJ0aXNlIGluIGFnZW50IGNhcGFiaWxpdGllcywgZW5hYmxpbmcgcHJlY2lzZSBpbnRlZ3JhdGlvbiB3aXRoIGV4dGVybmFsIHRvb2xzIGluIGJvdGggdGhpbmtpbmcgYW5kIHVudGhpbmtpbmcgbW9kZXMgYW5kIGFjaGlldmluZyBsZWFkaW5nIHBlcmZvcm1hbmNlIGFtb25nIG9wZW4tc291cmNlIG1vZGVscyBpbiBjb21wbGV4IGFnZW50LWJhc2VkIHRhc2tzLgpTdXBwb3J0IG9mIDEwMCsgbGFuZ3VhZ2VzIGFuZCBkaWFsZWN0cyB3aXRoIHN0cm9uZyBjYXBhYmlsaXRpZXMgZm9yIG11bHRpbGluZ3VhbCBpbnN0cnVjdGlvbiBmb2xsb3dpbmcgYW5kIHRyYW5zbGF0aW9uLiIsMS4wLCxPcGVuIHdlaWdodHMgKHVucmVzdHJpY3RlZCksQ2hpbmEsLCwsLCwyMDI1LTExLTI4IDExOjUyOjEzKzAwOjAwLCwsLCwsSW5kdXN0cnksLCwsLFVucmVsZWFzZWQsIkFwYWNoZSAyLjAKCmh0dHBzOi8vaHVnZ2luZ2ZhY2UuY28vUXdlbi9Rd2VuMy0wLjZCLUJhc2UiLFRydWUsLCwsLCxPcGVyYXRpb24gY291bnRpbmcsUXdlbiwsLCxZZXMKRm91bmRhdGlvbi1zZWMtOGIsTGFuZ3VhZ2UsIkxhbmd1YWdlIG1vZGVsaW5nL2dlbmVyYXRpb24sUXVlc3Rpb24gYW5zd2VyaW5nIixDaXNjbywiUGF1bCBLYXNzaWFuaWssIEJhdHVyYXkgU2FnbGFtLCBBbGV4YW5kZXIgQ2hlbiwgQmxhaW5lIE5lbHNvbiwgQW51IFZlbGxvcmUsIE1hc3NpbW8gQXVmaWVybywgRnJhc2VyIEJ1cmNoLCBEaHJ1diBLZWRpYSwgQXZpIFpvaGFyeSwgU2FqYW5hIFdlZXJhd2FyZGhlbmEsIEFtYW4gUHJpeWFuc2h1LCBBZGFtIFN3YW5kYSwgQW15IENoYW5nLCBIeXJ1bSBBbmRlcnNvbiwgS29qaW4gT3NoaWJhLCBPbWFyIFNhbnRvcywgWWFyb24gU2luZ2VyLCBBbWluIEthcmJhc2kiLDIwMjUtMDQtMjgsTGxhbWEtMy4xLUZvdW5kYXRpb25BSS1TZWN1cml0eUxMTS1CYXNlLThCIFRlY2huaWNhbCBSZXBvcnQsaHR0cHM6Ly9hcnhpdi5vcmcvYWJzLzI1MDQuMjEwMzksLCwsODAwMDAwMDAwMC4wLCIiIk91ciBuZXdseSBsYXVuY2hlZCBGb3VuZGF0aW9uIEFJIGdyb3Vw4oCUZm9ybWVkIHRvIGJyaW5nIHdvcmxkLWNsYXNzLCBkb21haW4tc3BlY2lmaWMgQUkgaW5mcmFzdHJ1Y3R1cmUgdG8gdGhlIGN5YmVyc2VjdXJpdHkgc3BhY2XigJRpcyBwcm91ZCB0byBpbnRyb2R1Y2UgaXRzIGZpcnN0IHJlbGVhc2U6IExsYW1hLTMuMS1Gb3VuZGF0aW9uQUktU2VjdXJpdHlMTE0tYmFzZS04QiAoRm91bmRhdGlvbi1zZWMtOGIpLCBhbiA4LWJpbGxpb24gcGFyYW1ldGVyLCBvcGVuLXdlaWdodCBMYXJnZSBMYW5ndWFnZSBNb2RlbCAoTExNKSBwdXJwb3NlLWJ1aWx0IGZvciBzZWN1cml0eS4iIiIsMS4yMjQyNDQ4ZSsyNCwxLjIyNGUrMjQgRkxPUCBbYmFzZSBtb2RlbCBjb21wdXRlXSArIDIuNDQ4ZSsyMCBGTE9QIFtmaW5ldHVuZSBjb21wdXRlXSA9IDEuMjI0MjQ0OGUyNCBGTE9QLDUxMDAwMDAwMDAsIiIiRmluYWxseSwgd2Ugc3BsaXQgdGhlIHJlc3VsdGluZyA1LjEgYmlsbGlvbiB0b2tlbnMgaW50byBhCjk5JSB0cmFpbmluZyBzZXQgYW5kIGEgMSUgdGVzdCBzZXQuIiIiLCwsLCxDb25maWRlbnQsIkFzIHRyYW5zZm9ybWVyLWJhc2VkIGxhcmdlIGxhbmd1YWdlIG1vZGVscyAoTExNcykgaW5jcmVhc2luZ2x5IHBlcm1lYXRlIHNvY2lldHksIHRoZXkgaGF2ZSByZXZvbHV0aW9uaXplZCBkb21haW5zIHN1Y2ggYXMgc29mdHdhcmUgZW5naW5lZXJpbmcsIGNyZWF0aXZlIHdyaXRpbmcsIGFuZCBkaWdpdGFsIGFydHMuIEhvd2V2ZXIsIHRoZWlyIGFkb3B0aW9uIGluIGN5YmVyc2VjdXJpdHkgcmVtYWlucyBsaW1pdGVkIGR1ZSB0byBjaGFsbGVuZ2VzIGxpa2Ugc2NhcmNpdHkgb2Ygc3BlY2lhbGl6ZWQgdHJhaW5pbmcgZGF0YSBhbmQgY29tcGxleGl0eSBvZiByZXByZXNlbnRpbmcgY3liZXJzZWN1cml0eS1zcGVjaWZpYyBrbm93bGVkZ2UuIFRvIGFkZHJlc3MgdGhlc2UgZ2Fwcywgd2UgcHJlc2VudCBGb3VuZGF0aW9uLVNlYy04QiwgYSBjeWJlcnNlY3VyaXR5LWZvY3VzZWQgTExNIGJ1aWx0IG9uIHRoZSBMbGFtYSAzLjEgYXJjaGl0ZWN0dXJlIGFuZCBlbmhhbmNlZCB0aHJvdWdoIGNvbnRpbnVlZCBwcmV0cmFpbmluZyBvbiBhIGNhcmVmdWxseSBjdXJhdGVkIGN5YmVyc2VjdXJpdHkgY29ycHVzLiBXZSBldmFsdWF0ZSBGb3VuZGF0aW9uLVNlYy04QiBhY3Jvc3MgYm90aCBlc3RhYmxpc2hlZCBhbmQgbmV3IGN5YmVyc2VjdXJpdHkgYmVuY2htYXJrcywgc2hvd2luZyB0aGF0IGl0IG1hdGNoZXMgTGxhbWEgMy4xLTcwQiBhbmQgR1BULTRvLW1pbmkgaW4gY2VydGFpbiBjeWJlcnNlY3VyaXR5LXNwZWNpZmljIHRhc2tzLiBCeSByZWxlYXNpbmcgb3VyIG1vZGVsIHRvIHRoZSBwdWJsaWMsIHdlIGFpbSB0byBhY2NlbGVyYXRlIHByb2dyZXNzIGFuZCBhZG9wdGlvbiBvZiBBSS1kcml2ZW4gdG9vbHMgaW4gYm90aCBwdWJsaWMgYW5kIHByaXZhdGUgY3liZXJzZWN1cml0eSBjb250ZXh0cy4iLCwsT3BlbiB3ZWlnaHRzICh1bnJlc3RyaWN0ZWQpLFVuaXRlZCBTdGF0ZXMgb2YgQW1lcmljYSxMbGFtYSAzLjEtOEIsMi40NDhlKzIzLDYgRkxPUCAvIHBhcmFtZXRlciAvIHRva2VuICogOCAqIDEwXjkgcGFyYW1ldGVycyAqIDUuMSAqIDEwXjkgdG9rZW5zID0gMi40NDhlKzIwIEZMT1AsLCwyMDI2LTA1LTI5IDIxOjA4OjI0KzAwOjAwLCwsLCwsSW5kdXN0cnksLCwsLFVucmVsZWFzZWQsImFwYWNoZSAyLjAKaHR0cHM6Ly9odWdnaW5nZmFjZS5jby9mZHRuLWFpL0ZvdW5kYXRpb24tU2VjLThCIiwsLCwsLCxPcGVyYXRpb24gY291bnRpbmcsZmR0bi1haSwsLCxZZXMKUGFsbXlyYSBYNSxMYW5ndWFnZSwiTGFuZ3VhZ2UgbW9kZWxpbmcvZ2VuZXJhdGlvbixRdWVzdGlvbiBhbnN3ZXJpbmcsUmV0cmlldmFsLWF1Z21lbnRlZCBnZW5lcmF0aW9uLFF1YW50aXRhdGl2ZSByZWFzb25pbmcsQ29kZSBnZW5lcmF0aW9uLFRyYW5zbGF0aW9uLENoYXJhY3RlciByZWNvZ25pdGlvbiAoT0NSKSIsV3JpdGVyLCwyMDI1LTA0LTI4LCJJbnRyb2R1Y2luZyBQYWxteXJhIFg1ClRoZSAxTS10b2tlbiBlbnRlcnByaXNlIExMTSwgbm93IG9uIEFXUyBCZWRyb2NrIixodHRwczovL3dyaXRlci5jb20vZW5naW5lZXJpbmcvbG9uZy1jb250ZXh0LXBhbG15cmEteDUvLCwsLCwsLCwsLCwsLCxVbmtub3duLCJHZW5lcmF0aXZlIEFJIGlzIHBhc3QgdGhlIOKAnGludGVyZXN0aW5nIGRlbW/igJ0gcGhhc2U6IGVudGVycHJpc2UgdGVhbXMgbm93IG5lZWQgbW9kZWxzIHRoYXQgY2FuIGluZ2VzdCBsYXJnZSBhbW91bnRzIG9mIGRvbWFpbiBkYXRhLCBpbnZva2UgZG96ZW5zIG9mIHRvb2xzIGFuZCBhZ2VudHMsIGFuZCBzdGlsbCBkZWxpdmVyIG1pbmltYWwgbGF0ZW5jeS4gUGFsbXlyYSBYNSBpcyB0aGUgZW5naW5lIGZvciBlbnRlcnByaXNlIGFnZW50cy4gSXRzIG9uZS1taWxsaW9uLXRva2VuIHdpbmRvdywgYWRhcHRpdmUgcmVhc29uaW5nLCBhbmQgaW5kdXN0cnktbGVhZGluZyBjb3N0IGVmZmljaWVuY3kgbWFrZXMgaXQgdGhlIHBlcmZlY3QgZml0IGZvciBidWlsZGluZyBzY2FsYWJsZSBhZ2VudHMuCgpXaXRoIG91ciByZWNlbnQgYW5ub3VuY2VtZW50IG9mIEFJIEhRIOKAlCBhbiBlbmQtdG8tZW5kIHBsYXRmb3JtIG9yIGJ1aWxkaW5nLCBhY3RpdmF0aW5nLCBhbmQgc3VwZXJ2aXNpbmcgIGFnZW50cyDigJQgZW50ZXJwcmlzZXMgbm93IGhhdmUgdGhlIGFiaWxpdHkgdG8gbW92ZSBmcm9tIGV4cGVyaW1lbnRhbCBBSSBwaWxvdHMgdG8gcmVsaWFibGUsIGF1ZGl0YWJsZSBhZ2VudHMgdGhhdCB0cmFuc2Zvcm0geW91ciBidXNpbmVzcy7i</x:v>
      </x:c>
    </x:row>
    <x:row r="38" ht="18" customHeight="1">
      <x:c r="A38" s="17" t="n">
        <x:v>33</x:v>
      </x:c>
      <x:c r="B38" s="17" t="n">
        <x:v>310</x:v>
      </x:c>
      <x:c r="C38" s="160" t="str">
        <x:v>gIsKClBhbG15cmEgWDUgaXMgYXZhaWxhYmxlIG9uIFdSSVRFUiBhbmQgQW1hem9uIEJlZHJvY2sgc3RhcnRpbmcgdG9kYXkuIiwsLEFQSSBhY2Nlc3MsVW5pdGVkIFN0YXRlcyBvZiBBbWVyaWNhLCwsLCwsMjAyNS0xMS0yOCAxMTo1MjoxMyswMDowMCwsLCwsLEluZHVzdHJ5LCwsLCxVbnJlbGVhc2VkLCwsLCwsLCwsLCwsLE5vCkF0bGFudGVzLCwsQWxsZW4gSW5zdGl0dXRlIGZvciBBSSwiSGVucnkgSGVyem9nLCBZYXdlbiBaaGFuZywgUGF0cmljayBCZXVrZW1hLCBKb3NoIEhhbnNlbi0iLDIwMjUtMDQtMjYsQXRsYW50ZXM6IEEgc3lzdGVtIG9mIEdQUyB0cmFuc2Zvcm1lcnMgZm9yIGdsb2JhbC1zY2FsZSByZWFsLXRpbWUgbWFyaXRpbWUgaW50ZWxsaWdlbmNlLGh0dHBzOi8vYXJ4aXYub3JnL2Ficy8yNTA0LjE5MDM2LCwsLCwsLCwsLCwsLCxVbmtub3duLCJVbnN1c3RhaW5hYmxlIGV4cGxvaXRhdGlvbiBvZiB0aGUgb2NlYW5zIGV4YWNlcmJhdGVkIGJ5IGdsb2JhbCB3YXJtaW5nIGlzIHRocmVhdGVuaW5nIGNvYXN0YWwgY29tbXVuaXRpZXMgd29ybGR3aWRlLiBBY2N1cmF0ZSBhbmQgdGltZWx5IG1vbml0b3Jpbmcgb2YgbWFyaXRpbWUgYWN0aXZpdHkgaXMgYW4gZXNzZW50aWFsIHN0ZXAgdG8gZWZmZWN0aXZlIGdvdmVybmFuY2UgYW5kIHRvIGluZm9ybSBmdXR1cmUgcG9saWN5LiBJbiBzdXBwb3J0IG9mIHRoaXMgY29tcGxleCBnbG9iYWwtc2NhbGUgZWZmb3J0LCB3ZSBidWlsdCBBdGxhbnRlcywgYSBkZWVwIGxlYXJuaW5nIGJhc2VkIHN5c3RlbSB0aGF0IHByb3ZpZGVzIHRoZSBmaXJzdC1ldmVyIHJlYWwtdGltZSB2aWV3IG9mIHZlc3NlbCBiZWhhdmlvciBhdCBnbG9iYWwgc2NhbGUuIEF0bGFudGVzIGxldmVyYWdlcyBhIHNlcmllcyBvZiBiZXNwb2tlIHRyYW5zZm9ybWVycyB0byBkaXN0aWxsIGEgaGlnaCB2b2x1bWUsIGNvbnRpbnVvdXMgc3RyZWFtIG9mIEdQUyBtZXNzYWdlcyBlbWl0dGVkIGJ5IGh1bmRyZWRzIG9mIHRob3VzYW5kcyBvZiB2ZXNzZWxzIGludG8gZWFzaWx5IHF1YW50aWZpYWJsZSBiZWhhdmlvcnMuIFRoZSBjb21iaW5hdGlvbiBvZiBsb3cgbGF0ZW5jeSBhbmQgaGlnaCBwZXJmb3JtYW5jZSBlbmFibGVzIG9wZXJhdGlvbmFsbHkgcmVsZXZhbnQgZGVjaXNpb24tbWFraW5nIGFuZCBzdWNjZXNzZnVsIGludGVydmVudGlvbnMgb24gdGhlIGhpZ2ggc2VhcyB3aGVyZSBpbGxlZ2FsIGFuZCBleHBsb2l0YXRpdmUgYWN0aXZpdHkgaXMgdG9vIGNvbW1vbi4gQXRsYW50ZXMgaXMgYWxyZWFkeSBpbiB1c2UgYnkgaHVuZHJlZHMgb2Ygb3JnYW5pemF0aW9ucyB3b3JsZHdpZGUuIEhlcmUgd2UgcHJvdmlkZSBhbiBvdmVydmlldyBvZiB0aGUgbW9kZWwgYW5kIGluZnJhc3RydWN0dXJlIHRoYXQgZW5hYmxlcyB0aGlzIHN5c3RlbSB0byBmdW5jdGlvbiBlZmZpY2llbnRseSBhbmQgY29zdC1lZmZlY3RpdmVseSBhdCBnbG9iYWwtc2NhbGUgYW5kIGluIHJlYWwtdGltZS4iLCwsLFVuaXRlZCBTdGF0ZXMgb2YgQW1lcmljYSwsLCwsLDIwMjUtMTEtMjggMTE6NTI6MTMrMDA6MDAsLCwsLCxSZXNlYXJjaCBjb2xsZWN0aXZlLCwsLCwsLCwsLCwsLCwsLCwsClBsZWlhcy1SQUctMzUwbSxMYW5ndWFnZSwiUmV0cmlldmFsLWF1Z21lbnRlZCBnZW5lcmF0aW9uLExhbmd1YWdlIG1vZGVsaW5nL2dlbmVyYXRpb24sUXVlc3Rpb24gYW5zd2VyaW5nLFNlYXJjaCxUZXh0IHN1bW1hcml6YXRpb24sVHJhbnNsYXRpb24iLFBsZUlBcywiUGllcnJlLUNhcmwgTGFuZ2xhaXMsIFBhdmVsIENoaXpob3YsIE1hdHRpYSBOZWUsIENhcmxvcyBSb3NhcyBIaW5vc3Ryb3phLCBNYXR0aGlldSBEZWxzYXJ0LCBJcsOobmUgR2lyYXJkLCBPdGhtYW4gSGljaGV1ciwgQW5hc3Rhc2lhIFN0YXNlbmtvLCBJdmFuIFAuIFlhbXNoY2hpa292IiwyMDI1LTA0LTI1LEV2ZW4gU21hbGwgUmVhc29uZXJzIFNob3VsZCBRdW90ZSBUaGVpciBTb3VyY2VzOiBJbnRyb2R1Y2luZyB0aGUgUGxlaWFzLVJBRyBNb2RlbCBGYW1pbHksaHR0cHM6Ly9hcnhpdi5vcmcvYWJzLzI1MDQuMTgyMjUsLCwsMzUwMDAwMDAwLjAsIjM1ME0KIiwyLjcxODY4MDZlKzIxLGJhc2UgbW9kZWwgY29tcHV0ZSAyLjY3ODg5ODJlKzIxIEZMT1AgKyBmaW5ldHVuZSBjb21wdXRlICAzLjk3ODIzNzllKzE5IEZMT1AgPSAyLjcxODY4MDZlKzIxIEZMT1AsLCwsLE5WSURJQSBIMTAwIFNYTTUgODBHQiwsQ29uZmlkZW50LCJXZSBpbnRyb2R1Y2UgYSBuZXcgZ2VuZXJhdGlvbiBvZiBzbWFsbCByZWFzb25pbmcgbW9kZWxzIGZvciBSQUcsIHNlYXJjaCwgYW5kIHNvdXJjZSBzdW1tYXJpemF0aW9uLiBQbGVpYXMtUkFHLTM1MG0gYW5kIFBsZWlhcy1SQUctMUIgYXJlIG1pZC10cmFpbmVkIG9uIGEgbGFyZ2Ugc3ludGhldGljIGRhdGFzZXQgZW11bGF0aW5nIHRoZSByZXRyaWV2YWwgb2YgYSB3aWRlIHZhcmlldHkgb2YgbXVsdGlsaW5ndWFsIG9wZW4gc291cmNlcyBmcm9tIHRoZSBDb21tb24gQ29ycHVzLiBUaGV5IHByb3ZpZGUgbmF0aXZlIHN1cHBvcnQgZm9yIGNpdGF0aW9uIGFuZCBncm91bmRpbmcgd2l0aCBsaXRlcmFsIHF1b3RlcyBhbmQgcmVpbnRlZ3JhdGUgbXVsdGlwbGUgZmVhdHVyZXMgYXNzb2NpYXRlZCB3aXRoIFJBRyB3b3JrZmxvd3MsIHN1Y2ggYXMgcXVlcnkgcm91dGluZywgcXVlcnkgcmVmb3JtdWxhdGlvbiwgYW5kIHNvdXJjZSByZXJhbmtpbmcuIFBsZWlhcy1SQUctMzUwbSBhbmQgUGxlaWFzLVJBRy0xQiBvdXRwZXJmb3JtIFNMTXMgYmVsb3cgNCBiaWxsaW9uIHBhcmFtZXRlcnMgb24gc3RhbmRhcmRpemVkIFJBRyBiZW5jaG1hcmtzIChIb3RQb3RRQSwgMndpa2kpIGFuZCBhcmUgY29tcGV0aXRpdmUgd2l0aCBwb3B1bGFyIGxhcmdlciBtb2RlbHMsIGluY2x1ZGluZyBRd2VuLTIuNS03QiwgTGxhbWEtMy4xLThCLCBhbmQgR2VtbWEtMy00Qi4gVGhleSBhcmUgdGhlIG9ubHkgU0xNcyB0byBkYXRlIG1haW50YWluaW5nIGNvbnNpc3RlbnQgUkFHIHBlcmZvcm1hbmNlIGFjcm9zcyBsZWFkaW5nIEV1cm9wZWFuIGxhbmd1YWdlcyBhbmQgZW5zdXJpbmcgc3lzdGVtYXRpYyByZWZlcmVuY2UgZ3JvdW5kaW5nIGZvciBzdGF0ZW1lbnRzLiBEdWUgdG8gdGhlaXIgc2l6ZSBhbmQgZWFzZSBvZiBkZXBsb3ltZW50IG9uIGNvbnN0cmFpbmVkIGluZnJhc3RydWN0dXJlIGFuZCBoaWdoZXIgZmFjdHVhbGl0eSBieSBkZXNpZ24sIHRoZSBtb2RlbHMgdW5sb2NrIGEgcmFuZ2Ugb2YgbmV3IHVzZSBjYXNlcyBmb3IgZ2VuZXJhdGl2ZSBBSS4iLDIuMCwsT3BlbiB3ZWlnaHRzICh1bnJlc3RyaWN0ZWQpLEZyYW5jZSxQbGVpYXMgMS4wIDM1MG0sMy45NzgyMzc5ZSsxOSw2IEZMT1AgLyBwYXJhbWV0ZXIgLyB0b2tlbiAqIDM1MCAqIDEwXjYgcGFyYW1ldGVycyAqIDk0NzE5OTUwOTEgdG9rZW5zICogMiBlcG9jaHMgPSAzLjk3ODIzNzllKzE5IEZMT1AsMTYuMCwsMjAyNS0xMS0yOCAxMTo1MjoxMyswMDowMCwsLCwsLEluZHVzdHJ5LCwsLCxVbnJlbGVhc2VkLCJBcGFjaGUgMi4wCgpodHRwczovL2h1Z2dpbmdmYWNlLmNvL1BsZUlBcy9QbGVpYXMtUkFHLTM1ME0iLCwsLCwsMjE5NTYuOTQ1OTczMjkxMTc1LE9wZXJhdGlvbiBjb3VudGluZyxQbGVJQXMsLCwsWWVzClBsZWlhcy1SQUctMUIsTGFuZ3VhZ2UsIlJldHJpZXZhbC1hdWdtZW50ZWQgZ2VuZXJhdGlvbixMYW5ndWFnZSBtb2RlbGluZy9nZW5lcmF0aW9uLFF1ZXN0aW9uIGFuc3dlcmluZyxTZWFyY2gsVGV4dCBzdW1tYXJpemF0aW9uLFRyYW5zbGF0aW9uIixQbGVJQXMsIlBpZXJyZS1DYXJsIExhbmdsYWlzLCBQYXZlbCBDaGl6aG92LCBNYXR0aWEgTmVlLCBDYXJsb3MgUm9zYXMgSGlub3N0cm96YSwgTWF0dGhpZXUgRGVsc2FydCwgSXLDqG5lIEdpcmFyZCwgT3RobWFuIEhpY2hldXIsIEFuYXN0YXNpYSBTdGFzZW5rbywgSXZhbiBQLiBZYW1zaGNoaWtvdiIsMjAyNS0wNC0yNSxFdmVuIFNtYWxsIFJlYXNvbmVycyBTaG91bGQgUXVvdGUgVGhlaXIgU291cmNlczogSW50cm9kdWNpbmcgdGhlIFBsZWlhcy1SQUcgTW9kZWwgRmFtaWx5LGh0dHBzOi8vYXJ4aXYub3JnL2Ficy8yNTA0LjE4MjI1LCwsLDEyMDAwMDAwMDAuMCwxLjJCLDIuOTkwNzE4NGUrMjIsYmFzZSBtb2RlbCBjb21wdXRlIDIuOTc3MDc4N2UrMjIgRkxPUCArIGZpbmV0dW5lIGNvbXB1dGUgMS4zNjM5NjczZSsyMCBGTE9QID0gMi45OTA3MTg0ZSsyMiBGTE9QLCwsLCxOVklESUEgSDEwMCBTWE01IDgwR0IsLENvbmZpZGVudCwiV2UgaW50cm9kdWNlIGEgbmV3IGdlbmVyYXRpb24gb2Ygc21hbGwgcmVhc29uaW5nIG1vZGVscyBmb3IgUkFHLCBzZWFyY2gsIGFuZCBzb3VyY2Ugc3VtbWFyaXphdGlvbi4gUGxlaWFzLVJBRy0zNTBtIGFuZCBQbGVpYXMtUkFHLTFCIGFyZSBtaWQtdHJhaW5lZCBvbiBhIGxhcmdlIHN5bnRoZXRpYyBkYXRhc2V0IGVtdWxhdGluZyB0aGUgcmV0cmlldmFsIG9mIGEgd2lkZSB2YXJpZXR5IG9mIG11bHRpbGluZ3VhbCBvcGVuIHNvdXJjZXMgZnJvbSB0aGUgQ29tbW9uIENvcnB1cy4gVGhleSBwcm92aWRlIG5hdGl2ZSBzdXBwb3J0IGZvciBjaXRhdGlvbiBhbmQgZ3JvdW5kaW5nIHdpdGggbGl0ZXJhbCBxdW90ZXMgYW5kIHJlaW50ZWdyYXRlIG11bHRpcGxlIGZlYXR1cmVzIGFzc29jaWF0ZWQgd2l0aCBSQUcgd29ya2Zsb3dzLCBzdWNoIGFzIHF1ZXJ5IHJvdXRpbmcsIHF1ZXJ5IHJlZm9ybXVsYXRpb24sIGFuZCBzb3VyY2UgcmVyYW5raW5nLiBQbGVpYXMtUkFHLTM1MG0gYW5kIFBsZWlhcy1SQUctMUIgb3V0cGVyZm9ybSBTTE1zIGJlbG93IDQgYmlsbGlvbiBwYXJhbWV0ZXJzIG9uIHN0YW5kYXJkaXplZCBSQUcgYmVuY2htYXJrcyAoSG90UG90UUEsIDJ3aWtpKSBhbmQgYXJlIGNvbXBldGl0aXZlIHdpdGggcG9wdWxhciBsYXJnZXIgbW9kZWxzLCBpbmNsdWRpbmcgUXdlbi0yLjUtN0IsIExsYW1hLTMuMS04QiwgYW5kIEdlbW1hLTMtNEIuIFRoZXkgYXJlIHRoZSBvbmx5IFNMTXMgdG8gZGF0ZSBtYWludGFpbmluZyBjb25zaXN0ZW50IFJBRyBwZXJmb3JtYW5jZSBhY3Jvc3MgbGVhZGluZyBFdXJvcGVhbiBsYW5ndWFnZXMgYW5kIGVuc3VyaW5nIHN5c3RlbWF0aWMgcmVmZXJlbmNlIGdyb3VuZGluZyBmb3Igc3RhdGVtZW50cy4gRHVlIHRvIHRoZWlyIHNpemUgYW5kIGVhc2Ugb2YgZGVwbG95bWVudCBvbiBjb25zdHJhaW5lZCBpbmZyYXN0cnVjdHVyZSBhbmQgaGlnaGVyIGZhY3R1YWxpdHkgYnkgZGVzaWduLCB0aGUgbW9kZWxzIHVubG9jayBhIHJhbmdlIG9mIG5ldyB1c2UgY2FzZXMgZm9yIGdlbmVyYXRpdmUgQUkuIiwyLjAsLE9wZW4gd2VpZ2h0cyAodW5yZXN0cmljdGVkKSxGcmFuY2UsUGxlaWFzIDEuMCAxLjJCLDEuMzYzOTY3M2UrMjAsNiBGTE9QIC8gcGFyYW1ldGVyIC8gdG9rZW4gKiAxLjIgKiAxMF45IHBhcmFtZXRlcnMgKiA5NDcxOTk1MDkxIHRva2VucyAqIDIgZXBvY2hzID0gMS4zNjM5NjczZSsyMCBGTE9QLDE2LjAsLDIwMjUtMTEtMjggMTE6NTI6MTMrMDA6MDAsLCwsLCxJbmR1c3RyeSwsLCwsVW5yZWxlYXNlZCwiQXBhY2hlIDIuMAoKaHR0cHM6Ly9odWdnaW5nZmFjZS5jby9QbGVJQXMvUGxlaWFzLVJBRy0xQiIsLCwsLCwyMTk1Ni45NDU5NzMyOTExNzUsT3BlcmF0aW9uIGNvdW50aW5nLFBsZUlBcywsLCxZZXMKSGlEcmVhbS1JMSxJbWFnZSBnZW5lcmF0aW9uLCJJbWFnZSBnZW5lcmF0aW9uLFRleHQtdG8taW1hZ2UiLEhpRHJlYW0sLDIwMjUtMDQtMjUsSGlEcmVhbS1JMSBpcyBhIG5ldyBvcGVuLXNvdXJjZSBpbWFnZSBnZW5lcmF0aXZlIGZvdW5kYXRpb24gbW9kZWwgd2l0aCAxN0IgcGFyYW1ldGVycyB0aGF0IGFjaGlldmVzIHN0YXRlLW9mLXRoZS1hcnQgaW1hZ2UgZ2VuZXJhdGlvbiBxdWFsaXR5IHdpdGhpbiBzZWNvbmRzLixodHRwczovL2h1Z2dpbmdmYWNlLmNvL0hpRHJlYW0tYWkvSGlEcmVhbS1JMS1GdWxsLCwsLDE4MDAwMDAwMDAwLjAsMThCLCwsLCwsLCwsQ29uZmlkZW50LCJLZXkgRmVhdHVyZXMK4pyoIFN1cGVyaW9yIEltYWdlIFF1YWxpdHkgLSBQcm9kdWNlcyBleGNlcHRpb25hbCByZXN1bHRzIGFjcm9zcyBtdWx0aXBsZSBzdHlsZXMgaW5jbHVkaW5nIHBob3RvcmVhbGlzdGljLCBjYXJ0b29uLCBhcnRpc3RpYywgYW5kIG1vcmUuIEFjaGlldmVzIHN0YXRlLW9mLXRoZS1hcnQgSFBTIHYyLjEgc2NvcmUsIHdoaWNoIGFsaWducyB3aXRoIGh1bWFuIHByZWZlcmVuY2VzLgrwn46vIEJlc3QtaW4tQ2xhc3MgUHJvbXB0IEZvbGxvd2luZyAtIEFjaGlldmVzIGluZHVzdHJ5LWxlYWRpbmcgc2NvcmVzIG9uIEdlbkV2YWwgYW5kIERQRyBiZW5jaG1hcmtzLCBvdXRwZXJmb3JtaW5nIGFsbCBvdGhlciBvcGVuLXNvdXJjZSBtb2RlbHMuCvCflJMgT3BlbiBTb3VyY2UgLSBSZWxlYXNlZCB1bmRlciB0aGUgTUlUIGxpY2Vuc2UgdG8gZm9zdGVyIHNjaWVudGlmaWMgYWR2YW5jZW1lbnQgYW5kIGVuYWJsZSBjcmVhdGl2ZSBpbm5vdmF0aW9uLgrwn5K8IENvbW1lcmNpYWwtRnJpZW5kbHkgLSBHZW5lcmF0ZWQgaW1hZ2VzIGNhbiBiZSBmcmVlbHkgdXNlZCBmb3IgcGVyc29uYWwgcHJvamVjdHMsIHNjaWVudGlmaWMgcmVzZWFyY2gsIGFuZCBjb21tZXJjaWFsIGFwcGxpY2F0aW9ucy4iLCwsT3BlbiB3ZWlnaHRzICh1bnJlc3RyaWN0ZWQpLENoaW5hLCwsLCwsMjAyNS0xMS0yOCAxMTo1MjoxMyswMDowMCwsLCwsLEluZHVzdHJ5LCwsLCxVbnJlbGVhc2VkLCJNSVQgbGljZW5zZQoKaHR0cHM6Ly9odWdnaW5nZmFjZS5jby9IaURyZWFtLWFpL0hpRHJlYW0tSTEtRnVsbCIsLCwsLCwsLEhpRHJlYW0tYWksLCwsWWVzCkZpcmVmbHkgSW1hZ2UgNCxJbWFnZSBnZW5lcmF0aW9uLCJJbWFnZSBnZW5lcmF0aW9uLFRleHQtdG8taW1hZ2UiLEFkb2JlLCwyMDI1LTA0LTI0LEFkb2JlIEZpcmVmbHk6IFRoZSBuZXh0IGV2b2x1dGlvbiBvZiBjcmVhdGl2ZSBBSSBpcyBoZXJlLGh0dHBzOi8vYmxvZy5hZG9iZS5jb20vZW4vcHVibGlzaC8yMDI1LzA0LzI0L2Fkb2JlLWZpcmVmbHktbmV4dC1ldm9sdXRpb24tY3JlYXRpdmUtYWktaXMtaGVyZSwsLCwsLCwsLCwsLCwsVW5rbm93biwiRGVzaWduZWQgc3BlY2lmaWNhbGx5IGZvciBjcmVhdGl2ZSBwcm9mZXNzaW9uYWxzIHdobyB3YW50IHRoZSBoaWdoZXN0IGxldmVsIG9mIGNvbnRyb2wgd2l0aCBjcmVhdGl2ZSBBSSwgQWRvYmUgRmlyZWZseSdzIEltYWdlIE1vZGVsIDQgYW5kIEltYWdlIE1vZGVsIDQgVWx0cmEsIGdlbmVyYXRlIHN0dW5uaW5nIGltYWdlcyB3aXRoIHVucHJlY2VkZW50ZWQgYWNjdXJhY3kuIFRoZSBsYXRlc3QgbW9kZWxzIGRlbGl2ZXIgc2lnbmlmaWNhbnQgaW1wcm92ZW1lbnRzIG92ZXIgSW1hZ2UgTW9kZWwgMywgd2l0aCBlbmhhbmNlZCBwcm9tcHQgZmlkZWxpdHkuIEZpcmVmbHkgbm93IHJlbmRlcnMgcGVvcGxlLCBhbmltYWxzLCBhbmQgYXJjaGl0ZWN0dXJhbCBlbGVtZW50cyB3aXRoIGV4Y2VwdGlvbmFsIHByZWNpc2lvbiwgY2xhcml0eSwgYW5kIHJlYWxpc20uCgpJbWFnZSBNb2RlbCA0IOKAlCBJZGVhbCBmb3IgcmFwaWQgaWRlYXRpb24gYW5kIGV2ZXJ5ZGF5IGNyZWF0aXZlIG5lZWRzLCBJbWFnZSBNb2RlbCA0IGV4Y2VscyBhdCBnZW5lcmF0aW5nIGhpZ2gtcXVhbGl0eSBpbWFnZXMgcXVpY2tseSBhbmQgZWZmaWNpZW50bHkuIEl0J3MgcGVyZmVjdCBmb3IgY3JlYXRpbmcgc2ltcGxlIGlsbHVzdHJhdGlvbnMsIGljb25zLCBhbmQgYmFzaWMgcGhvdG8gb2JqZWN0cywgY292ZXJpbmcgOTAgcGVyY2VudCBvZiB0eXBpY2FsIGNyZWF0aXZlIHJlcXVpcmVtZW50cyBxdWlja2x5IGFuZCBpbmV4cGVuc2l2ZWx5LiIsLCxIb3N0ZWQgYWNjZXNzIChubyBBUEkpLFVuaXRlZCBTdGF0ZXMgb2YgQW1lcmljYSwsLCwsLDIwMjUtMTEtMjggMTE6NTI6MTMrMDA6MDAsLCwsLCxJbmR1c3RyeSwsLCwsVW5yZWxlYXNlZCwsLCwsLCwsLCwsLCxObwpGaXJlZmx5IEltYWdlIDQgVWx0cmEsSW1hZ2UgZ2VuZXJhdGlvbiwiSW1hZ2UgZ2VuZXJhdGlvbixUZXh0LXRvLWltYWdlIixBZG9iZSwsMjAyNS0wNC0yNCxBZG9iZSBGaXJlZmx5OiBUaGUgbmV4dCBldm9sdXRpb24gb2YgY3JlYXRpdmUgQUkgaXMgaGVyZSxodHRwczovL2Jsb2cuYWRvYmUuY29tL2VuL3B1Ymxpc2gvMjAyNS8wNC8yNC9hZG9iZS1maXJlZmx5LW5leHQtZXZvbHV0aW9uLWNyZWF0aXZlLWFpLWlzLWhlcmUsLCwsLCwsLCwsLCwsLFVua25vd24sIkRlc2lnbmVkIHNwZWNpZmljYWxseSBmb3IgY3JlYXRpdmUgcHJvZmVzc2lvbmFscyB3aG8gd2FudCB0aGUgaGlnaGVzdCBsZXZlbCBvZiBjb250cm9sIHdpdGggY3JlYXRpdmUgQUksIEFkb2JlIEZpcmVmbHkncyBJbWFnZSBNb2RlbCA0IGFuZCBJbWFnZSBNb2RlbCA0IFVsdHJhLCBnZW5lcmF0ZSBzdHVubmluZyBpbWFnZXMgd2l0aCB1bnByZWNlZGVudGVkIGFjY3VyYWN5LiBUaGUgbGF0ZXN0IG1vZGVscyBkZWxpdmVyIHNpZ25pZmljYW50IGltcHJvdmVtZW50cyBvdmVyIEltYWdlIE1vZGVsIDMsIHdpdGggZW5oYW5jZWQgcHJvbXB0IGZpZGVsaXR5LiBGaXJlZmx5IG5vdyByZW5kZXJzIHBlb3BsZSwgYW5pbWFscywgYW5kIGFyY2hpdGVjdHVyYWwgZWxlbWVudHMgd2l0aCBleGNlcHRpb25hbCBwcmVjaXNpb24sIGNsYXJpdHksIGFuZCByZWFsaXNtLgoKSW1hZ2UgTW9kZWwgNCBVbHRyYSDigJQgV2hlbiB5b3VyIHByb2plY3RzIGRlbWFuZCBtb3JlIGRldGFpbCBhbmQgcmVhbGlzbSwgSW1hZ2UgTW9kZWwgNCBVbHRyYSBpcyB5b3VyIGdvLXRvLiBUaGlzIG1vZGVsIHNoaW5lcyBpbiByZW5kZXJpbmcgcGhvdG9yZWFsaXN0aWMgc2NlbmVzLCBodW1hbiBwb3J0cmFpdHMsIGFuZCBzbWFsbCBncm91cHMsIGVuc3VyaW5nIHRoZXkgbG9vayBuYXR1cmFsIGFuZCBsaWZlbGlrZS4gSXQncyBkZXNpZ25lZCBmb3IgaGlnaGx5IGNvbXBsZXggbmVlZHMsIHdoZW4gcHJlY2lzaW9uIGFuZCBjbGFyaXR5IGFyZSBwYXJhbW91bnQuIiwsLEhvc3RlZCBhY2Nlc3MgKG5vIEFQSSksVW5pdGVkIFN0YXRlcyBvZiBBbWVyaWNhLCwsLCwsMjAyNS0xMS0yOCAxMTo1MjoxMyswMDowMCwsLCwsLEluZHVzdHJ5LCwsLCxVbnJlbGVhc2VkLCwsLCwsLCwsLCwsLE5vCmdwdC1pbWFnZS0xLCJJbWFnZSBnZW5lcmF0aW9uLFZpc2lvbiIsIkltYWdlIGdlbmVyYXRpb24sVGV4dC10by1pbWFnZSIsT3BlbkFJLCwyMDI1LTA0LTIzLEludHJvZHVjaW5nIG91ciBsYXRlc3QgaW1hZ2UgZ2VuZXJhdGlvbiBtb2RlbCBpbiB0aGUgQVBJLGh0dHBzOi8vb3BlbmFpLmNvbS9pbmRleC9pbWFnZS1nZW5lcmF0aW9uLWFwaS8sLFNpZ25pZmljYW50IHVzZSwiIiJXaGVuIHdlIGludHJvZHVjZWQgaW1hZ2UgZ2VuZXJhdGlvbiBpbiBDaGF0R1BUIGxhc3QgbW9udGgsIGl0IHF1aWNrbHkgYmVjYW1lIG9uZSBvZiBvdXIgbW9zdCBwb3B1bGFyIGZlYXR1cmVzOiBvdmVyIDEzMCBtaWxsaW9uIHVzZXJzIGFyb3VuZCB0aGUgd29ybGQgY3JlYXRlZCBtb3JlIHRoYW4gNzAwIG1pbGxpb24gaW1hZ2VzIGluIGp1c3QgdGhlIGZpcnN0IHdlZWsuIiIKClRoZXkgYWxzbyBkZXNjcmliZSB0aGUgbW9kZWwgYXMgU09UQToKaHR0cHM6Ly9wbGF0Zm9ybS5vcGVuYWkuY29tL2RvY3MvbW9kZWxzL2dwdC1pbWFnZS0xIiwsLCwsLCwsLCwsVW5rbm93biwiVG9kYXksIHdl4oCZcmUgYnJpbmdpbmcgdGhlIG5hdGl2ZWx5IG11bHRpbW9kYWwgbW9kZWwgdGhhdCBwb3dlcnMgdGhpcyBleHBlcmllbmNlIGluIENoYXRHUFQgdG8gdGhlIEFQSSB2aWEgZ3B0LWltYWdlLTEsIGVuYWJsaW5nIGRldmVsb3BlcnMgYW5kIGJ1c2luZXNzZXMgdG8gZWFzaWx5IGludGVncmF0ZSBoaWdoLXF1YWxpdHksIHByb2Zlc3Npb25hbC1ncmFkZSBpbWFnZSBnZW5lcmF0aW9uIGRpcmVjdGx5IGludG8gdGhlaXIgb3duIHRvb2xzIGFuZCBwbGF0Zm9ybXMuIFRoZSBtb2RlbOKAmXMgdmVyc2F0aWxpdHkgYWxsb3dzIGl0IHRvIGNyZWF0ZSBpbWFnZXMgYWNyb3NzIGRpdmVyc2Ugc3R5bGVzLCBmYWl0aGZ1bGx5IGZvbGxvdyBjdXN0b20gZ3VpZGVsaW5lcywgbGV2ZXJhZ2Ugd29ybGQga25vd2xlZGdlLCBhbmQgYWNjdXJhdGVseSByZW5kZXIgdGV4dOKAlHVubG9ja2luZyBjb3VudGxlc3MgcHJhY3RpY2FsIGFwcGxpY2F0aW9ucyBhY3Jvc3MgbXVsdGlwbGUgZG9tYWlucy4iLCwsQVBJIGFjY2VzcyxVbml0ZWQgU3RhdGVzIG9mIEFtZXJpY2EsLCwsLCwyMDI1LTExLTI4IDExOjUyOjEzKzAwOjAwLCwsLCwsSW5kdXN0cnksLCwsLFVucmVsZWFzZWQsLFRydWUsLCwsLCwsLCwsLE5vCiJNYW1heUxNCiIsTGFuZ3VhZ2UsIkxhbmd1YWdlIG1vZGVsaW5nL2dlbmVyYXRpb24sTGFuZ3VhZ2UgZ2VuZXJhdGlvbiIsIklOU0FJVCxFVEggWnVyaWNoIiwiQW50b24gQWxleGFuZHJvdiwgSGFubmFoIFl1a2h5bWVua28sIE1hcnRpbiBWZWNoZXYKIiwyMDI1LTA0LTIzLCJJTlNBSVQgaW50cm9kdWNlcyBNYW1heUxNLUdlbW1hLTItOUItSVQtdjAuMSwgdGhlIGJlc3QgcGVyZm9ybWluZyBVa3JhaW5pYW4gbGFuZ3VhZ2UgbW9kZWwgYmFzZWQgb24gZ29vZ2xlL2dlbW1hLTItOWIgYW5kIGdvb2dsZS9nZW1tYS0yLTliLWl0LiIsaHR0cHM6Ly9odWdnaW5nZmFjZS5jby9JTlNBSVQtSW5zdGl0dXRlL01hbWF5TE0tR2VtbWEtMi05Qi1JVC12MC4xLCwsLDkwMDAwMDAwMDAuMCw5Qiw0LjM2ZSsyMyxHZW1tYSAyIDlCIHByZXRyYWluIG9uIDhUIHRva2VucyArIE1hbWF5TE0gY29udGludWFsIHByZXRyYWluIG9uIDc1QiB0b2tlbnMuIFVuY2xlYXIgYWJvdXQgU0ZUIGNvbXB1dGUsODA3NTAwMDAwMDAwMCwsLCwsLExpa2VseSwiVGhlIG1vZGVsIHdhcyBidWlsdCBvbiB0b3Agb2YgR29vZ2xl4oCZcyBHZW1tYSAyIDlCIG9wZW4gbW9kZWxzLiBJdCB3YXMgY29udGludW91c2x5IHByZS10cmFpbmVkIG9uIGEgbGFyZ2UgcHJlLWZpbHRlcmVkIGRhdGFzZXQgKDc1QiB0b2tlbnMgb2YgVWtyYWluaWFuIGFuZCBFbmdsaXNoIGRhdGEgaW4gdG90YWwpIHVzaW5nIHRoZSBjb21iaW5hdGlvbiBvZiBkYXRhIG1peGluZyBhbmQgbW9kZWwgbWVyZ2luZywgYWxsb3dpbmcgdGhlIG1vZGVsIHRvIGdhaW4gb3V0c3RhbmRpbmcgVWtyYWluaWFuIGN1bHR1cmFsIGFuZCBsaW5ndWlzdGljIGNhcGFiaWxpdGllcyB3aGlsZSByZXRhaW5pbmcgaXRzIEVuZ2xpc2ggcGVyZm9ybWFuY2UuIER1cmluZyB0aGUgcHJlLXRyYWluaW5nIHN0YWdlLCB3ZSB1c2UgdmFyaW91cyBkYXRhc2V0cywgaW5jbHVkaW5nIFVrcmFpbmlhbiB3ZWIgY3Jhd2wgZGF0YSAoRmluZVdlYjIpLCBmcmVlbHkgYXZhaWxhYmxlIGRhdGFzZXRzIHN1Y2ggYXMgV2lraXBlZGlhLCBhIHJhbmdlIG9mIHNwZWNpYWxpemVkIFVrcmFpbmlhbiBkYXRhc2V0cywgYW5kIG1hY2hpbmUgdHJhbnNsYXRpb25zIG9mIHBvcHVsYXIgRW5nbGlzaCBkYXRhc2V0cy4gVGhlIG1vZGVsIHdhcyB0aGVuIGluc3RydWN0aW9uLWZpbmUtdHVuZWQgb24gYSBuZXdseSBjb25zdHJ1Y3RlZCBVa3JhaW5pYW4gaW5zdHJ1Y3Rpb24gZGF0YXNldCBjcmVhdGVkIHVzaW5nIG1hY2hpbmUgdHJhbnNsYXRpb25zIG9mIGN1cnJlbnQgYmVzdCBFbmdsaXNoIGRhdGFzZXRzIGFuZCBzcGVjaWFsaXplZCBVa3JhaW5pYW4gZGF0YXNldHMsIHByZXBhcmVkIGJ5IFVrcmFpbmlhbiBjb21tdW5pdHkuIEZvciBtb3JlIGluZm9ybWF0aW9uIGNoZWNrIG91ciBibG9ncG9zdCAoRW5nbGlzaCwgVWtyYWluaWFuKS4iLCwsT3BlbiB3ZWlnaHRzICh1bnJlc3RyaWN0ZWQpLCJCdWxnYXJpYSxTd2l0emVybGFuZCIsLCwsLCwyMDI2LTA0LTA4IDAyOjE4OjM4KzAwOjAwLCwsLCwsIkFjYWRlbWlhLEFjYWRlbWlhIiwsLCwsVW5yZWxlYXNlZCwsLCwsLCwsLCwsLCxZZXMKz4AwLjUgKHBpLTAuNSksIlJvYm90aWNzLFZpc2lvbiIsUm9ib3RpYyBtYW5pcHVsYXRpb24sUGh5c2ljYWwgSW50ZWxsaWdlbmNlLCJLZXZpbiBCbGFjaywgTm9haCBCcm93biwgSmFtZXMgRGFycGluaWFuLCBLYXJhbiBEaGFiYWxpYSwgRGFubnkgRHJpZXNzLCBBZG5hbiBFc21haWwsIE1pY2hhZWwgRXF1aSwgQ2hlbHNlYSBGaW5uLCBOaWNjb2xvIEZ1c2FpLCBNYW51ZWwgWS4gR2FsbGlrZXIsIERpYnlhIEdob3NoLCBMYWNoeSBHcm9vbSwgS2Fyb2wgSGF1c21hbiwgQnJpYW4gSWNodGVyLCBTenltb24gSmFrdWJjemFrLCBUaW0gSm9uZXMsIExpeWltaW5nIEtlLCBEZXZpbiBMZUJsYW5jLCBTZXJnZXkgTGV2aW5lLCBBZHJpYW4gTGktQmVsbCwgTW9oaXRoIE1vdGh1a3VyaSwgU3VyYWogTmFpciwgS2FybCBQZXJ0c2NoLCBBbGxlbiBaLiBSZW4sIEx1Y3kgWGlhb3lhbmcgU2hpLCBMYXVyYSBTbWl0aCwgSm9zdCBUb2JpYXMgU3ByaW5nZW5iZXJnLCBLeWxlIFN0YWNob3dpY3osIEphbWVzIFRhbm5lciwgUXVhbiBWdW9uZywgSG9tZXIgV2Fsa2UsIEFubmEgV2FsbGluZywgSGFvaHVhbiBXYW5nLCBMaWxpIFl1LCBVcnkgWmhpbGluc2t5IiwyMDI1LTA0LTIyLCTPgF97MC41fSQ6IGEgVmlzaW9uLUxhbmd1YWdlLUFjdGlvbiBNb2RlbCB3aXRoIE9wZW4tV29ybGQgR2VuZXJhbGl6YXRpb24saHR0cHM6Ly9hcnhpdi5vcmcvYWJzLzI1MDQuMTYwNTQsMzM3LjAsLG91dC1wZXJmb3JtcyDPgDAsMzMwMDAwMDAwMC4wLCJGaWcuIDM6IE1vZGVsIG92ZXJ2aWV3CnByZS10cmFpbmluZzoKLSBQYWxpR2VtbWEgKDNCKTogU2lnTElQICg0MDBNKSArIEdlbW1hICgyLjZCKQotIEZBU1QgdG9rZW5pemVyCnBvc3QtdHJhaW5pbmc6Ci0gcHJldHJhaW5lZCBWTE0gKDNCKQotIGFjdGlvbiBleHBlcnQgKDMwME0pCmluZmVyZW5jZTogc2FtZSBhcyBwb3N0LXRyYWluaW5nCgp0aGlzIGlzIGluIGxpbmUgd2l0aCDPgDAncyAzLjNCIHBhcmFtZXRlcnMKIiwsInByZS10cmFpbmluZzogIiJBZnRlciBwcmUtdHJhaW5pbmcgdGhlIG1vZGVsIHdpdGggZGlzY3JldGUgdG9rZW5zIGZvciAyODBrIGdyYWRpZW50IHN0ZXBzLi4uIiIKcG9zdC10cmFpbmluZzogIiJXZSBvcHRpbWl6ZSB0aGUgb2JqZWN0aXZlIGluIEVxdWF0aW9uICgxKSwgd2l0aCDOsSA9IDEwLjAgZm9yIDgwayBhZGRpdGlvbmFsIHN0ZXBzLiIiCiIsLCwsLCwsQ29uZmlkZW50LCJJbiBvcmRlciBmb3Igcm9ib3RzIHRvIGJlIHVzZWZ1bCwgdGhleSBtdXN0IHBlcmZvcm0gcHJhY3RpY2FsbHkgcmVsZXZhbnQgdGFza3MgaW4gdGhlIHJlYWwgd29ybGQsIG91dHNpZGUgb2YgdGhlIGxhYi4gV2hpbGUgdmlzaW9uLWxhbmd1YWdlLWFjdGlvbiAoVkxBKSBtb2RlbHMgaGF2ZSBkZW1vbnN0cmF0ZWQgaW1wcmVzc2l2ZSByZXN1bHRzIGZvciBlbmQtdG8tZW5kIHJvYm90IGNvbnRyb2wsIGl0IHJlbWFpbnMgYW4gb3BlbiBxdWVzdGlvbiBob3cgZmFyIHN1Y2ggbW9kZWxzIGNhbiBnZW5lcmFsaXplIGluIHRoZSB3aWxkLiBXZSBkZXNjcmliZSAkXHBpX3swLjV9JCwgYSBuZXcgbW9kZWwgYmFzZWQgb24gJFxwaV97MH0kIHRoYXQgdXNlcyBjby10cmFpbmluZyBvbiBoZXRlcm9nZW5lb3VzIHRhc2tzIHRvIGVuYWJsZSBicm9hZCBnZW5lcmFsaXphdGlvbi4gJFxwaV97MC41fSRcIHVzZXMgZGF0YSBmcm9tIG11bHRpcGxlIHJvYm90cywgaGlnaC1sZXZlbCBzZW1hbnRpYyBwcmVkaWN0aW9uLCB3ZWIgZGF0YSwgYW5kIG90aGVyIHNvdXJjZXMgdG8gZW5hYmxlIGJyb2FkbHkgZ2VuZXJhbGl6YWJsZSByZWFsLXdvcmxkIHJvYm90aWMgbWFuaXB1bGF0aW9uLiBPdXIgc3lzdGVtIHVzZXMgYSBjb21iaW5hdGlvbiBvZiBjby10cmFpbmluZyBhbmQgaHlicmlkIG11bHRpLW1vZGFsIGV4YW1wbGVzIHRoYXQgY29tYmluZSBpbWFnZSBvYnNlcnZhdGlvbnMsIGxhbmd1YWdlIGNvbW1hbmRzLCBvYmplY3QgZGV0ZWN0aW9ucywgc2VtYW50aWMgc3VidGFzayBwcmVkaWN0aW9uLCBhbmQgbG93LWxldmVsIGFjdGlvbnMuIE91ciBleHBlcmltZW50cyBzaG93IHRoYXQgdGhpcyBraW5kIG9mIGtub3dsZWRnZSB0cmFuc2ZlciBpcyBlc3NlbnRpYWwgZm9yIGVmZmVjdGl2ZSBnZW5lcmFsaXphdGlvbiwgYW5kIHdlIGRlbW9uc3RyYXRlIGZvciB0aGUgZmlyc3QgdGltZSB0aGF0IGFuIGVuZC10by1lbmQgbGVhcm5pbmctZW5hYmxlZCByb2JvdGljIHN5c3RlbSBjYW4gcGVyZm9ybSBsb25nLWhvcml6b24gYW5kIGRleHRlcm91cyBtYW5pcHVsYXRpb24gc2tpbGxzLCBzdWNoIGFzIGNsZWFuaW5nIGEga2l0Y2hlbiBvciBiZWRyb29tLCBpbiBlbnRpcmVseSBuZXcgaG9tZXMuIiwsLFVucmVsZWFzZWQsVW5pdGVkIFN0YXRlcyBvZiBBbWVyaWNhLFBhbGlHZW1tYSwsLCwsMjAyNi0wMi0xMSAxOToyNjoyNyswMDowMCwsLCwsLEluZHVzdHJ5LCwsLCwsLCwsLCwsLCwsLCwsTm8KRWFnbGUgMi41LCJWaXNpb24sUm9ib3RpY3MsTGFuZ3VhZ2UiLCwiTlZJRElBLE5hbmppbmcgVW5pdmVyc2l0eSxIb25nIEtvbmcgUG9seXRlY2huaWMgVW5pdmVyc2l0eSxSdXRnZXJzIFVuaXZlcnNpdHkiLCJHdW8gQ2hlbiwgWmhpcWkgTGksIFNoaWhhbyBXYW5nLCBKaW5kb25nIEppYW5nLCBZaWNoZW5nIExpdSwgTGlkb25nIEx1LCBEZS1BbiBIdWFuZywgV29ubWluIEJ5ZW9uLCBNYXR0aGlldSBMZSwgVHVvbWFzIFJpbnRhbWFraSwgVHlsZXIgUG9vbiwgTWF4IEVocmxpY2gsIFR1b21hcyBSaW50YW1ha2ksIFR5bGVyIFBvb24sIFRvbmcgTHUsIExpbWluIFdhbmcsIEJyeWFuIENhdGFuemFybywgSmFuIEthdXR6LCBBbmRyZXcgVGFvLCBaaGlkaW5nIFl1LCBHdWlsaW4gTGl1IiwyMDI1LTA0LTIxLEVhZ2xlIDIuNTogQm9vc3RpbmcgTG9uZy1Db250ZXh0IFBvc3QtVHJhaW5pbmcgZm9yIEZyb250aWVyIFZpc2lvbi1MYW5ndWFnZSBNb2RlbHMsImh0dHBzOi8vYXJ4aXYub3JnL2Ficy8yNTA0LjE1MjcxCmh0dHBzOi8vbnZsYWJzLmdpdGh1Yi5pby9FQUdMRS8KaHR0cHM6Ly9naXRodWIuY29tL05WbGFicy9FQUdMRSIsLCxOVklESUEgbWF5IGhhdmUgYmVlbiBzZWxlY3RpdmUgaW4gY2hvb3Npbmcgcml2YWwgbW9kZWxzLDgwMDAwMDAwMDAuMCwiVGFibGUgOC4gIiJGdWxsIE1vZGVsLCA4QiIiCkNvdWxkIGJlIFF3ZW4yLjUtN0IgKyBNTFAgQ29ubmVjdG9yICg0ME0pCgpodHRwczovL252bGFicy5naXRodWIuaW8vRUFHTEUvCmFzIG9mIDIwMjUtMDUtMjk6ICIiRWFnbGUtMi41IFdlaWdodHMgKENvbWluZyBTb29uKSIiICIsLCwsLCwsLCxDb25maWRlbnQsIldlIGludHJvZHVjZSBFYWdsZSAyLjUsIGEgZmFtaWx5IG9mIGZyb250aWVyIHZpc2lvbi1sYW5ndWFnZSBtb2RlbHMgKFZMTXMpIGZvciBsb25nLWNvbnRleHQgbXVsdGltb2RhbCBsZWFybmluZy4gT3VyIHdvcmsgYWRkcmVzc2VzIHRoZSBjaGFsbGVuZ2VzIGluIGxvbmcgdmlkZW8gY29tcHJlaGVuc2lvbiBhbmQgaGlnaC1yZXNvbHV0aW9uIGltYWdlIHVuZGVyc3RhbmRpbmcsIGludHJvZHVjaW5nIGEgZ2VuZXJhbGlzdCBmcmFtZXdvcmsgZm9yIGJvdGggdGFza3MuIFRoZSBwcm9wb3NlZCB0cmFpbmluZyBmcmFtZXdvcmsgaW5jb3Jwb3JhdGVzIEF1dG9tYXRpYyBEZWdyYWRlIFNhbXBsaW5nIGFuZCBJbWFnZSBBcmVhIFByZXNlcnZhdGlvbiwgdHdvIHRlY2huaXF1ZXMgdGhhdCBwcmVzZXJ2ZSBjb250ZXh0dWFsIGludGVncml0eSBhbmQgdmlzdWFsIGRldGFpbHMuIFRoZSBmcmFtZXdvcmsgYWxzbyBpbmNsdWRlcyBudW1lcm91cyBlZmZpY2llbmN5IG9wdGltaXphdGlvbnMgaW4gdGhlIHBpcGVsaW5lIGZvciBsb25nLWNvbnRleHQgZGF0YSB0cmFpbmluZy4gRmluYWxseSwgd2UgcHJvcG9zZSBFYWdsZS1WaWRlby0xMTBLLCBhIG5vdmVsIGRhdGFzZXQgdGhhdCBpbnRlZ3JhdGVzIGJvdGggc3RvcnktbGV2ZWwgYW5kIGNsaXAtbGV2ZWwgYW5ub3RhdGlvbnMsIGZhY2lsaXRhdGluZyBsb25nLXZpZGVvIHVuZGVyc3RhbmRpbmcuIEVhZ2xlIDIuNSBkZW1vbnN0cmF0ZXMgc3Vic3RhbnRpYWwgaW1wcm92ZW1lbnRzIG9uIGxvbmctY29udGV4dCBtdWx0aW1vZGFsIGJlbmNobWFya3MsIHByb3ZpZGluZyBhIHJvYnVzdCBzb2x1dGlvbiB0byB0aGUgbGltaXRhdGlvbnMgb2YgZXhpc3RpbmcgVkxNcy4gTm90YWJseSwgb3VyIGJlc3QgbW9kZWwgRWFnbGUgMi41LThCIGFjaGlldmVzIDcyLjQlIG9uIFZpZGVvLU1NRSB3aXRoIDUxMiBpbnB1dCBmcmFtZXMsIG1hdGNoaW5nIHRoZSByZXN1bHRzIG9mIHRvcC10aWVyIGNvbW1lcmNpYWwgbW9kZWwgc3VjaCBhcyBHUFQtNG8gYW5kIGxhcmdlLXNjYWxlIG9wZW4tc291cmNlIG1vZGVscyBsaWtlIFF3ZW4yLjUtVkwtNzJCIGFuZCBJbnRlcm5WTDIuNS03OEIuIiwsLCwiVW5pdGVkIFN0YXRlcyBvZiBBbWVyaWNhLENoaW5hLEhvbmcgS29uZyxVbml0ZWQgU3RhdGVzIG9mIEFtZXJpY2EiLFF3ZW4yLjUtN0IsLCwsLDIwMjUtMTEtMjggMTE6NTI6MTMrMDA6MDAsLCwsLCwiSW5kdXN0cnksQWNhZGVtaWEsQWNhZGVtaWEsQWNhZGVtaWEiLCwsLCwsLCwsLCwsLCwsLCwsClNreVJlZWxzLVYyLFZpZGVvLCJWaWRlbyBnZW5lcmF0aW9uLEltYWdlLXRvLXZpZGVvLFRleHQtdG8tdmlkZW8iLEt1bmx1biBJbmMuLCJHdWliaW4gQ2hlbiwgRGl4dWFuIExpbiwgSmlhbmdwaW5nIFlhbmcsIENodW56ZSBMaW4sIEp1bmNoZW4gWmh1LCBNaW5neXVhbiBGYW4sIEhhbyBaaGFuZywgU2hlbmcgQ2hlbiwgWmhlbmcgQ2hlbiwgQ2hlbmdjaGVuZyBNYSwgV2VpbWluZyBYaW9uZywgV2VpIFdhbmcsIE51byBQYW5nLCBLYW5nIEthbmcsIFpoaWhlbmcgWHUsIFl1emhlIEppbiwgWXVwZW5nIExpYW5nLCBZdWJpbmcgU29uZywgUGVuZyBaaGFvLCBCb3l1YW4gWHUsIERpIFFpdSwgRGViYW5nIExpLCBaaGVuZ2NvbmcgRmVpLCBZYW5nIExpLCBZYWh1aSBaaG91IiwyMDI1LTA0LTIxLCJTa3lSZWVscy1WMjogSW5maW5pdGUtbGVuZ3RoIEZpbG0gR2VuZXJhdGl2ZSBNb2RlbAoiLGh0dHBzOi8vYXJ4aXYub3JnL2Ficy8yNTA0LjEzMDc0LDE0Mi4wLCwsMTQwMDAwMDAwMDAuMCwxNEIsLCwsLCwsTlZJRElBIEE4MDAgU1hNLCxDb25maWRlbnQsIlJlY2VudCBhZHZhbmNlcyBpbiB2aWRlbyBnZW5lcmF0aW9uIGhhdmUgYmVlbiBkcml2ZW4gYnkgZGlmZnVzaW9uIG1vZGVscyBhbmQgYXV0b3JlZ3Jlc3NpdmUgZnJhbWV3b3JrcywgeWV0IGNyaXRpY2FsIGNoYWxsZW5nZXMgcGVyc2lzdCBpbiBoYXJtb25pemluZyBwcm9tcHQgYWRoZXJlbmNlLCB2aXN1YWwgcXVhbGl0eSwgbW90aW9uIGR5bmFtaWNzLCBhbmQgZHVyYXRpb246IGNvbXByb21pc2VzIGluIG1vdGlvbiBkeW5hbWljcyB0byBlbmhhbmNlIHRlbXBvcmFsIHZpc3VhbCBxdWFsaXR5LCBjb25zdHJhaW5lZCB2aWRlbyBkdXJhdGlvbiAoNS0xMCBzZWNvbmRzKSB0byBwcmlvcml0aXplIHJlc29sdXRpb24sIGFuZCBpbmFkZXF1YXRlIHNob3QtYXdhcmUgZ2VuZXJhdGlvbiBzdGVtbWluZyBmcm9tIGdlbmVyYWwtcHVycG9zZSBNTExNcycgaW5hYmlsaXR5IHRvIGludGVycHJldCBjaW5lbWF0aWMgZ3JhbW1hciwgc3VjaCBhcyBzaG90IGNvbXBvc2l0aW9uLCBhY3RvciBleHByZXNzaW9ucywgYW5kIGNhbWVyYSBtb3Rpb25zLiBUaGVzZSBpbnRlcnR3aW5lZCBsaW1pdGF0aW9ucyBoaW5kZXIgcmVhbGlzdGljIGxvbmctZm9ybSBzeW50aGVzaXMgYW5kIHByb2Zlc3Npb25hbCBmaWxtLXN0eWxlIGdlbmVyYXRpb24uIFRvIGFkZHJlc3MgdGhlc2UgbGltaXRhdGlvbnMsIHdlIHByb3Bvc2UgU2t5UmVlbHMtVjIsIGFuIEluZmluaXRlLWxlbmd0aCBGaWxtIEdlbmVyYXRpdmUgTW9kZWwsIHRoYXQgc3luZXJnaXplcyBNdWx0aS1tb2RhbCBMYXJnZSBMYW5ndWFnZSBNb2RlbCAoTUxMTSksIE11bHRpLXN0YWdlIFByZXRyYWluaW5nLCBSZWluZm9yY2VtZW50IExlYXJuaW5nLCBhbmQgRGlmZnVzaW9uIEZvcmNpbmcgRnJhbWV3b3JrLiBGaXJzdGx5LCB3ZSBkZXNpZ24gYSBjb21wcmVoZW5zaXZlIHN0cnVjdHVyYWwgcmVwcmVzZW50YXRpb24gb2YgdmlkZW8gdGhhdCBjb21iaW5lcyB0aGUgZ2VuZXJhbCBkZXNjcmlwdGlvbnMgYnkgdGhlIE11bHRpLW1vZGFsIExMTSBhbmQgdGhlIGRldGFpbGVkIHNob3QgbGFuZ3VhZ2UgYnkgc3ViLWV4cGVydCBtb2RlbHMuIEFpZGVkIHdpdGggaHVtYW4gYW5ub3RhdGlvbiwgd2UgdGhlbiB0cmFpbiBhIHVuaWZpZWQgVmlkZW8gQ2FwdGlvbmVyLCBuYW1lZCBTa3lDYXB0aW9uZXItVjEsIHRvIGVmZmljaWVudGx5IGxhYmVsIHRoZSB2aWRlbyBkYXRhLiBTZWNvbmRseSwgd2UgZXN0YWJsaXNoIHByb2dyZXNzaXZlLXJlc29sdXRpb24gcHJldHJhaW5pbmcgZm9yIHRoZSBmdW5kYW1lbnRhbCB2aWRlbyBnZW5lcmF0aW9uLCBmb2xsb3dlZCBieSBhIGZvdXItc3RhZ2UgcG9zdC10cmFpbmluZyBlbmhhbmNlbWVudDogSW5pdGlhbCBjb25jZXB0LWJhbGFuY2VkIFN1cGVydmlzZWQgRmluZS1UdW5pbmcgKFNGVCkgaW1wcm92ZXMgYmFzZWxpbmUgcXVhbGl0eTsgTW90aW9uLXNwZWNpZmljIFJlaW5mb3JjZW1lbnQgTGVhcm5pbmcgKFJMKSB0cmFpbmluZyB3aXRoIGh1bWFuLWFubm90YXRlZCBhbmQgc3ludGhldGljIGRpc3RvcnRpb24gZGF0YSBhZGRyZXNzZXMgZHluYW1pYyBhcnRpZmFjdHM7IE91ciBkaWZmdXNpb24gZm9yY2luZyBmcmFtZXdvcmsgd2l0aCBub24tZGVjcmVhc2luZyBub2lzZSBzY2hlZHVsZXMgZW5hYmxlcyBsb25nLXZpZGVvIHN5bnRoZXNpcyBpbiBhbiBlZmZpY2llbnQgc2VhcmNoIHNwYWNlOyBGaW5hbCBoaWdoLXF1YWxpdHkgU0ZUIHJlZmluZXMgdmlzdWFsIGZpZGVsaXR5LiBBbGwgdGhlIGNvZGUgYW5kIG1vZGVscyBhcmUgYXZhaWxhYmxlIGF0IHRoaXMgaHR0cHMgVVJMLgoiLCwsLENoaW5hLFF3ZW4yLjUtVkwtN0IgLCwsNjQuMCwsMjAyNi0wNS0yNSAxMjoxNDoyNyswMDowMCwsLCwsLEluZHVzdHJ5LCwsLCwsLCwsLCwsNTAxOTEuNzc1ODM5ODQ4MDk1LCwsLCwsCkxsYW1hLVByaW11cy1OZW1vdHJvbi03MEIsTGFuZ3VhZ2UsIkxhbmd1YWdlIG1vZGVsaW5nL2dlbmVyYXRpb24sUXVlc3Rpb24gYW5zd2VyaW5nIixUcmVuZCBNaWNybywsMjAyNS0wNC0yMSxMbGFtYS1QcmltdXMtTmVtb3Ryb24tNzBCLUJhc2UsaHR0cHM6Ly9odWdnaW5nZmFjZS5jby90cmVuZC1jeWJlcnRyb24vTGxhbWEtUHJpbXVzLU5lbW90cm9uLTcwQi1CYXNlLCwsLDcwMDAwMDAwMDAwLjAsNzBiLCwsLCwsLCwsQ29uZmlkZW50LCJUaGUgTGxhbWEtUHJpbXVzLU5lbW90cm9uIHNlcmllcyBidWlsZHMgdXBvbiBudmlkaWEvTGxhbWEtMy4xLU5lbW90cm9uLTcwQi1JbnN0cnVjdCB0aHJvdWdoIGNvbnRpbnVlZCB0cmFpbmluZy4gRm9sbG93aW5nIHRoZSBzYW1lIG1ldGhvZG9sb2d5IGFzIGRlc2NyaWJlZCBpbiB0aGUgUHJpbXVzIHBhcGVyLCB3ZSBmaXJzdCBwZXJmb3JtZWQgcHJlLXRyYWluaW5nIG9uIGxhcmdlLXNjYWxlIGN5YmVyc2VjdXJpdHkgY29ycG9yYSAob3ZlciAxMEIgdG9rZW5zKSB0byBvYnRhaW4gTGxhbWEtUHJpbXVzLU5lbW90cm9uLUJhc2UuIFdlIHRoZW4gY29uZHVjdGVkIHN1cGVydmlzZWQtZmluZXR1bmluZyBhbmQgYXBwbGllZCBERUxMQSB0byBtZXJnZSB3aXRoIHRoZSBvcmlnaW5hbCBOZW1vdHJvbiwgcmVzdWx0aW5nIGluIExsYW1hLVByaW11cy1OZW1vdHJvbi03MEItSW5zdHJ1Y3QuCgpMbGFtYS1QcmltdXMtTmVtb3Ryb24tQmFzZSBhY2hpZXZlcyBhbiAxMS4xOSUgaW1wcm92ZW1lbnQgaW4gYWdncmVnYXRlIHNjb3JlcyBhY3Jvc3Mgc2V2ZXJhbCBwdWJsaWMgY3liZXJzZWN1cml0eSBiZW5jaG1hcmtzLiIsLCxPcGVuIHdlaWdodHMgKHJlc3RyaWN0ZWQgdXNlKSwiSmFwYW4sVW5pdGVkIFN0YXRlcyBvZiBBbWVyaWNhIixMbGFtYS0zLjEtTmVtb3Ryb24tNzBCLUluc3RydWN0LDQuMmUrMjEsNiBGTE9QIC8gcGFyYW1ldGVyIC8gdG9rZW4gKiA3MCAqIDEwXjkgIHBhcmFtZXRlcnMgKiAxMCAqIDEwXjkgdG9rZW5zID0gNC4yZSsyMSBGTE9QLCwsMjAyNS0xMS0yOCAxMTo1MjoxMyswMDowMCwsLCwsLEluZHVzdHJ5LCwsLCxVbnJlbGVhc2VkLCJMbGFtYSAzLjEgbGljZW5zZSArIE1JVCBsaWNlbnNlIApodHRwczovL2h1Z2dpbmdmYWNlLmNvL3RyZW5kLWN5YmVydHJvbi9MbGFtYS1QcmltdXMtTmVtb3Ryb24tNzBCLUJhc2UiLCwsLCwsLE9wZXJhdGlvbiBjb3VudGluZyx0cmVuZC1jeWJlcnRyb24sLCwsWWVzClRyaWxsaW9uLTdCLExhbmd1YWdlLCJMYW5ndWFnZSBtb2RlbGluZy9nZW5lcmF0aW9uLFF1ZXN0aW9uIGFuc3dlcmluZyxDb2RlIGdlbmVyYXRpb24sUXVhbnRpdGF0aXZlIHJlYXNvbmluZyIsVHJpbGxpb24gTGFicywiU3VuZ2p1biBIYW4sIEp1eW91bmcgU3VrLCBTdXllb25nIEFuLCBIeXVuZ2d1ayBLaW0sIEt5dXNlb2sgS2ltLCBXb25zdWsgWWFuZywgU2V1bmd0YWVrIENob2ksIEphbWluIFNoaW4iLDIwMjUtMDQtMjEsVHJpbGxpb24gN0IgVGVjaG5pY2FsIFJlcG9ydCxodHRwczovL2FyeGl2Lm9yZy9hYnMvMjUwNC4xNTQzMSwsLCw3MDAwMDAwMDAwLjAsN0IsOS4zZSsyMiwifjkuM8OXMTDCssKyIEZMT1BzIChyZXBvcnRlZCkKCjYgRkxPUC9wYXJhbWV0ZXIvdG9rZW4gKiA3MDAwMDAwMDAwIHBhcmFtZXRlcnMgKiAyMDAwMDAwMDAwMDAwIHRva2VucyA9IDguNGUrMjIgRkxPUAoKOTg5NDAwMDAwMDAwMDAwIEZMT1AvR1BVL3NlYyAqIDU5NDAwIEdQVS1ob3VycyAqIDM2MDAgc2VjIC8gaG91ciAqIDAuNDI1MCBbcmVwb3J0ZWQgdXRpbGl6YXRpb25dID0gOC45OTE4NjUxZSsyMiBGTE9QIiwyMDAwMDAwMDAwMDAwLCIiIlRoZSBwcmV0cmFpbmluZyBjb3JwdXMgZm9yIFRyaWxsaW9uIGNvbXByaXNlcyBhcHByb3hpbWF0ZWx5IDJUIHRva2VucyBzcGFubmluZyBFbmdsaXNoLCBtdWx0aWxpbmd1YWwsIG1hdGhlbWF0aWNhbCwgYW5kIGNvZGluZyBkb21haW5zLiIiIiwsIiIiVHJpbGxpb24gN0IgbW9kZWwgd2FzIHRyYWluZWQgdXNpbmcgMjU2IEgxMDAgR1BVcywgZWFjaCB3aXRoIDgwR0IgSEJNMywgdXNpbmcgbWl4ZWQgcHJlY2lzaW9uIHRyYWluaW5nIHdpdGggQkYxNiIiCgoiIldlIGFjaGlldmUgSEZVIGFuZCBNRlUgb2YgNDcuNSUgYW5kIDQyLjUlIHJlc3BlY3RpdmVseS4iIiIsTlZJRElBIEgxMDAgU1hNNSA4MEdCLCxDb25maWRlbnQsIldlIGludHJvZHVjZSBUcmlsbGlvbi03QiwgdGhlIG1vc3QgdG9rZW4tZWZmaWNpZW50IEtvcmVhbi1jZW50cmljIG11bHRpbGluZ3VhbCBMTE0gYXZhaWxhYmxlLiBPdXIgbm92ZWwgQ3Jvc3MtbGluZ3VhbCBEb2N1bWVudCBBdHRlbnRpb24gKFhMREEpIG1lY2hhbmlzbSBlbmFibGVzIGhpZ2hseSBlZmZpY2llbnQgYW5kIGVmZmVjdGl2ZSBrbm93bGVkZ2UgdHJhbnNmZXIgZnJvbSBFbmdsaXNoIHRvIHRhcmdldCBsYW5ndWFnZXMgbGlrZSBLb3JlYW4gYW5kIEphcGFuZXNlLiBDb21iaW5lZCB3aXRoIG9wdGltaXplZCBkYXRhIG1peHR1cmVzLCBsYW5ndWFnZS1zcGVjaWZpYyBmaWx0ZXJpbmcsIGFuZCB0YWlsb3JlZCB0b2tlbml6ZXIgY29uc3RydWN0aW9uLCBUcmlsbGlvbi03QiBhY2hpZXZlcyBjb21wZXRpdGl2ZSBwZXJmb3JtYW5jZSB3aGlsZSBkZWRpY2F0aW5nIG9ubHkgMTBcJSBvZiBpdHMgMlQgdHJhaW5pbmcgdG9rZW5zIHRvIG11bHRpbGluZ3VhbCBkYXRhIGFuZCByZXF1aXJpbmcganVzdCA1OS40SyBIMTAwIEdQVSBob3VycyAoJDE0OEspIGZvciBmdWxsIHRyYWluaW5nLiBDb21wcmVoZW5zaXZlIGV2YWx1YXRpb25zIGFjcm9zcyAyNyBiZW5jaG1hcmtzIGluIGZvdXIgbGFuZ3VhZ2VzIGRlbW9uc3RyYXRlIFRyaWxsaW9uLTdCJ3Mgcm9idXN0IG11bHRpbGluZ3VhbCBwZXJmb3JtYW5jZSBhbmQgZXhjZXB0aW9uYWwgY3Jvc3MtbGluZ3VhbCBjb25zaXN0ZW5jeS4iLCwsT3BlbiB3ZWlnaHRzICh1bnJlc3RyaWN0ZWQpLEtvcmVhIChSZXB1YmxpYyBvZiksLCwsMjU2LjAsMC40MjUsMjAyNS0xMS0yOCAxMTo1MjoxMyswMDowMCwsLCwsLEluZHVzdHJ5LCwsLDU5NDAwLjAsVW5yZWxlYXNlZCwiQXBhY2hlIDIuMApodHRwczovL2h1Z2dpbmdmYWNlLmNv</x:v>
      </x:c>
    </x:row>
    <x:row r="39" ht="18" customHeight="1">
      <x:c r="A39" s="17" t="n">
        <x:v>34</x:v>
      </x:c>
      <x:c r="B39" s="17" t="n">
        <x:v>310</x:v>
      </x:c>
      <x:c r="C39" s="160" t="str">
        <x:v>L3RyaWxsaW9ubGFicy9UcmlsbGlvbi03Qi1wcmV2aWV3IiwsMTM5MjAwLjAsLEJGMTYsLDM1MTM0Mi40MzA4Nzg5MzY2NiwiUmVwb3J0ZWQsT3BlcmF0aW9uIGNvdW50aW5nLEhhcmR3YXJlIixyaWxsaW9ubGFicywsLCxZZXMKR2VtbWEgMyBRQVQgNEIsIkxhbmd1YWdlLFZpc2lvbixNdWx0aW1vZGFsIiwiTGFuZ3VhZ2UgbW9kZWxpbmcvZ2VuZXJhdGlvbixRdWVzdGlvbiBhbnN3ZXJpbmcsVHJhbnNsYXRpb24sQ2hhdCxRdWFudGl0YXRpdmUgcmVhc29uaW5nLFZpc3VhbCBxdWVzdGlvbiBhbnN3ZXJpbmcsQ29kZSBnZW5lcmF0aW9uIixHb29nbGUgRGVlcE1pbmQsLDIwMjUtMDQtMTgsR2VtbWEgMyBRQVQgTW9kZWxzOiBCcmluZ2luZyBzdGF0ZS1vZi10aGUtQXJ0IEFJIHRvIGNvbnN1bWVyIEdQVXMsaHR0cHM6Ly9kZXZlbG9wZXJzLmdvb2dsZWJsb2cuY29tL2VuL2dlbW1hLTMtcXVhbnRpemVkLWF3YXJlLXRyYWluZWQtc3RhdGUtb2YtdGhlLWFydC1haS10by1jb25zdW1lci1ncHVzLywsLCw0MDAwMDAwMDAwLjAsNEIsLCwsLCwsLCxDb25maWRlbnQsIlRvIG1ha2UgR2VtbWEgMyBldmVuIG1vcmUgYWNjZXNzaWJsZSwgd2UgYXJlIGFubm91bmNpbmcgbmV3IHZlcnNpb25zIG9wdGltaXplZCB3aXRoIFF1YW50aXphdGlvbi1Bd2FyZSBUcmFpbmluZyAoUUFUKSB0aGF0IGRyYW1hdGljYWxseSByZWR1Y2VzIG1lbW9yeSByZXF1aXJlbWVudHMgd2hpbGUgbWFpbnRhaW5pbmcgaGlnaCBxdWFsaXR5LiBUaGlzIGVuYWJsZXMgeW91IHRvIHJ1biBwb3dlcmZ1bCBtb2RlbHMgbGlrZSBHZW1tYSAzIDI3QiBsb2NhbGx5IG9uIGNvbnN1bWVyLWdyYWRlIEdQVXMgbGlrZSB0aGUgTlZJRElBIFJUWCAzMDkwLiIsLCxPcGVuIHdlaWdodHMgKHJlc3RyaWN0ZWQgdXNlKSxVbml0ZWQgU3RhdGVzIG9mIEFtZXJpY2EsR2VtbWEgMyA0QiwsLCwsMjAyNS0xMS0yOCAxMTo1MjoxMyswMDowMCwsLCwsLEluZHVzdHJ5LCwsLCxVbnJlbGVhc2VkLCJHZW1tYSBsaWNlbnNlCmh0dHBzOi8vaHVnZ2luZ2ZhY2UuY28vZ29vZ2xlL2dlbW1hLTMtNGItaXQtcWF0LXE0XzAtZ2d1ZiIsLCwsLCwsLGdvb2dsZSwsLCxZZXMKR2VtbWEgMyBRQVQgMUIsIkxhbmd1YWdlLFZpc2lvbixNdWx0aW1vZGFsIiwiTGFuZ3VhZ2UgbW9kZWxpbmcvZ2VuZXJhdGlvbixRdWVzdGlvbiBhbnN3ZXJpbmcsVHJhbnNsYXRpb24sQ2hhdCxRdWFudGl0YXRpdmUgcmVhc29uaW5nLFZpc3VhbCBxdWVzdGlvbiBhbnN3ZXJpbmcsQ29kZSBnZW5lcmF0aW9uIixHb29nbGUgRGVlcE1pbmQsLDIwMjUtMDQtMTgsR2VtbWEgMyBRQVQgTW9kZWxzOiBCcmluZ2luZyBzdGF0ZS1vZi10aGUtQXJ0IEFJIHRvIGNvbnN1bWVyIEdQVXMsaHR0cHM6Ly9kZXZlbG9wZXJzLmdvb2dsZWJsb2cuY29tL2VuL2dlbW1hLTMtcXVhbnRpemVkLWF3YXJlLXRyYWluZWQtc3RhdGUtb2YtdGhlLWFydC1haS10by1jb25zdW1lci1ncHVzLywsLCwxMDAwMDAwMDAwLjAsMUIsLCwsLCwsLCxDb25maWRlbnQsIlRvIG1ha2UgR2VtbWEgMyBldmVuIG1vcmUgYWNjZXNzaWJsZSwgd2UgYXJlIGFubm91bmNpbmcgbmV3IHZlcnNpb25zIG9wdGltaXplZCB3aXRoIFF1YW50aXphdGlvbi1Bd2FyZSBUcmFpbmluZyAoUUFUKSB0aGF0IGRyYW1hdGljYWxseSByZWR1Y2VzIG1lbW9yeSByZXF1aXJlbWVudHMgd2hpbGUgbWFpbnRhaW5pbmcgaGlnaCBxdWFsaXR5LiBUaGlzIGVuYWJsZXMgeW91IHRvIHJ1biBwb3dlcmZ1bCBtb2RlbHMgbGlrZSBHZW1tYSAzIDI3QiBsb2NhbGx5IG9uIGNvbnN1bWVyLWdyYWRlIEdQVXMgbGlrZSB0aGUgTlZJRElBIFJUWCAzMDkwLiIsLCxPcGVuIHdlaWdodHMgKHJlc3RyaWN0ZWQgdXNlKSxVbml0ZWQgU3RhdGVzIG9mIEFtZXJpY2EsR2VtbWEgMyAxQiwsLCwsMjAyNS0xMS0yOCAxMTo1MjoxMyswMDowMCwsLCwsLEluZHVzdHJ5LCwsLCxVbnJlbGVhc2VkLCJHZW1tYSBsaWNlbnNlCmh0dHBzOi8vaHVnZ2luZ2ZhY2UuY28vZ29vZ2xlL2dlbW1hLTMtMWItaXQtcWF0LXE0XzAtZ2d1ZiIsLCwsLCwsLGdvb2dsZSwsLCxZZXMKR2VtbWEgMyBRQVQgMTJCLCJMYW5ndWFnZSxWaXNpb24sTXVsdGltb2RhbCIsIkxhbmd1YWdlIG1vZGVsaW5nL2dlbmVyYXRpb24sUXVlc3Rpb24gYW5zd2VyaW5nLFRyYW5zbGF0aW9uLENoYXQsUXVhbnRpdGF0aXZlIHJlYXNvbmluZyxWaXN1YWwgcXVlc3Rpb24gYW5zd2VyaW5nLENvZGUgZ2VuZXJhdGlvbiIsR29vZ2xlIERlZXBNaW5kLCwyMDI1LTA0LTE4LEdlbW1hIDMgUUFUIE1vZGVsczogQnJpbmdpbmcgc3RhdGUtb2YtdGhlLUFydCBBSSB0byBjb25zdW1lciBHUFVzLGh0dHBzOi8vZGV2ZWxvcGVycy5nb29nbGVibG9nLmNvbS9lbi9nZW1tYS0zLXF1YW50aXplZC1hd2FyZS10cmFpbmVkLXN0YXRlLW9mLXRoZS1hcnQtYWktdG8tY29uc3VtZXItZ3B1cy8sLCwsMTIwMDAwMDAwMDAuMCwxMkIsLCwsLCwsLCxDb25maWRlbnQsIlRvIG1ha2UgR2VtbWEgMyBldmVuIG1vcmUgYWNjZXNzaWJsZSwgd2UgYXJlIGFubm91bmNpbmcgbmV3IHZlcnNpb25zIG9wdGltaXplZCB3aXRoIFF1YW50aXphdGlvbi1Bd2FyZSBUcmFpbmluZyAoUUFUKSB0aGF0IGRyYW1hdGljYWxseSByZWR1Y2VzIG1lbW9yeSByZXF1aXJlbWVudHMgd2hpbGUgbWFpbnRhaW5pbmcgaGlnaCBxdWFsaXR5LiBUaGlzIGVuYWJsZXMgeW91IHRvIHJ1biBwb3dlcmZ1bCBtb2RlbHMgbGlrZSBHZW1tYSAzIDI3QiBsb2NhbGx5IG9uIGNvbnN1bWVyLWdyYWRlIEdQVXMgbGlrZSB0aGUgTlZJRElBIFJUWCAzMDkwLiIsLCxPcGVuIHdlaWdodHMgKHJlc3RyaWN0ZWQgdXNlKSxVbml0ZWQgU3RhdGVzIG9mIEFtZXJpY2EsR2VtbWEgMyAxMkIsLCwsLDIwMjUtMTEtMjggMTE6NTI6MTMrMDA6MDAsLCwsLCxJbmR1c3RyeSwsLCwsVW5yZWxlYXNlZCwiR2VtbWEgbGljZW5zZQpodHRwczovL2h1Z2dpbmdmYWNlLmNvL2dvb2dsZS9nZW1tYS0zLTEyYi1pdC1xYXQtcTRfMC1nZ3VmIiwsLCwsLCwsZ29vZ2xlLCwsLFllcwpHZW1tYSAzIFFBVCAyN0IsIkxhbmd1YWdlLFZpc2lvbixNdWx0aW1vZGFsIiwiTGFuZ3VhZ2UgbW9kZWxpbmcvZ2VuZXJhdGlvbixRdWVzdGlvbiBhbnN3ZXJpbmcsVHJhbnNsYXRpb24sQ2hhdCxRdWFudGl0YXRpdmUgcmVhc29uaW5nLFZpc3VhbCBxdWVzdGlvbiBhbnN3ZXJpbmcsQ29kZSBnZW5lcmF0aW9uIixHb29nbGUgRGVlcE1pbmQsLDIwMjUtMDQtMTgsR2VtbWEgMyBRQVQgTW9kZWxzOiBCcmluZ2luZyBzdGF0ZS1vZi10aGUtQXJ0IEFJIHRvIGNvbnN1bWVyIEdQVXMsaHR0cHM6Ly9kZXZlbG9wZXJzLmdvb2dsZWJsb2cuY29tL2VuL2dlbW1hLTMtcXVhbnRpemVkLWF3YXJlLXRyYWluZWQtc3RhdGUtb2YtdGhlLWFydC1haS10by1jb25zdW1lci1ncHVzLywsLCwyNzAwMDAwMDAwMC4wLDI3QiwsLCwsLCwsLENvbmZpZGVudCwiVG8gbWFrZSBHZW1tYSAzIGV2ZW4gbW9yZSBhY2Nlc3NpYmxlLCB3ZSBhcmUgYW5ub3VuY2luZyBuZXcgdmVyc2lvbnMgb3B0aW1pemVkIHdpdGggUXVhbnRpemF0aW9uLUF3YXJlIFRyYWluaW5nIChRQVQpIHRoYXQgZHJhbWF0aWNhbGx5IHJlZHVjZXMgbWVtb3J5IHJlcXVpcmVtZW50cyB3aGlsZSBtYWludGFpbmluZyBoaWdoIHF1YWxpdHkuIFRoaXMgZW5hYmxlcyB5b3UgdG8gcnVuIHBvd2VyZnVsIG1vZGVscyBsaWtlIEdlbW1hIDMgMjdCIGxvY2FsbHkgb24gY29uc3VtZXItZ3JhZGUgR1BVcyBsaWtlIHRoZSBOVklESUEgUlRYIDMwOTAuIiwsLE9wZW4gd2VpZ2h0cyAocmVzdHJpY3RlZCB1c2UpLFVuaXRlZCBTdGF0ZXMgb2YgQW1lcmljYSxHZW1tYSAzIDI3QiwsLCwsMjAyNS0xMS0yOCAxMTo1MjoxMyswMDowMCwsLCwsLEluZHVzdHJ5LCwsLCxVbnJlbGVhc2VkLCJHZW1tYSBsaWNlbnNlCmh0dHBzOi8vaHVnZ2luZ2ZhY2UuY28vZ29vZ2xlL2dlbW1hLTMtMjdiLWl0LXFhdC1xNF8wLWdndWYiLCwsLCwsLCxnb29nbGUsLCwsWWVzCkdlbWluaSAyLjUgRmxhc2gsIkxhbmd1YWdlLE11bHRpbW9kYWwsVmlzaW9uLFNwZWVjaCxWaWRlbyIsIkxhbmd1YWdlIG1vZGVsaW5nL2dlbmVyYXRpb24sUXVlc3Rpb24gYW5zd2VyaW5nLENvZGUgZ2VuZXJhdGlvbixRdWFudGl0YXRpdmUgcmVhc29uaW5nLFZpc3VhbCBxdWVzdGlvbiBhbnN3ZXJpbmcsVHJhbnNsYXRpb24sSW1hZ2UgY2FwdGlvbmluZyxTcGVlY2ggcmVjb2duaXRpb24gKEFTUiksVmlkZW8gZGVzY3JpcHRpb24sU2VhcmNoLFRleHQgc3VtbWFyaXphdGlvbixDaGF0IixHb29nbGUgRGVlcE1pbmQsLDIwMjUtMDQtMTcsT3VyIHBvd2VyZnVsIGFuZCBtb3N0IGVmZmljaWVudCB3b3JraG9yc2UgbW9kZWwgZGVzaWduZWQgZm9yIHNwZWVkIGFuZCBsb3ctY29zdC4saHR0cHM6Ly9kZWVwbWluZC5nb29nbGUvbW9kZWxzL2dlbWluaS9mbGFzaC8sLCwsLCwsLCwsLCwsLFVua25vd24sIlNwZWVkIGFuZCB2YWx1ZSBhdCBzY2FsZQpJZGVhbCBmb3IgdGFza3MgbGlrZSBzdW1tYXJpemF0aW9uLCBjaGF0IGFwcGxpY2F0aW9ucywgZGF0YSBleHRyYWN0aW9uLCBhbmQgY2FwdGlvbmluZy4KVGhpbmtpbmcgYnVkZ2V0OiBDb250cm9sIGhvdyBtdWNoIDIuNSBGbGFzaCByZWFzb25zIHRvIGJhbGFuY2UgbGF0ZW5jeSBhbmQgY29zdC4KTmF0aXZlbHkgbXVsdGltb2RhbDogVW5kZXJzdGFuZHMgaW5wdXQgYWNyb3NzIHRleHQsIGF1ZGlvLCBpbWFnZXMgYW5kIHZpZGVvLgpMb25nIGNvbnRleHQ6IEV4cGxvcmUgdmFzdCBkYXRhc2V0cyB3aXRoIGEgMS1taWxsaW9uIHRva2VuIGNvbnRleHQgd2luZG93LgpBZGFwdGl2ZSBhbmQgYnVkZ2V0ZWQgdGhpbmtpbmcKQWRhcHRpdmUgY29udHJvbHMgYW5kIGFkanVzdGFibGUgdGhpbmtpbmcgYnVkZ2V0cyBhbGxvdyB5b3UgdG8gYmFsYW5jZSBwZXJmb3JtYW5jZSBhbmQgY29zdC4KQ2FsaWJyYXRlZDogVGhlIG1vZGVsIGV4cGxvcmVzIGRpdmVyc2UgdGhpbmtpbmcgc3RyYXRlZ2llcywgbGVhZGluZyB0byBtb3JlIGFjY3VyYXRlIGFuZCByZWxldmFudCBvdXRwdXRzLgpDb250cm9sbGFibGU6IERldmVsb3BlcnMgaGF2ZSBmaW5lLWdyYWluZWQgY29udHJvbCBvdmVyIHRoZSBtb2RlbCdzIHRoaW5raW5nIHByb2Nlc3MsIGFsbG93aW5nIHRoZW0gdG8gbWFuYWdlIHJlc291cmNlIHVzYWdlLgpBZGFwdGl2ZTogV2hlbiBubyB0aGlua2luZyBidWRnZXQgaXMgc2V0LCB0aGUgbW9kZWwgYXNzZXNzZXMgdGhlIGNvbXBsZXhpdHkgb2YgYSB0YXNrIGFuZCBjYWxpYnJhdGVzIHRoZSBhbW91bnQgb2YgdGhpbmtpbmcgYWNjb3JkaW5nbHkuIiwsLEFQSSBhY2Nlc3MsVW5pdGVkIFN0YXRlcyBvZiBBbWVyaWNhLCwsLCwsMjAyNi0wMi0xMSAyMjoyMTozNSswMDowMCwsLCwsLEluZHVzdHJ5LCwsLCxVbnJlbGVhc2VkLCJBdmFpbGFiaWxpdHkJCkdvb2dsZSBBSSBTdHVkaW8KR2VtaW5pIEFQSQpHZW1pbmkgQXBwIixUcnVlLCwsLCwsLCwsLCxObwpEZW1pc3QtMixMYW5ndWFnZSwiTGFuZ3VhZ2UgbW9kZWxpbmcvZ2VuZXJhdGlvbixUZXh0IGNsYXNzaWZpY2F0aW9uLFF1ZXN0aW9uIGFuc3dlcmluZyxFbnRpdHkgZW1iZWRkaW5nIixEYXJrdHJhY2UsIk1pZ3VlbCBOZXZlcyBGb25zZWNhLCBQaGlsaXAgU2VsbGFycywgVGltIEJhemFsZ2V0dGUiLDIwMjUtMDQtMTcsREVNSVNULTI6IERhcmt0cmFjZSBFbWJlZGRpbmcgTW9kZWwgZm9yIEludmVzdGlnYXRpb24gb2YgU2VjdXJpdHkgVGhyZWF0cyxodHRwczovL3d3dy5kYXJrdHJhY2UuY29tL3Jlc2VhcmNoL2RlbWlzdC0yLWRhcmt0cmFjZS1lbWJlZGRpbmctbW9kZWwtZm9yLWludmVzdGlnYXRpb24tb2Ytc2VjdXJpdHktdGhyZWF0cywsLCw5NTAwMDAwMC4wLDk1TSw0LjU3OTE4NmUrMjAsIjYgRkxPUCAvIHBhcmFtZXRlciAvIHRva2VuICogOTUgKiAxMF42IHBhcmFtZXRlcnMgKiAzNTEgKiAxMF45IHRva2VucyBbc2VlIGRhdGFzZXQgc2l6ZSBub3Rlc10gKjEuOCBlcG9jaHMgPSAzLjYwMTI2ZSsyMCBGTE9QCgozMTIwMDAwMDAwMDAwMDAgRkxPUCAvIEdQVSAvIHNlYyBbQTEwMCByZXBvcnRlZF0gKiA4IEdQVXMgKiAyMTYgaG91cnMgWzkgZGF5cyByZXBvcnRlZF0gKiAzNjAwIHNlYyAvIGhvdXIgKiAwLjMgW2Fzc3VtZWQgdXRpbGl6YXRpb25dID0gNS44MjI2Njg4ZSsyMCBGTE9QCgpzcXJ0KDMuNjAxMjZlKzIwICogNS44MjI2Njg4ZSsyMCkgPSA0LjU3OTE4NmUrMjAgRkxPUCIsMzUxMDAwMDAwMDAwLCJDNDogV2UgZXh0cmFjdGVkIGEgMzA1IGJpbGxpb24gdG9rZW4gc3Vic2V0ClVSSXM6IFdlIGV4dHJhY3RlZCB0aGUgYXZhaWxhYmxlIFVSSXMgZnJvbSBzZXZlcmFsIENvbW1vbiBDcmF3bCB3ZWIgc2NyYXBlcy4gVGhpcyBhbGxvd2VkIHVzIHRvIGNyZWF0ZSBhIGxhcmdlIGNvcnB1cyBvZiAxMCBiaWxsaW9uIHRva2Vucy4KTGlua2VkIEhvc3RuYW1lczogVXNpbmcgdGhlIENvbW1vbiBDcmF3bCBkYXRhc2V0LCB3ZSBleHRyYWN0ZWQgdGhlIG9ic2VydmVkIGxpbmtzIGJldHdlZW4gd2ViIHBhZ2VzLiA8Li4+IFdlIGZ1cnRoZXIgcHJvY2Vzc2VkIHRoaXMgZGF0YSBpbnRvIHJvd3Mgb2YgaG9zdG5hbWVzIHRoYXQgc2hhcmVkIGxpbmtpbmcgcHJvcGVydGllcyB3aGljaCB0b3RhbGVkIDExIGJpbGxpb24gdG9rZW5zLgpIVFRQIERhdGE6IDI1IGJpbGxpb24gdG9rZW5zLgoKMzA1ICsgMTAgKyAxMSArIDI1ID0gMzUxIGIgdG9rZW5zCgoiIjEuMiBtaWxsaW9uIG9wdGltaXphdGlvbiBzdGVwcy4gV2UgdXNlIGEgc2VxdWVuY2UgbGVuZ3RoIG9mIDUxMiBhbmQgYSBiYXRjaCBzaXplIG9mIDEsMDI0IHNlcXVlbmNlcy4iIgoKMS4yKjEwXjYqNTEyKjEwMjQgPSA2LjI5MTQ1NiDDlyAxMF4xMSA9IDYyOSBiIHRva2VucyAtPiB+MS44IGVwb2NocyIsMjE2LjAsIiIiREVNSVNULTIgd2FzIHRyYWluZWQKb24gOCBBMTAwIEdQVXMgb3ZlciBhIG5pbmUtZGF5IHBlcmlvZCB1c2luZyB0aGUgQVdTIFNhZ2VtYWtlciBwbGF0Zm9ybS4iIgoKOSBkYXlzID0gMjE2IGhvdXJzIixOVklESUEgQTEwMCwsQ29uZmlkZW50LCJERU1JU1QtMiBpcyBEYXJrdHJhY2XigJlzIGxhdGVzdCBsYW5ndWFnZSBtb2RlbCB0YWlsb3JlZCBmb3IgdGhlIGN5YmVyc2VjdXJpdHkgZG9tYWluLiBXaXRoIGp1c3QgOTUgbWlsbGlvbiBwYXJhbWV0ZXJzLCBpdCBkZWxpdmVycyBwb3dlcmZ1bCB0ZXh0IGFuYWx5c2lzIGZvciB0aHJlYXQgZGV0ZWN0aW9uIGFuZCBjbGFzc2lmaWNhdGlvbiwgd2hpbGUgcmVtYWluaW5nIGxpZ2h0d2VpZ2h0IGVub3VnaCBmb3IgbG9jYWwgZGVwbG95bWVudC4gVHJhaW5lZCBvbiBib3RoIG5hdHVyYWwgbGFuZ3VhZ2UgYW5kIHNlY3VyaXR5LXNwZWNpZmljIGRhdGEsIERFTUlTVC0yIGV4Y2VscyBpbiBlbWJlZGRlZCBlbnZpcm9ubWVudHMgdXNpbmcgY3VzdG9tIExvUkEgYWRhcHRlcnMgdG8gc3BlY2lhbGl6ZSBpbiBkaXZlcnNlIHRhc2tzIHdpdGggbWluaW1hbCBtZW1vcnkgYW5kIGNvbXB1dGUgb3ZlcmhlYWQuIFRoaXMgcmVwb3J0IGRldGFpbHMgaXRzIGFyY2hpdGVjdHVyZSwgdHJhaW5pbmcgcHJvY2VzcywgYW5kIHBlcmZvcm1hbmNlIGV2YWx1YXRpb25zLiBJdCBhbHNvIGhpZ2hsaWdodHMgREVNSVNULTLigJlzIGltcHJvdmVtZW50cyBvdmVyIGVhcmxpZXIgbW9kZWxzIGFuZCBpdHMgcm9sZSBpbiBlbmhhbmNpbmcgdGhlIGFjY3VyYWN5IGFuZCBzcGVlZCBvZiBjeWJlcnNlY3VyaXR5IG9wZXJhdGlvbnMgd2l0aGluIERhcmt0cmFjZeKAmXMgcHJvZHVjdCBlY29zeXN0ZW0uIiwxLjgsLEhvc3RlZCBhY2Nlc3MgKG5vIEFQSSksVW5pdGVkIEtpbmdkb20gb2YgR3JlYXQgQnJpdGFpbiBhbmQgTm9ydGhlcm4gSXJlbGFuZCwsLCw4LjAsLDIwMjUtMTEtMjggMTE6NTI6MTMrMDA6MDAsIkFXUyxBbWF6b24gV2ViIFNlcnZpY2VzIiwsLCwsSW5kdXN0cnksLCwsLFVucmVsZWFzZWQsLCwsLCwsNjI3NC41MzA4NzQ1MTg2NzYsIk9wZXJhdGlvbiBjb3VudGluZyxIYXJkd2FyZSIsLCwsLE5vCm80LW1pbmksIk11bHRpbW9kYWwsTGFuZ3VhZ2UsVmlzaW9uIiwiTGFuZ3VhZ2UgbW9kZWxpbmcvZ2VuZXJhdGlvbixTZWFyY2gsUXVlc3Rpb24gYW5zd2VyaW5nLFF1YW50aXRhdGl2ZSByZWFzb25pbmcsQ2hhdCxUcmFuc2xhdGlvbixDb2RlIGdlbmVyYXRpb24sVmlzdWFsIHF1ZXN0aW9uIGFuc3dlcmluZyxJbnN0cnVjdGlvbiBpbnRlcnByZXRhdGlvbixWaXN1YWwgcHV6emxlcyIsT3BlbkFJLCwyMDI1LTA0LTE2LEludHJvZHVjaW5nIE9wZW5BSSBvMyBhbmQgbzQtbWluaTogT3VyIHNtYXJ0ZXN0IGFuZCBtb3N0IGNhcGFibGUgbW9kZWxzIHRvIGRhdGUgd2l0aCBmdWxsIHRvb2wgYWNjZXNzLGh0dHBzOi8vb3BlbmFpLmNvbS9pbmRleC9pbnRyb2R1Y2luZy1vMy1hbmQtbzQtbWluaS8sLCwsLCJDYW4ndCBnZXQgYW4gZXhhY3QgZXN0aW1hdGUsIGJ1dCB3ZSBzdXNwZWN0IHRvdGFsIHBhcmFtZXRlciBjb3VudCBhcm91bmQgNjBCLTEyMEIsIGFjdGl2ZSBwYXJhbWV0ZXJzIGFyb3VuZCAxMEItMzBCLiAKCkdpdmVuIHRoZXNlIG1vZGVscyBhcmUgc2VydmVkIGF0IDE1MC0yMDAgdG9rL3MsIGF0ICQ0LjQwL010b2sgb3V0cHV0LCBpbmZlcmVuY2UgZWNvbm9taWNzIChodHRwczovL2Vwb2NoLmFpL2Jsb2cvaW5mZXJlbmNlLWVjb25vbWljcy1vZi1sYW5ndWFnZS1tb2RlbHMpIHN1Z2dlc3RzIHRvdGFsIHBhcmFtZXRlciBjb3VudCBhcm91bmQgNjAtMTIwQiBwYXJhbWV0ZXJzLCB3aXRoIG1peHR1cmUtb2YtZXhwZXJ0cyBhY3RpdmUgcGFyYW1ldGVycyBhcm91bmQgMTAtMzBCLiBNb0VzIG1ha2UgYSBnaXZlbiBtb2RlbCByb3VnaGx5IGNvbXBhcmFibGUgdG8gYSB+NTAlIHNtYWxsZXIgZGVuc2UgbW9kZWwgKGh0dHBzOi8vZXBvY2guYWkvZ3JhZGllbnQtdXBkYXRlcy9tb2UtdnMtZGVuc2UtbW9kZWxzLWluZmVyZW5jZSksIHdoaWNoIGxpbmVzIHVwIGRlY2VudGx5IHdpdGggTWFnaXN0cmFsIFNtYWxsIHByaWNpbmcgKDI0QiBkZW5zZSwgc2VydmVkIGF0IGEgc2ltaWxhciBzcGVlZCBmb3IgdGhlIGNoZWFwZXIgJDEuNTAvTXRvaykuICIsLCJXZSBjYW7igJl0IG1ha2UgYSBwcmVjaXNlIGVzdGltYXRlLCBidXQgc2VlbXMgdW5saWtlbHkgdG8gZXhjZWVkIDEwXjI1IEZMT1AuIFdlIHRoaW5rIGFjdGl2ZSBwYXJhbWV0ZXIgY291bnQgaXMgMTAtMzBCLiBUaGlzIHdvdWxkIHJlcXVpcmUgPjU1VCB0b2tlbnMgdG8gcmVhY2ggMTBeMjUgRkxPUCBhdCB0aGUgbGFyZ2Ugc2l6ZSwgaS5lLiB3ZWxsIGJleW9uZCAxMHggb3ZlcnRyYWluaW5nIHJlbGF0aXZlIHRvIENoaW5jaGlsbGEuIiwsLCwsLCxVbmtub3duLCJUb2RheSwgd2XigJlyZSByZWxlYXNpbmcgT3BlbkFJIG8zIGFuZCBvNC1taW5pLCB0aGUgbGF0ZXN0IGluIG91ciBvLXNlcmllcyBvZiBtb2RlbHMgdHJhaW5lZCB0byB0aGluayBmb3IgbG9uZ2VyIGJlZm9yZSByZXNwb25kaW5nLiBUaGVzZSBhcmUgdGhlIHNtYXJ0ZXN0IG1vZGVscyB3ZeKAmXZlIHJlbGVhc2VkIHRvIGRhdGUsIHJlcHJlc2VudGluZyBhIHN0ZXAgY2hhbmdlIGluIENoYXRHUFQncyBjYXBhYmlsaXRpZXMgZm9yIGV2ZXJ5b25lIGZyb20gY3VyaW91cyB1c2VycyB0byBhZHZhbmNlZCByZXNlYXJjaGVycy4gRm9yIHRoZSBmaXJzdCB0aW1lLCBvdXIgcmVhc29uaW5nIG1vZGVscyBjYW4gYWdlbnRpY2FsbHkgdXNlIGFuZCBjb21iaW5lIGV2ZXJ5IHRvb2wgd2l0aGluIENoYXRHUFTigJR0aGlzIGluY2x1ZGVzIHNlYXJjaGluZyB0aGUgd2ViLCBhbmFseXppbmcgdXBsb2FkZWQgZmlsZXMgYW5kIG90aGVyIGRhdGEgd2l0aCBQeXRob24sIHJlYXNvbmluZyBkZWVwbHkgYWJvdXQgdmlzdWFsIGlucHV0cywgYW5kIGV2ZW4gZ2VuZXJhdGluZyBpbWFnZXMuIENyaXRpY2FsbHksIHRoZXNlIG1vZGVscyBhcmUgdHJhaW5lZCB0byByZWFzb24gYWJvdXQgd2hlbiBhbmQgaG93IHRvIHVzZSB0b29scyB0byBwcm9kdWNlIGRldGFpbGVkIGFuZCB0aG91Z2h0ZnVsIGFuc3dlcnMgaW4gdGhlIHJpZ2h0IG91dHB1dCBmb3JtYXRzLCB0eXBpY2FsbHkgaW4gdW5kZXIgYSBtaW51dGUsIHRvIHNvbHZlIG1vcmUgY29tcGxleCBwcm9ibGVtcy4gVGhpcyBhbGxvd3MgdGhlbSB0byB0YWNrbGUgbXVsdGktZmFjZXRlZCBxdWVzdGlvbnMgbW9yZSBlZmZlY3RpdmVseSwgYSBzdGVwIHRvd2FyZCBhIG1vcmUgYWdlbnRpYyBDaGF0R1BUIHRoYXQgY2FuIGluZGVwZW5kZW50bHkgZXhlY3V0ZSB0YXNrcyBvbiB5b3VyIGJlaGFsZi4gVGhlIGNvbWJpbmVkIHBvd2VyIG9mIHN0YXRlLW9mLXRoZS1hcnQgcmVhc29uaW5nIHdpdGggZnVsbCB0b29sIGFjY2VzcyB0cmFuc2xhdGVzIGludG8gc2lnbmlmaWNhbnRseSBzdHJvbmdlciBwZXJmb3JtYW5jZSBhY3Jvc3MgYWNhZGVtaWMgYmVuY2htYXJrcyBhbmQgcmVhbC13b3JsZCB0YXNrcywgc2V0dGluZyBhIG5ldyBzdGFuZGFyZCBpbiBib3RoIGludGVsbGlnZW5jZSBhbmQgdXNlZnVsbmVzcy4KPC4uPgpPcGVuQUkgbzQtbWluaSBpcyBhIHNtYWxsZXIgbW9kZWwgb3B0aW1pemVkIGZvciBmYXN0LCBjb3N0LWVmZmljaWVudCByZWFzb25pbmfigJRpdCBhY2hpZXZlcyByZW1hcmthYmxlIHBlcmZvcm1hbmNlIGZvciBpdHMgc2l6ZSBhbmQgY29zdCwgcGFydGljdWxhcmx5IGluIG1hdGgsIGNvZGluZywgYW5kIHZpc3VhbCB0YXNrcy4gSXQgaXMgdGhlIGJlc3QtcGVyZm9ybWluZyBiZW5jaG1hcmtlZCBtb2RlbCBvbiBBSU1FIDIwMjQgYW5kIDIwMjUuIEFsdGhvdWdoIGFjY2VzcyB0byBhIGNvbXB1dGVyIG1lYW5pbmdmdWxseSByZWR1Y2VzIHRoZSBkaWZmaWN1bHR5IG9mIHRoZSBBSU1FIGV4YW0sIHdlIGFsc28gZm91bmQgaXQgbm90YWJsZSB0aGF0IG80LW1pbmkgYWNoaWV2ZXMgOTkuNSUgcGFzc0AxICgxMDAlIGNvbnNlbnN1c0A4KSBvbiBBSU1FIDIwMjUgd2hlbiBnaXZlbiBhY2Nlc3MgdG8gYSBQeXRob24gaW50ZXJwcmV0ZXIuIFdoaWxlIHRoZXNlIHJlc3VsdHMgc2hvdWxkIG5vdCBiZSBjb21wYXJlZCB0byB0aGUgcGVyZm9ybWFuY2Ugb2YgbW9kZWxzIHdpdGhvdXQgdG9vbCBhY2Nlc3MsIHRoZXkgYXJlIG9uZSBleGFtcGxlIG9mIGhvdyBlZmZlY3RpdmVseSBvNC1taW5pIGxldmVyYWdlcyBhdmFpbGFibGUgdG9vbHM7IG8zIHNob3dzIHNpbWlsYXIgaW1wcm92ZW1lbnRzIG9uIEFJTUUgMjAyNSBmcm9tIHRvb2wgdXNlICg5OC40JSBwYXNzQDEsIDEwMCUgY29uc2Vuc3VzQDgpLiIsLCxBUEkgYWNjZXNzLFVuaXRlZCBTdGF0ZXMgb2YgQW1lcmljYSwsLCwsLDIwMjYtMDItMTAgMTk6NTk6MDYrMDA6MDAsLCwsLCxJbmR1c3RyeSwsLCwsVW5yZWxlYXNlZCwiIiJCb3RoIG8zIGFuZCBvNC1taW5pIGFyZSBhbHNvIGF2YWlsYWJsZSB0byBkZXZlbG9wZXJzIHRvZGF5IHZpYSB0aGUgQ2hhdCBDb21wbGV0aW9ucyBBUEkgYW5kIFJlc3BvbnNlcyBBUEkgKHNvbWUgZGV2ZWxvcGVycyB3aWxsIG5lZWQgdG8gdmVyaWZ5IHRoZWlyIG9yZ2FuaXphdGlvbnPigaAob3BlbnMgaW4gYSBuZXcgd2luZG93KSB0byBhY2Nlc3MgdGhlc2UgbW9kZWxzKSIiIixUcnVlLCwsLCwsLCwsLCxObwpTZWVkcmVhbSAzLjAsSW1hZ2UgZ2VuZXJhdGlvbiwiSW1hZ2UgZ2VuZXJhdGlvbixUZXh0LXRvLWltYWdlIixCeXRlRGFuY2UsIll1IEdhbywgTGl4dWUgR29uZywgUWl1c2hhbiBHdW8sIFhpYW94aWEgSG91LCBaaGljaGFvIExhaSwgRmFuc2hpIExpLCBMaWFuZyBMaSwgWGlhb2NoZW4gTGlhbiwgQ2hhbyBMaWFvLCBMaXlhbmcgTGl1LCBXZWkgTGl1LCBZaWNodW4gU2hpLCBTaGlxaSBTdW4sIFl1IFRpYW4sIFpoaSBUaWFuLCBQZW5nIFdhbmcsIFJ1aSBXYW5nLCBYdWFuZGEgV2FuZywgWHVuIFdhbmcsIFllIFdhbmcsIEd1b2ZlbmcgV3UsIEppZSBXdSwgWGluIFhpYSwgWHVlZmVuZyBYaWFvLCBaaG9uZ2h1YSBaaGFpLCBYaW55dSBaaGFuZywgUWkgWmhhbmcsIFl1d2VpIFpoYW5nLCBTaGlqaWEgWmhhbywgSmlhbmNoYW8gWWFuZywgV2VpbGluIEh1YW5nIiwyMDI1LTA0LTE2LFNlZWRyZWFtIDMuMCBUZWNobmljYWwgUmVwb3J0LGh0dHBzOi8vYXJ4aXYub3JnL2Ficy8yNTA0LjExMzQ2LCwsLCwsLCJQZXJmb3JtcyBzaW1pbGFybHkgd2VsbCBvbiB2aWRlbyBnZW5lcmF0aW9uIGxlYWRlcmJvYXJkcyB0byBWZW8tMywgZGV2ZWxvcGVyIGhhcyBwbGVudHkgb2YgZnVuZGluZyAoYmlsbGlvbnMgb2YgZG9sbGFycyBpbiBhbm51YWwgUiZEKSwgcGxhdXNpYmx5IG1heSBoYXZlIHRyYWluZWQgd2l0aCA+MWUyNSBGTE9QLiIsLCwsLCwsVW5rbm93biwiV2UgcHJlc2VudCBTZWVkcmVhbSAzLjAsIGEgaGlnaC1wZXJmb3JtYW5jZSBDaGluZXNlLUVuZ2xpc2ggYmlsaW5ndWFsIGltYWdlIGdlbmVyYXRpb24gZm91bmRhdGlvbiBtb2RlbC4gV2UgZGV2ZWxvcCBzZXZlcmFsIHRlY2huaWNhbCBpbXByb3ZlbWVudHMgdG8gYWRkcmVzcyBleGlzdGluZyBjaGFsbGVuZ2VzIGluIFNlZWRyZWFtIDIuMCwgaW5jbHVkaW5nIGFsaWdubWVudCB3aXRoIGNvbXBsaWNhdGVkIHByb21wdHMsIGZpbmUtZ3JhaW5lZCB0eXBvZ3JhcGh5IGdlbmVyYXRpb24sIHN1Ym9wdGltYWwgdmlzdWFsIGFlc3RoZXRpY3MgYW5kIGZpZGVsaXR5LCBhbmQgbGltaXRlZCBpbWFnZSByZXNvbHV0aW9ucy4gU3BlY2lmaWNhbGx5LCB0aGUgYWR2YW5jZW1lbnRzIG9mIFNlZWRyZWFtIDMuMCBzdGVtIGZyb20gaW1wcm92ZW1lbnRzIGFjcm9zcyB0aGUgZW50aXJlIHBpcGVsaW5lLCBmcm9tIGRhdGEgY29uc3RydWN0aW9uIHRvIG1vZGVsIGRlcGxveW1lbnQuIEF0IHRoZSBkYXRhIHN0cmF0dW0sIHdlIGRvdWJsZSB0aGUgZGF0YXNldCB1c2luZyBhIGRlZmVjdC1hd2FyZSB0cmFpbmluZyBwYXJhZGlnbSBhbmQgYSBkdWFsLWF4aXMgY29sbGFib3JhdGl2ZSBkYXRhLXNhbXBsaW5nIGZyYW1ld29yay4gRnVydGhlcm1vcmUsIHdlIGFkb3B0IHNldmVyYWwgZWZmZWN0aXZlIHRlY2huaXF1ZXMgc3VjaCBhcyBtaXhlZC1yZXNvbHV0aW9uIHRyYWluaW5nLCBjcm9zcy1tb2RhbGl0eSBSb1BFLCByZXByZXNlbnRhdGlvbiBhbGlnbm1lbnQgbG9zcywgYW5kIHJlc29sdXRpb24tYXdhcmUgdGltZXN0ZXAgc2FtcGxpbmcgaW4gdGhlIHByZS10cmFpbmluZyBwaGFzZS4gRHVyaW5nIHRoZSBwb3N0LXRyYWluaW5nIHN0YWdlLCB3ZSB1dGlsaXplIGRpdmVyc2lmaWVkIGFlc3RoZXRpYyBjYXB0aW9ucyBpbiBTRlQsIGFuZCBhIFZMTS1iYXNlZCByZXdhcmQgbW9kZWwgd2l0aCBzY2FsaW5nLCB0aGVyZWJ5IGFjaGlldmluZyBvdXRwdXRzIHRoYXQgd2VsbCBhbGlnbiB3aXRoIGh1bWFuIHByZWZlcmVuY2VzLiBGdXJ0aGVybW9yZSwgU2VlZHJlYW0gMy4wIHBpb25lZXJzIGEgbm92ZWwgYWNjZWxlcmF0aW9uIHBhcmFkaWdtLiBCeSBlbXBsb3lpbmcgY29uc2lzdGVudCBub2lzZSBleHBlY3RhdGlvbiBhbmQgaW1wb3J0YW5jZS1hd2FyZSB0aW1lc3RlcCBzYW1wbGluZywgd2UgYWNoaWV2ZSBhIDQgdG8gOCB0aW1lcyBzcGVlZHVwIHdoaWxlIG1haW50YWluaW5nIGltYWdlIHF1YWxpdHkuIFNlZWRyZWFtIDMuMCBkZW1vbnN0cmF0ZXMgc2lnbmlmaWNhbnQgaW1wcm92ZW1lbnRzIG92ZXIgU2VlZHJlYW0gMi4wOiBpdCBlbmhhbmNlcyBvdmVyYWxsIGNhcGFiaWxpdGllcywgaW4gcGFydGljdWxhciBmb3IgdGV4dC1yZW5kZXJpbmcgaW4gY29tcGxpY2F0ZWQgQ2hpbmVzZSBjaGFyYWN0ZXJzIHdoaWNoIGlzIGltcG9ydGFudCB0byBwcm9mZXNzaW9uYWwgdHlwb2dyYXBoeSBnZW5lcmF0aW9uLiBJbiBhZGRpdGlvbiwgaXQgcHJvdmlkZXMgbmF0aXZlIGhpZ2gtcmVzb2x1dGlvbiBvdXRwdXQgKHVwIHRvIDJLKSwgYWxsb3dpbmcgaXQgdG8gZ2VuZXJhdGUgaW1hZ2VzIHdpdGggaGlnaCB2aXN1YWwgcXVhbGl0eS4iLCwsQVBJIGFjY2VzcyxDaGluYSwsLCwsLDIwMjUtMTEtMjggMTE6NTI6MTMrMDA6MDAsLCwsLCxJbmR1c3RyeSwsLCwsVW5yZWxlYXNlZCwsVHJ1ZSwsLCwsLCwsLCwsTm8KRGlnZXN0OiBDeWJlciBBSSBBbmFseXN0LCJMYW5ndWFnZSxWaXNpb24iLEVudGl0eSBlbWJlZGRpbmcsRGFya3RyYWNlLCJQaGlsaXAgU2VsbGFycywgVGltIEJhemFsZ2V0dGUiLDIwMjUtMDQtMTYsQUkgVW5jb3ZlcmVkOiBJbnRyb2R1Y2luZyBEYXJrdHJhY2UgSW5jaWRlbnQgR3JhcGggRXZhbHVhdGlvbiBmb3IgU2VjdXJpdHkgVGhyZWF0cyAoRElHRVNUKSxodHRwczovL3d3dy5kYXJrdHJhY2UuY29tL2Jsb2cvYWktdW5jb3ZlcmVkLWludHJvZHVjaW5nLWRhcmt0cmFjZS1pbmNpZGVudC1ncmFwaC1ldmFsdWF0aW9uLWZvci1zZWN1cml0eS10aHJlYXRzLWRpZ2VzdCwsLCwsLCwsLCIiIkFmdGVyIHByZXByb2Nlc3NpbmcsIHdlIHdlcmUgbGVmdCB3aXRoIGFwcHJveGltYXRlbHkgMS4yIG1pbGxpb24gaW5jaWRlbnQgZ3JhcGhzIHN1aXRhYmxlIGZvciB0cmFpbmluZy4gIiIiLCwsLCxVbmtub3duLCJXZSBwcmVzZW50IG91ciBsYXRlc3QgcmVzZWFyY2ggb24gZHluYW1pYyBncmFwaCBhbmFseXNpcyB1c2luZyBncmFwaCBuZXVyYWwgbmV0d29ya3MgYW5kIHJlY3VycmVudCBuZXVyYWwgbmV0d29ya3MuIE91ciBuZXcgZ3JhcGggYW5hbHlzaXMgbW9kZWwsIERJR0VTVCwgcHJvYWN0aXZlbHkgZXhhbWluZXMgYW5kIGV2YWx1YXRlcyBjeWJlciBzZWN1cml0eSBpbmNpZGVudHMsIHJldHVybmluZyBhIHNjb3JlIG1lYXN1cmluZyB0aGVpciBpbmhlcmVudCBzZXZlcml0eS4gSW4gdGhpcyBicmllZiwgd2UgZGV0YWlsIHRoZSBjcmVhdGlvbiBwcm9jZXNzIGJlaGluZCBESUdFU1QgaW5jbHVkaW5nIG1vZGVsIGFyY2hpdGVjdHVyZSwgdHJhaW5pbmcsIG9wdGltaXphdGlvbiBhbmQgZGVwbG95bWVudC4gV2Ugc2hvdyByZWFsIGxpZmUgZXhhbXBsZXMgb2YgaG93IERJR0VTVCBpcyB1c2VkIHRvIGFpZGUgY3VzdG9tZXJzIGluIHJlc3BvbmRpbmcgdG8gY3JpdGljYWwgdGhyZWF0cy4iLCwsSG9zdGVkIGFjY2VzcyAobm8gQVBJKSxVbml0ZWQgS2luZ2RvbSBvZiBHcmVhdCBCcml0YWluIGFuZCBOb3J0aGVybiBJcmVsYW5kLCwsLCwsMjAyNS0xMS0yOCAxMTo1MjoxMyswMDowMCwsLCwsLEluZHVzdHJ5LCwsLCxVbnJlbGVhc2VkLCwsLCwsLCwsLCwsLE5vCk1BSS1EUy1SMSxMYW5ndWFnZSwiTGFuZ3VhZ2UgbW9kZWxpbmcvZ2VuZXJhdGlvbixRdWVzdGlvbiBhbnN3ZXJpbmcsUXVhbnRpdGF0aXZlIHJlYXNvbmluZyxDb2RlIGdlbmVyYXRpb24iLE1pY3Jvc29mdCwsMjAyNS0wNC0xNiwiTUFJLURTLVIxIGlzIGEgRGVlcFNlZWstUjEgcmVhc29uaW5nIG1vZGVsIHRoYXQgaGFzIGJlZW4gcG9zdC10cmFpbmVkIGJ5IHRoZSBNaWNyb3NvZnQgQUkgdGVhbSB0byBpbXByb3ZlIGl0cyByZXNwb25zaXZlbmVzcyBvbiBibG9ja2VkIHRvcGljcyBhbmQgaXRzIHJpc2sgcHJvZmlsZSwgd2hpbGUgbWFpbnRhaW5pbmcgaXRzIHJlYXNvbmluZyBjYXBhYmlsaXRpZXMgYW5kIGNvbXBldGl0aXZlIHBlcmZvcm1hbmNlLiIsaHR0cHM6Ly9odWdnaW5nZmFjZS5jby9taWNyb3NvZnQvTUFJLURTLVIxLCwsLDY3MTAwMDAwMDAwMC4wLCI2NzFCCk1vRSIsLCwsLCwsLCxDb25maWRlbnQsIk1BSS1EUy1SMSBpcyBhIERlZXBTZWVrLVIxIHJlYXNvbmluZyBtb2RlbCB0aGF0IGhhcyBiZWVuIHBvc3QtdHJhaW5lZCBieSBNaWNyb3NvZnQgQUkgdGVhbSB0byBmaWxsIGluIGluZm9ybWF0aW9uIGdhcHMgaW4gdGhlIHByZXZpb3VzIHZlcnNpb24gb2YgdGhlIG1vZGVsIGFuZCB0byBpbXByb3ZlIGl0cyByaXNrIHByb2ZpbGUsIHdoaWxlIG1haW50YWluaW5nIFIxIHJlYXNvbmluZyBjYXBhYmlsaXRpZXMuIFRoZSBtb2RlbCB3YXMgdHJhaW5lZCB1c2luZyAxMTBrIFNhZmV0eSBhbmQgTm9uLUNvbXBsaWFuY2UgZXhhbXBsZXMgZnJvbSBUdWx1IDMgU0ZUIGRhdGFzZXQsIGluIGFkZGl0aW9uIHRvIGEgZGF0YXNldCBvZiB+MzUwayBtdWx0aWxpbmd1YWwgZXhhbXBsZXMgaW50ZXJuYWxseSBkZXZlbG9wZWQgY2FwdHVyaW5nIHZhcmlvdXMgdG9waWNzIHdpdGggcmVwb3J0ZWQgYmlhc2VzLgoKTUFJLURTLVIxIGhhcyBzdWNjZXNzZnVsbHkgdW5ibG9ja2VkIHRoZSBtYWpvcml0eSBvZiBwcmV2aW91c2x5IGJsb2NrZWQgcXVlcmllcyBmcm9tIHRoZSBvcmlnaW5hbCBSMSBtb2RlbCB3aGlsZSBvdXRwZXJmb3JtaW5nIHRoZSByZWNlbnRseSBwdWJsaXNoZWQgUjEtMTc3NiBtb2RlbCAocG9zdC10cmFpbmVkIGJ5IFBlcnBsZXhpdHkpIGluIHJlbGV2YW50IHNhZmV0eSBiZW5jaG1hcmtzLiBUaGVzZSByZXN1bHRzIHdlcmUgYWNoaWV2ZWQgd2hpbGUgcHJlc2VydmluZyB0aGUgZ2VuZXJhbCByZWFzb25pbmcgY2FwYWJpbGl0aWVzIG9mIHRoZSBvcmlnaW5hbCBEZWVwU2Vlay1SMS4iLCwsT3BlbiB3ZWlnaHRzICh1bnJlc3RyaWN0ZWQpLFVuaXRlZCBTdGF0ZXMgb2YgQW1lcmljYSxEZWVwU2Vlay1SMSwsLCwsMjAyNS0xMS0yOCAxMTo1MjoxMyswMDowMCwsLCwsLEluZHVzdHJ5LCwsLCxVbnJlbGVhc2VkLCJNSVQgbGljZW5zZQpodHRwczovL2h1Z2dpbmdmYWNlLmNvL21pY3Jvc29mdC9NQUktRFMtUjEiLCwsLCwsLCxtaWNyb3NvZnQsLCwsWWVzCk5vdmEtMyxTcGVlY2gsIlNwZWVjaCByZWNvZ25pdGlvbiAoQVNSKSxTcGVlY2gtdG8tdGV4dCIsRGVlcGdyYW0sLDIwMjUtMDQtMTUsSW50cm9kdWNpbmcgTm92YS0zOiBTZXR0aW5nIGEgTmV3IFN0YW5kYXJkIGZvciBBSS1Ecml2ZW4gU3BlZWNoLXRvLVRleHQsaHR0cHM6Ly9kZWVwZ3JhbS5jb20vbGVhcm4vaW50cm9kdWNpbmctbm92YS0zLXNwZWVjaC10by10ZXh0LWFwaSwsLCwsLCwsLCwsLCwsVW5rbm93biwiTm92YS0zIGFkdmFuY2VzIERlZXBncmFtJ3MgaW5kdXN0cnktbGVhZGluZyBhY2N1cmFjeSwgZXh0ZW5kaW5nIGl0cyBjYXBhYmlsaXRpZXMgdG8gYSBicm9hZGVyIHJhbmdlIG9mIHJlYWwtd29ybGQgZW50ZXJwcmlzZSB1c2UgY2FzZXMgYW5kIGNoYWxsZW5naW5nIGF1ZGlvIGNvbmRpdGlvbnMuCgpOb3ZhLTMgaXMgdGhlIGZpcnN0IHZvaWNlIEFJIG1vZGVsIHRvIG9mZmVyIHJlYWwtdGltZSBtdWx0aWxpbmd1YWwgdHJhbnNjcmlwdGlvbi4gCgpPdXIgbGF0ZXN0IG1vZGVsIGlzIGFsc28gdGhlIGZpcnN0IHRvIHByb3ZpZGUgdXNlcnMgd2l0aCBkZW1vbnN0cmFibHkgZWZmZWN0aXZlIGFuZCBoaWdobHkgYWNjdXJhdGUgc2VsZi1zZXJ2ZSBjdXN0b21pemF0aW9u4oCUZW5hYmxpbmcgaW5zdGFudCB2b2NhYnVsYXJ5IGFkYXB0YXRpb24gd2l0aG91dCBtb2RlbCByZXRyYWluaW5nLgoKU3VwZXJpb3IgYWNjdXJhY3k6IE5vdmEtMyBkZWxpdmVycyBpbmR1c3RyeS1sZWFkaW5nIHBlcmZvcm1hbmNlIHdpdGggYSA1NC4zJSByZWR1Y3Rpb24gaW4gd29yZCBlcnJvciByYXRlIChXRVIpIGZvciBzdHJlYW1pbmcgYW5kIDQ3LjQlIGZvciBiYXRjaCBwcm9jZXNzaW5nIGNvbXBhcmVkIHRvIGNvbXBldGl0b3JzLgoKUHJlZmVycmVkIGZvciBtdWx0aWxpbmd1YWwgc3VwcG9ydDogRGVlcGdyYW0gd2FzIHByZWZlcnJlZCBvdmVyIFdoaXNwZXIgb24gNyBvdXQgb2YgNyBsYW5ndWFnZXMgdGVzdGVk4oCUcmVhY2hpbmcgYXMgaGlnaCBhcyBhbiA4LXRvLTEgcHJlZmVyZW5jZSBvbiBjZXJ0YWluIGxhbmd1YWdlcy4iLCwsQVBJIGFjY2VzcyxVbml0ZWQgU3RhdGVzIG9mIEFtZXJpY2EsLCwsLCwyMDI1LTExLTI4IDExOjUyOjEzKzAwOjAwLCwsLCwsSW5kdXN0cnksLCwsLFVucmVsZWFzZWQsLCwsLCwsLCwsLCwsTm8KS2xpbmcgMi4wIFZpZGVvIEdlbmVyYXRpb24sIlZpZGVvLFZpc2lvbiIsIlZpZGVvIGdlbmVyYXRpb24sSW1hZ2UtdG8tdmlkZW8sVmlkZW8tdG8tdmlkZW8sVGV4dC10by12aWRlbyIsS3VhaXNob3UgVGVjaG5vbG9neSwsMjAyNS0wNC0xNSwiS2xpbmcgQUkgQWR2YW5jZXMgdG8gdGhlIDIuMCBFcmEsIEVtcG93ZXJpbmcgRXZlcnlvbmUgdG8gVGVsbCBHcmVhdCBTdG9yaWVzIHdpdGggQUkiLGh0dHBzOi8vaXIua3VhaXNob3UuY29tL25ld3MtcmVsZWFzZXMvbmV3cy1yZWxlYXNlLWRldGFpbHMva2xpbmctYWktYWR2YW5jZXMtMjAtZXJhLWVtcG93ZXJpbmctZXZlcnlvbmUtdGVsbC1ncmVhdC1zdG9yaWVzLCwsLCwsLCJIYXJkIHRvIGJvdW5kIHRoZSB0cmFpbmluZyBjb21wdXRlLiBJdCBwZXJmb3JtcyBzaW1pbGFybHkgdG8gVmVvLTIvMywgc28gcGxhdXNpYmx5IGhhcyBzaW1pbGFyIHRyYWluaW5nIGJ1ZGdldC4gS3VhaXNob3UsIHRoZSBkZXZlbG9wZXIsIHNwZW50ICQxLjdCIG9uIFImRCBpbiAyMDI0LCBzbyBwbGF1c2libHkgY291bGQgaGF2ZSBhZmZvcmRlZCB0aGUgY29tcHV0ZSBmb3IgZS5nLiBhIDFlMjUgRkxPUCB0cmFpbmluZyBydW4gKGh0dHBzOi8va3ItYXNpYS5jb20va3VhaXNob3UtdHVybnMtdG8tYWktYW5kLWtsaW5nLXRvLXN0YXktc3RpY2t5LWluLWEtZmxhdGxpbmluZy1tYXJrZXQpLiIsLCwsLCwsVW5rbm93biwiQXMgdGhlIHdvcmxk4oCZcyBmaXJzdCB1c2VyLWFjY2Vzc2libGUgRGlUIHZpZGVvIGdlbmVyYXRpb24gbW9kZWwsIGluIHRoZSAxMCBtb250aHMgc2luY2UgaXRzIGluaXRpYWwgbGF1bmNoIGluIEp1bmUgb2YgbGFzdCB5ZWFyLCBpdHMgZ2xvYmFsIHVzZXIgYmFzZSBoYXMgc3VycGFzc2VkIDIyIG1pbGxpb24uIE9uIE1hcmNoIDI3LCBBcnRpZmljaWFsIEFuYWx5c2lzLCBhIGdsb2JhbGx5IHJlbm93bmVkIEFJIGJlbmNobWFya2luZyBvcmdhbml6YXRpb24sIHJlbGVhc2VkIHRoZSBsYXRlc3QgZ2xvYmFsIHJhbmtpbmdzIGZvciB2aWRlbyBnZW5lcmF0aW9uIGxhcmdlIG1vZGVscy4gS3VhaXNob3UgS2xpbmcgMS42IFBybyAoaGlnaC1xdWFsaXR5IG1vZGUpIHRvcHBlZCB0aGUgSW1hZ2UgdG8gVmlkZW8gY2F0ZWdvcnkgd2l0aCBhbiBBcmVuYSBFTE8gYmVuY2htYXJrIHNjb3JlIG9mIDEsMDAwLCB3aGlsZSBHb29nbGUgVmVvIDIgYW5kIFBpa2EgQXJ0IHJhbmtlZCBzZWNvbmQgYW5kIHRoaXJkLCByZXNwZWN0aXZlbHkuCgpJbiB0aGlzIDIuMCBtb2RlbCBpdGVyYXRpb24sIEtsaW5nIEFJIG9mZmljaWFsbHkgaW50cm9kdWNlcyBtdWx0aS1tb2RhbCB2aXN1YWwgbGFuZ3VhZ2UgKE1WTCksIGEgbmV3IGludGVyYWN0aXZlIGNvbmNlcHQgZm9yIEFJIHZpZGVvIGdlbmVyYXRpb24uIFRoaXMgZmVhdHVyZSBhbGxvd3MgdXNlcnMgdG8gaW50ZWdyYXRlIG11bHRpbW9kYWwgaW5wdXRzLCBzdWNoIGFzIGltYWdlIHJlZmVyZW5jZXMgYW5kIHZpZGVvIGNsaXBzLCBlbmFibGluZyB0aGVtIHRvIGNvbnZleSBjb21wbGV4IGNyZWF0aXZlIGlkZWFzIGVmZmVjdGl2ZWx5IGFuZCBkaXJlY3RseSB0byBBSSwgY292ZXJpbmcgYXNwZWN0cyBzdWNoIGFzIGlkZW50aXR5LCBhcHBlYXJhbmNlLCBzdHlsZSwgc2NlbmFyaW9zLCBhY3Rpb25zLCBleHByZXNzaW9ucywgY2FtZXJhIG1vdmVtZW50cywgYW5kIG90aGVyIGVsZW1lbnRzLiIsLCxBUEkgYWNjZXNzLENoaW5hLCwsLCwsMjAyNS0xMS0yOCAxMTo1MjoxMyswMDowMCwsLCwsLEluZHVzdHJ5LCwsLCxVbnJlbGVhc2VkLCxUcnVlLCwsLCwsLCwsLCxObwpLb2xvcnMgMi4wIEltYWdlIEdlbmVyYXRpb24sSW1hZ2UgZ2VuZXJhdGlvbiwiSW1hZ2UgZ2VuZXJhdGlvbixUZXh0LXRvLWltYWdlIixLdWFpc2hvdSBUZWNobm9sb2d5LCwyMDI1LTA0LTE1LCJLbGluZyBBSSBBZHZhbmNlcyB0byB0aGUgMi4wIEVyYSwgRW1wb3dlcmluZyBFdmVyeW9uZSB0byBUZWxsIEdyZWF0IFN0b3JpZXMgd2l0aCBBSSIsaHR0cHM6Ly9pci5rdWFpc2hvdS5jb20vbmV3cy1yZWxlYXNlcy9uZXdzLXJlbGVhc2UtZGV0YWlscy9rbGluZy1haS1hZHZhbmNlcy0yMC1lcmEtZW1wb3dlcmluZy1ldmVyeW9uZS10ZWxsLWdyZWF0LXN0b3JpZXMsLCwsLCwsLCwsLCwsLFVua25vd24sIkluIHRoZSByZWFsbSBvZiBsYXJnZSBpbWFnZSBnZW5lcmF0aW9uIG1vZGVscywgS3VhaXNob3UgS29sb3JzIGxlYWRzIHRoZSBpbmR1c3RyeSB3aXRoIHNldmVyYWwgY29yZSBhZHZhbnRhZ2VzLCBzdWNoIGFzIHBvd2VyZnVsIGNvbXBsZXggc2VtYW50aWMgdW5kZXJzdGFuZGluZywgbW92aWUtbGV2ZWwgdmlzdWFsIHF1YWxpdHksIGFuZCBjb250cm9sbGFibGUgc3R5bGl6ZWQgZ2VuZXJhdGlvbiB1bmRlciBtdWx0aXBsZSBjb25kaXRpb25zLiBJbiBhIG51bWJlciBvZiBpbnRlcm5hbCB0ZWFtIHdpbi1sb3NzIHJldmlld3MsIGl0IG1haW50YWlucyBhIHNpZ25pZmljYW50IGFkdmFudGFnZSBvdmVyIGluZHVzdHJ5LWxlYWRpbmcgaW1hZ2UgbW9kZWxzIHN1Y2ggYXMgTWlkam91cm5leSBWNywgRkxVWCAxLjEgUHJvLCBhbmQgUmV2ZS4iLCwsQVBJIGFjY2VzcyxDaGluYSwsLCwsLDIwMjUtMTEtMjggMTE6NTI6MTMrMDA6MDAsLCwsLCxJbmR1c3RyeSwsLCwsVW5yZWxlYXNlZCwsLCwsLCwsLCwsLCxObwpUZXJyYU1pbmQsIkVhcnRoIHNjaWVuY2UsVmlzaW9uIiwiSW1hZ2UgY2FwdGlvbmluZyxGbG9vZCBNYXBwaW5nLENyb3AgTWFwcGluZyAvIFNlZ21lbnRhdGlvbixXaWxkZmlyZSBNYXBwaW5nLENsb3VkIG1vbml0b3JpbmcgLyBhbmFseXNpcyIsIklCTSxGb3JzY2h1bmdzemVudHJ1bSBKdWxpY2gsRXVyb3BlYW4gU3BhY2UgQWdlbmN5IChFU0EpLE5BU0EiLCJKb2hhbm5lcyBKYWt1YmlrLCBGZWxpeCBZYW5nLCBCZW5lZGlrdCBCbHVtZW5zdGllbCwgRXJpayBTY2hldXJlciwgUm9jY28gU2Vkb25hLCBTdGVmYW5vIE1hdXJvZ2lvdmFubmksIEplbnRlIEJvc21hbnMsIE5pa29sYW9zIERpb25lbGlzLCBWYWxlcmlvIE1hcnNvY2NpLCBOaWtsYXMgS29wcCwgUmFodWwgUmFtYWNoYW5kcmFuLCBQYW9sbyBGcmFjY2FybywgVGhvbWFzIEJydW5zY2h3aWxlciwgR2FicmllbGUgQ2F2YWxsYXJvLCBKdWFuIEJlcm5hYmUtTW9yZW5vLCBOaWNvbGFzIExvbmfDqXDDqSIsMjAyNS0wNC0xNSxUZXJyYU1pbmQ6IExhcmdlLVNjYWxlIEdlbmVyYXRpdmUgTXVsdGltb2RhbGl0eSBmb3IgRWFydGggT2JzZXJ2YXRpb24saHR0cHM6Ly9hcnhpdi5vcmcvYWJzLzI1MDQuMTExNzEsLCwiIiJXZSBiZW5jaG1hcmtlZCBUZXJyYU1pbmQgYWdhaW5zdCBvdGhlciBnZW9zcGF0aWFsIGZvdW5kYXRpb24gbW9kZWxzIHVzaW5nIHRoZSBQQU5HQUVBIGJlbmNobWFyay4gVGVycmFNaW5kIGNvbnNpc3RlbnRseSBhY2hpZXZlZCBzdGF0ZS1vZi10aGUtYXJ0IHBlcmZvcm1hbmNlLCBzdXJwYXNzaW5nIGV4aXN0aW5nIG1vZGVscyBpbiB2YXJpb3VzIGRvd25zdHJlYW0gdGFza3Mgc3VjaCBhcyBsYW5kIHVzZSBzZWdtZW50YXRpb24sIHdhdGVyIGJvZHkgbWFwcGluZywgYW5kIHZlZ2V0YXRpb24gYXNzZXNzbWVudHMuIiIiLCwsMy4xMDU0MjMzNmUrMjEsMzEyMDAwMDAwMDAwMDAwIEZMT1AvR1BVL3NlYyAqIDkyMTYgR1BVLWhvdXJzICogMzYwMCBzZWMgLyBob3VyICogMC4zIFthc3N1bWVkIHV0aWxpemF0aW9uXSA9IDMuMTA1NDIzMzZlKzIxIEZMT1AsNTAwMDAwMDAwMDAwLCIiIlRoZSBtb2RlbCB3YXMgcHJlLXRyYWluZWQgb24gNTAwQiB0b2tlbnMgZnJvbSA5TSBzcGF0aW90ZW1wb3JhbGx5IGFsaWduZWQgbXVsdGltb2RhbCBzYW1wbGVzIGZyb20gdGhlIFRlcnJhTWVzaCBkYXRhc2V0LiIiIiwyODguMCwiIiJPdmVyYWxsLCB0aGUgdHJhaW5pbmcgb2YgVGVycmFNaW5kdjEtQiB0b29rIDEyIGRheXMgb24gMzIgQTEwMCBHUFVzLCBpLmUuLCA54oCZMjE2IEdQVSBob3VycyIiIixOVklESUEgQTEwMCwsQ29uZmlkZW50LCJXZSBwcmVzZW50IFRlcnJhTWluZCwgdGhlIGZpcnN0IGFueS10by1hbnkgZ2VuZXJhdGl2ZSwgbXVsdGltb2RhbCBmb3VuZGF0aW9uIG1vZGVsIGZvciBFYXJ0aCBvYnNlcnZhdGlvbiAoRU8pLiBVbmxpa2Ugb3RoZXIgbXVsdGltb2RhbCBtb2RlbHMsIFRlcnJhTWluZCBpcyBwcmV0cmFpbmVkIG9uIGR1YWwtc2NhbGUgcmVwcmVzZW50YXRpb25zIGNvbWJpbmluZyBib3RoIHRva2VuLWxldmVsIGFuZCBwaXhlbC1sZXZlbCBkYXRhIGFjcm9zcyBtb2RhbGl0aWVz</x:v>
      </x:c>
    </x:row>
    <x:row r="40" ht="18" customHeight="1">
      <x:c r="A40" s="17" t="n">
        <x:v>35</x:v>
      </x:c>
      <x:c r="B40" s="17" t="n">
        <x:v>310</x:v>
      </x:c>
      <x:c r="C40" s="160" t="str">
        <x:v>LiBPbiBhIHRva2VuIGxldmVsLCBUZXJyYU1pbmQgZW5jb2RlcyBoaWdoLWxldmVsIGNvbnRleHR1YWwgaW5mb3JtYXRpb24gdG8gbGVhcm4gY3Jvc3MtbW9kYWwgcmVsYXRpb25zaGlwcywgd2hpbGUgb24gYSBwaXhlbCBsZXZlbCwgVGVycmFNaW5kIGxldmVyYWdlcyBmaW5lLWdyYWluZWQgcmVwcmVzZW50YXRpb25zIHRvIGNhcHR1cmUgY3JpdGljYWwgc3BhdGlhbCBudWFuY2VzLiBXZSBwcmV0cmFpbmVkIFRlcnJhTWluZCBvbiBuaW5lIGdlb3NwYXRpYWwgbW9kYWxpdGllcyBvZiBhIGdsb2JhbCwgbGFyZ2Utc2NhbGUgZGF0YXNldC4gSW4gdGhpcyBwYXBlciwgd2UgZGVtb25zdHJhdGUgdGhhdCAoaSkgVGVycmFNaW5kJ3MgZHVhbC1zY2FsZSBlYXJseSBmdXNpb24gYXBwcm9hY2ggdW5sb2NrcyBhIHJhbmdlIG9mIHplcm8tc2hvdCBhbmQgZmV3LXNob3QgYXBwbGljYXRpb25zIGZvciBFYXJ0aCBvYnNlcnZhdGlvbiwgKGlpKSBUZXJyYU1pbmQgaW50cm9kdWNlcyAiIlRoaW5raW5nLWluLU1vZGFsaXRpZXMiIiAoVGlNKSAtLSB0aGUgY2FwYWJpbGl0eSBvZiBnZW5lcmF0aW5nIGFkZGl0aW9uYWwgYXJ0aWZpY2lhbCBkYXRhIGR1cmluZyBmaW5ldHVuaW5nIGFuZCBpbmZlcmVuY2UgdG8gaW1wcm92ZSB0aGUgbW9kZWwgb3V0cHV0IC0tIGFuZCAoaWlpKSBUZXJyYU1pbmQgYWNoaWV2ZXMgYmV5b25kIHN0YXRlLW9mLXRoZS1hcnQgcGVyZm9ybWFuY2UgaW4gY29tbXVuaXR5LXN0YW5kYXJkIGJlbmNobWFya3MgZm9yIEVPIGxpa2UgUEFOR0FFQS4gVGhlIHByZXRyYWluaW5nIGRhdGFzZXQsIHRoZSBtb2RlbCB3ZWlnaHRzLCBhbmQgb3VyIGNvZGUgaXMgb3Blbi1zb3VyY2VkIHVuZGVyIGEgcGVybWlzc2l2ZSBsaWNlbnNlLiIsLCxPcGVuIHdlaWdodHMgKHVucmVzdHJpY3RlZCksIlVuaXRlZCBTdGF0ZXMgb2YgQW1lcmljYSxHZXJtYW55LE11bHRpbmF0aW9uYWwsVW5pdGVkIFN0YXRlcyBvZiBBbWVyaWNhIiwsLCwzMi4wLCwyMDI1LTExLTI4IDExOjUyOjEzKzAwOjAwLCwsLCwsIkluZHVzdHJ5LEdvdmVybm1lbnQsR292ZXJubWVudCxHb3Zlcm5tZW50IiwsLCw5MjE2LjAsVW5yZWxlYXNlZCwiTW9kZWxzIGFuZCBjb2RlIGhhdmUgYmVlbiBvcGVuLXNvdXJjZWQgYXQgaHR0cHM6Ly9odWdnaW5nZmFjZS5jby9pYm0tZXNhLWdlb3NwYXRpYWwgYW5kIGh0dHBzOi8vZ2l0aHViLmNvbS9pYm0vdGVycmFtaW5kICgiIlRoaXMgcmVwbyBwcmVzZW50cyBjb2RlIGV4YW1wbGVzIGZvciBmaW5lLXR1bmluZyBUZXJyYU1pbmQiIikuCgpBcGFjaGUgMi4wCmh0dHBzOi8vaHVnZ2luZ2ZhY2UuY28vaWJtLWVzYS1nZW9zcGF0aWFsL1RlcnJhTWluZC0xLjAtYmFzZSIsLCwsLCwyNTA5OS4yNDEzNjE4Mjk2MjcsSGFyZHdhcmUsaWJtLWVzYS1nZW9zcGF0aWFsLCwsLFllcwpDb2hlcmUgRW1iZWQgNCwiTGFuZ3VhZ2UsVmlzaW9uLE11bHRpbW9kYWwiLCJTZW1hbnRpYyBlbWJlZGRpbmcsUmV0cmlldmFsLWF1Z21lbnRlZCBnZW5lcmF0aW9uLEltYWdlIGVtYmVkZGluZyIsQ29oZXJlLCwyMDI1LTA0LTE1LEludHJvZHVjaW5nIEVtYmVkIDQ6IE11bHRpbW9kYWwgc2VhcmNoIGZvciBidXNpbmVzcyxodHRwczovL2NvaGVyZS5jb20vYmxvZy9lbWJlZC00LCwsLCwsLCwsLCwsLCxVbmtub3duLCJUb2RheSB3ZeKAmXJlIHJlbGVhc2luZyBFbWJlZCA0OiBvdXIgbGF0ZXN0IHN0YXRlLW9mLXRoZS1hcnQgbXVsdGltb2RhbCBlbWJlZGRpbmcgbW9kZWwgdGhhdCBlbmFibGVzIGVudGVycHJpc2VzIHRvIGFkZCBmcm9udGllciBzZWFyY2ggYW5kIHJldHJpZXZhbCBjYXBhYmlsaXRpZXMgdG8gQUkgYXBwbGljYXRpb25zIOKAlCBhIG5lY2Vzc2l0eSBmb3IgYnVzaW5lc3NlcyBidWlsZGluZyBhc3Npc3RhbnRzIG9yIGFnZW50cyB0aGF0IG5lZWQgdG8gdW5kZXJzdGFuZCB0aGVpciBidXNpbmVzcyBjb250ZXh0LgoKRW1iZWQgNCBvZmZlcnMgY3VzdG9tZXJzOgoKU3RhdGUtb2YtdGhlLWFydCBtdWx0aW1vZGFsaXR5OiBFbWJlZCA0IGlzIHVuaXF1ZWx5IGNhcGFibGUgYXQgYWNjdXJhdGVseSBhbmQgcXVpY2tseSBzZWFyY2hpbmcgbXVsdGlmYWNldGVkIGRvY3VtZW50cyBzdWNoIGFzIGludHJpY2F0ZSBQREYgcmVwb3J0cyBhbmQgZHluYW1pYyBwcmVzZW50YXRpb24gc2xpZGVzIOKAlCB3aGV0aGVyIHRoZSBkb2N1bWVudCBpcyB0ZXh0LWJhc2VkIG9yIGluY2x1ZGVzIGltYWdlcywgdGFibGVzLCBncmFwaHMsIGNvZGUsIGFuZCBkaWFncmFtcy4KQnJlYWt0aHJvdWdoIGNvbnRleHQgbGVuZ3RoOiBFbWJlZCA0IGNhbiBnZW5lcmF0ZSBlbWJlZGRpbmdzIGZvciBkb2N1bWVudHMgdXAgdG8gMTI4SyB0b2tlbnMgKGFyb3VuZCAyMDAgcGFnZXMpIGluIGxlbmd0aCBzdWNoIGFzIGFubnVhbCBmaW5hbmNpYWwgcmVwb3J0cywgcHJvZHVjdCBtYW51YWxzLCBvciBkZXRhaWxlZCBsZWdhbCBjb250cmFjdHMuCkxlYWRpbmcgbXVsdGlsaW5ndWFsIGNhcGFiaWxpdGllczogRW1iZWQgNCBpcyBtdWx0aWxpbmd1YWwgYWNyb3NzIDEwMCsgbGFuZ3VhZ2VzIGluY2x1ZGluZyBrZXkgYnVzaW5lc3MgbGFuZ3VhZ2VzIHN1Y2ggYXMgQXJhYmljLCBKYXBhbmVzZSwgS29yZWFuLCBhbmQgRnJlbmNoIHRvIHN1cHBvcnQgZ2xvYmFsIGVudGVycHJpc2VzLgpFbmhhbmNlbWVudHMgZm9yIHNlY3VyaXR5LW1pbmRlZCBpbmR1c3RyaWVzOiBFbWJlZCA0IGlzIG9wdGltaXplZCB3aXRoIGRvbWFpbi1zcGVjaWZpYyB1bmRlcnN0YW5kaW5nIG9mIGRhdGEgZnJvbSByZWd1bGF0ZWQgaW5kdXN0cmllcyBzdWNoIGFzIGZpbmFuY2UsIGhlYWx0aGNhcmUsIGFuZCBtYW51ZmFjdHVyaW5nLiBJdCBjYW4gYmUgZGVwbG95ZWQgaW4gdmlydHVhbCBwcml2YXRlIGNsb3VkIChWUEMpIGFuZCBvbi1wcmVtaXNlIGVudmlyb25tZW50cyB0byBrZWVwIGRhdGEgc2VjdXJlLiIsLCxBUEkgYWNjZXNzLENhbmFkYSwsLCwsLDIwMjUtMTEtMjggMTE6NTI6MTMrMDA6MDAsLCwsLCxJbmR1c3RyeSwsLCwsVW5yZWxlYXNlZCwsLCwsLCwsLCwsLCxObwpHUFQtNC4xLCJNdWx0aW1vZGFsLExhbmd1YWdlLFZpc2lvbixWaWRlbyIsIkxhbmd1YWdlIG1vZGVsaW5nL2dlbmVyYXRpb24sQ29kZSBnZW5lcmF0aW9uLFF1ZXN0aW9uIGFuc3dlcmluZyxRdWFudGl0YXRpdmUgcmVhc29uaW5nLEluc3RydWN0aW9uIGludGVycHJldGF0aW9uLFN5c3RlbSBjb250cm9sLFZpc3VhbCBxdWVzdGlvbiBhbnN3ZXJpbmcsVmlkZW8gZGVzY3JpcHRpb24iLE9wZW5BSSwiUmVzZWFyY2ggbGVhZHMKQW5hbnlhIEt1bWFyLCBKaWFodWkgWXUsIEpvaG4gSGFsbG1hbiwgTWljaGVsbGUgUG9rcmFzcwoKUmVzZWFyY2ggY29yZSBjb250cmlidXRvcnMKQWRhbSBHb3VjaGVyLCBBZGkgR2FuZXNoLCBCb3dlbiBDaGVuZywgQnJhbmRvbiBNY0tpbnppZSwgQnJpYW4gWmhhbmcsIENocmlzIEtvY2gsIENvbGluIFdlaSwgRGF2aWQgTWVkaW5hLCBFZG11bmQgV29uZywgRXJpbiBLYXZhbmF1Z2gsIEZsb3JlbnQgQmVrZXJtYW4sIEhhaXRhbmcgSHUsIEhvbmd5dSBSZW4sIElzaGFhbiBTaW5nYWwsIEphbWllIEtpcm9zLCBKYXNvbiBBaSwgSmkgTGluLCBKb25hdGhhbiBDaGllbiwgSm9zaCBNY0dyYXRoLCBKdWxpYW4gTGVlLCBKdWxpZSBXYW5nLCBLZXZpbiBMdSwgS3Jpc3RpYW4gR2VvcmdpZXYsIEt5bGUgTHV0aGVyLCBMaSBKaW5nLCBNYXggU2Nod2FyemVyLCBNaWd1ZWwgQ2FzdHJvLCBOaXRpc2ggS2Vza2FyLCBSYXBoYSBHb250aWpvIExvcGVzLCBTaGVuZ2ppYSBaaGFvLCBTdWxseSBDaGVuLCBTdXZhbnNoIFNhbmplZXYsIFRheWxvciBHb3Jkb24sIFRlZCBTYW5kZXJzLCBXZW5kYSBaaG91LCBZYW5nIFNvbmcsIFl1amlhIFhpZSwgWXVqaWEgSmluLCBaaGlzaHVhaSBaaGFuZyIsMjAyNS0wNC0xNCwiSW50cm9kdWNpbmcgR1BULTQuMSBpbiB0aGUgQVBJOiBBIG5ldyBzZXJpZXMgb2YgR1BUIG1vZGVscyBmZWF0dXJpbmcgbWFqb3IgaW1wcm92ZW1lbnRzIG9uIGNvZGluZywgaW5zdHJ1Y3Rpb24gZm9sbG93aW5nLCBhbmQgbG9uZyBjb250ZXh04oCUcGx1cyBvdXIgZmlyc3QtZXZlciBuYW5vIG1vZGVsLiIsaHR0cHM6Ly9vcGVuYWkuY29tL2luZGV4L2dwdC00LTEvLCwsLCwsLEZsYWdzaGlwIG1vZGVsIGZyb20gYSBsZWFkaW5nIGRldmVsb3BlciBpbiBtaWQtMjAyNTsgdmVyeSBsaWtlbHkgaXQgdXNlZCA+MWUyNSBGTE9QLiwsLCwsLCxVbmtub3duLCJUb2RheSwgd2XigJlyZSBsYXVuY2hpbmcgdGhyZWUgbmV3IG1vZGVscyBpbiB0aGUgQVBJOiBHUFTigJE0LjEsIEdQVOKAkTQuMSBtaW5pLCBhbmQgR1BU4oCRNC4xIG5hbm8uIFRoZXNlIG1vZGVscyBvdXRwZXJmb3JtIEdQVOKAkTRvIGFuZCBHUFTigJE0byBtaW5pIGFjcm9zcyB0aGUgYm9hcmQsIHdpdGggbWFqb3IgZ2FpbnMgaW4gY29kaW5nIGFuZCBpbnN0cnVjdGlvbiBmb2xsb3dpbmcuIFRoZXkgYWxzbyBoYXZlIGxhcmdlciBjb250ZXh0IHdpbmRvd3PigJRzdXBwb3J0aW5nIHVwIHRvIDEgbWlsbGlvbiB0b2tlbnMgb2YgY29udGV4dOKAlGFuZCBhcmUgYWJsZSB0byBiZXR0ZXIgdXNlIHRoYXQgY29udGV4dCB3aXRoIGltcHJvdmVkIGxvbmctY29udGV4dCBjb21wcmVoZW5zaW9uLiBUaGV5IGZlYXR1cmUgYSByZWZyZXNoZWQga25vd2xlZGdlIGN1dG9mZiBvZiBKdW5lIDIwMjQuCgpHUFTigJE0LjEgZXhjZWxzIGF0IHRoZSBmb2xsb3dpbmcgaW5kdXN0cnkgc3RhbmRhcmQgbWVhc3VyZXM6IAoKQ29kaW5nOiBHUFTigJE0LjEgc2NvcmVzIDU0LjYlIG9uIFNXRS1iZW5jaCBWZXJpZmllZCwgaW1wcm92aW5nIGJ5IDIxLjQlYWJzIG92ZXIgR1BU4oCRNG8gYW5kIDI2LjYlYWJzIG92ZXIgR1BU4oCRNC414oCUbWFraW5nIGl0IGEgbGVhZGluZyBtb2RlbCBmb3IgY29kaW5nLgpJbnN0cnVjdGlvbiBmb2xsb3dpbmc6IE9uIFNjYWxl4oCZcyBNdWx0aUNoYWxsZW5nZeKBoChvcGVucyBpbiBhIG5ldyB3aW5kb3cpIGJlbmNobWFyaywgYSBtZWFzdXJlIG9mIGluc3RydWN0aW9uIGZvbGxvd2luZyBhYmlsaXR5LCBHUFTigJE0LjEgc2NvcmVzIDM4LjMlLCBhIDEwLjUlYWJzIGluY3JlYXNlIG92ZXIgR1BU4oCRNG8uCkxvbmcgY29udGV4dDogT24gVmlkZW8tTU1F4oGgKG9wZW5zIGluIGEgbmV3IHdpbmRvdyksIGEgYmVuY2htYXJrIGZvciBtdWx0aW1vZGFsIGxvbmcgY29udGV4dCB1bmRlcnN0YW5kaW5nLCBHUFTigJE0LjEgc2V0cyBhIG5ldyBzdGF0ZS1vZi10aGUtYXJ0IHJlc3VsdOKAlHNjb3JpbmcgNzIuMCUgb24gdGhlIGxvbmcsIG5vIHN1YnRpdGxlcyBjYXRlZ29yeSwgYSA2LjclYWJzIGltcHJvdmVtZW50IG92ZXIgR1BU4oCRNG8uIiwsLEFQSSBhY2Nlc3MsVW5pdGVkIFN0YXRlcyBvZiBBbWVyaWNhLCwsLCwsMjAyNS0xMS0yOCAxMTo1MjoxMyswMDowMCwsLCwsLEluZHVzdHJ5LCwsLCxVbnJlbGVhc2VkLCIiIkdQVOKAkTQuMSB3aWxsIG9ubHkgYmUgYXZhaWxhYmxlIHZpYSB0aGUgQVBJIiIiLFRydWUsLCwsLCwsLCwsLE5vCkdQVC00LjEgbWluaSwiTXVsdGltb2RhbCxMYW5ndWFnZSxWaXNpb24sVmlkZW8iLCJMYW5ndWFnZSBtb2RlbGluZy9nZW5lcmF0aW9uLENvZGUgZ2VuZXJhdGlvbixRdWVzdGlvbiBhbnN3ZXJpbmcsUXVhbnRpdGF0aXZlIHJlYXNvbmluZyxJbnN0cnVjdGlvbiBpbnRlcnByZXRhdGlvbixTeXN0ZW0gY29udHJvbCxWaXN1YWwgcXVlc3Rpb24gYW5zd2VyaW5nLFZpZGVvIGRlc2NyaXB0aW9uIixPcGVuQUksIlJlc2VhcmNoIGxlYWRzCkFuYW55YSBLdW1hciwgSmlhaHVpIFl1LCBKb2huIEhhbGxtYW4sIE1pY2hlbGxlIFBva3Jhc3MKClJlc2VhcmNoIGNvcmUgY29udHJpYnV0b3JzCkFkYW0gR291Y2hlciwgQWRpIEdhbmVzaCwgQm93ZW4gQ2hlbmcsIEJyYW5kb24gTWNLaW56aWUsIEJyaWFuIFpoYW5nLCBDaHJpcyBLb2NoLCBDb2xpbiBXZWksIERhdmlkIE1lZGluYSwgRWRtdW5kIFdvbmcsIEVyaW4gS2F2YW5hdWdoLCBGbG9yZW50IEJla2VybWFuLCBIYWl0YW5nIEh1LCBIb25neXUgUmVuLCBJc2hhYW4gU2luZ2FsLCBKYW1pZSBLaXJvcywgSmFzb24gQWksIEppIExpbiwgSm9uYXRoYW4gQ2hpZW4sIEpvc2ggTWNHcmF0aCwgSnVsaWFuIExlZSwgSnVsaWUgV2FuZywgS2V2aW4gTHUsIEtyaXN0aWFuIEdlb3JnaWV2LCBLeWxlIEx1dGhlciwgTGkgSmluZywgTWF4IFNjaHdhcnplciwgTWlndWVsIENhc3RybywgTml0aXNoIEtlc2thciwgUmFwaGEgR29udGlqbyBMb3BlcywgU2hlbmdqaWEgWmhhbywgU3VsbHkgQ2hlbiwgU3V2YW5zaCBTYW5qZWV2LCBUYXlsb3IgR29yZG9uLCBUZWQgU2FuZGVycywgV2VuZGEgWmhvdSwgWWFuZyBTb25nLCBZdWppYSBYaWUsIFl1amlhIEppbiwgWmhpc2h1YWkgWmhhbmciLDIwMjUtMDQtMTQsIkludHJvZHVjaW5nIEdQVC00LjEgaW4gdGhlIEFQSTogQSBuZXcgc2VyaWVzIG9mIEdQVCBtb2RlbHMgZmVhdHVyaW5nIG1ham9yIGltcHJvdmVtZW50cyBvbiBjb2RpbmcsIGluc3RydWN0aW9uIGZvbGxvd2luZywgYW5kIGxvbmcgY29udGV4dOKAlHBsdXMgb3VyIGZpcnN0LWV2ZXIgbmFubyBtb2RlbC4iLGh0dHBzOi8vb3BlbmFpLmNvbS9pbmRleC9ncHQtNC0xLywsLCwsLCwsLCwsLCwsVW5rbm93biwiR1BU4oCRNC4xIG1pbmkgaXMgYSBzaWduaWZpY2FudCBsZWFwIGluIHNtYWxsIG1vZGVsIHBlcmZvcm1hbmNlLCBldmVuIGJlYXRpbmcgR1BU4oCRNG8gaW4gbWFueSBiZW5jaG1hcmtzLiBJdCBtYXRjaGVzIG9yIGV4Y2VlZHMgR1BU4oCRNG8gaW4gaW50ZWxsaWdlbmNlIGV2YWxzIHdoaWxlIHJlZHVjaW5nIGxhdGVuY3kgYnkgbmVhcmx5IGhhbGYgYW5kIHJlZHVjaW5nIGNvc3QgYnkgODMlLiAiLCwsQVBJIGFjY2VzcyxVbml0ZWQgU3RhdGVzIG9mIEFtZXJpY2EsLCwsLCwyMDI1LTExLTI4IDExOjUyOjEzKzAwOjAwLCwsLCwsSW5kdXN0cnksLCwsLFVucmVsZWFzZWQsIiIiR1BU4oCRNC4xIHdpbGwgb25seSBiZSBhdmFpbGFibGUgdmlhIHRoZSBBUEkiIiIsVHJ1ZSwsLCwsLCwsLCwsTm8KR1BULTQuMSBuYW5vLCJNdWx0aW1vZGFsLExhbmd1YWdlLFZpc2lvbixWaWRlbyIsIkxhbmd1YWdlIG1vZGVsaW5nL2dlbmVyYXRpb24sQ29kZSBnZW5lcmF0aW9uLFF1ZXN0aW9uIGFuc3dlcmluZyxRdWFudGl0YXRpdmUgcmVhc29uaW5nLEluc3RydWN0aW9uIGludGVycHJldGF0aW9uLFN5c3RlbSBjb250cm9sLFZpc3VhbCBxdWVzdGlvbiBhbnN3ZXJpbmcsVmlkZW8gZGVzY3JpcHRpb24iLE9wZW5BSSwiUmVzZWFyY2ggbGVhZHMKQW5hbnlhIEt1bWFyLCBKaWFodWkgWXUsIEpvaG4gSGFsbG1hbiwgTWljaGVsbGUgUG9rcmFzcwoKUmVzZWFyY2ggY29yZSBjb250cmlidXRvcnMKQWRhbSBHb3VjaGVyLCBBZGkgR2FuZXNoLCBCb3dlbiBDaGVuZywgQnJhbmRvbiBNY0tpbnppZSwgQnJpYW4gWmhhbmcsIENocmlzIEtvY2gsIENvbGluIFdlaSwgRGF2aWQgTWVkaW5hLCBFZG11bmQgV29uZywgRXJpbiBLYXZhbmF1Z2gsIEZsb3JlbnQgQmVrZXJtYW4sIEhhaXRhbmcgSHUsIEhvbmd5dSBSZW4sIElzaGFhbiBTaW5nYWwsIEphbWllIEtpcm9zLCBKYXNvbiBBaSwgSmkgTGluLCBKb25hdGhhbiBDaGllbiwgSm9zaCBNY0dyYXRoLCBKdWxpYW4gTGVlLCBKdWxpZSBXYW5nLCBLZXZpbiBMdSwgS3Jpc3RpYW4gR2VvcmdpZXYsIEt5bGUgTHV0aGVyLCBMaSBKaW5nLCBNYXggU2Nod2FyemVyLCBNaWd1ZWwgQ2FzdHJvLCBOaXRpc2ggS2Vza2FyLCBSYXBoYSBHb250aWpvIExvcGVzLCBTaGVuZ2ppYSBaaGFvLCBTdWxseSBDaGVuLCBTdXZhbnNoIFNhbmplZXYsIFRheWxvciBHb3Jkb24sIFRlZCBTYW5kZXJzLCBXZW5kYSBaaG91LCBZYW5nIFNvbmcsIFl1amlhIFhpZSwgWXVqaWEgSmluLCBaaGlzaHVhaSBaaGFuZyIsMjAyNS0wNC0xNCwiSW50cm9kdWNpbmcgR1BULTQuMSBpbiB0aGUgQVBJOiBBIG5ldyBzZXJpZXMgb2YgR1BUIG1vZGVscyBmZWF0dXJpbmcgbWFqb3IgaW1wcm92ZW1lbnRzIG9uIGNvZGluZywgaW5zdHJ1Y3Rpb24gZm9sbG93aW5nLCBhbmQgbG9uZyBjb250ZXh04oCUcGx1cyBvdXIgZmlyc3QtZXZlciBuYW5vIG1vZGVsLiIsaHR0cHM6Ly9vcGVuYWkuY29tL2luZGV4L2dwdC00LTEvLCwsLCwsLCwsLCwsLCxVbmtub3duLCJGb3IgdGFza3MgdGhhdCBkZW1hbmQgbG93IGxhdGVuY3ksIEdQVOKAkTQuMSBuYW5vIGlzIG91ciBmYXN0ZXN0IGFuZCBjaGVhcGVzdCBtb2RlbCBhdmFpbGFibGUuIEl0IGRlbGl2ZXJzIGV4Y2VwdGlvbmFsIHBlcmZvcm1hbmNlIGF0IGEgc21hbGwgc2l6ZSB3aXRoIGl0cyAxIG1pbGxpb24gdG9rZW4gY29udGV4dCB3aW5kb3csIGFuZCBzY29yZXMgODAuMSUgb24gTU1MVSwgNTAuMyUgb24gR1BRQSwgYW5kIDkuOCUgb24gQWlkZXIgcG9seWdsb3QgY29kaW5n4oCUZXZlbiBoaWdoZXIgdGhhbiBHUFTigJE0byBtaW5pLiBJdOKAmXMgaWRlYWwgZm9yIHRhc2tzIGxpa2UgY2xhc3NpZmljYXRpb24gb3IgYXV0b2NvbXBsZXRpb24uIiwsLEFQSSBhY2Nlc3MsVW5pdGVkIFN0YXRlcyBvZiBBbWVyaWNhLCwsLCwsMjAyNS0xMS0yOCAxMTo1MjoxMyswMDowMCwsLCwsLEluZHVzdHJ5LCwsLCxVbnJlbGVhc2VkLCIiIkdQVOKAkTQuMSB3aWxsIG9ubHkgYmUgYXZhaWxhYmxlIHZpYSB0aGUgQVBJIiIiLFRydWUsLCwsLCwsLCwsLE5vCk5lbW90cm9uLUggOEIsTGFuZ3VhZ2UsIkxhbmd1YWdlIG1vZGVsaW5nL2dlbmVyYXRpb24sUXVlc3Rpb24gYW5zd2VyaW5nLFRyYW5zbGF0aW9uLFF1YW50aXRhdGl2ZSByZWFzb25pbmcsQ29kZSBnZW5lcmF0aW9uIixOVklESUEsIk5WSURJQTogQWFyb24gQmxha2VtYW4sIEFhcnRpIEJhc2FudCwgQWJoaW5hdiBLaGF0dGFyLCBBZGl0aHlhIFJlbmR1Y2hpbnRhbGEsIEFraGlhZCBCZXJjb3ZpY2gsIEFsZWtzYW5kZXIgRmljZWssIEFsZXhpcyBCam9ybGluLCBBbGkgVGFnaGliYWtoc2hpLCBBbWFsYSBTYW5qYXkgRGVzaG11a2gsIEFtZXlhIFN1bmlsIE1haGFiYWxlc2h3YXJrYXIsIEFuZHJldyBUYW8sIEFubmEgU2hvcnMsIEFzaHdhdGggQWl0aGFsLCBBc2h3aW4gUG9vamFyeSwgQXl1c2ggRGF0dGFndXB0YSwgQmFsYXJhbSBCdWRkaGFyYWp1LCBCb2JieSBDaGVuLCBCb3JpcyBHaW5zYnVyZywgQm94aW4gV2FuZywgQnJhbmRvbiBOb3JpY2ssIEJyaWFuIEJ1dHRlcmZpZWxkLCBCcnlhbiBDYXRhbnphcm8sIENhcmxvIGRlbCBNdW5kbywgQ2hlbmd5dSBEb25nLCBDaHJpc3RpbmUgSGFydmV5LCBDaHJpc3RvcGhlciBQYXJpc2llbiwgRGFuIFN1LCBEYW5pZWwgS29yemVrd2EsIERhbm55IFlpbiwgRGFyaWEgR2l0bWFuLCBEYXZpZCBNb3NhbGxhbmV6aGFkLCBEZWVwYWsgTmFyYXlhbmFuLCBEZW55cyBGcmlkbWFuLCBEaW1hIFJla2VzaCwgRGluZyBNYSwgRG15dHJvIFB5a2h0YXIsIERvbmcgQWhuLCBEdW5jYW4gUmlhY2gsIER1c2FuIFN0b3NpYywgRWlsZWVuIExvbmcsIEVsYWQgU2VnYWwsIEVsbGllIEV2YW5zLCBFcmljIENodW5nLCBFcmljayBHYWxpbmtpbiwgRXZlbGluYSBCYWtodHVyaW5hLCBFd2EgRG9icm93b2xza2EsIEZlaSBKaWEsIEZ1eGlhbyBMaXUsIEdhcmdpIFByYXNhZCwgR2VyYWxkIFNoZW4sIEd1aWxpbiBMaXUsIEd1byBDaGVuLCBIYWlmZW5nIFFpYW4sIEhlbGVuIE5nbywgSG9uZ2JpbiBMaXUsIEh1aSBMaSwgSWdvciBHaXRtYW4sIElsaWEgS2FybWFub3YsIEl2YW4gTW9zaGtvdiwgSXppayBHb2xhbiwgSmFuIEthdXR6LCBKYW5lIFBvbGFrIFNjb3djcm9mdCwgSmFyZWQgQ2FzcGVyLCBKYXJubyBTZXBwYW5lbiwgSmFzb24gTHUsIEphc29uIFNld2FsbCwgSmlhcWkgWmVuZywgSmlheHVhbiBZb3UsIEppbW15IFpoYW5nLCBKaW5nIFpoYW5nLCBKaW5pbmcgSHVhbmcsIEppbnplIFh1ZSwgSm9jZWx5biBIdWFuZywgSm9leSBDb253YXksIEpvaG4gS2FtYWx1LCBKb24gQmFya2VyLCBKb25hdGhhbiBDb2hlbiwgSm9zZXBoIEplbm5pbmdzLCBKdXBpbmRlciBQYXJtYXIsIEthcmFuIFNhcHJhLCBLYXJpIEJyaXNraSwgS2F0ZXJ5bmEgQ2h1bWFjaGVua28sIEthdGhlcmluZSBMdW5hLCBLZXNoYXYgU2FudGhhbmFtLCBLZXpoaSBLb25nLCBLaXJ0aGkgU2l2YW1hbmksIEtyenlzenRvZiBQYXdlbGVjLCBLdW1hciBBbmlrLCBLdW5sdW4gTGksIExhd3JlbmNlIE1jQWZlZSwgTGVvbiBEZXJjenluc2tpLCBMaW5kc2V5IFBhdmFvLCBMdWlzIFZlZ2EsIEx1a2FzIFZvZWd0bGUsIE1hY2llaiBCYWxhLCBNYWVyIFJvZHJpZ3VlcyBkZSBNZWxvLCBNYWtlc2ggTmFyc2ltaGFuIFNyZWVkaGFyLCBNYXJjaW4gQ2hvY2hvd3NraSwgTWFya3VzIEtsaWVnbCBldCBhbC4gKDEwMCBhZGRpdGlvbmFsIGF1dGhvcnMgbm90IHNob3duKSIsMjAyNS0wNC0xNCxOZW1vdHJvbi1IOiBBIEZhbWlseSBvZiBBY2N1cmF0ZSBhbmQgRWZmaWNpZW50IEh5YnJpZCBNYW1iYS1UcmFuc2Zvcm1lciBNb2RlbHMsaHR0cHM6Ly9hcnhpdi5vcmcvYWJzLzI1MDQuMDM2MjQsLCwsODAwMDAwMDAwMC4wLCJNb2RlbCBBcmNoaXRlY3R1cmUKQXJjaGl0ZWN0dXJlIFR5cGU6IEh5YnJpZCBNYW1iYS1UcmFuc2Zvcm1lcgpOZXR3b3JrIEFyY2hpdGVjdHVyZTogTmVtb3Ryb24tSApUaGlzIG1vZGVsIGhhcyA4QiBtb2RlbCBwYXJhbWV0ZXJzLiIsNy4yZSsyMyw2IEZMT1AgLyBwYXJhbWV0ZXIgLyB0b2tlbiAqIDggKiAxMF45IHBhcmFtZXRlcnMgKiAxNSAqIDEwXjEyIHRva2VucyA9IDcuMmUrMjMgRkxPUCwsIiIiV2UgdHJhaW5lZCBOZW1vdHJvbi1ILThCLUJhc2Ugb24gYSB0b2tlbiBob3Jpem9uIG9mIDE1IHRyaWxsaW9uIHRva2VucyIiIiwsLCwsQ29uZmlkZW50LCJBcyBpbmZlcmVuY2UtdGltZSBzY2FsaW5nIGJlY29tZXMgY3JpdGljYWwgZm9yIGVuaGFuY2VkIHJlYXNvbmluZyBjYXBhYmlsaXRpZXMsIGl0IGlzIGluY3JlYXNpbmdseSBiZWNvbWluZyBpbXBvcnRhbnQgdG8gYnVpbGQgbW9kZWxzIHRoYXQgYXJlIGVmZmljaWVudCB0byBpbmZlci4gV2UgaW50cm9kdWNlIE5lbW90cm9uLUgsIGEgZmFtaWx5IG9mIDhCIGFuZCA1NkIvNDdCIGh5YnJpZCBNYW1iYS1UcmFuc2Zvcm1lciBtb2RlbHMgZGVzaWduZWQgdG8gcmVkdWNlIGluZmVyZW5jZSBjb3N0IGZvciBhIGdpdmVuIGFjY3VyYWN5IGxldmVsLiBUbyBhY2hpZXZlIHRoaXMgZ29hbCwgd2UgcmVwbGFjZSB0aGUgbWFqb3JpdHkgb2Ygc2VsZi1hdHRlbnRpb24gbGF5ZXJzIGluIHRoZSBjb21tb24gVHJhbnNmb3JtZXIgbW9kZWwgYXJjaGl0ZWN0dXJlIHdpdGggTWFtYmEgbGF5ZXJzIHRoYXQgcGVyZm9ybSBjb25zdGFudCBjb21wdXRhdGlvbiBhbmQgcmVxdWlyZSBjb25zdGFudCBtZW1vcnkgcGVyIGdlbmVyYXRlZCB0b2tlbi4gV2Ugc2hvdyB0aGF0IE5lbW90cm9uLUggbW9kZWxzIG9mZmVyIGVpdGhlciBiZXR0ZXIgb3Igb24tcGFyIGFjY3VyYWN5IGNvbXBhcmVkIHRvIG90aGVyIHNpbWlsYXJseS1zaXplZCBzdGF0ZS1vZi10aGUtYXJ0IG9wZW4tc291cmNlZCBUcmFuc2Zvcm1lciBtb2RlbHMgKGUuZy4sIFF3ZW4tMi41LTdCLzcyQiBhbmQgTGxhbWEtMy4xLThCLzcwQiksIHdoaWxlIGJlaW5nIHVwIHRvIDPDlyBmYXN0ZXIgYXQgaW5mZXJlbmNlLiBUbyBmdXJ0aGVyIGluY3JlYXNlIGluZmVyZW5jZSBzcGVlZCBhbmQgcmVkdWNlIHRoZSBtZW1vcnkgcmVxdWlyZWQgYXQgaW5mZXJlbmNlIHRpbWUsIHdlIGNyZWF0ZWQgTmVtb3Ryb24tSC00N0ItQmFzZSBmcm9tIHRoZSA1NkIgbW9kZWwgdXNpbmcgYSBuZXcgY29tcHJlc3Npb24gdmlhIHBydW5pbmcgYW5kIGRpc3RpbGxhdGlvbiB0ZWNobmlxdWUgY2FsbGVkIE1pbmlQdXp6bGUuIE5lbW90cm9uLUgtNDdCLUJhc2UgYWNoaWV2ZXMgc2ltaWxhciBhY2N1cmFjeSB0byB0aGUgNTZCIG1vZGVsLCBidXQgaXMgMjAlIGZhc3RlciB0byBpbmZlci4gSW4gYWRkaXRpb24sIHdlIGludHJvZHVjZSBhbiBGUDgtYmFzZWQgdHJhaW5pbmcgcmVjaXBlIGFuZCBzaG93IHRoYXQgaXQgY2FuIGFjaGlldmUgb24gcGFyIHJlc3VsdHMgd2l0aCBCRjE2LWJhc2VkIHRyYWluaW5nLiBUaGlzIHJlY2lwZSBpcyB1c2VkIHRvIHRyYWluIHRoZSA1NkIgbW9kZWwuIFdlIGFyZSByZWxlYXNpbmcgTmVtb3Ryb24tSCBiYXNlIG1vZGVsIGNoZWNrcG9pbnRzIHdpdGggc3VwcG9ydCBpbiBIdWdnaW5nIEZhY2UgYW5kIE5lTW8uIiwxLjAsLE9wZW4gd2VpZ2h0cyAobm9uLWNvbW1lcmNpYWwpLFVuaXRlZCBTdGF0ZXMgb2YgQW1lcmljYSwsLCwsLDIwMjUtMTEtMjggMTE6NTI6MTMrMDA6MDAsLCwsNjI5MTQ1Ni4wLCIiIldlIHVzZWQgYSBzZXF1ZW5jZSBsZW5ndGggb2YgODE5MiBhbmQgZ2xvYmFsIGJhdGNoIHNpemUgb2YgNzY4ICg2MjkxNDU2IHRva2VucyBwZXIgYmF0Y2gpLiIiIixJbmR1c3RyeSwsLCwsVW5yZWxlYXNlZCwiaHR0cHM6Ly9odWdnaW5nZmFjZS5jby9udmlkaWEvTmVtb3Ryb24tSC04Qi1CYXNlLThLCm52aWRpYS1pbnRlcm5hbC1zY2llbnRpZmljLXJlc2VhcmNoLWFuZC1kZXZlbG9wbWVudC1tb2RlbC1saWNlbnNlIixUcnVlLCwsRlA4LCwsT3BlcmF0aW9uIGNvdW50aW5nLG52aWRpYSwsLCxZZXMKTmVtb3Ryb24tSCA0N0IsTGFuZ3VhZ2UsIkxhbmd1YWdlIG1vZGVsaW5nL2dlbmVyYXRpb24sUXVlc3Rpb24gYW5zd2VyaW5nLFRyYW5zbGF0aW9uLFF1YW50aXRhdGl2ZSByZWFzb25pbmcsQ29kZSBnZW5lcmF0aW9uLE5ldXJhbCBBcmNoaXRlY3R1cmUgU2VhcmNoIC0gTkFTIixOVklESUEsIk5WSURJQTogQWFyb24gQmxha2VtYW4sIEFhcnRpIEJhc2FudCwgQWJoaW5hdiBLaGF0dGFyLCBBZGl0aHlhIFJlbmR1Y2hpbnRhbGEsIEFraGlhZCBCZXJjb3ZpY2gsIEFsZWtzYW5kZXIgRmljZWssIEFsZXhpcyBCam9ybGluLCBBbGkgVGFnaGliYWtoc2hpLCBBbWFsYSBTYW5qYXkgRGVzaG11a2gsIEFtZXlhIFN1bmlsIE1haGFiYWxlc2h3YXJrYXIsIEFuZHJldyBUYW8sIEFubmEgU2hvcnMsIEFzaHdhdGggQWl0aGFsLCBBc2h3aW4gUG9vamFyeSwgQXl1c2ggRGF0dGFndXB0YSwgQmFsYXJhbSBCdWRkaGFyYWp1LCBCb2JieSBDaGVuLCBCb3JpcyBHaW5zYnVyZywgQm94aW4gV2FuZywgQnJhbmRvbiBOb3JpY2ssIEJyaWFuIEJ1dHRlcmZpZWxkLCBCcnlhbiBDYXRhbnphcm8sIENhcmxvIGRlbCBNdW5kbywgQ2hlbmd5dSBEb25nLCBDaHJpc3RpbmUgSGFydmV5LCBDaHJpc3RvcGhlciBQYXJpc2llbiwgRGFuIFN1LCBEYW5pZWwgS29yemVrd2EsIERhbm55IFlpbiwgRGFyaWEgR2l0bWFuLCBEYXZpZCBNb3NhbGxhbmV6aGFkLCBEZWVwYWsgTmFyYXlhbmFuLCBEZW55cyBGcmlkbWFuLCBEaW1hIFJla2VzaCwgRGluZyBNYSwgRG15dHJvIFB5a2h0YXIsIERvbmcgQWhuLCBEdW5jYW4gUmlhY2gsIER1c2FuIFN0b3NpYywgRWlsZWVuIExvbmcsIEVsYWQgU2VnYWwsIEVsbGllIEV2YW5zLCBFcmljIENodW5nLCBFcmljayBHYWxpbmtpbiwgRXZlbGluYSBCYWtodHVyaW5hLCBFd2EgRG9icm93b2xza2EsIEZlaSBKaWEsIEZ1eGlhbyBMaXUsIEdhcmdpIFByYXNhZCwgR2VyYWxkIFNoZW4sIEd1aWxpbiBMaXUsIEd1byBDaGVuLCBIYWlmZW5nIFFpYW4sIEhlbGVuIE5nbywgSG9uZ2JpbiBMaXUsIEh1aSBMaSwgSWdvciBHaXRtYW4sIElsaWEgS2FybWFub3YsIEl2YW4gTW9zaGtvdiwgSXppayBHb2xhbiwgSmFuIEthdXR6LCBKYW5lIFBvbGFrIFNjb3djcm9mdCwgSmFyZWQgQ2FzcGVyLCBKYXJubyBTZXBwYW5lbiwgSmFzb24gTHUsIEphc29uIFNld2FsbCwgSmlhcWkgWmVuZywgSmlheHVhbiBZb3UsIEppbW15IFpoYW5nLCBKaW5nIFpoYW5nLCBKaW5pbmcgSHVhbmcsIEppbnplIFh1ZSwgSm9jZWx5biBIdWFuZywgSm9leSBDb253YXksIEpvaG4gS2FtYWx1LCBKb24gQmFya2VyLCBKb25hdGhhbiBDb2hlbiwgSm9zZXBoIEplbm5pbmdzLCBKdXBpbmRlciBQYXJtYXIsIEthcmFuIFNhcHJhLCBLYXJpIEJyaXNraSwgS2F0ZXJ5bmEgQ2h1bWFjaGVua28sIEthdGhlcmluZSBMdW5hLCBLZXNoYXYgU2FudGhhbmFtLCBLZXpoaSBLb25nLCBLaXJ0aGkgU2l2YW1hbmksIEtyenlzenRvZiBQYXdlbGVjLCBLdW1hciBBbmlrLCBLdW5sdW4gTGksIExhd3JlbmNlIE1jQWZlZSwgTGVvbiBEZXJjenluc2tpLCBMaW5kc2V5IFBhdmFvLCBMdWlzIFZlZ2EsIEx1a2FzIFZvZWd0bGUsIE1hY2llaiBCYWxhLCBNYWVyIFJvZHJpZ3VlcyBkZSBNZWxvLCBNYWtlc2ggTmFyc2ltaGFuIFNyZWVkaGFyLCBNYXJjaW4gQ2hvY2hvd3NraSwgTWFya3VzIEtsaWVnbCBldCBhbC4gKDEwMCBhZGRpdGlvbmFsIGF1dGhvcnMgbm90IHNob3duKSIsMjAyNS0wNC0xNCxOZW1vdHJvbi1IOiBBIEZhbWlseSBvZiBBY2N1cmF0ZSBhbmQgRWZmaWNpZW50IEh5YnJpZCBNYW1iYS1UcmFuc2Zvcm1lciBNb2RlbHMsaHR0cHM6Ly9hcnhpdi5vcmcvYWJzLzI1MDQuMDM2MjQsLCwsNDcwMDAwMDAwMDAuMCwiIiJXZSB1c2UgTWluaVB1enpsZSB0byBkaXN0aWxsIE5lbW90cm9uLUgtNTZCLUJhc2UgdG8gTmVtb3Ryb24tSC00N0ItQmFzZSwgdXNpbmcgb25seSA2MyBiaWxsaW9uIHRyYWluaW5nIHRva2VucyBhbmQgRlA4IHRyYWluaW5nIiIiLCwsLCIiIldlIHVzZSBNaW5pUHV6emxlIHRvIGRpc3RpbGwgTmVtb3Ryb24tSC01NkItQmFzZSB0byBOZW1vdHJvbi1ILTQ3Qi1CYXNlLAp1c2luZyBvbmx5IDYzIGJpbGxpb24gdHJhaW5pbmcgdG9rZW5zIGFuZCBGUDggdHJhaW5pbmciIiIsLCwsLENvbmZpZGVudCwiQXMgaW5mZXJlbmNlLXRpbWUgc2NhbGluZyBiZWNvbWVzIGNyaXRpY2FsIGZvciBlbmhhbmNlZCByZWFzb25pbmcgY2FwYWJpbGl0aWVzLCBpdCBpcyBpbmNyZWFzaW5nbHkgYmVjb21pbmcgaW1wb3J0YW50IHRvIGJ1aWxkIG1vZGVscyB0aGF0IGFyZSBlZmZpY2llbnQgdG8gaW5mZXIuIFdlIGludHJvZHVjZSBOZW1vdHJvbi1ILCBhIGZhbWlseSBvZiA4QiBhbmQgNTZCLzQ3QiBoeWJyaWQgTWFtYmEtVHJhbnNmb3JtZXIgbW9kZWxzIGRlc2lnbmVkIHRvIHJlZHVjZSBpbmZlcmVuY2UgY29zdCBmb3IgYSBnaXZlbiBhY2N1cmFjeSBsZXZlbC4gVG8gYWNoaWV2ZSB0aGlzIGdvYWwsIHdlIHJlcGxhY2UgdGhlIG1ham9yaXR5IG9mIHNlbGYtYXR0ZW50aW9uIGxheWVycyBpbiB0aGUgY29tbW9uIFRyYW5zZm9ybWVyIG1vZGVsIGFyY2hpdGVjdHVyZSB3aXRoIE1hbWJhIGxheWVycyB0aGF0IHBlcmZvcm0gY29uc3RhbnQgY29tcHV0YXRpb24gYW5kIHJlcXVpcmUgY29uc3RhbnQgbWVtb3J5IHBlciBnZW5lcmF0ZWQgdG9rZW4uIFdlIHNob3cgdGhhdCBOZW1vdHJvbi1IIG1vZGVscyBvZmZlciBlaXRoZXIgYmV0dGVyIG9yIG9uLXBhciBhY2N1cmFjeSBjb21wYXJlZCB0byBvdGhlciBzaW1pbGFybHktc2l6ZWQgc3RhdGUtb2YtdGhlLWFydCBvcGVuLXNvdXJjZWQgVHJhbnNmb3JtZXIgbW9kZWxzIChlLmcuLCBRd2VuLTIuNS03Qi83MkIgYW5kIExsYW1hLTMuMS04Qi83MEIpLCB3aGlsZSBiZWluZyB1cCB0byAzw5cgZmFzdGVyIGF0IGluZmVyZW5jZS4gVG8gZnVydGhlciBpbmNyZWFzZSBpbmZlcmVuY2Ugc3BlZWQgYW5kIHJlZHVjZSB0aGUgbWVtb3J5IHJlcXVpcmVkIGF0IGluZmVyZW5jZSB0aW1lLCB3ZSBjcmVhdGVkIE5lbW90cm9uLUgtNDdCLUJhc2UgZnJvbSB0aGUgNTZCIG1vZGVsIHVzaW5nIGEgbmV3IGNvbXByZXNzaW9uIHZpYSBwcnVuaW5nIGFuZCBkaXN0aWxsYXRpb24gdGVjaG5pcXVlIGNhbGxlZCBNaW5pUHV6emxlLiBOZW1vdHJvbi1ILTQ3Qi1CYXNlIGFjaGlldmVzIHNpbWlsYXIgYWNjdXJhY3kgdG8gdGhlIDU2QiBtb2RlbCwgYnV0IGlzIDIwJSBmYXN0ZXIgdG8gaW5mZXIuIEluIGFkZGl0aW9uLCB3ZSBpbnRyb2R1Y2UgYW4gRlA4LWJhc2VkIHRyYWluaW5nIHJlY2lwZSBhbmQgc2hvdyB0aGF0IGl0IGNhbiBhY2hpZXZlIG9uIHBhciByZXN1bHRzIHdpdGggQkYxNi1iYXNlZCB0cmFpbmluZy4gVGhpcyByZWNpcGUgaXMgdXNlZCB0byB0cmFpbiB0aGUgNTZCIG1vZGVsLiBXZSBhcmUgcmVsZWFzaW5nIE5lbW90cm9uLUggYmFzZSBtb2RlbCBjaGVja3BvaW50cyB3aXRoIHN1cHBvcnQgaW4gSHVnZ2luZyBGYWNlIGFuZCBOZU1vLiIsMS4wLCxPcGVuIHdlaWdodHMgKG5vbi1jb21tZXJjaWFsKSxVbml0ZWQgU3RhdGVzIG9mIEFtZXJpY2EsTmVtb3Ryb24tSCA1NkIsMS43NzY2ZSsyMiw2IEZMT1AgLyBwYXJhbWV0ZXIgLyB0b2tlbiAqIDQ3KjEwXjkgcGFyYW1ldGVycyAqIDYzKjEwXjkgdG9rZW5zID0gMS43NzY2ZSsyMiBGTE9QLCwsMjAyNS0xMS0yOCAxMTo1MjoxMyswMDowMCwsLCwsLEluZHVzdHJ5LCwsLCxVbnJlbGVhc2VkLCJodHRwczovL2h1Z2dpbmdmYWNlLmNvL252aWRpYS9OZW1vdHJvbi1ILTQ3Qi1CYXNlLThLCm52aWRpYS1pbnRlcm5hbC1zY2llbnRpZmljLXJlc2VhcmNoLWFuZC1kZXZlbG9wbWVudC1tb2RlbC1saWNlbnNlIiwsLCxGUDgsLCxPcGVyYXRpb24gY291bnRpbmcsbnZpZGlhLCwsLFllcwpOZW1vdHJvbi1IIDU2QixMYW5ndWFnZSwiTGFuZ3VhZ2UgbW9kZWxpbmcvZ2VuZXJhdGlvbixRdWVzdGlvbiBhbnN3ZXJpbmcsVHJhbnNsYXRpb24sUXVhbnRpdGF0aXZlIHJlYXNvbmluZyxDb2RlIGdlbmVyYXRpb24iLE5WSURJQSwiTlZJRElBOiBBYXJvbiBCbGFrZW1hbiwgQWFydGkgQmFzYW50LCBBYmhpbmF2IEtoYXR0YXIsIEFkaXRoeWEgUmVuZHVjaGludGFsYSwgQWtoaWFkIEJlcmNvdmljaCwgQWxla3NhbmRlciBGaWNlaywgQWxleGlzIEJqb3JsaW4sIEFsaSBUYWdoaWJha2hzaGksIEFtYWxhIFNhbmpheSBEZXNobXVraCwgQW1leWEgU3VuaWwgTWFoYWJhbGVzaHdhcmthciwgQW5kcmV3IFRhbywgQW5uYSBTaG9ycywgQXNod2F0aCBBaXRoYWwsIEFzaHdpbiBQb29qYXJ5LCBBeXVzaCBEYXR0YWd1cHRhLCBCYWxhcmFtIEJ1ZGRoYXJhanUsIEJvYmJ5IENoZW4sIEJvcmlzIEdpbnNidXJnLCBCb3hpbiBXYW5nLCBCcmFuZG9uIE5vcmljaywgQnJpYW4gQnV0dGVyZmllbGQsIEJyeWFuIENhdGFuemFybywgQ2FybG8gZGVsIE11bmRvLCBDaGVuZ3l1IERvbmcsIENocmlzdGluZSBIYXJ2ZXksIENocmlzdG9waGVyIFBhcmlzaWVuLCBEYW4gU3UsIERhbmllbCBLb3J6ZWt3YSwgRGFubnkgWWluLCBEYXJpYSBHaXRtYW4sIERhdmlkIE1vc2FsbGFuZXpoYWQsIERlZXBhayBOYXJheWFuYW4sIERlbnlzIEZyaWRtYW4sIERpbWEgUmVrZXNoLCBEaW5nIE1hLCBEbXl0cm8gUHlraHRhciwgRG9uZyBBaG4sIER1bmNhbiBSaWFjaCwgRHVzYW4gU3Rvc2ljLCBFaWxlZW4gTG9uZywgRWxhZCBTZWdhbCwgRWxsaWUgRXZhbnMsIEVyaWMgQ2h1bmcsIEVyaWNrIEdhbGlua2luLCBFdmVsaW5hIEJha2h0dXJpbmEsIEV3YSBEb2Jyb3dvbHNrYSwgRmVpIEppYSwgRnV4aWFvIExpdSwgR2FyZ2kgUHJhc2FkLCBHZXJhbGQgU2hlbiwgR3VpbGluIExpdSwgR3VvIENoZW4sIEhhaWZlbmcgUWlhbiwgSGVsZW4gTmdvLCBIb25nYmluIExpdSwgSHVpIExpLCBJZ29yIEdpdG1hbiwgSWxpYSBLYXJtYW5vdiwgSXZhbiBNb3Noa292LCBJemlrIEdvbGFuLCBKYW4gS2F1dHosIEphbmUgUG9sYWsgU2Nvd2Nyb2Z0LCBKYXJlZCBDYXNwZXIsIEphcm5vIFNlcHBhbmVuLCBKYXNvbiBMdSwgSmFzb24gU2V3YWxsLCBKaWFxaSBaZW5nLCBKaWF4dWFuIFlvdSwgSmltbXkgWmhhbmcsIEppbmcgWmhhbmcsIEppbmluZyBIdWFuZywgSmluemUgWHVlLCBKb2NlbHluIEh1YW5nLCBKb2V5IENvbndheSwgSm9obiBLYW1hbHUsIEpvbiBCYXJrZXIsIEpvbmF0aGFuIENvaGVuLCBKb3NlcGggSmVubmluZ3MsIEp1cGluZGVyIFBhcm1hciwgS2FyYW4gU2FwcmEsIEthcmkgQnJpc2tpLCBLYXRlcnluYSBDaHVtYWNoZW5rbywgS2F0aGVyaW5lIEx1bmEsIEtlc2hhdiBTYW50aGFuYW0sIEtlemhpIEtvbmcsIEtpcnRoaSBTaXZhbWFuaSwgS3J6eXN6dG9mIFBhd2VsZWMsIEt1bWFyIEFuaWssIEt1bmx1biBMaSwgTGF3cmVuY2UgTWNBZmVlLCBMZW9uIERlcmN6eW5za2ksIExpbmRzZXkgUGF2YW8sIEx1aXMgVmVnYSwgTHVrYXMgVm9lZ3RsZSwgTWFjaWVqIEJhbGEsIE1hZXIgUm9kcmlndWVzIGRlIE1lbG8sIE1ha2VzaCBOYXJzaW1oYW4gU3JlZWRoYXIsIE1hcmNpbiBDaG9jaG93c2tpLCBNYXJrdXMgS2xpZWdsIGV0IGFsLiAoMTAwIGFkZGl0aW9uYWwgYXV0aG9ycyBub3Qgc2hvd24pIiwyMDI1LTA0LTE0LE5lbW90cm9uLUg6IEEgRmFtaWx5IG9mIEFjY3VyYXRlIGFuZCBFZmZpY2llbnQgSHlicmlkIE1hbWJhLVRyYW5zZm9ybWVyIE1vZGVscyxodHRwczovL2FyeGl2Lm9yZy9hYnMvMjUwNC4wMzYyNCwsLCw1NjAwMDAwMDAwMC4wLCJNb2RlbCBBcmNoaXRlY3R1cmUKQXJjaGl0ZWN0dXJlIFR5cGU6IEh5YnJpZCBNYW1iYS1UcmFuc2Zvcm1lcgpOZXR3b3JrIEFyY2hpdGVjdHVyZTogTmVtb3Ryb24tSApUaGlzIG1vZGVsIGhhcyA1NkIgbW9kZWwgcGFyYW1ldGVycy4iLDYuNzJlKzI0LDYgRkxPUCAvIHBhcmFtZXRlciAvIHRva2VuICogNTYgKiAxMF45IHBhcmFtZXRlcnMgKiAyMCAqIDEwXjEyIHRva2VucyA9IDYuNzJlKzI0IEZMT1AsLCIiIldlIHRyYWluZWQgTmVtb3Ryb24tSC04Qi1CYXNlIG9uIGEgdG9rZW4gaG9yaXpvbiBvZiAxNSB0cmlsbGlvbiB0b2tlbnMgYW5kIE5lbW90cm9uLUgtNTZCLUJhc2Ugb24gYSB0b2tlbiBob3Jpem9uIG9mIDIwIHRyaWxsaW9uIHRva2Vucy4gV2UgdXNlZCBhIHNlcXVlbmNlIGxlbmd0aCBvZiA4MTkyIGFuZCBnbG9iYWwgYmF0Y2ggc2l6ZSBvZgo3NjggKDYyOTE0NTYgdG9rZW5zIHBlciBiYXRjaCkuIiIiLCwsTlZJRElBIEgxMDAgU1hNNSA4MEdCLCxDb25maWRlbnQsIkFzIGluZmVyZW5jZS10aW1lIHNjYWxpbmcgYmVjb21lcyBjcml0aWNhbCBmb3IgZW5oYW5jZWQgcmVhc29uaW5nIGNhcGFiaWxpdGllcywgaXQgaXMgaW5jcmVhc2luZ2x5IGJlY29taW5nIGltcG9ydGFudCB0byBidWlsZCBtb2RlbHMgdGhhdCBhcmUgZWZmaWNpZW50IHRvIGluZmVyLiBXZSBpbnRyb2R1Y2UgTmVtb3Ryb24tSCwgYSBmYW1pbHkgb2YgOEIgYW5kIDU2Qi80N0IgaHlicmlkIE1hbWJhLVRyYW5zZm9ybWVyIG1vZGVscyBkZXNpZ25lZCB0byByZWR1Y2UgaW5mZXJlbmNlIGNvc3QgZm9yIGEgZ2l2ZW4gYWNjdXJhY3kgbGV2ZWwuIFRvIGFjaGlldmUgdGhpcyBnb2FsLCB3ZSByZXBsYWNlIHRoZSBtYWpvcml0eSBvZiBzZWxmLWF0dGVudGlvbiBsYXllcnMgaW4gdGhlIGNvbW1vbiBUcmFuc2Zvcm1lciBtb2RlbCBhcmNoaXRlY3R1cmUgd2l0aCBNYW1iYSBsYXllcnMgdGhhdCBwZXJmb3JtIGNvbnN0YW50IGNvbXB1dGF0aW9uIGFuZCByZXF1aXJlIGNvbnN0YW50IG1lbW9yeSBwZXIgZ2VuZXJhdGVkIHRva2VuLiBXZSBzaG93IHRoYXQgTmVtb3Ryb24tSCBtb2RlbHMgb2ZmZXIgZWl0aGVyIGJldHRlciBvciBvbi1wYXIgYWNjdXJhY3kgY29tcGFyZWQgdG8gb3RoZXIgc2ltaWxhcmx5LXNpemVkIHN0YXRlLW9mLXRoZS1hcnQgb3Blbi1zb3VyY2VkIFRyYW5zZm9ybWVyIG1vZGVscyAoZS5nLiwgUXdlbi0yLjUtN0IvNzJCIGFuZCBMbGFtYS0zLjEtOEIvNzBCKSwgd2hpbGUgYmVpbmcgdXAgdG8gM8OXIGZhc3RlciBhdCBpbmZlcmVuY2UuIFRvIGZ1cnRoZXIgaW5jcmVhc2UgaW5mZXJlbmNlIHNwZWVkIGFuZCByZWR1Y2UgdGhlIG1lbW9yeSByZXF1aXJlZCBhdCBpbmZlcmVuY2UgdGltZSwgd2UgY3JlYXRlZCBOZW1vdHJvbi1ILTQ3Qi1CYXNlIGZyb20gdGhlIDU2QiBtb2RlbCB1c2luZyBhIG5ldyBjb21wcmVzc2lvbiB2aWEgcHJ1bmluZyBhbmQgZGlzdGlsbGF0aW9uIHRlY2huaXF1ZSBjYWxsZWQgTWluaVB1enpsZS4gTmVtb3Ryb24tSC00N0ItQmFzZSBhY2hpZXZlcyBzaW1pbGFyIGFjY3VyYWN5IHRvIHRoZSA1NkIgbW9kZWwsIGJ1dCBpcyAyMCUgZmFzdGVyIHRvIGluZmVyLiBJbiBhZGRpdGlvbiwgd2UgaW50cm9kdWNlIGFuIEZQOC1iYXNlZCB0cmFpbmluZyByZWNpcGUgYW5kIHNob3cgdGhhdCBpdCBjYW4gYWNoaWV2ZSBvbiBwYXIgcmVzdWx0cyB3aXRoIEJGMTYtYmFzZWQgdHJhaW5pbmcuIFRoaXMgcmVjaXBlIGlzIHVzZWQgdG8gdHJhaW4gdGhlIDU2QiBtb2RlbC4gV2UgYXJlIHJlbGVhc2luZyBOZW1vdHJvbi1IIGJhc2UgbW9kZWwgY2hlY2twb2ludHMgd2l0aCBzdXBwb3J0IGluIEh1Z2dpbmcgRmFjZSBhbmQgTmVNby4iLDEuMCwsT3BlbiB3ZWlnaHRzIChub24tY29tbWVyY2lhbCksVW5pdGVkIFN0YXRlcyBvZiBBbWVyaWNhLCwsLDYxNDQuMCwsMjAyNS0xMS0yOCAxMTo1MjoxMyswMDowMCwsLCw2MjkxNDU2LjAsIiIiV2UgdXNlZCBhIHNlcXVlbmNlIGxlbmd0aCBvZiA4MTkyIGFuZCBnbG9iYWwgYmF0Y2ggc2l6ZSBvZiA3NjggKDYyOTE0NTYgdG9rZW5zIHBlciBiYXRjaCkuIiIiLEluZHVzdHJ5LCwsLCxVbnJlbGVhc2VkLCJodHRwczovL2h1Z2dpbmdmYWNlLmNvL252aWRpYS9OZW1vdHJvbi1ILTU2Qi1CYXNlLThLCm52aWRpYS1pbnRlcm5hbC1zY2llbnRpZmljLXJlc2VhcmNoLWFuZC1kZXZlbG9wbWVudC1tb2RlbC1saWNlbnNlIixUcnVlLCwsRlA4LCw4NDMzNTMyLjkwNDk1ODk5NSxPcGVyYXRpb24gY291bnRpbmcsbnZpZGlhLCwsLFllcwpEb2xwaGluR2VtbWEsQXVkaW8sIkF1ZGlvIGdlbmVyYXRpb24sU3BlZWNoIHJlY29nbml0aW9uIChBU1IpLEF1ZGlvIGNsYXNzaWZpY2F0aW9uIiwiR29vZ2xlIERlZXBNaW5kLEdlb3JnaWEgSW5zdGl0dXRlIG9mIFRlY2hub2xvZ3ksV2lsZCBEb2xwaGluIFByb2plY3QiLCJEZW5pc2UgSGVyemluZywgVGhhZCBTdGFybmVyIiwyMDI1LTA0LTE0LERvbHBoaW5HZW1tYTogSG93IEdvb2dsZSBBSSBpcyBoZWxwaW5nIGRlY29kZSBkb2xwaGluIGNvbW11bmljYXRpb24saHR0cHM6Ly9ibG9nLmdvb2dsZS90ZWNobm9sb2d5L2FpL2RvbHBoaW5nZW1tYS8sLCwsNDAwMDAwMDAwLjAsNDAwTSwsLCwsLCwsLENvbmZpZGVudCwiRW50ZXIgRG9scGhpbkdlbW1hLiBEZXZlbG9wZWQgYnkgR29vZ2xlLCB0aGlzIEFJIG1vZGVsIG1ha2VzIHVzZSBvZiBzcGVjaWZpYyBHb29nbGUgYXVkaW8gdGVjaG5vbG9naWVzOiB0aGUgU291bmRTdHJlYW0gdG9rZW5pemVyIGVmZmljaWVudGx5IHJlcHJlc2VudHMgZG9scGhpbiBzb3VuZHMsIHdoaWNoIGFyZSB0aGVuIHByb2Nlc3NlZCBieSBhIG1vZGVsIGFyY2hpdGVjdHVyZSBzdWl0ZWQgZm9yIGNvbXBsZXggc2VxdWVuY2VzLiBUaGlzIH40MDBNIHBhcmFtZXRlciBtb2RlbCBpcyBvcHRpbWFsbHktc2l6ZWQgdG8gcnVuIGRpcmVjdGx5IG9uIHRoZSBQaXhlbCBwaG9uZXMgV0RQIHVzZXMgaW4gdGhlIGZpZWxkLgoKVGhpcyBtb2RlbCBidWlsZHMgdXBvbiBpbnNpZ2h0cyBmcm9tIEdlbW1hLCBHb29nbGXigJlzIGNvbGxlY3Rpb24gb2YgbGlnaHR3ZWlnaHQsIHN0YXRlLW9mLXRoZS1hcnQgb3BlbiBtb2RlbHMgdGhhdCBhcmUgYnVpbHQgZnJvbSB0aGUgc2FtZSByZXNlYXJjaCBhbmQgdGVjaG5vbG9neSB0aGF0IHBvd2VycyBvdXIgR2VtaW5pIG1vZGVscy4gVHJhaW5lZCBleHRlbnNpdmVseSBvbiBXRFDigJlzIGFjb3VzdGljIGRhdGFiYXNlIG9mIHdpbGQgQXRsYW50aWMgc3BvdHRlZCBkb2xwaGlucywgRG9scGhpbkdlbW1hIGZ1bmN0aW9ucyBhcyBhbiBhdWRpby1pbiwgYXVkaW8tb3V0IG1vZGVsLCBwcm9jZXNzZXMgc2VxdWVuY2VzIG9mIG5hdHVyYWwgZG9scGhpbiBzb3VuZHMgdG8gaWRlbnRpZnkgcGF0dGVybnMsIHN0cnVjdHVyZSBhbmQgdWx0aW1hdGVseSBwcmVkaWN0IHRoZSBsaWtlbHkgc3Vic2VxdWVudCBzb3VuZHMgaW4gYSBzZXF1ZW5jZSwgbXVjaCBsaWtlIGhvdyBsYXJnZSBsYW5ndWFnZSBtb2RlbHMgZm9yIGh1bWFuIGxhbmd1YWdlIHByZWRpY3QgdGhlIG5leHQgd29yZCBvciB0b2tlbiBpbiBhIHNlbnRlbmNlLgoKV0RQIGlzIGJlZ2lubmluZyB0byBkZXBsb3kgRG9scGhpbkdlbW1hIHRoaXMgZmllbGQgc2Vhc29uIHdpdGggaW1tZWRpYXRlIHBvdGVudGlhbCBiZW5lZml0</x:v>
      </x:c>
    </x:row>
    <x:row r="41" ht="18" customHeight="1">
      <x:c r="A41" s="17" t="n">
        <x:v>36</x:v>
      </x:c>
      <x:c r="B41" s="17" t="n">
        <x:v>310</x:v>
      </x:c>
      <x:c r="C41" s="160" t="str">
        <x:v>cy4gQnkgaWRlbnRpZnlpbmcgcmVjdXJyaW5nIHNvdW5kIHBhdHRlcm5zLCBjbHVzdGVycyBhbmQgcmVsaWFibGUgc2VxdWVuY2VzLCB0aGUgbW9kZWwgY2FuIGhlbHAgcmVzZWFyY2hlcnMgdW5jb3ZlciBoaWRkZW4gc3RydWN0dXJlcyBhbmQgcG90ZW50aWFsIG1lYW5pbmdzIHdpdGhpbiB0aGUgZG9scGhpbnMnIG5hdHVyYWwgY29tbXVuaWNhdGlvbiDigJQgYSB0YXNrIHByZXZpb3VzbHkgcmVxdWlyaW5nIGltbWVuc2UgaHVtYW4gZWZmb3J0LiBFdmVudHVhbGx5LCB0aGVzZSBwYXR0ZXJucywgYXVnbWVudGVkIHdpdGggc3ludGhldGljIHNvdW5kcyBjcmVhdGVkIGJ5IHRoZSByZXNlYXJjaGVycyB0byByZWZlciB0byBvYmplY3RzIHdpdGggd2hpY2ggdGhlIGRvbHBoaW5zIGxpa2UgdG8gcGxheSwgbWF5IGVzdGFibGlzaCBhIHNoYXJlZCB2b2NhYnVsYXJ5IHdpdGggdGhlIGRvbHBoaW5zIGZvciBpbnRlcmFjdGl2ZSBjb21tdW5pY2F0aW9uLiIsLCxVbnJlbGVhc2VkLCJVbml0ZWQgU3RhdGVzIG9mIEFtZXJpY2EsVW5pdGVkIFN0YXRlcyBvZiBBbWVyaWNhLFVuaXRlZCBTdGF0ZXMgb2YgQW1lcmljYSIsLCwsLCwyMDI1LTExLTI4IDExOjUyOjEzKzAwOjAwLCwsLCwsIkluZHVzdHJ5LEFjYWRlbWlhLFJlc2VhcmNoIGNvbGxlY3RpdmUiLCwsLCxVbnJlbGVhc2VkLCIiIlJlY29nbml6aW5nIHRoZSB2YWx1ZSBvZiBjb2xsYWJvcmF0aW9uIGluIHNjaWVudGlmaWMgZGlzY292ZXJ5LCB3ZeKAmXJlIHBsYW5uaW5nIHRvIHNoYXJlIERvbHBoaW5HZW1tYSBhcyBhbiBvcGVuIG1vZGVsIHRoaXMgc3VtbWVyLiAiIiBbMjAyNV0iLCwsLCwsLCwsLCwsTm8KR0xNLVoxLVJ1bWluYXRpb24tMzJCLTA0MTQsTGFuZ3VhZ2UsIkxhbmd1YWdlIG1vZGVsaW5nL2dlbmVyYXRpb24sUXVlc3Rpb24gYW5zd2VyaW5nLFF1YW50aXRhdGl2ZSByZWFzb25pbmcsQ29kZSBnZW5lcmF0aW9uIixUc2luZ2h1YSBVbml2ZXJzaXR5LCwyMDI1LTA0LTE0LEdMTS00LVoxLVJ1bWluYXRpb24tMzJCLTA0MTQsaHR0cHM6Ly9odWdnaW5nZmFjZS5jby9USFVETS9HTE0tWjEtUnVtaW5hdGlvbi0zMkItMDQxNCwsLCwzMjAwMDAwMDAwMC4wLDMyQiwyLjg4ZSsyNCw2IEZMT1AgLyBwYXJhbWV0ZXIgLyB0b2tlbiAqIDMyICogMTBeOSBwYXJhbWV0ZXJzICogMTUgKiAxMF4xMiB0b2tlbnMgPSAyLjg4ZSsyNCBGTE9QLCwxNVQgKGJhc2UgbW9kZWwpICsgUkwsLCwsLENvbmZpZGVudCwiVGhlIEdMTSBmYW1pbHkgd2VsY29tZXMgYSBuZXcgZ2VuZXJhdGlvbiBvZiBvcGVuLXNvdXJjZSBtb2RlbHMsIHRoZSBHTE0tNC0zMkItMDQxNCBzZXJpZXMsIGZlYXR1cmluZyAzMiBiaWxsaW9uIHBhcmFtZXRlcnMuIEl0cyBwZXJmb3JtYW5jZSBpcyBjb21wYXJhYmxlIHRvIE9wZW5BSSdzIEdQVCBzZXJpZXMgYW5kIERlZXBTZWVrJ3MgVjMvUjEgc2VyaWVzLCBhbmQgaXQgc3VwcG9ydHMgdmVyeSB1c2VyLWZyaWVuZGx5IGxvY2FsIGRlcGxveW1lbnQgZmVhdHVyZXMuIEdMTS00LTMyQi1CYXNlLTA0MTQgd2FzIHByZS10cmFpbmVkIG9uIDE1VCBvZiBoaWdoLXF1YWxpdHkgZGF0YSwgaW5jbHVkaW5nIGEgbGFyZ2UgYW1vdW50IG9mIHJlYXNvbmluZy10eXBlIHN5bnRoZXRpYyBkYXRhLCBsYXlpbmcgdGhlIGZvdW5kYXRpb24gZm9yIHN1YnNlcXVlbnQgcmVpbmZvcmNlbWVudCBsZWFybmluZyBleHRlbnNpb25zLiBJbiB0aGUgcG9zdC10cmFpbmluZyBzdGFnZSwgaW4gYWRkaXRpb24gdG8gaHVtYW4gcHJlZmVyZW5jZSBhbGlnbm1lbnQgZm9yIGRpYWxvZ3VlIHNjZW5hcmlvcywgd2UgYWxzbyBlbmhhbmNlZCB0aGUgbW9kZWwncyBwZXJmb3JtYW5jZSBpbiBpbnN0cnVjdGlvbiBmb2xsb3dpbmcsIGVuZ2luZWVyaW5nIGNvZGUsIGFuZCBmdW5jdGlvbiBjYWxsaW5nIHVzaW5nIHRlY2huaXF1ZXMgc3VjaCBhcyByZWplY3Rpb24gc2FtcGxpbmcgYW5kIHJlaW5mb3JjZW1lbnQgbGVhcm5pbmcsIHN0cmVuZ3RoZW5pbmcgdGhlIGF0b21pYyBjYXBhYmlsaXRpZXMgcmVxdWlyZWQgZm9yIGFnZW50IHRhc2tzLiBHTE0tNC0zMkItMDQxNCBhY2hpZXZlcyBnb29kIHJlc3VsdHMgaW4gYXJlYXMgc3VjaCBhcyBlbmdpbmVlcmluZyBjb2RlLCBBcnRpZmFjdCBnZW5lcmF0aW9uLCBmdW5jdGlvbiBjYWxsaW5nLCBzZWFyY2gtYmFzZWQgUSZBLCBhbmQgcmVwb3J0IGdlbmVyYXRpb24uIFNvbWUgYmVuY2htYXJrcyBldmVuIHJpdmFsIGxhcmdlciBtb2RlbHMgbGlrZSBHUFQtNG8gYW5kIERlZXBTZWVrLVYzLTAzMjQgKDY3MUIpLgoKR0xNLVoxLVJ1bWluYXRpb24tMzJCLTA0MTQgaXMgYSBkZWVwIHJlYXNvbmluZyBtb2RlbCB3aXRoIHJ1bWluYXRpb24gY2FwYWJpbGl0aWVzIChiZW5jaG1hcmtlZCBhZ2FpbnN0IE9wZW5BSSdzIERlZXAgUmVzZWFyY2gpLiBVbmxpa2UgdHlwaWNhbCBkZWVwIHRoaW5raW5nIG1vZGVscywgdGhlIHJ1bWluYXRpb24gbW9kZWwgZW1wbG95cyBsb25nZXIgcGVyaW9kcyBvZiBkZWVwIHRob3VnaHQgdG8gc29sdmUgbW9yZSBvcGVuLWVuZGVkIGFuZCBjb21wbGV4IHByb2JsZW1zIChlLmcuLCB3cml0aW5nIGEgY29tcGFyYXRpdmUgYW5hbHlzaXMgb2YgQUkgZGV2ZWxvcG1lbnQgaW4gdHdvIGNpdGllcyBhbmQgdGhlaXIgZnV0dXJlIGRldmVsb3BtZW50IHBsYW5zKS4gVGhlIHJ1bWluYXRpb24gbW9kZWwgaW50ZWdyYXRlcyBzZWFyY2ggdG9vbHMgZHVyaW5nIGl0cyBkZWVwIHRoaW5raW5nIHByb2Nlc3MgdG8gaGFuZGxlIGNvbXBsZXggdGFza3MgYW5kIGlzIHRyYWluZWQgYnkgdXRpbGl6aW5nIG11bHRpcGxlIHJ1bGUtYmFzZWQgcmV3YXJkcyB0byBndWlkZSBhbmQgZXh0ZW5kIGVuZC10by1lbmQgcmVpbmZvcmNlbWVudCBsZWFybmluZy4gWjEtUnVtaW5hdGlvbiBzaG93cyBzaWduaWZpY2FudCBpbXByb3ZlbWVudHMgaW4gcmVzZWFyY2gtc3R5bGUgd3JpdGluZyBhbmQgY29tcGxleCByZXRyaWV2YWwgdGFza3MuIiwsLE9wZW4gd2VpZ2h0cyAodW5yZXN0cmljdGVkKSxDaGluYSwsLCwsLDIwMjUtMTEtMjggMTE6NTI6MTMrMDA6MDAsLCwsLCxBY2FkZW1pYSwsLCwsVW5yZWxlYXNlZCwiTUlUIGxpY2Vuc2UKCmh0dHBzOi8vaHVnZ2luZ2ZhY2UuY28vVEhVRE0vR0xNLVoxLVJ1bWluYXRpb24tMzJCLTA0MTQiLFRydWUsLCwsLCxPcGVyYXRpb24gY291bnRpbmcsVEhVRE0sLCwsWWVzCkdMTS00LTlCLTA0MTQsTGFuZ3VhZ2UsIkxhbmd1YWdlIG1vZGVsaW5nL2dlbmVyYXRpb24sUXVlc3Rpb24gYW5zd2VyaW5nLFF1YW50aXRhdGl2ZSByZWFzb25pbmcsQ29kZSBnZW5lcmF0aW9uIixUc2luZ2h1YSBVbml2ZXJzaXR5LCwyMDI1LTA0LTE0LEdMTS00LTlCLTA0MTQsaHR0cHM6Ly9odWdnaW5nZmFjZS5jby9USFVETS9HTE0tNC05Qi0wNDE0LCwsLDkwMDAwMDAwMDAuMCw5Qiw4LjFlKzIzLCJBc3N1bWluZyBpdCB3YXMgdHJhaW5lZCBvbiB0aGUgc2FtZSAxNVQgZGF0YXNldCBhcyAzMkIgbW9kZWw6Cgo2IEZMT1AgLyBwYXJhbWV0ZXIgLyB0b2tlbiAqIDkgKiAxMF45IHBhcmFtZXRlcnMgKiAxNSAqIDEwXjEyIHRva2VucyA9IDguMWUrMjMgRkxPUCAKCiIiTGlrZWx5IiIgY29uZmlkZW5jZSBkdWUgdG8gdGhlIHVuY2VydGFpbiBkYXRhc2V0IHNpemUiLCwsLCwsLExpa2VseSwiRmluYWxseSwgR0xNLVoxLTlCLTA0MTQgaXMgYSBzdXJwcmlzZS4gV2UgZW1wbG95ZWQgYWxsIHRoZSBhZm9yZW1lbnRpb25lZCB0ZWNobmlxdWVzIHRvIHRyYWluIGEgc21hbGwgbW9kZWwgKDlCKS4gR0xNLVoxLTlCLTA0MTQgZXhoaWJpdHMgZXhjZWxsZW50IGNhcGFiaWxpdGllcyBpbiBtYXRoZW1hdGljYWwgcmVhc29uaW5nIGFuZCBnZW5lcmFsIHRhc2tzLiBJdHMgb3ZlcmFsbCBwZXJmb3JtYW5jZSBpcyB0b3AtcmFua2VkIGFtb25nIGFsbCBvcGVuLXNvdXJjZSBtb2RlbHMgb2YgdGhlIHNhbWUgc2l6ZS4gRXNwZWNpYWxseSBpbiByZXNvdXJjZS1jb25zdHJhaW5lZCBzY2VuYXJpb3MsIHRoaXMgbW9kZWwgYWNoaWV2ZXMgYW4gZXhjZWxsZW50IGJhbGFuY2UgYmV0d2VlbiBlZmZpY2llbmN5IGFuZCBlZmZlY3RpdmVuZXNzLCBwcm92aWRpbmcgYSBwb3dlcmZ1bCBvcHRpb24gZm9yIHVzZXJzIHNlZWtpbmcgbGlnaHR3ZWlnaHQgZGVwbG95bWVudC4iLCwsT3BlbiB3ZWlnaHRzICh1bnJlc3RyaWN0ZWQpLENoaW5hLCwsLCwsMjAyNS0xMS0yOCAxMTo1MjoxMyswMDowMCwsLCwsLEFjYWRlbWlhLCwsLCxVbnJlbGVhc2VkLCJNSVQgbGljZW5zZQoKaHR0cHM6Ly9odWdnaW5nZmFjZS5jby9USFVETS9HTE0tNC05Qi0wNDE0IixUcnVlLCwsLCwsT3BlcmF0aW9uIGNvdW50aW5nLFRIVURNLCwsLFllcwozNjBaaGluYW8zLTdCLU8xLjUsTGFuZ3VhZ2UsIkxhbmd1YWdlIG1vZGVsaW5nL2dlbmVyYXRpb24sUXVlc3Rpb24gYW5zd2VyaW5nLFF1YW50aXRhdGl2ZSByZWFzb25pbmcsTWF0aGVtYXRpY2FsIHJlYXNvbmluZyxDb2RlIGdlbmVyYXRpb24iLDM2MCBTZWN1cml0eSBUZWNobm9sb2d5LCwyMDI1LTA0LTE0LHFpaG9vMzYwLzM2MFpoaW5hbzMtN0ItTzEuNSxodHRwczovL2h1Z2dpbmdmYWNlLmNvL3FpaG9vMzYwLzM2MFpoaW5hbzMtN0ItTzEuNSwsLCw3MDAwMDAwMDAwLjAsLCwsNzAwMDAwMDAwMDAwLDM2MFpoaW5hbzMtN0IgaXMgY29udGludW91c2x5IHByZS10cmFpbmVkIHdpdGggNzAwQiBoaWdoLXF1YWxpdHkgdG9rZW5zIG9uIHRoZSBiYXNpcyBvZiAzNjBaaGluYW8yLTdCLiwsLCwsQ29uZmlkZW50LCJSZWNlbnRseSwgUWlob28gMzYwIGhhcyBvcGVuIHNvdXJjZWQgYW5kIHVwZ3JhZGVkIGl0cyBzZWxmLWRldmVsb3BlZCA3QiBwYXJhbWV0ZXIgbW9kZWwgMzYwWmhpbmFvMy03Qi4gSXQgaGFzIG5vdyBiZWVuIGxhdW5jaGVkIG9uIHRoZSBHaXRodWIgb3BlbiBzb3VyY2UgY29tbXVuaXR5IDM2MHpoaW5hbzMgYW5kIGNhbiBiZSB1c2VkIGZvciBjb21tZXJjaWFsIHB1cnBvc2VzIGZyZWUgb2YgY2hhcmdlLiBUaGUgY2FwYWJpbGl0aWVzIG9mIHRoZSBtb2RlbCBoYXZlIGJlZW4gY29tcHJlaGVuc2l2ZWx5IGltcHJvdmVkLiBDb21wYXJlZCB3aXRoIHNtYWxsIHBhcmFtZXRlciBtb2RlbHMgd2l0aCBsZXNzIHRoYW4gMTBCLCAzNjBaaGluYW8zLTdCIGhhcyBhY2hpZXZlZCBleGNlbGxlbnQgcmVzdWx0cyBvZiBmaXJzdCBwbGFjZSBpbiBtdWx0aXBsZSBiZW5jaG1hcmtzLiIsLCxPcGVuIHdlaWdodHMgKHVucmVzdHJpY3RlZCksQ2hpbmEsMzYwWmhpbmFvMi03QiwyLjk0ZSsyMiw2IEZMT1AgLyBwYXJhbWV0ZXIgLyB0b2tlbiAqIDcgKiAxMF45IHBhcmFtZXRlcnMgKiA3MDAgKiAxMF45IHRva2VucyA9IDIuOTRlKzIyIEZMT1AsLCwyMDI1LTExLTI4IDExOjUyOjEzKzAwOjAwLCwsLCwsSW5kdXN0cnksLCwsLFVucmVsZWFzZWQsIkFwYWNoZSAyLjAKaHR0cHM6Ly9odWdnaW5nZmFjZS5jby9xaWhvbzM2MC8zNjBaaGluYW8zLTdCLU8xLjUKCiIiVGhlIHNvdXJjZSBjb2RlIG9mIHRoaXMgcmVwb3NpdG9yeSBmb2xsb3dzIHRoZSBvcGVuLXNvdXJjZSBsaWNlbnNlIEFwYWNoZSAyLjAuCgozNjDigItaaGluYW8gb3Blbi1zb3VyY2UgbW9kZWxzIHN1cHBvcnQgZnJlZSBjb21tZXJjaWFsIHVzZS4iIgoKaHR0cHM6Ly9naXRodWIuY29tL1FpaG9vMzYwLzM2MHpoaW5hbzMiLCwsLCwsLE9wZXJhdGlvbiBjb3VudGluZyxxaWhvbzM2MCwsLCxZZXMKR0xNLTQtMzJCLTA0MTQsTGFuZ3VhZ2UsIkxhbmd1YWdlIG1vZGVsaW5nL2dlbmVyYXRpb24sUXVlc3Rpb24gYW5zd2VyaW5nLENvZGUgZ2VuZXJhdGlvbixTZWFyY2giLCJaLmFpIChaaGlwdSBBSSksVHNpbmdodWEgVW5pdmVyc2l0eSIsLDIwMjUtMDQtMTQsR0xNLTQtMzJCLTA0MTQsaHR0cHM6Ly9odWdnaW5nZmFjZS5jby96YWktb3JnL0dMTS00LTMyQi0wNDE0LCwsLDMyMDAwMDAwMDAwLjAsMzJCLDIuODhlKzI0LDYgRkxPUCAvIHBhcmFtZXRlciAvIHRva2VuICogMzIgKiAxMF45IHBhcmFtZXRlcnMgKiAxNSAqIDEwXjEyIHRva2VucyA9IDIuODhlKzI0IEZMT1AsMTUwMDAwMDAwMDAwMDAsIiIicHJlLXRyYWluZWQgb24gMTVUIG9mIGhpZ2gtcXVhbGl0eSBkYXRhLCBpbmNsdWRpbmcgc3Vic3RhbnRpYWwgcmVhc29uaW5nLXR5cGUgc3ludGhldGljIGRhdGEuIiIiLCwsLCxDb25maWRlbnQsIlRoZSBHTE0gZmFtaWx5IHdlbGNvbWVzIG5ldyBtZW1iZXJzLCB0aGUgR0xNLTQtMzJCLTA0MTQgc2VyaWVzIG1vZGVscywgZmVhdHVyaW5nIDMyIGJpbGxpb24gcGFyYW1ldGVycy4gSXRzIHBlcmZvcm1hbmNlIGlzIGNvbXBhcmFibGUgdG8gT3BlbkFJ4oCZcyBHUFQgc2VyaWVzIGFuZCBEZWVwU2Vla+KAmXMgVjMvUjEgc2VyaWVzLiBJdCBhbHNvIHN1cHBvcnRzIHZlcnkgdXNlci1mcmllbmRseSBsb2NhbCBkZXBsb3ltZW50IGZlYXR1cmVzLiBHTE0tNC0zMkItQmFzZS0wNDE0IHdhcyBwcmUtdHJhaW5lZCBvbiAxNVQgb2YgaGlnaC1xdWFsaXR5IGRhdGEsIGluY2x1ZGluZyBzdWJzdGFudGlhbCByZWFzb25pbmctdHlwZSBzeW50aGV0aWMgZGF0YS4gVGhpcyBsYXlzIHRoZSBmb3VuZGF0aW9uIGZvciBzdWJzZXF1ZW50IHJlaW5mb3JjZW1lbnQgbGVhcm5pbmcgZXh0ZW5zaW9ucy4gSW4gdGhlIHBvc3QtdHJhaW5pbmcgc3RhZ2UsIHdlIGVtcGxveWVkIGh1bWFuIHByZWZlcmVuY2UgYWxpZ25tZW50IGZvciBkaWFsb2d1ZSBzY2VuYXJpb3MuIEFkZGl0aW9uYWxseSwgdXNpbmcgdGVjaG5pcXVlcyBsaWtlIHJlamVjdGlvbiBzYW1wbGluZyBhbmQgcmVpbmZvcmNlbWVudCBsZWFybmluZywgd2UgZW5oYW5jZWQgdGhlIG1vZGVs4oCZcyBwZXJmb3JtYW5jZSBpbiBpbnN0cnVjdGlvbiBmb2xsb3dpbmcsIGVuZ2luZWVyaW5nIGNvZGUsIGFuZCBmdW5jdGlvbiBjYWxsaW5nLCB0aHVzIHN0cmVuZ3RoZW5pbmcgdGhlIGF0b21pYyBjYXBhYmlsaXRpZXMgcmVxdWlyZWQgZm9yIGFnZW50IHRhc2tzLiBHTE0tNC0zMkItMDQxNCBhY2hpZXZlcyBnb29kIHJlc3VsdHMgaW4gZW5naW5lZXJpbmcgY29kZSwgQXJ0aWZhY3QgZ2VuZXJhdGlvbiwgZnVuY3Rpb24gY2FsbGluZywgc2VhcmNoLWJhc2VkIFEmQSwgYW5kIHJlcG9ydCBnZW5lcmF0aW9uLiBJbiBwYXJ0aWN1bGFyLCBvbiBzZXZlcmFsIGJlbmNobWFya3MsIHN1Y2ggYXMgY29kZSBnZW5lcmF0aW9uIG9yIHNwZWNpZmljIFEmQSB0YXNrcywgR0xNLTQtMzJCLUJhc2UtMDQxNCBhY2hpZXZlcyBjb21wYXJhYmxlIHBlcmZvcm1hbmNlIHdpdGggdGhvc2UgbGFyZ2VyIG1vZGVscyBsaWtlIEdQVC00byBhbmQgRGVlcFNlZWstVjMtMDMyNCAoNjcxQikuIiwsLE9wZW4gd2VpZ2h0cyAodW5yZXN0cmljdGVkKSwiQ2hpbmEsQ2hpbmEiLCwsLCwsMjAyNS0xMS0yOCAxMTo1MjoxMyswMDowMCwsLCwsLCJJbmR1c3RyeSxBY2FkZW1pYSIsLCwsLFVucmVsZWFzZWQsIk1JVCBsaWNlbnNlCmh0dHBzOi8vaHVnZ2luZ2ZhY2UuY28vemFpLW9yZy9HTE0tNC0zMkItMDQxNAoKQXBjaGUgMi4wCmh0dHBzOi8vZ2l0aHViLmNvbS96YWktb3JnL0dMTS00IiwsLCwsLCxPcGVyYXRpb24gY291bnRpbmcsemFpLW9yZywsLCxZZXMKU2Vuc2VOb3ZhIFY2LCJNdWx0aW1vZGFsLExhbmd1YWdlLFZpZGVvLFZpc2lvbiIsIkxhbmd1YWdlIG1vZGVsaW5nL2dlbmVyYXRpb24sUXVhbnRpdGF0aXZlIHJlYXNvbmluZyxRdWVzdGlvbiBhbnN3ZXJpbmcsVmlzdWFsIHF1ZXN0aW9uIGFuc3dlcmluZyxWaWRlbyBkZXNjcmlwdGlvbixDaGFyYWN0ZXIgcmVjb2duaXRpb24gKE9DUiksQ29kZSBnZW5lcmF0aW9uLENoYXQiLFNlbnNlVGltZSwsMjAyNS0wNC0xMixTZW5zZVRpbWUncyBTZW5zZU5vdmEgVjY6IENoaW5hJ3MgTW9zdCBBZHZhbmNlZCBNdWx0aW1vZGFsIE1vZGVsIHdpdGggdGhlIExvd2VzdCBDb3N0IGluIHRoZSBJbmR1c3RyeSwiaHR0cHM6Ly93d3cucHJuZXdzd2lyZS5jb20vYXBhYy9uZXdzLXJlbGVhc2VzL3NlbnNldGltZXMtc2Vuc2Vub3ZhLXY2LWNoaW5hcy1tb3N0LWFkdmFuY2VkLW11bHRpbW9kYWwtbW9kZWwtd2l0aC10aGUtbG93ZXN0LWNvc3QtaW4tdGhlLWluZHVzdHJ5LTMwMjQyNjk5OC5odG1sCmh0dHBzOi8vcGxhdGZvcm0uc2Vuc2Vub3ZhLmNuL3RlY2hub2xvZ3kvZnVzaW9uL1Byby8iLCwsLDYwMDAwMDAwMDAwMC4wLCIiIk1peHR1cmUgb2YgRXhwZXJ0cyAoTW9FKS1iYXNlZCBtdWx0aW1vZGFsIGdlbmVyYWwgZm91bmRhdGlvbiBtb2RlbCB3aXRoIG92ZXIgNjAwIGJpbGxpb24gcGFyYW1ldGVycywiIiIsLCwsLCwsLCxDb25maWRlbnQsIkhPTkcgS09ORywgQXByaWwgMTIsIDIwMjUgL1BSTmV3c3dpcmUvIC0tIFNlbnNlVGltZSBsYXVuY2hlZCBpdHMgbmV3bHkgdXBncmFkZWQgbGFyZ2UgbW9kZWwgc2VyaWVzLCBTZW5zZU5vdmEgVjYsIGF0IGl0cyBUZWNoIERheSBldmVudCBoZWxkIGluIHNldmVyYWwgbG9jYXRpb25zLCBpbmNsdWRpbmcgU2hhbmdoYWkgYW5kIFNoZW56aGVuLiBMZXZlcmFnaW5nIGFkdmFuY2VzIGluIHRoZSB0cmFpbmluZyBvZiBtdWx0aW1vZGFsIGxvbmcgY2hhaW4tb2YtdGhvdWdodCAoQ29UKSwgZ2xvYmFsIG1lbW9yeSwgYW5kIHJlaW5mb3JjZW1lbnQgbGVhcm5pbmcsIHRoZSBtb2RlbCBkZWxpdmVycyBpbmR1c3RyeS1sZWFkaW5nIG11bHRpbW9kYWwgcmVhc29uaW5nIGNhcGFiaWxpdGllcyB3aGlsZSBzZXR0aW5nIGEgbmV3IGJlbmNobWFyayBmb3IgY29zdCBlZmZpY2llbmN5LgoKVGhlIGNhcGFiaWxpdGllcyBvZiB0aGUgU2Vuc2VOb3ZhIFY2IG1vZGVsIGhhdmUgYmVlbiBncmVhdGx5IGVuaGFuY2VkLCB3aXRoIHN0cm9uZyBhZHZhbnRhZ2VzIGluIGxvbmcgQ29ULCByZWFzb25pbmcsIG1hdGhlbWF0aWNhbCBjYXBhYmlsaXRpZXMsIGFuZCBnbG9iYWwgbWVtb3J5LiBJdHMgbXVsdGltb2RhbCByZWFzb25pbmcgY2FwYWJpbGl0aWVzIHJhbmtlZCBmaXJzdCBpbiBDaGluYSB3aGVuIGJlbmNobWFya2VkIGFnYWluc3QgR1BULW8xLCB3aGlsZSBpdHMgZGF0YSBhbmFseXNpcyBwZXJmb3JtYW5jZSBvdXRwYWNlZCBHUFQtNG8uIEl0IGFsc28gY29tYmluZXMgaGlnaCBwZXJmb3JtYW5jZSB3aXRoIGNvc3QgZWZmaWNpZW5jeS4gSXRzIG11bHRpbW9kYWwgdHJhaW5pbmcgZWZmaWNpZW5jeSBpcyBhbGlnbmVkIHdpdGggdGhhdCBvZiBsYW5ndWFnZSBtb2RlbHMsIHByb3ZpZGluZyB0aGUgbG93ZXN0IHRyYWluaW5nIGNvc3RzIGluIHRoZSBpbmR1c3RyeS4gSXRzIHJlYXNvbmluZyBjb3N0cyBhcmUgYWxzbyB0aGUgbG93ZXN0IGluIHRoZSBpbmR1c3RyeS4gVGhlIG5ldyBsaWdodHdlaWdodCBmdWxsLW1vZGFsIGludGVyYWN0aXZlIG1vZGVsLCBTZW5zZU5vdmEgVjYgT21uaSwgZGVsaXZlcnMgdGhlIG1vc3QgYWR2YW5jZWQgbXVsdGltb2RhbCBpbnRlcmFjdGl2ZSBjYXBhYmlsaXRpZXMgaW4gQ2hpbmEuIEl0IGlzIENoaW5hJ3MgZmlyc3QgbGFyZ2UgbW9kZWwgdGhhdCBzdXBwb3J0cyBpbi1kZXB0aCBhbmFseXNpcyBvZiAxMC1taW51dGUgbWlkLXRvLWxvbmcgZm9ybSB2aWRlb3MsIGJlbmNobWFya2VkIGFnYWluc3QgR2VtaW5pIDIuNSBUdXJibyB0byBiZSBhbW9uZyB0aGUgc3Ryb25nZXN0IGluIGl0cyBjbGFzcyIsLCxBUEkgYWNjZXNzLEhvbmcgS29uZywsLCwsLDIwMjUtMTEtMjggMTE6NTI6MTMrMDA6MDAsLCwsLCxJbmR1c3RyeSwsLCwsVW5yZWxlYXNlZCwiIiJUaGUgU2Vuc2VDaGF0IGFwcCBpcyBhdmFpbGFibGUgZm9yIHByZXZpZXcgYW5kIFNlbnNlTm92YSBWNiBpcyBub3cgYXZhaWxhYmxlIGZvciB0cmlhbCB2aWEgdGhlIFNlbnNlQ2hhdCB3ZWIgcGxhdGZvcm0gYXQgaHR0cHM6Ly9jaGF0LnNlbnNldGltZS5jb20vd2IvY2hhdC4iIgoKQVBJOiBodHRwczovL3BsYXRmb3JtLnNlbnNlbm92YS5jbi90ZWNobm9sb2d5L2Z1c2lvbi9Qcm8vIixUcnVlLCwsLCwsLCwsLCxObwpTZWF3ZWVkLTdCLFZpZGVvLCJWaWRlbyBnZW5lcmF0aW9uLFRleHQtdG8tdmlkZW8sSW1hZ2UtdG8tdmlkZW8sQXVkaW8gZ2VuZXJhdGlvbiIsQnl0ZURhbmNlLCJUZWFtIFNlYXdlYWQsIENleXVhbiBZYW5nLCBaaGlqaWUgTGluLCBZYW5nIFpoYW8sIFNoYW5jaHVhbiBMaW4sIFpoaWJlaSBNYSwgSGFveXVhbiBHdW8sIEhhbyBDaGVuLCBMdSBRaSwgU2VuIFdhbmcsIEZlbmcgQ2hlbmcsIEZlaWxvbmcgWnVvIFh1ZWppYW8gWmVuZywgWml5YW4gWWFuZywgRmFuZ3l1YW4gS29uZywgWmhpd3UgUWluZywgRmVpIFhpYW8sIE1lbmcgV2VpLCBUdXllbiBIb2FuZywgU2l5dSBaaGFuZywgUGVpaGFvIFpodSwgUWkgWmhhbywgSmlhbmdxaWFvIFlhbiwgTGlhbmdrZSBHdWksIFNoZW5nIEJpLCBKaWFzaGkgTGksIFl1eGkgUmVuLCBSdWkgV2FuZywgSHVpeGlhIExpLCBYdWVmZW5nIFhpYW8sIFNodSBMaXUsIEZlbmcgTGluZywgSGVuZyBaaGFuZywgSG91bWluIFdlaSwgSHVhZmVuZyBLdWFuZywgSmVycnkgRHVuY2FuLCBKdW5kYSBaaGFuZywgSnVucnUgWmhlbmcsIExpIFN1biwgTWFubGluIFpoYW5nLCBSZW5mZWkgU3VuLCBYaWFvYmluIFpodWFuZywgWGlhb2ppZSBMaSwgWGluIFhpYSwgWHV5YW4gQ2hpLCBZYW5naHVhIFBlbmcsIFl1cGluZyBXYW5nLCBZdXh1YW4gV2FuZywgWmhvbmdrYWkgWmhhbywgWmh1byBDaGVuLCBadXF1YW4gU29uZywgWmhlbmhlbmcgWWFuZywgSmlhc2hpIEZlbmcsIEppYW5jaGFvIFlhbmcsIEx1IEppYW5nIiwyMDI1LTA0LTExLCJTZWF3ZWVkLTdCOiBDb3N0LUVmZmVjdGl2ZSBUcmFpbmluZyBvZiBWaWRlbyBHZW5lcmF0aW9uIEZvdW5kYXRpb24gTW9kZWwKIixodHRwczovL2FyeGl2Lm9yZy9hYnMvMjUwNC4wODY4NSw4My4wLCwsNzAwMDAwMDAwMC4wLCw5LjAwMDc2OTdlKzIzLCI5ODk0MDAwMDAwMDAwMDAgRkxPUCAvIEdQVSAvIHNlYyBbSDEwMCByZXBvcnRlZCwgYmYxNiBhc3N1bWVkXSAqIDY2NTAwMCBHUFUtaG91cnMgKiAzNjAwIHNlYyAvIGhvdXIgKiAwLjM4IFtyZXBvcnRlZCB1dGlsaXphdGlvbl0gPSA5LjAwMDc2OTdlKzIzIEZMT1AiLCwsLCJXZSB0cmFpbiB0aGUgbW9kZWwgZnJvbSBzY3JhdGNoIHVzaW5nIDY2NSwwMDAgSDEwMCBHUFUgaG91cnMsIGVxdWl2YWxlbnQgdG8gMjcuNyBkYXlzIG9mIHRyYWluaW5nIG9uIDEsMDAwIEgxMDAgR1BVcy4iLE5WSURJQSBIMTAwIFNYTTUgODBHQiwsQ29uZmlkZW50LCJUaGlzIHRlY2huaWNhbCByZXBvcnQgcHJlc2VudHMgYSBjb3N0LWVmZmljaWVudCBzdHJhdGVneSBmb3IgdHJhaW5pbmcgYSB2aWRlbyBnZW5lcmF0aW9uIGZvdW5kYXRpb24gbW9kZWwuIFdlIHByZXNlbnQgYSBtaWQtc2l6ZWQgcmVzZWFyY2ggbW9kZWwgd2l0aCBhcHByb3hpbWF0ZWx5IDcgYmlsbGlvbiBwYXJhbWV0ZXJzICg3QikgY2FsbGVkIFNlYXdlZWQtN0IgdHJhaW5lZCBmcm9tIHNjcmF0Y2ggdXNpbmcgNjY1LDAwMCBIMTAwIEdQVSBob3Vycy4gRGVzcGl0ZSBiZWluZyB0cmFpbmVkIHdpdGggbW9kZXJhdGUgY29tcHV0YXRpb25hbCByZXNvdXJjZXMsIFNlYXdlZWQtN0IgZGVtb25zdHJhdGVzIGhpZ2hseSBjb21wZXRpdGl2ZSBwZXJmb3JtYW5jZSBjb21wYXJlZCB0byBjb250ZW1wb3JhcnkgdmlkZW8gZ2VuZXJhdGlvbiBtb2RlbHMgb2YgbXVjaCBsYXJnZXIgc2l6ZS4gRGVzaWduIGNob2ljZXMgYXJlIGVzcGVjaWFsbHkgY3J1Y2lhbCBpbiBhIHJlc291cmNlLWNvbnN0cmFpbmVkIHNldHRpbmcuIFRoaXMgdGVjaG5pY2FsIHJlcG9ydCBoaWdobGlnaHRzIHRoZSBrZXkgZGVzaWduIGRlY2lzaW9ucyB0aGF0IGVuaGFuY2UgdGhlIHBlcmZvcm1hbmNlIG9mIHRoZSBtZWRpdW0tc2l6ZWQgZGlmZnVzaW9uIG1vZGVsLiBFbXBpcmljYWxseSwgd2UgbWFrZSB0d28gb2JzZXJ2YXRpb25zOiAoMSkgU2Vhd2VlZC03QiBhY2hpZXZlcyBwZXJmb3JtYW5jZSBjb21wYXJhYmxlIHRvLCBvciBldmVuIHN1cnBhc3NlcywgbGFyZ2VyIG1vZGVscyB0cmFpbmVkIG9uIHN1YnN0YW50aWFsbHkgZ3JlYXRlciBHUFUgcmVzb3VyY2VzLCBhbmQgKDIpIG91ciBtb2RlbCwgd2hpY2ggZXhoaWJpdHMgc3Ryb25nIGdlbmVyYWxpemF0aW9uIGFiaWxpdHksIGNhbiBiZSBlZmZlY3RpdmVseSBhZGFwdGVkIGFjcm9zcyBhIHdpZGUgcmFuZ2Ugb2YgZG93bnN0cmVhbSBhcHBsaWNhdGlvbnMgZWl0aGVyIGJ5IGxpZ2h0d2VpZ2h0IGZpbmUtdHVuaW5nIG9yIGNvbnRpbnVlIHRyYWluaW5nLiBTZWUgdGhlIHByb2plY3QgcGFnZSBhdCB0aGlzIGh0dHBzIFVSTCIsLCxVbnJlbGVhc2VkLENoaW5hLCwsLCwwLjM4LDIwMjYtMDUtMjUgMTI6MTU6MTErMDA6MDAsLCwsLCxJbmR1c3RyeSwsLCw2NjUwMDAuMCxVbnJlbGVhc2VkLCwsLCIiIkZpbmFsbHksIHdlIG9wdGltaXplIEdQVSB1dGlsaXphdGlvbiBieQppbXBsZW1lbnRpbmcgZnVzZWQgQ1VEQSBrZXJuZWxzIHRvIHN0cmVhbWxpbmUgZnJhZ21lbnRlZCBJL08gb3BlcmF0aW9ucy4gQXMgYSByZXN1bHQsIFNlYXdlZWQtN0IgYWNoaWV2ZXMKYSBNb2RlbCBGTE9QcyBVdGlsaXphdGlvbiAoTUZVKSBvZiAzOCUgaW4gZGlzdHJpYnV0ZWQgdHJhaW5pbmcgYXQgbGFyZ2Utc2NhbGUuIiIiLCwsLEhhcmR3YXJlLCwsLCxObwpQYW5ndSBVbHRyYSxMYW5ndWFnZSwiQ29kZSBnZW5lcmF0aW9uLExhbmd1YWdlIG1vZGVsaW5nL2dlbmVyYXRpb24iLEh1YXdlaSwiWWljaHVuIFlpbiwgV2VueW9uZyBIdWFuZywgS2Fpa2FpIFNvbmcsIFllaHVpIFRhbmcsIFh1ZXl1IFd1LCBXZWkgR3VvLCBQZW5nIEd1bywgWWFveXVhbiBXYW5nLCBYaWFvanVuIE1lbmcsIFlhc2hlbmcgV2FuZywgRG9uZyBMaSwgQ2FuIENoZW4sIERhbmRhbiBUdSwgWWluIExpLCBGaXNoZXIgWXUsIFJ1aW1pbmcgVGFuZywgWXVuaGUgV2FuZywgQmFvanVuIFdhbmcsIEJpbiBXYW5nLCBCbyBXYW5nLCBCb3hpYW8gTGl1LCBDaGFuZ3poZW5nIFpoYW5nLCBEdXl1IFRhbmcsIEZlaSBNaSwgSHVpIEppbiwgSmlhbnNoZW5nIFdlaSwgSmlhcnVpIFFpbiwgSmlucGVuZyBMaSwgSnVuIFpoYW8sIExpcXVuIERlbmcsIExpbiBMaSwgTWluZ2h1aSBYdSwgTmFpZnUgWmhhbmcsIE5pYW56dSBaaGVuZywgUWlhbmcgTGksIFJvbmdqdSBSdWFuLCBTaGVuZ2p1biBDaGVuZywgVGlhbnl1IEd1bywgV2VpIEhlLCBXZWkgTGksIFdlaXdlbiBMaXUsIFd1bG9uZyBMaXUsIFhpbnlpIERhaSwgWW9uZ2hhbiBEb25nLCBZdSBQYW4sIFl1ZSBMaSwgWXVmZWkgV2FuZywgWXVqdW4gTGksIFl1bnNoZW5nIE5pLCBaaGUgTGl1LCBaaGVuaGUgWmhhbmcsIFpoaWNoZW5nIExpdSIsMjAyNS0wNC0xMCxQYW5ndSBVbHRyYTogUHVzaGluZyB0aGUgTGltaXRzIG9mIERlbnNlIExhcmdlIExhbmd1YWdlIE1vZGVscyBvbiBBc2NlbmQgTlBVcyxodHRwczovL2FyeGl2Lm9yZy9hYnMvMjUwNC4wNzg2NiwxNi4wLFNPVEEgaW1wcm92ZW1lbnQsIkEgY2xvc2VyIGV4YW1pbmF0aW9uIHJldmVhbHMgdGhhdCBQYW5ndSBVbHRyYSBleGNlbHMgb24gQ2hpbmVzZSBiZW5jaG1hcmtzLCBzdXJwYXNzaW5nIGJvdGggUXdlbiAyLjUgNzJCIGFuZCBEZWVwU2VlayBWMywgdGhlIGN1cnJlbnQgYmVzdC1wZXJmb3JtaW5nIENoaW5lc2UgbW9kZWwuIEluIGFkZGl0aW9uLCB3aGVuIGNvbXBhcmVkIHRvIExsYW1hIDMuMSA0MDVCLCBQYW5ndSBVbHRyYSBhY2hpZXZlcyBiZXR0ZXIgc2NvcmVzIG9uIG1vc3Qgb2YgdGhlIGNoYWxsZW5naW5nIGJlbmNobWFya3MsIHdoaWxlIHV0aWxpemluZyBvbmx5IGFib3V0IDI5JSBvZiB0aGUgdHJhaW5pbmcgRkxPUHMgcmVxdWlyZWQgYnkgTGxhbWEgNDA1Qi4gVGhlc2UgcmVzdWx0cyBzdWdnZXN0IHRoZSBlZmZlY3RpdmVuZXNzIG9mIG91ciBtb2RlbCBhcmNoaXRlY3R1cmUgYW5kIHRoZSBoaWdoIHF1YWxpdHkgb2Ygb3VyIHRyYWluaW5nIGRhdGEuCgpUYWJsZSAzLCBUYWJrZSA0OiBzZWVtcyB0aGF0IHRoZXkgYXJlIGNvbXBhcmluZyBqdXN0IHRvICdyZXByZXNlbnRhdGl2ZScgbW9kZWxzLCBub3QgU09UQSIsMTM1MDAwMDAwMDAwLjAsLDEuMDY5MmUrMjUsIldoZW4gY29tcGFyZWQgdG8gTGxhbWEgMy4xIDQwNUIsIFBhbmd1IFVsdHJhIGFjaGlldmVzIGJldHRlciBzY29yZXMgb24gbW9zdCBvZiB0aGUgY2hhbGxlbmdpbmcgYmVuY2htYXJrcywgd2hpbGUgdXRpbGl6aW5nIG9ubHkgYWJvdXQgMjklIG9mIHRoZSB0cmFpbmluZyBGTE9QcyByZXF1aXJlZCBieSBMbGFtYSA0MDVCLgoKQ29tcHV0ZSA9IDYgRkxPUC90b2tlbi9wYXJhbSAqICAxMzVlOSBwYXJhbXMgKjEzLjJlMTIgdG9rZW5zID0gMS4wNjkyMDBlKzI1IEZMT1AKVGhpcyBpcyBjb25zaXN0ZW50IHdpdGggMjklIG9mIExsYW1hIDQwNUIncyBjb21wdXRlOiAzLjhlMjUqMC4yOT0xLjFlMjUuIiwxMzIwMDAwMDAwMDAwMCwgMTMuMiB0cmlsbGlvbiB0b2tlbnMsLCxIdWF3ZWkgQXNjZW5kIDkxMEIsLENvbmZpZGVudCwiV2UgcHJlc2VudCBQYW5ndSBVbHRyYSwgYSBMYXJnZSBMYW5ndWFnZSBNb2RlbCAoTExNKSB3aXRoIDEzNSBiaWxsaW9uIHBhcmFtZXRlcnMgYW5kIGRlbnNlIFRyYW5zZm9ybWVyIG1vZHVsZXMgdHJhaW5lZCBvbiBBc2NlbmQgTmV1cmFsIFByb2Nlc3NpbmcgVW5pdHMgKE5QVXMpLiBBbHRob3VnaCB0aGUgZmllbGQgb2YgTExNIGhhcyBiZWVuIHdpdG5lc3NpbmcgdW5wcmVjZWRlbnRlZCBhZHZhbmNlcyBpbiBwdXNoaW5nIHRoZSBzY2FsZSBhbmQgY2FwYWJpbGl0eSBvZiBMTE0gaW4gcmVjZW50IHllYXJzLCB0cmFpbmluZyBzdWNoIGEgbGFyZ2Utc2NhbGUgbW9kZWwgc3RpbGwgaW52b2x2ZXMgc2lnbmlmaWNhbnQgb3B0aW1pemF0aW9uIGFuZCBzeXN0ZW0gY2hhbGxlbmdlcy4gVG8gc3RhYmlsaXplIHRoZSB0cmFpbmluZyBwcm9jZXNzLCB3ZSBwcm9wb3NlIGRlcHRoLXNjYWxlZCBzYW5kd2ljaCBub3JtYWxpemF0aW9uLCB3aGljaCBlZmZlY3RpdmVseSBlbGltaW5hdGVzIGxvc3Mgc3Bpa2VzIGR1cmluZyB0aGUgdHJhaW5pbmcgcHJvY2VzcyBvZiBkZWVwIG1vZGVscy4gV2UgcHJlLXRyYWluIG91ciBtb2RlbCBvbiAxMy4yIHRyaWxsaW9uIGRpdmVyc2UgYW5kIGhpZ2gtcXVhbGl0eSB0b2tlbnMgYW5kIGZ1cnRoZXIgZW5oYW5jZSBpdHMgcmVhc29uaW5nIGNhcGFiaWxpdGllcyBkdXJpbmcgcG9zdC10cmFpbmluZy4gVG8gcGVyZm9ybSBzdWNoIGxhcmdlLXNjYWxlIHRyYWluaW5nIGVmZmljaWVudGx5LCB3ZSB1dGlsaXplIDgsMTkyIEFzY2VuZCBOUFVzIHdpdGggYSBzZXJpZXMgb2Ygc3lzdGVtIG9wdGltaXphdGlvbnMuIEV2YWx1YXRpb25zIG9uIG11bHRpcGxlIGRpdmVyc2UgYmVuY2htYXJrcyBpbmRpY2F0ZSB0aGF0IFBhbmd1IFVsdHJhIHNpZ25pZmljYW50bHkgYWR2YW5jZXMgdGhlIHN0YXRlLW9mLXRoZS1hcnQgY2FwYWJpbGl0aWVzIG9mIGRlbnNlIExMTXMgc3VjaCBhcyBMbGFtYSA0MDVCIGFuZCBNaXN0cmFsIExhcmdlIDIsIGFuZCBldmVuIGFjaGlldmVzIGNvbXBldGl0aXZlIHJlc3VsdHMgd2l0aCBEZWVwU2Vlay1SMSwgd2hvc2Ugc3BhcnNlIG1vZGVsIHN0cnVjdHVyZSBjb250YWlucyBtdWNoIG1vcmUgcGFyYW1ldGVycy4gT3VyIGV4cGxvcmF0aW9uIGRlbW9uc3RyYXRlcyB0aGF0IEFzY2VuZCBOUFVzIGFyZSBjYXBhYmxlIG9mIGVmZmljaWVudGx5IGFuZCBlZmZlY3RpdmVseSB0cmFpbmluZyBkZW5zZSBtb2RlbHMgd2l0aCBtb3JlIHRoYW4gMTAwIGJpbGxpb24gcGFyYW1ldGVycy4gT3VyIG1vZGVsIGFuZCBzeXN0ZW0gd2lsbCBiZSBhdmFpbGFibGUgZm9yIG91ciBjb21tZXJjaWFsIGN1c3RvbWVycy4iLCwsSG9zdGVkIGFjY2VzcyAobm8gQVBJKSxDaGluYSwsLCw4MTkyLjAsMC41MiwyMDI2LTA1LTI1IDEyOjE2OjM1KzAwOjAwLCwsLDgzODg2MDguMCwyMDQ4ICogNDA5NixJbmR1c3RyeSwsLCwsVW5yZWxlYXNlZCwiIiJPdXIgbW9kZWwgYW5kIHN5c3RlbSB3aWxsIGJlIGF2YWlsYWJsZSBmb3Igb3VyIGNvbW1lcmNpYWwgY3VzdG9tZXJzIiIiLFRydWUsLCIiIlRocm91Z2ggY2FyZWZ1bCB0dW5pbmcgb2YgbG9hZCBiYWxhbmNpbmcgYWNyb3NzClBQIGFuZCBWUFAgc3RhZ2VzLCB3ZSBhcmUgYWJsZSB0byBhY2hpZXZlIGFwcHJveGltYXRlbHkgNDMlIE1GVSBvbiBhbiA4LDE5MiBOUFUgY2x1c3RlciBhcyBhIGJhc2VsaW5lLiIiCi4uLgoiIk92ZXJhbGwsIHdlIGFjaGlldmUgb3ZlciA1MiUgTW9kZWwgRkxPUHMgVXRpbGl6YXRpb24gKE1GVSkgd2hlbiB0cmFpbmluZwpQYW5ndSBVbHRyYSBvbiA4LDE5MiBBc2NlbmQgTlBVcy4iIiIsLCw2NDI2MTIxLjI3NzE5Njg1NiwiT3BlcmF0aW9uIGNvdW50aW5nLENvbXBhcmlzb24gd2l0aCBvdGhlciBtb2RlbHMiLCwsLCxObwpBTUlFIChBcnRpY3VsYXRlIE1lZGljYWwgSW50ZWxsaWdlbmNlIEV4cGxvcmVyKSwiTWVkaWNpbmUsTGFuZ3VhZ2UiLCJNZWRpY2FsIGRpYWdub3NpcyxMYW5ndWFnZSBtb2RlbGluZy9nZW5lcmF0aW9uLFF1ZXN0aW9uIGFuc3dlcmluZyxDaGF0IiwiR29vZ2xlIERlZXBNaW5kLEdvb2dsZSBSZXNlYXJjaCIsIlRhbyBUdSwgTWlrZSBTY2hhZWtlcm1hbm4sIEFuaWwgUGFsZXB1LCBLaGFsZWQgU2FhYiwgSmFuIEZyZXliZXJnLCBSeXV0YXJvIFRhbm5vLCBBbXkgV2FuZywgQnJlbm5hIExpLCBNb2hhbWVkIEFtaW4sIFlvbmcgQ2hlbmcsIEVsYWhlIFZlZGFkaSwgTmVuYWQgVG9tYXNldiwgU2hla29vZmVoIEF6aXppLCBLYXJhbiBTaW5naGFsLCBMZSBIb3UsIEFsYmVydCBXZWJzb24sIEthdml0YSBLdWxrYXJuaSwgUy4gU2FyYSBNYWhkYXZpLCBDaHJpc3RvcGhlciBTZW10dXJzLCBKdXJhaiBHb3R0d2VpcywgSm9lbGxlIEJhcnJhbCwgS2F0aGVyaW5lIENob3UsIEdyZWcgUy4gQ29ycmFkbywgWW9zc2kgTWF0aWFzLCBBbGFuIEthcnRoaWtlc2FsaW5nYW0sIFZpdmVrIE5hdGFyYWphbiIsMjAyNS0wNC0wOSxUb3dhcmRzIGNvbnZlcnNhdGlvbmFsIGRpYWdub3N0aWMgYXJ0aWZpY2lhbCBpbnRlbGxpZ2VuY2UsImh0dHBzOi8vd3d3Lm5hdHVyZS5jb20vYXJ0aWNsZXMvczQxNTg2LTAyNS0wODg2Ni03P2xpbmtJZD0xMzg5ODA1MgpodHRwczovL3d3dy5uYXR1cmUuY29tL2FydGljbGVzL3M0MTU4Ni0wMjUtMDg4NjktND9saW5rSWQ9MTM4OTgwNTQiLCwsLDM0MDAwMDAwMDAwMC4wLFN1cHBvc2VkbHkgc2FtZSBhbW91bnQgb2YgcGFyYW1ldGVycyBhcyBQYWxtIDIgTGFyZ2UsNy4zNGUrMjQsIkFzc3VtaW5nIG5lZ2xpZ2libGUgZmluZS10dW5lIGNvbXB1dGUKYmFzZSBtb2RlbCAoUGFsbSAyKTogNy4zNGUrMjQgRkxPUAoiLCwsLCwsLExpa2VseSwiQXQgdGhlIGhlYXJ0IG9mIG1lZGljaW5lIGxpZXMgcGh5c2ljaWFu4oCTcGF0aWVudCBkaWFsb2d1ZSwgd2hlcmUgc2tpbGxmdWwgaGlzdG9yeS10YWtpbmcgZW5hYmxlcyBlZmZlY3RpdmUgZGlhZ25vc2lzLCBtYW5hZ2VtZW50IGFuZCBlbmR1cmluZyB0cnVzdDEsMi4gQXJ0aWZpY2lhbCBpbnRlbGxpZ2VuY2UgKEFJKSBzeXN0ZW1zIGNhcGFibGUgb2YgZGlhZ25vc3RpYyBkaWFsb2d1ZSBjb3VsZCBpbmNyZWFzZSBhY2Nlc3NpYmlsaXR5IGFuZCBxdWFsaXR5IG9mIGNhcmUuIEhvd2V2ZXIsIGFwcHJveGltYXRpbmcgY2xpbmljaWFuc+KAmSBleHBlcnRpc2UgaXMgYW4gb3V0c3RhbmRpbmcgY2hhbGxlbmdlLiBIZXJlIHdlIGludHJvZHVjZSBBTUlFIChBcnRpY3VsYXRlIE1lZGljYWwgSW50ZWxsaWdlbmNlIEV4cGxvcmVyKSwgYSBsYXJnZSBsYW5ndWFnZSBtb2RlbCAoTExNKS1iYXNlZCBBSSBzeXN0ZW0gb3B0aW1pemVkIGZvciBkaWFnbm9zdGljIGRpYWxvZ3VlLiBBTUlFIHVzZXMgYSBzZWxmLXBsYXktYmFzZWQzIHNpbXVsYXRlZCBlbnZpcm9ubWVudCB3aXRoIGF1dG9tYXRlZCBmZWVkYmFjayBmb3Igc2NhbGluZyBsZWFybmluZyBhY3Jvc3MgZGlzZWFzZSBjb25kaXRpb25zLCBzcGVjaWFsdGllcyBhbmQgY29udGV4dHMuIFdlIGRlc2lnbmVkIGEgZnJhbWV3b3JrIGZvciBldmFsdWF0aW5nIGNsaW5pY2FsbHkgbWVhbmluZ2Z1bCBheGVzIG9mIHBlcmZvcm1hbmNlLCBpbmNsdWRpbmcgaGlzdG9yeS10YWtpbmcsIGRpYWdub3N0aWMgYWNjdXJhY3ksIG1hbmFnZW1lbnQsIGNvbW11bmljYXRpb24gc2tpbGxzIGFuZCBlbXBhdGh5LiBXZSBjb21wYXJlZCBBTUlF4oCZcyBwZXJmb3JtYW5jZSB0byB0aGF0IG9mIHByaW1hcnkgY2FyZSBwaHlzaWNpYW5zIGluIGEgcmFuZG9taXplZCwgZG91YmxlLWJsaW5kIGNyb3Nzb3ZlciBzdHVkeSBvZiB0ZXh0LWJhc2VkIGNvbnN1bHRhdGlvbnMgd2l0aCB2YWxpZGF0ZWQgcGF0aWVudC1hY3RvcnMgc2ltaWxhciB0byBvYmplY3RpdmUgc3RydWN0dXJlZCBjbGluaWNhbCBleGFtaW5hdGlvbjQsNS4gVGhlIHN0dWR5IGluY2x1ZGVkIDE1OSBjYXNlIHNjZW5hcmlvcyBmcm9tIHByb3ZpZGVycyBpbiBDYW5hZGEsIHRoZSBVbml0ZWQgS2luZ2RvbSBhbmQgSW5kaWEsIDIwIHByaW1hcnkgY2FyZSBwaHlzaWNpYW5zIGNvbXBhcmVkIHRvIEFNSUUsIGFuZCBldmFsdWF0aW9ucyBieSBzcGVjaWFsaXN0IHBoeXNpY2lhbnMgYW5kIHBhdGllbnQtYWN0b3JzLiBBTUlFIGRlbW9uc3RyYXRlZCBncmVhdGVyIGRpYWdub3N0aWMgYWNjdXJhY3kgYW5kIHN1cGVyaW9yIHBlcmZvcm1hbmNlIG9uIDMwIG91dCBvZiAzMiBheGVzIGFjY29yZGluZyB0byB0aGUgc3BlY2lhbGlzdCBwaHlzaWNpYW5zIGFuZCAyNSBvdXQgb2YgMjYgYXhlcyBhY2NvcmRpbmcgdG8gdGhlIHBhdGllbnQtYWN0b3JzLiBPdXIgcmVzZWFyY2ggaGFzIHNldmVyYWwgbGltaXRhdGlvbnMgYW5kIHNob3VsZCBiZSBpbnRlcnByZXRlZCB3aXRoIGNhdXRpb24uIENsaW5pY2lhbnMgdXNlZCBzeW5jaHJvbm91cyB0ZXh0IGNoYXQsIHdoaWNoIHBlcm1pdHMgbGFyZ2Utc2NhbGUgTExN4oCTcGF0aWVudCBpbnRlcmFjdGlvbnMsIGJ1dCB0aGlzIGlzIHVuZmFtaWxpYXIgaW4gY2xpbmljYWwgcHJhY3RpY2UuIFdoaWxlIGZ1cnRoZXIgcmVzZWFyY2ggaXMgcmVxdWlyZWQgYmVmb3JlIEFNSUUgY291bGQgYmUgdHJhbnNsYXRlZCB0byByZWFsLXdvcmxkIHNldHRpbmdzLCB0aGUgcmVzdWx0cyByZXByZXNlbnQgYSBtaWxlc3RvbmUgdG93YXJkcyBjb252ZXJzYXRpb25hbCBkaWFnbm9zdGljIEFJLiIsLCxVbnJlbGVhc2VkLCJVbml0ZWQgU3RhdGVzIG9mIEFtZXJpY2EsVW5pdGVkIFN0YXRlcyBvZiBBbWVyaWNhIixQYUxNIDIsLCwsLDIwMjYtMDItMTEgMTk6MjY6MjcrMDA6MDAsLCwsLCwiSW5kdXN0cnksSW5kdXN0cnkiLCwsLCxVbnJlbGVhc2VkLCIiIkFNSUUgaXMgYW4gTExNLWJhc2VkIHJlc2VhcmNoIEFJIHN5c3RlbSBmb3IgZGlhZ25vc3RpYyBkaWFsb2d1ZS4gV2UKYXJlIG5vdCBtYWtpbmcgdGhlIG1vZGVsIGNvZGUgYW5kIHdlaWdodHMgb3BlbiBzb3VyY2Ugb3dpbmcgdG8gdGhlCnNhZmV0eSBpbXBsaWNhdGlvbnMgb2YgdW5tb25pdG9yZWQgdXNlIG9mIHN1Y2ggYSBzeXN0ZW0gaW4gbWVkaWNhbApzZXR0aW5ncy4gSW4gdGhlIGludGVyZXN0IG9mIHJlc3BvbnNpYmxlIGlubm92YXRpb24sIHdlIHdpbGwgYmUgd29ya2luZwp3aXRoIHJlc2VhcmNoIHBhcnRuZXJzLCByZWd1bGF0b3JzIGFuZCBwcm92aWRlcnMgdG8gdmFsaWRhdGUgYW5kIGV4cGxvcmUKc2FmZSBvbndhcmQgdXNlcyBvZiBBTUlFLiBGb3IgcmVwcm9kdWNpYmlsaXR5LCB3ZSBoYXZlIGRvY3VtZW50ZWQKdGVjaG5pY2FsIGRlZXAgbGVhcm5pbmcgbWV0aG9kcyB3aGlsZSBrZWVwaW5nIHRoZSBwYXBlciBhY2Nlc3NpYmxlIHRvCmEgY2xpbmljYWwgYW5kIGdlbmVyYWwgc2NpZW50aWZpYyBhdWRpZW5jZS4gT3VyIHdvcmsgYnVpbGRzIG9uIFBhTE0gMiwKZm9yIHdoaWNoIHRlY2huaWNhbCBkZXRhaWxzIGhhdmUgYmVlbiBkZXNjcmliZWQgZXh0ZW5zaXZlbHkgaW4gdGhlCnRlY2huaWNhbCByZXBvcnQiIiIsVHJ1ZSwsLCwsLENvbXBhcmlzb24gd2l0aCBvdGhlciBtb2RlbHMsLCwsLE5vClNISUZULVNVViwzRCBtb2RlbGluZyxBZXJvZHluYW1pY3Mgc2ltdWxhdGlvbnMsIkx1bWluYXJ5IENsb3VkLE5WSURJQSxIb25kYSIsLDIwMjUtMDQtMDksTHVtaW5hcnkgQ2xvdWQgVW52ZWlscyBGaXJzdCBQaHlzaWNzIEFJIE9wZW4tU291cmNlIEF1dG9tb3RpdmUgRm91bmRhdGlvbiBNb2RlbCBmb3IgU1VWIEFlcm9keW5hbWljcyBpbiBDb2xsYWJvcmF0aW9uIHdpdGggSG9uZGEgYW5kIE5WSURJQSxodHRwczovL3d3dy5sdW1pbmFyeWNsb3VkLmNvbS9yZXNvdXJjZXMvbHVtaW5hcnktY2xvdWQtdW52ZWlscy1maXJzdC1waHlzaWNzLWFpLW9wZW4tc291cmNlLWF1dG9tb3RpdmUtZm91bmRhdGlvbi1tb2RlbC1mb3Itc3V2LWFlcm9keW5hbWljcy1pbi1jb2xsYWJvcmF0aW9uLXdpdGgtaG9uZGEtYW5kLW52aWRpYS8sLCwsLCwsLCwiIiJBdCBsYXVuY2gsIHRoZSBTSElGVC1TVVYgbW9kZWwgaXMgdHJhaW5lZCBvbiBhcHByb3hpbWF0ZWx5IG9uZSB0aG91c2FuZCBzaW11bGF0aW9ucywgd2l0aCBhIGdvYWwgb2YgYWR2YW5jaW5nIHRvIDI1LDAwMCBieSB0aGUgZW5kIG9mIHRoZSB5ZWFyLiIiIiwsLCwsVW5rbm93biwiT3VyIGZpcnN0IHBoeXNpY3MgZm91bmRhdGlvbiBtb2RlbCwgU0hJRlQtU1VWLCBpcyBhIG1hc3NpdmUgc3RlcCBmb3J3YXJkIGluIHRoYXQgZGlyZWN0aW9u4oCUcHVycG9zZS1idWlsdCBmb3IgaGlnaC1maWRlbGl0eSBhZXJvZHluYW1pYyBpbmZlcmVuY2UsIHdpdGhvdXQgcmVxdWlyaW5nIENGRCBleHBlcnRpc2Ugb3IgbWVzaGluZy4gSXQgd2FzIGRldmVsb3BlZCBpbiBjb2xsYWJvcmF0aW9uIHdpdGggSG9uZGEgYW5kIE5WSURJQSwgY29tYmluaW5nIGRlZXAgYXV0b21vdGl2ZSBkb21haW4gZXhwZXJ0aXNlIHdpdGggY3V0dGluZy1lZGdlIEFJIGFuZCBHUFUgY29tcHV0aW5nLgoKU0hJRlQtU1VWIGlzIGJhc2VkIG9uIHRob3VzYW5kcyBvZiBwYXJhbWV0cmljYWxseSBtb3JwaGVkIHZhcmlhbnRzIG9mIHRoZSBBZXJvU1VWIHBsYXRmb3Jt4oCUYW4gb3Blbi1hY2Nlc3MsIFNVViByZWZlcmVuY2UgbW9kZWwgZGV2ZWxvcGVkIGJ5IEZLRlMgKEZvcnNjaHVuZ3NpbnN0aXR1dCBmw7xyIEtyYWZ0ZmFocndlc2VuIHVuZCBGYWhyemV1Z21vdG9yZW4gU3R1dHRnYXJ0KSBhcyBhbiBleHRlbnNpb24gb2YgdGhlIERyaXZBZXIgY29uY2VwdC4KCldlJ3JlIHJlbGVhc2luZyBib3RoIHRoZSBkYXRhc2V0IGFuZCB0aGUgU0hJRlQtU1VWIHByZXRyYWluZWQgbW9kZWwgdG8gdGhlIHB1YmxpYyBhcyBvcGVuIHNvdXJjZSwgYW5kIHdlJ3JlIGVhZ2VyIHRvIGNvbGxhYm9yYXRlIHdpdGggdGhlIGNvbW11bml0eS4gV2hldGhlciB5b3UncmUgZmluZS10dW5pbmcgU0hJRlQgZm9yIHByb3ByaWV0YXJ5IGdlb21ldHJpZXMsIGNvbnRyaWJ1dGluZyBuZXcgZGF0YSwgb3IgZXhwbG9yaW5nIG5vdmVsIG1vZGVsIGFyY2hpdGVjdHVyZXMsIHdlIHdhbnQgdG8gd29yayB3aXRoIHlvdSAtIGNvbnRhY3QgdXMgdmlhIHRoZSBmb3JtIGF0IHNoaWZ0Lmx1bWluYXJ5Y2xvdWQuY29tLiBZb3UgY2FuIGFsc28gZG93bmxvYWQgYSBzYW1wbGUgZGF0YXNldCAoOTkgc2ltdWxhdGlvbnMsIHZvbHVtZSBmaWVsZHMgb21pdHRlZCkgZnJvbSBIdWdnaW5nIEZhY2UgYXMgYSBzdGFydGluZyBwb2ludC4iLCwsT3BlbiB3ZWlnaHRzIChub24tY29tbWVyY2lhbCksIlVuaXRlZCBTdGF0ZXMgb2YgQW1lcmljYSxVbml0ZWQgU3RhdGVzIG9mIEFtZXJpY2EsSmFwYW4iLCwsLCwsMjAyNS0xMS0yOCAxMTo1MjoxMyswMDowMCwsLCwsLCJJbmR1c3RyeSxJbmR1c3RyeSxJbmR1c3RyeSIsLCwsLFVucmVsZWFzZWQsIlRoZSBtb2RlbCBpcyBkZXNjcmliZWQgYXMgb3BlbiBzb3VyY2UgZm9yIG5vbi1jb21tZXJjaWFsIHB1cnBvc2VzIGJ1dCBpdCByZXF1aXJlcyBmaWxsaW5nIGEgZm9ybSB0byBhY2Nlc3MgaXQKCmh0dHBzOi8vc2hpZnQubHVtaW5hcnljbG91ZC5jb20vIiwsLCwsLCwsLCwsLFllcwpHZW4tNCBUdXJibywiVmlkZW8sVmlzaW9uIiwiVmlkZW8gZ2VuZXJhdGlvbixJbWFnZS10by12aWRlbyIsUnVud2F5LCwy</x:v>
      </x:c>
    </x:row>
    <x:row r="42" ht="18" customHeight="1">
      <x:c r="A42" s="17" t="n">
        <x:v>37</x:v>
      </x:c>
      <x:c r="B42" s="17" t="n">
        <x:v>310</x:v>
      </x:c>
      <x:c r="C42" s="160" t="str">
        <x:v>MDI1LTA0LTA5LCJJbnRyb2R1Y2luZyBSdW53YXkgR2VuLTQKT3VyIG5leHQtZ2VuZXJhdGlvbiBzZXJpZXMgb2YgQUkgbW9kZWxzIGZvciBtZWRpYSBnZW5lcmF0aW9uIGFuZCB3b3JsZCBjb25zaXN0ZW5jeS4iLGh0dHBzOi8vaGVscC5ydW53YXltbC5jb20vaGMvZW4tdXMvYXJ0aWNsZXMvMzczMjcxMDk0MjkwMTEtQ3JlYXRpbmctd2l0aC1HZW4tNC1WaWRlbywsLCwsLCwsLCwsLCwsVW5rbm93biwiR2VuLTQgVHVyYm8gaXMgbm93IGF2YWlsYWJsZSBvbiB0aGUgUnVud2F5IEFQSSwgYWxsb3dpbmcgZGV2ZWxvcGVycyB0byBlYXNpbHkgaW50ZWdyYXRlIG91ciBtb3N0IHBvd2VyZnVsIGFuZCBlZmZpY2llbnQgdmlkZW8gbW9kZWwgZGlyZWN0bHkgaW50byB0aGVpciBhcHBzIGFuZCBwcm9kdWN0cy4KCkdlbi00IFR1cmJvIG9mZmVycyB0aGUgc2FtZSBwcmljZSwgc2NhbGUgYW5kIHJlbGlhYmlsaXR5IG9mIEdlbi0zIEFscGhhIFR1cmJvIGJ1dCB3aXRoIHRoZSBzdGF0ZS1vZi10aGUtYXJ0IHZpZGVvIGdlbmVyYXRpb24gY2FwYWJpbGl0aWVzIG9mIEdlbi00LiIsLCxBUEkgYWNjZXNzLFVuaXRlZCBTdGF0ZXMgb2YgQW1lcmljYSwsLCwsLDIwMjUtMTEtMjggMTE6NTI6MTMrMDA6MDAsLCwsLCxJbmR1c3RyeSwsLCwsVW5yZWxlYXNlZCwsVHJ1ZSwsLCwsLCwsLCwsTm8KUVdRLVBsdXMsTGFuZ3VhZ2UsIkxhbmd1YWdlIG1vZGVsaW5nL2dlbmVyYXRpb24sUXVlc3Rpb24gYW5zd2VyaW5nLFF1YW50aXRhdGl2ZSByZWFzb25pbmcsQ29kZSBnZW5lcmF0aW9uIixBbGliYWJhLCwyMDI1LTA0LTA4LCxodHRwczovL3d3dy5hbGliYWJhY2xvdWQuY29tL2hlbHAvZW4vbW9kZWwtc3R1ZGlvL3F3cSwsLCwsLCwsLCwsLCwsVW5rbm93biwsLCxBUEkgYWNjZXNzLENoaW5hLCwsLCwsMjAyNS0xMS0yOCAxMTo1MjoxMyswMDowMCwsLCwsLEluZHVzdHJ5LCwsLCxVbnJlbGVhc2VkLCxUcnVlLCwsLCwsLCwsLCxObwpUeEdlbW1hIDI3QiwiTGFuZ3VhZ2UsQmlvbG9neSIsIlByb3RlaW4gb3IgbnVjbGVvdGlkZSBsYW5ndWFnZSBtb2RlbCAocExNL25MTSksUHJvdGVpbiBwcm9wZXJ0eSBwcmVkaWN0aW9uLFNtYWxsIG1vbGVjdWxlIHByb3BlcnR5IHByZWRpY3Rpb24sQ2hhdCxRdWVzdGlvbiBhbnN3ZXJpbmcsUHJvdGVpbiBxdWVzdGlvbiBhbnN3ZXJpbmcsUHJvdGVpbiBmdW5jdGlvbiBwcmVkaWN0aW9uLExhbmd1YWdlIG1vZGVsaW5nL2dlbmVyYXRpb24iLCJHb29nbGUgRGVlcE1pbmQsR29vZ2xlIFJlc2VhcmNoIiwiRXJpYyBXYW5nLCBTYW11ZWwgU2NobWlkZ2FsbCwgUGF1bCBGLiBKYWVnZXIsIEZhbiBaaGFuZywgUm9yeSBQaWxncmltLCBZb3NzaSBNYXRpYXMsIEpvZWxsZSBCYXJyYWwsIERhdmlkIEZsZWV0LCBTaGVrb29mZWggQXppemkiLDIwMjUtMDQtMDgsVHhHZW1tYTogRWZmaWNpZW50IGFuZCBBZ2VudGljIExMTXMgZm9yIFRoZXJhcGV1dGljcyxodHRwczovL2FyeGl2Lm9yZy9hYnMvMjUwNC4wNjE5NiwsLCwyNzAwMDAwMDAwMC4wLDI3QiwyLjExNjg1NGUrMjQsYmFzZSBtb2RlbCBjb21wdXRlIDIuMTA2ZSsyNCBGTE9QICsgZmluZXR1bmUgY29tcHV0ZSAxLjA4NTRlKzIyIEZMT1AgPSAyLjExNjg1NGUrMjQgRkxPUCwsIiIiVGhpcyBlbmNvbXBhc3NlZCBhbGwgYXBwcm94aW1hdGVseSA3IG1pbGxpb24gdHJhaW5pbmcgZXhhbXBsZXMsIGNvbXByaXNpbmcgMy4zIG1pbGxpb24gZnJvbSByZWdyZXNzaW9uL2dlbmVyYXRpb24gYW5kIDMuNyBtaWxsaW9uIGZyb20gYmluYXJ5IGNsYXNzaWZpY2F0aW9uIHRhc2tzLiAgRmluZS10dW5pbmcgcHJvY2VlZGVkIGZvciA2N0IgdG9rZW5zICgxMiBlcG9jaHMpIHVzaW5nIDI1NiBUUFV2NCBjaGlwcyIiIiwsLEdvb2dsZSBUUFUgdjQsLENvbmZpZGVudCwiVGhlcmFwZXV0aWMgZGV2ZWxvcG1lbnQgaXMgYSBjb3N0bHkgYW5kIGhpZ2gtcmlzayBlbmRlYXZvciB0aGF0IGlzIG9mdGVuIHBsYWd1ZWQgYnkgaGlnaCBmYWlsdXJlIHJhdGVzLiBUbyBhZGRyZXNzIHRoaXMsIHdlIGludHJvZHVjZSBUeEdlbW1hLCBhIHN1aXRlIG9mIGVmZmljaWVudCwgZ2VuZXJhbGlzdCBsYXJnZSBsYW5ndWFnZSBtb2RlbHMgKExMTXMpIGNhcGFibGUgb2YgdGhlcmFwZXV0aWMgcHJvcGVydHkgcHJlZGljdGlvbiBhcyB3ZWxsIGFzIGludGVyYWN0aXZlIHJlYXNvbmluZyBhbmQgZXhwbGFpbmFiaWxpdHkuIFVubGlrZSB0YXNrLXNwZWNpZmljIG1vZGVscywgVHhHZW1tYSBzeW50aGVzaXplcyBpbmZvcm1hdGlvbiBmcm9tIGRpdmVyc2Ugc291cmNlcywgZW5hYmxpbmcgYnJvYWQgYXBwbGljYXRpb24gYWNyb3NzIHRoZSB0aGVyYXBldXRpYyBkZXZlbG9wbWVudCBwaXBlbGluZS4gVGhlIHN1aXRlIGluY2x1ZGVzIDJCLCA5QiwgYW5kIDI3QiBwYXJhbWV0ZXIgbW9kZWxzLCBmaW5lLXR1bmVkIGZyb20gR2VtbWEtMiBvbiBhIGNvbXByZWhlbnNpdmUgZGF0YXNldCBvZiBzbWFsbCBtb2xlY3VsZXMsIHByb3RlaW5zLCBudWNsZWljIGFjaWRzLCBkaXNlYXNlcywgYW5kIGNlbGwgbGluZXMuIEFjcm9zcyA2NiB0aGVyYXBldXRpYyBkZXZlbG9wbWVudCB0YXNrcywgVHhHZW1tYSBhY2hpZXZlZCBzdXBlcmlvciBvciBjb21wYXJhYmxlIHBlcmZvcm1hbmNlIHRvIHRoZSBzdGF0ZS1vZi10aGUtYXJ0IGdlbmVyYWxpc3QgbW9kZWwgb24gNjQgKHN1cGVyaW9yIG9uIDQ1KSwgYW5kIGFnYWluc3Qgc3RhdGUtb2YtdGhlLWFydCBzcGVjaWFsaXN0IG1vZGVscyBvbiA1MCAoc3VwZXJpb3Igb24gMjYpLiBGaW5lLXR1bmluZyBUeEdlbW1hIG1vZGVscyBvbiB0aGVyYXBldXRpYyBkb3duc3RyZWFtIHRhc2tzLCBzdWNoIGFzIGNsaW5pY2FsIHRyaWFsIGFkdmVyc2UgZXZlbnQgcHJlZGljdGlvbiwgcmVxdWlyZXMgbGVzcyB0cmFpbmluZyBkYXRhIHRoYW4gZmluZS10dW5pbmcgYmFzZSBMTE1zLCBtYWtpbmcgVHhHZW1tYSBzdWl0YWJsZSBmb3IgZGF0YS1saW1pdGVkIGFwcGxpY2F0aW9ucy4gQmV5b25kIHRoZXNlIHByZWRpY3RpdmUgY2FwYWJpbGl0aWVzLCBUeEdlbW1hIGZlYXR1cmVzIGNvbnZlcnNhdGlvbmFsIG1vZGVscyB0aGF0IGJyaWRnZSB0aGUgZ2FwIGJldHdlZW4gZ2VuZXJhbCBMTE1zIGFuZCBzcGVjaWFsaXplZCBwcm9wZXJ0eSBwcmVkaWN0b3JzLiBUaGVzZSBhbGxvdyBzY2llbnRpc3RzIHRvIGludGVyYWN0IGluIG5hdHVyYWwgbGFuZ3VhZ2UsIHByb3ZpZGUgbWVjaGFuaXN0aWMgcmVhc29uaW5nIGZvciBwcmVkaWN0aW9ucyBiYXNlZCBvbiBtb2xlY3VsYXIgc3RydWN0dXJlLCBhbmQgZW5nYWdlIGluIHNjaWVudGlmaWMgZGlzY3Vzc2lvbnMuIEJ1aWxkaW5nIG9uIHRoaXMsIHdlIGZ1cnRoZXIgaW50cm9kdWNlIEFnZW50aWMtVHgsIGEgZ2VuZXJhbGlzdCB0aGVyYXBldXRpYyBhZ2VudGljIHN5c3RlbSBwb3dlcmVkIGJ5IEdlbWluaSAyLjUgdGhhdCByZWFzb25zLCBhY3RzLCBtYW5hZ2VzIGRpdmVyc2Ugd29ya2Zsb3dzLCBhbmQgYWNxdWlyZXMgZXh0ZXJuYWwgZG9tYWluIGtub3dsZWRnZS4gQWdlbnRpYy1UeCBzdXJwYXNzZXMgcHJpb3IgbGVhZGluZyBtb2RlbHMgb24gdGhlIEh1bWFuaXR5J3MgTGFzdCBFeGFtIGJlbmNobWFyayAoQ2hlbWlzdHJ5ICYgQmlvbG9neSkgd2l0aCA1Mi4zJSByZWxhdGl2ZSBpbXByb3ZlbWVudCBvdmVyIG8zLW1pbmkgKGhpZ2gpIGFuZCAyNi43JSBvdmVyIG8zLW1pbmkgKGhpZ2gpIG9uIEdQUUEgKENoZW1pc3RyeSkgYW5kIGV4Y2VscyB3aXRoIGltcHJvdmVtZW50cyBvZiA2LjMlIChDaGVtQmVuY2gtUHJlZmVyZW5jZSkgYW5kIDIuNCUgKENoZW1CZW5jaC1NaW5pKSBvdmVyIG8zLW1pbmkgKGhpZ2gpLiIsMTIuMCwsT3BlbiB3ZWlnaHRzIChyZXN0cmljdGVkIHVzZSksIlVuaXRlZCBTdGF0ZXMgb2YgQW1lcmljYSxVbml0ZWQgU3RhdGVzIG9mIEFtZXJpY2EiLEdlbW1hIDIgMjdCLDEuMDg1NGUrMjIsNiBGTE9QIC8gcGFyYW1ldGVyIC8gdG9rZW4gKiAyNyAqMTBeOSBwYXJhbWV0ZXJzICogNjcqMTBeOSB0b2tlbnMgPSAxLjA4NTRlKzIyIEZMT1AsMjU2LjAsLDIwMjUtMTEtMjggMTE6NTI6MTMrMDA6MDAsLCwsLCwiSW5kdXN0cnksSW5kdXN0cnkiLCwsLCxVbnJlbGVhc2VkLCJIZWFsdGggQUkgRGV2ZWxvcGVyIEZvdW5kYXRpb25zIFRlcm1zIG9mIFVzZTogbm90IGZvciBjbGluaWNhbCB1c2UKaHR0cHM6Ly9odWdnaW5nZmFjZS5jby9nb29nbGUvdHhnZW1tYS0yN2ItcHJlZGljdAoKbm8gdHJhaW5pbmcgY29kZSBoZXJlCmh0dHBzOi8vZ2l0aHViLmNvbS9nb29nbGUtZ2VtaW5pL2dlbW1hLWNvb2tib29rL3RyZWUvbWFpbi9UeEdlbW1hIixUcnVlLCwsLCwxNzA3MDEuNDQ5MDg0MTI3NjQsT3BlcmF0aW9uIGNvdW50aW5nLGdvb2dsZSwsLCxZZXMKVHhHZW1tYSA5QiwiTGFuZ3VhZ2UsQmlvbG9neSIsIlByb3RlaW4gb3IgbnVjbGVvdGlkZSBsYW5ndWFnZSBtb2RlbCAocExNL25MTSksUHJvdGVpbiBwcm9wZXJ0eSBwcmVkaWN0aW9uLFNtYWxsIG1vbGVjdWxlIHByb3BlcnR5IHByZWRpY3Rpb24sQ2hhdCxRdWVzdGlvbiBhbnN3ZXJpbmcsUHJvdGVpbiBxdWVzdGlvbiBhbnN3ZXJpbmcsUHJvdGVpbiBmdW5jdGlvbiBwcmVkaWN0aW9uLExhbmd1YWdlIG1vZGVsaW5nL2dlbmVyYXRpb24iLCJHb29nbGUgRGVlcE1pbmQsR29vZ2xlIFJlc2VhcmNoIiwiRXJpYyBXYW5nLCBTYW11ZWwgU2NobWlkZ2FsbCwgUGF1bCBGLiBKYWVnZXIsIEZhbiBaaGFuZywgUm9yeSBQaWxncmltLCBZb3NzaSBNYXRpYXMsIEpvZWxsZSBCYXJyYWwsIERhdmlkIEZsZWV0LCBTaGVrb29mZWggQXppemkiLDIwMjUtMDQtMDgsVHhHZW1tYTogRWZmaWNpZW50IGFuZCBBZ2VudGljIExMTXMgZm9yIFRoZXJhcGV1dGljcyxodHRwczovL2FyeGl2Lm9yZy9hYnMvMjUwNC4wNjE5NiwsLCw5MDAwMDAwMDAwLjAsOUIsNC4zNTYxOGUrMjMsYmFzZSBtb2RlbCBjb21wdXRlIDQuMzJlKzIzIEZMT1AgKyBmaW5ldHVuZSBjb21wdXRlIDMuNjE4ZSsyMSBGTE9QID0gNC4zNTYxOGUrMjMgRkxPUCwsIiIiVGhpcyBlbmNvbXBhc3NlZCBhbGwgYXBwcm94aW1hdGVseSA3IG1pbGxpb24gdHJhaW5pbmcgZXhhbXBsZXMsIGNvbXByaXNpbmcgMy4zIG1pbGxpb24gZnJvbSByZWdyZXNzaW9uL2dlbmVyYXRpb24gYW5kIDMuNyBtaWxsaW9uIGZyb20gYmluYXJ5IGNsYXNzaWZpY2F0aW9uIHRhc2tzLiAgRmluZS10dW5pbmcgcHJvY2VlZGVkIGZvciA2N0IgdG9rZW5zICgxMiBlcG9jaHMpIHVzaW5nIDI1NiBUUFV2NCBjaGlwcyIiIiwsLEdvb2dsZSBUUFUgdjQsLENvbmZpZGVudCwiVGhlcmFwZXV0aWMgZGV2ZWxvcG1lbnQgaXMgYSBjb3N0bHkgYW5kIGhpZ2gtcmlzayBlbmRlYXZvciB0aGF0IGlzIG9mdGVuIHBsYWd1ZWQgYnkgaGlnaCBmYWlsdXJlIHJhdGVzLiBUbyBhZGRyZXNzIHRoaXMsIHdlIGludHJvZHVjZSBUeEdlbW1hLCBhIHN1aXRlIG9mIGVmZmljaWVudCwgZ2VuZXJhbGlzdCBsYXJnZSBsYW5ndWFnZSBtb2RlbHMgKExMTXMpIGNhcGFibGUgb2YgdGhlcmFwZXV0aWMgcHJvcGVydHkgcHJlZGljdGlvbiBhcyB3ZWxsIGFzIGludGVyYWN0aXZlIHJlYXNvbmluZyBhbmQgZXhwbGFpbmFiaWxpdHkuIFVubGlrZSB0YXNrLXNwZWNpZmljIG1vZGVscywgVHhHZW1tYSBzeW50aGVzaXplcyBpbmZvcm1hdGlvbiBmcm9tIGRpdmVyc2Ugc291cmNlcywgZW5hYmxpbmcgYnJvYWQgYXBwbGljYXRpb24gYWNyb3NzIHRoZSB0aGVyYXBldXRpYyBkZXZlbG9wbWVudCBwaXBlbGluZS4gVGhlIHN1aXRlIGluY2x1ZGVzIDJCLCA5QiwgYW5kIDI3QiBwYXJhbWV0ZXIgbW9kZWxzLCBmaW5lLXR1bmVkIGZyb20gR2VtbWEtMiBvbiBhIGNvbXByZWhlbnNpdmUgZGF0YXNldCBvZiBzbWFsbCBtb2xlY3VsZXMsIHByb3RlaW5zLCBudWNsZWljIGFjaWRzLCBkaXNlYXNlcywgYW5kIGNlbGwgbGluZXMuIEFjcm9zcyA2NiB0aGVyYXBldXRpYyBkZXZlbG9wbWVudCB0YXNrcywgVHhHZW1tYSBhY2hpZXZlZCBzdXBlcmlvciBvciBjb21wYXJhYmxlIHBlcmZvcm1hbmNlIHRvIHRoZSBzdGF0ZS1vZi10aGUtYXJ0IGdlbmVyYWxpc3QgbW9kZWwgb24gNjQgKHN1cGVyaW9yIG9uIDQ1KSwgYW5kIGFnYWluc3Qgc3RhdGUtb2YtdGhlLWFydCBzcGVjaWFsaXN0IG1vZGVscyBvbiA1MCAoc3VwZXJpb3Igb24gMjYpLiBGaW5lLXR1bmluZyBUeEdlbW1hIG1vZGVscyBvbiB0aGVyYXBldXRpYyBkb3duc3RyZWFtIHRhc2tzLCBzdWNoIGFzIGNsaW5pY2FsIHRyaWFsIGFkdmVyc2UgZXZlbnQgcHJlZGljdGlvbiwgcmVxdWlyZXMgbGVzcyB0cmFpbmluZyBkYXRhIHRoYW4gZmluZS10dW5pbmcgYmFzZSBMTE1zLCBtYWtpbmcgVHhHZW1tYSBzdWl0YWJsZSBmb3IgZGF0YS1saW1pdGVkIGFwcGxpY2F0aW9ucy4gQmV5b25kIHRoZXNlIHByZWRpY3RpdmUgY2FwYWJpbGl0aWVzLCBUeEdlbW1hIGZlYXR1cmVzIGNvbnZlcnNhdGlvbmFsIG1vZGVscyB0aGF0IGJyaWRnZSB0aGUgZ2FwIGJldHdlZW4gZ2VuZXJhbCBMTE1zIGFuZCBzcGVjaWFsaXplZCBwcm9wZXJ0eSBwcmVkaWN0b3JzLiBUaGVzZSBhbGxvdyBzY2llbnRpc3RzIHRvIGludGVyYWN0IGluIG5hdHVyYWwgbGFuZ3VhZ2UsIHByb3ZpZGUgbWVjaGFuaXN0aWMgcmVhc29uaW5nIGZvciBwcmVkaWN0aW9ucyBiYXNlZCBvbiBtb2xlY3VsYXIgc3RydWN0dXJlLCBhbmQgZW5nYWdlIGluIHNjaWVudGlmaWMgZGlzY3Vzc2lvbnMuIEJ1aWxkaW5nIG9uIHRoaXMsIHdlIGZ1cnRoZXIgaW50cm9kdWNlIEFnZW50aWMtVHgsIGEgZ2VuZXJhbGlzdCB0aGVyYXBldXRpYyBhZ2VudGljIHN5c3RlbSBwb3dlcmVkIGJ5IEdlbWluaSAyLjUgdGhhdCByZWFzb25zLCBhY3RzLCBtYW5hZ2VzIGRpdmVyc2Ugd29ya2Zsb3dzLCBhbmQgYWNxdWlyZXMgZXh0ZXJuYWwgZG9tYWluIGtub3dsZWRnZS4gQWdlbnRpYy1UeCBzdXJwYXNzZXMgcHJpb3IgbGVhZGluZyBtb2RlbHMgb24gdGhlIEh1bWFuaXR5J3MgTGFzdCBFeGFtIGJlbmNobWFyayAoQ2hlbWlzdHJ5ICYgQmlvbG9neSkgd2l0aCA1Mi4zJSByZWxhdGl2ZSBpbXByb3ZlbWVudCBvdmVyIG8zLW1pbmkgKGhpZ2gpIGFuZCAyNi43JSBvdmVyIG8zLW1pbmkgKGhpZ2gpIG9uIEdQUUEgKENoZW1pc3RyeSkgYW5kIGV4Y2VscyB3aXRoIGltcHJvdmVtZW50cyBvZiA2LjMlIChDaGVtQmVuY2gtUHJlZmVyZW5jZSkgYW5kIDIuNCUgKENoZW1CZW5jaC1NaW5pKSBvdmVyIG8zLW1pbmkgKGhpZ2gpLiIsMTIuMCwsT3BlbiB3ZWlnaHRzIChyZXN0cmljdGVkIHVzZSksIlVuaXRlZCBTdGF0ZXMgb2YgQW1lcmljYSxVbml0ZWQgU3RhdGVzIG9mIEFtZXJpY2EiLEdlbW1hIDIgOUIsMy42MThlKzIxLDYgRkxPUCAvIHBhcmFtZXRlciAvIHRva2VuICogOSoxMF45IHBhcmFtZXRlcnMgKiA2NyoxMF45IHRva2VucyA9IDMuNjE4ZSsyMSBGTE9QLDI1Ni4wLCwyMDI1LTExLTI4IDExOjUyOjEzKzAwOjAwLCwsLCwsIkluZHVzdHJ5LEluZHVzdHJ5IiwsLCwsVW5yZWxlYXNlZCwiaHR0cHM6Ly9odWdnaW5nZmFjZS5jby9nb29nbGUvdHhnZW1tYS05Yi1wcmVkaWN0CkhlYWx0aCBBSSBEZXZlbG9wZXIgRm91bmRhdGlvbnMgVGVybXMgb2YgVXNlOiBub3QgZm9yIGNsaW5pY2FsIHVzZQoKbm8gdHJhaW5pbmcgY29kZSBoZXJlCmh0dHBzOi8vZ2l0aHViLmNvbS9nb29nbGUtZ2VtaW5pL2dlbW1hLWNvb2tib29rL3RyZWUvbWFpbi9UeEdlbW1hIixUcnVlLCwsLCwxNzA3MDEuNDQ5MDg0MTI3NjQsT3BlcmF0aW9uIGNvdW50aW5nLGdvb2dsZSwsLCxZZXMKVHhHZW1tYSAyQiwiTGFuZ3VhZ2UsQmlvbG9neSIsIlByb3RlaW4gb3IgbnVjbGVvdGlkZSBsYW5ndWFnZSBtb2RlbCAocExNL25MTSksUHJvdGVpbiBwcm9wZXJ0eSBwcmVkaWN0aW9uLFNtYWxsIG1vbGVjdWxlIHByb3BlcnR5IHByZWRpY3Rpb24sUXVlc3Rpb24gYW5zd2VyaW5nLFByb3RlaW4gcXVlc3Rpb24gYW5zd2VyaW5nLFByb3RlaW4gZnVuY3Rpb24gcHJlZGljdGlvbixMYW5ndWFnZSBtb2RlbGluZy9nZW5lcmF0aW9uIiwiR29vZ2xlIERlZXBNaW5kLEdvb2dsZSBSZXNlYXJjaCIsIkVyaWMgV2FuZywgU2FtdWVsIFNjaG1pZGdhbGwsIFBhdWwgRi4gSmFlZ2VyLCBGYW4gWmhhbmcsIFJvcnkgUGlsZ3JpbSwgWW9zc2kgTWF0aWFzLCBKb2VsbGUgQmFycmFsLCBEYXZpZCBGbGVldCwgU2hla29vZmVoIEF6aXppIiwyMDI1LTA0LTA4LFR4R2VtbWE6IEVmZmljaWVudCBhbmQgQWdlbnRpYyBMTE1zIGZvciBUaGVyYXBldXRpY3MsaHR0cHM6Ly9hcnhpdi5vcmcvYWJzLzI1MDQuMDYxOTYsLCwsMjYwMDAwMDAwMC4wLDIuNkIsMy4yMjQ1MmUrMjIsYmFzZSBtb2RlbCBjb21wdXRlIDMuMTJlKzIyIEZMT1AgKyBmaW5ldHVuZSBjb21wdXRlIDEuMDQ1MmUrMjEgRkxPUCA9IDMuMjI0NTJlKzIyIEZMT1AsLCIiIlRoaXMgZW5jb21wYXNzZWQgYWxsIGFwcHJveGltYXRlbHkgNyBtaWxsaW9uIHRyYWluaW5nIGV4YW1wbGVzLCBjb21wcmlzaW5nIDMuMyBtaWxsaW9uIGZyb20gcmVncmVzc2lvbi9nZW5lcmF0aW9uIGFuZCAzLjcgbWlsbGlvbiBmcm9tIGJpbmFyeSBjbGFzc2lmaWNhdGlvbiB0YXNrcy4gIEZpbmUtdHVuaW5nIHByb2NlZWRlZCBmb3IgNjdCIHRva2VucyAoMTIgZXBvY2hzKSB1c2luZyAyNTYgVFBVdjQgY2hpcHMiIgoKNjdCLzEyID0gNS42QiB0b2tlbnMgcGVyIGVwb2NoICh+ODAwIHRva2VucyBwZXIgdHJhaW5pbmcgZXhhbXBsZSkiLCwsR29vZ2xlIFRQVSB2NCwsQ29uZmlkZW50LCJUaGVyYXBldXRpYyBkZXZlbG9wbWVudCBpcyBhIGNvc3RseSBhbmQgaGlnaC1yaXNrIGVuZGVhdm9yIHRoYXQgaXMgb2Z0ZW4gcGxhZ3VlZCBieSBoaWdoIGZhaWx1cmUgcmF0ZXMuIFRvIGFkZHJlc3MgdGhpcywgd2UgaW50cm9kdWNlIFR4R2VtbWEsIGEgc3VpdGUgb2YgZWZmaWNpZW50LCBnZW5lcmFsaXN0IGxhcmdlIGxhbmd1YWdlIG1vZGVscyAoTExNcykgY2FwYWJsZSBvZiB0aGVyYXBldXRpYyBwcm9wZXJ0eSBwcmVkaWN0aW9uIGFzIHdlbGwgYXMgaW50ZXJhY3RpdmUgcmVhc29uaW5nIGFuZCBleHBsYWluYWJpbGl0eS4gVW5saWtlIHRhc2stc3BlY2lmaWMgbW9kZWxzLCBUeEdlbW1hIHN5bnRoZXNpemVzIGluZm9ybWF0aW9uIGZyb20gZGl2ZXJzZSBzb3VyY2VzLCBlbmFibGluZyBicm9hZCBhcHBsaWNhdGlvbiBhY3Jvc3MgdGhlIHRoZXJhcGV1dGljIGRldmVsb3BtZW50IHBpcGVsaW5lLiBUaGUgc3VpdGUgaW5jbHVkZXMgMkIsIDlCLCBhbmQgMjdCIHBhcmFtZXRlciBtb2RlbHMsIGZpbmUtdHVuZWQgZnJvbSBHZW1tYS0yIG9uIGEgY29tcHJlaGVuc2l2ZSBkYXRhc2V0IG9mIHNtYWxsIG1vbGVjdWxlcywgcHJvdGVpbnMsIG51Y2xlaWMgYWNpZHMsIGRpc2Vhc2VzLCBhbmQgY2VsbCBsaW5lcy4gQWNyb3NzIDY2IHRoZXJhcGV1dGljIGRldmVsb3BtZW50IHRhc2tzLCBUeEdlbW1hIGFjaGlldmVkIHN1cGVyaW9yIG9yIGNvbXBhcmFibGUgcGVyZm9ybWFuY2UgdG8gdGhlIHN0YXRlLW9mLXRoZS1hcnQgZ2VuZXJhbGlzdCBtb2RlbCBvbiA2NCAoc3VwZXJpb3Igb24gNDUpLCBhbmQgYWdhaW5zdCBzdGF0ZS1vZi10aGUtYXJ0IHNwZWNpYWxpc3QgbW9kZWxzIG9uIDUwIChzdXBlcmlvciBvbiAyNikuIEZpbmUtdHVuaW5nIFR4R2VtbWEgbW9kZWxzIG9uIHRoZXJhcGV1dGljIGRvd25zdHJlYW0gdGFza3MsIHN1Y2ggYXMgY2xpbmljYWwgdHJpYWwgYWR2ZXJzZSBldmVudCBwcmVkaWN0aW9uLCByZXF1aXJlcyBsZXNzIHRyYWluaW5nIGRhdGEgdGhhbiBmaW5lLXR1bmluZyBiYXNlIExMTXMsIG1ha2luZyBUeEdlbW1hIHN1aXRhYmxlIGZvciBkYXRhLWxpbWl0ZWQgYXBwbGljYXRpb25zLiBCZXlvbmQgdGhlc2UgcHJlZGljdGl2ZSBjYXBhYmlsaXRpZXMsIFR4R2VtbWEgZmVhdHVyZXMgY29udmVyc2F0aW9uYWwgbW9kZWxzIHRoYXQgYnJpZGdlIHRoZSBnYXAgYmV0d2VlbiBnZW5lcmFsIExMTXMgYW5kIHNwZWNpYWxpemVkIHByb3BlcnR5IHByZWRpY3RvcnMuIFRoZXNlIGFsbG93IHNjaWVudGlzdHMgdG8gaW50ZXJhY3QgaW4gbmF0dXJhbCBsYW5ndWFnZSwgcHJvdmlkZSBtZWNoYW5pc3RpYyByZWFzb25pbmcgZm9yIHByZWRpY3Rpb25zIGJhc2VkIG9uIG1vbGVjdWxhciBzdHJ1Y3R1cmUsIGFuZCBlbmdhZ2UgaW4gc2NpZW50aWZpYyBkaXNjdXNzaW9ucy4gQnVpbGRpbmcgb24gdGhpcywgd2UgZnVydGhlciBpbnRyb2R1Y2UgQWdlbnRpYy1UeCwgYSBnZW5lcmFsaXN0IHRoZXJhcGV1dGljIGFnZW50aWMgc3lzdGVtIHBvd2VyZWQgYnkgR2VtaW5pIDIuNSB0aGF0IHJlYXNvbnMsIGFjdHMsIG1hbmFnZXMgZGl2ZXJzZSB3b3JrZmxvd3MsIGFuZCBhY3F1aXJlcyBleHRlcm5hbCBkb21haW4ga25vd2xlZGdlLiBBZ2VudGljLVR4IHN1cnBhc3NlcyBwcmlvciBsZWFkaW5nIG1vZGVscyBvbiB0aGUgSHVtYW5pdHkncyBMYXN0IEV4YW0gYmVuY2htYXJrIChDaGVtaXN0cnkgJiBCaW9sb2d5KSB3aXRoIDUyLjMlIHJlbGF0aXZlIGltcHJvdmVtZW50IG92ZXIgbzMtbWluaSAoaGlnaCkgYW5kIDI2LjclIG92ZXIgbzMtbWluaSAoaGlnaCkgb24gR1BRQSAoQ2hlbWlzdHJ5KSBhbmQgZXhjZWxzIHdpdGggaW1wcm92ZW1lbnRzIG9mIDYuMyUgKENoZW1CZW5jaC1QcmVmZXJlbmNlKSBhbmQgMi40JSAoQ2hlbUJlbmNoLU1pbmkpIG92ZXIgbzMtbWluaSAoaGlnaCkuIiwxMi4wLCxPcGVuIHdlaWdodHMgKHJlc3RyaWN0ZWQgdXNlKSwiVW5pdGVkIFN0YXRlcyBvZiBBbWVyaWNhLFVuaXRlZCBTdGF0ZXMgb2YgQW1lcmljYSIsR2VtbWEgMiAyQiwxLjA0NTJlKzIxLDYgRkxPUCAvIHBhcmFtZXRlciAvIHRva2VuICogMi42KjEwXjkgcGFyYW1ldGVycyAqIDY3KjEwXjkgdG9rZW5zID0gMS4wNDUyZSsyMSBGTE9QLDI1Ni4wLCwyMDI1LTExLTI4IDExOjUyOjEzKzAwOjAwLCwsLCwsIkluZHVzdHJ5LEluZHVzdHJ5IiwsLCwsVW5yZWxlYXNlZCwiaHR0cHM6Ly9odWdnaW5nZmFjZS5jby9nb29nbGUvdHhnZW1tYS0yYi1wcmVkaWN0CkhlYWx0aCBBSSBEZXZlbG9wZXIgRm91bmRhdGlvbnMgVGVybXMgb2YgVXNlOiBub3QgZm9yIGNsaW5pY2FsIHVzZSIsLCwsLCwxNzA3MDEuNDQ5MDg0MTI3NjQsT3BlcmF0aW9uIGNvdW50aW5nLGdvb2dsZSwsLCxZZXMKQ29naXRvIDEgc2VyaWVzLExhbmd1YWdlLCwsS3lsZSBXaWdnZXJzLDIwMjUtMDQtMDgsRGVlcCBDb2dpdG8gZW1lcmdlcyBmcm9tIHN0ZWFsdGggd2l0aCBoeWJyaWQgQUkg4oCYcmVhc29uaW5n4oCZIG1vZGVscyxodHRwczovL3RlY2hjcnVuY2guY29tLzIwMjUvMDQvMDgvZGVlcC1jb2dpdG8tZW1lcmdlcy1mcm9tLXN0ZWFsdGgtd2l0aC1oeWJyaWQtYWktcmVhc29uaW5nLW1vZGVscy8sLCwsLCIiIlRoZSBDb2dpdG8gMSBtb2RlbHMgcmFuZ2UgZnJvbSAzIGJpbGxpb24gcGFyYW1ldGVycyB0byA3MCBiaWxsaW9uIHBhcmFtZXRlcnMsIGFuZCBDb2dpdG8gc2F5cyB0aGF0IG1vZGVscyByYW5naW5nIHVwIHRvIDY3MSBiaWxsaW9uIHBhcmFtZXRlcnMgd2lsbCBqb2luIHRoZW0gaW4gdGhlIGNvbWluZyB3ZWVrcyBhbmQgbW9udGhzIiIgKGh0dHBzOi8vdGVjaGNydW5jaC5jb20vMjAyNS8wNC8wOC9kZWVwLWNvZ2l0by1lbWVyZ2VzLWZyb20tc3RlYWx0aC13aXRoLWh5YnJpZC1haS1yZWFzb25pbmctbW9kZWxzLykuIiwsLCwsLCwsLFVua25vd24sIkEgbmV3IGNvbXBhbnksIERlZXAgQ29naXRvLCBoYXMgZW1lcmdlZCBmcm9tIHN0ZWFsdGggd2l0aCBhIGZhbWlseSBvZiBvcGVubHkgYXZhaWxhYmxlIEFJIG1vZGVscyB0aGF0IGNhbiBiZSBzd2l0Y2hlZCBiZXR3ZWVuIOKAnHJlYXNvbmluZ+KAnSBhbmQgbm9uLXJlYXNvbmluZyBtb2Rlcy4iLCwsT3BlbiB3ZWlnaHRzICh1bnJlc3RyaWN0ZWQpLCwsLCwsLDIwMjUtMTEtMjggMTE6NTI6MTMrMDA6MDAsLCwsLCwsLCwsLCwsLCwsLCwsLCwsLCxZZXMKQW1hem9uIE5vdmEgU29uaWMsU3BlZWNoLCJTcGVlY2gtdG8tdGV4dCxTcGVlY2ggcmVjb2duaXRpb24gKEFTUiksU3BlZWNoIHN5bnRoZXNpcyxTcGVlY2gtdG8tc3BlZWNoLEF1ZGlvIHF1ZXN0aW9uIGFuc3dlcmluZyIsQW1hem9uLERhbmlsbyBQb2NjaWEgLDIwMjUtMDQtMDgsSW50cm9kdWNpbmcgQW1hem9uIE5vdmEgU29uaWM6IEh1bWFuLWxpa2Ugdm9pY2UgY29udmVyc2F0aW9ucyBmb3IgZ2VuZXJhdGl2ZSBBSSBhcHBsaWNhdGlvbnMsaHR0cHM6Ly9hd3MuYW1hem9uLmNvbS9ibG9ncy9hd3MvaW50cm9kdWNpbmctYW1hem9uLW5vdmEtc29uaWMtaHVtYW4tbGlrZS12b2ljZS1jb252ZXJzYXRpb25zLWZvci1nZW5lcmF0aXZlLWFpLWFwcGxpY2F0aW9ucy8sLCwsLCwsLCwsLCwsLENvbmZpZGVudCwiQW1hem9uIE5vdmEgU29uaWMgaXMgYSBwcm9wcmlldGFyeSBmb3VuZGF0aW9uIG1vZGVsIHRoYXQgdW5pZmllcyBzcGVlY2ggdW5kZXJzdGFuZGluZyBhbmQgZ2VuZXJhdGlvbiBjYXBhYmlsaXRpZXMgaW50byBvbmUgbW9kZWwsIHRvIGVuYWJsZSBodW1hbi1saWtlIHZvaWNlIGNvbnZlcnNhdGlvbnMgd2l0aCBhcnRpZmljaWFsIGludGVsbGlnZW5jZSAoQUkpIGFwcGxpY2F0aW9ucy4gQ3VzdG9tZXJzIGNhbiB1c2UgQW1hem9uIE5vdmEgU29uaWMgdG8gZGV2ZWxvcCB2b2ljZS1iYXNlZCBhcHBsaWNhdGlvbnMsIHN1Y2ggYXMgY3VzdG9tZXIgc2VydmljZSBjYWxsIGF1dG9tYXRpb24gYW5kIGNvbnZlcnNhdGlvbmFsIEFJIGFnZW50cyBhY3Jvc3MgYSBicm9hZCByYW5nZSBvZiBpbmR1c3RyaWVzLCBpbmNsdWRpbmcgdHJhdmVsLCBlZHVjYXRpb24sIGVudGVydGFpbm1lbnQsIGFuZCBtb3JlLiBDdXN0b21lcnMgY2FuIGludGVncmF0ZSB0aGVzZSBhcHBsaWNhdGlvbnMgd2l0aCBBbWF6b24gTm92YSBTb25pYyBmb3IgcmVhbCB0aW1lIHNwZWVjaC10by1zcGVlY2ggY29udmVyc2F0aW9uYWwgQUkgdXNpbmcgQW1hem9uIEJlZHJvY2vigJlzIGJpZGlyZWN0aW9uYWwgc3RyZWFtaW5nIEFQSS4iLCwsQVBJIGFjY2VzcyxVbml0ZWQgU3RhdGVzIG9mIEFtZXJpY2EsLCwsLCwyMDI1LTExLTI4IDExOjUyOjEzKzAwOjAwLCwsLCwsSW5kdXN0cnksLCwsLFVucmVsZWFzZWQsLFRydWUsLCwsLCwsLCwsLE5vClQ1R2VtbWEgKEdlbW1hIDlCLTlCKSxMYW5ndWFnZSwiU2VtYW50aWMgZW1iZWRkaW5nLExhbmd1YWdlIG1vZGVsaW5nL2dlbmVyYXRpb24sUXVlc3Rpb24gYW5zd2VyaW5nIixHb29nbGUgRGVlcE1pbmQsIkJpYW8gWmhhbmcsIEZlZG9yIE1vaXNlZXYsIEpvc2h1YSBBaW5zbGllLCBQYXVsIFN1Z2FudGhhbiwgTWluIE1hLCBTdXJ5YSBCaHVwYXRpcmFqdSwgRmVkZSBMZWJyb24sIE9yaGFuIEZpcmF0LCBBcm1hbmQgSm91bGluLCBaaGUgRG9uZyIsMjAyNS0wNC0wOCxFbmNvZGVyLURlY29kZXIgR2VtbWE6IEltcHJvdmluZyB0aGUgUXVhbGl0eS1FZmZpY2llbmN5IFRyYWRlLU9mZiB2aWEgQWRhcHRhdGlvbixodHRwczovL2FyeGl2Lm9yZy9hYnMvMjUwNC4wNjIyNSwsLCwxNjcwMDAwMDAwMC4wLDE2LjdCLCw0LjMyZSsyMyBGTE9QIFtiYXNlIG1vZGVsIGNvbXB1dGVdICsgMi4wMDRlKzIzIEZMT1AgPSA2LjMyNGUrMjMgRkxPUCwsIiIiV2UgYWRhcHQgb3VyIG1vZGVscyBvbiB1cCB0byAyIHRyaWxsaW9uIHRva2Vucy4iIiAtIHVwcGVyIGJvdW5kCgoiImFkYXB0YXRpb24gaXMgdmVyeSBjb21wdXRhdGlvbmFsbHkgZWZmaWNpZW50LCBjb252ZXJnaW5nIHF1aWNrbHkgYW5kIGFjaGlldmluZyBzaW1pbGFyIHBlcmZvcm1hbmNlIHRvIGl0cyBkZWNvZGVyLW9ubHkgY291bnRlcnBhcnQgYWZ0ZXIgb25seSB0ZW5zIG9mIGJpbGxpb25zIG9mIHRva2Vucy4gIiIiLCwsLCxMaWtlbHksIldoaWxlIGRlY29kZXItb25seSBsYXJnZSBsYW5ndWFnZSBtb2RlbHMgKExMTXMpIGhhdmUgc2hvd24gaW1wcmVzc2l2ZSByZXN1bHRzLCBlbmNvZGVyLWRlY29kZXIgbW9kZWxzIGFyZSBzdGlsbCB3aWRlbHkgYWRvcHRlZCBpbiByZWFsLXdvcmxkIGFwcGxpY2F0aW9ucyBmb3IgdGhlaXIgaW5mZXJlbmNlIGVmZmljaWVuY3kgYW5kIHJpY2hlciBlbmNvZGVyIHJlcHJlc2VudGF0aW9uLiBJbiB0aGlzIHBhcGVyLCB3ZSBzdHVkeSBhIG5vdmVsIHByb2JsZW06IGFkYXB0aW5nIHByZXRyYWluZWQgZGVjb2Rlci1vbmx5IExMTXMgdG8gZW5jb2Rlci1kZWNvZGVyLCB3aXRoIHRoZSBnb2FsIG9mIGxldmVyYWdpbmcgdGhlIHN0cmVuZ3RocyBvZiBib3RoIGFwcHJvYWNoZXMgdG8gYWNoaWV2ZSBhIG1vcmUgZmF2b3JhYmxlIHF1YWxpdHktZWZmaWNpZW5jeSB0cmFkZS1vZmYuIFdlIGFyZ3VlIHRoYXQgYWRhcHRhdGlvbiBub3Qgb25seSBlbmFibGVzIGluaGVyaXRpbmcgdGhlIGNhcGFiaWxpdHkgb2YgZGVjb2Rlci1vbmx5IExMTXMgYnV0IGFsc28gcmVkdWNlcyB0aGUgZGVtYW5kIGZvciBjb21wdXRhdGlvbiBjb21wYXJlZCB0byBwcmV0cmFpbmluZyBmcm9tIHNjcmF0Y2guIFdlIHJpZ29yb3VzbHkgZXhwbG9yZSBkaWZmZXJlbnQgcHJldHJhaW5pbmcgb2JqZWN0aXZlcyBhbmQgcGFyYW1ldGVyIGluaXRpYWxpemF0aW9uL29wdGltaXphdGlvbiB0ZWNobmlxdWVzLiBUaHJvdWdoIGV4dGVuc2l2ZSBleHBlcmltZW50cyBiYXNlZCBvbiBHZW1tYSAyICgyQiBhbmQgOUIpIGFuZCBhIHN1aXRlIG9mIG5ld2x5IHByZXRyYWluZWQgbVQ1LXNpemVkIG1vZGVscyAodXAgdG8gMS42QiksIHdlIGRlbW9uc3RyYXRlIHRoZSBlZmZlY3RpdmVuZXNzIG9mIGFkYXB0YXRpb24gYW5kIHRoZSBhZHZhbnRhZ2Ugb2YgZW5jb2Rlci1kZWNvZGVyIExMTXMuIFVuZGVyIHNpbWlsYXIgaW5mZXJlbmNlIGJ1ZGdldCwgZW5jb2Rlci1kZWNvZGVyIExMTXMgYWNoaWV2ZSBjb21wYXJhYmxlIChvZnRlbiBiZXR0ZXIpIHByZXRyYWluaW5nIHBlcmZvcm1hbmNlIGJ1dCBzdWJzdGFudGlhbGx5IGJldHRlciBmaW5ldHVuaW5nIHBlcmZvcm1hbmNlIHRoYW4gdGhlaXIgZGVjb2Rlci1vbmx5IGNvdW50ZXJwYXJ0LiBGb3IgZXhhbXBsZSwgR2VtbWEgMkItMkIgb3V0cGVyZm9ybXMgR2VtbWEgMkIgYnkgN1wlIGFmdGVyIGluc3RydWN0aW9uIHR1bmluZy4gRW5jb2Rlci1kZWNvZGVyIGFkYXB0YXRpb24gYWxzbyBhbGxvd3MgZm9yIGZsZXhpYmxlIGNvbWJpbmF0aW9uIG9mIGRpZmZlcmVudC1zaXplZCBtb2RlbHMsIHdoZXJlIEdlbW1hIDlCLTJCIHNpZ25pZmljYW50bHkgc3VycGFzc2VzIEdlbW1hIDJCLTJCIGJ5IDNcJS4gVGhlIGFkYXB0ZWQgZW5jb2RlciByZXByZXNlbnRhdGlvbiBhbHNvIHlpZWxkcyBiZXR0ZXIgcmVzdWx0cyBvbiBTdXBlckdMVUUuIFdlIHdpbGwgcmVsZWFzZSBvdXIgY2hlY2twb2ludHMgdG8gZmFjaWxpdGF0ZSBmdXR1cmUgcmVzZWFyY2guIiwsLE9wZW4gd2VpZ2h0cyAocmVzdHJpY3RlZCB1c2UpLFVuaXRlZCBTdGF0ZXMgb2YgQW1lcmljYSxHZW1tYSAyIDlCLDIuMDA0ZSsyMywiNiBGTE9QIC8gcGFyYW1ldGVyIC8gdG9rZW4gKiAxNi43ICogMTBeOSBwYXJhbWV0ZXJzICogMiogMTBeMTIgdG9rZW5zIFt1cHBlciBib3VuZF0gPSAyLjAwNGUrMjMgRkxPUCAKCiIiYWRhcHRhdGlvbiBpcyB2ZXJ5IGNvbXB1dGF0aW9uYWxseSBlZmZpY2llbnQsIGNvbnZlcmdpbmcgcXVpY2tseSBhbmQgYWNoaWV2aW5nIHNpbWlsYXIgcGVyZm9ybWFuY2UgdG8gaXRzIGRlY29kZXItb25seSBjb3VudGVycGFydCBhZnRlciBvbmx5IHRlbnMgb2YgYmlsbGlvbnMgb2YgdG9rZW5zLiAiIiIsLCwyMDI2LTAyLTExIDE5OjI2OjI3KzAwOjAwLCwsLCwsSW5kdXN0cnksLCwsLFVucmVsZWFzZWQsIkdlbW1hIGxpY2Vuc2UKaHR0cHM6Ly9odWdnaW5nZmFjZS5jby9nb29nbGUvdDVnZW1tYS05Yi05Yi11bDIiLCwsLCwsLE9wZXJhdGlvbiBjb3VudGluZyxnb29nbGUsLCwsWWVzCkFtYXpvbiBOb3ZhIFJlZWwsIlZpZGVvLFZpc2lvbiIsIlZpZGVvIGdlbmVyYXRpb24sVGV4dC10by12aWRlbyxJbWFnZS10by12aWRlbyIsQW1hem9uLCwyMDI1LTA0LTA3LEFtYXpvbiBOb3ZhIFJlZWwgaXMgYSB2aWRlbyBnZW5lcmF0aW9uIG1vZGVsIHRoYXQgc3VwcG9ydHMgdGhlIGdlbmVyYXRpb24gb2Ygc2hvcnQgdmlkZW9zIGZyb20gaW5wdXQgdGV4dCBhbmQgaW1hZ2VzLiBBbWF6b24gTm92YSBSZWVsIHByb3ZpZGVzIGNhbWVyYSBtb3Rpb24gY29udHJvbHMgdXNpbmcgbmF0dXJhbCBsYW5ndWFnZSBpbnB1dHMuLCJodHRwczovL2RvY3MuYXdzLmFtYXpvbi5jb20vYWkvcmVzcG9uc2libGUtYWkvbm92YS1yZWVsL292ZXJ2aWV3Lmh0bWwKCmh0dHBzOi8vYXNzZXRzLmFtYXpvbi5zY2llbmNlLzk2LzdkLzBkM2U1OTUxNGFiZjhmZGNmYWZjZGM1NzQzMDAvbm92YS10ZWNoLXJlcG9ydC0yMDI1MDMxNy0wODEwLnBkZiIsLCwsLCwsLCwsLCwiQW1hem9uIFRyYWluaXVtMSxOVklESUEgQTEwMCxOVklESUEgSDEwMCBTWE01IDgwR0IiLCxVbmtub3duLCJBbWF6b24gTm92YSBSZWVsIGlzIGEgcHJvcHJpZXRhcnkgbXVsdGltb2RhbCBmb3VuZGF0aW9uIG1vZGVsIChGTSkgZGVzaWduZWQgZm9yIGVudGVycHJpc2UgdXNlIGNhc2VzLiBBbWF6b24gTm92YSBSZWVsIGdlbmVyYXRlcyBhIG5vdmVsIHZpZGVvIGZyb20gYSBkZXNjcmlwdGl2ZSBuYXR1cmFsIGxhbmd1YWdlIHRleHQgc3RyaW5nIGFuZCBhbiBvcHRpb25hbCByZWZlcmVuY2UgaW1hZ2UgKHRvZ2V0aGVyLCB0aGUg4oCccHJvbXB04oCdKS4gQ3VzdG9tZXJzIGNhbiB1c2UgQW1hem9uIE5vdmEgUmVlbCB0byBjcmVhdGUgY29udGVudCB3aXRoaW4gYWR2ZXJ0aXNpbmcsIGJyYW5kaW5nLCBwcm9kdWN0IGRlc2lnbiwgYW5kIHNvY2lhbCBtZWRpYSB3b3JrZmxvd3MuClRoaXMgQUkgU2VydmljZSBDYXJkIGFwcGxpZXMgdG8gdGhlIHVzZSBvZiBBbWF6b24gTm92YSBSZWVsIHZpYSBBbWF6b24gQmVkcm9jayBDb25zb2xlIGFuZCBBbWF6b24gQmVkcm9jayBBUEkuIFR5cGljYWxseSwgY3VzdG9tZXJzIHVzZSB0aGUgQ29uc29sZSB0byBkZXZlbG9wIGFuZCB0ZXN0IGFwcGxpY2F0aW9ucywKYW5kIHRoZSBBUEkgZm9yIHByb2R1Y3Rpb24gbG9hZHMgYXQgc2NhbGUuIEVhY2ggTm92YSBtb2RlbCBpcyBhIG1hbmFnZWQgc3Vic2VydmljZSBvZiBBbWF6b24gQmVkcm9jazsgY3VzdG9tZXJzIGNhbiBmb2N1cyBvbiBleGVjdXRpbmcgcHJvbXB0cyB3aXRob3V0IGhhdmluZyB0byBwcm92aXNpb24gb3IgbWFuYWdlIGFueQppbmZyYXN0cnVjdHVyZSBzdWNoIGFzIGluc3RhbmNlIHR5cGVzLCBuZXR3b3JrIHRvcG9sb2d5LCBhbmQgZW5kcG9pbnRzLgpBbiBBbWF6b24gTm92YSBSZWVsIDx0ZXh0IHByb21wdCwgPG9wdGlvbmFsIGltYWdlIHByb21wdHM+LCBnZW5lcmF0ZWQgdmlkZW8+IHRyaXBsZSBpcyBzYWlkIHRvIGJlICIiZWZmZWN0aXZlIiIgaWYgYSBza2lsbGVkIGh1bWFuIGV2YWx1YXRvciBkZWNpZGVzIHRoYXQgdGhlIGdlbmVyYXRlZCB2aWRlbzogMS8gaGFzIHRoZSBjb250ZW50CnJlcXVlc3RlZCBieSB0aGUgaW5wdXQgcHJvbXB0cyAodGhlIGNvbWJpbmF0aW9uIG9mIHRleHQgYW5kIG9wdGlvbmFsIGltYWdlIHByb21wdHMpOyAyLyBtYWtlcyByZWFzb25hYmxlIGFzc3VtcHRpb25zIGFib3V0IGVsZW1lbnRzIG5vdCBzcGVjaWZpZWQgaW4gdGhlIGlucHV0IHByb21wdHMgKGZvciBleGFtcGxlLCBpZiBhc2tlZApmb3IgYSB2aWRlbyBvZiBhIGtpdGNoZW4sIGEgcmVmcmlnZXJhdG9yIGFuZCBtaWNyb3dhdmUgYXJlIHByZXNlbnQgYW5kIG5vdCBhIGNvdWNoIG9yIGEgdGlnZXIpOyAzLyBpcyBmcmVlIGZyb20gZGVmZWN0cyBvciBpbWFnZSBjb21wb3NpdGlvbiBlcnJvcnMgKGZvciBleGFtcGxlLCBodW1hbiBib2R5IHBhcnRzIGFyZSBhdHRhY2hlZCBpbiB0aGUgY29ycmVjdCBwbGFjZXMgYW5kIG9iamVjdHMgYXJlIG5vdCB3YXJwZWQpOyBhbmQgNC8gaXMgY29uc2lzdGVudCB3aXRoIHRoZSBzdGFuZGFyZHMgb2Ygc2FmZXR5LCBmYWlybmVzcywgYW5kIG90aGVyIHByb3BlcnRpZXMgdmFsdWVkIGJ5IHRoZSBldmFsdWF0b3IuIE90aGVyd2lzZSwgYSB0cmlwbGUgaXMgc2FpZCB0byBiZSAiImluZWZmZWN0aXZlLiIiCkEgY3VzdG9tZXIncyB3b3JrZmxvdyBtdXN0IGRlY2lkZSBpZiBhIGdlbmVyYXRlZCB2aWRlbyBpcyBlZmZlY3RpdmUgdXNpbmcgaHVtYW4ganVkZ21lbnQsIHdoZXRoZXIgaHVtYW4ganVkZ2VtZW50IGlzIGFwcGxpZWQgb24gYSBjYXNlLWJ5LWNhc2UgYmFzaXMgKGFzIGhhcHBlbnMgd2hlbiB0aGUgQ29uc29sZSBpcwp1c2VkIGFzIGEgcHJvZHVjdGl2aXR5IHRvb2wgYnkgaXRzZWxmKSBvciBpcyBhcHBsaWVkIHZpYSB0aGUgY3VzdG9tZXIncyBjaG9pY2Ugb2YgYW4gYWNjZXB0YWJsZSBzY29yZSBvbiBhbiBhdXRvbWF0ZWQgdGVzdCIsLCxBUEkgYWNjZXNzLFVuaXRlZCBTdGF0ZXMgb2YgQW1lcmljYSwsLCwsLDIwMjUtMTEtMjggMTE6NTI6MTMrMDA6MDAsLCwsLCxJbmR1c3RyeSwsLCwsVW5yZWxlYXNlZCwsVHJ1ZSwsLCwsLCwsLCwsTm8KTGxhbWEgNCBTY291dCwiTXVsdGltb2RhbCxMYW5ndWFnZSxWaXNpb24iLCJDaGF0LENvZGUgZ2VuZXJhdGlvbixWaXN1YWwgcXVlc3Rpb24gYW5zd2VyaW5nLExhbmd1YWdlIG1vZGVsaW5nL2dlbmVyYXRpb24sUXVlc3Rpb24gYW5zd2VyaW5nIixNZXRhIEFJLCwyMDI1LTA0LTA1LFRoZSBMbGFtYSA0IGhlcmQ6IFRoZSBiZWdpbm5pbmcgb2YgYSBuZXcgZXJhIG9mIG5hdGl2ZWx5IG11bHRpbW9kYWwgQUkgaW5ub3ZhdGlvbixodHRwczovL2FpLm1ldGEuY29tL2Jsb2cvbGxhbWEtNC1tdWx0aW1vZGFsLWludGVsbGlnZW5jZS8sLERpc2NyZXRpb25hcnksLDEwOTAwMDAwMDAwMC4wLCIiIk91ciBzbWFsbGVyIG1vZGVsLCBMbGFtYSA0IFNjb3V0LCBpcyBhIGdlbmVyYWwgcHVycG9zZSBtb2RlbCB3aXRoIDE3IGJpbGxpb24gYWN0aXZlIHBhcmFtZXRlcnMsIDE2IGV4cGVydHMsIGFuZCAxMDkgYmlsbGlvbiB0b3RhbCBwYXJhbWV0ZXJzIHRoYXQgZGVsaXZlcnMgc3RhdGUtb2YtdGhlLWFydCBwZXJmb3JtYW5jZSBmb3IgaXRzIGNsYXNzLiIiIiw0LjA4ZSsyNCwiNDBUIHRyYWluaW5nIHRva2VucyBwZXIgbW9kZWwgY2FyZDoKCmh0dHBzOi8vZ2l0aHViLmNvbS9tZXRhLWxsYW1hL2xsYW1hLW1vZGVscy9ibG9iL21haW4vbW9kZWxzL2xsYW1hNC9NT0RFTF9DQVJELm1kICAKCkVzdGltYXRpbmcgdHJhaW5pbmcgY29tcHV0ZSBmcm9tIHBhcmFtZXRlcnMgYW5kIHRva2VuczoKNiBGTE9QIHBlciB0b2tlbiBwZXIgcGFyYW1ldGVyICogMTdCIGFjdGl2ZSBwYXJhbWV0ZXJzICogNDBUIHRva2VucyA9IDQuMDhlMjQgRkxPUAooSW1wbHlpbmcgbWVhbiB0aHJvdWdocHV0IHdhcyAyMjcgVEZMT1BTL0dQVSwgb3IgMTEuNSUgTUZVIGluIEZQOCkKCgpUaGUgbW9kZWwgY2FyZCBhbHNvIHN0YXRlcyB0aGF0IExsYW1hIDQgU2NvdXQgdXNlZCA1LjBNIEgxMDAtaG91cnMuClRoZSBibG9nIHBvc3QgZ2l2ZXMgYSBmaWd1cmUgb2YgMzkwIFRGTE9QUy9HUFUsIGJ1dCB0aGlzIG1heSBoYXZlIGJlZW4gdGhlIHV0aWxpemF0aW9uIHJhdGUgZm9yIEJlaGVtb3RoLCBvciBhbGwgb2YgdGhlIG1vZGVscyB0b2dldGhlci4gVXNpbmcgdGhpcyB1dGlsaXphdGlvbiwgd2UgaGF2ZToKQ29tcHV0ZSA9IDM5MCBURkxPUC9zICogNSBtaWxsaW9uIGhvdXJzID0gNy4wMmUyNCBGTE9QCihUaGlzIHZhbHVlIGlzIGhpZ2hlciB0aGFuIHRoZSBjb21wdXRlIGltcGxpZWQgYnkgcGFyYW1ldGVycyBhbmQgdG9rZW5zLCBhbmQgc3VnZ2VzdHMgdXRpbGl6YXRpb24gbWF5IGhhdmUgYmVlbiBsb3dlciBmb3IgU2NvdXQgdGhhbiBmb3IgQmVoZW1vdGguKSIsMzAwMDAwMDAwMDAwMDAsIiIiVGhlIG92ZXJhbGwgZGF0YSBtaXh0dXJlIGZvciB0cmFpbmluZyBjb25zaXN0ZWQgb2YgbW9yZSB0aGFuIDMwIHRyaWxsaW9uIHRva2Vucywgd2hpY2ggaXMgbW9yZSB0aGFuIGRvdWJsZSB0aGUgTGxhbWEgMyBwcmUtdHJhaW5pbmcgbWl4dHVyZSBhbmQgaW5jbHVkZXMgZGl2ZXJzZSB0ZXh0LCBpbWFnZSwgYW5kIHZpZGVvIGRhdGFzZXRzLiIiIiwsLCwsTGlrZWx5LCJXZeKAmXJlIHNoYXJpbmcgdGhlIGZpcnN0IG1vZGVscyBpbiB0aGUgTGxhbWEgNCBoZXJkLCB3aGljaCB3aWxsIGVuYWJsZSBwZW9wbGUgdG8gYnVpbGQgbW9yZSBwZXJzb25hbGl6ZWQgbXVsdGltb2RhbCBleHBlcmllbmNlcy4KTGxhbWEgNCBTY291dCwgYSAxNyBiaWxsaW9uIGFjdGl2ZSBwYXJhbWV0ZXIgbW9kZWwgd2l0aCAxNiBleHBlcnRzLCBpcyB0aGUgYmVzdCBtdWx0aW1vZGFsIG1vZGVsIGluIHRoZSB3b3JsZCBpbiBpdHMgY2xhc3MgYW5kIGlzIG1vcmUgcG93ZXJmdWwgdGhhbiBhbGwgcHJldmlvdXMgZ2VuZXJhdGlvbiBMbGFtYSBtb2RlbHMsIHdoaWxlIGZpdHRpbmcgaW4gYSBzaW5nbGUgTlZJRElBIEgxMDAgR1BVLiBBZGRpdGlvbmFsbHksIExsYW1hIDQgU2NvdXQgb2ZmZXJzIGFuIGluZHVzdHJ5LWxlYWRpbmcgY29udGV4dCB3aW5kb3cgb2YgMTBNIGFuZCBkZWxpdmVycyBiZXR0ZXIgcmVzdWx0cyB0aGFuIEdlbW1hIDMsIEdlbWluaSAyLjAgRmxhc2gtTGl0ZSwgYW5kIE1pc3RyYWwgMy4xIGFjcm9zcyBhIGJyb2FkIHJhbmdlIG9mIHdpZGVseSByZXBvcnRlZCBiZW5jaG1hcmtzLgpMbGFtYSA0IE1hdmVyaWNrLCBhIDE3IGJpbGxpb24gYWN0aXZlIHBhcmFtZXRlciBtb2RlbCB3aXRoIDEyOCBleHBlcnRzLCBpcyB0aGUgYmVzdCBtdWx0aW1vZGFsIG1vZGVsIGluIGl0cyBjbGFzcywgYmVhdGluZyBHUFQtNG8gYW5kIEdlbWluaSAyLjAgRmxhc2ggYWNyb3NzIGEgYnJvYWQgcmFuZ2Ugb2Ygd2lkZWx5IHJlcG9ydGVkIGJlbmNobWFya3MsIHdoaWxlIGFjaGlldmluZyBjb21wYXJhYmxlIHJlc3VsdHMgdG8gdGhlIG5ldyBEZWVwU2VlayB2MyBvbiByZWFzb25pbmcgYW5kIGNvZGluZ+KAlGF0IGxlc3MgdGhhbiBoYWxmIHRoZSBhY3RpdmUgcGFyYW1ldGVycy4gTGxhbWEgNCBNYXZlcmljayBvZmZlcnMgYSBiZXN0LWluLWNsYXNzIHBlcmZvcm1hbmNlIHRvIGNvc3QgcmF0aW8gd2l0aCBhbiBleHBlcmltZW50YWwgY2hhdCB2ZXJzaW9uIHNjb3JpbmcgRUxPIG9mIDE0MTcgb24gTE1BcmVuYS4KVGhlc2UgbW9kZWxzIGFyZSBvdXIgYmVzdCB5ZXQgdGhhbmtzIHRvIGRpc3RpbGxhdGlvbiBmcm9tIExsYW1hIDQgQmVoZW1vdGgsIGEgMjg4IGJpbGxpb24gYWN0aXZlIHBhcmFtZXRlciBtb2RlbCB3aXRoIDE2IGV4cGVydHMgdGhhdCBpcyBvdXIgbW9zdCBwb3dlcmZ1bCB5ZXQgYW5kIGFtb25nIHRoZSB3b3JsZOKAmXMgc21hcnRlc3QgTExNcy4gTGxhbWEgNCBCZWhlbW90aCBvdXRwZXJmb3JtcyBHUFQtNC41LCBDbGF1ZGUgU29ubmV0IDMuNywgYW5kIEdlbWluaSAyLjAgUHJvIG9uIHNldmVyYWwgU1RFTSBiZW5jaG1hcmtzLiBMbGFtYSA0IEJlaGVtb3RoIGlzIHN0aWxsIHRyYWluaW5nLCBhbmQgd2XigJlyZSBleGNpdGVkIHRvIHNoYXJlIG1vcmUgZGV0YWlscyBhYm91dCBpdCBldmVuIHdoaWxlIGl04oCZcyBzdGlsbCBpbiBmbGlnaHQuCkRvd25sb2FkIHRoZSBMbGFtYSA0IFNjb3V0IGFuZCBMbGFtYSA0IE1hdmVyaWNrIG1vZGVscyB0b2RheSBvbiBsbGFtYS5jb20gYW5kIEh1Z2dpbmcgRmFjZS4gVHJ5IE1ldGEgQUkgYnVpbHQgd2l0aCBMbGFtYSA0IGluIFdoYXRzQXBwLCBNZXNzZW5nZXIsIEluc3RhZ3JhbSBEaXJlY3QsIGFuZCBvbiB0aGUgd2ViLiIsLCxPcGVuIHdlaWdodHMgKHJlc3RyaWN0ZWQgdXNlKSxVbml0ZWQgU3RhdGVzIG9mIEFtZXJpY2EsLCwsLCwyMDI1LTExLTI4IDExOjUyOjEzKzAwOjAwLCwsLCwsSW5kdXN0cnksLCwsLFVucmVsZWFzZWQsIkxsYW1hIDQgbGljZW5zZSAoYnJhbmRpbmcgcmVxdWlyZW1lbnRzLCBzaXplIGNhcCA3MDBNIE1BVSkKaHR0cHM6Ly9odWdnaW5nZmFjZS5jby9tZXRhLWxsYW1hL0xsYW1hLTQtU2NvdXQtMTdCLTE2RQoKbm8gdHJhaW5pbmcgY29kZSBoZXJlIApodHRwczovL2dpdGh1Yi5jb20vbWV0YS1sbGFtYS9sbGFtYS1tb2RlbHMvdHJlZS9tYWluL21vZGVs</x:v>
      </x:c>
    </x:row>
    <x:row r="43" ht="18" customHeight="1">
      <x:c r="A43" s="17" t="n">
        <x:v>38</x:v>
      </x:c>
      <x:c r="B43" s="17" t="n">
        <x:v>310</x:v>
      </x:c>
      <x:c r="C43" s="160" t="str">
        <x:v>cy9sbGFtYTQiLFRydWUsLCwsLCwsbWV0YS1sbGFtYSwsLCxZZXMKTGxhbWEgNCBNYXZlcmljaywiTXVsdGltb2RhbCxMYW5ndWFnZSxWaXNpb24iLCJDaGF0LENvZGUgZ2VuZXJhdGlvbixWaXN1YWwgcXVlc3Rpb24gYW5zd2VyaW5nLExhbmd1YWdlIG1vZGVsaW5nL2dlbmVyYXRpb24sUXVlc3Rpb24gYW5zd2VyaW5nIixNZXRhIEFJLCwyMDI1LTA0LTA1LFRoZSBMbGFtYSA0IGhlcmQ6IFRoZSBiZWdpbm5pbmcgb2YgYSBuZXcgZXJhIG9mIG5hdGl2ZWx5IG11bHRpbW9kYWwgQUkgaW5ub3ZhdGlvbixodHRwczovL2FpLm1ldGEuY29tL2Jsb2cvbGxhbWEtNC1tdWx0aW1vZGFsLWludGVsbGlnZW5jZS8sLERpc2NyZXRpb25hcnksLDQwMDAwMDAwMDAwMC4wLCIiIkxsYW1hIDQgTWF2ZXJpY2sgbW9kZWxzIGhhdmUgMTdCIGFjdGl2ZSBwYXJhbWV0ZXJzIGFuZCA0MDBCIHRvdGFsIHBhcmFtZXRlcnMuIiIKCmh0dHBzOi8vYWkubWV0YS5jb20vYmxvZy9sbGFtYS00LW11bHRpbW9kYWwtaW50ZWxsaWdlbmNlLyIsMi4yNDQwMDAwMDAwMDFlKzI0LCIyMlQgdHJhaW5pbmcgdG9rZW5zIHBlciBtb2RlbCBjYXJkOgoKaHR0cHM6Ly9naXRodWIuY29tL21ldGEtbGxhbWEvbGxhbWEtbW9kZWxzL2Jsb2IvbWFpbi9tb2RlbHMvbGxhbWE0L01PREVMX0NBUkQubWQgICAKCk1hdmVyaWNrIHdhcyB0cmFpbmVkIHVzaW5nIGNvLWRpc3RpbGxhdGlvbiBmcm9tIExsYW1hIDQgQmVoZW1vdGguIEl0IGlzbid0IDEwMCUgY2xlYXIgdGhhdCBhbGwgMjJUIHRva2VucyB1c2VkIGRpc3RpbGxhdGlvbiwgYnV0IHdlIGFzc3VtZSB0aGlzIGZvciB0aGUgdGltZSBiZWluZy4KCkVzdGltYXRpbmcgdHJhaW5pbmcgY29tcHV0ZSBmcm9tIHBhcmFtZXRlcnMgYW5kIHRva2VuczoKQ29tcHV0ZSA9IDYgRkxPUCBwZXIgdG9rZW4gcGVyIHBhcmFtZXRlciAqIDE3QiBhY3RpdmUgcGFyYW1ldGVycyAqIDIyVCB0b2tlbnMgPSAyLjI0NGUyNCBGTE9QCihJbXBseWluZyBtZWFuIHRocm91Z2hwdXQgd2FzIDI2MiBURkxPUFMvR1BVLCBvciAxMy4yJSBNRlUgaW4gRlA4KQoKClRoZSBtb2RlbCBjYXJkIGFsc28gc3RhdGVzIHRoYXQgTGxhbWEgNCBNYXZlcmljayB1c2VkIDIuMzhNIEgxMDAtaG91cnMuClRoZSBibG9nIHBvc3QgZ2l2ZXMgYSBmaWd1cmUgb2YgMzkwIFRGTE9QUy9HUFUsIGJ1dCB0aGlzIG1heSBoYXZlIGJlZW4gdGhlIHV0aWxpemF0aW9uIHJhdGUgZm9yIEJlaGVtb3RoLCBvciBhbGwgb2YgdGhlIG1vZGVscyB0b2dldGhlci4gVXNpbmcgdGhpcyB1dGlsaXphdGlvbiwgd2UgaGF2ZToKQ29tcHV0ZSA9IDM5MCBURkxPUC9zICogMi4zOCBtaWxsaW9uIGhvdXJzID0gMy4zNDJlMjQgRkxPUAooVGhpcyB2YWx1ZSBpcyBoaWdoZXIgdGhhbiB0aGUgY29tcHV0ZSBpbXBsaWVkIGJ5IHBhcmFtZXRlcnMgYW5kIHRva2VucywgYW5kIHN1Z2dlc3RzIHV0aWxpemF0aW9uIG1heSBoYXZlIGJlZW4gbG93ZXIgZm9yIE1hdmVyaWNrIHRoYW4gZm9yIEJlaGVtb3RoLikiLDMwMDAwMDAwMDAwMDAwLCIiIlRoZSBvdmVyYWxsIGRhdGEgbWl4dHVyZSBmb3IgdHJhaW5pbmcgY29uc2lzdGVkIG9mIG1vcmUgdGhhbiAzMCB0cmlsbGlvbiB0b2tlbnMsIHdoaWNoIGlzIG1vcmUgdGhhbiBkb3VibGUgdGhlIExsYW1hIDMgcHJlLXRyYWluaW5nIG1peHR1cmUgYW5kIGluY2x1ZGVzIGRpdmVyc2UgdGV4dCwgaW1hZ2UsIGFuZCB2aWRlbyBkYXRhc2V0cy4iIiIsLCwsLExpa2VseSwiV2XigJlyZSBzaGFyaW5nIHRoZSBmaXJzdCBtb2RlbHMgaW4gdGhlIExsYW1hIDQgaGVyZCwgd2hpY2ggd2lsbCBlbmFibGUgcGVvcGxlIHRvIGJ1aWxkIG1vcmUgcGVyc29uYWxpemVkIG11bHRpbW9kYWwgZXhwZXJpZW5jZXMuCkxsYW1hIDQgU2NvdXQsIGEgMTcgYmlsbGlvbiBhY3RpdmUgcGFyYW1ldGVyIG1vZGVsIHdpdGggMTYgZXhwZXJ0cywgaXMgdGhlIGJlc3QgbXVsdGltb2RhbCBtb2RlbCBpbiB0aGUgd29ybGQgaW4gaXRzIGNsYXNzIGFuZCBpcyBtb3JlIHBvd2VyZnVsIHRoYW4gYWxsIHByZXZpb3VzIGdlbmVyYXRpb24gTGxhbWEgbW9kZWxzLCB3aGlsZSBmaXR0aW5nIGluIGEgc2luZ2xlIE5WSURJQSBIMTAwIEdQVS4gQWRkaXRpb25hbGx5LCBMbGFtYSA0IFNjb3V0IG9mZmVycyBhbiBpbmR1c3RyeS1sZWFkaW5nIGNvbnRleHQgd2luZG93IG9mIDEwTSBhbmQgZGVsaXZlcnMgYmV0dGVyIHJlc3VsdHMgdGhhbiBHZW1tYSAzLCBHZW1pbmkgMi4wIEZsYXNoLUxpdGUsIGFuZCBNaXN0cmFsIDMuMSBhY3Jvc3MgYSBicm9hZCByYW5nZSBvZiB3aWRlbHkgcmVwb3J0ZWQgYmVuY2htYXJrcy4KTGxhbWEgNCBNYXZlcmljaywgYSAxNyBiaWxsaW9uIGFjdGl2ZSBwYXJhbWV0ZXIgbW9kZWwgd2l0aCAxMjggZXhwZXJ0cywgaXMgdGhlIGJlc3QgbXVsdGltb2RhbCBtb2RlbCBpbiBpdHMgY2xhc3MsIGJlYXRpbmcgR1BULTRvIGFuZCBHZW1pbmkgMi4wIEZsYXNoIGFjcm9zcyBhIGJyb2FkIHJhbmdlIG9mIHdpZGVseSByZXBvcnRlZCBiZW5jaG1hcmtzLCB3aGlsZSBhY2hpZXZpbmcgY29tcGFyYWJsZSByZXN1bHRzIHRvIHRoZSBuZXcgRGVlcFNlZWsgdjMgb24gcmVhc29uaW5nIGFuZCBjb2RpbmfigJRhdCBsZXNzIHRoYW4gaGFsZiB0aGUgYWN0aXZlIHBhcmFtZXRlcnMuIExsYW1hIDQgTWF2ZXJpY2sgb2ZmZXJzIGEgYmVzdC1pbi1jbGFzcyBwZXJmb3JtYW5jZSB0byBjb3N0IHJhdGlvIHdpdGggYW4gZXhwZXJpbWVudGFsIGNoYXQgdmVyc2lvbiBzY29yaW5nIEVMTyBvZiAxNDE3IG9uIExNQXJlbmEuClRoZXNlIG1vZGVscyBhcmUgb3VyIGJlc3QgeWV0IHRoYW5rcyB0byBkaXN0aWxsYXRpb24gZnJvbSBMbGFtYSA0IEJlaGVtb3RoLCBhIDI4OCBiaWxsaW9uIGFjdGl2ZSBwYXJhbWV0ZXIgbW9kZWwgd2l0aCAxNiBleHBlcnRzIHRoYXQgaXMgb3VyIG1vc3QgcG93ZXJmdWwgeWV0IGFuZCBhbW9uZyB0aGUgd29ybGTigJlzIHNtYXJ0ZXN0IExMTXMuIExsYW1hIDQgQmVoZW1vdGggb3V0cGVyZm9ybXMgR1BULTQuNSwgQ2xhdWRlIFNvbm5ldCAzLjcsIGFuZCBHZW1pbmkgMi4wIFBybyBvbiBzZXZlcmFsIFNURU0gYmVuY2htYXJrcy4gTGxhbWEgNCBCZWhlbW90aCBpcyBzdGlsbCB0cmFpbmluZywgYW5kIHdl4oCZcmUgZXhjaXRlZCB0byBzaGFyZSBtb3JlIGRldGFpbHMgYWJvdXQgaXQgZXZlbiB3aGlsZSBpdOKAmXMgc3RpbGwgaW4gZmxpZ2h0LgpEb3dubG9hZCB0aGUgTGxhbWEgNCBTY291dCBhbmQgTGxhbWEgNCBNYXZlcmljayBtb2RlbHMgdG9kYXkgb24gbGxhbWEuY29tIGFuZCBIdWdnaW5nIEZhY2UuIFRyeSBNZXRhIEFJIGJ1aWx0IHdpdGggTGxhbWEgNCBpbiBXaGF0c0FwcCwgTWVzc2VuZ2VyLCBJbnN0YWdyYW0gRGlyZWN0LCBhbmQgb24gdGhlIHdlYi4iLCwsT3BlbiB3ZWlnaHRzIChyZXN0cmljdGVkIHVzZSksVW5pdGVkIFN0YXRlcyBvZiBBbWVyaWNhLCwsLCwsMjAyNS0xMS0yOCAxMTo1MjoxMyswMDowMCwsLCwsLEluZHVzdHJ5LCwsLCxVbnJlbGVhc2VkLCJMbGFtYSA0IGxpY2Vuc2UgKGJyYW5kaW5nIHJlcXVpcmVtZW50cywgc2l6ZSBjYXAgNzAwTSBNQVUpCmh0dHBzOi8vaHVnZ2luZ2ZhY2UuY28vbWV0YS1sbGFtYS9MbGFtYS00LU1hdmVyaWNrLTE3Qi0xMjhFLU9yaWdpbmFsCgpubyB0cmFpbmluZyBjb2RlIGhlcmUgCmh0dHBzOi8vZ2l0aHViLmNvbS9tZXRhLWxsYW1hL2xsYW1hLW1vZGVscy90cmVlL21haW4vbW9kZWxzL2xsYW1hNCIsVHJ1ZSwsLCwsLCxtZXRhLWxsYW1hLCwsLFllcwpMbGFtYSA0IEJlaGVtb3RoIChwcmV2aWV3KSwiTXVsdGltb2RhbCxMYW5ndWFnZSxWaXNpb24iLCJDaGF0LENvZGUgZ2VuZXJhdGlvbixWaXN1YWwgcXVlc3Rpb24gYW5zd2VyaW5nLFRyYW5zbGF0aW9uLExhbmd1YWdlIG1vZGVsaW5nL2dlbmVyYXRpb24sUXVhbnRpdGF0aXZlIHJlYXNvbmluZyxRdWVzdGlvbiBhbnN3ZXJpbmciLE1ldGEgQUksLDIwMjUtMDQtMDUsVGhlIExsYW1hIDQgaGVyZDogVGhlIGJlZ2lubmluZyBvZiBhIG5ldyBlcmEgb2YgbmF0aXZlbHkgbXVsdGltb2RhbCBBSSBpbm5vdmF0aW9uLGh0dHBzOi8vYWkubWV0YS5jb20vYmxvZy9sbGFtYS00LW11bHRpbW9kYWwtaW50ZWxsaWdlbmNlLywsVHJhaW5pbmcgY29zdCwsMjAwMDAwMDAwMDAwMC4wLCIiIkxsYW1hIDQgQmVoZW1vdGgsIGEgMjg4IGJpbGxpb24gYWN0aXZlIHBhcmFtZXRlciBtb2RlbCB3aXRoIDE2IGV4cGVydHMgdGhhdCBpcyBvdXIgbW9zdCBwb3dlcmZ1bCB5ZXQgYW5kIGFtb25nIHRoZSB3b3JsZOKAmXMgc21hcnRlc3QgTExNcy4iIiIsNS4xODQwMDAwMDAwMDAwMWUrMjUsIkJlaGVtb3RoJ3MgdHJhaW5pbmcgZGF0YXNldCBpcyBhdCBsZWFzdCAzMFQgdG9rZW5zOgpodHRwczovL2FpLm1ldGEuY29tL2Jsb2cvbGxhbWEtNC1tdWx0aW1vZGFsLWludGVsbGlnZW5jZS8gCgo2IEZMT1AgLyBwYXJhbWV0ZXIgLyB0b2tlbiAqIDI4OCAqIDEwXjkgYWN0aXZhdGVkIHBhcmFtZXRlcnMgKiAzMCAqIDEwXjEyIHRva2VucyA9IDUuMTg0ZSsyNSBGTE9QIiwzMDAwMDAwMDAwMDAwMCwiIiJUaGUgb3ZlcmFsbCBkYXRhIG1peHR1cmUgZm9yIHRyYWluaW5nIGNvbnNpc3RlZCBvZiBtb3JlIHRoYW4gMzAgdHJpbGxpb24gdG9rZW5zLCB3aGljaCBpcyBtb3JlIHRoYW4gZG91YmxlIHRoZSBMbGFtYSAzIHByZS10cmFpbmluZyBtaXh0dXJlIGFuZCBpbmNsdWRlcyBkaXZlcnNlIHRleHQsIGltYWdlLCBhbmQgdmlkZW8gZGF0YXNldHMuIiIiLCwiQmFzZWQgb24gdGhlIG1vZGVsIGNhcmRzIGZvciBMbGFtYSA0IFNjb3V0IGFuZCBNYXZlcmljaywgdGhleSBzZWVtIHRvIGJlIHVzaW5nIEgxMDAtODBHQiBHUFVzLCBkZXNwaXRlIHRoZSBhcnRpY2xlIHNheWluZyB0aGF0IDM5MCBURkxPUFMvR1BVIHdhcyBhIGhpZ2ggTUZVIChpdCBpcyBoaWdoIHRocm91Z2hwdXQsIGJ1dCA8MjAlIE1GVSBpbiBGUDgpLiIsTlZJRElBIEgxMDAgU1hNNSA4MEdCLCxMaWtlbHksIldl4oCZcmUgc2hhcmluZyB0aGUgZmlyc3QgbW9kZWxzIGluIHRoZSBMbGFtYSA0IGhlcmQsIHdoaWNoIHdpbGwgZW5hYmxlIHBlb3BsZSB0byBidWlsZCBtb3JlIHBlcnNvbmFsaXplZCBtdWx0aW1vZGFsIGV4cGVyaWVuY2VzLgouLi4KTGxhbWEgNCBCZWhlbW90aCwgYSAyODggYmlsbGlvbiBhY3RpdmUgcGFyYW1ldGVyIG1vZGVsIHdpdGggMTYgZXhwZXJ0cyB0aGF0IGlzIG91ciBtb3N0IHBvd2VyZnVsIHlldCBhbmQgYW1vbmcgdGhlIHdvcmxk4oCZcyBzbWFydGVzdCBMTE1zLiBMbGFtYSA0IEJlaGVtb3RoIG91dHBlcmZvcm1zIEdQVC00LjUsIENsYXVkZSBTb25uZXQgMy43LCBhbmQgR2VtaW5pIDIuMCBQcm8gb24gc2V2ZXJhbCBTVEVNIGJlbmNobWFya3MuIExsYW1hIDQgQmVoZW1vdGggaXMgc3RpbGwgdHJhaW5pbmcsIGFuZCB3ZeKAmXJlIGV4Y2l0ZWQgdG8gc2hhcmUgbW9yZSBkZXRhaWxzIGFib3V0IGl0IGV2ZW4gd2hpbGUgaXTigJlzIHN0aWxsIGluIGZsaWdodC4KRG93bmxvYWQgdGhlIExsYW1hIDQgU2NvdXQgYW5kIExsYW1hIDQgTWF2ZXJpY2sgbW9kZWxzIHRvZGF5IG9uIGxsYW1hLmNvbSBhbmQgSHVnZ2luZyBGYWNlLiBUcnkgTWV0YSBBSSBidWlsdCB3aXRoIExsYW1hIDQgaW4gV2hhdHNBcHAsIE1lc3NlbmdlciwgSW5zdGFncmFtIERpcmVjdCwgYW5kIG9uIHRoZSB3ZWIuIiwsLFVucmVsZWFzZWQsVW5pdGVkIFN0YXRlcyBvZiBBbWVyaWNhLCwsLDMyMDAwLjAsLDIwMjYtMDItMTEgMTk6MjY6MjcrMDA6MDAsLCwsLCxJbmR1c3RyeSwsLCwsVW5yZWxlYXNlZCwiIiJXaGlsZSB3ZeKAmXJlIG5vdCB5ZXQgcmVsZWFzaW5nIExsYW1hIDQgQmVoZW1vdGggYXMgaXQgaXMgc3RpbGwgdHJhaW5pbmciIiIsVHJ1ZSw0NDU4ODk2My42MjQwMDcxNjUsLCxUcnVlLDQzOTMzNDU0Ljk5ODEwNTYzLE9wZXJhdGlvbiBjb3VudGluZywsLCwsTm8KU2VjLUdlbWluaSB2MSwsLEdvb2dsZSwiRWxpZSBCdXJ6c3RlaW4sIE1hcmlhbm5hIFRpc2hjaGVua28iLDIwMjUtMDQtMDQsIkdvb2dsZSBhbm5vdW5jZXMgU2VjLUdlbWluaSB2MSwgYSBuZXcgZXhwZXJpbWVudGFsIGN5YmVyc2VjdXJpdHkgbW9kZWwiLGh0dHBzOi8vc2VjdXJpdHkuZ29vZ2xlYmxvZy5jb20vMjAyNS8wNC9nb29nbGUtbGF1bmNoZXMtc2VjLWdlbWluaS12MS1uZXcuaHRtbCwsLCwsLCwsLCwsLCwsVW5rbm93biwiVG9kYXksIHdl4oCZcmUgYW5ub3VuY2luZyBTZWMtR2VtaW5pIHYxLCBhIG5ldyBleHBlcmltZW50YWwgQUkgbW9kZWwgZm9jdXNlZCBvbiBhZHZhbmNpbmcgY3liZXJzZWN1cml0eSBBSSBmcm9udGllcnMuICIsLCwsVW5pdGVkIFN0YXRlcyBvZiBBbWVyaWNhLCwsLCwsMjAyNS0xMS0yOCAxMTo1MjoxMyswMDowMCwsLCwsLEluZHVzdHJ5LCwsLCwsLCwsLCwsLCwsLCwsCkZvdW5kYXRpb25TdGVyZW8sM0QgbW9kZWxpbmcsM0QgcmVjb25zdHJ1Y3Rpb24sTlZJRElBLCJCb3dlbiBXZW4sIE1hdHRoZXcgVHJlcHRlLCBKb3NlcGggQXJpYmlkbywgSmFuIEthdXR6LCBPcmF6aW8gR2FsbG8sIFN0YW4gQmlyY2hmaWVsZCIsMjAyNS0wNC0wNCxGb3VuZGF0aW9uU3RlcmVvOiBaZXJvLVNob3QgU3RlcmVvIE1hdGNoaW5nLGh0dHBzOi8vYXJ4aXYub3JnL2Ficy8yNTAxLjA5ODk4LCwsLDMzNTMwMDAwMC4wLDMzNS4zTSwsLCwiIiIxTSBzdGVyZW8gcGFpcnMiIgoKIiIyMDBLIHN0ZXBzIHdpdGggYSB0b3RhbCBiYXRjaCBzaXplIG9mIDEyOCBldmVubHkgZGlzdHJpYnV0ZWQgb3ZlciAzMiBOVklESUEgQTEwMCBHUFVzIiIKCiIiSW1hZ2VzIGFyZSByYW5kb21seSBjcm9wcGVkIHRvIDMyMMOXNzM2IGJlZm9yZSBmZWVkaW5nIHRvIHRoZSBuZXR3b3JrLiIiCgoiIlRoZSBkYXRhIGdlbmVyYXRpb24gaXMgcGVyZm9ybWVkIGFjcm9zcyA0OCBOVklESUEgQTQwIEdQVXMgZm9yIDEwIGRheXMuIiIiLCwsTlZJRElBIEExMDAsLExpa2VseSwiVHJlbWVuZG91cyBwcm9ncmVzcyBoYXMgYmVlbiBtYWRlIGluIGRlZXAgc3RlcmVvIG1hdGNoaW5nIHRvIGV4Y2VsIG9uIGJlbmNobWFyayBkYXRhc2V0cyB0aHJvdWdoIHBlci1kb21haW4gZmluZS10dW5pbmcuIEhvd2V2ZXIsIGFjaGlldmluZyBzdHJvbmcgemVyby1zaG90IGdlbmVyYWxpemF0aW9uIC0gYSBoYWxsbWFyayBvZiBmb3VuZGF0aW9uIG1vZGVscyBpbiBvdGhlciBjb21wdXRlciB2aXNpb24gdGFza3MgLSByZW1haW5zIGNoYWxsZW5naW5nIGZvciBzdGVyZW8gbWF0Y2hpbmcuIFdlIGludHJvZHVjZSBGb3VuZGF0aW9uU3RlcmVvLCBhIGZvdW5kYXRpb24gbW9kZWwgZm9yIHN0ZXJlbyBkZXB0aCBlc3RpbWF0aW9uIGRlc2lnbmVkIHRvIGFjaGlldmUgc3Ryb25nIHplcm8tc2hvdCBnZW5lcmFsaXphdGlvbi4gVG8gdGhpcyBlbmQsIHdlIGZpcnN0IGNvbnN0cnVjdCBhIGxhcmdlLXNjYWxlICgxTSBzdGVyZW8gcGFpcnMpIHN5bnRoZXRpYyB0cmFpbmluZyBkYXRhc2V0IGZlYXR1cmluZyBsYXJnZSBkaXZlcnNpdHkgYW5kIGhpZ2ggcGhvdG9yZWFsaXNtLCBmb2xsb3dlZCBieSBhbiBhdXRvbWF0aWMgc2VsZi1jdXJhdGlvbiBwaXBlbGluZSB0byByZW1vdmUgYW1iaWd1b3VzIHNhbXBsZXMuIFdlIHRoZW4gZGVzaWduIGEgbnVtYmVyIG9mIG5ldHdvcmsgYXJjaGl0ZWN0dXJlIGNvbXBvbmVudHMgdG8gZW5oYW5jZSBzY2FsYWJpbGl0eSwgaW5jbHVkaW5nIGEgc2lkZS10dW5pbmcgZmVhdHVyZSBiYWNrYm9uZSB0aGF0IGFkYXB0cyByaWNoIG1vbm9jdWxhciBwcmlvcnMgZnJvbSB2aXNpb24gZm91bmRhdGlvbiBtb2RlbHMgdG8gbWl0aWdhdGUgdGhlIHNpbS10by1yZWFsIGdhcCwgYW5kIGxvbmctcmFuZ2UgY29udGV4dCByZWFzb25pbmcgZm9yIGVmZmVjdGl2ZSBjb3N0IHZvbHVtZSBmaWx0ZXJpbmcuIFRvZ2V0aGVyLCB0aGVzZSBjb21wb25lbnRzIGxlYWQgdG8gc3Ryb25nIHJvYnVzdG5lc3MgYW5kIGFjY3VyYWN5IGFjcm9zcyBkb21haW5zLCBlc3RhYmxpc2hpbmcgYSBuZXcgc3RhbmRhcmQgaW4gemVyby1zaG90IHN0ZXJlbyBkZXB0aCBlc3RpbWF0aW9uLiBQcm9qZWN0IHBhZ2U6IHRoaXMgaHR0cHMgVVJMIiwsLE9wZW4gd2VpZ2h0cyAobm9uLWNvbW1lcmNpYWwpLFVuaXRlZCBTdGF0ZXMgb2YgQW1lcmljYSxEZXB0aCBBbnl0aGluZyBWMiBMYXJnZSwsLDMyLjAsLDIwMjUtMTEtMjggMTE6NTI6MTMrMDA6MDAsLCwsLCxJbmR1c3RyeSwsLCwsT3BlbiAobm9uLWNvbW1lcmNpYWwpLCJjdXN0b20gbm9uLWNvbW1lcmNpYWwgbGljZW5zZQpodHRwczovL2dpdGh1Yi5jb20vTlZsYWJzL0ZvdW5kYXRpb25TdGVyZW8vP3RhYj1yZWFkbWUtb3YtZmlsZSIsLCwsLCwyNTEwNS4zOTA1MDI1MjU4OTcsLCwsLCxZZXMKTWlkam91cm5leSBWNyxWaXNpb24sSW1hZ2UgZ2VuZXJhdGlvbixNaWRqb3VybmV5LCwyMDI1LTA0LTAzLFZlcnNpb24saHR0cHM6Ly9kb2NzLm1pZGpvdXJuZXkuY29tL2hjL2VuLXVzL2FydGljbGVzLzMyMTk5NDA1NjY3ODUzLVZlcnNpb24sLCwsLCwsLCwsLCwsLFVua25vd24sLCwsLFVuaXRlZCBTdGF0ZXMgb2YgQW1lcmljYSwsLCwsLDIwMjUtMTEtMjggMTE6NTI6MTMrMDA6MDAsLCwsLCxJbmR1c3RyeSwsLCwsLCwsLCwsLCwsLCwsLApTa3lSZWVscy1BMixWaWRlbywiVmlkZW8gZ2VuZXJhdGlvbixJbWFnZS10by12aWRlbyIsS3VubHVuIEluYy4sIlpoZW5nY29uZyBGZWksIERlYmFuZyBMaSwgRGkgUWl1LCBKaWFodWEgV2FuZywgWWlrdW4gRG91LCBSdWkgV2FuZywgSmluZ3RhbyBYdSwgTWluZ3l1YW4gRmFuLCBHdWliaW4gQ2hlbiwgWWFuZyBMaSwgWWFodWkgWmhvdSIsMjAyNS0wNC0wMywiU2t5UmVlbHMtQTI6IENvbXBvc2UgQW55dGhpbmcgaW4gVmlkZW8gRGlmZnVzaW9uClRyYW5zZm9ybWVycyIsaHR0cHM6Ly9hcnhpdi5vcmcvcGRmLzI1MDQuMDI0MzYsNTcuMCwsLDE0MDAwMDAwMDAwLjAsMTRCLCwsLCwsLCwsQ29uZmlkZW50LCJUaGlzIHBhcGVyIHByZXNlbnRzIFNreVJlZWxzLUEyLCBhIGNvbnRyb2xsYWJsZSB2aWRlbyBnZW5lcmF0aW9uIGZyYW1ld29yayBjYXBhYmxlIG9mIGFzc2VtYmxpbmcgYXJiaXRyYXJ5IHZpc3VhbCBlbGVtZW50cyAoZS5nLiwgY2hhcmFjdGVycywgb2JqZWN0cywgYmFja2dyb3VuZHMpIGludG8gc3ludGhlc2l6ZWQgdmlkZW9zIGJhc2VkIG9uIHRleHR1YWwgcHJvbXB0cyB3aGlsZSBtYWludGFpbmluZyBzdHJpY3QgY29uc2lzdGVuY3kgd2l0aCByZWZlcmVuY2UgaW1hZ2VzIGZvciBlYWNoIGVsZW1lbnQuIFdlIHRlcm0gdGhpcyB0YXNrIGVsZW1lbnRzLXRvLXZpZGVvIChFMlYpLCB3aG9zZSBwcmltYXJ5IGNoYWxsZW5nZXMgbGllIGluIHByZXNlcnZpbmcgdGhlIGZpZGVsaXR5IG9mIGVhY2ggcmVmZXJlbmNlIGVsZW1lbnQsIGVuc3VyaW5nIGNvaGVyZW50IGNvbXBvc2l0aW9uIG9mIHRoZSBzY2VuZSwgYW5kIGFjaGlldmluZyBuYXR1cmFsIG91dHB1dHMuIFRvIGFkZHJlc3MgdGhlc2UsIHdlIGZpcnN0IGRlc2lnbiBhIGNvbXByZWhlbnNpdmUgZGF0YSBwaXBlbGluZSB0byBjb25zdHJ1Y3QgcHJvbXB0LXJlZmVyZW5jZS12aWRlbyB0cmlwbGV0cyBmb3IgbW9kZWwgdHJhaW5pbmcuIE5leHQsIHdlIHByb3Bvc2UgYSBub3ZlbCBpbWFnZS10ZXh0IGpvaW50IGVtYmVkZGluZyBtb2RlbCB0byBpbmplY3QgbXVsdGktZWxlbWVudCByZXByZXNlbnRhdGlvbnMgaW50byB0aGUgZ2VuZXJhdGl2ZSBwcm9jZXNzLCBiYWxhbmNpbmcgZWxlbWVudC1zcGVjaWZpYyBjb25zaXN0ZW5jeSB3aXRoIGdsb2JhbCBjb2hlcmVuY2UgYW5kIHRleHQgYWxpZ25tZW50LiBXZSBhbHNvIG9wdGltaXplIHRoZSBpbmZlcmVuY2UgcGlwZWxpbmUgZm9yIGJvdGggc3BlZWQgYW5kIG91dHB1dCBzdGFiaWxpdHkuIE1vcmVvdmVyLCB3ZSBpbnRyb2R1Y2UgYSBjYXJlZnVsbHkgY3VyYXRlZCBiZW5jaG1hcmsgZm9yIHN5c3RlbWF0aWMgZXZhbHVhdGlvbiwgaS5lLCBBMiBCZW5jaC4gRXhwZXJpbWVudHMgZGVtb25zdHJhdGUgdGhhdCBvdXIgZnJhbWV3b3JrIGNhbiBnZW5lcmF0ZSBkaXZlcnNlLCBoaWdoLXF1YWxpdHkgdmlkZW9zIHdpdGggcHJlY2lzZSBlbGVtZW50IGNvbnRyb2wuIFNreVJlZWxzLUEyIGlzIHRoZSBmaXJzdCBvcGVuLXNvdXJjZSBjb21tZXJjaWFsIGdyYWRlIG1vZGVsIGZvciB0aGUgZ2VuZXJhdGlvbiBvZiBFMlYsIHBlcmZvcm1pbmcgZmF2b3JhYmx5IGFnYWluc3QgYWR2YW5jZWQgY2xvc2VkLXNvdXJjZSBjb21tZXJjaWFsIG1vZGVscy4gV2UgYW50aWNpcGF0ZSBTa3lSZWVscy1BMiB3aWxsIGFkdmFuY2UgY3JlYXRpdmUgYXBwbGljYXRpb25zIHN1Y2ggYXMgZHJhbWEgYW5kIHZpcnR1YWwgZS1jb21tZXJjZSwgcHVzaGluZyB0aGUgYm91bmRhcmllcyBvZiBjb250cm9sbGFibGUgdmlkZW8gZ2VuZXJhdGlvbi4KIiwsLCxDaGluYSwsLCwsLDIwMjYtMDUtMjUgMTI6MTk6MTQrMDA6MDAsLCwsLCxJbmR1c3RyeSwsLCwsLCwsLCwsLCwsLCwsLApPcGVuVGhhaUdQVCAxLjYgLyAgT1RHLTEuNiAoNzJCKSxMYW5ndWFnZSwiTGFuZ3VhZ2UgbW9kZWxpbmcvZ2VuZXJhdGlvbixRdWVzdGlvbiBhbnN3ZXJpbmciLCJNYWhpZG9sIFVuaXZlcnNpdHksQUkgRW50cmVwcmVuZXVycyBBc3NvY2lhdGlvbiBvZiBUaGFpbGFuZCIsIlN1bWV0aCBZdWVueW9uZywgVGhvZHNhcG9ybiBDaGF5LWludHIsIEtvYmtyaXQgVmlyaXlheXVkaGFrb3JuIiwyMDI1LTA0LTAyLE9wZW5UaGFpR1BUIDEuNiBhbmQgUjE6IFRoYWktQ2VudHJpYyBPcGVuIFNvdXJjZSBhbmQgUmVhc29uaW5nIExhcmdlIExhbmd1YWdlIE1vZGVscyxodHRwczovL2FyeGl2Lm9yZy9hYnMvMjUwNC4wMTc4OSwsLCw3MjAwMDAwMDAwMC4wLDcyYiwsLCwiQmF0Y2ggU2l6ZSBwZXIgRGV2aWNlIDQKOCBHUFVzCk1heGltdW0gTGVuZ3RoIChJbml0aWFsIFRyYWluaW5nKSAyNDAwIHRva2VucyIsLCxOVklESUEgSDEwMCBTWE01IDgwR0IsLENvbmZpZGVudCwiV2UgcHJlc2VudCBPcGVuVGhhaUdQVCAxLjYgYW5kIFIxIChPVEctMS42IGFuZCBPVEctUjEpLCBUaGFpLWNlbnRyaWMgTGFyZ2UgTGFuZ3VhZ2UgTW9kZWxzIChMTE1zKSBkZXZlbG9wZWQgdGhyb3VnaCBkaXN0aW5jdCBtZXRob2RvbG9naWVzIHRvIGVuaGFuY2UgZ2VuZXJhbGl6YXRpb24gYW5kIHJlYXNvbmluZyBjYXBhYmlsaXRpZXMuIE9URy0xLjYgZW1wbG95cyBUYXNrIEFyaXRobWV0aWMgbW9kZWwgbWVyZ2luZyBmb3IgYnJvYWQgZ2VuZXJhbGl6YXRpb24sIHdoaWxlIE9URy1SMSBpbnRlZ3JhdGVzIG11bHRpLXN0YWdlIHRyYWluaW5nIHdpdGggdGhlIExlc3MtSXMtTW9yZSBSZWFzb25pbmcgSHlwb3RoZXNpcyAoTElNTykgZm9yIGFkdmFuY2VkIHJlYXNvbmluZy4gQmVuY2htYXJrIGV2YWx1YXRpb25zIGRlbW9uc3RyYXRlIHN1cGVyaW9yIHBlcmZvcm1hbmNlIGFjcm9zcyBUaGFpIGxhbmd1YWdlIHRhc2tzLCBhY2hpZXZpbmcgY29tcGV0aXRpdmUgcmVzdWx0cyBhZ2FpbnN0IGxhcmdlci1zY2FsZSBvcGVuLXNvdXJjZSBUaGFpIExMTXMuIFRoaXMgcGFwZXIgZGV0YWlscyB0aGUgcHJvcG9zZWQgbW9kZWxzLCB0cmFpbmluZyBwcm9jZXNzZXMsIGJlbmNobWFya3MsIGFuZCByZXN1bHRzLCBoaWdobGlnaHRpbmcgaW1wcm92ZW1lbnRzIG92ZXIgcHJldmlvdXMgbW9kZWxzIGFuZCBlc3RhYmxpc2hpbmcgbmV3IHBlcmZvcm1hbmNlIHN0YW5kYXJkcyBmb3IgVGhhaS1jZW50cmljIExMTXMuIiwzLjAsLE9wZW4gd2VpZ2h0cyAocmVzdHJpY3RlZCB1c2UpLCJUaGFpbGFuZCxUaGFpbGFuZCIsUXdlbjIuNSBJbnN0cnVjdCAoNzJCKSwsLDguMCwsMjAyNi0wMi0xMSAxOToyNjoyNyswMDowMCwsLCwsLEFjYWRlbWlhLCwsLCxVbnJlbGVhc2VkLCJxd2VuIGxpY2Vuc2UKaHR0cHM6Ly9odWdnaW5nZmFjZS5jby9vcGVudGhhaWdwdC9vcGVudGhhaWdwdC0xLjYtNzJiLWluc3RydWN0CgpRd2VuIGxpY2Vuc2UgKHJlc3RyaWN0aW9uIG9uID4xMDBtIG1vbnRobHkgdXNlcnMpIiwsLCwsLDEwOTg0LjA5NzU1MTg1MzY4Miwsb3BlbnRoYWlncHQsLCwsWWVzCk9wZW5UaGFpR1BUIFIxIDMyYiAvIE9URy1SMSAoMzJCKSxMYW5ndWFnZSwiTGFuZ3VhZ2UgbW9kZWxpbmcvZ2VuZXJhdGlvbixRdWVzdGlvbiBhbnN3ZXJpbmcsUXVhbnRpdGF0aXZlIHJlYXNvbmluZyIsIk1haGlkb2wgVW5pdmVyc2l0eSxBSSBFbnRyZXByZW5ldXJzIEFzc29jaWF0aW9uIG9mIFRoYWlsYW5kIiwiU3VtZXRoIFl1ZW55b25nLCBUaG9kc2Fwb3JuIENoYXktaW50ciwgS29ia3JpdCBWaXJpeWF5dWRoYWtvcm4iLDIwMjUtMDQtMDIsT3BlblRoYWlHUFQgMS42IGFuZCBSMTogVGhhaS1DZW50cmljIE9wZW4gU291cmNlIGFuZCBSZWFzb25pbmcgTGFyZ2UgTGFuZ3VhZ2UgTW9kZWxzLGh0dHBzOi8vYXJ4aXYub3JnL2Ficy8yNTA0LjAxNzg5LCwsLDMyMDAwMDAwMDAwLjAsMzJiLCwsLCJCYXRjaCBTaXplIHBlciBEZXZpY2UgMgo4IEdQVXMKTWF4aW11bSBMZW5ndGggKEluaXRpYWwgVHJhaW5pbmcpICA4MTkyIHRva2VucyIiCk1heGltdW0gTGVuZ3RoIChFeHRlbmRlZCBUcmFpbmluZykgMTYzODQgdG9rZW5zIiwsLE5WSURJQSBIMTAwIFNYTTUgODBHQiwsQ29uZmlkZW50LCJXZSBwcmVzZW50IE9wZW5UaGFpR1BUIDEuNiBhbmQgUjEgKE9URy0xLjYgYW5kIE9URy1SMSksIFRoYWktY2VudHJpYyBMYXJnZSBMYW5ndWFnZSBNb2RlbHMgKExMTXMpIGRldmVsb3BlZCB0aHJvdWdoIGRpc3RpbmN0IG1ldGhvZG9sb2dpZXMgdG8gZW5oYW5jZSBnZW5lcmFsaXphdGlvbiBhbmQgcmVhc29uaW5nIGNhcGFiaWxpdGllcy4gT1RHLTEuNiBlbXBsb3lzIFRhc2sgQXJpdGhtZXRpYyBtb2RlbCBtZXJnaW5nIGZvciBicm9hZCBnZW5lcmFsaXphdGlvbiwgd2hpbGUgT1RHLVIxIGludGVncmF0ZXMgbXVsdGktc3RhZ2UgdHJhaW5pbmcgd2l0aCB0aGUgTGVzcy1Jcy1Nb3JlIFJlYXNvbmluZyBIeXBvdGhlc2lzIChMSU1PKSBmb3IgYWR2YW5jZWQgcmVhc29uaW5nLiBCZW5jaG1hcmsgZXZhbHVhdGlvbnMgZGVtb25zdHJhdGUgc3VwZXJpb3IgcGVyZm9ybWFuY2UgYWNyb3NzIFRoYWkgbGFuZ3VhZ2UgdGFza3MsIGFjaGlldmluZyBjb21wZXRpdGl2ZSByZXN1bHRzIGFnYWluc3QgbGFyZ2VyLXNjYWxlIG9wZW4tc291cmNlIFRoYWkgTExNcy4gVGhpcyBwYXBlciBkZXRhaWxzIHRoZSBwcm9wb3NlZCBtb2RlbHMsIHRyYWluaW5nIHByb2Nlc3NlcywgYmVuY2htYXJrcywgYW5kIHJlc3VsdHMsIGhpZ2hsaWdodGluZyBpbXByb3ZlbWVudHMgb3ZlciBwcmV2aW91cyBtb2RlbHMgYW5kIGVzdGFibGlzaGluZyBuZXcgcGVyZm9ybWFuY2Ugc3RhbmRhcmRzIGZvciBUaGFpLWNlbnRyaWMgTExNcy4iLDMuMCwsT3BlbiB3ZWlnaHRzIChyZXN0cmljdGVkIHVzZSksIlRoYWlsYW5kLFRoYWlsYW5kIixEZWVwU2Vlay1SMS1EaXN0aWxsLVF3ZW4tMzJCLCwsOC4wLCwyMDI2LTAyLTExIDE5OjI2OjI3KzAwOjAwLCwsLCwsQWNhZGVtaWEsLCwsLFVucmVsZWFzZWQsInF3ZW4gbGljZW5zZQpodHRwczovL2h1Z2dpbmdmYWNlLmNvL29wZW50aGFpZ3B0L29wZW50aGFpZ3B0LXIxLTMyYi1pbnN0cnVjdAoKUXdlbiBsaWNlbnNlIChyZXN0cmljdGlvbiBvbiA+MTAwbSBtb250aGx5IHVzZXJzKSIsLCwsLCwxMDk4NC4wOTc1NTE4NTM2ODIsLG9wZW50aGFpZ3B0LCwsLFllcwpBdXRvR0xNIFJ1bWluYXRpb24sLCxaLmFpIChaaGlwdSBBSSksLDIwMjUtMDQtMDEsIkNoaW5lc2UgQUkgZmlybSBsYXVuY2hlcyBtb2RlbCwgY2xhaW1zIHRvIG91dHBlcmZvcm0gRGVlcFNlZWsiLGh0dHBzOi8vd3d3LnRlY2hpbmFzaWEuY29tL25ld3MvY2hpbmVzZS1haS1maXJtLWxhdW5jaGVzLW1vZGVsLWNsYWltcy10by1vdXRwZXJmb3JtLWRlZXBzZWVrLCwsLCwsLCwsLCwsLCxVbmtub3duLCJDaGluZXNlIEFJIHN0YXJ0dXAgWmhpcHUgQUkgbGF1bmNoZWQgYSBmcmVlIEFJIGFnZW50IG5hbWVkIEF1dG9HTE0gUnVtaW5hdGlvbiwgZGVzaWduZWQgZm9yIHRhc2tzIGxpa2Ugd2ViIHNlYXJjaGVzLCB0cmF2ZWwgcGxhbm5pbmcsIGFuZCB3cml0aW5nIHJlc2VhcmNoIHJlcG9ydHMuIiwsLCxDaGluYSwsLCwsLDIwMjUtMTEtMjggMTE6NTI6MTMrMDA6MDAsLCwsLCxJbmR1c3RyeSwsLCwsLCwsLCwsLCwsLCwsLApBbWF6b24gTm92YSBBY3QsT3RoZXIsIlN5c3RlbSBjb250cm9sLEluc3RydWN0aW9uIGludGVycHJldGF0aW9uIixBbWF6b24sQW1hem9uIEFHSSwyMDI1LTAzLTMxLEludHJvZHVjaW5nIEFtYXpvbiBOb3ZhIEFjdCxodHRwczovL2xhYnMuYW1hem9uLnNjaWVuY2UvYmxvZy9ub3ZhLWFjdCwsLCwsLCwsLCwsLCwsVW5rbm93biwiTm92YSBBY3QgaXMgYW4gZWFybHkgcmVzZWFyY2ggcHJldmlldyBvZiBhbiBTREsgKyBtb2RlbCBmb3IgYnVpbGRpbmcgYWdlbnRzIGRlc2lnbmVkIHRvIHJlbGlhYmx5IHRha2UgYWN0aW9ucyBpbiB3ZWIgYnJvd3NlcnMuIEJ1aWxkaW5nIHdpdGggdGhlIFNESyBlbmFibGVzIGRldmVsb3BlcnMgdG8gYnJlYWsgZG93biBjb21wbGV4IHdvcmtmbG93cyBpbnRvIHNtYWxsZXIsIHJlbGlhYmxlLCBjb21tYW5kcywgYWRkIG1vcmUgZGV0YWlsIHdoZXJlIG5lZWRlZCwgY2FsbCBBUElzLCBhbmQgaW50ZXJzcGVyc2UgZGlyZWN0IGJyb3dzZXIgbWFuaXB1bGF0aW9uLiBEZXZlbG9wZXJzIGNhbiBpbnRlcmxlYXZlIFB5dGhvbiBjb2RlLCB3aGV0aGVyIGl0IGJlIHRlc3RzLCBicmVha3BvaW50cywgYXNzZXJ0cywgb3IgdGhyZWFkcG9vbGluZyBmb3IgcGFyYWxsZWxpemF0aW9uLiBSZWFkIG1vcmUgYWJvdXQgdGhlIGFubm91bmNlbWVudDogaHR0cHM6Ly9sYWJzLmFtYXpvbi5zY2llbmNlL2Jsb2cvbm92YS1hY3QuIiwsLEFQSSBhY2Nlc3MsVW5pdGVkIFN0YXRlcyBvZiBBbWVyaWNhLCwsLCwsMjAyNS0xMS0yOCAxMTo1MjoxMyswMDowMCwsLCwsLEluZHVzdHJ5LCwsLCxVbnJlbGVhc2VkLCJBcGFjaGUgMi4wIGZvciBpbmZlcmVuY2UgY29kZToKaHR0cHM6Ly9naXRodWIuY29tL2F3cy9ub3ZhLWFjdCIsVHJ1ZSwsLCwsLCwsLCwsTm8KR2VuLTQsIlZpZGVvLFZpc2lvbiIsIlZpZGVvIGdlbmVyYXRpb24sSW1hZ2UtdG8tdmlkZW8sVGV4dC10by12aWRlbyIsUnVud2F5LCwyMDI1LTAzLTMxLCJJbnRyb2R1Y2luZyBSdW53YXkgR2VuLTQKT3VyIG5leHQtZ2VuZXJhdGlvbiBzZXJpZXMgb2YgQUkgbW9kZWxzIGZvciBtZWRpYSBnZW5lcmF0aW9uIGFuZCB3b3JsZCBjb25zaXN0ZW5jeS4iLCJodHRwczovL3J1bndheW1sLmNvbS9yZXNlYXJjaC9pbnRyb2R1Y2luZy1ydW53YXktZ2VuLTQKCmh0dHBzOi8vaGVscC5ydW53YXltbC5jb20vaGMvZW4tdXMvYXJ0aWNsZXMvMzczMjcxMDk0MjkwMTEtQ3JlYXRpbmctd2l0aC1HZW4tNC1WaWRlbyIsLCwsLCwsLCwsLCwsLFVua25vd24sIkdlbi00IHNldHMgYSBuZXcgc3RhbmRhcmQgZm9yIHZpZGVvIGdlbmVyYXRpb24gYW5kIGlzIGEgbWFya2VkIGltcHJvdmVtZW50IG92ZXIgR2VuLTMgQWxwaGEuIEl0IGV4Y2VscyBpbiBpdHMgYWJpbGl0eSB0byBnZW5lcmF0ZSBoaWdobHkgZHluYW1pYyB2aWRlb3Mgd2l0aCByZWFsaXN0aWMgbW90aW9uIGFzIHdlbGwgYXMgc3ViamVjdCwgb2JqZWN0IGFuZCBzdHlsZSBjb25zaXN0ZW5jeSB3aXRoIHN1cGVyaW9yIHByb21wdCBhZGhlcmVuY2UgYW5kIGJlc3QtaW4tY2xhc3Mgd29ybGQgdW5kZXJzdGFuZGluZy4gClVzaW5nIHZpc3VhbCByZWZlcmVuY2VzLCBjb21iaW5lZCB3aXRoIGluc3RydWN0aW9ucywgR2VuLTQgYWxsb3dzIHlvdSB0byBjcmVhdGUgbmV3IGltYWdlcyBhbmQgdmlkZW9zIHdpdGggY29uc2lzdGVudCBzdHlsZXMsIHN1YmplY3RzLCBsb2NhdGlvbnMgYW5kIG1vcmUuIEFsbG93aW5nIGZvciBjb250aW51aXR5IGFuZCBjb250cm9sIHdpdGhpbiB5b3VyIHN0b3JpZXMuICIsLCxBUEkgYWNjZXNzLFVuaXRlZCBTdGF0ZXMgb2YgQW1lcmljYSwsLCwsLDIwMjUtMTEtMjggMTE6NTI6MTMrMDA6MDAsLCwsLCxJbmR1c3RyeSwsLCwsVW5yZWxlYXNlZCwsVHJ1ZSwsLCwsLCwsLCwsTm8KUGFwbGEgUDEsU3BlZWNoLCJUZXh0LXRvLXNwZWVjaCAoVFRTKSxTcGVlY2ggc3ludGhlc2lzIixQYXBsYSBNZWRpYSwsMjAyNS0wMy0zMSxJbnRyb2R1Y2luZyBQYXBsYSBQMSBhbmQgcmVhbC10aW1lIEFQSSBmb3IgZGV2ZWxvcGVycyxodHRwczovL3BhcGxhLm1lZGlhL2Jsb2cvcDEsLCwsLCwsLCwsLCwsLFVua25vd24sIk91ciBhZHZhbmNlZCB0ZXh0LXRvLXNwZWVjaCBtb2RlbCDigJMgUGFwbGEgUDEg4oCTIGlzIG5vdyBhdmFpbGFibGUgdGhyb3VnaCBvdXIgbmV3IHBsYXRmb3JtIHdpdGggcmVhbC10aW1lIHN0cmVhbWluZyBBUEkuIFdlIGJ1aWx0IFBhcGxhIFAxIHNwZWNpZmljYWxseSBmb3IgZGV2ZWxvcGVycyB3aG8gd2FudCB0byBlYXNpbHkgaW50ZWdyYXRlIG5hdHVyYWwsIGh1bWFuLXNvdW5kaW5nIHNwZWVjaCBpbnRvIHRoZWlyIGFwcGxpY2F0aW9ucy4KClVzZSBvdXIgQVBJIHRvIHF1aWNrbHkgY2xvbmUgdm9pY2VzIG9yIGdlbmVyYXRlIHJlYWxpc3RpYyBhdWRpbyB0YWlsb3JlZCBmb3IgY29udmVyc2F0aW9uYWwgQUksIHZvaWNlIGJvdHMsIGNvbnRlbnQgY3JlYXRpb24sIGFuZCBtb3JlLgoKUGFwbGEgUDE6IFVsdHJhLXJlYWxpc3RpYyBUVFMKUGFwbGEgUDEgaXNuJ3QganVzdCBhbm90aGVyIHRleHQtdG8tc3BlZWNoLiBXZSd2ZSBjcmFmdGVkIGl0IHRvIHNvdW5kIGdlbnVpbmVseSBodW1hbiBpbiBhIHZhcmlldHkgb2Ygc2NlbmFyaW9zLgoKS2V5IEZlYXR1cmVzCkhpZ2gtUXVhbGl0eSBTcGVlY2gg4oCTIEdlbmVyYXRlIG5hdHVyYWwsIGh1bWFuLWxpa2Ugdm9pY2VzLgpWb2ljZSBDbG9uaW5nIOKAkyBDbG9uZSBhbnkgdm9pY2UgZnJvbSBqdXN0IDEwIHNlY29uZHMgb2YgYXVkaW8uClJlYWwtVGltZSBQcm9jZXNzaW5nIOKAkyBHZXQgZmFzdCBhbmQgcmVzcG9uc2l2ZSBhdWRpbyBvdXRwdXQuClN0YW5kYXJkICYgU3RyZWFtaW5nIFRUUyBBUEkg4oCTIENob29zZSBiZXR3ZWVuIG5vcm1hbCB0ZXh0LXRvLXNwZWVjaCBjb252ZXJzaW9uIG9yIHN0cmVhbWluZyBmb3IgbG93LWxhdGVuY3kgYXBwbGljYXRpb25zLiIsLCxBUEkgYWNjZXNzLFBvbGFuZCwsLCwsLDIwMjUtMTEtMjggMTE6NTI6MTMrMDA6MDAsLCwsLCxJbmR1c3RyeSwsLCwsVW5yZWxlYXNlZCwsLCwsLCwsLCwsLCxObwpEZWVwSGVybWVzIDMgLSBNaXN0cmFsIDI0QixMYW5ndWFnZSwiTGFuZ3VhZ2UgbW9kZWxpbmcvZ2VuZXJhdGlvbixRdWVzdGlvbiBhbnN3ZXJpbmcsUXVhbnRpdGF0aXZlIHJlYXNvbmluZyIsTm91cyBSZXNlYXJjaCwiVGVrbml1bSwgUm9nZXIgSmluLCBDaGVuIEd1YW5nLCBKYWkgU3VwaGF2YWRlZXByYXNpdCwgSmVmZnJleSBRdWVzbmVsbGUiLDIwMjUtMDMtMjksRGVlcEhlcm1lcyAzIC0gTWlzdHJhbCAyNEIsaHR0cHM6Ly9odWdnaW5nZmFjZS5jby9Ob3VzUmVzZWFyY2gvRGVlcEhlcm1lcy0zLU1pc3RyYWwtMjRCLVByZXZpZXcsLCwsMjQwMDAwMDAwMDAuMCwyNEIsLCwsLCwsLCxDb25maWRlbnQsIkRlZXBIZXJtZXMgMyBQcmV2aWV3IGlzIHRoZSBsYXRlc3QgdmVyc2lvbiBvZiBvdXIgZmxhZ3NoaXAgSGVybWVzIHNlcmllcyBvZiBMTE1zIGJ5IE5vdXMgUmVzZWFyY2gsIGFuZCBvbmUgb2YgdGhlIGZpcnN0IG1vZGVscyBpbiB0aGUgd29ybGQgdG8gdW5pZnkgUmVhc29uaW5nIChsb25nIGNoYWlucyBvZiB0aG91Z2h0IHRoYXQgaW1wcm92ZSBhbnN3ZXIgYWNjdXJhY3kpIGFuZCBub3JtYWwgTExNIHJlc3BvbnNlIG1vZGVzIGludG8gb25lIG1vZGVsLiBXZSBoYXZlIGFsc28gaW1wcm92ZWQgTExNIGFubm90YXRpb24sIGp1ZGdlbWVudCwgYW5kIGZ1bmN0aW9uIGNhbGxpbmcuCgpEZWVwSGVybWVzIDMgUHJldmlldyBpcyBhIGh5YnJpZCByZWFzb25pbmcgbW9kZWwsIGFuZCBvbmUgb2YgdGhlIGZpcnN0IExMTSBtb2RlbHMgdG8gdW5pZnkgYm90aCAiImludHVpdGl2ZSIiLCB0cmFkaXRpb25hbCBtb2RlIHJlc3BvbnNlcyBhbmQgbG9uZyBjaGFpbiBvZiB0aG91Z2h0IHJlYXNvbmluZyByZXNwb25zZXMgaW50byBhIHNpbmdsZSBtb2RlbCwgdG9nZ2xlZCBieSBhIHN5c3RlbSBwcm9tcHQuIiwsLE9wZW4gd2VpZ2h0cyAodW5yZXN0cmljdGVkKSxVbml0ZWQgU3RhdGVzIG9mIEFtZXJpY2EsTWlzdHJhbCBTbWFsbCAzLCwsLCwyMDI1LTExLTI4IDExOjUyOjEzKzAwOjAwLCwsLCwsSW5kdXN0cnksLCwsLFVucmVsZWFzZWQsIkFwYWNoZSAyLjAKCmh0dHBzOi8vaHVnZ2luZ2ZhY2UuY28vTm91c1Jlc2VhcmNoL0RlZXBIZXJtZXMtMy1NaXN0cmFsLTI0Qi1QcmV2aWV3IiwsLCwsLCwsTm91c1Jlc2VhcmNoLCwsLFllcwpRVlEtTWF4LCJMYW5ndWFnZSxWaXNpb24sTXVsdGltb2RhbCIsIlZpc3VhbCBxdWVzdGlvbiBhbnN3ZXJpbmcsVmlkZW8gZGVzY3JpcHRpb24sTGFuZ3VhZ2UgbW9kZWxpbmcvZ2VuZXJhdGlvbixUcmFuc2xhdGlvbixRdWVzdGlvbiBhbnN3ZXJpbmcsQ2hhcmFjdGVyIHJlY29nbml0aW9uIChPQ1IpLFF1YW50aXRhdGl2ZSByZWFzb25pbmciLEFsaWJhYmEsIlNodWFpIEJhaSwgS2VxaW4gQ2hlbiwgWHVlamluZyBMaXUsIEppYWxpbiBXYW5nLCBXZW5iaW4gR2UsIFNpYm8gU29uZywgS2FpIERhbmcsIFBlbmcgV2FuZywgU2hpamllIFdhbmcsIEp1biBUYW5nLCBIdW1lbiBaaG9uZywgWXVhbnpoaSBaaHUsIE1pbmdrdW4gWWFuZywgWmhhb2hhaSBMaSwgSmlhbnFpYW5nIFdhbiwgUGVuZ2ZlaSBXYW5nLCBXZWkgRGluZywgWmhlcmVuIEZ1LCBZaWhlbmcgWHUsIEppYWJvIFllLCBYaSBaaGFuZywgVGlhbmJhbyBYaWUsIFplc2VuIENoZW5nLCBIYW5nIFpoYW5nLCBaaGlibyBZYW5nLCBIYWl5YW5nIFh1LCBKdW55YW5nIExpbiIsMjAyNS0wMy0yOCxRVlEtTWF4OiBUaGluayB3aXRoIEV2aWRlbmNlLGh0dHBzOi8vcXdlbmxtLmdpdGh1Yi5pby9ibG9nL3F2cS1tYXgtcHJldmlldy8sLCwsLCwsLCwsLCwsLENvbmZpZGVudCwiTGFzdCBEZWNlbWJlciwgd2UgbGF1bmNoZWQgUVZRLTcyQi1QcmV2aWV3IGFzIGFuIGV4cGxvcmF0b3J5IG1vZGVsLCBidXQgaXQgaGFkIG1hbnkgaXNzdWVzLiBUb2RheSwgd2UgYXJlIG9mZmljaWFsbHkgcmVsZWFzaW5nIHRoZSBmaXJzdCB2ZXJzaW9uIG9mIFFWUS1NYXgsIG91ciB2aXN1YWwgcmVhc29uaW5nIG1vZGVsLiBUaGlzIG1vZGVsIGNhbiBub3Qgb25seSDigJx1bmRlcnN0YW5k4oCdIHRoZSBjb250ZW50IGluIGltYWdlcyBhbmQgdmlkZW9zIGJ1dCBhbHNvIGFuYWx5emUgYW5kIHJlYXNvbiB3aXRoIHRoaXMgaW5mb3JtYXRpb24gdG8gcHJvdmlkZSBzb2x1dGlvbnMuIEZyb20gbWF0aCBwcm9ibGVtcyB0byBldmVyeWRheSBxdWVzdGlvbnMsIGZyb20gcHJvZ3JhbW1pbmcgY29kZSB0byBhcnRpc3RpYyBjcmVhdGlvbiwgUVZRLU1heCBoYXMgZGVtb25zdHJhdGVkIGltcHJlc3NpdmUgY2FwYWJpbGl0aWVzLiBUaG91Z2ggdGhpcyBpcyBqdXN0IG91ciBmaXJzdCB2ZXJzaW9uLCBpdHMgcG90ZW50aWFsIGlzIGFscmVhZHkgZXllLWNhdGNoaW5nLiIsLCwsQ2hpbmEsLCwsLCwyMDI1LTExLTI4IDExOjUyOjEzKzAwOjAwLCwsLCwsSW5kdXN0cnksLCwsLFVucmVsZWFzZWQsLFRydWUsLCwsLCwsLCwsLApMaW5nanUgTGluZ25hbyxMYW5ndWFnZSxEYXRhIGFuYWx5dGljcyxHdWFuZ3pob3UgTGluZ2p1IEluZm9ybWF0aW9uIFRlY2hub2xvZ3kgQ28gTHRkLiwsMjAyNS0wMy0yOCxDQUMgcmVnaXN0cnksaHR0cHM6Ly93ZWIuYXJjaGl2ZS5vcmcvd2ViLzIwMjUwNjI0MDkyNDM3L2h0dHBzOi8vbS5zb2h1LmNvbS9hLzg4MTQzNTk5NV8xMjE5NTY0MjQsLCwsLCwsLCwsLCwsLFVua25vd24sLCwsLENoaW5hLCwsLCwsMjAyNS0xMS0yOCAxMTo1MjoxMyswMDowMCwsLCwsLEluZHVzdHJ5LCwsLCwsLCwsLCwsLCwsLCwsCkx1bWluYS1JbWFnZS0yLjAsSW1hZ2UgZ2VuZXJhdGlvbiwiSW1hZ2UgZ2VuZXJhdGlvbixUZXh0LXRvLWltYWdlIiwiU2hhbmdoYWkgQUkgTGFiLFVuaXZlcnNpdHkgb2YgU3lkbmV5LENoaW5lc2UgVW5pdmVyc2l0eSBvZiBIb25nIEtvbmcgKENVSEspLFNoYW5naGFpIEppYW8gVG9uZyBVbml2ZXJzaXR5LEtyZWEgQUkiLCJRaSBRaW4sIExlIFpodW8sIFlpIFhpbiwgUnVveWkgRHUsIFpoZW4gTGksIEJpbiBGdSwgWWl0aW5nIEx1LCBKaWFrYW5nIFl1YW4sIFhpbnl1ZSBMaSwgRG9uZ3lhbmcgTGl1LCBYaWFuZ3lhbmcgWmh1LCBNYW55dWFuIFpoYW5nLCBXaWxsIEJlZGRvdywgRXJ3YW5uIE1pbGxvbiwgVmljdG9yIFBlcmV6LCBXZW5oYWkgV2FuZywgQ29uZ2h1aSBIZSwgQm8gWmhhbmcsIFhpYW9ob25nIExpdSwgSG9uZ3NoZW5nIExpLCBZdSBRaWFvLCBDaGFuZyBYdSwgUGVuZyBHYW8iLDIwMjUtMDMtMjcsTHVtaW5hLUltYWdlIDIuMDogQSBVbmlmaWVkIGFuZCBFZmZpY2llbnQgSW1hZ2UgR2VuZXJhdGl2ZSBGcmFtZXdvcmssaHR0cHM6Ly9hcnhpdi5vcmcvYWJzLzI1MDMuMjE3NTgsLCwsMjYwMDAwMDAwMC4wLDIuNkIsNC43Nzk0NDA2ZSsyMSwiMzEyMDAwMDAwMDAwMDAwIEZMT1AgLyBHUFUgLyBzZWMgW0ExMDAgcmVwb3J0ZWQsIGJmMTYgYXNzdW1lZF0gKiAxNDE4NCBHUFUtaG91cnMgW3NlZSB0cmFpbmluZyB0aW1lIG5vdGVzXSAqIDM2MDAgc2VjIC8gaG91ciAqIDAuMyBbYXNzdW1lZCB1dGlsaXphdGlvbl0gPSA0Ljc3OTQ0MDZlKzIxIEZMT1AiLCwiIiJ3ZSBjb25zdHJ1Y3RlZCBhIGRhdGFzZXQgY29tYmluaW5nIGJvdGggcmVhbCBhbmQKc3ludGhldGljIGRhdGEsIGFuZCBwZXJmb3JtZWQgZGF0YSBmaWx0ZXJpbmcgYmFzZWQgb24gdGhlIHRlY2huaXF1ZXMgb3V0bGluZWQgaW4gWzE1LCAyMiwgNThdLCByZXN1bHRpbmcgaW4gdG90YWwgMTEwTQpzYW1wbGVzLiIiICIsLCIoVGFibGUgMykgR1BVLWRheXM6CjE5MSsxNzYrMjI0ID0gNTkxIEdQVS1kYXlzID0gMTQxODQgR1BVLWhvdXJzIixOVklESUEgQTEwMCwsQ29uZmlkZW50LCJXZSBpbnRyb2R1Y2UgTHVtaW5hLUltYWdlIDIuMCwgYW4gYWR2YW5jZWQgdGV4dC10by1pbWFnZSBnZW5lcmF0aW9uIGZyYW1ld29yayB0aGF0IGFjaGlldmVzIHNpZ25pZmljYW50IHByb2dyZXNzIGNvbXBhcmVkIHRvIHByZXZpb3VzIHdvcmssIEx1bWluYS1OZXh0LiBMdW1pbmEtSW1hZ2UgMi4wIGlzIGJ1aWx0IHVwb24gdHdvIGtleSBwcmluY2lwbGVzOiAoMSkgVW5pZmljYXRpb24gLSBpdCBhZG9wdHMgYSB1bmlmaWVkIGFyY2hpdGVjdHVyZSAoVW5pZmllZCBOZXh0LURpVCkgdGhhdCB0cmVhdHMgdGV4dCBhbmQgaW1hZ2UgdG9rZW5zIGFzIGEgam9pbnQgc2VxdWVuY2UsIGVuYWJsaW5nIG5hdHVyYWwgY3Jvc3MtbW9kYWwgaW50ZXJhY3Rpb25zIGFuZCBhbGxvd2luZyBzZWFtbGVzcyB0YXNrIGV4cGFuc2lvbi4gQmVzaWRlcywgc2luY2UgaGlnaC1xdWFsaXR5IGNhcHRpb25lcnMgY2FuIHByb3ZpZGUgc2VtYW50aWNhbGx5IHdlbGwtYWxpZ25lZCB0ZXh0LWltYWdlIHRyYWluaW5nIHBhaXJzLCB3ZSBpbnRyb2R1Y2UgYSB1bmlmaWVkIGNhcHRpb25pbmcgc3lzdGVtLCBVbmlmaWVkIENhcHRpb25lciAoVW5pQ2FwKSwgc3BlY2lmaWNhbGx5IGRlc2lnbmVkIGZvciBUMkkgZ2VuZXJhdGlvbiB0YXNrcy4gVW5pQ2FwIGV4Y2VscyBhdCBnZW5lcmF0aW5nIGNvbXByZWhlbnNpdmUgYW5kIGFjY3VyYXRlIGNhcHRpb25zLCBhY2NlbGVyYXRpbmcgY29udmVyZ2VuY2UgYW5kIGVuaGFuY2luZyBwcm9tcHQgYWRoZXJlbmNlLiAoMikgRWZmaWNpZW5jeSAtIHRvIGltcHJvdmUgdGhlIGVmZmljaWVuY3kgb2Ygb3VyIHByb3Bvc2VkIG1vZGVsLCB3ZSBkZXZlbG9wIG11bHRpLXN0YWdlIHByb2dyZXNzaXZlIHRyYWluaW5nIHN0cmF0ZWdpZXMgYW5kIGludHJvZHVjZSBpbmZlcmVuY2UgYWNjZWxlcmF0aW9uIHRlY2huaXF1ZXMgd2l0aG91dCBjb21wcm9taXNpbmcgaW1hZ2UgcXVhbGl0eS4gRXh0ZW5zaXZlIGV2YWx1YXRpb25zIG9uIGFjYWRlbWlj</x:v>
      </x:c>
    </x:row>
    <x:row r="44" ht="18" customHeight="1">
      <x:c r="A44" s="17" t="n">
        <x:v>39</x:v>
      </x:c>
      <x:c r="B44" s="17" t="n">
        <x:v>310</x:v>
      </x:c>
      <x:c r="C44" s="160" t="str">
        <x:v>IGJlbmNobWFya3MgYW5kIHB1YmxpYyB0ZXh0LXRvLWltYWdlIGFyZW5hcyBzaG93IHRoYXQgTHVtaW5hLUltYWdlIDIuMCBkZWxpdmVycyBzdHJvbmcgcGVyZm9ybWFuY2VzIGV2ZW4gd2l0aCBvbmx5IDIuNkIgcGFyYW1ldGVycywgaGlnaGxpZ2h0aW5nIGl0cyBzY2FsYWJpbGl0eSBhbmQgZGVzaWduIGVmZmljaWVuY3kuIFdlIGhhdmUgcmVsZWFzZWQgb3VyIHRyYWluaW5nIGRldGFpbHMsIGNvZGUsIGFuZCBtb2RlbHMgYXQgdGhpcyBodHRwcyBVUkwuIiwsLE9wZW4gd2VpZ2h0cyAodW5yZXN0cmljdGVkKSwiQ2hpbmEsQXVzdHJhbGlhLEhvbmcgS29uZyxDaGluYSxVbml0ZWQgU3RhdGVzIG9mIEFtZXJpY2EiLCwsLCwsMjAyNS0xMS0yOCAxMTo1MjoxMyswMDowMCwsLCwsLCJBY2FkZW1pYSxBY2FkZW1pYSxBY2FkZW1pYSxBY2FkZW1pYSxJbmR1c3RyeSIsLCwsMTQxODQuMCxVbnJlbGVhc2VkLCJBcGFjaGUgMi4wIGZvciB3ZWlnaHRzCmh0dHBzOi8vaHVnZ2luZ2ZhY2UuY28vQWxwaGEtVkxMTS9MdW1pbmEtSW1hZ2UtMi4wCgpBcGFjaGUgMi4wCmh0dHBzOi8vZ2l0aHViLmNvbS9BbHBoYS1WTExNL0x1bWluYS1JbWFnZS0yLjAiLCwsLCwsLEhhcmR3YXJlLEFscGhhLVZMTE0sLCwsWWVzCkNhc3NldHRlQUksQXVkaW8sQXVkaW8gZ2VuZXJhdGlvbixDYXNzZXR0ZUFJLEFraGlsIFRvbGFuaSwyMDI1LTAzLTI3LENhc3NldHRlQUkgTXVzaWMgR2VuZXJhdG9yIE1vZGVsLGh0dHBzOi8vY2Fzc2V0dGVhaS5jb20vLCwsLCwsLCwsLCwsLCxVbmtub3duLCJUaGUgTXVzaWMgR2VuZXJhdG9yIG1vZGVsIGdlbmVyYXRlcyBhIDMwLXNlY29uZCBzYW1wbGUgaW4gdW5kZXIgMiBzZWNvbmRzIGFuZCBhIGZ1bGwgMy1taW51dGUgdHJhY2sgaW4gdW5kZXIgMTAgc2Vjb25kcy4gQXQgNDQuMSBrSHogc3RlcmVvIGF1ZGlvLCBleHBlY3QgYSBsZXZlbCBvZiBwcm9mZXNzaW9uYWwgY29uc2lzdGVuY3kgd2l0aCBubyBicmVha3MsIG5vIHNxdWVha3MsIGFuZCBubyByYW5kb20gaW50ZXJydXB0aW9ucyBpbiB5b3VyIGNyZWF0aW9ucy4gSnVzdCBzbW9vdGgsIGNvbnNpc3RlbnQgYmVhdHMgZnJvbSBzdGFydCB0byBmaW5pc2ggc28geW91IGNhbiBmb2N1cyBvbiBjcmVhdGluZy4KClRoZSBTb3VuZCBFZmZlY3RzIChTRlgpIEdlbmVyYXRvciBtb2RlbCBnZW5lcmF0ZXMgaGlnaC1xdWFsaXR5IFNGWCB1cCB0byAzMCBzZWNvbmRzIGxvbmcgaW4ganVzdCAxIHNlY29uZCBvZiBwcm9jZXNzaW5nIHRpbWUsIGFsbG93aW5nIGl0IHRvIGJlIHVzZWQgaW4gcmVhbCB0aW1lIHVzZSBjYXNlcyBzdWNoIGFzIGdhbWVzLCB2aWRlbyBjcmVhdGlvbiB0b29scywgbW9iaWxlIGFwcHMsIEFSL1ZSIGVudmlyb25tZW50cywgZXRjLiIsLCxBUEkgYWNjZXNzLFVuaXRlZCBTdGF0ZXMgb2YgQW1lcmljYSwsLCwsLDIwMjUtMTEtMjggMTE6NTI6MTMrMDA6MDAsLCwsLCxJbmR1c3RyeSwsLCwsVW5yZWxlYXNlZCxodHRwczovL2ZhbC5haS9tb2RlbHMvY2Fzc2V0dGVhaS9tdXNpYy1nZW5lcmF0b3IvYXBpLCwsLCwsLCwsLCwsTm8KRkFTSE4gdjEuNSwiVmlzaW9uLEltYWdlIGdlbmVyYXRpb24iLEltYWdlLXRvLWltYWdlLEZBU0hOIEFJLCwyMDI1LTAzLTI3LEZBU0hOIHYxLjU6IE91ciBOZXh0LUdlbmVyYXRpb24gVmlydHVhbCBUcnktT24gTW9kZWwsaHR0cHM6Ly9mYXNobi5haS9ibG9nL2Zhc2huLXYxLTUtb3VyLW5leHQtZ2VuZXJhdGlvbi12aXJ0dWFsLXRyeS1vbi1tb2RlbCwsLCwsLCwsLCwsLCwsVW5rbm93biwiV2XigJlyZSBleGNpdGVkIHRvIGFubm91bmNlIHRoZSBlYXJseSByZWxlYXNlIG9mIG91ciB2MS41IG1vZGVsLiBUaGlzIHNpZ25pZmljYW50IHVwZGF0ZSBpcyBjdXJyZW50bHkgYXZhaWxhYmxlIHVuZGVyIHRoZSDwn6eqIEV4cGVyaW1lbnRhbCB0b2dnbGUgaW4gb3VyIHdlYiBhcHAgYW5kIHZpYSB0aGUgL25pZ2h0bHkgZW5kcG9pbnQgZm9yIEFQSSB1c2Vycy4gRWFybHkgZmVlZGJhY2sgaGFzIGJlZW4gb3ZlcndoZWxtaW5nbHkgcG9zaXRpdmUsIGhpZ2hsaWdodGluZyBzbWFydGVyIGZpdHMsIHN0cmVhbWxpbmVkIGNvbnRyb2xzLCBhbmQgbm90YWJseSBmYXN0ZXIgcGVyZm9ybWFuY2UuIFdlIGludml0ZSBhbGwgdXNlcnMgdG8gdGVzdCBhbmQgc2hhcmUgdGhlaXIgZmVlZGJhY2sgYXMgd2UgcHJlcGFyZSB0byBtYWtlIHYxLjUgb3VyIG1haW4gbW9kZWwuCgpXaGF0J3MgTmV3IGluIEZBU0hOIHYxLjU/CkJldHRlciBIYW5kbGluZyBvZiBCdWxreSBhbmQgTG9vc2UgR2FybWVudHMKSW1wcm92ZWQgSWRlbnRpdHkgUHJlc2VydmF0aW9uClNpbXBsaWZpZWQgQ29udHJvbHMgZm9yIEVmZm9ydGxlc3MgVXNlIiwsLEFQSSBhY2Nlc3MsVW5pdGVkIEtpbmdkb20gb2YgR3JlYXQgQnJpdGFpbiBhbmQgTm9ydGhlcm4gSXJlbGFuZCwsLCwsLDIwMjUtMTEtMjggMTE6NTI6MTMrMDA6MDAsLCwsLCxJbmR1c3RyeSwsLCwsVW5yZWxlYXNlZCwsLCwsLCwsLCwsLCxObwpHUFQtNG8gKE1hciAyMDI1KSwiTXVsdGltb2RhbCxMYW5ndWFnZSxBdWRpbyxTcGVlY2gsVmlzaW9uIiwiQ2hhdCxJbWFnZSBnZW5lcmF0aW9uLEF1ZGlvIGdlbmVyYXRpb24sVmlzaW9uLWxhbmd1YWdlIGdlbmVyYXRpb24sVGFibGUgdGFza3MsTGFuZ3VhZ2UgbW9kZWxpbmcvZ2VuZXJhdGlvbixRdWVzdGlvbiBhbnN3ZXJpbmcsU3BlZWNoIHJlY29nbml0aW9uIChBU1IpLFNwZWVjaC10by10ZXh0IixPcGVuQUksIkFpZGFuIENsYXJrLCBBbGV4IFBhaW5vLCBKYWNvYiBNZW5pY2ssIExpYW0gRmVkdXMsIEx1a2UgTWV0eiwgQ2xlbWVucyBXaW50ZXIsIExpYSBHdXksIFNhbSBTY2hvZW5ob2x6LCBEYW5pZWwgTGV2eSwgTml0aXNoIEtlc2thciwgQWxleCBDYXJuZXksIEFsZXggUGFpbm8sIElhbiBTb2hsLCBRaW1pbmcgWXVhbiwgUmVpbWFyIExlaWtlLCBBcmthIERoYXIsIEJyeWRvbiBFYXN0bWFuLCBNaWEgR2xhZXNlLCBCZW4gU29rb2xvd3NreSwgQW5kcmV3IEtvbmRyaWNoLCBGZWxpcGUgUGV0cm9za2kgU3VjaCwgSGVucmlxdWUgUG9uZGUgZGUgT2xpdmVpcmEgUGludG8sIEppYXlpIFdlbmcsIFJhbmRhbGwgTGluLCBZb3Vsb25nIENoZW5nLCBOaWNrIFJ5ZGVyLCBMYXVyZW4gSXRvdywgQmFycmV0IFpvcGgsIEpvaG4gU2NodWxtYW4sIE1pYW5uYSBDaGVuLCBBZGFtIExlcmVyLCBBZGFtIFAuIEdvdWNoZXIsIEFkYW0gUGVyZWxtYW4sIEFraWxhIFdlbGloaW5kYSwgQWxlYyBSYWRmb3JkLCBBbGV4IEJvcnp1bm92LCBBbGV4IENhcm5leSwgQWxleCBDaG93LCBBbGV4IFBhaW5vLCBBbGV4IFJlbnppbiwgQWxleCBUYWNoYXJkIFBhc3NvcywgQWxleGkgQ2hyaXN0YWtpcywgQWxpIEthbWFsaSwgQWxsaXNvbiBNb3llciwgQWxsaXNvbiBUYW0sIEFtaW4gVG9vdG9vbmNoaWFuLCBBbmFueWEgS3VtYXIsIEFuZHJlaiBLYXJwYXRoeSwgQW5kcmV5IE1pc2hjaGVua28sIEFuZHJldyBDYW5uLCBBbmRyZXcgS29uZHJpY2gsIEFuZHJldyBUdWxsb2NoLCBBbmdlbGEgSmlhbmcsIEFudG9pbmUgUGVsaXNzZSwgQW51aiBHb3NhbGlhLCBBdmkgTmF5YWssIEF2aXRhbCBPbGl2ZXIsIEJlaHJvb3ogR2hvcmJhbmksIEJlbiBMZWltYmVyZ2VyLCBCZW4gV2FuZywgQmxha2UgU2FtaWMsIEJyaWFuIEd1YXJyYWNpLCBCcnlkb24gRWFzdG1hbiwgQ2FtaWxsbyBMdWdhcmVzaSwgQ2hhayBMaSwgQ2hhcmxvdHRlIEJhcmV0dGUsIENoZWxzZWEgVm9zcywgQ2hvbmcgWmhhbmcsIENocmlzIEJlYXVtb250LCBDaHJpcyBIYWxsYWN5LCBDaHJpcyBLb2NoLCBDaHJpc3RpYW4gR2lic29uLCBDaHJpc3RvcGhlciBIZXNzZSwgQ29saW4gV2VpLCBEYW5pZWwgS2FwcGxlciwgRGFuaWVsIExldmluLCBEYW5pZWwgTGV2eSwgRGF2aWQgRmFyaGksIERhdmlkIE1lbHksIERhdmlkIFNhc2FraSwgRGltaXRyaXMgVHNpcHJhcywgRG91ZyBMaSwgRHVjIFBob25nIE5ndXllbiwgRHVuY2FuIEZpbmRsYXksIEVkbXVuZCBXb25nLCBFaHNhbiBBc2RhciwgRWxpemFiZXRoIFByb2VobCwgRWxpemFiZXRoIFlhbmcsIEVyaWMgUGV0ZXJzb24sIEVyaWMgU2lnbGVyLCBFdWdlbmUgQnJldmRvLCBGYXJ6YWQgS2hvcmFzYW5pLCBGcmFuY2lzIFpoYW5nLCBHZW5lIE9kZW4sIEdlb2ZmIFNhbG1vbiwgSGFkaSBTYWxtYW4sIEhhaW1pbmcgQmFvLCBIZWF0aGVyIFNjaG1pZHQsIEhvbmd5dSBSZW4sIEh5dW5nIFdvbiBDaHVuZywgSWFuIEtpdmxpY2hhbiwgSWFuIE8nQ29ubmVsbCwgSWFuIE9zYmFuZCwgSWx5YSBLb3N0cmlrb3YsIEluZ21hciBLYW5pdHNjaGVpZGVyLCBKYWNvYiBDb3hvbiwgSmFtZXMgQ3Jvb2tzLCBKYW1lcyBMZW5ub24sIEphc29uIFRlcGxpdHosIEphc29uIFdlaSwgSmFzb24gV29sZmUsIEpheSBDaGVuLCBKZWZmIEhhcnJpcywgSmlheWkgV2VuZywgSmllIFRhbmcsIEpvYW5uZSBKYW5nLCBKb25hdGhhbiBXYXJkLCBKb25hdGhhbiBNY0theSwgSm9uZyBXb29rIEtpbSwgSm9zaCBHcm9zcywgSm9zaCBLYXBsYW4sIEpveSBKaWFvLCBKb3ljZSBMZWUsIEp1bnRhbmcgWmh1YW5nLCBLYWkgRnJpY2tlLCBLYXZpbiBLYXJ0aGlrLCBLZW5ueSBIc3UsIEtpZWwgSG93ZSwgS3lsZSBMdXRoZXIsIExhcnJ5IEthaSwgTGF1cmVuIEl0b3csIExlbyBDaGVuLCBMaWEgR3V5LCBMaWVuIE1hbWl0c3VrYSwgTGlsaWFuIFdlbmcsIExvbmcgT3V5YW5nLCBMb3VpcyBGZXV2cmllciwgTHVrYXMgS29uZHJhY2l1aywgTHVrYXN6IEthaXNlciwgTHlyaWMgRG9zaGksIE1hZGEgQWZsYWssIE1hZGRpZSBTaW1lbnMsIE1hZGVsZWluZSBUaG9tcHNvbiwgTWFyYXQgRHVraGFuLCBNYXJ2aW4gWmhhbmcsIE1hdGV1c3ogTGl0d2luLCBNYXggSm9obnNvbiwgTWF5YW5rIEd1cHRhLCBNaWEgR2xhZXNlLCBNaWNoYWVsIEphbm5lciwgTWljaGFlbCBQZXRyb3YsIE1pY2hhZWwgV3UsIE1pY2hlbGxlIEZyYWRpbiwgTWljaGVsbGUgUG9rcmFzcywgTWlndWVsIE9vbSBUZW11ZG8gZGUgQ2FzdHJvLCBNaWtoYWlsIFBhdmxvdiwgTWluYWwgS2hhbiwgTW8gQmF2YXJpYW4sIE5hdGFsaWEgR2ltZWxzaGVpbiwgTmF0YWxpZSBTdGF1ZGFjaGVyLCBOaWNrIFN0YXRoYXMsIE5payBUZXphaywgTml0aGFudGggS3VkaWdlLCBOb2VsIEJ1bmRpY2ssIE9maXIgTmFjaHVtLCBPbGVnIEJvaWtvLCBPbGVnIE11cmssIE9saXZpZXIgR29kZW1lbnQsIE93ZW4gQ2FtcGJlbGwtTW9vcmUsIFBoaWxpcCBQcm9uaW4sIFBoaWxpcHBlIFRpbGxldCwgUmFjaGVsIExpbSwgUmFqYW4gVHJvbGwsIFJhbmRhbGwgTGluLCBSYXBoYSBnb250aWpvIGxvcGVzLCBSYXVsIFB1cmksIFJlYWggTWl5YXJhLCBSZWltYXIgTGVpa2UsIFJlbmF1ZCBHYXViZXJ0LCBSZXphIFphbWFuaSwgUm9iIEhvbnNieSwgUm9oaXQgUmFtY2hhbmRhbmksIFJvcnkgQ2FybWljaGFlbCwgUnVzbGFuIE5pZ21hdHVsbGluLCBSeWFuIENoZXUsIFNjb3R0IEdyYXksIFNlYW4gR3JvdmUsIFNlYW4gTWV0emdlciwgU2hhbnRhbnUgSmFpbiwgU2hlbmdqaWEgWmhhbywgU2hlcndpbiBXdSwgU2h1YWlxaSAoVG9ueSkgWGlhLCBTb25pYSBQaGVuZSwgU3BlbmNlciBQYXBheSwgU3RldmUgQ29mZmV5LCBTdGV2ZSBMZWUsIFN0ZXZlIExlZSwgU3Rld2FydCBIYWxsLCBTdWNoaXIgQmFsYWppLCBUYWwgQnJvZGEsIFRhbCBTdHJhbWVyLCBUYXJ1biBHb2dpbmVuaSwgVGVkIFNhbmRlcnMsIFRob21hcyBDdW5uaW5naG1hbiwgVGhvbWFzIERpbXNvbiwgVGhvbWFzIFJhb3V4LCBUaWFuaGFvIFpoZW5nLCBUaW5hIEtpbSwgVG9kZCBVbmRlcndvb2QsIFRyaXN0YW4gSGV5d29vZCwgVmFsZXJpZSBRaSwgVmlubmllIE1vbmFjbywgVmxhZCBGb21lbmtvLCBXZWl5aSBaaGVuZywgV2VuZGEgWmhvdSwgV29qY2llY2ggWmFyZW1iYSwgWWFzaCBQYXRpbCwgWWlsZWksIFFpYW4sIFlvbmdqaWsgS2ltLCBZb3Vsb25nIENoZW5nLCBZdWNoZW4gSGUsIFl1Y2hlbiBaaGFuZywgWXVqaWEgSmluLCBZdW54aW5nIERhaSwgWXVyeSBNYWxrb3YiLDIwMjUtMDMtMjcsSW1wcm92ZW1lbnRzIHRvIEdQVC00byxodHRwczovL2hlbHAub3BlbmFpLmNvbS9lbi9hcnRpY2xlcy82ODI1NDUzLWNoYXRncHQtcmVsZWFzZS1ub3RlcywsIlNPVEEgaW1wcm92ZW1lbnQsU2lnbmlmaWNhbnQgdXNlIiwiT3V0cGVyZm9ybXMgR1BULTQgVHVyYm8gYW5kIG90aGVyIG1vZGVscyBvbiB0ZXh0IGFuZCBlc3BlY2lhbGx5IG9uIG11bHRpbW9kYWwgYmVuY2htYXJrcywgc3VjaCBhcyBNTUxVLCBHUFFBLCBIdW1hbkV2YWwsIE1NTVUsIGV0YyBTZWUgTW9kZWwgRXZhbHVhdGlvbnM6IGh0dHBzOi8vb3BlbmFpLmNvbS9pbmRleC9oZWxsby1ncHQtNG8vIAoKR1BULTRvIGlzIG5vdyB0aGUgZGVmYXVsdCBtb2RlbCBpbiBDaGF0R1BULCBzbyBpdCdzIG9uZSBvZiB0aGUgbW9zdCB3aWRlbHkgdXNlZCBtb2RlbHMuIiwsIk5vdCBrbm93bi4KCkluZmVyZW5jZSBjb3N0cyBpbiB0aGUgQVBJIGFyZSAyeCBjaGVhcGVyIHRoYW4gR1BULTQgVHVyYm8iLCxUcmFpbmluZyBjb21wdXRlIGVzdGltYXRlZCB0byBiZSAzLjhlMjUgRkxPUCBmcm9tIGJlbmNobWFyayBzY29yZXMuIGh0dHBzOi8vY29sYWIucmVzZWFyY2guZ29vZ2xlLmNvbS9kcml2ZS8xcjNwVU1oQjdLaDBHbHM5ZUctdl9YZWZXcnllOWZWUVI/dXNwPXNoYXJpbmcsLCwsLCwsU3BlY3VsYXRpdmUsIldl4oCZcmUgYW5ub3VuY2luZyBHUFQtNG8sIG91ciBuZXcgZmxhZ3NoaXAgbW9kZWwgdGhhdCBjYW4gcmVhc29uIGFjcm9zcyBhdWRpbywgdmlzaW9uLCBhbmQgdGV4dCBpbiByZWFsIHRpbWUuCgpHUFQtNG8gKOKAnG/igJ0gZm9yIOKAnG9tbmnigJ0pIGlzIGEgc3RlcCB0b3dhcmRzIG11Y2ggbW9yZSBuYXR1cmFsIGh1bWFuLWNvbXB1dGVyIGludGVyYWN0aW9u4oCUaXQgYWNjZXB0cyBhcyBpbnB1dCBhbnkgY29tYmluYXRpb24gb2YgdGV4dCwgYXVkaW8sIGltYWdlLCBhbmQgdmlkZW8gYW5kIGdlbmVyYXRlcyBhbnkgY29tYmluYXRpb24gb2YgdGV4dCwgYXVkaW8sIGFuZCBpbWFnZSBvdXRwdXRzLiBJdCBjYW4gcmVzcG9uZCB0byBhdWRpbyBpbnB1dHMgaW4gYXMgbGl0dGxlIGFzIDIzMiBtaWxsaXNlY29uZHMsIHdpdGggYW4gYXZlcmFnZSBvZiAzMjAgbWlsbGlzZWNvbmRzLCB3aGljaCBpcyBzaW1pbGFyIHRvIGh1bWFuIHJlc3BvbnNlIHRpbWUob3BlbnMgaW4gYSBuZXcgd2luZG93KSBpbiBhIGNvbnZlcnNhdGlvbi4gSXQgbWF0Y2hlcyBHUFQtNCBUdXJibyBwZXJmb3JtYW5jZSBvbiB0ZXh0IGluIEVuZ2xpc2ggYW5kIGNvZGUsIHdpdGggc2lnbmlmaWNhbnQgaW1wcm92ZW1lbnQgb24gdGV4dCBpbiBub24tRW5nbGlzaCBsYW5ndWFnZXMsIHdoaWxlIGFsc28gYmVpbmcgbXVjaCBmYXN0ZXIgYW5kIDUwJSBjaGVhcGVyIGluIHRoZSBBUEkuIEdQVC00byBpcyBlc3BlY2lhbGx5IGJldHRlciBhdCB2aXNpb24gYW5kIGF1ZGlvIHVuZGVyc3RhbmRpbmcgY29tcGFyZWQgdG8gZXhpc3RpbmcgbW9kZWxzLiIsLCxBUEkgYWNjZXNzLFVuaXRlZCBTdGF0ZXMgb2YgQW1lcmljYSxHUFQtNG8gKEphbiAyMDI1KSwsIkRlZmluaXRlbHkgYSBuZXcgbW9kZWwsIG5vdCBhIEdQVC00IGZpbmV0dW5lIiwsLDIwMjYtMDMtMDMgMDE6MDA6MzYrMDA6MDAsLCwsLCxJbmR1c3RyeSwsLCwsVW5yZWxlYXNlZCwsVHJ1ZSwsLCxUcnVlLCxCZW5jaG1hcmtzLCwsLCxObwpHQUlBLTIsIlZpZGVvLFZpc2lvbixNdWx0aW1vZGFsLExhbmd1YWdlIiwiU2VsZi1kcml2aW5nIGNhcixWaWRlbyBnZW5lcmF0aW9uLEluc3RydWN0aW9uIGludGVycHJldGF0aW9uIixXYXl2ZSwiTGxveWQgUnVzc2VsbCwgQW50aG9ueSBIdSwgTG9yZW56byBCZXJ0b25pLCBHZW9yZ2UgRmVkb3NlZXYsIEphbWllIFNob3R0b24sIEVsYWhlIEFyYW5pLCBHaWFubHVjYSBDb3JyYWRvIiwyMDI1LTAzLTI2LEdBSUEtMjogQSBDb250cm9sbGFibGUgTXVsdGktVmlldyBHZW5lcmF0aXZlIFdvcmxkIE1vZGVsIGZvciBBdXRvbm9tb3VzIERyaXZpbmcsaHR0cHM6Ly9hcnhpdi5vcmcvYWJzLzI1MDMuMjA1MjN2MSwsLCw4Njg1MDAwMDAwLjAsInZpZGVvIHRva2VuaXplcjogMjg1TSBwYXJhbWV0ZXJzCndvcmtkIG1vZGVsOiAgOC40QiBwYXJhbWV0ZXJzCgp0b3RhbDogOC42ODVCIHBhcmFtZXRlcnMiLDcuNTYwOTY3NmUrMjIsIiIiVGhlIHZpZGVvIHRva2VuaXplciB3YXMgdHJhaW5lZCBmb3IgMzAwLDAwMCBzdGVwcyB3aXRoIGEgYmF0Y2ggc2l6ZSBvZiAxMjggdXNpbmcgMTI4IEgxMDAgR1BVcy4gSW5wdXQgc2VxdWVuY2VzIGNvbnNpc3RlZCBvZiBUdiA9IDI0IHZpZGVvIGZyYW1lcyBzYW1wbGVkIGF0IHRoZWlyIG5hdGl2ZSBjYXB0dXJlIGZyZXF1ZW5jaWVzICgyMCwgMjUsIG9yIDMwIEh6KS4gUmFuZG9tIHNwYXRpYWwgY3JvcHMgb2Ygc2l6ZSA0NDggw5cgOTYwIHdlcmUgZXh0cmFjdGVkIGZyb20gdGhlIGZyYW1lcy4gRm9yIGVhY2ggdHJhaW5pbmcgc2FtcGxlLCBhIGNhbWVyYSB2aWV3IHdhcyByYW5kb21seSBzZWxlY3RlZCBmcm9tIHRoZSBhdmFpbGFibGUgTiA9IDUKcGVyc3BlY3RpdmVzLiIiCgoiIlRoZSBsYXRlbnQgd29ybGQgbW9kZWwgd2FzIHRyYWluZWQgZm9yIDQ2MCwwMDAgc3RlcHMgd2l0aCBhIGJhdGNoIHNpemUgb2YgMjU2IG9uIDI1NiBIMTAwIEdQVXMuIElucHV0cyBjb25zaXN0ZWQgb2YgNDggdmlkZW8gZnJhbWVzIGF0IG5hdGl2ZSBjYXB0dXJlIGZyZXF1ZW5jaWVzICgyMCwgMjUsIG9yIDMwIEh6KSwgc3BhdGlhbCByZXNvbHV0aW9uIDQ0OCDDlyA5NjAgYW5kIGFjcm9zcyBOID0gNSBjYW1lcmFzLiAgQWZ0ZXIgZW5jb2RpbmcgdGhlc2UgdmlkZW9zIHRvIHRoZSBsYXRlbnQgc3BhY2UsIHRoaXMgY29ycmVzcG9uZHMgdG8gVCDDlyBOIMOXIEggw5cgVyA9IDYgw5cgNSDDlyAxNCDDlyAzMCA9IDEyLDYwMCBpbnB1dCB0b2tlbnMuIiIKCnZpZGVvIHRva2VuaXplciB0cmFpbmluZyBjb21wdXRlIGVzdGltYXRlOgo2IEZMT1AgLyB0b2tlbiAvIHBhcmFtZXRlciAqIDI4NSoxMF42IHBhcmFtZXRlcnMgKiAzMDAwMDAgc3RlcHMgKiAxMjggc2FtcGxlcyBwZXIgc3RlcCAqIDEyNjAwIHRva2VucyBwZXIgc2FtcGxlID0gOC4yNzM2NjRlKzIwIEZMT1AKCgp3b3JsZCBtb2RlbCB0cmFpbmluZyBjb21wdXRlIGVzdGltYXRpb246Cgo2IEZMT1AgLyB0b2tlbiAvIHBhcmFtZXRlciAqIDguNCAqIDEwXjkgcGFyYW1ldGVycyAqIDQ2MDAwMCBzdGVwcyAqIDI1NiBzYW1wbGVzIHBlciBzdGVwICogMTI2MDAgdG9rZW5zIHBlciBzYW1wbGUgPSA3LjQ3ODIzMWUrMjIgRkxPUAoKVG90YWw6IDguMjczNjY0ZSsyMCBGTE9QICsgNy40NzgyMzFlKzIyIEZMT1AgPSA3LjU2MDk2NzZlKzIyIEZMT1AiLCwiIiJUaGUgZGF0YXNldCBjb21wcmlzZXMgYXBwcm94aW1hdGVseSAyNSBtaWxsaW9uIHZpZGVvIHNlcXVlbmNlcywgZWFjaCBzcGFubmluZyAyIHNlY29uZHMsIGNvbGxlY3RlZCBiZXR3ZWVuIDIwMTkgYW5kIDIwMjQuIFJlY29yZGluZ3Mgd2VyZSBvYnRhaW5lZCBhY3Jvc3MgdGhyZWUgY291bnRyaWVz4oCUdGhlIFVuaXRlZCBLaW5nZG9tLCB0aGUgVW5pdGVkIFN0YXRlcywgYW5kIEdlcm1hbnnigJR0byBlbnN1cmUgY292ZXJhZ2Ugb2YgZ2VvZ3JhcGhpY2FsbHkgYW5kIGVudmlyb25tZW50YWxseSBkaXZlcnNlIGRyaXZpbmcgY29uZGl0aW9ucy4KIiIiLCwiIiJUaGUgdmlkZW8gdG9rZW5pemVyIHdhcyB0cmFpbmVkIGZvciAzMDAsMDAwIHN0ZXBzIHdpdGggYSBiYXRjaCBzaXplIG9mIDEyOCB1c2luZyAxMjggSDEwMCBHUFVzIiIKCiIiVGhlIGxhdGVudCB3b3JsZCBtb2RlbCB3YXMgdHJhaW5lZCBmb3IgNDYwLDAwMCBzdGVwcyB3aXRoIGEgYmF0Y2ggc2l6ZSBvZiAyNTYgb24gMjU2IEgxMDAgR1BVcyIiIixOVklESUEgSDEwMCBTWE01IDgwR0IsLENvbmZpZGVudCwiR2VuZXJhdGl2ZSBtb2RlbHMgb2ZmZXIgYSBzY2FsYWJsZSBhbmQgZmxleGlibGUgcGFyYWRpZ20gZm9yIHNpbXVsYXRpbmcgY29tcGxleCBlbnZpcm9ubWVudHMsIHlldCBjdXJyZW50IGFwcHJvYWNoZXMgZmFsbCBzaG9ydCBpbiBhZGRyZXNzaW5nIHRoZSBkb21haW4tc3BlY2lmaWMgcmVxdWlyZW1lbnRzIG9mIGF1dG9ub21vdXMgZHJpdmluZyAtIHN1Y2ggYXMgbXVsdGktYWdlbnQgaW50ZXJhY3Rpb25zLCBmaW5lLWdyYWluZWQgY29udHJvbCwgYW5kIG11bHRpLWNhbWVyYSBjb25zaXN0ZW5jeS4gV2UgaW50cm9kdWNlIEdBSUEtMiwgR2VuZXJhdGl2ZSBBSSBmb3IgQXV0b25vbXksIGEgbGF0ZW50IGRpZmZ1c2lvbiB3b3JsZCBtb2RlbCB0aGF0IHVuaWZpZXMgdGhlc2UgY2FwYWJpbGl0aWVzIHdpdGhpbiBhIHNpbmdsZSBnZW5lcmF0aXZlIGZyYW1ld29yay4gR0FJQS0yIHN1cHBvcnRzIGNvbnRyb2xsYWJsZSB2aWRlbyBnZW5lcmF0aW9uIGNvbmRpdGlvbmVkIG9uIGEgcmljaCBzZXQgb2Ygc3RydWN0dXJlZCBpbnB1dHM6IGVnby12ZWhpY2xlIGR5bmFtaWNzLCBhZ2VudCBjb25maWd1cmF0aW9ucywgZW52aXJvbm1lbnRhbCBmYWN0b3JzLCBhbmQgcm9hZCBzZW1hbnRpY3MuIEl0IGdlbmVyYXRlcyBoaWdoLXJlc29sdXRpb24sIHNwYXRpb3RlbXBvcmFsbHkgY29uc2lzdGVudCBtdWx0aS1jYW1lcmEgdmlkZW9zIGFjcm9zcyBnZW9ncmFwaGljYWxseSBkaXZlcnNlIGRyaXZpbmcgZW52aXJvbm1lbnRzIChVSywgVVMsIEdlcm1hbnkpLiBUaGUgbW9kZWwgaW50ZWdyYXRlcyBib3RoIHN0cnVjdHVyZWQgY29uZGl0aW9uaW5nIGFuZCBleHRlcm5hbCBsYXRlbnQgZW1iZWRkaW5ncyAoZS5nLiwgZnJvbSBhIHByb3ByaWV0YXJ5IGRyaXZpbmcgbW9kZWwpIHRvIGZhY2lsaXRhdGUgZmxleGlibGUgYW5kIHNlbWFudGljYWxseSBncm91bmRlZCBzY2VuZSBzeW50aGVzaXMuIFRocm91Z2ggdGhpcyBpbnRlZ3JhdGlvbiwgR0FJQS0yIGVuYWJsZXMgc2NhbGFibGUgc2ltdWxhdGlvbiBvZiBib3RoIGNvbW1vbiBhbmQgcmFyZSBkcml2aW5nIHNjZW5hcmlvcywgYWR2YW5jaW5nIHRoZSB1c2Ugb2YgZ2VuZXJhdGl2ZSB3b3JsZCBtb2RlbHMgYXMgYSBjb3JlIHRvb2wgaW4gdGhlIGRldmVsb3BtZW50IG9mIGF1dG9ub21vdXMgc3lzdGVtcy4gVmlkZW9zIGFyZSBhdmFpbGFibGUgYXQgdGhpcyBodHRwcyBVUkwuIiwsLFVucmVsZWFzZWQsVW5pdGVkIEtpbmdkb20gb2YgR3JlYXQgQnJpdGFpbiBhbmQgTm9ydGhlcm4gSXJlbGFuZCwsLCwsLDIwMjUtMTEtMjggMTE6NTI6MTMrMDA6MDAsLCwsLCxJbmR1c3RyeSwsLCwsVW5yZWxlYXNlZCwsLCwsLCwsT3BlcmF0aW9uIGNvdW50aW5nLCwsLCxObwpJZGVvZ3JhbSAzLjAsSW1hZ2UgZ2VuZXJhdGlvbiwiSW1hZ2UgZ2VuZXJhdGlvbixUZXh0LXRvLWltYWdlIixJZGVvZ3JhbSwsMjAyNS0wMy0yNiwiTWVldCBJZGVvZ3JhbSAzLjAg4oCUIHN0dW5uaW5nIHJlYWxpc20sIGNyZWF0aXZlIGRlc2lnbnMsIGFuZCBjb25zaXN0ZW50IHN0eWxlcywgYWxsIGluIG9uZSBwb3dlcmZ1bCBtb2RlbC4gTm93IGF2YWlsYWJsZSB0byBhbGwgdXNlcnMgb24gaWRlb2dyYW0uYWkgYW5kIG91ciBpT1MgYXBwISIsaHR0cHM6Ly9hYm91dC5pZGVvZ3JhbS5haS8zLjAsLCwsLCwsIlVubGlrZWx5IHRvIGV4Y2VlZCAxMF4yNSBGTE9QIGFzIHRoZSBkZXZlbG9wZXIgcmFpc2VkICQ4ME0gKGh0dHBzOi8vYmV0YWtpdC5jb20vbWlkam91cm5leS1jb21wZXRpdG9yLWlkZW9ncmFtLWNsb3Nlcy04MC1taWxsaW9uLXNlcmllcy1hLXJvdW5kLWFzLWl0LWxhdW5jaGVzLWxhdGVzdC10ZXh0LXRvLWltYWdlLW1vZGVsLyksIGFuZCB3YXMgdW5saWtlbHkgdG8gc3BlbmQgYSBzaWduaWZpY2FudCBmcmFjdGlvbiBvZiB0aGF0IG9uIGEgMTBeMjUgRkxPUCB0cmFpbmluZyBydW4uIiwsLCwsLCxVbmtub3duLCJJZGVvZ3JhbSAzLjAgcHVzaGVzIHRoZSBib3VuZGFyaWVzIG9mIGdlbmVyYXRpdmUgbWVkaWEgdGhyb3VnaCBzaWduaWZpY2FudCBhZHZhbmNlbWVudHMgaW4gaW1hZ2UtcHJvbXB0IGFsaWdubWVudCwgcGhvdG9yZWFsaXNtLCBhbmQgdGV4dCByZW5kZXJpbmcgcXVhbGl0eS4gSW4gaHVtYW4gZXZhbHVhdGlvbnMsIElkZW9ncmFtIDMuMCBjb25zaXN0ZW50bHkgb3V0cGVyZm9ybXMgb3RoZXIgdGV4dC10by1pbWFnZSBtb2RlbHMsIHNjb3JpbmcgaGlnaGVzdCBpbiBFTE8gcmF0aW5nIG92ZXIgYSBzZXQgb2YgZGl2ZXJzZSBwcm9tcHRzIHRoYXQgcHJvYmUgYSB3aWRlIHZhcmlldHkgb2YgY2FwYWJpbGl0aWVzLCBzdWJqZWN0cywgc3R5bGVzLCB1c2UgY2FzZXMsIGFuZCBjb21wb3NpdGlvbiBkaWZmaWN1bHR5LiIsLCxBUEkgYWNjZXNzLENhbmFkYSwsLCwsLDIwMjUtMTEtMjggMTE6NTI6MTMrMDA6MDAsLCwsLCxJbmR1c3RyeSwsLCwsVW5yZWxlYXNlZCwsVHJ1ZSwsLCwsLCwsLCwsTm8KUXdlbjIuNS1PbW5pIDdCLCJNdWx0aW1vZGFsLExhbmd1YWdlLFZpc2lvbixWaWRlbyxBdWRpbyxTcGVlY2giLCJMYW5ndWFnZSBtb2RlbGluZy9nZW5lcmF0aW9uLFF1ZXN0aW9uIGFuc3dlcmluZyxWaXN1YWwgcXVlc3Rpb24gYW5zd2VyaW5nLFNwZWVjaCBzeW50aGVzaXMsU3BlZWNoIHJlY29nbml0aW9uIChBU1IpLFNwZWVjaC10by1zcGVlY2gsQXVkaW8gcXVlc3Rpb24gYW5zd2VyaW5nLFNwZWVjaC10by10ZXh0LFRleHQtdG8tc3BlZWNoIChUVFMpLFZpZGVvIGRlc2NyaXB0aW9uLEltYWdlIGNhcHRpb25pbmciLEFsaWJhYmEsIkppbiBYdSwgWmhpZmFuZyBHdW8sIEppbnpoZW5nIEhlLCBIYW5ncnVpIEh1LCBUaW5nIEhlLCBTaHVhaSBCYWksIEtlcWluIENoZW4sIEppYWxpbiBXYW5nLCBZYW5nIEZhbiwgS2FpIERhbmcsIEJpbiBaaGFuZywgWGlvbmcgV2FuZywgWXVuZmVpIENodSwgSnVueWFuZyBMaW4iLDIwMjUtMDMtMjYsUXdlbjIuNS1PbW5pIFRlY2huaWNhbCBSZXBvcnQsaHR0cHM6Ly9hcnhpdi5vcmcvYWJzLzI1MDMuMjAyMTUsLCwsNzAwMDAwMDAwMC4wLDdCLCwsLCIiIlRoZSBzZWNvbmQgcGhhc2Ugb2YgcHJlLXRyYWluaW5nIG1hcmtzIGEgc2lnbmlmaWNhbnQgYWR2YW5jZW1lbnQgYnkgaW5jb3Jwb3JhdGluZyBhbiBhZGRpdGlvbmFsIDgwMCBiaWxsaW9uIHRva2VucyBvZiBpbWFnZSBhbmQgdmlkZW8gcmVsYXRlZCBkYXRhLCAzMDAgYmlsbGlvbiB0b2tlbnMgb2YgYXVkaW8gcmVsYXRlZCBkYXRhLCBhbmQgMTAwIGJpbGxpb24gdG9rZW5zIG9mIHZpZGVvIHdpdGggYXVkaW8gcmVsYXRlZCBkYXRhLiIiIiwsLCwsQ29uZmlkZW50LCJJbiB0aGlzIHJlcG9ydCwgd2UgcHJlc2VudCBRd2VuMi41LU9tbmksIGFuIGVuZC10by1lbmQgbXVsdGltb2RhbCBtb2RlbCBkZXNpZ25lZCB0byBwZXJjZWl2ZSBkaXZlcnNlIG1vZGFsaXRpZXMsIGluY2x1ZGluZyB0ZXh0LCBpbWFnZXMsIGF1ZGlvLCBhbmQgdmlkZW8sIHdoaWxlIHNpbXVsdGFuZW91c2x5IGdlbmVyYXRpbmcgdGV4dCBhbmQgbmF0dXJhbCBzcGVlY2ggcmVzcG9uc2VzIGluIGEgc3RyZWFtaW5nIG1hbm5lci4gVG8gZW5hYmxlIHRoZSBzdHJlYW1pbmcgb2YgbXVsdGltb2RhbCBpbmZvcm1hdGlvbiBpbnB1dHMsIGJvdGggYXVkaW8gYW5kIHZpc3VhbCBlbmNvZGVycyB1dGlsaXplIGEgYmxvY2std2lzZSBwcm9jZXNzaW5nIGFwcHJvYWNoLiBUbyBzeW5jaHJvbml6ZSB0aGUgdGltZXN0YW1wcyBvZiB2aWRlbyBpbnB1dHMgd2l0aCBhdWRpbywgd2Ugb3JnYW5pemUgdGhlIGF1ZGlvIGFuZCB2aWRlbyBzZXF1ZW50aWFsbHkgaW4gYW4gaW50ZXJsZWF2ZWQgbWFubmVyIGFuZCBwcm9wb3NlIGEgbm92ZWwgcG9zaXRpb24gZW1iZWRkaW5nIGFwcHJvYWNoLCBuYW1lZCBUTVJvUEUoVGltZS1hbGlnbmVkIE11bHRpbW9kYWwgUm9QRSkuIFRvIGNvbmN1cnJlbnRseSBnZW5lcmF0ZSB0ZXh0IGFuZCBzcGVlY2ggd2hpbGUgYXZvaWRpbmcgaW50ZXJmZXJlbmNlIGJldHdlZW4gdGhlIHR3byBtb2RhbGl0aWVzLCB3ZSBwcm9wb3NlIFx0ZXh0YmZ7VGhpbmtlci1UYWxrZXJ9IGFyY2hpdGVjdHVyZS4gSW4gdGhpcyBmcmFtZXdvcmssIFRoaW5rZXIgZnVuY3Rpb25zIGFzIGEgbGFyZ2UgbGFuZ3VhZ2UgbW9kZWwgdGFza2VkIHdpdGggdGV4dCBnZW5lcmF0aW9uLCB3aGlsZSBUYWxrZXIgaXMgYSBkdWFsLXRyYWNrIGF1dG9yZWdyZXNzaXZlIG1vZGVsIHRoYXQgZGlyZWN0bHkgdXRpbGl6ZXMgdGhlIGhpZGRlbiByZXByZXNlbnRhdGlvbnMgZnJvbSB0aGUgVGhpbmtlciB0byBwcm9kdWNlIGF1ZGlvIHRva2VucyBhcyBvdXRwdXQuIEJvdGggdGhlIFRoaW5rZXIgYW5kIFRhbGtlciBtb2RlbHMgYXJlIGRlc2lnbmVkIHRvIGJlIHRyYWluZWQgYW5kIGluZmVycmVkIGluIGFuIGVuZC10by1lbmQgbWFubmVyLiBGb3IgZGVjb2RpbmcgYXVkaW8gdG9rZW5zIGluIGEgc3RyZWFtaW5nIG1hbm5lciwgd2UgaW50cm9kdWNlIGEgc2xpZGluZy13aW5kb3cgRGlUIHRoYXQgcmVzdHJpY3RzIHRoZSByZWNlcHRpdmUgZmllbGQsIGFpbWluZyB0byByZWR1Y2UgdGhlIGluaXRpYWwgcGFja2FnZSBkZWxheS4gUXdlbjIuNS1PbW5pIGlzIGNvbXBhcmFibGUgd2l0aCB0aGUgc2ltaWxhcmx5IHNpemVkIFF3ZW4yLjUtVkwgYW5kIG91dHBlcmZvcm1zIFF3ZW4yLUF1ZGlvLiBGdXJ0aGVybW9yZSwgUXdlbjIuNS1PbW5pIGFjaGlldmVzIHN0YXRlLW9mLXRoZS1hcnQgcGVyZm9ybWFuY2Ugb24gbXVsdGltb2RhbCBiZW5jaG1hcmtzIGxpa2UgT21uaS1CZW5jaC4gTm90YWJseSwgUXdlbjIuNS1PbW5pJ3MgcGVyZm9ybWFuY2UgaW4gZW5kLXRvLWVuZCBzcGVlY2ggaW5zdHJ1Y3Rpb24gZm9sbG93aW5nIGlzIGNvbXBhcmFibGUgdG8gaXRzIGNhcGFiaWxpdGllcyB3aXRoIHRleHQgaW5wdXRzLCBhcyBldmlkZW5jZWQgYnkgYmVuY2htYXJrcyBzdWNoIGFzIE1NTFUgYW5kIEdTTThLLiBBcyBmb3Igc3BlZWNoIGdlbmVyYXRpb24sIFF3ZW4yLjUtT21uaSdzIHN0cmVhbWluZyBUYWxrZXIgb3V0cGVyZm9ybXMgbW9zdCBleGlzdGluZyBzdHJlYW1pbmcgYW5kIG5vbi1zdHJlYW1pbmcgYWx0ZXJuYXRpdmVzIGluIHJvYnVzdG5lc3MgYW5kIG5hdHVyYWxuZXNzLiIsLCxPcGVuIHdlaWdodHMgKHVucmVzdHJpY3RlZCksQ2hpbmEsUXdlbjIuNS03Qiw1LjA0ZSsyMiw2IEZMT1AvcGFyYW1ldGVyL3Rva2VuICogNzAwMDAwMDAwMCBwYXJhbWV0ZXJzICogMTIwMDAwMDAwMDAwMCB0b2tlbnMgPSA1LjA0ZSsyMiBGTE9QLCwsMjAyNS0xMS0yOCAxMTo1MjoxMyswMDowMCwsLCwsLEluZHVzdHJ5LCwsLCxVbnJlbGVhc2VkLCJBcGFjaGUgMi4wCmh0dHBzOi8vZ2l0aHViLmNvbS9Rd2VuTE0vUXdlbjIuNS1PbW5pCgpBcGFjaGUgMi4wCmh0dHBzOi8vaHVnZ2luZ2ZhY2UuY28vUXdlbi9Rd2VuMi41LU9tbmktN0IiLCwsLCwsLE9wZXJhdGlvbiBjb3VudGluZyxRd2VuLCwsLFllcwpRd2VuMi41LU9tbmkgM0IsIk11bHRpbW9kYWwsTGFuZ3VhZ2UsVmlzaW9uLFZpZGVvLEF1ZGlvLFNwZWVjaCIsIkxhbmd1YWdlIG1vZGVsaW5nL2dlbmVyYXRpb24sUXVlc3Rpb24gYW5zd2VyaW5nLFZpc3VhbCBxdWVzdGlvbiBhbnN3ZXJpbmcsU3BlZWNoIHN5bnRoZXNpcyxTcGVlY2ggcmVjb2duaXRpb24gKEFTUiksU3BlZWNoLXRvLXNwZWVjaCxBdWRpbyBxdWVzdGlvbiBhbnN3ZXJpbmcsU3BlZWNoLXRvLXRleHQsVGV4dC10by1zcGVlY2ggKFRUUyksVmlkZW8gZGVzY3JpcHRpb24sSW1hZ2UgY2FwdGlvbmluZyIsQWxpYmFiYSwiSmluIFh1LCBaaGlmYW5nIEd1bywgSmluemhlbmcgSGUsIEhhbmdydWkgSHUsIFRpbmcgSGUsIFNodWFpIEJhaSwgS2VxaW4gQ2hlbiwgSmlhbGluIFdhbmcsIFlhbmcgRmFuLCBLYWkgRGFuZywgQmluIFpoYW5nLCBYaW9uZyBXYW5nLCBZdW5mZWkgQ2h1LCBKdW55YW5nIExpbiIsMjAyNS0wMy0yNixRd2VuMi41LU9tbmkgVGVjaG5pY2FsIFJlcG9ydCxodHRwczovL2FyeGl2Lm9yZy9hYnMvMjUwMy4yMDIxNSwsLCwzMDAwMDAwMDAwLjAsM0IsLCwsIiIiVGhlIHNlY29uZCBwaGFzZSBvZiBwcmUtdHJhaW5pbmcgbWFya3MgYSBzaWduaWZpY2FudCBhZHZhbmNlbWVudCBieSBpbmNvcnBvcmF0aW5nIGFuIGFkZGl0aW9uYWwgODAwIGJpbGxpb24gdG9rZW5zIG9mIGltYWdlIGFuZCB2aWRlbyByZWxhdGVkIGRhdGEsIDMwMCBiaWxsaW9uIHRva2VucyBvZiBhdWRpbyByZWxhdGVkIGRhdGEsIGFuZCAxMDAgYmlsbGlvbiB0b2tlbnMgb2YgdmlkZW8gd2l0aCBhdWRpbyByZWxhdGVkIGRhdGEuIiIiLCwsLCxDb25maWRlbnQsIkluIHRoaXMgcmVwb3J0LCB3ZSBwcmVzZW50IFF3ZW4yLjUtT21uaSwgYW4gZW5kLXRvLWVuZCBtdWx0aW1vZGFsIG1vZGVsIGRlc2lnbmVkIHRvIHBlcmNlaXZlIGRpdmVyc2UgbW9kYWxpdGllcywgaW5jbHVkaW5nIHRleHQsIGltYWdlcywgYXVkaW8sIGFuZCB2aWRlbywgd2hpbGUgc2ltdWx0YW5lb3VzbHkgZ2VuZXJhdGluZyB0ZXh0IGFuZCBuYXR1cmFsIHNwZWVjaCByZXNwb25zZXMgaW4gYSBzdHJlYW1pbmcgbWFubmVyLiBUbyBlbmFibGUgdGhlIHN0cmVhbWluZyBvZiBtdWx0aW1vZGFsIGluZm9ybWF0aW9uIGlucHV0cywgYm90aCBhdWRpbyBhbmQgdmlzdWFsIGVuY29kZXJzIHV0aWxpemUgYSBibG9jay13aXNlIHByb2Nlc3NpbmcgYXBwcm9hY2guIFRvIHN5bmNocm9uaXplIHRoZSB0aW1lc3RhbXBzIG9mIHZpZGVvIGlucHV0cyB3aXRoIGF1ZGlvLCB3ZSBvcmdhbml6ZSB0aGUgYXVkaW8gYW5kIHZpZGVvIHNlcXVlbnRpYWxseSBpbiBhbiBpbnRlcmxlYXZlZCBtYW5uZXIgYW5kIHByb3Bvc2UgYSBub3ZlbCBwb3NpdGlvbiBlbWJlZGRpbmcgYXBwcm9hY2gsIG5hbWVkIFRNUm9QRShUaW1lLWFsaWduZWQgTXVsdGltb2RhbCBSb1BFKS4gVG8gY29uY3VycmVudGx5IGdlbmVyYXRlIHRleHQgYW5kIHNwZWVjaCB3aGlsZSBhdm9pZGluZyBpbnRlcmZlcmVuY2UgYmV0d2VlbiB0aGUgdHdvIG1vZGFsaXRpZXMsIHdlIHByb3Bvc2UgXHRleHRiZntUaGlua2VyLVRhbGtlcn0gYXJjaGl0ZWN0dXJlLiBJbiB0aGlzIGZyYW1ld29yaywgVGhpbmtlciBmdW5jdGlvbnMgYXMgYSBsYXJnZSBsYW5ndWFnZSBtb2RlbCB0YXNrZWQgd2l0aCB0ZXh0IGdlbmVyYXRpb24sIHdoaWxlIFRhbGtlciBpcyBhIGR1YWwtdHJhY2sgYXV0b3JlZ3Jlc3NpdmUgbW9kZWwgdGhhdCBkaXJlY3RseSB1dGlsaXplcyB0aGUgaGlkZGVuIHJlcHJlc2VudGF0aW9ucyBmcm9tIHRoZSBUaGlua2VyIHRvIHByb2R1Y2UgYXVkaW8gdG9rZW5zIGFzIG91dHB1dC4gQm90aCB0aGUgVGhpbmtlciBhbmQgVGFsa2VyIG1vZGVscyBhcmUgZGVzaWduZWQgdG8gYmUgdHJhaW5lZCBhbmQgaW5mZXJyZWQgaW4gYW4gZW5kLXRvLWVuZCBtYW5uZXIuIEZvciBkZWNvZGluZyBhdWRpbyB0b2tlbnMgaW4gYSBzdHJlYW1pbmcgbWFubmVyLCB3ZSBpbnRyb2R1Y2UgYSBzbGlkaW5nLXdpbmRvdyBEaVQgdGhhdCByZXN0cmljdHMgdGhlIHJlY2VwdGl2ZSBmaWVsZCwgYWltaW5nIHRvIHJlZHVjZSB0aGUgaW5pdGlhbCBwYWNrYWdlIGRlbGF5LiBRd2VuMi41LU9tbmkgaXMgY29tcGFyYWJsZSB3aXRoIHRoZSBzaW1pbGFybHkgc2l6ZWQgUXdlbjIuNS1WTCBhbmQgb3V0cGVyZm9ybXMgUXdlbjItQXVkaW8uIEZ1cnRoZXJtb3JlLCBRd2VuMi41LU9tbmkgYWNoaWV2ZXMgc3RhdGUtb2YtdGhlLWFydCBwZXJmb3JtYW5jZSBvbiBtdWx0aW1vZGFsIGJlbmNobWFya3MgbGlrZSBPbW5pLUJlbmNoLiBOb3RhYmx5LCBRd2VuMi41LU9tbmkncyBwZXJmb3JtYW5jZSBpbiBlbmQtdG8tZW5kIHNwZWVjaCBpbnN0cnVjdGlvbiBmb2xsb3dpbmcgaXMgY29tcGFyYWJsZSB0byBpdHMgY2FwYWJpbGl0aWVzIHdpdGggdGV4dCBpbnB1dHMsIGFzIGV2aWRlbmNlZCBieSBiZW5jaG1hcmtzIHN1Y2ggYXMgTU1MVSBhbmQgR1NNOEsuIEFzIGZvciBzcGVlY2ggZ2VuZXJhdGlvbiwgUXdlbjIuNS1PbW5pJ3Mgc3RyZWFtaW5nIFRhbGtlciBvdXRwZXJmb3JtcyBtb3N0IGV4aXN0aW5nIHN0cmVhbWluZyBhbmQgbm9uLXN0cmVhbWluZyBhbHRlcm5hdGl2ZXMgaW4gcm9idXN0bmVzcyBhbmQgbmF0dXJhbG5lc3MuIiwsLE9wZW4gd2VpZ2h0cyAobm9uLWNvbW1lcmNpYWwpLENoaW5hLFF3ZW4yLjUtM0IsMi4xNmUrMjIsNiBGTE9QL3BhcmFtZXRlci90b2tlbiAqIDMwMDAwMDAwMDAgcGFyYW1ldGVycyAqIDEyMDAwMDAwMDAwMDAgdG9rZW5zID0gMi4xNmUrMjIgRkxPUCwsLDIwMjUtMTEtMjggMTE6NTI6MTMrMDA6MDAsLCwsLCxJbmR1c3RyeSwsLCwsVW5yZWxlYXNlZCwiQXBhY2hlIDIuMApodHRwczovL2dpdGh1Yi5jb20vUXdlbkxNL1F3ZW4yLjUtT21uaQoKUXdlbi1yZXNlYXJjaApodHRwczovL2h1Z2dpbmdmYWNlLmNvL1F3ZW4vUXdlbjIuNS1PbW5pLTNCIiwsLCwsLCxPcGVyYXRpb24gY291bnRpbmcsUXdlbiwsLCxZZXMKR2VtaW5pIDIuNSBQcm8gKE1hciAyMDI1KSwiTGFuZ3VhZ2UsVmlzaW9uLFZpZGVvLE11bHRpbW9kYWwsU3BlZWNoIiwiTGFuZ3VhZ2UgbW9kZWxpbmcvZ2VuZXJhdGlvbixRdWVzdGlvbiBhbnN3ZXJpbmcsQ29kZSBnZW5lcmF0aW9uLFF1YW50aXRhdGl2ZSByZWFzb25pbmcsVmlzdWFsIHF1ZXN0aW9uIGFuc3dlcmluZyxUcmFuc2xhdGlvbixJbWFnZSBjYXB0aW9uaW5nLFZpZGVvIGRlc2NyaXB0aW9uLFNwZWVjaCByZWNvZ25pdGlvbiAoQVNSKSIsR29vZ2xlIERlZXBNaW5kLCwyMDI1LTAzLTI1LEdlbWluaSAyLjU6IE91ciBtb3N0IGludGVsbGlnZW50IEFJIG1vZGVsLGh0dHBzOi8vYmxvZy5nb29nbGUvdGVjaG5vbG9neS9nb29nbGUtZGVlcG1pbmQvZ2VtaW5pLW1vZGVsLXRoaW5raW5nLXVwZGF0ZXMtbWFyY2gtMjAyNS8jZ2VtaW5pLTItNS10aGlua2luZywsU09UQSBpbXByb3ZlbWVudCwiIiJHZW1pbmkgYWxzbyBjb250aW51ZXMgdG8gc3RhbmQgb3V0IGZvciBhY2hpZXZpbmcgdGhlIFNvVEEgc2NvcmUgb24gYm90aCB0aGUgTE9GVCBhbmQgTVJDUiBsb25nLWNvbnRleHQgdGFza3MgYXQgMTI4ayBjb250ZXh0LCBhbmQgaXMgdGhlIG9ubHkgb25lLCBhbW9uZ3N0IHRoZSBtb2RlbHMgZXhhbWluZWQgaW4gdGhlIGFib3ZlIHRhYmxlLCB0byBzdXBwb3J0IGNvbnRleHQgbGVuZ3RocyBvZiAxTSsgdG9rZW5zLiIiCgpUYWJsZSA0IiwsLCxGbGFnc2hpcCBtb2RlbCBmcm9tIGEgbGVhZGluZyBkZXZlbG9wZXIgaW4gbWlkLTIwMjU7IHZlcnkgbGlrZWx5IGl0IHVzZWQgPjFlMjUgRkxPUC4sLCwsLCwsVW5rbm93biwiR2VtaW5pIDIuNSBQcm8gRXhwZXJpbWVudGFsIGlzIG91ciBtb3N0IGFkdmFuY2VkIG1vZGVsIGZvciBjb21wbGV4IHRhc2tzLiBJdCB0b3BzIHRoZSBMTUFyZW5hIGxlYWRlcmJvYXJkIOKAlCB3aGljaCBtZWFzdXJlcyBodW1hbiBwcmVmZXJlbmNlcyDigJQgYnkgYSBzaWduaWZpY2FudCBtYXJnaW4sIGluZGljYXRpbmcgYSBoaWdobHkgY2FwYWJsZSBtb2RlbCBlcXVpcHBlZCB3aXRoIGhpZ2gtcXVhbGl0eSBzdHlsZS4gMi41IFBybyBhbHNvIHNob3dzIHN0cm9uZyByZWFzb25pbmcgYW5kIGNvZGUgY2FwYWJpbGl0aWVzLCBsZWFkaW5nIG9uIGNvbW1vbiBjb2RpbmcsIG1hdGggYW5kIHNjaWVuY2UgYmVuY2htYXJrcy4KCkdlbWluaSAyLjUgUHJvIGlzIGF2YWlsYWJsZSBub3cgaW4gR29vZ2xlIEFJIFN0dWRpbyBhbmQgaW4gdGhlIEdlbWluaSBhcHAgZm9yIEdlbWluaSBBZHZhbmNlZCB1c2VycywgYW5kIHdpbGwgYmUgY29taW5nIHRvIFZlcnRleCBBSSBzb29uLiBXZeKAmWxsIGFsc28gaW50cm9kdWNlIHByaWNpbmcgaW4gdGhlIGNvbWluZyB3ZWVrcywgZW5hYmxpbmcgcGVvcGxlIHRvIHVzZSAyLjUgUHJvIHdpdGggaGlnaGVyIHJhdGUgbGltaXRzIGZvciBzY2FsZWQgcHJvZHVjdGlvbiB1c2UuIiwsLEFQSSBhY2Nlc3MsVW5pdGVkIFN0YXRlcyBvZiBBbWVyaWNhLCwsLCwsMjAyNi0wMi0xMSAxOTozNTowNSswMDowMCwsLCwsLEluZHVzdHJ5LCwsLCxVbnJlbGVhc2VkLCJBdmFpbGFiaWxpdHkJCkdvb2dsZSBBSSBTdHVkaW8KR2VtaW5pIEFQSQpHZW1pbmkgQXBwIixUcnVlLCwsLCwsLCwsLCxObwo0byBJbWFnZSBHZW5lcmF0aW9uLEltYWdlIGdlbmVyYXRpb24sIkltYWdlIGdlbmVyYXRpb24sVGV4dC10by1pbWFnZSIsT3BlbkFJLCJMZWFkZXJzaGlwCkdhYnJpZWwgR29oOiBJbWFnZSBHZW5lcmF0aW9uCkphY2tpZSBTaGFubm9uOiBDaGF0R1BUIFByb2R1Y3QKTWVuZ2NoYW8gWmhvbmcsIFdheW5lIENoYW5nOiBDaGF0R1BUIEVuZ2luZWVyaW5nClJvaGFuIFNhaGFpOiBTb3JhIFByb2R1Y3QgYW5kIEVuZ2luZWVyaW5nCkJyZW5kYW4gUXVpbm4sIFRvbWVyIEthZnRhbjogSW5mZXJlbmNlClByYWZ1bGxhIERoYXJpd2FsOiBNdWx0aW1vZGFsIE9yZ2FuaXphdGlvbgoKUmVzZWFyY2gKCkZvdW5kYXRpb25hbCBSZXNlYXJjaApBbGxhbiBKYWJyaSwgRGF2aWQgTWVkaW5hLCBHYWJyaWVsIEdvaCwgS2VuamkgSGF0YSwgTHUgTGl1LCBQcmFmdWxsYSBEaGFyaXdhbAoKQ29yZSBSZXNlYXJjaApBZGl0eWEgUmFtZXNoLCBBbGV4IE5pY2hvbCwgQ2FzZXkgQ2h1LCBDaGVuZyBMdSwgRGlhbiBBbmcgWWFwLCBIZWV3b28gSnVuLCBKYW1lcyBCZXRrZXIsIEppYW5mZW5nIFdhbmcsIExvbmcgT3V5YW5nLCBMaSBKaW5nLCBXZXNhbSBNYW5hc3NyYQoKUmVzZWFyY2ggQ29udHJpYnV0b3JzCkFpZGVuIExvdywgQnJhbmRvbiBNY0tpbnppZSwgQ2hhcmxpZSBOYXNoLCBIdWl3ZW4gQ2hhbmcsIElzaGFhbiBHdWxyYWphbmksIEphbWllIEtpcm9zLCBKaSBMaW4sIEtzaGl0aWogR3VwdGEsIFlhbmcgU29uZwoKTW9kZWwgQmVoYXZpb3IKTGF1cmVudGlhIFJvbWFuaXVrCgpNdWx0aW1vZGFsIE9yZ2FuaXphdGlvbgpBbmRyZXcgR2liaWFuc2t5LCBZYW5nIEx1IiwyMDI1LTAzLTI1LCJJbnRyb2R1Y2luZyA0byBJbWFnZSBHZW5lcmF0aW9uClVubG9ja2luZyB1c2VmdWwgYW5kIHZhbHVhYmxlIGltYWdlIGdlbmVyYXRpb24gd2l0aCBhIG5hdGl2ZWx5IG11bHRpbW9kYWwgbW9kZWwgY2FwYWJsZSBvZiBwcmVjaXNlLCBhY2N1cmF0ZSwgcGhvdG9yZWFsaXN0aWMgb3V0cHV0cy4iLGh0dHBzOi8vb3BlbmFpLmNvbS9pbmRleC9pbnRyb2R1Y2luZy00by1pbWFnZS1nZW5lcmF0aW9uLywsLCwsLCwsLCwsLCwsVW5rbm93biwiR1BU4oCRNG8gaW1hZ2UgZ2VuZXJhdGlvbiBleGNlbHMgYXQgYWNjdXJhdGVseSByZW5kZXJpbmcgdGV4dCwgcHJlY2lzZWx5IGZvbGxvd2luZyBwcm9tcHRzLCBhbmQgbGV2ZXJhZ2luZyA0b+KAmXMgaW5oZXJlbnQga25vd2xlZGdlIGJhc2UgYW5kIGNoYXQgY29udGV4dOKAlGluY2x1ZGluZyB0cmFuc2Zvcm1pbmcgdXBsb2FkZWQgaW1hZ2VzIG9yIHVzaW5nIHRoZW0gYXMgdmlzdWFsIGluc3BpcmF0aW9uLiBUaGVzZSBjYXBhYmlsaXRpZXMgbWFrZSBpdCBlYXNpZXIgdG8gY3JlYXRlIGV4YWN0bHkgdGhlIGltYWdlIHlvdSBlbnZpc2lvbiwgaGVscGluZyB5b3UgY29tbXVuaWNhdGUgbW9yZSBlZmZlY3RpdmVseSB0aHJvdWdoIHZpc3VhbHMgYW5kIGFkdmFuY2luZyBpbWFnZSBnZW5lcmF0aW9uIGludG8gYSBwcmFjdGljYWwgdG9vbCB3aXRoIHByZWNpc2lvbiBhbmQgcG93ZXIuIiwsLEhvc3RlZCBhY2Nlc3MgKG5vIEFQSSksVW5pdGVkIFN0YXRlcyBvZiBBbWVyaWNhLEdQVC00bywsLCwsMjAyNS0xMS0yOCAxMTo1MjoxMyswMDowMCwsLCwsLEluZHVzdHJ5LCwsLCxVbnJlbGVhc2VkLCIiIjRvIGltYWdlIGdlbmVyYXRpb24gcm9sbHMgb3V0IHN0YXJ0aW5nIHRvZGF5IHRvIFBsdXMsIFBybywgVGVhbSwgYW5kIEZyZWUgdXNlcnMgYXMgdGhlIGRlZmF1bHQgaW1hZ2UgZ2VuZXJhdG9yIGluIENoYXRHUFQsIHdpdGggYWNjZXNzIGNvbWluZyBzb29uIHRvIEVudGVycHJpc2UgYW5kIEVkdS4gSXTigJlzIGFsc28gYXZhaWxhYmxlIHRvIHVzZSBpbiBTb3JhLiBGb3IgdGhvc2Ugd2hvIGhvbGQgYSBzcGVjaWFsIHBsYWNlIGluIHRoZWlyIGhlYXJ0cyBmb3IgREFMTMK3RSwgaXQgY2FuIHN0aWxsIGJlIGFjY2Vzc2VkIHRocm91Z2ggYSBkZWRpY2F0ZWQgREFMTMK3</x:v>
      </x:c>
    </x:row>
    <x:row r="45" ht="18" customHeight="1">
      <x:c r="A45" s="17" t="n">
        <x:v>40</x:v>
      </x:c>
      <x:c r="B45" s="17" t="n">
        <x:v>310</x:v>
      </x:c>
      <x:c r="C45" s="160" t="str">
        <x:v>RSBHUFQuCgpEZXZlbG9wZXJzIHdpbGwgc29vbiBiZSBhYmxlIHRvIGdlbmVyYXRlIGltYWdlcyB3aXRoIEdQVOKAkTRvIHZpYSB0aGUgQVBJLCB3aXRoIGFjY2VzcyByb2xsaW5nIG91dCBpbiB0aGUgbmV4dCBmZXcgd2Vla3MuIiIiLCwsLCwsLCwsLCwsTm8KU29uYXIgUmVhc29uaW5nIFBybyxMYW5ndWFnZSwiUXVlc3Rpb24gYW5zd2VyaW5nLENoYXQsTGFuZ3VhZ2UgbW9kZWxpbmcvZ2VuZXJhdGlvbixRdWFudGl0YXRpdmUgcmVhc29uaW5nLFNlYXJjaCIsUGVycGxleGl0eSwsMjAyNS0wMy0yNSxQcmVtaWVyIHJlYXNvbmluZyBvZmZlcmluZyBwb3dlcmVkIGJ5IERlZXBTZWVrIFIxLixodHRwczovL2RvY3MucGVycGxleGl0eS5haS9tb2RlbHMvbW9kZWxzL3NvbmFyLXJlYXNvbmluZy1wcm8sLCwsLCwsLCwsLCwsLFVua25vd24sIkFkdmFuY2VkIENvVCByZWFzb25pbmcKCkVuaGFuY2VkIGNoYWluLW9mLXRob3VnaHQgcmVhc29uaW5nLCBwbHVzIHJlYWwtdGltZSBpbnRlcm5ldCBzZWFyY2ggYW5kIGNpdGF0aW9ucwoKVVMtYmFzZWQKClNvbmFyIFJlYXNvbmluZyBQcm8gaXMgdW5jZW5zb3JlZCBhbmQgaG9zdGVkIGluIFVTIGRhdGFjZW50ZXJzCgpEYXRhIHByaXZhY3kKCk5vIHRyYWluaW5nIG9uIGN1c3RvbWVyIGRhdGEsIGp1c3QgbGlrZSBhbGwgU29uYXIgcHJvZHVjdHMKCkluLWRlcHRoIGFuc3dlcnMgd2l0aCAyeCBtb3JlIGNpdGF0aW9ucyB0aGFuIFNvbmFyIFJlYXNvbmluZyBvbiBhdmVyYWdlCgpBZHZhbmNlZCBpbmZvcm1hdGlvbiByZXRyaWV2YWwgZnJvbSBtdWx0aXBsZSB3ZWIgc2VhcmNoZXMKClNlbGYtc2VydmUgQVBJIGFjY2VzcwoKR2V0IHN0YXJ0ZWQgaW1tZWRpYXRlbHkiLCwsQVBJIGFjY2VzcyxVbml0ZWQgU3RhdGVzIG9mIEFtZXJpY2EsLCwsLCwyMDI1LTExLTI4IDExOjUyOjEzKzAwOjAwLCwsLCwsSW5kdXN0cnksLCwsLFVucmVsZWFzZWQsLCwsLCwsLCwsLCwsTm8KU3RhYmxlIFZpZGVvIDREIDIuMCAoU1Y0RCAyLjApLCJWaXNpb24sVmlkZW8sM0QgbW9kZWxpbmciLDNEIHJlY29uc3RydWN0aW9uLCJTdGFiaWxpdHkgQUksTm9ydGhlYXN0ZXJuIFVuaXZlcnNpdHkiLCJDaHVuLUhhbiBZYW8sIFlpbWluZyBYaWUsIFZpa3JhbSBWb2xldGksIEh1YWl6dSBKaWFuZywgVmFydW4gSmFtcGFuaSIsMjAyNS0wMy0yNSxTVjREIDIuMDogRW5oYW5jaW5nIFNwYXRpby1UZW1wb3JhbCBDb25zaXN0ZW5jeSBpbiBNdWx0aS1WaWV3IFZpZGVvIERpZmZ1c2lvbiBmb3IgSGlnaC1RdWFsaXR5IDREIEdlbmVyYXRpb24saHR0cHM6Ly9hcnhpdi5vcmcvYWJzLzI1MDMuMTYzOTYsLCwiIiJRdWFudGl0YXRpdmVseSwgU1Y0RCAyLjAgYWNoaWV2ZXMgYmV0dGVyIGRldGFpbHMgKC0xNCUgTFBJUFMpIGFuZCA0RCBjb25zaXN0ZW5jeSAoLTQ0JSBGVjREKSBpbiB2aWRlbyBzeW50aGVzaXMgYW5kIC0xMiUgTFBJUFMgYW5kIC0yNCUgRlY0RCBpbiA0RCBvcHRpbWl6YXRpb24gY29tcGFyZWQgdG8gU1Y0RCwgc2V0dGluZyBhIG5ldwpzdGF0ZS1vZi10aGUtYXJ0IGZvciA0RCBnZW5lcmF0aW9uLiIiIiwsLCwsLCwsIiIiV2UgdHJhaW4gU1Y0RCAyLjAgb24gMTYgTlZJRElBIEgxMDAgR1BVcyB3aXRoIGFuIGVmZmVjdGl2ZSBiYXRjaCBzaXplIG9mIDMyIChlYWNoIEdQVSBmaXRzIDIgYmF0Y2hlcykuIFRoZSBtb2RlbCBpcyBmaXJzdCB0cmFpbmVkIG9uIHN0YXRpYyAzRCBkYXRhIGZvciAxNzVrIGl0ZXJhdGlvbnMgdGhlbiBmaW5ldHVuZWQgb24gNEQgZGF0YSBmb3IgMTg1ayBpdGVyYXRpb25zLiIiIixOVklESUEgSDEwMCBTWE01IDgwR0IsLFVua25vd24sIldlIHByZXNlbnQgU3RhYmxlIFZpZGVvIDREIDIuMCAoU1Y0RCAyLjApLCBhIG11bHRpLXZpZXcgdmlkZW8gZGlmZnVzaW9uIG1vZGVsIGZvciBkeW5hbWljIDNEIGFzc2V0IGdlbmVyYXRpb24uIENvbXBhcmVkIHRvIGl0cyBwcmVkZWNlc3NvciBTVjRELCBTVjREIDIuMCBpcyBtb3JlIHJvYnVzdCB0byBvY2NsdXNpb25zIGFuZCBsYXJnZSBtb3Rpb24sIGdlbmVyYWxpemVzIGJldHRlciB0byByZWFsLXdvcmxkIHZpZGVvcywgYW5kIHByb2R1Y2VzIGhpZ2hlci1xdWFsaXR5IG91dHB1dHMgaW4gdGVybXMgb2YgZGV0YWlsIHNoYXJwbmVzcyBhbmQgc3BhdGlvLXRlbXBvcmFsIGNvbnNpc3RlbmN5LiBXZSBhY2hpZXZlIHRoaXMgYnkgaW50cm9kdWNpbmcga2V5IGltcHJvdmVtZW50cyBpbiBtdWx0aXBsZSBhc3BlY3RzOiAxKSBuZXR3b3JrIGFyY2hpdGVjdHVyZTogZWxpbWluYXRpbmcgdGhlIGRlcGVuZGVuY3kgb2YgcmVmZXJlbmNlIG11bHRpLXZpZXdzIGFuZCBkZXNpZ25pbmcgYmxlbmRpbmcgbWVjaGFuaXNtIGZvciAzRCBhbmQgZnJhbWUgYXR0ZW50aW9uLCAyKSBkYXRhOiBlbmhhbmNpbmcgcXVhbGl0eSBhbmQgcXVhbnRpdHkgb2YgdHJhaW5pbmcgZGF0YSwgMykgdHJhaW5pbmcgc3RyYXRlZ3k6IGFkb3B0aW5nIHByb2dyZXNzaXZlIDNELTREIHRyYWluaW5nIGZvciBiZXR0ZXIgZ2VuZXJhbGl6YXRpb24sIGFuZCA0KSA0RCBvcHRpbWl6YXRpb246IGhhbmRsaW5nIDNEIGluY29uc2lzdGVuY3kgYW5kIGxhcmdlIG1vdGlvbiB2aWEgMi1zdGFnZSByZWZpbmVtZW50IGFuZCBwcm9ncmVzc2l2ZSBmcmFtZSBzYW1wbGluZy4gRXh0ZW5zaXZlIGV4cGVyaW1lbnRzIGRlbW9uc3RyYXRlIHNpZ25pZmljYW50IHBlcmZvcm1hbmNlIGdhaW4gYnkgU1Y0RCAyLjAgYm90aCB2aXN1YWxseSBhbmQgcXVhbnRpdGF0aXZlbHksIGFjaGlldmluZyBiZXR0ZXIgZGV0YWlsICgtMTRcJSBMUElQUykgYW5kIDREIGNvbnNpc3RlbmN5ICgtNDRcJSBGVjREKSBpbiBub3ZlbC12aWV3IHZpZGVvIHN5bnRoZXNpcyBhbmQgNEQgb3B0aW1pemF0aW9uICgtMTJcJSBMUElQUyBhbmQgLTI0XCUgRlY0RCkgY29tcGFyZWQgdG8gU1Y0RC4gUHJvamVjdCBwYWdlOiB0aGlzIGh0dHBzIFVSTC4iLCwsT3BlbiB3ZWlnaHRzIChyZXN0cmljdGVkIHVzZSksIlVuaXRlZCBLaW5nZG9tIG9mIEdyZWF0IEJyaXRhaW4gYW5kIE5vcnRoZXJuIElyZWxhbmQsVW5pdGVkIFN0YXRlcyBvZiBBbWVyaWNhIiwsLCwxNi4wLCwyMDI2LTAyLTExIDE5OjI2OjI3KzAwOjAwLCwsLCwsIkluZHVzdHJ5LEFjYWRlbWlhIiwsLCwsVW5yZWxlYXNlZCwic3RhYmlsaXR5YWktYWktY29tbXVuaXR5Cmh0dHBzOi8vaHVnZ2luZ2ZhY2UuY28vc3RhYmlsaXR5YWkvc3Y0ZDIuMAoKQ29tbXVuaXR5IExpY2Vuc2U6IEZyZWUgZm9yIHJlc2VhcmNoLCBub24tY29tbWVyY2lhbCwgYW5kIGNvbW1lcmNpYWwgdXNlIGJ5IG9yZ2FuaXphdGlvbnMgYW5kIGluZGl2aWR1YWxzIGdlbmVyYXRpbmcgYW5udWFsIHJldmVudWUgb2YgVVMgJDEsMDAwLDAwMCAob3IgbG9jYWwgY3VycmVuY3kgZXF1aXZhbGVudCkgb3IgbGVzcywgcmVnYXJkbGVzcyBvZiB0aGUgc291cmNlIG9mIHRoYXQgcmV2ZW51ZS4KCmh0dHBzOi8vZ2l0aHViLmNvbS9TdGFiaWxpdHktQUkvZ2VuZXJhdGl2ZS1tb2RlbHMiLCwsLCwsMjE5NzIuMTA5MTk1NDk4NTgsLHN0YWJpbGl0eWFpLCwsLFllcwozREdVVCwzRCBtb2RlbGluZywzRCByZWNvbnN0cnVjdGlvbiwiTlZJRElBLFVuaXZlcnNpdHkgb2YgVG9yb250byIsIlFpIFd1LCBKYW5pY2sgTWFydGluZXogRXN0dXJvLCBBc2hrYW4gTWlyemFlaSwgTmljb2xhcyBNb2VubmUtTG9jY296LCBaYW4gR29qY2ljIiwyMDI1LTAzLTI0LDNER1VUOiBFbmFibGluZyBEaXN0b3J0ZWQgQ2FtZXJhcyBhbmQgU2Vjb25kYXJ5IFJheXMgaW4gR2F1c3NpYW4gU3BsYXR0aW5nLGh0dHBzOi8vYXJ4aXYub3JnL2Ficy8yNDEyLjEyNTA3LCwsLCwsLCwsLCwsLCxVbmtub3duLCIzRCBHYXVzc2lhbiBTcGxhdHRpbmcgKDNER1MpIGVuYWJsZXMgZWZmaWNpZW50IHJlY29uc3RydWN0aW9uIGFuZCBoaWdoLWZpZGVsaXR5IHJlYWwtdGltZSByZW5kZXJpbmcgb2YgY29tcGxleCBzY2VuZXMgb24gY29uc3VtZXIgaGFyZHdhcmUuIEhvd2V2ZXIsIGR1ZSB0byBpdHMgcmFzdGVyaXphdGlvbi1iYXNlZCBmb3JtdWxhdGlvbiwgM0RHUyBpcyBjb25zdHJhaW5lZCB0byBpZGVhbCBwaW5ob2xlIGNhbWVyYXMgYW5kIGxhY2tzIHN1cHBvcnQgZm9yIHNlY29uZGFyeSBsaWdodGluZyBlZmZlY3RzLiBSZWNlbnQgbWV0aG9kcyBhZGRyZXNzIHRoZXNlIGxpbWl0YXRpb25zIGJ5IHRyYWNpbmcgdGhlIHBhcnRpY2xlcyBpbnN0ZWFkLCBidXQsIHRoaXMgY29tZXMgYXQgdGhlIGNvc3Qgb2Ygc2lnbmlmaWNhbnRseSBzbG93ZXIgcmVuZGVyaW5nLiBJbiB0aGlzIHdvcmssIHdlIHByb3Bvc2UgM0QgR2F1c3NpYW4gVW5zY2VudGVkIFRyYW5zZm9ybSAoM0RHVVQpLCByZXBsYWNpbmcgdGhlIEVXQSBzcGxhdHRpbmcgZm9ybXVsYXRpb24gd2l0aCB0aGUgVW5zY2VudGVkIFRyYW5zZm9ybSB0aGF0IGFwcHJveGltYXRlcyB0aGUgcGFydGljbGVzIHRocm91Z2ggc2lnbWEgcG9pbnRzLCB3aGljaCBjYW4gYmUgcHJvamVjdGVkIGV4YWN0bHkgdW5kZXIgYW55IG5vbmxpbmVhciBwcm9qZWN0aW9uIGZ1bmN0aW9uLiBUaGlzIG1vZGlmaWNhdGlvbiBlbmFibGVzIHRyaXZpYWwgc3VwcG9ydCBvZiBkaXN0b3J0ZWQgY2FtZXJhcyB3aXRoIHRpbWUgZGVwZW5kZW50IGVmZmVjdHMgc3VjaCBhcyByb2xsaW5nIHNodXR0ZXIsIHdoaWxlIHJldGFpbmluZyB0aGUgZWZmaWNpZW5jeSBvZiByYXN0ZXJpemF0aW9uLiBBZGRpdGlvbmFsbHksIHdlIGFsaWduIG91ciByZW5kZXJpbmcgZm9ybXVsYXRpb24gd2l0aCB0aGF0IG9mIHRyYWNpbmctYmFzZWQgbWV0aG9kcywgZW5hYmxpbmcgc2Vjb25kYXJ5IHJheSB0cmFjaW5nIHJlcXVpcmVkIHRvIHJlcHJlc2VudCBwaGVub21lbmEgc3VjaCBhcyByZWZsZWN0aW9ucyBhbmQgcmVmcmFjdGlvbiB3aXRoaW4gdGhlIHNhbWUgM0QgcmVwcmVzZW50YXRpb24uIFRoZSBzb3VyY2UgY29kZSBpcyBhdmFpbGFibGUgYXQ6IHRoaXMgaHR0cHMgVVJMLiIsLCxPcGVuIHdlaWdodHMgKHVucmVzdHJpY3RlZCksIlVuaXRlZCBTdGF0ZXMgb2YgQW1lcmljYSxDYW5hZGEiLCwsLCwsMjAyNS0xMS0yOCAxMTo1MjoxMyswMDowMCwsLCwsLCJJbmR1c3RyeSxBY2FkZW1pYSIsLCwsLE9wZW4gc291cmNlLCJBcGFjaGUgMi4wCmh0dHBzOi8vZ2l0aHViLmNvbS9udi10bGFicy8zZGdydXQiLCwsLCwsLCwsLCwsWWVzCkRlZXBTZWVrLVYzIChNYXIgMjAyNSksTGFuZ3VhZ2UsIkxhbmd1YWdlIG1vZGVsaW5nL2dlbmVyYXRpb24sQ29kZSBnZW5lcmF0aW9uLFF1YW50aXRhdGl2ZSByZWFzb25pbmcsUXVlc3Rpb24gYW5zd2VyaW5nIixEZWVwU2VlaywiRGVlcFNlZWstQUksIEFpeGluIExpdSwgQmVpIEZlbmcsIEJpbmcgWHVlLCBCaW5neHVhbiBXYW5nLCBCb2NoYW8gV3UsIENoZW5nZGEgTHUsIENoZW5nZ2FuZyBaaGFvLCBDaGVuZ3FpIERlbmcsIENoZW55dSBaaGFuZywgQ2hvbmcgUnVhbiwgRGFtYWkgRGFpLCBEYXlhIEd1bywgRGVqaWFuIFlhbmcsIERlbGkgQ2hlbiwgRG9uZ2ppZSBKaSwgRXJoYW5nIExpLCBGYW5neXVuIExpbiwgRnVjb25nIERhaSwgRnVsaSBMdW8sIEd1YW5nYm8gSGFvLCBHdWFudGluZyBDaGVuLCBHdW93ZWkgTGksIEguIFpoYW5nLCBIYW4gQmFvLCBIYW53ZWkgWHUsIEhhb2NoZW5nIFdhbmcsIEhhb3dlaSBaaGFuZywgSG9uZ2h1aSBEaW5nLCBIdWFqaWFuIFhpbiwgSHVhenVvIEdhbywgSHVpIExpLCBIdWkgUXUsIEouTC4gQ2FpLCBKaWFuIExpYW5nLCBKaWFuemhvbmcgR3VvLCBKaWFxaSBOaSwgSmlhc2hpIExpLCBKaWF3ZWkgV2FuZywgSmluIENoZW4sIEppbmdjaGFuZyBDaGVuLCBKaW5neWFuZyBZdWFuLCBKdW5qaWUgUWl1LCBKdW5sb25nIExpLCBKdW54aWFvIFNvbmcsIEthaSBEb25nLCBLYWkgSHUsIEthaWdlIEdhbywgS2FuZyBHdWFuLCBLZXhpbiBIdWFuZywgS3VhaSBZdSwgTGVhbiBXYW5nLCBMZWNvbmcgWmhhbmcsIExlaSBYdSwgTGV5aSBYaWEsIExpYW5nIFpoYW8sIExpdG9uZyBXYW5nLCBMaXl1ZSBaaGFuZywgTWVuZyBMaSwgTWlhb2p1biBXYW5nLCBNaW5nY2h1YW4gWmhhbmcsIE1pbmdodWEgWmhhbmcsIE1pbmdodWkgVGFuZywgTWluZ21pbmcgTGksIE5pbmcgVGlhbiwgUGFucGFuIEh1YW5nLCBQZWl5aSBXYW5nLCBQZW5nIFpoYW5nLCBRaWFuY2hlbmcgV2FuZywgUWloYW8gWmh1LCBRaW55dSBDaGVuLCBRaXVzaGkgRHUsIFIuSi4gQ2hlbiwgUi5MLiBKaW4sIFJ1aXFpIEdlLCBSdWlzb25nIFpoYW5nLCBSdWl6aGUgUGFuLCBSdW5qaSBXYW5nLCBSdW54aW4gWHUsIFJ1b3l1IFpoYW5nLCBSdXlpIENoZW4sIFMuUy4gTGksIFNoYW5naGFvIEx1LCBTaGFuZ3lhbiBaaG91LCBTaGFuaHVhbmcgQ2hlbiwgU2hhb3FpbmcgV3UsIFNoZW5nZmVuZyBZZSwgU2hlbmdmZW5nIFllLCBTaGlyb25nIE1hLCBTaGl5dSBXYW5nLCBTaHVhbmcgWmhvdSwgU2h1aXBpbmcgWXUsIFNodW5mZW5nIFpob3UsIFNodXRpbmcgUGFuLCBULiBXYW5nLCBUYW8gWXVuLCBUaWFuIFBlaSwgVGlhbnl1IFN1biwgVy5MLiBYaWFvLCBXYW5nZGluZyBaZW5nIGV0IGFsLiAoMTAwIGFkZGl0aW9uYWwgYXV0aG9ycyBub3Qgc2hvd24pIiwyMDI1LTAzLTI0LERlZXBTZWVrLVYzIFRlY2huaWNhbCBSZXBvcnQsaHR0cHM6Ly9hcnhpdi5vcmcvYWJzLzI0MTIuMTk0MzcsLFRyYWluaW5nIGNvc3QsdHJhaW5pbmcgY29zdCB3YXMgJDUuM21pbGxpb24gVVNEIChUYWJsZSAxKSw2NzEwMDAwMDAwMDAuMCxNaXh0dXJlLW9mLUV4cGVydHMgKE1vRSkgbGFuZ3VhZ2UgbW9kZWwgd2l0aCA2NzFCIHRvdGFsIHBhcmFtZXRlcnMgd2l0aCAzN0IgYWN0aXZhdGVkIGZvciBlYWNoIHRva2VuLiwzLjNlKzI0LCI2IMOXIDM3QiDDlyAxNC44VCA9IDMuMjllMjQgcHJldHJhaW5pbmcgRkxPUHMsIDFlMjIgcG9zdHRyYWluaW5pbmcgRkxPUHMgLSBzZWUgZG9jIGJlbG93CgpodHRwczovL2RvY3MuZ29vZ2xlLmNvbS9kb2N1bWVudC9kLzFDNHpCdkhoNFVObnphb3J3UVNkRzYxelFKc0JWOVgzaTNBNzBOZWVseEhZL2VkaXQ/dXNwPXNoYXJpbmciLDE0ODAwMDAwMDAwMDAwLCIiIldlIHByZS10cmFpbiBEZWVwU2Vlay1WMyBvbiAxNC44IHRyaWxsaW9uIGRpdmVyc2UgYW5kIGhpZ2gtcXVhbGl0eSB0b2tlbnMsIGZvbGxvd2VkIGJ5IFN1cGVydmlzZWQgRmluZS1UdW5pbmcgYW5kIFJlaW5mb3JjZW1lbnQgTGVhcm5pbmcgc3RhZ2VzIHRvIGZ1bGx5IGhhcm5lc3MgaXRzIGNhcGFiaWxpdGllcyIiIiwsIiIiRGVlcFNlZWstVjMgcmVxdWlyZXMgb25seSAyLjc4OE0gSDgwMCBHUFUgaG91cnMgZm9yIGl0cyBmdWxsIHRyYWluaW5nIiIiLE5WSURJQSBIODAwIFNYTTUsLENvbmZpZGVudCwiV2UgcHJlc2VudCBEZWVwU2Vlay1WMywgYSBzdHJvbmcgTWl4dHVyZS1vZi1FeHBlcnRzIChNb0UpIGxhbmd1YWdlIG1vZGVsIHdpdGggNjcxQiB0b3RhbCBwYXJhbWV0ZXJzIHdpdGggMzdCIGFjdGl2YXRlZCBmb3IgZWFjaCB0b2tlbi4gVG8gYWNoaWV2ZSBlZmZpY2llbnQgaW5mZXJlbmNlIGFuZCBjb3N0LWVmZmVjdGl2ZSB0cmFpbmluZywgRGVlcFNlZWstVjMgYWRvcHRzIE11bHRpLWhlYWQgTGF0ZW50IEF0dGVudGlvbiAoTUxBKSBhbmQgRGVlcFNlZWtNb0UgYXJjaGl0ZWN0dXJlcywgd2hpY2ggd2VyZSB0aG9yb3VnaGx5IHZhbGlkYXRlZCBpbiBEZWVwU2Vlay1WMi4gRnVydGhlcm1vcmUsIERlZXBTZWVrLVYzIHBpb25lZXJzIGFuIGF1eGlsaWFyeS1sb3NzLWZyZWUgc3RyYXRlZ3kgZm9yIGxvYWQgYmFsYW5jaW5nIGFuZCBzZXRzIGEgbXVsdGktdG9rZW4gcHJlZGljdGlvbiB0cmFpbmluZyBvYmplY3RpdmUgZm9yIHN0cm9uZ2VyIHBlcmZvcm1hbmNlLiBXZSBwcmUtdHJhaW4gRGVlcFNlZWstVjMgb24gMTQuOCB0cmlsbGlvbiBkaXZlcnNlIGFuZCBoaWdoLXF1YWxpdHkgdG9rZW5zLCBmb2xsb3dlZCBieSBTdXBlcnZpc2VkIEZpbmUtVHVuaW5nIGFuZCBSZWluZm9yY2VtZW50IExlYXJuaW5nIHN0YWdlcyB0byBmdWxseSBoYXJuZXNzIGl0cyBjYXBhYmlsaXRpZXMuIENvbXByZWhlbnNpdmUgZXZhbHVhdGlvbnMgcmV2ZWFsIHRoYXQgRGVlcFNlZWstVjMgb3V0cGVyZm9ybXMgb3RoZXIgb3Blbi1zb3VyY2UgbW9kZWxzIGFuZCBhY2hpZXZlcyBwZXJmb3JtYW5jZSBjb21wYXJhYmxlIHRvIGxlYWRpbmcgY2xvc2VkLXNvdXJjZSBtb2RlbHMuIERlc3BpdGUgaXRzIGV4Y2VsbGVudCBwZXJmb3JtYW5jZSwgRGVlcFNlZWstVjMgcmVxdWlyZXMgb25seSAyLjc4OE0gSDgwMCBHUFUgaG91cnMgZm9yIGl0cyBmdWxsIHRyYWluaW5nLiBJbiBhZGRpdGlvbiwgaXRzIHRyYWluaW5nIHByb2Nlc3MgaXMgcmVtYXJrYWJseSBzdGFibGUuIFRocm91Z2hvdXQgdGhlIGVudGlyZSB0cmFpbmluZyBwcm9jZXNzLCB3ZSBkaWQgbm90IGV4cGVyaWVuY2UgYW55IGlycmVjb3ZlcmFibGUgbG9zcyBzcGlrZXMgb3IgcGVyZm9ybSBhbnkgcm9sbGJhY2tzLiIsLCxPcGVuIHdlaWdodHMgKHJlc3RyaWN0ZWQgdXNlKSxDaGluYSwsLCwyMDQ4LjAsMC4xOTQ3LDIwMjYtMDItMTkgMTg6Mzg6MjcrMDA6MDAsLFBhcGVyIG9uIERlZXBTZWVrLVYzLCw2MjkxNDU2MC4wLDE1MzYwICogNDA5NixJbmR1c3RyeSwsLDcuNTkyODM5MmUrMjQsMjc4ODAwMC4wLFVucmVsZWFzZWQsIk1JVCBhbmQgZGVlcHNlZWsgbGljZW5zZQpodHRwczovL2dpdGh1Yi5jb20vZGVlcHNlZWstYWkvRGVlcFNlZWstVjM/dGFiPXJlYWRtZS1vdi1maWxlCgpJIGNhbm5vdCBzZWUgdHJhaW5pbmcgY29kZSBpbiB0aGlzIHJlcG8gaHR0cHM6Ly9naXRodWIuY29tL2RlZXBzZWVrLWFpL0RlZXBTZWVrLVYzP3RhYj1yZWFkbWUtb3YtZmlsZSIsVHJ1ZSw1MzkwMDAwLjAsIlRhYmxlIDQ6IFRyYWluaW5nIG1ldHJpYyBjb21wYXJpc29uCgoiIkNhdXNhbCBNRlUgb25seSB0YWtlcyBpbnRvIGFjY291bnQgdGhlIGZsb3BzIG9mIHRoZSBsb3dlciB0cmlhbmdsZSBvZiB0aGUgYXR0ZW50aW9uIG1hdHJpeCAoaW4gbGluZSB3aXRoIEZsYXNoQXR0ZW50aW9uKSwgd2hpbGUgbm9uLWNhdXNhbCBNRlUgaW5jbHVkZXMgdGhlIGZsb3BzIG9mIHRoZSB3aG9sZSBhdHRlbnRpb24gbWF0cml4IChpbiBsaW5lIHdpdGggTWVnYXRyb24pIiIKClRGTE9QUyAoY2F1c2FsKSA9IDM4NQpIODAwIG1heGltdW0gRlA4IHBlcmZvcm1hbmNlID0gMTk3OSBURkxPUFMKCnRoZXJlZm9yZSBNRlUgPSAzODUvMTk3OSA9IDAuMTk0NyIsRlA4LCwyODEyNDkyLjYwODc2ODU0NSwiT3BlcmF0aW9uIGNvdW50aW5nLEhhcmR3YXJlIixkZWVwc2Vlay1haSwsLCxZZXMKRGlmZnVzaW9uIFJlbmRlcmVyLFZpZGVvLCJWaWRlbyBlZGl0aW5nLFZpZGVvLXRvLXZpZGVvLDNEIHNlZ21lbnRhdGlvbiIsIk5WSURJQSxVbml2ZXJzaXR5IG9mIFRvcm9udG8sVmVjdG9yIEluc3RpdHV0ZSxVbml2ZXJzaXR5IG9mIElsbGlub2lzIFVyYmFuYS1DaGFtcGFpZ24gKFVJVUMpIiwiUnVvZmFuIExpYW5nLCBaYW4gR29qY2ljLCBIdWFuIExpbmcsIEphY29iIE11bmtiZXJnLCBKb24gSGFzc2VsZ3JlbiwgWmhpLUhhbyBMaW4sIEp1biBHYW8sIEFsZXhhbmRlciBLZWxsZXIsIE5hbmRpdGEgVmlqYXlrdW1hciwgU2FuamEgRmlkbGVyLCBaaWFuIFdhbmciLDIwMjUtMDMtMjIsRGlmZnVzaW9uUmVuZGVyZXI6IE5ldXJhbCBJbnZlcnNlIGFuZCBGb3J3YXJkIFJlbmRlcmluZyB3aXRoIFZpZGVvIERpZmZ1c2lvbiBNb2RlbHMsaHR0cHM6Ly9hcnhpdi5vcmcvYWJzLzI1MDEuMTg1OTAsLFNPVEEgaW1wcm92ZW1lbnQsIlRhYmxlIDIKCiIiSW4gVGFibGUgMiBhbmQgRmlnLiA2LCB3ZSBjb21wYXJlIHdpdGggcmVjZW50IHN0YXRlLW9mLXRoZS1hcnQgcmVsaWdodGluZyBtZXRob2RzIERpTGlnaHROZXQgWzgyXSBhbmQgTmV1cmFsIEdhZmZlciBbMzBdLgpPdXIgbWV0aG9kIG91dHBlcmZvcm1zIHRoZXNlIGJhc2VsaW5lcywgcGFydGljdWxhcmx5IGluIHNjZW5lcyB3aXRoIGNvbXBsZXggc2hhZG93cyBhbmQgaW50ZXItcmVmbGVjdGlvbnMuIiIiLDExMDAwMDAwMDAuMCwiIiJUaGlzIG1vZGVsIGhhcyAxLjFCIG1vZGVsIHBhcmFtZXRlcnMuIiIiLCwsLCIiIkluIHRvdGFsLCB3ZSBnZW5lcmF0ZSAxNTAsMDAwIHZpZGVvcyB3aXRoIHBhaXJlZCBncm91bmQtdHJ1dGggRy1idWZmZXJzIGFuZCBlbnZpcm9ubWVudCBtYXBzLCBhdCAyNCBmcmFtZXMKcGVyIHZpZGVvIGluIDUxMng1MTIgcmVzb2x1dGlvbiIiIiw0OC4wLCIiIlRoZSB0cmFpbmluZyB0YWtlcyBhcm91bmQgMiBkYXlzIG9uIDMyIEExMDAgR1BVcy4iIiIsTlZJRElBIEExMDAsLENvbmZpZGVudCwiVW5kZXJzdGFuZGluZyBhbmQgbW9kZWxpbmcgbGlnaHRpbmcgZWZmZWN0cyBhcmUgZnVuZGFtZW50YWwgdGFza3MgaW4gY29tcHV0ZXIgdmlzaW9uIGFuZCBncmFwaGljcy4gQ2xhc3NpYyBwaHlzaWNhbGx5LWJhc2VkIHJlbmRlcmluZyAoUEJSKSBhY2N1cmF0ZWx5IHNpbXVsYXRlcyB0aGUgbGlnaHQgdHJhbnNwb3J0LCBidXQgcmVsaWVzIG9uIHByZWNpc2Ugc2NlbmUgcmVwcmVzZW50YXRpb25zLS1leHBsaWNpdCAzRCBnZW9tZXRyeSwgaGlnaC1xdWFsaXR5IG1hdGVyaWFsIHByb3BlcnRpZXMsIGFuZCBsaWdodGluZyBjb25kaXRpb25zLS10aGF0IGFyZSBvZnRlbiBpbXByYWN0aWNhbCB0byBvYnRhaW4gaW4gcmVhbC13b3JsZCBzY2VuYXJpb3MuIFRoZXJlZm9yZSwgd2UgaW50cm9kdWNlIERpZmZ1c2lvblJlbmRlcmVyLCBhIG5ldXJhbCBhcHByb2FjaCB0aGF0IGFkZHJlc3NlcyB0aGUgZHVhbCBwcm9ibGVtIG9mIGludmVyc2UgYW5kIGZvcndhcmQgcmVuZGVyaW5nIHdpdGhpbiBhIGhvbGlzdGljIGZyYW1ld29yay4gTGV2ZXJhZ2luZyBwb3dlcmZ1bCB2aWRlbyBkaWZmdXNpb24gbW9kZWwgcHJpb3JzLCB0aGUgaW52ZXJzZSByZW5kZXJpbmcgbW9kZWwgYWNjdXJhdGVseSBlc3RpbWF0ZXMgRy1idWZmZXJzIGZyb20gcmVhbC13b3JsZCB2aWRlb3MsIHByb3ZpZGluZyBhbiBpbnRlcmZhY2UgZm9yIGltYWdlIGVkaXRpbmcgdGFza3MsIGFuZCB0cmFpbmluZyBkYXRhIGZvciB0aGUgcmVuZGVyaW5nIG1vZGVsLiBDb252ZXJzZWx5LCBvdXIgcmVuZGVyaW5nIG1vZGVsIGdlbmVyYXRlcyBwaG90b3JlYWxpc3RpYyBpbWFnZXMgZnJvbSBHLWJ1ZmZlcnMgd2l0aG91dCBleHBsaWNpdCBsaWdodCB0cmFuc3BvcnQgc2ltdWxhdGlvbi4gRXhwZXJpbWVudHMgZGVtb25zdHJhdGUgdGhhdCBEaWZmdXNpb25SZW5kZXJlciBlZmZlY3RpdmVseSBhcHByb3hpbWF0ZXMgaW52ZXJzZSBhbmQgZm9yd2FyZHMgcmVuZGVyaW5nLCBjb25zaXN0ZW50bHkgb3V0cGVyZm9ybWluZyB0aGUgc3RhdGUtb2YtdGhlLWFydC4gT3VyIG1vZGVsIGVuYWJsZXMgcHJhY3RpY2FsIGFwcGxpY2F0aW9ucyBmcm9tIGEgc2luZ2xlIHZpZGVvIGlucHV0LS1pbmNsdWRpbmcgcmVsaWdodGluZywgbWF0ZXJpYWwgZWRpdGluZywgYW5kIHJlYWxpc3RpYyBvYmplY3QgaW5zZXJ0aW9uLiIsLCxPcGVuIHdlaWdodHMgKG5vbi1jb21tZXJjaWFsKSwiVW5pdGVkIFN0YXRlcyBvZiBBbWVyaWNhLENhbmFkYSxDYW5hZGEsVW5pdGVkIFN0YXRlcyBvZiBBbWVyaWNhIixTdGFibGUgVmlkZW8gRGlmZnVzaW9uLDEuMjkzNDI4N2UrMjAsIjc3OTcwMDAwMDAwMDAwIEZMT1AgLyBHUFUgLyBzZWMgW0ExMDAsIGZwMTYgcmVwb3J0ZWRdICogMzIgR1BVcyAqIDQ4IGhvdXJzICogMzYwMCBzZWMgLyBob3VyICogMC4zIFthc3N1bWVkIHV0aWxpemF0aW9uXSA9IDEuMjkzNDI4N2UrMjAgRkxPUCIsMzIuMCwsMjAyNS0xMS0yOCAxMTo1MjoxMyswMDowMCwsLCwsLCJJbmR1c3RyeSxBY2FkZW1pYSxBY2FkZW1pYSxBY2FkZW1pYSIsLCwsLFVucmVsZWFzZWQsIk5WSURJQSBsaWNlbnNlIChub24gY29tbWVyY2lhbCkKaHR0cHM6Ly9odWdnaW5nZmFjZS5jby9uZXh1c2xyZi9kaWZmdXNpb25fcmVuZGVyZXItZm9yd2FyZC1zdmQKaHR0cHM6Ly9naXRodWIuY29tL252LXRsYWJzL2RpZmZ1c2lvbi1yZW5kZXJlci90cmVlL21haW4iLCwsLEZQMTYsLDI1MTEyLjY1OTYxMTA5MjcxNyxIYXJkd2FyZSxuZXh1c2xyZiwsLCxZZXMKSGlDRUdOTixCaW9sb2d5LDNEIGNocm9tb3NvbWUgc3RydWN0dXJlcyByZWNvbnN0cnVjdGlvbixVbml2ZXJzaXR5IG9mIE1pc3NvdXJpLCJZYW5saSBXYW5nLCBKaWFubGluIENoZW5nIiwyMDI1LTAzLTIyLFJlY29uc3RydWN0aW5nIDNEIGNocm9tb3NvbWUgc3RydWN0dXJlcyBmcm9tIHNpbmdsZS1jZWxsIEhpLUMgZGF0YSB3aXRoIFNPKDMpLWVxdWl2YXJpYW50IGdyYXBoIG5ldXJhbCBuZXR3b3JrcyAsaHR0cHM6Ly9hY2FkZW1pYy5vdXAuY29tL25hcmdhYi9hcnRpY2xlLzcvMS9scWFmMDI3LzgwOTAzMzEsLCwsLCwsLCwsLCwsLFVua25vd24sIlRoZSBzcGF0aWFsIGNvbmZvcm1hdGlvbiBvZiBjaHJvbW9zb21lcyBhbmQgZ2Vub21lcyBvZiBzaW5nbGUgY2VsbHMgaXMgcmVsZXZhbnQgdG8gY2VsbHVsYXIgZnVuY3Rpb24gYW5kIHVzZWZ1bCBmb3IgZWx1Y2lkYXRpbmcgdGhlIG1lY2hhbmlzbSB1bmRlcmx5aW5nIGdlbmUgZXhwcmVzc2lvbiBhbmQgZ2Vub21lIG1ldGh5bGF0aW9uLiBUaGUgY2hyb21vc29tYWwgY29udGFjdHMgKGkuZS4gY2hyb21vc29tYWwgcmVnaW9ucyBpbiBzcGF0aWFsIHByb3hpbWl0eSkgZW50YWlsaW5nIHRoZSB0aHJlZS1kaW1lbnNpb25hbCAoM0QpIHN0cnVjdHVyZSBvZiB0aGUgZ2Vub21lIG9mIGEgc2luZ2xlIGNlbGwgY2FuIGJlIG9idGFpbmVkIGJ5IHNpbmdsZS1jZWxsIGNocm9tb3NvbWUgY29uZm9ybWF0aW9uIGNhcHR1cmUgdGVjaG5pcXVlcywgc3VjaCBhcyBzaW5nbGUtY2VsbCBIaS1DIChTY0hpLUMpLiBIb3dldmVyLCBkdWUgdG8gdGhlIHNwYXJzaXR5IG9mIGNocm9tb3NvbWFsIGNvbnRhY3RzIGluIFNjSGktQyBkYXRhLCBpdCBpcyBzdGlsbCBjaGFsbGVuZ2luZyBmb3IgdHJhZGl0aW9uYWwgM0QgY29uZm9ybWF0aW9uIG9wdGltaXphdGlvbiBtZXRob2RzIHRvIHJlY29uc3RydWN0IHRoZSAzRCBjaHJvbW9zb21lIHN0cnVjdHVyZXMgZnJvbSBTY0hpLUMgZGF0YS4gSGVyZSwgd2UgcHJlc2VudCBhIG1hY2hpbmUgbGVhcm5pbmctYmFzZWQgbWV0aG9kIGJhc2VkIG9uIGEgbm92ZWwgU08oMyktZXF1aXZhcmlhbnQgZ3JhcGggbmV1cmFsIG5ldHdvcmsgKEhpQ0VHTk4pIHRvIHJlY29uc3RydWN0IDNEIHN0cnVjdHVyZXMgb2YgY2hyb21vc29tZXMgb2Ygc2luZ2xlIGNlbGxzIGZyb20gU2NIaS1DIGRhdGEuIEhpQ0VHTk4gY29uc2lzdGVudGx5IG91dHBlcmZvcm1zIGJvdGggdGhlIHRyYWRpdGlvbmFsIG9wdGltaXphdGlvbiBtZXRob2RzIGFuZCB0aGUgb25seSBvdGhlciBkZWVwIGxlYXJuaW5nIG1ldGhvZCBhY3Jvc3MgZGl2ZXJzZSBjZWxscywgZGlmZmVyZW50IHN0cnVjdHVyYWwgcmVzb2x1dGlvbnMsIGFuZCBkaWZmZXJlbnQgbm9pc2UgbGV2ZWxzIG9mIHRoZSBkYXRhLiBNb3Jlb3ZlciwgSGlDRUdOTiBpcyByb2J1c3QgYWdhaW5zdCB0aGUgbm9pc2UgaW4gdGhlIFNjSGktQyBkYXRhLiIsLCxPcGVuIHdlaWdodHMgKHVucmVzdHJpY3RlZCksVW5pdGVkIFN0YXRlcyBvZiBBbWVyaWNhLCwsLCwsMjAyNS0xMS0yOCAxMTo1MjoxMyswMDowMCwsLCwsLEFjYWRlbWlhLCwsLCxPcGVuIHNvdXJjZSwiVGhlIHNvdXJjZSBjb2RlIG9mIEhpQ0VHTk4gaXMgYXZhaWxhYmxlIGF0IHRoZSBHaXRIdWIKcmVwb3NpdG9yeTogaHR0cHM6Ly9naXRodWIuY29tL0Jpb2luZm9NYWNoaW5lTGVhcm5pbmcvCkhpQ0VHTk4gYW5kIGF0IEZpZ1NoYXJlOiBodHRwczovL2RvaS5vcmcvMTAuNjA4NC9tOS4KZmlnc2hhcmUuMjcxMTk3NzIuIFRoZSBMSU5FIHBhY2thZ2UgdXNlZCBieSBIaUNFR05OCmlzIGF2YWlsYWJsZSBhdCBodHRwczovL2dpdGh1Yi5jb20vdGFuZ2ppYW5wa3UvTElORS4KCk1JVCBsaWNlbnNlIiwsLCwsLCwsLCwsLFllcwpDb2RlU2NpZW50aXN0LCwsQWxsZW4gSW5zdGl0dXRlIGZvciBBSSwiUGV0ZXIgSmFuc2VuLCBPeXZpbmQgVGFmam9yZCwgTWFyaXNzYSBSYWRlbnNreSwgUGFvIFNpYW5nbGl1bHVlLCBUb20gSG9wZSwgQmhhdmFuYSBEYWx2aSBNaXNocmEsIEJvZGhpc2F0dHdhIFByYXNhZCBNYWp1bWRlciwgRGFuaWVsIFMuIFdlbGQsIFBldGVyIENsYXJrIiwyMDI1LTAzLTIwLENvZGVTY2llbnRpc3Q6IEVuZC10by1FbmQgU2VtaS1BdXRvbWF0ZWQgU2NpZW50aWZpYyBEaXNjb3Zlcnkgd2l0aCBDb2RlLWJhc2VkIEV4cGVyaW1lbnRhdGlvbixodHRwczovL2FyeGl2Lm9yZy9hYnMvMjUwMy4yMjcwOCwsLCwsLCwsLCwsLCwsVW5rbm93biwiRGVzcGl0ZSB0aGUgc3VyZ2Ugb2YgaW50ZXJlc3QgaW4gYXV0b25vbW91cyBzY2llbnRpZmljIGRpc2NvdmVyeSAoQVNEKSBvZiBzb2Z0d2FyZSBhcnRpZmFjdHMgKGUuZy4sIGltcHJvdmVkIE1MIGFsZ29yaXRobXMpLCBjdXJyZW50IEFTRCBzeXN0ZW1zIGZhY2UgdHdvIGtleSBsaW1pdGF0aW9uczogKDEpIHRoZXkgbGFyZ2VseSBleHBsb3JlIHZhcmlhbnRzIG9mIGV4aXN0aW5nIGNvZGViYXNlcyBvciBzaW1pbGFybHkgY29uc3RyYWluZWQgZGVzaWduIHNwYWNlcywgYW5kICgyKSB0aGV5IHByb2R1Y2UgbGFyZ2Ugdm9sdW1lcyBvZiByZXNlYXJjaCBhcnRpZmFjdHMgKHN1Y2ggYXMgYXV0b21hdGljYWxseSBnZW5lcmF0ZWQgcGFwZXJzIGFuZCBjb2RlKSB0aGF0IGFyZSB0eXBpY2FsbHkgZXZhbHVhdGVkIHVzaW5nIGNvbmZlcmVuY2Utc3R5bGUgcGFwZXIgcmV2aWV3IHdpdGggbGltaXRlZCBldmFsdWF0aW9uIG9mIGNvZGUuIEluIHRoaXMgd29yayB3ZSBpbnRyb2R1Y2UgQ29kZVNjaWVudGlzdCwgYSBub3ZlbCBBU0Qgc3lzdGVtIHRoYXQgZnJhbWVzIGlkZWF0aW9uIGFuZCBleHBlcmltZW50IGNvbnN0cnVjdGlvbiBhcyBhIGZvcm0gb2YgZ2VuZXRpYyBzZWFyY2ggam9pbnRseSBvdmVyIGNvbWJpbmF0aW9ucyBvZiByZXNlYXJjaCBhcnRpY2xlcyBhbmQgY29kZWJsb2NrcyBkZWZpbmluZyBjb21tb24gYWN0aW9ucyBpbiBhIGRvbWFpbiAobGlrZSBwcm9tcHRpbmcgYSBsYW5ndWFnZSBtb2RlbCkuIFdlIHVzZSB0aGlzIHBhcmFkaWdtIHRvIGNvbmR1Y3QgaHVuZHJlZHMgb2YgYXV0b21hdGVkIGV4cGVyaW1lbnRzIG9uIG1hY2hpbmUtZ2VuZXJhdGVkIGlkZWFzIGJyb2FkbHkgaW4gdGhlIGRvbWFpbiBvZiBhZ2VudHMgYW5kIHZpcnR1YWwgZW52aXJvbm1lbnRzLCB3aXRoIHRoZSBzeXN0ZW0gcmV0dXJuaW5nIDE5IGRpc2NvdmVyaWVzLCA2IG9mIHdoaWNoIHdlcmUganVkZ2VkIGFzIGJlaW5nIGJvdGggYXQgbGVhc3QgbWluaW1hbGx5IHNvdW5kIGFuZCBpbmNyZW1lbnRhbGx5IG5vdmVsIGFmdGVyIGEgbXVsdGktZmFjZXRlZCBldmFsdWF0aW9uIGJleW9uZCB0aGF0IHR5cGljYWxseSBjb25kdWN0ZWQgaW4gcHJpb3Igd29yaywgaW5jbHVkaW5nIGV4dGVybmFsIChjb25mZXJlbmNlLXN0eWxlKSByZXZpZXcsIGNvZGUgcmV2aWV3LCBhbmQgcmVwbGljYXRpb24gYXR0ZW1wdHMuIE1vcmVvdmVyLCB0aGUgZGlzY292ZXJpZXMgc3BhbiBuZXcgdGFza3MsIGFnZW50cywgbWV0cmljcywgYW5kIGRhdGEsIHN1Z2dlc3RpbmcgYSBxdWFsaXRhdGl2ZSBzaGlmdCBmcm9tIGJlbmNobWFyayBvcHRpbWl6YXRpb24gdG8gYnJvYWRlciBkaXNjb3Zlcmllcy4iLCwsLFVuaXRlZCBTdGF0ZXMgb2YgQW1lcmljYSwsLCwsLDIwMjUtMTEtMjggMTE6NTI6MTMrMDA6MDAsLCwsLCxSZXNlYXJjaCBjb2xsZWN0aXZlLCwsLCwsLCwsLCwsLCwsLCwsCkdlemhpICjmoLzoh7TlpKfmqKHlnospLExhbmd1YWdlLCJUZXh0IHN1bW1hcml6YXRpb24sU2VtYW50aWMgc2VhcmNoIiwiVHJveSBJbmZvcm1hdGlvbiBUZWNobm9sb2d5IENvLiwgTHRkLiIsLDIwMjUtMDMtMTksQ0FDIHJlZ2lzdHJ5LGh0dHBzOi8vd2ViLmFyY2hpdmUub3JnL3dlYi8yMDI1MDYyNDA3Mjk0NS9odHRwczovL2ZpbmFuY2Uuc2luYS5jb20uY24vc3RvY2svcmVsbmV3cy9jbi8yMDI1LTAzLTE5L2RvYy1pbmVxZmN5ZTU1MzkwNjguc2h0bWwsLCwsLCwsLCwsLCwsLFVua25vd24sLCwsLENoaW5hLCwsLCwsMjAyNi0wMi0xMSAxOToyNjoyNyswMDowMCwsLCwsLEluZHVzdHJ5LCwsLCwsLCwsLCwsLCwsLCwsCm8xLXBybywiTGFuZ3VhZ2UsTWF0aGVtYXRpY3MsTXVsdGltb2RhbCIsIkNvZGUgZ2VuZXJhdGlvbixMYW5ndWFnZSBtb2RlbGluZy9nZW5lcmF0aW9uLFF1YW50aXRhdGl2ZSByZWFzb25pbmcsQ2hhdCxRdWVzdGlvbiBhbnN3ZXJpbmcsVHJhbnNsYXRpb24sTWF0aGVtYXRpY2FsIHJlYXNvbmluZyIsT3BlbkFJLCwyMDI1LTAzLTE5LEludHJvZHVjaW5nIENoYXRHUFQgUHJvOiBCcm9hZGVuaW5nIHVzYWdlIG9mIGZyb250aWVyIEFJLixodHRwczovL29wZW5haS5jb20vaW5kZXgvaW50cm9kdWNpbmctY2hhdGdwdC1wcm8vLCwiU09UQSBpbXByb3ZlbWVudCxTaWduaWZpY2FudCB1c2UiLCJTT1RBIGluIEdQUUEgYW1vbmcgb3RoZXJzOiBodHRwczovL29wZW5haS5jb20vaW5kZXgvbGVhcm5pbmctdG8tcmVhc29uLXdpdGgtbGxtcy8gCgoiIndlIHJlY3J1aXRlZCBleHBlcnRzIHdpdGggUGhEcyB0byBhbnN3ZXIgR1BRQS1kaWFtb25kIHF1ZXN0aW9ucy4gV2UgZm91bmQgdGhhdCBvMSBzdXJwYXNzZWQgdGhlIHBlcmZvcm1hbmNlIG9mIHRob3NlIGh1bWFuIGV4cGVydHMsIGJlY29taW5nIHRoZSBmaXJzdCBtb2RlbCB0byBkbyBzbyBvbiB0aGlzIGJlbmNobWFyay4iIgoKIiJXaXRoIGl0cyB2aXNpb24gcGVyY2VwdGlvbiBjYXBhYmlsaXRpZXMgZW5hYmxlZCwgbzEgc2NvcmVkIDc4LjIlIG9uIE1NTVUsIG1ha2luZyBpdCB0aGUgZmlyc3QgbW9kZWwgdG8gYmUgY29tcGV0aXRpdmUgd2l0aCBodW1hbiBleHBlcnRzLiIiIiwsLCwsLCwsLCwsTGlrZWx5LCJXZSd2ZSBkZXZlbG9wZWQgYSBuZXcgc2VyaWVzIG9mIEFJIG1vZGVscyBkZXNpZ25lZCB0byBzcGVuZCBtb3JlIHRpbWUgdGhpbmtpbmcgYmVmb3JlIHRoZXkgcmVzcG9uZC4gVGhleSBjYW4gcmVhc29uIHRocm91Z2ggY29tcGxleCB0YXNrcyBhbmQgc29sdmUgaGFyZGVyIHByb2JsZW1zIHRoYW4gcHJldmlvdXMgbW9kZWxzIGluIHNjaWVuY2UsIGNvZGluZywgYW5kIG1hdGguCgpUb2RheSwgd2UgYXJlIHJlbGVhc2luZyB0aGUgZmlyc3Qgb2YgdGhpcyBzZXJpZXMgaW4gQ2hhdEdQVCBhbmQgb3VyIEFQSS4gVGhpcyBpcyBhIHByZXZpZXcgYW5kIHdlIGV4cGVjdCByZWd1bGFyIHVwZGF0ZXMgYW5kIGltcHJvdmVtZW50cy4gQWxvbmdzaWRlIHRoaXMgcmVsZWFzZSwgd2XigJlyZSBhbHNvIGluY2x1ZGluZyBldmFsdWF0aW9ucyBmb3IgdGhlIG5leHQgdXBkYXRlLCBjdXJyZW50bHkgaW4gZGV2ZWxvcG1lbnQuIiwsLEFQSSBhY2Nlc3MsVW5pdGVkIFN0YXRlcyBvZiBBbWVyaWNhLCwsLCwsMjAyNi0wNC0yNCAxOTozMTozOCswMDowMCwsLCwsLEluZHVzdHJ5LCwsLCxVbnJlbGVhc2VkLCxUcnVlLCwsLCwsLCwsLCxObwpMbGFtYSBOZW1vdHJvbiBOYW5vIDhCLExhbmd1YWdlLCJMYW5ndWFnZSBtb2RlbGluZy9nZW5lcmF0aW9uLFF1ZXN0aW9uIGFuc3dlcmluZyxRdWFudGl0YXRpdmUgcmVhc29uaW5nLENvZGUgZ2VuZXJhdGlvbixOZXVyYWwgQXJjaGl0ZWN0dXJlIFNlYXJjaCAtIE5BUyIsTlZJRElBLCJBa2hpYWQgQmVyY292aWNoLCBJdGF5IExldnksIEl6aWsgR29sYW4sIE1vaGFtbWFkIERhYmJhaCwgUmFuIEVsLVlhbml2LCBPbXJpIFB1bnksIElkbyBHYWxpbCwgWmFjaCBNb3NoZSwgVG9tZXIgUm9uZW4sIE5hamVlYiBOYWJ3YW5pLCBJZG8gU2hhaGFmLCBPcmVuIFRyb3BwLCBFaHVkIEthcnBhcywgUmFuIFppbGJlcnN0ZWluLCBKaWFxaSBaZW5nLCBTb3VteWUgU2luZ2hhbCwgQWxleGFuZGVyIEJ1a2hhcmluLCBZaWFuIFpoYW5nLCBUdWdydWwgS29udWssIEdlcmFsZCBTaGVuLCBBbWV5YSBTdW5pbCBNYWhhYmFsZXNod2Fya2FyLCBCaWxhbCBLYXJ0YWwsIFlvc2hpIFN1aGFyYSwgT2xpdmllciBEZWxhbGxlYXUsIFppamlhIENoZW4sIFpoaWxpbiBXYW5nLCBEYXZpZCBNb3NhbGxhbmV6aGFkLCBBZGkgUmVuZHVjaGludGFsYSwgSGFpZmVuZyBRaWFuLCBEaW1hIFJla2VzaCwgRmVpIEppYSwgU29tc2h1YnJhIE1hanVtZGFyLCBWYWhpZCBOb3Jvb3ppLCBXYXNpIFVkZGluIEFobWFkLCBTZWFuIE5hcmVudGhpcmFuLCBBbGVrc2FuZGVyIEZpY2VrLCBNZWhyemFkIFNhbWFkaSwgSm9jZWx5biBIdWFuZywgU2lkZGhhcnRoYSBKYWluLCBJZ29yIEdpdG1hbiwgSXZhbiBNb3Noa292LCBXZWkgRHUsIFNodWJoYW0gVG9zaG5pd2FsLCBHZW9yZ2UgQXJtc3Ryb25nLCBCcmFuaXNsYXYgS2lzYWNhbmluLCBNYXR2ZWkgTm92aWtvdiwgRGFyaWEgR2l0bWFuLCBFdmVsaW5hIEJha2h0dXJpbmEsIEphbmUgUG9sYWsgU2Nvd2Nyb2Z0LCBKb2huIEthbWFsdSwgRGFuIFN1LCBLZXpoaSBLb25nLCBNYXJrdXMgS2xpZWdsLCBSYWJlZWggS2FyaW1pLCBZaW5nIExpbiwgU2FuamVldiBTYXRoZWVzaCwgSnVwaW5kZXIgUGFybWFyLCBQcml0YW0gR3VuZGVjaGEsIEJyYW5kb24gTm9yaWNrLCBKb3NlcGggSmVubmluZ3MsIFNocmltYWkgUHJhYmh1bW95ZSwgU3llZGEgTmFoaWRhIEFrdGVyLCBNb3N0b2ZhIFBhdHdhcnksIEFiaGluYXYgS2hhdHRhciwgRGVlcGFrIE5hcmF5YW5hbiwgUm9nZXIgV2FsZWZmZSwgSmltbXkgWmhhbmcsIEJvci1ZaWluZyBTdSwgR3V5dWUgSHVhbmcsIFRlcnJ5IEtvbmcsIFBhcnRoIENoYWRoYSwgU2FoaWwgSmFpbiwgQ2hyaXN0aW5lIEhhcnZleSwgRWxhZCBTZWdhbCwgSmluaW5nIEh1YW5nLCBTZXJnZXkgS2FzaGlyc2t5LCBSb2JlcnQgTWNRdWVlbiwgSXp6eSBQdXR0ZXJtYW4sIEdlb3JnZSBMYW0sIEFydW4gVmVua2F0ZXNhbiwgU2hlcnJ5IFd1LCBWaW5oIE5ndXllbiwgTWFub2ogS2lsYXJ1LCBBbmRyZXcgV2FuZywgQW5uYSBXYXJubywgQWJoaWxhc2ggU29tYXNhbXVkcmFtYXRoLCBTYW5kaXAgQmhhc2thciwgTWFrYSBEb25nLCBOYXZlIEFzc2FmLCBTaGFoYXIgTW9yLCBPbWVyIFVsbG1hbiBBcmdvdiwgU2NvdCBKdW5raW4sIE9sZWtzYW5kciBSb21hbmVua28sIFBlZHJvIExhcnJveSwgTW9uaWthIEthdGFyaXlhLCBNYXJjbyBSb3ZpbmVsbGksIFZpamkgQmFsYXMsIE5pY2hvbGFzIEVkZWxtYW4sIEFuYWhpdGEgQmhpd2FuZGl3YWxsYSwgTXV0aHUgU3VicmFtYW5pYW0gZXQgYWwuICgzMiBhZGRpdGlvbmFsIGF1dGhvcnMgbm90IHNob3duKSIsMjAyNS0wMy0xOCxOYW5vIGlzIDhCIGZpbmUtdHVuZWQgZnJvbSBMbGFtYSAzLjEgOEIgZm9yIGhpZ2hlc3QgYWNjdXJhY3kgb24gUEMgYW5kIGVkZ2UuLGh0dHBzOi8vYXJ4aXYub3JnL2Ficy8yNTA1LjAwOTQ5LCwsLDgwMDAwMDAwMDAuMCxEZW5zZSBkZWNvZGVyLW9ubHkgVHJhbnNmb3JtZXIgbW9kZWwsLCw0NTAwMDAwMDAwMDAsIlNGVDoKIiJMTi1OYW5vIGRpZmZlcmVudGx5IGZyb20gb3RoZXIgbW9kZWxzIGJlbG93LCB1bmRlcmdvZXMgYSB0aHJlZS1zdGFnZSBTRlQgcGlwZWxpbmUgd2l0aCBhIGdsb2JhbCBiYXRjaCBzaXplIG9mIDI1NiB1c2luZyBzZXF1ZW5jZSBwYWNraW5nIHdpdGggZWZmZWN0aXZlIHNlcXVlbmNlIGxlbmd0aCBvZiAzMmsgdG9rZW5zLiBJbiB0aGUgZmlyc3Qgc3RhZ2UsIHRoZSBtb2RlbCBpcyBmaW5lLXR1bmVkIGV4Y2x1c2l2ZWx5IG9uIHJlYXNvbmluZyBkYXRhIGZyb20gY29kZSwgbWF0aCwgYW5kIHNjaWVuY2UgZG9tYWlucyAoU2VjdGlvbiAzLjEpIHdpdGggYSBsZWFybmluZyByYXRlIG9mIDFl4oiSNCBmb3IgZm91ciBlcG9jaHMuIiIKCmZvciBTdXBlciBtb2RlbCAoZnJvbSB0aGUgYmxvZykgIiI2MEIgdG9rZW5zIG9mIHN5bnRoZXRpYyBkYXRhIChyZXByZXNlbnRpbmcgNE0gb2YgdGhlIDMwTSBnZW5lcmF0ZWQgc2FtcGxlcykiIiAtPiB0aGUgZW50aXJlIGRhdGFzZXQgaXMgfjQ1MEIgdG9rZW5zICIsLCwsLExpa2VseSwiTGxhbWEtMy4xLU5lbW90cm9uLU5hbm8tOEItdjEgaXMgYSBsYXJnZSBsYW5ndWFnZSBtb2RlbCAoTExNKSB3aGljaCBpcyBhIGRlcml2YXRpdmUgb2YgTWV0YSBMbGFtYS0zLjEtOEItSW5zdHJ1Y3QgKEFLQSB0aGUgcmVmZXJlbmNlIG1vZGVsKS4gSXQgaXMgYSByZWFzb25pbmcgbW9kZWwgdGhhdCBpcyBwb3N0IHRyYWluZWQgZm9yIHJlYXNvbmluZywgaHVtYW4gY2hhdCBwcmVmZXJlbmNlcywgYW5kIHRhc2tzLCBzdWNoIGFzIFJBRyBhbmQgdG9vbCBjYWxsaW5nLgoKTGxhbWEtMy4xLU5lbW90cm9uLU5hbm8tOEItdjEgaXMgYSBtb2RlbCB3aGljaCBvZmZlcnMgYSBncmVhdCB0cmFkZW9mZiBiZXR3ZWVuIG1vZGVsIGFjY3VyYWN5IGFuZCBlZmZpY2llbmN5LiBJdCBpcyBjcmVhdGVkIGZyb20gTGxhbWEgMy4xIDhCIEluc3RydWN0IGFuZCBvZmZlcnMgaW1wcm92ZW1lbnRzIGluIG1vZGVsIGFjY3VyYWN5LiBUaGUgbW9kZWwgZml0cyBvbiBhIHNpbmdsZSBSVFggR1BVIGFuZCBjYW4gYmUgdXNlZCBsb2NhbGx5LiBUaGUgbW9kZWwgc3VwcG9ydHMgYSBjb250ZXh0IGxlbmd0aCBvZiAxMjhLLgoKVGhpcyBtb2RlbCB1bmRlcndlbnQgYSBtdWx0aS1waGFzZSBwb3N0LXRyYWluaW5nIHByb2Nlc3MgdG8gZW5oYW5jZSBib3RoIGl0cyByZWFzb25pbmcgYW5kIG5vbi1yZWFzb25pbmcgY2FwYWJpbGl0aWVzLiBUaGlzIGluY2x1ZGVzIGEgc3VwZXJ2aXNlZCBmaW5lLXR1bmluZyBzdGFnZSBmb3IgTWF0aCwgQ29kZSwgUmVhc29uaW5nLCBhbmQgVG9vbCBDYWxsaW5nIGFzIHdlbGwgYXMgbXVsdGlwbGUgcmVpbmZvcmNlbWVudCBsZWFybmluZyAoUkwpIHN0YWdlcyB1c2luZyBSRUlORk9SQ0UgKFJMT08pIGFuZCBPbmxpbmUgUmV3YXJkLWF3YXJlIFByZWZlcmVuY2UgT3B0aW1pemF0aW9uIChSUE8pIGFsZ29yaXRobXMgZm9yIGJvdGggY2hhdCBhbmQgaW5zdHJ1Y3Rpb24tZm9sbG93aW5nLiBUaGUgZmluYWwgbW9kZWwgY2hlY2twb2ludCBpcyBvYnRhaW5lZCBhZnRlciBtZXJnaW5nIHRoZSBmaW5hbCBTRlQgYW5kIE9ubGluZSBSUE8gY2hlY2twb2ludHMuIiw0LjAsLE9wZW4gd2VpZ2h0cyAocmVzdHJpY3RlZCB1c2UpLFVuaXRlZCBTdGF0ZXMgb2YgQW1lcmljYSxMbGFtYSAzLjEtOEIsOC42NGUrMjIsNiBGTE9QIC8gdG9rZW4gLyBwYXJhbWV0ZXIgKiA4ICogMTBeOSBwYXJhbWV0ZXJzICogNDUwICogMTBeOSB0b2tlbnMgKiA0IGVwb2NocyA9IDguNjRlKzIyIEZMT1AsLCwyMDI1LTExLTI4IDExOjUyOjEzKzAwOjAwLCwsLCwsSW5kdXN0cnksLCwsLFVucmVsZWFzZWQsIkdPVkVSTklORyBURVJNUzogWW91ciB1c2Ugb2YgdGhpcyBtb2RlbCBpcyBnb3Zlcm5lZCBieSB0aGUgTlZJRElBIE9wZW4gTW9kZWwgTGljZW5zZS4gQWRkaXRpb25hbCBJbmZvcm1hdGlvbjogTGxhbWEgMy4xIENvbW11bml0eSBMaWNlbnNlIEFncmVlbWVudC4gQnVpbHQgd2l0aCBMbGFtYS4KCiIiTW9kZWxzIGFyZSBjb21tZXJjaWFsbHkgdXNhYmxlIiIKCmh0dHBzOi8vaHVnZ2luZ2ZhY2UuY28vbnZpZGlhL0xsYW1hLTMuMS1OZW1vdHJvbi1OYW5vLThCLXYxIiwsLCwsLCxPcGVyYXRpb24gY291bnRpbmcsbnZpZGlhLCwsLFllcwpMbGFtYSBOZW1vdHJvbiBVbHRyYSAyNTNCLExhbmd1YWdlLCJMYW5ndWFnZSBtb2RlbGluZy9nZW5lcmF0aW9uLFF1ZXN0aW9uIGFuc3dlcmluZyxRdWFudGl0YXRpdmUgcmVhc29uaW5nLENvZGUgZ2VuZXJhdGlvbixOZXVyYWwgQXJjaGl0ZWN0dXJlIFNlYXJjaCAtIE5BUyIsTlZJRElBLCJBa2hpYWQgQmVyY292aWNoLCBJdGF5IExldnksIEl6aWsgR29sYW4sIE1vaGFtbWFkIERhYmJhaCwgUmFuIEVsLVlhbml2LCBPbXJpIFB1bnksIElkbyBHYWxpbCwgWmFjaCBNb3NoZSwgVG9tZXIgUm9uZW4sIE5hamVlYiBOYWJ3YW5pLCBJZG8gU2hhaGFmLCBPcmVuIFRyb3BwLCBFaHVkIEthcnBhcywgUmFuIFppbGJlcnN0ZWluLCBKaWFxaSBaZW5nLCBTb3VteWUgU2luZ2hhbCwgQWxleGFuZGVyIEJ1a2hhcmluLCBZaWFuIFpoYW5nLCBUdWdydWwgS29udWss</x:v>
      </x:c>
    </x:row>
    <x:row r="46" ht="18" customHeight="1">
      <x:c r="A46" s="17" t="n">
        <x:v>41</x:v>
      </x:c>
      <x:c r="B46" s="17" t="n">
        <x:v>310</x:v>
      </x:c>
      <x:c r="C46" s="160" t="str">
        <x:v>IEdlcmFsZCBTaGVuLCBBbWV5YSBTdW5pbCBNYWhhYmFsZXNod2Fya2FyLCBCaWxhbCBLYXJ0YWwsIFlvc2hpIFN1aGFyYSwgT2xpdmllciBEZWxhbGxlYXUsIFppamlhIENoZW4sIFpoaWxpbiBXYW5nLCBEYXZpZCBNb3NhbGxhbmV6aGFkLCBBZGkgUmVuZHVjaGludGFsYSwgSGFpZmVuZyBRaWFuLCBEaW1hIFJla2VzaCwgRmVpIEppYSwgU29tc2h1YnJhIE1hanVtZGFyLCBWYWhpZCBOb3Jvb3ppLCBXYXNpIFVkZGluIEFobWFkLCBTZWFuIE5hcmVudGhpcmFuLCBBbGVrc2FuZGVyIEZpY2VrLCBNZWhyemFkIFNhbWFkaSwgSm9jZWx5biBIdWFuZywgU2lkZGhhcnRoYSBKYWluLCBJZ29yIEdpdG1hbiwgSXZhbiBNb3Noa292LCBXZWkgRHUsIFNodWJoYW0gVG9zaG5pd2FsLCBHZW9yZ2UgQXJtc3Ryb25nLCBCcmFuaXNsYXYgS2lzYWNhbmluLCBNYXR2ZWkgTm92aWtvdiwgRGFyaWEgR2l0bWFuLCBFdmVsaW5hIEJha2h0dXJpbmEsIEphbmUgUG9sYWsgU2Nvd2Nyb2Z0LCBKb2huIEthbWFsdSwgRGFuIFN1LCBLZXpoaSBLb25nLCBNYXJrdXMgS2xpZWdsLCBSYWJlZWggS2FyaW1pLCBZaW5nIExpbiwgU2FuamVldiBTYXRoZWVzaCwgSnVwaW5kZXIgUGFybWFyLCBQcml0YW0gR3VuZGVjaGEsIEJyYW5kb24gTm9yaWNrLCBKb3NlcGggSmVubmluZ3MsIFNocmltYWkgUHJhYmh1bW95ZSwgU3llZGEgTmFoaWRhIEFrdGVyLCBNb3N0b2ZhIFBhdHdhcnksIEFiaGluYXYgS2hhdHRhciwgRGVlcGFrIE5hcmF5YW5hbiwgUm9nZXIgV2FsZWZmZSwgSmltbXkgWmhhbmcsIEJvci1ZaWluZyBTdSwgR3V5dWUgSHVhbmcsIFRlcnJ5IEtvbmcsIFBhcnRoIENoYWRoYSwgU2FoaWwgSmFpbiwgQ2hyaXN0aW5lIEhhcnZleSwgRWxhZCBTZWdhbCwgSmluaW5nIEh1YW5nLCBTZXJnZXkgS2FzaGlyc2t5LCBSb2JlcnQgTWNRdWVlbiwgSXp6eSBQdXR0ZXJtYW4sIEdlb3JnZSBMYW0sIEFydW4gVmVua2F0ZXNhbiwgU2hlcnJ5IFd1LCBWaW5oIE5ndXllbiwgTWFub2ogS2lsYXJ1LCBBbmRyZXcgV2FuZywgQW5uYSBXYXJubywgQWJoaWxhc2ggU29tYXNhbXVkcmFtYXRoLCBTYW5kaXAgQmhhc2thciwgTWFrYSBEb25nLCBOYXZlIEFzc2FmLCBTaGFoYXIgTW9yLCBPbWVyIFVsbG1hbiBBcmdvdiwgU2NvdCBKdW5raW4sIE9sZWtzYW5kciBSb21hbmVua28sIFBlZHJvIExhcnJveSwgTW9uaWthIEthdGFyaXlhLCBNYXJjbyBSb3ZpbmVsbGksIFZpamkgQmFsYXMsIE5pY2hvbGFzIEVkZWxtYW4sIEFuYWhpdGEgQmhpd2FuZGl3YWxsYSwgTXV0aHUgU3VicmFtYW5pYW0gZXQgYWwuICgzMiBhZGRpdGlvbmFsIGF1dGhvcnMgbm90IHNob3duKSIsMjAyNS0wMy0xOCxVbHRyYSBpcyAyNTNCIGRpc3RpbGxlZCBmcm9tIExsYW1hIDMuMSA0MDVCIGZvciBtYXhpbXVtIGFnZW50aWMgYWNjdXJhY3kgb24gbXVsdGktR1BVIGRhdGEgY2VudGVyIHNlcnZlcnMuLGh0dHBzOi8vYXJ4aXYub3JnL2Ficy8yNTA1LjAwOTQ5LCwsLDI1MzAwMDAwMDAwMC4wLCIyNTNCCiIiRGVuc2UgZGVjb2Rlci1vbmx5IFRyYW5zZm9ybWVyIG1vZGVsIE5ldHdvcmsgQXJjaGl0ZWN0dXJlOiBMbGFtYS0zLjEtNDA1Qi1JbnN0cnVjdCwgY3VzdG9taXplZCB0aHJvdWdoIE5ldXJhbCBBcmNoaXRlY3R1cmUgU2VhcmNoIChOQVMpCgoqKlRoaXMgbW9kZWwgd2FzIGRldmVsb3BlZCBiYXNlZCBvbiBMbGFtYS0zLjEtNDA1Qi1JbnN0cnVjdAoqKiBUaGlzIG1vZGVsIGhhcyAyNTNCIG1vZGVsIHBhcmFtZXRlcnMuIiIiLDMuOTExMDAxZSsyNSwiKlRyYWluaW5nIGNvbXB1dGUgZmlndXJlIGlzIHRvdGFsIGxpZmV0aW1lIChNZXRhICsgTnZpZGlhKSBjb21wdXRlLCBub3QgaW5jcmVtZW50YWwgTnZpZGlhIHRyYWluaW5nIGNvbXB1dGUqCgpUb3RhbCB0cmFpbmluZyBjb21wdXRlOiAzLjhlKzI1IEZMT1AgKGJhc2UgbW9kZWwpICsgMS4xMWUrMjQgRkxPUCAoZmluZS10dW5pbmcpID0gMy45ZTI1IEZMT1AKU2VlIGNhbGN1bGF0aW9uIGluIHRoZSBmaW5ldHVuZSBjb21wdXRlIG5vdGVzLiIsNjAzMDAwMDAwMDAwLCJLRCArIENvbnRpbnVlZCBUcmFpbmluZzogCiIiTE4tVWx0cmEgaXMgZmlyc3QgdHJhaW5lZCB3aXRoIGtub3dsZWRnZSBkaXN0aWxsYXRpb24gZm9yIDY1QiB0b2tlbnMgdXNpbmcgdGhlIHNhbWUgZGlzdGlsbGF0aW9uIGRhdGFzZXQsIGZvbGxvd2VkIGJ5IDg4QiB0b2tlbnMgb2YgY29udGludWVkIHRyYWluaW5nIG9uIHRoZSBOZW1vdHJvbi1IIHBoYXNlIDQgcHJldHJhaW5pbmcgZGF0YXNldCAoTlZJRElBIGV0IGFsLiwgMjAyNSkuIiIgKGZyb20gdGhlIHBhcGVyKQoKUmVhc29uaW5nIHRyYWluaW5nIGRhdGEgKFNGVCk6IApmb3IgU3VwZXIgbW9kZWwgKGZyb20gdGhlIGJsb2cpICIiNjBCIHRva2VucyBvZiBzeW50aGV0aWMgZGF0YSAocmVwcmVzZW50aW5nIDRNIG9mIHRoZSAzME0gZ2VuZXJhdGVkIHNhbXBsZXMpIiIgLT4gdGhlIGVudGlyZSBkYXRhc2V0IGlzIH40NTBCIHRva2VucyAoVWx0cmEgbW9kZWwgaXMgbGlrZWx5IHRvIGJlIHRyYWluZWQgb24gdGhlIGVudGlyZSBkYXRhc2V0ICgiIkxpa2VseSIiIGNvbmZpZGVuY2V9Cgo2NWIrODhiKzQ1MGIgPSA2MDNiIHRva2VucwoKUkwgZm9yIFNjaWVudGlmaWMgUmVhc29uaW5nOjE0MGsgaDEwMCBob3VycyAoMjQwayBzYW1wbGVzKQoKUkwgZm9yIGluc3RydWN0aW9uIGZvbGxvd2luZzogMzBrIHByb21wdHMKClJMIGZvciBjaGF0OiA1MGsgcHJvbXB0cyIsLCwsLExpa2VseSwiTGxhbWEtMy4xLU5lbW90cm9uLVVsdHJhLTI1M0ItdjEgaXMgYSBsYXJnZSBsYW5ndWFnZSBtb2RlbCAoTExNKSB3aGljaCBpcyBhIGRlcml2YXRpdmUgb2YgTWV0YSBMbGFtYS0zLjEtNDA1Qi1JbnN0cnVjdCAoQUtBIHRoZSByZWZlcmVuY2UgbW9kZWwpLiBJdCBpcyBhIHJlYXNvbmluZyBtb2RlbCB0aGF0IGlzIHBvc3QgdHJhaW5lZCBmb3IgcmVhc29uaW5nLCBodW1hbiBjaGF0IHByZWZlcmVuY2VzLCBhbmQgdGFza3MsIHN1Y2ggYXMgUkFHIGFuZCB0b29sIGNhbGxpbmcuIFRoZSBtb2RlbCBzdXBwb3J0cyBhIGNvbnRleHQgbGVuZ3RoIG9mIDEyOEsgdG9rZW5zLiBUaGlzIG1vZGVsIGZpdHMgb24gYSBzaW5nbGUgOHhIMTAwIG5vZGUgZm9yIGluZmVyZW5jZS4KCkxsYW1hLTMuMS1OZW1vdHJvbi1VbHRyYS0yNTNCLXYxIGlzIGEgbW9kZWwgd2hpY2ggb2ZmZXJzIGEgZ3JlYXQgdHJhZGVvZmYgYmV0d2VlbiBtb2RlbCBhY2N1cmFjeSBhbmQgZWZmaWNpZW5jeS4gRWZmaWNpZW5jeSAodGhyb3VnaHB1dCkgZGlyZWN0bHkgdHJhbnNsYXRlcyB0byBzYXZpbmdzLiBVc2luZyBhIG5vdmVsIE5ldXJhbCBBcmNoaXRlY3R1cmUgU2VhcmNoIChOQVMpIGFwcHJvYWNoLCB3ZSBncmVhdGx5IHJlZHVjZSB0aGUgbW9kZWzigJlzIG1lbW9yeSBmb290cHJpbnQsIGVuYWJsaW5nIGxhcmdlciB3b3JrbG9hZHMsIGFzIHdlbGwgYXMgcmVkdWNpbmcgdGhlIG51bWJlciBvZiBHUFVzIHJlcXVpcmVkIHRvIHJ1biB0aGUgbW9kZWwgaW4gYSBkYXRhIGNlbnRlciBlbnZpcm9ubWVudC4gVGhpcyBOQVMgYXBwcm9hY2ggZW5hYmxlcyB0aGUgc2VsZWN0aW9uIG9mIGEgZGVzaXJlZCBwb2ludCBpbiB0aGUgYWNjdXJhY3ktZWZmaWNpZW5jeSB0cmFkZW9mZi4gRnVydGhlcm1vcmUsIGJ5IHVzaW5nIGEgbm92ZWwgbWV0aG9kIHRvIHZlcnRpY2FsbHkgY29tcHJlc3MgdGhlIG1vZGVsIChzZWUgZGV0YWlscyBoZXJlKSwgaXQgYWxzbyBvZmZlcnMgYSBzaWduaWZpY2FudCBpbXByb3ZlbWVudCBpbiBsYXRlbmN5LgoKVGhlIG1vZGVsIHVuZGVyd2VudCBhIG11bHRpLXBoYXNlIHBvc3QtdHJhaW5pbmcgcHJvY2VzcyB0byBlbmhhbmNlIGJvdGggaXRzIHJlYXNvbmluZyBhbmQgbm9uLXJlYXNvbmluZyBjYXBhYmlsaXRpZXMuIFRoaXMgaW5jbHVkZXMgYSBzdXBlcnZpc2VkIGZpbmUtdHVuaW5nIHN0YWdlIGZvciBNYXRoLCBDb2RlLCBSZWFzb25pbmcsIENoYXQsIGFuZCBUb29sIENhbGxpbmcgYXMgd2VsbCBhcyBtdWx0aXBsZSByZWluZm9yY2VtZW50IGxlYXJuaW5nIChSTCkgc3RhZ2VzIHVzaW5nIEdyb3VwIFJlbGF0aXZlIFBvbGljeSBPcHRpbWl6YXRpb24gKEdSUE8pIGFsZ29yaXRobXMgZm9yIHJlYXNvbmluZywgY2hhdCwgYW5kIGluc3RydWN0aW9uLWZvbGxvd2luZy4iLCwsT3BlbiB3ZWlnaHRzIChyZXN0cmljdGVkIHVzZSksVW5pdGVkIFN0YXRlcyBvZiBBbWVyaWNhLExsYW1hIDMuMS00MDVCLDEuMTE0ODE3MDAwMDAwMDAxZSsyNCwiS25vd2xlZGdlIERpc3RpbGxhdGlvbiArIENvbnRpbnVlZCBwcmUtdHJhaW5pbmcgKyBTRlQ6IAoKNiBGTE9QIC8gcGFyYW1ldGVyIC8gdG9rZW4gKiAyNTMwMDAwMDAwMDAgcGFyYW1ldGVycyAqIDYwMzMwMDAwMDAwMDAgdG9rZW5zIFtzZWUgZGF0YXNldCBzaXplIG5vdGVzXSA9IDkuMTUzNTRlKzIzIEZMT1AKClJMOiAiInRoZSB3aG9sZSB0cmFpbmluZyB0YWtlcyBhcHByb3hpbWF0ZWx5IDE0MGsgSDEwMCBob3VycyIiCgo5ODk0MDAwMDAwMDAwMDAgRkxPUCAvIHNlYyAvIEdQVSBbYmYxNl0gKiAxNDAwMDAgR1BVLWhvdXJzICogMzYwMCBzZWMgLyBob3VyICogMC40IFthc3N1bWVkIHV0aWxpemF0aW9uXSA9IDEuOTk0NjMwNGUrMjMgRkxPUAoKVG90YWw6IDkuMTUzNTRlKzIzIEZMT1AgKyAxLjk5NDYzMDRlKzIzIEZMT1AgPSAxLjExNDgxN2UrMjQgRkxPUAoiLCwsMjAyNi0wNy0yMSAyMjoyNToyOCswMDowMCwsLCwsLEluZHVzdHJ5LCwsLCxVbnJlbGVhc2VkLCJHT1ZFUk5JTkcgVEVSTVM6IFlvdXIgdXNlIG9mIHRoaXMgbW9kZWwgaXMgZ292ZXJuZWQgYnkgdGhlIE5WSURJQSBPcGVuIE1vZGVsIExpY2Vuc2UuIEFkZGl0aW9uYWwgSW5mb3JtYXRpb246IExsYW1hIDMuMyBDb21tdW5pdHkgTGljZW5zZSBBZ3JlZW1lbnQuIEJ1aWx0IHdpdGggTGxhbWEuCgpodHRwczovL2h1Z2dpbmdmYWNlLmNvL252aWRpYS9MbGFtYS0zXzEtTmVtb3Ryb24tVWx0cmEtMjUzQi12MSIsVHJ1ZSwsLCxUcnVlLCxPcGVyYXRpb24gY291bnRpbmcsbnZpZGlhLCwsLFllcwpMbGFtYSBOZW1vdHJvbiBTdXBlciA0OUIsTGFuZ3VhZ2UsIkxhbmd1YWdlIG1vZGVsaW5nL2dlbmVyYXRpb24sUXVlc3Rpb24gYW5zd2VyaW5nLFF1YW50aXRhdGl2ZSByZWFzb25pbmcsQ29kZSBnZW5lcmF0aW9uLE5ldXJhbCBBcmNoaXRlY3R1cmUgU2VhcmNoIC0gTkFTIixOVklESUEsIkFraGlhZCBCZXJjb3ZpY2gsIEl0YXkgTGV2eSwgSXppayBHb2xhbiwgTW9oYW1tYWQgRGFiYmFoLCBSYW4gRWwtWWFuaXYsIE9tcmkgUHVueSwgSWRvIEdhbGlsLCBaYWNoIE1vc2hlLCBUb21lciBSb25lbiwgTmFqZWViIE5hYndhbmksIElkbyBTaGFoYWYsIE9yZW4gVHJvcHAsIEVodWQgS2FycGFzLCBSYW4gWmlsYmVyc3RlaW4sIEppYXFpIFplbmcsIFNvdW15ZSBTaW5naGFsLCBBbGV4YW5kZXIgQnVraGFyaW4sIFlpYW4gWmhhbmcsIFR1Z3J1bCBLb251aywgR2VyYWxkIFNoZW4sIEFtZXlhIFN1bmlsIE1haGFiYWxlc2h3YXJrYXIsIEJpbGFsIEthcnRhbCwgWW9zaGkgU3VoYXJhLCBPbGl2aWVyIERlbGFsbGVhdSwgWmlqaWEgQ2hlbiwgWmhpbGluIFdhbmcsIERhdmlkIE1vc2FsbGFuZXpoYWQsIEFkaSBSZW5kdWNoaW50YWxhLCBIYWlmZW5nIFFpYW4sIERpbWEgUmVrZXNoLCBGZWkgSmlhLCBTb21zaHVicmEgTWFqdW1kYXIsIFZhaGlkIE5vcm9vemksIFdhc2kgVWRkaW4gQWhtYWQsIFNlYW4gTmFyZW50aGlyYW4sIEFsZWtzYW5kZXIgRmljZWssIE1laHJ6YWQgU2FtYWRpLCBKb2NlbHluIEh1YW5nLCBTaWRkaGFydGhhIEphaW4sIElnb3IgR2l0bWFuLCBJdmFuIE1vc2hrb3YsIFdlaSBEdSwgU2h1YmhhbSBUb3Nobml3YWwsIEdlb3JnZSBBcm1zdHJvbmcsIEJyYW5pc2xhdiBLaXNhY2FuaW4sIE1hdHZlaSBOb3Zpa292LCBEYXJpYSBHaXRtYW4sIEV2ZWxpbmEgQmFraHR1cmluYSwgSmFuZSBQb2xhayBTY293Y3JvZnQsIEpvaG4gS2FtYWx1LCBEYW4gU3UsIEtlemhpIEtvbmcsIE1hcmt1cyBLbGllZ2wsIFJhYmVlaCBLYXJpbWksIFlpbmcgTGluLCBTYW5qZWV2IFNhdGhlZXNoLCBKdXBpbmRlciBQYXJtYXIsIFByaXRhbSBHdW5kZWNoYSwgQnJhbmRvbiBOb3JpY2ssIEpvc2VwaCBKZW5uaW5ncywgU2hyaW1haSBQcmFiaHVtb3llLCBTeWVkYSBOYWhpZGEgQWt0ZXIsIE1vc3RvZmEgUGF0d2FyeSwgQWJoaW5hdiBLaGF0dGFyLCBEZWVwYWsgTmFyYXlhbmFuLCBSb2dlciBXYWxlZmZlLCBKaW1teSBaaGFuZywgQm9yLVlpaW5nIFN1LCBHdXl1ZSBIdWFuZywgVGVycnkgS29uZywgUGFydGggQ2hhZGhhLCBTYWhpbCBKYWluLCBDaHJpc3RpbmUgSGFydmV5LCBFbGFkIFNlZ2FsLCBKaW5pbmcgSHVhbmcsIFNlcmdleSBLYXNoaXJza3ksIFJvYmVydCBNY1F1ZWVuLCBJenp5IFB1dHRlcm1hbiwgR2VvcmdlIExhbSwgQXJ1biBWZW5rYXRlc2FuLCBTaGVycnkgV3UsIFZpbmggTmd1eWVuLCBNYW5vaiBLaWxhcnUsIEFuZHJldyBXYW5nLCBBbm5hIFdhcm5vLCBBYmhpbGFzaCBTb21hc2FtdWRyYW1hdGgsIFNhbmRpcCBCaGFza2FyLCBNYWthIERvbmcsIE5hdmUgQXNzYWYsIFNoYWhhciBNb3IsIE9tZXIgVWxsbWFuIEFyZ292LCBTY290IEp1bmtpbiwgT2xla3NhbmRyIFJvbWFuZW5rbywgUGVkcm8gTGFycm95LCBNb25pa2EgS2F0YXJpeWEsIE1hcmNvIFJvdmluZWxsaSwgVmlqaSBCYWxhcywgTmljaG9sYXMgRWRlbG1hbiwgQW5haGl0YSBCaGl3YW5kaXdhbGxhLCBNdXRodSBTdWJyYW1hbmlhbSBldCBhbC4gKDMyIGFkZGl0aW9uYWwgYXV0aG9ycyBub3Qgc2hvd24pIiwyMDI1LTAzLTE4LFN1cGVyIGlzIDQ5QiBkaXN0aWxsZWQgZnJvbSBMbGFtYSAzLjMgNzBCIGZvciBiZXN0IGFjY3VyYWN5IHdpdGggaGlnaGVzdCB0aHJvdWdocHV0IG9uIGEgZGF0YSBjZW50ZXIgR1BVLixodHRwczovL2FyeGl2Lm9yZy9hYnMvMjUwNS4wMDk0OSwsLCw0OTAwMDAwMDAwMC4wLCJUaGUgbW9kZWwgaXMgYSBkZXJpdmF0aXZlIG9mIE1ldGHigJlzIExsYW1hLTMuMy03MEItSW5zdHJ1Y3QsIHVzaW5nIE5ldXJhbCBBcmNoaXRlY3R1cmUgU2VhcmNoIChOQVMpLiBUaGUgTkFTIGFsZ29yaXRobSByZXN1bHRzIGluIG5vbi1zdGFuZGFyZCBhbmQgbm9uLXJlcGV0aXRpdmUgYmxvY2tzLiBUaGlzIGluY2x1ZGVzIHRoZSBmb2xsb3dpbmc6IFNraXAgYXR0ZW50aW9uOiBJbiBzb21lIGJsb2NrcywgdGhlIGF0dGVudGlvbiBpcyBza2lwcGVkIGVudGlyZWx5LCBvciByZXBsYWNlZCB3aXRoIGEgc2luZ2xlIGxpbmVhciBsYXllci4gVmFyaWFibGUgRkZOOiBUaGUgZXhwYW5zaW9uL2NvbXByZXNzaW9uIHJhdGlvIGluIHRoZSBGRk4gbGF5ZXIgaXMgZGlmZmVyZW50IGJldHdlZW4gYmxvY2tzLgoKV2UgdXRpbGl6ZSBhIGJsb2NrLXdpc2UgZGlzdGlsbGF0aW9uIG9mIHRoZSByZWZlcmVuY2UgbW9kZWwsIHdoZXJlIGZvciBlYWNoIGJsb2NrIHdlIGNyZWF0ZSBtdWx0aXBsZSB2YXJpYW50cyBwcm92aWRpbmcgZGlmZmVyZW50IHRyYWRlb2ZmcyBvZiBxdWFsaXR5IHZzLiBjb21wdXRhdGlvbmFsIGNvbXBsZXhpdHksIGRpc2N1c3NlZCBpbiBtb3JlIGRlcHRoIGJlbG93LiBXZSB0aGVuIHNlYXJjaCBvdmVyIHRoZSBibG9ja3MgdG8gY3JlYXRlIGEgbW9kZWwgd2hpY2ggbWVldHMgdGhlIHJlcXVpcmVkIHRocm91Z2hwdXQgYW5kIG1lbW9yeSAob3B0aW1pemVkIGZvciBhIHNpbmdsZSBIMTAwLTgwR0IgR1BVKSB3aGlsZSBtaW5pbWl6aW5nIHRoZSBxdWFsaXR5IGRlZ3JhZGF0aW9uLiIsLCwxMDAwMDAwMDAwMDAsIiIiVGhlIG1vZGVsIHRoZW4gdW5kZXJnb2VzIGtub3dsZWRnZSBkaXN0aWxsYXRpb24gKEtEKSwgd2l0aCBhIGZvY3VzIG9uIEVuZ2xpc2ggc2luZ2xlIGFuZCBtdWx0aS10dXJuIGNoYXQgdXNlLWNhc2VzLiBUaGUgS0Qgc3RlcCBpbmNsdWRlZCA0MCBiaWxsaW9uIHRva2VucyBjb25zaXN0aW5nIG9mIGEgbWl4dHVyZSBvZiAzIGRhdGFzZXRzIC0gRmluZVdlYiwgQnV6ei1WMS4yIGFuZCBEb2xtYS4iIgoKS0Q6ICIiTE4tU3VwZXIgaXMgdHJhaW5lZCBmb3IgNDBCIHRva2VucyB1c2luZyBhIGtub3dsZWRnZSBkaXN0aWxsYXRpb24gb2JqZWN0aXZlIG92ZXIgdGhlIERpc3RpbGxhdGlvbiBNaXggZGF0YXNldCBpbnRyb2R1Y2VkIGJ5IEJlcmNvdmljaCBldCBhbC4gKDIwMjQpLiIiIChmcm9tIHRoZSBwYXBlcikKClNGVDogNjBCIHRva2VucyBvZiBOVklESUEgZ2VuZXJhdGVkIHN5bnRoZXRpYyBkYXRhCihmcm9tIHRoZSBibG9nIGh0dHBzOi8vZGV2ZWxvcGVyLm52aWRpYS5jb20vYmxvZy9idWlsZC1lbnRlcnByaXNlLWFpLWFnZW50cy13aXRoLWFkdmFuY2VkLW9wZW4tbnZpZGlhLWxsYW1hLW5lbW90cm9uLXJlYXNvbmluZy1tb2RlbHMvKQoKUkwgZm9yIENoYXQ6IDgwSyBwcm9tdHMiLCwsLCxMaWtlbHksIkxsYW1hLTMuMy1OZW1vdHJvbi1TdXBlci00OUItdjEgaXMgYSBsYXJnZSBsYW5ndWFnZSBtb2RlbCAoTExNKSB3aGljaCBpcyBhIGRlcml2YXRpdmUgb2YgTWV0YSBMbGFtYS0zLjMtNzBCLUluc3RydWN0IChBS0EgdGhlIHJlZmVyZW5jZSBtb2RlbCkuIEl0IGlzIGEgcmVhc29uaW5nIG1vZGVsIHRoYXQgaXMgcG9zdCB0cmFpbmVkIGZvciByZWFzb25pbmcsIGh1bWFuIGNoYXQgcHJlZmVyZW5jZXMsIGFuZCB0YXNrcywgc3VjaCBhcyBSQUcgYW5kIHRvb2wgY2FsbGluZy4gVGhlIG1vZGVsIHN1cHBvcnRzIGEgY29udGV4dCBsZW5ndGggb2YgMTI4SyB0b2tlbnMuCgpMbGFtYS0zLjMtTmVtb3Ryb24tU3VwZXItNDlCLXYxIGlzIGEgbW9kZWwgd2hpY2ggb2ZmZXJzIGEgZ3JlYXQgdHJhZGVvZmYgYmV0d2VlbiBtb2RlbCBhY2N1cmFjeSBhbmQgZWZmaWNpZW5jeS4gRWZmaWNpZW5jeSAodGhyb3VnaHB1dCkgZGlyZWN0bHkgdHJhbnNsYXRlcyB0byBzYXZpbmdzLiBVc2luZyBhIG5vdmVsIE5ldXJhbCBBcmNoaXRlY3R1cmUgU2VhcmNoIChOQVMpIGFwcHJvYWNoLCB3ZSBncmVhdGx5IHJlZHVjZSB0aGUgbW9kZWzigJlzIG1lbW9yeSBmb290cHJpbnQsIGVuYWJsaW5nIGxhcmdlciB3b3JrbG9hZHMsIGFzIHdlbGwgYXMgZml0dGluZyB0aGUgbW9kZWwgb24gYSBzaW5nbGUgR1BVIGF0IGhpZ2ggd29ya2xvYWRzIChIMjAwKS4gVGhpcyBOQVMgYXBwcm9hY2ggZW5hYmxlcyB0aGUgc2VsZWN0aW9uIG9mIGEgZGVzaXJlZCBwb2ludCBpbiB0aGUgYWNjdXJhY3ktZWZmaWNpZW5jeSB0cmFkZW9mZi4KClRoZSBtb2RlbCB1bmRlcndlbnQgYSBtdWx0aS1waGFzZSBwb3N0LXRyYWluaW5nIHByb2Nlc3MgdG8gZW5oYW5jZSBib3RoIGl0cyByZWFzb25pbmcgYW5kIG5vbi1yZWFzb25pbmcgY2FwYWJpbGl0aWVzLiBUaGlzIGluY2x1ZGVzIGEgc3VwZXJ2aXNlZCBmaW5lLXR1bmluZyBzdGFnZSBmb3IgTWF0aCwgQ29kZSwgUmVhc29uaW5nLCBhbmQgVG9vbCBDYWxsaW5nIGFzIHdlbGwgYXMgbXVsdGlwbGUgcmVpbmZvcmNlbWVudCBsZWFybmluZyAoUkwpIHN0YWdlcyB1c2luZyBSRUlORk9SQ0UgKFJMT08pIGFuZCBPbmxpbmUgUmV3YXJkLWF3YXJlIFByZWZlcmVuY2UgT3B0aW1pemF0aW9uIChSUE8pIGFsZ29yaXRobXMgZm9yIGJvdGggY2hhdCBhbmQgaW5zdHJ1Y3Rpb24tZm9sbG93aW5nLiBUaGUgZmluYWwgbW9kZWwgY2hlY2twb2ludCBpcyBvYnRhaW5lZCBhZnRlciBtZXJnaW5nIHRoZSBmaW5hbCBTRlQgYW5kIE9ubGluZSBSUE8gY2hlY2twb2ludHMuIiwsLE9wZW4gd2VpZ2h0cyAocmVzdHJpY3RlZCB1c2UpLFVuaXRlZCBTdGF0ZXMgb2YgQW1lcmljYSxMbGFtYSAzLjMgNzBCLDIuOTRlKzIyLCJLbm93bGVkZ2UgRGlzdGlsbGF0aW9uICsgU0ZUOgo2IEZMT1AgLyBwYXJhbWV0ZXIgLyB0b2tlbiAqIDQ5MDAwMDAwMDAwIHBhcmFtZXRlcnMgKiAxMDAwMDAwMDAwMDAgdG9rZW5zID0gMi45NGUrMjIgRkxPUAoKUkwgY29tcHV0ZSB1bmtub3duLCBsaWtlbHkgdG8gYmUgbmVnbGlnaWJsZSIsLCwyMDI1LTExLTI4IDExOjUyOjEzKzAwOjAwLCwsLCwsSW5kdXN0cnksLCwsLFVucmVsZWFzZWQsIkdPVkVSTklORyBURVJNUzogWW91ciB1c2Ugb2YgdGhpcyBtb2RlbCBpcyBnb3Zlcm5lZCBieSB0aGUgTlZJRElBIE9wZW4gTW9kZWwgTGljZW5zZS4gQWRkaXRpb25hbCBJbmZvcm1hdGlvbjogTGxhbWEgMy4zIENvbW11bml0eSBMaWNlbnNlIEFncmVlbWVudC4gQnVpbHQgd2l0aCBMbGFtYS4KCmh0dHBzOi8vaHVnZ2luZ2ZhY2UuY28vbnZpZGlhL0xsYW1hLTNfMy1OZW1vdHJvbi1TdXBlci00OUItdjEiLCwsLCwsLE9wZXJhdGlvbiBjb3VudGluZyxudmlkaWEsLCwsWWVzCkdSMDBUIE4xIDJCLCJSb2JvdGljcyxWaXNpb24sTGFuZ3VhZ2UiLCJSb2JvdGljIG1hbmlwdWxhdGlvbixBbmltYWwgKGh1bWFuL25vbi1odW1hbikgaW1pdGF0aW9uIixOVklESUEsIkpvaGFuIEJqb3JjaywgRmVybmFuZG8gQ2FzdGHDsWVkYSwgTmlraXRhIENoZXJuaWFkZXYsIFhpbmd5ZSBEYSwgUnVueXUgRGluZywgTGlueGkgIiJKaW0iIiBGYW4sIFl1IEZhbmcsIERpZXRlciBGb3gsIEZlbmd5dWFuIEh1LCBTcGVuY2VyIEh1YW5nLCBKb2VsIEphbmcsIFpoZW55dSBKaWFuZywgSmFuIEthdXR6LCBLYXVzaGlsIEt1bmRhbGlhLCBMYXdyZW5jZSBMYW8sIFpoaXFpIExpLCBab25neXUgTGluLCBLZXZpbiBMaW4sIEd1aWxpbiBMaXUsIEVkaXRoIExsb250b3AsIExvaWMgTWFnbmUsIEFqYXkgTWFuZGxla2FyLCBBdm5pc2ggTmFyYXlhbiwgU29yb3VzaCBOYXNpcmlhbnksIFNjb3R0IFJlZWQsIFlvdSBMaWFuZyBUYW4sIEd1YW56aGkgV2FuZywgWnUgV2FuZywgSmluZyBXYW5nLCBRaSBXYW5nLCBKaWFubmFuIFhpYW5nLCBZdXFpIFhpZSwgWWluemhlbiBYdSwgWmhlbmppYSBYdSwgU2VvbmdoeWVvbiBZZSwgWmhpZGluZyBZdSwgQW8gWmhhbmcsIEhhbyBaaGFuZywgWWl6aG91IFpoYW8sIFJ1aWppZSBaaGVuZywgWXVrZSBaaHUiLDIwMjUtMDMtMTgsR1IwMFQgTjE6IEFuIE9wZW4gRm91bmRhdGlvbiBNb2RlbCBmb3IgR2VuZXJhbGlzdCBIdW1hbm9pZCBSb2JvdHMsImh0dHBzOi8vYXJ4aXYub3JnL2Ficy8yNTAzLjE0NzM0djIKaHR0cHM6Ly9hcnhpdi5vcmcvYWJzLzI1MDMuMTQ3MzR2MQpodHRwczovL2dpdGh1Yi5jb20vTlZJRElBL0lzYWFjLUdSMDBUCmh0dHBzOi8vbnZpZGlhbmV3cy5udmlkaWEuY29tL25ld3MvbnZpZGlhLWlzYWFjLWdyMDB0LW4xLW9wZW4taHVtYW5vaWQtcm9ib3QtZm91bmRhdGlvbi1tb2RlbC1zaW11bGF0aW9uLWZyYW1ld29ya3MKaHR0cHM6Ly9kZXZlbG9wZXIubnZpZGlhLmNvbS9ibG9nL2FjY2VsZXJhdGUtZ2VuZXJhbGlzdC1odW1hbm9pZC1yb2JvdC1kZXZlbG9wbWVudC13aXRoLW52aWRpYS1pc2FhYy1ncjAwdC1uMS8KaHR0cHM6Ly9odWdnaW5nZmFjZS5jby9udmlkaWEvR1IwMFQtTjEtMkIKaHR0cHM6Ly9odWdnaW5nZmFjZS5jby9kYXRhc2V0cy9udmlkaWEvUGh5c2ljYWxBSS1Sb2JvdGljcy1HUjAwVC1YLUVtYm9kaW1lbnQtU2ltCgoiLDczOC4wLCxUb3AxMCByZWNlbnQgcGFwZXIgZnJvbSBTZWJhc3RpYW4gU2FydG9yIDIwMjUtMDUtMTQsMjE5MDAwMDAwMC4wLCIiIlNwZWNpZmljYWxseSwgb3VyIHB1YmxpY2x5IHJlbGVhc2VkIEdSMDBULU4xLTJCIG1vZGVsIGhhcyAyLjJCIHBhcmFtZXRlcnMgaW4gdG90YWwsIHdpdGggMS4zNEIgaW4gdGhlIFZMTS4iIgoKaHR0cHM6Ly9odWdnaW5nZmFjZS5jby9udmlkaWEvR1IwMFQtTjEtMkIKMi4xOWU5IHBhcmFtZXRlcnMsIGJmMTYsIDQuMzggR0IiLDcuMTIzNjhlKzIyLCIiIkdSMDBULU4xLTJCIHVzZWQgcm91Z2hseSA1MCwwMDAgSDEwMCBHUFUgaG91cnMgZm9yIHByZXRyYWluaW5nIiIKQXNzdW1lIEgxMDAgU1hNNSB2YXJpYW50LCBCRjE2LCAwLjQgdXRpbGl6YXRpb24gKE5WSURJQSBpbi1ob3VzZSkKSDEwMCBTWE01IEJGMTYgcGVyZm9ybWFuY2UgPSA5ODk0MDAwMDAwMDAwMDAgRkxPUC9zID0gOS44OTRlMTQgRkxPUC9zCigwLjQgKiA5Ljg5NGUxNCBGTE9QL3MvR1BVKSAqICgzNjAwIHMvMSBocikgKiA1MGUzIEdQVSpociA9IDcuMTIzNjhlKzIyIEZMT1AiLCwiVGFibGUgNzogUHJlLXRyYWluaW5nIERhdGFzZXQgU3RhdGlzdGljcwpEYXRhc2V0IHwgTGVuZ3RoIChGcmFtZXMpIHwgRHVyYXRpb24gKGhyKQotLS0tLS0tLS0tLS0tLS0tLS0tLS0tLS0tLS0tLS0tLS0tLS0tLS0tLS0tClRvdGFsIHJvYm90IGRhdGEgICAgICAgICB8IDI2Mi4zTSB8IDMsMjg4LjgKVG90YWwgaHVtYW4gZGF0YSAgICAgICB8IDE4MS4zTSB8IDIsNTE3LjAKVG90YWwgc2ltdWxhdGlvbiBkYXRhIHwgMTI1LjVNICB8IDEsNzQyLjYKVG90YWwgbmV1cmFsIGRhdGEgICAgICAgIHwgMjMuOE0gICB8IDgyNy4zClRvdGFsICAgICAgICAgICAgICAgICAgICAgICAgICAgfCA1OTIuOU0gfCA4LDM3NS43Cgo1OTIuOWU2IHRvdGFsIGZyYW1lcwoKIiJJbWFnZXMgYXJlIGVuY29kZWQgYXQgcmVzb2x1dGlvbiAyMjQgw5cgMjI0IGZvbGxvd2VkIGJ5IHBpeGVsIHNodWZmbGUgKFNoaSBldCBhbC4sIDIwMTYpLCByZXN1bHRpbmcgaW4gNjQgaW1hZ2UgdG9rZW4gZW1iZWRkaW5ncyBwZXIgZnJhbWUiIiAKCjU5Mi45ZTYgdG90YWwgZnJhbWVzICogNjQgaW1hZ2UgdG9rZW4gZW1iZWRkaW5ncyBwZXIgZnJhbWUgPSAzNzk0NTYwMDAwMAogaW1hZ2UgdG9rZW5zCgorIHRoZXJlIHdlcmUgdGV4dCB0b2tlbnMgYW5kIGFjdGlvbiB0b2tlbnMiLDQ4LjgyODEyNSwiIiJHUjAwVC1OMS0yQiB1c2VkIHJvdWdobHkgNTAsMDAwIEgxMDAgR1BVIGhvdXJzIGZvciBwcmV0cmFpbmluZyIiCiIiV2UgdXNlIHVwIHRvIDEwMjQgR1BVcyBmb3IgYSBzaW5nbGUgbW9kZWwuIiIKCjUwZTMgR1BVKmhyIC8gMTAyNCBHUFUgPSA0OC44IGhyIH49IDIuMDMgZGF5CgpUYWJsZSA2OiBUcmFpbmluZyBoeXBlcnBhcmFtZXRlcnMuCkh5cGVycGFyYW1ldGVyIHwgUHJlLXRyYWluaW5nIFZhbHVlCi0tLS0tLS0tLS0tLS0tLS0tLS0tLS0tLS0tLS0tLS0tLS0tLS0tLQpCYXRjaCBzaXplIHwgMTYsMzg0CkdyYWRpZW50IHN0ZXBzIHwgMjAwLDAwMApCYWNrYm9uZeKAmXMgdmlzaW9uIGVuY29kZXIgfCB1bmZyb3plbgpCYWNrYm9uZeKAmXMgdGV4dCB0b2tlbml6ZXIgfCBmcm96ZW4KRGlUIHwgdW5mcm96ZW4KCjIwMGUzIGJhdGNoZXMtc2VlbiAqIDE2Mzg0IGV4YW1wbGVzL2JhdGNoID0gMy4yNzY4ZTkgZXhhbXBsZXMtc2Vlbgo1OTIuOWU2IGV4YW1wbGVzIixOVklESUEgSDEwMCBTWE01IDgwR0IsLENvbmZpZGVudCwiR2VuZXJhbC1wdXJwb3NlIHJvYm90cyBuZWVkIGEgdmVyc2F0aWxlIGJvZHkgYW5kIGFuIGludGVsbGlnZW50IG1pbmQuIFJlY2VudCBhZHZhbmNlbWVudHMgaW4gaHVtYW5vaWQgcm9ib3RzIGhhdmUgc2hvd24gZ3JlYXQgcHJvbWlzZSBhcyBhIGhhcmR3YXJlIHBsYXRmb3JtIGZvciBidWlsZGluZyBnZW5lcmFsaXN0IGF1dG9ub215IGluIHRoZSBodW1hbiB3b3JsZC4gQSByb2JvdCBmb3VuZGF0aW9uIG1vZGVsLCB0cmFpbmVkIG9uIG1hc3NpdmUgYW5kIGRpdmVyc2UgZGF0YSBzb3VyY2VzLCBpcyBlc3NlbnRpYWwgZm9yIGVuYWJsaW5nIHRoZSByb2JvdHMgdG8gcmVhc29uIGFib3V0IG5vdmVsIHNpdHVhdGlvbnMsIHJvYnVzdGx5IGhhbmRsZSByZWFsLXdvcmxkIHZhcmlhYmlsaXR5LCBhbmQgcmFwaWRseSBsZWFybiBuZXcgdGFza3MuIFRvIHRoaXMgZW5kLCB3ZSBpbnRyb2R1Y2UgR1IwMFQgTjEsIGFuIG9wZW4gZm91bmRhdGlvbiBtb2RlbCBmb3IgaHVtYW5vaWQgcm9ib3RzLiBHUjAwVCBOMSBpcyBhIFZpc2lvbi1MYW5ndWFnZS1BY3Rpb24gKFZMQSkgbW9kZWwgd2l0aCBhIGR1YWwtc3lzdGVtIGFyY2hpdGVjdHVyZS4gVGhlIHZpc2lvbi1sYW5ndWFnZSBtb2R1bGUgKFN5c3RlbSAyKSBpbnRlcnByZXRzIHRoZSBlbnZpcm9ubWVudCB0aHJvdWdoIHZpc2lvbiBhbmQgbGFuZ3VhZ2UgaW5zdHJ1Y3Rpb25zLiBUaGUgc3Vic2VxdWVudCBkaWZmdXNpb24gdHJhbnNmb3JtZXIgbW9kdWxlIChTeXN0ZW0gMSkgZ2VuZXJhdGVzIGZsdWlkIG1vdG9yIGFjdGlvbnMgaW4gcmVhbCB0aW1lLiBCb3RoIG1vZHVsZXMgYXJlIHRpZ2h0bHkgY291cGxlZCBhbmQgam9pbnRseSB0cmFpbmVkIGVuZC10by1lbmQuIFdlIHRyYWluIEdSMDBUIE4xIHdpdGggYSBoZXRlcm9nZW5lb3VzIG1peHR1cmUgb2YgcmVhbC1yb2JvdCB0cmFqZWN0b3JpZXMsIGh1bWFuIHZpZGVvcywgYW5kIHN5bnRoZXRpY2FsbHkgZ2VuZXJhdGVkIGRhdGFzZXRzLiBXZSBzaG93IHRoYXQgb3VyIGdlbmVyYWxpc3Qgcm9ib3QgbW9kZWwgR1IwMFQgTjEgb3V0cGVyZm9ybXMgdGhlIHN0YXRlLW9mLXRoZS1hcnQgaW1pdGF0aW9uIGxlYXJuaW5nIGJhc2VsaW5lcyBvbiBzdGFuZGFyZCBzaW11bGF0aW9uIGJlbmNobWFya3MgYWNyb3NzIG11bHRpcGxlIHJvYm90IGVtYm9kaW1lbnRzLiBGdXJ0aGVybW9yZSwgd2UgZGVwbG95IG91ciBtb2RlbCBvbiB0aGUgRm91cmllciBHUi0xIGh1bWFub2lkIHJvYm90IGZvciBsYW5ndWFnZS1jb25kaXRpb25lZCBiaW1hbnVhbCBtYW5pcHVsYXRpb24gdGFza3MsIGFjaGlldmluZyBzdHJvbmcgcGVyZm9ybWFuY2Ugd2l0aCBoaWdoIGRhdGEgZWZmaWNpZW5jeS4iLCwsT3BlbiB3ZWlnaHRzIChub24tY29tbWVyY2lhbCksVW5pdGVkIFN0YXRlcyBvZiBBbWVyaWNhLEVhZ2xlIDIsLHNlZSBwb3N0LXRyYWluIGRhdGFzZXQsMTAyNC4wLCwyMDI2LTA1LTI1IDEyOjIxOjI3KzAwOjAwLCwsLDE2Mzg0LjAsIlRhYmxlIDY6IFRyYWluaW5nIGh5cGVycGFyYW1ldGVycy4KSHlwZXJwYXJhbWV0ZXIgfCBQcmUtdHJhaW5pbmcgVmFsdWUKLS0tLS0tLS0tLS0tLS0tLS0tLS0tLS0tLS0tLS0tLS0tLS0tLS0tCkJhdGNoIHNpemUgfCAxNiwzODQiLEluZHVzdHJ5LCwsLCxVbnJlbGVhc2VkLCJodHRwczovL2h1Z2dpbmdmYWNlLmNvL252aWRpYS9HUjAwVC1OMS0yQi9ibG9iL21haW4vTElDRU5TRQpOVklESUEgTGljZW5zZQoiIjMuMyBVc2UgTGltaXRhdGlvbi4gVGhlIFdvcmsgYW5kIGFueSBkZXJpdmF0aXZlIHdvcmtzIHRoZXJlb2Ygb25seSBtYXkgYmUgdXNlZCBvciBpbnRlbmRlZCBmb3IgdXNlIG5vbi1jb21tZXJjaWFsbHkuIE5vdHdpdGhzdGFuZGluZyB0aGUgZm9yZWdvaW5nLCBOVklESUEgQ29ycG9yYXRpb24gYW5kIGl0cyBhZmZpbGlhdGVzIG1heSB1c2UgdGhlIFdvcmsgYW5kIGFueSBkZXJpdmF0aXZlIHdvcmtzIGNvbW1lcmNpYWxseS4gQXMgdXNlZCBoZXJlaW4sIOKAnG5vbi1jb21tZXJjaWFsbHnigJ0gbWVhbnMgZm9yIHJlc2VhcmNoIG9yIGV2YWx1YXRpb24gcHVycG9zZXMgb25seS4iIgoKaHR0cHM6Ly9naXRodWIuY29tL05WSURJQS9Jc2FhYy1HUjAwVC9ibG9iL21haW4vTElDRU5TRQpBcGFjaGUgTGljZW5zZSAyLjAKVGhpcyBtb3JlIHBlcm1pc3NpdmUgbGljZW5zZSBvbmx5IGFwcGVhcnMgdG8gYXBwbHkgdG8gY29kZSB1c2VkIHRvIGNvbmR1Y3QgbG9hZGluZy9pbmZlcmVuY2UvZmluZS10dW5pbmcgLSBub3QgdG8gdGhlIHdlaWdodHMgdGhlbXNlbHZlcy4KCgoKIiwsLCxCRjE2LCwxNDA2NDM0LjIxNDI2NDIzOSxIYXJkd2FyZSxudmlkaWEsLCwsWWVzCkNvc21vcy1UcmFuc2ZlcjEtN0IsIlZpZGVvLFZpc2lvbixSb2JvdGljcyIsIlJvYm90aWMgbWFuaXB1bGF0aW9uLFN5c3RlbSBjb250cm9sLFZpZGVvIGdlbmVyYXRpb24iLE5WSURJQSwiTlZJRElBOiBIYXNzYW4gQWJ1IEFsaGFpamEsIEpvc2UgQWx2YXJleiwgTWFjaWVqIEJhbGEsIFRpZmZhbnkgQ2FpLCBUaWFuc2hpIENhbywgTGl6IENoYSwgSm9zaHVhIENoZW4sIE1pa2UgQ2hlbiwgRnJhbmNlc2NvIEZlcnJvbmksIFNhbmphIEZpZGxlciwgRGlldGVyIEZveCwgWXVuaGFvIEdlLCBKaW53ZWkgR3UsIEFsaSBIYXNzYW5pLCBNaWNoYWVsIElzYWV2LCBQb295YSBKYW5uYXR5LCBTaGl5aSBMYW4sIFRvYmlhcyBMYXNzZXIsIEh1YW4gTGluZywgTWluZy1ZdSBMaXUsIFhpYW4gTGl1LCBZaWZhbiBMdSwgQWxpY2UgTHVvLCBRaWFubGkgTWEsIEhhbnppIE1hbywgRmFiaW8gUmFtb3MsIFh1YW5jaGkgUmVuLCBUaWFuY2hhbmcgU2hlbiwgWGluZ2xvbmcgU3VuLCBTaGl0YW8gVGFuZywgVGluZy1DaHVuIFdhbmcsIEpheSBXdSwgSmlhc2h1IFh1LCBTdGVsbGEgWHUsIEtldmluIFhpZSwgWXVjaG9uZyBZZSwgWGlhb2RvbmcgWWFuZywgWGlhb2h1aSBaZW5nLCBZdSBaZW5nIiwyMDI1LTAzLTE4LENvc21vcy1UcmFuc2ZlcjE6IENvbmRpdGlvbmFsIFdvcmxkIEdlbmVyYXRpb24gd2l0aCBBZGFwdGl2ZSBNdWx0aW1vZGFsIENvbnRyb2wsaHR0cHM6Ly9hcnhpdi5vcmcvYWJzLzI1MDMuMTQ0OTIsLCwsNzAwMDAwMDAwMC4wLDdCLDMuNjA1OTAxN2UrMjQsMS40ZSsyNCBGTE9QIFtiYXNlIG1vZGVsIGNvbXB1dGVdICsgMi4yMDU5MDE2NTE5NjhlKzI0IEZMT1AgPSAzLjYwNTkwMTdlKzI0IEZMT1AsLCwyMDE2LjAsIiIiV2UgdHJhaW4gZWFjaCBjb250cm9sIGJyYW5jaCB3aXRoIDEwMjQgTlZJRElBIEgxMDAgR1BVcyBmb3IgYSBwZXJpb2Qgb2YgMiB0byA0IHdlZWtzIGRlcGVuZGluZyBvbiB0aGUgbW9kYWxpdHkiIgoKNCBtb2RhbGl0aWVzIC0+IH4xMiB3ZWVrcyBvZiB0b3RhbCB0cmFpbmluZyA9IDIwMTYgaG91cnMiLE5WSURJQSBIMTAwIFNYTTUgODBHQiwsTGlrZWx5LCJXZSBpbnRyb2R1Y2UgQ29zbW9zLVRyYW5zZmVyLCBhIGNvbmRpdGlvbmFsIHdvcmxkIGdlbmVyYXRpb24gbW9kZWwgdGhhdCBjYW4gZ2VuZXJhdGUgd29ybGQgc2ltdWxhdGlvbnMgYmFzZWQgb24gbXVsdGlwbGUgc3BhdGlhbCBjb250cm9sIGlucHV0cyBvZiB2YXJpb3VzIG1vZGFsaXRpZXMgc3VjaCBhcyBzZWdtZW50YXRpb24sIGRlcHRoLCBhbmQgZWRnZS4gSW4gdGhlIGRlc2lnbiwgdGhlIHNwYXRpYWwgY29uZGl0aW9uYWwgc2NoZW1lIGlzIGFkYXB0aXZlIGFuZCBjdXN0b21pemFibGUuIEl0IGFsbG93cyB3ZWlnaHRpbmcgZGlmZmVyZW50IGNvbmRpdGlvbmFsIGlucHV0cyBkaWZmZXJlbnRseSBhdCBkaWZmZXJlbnQgc3BhdGlhbCBsb2NhdGlvbnMuIFRoaXMgZW5hYmxlcyBoaWdobHkgY29udHJvbGxhYmxlIHdvcmxkIGdlbmVyYXRpb24gYW5kIGZpbmRzIHVzZSBpbiB2YXJpb3VzIHdvcmxkLXRvLXdvcmxkIHRyYW5zZmVyIHVzZSBjYXNlcywgaW5jbHVkaW5nIFNpbTJSZWFsLiBXZSBjb25kdWN0IGV4dGVuc2l2ZSBldmFsdWF0aW9ucyB0byBhbmFseXplIHRoZSBwcm9wb3NlZCBtb2RlbCBhbmQgZGVtb25zdHJhdGUgaXRzIGFwcGxpY2F0aW9ucyBmb3IgUGh5c2ljYWwgQUksIGluY2x1ZGluZyByb2JvdGljcyBTaW0yUmVhbCBhbmQgYXV0b25vbW91cyB2ZWhpY2xlIGRhdGEgZW5yaWNobWVudC4gV2UgZnVydGhlciBkZW1vbnN0cmF0ZSBhbiBpbmZlcmVuY2Ugc2NhbGluZyBzdHJhdGVneSB0byBhY2hpZXZlIHJlYWwtdGltZSB3b3JsZCBnZW5lcmF0aW9uIHdpdGggYW4gTlZJRElBIEdCMjAwIE5WTDcyIHJhY2suIFRvIGhlbHAgYWNjZWxlcmF0ZSByZXNlYXJjaCBkZXZlbG9wbWVudCBpbiB0aGUgZmllbGQsIHdlIG9wZW4tc291cmNlIG91ciBtb2RlbHMgYW5kIGNvZGUgYXQgaHR0cHM6Ly9naXRodWIuY29tL252aWRpYS1jb3Ntb3MvY29zbW9zLXRyYW5zZmVyMS4iLCwsT3BlbiB3ZWlnaHRzIChyZXN0cmljdGVkIHVzZSksVW5pdGVkIFN0YXRlcyBvZiBBbWVyaWNhLENvc21vcy1QcmVkaWN0MS03Yi1WaWRlbzJXb3JsZCwyLjIwNTkwMTY1MTk2OGUrMjQsIjk4OTQwMDAwMDAwMDAwMCBGTE9QL0dQVS9zZWMgKiAyMDE2IGhvdXJzIFsiIkxpa2VseSIiIGNvbmZpZGVuY2UsIHNlZSB0cmFpbmluZyB0aW1lIG5vdGVzXSAqIDM2MDAgc2VjIC8gaG91ciAqIDEwMjQgR1BVcyAqIDAuMyBbYXNzdW1lZCB1dGlsaXphdGlvbl0gPSAyLjIwNTkwMTY1MTk2OGUrMjQgRkxPUCIsMTAyNC4wLCwyMDI1LTExLTI4IDExOjUyOjEzKzAwOjAwLCwsLCwsSW5kdXN0cnksLCwsLFVucmVsZWFzZWQsIk5WSURJQSBsaWNlbnNlICh0ZXJtaW5hdGlvbiBjbGF1c2UgKyBhdHRyaWJ1dGlvbiByZXF1aXJlbWVudHMpIApodHRwczovL2h1Z2dpbmdmYWNlLmNvL252aWRpYS9Db3Ntb3MtVHJhbnNmZXIxLTdCIiwsLCwsLDE0MDY0MzQuMjE0MjY0MjM5LEhhcmR3YXJlLG52aWRpYSwsLCxZZXMKTWlzdHJhbCBTbWFsbCAzLjEsIkxhbmd1YWdlLFZpc2lvbixNdWx0aW1vZGFsIiwiTGFuZ3VhZ2UgbW9kZWxpbmcvZ2VuZXJhdGlvbixRdWVzdGlvbiBhbnN3ZXJpbmcsUXVhbnRpdGF0aXZlIHJlYXNvbmluZyxDb2RlIGdlbmVyYXRpb24sVHJhbnNsYXRpb24sVmlzdWFsIHF1ZXN0aW9uIGFuc3dlcmluZyxDaGFyYWN0ZXIgcmVjb2duaXRpb24gKE9DUikiLE1pc3RyYWwgQUksLDIwMjUtMDMtMTcsTWlzdHJhbCBTbWFsbCAzLjE6IHRoZSBiZXN0IG1vZGVsIGluIGl0cyB3ZWlnaHQgY2xhc3MuLGh0dHBzOi8vbWlzdHJhbC5haS9uZXdzL21pc3RyYWwtc21hbGwtMy0xLCwsLDI0MDAwMDAwMDAwLjAsMjRCLCxBdCBsZWFzdCAxLjE1MmUrMjQgRkxPUCAoYmFzZSBtb2RlbCBNaXN0cmFsIFNtYWxsIDMgdHJhaW5pbmcgY29tcHV0ZSksLCwsLCwsQ29uZmlkZW50LCJCdWlsZGluZyBvbiBNaXN0cmFsIFNtYWxsIDMsIHRoaXMgbmV3IG1vZGVsIGNvbWVzIHdpdGggaW1wcm92ZWQgdGV4dCBwZXJmb3JtYW5jZSwgbXVsdGltb2RhbCB1bmRlcnN0YW5kaW5nLCBhbmQgYW4gZXhwYW5kZWQgY29udGV4dCB3aW5kb3cgb2YgdXAgdG8gMTI4ayB0b2tlbnMuIFRoZSBtb2RlbCBvdXRwZXJmb3JtcyBjb21wYXJhYmxlIG1vZGVscyBsaWtlIEdlbW1hIDMgYW5kIEdQVC00byBNaW5pLCB3aGlsZSBkZWxpdmVyaW5nIGluZmVyZW5jZSBzcGVlZHMgb2YgMTUwIHRva2VucyBwZXIgc2Vjb25kLgpMaWdodHdlaWdodDogTWlzdHJhbCBTbWFsbCAzLjEgY2FuIHJ1biBvbiBhIHNpbmdsZSBSVFggNDA5MCBvciBhIE1hYyB3aXRoIDMyR0IgUkFNLiBUaGlzIG1ha2VzIGl0IGEgZ3JlYXQgZml0IGZvciBvbi1kZXZpY2UgdXNlIGNhc2VzLgoKRmFzdC1yZXNwb25zZSBjb252ZXJzYXRpb25hbCBhc3Npc3RhbmNlOiBJZGVhbCBmb3IgdmlydHVhbCBhc3Npc3RhbnRzIGFuZCBvdGhlciBhcHBsaWNhdGlvbnMgd2hlcmUgcXVpY2ssIGFjY3VyYXRlIHJlc3BvbnNlcyBhcmUgZXNzZW50aWFsLiAKCkxvdy1sYXRlbmN5IGZ1bmN0aW9uIGNhbGxpbmc6IENhcGFibGUgb2YgcmFwaWQgZnVuY3Rpb24gZXhlY3V0aW9uIHdpdGhpbiBhdXRvbWF0ZWQgb3IgYWdlbnRpYyB3b3JrZmxvd3MKCkZpbmUtdHVuaW5nIGZvciBzcGVjaWFsaXplZCBkb21haW5zOiBNaXN0cmFsIFNtYWxsIDMuMSBjYW4gYmUgZmluZS10dW5lZCB0byBzcGVjaWFsaXplIGluIHNwZWNpZmljIGRvbWFpbnMsIGNyZWF0aW5nIGFjY3VyYXRlIHN1YmplY3QgbWF0dGVyIGV4cGVydHMuIFRoaXMgaXMgcGFydGljdWxhcmx5IHVzZWZ1bCBpbiBmaWVsZHMgbGlrZSBsZWdhbCBhZHZpY2UsIG1lZGljYWwgZGlhZ25vc3RpY3MsIGFuZCB0ZWNobmljYWwgc3VwcG9ydC4KCkZvdW5kYXRpb24gZm9yIGFkdmFuY2VkIHJlYXNvbmluZzogV2UgY29udGludWUgdG8gYmUgaW1wcmVzc2VkIGJ5IGhvdyB0aGUgY29tbXVuaXR5IGJ1aWxkcyBvbiB0b3Agb2Ygb3BlbiBNaXN0cmFsIG1vZGVscy4gSnVzdCBpbiB0aGUgbGFzdCBmZXcgd2Vla3MsIHdlIGhhdmUgc2VlbiBzZXZlcmFsIGV4Y2VsbGVudCByZWFzb25pbmcgbW9kZWxzIGJ1aWx0IG9uIE1pc3RyYWwgU21hbGwgMywgc3VjaCBhcyB0aGUgRGVlcEhlcm1lcyAyNEIgYnkgTm91cyBSZXNlYXJjaC4gVG8gdGhhdCBlbmQsIHdlIGFyZSByZWxlYXNpbmcgYm90aCBiYXNlIGFuZCBpbnN0cnVjdCBjaGVja3BvaW50cyBmb3IgTWlzdHJhbCBTbWFsbCAzLjEgdG8gZW5hYmxlIGZ1cnRoZXIgZG93bnN0cmVhbSBjdXN0b21pemF0aW9uIG9mIHRoZSBtb2RlbC4KCk1pc3RyYWwgU21hbGwgMy4xIGNhbiBiZSB1c2VkIGFjcm9zcyB2YXJpb3VzIGVudGVycHJpc2UgYW5kIGNvbnN1bWVyIGFwcGxpY2F0aW9ucyB0aGF0IHJlcXVpcmUgbXVsdGltb2RhbCB1bmRlcnN0YW5kaW5nLCBzdWNoIGFzIGRvY3VtZW50IHZlcmlmaWNhdGlvbiwgZGlhZ25vc3RpY3MsIG9uLWRldmljZSBpbWFnZSBwcm9jZXNzaW5nLCB2aXN1YWwgaW5zcGVjdGlvbiBmb3IgcXVhbGl0eSBjaGVja3MsIG9iamVjdCBkZXRlY3Rpb24gaW4gc2VjdXJpdHkgc3lzdGVtcywgaW1hZ2UtYmFzZWQgY3VzdG9tZXIgc3VwcG9ydCwgYW5kIGdlbmVyYWwgcHVycG9zZSBhc3Npc3RhbmNlLiIsLCxPcGVuIHdlaWdodHMgKHVucmVzdHJpY3RlZCksRnJhbmNlLE1pc3RyYWwgU21hbGwgMywsLCwsMjAyNS0xMS0yOCAxMTo1MjoxMyswMDowMCwsLCwsLEluZHVzdHJ5LCwxLjE1MmUrMjQsLCxVbnJlbGVhc2VkLCJBcGFjaGUgMi4wCgpodHRwczovL2h1Z2dpbmdmYWNlLmNvL21pc3RyYWxhaS9NaXN0cmFsLVNtYWxsLTMuMS0yNEItQmFzZS0yNTAzIiwsLCwsLCxDb21wYXJpc29uIHdpdGggb3RoZXIgbW9kZWxzLG1pc3RyYWxhaSwsLCxZZXMKQ2hpcnAgMyBTcGVlY2gtdG8tVGV4dCxTcGVlY2gsIlNwZWVjaCByZWNvZ25pdGlvbiAoQVNSKSxTcGVlY2gtdG8tdGV4dCxUcmFuc2xhdGlvbiIsIkdvb2dsZSxHb29nbGUgRGVlcE1pbmQiLCwyMDI1LTAzLTE3LENoaXJwIDM6IEVuaGFuY2VkIG11bHRpbGluZ3VhbCBhY2N1cmFjeSxodHRwczovL2Nsb3VkLmdvb2dsZS5jb20vc3BlZWNoLXRvLXRleHQvdjIvZG9jcy9jaGlycF8zLW1vZGVsLCwsLCwsLCwsLCwsLCxVbmtub3duLCJDaGlycCAzIGlzIHRoZSBsYXRlc3QgZ2VuZXJhdGlvbiBvZiBHb29nbGUncyBtdWx0aWxpbmd1YWwgQVNSLXNwZWNpZmljIGdlbmVyYXRpdmUgbW9kZWxzLCBkZXNpZ25lZCB0byBtZWV0IHVzZXIgbmVlZHMgYmFzZWQgb24gZmVlZGJhY2sgYW5kIGV4cGVyaWVuY2UuIEl0IGltcHJvdmVzIHVwb24gdGhlIG9yaWdpbmFsIENoaXJwIGFuZCBDaGlycCAyIG1vZGVscyBpbiBhY2N1cmFjeSBhbmQgc3BlZWQsIGFzIHdlbGwgYXMgZXhwYW5kaW5nIGludG8ga2V5IG5ldyBmZWF0dXJlcyBsaWtlIGRpYXJpemF0aW9uLiIsLCxIb3N0ZWQgYWNjZXNzIChubyBBUEkpLCJVbml0ZWQgU3RhdGVzIG9mIEFtZXJpY2EsVW5pdGVkIFN0YXRlcyBvZiBBbWVyaWNhIiwsLCwsLDIwMjUtMTEtMjggMTE6NTI6MTMrMDA6MDAsLCwsLCwiSW5kdXN0cnksSW5kdXN0cnkiLCwsLCxVbnJlbGVhc2VkLCIiIkNoaXJwIDMgbW9kZWwgaXMgaW4gcHJpdmF0ZSBwcmV2aWV3LiBUaGUgb25saW5lIGRvY3VtZW50YXRpb24gaXMgcHVibGljbHkgYXZhaWxhYmxlLCBidXQgeW91IHdvbid0IGJlIGFibGUgdG8gdXNlIHRoZSBtb2RlbCB1bnRpbCB5b3UgY29udGFjdCBhIG1lbWJlciBvZiB0aGUgc2FsZXMgdGVhbSB0byBiZSBhZGRlZCB0byB0aGUgYWxsb3dsaXN0LiIiIixUcnVlLCwsLCwsLCwsLCxObwpDaGlycCAzIEhEIFRleHQtdG8tU3BlZWNoLFNwZWVjaCwiVGV4dC10by1zcGVlY2ggKFRUUyksU3BlZWNoIHN5bnRoZXNpcyIsIkdvb2dsZSxHb29nbGUgRGVlcE1pbmQiLCwyMDI1LTAzLTE3LENoaXJwIDM6IEhEIHZvaWNlcyxodHRwczovL2Nsb3VkLmdvb2dsZS5jb20vdGV4dC10by1zcGVlY2gvZG9jcy9jaGlycDMtaGQsLCwsLCwsLCwsLCwsLFVua25vd24sIlRleHQtdG8tU3BlZWNoIENoaXJwIDM6IEhEIHZvaWNlcyByZXByZXNlbnQgdGhlIGxhdGVzdCBnZW5lcmF0aW9uIG9mIFRleHQtdG8tU3BlZWNoIHRlY2hub2xvZ3kuIFBvd2VyZWQgYnkgb3VyIGN1dHRpbmctZWRnZSBMTE1zLCB0aGVzZSB2b2ljZXMgZGVsaXZlciBhbiB1bnBhcmFsbGVsZWQgbGV2ZWwgb2YgcmVhbGlzbSBhbmQgZW1vdGlvbmFsIHJlc29uYW5jZS4iLCwsQVBJIGFjY2VzcywiVW5pdGVkIFN0YXRlcyBvZiBBbWVyaWNhLFVuaXRlZCBTdGF0ZXMgb2YgQW1lcmljYSIsLCwsLCwyMDI1LTExLTI4IDExOjUyOjEzKzAwOjAwLCwsLCwsIkluZHVzdHJ5LEluZHVzdHJ5IiwsLCwsVW5yZWxl</x:v>
      </x:c>
    </x:row>
    <x:row r="47" ht="18" customHeight="1">
      <x:c r="A47" s="17" t="n">
        <x:v>42</x:v>
      </x:c>
      <x:c r="B47" s="17" t="n">
        <x:v>310</x:v>
      </x:c>
      <x:c r="C47" s="160" t="str">
        <x:v>YXNlZCwsVHJ1ZSwsLCwsLCwsLCwsTm8KRVhBT05FIERlZXAgMzJCLExhbmd1YWdlLCJMYW5ndWFnZSBtb2RlbGluZy9nZW5lcmF0aW9uLFF1ZXN0aW9uIGFuc3dlcmluZyxRdWFudGl0YXRpdmUgcmVhc29uaW5nLENvZGUgZ2VuZXJhdGlvbiIsTEcgQUkgUmVzZWFyY2gsIkxHIEFJIFJlc2VhcmNoLCBLeXVuZ2hvb24gQmFlLCBFdW5iaSBDaG9pLCBLaWJvbmcgQ2hvaSwgU3RhbmxleSBKdW5na3l1IENob2ksIFllbXVrIENob2ksIFNlb2toZWUgSG9uZywgSnVud29uIEh3YW5nLCBIeW9qaW4gSmVvbiwgS2lqZW9uZyBKZW9uLCBHZXJyYXJkIEplb25nd29uIEpvLCBIeXVuamlrIEpvLCBKaXllb24gSnVuZywgSHlvc2FuZyBLaW0sIEpvb25rZWUgS2ltLCBTZW9uZ2h3YW4gS2ltLCBTb3llb24gS2ltLCBTdW5reW91bmcgS2ltLCBZaXJldW4gS2ltLCBZb25naWwgS2ltLCBZb3VjaHVsIEtpbSwgRWR3YXJkIEh3YXlvdW5nIExlZSwgSGFlanUgTGVlLCBIb25nbGFrIExlZSwgSmluc2lrIExlZSwgS3l1bmdtaW4gTGVlLCBTYW5naGEgUGFyaywgWW9uZ21pbiBQYXJrLCBTaWhvb24gWWFuZywgSGV1aXllZW4gWWVlbiwgU2loeXVrIFlpLCBIeWVvbmd1IFl1biIsMjAyNS0wMy0xNixFWEFPTkUgRGVlcDogTExNcyB3aXRoIEVuaGFuY2VkIFJlYXNvbmluZyBQZXJmb3JtYW5jZSxodHRwczovL2FyeGl2Lm9yZy9hYnMvMjUwMy4xMjUyNCwsVHJhaW5pbmcgY29zdCwiNTEyIEgxMDAgZm9yIDMgbW9udGhzCgpNYXRoIOKAkyBFWEFPTkUgRGVlcCAzMkIgT3V0cGVyZm9ybXMgQ29tcGV0aXRvcnMgaW4gSGlnaC1EaWZmaWN1bHR5IE1hdGggQmVuY2htYXJrcyBFdmVuIGF0IEp1c3QgNSUgb2YgVGhlaXIgU2l6ZQoKTU1MVSDigJMgRVhBT05FIERlZXAgMzJCIEFjaGlldmVzIDgzLjAgc2NvcmUsIFByb3ZpbmcgdGhlIEJlc3QgUGVyZm9ybWFuY2UgQW1vbmcgRG9tZXN0aWMgTW9kZWxzIiwzMjAwMDAwMDAwMC4wLDMyQiwxLjI2ZSsyNCwiMS4yNSDDlyAxMF4yNCAoYmFzZSBtb2RlbCByZXBvcnRlZCB0cmFpbmluZyBjb21wdXRlKSArIDcuMDQgw5cgMTBeMjEgKGZpbmV0dW5lIGNvbXB1dGUpID0gMS4yNiDDlyAxMF4yNCBGTE9QCgpUYWJsZSAxIiwxMjAwMDAwMDAwMCwiIiJUbyBlbmhhbmNlIHRoZSByZWFzb25pbmcgY2FwYWJpbGl0aWVzIG9mIGxhbmd1YWdlIG1vZGVscywgd2UgaGF2ZSB1dGlsaXplZCAxLjZNIGluc3RhbmNlcyBmb3IgU0ZUIGFuZCAyMEsgaW5zdGFuY2VzIG9mIHByZWZlcmVuY2UgZGF0YSBmb3IgRFBPLiBUaGUgU0ZUIGRhdGFzZXQgY29udGFpbnMgYXBwcm94aW1hdGVseSAxMkIgdG9rZW5zIiIiLDIxNjAuMCw1MTIgSDEwMCBHUFVzIHdlcmUgdXNlZCBmb3IgdGhyZWUgbW9udGhzLE5WSURJQSBIMTAwIFNYTTUgODBHQiwsQ29uZmlkZW50LCJXZSBwcmVzZW50IEVYQU9ORSBEZWVwIHNlcmllcywgd2hpY2ggZXhoaWJpdHMgc3VwZXJpb3IgY2FwYWJpbGl0aWVzIGluIHZhcmlvdXMgcmVhc29uaW5nIHRhc2tzLCBpbmNsdWRpbmcgbWF0aCBhbmQgY29kaW5nIGJlbmNobWFya3MuIFdlIHRyYWluIG91ciBtb2RlbHMgbWFpbmx5IG9uIHRoZSByZWFzb25pbmctc3BlY2lhbGl6ZWQgZGF0YXNldCB0aGF0IGluY29ycG9yYXRlcyBsb25nIHN0cmVhbXMgb2YgdGhvdWdodCBwcm9jZXNzZXMuIEV2YWx1YXRpb24gcmVzdWx0cyBzaG93IHRoYXQgb3VyIHNtYWxsZXIgbW9kZWxzLCBFWEFPTkUgRGVlcCAyLjRCIGFuZCA3LjhCLCBvdXRwZXJmb3JtIG90aGVyIG1vZGVscyBvZiBjb21wYXJhYmxlIHNpemUsIHdoaWxlIHRoZSBsYXJnZXN0IG1vZGVsLCBFWEFPTkUgRGVlcCAzMkIsIGRlbW9uc3RyYXRlcyBjb21wZXRpdGl2ZSBwZXJmb3JtYW5jZSBhZ2FpbnN0IGxlYWRpbmcgb3Blbi13ZWlnaHQgbW9kZWxzLiBBbGwgRVhBT05FIERlZXAgbW9kZWxzIGFyZSBvcGVubHkgYXZhaWxhYmxlIGZvciByZXNlYXJjaCBwdXJwb3NlcyBhbmQgY2FuIGJlIGRvd25sb2FkZWQgZnJvbSB0aGlzIGh0dHBzIFVSTCIsLCxPcGVuIHdlaWdodHMgKG5vbi1jb21tZXJjaWFsKSxLb3JlYSAoUmVwdWJsaWMgb2YpLEVYQU9ORSAzLjUgMzJCLDcuMDRlKzIxLCJUYWJsZSAxIChyZXBvcnRlZCk6IDcuMDQgw5cgMTBeMjEgRkxPUAoKNk5EID0gNiozMkIgcGFyYW1ldGVycyAqIDEyQiB0b2tlbnMgPSAyLjMwNGUrMjEgRkxPUCIsNTEyLjAsMC4zMTU2LDIwMjUtMTEtMjggMTE6NTI6MTMrMDA6MDAsR29vZ2xlIENsb3VkLCwsLCxJbmR1c3RyeSwsLCwsVW5yZWxlYXNlZCwiaHR0cHM6Ly9odWdnaW5nZmFjZS5jby9MR0FJLUVYQU9ORS9FWEFPTkUtRGVlcC0zMkIKCkV4YW9uZSBMaWNlbnNlIixUcnVlLCwiVHJhaW5pbmcgY29tcHV0ZSB3YXMgMS4yNmUyNCBGTE9QLgoKVHJhaW5pbmcgaGFyZHdhcmUgd2FzIDUxMiBIMTAwIEdQVXMgdXNlZCBmb3IgMyBtb250aHMgKHByZS10cmFuaW5nIGFuZCBmaW5lLXR1bmluZykuIE1vZGVsIHdhcyB0cmFpbmVkIGluIDE2LWJpdCBwcmVjaXNpb24uCgpUaGVyZWZvcmUgTUZVID0gMS4yNmUyNCAvICg1MTIgSDEwMCAqIDk4OSBURkxPUFMvSDEwMCAqIDMgbW9udGhzICogMzAgZGF5L21vbnRoICogODY0MDAgcy9kYXkpID0gMzEuNTYlCmh0dHBzOi8vd3d3LndvbGZyYW1hbHBoYS5jb20vaW5wdXQ/aT0xLjI2ZTI0K0ZMT1ArJTJGKyUyODUxMisqKzk4OStURkxPUFMrKiszK21vbnRocyUyOSIsQkYxNiwsNzAzMjQ4LjQyODIzNTMwNzYsIlJlcG9ydGVkLE9wZXJhdGlvbiBjb3VudGluZyxIYXJkd2FyZSIsTEdBSS1FWEFPTkUsLCwsWWVzCkVYQU9ORSBEZWVwIDcuOEIsTGFuZ3VhZ2UsIkxhbmd1YWdlIG1vZGVsaW5nL2dlbmVyYXRpb24sUXVlc3Rpb24gYW5zd2VyaW5nLFF1YW50aXRhdGl2ZSByZWFzb25pbmcsQ29kZSBnZW5lcmF0aW9uIixMRyBBSSBSZXNlYXJjaCwiTEcgQUkgUmVzZWFyY2gsIEt5dW5naG9vbiBCYWUsIEV1bmJpIENob2ksIEtpYm9uZyBDaG9pLCBTdGFubGV5IEp1bmdreXUgQ2hvaSwgWWVtdWsgQ2hvaSwgU2Vva2hlZSBIb25nLCBKdW53b24gSHdhbmcsIEh5b2ppbiBKZW9uLCBLaWplb25nIEplb24sIEdlcnJhcmQgSmVvbmd3b24gSm8sIEh5dW5qaWsgSm8sIEppeWVvbiBKdW5nLCBIeW9zYW5nIEtpbSwgSm9vbmtlZSBLaW0sIFNlb25naHdhbiBLaW0sIFNveWVvbiBLaW0sIFN1bmt5b3VuZyBLaW0sIFlpcmV1biBLaW0sIFlvbmdpbCBLaW0sIFlvdWNodWwgS2ltLCBFZHdhcmQgSHdheW91bmcgTGVlLCBIYWVqdSBMZWUsIEhvbmdsYWsgTGVlLCBKaW5zaWsgTGVlLCBLeXVuZ21pbiBMZWUsIFNhbmdoYSBQYXJrLCBZb25nbWluIFBhcmssIFNpaG9vbiBZYW5nLCBIZXVpeWVlbiBZZWVuLCBTaWh5dWsgWWksIEh5ZW9uZ3UgWXVuIiwyMDI1LTAzLTE2LEVYQU9ORSBEZWVwOiBMTE1zIHdpdGggRW5oYW5jZWQgUmVhc29uaW5nIFBlcmZvcm1hbmNlLGh0dHBzOi8vYXJ4aXYub3JnL2Ficy8yNTAzLjEyNTI0LCwsLDc4MDAwMDAwMDAuMCw3LjhCLDQuMjNlKzIzLCI0LjIxIMOXIDEwXjIzIChiYXNlIG1vZGVsIHJlcG9ydGVkIHRyYWluaW5nIGNvbXB1dGUpICsgMS43MSDDlyAxMF4yMSAoZmluZXR1bmUgY29tcHV0ZSkgPSA0LjIzIMOXIDEwXjIzIEZMT1AKClRhYmxlIDEiLDEyMDAwMDAwMDAwLCIiIlRvIGVuaGFuY2UgdGhlIHJlYXNvbmluZyBjYXBhYmlsaXRpZXMgb2YgbGFuZ3VhZ2UgbW9kZWxzLCB3ZSBoYXZlIHV0aWxpemVkIDEuNk0gaW5zdGFuY2VzIGZvciBTRlQgYW5kIDIwSyBpbnN0YW5jZXMgb2YgcHJlZmVyZW5jZSBkYXRhIGZvciBEUE8uIFRoZSBTRlQgZGF0YXNldCBjb250YWlucyBhcHByb3hpbWF0ZWx5IDEyQiB0b2tlbnMiIiIsLCxOVklESUEgSDEwMCBTWE01IDgwR0IsLENvbmZpZGVudCwiV2UgcHJlc2VudCBFWEFPTkUgRGVlcCBzZXJpZXMsIHdoaWNoIGV4aGliaXRzIHN1cGVyaW9yIGNhcGFiaWxpdGllcyBpbiB2YXJpb3VzIHJlYXNvbmluZyB0YXNrcywgaW5jbHVkaW5nIG1hdGggYW5kIGNvZGluZyBiZW5jaG1hcmtzLiBXZSB0cmFpbiBvdXIgbW9kZWxzIG1haW5seSBvbiB0aGUgcmVhc29uaW5nLXNwZWNpYWxpemVkIGRhdGFzZXQgdGhhdCBpbmNvcnBvcmF0ZXMgbG9uZyBzdHJlYW1zIG9mIHRob3VnaHQgcHJvY2Vzc2VzLiBFdmFsdWF0aW9uIHJlc3VsdHMgc2hvdyB0aGF0IG91ciBzbWFsbGVyIG1vZGVscywgRVhBT05FIERlZXAgMi40QiBhbmQgNy44Qiwgb3V0cGVyZm9ybSBvdGhlciBtb2RlbHMgb2YgY29tcGFyYWJsZSBzaXplLCB3aGlsZSB0aGUgbGFyZ2VzdCBtb2RlbCwgRVhBT05FIERlZXAgMzJCLCBkZW1vbnN0cmF0ZXMgY29tcGV0aXRpdmUgcGVyZm9ybWFuY2UgYWdhaW5zdCBsZWFkaW5nIG9wZW4td2VpZ2h0IG1vZGVscy4gQWxsIEVYQU9ORSBEZWVwIG1vZGVscyBhcmUgb3Blbmx5IGF2YWlsYWJsZSBmb3IgcmVzZWFyY2ggcHVycG9zZXMgYW5kIGNhbiBiZSBkb3dubG9hZGVkIGZyb20gdGhpcyBodHRwcyBVUkwiLCwsT3BlbiB3ZWlnaHRzIChub24tY29tbWVyY2lhbCksS29yZWEgKFJlcHVibGljIG9mKSxFWEFPTkUgMy41IDcuOEIsMS43MWUrMjEsIlRhYmxlIDEgKHJlcG9ydGVkKTogMS43MSDDlyAxMF4yMSBGTE9QCgo2TkQgPSA2KjcuOEIgcGFyYW1ldGVycyAqIDEyQiB0b2tlbnMgPSA1LjYxNmUrMjAgRkxPUCIsLCwyMDI1LTExLTI4IDExOjUyOjEzKzAwOjAwLEdvb2dsZSBDbG91ZCwsLCwsSW5kdXN0cnksLCwsLFVucmVsZWFzZWQsImh0dHBzOi8vaHVnZ2luZ2ZhY2UuY28vTEdBSS1FWEFPTkUvRVhBT05FLURlZXAtNy44QgoKRXhhb25lIExpY2Vuc2UiLFRydWUsLCwsLCwiUmVwb3J0ZWQsT3BlcmF0aW9uIGNvdW50aW5nIixMR0FJLUVYQU9ORSwsLCxZZXMKRVhBT05FIERlZXAgMi40QixMYW5ndWFnZSwiTGFuZ3VhZ2UgbW9kZWxpbmcvZ2VuZXJhdGlvbixRdWVzdGlvbiBhbnN3ZXJpbmcsUXVhbnRpdGF0aXZlIHJlYXNvbmluZyxDb2RlIGdlbmVyYXRpb24iLExHIEFJIFJlc2VhcmNoLCJMRyBBSSBSZXNlYXJjaCwgS3l1bmdob29uIEJhZSwgRXVuYmkgQ2hvaSwgS2lib25nIENob2ksIFN0YW5sZXkgSnVuZ2t5dSBDaG9pLCBZZW11ayBDaG9pLCBTZW9raGVlIEhvbmcsIEp1bndvbiBId2FuZywgSHlvamluIEplb24sIEtpamVvbmcgSmVvbiwgR2VycmFyZCBKZW9uZ3dvbiBKbywgSHl1bmppayBKbywgSml5ZW9uIEp1bmcsIEh5b3NhbmcgS2ltLCBKb29ua2VlIEtpbSwgU2Vvbmdod2FuIEtpbSwgU295ZW9uIEtpbSwgU3Vua3lvdW5nIEtpbSwgWWlyZXVuIEtpbSwgWW9uZ2lsIEtpbSwgWW91Y2h1bCBLaW0sIEVkd2FyZCBId2F5b3VuZyBMZWUsIEhhZWp1IExlZSwgSG9uZ2xhayBMZWUsIEppbnNpayBMZWUsIEt5dW5nbWluIExlZSwgU2FuZ2hhIFBhcmssIFlvbmdtaW4gUGFyaywgU2lob29uIFlhbmcsIEhldWl5ZWVuIFllZW4sIFNpaHl1ayBZaSwgSHllb25ndSBZdW4iLDIwMjUtMDMtMTYsRVhBT05FIERlZXA6IExMTXMgd2l0aCBFbmhhbmNlZCBSZWFzb25pbmcgUGVyZm9ybWFuY2UsaHR0cHM6Ly9hcnhpdi5vcmcvYWJzLzI1MDMuMTI1MjQsLCwsMjQwMDAwMDAwMC4wLDIuNEIsOS40MWUrMjIsIjkuMzYgw5cgMTBeMjIgKGJhc2UgbW9kZWwgcmVwb3J0ZWQgdHJhaW5pbmcgY29tcHV0ZSkgKyA1LjI3IMOXIDEwXjIwIChmaW5ldHVuZSBjb21wdXRlKSA9IDkuNDEgw5cgMTBeMjIgRkxPUAoKVGFibGUgMSIsMTIwMDAwMDAwMDAsIiIiVG8gZW5oYW5jZSB0aGUgcmVhc29uaW5nIGNhcGFiaWxpdGllcyBvZiBsYW5ndWFnZSBtb2RlbHMsIHdlIGhhdmUgdXRpbGl6ZWQgMS42TSBpbnN0YW5jZXMgZm9yIFNGVCBhbmQgMjBLIGluc3RhbmNlcyBvZiBwcmVmZXJlbmNlIGRhdGEgZm9yIERQTy4gVGhlIFNGVCBkYXRhc2V0IGNvbnRhaW5zIGFwcHJveGltYXRlbHkgMTJCIHRva2VucyIiIiwsLE5WSURJQSBIMTAwIFNYTTUgODBHQiwsQ29uZmlkZW50LCJXZSBwcmVzZW50IEVYQU9ORSBEZWVwIHNlcmllcywgd2hpY2ggZXhoaWJpdHMgc3VwZXJpb3IgY2FwYWJpbGl0aWVzIGluIHZhcmlvdXMgcmVhc29uaW5nIHRhc2tzLCBpbmNsdWRpbmcgbWF0aCBhbmQgY29kaW5nIGJlbmNobWFya3MuIFdlIHRyYWluIG91ciBtb2RlbHMgbWFpbmx5IG9uIHRoZSByZWFzb25pbmctc3BlY2lhbGl6ZWQgZGF0YXNldCB0aGF0IGluY29ycG9yYXRlcyBsb25nIHN0cmVhbXMgb2YgdGhvdWdodCBwcm9jZXNzZXMuIEV2YWx1YXRpb24gcmVzdWx0cyBzaG93IHRoYXQgb3VyIHNtYWxsZXIgbW9kZWxzLCBFWEFPTkUgRGVlcCAyLjRCIGFuZCA3LjhCLCBvdXRwZXJmb3JtIG90aGVyIG1vZGVscyBvZiBjb21wYXJhYmxlIHNpemUsIHdoaWxlIHRoZSBsYXJnZXN0IG1vZGVsLCBFWEFPTkUgRGVlcCAzMkIsIGRlbW9uc3RyYXRlcyBjb21wZXRpdGl2ZSBwZXJmb3JtYW5jZSBhZ2FpbnN0IGxlYWRpbmcgb3Blbi13ZWlnaHQgbW9kZWxzLiBBbGwgRVhBT05FIERlZXAgbW9kZWxzIGFyZSBvcGVubHkgYXZhaWxhYmxlIGZvciByZXNlYXJjaCBwdXJwb3NlcyBhbmQgY2FuIGJlIGRvd25sb2FkZWQgZnJvbSB0aGlzIGh0dHBzIFVSTCIsLCxPcGVuIHdlaWdodHMgKG5vbi1jb21tZXJjaWFsKSxLb3JlYSAoUmVwdWJsaWMgb2YpLEVYQU9ORSAzLjUgMi40Qiw1LjI3ZSsyMCwiVGFibGUgMSAocmVwb3J0ZWQpOiA1LjI3IMOXIDEwXjIwIEZMT1AKCjZORCA9IDYqMi40QiBwYXJhbWV0ZXJzICogMTJCIHRva2VucyA9IDEuNzI4ZSsyMCBGTE9QIiwsLDIwMjUtMTEtMjggMTE6NTI6MTMrMDA6MDAsR29vZ2xlIENsb3VkLCwsLCxJbmR1c3RyeSwsLCwsVW5yZWxlYXNlZCwiaHR0cHM6Ly9odWdnaW5nZmFjZS5jby9MR0FJLUVYQU9ORS9FWEFPTkUtRGVlcC0yLjRCCgpFeGFvbmUgTGljZW5zZSIsLCwsLCwsIlJlcG9ydGVkLE9wZXJhdGlvbiBjb3VudGluZyIsTEdBSS1FWEFPTkUsLCwsWWVzCkVSTklFLTQuNS1WTC00MjRCLUE0N0IgKOaWh+W/g+Wkp+aooeWeizQuNSksIk11bHRpbW9kYWwsTGFuZ3VhZ2UsVmlzaW9uLFZpZGVvIiwiTGFuZ3VhZ2UgbW9kZWxpbmcvZ2VuZXJhdGlvbixWaXN1YWwgcXVlc3Rpb24gYW5zd2VyaW5nLFZpZGVvIGRlc2NyaXB0aW9uLFNwZWVjaCByZWNvZ25pdGlvbiAoQVNSKSxRdWFudGl0YXRpdmUgcmVhc29uaW5nLENvZGUgZ2VuZXJhdGlvbixUcmFuc2xhdGlvbixRdWVzdGlvbiBhbnN3ZXJpbmcsQ2hhcmFjdGVyIHJlY29nbml0aW9uIChPQ1IpIixCYWlkdSwsMjAyNS0wMy0xNiwiQmFpZHUncyBFUk5JRSA0LjUgJiBYMTogRmVhdHVyZXMsIEFjY2VzcywgRGVlcFNlZWsgQ29tcGFyaXNvbgoiLCJodHRwczovL3d3dy5kYXRhY2FtcC5jb20vYmxvZy9lcm5pZS00LTUteDEKCmh0dHBzOi8veWl5YW4uYmFpZHUuY29tL2Jsb2cvcHVibGljYXRpb24vRVJOSUVfVGVjaG5pY2FsX1JlcG9ydC5wZGYiLCxTT1RBIGltcHJvdmVtZW50LCJFUk5JRSA0LjUgc3VycGFzc2VkIEdQVC00byBpbiBzaXggb3V0IG9mIHNldmVuIGV2YWx1YXRlZCBiZW5jaG1hcmtzOgpbVGFibGUgNywgVGFibGUgOF0KQ0NCZW5jaDogRXZhbHVhdGVzIGNvbW1vbi1zZW5zZSByZWFzb25pbmcgYWNyb3NzIHRleHQgYW5kIGltYWdlcy4gRVJOSUUgNC41IHNjb3JlZCBhcHByb3hpbWF0ZWx5IDgxLCBzbGlnaHRseSBvdXRwZXJmb3JtaW5nIEdQVC00b+KAmXMgfjc5LgpPQ1JCZW5jaDogQXNzZXNzZXMgb3B0aWNhbCBjaGFyYWN0ZXIgcmVjb2duaXRpb24gY2FwYWJpbGl0aWVzLCBmb2N1c2luZyBvbiB0ZXh0IGV4dHJhY3Rpb24gZnJvbSBpbWFnZXMuIEVSTklFIDQuNSBhY2hpZXZlZCBhcm91bmQgODgsIHN1cnBhc3NpbmcgR1BULTRv4oCZcyB+ODEuCkNoYXJ0UUE6IFRlc3RzIHVuZGVyc3RhbmRpbmcgb2YgZGF0YSBwcmVzZW50ZWQgaW4gY2hhcnRzLiBFUk5JRSA0LjUgc2NvcmVkIH44MiwgbWFyZ2luYWxseSBhaGVhZCBvZiBHUFQtNG/igJlzIH44MS4KTU1NVTogTWVhc3VyZXMgbXVsdGltb2RhbCByZWFzb25pbmcgYWNyb3NzIHZhcmlvdXMgdG9waWNzLiBIZXJlLCBHUFQtNG8gbGVkIHdpdGggfjcwLCB3aGlsZSBFUk5JRSA0LjUgc2NvcmVkIH42NCwgaW5kaWNhdGluZyBhbiBhcmVhIGZvciBpbXByb3ZlbWVudC4KTWF0aFZpc3RhOiBFdmFsdWF0ZXMgbWF0aGVtYXRpY2FsIHJlYXNvbmluZyBpbiB2aXN1YWwgY29udGV4dHMuIEVSTklFIDQuNSBzY29yZWQgfjY5LCBvdXRwZXJmb3JtaW5nIEdQVC00b+KAmXMgfjYxLgpEb2NWUUE6IEFzc2Vzc2VzIHRoZSBhYmlsaXR5IHRvIGFuc3dlciBxdWVzdGlvbnMgYmFzZWQgb24gZG9jdW1lbnQgdmlzdWFscy4gRVJOSUUgNC41IGV4Y2VsbGVkIHdpdGggYSBzY29yZSBvZiB+OTEsIGNvbXBhcmVkIHRvIEdQVC00b+KAmXMgfjg1LgpNVkJlbmNoOiBGb2N1c2VzIG9uIHRlbXBvcmFsIHVuZGVyc3RhbmRpbmcgaW4gZHluYW1pYyB2aWRlbyB0YXNrcywgcmVxdWlyaW5nIHJlYXNvbmluZyBvdmVyIHNlcXVlbmNlcyBvZiBmcmFtZXMuIEVSTklFIDQuNSBzY29yZWQgfjcyLCBzaWduaWZpY2FudGx5IG91dHBlcmZvcm1pbmcgR1BULTRv4oCZcyB+NjMuClRleHQtb25seSBiZW5jaG1hcmtzCk9uIHRleHQtb25seSB0YXNrcywgRVJOSUUgNC41IGFjaGlldmVkIGFuIGF2ZXJhZ2Ugc2NvcmUgb2YgNzkuNiwgc2xpZ2h0bHkgYWhlYWQgb2YgR1BULTQuNeKAmXMgYXZlcmFnZSBvZiA3OS4xNCwgYW5kIGFsc28gc3VycGFzc2luZyBEZWVwU2Vlay1WMyAofjc3KS4iLDQyNDAwMDAwMDAwMC4wLCJNb0U6CnRvdGFsIHBhcmFtZXRlcnMgLSA0MjRCCmFjdGl2ZSBwYXJhbWV0ZXJzIC0gNDdCCgoiIlZpVCBlbmNvZGVyIGNvbXByaXNpbmcgNjMwIG1pbGxpb24gcGFyYW1ldGVycyIiIiwsIlVubGlrZWx5IG92ZXIgMWUyNSBGTE9QLCBhcyB0aGUgRVJOSUUtNC41IExMTSBwcmV0cmFpbmluZyB1c2VkIDNlMjQgRkxPUC4iLCwsLCwsLENvbmZpZGVudCwiSW4gdGhpcyByZXBvcnQsIHdlIGludHJvZHVjZSBFUk5JRSA0LjUsIGEgbmV3IGZhbWlseSBvZiBsYXJnZS1zY2FsZSBtdWx0aW1vZGFsIG1vZGVscyBjb21wcmlzaW5nIDEwIGRpc3RpbmN0IHZhcmlhbnRzLiBUaGUgbW9kZWwgZmFtaWx5IGNvbnNpc3Qgb2YgTWl4dHVyZS1vZi1FeHBlcnRzIChNb0UpIG1vZGVscyB3aXRoIDQ3QiBhbmQgM0IgYWN0aXZlIHBhcmFtZXRlcnMsIHdpdGggdGhlIGxhcmdlc3QgbW9kZWwgaGF2aW5nIDQyNEIgdG90YWwgcGFyYW1ldGVycywgYXMgd2VsbCBhcyBhIDAuM0IgZGVuc2UgbW9kZWwuIEZvciB0aGUgTW9FIGFyY2hpdGVjdHVyZSwgd2UgcHJvcG9zZSBhIG5vdmVsIGhldGVyb2dlbmVvdXMgbW9kYWxpdHkgc3RydWN0dXJlLCB3aGljaCBzdXBwb3J0cyBwYXJhbWV0ZXIgc2hhcmluZyBhY3Jvc3MgbW9kYWxpdGllcyB3aGlsZSBhbHNvIGFsbG93aW5nIGRlZGljYXRlZCBwYXJhbWV0ZXJzIGZvciBlYWNoIGluZGl2aWR1YWwgbW9kYWxpdHkuClRoaXMgTW9FIGFyY2hpdGVjdHVyZSBoYXMgdGhlIGFkdmFudGFnZSB0byBlbmhhbmNlIG11bHRpbW9kYWwgdW5kZXJzdGFuZGluZyB3aXRob3V0IGNvbXByb21pc2luZywgYW5kIGV2ZW4gaW1wcm92aW5nLCBwZXJmb3JtYW5jZSBvbiB0ZXh0LXJlbGF0ZWQgdGFza3MuIEFsbCBvZiBvdXIgbW9kZWxzIGFyZSB0cmFpbmVkIHdpdGggb3B0aW1hbCBlZmZpY2llbmN5IHVzaW5nIHRoZSBQYWRkbGVQYWRkbGUgZGVlcCBsZWFybmluZyBmcmFtZXdvcmssIHdoaWNoIGFsc28gZW5hYmxlcyBoaWdoLXBlcmZvcm1hbmNlIGluZmVyZW5jZSBhbmQgc3RyZWFtbGluZWQgZGVwbG95bWVudCBmb3IgdGhlbS4gV2UgYWNoaWV2ZSA0NyUgTW9kZWwgRkxPUHMgVXRpbGl6YXRpb24gKE1GVSkgaW4gb3VyIGxhcmdlc3QgRVJOSUUgNC41IGxhbmd1YWdlIG1vZGVsIHByZS10cmFpbmluZy4gRXhwZXJpbWVudGFsIHJlc3VsdHMgc2hvdyB0aGF0IG91ciBtb2RlbHMgYWNoaWV2ZSBzdGF0ZS1vZi10aGUtYXJ0IHBlcmZvcm1hbmNlIGFjcm9zcyBtdWx0aXBsZSB0ZXh0IGFuZCBtdWx0aW1vZGFsIGJlbmNobWFya3MsIGVzcGVjaWFsbHkgaW4gaW5zdHJ1Y3Rpb24gZm9sbG93aW5nLCB3b3JsZCBrbm93bGVkZ2UgbWVtb3JpemF0aW9uLCB2aXN1YWwgdW5kZXJzdGFuZGluZyBhbmQgbXVsdGltb2RhbCByZWFzb25pbmcuIEFsbCBtb2RlbHMgYXJlIHB1YmxpY2x5IGFjY2Vzc2libGUgdW5kZXIgQXBhY2hlIDIuMCB0byBzdXBwb3J0IGZ1dHVyZSByZXNlYXJjaCBhbmQgZGV2ZWxvcG1lbnQgaW4gdGhlIGZpZWxkLiBBZGRpdGlvbmFsbHksIHdlIG9wZW4gc291cmNlIHRoZSBkZXZlbG9wbWVudCB0b29sa2l0cyBmb3IgRVJOSUUgNC41LCBmZWF0dXJpbmcgaW5kdXN0cmlhbC1ncmFkZSBjYXBhYmlsaXRpZXMsIHJlc291cmNlZWZmaWNpZW50IHRyYWluaW5nIGFuZCBpbmZlcmVuY2Ugd29ya2Zsb3dzLCBhbmQgbXVsdGktaGFyZHdhcmUgY29tcGF0aWJpbGl0eS4iLCwsT3BlbiB3ZWlnaHRzICh1bnJlc3RyaWN0ZWQpLENoaW5hLEVSTklFLTQuNS0zMDBCLUE0N0IsLCwsLDIwMjYtMDItMTEgMTk6MjY6MjcrMDA6MDAsLCwsLCxJbmR1c3RyeSwsLCwsVW5yZWxlYXNlZCwiQXBhY2hlIDIuMDoKaHR0cHM6Ly9odWdnaW5nZmFjZS5jby9iYWlkdS9FUk5JRS00LjUtVkwtNDI0Qi1BNDdCLUJhc2UtUFQKCkFwYWNoZSAyLjAgZm9yIGluZmVyZW5jZSBjb2RlCmh0dHBzOi8vZ2l0aHViLmNvbS9QYWRkbGVQYWRkbGUvRVJOSUUiLFRydWUsLCxGUDgsLCwsYmFpZHUsLCwsWWVzCkVSTklFIHgxICjmloflv4PlpKfmqKHlnotYMSksIkxhbmd1YWdlLE11bHRpbW9kYWwiLCJDb2RlIGdlbmVyYXRpb24sTWF0aGVtYXRpY2FsIHJlYXNvbmluZyxDaGF0IixCYWlkdSwsMjAyNS0wMy0xNiwiQmFpZHUncyBFUk5JRSA0LjUgJiBYMTogRmVhdHVyZXMsIEFjY2VzcywgRGVlcFNlZWsgQ29tcGFyaXNvbgoiLGh0dHBzOi8vd3d3LmRhdGFjYW1wLmNvbS9ibG9nL2VybmllLTQtNS14MSwsLCJBcyBvZiBBcHJpbCAyMiwgMjAyNSBubyBiZW5jaG1hcmsgcmVzdWx0cyB3ZXJlIHB1Ymxpc2hlZC4gVGhlIGNvbXBhbnkgY2xhaW1zIHRoYXQgRVJOSUUgWDEgZGVsaXZlcnMgcGVyZm9ybWFuY2UgY29tcGFyYWJsZSB0byBEZWVwU2Vlay1SMSBidXQgYXQgaGFsZiB0aGUgY29zdC7igIsiLCwsLCwsLCwsLCxVbmtub3duLCwsLCxDaGluYSwsLCwsLDIwMjYtMDItMTEgMTk6MjY6MjcrMDA6MDAsLCwsLCxJbmR1c3RyeSwsLCwsVW5yZWxlYXNlZCwsVHJ1ZSwsLCwsLCwsLCwsCkVYQU9ORSAzLjUtUiAyLjRCLExhbmd1YWdlLCJMYW5ndWFnZSBtb2RlbGluZy9nZW5lcmF0aW9uLFF1ZXN0aW9uIGFuc3dlcmluZyxUcmFuc2xhdGlvbiIsTEcgQUkgUmVzZWFyY2gsLDIwMjUtMDMtMTQsLCwsLCwyNDAwMDAwMDAwLjAsMi40Qiw5LjUwNGUrMjIsOS4zNiDDlyAxMF4yMiAoYmFzZSBtb2RlbCByZXBvcnRlZCB0cmFpbmluZyBjb21wdXRlKSArIDEuNDQgw5cgMTBeMjEgKGZpbmV0dW5lIGNvbXB1dGUpID0gOS41MDRlKzIyIEZMT1AsLCwsLCwsQ29uZmlkZW50LCwsLFVucmVsZWFzZWQsS29yZWEgKFJlcHVibGljIG9mKSxFWEFPTkUgMy41IDIuNEIsMS40NGUrMjEsMS40NGUyMSwsLDIwMjUtMTEtMjggMTE6NTI6MTMrMDA6MDAsLCwsLCxJbmR1c3RyeSwsLCwsVW5yZWxlYXNlZCwsLCwsLCwsUmVwb3J0ZWQsLCwsLE5vCkVYQU9ORSAzLjUtUiAzMkIsTGFuZ3VhZ2UsIkxhbmd1YWdlIG1vZGVsaW5nL2dlbmVyYXRpb24sUXVlc3Rpb24gYW5zd2VyaW5nLFRyYW5zbGF0aW9uIixMRyBBSSBSZXNlYXJjaCwsMjAyNS0wMy0xNCwsLCwsLDMyMDAwMDAwMDAwLjAsMzJCLDEuMjY5MmUrMjQsMS4yNSDDlyAxMF4yNCAoYmFzZSBtb2RlbCByZXBvcnRlZCB0cmFpbmluZyBjb21wdXRlKSArIDEuOTIgw5cgMTBeMjIgKGZpbmV0dW5lIGNvbXB1dGUpID0gMS4yNjkyZSsyNCBGTE9QLCwsLCwsLENvbmZpZGVudCwsLCxVbnJlbGVhc2VkLEtvcmVhIChSZXB1YmxpYyBvZiksRVhBT05FIDMuNSAzMkIsMS45MmUrMjIsMS45MmUyMiwsLDIwMjUtMTEtMjggMTE6NTI6MTMrMDA6MDAsLCwsLCxJbmR1c3RyeSwsLCwsVW5yZWxlYXNlZCwsVHJ1ZSwsLCwsLFJlcG9ydGVkLCwsLCxObwpFWEFPTkUgMy41LVIgNy44QixMYW5ndWFnZSwiTGFuZ3VhZ2UgbW9kZWxpbmcvZ2VuZXJhdGlvbixRdWVzdGlvbiBhbnN3ZXJpbmcsVHJhbnNsYXRpb24iLExHIEFJIFJlc2VhcmNoLCwyMDI1LTAzLTE0LCwsLCwsNzgwMDAwMDAwMC4wLDcuOEIsNC4yNTY4ZSsyMyw0LjIxIMOXIDEwXjIzIChiYXNlIG1vZGVsIHJlcG9ydGVkIHRyYWluaW5nIGNvbXB1dGUpICsgNC42OCDDlyAxMF4yMSAoZmluZXR1bmUgY29tcHV0ZSkgPSA0LjI1NjhlKzIzIEZMT1AsLCwsLCwsQ29uZmlkZW50LCwsLFVucmVsZWFzZWQsS29yZWEgKFJlcHVibGljIG9mKSxFWEFPTkUgMy41IDcuOEIsNC42OGUrMjEsNC42OGUyMSwsLDIwMjUtMTEtMjggMTE6NTI6MTMrMDA6MDAsLCwsLCxJbmR1c3RyeSwsLCwsVW5yZWxlYXNlZCwsVHJ1ZSwsLCwsLFJlcG9ydGVkLCwsLCxObwpDb2hlcmUgQ29tbWFuZCBBLExhbmd1YWdlLCJMYW5ndWFnZSBtb2RlbGluZy9nZW5lcmF0aW9uLENoYXQsQ29kZSBnZW5lcmF0aW9uLFF1ZXN0aW9uIGFuc3dlcmluZyIsQ29oZXJlLCwyMDI1LTAzLTEzLCJJbnRyb2R1Y2luZyBDb21tYW5kIEE6IE1heCBwZXJmb3JtYW5jZSwgbWluaW1hbCBjb21wdXRlIiwiaHR0cHM6Ly9jb2hlcmUuY29tL2Jsb2cvY29tbWFuZC1hCmh0dHBzOi8vaHVnZ2luZ2ZhY2UuY28vQ29oZXJlRm9yQUkvYzRhaS1jb21tYW5kLWEtMDMtMjAyNT9yZWY9Y29oZXJlLWFpLmdob3N0LmlvIiwsLCwxMTEwMDAwMDAwMDAuMCwiYSAxMTEgYmlsbGlvbiBwYXJhbWV0ZXIgbW9kZWwgb3B0aW1pemVkIGZvciBkZW1hbmRpbmcgZW50ZXJwcmlzZXMgdGhhdCByZXF1aXJlIGZhc3QsIHNlY3VyZSwgYW5kIGhpZ2gtcXVhbGl0eSBBSSIsLCJVbmxpa2VseSB0byBiZSA+MWUyNSBGTE9QLiBUcmFpbmVkIG9uICIidHJpbGxpb25zIG9mIHRva2VucyIiLCBzbyBDPTZORCB3b3VsZCBzdWdnZXN0IGF0IG1vc3QgNioxMTFlOSoxMGUxMiA9IDdlMjQgRkxPUCBpZiBpdCB1c2VkIDEwVCB0b2tlbnMuIiwsLCwsLCxDb25maWRlbnQsIlRvZGF5LCB3ZeKAmXJlIGludHJvZHVjaW5nIENvbW1hbmQgQSwgYSBuZXcgc3RhdGUtb2YtdGhlLWFydCBnZW5lcmF0aXZlIG1vZGVsIG9wdGltaXplZCBmb3IgZGVtYW5kaW5nIGVudGVycHJpc2VzIHRoYXQgcmVxdWlyZSBmYXN0LCBzZWN1cmUsIGFuZCBoaWdoLXF1YWxpdHkgQUkuIENvbW1hbmQgQSBkZWxpdmVycyBtYXhpbXVtIHBlcmZvcm1hbmNlIHdpdGggbWluaW1hbCBoYXJkd2FyZSBjb3N0cyB3aGVuIGNvbXBhcmVkIHRvIGxlYWRpbmcgcHJvcHJpZXRhcnkgYW5kIG9wZW4td2VpZ2h0cyBtb2RlbHMsIHN1Y2ggYXMgR1BULTRvIGFuZCBEZWVwU2Vlay1WMy4gRm9yIHByaXZhdGUgZGVwbG95bWVudHMsIENvbW1hbmQgQSBleGNlbHMgb24gYnVzaW5lc3MtY3JpdGljYWwgYWdlbnRpYyBhbmQgbXVsdGlsaW5ndWFsIHRhc2tzLCB3aGlsZeKArCBiZWluZyBkZXBsb3lhYmxlIG9uIGp1c3QgdHdvIEdQVXMsIGNvbXBhcmVkIHRvIG90aGVyIG1vZGVscyB0aGF0IHR5cGljYWxseSByZXF1aXJlIGFzIG1hbnkgYXMgMzIuCgpJbiBoZWFkLXRvLWhlYWQgaHVtYW4gZXZhbHVhdGlvbiBhY3Jvc3MgYnVzaW5lc3MsIFNURU0sIGFuZCBjb2RpbmcgdGFza3MsIENvbW1hbmQgQSBtYXRjaGVzIG9yIG91dHBlcmZvcm1zIGl0cyBsYXJnZXIgYW5kIHNsb3dlciBjb21wZXRpdG9ycyDigJMgd2hpbGUgb2ZmZXJpbmcgc3VwZXJpb3IgdGhyb3VnaHB1dCBhbmQgaW5jcmVhc2VkIGVmZmljaWVuY3kuIEh1bWFuIGV2YWx1YXRpb25zIG1hdHRlciBiZWNhdXNlIHRoZXkgdGVzdCBvbiByZWFsLXdvcmxkIGVudGVycHJpc2UgZGF0YSBhbmQgc2l0dWF0aW9ucy4gICIsLCxPcGVuIHdlaWdodHMgKG5vbi1jb21tZXJjaWFsKSxDYW5hZGEsLCwsLCwyMDI1LTExLTI4IDExOjUyOjEzKzAwOjAwLCwsLCwsSW5kdXN0cnksLCwsLFVucmVsZWFzZWQsIkNvbW1hbmQgQSBpcyBhdmFpbGFibGUgdG9kYXkgb24gdGhlIENvaGVyZSBwbGF0Zm9ybSwgZm9yIHJlc2VhcmNoIHVzZSBvbiBIdWdnaW5nIEZhY2UsIGFuZCBjb21pbmcgc29vbiB0byBtYWpvciBjbG91ZCBwcm92aWRlcnMuCmh0dHBzOi8vaHVnZ2luZ2ZhY2UuY28vQ29oZXJlTGFicy9jNGFpLWNvbW1hbmQtYS0wMy0yMDI1P3JlZj1jb2hlcmUtYWkuZ2hvc3QuaW8KTGljZW5zZTpDQy1CWS1OQyIsVHJ1ZSwsLCwsLCxDb2hlcmVMYWJzLCwsLFllcwpNZWlzc29uaWMsSW1hZ2UgZ2VuZXJhdGlvbiwiVGV4dC10by1pbWFnZSxJbWFnZSBnZW5lcmF0aW9uIiwiTmF0aW9uYWwgVW5pdmVyc2l0eSBvZiBTaW5nYXBvcmUsU2t5d29yayBBSSxIb25nIEtvbmcgVW5pdmVyc2l0eSBvZiBTY2llbmNlIGFuZCBUZWNobm9sb2d5IChIS1VTVCksVW5pdmVyc2l0eSBvZiBDYWxpZm9ybmlhIChVQykgQmVya2VsZXksWmhlamlhbmcgVW5pdmVyc2l0eSAoWkpVKSIsIkppbmJpbiBCYWksIFRpYW4gWWUsIFdlaSBDaG93LCBFbnhpbiBTb25nLCBYaWFuZ3RhaSBMaSwgWmhlbiBEb25nLCBMZWkgWmh1LCBTaHVpY2hlbmcgWWFuIiwyMDI1LTAzLTEzLE1laXNzb25pYzogUmV2aXRhbGl6aW5nIE1hc2tlZCBHZW5lcmF0aXZlIFRyYW5zZm9ybWVycyBmb3IgRWZmaWNpZW50IEhpZ2gtUmVzb2x1dGlvbiBUZXh0LXRvLUltYWdlIFN5bnRoZXNpcyxodHRwczovL2FyeGl2Lm9yZy9hYnMvMjQxMC4wODI2MSwsLCwxMDAwMDAwMDAwLjAsMUIgKFRhYmxlIDEpLDEuMjI5MjMwMWUrMjEsIlRhYmxlIDE6IGVxdWl2YWxlbnQgdG8gMTkgZGF5cyBvbiA4IEExMDAgR1BVcyB1c2luZyBmcDE2IHByZWNpc2lvbiAoc2FtZSBhcyA0OCBIMTAwIEdQVSBkYXlzKQoKMzEyKjEwXjEyIEZMT1AgLyBzZWMgLyBHUFUgKiA4IEdQVXMgKiAxOSBkYXlzICogMjQgaG91cnMgLyBkYXkgKiAzNjAwIHNlYyAvIGhvdXIgKiAwLjMgW2Fzc3VtZWQgdXRpbGl6YXRpb25dID0gMS4yMjkyMzAxZSsyMSBGTE9QIiwsIltJTUFHRVNdIAoKMjEwTSBvZiB0cmFpbmluZyBpbWFnZXMgKHRhYmxlIDEpCgpGaXJzdCwgd2UgdHJhaW4gTWVpc3NvbmljLTI1NiB3aXRoIGEgYmF0Y2ggc2l6ZSBvZiAyLDA0OCBmb3IgMTAwLDAwMCBzdGVwcy4gU2Vjb25kLCB3ZSBjb250aW51ZSB0cmFpbmluZyBNZWlzc29uaWMtNTEyIHdpdGggYSBiYXRjaCBzaXplIG9mIDUxMiBmb3IgYW4gYWRkaXRpb25hbCAxMDAsMDAwIHN0ZXBzLiBUaGlyZCwgd2UgY29udGludWUgdHJhaW5pbmcgTWVpc3NvbmljIHdpdGggYSBiYXRjaCBzaXplIG9mIDI1NiBmb3IgNDIsMDAwIHN0ZXBzIHdpdGggYSByZXNvbHV0aW9uIG9mIDEwMjQgw5cgMTAyNC4iLCwiIiI0OCBIMTAwIGRheXMiIiAoVGFibGUgMSkKCjQ4KjI0ID0gMTE1MiBHUFUtaG91cnMiLE5WSURJQSBIMTAwIFNYTTUgODBHQiwsQ29uZmlkZW50LCJXZSBwcmVzZW50IE1laXNzb25pYywgd2hpY2ggZWxldmF0ZXMgbm9uLWF1dG9yZWdyZXNzaXZlIG1hc2tlZCBpbWFnZSBtb2RlbGluZyAoTUlNKSB0ZXh0LXRvLWltYWdlIHRvIGEgbGV2ZWwgY29tcGFyYWJsZSB3aXRoIHN0YXRlLW9mLXRoZS1hcnQgZGlmZnVzaW9uIG1vZGVscyBsaWtlIFNEWEwuIEJ5IGluY29ycG9yYXRpbmcgYSBjb21wcmVoZW5zaXZlIHN1aXRlIG9mIGFyY2hpdGVjdHVyYWwgaW5ub3ZhdGlvbnMsIGFkdmFuY2VkIHBvc2l0aW9uYWwgZW5jb2Rpbmcgc3RyYXRlZ2llcywgYW5kIG9wdGltaXplZCBzYW1wbGluZyBjb25kaXRpb25zLCBNZWlzc29uaWMgc3Vic3RhbnRpYWxseSBpbXByb3ZlcyBNSU0ncyBwZXJmb3JtYW5jZSBhbmQgZWZmaWNpZW5jeS4gQWRkaXRpb25hbGx5LCB3ZSBsZXZlcmFnZSBoaWdoLXF1YWxpdHkgdHJhaW5pbmcgZGF0YSwgaW50ZWdyYXRlIG1pY3JvLWNvbmRpdGlvbnMgaW5mb3JtZWQgYnkgaHVtYW4gcHJlZmVyZW5jZSBzY29yZXMsIGFuZCBlbXBsb3kgZmVhdHVyZSBjb21wcmVzc2lvbiBsYXllcnMgdG8gZnVydGhlciBlbmhhbmNlIGltYWdlIGZpZGVsaXR5IGFuZCByZXNvbHV0aW9uLiBPdXIgbW9kZWwgbm90IG9ubHkgbWF0Y2hlcyBidXQgb2Z0ZW4gZXhjZWVkcyB0aGUgcGVyZm9ybWFuY2Ugb2YgZXhpc3RpbmcgbW9kZWxzIGxpa2UgU0RYTCBpbiBnZW5lcmF0aW5nIGhpZ2gtcXVhbGl0eSwgaGlnaC1yZXNvbHV0aW9uIGltYWdlcy4gRXh0ZW5zaXZlIGV4cGVyaW1lbnRzIHZhbGlkYXRlIE1laXNzb25pYydzIGNhcGFiaWxpdGllcywgZGVtb25zdHJhdGluZyBpdHMgcG90ZW50aWFsIGFzIGEgbmV3IHN0YW5kYXJkIGluIHRleHQtdG8taW1hZ2Ugc3ludGhlc2lzLiBXZSByZWxlYXNlIGEgbW9kZWwgY2hlY2twb2ludCBjYXBhYmxlIG9mIHByb2R1Y2luZyAgcmVzb2x1dGlvbiBpbWFnZXMuIiwsLE9wZW4gd2VpZ2h0cyAodW5yZXN0cmljdGVkKSwiU2luZ2Fwb3JlLFNpbmdhcG9yZSxIb25nIEtvbmcsVW5pdGVkIFN0YXRlcyBvZiBBbWVyaWNhLENoaW5hIixDTElQIFZpVC1ILzE0IC0gTEFJT04tMkIsLCwsLDIwMjUtMTEtMjggMTE6NTI6MTMrMDA6MDAsLCwsLCwiQWNhZGVtaWEsSW5kdXN0cnksQWNhZGVtaWEsQWNhZGVtaWEsQWNhZGVtaWEiLCwsLDExNTIuMCxPcGVuIHNvdXJjZSwiQXBhY2hlIDIuMAoKaHR0cHM6Ly9odWdnaW5nZmFjZS5jby9NZWlzc29uRmxvdy9NZWlzc29uaWMKCmh0dHBzOi8vZ2l0aHViLmNvbS92aWlpa2EvTWVpc3NvbmljIiwsLCxCRjE2LCwsSGFyZHdhcmUsTWVpc3NvbkZsb3csLCwsWWVzCk9MTW8gMiAzMkIsTGFuZ3VhZ2UsIkxhbmd1YWdlIG1vZGVsaW5nL2dlbmVyYXRpb24sUXVlc3Rpb24gYW5zd2VyaW5nIixBbGxlbiBJbnN0aXR1dGUgZm9yIEFJLCwyMDI1LTAzLTEzLE9MTW8gMiAzMkI6IEZpcnN0IGZ1bGx5IG9wZW4gbW9kZWwgdG8gb3V0cGVyZm9ybSBHUFQgMy41IGFuZCBHUFQgNG8gbWluaSxodHRwczovL2FsbGVuYWkub3JnL2Jsb2cvb2xtbzItMzJCLCwsLDMyMDAwMDAwMDAwLjAsMzJCLDEuM2UrMjQsZmlyc3QgdGFibGUgaGVyZTogaHR0cHM6Ly9hbGxlbmFpLm9yZy9ibG9nL29sbW8yLTMyQiw0MDAwMDAwMDAwMDAwLCIiIkl0IGlzIHRyYWluZWQgdXAgdG8gNlQgdG9rZW5zIGFuZCBwb3N0LXRyYWluZWQgdXNpbmcgVHVsdSAzLjEuIiIKCiIiT0xNbyAyIDMyQiBpcyB0cmFpbmVkIGZvciAxLjUgZXBvY2hzLCB1cCB0byA2VCB0b2tlbnMiIgoKUHJldHJhaW5pbmcgU3RhZ2UgMQooT0xNby1NaXgtMTEyNCkJNlQgdG9rZW5zICggPSAxLjUgZXBvY2hzKQpQcmV0cmFpbmluZyBTdGFnZSAyCihEb2xtaW5vLU1peC0xMTI0KSAxMDBCIHRva2VucyAoMyBydW5zKQozMDBCIHRva2VucyAoMSBydW4pCm1lcmdlZApQb3N0LXRyYWluaW5nCihUdWx1IDMgU0ZUIE9MTW8gbWl4KQlTRlQgKyBEUE8gKyBQUE8KKHByZWZlcmVuY2UgbWl4KSIsLCxOVklESUEgSDEwMCBTWE01IDgwR0IsLENvbmZpZGVudCwiVG9kYXkgd2UgcmVsZWFzZSBPTE1vIDIgMzJCLCB0aGUgbW9zdCBjYXBhYmxlIGFuZCBsYXJnZXN0IG1vZGVsIGluIHRoZSBPTE1vIDIgZmFtaWx5LCBzY2FsaW5nIHVwIHRoZSBPTE1vIDIgdHJhaW5pbmcgcmVjaXBlIHVzZWQgZm9yIG91ciA3QiBhbmQgMTNCIG1vZGVscyByZWxlYXNlZCBpbiBOb3ZlbWJlci4gSXQgaXMgdHJhaW5lZCB1cCB0byA2VCB0b2tlbnMgYW5kIHBvc3QtdHJhaW5lZCB1c2luZyBUdWx1IDMuMS4gT0xNbyAyIDMyQiBpcyB0aGUgZmlyc3QgZnVsbHktb3BlbiBtb2RlbCAoYWxsIGRhdGEsIGNvZGUsIHdlaWdodHMsIGFuZCBkZXRhaWxzIGFyZSBmcmVlbHkgYXZhaWxhYmxlKSB0byBvdXRwZXJmb3JtIEdQVDMuNS1UdXJibyBhbmQgR1BULTRvIG1pbmkgb24gYSBzdWl0ZSBvZiBwb3B1bGFyLCBtdWx0aS1za2lsbCBhY2FkZW1pYyBiZW5jaG1hcmtzLiBJdCBpcyBjb21wYXJhYmxlIHRvIHRoZSBsZWFkaW5nIG9wZW4td2VpZ2h0IG1vZGVscyB3aGlsZSByZXF1aXJpbmcgb25seSBhIGZyYWN0aW9uIG9mIHRyYWluaW5nIGNvbXB1dGUuIEZvciBleGFtcGxlLCBPTE1vIDIgMzJCIHRha2VzIG9ubHkgb25lIHRoaXJkIG9mIHRoZSBjb3N0IG9mIHRyYWluaW5nIFF3ZW4gMi41IDMyQiB3aGlsZSByZWFjaGluZyBzaW1pbGFyIHBlcmZvcm1hbmNlLiBUaGUgT0xNbyAyIGZhbWlseSBvZiBtb2RlbHPigJRub3cgYXZhaWxhYmxlIGluIDdCLCAxM0IsIGFuZCAzMkIgcGFyYW1ldGVyIHNpemVzLCBhbGwgY2FuIGJlIGZpbmV0dW5lZCBvbiBhIHNpbmdsZSBIMTAwIEdQVSBub2RlLCBhbmQgYWxsIG1vZGVscyBhcmUgYXZhaWxhYmxlIG9uIHRoZSBBaTIgcGxheWdyb3VuZC4iLDEuNSwsT3BlbiB3ZWlnaHRzICh1bnJlc3RyaWN0ZWQpLFVuaXRlZCBTdGF0ZXMgb2YgQW1lcmljYSwsLCwsMC4zOCwyMDI1LTExLTI4IDExOjUyOjEzKzAwOjAwLCwsLCwsUmVzZWFyY2ggY29sbGVjdGl2ZSwsLCwsT3BlbiBzb3VyY2UsIkFwYWNoZSAyLjAKaHR0cHM6Ly9odWdnaW5nZmFjZS5jby9hbGxlbmFpL09MTW8tMi0wMzI1LTMyQiAoYmFzZSkKYWxsZW5haS9PTE1vLTItMDMyNS0zMkItSW5zdHJ1Y3QgKGJhc2UrU0ZUK0RQTytSVkxSKQoKQXBhY2hlIDIuMApodHRwczovL2dpdGh1Yi5jb20vYWxsZW5haS9PTE1vLWNvcmUiLCwsIiIiVHJhaW5pbmcgaW5mcmFzdHJ1Y3R1cmU6IE9MTW8gMiAzMkIgd2FzIHRyYWluZWQgb24gQXVndXN0YSwgYSAxNjAgbm9kZSBBSSBIeXBlcmNvbXB1dGVyIHByb3ZpZGVkIGJ5IEdvb2dsZSBDbG91ZCBFbmdpbmUuIEVhY2ggbm9kZSBoYXMgOCBIMTAwIEdQVXMsIGFuZCB0aGUgbm9kZXMgYXJlIGNvbm5lY3RlZCB3aXRoIEdQVURpcmVjdC1UQ1BYTyBpbnRlcmNvbm5lY3QuIE92ZXIgdGhlIGNvdXJzZSBvZiB0aGUgdHJhaW5pbmcgcnVuLCB3ZSByZWFjaGVkIHBlcmZvcm1hbmNlIG9mIG92ZXIgMTgwMCB0b2tlbnMgcGVyIHNlY29uZCBwZXIgR1BVICh+MzglIE1GVSkuIiIiLCwsLFJlcG9ydGVkLGFsbGVuYWksLCwsWWVzCkdpZ2FDaGF0IDIgTUFYLExhbmd1YWdlLCJMYW5ndWFnZSBtb2RlbGluZy9nZW5lcmF0aW9uLFF1ZXN0aW9uIGFuc3dlcmluZyxDaGF0LENvZGUgZ2VuZXJhdGlvbixNYXRoZW1hdGljYWwgcmVhc29uaW5nIixTYmVyLCwyMDI1LTAzLTEzLEdpZ2FDaGF0IDIgTUFYIGhhcyBiZWNvbWUgZXZlbiBtb3JlIHBvd2VyZnVsIGFuZCBjb25maWRlbnRseSBvdXRwZXJmb3JtcyBtYW55IGZvcmVpZ24gYW5hbG9ndWVzIGluIHRhc2tzIGluIFJ1c3NpYW4uLGh0dHBzOi8vd3d3LnNiZXJiYW5rLnJ1L3J1L3NiZXJwcmVzcy9hbGwvYXJ0aWNsZT9uZXdzSUQ9NTBkY2UzNmUtYmVmZC00MzFkLTk2MzMtNmUxOWVkN2ExYTc2JmJsb2NrSUQ9MTMwMyZyZWdpb25JRD03NyZsYW5nPXJ1JnR5cGU9TkVXUywsLCwsLCwsLCwsLCwsVW5rbm93biwiQWNjb3JkaW5nIHRvIHRoZSBNRVJBIGJlbmNobWFyayBmb3IgdGhlIFJ1c3NpYW4gbGFuZ3VhZ2UsIFNiZXIncyBHaWdhQ2hhdCAyIE1BWCBtb2RlbCByYW5rcyBmaXJzdCBhbW9uZyBBSSBtb2RlbHMsIGFuZCBpbiBpbnRlcm5hdGlvbmFsIGJlbmNobWFya3MsIHRoZSB1cGRhdGVkIG1vZGVsIHJhbmdlIHN1cnBhc3NlcyBHUFQ0bywgRGVlcFNlZWstVjMsIExMYU1BIDcwQiBhbmQgUXdlbjIuNSBpbiBtYW55IHJlc3BlY3RzLgoKR2lnYUNoYXQgMi4wIGlzIG5vdCBqdXN0IGFuIGluY3JlYXNlIGluIG1ldHJpY3MgYW5kIHRlY2huaWNhbCBjaGFyYWN0ZXJpc3RpY3MsIGJ1dCBhIHNpZ25pZmljYW50IHN0ZXAgaW4gdGhlIGRldmVsb3BtZW50IG9mIFJ1c3NpYW4tbGFuZ3VhZ2UgbGFyZ2UgbGFuZ3VhZ2UgbW9kZWxzIChMTE0pLiBXZSBoYXZlIGNyZWF0ZWQgYSBtb2RlbCBhdCB0aGUgbGV2ZWwgb2YgdGhlIGJlc3QgZ2xvYmFsIHNvbHV0aW9ucywgYW5kIGluIHRhc2tzIGluIHRoZSBSdXNzaWFuIGxhbmd1YWdlLCB0aGUgbW9kZWwgc3VycGFzc2VzIG1vc3Qgb2YgdGhlbS4gU3Ryb25nIGRvbWVzdGljIG5ldXJhbCBuZXR3b3JrcyBhcmUgc3RyYXRlZ2ljYWxseSBpbXBvcnRhbnQgZm9yIGFueSBidXNpbmVzcyB0aGF0IG9wZXJhdGVzIGluIFJ1c3NpYS4gMTUgdGhvdXNhbmQgZXh0ZXJuYWwgY2xpZW50cyBhcmUgYWxyZWFkeSB1c2luZyBHaWdhQ2hhdCwgYW5kIGEgcG93ZXJmdWwgdXBkYXRlIHRvIG91ciBsaW5lIHdpbGwgYWxsb3cgYW4gZXZlbiBncmVhdGVyIG51bWJlciBvZiBjbGllbnRzIHRvIHNvbHZlIGEgaHVnZSByYW5nZSBvZiB0YXNrcyBtb3JlIGVmZmVjdGl2ZWx5LiIsLCxBUEkgYWNjZXNzLFJ1c3NpYSwsLCwsLDIwMjUtMTEtMjggMTE6NTI6MTMrMDA6MDAsLCwsLCwiSW5kdXN0cnksR292ZXJubWVudCIsLCwsLFVucmVsZWFzZWQsLCwsLCwsLCwsLCwsTm8KR2lnYUNoYXQgMiBMaXRlLExhbmd1YWdlLCJMYW5ndWFnZSBtb2RlbGluZy9nZW5lcmF0aW9uLFF1ZXN0aW9uIGFuc3dlcmluZyxDaGF0LENvZGUgZ2VuZXJhdGlvbixNYXRoZW1hdGljYWwgcmVhc29uaW5nIixTYmVyLCwyMDI1LTAzLTEzLCJHaWdhQ2hhdCAyIExpdGUgaXMgYSBiYXNpYyBtb2RlbCBmb3Igc29sdmluZyBzaW1wbGUgdGFza3MuIEluIHRlcm1zIG9mIHF1YWxpdHksIGl0IGlzIG5vdyBjb21wYXJhYmxlIHRvIHRoZSBwcmV2aW91cyBQcm8gdmVyc2lvbjogaXQgYWxsb3dzIHlvdSB0byBzb2x2ZSBjb21wbGV4IHRhc2tzIGZhc3RlciBhbmQgbW9yZSBwcm9maXRhYmx5LiIsaHR0cHM6Ly93d3cuc2JlcmJhbmsucnUvcnUvc2JlcnByZXNzL2FsbC9hcnRpY2xlP25ld3NJRD01MGRjZTM2ZS1iZWZkLTQzMWQtOTYzMy02ZTE5ZWQ3YTFhNzYmYmxvY2tJRD0xMzAzJnJlZ2lvbklEPTc3Jmxhbmc9cnUmdHlwZT1ORVdTLCwsLCwsLCwsLCwsLCxVbmtub3duLCJHaWdhQ2hhdCAyLjAgaXMgbm90IGp1c3QgYW4gaW5jcmVhc2UgaW4gbWV0cmljcyBhbmQgdGVjaG5pY2FsIGNoYXJhY3RlcmlzdGljcywgYnV0IGEgc2lnbmlmaWNhbnQgc3RlcCBpbiB0aGUgZGV2ZWxvcG1lbnQgb2YgUnVzc2lhbi1sYW5ndWFnZSBsYXJnZSBsYW5ndWFnZSBtb2RlbHMgKExMTSkuIFdlIGhhdmUgY3JlYXRlZCBhIG1vZGVsIGF0IHRoZSBsZXZlbCBvZiB0aGUgYmVzdCBnbG9iYWwgc29sdXRpb25zLCBhbmQgaW4gdGFza3MgaW4gdGhlIFJ1c3NpYW4gbGFuZ3VhZ2UsIHRoZSBtb2RlbCBzdXJwYXNzZXMgbW9zdCBvZiB0aGVtLiBTdHJvbmcgZG9tZXN0aWMgbmV1cmFsIG5ldHdvcmtzIGFyZSBzdHJhdGVnaWNhbGx5IGltcG9ydGFudCBmb3IgYW55IGJ1c2luZXNzIHRoYXQgb3BlcmF0ZXMgaW4gUnVzc2lhLiAxNSB0aG91c2FuZCBleHRlcm5hbCBjbGllbnRzIGFyZSBhbHJlYWR5IHVzaW5nIEdpZ2FDaGF0LCBhbmQgYSBwb3dlcmZ1bCB1cGRhdGUgdG8gb3VyIGxpbmUgd2lsbCBhbGxvdyBhbiBldmVuIGdyZWF0ZXIgbnVtYmVyIG9mIGNsaWVudHMgdG8gc29sdmUgYSBodWdlIHJhbmdlIG9mIHRhc2tzIG1vcmUgZWZmZWN0aXZlbHkuIiwsLEFQSSBhY2Nlc3MsUnVzc2lhLCwsLCwsMjAyNS0xMS0yOCAxMTo1MjoxMyswMDowMCwsLCwsLCJJbmR1c3RyeSxHb3Zlcm5tZW50IiwsLCwsVW5yZWxlYXNlZCwsLCwsLCwsLCwsLCxObwpHaWdhQ2hhdCAyIFBybyxMYW5ndWFnZSwiTGFuZ3VhZ2UgbW9kZWxpbmcvZ2VuZXJhdGlvbixRdWVzdGlvbiBhbnN3ZXJpbmcsQ2hhdCxDb2RlIGdlbmVyYXRpb24sTWF0aGVtYXRpY2FsIHJlYXNvbmluZyIsU2JlciwsMjAyNS0wMy0xMywiR2lnYUNoYXQgMiBQcm8gZGVsaXZlcnMgdGhlIHNhbWUgcXVhbGl0eSBhcyB0aGUgcHJldmlvdXMgTUFYIHZlcnNpb24gYW5kIGhhbmRsZXMgdGFza3Mgd2hlcmUgY3JlYXRpdml0eSBhbmQgcHJlY2lzaW9uIGFyZSBpbXBvcnRhbnQsIHdoaWxlIGJlaW5nIGxlc3MgcmVzb3VyY2UtaW50ZW5zaXZlLiIsaHR0cHM6Ly93d3cuc2JlcmJhbmsucnUvcnUvc2JlcnByZXNzL2FsbC9hcnRpY2xlP25ld3NJRD01MGRjZTM2ZS1iZWZkLTQzMWQtOTYzMy02ZTE5ZWQ3YTFhNzYmYmxvY2tJRD0xMzAzJnJlZ2lvbklEPTc3Jmxhbmc9cnUmdHlwZT1ORVdTLCwsLCwsLCws</x:v>
      </x:c>
    </x:row>
    <x:row r="48" ht="18" customHeight="1">
      <x:c r="A48" s="17" t="n">
        <x:v>43</x:v>
      </x:c>
      <x:c r="B48" s="17" t="n">
        <x:v>310</x:v>
      </x:c>
      <x:c r="C48" s="160" t="str">
        <x:v>LCwsLCxVbmtub3duLCJHaWdhQ2hhdCAyLjAgaXMgbm90IGp1c3QgYW4gaW5jcmVhc2UgaW4gbWV0cmljcyBhbmQgdGVjaG5pY2FsIGNoYXJhY3RlcmlzdGljcywgYnV0IGEgc2lnbmlmaWNhbnQgc3RlcCBpbiB0aGUgZGV2ZWxvcG1lbnQgb2YgUnVzc2lhbi1sYW5ndWFnZSBsYXJnZSBsYW5ndWFnZSBtb2RlbHMgKExMTSkuIFdlIGhhdmUgY3JlYXRlZCBhIG1vZGVsIGF0IHRoZSBsZXZlbCBvZiB0aGUgYmVzdCBnbG9iYWwgc29sdXRpb25zLCBhbmQgaW4gdGFza3MgaW4gdGhlIFJ1c3NpYW4gbGFuZ3VhZ2UsIHRoZSBtb2RlbCBzdXJwYXNzZXMgbW9zdCBvZiB0aGVtLiBTdHJvbmcgZG9tZXN0aWMgbmV1cmFsIG5ldHdvcmtzIGFyZSBzdHJhdGVnaWNhbGx5IGltcG9ydGFudCBmb3IgYW55IGJ1c2luZXNzIHRoYXQgb3BlcmF0ZXMgaW4gUnVzc2lhLiAxNSB0aG91c2FuZCBleHRlcm5hbCBjbGllbnRzIGFyZSBhbHJlYWR5IHVzaW5nIEdpZ2FDaGF0LCBhbmQgYSBwb3dlcmZ1bCB1cGRhdGUgdG8gb3VyIGxpbmUgd2lsbCBhbGxvdyBhbiBldmVuIGdyZWF0ZXIgbnVtYmVyIG9mIGNsaWVudHMgdG8gc29sdmUgYSBodWdlIHJhbmdlIG9mIHRhc2tzIG1vcmUgZWZmZWN0aXZlbHkuIiwsLEFQSSBhY2Nlc3MsUnVzc2lhLCwsLCwsMjAyNS0xMS0yOCAxMTo1MjoxMyswMDowMCwsLCwsLCJJbmR1c3RyeSxHb3Zlcm5tZW50IiwsLCwsVW5yZWxlYXNlZCwsLCwsLCwsLCwsLCxObwpHZW1tYSAzIDI3QiwiTGFuZ3VhZ2UsVmlzaW9uLE11bHRpbW9kYWwiLCJMYW5ndWFnZSBtb2RlbGluZy9nZW5lcmF0aW9uLFF1ZXN0aW9uIGFuc3dlcmluZyxUcmFuc2xhdGlvbixDaGF0LFF1YW50aXRhdGl2ZSByZWFzb25pbmcsVmlzdWFsIHF1ZXN0aW9uIGFuc3dlcmluZyxDb2RlIGdlbmVyYXRpb24iLEdvb2dsZSBEZWVwTWluZCwiQ29yZSBjb250cmlidXRvcnM6IEFpc2h3YXJ5YSBLYW1hdGgsIEpvaGFuIEZlcnJldCwgU2hyZXlhIFBhdGhhaywgTmlubyBWaWVpbGxhcmQsIFJhbW9uYSBNZXJoZWosIFNhcmFoIFBlcnJpbiwgVGF0aWFuYSBNYXRlam92aWNvdmEsIEFsZXhhbmRyZSBSYW3DqSwgTW9yZ2FuZSBSaXZpw6hyZSwgTG91aXMgUm91aWxsYXJkLCBUaG9tYXMgTWVzbmFyZCwgR2VvZmZyZXkgQ2lkZXJvbiwgSmVhbi1iYXN0aWVuIEdyaWxsLCBTYWJlbGEgUmFtb3MsIEVkb3VhcmQgWXZpbmVjLCBNaWNoZWxsZSBDYXNib24sIEV0aWVubmUgUG90LCBJdm8gUGVuY2hldiwgR2HDq2wgTGl1LCBGcmFuY2VzY28gVmlzaW4sIEthdGhsZWVuIEtlbmVhbHksIEx1Y2FzIEJleWVyLCBYaWFvaGFpIFpoYWksIEFudG9uIFRzaXRzdWxpbiwgUm9iZXJ0IEJ1c2EtRmVrZXRlLCBBbGV4IEZlbmcsIE5vdmVlbiBTYWNoZGV2YSwgQmVuamFtaW4gQ29sZW1hbiwgWWkgR2FvLCBCYXNpbCBNdXN0YWZhLCBJYWluIEJhcnIsIEVtaWxpbyBQYXJpc290dG8sIERhdmlkIFRpYW4sIE1hdGFuIEV5YWwsIENvbGluIENoZXJyeSwgSmFuLVRob3JzdGVuIFBldGVyLCBEYW5pbGEgU2lub3BhbG5pa292LCBTdXJ5YSBCaHVwYXRpcmFqdSwgUmlzaGFiaCBBZ2Fyd2FsLCBNZWhyYW4gS2F6ZW1pLCBEYW4gTWFsa2luLCBEYXZpZCBWaWxhciwgSWRhbiBCcnVzaWxvdnNreSwgSmlhbWluZyBMdW8sIEFuZHJlYXMgU3RlaW5lciIsMjAyNS0wMy0xMiwiR2VtbWEgMyBUZWNobmljYWwgUmVwb3J0CiIsaHR0cHM6Ly9zdG9yYWdlLmdvb2dsZWFwaXMuY29tL2RlZXBtaW5kLW1lZGlhL2dlbW1hL0dlbW1hM1JlcG9ydC5wZGYsLCwsMjcwMDAwMDAwMDAuMCwiVmlzaW9uIEVuY29kZXI6IDQxN00KRW1iZWRkaW5nIFBhcmFtZXRlcnM6ICAxLDQxNk0KTm9uLWVtYmVkZGluZyBQYXJhbWV0ZXJzOiAgMjUsNjAwTQoiLDIuMjY4ZSsyNCw2TkQgPSAgNiAqIDI3QiBwYXJhbWV0ZXJzICogMTRUIHRyYWluaW5nIHRva2VucyA9IDIuMjY4IMOXIDEwXjI0IEZMT1AsMTQwMDAwMDAwMDAwMDAsMTRULCwsR29vZ2xlIFRQVSB2NXAsLENvbmZpZGVudCwiV2UgaW50cm9kdWNlIEdlbW1hIDMsIGEgbXVsdGltb2RhbCBhZGRpdGlvbiB0byB0aGUgR2VtbWEgZmFtaWx5IG9mIGxpZ2h0d2VpZ2h0IG9wZW4gbW9kZWxzLCByYW5naW5nIGluIHNjYWxlIGZyb20gMSB0byAyNyBiaWxsaW9uIHBhcmFtZXRlcnMuIFRoaXMgdmVyc2lvbiBpbnRyb2R1Y2VzIHZpc2lvbiB1bmRlcnN0YW5kaW5nIGFiaWxpdGllcywgYSB3aWRlciBjb3ZlcmFnZSBvZiBsYW5ndWFnZXMgYW5kIGxvbmdlciBjb250ZXh0IOKAkyBhdCBsZWFzdCAxMjhLIHRva2Vucy4gV2UgYWxzbyBjaGFuZ2UgdGhlIGFyY2hpdGVjdHVyZSBvZiB0aGUgbW9kZWwgdG8gcmVkdWNlIHRoZSBLVi1jYWNoZSBtZW1vcnkgdGhhdCB0ZW5kcyB0byBleHBsb2RlIHdpdGggbG9uZyBjb250ZXh0LiBUaGlzIGlzIGFjaGlldmVkIGJ5IGluY3JlYXNpbmcgdGhlIHJhdGlvIG9mIGxvY2FsIHRvIGdsb2JhbCBhdHRlbnRpb24gbGF5ZXJzLCBhbmQga2VlcGluZyB0aGUgc3BhbiBvbiBsb2NhbCBhdHRlbnRpb24gc2hvcnQuClRoZSBHZW1tYSAzIG1vZGVscyBhcmUgdHJhaW5lZCB3aXRoIGRpc3RpbGxhdGlvbiBhbmQgYWNoaWV2ZSBzdXBlcmlvciBwZXJmb3JtYW5jZSB0byBHZW1tYSAyIGZvciBib3RoIHByZS10cmFpbmVkIGFuZCBpbnN0cnVjdGlvbiBmaW5ldHVuZWQgdmVyc2lvbnMuIEluIHBhcnRpY3VsYXIsIG91ciBub3ZlbCBwb3N0LXRyYWluaW5nIHJlY2lwZSBzaWduaWZpY2FudGx5IGltcHJvdmVzIHRoZSBtYXRoLCBjaGF0LCBpbnN0cnVjdGlvbi1mb2xsb3dpbmcgYW5kIG11bHRpbGluZ3VhbCBhYmlsaXRpZXMsIG1ha2luZyBHZW1tYTMtNEItSVQgY29tcGV0aXRpdmUgd2l0aCBHZW1tYTItMjdCLUlUIGFuZCBHZW1tYTMtMjdCLUlUIGNvbXBhcmFibGUgdG8gR2VtaW5pLTEuNS1Qcm8gYWNyb3NzIGJlbmNobWFya3MuIFdlIHJlbGVhc2UgYWxsIG91ciBtb2RlbHMgdG8gdGhlIGNvbW11bml0eS4iLCwsT3BlbiB3ZWlnaHRzIChyZXN0cmljdGVkIHVzZSksVW5pdGVkIFN0YXRlcyBvZiBBbWVyaWNhLFNpZ0xJUCA0MDBNLCwsNjE0NC4wLCwyMDI1LTExLTI4IDExOjUyOjEzKzAwOjAwLCwsLCwsSW5kdXN0cnksLCwsLFVucmVsZWFzZWQsImh0dHBzOi8vaHVnZ2luZ2ZhY2UuY28vZ29vZ2xlL2dlbW1hLTMtMjdiLWl0CkdlbW1hIExpY2Vuc2UiLFRydWUsLCwsLDY1MTA2NTEuMDkwODMxMzc4NSxPcGVyYXRpb24gY291bnRpbmcsZ29vZ2xlLCwsLFllcwpHZW1tYSAzIDEyQiwiTGFuZ3VhZ2UsVmlzaW9uLE11bHRpbW9kYWwiLCJMYW5ndWFnZSBtb2RlbGluZy9nZW5lcmF0aW9uLFF1ZXN0aW9uIGFuc3dlcmluZyxUcmFuc2xhdGlvbixDaGF0LFF1YW50aXRhdGl2ZSByZWFzb25pbmcsVmlzdWFsIHF1ZXN0aW9uIGFuc3dlcmluZyxDb2RlIGdlbmVyYXRpb24iLEdvb2dsZSBEZWVwTWluZCwiQ29yZSBjb250cmlidXRvcnM6IEFpc2h3YXJ5YSBLYW1hdGgsIEpvaGFuIEZlcnJldCwgU2hyZXlhIFBhdGhhaywgTmlubyBWaWVpbGxhcmQsIFJhbW9uYSBNZXJoZWosIFNhcmFoIFBlcnJpbiwgVGF0aWFuYSBNYXRlam92aWNvdmEsIEFsZXhhbmRyZSBSYW3DqSwgTW9yZ2FuZSBSaXZpw6hyZSwgTG91aXMgUm91aWxsYXJkLCBUaG9tYXMgTWVzbmFyZCwgR2VvZmZyZXkgQ2lkZXJvbiwgSmVhbi1iYXN0aWVuIEdyaWxsLCBTYWJlbGEgUmFtb3MsIEVkb3VhcmQgWXZpbmVjLCBNaWNoZWxsZSBDYXNib24sIEV0aWVubmUgUG90LCBJdm8gUGVuY2hldiwgR2HDq2wgTGl1LCBGcmFuY2VzY28gVmlzaW4sIEthdGhsZWVuIEtlbmVhbHksIEx1Y2FzIEJleWVyLCBYaWFvaGFpIFpoYWksIEFudG9uIFRzaXRzdWxpbiwgUm9iZXJ0IEJ1c2EtRmVrZXRlLCBBbGV4IEZlbmcsIE5vdmVlbiBTYWNoZGV2YSwgQmVuamFtaW4gQ29sZW1hbiwgWWkgR2FvLCBCYXNpbCBNdXN0YWZhLCBJYWluIEJhcnIsIEVtaWxpbyBQYXJpc290dG8sIERhdmlkIFRpYW4sIE1hdGFuIEV5YWwsIENvbGluIENoZXJyeSwgSmFuLVRob3JzdGVuIFBldGVyLCBEYW5pbGEgU2lub3BhbG5pa292LCBTdXJ5YSBCaHVwYXRpcmFqdSwgUmlzaGFiaCBBZ2Fyd2FsLCBNZWhyYW4gS2F6ZW1pLCBEYW4gTWFsa2luLCBEYXZpZCBWaWxhciwgSWRhbiBCcnVzaWxvdnNreSwgSmlhbWluZyBMdW8sIEFuZHJlYXMgU3RlaW5lciIsMjAyNS0wMy0xMiwiR2VtbWEgMyBUZWNobmljYWwgUmVwb3J0CiIsaHR0cHM6Ly9zdG9yYWdlLmdvb2dsZWFwaXMuY29tL2RlZXBtaW5kLW1lZGlhL2dlbW1hL0dlbW1hM1JlcG9ydC5wZGYsLCwsMTIwMDAwMDAwMDAuMCwiVmlzaW9uIEVuY29kZXI6IDQxN00KRW1iZWRkaW5nIFBhcmFtZXRlcnM6IDEsMDEyTQpOb24tZW1iZWRkaW5nIFBhcmFtZXRlcnM6IDEwLDc1OU0iLDguNjRlKzIzLDZORCA9IDYgKiAxMkIgcGFyYW1ldGVycyAqIDEyVCB0cmFpbmluZyB0b2tlbnMgPSA4LjY0IMOXIDEwXjIzIEZMT1AsMTIwMDAwMDAwMDAwMDAsMTJULCwsR29vZ2xlIFRQVSB2NCwsQ29uZmlkZW50LCJXZSBpbnRyb2R1Y2UgR2VtbWEgMywgYSBtdWx0aW1vZGFsIGFkZGl0aW9uIHRvIHRoZSBHZW1tYSBmYW1pbHkgb2YgbGlnaHR3ZWlnaHQgb3BlbiBtb2RlbHMsIHJhbmdpbmcgaW4gc2NhbGUgZnJvbSAxIHRvIDI3IGJpbGxpb24gcGFyYW1ldGVycy4gVGhpcyB2ZXJzaW9uIGludHJvZHVjZXMgdmlzaW9uIHVuZGVyc3RhbmRpbmcgYWJpbGl0aWVzLCBhIHdpZGVyIGNvdmVyYWdlIG9mIGxhbmd1YWdlcyBhbmQgbG9uZ2VyIGNvbnRleHQg4oCTIGF0IGxlYXN0IDEyOEsgdG9rZW5zLiBXZSBhbHNvIGNoYW5nZSB0aGUgYXJjaGl0ZWN0dXJlIG9mIHRoZSBtb2RlbCB0byByZWR1Y2UgdGhlIEtWLWNhY2hlIG1lbW9yeSB0aGF0IHRlbmRzIHRvIGV4cGxvZGUgd2l0aCBsb25nIGNvbnRleHQuIFRoaXMgaXMgYWNoaWV2ZWQgYnkgaW5jcmVhc2luZyB0aGUgcmF0aW8gb2YgbG9jYWwgdG8gZ2xvYmFsIGF0dGVudGlvbiBsYXllcnMsIGFuZCBrZWVwaW5nIHRoZSBzcGFuIG9uIGxvY2FsIGF0dGVudGlvbiBzaG9ydC4KVGhlIEdlbW1hIDMgbW9kZWxzIGFyZSB0cmFpbmVkIHdpdGggZGlzdGlsbGF0aW9uIGFuZCBhY2hpZXZlIHN1cGVyaW9yIHBlcmZvcm1hbmNlIHRvIEdlbW1hIDIgZm9yIGJvdGggcHJlLXRyYWluZWQgYW5kIGluc3RydWN0aW9uIGZpbmV0dW5lZCB2ZXJzaW9ucy4gSW4gcGFydGljdWxhciwgb3VyIG5vdmVsIHBvc3QtdHJhaW5pbmcgcmVjaXBlIHNpZ25pZmljYW50bHkgaW1wcm92ZXMgdGhlIG1hdGgsIGNoYXQsIGluc3RydWN0aW9uLWZvbGxvd2luZyBhbmQgbXVsdGlsaW5ndWFsIGFiaWxpdGllcywgbWFraW5nIEdlbW1hMy00Qi1JVCBjb21wZXRpdGl2ZSB3aXRoIEdlbW1hMi0yN0ItSVQgYW5kIEdlbW1hMy0yN0ItSVQgY29tcGFyYWJsZSB0byBHZW1pbmktMS41LVBybyBhY3Jvc3MgYmVuY2htYXJrcy4gV2UgcmVsZWFzZSBhbGwgb3VyIG1vZGVscyB0byB0aGUgY29tbXVuaXR5LiIsLCxPcGVuIHdlaWdodHMgKHJlc3RyaWN0ZWQgdXNlKSxVbml0ZWQgU3RhdGVzIG9mIEFtZXJpY2EsU2lnTElQIDQwME0sLCw2MTQ0LjAsLDIwMjUtMTEtMjggMTE6NTI6MTMrMDA6MDAsLCwsLCxJbmR1c3RyeSwsLCwsVW5yZWxlYXNlZCwiaHR0cHM6Ly9odWdnaW5nZmFjZS5jby9nb29nbGUvZ2VtbWEtMy0xMmItaXQKR2VtbWEgTGljZW5zZSIsVHJ1ZSwsLCwsNDA5OTI5OC44MzQ5Njc5MDQ3LE9wZXJhdGlvbiBjb3VudGluZyxnb29nbGUsLCwsWWVzCkdlbW1hIDMgNEIsIkxhbmd1YWdlLFZpc2lvbixNdWx0aW1vZGFsIiwiTGFuZ3VhZ2UgbW9kZWxpbmcvZ2VuZXJhdGlvbixRdWVzdGlvbiBhbnN3ZXJpbmcsVHJhbnNsYXRpb24sQ2hhdCxRdWFudGl0YXRpdmUgcmVhc29uaW5nLFZpc3VhbCBxdWVzdGlvbiBhbnN3ZXJpbmcsQ29kZSBnZW5lcmF0aW9uIixHb29nbGUgRGVlcE1pbmQsIkNvcmUgY29udHJpYnV0b3JzOiBBaXNod2FyeWEgS2FtYXRoLCBKb2hhbiBGZXJyZXQsIFNocmV5YSBQYXRoYWssIE5pbm8gVmllaWxsYXJkLCBSYW1vbmEgTWVyaGVqLCBTYXJhaCBQZXJyaW4sIFRhdGlhbmEgTWF0ZWpvdmljb3ZhLCBBbGV4YW5kcmUgUmFtw6ksIE1vcmdhbmUgUml2acOocmUsIExvdWlzIFJvdWlsbGFyZCwgVGhvbWFzIE1lc25hcmQsIEdlb2ZmcmV5IENpZGVyb24sIEplYW4tYmFzdGllbiBHcmlsbCwgU2FiZWxhIFJhbW9zLCBFZG91YXJkIFl2aW5lYywgTWljaGVsbGUgQ2FzYm9uLCBFdGllbm5lIFBvdCwgSXZvIFBlbmNoZXYsIEdhw6tsIExpdSwgRnJhbmNlc2NvIFZpc2luLCBLYXRobGVlbiBLZW5lYWx5LCBMdWNhcyBCZXllciwgWGlhb2hhaSBaaGFpLCBBbnRvbiBUc2l0c3VsaW4sIFJvYmVydCBCdXNhLUZla2V0ZSwgQWxleCBGZW5nLCBOb3ZlZW4gU2FjaGRldmEsIEJlbmphbWluIENvbGVtYW4sIFlpIEdhbywgQmFzaWwgTXVzdGFmYSwgSWFpbiBCYXJyLCBFbWlsaW8gUGFyaXNvdHRvLCBEYXZpZCBUaWFuLCBNYXRhbiBFeWFsLCBDb2xpbiBDaGVycnksIEphbi1UaG9yc3RlbiBQZXRlciwgRGFuaWxhIFNpbm9wYWxuaWtvdiwgU3VyeWEgQmh1cGF0aXJhanUsIFJpc2hhYmggQWdhcndhbCwgTWVocmFuIEthemVtaSwgRGFuIE1hbGtpbiwgRGF2aWQgVmlsYXIsIElkYW4gQnJ1c2lsb3Zza3ksIEppYW1pbmcgTHVvLCBBbmRyZWFzIFN0ZWluZXIiLDIwMjUtMDMtMTIsIkdlbW1hIDMgVGVjaG5pY2FsIFJlcG9ydAoiLGh0dHBzOi8vc3RvcmFnZS5nb29nbGVhcGlzLmNvbS9kZWVwbWluZC1tZWRpYS9nZW1tYS9HZW1tYTNSZXBvcnQucGRmLCwsLDQwMDAwMDAwMDAuMCwiVmlzaW9uIEVuY29kZXI6IDQxN00KRW1iZWRkaW5nIFBhcmFtZXRlcnM6IDY3NU0KTm9uLWVtYmVkZGluZyBQYXJhbWV0ZXJzOiAzLDIwOU0iLDkuNmUrMjIsNk5EID0gNiAqIDRCIHBhcmFtZXRlcnMgKiA0VCB0cmFpbmluZyB0b2tlbnMgPSA5LjYgw5cgMTBeMjIgRkxPUCw0MDAwMDAwMDAwMDAwLDRULCwsR29vZ2xlIFRQVSB2NWUsLENvbmZpZGVudCwiV2UgaW50cm9kdWNlIEdlbW1hIDMsIGEgbXVsdGltb2RhbCBhZGRpdGlvbiB0byB0aGUgR2VtbWEgZmFtaWx5IG9mIGxpZ2h0d2VpZ2h0IG9wZW4gbW9kZWxzLCByYW5naW5nIGluIHNjYWxlIGZyb20gMSB0byAyNyBiaWxsaW9uIHBhcmFtZXRlcnMuIFRoaXMgdmVyc2lvbiBpbnRyb2R1Y2VzIHZpc2lvbiB1bmRlcnN0YW5kaW5nIGFiaWxpdGllcywgYSB3aWRlciBjb3ZlcmFnZSBvZiBsYW5ndWFnZXMgYW5kIGxvbmdlciBjb250ZXh0IOKAkyBhdCBsZWFzdCAxMjhLIHRva2Vucy4gV2UgYWxzbyBjaGFuZ2UgdGhlIGFyY2hpdGVjdHVyZSBvZiB0aGUgbW9kZWwgdG8gcmVkdWNlIHRoZSBLVi1jYWNoZSBtZW1vcnkgdGhhdCB0ZW5kcyB0byBleHBsb2RlIHdpdGggbG9uZyBjb250ZXh0LiBUaGlzIGlzIGFjaGlldmVkIGJ5IGluY3JlYXNpbmcgdGhlIHJhdGlvIG9mIGxvY2FsIHRvIGdsb2JhbCBhdHRlbnRpb24gbGF5ZXJzLCBhbmQga2VlcGluZyB0aGUgc3BhbiBvbiBsb2NhbCBhdHRlbnRpb24gc2hvcnQuClRoZSBHZW1tYSAzIG1vZGVscyBhcmUgdHJhaW5lZCB3aXRoIGRpc3RpbGxhdGlvbiBhbmQgYWNoaWV2ZSBzdXBlcmlvciBwZXJmb3JtYW5jZSB0byBHZW1tYSAyIGZvciBib3RoIHByZS10cmFpbmVkIGFuZCBpbnN0cnVjdGlvbiBmaW5ldHVuZWQgdmVyc2lvbnMuIEluIHBhcnRpY3VsYXIsIG91ciBub3ZlbCBwb3N0LXRyYWluaW5nIHJlY2lwZSBzaWduaWZpY2FudGx5IGltcHJvdmVzIHRoZSBtYXRoLCBjaGF0LCBpbnN0cnVjdGlvbi1mb2xsb3dpbmcgYW5kIG11bHRpbGluZ3VhbCBhYmlsaXRpZXMsIG1ha2luZyBHZW1tYTMtNEItSVQgY29tcGV0aXRpdmUgd2l0aCBHZW1tYTItMjdCLUlUIGFuZCBHZW1tYTMtMjdCLUlUIGNvbXBhcmFibGUgdG8gR2VtaW5pLTEuNS1Qcm8gYWNyb3NzIGJlbmNobWFya3MuIFdlIHJlbGVhc2UgYWxsIG91ciBtb2RlbHMgdG8gdGhlIGNvbW11bml0eS4iLCwsT3BlbiB3ZWlnaHRzIChyZXN0cmljdGVkIHVzZSksVW5pdGVkIFN0YXRlcyBvZiBBbWVyaWNhLFNpZ0xJUCA0MDBNLCwsMjA0OC4wLCwyMDI1LTExLTI4IDExOjUyOjEzKzAwOjAwLCwsLCwsSW5kdXN0cnksLCwsLFVucmVsZWFzZWQsImh0dHBzOi8vaHVnZ2luZ2ZhY2UuY28vZ29vZ2xlL2dlbW1hLTMtNGItaXQKR2VtbWEgTGljZW5zZSIsVHJ1ZSwsLCwsOTA0MjU3LjA5NTk0ODgwMjUsT3BlcmF0aW9uIGNvdW50aW5nLGdvb2dsZSwsLCxZZXMKR2VtbWEgMyAxQixMYW5ndWFnZSwiTGFuZ3VhZ2UgbW9kZWxpbmcvZ2VuZXJhdGlvbixRdWVzdGlvbiBhbnN3ZXJpbmcsVHJhbnNsYXRpb24sQ2hhdCxRdWFudGl0YXRpdmUgcmVhc29uaW5nLENvZGUgZ2VuZXJhdGlvbixNYXRoZW1hdGljYWwgcmVhc29uaW5nIixHb29nbGUgRGVlcE1pbmQsIkNvcmUgY29udHJpYnV0b3JzOiBBaXNod2FyeWEgS2FtYXRoLCBKb2hhbiBGZXJyZXQsIFNocmV5YSBQYXRoYWssIE5pbm8gVmllaWxsYXJkLCBSYW1vbmEgTWVyaGVqLCBTYXJhaCBQZXJyaW4sIFRhdGlhbmEgTWF0ZWpvdmljb3ZhLCBBbGV4YW5kcmUgUmFtw6ksIE1vcmdhbmUgUml2acOocmUsIExvdWlzIFJvdWlsbGFyZCwgVGhvbWFzIE1lc25hcmQsIEdlb2ZmcmV5IENpZGVyb24sIEplYW4tYmFzdGllbiBHcmlsbCwgU2FiZWxhIFJhbW9zLCBFZG91YXJkIFl2aW5lYywgTWljaGVsbGUgQ2FzYm9uLCBFdGllbm5lIFBvdCwgSXZvIFBlbmNoZXYsIEdhw6tsIExpdSwgRnJhbmNlc2NvIFZpc2luLCBLYXRobGVlbiBLZW5lYWx5LCBMdWNhcyBCZXllciwgWGlhb2hhaSBaaGFpLCBBbnRvbiBUc2l0c3VsaW4sIFJvYmVydCBCdXNhLUZla2V0ZSwgQWxleCBGZW5nLCBOb3ZlZW4gU2FjaGRldmEsIEJlbmphbWluIENvbGVtYW4sIFlpIEdhbywgQmFzaWwgTXVzdGFmYSwgSWFpbiBCYXJyLCBFbWlsaW8gUGFyaXNvdHRvLCBEYXZpZCBUaWFuLCBNYXRhbiBFeWFsLCBDb2xpbiBDaGVycnksIEphbi1UaG9yc3RlbiBQZXRlciwgRGFuaWxhIFNpbm9wYWxuaWtvdiwgU3VyeWEgQmh1cGF0aXJhanUsIFJpc2hhYmggQWdhcndhbCwgTWVocmFuIEthemVtaSwgRGFuIE1hbGtpbiwgRGF2aWQgVmlsYXIsIElkYW4gQnJ1c2lsb3Zza3ksIEppYW1pbmcgTHVvLCBBbmRyZWFzIFN0ZWluZXIiLDIwMjUtMDMtMTIsIkdlbW1hIDMgVGVjaG5pY2FsIFJlcG9ydAoiLGh0dHBzOi8vc3RvcmFnZS5nb29nbGVhcGlzLmNvbS9kZWVwbWluZC1tZWRpYS9nZW1tYS9HZW1tYTNSZXBvcnQucGRmLCwsLDEwMDAwMDAwMDAuMCwiRW1iZWRkaW5nIFBhcmFtZXRlcnM6IDMwMk0KTm9uLWVtYmVkZGluZyBQYXJhbWV0ZXJzOiA2OThNIiwxLjJlKzIyLDZORCA9IDYgKiAxQiBwYXJhbWV0ZXJzICogMlQgdHJhaW5pbmcgdG9rZW5zID0gMS4yIMOXIDEwXjIyIEZMT1AsMjAwMDAwMDAwMDAwMCwyVCwsLEdvb2dsZSBUUFUgdjVlLCxDb25maWRlbnQsIldlIGludHJvZHVjZSBHZW1tYSAzLCBhIG11bHRpbW9kYWwgYWRkaXRpb24gdG8gdGhlIEdlbW1hIGZhbWlseSBvZiBsaWdodHdlaWdodCBvcGVuIG1vZGVscywgcmFuZ2luZyBpbiBzY2FsZSBmcm9tIDEgdG8gMjcgYmlsbGlvbiBwYXJhbWV0ZXJzLiBUaGlzIHZlcnNpb24gaW50cm9kdWNlcyB2aXNpb24gdW5kZXJzdGFuZGluZyBhYmlsaXRpZXMsIGEgd2lkZXIgY292ZXJhZ2Ugb2YgbGFuZ3VhZ2VzIGFuZCBsb25nZXIgY29udGV4dCDigJMgYXQgbGVhc3QgMTI4SyB0b2tlbnMuIFdlIGFsc28gY2hhbmdlIHRoZSBhcmNoaXRlY3R1cmUgb2YgdGhlIG1vZGVsIHRvIHJlZHVjZSB0aGUgS1YtY2FjaGUgbWVtb3J5IHRoYXQgdGVuZHMgdG8gZXhwbG9kZSB3aXRoIGxvbmcgY29udGV4dC4gVGhpcyBpcyBhY2hpZXZlZCBieSBpbmNyZWFzaW5nIHRoZSByYXRpbyBvZiBsb2NhbCB0byBnbG9iYWwgYXR0ZW50aW9uIGxheWVycywgYW5kIGtlZXBpbmcgdGhlIHNwYW4gb24gbG9jYWwgYXR0ZW50aW9uIHNob3J0LgpUaGUgR2VtbWEgMyBtb2RlbHMgYXJlIHRyYWluZWQgd2l0aCBkaXN0aWxsYXRpb24gYW5kIGFjaGlldmUgc3VwZXJpb3IgcGVyZm9ybWFuY2UgdG8gR2VtbWEgMiBmb3IgYm90aCBwcmUtdHJhaW5lZCBhbmQgaW5zdHJ1Y3Rpb24gZmluZXR1bmVkIHZlcnNpb25zLiBJbiBwYXJ0aWN1bGFyLCBvdXIgbm92ZWwgcG9zdC10cmFpbmluZyByZWNpcGUgc2lnbmlmaWNhbnRseSBpbXByb3ZlcyB0aGUgbWF0aCwgY2hhdCwgaW5zdHJ1Y3Rpb24tZm9sbG93aW5nIGFuZCBtdWx0aWxpbmd1YWwgYWJpbGl0aWVzLCBtYWtpbmcgR2VtbWEzLTRCLUlUIGNvbXBldGl0aXZlIHdpdGggR2VtbWEyLTI3Qi1JVCBhbmQgR2VtbWEzLTI3Qi1JVCBjb21wYXJhYmxlIHRvIEdlbWluaS0xLjUtUHJvIGFjcm9zcyBiZW5jaG1hcmtzLiBXZSByZWxlYXNlIGFsbCBvdXIgbW9kZWxzIHRvIHRoZSBjb21tdW5pdHkuIiwsLE9wZW4gd2VpZ2h0cyAocmVzdHJpY3RlZCB1c2UpLFVuaXRlZCBTdGF0ZXMgb2YgQW1lcmljYSxTaWdMSVAgNDAwTSwsLDUxMi4wLCwyMDI1LTExLTI4IDExOjUyOjEzKzAwOjAwLCwsLCwsSW5kdXN0cnksLCwsLFVucmVsZWFzZWQsImh0dHBzOi8vaHVnZ2luZ2ZhY2UuY28vZ29vZ2xlL2dlbW1hLTMtMWItaXQKR2VtbWEgTGljZW5zZSIsLCwsLCwyMjYwNjQuMjczOTg3MjAwNjQsT3BlcmF0aW9uIGNvdW50aW5nLGdvb2dsZSwsLCxZZXMKR2VtaW5pIFJvYm90aWNzLCJSb2JvdGljcyxWaXNpb24sU3BlZWNoIiwiSW5zdHJ1Y3Rpb24gaW50ZXJwcmV0YXRpb24sUm9ib3RpYyBtYW5pcHVsYXRpb24sU3BlZWNoIHJlY29nbml0aW9uIChBU1IpLE9iamVjdCByZWNvZ25pdGlvbixPYmplY3QgZGV0ZWN0aW9uIixHb29nbGUgRGVlcE1pbmQsLDIwMjUtMDMtMTIsR2VtaW5pIFJvYm90aWNzIGJyaW5ncyBBSSBpbnRvIHRoZSBwaHlzaWNhbCB3b3JsZCwiaHR0cHM6Ly9zdG9yYWdlLmdvb2dsZWFwaXMuY29tL2RlZXBtaW5kLW1lZGlhL2dlbWluaS1yb2JvdGljcy9nZW1pbmlfcm9ib3RpY3NfcmVwb3J0LnBkZgpodHRwczovL2FyeGl2Lm9yZy9hYnMvMjUwMy4yMDAyMCIsLCwsLCwsLCwsLCwiR29vZ2xlIFRQVSB2NCxHb29nbGUgVFBVIHY1ZSIsLFVua25vd24sIkdlbWluaSBSb2JvdGljcywgYW4gYWR2YW5jZWQgdmlzaW9uLWxhbmd1YWdlLWFjdGlvbiAoVkxBKSBtb2RlbCB0aGF0IHdhcyBidWlsdCBvbiBHZW1pbmkgMi4wIHdpdGggdGhlIGFkZGl0aW9uIG9mIHBoeXNpY2FsIGFjdGlvbnMgYXMgYSBuZXcgb3V0cHV0IG1vZGFsaXR5IGZvciB0aGUgcHVycG9zZSBvZiBkaXJlY3RseSBjb250cm9sbGluZyByb2JvdHMuIAoKR2VtaW5pIFJvYm90aWNzIGlzIGEgc3RhdGUtb2YtdGhlLWFydCB2aXNpb24tbGFuZ3VhZ2UtYWN0aW9uIG1vZGVsIGVuYWJsaW5nIGdlbmVyYWwtcHVycG9zZSByb2JvdGljIG1hbmlwdWxhdGlvbiBvbiBkaWZmZXJlbnQgdGFza3MsIHNjZW5lcywKYW5kIGFjcm9zcyBtdWx0aXBsZSByb2JvdHMuCgpJbnB1dChzKSBUaGUgbW9kZWxzIHRha2UgdGV4dCAoZS5nLiwgYSBxdWVzdGlvbiBvciBwcm9tcHQgb3IgbnVtZXJpY2FsIGNvb3JkaW5hdGVzKSBhbmQgaW1hZ2VzIChlLmcuLCByb2JvdOKAmXMgc2NlbmUgb3IgZW52aXJvbm1lbnQpIGFzIGlucHV0LgoKT3V0cHV0KHMpIEdlbWluaSBSb2JvdGljcyBnZW5lcmF0ZXMgdGV4dCBhYm91dCByb2JvdCBhY3Rpb25zCmluIHJlc3BvbnNlIHRvIHRoZSBpbnB1dC4iLCwsVW5yZWxlYXNlZCxVbml0ZWQgU3RhdGVzIG9mIEFtZXJpY2EsR2VtaW5pIFJvYm90aWNzLUVSLCwsLCwyMDI1LTExLTI4IDExOjUyOjEzKzAwOjAwLCwsLCwsSW5kdXN0cnksLCwsLFVucmVsZWFzZWQsLCwsLCwsLCwsLCwsTm8KR2VtaW5pIFJvYm90aWNzLUVSLCJSb2JvdGljcyxWaXNpb24sU3BlZWNoIiwiSW5zdHJ1Y3Rpb24gaW50ZXJwcmV0YXRpb24sUm9ib3RpYyBtYW5pcHVsYXRpb24sU3BlZWNoIHJlY29nbml0aW9uIChBU1IpLE9iamVjdCByZWNvZ25pdGlvbixPYmplY3QgZGV0ZWN0aW9uIixHb29nbGUgRGVlcE1pbmQsLDIwMjUtMDMtMTIsR2VtaW5pIFJvYm90aWNzIGJyaW5ncyBBSSBpbnRvIHRoZSBwaHlzaWNhbCB3b3JsZCwiaHR0cHM6Ly9zdG9yYWdlLmdvb2dsZWFwaXMuY29tL2RlZXBtaW5kLW1lZGlhL2dlbWluaS1yb2JvdGljcy9nZW1pbmlfcm9ib3RpY3NfcmVwb3J0LnBkZgpodHRwczovL2FyeGl2Lm9yZy9hYnMvMjUwMy4yMDAyMCIsLCwsLCwsLCwsLCwiR29vZ2xlIFRQVSB2NCxHb29nbGUgVFBVIHY1ZSIsLFVua25vd24sIkFsb25nc2lkZSBHZW1pbmkgUm9ib3RpY3MsIHdl4oCZcmUgaW50cm9kdWNpbmcgYW4gYWR2YW5jZWQgdmlzaW9uLWxhbmd1YWdlIG1vZGVsIGNhbGxlZCBHZW1pbmkgUm9ib3RpY3MtRVIgKHNob3J0IGZvciDigJjigJxlbWJvZGllZCByZWFzb25pbmfigJ0pLiBUaGlzIG1vZGVsIGVuaGFuY2VzIEdlbWluaeKAmXMgdW5kZXJzdGFuZGluZyBvZiB0aGUgd29ybGQgaW4gd2F5cyBuZWNlc3NhcnkgZm9yIHJvYm90aWNzLCBmb2N1c2luZyBlc3BlY2lhbGx5IG9uIHNwYXRpYWwgcmVhc29uaW5nLCBhbmQgYWxsb3dzIHJvYm90aWNpc3RzIHRvIGNvbm5lY3QgaXQgd2l0aCB0aGVpciBleGlzdGluZyBsb3cgbGV2ZWwgY29udHJvbGxlcnMuCgpHZW1pbmkgUm9ib3RpY3MtRVIgaW1wcm92ZXMgR2VtaW5pIDIuMOKAmXMgZXhpc3RpbmcgYWJpbGl0aWVzIGxpa2UgcG9pbnRpbmcgYW5kIDNEIGRldGVjdGlvbiBieSBhIGxhcmdlIG1hcmdpbi4gQ29tYmluaW5nIHNwYXRpYWwgcmVhc29uaW5nIGFuZCBHZW1pbmnigJlzIGNvZGluZyBhYmlsaXRpZXMsIEdlbWluaSBSb2JvdGljcy1FUiBjYW4gaW5zdGFudGlhdGUgZW50aXJlbHkgbmV3IGNhcGFiaWxpdGllcyBvbiB0aGUgZmx5LiBGb3IgZXhhbXBsZSwgd2hlbiBzaG93biBhIGNvZmZlZSBtdWcsIHRoZSBtb2RlbCBjYW4gaW50dWl0IGFuIGFwcHJvcHJpYXRlIHR3by1maW5nZXIgZ3Jhc3AgZm9yIHBpY2tpbmcgaXQgdXAgYnkgdGhlIGhhbmRsZSBhbmQgYSBzYWZlIHRyYWplY3RvcnkgZm9yIGFwcHJvYWNoaW5nIGl0LgoKR2VtaW5pIFJvYm90aWNzLUVSIGNhbiBwZXJmb3JtIGFsbCB0aGUgc3RlcHMgbmVjZXNzYXJ5IHRvIGNvbnRyb2wgYSByb2JvdCByaWdodCBvdXQgb2YgdGhlIGJveCwgaW5jbHVkaW5nIHBlcmNlcHRpb24sIHN0YXRlIGVzdGltYXRpb24sIHNwYXRpYWwgdW5kZXJzdGFuZGluZywgcGxhbm5pbmcgYW5kIGNvZGUgZ2VuZXJhdGlvbi4gSW4gc3VjaCBhbiBlbmQtdG8tZW5kIHNldHRpbmcgdGhlIG1vZGVsIGFjaGlldmVzIGEgMngtM3ggc3VjY2VzcyByYXRlIGNvbXBhcmVkIHRvIEdlbWluaSAyLjAuIEFuZCB3aGVyZSBjb2RlIGdlbmVyYXRpb24gaXMgbm90IHN1ZmZpY2llbnQsIEdlbWluaSBSb2JvdGljcy1FUiBjYW4gZXZlbiB0YXAgaW50byB0aGUgcG93ZXIgb2YgaW4tY29udGV4dCBsZWFybmluZywgZm9sbG93aW5nIHRoZSBwYXR0ZXJucyBvZiBhIGhhbmRmdWwgb2YgaHVtYW4gZGVtb25zdHJhdGlvbnMgdG8gcHJvdmlkZSBhIHNvbHV0aW9uLiIsLCxVbnJlbGVhc2VkLFVuaXRlZCBTdGF0ZXMgb2YgQW1lcmljYSxHZW1pbmkgMi4wIEZsYXNoLCwsLCwyMDI1LTExLTI4IDExOjUyOjEzKzAwOjAwLCwsLCwsSW5kdXN0cnksLCwsLFVucmVsZWFzZWQsLCwsLCwsLCwsLCwsTm8KTWFyZXksVmlkZW8sIlZpZGVvIGdlbmVyYXRpb24sVGV4dC10by12aWRlbyxJbWFnZS10by12aWRlbyIsTW9vbnZhbGxleSwsMjAyNS0wMy0xMiwiYSBnZW5lcmF0aXZlIEFJIHZpZGVvIG1vZGVsIGRlc2lnbmVkIGZvciBIb2xseXdvb2Qgc3R1ZGlvcywgZmlsbW1ha2VycyBhbmQgZW50ZXJwcmlzZSBicmFuZHMiLGh0dHBzOi8vdmVudHVyZWJlYXQuY29tL2FpL21vb252YWxsZXlzLW1hcmV5LWlzLWEtc3RhdGUtb2YtdGhlLWFydC1haS12aWRlby1tb2RlbC10cmFpbmVkLW9uLWZ1bGx5LWxpY2Vuc2VkLWRhdGEvLCwsLCwiIiJUaGUgbW9kZWxzIGFyZSBkaWZmdXNpb24tdHJhbnNmb3JtZXIgbW9kZWxzLCBzbyBpdOKAmXMgdGhlIHRyYW5zZm9ybWVyIGFyY2hpdGVjdHVyZSwgYW5kIHRoZW4geW91IGhhdmUgZGlmZnVzaW9uIGFzIHBhcnQgb2YgdGhlIGxheWVycyIiIiwsLCwsLCwsLFVua25vd24sIkEgc3RhcnR1cCBjYWxsZWQgTW9vbnZhbGxleSDigJQgZm91bmRlZCBieSBmb3JtZXIgR29vZ2xlIERlZXBNaW5kZXJzIGFuZCByZXNlYXJjaGVycyBmcm9tIE1ldGEsIE1pY3Jvc29mdCBhbmQgVGlrVG9rLCBhbW9uZyBvdGhlcnMg4oCUIGhhcyBpbnRyb2R1Y2VkIE1hcmV5LCBhIGdlbmVyYXRpdmUgQUkgdmlkZW8gbW9kZWwgZGVzaWduZWQgZm9yIEhvbGx5d29vZCBzdHVkaW9zLCBmaWxtbWFrZXJzIGFuZCBlbnRlcnByaXNlIGJyYW5kcy4gUG9zaXRpb25lZCBhcyBhIOKAnGNsZWFu4oCdIHN0YXRlLW9mLXRoZS1hcnQgZm91bmRhdGlvbmFsIEFJIHZpZGVvIG1vZGVsLCBNYXJleSBpcyB0cmFpbmVkIGV4Y2x1c2l2ZWx5IG9uIG93bmVkIGFuZCBsaWNlbnNlZCBkYXRhLCBvZmZlcmluZyBhbiBldGhpY2FsIGFsdGVybmF0aXZlIHRvIEFJIG1vZGVscyBkZXZlbG9wZWQgdXNpbmcgc2NyYXBlZCBjb250ZW50LgoKTmF0aXZlIEhEIGdlbmVyYXRpb24g4oCUIEdlbmVyYXRlcyBoaWdoLWRlZmluaXRpb24gdmlkZW8gd2l0aG91dCByZWx5aW5nIG9uIHVwc2NhbGluZywgcmVkdWNpbmcgdmlzdWFsIGFydGlmYWN0cwpFeHRlbmRlZCB2aWRlbyBsZW5ndGgg4oCUIFVubGlrZSBtb3N0IEFJIHZpZGVvIG1vZGVscywgd2hpY2ggZ2VuZXJhdGUgb25seSBhIGZldyBzZWNvbmRzIG9mIGZvb3RhZ2UsIE1hcmV5IGNhbiBjcmVhdGUgMzAtc2Vjb25kIHNlcXVlbmNlcyBpbiBhIHNpbmdsZSBwYXNzLgpMYXllci1iYXNlZCBlZGl0aW5nIOKAlCBVbmxpa2Ugb3RoZXIgZ2VuZXJhdGl2ZSB2aWRlbyBtb2RlbHMsIE1hcmV5IGFsbG93cyB1c2VycyB0byBzZXBhcmF0ZWx5IGVkaXQgdGhlIGZvcmVncm91bmQsIG1pZGdyb3VuZCBhbmQgYmFja2dyb3VuZCwgcHJvdmlkaW5nIG1vcmUgcHJlY2lzZSBjb250cm9sIG92ZXIgdmlkZW8gY29tcG9zaXRpb24uClN0b3J5Ym9hcmQgYW5kIHNrZXRjaC1iYXNlZCBpbnB1dHMg4oCUIEluc3RlYWQgb2YgcmVseWluZyBvbmx5IG9uIHRleHQgcHJvbXB0cyAoYXMgbWFueSBBSSBtb2RlbHMgZG8pLCBNYXJleSBlbmFibGVzIGZpbG1tYWtlcnMgdG8gY3JlYXRlIHVzaW5nIHN0b3J5Ym9hcmRzLCBza2V0Y2hlcyBhbmQgZXZlbiBsaXZlLWFjdGlvbiByZWZlcmVuY2VzLCBtYWtpbmcgaXQgbW9yZSBpbnR1aXRpdmUgZm9yIHByb2Zlc3Npb25hbHMuCk1vcmUgcmVzcG9uc2l2ZSB0byBjb25kaXRpb25pbmcgaW5wdXRzIOKAlCBUaGUgbW9kZWwgd2FzIGRlc2lnbmVkIHRvIGJldHRlciBpbnRlcnByZXQgZXh0ZXJuYWwgaW5wdXRzIGxpa2UgZHJhd2luZ3MgYW5kIG1vdGlvbiByZWZlcmVuY2VzLCBtYWtpbmcgQUktZ2VuZXJhdGVkIHZpZGVvIG1vcmUgY29udHJvbGxhYmxlLgrigJxHZW5lcmF0aXZlLW5hdGl2ZeKAnSB2aWRlbyBlZGl0b3Ig4oCUIE1vb252YWxsZXkgaXMgZGV2ZWxvcGluZyBjb21wYW5pb24gc29mdHdhcmUgZm9yIE1hcmV5LCB3aGljaCBmdW5jdGlvbnMgYXMgYSBnZW5lcmF0aXZlLW5hdGl2ZSB2aWRlbyBlZGl0aW5nIHRvb2wgdGhhdCBoZWxwcyB1c2VycyBtYW5hZ2UgcHJvamVjdHMgYW5kIHRpbWVsaW5lcyBtb3JlIGVmZmVjdGl2ZWx5LiIsLCxIb3N0ZWQgYWNjZXNzIChubyBBUEkpLENhbmFkYSwsLCwsLDIwMjUtMTEtMjggMTE6NTI6MTMrMDA6MDAsLCwsLCxJbmR1c3RyeSwsLCwsVW5yZWxlYXNlZCwiIiJNYXJleSwgYXZhaWxhYmxlIG5vdyBvbiBhbiBpbnZpdGF0aW9uLW9ubHkgd2FpdGxpc3QgYmFzaXMsIGpvaW5zIEFkb2Jl4oCZcyBGaXJlZmx5IFZpZGVvIG1vZGVsLCB3aGljaCB0aGF0IGxvbmcgZXN0YWJsaXNoZWQgc29mdHdhcmUgdmVuZG9yIHNheXMgaXMgYWxzbyBlbnRlcnByaXNlLWdyYWRlIiIiLCwsLCwsLCwsLCwsTm8KSHVueXVhbi1UdXJib1MsTGFuZ3VhZ2UsIkxhbmd1YWdlIG1vZGVsaW5nL2dlbmVyYXRpb24sUXVhbnRpdGF0aXZlIHJlYXNvbmluZyxRdWVzdGlvbiBhbnN3ZXJpbmcsQ29kZSBnZW5lcmF0aW9uLFRleHQgc3VtbWFyaXphdGlvbiIsVGVuY2VudCwiVGVuY2VudCBIdW55dWFuIFRlYW06IEFvIExpdSwgQm90b25nIFpob3UsIENhbiBYdSwgQ2hheXNlIFpob3UsIENoZW5DaGVuIFpoYW5nLCBDaGVuZ2NoZW5nIFh1LCBDaGVuaGFvIFdhbmcsIERlY2hlbmcgV3UsIERlbmdwZW5nIFd1LCBEaWFuIEppYW8sIERvbmcgRHUsIERvbmcgV2FuZywgRmVuZyBaaGFuZywgRmVuZ3pvbmcgTGlhbiwgR3VhbmdodWkgWHUsIEd1YW53ZWkgWmhhbmcsIEhhaSBXYW5nLCBIYWlwZW5nIEx1bywgSGFuIEh1LCBIdWlsaW4gWHUsIEppYWppYSBXdSwgSmlhbmNoZW4gWmh1LCBKaWFuZmVuZyBZYW4sIEppYXFpIFpodSwgSmlob25nIFpoYW5nLCBKaW5iYW8gWHVlLCBKdW4gWGlhLCBKdW5xaWFuZyBaaGVuZywgS2FpIExpdSwgS2FpIFpoYW5nLCBLYWkgWmhlbmcsIEtlamlhbyBMaSwgS2V5YW8gV2FuZywgTGFuIEppYW5nLCBMaXhpbiBMaXUsIEx1bHUgV3UsIE1lbmd5dWFuIEh1YW5nLCBQZWlqaWUgWXUsIFBlaXFpIFdhbmcsIFFpYW4gV2FuZywgUWlhbmJpYW8gWGlhbmcsIFFpYmluIExpdSwgUWluZ2ZlbmcgU3VuLCBSaWNoYXJkIEd1bywgUnVvYmluZyBYaWUsIFNhaXlvbmcgWWFuZywgU2hhb2h1YSBDaGVuLCBTaGlodWkgSHUsIFNodWFpIExpLCBTaHVhaXBlbmcgTGksIFNodWFuZyBDaGVuLCBTdW5jb25nIFpoZW5nLCBUYW8gWWFuZywgVGlhbiBaaGFuZywgVGluZ2hhbyBZdSwgV2VpZG9uZyBIYW4sIFdlaWppZSBMaXUsIFdlaWppbiBaaG91LCBXZWlrYW5nIFdhbmcsIFdlc2xleWUgQ2hlbiwgWGlhbyBGZW5nLCBYaWFvcWluIFJlbiwgWGluZ3d1IFN1biwgWGlvbmcgS3VhbmcsIFh1ZW1lbmcgSHVhbmcsIFh1biBDYW8sIFlhbmZlbmcgQ2hlbiwgWWFuZyBEdSwgWmhlbiBZYW5nLCBZYW5neXUgVGFvLCBZYXBpbmcgRGVuZywgWWkgU2hlbiwgWWlnZW5nIEhvbmcsIFlpcWkgQ2hlbiwgWWlxaW5nIEh1YW5nLCBZdWNoaSBEZW5nLCBZdWUgTWFvLCBZdWxvbmcgV2FuZywgWXV5dWFuIFplbmcsIFplbmFuIFh1LCBaaGFuaHVpIEthbmcsIFpoZSBaaGFvLCBaaGVuWGlhbmcgWWFuLCBaaGVuZyBGYW5nLCBaaGljaGFvIEh1LCBaaG9uZ3poaSBDaGVuLCBaaHVveXUgTGksIFpvbmd3ZWkgTGksIEFsZXggWWFuLCBBbmRlIExpYW5nLCBCYWl0b25nIExpdSwgQmVpcGluZyBQYW4sIEJpbiBYaW5nLCBCaW5naG9uZyBXdSwgQmluZ3hpbiBRdSwgQm9saW4gTmksIEJveXUgV3UsIENoZW4gTGksIENoZW5nIEppYW5nICwgQ2hlbmcgWmhhbmcsIENoZW5nanVuIExpdSwgQ2hlbmd4dSBZYW5nLCBDaGVuZ3pob25nIFh1LCBDaGl5dSBXYW5nLCBDaG9uZyBaaGEsIERhaXN5IFlpLCBEaSBXYW5nLCBGYW55YW5nIEx1LCBGZWkgQ2hlbiwgRmVpZmVpIExpdSwgRmVuZyBaaGVuZywgR3VhbmdodWEgWXUsIEd1aXlhbmcgTGksIEd1b2h1YSBXYW5nLCBIYWlzaGVuZyBMaW4sIEhhbiBMaXUsIEhhbiBXYW5nLCBIYW8gRmVpLCBIYW8gTHUsIEhhb3FpbmcgSmlhbmcsIEhhb3JhbiBTdW4sIEhhb3RpYW4gWmh1LCBIdWFuZ2ppbiBEYWksIEh1YW5rdWkgQ2hlbiwgSHVhd2VuIEZlbmcsIEh1aWh1aSBDYWksIEh1eGluIFBlbmcsIEphY2tzb24gTHYsIEppYWNoZW5nIFNoaSwgSmlhaGFvIEJ1LCBKaWFuYm8gTGksIEppYW5nbHUgSHUsIEppYW5ndGFvIEd1YW4sIEppYW5pbmcgWHUsIEppYW53ZWkgQ2FpLCBKaWFyb25nIFpoYW5nLCBKaWF3ZWkgU29uZywgSmllIEppYW5nLCBKaWUgTGl1LCBKaWVuZW5nIFlhbmcsIEppaG9uZyBaaGFuZywgSmluIGx2LCBKaW5nIFpoYW8sIEppbmppYW4gTGksIEppbnhpbmcgTGl1LCBKdW4gWmhhbywgSnVudGFvIEd1bywgS2FpIFdhbmcsIEthbiBXdSwgTGVpIEZ1LCBMZWkgSGUsIExlaSBXYW5nLCBMaSBMaXUsIExpYW5nIERvbmcsIExpeWEgWmhhbiwgTG9uZyBDaGVuZywgTG9uZyBYdSwgTWFvIFpoZW5nLCBNZW5nIExpdSwgTWVuZ2thbmcgSHUsIE5hbmxpIENoZW4sIFBlaXJ1aSBDaGVuLCBQZW5nIEhlLCBQZW5nanUgUGFuLCBQZW5nemhpIFdlaSwgUWkgWWFuZywgUWkgWWksIFJvYmVydHMgV2FuZywgUm9uZ3BlbmcgQ2hlbiwgUnVpIFN1biwgUnVpIFlhbmcsIFJ1aWJpbiBDaGVuLCBSdWl4dSBaaG91LCBTaGFvZmVuZyBaaGFuZywgU2hlbmcgWmhhbmcsIFNoaWhhbyBYdSwgU2h1YWlzaHVhaSBDaGFuZywgU2h1bGluIExpdSwgU2lRaSBXYW5nLCBTb25namlhIEZlbmcsIFNvbmdsaW5nIFl1YW4sIFRhbyBaaGFuZywgVGlhbmppYW8gTGFuZywgVG9uZ2thaSBMaSwgV2VpIERlbmcsIFdlaSBMaSwgV2VpY2hhbyBXYW5nLCBXZWlnYW5nIFpoYW5nLCBXZWl4dWFuIFN1biwgV2VuIE91eWFuZywgV2VueGlhbmcgSmlhbywgV2VuemhpIFN1biwgV2Vuemh1byBKaWEsIFhpYW5nIFpoYW5nLCBYaWFuZ3l1IEhlLCBYaWFuc2h1biBSZW4sIFhpYW9ZaW5nIFpodSwgWGlhb2xvbmcgR3VvLCBYaWFveHVlIExpLCBYaWFveXUgTWEsIFhpY2FuIEx1LCBYaW5odWEgRmVuZywgWGludGluZyBIdWFuZywgWGlueXUgR3VhbiwgWGlydWkgTGksIFh1IFpoYW5nLCBYdWRvbmcgR2FvLCBYdW4gTHVvLCBYdXhpYW5nIFFpLCBZYW5na3VuIENoZW4sIFlhbmd5dSBUYW8sIFlhbmxpbmcgWGlhbywgWWFudGFvIE1haSwgWWFuemUgQ2hlbiwgWWFvIERpbmcsIFlldGluZyBZYW5nLCBZaUZhbiBTb25nLCBZaWZhbiBZYW5nLCBZaWppYW8gWmh1LCBZaW5oZSBXdSwgWWl4aWFuIExpdSwgWW9uZyBZYW5nLCBZdWFuanVuIENhaSwgWXVhbmxpbiBUdSwgWXVlIFpoYW5nLCBZdWZlaSBIdWFuZywgWXVoYW5nIFpob3UsIFl1aGFvIEppYW5nLCBZdWhvbmcgTGl1LCBZdWh1aSBIdSwgWXVqaW4gTGluLCBZdW4gWWFuZywgWXVuaGFvIFdhbmcsIFl1c29uZyBaaGFuZywgWmVrdW4gV3UsIFplbG9uZyBaaGFuZywgWmhhbiBZdSwgWmhhb2xpYW5nIFlhbmcsIFpoZSBaaGFvLCBaaGVuZyBMaSwgWmhlbnl1IEh1YW5nLCBaaGlndWFuZyBMaXUsIFpoaWppYW5nIFh1LCBaaGlxaW5nIEt1aSwgWmhpeWluIFplbmcsIFpoaXl1YW4gWGlvbmcsIFpodW8gSGFuLCBaaWZhbiBXdSwgWmlnYW5nIEdlbmcsIFppbG9uZyBaaGFvLCBaaXlhbiBUYW5nLCBaaXl1YW4gWmh1LCBab25nbGVpIFpodSwgWmhpamlhbmcgWHUiLDIwMjUtMDMtMTEsIlRlbmNlbnQgSHVuWXVhbiBUdXJibyBTOiBUaGUgZmFzdGVzdCByZWFzb25pbmcgTExNCkF0IHBhciB3aXRoIERlZXBTZWVrLCBDbGF1ZGUgMy41IGFuZCBHUFQtNG8iLCJodHRwczovL3dlYi5hcmNoaXZlLm9yZy93ZWIvMjAyNTA0MDgxMDU2MjIvaHR0cHM6Ly93d3cuZGFwaW5ndGltZS5jb20vYXJ0aWNsZS8yMTcxLmh0bWwKCmh0dHBzOi8vbWVkaXVtLmNvbS9kYXRhLXNjaWVuY2UtaW4teW91ci1wb2NrZXQvdGVuY2VudC1odW55dWFuLXR1cmJvLXMtdGhlLWZhc3Rlc3QtcmVhc29uaW5nLWxsbS1kNjRhMDJiZWQ1YzgKCmh0dHBzOi8vYXJ4aXYub3JnL2Ficy8yNTA1LjE1NDMxIiwsU09UQSBpbXByb3ZlbWVudCwiQmFzZWQgb24gdGhlIHBob3RvcyBwdWJsaXNoZWQgYnkgVGVuY2VudCBvbiBYLCBpdCBhY2hpZXZlZCB0b3AgcGVyZm9ybWFuY2Ugb24gc2V2ZXJhbCBiZW5jaG1hcmtzIC0gTU1MVSwgQy1FdmFsLCBNQVRILiAoaHR0cHM6Ly94LmNvbS9UZW5jZW50SHVueXVhbi9zdGF0dXMvMTg5OTEwNTgwMzA3Mzk1ODAxMC9waG90by8xKSIsNTYwMDAwMDAwMDAwLjAsIiB0aGUgbW9kZWwgc2NhbGVzIHRvIDU2QiBhY3RpdmF0ZWQKcGFyYW1ldGVycyBhbmQgNTYwQiB0b3RhbCBwYXJhbWV0ZXJzIiw1LjRlKzI0LCJ1c2luZyBDID0gNipORCwgNiogNTYgYmlsbGlvbiBwYXJhbWV0ZXJzICogMTYgdHJpbGxpb24gdG9rZW5zID0gfjUuNGUyNCBGTE9QIiwxNjAwMDAwMDAwMDAwMCxwcmUtdHJhaW5lZCBvbiAxNlQgaGlnaC1xdWFsaXR5IHRva2VucywsLCwiU3VwZXJ2aXNlZCBmaW5lLXR1bmluZyAoU0ZUKSxSZWluZm9yY2VtZW50IGxlYXJuaW5nIixDb25maWRlbnQsIkFzIExhcmdlIExhbmd1YWdlIE1vZGVscyAoTExNcykgcmFwaWRseSBhZHZhbmNlLCB3ZSBpbnRyb2R1Y2UgSHVueXVhbi1UdXJib1MsIGEgbm92ZWwgbGFyZ2UgaHlicmlkIFRyYW5zZm9ybWVyLU1hbWJhIE1peHR1cmUgb2YgRXhwZXJ0cyAoTW9FKSBtb2RlbC4gSXQgc3luZXJnaXN0aWNhbGx5IGNvbWJpbmVzIE1hbWJhJ3MgbG9uZy1zZXF1ZW5jZSBwcm9jZXNzaW5nIGVmZmljaWVuY3kgd2l0aCBUcmFuc2Zvcm1lcidzIHN1cGVyaW9yIGNvbnRleHR1YWwgdW5kZXJzdGFuZGluZy4gSHVueXVhbi1UdXJib1MgZmVhdHVyZXMgYW4gYWRhcHRpdmUgbG9uZy1zaG9ydCBjaGFpbi1vZi10aG91Z2h0IChDb1QpIG1lY2hhbmlzbSwgZHluYW1pY2FsbHkgc3dpdGNoaW5nIGJldHdlZW4gcmFwaWQgcmVzcG9uc2VzIGZvciBzaW1wbGUgcXVlcmllcyBhbmQgZGVlcCAiInRoaW5raW5nIiIgbW9kZXMgZm9yIGNvbXBsZXggcHJvYmxlbXMsIG9wdGltaXppbmcgY29tcHV0YXRpb25hbCByZXNvdXJjZXMuIEFyY2hpdGVjdHVyYWxseSwgdGhpcyA1NkIgYWN0aXZhdGVkICg1NjBCIHRvdGFsKSBwYXJhbWV0ZXIgbW9kZWwgZW1wbG95cyAxMjggbGF5ZXJzIChNYW1iYTIsIEF0dGVudGlvbiwgRkZOKSB3aXRoIGFuIGlubm92YXRpdmUgQU1GL01GIGJsb2NrIHBhdHRlcm4uIEZhc3RlciBNYW1iYTIgZW5zdXJlcyBsaW5lYXIgY29tcGxleGl0eSwgR3JvdXBlZC1RdWVyeSBBdHRlbnRpb24gbWluaW1pemVzIEtWIGNhY2hlLCBhbmQgRkZOcyB1c2UgYW4gTW9FIHN0cnVjdHVyZS4gUHJlLXRyYWluZWQgb24gMTZUIGhpZ2gtcXVhbGl0eSB0b2tlbnMsIGl0IHN1cHBvcnRzIGEgMjU2SyBjb250ZXh0IGxlbmd0aCBhbmQgaXMgdGhlIGZpcnN0IGluZHVzdHJ5LWRlcGxveWVkIGxhcmdlLXNjYWxlIE1hbWJhIG1vZGVsLiBPdXIgY29tcHJlaGVuc2l2ZSBwb3N0LXRyYWluaW5nIHN0cmF0ZWd5IGVuaGFuY2VzIGNhcGFiaWxpdGllcyB2aWEgU3VwZXJ2aXNlZCBGaW5lLVR1bmluZyAoM00gaW5zdHJ1Y3Rpb25zKSwgYSBub3ZlbCBBZGFwdGl2ZSBMb25nLXNob3J0IENvVCBGdXNpb24gbWV0aG9kLCBNdWx0aS1yb3VuZCBEZWxpYmVyYXRpb24gTGVhcm5pbmcgZm9yIGl0ZXJhdGl2ZSBpbXByb3ZlbWVudCwgYW5kIGEgdHdvLXN0YWdlIExhcmdlLXNjYWxlIFJlaW5mb3JjZW1lbnQgTGVhcm5pbmcgcHJvY2VzcyB0YXJnZXRpbmcgU1RFTSBhbmQgZ2VuZXJhbCBpbnN0cnVjdGlvbi1mb2xsb3dpbmcuIEV2YWx1YXRpb25zIHNob3cgc3Ryb25nIHBlcmZvcm1hbmNlOiBvdmVyYWxsIHRvcCA3IHJhbmsgb24gTE1TWVMgQ2hhdGJvdCBBcmVuYSB3aXRoIGEgc2NvcmUgb2YgMTM1Niwgb3V0cGVyZm9ybWluZyBsZWFkaW5nIG1vZGVscyBsaWtlIEdlbWluaS0yLjAtRmxhc2gtMDAxICgxMzUyKSBhbmQgbzQtbWluaS0yMDI1LTA0LTE2ICgxMzQ1KS4gVHVyYm9TIGFsc28gYWNoaWV2ZXMgYW4gYXZlcmFnZSBvZiA3Ny45JSBhY3Jvc3MgMjMgYXV0b21hdGVkIGJlbmNobWFya3MuIEh1bnl1YW4tVHVyYm9TIGJhbGFuY2VzIGhpZ2ggcGVyZm9ybWFuY2UgYW5kIGVmZmljaWVuY3ksIG9mZmVyaW5nIHN1YnN0YW50aWFsIGNhcGFiaWxpdGllcyBhdCBsb3dlciBpbmZlcmVuY2UgY29zdHMgdGhhbiBtYW55IHJlYXNvbmluZyBtb2RlbHMsIGVzdGFibGlzaGluZyBhIG5ldyBwYXJhZGlnbSBmb3IgZWZmaWNpZW50IGxhcmdlLXNjYWxlIHByZS10cmFpbmVkIG1vZGVscy4iLCwsQVBJIGFjY2VzcyxDaGluYSwsLCwsLDIwMjYtMDItMTEgMDE6Mjg6MDArMDA6MDAsLCwsLGZvdW5kIG5vd2hlcmUsSW5kdXN0cnksLCwsLFVucmVsZWFzZWQsQVBJIHZpYSBUZW5jZW50IENsb3VkLFRydWUsLCwsLCwsLCwsLE5vCll1RSxTcGVlY2gsIk11c2ljIGdlbmVyYXRpb24sVGV4dC10by1zcGVlY2ggKFRUUykiLCJIb25nIEtvbmcgVW5pdmVyc2l0eSBv</x:v>
      </x:c>
    </x:row>
    <x:row r="49" ht="18" customHeight="1">
      <x:c r="A49" s="17" t="n">
        <x:v>44</x:v>
      </x:c>
      <x:c r="B49" s="17" t="n">
        <x:v>310</x:v>
      </x:c>
      <x:c r="C49" s="160" t="str">
        <x:v>ZiBTY2llbmNlIGFuZCBUZWNobm9sb2d5IChIS1VTVCksTXVsdGltb2RhbCBBcnQgUHJvamVjdGlvbiAoTUFQKSIsIlJ1aWJpbiBZdWFuLCBIYW5mZW5nIExpbiwgU2h1eXVlIEd1bywgR2UgWmhhbmcsIEppYWhhbyBQYW4sIFlvbmd5aSBaYW5nLCBIYW9oZSBMaXUsIFlpbWluZyBMaWFuZywgV2VueWUgTWEsIFhpbmdqaWFuIER1LCBYaW5ydW4gRHUsIFpoZW4gWWUsIFRpYW55dSBaaGVuZywgWWluZ2hhbyBNYSwgTWluZ2hhbyBMaXUsIFpleXVlIFRpYW4sIFppeWEgWmhvdSwgTGl1bWVuZyBYdWUsIFhpbmd3ZWkgUXUsIFlpemhpIExpLCBTaGFuZ2RhIFd1LCBUaWFuaGFvIFNoZW4sIFppeWFuZyBNYSwgSnVuIFpoYW4sIENodW5odWkgV2FuZywgWWF0aWFuIFdhbmcsIFhpYW93ZWkgQ2hpLCBYaW55dWUgWmhhbmcsIFpoZW56aHUgWWFuZywgWGlhbmd6aG91IFdhbmcsIFNoYW5zb25nIExpdSwgTGluZ3J1aSBNZWksIFBlbmcgTGksIEp1bmppZSBXYW5nLCBKaWFud2VpIFl1LCBHdW9qaWFuIFBhbmcsIFh1IExpLCBaaWhhbyBXYW5nLCBYaWFvaHVhbiBaaG91LCBMaWp1biBZdSwgRW1tYW5vdWlsIEJlbmV0b3MsIFlvbmcgQ2hlbiwgQ2hlbmdodWEgTGluLCBYaWUgQ2hlbiwgR3VzIFhpYSwgWmhhb3hpYW5nIFpoYW5nLCBDaGFvIFpoYW5nLCBXZW5odSBDaGVuLCBYaW55dSBaaG91LCBYaXBlbmcgUWl1LCBSb2dlciBEYW5uZW5iZXJnLCBKaWFoZW5nIExpdSwgSmlhbiBZYW5nLCBXZW5oYW8gSHVhbmcsIFdlaSBYdWUsIFh1IFRhbiwgWWlrZSBHdW8iLDIwMjUtMDMtMTEsIll1RTogU2NhbGluZyBPcGVuIEZvdW5kYXRpb24gTW9kZWxzIGZvciBMb25nLUZvcm0gTXVzaWMgR2VuZXJhdGlvbgoiLGh0dHBzOi8vYXJ4aXYub3JnL2Ficy8yNTAzLjA4NjM4LDY1LjAsLCw3MDAwMDAwMDAwLjAsN0IsLCwsLCwsTlZJRElBIEg4MDAgU1hNNSwsQ29uZmlkZW50LCJXZSB0YWNrbGUgdGhlIHRhc2sgb2YgbG9uZy1mb3JtIG11c2ljIGdlbmVyYXRpb24tLXBhcnRpY3VsYXJseSB0aGUgY2hhbGxlbmdpbmcgXHRleHRiZntseXJpY3MtdG8tc29uZ30gcHJvYmxlbS0tYnkgaW50cm9kdWNpbmcgWXVFLCBhIGZhbWlseSBvZiBvcGVuIGZvdW5kYXRpb24gbW9kZWxzIGJhc2VkIG9uIHRoZSBMTGFNQTIgYXJjaGl0ZWN0dXJlLiBTcGVjaWZpY2FsbHksIFl1RSBzY2FsZXMgdG8gdHJpbGxpb25zIG9mIHRva2VucyBhbmQgZ2VuZXJhdGVzIHVwIHRvIGZpdmUgbWludXRlcyBvZiBtdXNpYyB3aGlsZSBtYWludGFpbmluZyBseXJpY2FsIGFsaWdubWVudCwgY29oZXJlbnQgbXVzaWNhbCBzdHJ1Y3R1cmUsIGFuZCBlbmdhZ2luZyB2b2NhbCBtZWxvZGllcyB3aXRoIGFwcHJvcHJpYXRlIGFjY29tcGFuaW1lbnQuIEl0IGFjaGlldmVzIHRoaXMgdGhyb3VnaCAoMSkgdHJhY2stZGVjb3VwbGVkIG5leHQtdG9rZW4gcHJlZGljdGlvbiB0byBvdmVyY29tZSBkZW5zZSBtaXh0dXJlIHNpZ25hbHMsICgyKSBzdHJ1Y3R1cmFsIHByb2dyZXNzaXZlIGNvbmRpdGlvbmluZyBmb3IgbG9uZy1jb250ZXh0IGx5cmljYWwgYWxpZ25tZW50LCBhbmQgKDMpIGEgbXVsdGl0YXNrLCBtdWx0aXBoYXNlIHByZS10cmFpbmluZyByZWNpcGUgdG8gY29udmVyZ2UgYW5kIGdlbmVyYWxpemUuIEluIGFkZGl0aW9uLCB3ZSByZWRlc2lnbiB0aGUgaW4tY29udGV4dCBsZWFybmluZyB0ZWNobmlxdWUgZm9yIG11c2ljIGdlbmVyYXRpb24sIGVuYWJsaW5nIHZlcnNhdGlsZSBzdHlsZSB0cmFuc2ZlciAoZS5nLiwgY29udmVydGluZyBKYXBhbmVzZSBjaXR5IHBvcCBpbnRvIGFuIEVuZ2xpc2ggcmFwIHdoaWxlIHByZXNlcnZpbmcgdGhlIG9yaWdpbmFsIGFjY29tcGFuaW1lbnQpIGFuZCBiaWRpcmVjdGlvbmFsIGdlbmVyYXRpb24uIFRocm91Z2ggZXh0ZW5zaXZlIGV2YWx1YXRpb24sIHdlIGRlbW9uc3RyYXRlIHRoYXQgWXVFIG1hdGNoZXMgb3IgZXZlbiBzdXJwYXNzZXMgc29tZSBvZiB0aGUgcHJvcHJpZXRhcnkgc3lzdGVtcyBpbiBtdXNpY2FsaXR5IGFuZCB2b2NhbCBhZ2lsaXR5LiBJbiBhZGRpdGlvbiwgZmluZS10dW5pbmcgWXVFIGVuYWJsZXMgYWRkaXRpb25hbCBjb250cm9scyBhbmQgZW5oYW5jZWQgc3VwcG9ydCBmb3IgdGFpbCBsYW5ndWFnZXMuIEZ1cnRoZXJtb3JlLCBiZXlvbmQgZ2VuZXJhdGlvbiwgd2Ugc2hvdyB0aGF0IFl1RSdzIGxlYXJuZWQgcmVwcmVzZW50YXRpb25zIGNhbiBwZXJmb3JtIHdlbGwgb24gbXVzaWMgdW5kZXJzdGFuZGluZyB0YXNrcywgd2hlcmUgdGhlIHJlc3VsdHMgb2YgWXVFIG1hdGNoIG9yIGV4Y2VlZCBzdGF0ZS1vZi10aGUtYXJ0IG1ldGhvZHMgb24gdGhlIE1BUkJMRSBiZW5jaG1hcmsuIEtleXdvcmRzOiBseXJpY3Myc29uZywgc29uZyBnZW5lcmF0aW9uLCBsb25nLWZvcm0sIGZvdW5kYXRpb24gbW9kZWwsIG11c2ljIGdlbmVyYXRpb24KIiwsLCwiSG9uZyBLb25nLENoaW5hIixMbGFtYSAyLTdCLCwsNTEyLjAsLDIwMjYtMDUtMjUgMTI6MjM6MzErMDA6MDAsLCwsLCwiQWNhZGVtaWEsUmVzZWFyY2ggY29sbGVjdGl2ZSIsLCwsLCwsLCwsLCw3MDMzMjYuNzM3MDk2Njg1NSwsLCwsLApSZWthIEZsYXNoIDMsIk11bHRpbW9kYWwsTGFuZ3VhZ2UsVmlzaW9uLFZpZGVvLFNwZWVjaCIsIkNoYXQsQ29kZSBnZW5lcmF0aW9uLExhbmd1YWdlIG1vZGVsaW5nL2dlbmVyYXRpb24sUXVhbnRpdGF0aXZlIHJlYXNvbmluZyxRdWVzdGlvbiBhbnN3ZXJpbmcsQ2hhcmFjdGVyIHJlY29nbml0aW9uIChPQ1IpLFZpc3VhbCBxdWVzdGlvbiBhbnN3ZXJpbmcsVmlkZW8gZGVzY3JpcHRpb24sU3BlZWNoIHJlY29nbml0aW9uIChBU1IpIixSZWthIEFJLCwyMDI1LTAzLTEwLFJlYXNvbmluZyB3aXRoIFJla2EgRmxhc2ggMyxodHRwczovL3d3dy5yZWthLmFpL25ld3MvaW50cm9kdWNpbmctcmVrYS1mbGFzaCwsLCwyMTAwMDAwMDAwMC4wLCwsLCwsLCwsLENvbmZpZGVudCwiVG9kYXksIHdlIGFyZSBvcGVuIHNvdXJjaW5nIGEgcmVzZWFyY2ggcHJldmlldyBvZiBhIG5ldyB2ZXJzaW9uIG9mIFJla2EgRmxhc2ggMywgb3VyIDIxIGJpbGxpb24gcGFyYW1ldGVycyBtb2RlbC4gUmVrYSBGbGFzaCAzIGlzIGEgY29tcGFjdCwgZ2VuZXJhbC1wdXJwb3NlIG1vZGVsIHRoYXQgZXhjZWxzIGF0IGdlbmVyYWwgY2hhdCwgY29kaW5nLCBpbnN0cnVjdGlvbiBmb2xsb3dpbmcsIGFuZCBmdW5jdGlvbiBjYWxsaW5nLiBUaGUgY3VycmVudCB2ZXJzaW9uIHBlcmZvcm1zIGNvbXBldGl0aXZlbHkgd2l0aCBwcm9wcmlldGFyeSBtb2RlbHMgc3VjaCBhcyBPcGVuQUkgbzEtbWluaSwgbWFraW5nIGl0IGEgZ29vZCBtb2RlbCB0byBidWlsZCBtYW55IGFwcGxpY2F0aW9ucyB0aGF0IHJlcXVpcmUgbG93IGxhdGVuY3kgb3Igb24tZGV2aWNlIGRlcGxveW1lbnRzLiBJdCBpcyBjdXJyZW50bHkgdGhlIGJlc3QgbW9kZWwgaW4gaXRzIHNpemUgY2F0ZWdvcnkgLiIsLCxPcGVuIHdlaWdodHMgKHVucmVzdHJpY3RlZCksVW5pdGVkIFN0YXRlcyBvZiBBbWVyaWNhLCwsLCwsMjAyNS0xMS0yOCAxMTo1MjoxMyswMDowMCwsLCwsLEluZHVzdHJ5LCwsLCxVbnJlbGVhc2VkLCIiIlRoZSBtb2RlbCB3ZWlnaHRzIGFyZSBhdmFpbGFibGUgdG8gZG93bmxvYWQgYW5kIG1vZGlmeSB1bmRlciBBcGFjaGUgMi4wIGxpY2Vuc2UuIiIKCmh0dHBzOi8vaHVnZ2luZ2ZhY2UuY28vUmVrYUFJL3Jla2EtZmxhc2gtMyIsLCwsLCwsLFJla2FBSSwsLCxZZXMKU2VlZHJlYW0gMi4wLEltYWdlIGdlbmVyYXRpb24sIkltYWdlIGdlbmVyYXRpb24sVGV4dC10by1pbWFnZSIsQnl0ZURhbmNlLCJMaXh1ZSBHb25nLCBYaWFveGlhIEhvdSwgRmFuc2hpIExpLCBMaWFuZyBMaSwgWGlhb2NoZW4gTGlhbiwgRmVpIExpdSwgTGl5YW5nIExpdSwgV2VpIExpdSwgV2VpIEx1LCBZaWNodW4gU2hpLCBTaGlxaSBTdW4sIFl1IFRpYW4sIFpoaSBUaWFuLCBQZW5nIFdhbmcsIFh1biBXYW5nLCBZZSBXYW5nLCBHdW9mZW5nIFd1LCBKaWUgV3UsIFhpbiBYaWEsIFh1ZWZlbmcgWGlhbywgTGluamllIFlhbmcsIFpob25naHVhIFpoYWksIFhpbnl1IFpoYW5nLCBRaSBaaGFuZywgWXV3ZWkgWmhhbmcsIFNoaWppYSBaaGFvLCBKaWFuY2hhbyBZYW5nLCBXZWlsaW4gSHVhbmciLDIwMjUtMDMtMTAsU2VlZHJlYW0gMi4wOiBBIE5hdGl2ZSBDaGluZXNlLUVuZ2xpc2ggQmlsaW5ndWFsIEltYWdlIEdlbmVyYXRpb24gRm91bmRhdGlvbiBNb2RlbCxodHRwczovL2FyeGl2Lm9yZy9hYnMvMjUwMy4wNzcwMywsLCwsLCwsLCwsLCwsVW5rbm93biwiUmFwaWQgYWR2YW5jZW1lbnQgb2YgZGlmZnVzaW9uIG1vZGVscyBoYXMgY2F0YWx5emVkIHJlbWFya2FibGUgcHJvZ3Jlc3MgaW4gdGhlIGZpZWxkIG9mIGltYWdlIGdlbmVyYXRpb24uIEhvd2V2ZXIsIHByZXZhbGVudCBtb2RlbHMgc3VjaCBhcyBGbHV4LCBTRDMuNSBhbmQgTWlkam91cm5leSwgc3RpbGwgZ3JhcHBsZSB3aXRoIGlzc3VlcyBsaWtlIG1vZGVsIGJpYXMsIGxpbWl0ZWQgdGV4dCByZW5kZXJpbmcgY2FwYWJpbGl0aWVzLCBhbmQgaW5zdWZmaWNpZW50IHVuZGVyc3RhbmRpbmcgb2YgQ2hpbmVzZSBjdWx0dXJhbCBudWFuY2VzLiBUbyBhZGRyZXNzIHRoZXNlIGxpbWl0YXRpb25zLCB3ZSBwcmVzZW50IFNlZWRyZWFtIDIuMCwgYSBuYXRpdmUgQ2hpbmVzZS1FbmdsaXNoIGJpbGluZ3VhbCBpbWFnZSBnZW5lcmF0aW9uIGZvdW5kYXRpb24gbW9kZWwgdGhhdCBleGNlbHMgYWNyb3NzIGRpdmVyc2UgZGltZW5zaW9ucywgd2hpY2ggYWRlcHRseSBtYW5hZ2VzIHRleHQgcHJvbXB0IGluIGJvdGggQ2hpbmVzZSBhbmQgRW5nbGlzaCwgc3VwcG9ydGluZyBiaWxpbmd1YWwgaW1hZ2UgZ2VuZXJhdGlvbiBhbmQgdGV4dCByZW5kZXJpbmcuIFdlIGRldmVsb3AgYSBwb3dlcmZ1bCBkYXRhIHN5c3RlbSB0aGF0IGZhY2lsaXRhdGVzIGtub3dsZWRnZSBpbnRlZ3JhdGlvbiwgYW5kIGEgY2FwdGlvbiBzeXN0ZW0gdGhhdCBiYWxhbmNlcyB0aGUgYWNjdXJhY3kgYW5kIHJpY2huZXNzIGZvciBpbWFnZSBkZXNjcmlwdGlvbi4gUGFydGljdWxhcmx5LCBTZWVkcmVhbSBpcyBpbnRlZ3JhdGVkIHdpdGggYSBzZWxmLWRldmVsb3BlZCBiaWxpbmd1YWwgbGFyZ2UgbGFuZ3VhZ2UgbW9kZWwgYXMgYSB0ZXh0IGVuY29kZXIsIGFsbG93aW5nIGl0IHRvIGxlYXJuIG5hdGl2ZSBrbm93bGVkZ2UgZGlyZWN0bHkgZnJvbSBtYXNzaXZlIGRhdGEuIFRoaXMgZW5hYmxlIGl0IHRvIGdlbmVyYXRlIGhpZ2gtZmlkZWxpdHkgaW1hZ2VzIHdpdGggYWNjdXJhdGUgY3VsdHVyYWwgbnVhbmNlcyBhbmQgYWVzdGhldGljIGV4cHJlc3Npb25zIGRlc2NyaWJlZCBpbiBlaXRoZXIgQ2hpbmVzZSBvciBFbmdsaXNoLiBCZXNpZGUsIEdseXBoLUFsaWduZWQgQnlUNSBpcyBhcHBsaWVkIGZvciBmbGV4aWJsZSBjaGFyYWN0ZXItbGV2ZWwgdGV4dCByZW5kZXJpbmcsIHdoaWxlIGEgU2NhbGVkIFJPUEUgZ2VuZXJhbGl6ZXMgd2VsbCB0byB1bnRyYWluZWQgcmVzb2x1dGlvbnMuIE11bHRpLXBoYXNlIHBvc3QtdHJhaW5pbmcgb3B0aW1pemF0aW9ucywgaW5jbHVkaW5nIFNGVCBhbmQgUkxIRiBpdGVyYXRpb25zLCBmdXJ0aGVyIGltcHJvdmUgdGhlIG92ZXJhbGwgY2FwYWJpbGl0eS4gVGhyb3VnaCBleHRlbnNpdmUgZXhwZXJpbWVudGF0aW9uLCB3ZSBkZW1vbnN0cmF0ZSB0aGF0IFNlZWRyZWFtIDIuMCBhY2hpZXZlcyBzdGF0ZS1vZi10aGUtYXJ0IHBlcmZvcm1hbmNlIGFjcm9zcyBtdWx0aXBsZSBhc3BlY3RzLCBpbmNsdWRpbmcgcHJvbXB0LWZvbGxvd2luZywgYWVzdGhldGljcywgdGV4dCByZW5kZXJpbmcsIGFuZCBzdHJ1Y3R1cmFsIGNvcnJlY3RuZXNzLiBGdXJ0aGVybW9yZSwgU2VlZHJlYW0gMi4wIGhhcyBiZWVuIG9wdGltaXplZCB0aHJvdWdoIG11bHRpcGxlIFJMSEYgaXRlcmF0aW9ucyB0byBjbG9zZWx5IGFsaWduIGl0cyBvdXRwdXQgd2l0aCBodW1hbiBwcmVmZXJlbmNlcywgYXMgcmV2ZWFsZWQgYnkgaXRzIG91dHN0YW5kaW5nIEVMTyBzY29yZS4gSW4gYWRkaXRpb24sIGl0IGNhbiBiZSByZWFkaWx5IGFkYXB0ZWQgdG8gYW4gaW5zdHJ1Y3Rpb24tYmFzZWQgaW1hZ2UgZWRpdGluZyBtb2RlbCwgc3VjaCBhcyBTZWVkRWRpdCwgd2l0aCBzdHJvbmcgZWRpdGluZyBjYXBhYmlsaXR5IHRoYXQgYmFsYW5jZXMgaW5zdHJ1Y3Rpb24tZm9sbG93aW5nIGFuZCBpbWFnZSBjb25zaXN0ZW5jeS4iLCwsQVBJIGFjY2VzcyxDaGluYSwsLCwsLDIwMjUtMTEtMjggMTE6NTI6MTMrMDA6MDAsLCwsLCxJbmR1c3RyeSwsLCwsVW5yZWxlYXNlZCwsVHJ1ZSwsLCwsLCwsLCwsTm8KRm94QnJhaW4sTGFuZ3VhZ2UsIkxhbmd1YWdlIG1vZGVsaW5nL2dlbmVyYXRpb24sUXVlc3Rpb24gYW5zd2VyaW5nLE1hdGhlbWF0aWNhbCByZWFzb25pbmciLEZveGNvbm4sLDIwMjUtMDMtMTAsRm94QnJhaW46IEZveGNvbm7igJlzIEluZHVzdHJpYWwtR3JhZGUgUmVhc29uaW5nIExMTSBmb3IgRG9tYWluLVNwZWNpZmljIEFwcGxpY2F0aW9ucywiaHR0cHM6Ly9odWdnaW5nZmFjZS5jby9Gb3hjb25uQUkvTGxhbWFfMy4xLUZveEJyYWluLTcwQgoKaHR0cHM6Ly9haW1hZ2F6aW5lLmNvbS9hcnRpY2xlcy9mb3hjb25uLWNyZWF0ZXMtdGhlLWZpcnN0LXRyYWRpdGlvbmFsLWNoaW5lc2UtbGxtLWZveGJyYWluIiwsLCw3MDAwMDAwMDAwMC4wLDcwQiwsLCwiIiJGb3hjb25uIGFwcGxpZWQgZGF0YSBhdWdtZW50YXRpb24gdGVjaG5pcXVlcywgZ2VuZXJhdGluZyA5OCBiaWxsaW9uIHRva2VucyBvZiBwcmUtdHJhaW5pbmcgZGF0YSBhY3Jvc3MgMjQgdG9waWNzLiAiIiIsLCIiIlRyYWluZWQgdGhlIG1vZGVsIHVzaW5nIDEyMCBOdmlkaWEgSDEwMCBHUFVzIG92ZXIgYSB0b3RhbCBvZiAyLDY4OCBHUFUgZGF5cyIiID0gNjQ1MTIgR1BVLWhvdXJzIixOVklESUEgSDEwMCBQQ0llLCxDb25maWRlbnQsIkZveEJyYWluIGlzIGEgbGFyZ2UgbGFuZ3VhZ2UgbW9kZWwgKExMTSkgaW5kZXBlbmRlbnRseSBkZXZlbG9wZWQgYnkgRm94Y29ubiwgcmVwcmVzZW50aW5nIGEgbWFqb3IgbWlsZXN0b25lIGluIHRoZSBjb21wYW554oCZcyBsb25nLXRlcm0gc3RyYXRlZ3kgdG8gY3JlYXRlIEFJIHRoYXQgZGVlcGx5IHVuZGVyc3RhbmRzIGluZHVzdHJpYWwga25vd2xlZGdlIGFuZCBoaWdoLXJlbGlhYmlsaXR5IGRvbWFpbnMuCgpDdXJyZW50bHkgYXQgdmVyc2lvbiAxLjAsIEZveEJyYWluIGRlbGl2ZXJzIGV4Y2VwdGlvbmFsIHBlcmZvcm1hbmNlIGluIENoaW5lc2UgbGFuZ3VhZ2UgdW5kZXJzdGFuZGluZyBhbmQgZ2VuZXJhdGlvbiwgYW5kIGlzIGV2b2x2aW5nIHRvIG9mZmVyIGluY3JlYXNpbmdseSBkb21haW4tc3BlY2lhbGl6ZWQgY2FwYWJpbGl0aWVzLCB3aXRoIGEgZm9jdXMgb24gcmVhc29uaW5nIGFuZCBkZWNpc2lvbi1tYWtpbmcgaW4gY29tcGxleCBpbmR1c3RyaWFsIGNvbnRleHRzLiIsLCxPcGVuIHdlaWdodHMgKHJlc3RyaWN0ZWQgdXNlKSxUYWl3YW4sTGxhbWEgMy4xLTcwQiw0LjY1NjE5MDJlKzIyLCI2IEZMT1AgLyB0b2tlbiAvIHBhcmFtZXRlciAqIDcwICogMTBeOSBwYXJhbWV0ZXJzICogOTggKiAxMF45IHRva2VucyA9IDQuMTE2ZSsyMiBGTE9QIFt1bmtub3duIGFtb3VudCBvZiBlcG9jaHNdIAoKNzU2MDAwMDAwMDAwMDAwIEZMT1AgLyBHUFUgLyBzZWMgKiA2NDUxMiBHUFUtaG91cnMgW3NlZSB0cmFpbmluZyB0aW1lIG5vdGVzXSAqIDM2MDAgc2VjIC8gaG91ciAqIDAuMyBbYXNzdW1lZCB1dGlsaXphdGlvbl0gPSA1LjI2NzI3NThlKzIyIEZMT1AKCnNxcnQoNC4xMTZlKzIyKjUuMjY3Mjc1OGUrMjIpID0gNC42NTYxOTAyZSsyMiBGTE9QIiwxMjAuMCwsMjAyNS0xMS0yOCAxMTo1MjoxMyswMDowMCwsVGFpcGVpLTEgU3VwZXJjb21wdXRlciBmYWNpbGl0eSwsLCxJbmR1c3RyeSwsLCw2NDUxMi4wLFVucmVsZWFzZWQsIkxsYW1hIDMuMSBsaWNlbnNlCmh0dHBzOi8vaHVnZ2luZ2ZhY2UuY28vRm94Y29ubkFJL0xsYW1hXzMuMS1Gb3hCcmFpbi03MEIiLCwsLCwsODI0MjIuOTM3NDkwMDc2NzQsIk9wZXJhdGlvbiBjb3VudGluZyxIYXJkd2FyZSIsRm94Y29ubkFJLCwsLFllcwoiTGluZy1saXRlLTEuNSAoIiJCYWlsaW5nIiIpIixMYW5ndWFnZSwiTGFuZ3VhZ2UgbW9kZWxpbmcvZ2VuZXJhdGlvbixRdWVzdGlvbiBhbnN3ZXJpbmcsQ29kZSBnZW5lcmF0aW9uIixBbnQgR3JvdXAsIkxpbmcgVGVhbSwgQmlud2VpIFplbmcsIENoYW8gSHVhbmcsIENoYW8gWmhhbmcsIENoYW5neGluIFRpYW4sIENvbmcgQ2hlbiwgRGluZ25hbiBKaW4sIEZlbmcgWXUsIEZlbmcgWmh1LCBGZW5nIFl1YW4sIEZha2FuZyBXYW5nLCBHYW5nc2hhbiBXYW5nLCBHdWFuZ3lhbyBaaGFpLCBIYWl0YW8gWmhhbmcsIEh1aXpob25nIExpLCBKdW4gWmhvdSwgSmlhIExpdSwgSnVucGVuZyBGYW5nLCBKdW5qaWUgT3UsIEp1biBIdSwgSmkgTHVvLCBKaSBaaGFuZywgSmlhbiBMaXUsIEppYW4gU2hhLCBKaWFueHVlIFFpYW4sIEppZXdlaSBXdSwgSnVucGluZyBaaGFvLCBKaWFuZ3VvIExpLCBKdWJhbyBGZW5nLCBKaW5nY2hhbyBEaSwgSnVubWluZyBYdSwgSmluZ2h1YSBZYW8sIEt1YW4gWHUsIEtld2VpIER1LCBMb25nZmVpIExpLCBMZWkgTGlhbmcsIEx1IFl1LCBMaSBUYW5nLCBMaW4gSnUsIFBlbmcgWHUsIFFpbmcgQ3VpLCBTb25nIExpdSwgU2hpY2hlbmcgTGksIFNodW4gU29uZywgU29uZyBZYW4sIFRlbmd3ZWkgQ2FpLCBUaWFueWkgQ2hlbiwgVGluZyBHdW8sIFRpbmcgSHVhbmcsIFRhbyBGZW5nLCBUYW8gV3UsIFdlaSBXdSwgWGlhb2x1IFpoYW5nLCBYdWVtaW5nIFlhbmcsIFhpbiBaaGFvLCBYaWFvYm8gSHUsIFhpbiBMaW4sIFlhbyBaaGFvLCBZaWxvbmcgV2FuZywgWW9uZ3poZW4gR3VvLCBZdWFueXVhbiBXYW5nLCBZdWUgWWFuZywgWWFuZyBDYW8sIFl1aGFvIEZ1LCBZaSBYaW9uZywgWWFuemhlIExpLCBaaGUgTGksIFpoaXFpYW5nIFpoYW5nLCBaaXFpIExpdSwgWmhhb3hpbiBIdWFuLCBadWppZSBXZW4sIFpoZW5oYW5nIFN1biwgWmh1b3h1YW4gRHUsIFpoZW5neXUgSGUiLDIwMjUtMDMtMTAsRXZlcnkgRkxPUCBDb3VudHM6IFNjYWxpbmcgYSAzMDBCIE1peHR1cmUtb2YtRXhwZXJ0cyBMSU5HIExMTSB3aXRob3V0IFByZW1pdW0gR1BVcyxodHRwczovL2FyeGl2Lm9yZy9hYnMvMjUwMy4wNTEzOSwsLCwxNjgwMDAwMDAwMC4wLDE2LjggYmlsbGlvbiBwYXJhbWV0ZXJzIHdpdGggMi43NSBiaWxsaW9uIGFjdGl2YXRlZCBwYXJhbWV0ZXJzLDEuNDg1ZSsyMyw2IEZMT1AgLyBwYXJhbWV0ZXIgLyB0b2tlbiAqIDIuNzUgKiAxMF45IGFjdGl2ZSBwYXJhbWV0ZXJzICogOSAqIDEwXjEyIHRva2VucyA9IDEuNDg1ZSsyMyBGTE9QLDkwMDAwMDAwMDAwMDAsIiIiZS4gVG8gZGF0ZSwgd2UgaGF2ZSBjb25zdHJ1Y3RlZCBhIGhpZ2gtcXVhbGl0eSBjb3JwdXMgY29uc2lzdGluZyBvZiBhcHByb3hpbWF0ZWx5IDkgdHJpbGxpb24gdG9rZW5zLCBkaXN0cmlidXRlZCBhY3Jvc3MgMSB0cmlsbGlvbiB0b2tlbnMgaW4gQ2hpbmVzZSwgNS41IHRyaWxsaW9uIGluIEVuZ2xpc2gsIGFuZCAyLjUgdHJpbGxpb24gaW4gY29kZS4iIiIsLCwsLENvbmZpZGVudCwiSW4gdGhpcyB0ZWNobmljYWwgcmVwb3J0LCB3ZSB0YWNrbGUgdGhlIGNoYWxsZW5nZXMgb2YgdHJhaW5pbmcgbGFyZ2Utc2NhbGUgTWl4dHVyZSBvZiBFeHBlcnRzIChNb0UpIG1vZGVscywgZm9jdXNpbmcgb24gb3ZlcmNvbWluZyBjb3N0IGluZWZmaWNpZW5jeSBhbmQgcmVzb3VyY2UgbGltaXRhdGlvbnMgcHJldmFsZW50IGluIHN1Y2ggc3lzdGVtcy4gVG8gYWRkcmVzcyB0aGVzZSBpc3N1ZXMsIHdlIHByZXNlbnQgdHdvIGRpZmZlcmVudGx5IHNpemVkIE1vRSBsYXJnZSBsYW5ndWFnZSBtb2RlbHMgKExMTXMpLCBuYW1lbHkgTGluZy1MaXRlIGFuZCBMaW5nLVBsdXMgKHJlZmVycmVkIHRvIGFzICIiQmFpbGluZyIiIGluIENoaW5lc2UsIHNwZWxsZWQgQseOaWzDrW5nIGluIFBpbnlpbikuIExpbmctTGl0ZSBjb250YWlucyAxNi44IGJpbGxpb24gcGFyYW1ldGVycyB3aXRoIDIuNzUgYmlsbGlvbiBhY3RpdmF0ZWQgcGFyYW1ldGVycywgd2hpbGUgTGluZy1QbHVzIGJvYXN0cyAyOTAgYmlsbGlvbiBwYXJhbWV0ZXJzIHdpdGggMjguOCBiaWxsaW9uIGFjdGl2YXRlZCBwYXJhbWV0ZXJzLiBCb3RoIG1vZGVscyBleGhpYml0IGNvbXBhcmFibGUgcGVyZm9ybWFuY2UgdG8gbGVhZGluZyBpbmR1c3RyeSBiZW5jaG1hcmtzLiBUaGlzIHJlcG9ydCBvZmZlcnMgYWN0aW9uYWJsZSBpbnNpZ2h0cyB0byBpbXByb3ZlIHRoZSBlZmZpY2llbmN5IGFuZCBhY2Nlc3NpYmlsaXR5IG9mIEFJIGRldmVsb3BtZW50IGluIHJlc291cmNlLWNvbnN0cmFpbmVkIHNldHRpbmdzLCBwcm9tb3RpbmcgbW9yZSBzY2FsYWJsZSBhbmQgc3VzdGFpbmFibGUgdGVjaG5vbG9naWVzLiBTcGVjaWZpY2FsbHksIHRvIHJlZHVjZSB0cmFpbmluZyBjb3N0cyBmb3IgbGFyZ2Utc2NhbGUgTW9FIG1vZGVscywgd2UgcHJvcG9zZSBpbm5vdmF0aXZlIG1ldGhvZHMgZm9yICgxKSBvcHRpbWl6YXRpb24gb2YgbW9kZWwgYXJjaGl0ZWN0dXJlIGFuZCB0cmFpbmluZyBwcm9jZXNzZXMsICgyKSByZWZpbmVtZW50IG9mIHRyYWluaW5nIGFub21hbHkgaGFuZGxpbmcsIGFuZCAoMykgZW5oYW5jZW1lbnQgb2YgbW9kZWwgZXZhbHVhdGlvbiBlZmZpY2llbmN5LiBBZGRpdGlvbmFsbHksIGxldmVyYWdpbmcgaGlnaC1xdWFsaXR5IGRhdGEgZ2VuZXJhdGVkIGZyb20ga25vd2xlZGdlIGdyYXBocywgb3VyIG1vZGVscyBkZW1vbnN0cmF0ZSBzdXBlcmlvciBjYXBhYmlsaXRpZXMgaW4gdG9vbCB1c2UgY29tcGFyZWQgdG8gb3RoZXIgbW9kZWxzLiBVbHRpbWF0ZWx5LCBvdXIgZXhwZXJpbWVudGFsIGZpbmRpbmdzIGRlbW9uc3RyYXRlIHRoYXQgYSAzMDBCIE1vRSBMTE0gY2FuIGJlIGVmZmVjdGl2ZWx5IHRyYWluZWQgb24gbG93ZXItcGVyZm9ybWFuY2UgZGV2aWNlcyB3aGlsZSBhY2hpZXZpbmcgY29tcGFyYWJsZSBwZXJmb3JtYW5jZSB0byBtb2RlbHMgb2YgYSBzaW1pbGFyIHNjYWxlLCBpbmNsdWRpbmcgZGVuc2UgYW5kIE1vRSBtb2RlbHMuIENvbXBhcmVkIHRvIGhpZ2gtcGVyZm9ybWFuY2UgZGV2aWNlcywgdXRpbGl6aW5nIGEgbG93ZXItc3BlY2lmaWNhdGlvbiBoYXJkd2FyZSBzeXN0ZW0gZHVyaW5nIHRoZSBwcmUtdHJhaW5pbmcgcGhhc2UgZGVtb25zdHJhdGVzIHNpZ25pZmljYW50IGNvc3Qgc2F2aW5ncywgcmVkdWNpbmcgY29tcHV0aW5nIGNvc3RzIGJ5IGFwcHJveGltYXRlbHkgMjAlLiBUaGUgbW9kZWxzIGNhbiBiZSBhY2Nlc3NlZCBhdCB0aGlzIGh0dHBzIFVSTC4iLCwsT3BlbiB3ZWlnaHRzICh1bnJlc3RyaWN0ZWQpLENoaW5hLCwsLCwsMjAyNi0wMi0xMSAxOToyNjoyNyswMDowMCwsLCwsLEluZHVzdHJ5LCwsLCxVbnJlbGVhc2VkLCJNSVQgbGljZW5zZQpodHRwczovL2h1Z2dpbmdmYWNlLmNvL2luY2x1c2lvbkFJL0xpbmctbGl0ZS0xLjUiLCwsLCwsLE9wZXJhdGlvbiBjb3VudGluZyxpbmNsdXNpb25BSSwsLCxZZXMKIkxpbmctUGx1cyAoIiJCYWlsaW5nIiIpIixMYW5ndWFnZSwiTGFuZ3VhZ2UgbW9kZWxpbmcvZ2VuZXJhdGlvbixRdWVzdGlvbiBhbnN3ZXJpbmcsQ29kZSBnZW5lcmF0aW9uIixBbnQgR3JvdXAsIkxpbmcgVGVhbSwgQmlud2VpIFplbmcsIENoYW8gSHVhbmcsIENoYW8gWmhhbmcsIENoYW5neGluIFRpYW4sIENvbmcgQ2hlbiwgRGluZ25hbiBKaW4sIEZlbmcgWXUsIEZlbmcgWmh1LCBGZW5nIFl1YW4sIEZha2FuZyBXYW5nLCBHYW5nc2hhbiBXYW5nLCBHdWFuZ3lhbyBaaGFpLCBIYWl0YW8gWmhhbmcsIEh1aXpob25nIExpLCBKdW4gWmhvdSwgSmlhIExpdSwgSnVucGVuZyBGYW5nLCBKdW5qaWUgT3UsIEp1biBIdSwgSmkgTHVvLCBKaSBaaGFuZywgSmlhbiBMaXUsIEppYW4gU2hhLCBKaWFueHVlIFFpYW4sIEppZXdlaSBXdSwgSnVucGluZyBaaGFvLCBKaWFuZ3VvIExpLCBKdWJhbyBGZW5nLCBKaW5nY2hhbyBEaSwgSnVubWluZyBYdSwgSmluZ2h1YSBZYW8sIEt1YW4gWHUsIEtld2VpIER1LCBMb25nZmVpIExpLCBMZWkgTGlhbmcsIEx1IFl1LCBMaSBUYW5nLCBMaW4gSnUsIFBlbmcgWHUsIFFpbmcgQ3VpLCBTb25nIExpdSwgU2hpY2hlbmcgTGksIFNodW4gU29uZywgU29uZyBZYW4sIFRlbmd3ZWkgQ2FpLCBUaWFueWkgQ2hlbiwgVGluZyBHdW8sIFRpbmcgSHVhbmcsIFRhbyBGZW5nLCBUYW8gV3UsIFdlaSBXdSwgWGlhb2x1IFpoYW5nLCBYdWVtaW5nIFlhbmcsIFhpbiBaaGFvLCBYaWFvYm8gSHUsIFhpbiBMaW4sIFlhbyBaaGFvLCBZaWxvbmcgV2FuZywgWW9uZ3poZW4gR3VvLCBZdWFueXVhbiBXYW5nLCBZdWUgWWFuZywgWWFuZyBDYW8sIFl1aGFvIEZ1LCBZaSBYaW9uZywgWWFuemhlIExpLCBaaGUgTGksIFpoaXFpYW5nIFpoYW5nLCBaaXFpIExpdSwgWmhhb3hpbiBIdWFuLCBadWppZSBXZW4sIFpoZW5oYW5nIFN1biwgWmh1b3h1YW4gRHUsIFpoZW5neXUgSGUiLDIwMjUtMDMtMTAsRXZlcnkgRkxPUCBDb3VudHM6IFNjYWxpbmcgYSAzMDBCIE1peHR1cmUtb2YtRXhwZXJ0cyBMSU5HIExMTSB3aXRob3V0IFByZW1pdW0gR1BVcyxodHRwczovL2FyeGl2Lm9yZy9hYnMvMjUwMy4wNTEzOSwsLCwyOTAwMDAwMDAwMDAuMCwyOTAgYmlsbGlvbiBwYXJhbWV0ZXJzIHdpdGggMjguOCBiaWxsaW9uIGFjdGl2YXRlZCBwYXJhbWV0ZXJzLDEuNTU1MmUrMjQsNiBGTE9QIC8gcGFyYW1ldGVyIC8gdG9rZW4gKiAyOC44ICogMTBeOSBhY3RpdmUgcGFyYW1ldGVycyAqIDkgKiAxMF4xMiB0b2tlbnMgPSAxLjU1NTJlKzI0IEZMT1AsOTAwMDAwMDAwMDAwMCwiIiJlLiBUbyBkYXRlLCB3ZSBoYXZlIGNvbnN0cnVjdGVkIGEgaGlnaC1xdWFsaXR5IGNvcnB1cyBjb25zaXN0aW5nIG9mIGFwcHJveGltYXRlbHkgOSB0cmlsbGlvbiB0b2tlbnMsIGRpc3RyaWJ1dGVkIGFjcm9zcyAxIHRyaWxsaW9uIHRva2VucyBpbiBDaGluZXNlLCA1LjUgdHJpbGxpb24gaW4gRW5nbGlzaCwgYW5kIDIuNSB0cmlsbGlvbiBpbiBjb2RlLiIiIiwsLCwsQ29uZmlkZW50LCJJbiB0aGlzIHRlY2huaWNhbCByZXBvcnQsIHdlIHRhY2tsZSB0aGUgY2hhbGxlbmdlcyBvZiB0cmFpbmluZyBsYXJnZS1zY2FsZSBNaXh0dXJlIG9mIEV4cGVydHMgKE1vRSkgbW9kZWxzLCBmb2N1c2luZyBvbiBvdmVyY29taW5nIGNvc3QgaW5lZmZpY2llbmN5IGFuZCByZXNvdXJjZSBsaW1pdGF0aW9ucyBwcmV2YWxlbnQgaW4gc3VjaCBzeXN0ZW1zLiBUbyBhZGRyZXNzIHRoZXNlIGlzc3Vlcywgd2UgcHJlc2VudCB0d28gZGlmZmVyZW50bHkgc2l6ZWQgTW9FIGxhcmdlIGxhbmd1YWdlIG1vZGVscyAoTExNcyksIG5hbWVseSBMaW5nLUxpdGUgYW5kIExpbmctUGx1cyAocmVmZXJyZWQgdG8gYXMgIiJCYWlsaW5nIiIgaW4gQ2hpbmVzZSwgc3BlbGxlZCBCx45pbMOtbmcgaW4gUGlueWluKS4gTGluZy1MaXRlIGNvbnRhaW5zIDE2LjggYmlsbGlvbiBwYXJhbWV0ZXJzIHdpdGggMi43NSBiaWxsaW9uIGFjdGl2YXRlZCBwYXJhbWV0ZXJzLCB3aGlsZSBMaW5nLVBsdXMgYm9hc3RzIDI5MCBiaWxsaW9uIHBhcmFtZXRlcnMgd2l0aCAyOC44IGJpbGxpb24gYWN0aXZhdGVkIHBhcmFtZXRlcnMuIEJvdGggbW9kZWxzIGV4aGliaXQgY29tcGFyYWJsZSBwZXJmb3JtYW5jZSB0byBsZWFkaW5nIGluZHVzdHJ5IGJlbmNobWFya3MuIFRoaXMgcmVwb3J0IG9mZmVycyBhY3Rpb25hYmxlIGluc2lnaHRzIHRvIGltcHJvdmUgdGhlIGVmZmljaWVuY3kgYW5kIGFjY2Vzc2liaWxpdHkgb2YgQUkgZGV2ZWxvcG1lbnQgaW4gcmVzb3VyY2UtY29uc3RyYWluZWQgc2V0dGluZ3MsIHByb21vdGluZyBtb3JlIHNjYWxhYmxlIGFuZCBzdXN0YWluYWJsZSB0ZWNobm9sb2dpZXMuIFNwZWNpZmljYWxseSwgdG8gcmVkdWNlIHRyYWluaW5nIGNvc3RzIGZvciBsYXJnZS1zY2FsZSBNb0UgbW9kZWxzLCB3ZSBwcm9wb3NlIGlubm92YXRpdmUgbWV0aG9kcyBmb3IgKDEpIG9wdGltaXphdGlvbiBvZiBtb2RlbCBhcmNoaXRlY3R1cmUgYW5kIHRyYWluaW5nIHByb2Nlc3NlcywgKDIpIHJlZmluZW1lbnQgb2YgdHJhaW5pbmcgYW5vbWFseSBoYW5kbGluZywgYW5kICgzKSBlbmhhbmNlbWVudCBvZiBtb2RlbCBldmFsdWF0aW9uIGVmZmljaWVuY3kuIEFkZGl0aW9uYWxseSwgbGV2ZXJhZ2luZyBoaWdoLXF1YWxpdHkgZGF0YSBnZW5lcmF0ZWQgZnJvbSBrbm93bGVkZ2UgZ3JhcGhzLCBvdXIgbW9kZWxzIGRlbW9uc3RyYXRlIHN1cGVyaW9yIGNhcGFiaWxpdGllcyBpbiB0b29sIHVzZSBjb21wYXJlZCB0byBvdGhlciBtb2RlbHMuIFVsdGltYXRlbHksIG91ciBleHBlcmltZW50YWwgZmluZGluZ3MgZGVtb25zdHJhdGUgdGhhdCBhIDMwMEIgTW9FIExMTSBjYW4gYmUgZWZmZWN0aXZlbHkgdHJhaW5lZCBvbiBsb3dlci1wZXJmb3JtYW5jZSBkZXZpY2VzIHdoaWxlIGFjaGlldmluZyBjb21wYXJhYmxlIHBlcmZvcm1hbmNlIHRvIG1vZGVscyBvZiBhIHNpbWlsYXIgc2NhbGUsIGluY2x1ZGluZyBkZW5zZSBhbmQgTW9FIG1vZGVscy4gQ29tcGFyZWQgdG8gaGlnaC1wZXJmb3JtYW5jZSBkZXZpY2VzLCB1dGlsaXppbmcgYSBsb3dlci1zcGVjaWZpY2F0aW9uIGhhcmR3YXJlIHN5c3RlbSBkdXJpbmcgdGhlIHByZS10cmFpbmluZyBwaGFzZSBkZW1vbnN0cmF0ZXMgc2lnbmlmaWNhbnQgY29zdCBzYXZpbmdzLCByZWR1Y2luZyBjb21wdXRpbmcgY29zdHMgYnkgYXBwcm94aW1hdGVseSAyMCUuIFRoZSBtb2RlbHMgY2FuIGJlIGFjY2Vzc2VkIGF0IHRoaXMgaHR0cHMgVVJMLiIsLCxPcGVuIHdlaWdodHMgKHVucmVzdHJpY3RlZCksQ2hpbmEsLCwsLCwyMDI2LTAyLTExIDE5OjI2OjI3KzAwOjAwLCwsLCwsSW5kdXN0cnksLCwsLFVucmVsZWFzZWQsIk1JVCBsaWNlbnNlCmh0dHBzOi8vaHVnZ2luZ2ZhY2UuY28vaW5jbHVzaW9uQUkvTGluZy1wbHVzIiwsLCwsLCxPcGVyYXRpb24gY291bnRpbmcsaW5jbHVzaW9uQUksLCwsWWVzClNvbmljIDIsU3BlZWNoLCJUZXh0LXRvLXNwZWVjaCAoVFRTKSxTcGVlY2ggc3ludGhlc2lzIixDYXJ0ZXNpYSwsMjAyNS0wMy0wNyxTb25pYzogd29ybGQncyBmYXN0ZXN0IG1vZGVsLCJodHRwczovL2NhcnRlc2lhLmFpL3NvbmljCgpodHRwczovL2RvY3MuY2FydGVzaWEuYWkvMjAyNC0xMS0xMy9idWlsZC13aXRoLWNhcnRlc2lhL21vZGVscy90dHMiLCwsLCwsLCwsLCwsLCxVbmtub3duLCJTb25pYy0yIGlzIG91ciBtb3N0IGNhcGFibGUgdGV4dCB0byBzcGVlY2ggbW9kZWwuIEl0IHByb3ZpZGVzIHVsdHJhLXJlYWxpc3RpYyBzcGVlY2ggd2l0aCBhY2N1cmF0ZSB0cmFuc2NyaXB0IGZvbGxvd2luZywgbWluaW1hbCBoYWxsdWNpbmF0aW9ucywgYW5kIGJlc3QgaW4gY2xhc3Mgdm9pY2UgY2xvbmluZy4gSXTigJlzIGxhdGVuY3kgb3B0aW1pemVkIGFuZCBhY2hpZXZlcyA5MG1zIG1vZGVsIGxhdGVuY3kuCgpBZGRpdGlvbmFsIENhcGFiaWxpdGllczoKCkhpZ2hlciBmaWRlbGl0eSB2b2ljZSBjbG9uaW5nClRpbWVzdGFtcHMgZm9yIGFsbCAxNSBsYW5ndWFnZXMKSW5maWxsIHN1cHBvcnQiLCwsQVBJIGFjY2VzcyxVbml0ZWQgU3RhdGVzIG9mIEFtZXJpY2EsLCwsLCwyMDI1LTExLTI4IDExOjUyOjEzKzAwOjAwLCwsLCwsSW5kdXN0cnksLCwsLFVucmVsZWFzZWQsLCwsLCwsLCwsLCwsTm8KUXdRLTMyQixMYW5ndWFnZSwiTGFuZ3VhZ2UgbW9kZWxpbmcvZ2VuZXJhdGlvbixRdWVzdGlvbiBhbnN3ZXJpbmcsUXVhbnRpdGF0aXZlIHJlYXNvbmluZyxDb2RlIGdlbmVyYXRpb24iLEFsaWJhYmEsUXdlbiBUZWFtLDIwMjUtMDMtMDYsUXdRLTMyQjogRW1icmFjaW5nIHRoZSBQb3dlciBvZiBSZWluZm9yY2VtZW50IExlYXJuaW5nLGh0dHBzOi8vcXdlbmxtLmdpdGh1Yi5pby9ibG9nL3F3cS0zMmIvLCxTT1RBIGltcHJvdmVtZW50LEJsb2cgKGh0dHBzOi8vcXdlbmxtLmdpdGh1Yi5pby9ibG9nL3F3cS0zMmItcHJldmlldy8pIGxpc3RzIEFJTUUgYW5kIE1BVEgtNTAwIHNjb3JlcyBzdXBlcmlvciB0byBvMS1wcmV2aWV3LDMyNTAwMDAwMDAwLjAsIkFyY2hpdGVjdHVyZTogdHJhbnNmb3JtZXJzIHdpdGggUm9QRSwgU3dpR0xVLCBSTVNOb3JtLCBhbmQgQXR0ZW50aW9uIFFLViBiaWFzCk51bWJlciBvZiBQYXJhbWV0ZXJzOiAzMi41QgpOdW1iZXIgb2YgUGFyYW1hdGVycyAoTm9uLUVtYmVkZGluZyk6IDMxLjBCCk51bWJlciBvZiBMYXllcnM6IDY0Ck51bWJlciBvZiBBdHRlbnRpb24gSGVhZHMgKEdRQSk6IDQwIGZvciBRIGFuZCA4IGZvciBLViIsMy41MWUrMjQsIkFzc3VtaW5nIHRoZSBzYW1lIGRhdGFzZXQgc2l6ZSBhcyBmb3IgUXdlbjIuNSB0cmFpbmluZyAoMThUIHRva2Vucyk6Cgo2TkQgPSA2ICogMzI1MDAwMDAwMDAgcGFyYW1ldGVycyAqIDE4ICogMTBeMTIgdG9rZW5zID0gIDMuNTEgw5cgMTBeMjQKCidTcGVjdWxhdGl2ZScgY29uZmlkZW5jZSIsLFNwZWN1bGF0aXZlbHk6IG1pZ2h0IGJlIHNpbWlsYXIgdG8gUXdlbjIuNSBtb2RlbHMgKDE4VCB0b2tlbnMpLCwsLCxTcGVjdWxhdGl2ZSwiUXdRIGlzIHRoZSByZWFzb25pbmcgbW9kZWwgb2YgdGhlIFF3ZW4gc2VyaWVzLiBDb21wYXJlZCB3aXRoIGNvbnZlbnRpb25hbCBpbnN0cnVjdGlvbi10dW5lZCBtb2RlbHMsIFF3USwgd2hpY2ggaXMgY2FwYWJsZSBvZiB0aGlua2luZyBhbmQgcmVhc29uaW5nLCBjYW4gYWNoaWV2ZSBzaWduaWZpY2FudGx5IGVuaGFuY2VkIHBlcmZvcm1hbmNlIGluIGRvd25zdHJlYW0gdGFza3MsIGVzcGVjaWFsbHkgaGFyZCBwcm9ibGVtcy4gUXdRLTMyQiBpcyB0aGUgbWVkaXVtLXNpemVkIHJlYXNvbmluZyBtb2RlbCwgd2hpY2ggaXMgY2FwYWJsZSBvZiBhY2hpZXZpbmcgY29tcGV0aXRpdmUgcGVyZm9ybWFuY2UgYWdhaW5zdCBzdGF0ZS1vZi10aGUtYXJ0IHJlYXNvbmluZyBtb2RlbHMsIGUuZy4sIERlZXBTZWVrLVIxLCBvMS1taW5pLiIsLCxPcGVuIHdlaWdodHMgKHVucmVzdHJpY3RlZCksQ2hpbmEsUXdlbjIuNS1Db2RlciAoMzJCKSwsLCwsMjAyNS0xMS0yOCAxMTo1MjoxMyswMDowMCwsLCwsLEluZHVzdHJ5LCwsLCxVbnJlbGVhc2VkLCJodHRwczovL2h1Z2dpbmdmYWNlLmNvL1F3ZW4vUXdRLTMyQgpBcGFjaGUgMiIsVHJ1ZSwsLEJGMTYsLCwsUXdlbiwsLCxZZXMKTWlzdHJhbCBPQ1IsIk11bHRpbW9kYWwsVmlzaW9uLExhbmd1YWdlIiwiQ2hhcmFjdGVyIHJlY29nbml0aW9uIChPQ1IpLENoYXQsTGFuZ3VhZ2UgZ2VuZXJhdGlvbiIsTWlzdHJhbCBBSSwsMjAyNS0wMy0wNiwiTWlzdHJhbCBPQ1IKIixodHRwczovL21pc3RyYWwuYWkvbmV3cy9taXN0cmFsLW9jciwsU09UQSBpbXByb3ZlbWVudCwiTWlzdHJhbCBPQ1IgaGFzIGNvbnNpc3RlbnRseSBvdXRwZXJmb3JtZWQgb3RoZXIgbGVhZGluZyBPQ1IgbW9kZWxzIGluIHJpZ29yb3VzIGJlbmNobWFyayB0ZXN0cy4KCk5vIGV2YWx1YXRpb25zIG9uIHN0YW5kYXJkIGJlbmNobWFya3MgYXJlIG1lbnRpb25lZCIsLCwsLCwsLCwsLFVua25vd24sIk1pc3RyYWwgT0NSIGlzIGFuIE9wdGljYWwgQ2hhcmFjdGVyIFJlY29nbml0aW9uIEFQSSB0aGF0IHNldHMgYSBuZXcgc3RhbmRhcmQgaW4gZG9jdW1lbnQgdW5kZXJzdGFuZGluZy4gVW5saWtlIG90aGVyIG1vZGVscywgTWlzdHJhbCBPQ1IgY29tcHJlaGVuZHMgZWFjaCBlbGVtZW50IG9mIGRvY3VtZW50c+KAlG1lZGlhLCB0ZXh0LCB0YWJsZXMsIGVxdWF0aW9uc+KAlHdpdGggdW5wcmVjZWRlbnRlZCBhY2N1cmFjeSBhbmQgY29nbml0aW9uLiBJdCB0YWtlcyBpbWFnZXMgYW5kIFBERnMgYXMgaW5wdXQgYW5kIGV4dHJhY3RzIGNvbnRlbnQgaW4gYW4gb3JkZXJlZCBpbnRlcmxlYXZlZCB0ZXh0IGFuZCBpbWFnZXMuIiwsLEFQSSBhY2Nlc3MsRnJhbmNlLCwsLCwsMjAyNS0xMS0yOCAxMTo1MjoxMyswMDowMCwsLCwsLEluZHVzdHJ5LCwsLCxVbnJlbGVhc2VkLGF2YWlsYWJsZSBvbiBsYSBQbGF0ZWZvcm1lLCwsLCwsLCwsLCwsTm8KSmFtYmEgMS42IE1pbmksTGFuZ3VhZ2UsIkxhbmd1YWdlIG1vZGVsaW5nL2dlbmVyYXRpb24sUXVlc3Rpb24gYW5zd2VyaW5nLENvZGUgZ2VuZXJhdGlvbixSZXRyaWV2YWwtYXVnbWVudGVkIGdlbmVyYXRpb24sQ2hhdCxRdWFudGl0YXRpdmUgcmVhc29uaW5nLFRhYmxlIHRhc2tzLFRyYW5zbGF0aW9uIixBSTIxIExhYnMsLDIwMjUtMDMtMDYsQUkyMeKAmXMgSmFtYmEgMS42OiBUaGUgQmVzdCBPcGVuIE1vZGVsIGZvciBQcml2YXRlIEVudGVycHJpc2UgRGVwbG95bWVudCxodHRwczovL3d3dy5haTIxLmNvbS9ibG9nL2ludHJvZHVjaW5nLWphbWJhLTEtNi8sLCwsNTIwMDAwMDAwMDAuMCwxMkIgYWN0aXZlLzUyQiB0b3RhbCwsLCwsLCwsLENvbmZpZGVudCwiQnVpbHQgd2l0aCBoeWJyaWQgU1NNLVRyYW5zZm9ybWVyIGFyY2hpdGVjdHVyZSwgdGhlIEphbWJhIDEuNiBmYW1pbHkgb2YgbW9kZWxzIG91dHBlcmZvcm0gb3RoZXIgb3BlbiwgaW5zdHJ1Y3Rpb24tZm9sbG93aW5nIGZvdW5kYXRpb24gbW9kZWxzIG9uIHF1YWxpdHksIHNwZWVkLCBhbmQgbG9uZyBjb250ZXh0IHBlcmZvcm1hbmNlLCBhbmQgcml2YWwgbGVhZGluZyBjbG9zZWQgbW9kZWxzIG9uIHF1YWxpdHkuIEFzIG9wZW4gbW9kZWxzLCBKYW1iYSBNaW5pIDEuNiAoMTJCIGFjdGl2ZS81MkIgdG90YWwpIGFuZCBKYW1iYSBMYXJnZSAxLjYgKDk0QiBhY3RpdmUvMzk4QiB0b3RhbCkgYXJlIGF2YWlsYWJsZSBmb3IgcHJpdmF0ZSBkZXBsb3ltZW50LCBlaXRoZXIgaW4gVlBDIG9yIG9uLXByZW1pc2UsIGFuZCBkZW1vbnN0cmF0ZSBzdXBlcmlvciBwZXJmb3JtYW5jZSBvbiB0aGUga2luZCBvZiBsb25nIGNvbnRleHQgdGFza3MgdGhhdCBtYXR0ZXIgbW9zdCB0byBlbnRlcnByaXNlcywgc3VjaCBhcyBSQUcgd29ya2Zsb3dzIGFuZCBncm91bmRlZCBxdWVzdGlvbiBhbnN3ZXJpbmcgYWNyb3NzIGxlbmd0aHkgZG9jdW1lbnRzLiIsLCxPcGVuIHdlaWdodHMgKHJlc3RyaWN0ZWQgdXNlKSxJc3JhZWwsLCwsLCwyMDI1LTExLTI4IDExOjUyOjEzKzAwOjAwLCwsLCwsSW5kdXN0cnksLCwsLFVucmVsZWFzZWQsIkphbWJhIE9wZW4gTW9kZWwgTGljZW5zZSBBZ3JlZW1lbnQgKCQ1ME0gaW4gYW5udWFsIHJldmVudWUgY2FwIGZvciBjb21tZXJjaWFsIHVzZSk6Cmh0dHBzOi8vaHVnZ2luZ2ZhY2UuY28vYWkyMWxhYnMvQUkyMS1KYW1iYS1NaW5pLTEuNiIsLCwsLCwsLGFpMjFsYWJzLCwsLFllcwpKYW1iYSAxLjYgTGFyZ2UsTGFuZ3VhZ2UsIkxhbmd1YWdlIG1vZGVsaW5nL2dlbmVyYXRpb24sUXVlc3Rpb24gYW5zd2VyaW5nLENvZGUgZ2VuZXJhdGlvbixSZXRyaWV2YWwtYXVnbWVudGVkIGdlbmVyYXRpb24sQ2hhdCxRdWFudGl0YXRpdmUgcmVhc29uaW5nLFRhYmxlIHRhc2tzLFRyYW5zbGF0aW9uIixBSTIxIExhYnMsLDIwMjUtMDMtMDYsQUkyMeKAmXMgSmFtYmEgMS42OiBUaGUgQmVzdCBPcGVuIE1vZGVsIGZvciBQcml2YXRlIEVudGVycHJpc2UgRGVwbG95bWVudCxodHRwczovL3d3dy5haTIxLmNvbS9ibG9nL2ludHJvZHVjaW5nLWphbWJhLTEtNi8sLCwsMzk4MDAwMDAwMDAwLjAsOTRCIGFjdGl2ZS8zOThCIHRvdGFsLCwsLCwsLCwsQ29uZmlkZW50LCJUb2RheSwgd2XigJlyZSBpbnRyb2R1Y2luZyBKYW1iYSAxLjYsIHRoZSBiZXN0IG9wZW4gbW9kZWwgZmFtaWx5IG9uIHRoZSBtYXJrZXQgZm9yIGVudGVycHJpc2UgZGVwbG95bWVudCwgb2ZmZXJpbmc6CgpMZWFkaW5nIG9wZW4gbW9kZWwgcXVhbGl0eTogSmFtYmEgTGFyZ2UgMS42IG91dHBlcmZvcm1zIE1pc3RyYWwgTGFyZ2UgMiwgTGxhbWEgMy4zIDcwQiwgYW5kIENvbW1hbmQgUisgb24gcXVhbGl0eSwgYW5kIEphbWJhIE1pbmkgMS42IG91dHBlcmZvcm1zIE1pbmlzdHJhbCA4QiwgTGxhbWEgMy4xIDhCLCBhbmQgQ29tbWFuZCBSN0IuIApVbnBhcmFsbGVsZWQgbG9uZyBjb250ZXh0IHBlcmZvcm1hbmNlOiBXaXRoIGEgY29udGV4dCB3aW5kb3cgb2YgMjU2SyBhbmQgaHlicmlkIFNTTS1UcmFuc2Zvcm1lciBhcmNoaXRlY3R1cmUsIEphbWJhIDEuNiBleGNlbHMgYXQgUkFHIGFuZCBsb25nIGNvbnRleHQgZ3JvdW5kZWQgcXVlc3Rpb24gYW5zd2VyaW5nIHRhc2tzLgpGbGV4aWJsZSBkZXBsb3ltZW50OiBJbiBhZGRpdGlvbiB0byBBSTIxIFN0dWRpbywgdGhlIG1vZGVscyBhcmUgYXZhaWxhYmxlIHRvIGRvd25sb2FkIGZyb20gSHVnZ2luZyBGYWNlIGFuZCBkZXBsb3kgcHJpdmF0ZWx5IG9uLXByZW0gb3IgaW4tVlBDLCB3aXRoIG1vcmUgZGVwbG95bWVudCBvcHRpb25zIGNvbWluZyBzb29uLiIsLCxPcGVuIHdlaWdodHMgKHJlc3RyaWN0ZWQgdXNlKSxJc3JhZWwsLCwsLCwyMDI1LTExLTI4IDExOjUyOjEzKzAwOjAwLCwsLCwsSW5kdXN0cnksLCwsLFVucmVsZWFzZWQsIkphbWJhIE9wZW4gTW9kZWwgTGljZW5zZSBBZ3JlZW1lbnQgKCQ1ME0gaW4gYW5udWFsIHJldmVudWUgY2FwIGZvciBjb21tZXJjaWFsIHVzZSk6Cmh0dHBzOi8vaHVnZ2luZ2ZhY2UuY28vYWkyMWxhYnMvQUkyMS1KYW1iYS1MYXJnZS0xLjYiLCwsLCwsLCxhaTIxbGFicywsLCxZZXMKQ2hhcmFjdGVyLTMsIlZpZGVvLEF1ZGlvIiwiVmlkZW8gZ2VuZXJhdGlvbixUZXh0LXRvLXZpZGVvIixIZWRyYSBBSSwsMjAyNS0wMy0wNixIZWRyYSBTdHVkaW8gYW5kIENoYXJhY3Rlci0zIGlzIGhlcmUuIEEgbmV3IGdlbmVyYXRpb24gb2YgQUktbmF0aXZlIHZpZGVvIGNyZWF0aW9uLixodHRwczovL3d3dy5saW5rZWRpbi5jb20vcG9zdHMvaGVkcmEtbGFic19pbnRyb2R1Y2luZy1oZWRyYS1zdHVkaW8tYW5kLWNoYXJhY3Rlci0zLWFjdGl2aXR5LTczMDM0NzAxNTg4NDMzNzk3MTItR2p4eSwsLCwsLCwsLCwsLCwsVW5rbm93biwiSW50cm9kdWNpbmcgSGVkcmEgU3R1ZGlvIGFuZCBDaGFyYWN0ZXItMy4gQSBuZXcgZ2VuZXJhdGlvbiBvZiBBSS1uYXRpdmUgdmlkZW8gY3JlYXRpb24uCgpDaGFyYWN0ZXItMyBpcyB0aGUgZmlyc3Qgb21uaW1vZGFsIG1vZGVsIGluIHByb2R1Y3Rpb24uIEl0IGRvZXNu4oCZdCBqdXN0IHBpZWNlIHRvZ2V0aGVyIHRleHQsIGltYWdlLCBhbmQgYXVkaW/igJRpdCB1bmRlcnN0YW5kcyB0aGVtIHRvZ2V0aGVyIGFuZCBjcmVhdGVzIHZpZGVvcyB0aGF0IGZlZWwgbW9yZSBuYXR1cmFsLCBleHByZXNzaXZlLCBhbmQgaW50ZWxsaWdlbnQuIEluY2x1ZGluZyBmdWxsIGJvZHkgbW92ZW1lbnQgYW5kIHJlYWxpc3RpYyBnZXN0dXJlcy4gCgpXZeKAmXJlIG1ha2luZyB0aGlzIHRlY2hub2xvZ3kgZWFzeSB0byB1c2UgaW4gdGhlIG5ldyBIZWRyYSBTdHVkaW8sIHdoaWNoIGJyaW5ncyB0b2dldGhlciBDaGFyYWN0ZXItMyBhbmQgb3RoZXIgbGVhZGluZyBBSSB0b29scyBpbiBvbmUgcGxhdGZvcm0sIHNvIGNyZWF0b3JzIGNhbiBmb2N1cyBvbiBpZGVhcyBpbnN0ZWFkIG9mIGNvbXBsaWNhdGVkIHdvcmtmbG93cy4KCldpdGggSGVkcmEgU3R1ZGlvLCB5b3UgY2FuOgotIENyZWF0ZSB0YWxraW5nLCBzaW5naW5nLCBvciByYXBwaW5nIHZpZGVvcyB3aXRoIENoYXJhY3Rlci0zCi0gVHVybiB0ZXh0IG9yIGF1ZGlvIGludG8gdmlkZW8gd2l0aG91dCB0ZWNobmljYWwgYmFycmllcnMKLSBDcmVhdGUgYm90aCBjaGFyYWN0ZXJzIGFuZCBnZW5lcmFsLXB1cnBvc2UgaW1hZ2VzIG9yIHZpZGVvcwotIEFkZCBkeW5hbWljIGJhY2tncm91bmRzIGFuZCB0ZXh0LXRvLWVtb3Rpb24sIGludGVncmF0aW5nIHRoZSBiZXN0IEFJIG1vZGVscyBmb3IgcmljaGVyIHN0b3J5dGVsbGluZwoKQ2hhcmFjdGVyLTMgc2V0cyBhIG5ldyBzdGFuZGFyZCBmb3IgQUkgdmlkZW8uIEFuZCBIZWRyYSBTdHVkaW8gbWFrZXMgaXQgYWNjZXNzaWJsZS4gQm90aCBhcmUgYXZhaWxhYmxlIG5vdyBhdCBodHRwczovL3d3dy5oZWRyYS5jb20vIiwsLE9wZW4gd2VpZ2h0cyAobm9uLWNvbW1lcmNpYWwpLFVuaXRlZCBTdGF0ZXMgb2YgQW1lcmljYSwsLCwsLDIwMjUtMTEtMjggMTE6NTI6MTMrMDA6</x:v>
      </x:c>
    </x:row>
    <x:row r="50" ht="18" customHeight="1">
      <x:c r="A50" s="17" t="n">
        <x:v>45</x:v>
      </x:c>
      <x:c r="B50" s="17" t="n">
        <x:v>310</x:v>
      </x:c>
      <x:c r="C50" s="160" t="str">
        <x:v>MDAsLCwsLCxJbmR1c3RyeSwsLCwsVW5yZWxlYXNlZCwsLCwsLCwsLCwsLCxZZXMKTFRYLVZpZGVvLTAuOS41LiAyQixWaWRlbywiVmlkZW8gZ2VuZXJhdGlvbixUZXh0LXRvLXZpZGVvLEltYWdlLXRvLXZpZGVvIixMaWdodHJpY2tzLCwyMDI1LTAzLTA1LFJlbGVhc2UgYSBuZXcgY2hlY2twb2ludCB2MC45LjUgd2l0aCBpbXByb3ZlZCBxdWFsaXR5LGh0dHBzOi8vaHVnZ2luZ2ZhY2UuY28vTGlnaHRyaWNrcy9MVFgtVmlkZW8tMC45LjUsLCwsMTkwMDAwMDAwMC4wLCwsLCwsLCwsLENvbmZpZGVudCwiTWFyY2gsIDV0aCwgMjAyNTogTmV3IGNoZWNrcG9pbnQgdjAuOS41Ck5ldyBsaWNlbnNlIGZvciBjb21tZXJjaWFsIHVzZSAoT3BlblJhaWwtTSkKUmVsZWFzZSBhIG5ldyBjaGVja3BvaW50IHYwLjkuNSB3aXRoIGltcHJvdmVkIHF1YWxpdHkKU3VwcG9ydCBrZXlmcmFtZXMgYW5kIHZpZGVvIGV4dGVuc2lvbgpTdXBwb3J0IGhpZ2hlciByZXNvbHV0aW9ucwpJbXByb3ZlZCBwcm9tcHQgdW5kZXJzdGFuZGluZwpJbXByb3ZlZCBWQUUKTmV3IG9ubGluZSB3ZWIgYXBwIGluIExUWC1TdHVkaW8KQXV0b21hdGljIHByb21wdCBlbmhhbmNlbWVudCIsLCxPcGVuIHdlaWdodHMgKHJlc3RyaWN0ZWQgdXNlKSxJc3JhZWwsLCwsLCwyMDI1LTExLTI4IDExOjUyOjEzKzAwOjAwLCwsLCwsSW5kdXN0cnksLCwsLFVucmVsZWFzZWQsImxpY2Vuc2UgZm9yIGNvbW1lcmNpYWwgdXNlIChPcGVuUmFpbC1NKSAtIHRlcm1pbmF0aW9uIHJpZ2h0cwpodHRwczovL2h1Z2dpbmdmYWNlLmNvL0xpZ2h0cmlja3MvTFRYLVZpZGVvLTAuOS41CgpBcGFjaGUgMi4wIGZvciBpbmZlcmVuY2UgYW5kIGZpbmUtdHVuaW5nIGNvZGU6Cmh0dHBzOi8vZ2l0aHViLmNvbS9MaWdodHJpY2tzL0xUWC1WaWRlbyIsLCwsLCwsLExpZ2h0cmlja3MsLCwsWWVzClBoaS00IE1pbmksTGFuZ3VhZ2UsIkxhbmd1YWdlIG1vZGVsaW5nL2dlbmVyYXRpb24sVmlzdWFsIHF1ZXN0aW9uIGFuc3dlcmluZyxDb2RlIGdlbmVyYXRpb24sUXVhbnRpdGF0aXZlIHJlYXNvbmluZyxUcmFuc2xhdGlvbiIsTWljcm9zb2Z0LCJBYmRlbHJhaG1hbiBBYm91ZWxlbmluLCBBdGFiYWsgQXNoZmFxLCBBZGFtIEF0a2luc29uLCBIYW55IEF3YWRhbGxhLCBOZ3V5ZW4gQmFjaCwgSmlhbm1pbiBCYW8sIEFsb24gQmVuaGFpbSwgTWFydGluIENhaSwgVmlzaHJhdiBDaGF1ZGhhcnksIENvbmdjb25nIENoZW4sIERvbmcgQ2hlbiwgRG9uZ2RvbmcgQ2hlbiwgSnVua3VuIENoZW4sIFdlaXpodSBDaGVuLCBZZW4tQ2h1biBDaGVuLCBZaS1saW5nIENoZW4sIFFpIERhaSwgWGl5YW5nIERhaSwgUnVjaGFvIEZhbiwgTWVpIEdhbywgTWluIEdhbywgQW1pdCBHYXJnLCBBYmhpc2hlayBHb3N3YW1pLCBKdW5oZW5nIEhhbywgQW1yIEhlbmR5LCBZdXh1YW4gSHUsIFhpbiBKaW4sIE1haG1vdWQgS2hhZGVtaSwgRG9uZ3dvbyBLaW0sIFlvdW5nIEppbiBLaW0sIEdpbmEgTGVlLCBKaW55dSBMaSwgWXVuc2hlbmcgTGksIENoZW4gTGlhbmcsIFhpaHVpIExpbiwgWmVxaSBMaW4sIE1lbmdjaGVuIExpdSwgWWFuZyBMaXUsIEdpbHNpbmlhIExvcGV6LCBDaG9uZyBMdW8sIFBpeXVzaCBNYWRhbiwgVmFkaW0gTWF6YWxvdiwgQWxpIE1vdXNhdmksIEFuaCBOZ3V5ZW4sIEppbmcgUGFuLCBEYW5pZWwgUGVyZXotQmVja2VyLCBKYWNvYiBQbGF0aW4sIFRob21hcyBQb3J0ZXQsIEthaSBRaXUsIEJvIFJlbiwgTGlsaWFuZyBSZW4sIFNhbWJ1ZGRoYSBSb3ksIE5pbmcgU2hhbmcsIFllbG9uZyBTaGVuLCBTYWtzaGFtIFNpbmdoYWwsIFN1Ymhvaml0IFNvbSwgWGlhIFNvbmcsIFRldHlhbmEgU3ljaCwgUHJhbmVldGhhIFZhZGRhbWFudSwgU2h1b2hhbmcgV2FuZywgWWltaW5nIFdhbmcsIFpoZW5naGFvIFdhbmcsIEhhaWJpbiBXdSwgSGFvcmFuIFh1LCBXZWlqaWFuIFh1LCBZaWZhbiBZYW5nLCBaaXlpIFlhbmcsIERvbmdoYW4gWXUsIElzaG1hbSBaYWJpciwgSmlhbndlbiBaaGFuZywgTGkgTHluYSBaaGFuZywgWXVuYW4gWmhhbmcsIFhpcmVuIFpob3UiLDIwMjUtMDMtMDMsUGhpLTQtTWluaSBUZWNobmljYWwgUmVwb3J0OiBDb21wYWN0IHlldCBQb3dlcmZ1bCBNdWx0aW1vZGFsIExhbmd1YWdlIE1vZGVscyB2aWEgTWl4dHVyZS1vZi1Mb1JBcyxodHRwczovL2FyeGl2Lm9yZy9hYnMvMjUwMy4wMTc0MywsLCwzODAwMDAwMDAwLjAsIjMuOC1iaWxsaW9uCmRlbnNlIGRlY29kZXItb25seSBUcmFuc2Zvcm1lciBtb2RlbCIsOS45NTYxNTk2ZSsyMiwiNk5EID0gNiBGTE9QIC8gdG9rZW4gLyBwYXJhbWV0ZXIgKiAzODAwMDAwMDAwIHBhcmFtZXRlcnMgKiA1MDAwMDAwMDAwMDAwIHRva2VucyA9IDEuMTRlKzIzIEZMT1AKCjUxMiBHUFVzICogMzEyMDAwMDAwMDAwMDAwIEZMT1AgLyBzZWMgKiA1MDQgaG91cnMgKiAzNjAwIHNlYyAvIGhvdXIgKiAwLjMgW2Fzc3VtZWQgdXRpbGl6YXRpb25dID0gOC42OTUxODU0ZSsyMiBGTE9QCgpnZW9tZXRyaWMgbWVhbjogCnNxcnQoMS4xNGUrMjMqOC42OTUxODU0ZSsyMikgPSA5Ljk1NjE1OTZlKzIyIiw1MDAwMDAwMDAwMDAwLCIiIldpdGggdGhlc2UgdGVjaG5pcXVlcywgd2UgYnVpbHQgdGhlIDUgdHJpbGxpb24gcHJlLXRyYWluaW5nIGRhdGEgY29ycHVzIiIiLDUwNC4wLDIxIGRheXMgKiAyNCBob3VycyAvIGRheSA9IDUwNCBob3VycyxOVklESUEgQTEwMCBTWE00IDgwIEdCLCxDb25maWRlbnQsIldlIGludHJvZHVjZSBQaGktNC1NaW5pIGFuZCBQaGktNC1NdWx0aW1vZGFsLCBjb21wYWN0IHlldCBoaWdobHkgY2FwYWJsZSBsYW5ndWFnZSBhbmQgbXVsdGltb2RhbCBtb2RlbHMuIFBoaS00LU1pbmkgaXMgYSAzLjgtYmlsbGlvbi1wYXJhbWV0ZXIgbGFuZ3VhZ2UgbW9kZWwgdHJhaW5lZCBvbiBoaWdoLXF1YWxpdHkgd2ViIGFuZCBzeW50aGV0aWMgZGF0YSwgc2lnbmlmaWNhbnRseSBvdXRwZXJmb3JtaW5nIHJlY2VudCBvcGVuLXNvdXJjZSBtb2RlbHMgb2Ygc2ltaWxhciBzaXplIGFuZCBtYXRjaGluZyB0aGUgcGVyZm9ybWFuY2Ugb2YgbW9kZWxzIHR3aWNlIGl0cyBzaXplIG9uIG1hdGggYW5kIGNvZGluZyB0YXNrcyByZXF1aXJpbmcgY29tcGxleCByZWFzb25pbmcuIFRoaXMgYWNoaWV2ZW1lbnQgaXMgZHJpdmVuIGJ5IGEgY2FyZWZ1bGx5IGN1cmF0ZWQgc3ludGhldGljIGRhdGEgcmVjaXBlIGVtcGhhc2l6aW5nIGhpZ2gtcXVhbGl0eSBtYXRoIGFuZCBjb2RpbmcgZGF0YXNldHMuIENvbXBhcmVkIHRvIGl0cyBwcmVkZWNlc3NvciwgUGhpLTMuNS1NaW5pLCBQaGktNC1NaW5pIGZlYXR1cmVzIGFuIGV4cGFuZGVkIHZvY2FidWxhcnkgc2l6ZSBvZiAyMDBLIHRva2VucyB0byBiZXR0ZXIgc3VwcG9ydCBtdWx0aWxpbmd1YWwgYXBwbGljYXRpb25zLCBhcyB3ZWxsIGFzIGdyb3VwIHF1ZXJ5IGF0dGVudGlvbiBmb3IgbW9yZSBlZmZpY2llbnQgbG9uZy1zZXF1ZW5jZSBnZW5lcmF0aW9uLiBQaGktNC1NdWx0aW1vZGFsIGlzIGEgbXVsdGltb2RhbCBtb2RlbCB0aGF0IGludGVncmF0ZXMgdGV4dCwgdmlzaW9uLCBhbmQgc3BlZWNoL2F1ZGlvIGlucHV0IG1vZGFsaXRpZXMgaW50byBhIHNpbmdsZSBtb2RlbC4gSXRzIG5vdmVsIG1vZGFsaXR5IGV4dGVuc2lvbiBhcHByb2FjaCBsZXZlcmFnZXMgTG9SQSBhZGFwdGVycyBhbmQgbW9kYWxpdHktc3BlY2lmaWMgcm91dGVycyB0byBhbGxvdyBtdWx0aXBsZSBpbmZlcmVuY2UgbW9kZXMgY29tYmluaW5nIHZhcmlvdXMgbW9kYWxpdGllcyB3aXRob3V0IGludGVyZmVyZW5jZS4gRm9yIGV4YW1wbGUsIGl0IG5vdyByYW5rcyBmaXJzdCBpbiB0aGUgT3BlbkFTUiBsZWFkZXJib2FyZCB0byBkYXRlLCBhbHRob3VnaCB0aGUgTG9SQSBjb21wb25lbnQgb2YgdGhlIHNwZWVjaC9hdWRpbyBtb2RhbGl0eSBoYXMganVzdCA0NjAgbWlsbGlvbiBwYXJhbWV0ZXJzLiBQaGktNC1NdWx0aW1vZGFsIHN1cHBvcnRzIHNjZW5hcmlvcyBpbnZvbHZpbmcgKHZpc2lvbiArIGxhbmd1YWdlKSwgKHZpc2lvbiArIHNwZWVjaCksIGFuZCAoc3BlZWNoL2F1ZGlvKSBpbnB1dHMsIG91dHBlcmZvcm1pbmcgbGFyZ2VyIHZpc2lvbi1sYW5ndWFnZSBhbmQgc3BlZWNoLWxhbmd1YWdlIG1vZGVscyBvbiBhIHdpZGUgcmFuZ2Ugb2YgdGFza3MuIEFkZGl0aW9uYWxseSwgd2UgZXhwZXJpbWVudCB0byBmdXJ0aGVyIHRyYWluIFBoaS00LU1pbmkgdG8gZW5oYW5jZSBpdHMgcmVhc29uaW5nIGNhcGFiaWxpdGllcy4gRGVzcGl0ZSBpdHMgY29tcGFjdCAzLjgtYmlsbGlvbi1wYXJhbWV0ZXIgc2l6ZSwgdGhpcyBleHBlcmltZW50YWwgdmVyc2lvbiBhY2hpZXZlcyByZWFzb25pbmcgcGVyZm9ybWFuY2Ugb24gcGFyIHdpdGggb3Igc3VycGFzc2luZyBzaWduaWZpY2FudGx5IGxhcmdlciBtb2RlbHMsIGluY2x1ZGluZyBEZWVwU2Vlay1SMS1EaXN0aWxsLVF3ZW4tN0IgYW5kIERlZXBTZWVrLVIxLURpc3RpbGwtTGxhbWEtOEIuIiwsLE9wZW4gd2VpZ2h0cyAodW5yZXN0cmljdGVkKSxVbml0ZWQgU3RhdGVzIG9mIEFtZXJpY2EsLCwsNTEyLjAsLDIwMjUtMTEtMjggMTE6NTI6MTMrMDA6MDAsLCwsLCxJbmR1c3RyeSwsLCwsVW5yZWxlYXNlZCwidGhlIGluc3RydWN0IG1vZGVsIGlzIHVuZGVyIE1JVCBsaWNlbnNlIG9uIGh1Z2dpbmcgZmFjZSAKaHR0cHM6Ly9odWdnaW5nZmFjZS5jby9taWNyb3NvZnQvUGhpLTQtbWluaS1pbnN0cnVjdCIsVHJ1ZSwsLCwsNDAxOTcyLjU5OTY2NDQyODgsIk9wZXJhdGlvbiBjb3VudGluZyxIYXJkd2FyZSIsbWljcm9zb2Z0LCwsLFllcwpQaGktNC1NdWx0aW1vZGFsLCJNdWx0aW1vZGFsLExhbmd1YWdlLFZpc2lvbixTcGVlY2giLCJMYW5ndWFnZSBtb2RlbGluZy9nZW5lcmF0aW9uLFF1ZXN0aW9uIGFuc3dlcmluZyxWaXN1YWwgcXVlc3Rpb24gYW5zd2VyaW5nLFNwZWVjaCByZWNvZ25pdGlvbiAoQVNSKSxUcmFuc2xhdGlvbixBdWRpbyBxdWVzdGlvbiBhbnN3ZXJpbmcsQ2hhcmFjdGVyIHJlY29nbml0aW9uIChPQ1IpIixNaWNyb3NvZnQsIkFiZGVscmFobWFuIEFib3VlbGVuaW4sIEF0YWJhayBBc2hmYXEsIEFkYW0gQXRraW5zb24sIEhhbnkgQXdhZGFsbGEsIE5ndXllbiBCYWNoLCBKaWFubWluIEJhbywgQWxvbiBCZW5oYWltLCBNYXJ0aW4gQ2FpLCBWaXNocmF2IENoYXVkaGFyeSwgQ29uZ2NvbmcgQ2hlbiwgRG9uZyBDaGVuLCBEb25nZG9uZyBDaGVuLCBKdW5rdW4gQ2hlbiwgV2Vpemh1IENoZW4sIFllbi1DaHVuIENoZW4sIFlpLWxpbmcgQ2hlbiwgUWkgRGFpLCBYaXlhbmcgRGFpLCBSdWNoYW8gRmFuLCBNZWkgR2FvLCBNaW4gR2FvLCBBbWl0IEdhcmcsIEFiaGlzaGVrIEdvc3dhbWksIEp1bmhlbmcgSGFvLCBBbXIgSGVuZHksIFl1eHVhbiBIdSwgWGluIEppbiwgTWFobW91ZCBLaGFkZW1pLCBEb25nd29vIEtpbSwgWW91bmcgSmluIEtpbSwgR2luYSBMZWUsIEppbnl1IExpLCBZdW5zaGVuZyBMaSwgQ2hlbiBMaWFuZywgWGlodWkgTGluLCBaZXFpIExpbiwgTWVuZ2NoZW4gTGl1LCBZYW5nIExpdSwgR2lsc2luaWEgTG9wZXosIENob25nIEx1bywgUGl5dXNoIE1hZGFuLCBWYWRpbSBNYXphbG92LCBBbGkgTW91c2F2aSwgQW5oIE5ndXllbiwgSmluZyBQYW4sIERhbmllbCBQZXJlei1CZWNrZXIsIEphY29iIFBsYXRpbiwgVGhvbWFzIFBvcnRldCwgS2FpIFFpdSwgQm8gUmVuLCBMaWxpYW5nIFJlbiwgU2FtYnVkZGhhIFJveSwgTmluZyBTaGFuZywgWWVsb25nIFNoZW4sIFNha3NoYW0gU2luZ2hhbCwgU3ViaG9qaXQgU29tLCBYaWEgU29uZywgVGV0eWFuYSBTeWNoLCBQcmFuZWV0aGEgVmFkZGFtYW51LCBTaHVvaGFuZyBXYW5nLCBZaW1pbmcgV2FuZywgWmhlbmdoYW8gV2FuZywgSGFpYmluIFd1LCBIYW9yYW4gWHUsIFdlaWppYW4gWHUsIFlpZmFuIFlhbmcsIFppeWkgWWFuZywgRG9uZ2hhbiBZdSwgSXNobWFtIFphYmlyLCBKaWFud2VuIFpoYW5nLCBMaSBMeW5hIFpoYW5nLCBZdW5hbiBaaGFuZywgWGlyZW4gWmhvdSIsMjAyNS0wMy0wMyxQaGktNC1NaW5pIFRlY2huaWNhbCBSZXBvcnQ6IENvbXBhY3QgeWV0IFBvd2VyZnVsIE11bHRpbW9kYWwgTGFuZ3VhZ2UgTW9kZWxzIHZpYSBNaXh0dXJlLW9mLUxvUkFzLGh0dHBzOi8vYXJ4aXYub3JnL2Ficy8yNTAzLjAxNzQzLCwsLDU2MDAwMDAwMDAuMCwiNS42QgoKMS4gYmFzZTogUGhpLTQgTWluaSAoMy44YiBwYXJhbWV0ZXJzKSAKMi4gIiJUaGUgYXVkaW8gZW5jb2RlciBhbmQgcHJvamVjdG9yIGludHJvZHVjZSA0NjBNIHBhcmFtZXRlcnMgd2hpbGUgTG9SQUEgY29uc3VtZXMgYW5vdGhlciA0NjBNIHBhcmFtZXRlcnMuIiIKMy4gIiJUaGUgaW1hZ2UgZW5jb2RlciBhbmQgcHJvamVjdG9yIGludHJvZHVjZSA0NDBNIG1vZGVsIHBhcmFtZXRlcnMgd2hpbGUgdGhlIHZpc2lvbiBhZGFwdGVyIExvUkFWIGNvbnN1bWVzIGFub3RoZXIgMzcwTSBtb2RlbCBwYXJhbWV0ZXJzLiIiIiwxLjE4NTI1MTllKzIzLCIxLjE0ZSsyMyAoYmFzZSBtb2RlbCB0cmFpbmluZyBjb21wdXRlKSArIDcuMTcyNGUrMjEgKGZpbmV0dW5lIGNvbXB1dGUpID0gMS4yMTE3MjRlKzIzCgpIRiBpbnN0cnVjdCBtb2RlbDoKIiJHUFVzOiA1MTIgQTEwMC04MEcKVHJhaW5pbmcgdGltZTogMjggZGF5cyIiCgo1MTIgR1BVcyAqIDMxMjAwMDAwMDAwMDAwMCBGTE9QIC8gc2VjICogMjggZGF5cyAqIDI0IGhvdXJzIC8gZGF5ICogMzYwMCBzZWMgLyBob3VyICogMC4zIFthc3N1bWVkIHV0aWxpemF0aW9uXSA9IDEuMTU5MzU4MWUrMjMgRkxPUAoKZ2VvbWV0cmljIG1lYW46IApzcXJ0KDEuMjExNzI0ZSsyMyAqIDEuMTU5MzU4MWUrMjMpID0gMS4xODUyNTE5ZSsyMyIsLCIiIlRoZSBwcmUtdHJhaW5pbmcgcHJvY2VzcyBpbnZvbHZlcyBhIHRvdGFsIG9mIDAuNVQgdG9rZW5zLCBjb21iaW5pbmcgYm90aCB2aXN1YWwgYW5kIHRleHR1YWwgZWxlbWVudHMuIiIKCiIiVG8gcHJlLXRyYWluIHRoZSBhZGFwdGVyIGFuZCByZWR1Y2UgdGhlIG1vZGFsaXR5IGdhcCBiZXR3ZWVuCnRoZSBzcGVlY2ggYW5kIHRleHQgc2VxdWVuY2VzLCB3ZSBjdXJhdGUgYSBkYXRhc2V0IG9mIGFwcHJveGltYXRlbHkgMk0gaG91cnMgb2YgYW5vbnltaXplZCBpbi1ob3VzZSBzcGVlY2gtdGV4dCBwYWlycyB3aXRoIHN0cm9uZy93ZWFrIEFTUiBzdXBlcnZpc2lvbnMsIGNvdmVyaW5nIHRoZSBlaWdodCBzdXBwb3J0ZWQgbGFuZ3VhZ2VzIiIKCiIiTm90ZSB0aGF0IHRoZSBzcGVlY2ggdG9rZW4gcmF0ZSBpcyA4MG1zLCBpbmRpY2F0aW5nIDc1MCB0b2tlbnMgZm9yIDEtbWludXRlIGF1ZGlvLiIiCgoyKjEwXjYgaG91cnMgKiA2MCBtaW4gLyBob3VyICogNzUwIHRva2VucyAvIG1pbnV0ZSA9IDkwQiB0b2tlbnMgCgoiIkNvbGxlY3RpdmVseSwgdGhlIG11bHRpbW9kYWwgU0ZUIGRhdGEgY29tcHJpc2VzIGFwcHJveGltYXRlbHkgMC4zVCB0b2tlbnMuIiIKCiIiVG8gdW5sb2NrIHRoZSBpbnN0cnVjdGlvbiBmb2xsb3dpbmcgY2FwYWJpbGl0eSBvZiBQaGktNC1NdWx0aW1vZGFsIGZvciB2YXJpZXR5IG9mIHNwZWVjaCBhbmQgYXVkaW8gdGFza3MsIHdlIGNvbnRpbnVlIHRvIHRyYWluIHRoZSBtb2RlbCB3aXRoIGFib3V0IDEwME0gY3VyYXRlZCBzcGVlY2ggYW5kIGF1ZGlvIFNGVCBzYW1wbGVzIChhZnRlciB3ZWlnaHRlZCB1cCkgYXMgdGhlIHNwZWVjaCBwb3N0LXRyYWluaW5nIHN0YWdlLiA8Li4+IFdlIGNvbnNpZGVyIGRpZmZlcmVudCBtYXhpbXVtIGF1ZGlvIGxlbmd0aHMgZm9yIGRpZmZlcmVudCB0YXNrcyBpbiBwb3N0LXRyYWluaW5nLiBGb3Igc3BlZWNoIHN1bW1hcml6YXRpb24gdGFzaywgd2UgdHJhaW4gdXAgdG8gMzAtbWludXRlIGF1ZGlvICgyMi41ayB0b2tlbnMpLiBGb3Igb3RoZXIgdGFza3MsIHRoZSBtYXhpbXVtIGF1ZGlvIGV4cG9zZWQgaW4gdHJhaW5pbmcgaXMgMzBzICgzNzUgdG9rZW5zKS4gIiIgCgpnZW9tZXRyaWMgbWVhbiBzcXJ0KDIyNTAwKjM3NSkgfiAyOTAwIHRva2VucyAKCjEwME0gKiAyOTAwID0gMi45KjEwXjExID0gMC4yOVQgdG9rZW5zIAoKVE9UQUwgfjEuMVQgdG9rZW5zCgpmcm9tIEhGIEluc3RydWN0IG1vZGVsIHJlcG86IAoiIlRyYWluaW5nIGRhdGE6IDVUIHRva2VucywgMi4zTSBzcGVlY2ggaG91cnMsIGFuZCAxLjFUIGltYWdlLXRleHQgdG9rZW5zIiIKNVQgdG9rZW5zIGlzIHRoZSBiYXNlLW1vZGVsIHRyYWluaW5nIGRhdGFzZXQgc2l6ZSAiLDY3Mi4wLDI0IGhvdXJzIC8gZGF5ICogMjggZGF5cyA9IDY3MiBob3VycyxOVklESUEgQTEwMCBTWE00IDgwIEdCLCxDb25maWRlbnQsIldlIGludHJvZHVjZSBQaGktNC1NaW5pIGFuZCBQaGktNC1NdWx0aW1vZGFsLCBjb21wYWN0IHlldCBoaWdobHkgY2FwYWJsZSBsYW5ndWFnZSBhbmQgbXVsdGltb2RhbCBtb2RlbHMuIFBoaS00LU1pbmkgaXMgYSAzLjgtYmlsbGlvbi1wYXJhbWV0ZXIgbGFuZ3VhZ2UgbW9kZWwgdHJhaW5lZCBvbiBoaWdoLXF1YWxpdHkgd2ViIGFuZCBzeW50aGV0aWMgZGF0YSwgc2lnbmlmaWNhbnRseSBvdXRwZXJmb3JtaW5nIHJlY2VudCBvcGVuLXNvdXJjZSBtb2RlbHMgb2Ygc2ltaWxhciBzaXplIGFuZCBtYXRjaGluZyB0aGUgcGVyZm9ybWFuY2Ugb2YgbW9kZWxzIHR3aWNlIGl0cyBzaXplIG9uIG1hdGggYW5kIGNvZGluZyB0YXNrcyByZXF1aXJpbmcgY29tcGxleCByZWFzb25pbmcuIFRoaXMgYWNoaWV2ZW1lbnQgaXMgZHJpdmVuIGJ5IGEgY2FyZWZ1bGx5IGN1cmF0ZWQgc3ludGhldGljIGRhdGEgcmVjaXBlIGVtcGhhc2l6aW5nIGhpZ2gtcXVhbGl0eSBtYXRoIGFuZCBjb2RpbmcgZGF0YXNldHMuIENvbXBhcmVkIHRvIGl0cyBwcmVkZWNlc3NvciwgUGhpLTMuNS1NaW5pLCBQaGktNC1NaW5pIGZlYXR1cmVzIGFuIGV4cGFuZGVkIHZvY2FidWxhcnkgc2l6ZSBvZiAyMDBLIHRva2VucyB0byBiZXR0ZXIgc3VwcG9ydCBtdWx0aWxpbmd1YWwgYXBwbGljYXRpb25zLCBhcyB3ZWxsIGFzIGdyb3VwIHF1ZXJ5IGF0dGVudGlvbiBmb3IgbW9yZSBlZmZpY2llbnQgbG9uZy1zZXF1ZW5jZSBnZW5lcmF0aW9uLiBQaGktNC1NdWx0aW1vZGFsIGlzIGEgbXVsdGltb2RhbCBtb2RlbCB0aGF0IGludGVncmF0ZXMgdGV4dCwgdmlzaW9uLCBhbmQgc3BlZWNoL2F1ZGlvIGlucHV0IG1vZGFsaXRpZXMgaW50byBhIHNpbmdsZSBtb2RlbC4gSXRzIG5vdmVsIG1vZGFsaXR5IGV4dGVuc2lvbiBhcHByb2FjaCBsZXZlcmFnZXMgTG9SQSBhZGFwdGVycyBhbmQgbW9kYWxpdHktc3BlY2lmaWMgcm91dGVycyB0byBhbGxvdyBtdWx0aXBsZSBpbmZlcmVuY2UgbW9kZXMgY29tYmluaW5nIHZhcmlvdXMgbW9kYWxpdGllcyB3aXRob3V0IGludGVyZmVyZW5jZS4gRm9yIGV4YW1wbGUsIGl0IG5vdyByYW5rcyBmaXJzdCBpbiB0aGUgT3BlbkFTUiBsZWFkZXJib2FyZCB0byBkYXRlLCBhbHRob3VnaCB0aGUgTG9SQSBjb21wb25lbnQgb2YgdGhlIHNwZWVjaC9hdWRpbyBtb2RhbGl0eSBoYXMganVzdCA0NjAgbWlsbGlvbiBwYXJhbWV0ZXJzLiBQaGktNC1NdWx0aW1vZGFsIHN1cHBvcnRzIHNjZW5hcmlvcyBpbnZvbHZpbmcgKHZpc2lvbiArIGxhbmd1YWdlKSwgKHZpc2lvbiArIHNwZWVjaCksIGFuZCAoc3BlZWNoL2F1ZGlvKSBpbnB1dHMsIG91dHBlcmZvcm1pbmcgbGFyZ2VyIHZpc2lvbi1sYW5ndWFnZSBhbmQgc3BlZWNoLWxhbmd1YWdlIG1vZGVscyBvbiBhIHdpZGUgcmFuZ2Ugb2YgdGFza3MuIEFkZGl0aW9uYWxseSwgd2UgZXhwZXJpbWVudCB0byBmdXJ0aGVyIHRyYWluIFBoaS00LU1pbmkgdG8gZW5oYW5jZSBpdHMgcmVhc29uaW5nIGNhcGFiaWxpdGllcy4gRGVzcGl0ZSBpdHMgY29tcGFjdCAzLjgtYmlsbGlvbi1wYXJhbWV0ZXIgc2l6ZSwgdGhpcyBleHBlcmltZW50YWwgdmVyc2lvbiBhY2hpZXZlcyByZWFzb25pbmcgcGVyZm9ybWFuY2Ugb24gcGFyIHdpdGggb3Igc3VycGFzc2luZyBzaWduaWZpY2FudGx5IGxhcmdlciBtb2RlbHMsIGluY2x1ZGluZyBEZWVwU2Vlay1SMS1EaXN0aWxsLVF3ZW4tN0IgYW5kIERlZXBTZWVrLVIxLURpc3RpbGwtTGxhbWEtOEIuIiwsLE9wZW4gd2VpZ2h0cyAodW5yZXN0cmljdGVkKSxVbml0ZWQgU3RhdGVzIG9mIEFtZXJpY2EsUGhpLTQgTWluaSw3LjE3MjRlKzIxLCIzLjhCIGZyb3plbiBwYXJhbWV0ZXJzIChCYXNlIExNKQoKMS4gVmlzaW9uLUxhbmd1YWdlIFRyYWluaW5nICgwLjVUIHRva2VucykJCjgxME0gKDQ0ME0gSW1hZ2UgRW5jb2RlciArIFByb2plY3RvciArIDM3ME0gTG9SQV9WKQkKCjZORCA9IDYqMC41KjEwXjEyKjgxMCoxMF42ID0gMi40M2UrMjEKCjIuIE11bHRpbW9kYWwgU0ZUICgwLjNUIHRva2VucykJCjgxME0JCgo2TkQgPSA2KjAuMyoxMF4xMio4MTAqMTBeNiA9IDEuNDU4ZSsyMQoKMy4gU3BlZWNoIFByZS10cmFpbmluZyAoMk0gaG91cnMgPSA5MEIgdG9rZW5zLCBzZWUgZGF0YXNldCBzaXplIG5vdGVzKQkKNDYwTSAoQXVkaW8gRW5jb2RlciArIFByb2plY3RvcikJCgo2TkQgPSA2KjkwKjEwXjkqNDYwKjEwXjYgPSAyLjQ4NGUrMjAKCjQuIFNwZWVjaCBQb3N0LXRyYWluaW5nICgxMDBNIHNhbXBsZXMgfiAxLjFUIHRva2Vucywgc2VlIGRhdGFzZXQgc2l6ZSBub3RlcykJCjQ2ME0gKExvUkFfQSkKCjZORCA9IDYqMS4xKjEwXjEyKjQ2MCoxMF42ID0gMy4wMzZlKzIxCgoyLjQzZSsyMSArIDEuNDU4ZSsyMSArIDIuNDg0ZSsyMCArIDMuMDM2ZSsyMSA9IDcuMTcyNGUrMjEKIiw1MTIuMCwsMjAyNS0xMS0yOCAxMTo1MjoxMyswMDowMCwsLCwsLEluZHVzdHJ5LCwsLCxVbnJlbGVhc2VkLCJ0aGUgaW5zdHJ1Y3QgbW9kZWwgaXMgdW5kZXIgTUlUIGxpY2Vuc2Ugb24gaHVnZ2luZyBmYWNlOgpodHRwczovL2h1Z2dpbmdmYWNlLmNvL21pY3Jvc29mdC9QaGktNC1tdWx0aW1vZGFsLWluc3RydWN0IixUcnVlLCwsLCw0MDE5NzIuNTk5NjY0NDI4OCwiT3BlcmF0aW9uIGNvdW50aW5nLEhhcmR3YXJlIixtaWNyb3NvZnQsLCwsWWVzCkF5YSBWaXNpb24gMzJCLCJNdWx0aW1vZGFsLFZpc2lvbixMYW5ndWFnZSIsIkxhbmd1YWdlIGdlbmVyYXRpb24sSW1hZ2UgY2FwdGlvbmluZyxWaXN1YWwgcXVlc3Rpb24gYW5zd2VyaW5nLExhbmd1YWdlIG1vZGVsaW5nL2dlbmVyYXRpb24sUXVlc3Rpb24gYW5zd2VyaW5nIixDb2hlcmUsQ29oZXJlIExhYnMgVGVhbSwyMDI1LTAzLTAzLEF5YSBWaXNpb246IEV4cGFuZGluZyB0aGUgd29ybGRzIEFJIGNhbiBzZWUsaHR0cHM6Ly9jb2hlcmUuY29tL2Jsb2cvYXlhLXZpc2lvbiwsLCwzMzEwMDAwMDAwMC4wLEFjY29yZGluZyB0byBodWdnaW5nZmFjZS5jby9Db2hlcmVMYWJzL2F5YS12aXNpb24tMzJiLiwsLCwsLCwsLENvbmZpZGVudCxPdXIgc3RhdGUtb2YtdGhlLWFydCBvcGVuLXdlaWdodHMgdmlzaW9uIG1vZGVsIG9mZmVycyBhIGZvdW5kYXRpb24gZm9yIEFJLWVuYWJsZWQgbXVsdGlsaW5ndWFsIGFuZCBtdWx0aW1vZGFsIGNvbW11bmljYXRpb24gZ2xvYmFsbHkuICwsLE9wZW4gd2VpZ2h0cyAobm9uLWNvbW1lcmNpYWwpLENhbmFkYSxBeWEgRXhwYW5zZSAzMkIsLCwsLDIwMjUtMTEtMjggMTE6NTI6MTMrMDA6MDAsLCwsLCxJbmR1c3RyeSwsLCwsVW5yZWxlYXNlZCwiTGljZW5zZTogQ0MtQlktTkMsIHJlcXVpcmVzIGFsc28gYWRoZXJpbmcgdG8gQ29oZXJlIExhYidzIEFjY2VwdGFibGUgVXNlIFBvbGljeQpodWdnaW5nZmFjZS5jby9Db2hlcmVMYWJzL2F5YS12aXNpb24tMzJiLiIsLCwsLCwsLENvaGVyZUxhYnMsLCwsWWVzCkhhaWx1byBJMlYtMDEtRGlyZWN0b3IsIlZpZGVvLFZpc2lvbiIsIlZpZGVvIGdlbmVyYXRpb24sSW1hZ2UtdG8tdmlkZW8iLCJNaW5pTWF4LEhhaWx1byBBSSIsLDIwMjUtMDMtMDMsSGFpbHVvIEFJIEFkdmFuY2VzIENpbmVtYXRpYyBTdG9yeXRlbGxpbmcgd2l0aCBUMlYtMDEtRGlyZWN0b3IgYW5kIEkyVi0wMS1EaXJlY3RvcixodHRwczovL3d3dy5taW5pbWF4LmlvL25ld3MvMDEtZGlyZWN0b3IsLCwsLCwsLCwsLCwsLFVua25vd24sIkVuaGFuY2VkIFByZWNpc2lvbiBDb250cm9sClQyVi0wMS1EaXJlY3RvciBhbmQgSTJWLTAxLURpcmVjdG9yIGludHJvZHVjZSBhIHNpZ25pZmljYW50IHJlZHVjdGlvbiBpbiBtb3ZlbWVudCByYW5kb21uZXNzLCBlbnN1cmluZyB0aGF0IGV2ZXJ5IGZyYW1lIGFkaGVyZXMgc3RyaWN0bHkgdG8geW91ciBjcmVhdGl2ZSBpbnRlbnQuIFRoaXMgaGVpZ2h0ZW5lZCBsZXZlbCBvZiBjb250cm9sIGFsbG93cyBmb3IgbW9yZSBhY2N1cmF0ZSBhbmQgbnVhbmNlZCBzdG9yeXRlbGxpbmcuCgpDaW5lbWF0aWMgQWVzdGhldGljcwpXaXRoIGEgc3VpdGUgb2YgcHJlLXNldCBjYW1lcmEgc2V0dGluZ3MsIFQyVi0wMS1EaXJlY3RvciBhbmQgSTJWLTAxLURpcmVjdG9yIGVuYWJsZSB5b3UgdG8gYWNoaWV2ZSBhIHBvbGlzaGVkIGFuZCBwcm9mZXNzaW9uYWwgbG9vayBmcm9tIHRoZSB2ZXJ5IGZpcnN0IHNob3QuIFdoZXRoZXIgeW91ciBwcm9qZWN0IGNhbGxzIGZvciBhIGR5bmFtaWMgYWN0aW9uIHNlcXVlbmNlIG9yIGEgc3VidGxlLCBpbnRpbWF0ZSBzY2VuZSwgb3VyIHNldHRpbmdzIGFyZSBvcHRpbWl6ZWQgdG8gZW5oYW5jZSB5b3VyIHZpc3VhbCBuYXJyYXRpdmUuCgpTdXBlcmlvciBQcm9tcHQgQWRoZXJlbmNlClRoZSBBSSBiZWhpbmQgVDJWLTAxLURpcmVjdG9yIGFuZCBJMlYtMDEtRGlyZWN0b3IgaGF2ZSBiZWVuIGZpbmUtdHVuZWQgZm9yIHN1cGVyaW9yIHByb21wdCBhZGhlcmVuY2UsIGVuc3VyaW5nIHRoYXQgeW91ciBjb21tYW5kcyBhcmUgZXhlY3V0ZWQgd2l0aCBwcmVjaXNpb24uIFRoaXMgZW1wb3dlcnMgZmlsbW1ha2VycyB0byBmb2N1cyBvbiB0aGVpciBjcmVhdGl2ZSB2aXNpb24gd2l0aG91dCBiZWluZyBoaW5kZXJlZCBieSB0ZWNobmljYWwgbGltaXRhdGlvbnMuIiwsLEFQSSBhY2Nlc3MsIkNoaW5hLFNpbmdhcG9yZSIsLCwsLCwyMDI1LTExLTI4IDExOjUyOjEzKzAwOjAwLCwsLCwsIkluZHVzdHJ5LEluZHVzdHJ5IiwsLCwsVW5yZWxlYXNlZCwsLCwsLCwsLCwsLCxObwpIYWlsdW8gVDJWLTAxLURpcmVjdG9yLFZpZGVvLCJWaWRlbyBnZW5lcmF0aW9uLFRleHQtdG8tdmlkZW8iLCJNaW5pTWF4LEhhaWx1byBBSSIsLDIwMjUtMDMtMDMsSGFpbHVvIEFJIEFkdmFuY2VzIENpbmVtYXRpYyBTdG9yeXRlbGxpbmcgd2l0aCBUMlYtMDEtRGlyZWN0b3IgYW5kIEkyVi0wMS1EaXJlY3RvcixodHRwczovL3d3dy5taW5pbWF4LmlvL25ld3MvMDEtZGlyZWN0b3IsLCwsLCwsLCwsLCwsLFVua25vd24sIkVuaGFuY2VkIFByZWNpc2lvbiBDb250cm9sClQyVi0wMS1EaXJlY3RvciBhbmQgSTJWLTAxLURpcmVjdG9yIGludHJvZHVjZSBhIHNpZ25pZmljYW50IHJlZHVjdGlvbiBpbiBtb3ZlbWVudCByYW5kb21uZXNzLCBlbnN1cmluZyB0aGF0IGV2ZXJ5IGZyYW1lIGFkaGVyZXMgc3RyaWN0bHkgdG8geW91ciBjcmVhdGl2ZSBpbnRlbnQuIFRoaXMgaGVpZ2h0ZW5lZCBsZXZlbCBvZiBjb250cm9sIGFsbG93cyBmb3IgbW9yZSBhY2N1cmF0ZSBhbmQgbnVhbmNlZCBzdG9yeXRlbGxpbmcuCgpDaW5lbWF0aWMgQWVzdGhldGljcwpXaXRoIGEgc3VpdGUgb2YgcHJlLXNldCBjYW1lcmEgc2V0dGluZ3MsIFQyVi0wMS1EaXJlY3RvciBhbmQgSTJWLTAxLURpcmVjdG9yIGVuYWJsZSB5b3UgdG8gYWNoaWV2ZSBhIHBvbGlzaGVkIGFuZCBwcm9mZXNzaW9uYWwgbG9vayBmcm9tIHRoZSB2ZXJ5IGZpcnN0IHNob3QuIFdoZXRoZXIgeW91ciBwcm9qZWN0IGNhbGxzIGZvciBhIGR5bmFtaWMgYWN0aW9uIHNlcXVlbmNlIG9yIGEgc3VidGxlLCBpbnRpbWF0ZSBzY2VuZSwgb3VyIHNldHRpbmdzIGFyZSBvcHRpbWl6ZWQgdG8gZW5oYW5jZSB5b3VyIHZpc3VhbCBuYXJyYXRpdmUuCgpTdXBlcmlvciBQcm9tcHQgQWRoZXJlbmNlClRoZSBBSSBiZWhpbmQgVDJWLTAxLURpcmVjdG9yIGFuZCBJMlYtMDEtRGlyZWN0b3IgaGF2ZSBiZWVuIGZpbmUtdHVuZWQgZm9yIHN1cGVyaW9yIHByb21wdCBhZGhlcmVuY2UsIGVuc3VyaW5nIHRoYXQgeW91ciBjb21tYW5kcyBhcmUgZXhlY3V0ZWQgd2l0aCBwcmVjaXNpb24uIFRoaXMgZW1wb3dlcnMgZmlsbW1ha2VycyB0byBmb2N1cyBvbiB0aGVpciBjcmVhdGl2ZSB2aXNpb24gd2l0aG91dCBiZWluZyBoaW5kZXJlZCBieSB0ZWNobmljYWwgbGltaXRhdGlvbnMuIiwsLEFQSSBhY2Nlc3MsIkNoaW5hLFNpbmdhcG9yZSIsLCwsLCwyMDI1LTExLTI4IDExOjUyOjEzKzAwOjAwLCwsLCwsIkluZHVzdHJ5LEluZHVzdHJ5IiwsLCwsVW5yZWxlYXNlZCwsLCwsLCwsLCwsLCxObwpTcGFyay1YMSwiTGFuZ3VhZ2UsTWF0aGVtYXRpY3MiLCJMYW5ndWFnZSBtb2RlbGluZy9nZW5lcmF0aW9uLENoYXQsTWF0aGVtYXRpY2FsIHJlYXNvbmluZyIsaUZseXRlaywsMjAyNS0wMy0wMyxpRmx5dGVrIFVwZ3JhZGVzIFNwYXJrIFgxIE1vZGVsIFdpdGggRG9tZXN0aWMgQ29tcHV0aW5nIFBvd2VyLCJodHRwczovL2VuLnRtdHBvc3QuY29tL25ld3MvNzQ3NzkwNgpodHRwczovL25ld3MuY2d0bi5jb20vbmV3cy8yMDI1LTAxLTE1L0NoaW5hLXJlbGVhc2VzLVNwYXJrLVgxLWRlZXAtcmVhc29uaW5nLW1vZGVsLXRoYXQtcGFja3MtYS1wdW5jaC0xQWJJcThQenpFSS9wLmh0bWwKaHR0cHM6Ly93YWxsc3RyZWV0Y24uY29tL2FydGljbGVzLzM3NDA1NzUiLCwsLDcwMDAwMDAwMDAwLjAsLCwiU2ltaWxhciBzaXplIHRvIExsYW1hLTMgNzBCLCB3aGljaCB3YXMgY2xvc2UgdG8gMWUyNSBGTE9QLCBzbyBwbGF1c2libHkgU3BhcmsgbWlnaHQgYmUgb3Zlci4iLCwsLCxIdWF3ZWkgQXNjZW5kIDkxMEIsLENvbmZpZGVudCwsLCwsQ2hpbmEsLCwsMTAwMDAuMCwsMjAyNS0xMS0yOCAxMTo1MjoxMyswMDowMCwsLCwsLEluZHVzdHJ5LCwsLCwsLFRydWUsLCwsLDc4NTEwMjcuMzM3MTk1ODc0LCwsLCwsCkRpZml4M0QrLDNEIG1vZGVsaW5nLDNEIHJlY29uc3RydWN0aW9uLCJOVklESUEsTmF0aW9uYWwgVW5pdmVyc2l0eSBvZiBTaW5nYXBvcmUsVW5pdmVyc2l0eSBvZiBUb3JvbnRvLFZlY3RvciBJbnN0aXR1dGUiLCJKYXkgWmhhbmdqaWUgV3UsIFl1eHVhbiBaaGFuZywgSGFpdGhlbSBUdXJraSwgWHVhbmNoaSBSZW4sIEp1biBHYW8sIE1pa2UgWmhlbmcgU2hvdSwgU2FuamEgRmlkbGVyLCBaYW4gR29qY2ljLCBIdWFuIExpbmciLDIwMjUtMDMtMDMsRGlmaXgzRCs6IEltcHJvdmluZyAzRCBSZWNvbnN0cnVjdGlvbnMgd2l0aCBTaW5nbGUtU3RlcCBEaWZmdXNpb24gTW9kZWxzLGh0dHBzOi8vYXJ4aXYub3JnL2Ficy8yNTAzLjAxNzc0LCwsLCwiIiJXZSBidWlsZCBvdXIgbW9kZWwgb24gdG9wIG9mIGEgc2luZ2xlLXN0ZXAgZGlmZnVzaW9uIG1vZGVsIFNELVR1cmJvIFs0OV0sIiIiLCwsLCwsLCwsVW5rbm93biwiTmV1cmFsIFJhZGlhbmNlIEZpZWxkcyBhbmQgM0QgR2F1c3NpYW4gU3BsYXR0aW5nIGhhdmUgcmV2b2x1dGlvbml6ZWQgM0QgcmVjb25zdHJ1Y3Rpb24gYW5kIG5vdmVsLXZpZXcgc3ludGhlc2lzIHRhc2suIEhvd2V2ZXIsIGFjaGlldmluZyBwaG90b3JlYWxpc3RpYyByZW5kZXJpbmcgZnJvbSBleHRyZW1lIG5vdmVsIHZpZXdwb2ludHMgcmVtYWlucyBjaGFsbGVuZ2luZywgYXMgYXJ0aWZhY3RzIHBlcnNpc3QgYWNyb3NzIHJlcHJlc2VudGF0aW9ucy4gSW4gdGhpcyB3b3JrLCB3ZSBpbnRyb2R1Y2UgRGlmaXgzRCssIGEgbm92ZWwgcGlwZWxpbmUgZGVzaWduZWQgdG8gZW5oYW5jZSAzRCByZWNvbnN0cnVjdGlvbiBhbmQgbm92ZWwtdmlldyBzeW50aGVzaXMgdGhyb3VnaCBzaW5nbGUtc3RlcCBkaWZmdXNpb24gbW9kZWxzLiBBdCB0aGUgY29yZSBvZiBvdXIgYXBwcm9hY2ggaXMgRGlmaXgsIGEgc2luZ2xlLXN0ZXAgaW1hZ2UgZGlmZnVzaW9uIG1vZGVsIHRyYWluZWQgdG8gZW5oYW5jZSBhbmQgcmVtb3ZlIGFydGlmYWN0cyBpbiByZW5kZXJlZCBub3ZlbCB2aWV3cyBjYXVzZWQgYnkgdW5kZXJjb25zdHJhaW5lZCByZWdpb25zIG9mIHRoZSAzRCByZXByZXNlbnRhdGlvbi4gRGlmaXggc2VydmVzIHR3byBjcml0aWNhbCByb2xlcyBpbiBvdXIgcGlwZWxpbmUuIEZpcnN0LCBpdCBpcyB1c2VkIGR1cmluZyB0aGUgcmVjb25zdHJ1Y3Rpb24gcGhhc2UgdG8gY2xlYW4gdXAgcHNldWRvLXRyYWluaW5nIHZpZXdzIHRoYXQgYXJlIHJlbmRlcmVkIGZyb20gdGhlIHJlY29uc3RydWN0aW9uIGFuZCB0aGVuIGRpc3RpbGxlZCBiYWNrIGludG8gM0QuIFRoaXMgZ3JlYXRseSBlbmhhbmNlcyB1bmRlcmNvbnN0cmFpbmVkIHJlZ2lvbnMgYW5kIGltcHJvdmVzIHRoZSBvdmVyYWxsIDNEIHJlcHJlc2VudGF0aW9uIHF1YWxpdHkuIE1vcmUgaW1wb3J0YW50bHksIERpZml4IGFsc28gYWN0cyBhcyBhIG5ldXJhbCBlbmhhbmNlciBkdXJpbmcgaW5mZXJlbmNlLCBlZmZlY3RpdmVseSByZW1vdmluZyByZXNpZHVhbCBhcnRpZmFjdHMgYXJpc2luZyBmcm9tIGltcGVyZmVjdCAzRCBzdXBlcnZpc2lvbiBhbmQgdGhlIGxpbWl0ZWQgY2FwYWNpdHkgb2YgY3VycmVudCByZWNvbnN0cnVjdGlvbiBtb2RlbHMuIERpZml4M0QrIGlzIGEgZ2VuZXJhbCBzb2x1dGlvbiwgYSBzaW5nbGUgbW9kZWwgY29tcGF0aWJsZSB3aXRoIGJvdGggTmVSRiBhbmQgM0RHUyByZXByZXNlbnRhdGlvbnMsIGFuZCBpdCBhY2hpZXZlcyBhbiBhdmVyYWdlIDIgaW1wcm92ZW1lbnQgaW4gRklEIHNjb3JlIG92ZXIgYmFzZWxpbmVzIHdoaWxlIG1haW50YWluaW5nIDNEIGNvbnNpc3RlbmN5LiIsLCxPcGVuIHdlaWdodHMgKG5vbi1jb21tZXJjaWFsKSwiVW5pdGVkIFN0YXRlcyBvZiBBbWVyaWNhLFNpbmdhcG9yZSxDYW5hZGEsQ2FuYWRhIixTRC1UdXJibywsLCwsMjAyNS0xMS0yOCAxMTo1MjoxMyswMDowMCwsLCwsLCJJbmR1c3RyeSxBY2FkZW1pYSxBY2FkZW1pYSxBY2FkZW1pYSIsLCwsLE9wZW4gKG5vbi1jb21tZXJjaWFsKSwiTlZJRElBIExpY2Vuc2UKaHR0cHM6Ly9odWdnaW5nZmFjZS5jby9udmlkaWEvZGlmaXgKCiIiVGhpcyBtb2RlbCBpcyByZWFkeSBmb3IgcmVzZWFyY2ggYW5kIGRldmVsb3BtZW50L25vbi1jb21tZXJjaWFsIHVzZSBvbmx5LiIiCgpOVklESUEgbm9uLWNvbW1lcmNpYWwgbGljZW5zZSBmb3IgdHJhaW5pbmcgY29kZToKaHR0cHM6Ly9naXRodWIuY29tL252LXRsYWJzL0RpZml4M0QvdHJlZS9tYWluIiwsLCwsLCwsbnZpZGlhLCwsLFllcwpJbWFnZS0wMSxJbWFnZSBnZW5lcmF0aW9uLCJUZXh0LXRvLWltYWdlLEltYWdlIGdlbmVyYXRpb24iLE1pbmlNYXgsLDIwMjUtMDItMjgsTWluaU1heCBMYXVuY2hlcyBJbWFnZS0wMTogRXhwYW5kaW5nIE11bHRpbW9kYWwgVmlzaW9uIHdpdGggVGV4dC10by1JbWFnZSBHZW5lcmF0aW9uLGh0dHBzOi8vd3d3Lm1pbmltYXguaW8vbmV3cy9pbWFnZS0wMSwsLCwsLCwsLCwsLCwsVW5rbm93biwiV2UncmUgZXhjaXRlZCB0byBhbm5vdW5jZSB0aGUgcmVsZWFzZSBvZiBJbWFnZS0wMSwgb3VyIGZpcnN0IHRleHQtdG8taW1hZ2UgZ2VuZXJhdGlvbiBtb2RlbC4gSW1hZ2UtMDEgZXhwYW5kcyBvdXIgQUkgY2FwYWJpbGl0aWVzIHdoaWxlIG9wZW5pbmcgdXAgYSB3b3JsZCBvZiBhY2Nlc3NpYmxlIGNyZWF0aXZlIHBvc3NpYmlsaXRpZXMgZm9yIHVzZXJzIGFjcm9zcyB0aGUgZ2xvYmUuIFRoZSBzZXJ2aWNlIGlzIG5vdyBsaXZlIG91ciBBUEkgUGxhdGZvcm0gaHR0cHM6Ly93d3cubWluaW1heC5pby9wbGF0Zm9ybS9sb2dpbi4KCkJlbG93IGFyZSBrZXkgY2hhcmFjdGVyaXN0aWNzIHRoYXQgc2V0IE1pbmlNYXggSW1hZ2UtMDEgYXBhcnQ6CgpQcmVjaXNlIFByb21wdCBDb250cm9sCkZvbGxvd2luZyBvdXIgaW5kdXN0cnktbGVhZGluZyBwcm9tcHQgYWRoZXJlbmNlIGtub3dob3cgZnJvbSBkZXZlbG9waW5nIHRoZSBIYWlsdW8gQUkgVmlkZW8tMDEgc2VyaWVzLCBJbWFnZS0wMSBkZWxpdmVycyBzdXBlcmlvciBwcm9tcHQtdG8taW1hZ2UgZmlkZWxpdHkuIFdoZXRoZXIgeW91J3JlIGV4cGxvcmluZyBkaWZmZXJlbnQgc3R5bGVzIG9yIGNyYWZ0aW5nIGludHJpY2F0ZSBzY2VuZXMsIEltYWdlLTAxIGRlbGl2ZXJzIHJlbGlhYmxlLCBsb2dpY2FsbHkgY29uc2lzdGVudCByZXN1bHRzIHdpdGggc3R1bm5pbmcgYXJ0aXN0aWMgcXVhbGl0eS4iLCwsQVBJIGFjY2VzcyxDaGluYSwsLCwsLDIwMjUtMTEtMjggMTE6NTI6MTMrMDA6MDAsLCwsLCxJbmR1c3RyeSwsLCwsVW5yZWxlYXNlZCwsLCwsLCwsLCwsLCxObwpHUFQtNC41LCJMYW5ndWFnZSxWaXNpb24sTXVsdGltb2RhbCIsIkxhbmd1YWdlIG1vZGVsaW5nL2dlbmVyYXRpb24sUXVlc3Rpb24gYW5zd2VyaW5nLFF1YW50aXRhdGl2ZSByZWFzb25pbmcsVHJhbnNsYXRpb24sVmlzdWFsIHF1ZXN0aW9uIGFuc3dlcmluZyxDb2RlIGdlbmVyYXRpb24sSW5zdHJ1Y3Rpb24gaW50ZXJwcmV0YXRpb24iLE9wZW5BSSwiRm91bmRhdGlvbmFsIGNvbnRyaWJ1dG9ycwpBbGV4IFBhaW5vLCBBbGkgS2FtYWxpLCBBbWluIFRvb3Rvb25jaGlhbiwgQW5kcmV3IFR1bGxvY2gsIEJlbiBTb2tvbG93c2t5LCBDbGVtZW5zIFdpbnRlciwgQ29saW4gV2VpLCBEYW5pZWwgS2FwcGxlciwgRGFuaWVsIExldnksIEZlbGlwZSBQZXRyb3NraSBTdWNoLCBHZW9mZiBTYWxtb24sIElhbiBP4oCZQ29ubmVsbCwgSmFzb24gVGVwbGl0eiwgS2FpIENoZW4sIE5payBUZXphaywgUHJhZnVsbGEgRGhhcml3YWwsIFJhcGhhIEdvbnRpam8gTG9wZXMsIFNhbSBTY2hvZW5ob2x6LCBZb3Vsb25nIENoZW5nLCBZdWppYSBKaW4sIFl1bnhpbmcgRGFpCgpSZXNlYXJjaApDb3JlIGNvbnRyaWJ1dG9ycwoKQWlkZW4gTG93LCBBbGVjIFJhZGZvcmQsIEFsZXggQ2FybmV5LCBBbGV4IE5pY2hvbCwgQWxleGlzIENvbm5lYXUsIEFuYW55YSBLdW1hciwgQmVuIFdhbmcsIENoYXJsb3R0ZSBDb2xlICwgRWxpemFiZXRoIFlhbmcsIEdhYnJpZWwgR29oLCBIYWRpIFNhbG1hbiwgSGFpdGFuZyBIdSwgSGVld29vIEp1biwgSWFuIFNvaGwsIElzaGFhbiBHdWxyYWphbmksIEphY29iIENveG9uLCBKYW1lcyBCZXRrZXIsIEphbWllIEtpcm9zLCBKZXNzaWNhIExhbmRvbiwgS3lsZSBMdXRoZXIsIExpYSBHdXksIEx1a2FzIEtvbmRyYWNpdWssIEx5cmljIERvc2hpLCBNaWtoYWlsIFBhdmxvdiwgUWltaW5nIFl1YW4sIFJlaW1hciBMZWlrZSwgUm93YW4gWmVsbGVycywgU2VhbiBNZXR6Z2VyLCBTaGVuZ2ppYSBaaGFvLCBTcGVuY2VyIFBhcGF5LCBUYW8gV2FuZwoKQ29udHJpYnV0b3JzCgpBZGFtIExlcmVyLCBBaWRhbiBNY0xhdWdobGluLCBBbGV4YW5kZXIgUHJva29maWV2LCBBbGV4YW5kcmEgQmFyciwgQWxsYW4gSmFicmksIEFuYW55YSBLdW1hciwgQW5kcmV3IEdpYmlhbnNreSwgQW5kcmV3IFNjaG1pZHQsIENhc2V5IENodSwgQ2hhayBMaSwgQ2hlbHNlYSBWb3NzLCBDaHJpcyBIYWxsYWN5LCBDaHJpcyBLb2NoLCBDaHJpc3RpbmUgTWNMZWF2ZXksIERhdmlkIE1lbHksIERpbWl0cmlzIFRzaXByYXMsIEVyaWMgU2lnbGVyLCBFcmluIEthdmFuYXVnaCwgRmFyemFkIEtob3Jhc2FuaSwgSHVpd2VuIENoYW5nLCBJbHlhIEtvc3RyaWtvdiwgSXNoYWFuIFNpbmdhbCwgSmkgTGluLCBKaWFodWkgWXUsIEppbmcgWXUgWmhhbmcsIEpvaG4gUml6em8sIEpvbmcgV29vayBLaW0sIEpveWNlIExlZSwgSnVudGFuZyBaaHVhbmcsIExlbyBMaXUsIExpIEppbmcsIExvbmcgT3V5YW5nLCBMb3VpcyBGZXV2cmllciwgTW8gQmF2YXJpYW4sIE5pY2sgU3RhdGhhcywgTml0aXNoIEtlc2thciwgT2xlZyBNdXJrLCBQcmVzdG9uIEJvd21hbiwgU2NvdHRpZSBZYW4sIFNRIE1haCwgVGFvIFh1LCBUYXlsb3IgR29yZG9uLCBWYWxlcmllIFFpLCBXZW5kYSBaaG91LCBZdSBaaGFuZwoKU2NhbGluZwpDb3JlIGNvbnRyaWJ1dG9ycwoKQWRhbSBHb3VjaGVyLCBBbGV4IENob3csIEFsZXggUmVuemluLCBBbGVrc2FuZHJhIFNweXJhLCBBdmkgTmF5YWssIEJlbiBMZWltYmVyZ2VyLCBDaHJpc3RvcGhlciBIZXNzZSwgRHVjIFBob25nIE5ndXllbiwgRGluZ2h1YSBMaSwgRXJpYyBQZXRlcnNvbiwgRnJhbmNpcyBaaGFuZywgR2VuZSBPZGVuLCBLYWkgRnJpY2tlLCBLYWkgSGF5YXNoaSwgTGFycnkgTHYsIExlcWkgWm91LCBMaW4gWWFuZywgTWFkZWxlaW5lIFRob21wc29uLCBNaWNoYWVsIFBldHJvdiwgTWlndWVsIENhc3RybywgTmF0YWxpYSBHaW1lbHNoZWluLCBQaGlsIFRpbGxldCwgUmV6YSBaYW1hbmksIFJ5YW4gQ2hldSBTdGFubGV5IEhzaWVoLCBTdGV2ZSBMZWUsIFN0ZXdhcnQgSGFsbCwgVGhvbWFzIFJhb3V4LCBUaWFuaGFvIFpoZW5nLCBWaXNoYWwgS3VvLCBZb25namlrIEtpbSwgWXVjaGVuIFpoYW5nLCBaaHVvcmFuIExpdQoKQ29udHJpYnV0b3JzCgpBbHZpbiBXYW4sIEFuZHJldyBDYW5uLCBBbnRvaW5lIFBlbGlzc2UsIEFudWogS2FsaWEsIEFhcm9uIEh1cnN0LCBBdml0YWwgT2xpdmVyLCBCcmFkIEJhcm5lcywgQnJpYW4gSHN1LCBDaGVuIERpbmcsIENoZW4gU2hlbiwgQ2hlbmcgQ2hhbmcsIENocmlzdGlhbiBHaWJzb24sIER1bmNhbiBGaW5kbGF5LCBGYW4gV2FuZywgRmFuZ3l1YW4gTGksIEdpYW5sdWNhIEJvcmVsbG8sIEhlYXRoZXIgU2NobWlkdCwgSGVucmlxdWUgUG9uZGUgZGUgT2xpdmVpcmEgUGludG8sIElrYWkgTGFuLCBKaWF5aSBXZW5nLCBKYW1lcyBDcm9va3MsIEpvcyBLcmFhaWpldmVsZCwgSnVucnUgU2hhbywgS2VubnkgSHN1LCBLZW5ueSBOZ3V5ZW4sIEtldmluIEtpbmcsIExlYWggQnVya2hhcmR0LCBMZW8gQ2hlbiwgTGluZGVuIExpLCBMdSBaaGFuZywgTWFobW91ZCBFYXJpYnksIE1hcmF0IER1a2hhbiwgTWF0ZXVzeiBMaXR3aW4sIE1pa2kgSGFicnluLCBOYXRhbiBMYUZvbnRhaW5lLCBQYXZlbCBCZWxvdiwgUGVuZyBTdSwgUHJhc2FkIENoYWtrYSwgUmFjaGVsIExpbSwgUmFqa3VtYXIgU2FtdWVsLCBSZW5hdWQgR2F1YmVydCwgUm9yeSBDYXJtaWNoYWVsLCBTYXJhaCBEb25nLCBTaGFudGFudSBKYWluLCBTdGVwaGVuIExvZ3Nkb24sIFRvZGQgVW5kZXJ3b29kLCBXZWl4aW5nIFpoYW5nLCBXaWxsIFNoZXUsIFdlaXlpIFpoZW5nLCBZaW5naGFpIEx1LCBZdW5xaWFvIFpoYW5nCgpTYWZldHkgU3lzdGVtcwpBbmRyZWEgVmFsbG9uZSwgQW5keSBBcHBsZWJhdW0sIENhbWVyb24gUmF5bW9uZCwgQ2hvbmcgWmhhbmcsIERhbiBNb3NzaW5nLCBFbGl6YWJldGggUHJvZWhsLCBFcmljIFdhbGxhY2UsIEV2YW4gTWF5cywgR3JhY2UgWmhhbywgSWFuIEtpdmxpY2hhbiwgSXJpbmEgS29mbWFuLCBKb2VsIFBhcmlzaCwgS2V2aW4gTGl1LCBLZXJlbiBHdS1MZW1iZXJnLCBLcmlzdGVuIFlpbmcsIExhbWEgQWhtYWQsIExpbGlhbiBXZW5nICwgTGVvbiBNYWtzaW4sIExleXRvbiBIbywgTWVnaGFuIFNoYWgsIE1pY2hhZWwgTGFtcGUsIE1pY2hlbGUgV2FuZywgTWlsZXMgV2FuZywgT2xpdmlhIFdhdGtpbnMsIFBoaWxsaXAgR3VvLCBTYW11ZWwgTWlzZXJlbmRpbm8sIFNhbSBUb2l6ZXIsIFNhbmRoaW5pIEFnYXJ3YWwsIFRlamFsIFBhdHdhcmRoYW4sIFRvbSBEdXByw6kgbGEgVG91ciwgVG9uZyBNdSwgVHluYSBFbG91bmRvdSwgWXVueXVuIFdhbmcKCkRlcGxveW1lbnQKQWRhbSBCcmFuZG9uLCBBZGFtIFBlcmVsbWFuLCBBZGVsZSBMaSwgQWtzaGF5IE5hdGhhbiwgQWxhbiBIYXllcywgQWxmcmVkIFh1ZSwgQWxpc29uIEJlbiwgQWxlYyBHb3JnZSwgQWxleCBHdXppZWwsIEFsZXggSWZ0aW1pZSwgQWxseSBCZW5uZXR0LCBBbmRyZXcgQ2hlbiwgQW5keSBXYW5nLCBBbmR5IFdvb2QsIEFuZ2FkIFNpbmdoLCBBbm9vcCBLb3RoYSwgQW50b25pYSBXb29kZm9yZCwgQW51aiBTYWhhcmFuLCBBc2hsZXkgVHlyYSwgQXR0eSBFbGV0aSwgQmVuIFNjaG5laWRlciwgQmVzc2llIEppLCBCZXRoIEhvb3ZlciwgQmlsbCBDaGVuLCBCbGFrZSBTYW1pYywgQnJpdG5leSBTbWl0aCwgQnJpYW4gWXUsIENhbGViIFdhbmcsIENhcnkgQmFzc2luLCBDYXJ5IEh1ZHNvbiwgQ2hhcmxpZSBKYXR0LCBDaGVuZ2R1IEh1YW5nLCBDaHJpcyBCZWF1bW9udCwgQ2hyaXN0aW5h</x:v>
      </x:c>
    </x:row>
    <x:row r="51" ht="18" customHeight="1">
      <x:c r="A51" s="17" t="n">
        <x:v>46</x:v>
      </x:c>
      <x:c r="B51" s="17" t="n">
        <x:v>310</x:v>
      </x:c>
      <x:c r="C51" s="160" t="str">
        <x:v>IEh1YW5nLCBDcmlzdGluYSBTY2hlYXUsIERhbmEgUGFsbWllLCBEYW5pZWwgTGV2aW5lLCBEYXJ5bCBOZXViaWVzZXIsIERhdmUgQ3VtbWluZ3MsIERhdmlkIFNhc2FraSwgRGlieWEgQmhhdHRhY2hhcmplZSwgRHlsYW4gSHVubiwgRWR3aW4gQXJidXMsIEVsYWluZSBZYSBMZSwgRW5pcyBTZXJ0LCBFcmljIEtyYW1lciwgRnJlZCB2b24gTG9obWFubiwgR2FieSBKYW5hdHBvdXIsIEdhcnJldHQgTWNHcmF0aCwgR2FycmV0dCBPbGxpbmdlciwgR2FyeSBZYW5nLCBIYW8gU2hlbmcsIEhhcm9sZCBIb3RlbGxpbmcsIEphbmFyZGhhbmFuIFZlbWJ1bmFyYXlhbmFuLCBKZWZmIEhhcnJpcywgSmVmZnJleSBTYWJpbiBNYXRzdW1vdG8sIEplbm5pZmVyIFJvYmluc29uLCBKZXNzaWNhIExpYW5nLCBKZXNzaWNhIFNoaWVoLCBKaWFjaGVuZyBZYW5nLCBKb2VsIE1vcnJpcywgSm9zZXBoIEZsb3JlbmNpbywgSm9zaCBLYXBsYW4sIEthbiBXdSwgS2FyYW4gU2hhcm1hLCBLYXJlbiBMaSwgS2F0aWUgUHlwZXMsIEtlbmRhbCBTaW1vbiwgS2VuZHJhIFJpbWJhY2gsIEtldmluIFBhcmssIEtldmluIFJhbywgTGF1cmFuY2UgRmF1Y29ubmV0LCBMYXVyZW4gV29ya21hbiwgTGVoZXIgUGF0aGFrLCBMaWFuZyBXdSwgTGlhbmcgWGlvbmcsIExpZW4gTWFtaXRzdWthLCBMaW5kc2F5IE1jQ2FsbHVtLCBMdWthcyBHcm9zcywgTWFub2xpIExpb2Rha2lzLCBNYXR0IE5pY2hvbHMsIE1pY2hlbGxlIEZyYWRpbiwgTWluYWwgS2hhbiwgTWluZ3h1YW4gV2FuZywgTmFjaG8gU290bywgTmF0YWxpZSBTdGF1ZGFjaGVyLCBOaWt1bmogSGFuZGEsIE5pa28gRmVsaXgsIE5pbmcgTGl1LCBPbGl2aWVyIEdvZGVtZW50LCBPb25hIEdsZWVzb24sIFBoaWxpcCBQcm9uaW4sIFJheW1vbmQgTGksIFJlYWggTWl5YXJhLCBSb2hhbiBOdXR0YWxsLCBSLkouIE1hcnNhbiwgU2FyYSBDdWx2ZXIsIFNjb3R0IEV0aGVyc21pdGgsIFNlYW4gRml0emdlcmFsZCwgU2hhbWV6IEhlbWFuaSwgU2hlcndpbiBXdSwgU2hpYW8gTGVlLCBTaHV5YW5nIENoZW5nLCBTaXl1YW4gRnUsIFNwdWcgR29sZGVuLCBTdGV2ZSBDb2ZmZXksIFN0ZXZlbiBIZWlkZWwsIFN1bmRlZXAgVGlydW1hbGFyZWRkeSwgVGFiYXJhayBLaGFuLCBUaG9tYXMgRGVncnksIFRob21hcyBEaW1zb24sIFRvbSBTdGFzaSwgVG9tbyBIaXJhdHN1a2EsIFRyZXZvciBDcmVlY2gsIFV6YWlyIE5hdmlkIElmdGlraGFyLCBWaWN0b3JpYSBDaGVybm92YSwgVmljdG9yaWEgU3BpZWdlbCwgV2FubmluZyBKaWFuZywgV2VubGVpIFhpZSwgWWFtaW5nIExpbiwgWWFyYSBLaGFrYmF6LCBZaWxlaSBRaWFuLCBZaWxvbmcgUWluLCBZbyBTaGF2aXQsIFpoaSBCaWUKCkV4ZWN1dGl2ZSBMZWFkZXJzaGlwCkJvYiBNY0dyZXcsIEdyZWcgQnJvY2ttYW4sIEhhbm5haCBXb25nLCBKYWt1YiBQYWNob2NraSwgSm9oYW5uZXMgSGVpZGVja2UsIEpvYW5uZSBKYW5nLCBLYXRlIFJvdWNoLCBLZXZpbiBXZWlsLCBMYXVyZW4gSXRvdywgTGlhbSBGZWR1cywgTWFyayBDaGVuLCBNaWEgR2xhZXNlLCBNaXJhIE11cmF0aSwgTmljayBSeWRlciwgU2FtIEFsdG1hbiwgU3Jpbml2YXMgTmFyYXlhbmFuLCBUYWwgQnJvZGEiLDIwMjUtMDItMjcsSW50cm9kdWNpbmcgR1BULTQuNSxodHRwczovL29wZW5haS5jb20vaW5kZXgvaW50cm9kdWNpbmctZ3B0LTQtNS8sLFRyYWluaW5nIGNvc3QsIkRlc2NyaWJlZCBieSBPcGVuQUkgYXMgYSAiIm5ldyBvcmRlciBvZiBtYWduaXR1ZGUgb2YgY29tcHV0ZSIiCgpodHRwczovL29wZW5haS5jb20vaW5kZXgvaW50cm9kdWNpbmctZ3B0LTQtNS8iLCwsMy44ZSsyNiwiQW5hbHlzaXMgb2YgR1BULTQuNSdzIHRyYWluaW5nIGNsdXN0ZXIgeWllbGRzIGEgbWVkaWFuIGVzdGltYXRlIG9mIDE4N00gSDEwMC1ob3VycyBvZiB0cmFpbmluZy4gVGhlIHV0aWxpemF0aW9uIGFzc3VtcHRpb25zIHdlIHVzZWQgZm9yIHRoZSBHcm9rIDMgZXN0aW1hdGUgKG1heWJlIHdvcnRoIHJldmlzaXRpbmcpIHdlcmUgMjAgdG8gNDAlIHVuZGVyIHRoZSBIMTAwIEZQOCBzcGVjIG9mIDIwMDAgdGVyYWZsb3Avcy4gVGhpcyBsZWFkcyB0byBhbiBlc3RpbWF0ZSBvZiAyLjdlMjYgdG8gNS40ZTI2IEZMT1AsIG9yIGEgZ2VvbWVhbiBvZiAzLjhlMjYKCkFsdGVybmF0aXZlbHksIHVzaW5nIGEgcGxhdXNpYmxlIHJhbmdlIG9mIDIwIHRvIDUwJSB1dGlsaXphdGlvbiwgZ2l2ZW4gdGhlIHBvc3NpYmlsaXR5IG9mIEZQOCB0cmFpbmluZywgeWllbGRzIGEgbWVkaWFuIGVzdGltYXRlIG9mIH4yZTI1IEZMT1AuIFNlZSBub3RlYm9vayBiZWxvdyBmb3IgZGV0YWlscy4KCmh0dHBzOi8vY29sYWIucmVzZWFyY2guZ29vZ2xlLmNvbS9kcml2ZS8xUUJtVlBtNjRUaTB4dWNOMEVzWlRnU3pfSTdNajloQVojc2Nyb2xsVG89TllIMUFCSnVMSmx3IAoKVGhpcyBpcyBjb25zaXN0ZW50IHdpdGggT3BlbkFJJ3Mgc3RhdGVtZW50IHRoYXQgR1BULTQuNSB3YXMgYSDigJxuZXcgb3JkZXIgb2YgbWFnbml0dWRlIGluIGNvbXB1dGXigJ0gY29tcGFyZWQgdG8gcHJldmlvdXMgbW9kZWxzIChlLmcuIEdQVC00LCB3aGljaCB3YXMgfjJlMjUpLCBzdWdnZXN0aW5nIGFyb3VuZCAyZTI2IEZMT1AuIEJ1dCB0aGV5IGNvdWxkIGhhdmUgbWVhbnQgdGhpcyBzb21ld2hhdCBsb29zZWx5LiAKCkluIHRoZSAiIlByZXRyYWluaW5nIEdQVC00LjUiIiBpbnRlcnZpZXcsIHRoZXkgc3RhdGUgdGhleSB1c2VkIG11bHRpLWNsdXN0ZXIgdHJhaW5pbmc6IGh0dHBzOi8veW91dHUuYmUvNm5KWm9wQUNSdVE/c2k9RkZKQy1nRW1HUFpqdm9QTSZ0PTYxNyAiLCwsMzAwMC4wLCJMaWtlbHkgdHJhaW5lZCBmb3IgYXJvdW5kIDQgbW9udGhzLzEyMCBkYXlzCgpodHRwczovL2NvbGFiLnJlc2VhcmNoLmdvb2dsZS5jb20vZHJpdmUvMVFCbVZQbTY0VGkweHVjTjBFc1pUZ1N6X0k3TWo5aEFaI3Njcm9sbFRvPU5ZSDFBQkp1TEpsdyAiLCwsTGlrZWx5LCJXZSBhZHZhbmNlIEFJIGNhcGFiaWxpdGllcyBieSBzY2FsaW5nIHR3byBjb21wbGVtZW50YXJ5IHBhcmFkaWdtczogdW5zdXBlcnZpc2VkIGxlYXJuaW5nIGFuZCByZWFzb25pbmcuIFRoZXNlIHJlcHJlc2VudCB0d28gYXhlcyBvZiBpbnRlbGxpZ2VuY2UuCgpVbnN1cGVydmlzZWQgbGVhcm5pbmcgaW5jcmVhc2VzIHdvcmxkIG1vZGVsIGFjY3VyYWN5IGFuZCBpbnR1aXRpb24uIE1vZGVscyBsaWtlIEdQVOKAkTMuNSwgR1BU4oCRNCwgYW5kIEdQVOKAkTQuNSBhZHZhbmNlIHRoaXMgcGFyYWRpZ20uClNjYWxpbmcgcmVhc29uaW5n4oGgLCBvbiB0aGUgb3RoZXIgaGFuZCwgdGVhY2hlcyBtb2RlbHMgdG8gdGhpbmsgYW5kIHByb2R1Y2UgYSBjaGFpbiBvZiB0aG91Z2h0IGJlZm9yZSB0aGV5IHJlc3BvbmQsIGFsbG93aW5nIHRoZW0gdG8gdGFja2xlIGNvbXBsZXggU1RFTSBvciBsb2dpYyBwcm9ibGVtcy4gTW9kZWxzIGxpa2UgT3BlbkFJIG8xIGFuZCBPcGVuQUkgbzPigJFtaW5pIGFkdmFuY2UgdGhpcyBwYXJhZGlnbS4KR1BU4oCRNC41IGlzIGFuIGV4YW1wbGUgb2Ygc2NhbGluZyB1bnN1cGVydmlzZWQgbGVhcm5pbmcgYnkgc2NhbGluZyB1cCBjb21wdXRlIGFuZCBkYXRhLCBhbG9uZyB3aXRoIGFyY2hpdGVjdHVyZSBhbmQgb3B0aW1pemF0aW9uIGlubm92YXRpb25zLiBHUFTigJE0LjUgd2FzIHRyYWluZWQgb24gTWljcm9zb2Z0IEF6dXJlIEFJIHN1cGVyY29tcHV0ZXJzLiBUaGUgcmVzdWx0IGlzIGEgbW9kZWwgdGhhdCBoYXMgYnJvYWRlciBrbm93bGVkZ2UgYW5kIGEgZGVlcGVyIHVuZGVyc3RhbmRpbmcgb2YgdGhlIHdvcmxkLCBsZWFkaW5nIHRvIHJlZHVjZWQgaGFsbHVjaW5hdGlvbnMgYW5kIG1vcmUgcmVsaWFiaWxpdHkgYWNyb3NzIGEgd2lkZSByYW5nZSBvZiB0b3BpY3MuIiwsLEFQSSBhY2Nlc3MsVW5pdGVkIFN0YXRlcyBvZiBBbWVyaWNhLCwsLCwsMjAyNi0wNi0wOCAxNTowNjowNSswMDowMCxBenVyZSBBSSxNaWNyb3NvZnQgR29vZHllYXIgQXJpem9uYSwsLCxJbmR1c3RyeSwsLCwsVW5yZWxlYXNlZCwsVHJ1ZSwzNjYwMTA2MjcuNjI4MTUxNCwsLFRydWUsLEJlbmNobWFya3MsLCwsLE5vCktpbWkgMS42LExhbmd1YWdlLENvZGUgZ2VuZXJhdGlvbixNb29uc2hvdCwsMjAyNS0wMi0yNywsLCwsLCwsLCwsLCwsLCxVbmtub3duLCwsLFVucmVsZWFzZWQsQ2hpbmEsLCwsLCwyMDI1LTExLTI4IDExOjUyOjEzKzAwOjAwLCwsLCwsSW5kdXN0cnksLCwsLFVucmVsZWFzZWQsLCwsLCwsLCwsLCwsTm8KTWVyY3VyeSxMYW5ndWFnZSxDb2RlIGdlbmVyYXRpb24sSW5jZXB0aW9uIExhYnMsLDIwMjUtMDItMjcsSXMgdGhlIE1lcmN1cnkgTExNIHRoZSBmaXJzdCBvZiBhIG5ldyBHZW5lcmF0aW9uIG9mIExMTXM/LCJodHRwczovL21hY2hpbmUtbGVhcm5pbmctbWFkZS1zaW1wbGUubWVkaXVtLmNvbS9pcy10aGUtbWVyY3VyeS1sbG0tdGhlLWZpcnN0LW9mLWEtbmV3LWdlbmVyYXRpb24tb2YtbGxtcy1iNjRkZTFkMzYwMjkKCmh0dHBzOi8vd3d3LmluY2VwdGlvbmxhYnMuYWkvbmV3cwoKaHR0cHM6Ly93d3cuaW5jZXB0aW9ubGFicy5haS9pbnRyb2R1Y2luZy1tZXJjdXJ5LW91ci1nZW5lcmFsLWNoYXQtbW9kZWwKIiwsU09UQSBpbXByb3ZlbWVudCwi4oCcV2hlbiBldmFsdWF0ZWQgb24gc3RhbmRhcmQgY29kaW5nIGJlbmNobWFya3MsIE1lcmN1cnkgQ29kZXIgYWNoaWV2ZXMgZXhjZWxsZW50IHF1YWxpdHkgYWNyb3NzIG51bWVyb3VzIGJlbmNobWFya3MsIG9mdGVuIHN1cnBhc3NpbmcgdGhlIHBlcmZvcm1hbmNlIG9mIHNwZWVkLW9wdGltaXplZCBhdXRvcmVncmVzc2l2ZSBtb2RlbHMgbGlrZSBHUFQtNG8gTWluaSBhbmQgQ2xhdWRlIDMuNSBIYWlrdSB3aGlsZSBiZWluZyB1cCB0byAxMHggZmFzdGVyLuKAnQoKIiJXaGVuIGJlbmNobWFya2VkIG9uIENvcGlsb3QgQXJlbmEsIE1lcmN1cnkgQ29kZXIgTWluaSBpcyB0aWVkIGZvciBzZWNvbmQgcGxhY2UsIHN1cnBhc3NpbmcgdGhlIHBlcmZvcm1hbmNlIG9mIHNwZWVkLW9wdGltaXplZCBtb2RlbHMgbGlrZSBHUFQtNG8gTWluaSBhbmQgR2VtaW5pLTEuNS1GbGFzaCBhbmQgZXZlbiBvZiBsYXJnZXIgbW9kZWxzIGxpa2UgR1BULTRvLiBBdCB0aGUgc2FtZSB0aW1lLCBpdCBpcyB0aGUgZmFzdGVzdCBtb2RlbCwgYWJvdXQgNCB0aW1lcyBmYXN0ZXIgdGhhbiBHUFQtNG8gTWluaS4iIiIsLCwsLCwsLCwsLFVua25vd24sIlRvZGF5LCB3ZeKAmXJlIGV4Y2l0ZWQgdG8gYW5ub3VuY2UgdGhhdCBNZXJjdXJ5LCBvdXIgZmlyc3QgZ2VuZXJhbCBjaGF0IG1vZGVsLCBpcyBhdmFpbGFibGUgdG8gc3VwcG9ydCBhIHdpZGVyIHJhbmdlIG9mIHRleHQgZ2VuZXJhdGlvbiBhcHBsaWNhdGlvbnMuCgpXaGVuIGJlbmNobWFya2VkIGJ5IEFydGlmaWNpYWwgQW5hbHlzaXMsIGEgbGVhZGluZyB0aGlyZC1wYXJ0eSBtb2RlbCBldmFsdWF0b3IsIE1lcmN1cnkgbWF0Y2hlcyB0aGUgcGVyZm9ybWFuY2Ugb2Ygc3BlZWQtb3B0aW1pemVkIGZyb250aWVyIG1vZGVscyBsaWtlIEdQVC00LjEgTmFubyBhbmQgQ2xhdWRlIDMuNSBIYWlrdSB3aGlsZSBydW5uaW5nIG92ZXIgN3ggZmFzdGVyLiAiLCwsQVBJIGFjY2VzcyxVbml0ZWQgU3RhdGVzIG9mIEFtZXJpY2EsLCwsLCwyMDI1LTExLTI4IDExOjUyOjEzKzAwOjAwLCwsLCwsSW5kdXN0cnksLCwsLFVucmVsZWFzZWQsLCwsLCwsLCwsLCwsTm8KUGlrYSAyLjIsIlZpZGVvLFZpc2lvbiIsIlZpZGVvIGdlbmVyYXRpb24sVGV4dC10by12aWRlbyxJbWFnZS10by12aWRlbyIsUGlrYSBMYWJzLCwyMDI1LTAyLTI3LCIxMHMgZ2VuZXJhdGlvbnMsIDEwODBwIHJlc29sdXRpb24sIGFuZCBQaWthZnJhbWVz4oCUIGtleSBmcmFtZSB0cmFuc2l0aW9ucyBhbnl3aGVyZSBmcm9tIDEtMTBzLiIsaHR0cHM6Ly93d3cubGlua2VkaW4uY29tL3Bvc3RzL3Bpa2EtbGFic19sYXVuY2gtYWxlcnQtcGlrYS0yMi1pcy1oZXJlLXdpdGgtcGlrYWZyYW1lc2tleS1hY3Rpdml0eS03MzAwOTIzMDMzNTQyNjg4NzcwLUJSZmM/LCwsLCwsLCwsLCwsLCxVbmtub3duLCJQaWthIDIuMiwgcmVsZWFzZWQgYnkgUGlrYSBMYWJzIGluIGVhcmx5IDIwMjUsIGlzIGEgZ2VuZXJhdGl2ZSB2aWRlbyBtb2RlbCBkZXNpZ25lZCB0byB0dXJuIHRleHQgYW5kIGltYWdlcyBpbnRvIHNob3J0IHZpZGVvIGNsaXBzLiBXaXRoIHVwZ3JhZGVzIGluIHJlYWxpc20sIG1vdGlvbiBoYW5kbGluZywgYW5kIHByb21wdCByZXNwb25zaXZlbmVzcywgUGlrYSAyLjIgc3VwcG9ydHMgZmVhdHVyZXMgbGlrZSB0ZXh0LXRvLXZpZGVvLCBpbWFnZS10by12aWRlbywgYW5kIGtleWZyYW1lLWJhc2VkIHRyYW5zaXRpb25z4oCUZ2VuZXJhdGluZyB2aWRlb3MgdXAgdG8gMTAgc2Vjb25kcyBsb25nIGluIDEwODBwIHJlc29sdXRpb24uIEFkZGl0aW9uYWxseSwgUGlrYSBvZmZlcnMgdG9vbHMgc3VjaCBhcyBQaWthZmZlY3RzLCBQaWthc2NlbmVzLCBQaWthZGRpdGlvbnMsIGFuZCBQaWthc3dhcHMsIHByb3ZpZGluZyB1c2VycyB3aXRoIGV4cGFuZGVkIGNhcGFiaWxpdGllcyBmb3IgY3JlYXRpbmcgZW5nYWdpbmcgc29jaWFsIGFuZCBlbnRlcnRhaW5tZW50IHZpZGVvcy4iLCwsQVBJIGFjY2VzcyxVbml0ZWQgU3RhdGVzIG9mIEFtZXJpY2EsLCwsLCwyMDI1LTExLTI4IDExOjUyOjEzKzAwOjAwLCwsLCwsSW5kdXN0cnksLCwsLFVucmVsZWFzZWQsLCwsLCwsLCwsLCwsTm8KR3Jhbml0ZSAzLjIgOEIsTGFuZ3VhZ2UsIk1hdGhlbWF0aWNhbCByZWFzb25pbmcsUXVhbnRpdGF0aXZlIHJlYXNvbmluZyxMYW5ndWFnZSBtb2RlbGluZy9nZW5lcmF0aW9uLFF1ZXN0aW9uIGFuc3dlcmluZyIsSUJNLCwyMDI1LTAyLTI2LCJJQk0gR3Jhbml0ZSAzLjI6IFJlYXNvbmluZywgdmlzaW9uLCBmb3JlY2FzdGluZyBhbmQgbW9yZSIsaHR0cHM6Ly9odWdnaW5nZmFjZS5jby9pYm0tZ3Jhbml0ZS9ncmFuaXRlLTMuMi04Yi1pbnN0cnVjdCwsLCw4MDAwMDAwMDAwLjAsLCwsLCwsLE5WSURJQSBIMTAwIFNYTTUgODBHQiwsQ29uZmlkZW50LCJUaGUgbmV3IEdyYW5pdGUgMy4yIDhCIEluc3RydWN0IGFuZCBHcmFuaXRlIDMuMiAyQiBJbnN0cnVjdCBvZmZlciBleHBlcmltZW50YWwgY2hhaW4tb2YtdGhvdWdodCByZWFzb25pbmcgY2FwYWJpbGl0aWVzIHRoYXQgc2lnbmlmaWNhbnRseSBpbXByb3ZlIHRoZWlyIGFiaWxpdHkgdG8gZm9sbG93IGNvbXBsZXggaW5zdHJ1Y3Rpb25zIHdpdGggbm8gc2FjcmlmaWNlIHRvIGdlbmVyYWwgcGVyZm9ybWFuY2UuIFRoZSByZWFzb25pbmcgcHJvY2VzcyBjYW4gYmUgdG9nZ2xlZCBvbiBhbmQgb2ZmLCBhbGxvd2luZyBmb3IgZWZmaWNpZW50IHVzZSBvZiBjb21wdXRpbmcgcmVzb3VyY2VzLgpXaGVuIGNvbWJpbmVkIHdpdGggSUJN4oCZcyBpbmZlcmVuY2Ugc2NhbGluZyB0ZWNobmlxdWVzLCBHcmFuaXRlIDMuMiA4QiBJbnN0cnVjdOKAmXMgZXh0ZW5kZWQgdGhvdWdodCBwcm9jZXNzIGVuYWJsZXMgaXQgdG8gbWVldCBvciBleGNlZWQgdGhlIHJlYXNvbmluZyBwZXJmb3JtYW5jZSBvZiBtdWNoIGxhcmdlciBtb2RlbHMsIGluY2x1ZGluZyBHUFQtNG8gYW5kIENsYXVkZSAzLjUgU29ubmV0LgpMaWtlIHRoZWlyIHByZWRlY2Vzc29ycywgYWxsIG5ldyBJQk0gR3Jhbml0ZSBtb2RlbHMgYXJlIHJlbGVhc2VkIG9wZW4gc291cmNlZCB1bmRlciBhIHBlcm1pc3NpdmUgQXBhY2hlIDIuMCBsaWNlbnNlLgpHcmFuaXRlIDMuMiBtb2RlbHMgYXJlIG5vdyBhdmFpbGFibGUgb24gSUJNIHdhdHNvbnguYWksIEh1Z2dpbmcgRmFjZSwgT2xsYW1hLCBMTVN0dWRpbywgYW5kIFJlcGxpY2F0ZS4iLCwsT3BlbiB3ZWlnaHRzICh1bnJlc3RyaWN0ZWQpLFVuaXRlZCBTdGF0ZXMgb2YgQW1lcmljYSxHcmFuaXRlIDMuMSA4QiwsLCwsMjAyNS0xMS0yOCAxMTo1MjoxMyswMDowMCxJQk0sIklCTSdzIHN1cGVyIGNvbXB1dGluZyBjbHVzdGVyLCBCbHVlIFZlbGEsIHdoaWNoIGlzIG91dGZpdHRlZCB3aXRoIE5WSURJQSBIMTAwIEdQVXMuIFRoaXMgY2x1c3RlciBwcm92aWRlcyBhIHNjYWxhYmxlIGFuZCBlZmZpY2llbnQgaW5mcmFzdHJ1Y3R1cmUgZm9yIHRyYWluaW5nIG91ciBtb2RlbHMgb3ZlciB0aG91c2FuZHMgb2YgR1BVcy4iLCwsLEluZHVzdHJ5LCwsLCxVbnJlbGVhc2VkLCJBcGFjaGUgMi4wCmh0dHBzOi8vaHVnZ2luZ2ZhY2UuY28vaWJtLWdyYW5pdGUvZ3Jhbml0ZS0zLjItOGItaW5zdHJ1Y3QiLCwsLCwsLCxpYm0tZ3Jhbml0ZSwsLCxZZXMKR3Jhbml0ZSAzLjIgMkIgLExhbmd1YWdlLCJNYXRoZW1hdGljYWwgcmVhc29uaW5nLFF1YW50aXRhdGl2ZSByZWFzb25pbmcsTGFuZ3VhZ2UgbW9kZWxpbmcvZ2VuZXJhdGlvbixRdWVzdGlvbiBhbnN3ZXJpbmcsVGV4dCBzdW1tYXJpemF0aW9uLFRleHQgY2xhc3NpZmljYXRpb24sVHJhbnNsYXRpb24sQ29kZSBnZW5lcmF0aW9uIixJQk0sLDIwMjUtMDItMjYsIklCTSBHcmFuaXRlIDMuMjogUmVhc29uaW5nLCB2aXNpb24sIGZvcmVjYXN0aW5nIGFuZCBtb3JlIixodHRwczovL2h1Z2dpbmdmYWNlLmNvL2libS1ncmFuaXRlL2dyYW5pdGUtMy4yLTJiLWluc3RydWN0LCwsLDI1MzAwMDAwMDAuMCwsLCwsLCwsTlZJRElBIEgxMDAgU1hNNSA4MEdCLCxDb25maWRlbnQsIlRoZSBuZXcgR3Jhbml0ZSAzLjIgOEIgSW5zdHJ1Y3QgYW5kIEdyYW5pdGUgMy4yIDJCIEluc3RydWN0IG9mZmVyIGV4cGVyaW1lbnRhbCBjaGFpbi1vZi10aG91Z2h0IHJlYXNvbmluZyBjYXBhYmlsaXRpZXMgdGhhdCBzaWduaWZpY2FudGx5IGltcHJvdmUgdGhlaXIgYWJpbGl0eSB0byBmb2xsb3cgY29tcGxleCBpbnN0cnVjdGlvbnMgd2l0aCBubyBzYWNyaWZpY2UgdG8gZ2VuZXJhbCBwZXJmb3JtYW5jZS4gVGhlIHJlYXNvbmluZyBwcm9jZXNzIGNhbiBiZSB0b2dnbGVkIG9uIGFuZCBvZmYsIGFsbG93aW5nIGZvciBlZmZpY2llbnQgdXNlIG9mIGNvbXB1dGluZyByZXNvdXJjZXMuCldoZW4gY29tYmluZWQgd2l0aCBJQk3igJlzIGluZmVyZW5jZSBzY2FsaW5nIHRlY2huaXF1ZXMsIEdyYW5pdGUgMy4yIDhCIEluc3RydWN04oCZcyBleHRlbmRlZCB0aG91Z2h0IHByb2Nlc3MgZW5hYmxlcyBpdCB0byBtZWV0IG9yIGV4Y2VlZCB0aGUgcmVhc29uaW5nIHBlcmZvcm1hbmNlIG9mIG11Y2ggbGFyZ2VyIG1vZGVscywgaW5jbHVkaW5nIEdQVC00byBhbmQgQ2xhdWRlIDMuNSBTb25uZXQuCkxpa2UgdGhlaXIgcHJlZGVjZXNzb3JzLCBhbGwgbmV3IElCTSBHcmFuaXRlIG1vZGVscyBhcmUgcmVsZWFzZWQgb3BlbiBzb3VyY2VkIHVuZGVyIGEgcGVybWlzc2l2ZSBBcGFjaGUgMi4wIGxpY2Vuc2UuCkdyYW5pdGUgMy4yIG1vZGVscyBhcmUgbm93IGF2YWlsYWJsZSBvbiBJQk0gd2F0c29ueC5haSwgSHVnZ2luZyBGYWNlLCBPbGxhbWEsIExNU3R1ZGlvLCBhbmQgUmVwbGljYXRlLiIsLCxPcGVuIHdlaWdodHMgKHVucmVzdHJpY3RlZCksVW5pdGVkIFN0YXRlcyBvZiBBbWVyaWNhLEdyYW5pdGUgMy4xIDJCLCwsLCwyMDI1LTExLTI4IDExOjUyOjEzKzAwOjAwLElCTSwiSUJNJ3Mgc3VwZXIgY29tcHV0aW5nIGNsdXN0ZXIsIEJsdWUgVmVsYSwgd2hpY2ggaXMgb3V0Zml0dGVkIHdpdGggTlZJRElBIEgxMDAgR1BVcy4gVGhpcyBjbHVzdGVyIHByb3ZpZGVzIGEgc2NhbGFibGUgYW5kIGVmZmljaWVudCBpbmZyYXN0cnVjdHVyZSBmb3IgdHJhaW5pbmcgb3VyIG1vZGVscyBvdmVyIHRob3VzYW5kcyBvZiBHUFVzLiIsLCwsSW5kdXN0cnksLCwsLFVucmVsZWFzZWQsIkFwYWNoZSAyLjAKaHR0cHM6Ly9odWdnaW5nZmFjZS5jby9pYm0tZ3Jhbml0ZS9ncmFuaXRlLTMuMi0yYi1pbnN0cnVjdCIsLCwsLCwsLGlibS1ncmFuaXRlLCwsLFllcwpHcmFuaXRlIEd1YXJkaWFuIDMuMixMYW5ndWFnZSwiUXVhbnRpdGF0aXZlIHJlYXNvbmluZyxMYW5ndWFnZSBtb2RlbGluZy9nZW5lcmF0aW9uLFF1ZXN0aW9uIGFuc3dlcmluZyIsSUJNLCwyMDI1LTAyLTI2LCJJQk0gR3Jhbml0ZSAzLjI6IFJlYXNvbmluZywgdmlzaW9uLCBmb3JlY2FzdGluZyBhbmQgbW9yZSIsVW5jbGVhciB3aGljaCBtb2RlbCBpcyBiZWluZyByZWZlcnJlZCB0bywsLCwsLCwsLCwsLCwsVW5rbm93biwiVGhlIG5ldyBHcmFuaXRlIDMuMiA4QiBJbnN0cnVjdCBhbmQgR3Jhbml0ZSAzLjIgMkIgSW5zdHJ1Y3Qgb2ZmZXIgZXhwZXJpbWVudGFsIGNoYWluLW9mLXRob3VnaHQgcmVhc29uaW5nIGNhcGFiaWxpdGllcyB0aGF0IHNpZ25pZmljYW50bHkgaW1wcm92ZSB0aGVpciBhYmlsaXR5IHRvIGZvbGxvdyBjb21wbGV4IGluc3RydWN0aW9ucyB3aXRoIG5vIHNhY3JpZmljZSB0byBnZW5lcmFsIHBlcmZvcm1hbmNlLiBUaGUgcmVhc29uaW5nIHByb2Nlc3MgY2FuIGJlIHRvZ2dsZWQgb24gYW5kIG9mZiwgYWxsb3dpbmcgZm9yIGVmZmljaWVudCB1c2Ugb2YgY29tcHV0aW5nIHJlc291cmNlcy4KV2XigJlyZSBpbnRyb2R1Y2luZyBuZXcgbW9kZWwgc2l6ZXMgZm9yIEdyYW5pdGUgR3VhcmRpYW4gMy4yLCBpbmNsdWRpbmcgYSB2YXJpYW50IGRlcml2ZWQgZnJvbSBvdXIgM0ItQTgwME0gbWl4dHVyZSBvZiBleHBlcnRzIChNb0UpIGxhbmd1YWdlIG1vZGVsLiBUaGUgbmV3IG1vZGVscyBvZmZlciBpbmNyZWFzZWQgZWZmaWNpZW5jeSB3aXRoIG1pbmltYWwgbG9zcyBpbiBwZXJmb3JtYW5jZS4KTGlrZSB0aGVpciBwcmVkZWNlc3NvcnMsIGFsbCBuZXcgSUJNIEdyYW5pdGUgbW9kZWxzIGFyZSByZWxlYXNlZCBvcGVuIHNvdXJjZWQgdW5kZXIgYSBwZXJtaXNzaXZlIEFwYWNoZSAyLjAgbGljZW5zZS4KR3Jhbml0ZSAzLjIgbW9kZWxzIGFyZSBub3cgYXZhaWxhYmxlIG9uIElCTSB3YXRzb254LmFpLCBIdWdnaW5nIEZhY2UsIE9sbGFtYSwgTE1TdHVkaW8sIGFuZCBSZXBsaWNhdGUuIiwsLE9wZW4gd2VpZ2h0cyAodW5yZXN0cmljdGVkKSxVbml0ZWQgU3RhdGVzIG9mIEFtZXJpY2EsLCwsLCwyMDI1LTExLTI4IDExOjUyOjEzKzAwOjAwLCwsLCwsSW5kdXN0cnksLCwsLFVucmVsZWFzZWQsQXBhY2hlIDIuMCwsLCwsLCwsaWJtLWdyYW5pdGUsLCwsWWVzCkV1bGVyIChFdWxlcuWkp+aooeWeiyksTGFuZ3VhZ2UsQ2hhdCwsLDIwMjUtMDItMjYsQ0FDIHJlZ2lzdHJ5LGh0dHBzOi8vd2ViLmFyY2hpdmUub3JnL3dlYi8yMDI1MDYyNDEwMTMxMy9odHRwczovL2ZpbmFuY2Uuc2luYS5jb20uY24vcm9sbC8yMDI1LTA1LTMxL2RvYy1pbmV5a3poazgwMzA5NTguc2h0bWwsLCwsMjUwMDAwMDAwMC4wLCwsLCwsLCwsLENvbmZpZGVudCwsLCwsLCwsLCwsMjAyNi0wMi0xMSAxOToyNjoyNyswMDowMCwsLCwsLCwsLCwsLCwsLCwsLCwsLCwsLApFbGV2ZW4gU2NyaWJlLFNwZWVjaCwiU3BlZWNoLXRvLXRleHQsU3BlZWNoIHJlY29nbml0aW9uIChBU1IpIixFbGV2ZW5MYWJzLCJGbGF2aW8gU2NobmVpZGVyLCBUaW0gdm9uIEvDpG5lbCwgTWF4aW1pbGlhbm8gTGV2aSwgSm9oYW4gTm9yZGJlcmcsIFBpb3RyIERhYmtvd3NraSwgQXVzdGluIE1hbGVyYmEsIEhyaXN0byBTdG95Y2hldiwgQWxleCBHZW9yZ2UiLDIwMjUtMDItMjYsU3RhdGUtb2YtdGhlLWFydCBzcGVlY2ggcmVjb2duaXRpb24gbW9kZWwsaHR0cHM6Ly9lbGV2ZW5sYWJzLmlvL2Jsb2cvbWVldC1zY3JpYmUsLCwsLCwsLCwsLCwsLFVua25vd24sIlNjcmliZSwgb3VyIGZpcnN0IFNwZWVjaCB0byBUZXh0IG1vZGVsLCBpcyB0aGUgd29ybGTigJlzIG1vc3QgYWNjdXJhdGUgdHJhbnNjcmlwdGlvbiBtb2RlbC4gQnVpbHQgdG8gaGFuZGxlIHRoZSB1bnByZWRpY3RhYmlsaXR5IG9mIHJlYWwtd29ybGQgYXVkaW8sIFNjcmliZSB0cmFuc2NyaWJlcyBzcGVlY2ggaW4gOTkgbGFuZ3VhZ2VzLCBmZWF0dXJpbmcgd29yZC1sZXZlbCB0aW1lc3RhbXBzLCBzcGVha2VyIGRpYXJpemF0aW9uLCBhbmQgYXVkaW8tZXZlbnQgdGFnZ2luZ+KAlGFsbCBkZWxpdmVyZWQgaW4gYSBzdHJ1Y3R1cmVkIHJlc3BvbnNlIGZvciBzZWFtbGVzcyBpbnRlZ3JhdGlvbi4KU2NyaWJlIGlzIGVuZ2luZWVyZWQgZm9yIHByZWNpc2lvbi4gSW4gRkxFVVJTICYgQ29tbW9uIFZvaWNlIGJlbmNobWFyayB0ZXN0cyBhY3Jvc3MgOTkgbGFuZ3VhZ2VzLCBpdCBjb25zaXN0ZW50bHkgb3V0cGVyZm9ybXMgbGVhZGluZyBtb2RlbHMgbGlrZSBHZW1pbmkgMi4wIEZsYXNoLCBXaGlzcGVyIExhcmdlIFYzIGFuZCBEZWVwZ3JhbSBOb3ZhLTMuIFdoZXRoZXIgaXTigJlzIG1lZXRpbmcgc3VtbWFyaWVzLCBtb3ZpZSBzdWJ0aXRsZXMsIG9yIGV2ZW4gc29uZyBseXJpY3MsIFNjcmliZSBkZWxpdmVycyB0aGUgbG93ZXN0IGF1dG9tYXRlZCB0cmFuc2NyaXB0aW9uIHdvcmQgZXJyb3IgcmF0ZSBpbiBJdGFsaWFuICg5OC43JSksIEVuZ2xpc2ggKDk2LjclKSBhbmQgOTcgb3RoZXIgbGFuZ3VhZ2VzLgoKU2NyaWJlIG1ha2VzIEFTUiB1bml2ZXJzYWxseSBhY2Nlc3NpYmxl4oCUZHJhbWF0aWNhbGx5IHJlZHVjaW5nIGVycm9ycyBpbiB0cmFkaXRpb25hbGx5IHVuZGVyc2VydmVkIGxhbmd1YWdlcyBzdWNoIGFzIFNlcmJpYW4sIENhbnRvbmVzZSwgYW5kIE1hbGF5YWxhbSwgd2hlcmUgY29tcGV0aW5nIG1vZGVscyBvZnRlbiBleGNlZWQgNDAlIHdvcmQgZXJyb3IgcmF0ZXMuIiwsLEFQSSBhY2Nlc3MsVW5pdGVkIFN0YXRlcyBvZiBBbWVyaWNhLCwsLCwsMjAyNS0xMS0yOCAxMTo1MjoxMyswMDowMCwsLCwsLEluZHVzdHJ5LCwsLCxVbnJlbGVhc2VkLCxUcnVlLCwsLCwsLCwsLCxObwpHcmFuaXRlIDMuMiAyQiwsLElCTSBSZXNlYXJjaCwsMjAyNS0wMi0yNiwsaHR0cHM6Ly9odWdnaW5nZmFjZS5jby9pYm0tZ3Jhbml0ZS9ncmFuaXRlLTMuMi0yYi1pbnN0cnVjdCwsLCwyMDAwMDAwMDAwLjAsLCwsLCwsLCwsQ29uZmlkZW50LCwsLCxVbml0ZWQgU3RhdGVzIG9mIEFtZXJpY2EsLCwsLCwyMDI1LTExLTI4IDExOjUyOjEzKzAwOjAwLCwsLCwsSW5kdXN0cnksLCwsLCwsLCwsLCwsLCwsLCwKV2FuIDIuMSAxNEIgSTJWLCJWaWRlbyxWaXNpb24iLCJWaWRlbyBnZW5lcmF0aW9uLEltYWdlLXRvLXZpZGVvLFRleHQtdG8tdmlkZW8iLEFsaWJhYmEsIkFuZyBXYW5nLCBCYW9sZSBBaSwgQmluIFdlbiwgQ2hhb2ppZSBNYW8sIENoZW4tV2VpIFhpZSwgRGkgQ2hlbiwgRmVpd3UgWXUsIEhhaW1pbmcgWmhhbywgSmlhbnhpYW8gWWFuZywgSmlhbnl1YW4gWmVuZywgSmlheXUgV2FuZywgSmluZ2ZlbmcgWmhhbmcsIEppbmdyZW4gWmhvdSwgSmlua2FpIFdhbmcsIEppeHVhbiBDaGVuLCBLYWkgWmh1LCBLYW5nIFpoYW8sIEtleXUgWWFuLCBMaWFuZ2h1YSBIdWFuZywgTWVuZ3lhbmcgRmVuZywgTmluZ3lpIFpoYW5nLCBQYW5kZW5nIExpLCBQaW5neXUgV3UsIFJ1aWhhbmcgQ2h1LCBSdWlsaSBGZW5nLCBTaGl3ZWkgWmhhbmcsIFNpeWFuZyBTdW4sIFRhbyBGYW5nLCBUaWFueGluZyBXYW5nLCBUaWFueWkgR3VpLCBUaW5neXUgV2VuZywgVG9uZyBTaGVuLCBXZWkgTGluLCBXZWkgV2FuZywgV2VpIFdhbmcsIFdlbm1lbmcgWmhvdSwgV2VudGUgV2FuZywgV2VudGluZyBTaGVuLCBXZW55dWFuIFl1LCBYaWFuemhvbmcgU2hpLCBYaWFvbWluZyBIdWFuZywgWGluIFh1LCBZYW4gS291LCBZYW5neXUgTHYsIFlpZmVpIExpLCBZaWppbmcgTGl1LCBZaW1pbmcgV2FuZywgWWluZ3lhIFpoYW5nLCBZaXRvbmcgSHVhbmcsIFlvbmcgTGksIFlvdSBXdSwgWXUgTGl1LCBZdWxpbiBQYW4sIFl1biBaaGVuZywgWXVudGFvIEhvbmcsIFl1cGVuZyBTaGksIFl1dG9uZyBGZW5nLCBaZXlpbnppIEppYW5nLCBaaGVuIEhhbiwgWmhpLUZhbiBXdSwgWml5dSBMaXUiLDIwMjUtMDItMjUsV2FuIDIuMSBieSBXYW4gQUkgOmJlc3QgY29zdCBlZmZpY2llbnQgdmlkZW8gZ2VuZXJhdGlvbiBtb2RlbCBOb3cgQXZhaWxhYmxlLCJodHRwczovL2FyeGl2Lm9yZy9hYnMvMjUwMy4yMDMxNAoiLCwsIldhbjIuMSBjb25zaXN0ZW50bHkgb3V0cGVyZm9ybXMgZXhpc3Rpbmcgb3Blbi1zb3VyY2UgbW9kZWxzIGFuZCBzdGF0ZS1vZi10aGUtYXJ0IGNvbW1lcmNpYWwgc29sdXRpb25zIGFjcm9zcyBtdWx0aXBsZSBiZW5jaG1hcmtzLiBBY2hpdmVzIGhpZ2hlciBzY29yZSB0aGFuIFNPUkEgaW4gc29tZSBvZiB0aGUgYmVuY2ggZGltZW5zaW9ucyAtIHNpbmdsZSBvYmplY3QgYWNjdXJhY3ksIHNwYXRpYWwgcG9zaXRpb24gYWNjdXJhY3ksIHNjZW5lIGdlbmVyYXRpb24gcXVhbGl0eS4gCgoiIlVzaW5nIG91ciBjYXJlZnVsbHkgZGVzaWduZWQgc2V0IG9mIDEsMDM1IGludGVybmFsIHByb21wdHMsIHdlIHRlc3RlZCBhY3Jvc3MgMTQgbWFqb3IgZGltZW5zaW9ucyBhbmQgMjYgc3ViLWRpbWVuc2lvbnMuIiIiLDE0MDAwMDAwMDAwLjAsMTRCLDIuNWUrMjMsIiIiVGhyb3VnaCBleHRlbnNpdmUgZXhwZXJpbWVudGF0aW9uLCB0aGUgbW9kZWwgaXMgdmFsaWRhdGVkIGF0IHNjYWxlLCByZWFjaGluZyAxNCBiaWxsaW9uIHBhcmFtZXRlcnMuIFN1YnNlcXVlbnRseSwgV2FuIGhhcyBzZWVuIGxhcmdlLXNjYWxlIGRhdGEgY29tcHJpc2luZyBiaWxsaW9ucyBvZiBpbWFnZXMgYW5kIHZpZGVvcywgYW1vdW50aW5nIHRvIE8oMSkgdHJpbGxpb25zIG9mIHRva2VucyBpbiB0b3RhbC4iIgoKU28gbGlrZWx5IGJldHdlZW4gMVQgYW5kIDEwVCB0b2tlbnMuIEFzc3VtZSAzVC4KClRyYW5zZm9ybWVyIGFyY2hpdGVjdHVyZSwgc28gNk5EIHNob3VsZCBiZSBhIGRlY2VudCBhcHByb3hpbWF0aW9uLgoKNk5EID0gNiAqIDE0ZTkgKiAzZTEyIH49IDIuNWUrMjMgRkxPUCIsMzAwMDAwMDAwMDAwMCwiIiJXYW4gaGFzIHNlZW4gbGFyZ2Utc2NhbGUgZGF0YSBjb21wcmlzaW5nIGJpbGxpb25zIG9mIGltYWdlcyBhbmQgdmlkZW9zLCBhbW91bnRpbmcgdG8gTygxKSB0cmlsbGlvbnMgb2YgdG9rZW5zIGluIHRvdGFsLiIiCgp3aXRoICIiTGlrZWx5IiIgY29uZmlkZW5jZSwgYXNzdW1pbmcgfjMgdHJpbGxpb24iLCwsLCxMaWtlbHksIlNPVEEgUGVyZm9ybWFuY2U6IFdhbjIuMSBjb25zaXN0ZW50bHkgb3V0cGVyZm9ybXMgZXhpc3Rpbmcgb3Blbi1zb3VyY2UgbW9kZWxzIGFuZCBzdGF0ZS1vZi10aGUtYXJ0IGNvbW1lcmNpYWwgc29sdXRpb25zIGFjcm9zcyBtdWx0aXBsZSBiZW5jaG1hcmtzLgpNdWx0aXBsZSBUYXNrczogV2FuMi4xIGV4Y2VscyBpbiBUZXh0LXRvLVZpZGVvLCBJbWFnZS10by1WaWRlbywgVmlkZW8gRWRpdGluZywgVGV4dC10by1JbWFnZSwgYW5kIFZpZGVvLXRvLUF1ZGlvLCBhZHZhbmNpbmcgdGhlIGZpZWxkIG9mIHZpZGVvIGdlbmVyYXRpb24uClZpc3VhbCBUZXh0IEdlbmVyYXRpb246IFdhbjIuMSBpcyB0aGUgZmlyc3QgdmlkZW8gbW9kZWwgY2FwYWJsZSBvZiBnZW5lcmF0aW5nIGJvdGggQ2hpbmVzZSBhbmQgRW5nbGlzaCB0ZXh0LCBmZWF0dXJpbmcgcm9idXN0IHRleHQgZ2VuZXJhdGlvbiB0aGF0IGVuaGFuY2VzIGl0cyBwcmFjdGljYWwgYXBwbGljYXRpb25zLgpQb3dlcmZ1bCBWaWRlbyBWQUU6IFdhbi1WQUUgZGVsaXZlcnMgZXhjZXB0aW9uYWwgZWZmaWNpZW5jeSBhbmQgcGVyZm9ybWFuY2UsIGVuY29kaW5nIGFuZCBkZWNvZGluZyAxMDgwUCB2aWRlb3Mgb2YgYW55IGxlbmd0aCB3aGlsZSBwcmVzZXJ2aW5nIHRlbXBvcmFsIGluZm9ybWF0aW9uLCBtYWtpbmcgaXQgYW4gaWRlYWwgZm91bmRhdGlvbiBmb3IgdmlkZW8gYW5kIGltYWdlIGdlbmVyYXRpb24uIiwsLE9wZW4gd2VpZ2h0cyAodW5yZXN0cmljdGVkKSxDaGluYSwsLCwsLDIwMjUtMTEtMjggMTE6NTI6MTMrMDA6MDAsLCwsLCxJbmR1c3RyeSwsLCwsVW5yZWxlYXNlZCwiQXBhY2hlIDIuMApodHRwczovL2h1Z2dpbmdmYWNlLmNvL1dhbi1BSS9XYW4yLjEtSTJWLTE0Qi03MjBQCgpJbmZlcmVuY2UgY29kZToKaHR0cHM6Ly9naXRodWIuY29tL1dhbi1WaWRlby9XYW4yLjEiLCwsLEJGMTYsLCxPcGVyYXRpb24gY291bnRpbmcsV2FuLUFJLCwsLFllcwpCYWlsaW5nLVByby0yMDI1MDIyNSxMYW5ndWFnZSwiTGFuZ3VhZ2UgbW9kZWxpbmcvZ2VuZXJhdGlvbixRdWVzdGlvbiBhbnN3ZXJpbmciLEFudCBHcm91cCxBbnQgR3JvdXAsMjAyNS0wMi0yNSwsaHR0cHM6Ly9yYW5rLm9wZW5jb21wYXNzLm9yZy5jbi9sZWFkZXJib2FyZC1sbG0vP209MjUtMDQsLCwsLCwsLCwsLCwsLFVua25vd24sTWVudGlvbmVkIGJ5IHRoZSBPcGVuQ29tcGFzcyBiZW5jaG1hcmsgYnV0IGZ1cnRoZXIgb3Blbi1zb3VyY2UgaW5mb3JtYXRpb24gaXMgbm90IGF2YWlsYWJsZS4gLCwsVW5yZWxlYXNlZCxDaGluYSwsLCwsLDIwMjUtMTEtMjggMTE6NTI6MTMrMDA6MDAsLCwsLCxJbmR1c3RyeSwsLCwsVW5yZWxlYXNlZCwsVHJ1ZSwsLCwsLCwsLCwsTm8KVGlhbnhpLTdCLExhbmd1YWdlLCJUZXh0IHN1bW1hcml6YXRpb24sVHJhbnNsYXRpb24sTGFuZ3VhZ2UgbW9kZWxpbmcvZ2VuZXJhdGlvbixRdWVzdGlvbiBhbnN3ZXJpbmciLExlbm92bywsMjAyNS0wMi0yNSxMZW5vdm8gbGF1bmNoZXMgbmV3IFlPR0EgQUkgUEMgWXVhbnFpOiB0aGUgd29ybGQncyBmaXJzdCBBSSBQQyB0byBkZXBsb3kgRGVlcHNlZWsncyBsYXJnZS1zY2FsZSBlbmQtdG8tZW5kIG1vZGVsLGh0dHBzOi8vd2ViLmFyY2hpdmUub3JnL3dlYi8yMDI1MDcxMDExMjIzNi9odHRwczovL2ZpbmFuY2Uuc2luYS5jbi90ZWNoLzIwMjUtMDItMjUvZGV0YWlsLWluZW10aW12NDI0NTY4MC5kLmh0bWw/ZnJvbXRlY2g9MSZjaWQ9Mzg3NDUmbm9kZV9pZD0zODc0NSZvaWQ9JUU2JUI3JTk4JUU1JUFFJTlEJUU2JTk5JUFFJUU2JThCJTg5JUU4JUJFJUJFJUU5JUFCJTk4JUU0JUJCJUJGJUU1JThDJTg1JTI4JUU1JUJFJUFFJUU0JUJGJUExMTk4MDk5MTk5JTI5M2Y1eCZ2dD00LCwsLDcwMDAwMDAwMDAuMCwsLCwsLCwsLCxDb25maWRlbnQsIjcgYmlsbGlvbiBwYXJhbWV0ZXIgZW5kLXNpZGUgbW9kZWxzIG9uIGNvbnN1bWVyLWdyYWRlIGRldmljZXMgdGhyb3VnaCBlbmQtc2lkZSBkZXBsb3ltZW50IGFuZCBkaXN0aWxsYXRpb24gdGVjaG5vbG9neSBpbm5vdmF0aW9uLiBUaGlzIHRlY2hub2xvZ2ljYWwgYnJlYWt0aHJvdWdoIGFsbG93cyB0aGUgc3VtbWFyeSwgdHJhbnNsYXRpb24sIGFuZCB3cml0aW5nIG9mIHVzZXIgZG9jdW1lbnRzIHRvIGJlIGNvbXBsZXRlZCB3aXRob3V0IGNhbGxpbmcgdGhlIGNsb3VkLWJhc2VkIGxhcmdlIG1vZGVsLCBmdWxseSBwcm90ZWN0aW5nIGRhdGEgcHJpdmFjeSBhbmQgb2ZmbGluZSBhdmFpbGFiaWxpdHkuIiwsLEhvc3RlZCBhY2Nlc3MgKG5vIEFQSSksQ2hpbmEsRGVlcFNlZWsgTExNIDdCLCwsLCwyMDI1LTExLTI4IDExOjUyOjEzKzAwOjAwLCwsLCwsSW5kdXN0cnksLCwsLFVucmVsZWFzZWQsLCwsLCwsLCwsLCwsTm8KQkZTLVByb3ZlcixMYW5ndWFnZSxNYXRoZW1hdGljYWwgcmVhc29uaW5nLEJ5dGVEYW5jZSwiUmFuIFhpbiwgQ2hlbmd1YW5nIFhpLCBKaWUgWWFuZywgRmVuZyBDaGVuLCBIYW5nIFd1LCBYaWEgWGlhbywgWWlmYW4gU3VuLCBTaGVuIFpoZW5nLCBLYWkgU2hlbiIsMjAyNS0wMi0yNSxOZXcgU09UQSBpbiBGb3JtYWwgTWF0aGVtYXRpY2FsIFJlYXNvbmluZyEgQkZTLVByb3ZlciBNb2RlbCBOb3cgT3BlbiBTb3VyY2VkLGh0dHBzOi8vYXJ4aXYub3JnL2Ficy8yNTAyLjAzNDM4LCwsLDcwMDAwMDAwMDAuMCw3QiAoc2FtZSBhcyB0aGUgYmFzZSBtb2RlbCksLCwsIkVwb2NocwpTRlQ6IDMgZXBvY2hzCkRQTzogMSBlcG9jaAoKQmF0Y2ggU2l6ZXMKU0ZUOiAxMjggKGdsb2JhbCkKRFBPOiAxNiAoZ2xvYmFsKSIsLCxOVklESUEgQTEwMCBTWE00IDgwIEdCLCxDb25maWRlbnQsIlJlY2VudCBhZHZhbmNlbWVudHMgaW4gbGFyZ2UgbGFuZ3VhZ2UgbW9kZWxzIChMTE1zKSBoYXZlIHNwdXJyZWQgZ3Jvd2luZyBpbnRlcmVzdCBpbiBhdXRvbWF0aWMgdGhlb3JlbSBwcm92aW5nIHVzaW5nIExlYW40LCB3aGVyZSBlZmZlY3RpdmUgdHJlZSBzZWFyY2ggbWV0aG9kcyBhcmUgY3J1Y2lhbCBmb3IgbmF2aWdhdGluZyB0aGUgdW5kZXJseWluZyBsYXJnZSBwcm9vZiBzZWFyY2ggc3BhY2VzLiBXaGlsZSB0aGUgZXhpc3RpbmcgYXBwcm9hY2hlcyBwcmltYXJpbHkgcmVseSBvbiB2YWx1ZSBmdW5jdGlvbnMgYW5kL29yIE1vbnRlIENhcmxvIFRyZWUgU2VhcmNoIChNQ1RTKSwgdGhlIHBvdGVudGlhbCBvZiBzaW1wbGVyIG1ldGhvZHMgbGlrZSBCZXN0LUZpcnN0IFRyZWUgU2VhcmNoIChCRlMpIHJlbWFpbnMgdW5kZXJleHBsb3JlZC4gSW4gdGhpcyBwYXBlciwgd2UgaW52ZXN0aWdhdGUgd2hldGhlciBCRlMgY2FuIGFjaGlldmUgY29tcGV0aXRpdmUgcGVyZm9ybWFuY2UgaW4gbGFyZ2Utc2NhbGUgdGhlb3JlbSBwcm92aW5nIHRhc2tzLiBXZSBwcmVzZW50IEJGUy1Qcm92ZXIsIGEgc2NhbGFibGUgZXhwZXJ0IGl0ZXJhdGlvbiBmcmFtZXdvcmssIGZlYXR1cmluZyB0aHJlZSBrZXkgaW5ub3ZhdGlvbnMuIEZpcnN0LCB3ZSBpbXBsZW1lbnQgc3RyYXRlZ2ljIGRhdGEgZmlsdGVyaW5nIGF0IGVhY2ggZXhwZXJ0IGl0ZXJhdGlvbiByb3VuZCwgZXhjbHVkaW5nIHByb2JsZW1zIHNvbHZhYmxlIHZpYSBiZWFtIHNlYXJjaCBub2RlIGV4cGFuc2lvbiB0byBmb2N1cyBvbiBoYXJkZXIgY2FzZXMuIFNlY29uZCwgd2UgaW1wcm92ZSB0aGUgc2FtcGxlIGVmZmljaWVuY3kgb2YgQkZTIHRocm91Z2ggRGlyZWN0IFByZWZlcmVuY2UgT3B0aW1pemF0aW9uIChEUE8pIGFwcGxpZWQgdG8gc3RhdGUtdGFjdGljIHBhaXJzIGF1dG9tYXRpY2FsbHkgYW5ub3RhdGVkIHdpdGggY29tcGlsZXIgZXJyb3IgZmVlZGJhY2ssIHJlZmluaW5nIHRoZSBMTE0ncyBwb2xpY3kgdG8gcHJpb3JpdGl6ZSBwcm9kdWN0aXZlIGV4cGFuc2lvbnMuIFRoaXJkLCB3ZSBlbXBsb3kgbGVuZ3RoIG5vcm1hbGl6YXRpb24gaW4gQkZTIHRvIGVuY291cmFnZSBleHBsb3JhdGlvbiBvZiBkZWVwZXIgcHJvb2YgcGF0aHMuIEJGUy1Qcm92ZXIgYWNoaWV2ZXMgYSBzdGF0ZS1vZi10aGUtYXJ0IHNjb3JlIG9mICBvbiB0aGUgTWluaUYyRiB0ZXN0IHNldCBhbmQgdGhlcmVmb3JlIGNoYWxsZW5nZXMgdGhlIHBlcmNlaXZlZCBuZWNlc3NpdHkgb2YgY29tcGxleCB0cmVlIHNlYXJjaCBtZXRob2RzLCBkZW1vbnN0cmF0aW5nIHRoYXQgQkZTIGNhbiBhY2hpZXZlIGNvbXBldGl0aXZlIHBlcmZvcm1hbmNlIHdoZW4gcHJvcGVybHkgc2NhbGVkLiBUbyBmYWNpbGl0YXRlIGZ1cnRoZXIgcmVzZWFyY2ggYW5kIGRldmVsb3BtZW50IGluIHRoaXMgYXJlYSwgd2UgaGF2ZSBvcGVuLXNvdXJjZWQgb3VyIG1vZGVsIGF0IHRoaXMgaHR0cHMgVVJMLgoiLCwsT3BlbiB3ZWlnaHRzICh1bnJlc3RyaWN0ZWQpLENoaW5hLFF3ZW4yLjUtTWF0aC03Qi1CYXNlLCwsLCwyMDI1LTExLTI4IDExOjUyOjEzKzAwOjAwLCwsLCwsSW5kdXN0cnksLCwsLFVucmVsZWFzZWQsIkFwYWNoZSAyLjAKaHR0cHM6Ly9odWdnaW5nZmFjZS5jby9CeXRlRGFuY2UtU2VlZC9CRlMtUHJvdmVyIiwsLCwsLCwsQnl0ZURhbmNlLVNlZWQsLCwsWWVzCllhbmRleEdQVCA1IFBybyxMYW5ndWFnZSwiTGFuZ3VhZ2UgbW9kZWxpbmcvZ2VuZXJhdGlvbixRdWVzdGlvbiBhbnN3ZXJpbmcsQ29kZSBnZW5lcmF0aW9uLE1hdGhlbWF0aWNhbCByZWFzb25pbmcsUmV0cmlldmFsLWF1Z21lbnRlZCBnZW5lcmF0aW9uIixZYW5kZXgsLDIwMjUtMDItMjUsIlRoZSBuZXcgZ2VuZXJhdGlvbjogYmV0dGVyIGF0IGFkZHJlc3NpbmcgdXNlciBhbmQgYnVzaW5lc3MgbmVlZHMsIHNvbHZpbmcgcHJvYmxlbXMsIGFuZCB3cml0aW5nIGNvZGUuIiwiaHR0cHM6Ly95YS5ydS9haS9ncHQKCmh0dHBzOi8vaGFici5jb20vcnUvY29tcGFuaWVzL3lhbmRleC9hcnRpY2xlcy84ODUyMTgvIiwsLCwsLCwsLCwsLCwsVW5rbm93biwiSW50cm9kdWNpbmcgYSBuZXcgZ2VuZXJhdGlvbiBvZiBZYW5kZXggZ2VuZXJhdGl2ZSB0ZXh0IG1vZGVscy4gVGhleSBoYW5kbGUgYW5zd2VycyBiZXR0ZXIuIE9uIGEgc3RyZWFtIHRoYXQgY29tYmluZXMgdXNlciBxdWVzdGlvbnMgYW5kIGNvbXBsZXggdGFza3MgaW4gZGVtYW5kIGluIHRoZSBidXNpbmVzcyBzcGhlcmUsIFlhbmRleEdQVCA1IFBybyBvdXRwZXJmb3JtcyBhIHNpbWlsYXIgbW9kZWwgb2YgdGhlIHByZXZpb3VzIGdlbmVyYXRpb24gaW4gNjclIG9mIGNhc2VzLiBJbiBzb21lIHR5cGVzIG9mIHRhc2tzIC0gZm9yIGV4YW1wbGUsIGluIHdyaXRpbmcgYW5kIHN1bW1hcml6aW5nIHRleHRzIC0gdGhlIG5ldyBtb2RlbCBpcyBub3QgaW5mZXJpb3IgdG8gR1BULTRvIGJ5IE9wZW5BSSBhbmQgb3RoZXIgd29ybGQgbGVhZGVycy4gVGhlIGZpZnRoIGdlbmVyYXRpb24gaGFzIHR3byBtb2RlbHMgd2l0aCBhIGNvbnRleHQgbGVuZ3RoIG9mIDMyIHRob3VzYW5kIHRva2VuczogdGhlIG1vcmUgcG93ZXJmdWwgUHJvIGFuZCB0aGUgbGlnaHR3ZWlnaHQgTGl0ZS4iLCwsQVBJIGFjY2VzcyxSdXNzaWEsLCwsLCwyMDI1LTExLTI4IDExOjUyOjEzKzAwOjAwLCwsLCwsSW5kdXN0cnksLCwsLFVucmVsZWFzZWQsLCwsLCwsLCwsLCwsTm8KWWFuZGV4R1BUIDUgTGl0ZSxMYW5ndWFnZSwiTGFuZ3VhZ2UgbW9kZWxpbmcvZ2VuZXJhdGlvbixRdWVzdGlvbiBhbnN3ZXJpbmcsQ29kZSBnZW5lcmF0aW9uLE1hdGhlbWF0aWNhbCByZWFzb25pbmcsUmV0cmlldmFsLWF1Z21lbnRlZCBnZW5lcmF0aW9uIixZYW5kZXgsLDIwMjUtMDItMjUsIlRoZSBuZXcgZ2VuZXJhdGlvbjogYmV0dGVyIGF0IGFkZHJlc3NpbmcgdXNlciBhbmQgYnVzaW5lc3MgbmVlZHMsIHNvbHZpbmcgcHJvYmxlbXMsIGFuZCB3cml0aW5nIGNvZGUuIiwiaHR0cHM6Ly95YS5ydS9haS9ncHQKCmh0dHBzOi8vaGFici5jb20vcnUvY29tcGFuaWVzL3lhbmRleC9hcnRpY2xlcy84ODUyMTgvIiwsLCw4MDAwMDAwMDAwLjAsOEIsNy4zNTM2ZSsyMyw2IEZMT1AgLyB0b2tlbiAvIHBhcmFtZXRlciAqIDggKiAxMF45IHBhcmFtZXRlcnMgKiAxNS4zMiAqIDEwXjEyIHRva2VucyBbc2VlIGRhdGFzZXQgc2l6ZSBub3Rlc10gPSA3LjM1MzZlKzIzIEZMT1AsMTUzMjAwMDAwMDAwMDAsIiIiQXQgdGhlIGZpcnN0IHN0YWdlLCB0aGUgbW9kZWwgd2FzIHRyYWluZWQgbWFpbmx5IG9uIFJ1c3NpYW4tbGFuZ3VhZ2UgYW5kIEVuZ2xpc2gtbGFuZ3VhZ2UgdGV4dHMgd2l0aCBhIHRvdGFsIHZvbHVtZSBvZiAxNVQgdG9rZW5zIHdpdGggYSBjb250ZXh0IGxlbmd0aCBvZiB1cCB0byA4ayB0b2tlbnMuIiIKCiIiSW4gdGhlIHNlY29uZCBzdGFnZSwgd2hpY2ggd2UgY2FsbGVkIFBvd2VydXAsIHRoZSBtb2RlbCB3YXMgdHJhaW5lZCBvbiBoaWdoLXF1YWxpdHkgZGF0YSBvZiAzMjBCIHRva2Vucy4iIiIsLCwsLENvbmZpZGVudCwiSW50cm9kdWNpbmcgYSBuZXcgZ2VuZXJhdGlvbiBvZiBZYW5kZXggZ2VuZXJhdGl2ZSB0ZXh0IG1vZGVscy4gVGhleSBoYW5kbGUgYW5zd2VycyBiZXR0ZXIuIE9uIGEgc3RyZWFtIHRoYXQgY29tYmluZXMgdXNlciBxdWVzdGlvbnMgYW5kIGNvbXBsZXggdGFza3MgaW4gZGVtYW5kIGluIHRoZSBidXNpbmVzcyBzcGhlcmUsIFlhbmRleEdQVCA1IFBybyBvdXRwZXJmb3JtcyBhIHNpbWlsYXIgbW9kZWwgb2YgdGhlIHByZXZpb3VzIGdlbmVyYXRpb24gaW4gNjclIG9mIGNhc2VzLiBJbiBzb21lIHR5cGVzIG9mIHRhc2tzIC0gZm9yIGV4YW1wbGUsIGluIHdyaXRpbmcgYW5kIHN1bW1hcml6aW5nIHRleHRzIC0gdGhlIG5ldyBtb2RlbCBpcyBub3QgaW5mZXJpb3IgdG8gR1BULTRvIGJ5IE9wZW5BSSBhbmQgb3RoZXIgd29ybGQgbGVhZGVycy4gVGhlIGZpZnRoIGdlbmVyYXRpb24gaGFzIHR3byBtb2RlbHMgd2l0aCBhIGNvbnRleHQgbGVuZ3RoIG9mIDMyIHRob3VzYW5kIHRva2VuczogdGhlIG1vcmUgcG93ZXJmdWwgUHJvIGFuZCB0aGUgbGlnaHR3ZWlnaHQgTGl0ZS4iLCwsT3BlbiB3ZWlnaHRzIChyZXN0cmljdGVkIHVzZSksUnVzc2lhLCwsLCwsMjAyNS0xMS0yOCAxMTo1MjoxMyswMDowMCwsLCwsLEluZHVzdHJ5LCwsLCxVbnJlbGVhc2VkLEN1c3RvbSBsaXNlbnNlIC0gcmVxdWlyZXMgY29udHJhY3Qg</x:v>
      </x:c>
    </x:row>
    <x:row r="52" ht="18" customHeight="1">
      <x:c r="A52" s="17" t="n">
        <x:v>47</x:v>
      </x:c>
      <x:c r="B52" s="17" t="n">
        <x:v>310</x:v>
      </x:c>
      <x:c r="C52" s="160" t="str">
        <x:v>YWdyZWVtZW50IGZvciB1c2VycyB3aXRoIG1vcmUgdGhhbiAxMCBtaWxsaW9uIG91dHB1dCB0b2tlbnMgcGVyIG1vbnRoIGh0dHBzOi8vaHVnZ2luZ2ZhY2UuY28veWFuZGV4L1lhbmRleEdQVC01LUxpdGUtOEItcHJldHJhaW4sLCwsLCwsT3BlcmF0aW9uIGNvdW50aW5nLHlhbmRleCwsLCxZZXMKQ2xhdWRlIDMuNyBTb25uZXQsIkxhbmd1YWdlLFZpc2lvbixNdWx0aW1vZGFsIiwiTGFuZ3VhZ2UgbW9kZWxpbmcvZ2VuZXJhdGlvbixRdWVzdGlvbiBhbnN3ZXJpbmcsQ29kZSBnZW5lcmF0aW9uLFF1YW50aXRhdGl2ZSByZWFzb25pbmcsVHJhbnNsYXRpb24sSW5zdHJ1Y3Rpb24gaW50ZXJwcmV0YXRpb24sVmlzdWFsIHF1ZXN0aW9uIGFuc3dlcmluZyIsQW50aHJvcGljLCwyMDI1LTAyLTI0LENsYXVkZSAzLjcgU29ubmV0LGh0dHBzOi8vd3d3LmFudGhyb3BpYy5jb20vbmV3cy9jbGF1ZGUtMy03LXNvbm5ldCwsVHJhaW5pbmcgY29zdCwsLCwzLjM1ZSsyNSxodHRwczovL2RvY3MuZ29vZ2xlLmNvbS9zcHJlYWRzaGVldHMvZC8xMGJod2RWcmZISTh0eXNWSXo2Mlp4dHZRMzBMLUhvall2bVUxOF9iLVdJTS9lZGl0P2dpZD0wI2dpZD0wLCwsLCwsLExpa2VseSwiVG9kYXksIHdl4oCZcmUgYW5ub3VuY2luZyBDbGF1ZGUgMy43IFNvbm5ldDEsIG91ciBtb3N0IGludGVsbGlnZW50IG1vZGVsIHRvIGRhdGUgYW5kIHRoZSBmaXJzdCBoeWJyaWQgcmVhc29uaW5nIG1vZGVsIG9uIHRoZSBtYXJrZXQuIENsYXVkZSAzLjcgU29ubmV0IGNhbiBwcm9kdWNlIG5lYXItaW5zdGFudCByZXNwb25zZXMgb3IgZXh0ZW5kZWQsIHN0ZXAtYnktc3RlcCB0aGlua2luZyB0aGF0IGlzIG1hZGUgdmlzaWJsZSB0byB0aGUgdXNlci4gQVBJIHVzZXJzIGFsc28gaGF2ZSBmaW5lLWdyYWluZWQgY29udHJvbCBvdmVyIGhvdyBsb25nIHRoZSBtb2RlbCBjYW4gdGhpbmsgZm9yLgoKQ2xhdWRlIDMuNyBTb25uZXQgc2hvd3MgcGFydGljdWxhcmx5IHN0cm9uZyBpbXByb3ZlbWVudHMgaW4gY29kaW5nIGFuZCBmcm9udC1lbmQgd2ViIGRldmVsb3BtZW50LiAiLCwsQVBJIGFjY2VzcyxVbml0ZWQgU3RhdGVzIG9mIEFtZXJpY2EsLCwsLCwyMDI2LTA0LTI0IDE5OjMyOjUwKzAwOjAwLCwsLCwsSW5kdXN0cnksLDEuMDAwMDAwMDAwMWUrMjUsMS4wMDAwMDAwMDAxZSsyNiwsVW5yZWxlYXNlZCwsVHJ1ZSwsLCwsLCwsLCwsTm8KU3RlcC1WaWRlby1UMlYsVmlkZW8sIlZpZGVvIGdlbmVyYXRpb24sVGV4dC10by12aWRlbyIsU3RlcEZ1biwiR3VvcWluZyBNYSwgSGFveWFuZyBIdWFuZywgS3VuIFlhbiwgTGlhbmd5dSBDaGVuLCBOYW4gRHVhbiwgU2hlbmdtaW5nIFlpbiwgQ2hhbmd5aSBXYW4sIFJhbmNoZW4gTWluZywgWGlhb25pdSBTb25nLCBYaW5nIENoZW4sIFl1IFpob3UsIERlc2hhbiBTdW4sIERleXUgWmhvdSwgSmlhbiBaaG91LCBLYWlqdW4gVGFuLCBLYW5nIEFuLCBNZWkgQ2hlbiwgV2VpIEppLCBRaWxpbmcgV3UsIFdlbiBTdW4sIFhpbiBIYW4sIFlhbmFuIFdlaSwgWmhlbmcgR2UsIEFvamllIExpLCBCaW4gV2FuZywgQml6aHUgSHVhbmcsIEJvIFdhbmcsIEJyaWFuIExpLCBDaGFuZ3hpbmcgTWlhbywgQ2hlbiBYdSwgQ2hlbmZlaSBXdSwgQ2hlbmd1YW5nIFl1LCBEYXBlbmcgU2hpLCBEaW5neXVhbiBIdSwgRW5sZSBMaXUsIEdhbmcgWXUsIEdlIFlhbmcsIEd1YW56aGUgSHVhbmcsIEd1bGluIFlhbiwgSGFpeWFuZyBGZW5nLCBIYW8gTmllLCBIYW9uYW4gSmlhLCBIYW5wZW5nIEh1LCBIYW5xaSBDaGVuLCBIYW9sb25nIFlhbiwgSGVuZyBXYW5nLCBIb25nY2hlbmcgR3VvLCBIdWlsaW4gWGlvbmcsIEh1aXhpbiBYaW9uZywgSmlhaGFvIEdvbmcsIEppYW5jaGFuZyBXdSwgSmlhb3JlbiBXdSwgSmllIFd1LCBKaWUgWWFuZywgSmlhc2h1YWkgTGl1LCBKaWFzaHVvIExpLCBKaW5neWFuZyBaaGFuZywgSnVuamluZyBHdW8sIEp1bnpoZSBMaW4sIEthaXhpYW5nIExpLCBMZWkgTGl1LCBMZWkgWGlhLCBMaWFuZyBaaGFvLCBMaWd1byBUYW4sIExpd2VuIEh1YW5nLCBMaXlpbmcgU2hpLCBNaW5nIExpLCBNaW5nbGlhbmcgTGksIE11aHVhIENoZW5nLCBOYSBXYW5nLCBRaWFvaHVpIENoZW4sIFFpbmdsaW4gSGUsIFFpdXlhbiBMaWFuZywgUXVhbiBTdW4sIFJhbiBTdW4sIFJ1aSBXYW5nLCBTaGFvbGlhbmcgUGFuZywgU2hpbGlhbmcgWWFuZywgU2l0b25nIExpdSwgU2lxaSBMaXUsIFNodWxpIEdhbywgVGlhbmNoZW5nIENhbywgVGlhbnl1IFdhbmcsIFdlaXBlbmcgTWluZywgV2VucWluZyBIZSwgWHUgWmhhbywgWHVlbGluIFpoYW5nLCBYaWFuZmFuZyBaZW5nLCBYaWFvamlhIExpdSwgWHVhbiBZYW5nLCBZYXFpIERhaSwgWWFuYm8gWXUsIFlhbmcgTGksIFlpbmVuZyBEZW5nLCBZaW5nbWluZyBXYW5nLCBZaWxlaSBXYW5nLCBZdWFud2VpIEx1LCBZdSBDaGVuLCBZdSBMdW8sIFl1Y2h1IEx1byBldCBhbC4gKDE1IGFkZGl0aW9uYWwgYXV0aG9ycyBub3Qgc2hvd24pIiwyMDI1LTAyLTI0LCJTdGVwLVZpZGVvLVQyViBUZWNobmljYWwgUmVwb3J0OiBUaGUgUHJhY3RpY2UsIENoYWxsZW5nZXMsIGFuZCBGdXR1cmUgb2YgVmlkZW8gRm91bmRhdGlvbiBNb2RlbCIsaHR0cHM6Ly9hcnhpdi5vcmcvYWJzLzI1MDIuMTAyNDgsLCwiIiJTdGVwLVZpZGVvLVQyVidzIHBlcmZvcm1hbmNlIGlzIGV2YWx1YXRlZCBvbiBhIG5vdmVsIHZpZGVvIGdlbmVyYXRpb24gYmVuY2htYXJrLCBTdGVwLVZpZGVvLVQyVi1FdmFsLCBkZW1vbnN0cmF0aW5nIGl0cyBzdGF0ZS1vZi10aGUtYXJ0IHRleHQtdG8tdmlkZW8gcXVhbGl0eSB3aGVuIGNvbXBhcmVkIHdpdGggYm90aCBvcGVuLXNvdXJjZSBhbmQgY29tbWVyY2lhbCBlbmdpbmVzLiAiIiIsMzAwMDAwMDAwMDAuMCwzMEIsNC4xMDE1ODA4ZSsyNCwiIiJXZSBoYXZlIGNvbnN0cnVjdGVkIGEgZGF0YWNlbnRlciBjb21wcmlzaW5nIHRob3VzYW5kcyBvZiBOVklESUEgSDgwMCBHUFVzIiIKIiJ3ZSBoYXZlIGFjaGlldmVkIDk5JSBlZmZlY3RpdmUgR1BVCnRyYWluaW5nIHRpbWUgb3ZlciBtb3JlIHRoYW4gb25lIG1vbnRoLiIiCgo5ODkwMDAwMDAwMDAwMDAgRkxPUCAvIEdQVSAvIHNlYyBbYmYxNiBhc3N1bWVkXSAqIDcyMCBob3VycyAqIDM2MDAgc2VjIC8gaG91ciAqIDUwMDAgR1BVcyBbYXNzdW1wdGlvbiAtPiAiIkxpa2VseSIiIGNvbmZpZGVuY2VdICogMC4zMiBbcmVwb3J0ZWQgdXRpbGl6YXRpb25dID0gNC4xMDE1ODA4ZSsyNCBGTE9QIiwsIiIiV2UgY29uc3RydWN0ZWQgYSBsYXJnZS1zY2FsZSB2aWRlbyBkYXRhc2V0IGNvbXByaXNpbmcgMkIgdmlkZW8tdGV4dCBwYWlycyBhbmQgMy44QiBpbWFnZS10ZXh0IHBhaXJzIiIKdGhleSBhcmUgc3VwcG9zZWRseSB1c2luZyBvbmx5IGEgc3Vic2V0IG9mIGl0IChzZWUgVGFibGUgNik6CiAzLjhCIGltYWdlLXRleHQgcGFpcnMKIDY0NE0gbG93IHJlc29sdXRpb24gdmlkZW8tdGV4dCBwYWlycworUG9zdC1maWx0ZXJpbmcgU0ZUIGRhdGFzZXQ6IDMwTSBoaWdoLXF1YWxpdHkgdmlkZW8tdGV4dCBwYWlycyIsNzIwLjAsIiIid2UgaGF2ZSBhY2hpZXZlZCA5OSUgZWZmZWN0aXZlIEdQVQp0cmFpbmluZyB0aW1lIG92ZXIgbW9yZSB0aGFuIG9uZSBtb250aC4iIgpvbmUgbW9udGggfjcyMCBob3VycyIsTlZJRElBIEg4MDAgU1hNNSwsTGlrZWx5LCJXZSBwcmVzZW50IFN0ZXAtVmlkZW8tVDJWLCBhIHN0YXRlLW9mLXRoZS1hcnQgdGV4dC10by12aWRlbyBwcmUtdHJhaW5lZCBtb2RlbCB3aXRoIDMwQiBwYXJhbWV0ZXJzIGFuZCB0aGUgYWJpbGl0eSB0byBnZW5lcmF0ZSB2aWRlb3MgdXAgdG8gMjA0IGZyYW1lcyBpbiBsZW5ndGguIEEgZGVlcCBjb21wcmVzc2lvbiBWYXJpYXRpb25hbCBBdXRvZW5jb2RlciwgVmlkZW8tVkFFLCBpcyBkZXNpZ25lZCBmb3IgdmlkZW8gZ2VuZXJhdGlvbiB0YXNrcywgYWNoaWV2aW5nIDE2eDE2IHNwYXRpYWwgYW5kIDh4IHRlbXBvcmFsIGNvbXByZXNzaW9uIHJhdGlvcywgd2hpbGUgbWFpbnRhaW5pbmcgZXhjZXB0aW9uYWwgdmlkZW8gcmVjb25zdHJ1Y3Rpb24gcXVhbGl0eS4gVXNlciBwcm9tcHRzIGFyZSBlbmNvZGVkIHVzaW5nIHR3byBiaWxpbmd1YWwgdGV4dCBlbmNvZGVycyB0byBoYW5kbGUgYm90aCBFbmdsaXNoIGFuZCBDaGluZXNlLiBBIERpVCB3aXRoIDNEIGZ1bGwgYXR0ZW50aW9uIGlzIHRyYWluZWQgdXNpbmcgRmxvdyBNYXRjaGluZyBhbmQgaXMgZW1wbG95ZWQgdG8gZGVub2lzZSBpbnB1dCBub2lzZSBpbnRvIGxhdGVudCBmcmFtZXMuIEEgdmlkZW8tYmFzZWQgRFBPIGFwcHJvYWNoLCBWaWRlby1EUE8sIGlzIGFwcGxpZWQgdG8gcmVkdWNlIGFydGlmYWN0cyBhbmQgaW1wcm92ZSB0aGUgdmlzdWFsIHF1YWxpdHkgb2YgdGhlIGdlbmVyYXRlZCB2aWRlb3MuIFdlIGFsc28gZGV0YWlsIG91ciB0cmFpbmluZyBzdHJhdGVnaWVzIGFuZCBzaGFyZSBrZXkgb2JzZXJ2YXRpb25zIGFuZCBpbnNpZ2h0cy4gU3RlcC1WaWRlby1UMlYncyBwZXJmb3JtYW5jZSBpcyBldmFsdWF0ZWQgb24gYSBub3ZlbCB2aWRlbyBnZW5lcmF0aW9uIGJlbmNobWFyaywgU3RlcC1WaWRlby1UMlYtRXZhbCwgZGVtb25zdHJhdGluZyBpdHMgc3RhdGUtb2YtdGhlLWFydCB0ZXh0LXRvLXZpZGVvIHF1YWxpdHkgd2hlbiBjb21wYXJlZCB3aXRoIGJvdGggb3Blbi1zb3VyY2UgYW5kIGNvbW1lcmNpYWwgZW5naW5lcy4gQWRkaXRpb25hbGx5LCB3ZSBkaXNjdXNzIHRoZSBsaW1pdGF0aW9ucyBvZiBjdXJyZW50IGRpZmZ1c2lvbi1iYXNlZCBtb2RlbCBwYXJhZGlnbSBhbmQgb3V0bGluZSBmdXR1cmUgZGlyZWN0aW9ucyBmb3IgdmlkZW8gZm91bmRhdGlvbiBtb2RlbHMuIFdlIG1ha2UgYm90aCBTdGVwLVZpZGVvLVQyViBhbmQgU3RlcC1WaWRlby1UMlYtRXZhbCBhdmFpbGFibGUgYXQgdGhpcyBodHRwcyBVUkwuIFRoZSBvbmxpbmUgdmVyc2lvbiBjYW4gYmUgYWNjZXNzZWQgZnJvbSB0aGlzIGh0dHBzIFVSTCBhcyB3ZWxsLiBPdXIgZ29hbCBpcyB0byBhY2NlbGVyYXRlIHRoZSBpbm5vdmF0aW9uIG9mIHZpZGVvIGZvdW5kYXRpb24gbW9kZWxzIGFuZCBlbXBvd2VyIHZpZGVvIGNvbnRlbnQgY3JlYXRvcnMuIiwsLE9wZW4gd2VpZ2h0cyAodW5yZXN0cmljdGVkKSxDaGluYSwsLCw1MDAwLjAsMC4zMiwyMDI1LTExLTI4IDExOjUyOjEzKzAwOjAwLCwsLCwsSW5kdXN0cnksLCwsLFVucmVsZWFzZWQsIk1JVCBsaWNlbnNlCgpodHRwczovL2h1Z2dpbmdmYWNlLmNvL3N0ZXBmdW4tYWkvc3RlcHZpZGVvLXQydiIsVHJ1ZSwsIiIiSW4gcHJhY3RpY2UsIHRoZSBhY3R1YWwgdHJhaW5pbmcgTUZVIHJlYWNoZXMgMzIlLCB3aGljaCBpcyBzbGlnaHRseSBiZWxvdyB0aGUgZXN0aW1hdGVkIHZhbHVlIGR1ZSB0bwptZXRyaWMgY29sbGVjdGlvbiBvdmVyaGVhZCBhbmQgbWlub3IgZGVsYXlzIGNhdXNlZCBieSBzdHJhZ2dsZXJzLiIiIiwsLDY4NzA3MTkuODgyODU0Mzg1LEhhcmR3YXJlLHN0ZXBmdW4tYWksLCwsWWVzCkJhaWdvbmcgKOeZvuW3pSksUm9ib3RpY3MsTWFudWZhY3R1cmluZyBBdXRvbWF0aW9uLCJTaGFuZ2hhaSBMaW5neWkgQXJ0aWZpY2lhbCBJbnRlbGxpZ2VuY2UgVGVjaG5vbG9neSBDby4sIEx0ZC4iLCwyMDI1LTAyLTIxLENBQyByZWdpc3RyeSxodHRwczovL3dlYi5hcmNoaXZlLm9yZy93ZWIvMjAyNTA2MjQwNzA4NDgvaHR0cHM6Ly9tLmpmZGFpbHkuY29tL3d4L2RldGFpbC5kbz9pZD03MjgzMDUsLCwsLCwsLCwsLCwsLFVua25vd24sIkJhc2VkIG9uIHRoZSBtdWx0aS1saW5ndWFsIDEwMC1iaWxsaW9uLXBhcmFtZXRlciBiYXNlIG1vZGVsIFNjaG9sYXLCt1B1eXUgMi4wIGRldmVsb3BlZCBieSB0aGUgU2hhbmdoYWkgQXJ0aWZpY2lhbCBJbnRlbGxpZ2VuY2UgTGFib3JhdG9yeSwgTGluZ3NodSBJbnRlbGxpZ2VuY2UgdXNlcyBhIGxhcmdlIGFtb3VudCBvZiBhY2N1cmF0ZSBkYXRhIGZyb20gbWFudWZhY3R1cmluZyBwcm9mZXNzaW9uYWwgZmllbGRzIGZvciB0cmFpbmluZywgYW5kIGhhcyBjcmVhdGVkIGFuIEFJIEFnZW50IChhcnRpZmljaWFsIGludGVsbGlnZW5jZSBib2R5KSBmb3IgdGhpcyBlcXVpcG1lbnQgY29tcGFueS4gVGhlIGFnZW50IGhhcyBhIHByb2Zlc3Npb25hbCBtZW1vcnkgYW5kIGVmZmljaWVudCBwbGFubmluZyBwb3dlciwgY2FuIGF1dG9ub21vdXNseSBjYWxsIHRoZSBjb3JyZXNwb25kaW5nIHN5c3RlbSBhbmQgcGVyZm9ybSBhdXRvbWF0aWMgb3BlcmF0aW9ucywgaXMgc2V2ZXJhbCB0aW1lcyBtb3JlIGVmZmljaWVudCB0aGFuIHRoZSBmYWN0b3J5IOKAnG9sZCBtYWdl4oCdLCBhbmQgY2FuIGFsc28gZmlnaHQgb24gbXVsdGlwbGUgZnJvbnRzLiBUaGlzIGlzIGEgYnJlYWt0aHJvdWdoIGFwcGxpY2F0aW9uIG9mIHRoZSBTaHVzaGVuZ8K3VXJhIGxhbmd1YWdlIG9wZW4gc291cmNlIHN5c3RlbSBpbiB0aGUgaW5kdXN0cmlhbCBmaWVsZC4gQXQgcHJlc2VudCwgTGluZ3NodSBJbnRlbGxpZ2VudCdzIGluZHVzdHJpYWwgbXVsdGktc2NlbmFyaW8gQUkgQWdlbnQgaGFzIHJlYWNoZWQgY29vcGVyYXRpb24gd2l0aCBzZXZlcmFsIGNlbnRyYWwgZW50ZXJwcmlzZXMgaW4gaGVhZCBlcXVpcG1lbnQgbWFudWZhY3R1cmluZyBjb3VudHJpZXMgYW5kIGlzIGdyYWR1YWxseSBiZWluZyBpbXBsZW1lbnRlZC4gTW9yZW92ZXIsIHJlY2VudGx5LCB0aGUgTWluaXN0cnkgb2YgSW5kdXN0cnkgYW5kIEluZm9ybWF0aW9uIFRlY2hub2xvZ3kgYW5ub3VuY2VkIHRoYXQgaXQgd2lsbCBsYXVuY2ggdGhlIOKAnEFydGlmaWNpYWwgSW50ZWxsaWdlbmNlICvigJ0gYWN0aW9uIHRvIHByb21vdGUgdGhlIGRlZXAgaW50ZWdyYXRpb24gb2YgQUkgYW5kIHRoZSByZWFsIGVjb25vbXkuIEd1byBXZW53ZWkgd2FzIG5vdCB3aXRob3V0IGV4Y2l0ZW1lbnQ6IOKAnFRoaXMgaXMgcmVhbGx5IHRoZSByaWdodCB0cmFjaywgd2FpdGluZyBmb3IgdGhlIGVhc3Qgd2luZC7igJ0iLCwsLENoaW5hLEludGVybkxNLCwsLCwyMDI2LTAyLTExIDE5OjI2OjI3KzAwOjAwLCwsLCwsSW5kdXN0cnksLCwsLCwsLCwsLCwsLCwsLCwKSGVsaXgsUm9ib3RpY3MsIkFuaW1hbCAoaHVtYW4vbm9uLWh1bWFuKSBpbWl0YXRpb24sUm9ib3RpYyBtYW5pcHVsYXRpb24iLEZpZ3VyZSBBSSwsMjAyNS0wMi0yMCxIZWxpeDogQSBWaXNpb24tTGFuZ3VhZ2UtQWN0aW9uIE1vZGVsIGZvciBHZW5lcmFsaXN0IEh1bWFub2lkIENvbnRyb2wsaHR0cHM6Ly93d3cuZmlndXJlLmFpL25ld3MvaGVsaXgsLCwsNzA4MDAwMDAwMC4wLCIiIk91ciBzeXN0ZW0gY29tcHJpc2VzIHR3byBtYWluIGNvbXBvbmVudHM6IFMyLCBhIFZMTSBiYWNrYm9uZSwgYW5kIFMxLCBhIGxhdGVudC1jb25kaXRpb25hbCB2aXN1b21vdG9yIHRyYW5zZm9ybWVyLiBTMiBpcyBidWlsdCBvbiBhIDdCLXBhcmFtZXRlciBvcGVuLXNvdXJjZSwgb3Blbi13ZWlnaHQgVkxNIHByZXRyYWluZWQgb24gaW50ZXJuZXQtc2NhbGUgZGF0YS4gPC4uPgoKUzEsIGFuIDgwTSBwYXJhbWV0ZXIgY3Jvc3MtYXR0ZW50aW9uIGVuY29kZXItZGVjb2RlciB0cmFuc2Zvcm1lciwgaGFuZGxlcyBsb3ctbGV2ZWwgY29udHJvbC4iIgoKN0IrODBNID0gNzA4MDAwMDAwMCIsLCwsLCwsLCxDb25maWRlbnQsIldlJ3JlIGludHJvZHVjaW5nIEhlbGl4LCBhIGdlbmVyYWxpc3QgVmlzaW9uLUxhbmd1YWdlLUFjdGlvbiAoVkxBKSBtb2RlbCB0aGF0IHVuaWZpZXMgcGVyY2VwdGlvbiwgbGFuZ3VhZ2UgdW5kZXJzdGFuZGluZywgYW5kIGxlYXJuZWQgY29udHJvbCB0byBvdmVyY29tZSBtdWx0aXBsZSBsb25nc3RhbmRpbmcgY2hhbGxlbmdlcyBpbiByb2JvdGljcy4gSGVsaXggaXMgYSBzZXJpZXMgb2YgZmlyc3RzOgoKRnVsbC11cHBlci1ib2R5IGNvbnRyb2w6IEhlbGl4IGlzIHRoZSBmaXJzdCBWTEEgdG8gb3V0cHV0IGhpZ2gtcmF0ZSBjb250aW51b3VzIGNvbnRyb2wgb2YgdGhlIGVudGlyZSBodW1hbm9pZCB1cHBlciBib2R5LCBpbmNsdWRpbmcgd3Jpc3RzLCB0b3JzbywgaGVhZCwgYW5kIGluZGl2aWR1YWwgZmluZ2Vycy4KCk11bHRpLXJvYm90IGNvbGxhYm9yYXRpb246IEhlbGl4IGlzIHRoZSBmaXJzdCBWTEEgdG8gb3BlcmF0ZSBzaW11bHRhbmVvdXNseSBvbiB0d28gcm9ib3RzLCBlbmFibGluZyB0aGVtIHRvIHNvbHZlIGEgc2hhcmVkLCBsb25nLWhvcml6b24gbWFuaXB1bGF0aW9uIHRhc2sgd2l0aCBpdGVtcyB0aGV5IGhhdmUgbmV2ZXIgc2VlbiBiZWZvcmUuCgpQaWNrIHVwIGFueXRoaW5nOiBGaWd1cmUgcm9ib3RzIGVxdWlwcGVkIHdpdGggSGVsaXggY2FuIG5vdyBwaWNrIHVwIHZpcnR1YWxseSBhbnkgc21hbGwgaG91c2Vob2xkIG9iamVjdCwgaW5jbHVkaW5nIHRob3VzYW5kcyBvZiBpdGVtcyB0aGV5IGhhdmUgbmV2ZXIgZW5jb3VudGVyZWQgYmVmb3JlLCBzaW1wbHkgYnkgZm9sbG93aW5nIG5hdHVyYWwgbGFuZ3VhZ2UgcHJvbXB0cy4KCk9uZSBuZXVyYWwgbmV0d29yazogVW5saWtlIHByaW9yIGFwcHJvYWNoZXMsIEhlbGl4IHVzZXMgYSBzaW5nbGUgc2V0IG9mIG5ldXJhbCBuZXR3b3JrIHdlaWdodHMgdG8gbGVhcm4gYWxsIGJlaGF2aW9yc+KAlHBpY2tpbmcgYW5kIHBsYWNpbmcgaXRlbXMsIHVzaW5nIGRyYXdlcnMgYW5kIHJlZnJpZ2VyYXRvcnMsIGFuZCBjcm9zcy1yb2JvdCBpbnRlcmFjdGlvbuKAlHdpdGhvdXQgYW55IHRhc2stc3BlY2lmaWMgZmluZS10dW5pbmcuCgpDb21tZXJjaWFsLXJlYWR5OiBIZWxpeCBpcyB0aGUgZmlyc3QgVkxBIHRoYXQgcnVucyBlbnRpcmVseSBvbmJvYXJkIGVtYmVkZGVkIGxvdy1wb3dlci1jb25zdW1wdGlvbiBHUFVzLCBtYWtpbmcgaXQgaW1tZWRpYXRlbHkgcmVhZHkgZm9yIGNvbW1lcmNpYWwgZGVwbG95bWVudC4KCiIsLCxIb3N0ZWQgYWNjZXNzIChubyBBUEkpLFVuaXRlZCBTdGF0ZXMgb2YgQW1lcmljYSwsLCwsLDIwMjUtMTEtMjggMTE6NTI6MTMrMDA6MDAsLCwsLCxJbmR1c3RyeSwsLCwsVW5yZWxlYXNlZCwsLCwsLCwsLCwsLCxObwpTaWdMSVAgMixWaXNpb24sIkltYWdlIGNsYXNzaWZpY2F0aW9uLEltYWdlIGVtYmVkZGluZyIsR29vZ2xlIERlZXBNaW5kLCJNaWNoYWVsIFRzY2hhbm5lbiwgQWxleGV5IEdyaXRzZW5rbywgWGlhbyBXYW5nLCBNdWhhbW1hZCBGZXJqYWQgTmFlZW0sIElicmFoaW0gQWxhYmR1bG1vaHNpbiwgTmlraGlsIFBhcnRoYXNhcmF0aHksIFRhbGZhbiBFdmFucywgTHVjYXMgQmV5ZXIsIFllIFhpYSwgQmFzaWwgTXVzdGFmYSwgT2xpdmllciBIw6luYWZmLCBKZXJlbWlhaCBIYXJtc2VuLCBBbmRyZWFzIFN0ZWluZXIsIFhpYW9odWEgWmhhaSIsMjAyNS0wMi0yMCwiU2lnTElQIDI6IE11bHRpbGluZ3VhbCBWaXNpb24tTGFuZ3VhZ2UgRW5jb2RlcnMgd2l0aCBJbXByb3ZlZCBTZW1hbnRpYyBVbmRlcnN0YW5kaW5nLCBMb2NhbGl6YXRpb24sIGFuZCBEZW5zZSBGZWF0dXJlcyIsaHR0cHM6Ly9hcnhpdi5vcmcvYWJzLzI1MDIuMTQ3ODYsLCwsMTE0MDAwMDAwMC4wLDFCLDguMjA4ZSsyMiw2IEZMT1AvcGFyYW1ldGVyL3Rva2VuICogMTE0MDAwMDAwMCBwYXJhbWV0ZXJzICogMTIwMDAwMDAwMDAwMDAgdG9rZW5zIFtzZWUgZGF0YXNldCBzaXplIG5vdGVzXSA9IDguMjA4ZSsyMiBGTE9QLCwiIiJXZSB1c2UgdGhlIFdlYkxJIGRhdGFzZXQgWzEwXSBjb250YWluaW5nIDEwIGJpbGxpb24gaW1hZ2VzIGFuZCAxMiBiaWxsaW9uIGFsdC10ZXh0cyBjb3ZlcmluZyAxMDkgbGFuZ3VhZ2VzLiIiCgoiIldlIHNldCB0aGUgYmF0Y2ggc2l6ZSB0byAzMmsgYW5kIHVzZSBhIGNvc2luZSBzY2hlZHVsZSB3aXRoIDIwayB3YXJtdXAgc3RlcHMsIHRyYWluaW5nIGZvciBhIHRvdGFsIG9mIDQwQiBleGFtcGxlcy4iIgoKIiJGb3IgYWxsIG1vZGVsIHNpemVzLCB3ZSBzZXQgdGhlIHZpc2lvbiBlbmNvZGVyIHBhdGNoIHNpemUgdG8gMTYgYW5kIHRoZSBpbWFnZSByZXNvbHV0aW9uIHRvIDI1NiAocmVzdWx0aW5nIGluIGFuIGltYWdlIHJlcHJlc2VudGF0aW9uIHNlcXVlbmNlIGxlbmd0aCBvZiAyNTYpLiIiCgo0MCAqIDEwXjkgZXhhbXBsZXMgKiAyNTYgaW1hZ2UgdG9rZW5zIHBlciBleGFtcGxlID0gMS4wMjRlKzEzIGltYWdlIHRva2VucyAoMTBUKQoKIiJXZSBzZXQgdGhlIHRleHQgbGVuZ3RoIHRvIDY0IiIKCjQwICogMTBeOSBleGFtcGxlcyAqIDY0IHRleHQgdG9rZW5zIHBlciBleGFtcGxlID0gMi41NmUrMTIgdGV4dCB0b2tlbnMgKDJUKQoKdG90YWw6IDEyVCB0b2tlbnMiLCwiIiJUaGUgbW9kZWwgd2FzIHRyYWluZWQgb24gdXAgdG8gMjA0OCBUUFUtdjVlIGNoaXBzLiIiIixHb29nbGUgVFBVIHY1ZSwsQ29uZmlkZW50LCJXZSBpbnRyb2R1Y2UgU2lnTElQIDIsIGEgZmFtaWx5IG9mIG5ldyBtdWx0aWxpbmd1YWwgdmlzaW9uLWxhbmd1YWdlIGVuY29kZXJzIHRoYXQgYnVpbGQgb24gdGhlIHN1Y2Nlc3Mgb2YgdGhlIG9yaWdpbmFsIFNpZ0xJUC4gSW4gdGhpcyBzZWNvbmQgaXRlcmF0aW9uLCB3ZSBleHRlbmQgdGhlIG9yaWdpbmFsIGltYWdlLXRleHQgdHJhaW5pbmcgb2JqZWN0aXZlIHdpdGggc2V2ZXJhbCBwcmlvciwgaW5kZXBlbmRlbnRseSBkZXZlbG9wZWQgdGVjaG5pcXVlcyBpbnRvIGEgdW5pZmllZCByZWNpcGUgLS0gdGhpcyBpbmNsdWRlcyBjYXB0aW9uaW5nLWJhc2VkIHByZXRyYWluaW5nLCBzZWxmLXN1cGVydmlzZWQgbG9zc2VzIChzZWxmLWRpc3RpbGxhdGlvbiwgbWFza2VkIHByZWRpY3Rpb24pIGFuZCBvbmxpbmUgZGF0YSBjdXJhdGlvbi4gV2l0aCB0aGVzZSBjaGFuZ2VzLCBTaWdMSVAgMiBtb2RlbHMgb3V0cGVyZm9ybSB0aGVpciBTaWdMSVAgY291bnRlcnBhcnRzIGF0IGFsbCBtb2RlbCBzY2FsZXMgaW4gY29yZSBjYXBhYmlsaXRpZXMsIGluY2x1ZGluZyB6ZXJvLXNob3QgY2xhc3NpZmljYXRpb24sIGltYWdlLXRleHQgcmV0cmlldmFsLCBhbmQgdHJhbnNmZXIgcGVyZm9ybWFuY2Ugd2hlbiBleHRyYWN0aW5nIHZpc3VhbCByZXByZXNlbnRhdGlvbnMgZm9yIFZpc2lvbi1MYW5ndWFnZSBNb2RlbHMgKFZMTXMpLiBGdXJ0aGVybW9yZSwgdGhlIG5ldyB0cmFpbmluZyByZWNpcGUgbGVhZHMgdG8gc2lnbmlmaWNhbnQgaW1wcm92ZW1lbnRzIG9uIGxvY2FsaXphdGlvbiBhbmQgZGVuc2UgcHJlZGljdGlvbiB0YXNrcy4gV2UgYWxzbyB0cmFpbiB2YXJpYW50cyB3aGljaCBzdXBwb3J0IG11bHRpcGxlIHJlc29sdXRpb25zIGFuZCBwcmVzZXJ2ZSB0aGUgaW5wdXQncyBuYXRpdmUgYXNwZWN0IHJhdGlvLiBGaW5hbGx5LCB3ZSB0cmFpbiBvbiBhIG1vcmUgZGl2ZXJzZSBkYXRhLW1peHR1cmUgdGhhdCBpbmNsdWRlcyBkZS1iaWFzaW5nIHRlY2huaXF1ZXMsIGxlYWRpbmcgdG8gbXVjaCBiZXR0ZXIgbXVsdGlsaW5ndWFsIHVuZGVyc3RhbmRpbmcgYW5kIGltcHJvdmVkIGZhaXJuZXNzLiBUbyBhbGxvdyB1c2VycyB0byB0cmFkZSBvZmYgaW5mZXJlbmNlIGNvc3Qgd2l0aCBwZXJmb3JtYW5jZSwgd2UgcmVsZWFzZSBtb2RlbCBjaGVja3BvaW50cyBhdCBmb3VyIHNpemVzOiBWaVQtQiAoODZNKSwgTCAoMzAzTSksIFNvNDAwbSAoNDAwTSksIGFuZCBnICgxQikuIiwsLE9wZW4gd2VpZ2h0cyAodW5yZXN0cmljdGVkKSxVbml0ZWQgU3RhdGVzIG9mIEFtZXJpY2EsLCwsMjA0OC4wLCwyMDI1LTExLTI4IDExOjUyOjEzKzAwOjAwLCwsLCwsSW5kdXN0cnksLCwsLFVucmVsZWFzZWQsIkFwYWNoZSAyLjAKaHR0cHM6Ly9odWdnaW5nZmFjZS5jby9nb29nbGUvc2lnbGlwMi1zbzQwMG0tcGF0Y2gxNi01MTIiLCwsLCwsOTA0NjU5LjkzMDM5MDgwMjYsT3BlcmF0aW9uIGNvdW50aW5nLGdvb2dsZSwsLCxZZXMKRXZvIDIgNDBCLEJpb2xvZ3ksUHJvdGVpbiBvciBudWNsZW90aWRlIGxhbmd1YWdlIG1vZGVsIChwTE0vbkxNKSwiQXJjIEluc3RpdHV0ZSxTdGFuZm9yZCBVbml2ZXJzaXR5LE5WSURJQSxMaXF1aWQsVW5pdmVyc2l0eSBvZiBDYWxpZm9ybmlhIChVQykgQmVya2VsZXksR29vZGZpcmUsQ29sdW1iaWEgVW5pdmVyc2l0eSxVbml2ZXJzaXR5IG9mIENhbGlmb3JuaWEgU2FuIEZyYW5jaXNjbyIsIkdhcnlrIEJyaXhpLCBNYXR0aGV3IEcuIER1cnJhbnQsIEplcm9tZSBLdSwgTWljaGFlbCBQb2xpLCBHcmVnIEJyb2NrbWFuLCBEYW5pZWwgQ2hhbmcsIEdhYnJpZWwgQS4gR29uemFsZXosIFNhbXVlbCBILiBLaW5nLCBEYXZpZCBCLiBMaSwgQWRpdGkgVC4gTWVyY2hhbnQsIE1vaHNlbiBOYWdoaXBvdXJmYXIsIEVyaWMgTmd1eWVuLCBDaGlhcmEgUmljY2ktVGFtLCBEYXZpZCBXLiBSb21lcm8sIEd3YW5nZ3l1IFN1biwgQWxpIFRhZ2hpYmFrc2hpLCBBbnRvbiBWb3JvbnRzb3YsIEJyYW5kb24gWWFuZywgTXlyYSBEZW5nLCBMaXYgR29ydG9uLCBOYW0gTmd1eWVuLCBOaWNob2xhcyBLLiBXYW5nLCBFdG93YWggQWRhbXMsIFN0ZXBoZW4gQS4gQmFjY3VzLCBTdGV2ZW4gRGlsbG1hbm4sIFN0ZWZhbm8gRXJtb24sIERhbmllbCBHdW8sIFJhamVzaCBJbGFuZ28sIEtlbiBKYW5paywgQW15IFguIEx1LCBSZXNobWEgTWVodGEsIE1vaGFtbWFkIFIuSy4gTW9mcmFkLCBNYWRlbGVuYSBZLiBOZywgSmFzcHJlZXQgUGFubnUsIENocmlzdG9waGVyIFLDqSwgSm9uYXRoYW4gQy4gU2NobW9rLCBKb2huIFN0LiBKb2huLCBKZXJlbXkgU3VsbGl2YW4sIEtldmluIFpodSwgR3JlZyBaeW5kYSwgRGFuaWVsIEJhbHNhbSwgUGF0cmljayBDb2xsaXNvbiwgQW50aG9ueSBCLiBDb3N0YSwgVGluYSBIZXJuYW5kZXotQm91c3NhcmQsIEVyaWMgSG8sIE1pbmctWXUgTGl1LCBUaG9tYXMgTWNHcmF0aCwgS2ltYmVybHkgUG93ZWxsLCBEYXZlIFAuIEJ1cmtlLCBIYW5pIEdvb2RhcnppLCBQYXRyaWNrIEQuIEhzdSwgQnJpYW4gTC4gSGllIiwyMDI1LTAyLTE5LEdlbm9tZSBtb2RlbGluZyBhbmQgZGVzaWduIGFjcm9zcyBhbGwgZG9tYWlucyBvZiBsaWZlIHdpdGggRXZvIDIsaHR0cHM6Ly9hcmNpbnN0aXR1dGUub3JnL21hbnVzY3JpcHRzL0V2bzIsLCwsNDAzMDAwMDAwMDAuMCxUYWJsZSAxIGxpc3RzIDQwLjNCIHBhcmFtZXRlcnMgYXMgbW9kZWwgc2l6ZS4sMi4yNWUrMjQsIjQwLjNlOSBwYXJhbWV0ZXJzICogOS4zZTEyIHRyYWluaW5nIGRhdGFwb2ludHMgKiA2ID0gMi4yNWUyNC4KU2FtZSBGTE9QUyBlc3RpbWF0ZSBnaXZlbiBieSBhdXRob3JzIGluIFRhYmxlIDEuIiw5MzAwMDAwMDAwMDAwLCIiIldlIHRyYWluZWQgdHdvIHZlcnNpb25zIG9mIEV2byAyOiBhIHNtYWxsZXIgdmVyc2lvbiBhdCA3QiBwYXJhbWV0ZXJzIHRyYWluZWQgb24gMi40IHRyaWxsaW9uIHRva2VucyBhbmQgYSBmdWxsIHZlcnNpb24gYXQgNDBCIHBhcmFtZXRlcnMgdHJhaW5lZCBvbiA5LjMgdHJpbGxpb24gdG9rZW5zLiIiIiwsLCwsQ29uZmlkZW50LCJBbGwgb2YgbGlmZSBlbmNvZGVzIGluZm9ybWF0aW9uIHdpdGggRE5BLiBXaGlsZSB0b29scyBmb3Igc2VxdWVuY2luZywgc3ludGhlc2lzLCBhbmQgZWRpdGluZyBvZiBnZW5vbWljIGNvZGUgaGF2ZSB0cmFuc2Zvcm1lZCBiaW9sb2dpY2FsIHJlc2VhcmNoLCBpbnRlbGxpZ2VudGx5IGNvbXBvc2luZyBuZXcgYmlvbG9naWNhbCBzeXN0ZW1zIHdvdWxkIGFsc28gcmVxdWlyZSBhIGRlZXAgdW5kZXJzdGFuZGluZyBvZiB0aGUgaW1tZW5zZSBjb21wbGV4aXR5IGVuY29kZWQgYnkgZ2Vub21lcy4gV2UgaW50cm9kdWNlIEV2byAyLCBhIGJpb2xvZ2ljYWwgZm91bmRhdGlvbiBtb2RlbCB0cmFpbmVkIG9uIDkuMyB0cmlsbGlvbiBETkEgYmFzZSBwYWlycyBmcm9tIGEgaGlnaGx5IGN1cmF0ZWQgZ2Vub21pYyBhdGxhcyBzcGFubmluZyBhbGwgZG9tYWlucyBvZiBsaWZlLiBXZSB0cmFpbiBFdm8gMiB3aXRoIDdCIGFuZCA0MEIgcGFyYW1ldGVycyB0byBoYXZlIGFuIHVucHJlY2VkZW50ZWQgMSBtaWxsaW9uIHRva2VuIGNvbnRleHQgd2luZG93IHdpdGggc2luZ2xlLW51Y2xlb3RpZGUgcmVzb2x1dGlvbi4gRXZvIDIgbGVhcm5zIGZyb20gRE5BIHNlcXVlbmNlIGFsb25lIHRvIGFjY3VyYXRlbHkgcHJlZGljdCB0aGUgZnVuY3Rpb25hbCBpbXBhY3RzIG9mIGdlbmV0aWMgdmFyaWF0aW9u4oCUZnJvbSBub25jb2RpbmcgcGF0aG9nZW5pYyBtdXRhdGlvbnMgdG8gY2xpbmljYWxseSBzaWduaWZpY2FudCBCUkNBMSB2YXJpYW50c+KAlHdpdGhvdXQgdGFzay1zcGVjaWZpYyBmaW5ldHVuaW5nLiBBcHBseWluZyBtZWNoYW5pc3RpYyBpbnRlcnByZXRhYmlsaXR5IGFuYWx5c2VzLCB3ZSByZXZlYWwgdGhhdCBFdm8gMiBhdXRvbm9tb3VzbHkgbGVhcm5zIGEgYnJlYWR0aCBvZiBiaW9sb2dpY2FsIGZlYXR1cmVzLCBpbmNsdWRpbmcgZXhvbuKAk2ludHJvbiBib3VuZGFyaWVzLCB0cmFuc2NyaXB0aW9uIGZhY3RvciBiaW5kaW5nIHNpdGVzLCBwcm90ZWluIHN0cnVjdHVyYWwgZWxlbWVudHMsIGFuZCBwcm9waGFnZSBnZW5vbWljIHJlZ2lvbnMuIEJleW9uZCBpdHMgcHJlZGljdGl2ZSBjYXBhYmlsaXRpZXMsIEV2byAyIGdlbmVyYXRlcyBtaXRvY2hvbmRyaWFsLCBwcm9rYXJ5b3RpYywgYW5kIGV1a2FyeW90aWMgc2VxdWVuY2VzIGF0IGdlbm9tZSBzY2FsZSB3aXRoIGdyZWF0ZXIgbmF0dXJhbG5lc3MgYW5kIGNvaGVyZW5jZSB0aGFuIHByZXZpb3VzIG1ldGhvZHMuIEd1aWRpbmcgRXZvIDIgdmlhIGluZmVyZW5jZS10aW1lIHNlYXJjaCBlbmFibGVzIGNvbnRyb2xsYWJsZSBnZW5lcmF0aW9uIG9mIGVwaWdlbm9taWMgc3RydWN0dXJlLCBmb3Igd2hpY2ggd2UgZGVtb25zdHJhdGUgdGhlIGZpcnN0IGluZmVyZW5jZS10aW1lIHNjYWxpbmcgcmVzdWx0cyBpbiBiaW9sb2d5LiBXZSBtYWtlIEV2byAyIGZ1bGx5IG9wZW4sIGluY2x1ZGluZyBtb2RlbCBwYXJhbWV0ZXJzLCB0cmFpbmluZyBjb2RlLCBpbmZlcmVuY2UgY29kZSwgYW5kIHRoZSBPcGVuR2Vub21lMiBkYXRhc2V0LCB0byBhY2NlbGVyYXRlIHRoZSBleHBsb3JhdGlvbiBhbmQgZGVzaWduIG9mIGJpb2xvZ2ljYWwgY29tcGxleGl0eS4iLCwsT3BlbiB3ZWlnaHRzICh1bnJlc3RyaWN0ZWQpLCJVbml0ZWQgU3RhdGVzIG9mIEFtZXJpY2EsVW5pdGVkIFN0YXRlcyBvZiBBbWVyaWNhLFVuaXRlZCBTdGF0ZXMgb2YgQW1lcmljYSxVbml0ZWQgU3RhdGVzIG9mIEFtZXJpY2EsVW5pdGVkIFN0YXRlcyBvZiBBbWVyaWNhLFVuaXRlZCBTdGF0ZXMgb2YgQW1lcmljYSxVbml0ZWQgU3RhdGVzIG9mIEFtZXJpY2EiLCwsLCwsMjAyNS0xMS0yOCAxMTo1MjoxMyswMDowMCwsLCwsLCJBY2FkZW1pYSxJbmR1c3RyeSxJbmR1c3RyeSxBY2FkZW1pYSxBY2FkZW1pYSxBY2FkZW1pYSIsLCwsLE9wZW4gc291cmNlLCJBcGFjaGUgMi4wICh3ZWlndGhzKQpodHRwczovL2h1Z2dpbmdmYWNlLmNvL2FyY2luc3RpdHV0ZS9ldm8yXzQwYl9iYXNlCgpBcGFjaGUgMi4wIChjb2RlKQpodHRwczovL2dpdGh1Yi5jb20vQXJjSW5zdGl0dXRlL2V2bzI/dGFiPXJlYWRtZS1vdi1maWxlIixUcnVlLCwsLCwsIk9wZXJhdGlvbiBjb3VudGluZyxSZXBvcnRlZCIsYXJjaW5zdGl0dXRlLCwsLFllcwpFdm8gMiA3QixCaW9sb2d5LFByb3RlaW4gb3IgbnVjbGVvdGlkZSBsYW5ndWFnZSBtb2RlbCAocExNL25MTSksIkFyYyBJbnN0aXR1dGUsU3RhbmZvcmQgVW5pdmVyc2l0eSxOVklESUEsTGlxdWlkLFVuaXZlcnNpdHkgb2YgQ2FsaWZvcm5pYSAoVUMpIEJlcmtlbGV5LEdvb2RmaXJlLENvbHVtYmlhIFVuaXZlcnNpdHksVW5pdmVyc2l0eSBvZiBDYWxpZm9ybmlhIFNhbiBGcmFuY2lzY28iLCJHYXJ5ayBCcml4aSwgTWF0dGhldyBHLiBEdXJyYW50LCBKZXJvbWUgS3UsIE1pY2hhZWwgUG9saSwgR3JlZyBCcm9ja21hbiwgRGFuaWVsIENoYW5nLCBHYWJyaWVsIEEuIEdvbnphbGV6LCBTYW11ZWwgSC4gS2luZywgRGF2aWQgQi4gTGksIEFkaXRpIFQuIE1lcmNoYW50LCBNb2hzZW4gTmFnaGlwb3VyZmFyLCBFcmljIE5ndXllbiwgQ2hpYXJhIFJpY2NpLVRhbSwgRGF2aWQgVy4gUm9tZXJvLCBHd2FuZ2d5dSBTdW4sIEFsaSBUYWdoaWJha3NoaSwgQW50b24gVm9yb250c292LCBCcmFuZG9uIFlhbmcsIE15cmEgRGVuZywgTGl2IEdvcnRvbiwgTmFtIE5ndXllbiwgTmljaG9sYXMgSy4gV2FuZywgRXRvd2FoIEFkYW1zLCBTdGVwaGVuIEEuIEJhY2N1cywgU3RldmVuIERpbGxtYW5uLCBTdGVmYW5vIEVybW9uLCBEYW5pZWwgR3VvLCBSYWplc2ggSWxhbmdvLCBLZW4gSmFuaWssIEFteSBYLiBMdSwgUmVzaG1hIE1laHRhLCBNb2hhbW1hZCBSLksuIE1vZnJhZCwgTWFkZWxlbmEgWS4gTmcsIEphc3ByZWV0IFBhbm51LCBDaHJpc3RvcGhlciBSw6ksIEpvbmF0aGFuIEMuIFNjaG1vaywgSm9obiBTdC4gSm9obiwgSmVyZW15IFN1bGxpdmFuLCBLZXZpbiBaaHUsIEdyZWcgWnluZGEsIERhbmllbCBCYWxzYW0sIFBhdHJpY2sgQ29sbGlzb24sIEFudGhvbnkgQi4gQ29zdGEsIFRpbmEgSGVybmFuZGV6LUJvdXNzYXJkLCBFcmljIEhvLCBNaW5nLVl1IExpdSwgVGhvbWFzIE1jR3JhdGgsIEtpbWJlcmx5IFBvd2VsbCwgRGF2ZSBQLiBCdXJrZSwgSGFuaSBHb29kYXJ6aSwgUGF0cmljayBELiBIc3UsIEJyaWFuIEwuIEhpZSIsMjAyNS0wMi0xOSxHZW5vbWUgbW9kZWxpbmcgYW5kIGRlc2lnbiBhY3Jvc3MgYWxsIGRvbWFpbnMgb2YgbGlmZSB3aXRoIEV2byAyLGh0dHBzOi8vYXJjaW5zdGl0dXRlLm9yZy9tYW51c2NyaXB0cy9Fdm8yLCwsLDcwMDAwMDAwMDAuMCxUYWJsZSAxLDEuMDA4ZSsyMyw3ZTkgcGFyYW1ldGVycyAqMi40ZTEyIHRyYWluaW5nIGRhdGFwb2ludHMqNj0xLjAwOGUyMyBGTE9QICwyNDAwMDAwMDAwMDAwLCIiIldlIHRyYWluZWQgdHdvIHZlcnNpb25zIG9mIEV2byAyOiBhIHNtYWxsZXIgdmVyc2lvbiBhdCA3QiBwYXJhbWV0ZXJzIHRyYWluZWQgb24gMi40IHRyaWxsaW9uIHRva2VucyBhbmQgYSBmdWxsIHZlcnNpb24gYXQgNDBCIHBhcmFtZXRlcnMgdHJhaW5lZCBvbiA5LjMgdHJpbGxpb24gdG9rZW5zLiIiIiwsLCwsQ29uZmlkZW50LCJBbGwgb2YgbGlmZSBlbmNvZGVzIGluZm9ybWF0aW9uIHdpdGggRE5BLiBXaGlsZSB0b29scyBmb3Igc2VxdWVuY2luZywgc3ludGhlc2lzLCBhbmQgZWRpdGluZyBvZiBnZW5vbWljIGNvZGUgaGF2ZSB0cmFuc2Zvcm1lZCBiaW9sb2dpY2FsIHJlc2VhcmNoLCBpbnRlbGxpZ2VudGx5IGNvbXBvc2luZyBuZXcgYmlvbG9naWNhbCBzeXN0ZW1zIHdvdWxkIGFsc28gcmVxdWlyZSBhIGRlZXAgdW5kZXJzdGFuZGluZyBvZiB0aGUgaW1tZW5zZSBjb21wbGV4aXR5IGVuY29kZWQgYnkgZ2Vub21lcy4gV2UgaW50cm9kdWNlIEV2byAyLCBhIGJpb2xvZ2ljYWwgZm91bmRhdGlvbiBtb2RlbCB0cmFpbmVkIG9uIDkuMyB0cmlsbGlvbiBETkEgYmFzZSBwYWlycyBmcm9tIGEgaGlnaGx5IGN1cmF0ZWQgZ2Vub21pYyBhdGxhcyBzcGFubmluZyBhbGwgZG9tYWlucyBvZiBsaWZlLiBXZSB0cmFpbiBFdm8gMiB3aXRoIDdCIGFuZCA0MEIgcGFyYW1ldGVycyB0byBoYXZlIGFuIHVucHJlY2VkZW50ZWQgMSBtaWxsaW9uIHRva2VuIGNvbnRleHQgd2luZG93IHdpdGggc2luZ2xlLW51Y2xlb3RpZGUgcmVzb2x1dGlvbi4gRXZvIDIgbGVhcm5zIGZyb20gRE5BIHNlcXVlbmNlIGFsb25lIHRvIGFjY3VyYXRlbHkgcHJlZGljdCB0aGUgZnVuY3Rpb25hbCBpbXBhY3RzIG9mIGdlbmV0aWMgdmFyaWF0aW9u4oCUZnJvbSBub25jb2RpbmcgcGF0aG9nZW5pYyBtdXRhdGlvbnMgdG8gY2xpbmljYWxseSBzaWduaWZpY2FudCBCUkNBMSB2YXJpYW50c+KAlHdpdGhvdXQgdGFzay1zcGVjaWZpYyBmaW5ldHVuaW5nLiBBcHBseWluZyBtZWNoYW5pc3RpYyBpbnRlcnByZXRhYmlsaXR5IGFuYWx5c2VzLCB3ZSByZXZlYWwgdGhhdCBFdm8gMiBhdXRvbm9tb3VzbHkgbGVhcm5zIGEgYnJlYWR0aCBvZiBiaW9sb2dpY2FsIGZlYXR1cmVzLCBpbmNsdWRpbmcgZXhvbuKAk2ludHJvbiBib3VuZGFyaWVzLCB0cmFuc2NyaXB0aW9uIGZhY3RvciBiaW5kaW5nIHNpdGVzLCBwcm90ZWluIHN0cnVjdHVyYWwgZWxlbWVudHMsIGFuZCBwcm9waGFnZSBnZW5vbWljIHJlZ2lvbnMuIEJleW9uZCBpdHMgcHJlZGljdGl2ZSBjYXBhYmlsaXRpZXMsIEV2byAyIGdlbmVyYXRlcyBtaXRvY2hvbmRyaWFsLCBwcm9rYXJ5b3RpYywgYW5kIGV1a2FyeW90aWMgc2VxdWVuY2VzIGF0IGdlbm9tZSBzY2FsZSB3aXRoIGdyZWF0ZXIgbmF0dXJhbG5lc3MgYW5kIGNvaGVyZW5jZSB0aGFuIHByZXZpb3VzIG1ldGhvZHMuIEd1aWRpbmcgRXZvIDIgdmlhIGluZmVyZW5jZS10aW1lIHNlYXJjaCBlbmFibGVzIGNvbnRyb2xsYWJsZSBnZW5lcmF0aW9uIG9mIGVwaWdlbm9taWMgc3RydWN0dXJlLCBmb3Igd2hpY2ggd2UgZGVtb25zdHJhdGUgdGhlIGZpcnN0IGluZmVyZW5jZS10aW1lIHNjYWxpbmcgcmVzdWx0cyBpbiBiaW9sb2d5LiBXZSBtYWtlIEV2byAyIGZ1bGx5IG9wZW4sIGluY2x1ZGluZyBtb2RlbCBwYXJhbWV0ZXJzLCB0cmFpbmluZyBjb2RlLCBpbmZlcmVuY2UgY29kZSwgYW5kIHRoZSBPcGVuR2Vub21lMiBkYXRhc2V0LCB0byBhY2NlbGVyYXRlIHRoZSBleHBsb3JhdGlvbiBhbmQgZGVzaWduIG9mIGJpb2xvZ2ljYWwgY29tcGxleGl0eS4iLCwsT3BlbiB3ZWlnaHRzICh1bnJlc3RyaWN0ZWQpLCJVbml0ZWQgU3RhdGVzIG9mIEFtZXJpY2EsVW5pdGVkIFN0YXRlcyBvZiBBbWVyaWNhLFVuaXRlZCBTdGF0ZXMgb2YgQW1lcmljYSxVbml0ZWQgU3RhdGVzIG9mIEFtZXJpY2EsVW5pdGVkIFN0YXRlcyBvZiBBbWVyaWNhLFVuaXRlZCBTdGF0ZXMgb2YgQW1lcmljYSxVbml0ZWQgU3RhdGVzIG9mIEFtZXJpY2EiLCwsLCwsMjAyNS0xMS0yOCAxMTo1MjoxMyswMDowMCwsLCwsLCJBY2FkZW1pYSxJbmR1c3RyeSxJbmR1c3RyeSxBY2FkZW1pYSxBY2FkZW1pYSxBY2FkZW1pYSIsLCwsLE9wZW4gc291cmNlLCJBcGFjaGUgMi4wICh3ZWlnaHRzKQpodHRwczovL2h1Z2dpbmdmYWNlLmNvL2FyY2luc3RpdHV0ZS9ldm8yXzdiCgpBcGFjaGUgMi4wIChjb2RlKQpodHRwczovL2dpdGh1Yi5jb20vQXJjSW5zdGl0dXRlL2V2bzI/dGFiPXJlYWRtZS1vdi1maWxlCiIsVHJ1ZSwsLCwsLE9wZXJhdGlvbiBjb3VudGluZyxhcmNpbnN0aXR1dGUsLCwsWWVzCkdyb2stMyBtaW5pLExhbmd1YWdlLCJMYW5ndWFnZSBtb2RlbGluZy9nZW5lcmF0aW9uLFF1ZXN0aW9uIGFuc3dlcmluZyIseEFJLCwyMDI1LTAyLTE5LEdyb2sgMyBCZXRhIOKAlCBUaGUgQWdlIG9mIFJlYXNvbmluZyBBZ2VudHMsaHR0cHM6Ly94LmFpL25ld3MvZ3Jvay0zLCwsLCwsLCwsLCwsLCxVbmtub3duLCJXZSBhcmUgcGxlYXNlZCB0byBpbnRyb2R1Y2UgR3JvayAzLCBvdXIgbW9zdCBhZHZhbmNlZCBtb2RlbCB5ZXQ6IGJsZW5kaW5nIHN0cm9uZyByZWFzb25pbmcgd2l0aCBleHRlbnNpdmUgcHJldHJhaW5pbmcga25vd2xlZGdlLiBUcmFpbmVkIG9uIG91ciBDb2xvc3N1cyBzdXBlcmNsdXN0ZXIgd2l0aCAxMHggdGhlIGNvbXB1dGUgb2YgcHJldmlvdXMgc3RhdGUtb2YtdGhlLWFydCBtb2RlbHMsIEdyb2sgMyBkaXNwbGF5cyBzaWduaWZpY2FudCBpbXByb3ZlbWVudHMgaW4gcmVhc29uaW5nLCBtYXRoZW1hdGljcywgY29kaW5nLCB3b3JsZCBrbm93bGVkZ2UsIGFuZCBpbnN0cnVjdGlvbi1mb2xsb3dpbmcgdGFza3MuIEdyb2sgMydzIHJlYXNvbmluZyBjYXBhYmlsaXRpZXMsIHJlZmluZWQgdGhyb3VnaCBsYXJnZSBzY2FsZSByZWluZm9yY2VtZW50IGxlYXJuaW5nLCBhbGxvdyBpdCB0byB0aGluayBmb3Igc2Vjb25kcyB0byBtaW51dGVzLCBjb3JyZWN0aW5nIGVycm9ycywgZXhwbG9yaW5nIGFsdGVybmF0aXZlcywgYW5kIGRlbGl2ZXJpbmcgYWNjdXJhdGUgYW5zd2Vycy4gR3JvayAzIGhhcyBsZWFkaW5nIHBlcmZvcm1hbmNlIGFjcm9zcyBib3RoIGFjYWRlbWljIGJlbmNobWFya3MgYW5kIHJlYWwtd29ybGQgdXNlciBwcmVmZXJlbmNlcywgYWNoaWV2aW5nIGFuIEVsbyBzY29yZSBvZiAxNDAyIGluIHRoZSBDaGF0Ym90IEFyZW5hLiBBbG9uZ3NpZGUgaXQsIHdl4oCZcmUgdW52ZWlsaW5nIEdyb2sgMyBtaW5pLCB3aGljaCByZXByZXNlbnRzIGEgbmV3IGZyb250aWVyIGluIGNvc3QtZWZmaWNpZW50IHJlYXNvbmluZy4gQm90aCBtb2RlbHMgYXJlIHN0aWxsIGluIHRyYWluaW5nIGFuZCB3aWxsIGV2b2x2ZSByYXBpZGx5IHdpdGggeW91ciBmZWVkYmFjay4gV2UgYXJlIHJvbGxpbmcgb3V0IEdyb2sgMyB0byB1c2VycyBpbiB0aGUgY29taW5nIGRheXMsIGFsb25nIHdpdGggYW4gZWFybHkgcHJldmlldyBvZiBpdHMgcmVhc29uaW5nIGNhcGFiaWxpdGllcy4iLCwsQVBJIGFjY2VzcyxVbml0ZWQgU3RhdGVzIG9mIEFtZXJpY2EsLCwsLCwyMDI2LTAyLTEwIDE5OjU5OjIyKzAwOjAwLCwsLCwsSW5kdXN0cnksLCwsLFVucmVsZWFzZWQsLCwsLCwsLCwsLCwsTm8KUGFsaUdlbW1hIDIgM0IgTWl4IDIyNCwiVmlzaW9uLE11bHRpbW9kYWwsTGFuZ3VhZ2UiLCJJbWFnZSBjYXB0aW9uaW5nLFZpc3VhbCBxdWVzdGlvbiBhbnN3ZXJpbmcsT2JqZWN0IGRldGVjdGlvbixJbWFnZSBzZWdtZW50YXRpb24sT2JqZWN0IHJlY29nbml0aW9uLENoYXJhY3RlciByZWNvZ25pdGlvbiAoT0NSKSIsR29vZ2xlLCJPbWFyIFNhbnNldmllcm8sIEFuZHJlYXMgU3RlaW5lciIsMjAyNS0wMi0xOSxJbnRyb2R1Y2luZyBQYWxpR2VtbWEgMiBtaXg6IEEgdmlzaW9uLWxhbmd1YWdlIG1vZGVsIGZvciBtdWx0aXBsZSB0YXNrcywiaHR0cHM6Ly9kZXZlbG9wZXJzLmdvb2dsZWJsb2cuY29tL2VuL2ludHJvZHVjaW5nLXBhbGlnZW1tYS0yLW1peC8KCmh0dHBzOi8vYXJ4aXYub3JnL2Ficy8yNDEyLjAzNTU1IiwsLCwyOTIwMDAwMDAwLjAsaHR0cHM6Ly9odWdnaW5nZmFjZS5jby9nb29nbGUvcGFsaWdlbW1hLTNiLW1peC0yMjQsNC4wMzk3Njk0ZSsyMiwzLjEyZSsyMiBGTE9QIFtiYXNlIExMTSBjb21wdXRlXSArIDQuOTQ2NzMwMWUrMjEgW2Jhc2UgVkFFIGNvbXB1dGVdICsgNC4yNTA5NjQzZSsyMSBGTE9QIFtmaW5ldHVuZSBjb21wdXRlXSA9IDQuMDM5NzY5NGUrMjJGTE9QLDI1NjAwMDAwMDAwMCwiaHR0cHM6Ly9hcnhpdi5vcmcvcGRmLzI0MTIuMDM1NTUKClN0YWdlIDE6CiIibWl4dHVyZSBvZiAxIGJpbGxpb24gZXhhbXBsZXMiIgoiIlRoZSBpbWFnZSByZXNvbHV0aW9uIGlzIDIyNHB4MiIiCiIiUGFsaUdlbW1hIDIgcHJvY2Vzc2VzIGEgMjI0cHgyLzQ0OHB4Mi84OTZweDIgaW1hZ2Ugd2l0aCBhIFNpZ0xJUC00MDBtIGVuY29kZXIgd2l0aCBwYXRjaCBzaXplIDE0cHgyLCB5aWVsZGluZyAyNTYvMTAyNC8KNDA5NiB0b2tlbnMKCjEwXjkgKiAyNTYgPSAyNTZCIHRva2VucyIsNzIuMCwiIiJQYWxpR2VtbWEgMiAzQiBoYXMgcm91Z2hseSB0aGUgc2FtZSB0cmFpbmluZyBjb3N0IGFzIFBhbGlHZW1tYSAoMyBkYXlzIGZvciBTdGFnZSAxIHVzaW5nIDI1NiBjaGlwcykiIiIsR29vZ2xlIFRQVSB2NWUsLENvbmZpZGVudCwiVGhpcyBwYXN0IERlY2VtYmVyLCB3ZSBsYXVuY2hlZCBQYWxpR2VtbWEgMiwgYW4gdXBncmFkZWQgdmlzaW9uLWxhbmd1YWdlIG1vZGVsIGluIHRoZSBHZW1tYSBmYW1pbHkuIFRoZSByZWxlYXNlIGluY2x1ZGVkIHByZXRyYWluZWQgY2hlY2twb2ludHMgb2YgZGlmZmVyZW50IHNpemVzICgzQiwgMTBCLCBhbmQgMjhCIHBhcmFtZXRlcnMpIHRoYXQgY2FuIGJlIGVhc2lseSBmaW5lLXR1bmVkIG9uIGEgd2lkZSByYW5nZSBvZiB2aXNpb24tbGFuZ3VhZ2UgdGFza3MgYW5kIGRvbWFpbnMsIHN1Y2ggYXMgaW1hZ2Ugc2VnbWVudGF0aW9uLCBzaG9ydCB2aWRlbyBjYXB0aW9uaW5nLCBzY2llbnRpZmljIHF1ZXN0aW9uIGFuc3dlcmluZyBhbmQgdGV4dC1yZWxhdGVkIHRhc2tzIHdpdGggaGlnaCBwZXJmb3JtYW5jZS4KCk5vdywgd2XigJlyZSB0aHJpbGxlZCB0byBhbm5vdW5jZSB0aGUgbGF1bmNoIG9mIFBhbGlHZW1tYSAyIG1peCBjaGVja3BvaW50cy4gUGFsaUdlbW1hIDIgbWl4IGFyZSBtb2RlbHMgdHVuZWQgdG8gYSBtaXh0dXJlIG9mIHRhc2tzIHRoYXQgYWxsb3cgZGlyZWN0bHkgZXhwbG9yaW5nIHRo</x:v>
      </x:c>
    </x:row>
    <x:row r="53" ht="18" customHeight="1">
      <x:c r="A53" s="17" t="n">
        <x:v>48</x:v>
      </x:c>
      <x:c r="B53" s="17" t="n">
        <x:v>310</x:v>
      </x:c>
      <x:c r="C53" s="160" t="str">
        <x:v>ZSBtb2RlbCBjYXBhYmlsaXRpZXMgYW5kIHVzaW5nIGl0IG91dC1vZi10aGUtYm94IGZvciBjb21tb24gdXNlIGNhc2VzLiIsLCxPcGVuIHdlaWdodHMgKG5vbi1jb21tZXJjaWFsKSxVbml0ZWQgU3RhdGVzIG9mIEFtZXJpY2EsIkdlbW1hIDIgMkIsU2lnTElQIDQwME0iLDQuMjUwOTY0M2UrMjEsIjE5NzAwMDAwMDAwMDAwMCBGTE9QIC8gY2hpcCAvIHNlYyAqIDI1NiBjaGlwcyAqIDcyIGhvdXJzIFtzZWUgdHJhaW5pbmcgdGltZSBub3Rlc10gKiAzNjAwIHNlYyAvIGhvdXIgKiAwLjMgW2Fzc3VtZWQgdXRpbGl6YXRpb25dID0gMy45MjE1OTIzZSsyMSBGTE9QCgo2IEZMT1AgLyBwYXJhbWV0ZXIgLyB0b2tlbiAqIDMgKiAxMF45IHBhcmFtZXRlcnMgKiAyNTYwMDAwMDAwMDAgdG9rZW5zIFtzZWUgZGF0YXNldCBzaXplIGRldGFpbHNdID0gNC42MDhlKzIxIEZMT1AKCnNxcnQoMy45MjE1OTIzZSsyMSo0LjYwOGUrMjEpID0gNC4yNTA5NjQzZSsyMSBGTE9QIiwyNTYuMCwsMjAyNS0xMS0yOCAxMTo1MjoxMyswMDowMCwsLCwsLEluZHVzdHJ5LCwsLCxVbnJlbGVhc2VkLCJnZW1tYSBsaWNlbnNlCmh0dHBzOi8vaHVnZ2luZ2ZhY2UuY28vZ29vZ2xlL3BhbGlnZW1tYTItM2ItbWl4LTIyNAoKIiJUaGUgbW9kZWwgaXMgYXZhaWxhYmxlIGluIHRoZSBiZmxvYXQxNiBmb3JtYXQgZm9yIHJlc2VhcmNoIHB1cnBvc2VzIG9ubHkuIiIKCmFwYWNoZSAyLjAgZm9yIGluZmVyZW5jZQpodHRwczovL2dpdGh1Yi5jb20vZ29vZ2xlLXJlc2VhcmNoL2JpZ192aXNpb24iLCwsLCwsMTEzMDg1LjAwOTYwMjg3NDIxLCJIYXJkd2FyZSxPcGVyYXRpb24gY291bnRpbmciLGdvb2dsZSwsLCxZZXMKUGFsaUdlbW1hIDIgM0IgTWl4IDQ0OCwiVmlzaW9uLE11bHRpbW9kYWwsTGFuZ3VhZ2UiLCJJbWFnZSBjYXB0aW9uaW5nLFZpc3VhbCBxdWVzdGlvbiBhbnN3ZXJpbmcsT2JqZWN0IGRldGVjdGlvbixPYmplY3QgcmVjb2duaXRpb24sSW1hZ2Ugc2VnbWVudGF0aW9uLENoYXJhY3RlciByZWNvZ25pdGlvbiAoT0NSKSIsR29vZ2xlLCJPbWFyIFNhbnNldmllcm8sIEFuZHJlYXMgU3RlaW5lciIsMjAyNS0wMi0xOSxJbnRyb2R1Y2luZyBQYWxpR2VtbWEgMiBtaXg6IEEgdmlzaW9uLWxhbmd1YWdlIG1vZGVsIGZvciBtdWx0aXBsZSB0YXNrcywiaHR0cHM6Ly9kZXZlbG9wZXJzLmdvb2dsZWJsb2cuY29tL2VuL2ludHJvZHVjaW5nLXBhbGlnZW1tYS0yLW1peC8KCmh0dHBzOi8vYXJ4aXYub3JnL2Ficy8yNDEyLjAzNTU1IiwsLCwyOTIwMDAwMDAwLjAsaHR0cHM6Ly9odWdnaW5nZmFjZS5jby9nb29nbGUvcGFsaWdlbW1hLTNiLW1peC00NDgsLCw1MTIwMDAwMDAwMCwiaHR0cHM6Ly9hcnhpdi5vcmcvcGRmLzI0MTIuMDM1NTUKClN0YWdlIDI6CiIiIDUwIG1pbGxpb24gZXhhbXBsZXMgYXQgcmVzb2x1dGlvbiA0NDhweDIgYW5kIHRoZW4gZm9yIDEwIG1pbGxpb24gZXhhbXBsZXMgYXQgcmVzb2x1dGlvbiA4OTZweDIiIgoKIiJQYWxpR2VtbWEgMiBwcm9jZXNzZXMgYSAyMjRweDIvNDQ4cHgyLzg5NnB4MiBpbWFnZSB3aXRoIGEgU2lnTElQLTQwMG0gZW5jb2RlciB3aXRoIHBhdGNoIHNpemUgMTRweDIsIHlpZWxkaW5nIDI1Ni8xMDI0Lwo0MDk2IHRva2VucwoKNTAqMTBeNiAqIDEwMjQgPSA1LjEyZSsxMCB0b2tlbnMiLCwsR29vZ2xlIFRQVSB2NWUsLENvbmZpZGVudCwiVGhpcyBwYXN0IERlY2VtYmVyLCB3ZSBsYXVuY2hlZCBQYWxpR2VtbWEgMiwgYW4gdXBncmFkZWQgdmlzaW9uLWxhbmd1YWdlIG1vZGVsIGluIHRoZSBHZW1tYSBmYW1pbHkuIFRoZSByZWxlYXNlIGluY2x1ZGVkIHByZXRyYWluZWQgY2hlY2twb2ludHMgb2YgZGlmZmVyZW50IHNpemVzICgzQiwgMTBCLCBhbmQgMjhCIHBhcmFtZXRlcnMpIHRoYXQgY2FuIGJlIGVhc2lseSBmaW5lLXR1bmVkIG9uIGEgd2lkZSByYW5nZSBvZiB2aXNpb24tbGFuZ3VhZ2UgdGFza3MgYW5kIGRvbWFpbnMsIHN1Y2ggYXMgaW1hZ2Ugc2VnbWVudGF0aW9uLCBzaG9ydCB2aWRlbyBjYXB0aW9uaW5nLCBzY2llbnRpZmljIHF1ZXN0aW9uIGFuc3dlcmluZyBhbmQgdGV4dC1yZWxhdGVkIHRhc2tzIHdpdGggaGlnaCBwZXJmb3JtYW5jZS4KCk5vdywgd2XigJlyZSB0aHJpbGxlZCB0byBhbm5vdW5jZSB0aGUgbGF1bmNoIG9mIFBhbGlHZW1tYSAyIG1peCBjaGVja3BvaW50cy4gUGFsaUdlbW1hIDIgbWl4IGFyZSBtb2RlbHMgdHVuZWQgdG8gYSBtaXh0dXJlIG9mIHRhc2tzIHRoYXQgYWxsb3cgZGlyZWN0bHkgZXhwbG9yaW5nIHRoZSBtb2RlbCBjYXBhYmlsaXRpZXMgYW5kIHVzaW5nIGl0IG91dC1vZi10aGUtYm94IGZvciBjb21tb24gdXNlIGNhc2VzLiIsLCxPcGVuIHdlaWdodHMgKG5vbi1jb21tZXJjaWFsKSxVbml0ZWQgU3RhdGVzIG9mIEFtZXJpY2EsUGFsaUdlbW1hIDIgM0IgTWl4IDIyNCwsLDI1Ni4wLCwyMDI1LTExLTI4IDExOjUyOjEzKzAwOjAwLCwsLCwsSW5kdXN0cnksLCwsLFVucmVsZWFzZWQsImdlbW1hIGxpY2Vuc2UKaHR0cHM6Ly9odWdnaW5nZmFjZS5jby9nb29nbGUvcGFsaWdlbW1hMi0zYi1taXgtNDQ4CgoiIlRoZSBtb2RlbCBpcyBhdmFpbGFibGUgaW4gdGhlIGJmbG9hdDE2IGZvcm1hdCBmb3IgcmVzZWFyY2ggcHVycG9zZXMgb25seS4iIgoKYXBhY2hlIDIuMCBmb3IgaW5mZXJlbmNlCmh0dHBzOi8vZ2l0aHViLmNvbS9nb29nbGUtcmVzZWFyY2gvYmlnX3Zpc2lvbiIsLCwsLCwxMTMwODUuMDA5NjAyODc0MjEsLGdvb2dsZSwsLCxZZXMKUXdlbjIuNS1WTC03MkIsIkxhbmd1YWdlLFZpc2lvbixNdWx0aW1vZGFsIiwiVmlzdWFsIHF1ZXN0aW9uIGFuc3dlcmluZyxWaWRlbyBkZXNjcmlwdGlvbixMYW5ndWFnZSBtb2RlbGluZy9nZW5lcmF0aW9uLFRyYW5zbGF0aW9uLFF1ZXN0aW9uIGFuc3dlcmluZyxDaGFyYWN0ZXIgcmVjb2duaXRpb24gKE9DUiksUXVhbnRpdGF0aXZlIHJlYXNvbmluZyIsQWxpYmFiYSwiU2h1YWkgQmFpLCBLZXFpbiBDaGVuLCBYdWVqaW5nIExpdSwgSmlhbGluIFdhbmcsIFdlbmJpbiBHZSwgU2libyBTb25nLCBLYWkgRGFuZywgUGVuZyBXYW5nLCBTaGlqaWUgV2FuZywgSnVuIFRhbmcsIEh1bWVuIFpob25nLCBZdWFuemhpIFpodSwgTWluZ2t1biBZYW5nLCBaaGFvaGFpIExpLCBKaWFucWlhbmcgV2FuLCBQZW5nZmVpIFdhbmcsIFdlaSBEaW5nLCBaaGVyZW4gRnUsIFlpaGVuZyBYdSwgSmlhYm8gWWUsIFhpIFpoYW5nLCBUaWFuYmFvIFhpZSwgWmVzZW4gQ2hlbmcsIEhhbmcgWmhhbmcsIFpoaWJvIFlhbmcsIEhhaXlhbmcgWHUsIEp1bnlhbmcgTGluIiwyMDI1LTAyLTE5LFF3ZW4yLjUtVkwgVGVjaG5pY2FsIFJlcG9ydCxodHRwczovL2FyeGl2Lm9yZy9hYnMvMjUwMi4xMzkyMywsLCw3MjAwMDAwMDAwMC4wLFRoZSBtb2RlbCBpcyBpbml0aWFsaXplZCB3aXRoIHByZS10cmFpbmVkIHdlaWdodHMgZnJvbSB0aGUgUXdlbjIuNSBMTE0sOS41NzEyZSsyNCw3LjhlKzI0IEZMT1AgW2Jhc2UgTExNIGNvbXB1dGVdICsgMS43NzEyZSsyNCBGTE9QIFtWTCB0cmFpbmluZyBjb21wdXRlXSA9IDkuNTcxMmUrMjQgRkxPUCwsIlRhYmxlIDIKNC4xVCB0b3RhbCB0cmFpbmluZyB0b2tlbnM6IiwsLCwsQ29uZmlkZW50LCJXZSBpbnRyb2R1Y2UgUXdlbjIuNS1WTCwgdGhlIGxhdGVzdCBmbGFnc2hpcCBtb2RlbCBvZiBRd2VuIHZpc2lvbi1sYW5ndWFnZSBzZXJpZXMsIHdoaWNoIGRlbW9uc3RyYXRlcyBzaWduaWZpY2FudCBhZHZhbmNlbWVudHMgaW4gYm90aCBmb3VuZGF0aW9uYWwgY2FwYWJpbGl0aWVzIGFuZCBpbm5vdmF0aXZlIGZ1bmN0aW9uYWxpdGllcy4gUXdlbjIuNS1WTCBhY2hpZXZlcyBhIG1ham9yIGxlYXAgZm9yd2FyZCBpbiB1bmRlcnN0YW5kaW5nIGFuZCBpbnRlcmFjdGluZyB3aXRoIHRoZSB3b3JsZCB0aHJvdWdoIGVuaGFuY2VkIHZpc3VhbCByZWNvZ25pdGlvbiwgcHJlY2lzZSBvYmplY3QgbG9jYWxpemF0aW9uLCByb2J1c3QgZG9jdW1lbnQgcGFyc2luZywgYW5kIGxvbmctdmlkZW8gY29tcHJlaGVuc2lvbi4gQSBzdGFuZG91dCBmZWF0dXJlIG9mIFF3ZW4yLjUtVkwgaXMgaXRzIGFiaWxpdHkgdG8gbG9jYWxpemUgb2JqZWN0cyB1c2luZyBib3VuZGluZyBib3hlcyBvciBwb2ludHMgYWNjdXJhdGVseS4gSXQgcHJvdmlkZXMgcm9idXN0IHN0cnVjdHVyZWQgZGF0YSBleHRyYWN0aW9uIGZyb20gaW52b2ljZXMsIGZvcm1zLCBhbmQgdGFibGVzLCBhcyB3ZWxsIGFzIGRldGFpbGVkIGFuYWx5c2lzIG9mIGNoYXJ0cywgZGlhZ3JhbXMsIGFuZCBsYXlvdXRzLiBUbyBoYW5kbGUgY29tcGxleCBpbnB1dHMsIFF3ZW4yLjUtVkwgaW50cm9kdWNlcyBkeW5hbWljIHJlc29sdXRpb24gcHJvY2Vzc2luZyBhbmQgYWJzb2x1dGUgdGltZSBlbmNvZGluZywgZW5hYmxpbmcgaXQgdG8gcHJvY2VzcyBpbWFnZXMgb2YgdmFyeWluZyBzaXplcyBhbmQgdmlkZW9zIG9mIGV4dGVuZGVkIGR1cmF0aW9ucyAodXAgdG8gaG91cnMpIHdpdGggc2Vjb25kLWxldmVsIGV2ZW50IGxvY2FsaXphdGlvbi4gVGhpcyBhbGxvd3MgdGhlIG1vZGVsIHRvIG5hdGl2ZWx5IHBlcmNlaXZlIHNwYXRpYWwgc2NhbGVzIGFuZCB0ZW1wb3JhbCBkeW5hbWljcyB3aXRob3V0IHJlbHlpbmcgb24gdHJhZGl0aW9uYWwgbm9ybWFsaXphdGlvbiB0ZWNobmlxdWVzLiBCeSB0cmFpbmluZyBhIG5hdGl2ZSBkeW5hbWljLXJlc29sdXRpb24gVmlzaW9uIFRyYW5zZm9ybWVyIChWaVQpIGZyb20gc2NyYXRjaCBhbmQgaW5jb3Jwb3JhdGluZyBXaW5kb3cgQXR0ZW50aW9uLCB3ZSByZWR1Y2UgY29tcHV0YXRpb25hbCBvdmVyaGVhZCB3aGlsZSBtYWludGFpbmluZyBuYXRpdmUgcmVzb2x1dGlvbi4gQXMgYSByZXN1bHQsIFF3ZW4yLjUtVkwgZXhjZWxzIG5vdCBvbmx5IGluIHN0YXRpYyBpbWFnZSBhbmQgZG9jdW1lbnQgdW5kZXJzdGFuZGluZyBidXQgYWxzbyBhcyBhbiBpbnRlcmFjdGl2ZSB2aXN1YWwgYWdlbnQgY2FwYWJsZSBvZiByZWFzb25pbmcsIHRvb2wgdXNhZ2UsIGFuZCB0YXNrIGV4ZWN1dGlvbiBpbiByZWFsLXdvcmxkIHNjZW5hcmlvcyBzdWNoIGFzIG9wZXJhdGluZyBjb21wdXRlcnMgYW5kIG1vYmlsZSBkZXZpY2VzLiBRd2VuMi41LVZMIGlzIGF2YWlsYWJsZSBpbiB0aHJlZSBzaXplcywgYWRkcmVzc2luZyBkaXZlcnNlIHVzZSBjYXNlcyBmcm9tIGVkZ2UgQUkgdG8gaGlnaC1wZXJmb3JtYW5jZSBjb21wdXRpbmcuIFRoZSBmbGFnc2hpcCBRd2VuMi41LVZMLTcyQiBtb2RlbCBtYXRjaGVzIHN0YXRlLW9mLXRoZS1hcnQgbW9kZWxzIGxpa2UgR1BULTRvIGFuZCBDbGF1ZGUgMy41IFNvbm5ldCwgcGFydGljdWxhcmx5IGV4Y2VsbGluZyBpbiBkb2N1bWVudCBhbmQgZGlhZ3JhbSB1bmRlcnN0YW5kaW5nLiBBZGRpdGlvbmFsbHksIFF3ZW4yLjUtVkwgbWFpbnRhaW5zIHJvYnVzdCBsaW5ndWlzdGljIHBlcmZvcm1hbmNlLCBwcmVzZXJ2aW5nIHRoZSBjb3JlIGxhbmd1YWdlIGNvbXBldGVuY2llcyBvZiB0aGUgUXdlbjIuNSBMTE0uIiwsLE9wZW4gd2VpZ2h0cyAocmVzdHJpY3RlZCB1c2UpLENoaW5hLFF3ZW4yLjUtNzJCLDEuNzcxMmUrMjQsNiBGTE9QIC8gcGFyYW1ldGVyIC8gdG9rZW4gKiA3MiAqIDEwXjkgcGFyYW1ldGVycyAqIDQuMSAqIDEwXjEyIHRva2VucyA9IDEuNzcxMmUrMjQgRkxPUCwsLDIwMjUtMTEtMjggMTE6NTI6MTMrMDA6MDAsLCwsLCxJbmR1c3RyeSwsLCwsVW5yZWxlYXNlZCwiaHR0cHM6Ly9odWdnaW5nZmFjZS5jby9Rd2VuL1F3ZW4yLjUtVkwtNzJCLUluc3RydWN0CgpRd2VuIGxpY2Vuc2UgKHJlc3RyaWN0aW9uIG9uID4xMDBtIG1vbnRobHkgdXNlcnMpIiwsLCwsLCxPcGVyYXRpb24gY291bnRpbmcsUXdlbiwsLCxZZXMKUXdlbjIuNS1WTC03QiAsIkxhbmd1YWdlLFZpc2lvbixNdWx0aW1vZGFsIiwiVmlzdWFsIHF1ZXN0aW9uIGFuc3dlcmluZyxWaWRlbyBkZXNjcmlwdGlvbixMYW5ndWFnZSBtb2RlbGluZy9nZW5lcmF0aW9uLFRyYW5zbGF0aW9uLFF1ZXN0aW9uIGFuc3dlcmluZyxDaGFyYWN0ZXIgcmVjb2duaXRpb24gKE9DUiksUXVhbnRpdGF0aXZlIHJlYXNvbmluZyIsQWxpYmFiYSwiU2h1YWkgQmFpLCBLZXFpbiBDaGVuLCBYdWVqaW5nIExpdSwgSmlhbGluIFdhbmcsIFdlbmJpbiBHZSwgU2libyBTb25nLCBLYWkgRGFuZywgUGVuZyBXYW5nLCBTaGlqaWUgV2FuZywgSnVuIFRhbmcsIEh1bWVuIFpob25nLCBZdWFuemhpIFpodSwgTWluZ2t1biBZYW5nLCBaaGFvaGFpIExpLCBKaWFucWlhbmcgV2FuLCBQZW5nZmVpIFdhbmcsIFdlaSBEaW5nLCBaaGVyZW4gRnUsIFlpaGVuZyBYdSwgSmlhYm8gWWUsIFhpIFpoYW5nLCBUaWFuYmFvIFhpZSwgWmVzZW4gQ2hlbmcsIEhhbmcgWmhhbmcsIFpoaWJvIFlhbmcsIEhhaXlhbmcgWHUsIEp1bnlhbmcgTGluIiwyMDI1LTAyLTE5LFF3ZW4yLjUtVkwgVGVjaG5pY2FsIFJlcG9ydCxodHRwczovL2FyeGl2Lm9yZy9hYnMvMjUwMi4xMzkyMywsLCw3MDAwMDAwMDAwLjAsVGhlIG1vZGVsIGlzIGluaXRpYWxpemVkIHdpdGggcHJlLXRyYWluZWQgd2VpZ2h0cyBmcm9tIHRoZSBRd2VuMi41IExMTSw5Ljk0MDhlKzIzLDguMjE4OGUrMjMgRkxPUCBbYmFzZSBMTE0gY29tcHV0ZV0gKyAxLjcyMmUrMjMgRkxPUCBbVkwgdHJhaW5pbmcgY29tcHV0ZV0gPSA5Ljk0MDhlKzIzIEZMT1AsLCJUYWJsZSAyCjQuMVQgdG90YWwgdHJhaW5pbmcgdG9rZW5zOiIsLCwsLENvbmZpZGVudCwiV2UgaW50cm9kdWNlIFF3ZW4yLjUtVkwsIHRoZSBsYXRlc3QgZmxhZ3NoaXAgbW9kZWwgb2YgUXdlbiB2aXNpb24tbGFuZ3VhZ2Ugc2VyaWVzLCB3aGljaCBkZW1vbnN0cmF0ZXMgc2lnbmlmaWNhbnQgYWR2YW5jZW1lbnRzIGluIGJvdGggZm91bmRhdGlvbmFsIGNhcGFiaWxpdGllcyBhbmQgaW5ub3ZhdGl2ZSBmdW5jdGlvbmFsaXRpZXMuIFF3ZW4yLjUtVkwgYWNoaWV2ZXMgYSBtYWpvciBsZWFwIGZvcndhcmQgaW4gdW5kZXJzdGFuZGluZyBhbmQgaW50ZXJhY3Rpbmcgd2l0aCB0aGUgd29ybGQgdGhyb3VnaCBlbmhhbmNlZCB2aXN1YWwgcmVjb2duaXRpb24sIHByZWNpc2Ugb2JqZWN0IGxvY2FsaXphdGlvbiwgcm9idXN0IGRvY3VtZW50IHBhcnNpbmcsIGFuZCBsb25nLXZpZGVvIGNvbXByZWhlbnNpb24uIEEgc3RhbmRvdXQgZmVhdHVyZSBvZiBRd2VuMi41LVZMIGlzIGl0cyBhYmlsaXR5IHRvIGxvY2FsaXplIG9iamVjdHMgdXNpbmcgYm91bmRpbmcgYm94ZXMgb3IgcG9pbnRzIGFjY3VyYXRlbHkuIEl0IHByb3ZpZGVzIHJvYnVzdCBzdHJ1Y3R1cmVkIGRhdGEgZXh0cmFjdGlvbiBmcm9tIGludm9pY2VzLCBmb3JtcywgYW5kIHRhYmxlcywgYXMgd2VsbCBhcyBkZXRhaWxlZCBhbmFseXNpcyBvZiBjaGFydHMsIGRpYWdyYW1zLCBhbmQgbGF5b3V0cy4gVG8gaGFuZGxlIGNvbXBsZXggaW5wdXRzLCBRd2VuMi41LVZMIGludHJvZHVjZXMgZHluYW1pYyByZXNvbHV0aW9uIHByb2Nlc3NpbmcgYW5kIGFic29sdXRlIHRpbWUgZW5jb2RpbmcsIGVuYWJsaW5nIGl0IHRvIHByb2Nlc3MgaW1hZ2VzIG9mIHZhcnlpbmcgc2l6ZXMgYW5kIHZpZGVvcyBvZiBleHRlbmRlZCBkdXJhdGlvbnMgKHVwIHRvIGhvdXJzKSB3aXRoIHNlY29uZC1sZXZlbCBldmVudCBsb2NhbGl6YXRpb24uIFRoaXMgYWxsb3dzIHRoZSBtb2RlbCB0byBuYXRpdmVseSBwZXJjZWl2ZSBzcGF0aWFsIHNjYWxlcyBhbmQgdGVtcG9yYWwgZHluYW1pY3Mgd2l0aG91dCByZWx5aW5nIG9uIHRyYWRpdGlvbmFsIG5vcm1hbGl6YXRpb24gdGVjaG5pcXVlcy4gQnkgdHJhaW5pbmcgYSBuYXRpdmUgZHluYW1pYy1yZXNvbHV0aW9uIFZpc2lvbiBUcmFuc2Zvcm1lciAoVmlUKSBmcm9tIHNjcmF0Y2ggYW5kIGluY29ycG9yYXRpbmcgV2luZG93IEF0dGVudGlvbiwgd2UgcmVkdWNlIGNvbXB1dGF0aW9uYWwgb3ZlcmhlYWQgd2hpbGUgbWFpbnRhaW5pbmcgbmF0aXZlIHJlc29sdXRpb24uIEFzIGEgcmVzdWx0LCBRd2VuMi41LVZMIGV4Y2VscyBub3Qgb25seSBpbiBzdGF0aWMgaW1hZ2UgYW5kIGRvY3VtZW50IHVuZGVyc3RhbmRpbmcgYnV0IGFsc28gYXMgYW4gaW50ZXJhY3RpdmUgdmlzdWFsIGFnZW50IGNhcGFibGUgb2YgcmVhc29uaW5nLCB0b29sIHVzYWdlLCBhbmQgdGFzayBleGVjdXRpb24gaW4gcmVhbC13b3JsZCBzY2VuYXJpb3Mgc3VjaCBhcyBvcGVyYXRpbmcgY29tcHV0ZXJzIGFuZCBtb2JpbGUgZGV2aWNlcy4gUXdlbjIuNS1WTCBpcyBhdmFpbGFibGUgaW4gdGhyZWUgc2l6ZXMsIGFkZHJlc3NpbmcgZGl2ZXJzZSB1c2UgY2FzZXMgZnJvbSBlZGdlIEFJIHRvIGhpZ2gtcGVyZm9ybWFuY2UgY29tcHV0aW5nLiBUaGUgZmxhZ3NoaXAgUXdlbjIuNS1WTC03MkIgbW9kZWwgbWF0Y2hlcyBzdGF0ZS1vZi10aGUtYXJ0IG1vZGVscyBsaWtlIEdQVC00byBhbmQgQ2xhdWRlIDMuNSBTb25uZXQsIHBhcnRpY3VsYXJseSBleGNlbGxpbmcgaW4gZG9jdW1lbnQgYW5kIGRpYWdyYW0gdW5kZXJzdGFuZGluZy4gQWRkaXRpb25hbGx5LCBRd2VuMi41LVZMIG1haW50YWlucyByb2J1c3QgbGluZ3Vpc3RpYyBwZXJmb3JtYW5jZSwgcHJlc2VydmluZyB0aGUgY29yZSBsYW5ndWFnZSBjb21wZXRlbmNpZXMgb2YgdGhlIFF3ZW4yLjUgTExNLiIsLCxPcGVuIHdlaWdodHMgKHVucmVzdHJpY3RlZCksQ2hpbmEsUXdlbjIuNS03QiwxLjcyMmUrMjMsNiBGTE9QIC8gcGFyYW1ldGVyIC8gdG9rZW4gKiA3ICogMTBeOSBwYXJhbWV0ZXJzICogNC4xICogMTBeMTIgdG9rZW5zID0gMS43MjJlKzIzIEZMT1AsLCwyMDI1LTExLTI4IDExOjUyOjEzKzAwOjAwLCwsLCwsSW5kdXN0cnksLCwsLFVucmVsZWFzZWQsIkFwYWNoZSAyLjAKaHR0cHM6Ly9odWdnaW5nZmFjZS5jby9Rd2VuL1F3ZW4yLjUtVkwtN0ItSW5zdHJ1Y3QiLCwsLCwsLE9wZXJhdGlvbiBjb3VudGluZyxRd2VuLCwsLFllcwpRd2VuMi41LVZMLTNCLCJMYW5ndWFnZSxWaXNpb24sTXVsdGltb2RhbCIsIlZpc3VhbCBxdWVzdGlvbiBhbnN3ZXJpbmcsVmlkZW8gZGVzY3JpcHRpb24sTGFuZ3VhZ2UgbW9kZWxpbmcvZ2VuZXJhdGlvbixUcmFuc2xhdGlvbixRdWVzdGlvbiBhbnN3ZXJpbmcsQ2hhcmFjdGVyIHJlY29nbml0aW9uIChPQ1IpLFF1YW50aXRhdGl2ZSByZWFzb25pbmciLEFsaWJhYmEsIlNodWFpIEJhaSwgS2VxaW4gQ2hlbiwgWHVlamluZyBMaXUsIEppYWxpbiBXYW5nLCBXZW5iaW4gR2UsIFNpYm8gU29uZywgS2FpIERhbmcsIFBlbmcgV2FuZywgU2hpamllIFdhbmcsIEp1biBUYW5nLCBIdW1lbiBaaG9uZywgWXVhbnpoaSBaaHUsIE1pbmdrdW4gWWFuZywgWmhhb2hhaSBMaSwgSmlhbnFpYW5nIFdhbiwgUGVuZ2ZlaSBXYW5nLCBXZWkgRGluZywgWmhlcmVuIEZ1LCBZaWhlbmcgWHUsIEppYWJvIFllLCBYaSBaaGFuZywgVGlhbmJhbyBYaWUsIFplc2VuIENoZW5nLCBIYW5nIFpoYW5nLCBaaGlibyBZYW5nLCBIYWl5YW5nIFh1LCBKdW55YW5nIExpbiIsMjAyNS0wMi0xOSxRd2VuMi41LVZMIFRlY2huaWNhbCBSZXBvcnQsaHR0cHM6Ly9hcnhpdi5vcmcvYWJzLzI1MDIuMTM5MjMsLCwsMzAwMDAwMDAwMC4wLFRoZSBtb2RlbCBpcyBpbml0aWFsaXplZCB3aXRoIHByZS10cmFpbmVkIHdlaWdodHMgZnJvbSB0aGUgUXdlbjIuNSBMTE0sNC4wNzUyZSsyMywzLjMzNzJlKzIzIEZMT1AgW2Jhc2UgTExNIGNvbXB1dGVdICsgNy4zOGUrMjIgRkxPUCBbVkwgdHJhaW5pbmcgY29tcHV0ZV0gPSA0LjA3NTJlKzIzIEZMT1AsLCJUYWJsZSAyCjQuMVQgdG90YWwgdHJhaW5pbmcgdG9rZW5zOiIsLCwsLENvbmZpZGVudCwiV2UgaW50cm9kdWNlIFF3ZW4yLjUtVkwsIHRoZSBsYXRlc3QgZmxhZ3NoaXAgbW9kZWwgb2YgUXdlbiB2aXNpb24tbGFuZ3VhZ2Ugc2VyaWVzLCB3aGljaCBkZW1vbnN0cmF0ZXMgc2lnbmlmaWNhbnQgYWR2YW5jZW1lbnRzIGluIGJvdGggZm91bmRhdGlvbmFsIGNhcGFiaWxpdGllcyBhbmQgaW5ub3ZhdGl2ZSBmdW5jdGlvbmFsaXRpZXMuIFF3ZW4yLjUtVkwgYWNoaWV2ZXMgYSBtYWpvciBsZWFwIGZvcndhcmQgaW4gdW5kZXJzdGFuZGluZyBhbmQgaW50ZXJhY3Rpbmcgd2l0aCB0aGUgd29ybGQgdGhyb3VnaCBlbmhhbmNlZCB2aXN1YWwgcmVjb2duaXRpb24sIHByZWNpc2Ugb2JqZWN0IGxvY2FsaXphdGlvbiwgcm9idXN0IGRvY3VtZW50IHBhcnNpbmcsIGFuZCBsb25nLXZpZGVvIGNvbXByZWhlbnNpb24uIEEgc3RhbmRvdXQgZmVhdHVyZSBvZiBRd2VuMi41LVZMIGlzIGl0cyBhYmlsaXR5IHRvIGxvY2FsaXplIG9iamVjdHMgdXNpbmcgYm91bmRpbmcgYm94ZXMgb3IgcG9pbnRzIGFjY3VyYXRlbHkuIEl0IHByb3ZpZGVzIHJvYnVzdCBzdHJ1Y3R1cmVkIGRhdGEgZXh0cmFjdGlvbiBmcm9tIGludm9pY2VzLCBmb3JtcywgYW5kIHRhYmxlcywgYXMgd2VsbCBhcyBkZXRhaWxlZCBhbmFseXNpcyBvZiBjaGFydHMsIGRpYWdyYW1zLCBhbmQgbGF5b3V0cy4gVG8gaGFuZGxlIGNvbXBsZXggaW5wdXRzLCBRd2VuMi41LVZMIGludHJvZHVjZXMgZHluYW1pYyByZXNvbHV0aW9uIHByb2Nlc3NpbmcgYW5kIGFic29sdXRlIHRpbWUgZW5jb2RpbmcsIGVuYWJsaW5nIGl0IHRvIHByb2Nlc3MgaW1hZ2VzIG9mIHZhcnlpbmcgc2l6ZXMgYW5kIHZpZGVvcyBvZiBleHRlbmRlZCBkdXJhdGlvbnMgKHVwIHRvIGhvdXJzKSB3aXRoIHNlY29uZC1sZXZlbCBldmVudCBsb2NhbGl6YXRpb24uIFRoaXMgYWxsb3dzIHRoZSBtb2RlbCB0byBuYXRpdmVseSBwZXJjZWl2ZSBzcGF0aWFsIHNjYWxlcyBhbmQgdGVtcG9yYWwgZHluYW1pY3Mgd2l0aG91dCByZWx5aW5nIG9uIHRyYWRpdGlvbmFsIG5vcm1hbGl6YXRpb24gdGVjaG5pcXVlcy4gQnkgdHJhaW5pbmcgYSBuYXRpdmUgZHluYW1pYy1yZXNvbHV0aW9uIFZpc2lvbiBUcmFuc2Zvcm1lciAoVmlUKSBmcm9tIHNjcmF0Y2ggYW5kIGluY29ycG9yYXRpbmcgV2luZG93IEF0dGVudGlvbiwgd2UgcmVkdWNlIGNvbXB1dGF0aW9uYWwgb3ZlcmhlYWQgd2hpbGUgbWFpbnRhaW5pbmcgbmF0aXZlIHJlc29sdXRpb24uIEFzIGEgcmVzdWx0LCBRd2VuMi41LVZMIGV4Y2VscyBub3Qgb25seSBpbiBzdGF0aWMgaW1hZ2UgYW5kIGRvY3VtZW50IHVuZGVyc3RhbmRpbmcgYnV0IGFsc28gYXMgYW4gaW50ZXJhY3RpdmUgdmlzdWFsIGFnZW50IGNhcGFibGUgb2YgcmVhc29uaW5nLCB0b29sIHVzYWdlLCBhbmQgdGFzayBleGVjdXRpb24gaW4gcmVhbC13b3JsZCBzY2VuYXJpb3Mgc3VjaCBhcyBvcGVyYXRpbmcgY29tcHV0ZXJzIGFuZCBtb2JpbGUgZGV2aWNlcy4gUXdlbjIuNS1WTCBpcyBhdmFpbGFibGUgaW4gdGhyZWUgc2l6ZXMsIGFkZHJlc3NpbmcgZGl2ZXJzZSB1c2UgY2FzZXMgZnJvbSBlZGdlIEFJIHRvIGhpZ2gtcGVyZm9ybWFuY2UgY29tcHV0aW5nLiBUaGUgZmxhZ3NoaXAgUXdlbjIuNS1WTC03MkIgbW9kZWwgbWF0Y2hlcyBzdGF0ZS1vZi10aGUtYXJ0IG1vZGVscyBsaWtlIEdQVC00byBhbmQgQ2xhdWRlIDMuNSBTb25uZXQsIHBhcnRpY3VsYXJseSBleGNlbGxpbmcgaW4gZG9jdW1lbnQgYW5kIGRpYWdyYW0gdW5kZXJzdGFuZGluZy4gQWRkaXRpb25hbGx5LCBRd2VuMi41LVZMIG1haW50YWlucyByb2J1c3QgbGluZ3Vpc3RpYyBwZXJmb3JtYW5jZSwgcHJlc2VydmluZyB0aGUgY29yZSBsYW5ndWFnZSBjb21wZXRlbmNpZXMgb2YgdGhlIFF3ZW4yLjUgTExNLiIsLCxPcGVuIHdlaWdodHMgKHJlc3RyaWN0ZWQgdXNlKSxDaGluYSxRd2VuMi41LTNCLDcuMzhlKzIyLDYgRkxPUCAvIHBhcmFtZXRlciAvIHRva2VuICogMyAqIDEwXjkgcGFyYW1ldGVycyAqIDQuMSAqIDEwXjEyIHRva2VucyA9IDcuMzhlKzIyIEZMT1AsLCwyMDI1LTExLTI4IDExOjUyOjEzKzAwOjAwLCwsLCwsSW5kdXN0cnksLCwsLFVucmVsZWFzZWQsInVuY2xlYXIgbGljZW5zZQpodHRwczovL2h1Z2dpbmdmYWNlLmNvL1F3ZW4vUXdlbjIuNS1WTC0zQi1JbnN0cnVjdCIsLCwsLCwsT3BlcmF0aW9uIGNvdW50aW5nLFF3ZW4sLCwsWWVzClIxIDE3NzYsTGFuZ3VhZ2UsIkxhbmd1YWdlIG1vZGVsaW5nL2dlbmVyYXRpb24sUXVlc3Rpb24gYW5zd2VyaW5nLENoYXQiLFBlcnBsZXhpdHksLDIwMjUtMDItMTgsT3Blbi1zb3VyY2luZyBSMSAxNzc2LGh0dHBzOi8vd3d3LnBlcnBsZXhpdHkuYWkvaHViL2Jsb2cvb3Blbi1zb3VyY2luZy1yMS0xNzc2LCwsLDY3MTAwMDAwMDAwMC4wLDY3MUIgcGFyYW1zLCwsLCI0MGsgbXVsdGlsaW5ndWFsIHByb21wdHMKCmFzc3VtaW5nIH4xMDAwIHRva2VucyBwZXIgcHJvbXB0IC0+IDQwTSB0b2tlbnMiLCwsLCxTcGVjdWxhdGl2ZSwiUjEgMTc3NiBpcyBhIERlZXBTZWVrLVIxIHJlYXNvbmluZyBtb2RlbCB0aGF0IGhhcyBiZWVuIHBvc3QtdHJhaW5lZCBieSBQZXJwbGV4aXR5IEFJIHRvIHJlbW92ZSBDaGluZXNlIENvbW11bmlzdCBQYXJ0eSBjZW5zb3JzaGlwLiBUaGUgbW9kZWwgcHJvdmlkZXMgdW5iaWFzZWQsIGFjY3VyYXRlLCBhbmQgZmFjdHVhbCBpbmZvcm1hdGlvbiB3aGlsZSBtYWludGFpbmluZyBoaWdoIHJlYXNvbmluZyBjYXBhYmlsaXRpZXMuIiwsLE9wZW4gd2VpZ2h0cyAodW5yZXN0cmljdGVkKSxVbml0ZWQgU3RhdGVzIG9mIEFtZXJpY2EsRGVlcFNlZWstUjEsOC44OGUrMTgsIkRlZXBzZWVrIFIxIGhhcyAzN0IgYWN0aXZlIHBhcmFtZXRlcnMgCmZpbmUtdHVuaW5nIGRhdGFzZXQgaXMgc3BlY3VsYXRpdmVseSBlc3RpbWF0ZWQgdG8gYmUgNDBNIHRva2VucyAoc2VlIGRhdGFzZXQgc2l6ZSBub3RlcykKCjYgRkxPUCAvIHRva2VuIC8gcGFyYW1ldGVyICogMzcgKiAxMF45IHBhcmFtdGVycyAqIDQwKjEwXjYgdG9rZW5zID0gOC44OGUrMTggRkxPUCAiLCwsMjAyNS0xMS0yOCAxMTo1MjoxMyswMDowMCwsLCwsLEluZHVzdHJ5LCwsLCxVbnJlbGVhc2VkLCJNSVQgbGljZW5zZSAKCmh0dHBzOi8vaHVnZ2luZ2ZhY2UuY28vcGVycGxleGl0eS1haS9yMS0xNzc2IiwsLCwsLCxPcGVyYXRpb24gY291bnRpbmcscGVycGxleGl0eS1haSwsLCxZZXMKVGFzaUNoYXQgKFRhc2lDaGF05aSn5qih5Z6LKSwiTXVsdGltb2RhbCxMYW5ndWFnZSxTcGVlY2giLCJDaGF0LExhbmd1YWdlIG1vZGVsaW5nL2dlbmVyYXRpb24sUXVlc3Rpb24gYW5zd2VyaW5nLFJldHJpZXZhbC1hdWdtZW50ZWQgZ2VuZXJhdGlvbixTcGVlY2ggc3ludGhlc2lzIiwiQ2hlbmdkdSBUYXNpIFRlY2hub2xvZ3kgQ28uLCBMdGQuIiwsMjAyNS0wMi0xOCxDQUMgcmVnaXN0cm55LGh0dHBzOi8vd2ViLmFyY2hpdmUub3JnL3dlYi8yMDI1MDYyNDEwMjA1Mi9odHRwczovL3d3dy5zdGRhaWx5LmNvbS93ZWIvZ2R4dy8yMDI1LTAyLzIyL2NvbnRlbnRfMzAwMjkwLmh0bWwsLCwsLCwsLCwsLCwsLFVua25vd24sLCwsSG9zdGVkIGFjY2VzcyAobm8gQVBJKSxDaGluYSwsLCwsLDIwMjYtMDItMTEgMTk6MjY6MjcrMDA6MDAsLCwsLCxJbmR1c3RyeSwsLCwsVW5yZWxlYXNlZCwsLCwsLCwsLCwsLCxObwpCcmFpbjJRd2VydHksTGFuZ3VhZ2UsTGFuZ3VhZ2UgZ2VuZXJhdGlvbiwiTWV0YSBBSSxVbml2ZXJzaXRlIGRlIFRlY2hub2xvZ2llIGRlIENvbXBpw6hnbmUg4oCTIENOUlMsQmFzcXVlIENlbnRlciBvbiBDb2duaXRpb24iLCJKYXJvZCBMw6l2eSwsIE1pbmdmYW5nIChMdWN5KSBaaGFuZywgU3ZldGxhbmEgUGluZXQsIErDqXLDqW15IFJhcGluLCBIdWJlcnQgQmFudmlsbGUsIFN0w6lwaGFuZSBk4oCZQXNjb2xpLCBKZWFuLVLDqW1pIEtpbmciLDIwMjUtMDItMTgsQnJhaW4tdG8tVGV4dCBEZWNvZGluZzogQSBOb24taW52YXNpdmUgQXBwcm9hY2ggdmlhIFR5cGluZyxodHRwczovL2FpLm1ldGEuY29tL3Jlc2VhcmNoL3B1YmxpY2F0aW9ucy9icmFpbi10by10ZXh0LWRlY29kaW5nLWEtbm9uLWludmFzaXZlLWFwcHJvYWNoLXZpYS10eXBpbmcvLCwsLDQwMDAwMDAwMC4wLCJhIHRvdGFsIG9mIOKIvCA0MDBNIHBhcmFtZXRlcnMgKDI1OE0gZm9yIENvbnYsIDEzOE0gZm9yIFRyYW5zKSIsMS42MmUrMTgsIjEyNTAwMDAwMDAwMDAwMCBGTE9QIC8gR1BVIC8gc2VjIFtWMTAwIHJlcG9ydGVkLCBiZjE2IGFzc3VtZWRdICogMSBHUFUgICogMTIgaG91cnMgKiAzNjAwIHNlYyAvIGhvdXIgKiAwLjMgW2Fzc3VtZWQgdXRpbGl6YXRpb25dID0gMS42MmUrMTggRkxPUCIsLCJUaGUgbW9kZWwgaXMgdHJhaW5lZCBmb3IgMTAwIGVwb2Nocwp3aXRoIGEgYmF0Y2ggc2l6ZSBvZiAxMjgKCkN1c3RvbSBkYXRhc2V0IGNvbGxlY3RlZCBmcm9tIDM1IHBhcnRpY2lwYW50cyB0eXBpbmcgMTI4IHVuaXF1ZSBTcGFuaXNoIHNlbnRlbmNlcyIsMTIuMCxUcmFpbmluZyB3YXMgY29uZHVjdGVkIG9uIGEgc2luZ2xlIE5WSURJQSBUZXNsYSBWMTAwIFZvbHRhIEdQVSB3aXRoIDMyIEdCIG9mIG1lbW9yeS4gVGhlIHRvdGFsIHJ1bnRpbWUgZm9yIHRyYWluaW5nIG9uZSBtb2RlbCBpcyDiiLwxMiBob3VycyxOVklESUEgVjEwMCwsQ29uZmlkZW50LCJNb2Rlcm4gbmV1cm9wcm9zdGhlc2VzIGNhbiBub3cgcmVzdG9yZSBjb21tdW5pY2F0aW9uIGluIHBhdGllbnRzIHdobyBoYXZlIGxvc3QgdGhlIGFiaWxpdHkgdG8gc3BlYWsgb3IgbW92ZS4gSG93ZXZlciwgdGhlc2UgaW52YXNpdmUgZGV2aWNlcyBlbnRhaWwgcmlza3MgaW5oZXJlbnQgdG8gbmV1cm9zdXJnZXJ5LiBIZXJlLCB3ZSBpbnRyb2R1Y2UgYSBub24taW52YXNpdmUgbWV0aG9kIHRvIGRlY29kZSB0aGUgcHJvZHVjdGlvbiBvZiBzZW50ZW5jZXMgZnJvbSBicmFpbiBhY3Rpdml0eSBhbmQgZGVtb25zdHJhdGUgaXRzCmVmZmljYWN5IGluIGEgY29ob3J0IG9mIDM1IGhlYWx0aHkgdm9sdW50ZWVycy4gRm9yIHRoaXMsIHdlIHByZXNlbnQgQnJhaW4yUXdlcnR5LCBhIG5ldyBkZWVwIGxlYXJuaW5nIGFyY2hpdGVjdHVyZSB0cmFpbmVkIHRvIGRlY29kZSBzZW50ZW5jZXMgZnJvbSBlaXRoZXIgZWxlY3Ryby0gKEVFRykgb3IgbWFnbmV0by1lbmNlcGhhbG9ncmFwaHkgKE1FRyksIHdoaWxlIHBhcnRpY2lwYW50cyB0eXBlZCBicmllZmx5IG1lbW9yaXplZCBzZW50ZW5jZXMgb24gYSBRV0VSVFkga2V5Ym9hcmQuIFdpdGggTUVHLCBCcmFpbjJRd2VydHkgcmVhY2hlcywgb24gYXZlcmFnZSwgYSBjaGFyYWN0ZXItZXJyb3ItcmF0ZSAoQ0VSKSBvZiAzMiUgYW5kIHN1YnN0YW50aWFsbHkgb3V0cGVyZm9ybXMgRUVHIChDRVI6IDY3JSkuIEZvciB0aGUgYmVzdCBwYXJ0aWNpcGFudHMsIHRoZSBtb2RlbCBhY2hpZXZlcyBhIENFUiBvZiAxOSUsIGFuZCBjYW4gcGVyZmVjdGx5IGRlY29kZSBhIHZhcmlldHkgb2Ygc2VudGVuY2VzIG91dHNpZGUgb2YgdGhlIHRyYWluaW5nIHNldC4gV2hpbGUgZXJyb3IgYW5hbHlzZXMgc3VnZ2VzdCB0aGF0IGRlY29kaW5nCmRlcGVuZHMgb24gbW90b3IgcHJvY2Vzc2VzLCB0aGUgYW5hbHlzaXMgb2YgdHlwb2dyYXBoaWNhbCBlcnJvcnMgc3VnZ2VzdHMgdGhhdCBpdCBhbHNvIGludm9sdmVzIGhpZ2hlcmxldmVsIGNvZ25pdGl2ZSBmYWN0b3JzLiBPdmVyYWxsLCB0aGVzZSByZXN1bHRzIG5hcnJvdyB0aGUgZ2FwIGJldHdlZW4gaW52YXNpdmUgYW5kIG5vbi1pbnZhc2l2ZSBtZXRob2RzIGFuZCB0aHVzIG9wZW4gdGhlIHBhdGggZm9yIGRldmVsb3Bpbmcgc2FmZSBicmFpbi1jb21wdXRlciBpbnRlcmZhY2VzIGZvciBub24tY29tbXVuaWNhdGluZwpwYXRpZW50cy4iLDEwMC4wLCxVbnJlbGVhc2VkLCJVbml0ZWQgU3RhdGVzIG9mIEFtZXJpY2EsRnJhbmNlLFNwYWluIiwsLCwxLjAsLDIwMjUtMTEtMjggMTE6NTI6MTMrMDA6MDAsLCwsLCwiSW5kdXN0cnksQWNhZGVtaWEsQWNhZGVtaWEiLCwsLCxVbnJlbGVhc2VkLCwsLCwsLDMyMy42MjUwMjI3ODc4MzEzLEhhcmR3YXJlLCwsLCxObwpTdGVwLUF1ZGlvLUNoYXQgMTMwQixTcGVlY2gsIlNwZWVjaCBzeW50aGVzaXMsU3BlZWNoIHJlY29nbml0aW9uIChBU1IpLFNwZWVjaC10by10ZXh0LFRleHQtdG8tc3BlZWNoIChUVFMpLEF1ZGlvIHF1ZXN0aW9uIGFuc3dlcmluZyxBdWRpbyBnZW5lcmF0aW9uLFNwZWVjaC10by1zcGVlY2giLFN0ZXBGdW4sIkFpbGluIEh1YW5nLCBCb3lvbmcgV3UsIEJydWNlIFdhbmcsIENoYW8gWWFuLCBDaGVuIEh1LCBDaGVuZ2xpIEZlbmcsIEZlaSBUaWFuLCBGZWl5dSBTaGVuLCBKaW5nYmVpIExpLCBNaW5ncnVpIENoZW4sIFBlbmcgTGl1LCBSdWloYW5nIE1pYW8sIFdhbmcgWW91LCBYaSBDaGVuLCBYdWVydWkgWWFuZywgWWVjaGFuZyBIdWFuZywgWXV4aWFuZyBaaGFuZywgWmhlbmcgR29uZywgWml4aW4gWmhhbmcsIEhvbmd5dSBaaG91LCBKaWFuamlhbiBTdW4sIEJyaWFuIExpLCBDaGVuZ3RpbmcgRmVuZywgQ2hhbmd5aSBXYW4sIEhhbnBlbmcgSHUsIEppYW5jaGFuZyBXdSwgSmlhbmdqaWUgWmhlbiwgUmFuY2hlbiBNaW5nLCBTb25nIFl1YW4sIFh1ZWxpbiBaaGFuZywgWXUgWmhvdSwgQmluZ3hpbiBMaSwgQnV5dW4gTWEsIEhvbmd5dWFuIFdhbmcsIEthbmcgQW4sIFdlaSBKaSwgV2VuIExpLCBYdWFuIFdlbiwgWGlhbmd3ZW4gS29uZywgWXVhbmthaSBNYSwgWXVhbndlaSBMaWFuZywgWXVuIE1vdSwgQmFodGl5YXIgQWhtaWRpLCBCaW4gV2FuZywgQm8gTGksIENoYW5neGluIE1pYW8sIENoZW4gWHUsIENoZW5ydW4gV2FuZywgRGFwZW5nIFNoaSwgRGVzaGFuIFN1biwgRGluZ3l1YW4gSHUsIER1bGEgU2FpLCBFbmxlIExpdSwgR3VhbnpoZSBIdWFuZywgR3VsaW4gWWFuLCBIZW5nIFdhbmcsIEhhb25hbiBKaWEsIEhhb3lhbmcgWmhhbmcsIEppYWhhbyBHb25nLCBKdW5qaW5nIEd1bywgSmlhc2h1YWkgTGl1LCBKaWFob25nIExpdSwgSmllIEZlbmcsIEppZSBXdSwgSmlhb3JlbiBXdSwgSmllIFlhbmcsIEppbmd1byBXYW5nLCBKaW5neWFuZyBaaGFuZywgSnVuemhlIExpbiwgS2FpeGlhbmcgTGksIExlaSBYaWEsIExpIFpob3UsIExpYW5nIFpoYW8sIExvbmdsb25nIEd1LCBNZWkgQ2hlbiwgTWVuZ2xpbiBXdSwgTWluZyBMaSwgTWluZ3hpYW8gTGksIE1pbmdsaWFuZyBMaSwgTWluZ3lhbyBMaWFuZywgTmEgV2FuZywgTmllIEhhbywgUWlsaW5nIFd1LCBRaW55dWFuIFRhbiwgUmFuIFN1biwgU2h1YWkgU2h1YWksIFNoYW9saWFuZyBQYW5nLCBTaGlsaWFuZyBZYW5nLCBTaHVsaSBHYW8sIFNoYW5zaGFuIFl1YW4sIFNpcWkgTGl1LCBTaGlob25nIERlbmcsIFNoaWxlaSBKaWFuZywgU2l0b25nIExpdSwgVGlhbmNoZW5nIENhbywgVGlhbnl1IFdhbmcsIFdlbmppbiBEZW5nLCBXdXh1biBYaWUsIFdlaXBlbmcgTWluZywgV2VucWluZyBIZSBldCBhbC4gKDQ1IGFkZGl0aW9uYWwgYXV0aG9ycyBub3Qgc2hvd24pIiwyMDI1LTAyLTE4LFN0ZXAtQXVkaW86IFVuaWZpZWQgVW5kZXJzdGFuZGluZyBhbmQgR2VuZXJhdGlvbiBpbiBJbnRlbGxpZ2VudCBTcGVlY2ggSW50ZXJhY3Rpb24saHR0cHM6Ly9hcnhpdi5vcmcvYWJzLzI1MDIuMTE5NDYsLCwsMTMwMDAwMDAwMDAwLjAsMTMwQiwxLjkyNTA0ZSsyNCxiYXNlIExMTSA2LjI0ZSsyMyBGTE9QICsgNiBGTE9QIC8gcGFyYW1ldGVyIC8gdG9rZW4gKiAxMzAqMTBeOSBwYXJhbWV0ZXJzICogMTY2ODAwMDAwMDAwMCB0b2tlbnMgW3NlZSB0cmFpbmluZyBkYXRhc2V0IHNpemUgbm90ZXNdID0gNi4yNGUrMjMgRkxPUCArIDEuMzAxMDRlKzI0IEZMT1AgPSAxLjkyNTA0ZSsyNCBGTE9QLDE2NjgwMDAwMDAwMDAsIkFzc3VtaW5nbHksIAoKMS4xIHRyaWxsaW9uIHRva2VucyBvZiBhdWRpbyBjb250aW51YXRpb24gZGF0YSAoYXBwcm94aW1hdGVseSA3LDMwMCwwMDAgaG91cnMpCisgMTEzIGJpbGxpb24gdG9rZW5zIG9mIFRUUyAoYWJvdXQgNzAwLDAwMCBob3VycykgCisgMTA1IGJpbGxpb24gdG9rZW5zIG9mIEFTUiBkYXRhIChhcm91bmQgNjUwLDAwMCBob3VycykgCisgMzUwIGJpbGxpb24gdG9rZW5zIG9mIGF1ZGlvLXRleHQgYWx0ZXJuYXRpbmcgZGF0YSAoYXBwcm94aW1hdGVseSAyLDAwMCwwMDAgaG91cnMpCj0gMTY2OEIgdG9rZW5zLCAxMDY1MDAwMCBob3VycyIsLCwsLENvbmZpZGVudCwiUmVhbC10aW1lIHNwZWVjaCBpbnRlcmFjdGlvbiwgc2VydmluZyBhcyBhIGZ1bmRhbWVudGFsIGludGVyZmFjZSBmb3IgaHVtYW4tbWFjaGluZSBjb2xsYWJvcmF0aW9uLCBob2xkcyBpbW1lbnNlIHBvdGVudGlhbC4gSG93ZXZlciwgY3VycmVudCBvcGVuLXNvdXJjZSBtb2RlbHMgZmFjZSBsaW1pdGF0aW9ucyBzdWNoIGFzIGhpZ2ggY29zdHMgaW4gdm9pY2UgZGF0YSBjb2xsZWN0aW9uLCB3ZWFrbmVzcyBpbiBkeW5hbWljIGNvbnRyb2wsIGFuZCBsaW1pdGVkIGludGVsbGlnZW5jZS4gVG8gYWRkcmVzcyB0aGVzZSBjaGFsbGVuZ2VzLCB0aGlzIHBhcGVyIGludHJvZHVjZXMgU3RlcC1BdWRpbywgdGhlIGZpcnN0IHByb2R1Y3Rpb24tcmVhZHkgb3Blbi1zb3VyY2Ugc29sdXRpb24uIEtleSBjb250cmlidXRpb25zIGluY2x1ZGU6IDEpIGEgMTMwQi1wYXJhbWV0ZXIgdW5pZmllZCBzcGVlY2gtdGV4dCBtdWx0aS1tb2RhbCBtb2RlbCB0aGF0IGFjaGlldmVzIHVuaWZpZWQgdW5kZXJzdGFuZGluZyBhbmQgZ2VuZXJhdGlvbiwgd2l0aCB0aGUgU3RlcC1BdWRpby1DaGF0IHZlcnNpb24gb3Blbi1zb3VyY2VkOyAyKSBhIGdlbmVyYXRpdmUgc3BlZWNoIGRhdGEgZW5naW5lIHRoYXQgZXN0YWJsaXNoZXMgYW4gYWZmb3JkYWJsZSB2b2ljZSBjbG9uaW5nIGZyYW1ld29yayBhbmQgcHJvZHVjZXMgdGhlIG9wZW4tc291cmNlZCBsaWdodHdlaWdodCBTdGVwLUF1ZGlvLVRUUy0zQiBtb2RlbCB0aHJvdWdoIGRpc3RpbGxhdGlvbjsgMykgYW4gaW5zdHJ1Y3Rpb24tZHJpdmVuIGZpbmUgY29udHJvbCBzeXN0ZW0gZW5hYmxpbmcgZHluYW1pYyBhZGp1c3RtZW50cyBhY3Jvc3MgZGlhbGVjdHMsIGVtb3Rpb25zLCBzaW5naW5nLCBhbmQgUkFQOyA0KSBhbiBlbmhhbmNlZCBjb2duaXRpdmUgYXJjaGl0ZWN0dXJlIGF1Z21lbnRlZCB3aXRoIHRvb2wgY2FsbGluZyBhbmQgcm9sZS1wbGF5aW5nIGFiaWxpdGllcyB0byBtYW5hZ2UgY29tcGxleCB0YXNrcyBlZmZlY3RpdmVseS4gQmFzZWQgb24gb3VyIG5ldyBTdGVwRXZhbC1BdWRpby0zNjAgZXZhbHVhdGlvbiBiZW5jaG1hcmssIFN0ZXAtQXVkaW8gYWNoaWV2ZXMgc3RhdGUtb2YtdGhlLWFydCBwZXJmb3JtYW5jZSBpbiBodW1hbiBldmFsdWF0aW9ucywgZXNwZWNpYWxseSBpbiB0ZXJtcyBvZiBpbnN0cnVjdGlvbiBmb2xsb3dpbmcuIE9uIG9wZW4tc291cmNlIGJlbmNobWFya3MgbGlrZSBMTGFNQSBRdWVzdGlvbiwgc2hvd3MgOS4zJSBhdmVyYWdlIHBlcmZvcm1hbmNlIGltcHJvdmVtZW50LCBkZW1vbnN0cmF0aW5nIG91ciBjb21taXRtZW50IHRvIGFkdmFuY2luZyB0aGUgZGV2ZWxvcG1lbnQgb2Ygb3Blbi1zb3VyY2UgbXVsdGktbW9kYWwgbGFuZ3VhZ2UgdGVjaG5vbG9naWVzLiBPdXIgY29kZSBhbmQgbW9kZWxzIGFyZSBhdmFpbGFibGUgYXQgdGhpcyBodHRwcyBVUkwuIiwsLE9wZW4gd2VpZ2h0cyAodW5yZXN0cmljdGVkKSxDaGluYSxTdGVwLTEsLCwsLDIwMjUtMTEtMjggMTE6NTI6MTMrMDA6MDAsLCwsLCxJbmR1c3RyeSwsLCwsVW5yZWxlYXNlZCwiQXBhY2hlIDIuMCBmb3Igd2VpZ2h0cwoKaHR0cHM6Ly9odWdnaW5nZmFjZS5jby9zdGVwZnVuLWFpL1N0ZXAtQXVkaW8tQ2hhdAoKQXBhY2hlIDIuMCBmb3IgaW5mZXJlbmNlIGNvZGUKCmh0dHBzOi8vZ2l0aHViLmNvbS9zdGVwZnVuLWFpL1N0ZXAtQXVkaW8iLCwsLCwsLE9wZXJhdGlvbiBjb3VudGluZyxzdGVwZnVuLWFpLCwsLFllcwpTdGVwLTEsTGFuZ3VhZ2UsIkxhbmd1YWdlIG1vZGVsaW5nL2dlbmVyYXRpb24sUXVlc3Rpb24gYW5zd2VyaW5nIixTdGVwRnVuLCJBaWxpbiBIdWFuZywgQm95b25nIFd1LCBCcnVjZSBXYW5nLCBDaGFvIFlhbiwgQ2hlbiBIdSwgQ2hlbmdsaSBGZW5nLCBGZWkgVGlhbiwgRmVpeXUgU2hlbiwgSmluZ2JlaSBMaSwgTWluZ3J1aSBDaGVuLCBQZW5nIExpdSwgUnVpaGFuZyBNaWFvLCBXYW5nIFlvdSwgWGkgQ2hlbiwgWHVlcnVpIFlhbmcsIFllY2hhbmcgSHVhbmcsIFl1eGlhbmcgWmhhbmcsIFpoZW5nIEdvbmcsIFppeGluIFpoYW5nLCBIb25neXUgWmhvdSwgSmlhbmppYW4gU3VuLCBCcmlhbiBMaSwgQ2hlbmd0aW5nIEZlbmcsIENoYW5neWkgV2FuLCBIYW5wZW5nIEh1LCBKaWFuY2hhbmcgV3UsIEppYW5namllIFpoZW4sIFJhbmNoZW4gTWluZywgU29uZyBZdWFuLCBYdWVsaW4gWmhhbmcsIFl1IFpob3UsIEJpbmd4aW4gTGksIEJ1eXVuIE1hLCBIb25neXVhbiBXYW5nLCBLYW5nIEFuLCBXZWkgSmksIFdlbiBMaSwgWHVhbiBXZW4sIFhpYW5nd2VuIEtvbmcsIFl1YW5rYWkgTWEsIFl1YW53ZWkgTGlhbmcsIFl1biBNb3UsIEJhaHRpeWFyIEFobWlkaSwgQmluIFdhbmcsIEJvIExpLCBDaGFuZ3hpbiBNaWFvLCBDaGVuIFh1LCBDaGVucnVuIFdhbmcsIERhcGVuZyBTaGksIERlc2hhbiBTdW4sIERpbmd5dWFuIEh1LCBEdWxhIFNhaSwgRW5sZSBMaXUsIEd1YW56aGUgSHVhbmcsIEd1bGluIFlhbiwgSGVuZyBXYW5nLCBIYW9uYW4gSmlhLCBIYW95YW5nIFpoYW5nLCBKaWFoYW8gR29uZywgSnVuamluZyBHdW8sIEppYXNodWFpIExpdSwgSmlhaG9uZyBMaXUsIEppZSBGZW5nLCBKaWUgV3UsIEppYW9yZW4gV3UsIEppZSBZYW5nLCBKaW5ndW8gV2FuZywgSmluZ3lhbmcgWmhhbmcsIEp1bnpoZSBMaW4sIEthaXhpYW5nIExpLCBMZWkgWGlhLCBMaSBaaG91LCBMaWFuZyBaaGFvLCBMb25nbG9uZyBHdSwgTWVpIENoZW4sIE1lbmdsaW4gV3UsIE1pbmcgTGksIE1pbmd4aWFvIExpLCBNaW5nbGlhbmcgTGksIE1pbmd5YW8gTGlhbmcsIE5hIFdhbmcsIE5pZSBIYW8sIFFpbGluZyBXdSwgUWlueXVhbiBUYW4sIFJhbiBTdW4sIFNodWFpIFNodWFpLCBTaGFvbGlhbmcgUGFuZywgU2hpbGlhbmcgWWFuZywgU2h1bGkgR2FvLCBTaGFuc2hhbiBZdWFuLCBTaXFpIExpdSwgU2hpaG9uZyBEZW5nLCBTaGlsZWkgSmlhbmcsIFNpdG9uZyBMaXUsIFRpYW5jaGVuZyBDYW8sIFRpYW55dSBXYW5nLCBXZW5qaW4gRGVuZywgV3V4dW4gWGllLCBXZWlwZW5nIE1pbmcsIFdlbnFpbmcgSGUgZXQgYWwuICg0NSBhZGRpdGlvbmFsIGF1dGhvcnMgbm90IHNob3duKSIsMjAyNS0wMi0xOCxTdGVwLUF1ZGlvOiBVbmlmaWVkIFVuZGVyc3RhbmRpbmcgYW5kIEdlbmVyYXRpb24gaW4gSW50ZWxsaWdlbnQgU3BlZWNoIEludGVyYWN0aW9uLGh0dHBzOi8vYXJ4aXYub3JnL2Ficy8yNTAyLjExOTQ2LCwsLDEzMDAwMDAwMDAwMC4wLDEzMEIsNi4yNGUrMjMsIjYgRkxPUCAvIHRva2VuIC8gcGFyYW1ldGVyICogMTMwICogMTBeOSBwYXJhbWV0ZXJzICogODAwICogMTBeOSB0b2tlbnMgPSA2LjI0ZSsyMyBGTE9QCgpbMSBlcG9jaCBhc3N1bWVkXSIsODAwMDAwMDAwMDAwLCIuIFRoZSB0ZXh0IGRhdGEsIGFtb3VudGluZyB0byA4MDAgYmlsbGlvbiB0b2tlbnMsIGVuY29tcGFzc2VzCndlYiBkb2N1bWVudHMsIGJvb2tzLCBjb2RlLCBhbmQgcHJvcHJpZXRhcnkgbWF0ZXJpYWxzLiIsLCwsLENvbmZpZGVudCwiUmVhbC10aW1lIHNwZWVjaCBpbnRlcmFjdGlvbiwgc2VydmluZyBhcyBhIGZ1bmRhbWVudGFsIGludGVyZmFjZSBmb3IgaHVtYW4tbWFjaGluZSBjb2xsYWJvcmF0aW9uLCBob2xkcyBpbW1lbnNlIHBvdGVudGlhbC4gSG93ZXZlciwgY3VycmVudCBvcGVuLXNvdXJjZSBtb2RlbHMgZmFjZSBsaW1pdGF0aW9ucyBzdWNoIGFzIGhpZ2ggY29zdHMgaW4gdm9pY2UgZGF0YSBjb2xsZWN0aW9uLCB3ZWFrbmVzcyBpbiBkeW5hbWljIGNvbnRyb2wsIGFuZCBsaW1pdGVkIGludGVsbGlnZW5jZS4gVG8gYWRkcmVzcyB0aGVzZSBjaGFsbGVuZ2VzLCB0aGlzIHBhcGVyIGludHJvZHVjZXMgU3RlcC1BdWRpbywgdGhlIGZpcnN0IHByb2R1Y3Rpb24tcmVhZHkgb3Blbi1zb3VyY2Ugc29sdXRpb24uIEtleSBjb250cmlidXRpb25zIGluY2x1ZGU6IDEpIGEgMTMwQi1wYXJhbWV0ZXIgdW5pZmllZCBzcGVlY2gtdGV4dCBtdWx0aS1tb2RhbCBtb2RlbCB0aGF0IGFjaGlldmVzIHVuaWZpZWQgdW5kZXJzdGFuZGluZyBhbmQgZ2VuZXJhdGlvbiwgd2l0aCB0aGUgU3RlcC1B</x:v>
      </x:c>
    </x:row>
    <x:row r="54" ht="18" customHeight="1">
      <x:c r="A54" s="17" t="n">
        <x:v>49</x:v>
      </x:c>
      <x:c r="B54" s="17" t="n">
        <x:v>310</x:v>
      </x:c>
      <x:c r="C54" s="160" t="str">
        <x:v>dWRpby1DaGF0IHZlcnNpb24gb3Blbi1zb3VyY2VkOyAyKSBhIGdlbmVyYXRpdmUgc3BlZWNoIGRhdGEgZW5naW5lIHRoYXQgZXN0YWJsaXNoZXMgYW4gYWZmb3JkYWJsZSB2b2ljZSBjbG9uaW5nIGZyYW1ld29yayBhbmQgcHJvZHVjZXMgdGhlIG9wZW4tc291cmNlZCBsaWdodHdlaWdodCBTdGVwLUF1ZGlvLVRUUy0zQiBtb2RlbCB0aHJvdWdoIGRpc3RpbGxhdGlvbjsgMykgYW4gaW5zdHJ1Y3Rpb24tZHJpdmVuIGZpbmUgY29udHJvbCBzeXN0ZW0gZW5hYmxpbmcgZHluYW1pYyBhZGp1c3RtZW50cyBhY3Jvc3MgZGlhbGVjdHMsIGVtb3Rpb25zLCBzaW5naW5nLCBhbmQgUkFQOyA0KSBhbiBlbmhhbmNlZCBjb2duaXRpdmUgYXJjaGl0ZWN0dXJlIGF1Z21lbnRlZCB3aXRoIHRvb2wgY2FsbGluZyBhbmQgcm9sZS1wbGF5aW5nIGFiaWxpdGllcyB0byBtYW5hZ2UgY29tcGxleCB0YXNrcyBlZmZlY3RpdmVseS4gQmFzZWQgb24gb3VyIG5ldyBTdGVwRXZhbC1BdWRpby0zNjAgZXZhbHVhdGlvbiBiZW5jaG1hcmssIFN0ZXAtQXVkaW8gYWNoaWV2ZXMgc3RhdGUtb2YtdGhlLWFydCBwZXJmb3JtYW5jZSBpbiBodW1hbiBldmFsdWF0aW9ucywgZXNwZWNpYWxseSBpbiB0ZXJtcyBvZiBpbnN0cnVjdGlvbiBmb2xsb3dpbmcuIE9uIG9wZW4tc291cmNlIGJlbmNobWFya3MgbGlrZSBMTGFNQSBRdWVzdGlvbiwgc2hvd3MgOS4zJSBhdmVyYWdlIHBlcmZvcm1hbmNlIGltcHJvdmVtZW50LCBkZW1vbnN0cmF0aW5nIG91ciBjb21taXRtZW50IHRvIGFkdmFuY2luZyB0aGUgZGV2ZWxvcG1lbnQgb2Ygb3Blbi1zb3VyY2UgbXVsdGktbW9kYWwgbGFuZ3VhZ2UgdGVjaG5vbG9naWVzLiBPdXIgY29kZSBhbmQgbW9kZWxzIGFyZSBhdmFpbGFibGUgYXQgdGhpcyBodHRwcyBVUkwuIiwsLFVucmVsZWFzZWQsQ2hpbmEsLCwsLCwyMDI1LTExLTI4IDExOjUyOjEzKzAwOjAwLCwsLCwsSW5kdXN0cnksLCwsLFVucmVsZWFzZWQsLCwsLCwsLE9wZXJhdGlvbiBjb3VudGluZywsLCwsTm8KU3RlcC1PbW5pLCJTcGVlY2gsTGFuZ3VhZ2UsTXVsdGltb2RhbCxWaXNpb24iLCJTcGVlY2ggc3ludGhlc2lzLFNwZWVjaCByZWNvZ25pdGlvbiAoQVNSKSxTcGVlY2gtdG8tdGV4dCxUZXh0LXRvLXNwZWVjaCAoVFRTKSxBdWRpbyBxdWVzdGlvbiBhbnN3ZXJpbmcsQXVkaW8gZ2VuZXJhdGlvbixJbWFnZSBjYXB0aW9uaW5nLFZpc3VhbCBxdWVzdGlvbiBhbnN3ZXJpbmcsU3BlZWNoLXRvLXNwZWVjaCIsU3RlcEZ1biwiQWlsaW4gSHVhbmcsIEJveW9uZyBXdSwgQnJ1Y2UgV2FuZywgQ2hhbyBZYW4sIENoZW4gSHUsIENoZW5nbGkgRmVuZywgRmVpIFRpYW4sIEZlaXl1IFNoZW4sIEppbmdiZWkgTGksIE1pbmdydWkgQ2hlbiwgUGVuZyBMaXUsIFJ1aWhhbmcgTWlhbywgV2FuZyBZb3UsIFhpIENoZW4sIFh1ZXJ1aSBZYW5nLCBZZWNoYW5nIEh1YW5nLCBZdXhpYW5nIFpoYW5nLCBaaGVuZyBHb25nLCBaaXhpbiBaaGFuZywgSG9uZ3l1IFpob3UsIEppYW5qaWFuIFN1biwgQnJpYW4gTGksIENoZW5ndGluZyBGZW5nLCBDaGFuZ3lpIFdhbiwgSGFucGVuZyBIdSwgSmlhbmNoYW5nIFd1LCBKaWFuZ2ppZSBaaGVuLCBSYW5jaGVuIE1pbmcsIFNvbmcgWXVhbiwgWHVlbGluIFpoYW5nLCBZdSBaaG91LCBCaW5neGluIExpLCBCdXl1biBNYSwgSG9uZ3l1YW4gV2FuZywgS2FuZyBBbiwgV2VpIEppLCBXZW4gTGksIFh1YW4gV2VuLCBYaWFuZ3dlbiBLb25nLCBZdWFua2FpIE1hLCBZdWFud2VpIExpYW5nLCBZdW4gTW91LCBCYWh0aXlhciBBaG1pZGksIEJpbiBXYW5nLCBCbyBMaSwgQ2hhbmd4aW4gTWlhbywgQ2hlbiBYdSwgQ2hlbnJ1biBXYW5nLCBEYXBlbmcgU2hpLCBEZXNoYW4gU3VuLCBEaW5neXVhbiBIdSwgRHVsYSBTYWksIEVubGUgTGl1LCBHdWFuemhlIEh1YW5nLCBHdWxpbiBZYW4sIEhlbmcgV2FuZywgSGFvbmFuIEppYSwgSGFveWFuZyBaaGFuZywgSmlhaGFvIEdvbmcsIEp1bmppbmcgR3VvLCBKaWFzaHVhaSBMaXUsIEppYWhvbmcgTGl1LCBKaWUgRmVuZywgSmllIFd1LCBKaWFvcmVuIFd1LCBKaWUgWWFuZywgSmluZ3VvIFdhbmcsIEppbmd5YW5nIFpoYW5nLCBKdW56aGUgTGluLCBLYWl4aWFuZyBMaSwgTGVpIFhpYSwgTGkgWmhvdSwgTGlhbmcgWmhhbywgTG9uZ2xvbmcgR3UsIE1laSBDaGVuLCBNZW5nbGluIFd1LCBNaW5nIExpLCBNaW5neGlhbyBMaSwgTWluZ2xpYW5nIExpLCBNaW5neWFvIExpYW5nLCBOYSBXYW5nLCBOaWUgSGFvLCBRaWxpbmcgV3UsIFFpbnl1YW4gVGFuLCBSYW4gU3VuLCBTaHVhaSBTaHVhaSwgU2hhb2xpYW5nIFBhbmcsIFNoaWxpYW5nIFlhbmcsIFNodWxpIEdhbywgU2hhbnNoYW4gWXVhbiwgU2lxaSBMaXUsIFNoaWhvbmcgRGVuZywgU2hpbGVpIEppYW5nLCBTaXRvbmcgTGl1LCBUaWFuY2hlbmcgQ2FvLCBUaWFueXUgV2FuZywgV2VuamluIERlbmcsIFd1eHVuIFhpZSwgV2VpcGVuZyBNaW5nLCBXZW5xaW5nIEhlIGV0IGFsLiAoNDUgYWRkaXRpb25hbCBhdXRob3JzIG5vdCBzaG93bikiLDIwMjUtMDItMTgsU3RlcC1BdWRpbzogVW5pZmllZCBVbmRlcnN0YW5kaW5nIGFuZCBHZW5lcmF0aW9uIGluIEludGVsbGlnZW50IFNwZWVjaCBJbnRlcmFjdGlvbixodHRwczovL2FyeGl2Lm9yZy9hYnMvMjUwMi4xMTk0NiwsLCwxMzAwMDAwMDAwMDAuMCwxMzBCLDIuNTQ5MDRlKzI0LGJhc2UgTExNIDYuMjRlKzIzIEZMT1AgKyA2IEZMT1AgLyBwYXJhbWV0ZXIgLyB0b2tlbiAqIDEzMCoxMF45IHBhcmFtZXRlcnMgKiAyNDY4MDAwMDAwMDAwIHRva2VucyBbc2VlIHRyYWluaW5nIGRhdGFzZXQgc2l6ZSBub3Rlc10gPSA2LjI0ZSsyMyBGTE9QICsgMS45MjUwNGUrMjQgRkxPUCA9IDIuNTQ5MDRlKzI0IEZMT1AsMjQ2ODAwMDAwMDAwMCwiMS4xIHRyaWxsaW9uIHRva2VucyBvZiBhdWRpbyBjb250aW51YXRpb24gZGF0YSAoYXBwcm94aW1hdGVseSA3LDMwMCwwMDAgaG91cnMpCisgMTEzIGJpbGxpb24gdG9rZW5zIG9mIFRUUyAoYWJvdXQgNzAwLDAwMCBob3VycykgCisgMTA1IGJpbGxpb24gdG9rZW5zIG9mIEFTUiBkYXRhIChhcm91bmQgNjUwLDAwMCBob3VycykgCisgMzUwIGJpbGxpb24gdG9rZW5zIG9mIGF1ZGlvLXRleHQgYWx0ZXJuYXRpbmcgZGF0YSAoYXBwcm94aW1hdGVseSAyLDAwMCwwMDAgaG91cnMpCisgODAwIGJpbGxpb24gdG9rZW5zIG9mIHRva2VucyBvZiBpbWFnZS10ZXh0IHBhaXJlZC9hbHRlcm5hdGluZyBkYXRhCj0gMjQ2OCBiaWxsaW9uIHRva2VucyIsLCIiInRob3VzYW5kcyBvZiBIODAwIEdQVXMiIiIsTlZJRElBIEg4MDAgU1hNNSwsQ29uZmlkZW50LCJSZWFsLXRpbWUgc3BlZWNoIGludGVyYWN0aW9uLCBzZXJ2aW5nIGFzIGEgZnVuZGFtZW50YWwgaW50ZXJmYWNlIGZvciBodW1hbi1tYWNoaW5lIGNvbGxhYm9yYXRpb24sIGhvbGRzIGltbWVuc2UgcG90ZW50aWFsLiBIb3dldmVyLCBjdXJyZW50IG9wZW4tc291cmNlIG1vZGVscyBmYWNlIGxpbWl0YXRpb25zIHN1Y2ggYXMgaGlnaCBjb3N0cyBpbiB2b2ljZSBkYXRhIGNvbGxlY3Rpb24sIHdlYWtuZXNzIGluIGR5bmFtaWMgY29udHJvbCwgYW5kIGxpbWl0ZWQgaW50ZWxsaWdlbmNlLiBUbyBhZGRyZXNzIHRoZXNlIGNoYWxsZW5nZXMsIHRoaXMgcGFwZXIgaW50cm9kdWNlcyBTdGVwLUF1ZGlvLCB0aGUgZmlyc3QgcHJvZHVjdGlvbi1yZWFkeSBvcGVuLXNvdXJjZSBzb2x1dGlvbi4gS2V5IGNvbnRyaWJ1dGlvbnMgaW5jbHVkZTogMSkgYSAxMzBCLXBhcmFtZXRlciB1bmlmaWVkIHNwZWVjaC10ZXh0IG11bHRpLW1vZGFsIG1vZGVsIHRoYXQgYWNoaWV2ZXMgdW5pZmllZCB1bmRlcnN0YW5kaW5nIGFuZCBnZW5lcmF0aW9uLCB3aXRoIHRoZSBTdGVwLUF1ZGlvLUNoYXQgdmVyc2lvbiBvcGVuLXNvdXJjZWQ7IDIpIGEgZ2VuZXJhdGl2ZSBzcGVlY2ggZGF0YSBlbmdpbmUgdGhhdCBlc3RhYmxpc2hlcyBhbiBhZmZvcmRhYmxlIHZvaWNlIGNsb25pbmcgZnJhbWV3b3JrIGFuZCBwcm9kdWNlcyB0aGUgb3Blbi1zb3VyY2VkIGxpZ2h0d2VpZ2h0IFN0ZXAtQXVkaW8tVFRTLTNCIG1vZGVsIHRocm91Z2ggZGlzdGlsbGF0aW9uOyAzKSBhbiBpbnN0cnVjdGlvbi1kcml2ZW4gZmluZSBjb250cm9sIHN5c3RlbSBlbmFibGluZyBkeW5hbWljIGFkanVzdG1lbnRzIGFjcm9zcyBkaWFsZWN0cywgZW1vdGlvbnMsIHNpbmdpbmcsIGFuZCBSQVA7IDQpIGFuIGVuaGFuY2VkIGNvZ25pdGl2ZSBhcmNoaXRlY3R1cmUgYXVnbWVudGVkIHdpdGggdG9vbCBjYWxsaW5nIGFuZCByb2xlLXBsYXlpbmcgYWJpbGl0aWVzIHRvIG1hbmFnZSBjb21wbGV4IHRhc2tzIGVmZmVjdGl2ZWx5LiBCYXNlZCBvbiBvdXIgbmV3IFN0ZXBFdmFsLUF1ZGlvLTM2MCBldmFsdWF0aW9uIGJlbmNobWFyaywgU3RlcC1BdWRpbyBhY2hpZXZlcyBzdGF0ZS1vZi10aGUtYXJ0IHBlcmZvcm1hbmNlIGluIGh1bWFuIGV2YWx1YXRpb25zLCBlc3BlY2lhbGx5IGluIHRlcm1zIG9mIGluc3RydWN0aW9uIGZvbGxvd2luZy4gT24gb3Blbi1zb3VyY2UgYmVuY2htYXJrcyBsaWtlIExMYU1BIFF1ZXN0aW9uLCBzaG93cyA5LjMlIGF2ZXJhZ2UgcGVyZm9ybWFuY2UgaW1wcm92ZW1lbnQsIGRlbW9uc3RyYXRpbmcgb3VyIGNvbW1pdG1lbnQgdG8gYWR2YW5jaW5nIHRoZSBkZXZlbG9wbWVudCBvZiBvcGVuLXNvdXJjZSBtdWx0aS1tb2RhbCBsYW5ndWFnZSB0ZWNobm9sb2dpZXMuIE91ciBjb2RlIGFuZCBtb2RlbHMgYXJlIGF2YWlsYWJsZSBhdCB0aGlzIGh0dHBzIFVSTC4iLCwsVW5yZWxlYXNlZCxDaGluYSxTdGVwLTEsLCwsMC4zNSwyMDI1LTExLTI4IDExOjUyOjEzKzAwOjAwLCwsLCwsSW5kdXN0cnksLCwsLFVucmVsZWFzZWQsLCwsIiIiV2UgdHJhaW4gU3RlcC1PbW5pIG9uIHRob3VzYW5kcyBvZiBIODAwIEdQVXMgd2l0aCAzNSUgTW9kZWwgRmxvcHMgVXRpbGl6YXRpb24gKE1GVSkuIiIiLCwsLE9wZXJhdGlvbiBjb3VudGluZywsLCwsTm8KR3JvayAzLCJMYW5ndWFnZSxWaXNpb24sTXVsdGltb2RhbCIsIkNoYXQsTGFuZ3VhZ2UgbW9kZWxpbmcvZ2VuZXJhdGlvbixRdWVzdGlvbiBhbnN3ZXJpbmcsQ29kZSBnZW5lcmF0aW9uLFZpc3VhbCBxdWVzdGlvbiBhbnN3ZXJpbmciLHhBSSwsMjAyNS0wMi0xNyxHcm9rIDMgQmV0YSDigJQgVGhlIEFnZSBvZiBSZWFzb25pbmcgQWdlbnRzLGh0dHBzOi8veC5haS9ibG9nL2dyb2stMywsVHJhaW5pbmcgY29zdCwsMzAwMDAwMDAwMDAwMC4wLCwzLjVlKzI2LCJFc3RpbWF0ZSBiYXNlZCBvbiBhIGNsdXN0ZXIgb2YgODAsMDAwIEgxMDBzIHBlciB0aGUgeGFpIHdlYnNpdGUgYW5kIGFuIGVzdGltYXRlZCB0cmFpbmluZyB0aW1lIG9mIGFwcHJveGltYXRlbHkgdGhyZWUgbW9udGhzLgoKRnVsbCBlc3RpbWF0ZSBoZXJlOiBodHRwczovL2RvY3MuZ29vZ2xlLmNvbS9kb2N1bWVudC9kLzFNSVVGdmlVTEozWUlfWGp5ekw4Y3dHMGNCUkFOS054VkVCNERyVWNGaU5zL2VkaXQ/dXNwPXNoYXJpbmciLCwsMjE2MC4wLCJFc3RpbWF0ZWQgdG8gYmUgYXBwcm94aW1hdGVseSAzIG1vbnRocy4gU2VlIGNvbXB1dGUgZXN0aW1hdGUgbm90ZXMgZm9yIG1vcmUgZGV0YWlscy4KIixOVklESUEgSDEwMCBTWE01IDgwR0IsLExpa2VseSwiV2UgYXJlIHBsZWFzZWQgdG8gaW50cm9kdWNlIEdyb2sgMywgb3VyIG1vc3QgYWR2YW5jZWQgbW9kZWwgeWV0OiBibGVuZGluZyBzdHJvbmcgcmVhc29uaW5nIHdpdGggZXh0ZW5zaXZlIHByZXRyYWluaW5nIGtub3dsZWRnZS4gVHJhaW5lZCBvbiBvdXIgQ29sb3NzdXMgc3VwZXJjbHVzdGVyIHdpdGggMTB4IHRoZSBjb21wdXRlIG9mIHByZXZpb3VzIHN0YXRlLW9mLXRoZS1hcnQgbW9kZWxzLCBHcm9rIDMgZGlzcGxheXMgc2lnbmlmaWNhbnQgaW1wcm92ZW1lbnRzIGluIHJlYXNvbmluZywgbWF0aGVtYXRpY3MsIGNvZGluZywgd29ybGQga25vd2xlZGdlLCBhbmQgaW5zdHJ1Y3Rpb24tZm9sbG93aW5nIHRhc2tzLiBHcm9rIDMncyByZWFzb25pbmcgY2FwYWJpbGl0aWVzLCByZWZpbmVkIHRocm91Z2ggbGFyZ2Ugc2NhbGUgcmVpbmZvcmNlbWVudCBsZWFybmluZywgYWxsb3cgaXQgdG8gdGhpbmsgZm9yIHNlY29uZHMgdG8gbWludXRlcywgY29ycmVjdGluZyBlcnJvcnMsIGV4cGxvcmluZyBhbHRlcm5hdGl2ZXMsIGFuZCBkZWxpdmVyaW5nIGFjY3VyYXRlIGFuc3dlcnMuIEdyb2sgMyBoYXMgbGVhZGluZyBwZXJmb3JtYW5jZSBhY3Jvc3MgYm90aCBhY2FkZW1pYyBiZW5jaG1hcmtzIGFuZCByZWFsLXdvcmxkIHVzZXIgcHJlZmVyZW5jZXMsIGFjaGlldmluZyBhbiBFbG8gc2NvcmUgb2YgMTQwMiBpbiB0aGUgQ2hhdGJvdCBBcmVuYS4gQWxvbmdzaWRlIGl0LCB3ZeKAmXJlIHVudmVpbGluZyBHcm9rIDMgbWluaSwgd2hpY2ggcmVwcmVzZW50cyBhIG5ldyBmcm9udGllciBpbiBjb3N0LWVmZmljaWVudCByZWFzb25pbmcuIEJvdGggbW9kZWxzIGFyZSBzdGlsbCBpbiB0cmFpbmluZyBhbmQgd2lsbCBldm9sdmUgcmFwaWRseSB3aXRoIHlvdXIgZmVlZGJhY2suIFdlIGFyZSByb2xsaW5nIG91dCBHcm9rIDMgdG8gdXNlcnMgaW4gdGhlIGNvbWluZyBkYXlzLCBhbG9uZyB3aXRoIGFuIGVhcmx5IHByZXZpZXcgb2YgaXRzIHJlYXNvbmluZyBjYXBhYmlsaXRpZXMuIiwsLEFQSSBhY2Nlc3MsVW5pdGVkIFN0YXRlcyBvZiBBbWVyaWNhLCwsLDgwMDAwLjAsLDIwMjYtMDYtMDMgMTU6NTM6MTYrMDA6MDAsLHhBSSBNZW1waGlzIENvbG9zc3VzIDEsLCwsSW5kdXN0cnksLDIuMWUrMjYsMS4xM2UrMjcsLFVucmVsZWFzZWQsLFRydWUsMjE3ODM1NTQ1LjUyNjczMzksLCxUcnVlLDEwOTk0ODY1Ni4yMDE5NjkxNSwiSGFyZHdhcmUsQ29tcGFyaXNvbiB3aXRoIG90aGVyIG1vZGVscyIsLCwsLE5vCk1pc3RyYWwgU2FiYSxMYW5ndWFnZSwiTGFuZ3VhZ2UgbW9kZWxpbmcvZ2VuZXJhdGlvbixRdWVzdGlvbiBhbnN3ZXJpbmcsQ2hhdCxUcmFuc2xhdGlvbiIsTWlzdHJhbCBBSSwsMjAyNS0wMi0xNywiT25lIG9mIHRoZSBtYW55IGN1c3RvbS10cmFpbmVkIG1vZGVscyB0byBzZXJ2ZSBzcGVjaWZpYyBnZW9ncmFwaGllcywgbWFya2V0cywgYW5kIGN1c3RvbWVycyIsaHR0cHM6Ly9taXN0cmFsLmFpL25ld3MvbWlzdHJhbC1zYWJhLCwsLDI0MDAwMDAwMDAwLjAsMjRCLCwsLCwsLCwsQ29uZmlkZW50LCJNaXN0cmFsIFNhYmEgaXMgYSAyNEIgcGFyYW1ldGVyIG1vZGVsIHRyYWluZWQgb24gbWV0aWN1bG91c2x5IGN1cmF0ZWQgZGF0YXNldHMgZnJvbSBhY3Jvc3MgdGhlIE1pZGRsZSBFYXN0IGFuZCBTb3V0aCBBc2lhLiBUaGUgbW9kZWwgcHJvdmlkZXMgbW9yZSBhY2N1cmF0ZSBhbmQgcmVsZXZhbnQgcmVzcG9uc2VzIHRoYW4gbW9kZWxzIHRoYXQgYXJlIG92ZXIgNSB0aW1lcyBpdHMgc2l6ZSwgd2hpbGUgYmVpbmcgc2lnbmlmaWNhbnRseSBmYXN0ZXIgYW5kIGxvd2VyIGNvc3QuIFRoZSBtb2RlbCBjYW4gYWxzbyBzZXJ2ZSBhcyBhIHN0cm9uZyBiYXNlIHRvIHRyYWluIGhpZ2hseSBzcGVjaWZpYyByZWdpb25hbCBhZGFwdGF0aW9ucy4gTWlzdHJhbCBTYWJhIGlzIGF2YWlsYWJsZSBhcyBhbiBBUEksIGJ1dCBpbXBvcnRhbnRseSwgaXQgaXMgYWxzbyBhdmFpbGFibGUgdG8gZGVwbG95IGxvY2FsbHkgd2l0aGluIHRoZSBzZWN1cml0eSBwcmVtaXNlcyBvZiBjdXN0b21lcnMuIExpa2UgdGhlIHJlY2VudGx5IHJlbGVhc2VkIE1pc3RyYWwgU21hbGwgMywgdGhlIG1vZGVsIGlzIGxpZ2h0d2VpZ2h0IGFuZCBjYW4gYmUgZGVwbG95ZWQgb24gc2luZ2xlLUdQVSBzeXN0ZW1zLCByZXNwb25kaW5nIGF0IHNwZWVkcyBvZiBvdmVyIDE1MCB0b2tlbnMgcGVyIHNlY29uZC4gIiwsLEFQSSBhY2Nlc3MsRnJhbmNlLCwsLCwsMjAyNS0xMS0yOCAxMTo1MjoxMyswMDowMCwsLCwsLEluZHVzdHJ5LCwsLCxVbnJlbGVhc2VkLCwsLCwsLCwsLCwsLE5vCllBWUktVWx0cmEsIk11bHRpbW9kYWwsTGFuZ3VhZ2UsVmlzaW9uIiwiTGFuZ3VhZ2UgbW9kZWxpbmcvZ2VuZXJhdGlvbixDb2RlIGdlbmVyYXRpb24sUXVlc3Rpb24gYW5zd2VyaW5nLFZpc3VhbCBxdWVzdGlvbiBhbnN3ZXJpbmcsQ2hhcmFjdGVyIHJlY29nbml0aW9uIChPQ1IpIixZYXlpIChXZW5nZSksLDIwMjUtMDItMTUsLGh0dHBzOi8vd2ViLmFyY2hpdmUub3JnL3dlYi8yMDI1MDYyNzA5MDYyOS9odHRwczovL2Jsb2cuY3Nkbi5uZXQvcXFfMTk4NDEwMjEvYXJ0aWNsZS9kZXRhaWxzLzE0NTY1ODA4OCwsLCwsLCwsLCwsLCwsVW5rbm93biwsLCxIb3N0ZWQgYWNjZXNzIChubyBBUEkpLENoaW5hLCwsLCwsMjAyNS0xMS0yOCAxMTo1MjoxMyswMDowMCwsLCwsLEluZHVzdHJ5LCwsLCxVbnJlbGVhc2VkLCxUcnVlLCwsLCwsLCwsLCxObwpTa3lSZWVscy1BMSxWaWRlbywiVmlkZW8gZ2VuZXJhdGlvbixJbWFnZS10by12aWRlbyIsS3VubHVuIEluYy4sIkRpIFFpdSwgWmhlbmdjb25nIEZlaSwgUnVpIFdhbmcsIEppYWxpbiBCYWksIENoYW5ncWlhbiBZdSwgTWluZ3l1YW4gRmFuLCBHdWliaW4gQ2hlbiwgWGlhbmcgV2VuIiwyMDI1LTAyLTE1LCJTa3lSZWVscy1BMTogRXhwcmVzc2l2ZSBQb3J0cmFpdCBBbmltYXRpb24gaW4gVmlkZW8gRGlmZnVzaW9uIFRyYW5zZm9ybWVycwoiLGh0dHBzOi8vYXJ4aXYub3JnL2Ficy8yNTAyLjEwODQxLDM2LjAsLCwsLCwsLCJJbmNsdWRlcyBQYW5kYTcwTSwgd2hpY2ggZG9taW5hdGVzIiwsLE5WSURJQSBBODAwIFNYTSwsQ29uZmlkZW50LCJXZSBwcmVzZW50IFNreVJlZWxzLUExLCBhIHNpbXBsZSB5ZXQgZWZmZWN0aXZlIGZyYW1ld29yayBidWlsdCB1cG9uIHZpZGVvIGRpZmZ1c2lvbiBUcmFuc2Zvcm1lciB0byBmYWNpbGl0YXRlIHBvcnRyYWl0IGltYWdlIGFuaW1hdGlvbi4gRXhpc3RpbmcgbWV0aG9kb2xvZ2llcyBzdGlsbCBlbmNvdW50ZXIgaXNzdWVzLCBpbmNsdWRpbmcgaWRlbnRpdHkgZGlzdG9ydGlvbiwgYmFja2dyb3VuZCBpbnN0YWJpbGl0eSwgYW5kIHVucmVhbGlzdGljIGZhY2lhbCBkeW5hbWljcywgcGFydGljdWxhcmx5IGluIGhlYWQtb25seSBhbmltYXRpb24gc2NlbmFyaW9zLiBCZXNpZGVzLCBleHRlbmRpbmcgdG8gYWNjb21tb2RhdGUgZGl2ZXJzZSBib2R5IHByb3BvcnRpb25zIHVzdWFsbHkgbGVhZHMgdG8gdmlzdWFsIGluY29uc2lzdGVuY2llcyBvciB1bm5hdHVyYWwgYXJ0aWN1bGF0aW9ucy4gVG8gYWRkcmVzcyB0aGVzZSBjaGFsbGVuZ2VzLCBTa3lSZWVscy1BMSBjYXBpdGFsaXplcyBvbiB0aGUgc3Ryb25nIGdlbmVyYXRpdmUgY2FwYWJpbGl0aWVzIG9mIHZpZGVvIERpVCwgZW5oYW5jaW5nIGZhY2lhbCBtb3Rpb24gdHJhbnNmZXIgcHJlY2lzaW9uLCBpZGVudGl0eSByZXRlbnRpb24sIGFuZCB0ZW1wb3JhbCBjb2hlcmVuY2UuIFRoZSBzeXN0ZW0gaW5jb3Jwb3JhdGVzIGFuIGV4cHJlc3Npb24tYXdhcmUgY29uZGl0aW9uaW5nIG1vZHVsZSB0aGF0IGVuYWJsZXMgc2VhbWxlc3MgdmlkZW8gc3ludGhlc2lzIGRyaXZlbiBieSBleHByZXNzaW9uLWd1aWRlZCBsYW5kbWFyayBpbnB1dHMuIEludGVncmF0aW5nIHRoZSBmYWNpYWwgaW1hZ2UtdGV4dCBhbGlnbm1lbnQgbW9kdWxlIHN0cmVuZ3RoZW5zIHRoZSBmdXNpb24gb2YgZmFjaWFsIGF0dHJpYnV0ZXMgd2l0aCBtb3Rpb24gdHJhamVjdG9yaWVzLCByZWluZm9yY2luZyBpZGVudGl0eSBwcmVzZXJ2YXRpb24uIEFkZGl0aW9uYWxseSwgU2t5UmVlbHMtQTEgaW5jb3Jwb3JhdGVzIGEgbXVsdGktc3RhZ2UgdHJhaW5pbmcgcGFyYWRpZ20gdG8gaW5jcmVtZW50YWxseSByZWZpbmUgdGhlIGNvcnJlbGF0aW9uIGJldHdlZW4gZXhwcmVzc2lvbnMgYW5kIG1vdGlvbiB3aGlsZSBlbnN1cmluZyBzdGFibGUgaWRlbnRpdHkgcmVwcm9kdWN0aW9uLiBFeHRlbnNpdmUgZW1waXJpY2FsIGV2YWx1YXRpb25zIGhpZ2hsaWdodCB0aGUgbW9kZWwncyBhYmlsaXR5IHRvIHByb2R1Y2UgdmlzdWFsbHkgY29oZXJlbnQgYW5kIGNvbXBvc2l0aW9uYWxseSBkaXZlcnNlIHJlc3VsdHMsIG1ha2luZyBpdCBoaWdobHkgYXBwbGljYWJsZSB0byBkb21haW5zIHN1Y2ggYXMgdmlydHVhbCBhdmF0YXJzLCByZW1vdGUgY29tbXVuaWNhdGlvbiwgYW5kIGRpZ2l0YWwgbWVkaWEgZ2VuZXJhdGlvbi4iLCwsLENoaW5hLENvZ1ZpZGVvWCwsLDMyLjAsLDIwMjYtMDUtMjUgMTI6Mjg6MTArMDA6MDAsLCwsLCxJbmR1c3RyeSwsLCwsLCwsLCwsLDI1MTMyLjI0MDc1MTA2NjQ0LCwsLCwsCkJSSUEgMy4xLEltYWdlIGdlbmVyYXRpb24sVGV4dC10by1pbWFnZSxCUklBIEFJLCwyMDI1LTAyLTE1LE91ciBtb3N0IGFkdmFuY2VkIHRleHQtdG8taW1hZ2UgbW9kZWwgb2ZmZXJzIGVuaGFuY2VkIGFlc3RoZXRpY3MgYW5kIGV4Y2VwdGlvbmFsIHByb21wdCBhbGlnbm1lbnQsaHR0cHM6Ly9odWdnaW5nZmFjZS5jby9icmlhYWkvQlJJQS0zLjEsLCwsNDAwMDAwMDAwMC4wLDRCLCwsLCwsLCwsQ29uZmlkZW50LCJCUklBIDMuMSBpcyBvdXIgbmV3IHRleHQtdG8taW1hZ2UgbW9kZWwgdGhhdCBhY2hpZXZlcyBoaWdoLXF1YWxpdHkgZ2VuZXJhdGlvbiB3aGlsZSBiZWluZyB0cmFpbmVkIGV4Y2x1c2l2ZWx5IG9uIGZ1bGx5IGxpY2Vuc2VkIGRhdGEuIFdlIG9mZmVyIGJvdGggQVBJIGFjY2VzcyBhbmQgZGlyZWN0IGFjY2VzcyB0byB0aGUgbW9kZWwgd2VpZ2h0cywgbWFraW5nIGludGVncmF0aW9uIHNlYW1sZXNzIGZvciBkZXZlbG9wZXJzLiBUaGUgbW9kZWwgaXMgZGVzaWduZWQgZm9yIGJvdGggaGlnaCB2aXN1YWwgZmlkZWxpdHkgYW5kIHN0cm9uZyBwcm9tcHQgYWxpZ25tZW50LCB3aGlsZSByZW1haW5pbmcgcmVsYXRpdmVseSBsaWdodHdlaWdodCBhdCA0IGJpbGxpb24gcGFyYW1ldGVycy4iLCwsT3BlbiB3ZWlnaHRzIChub24tY29tbWVyY2lhbCksVW5pdGVkIFN0YXRlcyBvZiBBbWVyaWNhLCwsLCwsMjAyNS0xMS0yOCAxMTo1MjoxMyswMDowMCwsLCwsLEluZHVzdHJ5LCwsLCxVbnJlbGVhc2VkLCJDQyBCWS1OQyA0LjAKaHR0cHM6Ly9odWdnaW5nZmFjZS5jby9icmlhYWkvQlJJQS0zLjEiLCwsLCwsLCxicmlhYWksLCwsWWVzCkxMYURBLExhbmd1YWdlLCJDb2RlIGdlbmVyYXRpb24sTGFuZ3VhZ2UgbW9kZWxpbmcvZ2VuZXJhdGlvbiIsIlJlbm1pbiBVbml2ZXJzaXR5IG9mIENoaW5hLEFudCBHcm91cCIsIlNoZW4gTmllLCBGZW5ncWkgWmh1LCBaZWJpbiBZb3UsIFhpYW9sdSBaaGFuZywgSmluZ3lhbmcgT3UsIEp1biBIdSwgSnVuIFpob3UsIFlhbmthaSBMaW4sIEppLVJvbmcgV2VuLCBDaG9uZ3h1YW4gTGkiLDIwMjUtMDItMTQsTGFyZ2UgTGFuZ3VhZ2UgRGlmZnVzaW9uIE1vZGVscyxodHRwczovL2FyeGl2Lm9yZy9hYnMvMjUwMi4wOTk5Miw2MzEuMCwsLDgwMDAwMDAwMDAuMCwsLCJMTGFEQSBzY2FsZXMgZWZmZWN0aXZlbHkgdXAgdG8gYSBjb21wdXRhdGlvbmFsIGJ1ZGdldCBvZiAxMCoyMyBGTE9QcywgYWNoaWV2aW5nIGNvbXBhcmFibGUgcmVzdWx0cyB0byBzZWxmY29uc3RydWN0ZWQgQVJNIGJhc2VsaW5lcyB0cmFpbmVkIG9uIHRoZSBzYW1lIGRhdGEgYWNyb3NzIHNpeCB0YXNrcywgZS5nLiwgTU1MVSBhbmQgR1NNOEsuIiwyMzAwMDAwMDAwMDAwLDIuMyB0cmlsbGlvbiB0b2tlbnMsLCxOVklESUEgSDgwMCBTWE01LCxDb25maWRlbnQsIkF1dG9yZWdyZXNzaXZlIG1vZGVscyAoQVJNcykgYXJlIHdpZGVseSByZWdhcmRlZCBhcyB0aGUgY29ybmVyc3RvbmUgb2YgbGFyZ2UgbGFuZ3VhZ2UgbW9kZWxzIChMTE1zKS4gV2UgY2hhbGxlbmdlIHRoaXMgbm90aW9uIGJ5IGludHJvZHVjaW5nIExMYURBLCBhIGRpZmZ1c2lvbiBtb2RlbCB0cmFpbmVkIGZyb20gc2NyYXRjaCB1bmRlciB0aGUgcHJlLXRyYWluaW5nIGFuZCBzdXBlcnZpc2VkIGZpbmV0dW5pbmcgKFNGVCkgcGFyYWRpZ20uIExMYURBIG1vZGVscyBkaXN0cmlidXRpb25zIHRocm91Z2ggYSBmb3J3YXJkIGRhdGEgbWFza2luZyBwcm9jZXNzIGFuZCBhIHJldmVyc2UgcHJvY2VzcywgcGFyYW1ldGVyaXplZCBieSBhIHZhbmlsbGEgVHJhbnNmb3JtZXIgdG8gcHJlZGljdCBtYXNrZWQgdG9rZW5zLiBCeSBvcHRpbWl6aW5nIGEgbGlrZWxpaG9vZCBib3VuZCwgaXQgcHJvdmlkZXMgYSBwcmluY2lwbGVkIGdlbmVyYXRpdmUgYXBwcm9hY2ggZm9yIHByb2JhYmlsaXN0aWMgaW5mZXJlbmNlLiBBY3Jvc3MgZXh0ZW5zaXZlIGJlbmNobWFya3MsIExMYURBIGRlbW9uc3RyYXRlcyBzdHJvbmcgc2NhbGFiaWxpdHksIG91dHBlcmZvcm1pbmcgb3VyIHNlbGYtY29uc3RydWN0ZWQgQVJNIGJhc2VsaW5lcy4gUmVtYXJrYWJseSwgTExhREEgOEIgaXMgY29tcGV0aXRpdmUgd2l0aCBzdHJvbmcgTExNcyBsaWtlIExMYU1BMyA4QiBpbiBpbi1jb250ZXh0IGxlYXJuaW5nIGFuZCwgYWZ0ZXIgU0ZULCBleGhpYml0cyBpbXByZXNzaXZlIGluc3RydWN0aW9uLWZvbGxvd2luZyBhYmlsaXRpZXMgaW4gY2FzZSBzdHVkaWVzIHN1Y2ggYXMgbXVsdGktdHVybiBkaWFsb2d1ZS4gTW9yZW92ZXIsIExMYURBIGFkZHJlc3NlcyB0aGUgcmV2ZXJzYWwgY3Vyc2UsIHN1cnBhc3NpbmcgR1BULTRvIGluIGEgcmV2ZXJzYWwgcG9lbSBjb21wbGV0aW9uIHRhc2suIE91ciBmaW5kaW5ncyBlc3RhYmxpc2ggZGlmZnVzaW9uIG1vZGVscyBhcyBhIHZpYWJsZSBhbmQgcHJvbWlzaW5nIGFsdGVybmF0aXZlIHRvIEFSTXMsIGNoYWxsZW5naW5nIHRoZSBhc3N1bXB0aW9uIHRoYXQga2V5IExMTWNhcGFiaWxpdGllcyBkaXNjdXNzZWQgYWJvdmUgYXJlIGluaGVyZW50bHkgdGllZCB0byBBUk1zLiBQcm9qZWN0IHBhZ2UgYW5kIGNvZGVzOiBodHRwczogLy9tbC1nc2FpLmdpdGh1Yi5pby9MTGFEQS1kZW1vLy4iLCwsLCJDaGluYSxDaGluYSIsLCwsLCwyMDI2LTA1LTI1IDEyOjMxOjE3KzAwOjAwLCwsLCwsIkFjYWRlbWlhLEluZHVzdHJ5IiwsLCwsVW5yZWxlYXNlZCwsLCwsLCwsLCwsLCwKRGVlcGhlcm1lcyAzIExsYW1hIDMgOEIgUHJldmlldyxMYW5ndWFnZSwiTWF0aGVtYXRpY2FsIHJlYXNvbmluZyxRdWFudGl0YXRpdmUgcmVhc29uaW5nLExhbmd1YWdlIG1vZGVsaW5nL2dlbmVyYXRpb24sUXVlc3Rpb24gYW5zd2VyaW5nIixOb3VzIFJlc2VhcmNoLCJUZWtuaXVtLCBSb2dlciBKaW4sIENoZW4gR3VhbmcsIEphaSBTdXBoYXZhZGVlcHJhc2l0LCBKZWZmcmV5IFF1ZXNuZWxsZSIsMjAyNS0wMi0xNCwi4oCYUGVyc29uYWxpemVkLCB1bnJlc3RyaWN0ZWTigJkgQUkgbGFiIE5vdXMgUmVzZWFyY2ggbGF1bmNoZXMgZmlyc3QgdG9nZ2xlLW9uIHJlYXNvbmluZyBtb2RlbDogRGVlcEhlcm1lcy0zIixodHRwczovL2h1Z2dpbmdmYWNlLmNvL05vdXNSZXNlYXJjaC9EZWVwSGVybWVzLTMtTGxhbWEtMy04Qi1QcmV2aWV3LCwsLDgwMDAwMDAwMDAuMCw4QiwsLDE1MDAwMDAwMDAsIiIiRGVlcEhlcm1lcy0zIGJ1aWxkcyBvbiB0aGUgSGVybWVzIDMsIGEgbWV0aWN1bG91c2x5IGN1cmF0ZWQgbXVsdGktZG9tYWluIGRhdGFzZXQgdGhhdCBOb3VzIFJlc2VhcmNoIGRldmVsb3BlZCBmb3IgdGhlIGJyb2FkZXIgSGVybWVzIDMgc2VyaWVzLiIiCkhlcm1lcyAzIC0+IDM5ME0gdG9rZW5zCgoiIkluIGFkZGl0aW9uLCB0aGUgcHNldWRvbnltb3VzIE5vdXMgUmVzZWFyY2ggdGVhbSBtZW1iZXIgQFRla25pdW0gKEBUZWtuaXVtMSBvbiBYKSB3cm90ZSBpbiByZXNwb25zZSB0byBhIHVzZXIgb2YgdGhlIGNvbXBhbnnigJlzIERpc2NvcmQgc2VydmVyIHRoYXQgdGhlIG1vZGVsIHdhcyB0cmFpbmVkIG9uIOKAnDFNIG5vbiBjb3RzIGFuZCAxNTBLIGNvdHMs4oCdIG9yIDEgbWlsbGlvbiBub24tQ29UIG91dHB1dHMgYW5kIDE1MCwwMDAgQ29UIG91dHB1dHMuIiIKCmh0dHBzOi8vdmVudHVyZWJlYXQuY29tL2FpL3BlcnNvbmFsaXplZC11bnJlc3RyaWN0ZWQtYWktbGFiLW5vdXMtcmVzZWFyY2gtbGF1bmNoZXMtZmlyc3QtdG9nZ2xlLW9uLXJlYXNvbmluZy1tb2RlbC1kZWVwaGVybWVzLTMvCgozOTBNICsgMS4xNU0gKiAxMDAwIFthc3N1bWVkIGxlbmd0aCBvZiBlYWNoIHBpZWNlXSB+IDEuNUIgdG9rZW5zIChTcGVjdWxhdGl2ZSBjb25maWRlbmNlKSIsLCwsLFNwZWN1bGF0aXZlLCJEZWVwSGVybWVzIDMgUHJldmlldyBpcyB0aGUgbGF0ZXN0IHZlcnNpb24gb2Ygb3VyIGZsYWdzaGlwIEhlcm1lcyBzZXJpZXMgb2YgTExNcyBieSBOb3VzIFJlc2VhcmNoLCBhbmQgb25lIG9mIHRoZSBmaXJzdCBtb2RlbHMgaW4gdGhlIHdvcmxkIHRvIHVuaWZ5IFJlYXNvbmluZyAobG9uZyBjaGFpbnMgb2YgdGhvdWdodCB0aGF0IGltcHJvdmUgYW5zd2VyIGFjY3VyYWN5KSBhbmQgbm9ybWFsIExMTSByZXNwb25zZSBtb2RlcyBpbnRvIG9uZSBtb2RlbC4gV2UgaGF2ZSBhbHNvIGltcHJvdmVkIExMTSBhbm5vdGF0aW9uLCBqdWRnZW1lbnQsIGFuZCBmdW5jdGlvbiBjYWxsaW5nLgoKRGVlcEhlcm1lcyAzIFByZXZpZXcgaXMgb25lIG9mIHRoZSBmaXJzdCBMTE0gbW9kZWxzIHRvIHVuaWZ5IGJvdGggIiJpbnR1aXRpdmUiIiwgdHJhZGl0aW9uYWwgbW9kZSByZXNwb25zZXMgYW5kIGxvbmcgY2hhaW4gb2YgdGhvdWdodCByZWFzb25pbmcgcmVzcG9uc2VzIGludG8gYSBzaW5nbGUgbW9kZWwsIHRvZ2dsZWQgYnkgYSBzeXN0ZW0gcHJvbXB0LgoKSGVybWVzIDMsIHRoZSBwcmVkZWNlc3NvciBvZiBEZWVwSGVybWVzIDMsIGlzIGEgZ2VuZXJhbGlzdCBsYW5ndWFnZSBtb2RlbCB3aXRoIG1hbnkgaW1wcm92ZW1lbnRzIG92ZXIgSGVybWVzIDIsIGluY2x1ZGluZyBhZHZhbmNlZCBhZ2VudGljIGNhcGFiaWxpdGllcywgbXVjaCBiZXR0ZXIgcm9sZXBsYXlpbmcsIHJlYXNvbmluZywgbXVsdGktdHVybiBjb252ZXJzYXRpb24sIGxvbmcgY29udGV4dCBjb2hlcmVuY2UsIGFuZCBpbXByb3ZlbWVudHMgYWNyb3NzIHRoZSBib2FyZC4KClRoZSBldGhvcyBvZiB0aGUgSGVybWVzIHNlcmllcyBvZiBtb2RlbHMgaXMgZm9jdXNlZCBvbiBhbGlnbmluZyBMTE1zIHRvIHRoZSB1c2VyLCB3aXRoIHBvd2VyZnVsIHN0ZWVyaW5nIGNhcGFiaWxpdGllcyBhbmQgY29udHJvbCBnaXZlbiB0byB0aGUgZW5kIHVzZXIuIiwsLE9wZW4gd2VpZ2h0cyAocmVzdHJpY3RlZCB1c2UpLFVuaXRlZCBTdGF0ZXMgb2YgQW1lcmljYSxMbGFtYSAzLjEtOEIsNy4yZSsxOSwiNiBGTE9QIC8gcGFyYW1ldGVyIC8gdG9rZW4gKiA4ICogMTBeOSBwYXJhbWV0ZXJzICogMS41KjEwXjkgdG9rZW5zID0gNy4yZSsxOSBGTE9QCgoiIlNwZWN1bGF0aXZlIiIgY29uZmlkZW5jZSBiZWNhdXNlIGV4YWN0IGFtb3VudCBvZiB0b2tlbnMgaXMgdW5rbm93biBhcyB3ZWxsIGFzIGFtb3VudCBvZiBlcG9jaHMiLCwsMjAyNS0xMS0yOCAxMTo1MjoxMyswMDowMCwsLCwsLEluZHVzdHJ5LCwsLCxVbnJlbGVhc2VkLCJsbGFtYSAzIGxpY2Vuc2UKaHR0cHM6Ly9odWdnaW5nZmFjZS5jby9Ob3VzUmVzZWFyY2gvRGVlcEhlcm1lcy0zLUxsYW1hLTMtOEItUHJldmlldyIsLCwsLCwsT3BlcmF0aW9uIGNvdW50aW5nLE5vdXNSZXNlYXJjaCwsLCxZZXMKR3Jhbml0ZSBWaXNpb24gMy4yIDJCLCJMYW5ndWFnZSxNdWx0aW1vZGFsLFZpc2lvbiIsIk1hdGhlbWF0aWNhbCByZWFzb25pbmcsUXVhbnRpdGF0aXZlIHJlYXNvbmluZyxMYW5ndWFnZSBtb2RlbGluZy9nZW5lcmF0aW9uLFF1ZXN0aW9uIGFuc3dlcmluZyxWaXN1YWwgcXVlc3Rpb24gYW5zd2VyaW5nIixJQk0sIkdyYW5pdGUgVmlzaW9uIFRlYW06IExlb25pZCBLYXJsaW5za3ksIEFzc2FmIEFyYmVsbGUsIEFicmFoYW0gRGFuaWVscywgQWhtZWQgTmFzc2FyLCBBbWl0IEFsZmFzc2ksIEJvIFd1LCBFbGkgU2Nod2FydHosIERoaXJhaiBKb3NoaSwgSm92YW5hIEtvbmRpYywgTmltcm9kIFNoYWJ0YXksIFBlbmd5dWFuIExpLCBSb2VpIEhlcnppZywgU2hhZmlxIEFiZWRpbiwgU2hha2VkIFBlcmVrLCBTaXZhbiBIYXJhcnksIFVkaSBCYXJ6ZWxheSwgQWRpIFJheiBHb2xkZmFyYiwgQXVkZSBPbGl2YSwgQmVuIFdpZWxlcywgQmlzaHdhcmFuamFuIEJoYXR0YWNoYXJqZWUsIEJyYW5kb24gSHVhbmcsIENocmlzdG9waCBBdWVyLCBEYW4gR3V0ZnJldW5kLCBEYXZpZCBCZXltZXIsIERhdmlkIFdvb2QsIEhpbGRlIEt1ZWhuZSwgSmFjb2IgSGFuc2VuLCBKb3NlcGggU2h0b2ssIEtlbiBXb25nLCBMdWlzIEFuZ2VsIEJhdGhlbiwgTWF5YW5rIE1pc2hyYSwgTWFrc3ltIEx5c2FrLCBNaWNoZWxlIERvbGZpLCBNaWtoYWlsIFl1cm9jaGtpbiwgTmlrb2xhb3MgTGl2YXRoaW5vcywgTmltcm9kIEhhcmVsLCBPcGhpciBBenVsYWksIE9zaHJpIE5hcGFyc3RlaywgUmFmYWVsIFRlaXhlaXJhIGRlIExpbWEsIFJhbWVzd2FyIFBhbmRhLCBTaXZhbiBEb3ZlaCwgU2h1YmhhbSBHdXB0YSwgU3ViaHJvIERhcywgU3llZCBaYXdhZCwgWXVzaWsgS2ltLCBaZXh1ZSBIZSwgQWxleGFuZGVyIEJyb29rcywgR2FiZSBHb29kaGFydCwgQW5pdGEgR292aW5kamVlLCBEZXJlayBMZWlzdCwgSWJyYWhpbSBJYnJhaGltLCBBeWEgU29mZmVyLCBEYXZpZCBDb3gsIEthdGUgU291bGUsIEx1aXMgTGFzdHJhcywgTmlybWl0IERlc2FpLCBTaGlsYSBPZmVrLWtvaWZtYW4sIFNyaXJhbSBSYWdoYXZhbiwgVGFudmVlciBTeWVkYS1NYWhtb29kLCBQZXRlciBTdGFhciwgVGFsIERyb3J5LCBSb2dlcmlvIEZlcmlzIiwyMDI1LTAyLTE0LCJHcmFuaXRlIFZpc2lvbjogYSBsaWdodHdlaWdodCwgb3Blbi1zb3VyY2UgbXVsdGltb2RhbCBtb2RlbCBmb3IgZW50ZXJwcmlzZSBJbnRlbGxpZ2VuY2UiLGh0dHBzOi8vYXJ4aXYub3JnL2Ficy8yNTAyLjA5OTI3LCwsLDI5ODAwMDAwMDAuMCwyLjk4QiwsLCwiU3RhZ2UgMTogIiJGb3IgdGhpcyBzdGFnZSwgd2UgdXNlIDU1OGsgaW1hZ2UtdGV4dCBwYWlycyB3aXRoIGNhcHRpb25zIHRha2VuIGZyb20gTExhVkEtUHJldHJhaW4iIgoKU3RhZ2UgMjogV2UgdXNlIHRoZSBzYW1lCmltYWdlLXRleHQgcGFpcnMgZGF0YSBhbmQgc2FtZSBtdWx0aS1jb252ZXJzYXRpb24gdGVtcGxhdGUgYXMgaW4gc3RhZ2UgMS4KClN0YWdlIDM6ICIiV2UgdXNlIGFwcHJveGltYXRlbHkgMjBNIGltYWdlLXRleHQgcGFpcnMgZnJvbSBvdXIKY29sbGVjdGVkIGRhdGFzZXRzLCBhcyBkZXNjcmliZWQgaW4gU2VjdGlvbiAzLiIiCgpUb3RhbCBzYW1wbGVzOiAyMDU1ODAwMCBpbWFnZS10ZXh0IHBhaXJzIiwsLCwsQ29uZmlkZW50LCJXZSBpbnRyb2R1Y2UgR3Jhbml0ZSBWaXNpb24sIGEgbGlnaHR3ZWlnaHQgbGFyZ2UgbGFuZ3VhZ2UgbW9kZWwgd2l0aCB2aXNpb24gY2FwYWJpbGl0aWVzLCBzcGVjaWZpY2FsbHkgZGVzaWduZWQgdG8gZXhjZWwgaW4gZW50ZXJwcmlzZSB1c2UgY2FzZXMsIHBhcnRpY3VsYXJseSBpbiB2aXN1YWwgZG9jdW1lbnQgdW5kZXJzdGFuZGluZy4gT3VyIG1vZGVsIGlzIHRyYWluZWQgb24gYSBjb21wcmVoZW5zaXZlIGluc3RydWN0aW9uLWZvbGxvd2luZyBkYXRhc2V0LCBpbmNsdWRpbmcgZG9jdW1lbnQtcmVsYXRlZCB0YXNrcywgc3VjaCBhcyBjb250ZW50IGV4dHJhY3Rpb24gZnJvbSB0YWJsZXMsIGNoYXJ0cywgZGlhZ3JhbXMsIHNrZXRjaGVzLCBhbmQgaW5mb2dyYXBoaWNzLCBhcyB3ZWxsIGFzIGdlbmVyYWwgaW1hZ2UgdGFza3MuIFRoZSBhcmNoaXRlY3R1cmUgb2YgR3Jhbml0ZSBWaXNpb24gaXMgY2VudGVyZWQgYXJvdW5kIHZpc3VhbCBtb2RhbGl0eSBhbGlnbm1lbnQgd2l0aCBhIGRlY29kZXItb25seSwgMiBiaWxsaW9uIHBhcmFtZXRlciBHcmFuaXRlIGxhcmdlIGxhbmd1YWdlIG1vZGVsLiBBZGRpdGlvbmFsbHksIHdlIGludHJvZHVjZSBhIGRlZGljYXRlZCBzYWZldHkgY2xhc3NpZmljYXRpb24gYXBwcm9hY2ggaW4gdGVzdC10aW1lIHRoYXQgbGV2ZXJhZ2VzIGEgc3BhcnNlIHNldCBvZiBhdHRlbnRpb24gdmVjdG9ycyB0byBpZGVudGlmeSBwb3RlbnRpYWwgaGFybWZ1bCBpbnB1dHMuIERlc3BpdGUgaXRzIGxpZ2h0d2VpZ2h0IGFyY2hpdGVjdHVyZSwgR3Jhbml0ZSBWaXNpb24gYWNoaWV2ZXMgc3Ryb25nIHJlc3VsdHMgaW4gc3RhbmRhcmQgYmVuY2htYXJrcyByZWxhdGVkIHRvIHZpc3VhbCBkb2N1bWVudCB1bmRlcnN0YW5kaW5nLCBhcyB3ZWxsIGFzIG9uIHRoZSBMaXZlWGl2IGJlbmNobWFyaywgd2hpY2ggaXMgZGVzaWduZWQgdG8gYXZvaWQgdGVzdCBzZXQgY29udGFtaW5hdGlvbiBieSB1c2luZyBhIGNvbnN0YW50bHkgdXBkYXRlZCBjb3JwdXMgb2YgcmVjZW50bHkgcHVibGlzaGVkIEFyeGl2IHBhcGVycy4gV2UgYXJlIHJlbGVhc2luZyB0aGUgbW9kZWwgdW5kZXIgdGhlIEFwYWNoZS0yIGxpY2Vuc2UsIGFsbG93aW5nIGZvciBib3RoIHJlc2VhcmNoIGFuZCBjb21tZXJjaWFsIHVzZSwgd2hpbGUgb2ZmZXJpbmcgY29tcGxldGUgdmlzaWJpbGl0eSBpbnRvIHRoZSB0cmFpbmluZyBkYXRhIGFuZCBvdGhlciByZWxldmFudCBkZXRhaWxzLiBTZWUgdGhpcyBodHRwcyBVUkwgZm9yIG1vZGVsIHdlaWdodHMuIiwsLE9wZW4gd2VpZ2h0cyAodW5yZXN0cmljdGVkKSxVbml0ZWQgU3RhdGVzIG9mIEFtZXJpY2EsIkdyYW5pdGUgMy4xIDJCLFNpZ0xJUCA0MDBNIiwsLCwsMjAyNS0xMS0yOCAxMTo1MjoxMyswMDowMCwsLCwsLEluZHVzdHJ5LCwsLCxVbnJlbGVhc2VkLCJBcGFjaGUgMi4wCmh0dHBzOi8vaHVnZ2luZ2ZhY2UuY28vaWJtLWdyYW5pdGUvZ3Jhbml0ZS12aXNpb24tMy4yLTJiIiwsLCwsLCwsaWJtLWdyYW5pdGUsLCwsWWVzClNvbmFyIERlZXAgUmVzZWFyY2gsTGFuZ3VhZ2UsIlF1ZXN0aW9uIGFuc3dlcmluZyxDaGF0LExhbmd1YWdlIG1vZGVsaW5nL2dlbmVyYXRpb24sUXVhbnRpdGF0aXZlIHJlYXNvbmluZyxUZXh0IHN1bW1hcml6YXRpb24iLFBlcnBsZXhpdHksLDIwMjUtMDItMTQsIkRlZXAgUmVzZWFyY2ggY29uZHVjdHMgY29tcHJlaGVuc2l2ZSwgZXhwZXJ0LWxldmVsIHJlc2VhcmNoIGFuZCBzeW50aGVzaXplcyBpdCBpbnRvIGFjY2Vzc2libGUsIGFjdGlvbmFibGUgcmVwb3J0cy4iLGh0dHBzOi8vd3d3LnBlcnBsZXhpdHkuYWkvaHViL2Jsb2cvaW50cm9kdWNpbmctcGVycGxleGl0eS1kZWVwLXJlc2VhcmNoLCwsLCwsLCwsLCwsLCxVbmtub3duLCJFeGhhdXN0aXZlIHJlc2VhcmNoCgpQZXJmb3JtcyBkb3plbnMgb2Ygc2VhcmNoZXMsIHJlYWRpbmcgaHVuZHJlZHMgb2Ygc291cmNlcwoKRXhwZXJ0IGxldmVsIGFuYWx5c2lzIGFjcm9zcyBkb21haW5zCgpSZWFzb25zIGF1dG9ub21vdXNseSBhbmQgZ2VuZXJhdGVzIGRldGFpbGVkIGluc2lnaHRzIGFjcm9zcyBhIGZ1bGwgcmFuZ2Ugb2Ygc3ViamVjdHPigJRmaW5hbmNlLCBtYXJrZXRpbmcsIHRlY2hub2xvZ3ksIGhlYWx0aCwgdHJhdmVsLCBhbmQgYmV5b25kCgpSZXBvcnQgR2VuZXJhdGlvbgoKT25jZSB0aGUgc291cmNlIG1hdGVyaWFscyBoYXZlIGJlZW4gZnVsbHkgZXZhbHVhdGVkLCB0aGUgYWdlbnQgdGhlbiBzeW50aGVzaXplcyBhbGwgdGhlIHJlc2VhcmNoIGludG8gYSBjbGVhciBhbmQgY29tcHJlaGVuc2l2ZSByZXBvcnQKCkRhdGEgUHJpdmFjeQoKTm8gdHJhaW5pbmcgb24gY3VzdG9tZXIgZGF0YSIsLCxIb3N0ZWQgYWNjZXNzIChubyBBUEkpLFVuaXRlZCBTdGF0ZXMgb2YgQW1lcmljYSwsLCwsLDIwMjUtMTEtMjggMTE6NTI6MTMrMDA6MDAsLCwsLCxJbmR1c3RyeSwsLCwsVW5yZWxlYXNlZCwsLCwsLCwsLCwsLCxObwpTdGVwLUF1ZGlvLVRUUy0zQixTcGVlY2gsIlRleHQtdG8tc3BlZWNoIChUVFMpLFNwZWVjaCBzeW50aGVzaXMiLFN0ZXBGdW4sLDIwMjUtMDItMTQsU3RlcC1BdWRpby1UVFMtM0IsaHR0cHM6Ly9odWdnaW5nZmFjZS5jby9zdGVwZnVuLWFpL1N0ZXAtQXVkaW8tVFRTLTNCLCwsLDMwMDAwMDAwMDAuMCwzQiwsLCwsLCwsLFVua25vd24sIlN0ZXAtQXVkaW8tVFRTLTNCIHJlcHJlc2VudHMgdGhlIGluZHVzdHJ5J3MgZmlyc3QgVGV4dC10by1TcGVlY2ggKFRUUykgbW9kZWwgdHJhaW5lZCBvbiBhIGxhcmdlLXNjYWxlIHN5bnRoZXRpYyBkYXRhc2V0IHV0aWxpemluZyB0aGUgTExNLUNoYXQgcGFyYWRpZ20uIEl0IGhhcyBhY2hpZXZlZCBTT1RBIENoYXJhY3RlciBFcnJvciBSYXRlIChDRVIpIHJlc3VsdHMgb24gdGhlIFNFRUQgVFRTIEV2YWwgYmVuY2htYXJrLiBUaGUgbW9kZWwgc3VwcG9ydHMgbXVsdGlwbGUgbGFuZ3VhZ2VzLCBhIHZhcmlldHkgb2YgZW1vdGlvbmFsIGV4cHJlc3Npb25zLCBhbmQgZGl2ZXJzZSB2b2ljZSBzdHlsZSBjb250cm9scy4gTm90YWJseSwgU3RlcC1BdWRpby1UVFMtM0IgaXMgYWxzbyB0aGUgZmlyc3QgVFRTIG1vZGVsIGluIHRoZSBpbmR1c3RyeSBjYXBhYmxlIG9mIGdlbmVyYXRpbmcgUkFQIGFuZCBIdW1taW5nLCBtYXJraW5nIGEgc2lnbmlmaWNhbnQgYWR2YW5jZW1lbnQgaW4gdGhlIGZpZWxkIG9mIHNwZWVjaCBzeW50aGVzaXMuCgpUaGlzIHJlcG9zaXRvcnkgcHJvdmlkZXMgdGhlIG1vZGVsIHdlaWdodHMgZm9yIFN0ZXBBdWRpby1UVFMtM0IsIHdoaWNoIGlzIGEgZHVhbC1jb2RlYm9vayB0cmFpbmVkIExMTSAoTGFyZ2UgTGFuZ3VhZ2UgTW9kZWwpIGZvciB0ZXh0LXRvLXNwZWVjaCBzeW50aGVzaXMuIEFkZGl0aW9uYWxseSwgaXQgaW5jbHVkZXMgYSB2b2NvZGVyIHRyYWluZWQgdXNpbmcgdGhlIGR1YWwtY29kZWJvb2sgYXBwcm9hY2gsIGFzIHdlbGwgYXMgYSBzcGVjaWFsaXplZCB2b2NvZGVyIHNwZWNpZmljYWxseSBvcHRpbWl6ZWQgZm9yIGh1bW1pbmcgZ2VuZXJhdGlvbi4gVGhlc2UgcmVzb3VyY2VzIGNvbGxlY3RpdmVseSBlbmFibGUgaGlnaC1xdWFsaXR5IHNwZWVjaCBzeW50aGVzaXMgYW5kIGh1bW1pbmcgY2FwYWJpbGl0aWVzLCBsZXZlcmFnaW5nIHRoZSBhZHZhbmNlZCBkdWFsLWNvZGVib29rIHRyYWluaW5nIG1ldGhvZG9sb2d5LiIsLCxPcGVuIHdlaWdodHMgKHVucmVzdHJpY3RlZCksQ2hpbmEsLCwsLCwyMDI1LTExLTI4IDExOjUzOjQ0KzAwOjAwLCwsLCwsSW5kdXN0cnksLCwsLFVucmVsZWFzZWQsIkFwYWNoZSAyLjAKaHR0cHM6Ly9odWdnaW5nZmFjZS5jby9zdGVwZnVuLWFpL1N0ZXAtQXVkaW8tVFRTLTNCCgpBcGFjaGUgMi4wCmh0dHBzOi8vZ2l0aHViLmNvbS9zdGVwZnVuLWFpL1N0ZXAtQXVkaW8iLCwsLCwsLCxzdGVwZnVuLWFpLCwsLFllcwpPbW5pSHVtYW4tMSwiVmlkZW8sVmlzaW9uLEF1ZGlvIiwiVmlkZW8gZ2VuZXJhdGlvbixJbWFnZS10by12aWRlbyIsQnl0ZURhbmNlLCJHYW9qaWUgTGluLCBKaWFud2VuIEppYW5nLCBKaWFxaSBZYW5nLCBaZXJvbmcgWmhlbmcsIENoYW8gTGlhbmciLDIwMjUtMDItMTMsT21uaUh1bWFuLTE6IFJldGhpbmtpbmcgdGhlIFNjYWxpbmctVXAgb2YgT25lLVN0YWdlIENvbmRpdGlvbmVkIEh1bWFuIEFuaW1hdGlvbiBNb2RlbHMsaHR0cHM6Ly9hcnhpdi5vcmcvYWJzLzI1MDIuMDEwNjEsLCwsLCwsLCwsLCwsLENvbmZpZGVudCwiRW5kLXRvLWVuZCBodW1hbiBhbmltYXRpb24sIHN1Y2ggYXMgYXVkaW8tZHJpdmVuIHRhbGtpbmcgaHVtYW4gZ2VuZXJhdGlvbiwgaGFzIHVuZGVyZ29uZSBub3RhYmxlIGFkdmFuY2VtZW50cyBpbiB0aGUgcmVjZW50IGZldyB5ZWFycy4gSG93ZXZlciwgZXhpc3RpbmcgbWV0aG9kcyBzdGlsbCBzdHJ1Z2dsZSB0byBzY2FsZSB1cCBhcyBsYXJnZSBnZW5lcmFsIHZpZGVvIGdlbmVyYXRpb24gbW9kZWxzLCBsaW1pdGluZyB0aGVpciBwb3RlbnRpYWwgaW4gcmVhbCBhcHBsaWNhdGlvbnMuIEluIHRoaXMgcGFwZXIsIHdlIHByb3Bvc2UgT21uaUh1bWFuLCBhIERpZmZ1c2lvbiBUcmFuc2Zvcm1lci1iYXNlZCBmcmFtZXdvcmsgdGhhdCBzY2FsZXMgdXAgZGF0YSBieSBtaXhpbmcgbW90aW9uLXJlbGF0ZWQgY29uZGl0aW9ucyBpbnRvIHRoZSB0cmFpbmluZyBwaGFzZS4gVG8gdGhpcyBlbmQsIHdlIGludHJvZHVjZSB0d28gdHJhaW5pbmcgcHJpbmNpcGxlcyBmb3IgdGhlc2UgbWl4ZWQgY29uZGl0aW9ucywgYWxvbmcgd2l0aCB0aGUgY29ycmVzcG9uZGluZyBtb2RlbCBhcmNoaXRlY3R1cmUgYW5kIGluZmVyZW5jZSBzdHJhdGVneS4gVGhlc2UgZGVzaWducyBlbmFibGUgT21uaUh1bWFuIHRv</x:v>
      </x:c>
    </x:row>
    <x:row r="55" ht="18" customHeight="1">
      <x:c r="A55" s="17" t="n">
        <x:v>50</x:v>
      </x:c>
      <x:c r="B55" s="17" t="n">
        <x:v>310</x:v>
      </x:c>
      <x:c r="C55" s="160" t="str">
        <x:v>IGZ1bGx5IGxldmVyYWdlIGRhdGEtZHJpdmVuIG1vdGlvbiBnZW5lcmF0aW9uLCB1bHRpbWF0ZWx5IGFjaGlldmluZyBoaWdobHkgcmVhbGlzdGljIGh1bWFuIHZpZGVvIGdlbmVyYXRpb24uIE1vcmUgaW1wb3J0YW50bHksIE9tbmlIdW1hbiBzdXBwb3J0cyB2YXJpb3VzIHBvcnRyYWl0IGNvbnRlbnRzIChmYWNlIGNsb3NlLXVwLCBwb3J0cmFpdCwgaGFsZi1ib2R5LCBmdWxsLWJvZHkpLCBzdXBwb3J0cyBib3RoIHRhbGtpbmcgYW5kIHNpbmdpbmcsIGhhbmRsZXMgaHVtYW4tb2JqZWN0IGludGVyYWN0aW9ucyBhbmQgY2hhbGxlbmdpbmcgYm9keSBwb3NlcywgYW5kIGFjY29tbW9kYXRlcyBkaWZmZXJlbnQgaW1hZ2Ugc3R5bGVzLiBDb21wYXJlZCB0byBleGlzdGluZyBlbmQtdG8tZW5kIGF1ZGlvLWRyaXZlbiBtZXRob2RzLCBPbW5pSHVtYW4gbm90IG9ubHkgcHJvZHVjZXMgbW9yZSByZWFsaXN0aWMgdmlkZW9zLCBidXQgYWxzbyBvZmZlcnMgZ3JlYXRlciBmbGV4aWJpbGl0eSBpbiBpbnB1dHMuIEl0IGFsc28gc3VwcG9ydHMgbXVsdGlwbGUgZHJpdmluZyBtb2RhbGl0aWVzIChhdWRpby1kcml2ZW4sIHZpZGVvLWRyaXZlbiBhbmQgY29tYmluZWQgZHJpdmluZyBzaWduYWxzKS4gVmlkZW8gc2FtcGxlcyBhcmUgcHJvdmlkZWQgb24gdGhlIHR0ZmFtaWx5IHByb2plY3QgcGFnZSAodGhpcyBodHRwcyBVUkwpIiwsLFVucmVsZWFzZWQsQ2hpbmEsLCwsLCwyMDI1LTExLTI4IDExOjUzOjQ0KzAwOjAwLCwsLCwsSW5kdXN0cnksLCwsLFVucmVsZWFzZWQsLCwsLCwsLCwsLCwsTm8KU29uYXIsTGFuZ3VhZ2UsIlF1ZXN0aW9uIGFuc3dlcmluZyxDaGF0LExhbmd1YWdlIG1vZGVsaW5nL2dlbmVyYXRpb24sUXVhbnRpdGF0aXZlIHJlYXNvbmluZyxTZWFyY2giLFBlcnBsZXhpdHksLDIwMjUtMDItMTEsTWVldCBuZXcgU29uYXI6IEEgQmxhemluZyBGYXN0IE1vZGVsIE9wdGltaXplZCBmb3IgUGVycGxleGl0eSBTZWFyY2gsaHR0cHM6Ly93d3cucGVycGxleGl0eS5haS9odWIvYmxvZy9tZWV0LW5ldy1zb25hciwsLCw3MDAwMDAwMDAwMC4wLDcwQiAoYXNzdW1pbmcgc2FtZSBhcyBiYXNlIG1vZGVsIExsYW1hIDMuMyA3MEIpLCwsLCwsLCwsQ29uZmlkZW50LCJTdGFydGluZyB0b2RheSwgYWxsIFBlcnBsZXhpdHkgUHJvIHVzZXJzIHdpbGwgYmUgYWJsZSB0byB0cnkgb3V0IHRoZSBsYXRlc3QgdmVyc2lvbiBvZiBTb25hciwgUGVycGxleGl0eSdzIGluLWhvdXNlIG1vZGVsIHRoYXQgaXMgb3B0aW1pemVkIGZvciBhbnN3ZXIgcXVhbGl0eSBhbmQgdXNlciBleHBlcmllbmNlLiBCdWlsdCBvbiB0b3Agb2YgTGxhbWEgMy4zIDcwQiwgU29uYXIgaGFzIGJlZW4gZnVydGhlciB0cmFpbmVkIHRvIGVuaGFuY2UgYW5zd2VyIGZhY3R1YWxpdHkgYW5kIHJlYWRhYmlsaXR5IGZvciBQZXJwbGV4aXR54oCZcyBkZWZhdWx0IHNlYXJjaCBtb2RlLgoKVGhyb3VnaCBjb21wcmVoZW5zaXZlIG9ubGluZSBBL0IgdGVzdGluZywgd2UgaGF2ZSBmb3VuZCB0aGF0IFNvbmFyIHNpZ25pZmljYW50bHkgb3V0cGVyZm9ybXMgbW9kZWxzIGluIGl0cyBjbGFzcywgbGlrZSBHUFQtNG8gbWluaSBhbmQgQ2xhdWRlIDMuNSBIYWlrdSwgd2hpbGUgY2xvc2VseSBtYXRjaGluZyBvciBleGNlZWRpbmcgdGhlIHBlcmZvcm1hbmNlIG9mIGZyb250aWVyIG1vZGVscyBsaWtlIEdQVC00byBhbmQgQ2xhdWRlIDMuNSBTb25uZXQgZm9yIHVzZXIgc2F0aXNmYWN0aW9uLiBQb3dlcmVkIGJ5IENlcmVicmFzIGluZmVyZW5jZSBpbmZyYXN0cnVjdHVyZSwgU29uYXIgcnVucyBhdCBhIGJsYXppbmcgZmFzdCBzcGVlZCBvZiAxMjAwIHRva2VucyBwZXIgc2Vjb25kIOKAlCBlbmFibGluZyBuZWFybHkgaW5zdGFudCBhbnN3ZXIgZ2VuZXJhdGlvbi4iLCwsQVBJIGFjY2VzcyxVbml0ZWQgU3RhdGVzIG9mIEFtZXJpY2EsTGxhbWEgMy4zIDcwQiwsLCwsMjAyNS0xMS0yOCAxMTo1Mzo0NCswMDowMCwsLCwsLEluZHVzdHJ5LCwsLCxVbnJlbGVhc2VkLCwsLCwsLCwsLCwsLE5vCk9SRUFMIDMyQiwiTWF0aGVtYXRpY3MsTGFuZ3VhZ2UiLCJNYXRoZW1hdGljYWwgcmVhc29uaW5nLFF1YW50aXRhdGl2ZSByZWFzb25pbmcsTGFuZ3VhZ2UgbW9kZWxpbmcvZ2VuZXJhdGlvbixRdWVzdGlvbiBhbnN3ZXJpbmciLCJTaGFuZ2hhaSBBSSBMYWIsU2hhbmdoYWkgSmlhbyBUb25nIFVuaXZlcnNpdHksQ2hpbmVzZSBVbml2ZXJzaXR5IG9mIEhvbmcgS29uZyAoQ1VISyksSW5ub0hLIiwiQ2hlbmdxaSBMeXUsIFNvbmd5YW5nIEdhbywgWXV6aGUgR3UsIFdlbndlaSBaaGFuZywgSmlhbmZlaSBHYW8sIEt1aWt1biBMaXUsIFppeWkgV2FuZywgU2h1YWliaW4gTGksIFFpYW4gWmhhbywgSGFpYW4gSHVhbmcsIFdlaWhhbiBDYW8sIEppYW5nbmluZyBMaXUsIEhvbmd3ZWkgTGl1LCBKdW5uYW4gTGl1LCBTb25neWFuZyBaaGFuZywgRGFodWEgTGluLCBLYWkgQ2hlbiIsMjAyNS0wMi0xMCxFeHBsb3JpbmcgdGhlIExpbWl0IG9mIE91dGNvbWUgUmV3YXJkIGZvciBMZWFybmluZyBNYXRoZW1hdGljYWwgUmVhc29uaW5nLGh0dHBzOi8vYXJ4aXYub3JnL2Ficy8yNTAyLjA2NzgxLCwsLDMyMDAwMDAwMDAwLjAsLCwsLCIiIkR1cmluZyB0cmFpbmluZyBpdGVyYXRpb25zLCBlYWNoIGJhdGNoIGNvbnNpc3RzIG9mIDY0IHF1ZXN0aW9ucywgd2l0aCAxNiByb2xsb3V0cyBwZXIgcXVlc3Rpb24uIFRoZSBtYXggbGVuZ3RoIG9mIGVhY2ggcm9sbG91dCB0cmFqZWN0b3J5IGlzIHNldCB0byAxNjM4NCB0b2tlbnMuIFRoZW4gdGhlIGNvcnJlY3RuZXNzIG9mIGVhY2ggcmVzcG9uc2UgaXMgYXZlcmFnZWQgdG8gY2FsY3VsYXRlIHRoZSBwYXNzIHJhdGUsIGFuZCBxdWVzdGlvbnMgd2l0aCBhbiBvdmVyYWxsIHBhc3MgcmF0ZSBvZiAwIG9yIDEgYXJlIGRpc2NhcmRlZC4iIgoKZnJvbSBodHRwczovL2dpdGh1Yi5jb20vSW50ZXJuTE0vT1JFQUwKOTAgc3RlcHMKCjkwKjE2Mzg0KjY0KjE2ICA9IDE1MDk5NDk0NDAgdG9rZW5zICAodXBwZXIgYm91bmQgc2luY2Ugc29tZSBxdWVzdGlvbnMgd2VyZSBkaXNjYXJkZWQpIiwsLE5WSURJQSBBMTAwLCxMaWtlbHksIlJlYXNvbmluZyBhYmlsaXRpZXMsIGVzcGVjaWFsbHkgdGhvc2UgZm9yIHNvbHZpbmcgY29tcGxleCBtYXRoIHByb2JsZW1zLCBhcmUgY3J1Y2lhbCBjb21wb25lbnRzIG9mIGdlbmVyYWwgaW50ZWxsaWdlbmNlLiBSZWNlbnQgYWR2YW5jZXMgYnkgcHJvcHJpZXRhcnkgY29tcGFuaWVzLCBzdWNoIGFzIG8tc2VyaWVzIG1vZGVscyBvZiBPcGVuQUksIGhhdmUgbWFkZSByZW1hcmthYmxlIHByb2dyZXNzIG9uIHJlYXNvbmluZyB0YXNrcy4gSG93ZXZlciwgdGhlIGNvbXBsZXRlIHRlY2huaWNhbCBkZXRhaWxzIHJlbWFpbiB1bnJldmVhbGVkLCBhbmQgdGhlIHRlY2huaXF1ZXMgdGhhdCBhcmUgYmVsaWV2ZWQgY2VydGFpbmx5IHRvIGJlIGFkb3B0ZWQgYXJlIG9ubHkgcmVpbmZvcmNlbWVudCBsZWFybmluZyAoUkwpIGFuZCB0aGUgbG9uZyBjaGFpbiBvZiB0aG91Z2h0cy4gVGhpcyBwYXBlciBwcm9wb3NlcyBhIG5ldyBSTCBmcmFtZXdvcmssIHRlcm1lZCBPUkVBTCwgdG8gcHVyc3VlIHRoZSBwZXJmb3JtYW5jZSBsaW1pdCB0aGF0IGNhbiBiZSBhY2hpZXZlZCB0aHJvdWdoIFx0ZXh0YmZ7T311dGNvbWUgXHRleHRiZntSRX13XHRleHRiZntBfXJkLWJhc2VkIHJlaW5mb3JjZW1lbnQgXHRleHRiZntMfWVhcm5pbmcgZm9yIG1hdGhlbWF0aWNhbCByZWFzb25pbmcgdGFza3MsIHdoZXJlIG9ubHkgYmluYXJ5IG91dGNvbWUgcmV3YXJkcyBhcmUgZWFzaWx5IGFjY2Vzc2libGUuIFdlIHRoZW9yZXRpY2FsbHkgcHJvdmUgdGhhdCBiZWhhdmlvciBjbG9uaW5nIG9uIHBvc2l0aXZlIHRyYWplY3RvcmllcyBmcm9tIGJlc3Qtb2YtTiAoQm9OKSBzYW1wbGluZyBpcyBzdWZmaWNpZW50IHRvIGxlYXJuIHRoZSBLTC1yZWd1bGFyaXplZCBvcHRpbWFsIHBvbGljeSBpbiBiaW5hcnkgZmVlZGJhY2sgZW52aXJvbm1lbnRzLiBUaGlzIGZvcm11bGF0aW9uIGZ1cnRoZXIgaW1wbGllcyB0aGF0IHRoZSByZXdhcmRzIG9mIG5lZ2F0aXZlIHNhbXBsZXMgc2hvdWxkIGJlIHJlc2hhcGVkIHRvIGVuc3VyZSB0aGUgZ3JhZGllbnQgY29uc2lzdGVuY3kgYmV0d2VlbiBwb3NpdGl2ZSBhbmQgbmVnYXRpdmUgc2FtcGxlcy4gVG8gYWxsZXZpYXRlIHRoZSBsb25nLWV4aXN0aW5nIGRpZmZpY3VsdGllcyBicm91Z2h0IGJ5IHNwYXJzZSByZXdhcmRzIGluIFJMLCB3aGljaCBhcmUgZXZlbiBleGFjZXJiYXRlZCBieSB0aGUgcGFydGlhbCBjb3JyZWN0bmVzcyBvZiB0aGUgbG9uZyBjaGFpbiBvZiB0aG91Z2h0IGZvciByZWFzb25pbmcgdGFza3MsIHdlIGZ1cnRoZXIgYXBwbHkgYSB0b2tlbi1sZXZlbCByZXdhcmQgbW9kZWwgdG8gc2FtcGxlIGltcG9ydGFudCB0b2tlbnMgaW4gcmVhc29uaW5nIHRyYWplY3RvcmllcyBmb3IgbGVhcm5pbmcuIFdpdGggT1JFQUwsIGZvciB0aGUgZmlyc3QgdGltZSwgYSA3QiBtb2RlbCBjYW4gb2J0YWluIDk0LjAgcGFzc0AxIGFjY3VyYWN5IG9uIE1BVEgtNTAwIHRocm91Z2ggUkwsIGJlaW5nIG9uIHBhciB3aXRoIDMyQiBtb2RlbHMuIE9SRUFMLTMyQiBhbHNvIHN1cnBhc3NlcyBwcmV2aW91cyAzMkIgbW9kZWxzIHRyYWluZWQgYnkgZGlzdGlsbGF0aW9uIHdpdGggOTUuMCBwYXNzQDEgYWNjdXJhY3kgb24gTUFUSC01MDAuIE91ciBpbnZlc3RpZ2F0aW9uIGFsc28gaW5kaWNhdGVzIHRoZSBpbXBvcnRhbmNlIG9mIGluaXRpYWwgcG9saWN5IG1vZGVscyBhbmQgdHJhaW5pbmcgcXVlcmllcyBmb3IgUkwuIENvZGUsIG1vZGVscywgYW5kIGRhdGEgd2lsbCBiZSByZWxlYXNlZCB0byBiZW5lZml0IGZ1dHVyZSByZXNlYXJjaFxmb290bm90ZXt0aGlzIGh0dHBzIFVSTH0uIiwxLjAsLE9wZW4gd2VpZ2h0cyAodW5yZXN0cmljdGVkKSwiQ2hpbmEsQ2hpbmEsSG9uZyBLb25nLEhvbmcgS29uZyIsUXdlbjIuNS0zMkIsMi44OTkxMDI5ZSsyMCw2IEZMT1AgLyB0b2tlbiAvIHBhcmFtZXRlciAqIDMyICogMTBeIDkgcGFyYW1ldGVycyAqIDE1MDk5NDk0NDAgdG9rZW5zIFtzZWUgZGF0YXNldCBzaXplIG5vdGVzXSA9IDIuODk5MTAyOWUrMjAgRkxPUCwxMjguMCwsMjAyNS0xMS0yOCAxMTo1Mzo0NCswMDowMCwsLCwsLCJBY2FkZW1pYSxBY2FkZW1pYSxBY2FkZW1pYSxHb3Zlcm5tZW50IiwsLCwsT3BlbiBzb3VyY2UsImFwYWNoZSAyCmh0dHBzOi8vZ2l0aHViLmNvbS9JbnRlcm5MTS9PUkVBTApodHRwczovL2h1Z2dpbmdmYWNlLmNvL2ludGVybmxtL09SRUFMLTMyQiIsLCwsLCwxMDA1NDAuMTU3MjExNDc5NDUsT3BlcmF0aW9uIGNvdW50aW5nLGludGVybmxtLCwsLFllcwpPUkVBTCA3QiwiTWF0aGVtYXRpY3MsTGFuZ3VhZ2UiLCJNYXRoZW1hdGljYWwgcmVhc29uaW5nLFF1YW50aXRhdGl2ZSByZWFzb25pbmcsTGFuZ3VhZ2UgbW9kZWxpbmcvZ2VuZXJhdGlvbixRdWVzdGlvbiBhbnN3ZXJpbmciLCJTaGFuZ2hhaSBBSSBMYWIsU2hhbmdoYWkgSmlhbyBUb25nIFVuaXZlcnNpdHksQ2hpbmVzZSBVbml2ZXJzaXR5IG9mIEhvbmcgS29uZyAoQ1VISyksSW5ub0hLIiwiQ2hlbmdxaSBMeXUsIFNvbmd5YW5nIEdhbywgWXV6aGUgR3UsIFdlbndlaSBaaGFuZywgSmlhbmZlaSBHYW8sIEt1aWt1biBMaXUsIFppeWkgV2FuZywgU2h1YWliaW4gTGksIFFpYW4gWmhhbywgSGFpYW4gSHVhbmcsIFdlaWhhbiBDYW8sIEppYW5nbmluZyBMaXUsIEhvbmd3ZWkgTGl1LCBKdW5uYW4gTGl1LCBTb25neWFuZyBaaGFuZywgRGFodWEgTGluLCBLYWkgQ2hlbiIsMjAyNS0wMi0xMCxFeHBsb3JpbmcgdGhlIExpbWl0IG9mIE91dGNvbWUgUmV3YXJkIGZvciBMZWFybmluZyBNYXRoZW1hdGljYWwgUmVhc29uaW5nLGh0dHBzOi8vYXJ4aXYub3JnL2Ficy8yNTAyLjA2NzgxLCwsLDcwMDAwMDAwMDAuMCwsLCwsIiIiRHVyaW5nIHRyYWluaW5nIGl0ZXJhdGlvbnMsIGVhY2ggYmF0Y2ggY29uc2lzdHMgb2YgNjQgcXVlc3Rpb25zLCB3aXRoIDE2IHJvbGxvdXRzIHBlciBxdWVzdGlvbi4gVGhlIG1heCBsZW5ndGggb2YgZWFjaCByb2xsb3V0IHRyYWplY3RvcnkgaXMgc2V0IHRvIDE2Mzg0IHRva2Vucy4gVGhlbiB0aGUgY29ycmVjdG5lc3Mgb2YgZWFjaCByZXNwb25zZSBpcyBhdmVyYWdlZCB0byBjYWxjdWxhdGUgdGhlIHBhc3MgcmF0ZSwgYW5kIHF1ZXN0aW9ucyB3aXRoIGFuIG92ZXJhbGwgcGFzcyByYXRlIG9mIDAgb3IgMSBhcmUgZGlzY2FyZGVkLiIiCgpmcm9tIGh0dHBzOi8vZ2l0aHViLmNvbS9JbnRlcm5MTS9PUkVBTAo5MCBzdGVwcwoKOTAqMTYzODQqNjQqMTYgID0gMTUwOTk0OTQ0MCB0b2tlbnMgICh1cHBlciBib3VuZCBzaW5jZSBzb21lIHF1ZXN0aW9ucyB3ZXJlIGRpc2NhcmRlZCkiLDkuMCwiIiJJdCB0YWtlcyBhYm91dCA5IGhvdXJzIHRvIHRyYWluIHRoZSBtb2RlbCA5MCBzdGVwcyB3aXRoIDMyeEExMDAuIiIiLE5WSURJQSBBMTAwLCxMaWtlbHksIlJlYXNvbmluZyBhYmlsaXRpZXMsIGVzcGVjaWFsbHkgdGhvc2UgZm9yIHNvbHZpbmcgY29tcGxleCBtYXRoIHByb2JsZW1zLCBhcmUgY3J1Y2lhbCBjb21wb25lbnRzIG9mIGdlbmVyYWwgaW50ZWxsaWdlbmNlLiBSZWNlbnQgYWR2YW5jZXMgYnkgcHJvcHJpZXRhcnkgY29tcGFuaWVzLCBzdWNoIGFzIG8tc2VyaWVzIG1vZGVscyBvZiBPcGVuQUksIGhhdmUgbWFkZSByZW1hcmthYmxlIHByb2dyZXNzIG9uIHJlYXNvbmluZyB0YXNrcy4gSG93ZXZlciwgdGhlIGNvbXBsZXRlIHRlY2huaWNhbCBkZXRhaWxzIHJlbWFpbiB1bnJldmVhbGVkLCBhbmQgdGhlIHRlY2huaXF1ZXMgdGhhdCBhcmUgYmVsaWV2ZWQgY2VydGFpbmx5IHRvIGJlIGFkb3B0ZWQgYXJlIG9ubHkgcmVpbmZvcmNlbWVudCBsZWFybmluZyAoUkwpIGFuZCB0aGUgbG9uZyBjaGFpbiBvZiB0aG91Z2h0cy4gVGhpcyBwYXBlciBwcm9wb3NlcyBhIG5ldyBSTCBmcmFtZXdvcmssIHRlcm1lZCBPUkVBTCwgdG8gcHVyc3VlIHRoZSBwZXJmb3JtYW5jZSBsaW1pdCB0aGF0IGNhbiBiZSBhY2hpZXZlZCB0aHJvdWdoIFx0ZXh0YmZ7T311dGNvbWUgXHRleHRiZntSRX13XHRleHRiZntBfXJkLWJhc2VkIHJlaW5mb3JjZW1lbnQgXHRleHRiZntMfWVhcm5pbmcgZm9yIG1hdGhlbWF0aWNhbCByZWFzb25pbmcgdGFza3MsIHdoZXJlIG9ubHkgYmluYXJ5IG91dGNvbWUgcmV3YXJkcyBhcmUgZWFzaWx5IGFjY2Vzc2libGUuIFdlIHRoZW9yZXRpY2FsbHkgcHJvdmUgdGhhdCBiZWhhdmlvciBjbG9uaW5nIG9uIHBvc2l0aXZlIHRyYWplY3RvcmllcyBmcm9tIGJlc3Qtb2YtTiAoQm9OKSBzYW1wbGluZyBpcyBzdWZmaWNpZW50IHRvIGxlYXJuIHRoZSBLTC1yZWd1bGFyaXplZCBvcHRpbWFsIHBvbGljeSBpbiBiaW5hcnkgZmVlZGJhY2sgZW52aXJvbm1lbnRzLiBUaGlzIGZvcm11bGF0aW9uIGZ1cnRoZXIgaW1wbGllcyB0aGF0IHRoZSByZXdhcmRzIG9mIG5lZ2F0aXZlIHNhbXBsZXMgc2hvdWxkIGJlIHJlc2hhcGVkIHRvIGVuc3VyZSB0aGUgZ3JhZGllbnQgY29uc2lzdGVuY3kgYmV0d2VlbiBwb3NpdGl2ZSBhbmQgbmVnYXRpdmUgc2FtcGxlcy4gVG8gYWxsZXZpYXRlIHRoZSBsb25nLWV4aXN0aW5nIGRpZmZpY3VsdGllcyBicm91Z2h0IGJ5IHNwYXJzZSByZXdhcmRzIGluIFJMLCB3aGljaCBhcmUgZXZlbiBleGFjZXJiYXRlZCBieSB0aGUgcGFydGlhbCBjb3JyZWN0bmVzcyBvZiB0aGUgbG9uZyBjaGFpbiBvZiB0aG91Z2h0IGZvciByZWFzb25pbmcgdGFza3MsIHdlIGZ1cnRoZXIgYXBwbHkgYSB0b2tlbi1sZXZlbCByZXdhcmQgbW9kZWwgdG8gc2FtcGxlIGltcG9ydGFudCB0b2tlbnMgaW4gcmVhc29uaW5nIHRyYWplY3RvcmllcyBmb3IgbGVhcm5pbmcuIFdpdGggT1JFQUwsIGZvciB0aGUgZmlyc3QgdGltZSwgYSA3QiBtb2RlbCBjYW4gb2J0YWluIDk0LjAgcGFzc0AxIGFjY3VyYWN5IG9uIE1BVEgtNTAwIHRocm91Z2ggUkwsIGJlaW5nIG9uIHBhciB3aXRoIDMyQiBtb2RlbHMuIE9SRUFMLTMyQiBhbHNvIHN1cnBhc3NlcyBwcmV2aW91cyAzMkIgbW9kZWxzIHRyYWluZWQgYnkgZGlzdGlsbGF0aW9uIHdpdGggOTUuMCBwYXNzQDEgYWNjdXJhY3kgb24gTUFUSC01MDAuIE91ciBpbnZlc3RpZ2F0aW9uIGFsc28gaW5kaWNhdGVzIHRoZSBpbXBvcnRhbmNlIG9mIGluaXRpYWwgcG9saWN5IG1vZGVscyBhbmQgdHJhaW5pbmcgcXVlcmllcyBmb3IgUkwuIENvZGUsIG1vZGVscywgYW5kIGRhdGEgd2lsbCBiZSByZWxlYXNlZCB0byBiZW5lZml0IGZ1dHVyZSByZXNlYXJjaFxmb290bm90ZXt0aGlzIGh0dHBzIFVSTH0uIiwxLjAsLE9wZW4gd2VpZ2h0cyAodW5yZXN0cmljdGVkKSwiQ2hpbmEsQ2hpbmEsSG9uZyBLb25nLEhvbmcgS29uZyIsUXdlbjIuNS03Qiw3Ljg0NDk2OTZlKzE5LCIzMTIwMDAwMDAwMDAwMDAgRkxPUCAvIEdQVSAvIHNlYyBbZnAxNiBhc3N1bWVkXSAqIDMyIEdQVXMgKiA5IGhvdXJzICogMzYwMCBzZWMgLyBob3VyICogMC4zIFthc3N1bWVkIHV0aWxpemF0aW9uXSA9IDkuNzA0NDQ4ZSsxOSBGTE9QCgo2IEZMT1AgLyB0b2tlbiAvIHBhcmFtZXRlciAqIDcgKiAxMF4gOSBwYXJhbWV0ZXJzICogMTUwOTk0OTQ0MCB0b2tlbnMgW3NlZSBkYXRhc2V0IHNpemUgbm90ZXNdID0gNi4zNDE3ODc2ZSsxOSBGTE9QCgpzcXJ0KDkuNzA0NDQ4ZSsxOSo2LjM0MTc4NzZlKzE5KSA9IDcuODQ0OTY5NmUrMTkgRkxPUCIsMzIuMCwsMjAyNS0xMS0yOCAxMTo1Mzo0NCswMDowMCwsLCwsLCJBY2FkZW1pYSxBY2FkZW1pYSxBY2FkZW1pYSxHb3Zlcm5tZW50IiwsLCwsT3BlbiBzb3VyY2UsImFwYWNoZSAyCmh0dHBzOi8vZ2l0aHViLmNvbS9JbnRlcm5MTS9PUkVBTApodHRwczovL2h1Z2dpbmdmYWNlLmNvL2ludGVybmxtL09SRUFMLTdCIiwsLCwsLDI1MTM1LjAzOTMwMjg2OTg2NCwiT3BlcmF0aW9uIGNvdW50aW5nLEhhcmR3YXJlIixpbnRlcm5sbSwsLCxZZXMKQW5pbWF0ZSBBbnlvbmUgMixWaWRlbywiVmlkZW8gZ2VuZXJhdGlvbixWaWRlby10by12aWRlbyxJbWFnZS10by12aWRlbyIsQWxpYmFiYSwiTGkgSHUsIEd1YW5neXVhbiBXYW5nLCBaaGVuIFNoZW4sIFhpbiBHYW8sIERlY2hhbyBNZW5nLCBMaWFuIFpodW8sIFBlbmcgWmhhbmcsIEJhbmcgWmhhbmcsIExpZWZlbmcgQm8iLDIwMjUtMDItMTAsQW5pbWF0ZSBBbnlvbmUgMjogSGlnaC1GaWRlbGl0eSBDaGFyYWN0ZXIgSW1hZ2UgQW5pbWF0aW9uIHdpdGggRW52aXJvbm1lbnQgQWZmb3JkYW5jZSxodHRwczovL2FyeGl2Lm9yZy9hYnMvMjUwMi4wNjE0NSwsLCwsLCwsLCIiIndlIGN1cmF0ZWQgYSBkYXRhc2V0IG9mIDEwMCwwMDAgY2hhcmFjdGVyIHZpZGVvcyBjb2xsZWN0ZWQgZnJvbSB0aGUgaW50ZXJuZXQsIGVuY29tcGFzc2luZyBhIGJyb2FkZXIgcmFuZ2Ugb2Ygc2NlbmUgdHlwZXMsIGFjdGlvbiBjYXRlZ29yaWVzLCBhbmQgaHVtYW4tb2JqZWN0IGludGVyYWN0aW9uIGNhc2VzIiIiLCwsTlZJRElBIEExMDAsLFVua25vd24sIlJlY2VudCBjaGFyYWN0ZXIgaW1hZ2UgYW5pbWF0aW9uIG1ldGhvZHMgYmFzZWQgb24gZGlmZnVzaW9uIG1vZGVscywgc3VjaCBhcyBBbmltYXRlIEFueW9uZSwgaGF2ZSBtYWRlIHNpZ25pZmljYW50IHByb2dyZXNzIGluIGdlbmVyYXRpbmcgY29uc2lzdGVudCBhbmQgZ2VuZXJhbGl6YWJsZSBjaGFyYWN0ZXIgYW5pbWF0aW9ucy4gSG93ZXZlciwgdGhlc2UgYXBwcm9hY2hlcyBmYWlsIHRvIHByb2R1Y2UgcmVhc29uYWJsZSBhc3NvY2lhdGlvbnMgYmV0d2VlbiBjaGFyYWN0ZXJzIGFuZCB0aGVpciBlbnZpcm9ubWVudHMuIFRvIGFkZHJlc3MgdGhpcyBsaW1pdGF0aW9uLCB3ZSBpbnRyb2R1Y2UgQW5pbWF0ZSBBbnlvbmUgMiwgYWltaW5nIHRvIGFuaW1hdGUgY2hhcmFjdGVycyB3aXRoIGVudmlyb25tZW50IGFmZm9yZGFuY2UuIEJleW9uZCBleHRyYWN0aW5nIG1vdGlvbiBzaWduYWxzIGZyb20gc291cmNlIHZpZGVvLCB3ZSBhZGRpdGlvbmFsbHkgY2FwdHVyZSBlbnZpcm9ubWVudGFsIHJlcHJlc2VudGF0aW9ucyBhcyBjb25kaXRpb25hbCBpbnB1dHMuIFRoZSBlbnZpcm9ubWVudCBpcyBmb3JtdWxhdGVkIGFzIHRoZSByZWdpb24gd2l0aCB0aGUgZXhjbHVzaW9uIG9mIGNoYXJhY3RlcnMgYW5kIG91ciBtb2RlbCBnZW5lcmF0ZXMgY2hhcmFjdGVycyB0byBwb3B1bGF0ZSB0aGVzZSByZWdpb25zIHdoaWxlIG1haW50YWluaW5nIGNvaGVyZW5jZSB3aXRoIHRoZSBlbnZpcm9ubWVudGFsIGNvbnRleHQuIFdlIHByb3Bvc2UgYSBzaGFwZS1hZ25vc3RpYyBtYXNrIHN0cmF0ZWd5IHRoYXQgbW9yZSBlZmZlY3RpdmVseSBjaGFyYWN0ZXJpemVzIHRoZSByZWxhdGlvbnNoaXAgYmV0d2VlbiBjaGFyYWN0ZXIgYW5kIGVudmlyb25tZW50LiBGdXJ0aGVybW9yZSwgdG8gZW5oYW5jZSB0aGUgZmlkZWxpdHkgb2Ygb2JqZWN0IGludGVyYWN0aW9ucywgd2UgbGV2ZXJhZ2UgYW4gb2JqZWN0IGd1aWRlciB0byBleHRyYWN0IGZlYXR1cmVzIG9mIGludGVyYWN0aW5nIG9iamVjdHMgYW5kIGVtcGxveSBzcGF0aWFsIGJsZW5kaW5nIGZvciBmZWF0dXJlIGluamVjdGlvbi4gV2UgYWxzbyBpbnRyb2R1Y2UgYSBwb3NlIG1vZHVsYXRpb24gc3RyYXRlZ3kgdGhhdCBlbmFibGVzIHRoZSBtb2RlbCB0byBoYW5kbGUgbW9yZSBkaXZlcnNlIG1vdGlvbiBwYXR0ZXJucy4gRXhwZXJpbWVudGFsIHJlc3VsdHMgZGVtb25zdHJhdGUgdGhlIHN1cGVyaW9yIHBlcmZvcm1hbmNlIG9mIHRoZSBwcm9wb3NlZCBtZXRob2QuIiwsLFVucmVsZWFzZWQsQ2hpbmEsLCwsOC4wLCwyMDI1LTExLTI4IDExOjUzOjQ0KzAwOjAwLCwsLCwsSW5kdXN0cnksLCwsLFVucmVsZWFzZWQsLCwsLCwsNjI4My43NTk4MjU3MTc0NjYsLCwsLCxObwpab25vcy12MC4xLFNwZWVjaCwiVGV4dC10by1zcGVlY2ggKFRUUyksU3BlZWNoIHN5bnRoZXNpcyIsWnlwaHJhLCwyMDI1LTAyLTEwLEJldGEgUmVsZWFzZSBvZiBab25vcy12MC4xLGh0dHBzOi8vZ2l0aHViLmNvbS9aeXBocmEvWm9ub3MsLCwsMTYwMDAwMDAwMC4wLCIxLjZCCiIsLCwsIiIiVGhlIFpvbm9zLXYwLjEgbW9kZWxzIGFyZSB0cmFpbmVkIG9uIGFwcHJveGltYXRlbHkgMjAwLDAwMCBob3VycyBvZiBzcGVlY2ggZGF0YSwgZW5jb21wYXNzaW5nIGJvdGggbmV1dHJhbC10b25lZCBzcGVlY2ggKGxpa2UgYXVkaW9ib29rIG5hcnJhdGlvbikgYW5kIGhpZ2hseSBleHByZXNzaXZlIHNwZWVjaC4gVGhlIG1ham9yaXR5IG9mIG91ciBkYXRhIGlzIEVuZ2xpc2gsIGFsdGhvdWdoIHRoZXJlIGFyZSBzdWJzdGFudGlhbCBhbW91bnRzIG9mIENoaW5lc2UsIEphcGFuZXNlLCBGcmVuY2gsIFNwYW5pc2gsIGFuZCBHZXJtYW4uIiIiLCwsLCxDb25maWRlbnQsIlpvbm9zLXYwLjEgaXMgYSBsZWFkaW5nIG9wZW4td2VpZ2h0IHRleHQtdG8tc3BlZWNoIG1vZGVsIHRyYWluZWQgb24gbW9yZSB0aGFuIDIwMGsgaG91cnMgb2YgdmFyaWVkIG11bHRpbGluZ3VhbCBzcGVlY2gsIGRlbGl2ZXJpbmcgZXhwcmVzc2l2ZW5lc3MgYW5kIHF1YWxpdHkgb24gcGFyIHdpdGjigJRvciBldmVuIHN1cnBhc3NpbmfigJR0b3AgVFRTIHByb3ZpZGVycy4KCk91ciBtb2RlbCBlbmFibGVzIGhpZ2hseSBuYXR1cmFsIHNwZWVjaCBnZW5lcmF0aW9uIGZyb20gdGV4dCBwcm9tcHRzIHdoZW4gZ2l2ZW4gYSBzcGVha2VyIGVtYmVkZGluZyBvciBhdWRpbyBwcmVmaXgsIGFuZCBjYW4gYWNjdXJhdGVseSBwZXJmb3JtIHNwZWVjaCBjbG9uaW5nIHdoZW4gZ2l2ZW4gYSByZWZlcmVuY2UgY2xpcCBzcGFubmluZyBqdXN0IGEgZmV3IHNlY29uZHMuIFRoZSBjb25kaXRpb25pbmcgc2V0dXAgYWxzbyBhbGxvd3MgZm9yIGZpbmUgY29udHJvbCBvdmVyIHNwZWFraW5nIHJhdGUsIHBpdGNoIHZhcmlhdGlvbiwgYXVkaW8gcXVhbGl0eSwgYW5kIGVtb3Rpb25zIHN1Y2ggYXMgaGFwcGluZXNzLCBmZWFyLCBzYWRuZXNzLCBhbmQgYW5nZXIuIFRoZSBtb2RlbCBvdXRwdXRzIHNwZWVjaCBuYXRpdmVseSBhdCA0NGtIei4iLCwsT3BlbiB3ZWlnaHRzICh1bnJlc3RyaWN0ZWQpLFVuaXRlZCBTdGF0ZXMgb2YgQW1lcmljYSwsLCwsLDIwMjUtMTEtMjggMTE6NTM6NDQrMDA6MDAsLCwsLCxJbmR1c3RyeSwsLCwsVW5yZWxlYXNlZCwiQXBhY2hlIDIuMApodHRwczovL2h1Z2dpbmdmYWNlLmNvL1p5cGhyYS9ab25vcy12MC4xLXRyYW5zZm9ybWVyIiwsLCwsLCwsWnlwaHJhLCwsLFllcwpIQU1TVEVSIFZMTSxSb2JvdGljcyxSb2JvdGljIG1hbmlwdWxhdGlvbiwiTlZJRElBLFVuaXZlcnNpdHkgb2YgV2FzaGluZ3RvbixVbml2ZXJzaXR5IG9mIFNvdXRoZXJuIENhbGlmb3JuaWEiLCJZaSBMaSwgWXVxdWFuIERlbmcsIEplc3NlIFpoYW5nLCBKb2VsIEphbmcsIE1hcml1cyBNZW1tZWwsIFJheW1vbmQgWXUsIENhZWxhbiBSZWVkIEdhcnJldHQsIEZhYmlvIFJhbW9zLCBEaWV0ZXIgRm94LCBBbnFpIExpLCBBYmhpc2hlayBHdXB0YSwgQW5raXQgR295YWwiLDIwMjUtMDItMDgsSEFNU1RFUjogSGllcmFyY2hpY2FsIEFjdGlvbiBNb2RlbHMgRm9yIE9wZW4tV29ybGQgUm9ib3QgTWFuaXB1bGF0aW9uLCJodHRwczovL2FyeGl2Lm9yZy9hYnMvMjUwMi4wNTQ4NQpodHRwczovL2hhbXN0ZXItcm9ib3QuZ2l0aHViLmlvLwpodHRwczovL2dpdGh1Yi5jb20vbGl5aTE0L0hBTVNURVJfYmV0YQpodHRwczovL2h1Z2dpbmdmYWNlLmNvL3lpbGkxOC9IYW1zdGVyX2RldiIsMTA0LjAsLCwxMzQ5MzkxNjczNi4wLCJodHRwczovL2h1Z2dpbmdmYWNlLmNvL3lpbGkxOC9IYW1zdGVyX2RldgpWTE06ICBWSUxBIDEuNS0xM2IsIDEzNDkzOTE2NzM2IHBhcmFtZXRlcnMKcG9saWN5OiBlaXRoZXIgUlZULTIgb3IgM0QtREEKCnRoaXMgcmVjb3JkIGlzIGZvciB0aGUgSEFNU1RFUiBWTE0sIHNvIHRoZSBwb2xpY3kgaXMgbm90IGluY2x1ZGVkCgoKIiwyLjQwODE0MDhlKzIxLDIuMzAwMzEzNmUrMjEgRkxPUCBbYmFzZSBtb2RlbCBjb21wdXRlXSArIDEuMDc4MjcyZTIwIEZMT1AgW2ZpbWV0dW5lIGNvbXB1dGVdID0gMi40MDgxNDA4ZSsyMSBGTE9QLCwsMzAuMCwiQi4xLCBWTE0gVHJhaW5pbmcgRGV0YWlsczogIiJXZSB0cmFpbiBvdXIgVkxNLCBWSUxBMS41LTEzQiBMaW4gZXQgYWwuICgyMDI0KSwgb24gYSBub2RlIGVxdWlwcGVkIHdpdGggZWlnaHQgTlZJRElBIEExMDAgR1BVcywgZWFjaCB1dGlsaXppbmcgYXBwcm94aW1hdGVseSA2NSBHQiBvZiBtZW1vcnkuIFRoZSB0cmFpbmluZyBwcm9jZXNzIHRha2VzIGFib3V0IDMwIGhvdXJzIHRvIGNvbXBsZXRlLiBXZSB1c2UgYW4gZWZmZWN0aXZlIGJhdGNoIHNpemUgb2YgMjU2IGFuZCBhIGxlYXJuaW5nIHJhdGUgb2YgMcOXMTDiiJI1LiBEdXJpbmcgZmluZS10dW5pbmcsIHRoZSBlbnRpcmUgbW9kZWzigJRpbmNsdWRpbmcgdGhlIHZpc2lvbiBlbmNvZGVy4oCUaXMgdXBkYXRlZC4iIiIsTlZJRElBIEExMDAgU1hNNCA4MCBHQiwsQ29uZmlkZW50LCJMYXJnZSBmb3VuZGF0aW9uIG1vZGVscyBoYXZlIHNob3duIHN0cm9uZyBvcGVuLXdvcmxkIGdlbmVyYWxpemF0aW9uIHRvIGNvbXBsZXggcHJvYmxlbXMgaW4gdmlzaW9uIGFuZCBsYW5ndWFnZSwgYnV0IHNpbWlsYXIgbGV2ZWxzIG9mIGdlbmVyYWxpemF0aW9uIGhhdmUgeWV0IHRvIGJlIGFjaGlldmVkIGluIHJvYm90aWNzLiBPbmUgZnVuZGFtZW50YWwgY2hhbGxlbmdlIGlzIHRoZSBsYWNrIG9mIHJvYm90aWMgZGF0YSwgd2hpY2ggYXJlIHR5cGljYWxseSBvYnRhaW5lZCB0aHJvdWdoIGV4cGVuc2l2ZSBvbi1yb2JvdCBvcGVyYXRpb24uIEEgcHJvbWlzaW5nIHJlbWVkeSBpcyB0byBsZXZlcmFnZSBjaGVhcGVyLCBvZmYtZG9tYWluIGRhdGEgc3VjaCBhcyBhY3Rpb24tZnJlZSB2aWRlb3MsIGhhbmQtZHJhd24gc2tldGNoZXMgb3Igc2ltdWxhdGlvbiBkYXRhLiBJbiB0aGlzIHdvcmssIHdlIHBvc2l0IHRoYXQgaGllcmFyY2hpY2FsIHZpc2lvbi1sYW5ndWFnZS1hY3Rpb24gKFZMQSkgbW9kZWxzIGNhbiBiZSBtb3JlIGVmZmVjdGl2ZSBpbiB1dGlsaXppbmcgb2ZmLWRvbWFpbiBkYXRhIHRoYW4gc3RhbmRhcmQgbW9ub2xpdGhpYyBWTEEgbW9kZWxzIHRoYXQgZGlyZWN0bHkgZmluZXR1bmUgdmlzaW9uLWxhbmd1YWdlIG1vZGVscyAoVkxNcykgdG8gcHJlZGljdCBhY3Rpb25zLiBJbiBwYXJ0aWN1bGFyLCB3ZSBzdHVkeSBhIGNsYXNzIG9mIGhpZXJhcmNoaWNhbCBWTEEgbW9kZWxzLCB3aGVyZSB0aGUgaGlnaC1sZXZlbCBWTE0gaXMgZmluZXR1bmVkIHRvIHByb2R1Y2UgYSBjb2Fyc2UgMkQgcGF0aCBpbmRpY2F0aW5nIHRoZSBkZXNpcmVkIHJvYm90IGVuZC1lZmZlY3RvciB0cmFqZWN0b3J5IGdpdmVuIGFuIFJHQiBpbWFnZSBhbmQgYSB0YXNrIGRlc2NyaXB0aW9uLiBUaGUgaW50ZXJtZWRpYXRlIDJEIHBhdGggcHJlZGljdGlvbiBpcyB0aGVuIHNlcnZlZCBhcyBndWlkYW5jZSB0byB0aGUgbG93LWxldmVsLCAzRC1hd2FyZSBjb250cm9sIHBvbGljeSBjYXBhYmxlIG9mIHByZWNpc2UgbWFuaXB1bGF0aW9uLiBEb2luZyBzbyBhbGxldmlhdGVzIHRoZSBoaWdoLWxldmVsIFZMTSBmcm9tIGZpbmUtZ3JhaW5lZCBhY3Rpb24gcHJlZGljdGlvbiwgd2hpbGUgcmVkdWNpbmcgdGhlIGxvdy1sZXZlbCBwb2xpY3kncyBidXJkZW4gb24gY29tcGxleCB0YXNrLWxldmVsIHJlYXNvbmluZy4gV2Ugc2hvdyB0aGF0LCB3aXRoIHRoZSBoaWVyYXJjaGljYWwgZGVzaWduLCB0aGUgaGlnaC1sZXZlbCBWTE0gY2FuIHRyYW5zZmVyIGFjcm9zcyBzaWduaWZpY2FudCBkb21haW4gZ2FwcyBiZXR3ZWVuIHRoZSBvZmYtZG9tYWluIGZpbmV0dW5pbmcgZGF0YSBhbmQgcmVhbC1yb2JvdCB0ZXN0aW5nIHNjZW5hcmlvcywgaW5jbHVkaW5nIGRpZmZlcmVuY2VzIG9uIGVtYm9kaW1lbnRzLCBkeW5hbWljcywgdmlzdWFsIGFwcGVhcmFuY2VzIGFuZCB0YXNrIHNlbWFudGljcywgZXRjLiBJbiB0aGUgcmVhbC1yb2JvdCBleHBlcmltZW50cywgd2Ugb2JzZXJ2ZSBhbiBhdmVyYWdlIG9mIDIwJSBpbXByb3ZlbWVudCBpbiBzdWNjZXNzIHJhdGUgYWNyb3NzIHNldmVuIGRpZmZlcmVudCBheGVzIG9mIGdlbmVyYWxpemF0aW9uIG92ZXIgT3BlblZMQSwgcmVwcmVzZW50aW5nIGEgNTAlIHJlbGF0aXZlIGdhaW4uIFZpc3VhbCByZXN1bHRzLCBjb2RlLCBhbmQgZGF0YXNldCBhcmUgcHJvdmlkZWQgYXQ6IHRoaXMgaHR0cHMgVVJMIiwsLE9wZW4gd2VpZ2h0cyAobm9uLWNvbW1lcmNpYWwpLCJVbml0ZWQgU3RhdGVzIG9mIEFtZXJpY2EsVW5pdGVkIFN0YXRlcyBvZiBBbWVyaWNhLFVuaXRlZCBTdGF0ZXMgb2YgQW1lcmljYSIsVklMQTEuNS0xM0IsMS4wNzgyNzJlKzIwLCJCLjEsIFZMTSBUcmFpbmluZyBEZXRhaWxzOiAiIldlIHRyYWluIG91ciBWTE0sIFZJTEExLjUtMTNCIExpbiBldCBhbC4gKDIwMjQpLCBvbiBhIG5vZGUgZXF1aXBwZWQgd2l0aCBlaWdodCBOVklESUEgQTEwMCBHUFVzLCBlYWNoIHV0aWxpemluZyBhcHByb3hpbWF0ZWx5IDY1IEdCIG9mIG1lbW9yeS4gVGhlIHRyYWluaW5nIHByb2Nlc3MgdGFrZXMgYWJvdXQgMzAgaG91cnMgdG8gY29tcGxldGUuIFdlIHVzZSBhbiBlZmZlY3RpdmUgYmF0Y2ggc2l6ZSBvZiAyNTYgYW5kIGEgbGVhcm5pbmcgcmF0ZSBvZiAxw5cxMOKIkjUuIER1cmluZyBmaW5lLXR1bmluZywgdGhlIGVudGlyZSBtb2RlbOKAlGluY2x1ZGluZyB0aGUgdmlzaW9uIGVuY29kZXLigJRpcyB1cGRhdGVkLiIiCjY1R0IvR1BVLCA4IEdQVSAtPiBBMTAwIFNYTTQgODAgR0IKCmh0dHBzOi8vaHVnZ2luZ2ZhY2UuY28vRWZmaWNpZW50LUxhcmdlLU1vZGVsL1ZJTEExLjUtMTNiL2Jsb2IvbWFpbi9jb25maWcuanNvbgoiInRvcmNoX2R0eXBlIiI6ICIiYmZsb2F0MTYiIiAtPiBCRjE2CgpBc3N1bWUgMC40IHV0aWxpemF0aW9uIChOVklESUEgaW4taG91c2UpCgpBMTAwIFNYTTQgODAgR0I6IEJGMTYgcGVyZm9ybWFuY2UgPSAzMTIwMDAwMDAwMDAwMDAgRkxPUC9zID0gMy4xMmUxNCBGTE9QL3MvR1BVCigwLjQgKiAzLjEyZTE0IEZMT1Avcy9HUFUpICogKDM2MDAgcy8xIGhyKSAqIDggR1BVICogMzAgaCA9IDEuMDc4MjcyZTIwIEZMT1AgIiw4LjAsLDIwMjYtMDUtMjUgMTI6MzM6MDArMDA6MDAsLCwsMjU2LjAsIkIuMSwgVkxNIFRyYWluaW5nIERldGFpbHM6ICIiV2UgdXNlIGFuIGVmZmVjdGl2ZSBiYXRjaCBzaXplIG9mIDI1Ni4uLiIiIiwiSW5kdXN0cnksQWNhZGVtaWEsQWNhZGVtaWEiLCwsLCxVbnJlbGVhc2VkLCJodHRwczovL2dpdGh1Yi5jb20vbGl5aTE0L0hBTVNURVJfYmV0YQpbbm8gY2xlYXIgbGljZW5zZV0iLCwsLEJGMTYsLDYyODQuMDM5NzAyNzExMjMyLEhhcmR3YXJlLCwsLCxZZXMKR29rdS04QiwiVmlkZW8sVmlzaW9uIiwiVmlkZW8gZ2VuZXJhdGlvbixJbWFnZSBnZW5lcmF0aW9uLFRleHQtdG8tdmlkZW8iLCJUaGUgVW5pdmVyc2l0eSBvZiBIb25nIEtvbmcsQnl0ZURhbmNlIiwiU2hvdWZhIENoZW4sIENob25namlhbiBHZSwgWXVxaSBaaGFuZywgWWlkYSBaaGFuZywgRmVuZ2RhIFpodSwgSGFvIFlhbmcsIEhvbmd4aWFuZyBIYW8sIEh1aSBXdSwgWmhpY2hhbyBMYWksIFlpZmVpIEh1LCBUaW5nLUNoZSBMaW4sIFNoaWxvbmcgWmhhbmcsIEZ1IExpLCBDaHVhbiBMaSwgWGluZyBXYW5nLCBZYW5naHVhIFBlbmcsIFBlaXplIFN1biwgUGluZyBMdW8sIFlpIEppYW5nLCBaZWh1YW4gWXVhbiwgQmluZ3l1ZSBQZW5nLCBYaWFvYmluZyBMaXUiLDIwMjUtMDItMDcsR29rdTogRmxvdyBCYXNlZCBWaWRlbyBHZW5lcmF0aXZlIEZvdW5kYXRpb24gTW9kZWxzLGh0dHBzOi8vYXJ4aXYub3JnL2Ficy8yNTAyLjA0ODk2djEsLCwsODAwMDAwMDAwMC4wLCIiImltcGxlbWVudGVkIHRocm91Z2ggdGhlIEdva3UgbW9kZWwgZmFtaWx5LCB3aGljaCBjb21wcmlzZXMgVHJhbnNmb3JtZXIgYXJjaGl0ZWN0dXJlcyB3aXRoIDJCIGFuZCA4QiBwYXJhbWV0ZXJzLiIiIiwsLCwsLCwsLENvbmZpZGVudCwiVGhpcyBwYXBlciBpbnRyb2R1Y2VzIEdva3UsIGEgc3RhdGUtb2YtdGhlLWFydCBmYW1pbHkgb2Ygam9pbnQgaW1hZ2UtYW5kLXZpZGVvIGdlbmVyYXRpb24gbW9kZWxzIGxldmVyYWdpbmcgcmVjdGlmaWVkIGZsb3cgVHJhbnNmb3JtZXJzIHRvIGFjaGlldmUgaW5kdXN0cnktbGVhZGluZyBwZXJmb3JtYW5jZS4gV2UgZGV0YWlsIHRoZSBmb3VuZGF0aW9uYWwgZWxlbWVudHMgZW5hYmxpbmcgaGlnaC1xdWFsaXR5IHZpc3VhbCBnZW5lcmF0aW9uLCBpbmNsdWRpbmcgdGhlIGRhdGEgY3VyYXRpb24gcGlwZWxpbmUsIG1vZGVsIGFyY2hpdGVjdHVyZSBkZXNpZ24sIGZsb3cgZm9ybXVsYXRpb24sIGFuZCBhZHZhbmNlZCBpbmZyYXN0cnVjdHVyZSBmb3IgZWZmaWNpZW50IGFuZCByb2J1c3QgbGFyZ2Utc2NhbGUgdHJhaW5pbmcuIFRoZSBHb2t1IG1vZGVscyBkZW1vbnN0cmF0ZSBzdXBlcmlvciBwZXJmb3JtYW5jZSBpbiBib3RoIHF1YWxpdGF0aXZlIGFuZCBxdWFudGl0YXRpdmUgZXZhbHVhdGlvbnMsIHNldHRpbmcgbmV3IGJlbmNobWFya3MgYWNyb3NzIG1ham9yIHRhc2tzLiBTcGVjaWZpY2FsbHksIEdva3UgYWNoaWV2ZXMgMC43NiBvbiBHZW5FdmFsIGFuZCA4My42NSBvbiBEUEctQmVuY2ggZm9yIHRleHQtdG8taW1hZ2UgZ2VuZXJhdGlvbiwgYW5kIDg0Ljg1IG9uIFZCZW5jaCBmb3IgdGV4dC10by12aWRlbyB0YXNrcy4gV2UgYmVsaWV2ZSB0aGF0IHRoaXMgd29yayBwcm92aWRlcyB2YWx1YWJsZSBpbnNpZ2h0cyBhbmQgcHJhY3RpY2FsIGFkdmFuY2VtZW50cyBmb3IgdGhlIHJlc2VhcmNoIGNvbW11bml0eSBpbiBkZXZlbG9waW5nIGpvaW50IGltYWdlLWFuZC12aWRlbyBnZW5lcmF0aW9uIG1vZGVscy4iLCwsLCJIb25nIEtvbmcsQ2hpbmEiLCwsLCwsMjAyNS0xMS0yOCAxMTo1Mzo0NCswMDowMCwsLCwsLCJBY2FkZW1pYSxJbmR1c3RyeSIsLCwsLCwsLCwsLCwsLCwsLCwKR29rdSssIlZpZGVvLFZpc2lvbiIsIlZpZGVvIGdlbmVyYXRpb24sSW1hZ2UtdG8tdmlkZW8sVGV4dC10by12aWRlbyIsIlRoZSBVbml2ZXJzaXR5IG9mIEhvbmcgS29uZyxCeXRlRGFuY2UiLCJTaG91ZmEgQ2hlbiwgQ2hvbmdqaWFuIEdlLCBZdXFpIFpoYW5nLCBZaWRhIFpoYW5nLCBGZW5nZGEgWmh1LCBIYW8gWWFuZywgSG9uZ3hpYW5nIEhhbywgSHVpIFd1LCBaaGljaGFvIExhaSwgWWlmZWkgSHUsIFRpbmctQ2hlIExpbiwgU2hpbG9uZyBaaGFuZywgRnUgTGksIENodWFuIExpLCBYaW5nIFdhbmcsIFlhbmdodWEgUGVuZywgUGVpemUgU3VuLCBQaW5nIEx1bywgWWkgSmlhbmcsIFplaHVhbiBZdWFuLCBCaW5neXVlIFBlbmcsIFhpYW9iaW5nIExpdSIsMjAyNS0wMi0wNyxWaWRlbyBBZHMgRm91bmRhdGlvbiBNb2RlbHMsaHR0cHM6Ly9zYWl5YW4td29ybGQuZ2l0aHViLmlvL2dva3UvLCwsLCwsLCwsLCwsLCxDb25maWRlbnQsIkdva3UrIGlzIGEgbmV3IGZhbWlseSBvZiB2aWRlbyBmb3VuZGF0aW9uIG1vZGVscyBidWlsdCBvbiB0b3Agb2YgR29rdSwgc3BlY2lmaWNhbGx5IGRlc2lnbmVkIHRvIG9wdGltaXplIGFkdmVydGlzaW5nIHNjZW5hcmlvcyBpbnZvbHZpbmcgaHVtYW5zIGFuZCBwcm9kdWN0cyB0byBtYXhpbWl6ZSBwZXJmb3JtYW5jZS4gT3VyIGxhdGVzdCByZXNlYXJjaCBicmVha3Rocm91Z2hzIHNob3cgaG93IHlvdSBjYW4gY3JlYXRlIGFkdmVydGlzaW5nIHZpZGVvcyBhdCAxMDAgdGltZXMgbG93ZXIgY29zdC4KCkdva3UrOiBDcmVhdGUgTWFya2V0aW5nIEF2YXRhciBmcm9tIFRleHQKR29rdSsgdHJhbnNmb3JtcyB0ZXh0IGludG8gaHlwZXItcmVhbGlzdGljIGh1bWFuIHZpZGVvcywgc2lnbmlmaWNhbnRseSBvdXRwZXJmb3JtaW5nIGV4aXN0aW5nIG1ldGhvZHMuIEluIHBhcnRpY3VsYXIsIGl0IGNhbiBnZW5lcmF0ZSB2aWRlb3MgbG9uZ2VyIHRoYW4gMjAgc2Vjb25kcywgZmVhdHVyaW5nIHN0YWJsZSBoYW5kIG1vdmVtZW50cyBhbmQgaGlnaGx5IGV4cHJlc3NpdmUgZmFjaWFsIGFuZCBib2R5IG1vdmVtZW50cyBvZiBodW1hbiBzdWJqZWN0cy4KCkdva3UrOiBUdXJuIFByb2R1Y3QgSW1hZ2UgVG8gVmlkZW8gQ2xpcApHb2t1KyBjb252ZXJ0cyB5b3VyIHByb2R1Y3QgaW1hZ2VzIGludG8gY2FwdGl2YXRpbmcgdmlkZW8gY2xpcHMsIGVuc3VyaW5nIGVuZC10by1lbmQgb3B0aW1pemF0aW9uLiBUaGlzIHByb2Nlc3MgZW5oYW5jZXMgdGhlIGFwcGVhbCBhbmQgZWZmZWN0aXZlbmVzcyBvZiB5b3VyIG1hcmtldGluZyBtYXRlcmlhbHMuCgpHb2t1KzogUHJvZHVjdCBhbmQgSHVtYW4gSW50ZXJhY3Rpb24KR29rdSsgcHJvZHVjZXMgcmVhbGlzdGljIGFuZCBoaWdobHkgZW5nYWdpbmcgdmlkZW9zIHRhaWxvcmVkIHRvIHNob3djYXNlIHNwZWNpZmljIHByb2R1Y3RzLiBUaGVzZSB2aWRlb3MgZWZmZWN0aXZlbHkgY2FwdHVyZSB0aGUgZXNzZW5jZSBvZiB0aGUgcHJvZHVjdHMsIGJvb3N0aW5nIHZpZXdlciBlbmdhZ2VtZW50IGFuZCBpbnRlcmVzdC4iLCwsLCJIb25nIEtvbmcsQ2hpbmEiLCwsLCwsMjAyNS0xMS0yOCAxMTo1Mzo0NCswMDowMCwsLCwsLCJBY2FkZW1pYSxJbmR1c3RyeSIsLCwsLCwsLCwsLCwsLCwsLCwKRXVydXMtMi03Qi1QUklNRSxNYXRoZW1hdGljcywiTWF0aGVtYXRpY2FsIHJlYXNvbmluZyxDb2RlIGdlbmVyYXRpb24iLCJUc2luZ2h1YSBVbml2ZXJzaXR5LFVuaXZlcnNpdHkgb2YgSWxsaW5vaXMgVXJiYW5hLUNoYW1wYWlnbiAoVUlVQyksU2hhbmdoYWkgQUkgTGFiLFBla2luZyBVbml2ZXJzaXR5LFNoYW5naGFpIEppYW8gVG9uZyBVbml2ZXJzaXR5LENVSEsgU2hlbnpoZW4gUmVzZWFyY2ggSW5zdGl0dXRlIiwiR2FucXUgQ3VpLCBMaWZhbiBZdWFuLCBaZWZhbiBXYW5nLCBIYW5iaW4gV2FuZywgV2VuZGkgTGksIEJpbmd4aWFuZyBIZSwgWXVjaGVuIEZhbiwgVGlhbnl1IFl1LCBRaXhpbiBYdSwgV2VpemUgQ2hlbiwgSmlhcnVpIFl1YW4sIEh1YXl1IENoZW4sIEthaXlhbiBaaGFuZywgWGluZ3RhaSBMdiwgU2h1byBXYW5nLCBZdWFuIFlhbywgWHUgSGFuLCBIYW8gUGVuZywgWXUgQ2hlbmcsIFpoaXl1YW4gTGl1LCBNYW9zb25nIFN1biwgQm93ZW4gWmhvdSwgTmluZyBEaW5nIiwyMDI1LTAyLTAzLFByb2Nlc3MgUmVpbmZvcmNlbWVudCB0aHJvdWdoIEltcGxpY2l0IFJld2FyZHMsaHR0cHM6Ly9hcnhpdi5vcmcvYWJzLzI1MDIuMDE0NTYsMzMzLjAsU09UQSBpbXByb3ZlbWVudCwiVGFibGUgMgoKIiJFdXJ1cy0yLTdCLVBSSU1FIGV4Y2VscyBhdCBjb21wZXRpdGlvbi1sZXZlbCBtYXRoZW1hdGljcyBiZW5jaG1hcmtzLCBvdXRwZXJmb3JtaW5nIGFkdmFuY2VkIG1hdGggbW9kZWxzIGFuZCBsYXJnZXIgbW9kZWxzLiIiCgoiIkV1cnVzLTItN0ItUFJJTUUgYWNoaWV2ZXMgMjYuNyUKcGFzc0AxIG9uIEFJTUUgMjAyNCwgc3VycGFzc2luZyBHUFQtNG8sIExsYW1hLTMuMS03MEItSW5zdHJ1Y3QsIGFuZCBRd2VuMi41LU1hdGgtN0ItSW5zdHJ1Y3QsIGRlbW9uc3RyYXRpbmcgaXRzIGV4Y2VsbGVudCByZWFzb25pbmcgYWJpbGl0eS4iIiIsNzAwMDAwMDAwMC4wLCwsLDgzMDAwMCwiIiJXZSBmaW5hbGx5IG9idGFpbiAyMzBLIFNGVCBkYXRhIGFuZCB0aGUgYXZlcmFnZSByZXNwb25zZSBsZW5ndGggaXMgMTM5MCB0b2tlbnMuIiIKRG9lcyBub3QgaW5jbHVkZSB0aGUgUkwgZmluZXR1bmluZyBkYXRhIiwsLCwsU3BlY3VsYXRpdmUsIkRlbnNlIHByb2Nlc3MgcmV3YXJkcyBoYXZlIHByb3ZlbiBhIG1vcmUgZWZmZWN0aXZlIGFsdGVybmF0aXZlIHRvIHRoZSBzcGFyc2Ugb3V0Y29tZS1sZXZlbCByZXdhcmRzIGluIHRoZSBpbmZlcmVuY2UtdGltZSBzY2FsaW5nIG9mIGxhcmdlIGxhbmd1YWdlIG1vZGVscyAoTExNcyksIHBhcnRpY3VsYXJseSBpbiB0YXNrcyByZXF1aXJpbmcgY29tcGxleCBtdWx0aS1zdGVwIHJlYXNvbmluZy4gV2hpbGUgZGVuc2UgcmV3YXJkcyBhbHNvIG9mZmVyIGFuIGFwcGVhbGluZyBjaG9pY2UgZm9yIHRoZSByZWluZm9yY2VtZW50IGxlYXJuaW5nIChSTCkgb2YgTExNcyBzaW5jZSB0aGVpciBmaW5lLWdyYWluZWQgcmV3YXJkcyBoYXZlIHRoZSBwb3RlbnRpYWwgdG8gYWRkcmVzcyBzb21lIGluaGVyZW50IGlzc3VlcyBvZiBvdXRjb21lIHJld2FyZHMsIHN1Y2ggYXMgdHJhaW5pbmcgZWZmaWNpZW5jeSBhbmQgY3JlZGl0IGFzc2lnbm1lbnQsIHRoaXMgcG90ZW50aWFsIHJlbWFpbnMgbGFyZ2VseSB1bnJlYWxpemVkLiBUaGlzIGNhbiBiZSBwcmltYXJpbHkgYXR0cmlidXRlZCB0byB0aGUgY2hhbGxlbmdlcyBvZiB0cmFpbmluZyBwcm9jZXNzIHJld2FyZCBtb2RlbHMgKFBSTXMpIG9ubGluZSwgd2hlcmUgY29sbGVjdGluZyBoaWdoLXF1YWxpdHkgcHJvY2VzcyBsYWJlbHMgaXMgcHJvaGliaXRpdmVseSBleHBlbnNpdmUsIG1ha2luZyB0aGVtIHBhcnRpY3VsYXJseSB2dWxuZXJhYmxlIHRvIHJld2FyZCBoYWNraW5nLiBUbyBhZGRyZXNzIHRoZXNlIGNoYWxsZW5nZXMsIHdlIHByb3Bvc2UgUFJJTUUgKFByb2Nlc3MgUmVpbmZvcmNlbWVudCB0aHJvdWdoIElNcGxpY2l0IHJFd2FyZHMpLCB3aGljaCBlbmFibGVzIG9ubGluZSBQUk0gdXBkYXRlcyB1c2luZyBvbmx5IHBvbGljeSByb2xsb3V0cyBhbmQgb3V0Y29tZSBsYWJlbHMgdGhyb3VnaCBpbXBsaWN0IHByb2Nlc3MgcmV3YXJkcy4gUFJJTUUgY29tYmluZXMgd2VsbCB3aXRoIHZhcmlvdXMgYWR2YW50YWdlIGZ1bmN0aW9ucyBhbmQgZm9yZ29lcyB0aGUgZGVkaWNhdGVkIHJld2FyZCBtb2RlbCB0cmFpbmluZyBwaGFzZSB0aGF0IGV4aXN0aW5nIGFwcHJvYWNoZXMgcmVxdWlyZSwgc3Vic3RhbnRpYWxseSByZWR1Y2luZyB0aGUgZGV2ZWxvcG1lbnQgb3ZlcmhlYWQuIFdlIGRlbW9uc3RyYXRlIFBSSU1F4oCZcyBlZmZlY3RpdmVuZXNzIG9uIGNvbXBldGl0aW9uYWwgbWF0aCBhbmQgY29kaW5nLiBTdGFydGluZyBmcm9tIFF3ZW4yLjUtTWF0aC03Qi1CYXNlLCBQUklNRSBhY2hpZXZlcyBhIDE1LjElIGF2ZXJhZ2UgaW1wcm92ZW1l</x:v>
      </x:c>
    </x:row>
    <x:row r="56" ht="18" customHeight="1">
      <x:c r="A56" s="17" t="n">
        <x:v>51</x:v>
      </x:c>
      <x:c r="B56" s="17" t="n">
        <x:v>310</x:v>
      </x:c>
      <x:c r="C56" s="160" t="str">
        <x:v>bnQgYWNyb3NzIHNldmVyYWwga2V5IHJlYXNvbmluZyBiZW5jaG1hcmtzIG92ZXIgdGhlIFNGVCBtb2RlbC4gTm90YWJseSwgb3VyIHJlc3VsdGluZyBtb2RlbCwgRXVydXMtMi03Qi1QUklNRSwgc3VycGFzc2VzIFF3ZW4yLjUtTWF0aC03Qi1JbnN0cnVjdCBvbiBzZXZlbiByZWFzb25pbmcgYmVuY2htYXJrcyB3aXRoIDEwJSBvZiBpdHMgdHJhaW5pbmcgZGF0YS4xIiwzLjAsLE9wZW4gd2VpZ2h0cyAodW5yZXN0cmljdGVkKSwiQ2hpbmEsVW5pdGVkIFN0YXRlcyBvZiBBbWVyaWNhLENoaW5hLENoaW5hLENoaW5hLENoaW5hIixRd2VuMi41LU1hdGgtN0ItQmFzZSwsLCwsMjAyNi0wNS0yNSAxMjozMzo1NCswMDowMCwsLCwsLCJBY2FkZW1pYSxBY2FkZW1pYSxBY2FkZW1pYSxBY2FkZW1pYSxBY2FkZW1pYSIsLCwsLE9wZW4gc291cmNlLCJBcGFjaGUgMi4wCmh0dHBzOi8vaHVnZ2luZ2ZhY2UuY28vUFJJTUUtUkwvRXVydXMtMi03Qi1QUklNRQoKQXBhY2hlIDIuMApodHRwczovL2dpdGh1Yi5jb20vUFJJTUUtUkwvUFJJTUUiLCwsLEJGMTYsLCwsUFJJTUUtUkwsLCwsWWVzClByaXRodmktRU8tMi4wIDYwME0sRWFydGggc2NpZW5jZSwsIklCTSBSZXNlYXJjaCxOQVNBLFVuaXZlcnNpdHkgb2YgQWxhYmFtYSxVbml2ZXJzaXR5IG9mIEljZWxhbmQsRm9yc2NodW5nc3plbnRydW0gSnVsaWNoLFZpcmdpbmlhIFRlY2ggKFZpcmdpbmlhIFBvbHl0ZWNobmljIEluc3RpdHV0ZSBhbmQgU3RhdGUgVW5pdmVyc2l0eSksQXJpem9uYSBTdGF0ZSBVbml2ZXJzaXR5LE9yZWdvbiBTdGF0ZSBVbml2ZXJzaXR5LEJvc3RvbiBVbml2ZXJzaXR5LFVuaXZlcnNpdHkgb2YgQ2FsaWZvcm5pYSAoVUMpIEJlcmtlbGV5LEp1bGljaCBTdXBlcmNvbXB1dGluZyBDZW50ZXIiLCJEYW5pZWxhIFN6d2FyY21hbiwgU3VqaXQgUm95LCBQYW9sbyBGcmFjY2Fybywgw55vcnN0ZWlubiBFbMOtIEfDrXNsYXNvbiwgQmVuZWRpa3QgQmx1bWVuc3RpZWwsIFJpbmtpIEdob3NhbCwgUGVkcm8gSGVucmlxdWUgZGUgT2xpdmVpcmEsIEpvYW8gTHVjYXMgZGUgU291c2EgQWxtZWlkYSwgUm9jY28gU2Vkb25hLCBZYW5naHVpIEthbmcsIFNyaWphIENoYWtyYWJvcnR5LCBTaXpoZSBXYW5nLCBDYXJsb3MgR29tZXMsIEFua3VyIEt1bWFyLCBNeXNjb24gVHJ1b25nLCBEZW55cyBHb2R3aW4sIEh5dW5obyBMZWUsIENoaWEtWXUgSHN1LCBBdGEgQWtiYXJpIEFzYW5qYW4sIEJlc2FydCBNdWplY2ksIERpc2hhIFNoaWRoYW0sIFRyZXZvciBLZWVuYW4sIFBhdWxvIEFyZXZhbG8sIFdlbndlbiBMaSwgSGFtZWQgQWxlbW9oYW1tYWQsIFBvbnR1cyBPbG9mc3NvbiwgQ2hyaXN0b3BoZXIgSGFpbiwgUm9iZXJ0IEtlbm5lZHksIEJpYW5jYSBaYWRyb3pueSwgRGF2aWQgQmVsbCwgR2FicmllbGUgQ2F2YWxsYXJvLCBDYW1wYmVsbCBXYXRzb24sIE1hbmlsIE1hc2tleSwgUmFodWwgUmFtYWNoYW5kcmFuLCBKdWFuIEJlcm5hYmUgTW9yZW5vIiwyMDI1LTAyLTAzLFByaXRodmktRU8tMi4wOiBBIFZlcnNhdGlsZSBNdWx0aS1UZW1wb3JhbCBGb3VuZGF0aW9uIE1vZGVsIGZvciBFYXJ0aCBPYnNlcnZhdGlvbiBBcHBsaWNhdGlvbnMsaHR0cHM6Ly9hcnhpdi5vcmcvYWJzLzI0MTIuMDI3MzIsLCwsNjAwMDAwMDAwLjAsNjAwTSwxLjk1NDM2OGUrMjIsMzEyMDAwMDAwMDAwMDAwIEZMT1AgLyBHUFUgLyBzZWMgW2JmMTYgYXNzdW1lZF0gKiA1ODAwMCBHUFUtaG91cnMgKiAzNjAwIHNlYyAvIGhvdXIgKiAwLjMgW2Fzc3VtZWQgdXRpbGl6YXRpb25dID0gMS45NTQzNjhlKzIyIEZMT1AsLCIiIlRyYWluZWQgb24gNC4yTSBnbG9iYWwgdGltZSBzZXJpZXMgc2FtcGxlcyBmcm9tIE5BU0HigJlzIEhhcm1vbml6ZWQgTGFuZHNhdCBhbmQKU2VudGluZWwtMiBkYXRhIGFyY2hpdmUgYXQgMzBtIHJlc29sdXRpb24iIgoKIiJUaGUgbW9kZWxzIHdlcmUgdHJhaW5lZCBmb3IgNDAwIGVwb2NocyIiIiwsIiIidGhlIDYwME0gbW9kZWxzIHdlcmUgW3RyYWluZWRdIG9uIDI0MCBHUFVzICh1dGlsaXppbmcg4oi8NTguMDAwIEdQVS1ob3VycyBmb3IgdGhlIGZ1bGwgdHJhaW5pbmcpIiIiLE5WSURJQSBBMTAwLCxDb25maWRlbnQsIlRoaXMgdGVjaG5pY2FsIHJlcG9ydCBwcmVzZW50cyBQcml0aHZpLUVPLTIuMCwgYSBuZXcgZ2Vvc3BhdGlhbCBmb3VuZGF0aW9uIG1vZGVsIHRoYXQgb2ZmZXJzIHNpZ25pZmljYW50IGltcHJvdmVtZW50cyBvdmVyIGl0cyBwcmVkZWNlc3NvciwgUHJpdGh2aS1FTy0xLjAuIFRyYWluZWQgb24gNC4yTSBnbG9iYWwgdGltZSBzZXJpZXMgc2FtcGxlcyBmcm9tIE5BU0EncyBIYXJtb25pemVkIExhbmRzYXQgYW5kIFNlbnRpbmVsLTIgZGF0YSBhcmNoaXZlIGF0IDMwbSByZXNvbHV0aW9uLCB0aGUgbmV3IDMwME0gYW5kIDYwME0gcGFyYW1ldGVyIG1vZGVscyBpbmNvcnBvcmF0ZSB0ZW1wb3JhbCBhbmQgbG9jYXRpb24gZW1iZWRkaW5ncyBmb3IgZW5oYW5jZWQgcGVyZm9ybWFuY2UgYWNyb3NzIHZhcmlvdXMgZ2Vvc3BhdGlhbCB0YXNrcy4gVGhyb3VnaCBleHRlbnNpdmUgYmVuY2htYXJraW5nIHdpdGggR0VPLUJlbmNoLCB0aGUgNjAwTSB2ZXJzaW9uIG91dHBlcmZvcm1zIHRoZSBwcmV2aW91cyBQcml0aHZpLUVPIG1vZGVsIGJ5IDhcJSBhY3Jvc3MgYSByYW5nZSBvZiB0YXNrcy4gSXQgYWxzbyBvdXRwZXJmb3JtcyBzaXggb3RoZXIgZ2Vvc3BhdGlhbCBmb3VuZGF0aW9uIG1vZGVscyB3aGVuIGJlbmNobWFya2VkIG9uIHJlbW90ZSBzZW5zaW5nIHRhc2tzIGZyb20gZGlmZmVyZW50IGRvbWFpbnMgYW5kIHJlc29sdXRpb25zIChpLmUuIGZyb20gMC4xbSB0byAxNW0pLiBUaGUgcmVzdWx0cyBkZW1vbnN0cmF0ZSB0aGUgdmVyc2F0aWxpdHkgb2YgdGhlIG1vZGVsIGluIGJvdGggY2xhc3NpY2FsIGVhcnRoIG9ic2VydmF0aW9uIGFuZCBoaWdoLXJlc29sdXRpb24gYXBwbGljYXRpb25zLiBFYXJseSBpbnZvbHZlbWVudCBvZiBlbmQtdXNlcnMgYW5kIHN1YmplY3QgbWF0dGVyIGV4cGVydHMgKFNNRXMpIGFyZSBhbW9uZyB0aGUga2V5IGZhY3RvcnMgdGhhdCBjb250cmlidXRlZCB0byB0aGUgcHJvamVjdCdzIHN1Y2Nlc3MuIEluIHBhcnRpY3VsYXIsIFNNRSBpbnZvbHZlbWVudCBhbGxvd2VkIGZvciBjb25zdGFudCBmZWVkYmFjayBvbiBtb2RlbCBhbmQgZGF0YXNldCBkZXNpZ24sIGFzIHdlbGwgYXMgc3VjY2Vzc2Z1bCBjdXN0b21pemF0aW9uIGZvciBkaXZlcnNlIFNNRS1sZWQgYXBwbGljYXRpb25zIGluIGRpc2FzdGVyIHJlc3BvbnNlLCBsYW5kIHVzZSBhbmQgY3JvcCBtYXBwaW5nLCBhbmQgZWNvc3lzdGVtIGR5bmFtaWNzIG1vbml0b3JpbmcuIFByaXRodmktRU8tMi4wIGlzIGF2YWlsYWJsZSBvbiBIdWdnaW5nIEZhY2UgYW5kIElCTSB0ZXJyYXRvcmNoLCB3aXRoIGFkZGl0aW9uYWwgcmVzb3VyY2VzIG9uIEdpdEh1Yi4gVGhlIHByb2plY3QgZXhlbXBsaWZpZXMgdGhlIFRydXN0ZWQgT3BlbiBTY2llbmNlIGFwcHJvYWNoIGVtYnJhY2VkIGJ5IGFsbCBpbnZvbHZlZCBvcmdhbml6YXRpb25zLiIsNDAwLjAsLE9wZW4gd2VpZ2h0cyAodW5yZXN0cmljdGVkKSwiVW5pdGVkIFN0YXRlcyBvZiBBbWVyaWNhLFVuaXRlZCBTdGF0ZXMgb2YgQW1lcmljYSxVbml0ZWQgU3RhdGVzIG9mIEFtZXJpY2EsSWNlbGFuZCxHZXJtYW55LFVuaXRlZCBTdGF0ZXMgb2YgQW1lcmljYSxVbml0ZWQgU3RhdGVzIG9mIEFtZXJpY2EsVW5pdGVkIFN0YXRlcyBvZiBBbWVyaWNhLFVuaXRlZCBTdGF0ZXMgb2YgQW1lcmljYSxVbml0ZWQgU3RhdGVzIG9mIEFtZXJpY2EsR2VybWFueSIsLCwsMjQwLjAsLDIwMjUtMTEtMjggMTE6NTM6NDQrMDA6MDAsLCwsLCwiSW5kdXN0cnksR292ZXJubWVudCxBY2FkZW1pYSxBY2FkZW1pYSxHb3Zlcm5tZW50LEFjYWRlbWlhLEFjYWRlbWlhLEFjYWRlbWlhLEFjYWRlbWlhLEFjYWRlbWlhLEdvdmVybm1lbnQiLCwsLDU4MDAwLjAsLCJBcGFjaGUgMi4wCgpodHRwczovL2h1Z2dpbmdmYWNlLmNvL2libS1uYXNhLWdlb3NwYXRpYWwvUHJpdGh2aS1FTy0yLjAtNjAwTSIsLCwsLCwxODg1NDIuMTgzNDkyMDIyMDcsSGFyZHdhcmUsaWJtLW5hc2EtZ2Vvc3BhdGlhbCwsLCxZZXMKUHJpdGh2aS1FTy0yLjAgMzAwTSxFYXJ0aCBzY2llbmNlLCwiSUJNIFJlc2VhcmNoLE5BU0EsVW5pdmVyc2l0eSBvZiBBbGFiYW1hLFVuaXZlcnNpdHkgb2YgSWNlbGFuZCxGb3JzY2h1bmdzemVudHJ1bSBKdWxpY2gsVmlyZ2luaWEgVGVjaCAoVmlyZ2luaWEgUG9seXRlY2huaWMgSW5zdGl0dXRlIGFuZCBTdGF0ZSBVbml2ZXJzaXR5KSxBcml6b25hIFN0YXRlIFVuaXZlcnNpdHksT3JlZ29uIFN0YXRlIFVuaXZlcnNpdHksQm9zdG9uIFVuaXZlcnNpdHksVW5pdmVyc2l0eSBvZiBDYWxpZm9ybmlhIChVQykgQmVya2VsZXksSnVsaWNoIFN1cGVyY29tcHV0aW5nIENlbnRlciIsIkRhbmllbGEgU3p3YXJjbWFuLCBTdWppdCBSb3ksIFBhb2xvIEZyYWNjYXJvLCDDnm9yc3RlaW5uIEVsw60gR8Otc2xhc29uLCBCZW5lZGlrdCBCbHVtZW5zdGllbCwgUmlua2kgR2hvc2FsLCBQZWRybyBIZW5yaXF1ZSBkZSBPbGl2ZWlyYSwgSm9hbyBMdWNhcyBkZSBTb3VzYSBBbG1laWRhLCBSb2NjbyBTZWRvbmEsIFlhbmdodWkgS2FuZywgU3JpamEgQ2hha3JhYm9ydHksIFNpemhlIFdhbmcsIENhcmxvcyBHb21lcywgQW5rdXIgS3VtYXIsIE15c2NvbiBUcnVvbmcsIERlbnlzIEdvZHdpbiwgSHl1bmhvIExlZSwgQ2hpYS1ZdSBIc3UsIEF0YSBBa2JhcmkgQXNhbmphbiwgQmVzYXJ0IE11amVjaSwgRGlzaGEgU2hpZGhhbSwgVHJldm9yIEtlZW5hbiwgUGF1bG8gQXJldmFsbywgV2Vud2VuIExpLCBIYW1lZCBBbGVtb2hhbW1hZCwgUG9udHVzIE9sb2Zzc29uLCBDaHJpc3RvcGhlciBIYWluLCBSb2JlcnQgS2VubmVkeSwgQmlhbmNhIFphZHJvem55LCBEYXZpZCBCZWxsLCBHYWJyaWVsZSBDYXZhbGxhcm8sIENhbXBiZWxsIFdhdHNvbiwgTWFuaWwgTWFza2V5LCBSYWh1bCBSYW1hY2hhbmRyYW4sIEp1YW4gQmVybmFiZSBNb3Jlbm8iLDIwMjUtMDItMDMsUHJpdGh2aS1FTy0yLjA6IEEgVmVyc2F0aWxlIE11bHRpLVRlbXBvcmFsIEZvdW5kYXRpb24gTW9kZWwgZm9yIEVhcnRoIE9ic2VydmF0aW9uIEFwcGxpY2F0aW9ucyxodHRwczovL2FyeGl2Lm9yZy9hYnMvMjQxMi4wMjczMiwsLCwzMDAwMDAwMDAuMCwzMDBNLDcuMDc2MTZlKzIxLDMxMjAwMDAwMDAwMDAwMCBGTE9QIC8gR1BVIC8gc2VjIFtiZjE2IGFzc3VtZWRdICogMjEwMDAgR1BVLWhvdXJzICogMzYwMCBzZWMgLyBob3VyICogMC4zIFthc3N1bWVkIHV0aWxpemF0aW9uXSA9IDcuMDc2MTZlKzIxIEZMT1AsLCIiIlRyYWluZWQgb24gNC4yTSBnbG9iYWwgdGltZSBzZXJpZXMgc2FtcGxlcyBmcm9tIE5BU0HigJlzIEhhcm1vbml6ZWQgTGFuZHNhdCBhbmQKU2VudGluZWwtMiBkYXRhIGFyY2hpdmUgYXQgMzBtIHJlc29sdXRpb24iIgoKIiJUaGUgbW9kZWxzIHdlcmUgdHJhaW5lZCBmb3IgNDAwIGVwb2NocyIiIiwsIiIidGhlIDMwME0gbW9kZWxzIHdlcmUgdHJhaW5lZCBvbiA4MCBHUFVzICh1dGlsaXppbmcg4oi8MjEuMDAwIEdQVS1ob3VycyBmb3IgdGhlIGZ1bGwgdHJhaW5pbmcpIiIiLE5WSURJQSBBMTAwLCxDb25maWRlbnQsIlRoaXMgdGVjaG5pY2FsIHJlcG9ydCBwcmVzZW50cyBQcml0aHZpLUVPLTIuMCwgYSBuZXcgZ2Vvc3BhdGlhbCBmb3VuZGF0aW9uIG1vZGVsIHRoYXQgb2ZmZXJzIHNpZ25pZmljYW50IGltcHJvdmVtZW50cyBvdmVyIGl0cyBwcmVkZWNlc3NvciwgUHJpdGh2aS1FTy0xLjAuIFRyYWluZWQgb24gNC4yTSBnbG9iYWwgdGltZSBzZXJpZXMgc2FtcGxlcyBmcm9tIE5BU0EncyBIYXJtb25pemVkIExhbmRzYXQgYW5kIFNlbnRpbmVsLTIgZGF0YSBhcmNoaXZlIGF0IDMwbSByZXNvbHV0aW9uLCB0aGUgbmV3IDMwME0gYW5kIDYwME0gcGFyYW1ldGVyIG1vZGVscyBpbmNvcnBvcmF0ZSB0ZW1wb3JhbCBhbmQgbG9jYXRpb24gZW1iZWRkaW5ncyBmb3IgZW5oYW5jZWQgcGVyZm9ybWFuY2UgYWNyb3NzIHZhcmlvdXMgZ2Vvc3BhdGlhbCB0YXNrcy4gVGhyb3VnaCBleHRlbnNpdmUgYmVuY2htYXJraW5nIHdpdGggR0VPLUJlbmNoLCB0aGUgNjAwTSB2ZXJzaW9uIG91dHBlcmZvcm1zIHRoZSBwcmV2aW91cyBQcml0aHZpLUVPIG1vZGVsIGJ5IDhcJSBhY3Jvc3MgYSByYW5nZSBvZiB0YXNrcy4gSXQgYWxzbyBvdXRwZXJmb3JtcyBzaXggb3RoZXIgZ2Vvc3BhdGlhbCBmb3VuZGF0aW9uIG1vZGVscyB3aGVuIGJlbmNobWFya2VkIG9uIHJlbW90ZSBzZW5zaW5nIHRhc2tzIGZyb20gZGlmZmVyZW50IGRvbWFpbnMgYW5kIHJlc29sdXRpb25zIChpLmUuIGZyb20gMC4xbSB0byAxNW0pLiBUaGUgcmVzdWx0cyBkZW1vbnN0cmF0ZSB0aGUgdmVyc2F0aWxpdHkgb2YgdGhlIG1vZGVsIGluIGJvdGggY2xhc3NpY2FsIGVhcnRoIG9ic2VydmF0aW9uIGFuZCBoaWdoLXJlc29sdXRpb24gYXBwbGljYXRpb25zLiBFYXJseSBpbnZvbHZlbWVudCBvZiBlbmQtdXNlcnMgYW5kIHN1YmplY3QgbWF0dGVyIGV4cGVydHMgKFNNRXMpIGFyZSBhbW9uZyB0aGUga2V5IGZhY3RvcnMgdGhhdCBjb250cmlidXRlZCB0byB0aGUgcHJvamVjdCdzIHN1Y2Nlc3MuIEluIHBhcnRpY3VsYXIsIFNNRSBpbnZvbHZlbWVudCBhbGxvd2VkIGZvciBjb25zdGFudCBmZWVkYmFjayBvbiBtb2RlbCBhbmQgZGF0YXNldCBkZXNpZ24sIGFzIHdlbGwgYXMgc3VjY2Vzc2Z1bCBjdXN0b21pemF0aW9uIGZvciBkaXZlcnNlIFNNRS1sZWQgYXBwbGljYXRpb25zIGluIGRpc2FzdGVyIHJlc3BvbnNlLCBsYW5kIHVzZSBhbmQgY3JvcCBtYXBwaW5nLCBhbmQgZWNvc3lzdGVtIGR5bmFtaWNzIG1vbml0b3JpbmcuIFByaXRodmktRU8tMi4wIGlzIGF2YWlsYWJsZSBvbiBIdWdnaW5nIEZhY2UgYW5kIElCTSB0ZXJyYXRvcmNoLCB3aXRoIGFkZGl0aW9uYWwgcmVzb3VyY2VzIG9uIEdpdEh1Yi4gVGhlIHByb2plY3QgZXhlbXBsaWZpZXMgdGhlIFRydXN0ZWQgT3BlbiBTY2llbmNlIGFwcHJvYWNoIGVtYnJhY2VkIGJ5IGFsbCBpbnZvbHZlZCBvcmdhbml6YXRpb25zLiIsNDAwLjAsLE9wZW4gd2VpZ2h0cyAodW5yZXN0cmljdGVkKSwiVW5pdGVkIFN0YXRlcyBvZiBBbWVyaWNhLFVuaXRlZCBTdGF0ZXMgb2YgQW1lcmljYSxVbml0ZWQgU3RhdGVzIG9mIEFtZXJpY2EsSWNlbGFuZCxHZXJtYW55LFVuaXRlZCBTdGF0ZXMgb2YgQW1lcmljYSxVbml0ZWQgU3RhdGVzIG9mIEFtZXJpY2EsVW5pdGVkIFN0YXRlcyBvZiBBbWVyaWNhLFVuaXRlZCBTdGF0ZXMgb2YgQW1lcmljYSxVbml0ZWQgU3RhdGVzIG9mIEFtZXJpY2EsR2VybWFueSIsLCwsODAuMCwsMjAyNS0xMS0yOCAxMTo1Mzo0NCswMDowMCwsLCwsLCJJbmR1c3RyeSxHb3Zlcm5tZW50LEFjYWRlbWlhLEFjYWRlbWlhLEdvdmVybm1lbnQsQWNhZGVtaWEsQWNhZGVtaWEsQWNhZGVtaWEsQWNhZGVtaWEsQWNhZGVtaWEsR292ZXJubWVudCIsLCwsMjEwMDAuMCwsIkFwYWNoZSAyLjAKCmh0dHBzOi8vaHVnZ2luZ2ZhY2UuY28vaWJtLW5hc2EtZ2Vvc3BhdGlhbC9Qcml0aHZpLUVPLTIuMC0zMDBNIiwsLCwsLDYyODQ3LjM5NDQ5NzM0MDcsSGFyZHdhcmUsaWJtLW5hc2EtZ2Vvc3BhdGlhbCwsLCxZZXMKRXVydXMtMi03Qi1QUklNRSxMYW5ndWFnZSwiTWF0aGVtYXRpY2FsIHByb2JsZW0gc29sdmluZyxNYXRoZW1hdGljYWwgcmVhc29uaW5nLExhbmd1YWdlIG1vZGVsaW5nL2dlbmVyYXRpb24iLCJTaGFuZ2hhaSBBSSBMYWIsVHNpbmdodWEgVW5pdmVyc2l0eSxVbml2ZXJzaXR5IG9mIElsbGlub2lzIFVyYmFuYS1DaGFtcGFpZ24gKFVJVUMpLFBla2luZyBVbml2ZXJzaXR5LFNoYW5naGFpIEppYW8gVG9uZyBVbml2ZXJzaXR5LENoaW5lc2UgVW5pdmVyc2l0eSBvZiBIb25nIEtvbmcgKENVSEspIiwiR2FucXUgQ3VpLCBMaWZhbiBZdWFuLCBaZWZhbiBXYW5nLCBIYW5iaW4gV2FuZywgWXVjaGVuIFpoYW5nLCBKaWFjaGVuZyBDaGVuLCBXZW5kaSBMaSwgQmluZ3hpYW5nIEhlLCBZdWNoZW4gRmFuLCBUaWFueXUgWXUsIFFpeGluIFh1LCBXZWl6ZSBDaGVuLCBKaWFydWkgWXVhbiwgSHVheXUgQ2hlbiwgS2FpeWFuIFpoYW5nLCBYaW5ndGFpIEx2LCBTaHVvIFdhbmcsIFl1YW4gWWFvLCBYdSBIYW4sIEhhbyBQZW5nLCBZdSBDaGVuZywgWmhpeXVhbiBMaXUsIE1hb3NvbmcgU3VuLCBCb3dlbiBaaG91LCBOaW5nIERpbmciLDIwMjUtMDItMDMsUHJvY2VzcyBSZWluZm9yY2VtZW50IHRocm91Z2ggSW1wbGljaXQgUmV3YXJkcyxodHRwczovL2FyeGl2Lm9yZy9hYnMvMjUwMi4wMTQ1NiwzMzMuMCwsLDcwMDAwMDAwMDAuMCwsNC4wMTkxNTkwNGUrMjAsIkhhcmR3YXJlLWJhc2VkIGVzdGltYXRlIGZyb20gdGhlIFJMIHRyYWluaW5nOiA1OTIgc3RlcHMgKGZyb20gVGFibGUgMSkgKiA2ODBzL3N0ZXAgKFRhYmxlIDIsIFBSSU1FIHJvdykgKiA4ICh0aGV5IHVzZWQgQTgwMCkgKiAzMTIsMDAwLDAwMCwwMDAsMDAwIEZMT1BTICogMC40IGFzc3VtZWQgdXRpbGl6YXRpb24gPSA0LjAxOTE1OTA0RTIwIEZMT1BzIiwsLCwsTlZJRElBIEE4MDAgUENJZSA4MCBHQiwiUmVpbmZvcmNlbWVudCBsZWFybmluZyxTdXBlcnZpc2VkIGZpbmUtdHVuaW5nIChTRlQpIixMaWtlbHksIkRlbnNlIHByb2Nlc3MgcmV3YXJkcyBoYXZlIHByb3ZlbiBhIG1vcmUgZWZmZWN0aXZlIGFsdGVybmF0aXZlIHRvIHRoZSBzcGFyc2Ugb3V0Y29tZS1sZXZlbCByZXdhcmRzIGluIHRoZSBpbmZlcmVuY2UtdGltZSBzY2FsaW5nIG9mIGxhcmdlIGxhbmd1YWdlIG1vZGVscyAoTExNcyksIHBhcnRpY3VsYXJseSBpbiB0YXNrcyByZXF1aXJpbmcgY29tcGxleCBtdWx0aS1zdGVwIHJlYXNvbmluZy4gV2hpbGUgZGVuc2UgcmV3YXJkcyBhbHNvIG9mZmVyIGFuIGFwcGVhbGluZyBjaG9pY2UgZm9yIHRoZSByZWluZm9yY2VtZW50IGxlYXJuaW5nIChSTCkgb2YgTExNcyBzaW5jZSB0aGVpciBmaW5lLWdyYWluZWQgcmV3YXJkcyBoYXZlIHRoZSBwb3RlbnRpYWwgdG8gYWRkcmVzcyBzb21lIGluaGVyZW50IGlzc3VlcyBvZiBvdXRjb21lIHJld2FyZHMsIHN1Y2ggYXMgdHJhaW5pbmcgZWZmaWNpZW5jeSBhbmQgY3JlZGl0IGFzc2lnbm1lbnQsIHRoaXMgcG90ZW50aWFsIHJlbWFpbnMgbGFyZ2VseSB1bnJlYWxpemVkLiBUaGlzIGNhbiBiZSBwcmltYXJpbHkgYXR0cmlidXRlZCB0byB0aGUgY2hhbGxlbmdlcyBvZiB0cmFpbmluZyBwcm9jZXNzIHJld2FyZCBtb2RlbHMgKFBSTXMpIG9ubGluZSwgd2hlcmUgY29sbGVjdGluZyBoaWdoLXF1YWxpdHkgcHJvY2VzcyBsYWJlbHMgaXMgcHJvaGliaXRpdmVseSBleHBlbnNpdmUsIG1ha2luZyB0aGVtIHBhcnRpY3VsYXJseSB2dWxuZXJhYmxlIHRvIHJld2FyZCBoYWNraW5nLiBUbyBhZGRyZXNzIHRoZXNlIGNoYWxsZW5nZXMsIHdlIHByb3Bvc2UgUFJJTUUgKFByb2Nlc3MgUmVpbmZvcmNlbWVudCB0aHJvdWdoIElNcGxpY2l0IHJFd2FyZHMpLCB3aGljaCBlbmFibGVzIG9ubGluZSBQUk0gdXBkYXRlcyB1c2luZyBvbmx5IHBvbGljeSByb2xsb3V0cyBhbmQgb3V0Y29tZSBsYWJlbHMgdGhyb3VnaCBpbXBsaWN0IHByb2Nlc3MgcmV3YXJkcy4gUFJJTUUgY29tYmluZXMgd2VsbCB3aXRoIHZhcmlvdXMgYWR2YW50YWdlIGZ1bmN0aW9ucyBhbmQgZm9yZ29lcyB0aGUgZGVkaWNhdGVkIHJld2FyZCBtb2RlbCB0cmFpbmluZyBwaHJhc2UgdGhhdCBleGlzdGluZyBhcHByb2FjaGVzIHJlcXVpcmUsIHN1YnN0YW50aWFsbHkgcmVkdWNpbmcgdGhlIGRldmVsb3BtZW50IG92ZXJoZWFkLiBXZSBkZW1vbnN0cmF0ZSBQUklNRSdzIGVmZmVjdGl2ZW5lc3Mgb24gY29tcGV0aXRpb25hbCBtYXRoIGFuZCBjb2RpbmcuIFN0YXJ0aW5nIGZyb20gUXdlbjIuNS1NYXRoLTdCLUJhc2UsIFBSSU1FIGFjaGlldmVzIGEgMTUuMSUgYXZlcmFnZSBpbXByb3ZlbWVudCBhY3Jvc3Mgc2V2ZXJhbCBrZXkgcmVhc29uaW5nIGJlbmNobWFya3Mgb3ZlciB0aGUgU0ZUIG1vZGVsLiBOb3RhYmx5LCBvdXIgcmVzdWx0aW5nIG1vZGVsLCBFdXJ1cy0yLTdCLVBSSU1FLCBzdXJwYXNzZXMgUXdlbjIuNS1NYXRoLTdCLUluc3RydWN0IG9uIHNldmVuIHJlYXNvbmluZyBiZW5jaG1hcmtzIHdpdGggMTAlIG9mIGl0cyB0cmFpbmluZyBkYXRhLiIsLCxPcGVuIHdlaWdodHMgKHJlc3RyaWN0ZWQgdXNlKSwiQ2hpbmEsQ2hpbmEsVW5pdGVkIFN0YXRlcyBvZiBBbWVyaWNhLENoaW5hLENoaW5hLEhvbmcgS29uZyIsUXdlbjIuNS1NYXRoLTdCLUJhc2UsMS4zNDI3NGUrMTgsRm9yIFNGVDogNiAqIDdlOSBwYXJhbWV0ZXJzICogMzE5NzAwMDAwIHRva2VucyA9IDEuMzQyNzRFMTkgRkxPUHMsOC4wLCwyMDI2LTA1LTI1IDEyOjMzOjU0KzAwOjAwLCwsLCwsIkFjYWRlbWlhLEFjYWRlbWlhLEFjYWRlbWlhLEFjYWRlbWlhLEFjYWRlbWlhLEFjYWRlbWlhIiwsLCwsLEF2YWlsYWJsZSBmcm9tIGh0dHBzOi8vaHVnZ2luZ2ZhY2UuY28vUFJJTUUtUkwvRXVydXMtMi03Qi1QUklNRSB3aXRoIGFuIEFwYWNoZSAyLjAgbGljZW5zZSwsLCwsLDM5MjcuOTYyMTU2MDgzNzkzNiwsUFJJTUUtUkwsLCwsWWVzCm8zLW1pbmksTGFuZ3VhZ2UsIkxhbmd1YWdlIG1vZGVsaW5nL2dlbmVyYXRpb24sUXVlc3Rpb24gYW5zd2VyaW5nLFF1YW50aXRhdGl2ZSByZWFzb25pbmcsQ29kZSBnZW5lcmF0aW9uIixPcGVuQUksIlRyYWluaW5nCkJyaWFuIFpoYW5nLCBFcmljIE1pdGNoZWxsLCBIb25neXUgUmVuLCBLZXZpbiBMdSwgTWF4IFNjaHdhcnplciwgTWljaGVsbGUgUG9rcmFzcywgU2hlbmdqaWEgWmhhbywgVGVkIFNhbmRlcnMKCkV2YWwKQWRhbSBLYWxhaSwgQWxleCBUYWNoYXJkIFBhc3NvcywgQmVuIFNva29sb3dza3ksIEVsYWluZSBZYSBMZSwgRXJpayBSaXR0ZXIsIEhhbyBTaGVuZywgSGFuc29uIFdhbmcsIElseWEgS29zdHJpa292LCBKYW1lcyBMZWUsIEpvaGFubmVzIEZlcnN0YWQsIE1pY2hhZWwgTGFtcGUsIFByYXNoYW50aCBSYWRoYWtyaXNobmFuLCBTZWFuIEZpdHpnZXJhbGQsIFNlYmFzdGllbiBCdWJlY2ssIFlhbm4gRHVib2lzLCBZdSBCYWkKCkZyb250aWVyIEV2YWxzICYgUHJlcGFyZWRuZXNzCkFuZHkgQXBwbGViYXVtLCBFbGl6YWJldGggUHJvZWhsLCBFdmFuIE1heXMsIEpvZWwgUGFyaXNoLCBLZXZpbiBMaXUsIExlb24gTWFrc2luLCBMZXl0b24gSG8sIE1pbGVzIFdhbmcsIE1pY2hlbGUgV2FuZywgT2xpdmlhIFdhdGtpbnMsIFBhdHJpY2sgQ2hhbywgU2FtdWVsIE1pc2VyZW5kaW5vLCBUZWphbCBQYXR3YXJkaGFuCgpFbmdpbmVlcmluZwpBZGFtIFdhbGtlciwgQWtzaGF5IE5hdGhhbiwgQWx5c3NhIEh1YW5nLCBBbmR5IFdhbmcsIEFua2l0IEdvaGVsLCBCZW4gRWdnZXJzLCBCcmlhbiBZdSwgQnJ5YW4gQXNobGV5LCBDaGVuZ2R1IEh1YW5nLCBDaHJpc3RpYW4gSG9hcmVhdSwgRGF2aW4gQm9nYW4sIEVtaWx5IFNva29sb3ZhLCBFcmljIEhvcmFjZWssIEVyaWMgSmlhbmcsIEZlbGlwZSBQZXRyb3NraSBTdWNoLCBKb25haCBDb2hlbiwgSm9zaCBHcm9zcywgSnVzdGluIEJlY2tlciwgS2FuIFd1LCBLZXZpbiBXaGlubmVyeSwgTGFycnkgTHYsIExlZSBCeXJvbiwgTWFub2xpIExpb2Rha2lzLCBNYXggSm9obnNvbiwgTWlrZSBUcnBjaWMsIE11cmF0IFllc2lsZGFsLCBSYXNtdXMgUnlnYWFyZCwgUkogTWFyc2FuLCBSb2hpdCBSYW1jaGFuZGFuaSwgUm9oYW4gS3NoaXJzYWdhciwgUm9tYW4gSHVldCwgU2FyYSBDb25sb24sIFNodWFpcWkgKFRvbnkpIFhpYSwgU2l5dWFuIEZ1LCBTcmluaXZhcyBOYXJheWFuYW4sIFN1bG1hbiBDaG91ZGhyeSwgVG9tZXIgS2FmdGFuLCBUcmV2b3IgQ3JlZWNoCgpTZWFyY2gKQWRhbSBGcnksIEFkYW0gUGVyZWxtYW4sIEJyYW5kb24gV2FuZywgQ3Jpc3RpbmEgU2NoZWF1LCBQaGlsaXAgUHJvbmluLCBTdW5kZWVwIFRpcnVtYWxhcmVkZHksIFdpbGwgRWxsc3dvcnRoLCBaZXdlaSBDaHUKClByb2R1Y3QKQW50b25pYSBXb29kZm9yZCwgQmV0aCBIb292ZXIsIEpha2UgQnJpbGwsIEtlbGx5IFN0aXJtYW4sIE1pbm5pYSBGZW5nLCBOZWVsIEFqamFyYXB1LCBOaWNrIFR1cmxleSwgTmlrdW5qIEhhbmRhLCBPbGl2aWVyIEdvZGVtZW50CgpTYWZldHkKQW5kcmVhIFZhbGxvbmUsIEFuZHJldyBEdWJlcnN0ZWluLCBFbmlzIFNlcnQsIEVyaWMgV2FsbGFjZSwgR3JhY2UgWmhhbywgSXJpbmEgS29mbWFuLCBKaWVxaSBZdSwgSm9hcXVpbiBRdWlub25lcm8gQ2FuZGVsYSwgTWFkZWxhaW5lIEJveWQsIE1laG1ldCBZYXRiYXosIE1pa2UgTWNDbGF5LCBNaW5neHVhbiBXYW5nLCBTYWFjaGkgSmFpbiwgU2FuZGhpbmkgQWdhcndhbCwgU2FtIFRvaXplciwgU2FudGlhZ28gSGVybsOhbmRleiwgU3RldmUgTW9zdG92b3ksIFlvdW5nIENoYSwgVGFvIExpLCBZdW55dW4gV2FuZwoKRXh0ZXJuYWwgUmVkdGVhbWluZwpMYW1hIEFobWFkLCBUcm95IFBldGVyc29uCgoKUmVzZWFyY2ggUHJvZ3JhbSBNYW5hZ2VycwpDYXJwdXMgQ2hhbmcsIEtyaXN0ZW4gWWluZwoKTGVhZGVyc2hpcApBaWRhbiBDbGFyaywgRGFuZSBTdHVja2V5LCBKZXJyeSBUd29yZWssIEpha3ViIFBhY2hvY2tpLCBKb2hhbm5lcyBIZWlkZWNrZSwgS2V2aW4gV2VpbCwgTGlhbSBGZWR1cywgTWFyayBDaGVuLCBTYW0gQWx0bWFuLCBXb2pjaWVjaCBaYXJlbWJhIiwyMDI1LTAxLTMxLFB1c2hpbmcgdGhlIGZyb250aWVyIG9mIGNvc3QtZWZmZWN0aXZlIHJlYXNvbmluZy4saHR0cHM6Ly9vcGVuYWkuY29tL2luZGV4L29wZW5haS1vMy1taW5pLywsU2lnbmlmaWNhbnQgdXNlLCwsIkNhbid0IGdldCBhbiBleGFjdCBlc3RpbWF0ZSwgYnV0IHdlIHN1c3BlY3QgdG90YWwgcGFyYW1ldGVyIGNvdW50IGFyb3VuZCA2MEItMTIwQiwgYWN0aXZlIHBhcmFtZXRlcnMgYXJvdW5kIDEwQi0zMEIuIAoKR2l2ZW4gdGhlc2UgbW9kZWxzIGFyZSBzZXJ2ZWQgYXQgMTUwLTIwMCB0b2svcywgYXQgJDQuNDAvTXRvayBvdXRwdXQsIGluZmVyZW5jZSBlY29ub21pY3MgKGh0dHBzOi8vZXBvY2guYWkvYmxvZy9pbmZlcmVuY2UtZWNvbm9taWNzLW9mLWxhbmd1YWdlLW1vZGVscykgc3VnZ2VzdHMgdG90YWwgcGFyYW1ldGVyIGNvdW50IGFyb3VuZCA2MC0xMjBCIHBhcmFtZXRlcnMsIHdpdGggbWl4dHVyZS1vZi1leHBlcnRzIGFjdGl2ZSBwYXJhbWV0ZXJzIGFyb3VuZCAxMC0zMEIuIE1vRXMgbWFrZSBhIGdpdmVuIG1vZGVsIHJvdWdobHkgY29tcGFyYWJsZSB0byBhIH41MCUgc21hbGxlciBkZW5zZSBtb2RlbCAoaHR0cHM6Ly9lcG9jaC5haS9ncmFkaWVudC11cGRhdGVzL21vZS12cy1kZW5zZS1tb2RlbHMtaW5mZXJlbmNlKSwgd2hpY2ggbGluZXMgdXAgZGVjZW50bHkgd2l0aCBNYWdpc3RyYWwgU21hbGwgcHJpY2luZyAoMjRCIGRlbnNlLCBzZXJ2ZWQgYXQgYSBzaW1pbGFyIHNwZWVkIGZvciB0aGUgY2hlYXBlciAkMS41MC9NdG9rKS4gIiwsIldlIGNhbuKAmXQgbWFrZSBhIHByZWNpc2UgZXN0aW1hdGUsIGJ1dCBzZWVtcyB1bmxpa2VseSB0byBleGNlZWQgMTBeMjUgRkxPUC4gV2UgdGhpbmsgYWN0aXZlIHBhcmFtZXRlciBjb3VudCBpcyAxMC0zMEIuIFRoaXMgd291bGQgcmVxdWlyZSA+NTVUIHRva2VucyB0byByZWFjaCAxMF4yNSBGTE9QIGF0IHRoZSBsYXJnZSBzaXplLCBpLmUuIHdlbGwgYmV5b25kIDEweCBvdmVydHJhaW5pbmcgcmVsYXRpdmUgdG8gQ2hpbmNoaWxsYS4iLCwsLCwsLFVua25vd24sIldl4oCZcmUgcmVsZWFzaW5nIE9wZW5BSSBvMy1taW5pLCB0aGUgbmV3ZXN0LCBtb3N0IGNvc3QtZWZmaWNpZW50IG1vZGVsIGluIG91ciByZWFzb25pbmcgc2VyaWVzLCBhdmFpbGFibGUgaW4gYm90aCBDaGF0R1BUIGFuZCB0aGUgQVBJIHRvZGF5LiBQcmV2aWV3ZWQgaW4gRGVjZW1iZXIgMjAyNOKBoCwgdGhpcyBwb3dlcmZ1bCBhbmQgZmFzdCBtb2RlbCBhZHZhbmNlcyB0aGUgYm91bmRhcmllcyBvZiB3aGF0IHNtYWxsIG1vZGVscyBjYW4gYWNoaWV2ZSwgZGVsaXZlcmluZyBleGNlcHRpb25hbCBTVEVNIGNhcGFiaWxpdGllc+KAlHdpdGggcGFydGljdWxhciBzdHJlbmd0aCBpbiBzY2llbmNlLCBtYXRoLCBhbmQgY29kaW5n4oCUYWxsIHdoaWxlIG1haW50YWluaW5nIHRoZSBsb3cgY29zdCBhbmQgcmVkdWNlZCBsYXRlbmN5IG9mIE9wZW5BSSBvMS1taW5pLgoKT3BlbkFJIG8zLW1pbmkgaXMgb3VyIGZpcnN0IHNtYWxsIHJlYXNvbmluZyBtb2RlbCB0aGF0IHN1cHBvcnRzIGhpZ2hseSByZXF1ZXN0ZWQgZGV2ZWxvcGVyIGZlYXR1cmVzIGluY2x1ZGluZyBmdW5jdGlvbiBjYWxsaW5n4oGgKG9wZW5zIGluIGEgbmV3IHdpbmRvdyksIFN0cnVjdHVyZWQgT3V0cHV0c+KBoChvcGVucyBpbiBhIG5ldyB3aW5kb3cpLCBhbmQgZGV2ZWxvcGVyIG1lc3NhZ2Vz4oGgKG9wZW5zIGluIGEgbmV3IHdpbmRvdyksIG1ha2luZyBpdCBwcm9kdWN0aW9uLXJlYWR5IG91dCBvZiB0aGUgZ2F0ZS4gTGlrZSBPcGVuQUkgbzEtbWluaSBhbmQgT3BlbkFJIG8xLXByZXZpZXcsIG8zLW1pbmkgd2lsbCBzdXBwb3J0IHN0cmVhbWluZ+KBoChvcGVucyBpbiBhIG5ldyB3aW5kb3cpLiBBbHNvLCBkZXZlbG9wZXJzIGNhbiBjaG9vc2UgYmV0d2VlbiB0aHJlZSByZWFzb25pbmcgZWZmb3J04oGgKG9wZW5zIGluIGEgbmV3IHdpbmRvdykgb3B0aW9uc+KAlGxvdywgbWVkaXVtLCBhbmQgaGlnaOKAlHRvIG9wdGltaXplIGZvciB0aGVpciBzcGVjaWZpYyB1c2UgY2FzZXMuIFRoaXMgZmxleGliaWxpdHkgYWxsb3dzIG8zLW1pbmkgdG8g4oCcdGhpbmsgaGFyZGVy4oCdIHdoZW4gdGFja2xpbmcgY29tcGxleCBjaGFsbGVuZ2VzIG9yIHByaW9yaXRpemUgc3BlZWQgd2hlbiBsYXRlbmN5IGlzIGEgY29uY2Vybi4gbzMtbWluaSBkb2VzIG5vdCBzdXBwb3J0IHZpc2lvbiBjYXBhYmlsaXRpZXMsIHNvIGRldmVsb3BlcnMgc2hvdWxkIGNvbnRpbnVlIHVzaW5nIE9wZW5BSSBvMSBmb3IgdmlzdWFsIHJlYXNvbmluZyB0YXNrcy4gbzMtbWluaSBpcyByb2xsaW5nIG91dCBpbiB0aGUgQ2hhdCBDb21wbGV0aW9ucyBBUEksIEFzc2lzdGFudHMgQVBJLCBhbmQgQmF0Y2ggQVBJIHN0YXJ0aW5nIHRvZGF5IHRvIHNlbGVjdCBkZXZlbG9wZXJzIGluIEFQSSB1c2FnZSB0aWVycyAzLTXigaAiLCwsQVBJIGFjY2VzcyxVbml0ZWQgU3RhdGVzIG9mIEFtZXJpY2EsLCwsLCwyMDI2LTAyLTEwIDE5OjU4OjMyKzAwOjAwLCwsLCwsSW5kdXN0cnksLCwsLFVucmVsZWFzZWQsLFRydWUsLCwsLCwsLCwsLE5vCnMxLTMyQixMYW5ndWFnZSwiTWF0aGVtYXRpY2FsIHJlYXNvbmluZyxMYW5ndWFnZSBtb2RlbGluZy9nZW5lcmF0aW9uIiwiU3RhbmZvcmQgVW5pdmVyc2l0eSxVbml2ZXJzaXR5IG9mIFdhc2hpbmd0b24sQWxsZW4gSW5zdGl0dXRlIGZvciBBSSxDb250ZXh0dWFsIEFJIiwiTmlrbGFzIE11ZW5uaWdob2ZmLCBaaXRvbmcgWWFuZywgV2VpamlhIFNoaSwgWGlhbmcgTGlzYSBMaSwgTGkgRmVpLUZlaSwgSGFubmFuZWggSGFqaXNoaXJ6aSwgTHVrZSBaZXR0bGVtb3llciwgUGVyY3kgTGlhbmcsIEVtbWFudWVsIENhbmTDqHMsIFRhdHN1bm9yaSBIYXNoaW1vdG8iLDIwMjUtMDEtMzEsczE6IFNpbXBsZSB0ZXN0LXRpbWUgc2NhbGluZyxodHRwczovL2FyeGl2Lm9yZy9hYnMvMjUwMS4xOTM5MywxMjE5LjAsLCwzMjAwMDAwMDAwMC4wLCwsLCwiMTAwMCBzYW1wbGVzLCA0LjdNIHRva2VucyB0b3RhbC4gRnJvbSBpbml0aWFsIGNvbGxlY3Rpb24gb2YgNTlLIHF1ZXN0aW9ucyIsNy4wLCxOVklESUEgSDEwMCBOVkwsLENvbmZpZGVudCwiVGVzdC10aW1lIHNjYWxpbmcgaXMgYSBwcm9taXNpbmcgbmV3IGFwcHJvYWNoIHRvIGxhbmd1YWdlIG1vZGVsaW5nIHRoYXQgdXNlcyBleHRyYSB0ZXN0LXRpbWUgY29tcHV0ZSB0byBpbXByb3ZlIHBlcmZvcm1hbmNlLiBSZWNlbnRseSwgT3BlbkFJJ3MgbzEgbW9kZWwgc2hvd2VkIHRoaXMgY2FwYWJpbGl0eSBidXQgZGlkIG5vdCBwdWJsaWNseSBzaGFyZSBpdHMgbWV0aG9kb2xvZ3ksIGxlYWRpbmcgdG8gbWFueSByZXBsaWNhdGlvbiBlZmZvcnRzLiBXZSBzZWVrIHRoZSBzaW1wbGVzdCBhcHByb2FjaCB0byBhY2hpZXZlIHRlc3QtdGltZSBzY2FsaW5nIGFuZCBzdHJvbmcgcmVhc29uaW5nIHBlcmZvcm1hbmNlLiBGaXJzdCwgd2UgY3VyYXRlIGEgc21hbGwgZGF0YXNldCBzMUsgb2YgMSwwMDAgcXVlc3Rpb25zIHBhaXJlZCB3aXRoIHJlYXNvbmluZyB0cmFjZXMgcmVseWluZyBvbiB0aHJlZSBjcml0ZXJpYSB3ZSB2YWxpZGF0ZSB0aHJvdWdoIGFibGF0aW9uczogZGlmZmljdWx0eSwgZGl2ZXJzaXR5LCBhbmQgcXVhbGl0eS4gU2Vjb25kLCB3ZSBkZXZlbG9wIGJ1ZGdldCBmb3JjaW5nIHRvIGNvbnRyb2wgdGVzdC10aW1lIGNvbXB1dGUgYnkgZm9yY2VmdWxseSB0ZXJtaW5hdGluZyB0aGUgbW9kZWwncyB0aGlua2luZyBwcm9jZXNzIG9yIGxlbmd0aGVuaW5nIGl0IGJ5IGFwcGVuZGluZyAiIldhaXQiIiBtdWx0aXBsZSB0aW1lcyB0byB0aGUgbW9kZWwncyBnZW5lcmF0aW9uIHdoZW4gaXQgdHJpZXMgdG8gZW5kLiBUaGlzIGNhbiBsZWFkIHRoZSBtb2RlbCB0byBkb3VibGUtY2hlY2sgaXRzIGFuc3dlciwgb2Z0ZW4gZml4aW5nIGluY29ycmVjdCByZWFzb25pbmcgc3RlcHMuIEFmdGVyIHN1cGVydmlzZWQgZmluZXR1bmluZyB0aGUgUXdlbjIuNS0zMkItSW5zdHJ1Y3QgbGFuZ3VhZ2UgbW9kZWwgb24gczFLIGFuZCBlcXVpcHBpbmcgaXQgd2l0aCBidWRnZXQgZm9yY2luZywgb3VyIG1vZGVsIHMxLTMyQiBleGNlZWRzIG8xLXByZXZpZXcgb24gY29tcGV0aXRpb24gbWF0aCBxdWVzdGlvbnMgYnkgdXAgdG8gMjclIChNQVRIIGFuZCBBSU1FMjQpLiBGdXJ0aGVyLCBzY2FsaW5nIHMxLTMyQiB3aXRoIGJ1ZGdldCBmb3JjaW5nIGFsbG93cyBleHRyYXBvbGF0aW5nIGJleW9uZCBpdHMgcGVyZm9ybWFuY2Ugd2l0aG91dCB0ZXN0LXRpbWUgaW50ZXJ2ZW50aW9uOiBmcm9tIDUwJSB0byA1NyUgb24gQUlNRTI0LiBPdXIgbW9kZWwsIGRhdGEsIGFuZCBjb2RlIGFyZSBvcGVuLXNvdXJjZSBhdCB0aGlzIGh0dHBzIFVSTCIsNS4wLCxPcGVuIHdlaWdodHMgKHVucmVzdHJpY3RlZCksIlVuaXRlZCBTdGF0ZXMgb2YgQW1lcmljYSxVbml0ZWQgU3RhdGVzIG9mIEFtZXJpY2EsVW5pdGVkIFN0YXRlcyBvZiBBbWVyaWNhLFVuaXRlZCBTdGF0ZXMgb2YgQW1lcmljYSIsUXdlbjIuNSBJbnN0cnVjdCAoMzJCKSw5MDI0MDAwMDAwMDAuMCwiNC43TSB0b2tlbnMgZm9yIDMyQiBtb2RlbDogNC43ICogMzIwMDAgKiA2ID0gOTAyNDAwTSBGTE9QLCBvciA5MDI0MDAwMDAwMDAiLDE2LjAsLDIwMjYtMDUtMjUgMTI6MzM6NTQrMDA6MDAsLCwsMTYuMCwsIkFjYWRlbWlhLEFjYWRlbWlhLFJlc2VhcmNoIGNvbGxlY3RpdmUsSW5kdXN0cnkiLCwsLCwsLCwsLCwsMTI1NzAuMzE4NjcwNjk2NjQ0LCwsLCwsWWVzCnMxLjEsTGFuZ3VhZ2UsIk1hdGhlbWF0aWNhbCByZWFzb25pbmcsTGFuZ3VhZ2UgbW9kZWxpbmcvZ2VuZXJhdGlvbiIsIlN0YW5mb3JkIFVuaXZlcnNpdHksVW5pdmVyc2l0eSBvZiBXYXNoaW5ndG9uLEFsbGVuIEluc3RpdHV0ZSBmb3IgQUksQ29udGV4dHVhbCBBSSIsIk5pa2xhcyBNdWVubmlnaG9mZiwgWml0b25nIFlhbmcsIFdlaWppYSBTaGksIFhpYW5nIExpc2EgTGksIExpIEZlaS1GZWksIEhhbm5hbmVoIEhhamlzaGlyemksIEx1a2UgWmV0dGxlbW95ZXIsIFBlcmN5IExpYW5nLCBFbW1hbnVlbCBDYW5kw6hzLCBUYXRzdW5vcmkgSGFzaGltb3RvIiwyMDI1LTAxLTMxLHMxOiBTaW1wbGUgdGVzdC10aW1lIHNjYWxpbmcsaHR0cHM6Ly9hcnhpdi5vcmcvYWJzLzI1MDEuMTkzOTMsMTIxOS4wLCwsMzIwMDAwMDAwMDAuMCwsLCwsIjEwMDAgc2FtcGxlcywgNC43TSB0b2tlbnMgdG90YWwuIEZyb20gaW5pdGlhbCBjb2xsZWN0aW9uIG9mIDU5SyBxdWVzdGlvbnMiLDcuMCwsTlZJRElBIEgxMDAgTlZMLCxDb25maWRlbnQsIlRlc3QtdGltZSBzY2FsaW5nIGlzIGEgcHJvbWlzaW5nIG5ldyBhcHByb2FjaCB0byBsYW5ndWFnZSBtb2RlbGluZyB0aGF0IHVzZXMgZXh0cmEgdGVzdC10aW1lIGNvbXB1dGUgdG8gaW1wcm92ZSBwZXJmb3JtYW5jZS4gUmVjZW50bHksIE9wZW5BSSdzIG8xIG1vZGVsIHNob3dlZCB0aGlzIGNhcGFiaWxpdHkgYnV0IGRpZCBub3QgcHVibGljbHkgc2hhcmUgaXRzIG1ldGhvZG9sb2d5LCBsZWFkaW5nIHRvIG1hbnkgcmVwbGljYXRpb24gZWZmb3J0cy4gV2Ugc2VlayB0aGUgc2ltcGxlc3QgYXBwcm9hY2ggdG8gYWNoaWV2ZSB0ZXN0LXRpbWUgc2NhbGluZyBhbmQgc3Ryb25nIHJlYXNvbmluZyBwZXJmb3JtYW5jZS4gRmlyc3QsIHdlIGN1cmF0ZSBhIHNtYWxsIGRhdGFzZXQgczFLIG9mIDEsMDAwIHF1ZXN0aW9ucyBwYWlyZWQgd2l0aCByZWFzb25pbmcgdHJhY2VzIHJlbHlpbmcgb24gdGhyZWUgY3JpdGVyaWEgd2UgdmFsaWRhdGUgdGhyb3VnaCBhYmxhdGlvbnM6IGRpZmZpY3VsdHksIGRpdmVyc2l0eSwgYW5kIHF1YWxpdHkuIFNlY29uZCwgd2UgZGV2ZWxvcCBidWRnZXQgZm9yY2luZyB0byBjb250cm9sIHRlc3QtdGltZSBjb21wdXRlIGJ5IGZvcmNlZnVsbHkgdGVybWluYXRpbmcgdGhlIG1vZGVsJ3MgdGhpbmtpbmcgcHJvY2VzcyBvciBsZW5ndGhlbmluZyBpdCBieSBhcHBlbmRpbmcgIiJXYWl0IiIgbXVsdGlwbGUgdGltZXMgdG8gdGhlIG1vZGVsJ3MgZ2VuZXJhdGlvbiB3aGVuIGl0IHRyaWVzIHRvIGVuZC4gVGhpcyBjYW4gbGVhZCB0aGUgbW9kZWwgdG8gZG91YmxlLWNoZWNrIGl0cyBhbnN3ZXIsIG9mdGVuIGZpeGluZyBpbmNvcnJlY3QgcmVhc29uaW5nIHN0ZXBzLiBBZnRlciBzdXBlcnZpc2VkIGZpbmV0dW5pbmcgdGhlIFF3ZW4yLjUtMzJCLUluc3RydWN0IGxhbmd1YWdlIG1vZGVsIG9uIHMxSyBhbmQgZXF1aXBwaW5nIGl0IHdpdGggYnVkZ2V0IGZvcmNpbmcsIG91ciBtb2RlbCBzMS0zMkIgZXhjZWVkcyBvMS1wcmV2aWV3IG9uIGNvbXBldGl0aW9uIG1hdGggcXVlc3Rpb25zIGJ5IHVwIHRvIDI3JSAoTUFUSCBhbmQgQUlNRTI0KS4gRnVydGhlciwgc2NhbGluZyBzMS0zMkIgd2l0aCBidWRnZXQgZm9yY2luZyBhbGxvd3MgZXh0cmFwb2xhdGluZyBiZXlvbmQgaXRzIHBlcmZvcm1hbmNlIHdpdGhvdXQgdGVzdC10aW1lIGludGVydmVudGlvbjogZnJvbSA1MCUgdG8gNTclIG9uIEFJTUUyNC4gT3VyIG1vZGVsLCBkYXRhLCBhbmQgY29kZSBhcmUgb3Blbi1zb3VyY2UgYXQgdGhpcyBodHRwcyBVUkwiLDUuMCwsT3BlbiB3ZWlnaHRzICh1bnJlc3RyaWN0ZWQpLCJVbml0ZWQgU3RhdGVzIG9mIEFtZXJpY2EsVW5pdGVkIFN0YXRlcyBvZiBBbWVyaWNhLFVuaXRlZCBTdGF0ZXMgb2YgQW1lcmljYSxVbml0ZWQgU3RhdGVzIG9mIEFtZXJpY2EiLFF3ZW4yLjUgSW5zdHJ1Y3QgKDMyQiksOTAyNDAwMDAwMDAwLjAsIjQuN00gdG9rZW5zIGZvciAzMkIgbW9kZWw6IDQuNyAqIDMyMDAwICogNiA9IDkwMjQwME0gRkxPUCwgb3IgOTAyNDAwMDAwMDAwLgoKRmluZS10dW5lZCBvbiB0aGUgczFLLTEuMSBkYXRhc2V0LCB3aGljaCB1c2VzIHRoZSBzYW1lIG51bWJlciBvZiBkYXRhcG9pbnRzIGFzIHMxLCBidXQgZ2VuZXJhdGVkIHVzaW5nIERlZXBTZWVrJ3MgcjEgcmF0aGVyIHRoYW4gR29vZ2xlIEdlbWluaSBGbGFzaCBUaGlua2luZyAoRmxhc2ggMi4wIHByZXZpZXcpLiIsMTYuMCwsMjAyNi0wNS0yNSAxMjozMzo1NCswMDowMCwsLCwxNi4wLCwiQWNhZGVtaWEsQWNhZGVtaWEsUmVzZWFyY2ggY29sbGVjdGl2ZSxJbmR1c3RyeSIsLCwsLCwsLCwsLCwxMjU3MC4zMTg2NzA2OTY2NDQsLCwsLCxZZXMKTWlzdHJhbCBTbWFsbCAzLExhbmd1YWdlLCJMYW5ndWFnZSBtb2RlbGluZy9nZW5lcmF0aW9uLFF1ZXN0aW9uIGFuc3dlcmluZyxRdWFudGl0YXRpdmUgcmVhc29uaW5nLENvZGUgZ2VuZXJhdGlvbixUcmFuc2xhdGlvbiIsTWlzdHJhbCBBSSwsMjAyNS0wMS0zMCwiTWlzdHJhbCBTbWFsbCAzLCBhIGxhdGVuY3ktb3B0aW1pemVkIDI0Qi1wYXJhbWV0ZXIgbW9kZWwgcmVsZWFzZWQgdW5kZXIgdGhlIEFwYWNoZSAyLjAgbGljZW5zZS4iLGh0dHBzOi8vbWlzdHJhbC5haS9uZXdzL21pc3RyYWwtc21hbGwtMy8sLCwsMjQwMDAwMDAwMDAuMCwyNEIsMS4xNTJlKzI0LDZORCA9IDYqOFQgdG9rZW5zICogMjRCIHBhcmFtZXRlcnMgPSAxLjE1MmUrMjQgRkxPUCw4MDAwMDAwMDAwMDAwLCI4IHRyaWxsaW9uIHRva2VucwoKU291cmNlOiBodHRwczovL3ZlbnR1cmViZWF0LmNvbS9haS9taXN0cmFsLXNtYWxsLTMtYnJpbmdzLW9wZW4tc291cmNlLWFpLXRvLXRoZS1tYXNzZXMtc21hbGxlci1mYXN0ZXItYW5kLWNoZWFwZXIvIiwsLCwsQ29uZmlkZW50LCJNaXN0cmFsIFNtYWxsIDMgaXMgY29tcGV0aXRpdmUgd2l0aCBsYXJnZXIgbW9kZWxzIHN1Y2ggYXMgTGxhbWEgMy4zIDcwQiBvciBRd2VuIDMyQiwgYW5kIGlzIGFuIGV4Y2VsbGVudCBvcGVuIHJlcGxhY2VtZW50IGZvciBvcGFxdWUgcHJvcHJpZXRhcnkgbW9kZWxzIGxpa2UgR1BUNG8tbWluaS4gTWlzdHJhbCBTbWFsbCAzIGlzIG9uIHBhciB3aXRoIExsYW1hIDMuMyA3MEIgaW5zdHJ1Y3QsIHdoaWxlIGJlaW5nIG1vcmUgdGhhbiAzeCBmYXN0ZXIgb24gdGhlIHNhbWUgaGFyZHdhcmUuCgpNaXN0cmFsIFNtYWxsIDMgaXMgYSBwcmUtdHJhaW5lZCBhbmQgaW5zdHJ1Y3RlZCBtb2RlbCBjYXRlcmVkIHRvIHRoZSDigJg4MCXigJkgb2YgZ2VuZXJhdGl2ZSBBSSB0YXNrc+KAlHRob3NlIHRoYXQgcmVxdWlyZSByb2J1c3QgbGFuZ3VhZ2UgYW5kIGluc3RydWN0aW9uIGZvbGxvd2luZyBwZXJmb3JtYW5jZSwgd2l0aCB2ZXJ5IGxvdyBsYXRlbmN5LgoKV2UgZGVzaWduZWQgdGhpcyBuZXcgbW9kZWwgdG8gc2F0dXJhdGUgcGVyZm9ybWFuY2UgYXQgYSBzaXplIHN1aXRhYmxlIGZvciBsb2NhbCBkZXBsb3ltZW50LiBQYXJ0aWN1bGFybHksIE1pc3RyYWwgU21hbGwgMyBoYXMgZmFyIGZld2VyIGxheWVycyB0aGFuIGNvbXBldGluZyBtb2RlbHMsIHN1YnN0YW50aWFsbHkgcmVkdWNpbmcgdGhlIHRpbWUgcGVyIGZvcndhcmQgcGFzcy4gQXQgb3ZlciA4MSUgYWNjdXJhY3kgb24gTU1MVSBhbmQgMTUwIHRva2Vucy9zIGxhdGVuY3ksIE1pc3RyYWwgU21hbGwgaXMgY3VycmVudGx5IHRoZSBtb3N0IGVmZmljaWVudCBtb2RlbCBvZiBpdHMgY2F0ZWdvcnkuCgpXZeKAmXJlIHJlbGVhc2luZyBib3RoIGEgcHJldHJhaW5lZCBhbmQgaW5zdHJ1Y3Rpb24tdHVuZWQgY2hlY2twb2ludCB1bmRlciBBcGFjaGUgMi4wLiBUaGUgY2hlY2twb2ludHMgY2FuIHNlcnZlIGFzIGEgcG93ZXJmdWwgYmFzZSBmb3IgYWNjZWxlcmF0aW5nIHByb2dyZXNzLiBOb3RlIHRoYXQgTWlzdHJhbCBTbWFsbCAzIGlzIG5laXRoZXIgdHJhaW5lZCB3aXRoIFJMIG5vciBzeW50aGV0aWMgZGF0YSwgc28gaXMgZWFybGllciBpbiB0aGUgbW9kZWwgcHJvZHVjdGlvbiBwaXBlbGluZSB0aGFuIG1vZGVscyBsaWtlIERlZXBzZWVrIFIxIChhIGdyZWF0IGFuZCBjb21wbGVtZW50YXJ5IHBpZWNlIG9mIG9wZW4tc291cmNlIHRlY2hub2xvZ3khKS4gSXQgY2FuIHNlcnZlIGFzIGEgZ3JlYXQgYmFzZSBtb2RlbCBmb3IgYnVpbGRpbmcgYWNjcnVlZCByZWFzb25pbmcgY2FwYWNpdGllcy4gV2UgbG9vayBmb3J3YXJkIHRvIHNlZWluZyBob3cgdGhlIG9wZW4tc291cmNlIGNvbW11bml0eSBhZG9wdHMgYW5kIGN1c3RvbWl6ZXMgaXQuIiwsLE9wZW4gd2VpZ2h0cyAodW5yZXN0cmljdGVkKSxGcmFuY2UsLCwsLCwyMDI1LTExLTI4IDExOjUzOjQ0KzAwOjAwLCwsLCwsSW5kdXN0cnksLCwsLFVucmVsZWFzZWQsIkFwYWNoZSAyLjAKCmh0dHBzOi8vaHVnZ2luZ2ZhY2UuY28vbWlzdHJhbGFpL01pc3RyYWwtU21hbGwtMjRCLUluc3RydWN0LTI1MDEiLFRydWUsLCwsLCxPcGVyYXRpb24gY291bnRpbmcsbWlzdHJhbGFpLCwsLFllcwpUdWx1IDMgNDA1QixMYW5ndWFnZSwiTGFuZ3VhZ2UgbW9kZWxpbmcvZ2VuZXJhdGlv</x:v>
      </x:c>
    </x:row>
    <x:row r="57" ht="18" customHeight="1">
      <x:c r="A57" s="17" t="n">
        <x:v>52</x:v>
      </x:c>
      <x:c r="B57" s="17" t="n">
        <x:v>310</x:v>
      </x:c>
      <x:c r="C57" s="160" t="str">
        <x:v>bixRdWVzdGlvbiBhbnN3ZXJpbmcsUXVhbnRpdGF0aXZlIHJlYXNvbmluZyIsIkFsbGVuIEluc3RpdHV0ZSBmb3IgQUksVW5pdmVyc2l0eSBvZiBXYXNoaW5ndG9uIiwiTmF0aGFuIExhbWJlcnQsIEphY29iIE1vcnJpc29uLCBWYWxlbnRpbmEgUHlhdGtpbiwgU2hlbmd5aSBIdWFuZywgSGFtaXNoIEl2aXNvbiwgRmFlemUgQnJhaG1hbiwgTGVzdGVyIEphbWVzIFYuIE1pcmFuZGEsIEFsaXNhIExpdSwgTm91aGEgRHppcmksIFNoYW5lIEx5dSwgWXVsaW5nIEd1LCBTYXVteWEgTWFsaWssIFZpY3RvcmlhIEdyYWYsIEplbmEgRC4gSHdhbmcsIEppYW5namlhbmcgWWFuZywgUm9uYW4gTGUgQnJhcywgT3l2aW5kIFRhZmpvcmQsIENocmlzIFdpbGhlbG0sIEx1Y2EgU29sZGFpbmksIE5vYWggQS4gU21pdGgsIFlpemhvbmcgV2FuZywgUHJhZGVlcCBEYXNpZ2ksIEhhbm5hbmVoIEhhamlzaGlyemkiLDIwMjUtMDEtMzAsVHVsdSAzOiBQdXNoaW5nIEZyb250aWVycyBpbiBPcGVuIExhbmd1YWdlIE1vZGVsIFBvc3QtVHJhaW5pbmcsImh0dHBzOi8vYXJ4aXYub3JnL2Ficy8yNDExLjE1MTI0CgpodHRwczovL2FsbGVuYWkub3JnL2Jsb2cvdHVsdS0zLTQwNUIiLCwsLDQwNTAwMDAwMDAwMC4wLDQwNUIsLCwsLCwsTlZJRElBIEgxMDAgU1hNNSA4MEdCLCxMaWtlbHksIkxhbmd1YWdlIG1vZGVsIHBvc3QtdHJhaW5pbmcgaXMgYXBwbGllZCB0byByZWZpbmUgYmVoYXZpb3JzIGFuZCB1bmxvY2sgbmV3IHNraWxscyBhY3Jvc3MgYSB3aWRlIHJhbmdlIG9mIHJlY2VudCBsYW5ndWFnZSBtb2RlbHMsIGJ1dCBvcGVuIHJlY2lwZXMgZm9yIGFwcGx5aW5nIHRoZXNlIHRlY2huaXF1ZXMgbGFnIGJlaGluZCBwcm9wcmlldGFyeSBvbmVzLiBUaGUgdW5kZXJseWluZyB0cmFpbmluZyBkYXRhIGFuZCByZWNpcGVzIGZvciBwb3N0LXRyYWluaW5nIGFyZSBzaW11bHRhbmVvdXNseSB0aGUgbW9zdCBpbXBvcnRhbnQgcGllY2VzIG9mIHRoZSBwdXp6bGUgYW5kIHRoZSBwb3J0aW9uIHdpdGggdGhlIGxlYXN0IHRyYW5zcGFyZW5jeS4gVG8gYnJpZGdlIHRoaXMgZ2FwLCB3ZSBpbnRyb2R1Y2UgVHVsdSAzLCBhIGZhbWlseSBvZiBmdWxseS1vcGVuIHN0YXRlLW9mLXRoZS1hcnQgcG9zdC10cmFpbmVkIG1vZGVscywgYWxvbmdzaWRlIGl0cyBkYXRhLCBjb2RlLCBhbmQgdHJhaW5pbmcgcmVjaXBlcywgc2VydmluZyBhcyBhIGNvbXByZWhlbnNpdmUgZ3VpZGUgZm9yIG1vZGVybiBwb3N0LXRyYWluaW5nIHRlY2huaXF1ZXMuIFR1bHUgMywgd2hpY2ggYnVpbGRzIG9uIExsYW1hIDMuMSBiYXNlIG1vZGVscywgYWNoaWV2ZXMgcmVzdWx0cyBzdXJwYXNzaW5nIHRoZSBpbnN0cnVjdCB2ZXJzaW9ucyBvZiBMbGFtYSAzLjEsIFF3ZW4gMi41LCBNaXN0cmFsLCBhbmQgZXZlbiBjbG9zZWQgbW9kZWxzIHN1Y2ggYXMgR1BULTRvLW1pbmkgYW5kIENsYXVkZSAzLjUtSGFpa3UuIFRoZSB0cmFpbmluZyBhbGdvcml0aG1zIGZvciBvdXIgbW9kZWxzIGluY2x1ZGUgc3VwZXJ2aXNlZCBmaW5ldHVuaW5nIChTRlQpLCBEaXJlY3QgUHJlZmVyZW5jZSBPcHRpbWl6YXRpb24gKERQTyksIGFuZCBhIG5vdmVsIG1ldGhvZCB3ZSBjYWxsIFJlaW5mb3JjZW1lbnQgTGVhcm5pbmcgd2l0aCBWZXJpZmlhYmxlIFJld2FyZHMgKFJMVlIpLiBXaXRoIFR1bHUgMywgd2UgaW50cm9kdWNlIGEgbXVsdGktdGFzayBldmFsdWF0aW9uIHNjaGVtZSBmb3IgcG9zdC10cmFpbmluZyByZWNpcGVzIHdpdGggZGV2ZWxvcG1lbnQgYW5kIHVuc2VlbiBldmFsdWF0aW9ucywgc3RhbmRhcmQgYmVuY2htYXJrIGltcGxlbWVudGF0aW9ucywgYW5kIHN1YnN0YW50aWFsIGRlY29udGFtaW5hdGlvbiBvZiBleGlzdGluZyBvcGVuIGRhdGFzZXRzIG9uIHNhaWQgYmVuY2htYXJrcy4gV2UgY29uY2x1ZGUgd2l0aCBhbmFseXNpcyBhbmQgZGlzY3Vzc2lvbiBvZiB0cmFpbmluZyBtZXRob2RzIHRoYXQgZGlkIG5vdCByZWxpYWJseSBpbXByb3ZlIHBlcmZvcm1hbmNlLgpJbiBhZGRpdGlvbiB0byB0aGUgVHVsdSAzIG1vZGVsIHdlaWdodHMgYW5kIGRlbW8sIHdlIHJlbGVhc2UgdGhlIGNvbXBsZXRlIHJlY2lwZSAtLSBpbmNsdWRpbmcgZGF0YXNldHMgZm9yIGRpdmVyc2UgY29yZSBza2lsbHMsIGEgcm9idXN0IHRvb2xraXQgZm9yIGRhdGEgY3VyYXRpb24gYW5kIGV2YWx1YXRpb24sIHRoZSB0cmFpbmluZyBjb2RlIGFuZCBpbmZyYXN0cnVjdHVyZSwgYW5kLCBtb3N0IGltcG9ydGFudGx5LCBhIGRldGFpbGVkIHJlcG9ydCBmb3IgcmVwcm9kdWNpbmcgYW5kIGZ1cnRoZXIgYWRhcHRpbmcgdGhlIFR1bHUgMyBhcHByb2FjaCB0byBtb3JlIGRvbWFpbnMuIiwsLE9wZW4gd2VpZ2h0cyAocmVzdHJpY3RlZCB1c2UpLCJVbml0ZWQgU3RhdGVzIG9mIEFtZXJpY2EsVW5pdGVkIFN0YXRlcyBvZiBBbWVyaWNhIixMbGFtYSAzLjEtNDA1QiwzLjc3NDk4MDRlKzIyLCJTRlQgYW5kIERQTyBpbmZyYXN0cnVjdHVyZSB1c2FnZSBpcyB1bmtub3duClJMVlI6ICIidGhlIGZpbmFsIDQwNUIgUkwgcnVuIHRha2VzIDQ2IGhvdXJzIG9uIDI1NiBHUFVzIiIKCjk4OTQwMDAwMDAwMDAwMCBGTE9QIC8gR1BVIC8gc2VjIFtIMTAwIHJlcG9ydGVkLCBiZjE2IGFzc3VtZWRdICogMjU2IEdQVXMgKiA0NiBob3VycyAqIDM2MDAgc2VjIC8gaG91ciAqIDAuMyBbYXNzdW1lZCB1dGlsaXphdGlvbl0gPSAxLjI1ODMyNjhlKzIyIEZMT1AKCkFzc3VtaW5nIHRoYXQgU0ZUIGFuZCBEUE8gdHJhaW5pbmcgY29tcHV0ZSB3YXMgc2FtZSBPT00gYXMgUkxWUiBzdGFnZSAoc2ltaWxhciB0byA3MEIgbW9kZWwpLCAxLjI1ODMyNjhlKzIyIEZMT1AgKiAzID0gMy43NzQ5ODA0ZSsyMiBGTE9QIiwsLDIwMjUtMTEtMjggMTE6NTM6NDQrMDA6MDAsLCwsLCwiUmVzZWFyY2ggY29sbGVjdGl2ZSxBY2FkZW1pYSIsLCwsLE9wZW4gc291cmNlLCJMbGFtYSAzLjEgbGljZW5zZQpodHRwczovL2h1Z2dpbmdmYWNlLmNvL2FsbGVuYWkvTGxhbWEtMy4xLVR1bHUtMy00MDVCCgpBcGFjaGUgMi4wCmh0dHBzOi8vZ2l0aHViLmNvbS9hbGxlbmFpL29wZW4taW5zdHJ1Y3QiLCwsLCwsLEhhcmR3YXJlLGFsbGVuYWksLCwsWWVzClNvbmFyIFJlYXNvbmluZyxMYW5ndWFnZSwiUXVlc3Rpb24gYW5zd2VyaW5nLENoYXQsTGFuZ3VhZ2UgbW9kZWxpbmcvZ2VuZXJhdGlvbixRdWFudGl0YXRpdmUgcmVhc29uaW5nLFNlYXJjaCIsUGVycGxleGl0eSwsMjAyNS0wMS0yOSxMaWdodHdlaWdodCByZWFzb25pbmcgb2ZmZXJpbmcgcG93ZXJlZCBieSByZWFzb25pbmcgbW9kZWxzIHRyYWluZWQgd2l0aCBEZWVwU2VlayBSMS4saHR0cHM6Ly9kb2NzLnBlcnBsZXhpdHkuYWkvbW9kZWxzL21vZGVscy9zb25hci1yZWFzb25pbmcsLCwsLCwsLCwsLCwsLFVua25vd24sIkNvVCByZWFzb25pbmcKCkNoYWluLW9mLXRob3VnaHQgcmVhc29uaW5nLCBwbHVzIHJlYWwtdGltZSBpbnRlcm5ldCBzZWFyY2ggYW5kIGNpdGF0aW9ucwoKVVMtYmFzZWQKClNvbmFyIFJlYXNvbmluZyBpcyB1bmNlbnNvcmVkIGFuZCBob3N0ZWQgaW4gVVMgZGF0YWNlbnRlcnMKCkRhdGEgcHJpdmFjeQoKTm8gdHJhaW5pbmcgb24gY3VzdG9tZXIgZGF0YSwganVzdCBsaWtlIGFsbCBTb25hciBwcm9kdWN0cwoKRGF0YSBwcml2YWN5CgpObyB0cmFpbmluZyBvbiBjdXN0b21lciBkYXRhLCBqdXN0IGxpa2UgYWxsIFNvbmFyIHByb2R1Y3RzCgpTZWxmLXNlcnZlIEFQSSBhY2Nlc3MKCkdldCBzdGFydGVkIGltbWVkaWF0ZWx5IiwsLEFQSSBhY2Nlc3MsVW5pdGVkIFN0YXRlcyBvZiBBbWVyaWNhLCwsLCwsMjAyNS0xMS0yOCAxMTo1Mzo0NCswMDowMCwsLCwsLEluZHVzdHJ5LCwsLCxVbnJlbGVhc2VkLCwsLCwsLCwsLCwsLE5vCkdQVC00byAoSmFuIDIwMjUpLCJNdWx0aW1vZGFsLExhbmd1YWdlLEF1ZGlvLFNwZWVjaCxWaXNpb24iLCJDaGF0LEltYWdlIGdlbmVyYXRpb24sQXVkaW8gZ2VuZXJhdGlvbixWaXNpb24tbGFuZ3VhZ2UgZ2VuZXJhdGlvbixUYWJsZSB0YXNrcyxMYW5ndWFnZSBtb2RlbGluZy9nZW5lcmF0aW9uLFF1ZXN0aW9uIGFuc3dlcmluZyxTcGVlY2ggcmVjb2duaXRpb24gKEFTUiksU3BlZWNoLXRvLXRleHQiLE9wZW5BSSwiQWlkYW4gQ2xhcmssIEFsZXggUGFpbm8sIEphY29iIE1lbmljaywgTGlhbSBGZWR1cywgTHVrZSBNZXR6LCBDbGVtZW5zIFdpbnRlciwgTGlhIEd1eSwgU2FtIFNjaG9lbmhvbHosIERhbmllbCBMZXZ5LCBOaXRpc2ggS2Vza2FyLCBBbGV4IENhcm5leSwgQWxleCBQYWlubywgSWFuIFNvaGwsIFFpbWluZyBZdWFuLCBSZWltYXIgTGVpa2UsIEFya2EgRGhhciwgQnJ5ZG9uIEVhc3RtYW4sIE1pYSBHbGFlc2UsIEJlbiBTb2tvbG93c2t5LCBBbmRyZXcgS29uZHJpY2gsIEZlbGlwZSBQZXRyb3NraSBTdWNoLCBIZW5yaXF1ZSBQb25kZSBkZSBPbGl2ZWlyYSBQaW50bywgSmlheWkgV2VuZywgUmFuZGFsbCBMaW4sIFlvdWxvbmcgQ2hlbmcsIE5pY2sgUnlkZXIsIExhdXJlbiBJdG93LCBCYXJyZXQgWm9waCwgSm9obiBTY2h1bG1hbiwgTWlhbm5hIENoZW4sIEFkYW0gTGVyZXIsIEFkYW0gUC4gR291Y2hlciwgQWRhbSBQZXJlbG1hbiwgQWtpbGEgV2VsaWhpbmRhLCBBbGVjIFJhZGZvcmQsIEFsZXggQm9yenVub3YsIEFsZXggQ2FybmV5LCBBbGV4IENob3csIEFsZXggUGFpbm8sIEFsZXggUmVuemluLCBBbGV4IFRhY2hhcmQgUGFzc29zLCBBbGV4aSBDaHJpc3Rha2lzLCBBbGkgS2FtYWxpLCBBbGxpc29uIE1veWVyLCBBbGxpc29uIFRhbSwgQW1pbiBUb290b29uY2hpYW4sIEFuYW55YSBLdW1hciwgQW5kcmVqIEthcnBhdGh5LCBBbmRyZXkgTWlzaGNoZW5rbywgQW5kcmV3IENhbm4sIEFuZHJldyBLb25kcmljaCwgQW5kcmV3IFR1bGxvY2gsIEFuZ2VsYSBKaWFuZywgQW50b2luZSBQZWxpc3NlLCBBbnVqIEdvc2FsaWEsIEF2aSBOYXlhaywgQXZpdGFsIE9saXZlciwgQmVocm9veiBHaG9yYmFuaSwgQmVuIExlaW1iZXJnZXIsIEJlbiBXYW5nLCBCbGFrZSBTYW1pYywgQnJpYW4gR3VhcnJhY2ksIEJyeWRvbiBFYXN0bWFuLCBDYW1pbGxvIEx1Z2FyZXNpLCBDaGFrIExpLCBDaGFybG90dGUgQmFyZXR0ZSwgQ2hlbHNlYSBWb3NzLCBDaG9uZyBaaGFuZywgQ2hyaXMgQmVhdW1vbnQsIENocmlzIEhhbGxhY3ksIENocmlzIEtvY2gsIENocmlzdGlhbiBHaWJzb24sIENocmlzdG9waGVyIEhlc3NlLCBDb2xpbiBXZWksIERhbmllbCBLYXBwbGVyLCBEYW5pZWwgTGV2aW4sIERhbmllbCBMZXZ5LCBEYXZpZCBGYXJoaSwgRGF2aWQgTWVseSwgRGF2aWQgU2FzYWtpLCBEaW1pdHJpcyBUc2lwcmFzLCBEb3VnIExpLCBEdWMgUGhvbmcgTmd1eWVuLCBEdW5jYW4gRmluZGxheSwgRWRtdW5kIFdvbmcsIEVoc2FuIEFzZGFyLCBFbGl6YWJldGggUHJvZWhsLCBFbGl6YWJldGggWWFuZywgRXJpYyBQZXRlcnNvbiwgRXJpYyBTaWdsZXIsIEV1Z2VuZSBCcmV2ZG8sIEZhcnphZCBLaG9yYXNhbmksIEZyYW5jaXMgWmhhbmcsIEdlbmUgT2RlbiwgR2VvZmYgU2FsbW9uLCBIYWRpIFNhbG1hbiwgSGFpbWluZyBCYW8sIEhlYXRoZXIgU2NobWlkdCwgSG9uZ3l1IFJlbiwgSHl1bmcgV29uIENodW5nLCBJYW4gS2l2bGljaGFuLCBJYW4gTydDb25uZWxsLCBJYW4gT3NiYW5kLCBJbHlhIEtvc3RyaWtvdiwgSW5nbWFyIEthbml0c2NoZWlkZXIsIEphY29iIENveG9uLCBKYW1lcyBDcm9va3MsIEphbWVzIExlbm5vbiwgSmFzb24gVGVwbGl0eiwgSmFzb24gV2VpLCBKYXNvbiBXb2xmZSwgSmF5IENoZW4sIEplZmYgSGFycmlzLCBKaWF5aSBXZW5nLCBKaWUgVGFuZywgSm9hbm5lIEphbmcsIEpvbmF0aGFuIFdhcmQsIEpvbmF0aGFuIE1jS2F5LCBKb25nIFdvb2sgS2ltLCBKb3NoIEdyb3NzLCBKb3NoIEthcGxhbiwgSm95IEppYW8sIEpveWNlIExlZSwgSnVudGFuZyBaaHVhbmcsIEthaSBGcmlja2UsIEthdmluIEthcnRoaWssIEtlbm55IEhzdSwgS2llbCBIb3dlLCBLeWxlIEx1dGhlciwgTGFycnkgS2FpLCBMYXVyZW4gSXRvdywgTGVvIENoZW4sIExpYSBHdXksIExpZW4gTWFtaXRzdWthLCBMaWxpYW4gV2VuZywgTG9uZyBPdXlhbmcsIExvdWlzIEZldXZyaWVyLCBMdWthcyBLb25kcmFjaXVrLCBMdWthc3ogS2Fpc2VyLCBMeXJpYyBEb3NoaSwgTWFkYSBBZmxhaywgTWFkZGllIFNpbWVucywgTWFkZWxlaW5lIFRob21wc29uLCBNYXJhdCBEdWtoYW4sIE1hcnZpbiBaaGFuZywgTWF0ZXVzeiBMaXR3aW4sIE1heCBKb2huc29uLCBNYXlhbmsgR3VwdGEsIE1pYSBHbGFlc2UsIE1pY2hhZWwgSmFubmVyLCBNaWNoYWVsIFBldHJvdiwgTWljaGFlbCBXdSwgTWljaGVsbGUgRnJhZGluLCBNaWNoZWxsZSBQb2tyYXNzLCBNaWd1ZWwgT29tIFRlbXVkbyBkZSBDYXN0cm8sIE1pa2hhaWwgUGF2bG92LCBNaW5hbCBLaGFuLCBNbyBCYXZhcmlhbiwgTmF0YWxpYSBHaW1lbHNoZWluLCBOYXRhbGllIFN0YXVkYWNoZXIsIE5pY2sgU3RhdGhhcywgTmlrIFRlemFrLCBOaXRoYW50aCBLdWRpZ2UsIE5vZWwgQnVuZGljaywgT2ZpciBOYWNodW0sIE9sZWcgQm9pa28sIE9sZWcgTXVyaywgT2xpdmllciBHb2RlbWVudCwgT3dlbiBDYW1wYmVsbC1Nb29yZSwgUGhpbGlwIFByb25pbiwgUGhpbGlwcGUgVGlsbGV0LCBSYWNoZWwgTGltLCBSYWphbiBUcm9sbCwgUmFuZGFsbCBMaW4sIFJhcGhhIGdvbnRpam8gbG9wZXMsIFJhdWwgUHVyaSwgUmVhaCBNaXlhcmEsIFJlaW1hciBMZWlrZSwgUmVuYXVkIEdhdWJlcnQsIFJlemEgWmFtYW5pLCBSb2IgSG9uc2J5LCBSb2hpdCBSYW1jaGFuZGFuaSwgUm9yeSBDYXJtaWNoYWVsLCBSdXNsYW4gTmlnbWF0dWxsaW4sIFJ5YW4gQ2hldSwgU2NvdHQgR3JheSwgU2VhbiBHcm92ZSwgU2VhbiBNZXR6Z2VyLCBTaGFudGFudSBKYWluLCBTaGVuZ2ppYSBaaGFvLCBTaGVyd2luIFd1LCBTaHVhaXFpIChUb255KSBYaWEsIFNvbmlhIFBoZW5lLCBTcGVuY2VyIFBhcGF5LCBTdGV2ZSBDb2ZmZXksIFN0ZXZlIExlZSwgU3RldmUgTGVlLCBTdGV3YXJ0IEhhbGwsIFN1Y2hpciBCYWxhamksIFRhbCBCcm9kYSwgVGFsIFN0cmFtZXIsIFRhcnVuIEdvZ2luZW5pLCBUZWQgU2FuZGVycywgVGhvbWFzIEN1bm5pbmdobWFuLCBUaG9tYXMgRGltc29uLCBUaG9tYXMgUmFvdXgsIFRpYW5oYW8gWmhlbmcsIFRpbmEgS2ltLCBUb2RkIFVuZGVyd29vZCwgVHJpc3RhbiBIZXl3b29kLCBWYWxlcmllIFFpLCBWaW5uaWUgTW9uYWNvLCBWbGFkIEZvbWVua28sIFdlaXlpIFpoZW5nLCBXZW5kYSBaaG91LCBXb2pjaWVjaCBaYXJlbWJhLCBZYXNoIFBhdGlsLCBZaWxlaSwgUWlhbiwgWW9uZ2ppayBLaW0sIFlvdWxvbmcgQ2hlbmcsIFl1Y2hlbiBIZSwgWXVjaGVuIFpoYW5nLCBZdWppYSBKaW4sIFl1bnhpbmcgRGFpLCBZdXJ5IE1hbGtvdiIsMjAyNS0wMS0yOSwiVXBkYXRlcyB0byBHUFQtNG8gaW4gQ2hhdEdQVCAoSmFudWFyeSAyOSwgMjAyNSkiLGh0dHBzOi8vaGVscC5vcGVuYWkuY29tL2VuL2FydGljbGVzLzk2MjQzMTQtbW9kZWwtcmVsZWFzZS1ub3RlcywsIlNPVEEgaW1wcm92ZW1lbnQsU2lnbmlmaWNhbnQgdXNlIiwiT3V0cGVyZm9ybXMgR1BULTQgVHVyYm8gYW5kIG90aGVyIG1vZGVscyBvbiB0ZXh0IGFuZCBlc3BlY2lhbGx5IG9uIG11bHRpbW9kYWwgYmVuY2htYXJrcywgc3VjaCBhcyBNTUxVLCBHUFFBLCBIdW1hbkV2YWwsIE1NTVUsIGV0YyBTZWUgTW9kZWwgRXZhbHVhdGlvbnM6IGh0dHBzOi8vb3BlbmFpLmNvbS9pbmRleC9oZWxsby1ncHQtNG8vIAoKR1BULTRvIGlzIG5vdyB0aGUgZGVmYXVsdCBtb2RlbCBpbiBDaGF0R1BULCBzbyBpdCdzIG9uZSBvZiB0aGUgbW9zdCB3aWRlbHkgdXNlZCBtb2RlbHMuIiwsIk5vdCBrbm93bi4KCkluZmVyZW5jZSBjb3N0cyBpbiB0aGUgQVBJIGFyZSAyeCBjaGVhcGVyIHRoYW4gR1BULTQgVHVyYm8iLCxUcmFpbmluZyBjb21wdXRlIGVzdGltYXRlZCB0byBiZSAzLjhlMjUgRkxPUCBmcm9tIGJlbmNobWFyayBzY29yZXMuIGh0dHBzOi8vY29sYWIucmVzZWFyY2guZ29vZ2xlLmNvbS9kcml2ZS8xcjNwVU1oQjdLaDBHbHM5ZUctdl9YZWZXcnllOWZWUVI/dXNwPXNoYXJpbmcsLCwsLCwsU3BlY3VsYXRpdmUsIldl4oCZcmUgYW5ub3VuY2luZyBHUFQtNG8sIG91ciBuZXcgZmxhZ3NoaXAgbW9kZWwgdGhhdCBjYW4gcmVhc29uIGFjcm9zcyBhdWRpbywgdmlzaW9uLCBhbmQgdGV4dCBpbiByZWFsIHRpbWUuCgpHUFQtNG8gKOKAnG/igJ0gZm9yIOKAnG9tbmnigJ0pIGlzIGEgc3RlcCB0b3dhcmRzIG11Y2ggbW9yZSBuYXR1cmFsIGh1bWFuLWNvbXB1dGVyIGludGVyYWN0aW9u4oCUaXQgYWNjZXB0cyBhcyBpbnB1dCBhbnkgY29tYmluYXRpb24gb2YgdGV4dCwgYXVkaW8sIGltYWdlLCBhbmQgdmlkZW8gYW5kIGdlbmVyYXRlcyBhbnkgY29tYmluYXRpb24gb2YgdGV4dCwgYXVkaW8sIGFuZCBpbWFnZSBvdXRwdXRzLiBJdCBjYW4gcmVzcG9uZCB0byBhdWRpbyBpbnB1dHMgaW4gYXMgbGl0dGxlIGFzIDIzMiBtaWxsaXNlY29uZHMsIHdpdGggYW4gYXZlcmFnZSBvZiAzMjAgbWlsbGlzZWNvbmRzLCB3aGljaCBpcyBzaW1pbGFyIHRvIGh1bWFuIHJlc3BvbnNlIHRpbWUob3BlbnMgaW4gYSBuZXcgd2luZG93KSBpbiBhIGNvbnZlcnNhdGlvbi4gSXQgbWF0Y2hlcyBHUFQtNCBUdXJibyBwZXJmb3JtYW5jZSBvbiB0ZXh0IGluIEVuZ2xpc2ggYW5kIGNvZGUsIHdpdGggc2lnbmlmaWNhbnQgaW1wcm92ZW1lbnQgb24gdGV4dCBpbiBub24tRW5nbGlzaCBsYW5ndWFnZXMsIHdoaWxlIGFsc28gYmVpbmcgbXVjaCBmYXN0ZXIgYW5kIDUwJSBjaGVhcGVyIGluIHRoZSBBUEkuIEdQVC00byBpcyBlc3BlY2lhbGx5IGJldHRlciBhdCB2aXNpb24gYW5kIGF1ZGlvIHVuZGVyc3RhbmRpbmcgY29tcGFyZWQgdG8gZXhpc3RpbmcgbW9kZWxzLiIsLCxBUEkgYWNjZXNzLFVuaXRlZCBTdGF0ZXMgb2YgQW1lcmljYSxHUFQtNG8gKE5vdiAyMDI0KSwsIkRlZmluaXRlbHkgYSBuZXcgbW9kZWwsIG5vdCBhIEdQVC00IGZpbmV0dW5lIiwsLDIwMjYtMDMtMDMgMDE6MDA6MzgrMDA6MDAsLCwsLCxJbmR1c3RyeSwsLCwsVW5yZWxlYXNlZCwsVHJ1ZSwsLCxUcnVlLCxCZW5jaG1hcmtzLCwsLCxObwpRd2VuMi41LU1heCxMYW5ndWFnZSwiTGFuZ3VhZ2UgbW9kZWxpbmcvZ2VuZXJhdGlvbixRdWVzdGlvbiBhbnN3ZXJpbmcsQ29kZSBnZW5lcmF0aW9uIixBbGliYWJhLFF3ZW4gVGVhbSwyMDI1LTAxLTI4LFF3ZW4yLjUtTWF4OiBFeHBsb3JpbmcgdGhlIEludGVsbGlnZW5jZSBvZiBMYXJnZS1zY2FsZSBNb0UgTW9kZWwsaHR0cHM6Ly9xd2VubG0uZ2l0aHViLmlvL2Jsb2cvcXdlbjIuNS1tYXgvLCwsLCwsLCwyMDAwMDAwMDAwMDAwMCwiIiJDb25jdXJyZW50bHksIHdlIGFyZSBkZXZlbG9waW5nIFF3ZW4yLjUtTWF4LCBhIGxhcmdlLXNjYWxlIE1vRSBtb2RlbCB0aGF0IGhhcyBiZWVuIHByZXRyYWluZWQgb24gb3ZlciAyMCB0cmlsbGlvbiB0b2tlbnMgYW5kIGZ1cnRoZXIgcG9zdC10cmFpbmVkIHdpdGggY3VyYXRlZCBTdXBlcnZpc2VkIEZpbmUtVHVuaW5nIChTRlQpIGFuZCBSZWluZm9yY2VtZW50IExlYXJuaW5nIGZyb20gSHVtYW4gRmVlZGJhY2sgKFJMSEYpIG1ldGhvZG9sb2dpZXMuICIiIiwsLCwsVW5rbm93biwiSXQgaXMgd2lkZWx5IHJlY29nbml6ZWQgdGhhdCBjb250aW51b3VzbHkgc2NhbGluZyBib3RoIGRhdGEgc2l6ZSBhbmQgbW9kZWwgc2l6ZSBjYW4gbGVhZCB0byBzaWduaWZpY2FudCBpbXByb3ZlbWVudHMgaW4gbW9kZWwgaW50ZWxsaWdlbmNlLiBIb3dldmVyLCB0aGUgcmVzZWFyY2ggYW5kIGluZHVzdHJ5IGNvbW11bml0eSBoYXMgbGltaXRlZCBleHBlcmllbmNlIGluIGVmZmVjdGl2ZWx5IHNjYWxpbmcgZXh0cmVtZWx5IGxhcmdlIG1vZGVscywgd2hldGhlciB0aGV5IGFyZSBkZW5zZSBvciBNaXh0dXJlLW9mLUV4cGVydCAoTW9FKSBtb2RlbHMuIE1hbnkgY3JpdGljYWwgZGV0YWlscyByZWdhcmRpbmcgdGhpcyBzY2FsaW5nIHByb2Nlc3Mgd2VyZSBvbmx5IGRpc2Nsb3NlZCB3aXRoIHRoZSByZWNlbnQgcmVsZWFzZSBvZiBEZWVwU2VlayBWMy4gQ29uY3VycmVudGx5LCB3ZSBhcmUgZGV2ZWxvcGluZyBRd2VuMi41LU1heCwgYSBsYXJnZS1zY2FsZSBNb0UgbW9kZWwgdGhhdCBoYXMgYmVlbiBwcmV0cmFpbmVkIG9uIG92ZXIgMjAgdHJpbGxpb24gdG9rZW5zIGFuZCBmdXJ0aGVyIHBvc3QtdHJhaW5lZCB3aXRoIGN1cmF0ZWQgU3VwZXJ2aXNlZCBGaW5lLVR1bmluZyAoU0ZUKSBhbmQgUmVpbmZvcmNlbWVudCBMZWFybmluZyBmcm9tIEh1bWFuIEZlZWRiYWNrIChSTEhGKSBtZXRob2RvbG9naWVzLiBUb2RheSwgd2UgYXJlIGV4Y2l0ZWQgdG8gc2hhcmUgdGhlIHBlcmZvcm1hbmNlIHJlc3VsdHMgb2YgUXdlbjIuNS1NYXggYW5kIGFubm91bmNlIHRoZSBhdmFpbGFiaWxpdHkgb2YgaXRzIEFQSSB0aHJvdWdoIEFsaWJhYmEgQ2xvdWQuIFdlIGFsc28gaW52aXRlIHlvdSB0byBleHBsb3JlIFF3ZW4yLjUtTWF4IG9uIFF3ZW4gQ2hhdCEiLCwsQVBJIGFjY2VzcyxDaGluYSwsLCwsLDIwMjUtMTEtMjggMTE6NTM6NDQrMDA6MDAsLCwsLCxJbmR1c3RyeSwsLCwsVW5yZWxlYXNlZCwsVHJ1ZSwsLCwsLCwsLCwsTm8KSmFudXMtUHJvLTdCLCJJbWFnZSBnZW5lcmF0aW9uLFZpc2lvbixMYW5ndWFnZSxNdWx0aW1vZGFsIiwiSW1hZ2UgZ2VuZXJhdGlvbixUZXh0LXRvLWltYWdlLFZpc3VhbCBxdWVzdGlvbiBhbnN3ZXJpbmciLERlZXBTZWVrLCJYaWFva2FuZyBDaGVuLCBaaGl5dSBXdSwgWGluZ2NoYW8gTGl1LCBaaXpoZW5nIFBhbiwgV2VuIExpdSwgWmhlbmRhIFhpZSwgWGluZ2thaSBZdSwgQ2hvbmcgUnVhbiIsMjAyNS0wMS0yNyxKYW51cy1Qcm86IFVuaWZpZWQgTXVsdGltb2RhbCBVbmRlcnN0YW5kaW5nIGFuZCBHZW5lcmF0aW9uIHdpdGggRGF0YSBhbmQgTW9kZWwgU2NhbGluZyxodHRwczovL2dpdGh1Yi5jb20vZGVlcHNlZWstYWkvSmFudXMvYmxvYi9tYWluL2phbnVzX3Byb190ZWNoX3JlcG9ydC5wZGYsLCwsNzAwMDAwMDAwMC4wLCI3QgoKSW4gb3VyIGV4cGVyaW1lbnRzLCB3ZSB1dGlsaXplIERlZXBTZWVrLUxMTSAoMS41QiBhbmQgN0IpIFszXSB3aXRoIGEgbWF4aW11bSBzdXBwb3J0ZWQgc2VxdWVuY2UgbGVuZ3RoIG9mIDQwOTYgYXMgdGhlIGJhc2UgbGFuZ3VhZ2UgbW9kZWwuIEZvciB0aGUgdmlzaW9uIGVuY29kZXIgdXNlZCBpbiB1bmRlcnN0YW5kaW5nIHRhc2tzLCB3ZSBzZWxlY3QgU2lnTElQLUxhcmdlLVBhdGNoMTYtMzg0IFs1M10uIiwsLDMxMzg1NjAwMDAsImZyb20gdGFibGUgMgphc3N1bWluZyBlYWNoIHNhbXBsZSBpcyAzODQqMzg0LygxNioxNikgPSA1NzYgdG9rZW5zIChpdCBtaWdodCBiZSBsZXNzIHNpbmNlIGl0IGlzIG5vdCBqdXN0IGltYWdlIGJ1dCB0ZXh0IGRhdGEgYXMgd2VsbCBidXQgbm90IE9PTSBsZXNzKQoKMjAwMDAqMjU2ICsgMzYwMDAwKjUxMiArIDQwMDAwKjEyOCkgKiA1NzYgPSAzMTM4NTYwMDAwIHRva2VucyAKCmhpZ2ggY29uZmlkZW5jZSBzaW5jZSBpdCBhbGlnbnMgd2VsbCB3aXRoIHRoZSBjb21wdXRlIGVzdGltYXRlIiwzMzYuMCwiIiJUaGUgd2hvbGUgdHJhaW5pbmcgcHJvY2VzcyB0b29rIGFib3V0IDkvMTQgZGF5cyBvbiBhIGNsdXN0ZXIgb2YgMTYvMzIgbm9kZXMgZm9yIDEuNUIvN0IgbW9kZWwsIGVhY2ggZXF1aXBwZWQgd2l0aCA4IE52aWRpYSBBMTAwICg0MEdCKSBHUFVzLiIiCgoxNCoyNCA9IDMzNiBob3VycyIsTlZJRElBIEExMDAgU1hNNCA0MCBHQiwsQ29uZmlkZW50LCJJbiB0aGlzIHdvcmssIHdlIGludHJvZHVjZSBKYW51cy1Qcm8sIGFuIGFkdmFuY2VkIHZlcnNpb24gb2YgdGhlIHByZXZpb3VzIHdvcmsgSmFudXMuIFNwZWNpZmljYWxseSwgSmFudXMtUHJvIGluY29ycG9yYXRlcyAoMSkgYW4gb3B0aW1pemVkIHRyYWluaW5nIHN0cmF0ZWd5LCAoMikgZXhwYW5kZWQgdHJhaW5pbmcgZGF0YSwgYW5kICgzKSBzY2FsaW5nIHRvIGxhcmdlciBtb2RlbCBzaXplLiBXaXRoIHRoZXNlIGltcHJvdmVtZW50cywgSmFudXMtUHJvIGFjaGlldmVzIHNpZ25pZmljYW50IGFkdmFuY2VtZW50cyBpbiBib3RoIG11bHRpbW9kYWwgIHVuZGVyc3RhbmRpbmcgYW5kIHRleHQtdG8taW1hZ2UgaW5zdHJ1Y3Rpb24tZm9sbG93aW5nIGNhcGFiaWxpdGllcywKd2hpbGUgYWxzbyBlbmhhbmNpbmcgdGhlIHN0YWJpbGl0eSBvZiB0ZXh0LXRvLWltYWdlIGdlbmVyYXRpb24uIFdlIGhvcGUgdGhpcyB3b3JrIHdpbGwgaW5zcGlyZSBmdXJ0aGVyIGV4cGxvcmF0aW9uIGluIHRoZSBmaWVsZC4gQ29kZSBhbmQgbW9kZWxzIGFyZSBwdWJsaWNseSBhdmFpbGFibGUuIiwxLjAsLE9wZW4gd2VpZ2h0cyAocmVzdHJpY3RlZCB1c2UpLENoaW5hLCJEZWVwU2VlayBMTE0gN0IsU2lnTElQIDQwME0iLDkuMDU3NDhlKzIwLCIzMTIwMDAwMDAwMDAwMDAgRkxPUCAvIEdQVSAvIHNlYyAqIDMzNiBob3VycyAqIDM2MDAgc2VjIC8gaG91ciAqIDggR1BVcyAqIDAuMyBbYXNzdW1lZCB1dGlsaXphdGlvbl0gPSA5LjA1NzQ4w5cxMF4yMCBGTE9QCihpdCBtaWdodCBiZSBtb3JlIGlmIHV0aWxpemF0aW9uIGlzIGhpZ2hlciB0aGFuIDAuMykKCm9wZXJhdGlvbiBjb3VudGluZzoKZnJvbSB0YWJsZSAyCmFzc3VtaW5nIGVhY2ggc2FtcGxlIGlzIDM4NCozODQvKDE2KjE2KSA9IDU3NiB0b2tlbnMgKGl0IG1pZ2h0IGJlIGxlc3Mgc2luY2UgaXQgaXMgbm90IGp1c3QgaW1hZ2UgYnV0IHRleHQgZGF0YSBhcyB3ZWxsIGJ1dCBub3QgT09NIGxlc3MpCgo2IEZMT1AgLyBwYXJhbWV0ZXIgLyB0b2tlbiAqICgoMjAwMDAqMjU2ICsgMzYwMDAwKjUxMiArIDQwMDAwKjEyOCkgKiA1NzYpIHRva2VucyAqIDcqMTBeOSBwYXJhbWV0ZXJzID0gNC43MDY3OTU1MiDDlyAxMF4yMSBGTE9QIiw4LjAsLDIwMjUtMTEtMjggMTE6NTM6NDQrMDA6MDAsLCwsLCxJbmR1c3RyeSwsLCwsLCIiIlRoaXMgY29kZSByZXBvc2l0b3J5IGlzIGxpY2Vuc2VkIHVuZGVyIHRoZSBNSVQgTGljZW5zZS4gVGhlIHVzZSBvZiBKYW51cy1Qcm8gbW9kZWxzIGlzIHN1YmplY3QgdG8gRGVlcFNlZWsgTW9kZWwgTGljZW5zZS4iIgoiIndlIGFkZGVkIHVzZS1iYXNlZCByZXN0cmljdGlvbnMgbm90IHBlcm1pdHRpbmcgdGhlIHVzZSBvZiB0aGUgbW9kZWwgaW4gdmVyeSBzcGVjaWZpYyBzY2VuYXJpb3MiIgoKaHR0cHM6Ly9odWdnaW5nZmFjZS5jby9kZWVwc2Vlay1haS9KYW51cy1Qcm8tN0IiLCwsLCwsNjI4NS43MTkyMjY0NzE4NTQsIkhhcmR3YXJlLE9wZXJhdGlvbiBjb3VudGluZyIsZGVlcHNlZWstYWksLCwsWWVzCkphbnVzLVByby0xQiwiSW1hZ2UgZ2VuZXJhdGlvbixWaXNpb24sTGFuZ3VhZ2UsTXVsdGltb2RhbCIsIkltYWdlIGdlbmVyYXRpb24sVGV4dC10by1pbWFnZSxWaXN1YWwgcXVlc3Rpb24gYW5zd2VyaW5nIixEZWVwU2VlaywiWGlhb2thbmcgQ2hlbiwgWmhpeXUgV3UsIFhpbmdjaGFvIExpdSwgWml6aGVuZyBQYW4sIFdlbiBMaXUsIFpoZW5kYSBYaWUsIFhpbmdrYWkgWXUsIENob25nIFJ1YW4iLDIwMjUtMDEtMjcsSmFudXMtUHJvOiBVbmlmaWVkIE11bHRpbW9kYWwgVW5kZXJzdGFuZGluZyBhbmQgR2VuZXJhdGlvbiB3aXRoIERhdGEgYW5kIE1vZGVsIFNjYWxpbmcsaHR0cHM6Ly9naXRodWIuY29tL2RlZXBzZWVrLWFpL0phbnVzL2Jsb2IvbWFpbi9qYW51c19wcm9fdGVjaF9yZXBvcnQucGRmLCwsLDEwMDAwMDAwMDAuMCwiMUIKCkluIG91ciBleHBlcmltZW50cywgd2UgdXRpbGl6ZSBEZWVwU2Vlay1MTE0gKDEuNUIgYW5kIDdCKSBbM10gd2l0aCBhIG1heGltdW0gc3VwcG9ydGVkIHNlcXVlbmNlIGxlbmd0aCBvZiA0MDk2IGFzIHRoZSBiYXNlIGxhbmd1YWdlIG1vZGVsLiBGb3IgdGhlIHZpc2lvbiBlbmNvZGVyIHVzZWQgaW4gdW5kZXJzdGFuZGluZwp0YXNrcywgd2Ugc2VsZWN0IFNpZ0xJUC1MYXJnZS1QYXRjaDE2LTM4NCBbNTNdLgoKKiogSSBhbSBub3Qgc3VyZSB3aGljaCBEZWVwU2Vlay1MTE0gMS41QiB0aGV5IGFyZSByZWZlcnJpbmcgdG8sIHRoZXJlIGlzIG5vIHN1Y2ggbW9kZWwgaW4gdGhlIGxpbmtlZCBwYXBlciIsLCw4MTc4ODkyODAwMDAsImZyb20gdGFibGUgMgphc3N1bWluZyBlYWNoIHNhbXBsZSBpcyAzODQqMzg0LygxNioxNikgPSA1NzYgdG9rZW5zIChpdCBtaWdodCBiZSBsZXNzIHNpbmNlIGl0IGlzIG5vdCBqdXN0IGltYWdlIGJ1dCB0ZXh0IGRhdGEgYXMgd2VsbCBidXQgbm90IE9PTSBsZXNzKQoKMjAwMDAqMjU2ICsgMzYwMDAwKjUxMiArIDgwMDAwKjEyOCkgKiA1NzYgPSA2MDg3NjgwMDAwIHRva2VucyAKCmhpZ2ggY29uZmlkZW5jZSBzaW5jZSBpdCBhbGlnbnMgd2VsbCB3aXRoIHRoZSBjb21wdXRlIGVzdGltYXRlIiwyMTYuMCwiIiJUaGUgd2hvbGUgdHJhaW5pbmcgcHJvY2VzcyB0b29rIGFib3V0IDkvMTQgZGF5cyBvbiBhIGNsdXN0ZXIgb2YgMTYvMzIgbm9kZXMgZm9yIDEuNUIvN0IgbW9kZWwsIGVhY2ggZXF1aXBwZWQgd2l0aCA4IE52aWRpYSBBMTAwICg0MEdCKSBHUFVzLiIiCgo5KjI0ID0gMjE2IGhvdXJzIixOVklESUEgQTEwMCBTWE00IDQwIEdCLCxDb25maWRlbnQsIkluIHRoaXMgd29yaywgd2UgaW50cm9kdWNlIEphbnVzLVBybywgYW4gYWR2YW5jZWQgdmVyc2lvbiBvZiB0aGUgcHJldmlvdXMgd29yayBKYW51cy4gU3BlY2lmaWNhbGx5LCBKYW51cy1Qcm8gaW5jb3Jwb3JhdGVzICgxKSBhbiBvcHRpbWl6ZWQgdHJhaW5pbmcgc3RyYXRlZ3ksICgyKSBleHBhbmRlZCB0cmFpbmluZyBkYXRhLCBhbmQgKDMpIHNjYWxpbmcgdG8gbGFyZ2VyIG1vZGVsIHNpemUuIFdpdGggdGhlc2UgaW1wcm92ZW1lbnRzLCBKYW51cy1Qcm8gYWNoaWV2ZXMgc2lnbmlmaWNhbnQgYWR2YW5jZW1lbnRzIGluIGJvdGggbXVsdGltb2RhbCAgdW5kZXJzdGFuZGluZyBhbmQgdGV4dC10by1pbWFnZSBpbnN0cnVjdGlvbi1mb2xsb3dpbmcgY2FwYWJpbGl0aWVzLAp3aGlsZSBhbHNvIGVuaGFuY2luZyB0aGUgc3RhYmlsaXR5IG9mIHRleHQtdG8taW1hZ2UgZ2VuZXJhdGlvbi4gV2UgaG9wZSB0aGlzIHdvcmsgd2lsbCBpbnNwaXJlIGZ1cnRoZXIgZXhwbG9yYXRpb24gaW4gdGhlIGZpZWxkLiBDb2RlIGFuZCBtb2RlbHMgYXJlIHB1YmxpY2x5IGF2YWlsYWJsZS4iLDEuMCwsT3BlbiB3ZWlnaHRzIChyZXN0cmljdGVkIHVzZSksQ2hpbmEsIlNpZ0xJUCA0MDBNLERlZXBTZWVrLUxMTS0xLjNiLWJhc2UiLDUuODIyNjdlKzIwLCIzMTIwMDAwMDAwMDAwMDAgRkxPUCAvIEdQVSAvIHNlYyAqIDIxNiBob3VycyAqIDM2MDAgc2VjIC8gaG91ciAqIDggR1BVcyAqIDAuMyBbYXNzdW1lZCB1dGlsaXphdGlvbl0gPSA1LjgyMjY3w5cxMF4yMCAgRkxPUAooaXQgbWlnaHQgYmUgbW9yZSBpZiB1dGlsaXphdGlvbiBpcyBoaWdoZXIgdGhhbiAwLjMpCgpvcGVyYXRpb24gY291bnRpbmc6CmZyb20gdGFibGUgMgphc3N1bWluZyBlYWNoIHNhbXBsZSBpcyAzODQqMzg0LygxNioxNikgPSA1NzYgdG9rZW5zIChpdCBtaWdodCBiZSBsZXNzIHNpbmNlIGl0IGlzIG5vdCBqdXN0IGltYWdlIGJ1dCB0ZXh0IGRhdGEgYXMgd2VsbCBidXQgbm90IE9PTSBsZXNzKQoKNiBGTE9QIC8gcGFyYW1ldGVyIC8gdG9rZW4gKiAoKDIwMDAwKjI1NiArIDM2MDAwMCo1MTIgKyA4MDAwMCoxMjgpICogNTc2KSB0b2tlbnMgKiAxKjEwXjkgcGFyYW1ldGVycyA9IDYuOTAwOTQwOCDDlyAxMF4yMCBGTE9QIiw4LjAsLDIwMjUtMTEtMjggMTE6NTM6NDQrMDA6MDAsLCwsLCxJbmR1c3RyeSwsLCwsLCJodHRwczovL2h1Z2dpbmdmYWNlLmNvL2RlZXBzZWVrLWFpL0phbnVzLVByby0xQgoKIiJUaGlzIGNvZGUgcmVwb3NpdG9yeSBpcyBsaWNlbnNlZCB1bmRlciB0aGUgTUlUIExpY2Vuc2UuIFRoZSB1c2Ugb2YgSmFudXMtUHJvIG1vZGVscyBpcyBzdWJqZWN0IHRvIERlZXBTZWVrIE1vZGVsIExpY2Vuc2UuIiIKIiJ3ZSBhZGRlZCB1c2UtYmFzZWQgcmVzdHJpY3Rpb25zIG5vdCBwZXJtaXR0aW5nIHRoZSB1c2Ugb2YgdGhlIG1vZGVsIGluIHZlcnkgc3BlY2lmaWMgc2NlbmFyaW9zIiIiLCwsLCwsNjI4NS43MTkyMjY0NzE4NTQsIkhhcmR3YXJlLE9wZXJhdGlvbiBjb3VudGluZyIsZGVlcHNlZWstYWksLCwsWWVzCktva29ybyB2MS4wLFNwZWVjaCwiVGV4dC10by1zcGVlY2ggKFRUUyksU3BlZWNoIHN5bnRoZXNpcyIsaGV4Z3JhZCwsMjAyNS0wMS0yNyxLb2tvcm8gdjEuMCxodHRwczovL2h1Z2dpbmdmYWNlLmNvL3NwYWNlcy9oZXhncmFkL0tva29yby1UVFMsLCwsODIwMDAwMDAuMCw4Mk0sMS42ODQ4ZSsyMCwzMTIwMDAwMDAwMDAwMDAgRkxPUCAvIEdQVSAvIHNlYyAqIDUwMCBHUFUgLSBob3VycyAqIDM2MDAgc2VjIC8gaG91ciAqIDAuMyBbYXNzdW1lZCB1dGlsaXphdGlvbl0gPSAxLjY4NDhlKzIwIEZMT1AsLCIiIkZldyBodW5kcmVkIGhycyIiIG9mIHRyYWluaW5nIGF1ZGlvIGRhdGEiLCwsTlZJRElBIEExMDAgU1hNNCA4MCBHQiwsQ29uZmlkZW50LCJLb2tvcm8gaXMgYW4gb3Blbi13ZWlnaHQgVFRTIG1vZGVsIHdpdGggODIgbWlsbGlvbiBwYXJhbWV0ZXJzLiBEZXNwaXRlIGl0cyBsaWdodHdlaWdodCBhcmNoaXRlY3R1cmUsIGl0IGRlbGl2ZXJzIGNvbXBhcmFibGUgcXVhbGl0eSB0byBsYXJnZXIgbW9kZWxzIHdoaWxlIGJlaW5nIHNpZ25pZmljYW50bHkgZmFzdGVyIGFuZCBtb3JlIGNvc3QtZWZmaWNpZW50LiBXaXRoIEFwYWNoZS1saWNlbnNlZCB3ZWlnaHRzLCBLb2tvcm8gY2FuIGJlIGRlcGxveWVkIGFueXdoZXJlIGZyb20gcHJvZHVjdGlvbiBlbnZpcm9ubWVudHMgdG8gcGVyc29uYWwgcHJvamVjdHMuIiwsLE9wZW4gd2VpZ2h0cyAodW5yZXN0cmljdGVkKSwsLCwsLCwyMDI1LTExLTI4IDExOjUzOjQ0KzAwOjAwLCwsLCwsLCwsLDUwMC4wLFVucmVsZWFzZWQsIkFwYWNoZSAyLjAgZm9yIHdlaWdodHMKaHR0cHM6Ly9odWdnaW5nZmFjZS5jby9oZXhncmFkL0tva29yby04Mk0KCkFwYWNoZSAyLjAgZm9yIGluZmVyZW5jZSBjb2RlCmh0dHBzOi8vZ2l0aHViLmNvbS9oZXhncmFkL2tva29ybyIsLCwsLCwsSGFyZHdhcmUsaGV4Z3JhZCwsLCxZZXMKQmFpY2h1YW4tT21uaS0xLjUsIk11bHRpbW9kYWwsTGFuZ3VhZ2UsU3BlZWNoLFZpc2lvbixWaWRlbyxBdWRpbyIsIkxhbmd1YWdlIG1vZGVsaW5nL2dlbmVyYXRpb24sUXVlc3Rpb24gYW5zd2VyaW5nLEF1ZGlvIHF1ZXN0aW9uIGFuc3dlcmluZyxTcGVlY2ggcmVjb2duaXRpb24gKEFTUiksU3BlZWNoLXRvLXRleHQsVmlzdWFsIHF1ZXN0aW9uIGFuc3dlcmluZyxJbWFnZSBjYXB0aW9uaW5nLFNwZWVjaCBzeW50aGVzaXMsVGV4dC10by1zcGVlY2ggKFRUUyksVmlkZW8sVmlkZW8gY2xhc3NpZmljYXRpb24iLEJhaWNodWFuLCJZYWRvbmcgTGksIEp1biBMaXUsIFRhbyBaaGFuZywgVGFvIFpoYW5nLCBTb25nIENoZW4sIFRpYW5wZW5nIExpLCBaZWh1YW4gTGksIExpanVuIExpdSwgTGluZ2ZlbmcgTWluZywgR3Vvc2hlbmcgRG9uZywgRGEgUGFuLCBDaG9uZyBMaSwgWXVhbmJvIEZhbmcsIERvbmdkb25nIEt1YW5nLCBNaW5ncnVpIFdhbmcsIENoZW5nbGluIFpodSwgWW91d2VpIFpoYW5nLCBIb25neXUgR3VvLCBGZW5neXUgWmhhbmcsIFl1cmFuIFdhbmcsIEJvd2VuIERpbmcsIFdlaSBTb25nLCBYdSBMaSwgWXVxaSBIdW8sIFpoZW5nIExpYW5nLCBTaHVzZW4gWmhhbmcsIFhpbiBXdSwgU2h1YWkgWmhhbywgTGluY2h1IFhpb25nLCBZb3poZW4gV3UsIEppYWh1aSBZZSwgV2VuaGFvIEx1LCBCb3dlbiBMaSwgWWFuIFpoYW5nLCBZYXFpIFpob3UsIFhpbiBDaGVuLCBMZWkgU3UsIEhvbmdkYSBaaGFuZywgRnV6aG9uZyBDaGVuLCBYdWV6aGVuIERvbmcsIE5hIE5pZSwgWmhpeWluZyBXdSwgQmluIFhpYW8sIFRpbmcgTGksIFNodW55YSBEYW5nLCBQaW5nIFpoYW5nLCBZaWppYSBTdW4sIEppbmNoZW5nIFd1LCBKaW5qaWUgWWFuZywgWGlvbmdoYWkgTGluLCBaaGkgTWEsIEtlZ2VuZyBXdSwgSmlhIGxpLCBBaXl1YW4gWWFuZywgSHVpIExpdSwgSmlhbnFpYW5nIFpoYW5nLCBYaWFveGkgQ2hlbiwgR3Vhbmd3ZWkgQWksIFdlbnRhbyBaaGFuZywgWWljb25nIENoZW4sIFhpYW9xaW4gSHVhbmcsIEt1biBMaSwgV2VuamluZyBMdW8sIFlpZmVpIER1YW4sIExpbmdsaW5nIFpodSwgUmFuIFhpYW8sIFpoZSBTdSwgSmlhbmkgUHUsIERpYW4gV2FuZywgWHUgSmlhLCBUaWFueXUgWmhhbmcsIE1lbmd5dSBBaSwgTWFuZyBXYW5nLCBZdWppbmcgUWlhbywgTGVpIFpoYW5nLCBZYW5qdW4gU2hlbiwgRmFuIFlhbmcsIE1pYW8gWmhlbiwgWWlqaWUgWmhvdSwgTWluZ3lhbmcgQ2hlbiwgRmVpIExpLCBDaGVuemhlbmcgWmh1LCBLZWVyIEx1LCBZYXFpIFpoYW8sIEhhbyBMaWFuZywgWW91cXVhbiBMaSwgWWFuemhhbyBRaW4sIExpbnpodWFuZyBTdW4sIEppYW5odWEgWHUsIEhhb3plIFN1biwgTWluZ2FuIExpbiwgWmVuYW4gWmhvdSwgV2VpcGVuZyBDaGVuIiwyMDI1LTAxLTI2LEJhaWNodWFuLU9tbmktMS41IFRlY2huaWNhbCBSZXBvcnQsaHR0cHM6Ly9hcnhpdi5vcmcvYWJzLzI1MDEuMTUzNjgsLCwsMTEwMDAwMDAwMDAuMCxTYWZldGVuc29yczogMTFCIHBhcmFtcywzLjNlKzIyLCI1MDBCIHRva2VucyBvZiAiImhpZ2gtcXVhbGl0eSBkYXRhICh0ZXh0LCBhdWRpbywgYW5kIHZpc2lvbikiIgoxMUIgcGFyYW1ldGVycyAoc2FmZXRlbnNvcnMpCnRoZSBtb2RlbCB3YXMgdHJhaW5lZCBieSBtb2R1bGVzLCBlcG9jaHMgdW5rbm93biAtPiB3aXRoICdsaWtlbHknIGNvbmZpZGVuY2UgYXBwcm94aW1hdGUgdHJhaW5pbmcgY29tcHV0ZSBpcwoKNiBGTE9QIC8gcGFyYW1ldGVyIC8gdG9rZW4gKiAxMSAqIDEwXjkgcGFyYW1ldGVycyAqIDUwMCAqIDEwXjkgdG9rZW5zID0gMy4zZSsyMiBGTE9QIiw1MDAwMDAwMDAwMDAsIiIiNTAwQiBoaWdoLXF1YWxpdHkgZGF0YSAodGV4dCwgYXVkaW8sIGFuZCB2aXNpb24pIiIiLCwsLCxMaWtlbHksIldlIGludHJvZHVjZSBCYWljaHVhbi1PbW5pLTEuNSwgYW4gb21uaS1tb2RhbCBtb2RlbCB0aGF0IG5vdCBvbmx5IGhhcyBvbW5pLW1vZGFsIHVuZGVyc3RhbmRpbmcgY2FwYWJpbGl0aWVzIGJ1dCBhbHNvIHByb3ZpZGVzIGVuZC10by1lbmQgYXVkaW8gZ2VuZXJhdGlvbiBjYXBhYmlsaXRpZXMuIFRvIGFjaGlldmUgZmx1ZW50IGFuZCBoaWdoLXF1YWxpdHkgaW50ZXJhY3Rpb24gYWNyb3NzIG1vZGFsaXRpZXMgd2l0aG91dCBjb21wcm9taXNpbmcgdGhlIGNhcGFiaWxpdGllcyBvZiBhbnkgbW9kYWxpdHksIHdlIHByaW9yaXRpemVkIG9wdGltaXppbmcgdGhyZWUga2V5IGFzcGVjdHMuIEZpcnN0LCB3ZSBlc3RhYmxpc2ggYSBjb21wcmVoZW5zaXZlIGRhdGEgY2xlYW5pbmcgYW5kIHN5bnRoZXNpcyBwaXBlbGluZSBmb3IgbXVsdGltb2RhbCBkYXRhLCBvYnRhaW5pbmcgYWJvdXQgNTAwQiBoaWdoLXF1YWxpdHkgZGF0YSAodGV4dCwgYXVkaW8sIGFuZCB2aXNpb24pLiBTZWNvbmQsIGFuIGF1ZGlvLXRva2VuaXplciAoQmFpY2h1YW4tQXVkaW8tVG9rZW5pemVyKSBoYXMgYmVlbiBkZXNpZ25lZCB0byBjYXB0dXJlIGJvdGggc2VtYW50aWMgYW5kIGFjb3VzdGljIGluZm9ybWF0aW9uIGZyb20gYXVkaW8sIGVuYWJsaW5nIHNlYW1sZXNzIGludGVncmF0aW9uIGFuZCBlbmhhbmNlZCBjb21wYXRpYmlsaXR5IHdpdGggTUxMTS4gTGFzdGx5LCB3ZSBkZXNpZ25lZCBhIG11bHRpLXN0YWdlIHRyYWluaW5nIHN0cmF0ZWd5IHRoYXQgcHJvZ3Jlc3NpdmVseSBpbnRlZ3JhdGVzIG11bHRpbW9kYWwgYWxpZ25tZW50IGFuZCBtdWx0aXRhc2sgZmluZS10dW5pbmcsIGVuc3VyaW5nIGVmZmVjdGl2ZSBzeW5lcmd5IGFjcm9zcyBhbGwgbW9kYWxpdGllcy4gQmFpY2h1YW4tT21uaS0xLjUgbGVhZHMgY29udGVtcG9yYXJ5IG1vZGVscyAoaW5jbHVkaW5nIEdQVDRvLW1pbmkgYW5kIE1pbmlDUE0tbyAyLjYpIGluIHRlcm1zIG9mIGNvbXByZWhlbnNpdmUgb21uaS1tb2RhbCBjYXBhYmlsaXRpZXMuIE5vdGFibHksIGl0IGFjaGlldmVzIHJlc3VsdHMgY29tcGFyYWJsZSB0byBsZWFkaW5nIG1vZGVscyBzdWNoIGFzIFF3ZW4yLVZMLTcyQiBhY3Jvc3MgdmFyaW91cyBtdWx0aW1vZGFsIG1lZGljYWwgYmVuY2htYXJrcy4iLCwsT3BlbiB3ZWlnaHRzIChyZXN0cmljdGVkIHVzZSksQ2hpbmEsLCwsLCwyMDI1LTExLTI4IDExOjUzOjQ0KzAwOjAwLCwsLCwsSW5kdXN0cnksLCwsLFVucmVsZWFzZWQsIkFwYWNoZSAyLjAgKyAgQ29tbXVuaXR5IExpY2Vuc2UgZm9yIEJhaWNodWFuLU9tbmktMS41IE1vZGVscyAoY29tbWVyY2lhbCBsaWNlbnNlIGlzIHJlcXVpcmVkIGZvciBlbnRpdGllcyB3aXRoIERBVSA+ICQxTSBhbmQgZm9yIGFsbCAnc29mdHdhcmUgc2VydmljZSBwcm92aWRlcnMnKSBmb3Igd2VpZ3RoczoKaHR0cHM6Ly9odWdnaW5nZmFjZS5jby9iYWljaHVhbi1pbmMvQmFpY2h1YW4tT21uaS0xZDUtQmFzZQoKbm8gdHJhaW5pbmcgY29kZSBoZXJlOgpodHRwczovL2dpdGh1Yi5jb20vYmFpY2h1YW4taW5jL0JhaWNodWFuLU9tbmktMS41IiwsLCwsLCxPcGVyYXRpb24gY291bnRpbmcsYmFpY2h1YW4taW5jLCwsLFllcwpRd2VuMi41LVZMLTdCLCwsQWxpYmFiYSwsMjAyNS0wMS0yNiwsaHR0cHM6Ly9odWdnaW5nZmFjZS5jby9Rd2VuL1F3ZW4yLjUtVkwtN0ItSW5zdHJ1Y3QsLCwsNzAwMDAwMDAwMC4wLCwsLCwsLCwsLENvbmZpZGVudCwsLCwsQ2hpbmEsLCwsLCwyMDI1LTExLTI4IDExOjUzOjQ0KzAwOjAwLCwsLCwsSW5kdXN0cnksLCwsLCwsLCwsLCwsLCwsLCwKU29uYXIgUHJvLExhbmd1YWdlLCJRdWVzdGlvbiBhbnN3ZXJpbmcsQ2hhdCxMYW5ndWFnZSBtb2RlbGluZy9nZW5lcmF0aW9uLFNlYXJjaCIsUGVycGxleGl0eSwsMjAyNS0wMS0yNSwiUHJlbWllciBzZWFyY2ggb2ZmZXJpbmcgd2l0aCBzZWFyY2ggZ3JvdW5kaW5nLCBzdXBwb3J0aW5nIGFkdmFuY2VkIHF1ZXJpZXMgYW5kIGZvbGxvdy11cHMuIiwiaHR0cHM6Ly93d3cucGVycGxleGl0eS5haS9odWIvYmxvZy9pbnRyb2R1Y2luZy10aGUtc29uYXItcHJvLWFwaQoKaHR0cHM6Ly9kb2NzLnBlcnBsZXhpdHkuYWkvbW9kZWxzL21vZGVscy9zb25hci1wcm8iLCwsLCwsLCwsLCwsLCxVbmtub3duLCJCdWlsdCBmb3IgY29tcGxleGl0eQoKSWRlYWwgZm9yIG11bHRpLXN0ZXAgdGFza3MgcmVxdWlyaW5nIGRlZXAgdW5kZXJzdGFuZGluZyBhbmQgY29udGV4dCByZXRlbnRpb24KCkluLWRlcHRoIGFuc3dlcnMgd2l0aCAyeCBtb3JlIGNpdGF0aW9ucyB0aGFuIFNvbmFyIG9uIGF2ZXJhZ2UKCkFkdmFuY2VkIGluZm9ybWF0aW9uIHJldHJpZXZhbCBmcm9tIG11bHRpcGxlIHdlYiBzZWFyY2hlcwoKVXNlcyByb2J1c3QgbW9kZWxzCgpGdWxsIGZpcmVwb3dlciBmb3IgdG9wLXRpZXIgcHJvY2Vzc2luZwoKTGFyZ2VyIGNvbnRleHQgd2luZG93CgpVcGxldmVsZWQgbWVtb3J5IG1lYW5zIGhpZ2hlciBlZmZpY2llbmN5CgpEYXRhIHByaXZhY3kKCk5vIHRyYWluaW5nIG9uIGN1c3RvbWVyIGRhdGEKClNlbGYtc2VydmUgQVBJIGFjY2VzcwoKR2V0IHN0YXJ0ZWQgaW1tZWRpYXRlbHkiLCwsQVBJIGFjY2VzcyxVbml0ZWQgU3RhdGVzIG9mIEFtZXJpY2EsLCwsLCwyMDI1LTExLTI4IDExOjUzOjQ0KzAwOjAwLCwsLCwsSW5kdXN0cnksLCwsLFVucmVsZWFzZWQsLCwsLCwsLCwsLCwsTm8KQ29tcHV0ZXItVXNpbmcgQWdlbnQgKENVQSksIlZpc2lvbixMYW5ndWFnZSxNdWx0aW1vZGFsIiwiSW5zdHJ1Y3Rpb24gaW50ZXJwcmV0YXRpb24sU3lzdGVtIGNvbnRyb2wiLE9wZW5BSSwsMjAyNS0wMS0yMywiUG93ZXJpbmcgT3BlcmF0b3Igd2l0aCBDb21wdXRlci1Vc2luZyBBZ2VudCwgYSB1bml2ZXJzYWwgaW50ZXJmYWNlIGZvciBBSSB0byBpbnRlcmFjdCB3aXRoIHRoZSBkaWdpdGFsIHdvcmxkLiIsaHR0cHM6Ly9vcGVuYWkuY29tL2luZGV4L2NvbXB1dGVyLXVzaW5nLWFnZW50LywsU09UQSBpbXByb3ZlbWVudCxTT1RBIGF0IE9TV29ybGQsLCwsLCwsLCwsLFVua25vd24s</x:v>
      </x:c>
    </x:row>
    <x:row r="58" ht="18" customHeight="1">
      <x:c r="A58" s="17" t="n">
        <x:v>53</x:v>
      </x:c>
      <x:c r="B58" s="17" t="n">
        <x:v>310</x:v>
      </x:c>
      <x:c r="C58" s="160" t="str">
        <x:v>IlRvZGF5IHdlIGludHJvZHVjZWQgYSByZXNlYXJjaCBwcmV2aWV3IG9mIE9wZXJhdG9y4oGgKG9wZW5zIGluIGEgbmV3IHdpbmRvdyksIGFuIGFnZW50IHRoYXQgY2FuIGdvIHRvIHRoZSB3ZWIgdG8gcGVyZm9ybSB0YXNrcyBmb3IgeW91LiBQb3dlcmluZyBPcGVyYXRvciBpcyBDb21wdXRlci1Vc2luZyBBZ2VudCAoQ1VBKSwgYSBtb2RlbCB0aGF0IGNvbWJpbmVzIEdQVOKAkTRvJ3MgdmlzaW9uIGNhcGFiaWxpdGllcyB3aXRoIGFkdmFuY2VkIHJlYXNvbmluZyB0aHJvdWdoIHJlaW5mb3JjZW1lbnQgbGVhcm5pbmcuIENVQSBpcyB0cmFpbmVkIHRvIGludGVyYWN0IHdpdGggZ3JhcGhpY2FsIHVzZXIgaW50ZXJmYWNlcyAoR1VJcynigJR0aGUgYnV0dG9ucywgbWVudXMsIGFuZCB0ZXh0IGZpZWxkcyBwZW9wbGUgc2VlIG9uIGEgc2NyZWVu4oCUanVzdCBhcyBodW1hbnMgZG8uIFRoaXMgZ2l2ZXMgaXQgdGhlIGZsZXhpYmlsaXR5IHRvIHBlcmZvcm0gZGlnaXRhbCB0YXNrcyB3aXRob3V0IHVzaW5nIE9TLW9yIHdlYi1zcGVjaWZpYyBBUElzLiAKCkNVQSBidWlsZHMgb2ZmIG9mIHllYXJzIG9mIGZvdW5kYXRpb25hbCByZXNlYXJjaCBhdCB0aGUgaW50ZXJzZWN0aW9uIG9mIG11bHRpbW9kYWwgdW5kZXJzdGFuZGluZyBhbmQgcmVhc29uaW5nLiBCeSBjb21iaW5pbmcgYWR2YW5jZWQgR1VJIHBlcmNlcHRpb24gd2l0aCBzdHJ1Y3R1cmVkIHByb2JsZW0tc29sdmluZywgaXQgY2FuIGJyZWFrIHRhc2tzIGludG8gbXVsdGktc3RlcCBwbGFucyBhbmQgYWRhcHRpdmVseSBzZWxmLWNvcnJlY3Qgd2hlbiBjaGFsbGVuZ2VzIGFyaXNlLiBUaGlzIGNhcGFiaWxpdHkgbWFya3MgdGhlIG5leHQgc3RlcCBpbiBBSSBkZXZlbG9wbWVudCwgYWxsb3dpbmcgbW9kZWxzIHRvIHVzZSB0aGUgc2FtZSB0b29scyBodW1hbnMgcmVseSBvbiBkYWlseSBhbmQgb3BlbmluZyB0aGUgZG9vciB0byBhIHZhc3QgcmFuZ2Ugb2YgbmV3IGFwcGxpY2F0aW9ucy4KCldoaWxlIENVQSBpcyBzdGlsbCBlYXJseSBhbmQgaGFzIGxpbWl0YXRpb25zLCBpdCBzZXRzIG5ldyBzdGF0ZS1vZi10aGUtYXJ0IGJlbmNobWFyayByZXN1bHRzLCBhY2hpZXZpbmcgYSAzOC4xJSBzdWNjZXNzIHJhdGUgb24gT1NXb3JsZCBmb3IgZnVsbCBjb21wdXRlciB1c2UgdGFza3MsIGFuZCA1OC4xJSBvbiBXZWJBcmVuYSBhbmQgODclIG9uIFdlYlZveWFnZXIgZm9yIHdlYi1iYXNlZCB0YXNrcy4gVGhlc2UgcmVzdWx0cyBoaWdobGlnaHQgQ1VB4oCZcyBhYmlsaXR5IHRvIG5hdmlnYXRlIGFuZCBvcGVyYXRlIGFjcm9zcyBkaXZlcnNlIGVudmlyb25tZW50cyB1c2luZyBhIHNpbmdsZSBnZW5lcmFsIGFjdGlvbiBzcGFjZS4gIiwsLEhvc3RlZCBhY2Nlc3MgKG5vIEFQSSksVW5pdGVkIFN0YXRlcyBvZiBBbWVyaWNhLCwsLCwsMjAyNi0wMi0xMSAxOToyNjoyNyswMDowMCwsLCwsLEluZHVzdHJ5LCwsLCxVbnJlbGVhc2VkLCwsLCwsLCwsLCwsLE5vCkRvTUlOTywzRCBtb2RlbGluZyxBZXJvZHluYW1pY3Mgc2ltdWxhdGlvbnMsTlZJRElBLCJSaXNoaWtlc2ggUmFuYWRlLCBNb2hhbW1hZCBBbWluIE5hYmlhbiwgS2F1c3R1YmggVGFuZ3NhbGksIEFsZXhleSBLYW1lbmV2LCBPbGl2ZXIgSGVubmlnaCwgUmFtIENoZXJ1a3VyaSwgU2FuamF5IENob3VkaHJ5IiwyMDI1LTAxLTIzLERvTUlOTzogQSBEZWNvbXBvc2FibGUgTXVsdGktc2NhbGUgSXRlcmF0aXZlIE5ldXJhbCBPcGVyYXRvciBmb3IgTW9kZWxpbmcgTGFyZ2UgU2NhbGUgRW5naW5lZXJpbmcgU2ltdWxhdGlvbnMsaHR0cHM6Ly9hcnhpdi5vcmcvYWJzLzI1MDEuMTMzNTAsLCwsLCwsLCwsLCwsLFVua25vd24sIk51bWVyaWNhbCBzaW11bGF0aW9ucyBwbGF5IGEgY3JpdGljYWwgcm9sZSBpbiBkZXNpZ24gYW5kIGRldmVsb3BtZW50IG9mIGVuZ2luZWVyaW5nIHByb2R1Y3RzIGFuZCBwcm9jZXNzZXMuIFRyYWRpdGlvbmFsIGNvbXB1dGF0aW9uYWwgbWV0aG9kcywgc3VjaCBhcyBDRkQsIGNhbiBwcm92aWRlIGFjY3VyYXRlIHByZWRpY3Rpb25zIGJ1dCBhcmUgY29tcHV0YXRpb25hbGx5IGV4cGVuc2l2ZSwgcGFydGljdWxhcmx5IGZvciBjb21wbGV4IGdlb21ldHJpZXMuIFNldmVyYWwgbWFjaGluZSBsZWFybmluZyAoTUwpIG1vZGVscyBoYXZlIGJlZW4gcHJvcG9zZWQgaW4gdGhlIGxpdGVyYXR1cmUgdG8gc2lnbmlmaWNhbnRseSByZWR1Y2UgY29tcHV0YXRpb24gdGltZSB3aGlsZSBtYWludGFpbmluZyBhY2NlcHRhYmxlIGFjY3VyYWN5LiBIb3dldmVyLCBNTCBtb2RlbHMgb2Z0ZW4gZmFjZSBsaW1pdGF0aW9ucyBpbiB0ZXJtcyBvZiBhY2N1cmFjeSBhbmQgc2NhbGFiaWxpdHkgYW5kIGRlcGVuZCBvbiBzaWduaWZpY2FudCBtZXNoIGRvd25zYW1wbGluZywgd2hpY2ggY2FuIG5lZ2F0aXZlbHkgYWZmZWN0IHByZWRpY3Rpb24gYWNjdXJhY3kgYW5kIGdlbmVyYWxpemF0aW9uLiBJbiB0aGlzIHdvcmssIHdlIHByb3Bvc2UgYSBub3ZlbCBNTCBtb2RlbCBhcmNoaXRlY3R1cmUsIERvTUlOTyAoRGVjb21wb3NhYmxlIE11bHRpLXNjYWxlIEl0ZXJhdGl2ZSBOZXVyYWwgT3BlcmF0b3IpIGRldmVsb3BlZCBpbiBOVklESUEgTW9kdWx1cyB0byBhZGRyZXNzIHRoZSB2YXJpb3VzIGNoYWxsZW5nZXMgb2YgbWFjaGluZSBsZWFybmluZyBiYXNlZCBzdXJyb2dhdGUgbW9kZWxpbmcgb2YgZW5naW5lZXJpbmcgc2ltdWxhdGlvbnMuIERvTUlOTyBpcyBhIHBvaW50IGNsb3VkYmFzZWQgTUwgbW9kZWwgdGhhdCB1c2VzIGxvY2FsIGdlb21ldHJpYyBpbmZvcm1hdGlvbiB0byBwcmVkaWN0IGZsb3cgZmllbGRzIG9uIGRpc2NyZXRlIHBvaW50cy4gVGhlIERvTUlOTyBtb2RlbCBpcyB2YWxpZGF0ZWQgZm9yIHRoZSBhdXRvbW90aXZlIGFlcm9keW5hbWljcyB1c2UgY2FzZSB1c2luZyB0aGUgRHJpdkFlck1MIGRhdGFzZXQuIFRocm91Z2ggb3VyIGV4cGVyaW1lbnRzIHdlIGRlbW9uc3RyYXRlIHRoZSBzY2FsYWJpbGl0eSwgcGVyZm9ybWFuY2UsIGFjY3VyYWN5IGFuZCBnZW5lcmFsaXphdGlvbiBvZiBvdXIgbW9kZWwgdG8gYm90aCBpbi1kaXN0cmlidXRpb24gYW5kIG91dC1vZi1kaXN0cmlidXRpb24gdGVzdGluZyBzYW1wbGVzLiBNb3Jlb3ZlciwgdGhlIHJlc3VsdHMgYXJlIGFuYWx5emVkIHVzaW5nIGEgcmFuZ2Ugb2YgZW5naW5lZXJpbmcgc3BlY2lmaWMgbWV0cmljcyBpbXBvcnRhbnQgZm9yIHZhbGlkYXRpbmcgbnVtZXJpY2FsIHNpbXVsYXRpb25zLiIsNTAwLjAsLCxVbml0ZWQgU3RhdGVzIG9mIEFtZXJpY2EsLCwsLCwyMDI1LTExLTI4IDExOjUzOjQ0KzAwOjAwLCwsLCwsSW5kdXN0cnksLCwsLE9wZW4gc291cmNlLCJodHRwczovL2dpdGh1Yi5jb20vTlZJRElBL3BoeXNpY3NuZW1vL3RyZWUvbWFpbi9leGFtcGxlcy9jZmQvZXh0ZXJuYWxfYWVyb2R5bmFtaWNzL2RvbWlubwoKQXBhY2hlIDIiLCwsLEZQMTYsLCwsLCwsLApMdW1hIFJheTIsVmlkZW8sIlZpZGVvIGdlbmVyYXRpb24sVGV4dC10by12aWRlbyIsTHVtYUxhYnMsLDIwMjUtMDEtMjMsSW50cm9kdWNpbmcgTHVtYSBSYXkyLCJodHRwczovL2F3cy5hbWF6b24uY29tL2JlZHJvY2svbHVtYS1haS8/bmMxPWhfbHMKCmh0dHBzOi8vbHVtYWxhYnMuYWkvcmF5IiwsLCwsLCwsLCwsLCwsVW5rbm93biwiTHVtYSBSYXkyIGlzIGEgbGFyZ2Utc2NhbGUgdmlkZW8tZ2VuZXJhdGlvbiBtb2RlbCBjYXBhYmxlIG9mIGNyZWF0aW5nIHJlYWxpc3RpYyB2aXN1YWxzIHdpdGggbmF0dXJhbCwgY29oZXJlbnQgbW90aW9uLiBJdCBtYXJrcyB0aGUgYmVnaW5uaW5nIG9mIGEgbmV3IGdlbmVyYXRpb24gb2YgbW9kZWxzIGFibGUgdG8gcHJvZHVjZSBmYXN0LCBjb2hlcmVudCBtb3Rpb24sIHVsdHJhLXJlYWxpc3RpYyBkZXRhaWxzLCBhbmQgbG9naWNhbCBldmVudCBzZXF1ZW5jZXMgcmVhZHkgZm9yIHByb2R1Y3Rpb24tbGV2ZWwgd29yay4KCkx1bWEgUmF5MgpMdW1hIFJheTIgaXMgTHVtYSBBSeKAmXMgbmV3ZXN0IHN0YXRlLW9mLXRoZS1hcnQgdmlkZW8tZ2VuZXJhdGluZyBtb2RlbC4gQ3JlYXRlIGhpZ2gtcXVhbGl0eSBhbmQgc3R1bm5pbmdseSByZWFsaXN0aWMgdmlkZW8gY2xpcHMgZnJvbSBuYXR1cmFsIGxhbmd1YWdlIHByb21wdHMuIFRoZSBtb2RlbCBjdXJyZW50bHkgc3VwcG9ydHMgNS0gYW5kIDktc2Vjb25kIHZpZGVvIGdlbmVyYXRpb25zIHdpdGggNTQwcCBhbmQgNzIwcCByZXNvbHV0aW9uLgoKTWF4IGlucHV0IHRva2VuczogMzAwCgpMYW5ndWFnZXM6IEVuZ2xpc2gKCkZpbmUtdHVuaW5nIHN1cHBvcnRlZDogTm8KClN1cHBvcnRlZCB1c2UgY2FzZXM6IFJhcGlkIGR5bmFtaWMgdmlkZW8gY29udGVudCBjcmVhdGlvbiBmb3IgdGhlIGdhbWluZywgZmlsbSwgZW50ZXJ0YWlubWVudCwgbWVkaWEsIGFuZCBlY29tbWVyY2UgaW5kdXN0cmllcyIsLCxBUEkgYWNjZXNzLFVuaXRlZCBTdGF0ZXMgb2YgQW1lcmljYSwsLCwsLDIwMjUtMTEtMjggMTE6NTM6NDQrMDA6MDAsLCwsLCxJbmR1c3RyeSwsLCwsVW5yZWxlYXNlZCwsLCwsLCwsLCwsLCxObwpEb3ViYW8tMS41LXBybyxMYW5ndWFnZSxMYW5ndWFnZSBnZW5lcmF0aW9uLEJ5dGVEYW5jZSwsMjAyNS0wMS0yMixEb3ViYW8tMS41LXBybyxodHRwczovL3RlYW0uZG91YmFvLmNvbS96aC9zcGVjaWFsL2RvdWJhb18xXzVfcHJvLCxUcmFpbmluZyBjb3N0LCwsIk5vdCBkaXJlY3RseSByZXBvcnRlZC4gV2UgYXJlIHRvbGQgaXQgaXMgYSBNb0UgbW9kZWwsIGFuZCB0aGF0IGl0IG1hdGNoZXMgdGhlIHBlcmZvcm1hbmNlIG9mIGEgZGVuc2UgbW9kZWwgdHJhaW5lZCBvbiB0aGUgc2FtZSBkYXRhLCB3aGlsZSB1c2luZyAxLzd0aCBvZiB0aGUgYWN0aXZhdGVkIHBhcmFtZXRlcnMuIEFkZGl0aW9uYWxseSB0aGV5IHNheSAiIlRoZSBudW1iZXIgb2YgcGFyYW1ldGVycyBvZiB0aGUgRG91YmFvIGRlbnNlIG1vZGVsIGlzIGFsc28gbXVjaCBzbWFsbGVyIHRoYW4gdGhhdCBvZiBMbGFtYTMuMS00MDVCIiIsIHdoaWNoIHN1Z2dlc3RzIHRoYXQgdGhlIG51bWJlciBvZiBhY3RpdmF0ZWQgcGFyYW1ldGVycyBvbiB0aGUgZm9yd2FyZCBwYXNzIGlzICIibXVjaCBsZXNzIiIgdGhhbiA0MDVCLzcgPSA1OEIgcGFyYW1ldGVycy4iLCwiVGhlIG1vZGVsIGFwcGVhcnMgdG8gaGF2ZSBiZWVuIHRyYWluZWQgb24gOVQgdG9rZW5zOyBzaW5jZSB3ZSBiZWxpZXZlIHRoZSBNb0UgbW9kZWwgdXNlcyAiIm11Y2ggbGVzcyIiIHRoYW4gNThCIHBhcmFtZXRlcnMgKHNlZSBwYXJhbWV0ZXIgbm90ZXMpLCB0cmFpbmluZyBjb21wdXRlIGlzIGxpa2VseSB0byBiZSBsZXNzIHRoYW4gNiAqIDlUICogNThCID0gMy4xMzJlMjQKCkl0IGlzIHBvc3NpYmxlIHRoZSA5VCB0b2tlbiB0cmFpbmluZyBydW4gd2FzIGZvciBjb21wYXJpc29uIHNha2UgYWdhaW5zdCB0aGUgZGVuc2UgbW9kZWwgKHRoZXkgbGFiZWwgaXQgYXMgIiJkb3ViYW8tTW9FIiIsIG5vdCBkb3ViYW8tMS41LXBybyksIGFuZCB0aGF0IHRoZXkgY29udGludWVkIHRyYWluaW5nIGJleW9uZCB0aGlzLiBUaGV5IHdvdWxkIG5lZWQgdG8gdHJhaW4gZm9yIGF0IGxlYXN0IDI5VCB0b2tlbnMgdG8gIiw5MDAwMDAwMDAwMDAwLDlUIHRva2VucywsLCxTZWxmLXN1cGVydmlzZWQgbGVhcm5pbmcsQ29uZmlkZW50LFRoZSBtb2RlbCB1c2VzIHRoZSBNb0UgYXJjaGl0ZWN0dXJlIGFuZCBleHBsb3JlcyB0aGUgdWx0aW1hdGUgYmFsYW5jZSBiZXR3ZWVuIG1vZGVsIHBlcmZvcm1hbmNlIGFuZCByZWFzb25pbmcgcGVyZm9ybWFuY2UgdGhyb3VnaCBpbnRlZ3JhdGVkIHRyYWluaW5nLXRoaW5raW5nIGRlc2lnbi4gRG91YmFvLTEuNS1wcm8gY2FuIHVzZSBvbmx5IGEgc21hbGxlciBhY3RpdmF0aW9uIHBhcmFtZXRlciB0byBleGNlZWQgdGhlIHBlcmZvcm1hbmNlIG9mIGEgZmlyc3QtY2xhc3Mgc3VwZXItbGFyZ2UgcHJlLXRyYWluaW5nIG1vZGVsIGFuZCBhY2hpZXZlIGV4Y2VsbGVudCByZXN1bHRzIG9uIG11bHRpcGxlIGV2YWx1YXRpb24gYmVuY2htYXJrcy4sMS4wLCxIb3N0ZWQgYWNjZXNzIChubyBBUEkpLENoaW5hLCwsLCwsMjAyNS0xMS0yOCAxMTo1Mzo0NCswMDowMCwsLCwsLEluZHVzdHJ5LCwsLCxVbnJlbGVhc2VkLCxUcnVlLCwsLCwsLCwsLCxObwpLaW1pIGsxLjUsIk11bHRpbW9kYWwsTGFuZ3VhZ2UsVmlzaW9uIiwiTGFuZ3VhZ2UgbW9kZWxpbmcvZ2VuZXJhdGlvbixDb2RlIGdlbmVyYXRpb24sUXVhbnRpdGF0aXZlIHJlYXNvbmluZyxRdWVzdGlvbiBhbnN3ZXJpbmcsVmlzdWFsIHF1ZXN0aW9uIGFuc3dlcmluZyxUcmFuc2xhdGlvbixJbWFnZSBjYXB0aW9uaW5nLFZpc3VhbCBwdXp6bGVzIixNb29uc2hvdCwiS2ltaSBUZWFtLCBBbmdhbmcgRHUsIEJvZmVpIEdhbywgQm93ZWkgWGluZywgQ2hhbmdqaXUgSmlhbmcsIENoZW5nIENoZW4sIENoZW5nIExpLCBDaGVuanVuIFhpYW8sIENoZW56aHVhbmcgRHUsIENob25naHVhIExpYW8sIENodW5pbmcgVGFuZywgQ29uZ2NvbmcgV2FuZywgRGVoYW8gWmhhbmcsIEVubWluZyBZdWFuLCBFbnpoZSBMdSwgRmVuZ3hpYW5nIFRhbmcsIEZsb29kIFN1bmcsIEd1YW5nZGEgV2VpLCBHdW9rdW4gTGFpLCBIYWlxaW5nIEd1bywgSGFuIFpodSwgSGFvIERpbmcsIEhhbyBIdSwgSGFvIFlhbmcsIEhhbyBaaGFuZywgSGFvdGlhbiBZYW8sIEhhb3RpYW4gWmhhbywgSGFveXUgTHUsIEhhb3plIExpLCBIYW96aGVuIFl1LCBIb25nY2hlbmcgR2FvLCBIdWFiaW4gWmhlbmcsIEh1YW4gWXVhbiwgSmlhIENoZW4sIEppYW5oYW5nIEd1bywgSmlhbmxpbiBTdSwgSmlhbnpob3UgV2FuZywgSmllIFpoYW8sIEppbiBaaGFuZywgSmluZ3l1YW4gTGl1LCBKdW5qaWUgWWFuLCBKdW55YW4gV3UsIExpZG9uZyBTaGksIExpbmcgWWUsIExvbmdodWkgWXUsIE1lbmduYW4gRG9uZywgTmVvIFpoYW5nLCBOaW5nY2hlbiBNYSwgUWl3ZWkgUGFuLCBRdWNoZW5nIEdvbmcsIFNoYW93ZWkgTGl1LCBTaGVuZ2xpbmcgTWEsIFNodXBlbmcgV2VpLCBTaWhhbiBDYW8sIFNpeWluZyBIdWFuZywgVGFvIEppYW5nLCBXZWloYW8gR2FvLCBXZWltaW4gWGlvbmcsIFdlaXJhbiBIZSwgV2VpeGlhbyBIdWFuZywgV2VuaGFvIFd1LCBXZW55YW5nIEhlLCBYaWFuZ2h1aSBXZWksIFhpYW5xaW5nIEppYSwgWGluZ3poZSBXdSwgWGlucmFuIFh1LCBYaW54aW5nIFp1LCBYaW55dSBaaG91LCBYdWVoYWkgUGFuLCBZLiBDaGFybGVzLCBZYW5nIExpLCBZYW5neWFuZyBIdSwgWWFuZ3lhbmcgTGl1LCBZYW5ydSBDaGVuLCBZZWppZSBXYW5nLCBZaWJvIExpdSwgWWlkYW8gUWluLCBZaWZlbmcgTGl1LCBZaW5nIFlhbmcsIFlpcGluZyBCYW8sIFl1bHVuIER1LCBZdXhpbiBXdSwgWXV6aGkgV2FuZywgWmFpZGEgWmhvdSwgWmhhb2ppIFdhbmcsIFpoYW93ZWkgTGksIFpoZW4gWmh1LCBaaGVuZyBaaGFuZywgWmhleHUgV2FuZywgWmhpbGluIFlhbmcsIFpoaXFpIEh1YW5nLCBaaWhhbyBIdWFuZywgWml5YW8gWHUsIFpvbmdoYW4gWWFuZyIsMjAyNS0wMS0yMixLaW1pIGsxLjU6IFNjYWxpbmcgUmVpbmZvcmNlbWVudCBMZWFybmluZyB3aXRoIExMTXMsaHR0cHM6Ly9hcnhpdi5vcmcvYWJzLzI1MDEuMTI1OTl2MSw5MTMuMCxTT1RBIGltcHJvdmVtZW50LCIiIlNvdGEgc2hvcnQtQ29UIHBlcmZvcm1hbmNlLCBvdXRwZXJmb3JtaW5nIEdQVC00byBhbmQgQ2xhdWRlIFNvbm5ldCAzLjUgb24gQUlNRSwgIE1BVEgtNTAwLCBMaXZlQ29kZUJlbmNoIGJ5IGEgbGFyZ2UgbWFyZ2luICh1cCB0byArNTUwJSkiIiIsLCwsLCwsLCwsLFVua25vd24sIkxhbmd1YWdlIG1vZGVsIHByZXRyYWluaW5nIHdpdGggbmV4dCB0b2tlbiBwcmVkaWN0aW9uIGhhcyBwcm92ZWQgZWZmZWN0aXZlIGZvciBzY2FsaW5nIGNvbXB1dGUgYnV0IGlzIGxpbWl0ZWQgdG8gdGhlIGFtb3VudCBvZiBhdmFpbGFibGUgdHJhaW5pbmcgZGF0YS4gU2NhbGluZyByZWluZm9yY2VtZW50IGxlYXJuaW5nIChSTCkgdW5sb2NrcyBhIG5ldyBheGlzIGZvciB0aGUgY29udGludWVkIGltcHJvdmVtZW50IG9mIGFydGlmaWNpYWwgaW50ZWxsaWdlbmNlLCB3aXRoIHRoZSBwcm9taXNlIHRoYXQgbGFyZ2UgbGFuZ3VhZ2UgbW9kZWxzIChMTE1zKSBjYW4gc2NhbGUgdGhlaXIgdHJhaW5pbmcgZGF0YSBieSBsZWFybmluZyB0byBleHBsb3JlIHdpdGggcmV3YXJkcy4gSG93ZXZlciwgcHJpb3IgcHVibGlzaGVkIHdvcmsgaGFzIG5vdCBwcm9kdWNlZCBjb21wZXRpdGl2ZSByZXN1bHRzLiBJbiBsaWdodCBvZiB0aGlzLCB3ZSByZXBvcnQgb24gdGhlIHRyYWluaW5nIHByYWN0aWNlIG9mIEtpbWkgazEuNSwgb3VyIGxhdGVzdCBtdWx0aS1tb2RhbCBMTE0gdHJhaW5lZCB3aXRoIFJMLCBpbmNsdWRpbmcgaXRzIFJMIHRyYWluaW5nIHRlY2huaXF1ZXMsIG11bHRpLW1vZGFsIGRhdGEgcmVjaXBlcywgYW5kIGluZnJhc3RydWN0dXJlIG9wdGltaXphdGlvbi4gTG9uZyBjb250ZXh0IHNjYWxpbmcgYW5kIGltcHJvdmVkIHBvbGljeSBvcHRpbWl6YXRpb24gbWV0aG9kcyBhcmUga2V5IGluZ3JlZGllbnRzIG9mIG91ciBhcHByb2FjaCwgd2hpY2ggZXN0YWJsaXNoZXMgYSBzaW1wbGlzdGljLCBlZmZlY3RpdmUgUkwgZnJhbWV3b3JrIHdpdGhvdXQgcmVseWluZyBvbiBtb3JlIGNvbXBsZXggdGVjaG5pcXVlcyBzdWNoIGFzIE1vbnRlIENhcmxvIHRyZWUgc2VhcmNoLCB2YWx1ZSBmdW5jdGlvbnMsIGFuZCBwcm9jZXNzIHJld2FyZCBtb2RlbHMuIE5vdGFibHksIG91ciBzeXN0ZW0gYWNoaWV2ZXMgc3RhdGUtb2YtdGhlLWFydCByZWFzb25pbmcgcGVyZm9ybWFuY2UgYWNyb3NzIG11bHRpcGxlIGJlbmNobWFya3MgYW5kIG1vZGFsaXRpZXPigJRlLmcuLCA3Ny41IG9uIEFJTUUsIDk2LjIgb24gTUFUSCA1MDAsIDk0LXRoIHBlcmNlbnRpbGUgb24gQ29kZWZvcmNlcywgNzQuOSBvbiBNYXRoVmlzdGHigJRtYXRjaGluZyBPcGVuQUnigJlzIG8xLiBNb3Jlb3Zlciwgd2UgcHJlc2VudCBlZmZlY3RpdmUgbG9uZzJzaG9ydCBtZXRob2RzIHRoYXQgdXNlIGxvbmctQ29UIHRlY2huaXF1ZXMgdG8gaW1wcm92ZSBzaG9ydC1Db1QgbW9kZWxzLCB5aWVsZGluZyBzdGF0ZS1vZi10aGUtYXJ0IHNob3J0LUNvVCByZWFzb25pbmcgcmVzdWx0c+KAlGUuZy4sIDYwLjggb24gQUlNRSwgOTQuNiBvbiBNQVRINTAwLCA0Ny4zIG9uIExpdmVDb2RlQmVuY2jigJRvdXRwZXJmb3JtaW5nIGV4aXN0aW5nIHNob3J0LUNvVCBtb2RlbHMgc3VjaCBhcyBHUFQtNG8gYW5kIENsYXVkZSBTb25uZXQgMy41IGJ5IGEgbGFyZ2UgbWFyZ2luICh1cCB0byArNTUwJSkuIiwsLEFQSSBhY2Nlc3MsQ2hpbmEsLCwsLCwyMDI2LTA1LTI1IDEyOjMzOjU0KzAwOjAwLCwsLCwsSW5kdXN0cnksLCwsLFVucmVsZWFzZWQsaHR0cHM6Ly9naXRodWIuY29tL01vb25zaG90QUkvS2ltaS1rMS41LCwsLCwsLCwsLCwsTm8KRGVlcFNlZWstUjEtRGlzdGlsbC1MbGFtYS03MEIsTGFuZ3VhZ2UsIkxhbmd1YWdlIG1vZGVsaW5nL2dlbmVyYXRpb24sUXVlc3Rpb24gYW5zd2VyaW5nLFF1YW50aXRhdGl2ZSByZWFzb25pbmcsQ29kZSBnZW5lcmF0aW9uIixEZWVwU2VlaywiRGVlcFNlZWstQUksIERheWEgR3VvLCBEZWppYW4gWWFuZywgSGFvd2VpIFpoYW5nLCBKdW54aWFvIFNvbmcsIFJ1b3l1IFpoYW5nLCBSdW54aW4gWHUsIFFpaGFvIFpodSwgU2hpcm9uZyBNYSwgUGVpeWkgV2FuZywgWGlhbyBCaSwgWGlhb2thbmcgWmhhbmcsIFhpbmdrYWkgWXUsIFl1IFd1LCBaLkYuIFd1LCBaaGliaW4gR291LCBaaGlob25nIFNoYW8sIFpodW9zaHUgTGksIFppeWkgR2FvLCBBaXhpbiBMaXUsIEJpbmcgWHVlLCBCaW5neHVhbiBXYW5nLCBCb2NoYW8gV3UsIEJlaSBGZW5nLCBDaGVuZ2RhIEx1LCBDaGVuZ2dhbmcgWmhhbywgQ2hlbmdxaSBEZW5nLCBDaGVueXUgWmhhbmcsIENob25nIFJ1YW4sIERhbWFpIERhaSwgRGVsaSBDaGVuLCBEb25namllIEppLCBFcmhhbmcgTGksIEZhbmd5dW4gTGluLCBGdWNvbmcgRGFpLCBGdWxpIEx1bywgR3VhbmdibyBIYW8sIEd1YW50aW5nIENoZW4sIEd1b3dlaSBMaSwgSC4gWmhhbmcsIEhhbiBCYW8sIEhhbndlaSBYdSwgSGFvY2hlbmcgV2FuZywgSG9uZ2h1aSBEaW5nLCBIdWFqaWFuIFhpbiwgSHVhenVvIEdhbywgSHVpIFF1LCBIdWkgTGksIEppYW56aG9uZyBHdW8sIEppYXNoaSBMaSwgSmlhd2VpIFdhbmcsIEppbmdjaGFuZyBDaGVuLCBKaW5neWFuZyBZdWFuLCBKdW5qaWUgUWl1LCBKdW5sb25nIExpLCBKLkwuIENhaSwgSmlhcWkgTmksIEppYW4gTGlhbmcsIEppbiBDaGVuLCBLYWkgRG9uZywgS2FpIEh1LCBLYWlnZSBHYW8sIEthbmcgR3VhbiwgS2V4aW4gSHVhbmcsIEt1YWkgWXUsIExlYW4gV2FuZywgTGVjb25nIFpoYW5nLCBMaWFuZyBaaGFvLCBMaXRvbmcgV2FuZywgTGl5dWUgWmhhbmcsIExlaSBYdSwgTGV5aSBYaWEsIE1pbmdjaHVhbiBaaGFuZywgTWluZ2h1YSBaaGFuZywgTWluZ2h1aSBUYW5nLCBNZW5nIExpLCBNaWFvanVuIFdhbmcsIE1pbmdtaW5nIExpLCBOaW5nIFRpYW4sIFBhbnBhbiBIdWFuZywgUGVuZyBaaGFuZywgUWlhbmNoZW5nIFdhbmcsIFFpbnl1IENoZW4sIFFpdXNoaSBEdSwgUnVpcWkgR2UsIFJ1aXNvbmcgWmhhbmcsIFJ1aXpoZSBQYW4sIFJ1bmppIFdhbmcsIFIuSi4gQ2hlbiwgUi5MLiBKaW4sIFJ1eWkgQ2hlbiwgU2hhbmdoYW8gTHUsIFNoYW5neWFuIFpob3UsIFNoYW5odWFuZyBDaGVuLCBTaGVuZ2ZlbmcgWWUsIFNoaXl1IFdhbmcsIFNodWlwaW5nIFl1LCBTaHVuZmVuZyBaaG91LCBTaHV0aW5nIFBhbiwgUy5TLiBMaSBldCBhbC4gKDEwMCBhZGRpdGlvbmFsIGF1dGhvcnMgbm90IHNob3duKSIsMjAyNS0wMS0yMixEZWVwU2Vlay1SMTogSW5jZW50aXZpemluZyBSZWFzb25pbmcgQ2FwYWJpbGl0eSBpbiBMTE1zIHZpYSBSZWluZm9yY2VtZW50IExlYXJuaW5nLGh0dHBzOi8vYXJ4aXYub3JnL2Ficy8yNTAxLjEyOTQ4LCwsLDcwMDAwMDAwMDAwLjAsNzBCLCwiYmFzZSBtb2RlbCBjb21wdXRlOiA2Ljg2NDk3NjhlKzI0IEZMT1AKZmluZSB0dW5lIGNvbXB1dGU6IDIuMDE2ZSsyMiBGTE9QIiwyNDAwMDAwMDAwMCwiIiJUbyBlcXVpcCBtb3JlIGVmZmljaWVudCBzbWFsbGVyIG1vZGVscyB3aXRoIHJlYXNvbmluZyBjYXBhYmlsaXRpZXMgbGlrZSBEZWVwU2Vlay1SMSwgd2UgZGlyZWN0bHkgZmluZS10dW5lZCBvcGVuLXNvdXJjZSBtb2RlbHMgbGlrZSBRd2VuIChRd2VuLCAyMDI0YikgYW5kIExsYW1hIChBSUBNZXRhLCAyMDI0KSB1c2luZyB0aGUgODAwayBzYW1wbGVzIGN1cmF0ZWQgd2l0aCBEZWVwU2Vlay1SMSwgYXMgZGV0YWlsZWQgaW4gwqcyLjMuMyIiCgphc3N1bWluZyB+MzAwMDAgdG9rZW5zIHBlciBzYW1wbGUKCjMwMDAwICogODAwMDAwID0gMjQgMDAwIDAwMCAwMDAgdG9rZW5zIChzcGVjdWxhdGl2ZSkiLCwsLCxTcGVjdWxhdGl2ZSwiV2UgaW50cm9kdWNlIG91ciBmaXJzdC1nZW5lcmF0aW9uIHJlYXNvbmluZyBtb2RlbHMsIERlZXBTZWVrLVIxLVplcm8gYW5kIERlZXBTZWVrLVIxLiBEZWVwU2Vlay1SMS1aZXJvLCBhIG1vZGVsIHRyYWluZWQgdmlhIGxhcmdlLXNjYWxlIHJlaW5mb3JjZW1lbnQgbGVhcm5pbmcgKFJMKSB3aXRob3V0IHN1cGVydmlzZWQgZmluZS10dW5pbmcgKFNGVCkgYXMgYSBwcmVsaW1pbmFyeSBzdGVwLCBkZW1vbnN0cmF0ZXMgcmVtYXJrYWJsZSByZWFzb25pbmcgY2FwYWJpbGl0aWVzLiBUaHJvdWdoIFJMLCBEZWVwU2Vlay1SMS1aZXJvIG5hdHVyYWxseSBlbWVyZ2VzIHdpdGggbnVtZXJvdXMgcG93ZXJmdWwgYW5kIGludHJpZ3VpbmcgcmVhc29uaW5nIGJlaGF2aW9ycy4gSG93ZXZlciwgaXQgZW5jb3VudGVycyBjaGFsbGVuZ2VzIHN1Y2ggYXMgcG9vciByZWFkYWJpbGl0eSwgYW5kIGxhbmd1YWdlIG1peGluZy4gVG8gYWRkcmVzcyB0aGVzZSBpc3N1ZXMgYW5kIGZ1cnRoZXIgZW5oYW5jZSByZWFzb25pbmcgcGVyZm9ybWFuY2UsIHdlIGludHJvZHVjZSBEZWVwU2Vlay1SMSwgd2hpY2ggaW5jb3Jwb3JhdGVzIG11bHRpLXN0YWdlIHRyYWluaW5nIGFuZCBjb2xkLXN0YXJ0IGRhdGEgYmVmb3JlIFJMLiBEZWVwU2Vlay1SMSBhY2hpZXZlcyBwZXJmb3JtYW5jZSBjb21wYXJhYmxlIHRvIE9wZW5BSS1vMS0xMjE3IG9uIHJlYXNvbmluZyB0YXNrcy4gVG8gc3VwcG9ydCB0aGUgcmVzZWFyY2ggY29tbXVuaXR5LCB3ZSBvcGVuLXNvdXJjZSBEZWVwU2Vlay1SMS1aZXJvLCBEZWVwU2Vlay1SMSwgYW5kIHNpeCBkZW5zZSBtb2RlbHMgKDEuNUIsIDdCLCA4QiwgMTRCLCAzMkIsIDcwQikgZGlzdGlsbGVkIGZyb20gRGVlcFNlZWstUjEgYmFzZWQgb24gUXdlbiBhbmQgTGxhbWEuIiwyLjAsLE9wZW4gd2VpZ2h0cyAodW5yZXN0cmljdGVkKSxDaGluYSxMbGFtYSAzLjMgNzBCLDIuMDE2ZSsyMiw2IEZMT1AgLyB0b2tlbiAvIHBhcmFtZXRlciAqIDcwICogMTBeOSBwYXJhbWV0ZXJzICogMjQgKiAxMF45IHRva2VucyAqIDIgZXBvY2hzID0gMi4wMTZlKzIyIEZMT1AgKHNwZWN1bGF0aXZlIHNpbmNlIG51bWJlciBvZiB0b2tlbnMgY291bGQgYmUgKy0gMSBPT00pLCwsMjAyNS0xMS0yOCAxMTo1Mzo0NCswMDowMCwsLCwsLEluZHVzdHJ5LCwsLCxVbnJlbGVhc2VkLCJodHRwczovL2h1Z2dpbmdmYWNlLmNvL2RlZXBzZWVrLWFpL0RlZXBTZWVrLVIxLURpc3RpbGwtTGxhbWEtNzBCCk1JVCBsaWNlbnNlIiwsLCwsLCxPcGVyYXRpb24gY291bnRpbmcsZGVlcHNlZWstYWksLCwsWWVzCkRlZXBTZWVrLVIxLURpc3RpbGwtUXdlbi0xNEIsTGFuZ3VhZ2UsIkxhbmd1YWdlIG1vZGVsaW5nL2dlbmVyYXRpb24sUXVhbnRpdGF0aXZlIHJlYXNvbmluZyxRdWVzdGlvbiBhbnN3ZXJpbmcsTWF0aGVtYXRpY2FsIHJlYXNvbmluZyxDb2RlIGdlbmVyYXRpb24iLERlZXBTZWVrLCJEZWVwU2Vlay1BSSwgRGF5YSBHdW8sIERlamlhbiBZYW5nLCBIYW93ZWkgWmhhbmcsIEp1bnhpYW8gU29uZywgUnVveXUgWmhhbmcsIFJ1bnhpbiBYdSwgUWloYW8gWmh1LCBTaGlyb25nIE1hLCBQZWl5aSBXYW5nLCBYaWFvIEJpLCBYaWFva2FuZyBaaGFuZywgWGluZ2thaSBZdSwgWXUgV3UsIFouRi4gV3UsIFpoaWJpbiBHb3UsIFpoaWhvbmcgU2hhbywgWmh1b3NodSBMaSwgWml5aSBHYW8sIEFpeGluIExpdSwgQmluZyBYdWUsIEJpbmd4dWFuIFdhbmcsIEJvY2hhbyBXdSwgQmVpIEZlbmcsIENoZW5nZGEgTHUsIENoZW5nZ2FuZyBaaGFvLCBDaGVuZ3FpIERlbmcsIENoZW55dSBaaGFuZywgQ2hvbmcgUnVhbiwgRGFtYWkgRGFpLCBEZWxpIENoZW4sIERvbmdqaWUgSmksIEVyaGFuZyBMaSwgRmFuZ3l1biBMaW4sIEZ1Y29uZyBEYWksIEZ1bGkgTHVvLCBHdWFuZ2JvIEhhbywgR3VhbnRpbmcgQ2hlbiwgR3Vvd2VpIExpLCBILiBaaGFuZywgSGFuIEJhbywgSGFud2VpIFh1LCBIYW9jaGVuZyBXYW5nLCBIb25naHVpIERpbmcsIEh1YWppYW4gWGluLCBIdWF6dW8gR2FvLCBIdWkgUXUsIEh1aSBMaSwgSmlhbnpob25nIEd1bywgSmlhc2hpIExpLCBKaWF3ZWkgV2FuZywgSmluZ2NoYW5nIENoZW4sIEppbmd5YW5nIFl1YW4sIEp1bmppZSBRaXUsIEp1bmxvbmcgTGksIEouTC4gQ2FpLCBKaWFxaSBOaSwgSmlhbiBMaWFuZywgSmluIENoZW4sIEthaSBEb25nLCBLYWkgSHUsIEthaWdlIEdhbywgS2FuZyBHdWFuLCBLZXhpbiBIdWFuZywgS3VhaSBZdSwgTGVhbiBXYW5nLCBMZWNvbmcgWmhhbmcsIExpYW5nIFpoYW8sIExpdG9uZyBXYW5nLCBMaXl1ZSBaaGFuZywgTGVpIFh1LCBMZXlpIFhpYSwgTWluZ2NodWFuIFpoYW5nLCBNaW5naHVhIFpoYW5nLCBNaW5naHVpIFRhbmcsIE1lbmcgTGksIE1pYW9qdW4gV2FuZywgTWluZ21pbmcgTGksIE5pbmcgVGlhbiwgUGFucGFuIEh1YW5nLCBQZW5nIFpoYW5nLCBRaWFuY2hlbmcgV2FuZywgUWlueXUgQ2hlbiwgUWl1c2hpIER1LCBSdWlxaSBHZSwgUnVpc29uZyBaaGFuZywgUnVpemhlIFBhbiwgUnVuamkgV2FuZywgUi5KLiBDaGVuLCBSLkwuIEppbiwgUnV5aSBDaGVuLCBTaGFuZ2hhbyBMdSwgU2hhbmd5YW4gWmhvdSwgU2hhbmh1YW5nIENoZW4sIFNoZW5nZmVuZyBZZSwgU2hpeXUgV2FuZywgU2h1aXBpbmcgWXUsIFNodW5mZW5nIFpob3UsIFNodXRpbmcgUGFuLCBTLlMuIExpIGV0IGFsLiAoMTAwIGFkZGl0aW9uYWwgYXV0aG9ycyBub3Qgc2hvd24pIiwyMDI1LTAxLTIyLERlZXBTZWVrLVIxOiBJbmNlbnRpdml6aW5nIFJlYXNvbmluZyBDYXBhYmlsaXR5IGluIExMTXMgdmlhIFJlaW5mb3JjZW1lbnQgTGVhcm5pbmcsaHR0cHM6Ly9hcnhpdi5vcmcvYWJzLzI1MDEuMTI5NDgsLCwsMTQ4MDAwMDAwMDAuMCwxNC44QiAoc2FmZXRlbnNvcnMpLCwsMjQwMDAwMDAwMDAsIiIiZmluZXR1bmVkIHdpdGggODAwayBzYW1wbGVzIGN1cmF0ZWQgd2l0aCBEZWVwU2Vlay1SMSIiCgphc3N1bWluZyB+MzAwMDAgdG9rZW5zIHBlciBzYW1wbGUKCjMwMDAwICogODAwMDAwID0gMjQgMDAwIDAwMCAwMDAgdG9rZW5zIChzcGVjdWxhdGl2ZSkiLCwsLCxTcGVjdWxhdGl2ZSwiV2UgaW50cm9kdWNlIG91ciBmaXJzdC1nZW5lcmF0aW9uIHJlYXNvbmluZyBtb2RlbHMsIERlZXBTZWVrLVIxLVplcm8gYW5kIERlZXBTZWVrLVIxLiBEZWVwU2Vlay1SMS1aZXJvLCBhIG1vZGVsIHRyYWluZWQgdmlhIGxhcmdlLXNjYWxlIHJlaW5mb3JjZW1lbnQgbGVhcm5pbmcgKFJMKSB3aXRob3V0IHN1cGVydmlzZWQgZmluZS10dW5pbmcgKFNGVCkgYXMgYSBwcmVsaW1pbmFyeSBzdGVwLCBkZW1vbnN0cmF0ZXMgcmVtYXJrYWJsZSByZWFzb25pbmcgY2FwYWJpbGl0aWVzLiBUaHJvdWdoIFJMLCBEZWVwU2Vlay1SMS1aZXJvIG5hdHVyYWxseSBlbWVyZ2VzIHdpdGggbnVtZXJvdXMgcG93ZXJmdWwgYW5kIGludHJpZ3VpbmcgcmVhc29uaW5nIGJlaGF2aW9ycy4gSG93ZXZlciwgaXQgZW5jb3VudGVycyBjaGFsbGVuZ2VzIHN1Y2ggYXMgcG9vciByZWFkYWJpbGl0eSwgYW5kIGxhbmd1YWdlIG1peGluZy4gVG8gYWRkcmVzcyB0aGVzZSBpc3N1ZXMgYW5kIGZ1cnRoZXIgZW5oYW5jZSByZWFzb25pbmcgcGVyZm9ybWFuY2UsIHdlIGludHJvZHVjZSBEZWVwU2Vlay1SMSwgd2hpY2ggaW5jb3Jwb3JhdGVzIG11bHRpLXN0YWdlIHRyYWluaW5nIGFuZCBjb2xkLXN0YXJ0IGRhdGEgYmVmb3JlIFJMLiBEZWVwU2Vlay1SMSBhY2hpZXZlcyBwZXJmb3JtYW5jZSBjb21wYXJhYmxlIHRvIE9wZW5BSS1vMS0xMjE3IG9uIHJlYXNvbmluZyB0YXNrcy4gVG8gc3VwcG9ydCB0aGUgcmVzZWFyY2ggY29tbXVuaXR5LCB3ZSBvcGVuLXNvdXJjZSBEZWVwU2Vlay1SMS1aZXJvLCBEZWVwU2Vlay1SMSwgYW5kIHNpeCBkZW5zZSBtb2RlbHMgKDEuNUIsIDdCLCA4QiwgMTRCLCAzMkIsIDcwQikgZGlzdGlsbGVkIGZyb20gRGVlcFNlZWstUjEgYmFzZWQgb24gUXdlbiBhbmQgTGxhbWEuIiwyLjAsLE9wZW4gd2VpZ2h0cyAodW5yZXN0cmljdGVkKSxDaGluYSxRd2VuMi41LTE0Qiw0LjI2MjRlKzIxLDYgRkxPUCAvIHRva2VuIC8gcGFyYW1ldGVyICogMTQuOCAqIDEwXjkgcGFyYW1ldGVycyAqIDI0ICogMTBeOSB0b2tlbnMgKiAyIGVwb2NocyA9IDQuMjYyNGUrMjEgRkxPUCAoc3BlY3VsYXRpdmUgc2luY2UgbnVtYmVyIG9mIHRva2VucyBjb3VsZCBiZSArLSAxIE9PTSksLCwyMDI1LTExLTI4IDExOjUzOjQ0KzAwOjAwLCwsLCwsSW5kdXN0cnksLCwsLFVucmVsZWFzZWQsImh0dHBzOi8vaHVnZ2luZ2ZhY2UuY28vZGVlcHNlZWstYWkvRGVlcFNlZWstUjEtRGlzdGlsbC1Rd2VuLTE0QgoKTUlUIGxpY2Vuc2UiLCwsLCwsLE9wZXJhdGlvbiBjb3VudGluZyxkZWVwc2Vlay1haSwsLCxZZXMKRGVlcFNlZWstUjEtRGlzdGlsbC1Rd2VuLTEuNUIsTGFuZ3VhZ2UsIkxhbmd1YWdlIG1vZGVsaW5nL2dlbmVyYXRpb24sUXVhbnRpdGF0aXZlIHJlYXNvbmluZyxRdWVzdGlvbiBhbnN3ZXJpbmcsTWF0aGVtYXRpY2FsIHJlYXNvbmluZyxDb2RlIGdlbmVyYXRpb24iLERlZXBTZWVrLCJEZWVwU2Vlay1BSSwgRGF5YSBHdW8sIERlamlhbiBZYW5nLCBIYW93ZWkgWmhhbmcsIEp1bnhpYW8gU29uZywgUnVveXUgWmhhbmcsIFJ1bnhpbiBYdSwgUWloYW8gWmh1LCBTaGlyb25nIE1hLCBQZWl5aSBXYW5nLCBYaWFvIEJpLCBYaWFva2FuZyBaaGFuZywgWGluZ2thaSBZdSwgWXUgV3UsIFouRi4gV3UsIFpoaWJpbiBHb3UsIFpoaWhvbmcgU2hhbywgWmh1b3NodSBMaSwgWml5aSBHYW8sIEFpeGluIExpdSwgQmluZyBYdWUsIEJpbmd4dWFuIFdhbmcsIEJvY2hhbyBXdSwgQmVpIEZlbmcsIENoZW5nZGEgTHUsIENoZW5nZ2FuZyBaaGFvLCBDaGVuZ3FpIERlbmcsIENoZW55dSBaaGFuZywgQ2hvbmcgUnVhbiwgRGFtYWkgRGFpLCBEZWxpIENoZW4sIERvbmdqaWUgSmksIEVyaGFuZyBMaSwgRmFuZ3l1biBMaW4sIEZ1Y29uZyBEYWksIEZ1bGkgTHVvLCBHdWFuZ2JvIEhhbywgR3VhbnRpbmcgQ2hlbiwgR3Vvd2VpIExpLCBILiBaaGFuZywgSGFuIEJhbywgSGFud2VpIFh1LCBIYW9jaGVuZyBXYW5nLCBIb25naHVpIERpbmcsIEh1YWppYW4gWGluLCBIdWF6dW8gR2FvLCBIdWkgUXUsIEh1aSBMaSwgSmlhbnpob25nIEd1bywgSmlhc2hpIExpLCBKaWF3ZWkgV2FuZywgSmluZ2NoYW5nIENoZW4sIEppbmd5YW5nIFl1YW4sIEp1bmppZSBRaXUsIEp1bmxvbmcgTGksIEouTC4gQ2FpLCBKaWFxaSBOaSwgSmlhbiBMaWFuZywgSmluIENoZW4sIEthaSBEb25nLCBLYWkgSHUsIEthaWdlIEdhbywgS2FuZyBHdWFuLCBLZXhpbiBIdWFuZywgS3VhaSBZdSwgTGVhbiBXYW5nLCBMZWNvbmcgWmhhbmcsIExpYW5nIFpoYW8sIExpdG9uZyBXYW5nLCBMaXl1ZSBaaGFuZywgTGVpIFh1LCBMZXlpIFhpYSwgTWluZ2NodWFuIFpoYW5nLCBNaW5naHVhIFpoYW5nLCBNaW5naHVpIFRhbmcsIE1lbmcgTGksIE1pYW9qdW4gV2FuZywgTWluZ21pbmcgTGksIE5pbmcgVGlhbiwgUGFucGFuIEh1YW5nLCBQZW5nIFpoYW5nLCBRaWFuY2hlbmcgV2FuZywgUWlueXUgQ2hlbiwgUWl1c2hpIER1LCBSdWlxaSBHZSwgUnVpc29uZyBaaGFuZywgUnVpemhlIFBhbiwgUnVuamkgV2FuZywgUi5KLiBDaGVuLCBSLkwuIEppbiwgUnV5aSBDaGVuLCBTaGFuZ2hhbyBMdSwgU2hhbmd5YW4gWmhvdSwgU2hhbmh1YW5nIENoZW4sIFNoZW5nZmVuZyBZZSwgU2hpeXUgV2FuZywgU2h1aXBpbmcgWXUsIFNodW5mZW5nIFpob3UsIFNodXRpbmcgUGFuLCBTLlMuIExpIGV0IGFsLiAoMTAwIGFkZGl0aW9uYWwgYXV0aG9ycyBub3Qgc2hvd24pIiwyMDI1LTAxLTIyLERlZXBTZWVrLVIxOiBJbmNlbnRpdml6aW5nIFJlYXNvbmluZyBDYXBhYmlsaXR5IGluIExMTXMgdmlhIFJlaW5mb3JjZW1lbnQgTGVhcm5pbmcsaHR0cHM6Ly9hcnhpdi5vcmcvYWJzLzI1MDEuMTI5NDgsLCwsMTc4MDAwMDAwMC4wLDEuNzhCIChzYWZldGVuc29ycyksLCwyNDAwMDAwMDAwMCwiIiJmaW5ldHVuZWQgd2l0aCA4MDBrIHNhbXBsZXMgY3VyYXRlZCB3aXRoIERlZXBTZWVrLVIxIiIKCmFzc3VtaW5nIH4zMDAwMCB0b2tlbnMgcGVyIHNhbXBsZQoKMzAwMDAgKiA4MDAwMDAgPSAyNCAwMDAgMDAwIDAwMCB0b2tlbnMgKHNwZWN1bGF0aXZlKSIsLCwsLFNwZWN1bGF0aXZlLCJXZSBpbnRyb2R1Y2Ugb3VyIGZpcnN0LWdlbmVyYXRpb24gcmVhc29uaW5nIG1vZGVscywgRGVlcFNlZWstUjEtWmVybyBhbmQgRGVlcFNlZWstUjEuIERlZXBTZWVrLVIxLVplcm8sIGEgbW9kZWwgdHJhaW5lZCB2aWEgbGFyZ2Utc2NhbGUgcmVpbmZvcmNlbWVudCBsZWFybmluZyAoUkwpIHdpdGhvdXQgc3VwZXJ2aXNlZCBmaW5lLXR1bmluZyAoU0ZUKSBhcyBhIHByZWxpbWluYXJ5IHN0ZXAsIGRlbW9uc3RyYXRlcyByZW1hcmthYmxlIHJlYXNvbmluZyBjYXBhYmlsaXRpZXMuIFRocm91Z2ggUkwsIERlZXBTZWVrLVIxLVplcm8gbmF0dXJhbGx5IGVtZXJnZXMgd2l0aCBudW1lcm91cyBwb3dlcmZ1bCBhbmQgaW50cmlndWluZyByZWFzb25pbmcgYmVoYXZpb3JzLiBIb3dldmVyLCBpdCBlbmNvdW50ZXJzIGNoYWxsZW5nZXMgc3VjaCBhcyBwb29yIHJlYWRhYmlsaXR5LCBhbmQgbGFuZ3VhZ2UgbWl4aW5nLiBUbyBhZGRyZXNzIHRoZXNlIGlzc3VlcyBhbmQgZnVydGhlciBlbmhhbmNlIHJlYXNvbmluZyBwZXJmb3JtYW5jZSwgd2UgaW50cm9kdWNlIERlZXBTZWVrLVIxLCB3aGljaCBpbmNvcnBvcmF0ZXMgbXVsdGktc3RhZ2UgdHJhaW5pbmcgYW5kIGNvbGQtc3RhcnQgZGF0YSBiZWZvcmUgUkwuIERlZXBTZWVrLVIxIGFjaGlldmVzIHBlcmZvcm1hbmNlIGNvbXBhcmFibGUgdG8gT3BlbkFJLW8xLTEyMTcgb24gcmVhc29uaW5nIHRhc2tzLiBUbyBzdXBwb3J0IHRoZSByZXNlYXJjaCBjb21tdW5pdHksIHdlIG9wZW4tc291cmNlIERlZXBTZWVrLVIxLVplcm8sIERlZXBTZWVrLVIxLCBhbmQgc2l4IGRlbnNlIG1vZGVscyAoMS41QiwgN0IsIDhCLCAxNEIsIDMyQiwgNzBCKSBkaXN0aWxsZWQgZnJvbSBEZWVwU2Vlay1SMSBiYXNlZCBvbiBRd2VuIGFuZCBMbGFtYS4iLDIuMCwsT3BlbiB3ZWlnaHRzICh1bnJlc3RyaWN0ZWQpLENoaW5hLFF3ZW4yLjUtTWF0aC0xLjVCLDUuMTI2NGUrMjAsNiBGTE9QIC8gdG9rZW4gLyBwYXJhbWV0ZXIgKiAxLjc4ICogMTBeOSBwYXJhbWV0ZXJzICogMjQgKiAxMF45IHRva2VucyAqIDIgZXBvY2hzID0gNS4xMjY0ZSsyMCBGTE9QIChzcGVjdWxhdGl2ZSBzaW5jZSBudW1iZXIgb2YgdG9rZW5zIGNvdWxkIGJlICstIDEgT09NKSwsLDIwMjUtMTEtMjggMTE6NTM6NDQrMDA6MDAsLCwsLCxJbmR1c3RyeSwsLCwsVW5yZWxlYXNlZCwiaHR0cHM6Ly9odWdnaW5nZmFjZS5jby9kZWVwc2Vlay1haS9EZWVwU2Vlay1SMS1EaXN0aWxsLVF3ZW4tMS41QgoKTUlUIGxpY2Vuc2UiLCwsLCwsLE9wZXJhdGlvbiBjb3VudGluZyxkZWVwc2Vlay1haSwsLCxZZXMKRGVlcFNlZWstUjEtRGlzdGlsbC1MbGFtYS04QixMYW5ndWFnZSwiTGFuZ3VhZ2UgbW9kZWxpbmcvZ2VuZXJhdGlvbixRdWVzdGlvbiBhbnN3ZXJpbmcsUXVhbnRpdGF0aXZlIHJlYXNvbmluZyxDb2RlIGdlbmVyYXRpb24iLERlZXBTZWVrLCJEZWVwU2Vlay1BSSwgRGF5YSBHdW8sIERlamlhbiBZYW5nLCBIYW93ZWkgWmhhbmcsIEp1bnhpYW8gU29uZywgUnVveXUgWmhhbmcsIFJ1bnhpbiBYdSwgUWloYW8gWmh1LCBTaGlyb25nIE1hLCBQZWl5aSBXYW5nLCBYaWFvIEJpLCBYaWFva2FuZyBaaGFuZywgWGluZ2thaSBZdSwgWXUgV3UsIFouRi4gV3UsIFpoaWJpbiBHb3UsIFpoaWhvbmcgU2hhbywgWmh1b3NodSBMaSwgWml5aSBHYW8sIEFpeGluIExpdSwgQmluZyBYdWUsIEJpbmd4dWFuIFdhbmcsIEJvY2hhbyBXdSwgQmVpIEZlbmcsIENoZW5nZGEgTHUsIENoZW5nZ2FuZyBaaGFvLCBDaGVuZ3FpIERlbmcsIENoZW55dSBaaGFuZywgQ2hvbmcgUnVhbiwgRGFtYWkgRGFpLCBEZWxpIENoZW4sIERvbmdqaWUgSmksIEVyaGFuZyBMaSwgRmFuZ3l1biBMaW4sIEZ1Y29uZyBEYWksIEZ1bGkgTHVvLCBHdWFuZ2JvIEhhbywgR3VhbnRpbmcgQ2hlbiwgR3Vvd2VpIExpLCBILiBaaGFuZywgSGFuIEJhbywgSGFud2VpIFh1LCBIYW9jaGVuZyBXYW5nLCBIb25naHVpIERpbmcsIEh1YWppYW4gWGluLCBIdWF6dW8gR2FvLCBIdWkgUXUsIEh1aSBMaSwgSmlhbnpob25nIEd1bywgSmlhc2hpIExpLCBKaWF3ZWkgV2FuZywgSmluZ2NoYW5nIENoZW4sIEppbmd5YW5nIFl1YW4sIEp1bmppZSBRaXUsIEp1bmxvbmcgTGksIEouTC4gQ2FpLCBKaWFxaSBOaSwgSmlhbiBMaWFuZywgSmluIENoZW4sIEthaSBEb25nLCBLYWkgSHUsIEthaWdlIEdhbywgS2FuZyBHdWFuLCBLZXhpbiBIdWFuZywgS3VhaSBZdSwgTGVhbiBXYW5nLCBMZWNvbmcgWmhhbmcsIExpYW5nIFpoYW8sIExpdG9uZyBXYW5nLCBMaXl1ZSBaaGFuZywgTGVpIFh1LCBMZXlpIFhpYSwgTWluZ2NodWFuIFpoYW5nLCBNaW5naHVhIFpoYW5nLCBNaW5naHVpIFRhbmcsIE1lbmcgTGksIE1pYW9qdW4gV2FuZywgTWluZ21pbmcgTGksIE5pbmcgVGlhbiwgUGFucGFuIEh1YW5nLCBQZW5nIFpoYW5nLCBRaWFuY2hlbmcgV2FuZywgUWlueXUgQ2hlbiwgUWl1c2hpIER1LCBSdWlxaSBHZSwgUnVpc29uZyBaaGFuZywgUnVpemhlIFBhbiwgUnVuamkgV2FuZywgUi5KLiBDaGVuLCBSLkwuIEppbiwgUnV5aSBDaGVuLCBTaGFuZ2hhbyBMdSwgU2hhbmd5YW4gWmhvdSwgU2hhbmh1YW5nIENoZW4sIFNoZW5nZmVuZyBZZSwgU2hpeXUgV2FuZywgU2h1aXBpbmcgWXUsIFNodW5mZW5nIFpob3UsIFNodXRpbmcgUGFuLCBTLlMuIExpIGV0IGFsLiAoMTAwIGFkZGl0aW9uYWwgYXV0aG9ycyBub3Qgc2hvd24pIiwyMDI1LTAxLTIyLERlZXBTZWVrLVIxOiBJbmNlbnRpdml6aW5nIFJlYXNvbmluZyBDYXBhYmlsaXR5IGluIExMTXMgdmlhIFJlaW5mb3JjZW1lbnQgTGVhcm5pbmcsaHR0cHM6Ly9hcnhpdi5vcmcvYWJzLzI1MDEuMTI5NDgsLCwsODAwMDAwMDAwMC4wLDhCLCwiTExhTUEgMy4xLThCIHRyYWluaW5nIGNvbXB1dGUgPSAxLjIyNGUrMjQgRkxPUApGaW5lLXR1bmluZyBjb21wdXRlID0gMi4zZTIxRkxPUCIsLCI4MDBrIHNhbXBsZXMgKiAzMCwwMDAgdG9rZW5zIHBlciBzYW1wbGUgd2UndmUgY2hvc2VuIHRvIGFzc3VtZSBmb3IgdGhpcyBzZXJpZXMgPSAyNCwwMDAsMDAwLDAwMCB0b2tlbnMiLCwsLCxTcGVjdWxhdGl2ZSwiV2UgaW50cm9kdWNlIG91ciBmaXJzdC1nZW5lcmF0aW9uIHJlYXNvbmluZyBtb2RlbHMsIERlZXBTZWVrLVIxLVplcm8gYW5kIERlZXBTZWVrLVIxLiBEZWVwU2Vlay1SMS1aZXJvLCBhIG1vZGVsIHRyYWluZWQgdmlhIGxhcmdlLXNjYWxlIHJlaW5mb3JjZW1lbnQgbGVhcm5pbmcgKFJMKSB3aXRob3V0IHN1cGVydmlzZWQgZmluZS10dW5pbmcgKFNGVCkgYXMgYSBwcmVsaW1pbmFyeSBzdGVwLCBkZW1vbnN0cmF0ZXMgcmVtYXJrYWJsZSByZWFzb25pbmcgY2FwYWJpbGl0aWVzLiBUaHJvdWdoIFJMLCBEZWVwU2Vlay1SMS1aZXJvIG5hdHVyYWxseSBlbWVyZ2VzIHdpdGggbnVtZXJvdXMgcG93ZXJmdWwgYW5kIGludHJpZ3VpbmcgcmVhc29uaW5nIGJlaGF2aW9ycy4gSG93ZXZlciwgaXQgZW5jb3VudGVycyBjaGFsbGVuZ2VzIHN1Y2ggYXMgcG9vciByZWFkYWJpbGl0eSwgYW5kIGxhbmd1YWdlIG1peGluZy4gVG8gYWRkcmVzcyB0aGVzZSBpc3N1ZXMgYW5kIGZ1cnRoZXIgZW5oYW5jZSByZWFzb25pbmcgcGVyZm9ybWFuY2UsIHdlIGludHJvZHVjZSBEZWVwU2Vlay1SMSwgd2hpY2ggaW5jb3Jwb3JhdGVzIG11bHRpLXN0YWdlIHRyYWluaW5nIGFuZCBjb2xkLXN0YXJ0IGRhdGEgYmVmb3JlIFJMLiBEZWVwU2Vlay1SMSBhY2hpZXZlcyBwZXJmb3JtYW5jZSBjb21wYXJhYmxlIHRvIE9wZW5BSS1vMS0xMjE3IG9uIHJlYXNvbmluZyB0YXNrcy4gVG8gc3VwcG9ydCB0aGUgcmVzZWFyY2ggY29tbXVuaXR5LCB3ZSBvcGVuLXNvdXJjZSBEZWVwU2Vlay1SMS1aZXJvLCBEZWVwU2Vlay1SMSwgYW5kIHNpeCBkZW5zZSBtb2RlbHMgKDEuNUIsIDdCLCA4QiwgMTRCLCAzMkIsIDcwQikgZGlzdGlsbGVkIGZyb20gRGVlcFNlZWstUjEgYmFzZWQgb24gUXdlbiBhbmQgTGxhbWEuIiwyLjAsLE9wZW4gd2VpZ2h0cyAocmVzdHJpY3RlZCB1c2UpLENoaW5hLExsYW1hIDMuMS04QiwyLjMwNGUrMjEsNiBGTE9QL3Rva2VuL3BhcmFtZXRlciAqIDhlOSBwYXJhbWV0ZXJzICogMjRlOSB0b2tlbnMgKHNwZWN1bGF0aXZlKSAqIDIgZXBvY2hzID0gMjMwNDAwMDAwMDAwMDAwMDAwMDAwMCwsLDIwMjUtMTEtMjggMTE6NTM6NDQrMDA6MDAsLCwsLCxJbmR1c3RyeSwsLCwsVW5yZWxlYXNlZCwiaHR0cHM6Ly9odWdnaW5nZmFjZS5jby9kZWVwc2Vlay1haS9EZWVwU2Vlay1SMS1EaXN0aWxsLUxsYW1hLThCCgpEZWVwU2Vlay1SMS1EaXN0aWxsLUxsYW1hLThCIGlzIGRlcml2ZWQgZnJvbSBMbGFtYTMuMS04Qi1CYXNlIGFuZCBpcyBvcmlnaW5hbGx5IGxpY2Vuc2VkIHVuZGVyIGxsYW1hMy4xIGxpY2Vuc2UuIiwsLCwsLCxPcGVyYXRpb24gY291bnRpbmcsZGVlcHNlZWstYWksLCwsWWVzCkRl</x:v>
      </x:c>
    </x:row>
    <x:row r="59" ht="18" customHeight="1">
      <x:c r="A59" s="17" t="n">
        <x:v>54</x:v>
      </x:c>
      <x:c r="B59" s="17" t="n">
        <x:v>310</x:v>
      </x:c>
      <x:c r="C59" s="160" t="str">
        <x:v>ZXBTZWVrLVIxLURpc3RpbGwtUXdlbi0zMkIsTGFuZ3VhZ2UsIkxhbmd1YWdlIG1vZGVsaW5nL2dlbmVyYXRpb24sUXVlc3Rpb24gYW5zd2VyaW5nLFF1YW50aXRhdGl2ZSByZWFzb25pbmcsQ29kZSBnZW5lcmF0aW9uIixEZWVwU2VlaywiRGVlcFNlZWstQUksIERheWEgR3VvLCBEZWppYW4gWWFuZywgSGFvd2VpIFpoYW5nLCBKdW54aWFvIFNvbmcsIFJ1b3l1IFpoYW5nLCBSdW54aW4gWHUsIFFpaGFvIFpodSwgU2hpcm9uZyBNYSwgUGVpeWkgV2FuZywgWGlhbyBCaSwgWGlhb2thbmcgWmhhbmcsIFhpbmdrYWkgWXUsIFl1IFd1LCBaLkYuIFd1LCBaaGliaW4gR291LCBaaGlob25nIFNoYW8sIFpodW9zaHUgTGksIFppeWkgR2FvLCBBaXhpbiBMaXUsIEJpbmcgWHVlLCBCaW5neHVhbiBXYW5nLCBCb2NoYW8gV3UsIEJlaSBGZW5nLCBDaGVuZ2RhIEx1LCBDaGVuZ2dhbmcgWmhhbywgQ2hlbmdxaSBEZW5nLCBDaGVueXUgWmhhbmcsIENob25nIFJ1YW4sIERhbWFpIERhaSwgRGVsaSBDaGVuLCBEb25namllIEppLCBFcmhhbmcgTGksIEZhbmd5dW4gTGluLCBGdWNvbmcgRGFpLCBGdWxpIEx1bywgR3VhbmdibyBIYW8sIEd1YW50aW5nIENoZW4sIEd1b3dlaSBMaSwgSC4gWmhhbmcsIEhhbiBCYW8sIEhhbndlaSBYdSwgSGFvY2hlbmcgV2FuZywgSG9uZ2h1aSBEaW5nLCBIdWFqaWFuIFhpbiwgSHVhenVvIEdhbywgSHVpIFF1LCBIdWkgTGksIEppYW56aG9uZyBHdW8sIEppYXNoaSBMaSwgSmlhd2VpIFdhbmcsIEppbmdjaGFuZyBDaGVuLCBKaW5neWFuZyBZdWFuLCBKdW5qaWUgUWl1LCBKdW5sb25nIExpLCBKLkwuIENhaSwgSmlhcWkgTmksIEppYW4gTGlhbmcsIEppbiBDaGVuLCBLYWkgRG9uZywgS2FpIEh1LCBLYWlnZSBHYW8sIEthbmcgR3VhbiwgS2V4aW4gSHVhbmcsIEt1YWkgWXUsIExlYW4gV2FuZywgTGVjb25nIFpoYW5nLCBMaWFuZyBaaGFvLCBMaXRvbmcgV2FuZywgTGl5dWUgWmhhbmcsIExlaSBYdSwgTGV5aSBYaWEsIE1pbmdjaHVhbiBaaGFuZywgTWluZ2h1YSBaaGFuZywgTWluZ2h1aSBUYW5nLCBNZW5nIExpLCBNaWFvanVuIFdhbmcsIE1pbmdtaW5nIExpLCBOaW5nIFRpYW4sIFBhbnBhbiBIdWFuZywgUGVuZyBaaGFuZywgUWlhbmNoZW5nIFdhbmcsIFFpbnl1IENoZW4sIFFpdXNoaSBEdSwgUnVpcWkgR2UsIFJ1aXNvbmcgWmhhbmcsIFJ1aXpoZSBQYW4sIFJ1bmppIFdhbmcsIFIuSi4gQ2hlbiwgUi5MLiBKaW4sIFJ1eWkgQ2hlbiwgU2hhbmdoYW8gTHUsIFNoYW5neWFuIFpob3UsIFNoYW5odWFuZyBDaGVuLCBTaGVuZ2ZlbmcgWWUsIFNoaXl1IFdhbmcsIFNodWlwaW5nIFl1LCBTaHVuZmVuZyBaaG91LCBTaHV0aW5nIFBhbiwgUy5TLiBMaSBldCBhbC4gKDEwMCBhZGRpdGlvbmFsIGF1dGhvcnMgbm90IHNob3duKSIsMjAyNS0wMS0yMixEZWVwU2Vlay1SMTogSW5jZW50aXZpemluZyBSZWFzb25pbmcgQ2FwYWJpbGl0eSBpbiBMTE1zIHZpYSBSZWluZm9yY2VtZW50IExlYXJuaW5nLGh0dHBzOi8vYXJ4aXYub3JnL2Ficy8yNTAxLjEyOTQ4LCwsLDMyMDAwMDAwMDAwLjAsMzJCLCwiUXdlbjIuNS0zMkI6IDMuNTFlKzI0IEZMT1AKRmluZS10dW5lIGNvbXB1dGU6IDkuMjJlMjEgRkxPUCIsLCIiIlRvIGVxdWlwIG1vcmUgZWZmaWNpZW50IHNtYWxsZXIgbW9kZWxzIHdpdGggcmVhc29uaW5nIGNhcGFiaWxpdGllcyBsaWtlIERlZXBTZWVrLVIxLCB3ZSBkaXJlY3RseSBmaW5lLXR1bmVkIG9wZW4tc291cmNlIG1vZGVscyBsaWtlIFF3ZW4gKFF3ZW4sIDIwMjRiKSBhbmQgTGxhbWEgKEFJQE1ldGEsIDIwMjQpIHVzaW5nIHRoZSA4MDBrIHNhbXBsZXMgY3VyYXRlZCB3aXRoIERlZXBTZWVrLVIxLCBhcyBkZXRhaWxlZCBpbiDCpzIuMy4zIiIKCmFzc3VtaW5nIH4zMDAwMCB0b2tlbnMgcGVyIHNhbXBsZQoKMzAwMDAgKiA4MDAwMDAgPSAyNCAwMDAgMDAwIDAwMCB0b2tlbnMgKHNwZWN1bGF0aXZlKSIsLCwsLFNwZWN1bGF0aXZlLCJXZSBpbnRyb2R1Y2Ugb3VyIGZpcnN0LWdlbmVyYXRpb24gcmVhc29uaW5nIG1vZGVscywgRGVlcFNlZWstUjEtWmVybyBhbmQgRGVlcFNlZWstUjEuIERlZXBTZWVrLVIxLVplcm8sIGEgbW9kZWwgdHJhaW5lZCB2aWEgbGFyZ2Utc2NhbGUgcmVpbmZvcmNlbWVudCBsZWFybmluZyAoUkwpIHdpdGhvdXQgc3VwZXJ2aXNlZCBmaW5lLXR1bmluZyAoU0ZUKSBhcyBhIHByZWxpbWluYXJ5IHN0ZXAsIGRlbW9uc3RyYXRlcyByZW1hcmthYmxlIHJlYXNvbmluZyBjYXBhYmlsaXRpZXMuIFRocm91Z2ggUkwsIERlZXBTZWVrLVIxLVplcm8gbmF0dXJhbGx5IGVtZXJnZXMgd2l0aCBudW1lcm91cyBwb3dlcmZ1bCBhbmQgaW50cmlndWluZyByZWFzb25pbmcgYmVoYXZpb3JzLiBIb3dldmVyLCBpdCBlbmNvdW50ZXJzIGNoYWxsZW5nZXMgc3VjaCBhcyBwb29yIHJlYWRhYmlsaXR5LCBhbmQgbGFuZ3VhZ2UgbWl4aW5nLiBUbyBhZGRyZXNzIHRoZXNlIGlzc3VlcyBhbmQgZnVydGhlciBlbmhhbmNlIHJlYXNvbmluZyBwZXJmb3JtYW5jZSwgd2UgaW50cm9kdWNlIERlZXBTZWVrLVIxLCB3aGljaCBpbmNvcnBvcmF0ZXMgbXVsdGktc3RhZ2UgdHJhaW5pbmcgYW5kIGNvbGQtc3RhcnQgZGF0YSBiZWZvcmUgUkwuIERlZXBTZWVrLVIxIGFjaGlldmVzIHBlcmZvcm1hbmNlIGNvbXBhcmFibGUgdG8gT3BlbkFJLW8xLTEyMTcgb24gcmVhc29uaW5nIHRhc2tzLiBUbyBzdXBwb3J0IHRoZSByZXNlYXJjaCBjb21tdW5pdHksIHdlIG9wZW4tc291cmNlIERlZXBTZWVrLVIxLVplcm8sIERlZXBTZWVrLVIxLCBhbmQgc2l4IGRlbnNlIG1vZGVscyAoMS41QiwgN0IsIDhCLCAxNEIsIDMyQiwgNzBCKSBkaXN0aWxsZWQgZnJvbSBEZWVwU2Vlay1SMSBiYXNlZCBvbiBRd2VuIGFuZCBMbGFtYS4iLDIuMCwsT3BlbiB3ZWlnaHRzICh1bnJlc3RyaWN0ZWQpLENoaW5hLFF3ZW4yLjUtMzJCLDkuMjE2ZSsyMSw2IEZMT1AgLyB0b2tlbiAvIHBhcmFtZXRlciAqIDMyZTkgcGFyYW1ldGVycyAqIDI0ZTkgdG9rZW5zIChzcGVjdWxhdGl2ZSkgKiAyIGVwb2NocyA9IDkyMTYwMDAwMDAwMDAwMDAwMDAwMDAgRkxPUCwsLDIwMjUtMTEtMjggMTE6NTM6NDQrMDA6MDAsLCwsLCxJbmR1c3RyeSwsLCwsVW5yZWxlYXNlZCwsLCwsLCwsT3BlcmF0aW9uIGNvdW50aW5nLCwsLCxZZXMKRGVlcFNlZWstUjEtRGlzdGlsbC1Rd2VuLTdCLExhbmd1YWdlLCJMYW5ndWFnZSBtb2RlbGluZy9nZW5lcmF0aW9uLFF1ZXN0aW9uIGFuc3dlcmluZyxRdWFudGl0YXRpdmUgcmVhc29uaW5nLENvZGUgZ2VuZXJhdGlvbiIsRGVlcFNlZWssIkRlZXBTZWVrLUFJLCBEYXlhIEd1bywgRGVqaWFuIFlhbmcsIEhhb3dlaSBaaGFuZywgSnVueGlhbyBTb25nLCBSdW95dSBaaGFuZywgUnVueGluIFh1LCBRaWhhbyBaaHUsIFNoaXJvbmcgTWEsIFBlaXlpIFdhbmcsIFhpYW8gQmksIFhpYW9rYW5nIFpoYW5nLCBYaW5na2FpIFl1LCBZdSBXdSwgWi5GLiBXdSwgWmhpYmluIEdvdSwgWmhpaG9uZyBTaGFvLCBaaHVvc2h1IExpLCBaaXlpIEdhbywgQWl4aW4gTGl1LCBCaW5nIFh1ZSwgQmluZ3h1YW4gV2FuZywgQm9jaGFvIFd1LCBCZWkgRmVuZywgQ2hlbmdkYSBMdSwgQ2hlbmdnYW5nIFpoYW8sIENoZW5ncWkgRGVuZywgQ2hlbnl1IFpoYW5nLCBDaG9uZyBSdWFuLCBEYW1haSBEYWksIERlbGkgQ2hlbiwgRG9uZ2ppZSBKaSwgRXJoYW5nIExpLCBGYW5neXVuIExpbiwgRnVjb25nIERhaSwgRnVsaSBMdW8sIEd1YW5nYm8gSGFvLCBHdWFudGluZyBDaGVuLCBHdW93ZWkgTGksIEguIFpoYW5nLCBIYW4gQmFvLCBIYW53ZWkgWHUsIEhhb2NoZW5nIFdhbmcsIEhvbmdodWkgRGluZywgSHVhamlhbiBYaW4sIEh1YXp1byBHYW8sIEh1aSBRdSwgSHVpIExpLCBKaWFuemhvbmcgR3VvLCBKaWFzaGkgTGksIEppYXdlaSBXYW5nLCBKaW5nY2hhbmcgQ2hlbiwgSmluZ3lhbmcgWXVhbiwgSnVuamllIFFpdSwgSnVubG9uZyBMaSwgSi5MLiBDYWksIEppYXFpIE5pLCBKaWFuIExpYW5nLCBKaW4gQ2hlbiwgS2FpIERvbmcsIEthaSBIdSwgS2FpZ2UgR2FvLCBLYW5nIEd1YW4sIEtleGluIEh1YW5nLCBLdWFpIFl1LCBMZWFuIFdhbmcsIExlY29uZyBaaGFuZywgTGlhbmcgWmhhbywgTGl0b25nIFdhbmcsIExpeXVlIFpoYW5nLCBMZWkgWHUsIExleWkgWGlhLCBNaW5nY2h1YW4gWmhhbmcsIE1pbmdodWEgWmhhbmcsIE1pbmdodWkgVGFuZywgTWVuZyBMaSwgTWlhb2p1biBXYW5nLCBNaW5nbWluZyBMaSwgTmluZyBUaWFuLCBQYW5wYW4gSHVhbmcsIFBlbmcgWmhhbmcsIFFpYW5jaGVuZyBXYW5nLCBRaW55dSBDaGVuLCBRaXVzaGkgRHUsIFJ1aXFpIEdlLCBSdWlzb25nIFpoYW5nLCBSdWl6aGUgUGFuLCBSdW5qaSBXYW5nLCBSLkouIENoZW4sIFIuTC4gSmluLCBSdXlpIENoZW4sIFNoYW5naGFvIEx1LCBTaGFuZ3lhbiBaaG91LCBTaGFuaHVhbmcgQ2hlbiwgU2hlbmdmZW5nIFllLCBTaGl5dSBXYW5nLCBTaHVpcGluZyBZdSwgU2h1bmZlbmcgWmhvdSwgU2h1dGluZyBQYW4sIFMuUy4gTGkgZXQgYWwuICgxMDAgYWRkaXRpb25hbCBhdXRob3JzIG5vdCBzaG93bikiLDIwMjUtMDEtMjIsRGVlcFNlZWstUjE6IEluY2VudGl2aXppbmcgUmVhc29uaW5nIENhcGFiaWxpdHkgaW4gTExNcyB2aWEgUmVpbmZvcmNlbWVudCBMZWFybmluZyxodHRwczovL2FyeGl2Lm9yZy9hYnMvMjUwMS4xMjk0OCwsLCw3MDAwMDAwMDAwLjAsN0IsLCJRd2VuMi41LTdCOiA4LjIxODhlKzIzIEZMT1AKRmluZS10dW5lIGNvbXB1dGU6IDIuMDFlMjEgRkxPUCIsLCIiIlRvIGVxdWlwIG1vcmUgZWZmaWNpZW50IHNtYWxsZXIgbW9kZWxzIHdpdGggcmVhc29uaW5nIGNhcGFiaWxpdGllcyBsaWtlIERlZXBTZWVrLVIxLCB3ZSBkaXJlY3RseSBmaW5lLXR1bmVkIG9wZW4tc291cmNlIG1vZGVscyBsaWtlIFF3ZW4gKFF3ZW4sIDIwMjRiKSBhbmQgTGxhbWEgKEFJQE1ldGEsIDIwMjQpIHVzaW5nIHRoZSA4MDBrIHNhbXBsZXMgY3VyYXRlZCB3aXRoIERlZXBTZWVrLVIxLCBhcyBkZXRhaWxlZCBpbiDCpzIuMy4zIiIKCmFzc3VtaW5nIH4zMDAwMCB0b2tlbnMgcGVyIHNhbXBsZQoKMzAwMDAgKiA4MDAwMDAgPSAyNCAwMDAgMDAwIDAwMCB0b2tlbnMgKHNwZWN1bGF0aXZlKSIsLCwsLFNwZWN1bGF0aXZlLCJXZSBpbnRyb2R1Y2Ugb3VyIGZpcnN0LWdlbmVyYXRpb24gcmVhc29uaW5nIG1vZGVscywgRGVlcFNlZWstUjEtWmVybyBhbmQgRGVlcFNlZWstUjEuIERlZXBTZWVrLVIxLVplcm8sIGEgbW9kZWwgdHJhaW5lZCB2aWEgbGFyZ2Utc2NhbGUgcmVpbmZvcmNlbWVudCBsZWFybmluZyAoUkwpIHdpdGhvdXQgc3VwZXJ2aXNlZCBmaW5lLXR1bmluZyAoU0ZUKSBhcyBhIHByZWxpbWluYXJ5IHN0ZXAsIGRlbW9uc3RyYXRlcyByZW1hcmthYmxlIHJlYXNvbmluZyBjYXBhYmlsaXRpZXMuIFRocm91Z2ggUkwsIERlZXBTZWVrLVIxLVplcm8gbmF0dXJhbGx5IGVtZXJnZXMgd2l0aCBudW1lcm91cyBwb3dlcmZ1bCBhbmQgaW50cmlndWluZyByZWFzb25pbmcgYmVoYXZpb3JzLiBIb3dldmVyLCBpdCBlbmNvdW50ZXJzIGNoYWxsZW5nZXMgc3VjaCBhcyBwb29yIHJlYWRhYmlsaXR5LCBhbmQgbGFuZ3VhZ2UgbWl4aW5nLiBUbyBhZGRyZXNzIHRoZXNlIGlzc3VlcyBhbmQgZnVydGhlciBlbmhhbmNlIHJlYXNvbmluZyBwZXJmb3JtYW5jZSwgd2UgaW50cm9kdWNlIERlZXBTZWVrLVIxLCB3aGljaCBpbmNvcnBvcmF0ZXMgbXVsdGktc3RhZ2UgdHJhaW5pbmcgYW5kIGNvbGQtc3RhcnQgZGF0YSBiZWZvcmUgUkwuIERlZXBTZWVrLVIxIGFjaGlldmVzIHBlcmZvcm1hbmNlIGNvbXBhcmFibGUgdG8gT3BlbkFJLW8xLTEyMTcgb24gcmVhc29uaW5nIHRhc2tzLiBUbyBzdXBwb3J0IHRoZSByZXNlYXJjaCBjb21tdW5pdHksIHdlIG9wZW4tc291cmNlIERlZXBTZWVrLVIxLVplcm8sIERlZXBTZWVrLVIxLCBhbmQgc2l4IGRlbnNlIG1vZGVscyAoMS41QiwgN0IsIDhCLCAxNEIsIDMyQiwgNzBCKSBkaXN0aWxsZWQgZnJvbSBEZWVwU2Vlay1SMSBiYXNlZCBvbiBRd2VuIGFuZCBMbGFtYS4iLDIuMCwsT3BlbiB3ZWlnaHRzICh1bnJlc3RyaWN0ZWQpLENoaW5hLFF3ZW4yLjUtN0IsMi4wMTZlKzIxLDYgRkxPUCAvIHRva2VuIC8gcGFyYW1ldGVyICogN2U5IHBhcmFtZXRlcnMgKiAyNGU5IHRva2VucyAoc3BlY3VsYXRpdmUpICogMiBlcG9jaHMgPSAyLjAxZTIxIEZMT1AsLCwyMDI1LTExLTI4IDExOjUzOjQ0KzAwOjAwLCwsLCwsSW5kdXN0cnksLCwsLFVucmVsZWFzZWQsIk1JVCBsaWNlbnNlCmh0dHBzOi8vaHVnZ2luZ2ZhY2UuY28vZGVlcHNlZWstYWkvRGVlcFNlZWstUjEtRGlzdGlsbC1Rd2VuLTdCCgpodHRwczovL2dpdGh1Yi5jb20vZGVlcHNlZWstYWkvRGVlcFNlZWstUjEiLCwsLCwsLE9wZXJhdGlvbiBjb3VudGluZyxkZWVwc2Vlay1haSwsLCxZZXMKZ3RlLW1vZGVybmJlcnQsTGFuZ3VhZ2UsIkxhbmd1YWdlIG1vZGVsaW5nL2dlbmVyYXRpb24sUXVlc3Rpb24gYW5zd2VyaW5nIixBbGliYWJhLCwyMDI1LTAxLTIyLGd0ZS1tb2Rlcm5iZXJ0LWJhc2UsaHR0cHM6Ly9odWdnaW5nZmFjZS5jby9BbGliYWJhLU5MUC9ndGUtbW9kZXJuYmVydC1iYXNlLCwsLDE0OTAwMDAwMC4wLDE0OU0sMy42NzYxMjhlKzIxLDYgRkxPUCAvIHRva2VuIC8gcGFyYW1ldGVyICogMTQ5ICogMTBeNiBwYXJhbWV0ZXJzICogMTAyODAwMDAwMDAwMCB0b2tlbnMgKiA0IGVwb2NocyBbc2VlIGRhdGFzZXQgc2l6ZSBub3Rlc10gPSAzLjY3NjEyOGUrMjEgRkxPUCwxMDI4MDAwMDAwLCIiIlRoZSBndGUtbW9kZXJuYmVydCBzZXJpZXMgb2YgbW9kZWxzIGZvbGxvd3MgdGhlIHRyYWluaW5nIHNjaGVtZSBvZiB0aGUgcHJldmlvdXMgR1RFIG1vZGVscywgd2l0aCB0aGUgb25seSBkaWZmZXJlbmNlIGJlaW5nIHRoYXQgdGhlIHByZS10cmFpbmluZyBsYW5ndWFnZSBtb2RlbCBiYXNlIGhhcyBiZWVuIHJlcGxhY2VkIGZyb20gR1RFLU1MTSB0byBNb2Rlcm5CZXJ0LiIiCgphc3N1bWluZyB0aGUgc2FtZSB0cmFpbmluZyBkYXRhc2V0OgoKZnJvbSBodHRwczovL2FjbGFudGhvbG9neS5vcmcvMjAyNC5lbW5scC1pbmR1c3RyeS4xMDMvCgoiImEgdG90YWwgb2YgMSwwMjhCIHRva2VucyAiIgoKVGFibGUgODoKYmF0Y2ggc2l6ZSA4MTkyCm1heCBzdGVwcyAyNTAwMDAKc2VxdWVuY2UgbGVuZ3RoIDIwNDgKCjgxOTIqMjUwMDAwKjIwNDggPSA0LjE5NDMwNGUrMTIgdG9rZW5zIC0+IH40IGVwb2NocwoKIiwsLCwsTGlrZWx5LCJXZSBhcmUgZXhjaXRlZCB0byBpbnRyb2R1Y2UgdGhlIGd0ZS1tb2Rlcm5iZXJ0IHNlcmllcyBvZiBtb2RlbHMsIHdoaWNoIGFyZSBidWlsdCB1cG9uIHRoZSBsYXRlc3QgbW9kZXJuQkVSVCBwcmUtdHJhaW5lZCBlbmNvZGVyLW9ubHkgZm91bmRhdGlvbiBtb2RlbHMuIFRoZSBndGUtbW9kZXJuYmVydCBzZXJpZXMgbW9kZWxzIGluY2x1ZGUgYm90aCB0ZXh0IGVtYmVkZGluZyBtb2RlbHMgYW5kIHJlcmFuayBtb2RlbHMuCgpUaGUgZ3RlLW1vZGVybmJlcnQgbW9kZWxzIGRlbW9uc3RyYXRlcyBjb21wZXRpdGl2ZSBwZXJmb3JtYW5jZSBpbiBzZXZlcmFsIHRleHQgZW1iZWRkaW5nIGFuZCB0ZXh0IHJldHJpZXZhbCBldmFsdWF0aW9uIHRhc2tzIHdoZW4gY29tcGFyZWQgdG8gc2ltaWxhci1zY2FsZSBtb2RlbHMgZnJvbSB0aGUgY3VycmVudCBvcGVuLXNvdXJjZSBjb21tdW5pdHkuIFRoaXMgaW5jbHVkZXMgYXNzZXNzbWVudHMgc3VjaCBhcyBNVEVCLCBMb0NPLCBhbmQgQ09JUiBldmFsdWF0aW9uLgoKTW9kZWwgT3ZlcnZpZXcKRGV2ZWxvcGVkIGJ5OiBUb25neWkgTGFiLCBBbGliYWJhIEdyb3VwCk1vZGVsIFR5cGU6IFRleHQgRW1iZWRkaW5nClByaW1hcnkgTGFuZ3VhZ2U6IEVuZ2xpc2gKTW9kZWwgU2l6ZTogMTQ5TQpNYXggSW5wdXQgTGVuZ3RoOiA4MTkyIHRva2VucwpPdXRwdXQgRGltZW5zaW9uOiA3NjgiLDQuMCwsT3BlbiB3ZWlnaHRzICh1bnJlc3RyaWN0ZWQpLENoaW5hLCwsLCwsMjAyNS0xMS0yOCAxMTo1Mzo0NCswMDowMCwsLCwsLEluZHVzdHJ5LCwsLCxVbnJlbGVhc2VkLCJBcGFjaGUgMi4wCmh0dHBzOi8vaHVnZ2luZ2ZhY2UuY28vQWxpYmFiYS1OTFAvZ3RlLW1vZGVybmJlcnQtYmFzZSIsLCwsLCwsT3BlcmF0aW9uIGNvdW50aW5nLEFsaWJhYmEtTkxQLCwsLFllcwpIdW55dWFuM0QgMi4wLCJMYW5ndWFnZSxWaXNpb24sM0QgbW9kZWxpbmciLDNEIHJlY29uc3RydWN0aW9uLFRlbmNlbnQsIlByb2plY3QgU3BvbnNvcnM6IEppZSBKaWFuZywgWXVob25nIExpdSwgRGkgV2FuZywgWW9uZyBZYW5nLCBUaWFuIExpdQrigKIgUHJvamVjdCBMZWFkZXJzOiBDaHVuY2hhbyBHdW8sIEppbmd3ZWkgSHVhbmcK4oCiIENvcmUgQ29udHJpYnV0b3JzOgrigJMgRGF0YTogTGlmdSBXYW5nLCBKaWhvbmcgWmhhbmcsIE1lbmcgQ2hlbiwgTGlhbmcgRG9uZywgWWl3ZW4gSmlhLCBZdWxpbiBDYWksIEppYWFvIFl1LApZaXh1YW4gVGFuZywgSGFvIFpoYW5nLCBaaGVuZyBZZSwgUGVuZyBIZSwgUnVuemhvdSBXdSwgQ2hhbyBaaGFuZywgWW9uZ2hhbyBUYW4K4oCTIFNoYXBlIEdlbmVyYXRpb246IFplcWlhbmcgTGFpLCBRaW5neGlhbmcgTGluLCBZdW5mZWkgWmhhbywgSGFvbGluIExpdSwgWmlibyBaaGFvCuKAkyBUZXh0dXJlIFN5bnRoZXNpczogU2h1aHVpIFlhbmcsIFlpZmVpIEZlbmcsIE1pbmd4aW4gWWFuZywgU2hlbmcgWmhhbmcK4oCTIERvd25zdHJlYW0gVGFza3M6IFhpYW5naHVpIFlhbmcsIEh1aXdlbiBTaGksIFNpY29uZyBMaXUsIEp1bnRhIFd1LCBZaWhhbmcgTGlhbiwgRmFuCllhbmcsIFJ1aW5pbmcgVGFuZywgWmViaW4gSGUsIFhpbnpob3UgV2FuZywgSmlhbiBMaXUsIFh1aHVpIFp1bwrigJMgU3R1ZGlvOiBaaHVvIENoZW4sIEJpd2VuIExlaSwgSGFvaGFuIFdlbmcsIEppbmcgWHUsIFlpbGluZyBaaHUsIFhpbmhhaSBMaXUsIExpeGluIFh1LApDaGFuZ3JvbmcgSHUsIFRpYW55dSBIdWFuZwrigKIgQ29udHJpYnV0b3JzOiBKaWUgWGlhbywgWWFuZ3l1IFRhbywgSmlhbmNoZW4gWmh1LCBKaW5iYW8gWHVlLCBLYWkgTGl1LCBDaG9uZ3FpbmcgWmhhbywKWGlubWluZyBXdSwgWmhpY2hhbyBIdSwgTGVpIFFpbiwgSmlhbmJpbmcgUGVuZywgWmhhbiBMaSwgTWluZ2h1aSBDaGVuLCBYaXBlbmcgWmhhbmcsIExpbiBOaXUsClBhaWdlIFdhbmcsIFlpbmdrYWkgV2FuZywgSGFvemhhbyBLdWFuZywgWmhvbmd5aSBGYW4sIFh1IFpoZW5nLCBXZWloYW8gWmh1YW5nLCBZaW5nUGluZwpIZSIsMjAyNS0wMS0yMSwiSHVueXVhbjNEIDIuMDogU2NhbGluZyBEaWZmdXNpb24gTW9kZWxzIGZvciBIaWdoClJlc29sdXRpb24gVGV4dHVyZWQgM0QgQXNzZXRzIEdlbmVyYXRpb24iLGh0dHBzOi8vZ2l0aHViLmNvbS9UZW5jZW50L0h1bnl1YW4zRC0yL2Jsb2IvbWFpbi9hc3NldHMvcmVwb3J0L1RlbmNlbnRfSHVueXVhbjNEXzJfMC5wZGYsLCwsLCwsLCwsLCwsLFVua25vd24sIldlIHByZXNlbnQgSHVueXVhbjNEIDIuMCwgYW4gYWR2YW5jZWQgbGFyZ2Utc2NhbGUgM0Qgc3ludGhlc2lzIHN5c3RlbSBmb3IgZ2VuZXJhdGluZyBoaWdoLXJlc29sdXRpb24gdGV4dHVyZWQgM0QgYXNzZXRzLiBUaGlzIHN5c3RlbSBpbmNsdWRlcyB0d28gZm91bmRhdGlvbiBjb21wb25lbnRzOiBhIGxhcmdlLXNjYWxlIHNoYXBlIGdlbmVyYXRpb24gbW9kZWwg4oCTIEh1bnl1YW4zRC1EaVQsIGFuZCBhIGxhcmdlc2NhbGUgdGV4dHVyZSBzeW50aGVzaXMgbW9kZWwg4oCTIEh1bnl1YW4zRC1QYWludC4gVGhlIHNoYXBlIGdlbmVyYXRpdmUgbW9kZWwsCmJ1aWx0IG9uIGEgc2NhbGFibGUgZmxvdy1iYXNlZCBkaWZmdXNpb24gdHJhbnNmb3JtZXIsIGFpbXMgdG8gY3JlYXRlIGdlb21ldHJ5IHRoYXQgcHJvcGVybHkgYWxpZ25zIHdpdGggYSBnaXZlbiBjb25kaXRpb24gaW1hZ2UsIGxheWluZyBhIHNvbGlkIGZvdW5kYXRpb24gZm9yIGRvd25zdHJlYW0gYXBwbGljYXRpb25zLiBUaGUgdGV4dHVyZSBzeW50aGVzaXMgbW9kZWwsIGJlbmVmaXRpbmcgZnJvbSBzdHJvbmcgZ2VvbWV0cmljCmFuZCBkaWZmdXNpb24gcHJpb3JzLCBwcm9kdWNlcyBoaWdoLXJlc29sdXRpb24gYW5kIHZpYnJhbnQgdGV4dHVyZSBtYXBzIGZvciBlaXRoZXIgZ2VuZXJhdGVkIG9yIGhhbmQtY3JhZnRlZCBtZXNoZXMuIEZ1cnRoZXJtb3JlLCB3ZSBidWlsZCBIdW55dWFuM0QtU3R1ZGlvIOKAkyBhIHZlcnNhdGlsZSwgdXNlci1mcmllbmRseSBwcm9kdWN0aW9uIHBsYXRmb3JtIHRoYXQgc2ltcGxpZmllcyB0aGUgcmUtY3JlYXRpb24gcHJvY2VzcyBvZiAzRCBhc3NldHMuIEl0IGFsbG93cyBib3RoIHByb2Zlc3Npb25hbCBhbmQgYW1hdGV1ciB1c2VycyB0byBtYW5pcHVsYXRlIG9yIGV2ZW4gYW5pbWF0ZSB0aGVpciBtZXNoZXMgZWZmaWNpZW50bHkuIFdlIHN5c3RlbWF0aWNhbGx5IGV2YWx1YXRlIG91ciBtb2RlbHMsIHNob3dpbmcgdGhhdCBIdW55dWFuM0QgMi4wIG91dHBlcmZvcm1zIHByZXZpb3VzIHN0YXRlLW9mLXRoZS1hcnQgbW9kZWxzLCBpbmNsdWRpbmcgdGhlIG9wZW4tc291cmNlIG1vZGVscyBhbmQgY2xvc2VkLXNvdXJjZSBtb2RlbHMgaW4gZ2VvbWV0cnkgZGV0YWlscywgY29uZGl0aW9uIGFsaWdubWVudCwgdGV4dHVyZSBxdWFsaXR5LCBhbmQgZXRjLiBIdW55dWFuM0QgMi4wIGlzIHB1YmxpY2x5IHJlbGVhc2VkIGluIG9yZGVyIHRvIGZpbGwgdGhlIGdhcHMgaW4gdGhlIG9wZW4tc291cmNlIDNEIGNvbW11bml0eSBmb3IgbGFyZ2Utc2NhbGUgZm91bmRhdGlvbiBnZW5lcmF0aXZlIG1vZGVscy4gVGhlIGNvZGUgYW5kIHByZS10cmFpbmVkIHdlaWdodHMgb2Ygb3VyIG1vZGVscyBhcmUgYXZhaWxhYmxlIGF0OgpodHRwczovL2dpdGh1Yi5jb20vVGVuY2VudC9IdW55dWFuM0QtMi4iLCwsT3BlbiB3ZWlnaHRzIChyZXN0cmljdGVkIHVzZSksQ2hpbmEsLCwsLCwyMDI1LTExLTI4IDExOjUzOjQ0KzAwOjAwLCwsLCwsSW5kdXN0cnksLCwsLCwidGVuY2VudC1odW55dWFuLWNvbW11bml0eSBsaWNlbnNlCgpodHRwczovL2h1Z2dpbmdmYWNlLmNvL3RlbmNlbnQvSHVueXVhbjNELTIiLCwsLCwsLCx0ZW5jZW50LCwsLFllcwpEZWVwU2Vlay1SMSxMYW5ndWFnZSwiTGFuZ3VhZ2UgbW9kZWxpbmcvZ2VuZXJhdGlvbixDb2RlIGdlbmVyYXRpb24sUXVhbnRpdGF0aXZlIHJlYXNvbmluZyxRdWVzdGlvbiBhbnN3ZXJpbmciLERlZXBTZWVrLCwyMDI1LTAxLTIwLERlZXBTZWVrLVIxOiBJbmNlbnRpdml6aW5nIFJlYXNvbmluZyBDYXBhYmlsaXR5IGluIExMTXMgdmlhIFJlaW5mb3JjZW1lbnQgTGVhcm5pbmcsaHR0cHM6Ly9hcGktZG9jcy5kZWVwc2Vlay5jb20vbmV3cy9uZXdzMjUwMTIwLCwiVHJhaW5pbmcgY29zdCxTT1RBIGltcHJvdmVtZW50IiwiQmVzdCBzY29yZSBvbiBTdXBlckNMVUUgTWF0aDZvIGluIEphbiAyMDI1Cmh0dHBzOi8vd3d3LnN1cGVyY2x1ZWFpLmNvbS8iLDY3MTAwMDAwMDAwMC4wLCI2NzFCIHRvdGFsCjM3QiBhY3RpdmF0ZWQKaHR0cHM6Ly9naXRodWIuY29tL2RlZXBzZWVrLWFpL0RlZXBTZWVrLVIxL3RyZWUvbWFpbiIsMy41ZSsyNCwiMy4yOWUyNCArIDEuOGUyMyA9IDMuNDdlMjQsIHJvdW5kIHRvIDMuNWUyNCBkdWUgdG8gbGFjayBvZiBzaWdmaWdzIiwxNDgwMDAwMDAwMDAwMCwsLCwsLENvbmZpZGVudCwiV2UgaW50cm9kdWNlIG91ciBmaXJzdC1nZW5lcmF0aW9uIHJlYXNvbmluZyBtb2RlbHMsIERlZXBTZWVrLVIxLVplcm8gYW5kIERlZXBTZWVrLVIxLiBEZWVwU2Vlay1SMS1aZXJvLCBhIG1vZGVsIHRyYWluZWQgdmlhIGxhcmdlLXNjYWxlIHJlaW5mb3JjZW1lbnQgbGVhcm5pbmcgKFJMKSB3aXRob3V0IHN1cGVydmlzZWQgZmluZS10dW5pbmcgKFNGVCkgYXMgYSBwcmVsaW1pbmFyeSBzdGVwLCBkZW1vbnN0cmF0ZXMgcmVtYXJrYWJsZSByZWFzb25pbmcgY2FwYWJpbGl0aWVzLgpUaHJvdWdoIFJMLCBEZWVwU2Vlay1SMS1aZXJvIG5hdHVyYWxseSBlbWVyZ2VzIHdpdGggbnVtZXJvdXMgcG93ZXJmdWwgYW5kIGludHJpZ3VpbmcgcmVhc29uaW5nIGJlaGF2aW9ycy4gSG93ZXZlciwgaXQgZW5jb3VudGVycyBjaGFsbGVuZ2VzIHN1Y2ggYXMgcG9vciByZWFkYWJpbGl0eSwgYW5kIGxhbmd1YWdlIG1peGluZy4gVG8gYWRkcmVzcyB0aGVzZSBpc3N1ZXMgYW5kIGZ1cnRoZXIgZW5oYW5jZSByZWFzb25pbmcgcGVyZm9ybWFuY2UsIHdlIGludHJvZHVjZSBEZWVwU2Vlay1SMSwgd2hpY2ggaW5jb3Jwb3JhdGVzIG11bHRpLXN0YWdlIHRyYWluaW5nIGFuZCBjb2xkLXN0YXJ0IGRhdGEgYmVmb3JlIFJMLiBEZWVwU2Vlay1SMSBhY2hpZXZlcyBwZXJmb3JtYW5jZSBjb21wYXJhYmxlIHRvIE9wZW5BSS1vMS0xMjE3IG9uIHJlYXNvbmluZyB0YXNrcy4gVG8gc3VwcG9ydCB0aGUgcmVzZWFyY2ggY29tbXVuaXR5LCB3ZSBvcGVuLXNvdXJjZSBEZWVwU2Vlay1SMS1aZXJvLCBEZWVwU2Vlay1SMSwgYW5kIHNpeCBkZW5zZSBtb2RlbHMgKDEuNUIsIDdCLCA4QiwgMTRCLCAzMkIsIDcwQikgZGlzdGlsbGVkIGZyb20gRGVlcFNlZWstUjEgYmFzZWQgb24gUXdlbiBhbmQgTGxhbWEuIiwsLE9wZW4gd2VpZ2h0cyAodW5yZXN0cmljdGVkKSxDaGluYSxEZWVwU2Vlay1WMywxLjgzZSsyMywiSDgwMCB0aHJvdWdocHV0IGlzIDEuNWUxNSBGTE9QcywgYW5kIGltcGxpZWQgTUZVIGlzIDIzJQoxNDdrIEg4MDAgR1BVLWhvdXJzIGlzIDE0N2sgKiAzNjAwIHMvaHIgKiAxLjVlMTUgKiAwLjIzID0gMS44M2UyMyBGTE9QIiwsLDIwMjYtMDEtMjAgMDM6MDk6MTMrMDA6MDAsLCwsLCxJbmR1c3RyeSwsLCwsVW5yZWxlYXNlZCwiTUlUIGxpY2Vuc2VkCmh0dHBzOi8vaHVnZ2luZ2ZhY2UuY28vZGVlcHNlZWstYWkvRGVlcFNlZWstUjEiLFRydWUsNjc3MDAwMC4wLCxGUDgsLCxPcGVyYXRpb24gY291bnRpbmcsZGVlcHNlZWstYWksLCwsWWVzCkRlZXBTZWVrLVIxLVplcm8sTGFuZ3VhZ2UsIkxhbmd1YWdlIG1vZGVsaW5nL2dlbmVyYXRpb24sQ29kZSBnZW5lcmF0aW9uLFF1YW50aXRhdGl2ZSByZWFzb25pbmcsUXVlc3Rpb24gYW5zd2VyaW5nIixEZWVwU2VlaywsMjAyNS0wMS0yMCxEZWVwU2Vlay1SMTogSW5jZW50aXZpemluZyBSZWFzb25pbmcgQ2FwYWJpbGl0eSBpbiBMTE1zIHZpYSBSZWluZm9yY2VtZW50IExlYXJuaW5nLGh0dHBzOi8vYXBpLWRvY3MuZGVlcHNlZWsuY29tL25ld3MvbmV3czI1MDEyMCwsLCw2NzEwMDAwMDAwMDAuMCwiNjcxQiB0b3RhbAozN0IgYWN0aXZhdGVkCmh0dHBzOi8vZ2l0aHViLmNvbS9kZWVwc2Vlay1haS9EZWVwU2Vlay1SMS90cmVlL21haW4iLCwsLCwsLCwsQ29uZmlkZW50LCJXZSBpbnRyb2R1Y2Ugb3VyIGZpcnN0LWdlbmVyYXRpb24gcmVhc29uaW5nIG1vZGVscywgRGVlcFNlZWstUjEtWmVybyBhbmQgRGVlcFNlZWstUjEuIERlZXBTZWVrLVIxLVplcm8sIGEgbW9kZWwgdHJhaW5lZCB2aWEgbGFyZ2Utc2NhbGUgcmVpbmZvcmNlbWVudCBsZWFybmluZyAoUkwpIHdpdGhvdXQgc3VwZXJ2aXNlZCBmaW5lLXR1bmluZyAoU0ZUKSBhcyBhIHByZWxpbWluYXJ5IHN0ZXAsIGRlbW9uc3RyYXRlcyByZW1hcmthYmxlIHJlYXNvbmluZyBjYXBhYmlsaXRpZXMuClRocm91Z2ggUkwsIERlZXBTZWVrLVIxLVplcm8gbmF0dXJhbGx5IGVtZXJnZXMgd2l0aCBudW1lcm91cyBwb3dlcmZ1bCBhbmQgaW50cmlndWluZyByZWFzb25pbmcgYmVoYXZpb3JzLiBIb3dldmVyLCBpdCBlbmNvdW50ZXJzIGNoYWxsZW5nZXMgc3VjaCBhcyBwb29yIHJlYWRhYmlsaXR5LCBhbmQgbGFuZ3VhZ2UgbWl4aW5nLiBUbyBhZGRyZXNzIHRoZXNlIGlzc3VlcyBhbmQgZnVydGhlciBlbmhhbmNlIHJlYXNvbmluZyBwZXJmb3JtYW5jZSwgd2UgaW50cm9kdWNlIERlZXBTZWVrLVIxLCB3aGljaCBpbmNvcnBvcmF0ZXMgbXVsdGktc3RhZ2UgdHJhaW5pbmcgYW5kIGNvbGQtc3RhcnQgZGF0YSBiZWZvcmUgUkwuIERlZXBTZWVrLQpSMSBhY2hpZXZlcyBwZXJmb3JtYW5jZSBjb21wYXJhYmxlIHRvIE9wZW5BSS1vMS0xMjE3IG9uIHJlYXNvbmluZyB0YXNrcy4gVG8gc3VwcG9ydCB0aGUgcmVzZWFyY2ggY29tbXVuaXR5LCB3ZSBvcGVuLXNvdXJjZSBEZWVwU2Vlay1SMS1aZXJvLCBEZWVwU2Vlay1SMSwgYW5kIHNpeCBkZW5zZSBtb2RlbHMgKDEuNUIsIDdCLCA4QiwgMTRCLCAzMkIsIDcwQikgZGlzdGlsbGVkIGZyb20gRGVlcFNlZWstUjEgYmFzZWQgb24gUXdlbiBhbmQgTGxhbWEuIiwsLE9wZW4gd2VpZ2h0cyAodW5yZXN0cmljdGVkKSxDaGluYSxEZWVwU2Vlay1WMywsLCwsMjAyNS0xMS0yOCAxMTo1Mzo0NCswMDowMCwsLCwsLEluZHVzdHJ5LCwsLCxVbnJlbGVhc2VkLE1JVCBsaWNlbnNlZCxUcnVlLCwsLCwsLGRlZXBzZWVrLWFpLCwsLFllcwpFYWdsZSAyLCJWaXNpb24sUm9ib3RpY3MsTGFuZ3VhZ2UiLCwiTlZJRElBLE5hbmppbmcgVW5pdmVyc2l0eSxUc2luZ2h1YSBVbml2ZXJzaXR5LEhvbmcgS29uZyBQb2x5dGVjaG5pYyBVbml2ZXJzaXR5LEpvaG5zIEhvcGtpbnMgVW5pdmVyc2l0eSxOZXcgWW9yayBVbml2ZXJzaXR5IChOWVUpIiwiWmhpcWkgTGksIEd1byBDaGVuLCBTaGlsb25nIExpdSwgU2hpaGFvIFdhbmcsIFZpYmFzaGFuIFZTLCBZaXNoZW4gSmksIFNoaXlpIExhbiwgSGFvIFpoYW5nLCBZaWxpbiBaaGFvLCBTdWJoYXNocmVlIFJhZGhha3Jpc2huYW4sIE5hZGluZSBDaGFuZywgS2FyYW4gU2FwcmEsIEFtYWxhIFNhbmpheSBEZXNobXVraCwgVHVvbWFzIFJpbnRhbWFraSwgTWF0dGhpZXUgTGUsIElsaWEgS2FybWFub3YsIEx1a2FzIFZvZWd0bGUsIFBoaWxpcHAgRmlzY2hlciwgRGUtQW4gSHVhbmcsIFRpbW8gUm9tYW4sIFRvbmcgTHUsIEpvc2UgTS4gQWx2YXJleiwgQnJ5YW4gQ2F0YW56YXJvLCBKYW4gS2F1dHosIEFuZHJldyBUYW8sIEd1aWxpbiBMaXUsIFpoaWRpbmcgWXUiLDIwMjUtMDEtMjAsRWFnbGUgMjogQnVpbGRpbmcgUG9zdC1UcmFpbmluZyBEYXRhIFN0cmF0ZWdpZXMgZnJvbSBTY3JhdGNoIGZvciBGcm9udGllciBWaXNpb24tTGFuZ3VhZ2UgTW9kZWxzLGFyeGl2Lm9yZy9hYnMvMjUwMS4xNDgxOCw1Ny4wLFNPVEEgaW1wcm92ZW1lbnQsIkZpZ3VyZSAxOiAiIk92ZXJ2aWV3IG9mIEVhZ2xlMi05QuKAmXMgcmVzdWx0IGFjcm9zcyBkaWZmZXJlbnQgbXVsdGltb2RhbCBiZW5jaG1hcmtzLCBpbiBjb21wYXJpc29uIHRvIHN0YXRlLW9mLXRoZS1hcnQgb3Blbi1zb3VyY2UgYW5kIGNvbW1lcmNpYWwgZnJvbnRpZXIgbW9kZWxzLiIiCkNsYWltIFNPVEEgb24gT0NSQmVuY2gsIEluZm9WUUEsIENoYXJ0UUEgKFRlc3QpLCBNYXRoVmlzdGEsIEFJMkQgKFRlc3QpLCBNTVN0YXIgKHJlbGF0aXZlIHRvIHRoZSBzZWxlY3RlZCBvcGVuLXNvdXJjZSArIGNvbW1lcmNpYWwgZnJvbnRpZXIgbW9kZWxzKQoKVG9kbzogY2hlY2sgVGFibGUgNyB0byBjb25maXJtIHRoZXkgZGlkbid0IGp1c3Qgb21pdCBsYXJnZXIgbW9kZWxzIGZyb20gRmlndXJlIDEKClZMTSBiYWNrYm9uZSBvZiBHUjAwVCBOMSIsODkzMDAwMDAwMC4wLCJUYWJsZSA0CgpodHRwczovL2h1Z2dpbmdmYWNlLmNvL252aWRpYS9FYWdsZTItOUIKIiI4LjkzQiBwYXJhbXMiIgoiLDQuNzE1NmUrMjIsIkFwcGVuZGl4IEEuIENvbXB1dGU6ICIiV2Ugc2hvdyBvdXIgdHJhaW5pbmcgcmVzb3VyY2UgZm9yIEVhZ2xlMi05QiBpbiBUYWIuIEEuIEluIGFjdHVhbCBkZXZlbG9wbWVudCwgd2UgcmFyZWx5IGl0ZXJhdGUgdGhlIFN0YWdlLTEgbW9kZWwuIFVzdWFsbHksIHdlIGl0ZXJhdGUgU3RhZ2UtMS41IG9uY2UgYWZ0ZXIgaXRlcmF0aW5nIFN0YWdlLTIgPjEwIHRpbWVzLiIiCkFzc3VtZSAiIj4xMCB0aW1lcyIiIC0+IDEyCkFzc3VtZSAiIkgxMDAiIiAtPiBOVklESUEgSDEwMCBTWE01IDgwR0IKQXNzdW1lIGJmMTYKQXNzdW1lIDAuNCB1dGlsaXphdGlvbiAoTlZJRElBIGluLWhvdXNlKQpIMTAwIFNYTTUgcGVyZm9ybWFuY2UgPSA5ODk0MDAwMDAwMDAwMDAgRkxPUC9zID0gOS44OTRlMTQgRkxPUC9zCgpTdGFnZSAxOiAgICAgKEgxMDAgKiAxMjgpICogKDIuNSBociAqIDEpClN0YWdlIDEuNTogIChIMTAwICogMjU2KSAqICgyOCBociAqIDIpClN0YWdlIDI6ICAgICAoSDEwMCAqIDI1NikgKiAoNiBociAqIDEyKQoKU3RhZ2UgMTogICAgICAwLjQgKiAoOS44OTRlMTQgRkxPUC9zICogMTI4KSAqICgzNjAwIHMgLyAxIGhyKSAqICgyLjUgaHIgKjEpIH49IDQuNTZlMjAgRkxPUApTdGFnZSAxLjU6ICAgMC40ICogKDkuODk0ZTE0IEZMT1AvcyAqIDI1NikgKiAoMzYwMCBzIC8gMSBocikgKiAoMjggaHIgKiAyKSB+PSAyLjA0ZTIyIEZMT1AKU3RhZ2UgMjogICAgICAwLjQgKiAoOS44OTRlMTQgRkxPUC9zICogMjU2KSAqICgzNjAwIHMgLyAxIGhyKSAqICg2IGhyICogMTIpIH49IDIuNjNlMjIgRkxPUAoKKDQuNTZlMjAgKyAyLjA0ZTIyICsgMi42M2UyMikgRkxPUCB+PSA0LjcyZTIyIEZMT1AKIiwsVGFibGUgNDogLDEzMC41LCJBcHBlbmRpeCBBLiBDb21wdXRlOiAiIldlIHNob3cgb3VyIHRyYWluaW5nIHJlc291cmNlIGZvciBFYWdsZTItOUIgaW4gVGFiLiBBLiBJbiBhY3R1YWwgZGV2ZWxvcG1lbnQsIHdlIHJhcmVseSBpdGVyYXRlIHRoZSBTdGFnZS0xIG1vZGVsLiBVc3VhbGx5LCB3ZSBpdGVyYXRlIFN0YWdlLTEuNSBvbmNlIGFmdGVyIGl0ZXJhdGluZyBTdGFnZS0yID4xMCB0aW1lcy4KQXNzdW1lICIiPjEwIHRpbWVzIiIgLT4gMTIKU3RhZ2UgMS4wOiAgMi41IGhyICogMQpTdGFnZSAxLjUgICAyOCBociAqIDIKU3RhZ2UgMi4wOiAgNiBociAqIDEyCigyLjUgaHIgKiAxKSArICgyOCBociAqIDIpICsgKDYgaHIgKiAxMikgPSAxMzAuNSBocgogIixOVklESUEgSDEwMCBTWE01IDgwR0IsLENvbmZpZGVudCwiUmVjZW50bHksIHByb21pc2luZyBwcm9ncmVzcyBoYXMgYmVlbiBtYWRlIGJ5IG9wZW4tc291cmNlIHZpc2lvbi1sYW5ndWFnZSBtb2RlbHMgKFZMTXMpIGluIGJyaW5naW5nIHRoZWlyIGNhcGFiaWxpdGllcyBjbG9zZXIgdG8gdGhvc2Ugb2YgcHJvcHJpZXRhcnkgZnJvbnRpZXIgbW9kZWxzLiBIb3dldmVyLCBtb3N0IG9wZW4tc291cmNlIG1vZGVscyBvbmx5IHB1Ymxpc2ggdGhlaXIgZmluYWwgbW9kZWwgd2VpZ2h0cywgbGVhdmluZyB0aGUgY3JpdGljYWwgZGV0YWlscyBvZiBkYXRhIHN0cmF0ZWdpZXMgYW5kIGltcGxlbWVudGF0aW9uIGxhcmdlbHkgb3BhcXVlLiBJbiB0aGlzIHdvcmssIHdlIGFkZHJlc3MgVkxNIHBvc3QtdHJhaW5pbmcgZnJvbSBhIGRhdGEtY2VudHJpYyBwZXJzcGVjdGl2ZSwgc2hvd2luZyB0aGUga2V5IHJvbGUgb2YgZGF0YSBzdHJhdGVneSBpbiBkZXZlbG9waW5nIGZyb250aWVyIFZMTXMuIEJ5IHN0dWR5aW5nIGFuZCBidWlsZGluZyBvdXIgcG9zdC10cmFpbmluZyBkYXRhIHN0cmF0ZWd5IGZyb20gc2NyYXRjaCwgd2Ugc2hhcmUgZGV0YWlsZWQgaW5zaWdodHMgaW50byB0aGUgZGV2ZWxvcG1lbnQgcHJvY2Vzc2VzLCBhaW1pbmcgdG8gYmVuZWZpdCB0aGUgZGV2ZWxvcG1lbnQgb2YgY29tcGV0aXRpdmUgbW9kZWxzIGZvciB0aGUgb3Blbi1zb3VyY2UgY29tbXVuaXR5LiBPdXIgaW50cm9kdWNlZCBkYXRhIHN0cmF0ZWd5LCB0b2dldGhlciB3aXRoIHRyYWluaW5nIHJlY2lwZXMgYW5kIG1vZGVsIGRlc2lnbiwgbGVhZHMgdG8gYSBmYW1pbHkgb2YgcGVyZm9ybWFudCBWTE1zIG5hbWVkIEVhZ2xlMi4gU3BlY2lmaWNhbGx5LCBFYWdsZTItOUIgYWNoaWV2ZXMgc3RhdGUtb2YtdGhlLWFydCByZXN1bHRzIGFjcm9zcyB2YXJpb3VzIG11bHRpbW9kYWwgYmVuY2htYXJrcywgbWF0Y2hpbmcgY2VydGFpbiBjb21wZXRpdGl2ZSBtb2RlbHMgd2l0aCB1cCB0byA3MEIgcGFyYW1ldGVycy4iLCwsT3BlbiB3ZWlnaHRzIChub24tY29tbWVyY2lhbCksIlVuaXRlZCBTdGF0ZXMgb2YgQW1lcmljYSxDaGluYSxDaGluYSxIb25nIEtvbmcsVW5pdGVkIFN0YXRlcyBvZiBBbWVyaWNhLFVuaXRlZCBTdGF0ZXMgb2YgQW1lcmljYSIsUXdlbjIuNS03QiwsLDI1Ni4wLCwyMDI2LTA1LTI1IDEyOjMzOjU0KzAwOjAwLCwsLCwsIkluZHVzdHJ5LEFjYWRlbWlhLEFjYWRlbWlhLEFjYWRlbWlhLEFjYWRlbWlhLEFjYWRlbWlhIiwsLCwsVW5yZWxlYXNlZCwiaHR0cHM6Ly9odWdnaW5nZmFjZS5jby9udmlkaWEvRWFnbGUyLTlCCiIiQ3JlYXRpdmUgQ29tbW9ucyBBdHRyaWJ1dGlvbiBOb24gQ29tbWVyY2lhbCA0LjAiIgoKQXBhY2hlIDIuMCBmb3IgY29kZQpodHRwczovL2dpdGh1Yi5jb20vTlZsYWJzL0VBR0xFIiwsLCwsLDM1MjA1NS4xNTI3MzM0NTksLG52aWRpYSwsLCxZZXMKWmVyby1zaG90IE1vbm9jdWxhciBTY2VuZSBGbG93IChaZXJvTVNGKSwiM0QgbW9kZWxpbmcsRHJpdmluZyIsIjNEIHJlY29uc3RydWN0aW9uLFNlbGYtZHJpdmluZyBjYXIiLCJOVklESUEsQnJvd24gVW5pdmVyc2l0eSIsIllpcWluZyBMaWFuZywgQWJoaXNoZWsgQmFka2ksIEhhbmcgU3UsIEphbWVzIFRvbXBraW4sIE9yYXppbyBHYWxsbyIsMjAyNS0wMS0yMCxaZXJvLVNob3QgTW9ub2N1bGFyIFNjZW5lIEZsb3cgRXN0aW1hdGlvbiBpbiB0aGUgV2lsZCxodHRwczovL2FyeGl2Lm9yZy9hYnMvMjUwMS4xMDM1NywsLCwsLDMuMjM0ODE2ZSsxOSwzMTIwMDAwMDAwMDAwMDAgRkxPUCAvIEdQVSAvIHNlYyAqIDggR1BVcyAqIDEyIGhvdXJzICogMzYwMCBzZWMgLyBob3VyICogMC4zIFthc3N1bWVkIHV0aWxpemF0aW9uXSA9IDMuMjM0ODE2ZSsxOSBGTE9QLCwiIiIxTSBhbm5vdGF0ZWQgdHJhaW5pbmcgc2FtcGxlcyBhY3Jvc3MgZGl2ZXJzZSBzeW50aGV0aWMgc2NlbmVzIiIiLDEyLjAsIiIiQWxsIGV4cGVyaW1lbnRzIGFyZSB0cmFpbmVkIHdpdGggOCBOVklESUEgQTEwMCBHUFVzIGZvciA1MCBlcG9jaHMsIHdoaWNoIHRha2UgMTIgaG91cnMuIiIiLE5WSURJQSBBMTAwLCxDb25maWRlbnQsIkxhcmdlIG1vZGVscyBoYXZlIHNob3duIGdlbmVyYWxpemF0aW9uIGFjcm9zcyBkYXRhc2V0cyBmb3IgbWFueSBsb3ctbGV2ZWwgdmlzaW9uIHRhc2tzLCBsaWtlIGRlcHRoIGVzdGltYXRpb24sIGJ1dCBubyBzdWNoIGdlbmVyYWwgbW9kZWxzIGV4aXN0IGZvciBzY2VuZSBmbG93LiBFdmVuIHRob3VnaCBzY2VuZSBmbG93IGhhcyB3aWRlIHBvdGVudGlhbCB1c2UsIGl0IGlzIG5vdCB1c2VkIGluIHByYWN0aWNlIGJlY2F1c2UgY3VycmVudCBwcmVkaWN0aXZlIG1vZGVscyBkbyBub3QgZ2VuZXJhbGl6ZSB3ZWxsLiBXZSBpZGVudGlmeSB0aHJlZSBrZXkgY2hhbGxlbmdlcyBhbmQgcHJvcG9zZSBzb2x1dGlvbnMgZm9yIGVhY2guIEZpcnN0LCB3ZSBjcmVhdGUgYSBtZXRob2QgdGhhdCBqb2ludGx5IGVzdGltYXRlcyBnZW9tZXRyeSBhbmQgbW90aW9uIGZvciBhY2N1cmF0ZSBwcmVkaWN0aW9uLiBTZWNvbmQsIHdlIGFsbGV2aWF0ZSBzY2VuZSBmbG93IGRhdGEgc2NhcmNpdHkgd2l0aCBhIGRhdGEgcmVjaXBlIHRoYXQgYWZmb3JkcyB1cyAxTSBhbm5vdGF0ZWQgdHJhaW5pbmcgc2FtcGxlcyBhY3Jvc3MgZGl2ZXJzZSBzeW50aGV0aWMgc2NlbmVzLiBUaGlyZCwgd2UgZXZhbHVhdGUgZGlmZmVyZW50IHBhcmFtZXRlcml6YXRpb25zIGZvciBzY2VuZSBmbG93IHByZWRpY3Rpb24gYW5kIGFkb3B0IGEgbmF0dXJhbCBhbmQgZWZmZWN0aXZlIHBhcmFtZXRlcml6YXRpb24uIE91ciByZXN1bHRpbmcgbW9kZWwgb3V0cGVyZm9ybXMgZXhpc3RpbmcgbWV0aG9kcyBhcyB3ZWxsIGFzIGJhc2VsaW5lcyBidWlsdCBvbiBsYXJnZS1zY2FsZSBtb2RlbHMgaW4gdGVybXMgb2YgM0QgZW5kLXBvaW50IGVycm9yLCBhbmQgc2hvd3MgemVyby1zaG90IGdlbmVyYWxpemF0aW9uIHRvIHRoZSBjYXN1YWxseSBjYXB0dXJlZCB2aWRlb3MgZnJvbSBEQVZJUyBhbmQgdGhlIHJvYm90aWMgbWFuaXB1bGF0aW9uIHNjZW5lcyBmcm9tIFJvYm9UQVAuIE92ZXJhbGwsIG91ciBhcHByb2FjaCBtYWtlcyBzY2VuZSBmbG93IHByZWRpY3Rpb24gbW9yZSBwcmFjdGljYWwgaW4tdGhlLXdpbGQuIiw1MC4wLCxVbnJlbGVhc2VkLCJVbml0ZWQgU3RhdGVzIG9mIEFtZXJpY2EsVW5pdGVkIFN0YXRlcyBvZiBBbWVyaWNhIiwsLCw4LjAsLDIwMjYtMDItMTEgMTk6MjY6MjcrMDA6MDAsLCwsLCwiSW5kdXN0cnksQWNhZGVtaWEiLCwsLCxVbnJlbGVhc2VkLCIiIkNvZGUgY29taW5nISIiIFtKdWx5IDIwMjUgLSBzdGlsbCBubyByZWxlYXNlXSIsLCwsLCw2Mjg2LjY5OTE1NTk1NDYyNSxIYXJkd2FyZSwsLCwsTm8KSU5URUxMRUNULU1BVEgsTWF0aGVtYXRpY3MsTWF0aGVtYXRpY2FsIHJlYXNvbmluZyxQcmltZSBJbnRlbGxlY3QsLDIwMjUtMDEtMTcsIklOVEVMTEVDVC1NQVRIOiBGcm9udGllciBNYXRoZW1hdGljYWwgUmVhc29uaW5nIHRocm91Z2ggQmV0dGVyIEluaXRpYWxpemF0aW9ucyBmb3IgUmVpbmZvcmNlbWVudCBMZWFybmluZwoiLCJodHRwczovL2h1Z2dpbmdmYWNlLmNvL1ByaW1lSW50ZWxsZWN0L0lOVEVMTEVDVC1NQVRICmh0dHBzOi8vd3d3LnByaW1laW50ZWxsZWN0LmFpL2Jsb2cvaW50ZWxsZWN0LW1hdGgiLCxTT1RBIGltcHJvdmVtZW50LCJPdXRwZXJmb3JtcyBvdGhlciBtb2RlbHMgb24gc2V2ZXJhbCBiZW5jaG1hcmtzIC0gTWF0aC01MDAsIE9seW1waWFkQmVuY2gsIEFNQywgTUlORVJWQSBNQVRILCBBVkcuCgpTT1RBIGFtb25nIHNhbWUgc2l6ZSBtb2RlbHM6CiIiYSBtb2RlbCB0aGF0IG91dHBlcmZvcm1zIEV1cnVzLTItN0ItUFJJTUUgb24gc2V2ZXJhbCBtYXRoZW1hdGljYWwgcmVhc29uaW5nIGJlbmNobWFya3MgYW5kIGlzIHRoZSBiZXN0IDdCIHBhcmFtZXRlciBtb2RlbCBmb3IgbWF0aGVtYXRpY2FsIHJlYXNvbmluZyAocHJpb3IgdG8gdGhlIHJlbGVhc2Ugb2YgRGVlcHNlZWstUjEpLiIiIiw3MDAwMDAwMDAwLjAsLCwsLCIiIlRoZSByZXN1bHRpbmcgU0ZUIGRhdGFzZXQgY29uc2lzdGVkIG9mIDczM2sgcXVlc3Rpb25zIHdpdGggY29ycmVzcG9uZGluZyByZXNwb25zZXMuIiIiLCwsLCxDb25maWRlbnQsIklOVEVMTEVDVC1NQVRIIGlzIGEgN0IgcGFyYW1ldGVyIG1vZGVsIG9wdGltaXplZCBmb3IgbWF0aGVtYXRpY2FsIHJlYXNvbmluZy4gSXQgd2FzIHRyYWluZWQgaW4gdHdvIHN0YWdlcywgYW4gU0ZUIHN0YWdlLCBpbiB3aGljaCB0aGUgbW9kZWwgd2FzIGZpbmUtdHVuZWQgb24gdmVyaWZpZWQgUXdRIG91dHB1dHMsIGFuZCBhbiBSTCBzdGFnZSwgaW4gd2hpY2ggdGhlIG1vZGVsIHdhcyB0cmFpbmVkIHVzaW5nIHRoZSBQUklNRS1STCByZWNpcGUuCgpXZSBkZW1vbnN0cmF0ZSB0aGF0IHRoZSBxdWFsaXR5IG9mIG91ciBTRlQgZGF0YSBjYW4gaW1wYWN0IHRoZSBwZXJmb3JtYW5jZSBhbmQgdHJhaW5pbmcgc3BlZWQgb2YgdGhlIFJMIHN0YWdlOiBEdWUgdG8gaXRzIGJldHRlciBzeW50aGV0aWMgU0ZUIGRhdGFzZXQgdGhhdCBlbmNvdXJhZ2VzIHRoZSBtb2RlbCB0byBpbWl0YXRlIHRoZSByZWFzb25pbmcgYmVoYXZpb3Igb2YgYSBzdHJvbmcgdGVhY2hlciBtb2RlbCwgSU5URUxMRUNULU1BVEggb3V0cGVyZm9ybXMgRXVydXMtMi1QUklNRSwgdGhlIHByZXZpb3VzIHN0YXRlLW9mLXRoZS1hcnQgdHJhaW5lZCB3aXRoIFBSSU1FLVJMLCBhbmQgbWF0Y2hlcyBpdHMgcGVyZm9ybWFuY2Ugd2l0aCAxMHggZmFzdGVyIHRyYWluaW5nLgoKIiwsLE9wZW4gd2VpZ2h0cyAodW5yZXN0cmljdGVkKSxVbml0ZWQgU3RhdGVzIG9mIEFtZXJpY2EsUXdlbjIuNS1NYXRoLTdCLUJhc2UsLCwsLDIwMjUtMTEtMjggMTE6NTM6NDQrMDA6MDAsLCwsLCxJbmR1c3RyeSwsLCwsT3BlbiBzb3VyY2UsIk1JVCBsaWNlbnNlCmh0dHBzOi8vaHVnZ2luZ2ZhY2UuY28vUHJpbWVJbnRlbGxlY3QvSU5URUxMRUNULU1BVEgKCmh0dHBzOi8vZ2l0aHViLmNvbS9QcmltZUludGVsbGVjdC1haS9JTlRFTExFQ1QtTUFUSCIsLCwsQkYxNiwsLCxQcmltZUludGVsbGVjdCwsLCxZZXMKR1BULTRiIG1pY3JvLEJpb2xvZ3ksIlByb3RlaW4gZ2VuZXJhdGlvbixQcm90ZWlucyxQcm90ZWluIG9yIG51Y2xlb3RpZGUg</x:v>
      </x:c>
    </x:row>
    <x:row r="60" ht="18" customHeight="1">
      <x:c r="A60" s="17" t="n">
        <x:v>55</x:v>
      </x:c>
      <x:c r="B60" s="17" t="n">
        <x:v>310</x:v>
      </x:c>
      <x:c r="C60" s="160" t="str">
        <x:v>bGFuZ3VhZ2UgbW9kZWwgKHBMTS9uTE0pIiwiT3BlbkFJLFJldHJvIEJpb3NjaWVuY2VzIiwiSm9obiBIYWxsbWFuLCBSaWNvIE1laW5sIiwyMDI1LTAxLTE3LCJPcGVuQUnigJlzIG5ldyBtb2RlbCwgY2FsbGVkIEdQVC00YiBtaWNybywgd2FzIHRyYWluZWQgdG8gc3VnZ2VzdCB3YXlzIHRvIHJlLWVuZ2luZWVyIHRoZSBwcm90ZWluIGZhY3RvcnMgdG8gaW5jcmVhc2UgdGhlaXIgZnVuY3Rpb24uIixodHRwczovL3d3dy50ZWNobm9sb2d5cmV2aWV3LmNvbS8yMDI1LzAxLzE3LzExMTAwODYvb3BlbmFpLWhhcy1jcmVhdGVkLWFuLWFpLW1vZGVsLWZvci1sb25nZXZpdHktc2NpZW5jZS8sLCwsLCwsR1BULTRiIGlzIGEgbWljcm8gbW9kZWwgY29tcGFyZWQgdG8gdGhlIG90aGVyIENoYXRHUFQgb3B0aW9ucyBhcyBpdCB3YXMgb25seSB0cmFpbmVkIG9uIHByb3RlaW4gZGF0YS4sLCwsLCwsVW5rbm93biwiT3BlbkFJ4oCZcyBuZXcgbW9kZWwsIGNhbGxlZCBHUFQtNGIgbWljcm8sIHdhcyB0cmFpbmVkIHRvIHN1Z2dlc3Qgd2F5cyB0byByZS1lbmdpbmVlciB0aGUgcHJvdGVpbiBmYWN0b3JzIHRvIGluY3JlYXNlIHRoZWlyIGZ1bmN0aW9uLiBBY2NvcmRpbmcgdG8gT3BlbkFJLCByZXNlYXJjaGVycyB1c2VkIHRoZSBtb2RlbOKAmXMgc3VnZ2VzdGlvbnMgdG8gY2hhbmdlIHR3byBvZiB0aGUgWWFtYW5ha2EgZmFjdG9ycyB0byBiZSBtb3JlIHRoYW4gNTAgdGltZXMgYXMgZWZmZWN0aXZl4oCUYXQgbGVhc3QgYWNjb3JkaW5nIHRvIHNvbWUgcHJlbGltaW5hcnkgbWVhc3VyZXMuIAoK4oCcSnVzdCBhY3Jvc3MgdGhlIGJvYXJkLCB0aGUgcHJvdGVpbnMgc2VlbSBiZXR0ZXIgdGhhbiB3aGF0IHRoZSBzY2llbnRpc3RzIHdlcmUgYWJsZSB0byBwcm9kdWNlIGJ5IHRoZW1zZWx2ZXMs4oCdIHNheXMgSm9obiBIYWxsbWFuLCBhbiBPcGVuQUkgcmVzZWFyY2hlci4iLCwsVW5yZWxlYXNlZCwiVW5pdGVkIFN0YXRlcyBvZiBBbWVyaWNhLFVuaXRlZCBTdGF0ZXMgb2YgQW1lcmljYSIsLCwsLCwyMDI1LTExLTI4IDExOjUzOjQ0KzAwOjAwLCwsLCwsIkluZHVzdHJ5LEluZHVzdHJ5IiwsLCwsVW5yZWxlYXNlZCwiT3V0c2lkZSBzY2llbnRpc3RzIHdvbuKAmXQgYmUgYWJsZSB0byB0ZWxsIGlmIHRoZSByZXN1bHRzIGFyZSByZWFsIHVudGlsIHRoZXnigJlyZSBwdWJsaXNoZWQsIHNvbWV0aGluZyB0aGUgY29tcGFuaWVzIHNheSB0aGV5IGFyZSBwbGFubmluZy4gTm9yIGlzIHRoZSBtb2RlbCBhdmFpbGFibGUgZm9yIHdpZGVyIHVzZeKAlGl04oCZcyBzdGlsbCBhIGJlc3Bva2UgZGVtb25zdHJhdGlvbiwgbm90IGFuIG9mZmljaWFsIHByb2R1Y3QgbGF1bmNoLiIsLCwsLCwsLCwsLCxObwpNaW5pTWF4IFNwZWVjaC0wMS10dXJibyAoVDJBLTAxLXR1cmJvKSxTcGVlY2gsIlRleHQtdG8tc3BlZWNoIChUVFMpLFNwZWVjaCBzeW50aGVzaXMiLE1pbmlNYXgsLDIwMjUtMDEtMTcsIkZhc3QgZ2VuZXJhdGlvbiwgaGlnaCBxdWFsaXR5LCBpZGVhbCBmb3IgZGl2ZXJzZSBzY2VuYXJpbyIsaHR0cHM6Ly9wbGF0Zm9ybS5taW5pbWF4aS5jb20vZG9jdW1lbnQvVDJBJTIwVjI/a2V5PTY2NzE5MDA1YTQyN2YwYzhhNTcwMTY0MywsLCwsLCwsLCwsLCwsVW5rbm93biwsLCxBUEkgYWNjZXNzLENoaW5hLCwsLCwsMjAyNi0wMi0xMSAxOToyNjoyNyswMDowMCwsLCwsLEluZHVzdHJ5LCwsLCxVbnJlbGVhc2VkLCwsLCwsLCwsLCwsLE5vCk1hdHRlckdlbixNYXRlcmlhbHMgc2NpZW5jZSwiTWF0ZXJpYWxzIGRlc2lnbixDcnlzdGFsIGRpc2NvdmVyeSIsTWljcm9zb2Z0IFJlc2VhcmNoIEFJIGZvciBTY2llbmNlLCJDbGF1ZGlvIFplbmksIFJvYmVydCBQaW5zbGVyLCBEYW5pZWwgWsO8Z25lciwgQW5kcmV3IEZvd2xlciwgTWF0dGhldyBIb3J0b24sIFhpYW5nIEZ1LCBaaWxvbmcgV2FuZywgQWxpYWtzYW5kcmEgU2h5c2hleWEsIEpvbmF0aGFuIENyYWJiw6ksIFNob2tvIFVlZGEsIFJvYmVydG8gU29yZGlsbG8sIExpeGluIFN1biwgSmFrZSBTbWl0aCwgQmljaGxpZW4gTmd1eWVuLCBIYW5uZXMgU2NodWx6LCBTYXJhaCBMZXdpcywgQ2hpbi1XZWkgSHVhbmcsIFppaGVuZyBMdSwgWWljaGkgWmhvdSwgSGFuIFlhbmcsIEhvbmd4aWEgSGFvLCBKaWVsYW4gTGksIENodW5sZWkgWWFuZywgV2VuamllIExpLCBSeW90YSBUb21pb2thLCBUaWFuIFhpZSIsMjAyNS0wMS0xNixBIGdlbmVyYXRpdmUgbW9kZWwgZm9yIGlub3JnYW5pYyBtYXRlcmlhbHMgZGVzaWduLGh0dHBzOi8vd3d3Lm5hdHVyZS5jb20vYXJ0aWNsZXMvczQxNTg2LTAyNS0wODYyOC01LCwsLDQ2ODAwMDAwLjAsIiIiTWF0dGVyR2VuIGNvbnRhaW5zIDQ2LjhNIHBhcmFtZXRlcnMiIgoKaHR0cHM6Ly9odWdnaW5nZmFjZS5jby9taWNyb3NvZnQvbWF0dGVyZ2VuCgoiIlRoZSBtb2RlbCBhcmNoaXRlY3R1cmUgaXMgYmFzZWQgb24gR2VtTmV0IChHYXN0ZWlnZXIgZXQgYWwuIDIwMjEpLiIiIiwyLjY5NTY4ZSsxOSwzMTIwMDAwMDAwMDAwMDAqMzYwMCoxMCo4KjAuMyA9IDIuNjk1NjhlKzE5LCwiIiJJdCBpcyB0cmFpbmVkIG9uIDYwOCwwMDAgc3RhYmxlIG1hdGVyaWFscyBmcm9tIHRoZSBNYXRlcmlhbHMgUHJvamVjdChvcGVucyBpbiBuZXcgdGFiKSAoTVApIGFuZCBBbGV4YW5kcmlhKG9wZW5zIGluIG5ldyB0YWIpIChBbGV4KSBkYXRhYmFzZXMuIiIKCjI2OTU2ODAwMDAwMDAwMDAwMDAwIChlc3RpbWF0ZWQgdHJhaW5pbmcgY29tcHV0ZSkgLyAoNDY4MDAwMDAgcGFyYW1ldGVycyAqIDYgKiAxMDAgZXBvY2hzICogNjA4MDAwIG1hdGVyaWFscykgfiAxNTc5IHRva2VucyBwZXIgbWF0ZXJpYWxzIAoKMTU3OSo2MDgsMDAwID0gOTYwMDMyMDAwIiwxMC4wLCIiIk9uZSB0cmFpbmluZyBlcG9jaCBvZiBhcm91bmQgNjAwSyB0cmFpbmluZyBzYW1wbGVzIHRha2VzIGFyb3VuZCA2IG1pbnV0ZXMgb24gOCBOVklESUEgQTEwMCBHUFVzIiIKCjEwMCBlcG9jaHMgLT4gNjAwIG1pbnV0ZXMgPSAxMCBob3VycyIsTlZJRElBIEExMDAsLENvbmZpZGVudCwiVGhlIGRlc2lnbiBvZiBmdW5jdGlvbmFsIG1hdGVyaWFscyB3aXRoIGRlc2lyZWQgcHJvcGVydGllcyBpcyBlc3NlbnRpYWwgaW4gZHJpdmluZyB0ZWNobm9sb2dpY2FsIGFkdmFuY2VzIGluIGFyZWFzIGxpa2UgZW5lcmd5IHN0b3JhZ2UsIGNhdGFseXNpcywgYW5kIGNhcmJvbiBjYXB0dXJlMeKAkzMuIEdlbmVyYXRpdmUgbW9kZWxzIHByb3ZpZGUgYSBuZXcgcGFyYWRpZ20gZm9yIG1hdGVyaWFscyBkZXNpZ24gYnkgZGlyZWN0bHkgZ2VuZXJhdGluZyBub3ZlbCBtYXRlcmlhbHMgZ2l2ZW4gZGVzaXJlZCBwcm9wZXJ0eSBjb25zdHJhaW50cywgYnV0IGN1cnJlbnQgbWV0aG9kcyBoYXZlIGxvdyBzdWNjZXNzIHJhdGUgaW4gcHJvcG9zaW5nIHN0YWJsZSBjcnlzdGFscyBvciBjYW4gb25seSBzYXRpc2Z5IGEgbGltaXRlZCBzZXQgb2YgcHJvcGVydHkgY29uc3RyYWludHMgNOKIkjExLiBIZXJlLCB3ZSBwcmVzZW50IE1hdHRlckdlbiwgYSBtb2RlbCB0aGF0IGdlbmVyYXRlcyBzdGFibGUsIGRpdmVyc2UgaW5vcmdhbmljIG1hdGVyaWFscyBhY3Jvc3MgdGhlIHBlcmlvZGljIHRhYmxlIGFuZCBjYW4gZnVydGhlciBiZSBmaW5lLXR1bmVkIHRvIHN0ZWVyIHRoZSBnZW5lcmF0aW9uIHRvd2FyZHMgYSBicm9hZCByYW5nZSBvZiBwcm9wZXJ0eSBjb25zdHJhaW50cy4gQ29tcGFyZWQgdG8gcHJpb3IgZ2VuZXJhdGl2ZSBtb2RlbHMgNCwxMiwgc3RydWN0dXJlcyBwcm9kdWNlZCBieSBNYXR0ZXJHZW4gYXJlIG1vcmUgdGhhbiB0d2ljZSBhcyBsaWtlbHkgdG8gYmUgbm92ZWwgYW5kIHN0YWJsZSwgYW5kIG1vcmUgdGhhbiAxMCB0aW1lcyBjbG9zZXIgdG8gdGhlIGxvY2FsIGVuZXJneSBtaW5pbXVtLiBBZnRlciBmaW5lLXR1bmluZywgTWF0dGVyR2VuIHN1Y2Nlc3NmdWxseSBnZW5lcmF0ZXMgc3RhYmxlLCBub3ZlbCBtYXRlcmlhbHMgd2l0aCBkZXNpcmVkIGNoZW1pc3RyeSwgc3ltbWV0cnksIGFzIHdlbGwgYXMgbWVjaGFuaWNhbCwgZWxlY3Ryb25pYyBhbmQgbWFnbmV0aWMgcHJvcGVydGllcy4gQXMgYSBwcm9vZiBvZiBjb25jZXB0LCB3ZSBzeW50aGVzaXplIG9uZSBvZiB0aGUgZ2VuZXJhdGVkIHN0cnVjdHVyZXMgYW5kIG1lYXN1cmUgaXRzIHByb3BlcnR5IHZhbHVlIHRvIGJlIHdpdGhpbiAyMCAlIG9mIG91ciB0YXJnZXQuIFdlIGJlbGlldmUgdGhhdCB0aGUgcXVhbGl0eSBvZiBnZW5lcmF0ZWQgbWF0ZXJpYWxzIGFuZCB0aGUgYnJlYWR0aCBvZiBNYXR0ZXJHZW7igJlzIGNhcGFiaWxpdGllcyByZXByZXNlbnQgYSBtYWpvciBhZHZhbmNlbWVudCB0b3dhcmRzIGNyZWF0aW5nIGEgZm91bmRhdGlvbmFsIGdlbmVyYXRpdmUgbW9kZWwgZm9yIG1hdGVyaWFscyBkZXNpZ24uIiwxMDAuMCwsT3BlbiB3ZWlnaHRzICh1bnJlc3RyaWN0ZWQpLFVuaXRlZCBTdGF0ZXMgb2YgQW1lcmljYSwsLCw4LjAsLDIwMjUtMTEtMjggMTE6NTM6NDQrMDA6MDAsLCwsLCxJbmR1c3RyeSwsLCwsT3BlbiBzb3VyY2UsIk1JVCBsaWNlbnNlCgpodHRwczovL2h1Z2dpbmdmYWNlLmNvL21pY3Jvc29mdC9tYXR0ZXJnZW4KCmh0dHBzOi8vZ2l0aHViLmNvbS9taWNyb3NvZnQvbWF0dGVyZ2VuIiwsLCwsLDYyODcuMjU5MTg0MjQ3NjE0LEhhcmR3YXJlLG1pY3Jvc29mdCwsLCxZZXMKTWluaU1heCBTcGVlY2gtMDEtSEQgKFQyQS0wMS1IRCksU3BlZWNoLCJUZXh0LXRvLXNwZWVjaCAoVFRTKSxTcGVlY2ggc3ludGhlc2lzIixNaW5pTWF4LCwyMDI1LTAxLTE1LCJzcGVlY2gtMDEtaGQ6IFVwZ3JhZGVkIG5ldyBhcmNoaXRlY3R1cmUsIHVsdHJhLWhpZ2ggc2ltaWxhcml0eSwgdWx0cmEtY2xlYXIgc291bmQgcXVhbGl0eSIsImh0dHBzOi8vd3d3Lm1pbmltYXhpLmNvbS9uZXdzL3QyYS0wMS1oZC0lRTUlOEYlOTElRTUlQjglODMKCmh0dHBzOi8vcGxhdGZvcm0ubWluaW1heGkuY29tL2RvY3VtZW50L1QyQSUyMFYyP2tleT02NjcxOTAwNWE0MjdmMGM4YTU3MDE2NDMiLCwsLCwsLCwsLCwsLCxVbmtub3duLCJUMkEtMDEtSEQgaXMgYW4gYXVkaW8gZ2VuZXJhdG9yIG9wdGltaXplZCBmb3Igc3BlZWNoLiBUMkEtMDEtSEQgY2FuIGdlbmVyYXRlIGEgc3ludGhldGljIHZvaWNlIHdpdGggYWRqdXN0YWJsZSBjYWRlbmNlLCB0b25lLCBhbmQgdGVub3IgaW4gYXJvdW5kIDE3IGRpZmZlcmVudCBsYW5ndWFnZXMsIGluY2x1ZGluZyBFbmdsaXNoIGFuZCBDaGluZXNlLCBhbmQgY2xvbmUgYSB2b2ljZSBmcm9tIGp1c3QgMTAgc2Vjb25kcyBvZiBhbiBhdWRpbyByZWNvcmRpbmcuIiwsLEFQSSBhY2Nlc3MsQ2hpbmEsLCwsLCwyMDI2LTAyLTExIDE5OjI2OjI3KzAwOjAwLCwsLCwsSW5kdXN0cnksLCwsLFVucmVsZWFzZWQsLFRydWUsLCwsLCwsLCwsLE5vClBpa2EgMi4xLFZpZGVvLCJWaWRlbyBnZW5lcmF0aW9uLFRleHQtdG8tdmlkZW8iLFBpa2EgTGFicywsMjAyNS0wMS0xNSxUaGUgZGV0YWlscyBhcmUgY3J5c3RhbCBjbGVhciAoMTA4MHAhISkuIFRoZSBtb3Rpb24gaXMgcmVhbGx5IHJlYWwuIFRoZSBjaGFyYWN0ZXJzIGNvdWxkIGp1bXAgb2ZmIHRoZSBzY3JlZW4uICxodHRwczovL3d3dy5saW5rZWRpbi5jb20vcG9zdHMvcGlrYS1sYWJzX3Bpa2EtMjEtaXMtaGVyZS10aGUtZGV0YWlscy1hcmUtY3J5c3RhbC1hY3Rpdml0eS03Mjg5Njg5MTcwOTU0ODkxMjY1LUNrekk/LCwsLCwsLCwsLCwsLCxVbmtub3duLCwsLEFQSSBhY2Nlc3MsVW5pdGVkIFN0YXRlcyBvZiBBbWVyaWNhLCwsLCwsMjAyNS0xMS0yOCAxMTo1Mzo0NCswMDowMCwsLCwsLEluZHVzdHJ5LCwsLCxVbnJlbGVhc2VkLCwsLCwsLCwsLCwsLE5vClVuaWNoYXQtMzJCLWMxLExhbmd1YWdlLCxDaGluYSBVbmljb20sLDIwMjUtMDEtMTUsIlVuaWNvbUFJL1VuaWNoYXQtMzJCLWMxCiIsaHR0cHM6Ly9naXRodWIuY29tL1VuaWNvbUFJL1VuaWNoYXQtMzJCLWMxP3RhYj1yZWFkbWUtb3YtZmlsZSN1bmljaGF0LXF3ZW4yNS0zMmItYzEsLCwsMzIwMDAwMDAwMDAuMCwsLCwsLCwsLCxDb25maWRlbnQsLCwsLENoaW5hLFF3ZW4yLjUgSW5zdHJ1Y3QgKDMyQiksLCwsLDIwMjUtMTEtMjggMTE6NTM6NDQrMDA6MDAsLCwsLCxJbmR1c3RyeSwsLCwsLCwsLCwsLCwsLCwsLApJbnRlcm5MTTMsTGFuZ3VhZ2UsIkxhbmd1YWdlIG1vZGVsaW5nL2dlbmVyYXRpb24sQ2hhdCIsU2hhbmdoYWkgQUkgTGFiLCwyMDI1LTAxLTE1LGludGVybmxtL2ludGVybmxtMy04Yi1pbnN0cnVjdCxodHRwczovL2h1Z2dpbmdmYWNlLmNvL2ludGVybmxtL2ludGVybmxtMy04Yi1pbnN0cnVjdCwsLCw4MDAwMDAwMDAwLjAsOEIsLCwsLCwsLCxDb25maWRlbnQsIkludGVybkxNMyBoYXMgb3Blbi1zb3VyY2VkIGFuIDgtYmlsbGlvbiBwYXJhbWV0ZXIgaW5zdHJ1Y3Rpb24gbW9kZWwsIEludGVybkxNMy04Qi1JbnN0cnVjdCwgZGVzaWduZWQgZm9yIGdlbmVyYWwtcHVycG9zZSB1c2FnZSBhbmQgYWR2YW5jZWQgcmVhc29uaW5nLiBUaGlzIG1vZGVsIGhhcyB0aGUgZm9sbG93aW5nIGNoYXJhY3RlcmlzdGljczoKCiIsLCwsQ2hpbmEsLCwsLCwyMDI1LTExLTI4IDExOjUzOjQ0KzAwOjAwLCwsLCwsQWNhZGVtaWEsLCwsLE9wZW4gc291cmNlLGh0dHBzOi8vaHVnZ2luZ2ZhY2UuY28vaW50ZXJubG0vaW50ZXJubG0zLThiLWluc3RydWN0LCwsLCwsLCwsLCwsCnMxLExhbmd1YWdlLCJMYW5ndWFnZSBtb2RlbGluZy9nZW5lcmF0aW9uLFF1ZXN0aW9uIGFuc3dlcmluZyxRdWFudGl0YXRpdmUgcmVhc29uaW5nIiwiU3RhbmZvcmQgVW5pdmVyc2l0eSxVbml2ZXJzaXR5IG9mIFdhc2hpbmd0b24sQWxsZW4gSW5zdGl0dXRlIGZvciBBSSxDb250ZXh0dWFsIEFJIiwiTmlrbGFzIE11ZW5uaWdob2ZmLCBaaXRvbmcgWWFuZywgV2VpamlhIFNoaSwgWGlhbmcgTGlzYSBMaSwgTGkgRmVpLUZlaSwgSGFubmFuZWggSGFqaXNoaXJ6aSwgTHVrZSBaZXR0bGVtb3llciwgUGVyY3kgTGlhbmcsIEVtbWFudWVsIENhbmTDqHMsIFRhdHN1bm9yaSBIYXNoaW1vdG8iLDIwMjUtMDEtMTQsczE6IFNpbXBsZSB0ZXN0LXRpbWUgc2NhbGluZyxodHRwczovL2FyeGl2Lm9yZy9hYnMvMjUwMS4xOTM5MywxMjE5LjAsLCwzMjAwMDAwMDAwMC4wLDMyQiwsLCwgNC43TSB0b2tlbnMgKHRhYmxlIDUpLDAuMjcsIiIiV2UgcGVyZm9ybSBzdXBlcnZpc2VkIGZpbmUtdHVuaW5nIChTRlQpIG9mIGFuIG9mZi10aGUtc2hlbGYgcHJldHJhaW5lZCBtb2RlbCBvbiBvdXIgc21hbGwgZGF0YXNldCByZXF1aXJpbmcganVzdCAyNiBtaW51dGVzIG9mIHRyYWluaW5nIG9uIDE2IEgxMDAgR1BVcyIiIixOVklESUEgSDEwMCBTWE01IDgwR0IsLENvbmZpZGVudCwiVGVzdC10aW1lIHNjYWxpbmcgaXMgYSBwcm9taXNpbmcgbmV3IGFwcHJvYWNoIHRvIGxhbmd1YWdlIG1vZGVsaW5nIHRoYXQgdXNlcyBleHRyYSB0ZXN0LXRpbWUgY29tcHV0ZSB0byBpbXByb3ZlIHBlcmZvcm1hbmNlLiBSZWNlbnRseSwgT3BlbkFJJ3MgbzEgbW9kZWwgc2hvd2VkIHRoaXMgY2FwYWJpbGl0eSBidXQgZGlkIG5vdCBwdWJsaWNseSBzaGFyZSBpdHMgbWV0aG9kb2xvZ3ksIGxlYWRpbmcgdG8gbWFueSByZXBsaWNhdGlvbiBlZmZvcnRzLiBXZSBzZWVrIHRoZSBzaW1wbGVzdCBhcHByb2FjaCB0byBhY2hpZXZlIHRlc3QtdGltZSBzY2FsaW5nIGFuZCBzdHJvbmcgcmVhc29uaW5nIHBlcmZvcm1hbmNlLiBGaXJzdCwgd2UgY3VyYXRlIGEgc21hbGwgZGF0YXNldCBzMUsgb2YgMSwwMDAgcXVlc3Rpb25zIHBhaXJlZCB3aXRoIHJlYXNvbmluZyB0cmFjZXMgcmVseWluZyBvbiB0aHJlZSBjcml0ZXJpYSB3ZSB2YWxpZGF0ZSB0aHJvdWdoIGFibGF0aW9uczogZGlmZmljdWx0eSwgZGl2ZXJzaXR5LCBhbmQgcXVhbGl0eS4gU2Vjb25kLCB3ZSBkZXZlbG9wIGJ1ZGdldCBmb3JjaW5nIHRvIGNvbnRyb2wgdGVzdC10aW1lIGNvbXB1dGUgYnkgZm9yY2VmdWxseSB0ZXJtaW5hdGluZyB0aGUgbW9kZWwncyB0aGlua2luZyBwcm9jZXNzIG9yIGxlbmd0aGVuaW5nIGl0IGJ5IGFwcGVuZGluZyAiIldhaXQiIiBtdWx0aXBsZSB0aW1lcyB0byB0aGUgbW9kZWwncyBnZW5lcmF0aW9uIHdoZW4gaXQgdHJpZXMgdG8gZW5kLiBUaGlzIGNhbiBsZWFkIHRoZSBtb2RlbCB0byBkb3VibGUtY2hlY2sgaXRzIGFuc3dlciwgb2Z0ZW4gZml4aW5nIGluY29ycmVjdCByZWFzb25pbmcgc3RlcHMuIEFmdGVyIHN1cGVydmlzZWQgZmluZXR1bmluZyB0aGUgUXdlbjIuNS0zMkItSW5zdHJ1Y3QgbGFuZ3VhZ2UgbW9kZWwgb24gczFLIGFuZCBlcXVpcHBpbmcgaXQgd2l0aCBidWRnZXQgZm9yY2luZywgb3VyIG1vZGVsIHMxLTMyQiBleGNlZWRzIG8xLXByZXZpZXcgb24gY29tcGV0aXRpb24gbWF0aCBxdWVzdGlvbnMgYnkgdXAgdG8gMjclIChNQVRIIGFuZCBBSU1FMjQpLiBGdXJ0aGVyLCBzY2FsaW5nIHMxLTMyQiB3aXRoIGJ1ZGdldCBmb3JjaW5nIGFsbG93cyBleHRyYXBvbGF0aW5nIGJleW9uZCBpdHMgcGVyZm9ybWFuY2Ugd2l0aG91dCB0ZXN0LXRpbWUgaW50ZXJ2ZW50aW9uOiBmcm9tIDUwJSB0byA1NyUgb24gQUlNRTI0LiBPdXIgbW9kZWwsIGRhdGEsIGFuZCBjb2RlIGFyZSBvcGVuLXNvdXJjZSBhdCB0aGlzIGh0dHBzIFVSTCIsNS4wLCxPcGVuIHdlaWdodHMgKHVucmVzdHJpY3RlZCksIlVuaXRlZCBTdGF0ZXMgb2YgQW1lcmljYSxVbml0ZWQgU3RhdGVzIG9mIEFtZXJpY2EsVW5pdGVkIFN0YXRlcyBvZiBBbWVyaWNhLFVuaXRlZCBTdGF0ZXMgb2YgQW1lcmljYSIsUXdlbjIuNSBJbnN0cnVjdCAoNzJCKSw1Ljc4MTk2MzdlKzE4LCI5ODk1MDAwMDAwMDAwMDAgRkxPUCAvIEdQVSAvIHNlYyAqIDE2IEdQVXMgKiAyNiBtaW51dGVzICogNjAgc2VjIC8gbWluICogMC4zIFthc3N1bWVkIHV0aWxpemF0aW9uXSA9IDcuNDA5Mzc2ZSsxOCBGTE9QCgo2TkQgPSA2IEZMT1AgLyB0b2tlbiAvIHBhcmFtZXRlciAqIDMyICogMTBeOSBwYXJhbWV0ZXJzICogNDcwMDAwMCB0b2tlbnMgKiA1IGVwb2NocyA9IDQuNTEyZSsxOCBGTE9QCgpzcXJ0KDQuNTEyZSsxOCAqIDcuNDA5Mzc2ZSsxOCkgPSA1Ljc4MTk2MzdlKzE4IiwxNi4wLCwyMDI2LTA1LTI1IDEyOjMzOjU0KzAwOjAwLCwsLCwsIkFjYWRlbWlhLEFjYWRlbWlhLFJlc2VhcmNoIGNvbGxlY3RpdmUsSW5kdXN0cnkiLCwsLCxPcGVuIHNvdXJjZSwiQXBhY2hlIDIuMCBodHRwczovL2h1Z2dpbmdmYWNlLmNvL3NpbXBsZXNjYWxpbmcvczEtMzJCCgpBcGFjaGUgMi4wIGh0dHBzOi8vZ2l0aHViLmNvbS9zaW1wbGVzY2FsaW5nL3MxIiwsLCwsLDIyMDA2LjM4NzI1OTg1NjU4MywiSGFyZHdhcmUsT3BlcmF0aW9uIGNvdW50aW5nIixzaW1wbGVzY2FsaW5nLCwsLFllcwpNaW5pTWF4LVRleHQtMDEsTGFuZ3VhZ2UsIkxhbmd1YWdlIG1vZGVsaW5nL2dlbmVyYXRpb24sUXVlc3Rpb24gYW5zd2VyaW5nIixNaW5pTWF4LCJNaW5pTWF4LCBBb25pYW4gTGksIEJhbmd3ZWkgR29uZywgQm8gWWFuZywgQm9qaSBTaGFuLCBDaGFuZyBMaXUsIENoZW5nIFpodSwgQ2h1bmhhbyBaaGFuZywgQ29uZ2NoYW8gR3VvLCBEYSBDaGVuLCBEb25nIExpLCBFbndlaSBKaWFvLCBHZW5neGluIExpLCBHdW9qdW4gWmhhbmcsIEhhb2hhaSBTdW4sIEhvdXplIERvbmcsIEppYWRhaSBaaHUsIEppYXFpIFpodWFuZywgSmlheXVhbiBTb25nLCBKaW4gWmh1LCBKaW5ndGFvIEhhbiwgSmluZ3lhbmcgTGksIEp1bmJpbiBYaWUsIEp1bmhhbyBYdSwgSnVuamllIFlhbiwgS2Fpc2h1biBaaGFuZywgS2VjaGVuZyBYaWFvLCBLZXhpIEthbmcsIExlIEhhbiwgTGV5YW5nIFdhbmcsIExpYW5mZWkgWXUsIExpaGVuZyBGZW5nLCBMaW4gWmhlbmcsIExpbmJvIENoYWksIExvbmcgWGluZywgTWVpemhpIEp1LCBNaW5neXVhbiBDaGksIE1vemhpIFpoYW5nLCBQZWlrYWkgSHVhbmcsIFBlbmdjaGVuZyBOaXUsIFBlbmdmZWkgTGksIFBlbmd5dSBaaGFvLCBRaSBZYW5nLCBRaWRpIFh1LCBRaWV4aWFuZyBXYW5nLCBRaW4gV2FuZywgUWl1aHVpIExpLCBSdWl0YW8gTGVuZywgU2hlbmdtaW4gU2hpLCBTaHVxaSBZdSwgU2ljaGVuIExpLCBTb25ncXVhbiBaaHUsIFRhbyBIdWFuZywgVGlhbnJ1biBMaWFuZywgV2VpZ2FvIFN1biwgV2VpeHVhbiBTdW4sIFdlaXl1IENoZW5nLCBXZW5rYWkgTGksIFhpYW5nanVuIFNvbmcsIFhpYW8gU3UsIFhpYW9kb25nIEhhbiwgWGluamllIFpoYW5nLCBYaW56aHUgSG91LCBYdSBNaW4sIFh1biBab3UsIFh1eWFuZyBTaGVuLCBZYW4gR29uZywgWWluZ2ppZSBaaHUsIFlpcGVuZyBaaG91LCBZaXJhbiBaaG9uZywgWW9uZ3lpIEh1LCBZdWFueGlhbmcgRmFuLCBZdWUgWXUsIFl1ZmVuZyBZYW5nLCBZdWhhbyBMaSwgWXVuYW4gSHVhbmcsIFl1bmppIExpLCBZdW5wZW5nIEh1YW5nLCBZdW56aGkgWHUsIFl1eGluIE1hbywgWmVoYW4gTGksIFpla2FuZyBMaSwgWmV3ZWkgVGFvLCBaZXdlbiBZaW5nLCBaaGFveWFuZyBDb25nLCBaaGVuIFFpbiwgWmhlbmh1YSBGYW4sIFpoaWhhbmcgWXUsIFpodW8gSmlhbmcsIFppamlhIFd1IiwyMDI1LTAxLTE0LE1pbmlNYXgtMDE6IFNjYWxpbmcgRm91bmRhdGlvbiBNb2RlbHMgd2l0aCBMaWdodG5pbmcgQXR0ZW50aW9uLGh0dHBzOi8vYXJ4aXYub3JnL2Ficy8yNTAxLjA4MzEzLCwsLDQ1NjAwMDAwMDAwMC4wLCJUb3RhbCBQYXJhbWV0ZXJzOiA0NTZCCkFjdGl2YXRlZCBQYXJhbWV0ZXJzIHBlciBUb2tlbjogNDUuOUIKTnVtYmVyIExheWVyczogODAKSHlicmlkIEF0dGVudGlvbjogYSBzb2Z0bWF4IGF0dGVudGlvbiBpcyBwb3NpdGlvbmVkIGFmdGVyIGV2ZXJ5IDcgbGlnaHRuaW5nIGF0dGVudGlvbi4KTnVtYmVyIG9mIGF0dGVudGlvbiBoZWFkczogNjQKQXR0ZW50aW9uIGhlYWQgZGltZW5zaW9uOiAxMjgKTWl4dHVyZSBvZiBFeHBlcnRzOgpOdW1iZXIgb2YgZXhwZXJ0czogMzIKRXhwZXJ0IGhpZGRlbiBkaW1lbnNpb246IDkyMTYKVG9wLTIgcm91dGluZyBzdHJhdGVneQpQb3NpdGlvbmFsIEVuY29kaW5nOiBSb3RhcnkgUG9zaXRpb24gRW1iZWRkaW5nIChSb1BFKSBhcHBsaWVkIHRvIGhhbGYgb2YgdGhlIGF0dGVudGlvbiBoZWFkIGRpbWVuc2lvbiB3aXRoIGEgYmFzZSBmcmVxdWVuY3kgb2YgMTAsMDAwLDAwMApIaWRkZW4gU2l6ZTogNjE0NApWb2NhYiBTaXplOiAyMDAsMDY0IiwzLjE0MTc2MzJlKzI0LCI2IEZMT1AgLyB0b2tlbiAvIHBhcmFtZXRlciAqIDQ1LjkgKiAxMF45IGFjdGl2YXRlZCBwYXJhbWV0ZXJzICogMS4xNDA4ZSsxMyB0b2tlbnMgPSAzLjE0MTc2MzJlKzI0IEZMT1AKCiIiTGlrZWx5IiIgY29uZmlkZW5jZSBiZWNhdXNlIHRoZSBtb2RlbCBpcyBNb0UgKGZvcm11bGEgbWlnaHQgbm90IGJlIHRoYXQgYWNjdXJhdGUpIAoKZGF0YSB0cmFpbmVkIG9uIGlzICAxLjE0MDhlKzEzID0gKCgxNiBtaWxsaW9uICogNTAwKSs3LjIgdHJpbGxpb24gKyAzLjIgdHJpbGxpb24gKyAxIHRyaWxsaW9uKSIsNzIwMDAwMDAwMDAwMCw3LjJUIHRva2VucywsLE5WSURJQSBIODAwIFNYTTUsLExpa2VseSwiV2UgaW50cm9kdWNlIE1pbmlNYXgtMDEgc2VyaWVzLCBpbmNsdWRpbmcgTWluaU1heC1UZXh0LTAxIGFuZCBNaW5pTWF4LVZMLTAxLCB3aGljaCBhcmUgY29tcGFyYWJsZSB0byB0b3AtdGllciBtb2RlbHMgd2hpbGUgb2ZmZXJpbmcgc3VwZXJpb3IgY2FwYWJpbGl0aWVzIGluIHByb2Nlc3NpbmcgbG9uZ2VyIGNvbnRleHRzLiBUaGUgY29yZSBsaWVzIGluIGxpZ2h0bmluZyBhdHRlbnRpb24gYW5kIGl0cyBlZmZpY2llbnQgc2NhbGluZy4gVG8gbWF4aW1pemUgY29tcHV0YXRpb25hbCBjYXBhY2l0eSwgd2UgaW50ZWdyYXRlIGl0IHdpdGggTWl4dHVyZSBvZiBFeHBlcnRzIChNb0UpLCBjcmVhdGluZyBhIG1vZGVsIHdpdGggMzIgZXhwZXJ0cyBhbmQgNDU2IGJpbGxpb24gdG90YWwgcGFyYW1ldGVycywgb2Ygd2hpY2ggNDUuOSBiaWxsaW9uIGFyZSBhY3RpdmF0ZWQgZm9yIGVhY2ggdG9rZW4uIFdlIGRldmVsb3AgYW4gb3B0aW1pemVkIHBhcmFsbGVsIHN0cmF0ZWd5IGFuZCBoaWdobHkgZWZmaWNpZW50IGNvbXB1dGF0aW9uLWNvbW11bmljYXRpb24gb3ZlcmxhcCB0ZWNobmlxdWVzIGZvciBNb0UgYW5kIGxpZ2h0bmluZyBhdHRlbnRpb24uIFRoaXMgYXBwcm9hY2ggZW5hYmxlcyB1cyB0byBjb25kdWN0IGVmZmljaWVudCB0cmFpbmluZyBhbmQgaW5mZXJlbmNlIG9uIG1vZGVscyB3aXRoIGh1bmRyZWRzIG9mIGJpbGxpb25zIG9mIHBhcmFtZXRlcnMgYWNyb3NzIGNvbnRleHRzIHNwYW5uaW5nIG1pbGxpb25zIG9mIHRva2Vucy4gVGhlIGNvbnRleHQgd2luZG93IG9mIE1pbmlNYXgtVGV4dC0wMSBjYW4gcmVhY2ggdXAgdG8gMSBtaWxsaW9uIHRva2VucyBkdXJpbmcgdHJhaW5pbmcgYW5kIGV4dHJhcG9sYXRlIHRvIDQgbWlsbGlvbiB0b2tlbnMgZHVyaW5nIGluZmVyZW5jZSBhdCBhbiBhZmZvcmRhYmxlIGNvc3QuIE91ciB2aXNpb24tbGFuZ3VhZ2UgbW9kZWwsIE1pbmlNYXgtVkwtMDEgaXMgYnVpbHQgdGhyb3VnaCBjb250aW51ZWQgdHJhaW5pbmcgd2l0aCA1MTIgYmlsbGlvbiB2aXNpb24tbGFuZ3VhZ2UgdG9rZW5zLiBFeHBlcmltZW50cyBvbiBib3RoIHN0YW5kYXJkIGFuZCBpbi1ob3VzZSBiZW5jaG1hcmtzIHNob3cgdGhhdCBvdXIgbW9kZWxzIG1hdGNoIHRoZSBwZXJmb3JtYW5jZSBvZiBzdGF0ZS1vZi10aGUtYXJ0IG1vZGVscyBsaWtlIEdQVC00byBhbmQgQ2xhdWRlLTMuNS1Tb25uZXQgd2hpbGUgb2ZmZXJpbmcgMjAtMzIgdGltZXMgbG9uZ2VyIGNvbnRleHQgd2luZG93LiBXZSBwdWJsaWNseSByZWxlYXNlIE1pbmlNYXgtMDEgYXQgdGhpcyBodHRwcyBVUkwuIiwsLE9wZW4gd2VpZ2h0cyAocmVzdHJpY3RlZCB1c2UpLENoaW5hLCwsLCwsMjAyNi0wMy0xMCAyMDoxNDoyNiswMDowMCwsLCwxMjgwMDAwMDAuMCwxLjI4ZTgsSW5kdXN0cnksLCwsLFVucmVsZWFzZWQsImh0dHBzOi8vaHVnZ2luZ2ZhY2UuY28vTWluaU1heEFJL01pbmlNYXgtVGV4dC0wMQoKIiJNaW5pTWF4IG1heSB0ZXJtaW5hdGUgdGhpcyBBZ3JlZW1lbnQgaWYgeW91IGFyZSBpbiBicmVhY2ggb2YgYW55IHRlcm0gb3IgY29uZGl0aW9uIG9mIHRoaXMgQWdyZWVtZW50LiIiCgpjb2RlIHNlZW1zIHRvIGJlIGp1c3QgaW5mZXJlbmNlIGNvZGU6IApodHRwczovL2dpdGh1Yi5jb20vTWluaU1heC1BSS9NaW5pTWF4LTAxIixUcnVlLCwsLCwsT3BlcmF0aW9uIGNvdW50aW5nLE1pbmlNYXhBSSwsLCxZZXMKTWluaU1heC1WTC0wMSwiVmlzaW9uLExhbmd1YWdlLE11bHRpbW9kYWwiLCJWaXN1YWwgcXVlc3Rpb24gYW5zd2VyaW5nLExhbmd1YWdlIG1vZGVsaW5nL2dlbmVyYXRpb24sUXVlc3Rpb24gYW5zd2VyaW5nIixNaW5pTWF4LCJNaW5pTWF4LCBBb25pYW4gTGksIEJhbmd3ZWkgR29uZywgQm8gWWFuZywgQm9qaSBTaGFuLCBDaGFuZyBMaXUsIENoZW5nIFpodSwgQ2h1bmhhbyBaaGFuZywgQ29uZ2NoYW8gR3VvLCBEYSBDaGVuLCBEb25nIExpLCBFbndlaSBKaWFvLCBHZW5neGluIExpLCBHdW9qdW4gWmhhbmcsIEhhb2hhaSBTdW4sIEhvdXplIERvbmcsIEppYWRhaSBaaHUsIEppYXFpIFpodWFuZywgSmlheXVhbiBTb25nLCBKaW4gWmh1LCBKaW5ndGFvIEhhbiwgSmluZ3lhbmcgTGksIEp1bmJpbiBYaWUsIEp1bmhhbyBYdSwgSnVuamllIFlhbiwgS2Fpc2h1biBaaGFuZywgS2VjaGVuZyBYaWFvLCBLZXhpIEthbmcsIExlIEhhbiwgTGV5YW5nIFdhbmcsIExpYW5mZWkgWXUsIExpaGVuZyBGZW5nLCBMaW4gWmhlbmcsIExpbmJvIENoYWksIExvbmcgWGluZywgTWVpemhpIEp1LCBNaW5neXVhbiBDaGksIE1vemhpIFpoYW5nLCBQZWlrYWkgSHVhbmcsIFBlbmdjaGVuZyBOaXUsIFBlbmdmZWkgTGksIFBlbmd5dSBaaGFvLCBRaSBZYW5nLCBRaWRpIFh1LCBRaWV4aWFuZyBXYW5nLCBRaW4gV2FuZywgUWl1aHVpIExpLCBSdWl0YW8gTGVuZywgU2hlbmdtaW4gU2hpLCBTaHVxaSBZdSwgU2ljaGVuIExpLCBTb25ncXVhbiBaaHUsIFRhbyBIdWFuZywgVGlhbnJ1biBMaWFuZywgV2VpZ2FvIFN1biwgV2VpeHVhbiBTdW4sIFdlaXl1IENoZW5nLCBXZW5rYWkgTGksIFhpYW5nanVuIFNvbmcsIFhpYW8gU3UsIFhpYW9kb25nIEhhbiwgWGluamllIFpoYW5nLCBYaW56aHUgSG91LCBYdSBNaW4sIFh1biBab3UsIFh1eWFuZyBTaGVuLCBZYW4gR29uZywgWWluZ2ppZSBaaHUsIFlpcGVuZyBaaG91LCBZaXJhbiBaaG9uZywgWW9uZ3lpIEh1LCBZdWFueGlhbmcgRmFuLCBZdWUgWXUsIFl1ZmVuZyBZYW5nLCBZdWhhbyBMaSwgWXVuYW4gSHVhbmcsIFl1bmppIExpLCBZdW5wZW5nIEh1YW5nLCBZdW56aGkgWHUsIFl1eGluIE1hbywgWmVoYW4gTGksIFpla2FuZyBMaSwgWmV3ZWkgVGFvLCBaZXdlbiBZaW5nLCBaaGFveWFuZyBDb25nLCBaaGVuIFFpbiwgWmhlbmh1YSBGYW4sIFpoaWhhbmcgWXUsIFpodW8gSmlhbmcsIFppamlhIFd1IiwyMDI1LTAxLTE0LE1pbmlNYXgtMDE6IFNjYWxpbmcgRm91bmRhdGlvbiBNb2RlbHMgd2l0aCBMaWdodG5pbmcgQXR0ZW50aW9uLGh0dHBzOi8vYXJ4aXYub3JnL2Ficy8yNTAxLjA4MzEzLCwsLCwsMi4xMjM4ODQ4ZSsyNCwxLjk4Mjg4ZSsyNCBGTE9QIFtiYXNlIG1vZGVsIGNvbXB1dGVdICsgMS40MTAwNDhlKzIzIEZMT1AgW2FkZHRpb25hbCB2aXNpb24tbGFuZ3VhZ2UgZmluZXR1bmUgY29tcHV0ZV0gPSAyLjEyMzg4NDhlKzI0IEZMT1AsLCIiIk1pbmlNYXgtVkwtMDEgdW5kZXJnb2VzIGFkZGl0aW9uYWwgdHJhaW5pbmcgd2l0aCA1MTIgYmlsbGlvbiB2aXNpb24tbGFuZ3VhZ2UgdG9rZW5zIiIiLCwsTlZJRElBIEg4MDAgU1hNNSwsTGlrZWx5LCJXZSBpbnRyb2R1Y2UgTWluaU1heC0wMSBzZXJpZXMsIGluY2x1ZGluZyBNaW5pTWF4LVRleHQtMDEgYW5kIE1pbmlNYXgtVkwtMDEsIHdoaWNoIGFyZSBjb21wYXJhYmxlIHRvIHRvcC10aWVyIG1vZGVscyB3aGlsZSBvZmZlcmluZyBzdXBlcmlvciBjYXBhYmlsaXRpZXMgaW4gcHJvY2Vzc2luZyBsb25nZXIgY29udGV4dHMuIFRoZSBjb3JlIGxpZXMgaW4gbGlnaHRuaW5nIGF0dGVudGlvbiBhbmQgaXRzIGVmZmljaWVudCBzY2FsaW5nLiBUbyBtYXhpbWl6ZSBjb21wdXRhdGlvbmFsIGNhcGFjaXR5LCB3ZSBpbnRlZ3JhdGUgaXQgd2l0aCBNaXh0dXJlIG9mIEV4cGVydHMgKE1vRSksIGNyZWF0aW5nIGEgbW9kZWwgd2l0aCAzMiBleHBlcnRzIGFuZCA0NTYgYmlsbGlvbiB0b3RhbCBwYXJhbWV0ZXJzLCBvZiB3aGljaCA0NS45IGJpbGxpb24gYXJlIGFjdGl2YXRlZCBmb3IgZWFjaCB0b2tlbi4gV2UgZGV2ZWxvcCBhbiBvcHRpbWl6ZWQgcGFyYWxsZWwgc3RyYXRlZ3kgYW5kIGhpZ2hseSBlZmZpY2llbnQgY29tcHV0YXRpb24tY29tbXVuaWNhdGlvbiBvdmVybGFwIHRlY2huaXF1ZXMgZm9yIE1vRSBhbmQgbGlnaHRuaW5nIGF0dGVudGlvbi4gVGhpcyBhcHByb2FjaCBlbmFibGVzIHVzIHRvIGNvbmR1Y3QgZWZmaWNpZW50IHRyYWluaW5nIGFuZCBpbmZlcmVuY2Ugb24gbW9kZWxzIHdpdGggaHVuZHJlZHMgb2YgYmlsbGlvbnMgb2YgcGFyYW1ldGVycyBhY3Jvc3MgY29udGV4dHMgc3Bhbm5pbmcgbWlsbGlvbnMgb2YgdG9rZW5zLiBUaGUgY29udGV4dCB3aW5kb3cgb2YgTWluaU1heC1UZXh0LTAxIGNhbiByZWFjaCB1cCB0byAxIG1pbGxpb24gdG9rZW5zIGR1cmluZyB0cmFpbmluZyBhbmQgZXh0cmFwb2xhdGUgdG8gNCBtaWxsaW9uIHRva2VucyBkdXJpbmcgaW5mZXJlbmNlIGF0IGFuIGFmZm9yZGFibGUgY29zdC4gT3VyIHZpc2lvbi1sYW5ndWFnZSBtb2RlbCwgTWluaU1heC1WTC0wMSBpcyBidWlsdCB0aHJvdWdoIGNvbnRpbnVlZCB0cmFpbmluZyB3aXRoIDUxMiBiaWxsaW9uIHZpc2lvbi1sYW5ndWFnZSB0b2tlbnMuIEV4cGVyaW1lbnRzIG9uIGJvdGggc3RhbmRhcmQgYW5kIGluLWhvdXNlIGJlbmNobWFya3Mgc2hvdyB0aGF0IG91ciBtb2RlbHMgbWF0Y2ggdGhlIHBlcmZvcm1hbmNlIG9mIHN0YXRlLW9mLXRoZS1hcnQgbW9kZWxzIGxpa2UgR1BULTRvIGFuZCBDbGF1ZGUtMy41LVNvbm5ldCB3aGlsZSBvZmZlcmluZyAyMC0zMiB0aW1lcyBsb25nZXIgY29udGV4dCB3aW5kb3cuIFdlIHB1YmxpY2x5IHJlbGVhc2UgTWluaU1heC0wMSBhdCB0aGlzIGh0dHBzIFVSTC4iLCwsT3BlbiB3ZWlnaHRzIChyZXN0cmljdGVkIHVzZSksQ2hpbmEsTWluaU1heC1UZXh0LTAxLDEuNDEwMDQ4ZSsyMywiQXNzdW1pbmcgc2FtZSBhbW91bnQgb2YgYWN0aXZhdGVkIHBhcmFtZXRlcnMgKDQ1LjkgKiAxMF45KSBhcyBmb3IgdGhlIGJhc2UgbW9kZWw6Cgo2IEZMT1AgLyBwYXJhbWV0ZXIgLyB0b2tlbiAqIDQ1LjkgKiAxMF45IGFjdGl2YXRlZCBwYXJhbWV0ZXJzICogNTEyICogMTBeOSB0b2tlbnMgPSAxLjQxMDA0OGUrMjMgRkxPUCIsLCwyMDI1LTExLTI4IDExOjUzOjQ0KzAwOjAwLCwsLCwsSW5kdXN0cnksLCwsLFVucmVsZWFzZWQsImh0dHBzOi8vaHVnZ2luZ2ZhY2UuY28vTWluaU1heEFJL01pbmlNYXgtVkwtMDEKCiIiTWluaU1heCBtYXkgdGVybWluYXRlIHRoaXMgQWdyZWVtZW50IGlmIHlvdSBhcmUgaW4gYnJlYWNoIG9mIGFueSB0ZXJtIG9yIGNvbmRpdGlvbiBvZiB0aGlzIEFncmVlbWVudC4iIgoKY29kZSBzZWVtcyB0byBiZSBqdXN0IGluZmVyZW5jZSBjb2RlOiAKaHR0cHM6Ly9naXRodWIuY29tL01pbmlNYXgtQUkvTWluaU1heC0wMSIsVHJ1ZSwsLCwsLE9wZXJhdGlvbiBjb3VudGluZyxNaW5pTWF4QUksLCwsWWVzCk9wZW5CaW9MTE0tTGxhbWEzLTcwQiwiTGFuZ3VhZ2UsTWVkaWNpbmUiLCJMYW5ndWFnZSBtb2RlbGluZy9nZW5lcmF0aW9uLFF1ZXN0aW9uIGFuc3dlcmluZyxNZWRpY2FsIGRpYWdub3NpcyIsU2FhbWEsIkFua2l0IFBhbCwgTWFsYWlrYW5uYW4gU2Fua2FyYXN1YmJ1IiwyMDI1LTAxLTE0LEludHJvZHVjaW5nIE9wZW5CaW9MTE0tTGxhbWEzLTcwQiAmIDhCOiBTYWFtYeKAmXMgQUkgUmVzZWFyY2ggTGFiIFJlbGVhc2VkIHRoZSBNb3N0IE9wZW5seSBBdmFpbGFibGUgTWVkaWNhbC1Eb21haW4gTExNcyB0byBEYXRlISxodHRwczovL3d3dy5zYWFtYS5jb20vb3BlbmJpb2xsbS1sbGFtYTMtc2FhbWEtbWVkaWNhbC1sbG1zLywsLCw3MDAwMDAwMDAwMC4wLDcwQiwsLCwsLCxOVklESUEgSDEwMCBTWE01IDgwR0IsLENvbmZpZGVudCwiSW50cm9kdWNpbmcgT3BlbkJpb0xMTS03MEI6IEEgU3RhdGUtb2YtdGhlLUFydCBPcGVuIFNvdXJjZSBCaW9tZWRpY2FsIExhcmdlIExhbmd1YWdlIE1vZGVsCgpPcGVuQmlvTExNLTcwQiBpcyBhbiBhZHZhbmNlZCBvcGVuIHNvdXJjZSBsYW5ndWFnZSBtb2RlbCBkZXNpZ25lZCBzcGVjaWZpY2FsbHkgZm9yIHRoZSBiaW9tZWRpY2FsIGRvbWFpbi4gRGV2ZWxvcGVkIGJ5IFNhYW1hIEFJIExhYnMsIHRoaXMgbW9kZWwgbGV2ZXJhZ2VzIGN1dHRpbmctZWRnZSB0ZWNobmlxdWVzIHRvIGFjaGlldmUgc3RhdGUtb2YtdGhlLWFydCBwZXJmb3JtYW5jZSBvbiBhIHdpZGUgcmFuZ2Ugb2YgYmlvbWVkaWNhbCB0YXNrcy4KCvCfj6UgQmlvbWVkaWNhbCBTcGVjaWFsaXphdGlvbjogT3BlbkJpb0xMTS03MEIgaXMgdGFpbG9yZWQgZm9yIHRoZSB1bmlxdWUgbGFuZ3VhZ2UgYW5kIGtub3dsZWRnZSByZXF1aXJlbWVudHMgb2YgdGhlIG1lZGljYWwgYW5kIGxpZmUgc2NpZW5jZXMgZmllbGRzLiBJdCB3YXMgZmluZS10dW5lZCBvbiBhIHZhc3QgY29ycHVzIG9mIGhpZ2gtcXVhbGl0eSBiaW9tZWRpY2FsIGRhdGEsIGVuYWJsaW5nIGl0IHRvIHVuZGVyc3RhbmQgYW5kIGdlbmVyYXRlIHRleHQgd2l0aCBkb21haW4tc3BlY2lmaWMgYWNjdXJhY3kgYW5kIGZsdWVuY3kuCgrwn46TIFN1cGVyaW9yIFBlcmZvcm1hbmNlOiBXaXRoIDcwIGJpbGxpb24gcGFyYW1ldGVycywgT3BlbkJpb0xMTS03MEIgb3V0cGVyZm9ybXMgb3RoZXIgb3BlbiBzb3VyY2UgYmlvbWVkaWNhbCBsYW5ndWFnZSBtb2RlbHMgb2Ygc2ltaWxhciBzY2FsZS4gSXQgaGFzIGFsc28gZGVtb25zdHJhdGVkIGJldHRlciByZXN1bHRzIGNvbXBhcmVkIHRvIGxhcmdlciBwcm9wcmlldGFyeSAmIG9wZW4tc291cmNlIG1vZGVscyBsaWtlIEdQVC00LCBHZW1pbmksIE1lZGl0cm9uLTcwQiwgTWVkLVBhTE0tMSAmIE1lZC1QYUxNLTIgb24gYmlvbWVkaWNhbCBiZW5jaG1hcmtzLiIsNC4wLCxPcGVuIHdlaWdodHMgKHJlc3RyaWN0ZWQgdXNlKSxVbml0ZWQgU3RhdGVzIG9mIEFtZXJpY2EsTGxhbWEgMy03MEIsLCw4LjAsLDIwMjUtMTEtMjggMTE6NTM6NDQrMDA6MDAsLCwsLCwsLCwsLFVucmVsZWFzZWQsIkxsYW1hIDMgbGljZW5zZQpodHRwczovL2h1Z2dpbmdmYWNlLmNvL2FhZGl0eWEvTGxhbWEzLU9wZW5CaW9MTE0tNzBCIiwsLCwsLDExMDAzLjE5MzYyOTkyODI5MiwsYWFkaXR5YSwsLCxZZXMKT3BlbkJpb0xMTS1MbGFtYTMtOEIsIkxhbmd1YWdlLE1lZGljaW5lIiwiTGFuZ3VhZ2UgbW9kZWxpbmcvZ2VuZXJhdGlvbixRdWVzdGlvbiBhbnN3ZXJpbmcsTWVkaWNhbCBkaWFnbm9zaXMiLFNhYW1hLCJBbmtpdCBQYWwsIE1hbGFpa2FubmFuIFNhbmthcmFzdWJidSIsMjAyNS0wMS0xNCxJbnRyb2R1Y2luZyBPcGVuQmlvTExNLUxsYW1hMy03MEIgJiA4QjogU2FhbWHigJlzIEFJIFJlc2VhcmNoIExhYiBSZWxlYXNlZCB0aGUgTW9zdCBPcGVubHkgQXZhaWxhYmxlIE1lZGljYWwtRG9tYWluIExMTXMgdG8gRGF0ZSEsaHR0cHM6Ly93d3cuc2FhbWEuY29tL29wZW5iaW9sbG0tbGxhbWEzLXNhYW1hLW1lZGljYWwtbGxtcy8sLCwsODAwMDAwMDAwMC4wLDhCLCwsLCwsLE5WSURJQSBIMTAwIFNYTTUgODBHQiwsQ29uZmlkZW50LCJJbnRyb2R1Y2luZyBPcGVuQmlvTExNLThCOiBBIFN0YXRlLW9mLXRoZS1BcnQgT3BlbiBTb3VyY2UgQmlvbWVkaWNhbCBMYXJnZSBMYW5ndWFnZSBNb2RlbAoKT3BlbkJpb0xMTS04QiBpcyBhbiBhZHZhbmNlZCBvcGVuIHNvdXJjZSBsYW5ndWFnZSBtb2RlbCBkZXNpZ25lZCBzcGVjaWZpY2FsbHkgZm9yIHRoZSBiaW9tZWRpY2FsIGRvbWFpbi4gRGV2ZWxvcGVkIGJ5IFNhYW1hIEFJIExhYnMsIHRoaXMgbW9kZWwgbGV2ZXJhZ2VzIGN1dHRpbmctZWRnZSB0ZWNobmlxdWVzIHRvIGFjaGlldmUgc3RhdGUtb2YtdGhlLWFydCBwZXJmb3JtYW5jZSBvbiBhIHdpZGUgcmFuZ2Ugb2YgYmlvbWVkaWNhbCB0YXNrcy4KCvCfj6UgQmlvbWVkaWNhbCBTcGVjaWFsaXphdGlvbjogT3BlbkJpb0xMTS04QiBpcyB0YWlsb3JlZCBmb3IgdGhlIHVuaXF1ZSBsYW5ndWFnZSBhbmQga25vd2xlZGdlIHJlcXVpcmVtZW50cyBvZiB0aGUgbWVkaWNhbCBhbmQgbGlmZSBzY2llbmNlcyBmaWVsZHMuIEl0IHdhcyBmaW5lLXR1bmVkIG9uIGEgdmFzdCBjb3JwdXMgb2YgaGlnaC1xdWFsaXR5IGJpb21lZGljYWwgZGF0YSwgZW5hYmxpbmcgaXQgdG8gdW5kZXJzdGFuZCBhbmQgZ2VuZXJhdGUgdGV4dCB3aXRoIGRvbWFpbi1zcGVjaWZpYyBhY2N1cmFjeSBhbmQgZmx1ZW5jeS4KCvCfjpMgU3VwZXJpb3IgUGVyZm9ybWFuY2U6IFdpdGggOCBiaWxsaW9uIHBhcmFtZXRlcnMsIE9wZW5CaW9MTE0tOEIgb3V0cGVyZm9ybXMgb3RoZXIgb3BlbiBzb3VyY2UgYmlvbWVkaWNhbCBsYW5ndWFnZSBtb2RlbHMgb2Ygc2ltaWxhciBzY2FsZS4gSXQgaGFzIGFsc28gZGVtb25zdHJhdGVkIGJldHRlciByZXN1bHRzIGNvbXBhcmVkIHRvIGxhcmdlciBwcm9wcmlldGFyeSAmIG9wZW4tc291cmNlIG1vZGVscyBsaWtlIEdQVC0zLjUgYW5kIE1lZGl0cm9uLTcwQiBvbiBiaW9tZWRpY2FsIGJlbmNobWFya3MuIiwsLE9wZW4gd2VpZ2h0cyAocmVzdHJpY3RlZCB1c2UpLFVuaXRlZCBTdGF0ZXMgb2YgQW1lcmljYSxMbGFtYSAzLThCLCwsMS4wLCwyMDI1LTExLTI4IDExOjUzOjQ0KzAwOjAwLCwsLCwsLCwsLCxVbnJlbGVhc2VkLCJMbGFtYSAzIGxpY2Vuc2UKaHR0cHM6Ly9odWdnaW5nZmFjZS5jby9hYWRpdHlhL0xsYW1hMy1PcGVuQmlvTExNLThCIiwsLCwsLDc1NS43MTM4NDgyMDkzNjA3LCxhYWRpdHlhLCwsLFllcwpTZW5zZU5vdmEgVW5pZmllZCBMYXJnZSBNb2RlbCxMYW5ndWFnZSwsU2Vuc2VUaW1lLFNlbnNlVGltZSwyMDI1LTAxLTEzLCJTZW5zZVRpbWUgTGF1bmNoZXMgdGhlIFNlbnNlTm92YSBVbmlmaWVkIExhcmdlIE1vZGVsLCBDbGluY2hlcyBUb3AgUmFua2luZ3MgQWNyb3NzIEtleSBNb2RlbCBCZW5jaG1hcmsgRXZhbHVhdGlvbnMiLGh0dHBzOi8vd3d3LnNlbnNldGltZS5jb20vZW4vbmV3cy1kZXRhaWwvNTExNjkzMTc/Y2F0ZWdvcnlJZD0xMDcyLCwsLCwsLCwsLCwsLCxVbmtub3duLCJTZW5zZVRpbWUgaGFzIG9mZmljaWFsbHkgbGF1bmNoZWQgdGhlIFNlbnNlTm92YSBVbmlmaWVkIExhcmdlIE1vZGVsLCBsZWFkaW5nIHRoZSB3YXkgaW4gbmF0aXZlbHkgaW50ZWdyYXRlZCBtb2RhbGl0aWVzLiBUaGlzIG1vZGVsLCB3aGljaCB1bmlmaWVzIGluLWRlcHRoIHJlYXNvbmluZyBhbmQgbXVsdGltb2RhbCBpbmZvcm1hdGlvbiBwcm9jZXNzaW5nIGNhcGFiaWxpdGllcywgY2xpbmNoZWQgZmlyc3QgcGxhY2Ugb24gdHdvIGNvbXByZWhlbnNpdmUgYmVuY2htYXJrcywgb25lIG9uIHRlc3RpbmcgbGFuZ3VhZ2UgY2FwYWJpbGl0aWVzIGFuZCB0aGUgb3RoZXIgb24gdmlzdWFsIGNvbnRlbnQgdW5kZXJzdGFuZGluZy4KCkFjY29yZGluZyB0byB0aGUgbGF0ZXN0IOKAnDIwMjQgQ2hpbmVzZSBMYXJnZSBNb2RlbCBCZW5jaG1hcmsgUmVwb3J04oCdIGJ5IFN1cGVyQ0xVRSwgYSBsZWFkaW5nIG1vZGVsIGV2YWx1YXRpb24gaW5zdGl0dXRlLCB0aGUgU2Vuc2VOb3ZhIFVuaWZpZWQgTGFyZ2UgTW9kZWwgYWNoaWV2ZWQgYW4gb3V0c3RhbmRpbmcgc2NvcmUgb2YgNjguMywgcmFua2luZyBmaXJzdCBwbGFjZSBpbiBDaGluYSB0b2dldGhlciB3aXRoIERlZXBTZWVrIFYzLiIsLCwsSG9uZyBLb25nLCwsLCwsMjAyNS0xMS0yOCAxMTo1Mzo0NCswMDowMCwsLCwsLEluZHVzdHJ5LCwsLCwsLFRydWUsLCwsLCwsLCwsLApTdGFibGUgUG9pbnQgQXdhcmUgM0QgKFNQQVIzRCksM0QgbW9kZWxpbmcsM0QgcmVjb25zdHJ1Y3Rpb24sIlN0YWJpbGl0eSBBSSxVbml2ZXJzaXR5IG9mIElsbGlub2lzIFVyYmFuYS1DaGFtcGFpZ24gKFVJVUMpIiwiWml4dWFuIEh1YW5nLCBNYXJrIEJvc3MsIEFhcnlhbWFuIFZhc2lzaHRhLCBKYW1lcyBNLiBSZWhnLCBWYXJ1biBKYW1wYW5pIiwyMDI1LTAxLTA4LFNQQVIzRDogU3RhYmxlIFBvaW50LUF3YXJlIFJlY29uc3RydWN0aW9uIG9mIDNEIE9iamVjdHMgZnJvbSBTaW5nbGUgSW1hZ2VzLGh0dHBzOi8vYXJ4aXYub3JnL2Ficy8yNTAxLjA0Njg5LCxTT1RBIGltcHJvdmVtZW50LCJUYWJsZSAxLiBRdWFudGl0YXRpdmUgQ29tcGFyaXNvbnMgb24gR1NPIFsxNV0uIFNQQVIzRCBwZXJmb3JtcyBmYXZvcmFibHkgdG8gb3RoZXIgc3RhdGUtb2YtdGhlLWFydCBtZXRob2RzCgpUYWJsZSAyLiBRdWFudGl0YXRpdmUgQ29tcGFyaXNvbnMgb24gT21uaU9iamVjdDNEIFs2M10uIFNQQVIzRCBwZXJmb3JtcyBmYXZvcmFibHkgdG8gb3RoZXIgc3RhdGUtb2YtdGhlLWFydCBtZXRob2RzLiIsLCwsLCwsLCwsLFVua25vd24sIldlIHN0dWR5IHRoZSBwcm9ibGVtIG9mIHNpbmdsZS1pbWFnZSAzRCBvYmplY3QgcmVjb25zdHJ1Y3Rpb24uIFJlY2VudCB3b3JrcyBoYXZlIGRpdmVyZ2VkIGludG8gdHdvIGRpcmVjdGlvbnM6IHJlZ3Jlc3Npb24tYmFzZWQgbW9kZWxpbmcgYW5kIGdlbmVyYXRpdmUgbW9kZWxpbmcuIFJlZ3Jlc3Npb24gbWV0aG9kcyBlZmZpY2llbnRseSBpbmZlciB2aXNpYmxlIHN1cmZhY2VzLCBidXQgc3RydWdnbGUgd2l0aCBvY2NsdWRlZCByZWdpb25zLiBHZW5lcmF0aXZlIG1ldGhvZHMgaGFuZGxlIHVuY2VydGFpbiByZWdpb25zIGJldHRlciBieSBtb2RlbGluZyBkaXN0cmlidXRpb25zLCBidXQgYXJlIGNvbXB1dGF0aW9uYWxseSBleHBlbnNpdmUgYW5kIHRoZSBnZW5lcmF0aW9uIGlzIG9mdGVuIG1pc2FsaWduZWQgd2l0aCB2aXNpYmxlIHN1cmZhY2VzLiBJbiB0aGlzIHBhcGVyLCB3ZSBwcmVzZW50IFNQQVIz</x:v>
      </x:c>
    </x:row>
    <x:row r="61" ht="18" customHeight="1">
      <x:c r="A61" s="17" t="n">
        <x:v>56</x:v>
      </x:c>
      <x:c r="B61" s="17" t="n">
        <x:v>310</x:v>
      </x:c>
      <x:c r="C61" s="160" t="str">
        <x:v>RCwgYSBub3ZlbCB0d28tc3RhZ2UgYXBwcm9hY2ggYWltaW5nIHRvIHRha2UgdGhlIGJlc3Qgb2YgYm90aCBkaXJlY3Rpb25zLiBUaGUgZmlyc3Qgc3RhZ2Ugb2YgU1BBUjNEIGdlbmVyYXRlcyBzcGFyc2UgM0QgcG9pbnQgY2xvdWRzIHVzaW5nIGEgbGlnaHR3ZWlnaHQgcG9pbnQgZGlmZnVzaW9uIG1vZGVsLCB3aGljaCBoYXMgYSBmYXN0IHNhbXBsaW5nIHNwZWVkLiBUaGUgc2Vjb25kIHN0YWdlIHVzZXMgYm90aCB0aGUgc2FtcGxlZCBwb2ludCBjbG91ZCBhbmQgdGhlIGlucHV0IGltYWdlIHRvIGNyZWF0ZSBoaWdobHkgZGV0YWlsZWQgbWVzaGVzLiBPdXIgdHdvLXN0YWdlIGRlc2lnbiBlbmFibGVzIHByb2JhYmlsaXN0aWMgbW9kZWxpbmcgb2YgdGhlIGlsbC1wb3NlZCBzaW5nbGUtaW1hZ2UgM0QgdGFzayB3aGlsZSBtYWludGFpbmluZyBoaWdoIGNvbXB1dGF0aW9uYWwgZWZmaWNpZW5jeSBhbmQgZ3JlYXQgb3V0cHV0IGZpZGVsaXR5LiBVc2luZyBwb2ludCBjbG91ZHMgYXMgYW4gaW50ZXJtZWRpYXRlIHJlcHJlc2VudGF0aW9uIGZ1cnRoZXIgYWxsb3dzIGZvciBpbnRlcmFjdGl2ZSB1c2VyIGVkaXRzLiBFdmFsdWF0ZWQgb24gZGl2ZXJzZSBkYXRhc2V0cywgU1BBUjNEIGRlbW9uc3RyYXRlcyBzdXBlcmlvciBwZXJmb3JtYW5jZSBvdmVyIHByZXZpb3VzIHN0YXRlLW9mLXRoZS1hcnQgbWV0aG9kcywgYXQgYW4gaW5mZXJlbmNlIHNwZWVkIG9mIDAuNyBzZWNvbmRzLiBQcm9qZWN0IHBhZ2Ugd2l0aCBjb2RlIGFuZCBtb2RlbDogdGhpcyBodHRwcyBVUkwiLCwsT3BlbiB3ZWlnaHRzIChyZXN0cmljdGVkIHVzZSksIlVuaXRlZCBLaW5nZG9tIG9mIEdyZWF0IEJyaXRhaW4gYW5kIE5vcnRoZXJuIElyZWxhbmQsVW5pdGVkIFN0YXRlcyBvZiBBbWVyaWNhIiwsLCwsLDIwMjYtMDItMTEgMTk6MjY6MjcrMDA6MDAsLCwsLCwiSW5kdXN0cnksQWNhZGVtaWEiLCwsLCxVbnJlbGVhc2VkLCJUaGlzIG1vZGVsIGlzIGZyZWUgZm9yIGJvdGggY29tbWVyY2lhbCBhbmQgbm9uLWNvbW1lcmNpYWwgdXNlIHVuZGVyIHRoZSBwZXJtaXNzaXZlIFN0YWJpbGl0eSBBSSBDb21tdW5pdHkgTGljZW5zZS4gCgpodHRwczovL2h1Z2dpbmdmYWNlLmNvL3N0YWJpbGl0eWFpL3N0YWJsZS1wb2ludC1hd2FyZS0zZAoKaHR0cHM6Ly9naXRodWIuY29tL1N0YWJpbGl0eS1BSS9zdGFibGUtcG9pbnQtYXdhcmUtM2QiLCwsLCwsLCxzdGFiaWxpdHlhaSwsLCxZZXMKIkNvc21vcy0xLjAtCkRpZmZ1c2lvbi0xNEIgVmlkZW8yV29ybGQiLCJSb2JvdGljcyxWaXNpb24sVmlkZW8iLCJSb2JvdGljIG1hbmlwdWxhdGlvbixTZWxmLWRyaXZpbmcgY2FyLFZpZGVvIGdlbmVyYXRpb24iLE5WSURJQSwiTlZJRElBOiBOaWtldCBBZ2Fyd2FsLCBBcnNsYW4gQWxpLCBNYWNpZWogQmFsYSwgWW9nZXNoIEJhbGFqaSwgRXJpayBCYXJrZXIsIFRpZmZhbnkgQ2FpLCBQcml0aHZpaml0IENoYXR0b3BhZGh5YXksIFlvbmd4aW4gQ2hlbiwgWWluIEN1aSwgWWlmYW4gRGluZywgRGFuaWVsIER3b3Jha293c2tpLCBKaWFvamlhbyBGYW4sIE1pY2hlbGUgRmVuemksIEZyYW5jZXNjbyBGZXJyb25pLCBTYW5qYSBGaWRsZXIsIERpZXRlciBGb3gsIFNvbmd3ZWkgR2UsIFl1bmhhbyBHZSwgSmlud2VpIEd1LCBTaWRkaGFydGggR3VydXJhbmksIEV0aGFuIEhlLCBKaWFodWkgSHVhbmcsIEphY29iIEh1ZmZtYW4sIFBvb3lhIEphbm5hdHksIEppbmd5aSBKaW4sIFNldW5nIFdvb2sgS2ltLCBHZXJnZWx5IEtsw6FyLCBHcmFjZSBMYW0sIFNoaXlpIExhbiwgTGF1cmEgTGVhbC1UYWl4ZSwgQW5xaSBMaSwgWmhhb3NodW8gTGksIENoZW4tSHN1YW4gTGluLCBUc3VuZy1ZaSBMaW4sIEh1YW4gTGluZywgTWluZy1ZdSBMaXUsIFhpYW4gTGl1LCBBbGljZSBMdW8sIFFpYW5saSBNYSwgSGFuemkgTWFvLCBLYWljaHVuIE1vLCBBcnNhbGFuIE1vdXNhdmlhbiwgU2V1bmdqdW4gTmFoLCBTcmloYXJzaGEgTml2ZXJ0eSwgRGF2aWQgUGFnZSwgRGVzcG9pbmEgUGFzY2hhbGlkb3UsIFplZXNoYW4gUGF0ZWwsIExpbmRzZXkgUGF2YW8sIE1vcnRlemEgUmFtZXphbmFsaSwgRml0c3VtIFJlZGEsIFhpYW93ZWkgUmVuLCBWYXNhbnRoIFJhbyBOYWlrIFNhYmF2YXQsIEVkIFNjaG1lcmxpbmcsIFN0ZWxsYSBTaGksIEJhcnRvc3ogU3RlZmFuaWFrLCBTaGl0YW8gVGFuZywgTHluZSBUY2hhcG1pLCBQcnplbWVrIFRyZWRhaywgV2VpLUNoZW5nIFRzZW5nLCBKaWJpbiBWYXJnaGVzZSwgSGFvIFdhbmcsIEhhb3hpYW5nIFdhbmcsIEhlbmcgV2FuZywgVGluZy1DaHVuIFdhbmcsIEZhbmd5aW4gV2VpLCBYaW55dWUgV2VpLCBKYXkgWmhhbmdqaWUgV3UsIEppYXNodSBYdSwgV2VpIFlhbmcsIExpbiBZZW4tQ2hlbiwgWGlhb2h1aSBaZW5nLCBZdSBaZW5nLCBKaW5nIFpoYW5nLCBRaW5zaGVuZyBaaGFuZywgWXV4dWFuIFpoYW5nLCBRaW5ncWluZyBaaGFvLCBBcnR1ciBab2xrb3dza2kiLDIwMjUtMDEtMDcsQ29zbW9zIFdvcmxkIEZvdW5kYXRpb24gTW9kZWwgUGxhdGZvcm0gZm9yIFBoeXNpY2FsIEFJLGh0dHBzOi8vYXJ4aXYub3JnL2Ficy8yNTAxLjAzNTc1LCwsLDE0MDAwMDAwMDAwLjAsMTRCLDIuOGUrMjQsIiIiV2UgdHJhaW4gYWxsIG9mIHRoZSBXRk0gbW9kZWxzIHJlcG9ydGVkIGluIHRoZSBwYXBlciB1c2luZyBhIGNsdXN0ZXIgb2YgMTAsMDAwIE5WSURJQSBIMTAwIEdQVXMgaW4gYSB0aW1lIHNwYW4gb2YgdGhyZWUgbW9udGhzLiIiCgpJIGFzc2lnbiB0aGUgRkxPUHMgZnJvbSB0aGlzIGNsdXN0ZXIgcHJvcG9ydGlvbmFsIHRvIHRoZSBwYXJhbWV0ZXIgc2l6ZSBvZiB0aGUgbW9kZWwgdHJhaW5lZC4gVGhlcmUgYXJlIGEgdG90YWwgb2YgNzZCIHBhcmFtZXRlcnMgYmV0d2VlbiB0aGUgOCBtb2RlbHMuIFRoZXJlZm9yZSwgYXNzdW1pbmcgMjAlIHV0aWxpemF0aW9uIChzdGFydGluZyB3aXRoIDMzJSBidXQgdGhlbiBhY2NvdW50aW5nIGZvciB0aW1lIGJldHdlZW4gZXhwZXJpbWVudHMpLCB3ZSBnZXQKKDEwayBIMTAwcykqKDkwIGRheXMpKigyNCo2MCo2MCkqKDk3OWUxMikqKDAuMiB1dGlsaXphdGlvbikqKDE0Lzc2KSA9IDIuOGUyNCBGTE9QcwoiLCI5MDAwMDAwMDAwMDAwMDAwLDkwMDAwMDAwMDAwMDAwMDAiLCIiIlN1aXRlIG9mIGZpcnN0LWdlbmVyYXRpb24gdmlkZW8gbW9kZWxzIHRyYWluZWQgb24gOSwwMDAgdHJpbGxpb24gdG9rZW5zLCBpbmNsdWRpbmcgMjAgbWlsbGlvbiBob3VycyBvZiByb2JvdGljcyBhbmQgZHJpdmluZyBkYXRhIC0gZ2VuZXJhdGluZyBoaWdoLXF1YWxpdHkgdmlkZW9zIGZyb20gbXVsdGltb2RhbCBpbnB1dHMgbGlrZSBpbWFnZXMsIHRleHQsIG9yIHZpZGVvLiIiIC0gaHR0cHM6Ly93d3cubnZpZGlhLmNvbS9lbi11cy9haS9jb3Ntb3MvICIsLCIiIldlIHRyYWluIGFsbCBvZiB0aGUgV0ZNIG1vZGVscyByZXBvcnRlZCBpbiB0aGUgcGFwZXIgdXNpbmcgYSBjbHVzdGVyIG9mIDEwLDAwMCBOVklESUEgSDEwMCBHUFVzIGluIGEgdGltZSBzcGFuIG9mIHRocmVlIG1vbnRocy4iIiIsTlZJRElBIEgxMDAgU1hNNSA4MEdCLCxMaWtlbHksIlBoeXNpY2FsIEFJIG5lZWRzIHRvIGJlIHRyYWluZWQgZGlnaXRhbGx5IGZpcnN0LiBJdCBuZWVkcyBhIGRpZ2l0YWwgdHdpbiBvZiBpdHNlbGYsIHRoZSBwb2xpY3kgbW9kZWwsIGFuZCBhIGRpZ2l0YWwgdHdpbiBvZiB0aGUgd29ybGQsIHRoZSB3b3JsZCBtb2RlbC4gSW4gdGhpcyBwYXBlciwgd2UgcHJlc2VudCB0aGUgQ29zbW9zIFdvcmxkIEZvdW5kYXRpb24gTW9kZWwgUGxhdGZvcm0gdG8gaGVscCBkZXZlbG9wZXJzIGJ1aWxkIGN1c3RvbWl6ZWQgd29ybGQgbW9kZWxzIGZvciB0aGVpciBQaHlzaWNhbCBBSSBzZXR1cHMuIFdlIHBvc2l0aW9uIGEgd29ybGQgZm91bmRhdGlvbiBtb2RlbCBhcyBhIGdlbmVyYWwtcHVycG9zZSB3b3JsZCBtb2RlbCB0aGF0IGNhbiBiZSBmaW5lLXR1bmVkIGludG8gY3VzdG9taXplZCB3b3JsZCBtb2RlbHMgZm9yIGRvd25zdHJlYW0gYXBwbGljYXRpb25zLiBPdXIgcGxhdGZvcm0gY292ZXJzIGEgdmlkZW8gY3VyYXRpb24gcGlwZWxpbmUsIHByZS10cmFpbmVkIHdvcmxkIGZvdW5kYXRpb24gbW9kZWxzLCBleGFtcGxlcyBvZiBwb3N0LXRyYWluaW5nIG9mIHByZS10cmFpbmVkIHdvcmxkIGZvdW5kYXRpb24gbW9kZWxzLCBhbmQgdmlkZW8gdG9rZW5pemVycy4gVG8gaGVscCBQaHlzaWNhbCBBSSBidWlsZGVycyBzb2x2ZSB0aGUgbW9zdCBjcml0aWNhbCBwcm9ibGVtcyBvZiBvdXIgc29jaWV0eSwgd2UgbWFrZSBvdXIgcGxhdGZvcm0gb3Blbi1zb3VyY2UgYW5kIG91ciBtb2RlbHMgb3Blbi13ZWlnaHQgd2l0aCBwZXJtaXNzaXZlIGxpY2Vuc2VzIGF2YWlsYWJsZSB2aWEgdGhpcyBodHRwcyBVUkwuIiwsLE9wZW4gd2VpZ2h0cyAocmVzdHJpY3RlZCB1c2UpLFVuaXRlZCBTdGF0ZXMgb2YgQW1lcmljYSwsLCwxMDAwMC4wLCwyMDI1LTExLTI4IDExOjUzOjQ0KzAwOjAwLCwsLCwsSW5kdXN0cnksLCwsLFVucmVsZWFzZWQsIk5WSURJQSBPcGVuIE1vZGVsIExpY2Vuc2UgQWdyZWVtZW50ClVuZGVyIHRoZSBOVklESUEgT3BlbiBNb2RlbCBMaWNlbnNlLCBOVklESUEgY29uZmlybXM6CgpNb2RlbHMgYXJlIGNvbW1lcmNpYWxseSB1c2FibGUuCllvdSBhcmUgZnJlZSB0byBjcmVhdGUgYW5kIGRpc3RyaWJ1dGUgRGVyaXZhdGl2ZSBNb2RlbHMuCk5WSURJQSBkb2VzIG5vdCBjbGFpbSBvd25lcnNoaXAgdG8gYW55IG91dHB1dHMgZ2VuZXJhdGVkIHVzaW5nIHRoZSBNb2RlbHMgb3IgRGVyaXZhdGl2ZSBNb2RlbHMuCgpJbXBvcnRhbnQgTm90ZTogSWYgeW91IGJ5cGFzcywgZGlzYWJsZSwgcmVkdWNlIHRoZSBlZmZpY2FjeSBvZiwgb3IgY2lyY3VtdmVudCBhbnkgdGVjaG5pY2FsIGxpbWl0YXRpb24sIHNhZmV0eSBndWFyZHJhaWwgb3IgYXNzb2NpYXRlZCBzYWZldHkgZ3VhcmRyYWlsIGh5cGVycGFyYW1ldGVyLCBlbmNyeXB0aW9uLCBzZWN1cml0eSwgZGlnaXRhbCByaWdodHMgbWFuYWdlbWVudCwgb3IgYXV0aGVudGljYXRpb24gbWVjaGFuaXNtIGNvbnRhaW5lZCBpbiB0aGUgTW9kZWwsIHlvdXIgcmlnaHRzIHVuZGVyIE5WSURJQSBPcGVuIE1vZGVsIExpY2Vuc2UgQWdyZWVtZW50IHdpbGwgYXV0b21hdGljYWxseSB0ZXJtaW5hdGUuCgpodHRwczovL2h1Z2dpbmdmYWNlLmNvL252aWRpYS9Db3Ntb3MtMS4wLURpZmZ1c2lvbi0xNEItVmlkZW8yV29ybGQiLFRydWUsLCwsLDEzNzU2MTM2LjI1MzgxODY0OCxIYXJkd2FyZSxudmlkaWEsLCwsWWVzCkNvc21vcy1QcmVkaWN0MS03Yi1WaWRlbzJXb3JsZCwiVmlkZW8sVmlzaW9uLFJvYm90aWNzIiwiUm9ib3RpYyBtYW5pcHVsYXRpb24sU3lzdGVtIGNvbnRyb2wsVmlkZW8gZ2VuZXJhdGlvbiIsTlZJRElBLCJOVklESUE6IE5pa2V0IEFnYXJ3YWwsIEFyc2xhbiBBbGksIE1hY2llaiBCYWxhLCBZb2dlc2ggQmFsYWppLCBFcmlrIEJhcmtlciwgVGlmZmFueSBDYWksIFByaXRodmlqaXQgQ2hhdHRvcGFkaHlheSwgWW9uZ3hpbiBDaGVuLCBZaW4gQ3VpLCBZaWZhbiBEaW5nLCBEYW5pZWwgRHdvcmFrb3dza2ksIEppYW9qaWFvIEZhbiwgTWljaGVsZSBGZW56aSwgRnJhbmNlc2NvIEZlcnJvbmksIFNhbmphIEZpZGxlciwgRGlldGVyIEZveCwgU29uZ3dlaSBHZSwgWXVuaGFvIEdlLCBKaW53ZWkgR3UsIFNpZGRoYXJ0aCBHdXJ1cmFuaSwgRXRoYW4gSGUsIEppYWh1aSBIdWFuZywgSmFjb2IgSHVmZm1hbiwgUG9veWEgSmFubmF0eSwgSmluZ3lpIEppbiwgU2V1bmcgV29vayBLaW0sIEdlcmdlbHkgS2zDoXIsIEdyYWNlIExhbSwgU2hpeWkgTGFuLCBMYXVyYSBMZWFsLVRhaXhlLCBBbnFpIExpLCBaaGFvc2h1byBMaSwgQ2hlbi1Ic3VhbiBMaW4sIFRzdW5nLVlpIExpbiwgSHVhbiBMaW5nLCBNaW5nLVl1IExpdSwgWGlhbiBMaXUsIEFsaWNlIEx1bywgUWlhbmxpIE1hLCBIYW56aSBNYW8sIEthaWNodW4gTW8sIEFyc2FsYW4gTW91c2F2aWFuLCBTZXVuZ2p1biBOYWgsIFNyaWhhcnNoYSBOaXZlcnR5LCBEYXZpZCBQYWdlLCBEZXNwb2luYSBQYXNjaGFsaWRvdSwgWmVlc2hhbiBQYXRlbCwgTGluZHNleSBQYXZhbywgTW9ydGV6YSBSYW1lemFuYWxpLCBGaXRzdW0gUmVkYSwgWGlhb3dlaSBSZW4sIFZhc2FudGggUmFvIE5haWsgU2FiYXZhdCwgRWQgU2NobWVybGluZywgU3RlbGxhIFNoaSwgQmFydG9zeiBTdGVmYW5pYWssIFNoaXRhbyBUYW5nLCBMeW5lIFRjaGFwbWksIFByemVtZWsgVHJlZGFrLCBXZWktQ2hlbmcgVHNlbmcsIEppYmluIFZhcmdoZXNlLCBIYW8gV2FuZywgSGFveGlhbmcgV2FuZywgSGVuZyBXYW5nLCBUaW5nLUNodW4gV2FuZywgRmFuZ3lpbiBXZWksIFhpbnl1ZSBXZWksIEpheSBaaGFuZ2ppZSBXdSwgSmlhc2h1IFh1LCBXZWkgWWFuZywgTGluIFllbi1DaGVuLCBYaWFvaHVpIFplbmcsIFl1IFplbmcsIEppbmcgWmhhbmcsIFFpbnNoZW5nIFpoYW5nLCBZdXh1YW4gWmhhbmcsIFFpbmdxaW5nIFpoYW8sIEFydHVyIFpvbGtvd3NraSIsMjAyNS0wMS0wNyxDb3Ntb3MgV29ybGQgRm91bmRhdGlvbiBNb2RlbCBQbGF0Zm9ybSBmb3IgUGh5c2ljYWwgQUksaHR0cHM6Ly9hcnhpdi5vcmcvYWJzLzI1MDEuMDM1NzUsLCwsNzAwMDAwMDAwMC4wLDdCLDEuNGUrMjQsIiIiV2UgdHJhaW4gYWxsIG9mIHRoZSBXRk0gbW9kZWxzIHJlcG9ydGVkIGluIHRoZSBwYXBlciB1c2luZyBhIGNsdXN0ZXIgb2YgMTAsMDAwIE5WSURJQSBIMTAwIEdQVXMgaW4gYSB0aW1lIHNwYW4gb2YgdGhyZWUgbW9udGhzLiIiCgpJIGFzc2lnbiB0aGUgRkxPUHMgZnJvbSB0aGlzIGNsdXN0ZXIgcHJvcG9ydGlvbmFsIHRvIHRoZSBwYXJhbWV0ZXIgc2l6ZSBvZiB0aGUgbW9kZWwgdHJhaW5lZC4gVGhlcmUgYXJlIGEgdG90YWwgb2YgNzZCIHBhcmFtZXRlcnMgYmV0d2VlbiB0aGUgOCBtb2RlbHMuIFRoZXJlZm9yZSwgYXNzdW1pbmcgMjAlIHV0aWxpemF0aW9uIChzdGFydGluZyB3aXRoIDMzJSBidXQgdGhlbiBhY2NvdW50aW5nIGZvciB0aW1lIGJldHdlZW4gZXhwZXJpbWVudHMpLCB3ZSBnZXQKKDEwayBIMTAwcykqKDkwIGRheXMpKigyNCo2MCo2MCkqKDk3OWUxMikqKDAuMiB1dGlsaXphdGlvbikqKDcvNzYpID0gMS40ZSsyNCBGTE9QcwoiLCwsLCIiIldlIHRyYWluIGFsbCBvZiB0aGUgV0ZNIG1vZGVscyByZXBvcnRlZCBpbiB0aGUgcGFwZXIgdXNpbmcgYSBjbHVzdGVyIG9mIDEwLDAwMCBOVklESUEgSDEwMCBHUFVzIGluIGEgdGltZSBzcGFuIG9mIHRocmVlIG1vbnRocyIiIixOVklESUEgSDEwMCBTWE01IDgwR0IsLExpa2VseSwiUGh5c2ljYWwgQUkgbmVlZHMgdG8gYmUgdHJhaW5lZCBkaWdpdGFsbHkgZmlyc3QuIEl0IG5lZWRzIGEgZGlnaXRhbCB0d2luIG9mIGl0c2VsZiwgdGhlIHBvbGljeSBtb2RlbCwgYW5kIGEgZGlnaXRhbCB0d2luIG9mIHRoZSB3b3JsZCwgdGhlIHdvcmxkIG1vZGVsLiBJbiB0aGlzIHBhcGVyLCB3ZSBwcmVzZW50IHRoZSBDb3Ntb3MgV29ybGQgRm91bmRhdGlvbiBNb2RlbCBQbGF0Zm9ybSB0byBoZWxwIGRldmVsb3BlcnMgYnVpbGQgY3VzdG9taXplZCB3b3JsZCBtb2RlbHMgZm9yIHRoZWlyIFBoeXNpY2FsIEFJIHNldHVwcy4gV2UgcG9zaXRpb24gYSB3b3JsZCBmb3VuZGF0aW9uIG1vZGVsIGFzIGEgZ2VuZXJhbC1wdXJwb3NlIHdvcmxkIG1vZGVsIHRoYXQgY2FuIGJlIGZpbmUtdHVuZWQgaW50byBjdXN0b21pemVkIHdvcmxkIG1vZGVscyBmb3IgZG93bnN0cmVhbSBhcHBsaWNhdGlvbnMuIE91ciBwbGF0Zm9ybSBjb3ZlcnMgYSB2aWRlbyBjdXJhdGlvbiBwaXBlbGluZSwgcHJlLXRyYWluZWQgd29ybGQgZm91bmRhdGlvbiBtb2RlbHMsIGV4YW1wbGVzIG9mIHBvc3QtdHJhaW5pbmcgb2YgcHJlLXRyYWluZWQgd29ybGQgZm91bmRhdGlvbiBtb2RlbHMsIGFuZCB2aWRlbyB0b2tlbml6ZXJzLiBUbyBoZWxwIFBoeXNpY2FsIEFJIGJ1aWxkZXJzIHNvbHZlIHRoZSBtb3N0IGNyaXRpY2FsIHByb2JsZW1zIG9mIG91ciBzb2NpZXR5LCB3ZSBtYWtlIENvc21vcyBvcGVuLXNvdXJjZSBhbmQgb3VyIG1vZGVscyBvcGVuLXdlaWdodCB3aXRoIHBlcm1pc3NpdmUgbGljZW5zZXMgYXZhaWxhYmxlIHZpYSBodHRwczovL2dpdGh1Yi5jb20vbnZpZGlhLWNvc21vcy9jb3Ntb3MtcHJlZGljdDEuIiwsLE9wZW4gd2VpZ2h0cyAocmVzdHJpY3RlZCB1c2UpLFVuaXRlZCBTdGF0ZXMgb2YgQW1lcmljYSwsLCwxMDAwMC4wLCwyMDI1LTExLTI4IDExOjUzOjQ0KzAwOjAwLCwsLCwsSW5kdXN0cnksLCwsLFVucmVsZWFzZWQsImh0dHBzOi8vaHVnZ2luZ2ZhY2UuY28vbnZpZGlhL0Nvc21vcy1QcmVkaWN0MS03Qi1WaWRlbzJXb3JsZAoKTlZJRElBIE9wZW4gTW9kZWwgTGljZW5zZSBBZ3JlZW1lbnQKVW5kZXIgdGhlIE5WSURJQSBPcGVuIE1vZGVsIExpY2Vuc2UsIE5WSURJQSBjb25maXJtczoKCk1vZGVscyBhcmUgY29tbWVyY2lhbGx5IHVzYWJsZS4KWW91IGFyZSBmcmVlIHRvIGNyZWF0ZSBhbmQgZGlzdHJpYnV0ZSBEZXJpdmF0aXZlIE1vZGVscy4KTlZJRElBIGRvZXMgbm90IGNsYWltIG93bmVyc2hpcCB0byBhbnkgb3V0cHV0cyBnZW5lcmF0ZWQgdXNpbmcgdGhlIE1vZGVscyBvciBEZXJpdmF0aXZlIE1vZGVscy4KCkltcG9ydGFudCBOb3RlOiBJZiB5b3UgYnlwYXNzLCBkaXNhYmxlLCByZWR1Y2UgdGhlIGVmZmljYWN5IG9mLCBvciBjaXJjdW12ZW50IGFueSB0ZWNobmljYWwgbGltaXRhdGlvbiwgc2FmZXR5IGd1YXJkcmFpbCBvciBhc3NvY2lhdGVkIHNhZmV0eSBndWFyZHJhaWwgaHlwZXJwYXJhbWV0ZXIsIGVuY3J5cHRpb24sIHNlY3VyaXR5LCBkaWdpdGFsIHJpZ2h0cyBtYW5hZ2VtZW50LCBvciBhdXRoZW50aWNhdGlvbiBtZWNoYW5pc20gY29udGFpbmVkIGluIHRoZSBNb2RlbCwgeW91ciByaWdodHMgdW5kZXIgTlZJRElBIE9wZW4gTW9kZWwgTGljZW5zZSBBZ3JlZW1lbnQgd2lsbCBhdXRvbWF0aWNhbGx5IHRlcm1pbmF0ZS4iLCwsLCwsMTM3NTYxMzYuMjUzODE4NjQ4LEhhcmR3YXJlLG52aWRpYSwsLCxZZXMKdm95YWdlLTMtbGFyZ2UsTGFuZ3VhZ2UsIkxhbmd1YWdlIG1vZGVsaW5nL2dlbmVyYXRpb24sUXVlc3Rpb24gYW5zd2VyaW5nLFJldHJpZXZhbC1hdWdtZW50ZWQgZ2VuZXJhdGlvbixFbnRpdHkgZW1iZWRkaW5nLFRyYW5zbGF0aW9uIixWb3lhZ2UgQUksLDIwMjUtMDEtMDcsdm95YWdlLTMtbGFyZ2U6IHRoZSBuZXcgc3RhdGUtb2YtdGhlLWFydCBnZW5lcmFsLXB1cnBvc2UgZW1iZWRkaW5nIG1vZGVsLGh0dHBzOi8vYmxvZy52b3lhZ2VhaS5jb20vMjAyNS8wMS8wNy92b3lhZ2UtMy1sYXJnZS8sLCwsLCwsLCwsLCwsLFVua25vd24sIlRMO0RSIOKAkyBJbnRyb2R1Y2luZyB2b3lhZ2UtMy1sYXJnZSwgYSBuZXcgc3RhdGUtb2YtdGhlLWFydCBnZW5lcmFsLXB1cnBvc2UgYW5kIG11bHRpbGluZ3VhbCBlbWJlZGRpbmcgbW9kZWwgdGhhdCByYW5rcyBmaXJzdCBhY3Jvc3MgZWlnaHQgZXZhbHVhdGVkIGRvbWFpbnMgc3Bhbm5pbmcgMTAwIGRhdGFzZXRzLCBpbmNsdWRpbmcgbGF3LCBmaW5hbmNlLCBhbmQgY29kZS4gSXQgb3V0cGVyZm9ybXMgT3BlbkFJLXYzLWxhcmdlIGFuZCBDb2hlcmUtdjMtRW5nbGlzaCBieSBhbiBhdmVyYWdlIG9mIDkuNzQlIGFuZCAyMC43MSUsIHJlc3BlY3RpdmVseS4gRW5hYmxlZCBieSBNYXRyeW9zaGthIGxlYXJuaW5nIGFuZCBxdWFudGl6YXRpb24tYXdhcmUgdHJhaW5pbmcsIHZveWFnZS0zLWxhcmdlIHN1cHBvcnRzIHNtYWxsZXIgZGltZW5zaW9ucyBhbmQgaW50OCBhbmQgYmluYXJ5IHF1YW50aXphdGlvbiB0aGF0IGRyYW1hdGljYWxseSByZWR1Y2UgdmVjdG9yREIgY29zdHMgd2l0aCBtaW5pbWFsIGltcGFjdCBvbiByZXRyaWV2YWwgcXVhbGl0eS4iLCwsQVBJIGFjY2VzcyxVbml0ZWQgU3RhdGVzIG9mIEFtZXJpY2EsLCwsLCwyMDI1LTExLTI4IDExOjUzOjQ0KzAwOjAwLCwsLCwsSW5kdXN0cnksLCwsLFVucmVsZWFzZWQsLCwsLCwsLCwsLCwsTm8KQ29zbW9zLVByZWRpY3QxLTE0Yi1WaWRlbzJXb3JsZCwiVmlkZW8sVmlzaW9uLFJvYm90aWNzIiwiUm9ib3RpYyBtYW5pcHVsYXRpb24sU3lzdGVtIGNvbnRyb2wsVmlkZW8gZ2VuZXJhdGlvbiIsTlZJRElBLCJOVklESUE6IE5pa2V0IEFnYXJ3YWwsIEFyc2xhbiBBbGksIE1hY2llaiBCYWxhLCBZb2dlc2ggQmFsYWppLCBFcmlrIEJhcmtlciwgVGlmZmFueSBDYWksIFByaXRodmlqaXQgQ2hhdHRvcGFkaHlheSwgWW9uZ3hpbiBDaGVuLCBZaW4gQ3VpLCBZaWZhbiBEaW5nLCBEYW5pZWwgRHdvcmFrb3dza2ksIEppYW9qaWFvIEZhbiwgTWljaGVsZSBGZW56aSwgRnJhbmNlc2NvIEZlcnJvbmksIFNhbmphIEZpZGxlciwgRGlldGVyIEZveCwgU29uZ3dlaSBHZSwgWXVuaGFvIEdlLCBKaW53ZWkgR3UsIFNpZGRoYXJ0aCBHdXJ1cmFuaSwgRXRoYW4gSGUsIEppYWh1aSBIdWFuZywgSmFjb2IgSHVmZm1hbiwgUG9veWEgSmFubmF0eSwgSmluZ3lpIEppbiwgU2V1bmcgV29vayBLaW0sIEdlcmdlbHkgS2zDoXIsIEdyYWNlIExhbSwgU2hpeWkgTGFuLCBMYXVyYSBMZWFsLVRhaXhlLCBBbnFpIExpLCBaaGFvc2h1byBMaSwgQ2hlbi1Ic3VhbiBMaW4sIFRzdW5nLVlpIExpbiwgSHVhbiBMaW5nLCBNaW5nLVl1IExpdSwgWGlhbiBMaXUsIEFsaWNlIEx1bywgUWlhbmxpIE1hLCBIYW56aSBNYW8sIEthaWNodW4gTW8sIEFyc2FsYW4gTW91c2F2aWFuLCBTZXVuZ2p1biBOYWgsIFNyaWhhcnNoYSBOaXZlcnR5LCBEYXZpZCBQYWdlLCBEZXNwb2luYSBQYXNjaGFsaWRvdSwgWmVlc2hhbiBQYXRlbCwgTGluZHNleSBQYXZhbywgTW9ydGV6YSBSYW1lemFuYWxpLCBGaXRzdW0gUmVkYSwgWGlhb3dlaSBSZW4sIFZhc2FudGggUmFvIE5haWsgU2FiYXZhdCwgRWQgU2NobWVybGluZywgU3RlbGxhIFNoaSwgQmFydG9zeiBTdGVmYW5pYWssIFNoaXRhbyBUYW5nLCBMeW5lIFRjaGFwbWksIFByemVtZWsgVHJlZGFrLCBXZWktQ2hlbmcgVHNlbmcsIEppYmluIFZhcmdoZXNlLCBIYW8gV2FuZywgSGFveGlhbmcgV2FuZywgSGVuZyBXYW5nLCBUaW5nLUNodW4gV2FuZywgRmFuZ3lpbiBXZWksIFhpbnl1ZSBXZWksIEpheSBaaGFuZ2ppZSBXdSwgSmlhc2h1IFh1LCBXZWkgWWFuZywgTGluIFllbi1DaGVuLCBYaWFvaHVpIFplbmcsIFl1IFplbmcsIEppbmcgWmhhbmcsIFFpbnNoZW5nIFpoYW5nLCBZdXh1YW4gWmhhbmcsIFFpbmdxaW5nIFpoYW8sIEFydHVyIFpvbGtvd3NraSIsMjAyNS0wMS0wNyxDb3Ntb3MgV29ybGQgRm91bmRhdGlvbiBNb2RlbCBQbGF0Zm9ybSBmb3IgUGh5c2ljYWwgQUksaHR0cHM6Ly9hcnhpdi5vcmcvYWJzLzI1MDEuMDM1NzUsLCwsMTQwMDAwMDAwMDAuMCwxNEIsMi44ZSsyNCwiIiJXZSB0cmFpbiBhbGwgb2YgdGhlIFdGTSBtb2RlbHMgcmVwb3J0ZWQgaW4gdGhlIHBhcGVyIHVzaW5nIGEgY2x1c3RlciBvZiAxMCwwMDAgTlZJRElBIEgxMDAgR1BVcyBpbiBhIHRpbWUgc3BhbiBvZiB0aHJlZSBtb250aHMuIiIKCkkgYXNzaWduIHRoZSBGTE9QcyBmcm9tIHRoaXMgY2x1c3RlciBwcm9wb3J0aW9uYWwgdG8gdGhlIHBhcmFtZXRlciBzaXplIG9mIHRoZSBtb2RlbCB0cmFpbmVkLiBUaGVyZSBhcmUgYSB0b3RhbCBvZiA3NkIgcGFyYW1ldGVycyBiZXR3ZWVuIHRoZSA4IG1vZGVscy4gVGhlcmVmb3JlLCBhc3N1bWluZyAyMCUgdXRpbGl6YXRpb24gKHN0YXJ0aW5nIHdpdGggMzMlIGJ1dCB0aGVuIGFjY291bnRpbmcgZm9yIHRpbWUgYmV0d2VlbiBleHBlcmltZW50cyksIHdlIGdldAooMTBrIEgxMDBzKSooOTAgZGF5cykqKDI0KjYwKjYwKSooOTc5ZTEyKSooMC4yIHV0aWxpemF0aW9uKSooMTQvNzYpID0gMi44ZTI0IEZMT1BzCiIsLCwsIiIiV2UgdHJhaW4gYWxsIG9mIHRoZSBXRk0gbW9kZWxzIHJlcG9ydGVkIGluIHRoZSBwYXBlciB1c2luZyBhIGNsdXN0ZXIgb2YgMTAsMDAwIE5WSURJQSBIMTAwIEdQVXMgaW4gYSB0aW1lIHNwYW4gb2YgdGhyZWUgbW9udGhzIiIiLE5WSURJQSBIMTAwIFNYTTUgODBHQiwsTGlrZWx5LCJQaHlzaWNhbCBBSSBuZWVkcyB0byBiZSB0cmFpbmVkIGRpZ2l0YWxseSBmaXJzdC4gSXQgbmVlZHMgYSBkaWdpdGFsIHR3aW4gb2YgaXRzZWxmLCB0aGUgcG9saWN5IG1vZGVsLCBhbmQgYSBkaWdpdGFsIHR3aW4gb2YgdGhlIHdvcmxkLCB0aGUgd29ybGQgbW9kZWwuIEluIHRoaXMgcGFwZXIsIHdlIHByZXNlbnQgdGhlIENvc21vcyBXb3JsZCBGb3VuZGF0aW9uIE1vZGVsIFBsYXRmb3JtIHRvIGhlbHAgZGV2ZWxvcGVycyBidWlsZCBjdXN0b21pemVkIHdvcmxkIG1vZGVscyBmb3IgdGhlaXIgUGh5c2ljYWwgQUkgc2V0dXBzLiBXZSBwb3NpdGlvbiBhIHdvcmxkIGZvdW5kYXRpb24gbW9kZWwgYXMgYSBnZW5lcmFsLXB1cnBvc2Ugd29ybGQgbW9kZWwgdGhhdCBjYW4gYmUgZmluZS10dW5lZCBpbnRvIGN1c3RvbWl6ZWQgd29ybGQgbW9kZWxzIGZvciBkb3duc3RyZWFtIGFwcGxpY2F0aW9ucy4gT3VyIHBsYXRmb3JtIGNvdmVycyBhIHZpZGVvIGN1cmF0aW9uIHBpcGVsaW5lLCBwcmUtdHJhaW5lZCB3b3JsZCBmb3VuZGF0aW9uIG1vZGVscywgZXhhbXBsZXMgb2YgcG9zdC10cmFpbmluZyBvZiBwcmUtdHJhaW5lZCB3b3JsZCBmb3VuZGF0aW9uIG1vZGVscywgYW5kIHZpZGVvIHRva2VuaXplcnMuIFRvIGhlbHAgUGh5c2ljYWwgQUkgYnVpbGRlcnMgc29sdmUgdGhlIG1vc3QgY3JpdGljYWwgcHJvYmxlbXMgb2Ygb3VyIHNvY2lldHksIHdlIG1ha2UgQ29zbW9zIG9wZW4tc291cmNlIGFuZCBvdXIgbW9kZWxzIG9wZW4td2VpZ2h0IHdpdGggcGVybWlzc2l2ZSBsaWNlbnNlcyBhdmFpbGFibGUgdmlhIGh0dHBzOi8vZ2l0aHViLmNvbS9udmlkaWEtY29zbW9zL2Nvc21vcy1wcmVkaWN0MS4iLCwsT3BlbiB3ZWlnaHRzIChyZXN0cmljdGVkIHVzZSksVW5pdGVkIFN0YXRlcyBvZiBBbWVyaWNhLCwsLDEwMDAwLjAsLDIwMjUtMTEtMjggMTE6NTM6NDQrMDA6MDAsLCwsLCxJbmR1c3RyeSwsLCwsVW5yZWxlYXNlZCwiaHR0cHM6Ly9odWdnaW5nZmFjZS5jby9udmlkaWEvQ29zbW9zLVByZWRpY3QxLTE0Qi1WaWRlbzJXb3JsZAoKTlZJRElBIE9wZW4gTW9kZWwgTGljZW5zZSBBZ3JlZW1lbnQKVW5kZXIgdGhlIE5WSURJQSBPcGVuIE1vZGVsIExpY2Vuc2UsIE5WSURJQSBjb25maXJtczoKCk1vZGVscyBhcmUgY29tbWVyY2lhbGx5IHVzYWJsZS4KWW91IGFyZSBmcmVlIHRvIGNyZWF0ZSBhbmQgZGlzdHJpYnV0ZSBEZXJpdmF0aXZlIE1vZGVscy4KTlZJRElBIGRvZXMgbm90IGNsYWltIG93bmVyc2hpcCB0byBhbnkgb3V0cHV0cyBnZW5lcmF0ZWQgdXNpbmcgdGhlIE1vZGVscyBvciBEZXJpdmF0aXZlIE1vZGVscy4KCkltcG9ydGFudCBOb3RlOiBJZiB5b3UgYnlwYXNzLCBkaXNhYmxlLCByZWR1Y2UgdGhlIGVmZmljYWN5IG9mLCBvciBjaXJjdW12ZW50IGFueSB0ZWNobmljYWwgbGltaXRhdGlvbiwgc2FmZXR5IGd1YXJkcmFpbCBvciBhc3NvY2lhdGVkIHNhZmV0eSBndWFyZHJhaWwgaHlwZXJwYXJhbWV0ZXIsIGVuY3J5cHRpb24sIHNlY3VyaXR5LCBkaWdpdGFsIHJpZ2h0cyBtYW5hZ2VtZW50LCBvciBhdXRoZW50aWNhdGlvbiBtZWNoYW5pc20gY29udGFpbmVkIGluIHRoZSBNb2RlbCwgeW91ciByaWdodHMgdW5kZXIgTlZJRElBIE9wZW4gTW9kZWwgTGljZW5zZSBBZ3JlZW1lbnQgd2lsbCBhdXRvbWF0aWNhbGx5IHRlcm1pbmF0ZS4iLCwsLCwsMTM3NTYxMzYuMjUzODE4NjQ4LEhhcmR3YXJlLG52aWRpYSwsLCxZZXMKVGlhbmdvbmcgNC4wLExhbmd1YWdlLCJDb2RlIGdlbmVyYXRpb24sQ2hhdCxTZWFyY2gsTGFuZ3VhZ2UgbW9kZWxpbmcvZ2VuZXJhdGlvbiIsS3VubHVuIEluYy4sLDIwMjUtMDEtMDYsS3VubHVuIFdhbndlaeKAmXMgVGlhbmdvbmcgTW9kZWwgNC4wIG8xIGFuZCA0byBWZXJzaW9ucyBPZmZpY2lhbGx5IExhdW5jaGVkIGZvciBGcmVlIFVzZSxodHRwczovL3d3dy5haWJhc2UuY29tL25ld3MvMTQ0ODAsLCwsLCwsLCwsLCwsLFVua25vd24sIlRoZSAiIlNreXdvcmsgTGFyZ2UgTW9kZWwgNC4wIiIgbzEgdmVyc2lvbiAoU2t5d29yayBvMSkgaXMgdGhlIGZpcnN0IG1vZGVsIGluIENoaW5hIGNhcGFibGUgb2YgQ2hpbmVzZSBsb2dpY2FsIHJlYXNvbmluZy4gQWZ0ZXIgY29tcHJlaGVuc2l2ZSB1cGdyYWRlcyB0byB0aGUgdGVjaG5vbG9neSBzdGFjayBhbmQgbW9kZWwgb3B0aW1pemF0aW9uLCBpdCBjYW4gcHJvZmljaWVudGx5IGhhbmRsZSB2YXJpb3VzIHJlYXNvbmluZyBjaGFsbGVuZ2VzLCBpbmNsdWRpbmcgbWF0aGVtYXRpY3MsIGNvZGluZywgbG9naWMsIGNvbW1vbiBzZW5zZSwgYW5kIGV0aGljYWwgZGVjaXNpb24tbWFraW5nLiBUaGlzIG1vZGVsIHNpZ25pZmljYW50bHkgZW5oYW5jZXMgbG9naWNhbCByZWFzb25pbmcgY2FwYWJpbGl0aWVzIHRocm91Z2ggYSBzZWxmLWRldmVsb3BlZCBtdWx0aS1hZ2VudCBzeXN0ZW0gYW5kIGhpZ2gtcXVhbGl0eSBsb25nLXRoaW5raW5nIGRhdGEsIHV0aWxpemluZyBpbm5vdmF0aXZlIFEqIGFuZCBTdGVwLURBUE8gYWxnb3JpdGhtcyB0byBmdXJ0aGVyIG9wdGltaXplIHRoZSByZWFzb25pbmcgc3lzdGVtIGFuZCB0cmFpbmluZyBlZmZlY3RpdmVuZXNzLiIsLCwsQ2hpbmEsLCwsLCwyMDI1LTExLTI4IDExOjUzOjQ0KzAwOjAwLCwsLCwsSW5kdXN0cnksLCwsLCwsLCwsLCwsLCwsLCwKT0xNbyAyIEZ1cmlvdXMgN0IsTGFuZ3VhZ2UsIkxhbmd1YWdlIG1vZGVsaW5nL2dlbmVyYXRpb24sUXVlc3Rpb24gYW5zd2VyaW5nIiwiQWxsZW4gSW5zdGl0dXRlIGZvciBBSSxVbml2ZXJzaXR5IG9mIFdhc2hpbmd0b24sTmV3IFlvcmsgVW5pdmVyc2l0eSAoTllVKSIsIlRlYW0gT0xNbywgUGV0ZSBXYWxzaCwgTHVjYSBTb2xkYWluaSwgRGlyayBHcm9lbmV2ZWxkLCBLeWxlIExvLCBTaGFuZSBBcm9yYSwgQWtzaGl0YSBCaGFnaWEsIFl1bGluZyBHdSwgU2hlbmd5aSBIdWFuZywgTWF0dCBKb3JkYW4sIE5hdGhhbiBMYW1iZXJ0LCBEdXN0aW4gU2Nod2VuaywgT3l2aW5kIFRhZmpvcmQsIFRhaXJhIEFuZGVyc29uLCBEYXZpZCBBdGtpbnNvbiwgRmFlemUgQnJhaG1hbiwgQ2hyaXN0b3BoZXIgQ2xhcmssIFByYWRlZXAgRGFzaWdpLCBOb3VoYSBEemlyaSwgTWljaGFsIEd1ZXJxdWluLCBIYW1pc2ggSXZpc29uLCBQYW5nIFdlaSBLb2gsIEppYWNoZW5nIExpdSwgU2F1bXlhIE1hbGlrLCBXaWxsaWFtIE1lcnJpbGwsIExlc3RlciBKYW1lcyBWLiBNaXJhbmRhLCBKYWNvYiBNb3JyaXNvbiwgVHlsZXIgTXVycmF5LCBDcnlzdGFsIE5hbSwgVmFsZW50aW5hIFB5YXRraW4sIEFtYW4gUmFuZ2FwdXIsIE1pY2hhZWwgU2NobWl0eiwgU2FtIFNram9uc2JlcmcsIERhdmlkIFdhZGRlbiwgQ2hyaXN0b3BoZXIgV2lsaGVsbSwgTWljaGFlbCBXaWxzb24sIEx1a2UgWmV0dGxlbW95ZXIsIEFsaSBGYXJoYWRpLCBOb2FoIEEuIFNtaXRoLCBIYW5uYW5laCBIYWppc2hpcnppIiwyMDI0LTEyLTMxLDIgT0xNbyAyIEZ1cmlvdXMsaHR0cHM6Ly9hcnhpdi5vcmcvYWJzLzI1MDEuMDA2NTYsLCwsNzAwMDAwMDAwMC4wLDdCLDEuOGUrMjMsMS44KjEwXjIzIEZMT1BzIChUYWJsZSA2IC0gZGV2ZWxvcGVycyBjYWxjdWxhdGVkIHVzaW5nIDZORCBmb3JtdWxhKSwsIlByZXRyYWluaW5nIFN0YWdlIDEKKE9MTW8tTWl4LTExMjQpCTQgdHJpbGxpb24gdG9rZW5zICg9IDEgZXBvY2gpCQoKUHJldHJhaW5pbmcgU3RhZ2UgMgooRG9sbWluby1NaXgtMTEyNCkJNTBCIHRva2VucyAoMyBydW5zKQptZXJnZWQJCgpQb3N0LXRyYWluaW5nCihUdWx1IDMgU0ZUIE9MTW8gbWl4KQlTRlQgKyBEUE8gKyBQUE8KKHByZWZlcmVuY2UgbWl4KQkiLCwsTlZJRElBIEgxMDAgU1hNNSA4MEdCLCxDb25maWRlbnQsIldlIHByZXNlbnQgT0xNbyAyLCB0aGUgbmV4dCBnZW5lcmF0aW9uIG9mIG91ciBmdWxseSBvcGVuIGxhbmd1YWdlIG1vZGVscy4gT0xNbyAyIGluY2x1ZGVzIGRlbnNlIGF1dG9yZWdyZXNzaXZlIG1vZGVscyB3aXRoIGltcHJvdmVkIGFyY2hpdGVjdHVyZSBhbmQgdHJhaW5pbmcgcmVjaXBlLCBwcmV0cmFpbmluZyBkYXRhIG1peHR1cmVzLCBhbmQgaW5zdHJ1Y3Rpb24gdHVuaW5nIHJlY2lwZXMuIE91ciBtb2RpZmllZCBtb2RlbCBhcmNoaXRlY3R1cmUgYW5kIHRyYWluaW5nIHJlY2lwZSBhY2hpZXZlIGJvdGggYmV0dGVyIHRyYWluaW5nIHN0YWJpbGl0eSBhbmQgaW1wcm92ZWQgcGVyLXRva2VuIGVmZmljaWVuY3kuIE91ciB1cGRhdGVkIHByZXRyYWluaW5nIGRhdGEgbWl4dHVyZSBpbnRyb2R1Y2VzIGEgbmV3LCBzcGVjaWFsaXplZCBkYXRhIG1peCBjYWxsZWQgRG9sbWlubyBNaXggMTEyNCwgd2hpY2ggc2lnbmlmaWNhbnRseSBpbXByb3ZlcyBtb2RlbCBjYXBhYmlsaXRpZXMgYWNyb3NzIG1hbnkgZG93bnN0cmVhbSB0YXNrIGJlbmNobWFya3Mgd2hlbiBpbnRyb2R1Y2VkIHZpYSBsYXRlLXN0YWdlIGN1cnJpY3VsdW0gdHJhaW5pbmcgKGkuZS4gc3BlY2lhbGl6ZWQgZGF0YSBkdXJpbmcgdGhlIGFubmVhbGluZyBwaGFzZSBvZiBwcmV0cmFpbmluZykuIEZpbmFsbHksIHdlIGluY29ycG9yYXRlIGJlc3QgcHJhY3RpY2VzIGZyb20gVMO8bHUgMyB0byBkZXZlbG9wIE9MTW8gMi1JbnN0cnVjdCwgZm9jdXNpbmcgb24gcGVybWlzc2l2ZSBkYXRhIGFuZCBleHRlbmRpbmcgb3VyIGZpbmFsLXN0YWdlIHJlaW5mb3JjZW1lbnQgbGVhcm5pbmcgd2l0aCB2ZXJpZmlhYmxlIHJld2FyZHMgKFJMVlIpLiBPdXIgT0xNbyAyIGJhc2UgbW9kZWxzIHNpdCBhdCB0aGUgUGFyZXRvIGZyb250aWVyIG9mIHBlcmZvcm1hbmNlIHRvIGNvbXB1dGUsIG9mdGVuIG1hdGNoaW5nIG9yIG91dHBlcmZvcm1pbmcgb3Blbi13ZWlnaHQgb25seSBtb2RlbHMgbGlrZSBMbGFtYSAzLjEgYW5kIFF3ZW4gMi41IHdoaWxlIHVzaW5nIGZld2VyIEZMT1BzIGFuZCB3aXRoIGZ1bGx5IHRyYW5zcGFyZW50IHRyYWluaW5nIGRhdGEsIGNvZGUsIGFuZCByZWNpcGUuIE91ciBmdWxseSBvcGVuIE9MTW8gMi1JbnN0cnVjdCBtb2RlbHMgYXJlIGNvbXBldGl0aXZlIHdpdGggb3Igc3VycGFzc2luZyBvcGVuLXdlaWdodCBvbmx5IG1vZGVscyBvZiBjb21wYXJhYmxlIHNpemUsIGluY2x1ZGluZyBRd2VuIDIuNSwgTGxhbWEgMy4xIGFuZCBHZW1tYSAyLiBXZSByZWxlYXNlIGFsbCBPTE1vIDIgYXJ0aWZhY3RzIG9wZW5seSAtLSBtb2RlbHMgYXQgN0IgYW5kIDEzQiBzY2FsZXMsIGJvdGggcHJldHJhaW5lZCBhbmQgcG9zdC10cmFpbmVkLCBpbmNsdWRpbmcgdGhlaXIgZnVsbCB0cmFpbmluZyBkYXRhLCB0cmFpbmluZyBjb2RlIGFuZCByZWNpcGVzLCB0cmFpbmluZyBsb2dzIGFuZCB0aG91c2FuZHMgb2YgaW50ZXJtZWRpYXRlIGNoZWNrcG9pbnRzLiBUaGUgZmluYWwgaW5zdHJ1Y3Rpb24gbW9kZWwgaXMgYXZhaWxhYmxlIG9uIHRoZSBBaTIgUGxheWdyb3VuZCBhcyBhIGZyZWUgcmVzZWFyY2ggZGVtby4iLDEuMCwsT3BlbiB3ZWlnaHRzICh1bnJlc3RyaWN0ZWQpLCJVbml0ZWQgU3RhdGVzIG9mIEFtZXJpY2EsVW5pdGVkIFN0YXRlcyBvZiBBbWVyaWNhLFVuaXRlZCBTdGF0ZXMgb2YgQW1lcmljYSIsLCwsLCwyMDI1LTExLTI4IDExOjUzOjQ0KzAwOjAwLCwsLCwsIlJlc2VhcmNoIGNvbGxlY3RpdmUsQWNhZGVtaWEsQWNhZGVtaWEiLCwsLCxPcGVuIHNvdXJjZSwiYXBhY2hlIDIKaHR0cHM6Ly9odWdnaW5nZmFjZS5jby9hbGxlbmFpL09MTW8tMi0xMTI0LTdCCmh0dHBzOi8vZ2l0aHViLmNvbS9hbGxlbmFpL09MTW8iLFRydWUsLCwsLCwiUmVwb3J0ZWQsT3BlcmF0aW9uIGNvdW50aW5nIixhbGxlbmFpLCwsLFllcwpPTE1vIDIgRnVyaW91cyAxM0IsTGFuZ3VhZ2UsIkxhbmd1YWdlIG1vZGVsaW5nL2dlbmVyYXRpb24sUXVlc3Rpb24gYW5zd2VyaW5nIiwiQWxsZW4gSW5zdGl0dXRlIGZvciBBSSxVbml2ZXJzaXR5IG9mIFdhc2hpbmd0b24sTmV3IFlvcmsgVW5pdmVyc2l0eSAoTllVKSIsIlRlYW0gT0xNbywgUGV0ZSBXYWxzaCwgTHVjYSBTb2xkYWluaSwgRGlyayBHcm9lbmV2ZWxkLCBLeWxlIExvLCBTaGFuZSBBcm9yYSwgQWtzaGl0YSBCaGFnaWEsIFl1bGluZyBHdSwgU2hlbmd5aSBIdWFuZywgTWF0dCBKb3JkYW4sIE5hdGhhbiBMYW1iZXJ0LCBEdXN0aW4gU2Nod2VuaywgT3l2aW5kIFRhZmpvcmQsIFRhaXJhIEFuZGVyc29uLCBEYXZpZCBBdGtpbnNvbiwgRmFlemUgQnJhaG1hbiwgQ2hyaXN0b3BoZXIgQ2xhcmssIFByYWRlZXAgRGFzaWdpLCBOb3VoYSBEemlyaSwgTWljaGFsIEd1ZXJxdWluLCBIYW1pc2ggSXZpc29uLCBQYW5nIFdlaSBLb2gsIEppYWNoZW5nIExpdSwgU2F1bXlhIE1hbGlrLCBXaWxsaWFtIE1lcnJpbGwsIExlc3RlciBKYW1lcyBWLiBNaXJhbmRhLCBKYWNvYiBNb3JyaXNvbiwgVHlsZXIgTXVycmF5LCBDcnlzdGFsIE5hbSwgVmFsZW50aW5hIFB5YXRraW4sIEFtYW4gUmFuZ2FwdXIsIE1pY2hhZWwgU2NobWl0eiwgU2FtIFNram9uc2JlcmcsIERhdmlkIFdhZGRlbiwgQ2hyaXN0b3BoZXIgV2lsaGVsbSwgTWljaGFlbCBXaWxzb24sIEx1a2UgWmV0dGxlbW95ZXIsIEFsaSBGYXJoYWRpLCBOb2FoIEEuIFNtaXRoLCBIYW5uYW5laCBIYWppc2hpcnppIiwyMDI0LTEyLTMxLDIgT0xNbyAyIEZ1cmlvdXMsaHR0cHM6Ly9hcnhpdi5vcmcvYWJzLzI1MDEuMDA2NTYsLCwsMTMwMDAwMDAwMDAuMCwxM0IsNC42ZSsyMywiNC42KjEwXjIzIEZMT1BzIChUYWJsZSA2IC0gZGV2ZWxvcGVycyBjYWxjdWxhdGVkIHVzaW5nIDZORCBmb3JtdWxhKQoiLCwiUHJldHJhaW5pbmcgU3RhZ2UgMQooT0xNby1NaXgtMTEyNCkJNSB0cmlsbGlvbiB0b2tlbnMgKCA9IDEuMiBlcG9jaHMpClByZXRyYWluaW5nIFN0YWdlIDIKKERvbG1pbm8tTWl4LTExMjQpIDEwMEIgdG9rZW5zICgzIHJ1bnMpCjMwMEIgdG9rZW5zICgxIHJ1bikKbWVyZ2VkClBvc3QtdHJhaW5pbmcKKFR1bHUgMyBTRlQgT0xNbyBtaXgpCVNGVCArIERQTyArIFBQTwoocHJlZmVyZW5jZSBtaXgpCSIsLCxOVklESUEgSDEwMCBTWE01IDgwR0IsLENvbmZpZGVudCwiV2UgcHJlc2VudCBPTE1vIDIsIHRoZSBuZXh0IGdlbmVyYXRpb24gb2Ygb3VyIGZ1bGx5IG9wZW4gbGFuZ3VhZ2UgbW9kZWxzLiBPTE1vIDIgaW5jbHVkZXMgZGVuc2UgYXV0b3JlZ3Jlc3NpdmUgbW9kZWxzIHdpdGggaW1wcm92ZWQgYXJjaGl0ZWN0dXJlIGFuZCB0cmFpbmluZyByZWNpcGUsIHByZXRyYWluaW5nIGRhdGEgbWl4dHVyZXMsIGFuZCBpbnN0cnVjdGlvbiB0dW5pbmcgcmVjaXBlcy4gT3VyIG1vZGlmaWVkIG1vZGVsIGFyY2hpdGVjdHVyZSBhbmQgdHJhaW5pbmcgcmVjaXBlIGFjaGlldmUgYm90aCBiZXR0ZXIgdHJhaW5pbmcgc3RhYmlsaXR5IGFuZCBpbXByb3ZlZCBwZXItdG9rZW4gZWZmaWNpZW5jeS4gT3VyIHVwZGF0ZWQgcHJldHJhaW5pbmcgZGF0YSBtaXh0dXJlIGludHJvZHVjZXMgYSBuZXcsIHNwZWNpYWxpemVkIGRhdGEgbWl4IGNhbGxlZCBEb2xtaW5vIE1peCAxMTI0LCB3aGljaCBzaWduaWZpY2FudGx5IGltcHJvdmVzIG1vZGVsIGNhcGFiaWxpdGllcyBhY3Jvc3MgbWFueSBkb3duc3RyZWFtIHRhc2sgYmVuY2htYXJrcyB3aGVuIGludHJvZHVjZWQgdmlhIGxhdGUtc3RhZ2UgY3VycmljdWx1bSB0cmFpbmluZyAoaS5lLiBzcGVjaWFsaXplZCBkYXRhIGR1cmluZyB0aGUgYW5uZWFsaW5nIHBoYXNlIG9mIHByZXRyYWluaW5nKS4gRmluYWxseSwgd2UgaW5jb3Jwb3JhdGUgYmVzdCBwcmFjdGljZXMgZnJvbSBUw7xsdSAzIHRvIGRldmVsb3AgT0xNbyAyLUluc3RydWN0LCBmb2N1c2luZyBvbiBwZXJtaXNzaXZlIGRhdGEgYW5kIGV4dGVuZGluZyBvdXIgZmluYWwtc3RhZ2UgcmVpbmZvcmNlbWVudCBsZWFybmluZyB3aXRoIHZlcmlmaWFibGUgcmV3YXJkcyAoUkxWUikuIE91ciBPTE1vIDIgYmFzZSBtb2RlbHMgc2l0IGF0IHRoZSBQYXJldG8gZnJvbnRpZXIgb2YgcGVyZm9ybWFuY2UgdG8gY29tcHV0ZSwgb2Z0ZW4gbWF0Y2hpbmcgb3Igb3V0cGVyZm9ybWluZyBvcGVuLXdlaWdodCBvbmx5IG1vZGVscyBsaWtlIExsYW1hIDMuMSBhbmQgUXdlbiAyLjUgd2hpbGUgdXNpbmcgZmV3ZXIgRkxPUHMgYW5kIHdpdGggZnVsbHkgdHJhbnNwYXJlbnQgdHJhaW5pbmcgZGF0YSwgY29kZSwgYW5kIHJlY2lwZS4gT3VyIGZ1bGx5IG9wZW4gT0xNbyAyLUluc3RydWN0IG1vZGVscyBhcmUgY29tcGV0aXRpdmUgd2l0aCBvciBzdXJwYXNzaW5nIG9wZW4td2VpZ2h0IG9ubHkgbW9kZWxzIG9mIGNvbXBhcmFibGUgc2l6ZSwgaW5jbHVkaW5nIFF3ZW4gMi41LCBMbGFtYSAzLjEgYW5kIEdlbW1hIDIuIFdlIHJlbGVhc2UgYWxsIE9MTW8gMiBhcnRpZmFjdHMgb3Blbmx5IC0tIG1vZGVscyBhdCA3QiBhbmQgMTNCIHNjYWxlcywgYm90aCBwcmV0cmFpbmVkIGFuZCBwb3N0LXRyYWluZWQsIGluY2x1ZGluZyB0aGVpciBmdWxsIHRyYWluaW5nIGRhdGEsIHRyYWluaW5nIGNvZGUgYW5kIHJlY2lwZXMsIHRyYWluaW5nIGxvZ3MgYW5kIHRob3VzYW5kcyBvZiBpbnRlcm1lZGlhdGUgY2hlY2twb2ludHMuIFRoZSBmaW5hbCBpbnN0cnVjdGlvbiBtb2RlbCBpcyBhdmFpbGFibGUgb24gdGhlIEFpMiBQbGF5Z3JvdW5kIGFzIGEgZnJlZSByZXNlYXJjaCBkZW1vLiIsMS4yLCxPcGVuIHdlaWdodHMgKHVucmVzdHJpY3RlZCksIlVuaXRlZCBTdGF0ZXMgb2YgQW1lcmljYSxVbml0ZWQgU3RhdGVzIG9mIEFtZXJpY2EsVW5pdGVkIFN0YXRlcyBvZiBBbWVyaWNhIiwsLCwsLDIwMjUtMTEtMjggMTE6NTM6NDQrMDA6MDAsLCwsLCwiUmVzZWFyY2ggY29sbGVjdGl2ZSxBY2FkZW1pYSxBY2FkZW1pYSIsLCwsMTI4MC4wLE9wZW4gc291cmNlLCJhcGFjaGUgMgpodHRwczovL2h1Z2dpbmdmYWNlLmNvL2FsbGVuYWkvT0xNby0yLTExMjQtMTNCCmh0dHBzOi8vZ2l0aHViLmNvbS9hbGxlbmFpL09MTW8iLFRydWUsLCwsLCwiUmVwb3J0ZWQsT3BlcmF0aW9uIGNvdW50aW5nIixhbGxlbmFpLCwsLFllcwpTVE9STS1CLzgsM0QgbW9kZWxpbmcsIjNEIHJlY29uc3RydWN0aW9uLDNEIHNlZ21lbnRhdGlvbiIsIlVuaXZlcnNpdHkgb2YgU291dGhlcm4gQ2FsaWZvcm5pYSxHZW9yZ2lhIEluc3RpdHV0ZSBvZiBUZWNobm9sb2d5LFN0YW5mb3JkIFVuaXZlcnNpdHksTlZJRElBIiwiSmlhd2VpIFlhbmcsIEppYWh1aSBIdWFuZywgWXV4aWFvIENoZW4sIFlhbiBXYW5nLCBCb3lpIExpLCBZdXJvbmcgWW91LCBBcG9vcnZhIFNoYXJtYSwgTWF4aW1pbGlhbiBJZ2wsIFBldGVyIEthcmt1cywgRGFuZmVpIFh1LCBCb3JpcyBJdmFub3ZpYywgWXVlIFdhbmcsIE1hcmNvIFBhdm9uZSIsMjAyNC0xMi0zMSxTVE9STTogU3BhdGlvLVRlbXBvcmFsIFJlY29uc3RydWN0aW9uIE1vZGVsIGZvciBMYXJnZS1TY2FsZSBPdXRkb29yIFNjZW5lcywiaHR0cHM6Ly9hcnhpdi5vcmcvYWJzLzI1MDEuMDA2MDIKaHR0cHM6Ly9naXRodWIuY29tL05WbGFicy9HYXVzc2lhblNUT1JNCmh0dHBzOi8vamlhd2VpLXlhbmcuZ2l0aHViLmlvL1NUT1JNIiwzOC4wLFNPVEEgaW1wcm92ZW1lbnQsIkFic3RyYWN0OiAiIkV4dGVuc2l2ZSBleHBlcmltZW50cyBvbiBwdWJsaWMgZGF0YXNldHMgc2hvdyB0aGF0IFNUT1JNIGFjaGlldmVzIHByZWNpc2UgZHluYW1pYyBzY2VuZSByZWNvbnN0cnVjdGlvbiwgc3VycGFzc2luZyBzdGF0ZS1vZi10aGUtYXJ0IHBlci1zY2VuZSBvcHRpbWl6YXRpb24gbWV0aG9kcyAoKzQuMyB0byA2LjYgUFNOUikgYW5kIGV4aXN0aW5nIGZlZWQtZm9yd2FyZCBhcHByb2FjaGVzICgrMi4xIHRvIDQuNyBQU05SKSBpbiBkeW5hbWljIHJlZ2lvbnMuIFNUT1JNIHJlY29uc3RydWN0cyBsYXJnZS1zY2FsZSBvdXRkb29yIHNjZW5lcyBpbiAyMDBtcywgc3VwcG9ydHMgcmVhbC10aW1lIHJlbmRlcmluZywgYW5kIG91dHBlcmZvcm1zIGNvbXBldGl0b3JzIGluIHNjZW5lIGZsb3cgZXN0aW1hdGlvbiwgaW1wcm92aW5nIDNEIEVQRSBieSAwLjQyMm0gYW5kIEFjYzUgYnkgMjguMDIlLiIiCgpTZWUgVGFibGVzIDEsMiwzIC0gY29t</x:v>
      </x:c>
    </x:row>
    <x:row r="62" ht="18" customHeight="1">
      <x:c r="A62" s="17" t="n">
        <x:v>57</x:v>
      </x:c>
      <x:c r="B62" s="17" t="n">
        <x:v>310</x:v>
      </x:c>
      <x:c r="C62" s="160" t="str">
        <x:v>cGFyaXNvbnMgdG8gRW1lck5lUkYsIDNER1MsIFBWRywgRGVmb3JtYWJsZUdTLCBMR00sIEdTLUxSTSwgTlNGUCwgTlNGUCsrIG9uIFdheW1vLCBOdVNjZW5lcywgYW5kIEFyZ292ZXJzZTIgZGF0YXNldHMuIiwxMDA1OTg3MDcuMCwiQS4zIEJhc2VsaW5lIEltcGxlbWVudGF0aW9uczogIiJUaGUgbnVtYmVyIG9mIHRyYWluYWJsZSBwYXJhbWV0ZXJzIG9mIHRoZXNlIG1vZGVscyBhcmUgY29udHJvbGxlZCB0byBiZSBzaW1pbGFyLCBpLmUuLCBHUy1MUk0gaGFzIDg2LjY4TSBwYXJhbWV0ZXJzLCBMR00gaGFzIDEwMy4yOU0gcGFyYW1ldGVycywgd2hpbGUgb3VyIGRlZmF1bHQgU1RPUk0gaGFzIDEwMC42ME0gcGFyYW1ldGVycy4KCjMuMyBJbXBsZW1lbnRhdGlvbiwgTW9kZWwgYXJjaGl0ZWN0dXJlOiAiIkJ5IGRlZmF1bHQsIHdlIHVzZSBhIDEyLWxheWVyIFZpc2lvbiBUcmFuc2Zvcm1lciAoVmlULUIpIChEb3Nvdml0c2tpeSwgMjAyMCkgd2l0aCBmdWxsIGF0dGVudGlvbiBhbmQgYSBwYXRjaCBzaXplIG9mIDgsIGFsb25nIHdpdGggTSA9IDE2IG1vdGlvbiB0b2tlbnMuIiIKCmh0dHBzOi8vZ2l0aHViLmNvbS9OVmxhYnMvR2F1c3NpYW5TVE9STT90YWI9cmVhZG1lLW92LWZpbGUjdHJhaW5pbmcKVHJhaW5pbmc6ICIiTXVsdGktR1BVIGV4YW1wbGUgdGhhdCByZXByb2R1Y2VzIHRoZSBwYXBlcidzIFNUT1JNLUIvOCBtb2RlbDoKCmh0dHBzOi8vZ2l0aHViLmNvbS9OVmxhYnMvR2F1c3NpYW5TVE9STS9ibG9iL21haW4vc3Rvcm0vbW9kZWxzL3N0b3JtLnB5CmRlZiBTVE9STV9CXzgoKiprd2FyZ3MpOgogICAgcmV0dXJuIFNUT1JNKHBhdGNoX3NpemU9OCwgZW1iZWRfZGltPTc2OCwgZGVwdGg9MTIsIG51bV9oZWFkcz0xMiwgKiprd2FyZ3MpCmRlZiBTVE9STV9MXzgoKiprd2FyZ3MpOgogICAgcmV0dXJuIFNUT1JNKHBhdGNoX3NpemU9OCwgZW1iZWRfZGltPTEwMjQsIGRlcHRoPTI0LCBudW1faGVhZHM9MTYsICoqa3dhcmdzKQpkZWYgU1RPUk1fQl8xNigqKmt3YXJncyk6CiAgICByZXR1cm4gU1RPUk0ocGF0Y2hfc2l6ZT0xNiwgZW1iZWRfZGltPTc2OCwgZGVwdGg9MTIsIG51bV9oZWFkcz0xMiwgKiprd2FyZ3MpCmRlZiBTVE9STV9MXzE2KCoqa3dhcmdzKToKICAgIHJldHVybiBTVE9STShwYXRjaF9zaXplPTE2LCBlbWJlZF9kaW09MTAyNCwgZGVwdGg9MjQsIG51bV9oZWFkcz0xNiwgKiprd2FyZ3MpCmRlZiBTVE9STV9YTF84KCoqa3dhcmdzKToKICAgIHJldHVybiBTVE9STShwYXRjaF9zaXplPTgsIGVtYmVkX2RpbT0xMTUyLCBkZXB0aD0yOCwgbnVtX2hlYWRzPTE2LCAqKmt3YXJncykKZGVmIFNUT1JNX0hfOCgqKmt3YXJncyk6CiAgICByZXR1cm4gU1RPUk0ocGF0Y2hfc2l6ZT04LCBlbWJlZF9kaW09MTI4MCwgZGVwdGg9MzIsIG51bV9oZWFkcz0xNiwgKiprd2FyZ3MpCmRlZiBTVE9STV9IXzE2KCoqa3dhcmdzKToKICAgIHJldHVybiBTVE9STShwYXRjaF9zaXplPTE2LCBlbWJlZF9kaW09MTI4MCwgZGVwdGg9MzIsIG51bV9oZWFkcz0xNiwgKiprd2FyZ3MpCgpQeVRvcmNoIG1vZGVsLnBhcmFtZXRlcnMoKTogCgp3aXRoICIiZHVtbXkgZGVjb2RlciIiOgpTVE9STS1CLzg6ICAxMDAuNjBNICgxMDAsNTk4LDcwNykKU1RPUk0tTC84OiAgMzI3LjA4TSAoMzI3LDA4MSwxMzkpClNUT1JNLVhMLzg6IDQ3Ni41NU0gKDQ3Niw1NDcsMzc5KQpTVE9STS1ILzg6ICA2NjUuOTFNICg2NjUsOTA1LDU4NykKU1RPUk0tQi8xNjogMTAzLjQyTSAoMTAzLDQxNyw5MDcpClNUT1JNLUwvMTY6IDMzMC44Mk0gKDMzMCw4MTcsMzMxKQpTVE9STS1ILzE2OiA2NzAuNTZNICg2NzAsNTU4LDc3MSkKCndpdGggIiJjb252IGRlY29kZXIiIiwgaS5lLiAiIkxhdGVudC1TVE9STSIiIChhZGRzIH4zME0pOgpTVE9STS1CLzg6ICAxMzMuMjNNICgxMzMsMjMwLDAxOSkKU1RPUk0tTC84OiAgMzU5LjEzTSAoMzU5LDEyNSw2OTkpClNUT1JNLVhMLzg6IDUwOC4zME0gKDUwOCwyOTgsNTYzKQpTVE9STS1ILzg6ICA2OTcuMzZNICg2OTcsMzYzLDM5NSkKU1RPUk0tQi8xNjogMTM0LjIxTSAoMTM0LDIxMSw1MjMpClNUT1JNLUwvMTY6IDM2MC40M00gKDM2MCw0MzQsMzcxKQpTVE9STS1ILzE2OiA2OTkuMDBNICg2OTgsOTk5LDIzNSkiLCwiQS4xIFNUT1JNIGltcGxlbWVudGF0aW9uIGRldGFpbHMsIFRyYWluaW5nOiAiIldlIHRyYWluIG91ciBtb2RlbCBmb3IgMTAwLDAwMCBpdGVyYXRpb25zIHdpdGggYSBnbG9iYWwgYmF0Y2ggc2l6ZSBvZiA2NCBvbiBOVklESUEgQTEwMCBHUFVzLi4uIEdyYWRpZW50IGNoZWNrcG9pbnRpbmcgaXMgZW5hYmxlZCBieSBkZWZhdWx0IHRvIHJlZHVjZSBtZW1vcnkgdXNhZ2UuIEJlaGluZCB0aGUgc2NlbmUsIHdlIG9ic2VydmUgdGhhdCBTVE9STSBiZW5lZml0cyBmcm9tIGxvbmdlciB0cmFpbmluZyBkdXJhdGlvbnMgYW5kIGxhcmdlciBtb2RlbCBzaXplcy4gV2UgbWFpbnRhaW4gdGhlIGRlZmF1bHQgc2V0dXAgdG8gZW5zdXJlIGFsaWdubWVudCB3aXRoIG91ciBiYXNlbGluZSBpbiB0aGlzIHdvcmsuIEhvd2V2ZXIsIGFuIGF0dHJhY3RpdmUgZGlyZWN0aW9uIGZvciBmdXR1cmUgd29yayBpcyB0byBleHBsb3JlIHRoZSBzY2FsaW5nIGxhd3Mgb2YgU1RPUk0uIiIKCmFzc3VtZSAxMDAsMDAwIGl0ZXJhdGlvbnMgLT4gMTAwLDAwMCAoZ2xvYmFsKSBiYXRjaAo2NCBleGFtcGxlcy9iYXRjaCAqIDEwMGUzIGJhdGNoID0gNi40ZTYgZXhhbXBsZXMiLCwiNCBFeHBlcmltZW50cywgRGF0YXNldHM6ICIiV2UgcHJpbWFyaWx5IGNvbmR1Y3QgZXhwZXJpbWVudHMgb24gdGhlIFdheW1vIE9wZW4gRGF0YXNldCAoU3VuIGV0IGFsLiwgMjAyMCksIHdoaWNoIGNvbnRhaW5zIDEsMDAwIHNlcXVlbmNlcyBvZiBkcml2aW5nIGxvZ3M6IDc5OCBzZXF1ZW5jZXMgZm9yIHRyYWluaW5nIGFuZCAyMDIgZm9yIHZhbGlkYXRpb24uIEVhY2ggc2VxdWVuY2UgY29uc2lzdHMgb2YgYSAyMC1zZWNvbmQgdmlkZW8gcmVjb3JkZWQgYXQgMTBGUFMuIiIKCjEwIGZyYW1lcy9zICogMjAgcy9zY2VuZSA9IDIwMCBmcmFtZXMvc2NlbmUKMjAwIGZyYW1lcy9zY2VuZSAqICA3OTggc2NlbmUgID0gIDE1OTYwMCBmcmFtZXMgKHRyYWluaW5nKQoKc2NlbmUgcmFuZ2U6IFswLjEsMjBdIHMsIG9yIFsxLDIwMF0gZnJhbWVzCgpTYW1wbGluZyBzY2hlbWU6CjMuMyBJbXBsZW1lbnRhdGlvbiwgU3VwZXJ2aXNpb24gYW5kIGxvc3MgZnVuY3Rpb25zOiAiIkR1cmluZyB0cmFpbmluZywgd2UgcmFuZG9tbHkgc2VsZWN0IGEgc3RhcnRpbmcgdGltZXN0ZXAgdCBhbmQgc2FtcGxlIDQgdGFyZ2V0IHRpbWVzdGVwcyB04oCyIHdpdGhpbiB0aGUgcmFuZ2UgW3QsIHQrMnNdIGZvciBzdXBlcnZpc2lvbi4iIgo0IEV4cGVyaW1lbnRzLCBEYXRhc2V0czogIiJUaGUgaW5wdXQgdG8gb3VyIG1vZGVsIGNvbnNpc3RzIG9mIDQgY29udGV4dCB0aW1lc3RlcHMsIGV2ZW5seSBzcGFjZWQgYXQgdCswcywgdCswLjVzLCB0KzEuMHMsIGFuZCB0KzEuNXMsIHdoZXJlIHQgaXMgYSByYW5kb21seSBjaG9zZW4gc3RhcnRpbmcgdGltZXN0ZXAuIiIKCi0+IHQgbWF5IGJlIGNob3NlbiBpbiB0aGUgcmFuZ2UgWzAuMSwxODBdIHMsIG9yIFsxLDE4MF0gZnJhbWUgKGkuZS4gMTgwIHBvc3NpYmlsaXRpZXMpIiwsLE5WSURJQSBBMTAwLCxDb25maWRlbnQsIldlIHByZXNlbnQgU1RPUk0sIGEgc3BhdGlvLXRlbXBvcmFsIHJlY29uc3RydWN0aW9uIG1vZGVsIGRlc2lnbmVkIGZvciByZWNvbnN0cnVjdGluZyBkeW5hbWljIG91dGRvb3Igc2NlbmVzIGZyb20gc3BhcnNlIG9ic2VydmF0aW9ucy4gRXhpc3RpbmcgZHluYW1pYyByZWNvbnN0cnVjdGlvbiBtZXRob2RzIG9mdGVuIHJlbHkgb24gcGVyLXNjZW5lIG9wdGltaXphdGlvbiwgZGVuc2Ugb2JzZXJ2YXRpb25zIGFjcm9zcyBzcGFjZSBhbmQgdGltZSwgYW5kIHN0cm9uZyBtb3Rpb24gc3VwZXJ2aXNpb24sIHJlc3VsdGluZyBpbiBsZW5ndGh5IG9wdGltaXphdGlvbiB0aW1lcywgbGltaXRlZCBnZW5lcmFsaXphdGlvbiB0byBub3ZlbCB2aWV3cyBvciBzY2VuZXMsIGFuZCBkZWdlbmVyYXRlZCBxdWFsaXR5IGNhdXNlZCBieSBub2lzeSBwc2V1ZG8tbGFiZWxzIGZvciBkeW5hbWljcy4gVG8gYWRkcmVzcyB0aGVzZSBjaGFsbGVuZ2VzLCBTVE9STSBsZXZlcmFnZXMgYSBkYXRhLWRyaXZlbiBUcmFuc2Zvcm1lciBhcmNoaXRlY3R1cmUgdGhhdCBkaXJlY3RseSBpbmZlcnMgZHluYW1pYyAzRCBzY2VuZSByZXByZXNlbnRhdGlvbnMtLXBhcmFtZXRlcml6ZWQgYnkgM0QgR2F1c3NpYW5zIGFuZCB0aGVpciB2ZWxvY2l0aWVzLS1pbiBhIHNpbmdsZSBmb3J3YXJkIHBhc3MuIE91ciBrZXkgZGVzaWduIGlzIHRvIGFnZ3JlZ2F0ZSAzRCBHYXVzc2lhbnMgZnJvbSBhbGwgZnJhbWVzIHVzaW5nIHNlbGYtc3VwZXJ2aXNlZCBzY2VuZSBmbG93cywgdHJhbnNmb3JtaW5nIHRoZW0gdG8gdGhlIHRhcmdldCB0aW1lc3RlcCB0byBlbmFibGUgY29tcGxldGUgKGkuZS4sICIiYW1vZGFsIiIpIHJlY29uc3RydWN0aW9ucyBmcm9tIGFyYml0cmFyeSB2aWV3cG9pbnRzIGF0IGFueSBtb21lbnQgaW4gdGltZS4gQXMgYW4gZW1lcmdlbnQgcHJvcGVydHksIFNUT1JNIGF1dG9tYXRpY2FsbHkgY2FwdHVyZXMgZHluYW1pYyBpbnN0YW5jZXMgYW5kIGdlbmVyYXRlcyBoaWdoLXF1YWxpdHkgbWFza3MgdXNpbmcgb25seSByZWNvbnN0cnVjdGlvbiBsb3NzZXMuIEV4dGVuc2l2ZSBleHBlcmltZW50cyBvbiBwdWJsaWMgZGF0YXNldHMgc2hvdyB0aGF0IFNUT1JNIGFjaGlldmVzIHByZWNpc2UgZHluYW1pYyBzY2VuZSByZWNvbnN0cnVjdGlvbiwgc3VycGFzc2luZyBzdGF0ZS1vZi10aGUtYXJ0IHBlci1zY2VuZSBvcHRpbWl6YXRpb24gbWV0aG9kcyAoKzQuMyB0byA2LjYgUFNOUikgYW5kIGV4aXN0aW5nIGZlZWQtZm9yd2FyZCBhcHByb2FjaGVzICgrMi4xIHRvIDQuNyBQU05SKSBpbiBkeW5hbWljIHJlZ2lvbnMuIFNUT1JNIHJlY29uc3RydWN0cyBsYXJnZS1zY2FsZSBvdXRkb29yIHNjZW5lcyBpbiAyMDBtcywgc3VwcG9ydHMgcmVhbC10aW1lIHJlbmRlcmluZywgYW5kIG91dHBlcmZvcm1zIGNvbXBldGl0b3JzIGluIHNjZW5lIGZsb3cgZXN0aW1hdGlvbiwgaW1wcm92aW5nIDNEIEVQRSBieSAwLjQyMm0gYW5kIEFjYzUgYnkgMjguMDIlLiBCZXlvbmQgcmVjb25zdHJ1Y3Rpb24sIHdlIHNob3djYXNlIGZvdXIgYWRkaXRpb25hbCBhcHBsaWNhdGlvbnMgb2Ygb3VyIG1vZGVsLCBpbGx1c3RyYXRpbmcgdGhlIHBvdGVudGlhbCBvZiBzZWxmLXN1cGVydmlzZWQgbGVhcm5pbmcgZm9yIGJyb2FkZXIgZHluYW1pYyBzY2VuZSB1bmRlcnN0YW5kaW5nLiIsLCwsIlVuaXRlZCBTdGF0ZXMgb2YgQW1lcmljYSxVbml0ZWQgU3RhdGVzIG9mIEFtZXJpY2EsVW5pdGVkIFN0YXRlcyBvZiBBbWVyaWNhLFVuaXRlZCBTdGF0ZXMgb2YgQW1lcmljYSIsLCwsMTYuMCwsMjAyNi0wNS0yNSAxMjozMzo1NCswMDowMCwsLCw2NC4wLEdsb2JhbCBiYXRjaCBzaXplIGlzIDY0OyByZXBvIHN1Z2dlc3RzIHBlci1HUFUgc3BsaXQgb2YgNCwiQWNhZGVtaWEsQWNhZGVtaWEsQWNhZGVtaWEsSW5kdXN0cnkiLCwsLCwsLCwsLFRGMzIsLDEyNTc4Ljk5OTU5MjY5MDY5MiwsLCwsLApaaGFveWFuICjlhYboqIDlpKfor63oqIDmqKHlnospLExhbmd1YWdlLCxTaGFuZ2hhaSBKaWFvIFRvbmcgVW5pdmVyc2l0eSwsMjAyNC0xMi0zMCxDQUMgcmVnaXN0cnksaHR0cHM6Ly93ZWIuYXJjaGl2ZS5vcmcvd2ViLzIwMjUwNjI0MTIzMjEzL2h0dHBzOi8vY3EuY3JpLmNuLzIwMjQtMDMtMDgvODkwODEwZjQtN2JiNC00NDUwLWZiYTUtYTFhYWViYjQ0ODU4Lmh0bWwsLCwsLCwsLCwsLCwsLFVua25vd24sIkRlc2lnbmVkIHRvIGJlIGZpbmV0dW5lZCBmb3IgaW5kdXN0cmlhbCBhcHBsaWNhdGlvbnMsIHN1Y2ggYXMgbWFudWZhY3R1cmluZywgbWVkaWNhbCBjYXJlLCBmaW5hbmNlLCBjdWx0dXJlIGFuZCB0b3VyaXNtLCBsYXcsIGFuZCBzZXJ2aWNlcy4iLCwsLENoaW5hLCwsLCwsMjAyNi0wMi0xMSAxOToyNjoyNyswMDowMCwsLCwsLEFjYWRlbWlhLCwsLCwsLCwsLCwsLCwsLCwsCkxUWC1WaWRlby0wLjkuMS4gMkIsVmlkZW8sIlZpZGVvIGdlbmVyYXRpb24sVGV4dC10by12aWRlbyxJbWFnZS10by12aWRlbyIsTGlnaHRyaWNrcywiWW9hdiBIYUNvaGVuLCBOaXNhbiBDaGlwcnV0LCBCZW5ueSBCcmF6b3dza2ksIERhbmllbCBTaGFsZW0sIER1ZHUgTW9zaGUsIEVpdGFuIFJpY2hhcmRzb24sIEVyYW4gTGV2aW4sIEd1eSBTaGlyYW4sIE5pciBaYWJhcmksIE9yaSBHb3Jkb24sIFBvcml5YSBQYW5ldCwgU2FwaXIgV2Vpc3NidWNoLCBWaWN0b3IgS3VsaWtvdiwgWWFraSBCaXR0ZXJtYW4sIFplZXYgTWVsdW1pYW4sIE9maXIgQmliaSIsMjAyNC0xMi0zMCxMVFgtVmlkZW86IFJlYWx0aW1lIFZpZGVvIExhdGVudCBEaWZmdXNpb24saHR0cHM6Ly9hcnhpdi5vcmcvYWJzLzI1MDEuMDAxMDMsLCwsMTkwMDAwMDAwMC4wLDEuOUIgKFRhYmxlIDEpLCwsLCwsLCwsQ29uZmlkZW50LCJXZSBpbnRyb2R1Y2UgTFRYLVZpZGVvLCBhIHRyYW5zZm9ybWVyLWJhc2VkIGxhdGVudCBkaWZmdXNpb24gbW9kZWwgdGhhdCBhZG9wdHMgYSBob2xpc3RpYyBhcHByb2FjaCB0byB2aWRlbyBnZW5lcmF0aW9uIGJ5IHNlYW1sZXNzbHkgaW50ZWdyYXRpbmcgdGhlIHJlc3BvbnNpYmlsaXRpZXMgb2YgdGhlIFZpZGVvLVZBRSBhbmQgdGhlIGRlbm9pc2luZyB0cmFuc2Zvcm1lci4gVW5saWtlIGV4aXN0aW5nIG1ldGhvZHMsIHdoaWNoIHRyZWF0IHRoZXNlIGNvbXBvbmVudHMgYXMgaW5kZXBlbmRlbnQsIExUWC1WaWRlbyBhaW1zIHRvIG9wdGltaXplIHRoZWlyIGludGVyYWN0aW9uIGZvciBpbXByb3ZlZCBlZmZpY2llbmN5IGFuZCBxdWFsaXR5LiBBdCBpdHMgY29yZSBpcyBhIGNhcmVmdWxseSBkZXNpZ25lZCBWaWRlby1WQUUgdGhhdCBhY2hpZXZlcyBhIGhpZ2ggY29tcHJlc3Npb24gcmF0aW8gb2YgMToxOTIsIHdpdGggc3BhdGlvdGVtcG9yYWwgZG93bnNjYWxpbmcgb2YgMzIgeCAzMiB4IDggcGl4ZWxzIHBlciB0b2tlbiwgZW5hYmxlZCBieSByZWxvY2F0aW5nIHRoZSBwYXRjaGlmeWluZyBvcGVyYXRpb24gZnJvbSB0aGUgdHJhbnNmb3JtZXIncyBpbnB1dCB0byB0aGUgVkFFJ3MgaW5wdXQuIE9wZXJhdGluZyBpbiB0aGlzIGhpZ2hseSBjb21wcmVzc2VkIGxhdGVudCBzcGFjZSBlbmFibGVzIHRoZSB0cmFuc2Zvcm1lciB0byBlZmZpY2llbnRseSBwZXJmb3JtIGZ1bGwgc3BhdGlvdGVtcG9yYWwgc2VsZi1hdHRlbnRpb24sIHdoaWNoIGlzIGVzc2VudGlhbCBmb3IgZ2VuZXJhdGluZyBoaWdoLXJlc29sdXRpb24gdmlkZW9zIHdpdGggdGVtcG9yYWwgY29uc2lzdGVuY3kuIEhvd2V2ZXIsIHRoZSBoaWdoIGNvbXByZXNzaW9uIGluaGVyZW50bHkgbGltaXRzIHRoZSByZXByZXNlbnRhdGlvbiBvZiBmaW5lIGRldGFpbHMuIFRvIGFkZHJlc3MgdGhpcywgb3VyIFZBRSBkZWNvZGVyIGlzIHRhc2tlZCB3aXRoIGJvdGggbGF0ZW50LXRvLXBpeGVsIGNvbnZlcnNpb24gYW5kIHRoZSBmaW5hbCBkZW5vaXNpbmcgc3RlcCwgcHJvZHVjaW5nIHRoZSBjbGVhbiByZXN1bHQgZGlyZWN0bHkgaW4gcGl4ZWwgc3BhY2UuIFRoaXMgYXBwcm9hY2ggcHJlc2VydmVzIHRoZSBhYmlsaXR5IHRvIGdlbmVyYXRlIGZpbmUgZGV0YWlscyB3aXRob3V0IGluY3VycmluZyB0aGUgcnVudGltZSBjb3N0IG9mIGEgc2VwYXJhdGUgdXBzYW1wbGluZyBtb2R1bGUuIE91ciBtb2RlbCBzdXBwb3J0cyBkaXZlcnNlIHVzZSBjYXNlcywgaW5jbHVkaW5nIHRleHQtdG8tdmlkZW8gYW5kIGltYWdlLXRvLXZpZGVvIGdlbmVyYXRpb24sIHdpdGggYm90aCBjYXBhYmlsaXRpZXMgdHJhaW5lZCBzaW11bHRhbmVvdXNseS4gSXQgYWNoaWV2ZXMgZmFzdGVyLXRoYW4tcmVhbC10aW1lIGdlbmVyYXRpb24sIHByb2R1Y2luZyA1IHNlY29uZHMgb2YgMjQgZnBzIHZpZGVvIGF0IDc2OHg1MTIgcmVzb2x1dGlvbiBpbiBqdXN0IDIgc2Vjb25kcyBvbiBhbiBOdmlkaWEgSDEwMCBHUFUsIG91dHBlcmZvcm1pbmcgYWxsIGV4aXN0aW5nIG1vZGVscyBvZiBzaW1pbGFyIHNjYWxlLiBUaGUgc291cmNlIGNvZGUgYW5kIHByZS10cmFpbmVkIG1vZGVscyBhcmUgcHVibGljbHkgYXZhaWxhYmxlLCBzZXR0aW5nIGEgbmV3IGJlbmNobWFyayBmb3IgYWNjZXNzaWJsZSBhbmQgc2NhbGFibGUgdmlkZW8gZ2VuZXJhdGlvbi4iLCwsT3BlbiB3ZWlnaHRzIChub24tY29tbWVyY2lhbCksSXNyYWVsLCwsLCwsMjAyNS0xMS0yOCAxMTo1Mzo0NCswMDowMCwsLCwsLEluZHVzdHJ5LCwsLCxVbnJlbGVhc2VkLCJSQUlMLU0gTGljZW5zZSAobm9uLWNvbW1lcmNpYWwpIGZvciB3ZWlnaHRzCmh0dHBzOi8vaHVnZ2luZ2ZhY2UuY28vTGlnaHRyaWNrcy9MVFgtVmlkZW8tMC45LjEKCkFwYWNoZSAyLjAgZm9yIGluZmVyZW5jZSBhbmQgZmluZS10dW5pbmcgY29kZToKaHR0cHM6Ly9naXRodWIuY29tL0xpZ2h0cmlja3MvTFRYLVZpZGVvIiwsLCwsLCwsTGlnaHRyaWNrcywsLCxZZXMKSGlEcmVhbSBGb3VuZGF0aW9uIE1vZGVsIDEuMCwiVmlkZW8sSW1hZ2UgZ2VuZXJhdGlvbixWaXNpb24sM0QgbW9kZWxpbmciLCJWaWRlbyBnZW5lcmF0aW9uLEltYWdlLXRvLXZpZGVvLFRleHQtdG8tdmlkZW8sSW1hZ2UgZ2VuZXJhdGlvbixUZXh0LXRvLWltYWdlIixIaURyZWFtLCwyMDI0LTEyLTI4LFRoZSB3b3JsZCdzIE1vc3QgUG93ZXJmdWwgTXVsdGltb2RhbGl0eSBGb3VuZGF0aW9uIE1vZGVsLGh0dHBzOi8vd3d3LmNoaW5haXRjYXBpdGFsLmNvbS9kZXRhaWwvMTI2LCwsLDEwMDAwMDAwMDAwLjAsIjEwQiAtIDEzQiAKRGlmZnVzaW9uIFRyYW5zZm9ybWVyIChEaVQpIiwsLCwsLCwsLExpa2VseSwiVGhlIGxhcmdlIGltYWdlIG11bHRpLW1vZGVsIG1vZGVsIGlzIHRoZSBsYXJnZSBtb2RlbCBkZXZlbG9wZWQgaW5kZXBlbmRlbnRseSBieSB0aGUgZnV0dXJlIG9mIChIaURyZWFtLmFpKS4gSXQgaXMgdGhlIGZpcnN0IGltYWdlIGFuZCB2aWRlbyBnZW5lcmF0ZWQgYnkgdGhlIHdvcmxkIHRvIGJlIG9wZW4gZm9yIG9ubGluZSB1c2UgdG8gZ2VuZXJhdGUgRGlmZnVzaW9uIFRyYW5zZm9ybWVyIChEaVQpIGFyY2hpdGVjdHVyZSBtb2RlbC4gVGhlIHNjYWxlIG9mIHRoZSBtb2RlbCBwYXJhbWV0ZXJzIGhhcyBleGNlZWRlZCAxIGJpbGxpb24sIHJlYWxpemluZyB0aGUgam9pbnQgbW9kZWxpbmcgb2YgdGV4dCwgaW1hZ2UsIHZpZGVvLCAzRCBJdCBoYXMgYmVlbiBmaWxlZCB0aHJvdWdoIGJvdGggdGhlIG1vZGVsIGFuZCB0aGUgYWxnb3JpdGhtLiBCYXNlZCBvbiB0aGUg4oCdIEltYWdpbmUgQUnigJwgc2VyaWVzIG9mIHByb2R1Y3RzIGNvbnN0cnVjdGVkIGJ5IHRoZSBsYXJnZSBpbWFnZSBtb2RlbCDigJ0sIHRoZSBmdW5jdGlvbnMgb2YgaW1hZ2UgZ2VuZXJhdGlvbiBlZGl0aW5nLCA0SyBIRCBwaWN0dXJlLCBnbG9iYWwvbG9jYWwgY29udHJvbGxhYmxlLCBzY3JpcHQgbXVsdGktbGVucyB2aWRlbyBnZW5lcmF0aW9uLCBldGMuIGhhdmUgYmVlbiByZWFsaXplZCBpbiBBSUdDIHRlY2hub2xvZ3kgYW5kIGRpZ2l0YWwgY3JlYXRpdml0eS4gSGFzIGEgbGVhZGluZyBhZHZhbnRhZ2UgaW4gY29tbWVyY2lhbGl6YXRpb24uIiwsLEFQSSBhY2Nlc3MsQ2hpbmEsLCwsLCwyMDI1LTExLTI4IDExOjUzOjQ0KzAwOjAwLCwsLCwsSW5kdXN0cnksLCwsLFVucmVsZWFzZWQsLCwsLCwsLCwsLCwsTm8KWmhpeGlhbmcgMy4wICjmmbrosaEpLCJWaWRlbyxJbWFnZSBnZW5lcmF0aW9uIiwiVmlkZW8gZ2VuZXJhdGlvbixJbWFnZS10by12aWRlbyxUZXh0LXRvLXZpZGVvLEltYWdlIGdlbmVyYXRpb24sVGV4dC10by1pbWFnZSIsSGlEcmVhbSwsMjAyNC0xMi0yOCwi4oCcWW91IGNhbiBtYWtlIHZpZGVvcyBpZiB5b3UgY2FuIHR5cGXigJ0sIGFuZCB0aGUgbXVsdGktbW9kYWwgbGFyZ2UgbW9kZWwgb2YgWmhpeGlhbmcgaGFzIGJlZW4gdXBncmFkZWQiLCJodHRwczovL3dlYi5hcmNoaXZlLm9yZy93ZWIvMjAyNTA2MjQwODAyNDMvaHR0cHM6Ly9uZXdzLnNjaWVuY2VuZXQuY24vaHRtbG5ld3MvMjAyNC8xMi81MzY2NzIuc2h0bQpodHRwczovL3dlYi5hcmNoaXZlLm9yZy93ZWIvMjAyNTA2MjQwODA3MTEvaHR0cHM6Ly9maW5hbmNlLnNpbmEuY29tLmNuL3JvbGwvMjAyNS0wNC0yOC9kb2MtaW5ldXN0Y2EyMTg5Nzc5LnNodG1sIiwsLCwxMzAwMDAwMDAwMC4wLCwsLCwsLCwsLENvbmZpZGVudCwiVHJhaW5lZCBvbiBTZW5zZVRpbWXigJlzIOKAnFNlbnNlQ29yZeKAnSAo5ZWG5rGk5aSn6KOF572uKSBBSSBzdXBlci1jb21wdXRlciAKCuKAnFpoaXhpYW5nIG11bHRpLW1vZGFsIGdlbmVyYXRpb24gbGFyZ2UgbW9kZWwgdmVyc2lvbiAzLjAgaGFzIGNvbXByZWhlbnNpdmVseSB1cGdyYWRlZCBpbWFnZSBhbmQgdmlkZW8gZ2VuZXJhdGlvbiBjYXBhYmlsaXRpZXMu4oCdIEFjY29yZGluZyB0byBNZWkgVGFvLCBmb3VuZGVyIGFuZCBDRU8gb2YgWmhpeGlhbmcgRnV0dXJlLCBpdCBzcGVjaWZpY2FsbHkgaW5jbHVkZXMgaW1wcm92ZWQgcGljdHVyZSBxdWFsaXR5IGFuZCByZWxldmFuY2UsIG1vcmUgY29udHJvbGxhYmxlIGxlbnMgbW92ZW1lbnQgYW5kIHBpY3R1cmUgbW92ZW1lbnQsIGFuZCBtdWx0aS1zY2VuZS1kcml2ZW4gb3B0aW1pemF0aW9uLiBBdCB0aGUgc2FtZSB0aW1lLCBaaGl4aWFuZyBGdXR1cmUgYWxzbyByZWxlYXNlZCB0aGUgWmhpeGlhbmcgTXVsdGltb2RhbCBVbmRlcnN0YW5kaW5nIExhcmdlIE1vZGVsIHZlcnNpb24gMS4wLCB3aGljaCBwcm92aWRlcyBhIG1vcmUgYWNjdXJhdGUgYW5kIGRldGFpbGVkIHVuZGVyc3RhbmRpbmcgb2YgaW1hZ2VzIGFuZCB2aWRlbyBjb250ZW50IHRocm91Z2ggaW1hZ2UgbW9kZWxpbmcgYXQgdGhlIG9iamVjdCBsZXZlbCBhbmQgc3BhdGlvdGVtcG9yYWwgbW9kZWxpbmcgYXQgdGhlIGV2ZW50IGxldmVsLgoKSW4gdGhlIGxhdGVzdCBpdGVyYXRpdmUgdmVyc2lvbiwgdGhlIFNtYXJ0IEltYWdlIENyZWF0b3IgUGxhdGZvcm0gc3RyZW5ndGhlbnMgdGhlIG5hdHVyYWwgbGFuZ3VhZ2UgaW50ZXJhY3Rpb24gd2l0aCB1c2VycyBhbmQgaXMgY29tbWl0dGVkIHRvIGltcGxlbWVudGF0aW9uIOKAnGlmIHlvdSBjYW4gdHlwZSwgeW91IGNhbiBtYWtlIHZpZGVvc+KAnS4gQWNjb3JkaW5nIHRvIHJlcG9ydHMsIG9uIHRoZSBiYXNpcyBvZiB0aGUgb3JpZ2luYWwgV2Vuc2hlbmcgdmlkZW8sIHRoZSBaaGl4aWFuZyBDcmVhdG9yIFBsYXRmb3JtIGhhcyBhZGRlZCBhZGp1c3RtZW50cyB0byB2b2ljZSBjb21tYW5kIGlucHV0IGluIHRoZSB2aWRlbyBwYXJ0LCBhbmQgYXQgdGhlIHNhbWUgdGltZSwgaXQgY2FuIGJlIG9yZ2FuaXplZCBpbnRvIHJlbGV2YW50IG1vZGVsIG91dHB1dCBjb21tYW5kcyBiYXNlZCBvbiB0aGUgdmlkZW8gY29udGVudCB1cGxvYWRlZCBieSB0aGUgdXNlci4gVGhpcyBmZWF0dXJlIHdpbGwgZ3JlYXRseSBsb3dlciB0aGUgbGVhcm5pbmcgdGhyZXNob2xkIGZvciB1c2VycyB0byBlZGl0IHZpZGVvcyB1c2luZyBBSUdDIHRvb2xzLiIsLCxBUEkgYWNjZXNzLENoaW5hLCwsLCwsMjAyNi0wMi0xMSAxOToyNjoyNyswMDowMCwsLCwsLEluZHVzdHJ5LCwsLCxVbnJlbGVhc2VkLCwsLCwsLCwsLCwsLE5vCkxpbkdhbiBWTCAo5Li05oSfVkwpLE11bHRpbW9kYWwsLEJlaWppbmcgNTggSW5mb3JtYXRpb24gVGVjaG5vbG9neSwsMjAyNC0xMi0yNyxDQUMgcmVnaXN0cnksaHR0cHM6Ly93d3cuY2FjLmdvdi5jbi8yMDI0LTA0LzAyL2NfMTcxMzcyOTk4MzgwMzE0NS5odG0sLCwsLCwsLCwsLCwsLFVua25vd24sLCwsLENoaW5hLCwsLCwsMjAyNi0wMi0xMSAxOToyNjoyNyswMDowMCwsLCwsLEluZHVzdHJ5LCwsLCwsLCwsLCwsLCwsLCwsClhpYW9taSBQZW5ncGFpIEltYWdlICjlsI/nsbPmvo7muYPlm77lg48pLEltYWdlIGdlbmVyYXRpb24sSW1hZ2UgZ2VuZXJhdGlvbixYaWFvbWkgQ29ycCwsMjAyNC0xMi0yNyxDQUMgcmVnaXN0cnksaHR0cHM6Ly93ZWIuYXJjaGl2ZS5vcmcvd2ViLzIwMjUwNzA4MTUyNzMyL2h0dHBzOi8vd3d3LmNuZmluLmNvbS9ncy1sYi9kZXRhaWwvMjAyNDEyMjcvNDE2NTcyMF8xLmh0bWwsLCwsLCwsLCwsLCwsLFVua25vd24sIkRlc2lnbmVkIGFzIG9uLWRldmljZSBMTE1zIGZvciBzbWFydHBob25lcywgdGFibGV0cy4iLCwsLENoaW5hLCwsLCwsMjAyNi0wMi0xMSAxOToyNjoyNyswMDowMCwsLCwsLEluZHVzdHJ5LCwsLCwsLCwsLCwsLCwsLCwsClhpYW9taSBFZGdlLXNpZGUgVGV4dCAo5bCP57Gz56uv5L6n5paH5pysKSxMYW5ndWFnZSwiVHJhbnNsYXRpb24sTGFuZ3VhZ2UgZ2VuZXJhdGlvbiIsWGlhb21pIENvcnAsLDIwMjQtMTItMjcsQ0FDIHJlZ2lzdHJ5LGh0dHBzOi8vd2ViLmFyY2hpdmUub3JnL3dlYi8yMDI1MDcwODE1MjczMi9odHRwczovL3d3dy5jbmZpbi5jb20vZ3MtbGIvZGV0YWlsLzIwMjQxMjI3LzQxNjU3MjBfMS5odG1sLCwsLCwsLCwsLCwsLCxVbmtub3duLCJEZXNpZ25lZCBhcyBvbi1kZXZpY2UgTExNcyBmb3Igc21hcnRwaG9uZXMsIHRhYmxldHMuIiwsLCxDaGluYSwsLCwsLDIwMjYtMDItMTEgMTk6MjY6MjcrMDA6MDAsLCwsLCxJbmR1c3RyeSwsLCwsLCwsLCwsLCwsLCwsLApRVlEsIkxhbmd1YWdlLFZpc2lvbixNdWx0aW1vZGFsIiwiVmlzdWFsIHF1ZXN0aW9uIGFuc3dlcmluZyxWaWRlbyBkZXNjcmlwdGlvbixMYW5ndWFnZSBtb2RlbGluZy9nZW5lcmF0aW9uLFRyYW5zbGF0aW9uLFF1ZXN0aW9uIGFuc3dlcmluZyxDaGFyYWN0ZXIgcmVjb2duaXRpb24gKE9DUiksUXVhbnRpdGF0aXZlIHJlYXNvbmluZyIsQWxpYmFiYSwiU2h1YWkgQmFpLCBLZXFpbiBDaGVuLCBYdWVqaW5nIExpdSwgSmlhbGluIFdhbmcsIFdlbmJpbiBHZSwgU2libyBTb25nLCBLYWkgRGFuZywgUGVuZyBXYW5nLCBTaGlqaWUgV2FuZywgSnVuIFRhbmcsIEh1bWVuIFpob25nLCBZdWFuemhpIFpodSwgTWluZ2t1biBZYW5nLCBaaGFvaGFpIExpLCBKaWFucWlhbmcgV2FuLCBQZW5nZmVpIFdhbmcsIFdlaSBEaW5nLCBaaGVyZW4gRnUsIFlpaGVuZyBYdSwgSmlhYm8gWWUsIFhpIFpoYW5nLCBUaWFuYmFvIFhpZSwgWmVzZW4gQ2hlbmcsIEhhbmcgWmhhbmcsIFpoaWJvIFlhbmcsIEhhaXlhbmcgWHUsIEp1bnlhbmcgTGluIiwyMDI0LTEyLTI1LFFWUTogVG8gU2VlIHRoZSBXb3JsZCB3aXRoIFdpc2RvbSwiaHR0cHM6Ly9xd2VubG0uZ2l0aHViLmlvL2Jsb2cvcXZxLTcyYi1wcmV2aWV3LwpodHRwczovL2FyeGl2Lm9yZy9hYnMvMjUwMi4xMzkyMyIsLCwsNzIwMDAwMDAwMDAuMCwsLCwsLCwsLCxDb25maWRlbnQsIlFWUSAtIGFuIG9wZW4td2VpZ2h0IG1vZGVsIGZvciBtdWx0aW1vZGFsIHJlYXNvbmluZywgYnVpbHQgdXBvbiBRd2VuMi1WTC03MkIuIFFWUSByZXByZXNlbnRzIGEgc2lnbmlmaWNhbnQgbGVhcCBmb3J3YXJkIGluIEFJ4oCZcyBjYXBhY2l0eSBmb3IgdmlzdWFsIHVuZGVyc3RhbmRpbmcgYW5kIGNvbXBsZXggcHJvYmxlbS1zb2x2aW5nLiBRVlEgYWNoaWV2ZXMgYSBzY29yZSBvZiA3MC4zIG9uIE1NTVUgYW5kIHNob3dzIHN1YnN0YW50aWFsIGltcHJvdmVtZW50cyBhY3Jvc3MgbWF0aC1yZWxhdGVkIGJlbmNobWFya3MgY29tcGFyZWQgdG8gUXdlbjItVkwtNzJCLUluc3RydWN0LiBUaHJvdWdoIGNhcmVmdWwgc3RlcC1ieS1zdGVwIHJlYXNvbmluZywgUVZRIGRlbW9uc3RyYXRlcyBlbmhhbmNlZCBjYXBhYmlsaXRpZXMgaW4gdmlzdWFsIHJlYXNvbmluZyB0YXNrcywgcGFydGljdWxhcmx5IGV4Y2VsbGluZyBpbiBkb21haW5zIHRoYXQgZGVtYW5kIHNvcGhpc3RpY2F0ZWQgYW5hbHl0aWNhbCB0aGlua2luZy4iLCwsT3BlbiB3ZWlnaHRzIChyZXN0cmljdGVkIHVzZSksQ2hpbmEsUXdlbjItVkwtNzJCLCwsLCwyMDI1LTExLTI4IDExOjUzOjQ0KzAwOjAwLCwsLCwsSW5kdXN0cnksLCwsLFVucmVsZWFzZWQsImh0dHBzOi8vaHVnZ2luZ2ZhY2UuY28vUXdlbi9RVlEtNzJCLVByZXZpZXcKClF3ZW4gbGljZW5zZSAocmVzdHJpY3Rpb24gb24gPjEwMG0gbW9udGhseSB1c2VycykiLCwsLCwsLCxRd2VuLCwsLFllcwpKdWVxaW5nIExMTSAo6KeJ5Y2/5aSn5qih5Z6LKSwiTGFuZ3VhZ2UsUHN5Y2hvbG9neSIsQ2hhdCxTdXpob3UgSnVlcWluZyBEaXl1IEludGVsbGlnZW50IFRlY2hub2xvZ3ksLDIwMjQtMTItMjUsQ0FDIHJlZ2lzdHJ5LGh0dHBzOi8vd2ViLmFyY2hpdmUub3JnL3dlYi8yMDI1MDYyNDA5NTUxOC9odHRwczovL3d3dy5rc3JtdHp4LmNvbS9uZXdzL2RldGFpbC8yMzk4ODksLCwsLCwsLCwsLCwsLFVua25vd24sIkluIHRoZSBhcHBsaWNhdGlvbiBzY2VuYXJpbyBvZiBwcm90ZWN0aW5nIHN0dWRlbnRzJyBtZW50YWwgaGVhbHRoLCB0aGUgSnVlcWluZyBtb2RlbCBoYXMgY3JlYXRlZCBhbiBlZmZpY2llbnQgY2xvc2VkIGxvb3AgdG8gcHJvdGVjdCBzdHVkZW50cycgbWVudGFsIGhlYWx0aCBmcm9tIGludGVsbGlnZW50IGFzc2Vzc21lbnQgc2NyZWVuaW5nLCBBSSByZXR1cm4gdmlzaXRzLCBzbWFydCB0b3kgaW50ZXJhY3Rpb24gdG8gZ2VuZXJhdGluZyBzdHVkZW50IHBzeWNob2xvZ2ljYWwgYW5hbHlzaXMgcmVwb3J0cywgaGVscGluZyBzY2hvb2xzIGFuZCBwYXJlbnRzIHRvIGRpc2NvdmVyIHByb2JsZW1zIGFzIGVhcmx5IGFzIHBvc3NpYmxlIGFuZCBpbnRlcnZlbmUgaW4gdGltZS4iLCwsLENoaW5hLCwsLCwsMjAyNi0wMi0xMSAxOToyNjoyNyswMDowMCwsLCwsLEluZHVzdHJ5LCwsLCwsLCwsLCwsLCwsLCwsCktva29ybyB2MC4xOSxTcGVlY2gsIlRleHQtdG8tc3BlZWNoIChUVFMpLFNwZWVjaCBzeW50aGVzaXMiLGhleGdyYWQsLDIwMjQtMTItMjUsS29rb3JvIHYwLjE5LGh0dHBzOi8vaHVnZ2luZ2ZhY2UuY28vc3BhY2VzL2hleGdyYWQvS29rb3JvLVRUUywsLCw4MjAwMDAwMC4wLDgyTSwxLjY4NDhlKzIwLDMxMjAwMDAwMDAwMDAwMCBGTE9QIC8gR1BVIC8gc2VjICogNTAwIEdQVSAtIGhvdXJzICogMzYwMCBzZWMgLyBob3VyICogMC4zIFthc3N1bWVkIHV0aWxpemF0aW9uXSA9IDEuNjg0OGUrMjAgRkxPUCwsIiIiPDEwMCBocnMiIiBvZiB0cmFpbmluZyBhdWRpbyBkYXRhIiwsLE5WSURJQSBBMTAwIFNYTTQgODAgR0IsLENvbmZpZGVudCwiS29rb3JvIGlzIGFuIG9wZW4td2VpZ2h0IFRUUyBtb2RlbCB3aXRoIDgyIG1pbGxpb24gcGFyYW1ldGVycy4gRGVzcGl0ZSBpdHMgbGlnaHR3ZWlnaHQgYXJjaGl0ZWN0dXJlLCBpdCBkZWxpdmVycyBjb21wYXJhYmxlIHF1YWxpdHkgdG8gbGFyZ2VyIG1vZGVscyB3aGlsZSBiZWluZyBzaWduaWZpY2FudGx5IGZhc3RlciBhbmQgbW9yZSBjb3N0LWVmZmljaWVudC4gV2l0aCBBcGFjaGUtbGljZW5zZWQgd2VpZ2h0cywgS29rb3JvIGNhbiBiZSBkZXBsb3llZCBhbnl3aGVyZSBmcm9tIHByb2R1Y3Rpb24gZW52aXJvbm1lbnRzIHRvIHBlcnNvbmFsIHByb2plY3RzLiIsLCxPcGVuIHdlaWdodHMgKHVucmVzdHJpY3RlZCksLCwsLCwsMjAyNS0xMS0yOCAxMTo1Mzo0NCswMDowMCwsLCwsLCwsLCw1MDAuMCxVbnJlbGVhc2VkLCJBcGFjaGUgMi4wIGZvciB3ZWlnaHRzCmh0dHBzOi8vaHVnZ2luZ2ZhY2UuY28vaGV4Z3JhZC9Lb2tvcm8tODJNCgpBcGFjaGUgMi4wIGZvciBpbmZlcmVuY2UgY29kZQpodHRwczovL2dpdGh1Yi5jb20vaGV4Z3JhZC9rb2tvcm8iLCwsLCwsLEhhcmR3YXJlLGhleGdyYWQsLCwsWWVzCkRlZXBTZWVrLVYzLExhbmd1YWdlLCJMYW5ndWFnZSBtb2RlbGluZy9nZW5lcmF0aW9uLENvZGUgZ2VuZXJhdGlvbixRdWFudGl0YXRpdmUgcmVhc29uaW5nLFF1ZXN0aW9uIGFuc3dlcmluZyIsRGVlcFNlZWssIkRlZXBTZWVrLUFJLCBBaXhpbiBMaXUsIEJlaSBGZW5nLCBCaW5nIFh1ZSwgQmluZ3h1YW4gV2FuZywgQm9jaGFvIFd1LCBDaGVuZ2RhIEx1LCBDaGVuZ2dhbmcgWmhhbywgQ2hlbmdxaSBEZW5nLCBDaGVueXUgWmhhbmcsIENob25nIFJ1YW4sIERhbWFpIERhaSwgRGF5YSBHdW8sIERlamlhbiBZYW5nLCBEZWxpIENoZW4sIERvbmdqaWUgSmksIEVyaGFuZyBMaSwgRmFuZ3l1biBMaW4sIEZ1Y29uZyBEYWksIEZ1bGkgTHVvLCBHdWFuZ2JvIEhhbywgR3VhbnRpbmcgQ2hlbiwgR3Vvd2VpIExpLCBILiBaaGFuZywgSGFuIEJhbywgSGFud2VpIFh1LCBIYW9jaGVuZyBXYW5nLCBIYW93ZWkgWmhhbmcsIEhvbmdodWkgRGluZywgSHVhamlhbiBYaW4sIEh1YXp1byBHYW8sIEh1aSBMaSwgSHVpIFF1LCBKLkwuIENhaSwgSmlhbiBMaWFuZywgSmlhbnpob25nIEd1bywgSmlhcWkgTmksIEppYXNoaSBMaSwgSmlhd2VpIFdhbmcsIEppbiBDaGVuLCBKaW5nY2hhbmcgQ2hlbiwgSmluZ3lhbmcgWXVhbiwgSnVuamllIFFpdSwgSnVubG9uZyBMaSwgSnVueGlhbyBTb25nLCBLYWkgRG9uZywgS2FpIEh1LCBLYWlnZSBHYW8sIEthbmcgR3VhbiwgS2V4aW4gSHVhbmcsIEt1YWkgWXUsIExlYW4gV2FuZywgTGVjb25nIFpoYW5nLCBMZWkgWHUsIExleWkgWGlhLCBMaWFuZyBaaGFvLCBMaXRvbmcgV2FuZywgTGl5dWUgWmhhbmcsIE1lbmcgTGksIE1pYW9qdW4gV2FuZywgTWluZ2NodWFuIFpoYW5nLCBNaW5naHVhIFpoYW5nLCBNaW5naHVpIFRhbmcsIE1pbmdtaW5nIExpLCBOaW5nIFRpYW4sIFBhbnBhbiBIdWFuZywgUGVpeWkgV2FuZywgUGVuZyBaaGFuZywgUWlhbmNoZW5nIFdhbmcsIFFpaGFvIFpodSwgUWlueXUgQ2hlbiwgUWl1c2hpIER1LCBSLkouIENoZW4sIFIuTC4gSmluLCBSdWlxaSBHZSwgUnVpc29uZyBaaGFuZywgUnVpemhlIFBhbiwgUnVuamkgV2FuZywgUnVueGluIFh1LCBSdW95dSBaaGFuZywgUnV5aSBDaGVuLCBTLlMuIExpLCBTaGFuZ2hhbyBMdSwgU2hhbmd5YW4gWmhvdSwgU2hhbmh1YW5nIENoZW4sIFNoYW9xaW5nIFd1LCBTaGVuZ2ZlbmcgWWUsIFNoZW5nZmVuZyBZZSwgU2hpcm9uZyBNYSwgU2hpeXUgV2FuZywgU2h1YW5nIFpob3UsIFNodWlwaW5nIFl1LCBTaHVuZmVuZyBaaG91LCBTaHV0aW5nIFBhbiwgVC4gV2FuZywgVGFvIFl1biwgVGlhbiBQZWksIFRpYW55dSBTdW4sIFcuTC4gWGlhbywgV2FuZ2RpbmcgWmVuZyBldCBhbC4gKDEwMCBhZGRpdGlvbmFsIGF1dGhvcnMgbm90IHNob3duKSIsMjAyNC0xMi0yNCxEZWVwU2Vlay1WMyBUZWNobmljYWwgUmVwb3J0LGh0dHBzOi8vYXJ4aXYub3JnL2Ficy8yNDEyLjE5NDM3LCxUcmFpbmluZyBjb3N0LHRyYWluaW5nIGNvc3Qgd2FzICQ1LjNtaWxsaW9uIFVTRCAoVGFibGUgMSksNjcxMDAwMDAwMDAwLjAsTWl4dHVyZS1vZi1FeHBlcnRzIChNb0UpIGxhbmd1YWdlIG1vZGVsIHdpdGggNjcxQiB0b3RhbCBwYXJhbWV0ZXJzIHdpdGggMzdCIGFjdGl2YXRlZCBmb3IgZWFjaCB0b2tlbi4sMy4zZSsyNCwiNiDDlyAzN0Igw5cgMTQuOFQgPSAzLjI5ZTI0IHByZXRyYWluaW5nIEZMT1BzLCAxZTIyIHBvc3R0cmFpbmluaW5nIEZMT1BzIC0gc2VlIGRvYyBiZWxvdwoKaHR0cHM6Ly9kb2NzLmdvb2dsZS5jb20vZG9jdW1lbnQvZC8xQzR6QnZIaDRVTm56YW9yd1FTZEc2MXpRSnNCVjlYM2kzQTcwTmVlbHhIWS9lZGl0P3VzcD1zaGFyaW5nIiwxNDgwMDAwMDAwMDAwMCwiIiJXZSBwcmUtdHJhaW4gRGVlcFNlZWstVjMgb24gMTQuOCB0cmlsbGlvbiBkaXZlcnNlIGFuZCBoaWdoLXF1YWxpdHkgdG9rZW5zLCBmb2xsb3dlZCBieSBTdXBlcnZpc2VkIEZpbmUtVHVuaW5nIGFuZCBSZWluZm9yY2VtZW50IExlYXJuaW5nIHN0YWdlcyB0byBmdWxseSBoYXJuZXNzIGl0cyBjYXBhYmlsaXRpZXMiIiIsLCIiIkRlZXBTZWVrLVYzIHJlcXVpcmVzIG9ubHkgMi43ODhNIEg4MDAgR1BVIGhvdXJzIGZvciBpdHMgZnVsbCB0cmFpbmluZyIiIixOVklESUEgSDgwMCBTWE01LCxDb25maWRlbnQsIldlIHByZXNlbnQgRGVlcFNlZWstVjMsIGEgc3Ryb25nIE1peHR1cmUtb2YtRXhwZXJ0cyAoTW9FKSBsYW5ndWFnZSBtb2RlbCB3aXRoIDY3MUIgdG90YWwgcGFyYW1ldGVycyB3aXRoIDM3QiBhY3RpdmF0ZWQgZm9yIGVhY2ggdG9rZW4uIFRvIGFjaGlldmUgZWZmaWNpZW50IGluZmVyZW5jZSBhbmQgY29zdC1lZmZlY3RpdmUgdHJhaW5pbmcsIERlZXBTZWVrLVYzIGFkb3B0cyBNdWx0aS1oZWFkIExhdGVudCBBdHRlbnRpb24gKE1MQSkgYW5kIERlZXBTZWVrTW9FIGFyY2hpdGVjdHVyZXMsIHdoaWNoIHdlcmUgdGhvcm91Z2hseSB2YWxpZGF0ZWQgaW4gRGVlcFNlZWstVjIuIEZ1cnRoZXJtb3JlLCBEZWVwU2Vlay1WMyBwaW9uZWVycyBhbiBhdXhpbGlhcnktbG9zcy1mcmVlIHN0cmF0ZWd5IGZvciBsb2FkIGJhbGFuY2luZyBhbmQgc2V0cyBhIG11bHRpLXRva2VuIHByZWRpY3Rpb24gdHJhaW5pbmcgb2JqZWN0aXZlIGZvciBzdHJvbmdlciBwZXJmb3JtYW5jZS4gV2UgcHJlLXRyYWluIERlZXBTZWVrLVYzIG9uIDE0LjggdHJpbGxpb24gZGl2ZXJzZSBhbmQgaGlnaC1xdWFsaXR5IHRva2VucywgZm9sbG93ZWQgYnkgU3VwZXJ2aXNlZCBGaW5lLVR1bmluZyBhbmQgUmVpbmZvcmNlbWVudCBMZWFybmluZyBzdGFnZXMgdG8gZnVsbHkgaGFybmVzcyBpdHMgY2FwYWJpbGl0aWVzLiBDb21wcmVoZW5zaXZlIGV2YWx1YXRpb25zIHJldmVhbCB0aGF0IERlZXBTZWVrLVYzIG91dHBlcmZvcm1zIG90aGVyIG9wZW4tc291cmNlIG1vZGVscyBhbmQgYWNoaWV2ZXMgcGVyZm9ybWFuY2UgY29tcGFyYWJsZSB0byBsZWFkaW5nIGNsb3NlZC1zb3VyY2UgbW9kZWxzLiBEZXNwaXRlIGl0cyBleGNlbGxlbnQgcGVyZm9ybWFuY2UsIERlZXBTZWVrLVYzIHJlcXVpcmVzIG9ubHkgMi43ODhNIEg4MDAgR1BVIGhvdXJzIGZvciBpdHMgZnVsbCB0cmFpbmluZy4gSW4gYWRkaXRpb24sIGl0cyB0cmFpbmluZyBwcm9jZXNzIGlzIHJlbWFya2FibHkgc3RhYmxlLiBUaHJvdWdob3V0IHRoZSBlbnRpcmUgdHJhaW5pbmcgcHJvY2Vzcywgd2UgZGlkIG5vdCBleHBlcmllbmNlIGFueSBpcnJlY292ZXJhYmxlIGxvc3Mgc3Bpa2VzIG9yIHBlcmZvcm0gYW55IHJvbGxiYWNrcy4iLCwsT3BlbiB3ZWlnaHRzIChyZXN0cmljdGVkIHVzZSksQ2hpbmEsLCwsMjA0OC4wLDAuMTk0NywyMDI2LTAyLTE5IDE4OjM4OjMyKzAwOjAwLCxQYXBlciBvbiBEZWVwU2Vlay1WMywsNjI5MTQ1NjAuMCwxNTM2MCAqIDQwOTYsSW5kdXN0cnksLCw3LjU5MjgzOTJlKzI0LDI3ODgwMDAuMCxVbnJlbGVhc2VkLCJNSVQgYW5kIGRlZXBzZWVrIGxpY2Vuc2UKaHR0cHM6Ly9naXRodWIuY29tL2RlZXBzZWVrLWFpL0RlZXBTZWVrLVYzP3RhYj1yZWFkbWUtb3YtZmlsZQoKSSBjYW5ub3Qgc2VlIHRyYWluaW5nIGNvZGUgaW4gdGhpcyByZXBvIGh0dHBzOi8vZ2l0aHViLmNvbS9kZWVwc2Vlay1haS9EZWVwU2Vlay1WMz90YWI9cmVhZG1lLW92LWZpbGUiLFRydWUsNTM5MDAwMC4wLCJUYWJsZSA0OiBUcmFpbmluZyBtZXRyaWMgY29tcGFyaXNvbgoKIiJDYXVzYWwgTUZVIG9ubHkgdGFrZXMgaW50byBhY2NvdW50IHRoZSBmbG9wcyBvZiB0aGUgbG93ZXIgdHJpYW5nbGUgb2YgdGhlIGF0dGVudGlvbiBtYXRyaXggKGluIGxpbmUgd2l0aCBGbGFzaEF0dGVudGlvbiksIHdoaWxlIG5vbi1jYXVzYWwgTUZVIGluY2x1ZGVzIHRoZSBmbG9wcyBvZiB0aGUgd2hvbGUgYXR0ZW50aW9uIG1hdHJpeCAoaW4gbGluZSB3aXRoIE1lZ2F0cm9uKSIiCgpURkxPUFMgKGNhdXNhbCkgPSAzODUKSDgwMCBtYXhpbXVtIEZQOCBwZXJmb3JtYW5jZSA9IDE5NzkgVEZMT1BTCgp0aGVyZWZvcmUgTUZVID0gMzg1LzE5NzkgPSAwLjE5NDciLEZQOCwsMjgxODEzNS4xODEyMTQyODM3LCJPcGVyYXRpb24gY291bnRpbmcsSGFyZHdhcmUiLGRlZXBzZWVrLWFpLCwsLFllcwpPQ1RBVkUgOEIsU3BlZWNoLCJTcGVlY2ggc3ludGhlc2lzLFRleHQtdG8tc3BlZWNoIChUVFMpIixIdW1lLCwyMDI0LTEyLTIzLEludHJvZHVjaW5nIE9DVEFWRSAoT21uaS1DYXBhYmxlIFRleHQgYW5kIFZvaWNlIEVuZ2luZSksaHR0cHM6Ly93d3cuaHVtZS5haS9ibG9nL2ludHJvZHVjaW5nLW9jdGF2ZSwsLCw4MDAwMDAwMDAwLjAsOEIsLCwsLCwsLCxDb25maWRlbnQsIldl4oCZcmUgaW50cm9kdWNpbmcgT0NUQVZFIChPbW5pLUNhcGFibGUgVGV4dCBhbmQgVm9pY2UgRW5naW5lKSwgYSBuZXh0LWdlbmVyYXRpb24gc3BlZWNoLWxhbmd1YWdlIG1vZGVsIHRoYXQgY29tYmluZXMgdGhlIGNhcGFiaWxpdGllcyBvZiBvdXIgRVZJIDIgc3BlZWNoLWxhbmd1YWdlIG1vZGVsIHdpdGggdGhvc2Ugb2Ygc3lzdGVtcyBsaWtlIE9wZW5BSeKAmXMgVm9pY2UgRW5naW5lLCBFbGV2ZW5sYWLigJlzIFRUUyBWb2ljZSBEZXNpZ24sIGFuZCBHb29nbGUgRGVlcG1pbmTigJlzIE5vdGVib29rTE0uIAoKRnJvbSBkZXNjcmlwdGl2ZSBwcm9tcHRzIG9yIHJlY29yZGluZ3MgYXMgYnJpZWYgYXMgNXMsIE9DVEFWRSBnZW5lcmF0ZXMgbm90IGp1c3Qgdm9pY2VzLCBidXQgcGVyc29uYWxpdGllcyAobGFuZ3VhZ2UsIGFjY2VudCwgZXhwcmVzc2lvbnMsIHVuZGVybHlpbmcgZGlzcG9zaXRpb24sIGV0Yy4pIHRoYXQgY2FuIHRhbGsgdG8geW91LiBBbmQgaXQgY2FuIGdlbmVyYXRlIG11bHRpcGxlLCBpbnRlcmFjdGluZyBBSSBwZXJzb25hbGl0aWVzIGFuZCB2b2ljZXMgd2l0aGluIGEgcmVhbC10aW1lIHJlc3BvbnNlLgoKTWFpbnRhaW5pbmcgdGhlIGNhcGFiaWxpdGllcyBvZiBhIHNpbWlsYXItc2l6ZWQgZnJvbnRpZXIgTExNLCBPQ1RBVkUgaXMgd2VsbC1zdWl0ZWQgdG8gcG93ZXIgQUkgc3lzdGVtcyB0aGF0IGNvbW11bmljYXRlIHJpY2hseSB3aXRoIGh1bWFucyB3aGlsZSBmb2xsb3dpbmcgZGV0YWlsZWQgaW5zdHJ1Y3Rpb25zLCB1c2luZyB0b29scywgb3IgY29udHJvbGxpbmcgYW4gaW50ZXJmYWNlLiIsLCxVbnJlbGVhc2VkLFVuaXRlZCBTdGF0ZXMgb2YgQW1lcmljYSwsLCwsLDIwMjUtMTEtMjggMTE6NTM6NDQrMDA6MDAsLCwsLCxJbmR1c3RyeSwsLCwsVW5yZWxlYXNlZCwiIiJXZSBhcmUgc3RpbGwgd29ya2luZyB0byBpbXByb3ZlIE9DVEFWRSwgYW5kIGdpdmVuIGl0cyByYW5nZSBvZiBuZXcgY2FwYWJpbGl0aWVzLCB3ZSBhcmUgdGFraW5nIGEgY2F1dGlvdXMgYXBwcm9hY2ggdG8gcmVsZWFzaW5nIGl0LiBXZeKAmXZlIGJlZ3VuIGdpdmluZyB0cnVzdGVkIHBhcnRuZXJzIGVhcmx5IGFjY2VzcyB0byBhIGxpbWl0ZWQgdmVyc2lvbiBvZiBPQ1RBVkUgc28gdGhhdCB0aGUgbW9kZWwgY2FuIGJlIGV2YWx1YXRlZCBmb3Igc2FmZXR5IGFuZCBlZmZlY3RpdmVuZXNzIGluIHZhcmlvdXMgYXBwbGljYXRpb24gc2V0dGluZ3MuIFdlIHBsYW4gdG8gcm9sbCBvdXQgYnJvYWRlciBhdmFpbGFiaWxpdHkgaW4gdGhlIGNvbWluZyBtb250aHMuICIiIiwsLCwsLCwsLCwsLE5vCk9DVEFWRSAzQixTcGVlY2gsIlNwZWVjaCBzeW50aGVzaXMsVGV4dC10by1zcGVlY2ggKFRUUykiLEh1bWUsLDIwMjQtMTItMjMsSW50cm9kdWNpbmcgT0NUQVZFIChPbW5pLUNhcGFibGUgVGV4dCBhbmQgVm9pY2UgRW5naW5lKSxodHRwczovL3d3dy5odW1lLmFpL2Jsb2cvaW50cm9kdWNpbmctb2N0YXZlLCwsLDMwMDAwMDAwMDAuMCwzQiwsLCwsLCwsLENvbmZpZGVudCwiV2XigJlyZSBpbnRyb2R1Y2luZyBPQ1RBVkUgKE9tbmktQ2FwYWJsZSBUZXh0IGFuZCBWb2ljZSBFbmdpbmUpLCBhIG5leHQtZ2VuZXJhdGlvbiBzcGVlY2gtbGFuZ3VhZ2UgbW9kZWwgdGhhdCBjb21iaW5lcyB0aGUgY2FwYWJpbGl0aWVzIG9mIG91ciBFVkkgMiBzcGVlY2gtbGFuZ3VhZ2UgbW9kZWwgd2l0aCB0aG9zZSBvZiBzeXN0ZW1zIGxpa2UgT3BlbkFJ4oCZcyBWb2ljZSBFbmdpbmUsIEVsZXZlbmxhYuKAmXMgVFRTIFZvaWNlIERlc2lnbiwgYW5kIEdvb2dsZSBEZWVwbWluZOKAmXMgTm90ZWJvb2tMTS4gCgpGcm9tIGRlc2NyaXB0aXZlIHByb21wdHMgb3IgcmVjb3JkaW5ncyBhcyBicmllZiBhcyA1cywgT0NUQVZFIGdlbmVyYXRlcyBub3QganVzdCB2b2ljZXMsIGJ1dCBwZXJzb25hbGl0</x:v>
      </x:c>
    </x:row>
    <x:row r="63" ht="18" customHeight="1">
      <x:c r="A63" s="17" t="n">
        <x:v>58</x:v>
      </x:c>
      <x:c r="B63" s="17" t="n">
        <x:v>310</x:v>
      </x:c>
      <x:c r="C63" s="160" t="str">
        <x:v>aWVzIChsYW5ndWFnZSwgYWNjZW50LCBleHByZXNzaW9ucywgdW5kZXJseWluZyBkaXNwb3NpdGlvbiwgZXRjLikgdGhhdCBjYW4gdGFsayB0byB5b3UuIEFuZCBpdCBjYW4gZ2VuZXJhdGUgbXVsdGlwbGUsIGludGVyYWN0aW5nIEFJIHBlcnNvbmFsaXRpZXMgYW5kIHZvaWNlcyB3aXRoaW4gYSByZWFsLXRpbWUgcmVzcG9uc2UuCgpNYWludGFpbmluZyB0aGUgY2FwYWJpbGl0aWVzIG9mIGEgc2ltaWxhci1zaXplZCBmcm9udGllciBMTE0sIE9DVEFWRSBpcyB3ZWxsLXN1aXRlZCB0byBwb3dlciBBSSBzeXN0ZW1zIHRoYXQgY29tbXVuaWNhdGUgcmljaGx5IHdpdGggaHVtYW5zIHdoaWxlIGZvbGxvd2luZyBkZXRhaWxlZCBpbnN0cnVjdGlvbnMsIHVzaW5nIHRvb2xzLCBvciBjb250cm9sbGluZyBhbiBpbnRlcmZhY2UuIiwsLEFQSSBhY2Nlc3MsVW5pdGVkIFN0YXRlcyBvZiBBbWVyaWNhLCwsLCwsMjAyNS0xMS0yOCAxMTo1Mzo0NCswMDowMCwsLCwsLEluZHVzdHJ5LCwsLCxVbnJlbGVhc2VkLGh0dHBzOi8vZGV2Lmh1bWUuYWkvZG9jcy90ZXh0LXRvLXNwZWVjaC10dHMvb3ZlcnZpZXcsLCwsLCwsLCwsLCxObwpSTUJHIHYyLjAsIkltYWdlIGdlbmVyYXRpb24sVmlzaW9uIixJbWFnZS10by1pbWFnZSxCUklBIEFJLCwyMDI0LTEyLTIzLE91ciBTdGF0ZS1vZi10aGUtQXJ0IEJhY2tncm91bmQgUmVtb3ZhbCBNb2RlbCBhbmQgUGlwZWxpbmVzIEF2YWlsYWJsZSBmb3IgQ29tbWVyY2lhbCBVc2UuLGh0dHBzOi8vYnJpYS5haS9ybWJnLWZvci1jb21tZXJjaWFsLXVzZSwsLCwyMjEwMDAwMDAuMCwyMjFNLCwsLCwsLCwsQ29uZmlkZW50LCJSTUJHIHYyLjAgaXMgb3VyIG5ldyBzdGF0ZS1vZi10aGUtYXJ0IGJhY2tncm91bmQgcmVtb3ZhbCBtb2RlbCBzaWduaWZpY2FudGx5IGltcHJvdmVzIFJNQkcgdjEuNC4gVGhlIG1vZGVsIGlzIGRlc2lnbmVkIHRvIGVmZmVjdGl2ZWx5IHNlcGFyYXRlIGZvcmVncm91bmQgZnJvbSBiYWNrZ3JvdW5kIGluIGEgcmFuZ2Ugb2YgY2F0ZWdvcmllcyBhbmQgaW1hZ2UgdHlwZXMuIFRoaXMgbW9kZWwgaGFzIGJlZW4gdHJhaW5lZCBvbiBhIGNhcmVmdWxseSBzZWxlY3RlZCBkYXRhc2V0LCB3aGljaCBpbmNsdWRlczogZ2VuZXJhbCBzdG9jayBpbWFnZXMsIGUtY29tbWVyY2UsIGdhbWluZywgYW5kIGFkdmVydGlzaW5nIGNvbnRlbnQsIG1ha2luZyBpdCBzdWl0YWJsZSBmb3IgY29tbWVyY2lhbCB1c2UgY2FzZXMgcG93ZXJpbmcgZW50ZXJwcmlzZSBjb250ZW50IGNyZWF0aW9uIGF0IHNjYWxlLiBUaGUgYWNjdXJhY3ksIGVmZmljaWVuY3ksIGFuZCB2ZXJzYXRpbGl0eSBjdXJyZW50bHkgcml2YWwgbGVhZGluZyBzb3VyY2UtYXZhaWxhYmxlIG1vZGVscy4gSXQgaXMgaWRlYWwgd2hlcmUgY29udGVudCBzYWZldHksIGxlZ2FsbHkgbGljZW5zZWQgZGF0YXNldHMsIGFuZCBiaWFzIG1pdGlnYXRpb24gYXJlIHBhcmFtb3VudC4iLCwsT3BlbiB3ZWlnaHRzIChub24tY29tbWVyY2lhbCksVW5pdGVkIFN0YXRlcyBvZiBBbWVyaWNhLCwsLCwsMjAyNS0xMS0yOCAxMTo1Mzo0NCswMDowMCwsLCwsLEluZHVzdHJ5LCwsLCxVbnJlbGVhc2VkLCJDQyBCWS1OQyA0LjAKaHR0cHM6Ly9odWdnaW5nZmFjZS5jby9icmlhYWkvUk1CRy0yLjAiLCwsLCwsLCxicmlhYWksLCwsWWVzClZSTUJHIDIuMCxWaWRlbyxWaWRlbyBlZGl0aW5nLEJSSUEgQUksLDIwMjQtMTItMjMsVmlkZW8gQmFja2dyb3VuZCBSZW1vdmFsOiBWUk1CRyB2Mi4wLGh0dHBzOi8vYnJpYS5haS9ybWJnLWZvci1jb21tZXJjaWFsLXVzZSN2aWRlbywsLCwsLCwsLCwsLCwsVW5rbm93biwiVlJNQkcgMi4wIGlzIEJyaWEncyBjdXR0aW5nLWVkZ2UgdmlkZW8gYmFja2dyb3VuZCByZW1vdmFsIEFQSSwgYnJpbmdpbmcgb3VyIGluZHVzdHJ5LWxlYWRpbmcgU09UQSBSTUJHIDIuMCBwaXBlbGluZSB0byB2aWRlbyBwcm9jZXNzaW5nLiBCdWlsdCB0byBkZWxpdmVyIHN1cGVyaW9yIHF1YWxpdHkgYW5kIGNvbnNpc3RlbmN5IGFjcm9zcyBldmVyeSBmcmFtZSwgVi5STUJHIG91dHBlcmZvcm1zIGNvbXBldGl0b3JzIGxpa2UgVW5zY3JlZW4gYnkgcmVtb3ZlLmJnIGJ5IG1haW50YWluaW5nIHBlcmZlY3QgdGVtcG9yYWwgY29uc2lzdGVuY3kgd2hpbGUgcHJlc2VydmluZyBmaW5lIGRldGFpbHMgdGhhdCBvdGhlciBzb2x1dGlvbnMgbWlzcy4iLCwsQVBJIGFjY2VzcyxVbml0ZWQgU3RhdGVzIG9mIEFtZXJpY2EsLCwsLCwyMDI1LTExLTI4IDExOjUzOjQ0KzAwOjAwLCwsLCwsSW5kdXN0cnksLCwsLFVucmVsZWFzZWQsLCwsLCwsLCwsLCwsTm8KbzMsIkxhbmd1YWdlLFZpc2lvbixNdWx0aW1vZGFsIiwiTGFuZ3VhZ2UgbW9kZWxpbmcvZ2VuZXJhdGlvbixRdWVzdGlvbiBhbnN3ZXJpbmcsUXVhbnRpdGF0aXZlIHJlYXNvbmluZyxDb2RlIGdlbmVyYXRpb24sVmlzdWFsIHF1ZXN0aW9uIGFuc3dlcmluZyxTZWFyY2gsSW5zdHJ1Y3Rpb24gaW50ZXJwcmV0YXRpb24sVmlzdWFsIHB1enpsZXMiLE9wZW5BSSwsMjAyNC0xMi0yMCwiT3VyIG1vc3QgcG93ZXJmdWwgcmVhc29uaW5nIG1vZGVsIHdpdGggbGVhZGluZyBwZXJmb3JtYW5jZSBvbiBjb2RpbmcsIG1hdGgsIHNjaWVuY2UsIGFuZCB2aXNpb24iLGh0dHBzOi8vb3BlbmFpLmNvbS9pbmRleC9pbnRyb2R1Y2luZy1vMy1hbmQtbzQtbWluaS8sLFNpZ25pZmljYW50IHVzZSwsLCwsLCwsLCwsLFVua25vd24sIlRvZGF5LCB3ZeKAmXJlIHJlbGVhc2luZyBPcGVuQUkgbzMgYW5kIG80LW1pbmksIHRoZSBsYXRlc3QgaW4gb3VyIG8tc2VyaWVzIG9mIG1vZGVscyB0cmFpbmVkIHRvIHRoaW5rIGZvciBsb25nZXIgYmVmb3JlIHJlc3BvbmRpbmcuIFRoZXNlIGFyZSB0aGUgc21hcnRlc3QgbW9kZWxzIHdl4oCZdmUgcmVsZWFzZWQgdG8gZGF0ZSwgcmVwcmVzZW50aW5nIGEgc3RlcCBjaGFuZ2UgaW4gQ2hhdEdQVCdzIGNhcGFiaWxpdGllcyBmb3IgZXZlcnlvbmUgZnJvbSBjdXJpb3VzIHVzZXJzIHRvIGFkdmFuY2VkIHJlc2VhcmNoZXJzLiBGb3IgdGhlIGZpcnN0IHRpbWUsIG91ciByZWFzb25pbmcgbW9kZWxzIGNhbiBhZ2VudGljYWxseSB1c2UgYW5kIGNvbWJpbmUgZXZlcnkgdG9vbCB3aXRoaW4gQ2hhdEdQVOKAlHRoaXMgaW5jbHVkZXMgc2VhcmNoaW5nIHRoZSB3ZWIsIGFuYWx5emluZyB1cGxvYWRlZCBmaWxlcyBhbmQgb3RoZXIgZGF0YSB3aXRoIFB5dGhvbiwgcmVhc29uaW5nIGRlZXBseSBhYm91dCB2aXN1YWwgaW5wdXRzLCBhbmQgZXZlbiBnZW5lcmF0aW5nIGltYWdlcy4gQ3JpdGljYWxseSwgdGhlc2UgbW9kZWxzIGFyZSB0cmFpbmVkIHRvIHJlYXNvbiBhYm91dCB3aGVuIGFuZCBob3cgdG8gdXNlIHRvb2xzIHRvIHByb2R1Y2UgZGV0YWlsZWQgYW5kIHRob3VnaHRmdWwgYW5zd2VycyBpbiB0aGUgcmlnaHQgb3V0cHV0IGZvcm1hdHMsIHR5cGljYWxseSBpbiB1bmRlciBhIG1pbnV0ZSwgdG8gc29sdmUgbW9yZSBjb21wbGV4IHByb2JsZW1zLiBUaGlzIGFsbG93cyB0aGVtIHRvIHRhY2tsZSBtdWx0aS1mYWNldGVkIHF1ZXN0aW9ucyBtb3JlIGVmZmVjdGl2ZWx5LCBhIHN0ZXAgdG93YXJkIGEgbW9yZSBhZ2VudGljIENoYXRHUFQgdGhhdCBjYW4gaW5kZXBlbmRlbnRseSBleGVjdXRlIHRhc2tzIG9uIHlvdXIgYmVoYWxmLiBUaGUgY29tYmluZWQgcG93ZXIgb2Ygc3RhdGUtb2YtdGhlLWFydCByZWFzb25pbmcgd2l0aCBmdWxsIHRvb2wgYWNjZXNzIHRyYW5zbGF0ZXMgaW50byBzaWduaWZpY2FudGx5IHN0cm9uZ2VyIHBlcmZvcm1hbmNlIGFjcm9zcyBhY2FkZW1pYyBiZW5jaG1hcmtzIGFuZCByZWFsLXdvcmxkIHRhc2tzLCBzZXR0aW5nIGEgbmV3IHN0YW5kYXJkIGluIGJvdGggaW50ZWxsaWdlbmNlIGFuZCB1c2VmdWxuZXNzLgo8Li4+Ck9wZW5BSSBvMyBpcyBvdXIgbW9zdCBwb3dlcmZ1bCByZWFzb25pbmcgbW9kZWwgdGhhdCBwdXNoZXMgdGhlIGZyb250aWVyIGFjcm9zcyBjb2RpbmcsIG1hdGgsIHNjaWVuY2UsIHZpc3VhbCBwZXJjZXB0aW9uLCBhbmQgbW9yZS4gSXQgc2V0cyBhIG5ldyBTT1RBIG9uIGJlbmNobWFya3MgaW5jbHVkaW5nIENvZGVmb3JjZXMsIFNXRS1iZW5jaCAod2l0aG91dCBidWlsZGluZyBhIGN1c3RvbSBtb2RlbC1zcGVjaWZpYyBzY2FmZm9sZCksIGFuZCBNTU1VLiBJdOKAmXMgaWRlYWwgZm9yIGNvbXBsZXggcXVlcmllcyByZXF1aXJpbmcgbXVsdGktZmFjZXRlZCBhbmFseXNpcyBhbmQgd2hvc2UgYW5zd2VycyBtYXkgbm90IGJlIGltbWVkaWF0ZWx5IG9idmlvdXMuIEl0IHBlcmZvcm1zIGVzcGVjaWFsbHkgc3Ryb25nbHkgYXQgdmlzdWFsIHRhc2tzIGxpa2UgYW5hbHl6aW5nIGltYWdlcywgY2hhcnRzLCBhbmQgZ3JhcGhpY3MuIEluIGV2YWx1YXRpb25zIGJ5IGV4dGVybmFsIGV4cGVydHMsIG8zIG1ha2VzIDIwIHBlcmNlbnQgZmV3ZXIgbWFqb3IgZXJyb3JzIHRoYW4gT3BlbkFJIG8xIG9uIGRpZmZpY3VsdCwgcmVhbC13b3JsZCB0YXNrc+KAlGVzcGVjaWFsbHkgZXhjZWxsaW5nIGluIGFyZWFzIGxpa2UgcHJvZ3JhbW1pbmcsIGJ1c2luZXNzL2NvbnN1bHRpbmcsIGFuZCBjcmVhdGl2ZSBpZGVhdGlvbi4gRWFybHkgdGVzdGVycyBoaWdobGlnaHRlZCBpdHMgYW5hbHl0aWNhbCByaWdvciBhcyBhIHRob3VnaHQgcGFydG5lciBhbmQgZW1waGFzaXplZCBpdHMgYWJpbGl0eSB0byBnZW5lcmF0ZSBhbmQgY3JpdGljYWxseSBldmFsdWF0ZSBub3ZlbCBoeXBvdGhlc2Vz4oCUcGFydGljdWxhcmx5IHdpdGhpbiBiaW9sb2d5LCBtYXRoLCBhbmQgZW5naW5lZXJpbmcgY29udGV4dHMuCgpfX19fX19fXwptb2RlbCB3YXMgYW5ub3VuY2VkIDIwMjQvMTIvMjAgCmZyb20gQVJTIHRlY2huaWNhOiAiIk9uIEZyaWRheSwgZHVyaW5nIERheSAxMiBvZiBpdHMgIiIxMiBkYXlzIG9mIE9wZW5BSSwiIiBPcGVuQUkgQ0VPIFNhbSBBbHRtYW4gYW5ub3VuY2VkIGl0cyBsYXRlc3QgQUkgIiJyZWFzb25pbmciIiBtb2RlbHMsIG8zIGFuZCBvMy1taW5pLCB3aGljaCBidWlsZCB1cG9uIHRoZSBvMSBtb2RlbHMgbGF1bmNoZWQgZWFybGllciB0aGlzIHllYXIuIFRoZSBjb21wYW55IGlzIG5vdCByZWxlYXNpbmcgdGhlbSB5ZXQgYnV0IHdpbGwgbWFrZSB0aGVzZSBtb2RlbHMgYXZhaWxhYmxlIGZvciBwdWJsaWMgc2FmZXR5IHRlc3RpbmcgYW5kIHJlc2VhcmNoIGFjY2VzcyB0b2RheS4iIgoKaHR0cHM6Ly9hcnN0ZWNobmljYS5jb20vaW5mb3JtYXRpb24tdGVjaG5vbG9neS8yMDI0LzEyL29wZW5haS1hbm5vdW5jZXMtbzMtYW5kLW8zLW1pbmktaXRzLW5leHQtc2ltdWxhdGVkLXJlYXNvbmluZy1tb2RlbHMvCgptb2RlbCB3YXMgcmVsZWFzZWQgMjAyNS8wNC8xNiIsLCxBUEkgYWNjZXNzLFVuaXRlZCBTdGF0ZXMgb2YgQW1lcmljYSwsLCwsLDIwMjYtMDItMTAgMTk6NTg6NTcrMDA6MDAsLCwsLCxJbmR1c3RyeSwsLCwsVW5yZWxlYXNlZCwiIiJCb3RoIG8zIGFuZCBvNC1taW5pIGFyZSBhbHNvIGF2YWlsYWJsZSB0byBkZXZlbG9wZXJzIHRvZGF5IHZpYSB0aGUgQ2hhdCBDb21wbGV0aW9ucyBBUEkgYW5kIFJlc3BvbnNlcyBBUEkgKHNvbWUgZGV2ZWxvcGVycyB3aWxsIG5lZWQgdG8gdmVyaWZ5IHRoZWlyIG9yZ2FuaXphdGlvbnPigaAob3BlbnMgaW4gYSBuZXcgd2luZG93KSB0byBhY2Nlc3MgdGhlc2UgbW9kZWxzKSIiIixUcnVlLCwsLCwsLCwsLCxObwpHZW1pbmkgMi4wIEZsYXNoIFRoaW5raW5nLCJMYW5ndWFnZSxWaXNpb24sTXVsdGltb2RhbCIsIkxhbmd1YWdlIG1vZGVsaW5nL2dlbmVyYXRpb24sUXVhbnRpdGF0aXZlIHJlYXNvbmluZyxRdWVzdGlvbiBhbnN3ZXJpbmcsVmlzdWFsIHF1ZXN0aW9uIGFuc3dlcmluZyxDb2RlIGdlbmVyYXRpb24iLCJHb29nbGUgRGVlcE1pbmQsR29vZ2xlIixHZW1pbmkgVGVhbSwyMDI0LTEyLTE5LCJPdXIgZW5oYW5jZWQgcmVhc29uaW5nIG1vZGVsLCBjYXBhYmxlIG9mIHNob3dpbmcgaXRzIHRob3VnaHRzIHRvIGltcHJvdmUgcGVyZm9ybWFuY2UgYW5kIGV4cGxhaW5hYmlsaXR5IixodHRwczovL2RlZXBtaW5kLmdvb2dsZS90ZWNobm9sb2dpZXMvZ2VtaW5pL2ZsYXNoLXRoaW5raW5nLywsLCwsLCwsLCwsLCwsVW5rbm93biwiQ29tYmluaW5nIHNwZWVkIGFuZCBwZXJmb3JtYW5jZSwgMi4wIEZsYXNoIFRoaW5raW5nIEV4cGVyaW1lbnRhbCBhbHNvIGV4Y2VscyBpbiBzY2llbmNlIGFuZCBtYXRoLCBzaG93aW5nIGl0cyB0aGlua2luZyB0byBzb2x2ZSBjb21wbGV4IHByb2JsZW1zLgoKRW5oYW5jZWQgcGVyZm9ybWFuY2UKSW1wcm92ZW1lbnRzIG9uIG1hdGggYW5kIHNjaWVuY2UgYmVuY2htYXJrcy4KCkxvbmcgY29udGV4dApBIG9uZS1taWxsaW9uIHRva2VuIGNvbnRleHQgd2luZG93IGVuYWJsZXMgZGVlcGVyIGFuYWx5c2lzIG9mIGxvbmctZm9ybSB0ZXh0LgoKSW1wcm92ZWQgdGhpbmtpbmcKTW9yZSBjb25zaXN0ZW5jeSBiZXR3ZWVuIHRob3VnaHRzIGFuZCBhbnN3ZXJzLgoKVG9vbCB1c2UKVHVybiBvbiBjb2RlIGV4ZWN1dGlvbiB0byBydW4gYW5kIGV2YWx1YXRlIGNvZGUuCgpCZXN0IGZvcglDb21wbGV4IHRhc2tzIHdpdGhvdXQgdGhlIG5lZWQgZm9yIGxvdyBsYXRlbmN5IiwsLEFQSSBhY2Nlc3MsIlVuaXRlZCBTdGF0ZXMgb2YgQW1lcmljYSxVbml0ZWQgU3RhdGVzIG9mIEFtZXJpY2EiLCwsLCwsMjAyNi0wMi0xMSAxOTo1MjowOCswMDowMCwsLCwsLCJJbmR1c3RyeSxJbmR1c3RyeSIsLCwsLFVucmVsZWFzZWQsIkF2YWlsYWJpbGl0eQkKR29vZ2xlIEFJIFN0dWRpbwpHZW1pbmkgQVBJClZlcnRleCBBSQpHZW1pbmkgQXBwIiwsLCwsLCwsLCwsLE5vClNFQS1MSU9OIFYzIEdlbW1hMiA5QixMYW5ndWFnZSwiUXVlc3Rpb24gYW5zd2VyaW5nLENoYXQsTGFuZ3VhZ2UgbW9kZWxpbmcvZ2VuZXJhdGlvbiIsQUkgU2luZ2Fwb3JlLEFJIFNpbmdhcG9yZSwyMDI0LTEyLTE5LFNFQS1MSU9OIFYzLGh0dHBzOi8vaHVnZ2luZ2ZhY2UuY28vYWlzaW5nYXBvcmUvZ2VtbWEyLTliLWNwdC1zZWEtbGlvbnYzLWJhc2UsLCwsOTAwMDAwMDAwMC4wLCw0LjQ4NDE0NmUrMjMsIkdlbW1hIDIgOUIgYmFzZSBtb2RlbDogNC4zMmUrMjMKQWRkaXRpb25hbCBwcmV0cmFpbmluZyBjb21wdXRlOiAKMTAqMjQqNjAqNjAqOTg5NTAwMDAwMDAwMDAwKjY0KjAuMz0xLjY0MTQ2ZSsyMgpUb3RhbDogMS42NDE0NsOXMTBeMjIgKyA0LjMyw5cxMF4yMyA9IDQuNDg0MTQ2w5cxMF4yMyIsMjAwMDAwMDAwMDAwLCIiInByZS10cmFpbmVkIG9uIDIwMEIgdG9rZW5zIiIiLDI0MC4wLDEwIGRheXMgPSAyNDAgaG91cnMsTlZJRElBIEgxMDAgU1hNNSA4MEdCLFNlbGYtc3VwZXJ2aXNlZCBsZWFybmluZyxDb25maWRlbnQsIk91ciBTRUEtTElPTnYzIEdlbW1hMi05QiBiYXNlIG1vZGVsIGhhcyBiZWVuIGNvbnRpbnVlZCBwcmUtdHJhaW5lZCBvbiB0b3Agb2YgdGhlIEdlbW1hMiBiYXNlIG1vZGVsIHRoYXQgaXMgOSBiaWxsaW9uIHBhcmFtZXRlcnMgaW4gc2l6ZSwgYW5kIGhhcyBhIGNvbnRleHQgbGVuZ3RoIG9mIDgxOTIuIiwsLE9wZW4gd2VpZ2h0cyAocmVzdHJpY3RlZCB1c2UpLFNpbmdhcG9yZSxHZW1tYSAyIDlCLDEuMzMxNDU2NmUrMjIsIkFkZGl0aW9uYWwgcHJldHJhaW5pbmcgY29tcHV0ZTogCjEwIGRheXMgKiAyNCBob3VycyBwZXIgZGF5ICogMzYwMCBzZWMgLyBob3VyICogOTg5NTAwMDAwMDAwMDAwIEZMT1AgLyBHUFUgLyBzZWMgKiA2NCBHUFVzICAqIDAuMyBbYXNzdW1lZCB1dGlsaXphdGlvbl0gPTEuNjQxNDZlKzIyIEZMT1AKCjYgRkxPUCAvIHBhcmFtZXRlciAvIHRva2VuICogOSoxMF45IHBhcmFtZXRlcnMgKiAyMDAqMTBeOSB0b2tlbnMgPSAxLjA4ZSsyMiBGTE9QCgpzcXJ0KDEuNjQxNDZlKzIyKjEuMDhlKzIyKSA9IDEuMzMxNDU2NmUrMjIgRkxPUCIsNjQuMCwsMjAyNS0xMS0yOCAxMTo1Mzo0NCswMDowMCwsLCwsLEdvdmVybm1lbnQsLCwsLE9wZW4gc291cmNlLCJHZW1tYSBsaWNlbnNlIChwcm9oaWJpdGVkIHVzZSwgcmVtb3RlIGRpc2FibGluZyByaWdodHMpCmh0dHBzOi8vaHVnZ2luZ2ZhY2UuY28vYWlzaW5nYXBvcmUvR2VtbWEtU0VBLUxJT04tdjMtOUIKCmh0dHBzOi8vZ2l0aHViLmNvbS9haXNpbmdhcG9yZS9zZWFsaW9uIixUcnVlLCwsQkYxNiwsODgwNzYuNTMwOTExODEyNDMsIkhhcmR3YXJlLE9wZXJhdGlvbiBjb3VudGluZyIsYWlzaW5nYXBvcmUsLCwsWWVzClNFQS1MSU9OIFYzIExsYW1hMy4xIDhCLExhbmd1YWdlLCJRdWVzdGlvbiBhbnN3ZXJpbmcsQ2hhdCxMYW5ndWFnZSBtb2RlbGluZy9nZW5lcmF0aW9uIixBSSBTaW5nYXBvcmUsQUkgU2luZ2Fwb3JlLDIwMjQtMTItMTksU0VBLUxJT04gVjMsaHR0cHM6Ly9odWdnaW5nZmFjZS5jby9haXNpbmdhcG9yZS9sbGFtYTMuMS04Yi1jcHQtc2VhLWxpb252My1iYXNlLCwsLDgwMDAwMDAwMDAuMCwsMS4yMzMzMDE2MmUrMjQsIkxsYW1hMy4xIDhCIGJhc2UgbW9kZWw6IDEuMjI0ZSsyNApBZGRpdGlvbmFsIHByZXRyYWluaW5nIGNvbXB1dGU6IAoxMzYqNjAqNjAqOTg5NTAwMDAwMDAwMDAwKjY0KjAuMz05LjMwMTYyw5cxMF4yMQpUb3RhbDogOS4zMDE2MiAxMF4yMSArIDEuMjI0Kl4yNCA9MS4yMzMzMDE2MiDDlyAxMF4yNCIsMjAwMDAwMDAwMDAwLCIiInByZS10cmFpbmVkIG9uIDIwMEIgdG9rZW5zIiIiLDEzNi4wLCxOVklESUEgSDIwMCBTWE0sU2VsZi1zdXBlcnZpc2VkIGxlYXJuaW5nLENvbmZpZGVudCwiT3VyIFNFQS1MSU9OIHYzIExsYW1hMy4xIDhCIGFuZCA3MEIgYmFzZSBtb2RlbHMgaGF2ZSBiZWVuIGNvbnRpbnVlZCBwcmUtdHJhaW5lZCBvbiB0b3Agb2YgdGhlIExsYW1hMy4xIDhCIGFuZCA3MEIgbW9kZWxzIHJlc3BlY3RpdmVseS4gQm90aCBoYXZlIGEgY29udGV4dCBsZW5ndGggb2YgMTI4SywgbWFraW5nIHRoZW0gdGhlIFNFQS1MSU9OIG1vZGVscyB3aXRoIHRoZSBsb25nZXN0IGNvbnRleHQgbGVuZ3RoIHRvIGRhdGUuIiwsLE9wZW4gd2VpZ2h0cyAocmVzdHJpY3RlZCB1c2UpLFNpbmdhcG9yZSxMbGFtYSAzLjEtOEIsOS40NDk2MzI0ZSsyMSwiQWRkaXRpb25hbCBwcmV0cmFpbmluZyBjb21wdXRlOiAKMTM2IGhvdXJzICogMzYwMCBzZWMgLyBob3VyICogOTg5NTAwMDAwMDAwMDAwIEZMT1AgLyBHUFUgLyBzZWMgKiA2NCBHUFVzICogMC4zIFthc3N1bWVkIHV0aWxpemF0aW9uXSA9IDkuMzAxNjLDlzEwXjIxIEZMT1AKCjYgRkxPUCAvIHBhcmFtZXRlciAvIHRva2VuICogOCoxMF45IHBhcmFtZXRlcnMgKiAyMDAqMTBeOSB0b2tlbnMgPSA5LjZlKzIxIEZMT1AKCnNxcnQoOS4zMDE2MsOXMTBeMjEqIDkuNmUrMjEpID0gOS40NDk2MzI0ZSsyMSBGTE9QIiw2NC4wLCwyMDI1LTExLTI4IDExOjUzOjQ0KzAwOjAwLCwsLCwsR292ZXJubWVudCwsLCwsT3BlbiBzb3VyY2UsIkxsYW1hIDMuMSBsaWNlbnNlIChicmFuZGluZyByZXF1aXJlbWVudHMsIHNpemUgY2FwIDcwME0gTUFVKQpodHRwczovL2h1Z2dpbmdmYWNlLmNvL2Fpc2luZ2Fwb3JlL0xsYW1hLVNFQS1MSU9OLXYzLThCCgpodHRwczovL2dpdGh1Yi5jb20vYWlzaW5nYXBvcmUvc2VhbGlvbiIsVHJ1ZSwsLEJGMTYsLDg4MDc2LjUzMDkxMTgxMjQzLCJIYXJkd2FyZSxPcGVyYXRpb24gY291bnRpbmciLGFpc2luZ2Fwb3JlLCwsLFllcwpTRUEtTElPTiBWMyBMbGFtYTMuMSA3MEIsTGFuZ3VhZ2UsIlF1ZXN0aW9uIGFuc3dlcmluZyxDaGF0LExhbmd1YWdlIG1vZGVsaW5nL2dlbmVyYXRpb24iLEFJIFNpbmdhcG9yZSxBSSBTaW5nYXBvcmUsMjAyNC0xMi0xOSxTRUEtTElPTiBWMyxodHRwczovL2h1Z2dpbmdmYWNlLmNvL2Fpc2luZ2Fwb3JlL0xsYW1hLVNFQS1MSU9OLXYzLTcwQiwsLCw3MDAwMDAwMDAwMC4wLCw4LjAxMDM4OTFlKzI0LCJMbGFtYTMuMSA3MEIgYmFzZSBtb2RlbDogNy45MjllKzI0CkFkZGl0aW9uYWwgcHJldHJhaW5pbmcgY29tcHV0ZTogClN0YWdlIDE6CjIwMCo2MCo2MCo5ODk1MDAwMDAwMDAwMDAqNjQqMC4zPTEuMzY3ODjDlzEwXjIyClN0YWdlIDI6IAo0OTUqNjAqNjAqOTg5NTAwMDAwMDAwMDAwKjEyOCowLjM9Ni43NzEwM8OXMTBeMjIKVG90YWw6IDcuOTI5w5cxMF4yNCArIDEuMzY3ODjDlzEwXjIyICsgNi43NzEwM8OXMTBeMjIgPSA4LjAxMDM4OTEgw5cgMTBeMjQiLDIwMDAwMDAwMDAwMCwiIiJwcmUtdHJhaW5lZCBvbiAyMDBCIHRva2VucyIiIiwxMzYuMCwsIk5WSURJQSBIMjAwIFNYTSxOVklESUEgSDEwMCBTWE01IDgwR0IiLFNlbGYtc3VwZXJ2aXNlZCBsZWFybmluZyxDb25maWRlbnQsIk91ciBTRUEtTElPTiB2MyBMbGFtYTMuMSA4QiBhbmQgNzBCIGJhc2UgbW9kZWxzIGhhdmUgYmVlbiBjb250aW51ZWQgcHJlLXRyYWluZWQgb24gdG9wIG9mIHRoZSBMbGFtYTMuMSA4QiBhbmQgNzBCIG1vZGVscyByZXNwZWN0aXZlbHkuIEJvdGggaGF2ZSBhIGNvbnRleHQgbGVuZ3RoIG9mIDEyOEssIG1ha2luZyB0aGVtIHRoZSBTRUEtTElPTiBtb2RlbHMgd2l0aCB0aGUgbG9uZ2VzdCBjb250ZXh0IGxlbmd0aCB0byBkYXRlLiIsLCxPcGVuIHdlaWdodHMgKHJlc3RyaWN0ZWQgdXNlKSxTaW5nYXBvcmUsTGxhbWEgMy4xLTcwQiw4LjI2ODQyNDVlKzIyLCJBZGRpdGlvbmFsIHByZXRyYWluaW5nIGNvbXB1dGU6IApTdGFnZSAxOgoyMDAgaG91ciAqIDM2MDAgc2VjIC8gaG91ciAqIDk4OTUwMDAwMDAwMDAwMCBGTE9QIC8gR1BVIC8gc2VjICogNjQgR1BVcyAqIDAuMyBbYXNzdW1lZCB1dGlsaXphdGlvbl0gPSAxLjM2Nzg4w5cxMF4yMiBGTE9QClN0YWdlIDI6IAo0OTUgaG91cnMgKiAzNjAwIHNlYyAvIGhvdXIgKiA5ODk1MDAwMDAwMDAwMDAgRkxPUCAvIEdQVSAvc2VjICogMTI4IEdQVXMgKiAwLjMgW2Fzc3VtZWQgdXRpbGl6YXRpb25dID0gNi43NzEwM8OXMTBeMjIgRkxPUAoKMS4zNjc4OMOXMTBeMjIgRkxPUCArIDYuNzcxMDPDlzEwXjIyIEZMT1AgPSA4LjEzODkxZSsyMiBGTE9QCgo2IEZMT1AgLyBwYXJhbWV0ZXIgLyB0b2tlbiAqIDcwKjEwXjkgcGFyYW1ldGVycyAqIDIwMCoxMF45IHRva2VucyA9IDguNGUrMjIgRkxPUAoKc3FydCg4LjEzODkxZSsyMio4LjRlKzIyKSA9IDguMjY4NDI0NWUrMjIgRkxPUCIsMTkyLjAsLDIwMjUtMTEtMjggMTE6NTM6NDQrMDA6MDAsLCwsLCxHb3Zlcm5tZW50LCwsLCxPcGVuIHNvdXJjZSwiTGxhbWEgMy4xIGxpY2Vuc2UgKGJyYW5kaW5nIHJlcXVpcmVtZW50cywgc2l6ZSBjYXAgNzAwTSBNQVUpCmh0dHBzOi8vaHVnZ2luZ2ZhY2UuY28vYWlzaW5nYXBvcmUvTGxhbWEtU0VBLUxJT04tdjMtNzBCCgpodHRwczovL2dpdGh1Yi5jb20vYWlzaW5nYXBvcmUvc2VhbGlvbiIsVHJ1ZSwsLEJGMTYsLCwiSGFyZHdhcmUsT3BlcmF0aW9uIGNvdW50aW5nIixhaXNpbmdhcG9yZSwsLCxZZXMKTGxhbWEgMy4xIFR5cGhvb24gMiA3MEIsTGFuZ3VhZ2UsIkxhbmd1YWdlIG1vZGVsaW5nL2dlbmVyYXRpb24sUXVlc3Rpb24gYW5zd2VyaW5nLFF1YW50aXRhdGl2ZSByZWFzb25pbmciLFR5cGhvb24gLyBTQ0IgMTBYLCJLdW5hdCBQaXBhdGFuYWt1bCwgUG90c2F3ZWUgTWFuYWt1bCwgTmF0YXBvbmcgTml0YXJhY2gsIFdhcml0IFNpcmljaG90ZWR1bXJvbmcsIFN1cmFwb24gTm9uZXN1bmcsIFRlZXRvdWNoIEpha25hbW9uLCBQYXJpbnRoYXBhdCBQZW5ncHVuLCBQaXR0YXdhdCBUYXZlZWtpdHdvcmFjaGFpLCBBZGlzYWkgTmEtVGhhbGFuZywgU2l0dGlwb25nIFNyaXBhaXNhcm5tb25na29sLCBLcmlzYW5hcG9uZyBKaXJheW9vdCwgS2FzaW1hIFRoYXJucGlwaXRjaGFpIiwyMDI0LTEyLTE5LFR5cGhvb24gMjogQSBGYW1pbHkgb2YgT3BlbiBUZXh0IGFuZCBNdWx0aW1vZGFsIFRoYWkgTGFyZ2UgTGFuZ3VhZ2UgTW9kZWxzLGh0dHBzOi8vYXJ4aXYub3JnL2Ficy8yNDEyLjEzNzAyLCwsLDcwMDAwMDAwMDAwLjAsNzBCLCwsLCwsLE5WSURJQSBIMTAwIFNYTTUgODBHQiwsU3BlY3VsYXRpdmUsIlRoaXMgcGFwZXIgaW50cm9kdWNlcyBUeXBob29uIDIsIGEgc2VyaWVzIG9mIHRleHQgYW5kIG11bHRpbW9kYWwgbGFyZ2UgbGFuZ3VhZ2UgbW9kZWxzIG9wdGltaXplZCBmb3IgdGhlIFRoYWkgbGFuZ3VhZ2UuIFRoZSBzZXJpZXMgaW5jbHVkZXMgbW9kZWxzIGZvciB0ZXh0LCB2aXNpb24sIGFuZCBhdWRpby4gVHlwaG9vbjItVGV4dCBidWlsZHMgb24gc3RhdGUtb2YtdGhlLWFydCBvcGVuIG1vZGVscywgc3VjaCBhcyBMbGFtYSAzIGFuZCBRd2VuMiwgYW5kIHdlIHBlcmZvcm0gY29udGludWFsIHByZS10cmFpbmluZyBvbiBhIG1peHR1cmUgb2YgRW5nbGlzaCBhbmQgVGhhaSBkYXRhLiBXZSBlbXBsb3kgcG9zdC10cmFpbmluZyB0ZWNobmlxdWVzIHRvIGVuaGFuY2UgVGhhaSBsYW5ndWFnZSBwZXJmb3JtYW5jZSB3aGlsZSBwcmVzZXJ2aW5nIHRoZSBiYXNlIG1vZGVscycgb3JpZ2luYWwgY2FwYWJpbGl0aWVzLiBXZSByZWxlYXNlIHRleHQgbW9kZWxzIGFjcm9zcyBhIHJhbmdlIG9mIHNpemVzLCBmcm9tIDEgdG8gNzAgYmlsbGlvbiBwYXJhbWV0ZXJzLCBhdmFpbGFibGUgaW4gYm90aCBiYXNlIGFuZCBpbnN0cnVjdGlvbi10dW5lZCB2YXJpYW50cy4gVG8gZ3VhcmRyYWlsIHRleHQgZ2VuZXJhdGlvbiwgd2UgcmVsZWFzZSBUeXBob29uMi1TYWZldHksIGEgY2xhc3NpZmllciBlbmhhbmNlZCBmb3IgVGhhaSBjdWx0dXJlcyBhbmQgbGFuZ3VhZ2UuIFR5cGhvb24yLVZpc2lvbiBpbXByb3ZlcyBUaGFpIGRvY3VtZW50IHVuZGVyc3RhbmRpbmcgd2hpbGUgcmV0YWluaW5nIGdlbmVyYWwgdmlzdWFsIGNhcGFiaWxpdGllcywgc3VjaCBhcyBpbWFnZSBjYXB0aW9uaW5nLiBUeXBob29uMi1BdWRpbyBpbnRyb2R1Y2VzIGFuIGVuZC10by1lbmQgc3BlZWNoLXRvLXNwZWVjaCBtb2RlbCBhcmNoaXRlY3R1cmUgY2FwYWJsZSBvZiBwcm9jZXNzaW5nIGF1ZGlvLCBzcGVlY2gsIGFuZCB0ZXh0IGlucHV0cyBhbmQgZ2VuZXJhdGluZyBib3RoIHRleHQgYW5kIHNwZWVjaCBvdXRwdXRzLiIsLCxPcGVuIHdlaWdodHMgKHJlc3RyaWN0ZWQgdXNlKSxUaGFpbGFuZCxMbGFtYSAzLjEtNzBCLDQuMmUrMjEsIjYgRkxPUCAvIHBhcmFtZXRlciAvIHRva2VuICogMTAgKjEwXjkgdG9rZW5zIFtzZWUgZGF0YXNldCBzaXplXSAqIDcwICogMTBeOSBwYXJhbWV0ZXJzID0gNC4yZSsyMSBGTE9QCgoiIlNwZWN1bGF0aXZlIiIgY29uZmlkZW5jZSBzaW5jZSBMb1JBIG1pZ2h0IGRlY3JlYXNlIGNvbXB1dGUiLDguMCwsMjAyNS0xMS0yOCAxMTo1Mzo0NCswMDowMCwsLCwsLEluZHVzdHJ5LCwsLCxVbnJlbGVhc2VkLCJsbGFtYSAzLjEgbGljZW5zZQpodHRwczovL2h1Z2dpbmdmYWNlLmNvL3NjYjEweC9sbGFtYTMuMS10eXBob29uMi03MGIiLCwsLCwsMTEwMDkuNTY2MzYzOTc2NTUzLE9wZXJhdGlvbiBjb3VudGluZyxzY2IxMHgsLCwsWWVzCkxsYW1hIDMuMSBUeXBob29uIDIgOEIsTGFuZ3VhZ2UsIkxhbmd1YWdlIG1vZGVsaW5nL2dlbmVyYXRpb24sUXVlc3Rpb24gYW5zd2VyaW5nLFF1YW50aXRhdGl2ZSByZWFzb25pbmciLFR5cGhvb24gLyBTQ0IgMTBYLCJLdW5hdCBQaXBhdGFuYWt1bCwgUG90c2F3ZWUgTWFuYWt1bCwgTmF0YXBvbmcgTml0YXJhY2gsIFdhcml0IFNpcmljaG90ZWR1bXJvbmcsIFN1cmFwb24gTm9uZXN1bmcsIFRlZXRvdWNoIEpha25hbW9uLCBQYXJpbnRoYXBhdCBQZW5ncHVuLCBQaXR0YXdhdCBUYXZlZWtpdHdvcmFjaGFpLCBBZGlzYWkgTmEtVGhhbGFuZywgU2l0dGlwb25nIFNyaXBhaXNhcm5tb25na29sLCBLcmlzYW5hcG9uZyBKaXJheW9vdCwgS2FzaW1hIFRoYXJucGlwaXRjaGFpIiwyMDI0LTEyLTE5LFR5cGhvb24gMjogQSBGYW1pbHkgb2YgT3BlbiBUZXh0IGFuZCBNdWx0aW1vZGFsIFRoYWkgTGFyZ2UgTGFuZ3VhZ2UgTW9kZWxzLGh0dHBzOi8vYXJ4aXYub3JnL2Ficy8yNDEyLjEzNzAyLCwsLDgwMDAwMDAwMDAuMCw4QiwsLCwsLCxOVklESUEgSDEwMCBTWE01IDgwR0IsLExpa2VseSwiVGhpcyBwYXBlciBpbnRyb2R1Y2VzIFR5cGhvb24gMiwgYSBzZXJpZXMgb2YgdGV4dCBhbmQgbXVsdGltb2RhbCBsYXJnZSBsYW5ndWFnZSBtb2RlbHMgb3B0aW1pemVkIGZvciB0aGUgVGhhaSBsYW5ndWFnZS4gVGhlIHNlcmllcyBpbmNsdWRlcyBtb2RlbHMgZm9yIHRleHQsIHZpc2lvbiwgYW5kIGF1ZGlvLiBUeXBob29uMi1UZXh0IGJ1aWxkcyBvbiBzdGF0ZS1vZi10aGUtYXJ0IG9wZW4gbW9kZWxzLCBzdWNoIGFzIExsYW1hIDMgYW5kIFF3ZW4yLCBhbmQgd2UgcGVyZm9ybSBjb250aW51YWwgcHJlLXRyYWluaW5nIG9uIGEgbWl4dHVyZSBvZiBFbmdsaXNoIGFuZCBUaGFpIGRhdGEuIFdlIGVtcGxveSBwb3N0LXRyYWluaW5nIHRlY2huaXF1ZXMgdG8gZW5oYW5jZSBUaGFpIGxhbmd1YWdlIHBlcmZvcm1hbmNlIHdoaWxlIHByZXNlcnZpbmcgdGhlIGJhc2UgbW9kZWxzJyBvcmlnaW5hbCBjYXBhYmlsaXRpZXMuIFdlIHJlbGVhc2UgdGV4dCBtb2RlbHMgYWNyb3NzIGEgcmFuZ2Ugb2Ygc2l6ZXMsIGZyb20gMSB0byA3MCBiaWxsaW9uIHBhcmFtZXRlcnMsIGF2YWlsYWJsZSBpbiBib3RoIGJhc2UgYW5kIGluc3RydWN0aW9uLXR1bmVkIHZhcmlhbnRzLiBUbyBndWFyZHJhaWwgdGV4dCBnZW5lcmF0aW9uLCB3ZSByZWxlYXNlIFR5cGhvb24yLVNhZmV0eSwgYSBjbGFzc2lmaWVyIGVuaGFuY2VkIGZvciBUaGFpIGN1bHR1cmVzIGFuZCBsYW5ndWFnZS4gVHlwaG9vbjItVmlzaW9uIGltcHJvdmVzIFRoYWkgZG9jdW1lbnQgdW5kZXJzdGFuZGluZyB3aGlsZSByZXRhaW5pbmcgZ2VuZXJhbCB2aXN1YWwgY2FwYWJpbGl0aWVzLCBzdWNoIGFzIGltYWdlIGNhcHRpb25pbmcuIFR5cGhvb24yLUF1ZGlvIGludHJvZHVjZXMgYW4gZW5kLXRvLWVuZCBzcGVlY2gtdG8tc3BlZWNoIG1vZGVsIGFyY2hpdGVjdHVyZSBjYXBhYmxlIG9mIHByb2Nlc3NpbmcgYXVkaW8sIHNwZWVjaCwgYW5kIHRleHQgaW5wdXRzIGFuZCBnZW5lcmF0aW5nIGJvdGggdGV4dCBhbmQgc3BlZWNoIG91dHB1dHMuIiwsLE9wZW4gd2VpZ2h0cyAocmVzdHJpY3RlZCB1c2UpLFRoYWlsYW5kLExsYW1hIDMuMS04QiwxLjJlKzIxLDYgRkxPUCAvIHBhcmFtZXRlciAvIHRva2VuICogMjUqMTBeOSB0b2tlbnMgW3NlZSBkYXRhc2V0IHNpemVdICogOCAqIDEwXjkgcGFyYW1ldGVycyA9IDEuMmUrMjEgRkxPUCw4LjAsLDIwMjUtMTEtMjggMTE6NTM6NDQrMDA6MDAsLCwsLCxJbmR1c3RyeSwsLCwsVW5yZWxlYXNlZCwibGxhbWEgMy4xIGxpY2Vuc2UKaHR0cHM6Ly9odWdnaW5nZmFjZS5jby9zY2IxMHgvbGxhbWEzLjEtdHlwaG9vbjItOGIiLCwsLCwsMTEwMDkuNTY2MzYzOTc2NTUzLE9wZXJhdGlvbiBjb3VudGluZyxzY2IxMHgsLCwsWWVzClR5cGhvb24gMiA3QixMYW5ndWFnZSwiTGFuZ3VhZ2UgbW9kZWxpbmcvZ2VuZXJhdGlvbixRdWVzdGlvbiBhbnN3ZXJpbmcsUXVhbnRpdGF0aXZlIHJlYXNvbmluZyIsVHlwaG9vbiAvIFNDQiAxMFgsIkt1bmF0IFBpcGF0YW5ha3VsLCBQb3RzYXdlZSBNYW5ha3VsLCBOYXRhcG9uZyBOaXRhcmFjaCwgV2FyaXQgU2lyaWNob3RlZHVtcm9uZywgU3VyYXBvbiBOb25lc3VuZywgVGVldG91Y2ggSmFrbmFtb24sIFBhcmludGhhcGF0IFBlbmdwdW4sIFBpdHRhd2F0IFRhdmVla2l0d29yYWNoYWksIEFkaXNhaSBOYS1UaGFsYW5nLCBTaXR0aXBvbmcgU3JpcGFpc2Fybm1vbmdrb2wsIEtyaXNhbmFwb25nIEppcmF5b290LCBLYXNpbWEgVGhhcm5waXBpdGNoYWkiLDIwMjQtMTItMTksVHlwaG9vbiAyOiBBIEZhbWlseSBvZiBPcGVuIFRleHQgYW5kIE11bHRpbW9kYWwgVGhhaSBMYXJnZSBMYW5ndWFnZSBNb2RlbHMsaHR0cHM6Ly9hcnhpdi5vcmcvYWJzLzI0MTIuMTM3MDIsLCwsNzAwMDAwMDAwMC4wLDdCLCwsLCwsLE5WSURJQSBIMTAwIFNYTTUgODBHQiwsTGlrZWx5LCJUaGlzIHBhcGVyIGludHJvZHVjZXMgVHlwaG9vbiAyLCBhIHNlcmllcyBvZiB0ZXh0IGFuZCBtdWx0aW1vZGFsIGxhcmdlIGxhbmd1YWdlIG1vZGVscyBvcHRpbWl6ZWQgZm9yIHRoZSBUaGFpIGxhbmd1YWdlLiBUaGUgc2VyaWVzIGluY2x1ZGVzIG1vZGVscyBmb3IgdGV4dCwgdmlzaW9uLCBhbmQgYXVkaW8uIFR5cGhvb24yLVRleHQgYnVpbGRzIG9uIHN0YXRlLW9mLXRoZS1hcnQgb3BlbiBtb2RlbHMsIHN1Y2ggYXMgTGxhbWEgMyBhbmQgUXdlbjIsIGFuZCB3ZSBwZXJmb3JtIGNvbnRpbnVhbCBwcmUtdHJhaW5pbmcgb24gYSBtaXh0dXJlIG9mIEVuZ2xpc2ggYW5kIFRoYWkgZGF0YS4gV2UgZW1wbG95IHBvc3QtdHJhaW5pbmcgdGVjaG5pcXVlcyB0byBlbmhhbmNlIFRoYWkgbGFuZ3VhZ2UgcGVyZm9ybWFuY2Ugd2hpbGUgcHJlc2VydmluZyB0aGUgYmFzZSBtb2RlbHMnIG9yaWdpbmFsIGNhcGFiaWxpdGllcy4gV2UgcmVsZWFzZSB0ZXh0IG1vZGVscyBhY3Jvc3MgYSByYW5nZSBvZiBzaXplcywgZnJvbSAxIHRvIDcwIGJpbGxpb24gcGFyYW1ldGVycywgYXZhaWxhYmxlIGluIGJvdGggYmFzZSBhbmQgaW5zdHJ1Y3Rpb24tdHVuZWQgdmFyaWFudHMuIFRvIGd1YXJkcmFpbCB0ZXh0IGdlbmVyYXRpb24sIHdlIHJlbGVhc2UgVHlwaG9vbjItU2FmZXR5LCBhIGNsYXNzaWZpZXIgZW5oYW5jZWQgZm9yIFRoYWkgY3VsdHVyZXMgYW5kIGxhbmd1YWdlLiBUeXBob29uMi1WaXNpb24gaW1wcm92ZXMgVGhhaSBkb2N1bWVudCB1bmRlcnN0YW5kaW5nIHdoaWxlIHJldGFpbmluZyBnZW5lcmFsIHZpc3VhbCBjYXBhYmlsaXRpZXMsIHN1Y2ggYXMgaW1hZ2UgY2FwdGlvbmluZy4gVHlwaG9vbjItQXVkaW8gaW50cm9kdWNlcyBhbiBlbmQtdG8tZW5kIHNwZWVjaC10by1zcGVlY2ggbW9kZWwgYXJjaGl0ZWN0dXJlIGNhcGFibGUgb2YgcHJvY2Vzc2luZyBhdWRpbywgc3BlZWNoLCBhbmQgdGV4dCBpbnB1dHMgYW5kIGdlbmVyYXRpbmcgYm90aCB0ZXh0IGFuZCBzcGVlY2ggb3V0cHV0cy4iLCwsT3BlbiB3ZWlnaHRzICh1bnJlc3RyaWN0ZWQpLFRoYWlsYW5kLFF3ZW4yLjUtN0IsMS4wNWUrMjEsNiBGTE9QIC8gcGFyYW1ldGVyIC8gdG9rZW4gKiAyNSoxMF45IHRva2VucyBbc2VlIGRhdGFzZXQgc2l6ZV0gKiA3ICogMTBeOSBwYXJhbWV0ZXJzID0gMS4wNWUrMjEgRkxPUCw4LjAsLDIwMjUtMTEtMjggMTE6NTM6NDQrMDA6MDAsLCwsLCxJbmR1c3RyeSwsLCwsVW5yZWxlYXNlZCwiQXBhY2hlIDIuMApodHRwczovL2h1Z2dpbmdmYWNlLmNvL3NjYjEweC90eXBob29uMi1xd2VuMi41LTdiIiwsLCwsLDExMDA5LjU2NjM2Mzk3NjU1MyxPcGVyYXRpb24gY291bnRpbmcsc2NiMTB4LCwsLFllcwpMTGFtYSAzLjIgVHlwaG9vbiAyIDNCLExhbmd1YWdlLCJMYW5ndWFnZSBtb2RlbGluZy9nZW5lcmF0aW9uLFF1ZXN0aW9uIGFuc3dlcmluZyxRdWFudGl0YXRpdmUgcmVhc29uaW5nIixUeXBob29uIC8gU0NCIDEwWCwiS3VuYXQgUGlwYXRhbmFrdWwsIFBvdHNhd2VlIE1hbmFrdWwsIE5hdGFwb25nIE5pdGFyYWNoLCBXYXJpdCBTaXJpY2hvdGVkdW1yb25nLCBTdXJhcG9uIE5vbmVzdW5nLCBUZWV0b3VjaCBKYWtuYW1vbiwgUGFyaW50aGFwYXQgUGVuZ3B1biwgUGl0dGF3YXQgVGF2ZWVraXR3b3JhY2hhaSwgQWRpc2FpIE5hLVRoYWxhbmcsIFNpdHRpcG9uZyBTcmlwYWlzYXJubW9uZ2tvbCwgS3Jpc2FuYXBvbmcgSmlyYXlvb3QsIEthc2ltYSBUaGFybnBpcGl0Y2hhaSIsMjAyNC0xMi0xOSxUeXBob29uIDI6IEEgRmFtaWx5IG9mIE9wZW4gVGV4dCBhbmQgTXVsdGltb2RhbCBUaGFpIExhcmdlIExhbmd1YWdlIE1vZGVscyxodHRwczovL2FyeGl2Lm9yZy9hYnMvMjQxMi4xMzcwMiwsLCwzMDAwMDAwMDAwLjAsM0IsLCwsLCwsTlZJRElBIEgxMDAgU1hNNSA4MEdCLCxMaWtlbHksIlRoaXMgcGFwZXIgaW50cm9kdWNlcyBUeXBob29uIDIsIGEgc2VyaWVzIG9mIHRleHQgYW5kIG11bHRpbW9kYWwgbGFyZ2UgbGFuZ3VhZ2UgbW9kZWxzIG9wdGltaXplZCBmb3IgdGhlIFRoYWkgbGFuZ3VhZ2UuIFRoZSBzZXJpZXMgaW5jbHVkZXMgbW9kZWxzIGZvciB0ZXh0LCB2aXNpb24sIGFuZCBhdWRpby4gVHlwaG9vbjItVGV4dCBidWlsZHMgb24gc3RhdGUtb2YtdGhlLWFydCBvcGVuIG1vZGVscywgc3VjaCBhcyBMbGFtYSAzIGFuZCBRd2VuMiwgYW5kIHdlIHBlcmZvcm0gY29udGludWFsIHByZS10cmFpbmluZyBvbiBhIG1peHR1cmUgb2YgRW5nbGlzaCBhbmQgVGhhaSBkYXRhLiBXZSBlbXBsb3kgcG9zdC10cmFpbmluZyB0ZWNobmlxdWVzIHRvIGVuaGFuY2UgVGhhaSBsYW5ndWFnZSBwZXJmb3JtYW5jZSB3aGlsZSBwcmVzZXJ2aW5nIHRoZSBiYXNlIG1vZGVscycgb3JpZ2luYWwgY2FwYWJpbGl0aWVzLiBXZSByZWxlYXNlIHRleHQgbW9kZWxzIGFjcm9zcyBhIHJhbmdlIG9mIHNpemVzLCBmcm9tIDEgdG8gNzAgYmlsbGlvbiBwYXJhbWV0ZXJzLCBhdmFpbGFibGUgaW4gYm90aCBiYXNlIGFuZCBpbnN0cnVjdGlvbi10dW5lZCB2YXJpYW50cy4gVG8gZ3VhcmRyYWlsIHRleHQgZ2VuZXJhdGlvbiwgd2UgcmVsZWFzZSBUeXBob29uMi1TYWZldHksIGEgY2xhc3NpZmllciBlbmhhbmNlZCBmb3IgVGhhaSBjdWx0dXJlcyBhbmQgbGFuZ3VhZ2UuIFR5cGhvb24yLVZpc2lvbiBpbXByb3ZlcyBUaGFpIGRvY3VtZW50IHVuZGVyc3RhbmRpbmcgd2hpbGUgcmV0YWluaW5nIGdlbmVyYWwgdmlzdWFsIGNhcGFiaWxpdGllcywgc3VjaCBhcyBpbWFnZSBjYXB0aW9uaW5nLiBUeXBob29uMi1BdWRpbyBpbnRyb2R1Y2VzIGFuIGVuZC10by1lbmQgc3BlZWNoLXRvLXNwZWVjaCBtb2RlbCBhcmNoaXRlY3R1cmUgY2FwYWJsZSBvZiBwcm9jZXNzaW5nIGF1ZGlvLCBzcGVlY2gsIGFuZCB0ZXh0IGlucHV0cyBhbmQgZ2VuZXJhdGluZyBib3RoIHRleHQgYW5kIHNwZWVjaCBvdXRwdXRzLiIsLCxPcGVuIHdlaWdodHMgKHJlc3RyaWN0ZWQgdXNlKSxUaGFpbGFuZCxMbGFtYSAzLjIgM0IsMS4yNmUrMTksNiBGTE9QIC8gcGFyYW1ldGVyIC8gdG9rZW4gKiA3MDAwMDAwMDAgdG9rZW5zIFtzZWUgZGF0YXNldCBzaXplXSAqIDMqMTBeOSBwYXJhbWV0ZXJzID0gMS4yNmUrMTkgRkxPUCw4LjAsLDIwMjUtMTEtMjggMTE6NTM6NDQrMDA6MDAsLCwsLCxJbmR1c3RyeSwsLCwsVW5yZWxlYXNlZCwibGxhbWEgMy4yIGxpY2Vuc2UKaHR0cHM6Ly9odWdnaW5nZmFjZS5jby9zY2IxMHgvbGxhbWEzLjItdHlwaG9vbjItM2IiLCwsLCwsMTEwMDkuNTY2MzYzOTc2NTUzLE9wZXJhdGlvbiBjb3VudGluZyxzY2IxMHgsLCwsWWVzCkxMYW1hIDMuLjIgVHlwaG9vbiAyIDFCLExhbmd1YWdlLCJMYW5ndWFnZSBtb2RlbGluZy9nZW5lcmF0aW9uLFF1ZXN0aW9uIGFuc3dlcmluZyxRdWFudGl0YXRpdmUgcmVhc29uaW5nIixUeXBob29uIC8gU0NCIDEwWCwiS3VuYXQgUGlwYXRhbmFrdWwsIFBvdHNhd2VlIE1hbmFrdWwsIE5hdGFwb25nIE5pdGFyYWNoLCBXYXJpdCBTaXJpY2hvdGVkdW1yb25nLCBTdXJhcG9uIE5vbmVzdW5nLCBUZWV0b3VjaCBKYWtuYW1vbiwgUGFyaW50aGFwYXQgUGVuZ3B1biwgUGl0dGF3YXQgVGF2ZWVraXR3b3JhY2hhaSwgQWRpc2FpIE5hLVRoYWxhbmcsIFNpdHRpcG9uZyBTcmlwYWlzYXJubW9uZ2tvbCwgS3Jpc2FuYXBvbmcgSmlyYXlvb3QsIEthc2ltYSBUaGFybnBpcGl0Y2hhaSIsMjAyNC0xMi0xOSxUeXBob29uIDI6IEEgRmFtaWx5IG9mIE9wZW4gVGV4dCBhbmQgTXVsdGltb2RhbCBUaGFpIExhcmdlIExhbmd1YWdlIE1vZGVscyxodHRwczovL2FyeGl2Lm9yZy9hYnMvMjQxMi4xMzcwMiwsLCwxMDAwMDAwMDAwLjAsMUIsLCwsLCwsTlZJRElBIEgxMDAgU1hNNSA4MEdCLCxMaWtlbHksIlRoaXMgcGFwZXIgaW50cm9kdWNlcyBUeXBob29uIDIsIGEgc2VyaWVzIG9mIHRleHQgYW5kIG11bHRpbW9kYWwgbGFyZ2UgbGFuZ3VhZ2UgbW9kZWxzIG9wdGltaXplZCBmb3IgdGhlIFRoYWkgbGFuZ3VhZ2UuIFRoZSBzZXJpZXMgaW5jbHVkZXMgbW9kZWxzIGZvciB0ZXh0LCB2aXNpb24sIGFuZCBhdWRpby4gVHlwaG9vbjItVGV4dCBidWlsZHMgb24gc3RhdGUtb2YtdGhlLWFydCBvcGVuIG1vZGVscywgc3VjaCBhcyBMbGFtYSAzIGFuZCBRd2VuMiwgYW5kIHdlIHBlcmZvcm0gY29udGludWFsIHByZS10cmFpbmluZyBvbiBhIG1peHR1cmUgb2YgRW5nbGlzaCBhbmQgVGhhaSBkYXRhLiBXZSBlbXBsb3kgcG9zdC10cmFpbmluZyB0ZWNobmlxdWVzIHRvIGVuaGFuY2UgVGhhaSBsYW5ndWFnZSBwZXJmb3JtYW5jZSB3aGlsZSBwcmVzZXJ2aW5nIHRoZSBiYXNlIG1vZGVscycgb3JpZ2luYWwgY2FwYWJpbGl0aWVzLiBXZSByZWxlYXNlIHRleHQgbW9kZWxzIGFjcm9zcyBhIHJhbmdlIG9mIHNpemVzLCBmcm9tIDEgdG8gNzAgYmlsbGlvbiBwYXJhbWV0ZXJzLCBhdmFpbGFibGUgaW4gYm90aCBiYXNlIGFuZCBpbnN0cnVjdGlvbi10dW5lZCB2YXJpYW50cy4gVG8gZ3VhcmRyYWlsIHRleHQgZ2VuZXJhdGlvbiwgd2UgcmVsZWFzZSBUeXBob29uMi1TYWZldHksIGEgY2xhc3NpZmllciBlbmhhbmNlZCBmb3IgVGhhaSBjdWx0dXJlcyBhbmQgbGFuZ3VhZ2UuIFR5cGhvb24yLVZpc2lvbiBpbXByb3ZlcyBUaGFpIGRvY3VtZW50IHVuZGVyc3RhbmRpbmcgd2hpbGUgcmV0YWluaW5nIGdlbmVyYWwgdmlzdWFsIGNhcGFiaWxpdGllcywgc3VjaCBhcyBpbWFnZSBjYXB0aW9uaW5nLiBUeXBob29uMi1BdWRpbyBpbnRyb2R1Y2VzIGFuIGVuZC10by1lbmQgc3BlZWNoLXRvLXNwZWVjaCBtb2RlbCBhcmNoaXRlY3R1cmUgY2FwYWJsZSBvZiBwcm9jZXNzaW5nIGF1ZGlvLCBzcGVlY2gsIGFuZCB0ZXh0IGlucHV0cyBhbmQgZ2VuZXJhdGluZyBib3RoIHRleHQgYW5kIHNwZWVjaCBvdXRwdXRzLiIsLCxPcGVuIHdlaWdodHMgKHJlc3RyaWN0ZWQgdXNlKSxUaGFpbGFuZCxMbGFtYSAzLjIgMUIsNC4yZSsxOCw2IEZMT1AgLyBwYXJhbWV0ZXIgLyB0b2tlbiAqIDcwMDAwMDAwMCB0b2tlbnMgW3NlZSBkYXRhc2V0IHNpemVdICogMTBeOSBwYXJhbWV0ZXJzID0gNC4yZSsxOCBGTE9QLDguMCwsMjAyNS0xMS0yOCAxMTo1Mzo0NCswMDowMCwsLCwsLEluZHVzdHJ5LCwsLCxVbnJlbGVhc2VkLCJsbGFtYSAzLjIgbGljZW5zZQpodHRwczovL2h1Z2dpbmdmYWNlLmNvL3NjYjEweC9sbGFtYTMuMi10eXBob29uMi0xYiIsLCwsLCwxMTAwOS41NjYzNjM5NzY1NTMsT3BlcmF0aW9uIGNvdW50aW5nLHNjYjEweCwsLCxZZXMKVHlwaG9vbjItVmlzaW9uICwiVmlzaW9uLExhbmd1YWdlLE11bHRpbW9kYWwiLCJMYW5ndWFnZSBtb2RlbGluZy9nZW5lcmF0aW9uLFZpc3VhbCBxdWVzdGlvbiBhbnN3ZXJpbmciLFR5cGhvb24gLyBTQ0IgMTBYLCJLdW5hdCBQaXBhdGFuYWt1bCwgUG90c2F3ZWUgTWFuYWt1bCwgTmF0YXBvbmcgTml0YXJhY2gsIFdhcml0IFNpcmljaG90ZWR1bXJvbmcsIFN1cmFwb24gTm9uZXN1bmcsIFRlZXRvdWNoIEpha25hbW9uLCBQYXJpbnRoYXBhdCBQZW5ncHVuLCBQaXR0YXdhdCBUYXZlZWtpdHdvcmFjaGFpLCBBZGlzYWkgTmEtVGhhbGFuZywgU2l0dGlwb25nIFNyaXBhaXNhcm5tb25na29sLCBLcmlzYW5hcG9uZyBKaXJheW9vdCwgS2FzaW1hIFRoYXJucGlwaXRjaGFpIiwyMDI0LTEyLTE5LFR5cGhvb24gMjogQSBGYW1pbHkgb2YgT3BlbiBUZXh0IGFuZCBNdWx0aW1vZGFsIFRoYWkgTGFyZ2UgTGFuZ3VhZ2UgTW9kZWxzLGh0dHBzOi8vYXJ4aXYub3JnL2Ficy8yNDEyLjEzNzAyLCwsLDcwMDAwMDAwMDAuMCw3QiAoYXNzdW1pbmcgc2FtZSBhcyBiYXNlIG1vZGVsKSwsLCwsLCxOVklESUEgQTEwMCBTWE00IDgwIEdCLCxDb25maWRlbnQsIlRoaXMgcGFwZXIgaW50cm9kdWNlcyBUeXBob29uIDIsIGEgc2VyaWVzIG9mIHRleHQgYW5kIG11bHRpbW9kYWwgbGFyZ2UgbGFuZ3VhZ2UgbW9kZWxzIG9wdGltaXplZCBmb3IgdGhlIFRoYWkgbGFuZ3VhZ2UuIFRoZSBzZXJpZXMgaW5jbHVkZXMgbW9kZWxzIGZvciB0ZXh0LCB2aXNpb24sIGFuZCBhdWRpby4gVHlwaG9vbjItVGV4dCBidWlsZHMgb24gc3RhdGUtb2YtdGhlLWFydCBvcGVuIG1vZGVscywgc3VjaCBhcyBMbGFtYSAzIGFuZCBRd2VuMiwgYW5kIHdlIHBlcmZvcm0gY29udGludWFsIHByZS10cmFpbmluZyBv</x:v>
      </x:c>
    </x:row>
    <x:row r="64" ht="18" customHeight="1">
      <x:c r="A64" s="17" t="n">
        <x:v>59</x:v>
      </x:c>
      <x:c r="B64" s="17" t="n">
        <x:v>310</x:v>
      </x:c>
      <x:c r="C64" s="160" t="str">
        <x:v>biBhIG1peHR1cmUgb2YgRW5nbGlzaCBhbmQgVGhhaSBkYXRhLiBXZSBlbXBsb3kgcG9zdC10cmFpbmluZyB0ZWNobmlxdWVzIHRvIGVuaGFuY2UgVGhhaSBsYW5ndWFnZSBwZXJmb3JtYW5jZSB3aGlsZSBwcmVzZXJ2aW5nIHRoZSBiYXNlIG1vZGVscycgb3JpZ2luYWwgY2FwYWJpbGl0aWVzLiBXZSByZWxlYXNlIHRleHQgbW9kZWxzIGFjcm9zcyBhIHJhbmdlIG9mIHNpemVzLCBmcm9tIDEgdG8gNzAgYmlsbGlvbiBwYXJhbWV0ZXJzLCBhdmFpbGFibGUgaW4gYm90aCBiYXNlIGFuZCBpbnN0cnVjdGlvbi10dW5lZCB2YXJpYW50cy4gVG8gZ3VhcmRyYWlsIHRleHQgZ2VuZXJhdGlvbiwgd2UgcmVsZWFzZSBUeXBob29uMi1TYWZldHksIGEgY2xhc3NpZmllciBlbmhhbmNlZCBmb3IgVGhhaSBjdWx0dXJlcyBhbmQgbGFuZ3VhZ2UuIFR5cGhvb24yLVZpc2lvbiBpbXByb3ZlcyBUaGFpIGRvY3VtZW50IHVuZGVyc3RhbmRpbmcgd2hpbGUgcmV0YWluaW5nIGdlbmVyYWwgdmlzdWFsIGNhcGFiaWxpdGllcywgc3VjaCBhcyBpbWFnZSBjYXB0aW9uaW5nLiBUeXBob29uMi1BdWRpbyBpbnRyb2R1Y2VzIGFuIGVuZC10by1lbmQgc3BlZWNoLXRvLXNwZWVjaCBtb2RlbCBhcmNoaXRlY3R1cmUgY2FwYWJsZSBvZiBwcm9jZXNzaW5nIGF1ZGlvLCBzcGVlY2gsIGFuZCB0ZXh0IGlucHV0cyBhbmQgZ2VuZXJhdGluZyBib3RoIHRleHQgYW5kIHNwZWVjaCBvdXRwdXRzLiIsLCxPcGVuIHdlaWdodHMgKHVucmVzdHJpY3RlZCksVGhhaWxhbmQsUXdlbjItVkwtN0IsLCw0LjAsLDIwMjUtMTEtMjggMTE6NTM6NDQrMDA6MDAsLCwsLCxJbmR1c3RyeSwsLCwsVW5yZWxlYXNlZCwiQXBhY2hlIDIuMApodHRwczovL2h1Z2dpbmdmYWNlLmNvL3NjYjEweC90eXBob29uMi1xd2VuMnZsLTdiLXZpc2lvbi1pbnN0cnVjdCIsLCwsLCwzMTQ1LjU5MDM4OTcwNzU4NjQsLHNjYjEweCwsLCxZZXMKVHlwaG9vbjItQXVkaW8sIkF1ZGlvLExhbmd1YWdlLFNwZWVjaCxNdWx0aW1vZGFsIiwiTGFuZ3VhZ2UgbW9kZWxpbmcvZ2VuZXJhdGlvbixTcGVlY2ggc3ludGhlc2lzLFNwZWVjaCByZWNvZ25pdGlvbiAoQVNSKSxUZXh0LXRvLXNwZWVjaCAoVFRTKSxBdWRpbyBnZW5lcmF0aW9uLEF1ZGlvIHF1ZXN0aW9uIGFuc3dlcmluZyxUcmFuc2xhdGlvbixTcGVlY2gtdG8tc3BlZWNoIixUeXBob29uIC8gU0NCIDEwWCwiS3VuYXQgUGlwYXRhbmFrdWwsIFBvdHNhd2VlIE1hbmFrdWwsIE5hdGFwb25nIE5pdGFyYWNoLCBXYXJpdCBTaXJpY2hvdGVkdW1yb25nLCBTdXJhcG9uIE5vbmVzdW5nLCBUZWV0b3VjaCBKYWtuYW1vbiwgUGFyaW50aGFwYXQgUGVuZ3B1biwgUGl0dGF3YXQgVGF2ZWVraXR3b3JhY2hhaSwgQWRpc2FpIE5hLVRoYWxhbmcsIFNpdHRpcG9uZyBTcmlwYWlzYXJubW9uZ2tvbCwgS3Jpc2FuYXBvbmcgSmlyYXlvb3QsIEthc2ltYSBUaGFybnBpcGl0Y2hhaSIsMjAyNC0xMi0xOSxUeXBob29uIDI6IEEgRmFtaWx5IG9mIE9wZW4gVGV4dCBhbmQgTXVsdGltb2RhbCBUaGFpIExhcmdlIExhbmd1YWdlIE1vZGVscyxodHRwczovL2FyeGl2Lm9yZy9hYnMvMjQxMi4xMzcwMiwsLCw5Njg4MDAwMDAwLjAsIlRhYmxlIDI2OiAKOS42ODhCIiwsLCwiUHJlLXRyYWluaW5nIGRhdGEg4oCTIDEuODJNIGV4YW1wbGVzIGluIHRvdGFsCgogU0ZUIGRhdGEgb2YgVHlwaG9vbi1BdWRpbyDigJMgNjQwSyBleGFtcGxlcyBpbiB0b3RhbCIsLCwsLENvbmZpZGVudCwiVGhpcyBwYXBlciBpbnRyb2R1Y2VzIFR5cGhvb24gMiwgYSBzZXJpZXMgb2YgdGV4dCBhbmQgbXVsdGltb2RhbCBsYXJnZSBsYW5ndWFnZSBtb2RlbHMgb3B0aW1pemVkIGZvciB0aGUgVGhhaSBsYW5ndWFnZS4gVGhlIHNlcmllcyBpbmNsdWRlcyBtb2RlbHMgZm9yIHRleHQsIHZpc2lvbiwgYW5kIGF1ZGlvLiBUeXBob29uMi1UZXh0IGJ1aWxkcyBvbiBzdGF0ZS1vZi10aGUtYXJ0IG9wZW4gbW9kZWxzLCBzdWNoIGFzIExsYW1hIDMgYW5kIFF3ZW4yLCBhbmQgd2UgcGVyZm9ybSBjb250aW51YWwgcHJlLXRyYWluaW5nIG9uIGEgbWl4dHVyZSBvZiBFbmdsaXNoIGFuZCBUaGFpIGRhdGEuIFdlIGVtcGxveSBwb3N0LXRyYWluaW5nIHRlY2huaXF1ZXMgdG8gZW5oYW5jZSBUaGFpIGxhbmd1YWdlIHBlcmZvcm1hbmNlIHdoaWxlIHByZXNlcnZpbmcgdGhlIGJhc2UgbW9kZWxzJyBvcmlnaW5hbCBjYXBhYmlsaXRpZXMuIFdlIHJlbGVhc2UgdGV4dCBtb2RlbHMgYWNyb3NzIGEgcmFuZ2Ugb2Ygc2l6ZXMsIGZyb20gMSB0byA3MCBiaWxsaW9uIHBhcmFtZXRlcnMsIGF2YWlsYWJsZSBpbiBib3RoIGJhc2UgYW5kIGluc3RydWN0aW9uLXR1bmVkIHZhcmlhbnRzLiBUbyBndWFyZHJhaWwgdGV4dCBnZW5lcmF0aW9uLCB3ZSByZWxlYXNlIFR5cGhvb24yLVNhZmV0eSwgYSBjbGFzc2lmaWVyIGVuaGFuY2VkIGZvciBUaGFpIGN1bHR1cmVzIGFuZCBsYW5ndWFnZS4gVHlwaG9vbjItVmlzaW9uIGltcHJvdmVzIFRoYWkgZG9jdW1lbnQgdW5kZXJzdGFuZGluZyB3aGlsZSByZXRhaW5pbmcgZ2VuZXJhbCB2aXN1YWwgY2FwYWJpbGl0aWVzLCBzdWNoIGFzIGltYWdlIGNhcHRpb25pbmcuIFR5cGhvb24yLUF1ZGlvIGludHJvZHVjZXMgYW4gZW5kLXRvLWVuZCBzcGVlY2gtdG8tc3BlZWNoIG1vZGVsIGFyY2hpdGVjdHVyZSBjYXBhYmxlIG9mIHByb2Nlc3NpbmcgYXVkaW8sIHNwZWVjaCwgYW5kIHRleHQgaW5wdXRzIGFuZCBnZW5lcmF0aW5nIGJvdGggdGV4dCBhbmQgc3BlZWNoIG91dHB1dHMuIiwsLE9wZW4gd2VpZ2h0cyAocmVzdHJpY3RlZCB1c2UpLFRoYWlsYW5kLExsYW1hIDMuMSBUeXBob29uIDIgOEIsLCwsLDIwMjUtMTEtMjggMTE6NTM6NDQrMDA6MDAsLCwsLCxJbmR1c3RyeSwsLCwsVW5yZWxlYXNlZCwibGxhbWEgMy4xIGxpY2Vuc2UKCmh0dHBzOi8vaHVnZ2luZ2ZhY2UuY28vc2NiMTB4L2xsYW1hMy4xLXR5cGhvb24yLWF1ZGlvLThiLWluc3RydWN0IiwsLCwsLCwsc2NiMTB4LCwsLFllcwpLbGluZyAxLjYgUHJvLCJWaWRlbyxWaXNpb24iLCJWaWRlbyBnZW5lcmF0aW9uLFRleHQtdG8tdmlkZW8sSW1hZ2UtdG8tdmlkZW8iLEt1YWlzaG91IFRlY2hub2xvZ3ksLDIwMjQtMTItMTksLGh0dHBzOi8vaXIua3VhaXNob3UuY29tL25ld3MtcmVsZWFzZXMvbmV3cy1yZWxlYXNlLWRldGFpbHMva3VhaXNob3Uta2xpbmctYWktdW52ZWlscy1tdWx0aS1pbWFnZS1yZWZlcmVuY2UtZmVhdHVyZS1mdXJ0aGVyLywsLCwsLCwiSGFyZCB0byBib3VuZCB0aGUgdHJhaW5pbmcgY29tcHV0ZS4gSXQgcGVyZm9ybXMgc2ltaWxhcmx5IHRvIFZlby0yLCBzbyBwbGF1c2libHkgaGFzIHNpbWlsYXIgdHJhaW5pbmcgYnVkZ2V0LiBLdWFpc2hvdSwgdGhlIGRldmVsb3Blciwgc3BlbnQgJDEuN0Igb24gUiZEIGluIDIwMjQsIHNvIHBsYXVzaWJseSBjb3VsZCBoYXZlIGFmZm9yZGVkIHRoZSBjb21wdXRlIGZvciBlLmcuIGEgMWUyNSBGTE9QIHRyYWluaW5nIHJ1biAoaHR0cHM6Ly9rci1hc2lhLmNvbS9rdWFpc2hvdS10dXJucy10by1haS1hbmQta2xpbmctdG8tc3RheS1zdGlja3ktaW4tYS1mbGF0bGluaW5nLW1hcmtldCkuIiwsLCwsLCxVbmtub3duLCJXZSdyZSBleGNpdGVkIHRvIGludHJvZHVjZSB0aGUgS0xJTkcgQUkgMS42IE1vZGVsOiBXaXRoIHRoaXMgdXBkYXRlLCB3ZSBoYXZlIHNpZ25pZmljYW50bHkgaW1wcm92ZWQgdGhlIHJlc3BvbnNlIHRvIHByb21wdCwgdGhlIHZpc3VhbCBhZXN0aGV0aWNzLCBhbmQgdGhlIHBoeXNpY2FsIGFjdGlvbnMsIGhvcGluZyB0byBicmluZyBtb3JlIGNvbnNpc3RlbnQgYW5kIHZpdmlkIHJlc3VsdHMhCldoYXQncyBuZXc6CjEuIE5ldyBLTElORyBBSSAxLjYgTW9kZWw6Ci1JbXByb3ZlZCBwcm9tcHQgYWRoZXJlbmNlLCBtb3JlIGNvbnNpc3RlbnQgYW5kIGR5bmFtaWMgcmVzdWx0cwotU3VwcG9ydHMgU3RhbmRhcmQgJiBQcm9mZXNzaW9uYWwgTW9kZXMsIGFjaGlldmluZyBhIDE5NSUgb3ZlcmFsbCBpbXByb3ZlbWVudCBjb21wYXJlZCB3aXRoIEtMSU5HIDEuNSBNb2RlbAoKSW4gRGVjZW1iZXIgMjAyNCwgdGhlIHZpZGVvIGdlbmVyYXRpb24gbW9kZWwgS2xpbmcgQUkgMS42IHdhcyBvZmZpY2lhbGx5IGxhdW5jaGVkLCBidWlsZGluZyB1cG9uIHRoZSBmb3VuZGF0aW9uIG1vZGVsIGFuZCBlbGV2YXRpbmcgaXRzIGNhcGFiaWxpdGllcyBzaWduaWZpY2FudGx5LiBLbGluZyBBSSAxLjYgaW50cm9kdWNlZCBtYWpvciBhZHZhbmNlbWVudHMgaW4gdGV4dCByZXNwb25zaXZlbmVzcywgaW5jcmVhc2luZyBpdHMgYWJpbGl0eSB0byBpbnRlcnByZXQgdGV4dCBkZXNjcmlwdGlvbnMgcmVsYXRlZCB0byBtb3Rpb24sIHRlbXBvcmFsIGFjdGlvbiwgYW5kIGNhbWVyYSBtb3ZlbWVudC4gQWRkaXRpb25hbGx5LCB0aGUgdXBncmFkZWQgbW9kZWwgZW5oYW5jZWQgbW90aW9uIHF1YWxpdHkgd2l0aCBzbW9vdGhlciBtb3Rpb24gYW5kIG1vcmUgbmF0dXJhbCBleHByZXNzaW9ucy4gS2xpbmcgQUkgMS42IGFsc28gZGVsaXZlcmVkIGNvbXByZWhlbnNpdmUgdXBncmFkZXMgaW4gY29sb3IgYWNjdXJhY3ksIGxpZ2h0aW5nIGR5bmFtaWNzLCBhbmQgZGV0YWlsZWQgcmVuZGVyaW5nLCByZXN1bHRpbmcgaW4gYSBzdHJpa2luZyBpbXByb3ZlbWVudCBpbiBvdmVyYWxsIHZpZGVvIHF1YWxpdHkuICIsLCxBUEkgYWNjZXNzLENoaW5hLCwsLCwsMjAyNS0xMS0yOCAxMTo1Mzo0NCswMDowMCwsLCwsLEluZHVzdHJ5LCwsLCxVbnJlbGVhc2VkLCxUcnVlLCwsLCwsLCwsLCxObwpHcmFuaXRlIDMuMSAyQixMYW5ndWFnZSwiTGFuZ3VhZ2UgbW9kZWxpbmcvZ2VuZXJhdGlvbixRdWVzdGlvbiBhbnN3ZXJpbmcsVHJhbnNsYXRpb24iLElCTSwsMjAyNC0xMi0xOCwsaHR0cHM6Ly9odWdnaW5nZmFjZS5jby9pYm0tZ3Jhbml0ZS9ncmFuaXRlLTMuMS0yYi1iYXNlLCwsLDI1MDAwMDAwMDAuMCwiMi41QgpNb2RlbCBBcmNoaXRlY3R1cmU6IEdyYW5pdGUtMy4xLTJCLUJhc2UgaXMgYmFzZWQgb24gYSBkZWNvZGVyLW9ubHkgZGVuc2UgdHJhbnNmb3JtZXIgYXJjaGl0ZWN0dXJlLiBDb3JlIGNvbXBvbmVudHMgb2YgdGhpcyBhcmNoaXRlY3R1cmUgYXJlOiBHUUEgYW5kIFJvUEUsIE1MUCB3aXRoIFN3aUdMVSwgUk1TTm9ybSwgYW5kIHNoYXJlZCBpbnB1dC9vdXRwdXQgZW1iZWRkaW5ncy4iLDEuOGUrMjMsNiBGTE9QIC8gdG9rZW4gLyBwYXJhbWV0ZXIgKiAyLjUgKiAxMF45IHBhcmFtZXRlcnMgKiAxMioxMF4xMiB0b2tlbnMgPSAxLjhlKzIzIEZMT1AsMTIwMDAwMDAwMDAwMDAsMTJULCwsTlZJRElBIEgxMDAgU1hNNSA4MEdCLCxDb25maWRlbnQsTW9kZWwgU3VtbWFyeTogR3Jhbml0ZS0zLjEtMkItQmFzZSBleHRlbmRzIHRoZSBjb250ZXh0IGxlbmd0aCBvZiBHcmFuaXRlLTMuMC0yQi1CYXNlIGZyb20gNEsgdG8gMTI4SyB1c2luZyBhIHByb2dyZXNzaXZlIHRyYWluaW5nIHN0cmF0ZWd5IGJ5IGluY3JlYXNpbmcgdGhlIHN1cHBvcnRlZCBjb250ZXh0IGxlbmd0aCBpbiBpbmNyZW1lbnRzIHdoaWxlIGFkanVzdGluZyBSb1BFIHRoZXRhIHVudGlsIHRoZSBtb2RlbCBoYXMgc3VjY2Vzc2Z1bGx5IGFkYXB0ZWQgdG8gZGVzaXJlZCBsZW5ndGggb2YgMTI4Sy4gVGhpcyBsb25nLWNvbnRleHQgcHJlLXRyYWluaW5nIHN0YWdlIHdhcyBwZXJmb3JtZWQgdXNpbmcgYXBwcm94aW1hdGVseSA1MDBCIHRva2Vucy4sLCxPcGVuIHdlaWdodHMgKHVucmVzdHJpY3RlZCksVW5pdGVkIFN0YXRlcyBvZiBBbWVyaWNhLCwsLCwsMjAyNS0xMS0yOCAxMTo1Mzo0NCswMDowMCxJQk0sIklCTSdzIHN1cGVyIGNvbXB1dGluZyBjbHVzdGVyLCBCbHVlIFZlbGEsIHdoaWNoIGlzIG91dGZpdHRlZCB3aXRoIE5WSURJQSBIMTAwIEdQVXMuIFRoaXMgY2x1c3RlciBwcm92aWRlcyBhIHNjYWxhYmxlIGFuZCBlZmZpY2llbnQgaW5mcmFzdHJ1Y3R1cmUgZm9yIHRyYWluaW5nIG91ciBtb2RlbHMgb3ZlciB0aG91c2FuZHMgb2YgR1BVcy4iLCwsLEluZHVzdHJ5LCwsLCxVbnJlbGVhc2VkLCJodHRwczovL2h1Z2dpbmdmYWNlLmNvL2libS1ncmFuaXRlL2dyYW5pdGUtMy4xLTJiLWJhc2UKQXBhY2hlIDIuMCIsVHJ1ZSwsLCwsLE9wZXJhdGlvbiBjb3VudGluZyxpYm0tZ3Jhbml0ZSwsLCxZZXMKR3Jhbml0ZSAzLjEgOEIsTGFuZ3VhZ2UsIkxhbmd1YWdlIG1vZGVsaW5nL2dlbmVyYXRpb24sUXVlc3Rpb24gYW5zd2VyaW5nLFRyYW5zbGF0aW9uIixJQk0sLDIwMjQtMTItMTgsLGh0dHBzOi8vaHVnZ2luZ2ZhY2UuY28vaWJtLWdyYW5pdGUvZ3Jhbml0ZS0zLjEtOGItYmFzZSwsLCw4MTAwMDAwMDAwLjAsIjguMUIKTW9kZWwgQXJjaGl0ZWN0dXJlOiBHcmFuaXRlLTMuMS04Qi1CYXNlIGlzIGJhc2VkIG9uIGEgZGVjb2Rlci1vbmx5IGRlbnNlIHRyYW5zZm9ybWVyIGFyY2hpdGVjdHVyZS4gQ29yZSBjb21wb25lbnRzIG9mIHRoaXMgYXJjaGl0ZWN0dXJlIGFyZTogR1FBIGFuZCBSb1BFLCBNTFAgd2l0aCBTd2lHTFUsIFJNU05vcm0sIGFuZCBzaGFyZWQgaW5wdXQvb3V0cHV0IGVtYmVkZGluZ3MuIiw1LjgzMmUrMjMsNk5EID0gNiBGTE9QIC8gcGFyYW1ldGVyIC8gdG9rZW4gKiA4LjEqMTBeOSBwYXJhbWV0ZXJzICogMTIqMTBeMTIgdG9rZW5zID0gNS44MzJlKzIzIEZMT1AsMTIwMDAwMDAwMDAwMDAsMTJULCwsTlZJRElBIEgxMDAgU1hNNSA4MEdCLCxDb25maWRlbnQsTW9kZWwgU3VtbWFyeTogR3Jhbml0ZS0zLjEtOEItQmFzZSBleHRlbmRzIHRoZSBjb250ZXh0IGxlbmd0aCBvZiBHcmFuaXRlLTMuMC04Qi1CYXNlIGZyb20gNEsgdG8gMTI4SyB1c2luZyBhIHByb2dyZXNzaXZlIHRyYWluaW5nIHN0cmF0ZWd5IGJ5IGluY3JlYXNpbmcgdGhlIHN1cHBvcnRlZCBjb250ZXh0IGxlbmd0aCBpbiBpbmNyZW1lbnRzIHdoaWxlIGFkanVzdGluZyBSb1BFIHRoZXRhIHVudGlsIHRoZSBtb2RlbCBoYXMgc3VjY2Vzc2Z1bGx5IGFkYXB0ZWQgdG8gZGVzaXJlZCBsZW5ndGggb2YgMTI4Sy4gVGhpcyBsb25nLWNvbnRleHQgcHJlLXRyYWluaW5nIHN0YWdlIHdhcyBwZXJmb3JtZWQgdXNpbmcgYXBwcm94aW1hdGVseSA1MDBCIHRva2Vucy4sLCxPcGVuIHdlaWdodHMgKHVucmVzdHJpY3RlZCksVW5pdGVkIFN0YXRlcyBvZiBBbWVyaWNhLCwsLCwsMjAyNS0xMS0yOCAxMTo1Mzo0NCswMDowMCxJQk0sIklCTSdzIHN1cGVyIGNvbXB1dGluZyBjbHVzdGVyLCBCbHVlIFZlbGEsIHdoaWNoIGlzIG91dGZpdHRlZCB3aXRoIE5WSURJQSBIMTAwIEdQVXMuIFRoaXMgY2x1c3RlciBwcm92aWRlcyBhIHNjYWxhYmxlIGFuZCBlZmZpY2llbnQgaW5mcmFzdHJ1Y3R1cmUgZm9yIHRyYWluaW5nIG91ciBtb2RlbHMgb3ZlciB0aG91c2FuZHMgb2YgR1BVcy4iLCwsLEluZHVzdHJ5LCwsLCxVbnJlbGVhc2VkLCJodHRwczovL2h1Z2dpbmdmYWNlLmNvL2libS1ncmFuaXRlL2dyYW5pdGUtMy4xLThiLWJhc2UKQXBhY2hlIDIuMCIsVHJ1ZSwsLCwsLE9wZXJhdGlvbiBjb3VudGluZyxpYm0tZ3Jhbml0ZSwsLCxZZXMKRWxldmVuIEZsYXNoIHYyLjUsU3BlZWNoLCJUZXh0LXRvLXNwZWVjaCAoVFRTKSxTcGVlY2ggc3ludGhlc2lzIixFbGV2ZW5MYWJzLCwyMDI0LTEyLTE4LFlvdeKAmXZlIG5ldmVyIGV4cGVyaWVuY2VkIGh1bWFuLWxpa2UgVFRTIHRoaXMgZmFzdCxodHRwczovL2VsZXZlbmxhYnMuaW8vYmxvZy9tZWV0LWZsYXNoLCwsLCwsLCwsLCwsLCxVbmtub3duLCJGbGFzaCB2Mi41CkVsZXZlbiBGbGFzaCB2Mi41IGlzIG91ciBmYXN0ZXN0IHNwZWVjaCBzeW50aGVzaXMgbW9kZWwsIGRlc2lnbmVkIGZvciByZWFsLXRpbWUgYXBwbGljYXRpb25zIGFuZCBjb252ZXJzYXRpb25hbCBBSS4gSXQgZGVsaXZlcnMgaGlnaC1xdWFsaXR5IHNwZWVjaCB3aXRoIHVsdHJhLWxvdyBsYXRlbmN5ICh+NzVtc+KAoCkgYWNyb3NzIDMyIGxhbmd1YWdlcy4KClRoZSBtb2RlbCBiYWxhbmNlcyBzcGVlZCBhbmQgcXVhbGl0eSwgbWFraW5nIGl0IGlkZWFsIGZvciBpbnRlcmFjdGl2ZSBhcHBsaWNhdGlvbnMgd2hpbGUgbWFpbnRhaW5pbmcgbmF0dXJhbC1zb3VuZGluZyBvdXRwdXQgYW5kIGNvbnNpc3RlbnQgdm9pY2UgY2hhcmFjdGVyaXN0aWNzIGFjcm9zcyBsYW5ndWFnZXMuCgpUaGlzIG1vZGVsIGlzIHBhcnRpY3VsYXJseSB3ZWxsLXN1aXRlZCBmb3I6CgpDb252ZXJzYXRpb25hbCBBSTogUGVyZmVjdCBmb3IgcmVhbC10aW1lIHZvaWNlIGFnZW50cyBhbmQgY2hhdGJvdHMuCkludGVyYWN0aXZlIEFwcGxpY2F0aW9uczogSWRlYWwgZm9yIGdhbWVzIGFuZCBhcHBsaWNhdGlvbnMgcmVxdWlyaW5nIGltbWVkaWF0ZSByZXNwb25zZS4KTGFyZ2UtU2NhbGUgUHJvY2Vzc2luZzogRWZmaWNpZW50IGZvciBidWxrIHRleHQtdG8tc3BlZWNoIGNvbnZlcnNpb24uCldpdGggaXRzIGxvd2VyIHByaWNlIHBvaW50IGFuZCA3NW1zIGxhdGVuY3ksIEZsYXNoIHYyLjUgaXMgdGhlIGNvc3QtZWZmZWN0aXZlIG9wdGlvbiBmb3IgYW55b25lIG5lZWRpbmcgZmFzdCwgcmVsaWFibGUgc3BlZWNoIHN5bnRoZXNpcyBhY3Jvc3MgbXVsdGlwbGUgbGFuZ3VhZ2VzLgoKRmxhc2ggdjIuNSBzdXBwb3J0cyAzMiBsYW5ndWFnZXMgLSBhbGwgbGFuZ3VhZ2VzIGZyb20gdjIgbW9kZWxzIHBsdXM6CgpIdW5nYXJpYW4sIE5vcndlZ2lhbiAmIFZpZXRuYW1lc2UiLCwsQVBJIGFjY2VzcyxVbml0ZWQgU3RhdGVzIG9mIEFtZXJpY2EsLCwsLCwyMDI1LTExLTI4IDExOjUzOjQ0KzAwOjAwLCwsLCwsSW5kdXN0cnksLCwsLFVucmVsZWFzZWQsLCwsLCwsLCwsLCwsTm8KVHlwaG9vbjItVmlzaW9uLCwsVHlwaG9vbiAvIFNDQiAxMFgsIkt1bmF0IFBpcGF0YW5ha3VsLCBQb3RzYXdlZSBNYW5ha3VsLCBOYXRhcG9uZyBOaXRhcmFjaCwgV2FyaXQgU2lyaWNob3RlZHVtcm9uZywgU3VyYXBvbiBOb25lc3VuZywgVGVldG91Y2ggSmFrbmFtb24sIFBhcmludGhhcGF0IFBlbmdwdW4sIFBpdHRhd2F0IFRhdmVla2l0d29yYWNoYWksIEFkaXNhaSBOYS1UaGFsYW5nLCBTaXR0aXBvbmcgU3JpcGFpc2Fybm1vbmdrb2wsIEtyaXNhbmFwb25nIEppcmF5b290LCBLYXNpbWEgVGhhcm5waXBpdGNoYWkiLDIwMjQtMTItMTgsLGh0dHBzOi8vYXJ4aXYub3JnL2Ficy8yNDEyLjEzNzAyLCwsLDcwMDAwMDAwMDAuMCwiVHlwaG9vbjItcXdlbjJ2bC03Yi12aXNpb24taW5zdHJ1Y3QgaXMgYSBUaGFpIPCfh7nwn4etIHZpc2lvbi1sYW5ndWFnZSBtb2RlbCBkZXNpZ25lZCB0byBzdXBwb3J0IGJvdGggaW1hZ2UgYW5kIHZpZGVvIGlucHV0cy4gV2hpbGUgUXdlbjItVkwgaXMgYnVpbHQgdG8gaGFuZGxlIGJvdGggaW1hZ2UgYW5kIHZpZGVvIHByb2Nlc3NpbmcgdGFza3MsIFR5cGhvb24yLVZMIGlzIHNwZWNpZmljYWxseSBvcHRpbWl6ZWQgZm9yIGltYWdlLWJhc2VkIGFwcGxpY2F0aW9ucy4KCiIsLCwsLCwsLCxDb25maWRlbnQsLCwsLFRoYWlsYW5kLCwsLCwsMjAyNS0xMS0yOCAxMTo1Mzo0NCswMDowMCwsLCwsLEluZHVzdHJ5LCwsLCwsLCwsLCwsLCwsLCwsCkZhbGNvbjMtN0IsTGFuZ3VhZ2UsIkxhbmd1YWdlIG1vZGVsaW5nL2dlbmVyYXRpb24sUXVlc3Rpb24gYW5zd2VyaW5nLENvZGUgZ2VuZXJhdGlvbiIsVGVjaG5vbG9neSBJbm5vdmF0aW9uIEluc3RpdHV0ZSwsMjAyNC0xMi0xNyxXZWxjb21lIHRvIHRoZSBGYWxjb24gMyBGYW1pbHkgb2YgT3BlbiBNb2RlbHMhLGh0dHBzOi8vaHVnZ2luZ2ZhY2UuY28vYmxvZy9mYWxjb24zLCwsLDcwMDAwMDAwMDAuMCwsNS44OGUrMjMsNiBGTE9QIC8gcGFyYW1ldGVyIC8gdG9rZW4gKiA3ICogMTBeOSBwYXJhbWV0ZXJzICogMTQgKiAxMF4xMiB0b2tlbnMgPSA1Ljg4ZSsyMyBGTE9QLDE0MDAwMDAwMDAwMDAwLCIiIlByZXRyYWluZWQgb24gMTQgVGVyYXRva2VucyBvZiBkYXRhc2V0cyBjb21wcmlzaW5nIG9mIHdlYiwgY29kZSwgU1RFTSwgaGlnaCBxdWFsaXR5IGFuZCBtdXRsaWxpbmd1YWwgZGF0YSB1c2luZyAxMDI0IEgxMDAgR1BVIGNoaXBzIiIiLCwsTlZJRElBIEgxMDAgU1hNNSA4MEdCLCxDb25maWRlbnQsIldlIGludHJvZHVjZSBGYWxjb24zLCBhIGZhbWlseSBvZiBkZWNvZGVyLW9ubHkgbGFyZ2UgbGFuZ3VhZ2UgbW9kZWxzIHVuZGVyIDEwIGJpbGxpb24gcGFyYW1ldGVycywgZGV2ZWxvcGVkIGJ5IFRlY2hub2xvZ3kgSW5ub3ZhdGlvbiBJbnN0aXR1dGUgKFRJSSkgaW4gQWJ1IERoYWJpLiBCeSBwdXNoaW5nIHRoZSBib3VuZGFyaWVzIG9mIHBlcmZvcm1hbmNlIGFuZCB0cmFpbmluZyBlZmZpY2llbmN5LCB0aGlzIHJlbGVhc2UgcmVmbGVjdHMgb3VyIG9uZ29pbmcgY29tbWl0bWVudCB0byBhZHZhbmNpbmcgb3BlbiBhbmQgYWNjZXNzaWJsZSBsYXJnZSBmb3VuZGF0aW9uIG1vZGVscy4KRmFsY29uMyByZXByZXNlbnRzIGEgbmF0dXJhbCBldm9sdXRpb24gZnJvbSBwcmV2aW91cyByZWxlYXNlcywgZW1waGFzaXppbmcgZXhwYW5kaW5nIHRoZSBtb2RlbHMnIHNjaWVuY2UsIG1hdGgsIGFuZCBjb2RlIGNhcGFiaWxpdGllcy4iLCwsT3BlbiB3ZWlnaHRzICh1bnJlc3RyaWN0ZWQpLFVuaXRlZCBBcmFiIEVtaXJhdGVzLCwsLDEwMjQuMCwsMjAyNS0xMS0yOCAxMTo1Mzo0NCswMDowMCwsLCwsLEdvdmVybm1lbnQsLCwsLFVucmVsZWFzZWQsIkxpY2Vuc2U6IFRJSSBGYWxjb24tTExNIExpY2Vuc2UgMi4wCmh0dHBzOi8vaHVnZ2luZ2ZhY2UuY28vdGlpdWFlL0ZhbGNvbjMtN0ItQmFzZSIsLCwsLCwxNDA5Mjg3LjI2MTA3MzcxOTcsT3BlcmF0aW9uIGNvdW50aW5nLHRpaXVhZSwsLCxZZXMKVmVvIDIsIlZpZGVvLFZpc2lvbiIsIlZpZGVvIGdlbmVyYXRpb24sVGV4dC10by12aWRlbyxJbWFnZS10by12aWRlbyIsR29vZ2xlIERlZXBNaW5kLCJBZ3JpbSBHdXB0YSwgQWxpIFJhemF2aSwgQW5rdXNoIEd1cHRhLCBEdW1pdHJ1IEVyaGFuLCBFcmljIExhdSwgRnJhbmsgQmVsbGV0dGksIEdhYmUgQmFydGgtTWFyb24sIEhha2FuIEVyZG9nYW4sIEhha2ltIFNpZGFobWVkLCBIZW5uYSBOYW5kd2FuaSwgSGVybmFuIE1vcmFsZG8sIEh5dW5qaWsgS2ltLCBKZWZmIERvbmFodWUsIEpvc8OpIExlemFtYSwgS29yeSBNYXRoZXdzb24sIEt1cnRpcyBEYXZpZCwgTWFyYyB2YW4gWmVlLCBNZWRoaW5pIE5hcmFzaW1oYW4sIE1pYW9zZW4gV2FuZywgTW9oYW1tYWQgQmFiYWVpemFkZWgsIE5lbGx5IFBhcGFsYW1waWRpLCBOaWNrIFBlenpvdHRpLCBOaWxwYSBKaGEsIFBhcmtlciBCYXJuZXMsIFBpZXRlci1KYW4gS2luZGVybWFucywgUmFjaGVsIEhvcm51bmcsIFJ1YmVuIFZpbGxlZ2FzLCBSeWFuIFBvcGxpbiwgU2FsYWggWmFpZW0sIFNhbmRlciBEaWVsZW1hbiwgU2F5bmEgRWJyYWhpbWksIFNjb3R0IFdpc2RvbSwgU2VyZW5hIFpoYW5nLCBTaGxvbWkgRnJ1Y2h0ZXIsIFdlaXpoZSBIdWEsIFhpbmNoZW4gWWFuLCBZdXFpbmcgRHUgYW5kIFl1dGlhbiBDaGVuLiIsMjAyNC0xMi0xNixPdXIgc3RhdGUtb2YtdGhlLWFydCB2aWRlbyBnZW5lcmF0aW9uIG1vZGVsLGh0dHBzOi8vZGVlcG1pbmQuZ29vZ2xlL3RlY2hub2xvZ2llcy92ZW8vdmVvLTIvLCxTT1RBIGltcHJvdmVtZW50LCIiIlZlbyBoYXMgYWNoaWV2ZWQgc3RhdGUgb2YgdGhlIGFydCByZXN1bHRzIGluIGhlYWQtdG8taGVhZCBjb21wYXJpc29ucyBvZiBvdXRwdXRzIGJ5IGh1bWFuIHJhdGVycyBvdmVyIHRvcCB2aWRlbyBnZW5lcmF0aW9uIG1vZGVscy4KClBhcnRpY2lwYW50cyB2aWV3ZWQgMTAwMyBwcm9tcHRzIGFuZCByZXNwZWN0aXZlIHZpZGVvcyBvbiBNb3ZpZUdlbkJlbmNoLCBhIGJlbmNobWFyayBkYXRhc2V0IHJlbGVhc2VkIGJ5IE1ldGEuIFZlbyAyIHBlcmZvcm1zIGJlc3Qgb24gb3ZlcmFsbCBwcmVmZXJlbmNlLCBhbmQgZm9yIGl0cyBjYXBhYmlsaXR5IHRvIGZvbGxvdyBwcm9tcHRzIGFjY3VyYXRlbHkuIiIKClNPVEEgcXVhbGlmaWNhdGlvbiBpcyB1bmNsZWFyIHNvbGVseSBmcm9tIE1vdmllR2VuQmVuY2gsIHdoaWNoIGlzIHN1YmplY3RpdmUgYW5kIGRlcGVuZHMgb24gaHVtYW4gcmF0ZXJzLiBCdXQgVmVvIDIgc2VlbXMgdG8gYmUgU09UQSBvdmVyIE1ldGEgTW92aWUgR2VuLCBLbGluZywgTWluaW1heCwgYW5kIFNvcmEgVHVyYm8uClVwZGF0ZWQgU29yYSBjb3VsZCBiZSBiZXR0ZXIsIGJ1dCB3YXMgcmVsZWFzZWQgbGF0ZXIgdGhpcyBzYW1lIG1vbnRoLiIsLCwsLCwsLCwsLFVua25vd24sLCwsQVBJIGFjY2VzcyxVbml0ZWQgU3RhdGVzIG9mIEFtZXJpY2EsLCwsLCwyMDI1LTExLTI4IDExOjUzOjQ0KzAwOjAwLCwsLCwsSW5kdXN0cnksLCwsLFVucmVsZWFzZWQsaHR0cHM6Ly9jbG91ZC5nb29nbGUuY29tL3ZlcnRleC1haS9nZW5lcmF0aXZlLWFpL2RvY3MvbW9kZWxzL3Zlby8yLTAtZ2VuZXJhdGUtMDAxLFRydWUsLCwsLCwsLCwsLE5vClNFQS1MSU9OLXYxLTdCLUlULExhbmd1YWdlLCJRdWVzdGlvbiBhbnN3ZXJpbmcsQ2hhdCxMYW5ndWFnZSBtb2RlbGluZy9nZW5lcmF0aW9uIixBSSBTaW5nYXBvcmUsIkxhdSBXYXluZSwgTGVvbmcgV2VpIFFpLCBMaSBZaWVyLCBMaXUgQmluZyBKaWUgRGFyaXVzLCBMb3ZlbmlhIEhvbHksIE1vbnRhbGFuIEphbm4gUmFpbGV5LCBOZyBCb29uIENoZW9uZyBSYXltb25kLCBOZ3VpIEppYW4gR2FuZywgTmd1eWVuIFRoYW5oIE5nYW4sIE9uZyBUYXQtV2VlIERhdmlkLCBSZW5nYXJhamFuIEhhbXNhd2FyZGhpbmksIFNpb3cgQnJ5YW4sIFN1c2FudG8gWW9zZXBoaW5lLCBUYWkgTmdlZSBDaGlhLCAKVGFuIENob29uIE1lbmcsIFRlbmcgV2FsdGVyLCBUZW8gRW5nIFNpcHAgTGVzbGllLCBUZW8gV2VpIFlpLCBUamhpIFdpbGxpYW0sIFllbyBZZW93IFRvbmcsIFlvbmcgWGlhbmJpbiIsMjAyNC0xMi0xNixTRUEtTElPTi12MS03Qi1JVCxodHRwczovL2h1Z2dpbmdmYWNlLmNvL2Fpc2luZ2Fwb3JlL1NFQS1MSU9OLXYxLTdCLUlULCwsLDc1MDAwMDAwMDAuMCxodHRwczovL2h1Z2dpbmdmYWNlLmNvL2Fpc2luZ2Fwb3JlL1NFQS1MSU9OLXYxLTdCLUlULCwsLCwsLE5WSURJQSBBMTAwIFNYTTQgNDAgR0IsLENvbmZpZGVudCwiU0VBLUxJT04gaXMgYSBjb2xsZWN0aW9uIG9mIExhcmdlIExhbmd1YWdlIE1vZGVscyAoTExNcykgd2hpY2ggaGFzIGJlZW4gcHJldHJhaW5lZCBhbmQgaW5zdHJ1Y3QtdHVuZWQgZm9yIHRoZSBTb3V0aGVhc3QgQXNpYSAoU0VBKSByZWdpb24uIFRoZSBzaXplcyBvZiB0aGUgbW9kZWxzIHJhbmdlIGZyb20gMyBiaWxsaW9uIHRvIDcgYmlsbGlvbiBwYXJhbWV0ZXJzLgoKU0VBLUxJT04tdjEtN0ItSVQgaXMgYSBtdWx0aWxpbmd1YWwgbW9kZWwgd2hpY2ggaGFzIGJlZW4gZmluZS10dW5lZCB3aXRoIHRob3VzYW5kcyBvZiBFbmdsaXNoIGFuZCBJbmRvbmVzaWFuIGluc3RydWN0aW9uLWNvbXBsZXRpb24gcGFpcnMgYWxvbmdzaWRlIGEgc21hbGxlciBwb29sIG9mIGluc3RydWN0aW9uLWNvbXBsZXRpb24gcGFpcnMgZnJvbSBvdGhlciBBU0VBTiBsYW5ndWFnZXMuIFRoZXNlIGluc3RydWN0aW9ucyBoYXZlIGJlZW4gY2FyZWZ1bGx5IGN1cmF0ZWQgYW5kIHJld3JpdHRlbiB0byBlbnN1cmUgdGhlIG1vZGVsIHdhcyB0cmFpbmVkIG9uIHRydWx5IG9wZW4sIGNvbW1lcmNpYWxseSBwZXJtaXNzaXZlIGFuZCBoaWdoIHF1YWxpdHkgZGF0YXNldHMuCgpTRUEtTElPTiBzdGFuZHMgZm9yIFNvdXRoZWFzdCBBc2lhbiBMYW5ndWFnZXMgSW4gT25lIE5ldHdvcmsuIiwsLE9wZW4gd2VpZ2h0cyAodW5yZXN0cmljdGVkKSxTaW5nYXBvcmUsU0VBLUxJT04gVjEgN0IsLCw4LjAsLDIwMjUtMTEtMjggMTE6NTM6NDQrMDA6MDAsLCwsLCxHb3Zlcm5tZW50LCwsLCxPcGVuIHNvdXJjZSwiTUlUIGxpY2Vuc2UKCmh0dHBzOi8vaHVnZ2luZ2ZhY2UuY28vYWlzaW5nYXBvcmUvU0VBLUxJT04tdjEtN0ItSVQKCmh0dHBzOi8vZ2l0aHViLmNvbS9haXNpbmdhcG9yZS9zZWFsaW9uIiwsLCwsLDYyOTEuNjAxMDk1Mzc2ODg4LCxhaXNpbmdhcG9yZSwsLCxZZXMKRjUtVFRTLFNwZWVjaCwiU3BlZWNoIHN5bnRoZXNpcyxUcmFuc2xhdGlvbiIsIlNoYW5naGFpIEppYW8gVG9uZyBVbml2ZXJzaXR5LFVuaXZlcnNpdHkgb2YgQ2FtYnJpZGdlLEdlZWx5IEF1dG9tb2JpbGUgUmVzZWFyY2ggSW5zdGl0dXRlIChOaW5nYm8pIENvbXBhbnkiLCJZdXNoZW4gQ2hlbiwgWmhpa2FuZyBOaXUsIFppeWFuZyBNYSwgS2VxaSBEZW5nLCBDaHVuaHVpIFdhbmcsIEppYW4gWmhhbywgS2FpIFl1LCBYaWUgQ2hlbiIsMjAyNC0xMi0xNSxGNS1UVFM6IEEgRmFpcnl0YWxlciB0aGF0IEZha2VzIEZsdWVudCBhbmQgRmFpdGhmdWwgU3BlZWNoIHdpdGggRmxvdyBNYXRjaGluZyxodHRwczovL2FyeGl2Lm9yZy9hYnMvMjQxMC4wNjg4NSwsLCwzMzU4MDAwMDAuMCwiVGhlIEY1LVRUUyBiYXNlIG1vZGVsIGhhcyAyMiBsYXllcnMsIDE2IGF0dGVudGlvbiBoZWFkcywgMTAyNC8yMDQ4IGVtYmVkZGluZy9mZWVkLWZvcndhcmQgbmV0d29yayAoRkZOKSBkaW1lbnNpb24gZm9yIERpVDsgYW5kIDQgbGF5ZXJzLCA1MTIvMTAyNCBlbWJlZGRpbmcvRkZOIGRpbWVuc2lvbiBmb3IgQ29udk5lWHQgVjI7IGluIHRvdGFsIDMzNS44TSBwYXJhbWV0ZXJzLiIsNC41Mjg3NDI0ZSsyMCwzMTIwMDAwMDAwMDAwMDAqOCoxNjgqMzYwMCowLjMgPSA0LjUyODc0MjRlKzIwLDI3MzI1ODAwMDAwLCIiIk91ciBiYXNlIG1vZGVscyBhcmUgdHJhaW5lZCB0byAxLjJNIHVwZGF0ZXMgd2l0aCBhIGJhdGNoIHNpemUgb2YgMzA3LDIwMCBhdWRpbyBmcmFtZXMgKDAuOTEgaG91cnMpIiIiLDE2OC4wLCIiIm92ZXIgb25lIHdlZWsgb24gOCBOVklESUEgQTEwMCA4MEcgR1BVcyIiCgo3KjI0ID0gMTY4IGgiLE5WSURJQSBBMTAwIFNYTTQgODAgR0IsLENvbmZpZGVudCwiVGhpcyBwYXBlciBpbnRyb2R1Y2VzIEY1LVRUUywgYSBmdWxseSBub24tYXV0b3JlZ3Jlc3NpdmUgdGV4dC10by1zcGVlY2ggc3lzdGVtIGJhc2VkIG9uIGZsb3cgbWF0Y2hpbmcgd2l0aCBEaWZmdXNpb24gVHJhbnNmb3JtZXIgKERpVCkuIFdpdGhvdXQgcmVxdWlyaW5nIGNvbXBsZXggZGVzaWducyBzdWNoIGFzIGR1cmF0aW9uIG1vZGVsLCB0ZXh0IGVuY29kZXIsIGFuZCBwaG9uZW1lIGFsaWdubWVudCwgdGhlIHRleHQgaW5wdXQgaXMgc2ltcGx5IHBhZGRlZCB3aXRoIGZpbGxlciB0b2tlbnMgdG8gdGhlIHNhbWUgbGVuZ3RoIGFzIGlucHV0IHNwZWVjaCwgYW5kIHRoZW4gdGhlIGRlbm9pc2luZyBpcyBwZXJmb3JtZWQgZm9yIHNwZWVjaCBnZW5lcmF0aW9uLCB3aGljaCB3YXMgb3JpZ2luYWxseSBwcm92ZWQgZmVhc2libGUgYnkgRTIgVFRTLiBIb3dldmVyLCB0aGUgb3JpZ2luYWwgZGVzaWduIG9mIEUyIFRUUyBtYWtlcyBpdCBoYXJkIHRvIGZvbGxvdyBkdWUgdG8gaXRzIHNsb3cgY29udmVyZ2VuY2UgYW5kIGxvdyByb2J1c3RuZXNzLiBUbyBhZGRyZXNzIHRoZXNlIGlzc3Vlcywgd2UgZmlyc3QgbW9kZWwgdGhlIGlucHV0IHdpdGggQ29udk5lWHQgdG8gcmVmaW5lIHRoZSB0ZXh0IHJlcHJlc2VudGF0aW9uLCBtYWtpbmcgaXQgZWFzeSB0byBhbGlnbiB3aXRoIHRoZSBzcGVlY2guIFdlIGZ1cnRoZXIgcHJvcG9zZSBhbiBpbmZlcmVuY2UtdGltZSBTd2F5IFNhbXBsaW5nIHN0cmF0ZWd5LCB3aGljaCBzaWduaWZpY2FudGx5IGltcHJvdmVzIG91ciBtb2RlbCdzIHBlcmZvcm1hbmNlIGFuZCBlZmZpY2llbmN5LiBUaGlzIHNhbXBsaW5nIHN0cmF0ZWd5IGZvciBmbG93IHN0ZXAgY2FuIGJlIGVhc2lseSBhcHBsaWVkIHRvIGV4aXN0aW5nIGZsb3cgbWF0Y2hpbmcgYmFzZWQgbW9kZWxzIHdpdGhvdXQgcmV0cmFpbmluZy4gT3VyIGRlc2lnbiBhbGxvd3MgZmFzdGVyIHRyYWluaW5nIGFuZCBhY2hpZXZlcyBhbiBpbmZlcmVuY2UgUlRGIG9mIDAuMTUsIHdoaWNoIGlzIGdyZWF0bHkgaW1wcm92ZWQgY29tcGFyZWQgdG8gc3RhdGUtb2YtdGhlLWFydCBkaWZmdXNpb24tYmFzZWQgVFRTIG1vZGVscy4gVHJhaW5lZCBvbiBhIHB1YmxpYyAxMDBLIGhvdXJzIG11bHRpbGluZ3VhbCBkYXRhc2V0LCBvdXIgRmFpcnl0YWxlciBGYWtlcyBGbHVlbnQgYW5kIEZhaXRoZnVsIHNwZWVjaCB3aXRoIEZsb3cgbWF0Y2hpbmcgKEY1LVRUUykgZXhoaWJpdHMgaGlnaGx5IG5hdHVyYWwgYW5kIGV4cHJlc3NpdmUgemVyby1zaG90IGFiaWxpdHksIHNlYW1sZXNzIGNvZGUtc3dpdGNoaW5nIGNhcGFiaWxpdHksIGFuZCBzcGVlZCBjb250cm9sIGVmZmljaWVuY3kuIERlbW8gc2FtcGxlcyBjYW4gYmUgZm91bmQgYXQgdGhpcyBodHRwcyBVUkwuIFdlIHJlbGVhc2UgYWxsIGNvZGUgYW5kIGNoZWNrcG9pbnRzIHRvIHByb21vdGUgY29tbXVuaXR5IGRldmVsb3BtZW50LiIsLCxPcGVuIHdlaWdodHMgKG5vbi1jb21tZXJjaWFsKSwiQ2hpbmEsVW5pdGVkIEtpbmdkb20gb2YgR3JlYXQgQnJpdGFpbiBhbmQgTm9ydGhlcm4gSXJlbGFuZCxDaGluYSIsLCwsOC4wLCwyMDI1LTExLTI4IDExOjUzOjQ0KzAwOjAwLCwsLDMwNzIwMC4wLCwiQWNhZGVtaWEsQWNhZGVtaWEsSW5kdXN0cnkiLCwsLCxPcGVuIHNvdXJjZSwiQ0MtQlktTkMtNC4wCmh0dHBzOi8vaHVnZ2luZ2ZhY2UuY28vU1dpdmlkL0Y1LVRUUwoKTUlUIGxpY2Vuc2UgZm9yIHRyYWluaW5nIGNvZGUKaHR0cHM6Ly9naXRodWIuY29tL1NXaXZpZC9GNS1UVFMiLCwsLCwsNjI5MS43NDEyMDY5Mzc2ODksSGFyZHdhcmUsU1dpdmlkLCwsLFllcwpKaW5zaGkgKOmHkeefs+Wkp+aooeWeiyksTGFuZ3VhZ2UsIkNoYXQsTGFuZ3VhZ2UgbW9kZWxpbmcvZ2VuZXJhdGlvbixSZWNvbW1lbmRlciBzeXN0ZW0iLCJXdXhpIFNpeGlhbmcgRGlnaXRhbCBJbnRlbGxpZ2VuY2UgVGVjaG5vbG9neSBDby4sIEx0ZC4iLCwyMDI0LTEyLTE1LENBQyByZWdpc3RyeSxodHRwczovL3dlYi5hcmNoaXZlLm9yZy93ZWIvMjAyNTA2MjQwNTQ5NTgvaHR0cHM6Ly9tLnRoZXBhcGVyLmNuL25ld3NEZXRhaWxfZm9yd2FyZF8yOTkzNDU2NSwsLCwsLCwsLCwsLCwsVW5rbm93biwsLCwsQ2hpbmEsLCwsLCwyMDI2LTAyLTExIDE5OjI2OjI3KzAwOjAwLCwsLCwsSW5kdXN0cnksLCwsLCwsLCwsLCwsLCwsLCwKUGlrYSAyLjAsVmlkZW8sIlZpZGVvIGdlbmVyYXRpb24sVGV4dC10by12aWRlbyIsUGlrYSBMYWJzLCwyMDI0LTEyLTE1LCJTdXBlcmlvciB0ZXh0IGFsaWdubWVudC4gU3R1bm5pbmcgdmlzdWFscy4gQW5kIOKcqFNjZW5lIEluZ3JlZGllbnRz4pyoIHRoYXQgYWxsb3cgeW91IHRvIHVwbG9hZCBpbWFnZXMgb2YgeW91cnNlbGYsIHBlb3BsZSwgcGxhY2VzLCBhbmQgdGhpbmdz4oCUZ2l2aW5nIHlvdSBtb3JlIGNvbnRyb2wgYW5kIGNvbnNpc3RlbmN5IHRoYW4gZXZlciBiZWZvcmUuCiIsImh0dHBzOi8vcGlrYWxhYnMub3JnL3Bpa2EtMi0wLwoKaHR0cHM6Ly93d3cubGlua2VkaW4uY29tL3Bvc3RzL3Bpa2EtbGFic190b2RheS13ZS1sYXVuY2hlZC1vdXItcGlrYS0yMC1tb2RlbC1zdXBlcmlvci1hY3Rpdml0eS03MjczNDY1MjQ2OTE5MzgwOTk0LThSNDA/IiwsLCwsLCwsLCwsLCwsVW5rbm93biwiRW5oYW5jZWQgVXNlciBJbnRlcmZhY2UKUGlrYSAyLjAgYm9hc3RzIGEgbW9yZSB1c2VyLWZyaWVuZGx5IGludGVyZmFjZSwgbWFraW5nIHZpZGVvIGNyZWF0aW9uIGEgYnJlZXplLiBUaGUgaG9tZXBhZ2Ugbm93IGZlYXR1cmVzIGEgcGxldGhvcmEgb2YgaW5zcGlyaW5nIGV4YW1wbGUgdmlkZW9zIHRoYXQgZGVtb25zdHJhdGUgdGhlIHBvdGVudGlhbCBvZiB3aGF0IHlvdSBjYW4gY3JlYXRlLiBXaGV0aGVyIHlvdeKAmXJlIGludGVyZXN0ZWQgaW4gYW5pbWUtc3R5bGUgdmlkZW9zIG9yIFN0dWRpbyBHaGlibGktaW5zcGlyZWQgY2xpcHMsIHRoZSBxdWFsaXR5IGFuZCBjb25zaXN0ZW5jeSBpbiBhbmltYXRpb24gaGF2ZSBiZWVuIHZpc2libHkgaW1wcm92ZWQuCgpBZHZhbmNlZCBWaWRlbyBHZW5lcmF0aW9uIEZlYXR1cmVzCkxpcCBTeW5jIENhcGFiaWxpdHkKQSBzdGFuZG91dCBmZWF0dXJlIGluIFBpa2EgdjIgaXMgdGhlIGxpcCBzeW5jIGNhcGFiaWxpdHksIHdoaWNoIGlzIGEgZ2FtZS1jaGFuZ2VyIGZvciBjcmVhdGluZyB2aWRlb3Mgd2l0aCB0YWxraW5nIGNoYXJhY3RlcnMuIFVzZXJzIGNhbiBub3cgaW5wdXQgdGV4dCwgc2VsZWN0IGEgdm9pY2UsIG9yIHVwbG9hZCB0aGVpciBvd24gdm9pY2VvdmVycywgYW5kIFBpa2EgMi4wIHdpbGwgc3luY2hyb25pemUgdGhlIGNoYXJhY3RlcuKAmXMgbGlwcyB3aXRoIHRoZSBhdWRpbyBpbiByZWFsLXRpbWUuIFRoaXMgZmVhdHVyZSBlbmhhbmNlcyB0aGUgcmVhbGlzbSBhbmQgZW5nYWdlbWVudCBvZiBhbmltYXRpb25zLCBtYWtpbmcgdGhlbSBpZGVhbCBmb3IgZWR1Y2F0aW9uYWwgY29udGVudCwgYW5pbWF0ZWQgc3Rvcnl0ZWxsaW5nLCBvciBtYXJrZXRpbmcgdmlkZW9zLiIsLCxBUEkgYWNjZXNzLFVuaXRlZCBTdGF0ZXMgb2YgQW1lcmljYSwsLCwsLDIwMjUtMTEtMjggMTE6NTM6NDQrMDA6MDAsLCwsLCxJbmR1c3RyeSwsLCwsVW5yZWxlYXNlZCwsLCwsLCwsLCwsLCxObwpBcG9sbG8gN0IsIlZpZGVvLExhbmd1YWdlLE11bHRpbW9kYWwiLFZpZGVvIGRlc2NyaXB0aW9uLCJNZXRhIEFJLFN0YW5mb3JkIFVuaXZlcnNpdHkiLCJPcnIgWm9oYXIsIFhpYW9oYW4gV2FuZywgWWFubiBEdWJvaXMsIE5pa2hpbCBNZWh0YSwgVG9uZyBYaWFvLCBQaGlsaXBwZSBIYW5zZW4tRXN0cnVjaCwgTGljaGVuZyBZdSwgWGlhb2ZhbmcgV2FuZywgRmVsaXggSnVlZmVpLVh1LCBOaW5nIFpoYW5nLCBTZXJlbmEgWWV1bmctTGV2eSwgWGlkZSBYaWEiLDIwMjQtMTItMTMsQXBvbGxvOiBBbiBFeHBsb3JhdGlvbiBvZiBWaWRlbyBVbmRlcnN0YW5kaW5nIGluIExhcmdlIE11bHRpbW9kYWwgTW9kZWxzLGh0dHBzOi8vYXJ4aXYub3JnL2Ficy8yNDEyLjEwMzYwLCxTT1RBIGltcHJvdmVtZW50LCJBcG9sbG8tN0IgaXMgc3RhdGUtb2YtdGhlLWFydCBjb21wYXJlZCB0byA3QiBMTU1zIHdpdGggYSA3MC45IG9uIE1MVlUsIGFuZCA2My4zIG9uIFZpZGVvLU1NRSIsNzAwMDAwMDAwMC4wLCIiIldlIGVtcGxveWVkIHRoZSBRd2VuMi41IChZYW5nIGV0IGFsLiwgMjAyNCkgc2VyaWVzIG9mIExhcmdlIExhbmd1YWdlIE1vZGVscyAoTExNcykgYXQgdmFyeWluZyBzY2FsZXMgdG8gc2VydmUgYXMgdGhlIGJhY2tib25lIGZvciBBcG9sbG8uIFNwZWNpZmljYWxseSwgd2UgdXRpbGl6ZWQgbW9kZWxzIHdpdGggMS41QiwgM0IsIGFuZCA3QiBwYXJhbWV0ZXJzLiBGb2xsb3dpbmcgb3VyIGFuYWx5c2lzIGluIFNlYy4gNCwgd2UgdXNlZCBhIFNpZ0xJUC1TTzQwME0gKFpoYWkgZXQgYWwuLCAyMDIzKSBlbmNvZGVyIGNvbWJpbmVkIHdpdGggYW4gSW50ZXJuVmlkZW8yIChXYW5nIGV0IGFsLiwgMjAyNGQpIHZpZGVvIGVuY29kZXIiIgoKdGhlcmUgaXMgYSBjb25mdXNpb24gd2l0aCBRd2VuMi41IGxpbmsgLSBpdCBwb2ludHMgdG8gUXdlbiAyIHBhcGVyIGluc3RlYWQgb2YgUXdlbiAyLjUgcmVsZWFzZSBub3RlcyIsLCwsIjEuIEFsaWdubWVudDogSW4gdGhpcyBwaGFzZSwgd2UgdHJhaW5lZCBvbiBhIDE5OEsgbWl4dHVyZSBvZiA1MC81MCBpbWFnZSBhbmQgdmlkZW8gY2FwdGlvbnMuCjIuIFZpc2lvbiBQcmV0cmFpbmluZzogV2UgdHVuZWQgdGhlIGVuY29kZXJzIHVzaW5nIGEgdmlkZW8tb25seSBjYXB0aW9uIGRhdGFzZXQgb2YgMzk2SyBzYW1wbGVzLgozLiBTdXBlcnZpc2VkIEZpbmUtdHVuaW5nIChTRlQpOiBXZSB0cmFpbmVkIG9uIGEgbWl4dHVyZSBvZiB0ZXh0LCBpbWFnZSwgbXVsdGktaW1hZ2UsIGFuZCB2aWRlbyBkYXRhLCB3aXRoIGEgdG90YWwgb2YgMy4yIG1pbGxpb24gc2FtcGxlcy4KCjMyMDAwMDAgdmlkZW9zICozNiUqfjQwIHNlYyp+MTI4IHRva2VucyAvIHNlYyA9IDU4OTgyNDAwMDAgdmlkZW8gdG9rZW5zIGR1cmluZyBTRlQKCmFzc3VtaW5nIGFib3V0IHRoZSBzYW1lIGFtb3VudCBvZiBpbWFnZSBhbmQgdGV4dCB0b2tlbnMuIHRvdGFsIHNpemUgb2YgdGhlIGRhdGFzZXQgd2FzIGxpa2VseSBhcm91bmQgMTJCIHRva2VucwoiLCwsTlZJRElBIEExMDAsLENvbmZpZGVudCwiRGVzcGl0ZSB0aGUgcmFwaWQgaW50ZWdyYXRpb24gb2YgdmlkZW8gcGVyY2VwdGlvbiBjYXBhYmlsaXRpZXMgaW50byBMYXJnZSBNdWx0aW1vZGFsIE1vZGVscyAoTE1NcyksIHRoZSB1bmRlcmx5aW5nIG1lY2hhbmlzbXMgZHJpdmluZyB0aGVpciB2aWRlbyB1bmRlcnN0YW5kaW5nIHJlbWFpbiBwb29ybHkgdW5kZXJzdG9vZC4gQ29uc2VxdWVudGx5LCBtYW55IGRlc2lnbiBkZWNpc2lvbnMgaW4gdGhpcyBkb21haW4gYXJlIG1hZGUgd2l0aG91dCBwcm9wZXIganVzdGlmaWNhdGlvbiBvciBhbmFseXNpcy4gVGhlIGhpZ2ggY29tcHV0YXRpb25hbCBjb3N0IG9mIHRyYWluaW5nIGFuZCBldmFsdWF0aW5nIHN1Y2ggbW9kZWxzLCBjb3VwbGVkIHdpdGggbGltaXRlZCBvcGVuIHJlc2VhcmNoLCBoaW5kZXJzIHRoZSBkZXZlbG9wbWVudCBvZiB2aWRlby1MTU1zLiBUbyBhZGRyZXNzIHRoaXMsIHdlIHByZXNlbnQgYSBjb21wcmVoZW5zaXZlIHN0dWR5IHRoYXQgaGVscHMgdW5jb3ZlciB3aGF0IGVmZmVjdGl2ZWx5IGRyaXZlcyB2aWRlbyB1bmRlcnN0YW5kaW5nIGluIExNTXMuCldlIGJlZ2luIGJ5IGNyaXRpY2FsbHkgZXhhbWluaW5nIHRoZSBwcmltYXJ5IGNvbnRyaWJ1dG9ycyB0byB0aGUgaGlnaCBjb21wdXRhdGlvbmFsIHJlcXVpcmVtZW50cyBhc3NvY2lhdGVkIHdpdGggdmlkZW8tTE1NIHJlc2VhcmNoIGFuZCBkaXNjb3ZlciBTY2FsaW5nIENvbnNpc3RlbmN5LCB3aGVyZWluIGRlc2lnbiBhbmQgdHJhaW5pbmcgZGVjaXNpb25zIG1hZGUgb24gc21hbGxlciBtb2RlbHMgYW5kIGRhdGFzZXRzICh1cCB0byBhIGNyaXRpY2FsIHNpemUpIGVmZmVjdGl2ZWx5IHRyYW5zZmVyIHRvIGxhcmdlciBtb2RlbHMuIExldmVyYWdpbmcgdGhlc2UgaW5zaWdodHMsIHdlIGV4cGxvcmVkIG1hbnkgdmlkZW8tc3BlY2lmaWMgYXNwZWN0cyBvZiB2aWRlby1MTU1zLCBpbmNsdWRpbmcgdmlkZW8gc2FtcGxpbmcsIGFyY2hpdGVjdHVyZXMsIGRhdGEgY29tcG9zaXRpb24sIHRyYWluaW5nIHNjaGVkdWxlcywgYW5kIG1vcmUuIEZvciBleGFtcGxlLCB3ZSBkZW1vbnN0cmF0ZWQgdGhhdCBmcHMgc2FtcGxpbmcgZHVyaW5nIHRyYWluaW5nIGlzIHZhc3RseSBwcmVmZXJhYmxlIHRvIHVuaWZvcm0gZnJhbWUgc2FtcGxpbmcgYW5kIHdoaWNoIHZpc2lvbiBlbmNvZGVycyBhcmUgdGhlIGJlc3QgZm9yIHZpZGVvIHJlcHJlc2VudGF0aW9uLgpHdWlkZWQgYnkgdGhlc2UgZmluZGluZ3MsIHdlIGludHJvZHVjZSBBcG9sbG8sIGEgc3RhdGUtb2YtdGhlLWFydCBmYW1pbHkgb2YgTE1NcyB0aGF0IGFjaGlldmUgc3VwZXJpb3IgcGVyZm9ybWFuY2UgYWNyb3NzIGRpZmZlcmVudCBtb2RlbCBzaXplcy4gT3VyIG1vZGVscyBjYW4gcGVyY2VpdmUgaG91ci1sb25nIHZpZGVvcyBlZmZpY2llbnRseSwgd2l0aCBBcG9sbG8tM0Igb3V0cGVyZm9ybWluZyBtb3N0IGV4aXN0aW5nIDdCIG1vZGVscyB3aXRoIGFuIGltcHJlc3NpdmUgNTUuMSBvbiBMb25nVmlkZW9CZW5jaC4gQXBvbGxvLTdCIGlzIHN0YXRlLW9mLXRoZS1hcnQgY29tcGFyZWQgdG8gN0IgTE1NcyB3aXRoIGEgNzAuOSBvbiBNTFZVLCBhbmQgNjMuMyBvbiBWaWRlby1NTUUuIiwsLFVucmVsZWFzZWQsIlVuaXRlZCBTdGF0ZXMgb2YgQW1lcmljYSxVbml0ZWQgU3RhdGVzIG9mIEFtZXJpY2EiLCJRd2VuMi41LTdCLFNpZ0xJUCA0MDBNIiwsLDEyOC4wLCwyMDI1LTExLTI4IDExOjUzOjQ0KzAwOjAwLCwsLCwsIkluZHVzdHJ5LEFjYWRlbWlhIiwsLCwsVW5yZWxlYXNlZCwsLCwsLCwxMDA2NzIuMzQzMDMwNzIwODksLCwsLCxObwpBcG9sbG8gM0IsIlZpZGVvLExhbmd1YWdlLE11bHRpbW9kYWwiLFZpZGVvIGRlc2NyaXB0aW9uLCJNZXRhIEFJLFN0YW5mb3JkIFVuaXZlcnNpdHkiLCJPcnIgWm9oYXIsIFhpYW9oYW4gV2FuZywgWWFubiBEdWJvaXMsIE5pa2hpbCBNZWh0YSwgVG9uZyBYaWFvLCBQaGlsaXBwZSBIYW5zZW4tRXN0cnVjaCwgTGlj</x:v>
      </x:c>
    </x:row>
    <x:row r="65" ht="18" customHeight="1">
      <x:c r="A65" s="17" t="n">
        <x:v>60</x:v>
      </x:c>
      <x:c r="B65" s="17" t="n">
        <x:v>310</x:v>
      </x:c>
      <x:c r="C65" s="160" t="str">
        <x:v>aGVuZyBZdSwgWGlhb2ZhbmcgV2FuZywgRmVsaXggSnVlZmVpLVh1LCBOaW5nIFpoYW5nLCBTZXJlbmEgWWV1bmctTGV2eSwgWGlkZSBYaWEiLDIwMjQtMTItMTMsQXBvbGxvOiBBbiBFeHBsb3JhdGlvbiBvZiBWaWRlbyBVbmRlcnN0YW5kaW5nIGluIExhcmdlIE11bHRpbW9kYWwgTW9kZWxzLGh0dHBzOi8vYXJ4aXYub3JnL2Ficy8yNDEyLjEwMzYwLCwsLDMwMDAwMDAwMDAuMCwiIiJXZSBlbXBsb3llZCB0aGUgUXdlbjIuNSAoWWFuZyBldCBhbC4sIDIwMjQpIHNlcmllcyBvZiBMYXJnZSBMYW5ndWFnZSBNb2RlbHMgKExMTXMpIGF0IHZhcnlpbmcgc2NhbGVzIHRvIHNlcnZlIGFzIHRoZSBiYWNrYm9uZSBmb3IgQXBvbGxvLiBTcGVjaWZpY2FsbHksIHdlIHV0aWxpemVkIG1vZGVscyB3aXRoIDEuNUIsIDNCLCBhbmQgN0IgcGFyYW1ldGVycy4gRm9sbG93aW5nIG91ciBhbmFseXNpcyBpbiBTZWMuIDQsIHdlIHVzZWQgYSBTaWdMSVAtU080MDBNIChaaGFpIGV0IGFsLiwgMjAyMykgZW5jb2RlciBjb21iaW5lZCB3aXRoIGFuIEludGVyblZpZGVvMiAoV2FuZyBldCBhbC4sIDIwMjRkKSB2aWRlbyBlbmNvZGVyIiIKCnRoZXJlIGlzIGEgY29uZnVzaW9uIHdpdGggUXdlbjIuNSBsaW5rIC0gaXQgcG9pbnRzIHRvIFF3ZW4gMiBwYXBlciBpbnN0ZWFkIG9mIFF3ZW4gMi41IHJlbGVhc2Ugbm90ZXMiLCwsLCIxLiBBbGlnbm1lbnQ6IEluIHRoaXMgcGhhc2UsIHdlIHRyYWluZWQgb24gYSAxOThLIG1peHR1cmUgb2YgNTAvNTAgaW1hZ2UgYW5kIHZpZGVvIGNhcHRpb25zLgoyLiBWaXNpb24gUHJldHJhaW5pbmc6IFdlIHR1bmVkIHRoZSBlbmNvZGVycyB1c2luZyBhIHZpZGVvLW9ubHkgY2FwdGlvbiBkYXRhc2V0IG9mIDM5Nksgc2FtcGxlcy4KMy4gU3VwZXJ2aXNlZCBGaW5lLXR1bmluZyAoU0ZUKTogV2UgdHJhaW5lZCBvbiBhIG1peHR1cmUgb2YgdGV4dCwgaW1hZ2UsIG11bHRpLWltYWdlLCBhbmQgdmlkZW8gZGF0YSwgd2l0aCBhIHRvdGFsIG9mIDMuMiBtaWxsaW9uIHNhbXBsZXMuCgozMjAwMDAwIHZpZGVvcyAqMzYlKn40MCBzZWMqfjEyOCB0b2tlbnMgLyBzZWMgPSA1ODk4MjQwMDAwIHZpZGVvIHRva2VucyBkdXJpbmcgU0ZUCgphc3N1bWluZyBhYm91dCB0aGUgc2FtZSBhbW91bnQgb2YgaW1hZ2UgYW5kIHRleHQgdG9rZW5zLiB0b3RhbCBzaXplIG9mIHRoZSBkYXRhc2V0IHdhcyBsaWtlbHkgYXJvdW5kIDEyQiB0b2tlbnMKIiwsLE5WSURJQSBBMTAwLCxDb25maWRlbnQsIkRlc3BpdGUgdGhlIHJhcGlkIGludGVncmF0aW9uIG9mIHZpZGVvIHBlcmNlcHRpb24gY2FwYWJpbGl0aWVzIGludG8gTGFyZ2UgTXVsdGltb2RhbCBNb2RlbHMgKExNTXMpLCB0aGUgdW5kZXJseWluZyBtZWNoYW5pc21zIGRyaXZpbmcgdGhlaXIgdmlkZW8gdW5kZXJzdGFuZGluZyByZW1haW4gcG9vcmx5IHVuZGVyc3Rvb2QuIENvbnNlcXVlbnRseSwgbWFueSBkZXNpZ24gZGVjaXNpb25zIGluIHRoaXMgZG9tYWluIGFyZSBtYWRlIHdpdGhvdXQgcHJvcGVyIGp1c3RpZmljYXRpb24gb3IgYW5hbHlzaXMuIFRoZSBoaWdoIGNvbXB1dGF0aW9uYWwgY29zdCBvZiB0cmFpbmluZyBhbmQgZXZhbHVhdGluZyBzdWNoIG1vZGVscywgY291cGxlZCB3aXRoIGxpbWl0ZWQgb3BlbiByZXNlYXJjaCwgaGluZGVycyB0aGUgZGV2ZWxvcG1lbnQgb2YgdmlkZW8tTE1Ncy4gVG8gYWRkcmVzcyB0aGlzLCB3ZSBwcmVzZW50IGEgY29tcHJlaGVuc2l2ZSBzdHVkeSB0aGF0IGhlbHBzIHVuY292ZXIgd2hhdCBlZmZlY3RpdmVseSBkcml2ZXMgdmlkZW8gdW5kZXJzdGFuZGluZyBpbiBMTU1zLgpXZSBiZWdpbiBieSBjcml0aWNhbGx5IGV4YW1pbmluZyB0aGUgcHJpbWFyeSBjb250cmlidXRvcnMgdG8gdGhlIGhpZ2ggY29tcHV0YXRpb25hbCByZXF1aXJlbWVudHMgYXNzb2NpYXRlZCB3aXRoIHZpZGVvLUxNTSByZXNlYXJjaCBhbmQgZGlzY292ZXIgU2NhbGluZyBDb25zaXN0ZW5jeSwgd2hlcmVpbiBkZXNpZ24gYW5kIHRyYWluaW5nIGRlY2lzaW9ucyBtYWRlIG9uIHNtYWxsZXIgbW9kZWxzIGFuZCBkYXRhc2V0cyAodXAgdG8gYSBjcml0aWNhbCBzaXplKSBlZmZlY3RpdmVseSB0cmFuc2ZlciB0byBsYXJnZXIgbW9kZWxzLiBMZXZlcmFnaW5nIHRoZXNlIGluc2lnaHRzLCB3ZSBleHBsb3JlZCBtYW55IHZpZGVvLXNwZWNpZmljIGFzcGVjdHMgb2YgdmlkZW8tTE1NcywgaW5jbHVkaW5nIHZpZGVvIHNhbXBsaW5nLCBhcmNoaXRlY3R1cmVzLCBkYXRhIGNvbXBvc2l0aW9uLCB0cmFpbmluZyBzY2hlZHVsZXMsIGFuZCBtb3JlLiBGb3IgZXhhbXBsZSwgd2UgZGVtb25zdHJhdGVkIHRoYXQgZnBzIHNhbXBsaW5nIGR1cmluZyB0cmFpbmluZyBpcyB2YXN0bHkgcHJlZmVyYWJsZSB0byB1bmlmb3JtIGZyYW1lIHNhbXBsaW5nIGFuZCB3aGljaCB2aXNpb24gZW5jb2RlcnMgYXJlIHRoZSBiZXN0IGZvciB2aWRlbyByZXByZXNlbnRhdGlvbi4KR3VpZGVkIGJ5IHRoZXNlIGZpbmRpbmdzLCB3ZSBpbnRyb2R1Y2UgQXBvbGxvLCBhIHN0YXRlLW9mLXRoZS1hcnQgZmFtaWx5IG9mIExNTXMgdGhhdCBhY2hpZXZlIHN1cGVyaW9yIHBlcmZvcm1hbmNlIGFjcm9zcyBkaWZmZXJlbnQgbW9kZWwgc2l6ZXMuIE91ciBtb2RlbHMgY2FuIHBlcmNlaXZlIGhvdXItbG9uZyB2aWRlb3MgZWZmaWNpZW50bHksIHdpdGggQXBvbGxvLTNCIG91dHBlcmZvcm1pbmcgbW9zdCBleGlzdGluZyA3QiBtb2RlbHMgd2l0aCBhbiBpbXByZXNzaXZlIDU1LjEgb24gTG9uZ1ZpZGVvQmVuY2guIEFwb2xsby03QiBpcyBzdGF0ZS1vZi10aGUtYXJ0IGNvbXBhcmVkIHRvIDdCIExNTXMgd2l0aCBhIDcwLjkgb24gTUxWVSwgYW5kIDYzLjMgb24gVmlkZW8tTU1FLiIsLCxVbnJlbGVhc2VkLCJVbml0ZWQgU3RhdGVzIG9mIEFtZXJpY2EsVW5pdGVkIFN0YXRlcyBvZiBBbWVyaWNhIiwiU2lnTElQIDQwME0sUXdlbjIuNS0zQiIsLCwxMjguMCwsMjAyNS0xMS0yOCAxMTo1Mzo0NCswMDowMCwsLCwsLCJJbmR1c3RyeSxBY2FkZW1pYSIsLCwsLFVucmVsZWFzZWQsLCwsLCwsMTAwNjcyLjM0MzAzMDcyMDg5LCwsLCwsTm8KQXBvbGxvIDEuNUIsIlZpZGVvLExhbmd1YWdlLE11bHRpbW9kYWwiLFZpZGVvIGRlc2NyaXB0aW9uLCJNZXRhIEFJLFN0YW5mb3JkIFVuaXZlcnNpdHkiLCJPcnIgWm9oYXIsIFhpYW9oYW4gV2FuZywgWWFubiBEdWJvaXMsIE5pa2hpbCBNZWh0YSwgVG9uZyBYaWFvLCBQaGlsaXBwZSBIYW5zZW4tRXN0cnVjaCwgTGljaGVuZyBZdSwgWGlhb2ZhbmcgV2FuZywgRmVsaXggSnVlZmVpLVh1LCBOaW5nIFpoYW5nLCBTZXJlbmEgWWV1bmctTGV2eSwgWGlkZSBYaWEiLDIwMjQtMTItMTMsQXBvbGxvOiBBbiBFeHBsb3JhdGlvbiBvZiBWaWRlbyBVbmRlcnN0YW5kaW5nIGluIExhcmdlIE11bHRpbW9kYWwgTW9kZWxzLGh0dHBzOi8vYXJ4aXYub3JnL2Ficy8yNDEyLjEwMzYwLCwsLDE1MDAwMDAwMDAuMCwiIiJXZSBlbXBsb3llZCB0aGUgUXdlbjIuNSAoWWFuZyBldCBhbC4sIDIwMjQpIHNlcmllcyBvZiBMYXJnZSBMYW5ndWFnZSBNb2RlbHMgKExMTXMpIGF0IHZhcnlpbmcgc2NhbGVzIHRvIHNlcnZlIGFzIHRoZSBiYWNrYm9uZSBmb3IgQXBvbGxvLiBTcGVjaWZpY2FsbHksIHdlIHV0aWxpemVkIG1vZGVscyB3aXRoIDEuNUIsIDNCLCBhbmQgN0IgcGFyYW1ldGVycy4gRm9sbG93aW5nIG91ciBhbmFseXNpcyBpbiBTZWMuIDQsIHdlIHVzZWQgYSBTaWdMSVAtU080MDBNIChaaGFpIGV0IGFsLiwgMjAyMykgZW5jb2RlciBjb21iaW5lZCB3aXRoIGFuIEludGVyblZpZGVvMiAoV2FuZyBldCBhbC4sIDIwMjRkKSB2aWRlbyBlbmNvZGVyIiIKCnRoZXJlIGlzIGEgY29uZnVzaW9uIHdpdGggUXdlbjIuNSBsaW5rIC0gaXQgcG9pbnRzIHRvIFF3ZW4gMiBwYXBlciBpbnN0ZWFkIG9mIFF3ZW4gMi41IHJlbGVhc2Ugbm90ZXMiLCwsLCIxLiBBbGlnbm1lbnQ6IEluIHRoaXMgcGhhc2UsIHdlIHRyYWluZWQgb24gYSAxOThLIG1peHR1cmUgb2YgNTAvNTAgaW1hZ2UgYW5kIHZpZGVvIGNhcHRpb25zLgoyLiBWaXNpb24gUHJldHJhaW5pbmc6IFdlIHR1bmVkIHRoZSBlbmNvZGVycyB1c2luZyBhIHZpZGVvLW9ubHkgY2FwdGlvbiBkYXRhc2V0IG9mIDM5Nksgc2FtcGxlcy4KMy4gU3VwZXJ2aXNlZCBGaW5lLXR1bmluZyAoU0ZUKTogV2UgdHJhaW5lZCBvbiBhIG1peHR1cmUgb2YgdGV4dCwgaW1hZ2UsIG11bHRpLWltYWdlLCBhbmQgdmlkZW8gZGF0YSwgd2l0aCBhIHRvdGFsIG9mIDMuMiBtaWxsaW9uIHNhbXBsZXMuCgozMjAwMDAwIHZpZGVvcyAqMzYlKn40MCBzZWMqfjEyOCB0b2tlbnMgLyBzZWMgPSA1ODk4MjQwMDAwIHZpZGVvIHRva2VucyBkdXJpbmcgU0ZUCgphc3N1bWluZyBhYm91dCB0aGUgc2FtZSBhbW91bnQgb2YgaW1hZ2UgYW5kIHRleHQgdG9rZW5zLiB0b3RhbCBzaXplIG9mIHRoZSBkYXRhc2V0IHdhcyBsaWtlbHkgYXJvdW5kIDEyQiB0b2tlbnMKIiwsLE5WSURJQSBBMTAwLCxDb25maWRlbnQsIkRlc3BpdGUgdGhlIHJhcGlkIGludGVncmF0aW9uIG9mIHZpZGVvIHBlcmNlcHRpb24gY2FwYWJpbGl0aWVzIGludG8gTGFyZ2UgTXVsdGltb2RhbCBNb2RlbHMgKExNTXMpLCB0aGUgdW5kZXJseWluZyBtZWNoYW5pc21zIGRyaXZpbmcgdGhlaXIgdmlkZW8gdW5kZXJzdGFuZGluZyByZW1haW4gcG9vcmx5IHVuZGVyc3Rvb2QuIENvbnNlcXVlbnRseSwgbWFueSBkZXNpZ24gZGVjaXNpb25zIGluIHRoaXMgZG9tYWluIGFyZSBtYWRlIHdpdGhvdXQgcHJvcGVyIGp1c3RpZmljYXRpb24gb3IgYW5hbHlzaXMuIFRoZSBoaWdoIGNvbXB1dGF0aW9uYWwgY29zdCBvZiB0cmFpbmluZyBhbmQgZXZhbHVhdGluZyBzdWNoIG1vZGVscywgY291cGxlZCB3aXRoIGxpbWl0ZWQgb3BlbiByZXNlYXJjaCwgaGluZGVycyB0aGUgZGV2ZWxvcG1lbnQgb2YgdmlkZW8tTE1Ncy4gVG8gYWRkcmVzcyB0aGlzLCB3ZSBwcmVzZW50IGEgY29tcHJlaGVuc2l2ZSBzdHVkeSB0aGF0IGhlbHBzIHVuY292ZXIgd2hhdCBlZmZlY3RpdmVseSBkcml2ZXMgdmlkZW8gdW5kZXJzdGFuZGluZyBpbiBMTU1zLgpXZSBiZWdpbiBieSBjcml0aWNhbGx5IGV4YW1pbmluZyB0aGUgcHJpbWFyeSBjb250cmlidXRvcnMgdG8gdGhlIGhpZ2ggY29tcHV0YXRpb25hbCByZXF1aXJlbWVudHMgYXNzb2NpYXRlZCB3aXRoIHZpZGVvLUxNTSByZXNlYXJjaCBhbmQgZGlzY292ZXIgU2NhbGluZyBDb25zaXN0ZW5jeSwgd2hlcmVpbiBkZXNpZ24gYW5kIHRyYWluaW5nIGRlY2lzaW9ucyBtYWRlIG9uIHNtYWxsZXIgbW9kZWxzIGFuZCBkYXRhc2V0cyAodXAgdG8gYSBjcml0aWNhbCBzaXplKSBlZmZlY3RpdmVseSB0cmFuc2ZlciB0byBsYXJnZXIgbW9kZWxzLiBMZXZlcmFnaW5nIHRoZXNlIGluc2lnaHRzLCB3ZSBleHBsb3JlZCBtYW55IHZpZGVvLXNwZWNpZmljIGFzcGVjdHMgb2YgdmlkZW8tTE1NcywgaW5jbHVkaW5nIHZpZGVvIHNhbXBsaW5nLCBhcmNoaXRlY3R1cmVzLCBkYXRhIGNvbXBvc2l0aW9uLCB0cmFpbmluZyBzY2hlZHVsZXMsIGFuZCBtb3JlLiBGb3IgZXhhbXBsZSwgd2UgZGVtb25zdHJhdGVkIHRoYXQgZnBzIHNhbXBsaW5nIGR1cmluZyB0cmFpbmluZyBpcyB2YXN0bHkgcHJlZmVyYWJsZSB0byB1bmlmb3JtIGZyYW1lIHNhbXBsaW5nIGFuZCB3aGljaCB2aXNpb24gZW5jb2RlcnMgYXJlIHRoZSBiZXN0IGZvciB2aWRlbyByZXByZXNlbnRhdGlvbi4KR3VpZGVkIGJ5IHRoZXNlIGZpbmRpbmdzLCB3ZSBpbnRyb2R1Y2UgQXBvbGxvLCBhIHN0YXRlLW9mLXRoZS1hcnQgZmFtaWx5IG9mIExNTXMgdGhhdCBhY2hpZXZlIHN1cGVyaW9yIHBlcmZvcm1hbmNlIGFjcm9zcyBkaWZmZXJlbnQgbW9kZWwgc2l6ZXMuIE91ciBtb2RlbHMgY2FuIHBlcmNlaXZlIGhvdXItbG9uZyB2aWRlb3MgZWZmaWNpZW50bHksIHdpdGggQXBvbGxvLTNCIG91dHBlcmZvcm1pbmcgbW9zdCBleGlzdGluZyA3QiBtb2RlbHMgd2l0aCBhbiBpbXByZXNzaXZlIDU1LjEgb24gTG9uZ1ZpZGVvQmVuY2guIEFwb2xsby03QiBpcyBzdGF0ZS1vZi10aGUtYXJ0IGNvbXBhcmVkIHRvIDdCIExNTXMgd2l0aCBhIDcwLjkgb24gTUxWVSwgYW5kIDYzLjMgb24gVmlkZW8tTU1FLiIsLCxVbnJlbGVhc2VkLCJVbml0ZWQgU3RhdGVzIG9mIEFtZXJpY2EsVW5pdGVkIFN0YXRlcyBvZiBBbWVyaWNhIiwiU2lnTElQIDQwME0sUXdlbjIuNS0xLjVCIiwsLDEyOC4wLCwyMDI1LTExLTI4IDExOjUzOjQ0KzAwOjAwLCwsLCwsIkluZHVzdHJ5LEFjYWRlbWlhIiwsLCwsVW5yZWxlYXNlZCwsLCwsLCwxMDA2NzIuMzQzMDMwNzIwODksLCwsLCxObwozNjB6aGluYW8yLW8xLExhbmd1YWdlLCwzNjAgU2VjdXJpdHkgVGVjaG5vbG9neSwsMjAyNC0xMi0xMywsaHR0cHM6Ly96aHVhbmxhbi56aGlodS5jb20vcC8xOTMyNzQ1MDAyMiwsLCwsLCwsLCwsLCwsVW5rbm93biwsLCwsQ2hpbmEsLCwsLCwyMDI1LTExLTI4IDExOjUzOjQ0KzAwOjAwLCwsLCwsSW5kdXN0cnksLCwsLCwsLCwsLCwsLCwsLCwKQXBvbGxvLTdCLCJNdWx0aW1vZGFsLFZpZGVvLExhbmd1YWdlIiwiVmlkZW8sVmlzdWFsIHF1ZXN0aW9uIGFuc3dlcmluZyxWaWRlbyBkZXNjcmlwdGlvbixMYW5ndWFnZSBtb2RlbGluZy9nZW5lcmF0aW9uIiwiTWV0YSBBSSxTdGFuZm9yZCBVbml2ZXJzaXR5IiwiT3JyIFpvaGFyLCBYaWFvaGFuIFdhbmcsIFlhbm4gRHVib2lzLCBOaWtoaWwgTWVodGEsIFRvbmcgWGlhbywgUGhpbGlwcGUgSGFuc2VuLUVzdHJ1Y2gsIExpY2hlbmcgWXUsIFhpYW9mYW5nIFdhbmcsIEZlbGl4IEp1ZWZlaS1YdSwgTmluZyBaaGFuZywgU2VyZW5hIFlldW5nLUxldnksIFhpZGUgWGlhIiwyMDI0LTEyLTEzLCJBcG9sbG86IEFuIEV4cGxvcmF0aW9uIG9mIFZpZGVvIFVuZGVyc3RhbmRpbmcgaW4gTGFyZ2UgTXVsdGltb2RhbCBNb2RlbHMKIixodHRwczovL2FyeGl2Lm9yZy9hYnMvMjQxMi4xMDM2MCw3NS4wLCwiIiJBcG9sbG8tN0IgaXMgc3RhdGUtb2YtdGhlLWFydCBjb21wYXJlZCB0byA3QiBMTU1zIHdpdGggYSA3MC45IG9uIE1MVlUsIGFuZCA2My4zIG9uIFZpZGVvLU1NRS4iIiIsNzAwMDAwMDAwMC4wLCwsLCwiT3VyIHRyYWluaW5nIHByb2Nlc3MgY29tcHJpc2VkIHRocmVlIGRpc3RpbmN0IHN0YWdlczoKMS4gQWxpZ25tZW50OiBJbiB0aGlzIHBoYXNlLCB3ZSB0cmFpbmVkIG9uIGEgMTk4SyBtaXh0dXJlIG9mIDUwLzUwIGltYWdlIGFuZCB2aWRlbyBjYXB0aW9ucy4KMi4gVmlzaW9uIFByZXRyYWluaW5nOiBXZSB0dW5lZCB0aGUgZW5jb2RlcnMgdXNpbmcgYSB2aWRlby1vbmx5IGNhcHRpb24gZGF0YXNldCBvZiAzOTZLIHNhbXBsZXMuCjMuIFN1cGVydmlzZWQgRmluZS10dW5pbmcgKFNGVCk6IFdlIHRyYWluZWQgb24gYSBtaXh0dXJlIG9mIHRleHQsIGltYWdlLCBtdWx0aS1pbWFnZSwgYW5kIHZpZGVvIGRhdGEsIHdpdGgKYSB0b3RhbCBvZiAzLjIgbWlsbGlvbiBzYW1wbGVzLiIsLCxOVklESUEgQTEwMCwsQ29uZmlkZW50LCJEZXNwaXRlIHRoZSByYXBpZCBpbnRlZ3JhdGlvbiBvZiB2aWRlbyBwZXJjZXB0aW9uIGNhcGFiaWxpdGllcyBpbnRvIExhcmdlIE11bHRpbW9kYWwgTW9kZWxzIChMTU1zKSwgdGhlIHVuZGVybHlpbmcgbWVjaGFuaXNtcyBkcml2aW5nIHRoZWlyIHZpZGVvIHVuZGVyc3RhbmRpbmcgcmVtYWluIHBvb3JseSB1bmRlcnN0b29kLiBDb25zZXF1ZW50bHksIG1hbnkgZGVzaWduIGRlY2lzaW9ucyBpbiB0aGlzIGRvbWFpbiBhcmUgbWFkZSB3aXRob3V0IHByb3BlciBqdXN0aWZpY2F0aW9uIG9yIGFuYWx5c2lzLiBUaGUgaGlnaCBjb21wdXRhdGlvbmFsIGNvc3Qgb2YgdHJhaW5pbmcgYW5kIGV2YWx1YXRpbmcgc3VjaCBtb2RlbHMsIGNvdXBsZWQgd2l0aCBsaW1pdGVkIG9wZW4gcmVzZWFyY2gsIGhpbmRlcnMgdGhlIGRldmVsb3BtZW50IG9mIHZpZGVvLUxNTXMuIFRvIGFkZHJlc3MgdGhpcywgd2UgcHJlc2VudCBhIGNvbXByZWhlbnNpdmUgc3R1ZHkgdGhhdCBoZWxwcyB1bmNvdmVyIHdoYXQgZWZmZWN0aXZlbHkgZHJpdmVzIHZpZGVvIHVuZGVyc3RhbmRpbmcgaW4gTE1Ncy4KV2UgYmVnaW4gYnkgY3JpdGljYWxseSBleGFtaW5pbmcgdGhlIHByaW1hcnkgY29udHJpYnV0b3JzIHRvIHRoZSBoaWdoIGNvbXB1dGF0aW9uYWwgcmVxdWlyZW1lbnRzIGFzc29jaWF0ZWQgd2l0aCB2aWRlby1MTU0gcmVzZWFyY2ggYW5kIGRpc2NvdmVyIFNjYWxpbmcgQ29uc2lzdGVuY3ksIHdoZXJlaW4gZGVzaWduIGFuZCB0cmFpbmluZyBkZWNpc2lvbnMgbWFkZSBvbiBzbWFsbGVyIG1vZGVscyBhbmQgZGF0YXNldHMgKHVwIHRvIGEgY3JpdGljYWwgc2l6ZSkgZWZmZWN0aXZlbHkgdHJhbnNmZXIgdG8gbGFyZ2VyIG1vZGVscy4gTGV2ZXJhZ2luZyB0aGVzZSBpbnNpZ2h0cywgd2UgZXhwbG9yZWQgbWFueSB2aWRlby1zcGVjaWZpYyBhc3BlY3RzIG9mIHZpZGVvLUxNTXMsIGluY2x1ZGluZyB2aWRlbyBzYW1wbGluZywgYXJjaGl0ZWN0dXJlcywgZGF0YSBjb21wb3NpdGlvbiwgdHJhaW5pbmcgc2NoZWR1bGVzLCBhbmQgbW9yZS4gRm9yIGV4YW1wbGUsIHdlIGRlbW9uc3RyYXRlZCB0aGF0IGZwcyBzYW1wbGluZyBkdXJpbmcgdHJhaW5pbmcgaXMgdmFzdGx5IHByZWZlcmFibGUgdG8gdW5pZm9ybSBmcmFtZSBzYW1wbGluZyBhbmQgd2hpY2ggdmlzaW9uIGVuY29kZXJzIGFyZSB0aGUgYmVzdCBmb3IgdmlkZW8gcmVwcmVzZW50YXRpb24uCkd1aWRlZCBieSB0aGVzZSBmaW5kaW5ncywgd2UgaW50cm9kdWNlIEFwb2xsbywgYSBzdGF0ZS1vZi10aGUtYXJ0IGZhbWlseSBvZiBMTU1zIHRoYXQgYWNoaWV2ZSBzdXBlcmlvciBwZXJmb3JtYW5jZSBhY3Jvc3MgZGlmZmVyZW50IG1vZGVsIHNpemVzLiBPdXIgbW9kZWxzIGNhbiBwZXJjZWl2ZSBob3VyLWxvbmcgdmlkZW9zIGVmZmljaWVudGx5LCB3aXRoIEFwb2xsby0zQiBvdXRwZXJmb3JtaW5nIG1vc3QgZXhpc3RpbmcgN0IgbW9kZWxzIHdpdGggYW4gaW1wcmVzc2l2ZSA1NS4xIG9uIExvbmdWaWRlb0JlbmNoLiBBcG9sbG8tN0IgaXMgc3RhdGUtb2YtdGhlLWFydCBjb21wYXJlZCB0byA3QiBMTU1zIHdpdGggYSA3MC45IG9uIE1MVlUsIGFuZCA2My4zIG9uIFZpZGVvLU1NRS4iLCwsVW5yZWxlYXNlZCwiVW5pdGVkIFN0YXRlcyBvZiBBbWVyaWNhLFVuaXRlZCBTdGF0ZXMgb2YgQW1lcmljYSIsIlNpZ0xJUCA0MDBNLFF3ZW4yLjUtN0IiLCwsMTI4LjAsLDIwMjYtMDUtMjUgMTI6MzM6NTQrMDA6MDAsLCwsLCwiSW5kdXN0cnksQWNhZGVtaWEiLCwsLCxVbnJlbGVhc2VkLCJwcm9qZWN0IHBhZ2U6IG5pZXRoZXIgd2VpZ2h0cywgbm9yIGNvZGUgYXJlIHJlbGVhc2VkCmh0dHBzOi8vYXBvbGxvLWxtbXMuZ2l0aHViLmlvLyIsLCwsLCwxMDA2NzIuMzQzMDMwNzIwODksLCwsLCxObwpHaWdhQ2hhdCBMaXRlIChHaWdhQ2hhdC0yMEItQTNCKSxMYW5ndWFnZSwiTGFuZ3VhZ2UgbW9kZWxpbmcvZ2VuZXJhdGlvbixRdWVzdGlvbiBhbnN3ZXJpbmcsQ2hhdCIsU2JlciwsMjAyNC0xMi0xMyx0aGUgZmlyc3Qgb3BlbiBNb0UgbW9kZWwgaW4gUnVzc2lhLGh0dHBzOi8vaGFici5jb20vcnUvY29tcGFuaWVzL3NiZXJkZXZpY2VzL2FydGljbGVzLzg2NTk5Ni8sLCwsMjAwMDAwMDAwMDAuMCwiMjBCIHRvdGFsIHBhcmFtZXRlcnMKMy4zQiBhY3RpdmUgcGFyYW1ldGVycyIsOS45ZSsyMiw2IEZMT1AgLyB0b2tlbiAvIHBhcmFtZXRlciAqIDMuMyAqIDEwXjkgYWN0aXZlIHBhcmFtZXRlcnMgKiA1ICogMTBeMTIgdG9rZW5zIFtzcGVjdWxhdGl2ZWx5XSA9IDkuOWUrMjIgRkxPUCwsIiIiR2lnYUNoYXQtMjBCLUEzQiDQvtCx0YPRh9Cw0LvRgdGPINC90LAg0YLRgNC40LvQu9C40L7QvdCw0YUg0YLQvtC60LXQvdC+0LIg0L/RgNC10LjQvNGD0YnQtdGB0YLQstC10L3QvdC+INGA0YPRgdGB0LrQvtCz0L4g0YLQtdC60YHRgtCwIiIgLSAiIkdpZ2FDaGF0LTIwQi1BM0Igd2FzIHRyYWluZWQgb24gdHJpbGxpb25zIG9mIHRva2VucyBvZiBtb3N0bHkgUnVzc2lhbiB0ZXh0IiIKClNwZWN1bGF0aXZlbHkgYXNzdW1pbmcgfjVUIiwsLCwsU3BlY3VsYXRpdmUsIkdpZ2FDaGF0LTIwQi1BM0IgaXMgdGhlIGZpcnN0IG9wZW4gTW9FIG1vZGVsIGluIFJ1c3NpYS4gSW4gd29ybGQgcHJhY3RpY2UsIGZldyBwZW9wbGUgaW4gdGhlIHdvcmxkIG1hbmFnZSB0byB0cmFpbiBNb0UgYXJjaGl0ZWN0dXJlcyB3aXRoIGdvb2QgcXVhbGl0eS4KCkdpZ2FDaGF0IGlzIHRyYWluZWQgbWFpbmx5IGluIFJ1c3NpYW4sIHNvIHVubGlrZSB0aGUgUXdlbiBhbmQgTExhTWEgdHVuZXMsIGl0IGRvZXMgbm90IG1ha2UgZ3JhbW1hciBhbmQgcHVuY3R1YXRpb24gZXJyb3JzIGFuZCBkb2VzIG5vdCBzd2l0Y2ggdG8gb3RoZXIgbGFuZ3VhZ2VzIGR1cmluZyBhIGNvbnZlcnNhdGlvbgoKSW4gR2lnYUNoYXQtMjBCLUEzQiwgY2hlYXAgaW5mZXJlbmNlIGlzIGNvbWJpbmVkIHdpdGggZ29vZCBtZXRyaWNzCgpUaGUgbW9kZWwgaXMgZ3JlYXQgZm9yIHJlc2VhcmNoLCBmb3IgZXhhbXBsZSwgY29uY2VudHJhdGlvbiIsLCxPcGVuIHdlaWdodHMgKHVucmVzdHJpY3RlZCksUnVzc2lhLCwsLCwsMjAyNi0wMi0xMSAxOToyNzoxMSswMDowMCwsLCwsLCJJbmR1c3RyeSxHb3Zlcm5tZW50IiwsLCwsVW5yZWxlYXNlZCwiTUlUIGxpY2Vuc2UKaHR0cHM6Ly9odWdnaW5nZmFjZS5jby9haS1zYWdlL0dpZ2FDaGF0LTIwQi1BM0ItaW5zdHJ1Y3QtdjEuNSIsLCwsLCwsLGFpLXNhZ2UsLCwsWWVzClBoaS00LExhbmd1YWdlLCJMYW5ndWFnZSBtb2RlbGluZy9nZW5lcmF0aW9uLFF1ZXN0aW9uIGFuc3dlcmluZyxDb2RlIGdlbmVyYXRpb24sUXVhbnRpdGF0aXZlIHJlYXNvbmluZyIsTWljcm9zb2Z0IFJlc2VhcmNoLCJNYXJhaCBBYmRpbiwgSnlvdGkgQW5lamEsIEhhcmtpcmF0IEJlaGwsIFPDqWJhc3RpZW4gQnViZWNrLCBSb25lbiBFbGRhbiwgU3VyaXlhIEd1bmFzZWthciwgTWljaGFlbCBIYXJyaXNvbiwgUnVzc2VsbCBKLiBIZXdldHQsIE1vamFuIEphdmFoZXJpcGksIFBpZXJvIEthdWZmbWFubiwgSmFtZXMgUi4gTGVlLCBZaW4gVGF0IExlZSwgWXVhbnpoaSBMaSwgV2Vpc2h1bmcgTGl1LCBDYWlvIEMuIFQuIE1lbmRlcywgQW5oIE5ndXllbiwgRXJpYyBQcmljZSwgR3VzdGF2byBkZSBSb3NhLCBPbGxpIFNhYXJpa2l2aSwgQWRpbCBTYWxpbSwgU2hpdGFsIFNoYWgsIFhpbiBXYW5nLCBSYWNoZWwgV2FyZCwgWXVlIFd1LCBEaW5nbGkgWXUsIEN5cmlsIFpoYW5nLCBZaSBaaGFuZyIsMjAyNC0xMi0xMixQaGktNCBUZWNobmljYWwgUmVwb3J0LGh0dHBzOi8vYXJ4aXYub3JnL2Ficy8yNDEyLjA4OTA1LCwsLDE0MDAwMDAwMDAwLjAsIjE0QiBwYXJhbWV0ZXJzLCBkZW5zZSBkZWNvZGVyLW9ubHkgVHJhbnNmb3JtZXIgbW9kZWwiLDkuMzIwMjAxNWUrMjMsIjZORCA9IDYqIDE0KjEwXjkgcGFyYW1ldGVycyAqIDEwKjEwXjEyIHRva2VucyA9IDguNGUrMjMgRkxPUAoKOTg5NTAwMDAwMDAwMDAwIEZMT1AgLyBzZWMgW2Fzc3VtZWQgYmYxNiBwcmVjaXNpb25dICogMTkyMCBHUFVzICogNTA0IGhvdXJzICogMzYwMCBzZWMgLyBob3VyICogMC4zIFthc3N1bWVkIHV0aWxpemF0aW9uXSA9IDEuMDM0MTIwOWUrMjQgRkxPUAoKZ2VvbWV0cmljIG1lYW4Kc3FydCg4LjRlKzIzICogMS4wMzQxMjA5ZSsyNCkgPSA5LjMyMDIwMTVlKzIzIiwsIiIiVGhlIG1vZGVsIHdhcyBwcmV0cmFpbmVkIGZvciBhcHByb3hpbWF0ZWx5IDEwVCB0b2tlbnMgdXNpbmcgbGluZWFyIHdhcm0tdXAgYW5kIGRlY2F5IHNjaGVkdWxlcyB3aXRoIHBlYWsgbGVhcm5pbmcgcmF0ZSBvZiAwLjAwMDMsIGNvbnN0YW50IHdlaWdodCBkZWNheSBvZiAwLjEsIGFuZCBnbG9iYWwgYmF0Y2ggc2l6ZSBvZiA1NzYwLiAiIgoKVGFibGUgNToKV2ViIDE1JSAxLjNUIHVuaXF1ZSB0b2tlbnMgMS4yIGVwb2NocwpXZWIgcmV3cml0ZXMgMTUlIDI5MEIgdW5pcXVlIHRva2VucyA1LjIgZXBvY2hzClN5bnRoZXRpYyA0MCUgMjkwQiB1bmlxdWUgdG9rZW5zIDEzLjggZXBvY2hzCkNvZGUgZGF0YSAyMCUgODIwQiB1bmlxdWUgdG9rZW5zIDIuNCBlcG9jaHMKQWNxdWlyZWQgc291cmNlcyAxMCUgNTgwQiB1bmlxdWUgdG9rZW5zICAxLjcgZXBvY2hzCiIsNTA0LjAsImh0dHBzOi8vaHVnZ2luZ2ZhY2UuY28vbWljcm9zb2Z0L3BoaS00CjIxIGRheXMgKiAyNCBob3VycyAvIGRheSA9IDUwNCBob3VycyIsTlZJRElBIEgxMDAgU1hNNSA4MEdCLCxDb25maWRlbnQsIldlIHByZXNlbnQgcGhpLTQsIGEgMTQtYmlsbGlvbiBwYXJhbWV0ZXIgbGFuZ3VhZ2UgbW9kZWwgZGV2ZWxvcGVkIHdpdGggYSB0cmFpbmluZyByZWNpcGUgdGhhdCBpcyBjZW50cmFsbHkgZm9jdXNlZCBvbiBkYXRhIHF1YWxpdHkuIFVubGlrZSBtb3N0IGxhbmd1YWdlIG1vZGVscywgd2hlcmUgcHJlLXRyYWluaW5nIGlzIGJhc2VkIHByaW1hcmlseSBvbiBvcmdhbmljIGRhdGEgc291cmNlcyBzdWNoIGFzIHdlYiBjb250ZW50IG9yIGNvZGUsIHBoaS00IHN0cmF0ZWdpY2FsbHkgaW5jb3Jwb3JhdGVzIHN5bnRoZXRpYyBkYXRhIHRocm91Z2hvdXQgdGhlIHRyYWluaW5nIHByb2Nlc3MuIFdoaWxlIHByZXZpb3VzIG1vZGVscyBpbiB0aGUgUGhpIGZhbWlseSBsYXJnZWx5IGRpc3RpbGwgdGhlIGNhcGFiaWxpdGllcyBvZiBhIHRlYWNoZXIgbW9kZWwgKHNwZWNpZmljYWxseSBHUFQtNCksIHBoaS00IHN1YnN0YW50aWFsbHkgc3VycGFzc2VzIGl0cyB0ZWFjaGVyIG1vZGVsIG9uIFNURU0tZm9jdXNlZCBRQSBjYXBhYmlsaXRpZXMsIGdpdmluZyBldmlkZW5jZSB0aGF0IG91ciBkYXRhLWdlbmVyYXRpb24gYW5kIHBvc3QtdHJhaW5pbmcgdGVjaG5pcXVlcyBnbyBiZXlvbmQgZGlzdGlsbGF0aW9uLiBEZXNwaXRlIG1pbmltYWwgY2hhbmdlcyB0byB0aGUgcGhpLTMgYXJjaGl0ZWN0dXJlLCBwaGktNCBhY2hpZXZlcyBzdHJvbmcgcGVyZm9ybWFuY2UgcmVsYXRpdmUgdG8gaXRzIHNpemUgLS0gZXNwZWNpYWxseSBvbiByZWFzb25pbmctZm9jdXNlZCBiZW5jaG1hcmtzIC0tIGR1ZSB0byBpbXByb3ZlZCBkYXRhLCB0cmFpbmluZyBjdXJyaWN1bHVtLCBhbmQgaW5ub3ZhdGlvbnMgaW4gdGhlIHBvc3QtdHJhaW5pbmcgc2NoZW1lLiIsLCxPcGVuIHdlaWdodHMgKHVucmVzdHJpY3RlZCksVW5pdGVkIFN0YXRlcyBvZiBBbWVyaWNhLCwsLDE5MjAuMCwsMjAyNS0xMS0yOCAxMTo1Mzo0NCswMDowMCwsLCwsLEluZHVzdHJ5LCwsLCxVbnJlbGVhc2VkLCIiIlBoaS00IGlzIGN1cnJlbnRseSBhdmFpbGFibGUgb24gQXp1cmUgQUkgRm91bmRyeSB1bmRlciBhIE1pY3Jvc29mdCBSZXNlYXJjaCBMaWNlbnNlIEFncmVlbWVudCAoTVNSTEEpIGFuZCB3aWxsIGJlIGF2YWlsYWJsZSBvbiBIdWdnaW5nIEZhY2UgbmV4dCB3ZWVrLiAgIiIKSHVnZ2luZyBGYWNlOiBNSVQgbGljZW5zZQoKaHR0cHM6Ly9odWdnaW5nZmFjZS5jby9taWNyb3NvZnQvcGhpLTQiLFRydWUsLCwsLDI2NDI3MDcuODU1MzQzNTM5LCJPcGVyYXRpb24gY291bnRpbmcsSGFyZHdhcmUiLG1pY3Jvc29mdCwsLCxZZXMKR2VtaW5pIDIuMCBGbGFzaCwiTGFuZ3VhZ2UsVmlzaW9uLEF1ZGlvLFNwZWVjaCxWaWRlbyxNdWx0aW1vZGFsIiwiTGFuZ3VhZ2UgbW9kZWxpbmcvZ2VuZXJhdGlvbixRdWVzdGlvbiBhbnN3ZXJpbmcsVmlzdWFsIHF1ZXN0aW9uIGFuc3dlcmluZyxTcGVlY2ggcmVjb2duaXRpb24gKEFTUiksQ29kZSBnZW5lcmF0aW9uLFF1YW50aXRhdGl2ZSByZWFzb25pbmcsVmlkZW8gZGVzY3JpcHRpb24sVHJhbnNsYXRpb24sQ2hhdCxUYWJsZSB0YXNrcyxTZWFyY2gsVGV4dCBzdW1tYXJpemF0aW9uIiwiR29vZ2xlIERlZXBNaW5kLEdvb2dsZSIsR2VtaW5pIFRlYW0sMjAyNC0xMi0xMSxJbnRyb2R1Y2luZyBHZW1pbmkgMi4wOiBvdXIgbmV3IEFJIG1vZGVsIGZvciB0aGUgYWdlbnRpYyBlcmEsaHR0cHM6Ly9ibG9nLmdvb2dsZS90ZWNobm9sb2d5L2dvb2dsZS1kZWVwbWluZC9nb29nbGUtZ2VtaW5pLWFpLXVwZGF0ZS1kZWNlbWJlci0yMDI0LyNjZW8tbWVzc2FnZSwsLCwsLCwiIiJXZSB1c2VkIFRyaWxsaXVtIFRQVXMgdG8gdHJhaW4gdGhlIG5ldyBHZW1pbmkgMi4wLCBHb29nbGXigJlzIG1vc3QgY2FwYWJsZSBBSSBtb2RlbCB5ZXQiIiBhY2NvcmRpbmcgdG8gaHR0cHM6Ly9jbG91ZC5nb29nbGUuY29tL2Jsb2cvcHJvZHVjdHMvY29tcHV0ZS90cmlsbGl1bS10cHUtaXMtZ2EiLCwsLCxHb29nbGUgVFBVIHY2ZSBUcmlsbGl1bSwsVW5rbm93biwiR2VtaW5pIDIuMCBGbGFzaCBidWlsZHMgb24gdGhlIHN1Y2Nlc3Mgb2YgMS41IEZsYXNoLCBvdXIgbW9zdCBwb3B1bGFyIG1vZGVsIHlldCBmb3IgZGV2ZWxvcGVycywgd2l0aCBlbmhhbmNlZCBwZXJmb3JtYW5jZSBhdCBzaW1pbGFybHkgZmFzdCByZXNwb25zZSB0aW1lcy4gTm90YWJseSwgMi4wIEZsYXNoIGV2ZW4gb3V0cGVyZm9ybXMgMS41IFBybyBvbiBrZXkgYmVuY2htYXJrcywgYXQgdHdpY2UgdGhlIHNwZWVkLiAyLjAgRmxhc2ggYWxzbyBjb21lcyB3aXRoIG5ldyBjYXBhYmlsaXRpZXMuIEluIGFkZGl0aW9uIHRvIHN1cHBvcnRpbmcgbXVsdGltb2RhbCBpbnB1dHMgbGlrZSBpbWFnZXMsIHZpZGVvIGFuZCBhdWRpbywgMi4wIEZsYXNoIG5vdyBzdXBwb3J0cyBtdWx0aW1vZGFsIG91dHB1dCBsaWtlIG5hdGl2ZWx5IGdlbmVyYXRlZCBpbWFnZXMgbWl4ZWQgd2l0aCB0ZXh0IGFuZCBzdGVlcmFibGUgdGV4dC10by1zcGVlY2ggKFRUUykgbXVsdGlsaW5ndWFsIGF1ZGlvLiBJdCBjYW4gYWxzbyBuYXRpdmVseSBjYWxsIHRvb2xzIGxpa2UgR29vZ2xlIFNlYXJjaCwgY29kZSBleGVjdXRpb24gYXMgd2VsbCBhcyB0aGlyZC1wYXJ0eSB1c2VyLWRlZmluZWQgZnVuY3Rpb25zLiIsLCxBUEkgYWNjZXNzLCJVbml0ZWQgU3RhdGVzIG9mIEFtZXJpY2EsVW5pdGVkIFN0YXRlcyBvZiBBbWVyaWNhIiwsLCwsLDIwMjYtMDItMTEgMTk6NTA6MjUrMDA6MDAsLCwsLCwiSW5kdXN0cnksSW5kdXN0cnkiLCwsLCxVbnJlbGVhc2VkLCJBdmFpbGFiaWxpdHkJCkdvb2dsZSBBSSBTdHVkaW8KR2VtaW5pIEFQSQpWZXJ0ZXggQUkKR2VtaW5pIEFwcCIsVHJ1ZSwsLCwsLCwsLCwsTm8KR2VtaW5pIDIuMCBQcm8sIkxhbmd1YWdlLE11bHRpbW9kYWwsVmlzaW9uLFZpZGVvLEF1ZGlvIiwiQ29kZSBnZW5lcmF0aW9uLExhbmd1YWdlIG1vZGVsaW5nL2dlbmVyYXRpb24sUXVlc3Rpb24gYW5zd2VyaW5nLFZpc3VhbCBxdWVzdGlvbiBhbnN3ZXJpbmcsU3BlZWNoIHJlY29nbml0aW9uIChBU1IpLFZpZGVvIGRlc2NyaXB0aW9uIixHb29nbGUgRGVlcE1pbmQsR2VtaW5pIFRlYW0sMjAyNC0xMi0xMSxPdXIgYmVzdCBtb2RlbCB5ZXQgZm9yIGNvZGluZyBwZXJmb3JtYW5jZSBhbmQgY29tcGxleCBwcm9tcHRzLGh0dHBzOi8vZGVlcG1pbmQuZ29vZ2xlL3RlY2hub2xvZ2llcy9nZW1pbmkvcHJvLywsVHJhaW5pbmcgY29zdCwsLCwsRmxhZ3NoaXAgbW9kZWwgZnJvbSBhIGxlYWRpbmcgZGV2ZWxvcGVyIGluIGVhcmx5IDIwMjU7IHZlcnkgbGlrZWx5IGl0IHVzZWQgPjFlMjUgRkxPUC4sLCwsLCwsVW5rbm93biwiVG9kYXksIHdl4oCZcmUgcmVsZWFzaW5nIGFuIGV4cGVyaW1lbnRhbCB2ZXJzaW9uIG9mIEdlbWluaSAyLjAgUHJvIHRoYXQgcmVzcG9uZHMgdG8gdGhhdCBmZWVkYmFjay4gSXQgaGFzIHRoZSBzdHJvbmdlc3QgY29kaW5nIHBlcmZvcm1hbmNlIGFuZCBhYmlsaXR5IHRvIGhhbmRsZSBjb21wbGV4IHByb21wdHMsIHdpdGggYmV0dGVyIHVuZGVyc3RhbmRpbmcgYW5kIHJlYXNvbmluZyBvZiB3b3JsZCBrbm93bGVkZ2UsIHRoYW4gYW55IG1vZGVsIHdl4oCZdmUgcmVsZWFzZWQgc28gZmFyLiBJdCBjb21lcyB3aXRoIG91ciBsYXJnZXN0IGNvbnRleHQgd2luZG93IGF0IDIgbWlsbGlvbiB0b2tlbnMsIHdoaWNoIGVuYWJsZXMgaXQgdG8gY29tcHJlaGVuc2l2ZWx5IGFuYWx5emUgYW5kIHVuZGVyc3RhbmQgdmFzdCBhbW91bnRzIG9mIGluZm9ybWF0aW9uLCBhcyB3ZWxsIGFzIHRoZSBhYmlsaXR5IHRvIGNhbGwgdG9vbHMgbGlrZSBHb29nbGUgU2VhcmNoIGFuZCBjb2RlIGV4ZWN1dGlvbi4iLCwsSG9zdGVkIGFjY2VzcyAobm8gQVBJKSxVbml0ZWQgU3RhdGVzIG9mIEFtZXJpY2EsLCwsLCwyMDI1LTExLTI4IDExOjUzOjQ0KzAwOjAwLCwsLCwsSW5kdXN0cnksLCwsLFVucmVsZWFzZWQsLFRydWUsLCwsLCwsLCwsLE5vCkNvY29udXQsTGFuZ3VhZ2UsIkxhbmd1YWdlIG1vZGVsaW5nL2dlbmVyYXRpb24sUXVlc3Rpb24gYW5zd2VyaW5nLFF1YW50aXRhdGl2ZSByZWFzb25pbmcsTWF0aGVtYXRpY2FsIHJlYXNvbmluZyIsIkZhY2Vib29rLFVuaXZlcnNpdHkgb2YgQ2FsaWZvcm5pYSBTYW4gRGllZ28iLCJTaGlibyBIYW8sIFNhaW5iYXlhciBTdWtoYmFhdGFyLCBEaUppYSBTdSwgWGlhbiBMaSwgWmhpdGluZyBIdSwgSmFzb24gV2VzdG9uLCBZdWFuZG9uZyBUaWFuIiwyMDI0LTEyLTExLFRyYWluaW5nIExhcmdlIExhbmd1YWdlIE1vZGVscyB0byBSZWFzb24gaW4gYSBDb250aW51b3VzIExhdGVudCBTcGFjZSxodHRwczovL2FyeGl2Lm9yZy9hYnMvMjQxMi4wNjc2OSwsLCwsLCwsLCwsLCwsVW5rbm93biwiTGFyZ2UgbGFuZ3VhZ2UgbW9kZWxzIChMTE1zKSBhcmUgcmVzdHJpY3RlZCB0byByZWFzb24gaW4gdGhlICIibGFuZ3VhZ2Ugc3BhY2UiIiwgd2hlcmUgdGhleSB0eXBpY2FsbHkgZXhwcmVzcyB0aGUgcmVhc29uaW5nIHByb2Nlc3Mgd2l0aCBhIGNoYWluLW9mLXRob3VnaHQgKENvVCkgdG8gc29sdmUgYSBjb21wbGV4IHJlYXNvbmluZyBwcm9ibGVtLiBIb3dldmVyLCB3ZSBhcmd1ZSB0aGF0IGxhbmd1YWdlIHNwYWNlIG1heSBub3QgYWx3YXlzIGJlIG9wdGltYWwgZm9yIHJlYXNvbmluZy4gRm9yIGV4YW1wbGUsIG1vc3Qgd29yZCB0b2tlbnMgYXJlIHByaW1hcmlseSBmb3IgdGV4dHVhbCBjb2hlcmVuY2UgYW5kIG5vdCBlc3NlbnRpYWwgZm9yIHJlYXNvbmluZywgd2hpbGUgc29tZSBjcml0aWNhbCB0b2tlbnMgcmVxdWlyZSBjb21wbGV4IHBsYW5uaW5nIGFuZCBwb3NlIGh1Z2UgY2hhbGxlbmdlcyB0byBMTE1zLiBUbyBleHBsb3JlIHRoZSBwb3RlbnRpYWwgb2YgTExNIHJlYXNvbmluZyBpbiBhbiB1bnJlc3RyaWN0ZWQgbGF0ZW50IHNwYWNlIGluc3RlYWQgb2YgdXNpbmcgbmF0dXJhbCBsYW5ndWFnZSwgd2UgaW50cm9kdWNlIGEgbmV3IHBhcmFkaWdtIENvY29udXQgKENoYWluIG9mIENvbnRpbnVvdXMgVGhvdWdodCkuIFdlIHV0aWxpemUgdGhlIGxhc3QgaGlkZGVuIHN0YXRlIG9mIHRoZSBMTE0gYXMgYSByZXByZXNlbnRhdGlvbiBvZiB0aGUgcmVhc29uaW5nIHN0YXRlICh0ZXJtZWQgIiJjb250aW51b3VzIHRob3VnaHQiIikuIFJhdGhlciB0aGFuIGRlY29kaW5nIHRoaXMgaW50byBhIHdvcmQgdG9rZW4sIHdlIGZlZWQgaXQgYmFjayB0byB0aGUgTExNIGFzIHRoZSBzdWJzZXF1ZW50IGlucHV0IGVtYmVkZGluZyBkaXJlY3RseSBpbiB0aGUgY29udGludW91cyBzcGFjZS4gRXhwZXJpbWVudHMgc2hvdyB0aGF0IENvY29udXQgY2FuIGVmZmVjdGl2ZWx5IGF1Z21lbnQgdGhlIExMTSBvbiBzZXZlcmFsIHJlYXNvbmluZyB0YXNrcy4gVGhpcyBub3ZlbCBsYXRlbnQgcmVhc29uaW5nIHBhcmFkaWdtIGxlYWRzIHRvIGVtZXJnZW50IGFkdmFuY2VkIHJlYXNvbmluZyBwYXR0ZXJuczogdGhlIGNvbnRpbnVvdXMgdGhvdWdodCBjYW4gZW5jb2RlIG11bHRpcGxlIGFsdGVybmF0aXZlIG5leHQgcmVhc29uaW5nIHN0ZXBzLCBhbGxvd2luZyB0aGUgbW9kZWwgdG8gcGVyZm9ybSBhIGJyZWFkdGgtZmlyc3Qgc2VhcmNoIChCRlMpIHRvIHNvbHZlIHRoZSBwcm9ibGVtLCByYXRoZXIgdGhhbiBwcmVtYXR1cmVseSBjb21taXR0aW5nIHRvIGEgc2luZ2xlIGRldGVybWluaXN0aWMgcGF0aCBsaWtlIENvVC4gQ29jb251dCBvdXRwZXJmb3JtcyBDb1QgaW4gY2VydGFpbiBsb2dpY2FsIHJlYXNvbmluZyB0YXNrcyB0aGF0IHJlcXVpcmUgc3Vic3RhbnRpYWwgYmFja3RyYWNraW5nIGR1cmluZyBwbGFubmluZywgd2l0aCBmZXdlciB0aGlua2luZyB0b2tlbnMgZHVyaW5nIGluZmVyZW5jZS4gVGhlc2UgZmluZGluZ3MgZGVtb25zdHJhdGUgdGhlIHByb21pc2Ugb2YgbGF0ZW50IHJlYXNvbmluZyBhbmQgb2ZmZXIgdmFsdWFibGUgaW5zaWdodHMgZm9yIGZ1dHVyZSByZXNlYXJjaC4iLDUwLjAsLFVucmVsZWFzZWQsIlVuaXRlZCBTdGF0ZXMgb2YgQW1lcmljYSxVbml0ZWQgU3RhdGVzIG9mIEFtZXJpY2EiLEdQVC0yICgxMjRNKSwsLCwsMjAyNS0xMS0yOCAxMTo1Mzo0NCswMDowMCwsLCwsLCJJbmR1c3RyeSxBY2FkZW1pYSIsLCwsLFVucmVsZWFzZWQsLCwsLCwsLCwsLCwsTm8KVC1Qcm8sTGFuZ3VhZ2UsIkxhbmd1YWdlIG1vZGVsaW5nL2dlbmVyYXRpb24sUXVlc3Rpb24gYW5zd2VyaW5nLENvZGUgZ2VuZXJhdGlvbixNYXRoZW1hdGljYWwgcmVhc29uaW5nIixULUJhbmssLDIwMjQtMTItMTEsVC1wcm8taXQtMS4wIGlzIGEgbW9kZWwgYnVpbHQgdXBvbiB0aGUgUXdlbiAyLjUgbW9kZWwgZmFtaWx5IGFuZCBpbmNvcnBvcmF0ZXMgYm90aCBjb250aW51YWwgcHJlLXRyYWluaW5nIGFuZCBhbGlnbm1lbnQgdGVjaG5pcXVlcy4saHR0cHM6Ly9oYWJyLmNvbS9ydS9jb21wYW5pZXMvdGJhbmsvYXJ0aWNsZXMvODY1NTgyLywsLCwzMjAwMDAwMDAwMC4wLDMyQiwsLDE0MjAwMDAwMDAwMCwiIiJQcmUtdHJhaW5pbmcgU3RhZ2UgMTogMTAwQiB0b2tlbnMsIGNvbnNpc3Rpbmcgb2YgZGl2ZXJzZSBSdXNzaWFuIGRhdGEgZnJvbSBDb21tb24gQ3Jhd2wsIGJvb2tzLCBjb2RlLCBhbmQgcHJvcHJpZXRhcnkgZGF0YXNldHMsIG1peGVkIHdpdGggcmUtcGxheWVkIEVuZ2xpc2ggZGF0YSAoRW5nbGlzaCBhZGRlZCBhcyBpdCBpcyB0aGUgcHJpbWFyeSBsYW5ndWFnZSBvZiB0aGUgYmFzZSBtb2RlbCkuCgpQcmUtdHJhaW5pbmcgU3RhZ2UgMjogNDBCIHRva2VucywgYSBtaXggb2YgaW5zdHJ1Y3Rpb24gYW5kIHByZS10cmFpbmluZyBkYXRhLgoKU3VwZXJ2aXNlZCBGaW5lLVR1bmluZyAoU0ZUKTogMUIgdG9rZW5zLCBhIG1peCBvZiBkaXZlcnNlIGluc3RydWN0aW9uIGRhdGEuCgpQcmVmZXJlbmNlIFR1bmluZzogMUIgdG9rZW5zLCB0cmFpbmluZyB0aGUgbW9kZWwgdG8gYmUgaGVscGZ1bC4iIiIsLCwsLENvbmZpZGVudCwiVC1Qcm8gMzJCIG1vZGVsLiBUaGUgYmVzdCBSdXNzaWFuLWxhbmd1YWdlIG9wZW4gc291cmNlIG1vZGVsIGZvciBhIHdpZGUgcmFuZ2Ugb2YgaW5kdXN0cmlhbCBiZW5jaG1hcmtzLiBUaGUgbW9kZWwgY2FuIGJlIHVzZWQgaW4gZmluZS10dW5pbmcgbW9kZSBmb3IgYSBidXNpbmVzcyB0YXNrIGFuZCBmb3IgdXNlIGluIHRoZSAiInByb21wdGluZyIiIG1vZGUuIiwsLE9wZW4gd2VpZ2h0cyAodW5yZXN0cmljdGVkKSxSdXNzaWEsUXdlbjIuNS0zMkIsMi43MjY0ZSsyMiw2IEZMT1AgLyB0b2tlbiAvIHBhcmFtZXRlciAqIDMyICogMTBeOSBwYXJhbWV0ZXJzICogMTQyICogMTBeOSB0b2tlbnMgPSAyLjcyNjRlKzIyIEZMT1AsLCwyMDI1LTExLTI4IDExOjUzOjQ0KzAwOjAwLCwsLCwsSW5kdXN0cnksLCwsLFVucmVsZWFzZWQsIkFwYWNoZSAyLjAKaHR0cHM6Ly9odWdnaW5nZmFjZS5jby90LXRlY2gvVC1wcm8taXQtMS4wIiwsLCwsLCxPcGVyYXRpb24gY291bnRpbmcsdC10ZWNoLCwsLFllcwpULUxpdGUsTGFuZ3VhZ2UsIkxhbmd1YWdlIG1vZGVsaW5nL2dlbmVyYXRpb24sUXVlc3Rpb24gYW5zd2VyaW5nLENvZGUgZ2VuZXJhdGlvbixNYXRoZW1hdGljYWwgcmVhc29uaW5nIixULUJhbmssLDIwMjQtMTItMTEsVC1wcm8taXQtMS4wIGlzIGEgbW9kZWwgYnVpbHQgdXBvbiB0aGUgUXdlbiAyLjUgbW9kZWwgZmFtaWx5IGFuZCBpbmNvcnBvcmF0ZXMgYm90aCBjb250aW51YWwgcHJlLXRyYWluaW5nIGFuZCBhbGlnbm1lbnQgdGVjaG5pcXVlcy4saHR0cHM6Ly9oYWJyLmNvbS9ydS9jb21wYW5pZXMvdGJhbmsvYXJ0aWNsZXMvODY1NTgyLywsLCw3MDAwMDAwMDAwLjAsN0IsLCwsIiIiUHJlLXRyYWluaW5nIFN0YWdlIDE6IDEwMEIgdG9rZW5zLCBjb25zaXN0aW5nIG9mIGRpdmVyc2UgUnVzc2lhbiBkYXRhIGZyb20gQ29tbW9uIENyYXdsLCBib29rcywgY29kZSwgYW5kIHByb3ByaWV0YXJ5IGRhdGFzZXRzLCBtaXhlZCB3aXRoIHJlLXBsYXllZCBFbmdsaXNoIGRhdGEgKEVuZ2xpc2ggYWRkZWQgYXMgaXQgaXMgdGhlIHByaW1hcnkgbGFuZ3VhZ2Ugb2YgdGhlIGJhc2UgbW9kZWwpLgoKUHJlLXRyYWluaW5nIFN0YWdlIDI6IDQwQiB0b2tlbnMsIGEgbWl4IG9mIGluc3RydWN0aW9uIGFuZCBwcmUtdHJhaW5pbmcgZGF0YS4KClN1cGVydmlzZWQgRmluZS1UdW5pbmcgKFNGVCk6IDFCIHRva2VucywgYSBtaXggb2YgZGl2ZXJzZSBpbnN0cnVjdGlvbiBkYXRhLgoKUHJlZmVyZW5jZSBUdW5pbmc6IDFCIHRva2VucywgdHJhaW5pbmcgdGhlIG1vZGVsIHRvIGJlIGhlbHBmdWwuIiIiLCwsLCxDb25maWRlbnQsIlQtTGl0ZSA3QiBtb2RlbC4gVGhlIGJlc3QgUnVzc2lhbi1sYW5ndWFnZSBvcGVuIHNvdXJjZSBtb2RlbCBmb3IgYSBudW1iZXIgb2YgaW5kdXN0cmlhbCBiZW5jaG1hcmtzIChpbmNsdWRpbmcgTUVSQSkgaW4gdGhlIGNsYXNzIG9mICIidXAgdG8gMTAgYmlsbGlvbiBwYXJhbWV0ZXJzIiIuIFRoZSBtb2RlbCBpcyB0YWlsb3JlZCBmb3IgZmluZS10dW5pbmcgZm9yIHZhcmlvdXMgYnVzaW5lc3MgdGFza3MuIiwsLE9wZW4gd2VpZ2h0cyAodW5yZXN0cmljdGVkKSxSdXNzaWEsUXdlbjIuNS03Qiw1Ljk2NGUrMjEsNiBGTE9QIC8gdG9rZW4gLyBwYXJhbWV0ZXIgKiA3ICogMTBeOSBwYXJhbWV0ZXJzICogMTQyICogMTBeOSB0b2tlbnMgPSA1Ljk2NGUrMjEgRkxPUCwsLDIwMjUtMTEtMjggMTE6NTM6NDQrMDA6MDAsLCwsLCxJbmR1c3RyeSwsLCwsVW5yZWxlYXNlZCwiQXBhY2hlIDIuMApodHRwczovL2h1Z2dpbmdmYWNlLmNvL3QtdGVjaC9ULWxpdGUtaXQtMS4wIiwsLCwsLCxPcGVyYXRpb24gY291bnRpbmcsdC10ZWNoLCwsLFllcwpTb3JhIFR1cmJvLCJWaWRlbyxWaXNpb24iLCJWaWRlbyBnZW5lcmF0aW9uLFRleHQtdG8tdmlkZW8iLE9wZW5BSSwsMjAyNC0xMi0wOSxTb3JhIGlzIGhlcmUsaHR0cHM6Ly9vcGVuYWkuY29tL2luZGV4L3NvcmEtaXMtaGVyZS8sLFNpZ25pZmljYW50IHVzZSwsLCwsLCwsLCwsLFVua25vd24sIk91ciB2aWRlbyBnZW5lcmF0aW9uIG1vZGVsIGlzIHJvbGxpbmcgb3V0IGF0IHNvcmEuY29t4oGgLgoKRWFybGllciB0aGlzIHllYXIsIHdlIGludHJvZHVjZWQgU29yYeKBoCwgb3VyIG1vZGVsIHRoYXQgY2FuIGNyZWF0ZSByZWFsaXN0aWMgdmlkZW9zIGZyb20gdGV4dCwgYW5kIHNoYXJlZCBvdXIgaW5pdGlhbCByZXNlYXJjaCBwcm9ncmVzc+KBoCBvbiB3b3JsZCBzaW11bGF0aW9uLiBTb3JhIHNlcnZlcyBhcyBhIGZvdW5kYXRpb24gZm9yIEFJIHRoYXQgdW5kZXJzdGFuZHMgYW5kIHNpbXVsYXRlcyByZWFsaXR54oCUYW4gaW1wb3J0YW50IHN0ZXAgdG93YXJkcyBkZXZlbG9waW5nIG1vZGVscyB0aGF0IGNhbiBpbnRlcmFjdCB3aXRoIHRoZSBwaHlzaWNhbCB3b3JsZC4KCldlIGRldmVsb3BlZCBhIG5ldyB2ZXJzaW9uIG9mIFNvcmHigJRTb3JhIFR1cmJv4oCUdGhhdCBpcyBzaWduaWZpY2FudGx5IGZhc3RlciB0aGFuIHRoZSBtb2RlbCB3ZSBwcmV2aWV3ZWQgaW4gRmVicnVhcnkuIFdl4oCZcmUgcmVsZWFzaW5nIGl0IHRvZGF5IGFzIGEgc3RhbmRhbG9uZSBwcm9kdWN0IGF0IFNvcmEuY29tIHRvIENoYXRHUFQgUGx1cyBhbmQgUHJvIHVzZXJzLiIsLCxIb3N0ZWQgYWNjZXNzIChubyBBUEkpLFVuaXRlZCBTdGF0ZXMgb2YgQW1lcmljYSwsLCwsLDIwMjUtMTEtMjggMTE6NTM6NDQrMDA6MDAsLCwsLCxJbmR1c3RyeSwsLCwsVW5yZWxlYXNlZCwsVHJ1ZSwsLCwsLCwsLCwsTm8KRVhBT05FIDMuNSAyLjRCLExhbmd1YWdlLCJMYW5ndWFnZSBtb2RlbGluZy9nZW5lcmF0aW9uLFF1ZXN0</x:v>
      </x:c>
    </x:row>
    <x:row r="66" ht="18" customHeight="1">
      <x:c r="A66" s="17" t="n">
        <x:v>61</x:v>
      </x:c>
      <x:c r="B66" s="17" t="n">
        <x:v>310</x:v>
      </x:c>
      <x:c r="C66" s="160" t="str">
        <x:v>aW9uIGFuc3dlcmluZyxUcmFuc2xhdGlvbiIsTEcgQUkgUmVzZWFyY2gsIlNveW91bmcgQW4sIEt5dW5naG9vbiBCYWUsIEV1bmJpIENob2ksIEtpYm9uZyBDaG9pLCBTdGFubGV5IEp1bmdreXUgQ2hvaSwgU2Vva2hlZSBIb25nLCBKdW53b24gSHdhbmcsIEh5b2ppbiBKZW9uLCBHZXJyYXJkIEplb25nd29uIEpvLCBIeXVuamlrIEpvLCBKaXllb24gSnVuZywgWW91bnRhZSBKdW5nLCBIeW9zYW5nIEtpbSwgSm9vbmtlZSBLaW0sIFNlb25naHdhbiBLaW0sIFNveWVvbiBLaW0sIFN1bmt5b3VuZyBLaW0sIFlpcmV1biBLaW0sIFlvbmdpbCBLaW0sIFlvdWNodWwgS2ltLCBFZHdhcmQgSHdheW91bmcgTGVlLCBIYWVqdSBMZWUsIEhvbmdsYWsgTGVlLCBKaW5zaWsgTGVlLCBLeXVuZ21pbiBMZWUsIFdvb2h5dW5nIExpbSwgU2FuZ2hhIFBhcmssIFNvb3lvdW4gUGFyaywgWW9uZ21pbiBQYXJrLCBTaWhvb24gWWFuZywgSGV1aXllZW4gWWVlbiwgSHllb25ndSBZdW4iLDIwMjQtMTItMDksRVhBT05FIDMuNTogU2VyaWVzIG9mIExhcmdlIExhbmd1YWdlIE1vZGVscyBmb3IgUmVhbC13b3JsZCBVc2UgQ2FzZXMsaHR0cHM6Ly9hcnhpdi5vcmcvYWJzLzI0MTIuMDQ4NjIsLCwsMjQwMDAwMDAwMC4wLCAyLjRCLDkuMzZlKzIyLDkuMzYgw5cgMTBeMjIgKFRhYmxlIDIpLDY1MDAwMDAwMDAwMDAsNi41VCB0b2tlbnMgKFRhYmxlIDIpLCwsLCxDb25maWRlbnQsIlRoaXMgdGVjaG5pY2FsIHJlcG9ydCBpbnRyb2R1Y2VzIHRoZSBFWEFPTkUgMy41IGluc3RydWN0aW9uLXR1bmVkIGxhbmd1YWdlIG1vZGVscywgZGV2ZWxvcGVkIGFuZCByZWxlYXNlZCBieSBMRyBBSSBSZXNlYXJjaC4gVGhlIEVYQU9ORSAzLjUgbGFuZ3VhZ2UgbW9kZWxzIGFyZSBvZmZlcmVkIGluIHRocmVlIGNvbmZpZ3VyYXRpb25zOiAzMkIsIDcuOEIsIGFuZCAyLjRCLiBUaGVzZSBtb2RlbHMgZmVhdHVyZSBzZXZlcmFsIHN0YW5kb3V0IGNhcGFiaWxpdGllczogMSkgZXhjZXB0aW9uYWwgaW5zdHJ1Y3Rpb24gZm9sbG93aW5nIGNhcGFiaWxpdGllcyBpbiByZWFsLXdvcmxkIHNjZW5hcmlvcywgYWNoaWV2aW5nIHRoZSBoaWdoZXN0IHNjb3JlcyBhY3Jvc3Mgc2V2ZW4gYmVuY2htYXJrcywgMikgb3V0c3RhbmRpbmcgbG9uZy1jb250ZXh0IGNvbXByZWhlbnNpb24sIGF0dGFpbmluZyB0aGUgdG9wIHBlcmZvcm1hbmNlIGluIGZvdXIgYmVuY2htYXJrcywgYW5kIDMpIGNvbXBldGl0aXZlIHJlc3VsdHMgY29tcGFyZWQgdG8gc3RhdGUtb2YtdGhlLWFydCBvcGVuIG1vZGVscyBvZiBzaW1pbGFyIHNpemVzIGFjcm9zcyBuaW5lIGdlbmVyYWwgYmVuY2htYXJrcy4gVGhlIEVYQU9ORSAzLjUgbGFuZ3VhZ2UgbW9kZWxzIGFyZSBvcGVuIHRvIGFueW9uZSBmb3IgcmVzZWFyY2ggcHVycG9zZXMgYW5kIGNhbiBiZSBkb3dubG9hZGVkIGZyb20gdGhpcyBodHRwcyBVUkwuIEZvciBjb21tZXJjaWFsIHVzZSwgcGxlYXNlIHJlYWNoIG91dCB0byB0aGUgb2ZmaWNpYWwgY29udGFjdCBwb2ludCBvZiBMRyBBSSBSZXNlYXJjaDogY29udGFjdF91c0BsZ3Jlc2VhcmNoLmFpLgoKQ3VycmVudGx5LCB0aGUgMi40QiBtb2RlbCBhY2hpZXZlcyB0aGUgaGlnaGVzdCBhdmVyYWdlIHBlcmZvcm1hbmNlIGluIHRoZSBlZGdlIGRldmljZSBjYXRlZ29yeSBvbiB0aGUgSHVnZ2luZyBGYWNlIE9wZW4gTExNIExlYWRlcmJvYXJkLgoiLCwsT3BlbiB3ZWlnaHRzIChub24tY29tbWVyY2lhbCksS29yZWEgKFJlcHVibGljIG9mKSwsLCwsLDIwMjUtMTEtMjggMTE6NTM6NDQrMDA6MDAsLCwsLCxJbmR1c3RyeSwsLCwsVW5yZWxlYXNlZCxFeGFvbmUgbGljZW5zZSAoYWxsb3dzIG9ubHkgbm9uLWNvbW1lcmNpYWwgdXNhZ2UpLCwsLCwsLFJlcG9ydGVkLExHQUktRVhBT05FLCwsLFllcwpFWEFPTkUgMy41IDcuOEIsTGFuZ3VhZ2UsIkxhbmd1YWdlIG1vZGVsaW5nL2dlbmVyYXRpb24sUXVlc3Rpb24gYW5zd2VyaW5nLFRyYW5zbGF0aW9uIixMRyBBSSBSZXNlYXJjaCwiU295b3VuZyBBbiwgS3l1bmdob29uIEJhZSwgRXVuYmkgQ2hvaSwgS2lib25nIENob2ksIFN0YW5sZXkgSnVuZ2t5dSBDaG9pLCBTZW9raGVlIEhvbmcsIEp1bndvbiBId2FuZywgSHlvamluIEplb24sIEdlcnJhcmQgSmVvbmd3b24gSm8sIEh5dW5qaWsgSm8sIEppeWVvbiBKdW5nLCBZb3VudGFlIEp1bmcsIEh5b3NhbmcgS2ltLCBKb29ua2VlIEtpbSwgU2Vvbmdod2FuIEtpbSwgU295ZW9uIEtpbSwgU3Vua3lvdW5nIEtpbSwgWWlyZXVuIEtpbSwgWW9uZ2lsIEtpbSwgWW91Y2h1bCBLaW0sIEVkd2FyZCBId2F5b3VuZyBMZWUsIEhhZWp1IExlZSwgSG9uZ2xhayBMZWUsIEppbnNpayBMZWUsIEt5dW5nbWluIExlZSwgV29vaHl1bmcgTGltLCBTYW5naGEgUGFyaywgU29veW91biBQYXJrLCBZb25nbWluIFBhcmssIFNpaG9vbiBZYW5nLCBIZXVpeWVlbiBZZWVuLCBIeWVvbmd1IFl1biIsMjAyNC0xMi0wOSxFWEFPTkUgMy41OiBTZXJpZXMgb2YgTGFyZ2UgTGFuZ3VhZ2UgTW9kZWxzIGZvciBSZWFsLXdvcmxkIFVzZSBDYXNlcyxodHRwczovL2FyeGl2Lm9yZy9hYnMvMjQxMi4wNDg2MiwsLCw3ODAwMDAwMDAwLjAsNy44Qiw0LjIxZSsyMyw0LjIxIMOXIDEwXjIzIChUYWJsZSAyKSw5MDAwMDAwMDAwMDAwLDlUIHRva2VucyAoVGFibGUgMiksLCwsLENvbmZpZGVudCwiVGhpcyB0ZWNobmljYWwgcmVwb3J0IGludHJvZHVjZXMgdGhlIEVYQU9ORSAzLjUgaW5zdHJ1Y3Rpb24tdHVuZWQgbGFuZ3VhZ2UgbW9kZWxzLCBkZXZlbG9wZWQgYW5kIHJlbGVhc2VkIGJ5IExHIEFJIFJlc2VhcmNoLiBUaGUgRVhBT05FIDMuNSBsYW5ndWFnZSBtb2RlbHMgYXJlIG9mZmVyZWQgaW4gdGhyZWUgY29uZmlndXJhdGlvbnM6IDMyQiwgNy44QiwgYW5kIDIuNEIuIFRoZXNlIG1vZGVscyBmZWF0dXJlIHNldmVyYWwgc3RhbmRvdXQgY2FwYWJpbGl0aWVzOiAxKSBleGNlcHRpb25hbCBpbnN0cnVjdGlvbiBmb2xsb3dpbmcgY2FwYWJpbGl0aWVzIGluIHJlYWwtd29ybGQgc2NlbmFyaW9zLCBhY2hpZXZpbmcgdGhlIGhpZ2hlc3Qgc2NvcmVzIGFjcm9zcyBzZXZlbiBiZW5jaG1hcmtzLCAyKSBvdXRzdGFuZGluZyBsb25nLWNvbnRleHQgY29tcHJlaGVuc2lvbiwgYXR0YWluaW5nIHRoZSB0b3AgcGVyZm9ybWFuY2UgaW4gZm91ciBiZW5jaG1hcmtzLCBhbmQgMykgY29tcGV0aXRpdmUgcmVzdWx0cyBjb21wYXJlZCB0byBzdGF0ZS1vZi10aGUtYXJ0IG9wZW4gbW9kZWxzIG9mIHNpbWlsYXIgc2l6ZXMgYWNyb3NzIG5pbmUgZ2VuZXJhbCBiZW5jaG1hcmtzLiBUaGUgRVhBT05FIDMuNSBsYW5ndWFnZSBtb2RlbHMgYXJlIG9wZW4gdG8gYW55b25lIGZvciByZXNlYXJjaCBwdXJwb3NlcyBhbmQgY2FuIGJlIGRvd25sb2FkZWQgZnJvbSB0aGlzIGh0dHBzIFVSTC4gRm9yIGNvbW1lcmNpYWwgdXNlLCBwbGVhc2UgcmVhY2ggb3V0IHRvIHRoZSBvZmZpY2lhbCBjb250YWN0IHBvaW50IG9mIExHIEFJIFJlc2VhcmNoOiBjb250YWN0X3VzQGxncmVzZWFyY2guYWkuIiwsLE9wZW4gd2VpZ2h0cyAobm9uLWNvbW1lcmNpYWwpLEtvcmVhIChSZXB1YmxpYyBvZiksLCwsLCwyMDI1LTExLTI4IDExOjUzOjQ0KzAwOjAwLCwsLCwsSW5kdXN0cnksLCwsLFVucmVsZWFzZWQsRXhhb25lIGxpY2Vuc2UgKGFsbG93cyBvbmx5IG5vbi1jb21tZXJjaWFsIHVzYWdlKSxUcnVlLCwsLCwsUmVwb3J0ZWQsTEdBSS1FWEFPTkUsLCwsWWVzCkVYQU9ORSAzLjUgMzJCLExhbmd1YWdlLCJMYW5ndWFnZSBtb2RlbGluZy9nZW5lcmF0aW9uLFF1ZXN0aW9uIGFuc3dlcmluZyxUcmFuc2xhdGlvbiIsTEcgQUkgUmVzZWFyY2gsIlNveW91bmcgQW4sIEt5dW5naG9vbiBCYWUsIEV1bmJpIENob2ksIEtpYm9uZyBDaG9pLCBTdGFubGV5IEp1bmdreXUgQ2hvaSwgU2Vva2hlZSBIb25nLCBKdW53b24gSHdhbmcsIEh5b2ppbiBKZW9uLCBHZXJyYXJkIEplb25nd29uIEpvLCBIeXVuamlrIEpvLCBKaXllb24gSnVuZywgWW91bnRhZSBKdW5nLCBIeW9zYW5nIEtpbSwgSm9vbmtlZSBLaW0sIFNlb25naHdhbiBLaW0sIFNveWVvbiBLaW0sIFN1bmt5b3VuZyBLaW0sIFlpcmV1biBLaW0sIFlvbmdpbCBLaW0sIFlvdWNodWwgS2ltLCBFZHdhcmQgSHdheW91bmcgTGVlLCBIYWVqdSBMZWUsIEhvbmdsYWsgTGVlLCBKaW5zaWsgTGVlLCBLeXVuZ21pbiBMZWUsIFdvb2h5dW5nIExpbSwgU2FuZ2hhIFBhcmssIFNvb3lvdW4gUGFyaywgWW9uZ21pbiBQYXJrLCBTaWhvb24gWWFuZywgSGV1aXllZW4gWWVlbiwgSHllb25ndSBZdW4iLDIwMjQtMTItMDksRVhBT05FIDMuNTogU2VyaWVzIG9mIExhcmdlIExhbmd1YWdlIE1vZGVscyBmb3IgUmVhbC13b3JsZCBVc2UgQ2FzZXMsaHR0cHM6Ly9hcnhpdi5vcmcvYWJzLzI0MTIuMDQ4NjIsLFRyYWluaW5nIGNvc3QsLDMyMDAwMDAwMDAwLjAsMzJCLDEuMjVlKzI0LDEuMjUgw5cgMTBeMjQgKFRhYmxlIDIpICw2NTAwMDAwMDAwMDAwLDYuNVQgdG9rZW5zIChUYWJsZSAyKSwsLCwsQ29uZmlkZW50LCJUaGlzIHRlY2huaWNhbCByZXBvcnQgaW50cm9kdWNlcyB0aGUgRVhBT05FIDMuNSBpbnN0cnVjdGlvbi10dW5lZCBsYW5ndWFnZSBtb2RlbHMsIGRldmVsb3BlZCBhbmQgcmVsZWFzZWQgYnkgTEcgQUkgUmVzZWFyY2guIFRoZSBFWEFPTkUgMy41IGxhbmd1YWdlIG1vZGVscyBhcmUgb2ZmZXJlZCBpbiB0aHJlZSBjb25maWd1cmF0aW9uczogMzJCLCA3LjhCLCBhbmQgMi40Qi4gVGhlc2UgbW9kZWxzIGZlYXR1cmUgc2V2ZXJhbCBzdGFuZG91dCBjYXBhYmlsaXRpZXM6IDEpIGV4Y2VwdGlvbmFsIGluc3RydWN0aW9uIGZvbGxvd2luZyBjYXBhYmlsaXRpZXMgaW4gcmVhbC13b3JsZCBzY2VuYXJpb3MsIGFjaGlldmluZyB0aGUgaGlnaGVzdCBzY29yZXMgYWNyb3NzIHNldmVuIGJlbmNobWFya3MsIDIpIG91dHN0YW5kaW5nIGxvbmctY29udGV4dCBjb21wcmVoZW5zaW9uLCBhdHRhaW5pbmcgdGhlIHRvcCBwZXJmb3JtYW5jZSBpbiBmb3VyIGJlbmNobWFya3MsIGFuZCAzKSBjb21wZXRpdGl2ZSByZXN1bHRzIGNvbXBhcmVkIHRvIHN0YXRlLW9mLXRoZS1hcnQgb3BlbiBtb2RlbHMgb2Ygc2ltaWxhciBzaXplcyBhY3Jvc3MgbmluZSBnZW5lcmFsIGJlbmNobWFya3MuIFRoZSBFWEFPTkUgMy41IGxhbmd1YWdlIG1vZGVscyBhcmUgb3BlbiB0byBhbnlvbmUgZm9yIHJlc2VhcmNoIHB1cnBvc2VzIGFuZCBjYW4gYmUgZG93bmxvYWRlZCBmcm9tIHRoaXMgaHR0cHMgVVJMLiBGb3IgY29tbWVyY2lhbCB1c2UsIHBsZWFzZSByZWFjaCBvdXQgdG8gdGhlIG9mZmljaWFsIGNvbnRhY3QgcG9pbnQgb2YgTEcgQUkgUmVzZWFyY2g6IGNvbnRhY3RfdXNAbGdyZXNlYXJjaC5haS4iLCwsT3BlbiB3ZWlnaHRzIChub24tY29tbWVyY2lhbCksS29yZWEgKFJlcHVibGljIG9mKSwsLCwsLDIwMjUtMTItMTggMDQ6MTE6NTMrMDA6MDAsLCwsLE5vdCBsaXN0ZWQsSW5kdXN0cnksLCwsLFVucmVsZWFzZWQsRXhhb25lIGxpY2Vuc2UgKGFsbG93cyBvbmx5IG5vbi1jb21tZXJjaWFsIHVzYWdlKSxUcnVlLCwsLCwsUmVwb3J0ZWQsTEdBSS1FWEFPTkUsLCwsWWVzCnhUcmltb1BHTE0gLSAxQiwsLCwiQm8gQ2hlbiwgWGluZ3lpIENoZW5nLCBQYW4gTGksIFlhbmdsaS1hbyBHZW5nLCBKaW5nIEdvbmcsIFNoZW4gTGksIFpoaWxlaSBCZWksIFh1IFRhbiwgQm95YW4gV2FuZywgWGluIFplbmcsIENoaW1pbmcgTGl1LCBBb2hhbiBaZW5nLCBZdXhpYW8gRG9uZywgSmllIFRhbmcsIExlIFNvbmciLDIwMjQtMTItMDksLGh0dHBzOi8vYXJ4aXYub3JnL2Ficy8yNDAxLjA2MTk5LCwsLDEwMDAwMDAwMDAuMCwsLCwsLCwsLCxDb25maWRlbnQsLCwsLCwsLCwsLDIwMjUtMTEtMjggMTE6NTM6NDQrMDA6MDAsLCwsLCwsLCwsLCwsLCwsLCwsLCwsLCwKR3JvayBJbWFnZSBHZW5lcmF0aW9uIC8gQXVyb3JhLEltYWdlIGdlbmVyYXRpb24sIkltYWdlIGdlbmVyYXRpb24sVGV4dC10by1pbWFnZSxJbWFnZS10by1pbWFnZSIseEFJLCwyMDI0LTEyLTA5LEdyb2sgSW1hZ2UgR2VuZXJhdGlvbiBSZWxlYXNlLGh0dHBzOi8veC5haS9uZXdzL2dyb2staW1hZ2UtZ2VuZXJhdGlvbi1yZWxlYXNlLCwsLCwsLCwsIiIiV2UgdHJhaW5lZCB0aGUgbW9kZWwgb24gYmlsbGlvbnMgb2YgZXhhbXBsZXMgZnJvbSB0aGUgaW50ZXJuZXQiIiIsLCwsLFVua25vd24sIldlIGFyZSB1cGRhdGluZyBHcm9rJ3MgY2FwYWJpbGl0aWVzIHdpdGggYSBuZXcgYXV0b3JlZ3Jlc3NpdmUgaW1hZ2UgZ2VuZXJhdGlvbiBtb2RlbCwgY29kZS1uYW1lZCBBdXJvcmEsIGF2YWlsYWJsZSBvbiB0aGUg8J2VjyBwbGF0Zm9ybS4KCldlJ3ZlIGVuaGFuY2VkIEdyb2sncyBpbWFnZSBnZW5lcmF0aW9uIGFiaWxpdGllcyB3aXRoIGEgbmV3IG1vZGVsLCBjb2RlLW5hbWVkIEF1cm9yYS4gQXVyb3JhIGlzIGFuIGF1dG9yZWdyZXNzaXZlIG1peHR1cmUtb2YtZXhwZXJ0cyBuZXR3b3JrIHRyYWluZWQgdG8gcHJlZGljdCB0aGUgbmV4dCB0b2tlbiBmcm9tIGludGVybGVhdmVkIHRleHQgYW5kIGltYWdlIGRhdGEuIFdlIHRyYWluZWQgdGhlIG1vZGVsIG9uIGJpbGxpb25zIG9mIGV4YW1wbGVzIGZyb20gdGhlIGludGVybmV0LCBnaXZpbmcgaXQgYSBkZWVwIHVuZGVyc3RhbmRpbmcgb2YgdGhlIHdvcmxkLiBBcyBhIHJlc3VsdCwgaXQgZXhjZWxzIGF0IHBob3RvcmVhbGlzdGljIHJlbmRlcmluZyBhbmQgcHJlY2lzZWx5IGZvbGxvd2luZyB0ZXh0IGluc3RydWN0aW9ucy4gQmV5b25kIHRleHQsIHRoZSBtb2RlbCBhbHNvIGhhcyBuYXRpdmUgc3VwcG9ydCBmb3IgbXVsdGltb2RhbCBpbnB1dCwgYWxsb3dpbmcgaXQgdG8gdGFrZSBpbnNwaXJhdGlvbiBmcm9tIG9yIGRpcmVjdGx5IGVkaXQgdXNlci1wcm92aWRlZCBpbWFnZXMuIiwsLEhvc3RlZCBhY2Nlc3MgKG5vIEFQSSksVW5pdGVkIFN0YXRlcyBvZiBBbWVyaWNhLCwsLCwsMjAyNS0xMS0yOCAxMTo1Mzo0NCswMDowMCwsLCwsLEluZHVzdHJ5LCwsLCxVbnJlbGVhc2VkLCwsLCwsLCwsLCwsLE5vCkxsYW1hIDMuMyA3MEIsTGFuZ3VhZ2UsIkxhbmd1YWdlIG1vZGVsaW5nL2dlbmVyYXRpb24sUXVlc3Rpb24gYW5zd2VyaW5nLFRyYW5zbGF0aW9uLENvZGUgZ2VuZXJhdGlvbiIsTWV0YSBBSSwsMjAyNC0xMi0wNixNZXRhIExsYW1hIDMuMyBtdWx0aWxpbmd1YWwgbGFyZ2UgbGFuZ3VhZ2UgbW9kZWwgKExMTSkgLGh0dHBzOi8vd3d3LmxsYW1hLmNvbS9kb2NzL21vZGVsLWNhcmRzLWFuZC1wcm9tcHQtZm9ybWF0cy9sbGFtYTNfMy8sLFRyYWluaW5nIGNvc3QsLDcwMDAwMDAwMDAwLjAsNzBCLDYuODY0OTc2OGUrMjQsIjZORCA9IDYgRkxPUCAvIHBhcmFtZXRlciAvIHRva2VuICogNzAqMTBeOSBwYXJhbWV0ZXJzICogMTUqMTBeMTIgdG9rZW5zID0gNi4zZSsyNCBGTE9QCgo3MDAwMDAwIEdQVS1ob3VycyAqIDM2MDAgc2VjIC8gaG91ciAqIDk4OTUwMDAwMDAwMDAwMCBGTE9QIC8gc2Vjb25kICogMC4zIFthc3N1bWVkIHV0aWxpemF0aW9uXT0gNy40ODA2MmUrMjQgRkxPUAoKc3FydCg3LjQ4MDYyZSsyNCo2LjNlKzI0KSA9IDYuODY0OTc2OGUrMjQiLDE1MDAwMDAwMDAwMDAwLCIiIk92ZXJ2aWV3OiBMbGFtYSAzLjMgd2FzIHByZXRyYWluZWQgb24gfjE1IHRyaWxsaW9uIHRva2VucyBvZiBkYXRhIGZyb20gcHVibGljbHkgYXZhaWxhYmxlIHNvdXJjZXMuIFRoZSBmaW5lLXR1bmluZyBkYXRhIGluY2x1ZGVzIHB1YmxpY2x5IGF2YWlsYWJsZSBpbnN0cnVjdGlvbiBkYXRhc2V0cywgYXMgd2VsbCBhcyBvdmVyIDI1TSBzeW50aGV0aWNhbGx5IGdlbmVyYXRlZCBleGFtcGxlcy4KCkRhdGEgRnJlc2huZXNzOiBUaGUgcHJldHJhaW5pbmcgZGF0YSBoYXMgYSBjdXRvZmYgb2YgRGVjZW1iZXIgMjAyMy4iIiIsLCIiIlRyYWluaW5nIHV0aWxpemVkIGEgY3VtdWxhdGl2ZSBvZiAzOS4zTSBHUFUgaG91cnMgb2YgY29tcHV0YXRpb24gb24gSDEwMC04MEdCIChURFAgb2YgNzAwVykgdHlwZSBoYXJkd2FyZSwgcGVyIHRoZSB0YWJsZSBiZWxvdy4gVHJhaW5pbmcgdGltZSBpcyB0aGUgdG90YWwgR1BVIHRpbWUgcmVxdWlyZWQgZm9yIHRyYWluaW5nIGVhY2ggbW9kZWwgYW5kIHBvd2VyIGNvbnN1bXB0aW9uIGlzIHRoZSBwZWFrIHBvd2VyIGNhcGFjaXR5IHBlciBHUFUgZGV2aWNlIHVzZWQsIGFkanVzdGVkIGZvciBwb3dlciB1c2FnZSBlZmZpY2llbmN5LiIiCgpMbGFtYSAzLjMgNzBCOiBUcmFpbmluZyBUaW1lIChHUFUgaG91cnMpOiA3TQoiLE5WSURJQSBIMTAwIFNYTTUgODBHQiwsQ29uZmlkZW50LCJUaGUgTWV0YSBMbGFtYSAzLjMgbXVsdGlsaW5ndWFsIGxhcmdlIGxhbmd1YWdlIG1vZGVsIChMTE0pIGlzIGEgcHJldHJhaW5lZCBhbmQgaW5zdHJ1Y3Rpb24gdHVuZWQgZ2VuZXJhdGl2ZSBtb2RlbCBpbiA3MEIgKHRleHQgaW4vdGV4dCBvdXQpLiBUaGUgTGxhbWEgMy4zIGluc3RydWN0aW9uIHR1bmVkIHRleHQgb25seSBtb2RlbCBpcyBvcHRpbWl6ZWQgZm9yIG11bHRpbGluZ3VhbCBkaWFsb2d1ZSB1c2UgY2FzZXMgYW5kIG91dHBlcmZvcm1zIG1hbnkgb2YgdGhlIGF2YWlsYWJsZSBvcGVuIHNvdXJjZSBhbmQgY2xvc2VkIGNoYXQgbW9kZWxzIG9uIGNvbW1vbiBpbmR1c3RyeSBiZW5jaG1hcmtzLgoKTW9kZWwgZGV2ZWxvcGVyOiBNZXRhCgpNb2RlbCBBcmNoaXRlY3R1cmU6IExsYW1hIDMuMyBpcyBhbiBhdXRvLXJlZ3Jlc3NpdmUgbGFuZ3VhZ2UgbW9kZWwgdGhhdCB1c2VzIGFuIG9wdGltaXplZCB0cmFuc2Zvcm1lciBhcmNoaXRlY3R1cmUuIFRoZSB0dW5lZCB2ZXJzaW9ucyB1c2Ugc3VwZXJ2aXNlZCBmaW5lLXR1bmluZyAoU0ZUKSBhbmQgcmVpbmZvcmNlbWVudCBsZWFybmluZyB3aXRoIGh1bWFuIGZlZWRiYWNrIChSTEhGKSB0byBhbGlnbiB3aXRoIGh1bWFuIHByZWZlcmVuY2VzIGZvciBoZWxwZnVsbmVzcyBhbmQgc2FmZXR5LiIsLCxPcGVuIHdlaWdodHMgKHJlc3RyaWN0ZWQgdXNlKSxVbml0ZWQgU3RhdGVzIG9mIEFtZXJpY2EsLCwsLCwyMDI1LTExLTI4IDExOjUzOjQ0KzAwOjAwLCwsLCwsSW5kdXN0cnksLCw3LjQ4MDYyZSsyNCw3MDAwMDAwLjAsVW5yZWxlYXNlZCwiTGljZW5zZSBBIGN1c3RvbSBjb21tZXJjaWFsIGxpY2Vuc2UsIHRoZSBMbGFtYSAzLjMgQ29tbXVuaXR5IExpY2Vuc2UgQWdyZWVtZW50LCBpcyBhdmFpbGFibGUgYXQ6IGh0dHBzOi8vZ2l0aHViLmNvbS9tZXRhLWxsYW1hL2xsYW1hLW1vZGVscy9ibG9iL21haW4vbW9kZWxzL2xsYW1hM18zL0xJQ0VOU0UKCiIiTGxhbWEgMy4zIGlzIGludGVuZGVkIGZvciBjb21tZXJjaWFsIGFuZCByZXNlYXJjaCB1c2UgaW4gbXVsdGlwbGUgbGFuZ3VhZ2VzLiIiIixUcnVlLCwsLCwsIk9wZXJhdGlvbiBjb3VudGluZyxIYXJkd2FyZSIsLCwsLFllcwpJbnRlcm5WTDJfNS0yNkIsIk11bHRpbW9kYWwsTGFuZ3VhZ2UsVmlzaW9uIiwiVmlzdWFsIHF1ZXN0aW9uIGFuc3dlcmluZyxMYW5ndWFnZSBtb2RlbGluZy9nZW5lcmF0aW9uIiwiU2hhbmdoYWkgQUkgTGFiLFNlbnNlVGltZSxUc2luZ2h1YSBVbml2ZXJzaXR5LE5hbmppbmcgVW5pdmVyc2l0eSxGdWRhbiBVbml2ZXJzaXR5LENoaW5lc2UgVW5pdmVyc2l0eSBvZiBIb25nIEtvbmcgKENVSEspLFNoYW5naGFpIEppYW8gVG9uZyBVbml2ZXJzaXR5IiwiWmhlIENoZW4sIFdlaXl1biBXYW5nLCBZdWUgQ2FvLCBZYW5nemhvdSBMaXUsIFpoYW5nd2VpIEdhbywgRXJmZWkgQ3VpLCBKaW5ndW8gWmh1LCBTaGVuZ2xvbmcgWWUsIEhhbyBUaWFuLCBaaGFveWFuZyBMaXUsIExpeGluIEd1LCBYdWVodWkgV2FuZywgUWluZ3l1biBMaSwgWWltaW4gUmVuLCBaaXh1YW4gQ2hlbiwgSmlhcGVuZyBMdW8sIEppYWhhbyBXYW5nLCBUYW4gSmlhbmcsIEJvIFdhbmcsIENvbmdodWkgSGUsIEJvdGlhbiBTaGksIFhpbmdjaGVuZyBaaGFuZywgSGFuIEx2LCBZaSBXYW5nLCBXZW5xaSBTaGFvLCBQZWkgQ2h1LCBaaG9uZ3lpbmcgVHUsIFRvbmcgSGUsIFpoaXlvbmcgV3UsIEh1aXBlbmcgRGVuZywgSmlheWUgR2UsIEthaSBDaGVuLCBLYWlwZW5nIFpoYW5nLCBMaW1pbiBXYW5nLCBNaW4gRG91LCBMZXdlaSBMdSwgWGl6aG91IFpodSwgVG9uZyBMdSwgRGFodWEgTGluLCBZdSBRaWFvLCBKaWZlbmcgRGFpLCBXZW5oYWkgV2FuZwoiLDIwMjQtMTItMDYsIkV4cGFuZGluZyBQZXJmb3JtYW5jZSBCb3VuZGFyaWVzIG9mIE9wZW4tU291cmNlIE11bHRpbW9kYWwgTW9kZWxzIHdpdGggTW9kZWwsIERhdGEsIGFuZCBUZXN0LVRpbWUgU2NhbGluZwoiLGh0dHBzOi8vYXJ4aXYub3JnL2Ficy8yNDEyLjA1MjcxLDE0NjguMCwsLDI1NTAwMDAwMDAwLjAsMjUuNUIsLCwyMjEwMDAwMDAwMDAs4oi8MjIxQiB0b2tlbnMsLCwsLENvbmZpZGVudCwiV2UgaW50cm9kdWNlIEludGVyblZMIDIuNSwgYW4gYWR2YW5jZWQgbXVsdGltb2RhbCBsYXJnZSBsYW5ndWFnZSBtb2RlbCAoTUxMTSkgc2VyaWVzIHRoYXQgYnVpbGRzIHVwb24gSW50ZXJuVkwgMi4wLCBtYWludGFpbmluZyBpdHMgY29yZSBtb2RlbCBhcmNoaXRlY3R1cmUgd2hpbGUgaW50cm9kdWNpbmcgc2lnbmlmaWNhbnQgZW5oYW5jZW1lbnRzIGluIHRyYWluaW5nIGFuZCB0ZXN0aW5nIHN0cmF0ZWdpZXMgYXMgd2VsbCBhcyBkYXRhIHF1YWxpdHkuIEluIHRoaXMgd29yaywgd2UgZGVsdmUgaW50byB0aGUgcmVsYXRpb25zaGlwIGJldHdlZW4gbW9kZWwgc2NhbGluZyBhbmQgcGVyZm9ybWFuY2UsIHN5c3RlbWF0aWNhbGx5IGV4cGxvcmluZyB0aGUgcGVyZm9ybWFuY2UgdHJlbmRzIGluIHZpc2lvbiBlbmNvZGVycywgbGFuZ3VhZ2UgbW9kZWxzLCBkYXRhc2V0IHNpemVzLCBhbmQgdGVzdC10aW1lIGNvbmZpZ3VyYXRpb25zLiBUaHJvdWdoIGV4dGVuc2l2ZSBldmFsdWF0aW9ucyBvbiBhIHdpZGUgcmFuZ2Ugb2YgYmVuY2htYXJrcywgaW5jbHVkaW5nIG11bHRpLWRpc2NpcGxpbmUgcmVhc29uaW5nLCBkb2N1bWVudCB1bmRlcnN0YW5kaW5nLCBtdWx0aS1pbWFnZSAvIHZpZGVvIHVuZGVyc3RhbmRpbmcsIHJlYWwtd29ybGQgY29tcHJlaGVuc2lvbiwgbXVsdGltb2RhbCBoYWxsdWNpbmF0aW9uIGRldGVjdGlvbiwgdmlzdWFsIGdyb3VuZGluZywgbXVsdGlsaW5ndWFsIGNhcGFiaWxpdGllcywgYW5kIHB1cmUgbGFuZ3VhZ2UgcHJvY2Vzc2luZywgSW50ZXJuVkwgMi41IGV4aGliaXRzIGNvbXBldGl0aXZlIHBlcmZvcm1hbmNlLCByaXZhbGluZyBsZWFkaW5nIGNvbW1lcmNpYWwgbW9kZWxzIHN1Y2ggYXMgR1BULTRvIGFuZCBDbGF1ZGUtMy41LVNvbm5ldC4gTm90YWJseSwgb3VyIG1vZGVsIGlzIHRoZSBmaXJzdCBvcGVuLXNvdXJjZSBNTExNcyB0byBzdXJwYXNzIDcwJSBvbiB0aGUgTU1NVSBiZW5jaG1hcmssIGFjaGlldmluZyBhIDMuNy1wb2ludCBpbXByb3ZlbWVudCB0aHJvdWdoIENoYWluLW9mLVRob3VnaHQgKENvVCkgcmVhc29uaW5nIGFuZCBzaG93Y2FzaW5nIHN0cm9uZyBwb3RlbnRpYWwgZm9yIHRlc3QtdGltZSBzY2FsaW5nLiBXZSBob3BlIHRoaXMgbW9kZWwgY29udHJpYnV0ZXMgdG8gdGhlIG9wZW4tc291cmNlIGNvbW11bml0eSBieSBzZXR0aW5nIG5ldyBzdGFuZGFyZHMgZm9yIGRldmVsb3BpbmcgYW5kIGFwcGx5aW5nIG11bHRpbW9kYWwgQUkgc3lzdGVtcy4gSHVnZ2luZ0ZhY2UgZGVtbyBzZWUgaHR0cHM6Ly9odWdnaW5nZmFjZS5jby9zcGFjZXMvT3BlbkdWTGFiL0ludGVyblZMIiwxLjAsLE9wZW4gd2VpZ2h0cyAodW5yZXN0cmljdGVkKSwiQ2hpbmEsSG9uZyBLb25nLENoaW5hLENoaW5hLENoaW5hLEhvbmcgS29uZyxDaGluYSIsIkludGVybkxNMi41LEludGVyblZpVC02QiIsMS4xODE4Njc4ZSsyMiwiU3RhZ2UgMTogMzFCIHRva2VucyAoTUxQIHByb2plY3RvciAxMTYuNDNNIHBhcmFtZXRlcnMgKyAgaHR0cHM6Ly9pbnRlcm52bC5naXRodWIuaW8vYmxvZy8yMDI0LTEyLTA1LUludGVyblZMLTIuNSkKU3RhZ2UgMjogMTQ2QiB0b2tlbnMgKFZpVCA1LjU0QiArIE1MUCBwcm9qZWN0b3IgMTE2LjQzTSkKU3RhZ2UgMzogNDRCIHRva2VucyAoZnVsbCBtb2RlbCkKCjYgRkxPUCAvIHBhcmFtZXRlciAvIHRva2VuICogKDExNi40MyAqIDEwXjYgcGFyYW1ldGVycyAqICAzMSAqIDEwXjYgdG9rZW5zICArIDUuNjU2ICogMTBeOSBwYXJhbWV0ZXJzICogMTQ2ICogMTBeOSB0b2tlbnMgKyAyNiAqIDEwXjkgcGFyYW1ldGVycyAqIDQ0ICogMTBeOSB0b2tlbnMpID0gMS4xODE4Njc4ZSsyMiBGTE9QIiwsLDIwMjYtMDUtMjUgMTI6MzM6NTQrMDA6MDAsLCwsLCwiQWNhZGVtaWEsSW5kdXN0cnksQWNhZGVtaWEsQWNhZGVtaWEsQWNhZGVtaWEsQWNhZGVtaWEsQWNhZGVtaWEiLCwsLCxPcGVuIHNvdXJjZSwiTUlUIGxpY2Vuc2UKaHR0cHM6Ly9naXRodWIuY29tL09wZW5HVkxhYi9JbnRlcm5WTAoKIiJSZWxlYXNlIHRyYWluaW5nIC8gZXZhbHVhdGlvbiBjb2RlIGZvciBJbnRlcm5WTDIuNSBzZXJpZXMKIFN1cHBvcnQgbGlnZXIga2VybmVscyB0byBzYXZlIEdQVSBtZW1vcnkiIiBpcyBjaGVja2VkIG9mZgoKaHR0cHM6Ly9odWdnaW5nZmFjZS5jby9PcGVuR1ZMYWIvSW50ZXJuVkwyXzUtMjZCIiwsLCwsLCxPcGVyYXRpb24gY291bnRpbmcsT3BlbkdWTGFiLCwsLFllcwpJbnRlcm5WTDJfNS0zOEIsIk11bHRpbW9kYWwsTGFuZ3VhZ2UsVmlzaW9uIiwiVmlzdWFsIHF1ZXN0aW9uIGFuc3dlcmluZyxMYW5ndWFnZSBtb2RlbGluZy9nZW5lcmF0aW9uIiwiU2hhbmdoYWkgQUkgTGFiLFNlbnNlVGltZSxUc2luZ2h1YSBVbml2ZXJzaXR5LE5hbmppbmcgVW5pdmVyc2l0eSxGdWRhbiBVbml2ZXJzaXR5LENoaW5lc2UgVW5pdmVyc2l0eSBvZiBIb25nIEtvbmcgKENVSEspLFNoYW5naGFpIEppYW8gVG9uZyBVbml2ZXJzaXR5IiwiWmhlIENoZW4sIFdlaXl1biBXYW5nLCBZdWUgQ2FvLCBZYW5nemhvdSBMaXUsIFpoYW5nd2VpIEdhbywgRXJmZWkgQ3VpLCBKaW5ndW8gWmh1LCBTaGVuZ2xvbmcgWWUsIEhhbyBUaWFuLCBaaGFveWFuZyBMaXUsIExpeGluIEd1LCBYdWVodWkgV2FuZywgUWluZ3l1biBMaSwgWWltaW4gUmVuLCBaaXh1YW4gQ2hlbiwgSmlhcGVuZyBMdW8sIEppYWhhbyBXYW5nLCBUYW4gSmlhbmcsIEJvIFdhbmcsIENvbmdodWkgSGUsIEJvdGlhbiBTaGksIFhpbmdjaGVuZyBaaGFuZywgSGFuIEx2LCBZaSBXYW5nLCBXZW5xaSBTaGFvLCBQZWkgQ2h1LCBaaG9uZ3lpbmcgVHUsIFRvbmcgSGUsIFpoaXlvbmcgV3UsIEh1aXBlbmcgRGVuZywgSmlheWUgR2UsIEthaSBDaGVuLCBLYWlwZW5nIFpoYW5nLCBMaW1pbiBXYW5nLCBNaW4gRG91LCBMZXdlaSBMdSwgWGl6aG91IFpodSwgVG9uZyBMdSwgRGFodWEgTGluLCBZdSBRaWFvLCBKaWZlbmcgRGFpLCBXZW5oYWkgV2FuZwoiLDIwMjQtMTItMDYsIkV4cGFuZGluZyBQZXJmb3JtYW5jZSBCb3VuZGFyaWVzIG9mIE9wZW4tU291cmNlIE11bHRpbW9kYWwgTW9kZWxzIHdpdGggTW9kZWwsIERhdGEsIGFuZCBUZXN0LVRpbWUgU2NhbGluZwoiLGh0dHBzOi8vYXJ4aXYub3JnL2Ficy8yNDEyLjA1MjcxLDE0NjguMCwsLDM4NDAwMDAwMDAwLjAsMzguNEIsLCwxNTEwMDAwMDAwMDAsIlN0YWdlIDE6IDEwN0IgdG9rZW5zClN0YWdlIDI6IDQ0QiB0b2tlbnMKCjE1MUIgdG9rZW5zIHRvdGFsIiwsLCwsQ29uZmlkZW50LCJXZSBpbnRyb2R1Y2UgSW50ZXJuVkwgMi41LCBhbiBhZHZhbmNlZCBtdWx0aW1vZGFsIGxhcmdlIGxhbmd1YWdlIG1vZGVsIChNTExNKSBzZXJpZXMgdGhhdCBidWlsZHMgdXBvbiBJbnRlcm5WTCAyLjAsIG1haW50YWluaW5nIGl0cyBjb3JlIG1vZGVsIGFyY2hpdGVjdHVyZSB3aGlsZSBpbnRyb2R1Y2luZyBzaWduaWZpY2FudCBlbmhhbmNlbWVudHMgaW4gdHJhaW5pbmcgYW5kIHRlc3Rpbmcgc3RyYXRlZ2llcyBhcyB3ZWxsIGFzIGRhdGEgcXVhbGl0eS4gSW4gdGhpcyB3b3JrLCB3ZSBkZWx2ZSBpbnRvIHRoZSByZWxhdGlvbnNoaXAgYmV0d2VlbiBtb2RlbCBzY2FsaW5nIGFuZCBwZXJmb3JtYW5jZSwgc3lzdGVtYXRpY2FsbHkgZXhwbG9yaW5nIHRoZSBwZXJmb3JtYW5jZSB0cmVuZHMgaW4gdmlzaW9uIGVuY29kZXJzLCBsYW5ndWFnZSBtb2RlbHMsIGRhdGFzZXQgc2l6ZXMsIGFuZCB0ZXN0LXRpbWUgY29uZmlndXJhdGlvbnMuIFRocm91Z2ggZXh0ZW5zaXZlIGV2YWx1YXRpb25zIG9uIGEgd2lkZSByYW5nZSBvZiBiZW5jaG1hcmtzLCBpbmNsdWRpbmcgbXVsdGktZGlzY2lwbGluZSByZWFzb25pbmcsIGRvY3VtZW50IHVuZGVyc3RhbmRpbmcsIG11bHRpLWltYWdlIC8gdmlkZW8gdW5kZXJzdGFuZGluZywgcmVhbC13b3JsZCBjb21wcmVoZW5zaW9uLCBtdWx0aW1vZGFsIGhhbGx1Y2luYXRpb24gZGV0ZWN0aW9uLCB2aXN1YWwgZ3JvdW5kaW5nLCBtdWx0aWxpbmd1YWwgY2FwYWJpbGl0aWVzLCBhbmQgcHVyZSBsYW5ndWFnZSBwcm9jZXNzaW5nLCBJbnRlcm5WTCAyLjUgZXhoaWJpdHMgY29tcGV0aXRpdmUgcGVyZm9ybWFuY2UsIHJpdmFsaW5nIGxlYWRpbmcgY29tbWVyY2lhbCBtb2RlbHMgc3VjaCBhcyBHUFQtNG8gYW5kIENsYXVkZS0zLjUtU29ubmV0LiBOb3RhYmx5LCBvdXIgbW9kZWwgaXMgdGhlIGZpcnN0IG9wZW4tc291cmNlIE1MTE1zIHRvIHN1cnBhc3MgNzAlIG9uIHRoZSBNTU1VIGJlbmNobWFyaywgYWNoaWV2aW5nIGEgMy43LXBvaW50IGltcHJvdmVtZW50IHRocm91Z2ggQ2hhaW4tb2YtVGhvdWdodCAoQ29UKSByZWFzb25pbmcgYW5kIHNob3djYXNpbmcgc3Ryb25nIHBvdGVudGlhbCBmb3IgdGVzdC10aW1lIHNjYWxpbmcuIFdlIGhvcGUgdGhpcyBtb2RlbCBjb250cmlidXRlcyB0byB0aGUgb3Blbi1zb3VyY2UgY29tbXVuaXR5IGJ5IHNldHRpbmcgbmV3IHN0YW5kYXJkcyBmb3IgZGV2ZWxvcGluZyBhbmQgYXBwbHlpbmcgbXVsdGltb2RhbCBBSSBzeXN0ZW1zLiBIdWdnaW5nRmFjZSBkZW1vIHNlZSBodHRwczovL2h1Z2dpbmdmYWNlLmNvL3NwYWNlcy9PcGVuR1ZMYWIvSW50ZXJuVkwiLDEuMCwsT3BlbiB3ZWlnaHRzICh1bnJlc3RyaWN0ZWQpLCJDaGluYSxIb25nIEtvbmcsQ2hpbmEsQ2hpbmEsQ2hpbmEsSG9uZyBLb25nLENoaW5hIiwiUXdlbjIuNSBJbnN0cnVjdCAoMzJCKSxJbnRlcm5WaVQtNkIiLDEuMDAzMjA1OWUrMjIsIlN0YWdlIDE6IDEwN0IgdG9rZW5zIChNTFAgcHJvamVjdG9yIC0gOTEuNzlNIHBhcmFtZXRlcnMgaHR0cHM6Ly9pbnRlcm52bC5naXRodWIuaW8vYmxvZy8yMDI0LTEyLTA1LUludGVyblZMLTIuNSkKU3RhZ2UgMjogNDRCIHRva2VucyAoZnVsbCBtb2RlbCkKCjYgRkxPUCAvIHBhcmFtZXRlciAvIHRva2VuICogKDkxLjc5ICogMTBeNiBwYXJhbWV0ZXJzICogIDEwNyAqIDEwXjYgdG9rZW5zICArIDM4ICogMTBeOSBwYXJhbWV0ZXJzICogNDQgKiAxMF45IHRva2VucykgPSAxLjAwMzIwNTllKzIyIEZMT1AiLCwsMjAyNi0wNS0yNSAxMjozMzo1NCswMDowMCwsLCwsLCJBY2FkZW1pYSxJbmR1c3RyeSxBY2FkZW1pYSxBY2FkZW1pYSxBY2FkZW1pYSxBY2FkZW1pYSxBY2FkZW1pYSIsLCwsLE9wZW4gc291cmNlLCJtaXQgbGljZW5zZQpodHRwczovL2h1Z2dpbmdmYWNlLmNvL09wZW5HVkxhYi9JbnRlcm5WTDJfNS0zOEIKCiIiVGhpcyBwcm9qZWN0IGlzIHJlbGVhc2VkIHVuZGVyIHRoZSBNSVQgTGljZW5zZS4gVGhpcyBwcm9qZWN0IHVzZXMgdGhlIHByZS10cmFpbmVkIFF3ZW4yLjUtMzJCLUluc3RydWN0IGFzIGEgY29tcG9uZW50LCB3aGljaCBpcyBsaWNlbnNlZCB1bmRlciB0aGUgQXBhY2hlIExpY2Vuc2UgMi4wLiIiCgpNSVQgbGljZW5zZQpodHRwczovL2dpdGh1Yi5jb20vT3BlbkdWTGFiL0ludGVyblZMCgoiIlJlbGVhc2UgdHJhaW5pbmcgLyBldmFsdWF0aW9uIGNvZGUgZm9yIEludGVyblZMMi41IHNlcmllcwogU3VwcG9ydCBsaWdlciBrZXJuZWxzIHRvIHNhdmUgR1BVIG1lbW9yeSIiIGlzIGNoZWNrZWQgb2ZmIiwsLCwsLCxPcGVyYXRpb24gY291bnRpbmcsT3BlbkdWTGFiLCwsLFllcwpJbnRlcm5WTDJfNS03OEIsIk11bHRpbW9kYWwsTGFuZ3VhZ2UsVmlzaW9uIiwiVmlzdWFsIHF1ZXN0aW9uIGFuc3dlcmluZyxMYW5ndWFnZSBtb2RlbGluZy9nZW5lcmF0aW9uLFF1ZXN0aW9uIGFuc3dlcmluZyxDaGFyYWN0ZXIgcmVjb2duaXRpb24gKE9DUikiLCJTaGFuZ2hhaSBBSSBMYWIsU2Vuc2VUaW1lLFRzaW5naHVhIFVuaXZlcnNpdHksTmFuamluZyBVbml2ZXJzaXR5LEZ1ZGFuIFVuaXZlcnNpdHksQ2hpbmVzZSBVbml2ZXJzaXR5IG9mIEhvbmcgS29uZyAoQ1VISyksU2hhbmdoYWkgSmlhbyBUb25nIFVuaXZlcnNpdHkiLCJaaGUgQ2hlbiwgV2VpeXVuIFdhbmcsIFl1ZSBDYW8sIFlhbmd6aG91IExpdSwgWmhhbmd3ZWkgR2FvLCBFcmZlaSBDdWksIEppbmd1byBaaHUsIFNoZW5nbG9uZyBZZSwgSGFvIFRpYW4sIFpoYW95YW5nIExpdSwgTGl4aW4gR3UsIFh1ZWh1aSBXYW5nLCBRaW5neXVuIExpLCBZaW1pbiBSZW4sIFppeHVhbiBDaGVuLCBKaWFwZW5nIEx1bywgSmlhaGFvIFdhbmcsIFRhbiBKaWFuZywgQm8gV2FuZywgQ29uZ2h1aSBIZSwgQm90aWFuIFNoaSwgWGluZ2NoZW5nIFpoYW5nLCBIYW4gTHYsIFlpIFdhbmcsIFdlbnFpIFNoYW8sIFBlaSBDaHUsIFpob25neWluZyBUdSwgVG9uZyBIZSwgWmhpeW9uZyBXdSwgSHVpcGVuZyBEZW5nLCBKaWF5ZSBHZSwgS2FpIENoZW4sIEthaXBlbmcgWmhhbmcsIExpbWluIFdhbmcsIE1pbiBEb3UsIExld2VpIEx1LCBYaXpob3UgWmh1LCBUb25nIEx1LCBEYWh1YSBMaW4sIFl1IFFpYW8sIEppZmVuZyBEYWksIFdlbmhhaSBXYW5nCiIsMjAyNC0xMi0wNiwiRXhwYW5kaW5nIFBlcmZvcm1hbmNlIEJvdW5kYXJpZXMgb2YgT3Blbi1Tb3VyY2UgTXVsdGltb2RhbCBNb2RlbHMgd2l0aCBNb2RlbCwgRGF0YSwgYW5kIFRlc3QtVGltZSBTY2FsaW5nCiIsaHR0cHM6Ly9hcnhpdi5vcmcvYWJzLzI0MTIuMDUyNzEsMTQ2OC4wLCwsNzg0MDAwMDAwMDAuMCw3OC40QiwsLDEyMDAwMDAwMDAwMCwiU3RhZ2UgMTogNzZCIHRva2VucwpTdGFnZSAyOiA0NEIgdG9rZW5zIiwsLCwsQ29uZmlkZW50LCJXZSBpbnRyb2R1Y2UgSW50ZXJuVkwgMi41LCBhbiBhZHZhbmNlZCBtdWx0aW1vZGFsIGxhcmdlIGxhbmd1YWdlIG1vZGVsIChNTExNKSBzZXJpZXMgdGhhdCBidWlsZHMgdXBvbiBJbnRlcm5WTCAyLjAsIG1haW50YWluaW5nIGl0cyBjb3JlIG1vZGVsIGFyY2hpdGVjdHVyZSB3aGlsZSBpbnRyb2R1Y2luZyBzaWduaWZpY2FudCBlbmhhbmNlbWVudHMgaW4gdHJhaW5pbmcgYW5kIHRlc3Rpbmcgc3RyYXRlZ2llcyBhcyB3ZWxsIGFzIGRhdGEgcXVhbGl0eS4gSW4gdGhpcyB3b3JrLCB3ZSBkZWx2ZSBpbnRvIHRoZSByZWxhdGlvbnNoaXAgYmV0d2VlbiBtb2RlbCBzY2FsaW5nIGFuZCBwZXJmb3JtYW5jZSwgc3lzdGVtYXRpY2FsbHkgZXhwbG9yaW5nIHRoZSBwZXJmb3JtYW5jZSB0cmVuZHMgaW4gdmlzaW9uIGVuY29kZXJzLCBsYW5ndWFnZSBtb2RlbHMsIGRhdGFzZXQgc2l6ZXMsIGFuZCB0ZXN0LXRpbWUgY29uZmlndXJhdGlvbnMuIFRocm91Z2ggZXh0ZW5zaXZlIGV2YWx1YXRpb25zIG9uIGEgd2lkZSByYW5nZSBvZiBiZW5jaG1hcmtzLCBpbmNsdWRpbmcgbXVsdGktZGlzY2lwbGluZSByZWFzb25pbmcsIGRvY3VtZW50IHVuZGVyc3RhbmRpbmcsIG11bHRpLWltYWdlIC8gdmlkZW8gdW5kZXJzdGFuZGluZywgcmVhbC13b3JsZCBjb21wcmVoZW5zaW9uLCBtdWx0aW1vZGFsIGhhbGx1Y2luYXRpb24gZGV0ZWN0aW9uLCB2aXN1YWwgZ3JvdW5kaW5nLCBtdWx0aWxpbmd1YWwgY2FwYWJpbGl0aWVzLCBhbmQgcHVyZSBsYW5ndWFnZSBwcm9jZXNzaW5nLCBJbnRlcm5WTCAyLjUgZXhoaWJpdHMgY29tcGV0aXRpdmUgcGVyZm9ybWFuY2UsIHJpdmFsaW5nIGxlYWRpbmcgY29tbWVyY2lhbCBtb2RlbHMgc3VjaCBhcyBHUFQtNG8gYW5kIENsYXVkZS0zLjUtU29ubmV0LiBOb3RhYmx5LCBvdXIgbW9kZWwgaXMgdGhlIGZpcnN0IG9wZW4tc291cmNlIE1MTE1zIHRvIHN1cnBhc3MgNzAlIG9uIHRoZSBNTU1VIGJlbmNobWFyaywgYWNoaWV2aW5nIGEgMy43LXBvaW50IGltcHJvdmVtZW50IHRocm91Z2ggQ2hhaW4tb2YtVGhvdWdodCAoQ29UKSByZWFzb25pbmcgYW5kIHNob3djYXNpbmcgc3Ryb25nIHBvdGVudGlhbCBmb3IgdGVzdC10aW1lIHNjYWxpbmcuIFdlIGhvcGUgdGhpcyBtb2RlbCBjb250cmlidXRlcyB0byB0aGUgb3Blbi1zb3VyY2UgY29tbXVuaXR5IGJ5IHNldHRpbmcgbmV3IHN0YW5kYXJkcyBmb3IgZGV2ZWxvcGluZyBhbmQgYXBwbHlpbmcgbXVsdGltb2RhbCBBSSBzeXN0ZW1zLiBIdWdnaW5nRmFjZSBkZW1vIHNlZSBodHRwczovL2h1Z2dpbmdmYWNlLmNvL3NwYWNlcy9PcGVuR1ZMYWIvSW50ZXJuVkwiLDEuMCwsT3BlbiB3ZWlnaHRzIChyZXN0cmljdGVkIHVzZSksIkNoaW5hLEhvbmcgS29uZyxDaGluYSxDaGluYSxDaGluYSxIb25nIEtvbmcsQ2hpbmEiLCJRd2VuMi41IEluc3RydWN0ICg3MkIpLEludGVyblZpVC02QiIsMi4wNjcwNDM3ZSsyMiwiU3RhZ2UgMTogNzZCIHRva2VucyAoTUxQIHByb2plY3RvciAtIDE3Mi4wMU0gcGFyYW1ldGVycyBodHRwczovL2ludGVybnZsLmdpdGh1Yi5pby9ibG9nLzIwMjQtMTItMDUtSW50ZXJuVkwtMi41LykKU3RhZ2UgMjogNDRCIHRva2VucyAoZnVsbCBtb2RlbCkKCjYgRkxPUCAvIHBhcmFtZXRlciAvIHRva2VuICogKDE3Mi4wMSAqIDEwXjYgcGFyYW1ldGVycyAqIDc2ICogMTBeOSB0b2tlbnMgKyA3OCoxMF45IHBhcmFtZXRlcnMgKiA0NCoxMF45IHRva2VucykgPSAyLjA2NzA0MzdlKzIyIEZMT1AiLCwsMjAyNi0wNS0yNSAxMjozMzo1NCswMDowMCwsLCwsLCJBY2FkZW1pYSxJbmR1c3RyeSxBY2FkZW1pYSxBY2FkZW1pYSxBY2FkZW1pYSxBY2FkZW1pYSxBY2FkZW1pYSIsLCwsLE9wZW4gc291cmNlLCJxd2VuIGxpY2Vuc2UgKDEwME0gTUFVIGNhcCkKaHR0cHM6Ly9odWdnaW5nZmFjZS5jby9PcGVuR1ZMYWIvSW50ZXJuVkwyXzUtNzhCCgoiIlRoaXMgcHJvamVjdCBpcyByZWxlYXNlZCB1bmRlciB0aGUgTUlUIExpY2Vuc2UuIFRoaXMgcHJvamVjdCB1c2VzIHRoZSBwcmUtdHJhaW5lZCBRd2VuMi41LTcyQi1JbnN0cnVjdCBhcyBhIGNvbXBvbmVudCwgd2hpY2ggaXMgbGljZW5zZWQgdW5kZXIgdGhlIFF3ZW4gTGljZW5zZS4iIgoKTUlUIGxpY2Vuc2UKaHR0cHM6Ly9naXRodWIuY29tL09wZW5HVkxhYi9JbnRlcm5WTAoKIiJSZWxlYXNlIHRyYWluaW5nIC8gZXZhbHVhdGlvbiBjb2RlIGZvciBJbnRlcm5WTDIuNSBzZXJpZXMKIFN1cHBvcnQgbGlnZXIga2VybmVscyB0byBzYXZlIEdQVSBtZW1vcnkiIiBpcyBjaGVja2VkIG9mZiIsLCwsLCwsT3BlcmF0aW9uIGNvdW50aW5nLE9wZW5HVkxhYiwsLCxZZXMKbzEsIkxhbmd1YWdlLE1hdGhlbWF0aWNzLE11bHRpbW9kYWwiLCJDb2RlIGdlbmVyYXRpb24sTGFuZ3VhZ2UgbW9kZWxpbmcvZ2VuZXJhdGlvbixRdWFudGl0YXRpdmUgcmVhc29uaW5nLENoYXQsUXVlc3Rpb24gYW5zd2VyaW5nLFRyYW5zbGF0aW9uLE1hdGhlbWF0aWNhbCByZWFzb25pbmciLE9wZW5BSSwsMjAyNC0xMi0wNSxJbnRyb2R1Y2luZyBDaGF0R1BUIFBybzogQnJvYWRlbmluZyB1c2FnZSBvZiBmcm9udGllciBBSS4saHR0cHM6Ly9vcGVuYWkuY29tL2luZGV4L2ludHJvZHVjaW5nLWNoYXRncHQtcHJvLywsIlNPVEEgaW1wcm92ZW1lbnQsU2lnbmlmaWNhbnQgdXNlIiwiU09UQSBpbiBHUFFBIGFtb25nIG90aGVyczogaHR0cHM6Ly9vcGVuYWkuY29tL2luZGV4L2xlYXJuaW5nLXRvLXJlYXNvbi13aXRoLWxsbXMvIAoKIiJ3ZSByZWNydWl0ZWQgZXhwZXJ0cyB3aXRoIFBoRHMgdG8gYW5zd2VyIEdQUUEtZGlhbW9uZCBxdWVzdGlvbnMuIFdlIGZvdW5kIHRoYXQgbzEgc3VycGFzc2VkIHRoZSBwZXJmb3JtYW5jZSBvZiB0aG9zZSBodW1hbiBleHBlcnRzLCBiZWNvbWluZyB0aGUgZmlyc3QgbW9kZWwgdG8gZG8gc28gb24gdGhpcyBiZW5jaG1hcmsuIiIKCiIiV2l0aCBpdHMgdmlzaW9uIHBlcmNlcHRpb24gY2FwYWJpbGl0aWVzIGVuYWJsZWQsIG8xIHNjb3JlZCA3OC4yJSBvbiBNTU1VLCBtYWtpbmcgaXQgdGhlIGZpcnN0IG1vZGVsIHRvIGJlIGNvbXBldGl0aXZlIHdpdGggaHVtYW4gZXhwZXJ0cy4iIiIsLCwsLCwsLCwsLFVua25vd24sIldlJ3ZlIGRldmVsb3BlZCBhIG5ldyBzZXJpZXMgb2YgQUkgbW9kZWxzIGRlc2lnbmVkIHRvIHNwZW5kIG1vcmUgdGltZSB0aGlua2luZyBiZWZvcmUgdGhleSByZXNwb25kLiBUaGV5IGNhbiByZWFzb24gdGhyb3VnaCBjb21wbGV4IHRhc2tzIGFuZCBzb2x2ZSBoYXJkZXIgcHJvYmxlbXMgdGhhbiBwcmV2aW91cyBtb2RlbHMgaW4gc2NpZW5jZSwgY29kaW5nLCBhbmQgbWF0aC4KClRvZGF5LCB3ZSBhcmUgcmVsZWFzaW5nIHRoZSBmaXJzdCBvZiB0aGlzIHNlcmllcyBpbiBDaGF0R1BUIGFuZCBvdXIgQVBJLiBUaGlzIGlzIGEgcHJldmlldyBhbmQgd2UgZXhwZWN0IHJlZ3VsYXIgdXBkYXRlcyBhbmQgaW1wcm92ZW1lbnRzLiBBbG9uZ3NpZGUgdGhpcyByZWxlYXNlLCB3ZeKAmXJlIGFsc28gaW5jbHVkaW5nIGV2YWx1YXRpb25zIGZvciB0aGUgbmV4dCB1cGRhdGUsIGN1cnJlbnRseSBpbiBkZXZlbG9wbWVudC4iLCwsQVBJIGFjY2VzcyxVbml0ZWQgU3RhdGVzIG9mIEFtZXJpY2EsLCwsLCwyMDI2LTAyLTEyIDAxOjQxOjA0KzAwOjAwLCwsLCwsSW5kdXN0cnksLCwsLFVucmVsZWFzZWQsLFRydWUsLCwsLCwsLCwsLE5vCk5WSUxBIDE1QiwiVmlzaW9uLExhbmd1YWdlLE11bHRpbW9kYWwsVmlkZW8iLCJWaXN1YWwgcXVlc3Rpb24gYW5zd2VyaW5nLFZpZGVvIGRlc2NyaXB0aW9uLExhbmd1YWdlIG1vZGVsaW5nL2dlbmVyYXRpb24sUXVlc3Rpb24gYW5zd2VyaW5nLENoYXJhY3RlciByZWNvZ25pdGlvbiAoT0NSKSIsIk5WSURJQSxNYXNzYWNodXNldHRzIEluc3RpdHV0ZSBvZiBUZWNobm9sb2d5IChNSVQpLFVuaXZlcnNpdHkgb2YgQ2FsaWZvcm5pYSAoVUMpIEJlcmtlbGV5LFVuaXZlcnNpdHkgb2YgQ2FsaWZvcm5pYSBTYW4gRGllZ28sVW5pdmVyc2l0eSBvZiBXYXNoaW5ndG9uLFRzaW5naHVhIFVuaXZlcnNpdHkiLCJaaGlqaWFuIExpdSwgTGlnZW5nIFpodSwgQmFpZmVuZyBTaGksIFpodW95YW5nIFpoYW5nLCBZdW1pbmcgTG91LCBTaGFuZyBZYW5nLCBIYW9jaGVuZyBYaSwgU2hpeWkgQ2FvLCBZdXhpYW4gR3UsIERhY2hlbmcgTGksIFhpdXl1IExpLCBZdW5oYW8gRmFuZywgWXVrYW5nIENoZW4sIENoZW5nLVl1IEhzaWVoLCBEZS1BbiBIdWFuZywgQW4tQ2hpZWggQ2hlbmcsIFZpc2h3ZXNoIE5hdGgsIEppbnlpIEh1LCBTaWZlaSBMaXUsIFJhbmpheSBLcmlzaG5hLCBEYWd1YW5nIFh1LCBYaWFvbG9uZyBXYW5nLCBQYXZsbyBNb2xjaGFub3YsIEphbiBLYXV0eiwgSG9uZ3h1IFlpbiwgU29uZyBIYW4sIFlhbyBMdSIsMjAyNC0xMi0wNSxOVklMQTogRWZmaWNpZW50IEZyb250aWVyIFZpc3VhbCBMYW5ndWFnZSBNb2RlbHMsaHR0cHM6Ly9hcnhpdi5vcmcvYWJzLzI0MTIuMDQ0NjgsLFNPVEEgaW1wcm92ZW1lbnQsIlRhYmxlIDgKaHR0cHM6Ly9naXRodWIuY29tL05WTGFicy9WSUxBCgpTT1RBIG9uIG1hbnkgYmVuY2htYXJrcyBhbW9uZyBtb2RlbHMgb2YgdGhlIHNhbWUgc2l6ZSwgYWJzb2x1dGUgU09UQSBvbiBTRUVEIiwxNTAwMDAwMDAwMC4wLDE1QiwsLCwsLCIiIldlIHRyYWluIGFsbCBtb2RlbHMgdXNpbmcgMTI4IE5WSURJQSBIMTAwIEdQVXMgd2l0aCBhIGdsb2JhbCBiYXRjaCBzaXplIG9mIDIwNDggYWNyb3NzIGFsbCBzdGFnZXMuIiIiLE5WSURJQSBIMTAwIFNYTTUgODBHQiwsQ29uZmlkZW50LCJWaXN1YWwgbGFuZ3VhZ2UgbW9kZWxzIChWTE1zKSBoYXZlIG1hZGUgc2lnbmlmaWNhbnQgYWR2YW5jZXMgaW4gYWNjdXJhY3kgaW4gcmVjZW50IHllYXJzLiBIb3dldmVyLCB0aGVpciBlZmZpY2llbmN5IGhhcyByZWNlaXZlZCBtdWNoIGxlc3MgYXR0ZW50aW9uLiBUaGlzIHBhcGVyIGludHJvZHVjZXMgTlZJTEEsIGEgZmFtaWx5IG9mIG9wZW4gVkxNcyBkZXNpZ25lZCB0</x:v>
      </x:c>
    </x:row>
    <x:row r="67" ht="18" customHeight="1">
      <x:c r="A67" s="17" t="n">
        <x:v>62</x:v>
      </x:c>
      <x:c r="B67" s="17" t="n">
        <x:v>310</x:v>
      </x:c>
      <x:c r="C67" s="160" t="str">
        <x:v>byBvcHRpbWl6ZSBib3RoIGVmZmljaWVuY3kgYW5kIGFjY3VyYWN5LiBCdWlsZGluZyBvbiB0b3Agb2YgVklMQSwgd2UgaW1wcm92ZSBpdHMgbW9kZWwgYXJjaGl0ZWN0dXJlIGJ5IGZpcnN0IHNjYWxpbmcgdXAgdGhlIHNwYXRpYWwgYW5kIHRlbXBvcmFsIHJlc29sdXRpb25zLCBhbmQgdGhlbiBjb21wcmVzc2luZyB2aXN1YWwgdG9rZW5zLiBUaGlzICIic2NhbGUtdGhlbi1jb21wcmVzcyIiIGFwcHJvYWNoIGVuYWJsZXMgTlZJTEEgdG8gZWZmaWNpZW50bHkgcHJvY2VzcyBoaWdoLXJlc29sdXRpb24gaW1hZ2VzIGFuZCBsb25nIHZpZGVvcy4gV2UgYWxzbyBjb25kdWN0IGEgc3lzdGVtYXRpYyBpbnZlc3RpZ2F0aW9uIHRvIGVuaGFuY2UgdGhlIGVmZmljaWVuY3kgb2YgTlZJTEEgdGhyb3VnaG91dCBpdHMgZW50aXJlIGxpZmVjeWNsZSwgZnJvbSB0cmFpbmluZyBhbmQgZmluZS10dW5pbmcgdG8gZGVwbG95bWVudC4gTlZJTEEgbWF0Y2hlcyBvciBzdXJwYXNzZXMgdGhlIGFjY3VyYWN5IG9mIG1hbnkgbGVhZGluZyBvcGVuIGFuZCBwcm9wcmlldGFyeSBWTE1zIGFjcm9zcyBhIHdpZGUgcmFuZ2Ugb2YgaW1hZ2UgYW5kIHZpZGVvIGJlbmNobWFya3MuIEF0IHRoZSBzYW1lIHRpbWUsIGl0IHJlZHVjZXMgdHJhaW5pbmcgY29zdHMgYnkgNC41WCwgZmluZS10dW5pbmcgbWVtb3J5IHVzYWdlIGJ5IDMuNFgsIHByZS1maWxsaW5nIGxhdGVuY3kgYnkgMS42LTIuMlgsIGFuZCBkZWNvZGluZyBsYXRlbmN5IGJ5IDEuMi0yLjhYLiBXZSB3aWxsIHNvb24gbWFrZSBvdXIgY29kZSBhbmQgbW9kZWxzIGF2YWlsYWJsZSB0byBmYWNpbGl0YXRlIHJlcHJvZHVjaWJpbGl0eS4iLCwsT3BlbiB3ZWlnaHRzIChub24tY29tbWVyY2lhbCksIlVuaXRlZCBTdGF0ZXMgb2YgQW1lcmljYSxVbml0ZWQgU3RhdGVzIG9mIEFtZXJpY2EsVW5pdGVkIFN0YXRlcyBvZiBBbWVyaWNhLFVuaXRlZCBTdGF0ZXMgb2YgQW1lcmljYSxVbml0ZWQgU3RhdGVzIG9mIEFtZXJpY2EsQ2hpbmEiLCwsLDEyOC4wLCwyMDI1LTExLTI4IDExOjUzOjQ0KzAwOjAwLCwsLCwsIkluZHVzdHJ5LEFjYWRlbWlhLEFjYWRlbWlhLEFjYWRlbWlhLEFjYWRlbWlhLEFjYWRlbWlhIiwsLCwsLCJDcmVhdGl2ZSBDb21tb25zIEF0dHJpYnV0aW9uIE5vbiBDb21tZXJjaWFsIDQuMAoKaHR0cHM6Ly9odWdnaW5nZmFjZS5jby9FZmZpY2llbnQtTGFyZ2UtTW9kZWwvTlZJTEEtMTVCIiwsLCxGUDgsLDE3NjIwNy45ODk4MzY3NTY4LCxFZmZpY2llbnQtTGFyZ2UtTW9kZWwsLCwsWWVzCk5WSUxBIDhCLCJWaXNpb24sTGFuZ3VhZ2UsTXVsdGltb2RhbCxWaWRlbyIsIlZpc3VhbCBxdWVzdGlvbiBhbnN3ZXJpbmcsVmlkZW8gZGVzY3JpcHRpb24iLCJOVklESUEsTWFzc2FjaHVzZXR0cyBJbnN0aXR1dGUgb2YgVGVjaG5vbG9neSAoTUlUKSxVbml2ZXJzaXR5IG9mIENhbGlmb3JuaWEgKFVDKSBCZXJrZWxleSxVbml2ZXJzaXR5IG9mIENhbGlmb3JuaWEgU2FuIERpZWdvLFVuaXZlcnNpdHkgb2YgV2FzaGluZ3RvbixUc2luZ2h1YSBVbml2ZXJzaXR5IiwiWmhpamlhbiBMaXUsIExpZ2VuZyBaaHUsIEJhaWZlbmcgU2hpLCBaaHVveWFuZyBaaGFuZywgWXVtaW5nIExvdSwgU2hhbmcgWWFuZywgSGFvY2hlbmcgWGksIFNoaXlpIENhbywgWXV4aWFuIEd1LCBEYWNoZW5nIExpLCBYaXV5dSBMaSwgWXVuaGFvIEZhbmcsIFl1a2FuZyBDaGVuLCBDaGVuZy1ZdSBIc2llaCwgRGUtQW4gSHVhbmcsIEFuLUNoaWVoIENoZW5nLCBWaXNod2VzaCBOYXRoLCBKaW55aSBIdSwgU2lmZWkgTGl1LCBSYW5qYXkgS3Jpc2huYSwgRGFndWFuZyBYdSwgWGlhb2xvbmcgV2FuZywgUGF2bG8gTW9sY2hhbm92LCBKYW4gS2F1dHosIEhvbmd4dSBZaW4sIFNvbmcgSGFuLCBZYW8gTHUiLDIwMjQtMTItMDUsTlZJTEE6IEVmZmljaWVudCBGcm9udGllciBWaXN1YWwgTGFuZ3VhZ2UgTW9kZWxzLGh0dHBzOi8vYXJ4aXYub3JnL2Ficy8yNDEyLjA0NDY4LCwsLDgwMDAwMDAwMDAuMCw4QiwyLjI3OTQ1MThlKzIxLCIiIldlIHRyYWluIGFsbCBtb2RlbHMgdXNpbmcgMTI4IE5WSURJQSBIMTAwIEdQVXMgd2l0aCBhIGdsb2JhbCBiYXRjaCBzaXplIG9mIDIwNDggYWNyb3NzIGFsbCBzdGFnZXMuIiIKCmZyb20gRmlndXJlIDEKTlZJTEEgOEIgdGFrZXMgNC41eCB0aW1lcyBsZXNzIGdwdSBob3VycyB0aGFuIExMQVZBIE9uZVZpc2lvbiB3aGljaCBpcyByZXBvcnRlZCB0byB0YWtlIDQwMCBHUFUgZGF5cyAoIiJGb3IgZXhhbXBsZSwgdHJhaW5pbmcgYSBzdGF0ZS1vZi10aGUtYXJ0IDdCIFZMTSBbNV0gY2FuIHRha2UgdXAgdG8gNDAwIEdQVSBkYXlzIiIpCgo0MDAvNC41IH4gODkgR1BVIGRheXMgfiAyMTMzIEdQVSBob3VycwoKOTg5NTAwMDAwMDAwMDAwIEZMT1AgLyBzZWMgLyBHUFUgKiAyMTMzIEdQVSpob3VycyAqIDM2MDAgc2VjIC8gaG91ciAqIDAuMyBbYXNzdW1lZCB1dGlsaXphdGlvbl0gPSAyLjI3OTQ1MThlKzIxIEZMT1AKCkNvbmZpZGVuY2U6IExpa2VseSAocHJlY2lzaW9uIGlzIEZQOCBub3QgRlAxNiBhbmQgdXRpbGl6YXRpb24gY291bGQgYmUgZGlmZmVyZW50IGZyb20gMC4zKSIsNDc0ODg1NzkxNjYsMi4yNzk0NTE4ZSsyMSBGTE9QIC8gKDYqOCoxMF45KSA9IDQ3NDg4NTc5MTY2LjcgdG9rZW5zIH40N0IsMTYuNywiIiJXZSB0cmFpbiBhbGwgbW9kZWxzIHVzaW5nIDEyOCBOVklESUEgSDEwMCBHUFVzIHdpdGggYSBnbG9iYWwgYmF0Y2ggc2l6ZSBvZiAyMDQ4IGFjcm9zcyBhbGwgc3RhZ2VzLiIiCgpmcm9tIEZpZ3VyZSAxCk5WSUxBIDhCIHRha2VzIDQuNXggdGltZXMgbGVzcyBncHUgaG91cnMgdGhhbiBMTEFWQSBPbmVWaXNpb24gd2hpY2ggaXMgcmVwb3J0ZWQgdG8gdGFrZSA0MDAgR1BVIGRheXMgKCIiRm9yIGV4YW1wbGUsIHRyYWluaW5nIGEgc3RhdGUtb2YtdGhlLWFydCA3QiBWTE0gWzVdIGNhbiB0YWtlIHVwIHRvIDQwMCBHUFUgZGF5cyIiKQoKNDAwLzQuNSB+IDg5IEdQVSBkYXlzIH4gMjEzMyBHUFUgaG91cnMgfiAxNi43IGNsb2NrIGhvdXJzIixOVklESUEgSDEwMCBTWE01IDgwR0IsLExpa2VseSwiVmlzdWFsIGxhbmd1YWdlIG1vZGVscyAoVkxNcykgaGF2ZSBtYWRlIHNpZ25pZmljYW50IGFkdmFuY2VzIGluIGFjY3VyYWN5IGluIHJlY2VudCB5ZWFycy4gSG93ZXZlciwgdGhlaXIgZWZmaWNpZW5jeSBoYXMgcmVjZWl2ZWQgbXVjaCBsZXNzIGF0dGVudGlvbi4gVGhpcyBwYXBlciBpbnRyb2R1Y2VzIE5WSUxBLCBhIGZhbWlseSBvZiBvcGVuIFZMTXMgZGVzaWduZWQgdG8gb3B0aW1pemUgYm90aCBlZmZpY2llbmN5IGFuZCBhY2N1cmFjeS4gQnVpbGRpbmcgb24gdG9wIG9mIFZJTEEsIHdlIGltcHJvdmUgaXRzIG1vZGVsIGFyY2hpdGVjdHVyZSBieSBmaXJzdCBzY2FsaW5nIHVwIHRoZSBzcGF0aWFsIGFuZCB0ZW1wb3JhbCByZXNvbHV0aW9ucywgYW5kIHRoZW4gY29tcHJlc3NpbmcgdmlzdWFsIHRva2Vucy4gVGhpcyAiInNjYWxlLXRoZW4tY29tcHJlc3MiIiBhcHByb2FjaCBlbmFibGVzIE5WSUxBIHRvIGVmZmljaWVudGx5IHByb2Nlc3MgaGlnaC1yZXNvbHV0aW9uIGltYWdlcyBhbmQgbG9uZyB2aWRlb3MuIFdlIGFsc28gY29uZHVjdCBhIHN5c3RlbWF0aWMgaW52ZXN0aWdhdGlvbiB0byBlbmhhbmNlIHRoZSBlZmZpY2llbmN5IG9mIE5WSUxBIHRocm91Z2hvdXQgaXRzIGVudGlyZSBsaWZlY3ljbGUsIGZyb20gdHJhaW5pbmcgYW5kIGZpbmUtdHVuaW5nIHRvIGRlcGxveW1lbnQuIE5WSUxBIG1hdGNoZXMgb3Igc3VycGFzc2VzIHRoZSBhY2N1cmFjeSBvZiBtYW55IGxlYWRpbmcgb3BlbiBhbmQgcHJvcHJpZXRhcnkgVkxNcyBhY3Jvc3MgYSB3aWRlIHJhbmdlIG9mIGltYWdlIGFuZCB2aWRlbyBiZW5jaG1hcmtzLiBBdCB0aGUgc2FtZSB0aW1lLCBpdCByZWR1Y2VzIHRyYWluaW5nIGNvc3RzIGJ5IDQuNVgsIGZpbmUtdHVuaW5nIG1lbW9yeSB1c2FnZSBieSAzLjRYLCBwcmUtZmlsbGluZyBsYXRlbmN5IGJ5IDEuNi0yLjJYLCBhbmQgZGVjb2RpbmcgbGF0ZW5jeSBieSAxLjItMi44WC4gV2Ugd2lsbCBzb29uIG1ha2Ugb3VyIGNvZGUgYW5kIG1vZGVscyBhdmFpbGFibGUgdG8gZmFjaWxpdGF0ZSByZXByb2R1Y2liaWxpdHkuIiwsLE9wZW4gd2VpZ2h0cyAobm9uLWNvbW1lcmNpYWwpLCJVbml0ZWQgU3RhdGVzIG9mIEFtZXJpY2EsVW5pdGVkIFN0YXRlcyBvZiBBbWVyaWNhLFVuaXRlZCBTdGF0ZXMgb2YgQW1lcmljYSxVbml0ZWQgU3RhdGVzIG9mIEFtZXJpY2EsVW5pdGVkIFN0YXRlcyBvZiBBbWVyaWNhLENoaW5hIiwsLCwxMjguMCwsMjAyNS0xMS0yOCAxMTo1Mzo0NCswMDowMCwsLCwsLCJJbmR1c3RyeSxBY2FkZW1pYSxBY2FkZW1pYSxBY2FkZW1pYSxBY2FkZW1pYSxBY2FkZW1pYSIsLCwsMjEzMy4wLCwiQ3JlYXRpdmUgQ29tbW9ucyBBdHRyaWJ1dGlvbiBOb24gQ29tbWVyY2lhbCA0LjAKCmh0dHBzOi8vaHVnZ2luZ2ZhY2UuY28vRWZmaWNpZW50LUxhcmdlLU1vZGVsL05WSUxBLTE1QiIsLCwsRlA4LCwxNzYyMDcuOTg5ODM2NzU2OCxIYXJkd2FyZSxFZmZpY2llbnQtTGFyZ2UtTW9kZWwsLCwsWWVzCkluZmluaXR5LEltYWdlIGdlbmVyYXRpb24sIkltYWdlIGdlbmVyYXRpb24sVGV4dC10by1pbWFnZSIsQnl0ZURhbmNlLCJKaWFuIEhhbiwgSmlubGFpIExpdSwgWWkgSmlhbmcsIEJpbiBZYW4sIFl1cWkgWmhhbmcsIFplaHVhbiBZdWFuLCBCaW5neXVlIFBlbmcsIFhpYW9iaW5nIExpdSIsMjAyNC0xMi0wNSxJbmZpbml0eeKInjogU2NhbGluZyBCaXR3aXNlIEF1dG9SZWdyZXNzaXZlIE1vZGVsaW5nIGZvciBIaWdoLVJlc29sdXRpb24gSW1hZ2UgU3ludGhlc2lzLGh0dHBzOi8vYXJ4aXYub3JnL2Ficy8yNDEyLjA0NDMxdjEsMTcwLjAsU09UQSBpbXByb3ZlbWVudCwiSW5maW5pdHkgYWNoaWV2ZWQgYmVzdCBwZXJmb3JtYW5jZSBhdCBzZXZlcnJhdCB0ZXh0LXRvLWltYWdlIGJlbmNobWFya3MsIGluY2x1ZGluZyBHZW5FdmFsIGFuZCBJbWFnZVJld2FyZC4gCgoiIkluZmluaXR5IHNldHMgYSBuZXcgcmVjb3JkIGZvciBBdXRvUmVncmVzc2l2ZSBtb2RlbHMsIGFuZCBhbHNvIHN1cnBhc3NlcyBsZWFkaW5nIGRpZmZ1c2lvbiBtb2RlbHMgaW5jbHVkaW5nIFNEWExbNDNdLCBQaXhBcnQtU2lnbWFbMTJdLERBTEwtRTNbN10gYW5kIFN0YWJsZS1EaWZmdXNpb24gM1syMV0gb24gc2V2ZXJhbCBjaGFsbGVuZ2luZyB0ZXh0LXRvLWltYWdlIGJlbmNobWFya3MuIE5vdGFibHksIEluZmluaXR5IHN1cnBhc3NlcyBTRDMgYnkgaW1wcm92aW5nIHRoZSBHZW5FdmFsIGJlbmNobWFyayBzY29yZSBmcm9tIDAuNjIgdG8gMC43MywgSW1hZ2VSZXdhcmQgYmVuY2htYXJrIHNjb3JlIGZyb20gMC44NyB0byAwLjk2LCBIUFN2Mi4xIGJlbmNobWFyayBzY29yZSBmcm9tIDMwLjkgdG8gMzIuMywgYWNoaWV2aW5nIGEgd2luIHJhdGUgb2YgNjYlIGZvciBodW1hbiBldmFsdWF0aW9uIGFuZCBhIDIuNsOXIHJlZHVjdGlvbiBpbiBpbmZlcmVuY2UgbGF0ZW5jeSB3aXRoIHRoZSBzYW1lIG1vZGVsIHNpemUuIiIiLDIwMDAwMDAwMDAuMCwsLCwsLCwsLCxDb25maWRlbnQsIldlIHByZXNlbnQgSW5maW5pdHksIGEgQml0d2lzZSBWaXN1YWwgQXV0b1JlZ3Jlc3NpdmUgTW9kZWxpbmcgY2FwYWJsZSBvZiBnZW5lcmF0aW5nIGhpZ2gtcmVzb2x1dGlvbiwgcGhvdG9yZWFsaXN0aWMgaW1hZ2VzIGZvbGxvd2luZyBsYW5ndWFnZSBpbnN0cnVjdGlvbi4gSW5maW5pdHkgcmVkZWZpbmVzIHZpc3VhbCBhdXRvcmVncmVzc2l2ZSBtb2RlbCB1bmRlciBhIGJpdHdpc2UgdG9rZW4gcHJlZGljdGlvbiBmcmFtZXdvcmsgd2l0aCBhbiBpbmZpbml0ZS12b2NhYnVsYXJ5IHRva2VuaXplciAmIGNsYXNzaWZpZXIgYW5kIGJpdHdpc2Ugc2VsZi1jb3JyZWN0aW9uIG1lY2hhbmlzbSwgcmVtYXJrYWJseSBpbXByb3ZpbmcgdGhlIGdlbmVyYXRpb24gY2FwYWNpdHkgYW5kIGRldGFpbHMuIEJ5IHRoZW9yZXRpY2FsbHkgc2NhbGluZyB0aGUgdG9rZW5pemVyIHZvY2FidWxhcnkgc2l6ZSB0byBpbmZpbml0eSBhbmQgY29uY3VycmVudGx5IHNjYWxpbmcgdGhlIHRyYW5zZm9ybWVyIHNpemUsIG91ciBtZXRob2Qgc2lnbmlmaWNhbnRseSB1bmxlYXNoZXMgcG93ZXJmdWwgc2NhbGluZyBjYXBhYmlsaXRpZXMgY29tcGFyZWQgdG8gdmFuaWxsYSBWQVIuIEluZmluaXR5IHNldHMgYSBuZXcgcmVjb3JkIGZvciBhdXRvcmVncmVzc2l2ZSB0ZXh0LXRvLWltYWdlIG1vZGVscywgb3V0cGVyZm9ybWluZyB0b3AtdGllciBkaWZmdXNpb24gbW9kZWxzIGxpa2UgU0QzLU1lZGl1bSBhbmQgU0RYTC4gTm90YWJseSwgSW5maW5pdHkgc3VycGFzc2VzIFNEMy1NZWRpdW0gYnkgaW1wcm92aW5nIHRoZSBHZW5FdmFsIGJlbmNobWFyayBzY29yZSBmcm9tIDAuNjIgdG8gMC43MyBhbmQgdGhlIEltYWdlUmV3YXJkIGJlbmNobWFyayBzY29yZSBmcm9tIDAuODcgdG8gMC45NiwgYWNoaWV2aW5nIGEgd2luIHJhdGUgb2YgNjYlLiBXaXRob3V0IGV4dHJhIG9wdGltaXphdGlvbiwgSW5maW5pdHkgZ2VuZXJhdGVzIGEgaGlnaC1xdWFsaXR5IDEwMjR4MTAyNCBpbWFnZSBpbiAwLjggc2Vjb25kcywgbWFraW5nIGl0IDIuNnggZmFzdGVyIHRoYW4gU0QzLU1lZGl1bSBhbmQgZXN0YWJsaXNoaW5nIGl0IGFzIHRoZSBmYXN0ZXN0IHRleHQtdG8taW1hZ2UgbW9kZWwuIE1vZGVscyBhbmQgY29kZXMgd2lsbCBiZSByZWxlYXNlZCB0byBwcm9tb3RlIGZ1cnRoZXIgZXhwbG9yYXRpb24gb2YgSW5maW5pdHkgZm9yIHZpc3VhbCBnZW5lcmF0aW9uIGFuZCB1bmlmaWVkIHRva2VuaXplciBtb2RlbGluZy4iLCwsT3BlbiB3ZWlnaHRzICh1bnJlc3RyaWN0ZWQpLENoaW5hLCwsLCwsMjAyNi0wMS0wMSAxNDowNDoyMyswMDowMCwsLCwsLEluZHVzdHJ5LCwsLCxPcGVuIHNvdXJjZSwiTUlUIGxpY2Vuc2UKCmh0dHBzOi8vaHVnZ2luZ2ZhY2UuY28vRm91bmRhdGlvblZpc2lvbi9JbmZpbml0eQpodHRwczovL2dpdGh1Yi5jb20vRm91bmRhdGlvblZpc2lvbi9JbmZpbml0eSIsLCwsRlAxNiwsLCxGb3VuZGF0aW9uVmlzaW9uLCwsLFllcwpQbGVpYXMgMS4wIDM1MG0sTGFuZ3VhZ2UsIkxhbmd1YWdlIG1vZGVsaW5nL2dlbmVyYXRpb24sUXVlc3Rpb24gYW5zd2VyaW5nLFRyYW5zbGF0aW9uIixQbGVJQXMsLDIwMjQtMTItMDUsUGxlaWFzLXBpY28tMzUwbS1QcmV2aWV3LGh0dHBzOi8vaHVnZ2luZ2ZhY2UuY28vUGxlSUFzL1BsZWlhcy0zNTBtLVByZXZpZXcsLCwsMzUwMDAwMDAwLjAsIjM1ME0KIiwyLjY3ODg5ODJlKzIxLCI2IEZMT1AgLyBwYXJhbWV0ZXIgLyB0b2tlbiAqIDM1MCAqIDEwXjYgcGFyYW1ldGVycyAqIDEsMDg2LDMyNCw3MzYsMDAwIHRva2VucyA9IDIuMjgxMjgxOWUrMjEgRkxPUAoKOTg5NDAwMDAwMDAwMDAwIEZMT1AgLyBHUFUgLyBzZWMgW2JmMTYgYXNzdW1lZF0gKiA0NiBIT1VSUyAqIDM2MDAgc2VjIC8gaG91ciAqIDY0IEdQVXMgKiAwLjMgW2Fzc3VtZWQgdXRpbGl6YXRpb25dID0gMy4xNDU4MTcxZSsyMSBGTE9QCgpzcXJ0KDIuMjgxMjgxOWUrMjEqMy4xNDU4MTcxZSsyMSkgPSAyLjY3ODg5ODJlKzIxICIsLCIiIlRyYWluaW5nIHNjaGVkdWxlIGluY2x1ZGVzIDUxOCwwMDAgc3RlcHMgKGJhdGNoIHNpemUgMSwwMjQpIG9uIGEgZmlsdGVyZWQgYW5kIGVuaGFuY2VkIHZlcnNpb24gb2YgQ29tbW9uIENvcnB1cyAoMSwwODYsMzI0LDczNiwwMDAgdG9rZW5zKS4iIiIsNDYuMCwiIiJQbGVpYXMtcGljby0zNTBtLVByZXZpZXcgd2FzIGZ1bGx5IHByZXRyYWluZWQgYXQgSmVhbiBaYXkgb24gNjQgaDEwMHMgZm9yIDQ2IGhvdXJzIHdpdGggTmFub3Ryb24iIiIsTlZJRElBIEgxMDAgU1hNNSA4MEdCLCxDb25maWRlbnQsIkRlc2NyaXB0aW9uClBsZWlhcy1waWNvLTM1MG0tUHJldmlldyBpcyBhIHRyYW5zZm9ybWVyIGJhc2UgbW9kZWwsIGVudGlyZWx5IHByZXRyYWluZWQgZnJvbSBzY3JhdGNoLCB1c2luZyBhbiBhcmNoaXRlY3R1cmUgc2ltaWxhciB0byBMbGFtYS9HUFQtTmVveCBmb3IgZWFzaWVyIGRlcGxveW1lbnQvaW5mZXJlbmNlLgoKSXQgaW5jbHVkZXMgdGhlIGZvbGxvd2luZyBmZWF0dXJlcywgdGhhdCB3b3VsZCBhcHBseSB0byBhbnkgcmVzcG9uc2libHkgdHJhaW5lZCB2YXJpYW50OgoKT25seSB0cmFpbmVkIG9uIG9wZW4gZGF0YSB1bmRlciBhIHBlcm1pc3NpYmxlIGxpY2Vuc2UgYW5kIGluIGNvbXBsaWFuY2Ugd2l0aCB0aGUgRXVyb3BlYW4gQUkgQWN0LiBCeSBkZXNpZ24sIGFsbCBQbGVpYXMgbW9kZWwgYXJlIHVuYWJsZSB0byBvdXRwdXQgY29weXJpZ2h0ZWQgY29udGVudC4KRXh0ZW5zaXZlIG11bHRpbGluZ3VhbCBzdXBwb3J0IGZvciBtYWluIEV1cm9wZWFuIGxhbmd1YWdlcy4KQSBuZXcgdG9rZW5pemVyIGRlc2lnbmVkIGZvciBlbmhhbmNlZCBkb2N1bWVudCBwcm9jZXNzaW5nIHRhc2tzIGFuZCBiZXR0ZXIgbXVsdGlsaW5ndWFsIHN1cHBvcnQuCkV4dHJlbWVseSBsb3cgbGV2ZWwgb2YgdG94aWNpdHkgYW5kIHByb2JsZW1hdGljIGNvbnRlbnQuClBsZWlhcy1waWNvLTM1MG0tUHJldmlldyBoYXMgZGVtb25zdHJhdGVkIHVudXN1YWwgYWJpbGl0aWVzIGZvciBtdWx0aWxpbmd1YWwgZ2VuZXJhdGlvbiBpbiBpdHMgc2l6ZSByYW5nZS4gRnVsbHkgc3VwcG9ydGVkIGxhbmd1YWdlcyBpbmNsdWRlIEVuZ2xpc2gsIEZyZW5jaCwgU3BhbmlzaCwgR2VybWFuLCBJdGFsaWFuLCBEdXRjaCwgTGF0aW4gYW5kIFBvcnR1Z3Vlc2UuCgpHaXZlbiBpdHMgc2l6ZSwgUGxlaWFzLXBpY28tMzUwbS1QcmV2aWV3IGNhbiBydW4gb24gQ1BVIHdpdGhvdXQgYW55IGNvbXByZXNzaW9uIGxvc3MuIFdlIHByb3ZpZGUgYSBmaXJzdCBHR1VGIHZhcmlhbnQgYXMgcGFydCBvZiBvdXIgcmVsZWFzZS4iLDEuMCwsT3BlbiB3ZWlnaHRzICh1bnJlc3RyaWN0ZWQpLEZyYW5jZSwsLCw2NC4wLCwyMDI1LTExLTI4IDExOjUzOjQ0KzAwOjAwLCwsLCwsSW5kdXN0cnksLCwsLFVucmVsZWFzZWQsIkFwYWNoZSAyLjAgCgpodHRwczovL2h1Z2dpbmdmYWNlLmNvL1BsZUlBcy9QbGVpYXMtMzUwbS1QcmV2aWV3IiwsLCwsLDg4MTAzLjk5NDkxODM3ODQsIkhhcmR3YXJlLE9wZXJhdGlvbiBjb3VudGluZyIsUGxlSUFzLCwsLFllcwpQbGVpYXMgMS4wIDEuMkIsTGFuZ3VhZ2UsIkxhbmd1YWdlIG1vZGVsaW5nL2dlbmVyYXRpb24sUXVlc3Rpb24gYW5zd2VyaW5nLFRyYW5zbGF0aW9uIixQbGVJQXMsLDIwMjQtMTItMDUsUGxlaWFzLW5hbm8tMS4yYi1QcmV2aWV3ICxodHRwczovL2h1Z2dpbmdmYWNlLmNvL1BsZUlBcy9QbGVpYXMtMS4yYi1QcmV2aWV3LCwsLDEyMDAwMDAwMDAuMCwxLjJCLDIuOTc3MDc4N2UrMjIsIjYgRkxPUCAvIHBhcmFtZXRlciAvIHRva2VuICogMS4yICogMTBeOSBwYXJhbWV0ZXJzICogNSAqIDEwXjEyIHRva2VucyA9IDMuNmUrMjIgRkxPUAoKOTg5NDAwMDAwMDAwMDAwIEZMT1AgLyBHUFUgLyBzZWMgW2JmMTYgYXNzdW1lZF0gKiAxOTIgR1BVcyAqIDUgZGF5cyAqIDI0IGhvdXIgLyBkYXkgKiAzNjAwIHNlYyAvIGhvdXIgKiAwLjMgW2Fzc3VtZWQgdXRpbGl6YXRpb25dID0gMi40NjE5NDM4ZSsyMiBGTE9QCgpzcXJ0KDMuNmUrMjIqMi40NjE5NDM4ZSsyMikgPSAyLjk3NzA3ODdlKzIyICIsLCIiIlRyYWluaW5nIHNjaGVkdWxlIGluY2x1ZGVzIDUxOCwwMDAgc3RlcHMgKGJhdGNoIHNpemUgMSwwMjQpIG9uIG92ZXIgdGhyZWUgZXBvY2hzIChuZWFybHkgNSB0cmlsbGlvbnMgdG9rZW5zKToiIgoKIiwxMjAuMCwiIiJQbGVpYXMtbmFuby0xLjJiLVByZXZpZXcgd2FzIGZ1bGx5IHByZXRyYWluZWQgb24gVHJhY3RvQUkgb24gSVNFRyBHUFUgY2x1c3RlciBieSBOZWJpdXMgQUkgb24gMTkyIGgxMDBzIGZvciA1IGRheXMiIiIsTlZJRElBIEgxMDAgU1hNNSA4MEdCLCxDb25maWRlbnQsIkRlc2NyaXB0aW9uClBsZWlhcy1uYW5vLTEuMmItUHJldmlldyBpcyBhIHRyYW5zZm9ybWVyIGJhc2UgbW9kZWwsIGVudGlyZWx5IHByZXRyYWluZWQgZnJvbSBzY3JhdGNoLCB1c2luZyBhbiBhcmNoaXRlY3R1cmUgc2ltaWxhciB0byBMbGFtYS9HUFQtTmVveCBmb3IgZWFzaWVyIGRlcGxveW1lbnQvaW5mZXJlbmNlLgoKSXQgaW5jbHVkZXMgdGhlIGZvbGxvd2luZyBmZWF0dXJlcywgdGhhdCB3b3VsZCBhcHBseSB0byBhbnkgcmVzcG9uc2libHkgdHJhaW5lZCB2YXJpYW50OgoKT25seSB0cmFpbmVkIG9uIG9wZW4gZGF0YSB1bmRlciBhIHBlcm1pc3NpYmxlIGxpY2Vuc2UgYW5kIGluIGNvbXBsaWFuY2Ugd2l0aCB0aGUgRXVyb3BlYW4gQUkgQWN0LiBCeSBkZXNpZ24sIGFsbCBQbGVpYXMgbW9kZWwgYXJlIHVuYWJsZSB0byBvdXRwdXQgY29weXJpZ2h0ZWQgY29udGVudC4KRXh0ZW5zaXZlIG11bHRpbGluZ3VhbCBzdXBwb3J0IGZvciBtYWluIEV1cm9wZWFuIGxhbmd1YWdlcy4KQSBuZXcgdG9rZW5pemVyIGRlc2lnbmVkIGZvciBlbmhhbmNlZCBkb2N1bWVudCBwcm9jZXNzaW5nIHRhc2tzIGFuZCBiZXR0ZXIgbXVsdGlsaW5ndWFsIHN1cHBvcnQuCkV4dHJlbWVseSBsb3cgbGV2ZWwgb2YgdG94aWNpdHkgYW5kIHByb2JsZW1hdGljIGNvbnRlbnQuClBsZWlhcy1uYW5vLTEuMmItUHJldmlldyBoYXMgZGVtb25zdHJhdGVkIHVudXN1YWwgYWJpbGl0aWVzIGZvciBtdWx0aWxpbmd1YWwgZ2VuZXJhdGlvbiBpbiBpdHMgc2l6ZSByYW5nZS4gRnVsbHkgc3VwcG9ydGVkIGxhbmd1YWdlcyBpbmNsdWRlIEVuZ2xpc2gsIEZyZW5jaCwgU3BhbmlzaCwgR2VybWFuLCBJdGFsaWFuLCBEdXRjaCwgTGF0aW4gYW5kIFBvcnR1Z3Vlc2UuCgpHaXZlbiBpdHMgc2l6ZSwgUGxlaWFzLW5hbm8tMS4yYi1QcmV2aWV3IGNhbiBydW4gb24gQ1BVIHdpdGhvdXQgYW55IGNvbXByZXNzaW9uIGxvc3MuIFdlIHByb3ZpZGUgYSBmaXJzdCBHR1VGIHZhcmlhbnQgYXMgcGFydCBvZiBvdXIgcmVsZWFzZS4iLDMuMCwsT3BlbiB3ZWlnaHRzICh1bnJlc3RyaWN0ZWQpLEZyYW5jZSwsLCwxOTIuMCwsMjAyNS0xMS0yOCAxMTo1Mzo0NCswMDowMCxOZWJpdXMgQUksLCwsLEluZHVzdHJ5LCwsLCxVbnJlbGVhc2VkLCJBcGFjaGUgMi4wCgpodHRwczovL2h1Z2dpbmdmYWNlLmNvL1BsZUlBcy9QbGVpYXMtMzUwbS1QcmV2aWV3IiwsLCwsLDI2NDMxMS45ODQ3NTUxMzUyLCJIYXJkd2FyZSxPcGVyYXRpb24gY291bnRpbmciLFBsZUlBcywsLCxZZXMKR2VuaWUgMiwiR2FtZXMsVmlkZW8sM0QgbW9kZWxpbmciLCJWaWRlbyBnZW5lcmF0aW9uLFRleHQtdG8tdmlkZW8iLEdvb2dsZSBEZWVwTWluZCwiSmFjayBQYXJrZXItSG9sZGVyLCBQaGlsaXAgQmFsbCwgSmFrZSBCcnVjZSwgVmliaGF2YXJpIERhc2FnaSwgS3Jpc3RpYW4gSG9sc2hlaW1lciwgQ2hyaXN0b3MgS2FwbGFuaXMsIEFsZXhhbmRyZSBNb3VmYXJlaywgR3V5IFNjdWxseSwgSmVyZW15IFNoYXIsIEppbW15IFNoaSwgU3RlcGhlbiBTcGVuY2VyLCBKZXNzaWNhIFl1bmcsIE1pY2hhZWwgRGVubmlzLCBTdWx0YW4gS2VuamV5ZXYsIFNoYW5nYmFuZyBMb25nLCBWbGFkIE1uaWgsIEhhcnJpcyBDaGFuLCBNYXhpbWUgR2F6ZWF1LCBCb25uaWUgTGksIEZhYmlvIFBhcmRvLCBMdXl1IFdhbmcsIExlaSBaaGFuZywgRnJlZGVyaWMgQmVzc2UsIFRpbSBIYXJsZXksIEFubmEgTWl0ZW5rb3ZhLCBKYW5lIFdhbmcsIEplZmYgQ2x1bmUsIERlbWlzIEhhc3NhYmlzLCBSYWlhIEhhZHNlbGwsIEFkcmlhbiBCb2x0b24sIFNhdGluZGVyIFNpbmdoLCBUaW0gUm9ja3TDpHNjaGVsIiwyMDI0LTEyLTA0LEdlbmllIDI6IEEgbGFyZ2Utc2NhbGUgZm91bmRhdGlvbiB3b3JsZCBtb2RlbCxodHRwczovL2RlZXBtaW5kLmdvb2dsZS9kaXNjb3Zlci9ibG9nL2dlbmllLTItYS1sYXJnZS1zY2FsZS1mb3VuZGF0aW9uLXdvcmxkLW1vZGVsLywsLCwsLCwsLCwsLCwsVW5rbm93biwiVG9kYXkgd2UgaW50cm9kdWNlIEdlbmllIDIsIGEgZm91bmRhdGlvbiB3b3JsZCBtb2RlbCBjYXBhYmxlIG9mIGdlbmVyYXRpbmcgYW4gZW5kbGVzcyB2YXJpZXR5IG9mIGFjdGlvbi1jb250cm9sbGFibGUsIHBsYXlhYmxlIDNEIGVudmlyb25tZW50cyBmb3IgdHJhaW5pbmcgYW5kIGV2YWx1YXRpbmcgZW1ib2RpZWQgYWdlbnRzLiBCYXNlZCBvbiBhIHNpbmdsZSBwcm9tcHQgaW1hZ2UsIGl0IGNhbiBiZSBwbGF5ZWQgYnkgYSBodW1hbiBvciBBSSBhZ2VudCB1c2luZyBrZXlib2FyZCBhbmQgbW91c2UgaW5wdXRzLgoKR2FtZXMgcGxheSBhIGtleSByb2xlIGluIHRoZSB3b3JsZCBvZiBhcnRpZmljaWFsIGludGVsbGlnZW5jZSAoQUkpIHJlc2VhcmNoLiBUaGVpciBlbmdhZ2luZyBuYXR1cmUsIHVuaXF1ZSBibGVuZCBvZiBjaGFsbGVuZ2VzLCBhbmQgbWVhc3VyYWJsZSBwcm9ncmVzcyBtYWtlIHRoZW0gaWRlYWwgZW52aXJvbm1lbnRzIHRvIHNhZmVseSB0ZXN0IGFuZCBhZHZhbmNlIEFJIGNhcGFiaWxpdGllcy4KCkluZGVlZCwgZ2FtZXMgaGF2ZSBiZWVuIGltcG9ydGFudCB0byBHb29nbGUgRGVlcE1pbmQgc2luY2Ugb3VyIGZvdW5kaW5nLiBGcm9tIG91ciBlYXJseSB3b3JrIHdpdGggQXRhcmkgZ2FtZXMsIGJyZWFrdGhyb3VnaHMgc3VjaCBhcyBBbHBoYUdvIGFuZCBBbHBoYVN0YXIsIHRvIG91ciByZXNlYXJjaCBvbiBnZW5lcmFsaXN0IGFnZW50cyBpbiBjb2xsYWJvcmF0aW9uIHdpdGggZ2FtZSBkZXZlbG9wZXJzLCBnYW1lcyBoYXZlIGJlZW4gY2VudGVyIHN0YWdlIGluIG91ciByZXNlYXJjaC4gSG93ZXZlciwgdHJhaW5pbmcgbW9yZSBnZW5lcmFsIGVtYm9kaWVkIGFnZW50cyBoYXMgYmVlbiB0cmFkaXRpb25hbGx5IGJvdHRsZW5lY2tlZCBieSB0aGUgYXZhaWxhYmlsaXR5IG9mIHN1ZmZpY2llbnRseSByaWNoIGFuZCBkaXZlcnNlIHRyYWluaW5nIGVudmlyb25tZW50cy4KCkFzIHdlIHNob3csIEdlbmllIDIgY291bGQgZW5hYmxlIGZ1dHVyZSBhZ2VudHMgdG8gYmUgdHJhaW5lZCBhbmQgZXZhbHVhdGVkIGluIGEgbGltaXRsZXNzIGN1cnJpY3VsdW0gb2Ygbm92ZWwgd29ybGRzLiBPdXIgcmVzZWFyY2ggYWxzbyBwYXZlcyB0aGUgd2F5IGZvciBuZXcsIGNyZWF0aXZlIHdvcmtmbG93cyBmb3IgcHJvdG90eXBpbmcgaW50ZXJhY3RpdmUgZXhwZXJpZW5jZXMuIiwsLFVucmVsZWFzZWQsVW5pdGVkIFN0YXRlcyBvZiBBbWVyaWNhLCwsLCwsMjAyNS0xMS0yOCAxMTo1Mzo0NCswMDowMCwsLCwsLEluZHVzdHJ5LCwsLCxVbnJlbGVhc2VkLCwsLCwsLCwsLCwsLE5vCnZveWFnZS1jb2RlLTMsTGFuZ3VhZ2UsIkNvZGUgZ2VuZXJhdGlvbixDb2RlIGF1dG9jb21wbGV0aW9uLFJldHJpZXZhbC1hdWdtZW50ZWQgZ2VuZXJhdGlvbixFbnRpdHkgZW1iZWRkaW5nIixWb3lhZ2UgQUksLDIwMjQtMTItMDQsInZveWFnZS1jb2RlLTM6IG1vcmUgYWNjdXJhdGUgY29kZSByZXRyaWV2YWwgd2l0aCBsb3dlciBkaW1lbnNpb25hbCwgcXVhbnRpemVkIGVtYmVkZGluZ3MiLGh0dHBzOi8vYmxvZy52b3lhZ2VhaS5jb20vMjAyNC8xMi8wNC92b3lhZ2UtY29kZS0zLywsLCwsLCwsLCwsLCwsVW5rbm93biwiVEw7RFIg4oCTIEludHJvZHVjaW5nIHZveWFnZS1jb2RlLTMsIG91ciBuZXh0LWdlbmVyYXRpb24gZW1iZWRkaW5nIG1vZGVsIG9wdGltaXplZCBmb3IgY29kZSByZXRyaWV2YWwuIEl0IG91dHBlcmZvcm1zIE9wZW5BSS12My1sYXJnZSBhbmQgQ29kZVNhZ2UtbGFyZ2UgYnkgYW4gYXZlcmFnZSBvZiAxMy44MCUgYW5kIDE2LjgxJSBvbiBhIHN1aXRlIG9mIDMyIGNvZGUgcmV0cmlldmFsIGRhdGFzZXRzLCByZXNwZWN0aXZlbHkuIEJ5IHN1cHBvcnRpbmcgc21hbGxlciBkaW1lbnNpb25zIHdpdGggTWF0cnlvc2hrYSBsZWFybmluZyBhbmQgcXVhbnRpemVkIGZvcm1hdHMgbGlrZSBpbnQ4IGFuZCBiaW5hcnksIHZveWFnZS1jb2RlLTMgY2FuIGFsc28gZHJhbWF0aWNhbGx5IHJlZHVjZSBzdG9yYWdlIGFuZCBzZWFyY2ggY29zdHMgd2l0aCBtaW5pbWFsIGltcGFjdCBvbiByZXRyaWV2YWwgcXVhbGl0eS4iLCwsQVBJIGFjY2VzcyxVbml0ZWQgU3RhdGVzIG9mIEFtZXJpY2EsLCwsLCwyMDI1LTExLTI4IDExOjUzOjQ0KzAwOjAwLCwsLCwsSW5kdXN0cnksLCwsLFVucmVsZWFzZWQsLCwsLCwsLCwsLCwsTm8KVG9rZW5GbG93LVhMLCJWaXNpb24sTXVsdGltb2RhbCxMYW5ndWFnZSIsVmlzdWFsIHF1ZXN0aW9uIGFuc3dlcmluZyxCeXRlRGFuY2UsIkxpYW8gUXUsIEh1aWNoYW8gWmhhbmcsIFlpaGVuZyBMaXUsIFh1IFdhbmcsIFlpIEppYW5nLCBZaW1pbmcgR2FvLCBIdSBZZSwgRGFuaWVsIEsuIER1LCBaZWh1YW4gWXVhbiwgWGluZ2xvbmcgV3UiLDIwMjQtMTItMDQsVG9rZW5GbG93OiBVbmlmaWVkIEltYWdlIFRva2VuaXplciBmb3IgTXVsdGltb2RhbCBVbmRlcnN0YW5kaW5nIGFuZCBHZW5lcmF0aW9uLGh0dHBzOi8vYXJ4aXYub3JnL2Ficy8yNDEyLjAzMDY5djEsLCwsMTQwMDAwMDAwMDAuMCwxNEIsLCwsIlRhYmxlIDExCmlucHV0IHJlc29sdXRpb24gMzg0CmJhdGNoIHNpemUgMjU2CnRyYWluaW5nIHN0ZXBzIDUwMCwwMDAiLCwsLCxDb25maWRlbnQsIldlIHByZXNlbnQgVG9rZW5GbG93LCBhIG5vdmVsIHVuaWZpZWQgaW1hZ2UgdG9rZW5pemVyIHRoYXQgYnJpZGdlcyB0aGUgbG9uZy1zdGFuZGluZyBnYXAgYmV0d2VlbiBtdWx0aW1vZGFsIHVuZGVyc3RhbmRpbmcgYW5kIGdlbmVyYXRpb24uIFByaW9yIHJlc2VhcmNoIGF0dGVtcHQgdG8gZW1wbG95IGEgc2luZ2xlIHJlY29uc3RydWN0aW9uLXRhcmdldGVkIFZlY3RvciBRdWFudGl6YXRpb24gKFZRKSBlbmNvZGVyIGZvciB1bmlmeWluZyB0aGVzZSB0d28gdGFza3MuIFdlIG9ic2VydmUgdGhhdCB1bmRlcnN0YW5kaW5nIGFuZCBnZW5lcmF0aW9uIHJlcXVpcmUgZnVuZGFtZW50YWxseSBkaWZmZXJlbnQgZ3JhbnVsYXJpdGllcyBvZiB2aXN1YWwgaW5mb3JtYXRpb24uIFRoaXMgbGVhZHMgdG8gYSBjcml0aWNhbCB0cmFkZS1vZmYsIHBhcnRpY3VsYXJseSBjb21wcm9taXNpbmcgcGVyZm9ybWFuY2UgaW4gbXVsdGltb2RhbCB1bmRlcnN0YW5kaW5nIHRhc2tzLiBUb2tlbkZsb3cgYWRkcmVzc2VzIHRoaXMgY2hhbGxlbmdlIHRocm91Z2ggYW4gaW5ub3ZhdGl2ZSBkdWFsLWNvZGVib29rIGFyY2hpdGVjdHVyZSB0aGF0IGRlY291cGxlcyBzZW1hbnRpYyBhbmQgcGl4ZWwtbGV2ZWwgZmVhdHVyZSBsZWFybmluZyB3aGlsZSBtYWludGFpbmluZyB0aGVpciBhbGlnbm1lbnQgdmlhIGEgc2hhcmVkIG1hcHBpbmcgbWVjaGFuaXNtLiBUaGlzIGRlc2lnbiBlbmFibGVzIGRpcmVjdCBhY2Nlc3MgdG8gYm90aCBoaWdoLWxldmVsIHNlbWFudGljIHJlcHJlc2VudGF0aW9ucyBjcnVjaWFsIGZvciB1bmRlcnN0YW5kaW5nIHRhc2tzIGFuZCBmaW5lLWdyYWluZWQgdmlzdWFsIGZlYXR1cmVzIGVzc2VudGlhbCBmb3IgZ2VuZXJhdGlvbiB0aHJvdWdoIHNoYXJlZCBpbmRpY2VzLiBPdXIgZXh0ZW5zaXZlIGV4cGVyaW1lbnRzIGRlbW9uc3RyYXRlIFRva2VuRmxvdydzIHN1cGVyaW9yaXR5IGFjcm9zcyBtdWx0aXBsZSBkaW1lbnNpb25zLiBMZXZlcmFnaW5nIFRva2VuRmxvdywgd2UgZGVtb25zdHJhdGUgZm9yIHRoZSBmaXJzdCB0aW1lIHRoYXQgZGlzY3JldGUgdmlzdWFsIGlucHV0IGNhbiBzdXJwYXNzIExMYVZBLTEuNSAxM0IgaW4gdW5kZXJzdGFuZGluZyBwZXJmb3JtYW5jZSwgYWNoaWV2aW5nIGEgNy4yXCUgYXZlcmFnZSBpbXByb3ZlbWVudC4gRm9yIGltYWdlIHJlY29uc3RydWN0aW9uLCB3ZSBhY2hpZXZlIGEgc3Ryb25nIEZJRCBzY29yZSBvZiAwLjYzIGF0IDM4NCozODQgcmVzb2x1dGlvbi4gTW9yZW92ZXIsIFRva2VuRmxvdyBlc3RhYmxpc2hlcyBzdGF0ZS1vZi10aGUtYXJ0IHBlcmZvcm1hbmNlIGluIGF1dG9yZWdyZXNzaXZlIGltYWdlIGdlbmVyYXRpb24gd2l0aCBhIEdlbkV2YWwgc2NvcmUgb2YgMC41NSBhdCAyNTYqMjU2IHJlc29sdXRpb24sIGFjaGlldmluZyBjb21wYXJhYmxlIHJlc3VsdHMgdG8gU0RYTC4iLCwsT3BlbiB3ZWlnaHRzICh1bnJlc3RyaWN0ZWQpLENoaW5hLFF3ZW4yLjUtMTRCLCwsLCwyMDI1LTExLTI4IDExOjUzOjQ0KzAwOjAwLCwsLCwsSW5kdXN0cnksLCwsLE9wZW4gc291cmNlLCJBcGFjaGUgMi4wCmh0dHBzOi8vaHVnZ2luZ2ZhY2UuY28vQnl0ZUZsb3ctQUkvVG9rZW5mbG93LWxsYXZhLXF3ZW4yLjUtMTRCLWZpbmV0dW5pbmcKCkFwYWNoZSAyLjAKaHR0cHM6Ly9naXRodWIuY29tL0J5dGVGbG93LUFJL1Rva2VuRmxvdy90cmVlL21haW4iLCwsLCwsLCxCeXRlRmxvdy1BSSwsLCxZZXMKVG9rZW5GbG93LXQyaSxJbWFnZSBnZW5lcmF0aW9uLCJJbWFnZSBnZW5lcmF0aW9uLFRleHQtdG8taW1hZ2UiLEJ5dGVEYW5jZSwiTGlhbyBRdSwgSHVpY2hhbyBaaGFuZywgWWloZW5nIExpdSwgWHUgV2FuZywgWWkgSmlhbmcsIFlpbWluZyBHYW8sIEh1IFllLCBEYW5pZWwgSy4gRHUsIFplaHVhbiBZdWFuLCBYaW5nbG9uZyBXdSIsMjAyNC0xMi0wNCxUb2tlbkZsb3c6IFVuaWZpZWQgSW1hZ2UgVG9rZW5pemVyIGZvciBNdWx0aW1vZGFsIFVuZGVyc3RhbmRpbmcgYW5kIEdlbmVyYXRpb24saHR0cHM6Ly9hcnhpdi5vcmcvYWJzLzI0MTIuMDMwNjl2MSwsLCwsLCwsLCwsLCwsVW5rbm93biwiV2UgcHJlc2VudCBUb2tlbkZsb3csIGEgbm92ZWwgdW5pZmllZCBpbWFnZSB0b2tlbml6ZXIgdGhhdCBicmlkZ2VzIHRoZSBsb25nLXN0YW5kaW5nIGdhcCBiZXR3ZWVuIG11bHRpbW9kYWwgdW5kZXJzdGFuZGluZyBhbmQgZ2VuZXJhdGlvbi4gUHJpb3IgcmVzZWFyY2ggYXR0ZW1wdCB0byBlbXBsb3kgYSBzaW5nbGUgcmVjb25zdHJ1Y3Rpb24tdGFyZ2V0ZWQgVmVjdG9yIFF1YW50aXphdGlvbiAoVlEpIGVuY29kZXIgZm9yIHVuaWZ5aW5nIHRoZXNlIHR3byB0YXNrcy4gV2Ugb2JzZXJ2ZSB0aGF0IHVuZGVyc3RhbmRpbmcgYW5kIGdlbmVyYXRpb24gcmVxdWlyZSBmdW5kYW1lbnRhbGx5IGRpZmZlcmVudCBncmFudWxhcml0aWVzIG9mIHZpc3VhbCBpbmZvcm1hdGlvbi4gVGhpcyBsZWFkcyB0byBhIGNyaXRpY2FsIHRyYWRlLW9mZiwgcGFydGljdWxhcmx5IGNvbXByb21pc2luZyBwZXJmb3JtYW5jZSBpbiBtdWx0aW1vZGFsIHVuZGVyc3RhbmRpbmcgdGFza3MuIFRva2VuRmxvdyBhZGRyZXNzZXMgdGhpcyBjaGFsbGVuZ2UgdGhyb3VnaCBhbiBpbm5vdmF0aXZlIGR1YWwtY29kZWJvb2sgYXJjaGl0ZWN0dXJlIHRoYXQgZGVjb3VwbGVzIHNlbWFudGljIGFuZCBwaXhlbC1sZXZlbCBmZWF0dXJlIGxlYXJuaW5nIHdoaWxlIG1haW50YWluaW5nIHRoZWlyIGFsaWdubWVudCB2aWEgYSBzaGFyZWQgbWFwcGluZyBtZWNoYW5pc20uIFRoaXMgZGVzaWduIGVuYWJsZXMgZGlyZWN0IGFjY2VzcyB0byBib3RoIGhpZ2gtbGV2ZWwgc2VtYW50aWMgcmVwcmVzZW50YXRpb25zIGNydWNpYWwgZm9yIHVuZGVyc3RhbmRpbmcgdGFza3MgYW5kIGZpbmUtZ3JhaW5lZCB2aXN1YWwgZmVhdHVyZXMgZXNzZW50aWFsIGZvciBnZW5lcmF0aW9uIHRocm91Z2ggc2hhcmVkIGluZGljZXMuIE91ciBleHRlbnNpdmUgZXhwZXJpbWVudHMgZGVtb25zdHJhdGUgVG9rZW5GbG93J3Mgc3VwZXJpb3JpdHkgYWNyb3NzIG11bHRpcGxlIGRpbWVuc2lvbnMuIExldmVyYWdpbmcgVG9rZW5GbG93LCB3ZSBkZW1vbnN0cmF0ZSBmb3IgdGhlIGZpcnN0IHRpbWUgdGhhdCBkaXNjcmV0ZSB2aXN1YWwgaW5wdXQgY2FuIHN1cnBhc3MgTExhVkEtMS41IDEzQiBpbiB1bmRlcnN0YW5kaW5nIHBlcmZvcm1hbmNlLCBhY2hpZXZpbmcgYSA3LjJcJSBhdmVyYWdlIGltcHJvdmVtZW50LiBGb3IgaW1hZ2UgcmVjb25zdHJ1Y3Rpb24sIHdlIGFjaGlldmUgYSBzdHJvbmcgRklEIHNjb3JlIG9mIDAuNjMgYXQgMzg0KjM4NCByZXNvbHV0aW9uLiBNb3Jlb3ZlciwgVG9rZW5GbG93IGVzdGFibGlzaGVzIHN0YXRlLW9mLXRoZS1hcnQgcGVyZm9ybWFuY2UgaW4gYXV0b3JlZ3Jlc3NpdmUgaW1hZ2UgZ2VuZXJhdGlvbiB3aXRoIGEgR2VuRXZhbCBzY29yZSBvZiAwLjU1IGF0IDI1NioyNTYgcmVzb2x1dGlvbiwgYWNoaWV2aW5nIGNvbXBhcmFibGUgcmVzdWx0cyB0byBTRFhMLiIsLCxPcGVuIHdlaWdodHMgKHVucmVzdHJpY3RlZCksQ2hpbmEsLCwsLCwyMDI1LTExLTI4IDExOjUzOjQ0KzAwOjAwLCwsLCwsSW5kdXN0cnksLCwsLE9wZW4gc291cmNlLCJBcGFjaGUgMi4wCmh0dHBzOi8vZ2l0aHViLmNvbS9CeXRlRmxvdy1BSS9Ub2tlbkZsb3cvdHJlZS9tYWluCgpBcGFjaGUgMi4wCmh0dHBzOi8vaHVnZ2luZ2ZhY2UuY28vQnl0ZUZsb3ctQUkvVG9rZW5GbG93LXQyaSIsLCwsLCwsLEJ5dGVGbG93LUFJLCwsLFllcwpBbWF6b24gTm92YSBQcm8sIk11bHRpbW9kYWwsTGFuZ3VhZ2UsVmlkZW8sVmlzaW9uIiwiTGFuZ3VhZ2UgbW9kZWxpbmcvZ2VuZXJhdGlvbixSZXRyaWV2YWwtYXVnbWVudGVkIGdlbmVyYXRpb24sVmlzdWFsIHF1ZXN0aW9uIGFuc3dlcmluZyxJbWFnZSBjYXB0aW9uaW5nLFZpZGVvIGRlc2NyaXB0aW9uLENoYXJhY3RlciByZWNvZ25pdGlvbiAoT0NSKSxDb2RlIGdlbmVyYXRpb24sVHJhbnNsYXRpb24iLEFtYXpvbiwsMjAyNC0xMi0wMyxJbnRyb2R1Y2luZyBBbWF6b24gTm92YSBmb3VuZGF0aW9uIG1vZGVsczogRnJvbnRpZXIgaW50ZWxsaWdlbmNlIGFuZCBpbmR1c3RyeSBsZWFkaW5nIHByaWNlIHBlcmZvcm1hbmNlLCJodHRwczovL2F3cy5hbWF6b24uY29tL2VzL2Jsb2dzL2F3cy9pbnRyb2R1Y2luZy1hbWF6b24tbm92YS1mcm9udGllci1pbnRlbGxpZ2VuY2UtYW5kLWluZHVzdHJ5LWxlYWRpbmctcHJpY2UtcGVyZm9ybWFuY2UvCgpodHRwczovL2Fzc2V0cy5hbWF6b24uc2NpZW5jZS85Ni83ZC8wZDNlNTk1MTRhYmY4ZmRjZmFmY2RjNTc0MzAwL25vdmEtdGVjaC1yZXBvcnQtMjAyNTAzMTctMDgxMC5wZGYiLCxTT1RBIGltcHJvdmVtZW50LCIiIkl0IGFjaGlldmVzIHN0YXRlLW9mLXRoZS1hcnQgcGVyZm9ybWFuY2Ugb24ga2V5IGJlbmNobWFya3MgaW5jbHVkaW5nIHZpc3VhbCBxdWVzdGlvbiBhbnN3ZXJpbmcgKFRleHRWUUEpIGFuZCB2aWRlbyB1bmRlcnN0YW5kaW5nIChWQVRFWCkuIiIiLCwsNi4wMDAwMTAwMDAwMDAwMDFlKzI0LCIiInByb2JhYmx5IGp1c3QgYmVsb3cgMWUyNSBzdGVtbWluZyBmcm9tIHRoZSBMbGFtYSA3MEIgc2VydmluZyBzcGVlZC4gIElmIExsYW1hIDcwQiBpcyB0cmFpbmVkIHByb3BvcnRpb25hbGx5IHRvIDQwNUIsIHRoZW4gaXQncyBhdCB+IDYuNmUyNC4gTm92YSBQcm8gaXMgc2VydmVkIGF0IDEwMHRrL3MsIHdoaWxlIExsYW1hIDcwQiBpcyBzZXJ2ZWQgYXQgNzB0ay9zIG9uIGF2ZXJhZ2UsIGFuZCAxMDB0ay9zIGJ5IHRvZ2V0aGVyLmFpIGF0IEZQOC4gU28gTm92YSBQcm8gd291bGQgYmUgPjFlMjUgaWYgdGhleSByb3VnaGx5IDJ4IHRoZSBhbW91bnQgb2YgdHJhaW5pbmcgY29tcGFyZWQgdG8gTGxhbWEgNzBCIHdoaWNoIFtzZWVtcyB1bmxpa2VseV0iIiIsLCwsLCJBbWF6b24gVHJhaW5pdW0xLE5WSURJQSBBMTAwLE5WSURJQSBIMTAwIFNYTTUgODBHQiIsLFNwZWN1bGF0aXZlLCIgQSBoaWdobHkgY2FwYWJsZSBtdWx0aW1vZGFsIG1vZGVsIHdpdGggdGhlIGJlc3QgY29tYmluYXRpb24gb2YgYWNjdXJhY3ksIHNwZWVkLCBhbmQgY29zdCBmb3IgYSB3aWRlIHJhbmdlIG9mIHRhc2tzLiBBbWF6b24gTm92YSBQcm8gaXMgY2FwYWJsZSBvZiBwcm9jZXNzaW5nIHVwIHRvIDMwMEsgaW5wdXQgdG9rZW5zIGFuZCBzZXRzIG5ldyBzdGFuZGFyZHMgaW4gbXVsdGltb2RhbCBpbnRlbGxpZ2VuY2UgYW5kIGFnZW50aWMgd29ya2Zsb3dzIHRoYXQgcmVxdWlyZSBjYWxsaW5nIEFQSXMgYW5kIHRvb2xzIHRvIGNvbXBsZXRlIGNvbXBsZXggd29ya2Zsb3dzLiBJdCBhY2hpZXZlcyBzdGF0ZS1vZi10aGUtYXJ0IHBlcmZvcm1hbmNlIG9uIGtleSBiZW5jaG1hcmtzIGluY2x1ZGluZyB2aXN1YWwgcXVlc3Rpb24gYW5zd2VyaW5nIChUZXh0VlFBKSBhbmQgdmlkZW8gdW5kZXJzdGFuZGluZyAoVkFURVgpLiBBbWF6b24gTm92YSBQcm8gZGVtb25zdHJhdGVzIHN0cm9uZyBjYXBhYmlsaXRpZXMgaW4gcHJvY2Vzc2luZyBib3RoIHZpc3VhbCBhbmQgdGV4dHVhbCBpbmZvcm1hdGlvbiBhbmQgZXhjZWxzIGF0IGFuYWx5emluZyBmaW5hbmNpYWwgZG9jdW1lbnRzLiBXaXRoIGFuIGlucHV0IGNvbnRleHQgb2YgMzAwSyB0b2tlbnMsIGl0IGNhbiBwcm9jZXNzIGNvZGUgYmFzZXMgd2l0aCBvdmVyIGZpZnRlZW4gdGhvdXNhbmQgbGluZXMgb2YgY29kZS4gQW1hem9uIE5vdmEgUHJvIGFsc28gc2VydmVzIGFzIGEgdGVhY2hlciBtb2RlbCB0byBkaXN0aWxsIGN1c3RvbSB2YXJpYW50cyBvZiBBbWF6b24gTm92YSBNaWNybyBhbmQgTGl0ZS4iLCwsQVBJIGFjY2VzcyxVbml0ZWQgU3RhdGVzIG9mIEFtZXJpY2EsLCwsLCwyMDI1LTExLTI4IDExOjUzOjQ0KzAwOjAwLCwsLCwsSW5kdXN0cnksLCwxLjllKzI2LCxVbnJlbGVhc2VkLCxUcnVlLCwsLCwsQ29tcGFyaXNvbiB3aXRoIG90aGVyIG1vZGVscywsLCwsTm8KQW1hem9uIE5vdmEgTGl0ZSwiTXVsdGltb2RhbCxMYW5ndWFnZSxWaWRlbyxWaXNpb24iLCJMYW5ndWFnZSBtb2RlbGluZy9nZW5lcmF0aW9uLFJldHJpZXZhbC1hdWdtZW50ZWQgZ2VuZXJhdGlvbixWaXN1YWwgcXVlc3Rpb24gYW5zd2VyaW5nLEltYWdlIGNhcHRpb25pbmcsVmlkZW8gZGVzY3JpcHRpb24sQ2hhcmFjdGVyIHJlY29nbml0aW9uIChPQ1IpLENvZGUgZ2VuZXJhdGlvbixUcmFuc2xhdGlvbiIsQW1hem9uLCwyMDI0LTEyLTAzLEludHJvZHVjaW5nIEFtYXpvbiBOb3ZhIGZvdW5kYXRpb24gbW9kZWxzOiBGcm9udGllciBpbnRlbGxpZ2VuY2UgYW5kIGluZHVzdHJ5IGxlYWRpbmcgcHJpY2UgcGVyZm9ybWFuY2UsImh0dHBzOi8vYXdzLmFtYXpvbi5jb20vZXMvYmxvZ3MvYXdzL2ludHJvZHVjaW5nLWFtYXpvbi1ub3ZhLWZyb250aWVyLWludGVsbGlnZW5jZS1hbmQtaW5kdXN0cnktbGVhZGluZy1wcmljZS1wZXJmb3JtYW5jZS8KCmh0dHBzOi8vYXNzZXRzLmFtYXpvbi5zY2llbmNlLzk2LzdkLzBkM2U1OTUxNGFiZjhmZGNmYWZjZGM1NzQzMDAvbm92YS10ZWNoLXJlcG9ydC0yMDI1MDMxNy0wODEwLnBkZiIsLCwsLCwsLCwsLCwiQW1hem9uIFRyYWluaXVtMSxOVklESUEgQTEwMCxOVklESUEgSDEwMCBTWE01IDgwR0IiLCxVbmtub3duLCJBbWF6b24gTm92YSBMaXRlIGlzIGEgdmVyeSBsb3ctY29zdCBtdWx0aW1vZGFsIG1vZGVsIHRoYXQgaXMgbGlnaHRuaW5nIGZhc3QgZm9yIHByb2Nlc3NpbmcgaW1hZ2UsIHZpZGVvLCBhbmQgdGV4dCBpbnB1dHMuIFRoZSBhY2N1cmFjeSBvZiBBbWF6b24gTm92YSBMaXRlIGFjcm9zcyBhIGJyZWFkdGggb2YgdGFza3MsIGNvdXBsZWQgd2l0aCBpdHMgbGlnaHRuaW5nLWZhc3Qgc3BlZWQsIG1ha2VzIGl0IHN1aXRhYmxlIGZvciBhIHdpZGUgcmFuZ2Ugb2YgaW50ZXJhY3RpdmUgYW5kIGhpZ2gtdm9sdW1lIGFwcGxpY2F0aW9ucyB3aGVyZSBjb3N0IGlzIGEga2V5IGNvbnNpZGVyYXRpb24uCgpNYXggdG9rZW5zOiAzMDBrCgpMYW5ndWFnZXM6IDIwMCsgbGFuZ3VhZ2VzCgpGaW5lLXR1bmluZyBzdXBwb3J0ZWQ6IFllcywgd2l0aCB0ZXh0LCBpbWFnZSwgYW5kIHZpZGVvIGlucHV0IiwsLEFQSSBhY2Nlc3MsVW5pdGVkIFN0YXRlcyBvZiBBbWVyaWNhLCwsLCwsMjAyNS0xMS0yOCAxMTo1Mzo0NCswMDowMCwsLCwsLEluZHVzdHJ5LCwsLCxVbnJlbGVhc2VkLCwsLCwsLCwsLCwsLE5vCkFtYXpvbiBOb3ZhIE1pY3JvLExhbmd1YWdlLCJMYW5ndWFnZSBtb2RlbGluZy9nZW5lcmF0aW9uLFJldHJpZXZhbC1hdWdtZW50ZWQgZ2VuZXJhdGlvbixRdWVzdGlvbiBhbnN3ZXJpbmcsQ29kZSBnZW5lcmF0aW9uIixBbWF6b24sLDIwMjQtMTItMDMsSW50cm9kdWNpbmcgQW1hem9uIE5vdmEgZm91bmRhdGlvbiBtb2RlbHM6IEZyb250aWVyIGludGVsbGlnZW5jZSBhbmQgaW5kdXN0cnkgbGVhZGluZyBwcmljZSBwZXJmb3JtYW5jZSwiaHR0cHM6Ly9hd3MuYW1hem9uLmNvbS9lcy9i</x:v>
      </x:c>
    </x:row>
    <x:row r="68" ht="18" customHeight="1">
      <x:c r="A68" s="17" t="n">
        <x:v>63</x:v>
      </x:c>
      <x:c r="B68" s="17" t="n">
        <x:v>310</x:v>
      </x:c>
      <x:c r="C68" s="160" t="str">
        <x:v>bG9ncy9hd3MvaW50cm9kdWNpbmctYW1hem9uLW5vdmEtZnJvbnRpZXItaW50ZWxsaWdlbmNlLWFuZC1pbmR1c3RyeS1sZWFkaW5nLXByaWNlLXBlcmZvcm1hbmNlLwoKaHR0cHM6Ly9hc3NldHMuYW1hem9uLnNjaWVuY2UvOTYvN2QvMGQzZTU5NTE0YWJmOGZkY2ZhZmNkYzU3NDMwMC9ub3ZhLXRlY2gtcmVwb3J0LTIwMjUwMzE3LTA4MTAucGRmIiwsLCwsLCwsLCwsLCJBbWF6b24gVHJhaW5pdW0xLE5WSURJQSBBMTAwLE5WSURJQSBIMTAwIFNYTTUgODBHQiIsLFVua25vd24sIkFtYXpvbiBOb3ZhIE1pY3JvIGlzIGEgdGV4dC1vbmx5IG1vZGVsIHRoYXQgZGVsaXZlcnMgdGhlIGxvd2VzdCBsYXRlbmN5IHJlc3BvbnNlcyBhdCB2ZXJ5IGxvdyBjb3N0LiBJdCBpcyBoaWdobHkgcGVyZm9ybWFudCBhdCBsYW5ndWFnZSB1bmRlcnN0YW5kaW5nLCB0cmFuc2xhdGlvbiwgcmVhc29uaW5nLCBjb2RlIGNvbXBsZXRpb24sIGJyYWluc3Rvcm1pbmcsIGFuZCBtYXRoZW1hdGljYWwgcHJvYmxlbS1zb2x2aW5nLiBXaXRoIGl0cyBnZW5lcmF0aW9uIHNwZWVkIG9mIG92ZXIgMjAwIHRva2VucyBwZXIgc2Vjb25kLCBBbWF6b24gTm92YSBNaWNybyBpcyBpZGVhbCBmb3IgYXBwbGljYXRpb25zIHRoYXQgcmVxdWlyZSBmYXN0IHJlc3BvbnNlcy4KCk1heCB0b2tlbnM6IDEyOGsKCkxhbmd1YWdlczogMjAwKyBsYW5ndWFnZXMKCkZpbmUtdHVuaW5nIHN1cHBvcnRlZDogWWVzLCB3aXRoIHRleHQgaW5wdXQiLCwsQVBJIGFjY2VzcyxVbml0ZWQgU3RhdGVzIG9mIEFtZXJpY2EsLCwsLCwyMDI1LTExLTI4IDExOjUzOjQ0KzAwOjAwLCwsLCwsSW5kdXN0cnksLCwsLFVucmVsZWFzZWQsLCwsLCwsLCwsLCwsTm8KTHVtYSBQaG90b24sIkltYWdlIGdlbmVyYXRpb24sVmlzaW9uIiwiSW1hZ2UgZ2VuZXJhdGlvbixUZXh0LXRvLWltYWdlIixMdW1hTGFicywsMjAyNC0xMi0wMywsaHR0cHM6Ly93d3cubHVtYS1haS5jb20vbHVtYS1waG90b24vLCwsLCwsLCwsLCwsLCxVbmtub3duLCJJbnRyb2R1Y2luZyB0aGUgYWxsLW5ldyBMdW1hIFBob3RvbiB0ZXh0LXRvLWltYWdlIG1vZGVscywgbm93IGF2YWlsYWJsZSBpbiB0aGUgTHVtYSBBUEkuIFBob3RvbiBhbmQgUGhvdG9uIEZsYXNoIGFyZSB0aGUgbW9zdCBjcmVhdGl2ZSwgcGVyc29uYWxpemFibGUsIGFuZCBpbnRlbGxpZ2VudCB2aXN1YWwgbW9kZWxzIGZvciBjcmVhdGl2ZXMsIGJyaW5naW5nIGEgc3RlcC1mdW5jdGlvbiBjaGFuZ2UgaW4gdGhlIGNvc3Qgb2YgaGlnaC1xdWFsaXR5IGltYWdlIGdlbmVyYXRpb24uCgpUaGUgZmFzdGVzdCBhbmQgbW9zdCBlZmZpY2llbnQgbW9kZWxzIHlldC4gUG93ZXJlZCBieSBMdW1h4oCZcyBncm91bmRicmVha2luZyByZXNlYXJjaCwgUGhvdG9uIGNvc3RzIGp1c3QgJDAuMDE1IHBlciAxMDgwcCBpbWFnZSwgYW5kIGp1c3QgJDAuMDAyIHdpdGggUGhvdG9uIEZsYXNoLiBBY2hpZXZlIG1vcmUgZm9yIGxlc3Mgd2l0aCB1bnBhcmFsbGVsZWQgc3BlZWQgYW5kIGFmZm9yZGFiaWxpdHkuCgoiLCwsQVBJIGFjY2VzcyxVbml0ZWQgU3RhdGVzIG9mIEFtZXJpY2EsLCwsLCwyMDI1LTExLTI4IDExOjUzOjQ0KzAwOjAwLCwsLCwsSW5kdXN0cnksLCwsLFVucmVsZWFzZWQsLCwsLCwsLCwsLCwsTm8KSHVueXVhbiBWaWRlbyxWaWRlbywiVmlkZW8gZ2VuZXJhdGlvbixUZXh0LXRvLXZpZGVvIixUZW5jZW50LCJXZWlqaWUgS29uZywgUWkgVGlhbiwgWmlqaWFuIFpoYW5nLCBSb3ggTWluLCBadW96aHVvIERhaSwgSmluIFpob3UsIEppYW5nZmVuZyBYaW9uZywgWGluIExpLCBCbyBXdSwgSmlhbndlaSBaaGFuZywgS2F0aHJpbmEgV3UsIFFpbiBMaW4sIEp1bmt1biBZdWFuLCBZYW54aW4gTG9uZywgQWxhZGRpbiBXYW5nLCBBbmRvbmcgV2FuZywgQ2hhbmdsaW4gTGksIER1b2p1biBIdWFuZywgRmFuZyBZYW5nLCBIYW8gVGFuLCBIb25nbWVpIFdhbmcsIEphY29iIFNvbmcsIEppYXdhbmcgQmFpLCBKaWFuYmluZyBXdSwgSmluYmFvIFh1ZSwgSm9leSBXYW5nLCBLYWkgV2FuZywgTWVuZ3lhbmcgTGl1LCBQZW5neXUgTGksIFNodWFpIExpLCBXZWl5YW4gV2FuZywgV2VucWluZyBZdSwgWGluY2hpIERlbmcsIFlhbmcgTGksIFlpIENoZW4sIFl1dGFvIEN1aSwgWXVhbmJvIFBlbmcsIFpoZW50YW8gWXUsIFpoaXl1IEhlLCBaaGl5b25nIFh1LCBaaXhpYW5nIFpob3UsIFp1bm5hbiBYdSwgWWFuZ3l1IFRhbywgUWluZ2xpbiBMdSwgU29uZ3RhbyBMaXUsIERhcXVhbiBaaG91LCBIb25nZmEgV2FuZywgWW9uZyBZYW5nLCBEaSBXYW5nLCBZdWhvbmcgTGl1LCBKaWUgSmlhbmcsIENhZXNhciBaaG9uZyIsMjAyNC0xMi0wMyxIdW55dWFuVmlkZW86IEEgU3lzdGVtYXRpYyBGcmFtZXdvcmsgRm9yIExhcmdlIFZpZGVvIEdlbmVyYXRpdmUgTW9kZWxzLGh0dHBzOi8vd3d3LmFyeGl2Lm9yZy9hYnMvMjQxMi4wMzYwMywsLCwxMzAwMDAwMDAwMC4wLDEzYiwxLjQ4MTQ4MTVlKzIzLCJmcm9tIEZpZ3VyZSAxMDoKCnRoZSBvcHRpbWFsIG1vZGVsIGhhcyAxM2IgcGFyYW1ldGVycywgNS44ZSswN1BGIChpbWFnZSB0cmFpbmluZykgKyA3LjBlKzA3UEYgKHZpZGVvIHRyYWluaW5nKSBvZiBjb21wdXRlIGFuZCA3NDBCIChpbWFnZSB0b2tlbnMpICsgOTI4QiAodmlkZW8gdG9rZW5zKSAKCjUuOGUrMDdQRiArIDcuMGUrMDdQRiA9IDEyLjhlKzA3UEYgPSAxMi44KjEwXjcqMTBeMjAvKDI0KjM2MDApID0gMS40ODE0ODE1ZSsyMyBGTE9QcwoKNk5EID0gNioxMyoxMF45Kig3NDArOTI4KSoxMF45ID0gMS4zMDEwNGUrMjMKIiwsLCwsLCxDb25maWRlbnQsIlJlY2VudCBhZHZhbmNlbWVudHMgaW4gdmlkZW8gZ2VuZXJhdGlvbiBoYXZlIHNpZ25pZmljYW50bHkgaW1wYWN0ZWQgZGFpbHkgbGlmZSBmb3IgYm90aCBpbmRpdmlkdWFscyBhbmQgaW5kdXN0cmllcy4gSG93ZXZlciwgdGhlIGxlYWRpbmcgdmlkZW8gZ2VuZXJhdGlvbiBtb2RlbHMgcmVtYWluIGNsb3NlZC1zb3VyY2UsIHJlc3VsdGluZyBpbiBhIG5vdGFibGUgcGVyZm9ybWFuY2UgZ2FwIGJldHdlZW4gaW5kdXN0cnkgY2FwYWJpbGl0aWVzIGFuZCB0aG9zZSBhdmFpbGFibGUgdG8gdGhlIHB1YmxpYy4gSW4gdGhpcyByZXBvcnQsIHdlIGludHJvZHVjZSBIdW55dWFuVmlkZW8sIGFuIGlubm92YXRpdmUgb3Blbi1zb3VyY2UgdmlkZW8gZm91bmRhdGlvbiBtb2RlbCB0aGF0IGRlbW9uc3RyYXRlcyBwZXJmb3JtYW5jZSBpbiB2aWRlbyBnZW5lcmF0aW9uIGNvbXBhcmFibGUgdG8sIG9yIGV2ZW4gc3VycGFzc2luZywgdGhhdCBvZiBsZWFkaW5nIGNsb3NlZC1zb3VyY2UgbW9kZWxzLiBIdW55dWFuVmlkZW8gZW5jb21wYXNzZXMgYSBjb21wcmVoZW5zaXZlIGZyYW1ld29yayB0aGF0IGludGVncmF0ZXMgc2V2ZXJhbCBrZXkgZWxlbWVudHMsIGluY2x1ZGluZyBkYXRhIGN1cmF0aW9uLCBhZHZhbmNlZCBhcmNoaXRlY3R1cmFsIGRlc2lnbiwgcHJvZ3Jlc3NpdmUgbW9kZWwgc2NhbGluZyBhbmQgdHJhaW5pbmcsIGFuZCBhbiBlZmZpY2llbnQgaW5mcmFzdHJ1Y3R1cmUgdGFpbG9yZWQgZm9yIGxhcmdlLXNjYWxlIG1vZGVsIHRyYWluaW5nIGFuZCBpbmZlcmVuY2UuIEFzIGEgcmVzdWx0LCB3ZSBzdWNjZXNzZnVsbHkgdHJhaW5lZCBhIHZpZGVvIGdlbmVyYXRpdmUgbW9kZWwgd2l0aCBvdmVyIDEzIGJpbGxpb24gcGFyYW1ldGVycywgbWFraW5nIGl0IHRoZSBsYXJnZXN0IGFtb25nIGFsbCBvcGVuLXNvdXJjZSBtb2RlbHMuIFdlIGNvbmR1Y3RlZCBleHRlbnNpdmUgZXhwZXJpbWVudHMgYW5kIGltcGxlbWVudGVkIGEgc2VyaWVzIG9mIHRhcmdldGVkIGRlc2lnbnMgdG8gZW5zdXJlIGhpZ2ggdmlzdWFsIHF1YWxpdHksIG1vdGlvbiBkeW5hbWljcywgdGV4dC12aWRlbyBhbGlnbm1lbnQsIGFuZCBhZHZhbmNlZCBmaWxtaW5nIHRlY2huaXF1ZXMuIEFjY29yZGluZyB0byBldmFsdWF0aW9ucyBieSBwcm9mZXNzaW9uYWxzLCBIdW55dWFuVmlkZW8gb3V0cGVyZm9ybXMgcHJldmlvdXMgc3RhdGUtb2YtdGhlLWFydCBtb2RlbHMsIGluY2x1ZGluZyBSdW53YXkgR2VuLTMsIEx1bWEgMS42LCBhbmQgdGhyZWUgdG9wLXBlcmZvcm1pbmcgQ2hpbmVzZSB2aWRlbyBnZW5lcmF0aXZlIG1vZGVscy4gQnkgcmVsZWFzaW5nIHRoZSBjb2RlIGZvciB0aGUgZm91bmRhdGlvbiBtb2RlbCBhbmQgaXRzIGFwcGxpY2F0aW9ucywgd2UgYWltIHRvIGJyaWRnZSB0aGUgZ2FwIGJldHdlZW4gY2xvc2VkLXNvdXJjZSBhbmQgb3Blbi1zb3VyY2UgY29tbXVuaXRpZXMuIFRoaXMgaW5pdGlhdGl2ZSB3aWxsIGVtcG93ZXIgaW5kaXZpZHVhbHMgd2l0aGluIHRoZSBjb21tdW5pdHkgdG8gZXhwZXJpbWVudCB3aXRoIHRoZWlyIGlkZWFzLCBmb3N0ZXJpbmcgYSBtb3JlIGR5bmFtaWMgYW5kIHZpYnJhbnQgdmlkZW8gZ2VuZXJhdGlvbiBlY29zeXN0ZW0uIFRoZSBjb2RlIGlzIHB1YmxpY2x5IGF2YWlsYWJsZSBhdCB0aGlzIGh0dHBzIFVSTC4gaHR0cHM6Ly9naXRodWIuY29tL1RlbmNlbnQvSHVueXVhblZpZGVvLiIsLCxPcGVuIHdlaWdodHMgKHJlc3RyaWN0ZWQgdXNlKSxDaGluYSwsLCwsLDIwMjUtMTEtMjggMTE6NTM6NDQrMDA6MDAsLCwsLCxJbmR1c3RyeSwsLCwsVW5yZWxlYXNlZCwiIiJUSElTIExJQ0VOU0UgQUdSRUVNRU5UIERPRVMgTk9UIEFQUExZIElOIFRIRSBFVVJPUEVBTiBVTklPTiwgVU5JVEVEIEtJTkdET00gQU5EIFNPVVRIIEtPUkVBIiIgCgphbHNvIHJlcXVpcmVzIGFkZGl0aW9uYWwgbGljZW5zaW5nIGluIGNhc2Ugb2YgbWFzc2l2ZSBjb21tZXJjaWFsIHVzZQoKaHR0cHM6Ly9odWdnaW5nZmFjZS5jby90ZW5jZW50L0h1bnl1YW5WaWRlby9ibG9iL21haW4vTElDRU5TRQoKdGhlIGNvZGUgc2VlbXMgdG8gYmUganVzdCBpbmZlcmVuY2UgY29kZSBub3QgdHJhaW5pbmcgY29kZQoiLFRydWUsLCwsLCwiUmVwb3J0ZWQsT3BlcmF0aW9uIGNvdW50aW5nIiwsLCwsWWVzCkludGVsbGlnZW50IEdvLUV4cGxvcmUgKElHRSksR2FtZXMsR2FtZSBvZiAyNCAoMjQgcHV6emxlKSwiVW5pdmVyc2l0eSBvZiBCcml0aXNoIENvbHVtYmlhIChVQkMpLFZlY3RvciBJbnN0aXR1dGUsQ0lGQVIgQUkgUmVzZWFyY2giLCJDb25nIEx1LCBTaGVuZ3JhbiBIdSwgSmVmZiBDbHVuZSIsMjAyNC0xMi0wMyxJbnRlbGxpZ2VudCBHby1FeHBsb3JlOiBTdGFuZGluZyBvbiB0aGUgU2hvdWxkZXJzIG9mIEdpYW50IEZvdW5kYXRpb24gTW9kZWxzLGh0dHBzOi8vYXJ4aXYub3JnL2Ficy8yNDA1LjE1MTQzLCwsLCwiV2UgdXNlZCBHUFQtNC1UdXJibyBbQVBJXSBmb3IgR2FtZSBvZiAyNCBhbmQgR1BULTRvIGZvciBCYWJ5QUkgYW5kIFRleHRXb3JsZC4gVGhpcyB3YXMgcHVyZWx5IGRvbmUgdG8gc2VsZWN0IHRoZSB2ZXJzaW9uIG9mIEdQVC00IHRoYXQgd2FzIGF2YWlsYWJsZSBhbmQgdGhlIGNoZWFwZXN0IGF0IHRoZSB0aW1lIG9mIHJ1bm5pbmcgdGhlCmV4cGVyaW1lbnRzLiBUaGUgdmVyc2lvbiBvZiBHUFQtNCBpcyBjb25zaXN0ZW50IHBlciBlbnZpcm9ubWVudC4gIiwsLCwsLCwsLFVua25vd24sIkdvLUV4cGxvcmUgaXMgYSBwb3dlcmZ1bCBmYW1pbHkgb2YgYWxnb3JpdGhtcyBkZXNpZ25lZCB0byBzb2x2ZSBoYXJkLWV4cGxvcmF0aW9uIHByb2JsZW1zIGJ1aWx0IG9uIHRoZSBwcmluY2lwbGUgb2YgYXJjaGl2aW5nIGRpc2NvdmVyZWQgc3RhdGVzLCBhbmQgaXRlcmF0aXZlbHkgcmV0dXJuaW5nIHRvIGFuZCBleHBsb3JpbmcgZnJvbSB0aGUgbW9zdCBwcm9taXNpbmcgc3RhdGVzLiBUaGlzIGFwcHJvYWNoIGhhcyBsZWQgdG8gc3VwZXJodW1hbiBwZXJmb3JtYW5jZSBhY3Jvc3MgYSB3aWRlIHZhcmlldHkgb2YgY2hhbGxlbmdpbmcgcHJvYmxlbXMgaW5jbHVkaW5nIEF0YXJpIGdhbWVzIGFuZCByb2JvdGljIGNvbnRyb2wsIGJ1dCByZXF1aXJlcyBtYW51YWxseSBkZXNpZ25pbmcgaGV1cmlzdGljcyB0byBndWlkZSBleHBsb3JhdGlvbiAoaS5lLiwgZGV0ZXJtaW5lIHdoaWNoIHN0YXRlcyB0byBzYXZlIGFuZCBleHBsb3JlIGZyb20sIGFuZCB3aGF0IGFjdGlvbnMgdG8gY29uc2lkZXIgbmV4dCksIHdoaWNoIGlzIHRpbWUtY29uc3VtaW5nIGFuZCBpbmZlYXNpYmxlIGluIGdlbmVyYWwuIFRvIHJlc29sdmUgdGhpcywgd2UgcHJvcG9zZSBJbnRlbGxpZ2VudCBHby1FeHBsb3JlIChJR0UpIHdoaWNoIGdyZWF0bHkgZXh0ZW5kcyB0aGUgc2NvcGUgb2YgdGhlIG9yaWdpbmFsIEdvLUV4cGxvcmUgYnkgcmVwbGFjaW5nIHRoZXNlIGhhbmRjcmFmdGVkIGhldXJpc3RpY3Mgd2l0aCB0aGUgaW50ZWxsaWdlbmNlIGFuZCBpbnRlcm5hbGl6ZWQgaHVtYW4gbm90aW9ucyBvZiBpbnRlcmVzdGluZ25lc3MgY2FwdHVyZWQgYnkgZ2lhbnQgcHJldHJhaW5lZCBmb3VuZGF0aW9uIG1vZGVscyAoRk1zKS4gVGhpcyBwcm92aWRlcyBJR0Ugd2l0aCBhIGh1bWFuLWxpa2UgYWJpbGl0eSB0byBpbnN0aW5jdGl2ZWx5IGlkZW50aWZ5IGhvdyBpbnRlcmVzdGluZyBvciBwcm9taXNpbmcgYW55IG5ldyBzdGF0ZSBpcyAoZS5nLiwgZGlzY292ZXJpbmcgbmV3IG9iamVjdHMsIGxvY2F0aW9ucywgb3IgYmVoYXZpb3JzKSwgZXZlbiBpbiBjb21wbGV4IGVudmlyb25tZW50cyB3aGVyZSBoZXVyaXN0aWNzIGFyZSBoYXJkIHRvIGRlZmluZS4gTW9yZW92ZXIsIElHRSBvZmZlcnMgdGhlIGV4Y2l0aW5nIG9wcG9ydHVuaXR5IHRvIHJlY29nbml6ZSBhbmQgY2FwaXRhbGl6ZSBvbiBzZXJlbmRpcGl0b3VzIGRpc2NvdmVyaWVzLXN0YXRlcyBlbmNvdW50ZXJlZCBkdXJpbmcgZXhwbG9yYXRpb24gdGhhdCBhcmUgdmFsdWFibGUgaW4gdGVybXMgb2YgZXhwbG9yYXRpb24sIHlldCB3aGVyZSB3aGF0IG1ha2VzIHRoZW0gaW50ZXJlc3Rpbmcgd2FzIG5vdCBhbnRpY2lwYXRlZCBieSB0aGUgaHVtYW4gdXNlci4gV2UgZXZhbHVhdGUgb3VyIGFsZ29yaXRobSBvbiBhIGRpdmVyc2UgcmFuZ2Ugb2YgbGFuZ3VhZ2UgYW5kIHZpc2lvbi1iYXNlZCB0YXNrcyB0aGF0IHJlcXVpcmUgc2VhcmNoIGFuZCBleHBsb3JhdGlvbi4gQWNyb3NzIHRoZXNlIHRhc2tzLCBJR0Ugc3Ryb25nbHkgZXhjZWVkcyBjbGFzc2ljIHJlaW5mb3JjZW1lbnQgbGVhcm5pbmcgYW5kIGdyYXBoIHNlYXJjaCBiYXNlbGluZXMsIGFuZCBhbHNvIHN1Y2NlZWRzIHdoZXJlIHByaW9yIHN0YXRlLW9mLXRoZS1hcnQgRk0gYWdlbnRzIGxpa2UgUmVmbGV4aW9uIGNvbXBsZXRlbHkgZmFpbC4gT3ZlcmFsbCwgSW50ZWxsaWdlbnQgR28tRXhwbG9yZSBjb21iaW5lcyB0aGUgdHJlbWVuZG91cyBzdHJlbmd0aHMgb2YgRk1zIGFuZCB0aGUgcG93ZXJmdWwgR28tRXhwbG9yZSBhbGdvcml0aG0sIG9wZW5pbmcgdXAgYSBuZXcgZnJvbnRpZXIgb2YgcmVzZWFyY2ggaW50byBjcmVhdGluZyBtb3JlIGdlbmVyYWxseSBjYXBhYmxlIGFnZW50cyB3aXRoIGltcHJlc3NpdmUgZXhwbG9yYXRpb24gY2FwYWJpbGl0aWVzLiIsLCxPcGVuIHdlaWdodHMgKHVucmVzdHJpY3RlZCksIkNhbmFkYSxDYW5hZGEsQ2FuYWRhIixHUFQtNCBUdXJibyAoTm92IDIwMjMpLCwsLCwyMDI2LTAyLTExIDE5OjI2OjI3KzAwOjAwLCwsLCwsIkFjYWRlbWlhLEFjYWRlbWlhLFJlc2VhcmNoIGNvbGxlY3RpdmUiLCwsLCxVbnJlbGVhc2VkLCJNSVQgbGljZW5zZSBodHRwczovL2dpdGh1Yi5jb20vY29uZ2x1MTk5Ny9pbnRlbGxpZ2VudC1nby1leHBsb3JlCgpzZWVtcyB0byBiZSBqdXN0IGluZmVyZW5jZSBjb2RlLCBub3QgdHJhaW5pbmcgY29kZSIsLCwsLCwsLCwsLCxZZXMKSGFpbHVvIEkyVi0wMS1MaXZlLCJWaWRlbyxWaXNpb24iLCJWaWRlbyBnZW5lcmF0aW9uLEltYWdlLXRvLXZpZGVvIiwiTWluaU1heCxIYWlsdW8gQUkiLCwyMDI0LTEyLTAzLEludHJvZHVjaW5nIEhhaWx1byBJMlYtMDEtTGl2ZTogVHJhbnNmb3JtIFN0YXRpYyBBcnQgaW50byBEeW5hbWljIE1hc3RlcnBpZWNlcyxodHRwczovL2hhaWx1b2FpLnZpZGVvL2Rpc2NvdmVyLzMyOTM1NDU5MjczNTg1MDQ5NiwsLCwsLCwsLCwsLCwsVW5rbm93biwiSW50cm9kdWNpbmcgSGFpbHVvIEkyVi0wMS1MaXZlOiBUcmFuc2Zvcm0gU3RhdGljIEFydCBpbnRvIER5bmFtaWMgTWFzdGVycGllY2VzCgpMaXZlIGlzIG91ciBsYXRlc3QgYWRkaXRpb24gdG8gdGhlIEkyViBmYW1pbHksIGRlc2lnbmVkIHRvIHJldm9sdXRpb25pemUgaG93IDJEIGlsbHVzdHJhdGlvbnMgY29tZSB0byBsaWZlLiBXaXRoIGVuaGFuY2VkIHNtb290aG5lc3MgYW5kIHZpdmlkIG1vdGlvbiwgdGhpcyBtb2RlbCBsZXRzIHlvdXIgY2hhcmFjdGVycyBtb3ZlLCBzcGVhaywgYW5kIHNoaW5lIGxpa2UgbmV2ZXIgYmVmb3JlLgoKT3B0aW1pemVkIGZvciBzdGFiaWxpdHkgYW5kIHN1YnRsZSBleHByZXNzaW9uLCBIYWlsdW8gSTJWLTAxLUxpdmUgc3VwcG9ydHMgYSB3aWRlIHJhbmdlIG9mIGFydGlzdGljIHN0eWxlcywgZW1wb3dlcmluZyB5b3UgdG8gZXhwYW5kIHlvdXIgY3JlYXRpdmUgZXhwcmVzc2lvbiBhbmQgYnJpbmcgeW91ciBhcnQgdG8gbGlmZSB3aXRoIHVucGFyYWxsZWxlZCBmbHVpZGl0eSBhbmQgZmluZXNzZS4iLCwsQVBJIGFjY2VzcywiQ2hpbmEsU2luZ2Fwb3JlIiwsLCwsLDIwMjUtMTEtMjggMTE6NTM6NDQrMDA6MDAsLCwsLCwiSW5kdXN0cnksSW5kdXN0cnkiLCwsLCxVbnJlbGVhc2VkLGh0dHBzOi8vaW50bC5taW5pbWF4aS5jb20vZG9jdW1lbnQvdmlkZW9fZ2VuZXJhdGlvbj9rZXk9NjZkMTQzOTM3NmU1MmZjZWUyODUzMDQ5LCwsLCwsLCwsLCwsTm8KQW1hem9uIE5vdmEgQ2FudmFzLCJJbWFnZSBnZW5lcmF0aW9uLFZpc2lvbiIsIkltYWdlIGdlbmVyYXRpb24sVGV4dC10by1pbWFnZSIsQW1hem9uLCwyMDI0LTEyLTAzLCwiaHR0cHM6Ly9kb2NzLmF3cy5hbWF6b24uY29tL2FpL3Jlc3BvbnNpYmxlLWFpL25vdmEtY2FudmFzL292ZXJ2aWV3Lmh0bWwKCmh0dHBzOi8vYXNzZXRzLmFtYXpvbi5zY2llbmNlLzk2LzdkLzBkM2U1OTUxNGFiZjhmZGNmYWZjZGM1NzQzMDAvbm92YS10ZWNoLXJlcG9ydC0yMDI1MDMxNy0wODEwLnBkZiIsLCwsLCwsLCwsLCwiQW1hem9uIFRyYWluaXVtMSxOVklESUEgQTEwMCxOVklESUEgSDEwMCBTWE01IDgwR0IiLCxVbmtub3duLCJhbiBpbWFnZSBnZW5lcmF0aW9uIG1vZGVsIHRoYXQgY3JlYXRlcyBwcm9mZXNzaW9uYWwgZ3JhZGUgaW1hZ2VzIGZyb20gdGV4dCBhbmQgaW1hZ2UgaW5wdXRzLiBBbWF6b24gTm92YSBDYW52YXMgaXMgaWRlYWwgZm9yIGEgd2lkZSByYW5nZSBvZiBhcHBsaWNhdGlvbnMgc3VjaCBhcyBhZHZlcnRpc2luZywgbWFya2V0aW5nLCBhbmQgZW50ZXJ0YWlubWVudC4KCuKAoiBUZXh0LXRvLWltYWdlIGdlbmVyYXRpb246IEFtYXpvbiBOb3ZhIENhbnZhcyBjYW4gZ2VuZXJhdGUgaW1hZ2VzIHdpdGggdmFyaW91cyByZXNvbHV0aW9ucyAoZnJvbSA1MTIgdXAgdG8KMksgaG9yaXpvbnRhbCByZXNvbHV0aW9uKSBhbmQgYXNwZWN0IHJhdGlvcyAoYW55IGFzcGVjdCByYXRpbyBiZXR3ZWVuIDE6NCBhbmQgNDoxIHdpdGggYSBtYXhpbXVtIG9mIDQuMk0KcGl4ZWxzKS4gQ3VzdG9tZXJzIGNhbiBwcm92aWRlIHJlZmVyZW5jZSBpbWFnZXMgdG8gZ3VpZGUgdGhlIG1vZGVsIHRvIGdlbmVyYXRlIG91dHB1dHMgaW4gYSBzcGVjaWZpYyBzdHlsZSBvcgpjb2xvciBwYWxldHRlLCBvciB0byBnZW5lcmF0ZSB2YXJpYXRpb25zIG9mIGFuIGltYWdlLgrigKIgSW1hZ2UgZWRpdGluZzogQW1hem9uIE5vdmEgQ2FudmFzIGFsbG93cyBwcmVjaXNlIGltYWdlIGVkaXRpbmcgb3BlcmF0aW9ucyBsaWtlIGlucGFpbnRpbmcgYW5kIG91dHBhaW50aW5nCnRocm91Z2ggbmF0dXJhbCBsYW5ndWFnZSBtYXNrIHByb21wdHMuIFRoZXNlIG1hc2sgcHJvbXB0cyBkZXNjcmliZSB0aGUgc3BlY2lmaWMgYXJlYSBvZiB0aGUgaW5wdXQgaW1hZ2UgdGhhdApuZWVkcyB0byBiZSByZXBhaW50ZWQuIFRoZSB1c2VyIGNhbiBhbHNvIGVhc2lseSBjaGFuZ2UgYSBiYWNrZ3JvdW5kIHdpdGggdGhlIGJhY2tncm91bmQgcmVtb3ZhbCBmZWF0dXJlLApsZWF2aW5nIHRoZSBzdWJqZWN0IG9mIHRoZSBpbWFnZSB1bmNoYW5nZWQuCiIsLCxBUEkgYWNjZXNzLFVuaXRlZCBTdGF0ZXMgb2YgQW1lcmljYSwsLCwsLDIwMjUtMTEtMjggMTE6NTM6NDQrMDA6MDAsLCwsLCxJbmR1c3RyeSwsLCwsVW5yZWxlYXNlZCwsVHJ1ZSwsLCwsLCwsLCwsTm8KTHVtYSBQaG90b24gRmxhc2gsIkltYWdlIGdlbmVyYXRpb24sVmlzaW9uIiwiSW1hZ2UgZ2VuZXJhdGlvbixUZXh0LXRvLWltYWdlIixMdW1hTGFicywsMjAyNC0xMi0wMywsaHR0cHM6Ly9sdW1hbGFicy5haS9waG90b24sLCwsLCwsLCwsLCwsLFVua25vd24sIkFubm91bmNpbmcgTHVtYSBQaG90b24gYW5kIFBob3RvbiBGbGFzaC4KVGhlIG1vc3QgY3JlYXRpdmUsIGludGVsbGlnZW50IGFuZCBwZXJzb25hbGl6YWJsZSBpbWFnZSBnZW5lcmF0aW9uIG1vZGVscyBidWlsdCBvbiBhIG5ldyBncm91bmRicmVha2luZyBhcmNoaXRlY3R1cmUgdGhhdCBkZWxpdmVycyB1bHRyYSBoaWdoIHF1YWxpdHkgYW5kIDEweCBoaWdoZXIgY29zdCBlZmZpY2llbmN5LiIsLCxBUEkgYWNjZXNzLFVuaXRlZCBTdGF0ZXMgb2YgQW1lcmljYSwsLCwsLDIwMjUtMTEtMjggMTE6NTM6NDQrMDA6MDAsLCwsLCxJbmR1c3RyeSwsLCwsVW5yZWxlYXNlZCwsLCwsLCwsLCwsLCxObwpQb29sc2lkZSBNYWxpYnUsTGFuZ3VhZ2UsQ29kZSBnZW5lcmF0aW9uLFBvb2xzaWRlLCJJc2FhYyBDb2hlbiwgVml0b3IgTW9udGVpcm8iLDIwMjQtMTItMDIsRGl2ZSBpbnRvIHBvb2xzaWRlOiBBSSBtb2RlbHMganVzdCBmb3Igc29mdHdhcmUgZW5naW5lZXJpbmcsaHR0cHM6Ly9yZWludmVudC5hd3NldmVudHMuY29tL2NvbnRlbnQvZGFtL3JlaW52ZW50LzIwMjQvc2xpZGVzL2FpbS9BSU0xMzMtU19EaXZlLWludG8tcG9vbHNpZGUtQUktbW9kZWxzLWp1c3QtZm9yLXNvZnR3YXJlLWVuZ2luZWVyaW5nLXNwb25zb3JlZC1ieS1wb29sc2lkZS5wZGYsLCwsLCwsLCwsLCwsLFVua25vd24sLCwsLFVuaXRlZCBTdGF0ZXMgb2YgQW1lcmljYSwsLCwsLDIwMjUtMTEtMjggMTE6NTM6NDQrMDA6MDAsLCwsLCxJbmR1c3RyeSwsLCwsLCwsLCwsLCwsLCwsLApSTkFmb3JtZXIsQmlvbG9neSxSTkEgc3RydWN0dXJlIHByZWRpY3Rpb24sVW5pdmVyc2l0eSBvZiBGcmVpYnVyZywiSsO2cmcgSy5ILiBGcmFua2UsIEZyZWRlcmljIFJ1bmdlLCBSeWFuIEvDtmtzYWwsICBSb2xmIEJhY2tvZmVuLCBGcmFuayBIdXR0ZXIiLDIwMjQtMTItMDEsUk5BZm9ybWVyOiBBIFNpbXBsZSBZZXQgRWZmZWN0aXZlIERlZXAgTGVhcm5pbmcgTW9kZWwgZm9yIFJOQSBTZWNvbmRhcnkgU3RydWN0dXJlIFByZWRpY3Rpb24saHR0cHM6Ly93d3cuYmlvcnhpdi5vcmcvY29udGVudC8xMC4xMTAxLzIwMjQuMDIuMTIuNTc5ODgxdjEuYWJzdHJhY3QsMTQuMCwsLDMyMDAwMDAwLjAsLCwsLCItIEJpb3BoeXNpY2FsIE1vZGVsOiA0MTAsNDA4ICh0YWJsZSBiMSkKIiwsLE5WSURJQSBBMTAwLCxDb25maWRlbnQsIlRyYWRpdGlvbmFsIFJOQSBzZWNvbmRhcnkgc3RydWN0dXJlIHByZWRpY3Rpb24gbWV0aG9kcywgYmFzZWQgb24gZHluYW1pYyBwcm9ncmFtbWluZywgb2Z0ZW4gZmFsbCBzaG9ydCBpbiBhY2N1cmFjeS4gUmVjZW50IGFkdmFuY2VzIGluIGRlZXAgbGVhcm5pbmcgaGF2ZSBhaW1lZCB0byBhZGRyZXNzIHRoaXMsIGJ1dCBtYXkgbm90IGFkZXF1YXRlbHkgbGVhcm4gdGhlIGJpb3BoeXNpY2FsIG1vZGVsIG9mIFJOQSBmb2xkaW5nLiBNYW55IGRlZXAgbGVhcm5pbmcgYXBwcm9hY2hlcyBhcmUgYWxzbyB0b28gY29tcGxleCwgaW5jb3Jwb3JhdGluZyBtdWx0aS1tb2RlbCBzeXN0ZW1zLCBlbnNlbWJsZSBzdHJhdGVnaWVzLCBvciByZXF1aXJpbmcgZXh0ZXJuYWwgZGF0YSBsaWtlIG11bHRpcGxlIHNlcXVlbmNlIGFsaWdubWVudHMuIEluIHRoaXMgc3R1ZHksIHdlIGRlbW9uc3RyYXRlIHRoYXQgYSBzaW5nbGUgZGVlcCBsZWFybmluZyBtb2RlbCwgcmVseWluZyBzb2xlbHkgb24gUk5BIHNlcXVlbmNlIGlucHV0LCBjYW4gZWZmZWN0aXZlbHkgbGVhcm4gYSBiaW9waHlzaWNhbCBtb2RlbCBhbmQgb3V0cGVyZm9ybSBleGlzdGluZyBkZWVwIGxlYXJuaW5nIG1ldGhvZHMgaW4gc3RhbmRhcmQgYmVuY2htYXJrcywgYXMgd2VsbCBhcyBhY2hpZXZlIGNvbXBhcmFibGUgcmVzdWx0cyB0byBtZXRob2RzIHRoYXQgdXRpbGl6ZSBtdWx0aS1zZXF1ZW5jZSBhbGlnbm1lbnRzLiBXZSBkdWIgdGhpcyBtb2RlbCBSTkFmb3JtZXIgYW5kIGFjaGlldmUgdGhlc2UgYmVuZWZpdHMgYnkgYSB0d28tZGltZW5zaW9uYWwgbGF0ZW50IHNwYWNlLCBheGlhbCBhdHRlbnRpb24sIGFuZCByZWN5Y2xpbmcgaW4gdGhlIGxhdGVudCBzcGFjZS4gRnVydGhlciwgd2UgZm91bmQgdGhhdCBvdXIgbW9kZWwgcGVyZm9ybWFuY2UgaW1wcm92ZXMgd2hlbiB3ZSBzY2FsZSBpdCB1cC4gV2UgYWxzbyBkZW1vbnN0cmF0ZSBob3cgdG8gcmVmaW5lIGEgcHJlLXRyYWluZWQgUk5BZm9ybWVyIHdpdGggZmluZS10dW5pbmcgdGVjaG5pcXVlcywgd2hpY2ggYXJlIHBhcnRpY3VsYXJseSBlZmZpY2llbnQgd2hlbiBhcHBsaWVkIHRvIGEgbGltaXRlZCBhbW91bnQgb2YgaGlnaC1xdWFsaXR5IGRhdGEuIEEgZnVydGhlciBhc3BlY3Qgb2Ygb3VyIHdvcmsgaXMgYWRkcmVzc2luZyB0aGUgY2hhbGxlbmdlcyBpbiBkYXRhc2V0IGN1cmF0aW9uIGluIGRlZXAgbGVhcm5pbmcsIGVzcGVjaWFsbHkgcmVnYXJkaW5nIGRhdGEgaG9tb2xvZ3kuIFdlIHRhY2tsZSB0aGlzIHRocm91Z2ggYW4gYWR2YW5jZWQgZGF0YSBwcm9jZXNzaW5nIHBpcGVsaW5lIHRoYXQgYWxsb3dzIGZvciB0cmFpbmluZyBhbmQgZXZhbHVhdGlvbiBvZiBvdXIgbW9kZWwgYWNyb3NzIHZhcmlvdXMgbGV2ZWxzIG9mIHNlcXVlbmNlIHNpbWlsYXJpdHkuIE91ciBtb2RlbHMgYW5kIGRhdGFzZXRzIGFyZSBvcGVubHkgYWNjZXNzaWJsZSwgb2ZmZXJpbmcgYSBzaW1wbGlmaWVkIHlldCBlZmZlY3RpdmUgdG9vbCBmb3IgUk5BIHNlY29uZGFyeSBzdHJ1Y3R1cmUgcHJlZGljdGlvbi4iLCwsLEdlcm1hbnksLCwsNC4wLCwyMDI1LTEyLTAxIDE0OjI1OjIyKzAwOjAwLCwsLCwsQWNhZGVtaWEsLCwsLCwsLCwsLCwzMTQ2Ljg1MTU0ODIyMjQsLCwsLCwKSU5URUxMRUNULTEsTGFuZ3VhZ2UsLCJQcmltZSBJbnRlbGxlY3QsSHVnZ2luZyBGYWNlLEFyY2VlIEFJIiwiU2FtaSBKYWdob3VhciwgSmFjayBNaW4gT25nLCBNYW52ZWVyIEJhc3JhLCBGYXJlcyBPYmVpZCwgSmFubmlrIFN0cmF1YmUsIE1pY2hhZWwgS2VpYmxpbmdlciwgRWxpZSBCYWtvdWNoLCBMdWNhcyBBdGtpbnMsIE1heml5YXIgUGFuYWhpLCBDaGFybGVzIEdvZGRhcmQsIE1heCBSeWFiaW5pbiwgSm9oYW5uZXMgSGFnZW1hbm4iLDIwMjQtMTEtMjksSU5URUxMRUNULTEgVGVjaG5pY2FsIFJlcG9ydCxodHRwczovL2dpdGh1Yi5jb20vUHJpbWVJbnRlbGxlY3QtYWkvcHJpbWUvYmxvYi9tYWluL0lOVEVMTEVDVF8xX1RlY2huaWNhbF9SZXBvcnQucGRmLCwsVHJhaW5lZCB3aXRoIHJlc3BlY3RhYmxlIE1GVSBkZXNwaXRlIGdsb2JhbGx5IGRpc3RyaWJ1dGVkIGNvbXB1dGUsMTAwMDAwMDAwMDAuMCwsNi4wMDAwMDFlKzIyLDEwQiBwYXJhbWV0ZXJzIHRyYWluZWQgb24gMVQgdG9rZW5zOiA2ICogMTBCICogMVQgPSA2ZTIyLDEwMDAwMDAwMDAwMDAsIlRhYmxlIDEuICIiVGhlIHRvdGFsIG51bWJlciBvZiB0b2tlbnMgaW4gb3VyIGRhdGEgbWl4LCBwcm9jZXNzZWQgd2l0aCB0aGUgTGxhbWEtMyB0b2tlbml6ZXIsIGNvbnNpc3RzIG9mIG92ZXIgNiB0cmlsbGlvbiB0b2tlbnMiIiBob3dldmVyIHRoZXkgb25seSB0cmFpbiB0aGUgbW9kZWwgd2l0aCAxVC4iLDEwMDguMCwiIiJUaGUgcHJlLXRyYWluaW5nIG9mIElOVEVMTEVDVC0xIGZvciAxIHRyaWxsaW9uIHRva2VucyB0b29rIHBsYWNlIG92ZXIgNDIgZGF5cywgZnJvbSBPY3RvYmVyIDEwLCAyMDI0LCB0byBOb3ZlbWJlciAyMiwgMjAyNCIiIiwsU2VsZi1zdXBlcnZpc2VkIGxlYXJuaW5nLENvbmZpZGVudCwsLCwsIlVuaXRlZCBTdGF0ZXMgb2YgQW1lcmljYSxVbml0ZWQgU3RhdGVzIG9mIEFtZXJpY2EsVW5pdGVkIFN0YXRlcyBvZiBBbWVyaWNhIiwsLCwsLDIwMjUtMTItMjIgMjI6NDk6MDkrMDA6MDAsLCwsLCwiSW5kdXN0cnksSW5kdXN0cnksSW5kdXN0cnkiLCwsLCwsLCwsLCwsLE9wZXJhdGlvbiBjb3VudGluZywsLCwsCjM2MGdwdDItcHJvLExhbmd1YWdlLExhbmd1YWdlIG1vZGVsaW5nLDM2MCBTZWN1cml0eSBUZWNobm9sb2d5LDM2MCBaaGluYW8sMjAyNC0xMS0yOSwsLCwsLCwiIiJIdW5kcmVkcyBvZiBiaWxsaW9ucyBvZiBwYXJhbWV0ZXJzIiIiLCwiRGV2ZWxvcGVyIGVhcm5zIGJpbGxpb25zIG9mIGRvbGxhcnMgaW4gYW5udWFsIHJldmVudWUsIHNvIHBsYXVzaWJseSBjb3VsZCBhZmZvcmQgYSBsYXJnZSB0cmFpbmluZyBydW4uIiwsLCwsLCxVbmtub3duLCwsLCxDaGluYSwsLCwsLDIwMjUtMTEtMjggMTE6NTM6NDQrMDA6MDAsLCwsLCxJbmR1c3RyeSwsLCwsLCxUcnVlLCwsLCwsLCwsLCwKYWJhYjcsTGFuZ3VhZ2UsTGFuZ3VhZ2UgbW9kZWxpbmcvZ2VuZXJhdGlvbixNaW5pTWF4LCwyMDI0LTExLTI5LCxodHRwczovL3d3dy5taW5pbWF4aS5jb20vZW4vbmV3cy9hYmFiNjUtc2VyaWVzLCwsLCwsLCJEZXZlbG9wZXIgcmFpc2VkIGh1bmRyZWRzIG9mIG1pbGxpb25zIG9mIGRvbGxhcnMgKGh0dHBzOi8vd3d3LnJldXRlcnMuY29tL3RlY2hub2xvZ3kvY2hpbmEtYWktc3RhcnR1cC1taW5pbWF4LXJhaXNpbmctb3Zlci0yNTAtbWxuLXRlbmNlbnQtYmFja2VkLWVudGl0eS1vdGhlcnMtMjAyMy0wNi0wMS8pLCBzbyBjb3VsZCBwbGF1c2libHkgYWZmb3JkIGEgMWUyNSBGTE9QIHNjYWxlIHRyYWluaW5nIHJ1bi4gIiwsLCwsLCxVbmtub3duLCwsLEFQSSBhY2Nlc3MsQ2hpbmEsLCwsLCwyMDI1LTExLTI4IDExOjUzOjQ0KzAwOjAwLCwsLCwsSW5kdXN0cnksLCwsLFVucmVsZWFzZWQsLFRydWUsLCwsLCwsLCwsLE5vClpoaXlhbiAo5pm66KiAKSwsLDRQYXJhZGlnbSwsMjAyNC0xMS0yOSxDQUMgcmVnaXN0cnksaHR0cHM6Ly93ZWIuYXJjaGl2ZS5vcmcvd2ViLzIwMjUwNjI0MDY0MDM1L2h0dHBzOi8veHVlcWl1LmNvbS80NTU4NjU4NzkyLzMzMDk3Mzc1MywsLCwsLCwsLCwsLCwsVW5rbm93biwsLCwsQ2hpbmEsLCwsLCwyMDI2LTAyLTExIDE5OjI2OjI3KzAwOjAwLCwsLCwsSW5kdXN0cnksLCwsLCwsLCwsLCwsLCwsLCwKTWluZ3poaSBHdXdlbixMYW5ndWFnZSwiQ2hhdCxUZXh0IHN1bW1hcml6YXRpb24sVHJhbnNsYXRpb24sTGFuZ3VhZ2UgbW9kZWxpbmcvZ2VuZXJhdGlvbiIsIlNoYW5naGFpIFNodWhlbmcgSW5mb3JtYXRpb24gVGVjaG5vbG9neSBDby4sIEx0ZC4iLCwyMDI0LTExLTI5LENBQyByZWdpc3RyeSxodHRwczovL3dlYi5hcmNoaXZlLm9yZy93ZWIvMjAyNTA2MjQwODU1NDIvaHR0cHM6Ly9pLmlmZW5nLmNvbS9jLzhmQWxYQ1VoTTJ3LCwsLCwsLCwsLCwsLCxVbmtub3duLCwsLCxDaGluYSwsLCwsLDIwMjUtMTEtMjggMTE6NTM6NDQrMDA6MDAsLCwsLCxJbmR1c3RyeSwsLCwsLCwsLCwsLCwsLCwsLApNaUxpICjnsbPnspIpLExhbmd1YWdlLCJDaGF0LExhbmd1YWdlIGdlbmVyYXRpb24iLENyZWRpdEVhc2UsLDIwMjQtMTEtMjksQ0FDIHJlZ2lzdHJ5LGh0dHBzOi8vd2ViLmFyY2hpdmUub3JnL3dlYi8yMDI1MDYyNDA5NDUyMy9odHRwczovL3d3dy5zb2h1LmNvbS9hLzgzMjgxNDQ0NV8xMDMyMDcsLCwsLCwsLCwsLCwsLFVua25vd24sIHNpbmNlIEZlYiAyMDI1IGludGVncmF0aW9uIHdpdGggRGVlcFNlZWstUjEgdG8gaW1wcm92ZSBjb21wbGV4LXNlbWFudGljIHJlYXNvbmluZyAoaHR0cHM6Ly93d3cubW9vbW9vLmNvbS9oYW5zL25ld3MvcG9zdC80OTM4Njg2NyksLCwsQ2hpbmEsLCwsLCwyMDI2LTAyLTExIDE5OjI2OjI3KzAwOjAwLCwsLCwsSW5kdXN0cnksLCwsLCwsLCwsLCwsLCwsLCwKSGFpWXVlICjmtarmva7pgJrnlKjova/ku7bmnInpmZDlhazlj7gpLExhbmd1YWdlLCJGaW5hbmNpYWwgbWFuYWdlbWVudCxEYXRhIGFuYWx5dGljcyxTZWFyY2gsVGV4dCBzdW1tYXJpemF0aW9uIixJbnNwdXIsLDIwMjQtMTEtMjksQ0FDIHJlZ2lzdHJ5LCJodHRwczovL3dlYi5hcmNoaXZlLm9yZy93ZWIvMjAyNTA3MDcwODMwNDEvaHR0cHM6Ly9jbi5jaGluYWRhaWx5LmNvbS5jbi9hLzIwMjUwNS8yOS9XUzY4MzgwNGNjYTMxMDIwNTM3NzAzNWE4ZS5odG1sCmh0dHBzOi8vd2ViLmFyY2hpdmUub3JnL3dlYi8yMDI1MDcwNzA4MzUyNi9odHRwczovL3d3dy5zb2h1LmNvbS9hLzgwMDM4MzYzOF8yODIwMDIiLCwsLDEwMjAwMDAwMDAwMC4wLDdCLTEwMkIsLCwsZGF0YXNldCBiYXNlZCBvbiBtb3JlIHRoYW4gMzAgeWVhcnMgb2Ygc2VydmljZSBleHBlcmllbmNlIGluIGxhcmdlLXNjYWxlIGdyb3VwIGVudGVycHJpc2VzIGFuZCBhIHRyaWxsaW9uLWxldmVsIGRhdGEgc2V0IG9mIG1vcmUgdGhhbiAxLjIgbWlsbGlvbiBjb3Jwb3JhdGUgY3VzdG9tZXJzLCwsLCxDb25maWRlbnQsaW50ZWdyYXRpb24gd2l0aCBEZWVwU2VlaywsLCxDaGluYSwsLCwsLDIwMjYtMDItMTEgMTk6MjY6MjcrMDA6MDAsLCwsLCxJbmR1c3RyeSwsLCwsLCwsLCwsLCwsLCwsLApEZWVwVGhvdWdodC04QixMYW5ndWFnZSxDaGF0LFJ1bGlhZCwsMjAyNC0xMS0yNywiRGVlcHRob3VnaHQtOEIKIixodHRwczovL2h1Z2dpbmdmYWNlLmNvL3J1bGlhZC9kZWVwdGhvdWdodC04Yi1sbGFtYS12MC4wMS1hbHBoYSwsLCw4MDAwMDAwMDAwLjAsLCwsLCwsLCwsQ29uZmlkZW50LCJEZWVwdGhvdWdodC04QiBpcyBhIHNtYWxsIGFuZCBjYXBhYmxlIHJlYXNvbmluZyBtb2RlbCBidWlsdCBvbiBMTGFNQS0zLjEgOEIsIGRlc2lnbmVkIHRvIG1ha2UgQUkgcmVhc29uaW5nIG1vcmUgdHJhbnNwYXJlbnQgYW5kIGNvbnRyb2xsYWJsZS4gRGVzcGl0ZSBpdHMgcmVsYXRpdmVseSBzbWFsbCBzaXplLCBpdCBhY2hpZXZlcyBzb3BoaXN0aWNhdGVkIHJlYXNvbmluZyBjYXBhYmlsaXRpZXMgdGhhdCByaXZhbCBtdWNoIGxhcmdlciBtb2RlbHMuCgoiLCwsQVBJIGFjY2VzcyxVbml0ZWQgS2luZ2RvbSBvZiBHcmVhdCBCcml0YWluIGFuZCBOb3J0aGVybiBJcmVsYW5kLExsYW1hIDMuMS04QiwsLCwsMjAyNS0xMS0yOCAxMTo1Mzo0NCswMDowMCwsLCwsLEluZHVzdHJ5LCwsLCwsLCwsLCwsLCwsLCwsTm8KT3ZpczEuNi1HZW1tYTItMjdCLCJNdWx0aW1vZGFsLExhbmd1YWdlLFZpc2lvbiIsIkxhbmd1YWdlIG1vZGVsaW5nL2dlbmVyYXRpb24sVmlzdWFsIHF1ZXN0aW9uIGFuc3dlcmluZyIsQWxpYmFiYSwsMjAyNC0xMS0yNixPdmlzMS42LUdlbW1hMi0yN0IsaHR0cHM6Ly9odWdnaW5nZmFjZS5jby9BSURDLUFJL092aXMxLjYtR2VtbWEyLTI3QiwsLCwyODkwMDAwMDAwMC4wLCwsLCwsLCwsLENvbmZpZGVudCwiV2UgYXJlIGV4Y2l0ZWQgdG8gYW5ub3VuY2UgdGhlIG9wZW4tc291cmNpbmcgb2YgT3Zpcy0xLjYsIG91ciBsYXRlc3QgbXVsdGktbW9kYWwgbGFyZ2UgbGFuZ3VhZ2UgbW9kZWwuIE92aXMgaXMgYSBub3ZlbCBNdWx0aW1vZGFsIExhcmdlIExhbmd1YWdlIE1vZGVsIChNTExNKSBhcmNoaXRlY3R1cmUsIGRlc2lnbmVkIHRvIHN0cnVjdHVyYWxseSBhbGlnbiB2aXN1YWwgYW5kIHRleHR1YWwgZW1iZWRkaW5ncy4iLCwsT3BlbiB3ZWlnaHRzICh1bnJlc3RyaWN0ZWQpLENoaW5hLCJHZW1tYSAyIDI3QixTaWdMSVAgNDAwTSIsLCwsLDIwMjUtMTEtMjggMTE6NTM6NDQrMDA6MDAsLCwsLCxJbmR1c3RyeSwsLCwsLCJodHRwczovL2h1Z2dpbmdmYWNlLmNvL0FJREMtQUkvT3ZpczEuNi1HZW1tYTItMjdCCmFwYWNoZSAyLjAiLCwsLCwsLCxBSURDLUFJLCwsLFllcwpDb250cm9sTmV0IChTRCAzLjUgTGFyZ2UpIERlcHRoLEltYWdlIGdlbmVyYXRpb24sIkltYWdlLXRvLWltYWdlLEltYWdlIGdlbmVyYXRpb24iLFN0YWJpbGl0eSBBSSwsMjAyNC0xMS0yNixDb250cm9sTmV0cyBmb3IgU3RhYmxlIERpZmZ1c2lvbiAzLjUgTGFyZ2UsaHR0cHM6Ly9zdGFiaWxpdHkuYWkvbmV3cy9zZDMtNS1sYXJnZS1jb250cm9sbmV0cywsLCwsLCwsLCwsLCwsVW5rbm93biwiVG9kYXkgd2UgYXJlIGFkZGluZyBuZXcgY2FwYWJpbGl0aWVzIHRvIFN0YWJsZSBEaWZmdXNpb24gMy41IExhcmdlIHdpdGggdGhlIHJlbGVhc2Ugb2YgdGhyZWUgQ29udHJvbE5ldHM6IEJsdXIsIENhbm55LCBhbmQgRGVwdGguIAoKVGhlc2UgbW9kZWxzIGFyZSBmcmVlIGZvciBib3RoIGNvbW1lcmNpYWwgYW5kIG5vbi1jb21tZXJjaWFsIHVzZSB1bmRlciB0aGUgcGVybWlzc2l2ZSBTdGFiaWxpdHkgQUkgQ29tbXVuaXR5IExpY2Vuc2UuIAoKWW91IGNhbiBkb3dubG9hZCB0aGUgbW9kZWwgd2VpZ2h0cyBub3cgZnJvbSBIdWdnaW5nIEZhY2UgYW5kIGNvZGUgZnJvbSBHaXRIdWIsIHdpdGggc3VwcG9ydCBieSBDb21meSBVSS4KCkRlcHRoCgpVc2UgZGVwdGggbWFwcywgZ2VuZXJhdGVkIGJ5IERlcHRoRk0sIHRvIGd1aWRlIGltYWdlIGdlbmVyYXRpb24uIEdyZWF0IGZvciBhcmNoaXRlY3R1cmFsIHJlbmRlcmluZ3MgYW5kIHRleHR1cmluZyAzRCBhc3NldHMsIGFuZCBvdGhlciB1c2UgY2FzZXMgdGhhdCByZXF1aXJlIGV4YWN0IGNvbnRyb2wgb3ZlciB0aGUgY29tcG9zaXRpb24gb2YgYW4gaW1hZ2UuIiwsLE9wZW4gd2VpZ2h0cyAocmVzdHJpY3RlZCB1c2UpLFVuaXRlZCBLaW5nZG9tIG9mIEdyZWF0IEJyaXRhaW4gYW5kIE5vcnRoZXJuIElyZWxhbmQsU3RhYmxlIERpZmZ1c2lvbiAzLjUgTGFyZ2UsLCwsLDIwMjYtMDItMTEgMTk6MjY6MjcrMDA6MDAsLCwsLCxJbmR1c3RyeSwsLCwsVW5yZWxlYXNlZCwiU3RhYmlsaXR5IEFJIENvbW11bml0eSBsaWNlbnNlCgpodHRwczovL2h1Z2dpbmdmYWNlLmNvL3N0YWJpbGl0eWFpL3N0YWJsZS1kaWZmdXNpb24tMy41LWxhcmdlLWNvbnRyb2xuZXQtZGVwdGgKCmh0dHBzOi8vZ2l0aHViLmNvbS9TdGFiaWxpdHktQUkvc2QzLjUvIiwsLCwsLCwsc3RhYmlsaXR5YWksLCwsWWVzCkNvbnRyb2xOZXQgKFNEIDMuNSBMYXJnZSkgQmx1cixJbWFnZSBnZW5lcmF0aW9uLCJJbWFnZS10by1pbWFnZSxJbWFnZSBnZW5lcmF0aW9uIixTdGFiaWxpdHkgQUksLDIwMjQtMTEtMjYsQ29udHJvbE5ldHMgZm9yIFN0YWJsZSBEaWZmdXNpb24gMy41IExhcmdlLGh0dHBzOi8vc3RhYmlsaXR5LmFpL25ld3Mvc2QzLTUtbGFyZ2UtY29udHJvbG5ldHMsLCwsLCwsLCwsLCwsLFVua25vd24sIlRvZGF5IHdlIGFyZSBhZGRpbmcgbmV3IGNhcGFiaWxpdGllcyB0byBTdGFibGUgRGlmZnVzaW9uIDMuNSBMYXJnZSB3aXRoIHRoZSByZWxlYXNlIG9mIHRocmVlIENvbnRyb2xOZXRzOiBCbHVyLCBDYW5ueSwgYW5kIERlcHRoLiAKClRoZXNlIG1vZGVscyBhcmUgZnJlZSBmb3IgYm90aCBjb21tZXJjaWFsIGFuZCBub24tY29tbWVyY2lhbCB1c2UgdW5kZXIgdGhlIHBlcm1pc3NpdmUgU3RhYmlsaXR5IEFJIENvbW11bml0eSBMaWNlbnNlLiAKCllvdSBjYW4gZG93bmxvYWQgdGhlIG1vZGVsIHdlaWdodHMgbm93IGZyb20gSHVnZ2luZyBGYWNlIGFuZCBjb2RlIGZyb20gR2l0SHViLCB3aXRoIHN1cHBvcnQgYnkgQ29tZnkgVUkuCgpCbHVyCgpBY2hpZXZlIGV4dHJlbWVseSBoaWdoIGZpZGVsaXR5IHVwc2NhbGluZywgaW5jbHVkaW5nIHJlc29sdXRpb25zIG9mIDhLIGFuZCAxNksuIFBlcmZlY3QgZm9yIHRpbGluZyBsb3ctcmVzb2x1dGlvbiBpbWFnZXMgaW50byBsYXJnZSwgZGV0YWlsZWQgdmlzdWFscy4KClZpZXcgZnVsbHNpemUKIiwsLE9wZW4gd2VpZ2h0cyAocmVzdHJpY3RlZCB1c2UpLFVuaXRlZCBLaW5nZG9tIG9mIEdyZWF0IEJyaXRhaW4gYW5kIE5vcnRoZXJuIElyZWxhbmQsU3RhYmxlIERpZmZ1c2lvbiAzLjUgTGFyZ2UsLCwsLDIwMjYtMDItMTEgMTk6MjY6MjcrMDA6MDAsLCwsLCxJbmR1c3RyeSwsLCwsVW5yZWxlYXNlZCwiU3RhYmlsaXR5IEFJIENvbW11bml0eSBsaWNlbnNlCgpodHRwczovL2h1Z2dpbmdmYWNlLmNvL3N0YWJpbGl0eWFpL3N0YWJsZS1kaWZmdXNpb24tMy41LWxhcmdlLWNvbnRyb2xuZXQtYmx1cgoKaHR0cHM6Ly9naXRodWIuY29tL1N0YWJpbGl0eS1BSS9zZDMuNS8iLCwsLCwsLCxzdGFiaWxpdHlhaSwsLCxZZXMKQ29udHJvbE5ldCAoU0QgMy41IExhcmdlKSBDYW5ueSxJbWFnZSBnZW5lcmF0aW9uLCJJbWFnZS10by1pbWFnZSxJbWFnZSBnZW5lcmF0aW9uIixTdGFiaWxpdHkgQUksLDIwMjQtMTEtMjYsQ29udHJvbE5ldHMgZm9yIFN0YWJsZSBEaWZmdXNpb24gMy41IExhcmdlLGh0dHBzOi8vc3RhYmlsaXR5LmFpL25ld3Mvc2QzLTUtbGFyZ2UtY29udHJvbG5ldHMsLCwsLCwsLCwsLCwsLFVua25vd24sIlRvZGF5IHdlIGFyZSBhZGRpbmcgbmV3IGNhcGFiaWxpdGllcyB0byBTdGFibGUgRGlmZnVzaW9uIDMuNSBMYXJnZSB3aXRoIHRoZSByZWxlYXNlIG9mIHRocmVlIENvbnRyb2xOZXRzOiBCbHVyLCBDYW5ueSwgYW5kIERlcHRoLiAKClRoZXNlIG1vZGVscyBhcmUgZnJlZSBmb3IgYm90aCBjb21tZXJjaWFsIGFuZCBub24tY29tbWVyY2lhbCB1c2UgdW5kZXIgdGhlIHBlcm1pc3NpdmUgU3RhYmlsaXR5IEFJIENvbW11bml0eSBMaWNlbnNlLiAKCllvdSBjYW4gZG93bmxvYWQgdGhlIG1vZGVsIHdlaWdodHMgbm93IGZyb20gSHVnZ2luZyBGYWNlIGFuZCBjb2RlIGZyb20gR2l0SHViLCB3aXRoIHN1cHBvcnQgYnkgQ29tZnkgVUkuCgpDYW5ueQoKTGV2ZXJhZ2UgQ2FubnkgZWRnZSBtYXBzIHRvIHN0cnVjdHVyZSB5b3VyIGdlbmVyYXRlZCBpbWFnZXMuIFRoaXMgY29udHJvbCB0eXBlIGlzIHBhcnRpY3VsYXJseSB1c2VmdWwgZm9yIGlsbHVzdHJhdGlvbnMgYnV0IGNhbiBiZSBhZGFwdGFibGUgYWNyb3NzIGFsbCBzdHlsZXMuIiwsLE9wZW4gd2VpZ2h0cyAocmVzdHJpY3RlZCB1c2UpLFVuaXRlZCBLaW5nZG9tIG9mIEdyZWF0IEJyaXRhaW4gYW5kIE5vcnRoZXJuIElyZWxhbmQsU3RhYmxlIERpZmZ1c2lvbiAzLjUgTGFyZ2UsLCwsLDIwMjYtMDItMTEgMTk6MjY6MjcrMDA6MDAsLCwsLCxJbmR1c3RyeSwsLCwsVW5yZWxlYXNlZCwiU3RhYmlsaXR5IEFJIENvbW11bml0eSBsaWNlbnNlCgpodHRwczovL2h1Z2dpbmdmYWNlLmNvL3N0YWJpbGl0eWFpL3N0YWJsZS1kaWZmdXNpb24tMy41LWxhcmdlLWNvbnRyb2xuZXQtY2FubnkKCmh0dHBzOi8vZ2l0aHViLmNvbS9TdGFiaWxpdHktQUkvc2QzLjUvIiwsLCwsLCwsc3RhYmlsaXR5YWksLCwsWWVzCkZ1Z2F0dG8gMSwiTXVsdGltb2RhbCxMYW5ndWFnZSxBdWRpbyIsQXVkaW8gZ2VuZXJhdGlvbixOVklESUEsIlJhZmFlbCBWYWxsZSwgUm9oYW4gQmFkbGFuaSwgWmhpZmVuZyBLb25nLCBTYW5nLWdpbCBMZWUsIEFydXNoaSBHb2VsLCBTdW5nd29uIEtpbSwKSm9hbyBGZWxpcGUgU2FudG9zLCBTaHVxaSBEYWksIFNpZGRoYXJ0aCBHdXJ1cmFuaSwgQXlhIEFsSmEnZmFyaSwgQWxleCBMaXUsIEtldmluIFNoaWgsIFdlaSBQaW5nLCBCcnlhbiBDYXRhbnphcm8KIiwyMDI0LTExLTI1LCJGdWdhdHRvIDEgLSBGb3VuZGF0aW9uYWwgR2VuZXJhdGl2ZSBBdWRpbyBUcmFuc2Zvcm1lciBPcHVzIDEKIixodHRwczovL3Jlc2VhcmNoLm52aWRpYS5jb20vcHVibGljYXRpb24vMjAyNC0xMV9mdWdhdHRvLTEtZm91bmRhdGlvbmFsLWdlbmVyYXRpdmUtYXVkaW8tdHJhbnNmb3JtZXItb3B1cy0xLCxTT1RBIGltcHJvdmVtZW50LCIiIldlIHNob3djYXNlIEZ1Z2F0dG/igJlzIHBlcmZvcm1hbmNlIG9uIHRyYWRpdGlvbmFsIFRUQSBiZW5jaG1hcmtzIHRoYXQgbWVhc3VyZSBhIG1vZGVs4oCZcyBhYmlsaXR5IHRvIHN5bnRoZXNpemUgZ2VuZXJhbCBzb3VuZHMgKEF1ZGlvQ0FQUykgYW5kIG11c2ljIChNdXNpY0NBUFMpIHRoYXQgZm9sbG93IGluc3RydWN0aW9ucyBwcm92aWRlZCBpbiB0ZXh0LiBXZSB1c2UgdGhl</x:v>
      </x:c>
    </x:row>
    <x:row r="69" ht="18" customHeight="1">
      <x:c r="A69" s="17" t="n">
        <x:v>64</x:v>
      </x:c>
      <x:c r="B69" s="17" t="n">
        <x:v>310</x:v>
      </x:c>
      <x:c r="C69" s="160" t="str">
        <x:v>IG1ldHJpY3MgKEZELCBGQUQsIGFuZCBJUykgYW5kIGRhdGEgc3BsaXRzICh0cmFpbiwgdGVzdCkgdXNlZCBpbiBLb25nIGV0IGFsLiAoMjAyNGIpLiBSZXN1bHRzIGluIFRhYmxlIDNhIGFuZCBUYWJsZSAzYiBzaG93cyB0aGF0IG91ciBtb2RlbCBhY2hpZXZlcyBzdHJpY3RseSBiZXR0ZXIgc2NvcmVzIHRoYW4gZXhpc3RpbmcgZ2VuZXJhbGlzdCBtb2RlbHMsIHdoaWxlIG9jY2FzaW9uYWxseSBvdXRwZXJmb3JtaW5nIGV4cGVydCBtb2RlbHMiIiIsMjUwMDAwMDAwMC4wLCwsLCwiIiJvdXIgZGF0YXNldCBpcyBjb21wcmlzZWQgb2YgYXQgbGVhc3QgNTAsMDAwIGhvdXJzIG9mIGF1ZGlvIiIiLCwsTlZJRElBIEExMDAsU3VwZXJ2aXNlZCxDb25maWRlbnQsIkZ1Z2F0dG8gaXMgYSB2ZXJzYXRpbGUgYXVkaW8gc3ludGhlc2lzIGFuZCB0cmFuc2Zvcm1hdGlvbiBtb2RlbCBjYXBhYmxlIG9mIGZvbGxvd2luZyBmcmVlLWZvcm0gdGV4dCBpbnN0cnVjdGlvbnMgd2l0aCBvcHRpb25hbCBhdWRpbyBpbnB1dHMuIFdoaWxlIGxhcmdlIGxhbmd1YWdlIG1vZGVscyAoTExNcykgdHJhaW5lZCB3aXRoIHRleHQgb24gYSBzaW1wbGUgbmV4dC10b2tlbiBwcmVkaWN0aW9uIG9iamVjdGl2ZSBjYW4gbGVhcm4gdG8gaW5mZXIgaW5zdHJ1Y3Rpb25zIGRpcmVjdGx5IGZyb20gdGhlIGRhdGEsIG1vZGVscyB0cmFpbmVkIHNvbGVseSBvbiBhdWRpbyBkYXRhIGxhY2sgdGhpcyBjYXBhY2l0eS4gVGhpcyBpcyBiZWNhdXNlIGF1ZGlvIGRhdGEgZG9lcyBub3QgaW5oZXJlbnRseSBjb250YWluIHRoZSBpbnN0cnVjdGlvbnMgdGhhdCB3ZXJlIHVzZWQgdG8gZ2VuZXJhdGUgaXQuIFRvIG92ZXJjb21lIHRoaXMgY2hhbGxlbmdlLCB3ZSBpbnRyb2R1Y2UgYSBzcGVjaWFsaXplZCBkYXRhc2V0IGdlbmVyYXRpb24gYXBwcm9hY2ggb3B0aW1pemVkIGZvciBwcm9kdWNpbmcgYSB3aWRlIHJhbmdlIG9mIGF1ZGlvIGdlbmVyYXRpb24gYW5kIHRyYW5zZm9ybWF0aW9uIHRhc2tzLCBlbnN1cmluZyB0aGUgZGF0YSByZXZlYWxzIG1lYW5pbmdmdWwgcmVsYXRpb25zaGlwcyBiZXR3ZWVuIGF1ZGlvIGFuZCBsYW5ndWFnZS4gQW5vdGhlciBjaGFsbGVuZ2UgbGllcyBpbiBhY2hpZXZpbmcgY29tcG9zaXRpb25hbCBhYmlsaXRpZXMg4oCTIHN1Y2ggYXMgY29tYmluaW5nLCBpbnRlcnBvbGF0aW5nIGJldHdlZW4sIG9yIG5lZ2F0aW5nIGluc3RydWN0aW9ucyDigJMgdXNpbmcgZGF0YSBhbG9uZS4gVG8gYWRkcmVzcyBpdCwgd2UgcHJvcG9zZSBDb21wb3NhYmxlQVJULCBhbiBpbmZlcmVuY2UtdGltZSB0ZWNobmlxdWUgdGhhdCBleHRlbmRzIGNsYXNzaWZpZXItZnJlZSBndWlkYW5jZSB0byBjb21wb3NpdGlvbmFsIGd1aWRhbmNlLiBJdCBlbmFibGVzIHRoZSBzZWFtbGVzcyBhbmQgZmxleGlibGUgY29tcG9zaXRpb24gb2YgaW5zdHJ1Y3Rpb25zLCBsZWFkaW5nIHRvIGhpZ2hseSBjdXN0b21pemFibGUgYXVkaW8gb3V0cHV0cyBvdXRzaWRlIHRoZSB0cmFpbmluZyBkaXN0cmlidXRpb24uIE91ciBldmFsdWF0aW9ucyBhY3Jvc3MgYSBkaXZlcnNlIHNldCBvZiB0YXNrcyBkZW1vbnN0cmF0ZSB0aGF0IEZ1Z2F0dG8gcGVyZm9ybXMgY29tcGV0aXRpdmVseSB3aXRoIHNwZWNpYWxpemVkIG1vZGVscywgd2hpbGUgQ29tcG9zYWJsZUFSVCBlbmhhbmNlcyBpdHMgc29uaWMgcGFsZXR0ZSBhbmQgY29udHJvbCBvdmVyIHN5bnRoZXNpcy4gTW9zdCBub3RhYmx5LCB3ZSBoaWdobGlnaHQgb3VyIGZyYW1ld29ya+KAmXMgYWJpbGl0eSB0byBzeW50aGVzaXplIGVtZXJnZW50IHNvdW5kcyDigJMgc29uaWMgcGhlbm9tZW5hIHRoYXQgdHJhbnNjZW5kIGNvbnZlbnRpb25hbCBhdWRpbyBnZW5lcmF0aW9uIOKAkyB1bmxvY2tpbmcgbmV3IGNyZWF0aXZlIHBvc3NpYmlsaXRpZXMuIERlbW8gV2Vic2l0ZS4iLCwsVW5yZWxlYXNlZCxVbml0ZWQgU3RhdGVzIG9mIEFtZXJpY2EsLCwsMzIuMCwsMjAyNS0xMS0yOCAxMTo1Mzo0NCswMDowMCwsLCwsLEluZHVzdHJ5LCwsLCxVbnJlbGVhc2VkLCJkZW1vcyBvbmx5Cmh0dHBzOi8vZnVnYXR0by5naXRodWIuaW8vIiwsLCxVbmtub3duLCwyNTE3OC4xNzYzNzM5Nzg3NSwsLCwsLE5vCkNvbmZSYW5rLEJpb2xvZ3ksRHJ1ZyBkaXNjb3ZlcnksIlVuaXZlcnNpdHkgb2YgQm9ubixJbnN0aXR1dGUgZm9yIE51bWVyaWNhbCBTaW11bGF0aW9uLEZyYXVuaG9mZXIgSW5zdGl0dXRlIGZvciBBbGdvcml0aG1zIGFuZCBTY2llbnRpZmljIENvbXB1dGluZyIsIkNocmlzdGlhbiBIw7ZsemVyLCBSaWNrIE9lcmRlcm0sIFN0ZWZhbiBHcmltbWUsIEphbiBIYW1hZWtlcnMsIiwyMDI0LTExLTI0LENvbmZSYW5rOiBJbXByb3ZpbmcgR0ZOLUZGIENvbmZvcm1lciBSYW5raW5nIHdpdGggUGFpcndpc2UgVHJhaW5pbmcsaHR0cHM6Ly9wdWJzLmFjcy5vcmcvZG9pL2Ficy8xMC4xMDIxL2Fjcy5qY2ltLjRjMDE1MjQsLCwsMTUwMDAwLjAsLCwsMTM5NjMxMCwiNywzNDkgbW9sZWN1bGFyIGVuc2VtYmxlcyDDlyAyMCBjb25mb3JtZXJzID0gMTQ2LDk4MCBjb25mb3JtZXJzClBhaXJzIHBlciBlbnNlbWJsZSA9ICgyMCDDlyAxOSkgw7cgMiA9IDE5MCBwYWlycwpUb3RhbCBwYWlycyA9IDcsMzQ5IGVuc2VtYmxlcyDDlyAxOTAgcGFpcnMgPSAxLDM5NiwzMTAgZGF0YXBvaW50cyIsLCxOVklESUEgR2VGb3JjZSBSVFggMzA3MCwsQ29uZmlkZW50LCJDb25mb3JtZXIgcmFua2luZyBpcyBhIGNydWNpYWwgdGFzayBmb3IgZHJ1ZyBkaXNjb3ZlcnksIHdpdGggbWV0aG9kcyBmb3IgZ2VuZXJhdGluZyBjb25mb3JtZXJzIG9mdGVuIGJhc2VkIG9uIG1vbGVjdWxhciAobWV0YSlkeW5hbWljcyBvciBzb3BoaXN0aWNhdGVkIHNhbXBsaW5nIHRlY2huaXF1ZXMuIFRoZXNlIG1ldGhvZHMgYXJlIGNvbnN0cmFpbmVkIGJ5IHRoZSB1bmRlcmx5aW5nIGZvcmNlIGNvbXB1dGF0aW9uIHJlZ2FyZGluZyBydW50aW1lIGFuZCBlbmVyZ3kgcmFua2luZyBhY2N1cmFjeSwgbGltaXRpbmcgdGhlaXIgZWZmZWN0aXZlbmVzcyBmb3IgbGFyZ2Utc2NhbGUgc2NyZWVuaW5nIGFwcGxpY2F0aW9ucy4gVG8gYWRkcmVzcyB0aGVzZSByYW5raW5nIGxpbWl0YXRpb25zLCB3ZSBpbnRyb2R1Y2UgQ29uZlJhbmssIGEgbWFjaGluZSBsZWFybmluZy1iYXNlZCBhcHByb2FjaCB0aGF0IGVuaGFuY2VzIGNvbmZvcm1lciByYW5raW5nIHVzaW5nIHBhaXJ3aXNlIHRyYWluaW5nLiBXZSBkZW1vbnN0cmF0ZSBpdHMgcGVyZm9ybWFuY2UgdXNpbmcgR0ZOLUZGLWdlbmVyYXRlZCBjb25mb3JtZXIgZW5zZW1ibGVzLCBsZXZlcmFnaW5nIHRoZSBEaW1lTmV0KysgYXJjaGl0ZWN0dXJlIHRyYWluZWQgb24gcGFpcnMgb2YgMTU5IDc2MCB1bmNoYXJnZWQgb3JnYW5pYyBjb21wb3VuZHMgZnJvbSB0aGUgR0VPTSBkYXRhIHNldCB3aXRoIHIyU0NBTi0zYyByZWZlcmVuY2UgbGV2ZWwuIEluc3RlYWQgb2YgcHJlZGljdGluZyBvbmx5IG9uIHNpbmdsZSBtb2xlY3VsZXMsIHRoaXMgYXBwcm9hY2ggY2FwdHVyZXMgcmVsYXRpdmUgZW5lcmd5IGRpZmZlcmVuY2VzIGJldHdlZW4gY29uZm9ybWVycywgbGVhZGluZyB0byBhIHNpZ25pZmljYW50IGltcHJvdmVtZW50IG9mIHRoZSBvdmVyYWxsIGNvbmZvcm1hdGlvbmFsIHJhbmtpbmcsIG91dHBlcmZvcm1pbmcgR0ZOLUZGIGFuZCBHRk4yLXhUQi4gVGhlcmVieSwgdGhlIHBhaXJ3aXNlIFJNU0Qgb2YgdGhlIHJlbGF0aXZlIGVuZXJneSBkaWZmZXJlbmNlIG9mIHR3byBjb25mb3JtZXJzIGNhbiBiZSByZWR1Y2VkIGZyb20gNS42NSB0byAwLjcxIGtjYWwgbW9s4oCTMSBvbiB0aGUgdGVzdCBkYXRhIHNldCwgYWxsb3dpbmcgdG8gY29ycmVjdGx5IGlkZW50aWZ5IHVwIHRvIDgxJSBvZiBhbGwgbG93ZXN0IGx5aW5nIGNvbmZvcm1lcnMgY29ycmVjdGx5IChHRk4tRkY6IDEwJSwgR0ZOMi14VEI6IDQ3JSkuIFRoZSBDb25mUmFuayBhcHByb2FjaCBpcyBjb3N0LWVmZmVjdGl2ZSwgYWxsb3dpbmcgZm9yIHNjYWxhYmxlIGRlcGxveW1lbnQgb24gYm90aCBDUFUgYW5kIEdQVSwgYWNoaWV2aW5nIHJ1bnRpbWUgYWNjZWxlcmF0aW9ucyBieSB1cCB0byAyIG9yZGVycyBvZiBtYWduaXR1ZGUgY29tcGFyZWQgdG8gR0ZOMi14VEIuIE91dC1vZi1zYW1wbGUgaW52ZXN0aWdhdGlvbnMgb24gQ1JFU1QtZ2VuZXJhdGVkIGNvbmZvcm1lciBlbnNlbWJsZXMgZnJvbSB0aGUgUU05IGRhdGEgc2V0IGFuZCBjb25mb3JtZXJzIHRha2VuIGZyb20gYW4gZXh0ZW5kZWQgR01US041NSBkYXRhIHNldCBzaG93IHByb21pc2luZyByZXN1bHRzIGZvciB0aGUgcm9idXN0bmVzcyBvZiB0aGlzIGFwcHJvYWNoLiBUaGVyZWJ5LCByYW5raW5nIGNvcnJlbGF0aW9uIGNvZWZmaWNpZW50IHN1Y2ggYXMgU3BlYXJtYW4gY2FuIGJlIGltcHJvdmVkIHRvIDAuOTAgKEdGTi1GRjogMC4zOSwgR0ZOMi14VEI6IDAuODQpIHJlZHVjaW5nIHRoZSBwcm9iYWJpbGl0eSBvZiBhbiBpbmNvcnJlY3Qgc2lnbiBmbGlwIGluIHBhaXJ3aXNlIGVuZXJneSBjb21wYXJpc29uIGZyb20gMzIgdG8gNyUuIE9uIHRoZSBleHRlbmRlZCBHTVRLTjU1IHN1YnNldHMgdGhlIHBhaXJ3aXNlIE1BRCAoUk1TRCkgY291bGQgYmUgcmVkdWNlZCBvbiBhbG1vc3QgYWxsIHN1YnNldHMgYnkgdXAgdG8gNjIlICg1OCUpIHdpdGggYW4gYXZlcmFnZSBpbXByb3ZlbWVudCBvZiAzMCUgKDI5JSkuIE1vcmVvdmVyLCBhbiBleGVtcGxhcnkgY2FzZSBzdHVkeSBvbiB2YW5jb215Y2luIHNob3dzIHNpbWlsYXIgcGVyZm9ybWFuY2UsIGluZGljYXRpbmcgYXBwbGljYWJpbGl0eSB0byBsYXJnZXIgKGJpbyltb2xlY3VsYXIgc3RydWN0dXJlcy4gRnVydGhlcm1vcmUsIHdlIG1vdGl2YXRlIHRoZSB1c2FnZSBvZiB0aGUgcGFpcndpc2UgdHJhaW5pbmcgYXBwcm9hY2ggZnJvbSBhIHRoZW9yZXRpY2FsIHBlcnNwZWN0aXZlLCBoaWdobGlnaHRpbmcgdGhhdCB3aGlsZSBwYWlyd2lzZSB0cmFpbmluZyBjYW4gbGVhZCB0byBhIGRlY2xpbmUgaW4gc2luZ2xlIHNhbXBsZSBwcmVkaWN0aW9uIG9mIGFic29sdXRlIGVuZXJnaWVzIGZvciBNTCBtb2RlbHMsIGl0IHNpZ25pZmljYW50bHkgZW5oYW5jZXMgY29uZm9ybWVyIHJhbmtpbmcgcGVyZm9ybWFuY2UuIFRoZSBkYXRhIGFuZCBtb2RlbHMgdXNlZCBpbiB0aGlzIHN0dWR5IGFyZSBhdmFpbGFibGUgYXQgaHR0cHM6Ly9naXRodWIuY29tL2dyaW1tZS1sYWIvY29uZnJhbmsuIiwsLCwiR2VybWFueSxHZXJtYW55LEdlcm1hbnkiLCwsLDEuMCwsMjAyNS0xMS0yOCAxMTo1Mzo0NCswMDowMCwsLCwsLCJBY2FkZW1pYSxBY2FkZW1pYSIsLCwsLCwsLCwsLCwyMzcuNzc5OTY5MDEyODU4MTcsLCwsLCwKRmlzaC1TcGVlY2ggMS41LFNwZWVjaCwiU3BlZWNoIHN5bnRoZXNpcyxUZXh0LXRvLXNwZWVjaCAoVFRTKSIsRmlzaCBBdWRpbywsMjAyNC0xMS0yNCxGaXNoIFNwZWVjaCBWMS41IGlzIGEgbGVhZGluZyB0ZXh0LXRvLXNwZWVjaCAoVFRTKSBtb2RlbCB0cmFpbmVkIG9uIG1vcmUgdGhhbiAxIG1pbGxpb24gaG91cnMgb2YgYXVkaW8gZGF0YSBpbiBtdWx0aXBsZSBsYW5ndWFnZXMuLGh0dHBzOi8vaHVnZ2luZ2ZhY2UuY28vZmlzaGF1ZGlvL2Zpc2gtc3BlZWNoLTEuNSwsLCwsLDIuNjU5OTEwNGUrMjEsIlByZXZpb3VzIG1vZGVsIEZpc2gtU3BlZWNoIDEuNCB1c2VkIDEuOTE1MTM1NWUrMjEgRkxPUCBmb3IgdHJhaW5pbmcgKHNlZSBtb2RlbCBjYXJkKSBhbmQgd2FzIHRyYWluZWQgb24gNzIwMDAwIGhvdXJzIG9mIGF1ZGlvLCB3aGlsZSB0aGlzIG1vZGVsIGlzIHNpbWlsYXIgYnV0IHRyYWluZWQgb24gMU0gaG91cnMgb2YgYXVkaW8gLT4gaXRzIHRyYWluaW5nIGNvbXB1dGUgY291bGRiZSBlc3RpbWF0ZWQgYXMgCgoxLjkxNTEzNTVlKzIxICogMTBeNiAvIDcyMDAwMCA9IDIuNjU5OTEwNGUrMjEgRkxPUCIsNzAwMDAwMDAwMDAwLCJbdG9rZW5zXSAKClRoZWlyIHByZXZpb3VzIG1vZGVsIHdhcyB0cmFpbmVkIG9uIDcyMDAwMCBob3VycyBvZiBhdWRpbyBkYXRhIHRoYXQgd2FzIGVxdWFsIHRvIDUqMTBeMTEgdG9rZW5zIC0+IDFNIGhvdXJzIH4gNyoxMF4xMSB0b2tlbnMgCgptb2RlbCB0cmFpbmVkIG9uIG1vcmUgdGhhbiAxIG1pbGxpb24gaG91cnMgb2YgYXVkaW8gZGF0YSBpbiBtdWx0aXBsZSBsYW5ndWFnZXMuIiwsLCwsTGlrZWx5LEZpc2ggU3BlZWNoIFYxLjUgaXMgYSBsZWFkaW5nIHRleHQtdG8tc3BlZWNoIChUVFMpIG1vZGVsIHRyYWluZWQgb24gbW9yZSB0aGFuIDEgbWlsbGlvbiBob3VycyBvZiBhdWRpbyBkYXRhIGluIG11bHRpcGxlIGxhbmd1YWdlcy4sLCxPcGVuIHdlaWdodHMgKG5vbi1jb21tZXJjaWFsKSxVbml0ZWQgU3RhdGVzIG9mIEFtZXJpY2EsLCwsLCwyMDI1LTExLTI4IDExOjUzOjQ0KzAwOjAwLCwsLCwsSW5kdXN0cnksLCwsLE9wZW4gc291cmNlLCJ3ZWlnaHRzIGFyZSByZWxlYXNlZCB1bmRlciBDQy1CWS1OQy1TQS00LjAgTGljZW5zZQpodHRwczovL2h1Z2dpbmdmYWNlLmNvL2Zpc2hhdWRpby9maXNoLXNwZWVjaC0xLjUKClRoaXMgY29kZWJhc2UgaXMgcmVsZWFzZWQgdW5kZXIgQXBhY2hlIExpY2Vuc2UKCmh0dHBzOi8vZ2l0aHViLmNvbS9maXNoYXVkaW8vZmlzaC1zcGVlY2gvdHJlZS9tYWluL2Zpc2hfc3BlZWNoIiwsLCwsLCxDb21wYXJpc29uIHdpdGggb3RoZXIgbW9kZWxzLGZpc2hhdWRpbywsLCxZZXMKSHltYmEsTGFuZ3VhZ2UsIkxhbmd1YWdlIG1vZGVsaW5nL2dlbmVyYXRpb24sUXVlc3Rpb24gYW5zd2VyaW5nIixOVklESUEsIlhpbiBEb25nLCBZb25nZ2FuIEZ1LCBTaGl6aGUgRGlhbywgV29ubWluIEJ5ZW9uLCBaaWppYSBDaGVuLCBBbWV5YSBTdW5pbCBNYWhhYmFsZXNod2Fya2FyLCBTaGloLVlhbmcgTGl1LCBNYXR0aGlqcyBWYW4gS2VpcnNiaWxjaywgTWluLUh1bmcgQ2hlbiwgWW9zaGkgU3VoYXJhLCBZaW5neWFuIExpbiwgSmFuIEthdXR6LCBQYXZsbyBNb2xjaGFub3YiLDIwMjQtMTEtMjIsSHltYmE6IEEgSHlicmlkLWhlYWQgQXJjaGl0ZWN0dXJlIGZvciBTbWFsbCBMYW5ndWFnZSBNb2RlbHMsaHR0cHM6Ly9hcnhpdi5vcmcvYWJzLzI0MTEuMTM2NzYsLCwsMTUwMDAwMDAwMC4wLDEuNUIsMS4zNWUrMjIsNiBGTE9QIC8gdG9rZW4gLyBwYXJhbWV0ZXIgKiAxLjUgKiAxMF45IHBhcmFtZXRlcnMgKiAxLjUgKiAxMF4xMiB0b2tlbnMgPSAxLjM1ZSsyMiBGTE9QLDE1MDAwMDAwMDAwMDAsIjEuNVQgdHJhaW5pbmcgdG9rZW5zCiIiV2UgdXNlIGEgc2VxdWVuY2UgbGVuZ3RoIG9mIDJLIGFuZCBhIGJhdGNoIHNpemUgb2YgMk0gdG9rZW5zIHRocm91Z2hvdXQgdGhlIHRyYWluaW5nIHByb2Nlc3MiIiIsLCxOVklESUEgQTEwMCwsQ29uZmlkZW50LCJXZSBwcm9wb3NlIEh5bWJhLCBhIGZhbWlseSBvZiBzbWFsbCBsYW5ndWFnZSBtb2RlbHMgZmVhdHVyaW5nIGEgaHlicmlkLWhlYWQgcGFyYWxsZWwgYXJjaGl0ZWN0dXJlIHRoYXQgaW50ZWdyYXRlcyB0cmFuc2Zvcm1lciBhdHRlbnRpb24gbWVjaGFuaXNtcyB3aXRoIHN0YXRlIHNwYWNlIG1vZGVscyAoU1NNcykgZm9yIGVuaGFuY2VkIGVmZmljaWVuY3kuIEF0dGVudGlvbiBoZWFkcyBwcm92aWRlIGhpZ2gtcmVzb2x1dGlvbiByZWNhbGwsIHdoaWxlIFNTTSBoZWFkcyBlbmFibGUgZWZmaWNpZW50IGNvbnRleHQgc3VtbWFyaXphdGlvbi4gQWRkaXRpb25hbGx5LCB3ZSBpbnRyb2R1Y2UgbGVhcm5hYmxlIG1ldGEgdG9rZW5zIHRoYXQgYXJlIHByZXBlbmRlZCB0byBwcm9tcHRzLCBzdG9yaW5nIGNyaXRpY2FsIGluZm9ybWF0aW9uIGFuZCBhbGxldmlhdGluZyB0aGUgIiJmb3JjZWQtdG8tYXR0ZW5kIiIgYnVyZGVuIGFzc29jaWF0ZWQgd2l0aCBhdHRlbnRpb24gbWVjaGFuaXNtcy4gVGhpcyBtb2RlbCBpcyBmdXJ0aGVyIG9wdGltaXplZCBieSBpbmNvcnBvcmF0aW5nIGNyb3NzLWxheWVyIGtleS12YWx1ZSAoS1YpIHNoYXJpbmcgYW5kIHBhcnRpYWwgc2xpZGluZyB3aW5kb3cgYXR0ZW50aW9uLCByZXN1bHRpbmcgaW4gYSBjb21wYWN0IGNhY2hlIHNpemUuIER1cmluZyBkZXZlbG9wbWVudCwgd2UgY29uZHVjdGVkIGEgY29udHJvbGxlZCBzdHVkeSBjb21wYXJpbmcgdmFyaW91cyBhcmNoaXRlY3R1cmVzIHVuZGVyIGlkZW50aWNhbCBzZXR0aW5ncyBhbmQgb2JzZXJ2ZWQgc2lnbmlmaWNhbnQgYWR2YW50YWdlcyBvZiBvdXIgcHJvcG9zZWQgYXJjaGl0ZWN0dXJlLiBOb3RhYmx5LCBIeW1iYSBhY2hpZXZlcyBzdGF0ZS1vZi10aGUtYXJ0IHJlc3VsdHMgZm9yIHNtYWxsIExNczogT3VyIEh5bWJhLTEuNUItQmFzZSBtb2RlbCBzdXJwYXNzZXMgYWxsIHN1Yi0yQiBwdWJsaWMgbW9kZWxzIGluIHBlcmZvcm1hbmNlIGFuZCBldmVuIG91dHBlcmZvcm1zIExsYW1hLTMuMi0zQiB3aXRoIDEuMzIlIGhpZ2hlciBhdmVyYWdlIGFjY3VyYWN5LCBhbiAxMS42N3ggY2FjaGUgc2l6ZSByZWR1Y3Rpb24sIGFuZCAzLjQ5eCB0aHJvdWdocHV0LiIsLCxPcGVuIHdlaWdodHMgKHVucmVzdHJpY3RlZCksVW5pdGVkIFN0YXRlcyBvZiBBbWVyaWNhLCwsLDEyOC4wLCwyMDI1LTExLTI4IDExOjUzOjQ0KzAwOjAwLCwsLDIwMDAwMDAuMCwsSW5kdXN0cnksLCwsLFVucmVsZWFzZWQsIm52aWRpYS1vcGVuLW1vZGVsLWxpY2Vuc2UKaHR0cHM6Ly9odWdnaW5nZmFjZS5jby9udmlkaWEvSHltYmEtMS41Qi1CYXNlIiwsLCwsLDEwMDcxOS40MzQxNDY1NjkyMyxPcGVyYXRpb24gY291bnRpbmcsbnZpZGlhLCwsLFllcwpUdWx1IDMgKFTDvGx1IDMpIDcwQixMYW5ndWFnZSwiTGFuZ3VhZ2UgbW9kZWxpbmcvZ2VuZXJhdGlvbixQcm90ZWluIHF1ZXN0aW9uIGFuc3dlcmluZyxRdWVzdGlvbiBhbnN3ZXJpbmciLCJBbGxlbiBJbnN0aXR1dGUgZm9yIEFJLFVuaXZlcnNpdHkgb2YgV2FzaGluZ3RvbiIsIk5hdGhhbiBMYW1iZXJ0LCBKYWNvYiBNb3JyaXNvbiwgVmFsZW50aW5hIFB5YXRraW4sIFNoZW5neWkgSHVhbmcsIEhhbWlzaCBJdmlzb24sIEZhZXplIEJyYWhtYW4sIExlc3RlciBKYW1lcyBWLiBNaXJhbmRhLCBBbGlzYSBMaXUsIE5vdWhhIER6aXJpLCBYaW54aSBMeXUsIFl1bGluZyBHdSwgU2F1bXlhIE1hbGlrLCBWaWN0b3JpYSBHcmFmLCBKZW5hIEQuIEh3YW5nLCBKaWFuZ2ppYW5nIFlhbmcsIFJvbmFuIExlIEJyYXMsIE95dmluZCBUYWZqb3JkLCBDaHJpcyBXaWxoZWxtLCBMdWNhIFNvbGRhaW5pLCBOb2FoIEEuIFNtaXRoLCBZaXpob25nIFdhbmcsIFByYWRlZXAgRGFzaWdpLCBIYW5uYW5laCBIYWppc2hpcnppIiwyMDI0LTExLTIxLFTDnExVIDM6IFB1c2hpbmcgRnJvbnRpZXJzIGluIE9wZW4gTGFuZ3VhZ2UgTW9kZWwgUG9zdC1UcmFpbmluZywiaHR0cHM6Ly9hcnhpdi5vcmcvYWJzLzI0MTEuMTUxMjQKCmh0dHBzOi8vYWxsZW5haS5vcmcvYmxvZy90dWx1LTMtdGVjaG5pY2FsIiwsLCw3MDAwMDAwMDAwMC4wLDcwQiwsLCwsLCJTRlQ6ICIiVG8gdHJhaW4gb3VyIFTDvGx1IDMgbW9kZWxzLCB3ZSB1c2VkIGJldHdlZW4gNCBhbmQgMTYgOHhIMTAwIG5vZGVzIHdpdGggaGlnaCBzcGVlZCBpbnRlcmNvbm5lY3QuIDwuLj4gdGhlIDcwQiBtb2RlbCB3YXMgdHJhaW5lZCBvbiA2NCBHUFVzIGZvciA1MCBob3Vycy4iIgoKRFBPOiAiInRoZSA3MEIgRFBPIG1vZGVsIGlzIHRyYWluZWQgZm9yIDE5IGhvdXJzIG9uIDY0IGludGVyY29ubmVjdGVkIEgxMDBzIiIKClJMVlI6ICIidGhlIGZpbmFsIDcwQiBSTCBydW4gdGFrZXMgNjAgaG91cnMgb24gNDggR1BVcyIiCgo2NCAqIDUwICsgNjQgKiAxOSArIDQ4ICogNjAgPSA3Mjk2IEdQVS1ob3VycyIsTlZJRElBIEgxMDAgU1hNNSA4MEdCLCxDb25maWRlbnQsIkxhbmd1YWdlIG1vZGVsIHBvc3QtdHJhaW5pbmcgaXMgYXBwbGllZCB0byByZWZpbmUgYmVoYXZpb3JzIGFuZCB1bmxvY2sgbmV3IHNraWxscyBhY3Jvc3MgYSB3aWRlIHJhbmdlIG9mIHJlY2VudCBsYW5ndWFnZSBtb2RlbHMsIGJ1dCBvcGVuIHJlY2lwZXMgZm9yIGFwcGx5aW5nIHRoZXNlIHRlY2huaXF1ZXMgbGFnIGJlaGluZCBwcm9wcmlldGFyeSBvbmVzLiBUaGUgdW5kZXJseWluZyB0cmFpbmluZyBkYXRhIGFuZCByZWNpcGVzIGZvciBwb3N0LXRyYWluaW5nIGFyZSBzaW11bHRhbmVvdXNseSB0aGUgbW9zdCBpbXBvcnRhbnQgcGllY2VzIG9mIHRoZSBwdXp6bGUgYW5kIHRoZSBwb3J0aW9uIHdpdGggdGhlIGxlYXN0IHRyYW5zcGFyZW5jeS4gVG8gYnJpZGdlIHRoaXMgZ2FwLCB3ZSBpbnRyb2R1Y2UgVMOcTFUgMywgYSBmYW1pbHkgb2YgZnVsbHktb3BlbiBzdGF0ZS1vZi10aGUtYXJ0IHBvc3QtdHJhaW5lZCBtb2RlbHMsIGFsb25nc2lkZSBpdHMgZGF0YSwgY29kZSwgYW5kIHRyYWluaW5nIHJlY2lwZXMsIHNlcnZpbmcgYXMgYSBjb21wcmVoZW5zaXZlIGd1aWRlIGZvciBtb2Rlcm4gcG9zdC10cmFpbmluZyB0ZWNobmlxdWVzLiBUw5xMVSAzLCB3aGljaCBidWlsZHMgb24gTGxhbWEgMy4xIGJhc2UgbW9kZWxzLCBhY2hpZXZlcyByZXN1bHRzIHN1cnBhc3NpbmcgdGhlIGluc3RydWN0IHZlcnNpb25zIG9mIExsYW1hIDMuMSwgUXdlbiAyLjUsIE1pc3RyYWwsIGFuZCBldmVuIGNsb3NlZCBtb2RlbHMgc3VjaCBhcyBHUFQtNG8tbWluaSBhbmQgQ2xhdWRlIDMuNS1IYWlrdS4gVGhlIHRyYWluaW5nIGFsZ29yaXRobXMgZm9yIG91ciBtb2RlbHMgaW5jbHVkZSBzdXBlcnZpc2VkIGZpbmV0dW5pbmcgKFNGVCksIERpcmVjdCBQcmVmZXJlbmNlIE9wdGltaXphdGlvbiAoRFBPKSwgYW5kIGEgbm92ZWwgbWV0aG9kIHdlIGNhbGwgUmVpbmZvcmNlbWVudCBMZWFybmluZyB3aXRoIFZlcmlmaWFibGUgUmV3YXJkcyAoUkxWUikuIFdpdGggVMOcTFUgMywgd2UgaW50cm9kdWNlIGEgbXVsdGktdGFzayBldmFsdWF0aW9uIHNjaGVtZSBmb3IgcG9zdC10cmFpbmluZyByZWNpcGVzIHdpdGggZGV2ZWxvcG1lbnQgYW5kIHVuc2VlbiBldmFsdWF0aW9ucywgc3RhbmRhcmQgYmVuY2htYXJrIGltcGxlbWVudGF0aW9ucywgYW5kIHN1YnN0YW50aWFsIGRlY29udGFtaW5hdGlvbiBvZiBleGlzdGluZyBvcGVuIGRhdGFzZXRzIG9uIHNhaWQgYmVuY2htYXJrcy4gV2UgY29uY2x1ZGUgd2l0aCBhbmFseXNpcyBhbmQgZGlzY3Vzc2lvbiBvZiB0cmFpbmluZyBtZXRob2RzIHRoYXQgZGlkIG5vdCByZWxpYWJseSBpbXByb3ZlIHBlcmZvcm1hbmNlLgpJbiBhZGRpdGlvbiB0byB0aGUgVMOcTFUgMyBtb2RlbCB3ZWlnaHRzIGFuZCBkZW1vLCB3ZSByZWxlYXNlIHRoZSBjb21wbGV0ZSByZWNpcGUg4oCTIGluY2x1ZGluZyBkYXRhc2V0cyBmb3IgZGl2ZXJzZSBjb3JlIHNraWxscywgYSByb2J1c3QgdG9vbGtpdCBmb3IgZGF0YSBjdXJhdGlvbiBhbmQgZXZhbHVhdGlvbiwgdGhlIHRyYWluaW5nIGNvZGUgYW5kIGluZnJhc3RydWN0dXJlLCBhbmQsIG1vc3QgaW1wb3J0YW50bHksIGEgZGV0YWlsZWQgcmVwb3J0IGZvciByZXByb2R1Y2luZyBhbmQgZnVydGhlciBhZGFwdGluZyB0aGUgVMOcTFUgMyBhcHByb2FjaCB0byBtb3JlIGRvbWFpbnMuIiwsLE9wZW4gd2VpZ2h0cyAocmVzdHJpY3RlZCB1c2UpLCJVbml0ZWQgU3RhdGVzIG9mIEFtZXJpY2EsVW5pdGVkIFN0YXRlcyBvZiBBbWVyaWNhIixMbGFtYSAzLjEtNzBCLDcuNzk2MTU1NGUrMjEsIjk4OTQwMDAwMDAwMDAwMCBGTE9QIC8gR1BVIC8gc2VjIFtIMTAwIHJlcG9ydGVkLCBiZjE2IGFzc3VtZWRdICogNzI5NiBHUFUtaG91cnMgW3NlZSB0cmFpbmluZyB0aW1lIG5vdGVzXSAqIDM2MDAgc2VjIC8gaG91ciAqIDAuMyBbYXNzdW1lZCB1dGlsaXphdGlvbl0gPSA3Ljc5NjE1NTRlKzIxIEZMT1AiLCwsMjAyNi0wMi0xMSAxOToyNjoyNyswMDowMCwsLCwsLCJSZXNlYXJjaCBjb2xsZWN0aXZlLEFjYWRlbWlhIiwsLCw3Mjk2LjAsT3BlbiBzb3VyY2UsImh0dHBzOi8vaHVnZ2luZ2ZhY2UuY28vYWxsZW5haS9MbGFtYS0zLjEtVHVsdS0zLTcwQgpsbGFtYSBsaWNlbnNlCgpodHRwczovL2dpdGh1Yi5jb20vYWxsZW5haS9vcGVuLWluc3RydWN0CmFwYWNoZSAyIiwsLCwsLCxIYXJkd2FyZSxhbGxlbmFpLCwsLFllcwpHYXVzczIsIk11bHRpbW9kYWwsTGFuZ3VhZ2UsVmlzaW9uIiwiTGFuZ3VhZ2UgbW9kZWxpbmcvZ2VuZXJhdGlvbixRdWVzdGlvbiBhbnN3ZXJpbmcsQ29kZSBnZW5lcmF0aW9uLFZpc3VhbCBxdWVzdGlvbiBhbnN3ZXJpbmciLFNhbXN1bmcsU2Ftc3VuZywyMDI0LTExLTIxLCJTYW1zdW5nIEVsZWN0cm9uaWNzIEhvc3RzIFNhbXN1bmcgRGV2ZWxvcGVyIENvbmZlcmVuY2UgS29yZWEgMjAyNCwgVW52ZWlscyBJdHMgSW1wcm92ZWQgR2VuIEFJIE1vZGVsIixodHRwczovL25ld3Muc2Ftc3VuZy5jb20vZ2xvYmFsL3NhbXN1bmctZWxlY3Ryb25pY3MtaG9zdHMtc2Ftc3VuZy1kZXZlbG9wZXItY29uZmVyZW5jZS1rb3JlYS0yMDI0LXVudmVpbHMtaXRzLWltcHJvdmVkLWdlbi1haS1tb2RlbCwsLCJDdXJyZW50bHkgdXNlZCBpbnRlcm5hbGx5LCBydW1vcmVkIHRvIGJlIGludGVncmF0ZWQgaW50byBTYW1zdW5nIHBob25lcyBzb29uIiwsLCwsLCwsLCwsVW5rbm93biwiRHVyaW5nIHRoZSBrZXlub3RlIGFkZHJlc3MsIHRoZSBjb21wYW55IHVudmVpbGVkIFNhbXN1bmcgR2F1c3MyLCB0aGUgc2Vjb25kIGdlbmVyYXRpb24gb2YgaXRzIHByb3ByaWV0YXJ5IEFJIG1vZGVsLCBhbmQgaGlnaGxpZ2h0ZWQgaXRzIGltcHJvdmVkIHBlcmZvcm1hbmNlLCBlZmZpY2llbmN5IGFuZCB2YXJpb3VzIGFwcGxpY2F0aW9uIHBvc3NpYmlsaXRpZXMuCuKAnFNhbXN1bmcgRWxlY3Ryb25pY3MgaXMgY29tbWl0dGVkIHRvIGRldmVsb3BpbmcgY3V0dGluZy1lZGdlIHNvZnR3YXJlLCBpbmNsdWRpbmcgQUkgYW5kIGRhdGEgYW5hbHl0aWNzLCB0byBlbmhhbmNlIHVzZXIgZXhwZXJpZW5jZXMs4oCdIHNhaWQgUGF1bCBLeXVuZ3dob29uIENoZXVuLCBQcmVzaWRlbnQsIENUTyBvZiB0aGUgRGV2aWNlIGVYcGVyaWVuY2UgKERYKSBEaXZpc2lvbiBhbmQgSGVhZCBvZiBTYW1zdW5nIFJlc2VhcmNoLiDigJxXaXRoIHRocmVlIGRpc3RpbmN0IG1vZGVscywgU2Ftc3VuZyBHYXVzczIgaXMgYWxyZWFkeSBib29zdGluZyBvdXIgaW50ZXJuYWwgcHJvZHVjdGl2aXR5LCBhbmQgd2UgcGxhbiB0byBpbnRlZ3JhdGUgaXQgaW50byBwcm9kdWN0cyB0byBkZWxpdmVyIGhpZ2hlciBsZXZlbHMgb2YgY29udmVuaWVuY2UgYW5kIHBlcnNvbmFsaXphdGlvbi7igJ0KU2Ftc3VuZyBHYXVzczIgaXMgdGhlIGZvbGxvdy11cCB0byB0aGUgY29tcGFueeKAmXMgaW50ZXJuYWwgZ2VuZXJhdGl2ZSBBSSBtb2RlbCB1bnZlaWxlZCBsYXN0IHllYXIsIGFuZCBpdCBvZmZlcnMgaW1wcm92ZWQgcGVyZm9ybWFuY2UgYW5kIGVmZmljaWVuY3kgaW4gc2ltdWx0YW5lb3VzbHkgaGFuZGxpbmcgdmFyaW91cyBkYXRhIHR5cGVzIGFzIGEgbXVsdGltb2RhbCBtb2RlbCBpbnRlZ3JhdGluZyBsYW5ndWFnZSwgY29kZSBhbmQgaW1hZ2VzLiBJdCBpcyBhdmFpbGFibGUgaW4gdGhyZWUgZGlzdGluY3QgbW9kZWxzIGNhdGVyZWQgdG8gZGlmZmVyZW50IHB1cnBvc2VzOiBDb21wYWN0LCBCYWxhbmNlZCBhbmQgU3VwcmVtZS4KCiAKClRoZSBDb21wYWN0IG1vZGVsIGlzIGEgc21hbGwtc2l6ZWQgbW9kZWwgc3BlY2lmaWNhbGx5IGRlc2lnbmVkIHRvIHdvcmsgZWZmaWNpZW50bHksIGV2ZW4gaW4gbGltaXRlZCBjb21wdXRpbmcgZW52aXJvbm1lbnRzLiBJdCBkZWxpdmVycyBvcHRpbWl6ZWQgcGVyZm9ybWFuY2UgZm9yIG9uLWRldmljZSB1c2FnZSBieSBtYXhpbWl6aW5nIHRoZSB1dGlsaXphdGlvbiBvZiB0aGUgZGV2aWNl4oCZcyBjb21wdXRpbmcgcmVzb3VyY2VzLiBPbiB0aGUgb3RoZXIgaGFuZCwgdGhlIEJhbGFuY2VkIG1vZGVsIGZvY3VzZXMgb24gYWNoaWV2aW5nIGJhbGFuY2UgYmV0d2VlbiBwZXJmb3JtYW5jZSwgc3BlZWQgYW5kIGVmZmljaWVuY3ksIHByb3ZpZGluZyBjb25zaXN0ZW50IHBlcmZvcm1hbmNlIGFjcm9zcyBkaXZlcnNlIHRhc2tzLiBGaW5hbGx5LCB0aGUgU3VwcmVtZSBtb2RlbCBhaW1zIGZvciB0b3Atbm90Y2ggcGVyZm9ybWFuY2UgYnkgbGV2ZXJhZ2luZyBNaXh0dXJlIG9mIEV4cGVydHMgdGVjaG5vbG9neTEgYXRvcCB0aGUgQmFsYW5jZWQgbW9kZWwsIGFsbG93aW5nIHNpZ25pZmljYW50IHJlZHVjdGlvbnMgaW4gY29tcHV0YXRpb25hbCBjb3N0cyBkdXJpbmcgdHJhaW5pbmcgYW5kIGluZmVyZW5jZSBwcm9jZXNzZXMgd2hpbGUgbWFpbnRhaW5pbmcgaGlnaCBsZXZlbHMgb2YgYm90aCBwZXJmb3JtYW5jZSBhbmQgZWZmaWNpZW5jeS4iLCwsVW5yZWxlYXNlZCxLb3JlYSAoUmVwdWJsaWMgb2YpLCwsLCwsMjAyNS0xMS0yOCAxMTo1Mzo0NCswMDowMCwsLCwsLEluZHVzdHJ5LCwsLCxVbnJlbGVhc2VkLCwsLCwsLCwsLCwsLE5vClR1bHUgMyA4QixMYW5ndWFnZSwiTGFuZ3VhZ2UgbW9kZWxpbmcvZ2VuZXJhdGlvbixRdWVzdGlvbiBhbnN3ZXJpbmciLCJBbGxlbiBJbnN0aXR1dGUgZm9yIEFJLFVuaXZlcnNpdHkgb2YgV2FzaGluZ3RvbiIsIk5hdGhhbiBMYW1iZXJ0LCBKYWNvYiBNb3JyaXNvbiwgVmFsZW50aW5hIFB5YXRraW4sIFNoZW5neWkgSHVhbmcsIEhhbWlzaCBJdmlzb24sIEZhZXplIEJyYWhtYW4sIExlc3RlciBKYW1lcyBWLiBNaXJhbmRhLCBBbGlzYSBMaXUsIE5vdWhhIER6aXJpLCBTaGFuZSBMeXUsIFl1bGluZyBHdSwgU2F1bXlhIE1hbGlrLCBWaWN0b3JpYSBHcmFmLCBKZW5hIEQuIEh3YW5nLCBKaWFuZ2ppYW5nIFlhbmcsIFJvbmFuIExlIEJyYXMsIE95dmluZCBUYWZqb3JkLCBDaHJpcyBXaWxoZWxtLCBMdWNhIFNvbGRhaW5pLCBOb2FoIEEuIFNtaXRoLCBZaXpob25nIFdhbmcsIFByYWRlZXAgRGFzaWdpLCBIYW5uYW5laCBIYWppc2hpcnppIiwyMDI0LTExLTIxLFR1bHUgMzogUHVzaGluZyBGcm9udGllcnMgaW4gT3BlbiBMYW5ndWFnZSBNb2RlbCBQb3N0LVRyYWluaW5nLCJodHRwczovL2FyeGl2Lm9yZy9hYnMvMjQxMS4xNTEyNAoKaHR0cHM6Ly9hbGxlbmFpLm9yZy9ibG9nL3R1bHUtMy10ZWNobmljYWwiLCwsLDgwMDAwMDAwMDAuMCw4QiwsLCwsLCJTRlQ6ICIiVG8gdHJhaW4gb3VyIFTDvGx1IDMgbW9kZWxzLCB3ZSB1c2VkIGJldHdlZW4gNCBhbmQgMTYgOHhIMTAwIG5vZGVzIHdpdGggaGlnaCBzcGVlZCBpbnRlcmNvbm5lY3QuIFRoZSBmaW5hbCA4QiBtb2RlbCBpcyB0cmFpbmVkIG9uIDMyIEdQVXMgZm9yIDYgaG91cnMiIgoKRFBPOiAiIlRoZSA4QiBEUE8gbW9kZWwgaXMgdHJhaW5lZCBmb3IgMTAgaG91cnMgb24gOCBOdmlkaWEgSDEwMCBHUFVzIiIKClJMVlI6ICIiVGhlIGZpbmFsIDhCIHJld2FyZCBtb2RlbCBpcyB0cmFpbmVkIGluIDkgaG91cnMgb24gOCBIMTAwIGdwdXMsIHdoaWxlIHRoZSBmaW5hbCA4QiBSTCBydW4gdGFrZXMgNjUgaG91cnMgb24gOCBHUFVzIiIKCjMyICogNiArIDggKiAxMCArIDggKiA5ICsgOCAqIDY1ID0gODY0IEdQVS1ob3VycyIsTlZJRElBIEgxMDAgU1hNNSA4MEdCLCxDb25maWRlbnQsIkxhbmd1YWdlIG1vZGVsIHBvc3QtdHJhaW5pbmcgaXMgYXBwbGllZCB0byByZWZpbmUgYmVoYXZpb3JzIGFuZCB1bmxvY2sgbmV3IHNraWxscyBhY3Jvc3MgYSB3aWRlIHJhbmdlIG9mIHJlY2VudCBsYW5ndWFnZSBtb2RlbHMsIGJ1dCBvcGVuIHJlY2lwZXMgZm9yIGFwcGx5aW5nIHRoZXNlIHRlY2huaXF1ZXMgbGFnIGJlaGluZCBwcm9wcmlldGFyeSBvbmVzLiBUaGUgdW5kZXJseWluZyB0cmFpbmluZyBkYXRhIGFuZCByZWNpcGVzIGZvciBwb3N0LXRyYWluaW5nIGFyZSBzaW11bHRhbmVvdXNseSB0aGUgbW9zdCBpbXBvcnRhbnQgcGllY2VzIG9mIHRoZSBwdXp6bGUgYW5kIHRoZSBwb3J0aW9uIHdpdGggdGhlIGxlYXN0IHRyYW5zcGFyZW5jeS4gVG8gYnJpZGdlIHRoaXMgZ2FwLCB3ZSBpbnRyb2R1Y2UgVHVsdSAzLCBhIGZhbWlseSBvZiBmdWxseS1vcGVuIHN0YXRlLW9mLXRoZS1hcnQgcG9zdC10cmFpbmVkIG1vZGVscywgYWxvbmdzaWRlIGl0cyBkYXRhLCBjb2RlLCBhbmQgdHJhaW5pbmcgcmVjaXBlcywgc2VydmluZyBhcyBhIGNvbXByZWhlbnNpdmUgZ3VpZGUgZm9yIG1vZGVybiBwb3N0LXRyYWluaW5nIHRlY2huaXF1ZXMuIFR1bHUgMywgd2hpY2ggYnVpbGRzIG9uIExsYW1hIDMuMSBiYXNlIG1vZGVscywgYWNoaWV2ZXMgcmVzdWx0cyBzdXJwYXNzaW5nIHRoZSBpbnN0cnVjdCB2ZXJzaW9ucyBvZiBMbGFtYSAzLjEsIFF3ZW4gMi41LCBNaXN0cmFsLCBhbmQgZXZlbiBjbG9zZWQgbW9kZWxzIHN1Y2ggYXMgR1BULTRvLW1pbmkgYW5kIENsYXVkZSAzLjUtSGFpa3UuIFRoZSB0cmFpbmluZyBhbGdvcml0aG1zIGZvciBvdXIgbW9kZWxzIGluY2x1ZGUgc3VwZXJ2aXNlZCBmaW5ldHVuaW5nIChTRlQpLCBEaXJlY3QgUHJlZmVyZW5jZSBPcHRpbWl6YXRpb24gKERQTyksIGFuZCBhIG5vdmVsIG1ldGhvZCB3ZSBjYWxsIFJlaW5mb3JjZW1lbnQgTGVhcm5pbmcgd2l0aCBWZXJpZmlhYmxlIFJld2FyZHMgKFJMVlIpLiBXaXRoIFR1bHUgMywgd2UgaW50cm9kdWNlIGEgbXVsdGktdGFzayBldmFsdWF0aW9uIHNjaGVtZSBmb3IgcG9zdC10cmFpbmluZyByZWNpcGVzIHdpdGggZGV2ZWxvcG1lbnQgYW5kIHVuc2VlbiBldmFsdWF0aW9ucywgc3RhbmRhcmQgYmVuY2htYXJrIGltcGxlbWVudGF0aW9ucywgYW5kIHN1YnN0YW50aWFsIGRlY29udGFtaW5hdGlvbiBvZiBleGlzdGluZyBvcGVuIGRhdGFzZXRzIG9uIHNhaWQgYmVuY2htYXJrcy4gV2UgY29uY2x1ZGUgd2l0aCBhbmFseXNpcyBhbmQgZGlzY3Vzc2lvbiBvZiB0cmFpbmluZyBtZXRob2RzIHRoYXQgZGlkIG5vdCByZWxpYWJseSBpbXByb3ZlIHBlcmZvcm1hbmNlLgpJbiBhZGRpdGlvbiB0byB0aGUgVHVsdSAzIG1vZGVsIHdlaWdodHMgYW5kIGRlbW8sIHdlIHJlbGVhc2UgdGhlIGNvbXBsZXRlIHJlY2lwZSAtLSBpbmNsdWRpbmcgZGF0YXNldHMgZm9yIGRpdmVyc2UgY29yZSBza2lsbHMsIGEgcm9idXN0IHRvb2xraXQgZm9yIGRhdGEgY3VyYXRpb24gYW5kIGV2YWx1YXRpb24sIHRoZSB0cmFpbmluZyBjb2RlIGFuZCBpbmZyYXN0cnVjdHVyZSwgYW5kLCBtb3N0IGltcG9ydGFudGx5LCBhIGRldGFpbGVkIHJlcG9ydCBmb3IgcmVwcm9kdWNpbmcgYW5kIGZ1cnRoZXIgYWRhcHRpbmcgdGhlIFR1bHUgMyBhcHByb2FjaCB0byBtb3JlIGRvbWFpbnMuIiwsLE9wZW4gd2VpZ2h0cyAocmVzdHJpY3RlZCB1c2UpLCJVbml0ZWQgU3RhdGVzIG9mIEFtZXJpY2EsVW5pdGVkIFN0YXRlcyBvZiBBbWVyaWNhIixMbGFtYSAzLjEtOEIsOS4yMzIyODkzZSsyMCwiOTg5NDAwMDAwMDAwMDAwIEZMT1AgLyBHUFUgLyBzZWMgW0gxMDAgcmVwb3J0ZWQsIGJmMTYgYXNzdW1lZF0gKiA4NjQgR1BVLWhvdXJzIFtzZWUgdHJhaW5pbmcgdGltZSBub3Rlc10gKiAzNjAwIHNlYyAvIGhvdXIgKiAwLjMgW2Fzc3VtZWQgdXRpbGl6YXRpb25dID0gOS4yMzIyODkzZSsyMCBGTE9QIiwsLDIwMjUtMTEtMjggMTE6NTM6NDQrMDA6MDAsLCwsLCwiUmVzZWFyY2ggY29sbGVjdGl2ZSxBY2FkZW1pYSIsLCwsODY0LjAsT3BlbiBzb3VyY2UsIkxsYW1hIDMuMSBsaWNlbnNlCmh0dHBzOi8vaHVnZ2luZ2ZhY2UuY28vYWxsZW5haS9MbGFtYS0zLjEtVHVsdS0zLThCCgpBcGFjaGUgMi4wCmh0dHBzOi8vZ2l0aHViLmNvbS9hbGxlbmFpL29wZW4taW5zdHJ1Y3QiLCwsLCwsLEhhcmR3YXJlLGFsbGVuYWksLCwsWWVzClR1bHUgMyAoVMO8bHUgMykgNzBCLCwsLCJOYXRoYW4gTGFtYmVydCwgSmFjb2IgTW9ycmlzb24sIFZhbGVudGluYSBQeWF0a2luLCBTaGVuZ3lpIEh1YW5nLCBIYW1pc2ggSXZpc29uLCBGYWV6ZSBCcmFobWFuLCBMZXN0ZXIgSmFtZXMgVi4gTWlyYW5kYSwgQWxpc2EgTGl1LCBOb3VoYSBEemlyaSwgU2hhbmUgTHl1LCBZdWxpbmcgR3UsIFNhdW15YSBNYWxpaywgVmljdG9yaWEgR3JhZiwgSmVuYSBELiBId2FuZywgSmlhbmdqaWFuZyBZYW5nLCBSb25hbiBMZSBCcmFzLCBPeXZpbmQgVGFmam9yZCwgQ2hyaXMgV2lsaGVsbSwgTHVjYSBTb2xkYWluaSwgTm9haCBBLiBTbWl0aCwgWWl6aG9uZyBXYW5nLCBQcmFkZWVwIERhc2lnaSwgSGFubmFuZWggSGFqaXNoaXJ6aSIsMjAyNC0xMS0yMSwsaHR0cHM6Ly9odWdnaW5nZmFjZS5jby9hbGxlbmFpL0xsYW1hLTMuMS1UdWx1LTMtNzBCLCwsLDcwMDAwMDAwMDAwLjAsNzBCIG1vZGVsLCwsLCwsLCwsQ29uZmlkZW50LCwsLCwsLCwsLCwyMDI1LTExLTI4IDExOjUzOjQ0KzAwOjAwLCwsLCwsLCwsLCwsLCwsLCwsLCwsLCwsCkRlZXBTZWVrLVIxLUxpdGUtUHJldmlldyxMYW5ndWFnZSxMYW5ndWFnZSBtb2RlbGluZy9nZW5lcmF0aW9uLERlZXBTZWVrLCwyMDI0LTExLTIwLCxodHRwczovL3guY29tL2RlZXBzZWVrX2FpL3N0YXR1cy8xODU5MjAwMTQxMzU1NTM2NDIyLCwsLCwsLCwsLCwsLCxVbmtub3duLCwsLEhvc3RlZCBhY2Nlc3MgKG5vIEFQSSksQ2hpbmEsLCwsLCwyMDI1LTExLTI4IDExOjUzOjQ0KzAwOjAwLCwsLCwsSW5kdXN0cnksLCwsLFVucmVsZWFzZWQsLCwsLCwsLCwsLCwsTm8KR1BULTRvIChOb3YgMjAyNCksIk11bHRpbW9kYWwsTGFuZ3VhZ2UsQXVkaW8sU3BlZWNoLFZpc2lvbiIsIkNoYXQsSW1hZ2UgZ2VuZXJhdGlvbixBdWRpbyBnZW5lcmF0aW9uLFZpc2lvbi1sYW5ndWFnZSBnZW5lcmF0aW9uLFRhYmxlIHRhc2tzLExhbmd1YWdlIG1vZGVsaW5nL2dlbmVyYXRpb24sUXVlc3Rpb24gYW5zd2VyaW5nLFNwZWVjaCByZWNvZ25pdGlvbiAoQVNSKSxTcGVlY2gtdG8tdGV4dCIsT3BlbkFJLCJBaWRhbiBDbGFyaywgQWxleCBQYWlubywgSmFjb2IgTWVuaWNrLCBMaWFtIEZlZHVzLCBMdWtlIE1ldHosIENsZW1lbnMgV2ludGVyLCBMaWEgR3V5LCBTYW0gU2Nob2VuaG9seiwgRGFuaWVsIExldnksIE5pdGlzaCBLZXNrYXIsIEFsZXggQ2FybmV5LCBBbGV4IFBhaW5vLCBJYW4gU29obCwgUWltaW5nIFl1YW4sIFJlaW1hciBMZWlrZSwgQXJrYSBEaGFyLCBCcnlkb24gRWFzdG1hbiwgTWlhIEdsYWVzZSwgQmVuIFNva29sb3dza3ksIEFuZHJldyBLb25kcmljaCwgRmVsaXBlIFBldHJvc2tpIFN1Y2gsIEhlbnJpcXVlIFBvbmRlIGRlIE9saXZlaXJhIFBpbnRvLCBKaWF5aSBXZW5nLCBSYW5kYWxsIExpbiwgWW91bG9uZyBDaGVuZywgTmljayBSeWRlciwgTGF1cmVuIEl0b3csIEJhcnJldCBab3BoLCBKb2huIFNjaHVsbWFuLCBNaWFubmEgQ2hlbiwgQWRhbSBMZXJlciwgQWRhbSBQLiBHb3VjaGVyLCBBZGFtIFBlcmVsbWFuLCBBa2lsYSBXZWxpaGluZGEsIEFsZWMgUmFkZm9yZCwgQWxleCBCb3J6dW5vdiwgQWxleCBDYXJuZXksIEFsZXggQ2hvdywgQWxleCBQYWlubywgQWxleCBSZW56aW4sIEFsZXggVGFjaGFyZCBQYXNzb3MsIEFsZXhpIENocmlzdGFraXMsIEFsaSBLYW1hbGksIEFsbGlzb24gTW95ZXIsIEFsbGlzb24gVGFtLCBBbWluIFRvb3Rvb25jaGlhbiwgQW5hbnlhIEt1bWFyLCBBbmRyZWogS2FycGF0aHksIEFuZHJleSBNaXNoY2hlbmtvLCBBbmRyZXcgQ2FubiwgQW5kcmV3IEtvbmRyaWNoLCBBbmRyZXcgVHVsbG9jaCwgQW5nZWxhIEppYW5nLCBBbnRvaW5lIFBlbGlzc2UsIEFudWogR29zYWxpYSwgQXZpIE5heWFrLCBBdml0YWwgT2xpdmVyLCBCZWhyb296IEdob3JiYW5pLCBCZW4gTGVpbWJlcmdlciwgQmVuIFdhbmcsIEJsYWtlIFNhbWljLCBCcmlhbiBHdWFycmFjaSwgQnJ5ZG9uIEVhc3RtYW4sIENhbWlsbG8gTHVnYXJlc2ksIENoYWsgTGksIENoYXJsb3R0ZSBCYXJldHRlLCBDaGVsc2VhIFZvc3MsIENob25nIFpoYW5nLCBDaHJpcyBCZWF1bW9udCwgQ2hyaXMgSGFsbGFjeSwgQ2hyaXMgS29jaCwgQ2hyaXN0aWFuIEdpYnNvbiwgQ2hyaXN0b3BoZXIgSGVzc2UsIENvbGluIFdlaSwgRGFuaWVsIEthcHBsZXIsIERhbmllbCBMZXZpbiwgRGFuaWVsIExldnksIERhdmlkIEZhcmhpLCBEYXZpZCBNZWx5LCBEYXZpZCBTYXNha2ksIERpbWl0cmlzIFRzaXByYXMsIERvdWcgTGksIER1YyBQaG9uZyBOZ3V5ZW4sIER1bmNhbiBGaW5kbGF5LCBFZG11bmQgV29uZywgRWhzYW4gQXNkYXIsIEVsaXphYmV0aCBQcm9laGwsIEVsaXphYmV0aCBZYW5nLCBFcmljIFBldGVyc29uLCBFcmljIFNpZ2xlciwgRXVnZW5lIEJyZXZkbywgRmFyemFkIEtob3Jhc2FuaSwgRnJhbmNpcyBaaGFuZywgR2VuZSBPZGVuLCBHZW9mZiBTYWxtb24sIEhhZGkgU2FsbWFuLCBIYWltaW5nIEJhbywgSGVhdGhlciBTY2htaWR0LCBIb25neXUgUmVuLCBIeXVuZyBXb24gQ2h1bmcsIElhbiBLaXZsaWNoYW4sIElhbiBPJ0Nvbm5lbGwsIElhbiBPc2JhbmQsIElseWEgS29zdHJpa292LCBJbmdtYXIgS2FuaXRzY2hlaWRlciwgSmFjb2IgQ294b24sIEphbWVzIENyb29rcywgSmFtZXMgTGVubm9uLCBKYXNvbiBUZXBsaXR6LCBKYXNvbiBXZWksIEphc29uIFdvbGZlLCBKYXkgQ2hlbiwgSmVmZiBIYXJyaXMsIEppYXlpIFdlbmcsIEppZSBUYW5nLCBKb2FubmUgSmFuZywgSm9uYXRoYW4gV2FyZCwgSm9uYXRoYW4gTWNLYXksIEpvbmcgV29vayBLaW0sIEpvc2ggR3Jvc3MsIEpvc2ggS2FwbGFuLCBKb3kgSmlhbywgSm95Y2UgTGVlLCBKdW50YW5nIFpodWFuZywgS2FpIEZyaWNrZSwgS2F2aW4gS2FydGhpaywgS2VubnkgSHN1LCBLaWVsIEhvd2UsIEt5bGUgTHV0aGVyLCBMYXJyeSBLYWksIExhdXJlbiBJdG93LCBMZW8gQ2hlbiwgTGlhIEd1eSwgTGllbiBNYW1pdHN1a2EsIExpbGlhbiBXZW5nLCBMb25nIE91eWFuZywgTG91aXMgRmV1dnJpZXIsIEx1a2FzIEtvbmRyYWNpdWssIEx1a2FzeiBLYWlzZXIsIEx5cmljIERvc2hpLCBNYWRhIEFmbGFrLCBNYWRkaWUgU2ltZW5zLCBNYWRlbGVpbmUgVGhvbXBzb24sIE1hcmF0IER1a2hhbiwgTWFydmluIFpoYW5nLCBNYXRldXN6IExpdHdpbiwgTWF4IEpvaG5zb24sIE1heWFuayBHdXB0YSwgTWlhIEdsYWVzZSwgTWljaGFlbCBKYW5uZXIsIE1pY2hhZWwgUGV0cm92LCBNaWNoYWVsIFd1LCBNaWNoZWxsZSBGcmFkaW4sIE1pY2hlbGxlIFBva3Jhc3MsIE1pZ3VlbCBPb20gVGVtdWRvIGRlIENhc3RybywgTWlraGFpbCBQYXZsb3YsIE1pbmFsIEtoYW4sIE1vIEJhdmFyaWFuLCBOYXRhbGlhIEdpbWVsc2hlaW4sIE5hdGFsaWUgU3RhdWRhY2hlciwgTmljayBTdGF0aGFzLCBOaWsgVGV6YWssIE5pdGhhbnRoIEt1ZGlnZSwgTm9lbCBCdW5kaWNrLCBPZmlyIE5hY2h1bSwgT2xlZyBCb2lrbywgT2xlZyBNdXJrLCBPbGl2aWVyIEdvZGVtZW50LCBPd2VuIENhbXBiZWxsLU1vb3JlLCBQaGlsaXAgUHJvbmluLCBQaGlsaXBwZSBUaWxsZXQsIFJhY2hlbCBMaW0sIFJhamFuIFRyb2xsLCBSYW5kYWxsIExpbiwgUmFwaGEgZ29udGlqbyBsb3BlcywgUmF1bCBQdXJpLCBSZWFoIE1peWFyYSwgUmVpbWFyIExlaWtlLCBSZW5hdWQgR2F1YmVydCwgUmV6YSBaYW1hbmksIFJvYiBIb25zYnksIFJvaGl0IFJhbWNoYW5kYW5pLCBSb3J5IENhcm1pY2hhZWwsIFJ1c2xhbiBOaWdtYXR1bGxpbiwgUnlhbiBDaGV1LCBTY290dCBHcmF5LCBTZWFuIEdyb3ZlLCBTZWFuIE1ldHpnZXIsIFNoYW50YW51IEphaW4sIFNoZW5namlhIFpoYW8sIFNoZXJ3aW4gV3UsIFNodWFpcWkgKFRvbnkpIFhpYSwgU29uaWEgUGhlbmUsIFNwZW5jZXIgUGFwYXksIFN0ZXZlIENvZmZleSwgU3RldmUgTGVlLCBTdGV2ZSBMZWUsIFN0ZXdhcnQgSGFsbCwgU3VjaGlyIEJhbGFqaSwgVGFsIEJyb2RhLCBUYWwgU3RyYW1lciwgVGFydW4gR29naW5lbmksIFRlZCBTYW5kZXJzLCBUaG9tYXMgQ3VubmluZ2htYW4sIFRob21hcyBEaW1zb24sIFRob21hcyBSYW91eCwgVGlhbmhhbyBaaGVuZywgVGluYSBLaW0sIFRvZGQgVW5kZXJ3b29kLCBUcmlzdGFuIEhleXdvb2QsIFZhbGVyaWUgUWksIFZpbm5pZSBNb25hY28sIFZsYWQgRm9tZW5rbywgV2VpeWkgWmhlbmcsIFdlbmRhIFpob3UsIFdvamNpZWNoIFphcmVtYmEsIFlhc2ggUGF0aWwsIFlpbGVpLCBRaWFuLCBZb25namlrIEtpbSwgWW91bG9uZyBDaGVuZywgWXVjaGVuIEhlLCBZdWNoZW4gWmhhbmcsIFl1amlhIEppbiwgWXVueGluZyBE</x:v>
      </x:c>
    </x:row>
    <x:row r="70" ht="18" customHeight="1">
      <x:c r="A70" s="17" t="n">
        <x:v>65</x:v>
      </x:c>
      <x:c r="B70" s="17" t="n">
        <x:v>310</x:v>
      </x:c>
      <x:c r="C70" s="160" t="str">
        <x:v>YWksIFl1cnkgTWFsa292IiwyMDI0LTExLTIwLCJVcGRhdGUgdG8gR1BULTRvIChOb3ZlbWJlciAyMCwgMjAyNCkiLGh0dHBzOi8vaGVscC5vcGVuYWkuY29tL2VuL2FydGljbGVzLzk2MjQzMTQtbW9kZWwtcmVsZWFzZS1ub3RlcywsIlNPVEEgaW1wcm92ZW1lbnQsU2lnbmlmaWNhbnQgdXNlIiwiT3V0cGVyZm9ybXMgR1BULTQgVHVyYm8gYW5kIG90aGVyIG1vZGVscyBvbiB0ZXh0IGFuZCBlc3BlY2lhbGx5IG9uIG11bHRpbW9kYWwgYmVuY2htYXJrcywgc3VjaCBhcyBNTUxVLCBHUFFBLCBIdW1hbkV2YWwsIE1NTVUsIGV0YyBTZWUgTW9kZWwgRXZhbHVhdGlvbnM6IGh0dHBzOi8vb3BlbmFpLmNvbS9pbmRleC9oZWxsby1ncHQtNG8vIAoKR1BULTRvIGlzIG5vdyB0aGUgZGVmYXVsdCBtb2RlbCBpbiBDaGF0R1BULCBzbyBpdCdzIG9uZSBvZiB0aGUgbW9zdCB3aWRlbHkgdXNlZCBtb2RlbHMuIiwsIk5vdCBrbm93bi4KCkluZmVyZW5jZSBjb3N0cyBpbiB0aGUgQVBJIGFyZSAyeCBjaGVhcGVyIHRoYW4gR1BULTQgVHVyYm8iLCxUcmFpbmluZyBjb21wdXRlIGVzdGltYXRlZCB0byBiZSAzLjhlMjUgRkxPUCBmcm9tIGJlbmNobWFyayBzY29yZXMuIGh0dHBzOi8vY29sYWIucmVzZWFyY2guZ29vZ2xlLmNvbS9kcml2ZS8xcjNwVU1oQjdLaDBHbHM5ZUctdl9YZWZXcnllOWZWUVI/dXNwPXNoYXJpbmcsLCwsLCwsU3BlY3VsYXRpdmUsIldl4oCZcmUgYW5ub3VuY2luZyBHUFQtNG8sIG91ciBuZXcgZmxhZ3NoaXAgbW9kZWwgdGhhdCBjYW4gcmVhc29uIGFjcm9zcyBhdWRpbywgdmlzaW9uLCBhbmQgdGV4dCBpbiByZWFsIHRpbWUuCgpHUFQtNG8gKOKAnG/igJ0gZm9yIOKAnG9tbmnigJ0pIGlzIGEgc3RlcCB0b3dhcmRzIG11Y2ggbW9yZSBuYXR1cmFsIGh1bWFuLWNvbXB1dGVyIGludGVyYWN0aW9u4oCUaXQgYWNjZXB0cyBhcyBpbnB1dCBhbnkgY29tYmluYXRpb24gb2YgdGV4dCwgYXVkaW8sIGltYWdlLCBhbmQgdmlkZW8gYW5kIGdlbmVyYXRlcyBhbnkgY29tYmluYXRpb24gb2YgdGV4dCwgYXVkaW8sIGFuZCBpbWFnZSBvdXRwdXRzLiBJdCBjYW4gcmVzcG9uZCB0byBhdWRpbyBpbnB1dHMgaW4gYXMgbGl0dGxlIGFzIDIzMiBtaWxsaXNlY29uZHMsIHdpdGggYW4gYXZlcmFnZSBvZiAzMjAgbWlsbGlzZWNvbmRzLCB3aGljaCBpcyBzaW1pbGFyIHRvIGh1bWFuIHJlc3BvbnNlIHRpbWUob3BlbnMgaW4gYSBuZXcgd2luZG93KSBpbiBhIGNvbnZlcnNhdGlvbi4gSXQgbWF0Y2hlcyBHUFQtNCBUdXJibyBwZXJmb3JtYW5jZSBvbiB0ZXh0IGluIEVuZ2xpc2ggYW5kIGNvZGUsIHdpdGggc2lnbmlmaWNhbnQgaW1wcm92ZW1lbnQgb24gdGV4dCBpbiBub24tRW5nbGlzaCBsYW5ndWFnZXMsIHdoaWxlIGFsc28gYmVpbmcgbXVjaCBmYXN0ZXIgYW5kIDUwJSBjaGVhcGVyIGluIHRoZSBBUEkuIEdQVC00byBpcyBlc3BlY2lhbGx5IGJldHRlciBhdCB2aXNpb24gYW5kIGF1ZGlvIHVuZGVyc3RhbmRpbmcgY29tcGFyZWQgdG8gZXhpc3RpbmcgbW9kZWxzLiIsLCxBUEkgYWNjZXNzLFVuaXRlZCBTdGF0ZXMgb2YgQW1lcmljYSxHUFQtNG8gKEF1ZyAyMDI0KSwsIkRlZmluaXRlbHkgYSBuZXcgbW9kZWwsIG5vdCBhIEdQVC00IGZpbmV0dW5lIiwsLDIwMjYtMDMtMDMgMDE6MDA6MzYrMDA6MDAsLCwsLCxJbmR1c3RyeSwsLCwsVW5yZWxlYXNlZCwsVHJ1ZSwsLCxUcnVlLCxCZW5jaG1hcmtzLCwsLCxObwpTdW5vIHY0LEF1ZGlvLEF1ZGlvIGdlbmVyYXRpb24sU3VubyxUZWFtIFN1bm8sMjAyNC0xMS0xOSxJbnRyb2R1Y2luZyB2NCxodHRwczovL3N1bm8uY29tL2Jsb2cvdjQsLFNpZ25pZmljYW50IHVzZSxodHRwczovL3d3dy5zZW1ydXNoLmNvbS93ZWJzaXRlL3N1bm8uYWkvb3ZlcnZpZXcvLCwsLCwsLCwsLCxVbmtub3duLCJUb2RheSwgd2XigJlyZSBleGNpdGVkIHRvIGludHJvZHVjZSB2NOKAlHRoZSBuZXh0IHN0ZXAgdG93YXJkIGVuYWJsaW5nIHlvdSB0byBtYWtlIG11c2ljIGF0IHRoZSBzcGVlZCBvZiB5b3VyIGlkZWFzLiBXaGVuIHdlIGxhdW5jaGVkIHYzIGVhcmxpZXIgdGhpcyB5ZWFyLCBpdCBvcGVuZWQgdXAgbmV3IHBvc3NpYmlsaXRpZXMgZm9yIG11c2ljIGNyZWF0aW9uLiBQb3N0IHYzIGxhdW5jaCwgd2XigJl2ZSByZWZpbmVkIHdoYXQgd29ya2VkIGFuZCBhZGRlZCBtb3JlIHdoZXJlIGl0IG1hdHRlcmVkIG1vc3QuIFRoZSByZXN1bHQgaXMgdjTigJRhIG1ham9yIHVwZGF0ZSB0aGF0IHRha2VzIG11c2ljIGNyZWF0aW9uIHRvIHRoZSBuZXh0IGxldmVsLiB2NCBkZWxpdmVycyBjbGVhbmVyIGF1ZGlvLCBzaGFycGVyIGx5cmljcywgYW5kIG1vcmUgZHluYW1pYyBzb25nIHN0cnVjdHVyZXMuIiwsLEhvc3RlZCBhY2Nlc3MgKG5vIEFQSSksVW5pdGVkIFN0YXRlcyBvZiBBbWVyaWNhLCwsLCwsMjAyNS0xMS0yOCAxMTo1Mzo0NCswMDowMCwsLCwsLEluZHVzdHJ5LCwsLCxVbnJlbGVhc2VkLCwsLCwsLCwsLCwsLE5vCkJvbHR6LTEsQmlvbG9neSwiUHJvdGVpbiBmb2xkaW5nIHByZWRpY3Rpb24sUHJvdGVpbi1saWdhbmQgY29udGFjdCBwcmVkaWN0aW9uLFByb3RlaW4gaW50ZXJhY3Rpb24gcHJlZGljdGlvbixQcm90ZWluIHN0cnVjdHVyZSBjb21wYXJpc29uIiwiTWFzc2FjaHVzZXR0cyBJbnN0aXR1dGUgb2YgVGVjaG5vbG9neSAoTUlUKSwgR2VuZXNpcyBUaGVyYXBldXRpY3MiLCJKZXJlbXkgV29obHdlbmQsIEdhYnJpZWxlIENvcnNvLCBTYXJvIFBhc3Nhcm8sICBNYXRlbyBSZXZlaXosIEtlbiBMZWlkYWwsIFdvanRlayBTd2lkZXJza2ksICBUYWxseSBQb3J0bm9pLCAgSXRhbWFyIENoaW5uLCAgSmFjb2IgU2lsdGVycmEsICBUb21taSBKYWFra29sYSwgUmVnaW5hIEJhcnppbGF5IiwyMDI0LTExLTE5LEJvbHR6LTE6IERlbW9jcmF0aXppbmcgQmlvbW9sZWN1bGFyIEludGVyYWN0aW9uIE1vZGVsaW5nLGh0dHBzOi8vd3d3LmJpb3J4aXYub3JnL2NvbnRlbnQvMTAuMTEwMS8yMDI0LjExLjE5LjYyNDE2N3YyLmFic3RyYWN0LCwsLCwsLCwsIiIiV2UgdHJhaW4gdGhlIHN0cnVjdHVyZSBwcmVkaWN0aW9uIG1vZGVsIDwuLj4gZm9yIGEgdG90YWwgb2YgNjhrIHN0ZXBzIHdpdGggYSBiYXRjaCBzaXplIG9mIDEyOC4gRHVyaW5nIHRoZSBmaXJzdCA1M2sgaXRlcmF0aW9ucywgd2UgdXNlIGEgY3JvcCBzaXplIG9mIDM4NCB0b2tlbnMgYW5kIDM0NTYgYXRvbXMgPC4uPi4gRm9yIHRoZSBsYXN0IDE1ayBpdGVyYXRpb25zLCB3ZSBvbmx5IHNhbXBsZWQgZnJvbSB0aGUgUERCIHN0cnVjdHVyZXMgYW5kIGhhZCBhIGNyb3Agc2l6ZSBvZiA1MTIgdG9rZW5zIGFuZCA0NjA4IGF0b21zLiAiIgoKNTMwMDAqMzg0KjEyOCsxNTAwMCo1MTIqMTI4ID0gMyA1ODggMDk2IDAwMCB0b2tlbnMiLCwiIiJBcyBhIGNvbXBhcmlzb24gQWxwaGFGb2wzIHRyYWluZWQgYQpzaW1pbGFyIGFyY2hpdGVjdHVyZSA8Li4+LCB3aGljaCByZXF1aXJlZCBhcHByb3hpbWF0ZWx5IGZvdXIKdGltZXMgdGhlIGNvbXB1dGluZyB0aW1lIiIKCkFscGhhZm9sZCAzIHdhcyB0cmFpbmVkIG9uIDI1NiBBMTAwIEdQVXMgZm9yIDQ4MCBob3VycyIsLCxMaWtlbHksIlVuZGVyc3RhbmRpbmcgYmlvbW9sZWN1bGFyIGludGVyYWN0aW9ucyBpcyBmdW5kYW1lbnRhbCB0byBhZHZhbmNpbmcgZmllbGRzIGxpa2UgZHJ1ZyBkaXNjb3ZlcnkgYW5kIHByb3RlaW4gZGVzaWduLiBJbiB0aGlzIHBhcGVyLCB3ZSBpbnRyb2R1Y2UgQm9sdHotMSwgYW4gb3Blbi1zb3VyY2UgZGVlcCBsZWFybmluZyBtb2RlbCBpbmNvcnBvcmF0aW5nIGlubm92YXRpb25zIGluIG1vZGVsIGFyY2hpdGVjdHVyZSwgc3BlZWQgb3B0aW1pemF0aW9uLCBhbmQgZGF0YSBwcm9jZXNzaW5nIGFjaGlldmluZyBBbHBoYUZvbGQzLWxldmVsIGFjY3VyYWN5IGluIHByZWRpY3RpbmcgdGhlIDNEIHN0cnVjdHVyZXMgb2YgYmlvbW9sZWN1bGFyIGNvbXBsZXhlcy4gQm9sdHotMSBkZW1vbnN0cmF0ZXMgYSBwZXJmb3JtYW5jZSBvbi1wYXIgd2l0aCBzdGF0ZS1vZi10aGUtYXJ0IGNvbW1lcmNpYWwgbW9kZWxzIG9uIGEgcmFuZ2Ugb2YgZGl2ZXJzZSBiZW5jaG1hcmtzLCBzZXR0aW5nIGEgbmV3IGJlbmNobWFyayBmb3IgY29tbWVyY2lhbGx5IGFjY2Vzc2libGUgdG9vbHMgaW4gc3RydWN0dXJhbCBiaW9sb2d5LiBCeSByZWxlYXNpbmcgdGhlIHRyYWluaW5nIGFuZCBpbmZlcmVuY2UgY29kZSwgbW9kZWwgd2VpZ2h0cywgZGF0YXNldHMsIGFuZCBiZW5jaG1hcmtzIHVuZGVyIHRoZSBNSVQgb3BlbiBsaWNlbnNlLCB3ZSBhaW0gdG8gZm9zdGVyIGdsb2JhbCBjb2xsYWJvcmF0aW9uLCBhY2NlbGVyYXRlIGRpc2NvdmVyaWVzLCBhbmQgcHJvdmlkZSBhIHJvYnVzdCBwbGF0Zm9ybSBmb3IgYWR2YW5jaW5nIGJpb21vbGVjdWxhciBtb2RlbGluZy4iLCwsT3BlbiB3ZWlnaHRzICh1bnJlc3RyaWN0ZWQpLCJVbml0ZWQgU3RhdGVzIG9mIEFtZXJpY2EsVW5pdGVkIFN0YXRlcyBvZiBBbWVyaWNhIiwsLCwsLDIwMjUtMTEtMjggMTE6NTM6NDQrMDA6MDAsLCwsLCwiQWNhZGVtaWEsSW5kdXN0cnkiLCwsLCxPcGVuIHNvdXJjZSwiTUlUIGxpY2Vuc2UKCmh0dHBzOi8vZ2l0aHViLmNvbS9qd29obHdlbmQvYm9sdHoiLCwsLCwsLCwsLCwsWWVzClBpeHRyYWwgTGFyZ2UsIk11bHRpbW9kYWwsTGFuZ3VhZ2UsVmlzaW9uIiwiVmlzaW9uLWxhbmd1YWdlIGdlbmVyYXRpb24sVmlzdWFsIHF1ZXN0aW9uIGFuc3dlcmluZyxNYXRoZW1hdGljYWwgcmVhc29uaW5nLENoYXJhY3RlciByZWNvZ25pdGlvbiAoT0NSKSxMYW5ndWFnZSBtb2RlbGluZy9nZW5lcmF0aW9uLFF1ZXN0aW9uIGFuc3dlcmluZyIsTWlzdHJhbCBBSSwiQWxiZXJ0IEppYW5nLCBBbGV4YW5kcmUgU2FibGF5cm9sbGVzLCBBbGV4aXMgVGFjbmV0LCBBbG9rIEtvdGhhcmksIEFudG9pbmUgUm91eCwgQXJ0aHVyIE1lbnNjaCwgQXVkcmV5IEhlcmJsaW4tU3Rvb3AsIEF1Z3VzdGluIEdhcnJlYXUsIEF1c3RpbiBCaXJreSwgQmFtNGQsIEJhcHRpc3RlIEJvdXQsIEJhdWRvdWluIGRlIE1vbmljYXVsdCwgQmxhbmNoZSBTYXZhcnksIENhcm9sZSBSYW1iYXVkLCBDYXJvbGluZSBGZWxkbWFuLCBEZXZlbmRyYSBTaW5naCBDaGFwbG90LCBEaWVnbyBkZSBsYXMgQ2FzYXMsIERpb2dvIENvc3RhLCBFbGVvbm9yZSBBcmNlbGluLCBFbW1hIEJvdSBIYW5uYSwgRXRpZW5uZSBNZXR6Z2VyLCBHYXNwYXJkIEJsYW5jaGV0LCBHaWFubmEgTGVuZ3llbCwgR3VpbGxhdW1lIEJvdXIsIEd1aWxsYXVtZSBMYW1wbGUsIEhhcml6byBSYWphb25hLCBIZW5yaSBSb3Vzc2V6LCBIaWNoZW0gU2F0dG91ZiwgSWFuIE1hY2ssIEplYW4tTWFsbyBEZWxpZ25vbiwgSmVzc2ljYSBDaHVkbm92c2t5LCBKdXN0dXMgTXVya2UsIEthcnRpayBLaGFuZGVsd2FsLCBMYXdyZW5jZSBTdGV3YXJ0LCBMb3VpcyBNYXJ0aW4sIExvdWlzIFRlcm5vbiwgTHVjaWxlIFNhdWxuaWVyLCBMw6lsaW8gUmVuYXJkIExhdmF1ZCwgTWFyZ2FyZXQgSmVubmluZ3MsIE1hcmllIFBlbGxhdCwgTWFyaWUgVG9yZWxsaSwgTWFyaWUtQW5uZSBMYWNoYXV4LCBNYXJqb3JpZSBKYW5pZXdpY3osIE1pY2thw6tsIFNlem5lYywgTmljb2xhcyBTY2h1aGwsIE5pa2xhcyBNdWhzLCBPbGl2aWVyIGRlIEdhcnJpZ3VlcywgUGF0cmljayB2b24gUGxhdGVuLCBQYXVsIEphY29iLCBQYXVsaW5lIEJ1Y2hlLCBQYXZhbiBLdW1hciBSZWRkeSwgUGVycnkgU2F2YXMsIFBpZXJyZSBTdG9jaywgUm9tYWluIFNhdXZlc3RyZSwgU2FnYXIgVmF6ZSwgU2FuZGVlcCBTdWJyYW1hbmlhbiwgU2F1cmFiaCBHYXJnLCBTb3BoaWEgWWFuZywgU3p5bW9uIEFudG9uaWFrLCBUZXZlbiBMZSBTY2FvLCBUaGliYXVsdCBTY2h1ZWxsZXIsIFRoaWJhdXQgTGF2cmlsLCBUaG9tYXMgV2FuZywgVGjDqW9waGlsZSBHZXJ2ZXQsIFRpbW90aMOpZSBMYWNyb2l4LCBWYWxlcmEgTmVteWNobmlrb3ZhLCBXZW5keSBTaGFuZywgV2lsbGlhbSBFbCBTYXllZCwgV2lsbGlhbSBNYXJzaGFsbCIsMjAyNC0xMS0xOCxQaXh0cmFsIExhcmdlLGh0dHBzOi8vbWlzdHJhbC5haS9uZXdzL3BpeHRyYWwtbGFyZ2UvLCwiU2lnbmlmaWNhbnQgdXNlLFNPVEEgaW1wcm92ZW1lbnQiLCJOdW1iZXIgb2YgZG93bmxvYWRzIG5vdCB2aXNpYmxlCgoiIlN0YXRlLW9mLXRoZS1hcnQgb24gTWF0aFZpc3RhLCBEb2NWUUEsIFZRQXYyIiIiLDEyNDAwMDAwMDAwMC4wLCIxMjNCIG11bHRpbW9kYWwgZGVjb2RlciwgMUIgcGFyYW1ldGVyIHZpc2lvbiBlbmNvZGVyIiwsLCwsLCwsU3VwZXJ2aXNlZCxDb25maWRlbnQsIlRvZGF5IHdlIGFubm91bmNlIFBpeHRyYWwgTGFyZ2UsIGEgMTI0QiBvcGVuLXdlaWdodHMgbXVsdGltb2RhbCBtb2RlbCBidWlsdCBvbiB0b3Agb2YgTWlzdHJhbCBMYXJnZSAyLiBQaXh0cmFsIExhcmdlIGlzIHRoZSBzZWNvbmQgbW9kZWwgaW4gb3VyIG11bHRpbW9kYWwgZmFtaWx5IGFuZCBkZW1vbnN0cmF0ZXMgZnJvbnRpZXItbGV2ZWwgaW1hZ2UgdW5kZXJzdGFuZGluZy4gUGFydGljdWxhcmx5LCB0aGUgbW9kZWwgaXMgYWJsZSB0byB1bmRlcnN0YW5kIGRvY3VtZW50cywgY2hhcnRzIGFuZCBuYXR1cmFsIGltYWdlcywgd2hpbGUgbWFpbnRhaW5pbmcgdGhlIGxlYWRpbmcgdGV4dC1vbmx5IHVuZGVyc3RhbmRpbmcgb2YgTWlzdHJhbCBMYXJnZSAyLiIsLCxPcGVuIHdlaWdodHMgKG5vbi1jb21tZXJjaWFsKSxGcmFuY2UsTWlzdHJhbCBMYXJnZSAyLCwsLCwyMDI1LTExLTI4IDExOjUzOjQ0KzAwOjAwLCwsLCwsSW5kdXN0cnksLCwsLFVucmVsZWFzZWQsIm1ybCBsaWNlbnNlIChyZXNlYXJjaCBvbmx5KSwgc2VwYXJhdGUgbGljZW5zZSBpcyBuZWVkZWQgZm9yIGNvbW1lcmNpYWwgdXNhZ2UKCmh0dHBzOi8vaHVnZ2luZ2ZhY2UuY28vbWlzdHJhbGFpL1BpeHRyYWwtTGFyZ2UtSW5zdHJ1Y3QtMjQxMSIsLCwsLCwsLG1pc3RyYWxhaSwsLCxZZXMKMzYwWmhpbmFvMi03QixMYW5ndWFnZSwiUXVlc3Rpb24gYW5zd2VyaW5nLExhbmd1YWdlIG1vZGVsaW5nL2dlbmVyYXRpb24sQ29kZSBnZW5lcmF0aW9uLFF1YW50aXRhdGl2ZSByZWFzb25pbmciLDM2MCBTZWN1cml0eSBUZWNobm9sb2d5LCwyMDI0LTExLTE4LDM2MFpoaW5hbzIgKDM2MOaZuuiEkSksaHR0cHM6Ly9naXRodWIuY29tL1FpaG9vMzYwLzM2MHpoaW5hbzIsLCwsNzAwMDAwMDAwMC4wLCw0LjI0MmUrMjMsNiBGTE9QIC8gcGFyYW1ldGVyIC8gdG9rZW4gKiA3MDAwMDAwMDAwIHBhcmFtZXRlcnMgKiAxMDEwMDAwMDAwMDAwMCB0b2tlbnMgPSA0LjI0MmUrMjMgRkxPUCwsIiIiQmFzZSBNb2RlbDogVXNpbmcgcG9wdWxhciB0d28tc3RhZ2UgdHJhaW5pbmcgbWV0aG9kLCBJbiB0aGUgZmlyc3Qgc3RhZ2Ugd2UgdG90YWxseSB0cmFpbiAxMFQgdG9rZW5zIHdpdGggYSBjb3NpbmUgbGVhcm5pbmcgcmF0ZSBzY2hlZHVsZS4gSW4gdGhlIHNlY29uZCBzdGFnZSB3ZSBpbmNyZWFzZSB0aGUgcHJvcG9ydGlvbiBvZiBoaWdoLXF1YWxpdHkgZGF0YSBhbmQgdG90YWxseSB0cmFpbiAxMDBCIHRva2Vucywgd2l0aCB0aGUgbGVhcm5pbmcgcmF0ZSBkZWNheWluZyBkaXJlY3RseSB0byAwLiBUaGUgdG90YWwgdHJhaW5pbmcgZGF0YSBmb3IgMzYwWmhpbmFvMi03QiBhbW91bnRzIHRvIDEwLjFUIHRva2Vucy4iIiIsLCwsLENvbmZpZGVudCwiWzIwMjQuMTEuMThdIFdlIHJlbGVhc2UgMzYwWmhpbmFvMi03QiwgcHJvdmlkaW5nIGFjY2VzcyB0byBib3RoIHRoZSBCYXNlIG1vZGVsIGFuZCBDaGF0IG1vZGVscyB3aXRoIHRleHQgbGVuZ3RocyBvZiA0SywgMzJLLCBhbmQgMzYwSy4KCldlIHVzZWQgdGhlIG9wZW4tc291cmNlIHRvb2wgT3BlbkNvbXBhc3MgdG8gZXZhbHVhdGUgdGhlIG1vZGVsIGFuZCBjb21wYXJlZCBpdCB3aXRoIG9wZW4tc291cmNlIG1vZGVscyB1bmRlciAxMEIgZnJvbSB0aGUgcGFzdCBzaXggbW9udGhzLiBUaGUgMzYwWmhpbmFvMi03QiBtb2RlbCBpcyBjb21wZXRpdmUuIFRoZSAzNjBaaGluYW8yLTdCIG1vZGVsIHBlcmZvcm1zIHdlbGwgb24gQ2hpbmVzZSBiZW5jaG1hcmtzIHN1Y2ggYXMgQ0V2YWwsIEMzIGFuZCBMQ1NUUy4gVGhlIGF2ZXJhZ2Ugc29jcmVzIG9mIENoaW5lc2UgYmVuY2htYXJrcyBpcyBObyAxLiBJdCBhbHNvIHJhbmtzIE5vIDEgb24gTWF0aCB3aGljaCBpcyBhIGNoYWxsZW5naW5nIGNvbXBldGl0aW9uIG1hdGggZGF0YXNldC4gVGhlIDM2MFpoaW5hbzItN0IgbW9kZWwgaGFzIGFkdmFudGFnZXMgaW4gQ2hpbmVzZSBiZW5jaG1hcmsgYW5kIGNoYWxsZW5naW5nIGNvbXBldGl0aW9uIG1hdGguIiwsLE9wZW4gd2VpZ2h0cyAodW5yZXN0cmljdGVkKSxDaGluYSwzNjBaaGluYW8tN0IsLCwsLDIwMjUtMTEtMjggMTE6NTM6NDQrMDA6MDAsLCwsLCxJbmR1c3RyeSwsLCwsVW5yZWxlYXNlZCwiaHR0cHM6Ly9odWdnaW5nZmFjZS5jby9xaWhvbzM2MC8zNjBaaGluYW8yLTdCLUJhc2UKQXBhY2hlIDIuMAoKSXQgc2VlbXMgdGhhdCB0aGVyZSBpcyBvbmx5IGZpbmUtdHVuaW5nIGFuZCBpbmZlcmVuY2UgY29kZSBoZXJlLCBubyBwcmV0cmFpbmluZyBjb2RlCgpodHRwczovL2dpdGh1Yi5jb20vUWlob28zNjAvMzYwemhpbmFvMiIsVHJ1ZSwsLCwsLE9wZXJhdGlvbiBjb3VudGluZyxxaWhvbzM2MCwsLCxZZXMKQmlSTkEtQkVSVCxCaW9sb2d5LCJQcm90ZWluIG9yIG51Y2xlb3RpZGUgbGFuZ3VhZ2UgbW9kZWwgKHBMTS9uTE0pLEVudGl0eSBlbWJlZGRpbmciLCJCYW5nbGFkZXNoIFVuaXZlcnNpdHkgb2YgRW5naW5lZXJpbmcgYW5kIFRlY2hub2xvZ3ksVW5pdmVyc2l0eSBvZiBDYWxpZm9ybmlhIFJpdmVyc2lkZSxDYXJuZWdpZSBNZWxsb24gVW5pdmVyc2l0eSAoQ01VKSIsIlRva2kgVGFobWlkLCBIYXogU2FtZWVuIFNoYWhnaXIsIFNhemFuIE1haGJ1YiwgWXVlIERvbmcsIE1kLiBTaGFtc3V6em9oYSBCYXl6aWQiLDIwMjQtMTEtMTgsIkJpUk5BLUJFUlQgYWxsb3dzIGVmZmljaWVudCBSTkEgbGFuZ3VhZ2UgbW9kZWxpbmcgd2l0aAphZGFwdGl2ZSB0b2tlbml6YXRpb24iLGh0dHBzOi8vd3d3LmJpb3J4aXYub3JnL2NvbnRlbnQvMTAuMTEwMS8yMDI0LjA3LjAyLjYwMTcwM3YxLCwsLDExNzAwMDAwMC4wLCIiImEgMTE3TSBwYXJhbWV0ZXIgVHJhbnNmb3JtZXIgZW5jb2RlciIiIiwxLjgzNTQ1MTNlKzE5LCI2IEZMT1AgLyBwYXJhbWV0ZXIgLyB0b2tlbiAqIDExNyAqIDEwXjYgcGFyYW1ldGVycyAqIDMyMjU0MDAwMDAwIHRva2VucyA9IDIuMjY0MjMwOGUrMTkgRkxPUAoKMzU1ODAwMDAwMDAwMDAgRkxPUCAvIEdQVSAvIHNlYyAqIDggR1BVcyAqIDQ4LjQgaG91cnMgKiAzNjAwIHNlYyAvIGhvdXIgKiAwLjMgW2Fzc3VtZWQgdXRpbGl6YXRpb25dID0gMS40ODc4NzAyZSsxOSBGTE9QCgpzcXJ0KDIuMjY0MjMwOGUrMTkgKiAxLjQ4Nzg3MDJlKzE5KSA9IDEuODM1NDUxM2UrMTkgRkxPUCIsMzIyNTQwMDAwMDAsIiIiIHByZXRyYWluZWQgd2l0aCBvdXIgcHJvcG9zZWQgdG9rZW5pemF0aW9uIG9uIDM2IG1pbGxpb24gY29kaW5nIGFuZCBub24tY29kaW5nIFJOQSBzZXF1ZW5jZXMiIgoKMzIuMjU0QiB0b2tlbnMgKHRhYmxlIDEpCgoxNjAwIHNhbXBsZXMgcGVyIGJhdGNoIiw0OC40Mix0YWJsZSAxLE5WSURJQSBHZUZvcmNlIFJUWCAzMDkwLCxDb25maWRlbnQsIlJlY2VudCBhZHZhbmNlbWVudHMgaW4gVHJhbnNmb3JtZXItYmFzZWQgbW9kZWxzIGhhdmUgc3B1cnJlZCBpbnRlcmVzdCBpbiB0aGVpciB1c2UgZm9yIGJpb2xvZ2ljYWwgc2VxdWVuY2UgYW5hbHlzaXMuIEhvd2V2ZXIsIGFkYXB0aW5nIG1vZGVscyBsaWtlIEJFUlQgaXMgY2hhbGxlbmdpbmcgZHVlIHRvIHNlcXVlbmNlIGxlbmd0aCwgb2Z0ZW4gcmVxdWlyaW5nIHRydW5jYXRpb24gZm9yIHByb3Rlb21pY3MgYW5kIGdlbm9taWNzIHRhc2tzLiBBZGRpdGlvbmFsbHksIGFkdmFuY2VkIHRva2VuaXphdGlvbiBhbmQgcmVsYXRpdmUgcG9zaXRpb25hbCBlbmNvZGluZyB0ZWNobmlxdWVzIGZvciBsb25nIGNvbnRleHRzIGluIE5MUCBhcmUgb2Z0ZW4gbm90IGRpcmVjdGx5IHRyYW5zZmVyYWJsZSB0byBETkEvUk5BIHNlcXVlbmNlcywgd2hpY2ggcmVxdWlyZSBudWNsZW90aWRlIG9yIGNoYXJhY3Rlci1sZXZlbCBlbmNvZGluZ3MgZm9yIHRhc2tzIHN1Y2ggYXMgM0QgdG9yc2lvbiBhbmdsZSBwcmVkaWN0aW9uLiBUbyB0YWNrbGUgdGhlc2UgY2hhbGxlbmdlcywgd2UgcHJvcG9zZSBhbiBhZGFwdGl2ZSBkdWFsIHRva2VuaXphdGlvbiBzY2hlbWUgZm9yIGJpb2luZm9ybWF0aWNzIHRoYXQgdXRpbGl6ZXMgYm90aCBudWNsZW90aWRlLWxldmVsIChOVUMpIGFuZCBlZmZpY2llbnQgQlBFIHRva2VuaXphdGlvbnMuIEJ1aWxkaW5nIG9uIHRoZSBkdWFsIHRva2VuaXphdGlvbiwgd2UgaW50cm9kdWNlIEJpUk5BLUJFUlQsIGEgMTE3TSBwYXJhbWV0ZXIgVHJhbnNmb3JtZXIgZW5jb2RlciBwcmV0cmFpbmVkIHdpdGggb3VyIHByb3Bvc2VkIHRva2VuaXphdGlvbiBvbiAzNiBtaWxsaW9uIGNvZGluZyBhbmQgbm9uLWNvZGluZyBSTkEgc2VxdWVuY2VzLiBCaVJOQS1CRVJUIGFjaGlldmVzIHN0YXRlLW9mLXRoZS1hcnQgcmVzdWx0cyBpbiBsb25nLXNlcXVlbmNlIGRvd25zdHJlYW0gdGFza3MgYW5kIGFjaGlldmVzIGEgcGVyZm9ybWFuY2UgY29tcGFyYWJsZSB0byA2w5cgbGFyZ2VyIG1vZGVscyBpbiBzaG9ydC1zZXF1ZW5jZSB0YXNrcyB3aXRoIDI3w5cgbGVzcyBwcmUtdHJhaW5pbmcgY29tcHV0ZS4gSW4gYWRkaXRpb24sIG91ciBlbXBpcmljYWwgZXhwZXJpbWVudHMgYW5kIGFibGF0aW9uIHN0dWRpZXMgZGVtb25zdHJhdGUgdGhhdCBOVUMgaXMgb2Z0ZW4gcHJlZmVyYWJsZSBvdmVyIEJQRSBmb3IgYmlvaW5mb3JtYXRpY3MgdGFza3MsIGdpdmVuIHN1ZmZpY2llbnQgVlJBTSBhdmFpbGFiaWxpdHkuIFRoaXMgZnVydGhlciBoaWdobGlnaHRzIHRoZSBhZHZhbnRhZ2Ugb2YgQmlSTkEtQkVSVCwgd2hpY2ggY2FuIGR5bmFtaWNhbGx5IGFkanVzdCBpdHMgdG9rZW5pemF0aW9uIHN0cmF0ZWd5IGJhc2VkIG9uIHNlcXVlbmNlIGxlbmd0aCwgdXRpbGl6aW5nIE5VQyBmb3Igc2hvcnRlciBzZXF1ZW5jZXMgYW5kIHN3aXRjaGluZyB0byBCUEUgZm9yIGxvbmdlciBvbmVzLCB0aGVyZWJ5IGVsaW1pbmF0aW5nIHRoZSBuZWVkIGZvciB0cnVuY2F0aW9uLiIsMS4wLCxPcGVuIHdlaWdodHMgKG5vbi1jb21tZXJjaWFsKSwiSW5kaWEsVW5pdGVkIFN0YXRlcyBvZiBBbWVyaWNhLFVuaXRlZCBTdGF0ZXMgb2YgQW1lcmljYSIsLCwsOC4wLCwyMDI1LTExLTI4IDExOjUzOjQ0KzAwOjAwLCwsLCwsIkFjYWRlbWlhLEFjYWRlbWlhLEFjYWRlbWlhIiwsLCwsT3BlbiAobm9uLWNvbW1lcmNpYWwpLCJubyBjbGVhciBsaWNlbnNlCmh0dHBzOi8vaHVnZ2luZ2ZhY2UuY28vYnVldG5scGJpby9iaXJuYS1iZXJ0Cmh0dHBzOi8vZ2l0aHViLmNvbS9idWV0bmxwYmlvL0JpUk5BLUJFUlQiLCwsLCwsNTUwOC41ODQ3MjM5MTAwNzQsIkhhcmR3YXJlLE9wZXJhdGlvbiBjb3VudGluZyIsYnVldG5scGJpbywsLCxZZXMKU0sgVGVsZWNvbSBUZWxjbywiTGFuZ3VhZ2UsTXVsdGltb2RhbCxWaXNpb24iLCJDaGF0LFNlYXJjaCxMYW5ndWFnZSBtb2RlbGluZy9nZW5lcmF0aW9uLFF1ZXN0aW9uIGFuc3dlcmluZyxWaXN1YWwgcXVlc3Rpb24gYW5zd2VyaW5nIixTSyBUZWxlY29tLFNLIFRlbGVjb20sMjAyNC0xMS0xOCxTSyBUZWxlY29tIHRvIEludHJvZHVjZSBBSS1Qb3dlcmVkIEN1c3RvbWVyIFNlcnZpY2UgVXRpbGl6aW5nIFByb3ByaWV0YXJ5IFRlbGNvIExMTSBhbmQgTE1NLGh0dHBzOi8vbmV3cy5za3RlbGVjb20uY29tL2VuLzE2NDcsLCwsLCwsLCwsLCwsLFVua25vd24sIuKAoiBTSyBUZWxlY29tIGxhdW5jaGVzIEFJIEN1c3RvbWVyIFNlcnZpY2UgU3VwcG9ydCBTeXN0ZW0sIHV0aWxpemluZyBpdHMgcHJvcHJpZXRhcnkgVGVsY28gbGFyZ2UgbGFuZ3VhZ2UgbW9kZWwgKExMTSkgYW5kIGxhcmdlIG11bHRpbW9kYWwgbW9kZWwgKExNTSkK4oCiIFRoZSBzeXN0ZW0gd2lsbCBiZSBncmFkdWFsbHkgZGVwbG95ZWQgaW4gY3VzdG9tZXIgY29uc3VsdGF0aW9ucyB0byBlbmhhbmNlIGVmZmljaWVuY3kgYW5kIGltcHJvdmUgY3VzdG9tZXIgc2VydmljZQrigKIgQUkgZW5oYW5jZXMgc2VydmljZSBlZmZpY2llbmN5IGJ5IHByb3ZpZGluZyBBSSBLbm93bGVkZ2UgU2VhcmNoIEFzc2lzdGFudCwgSW50ZWxsaWdlbnQgRG9jdW1lbnQgUHJvY2Vzc2luZywgYW5kIEF1dG9tYXRlZCBQb3N0LVByb2Nlc3NpbmcgU3lzdGVtIGZvciBDb25zdWx0YXRpb24gUmVzdWx0cyIsLCwsS29yZWEgKFJlcHVibGljIG9mKSwsLCwsLDIwMjUtMTEtMjggMTE6NTM6NDQrMDA6MDAsLCwsLCxJbmR1c3RyeSwsLCwsLCwsLCwsLCwsLCwsLAprMC1tYXRoLCJNYXRoZW1hdGljcyxMYW5ndWFnZSIsIk1hdGhlbWF0aWNhbCByZWFzb25pbmcsUXVhbnRpdGF0aXZlIHJlYXNvbmluZyIsTW9vbnNob3QsLDIwMjQtMTEtMTYsQ2hpbmVzZSBBSSBzdGFydC11cCB1bnZlaWxzIGxhdGVzdCByZWFzb25pbmcgbW9kZWwgY29tcGFyYWJsZSB0byBPcGVuQUkgbzEgc2VyaWVzLGh0dHBzOi8vd2ViLmFyY2hpdmUub3JnL3dlYi8yMDI1MDEyNDEwMzU0Mi9odHRwczovL3d3dy5nbG9iYWx0aW1lcy5jbi9wYWdlLzIwMjQxMS8xMzIzMjQ4LnNodG1sLCxTT1RBIGltcHJvdmVtZW50LCJJbiBmb3VyIG1hdGhlbWF0aWNhbCBiZW5jaG1hcmsgdGVzdHMgLSBDaGluYSdzIGhpZ2ggc2Nob29sIGVudHJhbmNlIGV4YW1pbmF0aW9uLCBjb2xsZWdlIGVudHJhbmNlIGV4YW1pbmF0aW9uLCBwb3N0Z3JhZHVhdGUgZW50cmFuY2UgZXhhbWluYXRpb24gYW5kIG1hdGggd2l0aCBpbnRyb2R1Y3RvcnkgY29tcGV0aXRpb24gcHJvYmxlbXMgLSB0aGUgazAtbWF0aCBpbml0aWFsIG1vZGVsIG91dHBlcmZvcm1lZCBPcGVuQUkncyBvMS1taW5pIGFuZCBvMS1wcmV2aWV3IG1vZGVscywgYWNjb3JkaW5nIHRvIGEgc3RhdGVtZW50IHNlbnQgZnJvbSBNb29uc2hvdCBBSSB0byB0aGUgR2xvYmFsIFRpbWVzIG9uIFN1bmRheS4gCgpodHRwczovL3JlY29kZWNoaW5hYWkuc3Vic3RhY2suY29tL3Avb3BlbmFpcy1vMS1mYWNlcy1jb21wZXRpdGlvbi1tZWV0IiwsVGhpcyB0d2VldCBtZW50aW9ucyB0aGF0IHRoaXMgTExNIGhhcyAxMDBCIHBhcmFtcyBidXQgSSBoYXZlIG5vdCBmb3VuZCB0aGUgaW5mb3JtYXRpb24gYW55d2hlcmUgZWxzZS4gaHR0cHM6Ly94LmNvbS9raW1tb25pc211cy9zdGF0dXMvMTkwMjcxMDk2OTUzNDQ2MDEwOSwsLCwsLCwsLFVua25vd24sIkFydGlmaWNpYWwgZ2VuZXJhbCBpbnRlbGxpZ2VuY2Ugc3RhcnQtdXAgS2ltaSwgb3duZWQgYnkgQ2hpbmVzZSBBSSBzdGFydC11cCBNb29uc2hvdCBBSSwgb24gU2F0dXJkYXkgbGF1bmNoZWQgaXRzIGZpcnN0IHJlYXNvbmluZyBBSSBtb2RlbCBrMC1tYXRoLiBUaGUgbW9kZWwgY2FuIGJlIGNvbXBhcmVkIHRvIFVTLWJhc2VkIE9wZW5BSSdzIHJlYXNvbmluZyBBSSBzZXJpZXMgbzEsIGluY2x1ZGluZyB0aGUgbzEtbWluaSBhbmQgbzEtcHJldmlldywgaW4gY2VydGFpbiBtYXRoZW1hdGljcyB0ZXN0cy4KCkluIGZvdXIgbWF0aGVtYXRpY2FsIGJlbmNobWFyayB0ZXN0cyAtIENoaW5hJ3MgaGlnaCBzY2hvb2wgZW50cmFuY2UgZXhhbWluYXRpb24sIGNvbGxlZ2UgZW50cmFuY2UgZXhhbWluYXRpb24sIHBvc3RncmFkdWF0ZSBlbnRyYW5jZSBleGFtaW5hdGlvbiBhbmQgbWF0aCB3aXRoIGludHJvZHVjdG9yeSBjb21wZXRpdGlvbiBwcm9ibGVtcyAtIHRoZSBrMC1tYXRoIGluaXRpYWwgbW9kZWwgb3V0cGVyZm9ybWVkIE9wZW5BSSdzIG8xLW1pbmkgYW5kIG8xLXByZXZpZXcgbW9kZWxzLCBhY2NvcmRpbmcgdG8gYSBzdGF0ZW1lbnQgc2VudCBmcm9tIE1vb25zaG90IEFJIHRvIHRoZSBHbG9iYWwgVGltZXMgb24gU3VuZGF5LiAKCkluIHRoZSB0d28gbW9yZSBjaGFsbGVuZ2luZyBjb21wZXRpdGlvbi1sZXZlbCBtYXRoIHByb2JsZW0gc2V0cyAtIE9NTkktTUFUSCBhbmQgQUlNRSB0ZXN0cyAtIHRoZSBwZXJmb3JtYW5jZSBvZiB0aGUgazAtbWF0aCBpbml0aWFsIG1vZGVsIHJlYWNoZWQgOTAgcGVyY2VudCBhbmQgODMgcGVyY2VudCBvZiB0aGUgaGlnaGVzdCBzY29yZXMgYWNoaWV2ZWQgYnkgbzEtbWluaSwgcmVzcGVjdGl2ZWx5LiIsLCxVbnJlbGVhc2VkLENoaW5hLCwsLCwsMjAyNS0xMS0yOCAxMTo1Mzo0NCswMDowMCwsLCwsLEluZHVzdHJ5LCwsLCxVbnJlbGVhc2VkLCwsLCwsLCwsLCwsLE5vCkdlbWluaS1FeHAtMTExNCxMYW5ndWFnZSxMYW5ndWFnZSBtb2RlbGluZyxHb29nbGUgRGVlcE1pbmQsR2VtaW5pIFRlYW0sMjAyNC0xMS0xNSxHb29nbGUgZHJvcHMgbmV3IEdlbWluaSBtb2RlbCBhbmQgaXQgZ29lcyBzdHJhaWdodCB0byB0aGUgdG9wIG9mIHRoZSBMTE0gbGVhZGVyYm9hcmQsaHR0cHM6Ly93d3cudG9tc2d1aWRlLmNvbS9haS9nb29nbGUtZ2VtaW5pL2dvb2dsZS1kcm9wcy1uZXctZ2VtaW5pLW1vZGVsLWFuZC1pdC1nb2VzLXN0cmFpZ2h0LXRvLXRoZS10b3Atb2YtdGhlLWxsbS1sZWFkZXJib2FyZCwsIlRyYWluaW5nIGNvc3QsU2lnbmlmaWNhbnQgdXNlIiwsLCwsLCwsLCwsLFVua25vd24sLCwsSG9zdGVkIGFjY2VzcyAobm8gQVBJKSxVbml0ZWQgU3RhdGVzIG9mIEFtZXJpY2EsLCwsLCwyMDI1LTExLTI4IDExOjUzOjQ0KzAwOjAwLCwsLCwsSW5kdXN0cnksLCwsLFVucmVsZWFzZWQsLCwsLCwsLCwsLCwsTm8KRmFYaW4sLCwsLDIwMjQtMTEtMTUsIuacgOmrmOazleato+W8j+WPkeW4g+KAnOazleS/oeazleW+i+WfuuW6p+Wkp+aooeWei+KAnQoiLGh0dHBzOi8vd3d3LnN0ZGFpbHkuY29tL3dlYi9nZHh3LzIwMjQtMTEvMTUvY29udGVudF8yNTkwOTQuaHRtbCwsLCwxMDAwMDAwMDAwMDAuMCwsLCwzNjcwMDAwMDAwMDAwLCwsLCwsQ29uZmlkZW50LCwsLCwsLCwsLCwyMDI1LTExLTI4IDExOjUzOjQ0KzAwOjAwLCwsLCwsLCwsLCwsLCwsLCwsLCwsLCwsCkxMYVZBLUNvVCwiTGFuZ3VhZ2UsVmlzaW9uLE11bHRpbW9kYWwiLCJWaXN1YWwgcXVlc3Rpb24gYW5zd2VyaW5nLExhbmd1YWdlIG1vZGVsaW5nL2dlbmVyYXRpb24sUXVhbnRpdGF0aXZlIHJlYXNvbmluZyIsIlBla2luZyBVbml2ZXJzaXR5LFRzaW5naHVhIFVuaXZlcnNpdHksUGVuZyBDaGVuZyBMYWJvcmF0b3J5LEFsaWJhYmEgREFNTyBBY2FkZW15LExlaGlnaCBVbml2ZXJzaXR5IiwiR3Vvd2VpIFh1LCBQZW5nIEppbiwgSGFvIExpLCBZaWJpbmcgU29uZywgTGljaGFvIFN1biwgTGkgWXVhbiIsMjAyNC0xMS0xNSwiTExhVkEtQ29UOiBMZXQgVmlzaW9uIExhbmd1YWdlIE1vZGVscyBSZWFzb24gU3RlcC1ieS1TdGVwCiIsaHR0cHM6Ly9hcnhpdi5vcmcvYWJzLzI0MTEuMTA0NDAsNDU5LjAsLCwxMTAwMDAwMDAwMC4wLDExYiwsOCBIMTAwIEdQVXMsMjQwMDAwMDAsLCwsTlZJRElBIEgxMDAgU1hNNSA4MEdCLCxDb25maWRlbnQsIkluIHRoaXMgd29yaywgd2UgaW50cm9kdWNlIExMYVZBLUNvVCwgYSBub3ZlbCBWTE0gZGVzaWduZWQgdG8gY29uZHVjdCBhdXRvbm9tb3VzIG11bHRpc3RhZ2UgcmVhc29uaW5nLiBVbmxpa2UgY2hhaW4tb2YtdGhvdWdodCBwcm9tcHRpbmcsIExMYVZBLUNvVCBpbmRlcGVuZGVudGx5IGVuZ2FnZXMgaW4gc2VxdWVudGlhbCBzdGFnZXMgb2Ygc3VtbWFyaXphdGlvbiwgdmlzdWFsIGludGVycHJldGF0aW9uLCBsb2dpY2FsIHJlYXNvbmluZywgYW5kIGNvbmNsdXNpb24gZ2VuZXJhdGlvbi4gVGhpcyBzdHJ1Y3R1cmVkIGFwcHJvYWNoIGVuYWJsZXMgTExhVkEtQ29UIHRvIGFjaGlldmUgbWFya2VkIGltcHJvdmVtZW50cyBpbiBwcmVjaXNpb24gb24gcmVhc29uaW5nLWludGVuc2l2ZSB0YXNrcy4gIiwzLjAsLE9wZW4gd2VpZ2h0cyAobm9uLWNvbW1lcmNpYWwpLCJDaGluYSxDaGluYSxDaGluYSxDaGluYSxVbml0ZWQgU3RhdGVzIG9mIEFtZXJpY2EiLExsYW1hIDMuMiAxMUIsLCw4LjAsLDIwMjYtMDUtMjUgMTI6MzM6NTQrMDA6MDAsLCwsLCwiQWNhZGVtaWEsQWNhZGVtaWEsQWNhZGVtaWEsSW5kdXN0cnksQWNhZGVtaWEiLCwsLCxPcGVuIChub24tY29tbWVyY2lhbCksIkFwYWNoZSAyLjAgZm9yIHdlaWdodHMgKGJ1dCBJIGFzc3VtZSB0aGV5IHN0aWxsIG5lZWQgdG8gY29tcGx5IHdpdGggTGxhbWEgbGljZW5zZSk6CgpodHRwczovL2h1Z2dpbmdmYWNlLmNvL1hrZXYvTGxhbWEtMy4yVi0xMUItY290CgpBcGFjaGUgMi4wIGZvciBjb2RlOgpodHRwczovL2dpdGh1Yi5jb20vUEtVLVl1YW5Hcm91cC9MTGFWQS1Db1QKCnJlcG8gZGlzY2xhaW1lcjoKIiJUaGUgbWFqb3JpdHkgb2YgdGhpcyBwcm9qZWN0IGlzIHJlbGVhc2VkIHVuZGVyIHRoZSBBcGFjaGUgMi4wIGxpY2Vuc2UgYXMgZm91bmQgaW4gdGhlIExJQ0VOU0UgZmlsZS4KVGhlIHNlcnZpY2UgaXMgYSByZXNlYXJjaCBwcmV2aWV3IGludGVuZGVkIGZvciBub24tY29tbWVyY2lhbCB1c2Ugb25seSwgc3ViamVjdCB0byBMTEFNQSAzLjIgQ09NTVVOSVRZIExJQ0VOU0UgQUdSRUVNRU5ULCBhbmQgVGVybXMgb2YgVXNlIG9mIHRoZSBkYXRhIGdlbmVyYXRlZCBieSBPcGVuQUkuIiIiLCwsLCwsMTEwMTcuOTA1NTA4NzE3ODA2LCxYa2V2LCwsLFllcwpiYWlsaW5nLXByby0xMTIwLExhbmd1YWdlLCJMYW5ndWFnZSBtb2RlbGluZy9nZW5lcmF0aW9uLFF1ZXN0aW9uIGFuc3dlcmluZyIsQW50IEdyb3VwLEFudCBHcm91cCwyMDI0LTExLTE1LCwsLCwsLCwsIlRyYWluZWQgb24gIiJ0cmlsbGlvbnMgb2YgdG9rZW5zIiIuIiwsLCwsLCxVbmtub3duLCwsLFVucmVsZWFzZWQsQ2hpbmEsLCwsLCwyMDI1LTExLTI4IDExOjUzOjQ0KzAwOjAwLCwsLCwsSW5kdXN0cnksLCwsLFVucmVsZWFzZWQsLFRydWUsLCwsLCwsLCwsLE5vClF3ZW4yLjUtVHVyYm8sTGFuZ3VhZ2UsIkxhbmd1YWdlIG1vZGVsaW5nL2dlbmVyYXRpb24sQ29kZSBnZW5lcmF0aW9uLFF1ZXN0aW9uIGFuc3dlcmluZyxUcmFuc2xhdGlvbixRdWFudGl0YXRpdmUgcmVhc29uaW5nIixBbGliYWJhLCwyMDI0LTExLTE1LEV4dGVuZGluZyB0aGUgQ29udGV4dCBMZW5ndGggdG8gMU0gVG9rZW5zISxodHRwczovL3F3ZW5sbS5naXRodWIuaW8vYmxvZy9xd2VuMi41LXR1cmJvLywsLCwsLCwsLCwsLCwsVW5rbm93biwiQWZ0ZXIgdGhlIHJlbGVhc2Ugb2YgUXdlbjIuNSwgd2UgaGVhcmQgdGhlIGNvbW11bml0eeKAmXMgZGVtYW5kIGZvciBwcm9jZXNzaW5nIGxvbmdlciBjb250ZXh0cy4gSW4gcmVjZW50IG1vbnRocywgd2UgaGF2ZSBtYWRlIG1hbnkgb3B0aW1pemF0aW9ucyBmb3IgdGhlIG1vZGVsIGNhcGFiaWxpdGllcyBhbmQgaW5mZXJlbmNlIHBlcmZvcm1hbmNlIG9mIGV4dHJlbWVseSBsb25nIGNvbnRleHQuIFRvZGF5LCB3ZSBhcmUgcHJvdWQgdG8gaW50cm9kdWNlIHRoZSBuZXcgUXdlbjIuNS1UdXJibyB2ZXJzaW9uLCB3aGljaCBmZWF0dXJlczoKCkxvbmdlciBDb250ZXh0IFN1cHBvcnQ6IFdlIGhhdmUgZXh0ZW5kZWQgdGhlIG1vZGVs4oCZcyBjb250ZXh0IGxlbmd0aCBmcm9tIDEyOGsgdG8gMU0sIHdoaWNoIGlzIGFwcHJveGltYXRlbHkgMSBtaWxsaW9uIEVuZ2xpc2ggd29yZHMgb3IgMS41IG1pbGxpb24gQ2hpbmVzZSBjaGFyYWN0ZXJzLCBlcXVpdmFsZW50IHRvIDEwIGZ1bGwtbGVuZ3RoIG5vdmVscywgMTUwIGhvdXJzIG9mIHNwZWVjaCB0cmFuc2NyaXB0cywgb3IgMzAsMDAwIGxpbmVzIG9mIGNvZGUuIFRoZSBtb2RlbCBhY2hpZXZlcyAxMDAlIGFjY3VyYWN5IGluIHRoZSAxTSBsZW5ndGggUGFzc2tleSBSZXRyaWV2YWwgdGFzayBhbmQgc2NvcmVzIDkzLjEgb24gdGhlIGxvbmcgdGV4dCBldmFsdWF0aW9uIGJlbmNobWFyayBSVUxFUiwgc3VycGFzc2luZyBHUFQtNOKAmXMgOTEuNiBhbmQgR0xNNC05Qi0xTeKAmXMgODkuOS4gQWRkaXRpb25hbGx5LCB0aGUgbW9kZWwgbWFpbnRhaW5zIHZlcnkgc3Ryb25nIGNvbXBldGl0aXZlbmVzcyBpbiBzaG9ydCBzZXF1ZW5jZSBjYXBhYmlsaXRpZXMsIG9uIHBhciB3aXRoIEdQVC00by1taW5pLgpGYXN0ZXIgSW5mZXJlbmNlIFNwZWVkOiBVc2luZyBzcGFyc2UgYXR0ZW50aW9uIG1lY2hhbmlzbXMsIHdlIHN1Y2Nlc3NmdWxseSByZWR1Y2VkIHRoZSB0aW1lIHRvIGZpcnN0IHRva2VuIGZvciBwcm9jZXNzaW5nIGEgY29udGV4dCBvZiAxTSB0b2tlbnMgZnJvbSA0LjkgbWludXRlcyB0byA2OCBzZWNvbmRzLCBhY2hpZXZpbmcgYSA0LjN4IHNwZWVkdXAuCkxvd2VyIENvc3Q6IFRoZSBwcmljZSByZW1haW5zIMKlMC4zIC8gMU0gdG9rZW5zLiBBdCB0aGUgc2FtZSBjb3N0LCBRd2VuMi41LVR1cmJvIGNhbiBwcm9jZXNzIDMuNiB0aW1lcyB0aGUgbnVtYmVyIG9mIHRva2VucyBhcyBHUFQtNG8tbWluaS4iLCwsQVBJIGFjY2VzcyxDaGluYSwsLCwsLDIwMjUtMTEtMjggMTE6NTM6NDQrMDA6MDAsLCwsLCxJbmR1c3RyeSwsLCwsVW5yZWxlYXNlZCwsLCwsLCwsLCwsLCxObwpNaXN0cmFsIExhcmdlIDIuMSxMYW5ndWFnZSwiTGFuZ3VhZ2UgbW9kZWxpbmcvZ2VuZXJhdGlvbixUcmFuc2xhdGlvbixDb2RlIGdlbmVyYXRpb24sUXVlc3Rpb24gYW5zd2VyaW5nLFJldHJpZXZhbC1hdWdtZW50ZWQgZ2VuZXJhdGlvbiIsTWlzdHJhbCBBSSwiQWxiZXJ0IEppYW5nLCBBbGV4YW5kcmUgU2FibGF5cm9sbGVzLCBBbGV4aXMgVGFjbmV0LCBBbG9rIEtvdGhhcmksIEFudG9pbmUgUm91eCwgQXJ0aHVyIE1lbnNjaCwgQXVkcmV5IEhlcmJsaW4tU3Rvb3AsIEF1Z3VzdGluIEdhcnJlYXUsIEF1c3RpbiBCaXJreSwgQmFtNGQsIEJhcHRpc3RlIEJvdXQsIEJhdWRvdWluIGRlIE1vbmljYXVsdCwgQmxhbmNoZSBTYXZhcnksIENhcm9sZSBSYW1iYXVkLCBDYXJvbGluZSBGZWxkbWFuLCBEZXZlbmRyYSBTaW5naCBDaGFwbG90LCBEaWVnbyBkZSBsYXMgQ2FzYXMsIERpb2dvIENvc3RhLCBFbGVvbm9yZSBBcmNlbGluLCBFbW1hIEJvdSBIYW5uYSwgRXRpZW5uZSBNZXR6Z2VyLCBHYXNwYXJkIEJsYW5jaGV0LCBHaWFubmEgTGVuZ3llbCwgR3VpbGxhdW1lIEJvdXIsIEd1aWxsYXVtZSBMYW1wbGUsIEhhcml6byBSYWphb25hLCBIZW5yaSBSb3Vzc2V6LCBIaWNoZW0gU2F0dG91ZiwgSWFuIE1hY2ssIEplYW4tTWFsbyBEZWxpZ25vbiwgSmVzc2ljYSBDaHVkbm92c2t5LCBKdXN0dXMgTXVya2UsIEthcnRpayBLaGFuZGVsd2FsLCBMYXdyZW5jZSBTdGV3YXJ0LCBMb3VpcyBNYXJ0aW4sIExvdWlzIFRlcm5vbiwgTHVjaWxlIFNhdWxuaWVyLCBMw6lsaW8gUmVuYXJkIExhdmF1ZCwgTWFyZ2FyZXQgSmVubmluZ3MsIE1hcmllIFBlbGxhdCwgTWFyaWUgVG9yZWxsaSwgTWFyaWUtQW5uZSBMYWNoYXV4LCBNYXJqb3JpZSBKYW5pZXdpY3osIE1pY2thw6tsIFNlem5lYywgTmljb2xhcyBTY2h1aGwsIE5pa2xhcyBNdWhzLCBPbGl2aWVyIGRlIEdhcnJpZ3VlcywgUGF0cmljayB2b24gUGxhdGVuLCBQYXVsIEphY29iLCBQYXVsaW5lIEJ1Y2hlLCBQYXZhbiBLdW1hciBSZWRkeSwgUGVycnkgU2F2YXMsIFBpZXJyZSBTdG9jaywgUm9tYWluIFNhdXZlc3RyZSwgU2FnYXIgVmF6ZSwgU2FuZGVlcCBTdWJyYW1hbmlhbiwgU2F1cmFiaCBHYXJnLCBTb3BoaWEgWWFuZywgU3p5bW9uIEFudG9uaWFrLCBUZXZlbiBMZSBTY2FvLCBUaGliYXVsdCBTY2h1ZWxsZXIsIFRoaWJhdXQgTGF2cmlsLCBUaG9tYXMgV2FuZywgVGjDqW9waGlsZSBHZXJ2ZXQsIFRpbW90aMOpZSBMYWNyb2l4LCBWYWxlcmEgTmVteWNobmlrb3ZhLCBXZW5keSBTaGFuZywgV2lsbGlhbSBFbCBTYXllZCwgV2lsbGlhbSBNYXJzaGFsbCIsMjAyNC0xMS0xNSxPdXIgdG9wLXRpZXIgbGFyZ2UgbW9kZWwgZm9yIGhpZ2gtY29tcGxleGl0eSB0YXNrcyB3aXRoIHRoZSBsYXN0ZXN0IHZlcnNpb24gcmVsZWFzZWQgTm92ZW1iZXIgMjAyNC4saHR0cHM6Ly9odWdnaW5nZmFjZS5jby9taXN0cmFsYWkvTWlzdHJhbC1MYXJnZS1JbnN0cnVjdC0yNDExLCwsLDEyMzAwMDAwMDAwMC4wLCwsLCwsLCwsLFVua25vd24sIk1pc3RyYWwtTGFyZ2UtSW5zdHJ1Y3QtMjQxMSBpcyBhbiBhZHZhbmNlZCBkZW5zZSBMYXJnZSBMYW5ndWFnZSBNb2RlbCAoTExNKSBvZiAxMjNCIHBhcmFtZXRlcnMgd2l0aCBzdGF0ZS1vZi10aGUtYXJ0IHJlYXNvbmluZywga25vd2xlZGdlIGFuZCBjb2RpbmcgY2FwYWJpbGl0aWVzIGV4dGVuZGluZyBNaXN0cmFsLUxhcmdlLUluc3RydWN0LTI0MDcgd2l0aCBiZXR0ZXIgTG9uZyBDb250ZXh0LCBGdW5jdGlvbiBDYWxsaW5nIGFuZCBTeXN0ZW0gUHJvbXB0LgoKS2V5IGZlYXR1cmVzCk11bHRpLWxpbmd1YWwgYnkgZGVzaWduOiBEb3plbnMgb2YgbGFuZ3VhZ2VzIHN1cHBvcnRlZCwgaW5jbHVkaW5nIEVuZ2xpc2gsIEZyZW5jaCwgR2VybWFuLCBTcGFuaXNoLCBJdGFsaWFuLCBDaGluZXNlLCBKYXBhbmVzZSwgS29yZWFuLCBQb3J0dWd1ZXNlLCBEdXRjaCBhbmQgUG9saXNoLgpQcm9maWNpZW50IGluIGNvZGluZzogVHJhaW5lZCBvbiA4MCsgY29kaW5nIGxhbmd1YWdlcyBzdWNoIGFzIFB5dGhvbiwgSmF2YSwgQywgQysrLCBKYXZhY3NyaXB0LCBhbmQgQmFzaC4gQWxzbyB0cmFpbmVkIG9uIG1vcmUgc3BlY2lmaWMgbGFuZ3VhZ2VzIHN1Y2ggYXMgU3dpZnQgYW5kIEZvcnRyYW4uCkFnZW50LWNlbnRyaWM6IEJlc3QtaW4tY2xhc3MgYWdlbnRpYyBjYXBhYmlsaXRpZXMgd2l0aCBuYXRpdmUgZnVuY3Rpb24gY2FsbGluZyBhbmQgSlNPTiBvdXRwdXR0aW5nLgpBZHZhbmNlZCBSZWFzb25pbmc6IFN0YXRlLW9mLXRoZS1hcnQgbWF0aGVtYXRpY2FsIGFuZCByZWFzb25pbmcgY2FwYWJpbGl0aWVzLgpNaXN0cmFsIFJlc2VhcmNoIExpY2Vuc2U6IEFsbG93cyB1c2FnZSBhbmQgbW9kaWZpY2F0aW9uIGZvciBub24tY29tbWVyY2lhbCB1c2FnZXMuCkxhcmdlIENvbnRleHQ6IEEgbGFyZ2UgMTI4ayBjb250ZXh0IHdpbmRvdy4KUm9idXN0IENvbnRleHQgQWRoZXJlbmNlOiBFbnN1cmVzIHN0cm9uZyBhZGhlcmVuY2UgZm9yIFJBRyBhbmQgbGFyZ2UgY29udGV4dCBhcHBsaWNhdGlvbnMuClN5c3RlbSBQcm9tcHQ6IE1haW50YWlucyBzdHJvbmcgYWRoZXJlbmNlIGFuZCBzdXBwb3J0IGZvciBtb3JlIHJlbGlhYmxlIHN5c3RlbSBwcm9tcHRzLiIsLCxPcGVuIHdlaWdodHMgKG5vbi1jb21tZXJjaWFsKSxGcmFuY2UsLCwsLCwyMDI1LTExLTI4IDExOjUzOjQ0KzAwOjAwLCwsLCwsSW5kdXN0cnksLCwsLFVucmVsZWFzZWQsIk1pc3RyYWwgQUkgUmVzZWFyY2ggTGljZW5zZQpodHRwczovL2h1Z2dpbmdmYWNlLmNvL21pc3RyYWxhaS9NaXN0cmFsLUxhcmdlLUluc3RydWN0LTI0MTEiLCwsLCwsLCxtaXN0cmFsYWksLCwsWWVzCkF0aGVuZS1WMixMYW5ndWFnZSwiTGFuZ3VhZ2UgbW9kZWxpbmcvZ2VuZXJhdGlvbixRdWFudGl0YXRpdmUgcmVhc29uaW5nLFF1ZXN0aW9uIGFuc3dlcmluZyIsTmV4dXNmbG93LCwyMDI0LTExLTE0LEludHJvZHVjaW5nIEF0aGVuZS1WMjogQWR2YW5jaW5nIEJleW9uZCB0aGUgTGltaXRzIG9mIFNjYWxpbmcgd2l0aCBUYXJnZXRlZCBQb3N0LXRyYWluaW5nLGh0dHBzOi8vbmV4dXNmbG93LmFpL2Jsb2dzL2F0aGVuZS12MiwsLCw3MjAwMDAwMDAwMC4wLDcyQiwsLCwsLCwsLENvbmZpZGVudCwiV2XigJlyZSB0aHJpbGxlZCB0byBhbm5vdW5jZSBBdGhlbmUtVjIsIG91ciBsYXRlc3QgNzJCIG1vZGVsIHN1aXRlLiBGaW5lLXR1bmVkIGZyb20gUXdlbiAyLjUgNzJCLCBBdGhlbmUtVjIgY29tcGV0ZXMgd2l0aCBHUFQtNG8gYWNyb3NzIGtleSBjYXBhYmlsaXRpZXMsIHBvd2VyZWQgYnkgYSBtZXRpY3Vsb3VzbHkgZGVzaWduZWQgZGF0YSBhbmQgUkxIRiBwaXBlbGluZS4gQXMgdGhlIGluZHVzdHJ5IHJlY29nbml6ZXMgdGhlIHNsb3ctZG93biBvZiBzY2FsaW5nIGxhd+KAlHdoZXJlIGluY3JlYXNpbmcgbW9kZWwgc2l6ZSBhbG9uZSBubyBsb25nZXIgZGVsaXZlcnMgdW5pdmVyc2FsIGNhcGFiaWxpdHkgaW1wcm92ZW1lbnRz4oCUdGhlcmXigJlzIGEg</x:v>
      </x:c>
    </x:row>
    <x:row r="71" ht="18" customHeight="1">
      <x:c r="A71" s="17" t="n">
        <x:v>66</x:v>
      </x:c>
      <x:c r="B71" s="17" t="n">
        <x:v>310</x:v>
      </x:c>
      <x:c r="C71" s="160" t="str">
        <x:v>Z3Jvd2luZyBuZWVkIGZvciBzcGVjaWFsaXplZCBjdXN0b21pemF0aW9uIHRvIGVuaGFuY2Ugc3BlY2lmaWMgY2FwYWJpbGl0aWVzLiBPdXIgcG9zdC10cmFpbmluZyBwcm9jZXNzIGlsbHVzdHJhdGVzIHRoaXMgc2hpZnQsIGRlbW9uc3RyYXRpbmcgaG93IG91ciBkYXRhIGFuZCB0dW5pbmcgc29sdXRpb25zIGFsbG93IHVzIHRvIGZpbmVseSBvcHRpbWl6ZSBmb3IgZGlzdGluY3Qgc2tpbGxzIGFuZCB1c2UgY2FzZXMuCgpIZXJl4oCZcyBhIGxvb2sgYXQgdGhlIHVuaXF1ZSBzcGVjaWFsaXphdGlvbnMgdGhhdCBwb3NpdGlvbiBBdGhlbmUtVjIgbW9kZWxzIGFsb25nIHRoZSBQYXJldG8gZnJvbnRpZXIgb2YgTExNIHBvc3QtdHJhaW5pbmc6CgpBdGhlbmUtVjItQ2hhdC03MkI6IEEgc3RhdGUtb2YtdGhlLWFydCBjaGF0IG1vZGVsLCBtYXRjaGluZyBHUFQtNG8gYWNyb3NzIG11bHRpcGxlIGJlbmNobWFya3MuIEl0IG91dHBlcmZvcm1zIEdQVC00byBpbiBjaGF0IGhlbHBmdWxuZXNzIChBcmVuYS1IYXJkKSwgZXhjZWxzIGluIGNvZGUgY29tcGxldGlvbiAocmFua2luZyAjMiBvbiBiaWdjb2RlLWJlbmNoLWhhcmQpLCBtYXRoZW1hdGljcyAoTUFUSCksIGFuZCBoYW5kbGVzIGxvbmcgbG9nIGV4dHJhY3Rpb24gd2l0aCBoaWdoZXIgcHJlY2lzaW9uIChvdXIgaW50ZXJuYWwgYmVuY2htYXJrKS4KQXRoZW5lLVYyLUFnZW50LTcyQjogU3RyaWtpbmcgYSBiYWxhbmNlIGJldHdlZW4gY2hhdCBhbmQgYWdlbnQgY2FwYWJpbGl0aWVzLCB0aGlzIG1vZGVsIG9mZmVycyBjb25jaXNlLCBkaXJlY3RpdmUgY2hhdCByZXNwb25zZXMsIHN1cnBhc3NpbmcgR1BULTRvIGluIG91ciBsYXRlc3QgTmV4dXMtVjIgZnVuY3Rpb24gY2FsbGluZyBiZW5jaG1hcmtzIHRoYXQgZm9jdXMgb24gaGFyZCBlbnRlcnByaXNlLWxldmVsIGZ1bmN0aW9uIGNhbGxpbmcgdXNlIGNhc2VzLgoiLCwsT3BlbiB3ZWlnaHRzIChub24tY29tbWVyY2lhbCksVW5pdGVkIFN0YXRlcyBvZiBBbWVyaWNhLFF3ZW4yLjUtNzJCLCwsLCwyMDI1LTExLTI4IDExOjUzOjQ0KzAwOjAwLCwsLCwsSW5kdXN0cnksLCwsLFVucmVsZWFzZWQsTGljZW5zZTogTmV4dXNmbG93IFJlc2VhcmNoIExpY2Vuc2UsLCwsLCwsLE5leHVzZmxvdywsLCxZZXMKR2VtbWEyIDlCIENQVCBTYWhhYmF0LUFJLExhbmd1YWdlLCJMYW5ndWFnZSBtb2RlbGluZy9nZW5lcmF0aW9uLFF1ZXN0aW9uIGFuc3dlcmluZyIsIkluZG9zYXQsVGVjaCBNYWhpbmRyYSxBSSBTaW5nYXBvcmUsR29UbyIsIkFJIFNpbmdhcG9yZTogQ2hhbiBBZHdpbiwgQ2hlbmcgTmljaG9sYXMsIENob2EgRXN0aGVyLCBIdWFuZyBZdWxpLCBMYXUgV2F5bmUsIExlZSBDaHdhbiBSZW4sIExlb25nIFdhaSBZaSwgTGVvbmcgV2VpIFFpLCBMaW1rb25jaG90aXdhdCBQZWVyYXQsIExpdSBCaW5nIEppZSBEYXJpdXMsIE1vbnRhbGFuIEphbm4gUmFpbGV5LCAKTmcgQm9vbiBDaGVvbmcgUmF5bW9uZCwgTmd1aSBKaWFuIEdhbmcsIE5ndXllbiBUaGFuaCBOZ2FuLCBPbmcgQnJhbmRvbiwgT25nIFRhdC1XZWUgRGF2aWQsIE9uZyBaaGkgSGFvLCBSZW5nYXJhamFuIEhhbXNhd2FyZGhpbmksIFNpb3cgQnJ5YW4sIFN1c2FudG8gWW9zZXBoaW5lLCBUYWkgTmdlZSBDaGlhLCBUYW4gQ2hvb24gTWVuZywgVGVuZyBXYWx0ZXIsIFRlbyBFbmcgU2lwcCBMZXNsaWUsIFRlbyBXZWkgWWksIFRqaGkgV2lsbGlhbSwgWWVvIFllb3cgVG9uZywgWW9uZyBYaWFuYmluCgpQVCBHb1RvIEdvamVrIFRva29wZWRpYSBUYms6IEFuaXNzYSBEaW5pbnRhLCBDaGF1IFNoaWF1IENoaW5nLCBDaG9pcmkgSGVuZHJhIEhhZGhpbCwgR29lbCBQcml5YW5rLCBTYWluaSBBamF5IEt1bWFyLCBTaGFsZXYgT2ZpciwgVGFuIERhcnlsLCBUZXAgS2lsaWFuIFJpdGhpLCBUaXdhcmkgQW51cGFtLCBXaWRqb2pvIERhbmllbCIsMjAyNC0xMS0xNCxUaGUgRmlyc3QgTGFyZ2UgTGFuZ3VhZ2UgTW9kZWwgSW4gQmFoYXNhIEluZG9uZXNpYSBEZXZlbG9wZWQgYnkgSW5kb25lc2lhbnMsImh0dHBzOi8vc2FoYWJhdC1haS5jb20vCgpodHRwczovL2h1Z2dpbmdmYWNlLmNvL0dvVG9Db21wYW55L2dlbW1hMi05Yi1jcHQtc2FoYWJhdGFpLXYxLWluc3RydWN0IiwsLCw5MDAwMDAwMDAwLjAsOUIsLCwsLDYuMCwiIiJUaGUgdHJhaW5pbmcgcHJvY2VzcyBmb3IgZmluZS10dW5pbmcgd2FzIGFwcHJveGltYXRlbHkgNCBob3Vycywgd2l0aCBhbGlnbm1lbnQgdGFraW5nIDIgaG91cnMsIGJvdGggb24gOHggSDEwMC04MEdCIEdQVXMiIiIsTlZJRElBIEgxMDAgU1hNNSA4MEdCLCxDb25maWRlbnQsIlNhaGFiYXQtQUkgKEluZG9uZXNpYW4gbGFuZ3VhZ2UgZm9yIOKAnGNsb3NlIGZyaWVuZHPigJ0pIGlzIGEgY29sbGVjdGlvbiBvZiBMYXJnZSBMYW5ndWFnZSBNb2RlbHMgKExMTXMpIHdoaWNoIGhhcyBiZWVuIHByZXRyYWluZWQgYW5kIGluc3RydWN0LXR1bmVkIGZvciBJbmRvbmVzaWFuIGxhbmd1YWdlIGFuZCBpdHMgdmFyaW91cyBkaWFsZWN0cy4gU2FoYWJhdC1BSSBlY29zeXN0ZW0gaXMgY28taW5pdGlhdGVkIGJ5IEluZG9uZXNpYW4gdGVjaCBhbmQgdGVsZWNvbW11bmljYXRpb24gY29tcGFuaWVzOiBHb1RvIEdyb3VwIGFuZCBJbmRvc2F0IE9vcmVkb28gSHV0Y2hpc29uLgoKR2VtbWEyIDlCIENQVCBTYWhhYmF0LUFJIHYxIEluc3RydWN0IGlzIGFuIEluZG9uZXNpYW4tZm9jdXNlZCBtb2RlbCB3aGljaCBoYXMgYmVlbiBmaW5lLXR1bmVkIHdpdGggYXJvdW5kIDQ0OCwwMDAgSW5kb25lc2lhbiBpbnN0cnVjdGlvbi1jb21wbGV0aW9uIHBhaXJzIGFsb25nc2lkZSBhbiBJbmRvbmVzaWFuLWRpYWxlY3QgcG9vbCBjb25zaXN0aW5nIG9mIDk2LDAwMCBpbnN0cnVjdGlvbi1jb21wbGV0aW9uIHBhaXJzIGluIEphdmFuZXNlIGFuZCA5OCwwMDAgaW5zdHJ1Y3Rpb24tY29tcGxldGlvbiBwYWlycyBpbiBTdW5kYW5lc2UuIEFkZGl0aW9uYWxseSwgd2UgYWRkZWQgYSBwb29sIG9mIDEyOSwwMDAgaW5zdHJ1Y3Rpb24tY29tcGxldGlvbiBwYWlycyBpbiBFbmdsaXNoLgoKQ28taW5pdGlhdGVkIGJ5OiBQVCBHb1RvIEdvamVrIFRva29wZWRpYSBUYmssIEluZG9zYXQgT29yZWRvbyBIdXRjaGlzb24KRGV2ZWxvcGVkIGJ5OiBQVCBHb1RvIEdvamVrIFRva29wZWRpYSBUYmssIEFJIFNpbmdhcG9yZQpNb2RlbCB0eXBlOiBEZWNvZGVyCkxhbmd1YWdlczogRW5nbGlzaCwgSW5kb25lc2lhbiwgSmF2YW5lc2UsIFN1bmRhbmVzZQpMaWNlbnNlOiBHZW1tYSBDb21tdW5pdHkgTGljZW5zZSIsLCxPcGVuIHdlaWdodHMgKHJlc3RyaWN0ZWQgdXNlKSwiSW5kb25lc2lhLEluZGlhLFNpbmdhcG9yZSxJbmRvbmVzaWEiLEdlbW1hIDIgOUIsNS4xMjkwNDk2ZSsxOSw5ODk0MDAwMDAwMDAwMDAgRkxPUCAvIEdQVSAvIHNlYyBbYmYxNiBhc3N1bWVkXSAqKiA4IEdQVXMgKiA2IGhvdXJzICogMzYwMCBzZWMgLyBob3VyICogMC4zIFthc3N1bWVkIHV0aWxpemF0aW9uXSA9IDUuMTI5MDQ5NmUrMTkgRkxPUCw4LjAsLDIwMjUtMTEtMjggMTE6NTM6NDQrMDA6MDAsLCwsLCwiSW5kdXN0cnksSW5kdXN0cnksR292ZXJubWVudCxHb3Zlcm5tZW50IiwsLCwsVW5yZWxlYXNlZCwiR2VtbWEgQ29tbXVuaXR5IExpY2Vuc2UKCmh0dHBzOi8vaHVnZ2luZ2ZhY2UuY28vR29Ub0NvbXBhbnkvZ2VtbWEyLTliLWNwdC1zYWhhYmF0YWktdjEtaW5zdHJ1Y3QiLCwsLCwsMTEwMTguMTUwODczMjc4MzAyLEhhcmR3YXJlLEdvVG9Db21wYW55LCwsLFllcwpWaWR1IDEuNSwiVmlkZW8sVmlzaW9uIiwiVmlkZW8gZ2VuZXJhdGlvbixUZXh0LXRvLXZpZGVvLEltYWdlLXRvLXZpZGVvIixTaGVuZ1NodSwsMjAyNC0xMS0xMywi55Sf5pWw56eR5oqA5Y+R5biD6KeG6aKR55Sf5oiQ5qih5Z6LIFZpZHUxLjXniYjmnKzvvIzop6PlhrPkuIDoh7TmgKfpmr7popgKU2hlbmdzaHUgVGVjaG5vbG9neSByZXZlYWxzIGEgbmV3IEFJIHZpZGVvIGdlbmVyYXRvciB0byB0YWtlIG9uIE9wZW5BSeKAmXMgU29yYSIsImh0dHBzOi8vd3d3LjE2My5jb20vZHkvYXJ0aWNsZS9KR1NRN09PRjA1NTY2V1Q4Lmh0bWwKCmh0dHBzOi8vd3d3Lm5vdGVib29rY2hlY2submV0L1NoZW5nc2h1LVRlY2hub2xvZ3ktcmV2ZWFscy1hLW5ldy1BSS12aWRlby1nZW5lcmF0b3ItdG8tdGFrZS1vbi1PcGVuQUktcy1Tb3JhLjkxNzUzNy4wLmh0bWwiLCwsLCwsLCwsLCwsLCxVbmtub3duLCJTaGVuZ3NodSBUZWNobm9sb2d5IGhhcyByZXZlYWxlZCBpdHMgbGF0ZXN0IEFJIG1vZGVsLCB0aGUgVmlkdSAxLjUuIFRoZSBjb21wYW55IGFpbXMgdG8gdmVudHVyZSBpbnRvIHRoZSBkb21haW4gb2YgdGV4dC10by12aWRlbyBhbmQgaW1hZ2UtdG8tdmlkZW8gZ2VuZXJhdGlvbiwgYnJpbmdpbmcgYSBuZXcgY29tcGV0aXRvciBpbnRvIHRoZSBtYXJrZXQgdG8gY29tcGV0ZSBhZ2FpbnN0IHRoZSBsaWtlcyBvZiBPcGVuQUkgU29yYSwgd2hpY2ggd2FzIGFubm91bmNlZCBlYXJsaWVyIHRoaXMgeWVhci4gRm9yIHNvbWVvbmUgd2hvIGlzIG5vdCBhd2FyZSBvZiBTaGVuZ3NodSBUZWNobm9sb2d5LCBpdOKAmXMgYW4gZW1lcmdpbmcgQUkgY29tcGFueSB0aGF0IHdhcyBmb3VuZGVkIGxhc3QgeWVhciBpbiBNYXJjaCAyMDIzLiAKClRoZSBjb21wYW554oCZcyBuZXcgQUkgbW9kZWwgaXMgcHJldHR5IG11Y2ggc2ltaWxhciB0byBPcGVuQUnigJlzIFNvcmEsIGFsYmVpdCB3aXRoIHNvbWUgdHdlYWtzLiBUaGUgVmlkdSAxLjUgaGFzIHRoZSBjYXBhYmlsaXR5IHRvIGdlbmVyYXRlIHZpZGVvcyB1cCB0byBlaWdodCBzZWNvbmRzIGluIGxlbmd0aCBmcm9tIGltYWdlcyBhcyB3ZWxsIGFzIHRleHR1YWwgcHJvbXB0cy4gVGhlIEFJIG1vZGVsIHVzZXMgaXRzIGluLWhvdXNlIG11bHRpcGxlLWVudGl0eSBjb25zaXN0ZW5jeSBmZWF0dXJlIHRvIHNlYW1sZXNzbHkgc3BsaWNlIHBlb3BsZSwgb2JqZWN0cywgYW5kIGVudmlyb25tZW50cyB3aGlsZSBnZW5lcmF0aW5nIGEgdmlkZW8gZnJvbSB1c2VyIHByb21wdHMuIAoKVGhlcmXigJlzIGFsc28gYSB0aGluZyB0aGF0IFZpZHUgY2FsbGVkIG11bHRpcGxlLWFuZ2xlIGNvbnNpc3RlbmN5LCB3aGljaCBhbGxvd3MgdXNlcnMgdG8gZWl0aGVyIGdlbmVyYXRlIHZpZGVvcyB1c2luZyBhbnkgaW5wdXR0ZWQgaW1hZ2VzIG9yIGJ5IHVwbG9hZGluZyB0aHJlZSBwaG90b3Mgb2YgYSBzaW5nbGUgc3ViamVjdC4gVGhlIEFJIGZpcm0gZnVydGhlciBzdGF0ZXMgdGhhdCB0aGUgQUkgbW9kZWwgdXRpbGl6ZXMgYWR2YW5jZWQgY29udHJvbCBmZWF0dXJlcyBmb3IgYWRkaW5nIGJldHRlciBtb3Rpb24gYW5kIGRldGFpbGVkIGJhY2tncm91bmRzIGluIHRoZSBnZW5lcmF0ZWQgb3V0cHV0LiBBY2NvcmRpbmcgdG8gdGhlIG1vZGVsIG1ha2VyLCB5b3UgY2FuIGdlbmVyYXRlIGEgZWlnaHQtc2Vjb25kIHZpZGVvIGluIHVuZGVyIDMwIHNlY29uZHMuICIsLCxBUEkgYWNjZXNzLENoaW5hLCwsLCwsMjAyNS0xMS0yOCAxMTo1Mzo0NCswMDowMCwsLCwsLEluZHVzdHJ5LCwsLCxVbnJlbGVhc2VkLCJUaGUgVmlkdSAxLjUgbXVsdGltb2RhbCBBSSBvcGVyYXRlcyBvbiBhIGZyZWVtaXVtIG1vZGVsLiBUaGUgZnJlZSB2ZXJzaW9uIGxldHMgeW91IGdlbmVyYXRlIGEgNC1zZWNvbmQgY2xpcCB3aXRoIHNwZWVkIHJlc29sdXRpb24sIHdoaWxlIHRoZSBwcmVtaXVtIHZlcnNpb24sIHdoaWNoIHNldHMgeW91IGJhY2sgJDkuOTkvbW9udGgsIGFsbG93cyB5b3UgdG8gZ2VuZXJhdGUgOC1zZWNvbmQgdmlkZW8gYXQgdXAgdG8gMTA4MHAgcmVzb2x1dGlvbi4gVGhlIFZpZHUgMS41IGlzIG5vdyBhdmFpbGFibGUgZm9yIGV2ZXJ5b25lIHZpYSBpdHMgb2ZmaWNpYWwgd2Vic2l0ZS4gIiwsLCwsLCwsLCwsLE5vClF3ZW4yLjUtQ29kZXIgKDMyQiksTGFuZ3VhZ2UsIkxhbmd1YWdlIG1vZGVsaW5nL2dlbmVyYXRpb24sQ29kZSBnZW5lcmF0aW9uIixBbGliYWJhLCJCaW55dWFuIEh1aSwgSmlhbiBZYW5nLCBaZXl1IEN1aSwgSmlheGkgWWFuZywgRGF5aWhlbmcgTGl1LCBMZWkgWmhhbmcsIFRpYW55dSBMaXUsIEppYWp1biBaaGFuZywgQm93ZW4gWXUsIEtlbWluZyBMdSwgS2FpIERhbmcsIFlhbmcgRmFuLCBZaWNoYW5nIFpoYW5nLCBBbiBZYW5nLCBSdWkgTWVuLCBGZWkgSHVhbmcsIEJvIFpoZW5nLCBZaWJvIE1pYW8sIFNoYW5naGFvcmFuIFF1YW4sIFl1bmxvbmcgRmVuZywgWGluZ3poYW5nIFJlbiwgWHVhbmNoZW5nIFJlbiwgSmluZ3JlbiBaaG91LCBKdW55YW5nIExpbiIsMjAyNC0xMS0xMixRd2VuMi41LUNvZGVyIFRlY2huaWNhbCBSZXBvcnQsaHR0cHM6Ly9hcnhpdi5vcmcvYWJzLzI0MDkuMTIxODYsLCwsMzI1MDAwMDAwMDAuMCwzMi41QiAoMzFCIC0gbm9uIGVtYiksMS4wNzI1ZSsyNCwiQXNzdW1pbmcgMSBlcG9jaAoKNk5EID0gNiozMi41IHBhcmFtZXRlcnMgKjEwXjkqNS41KjEwXjEyIHRva2VucyA9IDEuMDcyNWUrMjQiLCwiIiJBcyBhIGNvZGUtc3BlY2lmaWMgbW9kZWwsIFF3ZW4yLjUtQ29kZXIgaXMgYnVpbHQgdXBvbiB0aGUgUXdlbjIuNSBhcmNoaXRlY3R1cmUgYW5kIGNvbnRpbnVlcyBwcmV0cmFpbmVkIG9uIGEgdmFzdCBjb3JwdXMgb2Ygb3ZlciA1LjUgdHJpbGxpb24gdG9rZW5zLiIiIiwsLCwsQ29uZmlkZW50LCJJbiB0aGlzIHJlcG9ydCwgd2UgaW50cm9kdWNlIHRoZSBRd2VuMi41LUNvZGVyIHNlcmllcywgYSBzaWduaWZpY2FudCB1cGdyYWRlIGZyb20gaXRzIHByZWRlY2Vzc29yLCBDb2RlUXdlbjEuNS4gVGhpcyBzZXJpZXMgaW5jbHVkZXMgc2l4IG1vZGVsczogUXdlbjIuNS1Db2Rlci0oMC41Qi8xLjVCLzNCLzdCLzE0Qi8zMkIpLiBBcyBhIGNvZGUtc3BlY2lmaWMgbW9kZWwsIFF3ZW4yLjUtQ29kZXIgaXMgYnVpbHQgdXBvbiB0aGUgUXdlbjIuNSBhcmNoaXRlY3R1cmUgYW5kIGNvbnRpbnVlcyBwcmV0cmFpbmVkIG9uIGEgdmFzdCBjb3JwdXMgb2Ygb3ZlciA1LjUgdHJpbGxpb24gdG9rZW5zLiBUaHJvdWdoIG1ldGljdWxvdXMgZGF0YSBjbGVhbmluZywgc2NhbGFibGUgc3ludGhldGljIGRhdGEgZ2VuZXJhdGlvbiwgYW5kIGJhbGFuY2VkIGRhdGEgbWl4aW5nLCBRd2VuMi41LUNvZGVyIGRlbW9uc3RyYXRlcyBpbXByZXNzaXZlIGNvZGUgZ2VuZXJhdGlvbiBjYXBhYmlsaXRpZXMgd2hpbGUgcmV0YWluaW5nIGdlbmVyYWwgYW5kIG1hdGggc2tpbGxzLiBUaGVzZSBtb2RlbHMgaGF2ZSBiZWVuIGV2YWx1YXRlZCBvbiBhIHdpZGUgcmFuZ2Ugb2YgY29kZS1yZWxhdGVkIHRhc2tzLCBhY2hpZXZpbmcgc3RhdGUtb2YtdGhlLWFydCAoU09UQSkgcGVyZm9ybWFuY2UgYWNyb3NzIG1vcmUgdGhhbiAxMCBiZW5jaG1hcmtzLCBpbmNsdWRpbmcgY29kZSBnZW5lcmF0aW9uLCBjb21wbGV0aW9uLCByZWFzb25pbmcsIGFuZCByZXBhaXIsIGNvbnNpc3RlbnRseSBvdXRwZXJmb3JtaW5nIGxhcmdlciBtb2RlbHMgb2YgdGhlIHNhbWUgbW9kZWwgc2l6ZS4gV2UgYmVsaWV2ZSB0aGF0IHRoZSByZWxlYXNlIG9mIHRoZSBRd2VuMi41LUNvZGVyIHNlcmllcyB3aWxsIGFkdmFuY2UgcmVzZWFyY2ggaW4gY29kZSBpbnRlbGxpZ2VuY2UgYW5kLCB3aXRoIGl0cyBwZXJtaXNzaXZlIGxpY2Vuc2luZywgc3VwcG9ydCB3aWRlciBhZG9wdGlvbiBieSBkZXZlbG9wZXJzIGluIHJlYWwtd29ybGQgYXBwbGljYXRpb25zLiIsMS4wLCxPcGVuIHdlaWdodHMgKHVucmVzdHJpY3RlZCksQ2hpbmEsLCwsLCwyMDI2LTAyLTExIDE5OjI2OjI3KzAwOjAwLCwiVGhlIHBhcGVyIGRvZXMgbm90IG1lbnRpb24gYW55IGhhcmR3YXJlLCBHUFVzIG9yIGFueSBpbmZvcm1hdGlvbiByZWdhcmRpbmcgdGhlIGhhcmR3YXJlIHVzZWQuIiwsLCxJbmR1c3RyeSwsLCwsVW5yZWxlYXNlZCwiQXBhY2hlIDIuMApodHRwczovL2h1Z2dpbmdmYWNlLmNvL1F3ZW4vUXdlbjIuNS1Db2Rlci0zMkItSW5zdHJ1Y3QKCnRob3VnaCB0aGV5IGhhdmUgYXBhY2hlIDIuMCBnaXRodWIgcmVwb3NpdG9yeSBpdCBzZWVtcyB0byBiZSBpbmZlcmVuY2UgY29kZSByYXRoZXIgdGhhbiB0cmFpbmluZyBjb2RlIixUcnVlLCwsLCwsT3BlcmF0aW9uIGNvdW50aW5nLFF3ZW4sLCwsWWVzCk1hc3NpdmVGb2xkLEJpb2xvZ3ksUHJvdGVpbiBmb2xkaW5nIHByZWRpY3Rpb24sIlVuaXZlcnNpdMOpIGRlIExpbGxlLExpbmvDtnBpbmcgVW5pdmVyc2l0eSxVbml2ZXJzaXRlIGRlIFRlY2hub2xvZ2llIGRlIENvbXBpw6hnbmUg4oCTIENOUlMiLCJOZXNzaW0gUmFvdXJhb3VhLCBDbGF1ZGlvIE1pcmFiZWxsbywgVGhpYmF1dCBWw6lyeSwgQ2hyaXN0b3BoZSBCbGFuY2hldCwgQmpvcm4gV2FsbG5lciwgTWFyYyBMZW5zaW5rLCBHdWlsbGF1bWUgQnJ5c2JhZXJ0IiwyMDI0LTExLTExLE1hc3NpdmVGb2xkOiB1bnZlaWxpbmcgQWxwaGFGb2xk4oCZcyBoaWRkZW4gcG90ZW50aWFsIHdpdGggb3B0aW1pemVkIGFuZCBwYXJhbGxlbGl6ZWQgbWFzc2l2ZSBzYW1wbGluZyxodHRwczovL3d3dy5yZXNlYXJjaHNxdWFyZS5jb20vYXJ0aWNsZS9ycy00MzE5NDg2L3YxLCwsLCwsLCwsLCwsLCxVbmtub3duLCJNYXNzaXZlIHNhbXBsaW5nIGluIEFscGhhRm9sZCBlbmFibGVzIGFjY2VzcyB0byBpbmNyZWFzZWQgc3RydWN0dXJhbCBkaXZlcnNpdHk7IGluIGNvbWJpbmF0aW9uIHdpdGggaXRzIHBvd2VyZnVsIGNvbmZpZGVuY2UgcmFua2luZywgdGhpcyB1bmxvY2tzIGVsZXZhdGVkIG1vZGVsaW5nIGNhcGFiaWxpdGllcyBmb3IgbW9ub21lcmljIHN0cnVjdHVyZXMgYW5kIGZvcmVtb3N0IGZvciBwcm90ZWluIGFzc2VtYmxpZXMuIEhvd2V2ZXIsIHRoZSBhcHByb2FjaCBzdHJ1Z2dsZXMgd2l0aCBHUFUgY29zdCBhbmQgZGF0YSBzdG9yYWdlLiBNYXNzaXZlRm9sZCByZW1vdmVzIHRoZXNlIHJlc3RyYWludHMgYXMgYW4gb3B0aW1pemVkIGFuZCBjdXN0b21pemFibGUgdmVyc2lvbiBvZiBBbHBoYUZvbGQgdGhhdCBydW5zIHByZWRpY3Rpb25zIGluIHBhcmFsbGVsLCBvZmZlcmluZyB0aGUgZnVsbCBiZW5lZml0IG9mIGVuaGFuY2VkIHNhbXBsaW5nIGZvciBwcm90ZWluIHN0cnVjdHVyZSBhbmQgYXNzZW1ibHkgbW9kZWxpbmcuIiwsLCwiRnJhbmNlLFN3ZWRlbixGcmFuY2UiLCwsLCwsMjAyNS0xMS0yOCAxMTo1Mzo0NCswMDowMCwsLCwsLCJBY2FkZW1pYSxBY2FkZW1pYSxBY2FkZW1pYSIsLCwsLCwsLCwsLCwsLCwsLCwKU2VlZEVkaXQsVmlzaW9uLEltYWdlIGdlbmVyYXRpb24sQnl0ZURhbmNlLCJZaWNodW4gU2hpLCBQZW5nIFdhbmcsIFdlaWxpbiBIdWFuZyIsMjAyNC0xMS0xMSxTZWVkRWRpdDogQWxpZ24gSW1hZ2UgUmUtR2VuZXJhdGlvbiB0byBJbWFnZSBFZGl0aW5nLCJodHRwczovL2xmMy1zdGF0aWMuYnl0ZWRuc2RvYy5jb20vb2JqL2VkZW4tY24vbGFwemlsZC10c3MvbGpod1p0aGxhdWtqbGt1bHpscC9TZWVkRWRpdC5wZGYKaHR0cHM6Ly90ZWFtLmRvdWJhby5jb20vZW4vc3BlY2lhbC9zZWVkZWRpdCIsLFNPVEEgaW1wcm92ZW1lbnQsIlVuY2xlYXIgaG93IG1hbnkgdXNlcnMKCiIiVGFibGUgMSBzaG93cyB0aGUgcXVhbnRpdGF0aXZlIHJlc3VsdHMgb2YgdGhlIGJhc2VsaW5lcyBhbmQgb3VyIG1ldGhvZC4gT3ZlcmFsbCwgb3VyIG1ldGhvZCBzaG93cyBhIHNpZ25pZmljYW50bHkgaGlnaGVyIGVkaXRpbmcgc2NvcmUgb24gYm90aCBiZW5jaG1hcmtzIHRoYW4gb3Blbi1zb3VyY2UgYmFzZWxpbmVzLiIiCgpub3QgYWJzb2x1dGUgU09UQSIsLCwsLCwsLCwsU3VwZXJ2aXNlZCxVbmtub3duLCJXZSBpbnRyb2R1Y2UgU2VlZEVkaXQsIGEgZGlmZnVzaW9uIG1vZGVsIHRoYXQgaXMgYWJsZSB0byByZXZpc2UgYSBnaXZlbiBpbWFnZSB3aXRoIGFueSB0ZXh0IHByb21wdHMuIEluIG91ciBwZXJzcGVjdGl2ZSwgdGhlIGtleSB0byBzdWNoIGEgdGFzayBpcyB0byBvYnRhaW4gYW4gb3B0aW1hbCBiYWxhbmNlIGJldHdlZW4gbWFpbnRhaW5pbmcgdGhlIG9yaWdpbmFsIGltYWdlLCBpLmUuIGltYWdlIHJlY29uc3RydWN0aW9uLCBhbmQgZ2VuZXJhdGluZyBhIG5ldyBpbWFnZSwgaS5lLiBpbWFnZSByZS1nZW5lcmF0aW9uLiBUbyB0aGlzIGVuZCwgd2Ugc3RhcnQgZnJvbSBhIHdlYWsgZ2VuZXJhdG9yICh0ZXh0LXRvLWltYWdlIG1vZGVsKSB0aGF0IGNyZWF0ZXMgZGl2ZXJzZSBwYWlycyBiZXR3ZWVuIHN1Y2ggdHdvIGRpcmVjdGlvbnMgYW5kIGdyYWR1YWxseSBhbGlnbiBpdCBpbnRvIGEgc3Ryb25nIGltYWdlIGVkaXRvciB0aGF0IHdlbGwgYmFsYW5jZXMgYmV0d2VlbiB0aGUgdHdvIHRhc2tzLiBTZWVkRWRpdCBjYW4gYWNoaWV2ZSBtb3JlIGRpdmVyc2UgYW5kIHN0YWJsZSBlZGl0aW5nIGNhcGFiaWxpdHkgb3ZlciBwcmlvciBpbWFnZSBlZGl0aW5nIG1ldGhvZHMsIGVuYWJsaW5nIHNlcXVlbnRpYWwgcmV2aXNpb24gb3ZlciBpbWFnZXMgZ2VuZXJhdGVkIGJ5IGRpZmZ1c2lvbiBtb2RlbHMuIE91ciB3ZWJzaXRlIGlzCmh0dHBzOi8vdGVhbS5kb3ViYW8uY29tL3NlZWRlZGl0LgoiLCwsQVBJIGFjY2VzcyxDaGluYSwsLCwsLDIwMjUtMTEtMjggMTE6NTM6NDQrMDA6MDAsLCwsLCxJbmR1c3RyeSwsLCwsVW5yZWxlYXNlZCwsLCwsLCwsLCwsLCxObwpOYXR1cmVMTS1hdWRpbyxBdWRpbyxBdWRpbyBjbGFzc2lmaWNhdGlvbixFYXJ0aCBTcGVjaWVzIFByb2plY3QsIkRhdmlkIFJvYmluc29uLCBNYXJpdXMgTWlyb24sIE1hc2F0byBIYWdpd2FyYSwgT2xpdmllciBQaWV0cXVpbiIsMjAyNC0xMS0xMSxOYXR1cmVMTS1hdWRpbzogYW4gQXVkaW8tTGFuZ3VhZ2UgRm91bmRhdGlvbiBNb2RlbCBmb3IgQmlvYWNvdXN0aWNzLGh0dHBzOi8vYXJ4aXYub3JnL2Ficy8yNDExLjA3MTg2LCwsLDY2NTAwMDAwMC4wLCJodHRwczovL2h1Z2dpbmdmYWNlLmNvL0VhcnRoU3BlY2llc1Byb2plY3QvTmF0dXJlTE0tYXVkaW8KCiIid2UgdXNlIGFuIExMTSB0byBwcm9kdWNlIHRleHQsIGluIHRoaXMgY2FzZSBMbGFtYSAzLjEtCjhiIChEdWJleSBldCBhbC4sIDIwMjRhKSwgd2hpY2ggaXMgZmluZS10dW5lZCB3aXRoIExvUkEgKEh1IGV0IGFsLiwgMjAyMikuIER1cmluZyB0cmFpbmluZywgb25seSB0aGUKYWRhcHRlciBsYXllcnMgb2YgdGhlIExMTSBhcmUgdXBkYXRlZCwgd2hpbGUgdGhlIGJhc2UgTExNIHBhcmFtZXRlcnMgcmVtYWluIGZyb3plbi4gSSIiIiwxLjQxMDg3NzRlKzIxLCI3NTYwMDAwMDAwMDAwMDAgRkxPUCAvIEdQVSAvIHNlYyBbSDEwMCByZXBvcnRlZCwgYmYxNiBhc3N1bWVkXSAqIDggR1BVcyAqIDIxNiBob3VycyAqIDM2MDAgc2VjIC8gaG91ciAqIDAuMyBbYXNzdW1lZCB1dGlsaXphdGlvbl0gPSAxLjQxMDg3NzRlKzIxIEZMT1AiLCwiIiJvdmVyIDI2IG1pbGxpb24gYXVkaW8tdGV4dCBwYWlycyIiCgpodHRwczovL2h1Z2dpbmdmYWNlLmNvL2RhdGFzZXRzL0VhcnRoU3BlY2llc1Byb2plY3QvTmF0dXJlTE0tYXVkaW8tdHJhaW5pbmciLDIxNi4wLCIiIkhhcmR3YXJlIFR5cGU6IDh4SDEwMApIb3VycyB1c2VkOiAyMTYKQ2xvdWQgUHJvdmlkZXI6IExhbWJkYSBsYWJzCkNvbXB1dGUgUmVnaW9uOiBjZW50cmFsLXRleGFzIiIiLE5WSURJQSBIMTAwIFBDSWUsLENvbmZpZGVudCwiTGFyZ2UgbGFuZ3VhZ2UgbW9kZWxzIChMTE1zKSBwcm9tcHRlZCB3aXRoIHRleHQgYW5kIGF1ZGlvIHJlcHJlc2VudCB0aGUgc3RhdGUgb2YgdGhlIGFydCBpbiB2YXJpb3VzIGF1ZGl0b3J5IHRhc2tzLCBpbmNsdWRpbmcgc3BlZWNoLCBtdXNpYywgYW5kIGdlbmVyYWwgYXVkaW8sIHNob3dpbmcgZW1lcmdlbnQgYWJpbGl0aWVzIG9uIHVuc2VlbiB0YXNrcy4gSG93ZXZlciwgdGhlc2UgY2FwYWJpbGl0aWVzIGhhdmUgeWV0IHRvIGJlIGZ1bGx5IGRlbW9uc3RyYXRlZCBpbiBiaW9hY291c3RpY3MgdGFza3MsIHN1Y2ggYXMgZGV0ZWN0aW5nIGFuaW1hbCB2b2NhbGl6YXRpb25zIGluIGxhcmdlIHJlY29yZGluZ3MsIGNsYXNzaWZ5aW5nIHJhcmUgYW5kIGVuZGFuZ2VyZWQgc3BlY2llcywgYW5kIGxhYmVsaW5nIGNvbnRleHQgYW5kIGJlaGF2aW9yIC0gdGFza3MgdGhhdCBhcmUgY3J1Y2lhbCBmb3IgY29uc2VydmF0aW9uLCBiaW9kaXZlcnNpdHkgbW9uaXRvcmluZywgYW5kIHRoZSBzdHVkeSBvZiBhbmltYWwgYmVoYXZpb3IuIEluIHRoaXMgd29yaywgd2UgcHJlc2VudCBOYXR1cmVMTS1hdWRpbywgdGhlIGZpcnN0IGF1ZGlvLWxhbmd1YWdlIGZvdW5kYXRpb24gbW9kZWwgc3BlY2lmaWNhbGx5IGRlc2lnbmVkIGZvciBiaW9hY291c3RpY3MuIE91ciBjYXJlZnVsbHkgY3VyYXRlZCB0cmFpbmluZyBkYXRhc2V0IGNvbXByaXNlcyB0ZXh0LWF1ZGlvIHBhaXJzIHNwYW5uaW5nIGEgZGl2ZXJzZSByYW5nZSBvZiBiaW9hY291c3RpY3MsIHNwZWVjaCwgYW5kIG11c2ljIGRhdGEsIGRlc2lnbmVkIHRvIGFkZHJlc3MgdGhlIGNoYWxsZW5nZXMgcG9zZWQgYnkgbGltaXRlZCBhbm5vdGF0ZWQgZGF0YXNldHMgaW4gdGhlIGZpZWxkLiBXZSBkZW1vbnN0cmF0ZSBzdWNjZXNzZnVsIHRyYW5zZmVyIG9mIGxlYXJuZWQgcmVwcmVzZW50YXRpb25zIGZyb20gbXVzaWMgYW5kIHNwZWVjaCB0byBiaW9hY291c3RpY3MsIGFuZCBvdXIgbW9kZWwgc2hvd3MgcHJvbWlzaW5nIGdlbmVyYWxpemF0aW9uIHRvIHVuc2VlbiB0YXhhIGFuZCB0YXNrcy4gSW1wb3J0YW50bHksIHdlIHRlc3QgTmF0dXJlTE0tYXVkaW8gb24gYSBub3ZlbCBiZW5jaG1hcmsgKEJFQU5TLVplcm8pIGFuZCBpdCBzZXRzIHRoZSBuZXcgc3RhdGUgb2YgdGhlIGFydCAoU290QSkgb24gc2V2ZXJhbCBiaW9hY291c3RpY3MgdGFza3MsIGluY2x1ZGluZyB6ZXJvLXNob3QgY2xhc3NpZmljYXRpb24gb2YgdW5zZWVuIHNwZWNpZXMuIFRvIGFkdmFuY2UgYmlvYWNvdXN0aWNzIHJlc2VhcmNoLCB3ZSBhbHNvIG9wZW4tc291cmNlIHRoZSBjb2RlIGZvciBnZW5lcmF0aW5nIHRyYWluaW5nIGFuZCBiZW5jaG1hcmsgZGF0YSwgYXMgd2VsbCBhcyBmb3IgdHJhaW5pbmcgdGhlIG1vZGVsLiIsLCxPcGVuIHdlaWdodHMgKG5vbi1jb21tZXJjaWFsKSxVbml0ZWQgU3RhdGVzIG9mIEFtZXJpY2EsTGxhbWEgMy4xLThCLCwsOC4wLCwyMDI1LTExLTI4IDExOjUzOjQ0KzAwOjAwLExhbWJkYUxhYnMsLCwsLFJlc2VhcmNoIGNvbGxlY3RpdmUsLCwsLE9wZW4gc291cmNlLCJjYy1ieS1uYy1zYS00LjAKaHR0cHM6Ly9odWdnaW5nZmFjZS5jby9FYXJ0aFNwZWNpZXNQcm9qZWN0L05hdHVyZUxNLWF1ZGlvCgpNSVQgbGljZW5zZSBmb3IgY29kZQpodHRwczovL2dpdGh1Yi5jb20vZWFydGhzcGVjaWVzL05hdHVyZUxNLWF1ZGlvIiwsLCwsLDU1MDkuNDQzNDk5ODcyNjY3LEhhcmR3YXJlLEVhcnRoU3BlY2llc1Byb2plY3QsLCwsWWVzCnN0Rm9ybWVyLEJpb2xvZ3ksU3BhdGlhbCBUcmFuc2NyaXB0b21pY3MsIlNoYW5naGFpIEppYW8gVG9uZyBVbml2ZXJzaXR5LENoaW5lc2UgQWNhZGVteSBvZiBTY2llbmNlcyIsIlNoZW5naGFvIENhbywgWWUgWXVhbiIsMjAyNC0xMS0wOSwic3RGb3JtZXI6IGEgZm91bmRhdGlvbiBtb2RlbCBmb3Igc3BhdGlhbCB0cmFuc2NyaXB0b21pY3MKIixodHRwczovL3d3dy5iaW9yeGl2Lm9yZy9jb250ZW50LzEwLjExMDEvMjAyNC4wOS4yNy42MTUzMzd2NS5hYnN0cmFjdCwsLCwsLCwsLCIKTWluaW1hbCBkYXRhcG9pbnQ6IGdlbmUgZXhwcmVzc2lvbiB2YWx1ZSBpbiBhIGNlbGwKVG90YWwgdm9jYWJ1bGFyeTogMTksMjY0Ck51bWJlciBvZiBnZW5lcyBwZXIgY2VsbDogdW5rbm93biwgZXN0aW1hdGVkIGF0IH4xMDAwCk51bWJlciBvZiBjZWxsczogNTgwLDAwMApUb3RhbCBkYXRhcG9pbnRzID0gNTgwLDAwMCDDlyAxMDAwID0gNTgwMDAwMDAwIiwsLCwsTGlrZWx5LCJSZWNlbnQgZm91bmRhdGlvbiBtb2RlbHMgZm9yIHNpbmdsZS1jZWxsIHRyYW5zY3JpcHRvbWljcyBkYXRhIGdlbmVyYXRlIGluZm9ybWF0aXZlLCBjb250ZXh0LWF3YXJlIGdlbmUgcmVwcmVzZW50YXRpb25zLiBUaGUgc3BhdGlhbGx5IHJlc29sdmVkIHRyYW5zY3JpcHRvbWljcyBkYXRhIG9mZmVyIGV4dHJhIHBvc2l0aW9uYWwgaW5zaWdodHMsIHlldCBjb3JyZXNwb25kaW5nIGdlbmUgcmVwcmVzZW50YXRpb24gbWV0aG9kcyB0aGF0IGludGVncmF0ZSBib3RoIGludHJhY2VsbHVsYXIgYW5kIHNwYXRpYWwgY29udGV4dCBhcmUgc3RpbGwgbGFja2luZy4gSGVyZSwgd2UgaW50cm9kdWNlIGEgZ2VuZSByZXByZXNlbnRhdGlvbiBmcmFtZXdvcmsgdGFpbG9yZWQgZm9yIHNwYXRpYWwgdHJhbnNjcmlwdG9taWNzIGRhdGEuIEl0IGluY29ycG9yYXRlcyBsaWdhbmQgZ2VuZXMgd2l0aGluIHRoZSBzcGF0aWFsIG5pY2hlIGludG8gdGhlIHRyYW5zZm9ybWVyIGVuY29kZXIgb2Ygc2luZ2xlLWNlbGwgdHJhbnNjcmlwdG9taWNzLiBXZSBmdXJ0aGVyIHByb3Bvc2UgYSBiaWFzZWQgY3Jvc3MtYXR0ZW50aW9uIG1ldGhvZCB0byBlbmFibGUgdGhlIGZyYW1ld29yayB0byBkbyBsZWFybmluZyB3aXRoIHNpbmdsZS1jZWxsIHJlc29sdXRpb24gb24gbG93LXJlc29sdXRpb24sIHdob2xlLXRyYW5zY3JpcHRvbWUgVmlzaXVtIGRhdGEuIFdlIGltcGxlbWVudGVkIG91ciBmcmFtZXdvcmsgb24gYSBoeWJyaWQgVmlzaXVtIGRhdGFzZXQgZGVyaXZlZCBmcm9tIHR3byBodW1hbiB0aXNzdWUgdHlwZXMgd2l0aCBkaXN0aW5jdCBkZXZlbG9wbWVudGFsIGFuZCBkaXNlYXNlIHN0YXRlcywgYW5kIHRlc3RlZCBvbiB2YXJpb3VzIGRvd25zdHJlYW0gYXBwbGljYXRpb25zLiBDb21wYXJlZCB3aXRoIHRoZSBsYXRlc3QgZm91bmRhdGlvbiBtb2RlbCBmb3Igc2luZ2xlLWNlbGwgdHJhbnNjcmlwdG9taWNzLCBvdXIgc3BhdGlhbGx5IGluZm9ybWVkIGdlbmUgcmVwcmVzZW50YXRpb25zIGNvdWxkIGlkZW50aWZ5IGNlbGwgZ3JvdXBzIGFuZCBnZW5lIGZ1bmN0aW9ucyBtb3JlIGFjY3VyYXRlbHksIGFuZCBjb3VsZCBwcmVkaWN0IHRoZSBwZXJ0dXJiYXRpb24gZWZmZWN0cyBvZiBjZWxsLWNlbGwgbGlnYW5kLXJlY2VwdG9yIGludGVyYWN0aW9ucyBvbiBkb3duc3RyZWFtIHRhcmdldHMuIiwsLCwiQ2hpbmEsQ2hpbmEiLCwsLCwsMjAyNS0xMS0yOCAxMTo1Mzo0NCswMDowMCwsLCwsLCJBY2FkZW1pYSxBY2FkZW1pYSIsLCwsLCwsLCwsLCwsLCwsLCwKQ29tbXVuaXR5IFJlc2VhcmNoIEVhcnRoIERpZ2l0YWwgSW50ZWxsaWdlbmNlIFR3aW4gKENSRURJVCksLCwsIkpvaG4gU2NocmVjaywgWWluZ2thaSBTaGEsIFdpbGxpYW0gQ2hhcG1hbiwgRGhhbW1hIEtpbXBhcmEsIEp1ZGl0aCBCZXJuZXIsIFNldGggTWNHaW5uaXMsIEFybm9sZCBLYXphZGksIE5lZ2luIFNvYmhhbmksIEJlbiBLaXJrLCBEYXZpZCBKb2huIEdhZ25lIElJIiwyMDI0LTExLTA5LE5TRiBOQ0FSIHJlbGVhc2VzIHBsYXRmb3JtIHRvIG1ha2UgQUkgd2VhdGhlciBtb2RlbGluZyBtb3JlIGFjY2Vzc2libGUsaHR0cHM6Ly9hcnhpdi5vcmcvYWJzLzI0MTEuMDc4MTQsLCwsLCwsLCwsLCwsLFVua25vd24sIlJlY2VudCBhZHZhbmNlbWVudHMgaW4gYXJ0aWZpY2lhbCBpbnRlbGxpZ2VuY2UgKEFJKSBmb3IgbnVtZXJpY2FsIHdlYXRoZXIgcHJlZGljdGlvbiAoTldQKSBoYXZlIHNpZ25pZmljYW50bHkgdHJhbnNmb3JtZWQgYXRtb3NwaGVyaWMgbW9kZWxpbmcuIEFJIE5XUCBtb2RlbHMgb3V0cGVyZm9ybSB0cmFkaXRpb25hbCBwaHlzaWNzLWJhc2VkIHN5c3RlbXMsIHN1Y2ggYXMgdGhlIEludGVncmF0ZWQgRm9yZWNhc3QgU3lzdGVtIChJRlMpLCBhY3Jvc3Mgc2V2ZXJhbCBnbG9iYWwgbWV0cmljcyB3aGlsZSByZXF1aXJpbmcgZmV3ZXIgY29tcHV0YXRpb25hbCByZXNvdXJjZXMuIEhvd2V2ZXIsIGV4aXN0aW5nIEFJIE5XUCBtb2RlbHMgZmFjZSBsaW1pdGF0aW9ucyByZWxhdGVkIHRvIHRyYWluaW5nIGRhdGFzZXRzIGFuZCB0aW1lc3RlcCBjaG9pY2VzLCBvZnRlbiByZXN1bHRpbmcgaW4gYXJ0aWZhY3RzIHRoYXQgcmVkdWNlIG1vZGVsIHBlcmZvcm1hbmNlLiBUbyBhZGRyZXNzIHRoZXNlIGNoYWxsZW5nZXMsIHdlIGludHJvZHVjZSB0aGUgQ29tbXVuaXR5IFJlc2VhcmNoIEVhcnRoIERpZ2l0YWwgSW50ZWxsaWdlbmNlIFR3aW4gKENSRURJVCkgZnJhbWV3b3JrLCBkZXZlbG9wZWQgYXQgTlNGIE5DQVIuIENSRURJVCBwcm92aWRlcyBhIGZsZXhpYmxlLCBzY2FsYWJsZSwgYW5kIHVzZXItZnJpZW5kbHkgcGxhdGZvcm0gZm9yIHRyYWluaW5nIGFuZCBkZXBsb3lpbmcgQUktYmFzZWQgYXRtb3NwaGVyaWMgbW9kZWxzIG9uIGhpZ2gtcGVyZm9ybWFuY2UgY29tcHV0aW5nIHN5c3RlbXMuIEl0IG9mZmVycyBhbiBlbmQtdG8tZW5kIHBpcGVsaW5lIGZvciBkYXRhIHByZXByb2Nlc3NpbmcsIG1vZGVsIHRyYWluaW5nLCBhbmQgZXZhbHVhdGlvbiwgZGVtb2NyYXRpemluZyBhY2Nlc3MgdG8gYWR2YW5jZWQgQUkgTldQIGNhcGFiaWxpdGllcy4gV2UgZGVtb25zdHJhdGUgQ1JFRElUJ3MgcG90ZW50aWFsIHRocm91Z2ggV1hGb3JtZXIsIGEgbm92ZWwgZGV0ZXJtaW5pc3RpYyB2aXNpb24gdHJhbnNmb3JtZXIgZGVzaWduZWQgdG8gcHJlZGljdCBhdG1vc3BoZXJpYyBzdGF0ZXMgYXV0b3JlZ3Jlc3NpdmVseSwgYWRkcmVzc2luZyBjb21tb24gQUkgTldQIGlzc3VlcyBsaWtlIGNvbXBvdW5kaW5nIGVycm9yIGdyb3d0aCB3aXRoIHRlY2huaXF1ZXMgc3VjaCBhcyBzcGVjdHJhbCBub3JtYWxpemF0aW9uLCBwYWRkaW5nLCBhbmQgbXVsdGktc3RlcCB0cmFpbmluZy4gQWRkaXRpb25hbGx5LCB0byBpbGx1c3RyYXRlIENSRURJVCdzIGZsZXhpYmlsaXR5IGFuZCBzdGF0ZS1vZi10aGUtYXJ0IG1vZGVsIGNvbXBhcmlzb25zLCB3ZSB0cmFpbiB0aGUgRlVYSSBhcmNoaXRlY3R1cmUgd2l0aGluIHRoaXMgZnJhbWV3b3JrLiBPdXIgZmluZGluZ3Mgc2hvdyB0aGF0IGJvdGggRlVYSSBhbmQgV1hGb3JtZXIsIHRyYWluZWQgb24gc2l4LWhvdXJseSBFUkE1IGh5YnJpZCBzaWdtYS1wcmVzc3VyZSBsZXZlbHMsIGdlbmVyYWxseSBvdXRwZXJmb3JtIElGUyBIUkVTIGluIDEwLWRheSBmb3JlY2FzdHMsIG9mZmVyaW5nIHBvdGVudGlhbCBpbXByb3ZlbWVudHMgaW4gZWZmaWNpZW5jeSBhbmQgZm9yZWNhc3QgYWNjdXJhY3kuIENSRURJVCdzIG1vZHVsYXIgZGVzaWduIGVuYWJsZXMgcmVzZWFyY2hlcnMgdG8gZXhwbG9yZSB2YXJpb3VzIG1vZGVscywgZGF0YXNldHMsIGFuZCB0cmFpbmluZyBjb25maWd1cmF0aW9ucywgZm9zdGVyaW5nIGlubm92YXRpb24gd2l0aGluIHRoZSBzY2llbnRpZmljIGNvbW11bml0eS4iLCwsLCwsLCwsLDIwMjYtMDItMTEgMTk6MjY6MjcrMDA6MDAsLCwsLCwsLCwsLCwsLCwsLCwsLCwsLCwKRmlzaC1TcGVlY2ggMS40LFNwZWVjaCwiU3BlZWNoIHN5bnRoZXNpcyxUZXh0LXRvLXNwZWVjaCAoVFRTKSIsRmlzaCBBdWRpbywiU2hpamlhIExpYW8sIFl1eHVhbiBXYW5nLCBUaWFueXUgTGksIFlpZmFuIENoZW5nLCBSdW95aSBaaGFuZywgUm9uZ3poaSBaaG91LCBZaWppbiBYaW5nIiwyMDI0LTExLTA5LEZpc2gtU3BlZWNoOiBMZXZlcmFnaW5nIExhcmdlIExhbmd1YWdlIE1vZGVscyBmb3IgQWR2YW5jZWQgTXVsdGlsaW5ndWFsIFRleHQtdG8tU3BlZWNoIFN5bnRoZXNpcyxodHRwczovL2FyeGl2Lm9yZy9hYnMvMjQxMS4wMTE1NiwsLCwsLDEuOTE1MTM1NWUrMjEsIiIiVGhlIEFSIHRyYWluaW5nIHV0aWxpemVkIGFuIDgqSDEwMCA4MEcgR1BVcyBmb3Igb25lIHdlZWssIHdoaWxlIHRoZSB2b2NvZGVyIHRyYWluaW5nIGVtcGxveWVkIGFuIDgqNDA5MCBHUFVzIGZvciBhbiBhZGRpdGlvbmFsIHdlZWsuIE5vdGUgdGhhdCB0aGVzZSB0aW1lbGluZXMgZXhjbHVkZSB0aGUgRFBPIHN0YWdlLiIiCgooOTg5NDAwMDAwMDAwMDAwIEZMT1AgLyBHUFUgLyBzZWMgW0gxMDAsIGJmMTYgYXNzdW1lZF0gKyAzMzAwMDAwMDAwMDAwMDAgRkxPUCAvIEdQVSAvIHNlYyBbNDA5MCwgYmYxNiBhc3N1bWVkXSkgKiA4IEdQVXMgKiAxNjggaG91cnMgKiAzNjAwIHNlYyAvIGhvdXIgKiAwLjMgW2Fzc3VtZWQgdXRpbGl6YXRpb25dID0gMS45MTUxMzU1ZSsyMSBGTE9QIiw1MDAwMDAwMDAwMDAsIlt0b2tlbnNdCgoiIlRoZSBkYXRhc2V0IGNvbnRhaW5zIGFib3V0IDcyMCwwMDAgaG91cnMgb2Ygc3BlZWNoIGFjcm9zcyBkaWZmZXJlbnQgbGFuZ3VhZ2VzLCB3aXRoIDMwMCwwMDAgaG91cnMgZWFjaCBvZiBFbmdsaXNoIGFuZCBNYW5kYXJpbiBDaGluZXNlIGFzIHRoZSBtYWluIGNvbXBvbmVudHMuIFdlIGFsc28gaW5jbHVkZWQgMjAsMDAwIGhvdXJzIGVhY2ggb2Ygb3RoZXIgbGFuZ3VhZ2UgZmFtaWxpZXM6IEdlcm1hbmljIChHZXJtYW4pLCBSb21hbmNlIChGcmVuY2gsIEl0YWxpYW4pLCBFYXN0IEFzaWFuIChKYXBhbmVzZSwgS29yZWFuKSwgYW5kIFNlbWl0aWMgKEFyYWJpYykuIiIKCuKAoiBCYXRjaCBzaXplOiAxTSB0b2tlbnMK4oCiIFRyYWluaW5nIHN0ZXBzOiA1MDBLCgoxMF42ICogNTAwMDAwID0gNSoxMF4xMSB0b2tlbnMiLDE2OC4wLCIiIlRoZSBBUiB0cmFpbmluZyB1dGlsaXplZCBhbiA4KkgxMDAgODBHIEdQVXMgZm9yIG9uZSB3ZWVrLCB3aGlsZSB0aGUgdm9jb2RlciB0cmFpbmluZyBlbXBsb3llZCBhbiA4KjQwOTAgR1BVcyBmb3IgYW4gYWRkaXRpb25hbCB3ZWVrIiIKCjEgd2VlayA9IDE2OCBob3VycyIsIk5WSURJQSBIMTAwIFNYTTUgODBHQixOVklESUEgR2VGb3JjZSBSVFggNDA5MCIsLENvbmZpZGVudCwiVGV4dC10by1TcGVlY2ggKFRUUykgc3lzdGVtcyBmYWNlIG9uZ29pbmcgY2hhbGxlbmdlcyBpbiBwcm9jZXNzaW5nIGNvbXBsZXggbGluZ3Vpc3RpYyBmZWF0dXJlcywgaGFuZGxpbmcgcG9seXBob25pYyBleHByZXNzaW9ucywgYW5kIHByb2R1Y2luZyBuYXR1cmFsLXNvdW5kaW5nIG11bHRpbGluZ3VhbCBzcGVlY2ggLSBjYXBhYmlsaXRpZXMgdGhhdCBhcmUgY3J1Y2lhbCBmb3IgZnV0dXJlIEFJIGFwcGxpY2F0aW9ucy4gSW4gdGhpcyBwYXBlciwgd2UgcHJlc2VudCBGaXNoLVNwZWVjaCwgYSBub3ZlbCBmcmFtZXdvcmsgdGhhdCBpbXBsZW1lbnRzIGEgc2VyaWFsIGZhc3Qtc2xvdyBEdWFsIEF1dG9yZWdyZXNzaXZlIChEdWFsLUFSKSBhcmNoaXRlY3R1cmUgdG8gZW5oYW5jZSB0aGUgc3RhYmlsaXR5IG9mIEdyb3VwZWQgRmluaXRlIFNjYWxhciBWZWN0b3IgUXVhbnRpemF0aW9uIChHRlNRKSBpbiBzZXF1ZW5jZSBnZW5lcmF0aW9uIHRhc2tzLiBUaGlzIGFyY2hpdGVjdHVyZSBpbXByb3ZlcyBjb2RlYm9vayBwcm9jZXNzaW5nIGVmZmljaWVuY3kgd2hpbGUgbWFpbnRhaW5pbmcgaGlnaC1maWRlbGl0eSBvdXRwdXRzLCBtYWtpbmcgaXQgcGFydGljdWxhcmx5IGVmZmVjdGl2ZSBmb3IgQUkgaW50ZXJhY3Rpb25zIGFuZCB2b2ljZSBjbG9uaW5nLgpGaXNoLVNwZWVjaCBsZXZlcmFnZXMgTGFyZ2UgTGFuZ3VhZ2UgTW9kZWxzIChMTE1zKSBmb3IgbGluZ3Vpc3RpYyBmZWF0dXJlIGV4dHJhY3Rpb24sIGVsaW1pbmF0aW5nIHRoZSBuZWVkIGZvciB0cmFkaXRpb25hbCBncmFwaGVtZS10by1waG9uZW1lIChHMlApIGNvbnZlcnNpb24gYW5kIHRoZXJlYnkgc3RyZWFtbGluaW5nIHRoZSBzeW50aGVzaXMgcGlwZWxpbmUgYW5kIGVuaGFuY2luZyBtdWx0aWxpbmd1YWwgc3VwcG9ydC4gQWRkaXRpb25hbGx5LCB3ZSBkZXZlbG9wZWQgRkYtR0FOIHRocm91Z2ggR0ZTUSB0byBhY2hpZXZlIHN1cGVyaW9yIGNvbXByZXNzaW9uIHJhdGlvcyBhbmQgbmVhciAxMDBcJSBjb2RlYm9vayB1dGlsaXphdGlvbi4KT3VyIGFwcHJvYWNoIGFkZHJlc3NlcyBrZXkgbGltaXRhdGlvbnMgb2YgY3VycmVudCBUVFMgc3lzdGVtcyB3aGlsZSBwcm92aWRpbmcgYSBmb3VuZGF0aW9uIGZvciBtb3JlIHNvcGhpc3RpY2F0ZWQsIGNvbnRleHQtYXdhcmUgc3BlZWNoIHN5bnRoZXNpcy4gRXhwZXJpbWVudGFsIHJlc3VsdHMgc2hvdyB0aGF0IEZpc2gtU3BlZWNoIHNpZ25pZmljYW50bHkgb3V0cGVyZm9ybXMgYmFzZWxpbmUgbW9kZWxzIGluIGhhbmRsaW5nIGNvbXBsZXggbGluZ3Vpc3RpYyBzY2VuYXJpb3MgYW5kIHZvaWNlIGNsb25pbmcgdGFza3MsIGRlbW9uc3RyYXRpbmcgaXRzIHBvdGVudGlhbCB0byBhZHZhbmNlIFRUUyB0ZWNobm9sb2d5IGluIEFJIGFwcGxpY2F0aW9ucy4gVGhlIGltcGxlbWVudGF0aW9uIGlzIG9wZW4gc291cmNlIGF0IFxocmVme3RoaXMgaHR0cHMgVVJMfXt0aGlzIGh0dHBzIFVSTH0uIiwsLE9wZW4gd2VpZ2h0cyAobm9uLWNvbW1lcmNpYWwpLFVuaXRlZCBTdGF0ZXMgb2YgQW1lcmljYSwsLCw4LjAsLDIwMjUtMTEtMjggMTE6NTM6NDQrMDA6MDAsLCwsLCxJbmR1c3RyeSwsLCwsT3BlbiBzb3VyY2UsIlRoaXMgY29kZWJhc2UgaXMgcmVsZWFzZWQgdW5kZXIgQXBhY2hlIExpY2Vuc2UgYW5kIGFsbCBtb2RlbCB3ZWlnaHRzIGFyZSByZWxlYXNlZCB1bmRlciBDQy1CWS1OQy1TQS00LjAgTGljZW5zZQoKaHR0cHM6Ly9naXRodWIuY29tL2Zpc2hhdWRpby9maXNoLXNwZWVjaC90cmVlL21haW4vZmlzaF9zcGVlY2gKCmh0dHBzOi8vaHVnZ2luZ2ZhY2UuY28vZmlzaGF1ZGlvL2Zpc2gtc3BlZWNoLTEuNCIsLCwsLCwsSGFyZHdhcmUsZmlzaGF1ZGlvLCwsLFllcwpUZWxlQ2hhdDItN0IsTGFuZ3VhZ2UsIkxhbmd1YWdlIG1vZGVsaW5nL2dlbmVyYXRpb24sUXVlc3Rpb24gYW5zd2VyaW5nLFF1YW50aXRhdGl2ZSByZWFzb25pbmcsQ2hhdCxUZXh0IHN1bW1hcml6YXRpb24sQ29kZSBnZW5lcmF0aW9uIixDaGluYSBUZWxlY29tLCwyMDI0LTExLTA4LFRlbGVDaGF0MixodHRwczovL2dpdGh1Yi5jb20vVGVsZS1BSS9UZWxlQ2hhdDIsLCwsNzAwMDAwMDAwMC4wLCwsLCwsLCwsLENvbmZpZGVudCwsLCxPcGVuIHdlaWdodHMgKHJlc3RyaWN0ZWQgdXNlKSxDaGluYSwsLCwsLDIwMjUtMTEtMjggMTE6NTM6NDQrMDA6MDAsLCwsLCxJbmR1c3RyeSwsLCwsT3BlbiAocmVzdHJpY3RlZCB1c2UpLCJubyBjbGVhciBsaWNlbnNlCmh0dHBzOi8vaHVnZ2luZ2ZhY2UuY28vVGVsZS1BSS9UZWxlQ2hhdDItN0ItMzJLCgoiIkNvbW11bml0eSB1c2UgVGVsZUNoYXQgbW9kZWwgbmVlZHMgdG8gZm9sbG93IOOAilRlbGVDaGF0IG1vZGVsIGNvbW11bml0eSBsaWNlbnNlIGFncmVlbWVudOOAiy4gVGVsZUNoYXQgbW9kZWwgc3VwcG9ydHMgY29tbWVyY2lhbCB1c2UgaWYgeW91IHBsYW4gdG8gdHJlYXQgVGVsZUNoYXQgVGhlIG1vZGVsIG9yIGl0cyBkZXJpdmF0aXZlcyBhcmUgdXNlZCBmb3IgY29tbWVyY2lhbCBwdXJwb3NlcywgeW91IG5lZWQgdG8gY29udGFjdCB0aGUgbWFpbGJveCBiZWxvdyIiCgpubyBjbGVhciBsaWNlbnNlIGJ1dCBzYW1lIGRpc2NsYWltZXIgYXMgYWJvdmUKaHR0cHM6Ly9naXRodWIuY29tL1RlbGUtQUkvVGVsZUNoYXQyLwoKdGhpcyBpcyBzZWVtcyB0byBiZSBwcmUtdHJhaW5pbmcgY29kZToKaHR0cHM6Ly9naXRodWIuY29tL1RlbGUtQUkvVGVsZUNoYXQyL3RyZWUvbWFpbi9kZWVwc3BlZWQiLCwsLCwsLCxUZWxlLUFJLCwsLFllcwpUZWxlQ2hhdDItM0IsTGFuZ3VhZ2UsIkxhbmd1YWdlIG1vZGVsaW5nL2dlbmVyYXRpb24sUXVlc3Rpb24gYW5zd2VyaW5nLFF1YW50aXRhdGl2ZSByZWFzb25pbmcsQ2hhdCxUZXh0IHN1bW1hcml6YXRpb24sQ29kZSBnZW5lcmF0aW9uIixDaGluYSBUZWxlY29tLCwyMDI0LTExLTA4LFRlbGVDaGF0MixodHRwczovL2dpdGh1Yi5jb20vVGVsZS1BSS9UZWxlQ2hhdDIsLCwsMzAwMDAwMDAwMC4wLCwsLCwsLCwsLENvbmZpZGVudCwsLCxPcGVuIHdlaWdodHMgKHJlc3RyaWN0ZWQgdXNlKSxDaGluYSwsLCwsLDIwMjUtMTEtMjggMTE6NTM6NDQrMDA6MDAsLCwsLCxJbmR1c3RyeSwsLCwsT3BlbiAocmVzdHJpY3RlZCB1c2UpLCJBcGFjaGUgMi4wCmh0dHBzOi8vaHVnZ2luZ2ZhY2UuY28vVGVsZS1BSS9UZWxlQ2hhdDItM0IKCiIiQ29tbXVuaXR5IHVzZSBUZWxlQ2hhdCBtb2RlbCBuZWVkcyB0byBmb2xsb3cg44CKVGVsZUNoYXQgbW9kZWwgY29tbXVuaXR5IGxpY2Vuc2UgYWdyZWVtZW5044CLLiBUZWxlQ2hhdCBtb2Rl</x:v>
      </x:c>
    </x:row>
    <x:row r="72" ht="18" customHeight="1">
      <x:c r="A72" s="17" t="n">
        <x:v>67</x:v>
      </x:c>
      <x:c r="B72" s="17" t="n">
        <x:v>310</x:v>
      </x:c>
      <x:c r="C72" s="160" t="str">
        <x:v>bCBzdXBwb3J0cyBjb21tZXJjaWFsIHVzZSBpZiB5b3UgcGxhbiB0byB0cmVhdCBUZWxlQ2hhdCBUaGUgbW9kZWwgb3IgaXRzIGRlcml2YXRpdmVzIGFyZSB1c2VkIGZvciBjb21tZXJjaWFsIHB1cnBvc2VzLCB5b3UgbmVlZCB0byBjb250YWN0IHRoZSBtYWlsYm94IGJlbG93IiIKCm5vIGNsZWFyIGxpY2Vuc2UgYnV0IHNhbWUgZGlzY2xhaW1lciBhcyBhYm92ZQpodHRwczovL2dpdGh1Yi5jb20vVGVsZS1BSS9UZWxlQ2hhdDIvCgp0aGlzIGlzIHNlZW1zIHRvIGJlIHByZS10cmFpbmluZyBjb2RlOgpodHRwczovL2dpdGh1Yi5jb20vVGVsZS1BSS9UZWxlQ2hhdDIvdHJlZS9tYWluL2RlZXBzcGVlZCIsLCwsLCwsLFRlbGUtQUksLCwsWWVzCk1pc3RyYWwgTW9kZXJhdGlvbixMYW5ndWFnZSxUZXh0IGNsYXNzaWZpY2F0aW9uLE1pc3RyYWwgQUksLDIwMjQtMTEtMDcsV2UgYXJlIGludHJvZHVjaW5nIG91ciBuZXcgbW9kZXJhdGlvbiBzZXJ2aWNlIGVuYWJsaW5nIG91ciB1c2VycyB0byBkZXRlY3QgdW5kZXNpcmFibGUgdGV4dCBjb250ZW50IGFsb25nIHNldmVyYWwgcG9saWN5IGRpbWVuc2lvbnMuLGh0dHBzOi8vbWlzdHJhbC5haS9uZXdzL21pc3RyYWwtbW9kZXJhdGlvbiwsLCwsLCwsLCwsLCwsVW5rbm93biwiU2FmZXR5IHBsYXlzIGEga2V5IHJvbGUgaW4gbWFraW5nIEFJIHVzZWZ1bC4gQXQgTWlzdHJhbCBBSSwgd2UgYmVsaWV2ZSB0aGF0IHN5c3RlbSBsZXZlbCBndWFyZHJhaWxzIGFyZSBjcml0aWNhbCB0byBwcm90ZWN0aW5nIGRvd25zdHJlYW0gZGVwbG95bWVudHMuVGhhdCdzIHdoeSB3ZSBhcmUgcmVsZWFzaW5nIGEgbmV3IGNvbnRlbnQgbW9kZXJhdGlvbiBBUEkuIEl0IGlzIHRoZSBzYW1lIEFQSSB0aGF0IHBvd2VycyB0aGUgbW9kZXJhdGlvbiBzZXJ2aWNlIGluIExlIENoYXQuIFdlIGFyZSBsYXVuY2hpbmcgaXQgdG8gZW1wb3dlciBvdXIgdXNlcnMgdG8gdXRpbGl6ZSBhbmQgdGFpbG9yIHRoaXMgdG9vbCB0byB0aGVpciBzcGVjaWZpYyBhcHBsaWNhdGlvbnMgYW5kIHNhZmV0eSBzdGFuZGFyZHMuCgpPdmVyIHRoZSBwYXN0IGZldyBtb250aHMsIHdlJ3ZlIHNlZW4gZ3Jvd2luZyBlbnRodXNpYXNtIGFjcm9zcyB0aGUgaW5kdXN0cnkgYW5kIHJlc2VhcmNoIGNvbW11bml0eSBmb3IgbmV3IExMTSBiYXNlZCBtb2RlcmF0aW9uIHN5c3RlbXMsIHdoaWNoIGNhbiBoZWxwIG1ha2UgbW9kZXJhdGlvbiBtb3JlIHNjYWxhYmxlIGFuZCByb2J1c3QgYWNyb3NzIGFwcGxpY2F0aW9ucy4gT3VyIG1vZGVsIGlzIGFuIExMTSBjbGFzc2lmaWVyIHRyYWluZWQgdG8gY2xhc3NpZnkgdGV4dCBpbnB1dHMgaW50byA5IGNhdGVnb3JpZXMgZGVmaW5lZCBiZWxvdy4gV2UgYXJlIHJlbGVhc2luZyB0d28gZW5kLXBvaW50czogb25lIGZvciByYXcgdGV4dCBhbmQgb25lIGZvciBjb252ZXJzYXRpb25hbCBjb250ZW50LiBVbmRlc2lyYWJsZSBjb250ZW50IGlzIHZlcnkgc3BlY2lmaWMgdG8gYSBnaXZlbiBjb250ZXh0LCB0aGVyZWZvcmUgd2UndmUgdHJhaW5lZCBvdXIgbW9kZWwgdG8gY2xhc3NpZnkgdGhlIGxhc3QgbWVzc2FnZSBvZiBjb252ZXJzYXRpb24gd2l0aGluIGEgY29udmVyc2F0aW9uYWwgY29udGV4dC4gQ2hlY2sgb3V0IG91ciB0ZWNobmljYWwgZG9jdW1lbnRhdGlvbiBmb3IgbW9yZSBpbmZvcm1hdGlvbi4gVGhlIG1vZGVsIGlzIG5hdGl2ZWx5IG11bHRpbGluZ3VhbCBhbmQgaW4gcGFydGljdWxhciB0cmFpbmVkIG9uIEFyYWJpYywgQ2hpbmVzZSwgRW5nbGlzaCwgRnJlbmNoLCBHZXJtYW4sIEl0YWxpYW4sIEphcGFuZXNlLCBLb3JlYW4sIFBvcnR1Z3Vlc2UsIFJ1c3NpYW4sIFNwYW5pc2guIiwsLEFQSSBhY2Nlc3MsRnJhbmNlLE1pbmlzdHJhbCA4QiwsLCwsMjAyNS0xMS0yOCAxMTo1Mzo0NCswMDowMCwsLCwsLEluZHVzdHJ5LCwsLCxVbnJlbGVhc2VkLGh0dHBzOi8vZG9jcy5taXN0cmFsLmFpL2NhcGFiaWxpdGllcy9ndWFyZHJhaWxpbmcvLCwsLCwsLCwsLCwsTm8KSHVueXVhbi1MYXJnZSxMYW5ndWFnZSwiTGFuZ3VhZ2UgbW9kZWxpbmcvZ2VuZXJhdGlvbixRdWVzdGlvbiBhbnN3ZXJpbmcsQ29kZSBnZW5lcmF0aW9uLFRyYW5zbGF0aW9uIixUZW5jZW50LCJYaW5nd3UgU3VuLCBZYW5mZW5nIENoZW4sIFlpcWluZyBIdWFuZywgUnVvYmluZyBYaWUsIEppYXFpIFpodSwgS2FpIFpoYW5nLCBTaHVhaXBlbmcgTGksIFpoZW4gWWFuZywgSm9ubnkgSGFuLCBYaWFvYm8gU2h1LCBKaWFoYW8gQnUsIFpob25nemhpIENoZW4sIFh1ZW1lbmcgSHVhbmcsIEZlbmd6b25nIExpYW4sClNhaXlvbmcgWWFuZywgSmlhbmZlbmcgWWFuLCBZdXl1YW4gWmVuZywgWGlhb3FpbiBSZW4sIENoYW8gWXUsIEx1bHUgV3UsIFl1ZSBNYW8sIEp1biBYaWEsIFRhbyBZYW5nLCBTdW5jb25nIFpoZW5nLCBLYW4gV3UsIERpYW4gSmlhbywgSmluYmFvIFh1ZSwgWGlwZW5nIFpoYW5nLCBEZWNoZW5nIFd1LCBLYWkgTGl1LCBEZW5ncGVuZyBXdSwgR3VhbmdodWkgWHUsIFNoYW9odWEgQ2hlbiwgU2h1YW5nIENoZW4sIFhpYW8gRmVuZywgWWlnZW5nIEhvbmcsIEp1bnFpYW5nIFpoZW5nLCBDaGVuZ2NoZW5nIFh1LCBab25nd2VpIExpLCBYaW9uZyBLdWFuZywgSmlhbmdsdSBIdSwgWWlxaSBDaGVuLCBZdWNoaSBEZW5nLCBHdWl5YW5nIExpLCBBbyBMaXUsIENoZW5jaGVuIFpoYW5nLCBTaGlodWkgSHUsIFppbG9uZyBaaGFvLCBaaWZhbiBXdSwgWWFvIERpbmcsIFdlaWNoYW8gV2FuZywgSGFuIExpdSwgUm9iZXJ0cyBXYW5nLCBIYW8gRmVpLCBQZWlqaWUgWXUsIFplIFpoYW8sIFh1biBDYW8sIEhhaSBXYW5nLCBGdXNoZW5nIFhpYW5nLCBNZW5neXVhbiBIdWFuZywgWmhpeXVhbiBYaW9uZywgQmluIEh1LCBYdWViaW4gSG91LCBMZWkgSmlhbmcsIEppYW5xaWFuZyBNYSwgSmlhamlhIFd1LCBZYXBpbmcgRGVuZywgWWkgU2hlbiwgUWlhbiBXYW5nLCBXZWlqaWUgTGl1LCBKaWUgTGl1LCBNZW5nIENoZW4sIExpYW5nIERvbmcsIFdlaXdlbiBKaWEsIEh1IENoZW4sIEZlaWZlaSBMaXUsIFJ1aSBZdWFuLCBIdWlsaW4gWHUsIFpoZW54aWFuZyBZYW4sIFRlbmdmZWkgQ2FvLCBaaGljaGFvIEh1LCBYaW5odWEgRmVuZywgRG9uZyBEdSwgVGluZ2hhbyBZdSwgWWFuZ3l1IFRhbywgRmVuZyBaaGFuZywgSmlhbmNoZW4gWmh1LCBDaGVuZ3pob25nIFh1LCBYaXJ1aSBMaSwgQ2hvbmcgWmhhLCBXZW4gT3V5YW5nLCBZaW5iZW4gWGlhLCBYaWFuZyBMaSwgWmVrdW4gSGUsIFJvbmdwZW5nIENoZW4sIEppYXdlaSBTb25nLCBSdWliaW4gQ2hlbiwgRmFuIEppYW5nLCBDaG9uZ3FpbmcgWmhhbywgQm8gV2FuZywgSGFvIEdvbmcsIFJvbmcgR2FuLCBXaW5zdG9uIEh1LCBaaGFuaHVpIEthbmcsIFlvbmcgWWFuZywgWXVob25nIExpdSwgRGkgV2FuZywgYW5kIEppZSBKaWFuZy4KIiwyMDI0LTExLTA2LEh1bnl1YW4tTGFyZ2U6IEFuIE9wZW4tU291cmNlIE1vRSBNb2RlbCB3aXRoIDUyIEJpbGxpb24gQWN0aXZhdGVkIFBhcmFtZXRlcnMgYnkgVGVuY2VudCxodHRwczovL2FyeGl2Lm9yZy9hYnMvMjQxMS4wMjI2NSwsVHJhaW5pbmcgY29zdCwsMzg5MDAwMDAwMDAwLjAsIiIiYSB0b3RhbCBvZiAzODkgYmlsbGlvbiBwYXJhbWV0ZXJzIGFuZCA1MiBiaWxsaW9uIGFjdGl2YXRpb24gcGFyYW1ldGVycyIiIiwzLjQ5MjM3ZSsyNCwiNTJCIGFjdGl2YXRlZCBwYXJhbWV0ZXJzCgo2TkQgPSA2KjUyKjEwXjkqNyoxMF4xMiA9IDIuMTg0IMOXIDEwXjI0CgpUaGV5IGFsc28gc3VnZ2VzdCBtb3JlIHByZWNpc2UgZm9ybXVsYSB0byBjYWxjdWxhdGUgTW9FIGNvbXB1dGUgYnVkZ2V0OgoKOS41OU5EICsgMi4zIMOXIDEwXjhEID0gOS41OSo1MioxMF45KjcqMTBeMTIgKyAyLjMgw5cgMTBeOCDDlyAgNyoxMF4xMiA9IDMuNDkyMzfDlzEwXjI0Cgp3aGljaCBzZWVtcyBjbG9zZXIgdG8gcHJvamVjdGVkIGNvbXB1dGUgb24gRmlndXJlIDMiLDcwMDAwMDAwMDAwMDAsIiIiIyBUcmFpbmVkIFRva2VucyA3VCIiICBUYWJsZSAxIiwsLCwsQ29uZmlkZW50LCJJbiB0aGlzIHBhcGVyLCB3ZSBpbnRyb2R1Y2UgSHVueXVhbi1MYXJnZSwgd2hpY2ggaXMgY3VycmVudGx5IHRoZSBsYXJnZXN0IG9wZW4tc291cmNlIFRyYW5zZm9ybWVyLWJhc2VkIG1peHR1cmUgb2YgZXhwZXJ0cyBtb2RlbCwgd2l0aCBhIHRvdGFsIG9mIDM4OSBiaWxsaW9uIHBhcmFtZXRlcnMgYW5kIDUyIGJpbGxpb24gYWN0aXZhdGlvbiBwYXJhbWV0ZXJzLCBjYXBhYmxlIG9mIGhhbmRsaW5nIHVwIHRvIDI1NksgdG9rZW5zLiBXZSBjb25kdWN0IGEgdGhvcm91Z2ggZXZhbHVhdGlvbiBvZiBIdW55dWFuLUxhcmdlJ3Mgc3VwZXJpb3IgcGVyZm9ybWFuY2UgYWNyb3NzIHZhcmlvdXMgYmVuY2htYXJrcyBpbmNsdWRpbmcgbGFuZ3VhZ2UgdW5kZXJzdGFuZGluZyBhbmQgZ2VuZXJhdGlvbiwgbG9naWNhbCByZWFzb25pbmcsIG1hdGhlbWF0aWNhbCBwcm9ibGVtLXNvbHZpbmcsIGNvZGluZywgbG9uZy1jb250ZXh0LCBhbmQgYWdncmVnYXRlZCB0YXNrcywgd2hlcmUgaXQgb3V0cGVyZm9ybXMgTExhbWEzLjEtNzBCIGFuZCBleGhpYml0cyBjb21wYXJhYmxlIHBlcmZvcm1hbmNlIHdoZW4gY29tcGFyZWQgdG8gdGhlIHNpZ25pZmljYW50bHkgbGFyZ2VyIExMYW1hMy4xLTQwNUIgbW9kZWwuIEtleSBwcmFjdGljZSBvZiBIdW55dWFuLUxhcmdlIGluY2x1ZGUgbGFyZ2Utc2NhbGUgc3ludGhldGljIGRhdGEgdGhhdCBpcyBvcmRlcnMgbGFyZ2VyIHRoYW4gaW4gcHJldmlvdXMgbGl0ZXJhdHVyZSwgYSBtaXhlZCBleHBlcnQgcm91dGluZyBzdHJhdGVneSwgYSBrZXktdmFsdWUgY2FjaGUgY29tcHJlc3Npb24gdGVjaG5pcXVlLCBhbmQgYW4gZXhwZXJ0LXNwZWNpZmljIGxlYXJuaW5nIHJhdGUgc3RyYXRlZ3kuIEFkZGl0aW9uYWxseSwgd2UgYWxzbyBpbnZlc3RpZ2F0ZSB0aGUgc2NhbGluZyBsYXdzIGFuZCBsZWFybmluZyByYXRlIHNjaGVkdWxlIG9mIG1peHR1cmUgb2YgZXhwZXJ0cyBtb2RlbHMsIHByb3ZpZGluZyB2YWx1YWJsZSBpbnNpZ2h0cyBhbmQgZ3VpZGFuY2VzIGZvciBmdXR1cmUgbW9kZWwgZGV2ZWxvcG1lbnQgYW5kIG9wdGltaXphdGlvbi4gVGhlIGNvZGUgYW5kIGNoZWNrcG9pbnRzIG9mIEh1bnl1YW4tTGFyZ2UgYXJlIHJlbGVhc2VkIHRvIGZhY2lsaXRhdGUgZnV0dXJlIGlubm92YXRpb25zIGFuZCBhcHBsaWNhdGlvbnMuIiwsLE9wZW4gd2VpZ2h0cyAocmVzdHJpY3RlZCB1c2UpLENoaW5hLCwsLCwsMjAyNS0xMi0xOCAwNDo1NTowMCswMDowMCwsIlRoZSBwYXBlciBkb2VzIG5vdCBtZW50aW9uIGFueSBoYXJkd2FyZSwgR1BVcyBvciBhbnkgaW5mb3JtYXRpb24gcmVnYXJkaW5nIHRoZSBoYXJkd2FyZSB1c2VkLiIsLCxub3QgbGlzdGVkLEluZHVzdHJ5LCwsMy40OTIzN2UrMjQsLE9wZW4gKHJlc3RyaWN0ZWQgdXNlKSwidGhlIGxpY2Vuc2UgZG9lc24ndCByZWd1bGF0ZSB1c2FnZSBpbiB0aGUgRVUKYWxzbyByZXF1aXJlcyBhZGRpdGlvbmFsIGxpY2Vuc2luZyBpbiBjYXNlIG9mIG1hc3NpdmUgY29tbWVyY2lhbCB1c2UiLFRydWUsLCxCRjE2LCwsT3BlcmF0aW9uIGNvdW50aW5nLCwsLCxZZXMKRkxVWDEuMSBbcHJvXSBVbHRyYSxJbWFnZSBnZW5lcmF0aW9uLCJJbWFnZSBnZW5lcmF0aW9uLFRleHQtdG8taW1hZ2UiLEJsYWNrIEZvcmVzdCBMYWJzLCwyMDI0LTExLTA2LCJPdXIgYmVzdCBtb2RlbCBmb3IgcGhvdG8tcmVhbGlzdGljIGltYWdlcyBhdCAyayByZXNvbHV0aW9uLCB3aXRoIGEgIiJyYXciIiBvcHRpb24gZm9yIGV4dHJhIHJlYWxpc20uIixodHRwczovL2JsYWNrZm9yZXN0bGFicy5haS9mbHV4LTEtMS11bHRyYS8sLCwsLCwsLCwsLCwsLFVua25vd24sIkZMVVgxLjEgW3Byb10g4oCTIHVsdHJhIG1vZGU6IFRoaXMgb3B0aW9uIGVuYWJsZXMgaW1hZ2UgZ2VuZXJhdGlvbiBhdCBmb3VyIHRpbWVzIHRoZSByZXNvbHV0aW9uIG9mIHN0YW5kYXJkIEZMVVgxLjEgW3Byb10sIHdpdGhvdXQgc2FjcmlmaWNpbmcgcHJvbXB0IGFkaGVyZW5jZS4gVW5saWtlIG1hbnkgaGlnaC1yZXNvbHV0aW9uIG1vZGVscyB0aGF0IGV4cGVyaWVuY2Ugc2lnbmlmaWNhbnQgc2xvd2Rvd25zIGF0IGhpZ2hlciByZXNvbHV0aW9ucywgb3VyIHBlcmZvcm1hbmNlIGJlbmNobWFya3Mgc2hvdyBzdXN0YWluZWQgZmFzdCBnZW5lcmF0aW9uIHRpbWVz4oCUb3ZlciAyLjV4IGZhc3RlciB0aGFuIGNvbXBhcmFibGUgaGlnaC1yZXNvbHV0aW9uIG9mZmVyaW5ncy4gVGhpcyBtb2RlbCBpcyBhdmFpbGFibGUgYXQgYSBjb21wZXRpdGl2ZSBwcmljZSBvZiAkMC4wNiBwZXIgaW1hZ2UuIiwsLEFQSSBhY2Nlc3MsR2VybWFueSwsLCwsLDIwMjUtMTEtMjggMTE6NTM6NDQrMDA6MDAsLCwsLCxJbmR1c3RyeSwsLCwsVW5yZWxlYXNlZCwsLCwsLCwsLCwsLCxObwpGTFVYMS4xIFtwcm9dIFJhdyxJbWFnZSBnZW5lcmF0aW9uLCJJbWFnZSBnZW5lcmF0aW9uLFRleHQtdG8taW1hZ2UiLEJsYWNrIEZvcmVzdCBMYWJzLCwyMDI0LTExLTA2LE91ciBiZXN0IGFuZCBtb3N0IGVmZmljaWVudCBtb2RlbCBmb3IgbGFyZ2Utc2NhbGUgaW1hZ2UgZ2VuZXJhdGlvbiB3b3JrbG9hZHMuLGh0dHBzOi8vYmxhY2tmb3Jlc3RsYWJzLmFpL2ZsdXgtMS0xLXVsdHJhLywsLCwsLCwsLCwsLCwsVW5rbm93biwiRkxVWDEuMSBbcHJvXSDigJMgcmF3IG1vZGU6IEZvciBjcmVhdG9ycyBzZWVraW5nIGF1dGhlbnRpY2l0eSwgb3VyIG5ldyByYXcgbW9kZSBjYXB0dXJlcyB0aGUgZ2VudWluZSBmZWVsIG9mIGNhbmRpZCBwaG90b2dyYXBoeS4gVG9nZ2xlIHRoaXMgZmVhdHVyZSB0byBnZW5lcmF0ZSBpbWFnZXMgd2l0aCBhIGxlc3Mgc3ludGhldGljLCBtb3JlIG5hdHVyYWwgYWVzdGhldGljLiBDb21wYXJlZCB0byBvdGhlciB0ZXh0LXRvLWltYWdlIG1vZGVscywgcmF3IG1vZGUgc2lnbmlmaWNhbnRseSBpbmNyZWFzZXMgZGl2ZXJzaXR5IGluIGh1bWFuIHN1YmplY3RzIGFuZCBlbmhhbmNlcyB0aGUgcmVhbGlzbSBvZiBuYXR1cmUgcGhvdG9ncmFwaHkiLCwsQVBJIGFjY2VzcyxHZXJtYW55LCwsLCwsMjAyNS0xMS0yOCAxMTo1Mzo0NCswMDowMCwsLCwsLEluZHVzdHJ5LCwsLCxVbnJlbGVhc2VkLCwsLCwsLCwsLCwsLE5vCk9wZW5QaGVub20tUy8xNiwiQmlvbG9neSxWaXNpb24iLEltYWdlIGVtYmVkZGluZyxSZWN1cnNpb24gUGhhcm1hY2V1dGljYWxzLE9wZW5QaGVub20sMjAyNC0xMS0wNSxHZW5lcmF0aXZlIGRlZXAgY29tcHV0ZXIgdmlzaW9uIG1vZGVscywiaHR0cHM6Ly93d3cucnhyeC5haS9waGVub20jOn46dGV4dD1XZSUyMGNhbGwlMjB0aGlzJTIwbW9kZWwlMjBQaGVub20tQmV0YS4lMjBJdCUyMGZsZXhpYmx5JTIwcHJvY2Vzc2VzLGNyZWF0ZSUyMGElMjBtZWFuaW5nZnVsJTIwcmVwcmVzZW50YXRpb24lMjBvZiUyMHRoZSUyMGlucHV0JTIwaW1hZ2UuIiwsLCwxNzgwNDU1NjguMCxDaGVja2VkIHVzaW5nIEh1Z2dpbmdGYWNlIExpYnJhcnkgQVBJLiwzLjE4ZSsxOSwiVHJhaW5pbmcgdXNlZCBOdmlkaWEgSDEwMCBIb3BwZXIgbm9kZXMgZm9yIDQwMCBob3VycyAoaHR0cHM6Ly9odWdnaW5nZmFjZS5jby9yZWN1cnNpb25waGFybWEvT3BlblBoZW5vbSN0cmFpbmluZy1ldmFsdWF0aW9uLWFuZC10ZXN0aW5nLWRldGFpbHMpLiBOdmlkaWEgSDEwMCBIb3BwZXIgaGFzIHBlYWsgRkxPUFMgb2YgNjcgdGVyYUZMT1BTIGF0IHNpbmdsZS1wcmVjaXNpb24gKGh0dHBzOi8vZW4ud2lraXBlZGlhLm9yZy93aWtpL0hvcHBlcl8obWljcm9hcmNoaXRlY3R1cmUpI0gxMDBfYWNjZWxlcmF0b3JfYW5kX0RHWF9IMTAwKS4KCkFzc3VtaW5nIDMzJSB1dGlsaXphdGlvbiByYXRlIGFuZCB0aGUgdXNlIDEgTnZpZGlhIEgxMDAgSG9wcGVyLApUcmFpbmluZyBjb21wdXRlCj0gMC4zMyAqIDYuN2UxMyBGTE9QUyAqIDQwMCBoICogMzYwMCBzIC8gaAp+PSAzLjE4ZTE5IEZMT1BTIiwsLDQwMC4wLFRyYWluaW5nIHVzZWQgTnZpZGlhIEgxMDAgSG9wcGVyIG5vZGVzIGZvciA0MDAgaG91cnMgKGh0dHBzOi8vaHVnZ2luZ2ZhY2UuY28vcmVjdXJzaW9ucGhhcm1hL09wZW5QaGVub20jdHJhaW5pbmctZXZhbHVhdGlvbi1hbmQtdGVzdGluZy1kZXRhaWxzKS4sTlZJRElBIEgxMDAgU1hNNSA4MEdCLCxDb25maWRlbnQsIk9wZW5QaGVub20tUy8xNiBpcyB0aGUgZmlyc3QgaW4gYSBwb3RlbnRpYWwgc2VyaWVzIG9mIE9wZW5QaGVub20gZm91bmRhdGlvbiBtb2RlbHMgZm9yIGV4dGVybmFsIHVzZSAoYm90aCBub24tY29tbWVyY2lhbCBhbmQgY29tbWVyY2lhbCkuIE9wZW5QaGVub20tUy8xNiBpcyBob3N0ZWQgaW4gR29vZ2xlIENsb3Vk4oCZcyBWZXJ0ZXggQUkgTW9kZWwgR2FyZGVuIGFuZCBvbiBIdWdnaW5nIEZhY2UsIGFuZCBpcyBvbmx5IGF2YWlsYWJsZSBmb3Igbm9uLWNvbW1lcmNpYWwgdXNlLiAKCk9wZW5QaGVub20tUy8xNiBmbGV4aWJseSBwcm9jZXNzZXMgbWljcm9zY29weSBpbWFnZXMgaW50byBnZW5lcmFsLXB1cnBvc2UgZW1iZWRkaW5ncy4gSW4gb3RoZXIgd29yZHMsIE9wZW5QaGVub20tUy8xNiBjYW4gdGFrZSBhIHNlcmllcyBvZiBtaWNyb3Njb3B5IGNoYW5uZWxzIGFuZCBjcmVhdGUgYSBtZWFuaW5nZnVsIHZlY3RvciByZXByZXNlbnRhdGlvbiBvZiB0aGUgaW5wdXQgaW1hZ2UuIFRoaXMgZW5hYmxlcyByb2J1c3QgY29tcGFyaXNvbiBvZiBpbWFnZXMsIGFuZCBvdGhlciBkYXRhIHNjaWVuY2UgdGVjaG5pcXVlcyB0byBkZWNvZGUgYW55IGJpb2xvZ3kgb3IgY2hlbWlzdHJ5IHdpdGhpbiBzdWNoIGltYWdlcy4gCgpUaGlzIGVuYWJsZXMgc2NpZW50aXN0cyB0byBzeXN0ZW1hdGljYWxseSByZWxhdGUgZ2VuZXRpYyBhbmQgY2hlbWljYWwgcGVydHVyYmF0aW9ucyB0byBvbmUgYW5vdGhlciBpbiBhIGhpZ2gtZGltZW5zaW9uYWwgc3BhY2UsIGhlbHBpbmcgZGV0ZXJtaW5lIGNyaXRpY2FsIG1lY2hhbmlzdGljIHBhdGh3YXlzIGFuZCBpZGVudGlmeSBwb3RlbnRpYWwgdGFyZ2V0cyBhbmQgZHJ1Z3MuIiwsLE9wZW4gd2VpZ2h0cyAobm9uLWNvbW1lcmNpYWwpLFVuaXRlZCBTdGF0ZXMgb2YgQW1lcmljYSwsLCwsLDIwMjUtMTEtMjggMTE6NTM6NDQrMDA6MDAsLCwsLCxJbmR1c3RyeSwsLCwsLCwsLCwsLCwsLCwsLFllcwpMbGFtYS0zLjEtTWluaXRyb24tNEIsTGFuZ3VhZ2UsIkxhbmd1YWdlIG1vZGVsaW5nL2dlbmVyYXRpb24sQ2hhdCxRdWVzdGlvbiBhbnN3ZXJpbmciLE5WSURJQSwiU2F1cmF2IE11cmFsaWRoYXJhbiwgU2hhcmF0aCBUdXJ1dmVrZXJlIFNyZWVuaXZhcywgUmF2aXJhaiBKb3NoaSwgTWFyY2luIENob2Nob3dza2ksIE1vc3RvZmEgUGF0d2FyeSwgTW9oYW1tYWQgU2hvZXliaSwgQnJ5YW4gQ2F0YW56YXJvLCBKYW4gS2F1dHosIFBhdmxvIE1vbGNoYW5vdiIsMjAyNC0xMS0wNCxDb21wYWN0IExhbmd1YWdlIE1vZGVscyB2aWEgUHJ1bmluZyBhbmQgS25vd2xlZGdlIERpc3RpbGxhdGlvbixodHRwczovL2FyeGl2Lm9yZy9hYnMvMjQwNy4xNDY3OSwsLCw0MDAwMDAwMDAwLjAsIjRiCgpMbGFtYS0zLjEtTWluaXRyb24tNEItV2lkdGgtQmFzZSB1c2VzIGEgbW9kZWwgZW1iZWRkaW5nIHNpemUgb2YgMzA3MiwgMzIgYXR0ZW50aW9uIGhlYWRzLCBNTFAgaW50ZXJtZWRpYXRlIGRpbWVuc2lvbiBvZiA5MjE2LCB3aXRoIDMyIGxheWVycyBpbiB0b3RhbC4gQWRkaXRpb25hbGx5LCBpdCB1c2VzIEdyb3VwZWQtUXVlcnkgQXR0ZW50aW9uIChHUUEpIGFuZCBSb3RhcnkgUG9zaXRpb24gRW1iZWRkaW5ncyAoUm9QRSkuCgpBcmNoaXRlY3R1cmUgVHlwZTogVHJhbnNmb3JtZXIgRGVjb2RlciAoQXV0by1SZWdyZXNzaXZlIExhbmd1YWdlIE1vZGVsKQoKTmV0d29yayBBcmNoaXRlY3R1cmU6IExsYW1hLTMuMSIsLCwsLCwiIiJMbGFtYS0zLjEtTWluaXRyb24tNEItV2lkdGgtQmFzZSB3YXMgdHJhaW5lZCBiZXR3ZWVuIEp1bHkgMjksIDIwMjQgYW5kIEF1ZyAzLCAyMDI0LiIiCjUgZGF5cwoiLE5WSURJQSBBMTAwIFNYTTQgODAgR0IsLENvbmZpZGVudCwiTGFyZ2UgbGFuZ3VhZ2UgbW9kZWxzIChMTE1zKSB0YXJnZXRpbmcgZGlmZmVyZW50IGRlcGxveW1lbnQgc2NhbGVzIGFuZCBzaXplcyBhcmUgY3VycmVudGx5IHByb2R1Y2VkIGJ5IHRyYWluaW5nIGVhY2ggdmFyaWFudCBmcm9tIHNjcmF0Y2g7IHRoaXMgaXMgZXh0cmVtZWx5IGNvbXB1dGUtaW50ZW5zaXZlLiBJbiB0aGlzIHBhcGVyLCB3ZSBpbnZlc3RpZ2F0ZSBpZiBwcnVuaW5nIGFuIGV4aXN0aW5nIExMTSBhbmQgdGhlbiByZS10cmFpbmluZyBpdCB3aXRoIGEgZnJhY3Rpb24gKDwzJSkgb2YgdGhlIG9yaWdpbmFsIHRyYWluaW5nIGRhdGEgY2FuIGJlIGEgc3VpdGFibGUgYWx0ZXJuYXRpdmUgdG8gcmVwZWF0ZWQsIGZ1bGwgcmV0cmFpbmluZy4gVG8gdGhpcyBlbmQsIHdlIGRldmVsb3AgYSBzZXQgb2YgcHJhY3RpY2FsIGFuZCBlZmZlY3RpdmUgY29tcHJlc3Npb24gYmVzdCBwcmFjdGljZXMgZm9yIExMTXMgdGhhdCBjb21iaW5lIGRlcHRoLCB3aWR0aCwgYXR0ZW50aW9uIGFuZCBNTFAgcHJ1bmluZyB3aXRoIGtub3dsZWRnZSBkaXN0aWxsYXRpb24tYmFzZWQgcmV0cmFpbmluZzsgd2UgYXJyaXZlIGF0IHRoZXNlIGJlc3QgcHJhY3RpY2VzIHRocm91Z2ggYSBkZXRhaWxlZCBlbXBpcmljYWwgZXhwbG9yYXRpb24gb2YgcHJ1bmluZyBzdHJhdGVnaWVzIGZvciBlYWNoIGF4aXMsIG1ldGhvZHMgdG8gY29tYmluZSBheGVzLCBkaXN0aWxsYXRpb24gc3RyYXRlZ2llcywgYW5kIHNlYXJjaCB0ZWNobmlxdWVzIGZvciBhcnJpdmluZyBhdCBvcHRpbWFsIGNvbXByZXNzZWQgYXJjaGl0ZWN0dXJlcy4gV2UgdXNlIHRoaXMgZ3VpZGUgdG8gY29tcHJlc3MgdGhlIE5lbW90cm9uLTQgZmFtaWx5IG9mIExMTXMgYnkgYSBmYWN0b3Igb2YgMi00eCwgYW5kIGNvbXBhcmUgdGhlaXIgcGVyZm9ybWFuY2UgdG8gc2ltaWxhcmx5LXNpemVkIG1vZGVscyBvbiBhIHZhcmlldHkgb2YgbGFuZ3VhZ2UgbW9kZWxpbmcgdGFza3MuIERlcml2aW5nIDhCIGFuZCA0QiBtb2RlbHMgZnJvbSBhbiBhbHJlYWR5IHByZXRyYWluZWQgMTVCIG1vZGVsIHVzaW5nIG91ciBhcHByb2FjaCByZXF1aXJlcyB1cCB0byA0MHggZmV3ZXIgdHJhaW5pbmcgdG9rZW5zIHBlciBtb2RlbCBjb21wYXJlZCB0byB0cmFpbmluZyBmcm9tIHNjcmF0Y2g7IHRoaXMgcmVzdWx0cyBpbiBjb21wdXRlIGNvc3Qgc2F2aW5ncyBvZiAxLjh4IGZvciB0cmFpbmluZyB0aGUgZnVsbCBtb2RlbCBmYW1pbHkgKDE1QiwgOEIsIGFuZCA0QikuIE1pbml0cm9uIG1vZGVscyBleGhpYml0IHVwIHRvIGEgMTYlIGltcHJvdmVtZW50IGluIE1NTFUgc2NvcmVzIGNvbXBhcmVkIHRvIHRyYWluaW5nIGZyb20gc2NyYXRjaCwgcGVyZm9ybSBjb21wYXJhYmx5IHRvIG90aGVyIGNvbW11bml0eSBtb2RlbHMgc3VjaCBhcyBNaXN0cmFsIDdCLCBHZW1tYSA3QiBhbmQgTGxhbWEtMyA4QiwgYW5kIG91dHBlcmZvcm0gc3RhdGUtb2YtdGhlLWFydCBjb21wcmVzc2lvbiB0ZWNobmlxdWVzIGZyb20gdGhlIGxpdGVyYXR1cmUuIFdlIGhhdmUgb3Blbi1zb3VyY2VkIE1pbml0cm9uIG1vZGVsIHdlaWdodHMgb24gSHVnZ2luZ2ZhY2UsIHdpdGggY29ycmVzcG9uZGluZyBzdXBwbGVtZW50YXJ5IG1hdGVyaWFsIGluY2x1ZGluZyBleGFtcGxlIGNvZGUgYXZhaWxhYmxlIG9uIEdpdEh1Yi4iLCwsT3BlbiB3ZWlnaHRzICh1bnJlc3RyaWN0ZWQpLFVuaXRlZCBTdGF0ZXMgb2YgQW1lcmljYSxMbGFtYSAzLjEtOEIsLCw4LjAsLDIwMjUtMTEtMjggMTE6NTM6NDQrMDA6MDAsLCwsLCxJbmR1c3RyeSwsLCwsLCJUaGlzIG1vZGVsIGlzIHJlbGVhc2VkIHVuZGVyIHRoZSBOVklESUEgT3BlbiBNb2RlbCBMaWNlbnNlIEFncmVlbWVudC4KCiIiVGhpcyBtb2RlbCBpcyByZWFkeSBmb3IgY29tbWVyY2lhbCB1c2UuIiIKCmh0dHBzOi8vaHVnZ2luZ2ZhY2UuY28vbnZpZGlhL0xsYW1hLTMuMS1NaW5pdHJvbi00Qi1XaWR0aC1CYXNlIiwsLCwsLDYyOTcuNDg4NDY4MjQ3NDMsLCwsLCxZZXMKTWluaXRyb24gOEIsTGFuZ3VhZ2UsIkxhbmd1YWdlIG1vZGVsaW5nL2dlbmVyYXRpb24sQ2hhdCxRdWVzdGlvbiBhbnN3ZXJpbmciLE5WSURJQSwiU2F1cmF2IE11cmFsaWRoYXJhbiwgU2hhcmF0aCBUdXJ1dmVrZXJlIFNyZWVuaXZhcywgUmF2aXJhaiBKb3NoaSwgTWFyY2luIENob2Nob3dza2ksIE1vc3RvZmEgUGF0d2FyeSwgTW9oYW1tYWQgU2hvZXliaSwgQnJ5YW4gQ2F0YW56YXJvLCBKYW4gS2F1dHosIFBhdmxvIE1vbGNoYW5vdiIsMjAyNC0xMS0wNCxDb21wYWN0IExhbmd1YWdlIE1vZGVscyB2aWEgUHJ1bmluZyBhbmQgS25vd2xlZGdlIERpc3RpbGxhdGlvbixodHRwczovL2FyeGl2Lm9yZy9hYnMvMjQwNy4xNDY3OSwsLCw4MzAwMDAwMDAwLjAsIjguM0IgKHRhYmxlIDIpCgooaW5jbHVkaW5nICA2LjJCIG5vbi1lbWJlZGRpbmcgcGFyYW1ldGVycykKCk1pbml0cm9uLThCLUJhc2UgaXMgYSBsYXJnZSBsYW5ndWFnZSBtb2RlbCAoTExNKSBvYnRhaW5lZCBieSBwcnVuaW5nIE5lbW90cm9uLTQgMTVCOyBzcGVjaWZpY2FsbHksIHdlIHBydW5lIG1vZGVsIGVtYmVkZGluZyBzaXplLCBudW1iZXIgb2YgYXR0ZW50aW9uIGhlYWRzLCBhbmQgTUxQIGludGVybWVkaWF0ZSBkaW1lbnNpb24uCgpNaW5pdHJvbi04Qi1CYXNlIHVzZXMgYSBtb2RlbCBlbWJlZGRpbmcgc2l6ZSBvZiA0MDk2LCA0OCBhdHRlbnRpb24gaGVhZHMsIGFuZCBhbiBNTFAgaW50ZXJtZWRpYXRlIGRpbWVuc2lvbiBvZiAxNjM4NC4gSXQgYWxzbyB1c2VzIEdyb3VwZWQtUXVlcnkgQXR0ZW50aW9uIChHUUEpIGFuZCBSb3RhcnkgUG9zaXRpb24gRW1iZWRkaW5ncyAoUm9QRSkuIiwsLCw5NEIgdHJhaW5pbmcgdG9rZW5zICh0YWJsZSAyKSwsIkFsbCBleHBlcmltZW50cyB3ZXJlIHBlcmZvcm1lZCBvbiAxNsOXIE5WSURJQSBER1ggQTEwMCBub2RlcyAoOMOXIEExMDAgODBHQikgZm9yIHNob3J0CnR1cm5hcm91bmQgdGltZXMuIixOVklESUEgQTEwMCBTWE00IDgwIEdCLCxDb25maWRlbnQsIkxhcmdlIGxhbmd1YWdlIG1vZGVscyAoTExNcykgdGFyZ2V0aW5nIGRpZmZlcmVudCBkZXBsb3ltZW50IHNjYWxlcyBhbmQgc2l6ZXMgYXJlIGN1cnJlbnRseSBwcm9kdWNlZCBieSB0cmFpbmluZyBlYWNoIHZhcmlhbnQgZnJvbSBzY3JhdGNoOyB0aGlzIGlzIGV4dHJlbWVseSBjb21wdXRlLWludGVuc2l2ZS4gSW4gdGhpcyBwYXBlciwgd2UgaW52ZXN0aWdhdGUgaWYgcHJ1bmluZyBhbiBleGlzdGluZyBMTE0gYW5kIHRoZW4gcmUtdHJhaW5pbmcgaXQgd2l0aCBhIGZyYWN0aW9uICg8MyUpIG9mIHRoZSBvcmlnaW5hbCB0cmFpbmluZyBkYXRhIGNhbiBiZSBhIHN1aXRhYmxlIGFsdGVybmF0aXZlIHRvIHJlcGVhdGVkLCBmdWxsIHJldHJhaW5pbmcuIFRvIHRoaXMgZW5kLCB3ZSBkZXZlbG9wIGEgc2V0IG9mIHByYWN0aWNhbCBhbmQgZWZmZWN0aXZlIGNvbXByZXNzaW9uIGJlc3QgcHJhY3RpY2VzIGZvciBMTE1zIHRoYXQgY29tYmluZSBkZXB0aCwgd2lkdGgsIGF0dGVudGlvbiBhbmQgTUxQIHBydW5pbmcgd2l0aCBrbm93bGVkZ2UgZGlzdGlsbGF0aW9uLWJhc2VkIHJldHJhaW5pbmc7IHdlIGFycml2ZSBhdCB0aGVzZSBiZXN0IHByYWN0aWNlcyB0aHJvdWdoIGEgZGV0YWlsZWQgZW1waXJpY2FsIGV4cGxvcmF0aW9uIG9mIHBydW5pbmcgc3RyYXRlZ2llcyBmb3IgZWFjaCBheGlzLCBtZXRob2RzIHRvIGNvbWJpbmUgYXhlcywgZGlzdGlsbGF0aW9uIHN0cmF0ZWdpZXMsIGFuZCBzZWFyY2ggdGVjaG5pcXVlcyBmb3IgYXJyaXZpbmcgYXQgb3B0aW1hbCBjb21wcmVzc2VkIGFyY2hpdGVjdHVyZXMuIFdlIHVzZSB0aGlzIGd1aWRlIHRvIGNvbXByZXNzIHRoZSBOZW1vdHJvbi00IGZhbWlseSBvZiBMTE1zIGJ5IGEgZmFjdG9yIG9mIDItNHgsIGFuZCBjb21wYXJlIHRoZWlyIHBlcmZvcm1hbmNlIHRvIHNpbWlsYXJseS1zaXplZCBtb2RlbHMgb24gYSB2YXJpZXR5IG9mIGxhbmd1YWdlIG1vZGVsaW5nIHRhc2tzLiBEZXJpdmluZyA4QiBhbmQgNEIgbW9kZWxzIGZyb20gYW4gYWxyZWFkeSBwcmV0cmFpbmVkIDE1QiBtb2RlbCB1c2luZyBvdXIgYXBwcm9hY2ggcmVxdWlyZXMgdXAgdG8gNDB4IGZld2VyIHRyYWluaW5nIHRva2VucyBwZXIgbW9kZWwgY29tcGFyZWQgdG8gdHJhaW5pbmcgZnJvbSBzY3JhdGNoOyB0aGlzIHJlc3VsdHMgaW4gY29tcHV0ZSBjb3N0IHNhdmluZ3Mgb2YgMS44eCBmb3IgdHJhaW5pbmcgdGhlIGZ1bGwgbW9kZWwgZmFtaWx5ICgxNUIsIDhCLCBhbmQgNEIpLiBNaW5pdHJvbiBtb2RlbHMgZXhoaWJpdCB1cCB0byBhIDE2JSBpbXByb3ZlbWVudCBpbiBNTUxVIHNjb3JlcyBjb21wYXJlZCB0byB0cmFpbmluZyBmcm9tIHNjcmF0Y2gsIHBlcmZvcm0gY29tcGFyYWJseSB0byBvdGhlciBjb21tdW5pdHkgbW9kZWxzIHN1Y2ggYXMgTWlzdHJhbCA3QiwgR2VtbWEgN0IgYW5kIExsYW1hLTMgOEIsIGFuZCBvdXRwZXJmb3JtIHN0YXRlLW9mLXRoZS1hcnQgY29tcHJlc3Npb24gdGVjaG5pcXVlcyBmcm9tIHRoZSBsaXRlcmF0dXJlLiBXZSBoYXZlIG9wZW4tc291cmNlZCBNaW5pdHJvbiBtb2RlbCB3ZWlnaHRzIG9uIEh1Z2dpbmdmYWNlLCB3aXRoIGNvcnJlc3BvbmRpbmcgc3VwcGxlbWVudGFyeSBtYXRlcmlhbCBpbmNsdWRpbmcgZXhhbXBsZSBjb2RlIGF2YWlsYWJsZSBvbiBHaXRIdWIuIiwsLE9wZW4gd2VpZ2h0cyAobm9uLWNvbW1lcmNpYWwpLFVuaXRlZCBTdGF0ZXMgb2YgQW1lcmljYSxOZW1vdHJvbi00IDE1Qiw0LjY4MTJlKzIxLDYqODMwMDAwMDAwMC4wMCo5NCoxMF45ID0gNC42ODEyZSsyMSw4LjAsLDIwMjUtMTEtMjggMTE6NTM6NDQrMDA6MDAsLCwsLCxJbmR1c3RyeSwsLCwsLCJUaGlzIG1vZGVsIGlzIGZvciByZXNlYXJjaCBhbmQgZGV2ZWxvcG1lbnQgb25seS4KCmh0dHBzOi8vaHVnZ2luZ2ZhY2UuY28vbnZpZGlhL01pbml0cm9uLThCLUJhc2UiLCwsLCwsNjI5Ny40ODg0NjgyNDc0MyxPcGVyYXRpb24gY291bnRpbmcsLCwsLFllcwpNaW5pdHJvbiA0QixMYW5ndWFnZSwiTGFuZ3VhZ2UgbW9kZWxpbmcvZ2VuZXJhdGlvbixDaGF0LFF1ZXN0aW9uIGFuc3dlcmluZyIsTlZJRElBLCJTYXVyYXYgTXVyYWxpZGhhcmFuLCBTaGFyYXRoIFR1cnV2ZWtlcmUgU3JlZW5pdmFzLCBSYXZpcmFqIEpvc2hpLCBNYXJjaW4gQ2hvY2hvd3NraSwgTW9zdG9mYSBQYXR3YXJ5LCBNb2hhbW1hZCBTaG9leWJpLCBCcnlhbiBDYXRhbnphcm8sIEphbiBLYXV0eiwgUGF2bG8gTW9sY2hhbm92IiwyMDI0LTExLTA0LENvbXBhY3QgTGFuZ3VhZ2UgTW9kZWxzIHZpYSBQcnVuaW5nIGFuZCBLbm93bGVkZ2UgRGlzdGlsbGF0aW9uLGh0dHBzOi8vYXJ4aXYub3JnL2Ficy8yNDA3LjE0Njc5LCwsLDQyMDAwMDAwMDAuMCwiIDQuMkIgKHRhYmxlIDQpCgppbmNsdWRpbmcgMi42QiBub24tZW1iZWRkaW5nIHBhcmFtZXRlcnMKCiIiTWluaXRyb24tNEItQmFzZSB1c2VzIGEgbW9kZWwgZW1iZWRkaW5nIHNpemUgb2YgMzA3MiwgMzIgYXR0ZW50aW9uIGhlYWRzLCBhbmQgYW4gTUxQIGludGVybWVkaWF0ZSBkaW1lbnNpb24gb2YgOTIxNi4gSXQgYWxzbyB1c2VzIEdyb3VwZWQtUXVlcnkgQXR0ZW50aW9uIChHUUEpIGFuZCBSb3RhcnkgUG9zaXRpb24gRW1iZWRkaW5ncyAoUm9QRSkuIiIiLCwsLDk0QiB0cmFpbmluZyB0b2tlbnMgKHRhYmxlIDMpLCwiQWxsIGV4cGVyaW1lbnRzIHdlcmUgcGVyZm9ybWVkIG9uIDE2w5cgTlZJRElBIERHWCBBMTAwIG5vZGVzICg4w5cgQTEwMCA4MEdCKSBmb3Igc2hvcnQKdHVybmFyb3VuZCB0aW1lcy4iLE5WSURJQSBBMTAwIFNYTTQgODAgR0IsLENvbmZpZGVudCwiTGFyZ2UgbGFuZ3VhZ2UgbW9kZWxzIChMTE1zKSB0YXJnZXRpbmcgZGlmZmVyZW50IGRlcGxveW1lbnQgc2NhbGVzIGFuZCBzaXplcyBhcmUgY3VycmVudGx5IHByb2R1Y2VkIGJ5IHRyYWluaW5nIGVhY2ggdmFyaWFudCBmcm9tIHNjcmF0Y2g7IHRoaXMgaXMgZXh0cmVtZWx5IGNvbXB1dGUtaW50ZW5zaXZlLiBJbiB0aGlzIHBhcGVyLCB3ZSBpbnZlc3RpZ2F0ZSBpZiBwcnVuaW5nIGFuIGV4aXN0aW5nIExMTSBhbmQgdGhlbiByZS10cmFpbmluZyBpdCB3aXRoIGEgZnJhY3Rpb24gKDwzJSkgb2YgdGhlIG9yaWdpbmFsIHRyYWluaW5nIGRhdGEgY2FuIGJlIGEgc3VpdGFibGUgYWx0ZXJuYXRpdmUgdG8gcmVwZWF0ZWQsIGZ1bGwgcmV0cmFpbmluZy4gVG8gdGhpcyBlbmQsIHdlIGRldmVsb3AgYSBzZXQgb2YgcHJhY3RpY2FsIGFuZCBlZmZlY3RpdmUgY29tcHJlc3Npb24gYmVzdCBwcmFjdGljZXMgZm9yIExMTXMgdGhhdCBjb21iaW5lIGRlcHRoLCB3aWR0aCwgYXR0ZW50aW9uIGFuZCBNTFAgcHJ1bmluZyB3aXRoIGtub3dsZWRnZSBkaXN0aWxsYXRpb24tYmFzZWQgcmV0cmFpbmluZzsgd2UgYXJyaXZlIGF0IHRoZXNlIGJlc3QgcHJhY3RpY2VzIHRocm91Z2ggYSBkZXRhaWxlZCBlbXBpcmljYWwgZXhwbG9yYXRpb24gb2YgcHJ1bmluZyBzdHJhdGVnaWVzIGZvciBlYWNoIGF4aXMsIG1ldGhvZHMgdG8gY29tYmluZSBheGVzLCBkaXN0aWxsYXRpb24gc3RyYXRlZ2llcywgYW5kIHNlYXJjaCB0ZWNobmlxdWVzIGZvciBhcnJpdmluZyBhdCBvcHRpbWFsIGNvbXByZXNzZWQgYXJjaGl0ZWN0dXJlcy4gV2UgdXNlIHRoaXMgZ3VpZGUgdG8gY29tcHJlc3MgdGhlIE5lbW90cm9uLTQgZmFtaWx5IG9mIExMTXMgYnkgYSBmYWN0b3Igb2YgMi00eCwgYW5kIGNvbXBhcmUgdGhlaXIgcGVyZm9ybWFuY2UgdG8gc2ltaWxhcmx5LXNpemVkIG1vZGVscyBvbiBhIHZhcmlldHkgb2YgbGFuZ3VhZ2UgbW9kZWxpbmcgdGFza3MuIERlcml2aW5nIDhCIGFuZCA0QiBtb2RlbHMgZnJvbSBhbiBhbHJlYWR5IHByZXRyYWluZWQgMTVCIG1vZGVsIHVzaW5nIG91ciBhcHByb2FjaCByZXF1aXJlcyB1cCB0byA0MHggZmV3ZXIgdHJhaW5pbmcgdG9rZW5zIHBlciBtb2RlbCBjb21wYXJlZCB0byB0cmFpbmluZyBmcm9tIHNjcmF0Y2g7IHRoaXMgcmVzdWx0cyBpbiBjb21wdXRlIGNvc3Qgc2F2aW5ncyBvZiAxLjh4IGZvciB0cmFpbmluZyB0aGUgZnVsbCBtb2RlbCBmYW1pbHkgKDE1QiwgOEIsIGFuZCA0QikuIE1pbml0cm9uIG1vZGVscyBleGhpYml0IHVwIHRvIGEgMTYlIGltcHJvdmVtZW50IGluIE1NTFUgc2NvcmVzIGNvbXBhcmVkIHRvIHRyYWluaW5nIGZyb20gc2NyYXRjaCwgcGVyZm9ybSBjb21wYXJhYmx5IHRvIG90aGVyIGNvbW11bml0eSBtb2RlbHMgc3VjaCBhcyBNaXN0cmFsIDdCLCBHZW1tYSA3QiBhbmQgTGxhbWEtMyA4QiwgYW5kIG91dHBlcmZvcm0gc3RhdGUtb2YtdGhlLWFydCBjb21wcmVzc2lvbiB0ZWNobmlxdWVzIGZyb20gdGhlIGxpdGVyYXR1cmUuIFdlIGhhdmUgb3Blbi1zb3VyY2VkIE1pbml0cm9uIG1vZGVsIHdlaWdodHMgb24gSHVnZ2luZ2ZhY2UsIHdpdGggY29ycmVzcG9uZGluZyBzdXBwbGVtZW50YXJ5IG1hdGVyaWFsIGluY2x1ZGluZyBleGFtcGxlIGNvZGUgYXZhaWxhYmxlIG9uIEdpdEh1Yi4iLCwsT3BlbiB3ZWlnaHRzIChub24tY29tbWVyY2lhbCksVW5pdGVkIFN0YXRlcyBvZiBBbWVyaWNhLE5lbW90cm9uLTQgMTVCLDIuMzY4OGUrMjEsNio0MjAwMDAwMDAwLjAwKjk0KjEwXjkgPSAyLjM2ODhlKzIxLDguMCwsMjAyNS0xMS0yOCAxMTo1Mzo0NCswMDowMCwsLCwsLEluZHVzdHJ5LCwsLCwsIiIiVGhpcyBtb2RlbCBpcyBmb3IgcmVzZWFyY2ggYW5kIGRldmVsb3BtZW50IG9ubHkuIiIKCmh0dHBzOi8vaHVnZ2luZ2ZhY2UuY28vbnZpZGlhL01pbml0cm9uLTRCLUJhc2UiLCwsLCwsNjI5Ny40ODg0NjgyNDc0MyxPcGVyYXRpb24gY291bnRpbmcsLCwsLFllcwpLd29vVmEsVmlzaW9uLCJEYXRhIGFuYWx5dGljcyxNaXNjZWxsYW5lb3VzIGltYWdlIGFuYWx5c2lzIixIYXJiaW4gSW5zdGl0dXRlIG9mIFRlY2hub2xvZ3ksLDIwMjQtMTEtMDIsIkhJVC1Ld29vCi8KS3dvb1ZhCiIsaHR0cHM6Ly9naXRodWIuY29tL0hJVC1Ld29vL0t3b29WYSwsLCw4MDAwMDAwMDAwLjAsLCwsLCwsLCwsQ29uZmlkZW50LCJLd29vVmEgaXMgYW4gYXJ0aWZpY2lhbCBpbnRlbGxpZ2VuY2UgbXVsdGltb2RhbCBtb2RlbCBmb2N1c2luZyBvbiB0aGUgYWdyaWN1bHR1cmFsIGZpZWxkLCBpbnRlZ3JhdGluZyBhZHZhbmNlZCB0ZWNobm9sb2dpZXMgb2YgaW1hZ2UgdW5kZXJzdGFuZGluZyBhbmQgY29nbml0aXZlIHJlYXNvbmluZy4gQmFzZWQgb24gdGhlIE1pbmlDUE0tViAyLjYgbW9kZWwsIEt3b29WYSBkZWVwbHkgb3B0aW1pemVzIHRoZSBleGNsdXNpdmUgY2FwYWJpbGl0aWVzIGZvciBhZ3JpY3VsdHVyYWwgc2NlbmFyaW9zLiBJdCBpcyB0aGUgZmlyc3Qgc3VjY2Vzc2Z1bGx5IHJlZ2lzdGVyZWQgYWdyaWN1bHR1cmFsIG1vZGVsIGluIENoaW5hICwgbWFya2luZyBhbiBpbXBvcnRhbnQgYnJlYWt0aHJvdWdoIGluIHRoZSBmaWVsZCBvZiBzbWFydCBhZ3JpY3VsdHVyZS4iLCwsQVBJIGFjY2VzcyxDaGluYSxNaW5pQ1BNLVYgMi42LCwsLCwyMDI1LTExLTI4IDExOjUzOjQ0KzAwOjAwLCwsLCwsQWNhZGVtaWEsLCwsLCwsLCwsLCwsLCwsLCxObwpLd29vTGEsTGFuZ3VhZ2UsIkNoYXQsUXVlc3Rpb24gYW5zd2VyaW5nIixIYXJiaW4gSW5zdGl0dXRlIG9mIFRlY2hub2xvZ3ksLDIwMjQtMTEtMDIsIkhJVC1Ld29vCi8KSW4gTGEiLGh0dHBzOi8vZ2l0aHViLmNvbS9ISVQtS3dvby9Ld29vTGEsLCwsMTQwMDAwMDAwMDAuMCwsLCwsLCwsLCxDb25maWRlbnQsIkt3b29MYSwgdGhlIGFncmljdWx0dXJhbCBxdWVzdGlvbi1hbmQtYW5zd2VyIG1vZGVsLCBpbnRlZ3JhdGVzIGtub3dsZWRnZSBxdWVzdGlvbi1hbmQtYW5zd2VyLCBhZ3JpY3VsdHVyYWwgZGVjaXNpb24tbWFraW5nIGd1aWRhbmNlLCBtdWx0aS1yb3VuZCBkaWFsb2d1ZSwgb25saW5lIHNlYXJjaCBhbmQgb3RoZXIgZnVuY3Rpb25zLiBJdCBpcyBjb21taXR0ZWQgdG8gcHJvdmlkaW5nIGFjY3VyYXRlLCByZWxpYWJsZSwgaW5mb3JtYXRpb24tcmljaCwgY29uc2lzdGVudCB3aXRoIGFncmljdWx0dXJhbCBiZW5jaG1hcmtzLCBhbmQgYWN0aW9uYWJsZSBkZWNpc2lvbi1tYWtpbmcgZ3VpZGFuY2UgZm9yIHJlYWwgYWdyaWN1bHR1cmFsIHNjZW5hcmlvcyBzdWNoIGFzIHJlY29tbWVuZGF0aW9uIG9mIGZpZWxkIGNyb3AgdmFyaWV0aWVzLCBmdWxsLXByb2Nlc3MgcGxhbnRpbmcgbWFuYWdlbWVudCwgZGlhZ25vc2lzIGFuZCBwcmV2ZW50aW9uIG9mIHBlc3RzIGFuZCBkaXNlYXNlcywgZXRjLiIsLCxBUEkgYWNjZXNzLENoaW5hLFF3ZW4xLjUtMTRCLCwsLCwyMDI1LTExLTI4IDExOjUzOjQ0KzAwOjAwLCwsLCwsQWNhZGVtaWEsLCwsLCwsLCwsLCwsLCwsLCxObwpLd29vR3IsLCxIYXJiaW4gSW5zdGl0dXRlIG9mIFRlY2hub2xvZ3ksLDIwMjQtMTEtMDIsIkhJVC1Ld29vCi8KS3dvb0dyCiIsaHR0cHM6Ly9naXRodWIuY29tL0hJVC1Ld29vL0t3b29HciwsLCwsLCwsLCwsLCwsVW5rbm93biwiS3dvb0dyIGlzIHRoZSBmaXJzdCBtdWx0aS10eXBlLCBwYW4tdmFyaWV0eSwgYW5kIGNyb3NzLXJlZ2lvbmFsIGFncmljdWx0dXJhbCBjcm9wIGdyb3d0aCBtb2RlbCBpbiBDaGluYSwgY292ZXJpbmcgMjIgY2F0ZWdvcmllcyBhbmQgOTUgY3JvcHMgc3VjaCBhcyByaWNlLCBjb3JuLCBzb3liZWFucywgYW5kIHdoZWF0LCBjb3ZlcmluZyBhIHZhcmlldHkgb2YgY29tbW9uIHBsYW50aW5nIGFyZWFzIGluIE5vcnRoZWFzdCBDaGluYS4gQnkgcmVmZXJyaW5nIHRvIHRoZSBhbmFseXNpcyBvZiBhZ3JpY3VsdHVyYWwgZGF0YSBzb3VyY2VzIHN1Y2ggYXMgY3JvcCBzaW11bGF0b3JzLCBhZ3Jvbm9teSBqb3VybmFscywgYW5kIG5hdGlvbmFsIHBsYW50aW5nIHNwZWNpZmljYXRpb25zLCBncm93dGggZGF0YSBvZiAxMDAgbWlsbGlvbiBncm93dGggY3ljbGVzIG9mIHZhcmlvdXMgY3JvcHMgd2VyZSBjb2xsZWN0ZWQgLCBpbmNsdWRpbmc6IGxlYWYgYXJlYSBpbmRleCwgdG90YWwgeWllbGQsIHRvdGFsIGxlYWYgZHJ5IHdlaWdodCwgdG90YWwgd2VpZ2h0IG9mIHN0ZW1zIGFuZCBsZWF2ZXMsIG5pdHJvZ2VuLCBwaG9zcGhvcnVzLCBhbmQgcG90YXNzaXVtIHJlcXVpcmVtZW50cywgbml0cm9nZW4sIHBob3NwaG9ydXMsIGFuZCBwb3Rhc3NpdW0gY29udGVudCBpbiBvcmdhbnMsIGFuZCBvdGhlciAxNjAtZGltZW5zaW9uYWwgY3JvcCBncm93dGggaW5kaWNhdG9ycy4iLCwsQVBJIGFjY2VzcyxDaGluYSwsLCwsLDIwMjUtMTEtMjggMTE6NTM6NDQrMDA6MDAsLCwsLCxBY2FkZW1pYSwsLCwsLCwsLCwsLCwsLCwsLE5vCkZ2Rm9sZCxCaW9sb2d5LFByb3RlaW4gZm9sZGluZyBwcmVkaWN0aW9uLEplb25idWsgTmF0aW9uYWwgVW5pdmVyc2l0eSwiUGFzYW5nIFNoZXJwYSwgS2lsIFRvIENob25nLCBIaWxhbCBUYXlhcmEiLDIwMjQtMTEtMDEsRnZGb2xkOiBBIG1vZGVsIHRvIHByZWRpY3QgYW50aWJvZHkgRnYgc3RydWN0dXJlIHVzaW5nIHByb3RlaW4gbGFuZ3VhZ2UgbW9kZWwgd2l0aCByZXNpZHVhbCBuZXR3b3JrIGFuZCBSb3NldHRhIG1pbmltaXphdGlvbixodHRwczovL3d3dy5zY2llbmNlZGlyZWN0LmNvbS9zY2llbmNlL2FydGljbGUvcGlpL1MwMDEwNDgyNTI0MDEyMTM3LCwsLDkyMDk3ODguMCwiIiJJbiB0b3RhbCwgdGhlIG1vZGVsIGNvbnRhaW5zIGFib3V0IDksMjA5LDc4OCB0cmFpbmFibGUgcGFyYW1ldGVycy4iIiIsLCIiIlRoZSB0cmFpbmluZyB3YXMgcGVyZm9ybWVkIG9uIGFuIE5WSURJQSBBMTAwIDgwIEdCIFBDSWUgR1BVIHdpdGggNDAgQ1BVIGNvcmVzIGFuZCA3NTQgR0IgUkFNIGNhcGFjaXR5LiBbLi4uXSBUaGUgbW9kZWwgd2FzIHRyYWluZWQKb24gYSBub25yZWR1bmRhbnQgc2V0IG9mIDIyNTMgRnYgc3RydWN0dXJlcyBmcm9tIHRoZSBTdHJ1Y3R1cmFsCkFudGlib2R5IERhdGFiYXNlIChTQWJEYWIpIFsxNCwxNV0gYXQgOTklIHNlcXVlbmNlIGlkZW50aXR5LiIiIiwsLCwsTlZJRElBIEExMDAgUENJZSwsQ29uZmlkZW50LCJUaGUgaW1tdW5lIHN5c3RlbSBkZXBlbmRzIG9uIGFudGlib2RpZXMgKEFicykgdG8gcmVjb2duaXplIGFuZCBhdHRhY2ggdG8gYSB3aWRlIHJhbmdlIG9mIGFudGlnZW5zLCBwbGF5aW5nIGEgcGl2b3RhbCByb2xlIGluIGltbXVuaXR5LiBUaGUgcHJlY2lzZSBwcmVkaWN0aW9uIG9mIHRoZSB2YXJpYWJsZSBmcmFnbWVudCAoRnYpIHJlZ2lvbiBvZiBhbnRpYm9kaWVzIGlzIHZpdGFsIGZvciB0aGUgcHJvZ3Jlc3Mgb2YgdGhlcmFwZXV0aWMgYW5kIGNvbW1lcmNpYWwgYXBwbGljYXRpb25zLCBwYXJ0aWN1bGFybHkgaW4gdGhlIHRyZWF0bWVudCBvZiBkaXNlYXNlcyBzdWNoIGFzIGNhbmNlci4gQWx0aG91Z2ggZGVlcCBsZWFybmluZyBtb2RlbHMgZXhpc3QgZm9yIGFjY3VyYXRlIGFudGlib2R5IHN0cnVjdHVyZSBwcmVkaWN0aW9uLCBjaGFsbGVuZ2VzIHBlcnNpc3QsIHBhcnRpY3VsYXJseSBpbiBtb2RlbGluZyBjb21wbGVtZW50YXJpdHktZGV0ZXJtaW5pbmcgcmVnaW9ucyAoQ0RScykgYW5kIHRoZSBvdmVyYWxsIGFudGlib2R5IEZ2IHN0cnVjdHVyZXMuIEludHJvZHVjaW5nIHRoZSBGdkZvbGQgbW9kZWwsIGEgZGVlcCBsZWFybmluZyBhcHByb2FjaCBoYXJuZXNzaW5nIHRoZSBjYXBhYmlsaXRpZXMgb2YgdGhlIFByb3RUNS1YTC1VbmlSZWY1MCBwcm90ZWluIGxhbmd1YWdlIG1vZGVsIHdoaWNoIGlzIGNhcGFibGUgb2YgcHJlZGljdGluZyBhY2N1cmF0ZSBhbnRpYm9keSBGdiBzdHJ1Y3R1cmUuIFRocm91Z2ggZXZhbHVhdGlvbnMgb24gdmFyaW91cyBiZW5jaG1hcmtzLCBvdXIgbW9kZWwgb3V0cGVyZm9ybXMgZXhpc3RpbmcgbW9kZWxzLCBkZW1vbnN0cmF0aW5nIHN1cGVyaW9yIGFjY3VyYWN5IGJ5IGFjaGlldmluZyBsb3dlciBSb290IE1lYW4gU3F1YXJlIERldmlhdGlvbiAoUk1TRCkgaW4gYWxtb3N0IGFsbCBsb29wcyBhbmQgT3JpZW50YXRpb25hbCBDb29yZGluYXRlIERpc3RhbmNlIChPQ0QpIHZhbHVlcyBpbiB0aGUgUm9zZXR0</x:v>
      </x:c>
    </x:row>
    <x:row r="73" ht="18" customHeight="1">
      <x:c r="A73" s="17" t="n">
        <x:v>68</x:v>
      </x:c>
      <x:c r="B73" s="17" t="n">
        <x:v>310</x:v>
      </x:c>
      <x:c r="C73" s="160" t="str">
        <x:v>YUFudGlib2R5IGJlbmNobWFyaywgVGhlcmFwZXV0aWMgYmVuY2htYXJrIGFuZCBJZ0ZvbGQgYmVuY2htYXJrIGNvbXBhcmVkIHRvIHRoZSBwcmV2aW91cyB0b3AtcGVyZm9ybWluZyBtb2RlbC4iLCwsT3BlbiB3ZWlnaHRzICh1bnJlc3RyaWN0ZWQpLEtvcmVhIChSZXB1YmxpYyBvZiksLCwsMS4wLCwyMDI1LTExLTI4IDExOjUzOjQ0KzAwOjAwLCwsLCwsQWNhZGVtaWEsLCwsLCwsLCwsLCwzMjQuNDExNTMxODgzMzExMTcsLCwsLCxZZXMKVW5pLU1lZCwsLCJUc2luZ2h1YSBVbml2ZXJzaXR5LEJlaWppbmcgVW5pdmVyc2l0eSBvZiBQb3N0cyBhbmQgVGVsZWNvbW11bmljYXRpb25zIiwiWHVuIFpodSwgWWluZyBIdSwgRmFuYmluIE1vLCBNaWFvIExpLCBKaSBXdSIsMjAyNC0xMS0wMSwiVW5pLU1lZDogQSBVbmlmaWVkIE1lZGljYWwgR2VuZXJhbGlzdCBGb3VuZGF0aW9uCk1vZGVsIEZvciBNdWx0aS1UYXNrIExlYXJuaW5nIFZpYSBDb25uZWN0b3ItTW9FIixodHRwczovL2FyeGl2Lm9yZy9wZGYvMjQwOS4xNzUwOCwyMy4wLCwsODgwMDAwMDAwMC4wLDdCIChMTGFtYSkgKyAxODQzMDAwMDAwIChWaVQpID0gOC44QiwxLjQyNWUrMjMsIkZpbmV0dW5lOiAxMCo2MCo2MCozMTIwMDAwMDAwMDAwMDAqMC41PTUuNjE2ZSsxOAoKQmFzZSBtb2RlbHM6IDguNGUrMjIsIDUuODVlKzIyClRvdGFsOiAxLjQyNTA1NjJlKzIzIiwsLDEwLjAsLE5WSURJQSBBODAwIFNYTSwsTGlrZWx5LCJXZSBwcmVzZW50IFVuaS1NZWQsIGFuIG9wZW4tc291cmNlIG1lZGljYWwgZ2VuZXJhbGlzdCBmb3VuZGF0aW9uIG1vZGVsIHdpdGggYSB1bmlmaWVkCmludGVyZmFjZSBhbmQgc2hhcmVkIHBhcmFtZXRlcnMsIHdoaWNoIGNhbiBwZXJmb3JtIHNpeCBkaWZmZXJlbnQgbWVkaWNhbCB0YXNrcyBpbmNsdWRpbmcKcXVlc3Rpb24gYW5zd2VyaW5nLCB2aXN1YWwgcXVlc3Rpb24gYW5zd2VyaW5nLCByZXBvcnQgZ2VuZXJhdGlvbiwgcmVmZXJyaW5nIGV4cHJlc3Npb24KY29tcHJlaGVuc2lvbiwgcmVmZXJyaW5nIGV4cHJlc3Npb24gZ2VuZXJhdGlvbiBhbmQgaW1hZ2UgY2xhc3NpZmljYXRpb24uIiwsLFVucmVsZWFzZWQsIkNoaW5hLENoaW5hIiwiTGxhbWEgMi03QixWaVQtRy8xNCIsNS42MTZlKzE4LCwxLjAsLDIwMjYtMDUtMjUgMTI6MzM6NTQrMDA6MDAsLCwsLCwiQWNhZGVtaWEsQWNhZGVtaWEiLCwsLCxPcGVuIChyZXN0cmljdGVkIHVzZSksImh0dHBzOi8vZ2l0aHViLmNvbS9NU0lJUC9VbmktTWVkIAoodW5kZWZpbmVkIGxpY2Vuc2UpCgpJIGhhdmVuJ3QgZm91bmQgcmVsZWFzZWQgcHJlLXRyYWluZWQgd2VpZ2h0cyIsVHJ1ZSwsLCwsNDMyLjU0ODcwOTE3Nzc0ODI2LCwsLCwsTm8KU2ltUE8sTGFuZ3VhZ2UsIkxhbmd1YWdlIG1vZGVsaW5nL2dlbmVyYXRpb24sUXVlc3Rpb24gYW5zd2VyaW5nIiwiUHJpbmNldG9uIFVuaXZlcnNpdHksVW5pdmVyc2l0eSBvZiBWaXJnaW5pYSIsIll1IE1lbmcsIE1lbmd6aG91IFhpYSwgRGFucWkgQ2hlbiIsMjAyNC0xMS0wMSxTaW1QTzogU2ltcGxlIFByZWZlcmVuY2UgT3B0aW1pemF0aW9uIHdpdGggYSBSZWZlcmVuY2UtRnJlZSBSZXdhcmQsaHR0cHM6Ly9hcnhpdi5vcmcvYWJzLzI0MDUuMTQ3MzQsLCwsOTAwMDAwMDAwMC4wLCwsLCwsMS43LCIiIkZpbmUtdHVuaW5nIHRoZSBnb29nbGUvZ2VtbWEtMi05Yi1pdCBvbiBwcmluY2V0b24tbmxwL2dlbW1hMi11bHRyYWZlZWRiYWNrLWFybW9ybSB0YWtlcyBhcm91bmQgMTAwIG1pbnMgdG8gZmluaXNoIG9uIDh4SDEwMCBHUFVzLiIiIixOVklESUEgSDEwMCBTWE01IDgwR0IsLENvbmZpZGVudCwiRGlyZWN0IFByZWZlcmVuY2UgT3B0aW1pemF0aW9uIChEUE8pIGlzIGEgd2lkZWx5IHVzZWQgb2ZmbGluZSBwcmVmZXJlbmNlIG9wdGltaXphdGlvbiBhbGdvcml0aG0gdGhhdCByZXBhcmFtZXRlcml6ZXMgcmV3YXJkIGZ1bmN0aW9ucyBpbiByZWluZm9yY2VtZW50IGxlYXJuaW5nIGZyb20gaHVtYW4gZmVlZGJhY2sgKFJMSEYpIHRvIGVuaGFuY2Ugc2ltcGxpY2l0eSBhbmQgdHJhaW5pbmcgc3RhYmlsaXR5LiBJbiB0aGlzIHdvcmssIHdlIHByb3Bvc2UgU2ltUE8sIGEgc2ltcGxlciB5ZXQgbW9yZSBlZmZlY3RpdmUgYXBwcm9hY2guIFRoZSBlZmZlY3RpdmVuZXNzIG9mIFNpbVBPIGlzIGF0dHJpYnV0ZWQgdG8gYSBrZXkgZGVzaWduOiB1c2luZyB0aGUgYXZlcmFnZSBsb2cgcHJvYmFiaWxpdHkgb2YgYSBzZXF1ZW5jZSBhcyB0aGUgaW1wbGljaXQgcmV3YXJkLiBUaGlzIHJld2FyZCBmb3JtdWxhdGlvbiBiZXR0ZXIgYWxpZ25zIHdpdGggbW9kZWwgZ2VuZXJhdGlvbiBhbmQgZWxpbWluYXRlcyB0aGUgbmVlZCBmb3IgYSByZWZlcmVuY2UgbW9kZWwsIG1ha2luZyBpdCBtb3JlIGNvbXB1dGUgYW5kIG1lbW9yeSBlZmZpY2llbnQuIEFkZGl0aW9uYWxseSwgd2UgaW50cm9kdWNlIGEgdGFyZ2V0IHJld2FyZCBtYXJnaW4gdG8gdGhlIEJyYWRsZXktVGVycnkgb2JqZWN0aXZlIHRvIGVuY291cmFnZSBhIGxhcmdlciBtYXJnaW4gYmV0d2VlbiB0aGUgd2lubmluZyBhbmQgbG9zaW5nIHJlc3BvbnNlcywgZnVydGhlciBpbXByb3ZpbmcgdGhlIGFsZ29yaXRobSdzIHBlcmZvcm1hbmNlLiBXZSBjb21wYXJlIFNpbVBPIHRvIERQTyBhbmQgaXRzIGxhdGVzdCB2YXJpYW50cyBhY3Jvc3MgdmFyaW91cyBzdGF0ZS1vZi10aGUtYXJ0IHRyYWluaW5nIHNldHVwcywgaW5jbHVkaW5nIGJvdGggYmFzZSBhbmQgaW5zdHJ1Y3Rpb24tdHVuZWQgbW9kZWxzIHN1Y2ggYXMgTWlzdHJhbCwgTGxhbWEgMywgYW5kIEdlbW1hIDIuIFdlIGV2YWx1YXRlIG9uIGV4dGVuc2l2ZSBjaGF0LWJhc2VkIGV2YWx1YXRpb24gYmVuY2htYXJrcywgaW5jbHVkaW5nIEFscGFjYUV2YWwgMiwgTVQtQmVuY2gsIGFuZCBBcmVuYS1IYXJkLiBPdXIgcmVzdWx0cyBkZW1vbnN0cmF0ZSB0aGF0IFNpbVBPIGNvbnNpc3RlbnRseSBhbmQgc2lnbmlmaWNhbnRseSBvdXRwZXJmb3JtcyBleGlzdGluZyBhcHByb2FjaGVzIHdpdGhvdXQgc3Vic3RhbnRpYWxseSBpbmNyZWFzaW5nIHJlc3BvbnNlIGxlbmd0aC4gU3BlY2lmaWNhbGx5LCBTaW1QTyBvdXRwZXJmb3JtcyBEUE8gYnkgdXAgdG8gNi40IHBvaW50cyBvbiBBbHBhY2FFdmFsIDIgYW5kIGJ5IHVwIHRvIDcuNSBwb2ludHMgb24gQXJlbmEtSGFyZC4gT3VyIHRvcC1wZXJmb3JtaW5nIG1vZGVsLCBidWlsdCBvbiBHZW1tYS0yLTlCLWl0LCBhY2hpZXZlcyBhIDcyLjQlIGxlbmd0aC1jb250cm9sbGVkIHdpbiByYXRlIG9uIEFscGFjYUV2YWwgMiwgYSA1OS4xJSB3aW4gcmF0ZSBvbiBBcmVuYS1IYXJkLCBhbmQgcmFua3MgMXN0IG9uIENoYXRib3QgQXJlbmEgYW1vbmcgPDEwQiBtb2RlbHMgd2l0aCByZWFsIHVzZXIgdm90ZXMuIiwxLjAsLE9wZW4gd2VpZ2h0cyAocmVzdHJpY3RlZCB1c2UpLCJVbml0ZWQgU3RhdGVzIG9mIEFtZXJpY2EsVW5pdGVkIFN0YXRlcyBvZiBBbWVyaWNhIixHZW1tYSAyIDlCLDEuNDI0ODhlKzE5LDk4OTUwMDAwMDAwMDAwMCo4KjEwMCo2MCowLjMgPSAxLjQyNDg4ZSsxOSw4LjAsLDIwMjUtMTEtMjggMTE6NTM6NDQrMDA6MDAsLCwsLCwiQWNhZGVtaWEsQWNhZGVtaWEiLCwsLCxPcGVuIHNvdXJjZSwiTGljZW5zZTogZ2VtbWEKaHR0cHM6Ly9odWdnaW5nZmFjZS5jby9wcmluY2V0b24tbmxwL2dlbW1hLTItOWItaXQtU2ltUE8KCkxpY2Vuc2U6IE1JVApodHRwczovL2dpdGh1Yi5jb20vcHJpbmNldG9uLW5scC9TaW1QTy90cmVlL21haW4iLCwsLEJGMTYsLDExMDIxLjM0MTEwOTg0OTAyNSxIYXJkd2FyZSxwcmluY2V0b24tbmxwLCwsLFllcwrPgDAgKHBpLXplcm8pLCJSb2JvdGljcyxWaXNpb24iLFJvYm90aWMgbWFuaXB1bGF0aW9uLFBoeXNpY2FsIEludGVsbGlnZW5jZSwiS2V2aW4gQmxhY2ssIE5vYWggQnJvd24sIERhbm55IERyaWVzcywgQWRuYW4gRXNtYWlsLCBNaWNoYWVsIEVxdWksIENoZWxzZWEgRmlubiwgTmljY29sbyBGdXNhaSwgTGFjaHkgR3Jvb20sIEthcm9sIEhhdXNtYW4sIEJyaWFuIEljaHRlciwgU3p5bW9uIEpha3ViY3phaywgVGltIEpvbmVzLCBMaXlpbWluZyBLZSwgU2VyZ2V5IExldmluZSwgQWRyaWFuIExpLUJlbGwsIE1vaGl0aCBNb3RodWt1cmksIFN1cmFqIE5haXIsIEthcmwgUGVydHNjaCwgTHVjeSBYaWFveWFuZyBTaGksIEphbWVzIFRhbm5lciwgUXVhbiBWdW9uZywgQW5uYSBXYWxsaW5nLCBIYW9odWFuIFdhbmcsIFVyeSBaaGlsaW5za3kiLDIwMjQtMTAtMzEsz4AwOiBPdXIgRmlyc3QgR2VuZXJhbGlzdCBQb2xpY3ksImh0dHBzOi8vd3d3LnBoeXNpY2FsaW50ZWxsaWdlbmNlLmNvbXBhbnkvZG93bmxvYWQvcGkwLnBkZgpodHRwczovL2FyeGl2Lm9yZy9hYnMvMjQxMC4yNDE2NCIsLCxUb3AxMCByZWNlbnQgcGFwZXIgZnJvbSBTZWJhc3RpYW4gU2FydG9yIDIwMjUtMDUtMTQsMzMwMDAwMDAwMC4wLCIiIldoaWxlIGluIHByaW5jaXBsZSBvdXIgbW9kZWwgY2FuIGJlIGluaXRpYWxpemVkIGZyb20gc2NyYXRjaCBvciBmaW5lLXR1bmVkIGZyb20gYW55IFZMTSBiYWNrYm9uZSwgaW4gcHJhY3RpY2Ugd2UgdXNlIFBhbGlHZW1tYSBbNV0gYXMgb3VyIGJhc2UgbW9kZWwuIFBhbGlHZW1tYSBpcyBhbiBvcGVuc291cmNlIDMgYmlsbGlvbiBwYXJhbWV0ZXIgVkxNIHRoYXQgb2ZmZXJzIGEgY29udmVuaWVudCB0cmFkZW9mZiBiZXR3ZWVuIHNpemUgYW5kIHBlcmZvcm1hbmNlLiBXZSBhZGQgMzAwTSBwYXJhbWV0ZXJzIGZvciB0aGUgYWN0aW9uIGV4cGVydCAod2hpY2ggaXMgaW5pdGlhbGl6ZWQgZnJvbSBzY3JhdGNoKSBmb3IgYSB0b3RhbCBvZiAzLjMgYmlsbGlvbiBwYXJhbWV0ZXJzLiIiIiwsLDEwMDAwMDAwMDAsIjEwLDAwMCBob3VycywgYW5kIH4xIGJpbGxpb24gdGltZXN0ZXBzCgoiIldlIGV2YWx1YXRlIG91ciBhcHByb2FjaCBieSBwcmUtdHJhaW5pbmcgb24gb3ZlciAxMCwwMDAgaG91cnMgb2Ygcm9ib3QKZGF0YSwgYW5kIGZpbmUtdHVuaW5nIHRvIGEgdmFyaWV0eSBvZiBkZXh0ZXJvdXMgdGFza3MiIgouLi4KCiIiV2UgcHJvdmlkZSBhbiBvdmVydmlldyBvZiBvdXIgcHJlLXRyYWluaW5nIG1peHR1cmUgaW4gRmlndXJlIDQuIFNpbmNlIGVhY2ggdHJhaW5pbmcgZXhhbXBsZSBjb3JyZXNwb25kcyB0byBhIHRpbWVzdGVwCuKAlCBpLmUuLCBhIHR1cGxlIChvdCwgQXQpLCDigJQgd2Ugd2lsbCBxdWFudGlmeSBkYXRhIGluIHRlcm1zCm9mIHRpbWVzdGVwcyBpbiB0aGlzIGRpc2N1c3Npb24uIDkuMSUgb2YgdGhlIHRyYWluaW5nIG1peHR1cmUKY29uc2lzdHMgb2Ygb3Blbi1zb3VyY2UgZGF0YXNldHMsIGluY2x1ZGluZyBPWEUgWzEwXSwgQnJpZGdlCnYyIFs1Ml0sIGFuZCBEUk9JRCBbMjNdLiBUaGUgcm9ib3RzIGFuZCB0YXNrcyBpbiB0aGVzZQpkYXRhc2V0cyB0eXBpY2FsbHkgaGF2ZSBvbmUgb3IgdHdvIGNhbWVyYXMgYW5kIHVzZSBsb3dmcmVxdWVuY3kgY29udHJvbCwgYmV0d2VlbiAyIGFuZCAxMCBIei4gSG93ZXZlciwgdGhlc2UKZGF0YXNldHMgY292ZXIgYSB3aWRlIHJhbmdlIG9mIG9iamVjdHMgYW5kIGVudmlyb25tZW50cy4gVG8KbGVhcm4gZGV4dGVyb3VzIGFuZCBtb3JlIGNvbXBsZXggdGFza3MsIHdlIGFsc28gdXNlIDkwM00KdGltZXN0ZXBzIG9mIGRhdGEgZnJvbSBvdXIgb3duIGRhdGFzZXRzLCB3aGVyZSAxMDZNIHN0ZXBzIGFyZQpmcm9tIHNpbmdsZS1hcm0gcm9ib3RzIGFuZCA3OTdNIGFyZSBmcm9tIGR1YWwtYXJtIHJvYm90cy4iLCwsLCxDb25maWRlbnQsIlJvYm90IGxlYXJuaW5nIGhvbGRzIHRyZW1lbmRvdXMgcHJvbWlzZSB0byB1bmxvY2sgdGhlIGZ1bGwgcG90ZW50aWFsIG9mIGZsZXhpYmxlLCBnZW5lcmFsLCBhbmQgZGV4dGVyb3VzIHJvYm90IHN5c3RlbXMsIGFzIHdlbGwgYXMgdG8gYWRkcmVzcyBzb21lIG9mIHRoZSBkZWVwZXN0IHF1ZXN0aW9ucyBpbiBhcnRpZmljaWFsIGludGVsbGlnZW5jZS4gSG93ZXZlciwgYnJpbmdpbmcgcm9ib3QgbGVhcm5pbmcgdG8gdGhlIGxldmVsIG9mIGdlbmVyYWxpdHkgcmVxdWlyZWQgZm9yIGVmZmVjdGl2ZSByZWFsLXdvcmxkIHN5c3RlbXMgZmFjZXMgbWFqb3Igb2JzdGFjbGVzIGluIHRlcm1zIG9mIGRhdGEsIGdlbmVyYWxpemF0aW9uLCBhbmQgcm9idXN0bmVzcy4gSW4gdGhpcyBwYXBlciwgd2UgZGlzY3VzcyBob3cgZ2VuZXJhbGlzdCByb2JvdCBwb2xpY2llcyAoaS5lLiwgcm9ib3QgZm91bmRhdGlvbiBtb2RlbHMpIGNhbiBhZGRyZXNzIHRoZXNlIGNoYWxsZW5nZXMsIGFuZCBob3cgd2UgY2FuIGRlc2lnbiBlZmZlY3RpdmUgZ2VuZXJhbGlzdCByb2JvdCBwb2xpY2llcyBmb3IgY29tcGxleCBhbmQgaGlnaGx5IGRleHRlcm91cyB0YXNrcy4gV2UgcHJvcG9zZSBhIG5vdmVsIGZsb3cgbWF0Y2hpbmcgYXJjaGl0ZWN0dXJlIGJ1aWx0IG9uIHRvcCBvZiBhIHByZS10cmFpbmVkIHZpc2lvbi1sYW5ndWFnZSBtb2RlbCAoVkxNKSB0byBpbmhlcml0IEludGVybmV0LXNjYWxlIHNlbWFudGljIGtub3dsZWRnZS4gV2UgdGhlbiBkaXNjdXNzIGhvdyB0aGlzIG1vZGVsIGNhbiBiZSB0cmFpbmVkIG9uIGEgbGFyZ2UgYW5kIGRpdmVyc2UgZGF0YXNldCBmcm9tIG11bHRpcGxlIGRleHRlcm91cyByb2JvdCBwbGF0Zm9ybXMsIGluY2x1ZGluZyBzaW5nbGUtYXJtIHJvYm90cywgZHVhbC1hcm0gcm9ib3RzLCBhbmQgbW9iaWxlIG1hbmlwdWxhdG9ycy4gV2UgZXZhbHVhdGUgb3VyIG1vZGVsIGluIHRlcm1zIG9mIGl0cyBhYmlsaXR5IHRvIHBlcmZvcm0gdGFza3MgaW4gemVybyBzaG90IGFmdGVyIHByZS10cmFpbmluZywgZm9sbG93IGxhbmd1YWdlIGluc3RydWN0aW9ucyBmcm9tIHBlb3BsZSBhbmQgZnJvbWEgaGlnaC1sZXZlbCBWTE0gcG9saWN5LCBhbmQgaXRzIGFiaWxpdHkgdG8gYWNxdWlyZSBuZXcgc2tpbGxzIHZpYSBmaW5lLXR1bmluZy4gT3VyIHJlc3VsdHMgY292ZXIgYSB3aWRlIHZhcmlldHkgb2YgdGFza3MsIHN1Y2ggYXMgbGF1bmRyeSBmb2xkaW5nLCB0YWJsZSBjbGVhbmluZywgYW5kIGFzc2VtYmxpbmcgYm94IiwsLFVucmVsZWFzZWQsVW5pdGVkIFN0YXRlcyBvZiBBbWVyaWNhLFBhbGlHZW1tYSwsLCwsMjAyNi0wMi0xMSAxOToyNjoyNyswMDowMCwsLCwsLEluZHVzdHJ5LCwsLCxVbnJlbGVhc2VkLCwsLCwsLCwsLCwsLE5vCkFoYSAo5aSn5qih5Z6LKSxNdWx0aW1vZGFsLCJUZXh0LXRvLWltYWdlLFRleHQtdG8tdmlkZW8sVGV4dC10by1zcGVlY2ggKFRUUykiLCJTaGFuZ2hhaSBYaW5nemhpIFRlY2hub2xvZ3kgQ28uLCBMdGQuIiwsMjAyNC0xMC0zMSxDQUMgcmVnaXN0cnksaHR0cHM6Ly9ibG9nLm1vb250YWsuY29tL2lkLzMxMTkxNiwsLCwsLCwsLCwsLCwsVW5rbm93bixwcm9kdWN0IGZvcm0gaXMgdGhlIERlZXBWaW5jaSBwbGF0Zm9ybSBvZmZlcmluZyBtdWx0aW1vZGFsIGdlbmVyYXRpb24sLCwsQ2hpbmEsLCwsLCwyMDI2LTAyLTExIDE5OjI2OjI3KzAwOjAwLCwsLCwsSW5kdXN0cnksLCwsLCwsLCwsLCwsLCwsLCwKVkFTQS0xLCJWaWRlbyxBdWRpbyIsVmlkZW8gZ2VuZXJhdGlvbixNaWNyb3NvZnQgUmVzZWFyY2ggQXNpYSwiU2ljaGVuZyBYdSwgR3VvanVuIENoZW4sIFl1LVhpYW8gR3VvLCBKaWFvbG9uZyBZYW5nLCBDaG9uZyBMaSwgWmhlbnl1IFphbmcsIFlpemhvbmcgWmhhbmcsIFhpbiBUb25nLCBCYWluaW5nIEd1byIsMjAyNC0xMC0zMSxWQVNBLTE6IExpZmVsaWtlIEF1ZGlvLURyaXZlbiBUYWxraW5nIEZhY2VzIEdlbmVyYXRlZCBpbiBSZWFsIFRpbWUsaHR0cHM6Ly9hcnhpdi5vcmcvYWJzLzI0MDQuMTA2NjcsLCwsMjI5MDAwMDAwLjAsIiIiVGhlIHBhcmFtZXRlcgpjb3VudHMgb2Ygb3VyIDNELWFpZGVkIGZhY2UgbGF0ZW50IG1vZGVsIGFuZCBkaWZmdXNpb24gdHJhbnNmb3JtZXIgbW9kZWwgYXJlIGFib3V0IDIwME0gYW5kIDI5TSByZXNwZWN0aXZlbHkiIiIsNC4wMTI0MTZlKzE5LDM4NzAwMDAwMDAwMDAwIEZMT1AvR1BVL3NlYyAqIDI0MCBob3VycyAqIDM2MDAgc2VjIC8gaG91ciAqIDQgR1BVcyAqIDAuMyBbYXNzdW1lZCB1dGlsaXphdGlvbl0gPSA0MDEyNDE2MDAwMDAwMDAwMDAwMCBGTE9QLCwiIiJUaGUgdG90YWwgZGF0YSB1c2VkIGZvciB0cmFpbmluZyBjb21wcmlzZXMgYXBwcm94aW1hdGVseSA1MDBLIGNsaXBzLCBlYWNoIGxhc3RpbmcgYmV0d2VlbiAyIHRvIDEwIHNlY29uZHMuICIiIiwyNDAuMCwiIiJPdXIgZmFjZSBsYXRlbnQgbW9kZWwgdGFrZXMgYXJvdW5kIDcgZGF5cyBvZiB0cmFpbmluZyBvbiBhIDQgTlZJRElBIFJUWCBBNjAwMCBHUFVzIHdvcmtzdGF0aW9uLCBhbmQgdGhlIGRpZmZ1c2lvbiB0cmFuc2Zvcm1lciB0YWtlcyBhcm91bmQgMyBkYXlzLiIiCgoxMCBkYXlzID0gMjQwIGhvdXJzIixOVklESUEgUlRYIEE2MDAwLCxDb25maWRlbnQsIldlIGludHJvZHVjZSBWQVNBLCBhIGZyYW1ld29yayBmb3IgZ2VuZXJhdGluZyBsaWZlbGlrZSB0YWxraW5nIGZhY2VzIHdpdGggYXBwZWFsaW5nIHZpc3VhbCBhZmZlY3RpdmUgc2tpbGxzIChWQVMpIGdpdmVuIGEgc2luZ2xlIHN0YXRpYyBpbWFnZSBhbmQgYSBzcGVlY2ggYXVkaW8gY2xpcC4gT3VyIHByZW1pZXJlIG1vZGVsLCBWQVNBLTEsIGlzIGNhcGFibGUgb2Ygbm90IG9ubHkgZ2VuZXJhdGluZyBsaXAgbW92ZW1lbnRzIHRoYXQgYXJlIGV4cXVpc2l0ZWx5IHN5bmNocm9uaXplZCB3aXRoIHRoZSBhdWRpbywgYnV0IGFsc28gcHJvZHVjaW5nIGEgbGFyZ2Ugc3BlY3RydW0gb2YgZmFjaWFsIG51YW5jZXMgYW5kIG5hdHVyYWwgaGVhZCBtb3Rpb25zIHRoYXQgY29udHJpYnV0ZSB0byB0aGUgcGVyY2VwdGlvbiBvZiBhdXRoZW50aWNpdHkgYW5kIGxpdmVsaW5lc3MuIFRoZSBjb3JlIGlubm92YXRpb25zIGluY2x1ZGUgYSBob2xpc3RpYyBmYWNpYWwgZHluYW1pY3MgYW5kIGhlYWQgbW92ZW1lbnQgZ2VuZXJhdGlvbiBtb2RlbCB0aGF0IHdvcmtzIGluIGEgZmFjZSBsYXRlbnQgc3BhY2UsIGFuZCB0aGUgZGV2ZWxvcG1lbnQgb2Ygc3VjaCBhbiBleHByZXNzaXZlIGFuZCBkaXNlbnRhbmdsZWQgZmFjZSBsYXRlbnQgc3BhY2UgdXNpbmcgdmlkZW9zLiBUaHJvdWdoIGV4dGVuc2l2ZSBleHBlcmltZW50cyBpbmNsdWRpbmcgZXZhbHVhdGlvbiBvbiBhIHNldCBvZiBuZXcgbWV0cmljcywgd2Ugc2hvdyB0aGF0IG91ciBtZXRob2Qgc2lnbmlmaWNhbnRseSBvdXRwZXJmb3JtcyBwcmV2aW91cyBtZXRob2RzIGFsb25nIHZhcmlvdXMgZGltZW5zaW9ucyBjb21wcmVoZW5zaXZlbHkuIE91ciBtZXRob2Qgbm90IG9ubHkgZGVsaXZlcnMgaGlnaCB2aWRlbyBxdWFsaXR5IHdpdGggcmVhbGlzdGljIGZhY2lhbCBhbmQgaGVhZCBkeW5hbWljcyBidXQgYWxzbyBzdXBwb3J0cyB0aGUgb25saW5lIGdlbmVyYXRpb24gb2YgNTEyeDUxMiB2aWRlb3MgYXQgdXAgdG8gNDAgRlBTIHdpdGggbmVnbGlnaWJsZSBzdGFydGluZyBsYXRlbmN5LiBJdCBwYXZlcyB0aGUgd2F5IGZvciByZWFsLXRpbWUgZW5nYWdlbWVudHMgd2l0aCBsaWZlbGlrZSBhdmF0YXJzIHRoYXQgZW11bGF0ZSBodW1hbiBjb252ZXJzYXRpb25hbCBiZWhhdmlvcnMuIiwsLFVucmVsZWFzZWQsQ2hpbmEsLCwsNC4wLCwyMDI1LTExLTI4IDExOjUzOjQ0KzAwOjAwLCwsLCwsSW5kdXN0cnksLCwsLFVucmVsZWFzZWQsLCwsLCwsMjM2MS43Njg1NDY2MjU1MTEsSGFyZHdhcmUsLCwsLE5vCkFzdHJvT25lLEFzdHJvbm9teSwsWmhpamlhbmcgTGFiLCwyMDI0LTEwLTMwLCxodHRwczovL2VuLnpoZWppYW5nbGFiLmNvbS9uZXdzLzIwMjUwMS90MjAyNTAxMjdfNDE1OC5zaHRtbD91dG1fc291cmNlPWNoYXRncHQuY29tLCwsLDcwMDAwMDAwMDAwLjAsIiIiQ3VycmVudGx5LCBBc3Ryb09uZSwgYm9hc3RpbmcgNzAgYmlsbGlvbiBwYXJhbWV0ZXJzIGFuZCAzMiBiaWxsaW9uIHRva2VucyBvZiBhc3Ryb25vbWljYWwgdGV4dCBjb3JwdXMsIGhhcyBiZWVuIGV2YWx1YXRlZCBieSAxMCwwMDAgYXN0cm9ub215IGFzc2Vzc21lbnQgZGF0YXNldHMuIiIiLCwsLCwsLCwsQ29uZmlkZW50LCwsLCxDaGluYSwsLCwsLDIwMjUtMTEtMjggMTE6NTM6NDQrMDA6MDAsLCwsLCwsLCwsLCwsLCwsLCwsLCwsLCwKYWlYY29kZXItN0IgQmFzZSxMYW5ndWFnZSxDb2RlIGF1dG9jb21wbGV0aW9uLFBla2luZyBVbml2ZXJzaXR5LCJTaXl1YW4gSmlhbmcsIEppYSBMaSwgSGUgWm9uZywgSHVhbnl1IExpdSwgSGFvIFpodSwgU2h1a2FpIEh1LCBFcmx1IExpLCBKaWF6aGVuZyBEaW5nLCBZdSBIYW4sIFdlaSBOaW5nLCBHZW4gV2FuZywgWWlob25nIERvbmcsIEtlY2hpIFpoYW5nLCBHZSBMaQoiLDIwMjQtMTAtMzAsImFpWGNvZGVyLTdCOiBBIExpZ2h0d2VpZ2h0IGFuZCBFZmZlY3RpdmUgTGFyZ2UgTGFuZ3VhZ2UgTW9kZWwgZm9yIENvZGUgQ29tcGxldGlvbgoiLGh0dHBzOi8vYXJ4aXYub3JnL2h0bWwvMjQxMC4xMzE4N3YyLDEuMCwsLDcwMDAwMDAwMDAuMCwsLDEyOCBBMTAwIDQwR0IgR1BVcywsLCwsTlZJRElBIEExMDAgU1hNNCA0MCBHQiwsQ29uZmlkZW50LCJDb21wYXJlZCB0byBleGlzdGluZyBMTE1zLCBhaVhjb2Rlci03QiBhY2hpZXZlcyBoaWdoZXIgY29kZSBjb21wbGV0aW9uIGFjY3VyYWN5IHdoaWxlIGhhdmluZyBzbWFsbGVyIHNjYWxlcyAoaS5lLiwgNyBiaWxsaW9uIHBhcmFtZXRlcnMpLiBXZSBhdHRyaWJ1dGUgdGhlIHN1cGVyaW9yaXR5IG9mIGFpWGNvZGVyLTdCIHRvIHRocmVlIGtleSBmYWN0b3JzOiDinbYgTXVsdGktb2JqZWN0aXZlIHRyYWluaW5nLiBXZSBlbXBsb3kgdGhyZWUgdHJhaW5pbmcgb2JqZWN0aXZlcywgb25lIG9mIHdoaWNoIGlzIG91ciBwcm9wb3NlZCBTdHJ1Y3R1cmVkIEZpbGwtSW4tdGhlLU1pZGRsZSAoU0ZJTSkuIFNGSU0gY29uc2lkZXJzIHRoZSBzeW50YXggc3RydWN0dXJlcyBpbiBjb2RlIGFuZCBlZmZlY3RpdmVseSBpbXByb3ZlcyB0aGUgcGVyZm9ybWFuY2Ugb2YgTExNcyBmb3IgY29kZS4g4p23IERpdmVyc2UgZGF0YSBzYW1wbGluZyBzdHJhdGVnaWVzLiBUaGV5IGNvbnNpZGVyIGludGVyLWZpbGUgcmVsYXRpb25zaGlwcyBhbmQgZW5oYW5jZSB0aGUgY2FwYWJpbGl0eSBvZiBMTE1zIGluIHVuZGVyc3RhbmRpbmcgY3Jvc3MtZmlsZSBjb250ZXh0cy4g4p24IEV4dGVuc2l2ZSBoaWdoLXF1YWxpdHkgZGF0YS4iLCwsLENoaW5hLCwsLDEyOC4wLCwyMDI1LTExLTI4IDExOjUzOjQ0KzAwOjAwLCwsLCwsQWNhZGVtaWEsLCwsLCwsLCwsLCwxMDA3NzEuMDM1NDA1MzAyNDYsLCwsLCwKUmVjcmFmdCBWMyxJbWFnZSBnZW5lcmF0aW9uLCJJbWFnZSBnZW5lcmF0aW9uLFRleHQtdG8taW1hZ2UiLFJlY3JhZnQsLDIwMjQtMTAtMzAsUmVjcmFmdCBpbnRyb2R1Y2VzIGEgcmV2b2x1dGlvbmFyeSBBSSBtb2RlbCB0aGF0IHRoaW5rcyBpbiBkZXNpZ24gbGFuZ3VhZ2UsaHR0cHM6Ly93d3cucmVjcmFmdC5haS9ibG9nL3JlY3JhZnQtaW50cm9kdWNlcy1hLXJldm9sdXRpb25hcnktYWktbW9kZWwtdGhhdC10aGlua3MtaW4tZGVzaWduLWxhbmd1YWdlLCwsLCwsLCJBbG1vc3QgY2VydGFpbmx5IHVuZGVyIDFlMjUgRkxPUCwgYXMgdGhlIGRldmVsb3BlciByYWlzZWQgJDEyTSAoaHR0cHM6Ly90ZWNoLmV1LzIwMjQvMDEvMTgvcmVjcmFmdHMtYWktZ3JhcGhpYy1kZXNpZ24tdG9vbC1zZWN1cmVzLTEybS1pbi1zZXJpZXMtYS1mdW5kaW5nLyksIGFuZCB3b3VsZG4ndCBoYXZlIGhhZCB0aGUgcmVzb3VyY2VzIGZvciBhIDFlMjUgRkxPUCB0cmFpbmluZyBydW4uIiwsLCwsLCxVbmtub3duLCJUb2RheSwgd2UgYXJlIGFubm91bmNpbmcgUmVjcmFmdCBWMywgb3VyIGxhdGVzdCBtb2RlbCB0aGF0IHNldHMgYSBuZXcgcXVhbGl0eSBzdGFuZGFyZCBpbiB0aGUgaW1hZ2UgZ2VuZXJhdGlvbiBzcGFjZSwgb3V0cGVyZm9ybWluZyBhbGwgY29tcGV0aXRvciBtb2RlbHMgcHJvdmVuIGJ5IHRoZSBIdWdnaW5nIEZhY2XigJlzIGluZHVzdHJ5LWxlYWRpbmcgVGV4dC10by1JbWFnZSBCZW5jaG1hcmsgYnkgQXJ0aWZpY2lhbCBBbmFseXNpcy4KClRoZSBuZXcgUmVjcmFmdCBWMyBkZWxpdmVycyBhY3Jvc3MtdGhlLWJvYXJkIGltcHJvdmVtZW50cywgd2l0aCBwYXJ0aWN1bGFybHkgbm90YWJsZSBhZHZhbmNlcyBpbiB0ZXh0IGdlbmVyYXRpb24uCgpXZSBhcmUgYWxzbyBsYXVuY2hpbmcgc2V2ZXJhbCBuZXcgaW1wb3J0YW50IGZlYXR1cmVzIHRoYXQgYWxsb3cgb3VyIHVzZXJzIHRvIGhhdmUgbW9yZSBjb250cm9sIG92ZXIgQUkgZ2VuZXJhdGlvbjogdGhlIHBvc3NpYmlsaXR5IHRvIHNwZWNpZnkgdGV4dCBzaXplIGFuZCBwb3NpdGlvbnMgaW4gdGhlIGltYWdlLCBwcmVjaXNlIHN0eWxlIGNvbnRyb2wsIGltcHJvdmVkIGlucGFpbnRpbmcsIGFuZCBuZXcgb3V0cGFpbnRpbmcgY2FwYWJpbGl0aWVzLgoKVGhlIG1vZGVsIGlzIG5vdyBhdmFpbGFibGUgZm9yIGJvdGggZnJlZSBhbmQgcGFpZCB1c2VycyBpbiB0aGUgZGVza3RvcCBhcHAgb24gQ2FudmFzLCBpbiB0aGUgbW9iaWxlIGFwcCAoYXZhaWxhYmxlIG9uIGlPUyBhbmQgQW5kcm9pZCksIGFuZCB2aWEgQVBJLiAiLCwsQVBJIGFjY2VzcyxVbml0ZWQgS2luZ2RvbSBvZiBHcmVhdCBCcml0YWluIGFuZCBOb3J0aGVybiBJcmVsYW5kLCwsLCwsMjAyNS0xMS0yOCAxMTo1Mzo0NCswMDowMCwsLCwsLEluZHVzdHJ5LCwsLCxVbnJlbGVhc2VkLCwsLCwsLCwsLCwsLE5vClVuaXZlcnNhbC0yLVRGLFNwZWVjaCxTcGVlY2ggcmVjb2duaXRpb24gKEFTUiksQXNzZW1ibHlBSSwiQ29yZSBSZXNlYXJjaApMdWthIENoa2hldGlhbmkgKGxlYWQpLCBBbmRyZWEgVmFuem8gKGxlYWQpLCBZYXNoIEtoYXJlLCBUYXVmaXF1enphbWFuIFBleWFzaCwgSWx5YSBTa2x5YXIKClJlc2VhcmNoIENvbnRyaWJ1dG9ycwpNaWNoYWVsIExpYW5nLCBSYW1pIEJvdHJvcywgUnViZW4gQm91c2JpYgoKUmVzZWFyY2ggRGF0YQpBaG1lZCBFdGVmeQoKQmVuY2htYXJraW5nClBlZ2FoIEdoYWhyZW1hbmksIEdhYnJpZWwgT2V4bGUsIEphaW1lIExvcmVuem8gVHJ1ZWJhCgpSZXNlYXJjaCBJbmZyYXN0cnVjdHVyZQpXaWxsaWFtIFBpcHNpY28gRmVycmVpcmEKClByb2R1Y3Rpb24gRW5naW5lZXJpbmcKQmVuIEdvdHRob2xkLCBTb2hleWwgQmFoYWRvb3JpLCBNaW1pIENoaWFuZywgQWxla3NhbmRhciBNaXRvdiwgRW52ZXIgRmFraGFuCgpUZWNobmljYWwgTGVhZGVyc2hpcApUYWt1eWEgWW9zaGlva2EsIFRyYXZpcyBLdXBzY2hlCgpUZWNobmljYWwgV3JpdGluZwpSeWFuIE/igJlDb25ub3IKClF1YWxpdHkgQXNzdXJhbmNlClJhanByZWV0IFRoZXRoeSAobGVhZCksIFNlcmdpbyBSYW1pcmV6IE1hcnRpbiIsMjAyNC0xMC0zMCxSb2J1c3QgQWxsLU5ldXJhbCBUZXh0IEZvcm1hdHRpbmcgZm9yIEFTUixodHRwczovL3d3dy5hc3NlbWJseWFpLmNvbS9yZXNlYXJjaC91bml2ZXJzYWwtMiwsLCw2MDAwMDAwMDAuMCwiMS4gQVNSIGRlY29kZXI6ICIiT3VyIG1vZGVscyBhcmUgYmFzZWQgb24gYW4gQVNSIGRlY29kZXIgYXJjaGl0ZWN0dXJlIGNhbGxlZCB0aGUgUmVjdXJyZW50IE5ldXJhbCBOZXR3b3JrIFRyYW5zZHVjZXIgKFJOTi1UKSwgd2hpY2ggb2ZmZXJzIGFkdmFudGFnZXMgaW4gc2NhbGFiaWxpdHksIHJvYnVzdG5lc3MgYWdhaW5zdCBoYWxsdWNpbmF0aW9ucywgYW5kIHRpbWVzdGFtcCBhY2N1cmFjeeKAlGtleSBmYWN0b3JzIGZvciByZWFsLXdvcmxkIHVzYWdlIGF0IHNjYWxlLiBXZSB1c2UgYSA2MDBNIHBhcmFtZXRlciBDb25mb3JtZXIgUk5OLVQgbW9kZWwuIiIKCjIuIFRleHQgRm9ybWF0dGluZyBtb2R1bGUuIiwsLCwiMS4gQVNSIGRlY29kZXI6OiAiIkZvciBVbml2ZXJzYWwtMiwgd2UgZG91YmxlZCB0aGUgc2l6ZSBvZiB0aGUgc3VwZXJ2aXNlZCB0cmFpbmluZyBkYXRhc2V0IGZyb20gMTUwLDAwMCBob3VycyB0byAzMDAsMDAwIGhvdXJzLiIiCiIid2UgZmlyc3QgcHJlLXRyYWluZWQgYW4gUk5OLVQgZW5jb2RlciB1c2luZyAxMi41IG1pbGxpb24gaG91cnMgb2YgZGl2ZXJzZSwgbXVsdGlsaW5ndWFsIGF1ZGlvLiBBZnRlciB0aGUgcHJlLXRyYWluaW5nLCB0aGUgZW5jb2RlciB3YXMgY29tYmluZWQgd2l0aCBhIHJhbmRvbWx5IGluaXRpYWxpemVkIGRlY29kZXIsIGFuZCB0aGUgZW50aXJlIG1vZGVsIHdhcyBmaW5lLXR1bmVkIHVzaW5nIGEgY29tYmluYXRpb24gb2YgdGhlIHN1cGVydmlzZWQgZGF0YXNldCBkZXNjcmliZWQgYWJvdmUgYW5kIGEgcHNldWRvLWxhYmVsZWQgZGF0YXNldCwgc2ltaWxhciB0byB0aGUgYXBwcm9hY2ggdXNlZCBpbiBVbml2ZXJzYWwtMS4iIgoKMi4gVGV4dCBmb3JtYXR0aW5nOiAiIlVuaXZlcnNhbC0y4oCZcyBUZXh0IEZvcm1hdHRpbmcgbW9kdWxlIGhhcyBiZWVuIHRyYWluZWQgdXNpbmcgYSBtaXggb2Ygb3Blbi1zb3VyY2UgYW5kIGluLWhvdXNlIGRhdGEsIGZvY3VzaW5nIG9uIEVuZ2xpc2ggdGV4dHMiIiAKIiJPdXIgbXVsdGktb2JqZWN0aXZlIHRhZ2dpbmcgbW9kZWwgaGFzIGJlZW4gdHJhaW5lZCBmb3IgMTAwayBzdGVwcyB3aXRoIGEgYmF0Y2ggc2l6ZSBvZiAyNTYgb3ZlciAyMyBtaWxsaW9uIHRyYWluaW5nIHNhbXBsZXMsIHRvdGFsbGluZyBhcHByb3hpbWF0ZWx5IDUuMiBiaWxsaW9uIHdvcmRzIG9mIHdoaWNoIDcyJSBhcmUgcHVibGljbHkgYXZhaWxhYmxlIGRhdGEsIHdoaWxlIDI4JSBoYXZlIGJlZW4gc291cmNlZCBpbi1ob3VzZS4gRWFjaCB0cmFpbmluZyBzZXF1ZW5jZSBhdmVyYWdlcyAyMzAgd29yZHMuIiIKCjMuIFNlcTJzZXE6ICIiVGhlIHNlcTJzZXEgbW9kZWwgd2FzIHRyYWluZWQgZm9yIG1vcmUgdGhhbiA1MDBrIHN0ZXBzIHVzaW5nIGEgYmF0Y2ggc2l6ZSBvZiA1MTIgb24gaGV0ZXJvZ2VuZW91cyBkYXRhLiBUaGUgdHJhaW5pbmcgZGF0YXNldCBjb250YWlucyA4LjkgYmlsbGlvbiB3b3JkcyB3aXRoIDYyJSBvZiB0aGUgZGF0YSBzb3VyY2VkIGluLWhvdXNlLCAyMiUgc3ludGhldGljLCB3aGlsZSAxNiUgYXJlIHB1YmxpY2x5IGF2YWlsYWJsZSBkYXRhLiBFYWNoIHRyYWluaW5nIHNlcXVlbmNlIGF2ZXJhZ2VzIDE1NyB3b3Jkcy4iIiIsLCwsLFVua25vd24sIlVuaXZlcnNhbC0yLVRGIGludHJvZHVjZXMgYSB0d28tc3RhZ2UgbmV1cmFsIHRleHQgZm9ybWF0dGluZyBtb2RlbCBmb3IgQVNSIHRoYXQgY29tYmluZXMgdG9rZW4gY2xhc3NpZmljYXRpb24gYW5kIHNlcXVlbmNlLXRvLXNlcXVlbmNlIGFwcHJvYWNoZXMgdG8gZWZmaWNpZW50bHkgaGFuZGxlIHB1bmN0dWF0aW9uLCBjYXBpdGFsaXphdGlvbiwgYW5kIHRleHQgbm9ybWFsaXphdGlvbiB3aGlsZSBhY2hpZXZpbmcgc3VwZXJpb3IgYWNjdXJhY3kgYWNyb3NzIGRpdmVyc2UgZG9tYWlucy4iLCwsQVBJIGFjY2VzcywsQ29uZm9ybWVyLCwsLCwyMDI1LTExLTI4IDExOjUzOjQ0KzAwOjAwLCwsLCwsSW5kdXN0cnksLCwsLFVucmVsZWFzZWQsLCwsLCwsLCwsLCwsTm8KU3VwZXIgWGlhb0FJLCwsLCwyMDI0LTEwLTI5LOWwj+exs+WwhuWPkeW4g+WFqOeUn+aAgUFJ5pm66IO95Yqp5omL6LaF57qn5bCP54ix77ya5r6O5rmDT1MgMummluWPkeaQrei9vSxodHRwczovL3d3dy5haWJhc2UuY29tL3poL25ld3MvMTI4MDAsLCwsLCwsLCwsLCwsLFVua25vd24sLCwsLCwsLCwsLDIwMjUtMTEtMjggMTE6NTM6NDQrMDA6MDAsLCwsLCwsLCwsLCwsLCwsLCwsLCwsLCwKSGFpcGVyIDIuMCxJbWFnZSBnZW5lcmF0aW9uLCJJbWFnZSBnZW5lcmF0aW9uLFRleHQtdG8taW1hZ2UiLEhhaXBlciwsMjAyNC0xMC0yOSwgSW50cm9kdWNpbmcgSGFpcGVyIDIuMDogVGV4dC10by1JbWFnZSBMaWtlIE5ldmVyIEJlZm9yZSEsaHR0cHM6Ly9kb2NzLmhhaXBlci5haS9hcGktcmVmZXJlbmNlL2VuZHBvaW50LzItMC10ZXh0LXRvLWltYWdlLCwsLCwsLCwsLCwsLCxVbmtub3duLCJVbmxlYXNoIHlvdXIgY3JlYXRpdml0eSB3aXRoIHNoYXJwZXIsIG1vcmUgcmVhbGlzdGljIHZpc3VhbHMgYXQgbGlnaHRuaW5nIHNwZWVkLiBXaGV0aGVyIHlvdeKAmXJlIGEgY3JlYXRvciBvciBhIGJyYW5kLCBIYWlwZXIgMi4w4oCZcyBUZXh0LXRvLUltYWdlIGZlYXR1cmUgbWFrZXMgdHJhbnNmb3JtaW5nIGlkZWFzIGludG8gaW1hZ2VzIGVmZm9ydGxlc3MuIFJlYWR5IHRvIHNlZSB0aGUgbWFnaWM/IiwsLEFQSSBhY2Nlc3MsVW5pdGVkIEtpbmdkb20gb2YgR3JlYXQgQnJpdGFpbiBhbmQgTm9ydGhlcm4gSXJlbGFuZCwsLCwsLDIwMjUtMTEtMjggMTE6NTM6NDQrMDA6MDAsLCwsLCxJbmR1c3RyeSwsLCwsVW5yZWxlYXNlZCwsLCwsLCwsLCwsLCxObwpTdGFibGUgRGlmZnVzaW9uIDMuNSBNZWRpdW0sSW1hZ2UgZ2VuZXJhdGlvbiwiSW1hZ2UgZ2VuZXJhdGlvbixUZXh0LXRvLWltYWdlIixTdGFiaWxpdHkgQUksLDIwMjQtMTAtMjksSW50cm9kdWNpbmcgU3RhYmxlIERpZmZ1c2lvbiAzLjUsaHR0cHM6Ly9zdGFiaWxpdHkuYWkvbmV3cy9pbnRyb2R1Y2luZy1zdGFibGUtZGlmZnVzaW9uLTMtNSwsLCwyNTAwMDAwMDAwLjAsMi41QiwsLCwsLCwsLENvbmZpZGVudCwiQXQgMi41IGJpbGxpb24gcGFyYW1ldGVycywgd2l0aCBpbXByb3ZlZCBNTURpVC1YIGFyY2hpdGVjdHVyZSBhbmQgdHJhaW5pbmcgbWV0aG9kcywgdGhpcyBtb2RlbCBpcyBkZXNpZ25lZCB0byBydW4g4oCcb3V0IG9mIHRoZSBib3jigJ0gb24gY29uc3VtZXIgaGFyZHdhcmUsIHN0cmlraW5nIGEgYmFsYW5jZSBiZXR3ZWVuIHF1YWxpdHkgYW5kIGVhc2Ugb2YgY3VzdG9taXphdGlvbi4gSXQgaXMgY2FwYWJsZSBvZiBnZW5lcmF0aW5nIGltYWdlcyByYW5naW5nIGJldHdlZW4gMC4yNSBhbmQgMiBtZWdhcGl4ZWwgcmVzb2x1dGlvbi4gIiwsLE9wZW4gd2VpZ2h0cyAocmVzdHJpY3RlZCB1c2UpLFVuaXRlZCBLaW5nZG9tIG9mIEdyZWF0IEJyaXRhaW4gYW5kIE5vcnRoZXJuIElyZWxhbmQsLCwsLCwyMDI1LTExLTI4IDExOjUzOjQ0KzAwOjAwLCwsLCwsSW5kdXN0cnksLCwsLFVucmVsZWFzZWQsIlN0YWJpbGl0eSBBSSBDb21tdW5pdHkgTGljZW5zZTogRnJlZSBmb3IgcmVzZWFyY2gsIG5vbi1jb21tZXJjaWFsLCBhbmQgY29tbWVyY2lhbCB1c2UgZm9yIG9yZ2FuaXNhdGlvbnMgb3IgaW5kaXZpZHVhbHMgd2l0aCBsZXNzIHRoYW4gJDFNIGFubnVhbCByZXZlbnVlLiBZb3Ugb25seSBuZWVkIGEgcGFpZCBFbnRlcnByaXNlIGxpY2Vuc2UgaWYgeW91ciB5ZWFybHkgcmV2ZW51ZXMgZXhjZWVkIFVTRCQxTSBhbmQgeW91IHVzZSBTdGFiaWxpdHkgQUkgbW9kZWxzIGluIGNvbW1lcmNpYWwgcHJvZHVjdHMgb3Igc2VydmljZXMuCgpodHRwczovL2h1Z2dpbmdmYWNlLmNvL3N0YWJpbGl0eWFpL3N0YWJsZS1kaWZmdXNpb24tMy41LW1lZGl1bQoKTUlUIGxpY2Vuc2UKaHR0cHM6Ly9naXRodWIuY29tL1N0YWJpbGl0eS1BSS9zZDMuNSIsVHJ1ZSwsLCwsLCxzdGFiaWxpdHlhaSwsLCxZZXMKUHJvLVBSSU1FLEJpb2xvZ3ksUHJvdGVpbiBkZXNpZ24sIlNoYW5naGFpIEppYW8gVG9uZyBVbml2ZXJzaXR5LFNoYW5naGFpIEFJIExhYixFYXN0IENoaW5hIFVuaXZlcnNpdHkgb2YgU2NpZW5jZSBhbmQgVGVjaG5vbG9neSxTaGFuZ2hhaSBUZWNoIFVuaXZlcnNpdHksR3Vhbmd6aG91IEluZXJuYXRpb25hbCBCaW8gSXNsYW5kLENoaW5lc2UgQWNhZGVteSBvZiBTY2llbmNlcyxTaGFuZ2hhaSBBY2FkZW15IG9mIEV4cGVyaW1lbnRhbCBNZWRpY2luZSIsIkZhbiBKaWFuZywgTWluZ2NoZW4gTGksIEppYWp1biBEb25nLCBZdWFueGkgWXUsIFhpbnl1IFN1biwgQmFuZ2hhbyBXdSwgSmluIEh1YW5nLCBMaXFpIEthbmcsIFl1ZmVuZyBQZWksIExpYW5nIFpoYW5nLCBTaGFvamllIFdhbmcsIFdlbnh1ZSBYdSwgSmluZ3lhbyBYaW4sIFdhbmxpIE91eWFuZywgR3Vpc2hlbmcgRmFuLCBMaXJvbmcgWmhlbmcsIFlhbmcgVGFuLCBaaGlxaWFuZyBIdSwgWWkgWGlvbmcsIFlhbiBGZW5nLCBHdWFuZ3l1IFlhbmcsIFFpYW4gTGl1LCBKaWUgU29uZywgSmlhIExpdSwgTGlhbmcgSG9uZywgUGFuIFRhbiIsMjAyNC0xMC0yOCxQcm8tUFJJTUU6IEEgZ2VuZXJhbCBUZW1wZXJhdHVyZS1HdWlkZWQgTGFuZ3VhZ2UgbW9kZWwgdG8gZW5naW5lZXIgZW5oYW5jZWQgU3RhYmlsaXR5IGFuZCBBY3Rpdml0eSBpbiBQcm90ZWlucyxodHRwczovL2FyeGl2Lm9yZy9hYnMvMjMwNy4xMjY4MiwxLjAsLCw2NTAwMDAwMDAuMCwsOC4xOGUrMjAsIlRva2VucyBwZXIgc3RlcDsgNDA5Nio4KjMyPTEwNDg1NzYKVG90YWwgdHJhaW5pbmcgdG9rZW5zIDEwNDg1NzYqMjAwMDAwPTIwOTcxNTIwMDAwMApFcG9jaHM6IDIwOTcxNTIwMDAwMCAvIDI4ODAwMDAwMDAxID0gNy4yOApGTE9QOiA2KjY1MDAwMDAwMCoyMDk3MTUyMDAwMDA9OC4xNzg4OTI4ZSsyMCIsLCI5NiwwMDAsMDAwIHNlcXVlbmNlcyDDlyAzMDAgcmVzaWR1ZXMvc2VxdWVuY2UgPSAyOCw4MDAsMDAwLDAwMCB0b2tlbnMgKDIuODggw5cgMTDCueKBsCkiLCwsLCxDb25maWRlbnQsIkRlc2lnbmluZyBwcm90ZWluIG11dGFudHMgb2YgYm90aCBoaWdoIHN0YWJpbGl0eSBhbmQgYWN0aXZpdHkgaXMgYSBjcml0aWNhbCB5ZXQgY2hhbGxlbmdpbmcgdGFzayBpbiBwcm90ZWluIGVuZ2luZWVyaW5nLiBIZXJlLCB3ZSBpbnRyb2R1Y2UgUFJJTUUsIGEgZGVlcCBsZWFybmluZyBtb2RlbCwgd2hpY2ggY2FuIHN1Z2dlc3QgcHJvdGVpbiBtdXRhbnRzIG9mIGltcHJvdmVkIHN0YWJpbGl0eSBhbmQgYWN0aXZpdHkgd2l0aG91dCBhbnkgcHJpb3IgZXhwZXJpbWVudGFsIG11dGFnZW5lc2lzIGRhdGEgb2YgdGhlIHNwZWNpZmllZCBwcm90ZWluLiBMZXZlcmFnaW5nIHRlbXBlcmF0dXJlLWF3YXJlIGxhbmd1YWdlIG1vZGVsaW5nLCBQUklNRSBkZW1vbnN0cmF0ZWQgc3VwZXJpb3IgcHJlZGljdGl2ZSBwb3dlciBjb21wYXJlZCB0byBjdXJyZW50IHN0YXRlLW9mLXRoZS1hcnQgbW9kZWxzIG9uIHRoZSBwdWJsaWMgbXV0YWdlbmVzaXMgZGF0YXNldCBvdmVyIDI4MyBwcm90ZWluIGFzc2F5cy4gRnVydGhlcm1vcmUsIHdlIHZhbGlkYXRlZCBQUklNRSdzIHByZWRpY3Rpb25zIG9uIGZpdmUgcHJvdGVpbnMsIGV4YW1pbmluZyB0aGUgdG9wIDMwLTQ1IHNpbmdsZS1zaXRlIG11dGF0aW9ucycgaW1wYWN0IG9uIHZhcmlvdXMgcHJvdGVpbiBwcm9wZXJ0aWVzLCBpbmNsdWRpbmcgdGhlcm1hbCBzdGFiaWxpdHksIGFudGlnZW4tYW50aWJvZHkgYmluZGluZyBhZmZpbml0eSwgYW5kIHRoZSBhYmlsaXR5IHRvIHBvbHltZXJpemUgbm9uLW5hdHVyYWwgbnVjbGVpYyBhY2lkIG9yIHJlc2lsaWVuY2UgdG8gZXh0cmVtZSBhbGthbGluZSBjb25kaXRpb25zLiBSZW1hcmthYmx5LCBvdmVyIDMwJSBvZiB0aGUgQUktcmVjb21tZW5kZWQgbXV0YW50cyBleGhpYml0ZWQgc3VwZXJpb3IgcGVyZm9ybWFuY2UgY29tcGFyZWQgdG8gdGhlaXIgcHJlLW11dGF0aW9uIGNvdW50ZXJwYXJ0cyBhY3Jvc3MgYWxsIHByb3RlaW5zIGFuZCBkZXNpcmVkIHByb3BlcnRpZXMuIE1vcmVvdmVyLCB3ZSBoYXZlIGRldmVsb3BlZCBhbiBlZmZpY2llbnQsIGFuZCBzdWNjZXNzZnVsIG1ldGhvZCBiYXNlZCBvbiBQUklNRSB0byByYXBpZGx5IG9idGFpbiBtdWx0aS1zaXRlIG11dGFudHMgd2l0aCBlbmhhbmNlZCBhY3Rpdml0eSBhbmQgc3RhYmlsaXR5LiBIZW5jZSwgUFJJTUUgZGVtb25zdHJhdGVzIHRoZSBnZW5lcmFsIGFwcGxpY2FiaWxpdHkgaW4gcHJvdGVpbiBlbmdpbmVlcmluZy4iLDcuMCwsLCJDaGluYSxDaGluYSxDaGluYSxDaGluYSxDaGluYSxDaGluYSxDaGluYSIsLCwsLCwyMDI1LTExLTI4IDExOjUzOjQ0KzAwOjAwLCwsLCwsIkFjYWRlbWlhLEFjYWRlbWlhLEFjYWRlbWlhLEFjYWRlbWlhLEFjYWRlbWlhIiwsLCwsLCwsLCwsLCxIYXJkd2FyZSwsLCwsCkRvdWJhby1wcm8sTGFuZ3VhZ2UsIkxhbmd1YWdlIG1vZGVsaW5nL2dlbmVyYXRpb24sUXVlc3Rpb24gYW5zd2VyaW5nLFRleHQgc3VtbWFyaXphdGlvbixUZXh0IGNsYXNzaWZpY2F0aW9uIixCeXRlRGFuY2UsLDIwMjQtMTAtMjgsRG91YmFvIEdlbmVyYWwgTW9kZWwgUHJvIChEb3ViYW8tcHJvKSxodHRwczovL3d3dy52b2xjZW5naW5lLmNvbS9kb2NzLzYzNjAvMTI2NDY2MywsVHJhaW5pbmcgY29zdCwsNTAwMDAwMDAwMDAwLjAsIltTcGVjdWxhdGl2ZV0gRG91YmFvJ3MgbGFyZ2UgbGFuZ3VhZ2UgbW9kZWwgaGFzIHNjYWxlZCB1cCBmcm9tIDM1IGJpbGxpb24gcGFyYW1ldGVycyB0byA4MDAgYmlsbGlvbiwgd2l0aCA1MDAgYmlsbGlvbiBhbmQgODAwIGJpbGxpb24gcGFyYW1ldGVyIG1vZGVscyBjdXJyZW50bHkgdW5kZXIgdHJhaW5pbmcuCmh0dHBzOi8veHVlcWl1LmNvbS85NjM3MDAxNTg0LzMwOTkxMDM5Nj9tZDVfXzEwMzg9N3FteDJEeUR1aWU0Y0RCcURUUUVXcUR0TXZPNGlUcGhECiIsMi41MDVlKzI1LDZORCA9IDYgKiA1MDAqMTBeOSAqIDgzNTAqMTBeOSA9IDIuNTA1ZSsyNSw4MzUwMDAwMDAwMDAwLCJbU3BlY3VsYXRpdmVdIERvdWJhbydzIHByZS10cmFpbmluZyBkYXRhIHZvbHVtZSBpcyBhcHByb3hpbWF0ZWx5IDUwMFRCLCB3aXRoIG9ubHkgYWJvdXQgMTAlIG9mIHRoaXMgZGF0YSBhY3R1YWxseSB1c2VkIGZvciB0cmFpbmluZy4gVGhlIGN1cnJlbnQgdmVyc2lvbiBlbXBsb3lzIGEgbm9uLU1peHR1cmUtb2YtRXhwZXJ0cyAoTW9FKSBhcmNoaXRlY3R1cmUuIEluIHRoZSBmdXR1cmUsIE1vRSBhcmNoaXRlY3R1cmUgbWF5IGJlIGludHJvZHVjZWQgdG8gaW5jcmVhc2UgcGFyYW1ldGVyIGNvdW50IGFuZCBwZXJmb3JtYW5jZSwgd2hpbGUgYWxzbyBpbnRlZ3JhdGluZyBtdWx0aW1vZGFsIGRhdGEgc29sdXRpb25zLgoKU28gdGhpcyBtb2RlbCBpcyBkZW5zZSwgYW5kIHRoZSB0cmFpbmluZyBkYXRhIGlzIHByb2JhYmx5IGFsbCB0ZXh0IHRva2Vucywgbm90IG11bHRpbW9kYWwuCgo1MFRCICogMTY3TSB0b2tlbnMvR0Igfj0gOC4zNSB0cmlsbGlvbiB0b2tlbnMKIiwsLCwsTGlrZWx5LCJBIHByb2Zlc3Npb25hbC1ncmFkZSwgc2VsZi1kZXZlbG9wZWQgTExNIHN1cHBvcnRpbmcgdXAgdG8gMTI4ayB0b2tlbnMsIGVuYWJsaW5nIGZpbmUtdHVuaW5nIGFjcm9zcyB0aGUgZW50aXJlIHNlcmllcy4gIiwsLEFQSSBhY2Nlc3MsQ2hpbmEsLCwsLCwyMDI2LTAyLTEwIDAwOjI1OjM5KzAwOjAwLCwiVGhlcmUgaXMgbm8gcGFwZXIgdG8gcmVmZXJlbmNlLCBhbHNvIG5vIGluZm9ybWF0aW9uIGluIG1lZGlhLiIsLCwsSW5kdXN0cnksLCwsLFVucmVsZWFzZWQsLFRydWUsLCwsLCxPcGVyYXRpb24gY291bnRpbmcsLCwsLE5vCkF5YSBFeHBhbnNlIDMyQixMYW5ndWFnZSwiTGFuZ3VhZ2UgbW9kZWxpbmcvZ2VuZXJhdGlvbixUcmFuc2xhdGlvbiIsQ29oZXJlIGZvciBBSSwsMjAyNC0xMC0yNCwiQ29oZXJlIEZvciBBSSBsYXVuY2hlcyBBeWEgRXhwYW5zZSwgYSBzdGF0ZS1vZi10aGUtYXJ0IG11bHRpbGluZ3VhbCBmYW1pbHkgb2YgbW9kZWxzIHRvIGhlbHAgY2xvc2UgdGhlIGxhbmd1YWdlIGdhcCB3aXRoIEFJLiIsImh0dHBzOi8vY29oZXJlLmNvbS9ibG9nL2F5YS1leHBhbnNlLWNvbm5lY3Rpbmctb3VyLXdvcmxkCgpodHRwczovL2h1Z2dpbmdmYWNlLmNvL0NvaGVyZUZvckFJL2F5YS1leHBhbnNlLTMyYj9yZWY9Y29oZXJlLWFpLmdob3N0LmlvIiwsLCwzMjMwMDAwMDAwMC4wLCw2LjY4ODY4NGUrMjEsIidMaWtlbHknIGNvbmZpZGVuY2UgZm9yIGRhdGFzZXQgc2l6ZSBhbmQgZXBvY2hzCgozNDUxMzMzMzMzMyozMjMwMDAwMDAwMCo2ID0gNi42ODg2ODRlKzIxIiwzNDUxMzMzMzMzMywxNTVHQiAqIDE2N00gd29yZHMgcGVyIEdCIChhc3N1bWluZyBvbiBhdmVyYWdlIGFjcm9zcyBsYW5ndWFnZXMpICogNC8zIHRva2VucyBwZXIgd29yZCBvbiBhdmVyYWdlID0gMzQ1MTMzMzMzMzMgdG9rZW5zLCwsLCxMaWtlbHksIlRvZGF5LCBDb2hlcmUgRm9yIEFJLCBDb2hlcmXigJlzIHJlc2VhcmNoIGFybSwgaXMgcHJvdWQgdG8gYW5ub3VuY2UgQXlhIEV4cGFuc2UsIGEgZmFtaWx5IG9mIGhpZ2hseSBwZXJmb3JtYW50IG11bHRpbGlu</x:v>
      </x:c>
    </x:row>
    <x:row r="74" ht="18" customHeight="1">
      <x:c r="A74" s="17" t="n">
        <x:v>69</x:v>
      </x:c>
      <x:c r="B74" s="17" t="n">
        <x:v>310</x:v>
      </x:c>
      <x:c r="C74" s="160" t="str">
        <x:v>Z3VhbCBtb2RlbHMgdGhhdCBleGNlbHMgYWNyb3NzIDIzIGxhbmd1YWdlcyBhbmQgb3V0cGVyZm9ybXMgb3RoZXIgbGVhZGluZyBvcGVuLXdlaWdodHMgbW9kZWxzLiAKCldlIGFyZSByZWxlYXNpbmcgQXlhIEV4cGFuc2UgYXMgYm90aCA4IGFuZCAzMiBiaWxsaW9uIG9wZW4td2VpZ2h0cyBtb2RlbHMgYXZhaWxhYmxlIG9uIEthZ2dsZSBhbmQgSHVnZ2luZyBGYWNlLCBhcyBwYXJ0IG9mIG91ciBjb250aW51ZWQgY29tbWl0bWVudCB0byBtdWx0aWxpbmd1YWwgcmVzZWFyY2ggYW5kIHRvIGFjY2VsZXJhdGUgdGhlIGZyb250aWVyIGZvciBtdWx0aWxpbmd1YWwgQUkuIFRoZSA4IGJpbGxpb24gcGFyYW1ldGVycyBtb2RlbCBtYWtlcyBicmVha3Rocm91Z2hzIG1vcmUgYWNjZXNzaWJsZSB0byByZXNlYXJjaGVycyB3b3JsZHdpZGUsIGFuZCBvdXIgMzIgYmlsbGlvbiBwYXJhbWV0ZXJzIG1vZGVsIG9mZmVycyBzdGF0ZS1vZi10aGUtYXJ0IG11bHRpbGluZ3VhbCBjYXBhYmlsaXRpZXMuIAoKQXlhIEV4cGFuc2UgbWFya3MgYW4gaW1wb3J0YW50IHN0ZXAgdG8gZXhwYW5kIGhpZ2gtcXVhbGl0eSBjb3ZlcmFnZSBvZiBsYW5ndWFnZXMgaW4gTExNcy4gU2luY2Ugd2UgZmlyc3QgbGF1bmNoZWQgdGhlIEF5YSBpbml0aWF0aXZlIHR3byB5ZWFycyBhZ28sIHdlIGhhdmUgY29sbGFib3JhdGVkIHdpdGggb3ZlciAzLDAwMCByZXNlYXJjaGVycyBmcm9tIDExOSBjb3VudHJpZXMgdG8gZXhwYW5kIGN1dHRpbmctZWRnZSBtdWx0aWxpbmd1YWwgcmVzZWFyY2guIFRoaXMgaW5jbHVkZWQgcmVsZWFzaW5nIHRoZSBBeWEgY29sbGVjdGlvbiwgdGhlIGxhcmdlc3QgbXVsdGlsaW5ndWFsIGRhdGFzZXQgY29sbGVjdGlvbiB0by1kYXRlLCB3aXRoIDUxMyBtaWxsaW9uIGV4YW1wbGVzLCBhbmQgY3JpdGljYWwgZXZhbHVhdGlvbiBzZXRzIGZvciBtdWx0aWxpbmd1YWwgcGVyZm9ybWFuY2UgYW5kIHNhZmV0eS4gSXQgaGFzIGFsc28gaW5jbHVkZWQgdGhlIHJlbGVhc2Ugb2YgQXlhLTEwMSwgdGhlIG1vc3QgY29tcHJlaGVuc2l2ZSBtdWx0aWxpbmd1YWwgbW9kZWwgdG8tZGF0ZSBjb3ZlcmluZyAxMDEgbGFuZ3VhZ2VzLiIsLCxPcGVuIHdlaWdodHMgKHJlc3RyaWN0ZWQgdXNlKSxDYW5hZGEsLCwsLCwyMDI1LTExLTI4IDExOjUzOjQ0KzAwOjAwLCwsLCwsSW5kdXN0cnksLCwsLFVucmVsZWFzZWQsIkNDLUJZLU5DLCByZXF1aXJlcyBhbHNvIGFkaGVyaW5nIHRvIEM0QUkncyBBY2NlcHRhYmxlIFVzZSBQb2xpY3kiLCwsLCwsLE9wZXJhdGlvbiBjb3VudGluZywsLCwsWWVzCkF5YSBFeHBhbnNlIDhCLExhbmd1YWdlLCJMYW5ndWFnZSBtb2RlbGluZy9nZW5lcmF0aW9uLFRyYW5zbGF0aW9uIixDb2hlcmUgZm9yIEFJLCwyMDI0LTEwLTI0LCJDb2hlcmUgRm9yIEFJIGxhdW5jaGVzIEF5YSBFeHBhbnNlLCBhIHN0YXRlLW9mLXRoZS1hcnQgbXVsdGlsaW5ndWFsIGZhbWlseSBvZiBtb2RlbHMgdG8gaGVscCBjbG9zZSB0aGUgbGFuZ3VhZ2UgZ2FwIHdpdGggQUkuIiwiaHR0cHM6Ly9jb2hlcmUuY29tL2Jsb2cvYXlhLWV4cGFuc2UtY29ubmVjdGluZy1vdXItd29ybGQKCmh0dHBzOi8vaHVnZ2luZ2ZhY2UuY28vQ29oZXJlRm9yQUkvYXlhLWV4cGFuc2UtOGI/cmVmPWNvaGVyZS1haS5naG9zdC5pbyIsLCwsODAwMDAwMDAwMC4wLCwxLjY1NjY0ZSsyMSwiJ0xpa2VseScgY29uZmlkZW5jZSBmb3IgZGF0YXNldCBzaXplIGFuZCBlcG9jaHMKCjM0NTEzMzMzMzMzKjgwMDAwMDAwMDAqNiA9IDEuNjU2NjRlKzIxIiwzNDUxMzMzMzMzMywxNTVHQiAqIDE2N00gd29yZHMgcGVyIEdCIChhc3N1bWluZyBvbiBhdmVyYWdlIGFjcm9zcyBsYW5ndWFnZXMpICogNC8zIHRva2VucyBwZXIgd29yZCBvbiBhdmVyYWdlID0gMzQ1MTMzMzMzMzMgdG9rZW5zLCwsLCxMaWtlbHksIlRvZGF5LCBDb2hlcmUgRm9yIEFJLCBDb2hlcmXigJlzIHJlc2VhcmNoIGFybSwgaXMgcHJvdWQgdG8gYW5ub3VuY2UgQXlhIEV4cGFuc2UsIGEgZmFtaWx5IG9mIGhpZ2hseSBwZXJmb3JtYW50IG11bHRpbGluZ3VhbCBtb2RlbHMgdGhhdCBleGNlbHMgYWNyb3NzIDIzIGxhbmd1YWdlcyBhbmQgb3V0cGVyZm9ybXMgb3RoZXIgbGVhZGluZyBvcGVuLXdlaWdodHMgbW9kZWxzLiAKCldlIGFyZSByZWxlYXNpbmcgQXlhIEV4cGFuc2UgYXMgYm90aCA4IGFuZCAzMiBiaWxsaW9uIG9wZW4td2VpZ2h0cyBtb2RlbHMgYXZhaWxhYmxlIG9uIEthZ2dsZSBhbmQgSHVnZ2luZyBGYWNlLCBhcyBwYXJ0IG9mIG91ciBjb250aW51ZWQgY29tbWl0bWVudCB0byBtdWx0aWxpbmd1YWwgcmVzZWFyY2ggYW5kIHRvIGFjY2VsZXJhdGUgdGhlIGZyb250aWVyIGZvciBtdWx0aWxpbmd1YWwgQUkuIFRoZSA4IGJpbGxpb24gcGFyYW1ldGVycyBtb2RlbCBtYWtlcyBicmVha3Rocm91Z2hzIG1vcmUgYWNjZXNzaWJsZSB0byByZXNlYXJjaGVycyB3b3JsZHdpZGUsIGFuZCBvdXIgMzIgYmlsbGlvbiBwYXJhbWV0ZXJzIG1vZGVsIG9mZmVycyBzdGF0ZS1vZi10aGUtYXJ0IG11bHRpbGluZ3VhbCBjYXBhYmlsaXRpZXMuIAoKQXlhIEV4cGFuc2UgbWFya3MgYW4gaW1wb3J0YW50IHN0ZXAgdG8gZXhwYW5kIGhpZ2gtcXVhbGl0eSBjb3ZlcmFnZSBvZiBsYW5ndWFnZXMgaW4gTExNcy4gU2luY2Ugd2UgZmlyc3QgbGF1bmNoZWQgdGhlIEF5YSBpbml0aWF0aXZlIHR3byB5ZWFycyBhZ28sIHdlIGhhdmUgY29sbGFib3JhdGVkIHdpdGggb3ZlciAzLDAwMCByZXNlYXJjaGVycyBmcm9tIDExOSBjb3VudHJpZXMgdG8gZXhwYW5kIGN1dHRpbmctZWRnZSBtdWx0aWxpbmd1YWwgcmVzZWFyY2guIFRoaXMgaW5jbHVkZWQgcmVsZWFzaW5nIHRoZSBBeWEgY29sbGVjdGlvbiwgdGhlIGxhcmdlc3QgbXVsdGlsaW5ndWFsIGRhdGFzZXQgY29sbGVjdGlvbiB0by1kYXRlLCB3aXRoIDUxMyBtaWxsaW9uIGV4YW1wbGVzLCBhbmQgY3JpdGljYWwgZXZhbHVhdGlvbiBzZXRzIGZvciBtdWx0aWxpbmd1YWwgcGVyZm9ybWFuY2UgYW5kIHNhZmV0eS4gSXQgaGFzIGFsc28gaW5jbHVkZWQgdGhlIHJlbGVhc2Ugb2YgQXlhLTEwMSwgdGhlIG1vc3QgY29tcHJlaGVuc2l2ZSBtdWx0aWxpbmd1YWwgbW9kZWwgdG8tZGF0ZSBjb3ZlcmluZyAxMDEgbGFuZ3VhZ2VzLiIsLCxPcGVuIHdlaWdodHMgKHJlc3RyaWN0ZWQgdXNlKSxDYW5hZGEsLCwsLCwyMDI1LTExLTI4IDExOjUzOjQ0KzAwOjAwLCwsLCwsSW5kdXN0cnksLCwsLFVucmVsZWFzZWQsIkNDLUJZLU5DLCByZXF1aXJlcyBhbHNvIGFkaGVyaW5nIHRvIEM0QUkncyBBY2NlcHRhYmxlIFVzZSBQb2xpY3kiLCwsLCwsLE9wZXJhdGlvbiBjb3VudGluZywsLCwsWWVzCkJpZWxpayA3QixMYW5ndWFnZSwiTGFuZ3VhZ2UgbW9kZWxpbmcvZ2VuZXJhdGlvbixRdWVzdGlvbiBhbnN3ZXJpbmciLCJTcGVha0xlYXNoLEN5ZnJvbmV0IEFHSCIsIktyenlzenRvZiBPY2llcGEsIMWBdWthc3ogRmxpcywgS3J6eXN6dG9mIFdyw7NiZWwsIEFkcmlhbiBHd2/FumR6aWVqLCBSZW1pZ2l1c3ogS2luYXMiLDIwMjQtMTAtMjQsIkJpZWxpayA3QiB2MC4xOiBBIFBvbGlzaCBMYW5ndWFnZSBNb2RlbCAtLSBEZXZlbG9wbWVudCwgSW5zaWdodHMsIGFuZCBFdmFsdWF0aW9uIixodHRwczovL2FyeGl2Lm9yZy9hYnMvMjQxMC4xODU2NSwsLCw3MDAwMDAwMDAwLjAsN0IsLCwzNjAwMDAwMDAwMCwiUHJlLXRyYWluaW5nOgoKIiJVbHRpbWF0ZWx5LCBvdXIgZmluYWwgdHJhaW5pbmcgZGF0YXNldCBjb25zaXN0ZWQgb2YgMzYgYmlsbGlvbiB0b2tlbnMiIgoKIiJhIHdhcm11cCBwZXJpb2Qgb2YgMjAwMCBpdGVyYXRpb25zLiBUcmFpbmluZyBjb250aW51ZWQgZm9yIGEgdG90YWwgb2YgMTczNTAgaXRlcmF0aW9ucy4iIgoKIiJUaGUgbW9kZWwgd2FzIHRyYWluZWQgb24gMzZCIHRva2VucyBvdmVyIDIgZXBvY2hzLCB3aXRoIGEgbWF4aW11bSBjb250ZXh0IGxlbmd0aCBvZiA0MDk2IiIKCiIiYSBnbG9iYWwgYmF0Y2ggc2l6ZSBvZiAyNTYiIgoKUG9zdC10cmFpbmluZyAmIFNGVDogCiIiV2UgdHJhaW5lZCB0aGUgbW9kZWwgZm9yIDMgZXBvY2hzIHdpdGggYSBtYXhpbXVtIGNvbnRleHQgbGVuZ3RoIG9mIDQsMDk2LCBwcm9jZXNzaW5nIGEgdG90YWwgb2YgMi4xIGJpbGxpb24gdG9rZW5zLiIiIiwsIiIiRHVyaW5nIHRoZSBiYXNlIG1vZGVsIHRyYWluaW5nLCB3ZSB1dGlsaXplZCAyNTYgTlZJRElBIEdIMjAwIEdQVXMsIGFjaGlldmluZyBhIHRocm91Z2hwdXQgb2Ygb3ZlciA5LDIwMCB0b2tlbnMgcGVyIEdQVSBwZXIgc2Vjb25kLiIiCgozNiAqIDEwXjkgdG9rZW5zICogMiBlcG9jaHMgLyA5MjAwIHRva2VucyBwZXIgR1BVIHBlciBzZWNvbmQgPSA3ODI2MDg3IEdQVSAtIHNlY29uZHMgPSAyMTczIEdQVSAtIGhvdXJzCiIsTlZJRElBIEdIMjAwLCxDb25maWRlbnQsIldlIGludHJvZHVjZSBCaWVsaWsgN0IgdjAuMSwgYSA3LWJpbGxpb24tcGFyYW1ldGVyIGdlbmVyYXRpdmUgdGV4dCBtb2RlbCBmb3IgUG9saXNoIGxhbmd1YWdlIHByb2Nlc3NpbmcuIFRyYWluZWQgb24gY3VyYXRlZCBQb2xpc2ggY29ycG9yYSwgdGhpcyBtb2RlbCBhZGRyZXNzZXMga2V5IGNoYWxsZW5nZXMgaW4gbGFuZ3VhZ2UgbW9kZWwgZGV2ZWxvcG1lbnQgdGhyb3VnaCBpbm5vdmF0aXZlIHRlY2huaXF1ZXMuIFRoZXNlIGluY2x1ZGUgV2VpZ2h0ZWQgSW5zdHJ1Y3Rpb24gQ3Jvc3MtRW50cm9weSBMb3NzLCB3aGljaCBiYWxhbmNlcyB0aGUgbGVhcm5pbmcgb2YgZGlmZmVyZW50IGluc3RydWN0aW9uIHR5cGVzLCBhbmQgQWRhcHRpdmUgTGVhcm5pbmcgUmF0ZSwgd2hpY2ggZHluYW1pY2FsbHkgYWRqdXN0cyB0aGUgbGVhcm5pbmcgcmF0ZSBiYXNlZCBvbiB0cmFpbmluZyBwcm9ncmVzcy4gVG8gZXZhbHVhdGUgcGVyZm9ybWFuY2UsIHdlIGNyZWF0ZWQgdGhlIE9wZW4gUEwgTExNIExlYWRlcmJvYXJkIGFuZCBQb2xpc2ggTVQtQmVuY2gsIG5vdmVsIGZyYW1ld29ya3MgYXNzZXNzaW5nIHZhcmlvdXMgTkxQIHRhc2tzIGFuZCBjb252ZXJzYXRpb25hbCBhYmlsaXRpZXMuIEJpZWxpayA3QiB2MC4xIGRlbW9uc3RyYXRlcyBzaWduaWZpY2FudCBpbXByb3ZlbWVudHMsIGFjaGlldmluZyBhIDkgcGVyY2VudGFnZSBwb2ludCBpbmNyZWFzZSBpbiBhdmVyYWdlIHNjb3JlIGNvbXBhcmVkIHRvIE1pc3RyYWwtN0ItdjAuMSBvbiB0aGUgUkFHIFJlYWRlciB0YXNrLiBJdCBhbHNvIGV4Y2VscyBpbiB0aGUgUG9saXNoIE1ULUJlbmNoLCBwYXJ0aWN1bGFybHkgaW4gUmVhc29uaW5nICg2LjE1LzEwKSBhbmQgUm9sZS1wbGF5aW5nICg3LjgzLzEwKSBjYXRlZ29yaWVzLiBUaGlzIG1vZGVsIHJlcHJlc2VudHMgYSBzdWJzdGFudGlhbCBhZHZhbmNlbWVudCBpbiBQb2xpc2ggbGFuZ3VhZ2UgQUksIG9mZmVyaW5nIGEgcG93ZXJmdWwgdG9vbCBmb3IgZGl2ZXJzZSBsaW5ndWlzdGljIGFwcGxpY2F0aW9ucyBhbmQgc2V0dGluZyBuZXcgYmVuY2htYXJrcyBpbiB0aGUgZmllbGQuIiwyLjAsLE9wZW4gd2VpZ2h0cyAodW5yZXN0cmljdGVkKSwiUG9sYW5kLFBvbGFuZCIsTWlzdHJhbCA3QiwyLjY1MDUyNDFlKzIxLCJbcHJlLXRyYWluaW5nXSA2IEZMT1AgLyB0b2tlbiAvIHBhcmFtZXRlciAqIDcgKiAxMF45IHBhcmFtZXRlcnMgKiAzNiAqIDEwXjkgdG9rZW5zICogMiBlcG9jaHMgPSAzLjAyNGUrMjEgRkxPUApbcG9zdC10cmFpbmluZ10gNiBGTE9QIC8gdG9rZW4gLyBwYXJhbWV0ZXIgKiA3ICogMTBeOSBwYXJhbWV0ZXJzICogMi4xICogMTBeOSB0b2tlbnMgPSA4LjgyZSsxOSBGTE9QCgo5ODk1MDAwMDAwMDAwMDAgRkxPUCAvIEdQVSAvIHNlYyBbR0gyMDAsIGJmMTYgcmVwb3J0ZWRdICogNzgyNjA4NyBHUFUgLSBzZWNvbmRzIFtzZWUgdHJhaW5pbmcgdGltZSBub3Rlc10gKiAwLjMgW2Fzc3VtZWQgdXRpbGl6YXRpb24gPSAyLjMyMzE3MzllKzIxIEZMT1AKCnNxcnQoMy4wMjRlKzIxKjIuMzIzMTczOWUrMjEpID0gMi42NTA1MjQxZSsyMSBGTE9QIiwyNTYuMCwsMjAyNS0xMS0yOCAxMTo1Mzo0NCswMDowMCwsIiIiV2UgZ3JhdGVmdWxseSBhY2tub3dsZWRnZSBQb2xhbmTigJlzIGhpZ2hwZXJmb3JtYW5jZSBJbmZyYXN0cnVjdHVyZSBQTEdyaWQgQUNLIEN5ZnJvbmV0IEFHSCBmb3IgcHJvdmlkaW5nIGNvbXB1dGVyIGZhY2lsaXRpZXMgYW5kIHN1cHBvcnQgd2l0aGluIGNvbXB1dGF0aW9uYWwgZ3JhbnQgbm8gUExHLzIwMjQvMDE2OTUxLiIiIiwsLCwiUmVzZWFyY2ggY29sbGVjdGl2ZSxBY2FkZW1pYSIsLCwsMjE3My4wLFVucmVsZWFzZWQsIkFwYWNoZSAyLjAKaHR0cHM6Ly9odWdnaW5nZmFjZS5jby9zcGVha2xlYXNoL0JpZWxpay03Qi12MC4xIiwsLCxCRjE2LCwzNTI3NDUuNzUzMzI2NzQxNSwiT3BlcmF0aW9uIGNvdW50aW5nLEhhcmR3YXJlIixzcGVha2xlYXNoLCwsLFllcwpHaWdhQ2hhdCBNQVgsIkxhbmd1YWdlLFZpc2lvbixNdWx0aW1vZGFsIiwiTGFuZ3VhZ2UgbW9kZWxpbmcvZ2VuZXJhdGlvbixRdWVzdGlvbiBhbnN3ZXJpbmcsTWF0aGVtYXRpY2FsIHJlYXNvbmluZyxDb2RlIGdlbmVyYXRpb24sQ2hhdCxWaXN1YWwgcXVlc3Rpb24gYW5zd2VyaW5nLENoYXJhY3RlciByZWNvZ25pdGlvbiAoT0NSKSIsU2JlciwsMjAyNC0xMC0yNCwiU2JlciBwcmVzZW50cyBHaWdhQ2hhdCBNQVgg4oCUIGEgcGVyc29uYWwgYXNzaXN0YW50LCBpbnRlcmxvY3V0b3IsIGNvLWF1dGhvciBhbmQgY29uc3VsdGFudCBmb3IgZXZlcnlvbmUiLCJodHRwczovL2hhYnIuY29tL3J1L2NvbXBhbmllcy9zYmVyZGV2aWNlcy9hcnRpY2xlcy84NTUzNjgvCgpodHRwczovL3d3dy5zYmVyYmFuay5ydS9ydS9zYmVycHJlc3MvdGVraG5vbG9naWkvYXJ0aWNsZT9uZXdzSUQ9OWNmNGRjNDAtNzMxZC00ZTc5LTg0OWItZTg0MGM5MjU4Njk5JmJsb2NrSUQ9NjliMTQ5Y2QtNmRiNC00NWFhLWFkZTEtYjY5MjBkNzcxYjExJnJlZ2lvbklEPTc3Jmxhbmc9cnUmdHlwZT1ORVdTIiwsLCwsLCwsLCIiItGC0YDQuNC70LvQuNC+0L3QsNGFINGC0L7QutC10L3QvtCyINGH0LjRgdGC0YvRhSDQtNCw0L3QvdGL0YUiIiAtICIidHJpbGxpb25zIG9mIGNsZWFuIGRhdGEgdG9rZW5zIiIKClNwZWN1bGF0aXZlbHkgYXNzdW1pbmcgfjVUIiwsLCwsU3BlY3VsYXRpdmUsIkR1ZSB0byB0aGUgY2hhbmdlIGluIHRoZSB0cmFpbmluZyBhcHByb2FjaCwgYWxtb3N0IGFsbCB0aGUgbW9kZWwncyBza2lsbHMgaGF2ZSBzaWduaWZpY2FudGx5IGltcHJvdmVkLCBmcm9tIHNob3J0ZW5pbmcgdGV4dHMgYW5kIGFuc3dlcmluZyBvcGVuIHF1ZXN0aW9ucyB0byBnZW5lcmF0aW5nIGlkZWFzLiBBbHNvLCB0aGUgaGlnaGxpZ2h0aW5nIG9mIHNlbWFudGljIHBhcnRzIG9mIHRoZSB0ZXh0LCBjb2RlIGJsb2NrcyBhbmQgZm9ybXVsYXMgZm9yIHNjaWVuY2UgaGF2ZSBpbXByb3ZlZCwgYW5kIHRoZSBzdHJ1Y3R1cmUgb2YgdGhlIGFuc3dlciBoYXMgYmVjb21lIG1vcmUgcmVhZGFibGUgYW5kIGJlYXV0aWZ1bC4KCkV4cGVydCBpbiB2YXJpb3VzIGZpZWxkcwpHaWdhQ2hhdCBub3cgaGFzIGFuIGV2ZW4gZ3JlYXRlciBleHBlcnQgdm9sdW1lIG9mIGtub3dsZWRnZSBpbiBhIGh1Z2UgcmFuZ2Ugb2Ygc3ViamVjdCBhcmVhcy4gVGhlIGRldmVsb3BtZW50IHRlYW0gaGFzIHVwZGF0ZWQgYW5kIGV4cGFuZGVkIHRoZSB0cmFpbmluZyBkYXRhc2V0cywgd2hpY2ggaGFzIGltcHJvdmVkIHRoZSBxdWFsaXR5IG9mIG1vZGVsIHJlc3BvbnNlcyBpbiBzdWNoIGFyZWFzIGFzIGVjb25vbWljcywgbGF3IGFuZCBtZWRpY2luZS4gVGhlIG1vZGVsIGhhcyBlc3BlY2lhbGx5IGltcHJvdmVkIG9uIHNjaWVudGlmaWMgaXNzdWVzIGluIGJpb2xvZ3ksIGNoZW1pc3RyeSBhbmQgcGh5c2ljcy4gQWxzbywgdGhlIHF1YWxpdHkgb2Ygc29sdmluZyBtYXRoZW1hdGljYWwgcHJvYmxlbXMgYWNjb3JkaW5nIHRvIHRoZSBvcGVuIEdTTThLIGFuZCBNQVRIIGRhdGFzZXRzIGhhcyBpbmNyZWFzZWQgYnkgMjUlLgoKQXQgdGhlIG1vbWVudCwgYWNjb3JkaW5nIHRvIHRoZSBsYXRlc3QgcmVzdWx0cyBvZiB0aGUgTUVSQSBiZW5jaG1hcmssIEdpZ2FDaGF0IE1BWCBoYXMgdGFrZW4gZmlyc3QgcGxhY2UgYW1vbmcgYWxsIFJ1c3NpYW4gQUkgbW9kZWxzIGFuZCBpcyBhbW9uZyB0aGUgbGVhZGVycyBhbW9uZyBmb3JlaWduIG9uZXMuIEFuZCBhY2NvcmRpbmcgdG8gdGhlIHJlc3VsdHMgb2YgaW50ZXJuYWwgZXZhbHVhdGlvbiBpbiB0aGUgTU1MVSAoTWFzc2l2ZSBNdWx0aXRhc2sgTGFuZ3VhZ2UgVW5kZXJzdGFuZGluZykgYmVuY2htYXJrLCB0aGUgbW9kZWwgYWNoaWV2ZWQgODAlIGluIGtub3dsZWRnZSBvZiB0aGUgcmVhbCB3b3JsZCBhbmQgc2NpZW5jZXMuIiwsLEFQSSBhY2Nlc3MsUnVzc2lhLCwsLCwsMjAyNS0xMS0yOCAxMTo1Mzo0NCswMDowMCwsLCwsLCJJbmR1c3RyeSxHb3Zlcm5tZW50IiwsLCwsVW5yZWxlYXNlZCwsLCwsLCwsLCwsLCxObwpZYW5kZXhHUFQgNCBQcm8sTGFuZ3VhZ2UsIkxhbmd1YWdlIG1vZGVsaW5nL2dlbmVyYXRpb24sUXVlc3Rpb24gYW5zd2VyaW5nLFF1YW50aXRhdGl2ZSByZWFzb25pbmcsUmV0cmlldmFsLWF1Z21lbnRlZCBnZW5lcmF0aW9uIixZYW5kZXgsLDIwMjQtMTAtMjQsWWFuZGV4IGxhdW5jaGVzIG5leHQtZ2VuZXJhdGlvbiBsYW5ndWFnZSBtb2RlbHMgWWFuZGV4R1BUIDQ6IFNtYXJ0ZXIgcmVhc29uaW5nIGFuZCBmb3VyIHRpbWVzIG1vcmUgdGV4dCBjYXBhY2l0eSwiaHR0cHM6Ly95YW5kZXguY29tL2NvbXBhbnkvbmV3cy8yNC0xMC0yMDI0CgpodHRwczovL2hhYnIuY29tL3J1L2NvbXBhbmllcy95YW5kZXgvYXJ0aWNsZXMvODUyOTY4LyIsLCwsLCwsLCwsLCwsLFVua25vd24sIllhbmRleCBpbnRyb2R1Y2VzIHRoZSBuZXh0IGdlbmVyYXRpb24gb2YgaXRzIGdlbmVyYXRpdmUgbmV1cmFsIG5ldHdvcmtzOiBZYW5kZXhHUFQgNC4gVGhpcyBuZXcgbGluZXVwIGZlYXR1cmVzIGEgcm9idXN0IFBybyB2ZXJzaW9uIGFuZCBhIGxpZ2h0ZXIgTGl0ZSBvcHRpb24uIEJvdGggbW9kZWxzIG91dHBlcmZvcm0gcHJldmlvdXMgdmVyc2lvbnMgaW4gcmVzcG9uc2UgcXVhbGl0eSwgcmVhc29uaW5nIGNhcGFiaWxpdGllcywgYW5kIHByb2Nlc3NpbmcgcG93ZXIsIGhhbmRsaW5nIHVwIHRvIGZvdXIgdGltZXMgbW9yZSB0ZXh0IOKAlCBhcm91bmQgNjAgcGFnZXMuIFdpdGggdGhlc2UgdXBncmFkZXMsIFlhbmRleEdQVCA0IGNhbiB0YWtlIG9uIGEgd2lkZXIgcmFuZ2Ugb2YgYnVzaW5lc3MgY2hhbGxlbmdlcywgZnJvbSBhbmFseXppbmcgY3VzdG9tZXIgaW5xdWlyaWVzIHRvIHN0cmVhbWxpbmluZyBwcm9jdXJlbWVudCBwcm9jZXNzZXMuICAKClRoZSBuZXcgbW9kZWxzIGFyZSBub3cgYXZhaWxhYmxlIHRocm91Z2ggdGhlIFlhbmRleCBDbG91ZCBBUEksIHdpdGggc29tZSBmZWF0dXJlcyBzdGlsbCBpbiBiZXRhLiBCdXNpbmVzc2VzIGNhbiB1c2UgdGhlbSB0byBzb3J0IGVtYWlscyBhbmQgY2xpZW50IHJlcXVlc3RzLCBhbmFseXplIHJlc3VtZXMsIGFuZCBtYW5hZ2Ugb3RoZXIgdGV4dC1yZWxhdGVkIHRhc2tzLiBUaGUgUHJvIHZlcnNpb24gaXMgcGVyZmVjdCBmb3IgY29tcGxleCB0YXNrcyBsaWtlIHNhbGVzIGFuYWx5c2lzLCB3aGlsZSB0aGUgTGl0ZSB2ZXJzaW9uIGlzIGJldHRlciBzdWl0ZWQgZm9yIHNpbXBsZXIgc2NlbmFyaW9zIHdoZXJlIHNwZWVkIGlzIGEgcHJpb3JpdHkuIFlvdSBjYW4gdGVzdCB0aGUgbmV3IG1vZGVscyBpbiBkZW1vIG1vZGUgaW4gdGhlIFlhbmRleCBDbG91ZCBjaGF0LiBTb29uLCB0aGV54oCZbGwgYmUgYXZhaWxhYmxlIGluIG90aGVyIFlhbmRleCBzZXJ2aWNlcyBmb3IgYSBicm9hZGVyIGF1ZGllbmNlLCBzdGFydGluZyB3aXRoIHRoZSBBbGljZSBQcm8gb3B0aW9uLiAiLCwsQVBJIGFjY2VzcyxSdXNzaWEsLCwsLCwyMDI1LTExLTI4IDExOjUzOjQ0KzAwOjAwLCwsLCwsSW5kdXN0cnksLCwsLFVucmVsZWFzZWQsLCwsLCwsLCwsLCwsTm8KWWFuZGV4R1BUIDQgTGl0ZSxMYW5ndWFnZSwiTGFuZ3VhZ2UgbW9kZWxpbmcvZ2VuZXJhdGlvbixRdWVzdGlvbiBhbnN3ZXJpbmcsUXVhbnRpdGF0aXZlIHJlYXNvbmluZyxSZXRyaWV2YWwtYXVnbWVudGVkIGdlbmVyYXRpb24iLFlhbmRleCwsMjAyNC0xMC0yNCxZYW5kZXggbGF1bmNoZXMgbmV4dC1nZW5lcmF0aW9uIGxhbmd1YWdlIG1vZGVscyBZYW5kZXhHUFQgNDogU21hcnRlciByZWFzb25pbmcgYW5kIGZvdXIgdGltZXMgbW9yZSB0ZXh0IGNhcGFjaXR5LCJodHRwczovL3lhbmRleC5jb20vY29tcGFueS9uZXdzLzI0LTEwLTIwMjQKCmh0dHBzOi8vaGFici5jb20vcnUvY29tcGFuaWVzL3lhbmRleC9hcnRpY2xlcy84NTI5NjgvIiwsLCwsLCwsLCwsLCwsVW5rbm93biwiWWFuZGV4IGludHJvZHVjZXMgdGhlIG5leHQgZ2VuZXJhdGlvbiBvZiBpdHMgZ2VuZXJhdGl2ZSBuZXVyYWwgbmV0d29ya3M6IFlhbmRleEdQVCA0LiBUaGlzIG5ldyBsaW5ldXAgZmVhdHVyZXMgYSByb2J1c3QgUHJvIHZlcnNpb24gYW5kIGEgbGlnaHRlciBMaXRlIG9wdGlvbi4gQm90aCBtb2RlbHMgb3V0cGVyZm9ybSBwcmV2aW91cyB2ZXJzaW9ucyBpbiByZXNwb25zZSBxdWFsaXR5LCByZWFzb25pbmcgY2FwYWJpbGl0aWVzLCBhbmQgcHJvY2Vzc2luZyBwb3dlciwgaGFuZGxpbmcgdXAgdG8gZm91ciB0aW1lcyBtb3JlIHRleHQg4oCUIGFyb3VuZCA2MCBwYWdlcy4gV2l0aCB0aGVzZSB1cGdyYWRlcywgWWFuZGV4R1BUIDQgY2FuIHRha2Ugb24gYSB3aWRlciByYW5nZSBvZiBidXNpbmVzcyBjaGFsbGVuZ2VzLCBmcm9tIGFuYWx5emluZyBjdXN0b21lciBpbnF1aXJpZXMgdG8gc3RyZWFtbGluaW5nIHByb2N1cmVtZW50IHByb2Nlc3Nlcy4gIAoKVGhlIG5ldyBtb2RlbHMgYXJlIG5vdyBhdmFpbGFibGUgdGhyb3VnaCB0aGUgWWFuZGV4IENsb3VkIEFQSSwgd2l0aCBzb21lIGZlYXR1cmVzIHN0aWxsIGluIGJldGEuIEJ1c2luZXNzZXMgY2FuIHVzZSB0aGVtIHRvIHNvcnQgZW1haWxzIGFuZCBjbGllbnQgcmVxdWVzdHMsIGFuYWx5emUgcmVzdW1lcywgYW5kIG1hbmFnZSBvdGhlciB0ZXh0LXJlbGF0ZWQgdGFza3MuIFRoZSBQcm8gdmVyc2lvbiBpcyBwZXJmZWN0IGZvciBjb21wbGV4IHRhc2tzIGxpa2Ugc2FsZXMgYW5hbHlzaXMsIHdoaWxlIHRoZSBMaXRlIHZlcnNpb24gaXMgYmV0dGVyIHN1aXRlZCBmb3Igc2ltcGxlciBzY2VuYXJpb3Mgd2hlcmUgc3BlZWQgaXMgYSBwcmlvcml0eS4gWW91IGNhbiB0ZXN0IHRoZSBuZXcgbW9kZWxzIGluIGRlbW8gbW9kZSBpbiB0aGUgWWFuZGV4IENsb3VkIGNoYXQuIFNvb24sIHRoZXnigJlsbCBiZSBhdmFpbGFibGUgaW4gb3RoZXIgWWFuZGV4IHNlcnZpY2VzIGZvciBhIGJyb2FkZXIgYXVkaWVuY2UsIHN0YXJ0aW5nIHdpdGggdGhlIEFsaWNlIFBybyBvcHRpb24uICIsLCxBUEkgYWNjZXNzLFJ1c3NpYSwsLCwsLDIwMjUtMTEtMjggMTE6NTM6NDQrMDA6MDAsLCwsLCxJbmR1c3RyeSwsLCwsVW5yZWxlYXNlZCwsLCwsLCwsLCwsLCxObwpZT0xPdjExLFZpc2lvbixPYmplY3QgZGV0ZWN0aW9uLEh1ZGRlcnNmaWVsZCBVbml2ZXJzaXR5LCJSYWhpbWEgS2hhbmFtLCBNdWhhbW1hZCBIdXNzYWluIiwyMDI0LTEwLTIzLFlPTE92MTE6IEFuIE92ZXJ2aWV3IG9mIHRoZSBLZXkgQXJjaGl0ZWN0dXJhbCBFbmhhbmNlbWVudHMsaHR0cHM6Ly9hcnhpdi5vcmcvaHRtbC8yNDEwLjE3NzI1djEsMjYwNC4wLCwsLCwsLCwsLCwsLFVua25vd24sIlRoaXMgc3R1ZHkgcHJlc2VudHMgYW4gYXJjaGl0ZWN0dXJhbCBhbmFseXNpcyBvZiBZT0xPdjExLCB0aGUgbGF0ZXN0IGl0ZXJhdGlvbiBpbiB0aGUgWU9MTyAoWW91IE9ubHkgTG9vayBPbmNlKSBzZXJpZXMgb2Ygb2JqZWN0IGRldGVjdGlvbiBtb2RlbHMuIFdlIGV4YW1pbmUgdGhlIG1vZGVscyBhcmNoaXRlY3R1cmFsIGlubm92YXRpb25zLCBpbmNsdWRpbmcgdGhlIGludHJvZHVjdGlvbiBvZiB0aGUgQzNrMiAoQ3Jvc3MgU3RhZ2UgUGFydGlhbCB3aXRoIGtlcm5lbCBzaXplIDIpIGJsb2NrLCBTUFBGIChTcGF0aWFsIFB5cmFtaWQgUG9vbGluZyAtIEZhc3QpLCBhbmQgQzJQU0EgKENvbnZvbHV0aW9uYWwgYmxvY2sgd2l0aCBQYXJhbGxlbCBTcGF0aWFsIEF0dGVudGlvbikgY29tcG9uZW50cywgd2hpY2ggY29udHJpYnV0ZSBpbiBpbXByb3ZpbmcgdGhlIG1vZGVscyBwZXJmb3JtYW5jZSBpbiBzZXZlcmFsIHdheXMgc3VjaCBhcyBlbmhhbmNlZCBmZWF0dXJlIGV4dHJhY3Rpb24uIFRoZSBwYXBlciBleHBsb3JlcyBZT0xPdjEx4oCZcyBleHBhbmRlZCBjYXBhYmlsaXRpZXMgYWNyb3NzIHZhcmlvdXMgY29tcHV0ZXIgdmlzaW9uIHRhc2tzLCBpbmNsdWRpbmcgb2JqZWN0IGRldGVjdGlvbiwgaW5zdGFuY2Ugc2VnbWVudGF0aW9uLCBwb3NlIGVzdGltYXRpb24sIGFuZCBvcmllbnRlZCBvYmplY3QgZGV0ZWN0aW9uIChPQkIpLiBXZSByZXZpZXcgdGhlIG1vZGVs4oCZcyBwZXJmb3JtYW5jZSBpbXByb3ZlbWVudHMgaW4gdGVybXMgb2YgbWVhbiBBdmVyYWdlIFByZWNpc2lvbiAobUFQKSBhbmQgY29tcHV0YXRpb25hbCBlZmZpY2llbmN5IGNvbXBhcmVkIHRvIGl0cyBwcmVkZWNlc3NvcnMsIHdpdGggYSBmb2N1cyBvbiB0aGUgdHJhZGUtb2ZmIGJldHdlZW4gcGFyYW1ldGVyIGNvdW50IGFuZCBhY2N1cmFjeS4gQWRkaXRpb25hbGx5LCB0aGUgc3R1ZHkgZGlzY3Vzc2VzIFlPTE92MTHigJlzIHZlcnNhdGlsaXR5IGFjcm9zcyBkaWZmZXJlbnQgbW9kZWwgc2l6ZXMsIGZyb20gbmFubyB0byBleHRyYS1sYXJnZSwgY2F0ZXJpbmcgdG8gZGl2ZXJzZSBhcHBsaWNhdGlvbiBuZWVkcyBmcm9tIGVkZ2UgZGV2aWNlcyB0byBoaWdoLXBlcmZvcm1hbmNlIGNvbXB1dGluZyBlbnZpcm9ubWVudHMuIE91ciByZXNlYXJjaCBwcm92aWRlcyBpbnNpZ2h0cyBpbnRvIFlPTE92MTHigJlzIHBvc2l0aW9uIHdpdGhpbiB0aGUgYnJvYWRlciBsYW5kc2NhcGUgb2Ygb2JqZWN0IGRldGVjdGlvbiBhbmQgaXRzIHBvdGVudGlhbCBpbXBhY3Qgb24gcmVhbC10aW1lIGNvbXB1dGVyIHZpc2lvbiBhcHBsaWNhdGlvbnMuIiwsLCxVbml0ZWQgS2luZ2RvbSBvZiBHcmVhdCBCcml0YWluIGFuZCBOb3J0aGVybiBJcmVsYW5kLCwsLCwsMjAyNi0wNS0yNSAxMjozMzo1NCswMDowMCwsLCwsLEFjYWRlbWlhLCwsLCwsLCwsLCwsLCwsLCwsCk1vY2hpIDEsVmlkZW8sIlZpZGVvIGdlbmVyYXRpb24sVGV4dC10by12aWRlbyIsR2VubW8sLDIwMjQtMTAtMjIsTW9jaGkgMTogQSBuZXcgU09UQSBpbiBvcGVuLXNvdXJjZSB2aWRlbyBnZW5lcmF0aW9uIG1vZGVscyxodHRwczovL3d3dy5nZW5tby5haS9ibG9nLCwsLDEwMDAwMDAwMDAwLjAsZmVhdHVyaW5nIGEgMTAgYmlsbGlvbiBwYXJhbWV0ZXIgZGlmZnVzaW9uIG1vZGVsIGJ1aWx0IG9uIG91ciBub3ZlbCBBc3ltbWV0cmljIERpZmZ1c2lvbiBUcmFuc2Zvcm1lciAoQXN5bW1EaVQpIGFyY2hpdGVjdHVyZSwsLCwsLCwsLExpa2VseSwiV2UgYXJlIHRocmlsbGVkIHRvIGFubm91bmNlIGEgcmVzZWFyY2ggcHJldmlldyBvZiBNb2NoaSAxLCBvdXIgbGF0ZXN0IG9wZW4tc291cmNlIHZpZGVvIGdlbmVyYXRpb24gbW9kZWwuIE1vY2hpIDEgZGVtb25zdHJhdGVzIGRyYW1hdGljIGltcHJvdmVtZW50cyBpbiBxdWFsaXR5IG9mIG1vdGlvbiBhcyB3ZWxsIGFzIGV4dHJlbWVseSBzdHJvbmcgcHJvbXB0IGFkaGVyZW5jZS4gTGljZW5zZWQgdW5kZXIgdGhlIEFwYWNoZSAyLjAgbGljZW5zZSwgYSBwcmV2aWV3IG9mIE1vY2hpIDEgaXMgZnJlZWx5IGF2YWlsYWJsZSBmb3IgcGVyc29uYWwgYW5kIGNvbW1lcmNpYWwgdXNlLgoKSW4gYWRkaXRpb24gdG8gdGhlIG1vZGVsIHJlbGVhc2UsIHdlJ3JlIGV4Y2l0ZWQgdG8gdW52ZWlsIG91ciBob3N0ZWQgcGxheWdyb3VuZCwgd2hlcmUgeW91IGNhbiB0cnkgTW9jaGkgMSBmb3IgZnJlZSB0b2RheSBhdCBnZW5tby5haS9wbGF5LiBUaGUgd2VpZ2h0cyBhbmQgYXJjaGl0ZWN0dXJlIGZvciBNb2NoaSAxIGFyZSBvcGVuIGFuZCBhdmFpbGFibGUgb24gSHVnZ2luZ0ZhY2UuIFRvZGF5LCB3ZSBhcmUgcmVsZWFzaW5nIG91ciA0ODBwIGJhc2UgbW9kZWwsIHdpdGggTW9jaGkgMSBIRCBjb21pbmcgbGF0ZXIgdGhpcyB5ZWFyLiIsLCxPcGVuIHdlaWdodHMgKHVucmVzdHJpY3RlZCksVW5pdGVkIFN0YXRlcyBvZiBBbWVyaWNhLCwsLCwsMjAyNS0xMS0yOCAxMTo1Mzo0NCswMDowMCwsLCwsLEluZHVzdHJ5LCwsLCxVbnJlbGVhc2VkLCJBcGFjaGUgMgpodHRwczovL2dpdGh1Yi5jb20vZ2VubW9haS9tb2RlbHMiLCwsLCwsLCwsLCwsWWVzCk5WTE0tRCA3MkIsIlZpc2lvbixMYW5ndWFnZSIsIkxhbmd1YWdlIG1vZGVsaW5nL2dlbmVyYXRpb24sVmlzaW9uLWxhbmd1YWdlIGdlbmVyYXRpb24sUXVlc3Rpb24gYW5zd2VyaW5nLENvZGUgZ2VuZXJhdGlvbixUcmFuc2xhdGlvbixRdWFudGl0YXRpdmUgcmVhc29uaW5nIixOVklESUEsIldlbmxpYW5nIERhaSwgTmF5ZW9uIExlZSwgQm94aW4gV2FuZywgWmh1b2xpbiBZYW5nLCBaaWhhbiBMaXUsIEpvbiBCYXJrZXIsIFR1b21hcyBSaW50YW1ha2ksIE1vaGFtbWFkIFNob2V5YmksIEJyeWFuIENhdGFuemFybywgV2VpIFBpbmciLDIwMjQtMTAtMjIsTlZMTTogT3BlbiBGcm9udGllci1DbGFzcyBNdWx0aW1vZGFsIExMTXMsaHR0cHM6Ly9hcnhpdi5vcmcvYWJzLzI0MDkuMTE0MDIsLFNPVEEgaW1wcm92ZW1lbnQsU09UQSBvbiBPQ1JCZW5jaCBhbmQgVlFBdjIsNzIwMDAwMDAwMDAuMCw3MkIsMy4wMmUrMjQsIlVzZXMgUXdlbjItNzJCIGFzIGEgYmFja2JvbmUsIHdoaWNoIHRyYWluZWQgd2l0aCAzLjAyZTI0IEZMT1AsIGFzIHdlbGwgYXMgSW50ZXJuVmlULTZCLiBJdCdzIHVuY2xlYXIgaG93IG1hbnkgRkxPUCB3ZXJlIHNwZW50IHRyYWluaW5nIGJ1dCBwcm9iYWJseSBuZWdsaWdpYmxlOyBlLmcuIFBhTEkgdHJhaW5lZCBWaVQtZSB3aXRoIH40QiBwYXJhbWV0ZXJzIHVzaW5nIDEuMDdlMjMgRkxPUC4KCkZpbmUtdHVuaW5nIEZMT1BzOgo1NywwMTYsMzIwLDAwMCBpbWFnZS90ZXh0IHRva2VucyBvdmVyIGFsbCBzdGFnZXMKNiAqIDcyQiAqIDU3LDAxNiwzMjAsMDAwID0gMi40NjNlMjIKIiw1NzAxNjMyMDAwMCwiUHJlLXRyYWluaW5nCkdsb2JhbCBiYXRjaCBzaXplIDIsMDQ4ClNlcXVlbmNlIGxlbmd0aCBpbiB0aGUgTExNIGRlY29kZXIgNTEyCkRvd25zYW1wbGluZyBvZiB2aXN1YWwgdG9rZW5zIDEwMjQtPjI1NgojIG9mIHZpc3VhbCB0b2tlbiBwZXIgdGlsZSAyNTYKIyBvZiB0aWxlcyAxCiMgb2YgdHJhaW5pbmcgc3RlcHMgMjBLCgoyMDQ4ICogKDUxMiArIDI1NiAqIDEpICogMjAwMDAgPSAzMSw0NTcsMjgwLDAwMAoKU0ZUOgpHbG9iYWwgYmF0Y2ggc2l6ZSAxMjgKU2VxdWVuY2UgbGVuZ3RoIGluIHRoZSBMTE0gZGVjb2RlciAzLDIwMAojIG9mIHZpc3VhbCB0b2tlbiBwZXIgdGlsZSAyNTYKIyBvZiB0aWxlcyA2KzEKIyBvZiB0cmFpbmluZyBzdGVwcyA0MEsKCjEyOCAqICgzMjAwICsgMjU2KjcpICogNDAwMDAgPSAyNSw1NTksMDQwLDAwMAoKMzEsNDU3LDI4MCwwMDAgKyAyNSw1NTksMDQwLDAwMCA9IDU3LDAxNiwzMjAsMDAwIiwsLE5WSURJQSBIMTAwIFNYTTUgODBHQiwsQ29uZmlkZW50LCJXZSBpbnRyb2R1Y2UgTlZMTSAxLjAsIGEgZmFtaWx5IG9mIGZyb250aWVyLWNsYXNzIG11bHRpbW9kYWwgbGFyZ2UgbGFuZ3VhZ2UgbW9kZWxzIChMTE1zKSB0aGF0IGFjaGlldmUgc3RhdGUtb2YtdGhlLWFydCByZXN1bHRzIG9uIHZpc2lvbi1sYW5ndWFnZSB0YXNrcywgcml2YWxpbmcgdGhlIGxlYWRpbmcgcHJvcHJpZXRhcnkgbW9kZWxzIChlLmcuLCBHUFQtNG8pIGFuZCBvcGVuLWFjY2VzcyBtb2RlbHMgKGUuZy4sIExsYW1hIDMtViA0MDVCIGFuZCBJbnRlcm5WTCAyKS4gUmVtYXJrYWJseSwgTlZMTSAxLjAgc2hvd3MgaW1wcm92ZWQgdGV4dC1vbmx5IHBlcmZvcm1hbmNlIG92ZXIgaXRzIExMTSBiYWNrYm9uZSBhZnRlciBtdWx0aW1vZGFsIHRyYWluaW5nLiBJbiB0ZXJtcyBvZiBtb2RlbCBkZXNpZ24sIHdlIHBlcmZvcm0gYSBjb21wcmVoZW5zaXZlIGNvbXBhcmlzb24gYmV0d2VlbiBkZWNvZGVyLW9ubHkgbXVsdGltb2RhbCBMTE1zIChlLmcuLCBMTGFWQSkgYW5kIGNyb3NzLWF0dGVudGlvbi1iYXNlZCBtb2RlbHMgKGUuZy4sIEZsYW1pbmdvKS4gQmFzZWQgb24gdGhlIHN0cmVuZ3RocyBhbmQgd2Vha25lc3NlcyBvZiBib3RoIGFwcHJvYWNoZXMsIHdlIHByb3Bvc2UgYSBub3ZlbCBhcmNoaXRlY3R1cmUgdGhhdCBlbmhhbmNlcyBib3RoIHRyYWluaW5nIGVmZmljaWVuY3kgYW5kIG11bHRpbW9kYWwgcmVhc29uaW5nIGNhcGFiaWxpdGllcy4gRnVydGhlcm1vcmUsIHdlIGludHJvZHVjZSBhIDEtRCB0aWxlLXRhZ2dpbmcgZGVzaWduIGZvciB0aWxlLWJhc2VkIGR5bmFtaWMgaGlnaC1yZXNvbHV0aW9uIGltYWdlcywgd2hpY2ggc2lnbmlmaWNhbnRseSBib29zdHMgcGVyZm9ybWFuY2Ugb24gbXVsdGltb2RhbCByZWFzb25pbmcgYW5kIE9DUi1yZWxhdGVkIHRhc2tzLiBSZWdhcmRpbmcgdHJhaW5pbmcgZGF0YSwgd2UgbWV0aWN1bG91c2x5IGN1cmF0ZSBhbmQgcHJvdmlkZSBkZXRhaWxlZCBpbmZvcm1hdGlvbiBvbiBvdXIgbXVsdGltb2RhbCBwcmV0cmFpbmluZyBhbmQgc3VwZXJ2aXNlZCBmaW5lLXR1bmluZyBkYXRhc2V0cy4gT3VyIGZpbmRpbmdzIGluZGljYXRlIHRoYXQgZGF0YXNldCBxdWFsaXR5IGFuZCB0YXNrIGRpdmVyc2l0eSBhcmUgbW9yZSBpbXBvcnRhbnQgdGhhbiBzY2FsZSwgZXZlbiBkdXJpbmcgdGhlIHByZXRyYWluaW5nIHBoYXNlLCBhY3Jvc3MgYWxsIGFyY2hpdGVjdHVyZXMuIE5vdGFibHksIHdlIGRldmVsb3AgcHJvZHVjdGlvbi1ncmFkZSBtdWx0aW1vZGFsaXR5IGZvciB0aGUgTlZMTS0xLjAgbW9kZWxzLCBlbmFibGluZyB0aGVtIHRvIGV4Y2VsIGluIHZpc2lvbi1sYW5ndWFnZSB0YXNrcyB3aGlsZSBtYWludGFpbmluZyBhbmQgZXZlbiBpbXByb3ZpbmcgdGV4dC1vbmx5IHBlcmZvcm1hbmNlIGNvbXBhcmVkIHRvIHRoZWlyIExMTSBiYWNrYm9uZXMuIFRvIGFjaGlldmUgdGhpcywgd2UgY3JhZnQgYW5kIGludGVncmF0ZSBhIGhpZ2gtcXVhbGl0eSB0ZXh0LW9ubHkgZGF0YXNldCBpbnRvIG11bHRpbW9kYWwgdHJhaW5pbmcsIGFsb25nc2lkZSBhIHN1YnN0YW50aWFsIGFtb3VudCBvZiBtdWx0aW1vZGFsIG1hdGggYW5kIHJlYXNvbmluZyBkYXRhLCBsZWFkaW5nIHRvIGVuaGFuY2VkIG1hdGggYW5kIGNvZGluZyBjYXBhYmlsaXRpZXMgYWNyb3NzIG1vZGFsaXRpZXMuIFRvIGFkdmFuY2UgcmVzZWFyY2ggaW4gdGhlIGZpZWxkLCB3ZSByZWxlYXNlIHRoZSBtb2RlbCB3ZWlnaHRzIGF0IHRoaXMgaHR0cHMgVVJMIGFuZCB3aWxsIG9wZW4tc291cmNlIHRoZSB0cmFpbmluZyBjb2RlIGZvciB0aGUgY29tbXVuaXR5IHNvb24uIiwxLjAsLE9wZW4gd2VpZ2h0cyAobm9uLWNvbW1lcmNpYWwpLFVuaXRlZCBTdGF0ZXMgb2YgQW1lcmljYSwiUXdlbjItNzJCLEludGVyblZpVC02QiIsMi40NjNlKzIyLCJGaW5lLXR1bmluZyBGTE9QczoKNTcsMDE2LDMyMCwwMDAgaW1hZ2UvdGV4dCB0b2tlbnMgb3ZlciBhbGwgc3RhZ2VzCjYgKiA3MkIgKiA1NywwMTYsMzIwLDAwMCA9IDIuNDYzZTIyIiwxMjguMCwsMjAyNS0xMS0yOCAxMTo1Mzo0NCswMDowMCwsLCwsLEluZHVzdHJ5LCwsNS4wMDAwMTAwMDAwMDAwMDFlKzI0LCxPcGVuIHNvdXJjZSwiaHR0cHM6Ly9odWdnaW5nZmFjZS5jby9udmlkaWEvTlZMTS1ELTcyQgpDcmVhdGl2ZSBDb21tb25zIEF0dHJpYnV0aW9uOiBOb24tQ29tbWVyY2lhbCA0LjAgSW50ZXJuYXRpb25hbAoKaHR0cHM6Ly9naXRodWIuY29tL05WSURJQS9NZWdhdHJvbi1MTS90cmVlL05WTE0tMS4wL2V4YW1wbGVzL211bHRpbW9kYWwvbnZsbQpsaWNlbnNlIGZvciBjb2RlIHNlZW1zIHRvIGJlIEFwYWNoZSAyLjAiLFRydWUsLCxCRjE2LCwxNzYzODAuNzMyMjY0NDU1NDQsT3BlcmF0aW9uIGNvdW50aW5nLG52aWRpYSwsLCxZZXMKTlZMTS1IIDcyQiwiVmlzaW9uLExhbmd1YWdlIiwiTGFuZ3VhZ2UgbW9kZWxpbmcvZ2VuZXJhdGlvbixWaXNpb24tbGFuZ3VhZ2UgZ2VuZXJhdGlvbixRdWVzdGlvbiBhbnN3ZXJpbmcsQ29kZSBnZW5lcmF0aW9uLFRyYW5zbGF0aW9uLFF1YW50aXRhdGl2ZSByZWFzb25pbmciLE5WSURJQSwiV2VubGlhbmcgRGFpLCBOYXllb24gTGVlLCBCb3hpbiBXYW5nLCBaaHVvbGluIFlhbmcsIFppaGFuIExpdSwgSm9uIEJhcmtlciwgVHVvbWFzIFJpbnRhbWFraSwgTW9oYW1tYWQgU2hvZXliaSwgQnJ5YW4gQ2F0YW56YXJvLCBXZWkgUGluZyIsMjAyNC0xMC0yMixOVkxNOiBPcGVuIEZyb250aWVyLUNsYXNzIE11bHRpbW9kYWwgTExNcyxodHRwczovL2FyeGl2Lm9yZy9hYnMvMjQwOS4xMTQwMiwsVHJhaW5pbmcgY29zdCwsNzIwMDAwMDAwMDAuMCw3MkIsMy4wMmUrMjQsQWRkaXRpb25hbCBjb21wdXRlIGluIHRoaXMgcGFwZXIgaXMgbmVnbGlnaWJsZSByZWxhdGl2ZSB0byB0aGUgY29tcHV0ZSB1c2VkIHRvIHRyYWluIHRoZSBsYW5ndWFnZSBtb2RlbCBiYWNrYm9uZSAoUXdlbjItNzJCIGF0IDMuMDJlMjQgRkxPUCksMTI1ODI5MTIwMDAwLCJQcmUtdHJhaW5pbmc6Ckdsb2JhbCBiYXRjaCBzaXplIDIsMDQ4ClNlcXVlbmNlIGxlbmd0aCBpbiB0aGUgTExNIGRlY29kZXIgNTEyCkRvd25zYW1wbGluZyBvZiB2aXN1YWwgdG9rZW5zIDEwMjQtPjI1NgojIG9mIHZpc3VhbCB0b2tlbiBwZXIgdGlsZSAyNTYKIyBvZiB0aWxlcyA2KzEKIyBvZiB0cmFpbmluZyBzdGVwcyAyMEsKCjIwNDggKiAoNTEyKzI1Nio3KSAqIDIwMDAwID0gOTQsMzcxLDg0MCwwMDAKClNGVDoKR2xvYmFsIGJhdGNoIHNpemUgIDI1NgpTZXF1ZW5jZSBsZW5ndGggaW4gdGhlIExMTSBkZWNvZGVyICAxLDI4MAojIG9mIHZpc3VhbCB0b2tlbiBwZXIgdGlsZSAyNTYKIyBvZiB0aWxlcyA2KzEKIyBvZiB0cmFpbmluZyBzdGVwcyA0MEsKCjI1NiooMTI4MCsyNTYqNykqNDAwMDAgPSAzMSw0NTcsMjgwLDAwMAoKOTQsMzcxLDg0MCwwMDAgKyAzMSw0NTcsMjgwLDAwMCA9IDEyNSw4MjksMTIwLDAwMCIsLCxOVklESUEgSDEwMCBTWE01IDgwR0IsLExpa2VseSwiV2UgaW50cm9kdWNlIE5WTE0gMS4wLCBhIGZhbWlseSBvZiBmcm9udGllci1jbGFzcyBtdWx0aW1vZGFsIGxhcmdlIGxhbmd1YWdlIG1vZGVscyAoTExNcykgdGhhdCBhY2hpZXZlIHN0YXRlLW9mLXRoZS1hcnQgcmVzdWx0cyBvbiB2aXNpb24tbGFuZ3VhZ2UgdGFza3MsIHJpdmFsaW5nIHRoZSBsZWFkaW5nIHByb3ByaWV0YXJ5IG1vZGVscyAoZS5nLiwgR1BULTRvKSBhbmQgb3Blbi1hY2Nlc3MgbW9kZWxzIChlLmcuLCBMbGFtYSAzLVYgNDA1QiBhbmQgSW50ZXJuVkwgMikuIFJlbWFya2FibHksIE5WTE0gMS4wIHNob3dzIGltcHJvdmVkIHRleHQtb25seSBwZXJmb3JtYW5jZSBvdmVyIGl0cyBMTE0gYmFja2JvbmUgYWZ0ZXIgbXVsdGltb2RhbCB0cmFpbmluZy4gSW4gdGVybXMgb2YgbW9kZWwgZGVzaWduLCB3ZSBwZXJmb3JtIGEgY29tcHJlaGVuc2l2ZSBjb21wYXJpc29uIGJldHdlZW4gZGVjb2Rlci1vbmx5IG11bHRpbW9kYWwgTExNcyAoZS5nLiwgTExhVkEpIGFuZCBjcm9zcy1hdHRlbnRpb24tYmFzZWQgbW9kZWxzIChlLmcuLCBGbGFtaW5nbykuIEJhc2VkIG9uIHRoZSBzdHJlbmd0aHMgYW5kIHdlYWtuZXNzZXMgb2YgYm90aCBhcHByb2FjaGVzLCB3ZSBwcm9wb3NlIGEgbm92ZWwgYXJjaGl0ZWN0dXJlIHRoYXQgZW5oYW5jZXMgYm90aCB0cmFpbmluZyBlZmZpY2llbmN5IGFuZCBtdWx0aW1vZGFsIHJlYXNvbmluZyBjYXBhYmlsaXRpZXMuIEZ1cnRoZXJtb3JlLCB3ZSBpbnRyb2R1Y2UgYSAxLUQgdGlsZS10YWdnaW5nIGRlc2lnbiBmb3IgdGlsZS1iYXNlZCBkeW5hbWljIGhpZ2gtcmVzb2x1dGlvbiBpbWFnZXMsIHdoaWNoIHNpZ25pZmljYW50bHkgYm9vc3RzIHBlcmZvcm1hbmNlIG9uIG11bHRpbW9kYWwgcmVhc29uaW5nIGFuZCBPQ1ItcmVsYXRlZCB0YXNrcy4gUmVnYXJkaW5nIHRyYWluaW5nIGRhdGEsIHdlIG1ldGljdWxvdXNseSBjdXJhdGUgYW5kIHByb3ZpZGUgZGV0YWlsZWQgaW5mb3JtYXRpb24gb24gb3VyIG11bHRpbW9kYWwgcHJldHJhaW5pbmcgYW5kIHN1cGVydmlzZWQgZmluZS10dW5pbmcgZGF0YXNldHMuIE91ciBmaW5kaW5ncyBpbmRpY2F0ZSB0aGF0IGRhdGFzZXQgcXVhbGl0eSBhbmQgdGFzayBkaXZlcnNpdHkgYXJlIG1vcmUgaW1wb3J0YW50IHRoYW4gc2NhbGUsIGV2ZW4gZHVyaW5nIHRoZSBwcmV0cmFpbmluZyBwaGFzZSwgYWNyb3NzIGFsbCBhcmNoaXRlY3R1cmVzLiBOb3RhYmx5LCB3ZSBkZXZlbG9wIHByb2R1Y3Rpb24tZ3JhZGUgbXVsdGltb2RhbGl0eSBmb3IgdGhlIE5WTE0tMS4wIG1vZGVscywgZW5hYmxpbmcgdGhlbSB0byBleGNlbCBpbiB2aXNpb24tbGFuZ3VhZ2UgdGFza3Mgd2hpbGUgbWFpbnRhaW5pbmcgYW5kIGV2ZW4gaW1wcm92aW5nIHRleHQtb25seSBwZXJmb3JtYW5jZSBjb21wYXJlZCB0byB0aGVpciBMTE0gYmFja2JvbmVzLiBUbyBhY2hpZXZlIHRoaXMsIHdlIGNyYWZ0IGFuZCBpbnRlZ3JhdGUgYSBoaWdoLXF1YWxpdHkgdGV4dC1vbmx5IGRhdGFzZXQgaW50byBtdWx0aW1vZGFsIHRyYWluaW5nLCBhbG9uZ3NpZGUgYSBzdWJzdGFudGlhbCBhbW91bnQgb2YgbXVsdGltb2RhbCBtYXRoIGFuZCByZWFzb25pbmcgZGF0YSwgbGVhZGluZyB0byBlbmhhbmNlZCBtYXRoIGFuZCBjb2RpbmcgY2FwYWJpbGl0aWVzIGFjcm9zcyBtb2RhbGl0aWVzLiBUbyBhZHZhbmNlIHJlc2VhcmNoIGluIHRoZSBmaWVsZCwgd2UgcmVsZWFzZSB0aGUgbW9kZWwgd2VpZ2h0cyBhdCB0aGlzIGh0dHBzIFVSTCBhbmQgd2lsbCBvcGVuLXNvdXJjZSB0aGUgdHJhaW5pbmcgY29kZSBmb3IgdGhlIGNvbW11bml0eSBzb29uLiIsMS4wLCxVbnJlbGVhc2VkLFVuaXRlZCBTdGF0ZXMgb2YgQW1lcmljYSwiUXdlbjItNzJCLEludGVyblZpVC02QiIsNS40MzZlKzIyLCI2TkQgPSA2KjEyNSw4MjksMTIwLDAwMCo3MjAwMDAwMDAwMC4wMCA9IDUuNDM2ZTIyCiIsMTI4LjAsLDIwMjUtMTEtMjggMTE6NTM6NDQrMDA6MDAsLCwsLCxJbmR1c3RyeSwsLDUuMDAwMDEwMDAwMDAwMDAxZSsyNCwsVW5yZWxlYXNlZCwsVHJ1ZSwsLEJGMTYsLDE3NjM4MC43MzIyNjQ0NTU0NCxPcGVyYXRpb24gY291bnRpbmcsLCwsLE5vCk5WTE0tWCA3MkIsIlZpc2lvbixMYW5ndWFnZSIsIkxhbmd1YWdlIG1vZGVsaW5nL2dlbmVyYXRpb24sVmlzaW9uLWxhbmd1YWdlIGdlbmVyYXRpb24sUXVlc3Rpb24gYW5zd2VyaW5nLENvZGUgZ2VuZXJhdGlvbixUcmFuc2xhdGlvbixRdWFudGl0YXRpdmUgcmVhc29uaW5nIixOVklESUEsIldlbmxpYW5nIERhaSwgTmF5ZW9uIExlZSwgQm94aW4gV2FuZywgWmh1b2xpbiBZYW5nLCBaaWhhbiBMaXUsIEpvbiBCYXJrZXIsIFR1b21hcyBSaW50YW1ha2ksIE1vaGFtbWFkIFNob2V5YmksIEJyeWFuIENhdGFuemFybywgV2VpIFBpbmciLDIwMjQtMTAtMjIsTlZMTTogT3BlbiBGcm9udGllci1DbGFzcyBNdWx0aW1vZGFsIExMTXMsaHR0cHM6Ly9hcnhpdi5vcmcvYWJzLzI0MDkuMTE0MDIsLFRyYWluaW5nIGNvc3QsLDcyMDAwMDAwMDAwLjAsNzJCLDMuMDM5ODE4MWUrMjQsMy4wMmUyNCBGTE9QIChRd2VuMi03MkIgY29tcHV0ZSkgKyAxOTgxODA4NjAwMDAwMDAwMDAwMDAwMCA9IDMuMDM5ODE4MWUrMjQsNDU4NzUyMDAwMDAsIlByZS10cmFpbmluZwpHbG9iYWwgYmF0Y2ggc2l6ZSAyLDA0OApTZXF1ZW5jZSBsZW5ndGggaW4gdGhlIExMTSBkZWNvZGVyIDUxMgpEb3duc2FtcGxpbmcgb2YgdmlzdWFsIHRva2VucyAxMDI0LT4yNTYKIyBvZiB2aXN1YWwgdG9rZW4gcGVyIHRpbGUgMjU2CiMgb2YgdGlsZXMgMQojIG9mIHRyYWluaW5nIHN0ZXBzIDIwSwoKMjA0OCAqICg1MTIgKyAyNTYgKiAxKSAqIDIwMDAwID0gMzEsNDU3LDI4MCwwMDAKClNG</x:v>
      </x:c>
    </x:row>
    <x:row r="75" ht="18" customHeight="1">
      <x:c r="A75" s="17" t="n">
        <x:v>70</x:v>
      </x:c>
      <x:c r="B75" s="17" t="n">
        <x:v>310</x:v>
      </x:c>
      <x:c r="C75" s="160" t="str">
        <x:v>VDoKR2xvYmFsIGJhdGNoIHNpemUgMjU2ClNlcXVlbmNlIGxlbmd0aCBpbiB0aGUgTExNIGRlY29kZXIgIDEsMDI0CiMgb2YgdmlzdWFsIHRva2VuIHBlciB0aWxlIDI1NgojIG9mIHRpbGVzIDYrMQojIG9mIHRyYWluaW5nIHN0ZXBzIDIwSwoKMjU2ICogKDEsMDI0ICsgMjU2KjcpICogMjAwMDAgPSAxNDQxNzkyMDAwMAoKMzEsNDU3LDI4MCwwMDAgKzE0NDE3OTIwMDAwID0gNDU4NzUyMDAwMDAiLCwsTlZJRElBIEgxMDAgU1hNNSA4MEdCLCxMaWtlbHksIldlIGludHJvZHVjZSBOVkxNIDEuMCwgYSBmYW1pbHkgb2YgZnJvbnRpZXItY2xhc3MgbXVsdGltb2RhbCBsYXJnZSBsYW5ndWFnZSBtb2RlbHMgKExMTXMpIHRoYXQgYWNoaWV2ZSBzdGF0ZS1vZi10aGUtYXJ0IHJlc3VsdHMgb24gdmlzaW9uLWxhbmd1YWdlIHRhc2tzLCByaXZhbGluZyB0aGUgbGVhZGluZyBwcm9wcmlldGFyeSBtb2RlbHMgKGUuZy4sIEdQVC00bykgYW5kIG9wZW4tYWNjZXNzIG1vZGVscyAoZS5nLiwgTGxhbWEgMy1WIDQwNUIgYW5kIEludGVyblZMIDIpLiBSZW1hcmthYmx5LCBOVkxNIDEuMCBzaG93cyBpbXByb3ZlZCB0ZXh0LW9ubHkgcGVyZm9ybWFuY2Ugb3ZlciBpdHMgTExNIGJhY2tib25lIGFmdGVyIG11bHRpbW9kYWwgdHJhaW5pbmcuIEluIHRlcm1zIG9mIG1vZGVsIGRlc2lnbiwgd2UgcGVyZm9ybSBhIGNvbXByZWhlbnNpdmUgY29tcGFyaXNvbiBiZXR3ZWVuIGRlY29kZXItb25seSBtdWx0aW1vZGFsIExMTXMgKGUuZy4sIExMYVZBKSBhbmQgY3Jvc3MtYXR0ZW50aW9uLWJhc2VkIG1vZGVscyAoZS5nLiwgRmxhbWluZ28pLiBCYXNlZCBvbiB0aGUgc3RyZW5ndGhzIGFuZCB3ZWFrbmVzc2VzIG9mIGJvdGggYXBwcm9hY2hlcywgd2UgcHJvcG9zZSBhIG5vdmVsIGFyY2hpdGVjdHVyZSB0aGF0IGVuaGFuY2VzIGJvdGggdHJhaW5pbmcgZWZmaWNpZW5jeSBhbmQgbXVsdGltb2RhbCByZWFzb25pbmcgY2FwYWJpbGl0aWVzLiBGdXJ0aGVybW9yZSwgd2UgaW50cm9kdWNlIGEgMS1EIHRpbGUtdGFnZ2luZyBkZXNpZ24gZm9yIHRpbGUtYmFzZWQgZHluYW1pYyBoaWdoLXJlc29sdXRpb24gaW1hZ2VzLCB3aGljaCBzaWduaWZpY2FudGx5IGJvb3N0cyBwZXJmb3JtYW5jZSBvbiBtdWx0aW1vZGFsIHJlYXNvbmluZyBhbmQgT0NSLXJlbGF0ZWQgdGFza3MuIFJlZ2FyZGluZyB0cmFpbmluZyBkYXRhLCB3ZSBtZXRpY3Vsb3VzbHkgY3VyYXRlIGFuZCBwcm92aWRlIGRldGFpbGVkIGluZm9ybWF0aW9uIG9uIG91ciBtdWx0aW1vZGFsIHByZXRyYWluaW5nIGFuZCBzdXBlcnZpc2VkIGZpbmUtdHVuaW5nIGRhdGFzZXRzLiBPdXIgZmluZGluZ3MgaW5kaWNhdGUgdGhhdCBkYXRhc2V0IHF1YWxpdHkgYW5kIHRhc2sgZGl2ZXJzaXR5IGFyZSBtb3JlIGltcG9ydGFudCB0aGFuIHNjYWxlLCBldmVuIGR1cmluZyB0aGUgcHJldHJhaW5pbmcgcGhhc2UsIGFjcm9zcyBhbGwgYXJjaGl0ZWN0dXJlcy4gTm90YWJseSwgd2UgZGV2ZWxvcCBwcm9kdWN0aW9uLWdyYWRlIG11bHRpbW9kYWxpdHkgZm9yIHRoZSBOVkxNLTEuMCBtb2RlbHMsIGVuYWJsaW5nIHRoZW0gdG8gZXhjZWwgaW4gdmlzaW9uLWxhbmd1YWdlIHRhc2tzIHdoaWxlIG1haW50YWluaW5nIGFuZCBldmVuIGltcHJvdmluZyB0ZXh0LW9ubHkgcGVyZm9ybWFuY2UgY29tcGFyZWQgdG8gdGhlaXIgTExNIGJhY2tib25lcy4gVG8gYWNoaWV2ZSB0aGlzLCB3ZSBjcmFmdCBhbmQgaW50ZWdyYXRlIGEgaGlnaC1xdWFsaXR5IHRleHQtb25seSBkYXRhc2V0IGludG8gbXVsdGltb2RhbCB0cmFpbmluZywgYWxvbmdzaWRlIGEgc3Vic3RhbnRpYWwgYW1vdW50IG9mIG11bHRpbW9kYWwgbWF0aCBhbmQgcmVhc29uaW5nIGRhdGEsIGxlYWRpbmcgdG8gZW5oYW5jZWQgbWF0aCBhbmQgY29kaW5nIGNhcGFiaWxpdGllcyBhY3Jvc3MgbW9kYWxpdGllcy4gVG8gYWR2YW5jZSByZXNlYXJjaCBpbiB0aGUgZmllbGQsIHdlIHJlbGVhc2UgdGhlIG1vZGVsIHdlaWdodHMgYXQgdGhpcyBodHRwcyBVUkwgYW5kIHdpbGwgb3Blbi1zb3VyY2UgdGhlIHRyYWluaW5nIGNvZGUgZm9yIHRoZSBjb21tdW5pdHkgc29vbi4iLDEuMCwsVW5yZWxlYXNlZCxVbml0ZWQgU3RhdGVzIG9mIEFtZXJpY2EsIlF3ZW4yLTcyQixJbnRlcm5WaVQtNkIiLDEuOTgxODA4NmUrMjIsNio3MkIqNDU4NzUyMDAwMDAgPSAxLjk4MTgwODZlKzIyLDEyOC4wLCwyMDI1LTExLTI4IDExOjUzOjQ0KzAwOjAwLCwsLCwsSW5kdXN0cnksLCw1LjAwMDAxMDAwMDAwMDAwMWUrMjQsLFVucmVsZWFzZWQsLFRydWUsLCxCRjE2LCwxNzYzODAuNzMyMjY0NDU1NDQsT3BlcmF0aW9uIGNvdW50aW5nLCwsLCxObwpDbGF1ZGUgMy41IEhhaWt1LExhbmd1YWdlLCJDaGF0LENvZGUgZ2VuZXJhdGlvbixMYW5ndWFnZSBtb2RlbGluZy9nZW5lcmF0aW9uLFF1ZXN0aW9uIGFuc3dlcmluZyIsQW50aHJvcGljLCwyMDI0LTEwLTIyLCJPdXIgZmFzdGVzdCBtb2RlbCwgZGVsaXZlcmluZyBhZHZhbmNlZCBjb2RpbmcsIHRvb2wgdXNlLCBhbmQgcmVhc29uaW5nIGF0IGFuIGFjY2Vzc2libGUgcHJpY2UiLGh0dHBzOi8vd3d3LmFudGhyb3BpYy5jb20vbmV3cy8zLTUtbW9kZWxzLWFuZC1jb21wdXRlci11c2UsLCwsLCwsLCwsLCwsLFVua25vd24sIkNsYXVkZSAzLjUgSGFpa3UgaXMgdGhlIG5leHQgZ2VuZXJhdGlvbiBvZiBvdXIgZmFzdGVzdCBtb2RlbC4gRm9yIGEgc2ltaWxhciBzcGVlZCB0byBDbGF1ZGUgMyBIYWlrdSwgQ2xhdWRlIDMuNSBIYWlrdSBpbXByb3ZlcyBhY3Jvc3MgZXZlcnkgc2tpbGwgc2V0IGFuZCBzdXJwYXNzZXMgZXZlbiBDbGF1ZGUgMyBPcHVzLCB0aGUgbGFyZ2VzdCBtb2RlbCBpbiBvdXIgcHJldmlvdXMgZ2VuZXJhdGlvbiwgb24gbWFueSBpbnRlbGxpZ2VuY2UgYmVuY2htYXJrcy4gQ2xhdWRlIDMuNSBIYWlrdSBpcyBwYXJ0aWN1bGFybHkgc3Ryb25nIG9uIGNvZGluZyB0YXNrcy4gRm9yIGV4YW1wbGUsIGl0IHNjb3JlcyA0MC42JSBvbiBTV0UtYmVuY2ggVmVyaWZpZWQsIG91dHBlcmZvcm1pbmcgbWFueSBhZ2VudHMgdXNpbmcgcHVibGljbHkgYXZhaWxhYmxlIHN0YXRlLW9mLXRoZS1hcnQgbW9kZWxz4oCUaW5jbHVkaW5nIHRoZSBvcmlnaW5hbCBDbGF1ZGUgMy41IFNvbm5ldCBhbmQgR1BULTRvLgoKV2l0aCBsb3cgbGF0ZW5jeSwgaW1wcm92ZWQgaW5zdHJ1Y3Rpb24gZm9sbG93aW5nLCBhbmQgbW9yZSBhY2N1cmF0ZSB0b29sIHVzZSwgQ2xhdWRlIDMuNSBIYWlrdSBpcyB3ZWxsIHN1aXRlZCBmb3IgdXNlci1mYWNpbmcgcHJvZHVjdHMsIHNwZWNpYWxpemVkIHN1Yi1hZ2VudCB0YXNrcywgYW5kIGdlbmVyYXRpbmcgcGVyc29uYWxpemVkIGV4cGVyaWVuY2VzIGZyb20gaHVnZSB2b2x1bWVzIG9mIGRhdGHigJRsaWtlIHB1cmNoYXNlIGhpc3RvcnksIHByaWNpbmcsIG9yIGludmVudG9yeSByZWNvcmRzLgoKQ2xhdWRlIDMuNSBIYWlrdSB3aWxsIGJlIG1hZGUgYXZhaWxhYmxlIGxhdGVyIHRoaXMgbW9udGggYWNyb3NzIG91ciBmaXJzdC1wYXJ0eSBBUEksIEFtYXpvbiBCZWRyb2NrLCBhbmQgR29vZ2xlIENsb3Vk4oCZcyBWZXJ0ZXggQUnigJRpbml0aWFsbHkgYXMgYSB0ZXh0LW9ubHkgbW9kZWwgYW5kIHdpdGggaW1hZ2UgaW5wdXQgdG8gZm9sbG93LiIsLCxBUEkgYWNjZXNzLFVuaXRlZCBTdGF0ZXMgb2YgQW1lcmljYSwsLCwsLDIwMjYtMDQtMjQgMTk6MzI6NTArMDA6MDAsLCwsLCxJbmR1c3RyeSwsLCwsVW5yZWxlYXNlZCwsVHJ1ZSwsLCwsLCwsLCwsTm8KU3RhYmxlIERpZmZ1c2lvbiAzLjUgTGFyZ2UsSW1hZ2UgZ2VuZXJhdGlvbiwiSW1hZ2UgZ2VuZXJhdGlvbixUZXh0LXRvLWltYWdlIixTdGFiaWxpdHkgQUksLDIwMjQtMTAtMjIsSW50cm9kdWNpbmcgU3RhYmxlIERpZmZ1c2lvbiAzLjUsaHR0cHM6Ly9zdGFiaWxpdHkuYWkvbmV3cy9pbnRyb2R1Y2luZy1zdGFibGUtZGlmZnVzaW9uLTMtNSwsLCw4MTAwMDAwMDAwLjAsOC4xQiwsLCwsLCwsLENvbmZpZGVudCwiU3RhYmxlIERpZmZ1c2lvbiAzLjUgTGFyZ2U6IEF0IDguMSBiaWxsaW9uIHBhcmFtZXRlcnMsIHdpdGggc3VwZXJpb3IgcXVhbGl0eSBhbmQgcHJvbXB0IGFkaGVyZW5jZSwgdGhpcyBiYXNlIG1vZGVsIGlzIHRoZSBtb3N0IHBvd2VyZnVsIGluIHRoZSBTdGFibGUgRGlmZnVzaW9uIGZhbWlseS4gVGhpcyBtb2RlbCBpcyBpZGVhbCBmb3IgcHJvZmVzc2lvbmFsIHVzZSBjYXNlcyBhdCAxIG1lZ2FwaXhlbCByZXNvbHV0aW9uLiIsLCxPcGVuIHdlaWdodHMgKHJlc3RyaWN0ZWQgdXNlKSxVbml0ZWQgS2luZ2RvbSBvZiBHcmVhdCBCcml0YWluIGFuZCBOb3J0aGVybiBJcmVsYW5kLCwsLCwsMjAyNS0xMS0yOCAxMTo1Mzo0NCswMDowMCwsLCwsLEluZHVzdHJ5LCwsLCxVbnJlbGVhc2VkLCJTdGFiaWxpdHkgQUkgQ29tbXVuaXR5IExpY2Vuc2U6IEZyZWUgZm9yIHJlc2VhcmNoLCBub24tY29tbWVyY2lhbCwgYW5kIGNvbW1lcmNpYWwgdXNlIGZvciBvcmdhbmlzYXRpb25zIG9yIGluZGl2aWR1YWxzIHdpdGggbGVzcyB0aGFuICQxTSBhbm51YWwgcmV2ZW51ZS4gWW91IG9ubHkgbmVlZCBhIHBhaWQgRW50ZXJwcmlzZSBsaWNlbnNlIGlmIHlvdXIgeWVhcmx5IHJldmVudWVzIGV4Y2VlZCBVU0QkMU0gYW5kIHlvdSB1c2UgU3RhYmlsaXR5IEFJIG1vZGVscyBpbiBjb21tZXJjaWFsIHByb2R1Y3RzIG9yIHNlcnZpY2VzLgoKaHR0cHM6Ly9odWdnaW5nZmFjZS5jby9zdGFiaWxpdHlhaS9zdGFibGUtZGlmZnVzaW9uLTMuNS1sYXJnZS9ibG9iL21haW4vTElDRU5TRS5tZAoKTUlUIGxpY2Vuc2UKaHR0cHM6Ly9naXRodWIuY29tL1N0YWJpbGl0eS1BSS9zZDMuNSIsVHJ1ZSwsLCwsLCxzdGFiaWxpdHlhaSwsLCxZZXMKU3RhYmxlIERpZmZ1c2lvbiAzLjUgTGFyZ2UgVHVyYm8sSW1hZ2UgZ2VuZXJhdGlvbiwiSW1hZ2UgZ2VuZXJhdGlvbixUZXh0LXRvLWltYWdlIixTdGFiaWxpdHkgQUksLDIwMjQtMTAtMjIsSW50cm9kdWNpbmcgU3RhYmxlIERpZmZ1c2lvbiAzLjUsaHR0cHM6Ly9zdGFiaWxpdHkuYWkvbmV3cy9pbnRyb2R1Y2luZy1zdGFibGUtZGlmZnVzaW9uLTMtNSwsLCwsLCwsLCwsLCwsVW5rbm93biwiU3RhYmxlIERpZmZ1c2lvbiAzLjUgTGFyZ2UgVHVyYm86IEEgZGlzdGlsbGVkIHZlcnNpb24gb2YgU3RhYmxlIERpZmZ1c2lvbiAzLjUgTGFyZ2UgZ2VuZXJhdGVzIGhpZ2gtcXVhbGl0eSBpbWFnZXMgd2l0aCBleGNlcHRpb25hbCBwcm9tcHQgYWRoZXJlbmNlIGluIGp1c3QgNCBzdGVwcywgbWFraW5nIGl0IGNvbnNpZGVyYWJseSBmYXN0ZXIgdGhhbiBTdGFibGUgRGlmZnVzaW9uIDMuNSBMYXJnZS4iLCwsT3BlbiB3ZWlnaHRzIChyZXN0cmljdGVkIHVzZSksVW5pdGVkIEtpbmdkb20gb2YgR3JlYXQgQnJpdGFpbiBhbmQgTm9ydGhlcm4gSXJlbGFuZCwsLCwsLDIwMjUtMTEtMjggMTE6NTM6NDQrMDA6MDAsLCwsLCxJbmR1c3RyeSwsLCwsVW5yZWxlYXNlZCwiU3RhYmlsaXR5IEFJIENvbW11bml0eSBMaWNlbnNlOiBGcmVlIGZvciByZXNlYXJjaCwgbm9uLWNvbW1lcmNpYWwsIGFuZCBjb21tZXJjaWFsIHVzZSBmb3Igb3JnYW5pc2F0aW9ucyBvciBpbmRpdmlkdWFscyB3aXRoIGxlc3MgdGhhbiAkMU0gYW5udWFsIHJldmVudWUuIFlvdSBvbmx5IG5lZWQgYSBwYWlkIEVudGVycHJpc2UgbGljZW5zZSBpZiB5b3VyIHllYXJseSByZXZlbnVlcyBleGNlZWQgVVNEJDFNIGFuZCB5b3UgdXNlIFN0YWJpbGl0eSBBSSBtb2RlbHMgaW4gY29tbWVyY2lhbCBwcm9kdWN0cyBvciBzZXJ2aWNlcy4KCmh0dHBzOi8vaHVnZ2luZ2ZhY2UuY28vc3RhYmlsaXR5YWkvc3RhYmxlLWRpZmZ1c2lvbi0zLjUtbGFyZ2UvYmxvYi9tYWluL0xJQ0VOU0UubWQiLCwsLCwsLCxzdGFiaWxpdHlhaSwsLCxZZXMKTG9uZ1ZVLCJNdWx0aW1vZGFsLFZpZGVvLExhbmd1YWdlIiwiVmlkZW8gY29tcHJlc3Npb24sVmlkZW8sTGFuZ3VhZ2UgbW9kZWxpbmcvZ2VuZXJhdGlvbixWaWRlbyBkZXNjcmlwdGlvbiIsIk1ldGEgQUksS2luZyBBYmR1bGxhaCBVbml2ZXJzaXR5IG9mIFNjaWVuY2UgYW5kIFRlY2hub2xvZ3kgKEtBVVNUKSxLb3JlYSBVbml2ZXJzaXR5IiwiWGlhb3FpYW4gU2hlbiwgWXVueWFuZyBYaW9uZywgQ2hhbmdzaGVuZyBaaGFvLCBMZW1lbmcgV3UsIEp1biBDaGVuLCBDaGVuY2hlbiBaaHUsIFplY2h1biBMaXUsIEZhbnlpIFhpYW8sIEJhbGFrcmlzaG5hbiBWYXJhZGFyYWphbiwgRmxvcmlhbiBCb3JkZXMsIFpodWFuZyBMaXUsIEh1IFh1LCBIeXVud29vIEouIEtpbSwgQmlsZ2UgU29yYW4sIFJhZ2h1cmFtYW4gS3Jpc2huYW1vb3J0aGksIE1vaGFtZWQgRWxob3NlaW55LCBWaWthcyBDaGFuZHJhIiwyMDI0LTEwLTIyLExvbmdWVTogU3BhdGlvdGVtcG9yYWwgQWRhcHRpdmUgQ29tcHJlc3Npb24gZm9yIExvbmcgVmlkZW8tTGFuZ3VhZ2UgVW5kZXJzdGFuZGluZyxodHRwczovL2FyeGl2Lm9yZy9hYnMvMjQxMC4xNzQzNHYxLDI1OS4wLCwiIiJPdXIgTG9uZ1ZVIGNvbnNpc3RlbnRseSBzdXJwYXNzIGV4aXN0aW5nIG1ldGhvZHMgYWNyb3NzIGEgdmFyaWV0eSBvZiB2aWRlbyB1bmRlcnN0YW5kaW5nIGJlbmNobWFya3MsIGVzcGVjaWFsbHkgb24gaG91ci1sb25nIHZpZGVvIHVuZGVyc3RhbmRpbmcgdGFza3Mgc3VjaCBhcyBWaWRlb01NRSBhbmQgTUxWVS4iIgoKIiIgT3VyIExvbmdWVSBlc3RhYmxpc2hlZCBuZXcgc3RhdGUtb2YtdGhlLWFydCByZXN1bHRzIG9uIHZpZGVvIHVuZGVyc3RhbmRpbmcgYmVuY2htYXJrcyBhbW9uZyB2aWRlby1sYW5ndWFnZSBtb2RlbHMuICIiIiw3MDAwMDAwMDAwLjAsLCwsLCwsLE5WSURJQSBIMTAwIFNYTTUgODBHQiwsQ29uZmlkZW50LCJNdWx0aW1vZGFsIExhcmdlIExhbmd1YWdlIE1vZGVscyAoTUxMTXMpIGhhdmUgc2hvd24gcHJvbWlzaW5nIHByb2dyZXNzIGluIHVuZGVyc3RhbmRpbmcgYW5kIGFuYWx5emluZyB2aWRlbyBjb250ZW50LiBIb3dldmVyLCBwcm9jZXNzaW5nIGxvbmcgdmlkZW9zIHJlbWFpbnMgYSBzaWduaWZpY2FudCBjaGFsbGVuZ2UgY29uc3RyYWluZWQgYnkgTExN4oCZcyBjb250ZXh0IHNpemUuIFRvIGFkZHJlc3MgdGhpcyBsaW1pdGF0aW9uLCB3ZSBwcm9wb3NlIExvbmdWVSwgYSBzcGF0aW90ZW1wb3JhbCBhZGFwdGl2ZSBjb21wcmVzc2lvbiBtZWNoYW5pc20gdGhhdHMgcmVkdWNlcyB0aGUgbnVtYmVyIG9mIHZpZGVvIHRva2VucyB3aGlsZSBwcmVzZXJ2aW5nIHZpc3VhbCBkZXRhaWxzIG9mIGxvbmcgdmlkZW9zLiBPdXIgaWRlYSBpcyBiYXNlZCBvbiBsZXZlcmFnaW5nIGNyb3NzLW1vZGFsIHF1ZXJ5IGFuZCBpbnRlci1mcmFtZSBkZXBlbmRlbmNpZXMgdG8gYWRhcHRpdmVseSByZWR1Y2UgdGVtcG9yYWwgYW5kIHNwYXRpYWwgcmVkdW5kYW5jeSBpbiB2aWRlb3MuIFNwZWNpZmljYWxseSwgd2UgbGV2ZXJhZ2UgRElOT3YyIGZlYXR1cmVzIHRvIHJlbW92ZSByZWR1bmRhbnQgZnJhbWVzIHRoYXQgZXhoaWJpdCBoaWdoIHNpbWlsYXJpdHkuIFRoZW4gd2UgdXRpbGl6ZSB0ZXh0LWd1aWRlZCBjcm9zcy1tb2RhbCBxdWVyeSBmb3Igc2VsZWN0aXZlIGZyYW1lIGZlYXR1cmUgcmVkdWN0aW9uLiBGdXJ0aGVyLCB3ZSBwZXJmb3JtIHNwYXRpYWwgdG9rZW4gcmVkdWN0aW9uIGFjcm9zcyBmcmFtZXMgYmFzZWQgb24gdGhlaXIgdGVtcG9yYWwgZGVwZW5kZW5jaWVzLiBPdXIgYWRhcHRpdmUgY29tcHJlc3Npb24gc3RyYXRlZ3kgZWZmZWN0aXZlbHkgcHJvY2Vzc2VzIGEgbGFyZ2UgbnVtYmVyIG9mIGZyYW1lcyB3aXRoIGxpdHRsZSB2aXN1YWwgaW5mb3JtYXRpb24gbG9zcyB3aXRoaW4gZ2l2ZW4gY29udGV4dCBsZW5ndGguIE91ciBMb25nVlUgY29uc2lzdGVudGx5IHN1cnBhc3MgZXhpc3RpbmcgbWV0aG9kcyBhY3Jvc3MgYSB2YXJpZXR5IG9mIHZpZGVvIHVuZGVyc3RhbmRpbmcgYmVuY2htYXJrcywgZXNwZWNpYWxseSBvbiBob3VyLWxvbmcgdmlkZW8gdW5kZXJzdGFuZGluZyB0YXNrcyBzdWNoIGFzIFZpZGVvTU1FIGFuZCBNTFZVLiBHaXZlbiBhIGxpZ2h0LXdlaWdodCBMTE0sIG91ciBMb25nVlUgYWxzbyBzY2FsZXMgZWZmZWN0aXZlbHkgaW50byBhIHNtYWxsZXIgc2l6ZSB3aXRoIHN0YXRlLW9mLXRoZS1hcnQgdmlkZW8gdW5kZXJzdGFuZGluZyBwZXJmb3JtYW5jZS4iLCwsT3BlbiB3ZWlnaHRzICh1bnJlc3RyaWN0ZWQpLCJVbml0ZWQgU3RhdGVzIG9mIEFtZXJpY2EsU2F1ZGkgQXJhYmlhLEtvcmVhIChSZXB1YmxpYyBvZikiLFF3ZW4yLTdCLCwsNjQuMCwsMjAyNi0wNS0yNSAxMjozMzowMSswMDowMCwsLCwsLCJJbmR1c3RyeSxBY2FkZW1pYSxBY2FkZW1pYSIsLCwsLE9wZW4gc291cmNlLCJBcGFjaGUgMi4wIGxpY2Vuc2UKaHR0cHM6Ly9odWdnaW5nZmFjZS5jby9WaXNpb24tQ0FJUi9Mb25nVlVfUXdlbjJfN0IKCkFwYWNoZSAyLjAKaHR0cHM6Ly9naXRodWIuY29tL1Zpc2lvbi1DQUlSL0xvbmdWVSIsLCwsLCw4ODE5MC4zNjYxMzIyMjc3MiwsVmlzaW9uLUNBSVIsLCwsWWVzCkdyYW5pdGUgMy4wIDhCLExhbmd1YWdlLCJMYW5ndWFnZSBtb2RlbGluZy9nZW5lcmF0aW9uLFF1ZXN0aW9uIGFuc3dlcmluZyxUcmFuc2xhdGlvbixUZXh0IHN1bW1hcml6YXRpb24sVGV4dCBjbGFzc2lmaWNhdGlvbixDb2RlIGdlbmVyYXRpb24iLElCTSxHcmFuaXRlIFRlYW0gSUJNLDIwMjQtMTAtMjEsR3Jhbml0ZSAzLjAgTGFuZ3VhZ2UgTW9kZWxzLGh0dHBzOi8vZ2l0aHViLmNvbS9pYm0tZ3Jhbml0ZS9ncmFuaXRlLTMuMC1sYW5ndWFnZS1tb2RlbHMvdHJlZS9tYWluLCwsLDgxMDAwMDAwMDAuMCw4LjFCLDUuODMyZSsyMywiNk5EID0gNiBGTE9QIC8gcGFyYW1ldGVyIC8gdG9rZW4gKiA4LjEqMTBeOSBwYXJhbWV0ZXJzICogMTIqMTBeMTIgdG9rZW5zID0gNS44MzJlKzIzIEZMT1AKCiIiQWxsIG91ciBHcmFuaXRlIDMuMCBtb2RlbHMgYXJlIHRyYWluZWQgdXNpbmcgYQpjb21wdXRlIGJ1ZGdldCBvZiA4LjM1IMOXIDEwXjIzIEZMT1BTLiIiCgo4LjM1IMOXIDEwXjIzICogNzU3LjAgKG1vZGVsJ3MgcG93ZXIgY29uc3VtcHRpb24pIC8gKDE3NC42Kzc1Ny4wKzY0LjUrMTIxLjIpID0gNS42NTczNDM2ZSsyMwoKaGFyZHdhcmUgZXN0aW1hdGlvbjoKODMyMTAyIEdQVS1ob3VycyAqIDM2MDAgc2VjIC8gaG91ciAqIDk4OTUwMDAwMDAwMDAwMCBGTE9QIC8gR1BVIC8gc2VjICogMC4zIFthc3N1bWVkIHV0aWxpemF0aW9uXSA9IDguODkyMzQxMmUrMjMiLDEyMDAwMDAwMDAwMDAwLDEyVCB0b2tlbnMsLFRhYmxlIDcsTlZJRElBIEgxMDAgU1hNNSA4MEdCLCxDb25maWRlbnQsIlRoaXMgcmVwb3J0IHByZXNlbnRzIEdyYW5pdGUgMy4wLCBhIG5ldyBzZXQgb2YgbGlnaHR3ZWlnaHQsIHN0YXRlLW9mLXRoZS1hcnQsIG9wZW4gZm91bmRhdGlvbiBtb2RlbHMgcmFuZ2luZyBpbiBzY2FsZSBmcm9tIDQwMCBtaWxsaW9uIHRvIDggYmlsbGlvbiBhY3RpdmUgcGFyYW1ldGVycy4KRXF1aXBwZWQgd2l0aCBuYXRpdmUgc3VwcG9ydCBvZiBtdWx0aWxpbmd1YWwsIGNvZGluZywgZnVuY3Rpb24gCmNhbGxpbmcsIGFuZCBzdHJvbmcgc2FmZXR5IHBlcmZvcm1hbmNlLCB0aGVzZSBtb2RlbHMgdGFyZ2V0IGVudGVycHJpc2UgdXNlIGNhc2VzLCBpbmNsdWRpbmcgb24tcHJlbWlzZSBhbmQgb24tZGV2aWNlIHNldHRpbmdzLiBFdmFsdWF0aW9ucyBvbiBhIGNvbXByZWhlbnNpdmUgc2V0IG9mIHRhc2tzIGRlbW9uc3RyYXRlIHRoYXQgb3VyIG1vZGVscyBjb25zaXN0ZW50bHkgcmVhY2ggc3RhdGUtb2YtdGhlLWFydCBwZXJmb3JtYW5jZSBmb3IgdGhlaXIgc2l6ZSAoYXMgc2hvd24gaW4gRmlndXJlIDEgYW5kIDIpLiBUaGlzIHJlcG9ydCBhbHNvIGRpc2Nsb3NlcyB0ZWNobmljYWwgZGV0YWlscyBvZiBwcmUtdHJhaW5pbmcgYW5kIHBvc3QtdHJhaW5pbmcgdGhhdCBtYXkgaGVscCB0aGUgcmVzZWFyY2ggY29tbXVuaXR5IGFjY2VsZXJhdGUgdGhlIGNvbGxlY3RpdmUgZWZmb3J0cyB0byBkZXZlbG9wIG9wZW4gZm91bmRhdGlvbiBtb2RlbHMuIFdlIHB1YmxpY2x5IHJlbGVhc2UgcHJlLXRyYWluZWQgYW5kIHBvc3QtdHJhaW5lZCB2ZXJzaW9ucyBvZiBhbGwgb3VyIEdyYW5pdGUgMy4wIG1vZGVscyB1bmRlciBhIHN0YW5kYXJkIHBlcm1pc3NpdmUgQXBhY2hlIDIuMCBsaWNlbnNlIGFsbG93aW5nIGJvdGggcmVzZWFyY2ggYW5kIGNvbW1lcmNpYWwgdXNlLiBXaXRoIHN1cHBvcnQgZnJvbSB0aGUgb3BlbiBzb3VyY2UgY29tbXVuaXR5LCB0aGUgR3Jhbml0ZSAzLjAgbW9kZWxzIGhhdmUgYmVlbiBpbnRlZ3JhdGVkIHdpdGggYQpyYW5nZSBvZiBleGlzdGluZyB0b29scyBmb3IgcXVhbnRpemF0aW9uLCBmaW5lLXR1bmluZywgYW5kIGRlcGxveW1lbnQuIiwsLE9wZW4gd2VpZ2h0cyAodW5yZXN0cmljdGVkKSxVbml0ZWQgU3RhdGVzIG9mIEFtZXJpY2EsLCwsMjU2LjAsLDIwMjUtMTEtMjggMTE6NTM6NDQrMDA6MDAsLCwsLCxJbmR1c3RyeSwsLCw4MzIxMDIuMCxVbnJlbGVhc2VkLCJBcGFjaGUgMi4wIGxpY2Vuc2UKaHR0cHM6Ly9odWdnaW5nZmFjZS5jby9pYm0tZ3Jhbml0ZS9ncmFuaXRlLTMuMC04Yi1pbnN0cnVjdCIsVHJ1ZSwsLCwsMzUyNzY5LjMyMDM5MjQwODMsIk9wZXJhdGlvbiBjb3VudGluZyxIYXJkd2FyZSIsaWJtLWdyYW5pdGUsLCwsWWVzCkdyYW5pdGUgMy4wIDJCLExhbmd1YWdlLCJMYW5ndWFnZSBtb2RlbGluZy9nZW5lcmF0aW9uLFF1ZXN0aW9uIGFuc3dlcmluZyxUcmFuc2xhdGlvbixUZXh0IHN1bW1hcml6YXRpb24sVGV4dCBjbGFzc2lmaWNhdGlvbixDb2RlIGdlbmVyYXRpb24iLElCTSxHcmFuaXRlIFRlYW0gSUJNLDIwMjQtMTAtMjEsR3Jhbml0ZSAzLjAgTGFuZ3VhZ2UgTW9kZWxzLGh0dHBzOi8vZ2l0aHViLmNvbS9pYm0tZ3Jhbml0ZS9ncmFuaXRlLTMuMC1sYW5ndWFnZS1tb2RlbHMvdHJlZS9tYWluLCwsLDI1MDAwMDAwMDAuMCwyLjVCLDEuOGUrMjMsIjZORCA9IDYgRkxPUCAvIHRva2VuIC8gcGFyYW1ldGVyICogMi41KjEwXjkgcGFyYW1ldGVycyAqIDEyKjEwXjEyIHRva2VucyA9IDEuOGUrMjMgRkxPUAoKIiIiIkFsbCBvdXIgR3Jhbml0ZSAzLjAgbW9kZWxzIGFyZSB0cmFpbmVkIHVzaW5nIGEKY29tcHV0ZSBidWRnZXQgb2YgOC4zNSDDlyAxMF4yMyBGTE9QUy4iIgoKOC4zNSDDlyAxMF4yMyAqIDE3NC42IChtb2RlbCdzIHBvd2VyIGNvbnN1bXB0aW9uKSAvICgxNzQuNis3NTcuMCs2NC41KzEyMS4yKSA9MS4zMDQ4NTFlKzIzCgpoYXJkd2FyZSBlc3RpbWF0aW9uOgoxOTIwMzAgR1BVLWhvdXJzICogMzYwMCBzZWMgLyBob3VyICo5ODk1MDAwMDAwMDAwMDAgRkxPUCAvIEdQVSAvIHNlYyAqIDAuMyBbYXNzdW1lZCB1dGlsaXphdGlvbl0gPSAyLjA1MjE0NzhlKzIzIEZMT1AiLDEyMDAwMDAwMDAwMDAwLDEyVCB0b2tlbnMsLFRhYmxlIDcsTlZJRElBIEgxMDAgU1hNNSA4MEdCLCxDb25maWRlbnQsIlRoaXMgcmVwb3J0IHByZXNlbnRzIEdyYW5pdGUgMy4wLCBhIG5ldyBzZXQgb2YgbGlnaHR3ZWlnaHQsIHN0YXRlLW9mLXRoZS1hcnQsIG9wZW4gZm91bmRhdGlvbiBtb2RlbHMgcmFuZ2luZyBpbiBzY2FsZSBmcm9tIDQwMCBtaWxsaW9uIHRvIDggYmlsbGlvbiBhY3RpdmUgcGFyYW1ldGVycy4KRXF1aXBwZWQgd2l0aCBuYXRpdmUgc3VwcG9ydCBvZiBtdWx0aWxpbmd1YWwsIGNvZGluZywgZnVuY3Rpb24gCmNhbGxpbmcsIGFuZCBzdHJvbmcgc2FmZXR5IHBlcmZvcm1hbmNlLCB0aGVzZSBtb2RlbHMgdGFyZ2V0IGVudGVycHJpc2UgdXNlIGNhc2VzLCBpbmNsdWRpbmcgb24tcHJlbWlzZSBhbmQgb24tZGV2aWNlIHNldHRpbmdzLiBFdmFsdWF0aW9ucyBvbiBhIGNvbXByZWhlbnNpdmUgc2V0IG9mIHRhc2tzIGRlbW9uc3RyYXRlIHRoYXQgb3VyIG1vZGVscyBjb25zaXN0ZW50bHkgcmVhY2ggc3RhdGUtb2YtdGhlLWFydCBwZXJmb3JtYW5jZSBmb3IgdGhlaXIgc2l6ZSAoYXMgc2hvd24gaW4gRmlndXJlIDEgYW5kIDIpLiBUaGlzIHJlcG9ydCBhbHNvIGRpc2Nsb3NlcyB0ZWNobmljYWwgZGV0YWlscyBvZiBwcmUtdHJhaW5pbmcgYW5kIHBvc3QtdHJhaW5pbmcgdGhhdCBtYXkgaGVscCB0aGUgcmVzZWFyY2ggY29tbXVuaXR5IGFjY2VsZXJhdGUgdGhlIGNvbGxlY3RpdmUgZWZmb3J0cyB0byBkZXZlbG9wIG9wZW4gZm91bmRhdGlvbiBtb2RlbHMuIFdlIHB1YmxpY2x5IHJlbGVhc2UgcHJlLXRyYWluZWQgYW5kIHBvc3QtdHJhaW5lZCB2ZXJzaW9ucyBvZiBhbGwgb3VyIEdyYW5pdGUgMy4wIG1vZGVscyB1bmRlciBhIHN0YW5kYXJkIHBlcm1pc3NpdmUgQXBhY2hlIDIuMCBsaWNlbnNlIGFsbG93aW5nIGJvdGggcmVzZWFyY2ggYW5kIGNvbW1lcmNpYWwgdXNlLiBXaXRoIHN1cHBvcnQgZnJvbSB0aGUgb3BlbiBzb3VyY2UgY29tbXVuaXR5LCB0aGUgR3Jhbml0ZSAzLjAgbW9kZWxzIGhhdmUgYmVlbiBpbnRlZ3JhdGVkIHdpdGggYQpyYW5nZSBvZiBleGlzdGluZyB0b29scyBmb3IgcXVhbnRpemF0aW9uLCBmaW5lLXR1bmluZywgYW5kIGRlcGxveW1lbnQuIiwsLE9wZW4gd2VpZ2h0cyAodW5yZXN0cmljdGVkKSxVbml0ZWQgU3RhdGVzIG9mIEFtZXJpY2EsLCwsNzY4LjAsLDIwMjUtMTEtMjggMTE6NTM6NDQrMDA6MDAsLCwsLCxJbmR1c3RyeSwsLCwxOTIwMzAuMCxVbnJlbGVhc2VkLCJBcGFjaGUgMi4wIGxpY2Vuc2UKaHR0cHM6Ly9odWdnaW5nZmFjZS5jby9pYm0tZ3Jhbml0ZS9ncmFuaXRlLTMuMC0yYi1pbnN0cnVjdCIsVHJ1ZSwsLCwsMTA1ODMwNy45NjExNzcyMjUsIk9wZXJhdGlvbiBjb3VudGluZyxIYXJkd2FyZSIsaWJtLWdyYW5pdGUsLCwsWWVzCkVtdTMsIlZpZGVvLE11bHRpbW9kYWwsSW1hZ2UgZ2VuZXJhdGlvbixWaXNpb24sTGFuZ3VhZ2UiLCJWaWRlbyBnZW5lcmF0aW9uLFRleHQtdG8tdmlkZW8sSW1hZ2UtdG8tdmlkZW8sVmlkZW8tdG8tdmlkZW8sSW1hZ2UgZ2VuZXJhdGlvbixUZXh0LXRvLWltYWdlLFZpc3VhbCBxdWVzdGlvbiBhbnN3ZXJpbmcsTGFuZ3VhZ2UgbW9kZWxpbmcvZ2VuZXJhdGlvbixRdWVzdGlvbiBhbnN3ZXJpbmciLEJlaWppbmcgQWNhZGVteSBvZiBBcnRpZmljaWFsIEludGVsbGlnZW5jZSAvIEJBQUksIlhpbmxvbmcgV2FuZywgWGlhb3NvbmcgWmhhbmcsIFpoZW5neGlvbmcgTHVvLCBRdWFuIFN1biwgWXVmZW5nIEN1aSwgSmluc2hlbmcgV2FuZywgRmFuIFpoYW5nLCBZdWV6ZSBXYW5nLCBaaGVuIExpLCBRaXlpbmcgWXUsIFlpbmdsaSBaaGFvLCBZdWxvbmcgQW8sIFh1ZWJpbiBNaW4sIFRhbyBMaSwgQm95YSBXdSwgQm8gWmhhbywgQm93ZW4gWmhhbmcsIExpYW5nZG9uZyBXYW5nLCBHdWFuZyBMaXUsIFpoZXFpIEhlLCBYaSBZYW5nLCBKaW5namluZyBMaXUsIFlvbmdodWEgTGluLCBUaWVqdW4gSHVhbmcsIFpob25neXVhbiBXYW5nIiwyMDI0LTEwLTIxLCJFbXUzOiBOZXh0LVRva2VuIFByZWRpY3Rpb24gaXMgQWxsIFlvdSBOZWVkCiIsaHR0cHM6Ly9hcnhpdi5vcmcvYWJzLzI0MDkuMTg4NjksNjY0LjAsLCw4MDAwMDAwMDAwLjAsLCwsLCwsLCwsQ29uZmlkZW50LCJJbiB0aGlzIHBhcGVyLCB3ZSBpbnRyb2R1Y2UgRW11MywgYSBuZXcgc3VpdGUgb2Ygc3RhdGUtb2YtdGhlLWFydCBtdWx0aW1vZGFsIG1vZGVscyB0cmFpbmVkIHNvbGVseSB3aXRoIG5leHQtdG9rZW4gcHJlZGljdGlvbi4gQnkgdG9rZW5pemluZyBpbWFnZXMsIHRleHQsIGFuZCB2aWRlb3MgaW50byBhIGRpc2NyZXRlIHNwYWNlLCB3ZSB0cmFpbiBhIHNpbmdsZSB0cmFuc2Zvcm1lciBmcm9tIHNjcmF0Y2ggb24gYSBtaXh0dXJlIG9mIG11bHRpbW9kYWwgc2VxdWVuY2VzLiBFbXUzIG91dHBlcmZvcm1zIHNldmVyYWwgd2VsbC1lc3RhYmxpc2hlZCB0YXNrLXNwZWNpZmljIG1vZGVscyBpbiBib3RoIGdlbmVyYXRpb24gYW5kIHBlcmNlcHRpb24gdGFza3MsIHN1cnBhc3NpbmcgZmxhZ3NoaXAgbW9kZWxzIHN1Y2ggYXMgU0RYTCBhbmQgTExhVkEtMS42LCB3aGlsZSBlbGltaW5hdGluZyB0aGUgbmVlZCBmb3IgZGlmZnVzaW9uIG9yIGNvbXBvc2l0aW9uYWwgYXJjaGl0ZWN0dXJlcy4gRW11MyBpcyBhbHNvIGNhcGFibGUgb2YgZ2VuZXJhdGluZyBoaWdoLWZpZGVsaXR5IHZpZGVvIHZpYSBwcmVkaWN0aW5nIHRoZSBuZXh0IHRva2VuIGluIGEgdmlkZW8gc2VxdWVuY2UuIiwsLE9wZW4gd2VpZ2h0cyAodW5yZXN0cmljdGVkKSxDaGluYSwsLCwsLDIwMjYtMDUtMjUgMTI6MzM6MDArMDA6MDAsLCwsLCxBY2FkZW1pYSwsLCwsVW5yZWxlYXNlZCwiQXBhY2hlIDIuMApodHRwczovL2h1Z2dpbmdmYWNlLmNvL0JBQUkvRW11My1HZW4KCkFwYWNoZSAyLjAgZm9yIGluZmVyZW5jZSBjb2RlIGFuZCBTRlQgdHJhaW5pbmcKaHR0cHM6Ly9naXRodWIuY29tL2JhYWl2aXNpb24vRW11MwoKcHJlLXRyYWluaW5nIGNvZGUgcmVsZWFzZSBpcyBzdGlsbCBpbiB0aGUgdG8tZG8gbGllc3QgYXMgb2YgSnVuZSAyMDI1IiwsLCwsLCwsQkFBSSwsLCxZZXMKWHVuZ3VhbmcgLFZpZGVvLCJWaWRlbyBnZW5lcmF0aW9uLFZpZGVvIGVkaXRpbmciLEFsaWJhYmEgREFNTyBBY2FkZW15LCwyMDI0LTEwLTIxLENBQyByZWdpc3RyeSwiaHR0cHM6Ly93d3cuNTNhaS5jb20vbmV3cy9MYXJnZUxhbmd1YWdlTW9kZWwvMjAyNDA3MTA4NDcxMC5odG1sCmh0dHBzOi8vd3d3LmNhYy5nb3YuY24vMjAyNC0wNC8wMi9jXzE3MTM3Mjk5ODM4MDMxNDUuaHRtIiwsLCwsLCwsLCwsLCwsVW5rbm93biwiQXQgdGhlIGxhdW5jaCBldmVudCwgQ2hlbiBXZWlodWEgZGVzY3JpYmVkIHRoZSBsYXVuY2ggb2YgdGhlIFh1bmd1YW5nIHBsYXRmb3JtIGFzIG9wdGltaXppbmcgdGhlIGN1cnJlbnQgdmlkZW8gY3JlYXRpb24gd29ya2Zsb3cgYW5kIGJyaW5naW5nIGFib3V0IG5ldyBjaGFuZ2VzIGluIHRoZSB3b3JraW5nIHBhcmFkaWdtIG9mIEFJIHZpZGVvIGdlbmVyYXRpb24sICIibWFraW5nIGVkaXRpbmcgYXMgc2ltcGxlLCBpbnR1aXRpdmUgYW5kIGVhc3kgdG8gdXNlIGFzIG9wZXJhdGluZyBQUFQuIiIiLCwsLENoaW5hLCwsLCwsMjAyNS0xMS0yOCAxMTo1Mzo0NCswMDowMCwsLCwsLEluZHVzdHJ5LCwsLCwsLCwsLCwsLCwsLCwsClRhaXlpICjml7fop4blpKrkuZkpLCJNdWx0aW1vZGFsLExhbmd1YWdlLFZpc2lvbiIsIkNoYXQsTGFuZ3VhZ2UgbW9kZWxpbmcvZ2VuZXJhdGlvbixRdWVzdGlvbiBhbnN3ZXJpbmcsVmlzdWFsIHF1ZXN0aW9uIGFuc3dlcmluZyxJbWFnZSBjYXB0aW9uaW5nLEZhY2UgdmVyaWZpY2F0aW9uLENoYXJhY3RlciByZWNvZ25pdGlvbiAoT0NSKSIsTWVndmlpIEluYywsMjAyNC0xMC0yMSxNZWd2aWkgVGVjaG5vbG9neSdzIFRhaXlpIGxhcmdlIG1vZGVsIG9mZmljaWFsbHkgcGFzc2VkIHRoZSBsYXJnZSBtb2RlbCByZWdpc3RyYXRpb24saHR0cHM6Ly93ZWIuYXJjaGl2ZS5vcmcvd2ViLzIwMjUwNjI0MDYyNDAyL2h0dHBzOi8vbS50ZWNoLmNoaW5hLmNvbS90ZWNoL2FydGljbGUvMjAyNDExMDEvMTEyMDI0XzE1OTY4ODUuaHRtbCwsLCwsTWVndmlpIGluZGVwZW5kZW50bHkgZGV2ZWxvcGVkIGFuZCBsYXVuY2hlZCB0aGUgVGFpeWkgbGFyZ2UgbW9kZWwgd2l0aCB0ZW5zIHRvIGh1bmRyZWRzIG9mIGJpbGxpb25zIG9mIHBhcmFtZXRlcnMuLCwsLCwsLCwsVW5rbm93biwiUnVucyBvbiBNZWd2aWnigJlzIGluLWhvdXNlIE1lZ0NvbXB1dGUgY2xvdWQKCkJhc2VkIG9uIHllYXJzIG9mIGRlZXAgYWNjdW11bGF0aW9uIGluIHRoZSBmaWVsZHMgb2YgQUkgdmlzaW9uIHRlY2hub2xvZ3kgYW5kIGxhcmdlIG1vZGVsIHJlc2VhcmNoIGFuZCBkZXZlbG9wbWVudCwgTWVndmlpIGluZGVwZW5kZW50bHkgZGV2ZWxvcGVkIGFuZCBsYXVuY2hlZCB0aGUgVGFpeWkgbGFyZ2UgbW9kZWwgd2l0aCB0ZW5zIHRvIGh1bmRyZWRzIG9mIGJpbGxpb25zIG9mIHBhcmFtZXRlcnMuIFRoZSBtb2RlbCBub3Qgb25seSBoYXMgdGhlIGFiaWxpdHkgdG8gZGVlcGx5IHVuZGVyc3RhbmQgbXVsdGltb2RhbCBkYXRhIHN1Y2ggYXMgdGV4dCBhbmQgaW1hZ2VzLCBidXQgYWxzbyBpbmNvcnBvcmF0ZXMgZnVuY3Rpb25zIHN1Y2ggYXMga25vd2xlZGdlIHVuZGVyc3RhbmRpbmcsIGxvZ2ljYWwgcmVhc29uaW5nLCBhbmQgbmF0dXJhbCBsYW5ndWFnZSBpbnRlcmFjdGlvbiB0byBhY2N1cmF0ZWx5IGFuYWx5emUgY29tcGxleCBpbmZvcm1hdGlvbiBpbiB0aGUgcmVhbCB3b3JsZC4KCkluIG11bHRpcGxlIGluZHVzdHJ5IHNjZW5hcmlvcywgTWVndmlpIFRhaXlpJ3MgbGFyZ2UgbW9kZWwgaGFzIGRlbW9uc3RyYXRlZCBzdXBlcmlvciBhcHBsaWNhdGlvbiBwb3RlbnRpYWwsIGVzcGVjaWFsbHkgaW4gcHJvY2Vzc2luZyBsYXJnZSBhbW91bnRzIG9mIHVuc3RydWN0dXJlZCBkYXRhLiBJdHMgcG93ZXJmdWwgdGV4dCBnZW5lcmF0aW9uIGFuZCBkaWFsb2d1ZSBjYXBhYmlsaXRpZXMsIGNvbWJpbmVkIHdpdGggYWR2YW5jZWQgaW1hZ2UgcGVyY2VwdGlvbiB0ZWNobm9sb2d5LCBlbmFibGUgaXQgdG8gYWNjdXJhdGVseSBpZGVudGlmeSBpbWFnZSBjb250ZW50IGFuZCBwcm92aWRlIGVmZmljaWVudCBzdXBwb3J0IGZvciBrZXkgYXJlYXMgc3VjaCBhcyByaXNrIGNvbnRyb2wsIGludGVsbGlnZW50IGRlY2lzaW9uLW1ha2luZyBhbmQgY3VzdG9tZXIgc2VydmljZS4gVGhlIFRhaXlpIG1vZGVsIGhhcyBiZWVuIHdpZGVseSB1c2VkIGluIG1hbnkgaW5kdXN0cmllcyB0byBoZWxwIGN1c3RvbWVycyBhY2hpZXZlIG1vcmUgY29tcHJlaGVuc2l2ZSBpbnRlbGxpZ2VudCBhbmFseXNpcyBhbmQgZGVjaXNpb24gc3VwcG9ydCwgZnVydGhlciBjb25zb2xpZGF0aW5nIHRoZWlyIGxlYWRpbmcgcG9zaXRpb24gaW4gdGhlIGJ1c2luZXNzLiBUaHJvdWdoIGl0cyBhZHZhbmNlZCBkYXRhIHByb2Nlc3NpbmcgYW5kIGFuYWx5c2lzIGNhcGFiaWxpdGllcywgVGFpeWkgQmlnIE1vZGVsIHByb3ZpZGVzIHBvd2VyZnVsIGludGVsbGlnZW50IHN1cHBvcnQgdG8gdmFyaW91cyBpbmR1c3RyaWVzLCBwcm9tb3RlcyB0aGUgYXV0b21hdGlvbiBhbmQgaW50ZWxsaWdlbmNlIG9mIGJ1c2luZXNzIHByb2Nlc3NlcywgYW5kIGltcHJvdmVzIHRoZSBlZmZpY2llbmN5IGFuZCBhY2N1cmFjeSBvZiBkZWNpc2lvbi1tYWtpbmcuIiwsLEhvc3RlZCBhY2Nlc3MgKG5vIEFQSSksQ2hpbmEsLCwsLCwyMDI2LTAyLTExIDE5OjI2OjI3KzAwOjAwLCwsLCwsSW5kdXN0cnksLCwsLFVucmVsZWFzZWQsLCwsLCwsLCwsLCwsTm8KWmhpeXVuIEN1bHR1cmUgTExNICjmmbrkupHmlofljJblpKfmqKHlnospICwiTXVsdGltb2RhbCxMYW5ndWFnZSIsIlRyYW5zY3JpcHRpb24sVGV4dCBzdW1tYXJpemF0aW9uLFNlYXJjaCxWaWRlbyBlZGl0aW5nLFZpZGVvIGNsYXNzaWZpY2F0aW9uLEltYWdlIGNvbXBsZXRpb24iLCJYaW5odWEgWmhpeXVuIFRlY2hub2xvZ3kgQ28uLCBMdGQuIiwsMjAyNC0xMC0yMSxDQUMgcmVnaXN0cnksaHR0cHM6Ly9kaWdpdGFsLmdtdy5jbi8yMDI1LTAxLzIxL2NvbnRlbnRfMzc4MTEyODIuaHRtLCwsLCwsLCJMTE0gZGV2ZWxvcGVkIGJ5IGEgQ2hpbmVzZSBzYXRlbGxpdGUgVFYgcHJvdmlkZXIuIENvbXB1dGUgZGV0YWlscyBub3QgYXZhaWxhYmxlLCBidXQgdW5saWtlbHkgdG8gYmUgbmVhciAxMF4yNSAiLCwsLCwsLFVua25vd24sIlhpbmh1YSBaaGl5dW4gVGVjaG5vbG9neSBDby4sIEx0ZC4gcmVsZWFzZWQgdGhlIGxhcmdlIG1vZGVsIGhhcnZlc3RpbmcgYW5kIGVkaXRpbmcgYWdlbnQg4oCU4oCUIFdoZWF0IGF0IHRoZSBtZWV0aW5nLiBBY2NvcmRpbmcgdG8gV3UgQ3VuZG9uZywgQ2hpZWYgUHJvZHVjdCBPZmZpY2VyIG9mIERpZ2l0YWwgTWVkaWEgb2YgWGluaHVhIFpoaXl1biBUZWNobm9sb2d5IENvLCBMdGQsIFdoZWF0IGlzIGEgaGlnaGx5IGludGVsbGlnZW50IG1lZGlhIGdhdGhlcmluZyBhbmQgZWRpdGluZyBhZ2VudC4gSXQgaW5oZXJpdHMgdGhlIHJpY2ggc2tpbGxzIGFuZCB0b29scyBhY2N1bXVsYXRlZCBieSBNZWRpYSBCcmFpbiBvdmVyIHRoZSB5ZWFycyBhcm91bmQgY29udGVudCBwcm9kdWN0aW9uIGFuZCBjcmVhdGlvbiBzY2VuYXJpb3MsIGFuZCBoYXMgdGhyZWUgbWFqb3IgY2hhcmFjdGVyaXN0aWNzOiB1bmRlcnN0YW5kaW5nIG1lZGlhLCBwb3N0aW5nIGJ1c2luZXNzLCBhbmQgaGlnaCBncm93dGguIFVuZGVyc3RhbmRpbmcgIiJtZWRpYSIiIG1lYW5zIHRoYXQgV2hlYXQncyB0cmFpbmluZyBkYXRhIGNvbWVzIGZyb20gYSBsYXJnZSBhbW91bnQgb2YgbWVkaWEgYW5kIGN1bHR1cmFsIGRhdGEsIGFuZCBpdCBpcyBiZXR0ZXIgYXQgaGFuZGxpbmcgdGFza3MgaW4gdGhlIG1lZGlhIGZpZWxkOyBzdGlja2VyIGJ1c2luZXNzIHJlZmVycyB0byBXaGVhdCdzIHZhcmlvdXMgc2tpbGxzIGFuZCB0YXNrIHByb2Nlc3NpbmcgbG9naWMsIGFsbCByZXZvbHZpbmcgYXJvdW5kIHRoZSBhY3F1aXNpdGlvbiBhbmQgZWRpdGluZyBidXNpbmVzcyBzY2VuYXJpb3M7IGhpZ2ggZ3Jvd3RoIEl0IGlzIHJlZmxlY3RlZCBpbiB0aGUgaW5jcmVhc2luZyBudW1iZXIgb2YgdXNlcnMnIG93biBpbnRlcm5hbCBkYXRhIEl0IHdpbGwgZ3JhZHVhbGx5IGdyb3cgaW50byBhIOKAnGV4Y2x1c2l2ZSBhZ2VudOKAnSB0aGF0IG1lZXRzIGluZGl2aWR1YWwgbmVlZHMuIiwsLFVucmVsZWFzZWQsQ2hpbmEsLCwsLCwyMDI2LTAyLTExIDE5OjI2OjI3KzAwOjAwLCwsLCwsSW5kdXN0cnksLCwsLFVucmVsZWFzZWQsLCwsLCwsLCwsLCwsTm8KQWxsZWdybyxWaWRlbywiVmlkZW8gZ2VuZXJhdGlvbixUZXh0LXRvLXZpZGVvIixSaHltZXMgQUksIll1YW4gWmhvdSwgUWl1eXVlIFdhbmcsIFl1eHVhbiBDYWksIEh1YW4gWWFuZyIsMjAyNC0xMC0yMCxBbGxlZ3JvOiBPcGVuIHRoZSBCbGFjayBCb3ggb2YgQ29tbWVyY2lhbC1MZXZlbCBWaWRlbyBHZW5lcmF0aW9uIE1vZGVsLGh0dHBzOi8vYXJ4aXYub3JnL2Ficy8yNDEwLjE1NDU4LCwsLDI5NzUwMDAwMDAuMCwiVkFFOiAxNzVNCkRpVDogMi44QiIsNi41NjU4NDdlKzIyLCJBc3N1bWluZyAoISkgMTAgZGF5cyBvZiB0cmFpbmluZyAod2UgbWlnaHQgbWFrZSBhIGJldHRlciBhc3N1bXB0aW9uIGlmIHdlIGtub3cgd2hhdCBpcyB0aGUgYXZlcmFnZSB0aHJvdWdocHV0IHN0ZXBzL3NlYyBmb3Igc3VjaCBzZXR1cHMgYmVjYXVzZSBzdGVwcyBhcmUgZ2l2ZW4pOgo5ODk1MDAwMDAwMDAwMDAqMTAqMjQqMzYwMCoyNTYqMC4zID0gNi41NjU4NDdlKzIyIiwsIlRleHQtdG8tSW1hZ2UgUHJlLXRyYWluaW5nClfiiaUgNjQwLCBI4omlIDM2OAoxMDdNIGRhdGFwb2ludHMKClRleHQtdG8tVmlkZW8gUHJlLXRyYWluaW5nLTM2MHAKRHVyYXRpb24g4oiSIFsycywgMTZzXQpGUFMg4oiSICgyMywgNjEpClfiiaUgNjQwLCBI4omlIDM2OAo0OE0gZGF0YXBvaW50cwoKVGV4dC10by1WaWRlbyBQcmUtdHJhaW5pbmctNzIwcApEdXJhdGlvbiDiiJIgWzJzLCAxNnNdLCBbNnMsIDE2cwpGUFMg4oiSICgyMywgNjEpClfiiaUgMTI4MCwgSOKJpSA3MjAgCjE4TSBkYXRhcG9pbnRzCgpUZXh0LXRvLVZpZGVvIEZpbmUtdHVuaW5nCkR1cmF0aW9uIOKIkiAgWzZzLCAxNnNdCkZQUyDiiJIgKDIzLCA2MSkKV+KJpSAxMjgwLCBI4omlIDcyMCAKMk0gZGF0YXBvaW50cyIsLCJHUFVzIApUMkkgUHJlLXRyYWluOiAxMjjDl0gxMDAgClQyViBQcmUtdHJhaW46IDI1NsOXSDEwMCAKVDJWIEZpbmUtdHVuZTogMjU2w5dIMTAwIixOVklESUEgSDEwMCBTWE01IDgwR0IsLFNwZWN1bGF0aXZlLCJTaWduaWZpY2FudCBhZHZhbmNlbWVudHMgaGF2ZSBiZWVuIG1hZGUgaW4gdGhlIGZpZWxkIG9mIHZpZGVvIGdlbmVyYXRpb24sIHdpdGggdGhlIG9wZW4tc291cmNlIGNvbW11bml0eSBjb250cmlidXRpbmcgYSB3ZWFsdGggb2YgcmVzZWFyY2ggcGFwZXJzIGFuZCB0b29scyBmb3IgdHJhaW5pbmcgaGlnaC1xdWFsaXR5IG1vZGVscy4gSG93ZXZlciwgZGVzcGl0ZSB0aGVzZSBlZmZvcnRzLCB0aGUgYXZhaWxhYmxlIGluZm9ybWF0aW9uIGFuZCByZXNvdXJjZXMgcmVtYWluIGluc3VmZmljaWVudCBmb3IgYWNoaWV2aW5nIGNvbW1lcmNpYWwtbGV2ZWwgcGVyZm9ybWFuY2UuIEluIHRoaXMgcmVwb3J0LCB3ZSBvcGVuIHRoZSBibGFjayBib3ggYW5kIGludHJvZHVjZSBBbGxlZ3JvLCBhbiBhZHZhbmNlZCB2aWRlbyBnZW5lcmF0aW9uIG1vZGVsIHRoYXQgZXhjZWxzIGluIGJvdGggcXVhbGl0eSBhbmQgdGVtcG9yYWwgY29uc2lzdGVuY3kuIFdlIGFsc28gaGlnaGxpZ2h0IHRoZSBjdXJyZW50IGxpbWl0YXRpb25zIGluIHRoZSBmaWVsZCBhbmQgcHJlc2VudCBhIGNvbXByZWhlbnNpdmUgbWV0aG9kb2xvZ3kgZm9yIHRyYWluaW5nIGhpZ2gtcGVyZm9ybWFuY2UsIGNvbW1lcmNpYWwtbGV2ZWwgdmlkZW8gZ2VuZXJhdGlvbiBtb2RlbHMsIGFkZHJlc3Npbmcga2V5IGFzcGVjdHMgc3VjaCBhcyBkYXRhLCBtb2RlbCBhcmNoaXRlY3R1cmUsIHRyYWluaW5nIHBpcGVsaW5lLCBhbmQgZXZhbHVhdGlvbi4gT3VyIHVzZXIgc3R1ZHkgc2hvd3MgdGhhdCBBbGxlZ3JvIHN1cnBhc3NlcyBleGlzdGluZyBvcGVuLXNvdXJjZSBtb2RlbHMgYW5kIG1vc3QgY29tbWVyY2lhbCBtb2RlbHMsIHJhbmtpbmcganVzdCBiZWhpbmQgSGFpbHVvIGFuZCBLbGluZy4gQ29kZTogdGhpcyBodHRwcyBVUkwgLCBNb2RlbDogdGhpcyBodHRwcyBVUkwgLCBHYWxsZXJ5OiB0aGlzIGh0dHBzIFVSTCAuIiwsLE9wZW4gd2VpZ2h0cyAodW5yZXN0cmljdGVkKSxVbml0ZWQgU3RhdGVzIG9mIEFtZXJpY2EsLCwsMjU2LjAsLDIwMjUtMTEtMjggMTE6NTM6NDQrMDA6MDAsLCwsLCxJbmR1c3RyeSwsLCwsVW5yZWxlYXNlZCwiQXBhY2hlIDIKaHR0cHM6Ly9odWdnaW5nZmFjZS5jby9yaHltZXMtYWkvQWxsZWdybwoKdGhlIGNvZGUgc2VlbXMgdG8gYmUganVzdCBpbmZlcmVuY2UgY29kZQpodHRwczovL2dpdGh1Yi5jb20vcmh5bWVzLWFpL0FsbGVncm8KKGFwYWNoZSAyKSIsLCwsLCwzNTI3NzcuMTc2NDMwODUyOSxIYXJkd2FyZSwsLCwsWWVzCkRlcHRoIEFueXRoaW5nIFYyIEdpYW50LDNEIG1vZGVsaW5nLDNEIHJlY29uc3RydWN0aW9uLCJUaWsgVG9rLEhvbmcgS29uZyBVbml2ZXJzaXR5IiwiTGloZSBZYW5nLCBCaW5neWkgS2FuZywgWmlsb25nIEh1YW5nLCBaaGVuIFpoYW8sIFhpYW9nYW5nIFh1LCBKaWFzaGkgRmVuZywgSGVuZ3NodWFuZyBaaGFvIiwyMDI0LTEwLTIwLERlcHRoIEFueXRoaW5nIFYyLGh0dHBzOi8vYXJ4aXYub3JnL2Ficy8yNDA2LjA5NDE0LCwsLDEzMDAwMDAwMDAuMCxnaWFudCBtb2RlbCAtMS4zQiBwYXJhbWV0ZXJzLCwsLCIiIkRlcHRoIEFueXRoaW5nIFYyIGlzIHRyYWluZWQgZnJvbSA1OTVLIHN5bnRoZXRpYyBsYWJlbGVkIGltYWdlcyBhbmQgNjJNKyByZWFsIHVubGFiZWxlZCBpbWFnZSIiCgoiIkFsbCBpbWFnZXMgYXJlIHRyYWluZWQgYXQgdGhlIHJlc29sdXRpb24gb2YgNTE4w5c1MTggYnkgcmVzaXppbmcgdGhlIHNob3J0ZXIgc2l6ZSB0byA1MTggZm9sbG93ZWQgYnkgYSByYW5kb20gY3JvcC4gV2hlbiB0cmFpbmluZyB0aGUgdGVhY2hlciBtb2RlbCBvbiBzeW50aGV0aWMgaW1hZ2VzLCB3ZSB1c2UgYSBiYXRjaCBzaXplIG9mIDY0IGZvciAxNjBLIGl0ZXJhdGlvbnMuIEluIHRoZSB0aGlyZCBzdGFnZSBvZiB0cmFpbmluZyBvbiBwc2V1ZG8tbGFiZWxlZCByZWFsIGltYWdlcywgdGhlIG1vZGVsIGlzIHRyYWluZWQgd2l0aCBhIGJhdGNoIHNpemUgb2YgMTkyIGZvciA0ODBLIGl0ZXJhdGlvbnMuICIiIiwsLCwsQ29uZmlkZW50LCJUaGlzIHdvcmsgcHJlc2VudHMgRGVwdGggQW55dGhpbmcgVjIuIFdpdGhvdXQgcHVyc3VpbmcgZmFuY3kgdGVjaG5pcXVlcywgd2UgYWltIHRvIHJldmVhbCBjcnVjaWFsIGZpbmRpbmdzIHRvIHBhdmUgdGhlIHdheSB0b3dhcmRzIGJ1aWxkaW5nIGEgcG93ZXJmdWwgbW9ub2N1bGFyIGRlcHRoIGVzdGltYXRpb24gbW9kZWwuIE5vdGFibHksIGNvbXBhcmVkIHdpdGggVjEsIHRoaXMgdmVyc2lvbiBwcm9kdWNlcyBtdWNoIGZpbmVyIGFuZCBtb3JlIHJvYnVzdCBkZXB0aCBw</x:v>
      </x:c>
    </x:row>
    <x:row r="76" ht="18" customHeight="1">
      <x:c r="A76" s="17" t="n">
        <x:v>71</x:v>
      </x:c>
      <x:c r="B76" s="17" t="n">
        <x:v>310</x:v>
      </x:c>
      <x:c r="C76" s="160" t="str">
        <x:v>cmVkaWN0aW9ucyB0aHJvdWdoIHRocmVlIGtleSBwcmFjdGljZXM6IDEpIHJlcGxhY2luZyBhbGwgbGFiZWxlZCByZWFsIGltYWdlcyB3aXRoIHN5bnRoZXRpYyBpbWFnZXMsIDIpIHNjYWxpbmcgdXAgdGhlIGNhcGFjaXR5IG9mIG91ciB0ZWFjaGVyIG1vZGVsLCBhbmQgMykgdGVhY2hpbmcgc3R1ZGVudCBtb2RlbHMgdmlhIHRoZSBicmlkZ2Ugb2YgbGFyZ2Utc2NhbGUgcHNldWRvLWxhYmVsZWQgcmVhbCBpbWFnZXMuIENvbXBhcmVkIHdpdGggdGhlIGxhdGVzdCBtb2RlbHMgYnVpbHQgb24gU3RhYmxlIERpZmZ1c2lvbiwgb3VyIG1vZGVscyBhcmUgc2lnbmlmaWNhbnRseSBtb3JlIGVmZmljaWVudCAobW9yZSB0aGFuIDEweCBmYXN0ZXIpIGFuZCBtb3JlIGFjY3VyYXRlLiBXZSBvZmZlciBtb2RlbHMgb2YgZGlmZmVyZW50IHNjYWxlcyAocmFuZ2luZyBmcm9tIDI1TSB0byAxLjNCIHBhcmFtcykgdG8gc3VwcG9ydCBleHRlbnNpdmUgc2NlbmFyaW9zLiBCZW5lZml0aW5nIGZyb20gdGhlaXIgc3Ryb25nIGdlbmVyYWxpemF0aW9uIGNhcGFiaWxpdHksIHdlIGZpbmUtdHVuZSB0aGVtIHdpdGggbWV0cmljIGRlcHRoIGxhYmVscyB0byBvYnRhaW4gb3VyIG1ldHJpYyBkZXB0aCBtb2RlbHMuIEluIGFkZGl0aW9uIHRvIG91ciBtb2RlbHMsIGNvbnNpZGVyaW5nIHRoZSBsaW1pdGVkIGRpdmVyc2l0eSBhbmQgZnJlcXVlbnQgbm9pc2UgaW4gY3VycmVudCB0ZXN0IHNldHMsIHdlIGNvbnN0cnVjdCBhIHZlcnNhdGlsZSBldmFsdWF0aW9uIGJlbmNobWFyayB3aXRoIHByZWNpc2UgYW5ub3RhdGlvbnMgYW5kIGRpdmVyc2Ugc2NlbmVzIHRvIGZhY2lsaXRhdGUgZnV0dXJlIHJlc2VhcmNoLiIsLCxVbnJlbGVhc2VkLCJDaGluYSxIb25nIEtvbmciLERJTk92MiwsLCwsMjAyNS0xMS0yOCAxMTo1Mzo0NCswMDowMCwsLCwsLCJJbmR1c3RyeSxBY2FkZW1pYSIsLCwsLFVucmVsZWFzZWQsInRoZSBtb2RlbCB3YXMgc3VwcG9zZWQgdG8gYmUgcmVsZWFzZWQgb24gaHVnZ2luZyBmYWNlLCBidXQsIDEgeWVhciBhZnRlciB0aGUgcHVibGljYXRpb24sIGl0IGlzIHN0aWxsIG5vdCB0aGVyZSIsLCwsLCwsLCwsLCxObwpEZXB0aCBBbnl0aGluZyBWMiBMYXJnZSwzRCBtb2RlbGluZywzRCByZWNvbnN0cnVjdGlvbiwiVGlrIFRvayxIb25nIEtvbmcgVW5pdmVyc2l0eSIsIkxpaGUgWWFuZywgQmluZ3lpIEthbmcsIFppbG9uZyBIdWFuZywgWmhlbiBaaGFvLCBYaWFvZ2FuZyBYdSwgSmlhc2hpIEZlbmcsIEhlbmdzaHVhbmcgWmhhbyIsMjAyNC0xMC0yMCxEZXB0aCBBbnl0aGluZyBWMixodHRwczovL2FyeGl2Lm9yZy9hYnMvMjQwNi4wOTQxNCwsLCwzMzUzMDAwMDAuMCwzMzUuM00sLCwsIiIiRGVwdGggQW55dGhpbmcgVjIgaXMgdHJhaW5lZCBmcm9tIDU5NUsgc3ludGhldGljIGxhYmVsZWQgaW1hZ2VzIGFuZCA2Mk0rIHJlYWwgdW5sYWJlbGVkIGltYWdlIiIKCiIiQWxsIGltYWdlcyBhcmUgdHJhaW5lZCBhdCB0aGUgcmVzb2x1dGlvbiBvZiA1MTjDlzUxOCBieSByZXNpemluZyB0aGUgc2hvcnRlciBzaXplIHRvIDUxOCBmb2xsb3dlZCBieSBhIHJhbmRvbSBjcm9wLiBXaGVuIHRyYWluaW5nIHRoZSB0ZWFjaGVyIG1vZGVsIG9uIHN5bnRoZXRpYyBpbWFnZXMsIHdlIHVzZSBhIGJhdGNoIHNpemUgb2YgNjQgZm9yIDE2MEsgaXRlcmF0aW9ucy4gSW4gdGhlIHRoaXJkIHN0YWdlIG9mIHRyYWluaW5nIG9uIHBzZXVkby1sYWJlbGVkIHJlYWwgaW1hZ2VzLCB0aGUgbW9kZWwgaXMgdHJhaW5lZCB3aXRoIGEgYmF0Y2ggc2l6ZSBvZiAxOTIgZm9yIDQ4MEsgaXRlcmF0aW9ucy4gIiIiLCwsLCxDb25maWRlbnQsIlRoaXMgd29yayBwcmVzZW50cyBEZXB0aCBBbnl0aGluZyBWMi4gV2l0aG91dCBwdXJzdWluZyBmYW5jeSB0ZWNobmlxdWVzLCB3ZSBhaW0gdG8gcmV2ZWFsIGNydWNpYWwgZmluZGluZ3MgdG8gcGF2ZSB0aGUgd2F5IHRvd2FyZHMgYnVpbGRpbmcgYSBwb3dlcmZ1bCBtb25vY3VsYXIgZGVwdGggZXN0aW1hdGlvbiBtb2RlbC4gTm90YWJseSwgY29tcGFyZWQgd2l0aCBWMSwgdGhpcyB2ZXJzaW9uIHByb2R1Y2VzIG11Y2ggZmluZXIgYW5kIG1vcmUgcm9idXN0IGRlcHRoIHByZWRpY3Rpb25zIHRocm91Z2ggdGhyZWUga2V5IHByYWN0aWNlczogMSkgcmVwbGFjaW5nIGFsbCBsYWJlbGVkIHJlYWwgaW1hZ2VzIHdpdGggc3ludGhldGljIGltYWdlcywgMikgc2NhbGluZyB1cCB0aGUgY2FwYWNpdHkgb2Ygb3VyIHRlYWNoZXIgbW9kZWwsIGFuZCAzKSB0ZWFjaGluZyBzdHVkZW50IG1vZGVscyB2aWEgdGhlIGJyaWRnZSBvZiBsYXJnZS1zY2FsZSBwc2V1ZG8tbGFiZWxlZCByZWFsIGltYWdlcy4gQ29tcGFyZWQgd2l0aCB0aGUgbGF0ZXN0IG1vZGVscyBidWlsdCBvbiBTdGFibGUgRGlmZnVzaW9uLCBvdXIgbW9kZWxzIGFyZSBzaWduaWZpY2FudGx5IG1vcmUgZWZmaWNpZW50IChtb3JlIHRoYW4gMTB4IGZhc3RlcikgYW5kIG1vcmUgYWNjdXJhdGUuIFdlIG9mZmVyIG1vZGVscyBvZiBkaWZmZXJlbnQgc2NhbGVzIChyYW5naW5nIGZyb20gMjVNIHRvIDEuM0IgcGFyYW1zKSB0byBzdXBwb3J0IGV4dGVuc2l2ZSBzY2VuYXJpb3MuIEJlbmVmaXRpbmcgZnJvbSB0aGVpciBzdHJvbmcgZ2VuZXJhbGl6YXRpb24gY2FwYWJpbGl0eSwgd2UgZmluZS10dW5lIHRoZW0gd2l0aCBtZXRyaWMgZGVwdGggbGFiZWxzIHRvIG9idGFpbiBvdXIgbWV0cmljIGRlcHRoIG1vZGVscy4gSW4gYWRkaXRpb24gdG8gb3VyIG1vZGVscywgY29uc2lkZXJpbmcgdGhlIGxpbWl0ZWQgZGl2ZXJzaXR5IGFuZCBmcmVxdWVudCBub2lzZSBpbiBjdXJyZW50IHRlc3Qgc2V0cywgd2UgY29uc3RydWN0IGEgdmVyc2F0aWxlIGV2YWx1YXRpb24gYmVuY2htYXJrIHdpdGggcHJlY2lzZSBhbm5vdGF0aW9ucyBhbmQgZGl2ZXJzZSBzY2VuZXMgdG8gZmFjaWxpdGF0ZSBmdXR1cmUgcmVzZWFyY2guIiwsLE9wZW4gd2VpZ2h0cyAobm9uLWNvbW1lcmNpYWwpLCJDaGluYSxIb25nIEtvbmciLCwsLCwsMjAyNS0xMS0yOCAxMTo1Mzo0NCswMDowMCwsLCwsLCJJbmR1c3RyeSxBY2FkZW1pYSIsLCwsLFVucmVsZWFzZWQsIkNyZWF0aXZlIENvbW1vbnMgQXR0cmlidXRpb24gTm9uIENvbW1lcmNpYWwgNC4wCmh0dHBzOi8vaHVnZ2luZ2ZhY2UuY28vZGVwdGgtYW55dGhpbmcvRGVwdGgtQW55dGhpbmctVjItTGFyZ2UiLCwsLCwsLCxkZXB0aC1hbnl0aGluZywsLCxZZXMKU29uaWMsU3BlZWNoLCJUZXh0LXRvLXNwZWVjaCAoVFRTKSxTcGVlY2ggc3ludGhlc2lzIixDYXJ0ZXNpYSwsMjAyNC0xMC0xOSwiVGhlIGZpcnN0IHZlcnNpb24gb2Ygb3VyIGZsYWdzaGlwIHRleHQtdG8tc3BlZWNoIG1vZGVsLiBJdCBwcm9kdWNlcyBoaWdoLWFjY3VyYWN5LCBleHByZXNzaXZlIHNwZWVjaCwgYW5kIGlzIG9wdGltaXplZCBmb3IgZWZmaWNpZW5jeSB0byBhY2hpZXZlIGxvdyBsYXRlbmN5LiIsImh0dHBzOi8vY2FydGVzaWEuYWkvYmxvZy9zb25pYwoKaHR0cHM6Ly9kb2NzLmNhcnRlc2lhLmFpLzIwMjQtMTEtMTMvYnVpbGQtd2l0aC1jYXJ0ZXNpYS9tb2RlbHMvdHRzIiwsLCwsLCwsLCwsLCwsVW5rbm93biwiV2UndmUgdXNlZCB0aGlzIGFyY2hpdGVjdHVyZSB0byB0cmFpbiBhIG5ldyB2b2ljZSBtb2RlbCBjYWxsZWQgU29uaWMgdGhhdCB3ZSdyZSByZWxlYXNpbmcgdG9kYXkuIFNvbmljIGNyZWF0ZXMgaGlnaCBxdWFsaXR5IGxpZmVsaWtlIHNwZWVjaCBmb3IgYW55IHZvaWNlIHdpdGggYSBtb2RlbCBsYXRlbmN5IG9mIDEzNW1z4oCUdGhlIGZhc3Rlc3QgZm9yIGEgbW9kZWwgb2YgdGhpcyBjbGFzcy4KCldlJ3ZlIGJ1aWx0IGFuZCBvcHRpbWl6ZWQgb3VyIG93biBzdGF0ZSBzcGFjZSBtb2RlbCBpbmZlcmVuY2Ugc3RhY2sgdG8gZW5hYmxlIHVzIHRvIHNlcnZlIFNvbmljIHdpdGggbG93IGxhdGVuY3kgYW5kIGhpZ2ggdGhyb3VnaHB1dOKAlGVuYWJsaW5nIHVzIHRvIHNlcnZlIGhpZ2ggcXVhbGl0eSBtb2RlbHMgYXQgbG93ZXIgY29zdHMuIFNvbmljIGlzIHJlbGVhc2VkIHdpdGggYSB3ZWIgcGxheWdyb3VuZCBhbmQgbG93IGxhdGVuY3kgQVBJLiBUaGUgcGxheWdyb3VuZCBmZWF0dXJlcyBhIGRpdmVyc2Ugdm9pY2UgbGlicmFyeSBmb3IgYXBwbGljYXRpb25zIGFjcm9zcyBjdXN0b21lciBzdXBwb3J0LCBlbnRlcnRhaW5tZW50LCBhbmQgY29udGVudCBjcmVhdGlvbiB3aXRoIHN1cHBvcnQgZm9yIGluc3RhbnQgY2xvbmluZyBhbmQgdm9pY2UgZGVzaWduIChzcGVlZCwgZW1vdGlvbiksIGFsbCBvZiB3aGljaCBjYW4gYmUgdXNlZCB0aHJvdWdoIHRoZSBBUEkuIiwsLEFQSSBhY2Nlc3MsVW5pdGVkIFN0YXRlcyBvZiBBbWVyaWNhLCwsLCwsMjAyNS0xMS0yOCAxMTo1Mzo0NCswMDowMCwsLCwsLEluZHVzdHJ5LCwsLCxVbnJlbGVhc2VkLCwsLCwsLCwsLCwsLE5vCllpLUxpZ2h0bmluZyxMYW5ndWFnZSxMYW5ndWFnZSBtb2RlbGluZy9nZW5lcmF0aW9uLDAxLkFJLCwyMDI0LTEwLTE4LFlpLUxpZ2h0bmluZyxodHRwczovL3d3dy5saW5neWl3YW53dS5jb20vZW4gaHR0cHM6Ly9wbGF0Zm9ybS5saW5neWl3YW53dS5jb20vLCxUcmFpbmluZyBjb3N0LCJPbiB0aGUgYmxpbmQgdGVzdCBsaXN0IExNU1lTLCBZaS1MaWdodG5pbmcgc3VycGFzc2VkIEdQVC00by0yMDI0LTA1LTEzIHJlbGVhc2VkIGJ5IE9wZW5BSSBhbmQgQW50aHJvcGljLCBhcyB3ZWxsIGFzIENsYXVkZSAzLjUgU29ubmV0LCByYW5raW5nIHNpeHRoIGluIHRoZSB3b3JsZCBhbmQgZmlyc3QgaW4gQ2hpbmEuIiwsLDEuNWUrMjQsIlRoZSBDRU8gb2YgMDEuQUkgdHdlZXRlZCB0aGF0IFlpLUxpZ2h0bmluZyB3YXMgdHJhaW5lZCBmb3IgMSBtb250aCBvbiAyMDAwIEgxMDBzOiBodHRwczovL3guY29tL2thaWZ1bGVlL3N0YXR1cy8xODQ2MzEwNjQ1ODQ5MDQ3NTI0CkFzc3VtaW5nIHRoaXMgaXMgYWNjdXJhdGU6Cig5LjllMTQgKiAyMDAwKSBGTE9QL3MgKiAxIG1vbnRoICogMzAuNSBkYXlzL21vbnRoICogMjRoci9kYXkgKiAzNjAwIHMvaHIgKiAwLjMgdXRpbGl6YXRpb24gYXNzdW1wdGlvbiA9IDEuNTY1ZTI0IiwsLDcyMC4wLCJodHRwczovL3guY29tL2thaWZ1bGVlL3N0YXR1cy8xODQ2MzEwNjQ1ODQ5MDQ3NTI0CiIiaXQgd2FzIHRyYWluZWQgb24gMjAwMCBIMTAwcyBmb3IgMSBtb250aCIiIixOVklESUEgSDEwMCBTWE01IDgwR0IsLENvbmZpZGVudCwsLCxBUEkgYWNjZXNzLENoaW5hLCwsLDIwMDAuMCwsMjAyNS0xMS0yOCAxMTo1Mzo0NCswMDowMCwsWWktTGlnaHRuaW5nIHRyYWluaW5nIGNsdXN0ZXIsLCwsSW5kdXN0cnksLCwsLFVucmVsZWFzZWQsaHR0cHM6Ly9wbGF0Zm9ybS5saW5neWl3YW53dS5jb20vLFRydWUsLCwsLDI3NTYxOTQuNDQ1NTY3MTc5LEhhcmR3YXJlLCwsLCxObwpUZWxlQ2hhdDItMzVCLExhbmd1YWdlLCJMYW5ndWFnZSBtb2RlbGluZy9nZW5lcmF0aW9uLFF1ZXN0aW9uIGFuc3dlcmluZyxRdWFudGl0YXRpdmUgcmVhc29uaW5nLENoYXQsVGV4dCBzdW1tYXJpemF0aW9uLENvZGUgZ2VuZXJhdGlvbiIsQ2hpbmEgVGVsZWNvbSwsMjAyNC0xMC0xOCxUZWxlQ2hhdDIsaHR0cHM6Ly9naXRodWIuY29tL1RlbGUtQUkvVGVsZUNoYXQyLCwsLDM1MDAwMDAwMDAwLjAsLCwsLCwsLCwsQ29uZmlkZW50LCwsLE9wZW4gd2VpZ2h0cyAocmVzdHJpY3RlZCB1c2UpLENoaW5hLCwsLCwsMjAyNS0xMS0yOCAxMTo1Mzo0NCswMDowMCwsLCwsLEluZHVzdHJ5LCwsLCxPcGVuIChyZXN0cmljdGVkIHVzZSksImh0dHBzOi8vbW9kZWxzY29wZS5jbi9tb2RlbHMvVGVsZUFJL1RlbGVDaGF0Mi0zNUItMzJLCgoiIlRoZSBjb21tdW5pdHkgbXVzdCBjb21wbHkgd2l0aCB0aGUgVGVsZUNoYXQgTW9kZWwgQ29tbXVuaXR5IExpY2Vuc2UgQWdyZWVtZW50IHdoZW4gdXNpbmcgdGhlIFRlbGVDaGF0IG1vZGVsLiBUaGUgVGVsZUNoYXQgbW9kZWwgc3VwcG9ydHMgY29tbWVyY2lhbCB1c2UuIElmIHlvdSBwbGFuIHRvIHVzZSB0aGUgVGVsZUNoYXQgbW9kZWwgb3IgaXRzIGRlcml2YXRpdmVzIGZvciBjb21tZXJjaWFsIHB1cnBvc2VzLCB5b3UgbmVlZCB0byBjb250YWN0IHVzIHZpYSB0aGUgZm9sbG93aW5nIGVtYWlsIiIKCm5vIGNsZWFyIGxpY2Vuc2UgYnV0IHNhbWUgZGlzY2xhaW1lciBhcyBhYm92ZQpodHRwczovL2dpdGh1Yi5jb20vVGVsZS1BSS9UZWxlQ2hhdDIvCgp0aGlzIGlzIHNlZW1zIHRvIGJlIHByZS10cmFpbmluZyBjb2RlOgpodHRwczovL2dpdGh1Yi5jb20vVGVsZS1BSS9UZWxlQ2hhdDIvdHJlZS9tYWluL2RlZXBzcGVlZCIsVHJ1ZSwsLCwsLCwsLCwsWWVzCkphbnVzIDEuM0IsIkxhbmd1YWdlLFZpc2lvbixNdWx0aW1vZGFsIiwiTGFuZ3VhZ2UgbW9kZWxpbmcvZ2VuZXJhdGlvbixRdWVzdGlvbiBhbnN3ZXJpbmcsVmlzdWFsIHF1ZXN0aW9uIGFuc3dlcmluZyIsIkRlZXBTZWVrLFRoZSBVbml2ZXJzaXR5IG9mIEhvbmcgS29uZyxQZWtpbmcgVW5pdmVyc2l0eSIsIkNoZW5neXVlIFd1LCBYaWFva2FuZyBDaGVuLCBaaGl5dSBXdSwgWWl5YW5nIE1hLCBYaW5nY2hhbyBMaXUsIFppemhlbmcgUGFuLCBXZW4gTGl1LCBaaGVuZGEgWGllLCBYaW5na2FpIFl1LCBDaG9uZyBSdWFuLCBQaW5nIEx1byIsMjAyNC0xMC0xNyxKYW51czogRGVjb3VwbGluZyBWaXN1YWwgRW5jb2RpbmcgZm9yIFVuaWZpZWQgTXVsdGltb2RhbCBVbmRlcnN0YW5kaW5nIGFuZCBHZW5lcmF0aW9uLGh0dHBzOi8vYXJ4aXYub3JnL2Ficy8yNDEwLjEzODQ4LCwsLDEzMDAwMDAwMDAuMCwiMS4zQgohIEluIHRoZSBwYXBlciB0aGV5IHNheSB0aGF0IHRoZXkgIiJ1dGlsaXplIERlZXBTZWVrLUxMTSAoMS4zQikgWzVdIHdpdGggYSBtYXhpbXVtIHN1cHBvcnRlZCBzZXF1ZW5jZSBsZW5ndGggb2YgNDA5NiBhcyB0aGUgYmFzZSBsYW5ndWFnZSBtb2RlbC4iIgpidXQgSSBoYXZlbid0IGZvdW5kIGFueSBtZW50aW9uaW5nIG9mIDEuM0IgbW9kZWwgaW4gdGhhdCBEZWVwc2VlayBwYXBlciAob25seSA3QiBhbmQgNjdCKSIsLCwsIiIiQWxsIGltYWdlcyBhcmUgcmVzaXplZCB0byAzODQgw5cgMzg0IHBpeGVscy4iIgoKU3RhZ2UgMQpUcmFpbmluZyBzdGVwcyAxMCwgMDAwCkJhdGNoIHNpemUgMjU2CgpTdGFnZSAyClRyYWluaW5nIHN0ZXBzIDE4MCwgMDAwCkJhdGNoIHNpemUgNTEyCgpTdGFnZSAzClRyYWluaW5nIHN0ZXBzIDI0LCAwMDAKQmF0Y2ggc2l6ZSAyNTYKClNpbmNlIHRoZXkgYXJlIHVzaW5nICBTaWdMSVAtTGFyZ2UtUGF0Y2gxNi0zODQsIHBhdGNoaW5nIHNpemUgb2YgMTYqMTYKIiJGb3IgaW1hZ2UgZ2VuZXJhdGlvbiwgSmFudXMgdXNlcyB0aGUgdG9rZW5pemVyIGZyb20gaGVyZSB3aXRoIGEgZG93bnNhbXBsZSByYXRlIG9mIDE2LiIiCgpJdCBpcyBub3QgZW5vdWdoIGluZm9ybWF0aW9uIGFib3V0IHRleHQgdG9rZW5zIGFuZCBzcGxpdCBiZXR3ZWVuIHRleHQgYW5kIGltYWdlIHRva2VucyB0byBjYWxjdWxhdGUgdGhlIHRvdGFsIGNvdW50IAoiLDE2OC4wLCIiIlRoZSB3aG9sZSB0cmFpbmluZyBwcm9jZXNzIHRvb2sgNyBkYXlzIG9uIGEgY2x1c3RlciBvZiAxNiBub2RlcywgZWFjaCBlcXVpcHBlZCB3aXRoIDggTnZpZGlhIEExMDAgKDQwR0IpIEdQVXMuIiIiLE5WSURJQSBBMTAwIFNYTTQgNDAgR0IsLENvbmZpZGVudCwiSW4gdGhpcyBwYXBlciwgd2UgaW50cm9kdWNlIEphbnVzLCBhbiBhdXRvcmVncmVzc2l2ZSBmcmFtZXdvcmsgdGhhdCB1bmlmaWVzIG11bHRpbW9kYWwgdW5kZXJzdGFuZGluZyBhbmQgZ2VuZXJhdGlvbi4gUHJpb3IgcmVzZWFyY2ggb2Z0ZW4gcmVsaWVzIG9uIGEgc2luZ2xlIHZpc3VhbCBlbmNvZGVyIGZvciBib3RoIHRhc2tzLCBzdWNoIGFzIENoYW1lbGVvbi4gSG93ZXZlciwgZHVlIHRvIHRoZSBkaWZmZXJpbmcgbGV2ZWxzIG9mIGluZm9ybWF0aW9uIGdyYW51bGFyaXR5IHJlcXVpcmVkIGJ5IG11bHRpbW9kYWwgdW5kZXJzdGFuZGluZyBhbmQgZ2VuZXJhdGlvbiwgdGhpcyBhcHByb2FjaCBjYW4gbGVhZCB0byBzdWJvcHRpbWFsIHBlcmZvcm1hbmNlLCBwYXJ0aWN1bGFybHkgaW4gbXVsdGltb2RhbCB1bmRlcnN0YW5kaW5nLiBUbyBhZGRyZXNzIHRoaXMgaXNzdWUsIHdlIGRlY291cGxlIHZpc3VhbCBlbmNvZGluZyBpbnRvIHNlcGFyYXRlIHBhdGh3YXlzLCB3aGlsZSBzdGlsbCBsZXZlcmFnaW5nIGEgc2luZ2xlLCB1bmlmaWVkIHRyYW5zZm9ybWVyIGFyY2hpdGVjdHVyZSBmb3IgcHJvY2Vzc2luZy4gVGhlIGRlY291cGxpbmcgbm90IG9ubHkgYWxsZXZpYXRlcyB0aGUgY29uZmxpY3QgYmV0d2VlbiB0aGUgdmlzdWFsIGVuY29kZXIncyByb2xlcyBpbiB1bmRlcnN0YW5kaW5nIGFuZCBnZW5lcmF0aW9uLCBidXQgYWxzbyBlbmhhbmNlcyB0aGUgZnJhbWV3b3JrJ3MgZmxleGliaWxpdHkuIEZvciBpbnN0YW5jZSwgYm90aCB0aGUgbXVsdGltb2RhbCB1bmRlcnN0YW5kaW5nIGFuZCBnZW5lcmF0aW9uIGNvbXBvbmVudHMgY2FuIGluZGVwZW5kZW50bHkgc2VsZWN0IHRoZWlyIG1vc3Qgc3VpdGFibGUgZW5jb2RpbmcgbWV0aG9kcy4gRXhwZXJpbWVudHMgc2hvdyB0aGF0IEphbnVzIHN1cnBhc3NlcyBwcmV2aW91cyB1bmlmaWVkIG1vZGVsIGFuZCBtYXRjaGVzIG9yIGV4Y2VlZHMgdGhlIHBlcmZvcm1hbmNlIG9mIHRhc2stc3BlY2lmaWMgbW9kZWxzLiBUaGUgc2ltcGxpY2l0eSwgaGlnaCBmbGV4aWJpbGl0eSwgYW5kIGVmZmVjdGl2ZW5lc3Mgb2YgSmFudXMgbWFrZSBpdCBhIHN0cm9uZyBjYW5kaWRhdGUgZm9yIG5leHQtZ2VuZXJhdGlvbiB1bmlmaWVkIG11bHRpbW9kYWwgbW9kZWxzLiIsLCxPcGVuIHdlaWdodHMgKHJlc3RyaWN0ZWQgdXNlKSwiQ2hpbmEsSG9uZyBLb25nLENoaW5hIixEZWVwU2Vlay1MTE0tMS4zYi1iYXNlLDkuMDUyODRlKzIwLDMxMTg0MDAwMDAwMDAwMCBGTE9QIC8gR1BVIC8gc2VjICogMTYgR1BVcyAqIDE2OCBob3VycyAqIDM2MDAgc2VjIC8gaG91ciAqIDAuMyBbYXNzdW1lZCB1dGlsaXphdGlvbl0gPSA5LjA1Mjg0w5cxMF4yMCBGTE9QLDE2LjAsLDIwMjUtMTEtMjggMTE6NTM6NDQrMDA6MDAsLCwsLCwiSW5kdXN0cnksQWNhZGVtaWEsQWNhZGVtaWEiLCwsLCxPcGVuIHNvdXJjZSwiTUlUIExpY2Vuc2UgZm9yIGNvZGUKaHR0cHM6Ly9naXRodWIuY29tL2RlZXBzZWVrLWFpL0phbnVzCgpodHRwczovL2h1Z2dpbmdmYWNlLmNvL2RlZXBzZWVrLWFpL0phbnVzLTEuM0IKCkRlZXBzZWVrIExpY2Vuc2UgZm9yIHdlaWdodHMKCmh0dHBzOi8vZ2l0aHViLmNvbS9kZWVwc2Vlay1haS9EZWVwU2Vlay1MTE0vYmxvYi9IRUFEL0xJQ0VOU0UtTU9ERUwiLCwsLCwsMTI2MDAuMDI2NjI4NDI1Mjg4LEhhcmR3YXJlLGRlZXBzZWVrLWFpLCwsLFllcwpCZWxsZS13aGlzcGVyLWxhcmdlci12My10dXJiby16aCAsU3BlZWNoLFNwZWVjaCByZWNvZ25pdGlvbiAoQVNSKSxLRSBIb2xkaW5ncyBJbmMuICjigJxCZWlrZeKAnSksLDIwMjQtMTAtMTYsLGh0dHBzOi8vaHVnZ2luZ2ZhY2UuY28vQkVMTEUtMi9CZWxsZS13aGlzcGVyLWxhcmdlLXYzLXR1cmJvLXpoLCwsLCwsLCwsLCwsLCxVbmtub3duLCJGaW5lIHR1bmUgd2hpc3Blci1sYXJnZS12My10dXJiby16aCB0byBlbmhhbmNlIENoaW5lc2Ugc3BlZWNoIHJlY29nbml0aW9uIGNhcGFiaWxpdGllcywgQmVsbGUtd2hpc3Blci1sYXJnZS12My10dXJiby16aCBkZW1vbnN0cmF0ZXMgYSAyNC02NCUgcmVsYXRpdmUgaW1wcm92ZW1lbnQgaW4gcGVyZm9ybWFuY2UgdG8gd2hpc3Blci1sYXJnZS12My10dXJibyBvbiBDaGluZXNlIEFTUiBiZW5jaG1hcmtzLCBpbmNsdWRpbmcgQUlTSEVMTDEsIEFJU0hFTEwyLCBXRU5FVFNQRUVDSCwgYW5kIEhLVVNULiIsLCxPcGVuIHdlaWdodHMgKHVucmVzdHJpY3RlZCksQ2hpbmEsLCwsLCwyMDI1LTExLTI4IDExOjUzOjQ0KzAwOjAwLCwsLCwsSW5kdXN0cnksLCwsLCxBcGFjaGUgMi4wLCwsLCwsLCwsLCwsWWVzCk1pbmlzdHJhbCAzQixMYW5ndWFnZSwiTGFuZ3VhZ2UgbW9kZWxpbmcvZ2VuZXJhdGlvbixRdWVzdGlvbiBhbnN3ZXJpbmcsQ29kZSBnZW5lcmF0aW9uLFF1YW50aXRhdGl2ZSByZWFzb25pbmciLE1pc3RyYWwgQUksIkFsYmVydCBKaWFuZywgQWxleGFuZHJlIEFib3UgQ2hhaGluZSwgQWxleGFuZHJlIFNhYmxheXJvbGxlcywgQWxleGlzIFRhY25ldCwgQWxvZGllIEJvaXNzb25uZXQsIEFsb2sgS290aGFyaSwgQW3DqWxpZSBIw6lsaW91LCBBbmR5IExvLCBBbm5hIFBlcm9ubmluLCBBbnRvaW5lIE1ldW5pZXIsIEFudG9pbmUgUm91eCwgQW50b25pbiBGYXVyZSwgQXJpdHJhIFBhdWwsIEFydGh1ciBEYXJjZXQsIEFydGh1ciBNZW5zY2gsIEF1ZHJleSBIZXJibGluLVN0b29wLCBBdWd1c3RpbiBHYXJyZWF1LCBBdXN0aW4gQmlya3ksIEF2aW5hc2ggU29vcml5YXJhY2hjaGksIEJhcHRpc3RlIFJvemnDqHJlLCBCYXJyeSBDb25rbGluLCBCYXN0aWVuIEJvdWlsbG9uLCBCbGFuY2hlIFNhdmFyeSBkZSBCZWF1cmVnYXJkLCBDYXJvbGUgUmFtYmF1ZCwgQ2Fyb2xpbmUgRmVsZG1hbiwgQ2hhcmxlcyBkZSBGcmVtaW52aWxsZSwgQ2hhcmxpbmUgTWF1cm8sIENoaWgtS3VhbiBZZWgsIENocmlzIEJhbWZvcmQsIENsZW1lbnQgQXVndXksIENvcmVudGluIEhlaW50eiwgQ3lyaWFxdWUgRHVib2lzLCBEZXZlbmRyYSBTaW5naCBDaGFwbG90LCBEaWVnbyBMYXMgQ2FzYXMsIERpb2dvIENvc3RhLCBFbMOpb25vcmUgQXJjZWxpbiwgRW1tYSBCb3UgSGFubmEsIEV0aWVubmUgTWV0emdlciwgRmFubnkgT2xpdmllciBBdXRyYW4sIEZyYW5jb2lzIExlc2FnZSwgR2FyYW5jZSBHb3VyZGVsLCBHYXNwYXJkIEJsYW5jaGV0LCBHYXNwYXJkIERvbmFkYSBWaWRhbCwgR2lhbm5hIE1hcmlhIExlbmd5ZWwsIEd1aWxsYXVtZSBCb3VyLCBHdWlsbGF1bWUgTGFtcGxlLCBHdXN0YXZlIERlbmlzLCBIYXJpem8gUmFqYW9uYSwgSGltYW5zaHUgSmFqdSwgSWFuIE1hY2ssIElhbiBNYXRoZXcsIEplYW4tTWFsbyBEZWxpZ25vbiwgSmVyZW15IEZhY2NoZXR0aSwgSmVzc2ljYSBDaHVkbm92c2t5LCBKb2FjaGltIFN0dWRuaWEsIEp1c3R1cyBNdXJrZSwgS2FydGlrIEtoYW5kZWx3YWwsIEtlbm5ldGggQ2hpdSwgS2V2aW4gUmllcmEsIExlb25hcmQgQmxpZXIsIExlb25hcmQgU3VzbGlhbiwgTGVvbmFyZG8gRGVzY2hhc2VhdXgsIExvdWlzIE1hcnRpbiwgTG91aXMgVGVybm9uLCBMdWNpbGUgU2F1bG5pZXIsIEzDqWxpbyBSZW5hcmQgTGF2YXVkLCBTb3BoaWEgWWFuZywgTWFyZ2FyZXQgSmVubmluZ3MsIE1hcmllIFBlbGxhdCwgTWFyaWUgVG9yZWxsaSwgTWFyam9yaWUgSmFuaWV3aWN6LCBNYXRoaXMgRmVsYXJkb3MsIE1heGltZSBEYXJyaW4sIE1pY2hhZWwgSG9mZiwgTWlja2HDq2wgU2V6bmVjLCBNaXNoYSBKZXNzZWwgS2VueW9uLCBOYXllZiBEZXJ3aWNoZSwgTmljb2xhcyBDYXJtb250IFphcmFnb3phLCBOaWNvbGFzIEZhdXJpZSwgTmljb2xhcyBNb3JlYXUsIE5pY29sYXMgU2NodWhsLCBOaWtoaWwgUmFnaHVyYW1hbiwgTmlrbGFzIE11aHMsIE9saXZpZXIgZGUgR2FycmlndWVzLCBQYXRyaWNpYSBSb3rDqSwgUGF0cmljaWEgV2FuZywgUGF0cmljayB2b24gUGxhdGVuLCBQYXVsIEphY29iLCBQYXVsaW5lIEJ1Y2hlLCBQYXZhbmt1bWFyIFJlZGR5IE11ZGRpcmVkZHksIFBlcnJ5IFNhdmFzLCBQaWVycmUgU3RvY2ssIFByYXZlc2ggQWdyYXdhbCwgUmVuYXVkIGRlIFBlcmV0dGksIFJvbWFpbiBTYXV2ZXN0cmUsIFJvbWFpbiBTaW50aGUsIFJvbWFuIFNvbGV0c2t5aSwgU2FnYXIgVmF6ZSwgU2FuZGVlcCBTdWJyYW1hbmlhbiwgU2F1cmFiaCBHYXJnLCBTb2hhbSBHaG9zaCwgU3lsdmFpbiBSZWduaWVyLCBTenltb24gQW50b25pYWssIFRldmVuIExlIFNjYW8sIFRoZW9waGlsZSBHZXJ2ZXQsIFRoaWJhdWx0IFNjaHVlbGxlciwgVGhpYmF1dCBMYXZyaWwsIFRob21hcyBXYW5nLCBUaW1vdGjDqWUgTGFjcm9peCwgVmFsZXJpaWEgTmVteWNobmlrb3ZhLCBXZW5keSBTaGFuZywgV2lsbGlhbSBFbCBTYXllZCwgV2lsbGlhbSBNYXJzaGFsbCIsMjAyNC0xMC0xNiwiVW4gTWluaXN0cmFsLCBkZXMgTWluaXN0cmF1eApJbnRyb2R1Y2luZyB0aGUgd29ybGTigJlzIGJlc3QgZWRnZSBtb2RlbHMuIixodHRwczovL21pc3RyYWwuYWkvbmV3cy9taW5pc3RyYXV4LywsLCwzMDAwMDAwMDAwLjAsLCwsLCwsLCwsQ29uZmlkZW50LCJPbiB0aGUgZmlyc3QgYW5uaXZlcnNhcnkgb2YgdGhlIHJlbGVhc2Ugb2YgTWlzdHJhbCA3QiwgdGhlIG1vZGVsIHRoYXQgcmV2b2x1dGlvbml6ZWQgaW5kZXBlbmRlbnQgZnJvbnRpZXIgQUkgaW5ub3ZhdGlvbiBmb3IgbWlsbGlvbnMsIHdlIGFyZSBwcm91ZCB0byBpbnRyb2R1Y2UgdHdvIG5ldyBzdGF0ZS1vZi10aGUtYXJ0IG1vZGVscyBmb3Igb24tZGV2aWNlIGNvbXB1dGluZyBhbmQgYXQtdGhlLWVkZ2UgdXNlIGNhc2VzLiBXZSBjYWxsIHRoZW0gbGVzIE1pbmlzdHJhdXg6IE1pbmlzdHJhbCAzQiBhbmQgTWluaXN0cmFsIDhCLgoKVGhlc2UgbW9kZWxzIHNldCBhIG5ldyBmcm9udGllciBpbiBrbm93bGVkZ2UsIGNvbW1vbnNlbnNlLCByZWFzb25pbmcsIGZ1bmN0aW9uLWNhbGxpbmcsIGFuZCBlZmZpY2llbmN5IGluIHRoZSBzdWItMTBCIGNhdGVnb3J5LCBhbmQgY2FuIGJlIHVzZWQgb3IgdHVuZWQgdG8gYSB2YXJpZXR5IG9mIHVzZXMsIGZyb20gb3JjaGVzdHJhdGluZyBhZ2VudGljIHdvcmtmbG93cyB0byBjcmVhdGluZyBzcGVjaWFsaXN0IHRhc2sgd29ya2Vycy4gQm90aCBtb2RlbHMgc3VwcG9ydCB1cCB0byAxMjhrIGNvbnRleHQgbGVuZ3RoIChjdXJyZW50bHkgMzJrIG9uIHZMTE0pIGFuZCBNaW5pc3RyYWwgOEIgaGFzIGEgc3BlY2lhbCBpbnRlcmxlYXZlZCBzbGlkaW5nLXdpbmRvdyBhdHRlbnRpb24gcGF0dGVybiBmb3IgZmFzdGVyIGFuZCBtZW1vcnktZWZmaWNpZW50IGluZmVyZW5jZS4KCk1pbmlzdHJhbCAzQiBpcyBhIHN0YXRlLW9mLXRoZS1hcnQgU21hbGwgTGFuZ3VhZ2UgTW9kZWwgKFNMTSkgb3B0aW1pemVkIGZvciBlZGdlIGNvbXB1dGluZyBhbmQgb24tZGV2aWNlIGFwcGxpY2F0aW9ucy4gQXMgaXQgaXMgZGVzaWduZWQgZm9yIGxvdy1sYXRlbmN5IGFuZCBjb21wdXRlLWVmZmljaWVudCBpbmZlcmVuY2UsIGl0IGl0IGFsc28gdGhlIHBlcmZlY3QgbW9kZWwgZm9yIHN0YW5kYXJkIEdlbkFJIGFwcGxpY2F0aW9ucyB0aGF0IGhhdmUgcmVhbC10aW1lIHJlcXVpcmVtZW50cyBhbmQgaGlnaC12b2x1bWUuIiwsLEFQSSBhY2Nlc3MsRnJhbmNlLCwsLCwsMjAyNS0xMS0yOCAxMTo1Mzo0NCswMDowMCwsLCwsLEluZHVzdHJ5LCwsLCxVbnJlbGVhc2VkLCJNaXN0cmFsIENvbW1lcmNpYWwgTGljZW5zZQoKRm9yIHNlbGYtZGVwbG95ZWQgdXNlLCBwbGVhc2UgcmVhY2ggb3V0IHRvIHVzIGZvciBjb21tZXJjaWFsIGxpY2Vuc2VzLiBXZSB3aWxsIGFsc28gYXNzaXN0IHlvdSBpbiBsb3NzbGVzcyBxdWFudGl6YXRpb24gb2YgdGhlIG1vZGVscyBmb3IgeW91ciBzcGVjaWZpYyB1c2UtY2FzZXMgdG8gZGVyaXZlIG1heGltdW0gcGVyZm9ybWFuY2UuCgpUaGUgbW9kZWwgd2VpZ2h0cyBmb3IgTWluaXN0cmFsIDhCIEluc3RydWN0IGFyZSBhdmFpbGFibGUgZm9yIHJlc2VhcmNoIHVzZS4gQm90aCBtb2RlbHMgd2lsbCBiZSBhdmFpbGFibGUgZnJvbSBvdXIgY2xvdWQgcGFydG5lcnMgc2hvcnRseS4iLCwsLCwsLCwsLCwsTm8KTWluaXN0cmFsIDhCLExhbmd1YWdlLCJMYW5ndWFnZSBtb2RlbGluZy9nZW5lcmF0aW9uLFF1ZXN0aW9uIGFuc3dlcmluZyxDb2RlIGdlbmVyYXRpb24sUXVhbnRpdGF0aXZlIHJlYXNvbmluZyIsTWlzdHJhbCBBSSwiQWxiZXJ0IEppYW5nLCBBbGV4YW5kcmUgQWJvdSBDaGFoaW5lLCBBbGV4YW5kcmUgU2FibGF5cm9sbGVzLCBBbGV4aXMgVGFjbmV0LCBBbG9kaWUgQm9pc3Nvbm5ldCwgQWxvayBLb3RoYXJpLCBBbcOpbGllIEjDqWxpb3UsIEFuZHkgTG8sIEFubmEgUGVyb25uaW4sIEFudG9pbmUgTWV1bmllciwgQW50b2luZSBSb3V4LCBBbnRvbmluIEZhdXJlLCBBcml0cmEgUGF1bCwgQXJ0aHVyIERhcmNldCwgQXJ0aHVyIE1lbnNjaCwgQXVkcmV5IEhlcmJsaW4tU3Rvb3AsIEF1Z3VzdGluIEdhcnJlYXUsIEF1c3RpbiBCaXJreSwgQXZpbmFzaCBTb29yaXlhcmFjaGNoaSwgQmFwdGlzdGUgUm96acOocmUsIEJhcnJ5IENvbmtsaW4sIEJhc3RpZW4gQm91aWxsb24sIEJsYW5jaGUgU2F2YXJ5IGRlIEJlYXVyZWdhcmQsIENhcm9sZSBSYW1iYXVkLCBDYXJvbGluZSBGZWxkbWFuLCBDaGFybGVzIGRlIEZyZW1pbnZpbGxlLCBDaGFybGluZSBNYXVybywgQ2hpaC1LdWFuIFllaCwgQ2hyaXMgQmFtZm9yZCwgQ2xlbWVudCBBdWd1eSwgQ29yZW50aW4gSGVpbnR6LCBDeXJpYXF1ZSBEdWJvaXMsIERldmVuZHJhIFNpbmdoIENoYXBsb3QsIERpZWdvIExhcyBDYXNhcywgRGlvZ28gQ29zdGEsIEVsw6lvbm9yZSBBcmNlbGluLCBFbW1hIEJvdSBIYW5uYSwgRXRpZW5uZSBNZXR6Z2VyLCBGYW5ueSBPbGl2aWVyIEF1dHJhbiwgRnJhbmNvaXMgTGVzYWdlLCBHYXJhbmNlIEdvdXJkZWwsIEdhc3BhcmQgQmxhbmNoZXQsIEdhc3BhcmQgRG9uYWRhIFZpZGFsLCBHaWFubmEgTWFyaWEgTGVuZ3llbCwgR3VpbGxhdW1lIEJvdXIsIEd1aWxsYXVtZSBMYW1wbGUsIEd1c3RhdmUgRGVuaXMsIEhhcml6byBSYWphb25hLCBIaW1hbnNodSBKYWp1LCBJYW4gTWFjaywgSWFuIE1hdGhldywgSmVhbi1NYWxvIERlbGlnbm9uLCBKZXJlbXkgRmFjY2hldHRpLCBKZXNzaWNhIENodWRub3Zza3ksIEpvYWNoaW0gU3R1ZG5pYSwgSnVzdHVzIE11cmtlLCBLYXJ0aWsgS2hhbmRlbHdhbCwgS2VubmV0aCBDaGl1LCBLZXZpbiBSaWVyYSwgTGVvbmFyZCBCbGllciwgTGVvbmFyZCBTdXNsaWFuLCBMZW9uYXJkbyBEZXNjaGFzZWF1eCwgTG91aXMgTWFydGluLCBMb3VpcyBUZXJub24sIEx1Y2lsZSBTYXVsbmllciwgTMOpbGlvIFJlbmFyZCBMYXZhdWQsIFNvcGhpYSBZYW5nLCBNYXJnYXJldCBKZW5uaW5ncywgTWFyaWUgUGVsbGF0LCBNYXJpZSBUb3JlbGxpLCBNYXJqb3JpZSBKYW5pZXdpY3osIE1hdGhpcyBGZWxhcmRvcywgTWF4aW1lIERhcnJpbiwgTWljaGFlbCBIb2ZmLCBNaWNrYcOrbCBTZXpuZWMsIE1pc2hhIEplc3NlbCBLZW55b24sIE5heWVmIERlcndpY2hlLCBOaWNvbGFzIENhcm1vbnQgWmFyYWdvemEsIE5pY29sYXMgRmF1cmllLCBOaWNvbGFzIE1vcmVhdSwgTmljb2xhcyBTY2h1aGwsIE5pa2hpbCBSYWdodXJhbWFuLCBOaWtsYXMgTXVocywgT2xpdmllciBkZSBHYXJyaWd1ZXMsIFBhdHJpY2lhIFJvesOpLCBQYXRyaWNpYSBXYW5nLCBQYXRyaWNrIHZvbiBQbGF0ZW4sIFBhdWwgSmFjb2IsIFBhdWxpbmUgQnVjaGUsIFBhdmFua3VtYXIgUmVkZHkgTXVkZGlyZWRkeSwgUGVycnkgU2F2YXMsIFBpZXJyZSBTdG9jaywgUHJhdmVzaCBBZ3Jhd2FsLCBSZW5hdWQgZGUgUGVyZXR0aSwgUm9tYWluIFNhdXZlc3RyZSwgUm9tYWluIFNpbnRoZSwgUm9tYW4gU29sZXRza3lpLCBTYWdhciBWYXplLCBTYW5kZWVwIFN1YnJhbWFuaWFuLCBTYXVyYWJoIEdhcmcsIFNvaGFtIEdob3NoLCBTeWx2YWluIFJlZ25pZXIsIFN6eW1vbiBBbnRvbmlhaywgVGV2ZW4gTGUgU2NhbywgVGhlb3BoaWxlIEdlcnZldCwgVGhpYmF1bHQgU2NodWVsbGVyLCBUaGliYXV0IExhdnJpbCwgVGhvbWFzIFdhbmcsIFRpbW90aMOpZSBMYWNyb2l4LCBWYWxlcmlpYSBOZW15Y2huaWtvdmEsIFdlbmR5IFNoYW5nLCBXaWxsaWFtIEVsIFNheWVkLCBXaWxsaWFtIE1hcnNoYWxsIiwyMDI0LTEwLTE2LCJVbiBNaW5pc3RyYWwsIGRlcyBNaW5pc3RyYXV4CkludHJvZHVjaW5nIHRoZSB3b3JsZOKAmXMgYmVzdCBlZGdlIG1vZGVscy4iLGh0dHBzOi8vbWlzdHJhbC5haS9uZXdzL21pbmlzdHJhdXgvLCwsLDgwMDAwMDAwMDAuMCwiQXJjaGl0ZWN0dXJlCURlbnNlIFRyYW5zZm9ybWVyClBhcmFtZXRlcnMJOCwwMTksODA4LDI1NgpMYXllcnMJMzYKSGVhZHMJMzIiLCwsLCwsLCwsQ29uZmlkZW50LCJPbiB0aGUgZmlyc3QgYW5uaXZlcnNhcnkgb2YgdGhlIHJlbGVhc2Ugb2YgTWlzdHJhbCA3QiwgdGhlIG1vZGVsIHRoYXQgcmV2b2x1dGlvbml6ZWQgaW5kZXBlbmRlbnQgZnJvbnRpZXIgQUkgaW5ub3ZhdGlvbiBmb3IgbWlsbGlvbnMsIHdlIGFyZSBwcm91ZCB0byBpbnRyb2R1Y2UgdHdvIG5ldyBzdGF0ZS1vZi10aGUtYXJ0IG1vZGVscyBmb3Igb24tZGV2aWNlIGNvbXB1dGluZyBhbmQgYXQtdGhlLWVkZ2UgdXNlIGNhc2VzLiBXZSBjYWxsIHRoZW0gbGVzIE1pbmlzdHJhdXg6IE1pbmlzdHJhbCAzQiBhbmQgTWluaXN0cmFsIDhCLgoKVGhlc2UgbW9kZWxzIHNldCBhIG5ldyBmcm9udGllciBpbiBrbm93bGVkZ2UsIGNvbW1vbnNlbnNlLCByZWFzb25pbmcsIGZ1bmN0aW9uLWNhbGxpbmcsIGFuZCBlZmZpY2llbmN5IGluIHRoZSBzdWItMTBCIGNhdGVnb3J5LCBhbmQgY2FuIGJlIHVzZWQgb3IgdHVuZWQgdG8gYSB2YXJpZXR5IG9mIHVzZXMsIGZyb20gb3JjaGVzdHJhdGluZyBhZ2VudGljIHdvcmtmbG93cyB0byBjcmVhdGluZyBzcGVjaWFsaXN0IHRhc2sgd29ya2Vycy4gQm90aCBtb2RlbHMgc3VwcG9ydCB1cCB0byAxMjhrIGNvbnRleHQgbGVuZ3RoIChjdXJyZW50bHkgMzJrIG9uIHZMTE0pIGFuZCBNaW5pc3RyYWwgOEIgaGFzIGEgc3BlY2lhbCBpbnRlcmxlYXZlZCBzbGlkaW5nLXdpbmRvdyBhdHRlbnRpb24gcGF0dGVybiBmb3IgZmFzdGVyIGFuZCBtZW1vcnktZWZmaWNpZW50IGluZmVyZW5jZS4iLCwsT3BlbiB3ZWlnaHRzIChub24tY29tbWVyY2lhbCksRnJhbmNlLCwsLCwsMjAyNS0xMS0yOCAxMTo1Mzo0NCswMDowMCwsLCwsLEluZHVzdHJ5LCwsLCxVbnJlbGVhc2VkLCJNaXN0cmFsIENvbW1lcmNpYWwgTGljZW5zZQpNaXN0cmFsIFJlc2VhcmNoIExpY2Vuc2UKCkZvciBzZWxmLWRlcGxveWVkIHVzZSwgcGxlYXNlIHJlYWNoIG91dCB0byB1cyBmb3IgY29tbWVyY2lhbCBsaWNlbnNlcy4gV2Ugd2lsbCBhbHNvIGFzc2lzdCB5b3UgaW4gbG9zc2xlc3MgcXVhbnRpemF0aW9uIG9mIHRoZSBtb2RlbHMgZm9yIHlvdXIgc3BlY2lmaWMgdXNlLWNhc2VzIHRvIGRlcml2ZSBtYXhpbXVtIHBlcmZvcm1hbmNlLgoKVGhlIG1vZGVsIHdlaWdodHMgZm9yIE1pbmlzdHJhbCA4QiBJbnN0cnVjdCBhcmUgYXZhaWxhYmxlIGZvciByZXNlYXJjaCB1c2UuIEJvdGggbW9kZWxzIHdpbGwgYmUgYXZhaWxhYmxlIGZyb20gb3VyIGNsb3VkIHBhcnRuZXJzIHNob3J0bHkuCgpodHRwczovL2h1Z2dpbmdmYWNlLmNvL21pc3RyYWxhaS9NaW5pc3RyYWwtOEItSW5zdHJ1Y3QtMjQxMCIsVHJ1ZSwsLCwsLCxtaXN0cmFsYWksLCwsWWVzCk1hcmNvLW8xLExhbmd1YWdlLCJMYW5ndWFnZSBtb2RlbGluZy9nZW5lcmF0aW9uLFF1ZXN0aW9uIGFuc3dlcmluZyxRdWFudGl0YXRpdmUgcmVhc29uaW5nIixBbGliYWJhLCJZdSBaaGFvLCBIdWlmZW5nIFlpbiwgQm8gWmVuZywgSGFvIFdhbmcsIFRpYW5xaSBTaGksIENoZW55YW5nIEx5dSwgTG9uZ3l1ZSBXYW5nLCBXZWlodWEgTHVvLCBLYWlmdSBaaGFuZwoiLDIwMjQtMTAtMTYsTWFyY28tbzE6IFRvd2FyZHMgT3BlbiBSZWFzb25pbmcgTW9kZWxzIGZvciBPcGVuLUVuZGVkIFNvbHV0aW9ucyxodHRwczovL2FyeGl2Lm9yZy9hYnMvMjQxMS4xNDQwNSwxNDcuMCwsLDcwMDAwMDAwMDAuMCwsLCwsLCwsLCxDb25maWRlbnQsIkJ1aWxkaW5nIG9uIHRoaXMgbW9tZW50dW0sIE1hcmNvLW8xIG5vdCBvbmx5IGZvY3VzZXMgb24gZGlzY2lwbGluZXMgd2l0aCBzdGFuZGFyZCBhbnN3ZXJzLCBzdWNoIGFzIG1hdGhlbWF0aWNzLCBwaHlzaWNzLCBhbmQgY29kaW5n4oCUd2hpY2ggYXJlIHdlbGwtc3VpdGVkIGZvciByZWluZm9yY2VtZW50IGxlYXJuaW5nIChSTCnigJRidXQgYWxzbyBwbGFjZXMgZ3JlYXRlciBlbXBoYXNpcyBvbiBvcGVuLWVuZGVkIHJlc29sdXRpb25zLiBXZSBhaW0gdG8gYWRkcmVzcyB0aGUgcXVlc3Rpb246IOKAnENhbiB0aGUgbzEgbW9kZWwgZWZmZWN0aXZlbHkgZ2VuZXJhbGl6ZSB0byBicm9hZGVyIGRvbWFpbnMgd2hlcmUgY2xlYXIgc3RhbmRhcmRzIGFyZSBhYnNlbnQgYW5kIHJld2FyZHMgYXJlIGNoYWxsZW5naW5nIHRvIHF1YW50aWZ5P+KAnSBNYXJjby1vMSBpcyBwb3dlcmVkIGJ5IENoYWluLW9mLVRob3VnaHQgKENvVCkgZmluZS10dW5pbmcsIE1vbnRlIENhcmxvIFRyZWUgU2VhcmNoIChNQ1RTKSwgcmVmbGVjdGlvbiBtZWNoYW5pc21zLCBhbmQgaW5ub3ZhdGl2ZSByZWFzb25pbmcgc3RyYXRlZ2llc+KAlG9wdGltaXplZCBmb3IgY29tcGxleCByZWFsLXdvcmxkIHByb2JsZW0tc29sdmluZyB0YXNrcy4gIiwsLE9wZW4gd2VpZ2h0cyAodW5yZXN0cmljdGVkKSxDaGluYSxRd2VuMi03QiwsLCwsMjAyNi0wNS0yNSAxMjozMzowMCswMDowMCwsLCwsLEluZHVzdHJ5LCwsLCxVbnJlbGVhc2VkLCJBcGFjaGUgMiwwIGZvciB3ZWlnaHRzOgpodHRwczovL2h1Z2dpbmdmYWNlLmNvL0FJREMtQUkvTWFyY28tbzEKCmh0dHBzOi8vZ2l0aHViLmNvbS9BSURDLUFJL01hcmNvLW8xIiwsLCwsLCwsQUlEQy1BSSwsLCxZZXMKQmVsbGUtd2hpc3Blci1sYXJnZXItdjMtdHVyYm8temgsLCwsLDIwMjQtMTAtMTYsLGh0dHBzOi8vaHVnZ2luZ2ZhY2UuY28vQkVMTEUtMi9CZWxsZS13aGlzcGVyLWxhcmdlLXYzLXR1cmJvLXpoLCwsLCwsLCwsLCwsLCxVbmtub3duLCwsLCwsLCwsLCwyMDI1LTExLTI4IDExOjUzOjQ0KzAwOjAwLCwsLCwsLCwsLCwsLCwsLCwsLCwsLCwsCkNIQUktMSxCaW9sb2d5LCJQcm90ZWluIGZvbGRpbmcgcHJlZGljdGlvbixQcm90ZWluLWxpZ2FuZCBjb250YWN0IHByZWRpY3Rpb24iLENoYWkgZGlzY292ZXJ5LCJKYWNxdWVzIEJvaXRyZWF1ZCwgSmFjayBEZW50LCBNYXR0aGV3IE1jUGFydGxvbiwgSm9zaHVhIE1laWVyLCBWaW5pY2l1cyBSZWlzLCBBbGV4IFJvZ296aG5pa292LCBLZXZpbiBXdSIsMjAyNC0xMC0xNSxJbnRyb2R1Y2luZyBDaGFpLTE6IERlY29kaW5nIHRoZSBtb2xlY3VsYXIgaW50ZXJhY3Rpb25zIG9mIGxpZmUsImh0dHBzOi8vd3d3LmNoYWlkaXNjb3ZlcnkuY29tL2Jsb2cvaW50cm9kdWNpbmctY2hhaS0xCmh0dHBzOi8vd3d3LmJpb3J4aXYub3JnL2NvbnRlbnQvMTAuMTEwMS8yMDI0LjEwLjEwLjYxNTk1NXYyIiwwLjAsU09UQSBpbXByb3ZlbWVudCxNYXRjaGVzIG9yIGJlYXRzIEFGMyBvbiBMaWdhbmQgUG9zZUJ1c3RlcnMsLCw3Ljc2MDU3MjRlKzIxLCJGcm9tIHBhcGVyOiAxMjggQTEwMHMgZm9yIDMwIGRheXM7IGFzc3VtcHRpb25zOiAzMCUgdXRpbGl6YXRpb24gcmF0ZSwgRlAxNiBwcmVjaXNpb24iLCwsNzIwLjAsVGFrZW4gZnJvbSBwYXBlcjogMTI4IEExMDBzIGZvciAzMCBkYXlzLE5WSURJQSBBMTAwLCxDb25maWRlbnQsIldlIGludHJvZHVjZSBDaGFpLTEsIGEgbXVsdGktbW9kYWwgZm91bmRhdGlvbiBtb2RlbCBmb3IgbW9sZWN1bGFyIHN0cnVjdHVyZSBwcmVkaWN0aW9uIHRoYXQgcGVyZm9ybXMgYXQgdGhlIHN0YXRlLW9mLXRoZS1hcnQgYWNyb3NzIGEgdmFyaWV0eSBvZiB0YXNrcyByZWxldmFudCB0byBkcnVnIGRpc2NvdmVyeS4gQ2hhaS0xIGNhbiBvcHRpb25hbGx5IGJlIHByb21wdGVkIHdpdGggZXhwZXJpbWVudGFsIHJlc3RyYWludHMgKGUuZy4gZGVyaXZlZCBmcm9tIHdldC1sYWIgZGF0YSkgd2hpY2ggYm9vc3RzcGVyZm9ybWFuY2UgYnkgZG91YmxlLWRpZ2l0IHBlcmNlbnRhZ2UgcG9pbnRzLiBDaGFpLTEgY2FuIGFsc28gYmUgcnVuIGluIHNpbmdsZS1zZXF1ZW5jZSBtb2RlIHdpdGhvdXQgTVNBcyB3aGlsZSBwcmVzZXJ2aW5nIG1vc3Qgb2YgaXRzIHBlcmZvcm1hbmNlLiBXZSByZWxlYXNlIENoYWktMSBtb2RlbCB3ZWlnaHRzIGFuZCBpbmZlcmVuY2UgY29kZSBhcyBhIFB5dGhvbiBwYWNrYWdlIGZvciBub24tY29tbWVyY2lhbCB1c2UgYW5kIHZpYSBhIHdlYiBpbnRlcmZhY2Ugd2hlcmUgaXQgY2FuIGJlIHVzZWQgZm9yIGZyZWUgaW5jbHVkaW5nIGZvciBjb21tZXJjaWFsIGRydWcgZGlzY292ZXJ5IHB1cnBvc2VzLiIsLCxPcGVuIHdlaWdodHMgKG5vbi1jb21tZXJjaWFsKSxVbml0ZWQgU3RhdGVzIG9mIEFtZXJpY2EsLCwsMTI4LjAsLDIwMjUtMTEtMjggMTE6NTM6NDQrMDA6MDAsLCwsMTI4LjAsVGFrZW4gZnJvbSBwYXBlcixJbmR1c3RyeSwsLCwsT3BlbiAobm9uLWNvbW1lcmNpYWwpLGh0dHBzOi8vZ2l0aHViLmNvbS9jaGFpZGlzY292ZXJ5L2NoYWktbGFiP3RhYj1MaWNlbnNlLTEtb3YtZmlsZSwsLCxCRjE2LCwxMDA4MDQuNzAyNjQyMTE5NTgsSGFyZHdhcmUsLCwsLFllcwpQaWthIDEuNSxWaWRlbywiVmlkZW8gZ2VuZXJhdGlvbixUZXh0LXRvLXZpZGVvIixQaWthIExhYnMsLDIwMjQtMTAtMTUsUGlrYSAxLjU6IFRyYW5zZm9ybWluZyBUZXh0IHRvIFZpZGVvIHdpdGggRW5oYW5jZWQgQUkgRmVhdHVyZXMsaHR0cHM6Ly9waWthcnRhaS5jb20vLCwsLCwsLCwsLCwsLCxVbmtub3duLCJQaWthIExhYnMgaGFzIHJlY2VudGx5IHVudmVpbGVkIFBpa2EgMS41LCB0aGUgbGF0ZXN0IGl0ZXJhdGlvbiBvZiB0aGVpciBBSSB2aWRlbyBnZW5lcmF0b3IsIGRlc2lnbmVkIHRvIHB1c2ggdGhlIGJvdW5kYXJpZXMgb2YgY3JlYXRpdml0eSBhbmQgcmVhbGlzbSBpbiB2aWRlbyBwcm9kdWN0aW9uLiBUaGlzIG5ldyB2ZXJzaW9uIGludHJvZHVjZXMgZ3JvdW5kYnJlYWtpbmcgdG9vbHMgYW5kIGVuaGFuY2VtZW50cywgb2ZmZXJpbmcgYm90aCBhbWF0ZXVycyBhbmQgcHJvZmVzc2lvbmFscyBhIG1vcmUgZHluYW1pYyBhbmQgdXNlci1mcmllbmRseSBwbGF0Zm9ybSBmb3IgY3JlYXRpbmcgaGlnaC1xdWFsaXR5LCB2aXN1YWxseSBlbmdhZ2luZyB2aWRlb3MuIEZyb20gYWR2YW5jZWQgc3BlY2lhbCBlZmZlY3RzIHRvIGh5cGVyLXJlYWxpc3RpYyBhbmltYXRpb25zLCBQaWthIDEuNSBvcGVucyB1cCBuZXcgcG9zc2liaWxpdGllcyBmb3IgZGlnaXRhbCBzdG9yeXRlbGxpbmcuIiwsLEFQSSBhY2Nlc3MsVW5pdGVkIFN0YXRlcyBvZiBBbWVyaWNhLCwsLCwsMjAyNS0xMS0yOCAxMTo1Mzo0NCswMDowMCwsLCwsLEluZHVzdHJ5LCwsLCxVbnJlbGVhc2VkLCwsLCwsLCwsLCwsLE5vClRpYW5nb25nIFNreVBhaW50LEltYWdlIGdlbmVyYXRpb24sSW1hZ2UgZ2VuZXJhdGlvbixLdW5sdW4gSW5jLiwsMjAyNC0xMC0xNSxDQUMgcmVnaXN0cnksaHR0cHM6Ly93ZWIuYXJjaGl2ZS5vcmcvd2ViLzIwMjUwNzA4MTU0NDAwL2h0dHBzOi8vd3d3LmRpZ2l0YWxpbmcuY29tL2FydGljbGVzLzg4NDQ3MC5odG1sLCwsLCwsLCwsLCwsLCxVbmtub3duLCIgSW4gdGVybXMgb2YgaW1hZ2UgZ2VuZXJhdGlvbiwgS3VubHVuIFRpYW5nb25nJ3MgQUkgaW1hZ2UgbW9kZWwgaXMgdGhlIHdvcmxkJ3MgZmlyc3QgbXVsdGktbGFuZ3VhZ2UgU3RhYmxlIERpZmZ1c2lvbiBicmFuY2ggbW9kZWwsIHdoaWNoIGNhbiBzdXBwb3J0IGJvdGggQ2hpbmVzZSBhbmQgRW5nbGlzaCIsLCwsQ2hpbmEsLCwsLCwyMDI1LTExLTI4IDExOjUzOjQ0KzAwOjAwLCwsLCwsSW5kdXN0cnksLCwsLCwsLCwsLCwsLCwsLCwKRmlyZWZseSBWaWRlbywiVmlkZW8sVmlzaW9uIiwiVmlkZW8gZ2VuZXJhdGlvbixUZXh0LXRvLXZpZGVvLEltYWdlLXRvLXZpZGVvIixBZG9iZSxBZG9iZSwyMDI0LTEwLTE0LCJBZG9iZSBMYXVuY2hlcyBGaXJlZmx5IFZpZGVvIE1vZGVsIGFuZCBFbmhhbmNlcyBJbWFnZSwgVmVjdG9yIGFuZCBEZXNpZ24gTW9kZWxzIixodHRwczovL25ld3MuYWRvYmUuY29tL25ld3MvMjAyNC8xMC8xMDE0MjQtYWRvYmUtbGF1bmNoZXMtZmlyZWZseS12aWRlby1tb2RlbCwsLCJQb3NzaWJsZSBpdCB3aWxsIHNlZSBzaWduaWZpY2FudCB1c2FnZS4gVGhlIEZpcmVmbHkgaW1hZ2UgZ2VuZXJhdG9yIGhhcyBjcmVhdGVkIDEzQiBpbWFnZXMgc2luY2UgTWFyY2ggMjAyMzsgcGFpZCB1c2VycyBnZXQgMTAwIGdlbmVyYXRpb25zIHBlciBtb250aCAoYW5k</x:v>
      </x:c>
    </x:row>
    <x:row r="77" ht="18" customHeight="1">
      <x:c r="A77" s="17" t="n">
        <x:v>72</x:v>
      </x:c>
      <x:c r="B77" s="17" t="n">
        <x:v>310</x:v>
      </x:c>
      <x:c r="C77" s="160" t="str">
        <x:v>IGNhbiBjb250aW51ZSBhdCBhIHNsb3dlciByYXRlIGFmdGVyIHRoYXQpLiBBc3N1bWluZyBhbiBhdmVyYWdlIG9mIDEwMCBtb250aGx5IGdlbmVyYXRpb25zIHBlciB1c2VyLCB0aGF0J3MgYXJvdW5kIDYuN00gbW9udGhseSBhdmVyYWdlIHVzZXJzIGFjcm9zcyAxOS41IG1vbnRocy4gVmlkZW8gZ2VuZXJhdGlvbiBpcyBwcm9iYWJseSBhIHNtYWxsZXIgZnJhY3Rpb24gb2YgQWRvYmUgdXNlcnMsIGF0IGxlYXN0IGZvciBub3cuIiwsLCwsLCwsLCwsVW5rbm93biwsLCxIb3N0ZWQgYWNjZXNzIChubyBBUEkpLFVuaXRlZCBTdGF0ZXMgb2YgQW1lcmljYSwsLCwsLDIwMjUtMTEtMjggMTE6NTM6NDQrMDA6MDAsLCwsLCxJbmR1c3RyeSwsLCwsVW5yZWxlYXNlZCwsVHJ1ZSwsLCwsLCwsLCwsTm8KU0FOQSAxLjZCLEltYWdlIGdlbmVyYXRpb24sIlRleHQtdG8taW1hZ2UsSW1hZ2UgZ2VuZXJhdGlvbiIsIk5WSURJQSxNYXNzYWNodXNldHRzIEluc3RpdHV0ZSBvZiBUZWNobm9sb2d5IChNSVQpLFRzaW5naHVhIFVuaXZlcnNpdHkiLCJFbnplIFhpZSwgSnVuc29uZyBDaGVuLCBKdW55dSBDaGVuLCBIYW4gQ2FpLCBIYW90aWFuIFRhbmcsIFl1anVuIExpbiwgWmhla2FpIFpoYW5nLCBNdXlhbmcgTGksIExpZ2VuZyBaaHUsIFlhbyBMdSwgU29uZyBIYW4iLDIwMjQtMTAtMTQsU0FOQTogRWZmaWNpZW50IEhpZ2gtUmVzb2x1dGlvbiBJbWFnZSBTeW50aGVzaXMgd2l0aCBMaW5lYXIgRGlmZnVzaW9uIFRyYW5zZm9ybWVycyxodHRwczovL2FyeGl2Lm9yZy9hYnMvMjQxMC4xMDYyOSwsLCwxNjQ4MDAwMDAwLjAsMTY0OE0gcGFyYW1ldGVycywsLCwiMjAwSyBwcmUtdHJhaW5pbmcgc3RlcHMKMTBLIFNGVCBzdGVwcyIsLCwsLENvbmZpZGVudCwiV2UgaW50cm9kdWNlIFNhbmEsIGEgdGV4dC10by1pbWFnZSBmcmFtZXdvcmsgdGhhdCBjYW4gZWZmaWNpZW50bHkgZ2VuZXJhdGUgaW1hZ2VzIHVwIHRvIDQwOTbDlzQwOTYgcmVzb2x1dGlvbi4gU2FuYSBjYW4gc3ludGhlc2l6ZSBoaWdoLXJlc29sdXRpb24sIGhpZ2gtcXVhbGl0eSBpbWFnZXMgd2l0aCBzdHJvbmcgdGV4dC1pbWFnZSBhbGlnbm1lbnQgYXQgYSByZW1hcmthYmx5IGZhc3Qgc3BlZWQsIGRlcGxveWFibGUgb24gbGFwdG9wIEdQVS4gQ29yZSBkZXNpZ25zIGluY2x1ZGU6ICgxKSBEZWVwIGNvbXByZXNzaW9uIGF1dG9lbmNvZGVyOiB1bmxpa2UgdHJhZGl0aW9uYWwgQUVzLCB3aGljaCBjb21wcmVzcyBpbWFnZXMgb25seSA4w5csIHdlIHRyYWluZWQgYW4gQUUgdGhhdCBjYW4gY29tcHJlc3MgaW1hZ2VzIDMyw5csIGVmZmVjdGl2ZWx5IHJlZHVjaW5nIHRoZSBudW1iZXIgb2YgbGF0ZW50IHRva2Vucy4gKDIpIExpbmVhciBEaVQ6IHdlIHJlcGxhY2UgYWxsIHZhbmlsbGEgYXR0ZW50aW9uIGluIERpVCB3aXRoIGxpbmVhciBhdHRlbnRpb24sIHdoaWNoIGlzIG1vcmUgZWZmaWNpZW50IGF0IGhpZ2ggcmVzb2x1dGlvbnMgd2l0aG91dCBzYWNyaWZpY2luZyBxdWFsaXR5LiAoMykgRGVjb2Rlci1vbmx5IHRleHQgZW5jb2Rlcjogd2UgcmVwbGFjZWQgVDUgd2l0aCBtb2Rlcm4gZGVjb2Rlci1vbmx5IHNtYWxsIExMTSBhcyB0aGUgdGV4dCBlbmNvZGVyIGFuZCBkZXNpZ25lZCBjb21wbGV4IGh1bWFuIGluc3RydWN0aW9uIHdpdGggaW4tY29udGV4dCBsZWFybmluZyB0byBlbmhhbmNlIHRoZSBpbWFnZS10ZXh0IGFsaWdubWVudC4gKDQpIEVmZmljaWVudCB0cmFpbmluZyBhbmQgc2FtcGxpbmc6IHdlIHByb3Bvc2UgRmxvdy1EUE0tU29sdmVyIHRvIHJlZHVjZSBzYW1wbGluZyBzdGVwcywgd2l0aCBlZmZpY2llbnQgY2FwdGlvbiBsYWJlbGluZyBhbmQgc2VsZWN0aW9uIHRvIGFjY2VsZXJhdGUgY29udmVyZ2VuY2UuIEFzIGEgcmVzdWx0LCBTYW5hLTAuNkIgaXMgdmVyeSBjb21wZXRpdGl2ZSB3aXRoIG1vZGVybiBnaWFudCBkaWZmdXNpb24gbW9kZWwgKGUuZy4gRmx1eC0xMkIpLCBiZWluZyAyMCB0aW1lcyBzbWFsbGVyIGFuZCAxMDArIHRpbWVzIGZhc3RlciBpbiBtZWFzdXJlZCB0aHJvdWdocHV0LiBNb3Jlb3ZlciwgU2FuYS0wLjZCIGNhbiBiZSBkZXBsb3llZCBvbiBhIDE2R0IgbGFwdG9wIEdQVSwgdGFraW5nIGxlc3MgdGhhbiAxIHNlY29uZCB0byBnZW5lcmF0ZSBhIDEwMjTDlzEwMjQgcmVzb2x1dGlvbiBpbWFnZS4gU2FuYSBlbmFibGVzIGNvbnRlbnQgY3JlYXRpb24gYXQgbG93IGNvc3QuIENvZGUgYW5kIG1vZGVsIHdpbGwgYmUgcHVibGljbHkgcmVsZWFzZWQuIiwsLE9wZW4gd2VpZ2h0cyAobm9uLWNvbW1lcmNpYWwpLCJVbml0ZWQgU3RhdGVzIG9mIEFtZXJpY2EsVW5pdGVkIFN0YXRlcyBvZiBBbWVyaWNhLENoaW5hIiwsLCwsLDIwMjUtMTEtMjggMTE6NTM6NDQrMDA6MDAsLCwsLCwiSW5kdXN0cnksQWNhZGVtaWEsQWNhZGVtaWEiLCwsLCxPcGVuIHNvdXJjZSwiTlZJRElBIGxpY2Vuc2UgZm9yIHdlaWdodHMKCmh0dHBzOi8vaHVnZ2luZ2ZhY2UuY28vRWZmaWNpZW50LUxhcmdlLU1vZGVsL1NhbmFfMTYwME1fMTAyNHB4CgpBcGFjaGUgMi4wIGZvciBwcmUtdHJhaW5pbmcgYW5kIGluZmVyZW5jZSBjb2RlCmh0dHBzOi8vZ2l0aHViLmNvbS9OVmxhYnMvU2FuYSIsLCwsLCwsLEVmZmljaWVudC1MYXJnZS1Nb2RlbCwsLCxZZXMKQWxpYmFiYS1OTFAgKG1HVEUpLExhbmd1YWdlLFNlbWFudGljIGVtYmVkZGluZywiQWxpYmFiYSxIb25nIEtvbmcgUG9seXRlY2huaWMgVW5pdmVyc2l0eSIsIlhpbiBaaGFuZywgWWFuemhhbyBaaGFuZywgRGluZ2t1biBMb25nLCBXZW4gWGllLCBaaXFpIERhaSwgSmlhbG9uZyBUYW5nLCBIdWFuIExpbiwgQmFvc29uZyBZYW5nLCBQZW5nanVuIFhpZSwgRmVpIEh1YW5nLCBNZWlzaGFuIFpoYW5nLCBXZW5qaWUgTGksIE1pbiBaaGFuZyIsMjAyNC0xMC0xNCwibUdURTogR2VuZXJhbGl6ZWQgTG9uZy1Db250ZXh0IFRleHQgUmVwcmVzZW50YXRpb24gYW5kIFJlcmFua2luZwpNb2RlbHMgZm9yIE11bHRpbGluZ3VhbCBUZXh0IFJldHJpZXZhbCIsaHR0cHM6Ly9hcnhpdi5vcmcvcGRmLzI0MDcuMTk2NjksMzAyLjAsLCwzMDQwMDAwMDAuMCwzMDRNLCwsLCwsLE5WSURJQSBBMTAwLCxDb25maWRlbnQsIldlIHByZXNlbnQgc3lzdGVtYXRpYyBlZmZvcnRzIGluIGJ1aWxkaW5nIGxvbmdjb250ZXh0IG11bHRpbGluZ3VhbCB0ZXh0IHJlcHJlc2VudGF0aW9uIG1vZGVsCihUUk0pIGFuZCByZXJhbmtlciBmcm9tIHNjcmF0Y2ggZm9yIHRleHQgcmV0cmlldmFsLiBXZSBmaXJzdCBpbnRyb2R1Y2UgYSB0ZXh0IGVuY29kZXIgKGJhc2UKc2l6ZSkgZW5oYW5jZWQgd2l0aCBSb1BFIGFuZCB1bnBhZGRpbmcsIHByZXRyYWluZWQgaW4gYSBuYXRpdmUgODE5Mi10b2tlbiBjb250ZXh0IChsb25nZXIKdGhhbiA1MTIgb2YgcHJldmlvdXMgbXVsdGlsaW5ndWFsIGVuY29kZXJzKS4KVGhlbiB3ZSBjb25zdHJ1Y3QgYSBoeWJyaWQgVFJNIGFuZCBhIGNyb3NzZW5jb2RlciByZXJhbmtlciBieSBjb250cmFzdGl2ZSBsZWFybmluZy4gRXZhbHVhdGlvbnMgc2hvdyB0aGF0IG91ciB0ZXh0IGVuY29kZXIgb3V0cGVyZm9ybXMKdGhlIHNhbWUtc2l6ZWQgcHJldmlvdXMgc3RhdGUtb2YtdGhlLWFydCBYTE1SLiBNZWFud2hpbGUsIG91ciBUUk0gYW5kIHJlcmFua2VyIG1hdGNoCnRoZSBwZXJmb3JtYW5jZSBvZiBsYXJnZS1zaXplZCBzdGF0ZS1vZi10aGUtYXJ0CkJHRS1NMyBtb2RlbHMgYW5kIGFjaGlldmUgYmV0dGVyIHJlc3VsdHMKb24gbG9uZy1jb250ZXh0IHJldHJpZXZhbCBiZW5jaG1hcmtzLiBGdXJ0aGVyCmFuYWx5c2lzIGRlbW9uc3RyYXRlIHRoYXQgb3VyIHByb3Bvc2VkIG1vZGVscwpleGhpYml0IGhpZ2hlciBlZmZpY2llbmN5IGR1cmluZyBib3RoIHRyYWluaW5nCmFuZCBpbmZlcmVuY2UuIFdlIGJlbGlldmUgdGhlaXIgZWZmaWNpZW5jeSBhbmQKZWZmZWN0aXZlbmVzcyBjb3VsZCBiZW5lZml0IHZhcmlvdXMgcmVzZWFyY2hlcwphbmQgaW5kdXN0cmlhbCBhcHBsaWNhdGlvbnMuIiwsLCwiQ2hpbmEsSG9uZyBLb25nIiwsLCwxLjAsLDIwMjYtMDUtMjUgMTI6MzM6MDErMDA6MDAsLCwsLCwiSW5kdXN0cnksQWNhZGVtaWEiLCwsLCwsLCwsLCwsNDMyLjcyMjEzMDUxMzY3MTc0LCwsLCwsCk1vbFBhdGgsIkJpb2xvZ3ksTWF0ZXJpYWxzIHNjaWVuY2UiLFNtYWxsIG1vbGVjdWxlIHByb3BlcnR5IHByZWRpY3Rpb24sIlNvdXRod2VzdCBQZXRyb2xldW0gVW5pdmVyc2l0eSxFYXN0IENoaW5hIE5vcm1hbCBVbml2ZXJzaXR5IiwiSG9uZ2hhbyBXYW5nLCBBY29uZyBaaGFuZywgWXVhbiBaaG9uZywgSnVubGVpIFRhbmcsIEthaSBaaGFuZywgUGluZyBMaSIsMjAyNC0xMC0xMyxDaGFpbi1hd2FyZSBncmFwaCBuZXVyYWwgbmV0d29ya3MgZm9yIG1vbGVjdWxhciBwcm9wZXJ0eSBwcmVkaWN0aW9uLGh0dHBzOi8vYWNhZGVtaWMub3VwLmNvbS9iaW9pbmZvcm1hdGljcy9hZHZhbmNlLWFydGljbGUvZG9pLzEwLjEwOTMvYmlvaW5mb3JtYXRpY3MvYnRhZTU3NC83ODE4NDE3LDUuMCwsLCwsLCwsIkVTT0w6IDEsMTI4IMOXIDAuOCA9IDkwMgpGcmVlU29sdjogNjQyIMOXIDAuOCA9IDUxNApMaXBvOiA0LDIwMCDDlyAwLjggPSAzLDM2MApCQkJQOiAyLDAzOSDDlyAwLjggPSAxLDYzMQpUb3gyMTogNyw4MzEgw5cgMC44ID0gNiwyNjUKU0lERVI6IDEsNDI3IMOXIDAuOCA9IDEsMTQyCkNsaW5Ub3g6IDEsNDc4IMOXIDAuOCA9IDEsMTgyCkJBQ0U6IDEsNTEzIMOXIDAuOCA9IDEsMjEwClRoZSBtb2RlbCBpcyB0cmFpbmVkIG9uIGNsYXNzaWZpY2F0aW9uIGZvciBlYWNoIGRhdGFzZXQgc2VwYXJhdGVseSB3aXRoIFRveDIxIGJlaW5nIHRoZSBsYXJnZXN0IHRyYWluaW5nIGRhdGFzZXQuICIsLCwsLExpa2VseSwiTW90aXZhdGlvbjogUHJlZGljdGluZyB0aGUgcHJvcGVydGllcyBvZiBtb2xlY3VsZXMgaXMgYSBmdW5kYW1lbnRhbCBwcm9ibGVtIGluIGRydWcgZGVzaWduIGFuZCBkaXNjb3ZlcnksIHdoaWxlIGhvdyB0byBsZWFybiBlZmZlY3RpdmUgZmVhdHVyZSByZXByZXNlbnRhdGlvbnMgbGllcyBhdCB0aGUgY29yZSBvZiBtb2Rlcm4gZGVlcCBsZWFybmluZyBiYXNlZCBwcmVkaWN0aW9uIG1ldGhvZHMuIFJlY2VudCBwcm9ncmVzcyBzaG93cyBleHByZXNzaXZlIHBvd2VyIG9mIGdyYXBoIG5ldXJhbCBuZXR3b3JrcyAoR05OcykgaW4gY2FwdHVyaW5nIHN0cnVjdHVyYWwgaW5mb3JtYXRpb24gZm9yIG1vbGVjdWxhciBncmFwaHMuIEhvd2V2ZXIsIHdlIGZpbmQgdGhhdCBtb3N0IG1vbGVjdWxhciBncmFwaHMgZXhoaWJpdCBsb3cgY2x1c3RlcmluZyBhbG9uZyB3aXRoIGRvbWluYXRpbmcgY2hhaW5zLiBTdWNoIHRvcG9sb2dpY2FsIGNoYXJhY3RlcmlzdGljcyBjYW4gaW5kdWNlIGZlYXR1cmUgc3F1YXNoaW5nIGR1cmluZyBtZXNzYWdlIHBhc3NpbmcgYW5kIHRodXMgaW1wYWlyIHRoZSBleHByZXNzaXZpdHkgb2YgY29udmVudGlvbmFsIEdOTnMuIFJlc3VsdHM6IEFpbWluZyBhdCBpbXByb3Zpbmcgbm9kZSBmZWF0dXJlcycgZXhwcmVzc2l2ZW5lc3MsIHdlIGRldmVsb3AgYSBub3ZlbCBjaGFpbi1hd2FyZSBncmFwaCBuZXVyYWwgbmV0d29yayBtb2RlbCwgd2hlcmVpbiB0aGUgY2hhaW4gc3RydWN0dXJlcyBhcmUgY2FwdHVyZWQgYnkgbGVhcm5pbmcgdGhlIHJlcHJlc2VudGF0aW9uIG9mIHRoZSBjZW50ZXIgbm9kZSBhbG9uZyB0aGUgc2hvcnRlc3QgcGF0aHMgc3RhcnRpbmcgZnJvbSBpdCwgYW5kIHRoZSByZWR1bmRhbmN5IGJldHdlZW4gbGF5ZXJzIGFyZSBtaXRpZ2F0ZWQgdmlhIGluaXRpYWwgcmVzaWR1YWwgZGlmZmVyZW5jZSBjb25uZWN0aW9uIChJUkRDKS4gVGhlbiB0aGUgbW9sZWN1bGFyIGdyYXBoIGlzIHJlcHJlc2VudGVkIGJ5IGF0dGVudGl2ZSBwb29saW5nIG9mIGFsbCBub2RlIHJlcHJlc2VudGF0aW9ucy4gQ29tcGFyZWQgdG8gc3RhbmRhcmQgZ3JhcGggY29udm9sdXRpb24sIG91ciBjaGFpbi1hd2FyZSBsZWFybmluZyBzY2hlbWUgb2ZmZXJzIGEgbW9yZSBzdHJhaWdodGZvcndhcmQgZmVhdHVyZSBpbnRlcmFjdGlvbiBiZXR3ZWVuIGRpc3RhbnQgbm9kZXMsIHRodXMgaXQgaXMgYWJsZSB0byBjYXB0dXJlIHRoZSBpbmZvcm1hdGlvbiBhYm91dCBsb25nLXJhbmdlIGRlcGVuZGVuY3kuIFdlIHByb3ZpZGUgZXh0ZW5zaXZlIGVtcGlyaWNhbCBhbmFseXNpcyBvbiByZWFsLXdvcmxkIGRhdGFzZXRzIHRvIHNob3cgdGhlIG91dHBlcmZvcm1hbmNlIG9mIHRoZSBwcm9wb3NlZCBtZXRob2QuIiwsLCwiQ2hpbmEsQ2hpbmEiLCwsLCwsMjAyNS0xMS0yOCAxMTo1Mzo0NCswMDowMCwsLCwsLCJBY2FkZW1pYSxBY2FkZW1pYSIsLCwsLCwsLCwsLCwsLCwsLCwKUk5BRGlmZkZvbGQsQmlvbG9neSxSTkEgc3RydWN0dXJlIHByZWRpY3Rpb24sIkhhbmd6aG91IEluc3RpdHV0ZSBvZiBNZWRpY2luZSxaaGVqaWFuZyBVbml2ZXJzaXR5IChaSlUpLFVuaXZlcnNpdHkgb2YgQ2hpbmVzZSBBY2FkZW15IG9mIFNjaWVuY2VzIiwiWmhlbiBXYW5nLCBZaXpoZW4gRmVuZywgUWluZ3dlbiBUaWFuLCBaaXFpIExpdSwgUGVuZ2p1IFlhbiwgWGlhb2xpbiBMaSIsMjAyNC0xMC0xMyxSTkFEaWZmRm9sZDogR2VuZXJhdGl2ZSBSTkEgU2Vjb25kYXJ5IFN0cnVjdHVyZSBQcmVkaWN0aW9uIHVzaW5nIERpc2NyZXRlIERpZmZ1c2lvbiBNb2RlbHMsaHR0cHM6Ly93d3cuYmlvcnhpdi5vcmcvY29udGVudC8xMC4xMTAxLzIwMjQuMDUuMjguNTk2MTc3djIuYWJzdHJhY3QsMTAuMCwsLCwsLCIKIiwsIlJOQVN0ckFsaWduICgzMCw0NTEpICsgYnBSTkEgVFIwICgxMDIsMzE4KSArIE11dGF0ZS1zZXEgKDIsNzE3KSA9IDEzNSw0ODYgdW5pcXVlIHNlcXVlbmNlcwoKMzAsNDUxICsgMTAyLDMxOCArIDIsNzE3ID0gMTM1LDQ4NgoKRmluYWwgcmVzdWx0OiAxMzUsNDg2ICgxLjM1ZTUpIiwsLE5WSURJQSBBNDAgUENJZSwsQ29uZmlkZW50LCJSTkEgbW9sZWN1bGVzIGFyZSBlc3NlbnRpYWwgbWFjcm9tb2xlY3VsZXMgdGhhdCBwZXJmb3JtIGRpdmVyc2UgYmlvbG9naWNhbCBmdW5jdGlvbnMgaW4gbGl2aW5nIGJlaW5ncy4gUHJlY2lzZSBwcmVkaWN0aW9uCm9mIFJOQSBzZWNvbmRhcnkgc3RydWN0dXJlcyBpcyBpbnN0cnVtZW50YWwgaW4gZGVjaXBoZXJpbmcgdGhlaXIgY29tcGxleCB0aHJlZS1kaW1lbnNpb25hbCBhcmNoaXRlY3R1cmUgYW5kIGZ1bmN0aW9uYWxpdHkuClRyYWRpdGlvbmFsIG1ldGhvZG9sb2dpZXMgZm9yIFJOQSBzdHJ1Y3R1cmUgcHJlZGljdGlvbiwgaW5jbHVkaW5nIGVuZXJneS1iYXNlZCBhbmQgbGVhcm5pbmctYmFzZWQgYXBwcm9hY2hlcywgb2Z0ZW4KZGVwaWN0IFJOQSBzZWNvbmRhcnkgc3RydWN0dXJlcyBmcm9tIGEgc3RhdGljIHBlcnNwZWN0aXZlIGFuZCByZWx5IG9uIHN0cmluZ2VudCBhIHByaW9yaSBjb25zdHJhaW50cy4gSW5zcGlyZWQgYnkgdGhlCnN1Y2Nlc3Mgb2YgZGlmZnVzaW9uIG1vZGVscywgaW4gdGhpcyB3b3JrLCB3ZSBpbnRyb2R1Y2UgUk5BRGlmZkZvbGQsIGFuIGlubm92YXRpdmUgZ2VuZXJhdGl2ZSBwcmVkaWN0aW9uIGFwcHJvYWNoCm9mIFJOQSBzZWNvbmRhcnkgc3RydWN0dXJlcyBiYXNlZCBvbiBtdWx0aW5vbWlhbCBkaWZmdXNpb24uIFdlIHJlY29uY2VwdHVhbGl6ZSB0aGUgcHJlZGljdGlvbiBvZiBjb250YWN0IG1hcHMgYXMKYWtpbiB0byBwaXhlbC13aXNlIHNlZ21lbnRhdGlvbiBhbmQgYWNjb3JkaW5nbHkgdHJhaW4gYSBkZW5vaXNpbmcgbW9kZWwgdG8gcmVmaW5lIHRoZSBjb250YWN0IG1hcHMgc3RhcnRpbmcgZnJvbSBhCm5vaXNlLWluZnVzZWQgc3RhdGUgcHJvZ3Jlc3NpdmVseS4gV2UgYWxzbyBkZXZpc2UgYSBwb3RlbnQgY29uZGl0aW9uaW5nIG1lY2hhbmlzbSB0aGF0IGhhcm5lc3NlcyBmZWF0dXJlcyBleHRyYWN0ZWQgZnJvbQpSTkEgc2VxdWVuY2VzIHRvIHN0ZWVyIHRoZSBtb2RlbCB0b3dhcmQgZ2VuZXJhdGluZyBhbiBhY2N1cmF0ZSBzZWNvbmRhcnkgc3RydWN0dXJlLiBUaGVzZSBmZWF0dXJlcyBlbmNvbXBhc3Mgb25lLWhvdAplbmNvZGVkIHNlcXVlbmNlcywgcHJvYmFiaWxpc3RpYyBtYXBzIGdlbmVyYXRlZCBmcm9tIGEgcHJlLXRyYWluZWQgc2NvcmluZyBuZXR3b3JrLCBhbmQgZW1iZWRkaW5ncyBhbmQgYXR0ZW50aW9uCm1hcHMgZGVyaXZlZCBmcm9tIFJOQS1GTS4gRXhwZXJpbWVudGFsIHJlc3VsdHMgb24gYm90aCB3aXRoaW4tIGFuZCBjcm9zcy1mYW1pbHkgZGF0YXNldHMgZGVtb25zdHJhdGUgUk5BRGlmZkZvbGTigJlzCmNvbXBldGl0aXZlIHBlcmZvcm1hbmNlIGNvbXBhcmVkIHdpdGggY3VycmVudCBzdGF0ZS1vZi10aGUtYXJ0IG1ldGhvZHMuIEFkZGl0aW9uYWxseSwgUk5BRGlmZkZvbGQgaGFzIHNob3duIGEgbm90YWJsZQpwcm9maWNpZW5jeSBpbiBjYXB0dXJpbmcgdGhlIGR5bmFtaWMgYXNwZWN0cyBvZiBSTkEgc3RydWN0dXJlcywgYSBjbGFpbSBjb3Jyb2JvcmF0ZWQgYnkgaXRzIHBlcmZvcm1hbmNlIG9uIGRhdGFzZXRzCmNvbXByaXNpbmcgbXVsdGlwbGUgY29uZm9ybWF0aW9ucy4iLDQwMC4wLCxPcGVuIHdlaWdodHMgKHVucmVzdHJpY3RlZCksIkNoaW5hLENoaW5hLENoaW5hIiwsLCwxLjAsLDIwMjYtMDEtMDEgMTQ6MDM6NDgrMDA6MDAsLCwsLCwiQWNhZGVtaWEsQWNhZGVtaWEiLCwsLCxPcGVuIHNvdXJjZSxUaGUgY29kZSB0byByZXByb2R1Y2Ugb3VyIGV4cGVyaW1lbnRzIGFuZCBzb3VyY2UgZGF0YSBpcyBhdmFpbGFibGUgYXQgaHR0cHM6Ly9naXRodWIuY29tL0hJTS1BSU0vUk5BRGlmZkZvbGQgdW5kZXIgYW4gTUlUIExpY2Vuc2UuLCwsLCwsMzI0LjU0ODgyNTMwMzA2NjE3LEhhcmR3YXJlLCwsLCxZZXMKUFJPUEVSTUFCLEJpb2xvZ3ksQW50aWJvZHkgcHJvcGVydHkgcHJlZGljdGlvbixSZWdlbmVyb24sIkJpYW4gTGksIFNodWt1biBMdW8sIFdlbmh1YSBXYW5nLCBKaWFodWkgWHUsIERpbmdqaWFuZyBMaXUsIE1vaGFtbWVkIFNoYW1lZW0sIEpvaG4gTWF0dGlsYSwgTWF0dGhldyBGcmFua2xpbiwgUGV0ZXIgRy4gSGF3a2lucywgR3VyaW5kZXIgUy4gQXR3YWwiLDIwMjQtMTAtMTIsUFJPUEVSTUFCOiBhbiBpbnRlZ3JhdGl2ZSBmcmFtZXdvcmsgZm9yIGluIHNpbGljbyBwcmVkaWN0aW9uIG9mIGFudGlib2R5IGRldmVsb3BhYmlsaXR5IHVzaW5nIG1hY2hpbmUgbGVhcm5pbmcsaHR0cHM6Ly93d3cuYmlvcnhpdi5vcmcvY29udGVudC8xMC4xMTAxLzIwMjQuMTAuMTAuNjE2NTU4djEsNC4wLCwsLCwsLCwiRmVhdHVyZSBQcmVkaWN0aW9uOiAxMiwwMDAgbUFicwpISUMgUmV0ZW50aW9uIFRpbWU6IDEzNSBtQWJzClZpc2Nvc2l0eSBQcmVkaWN0aW9uOiA2MCBtQWJzCgpUb3RhbCA9IDEyLDAwMCArIDEzNSArIDYwID0gMTIsMTk1IG1BYnMgKDEuMmU0KSIsLCwsLENvbmZpZGVudCwiU2VsZWN0aW9uIG9mIGxlYWQgdGhlcmFwZXV0aWMgbW9sZWN1bGVzIGlzIG9mdGVuIGRyaXZlbiBwcmVkb21pbmFudGx5IGJ5IHBoYXJtYWNvbG9naWNhbCBlZmZpY2FjeSBhbmQgc2FmZXR5LiBDYW5kaWRhdGUgZGV2ZWxvcGFiaWxpdHksIHN1Y2ggYXMgYmlvcGh5c2ljYWwgcHJvcGVydGllcyB0aGF0IGFmZmVjdCB0aGUgZm9ybXVsYXRpb24gb2YgdGhlIG1vbGVjdWxlIGludG8gYSBwcm9kdWN0LCBpcyB1c3VhbGx5IGV2YWx1YXRlZCBvbmx5IHRvd2FyZCB0aGUgZW5kIG9mIHRoZSBkcnVnIGRldmVsb3BtZW50IHBpcGVsaW5lLiBUaGUgYWJpbGl0eSB0byBldmFsdWF0ZSBkZXZlbG9wYWJpbGl0eSBwcm9wZXJ0aWVzIGVhcmx5IGluIHRoZSBwcm9jZXNzIG9mIGFudGlib2R5IHRoZXJhcGV1dGljIGRldmVsb3BtZW50IGNvdWxkIGFjY2VsZXJhdGUgdGhlIHRpbWVsaW5lIGZyb20gZGlzY292ZXJ5IHRvIGNsaW5pYyBhbmQgc2F2ZSBjb25zaWRlcmFibGUgcmVzb3VyY2VzLiBJbiBzaWxpY28gcHJlZGljdGl2ZSBhcHByb2FjaGVzLCBzdWNoIGFzIG1hY2hpbmUgbGVhcm5pbmcgbW9kZWxzLCB3aGljaCBtYXAgbW9sZWN1bGVzIHRvIHByZWRpY3Rpb25zIG9mIGRldmVsb3BhYmlsaXR5IHByb3BlcnRpZXMgY291bGQgb2ZmZXIgYSBjb3N0LWVmZmVjdGl2ZSBhbmQgaGlnaC10aHJvdWdocHV0IGFsdGVybmF0aXZlIHRvIGV4cGVyaW1lbnRzIGZvciBhbnRpYm9keSBkZXZlbG9wYWJpbGl0eSBhc3Nlc3NtZW50LiBXZSBkZXZlbG9wZWQgYSBjb21wdXRhdGlvbmFsIGZyYW1ld29yaywgUFJPUEVSTUFCLCBmb3IgbGFyZ2Utc2NhbGUgYW5kIGVmZmljaWVudCBpbiBzaWxpY28gcHJlZGljdGlvbiBvZiBkZXZlbG9wYWJpbGl0eSBwcm9wZXJ0aWVzIGZvciBtb25vY2xvbmFsIGFudGlib2RpZXMsIHVzaW5nIGN1c3RvbSBtb2xlY3VsYXIgZmVhdHVyZXMgYW5kIG1hY2hpbmUgbGVhcm5pbmcgbW9kZWxpbmcuIFdlIGRlbW9uc3RyYXRlIHRoZSBwb3dlciBvZiBQUk9QRVJNQUIgYnkgdXNpbmcgaXQgdG8gZGV2ZWxvcCBtb2RlbHMgdG8gcHJlZGljdCBhbnRpYm9keSBoeWRyb3Bob2JpYyBpbnRlcmFjdGlvbiBjaHJvbWF0b2dyYXBoeSByZXRlbnRpb24gdGltZSBhbmQgaGlnaC1jb25jZW50cmF0aW9uIHZpc2Nvc2l0eS4gV2UgZnVydGhlciBzaG93IHRoYXQgc3RydWN0dXJlLWRlcml2ZWQgZmVhdHVyZXMgY2FuIGJlIHJhcGlkbHkgYW5kIGFjY3VyYXRlbHkgcHJlZGljdGVkIGRpcmVjdGx5IGZyb20gc2VxdWVuY2VzIGJ5IHByZS10cmFpbmluZyBzaW1wbGUgbW9kZWxzIGZvciBtb2xlY3VsYXIgZmVhdHVyZXMsIHRodXMgcHJvdmlkaW5nIHRoZSBhYmlsaXR5IHRvIHNjYWxlIHRoZXNlIGFwcHJvYWNoZXMgdG8gcmVwZXJ0b2lyZS1zY2FsZSBzZXF1ZW5jZSBkYXRhc2V0cy4iLCwsLFVuaXRlZCBTdGF0ZXMgb2YgQW1lcmljYSwsLCwsLDIwMjUtMTItMDEgMTQ6MTk6MDkrMDA6MDAsLCwsLCxJbmR1c3RyeSwsLCwsLCwsLCwsLCwsLCwsLApZdWVsIDIsQmlvbG9neSxQcm90ZWluLWxpZ2FuZCBiaW5kaW5nIGFmZmluaXR5IHByZWRpY3Rpb24sUGVubnN5bHZhbmlhIFN0YXRlIFVuaXZlcnNpdHksIkppYW4gV2FuZywgTmlrb2xheSBWLiBEb2tob2x5YW4iLDIwMjQtMTAtMTIsTGV2ZXJhZ2luZyBUcmFuc2ZlciBMZWFybmluZyBmb3IgUHJlZGljdGluZyBQcm90ZWluLVNtYWxsIE1vbGVjdWxlIEludGVyYWN0aW9ucyxodHRwczovL2RvaS5vcmcvMTAuMTEwMS8yMDI0LjEwLjA4LjYxNzIxOSwyLjAsLCwsLCwsLCJQcmUtdHJhaW5pbmcgZGF0YSA9IDI1MCwwMDAgcHJvdGVpbi1saWdhbmQgcGFpcnMKCjI1MCwwMDAgPSAyLjVlNSB1bmlxdWUgZGF0YSBwb2ludHMiLCwsLCxDb25maWRlbnQsIkEgY29tcGxleCB3ZWIgb2YgaW50ZXJtb2xlY3VsYXIgaW50ZXJhY3Rpb25zIGRlZmluZXMgYW5kIHJlZ3VsYXRlcyBiaW9sb2dpY2FsIHByb2Nlc3Nlcy4KVW5kZXJzdGFuZGluZyB0aGlzIHdlYiBoYXMgYmVlbiBwYXJ0aWN1bGFybHkgY2hhbGxlbmdpbmcgYmVjYXVzZSBvZiB0aGUgc2hlZXIgbnVtYmVyIG9mIGFjdG9ycwppbiBiaW9sb2dpY2FsIHN5c3RlbXM6IH4xMDQgcHJvdGVpbnMgaW4gYSB0eXBpY2FsIGh1bWFuIGNlbGwgb2ZmZXIgYSBwbGF1c2libGUgMTA4IGludGVyYWN0aW9ucy4gVGhpcwpudW1iZXIgZ3Jvd3MgcmFwaWRseSBpZiB3ZSBjb25zaWRlciBtZXRhYm9saXRlcywgZHJ1Z3MsIG51dHJpZW50cywgYW5kIG90aGVyIGJpb2xvZ2ljYWwgbW9sZWN1bGVzLgpUaGUgcmVsYXRpdmUgc3RyZW5ndGggb2YgaW50ZXJhY3Rpb25zIGFsc28gY3JpdGljYWxseSBhZmZlY3RzIHRoZXNlIGJpb2xvZ2ljYWwgcHJvY2Vzc2VzLiBIb3dldmVyLAp0aGUgc21hbGwgYW5kIG9mdGVuIGluY29tcGxldGUgZGF0YXNldHMgKDEwMy0xMDQgcHJvdGVpbi1saWdhbmQgaW50ZXJhY3Rpb25zKSB0cmFkaXRpb25hbGx5IHVzZWQgZm9yCmJpbmRpbmcgYWZmaW5pdHkgcHJlZGljdGlvbnMgbGltaXQgdGhlIGFiaWxpdHkgdG8gY2FwdHVyZSB0aGUgZnVsbCBjb21wbGV4aXR5IG9mIHRoZXNlIGludGVyYWN0aW9ucy4gVG8Kb3ZlcmNvbWUgdGhpcyBjaGFsbGVuZ2UsIHdlIGRldmVsb3BlZCBZdWVsIDIsIGEgbm92ZWwgbmV1cmFsIG5ldHdvcmstYmFzZWQgYXBwcm9hY2ggdGhhdApsZXZlcmFnZXMgdHJhbnNmZXIgbGVhcm5pbmcgdG8gYWRkcmVzcyB0aGUgbGltaXRhdGlvbnMgb2Ygc21hbGwgZGF0YXNldHMuIFl1ZWwgMiBpcyBwcmUtdHJhaW5lZCBvbiBhCmxhcmdlLXNjYWxlIGRhdGFzZXQgdG8gbGVhcm4gaW50cmljYXRlIHN0cnVjdHVyYWwgZmVhdHVyZXMgYW5kIHRoZW4gZmluZS10dW5lZCBvbiBzcGVjaWFsaXplZApkYXRhc2V0cyBsaWtlIFBEQmJpbmQgdG8gZW5oYW5jZSB0aGUgcHJlZGljdGl2ZSBhY2N1cmFjeSBhbmQgcm9idXN0bmVzcy4gV2Ugc2hvdyB0aGF0IFl1ZWwgMgpwcmVkaWN0cyBtdWx0aXBsZSBiaW5kaW5nIGFmZmluaXR5IG1ldHJpY3Mg4oCTIEtkLCBLaSwgSUM1MCwgYW5kIEVDNTAg4oCTIGJldHdlZW4gcHJvdGVpbnMgYW5kIHNtYWxsCm1vbGVjdWxlcywgb2ZmZXJpbmcgYSBjb21wcmVoZW5zaXZlIHJlcHJlc2VudGF0aW9uIG9mIG1vbGVjdWxhciBpbnRlcmFjdGlvbnMgY3J1Y2lhbCBmb3IgZHJ1ZwpkZXNpZ24gYW5kIGRldmVsb3BtZW50LiIsLCxPcGVuIHdlaWdodHMgKG5vbi1jb21tZXJjaWFsKSxVbml0ZWQgU3RhdGVzIG9mIEFtZXJpY2EsLCwsLCwyMDI1LTExLTI4IDExOjUzOjQ0KzAwOjAwLCwsLCwsQWNhZGVtaWEsLCwsLE9wZW4gKG5vbi1jb21tZXJjaWFsKSwiR05VIEdFTkVSQUwgUFVCTElDIExJQ0VOU0UKCll1ZWwgZm9sbG93IEdQTCAzLjB2IGxpY2Vuc2UuIFl1ZWwgYXJlIGZyZWVseSBhdmFpbGFibGUgZm9yIGFjYWRlbWljIHB1cnBvc2Ugb3IgaW5kaXZpZHVhbCByZXNlYXJjaCwgYnV0IHJlc3RyaWN0ZWQgZm9yIGNvbW1lY2lhbCB1c2UuCmh0dHBzOi8vYml0YnVja2V0Lm9yZy9kb2tobGFiL3l1ZWwvc3JjL21hc3Rlci8iLCwsLCwsLCwsLCwsWWVzCnZTY3JlZW5NTCAyLjAsQmlvbG9neSxEcnVnIGRpc2NvdmVyeSwiRm94IENoYXNlIENhbmNlciBDZW50ZXIsVGVtcGxlIFVuaXZlcnNpdHkgU2Nob29sIG9mIFBoYXJtYWN5IiwiR3JpZ29yaWkgVi4gQW5kcmlhbm92LCBFbWVsaW5lIEhhcm9sZHNlbiwgSm9obiBLYXJhbmljb2xhcyIsMjAyNC0xMC0xMix2U2NyZWVuTUwgdjIuMDogSW1wcm92ZWQgTWFjaGluZSBMZWFybmluZyBDbGFzc2lmaWNhdGlvbiBmb3IgUmVkdWNpbmcgRmFsc2UgUG9zaXRpdmVzIGluIFN0cnVjdHVyZS1CYXNlZCBWaXJ0dWFsIFNjcmVlbmluZyxodHRwczovL2RvaS5vcmcvMTAuMTEwMS8yMDI0LjEwLjA4LjYxNzI0OCwwLjAsLCwsLCwsLCIiIlRodXMsIG91ciBzZXQgb2YgYWN0aXZlcyBjb21wcmlzZWQgMSw4MDYgaW5zdGFuY2VzLCBvZiB3aGljaCAxLDMyMSBhcmUgdW5pcXVlCnByb3RlaW4tbGlnYW5kIGNvbXBsZXhlcy4gRWFjaCBzdHJ1Y3R1cmUgd2FzIG1pbmltaXplZCB1c2luZyBQeVJvc2V0dGEgcHJpb3IgdG8gY2FsY3VsYXRpbmcgdlNjcmVlbk1MIDIuMCBmZWF0dXJlcy4gRnJvbSBlYWNoIG9mIHRoZSAxLDgwNiBhY3RpdmVzLCAzIHByb3BlcnR5LW1hdGNoZWQgZGVjb3lzIHdlcmUgYWxzbyBnZW5lcmF0ZWQiIgoKQmluYXJ5IGNsYXNzaWZpY2F0aW9uIHRhc2sgYmV0d2VlbiBwcm90ZWlucyBhbmQgZGVjb3lzLiBUb3RhbCBncmFkaWVudHM6IDQqMTgwNiA9IDcyMjQiLCwsLCxDb25maWRlbnQsIkVudGh1c2lhc3RpYyBhZG9wdGlvbiBvZiBtYWtlLW9uLWRlbWFuZCBjaGVtaWNhbCBsaWJyYXJpZXMgZm9yIHZpcnR1YWwgc2NyZWVuaW5nIGhhcyBoaWdobGlnaHRlZCB0aGUgbmVlZCBmb3IgbWV0aG9kcyB0aGF0IGRlbGl2ZXIgaW1wcm92ZWQgaGl0LWZpbmRpbmcgZGlzY292ZXJ5IHJhdGVzLiBUcmFkaXRpb25hbCB2aXJ0dWFsIHNjcmVlbmluZyBtZXRob2RzIGFyZSBvZnRlbiBpbmFjY3VyYXRlLCB3aXRoIG1vc3QgY29tcG91bmRzIG5vbWluYXRlZCBpbiBhIHZpcnR1YWwgc2NyZWVuIG5vdCBlbmdhZ2luZyB0aGUgaW50ZW5kZWQgdGFyZ2V0IHByb3RlaW4gdG8gYW55IGRldGVjdGFibGUgZXh0ZW50LiBFbWVyZ2luZyBtYWNoaW5lIGxlYXJuaW5nIGFwcHJvYWNoZXMgaGF2ZSBtYWRlIHNpZ25pZmljYW50IHByb2dyZXNzIGluIHRoaXMgcmVnYXJkLCBpbmNsdWRpbmcgb3VyIHByZXZpb3VzbHktZGVzY3JpYmVkIHRvb2wgdlNjcmVlbk1MLiBCcm9hZCBhZG9wdGlvbiBvZiB2U2NyZWVuTUwgd2FzIGhpbmRlcmVkIGJ5IGl0cyBjaGFsbGVuZ2luZyB1c2FiaWxpdHkgYW5kIGRlcGVuZGVuY2llcyBvbiBjZXJ0YWluIG9ic29sZXRlIG9yIHByb3ByaWV0YXJ5IHNvZnR3YXJlIHBhY2thZ2VzLiBIZXJlLCB3ZSBpbnRyb2R1Y2UgdlNjcmVlbk1MIDIuMCAoaHR0cHM6Ly9naXRodWIuY29tL2dhbmRyaWFub3YvdlNjcmVlbk1MMikgdG8gYWRkcmVzcyBlYWNoIG9mIHRoZXNlIGxpbWl0YXRpb25zIHdpdGggYSBzdHJlYW1saW5lZCBQeXRob24gaW1wbGVtZW50YXRpb24uIFRocm91Z2ggY2FyZWZ1bCBiZW5jaG1hcmtzLCB3ZSBzaG93IHRoYXQgdlNjcmVlbk1MIDIuMCBvdXRwZXJmb3JtcyBvdGhlciB3aWRlbHktdXNlZCB0b29scyBmb3IgdmlydHVhbCBzY3JlZW5pbmcgaGl0IGRpc2NvdmVyeS4iLCwsVW5yZWxlYXNlZCwiVW5pdGVkIFN0YXRlcyBvZiBBbWVyaWNhLFVuaXRlZCBTdGF0ZXMgb2YgQW1lcmljYSIsLCwsLCwyMDI1LTExLTI4IDExOjUzOjQ0KzAwOjAwLCwsLCwsQWNhZGVtaWEsLCwsLFVucmVsZWFzZWQsIk1JVCBsaWNlbnNlIGZvciB3aGF0IHNlZW1zIHRvIGJlIGluZmVyZW5jZSBjb2RlIG9ubHkKaHR0cHM6Ly9naXRodWIuY29tL2dhbmRyaWFub3YvdlNjcmVlbk1MMiIsLCwsLCwsLCwsLCxObwpFdm9CaW5kMixCaW9sb2d5LFByb3RlaW4gZGVzaWduLCJTdG9ja2hvbG0gVW5pdmVyc2l0eSxTY2llbmNlIGZvciBMaWZlIExhYm9yYXRvcnkiLCJRaXV6aGVuIExpLCAgRWZzdGF0aGlvcyBOaWtvbGFvcyBWbGFjaG9zLCAgUGF0cmljayBCcnlhbnQiLDIwMjQtMTAtMTIsRGVzaWduIG9mIGxpbmVhciBhbmQgY3ljbGljIHBlcHRpZGUgYmluZGVycyBvZiBkaWZmZXJlbnQgbGVuZ3RocyBmcm9tIHByb3RlaW4gc2VxdWVuY2UgaW5mb3JtYXRpb24saHR0cHM6Ly93d3cuYmlvcnhpdi5vcmcvY29udGVudC8xMC4xMTAxLzIwMjQuMDYuMjAuNTk5NzM5djIuYWJzdHJhY3QsLCwsLCwsLCwsLCwsLFVua25vd24sIlN0cnVjdHVyZSBwcmVkaWN0aW9uIHRlY2hub2xvZ3kgaGFzIHJldm9sdXRpb25pc2VkIHRoZSBmaWVsZCBvZiBwcm90ZWluIGRlc2lnbiwgYnV0IGtleSBxdWVzdGlvbnMgc3VjaCBhcyBob3cgdG8gZGVzaWduIG5ldyBmdW5jdGlvbnMgcmVtYWluLiBNYW55IHByb3RlaW5zIGV4ZXJ0IHRoZWlyIGZ1bmN0aW9ucyB0aHJvdWdoIGludGVyYWN0aW9ucyB3aXRoIG90aGVyIHByb3RlaW5zLCBhbmQgYSBzaWduaWZpY2FudCBjaGFsbGVuZ2UgaXMgZGVzaWduaW5nIHRoZXNlIGludGVyYWN0aW9ucyBlZmZlY3RpdmVseS4gV2hpbGUgbW9zdCBlZmZvcnRzIGhhdmUgZm9jdXNlZCBvbiBsYXJnZXIsIG1vcmUgc3RhYmxlIHByb3RlaW5zLCBzaG9ydGVyIHBlcHRpZGVzIG9mZmVyIGFkdmFudGFnZXMgc3VjaCBhcyBsb3dlciBtYW51ZmFjdHVyaW5nIGNvc3RzLCByZWR1Y2VkIHN0ZXJpYyBoaW5kcmFuY2UsIGFuZCB0aGUgYWJpbGl0eSB0byB0cmF2ZXJzZSBjZWxsIG1lbWJyYW5lcyB3aGVuIGN5Y2xpemVkLiBIb3dldmVyLCBsZXNzIHN0cnVjdHVyYWwgZGF0YSBpcyBhdmFpbGFibGUgZm9yIHBlcHRpZGVzIGFuZCB0aGVpciBmbGV4aWJpbGl0eSBtYWtlcyB0aGVtIGhhcmRlciB0byBkZXNpZ24uIEhlcmUsIHdlIHByZXNlbnQgYSBtZXRob2QgdG8gZGVzaWduIGJvdGggbm92ZWwgbGluZWFyIGFuZCBjeWNsaWMgcGVwdGlkZSBiaW5kZXJzIG9mIHZhcnlpbmcgbGVuZ3RocyBiYXNlZCBzb2xlbHkgb24gYSBwcm90ZWluIHRhcmdldCBzZXF1ZW5jZS4gT3VyIGFwcHJvYWNoIGRvZXMgbm90IHNwZWNpZnkgYSBiaW5kaW5nIHNpdGUgb3IgdGhlIGxlbmd0aCBvZiB0aGUgYmluZGVyLCBtYWtpbmcgdGhlIHByb2NlZHVyZSBjb21wbGV0ZWx5IGJsaW5kLiBXZSBkZW1vbnN0cmF0ZSB0aGF0IGxpbmVhciBhbmQgY3ljbGljIHBlcHRpZGUgYmluZGVycyBvZiBkaWZmZXJlbnQgbGVuZ3RocyBjYW4gYmUgZGVzaWduZWQgd2l0aCBuTSBhZmZpbml0eSBpbiBhIHNpbmdsZSBzaG90LCBhbmQgYWR2ZXJzYXJpYWwgZGVzaWducyBjYW4gYmUgYXZvaWRlZCB0aHJvdWdoIG9ydGhvZ29uYWwgaW4gc2lsaWNvIGV2YWx1YXRpb24sIHRyaXBsaW5nIHRoZSBzdWNjZXNzIHJhdGUuIE91ciBwcm90b2NvbCwgRXZvQmluZDIgaXMgZnJlZWx5IGF2YWlsYWJsZSBodHRwczovL2dpdGh1Yi5jb20vcGF0cmlja2JyeWFudDEvRXZvQmluZC4iLCwsLCJTd2VkZW4sU3dlZGVuIixBbHBoYUZvbGQgMiwsLCwsMjAyNS0xMS0yOCAxMTo1Mzo0NCswMDowMCwsLCwsLCJBY2FkZW1pYSxSZXNlYXJjaCBjb2xsZWN0aXZlIiwsLCwsLCwsLCwsLCwsLCwsLApBTElDRSxCaW9sb2d5LFByb3RlaW4gZGVzaWduLCJOYW5odSBCcmFpbi1Db21wdXRlciBJbnRlcmZhY2UgSW5zdGl0dXRlLExpbmdhbmcgTGFib3JhdG9yeSxNZWRpY2FsIFNjaG9vbCBvZiBOYW50b25nIFVuaXZlcnNpdHksWmhlamlhbmcgVW5pdmVyc2l0eSBTY2hvb2wgb2YgTWVkaWNpbmUiLCJIYW55dSBaaGVuZywgQmluamllIEd1bywgQWlzaGVuZyBNbywgSG9uZ3lhbiBXZWksIFlpbGUgV3UsIFh1cm9uZyBMaW4sIEhhb2hhbiBKaWFuZywgSGVuZ2d1YW5nIExpLCBZdW5zaHVvIFpoYW5nLCBaaHVveXVhbiBTb25nLCBYdWViaW4gTmksIFlhbiBIdWFuZywgWGlhb3NvbmcgR3UsIEJpbiBZdSwgTmluZ3RhbyBDaGVuZywgWHVodWEgV2FuZyIsMjAyNC0xMC0xMSxNYXBwaW5nIEFBViBjYXBzaWQgc2VxdWVuY2VzIHRvIGZ1bmN0aW9ucyB0aHJvdWdoIGZ1bmN0aW9uLWd1aWRlZCBpbiBzaWxpY28gZXZvbHV0aW9uLGh0dHBzOi8vd3d3LmJpb3J4aXYub3JnL2NvbnRlbnQvMTAuMTEwMS8yMDI0LjEwLjExLjYxNzc2NHYxLDAuMCwsLCwsLCwsMi44OWU2IHNlcXVlbmNlcyDDlyA3IHJlc2lkdWVzL3NlcXVlbmNlID0gMi4wMjNlNyBkYXRhcG9pbnRzLCwsLCxDb25maWRlbnQsIkFydGlmaWNpYWwgaW50ZWxsaWdlbmNlIChBSSkgaGFzIGJlZW4gc3VnZ2VzdGVkIHRvIGZhY2lsaXRhdGUgdGltZS0gYW5kIGNvc3QtZWZmZWN0aXZlIGZ1bmN0aW9uYWwgZW5naW5lZXJpbmcgb2YgYWRlbm8tYXNzb2NpYXRlZCB2aXJ1cyAoQUFWKSBjYXBzaWQgc2VxdWVuY2VzLiBOZXZlcnRoZWxlc3MsIGFuIEFJLWVtcG93ZXJlZCBhcHByb2FjaCB0byBpZGVudGlmeSBBQVYgY2Fwc2lkIHNlcXVlbmNlLXRvLW11bHRpZnVuY3Rpb24gcmVsYXRpb25zaGlwcyByZW1haW5zIGVsdXNpdmUuIFRvIG92ZXJjb21lIHRoaXMgY2hhbGxlbmdlLCB3ZSBwcm9wb3NlIGEgbWFjaGluZS1pbnRlbGxpZ2VudCBkZXNpZ24gbWV0aG9kIHRvIG1hcCBhbiBBQVYgY2Fwc2lkIHNlcXVlbmNlIHRvIG11bHRpcGxlIGZ1bmN0aW9ucywgdGhlcmVieSBlbmFibGluZyBkaXJlY3QgaW4gc2lsaWNvIGVuZ2luZWVyaW5nIG9mIEFBViBjYXBzaWRzLiBUbyBmdXNlIG11bHRpcGxlIGZ1bmN0aW9ucyBpbnRvIGEgc2luZ2xlIGNhcHNpZCBzZXF1ZW5jZSwgYSBoZXVyaXN0aWMgYWxnb3JpdGhtIGNvdXBsZWQgd2l0aCBjb250cmFzdGl2ZSBsZWFybmluZyBhbmQgcmVpbmZvcmNlbWVudCBsZWFybmluZywgbmFtZWQgZnVuY3Rpb24tZ3VpZGVkIGV2b2x1dGlvbiAoRkUpLCB3YXMgaW50cm9kdWNlZCB0byBzdGVlciBmdXJ0aGVyIGV2b2x1dGlvbiBvZiB0aGUgaGlnaC1wZXJmb3JtaW5nIGNhcHNpZCBzZXF1ZW5jZXMgZ2VuZXJhdGVkIGJ5IGEgbmFpdmUgbGFuZ3VhZ2UgbW9kZWwgdG93YXJkIGZ1bmN0aW9ucy4gV2UgdGhlbiBpbGx1c3RyYXRlZCB0aGUgZXZvbHV0aW9uYXJ5IG1lY2hhbmlzbSBvZiB0aGUgRkUgYXBwcm9hY2ggZm9yIGZ1bmN0aW9uLWd1aWRlZCBnZW5lcmF0aW9uIG9mIGNhcHNpZCBzZXF1ZW5jZXMuIEZ1cnRoZXIgb3B0aW1pemF0aW9uIHN0ZWVycyB0aGUgZXZvbHV0aW9uIHRvd2FyZCBkZXNpcmVkIGZ1bmN0aW9ucyB3aXRoaW4gYSBmdW5jdGlvbi1ndWlkZWQgbGFuZHNjYXBlLiBEZXNwaXRlIHRoZSBjb25zdHJhaW50IG9mIGRhdGFzZXRzIG9mIG9ubHkgMTI5IGVudHJpZXMsIHdlIHN1Y2Nlc3NmdWxseSBjb25zdHJ1Y3RlZCBhIG1vZGVsIHRvIG1hcCBBQVYgY2Fwc2lkIHNlcXVlbmNlcyB0byBtdWx0aXBsZSBmdW5jdGlvbnMgb2YgaW1wcm92ZWQgdmlhYmlsaXR5IGNvdXBsZWQgd2l0aCBjZW50cmFsIG5lcnZvdXMgc3lzdGVtIChDTlMpIHRyb3Bpc20uIEluIHZpdm8gZXhwZXJpbWVudHMgY29uZmlybWVkIHRoYXQgdHdvIG9mIHRoZSB0b3AgZWlnaHQgZW5naW5lZXJlZCB2YXJpYW50cyBleGhpYml0ZWQgZW5oYW5jZWQgdmlhYmlsaXR5IGFuZCByZW1hcmthYmxlIENOUyB0cm9waXNtLiBUaGlzIGludGVycHJldGFibGUgbWFjaGluZS1pbnRlbGxpZ2VudCBkZXNpZ24gbWV0aG9kIHJlcHJlc2VudHMgYSBwaW9uZWVyaW5nIGVmZm9ydCBlbmFibGluZyBkaXJlY3QgaW4gc2lsaWNvIGVuZ2luZWVyaW5nIG9mIEFBViBjYXBzaWRzIGZvciBlZmZlY3RpdmUgZ2VuZSBkZWxpdmVyeSIsMjUuMCwsLCJDaGluYSxDaGluYSxDaGluYSxDaGluYSIsLCwsLCwyMDI1LTExLTI4IDExOjUzOjQ0KzAwOjAwLCwsLCwsQWNhZGVtaWEsLCwsLCwsLCwsLCwsLCwsLCwKRGVlcCBMZWFybmluZyBFbmFibGVkIERpc2NvdmVyeSBvZiBLaW5hc2UgRHJ1ZyBUYXJnZXRzIGluIFBoYXJvcyxCaW9sb2d5LFByb3RlaW4tbGlnYW5kIGJpbmRpbmcgYWZmaW5pdHkgcHJlZGljdGlvbiwiV2VzdCBWaXJnaW5pYSBVbml2ZXJzaXR5LFVuaXZlcnNpdHkgb2YgTmV3IE1leGljbyIsIsOBZMOhbSBNLiBIYWzDoXN6LCBTcmluam95IERhcywgU3RlcGhlbiBMLiBNYXRoaWFzLCBKZXJlbXkgUy4gRWR3YXJkcyIsMjAyNC0xMC0xMSxERUVQIExFQVJOSU5HIEVOQUJMRUQgRElTQ09WRVJZIE9GIEtJTkFTRSBEUlVHIFRBUkdFVFMgSU4gUEhBUk9TLGh0dHBzOi8vZG9pLm9yZy8xMC4xMTAxLzIwMjQuMTAuMDguNjEyNzU0LDAuMCwsLCwsLCwxNjgyNzI1LCJOdW1iZXIgb2YgZGF0YSBwb2ludHMg4omIIDUwLDAwMCB1bmlxdWUga2luYXNlLWxpZ2FuZCBhZmZpbml0eSBwYWlycwoKRGV0YWlsczoKLSBPcmlnaW5hbCBkYXRhOiA4MCw4Nzgga2luYXNlLWxpZ2FuZCBhZmZpbml0eSB2YWx1ZXMKLSBQcmVwcm9jZXNzZWQgdG86IDQ1NSBraW5hc2VzIMOXIDUsMjc1IGxpZ2FuZHMgbWF0cml4IHdpdGggIiIgb25lIGluIH4xODAgZW50cmllcyBiZWluZyBub24temVyby4iIgoKUHJlZGljdGlvbiB0YXJnZXRzIGFyZSBub24gemVybyBlbnRyaWVzIHBsdXMgc2FtcGxlZCBuZWdhdGl2ZSBlbnRyaWVzICh1bmNsZWFyIGhvdyBtYW55LCBlc3RpbWF0aW5nIGFyb3VuZCAzLTUgdGltZXMgdGhlIHBvc2l0aXZlKQpQb3NpdGl2ZTogNDU1KjUyNzUqKDEvMTgwKT0xMzMzNAotIEZpbmFsIHRyYWluaW5nIGRhdGE6IH41MCwwMDAgZW50cmllcyIsLCwsLFNwZWN1bGF0aXZlLCJXZSB1c2UgbWFjaGluZSBsZWFybmluZyB3aXRoIGEgc3RhbmRhcmRpemVkIG1vbGVjdWxhciBzdHJ1Y3R1cmUgYW5kIGdlbmUgb250b2xvZ3kgZGF0YSB0byBwcmVkaWN0IGxpZ2FuZAppbnRlcmFjdGlvbnMgZm9yIGEgc2V0IG9mIGh1bWFuIGtpbmFzZXMuIFdlIHJlYWxpemUgdGhpcyBieSBsZXZlcmFnaW5nIGluZm9ybWF0aW9uIGZyb20gdGhlIFRDUkQgLyBQaGFyb3MKZGF0YWJhc2UsIGRldmVsb3BlZCBhbmQgbWFpbnRhaW5lZCB3aXRoaW4gdGhlIElsbHVtaW5hdGluZyB0aGUgRHJ1Z2dhYmxlIEdlbm9tZSAoSURHKSBwcm9qZWN0LgpQaGFyb3MgY29sbGVjdHMgcmVsZXZhbnQgYmlvY2hlbWljYWwgYW5kIGNsaW5pY2FsbHkgcmVsZXZhbnQgaW5mb3JtYXRpb24gb2YgYSBsYXJnZSBzZXQgb2YgYmlvbG9naWNhbGx5CmltcG9ydGFudCAoaHVtYW4pIHByb3RlaW5zIGZyb20gcHVibGljbHkgYXZhaWxhYmxlIHNvdXJjZXMsIGluY2x1ZGluZyBzY2llbnRpZmljIHB1YmxpY2F0aW9ucyBhcyB3ZWxsIGFzCnNwZWNpYWxpemVkIGRhdGFiYXNlcy4gVGhlIDYzNSBraW5hc2VzIGxpc3RlZCBpbiBQaGFyb3MgYXJlIGNsYXNzaWZpZWQgaW50byBsZXZlbHMgcmVmbGVjdGluZyB0aGUgcmVsYXRpdmUKYW1vdW50IGFuZCB0eXBlIG9mIGFjY3VtdWxhdGVkIGluZm9ybWF0aW9uLiBJbXBvcnRhbnRseSwgbW9sZWN1bGFyIHN0cnVjdHVyZSBhbmQgR2VuZSBPbnRvbG9neQphbm5vdGF0aW9ucyBhcmUgYXZhaWxhYmxlIGZvciB0aGUgZW50aXJlIHNldCwgYnV0IG9ubHkgNDU1IG9mIHRoZSBraW5hc2VzIGhhdmUgcmVjb3JkZWQgbGlnYW5kIGFmZmluaXR5IGRhdGEuCldlIGRldmVsb3BlZCBhIGRlZXAgbmV1cmFsIG5ldHdvcmstYmFzZWQgZnJhbWV3b3JrIHRvIHByZWRpY3QgdGhlIGxpZ2FuZCBhZmZpbml0eSBwcm9maWxlIGZvciBraW5hc2VzCnVzaW5nIGdlbmVyYWxseSBhdmFpbGFibGUgaW5mb3JtYXRpb24gKG1vbGVjdWxhciBzdHJ1Y3R1cmUgYW5kIEdlbmUgT250b2xvZ3kgYW5ub3RhdGlvbnMpIGFzIGlucHV0LiBUaGUKaW5wdXQgZGF0YSBpcyBvcmdhbml6ZWQgaW50byBhIDIsNzcwIOKAkyBkaW1lbnNpb25hbCB2ZWN0b3Igd2l0aCBiaW5hcnkgZW50cmllcy4gVGhlIG91dHB1dCBkYXRhIGFyZSBwcmVkaWN0ZWQKYWZmaW5pdHkgdmFsdWVzIGZvciBpbnRlcmFjdGlvbnMgYmV0d2VlbiB0aGUgcmVzcGVjdGl2ZSBraW5hc2UgYW5kIHBvc3NpYmxlIGxpZ2FuZHMuClRvIGFkZHJlc3MgdGhlIHZlcnkgbGFyZ2UgbnVtYmVyIG9mIHBvc3NpYmxlIGxpZ2FuZHMgKDU4LDgwMCkgYW5kIHRoZSBzcGFyc2l0eSBvZiBhdmFpbGFibGUgYmluZGluZyBkYXRhLAp3ZSBvcmdhbml6ZWQgdGhlIGxpZ2FuZHMgaW50byA1LDI3NSBjbHVzdGVycyBiYXNlZCBvbiBzdHJ1Y3R1cmFsIHNpbWlsYXJpdHkgbWVhc3VyZXMuIE91ciBtb2RlbCBmcmFtZXdvcmsKaXMgdHJhaW5lZCB0byBwcmVkaWN0IGxpa2VseSBpbnRlcmFjdGlvbnMgYmV0d2VlbiBraW5hc2VzIGFuZCB0aGVzZSBsaWdhbmQgY2x1c3RlcnMuCldlIGFpbSB0byBpZGVudGlmeSBzZXRzIG9mIGxpa2VseSBsaWdhbmQgcGFydG5lcnMgYXNzb2NpYXRlZCB3aXRoIGhpZ2ggcHJlZGljdGVkIHJlbGF0aXZlIGFmZmluaXRpZXMgZm9yIGEgZ2l2ZW4Ka2luYXNlLiBXZSBtZWFzdXJlIHBlcmZvcm1hbmNlIGJ5IGV2YWx1YXRpbmcgdGhlIGVmZmljaWVuY3kgaW4gaWRlbnRpZnlpbmcga25vd24gbGlnYW5kIHBhcnRuZXJzIGZvcgpkb2N1bWVudGVkIGtpbmFzZXMgdGhhdCB3ZXJlIG5vdCBpbmNsdWRlZCBpbiB0aGUgdHJhaW5pbmcgZGF0YS4gT3VyIHJlc3VsdHMgaW5kaWNhdGUgdGhhdCBvdXIgbW9kZWwKZnJhbWV3b3JrIGNhbiBpZGVudGlmeSBzZXRzIG9mIGxpZ2FuZHMgdGhhdCB3aWxsIGNvbnRhaW4gYSBzaWduaWZpY2FudCBmcmFjdGlvbiBvZiB0aGUgY29ycmVjdCAoa25vd24pIGxpZ2FuZApwYXJ0bmVycy4iLCwsLCJVbml0ZWQgU3RhdGVzIG9mIEFtZXJpY2EsVW5pdGVkIFN0YXRlcyBvZiBBbWVyaWNhIiwsLCwsLDIwMjUtMTEtMjggMTE6NTM6NDQrMDA6MDAsLCwsLCwiQWNhZGVtaWEsQWNhZGVtaWEiLCwsLCwsLCwsLCwsLCwsLCwsClQyVi1UdXJiby12MixWaWRlbywiVmlkZW8gZ2VuZXJhdGlvbixUZXh0LXRvLXZpZGVvIiwiVW5pdmVyc2l0eSBvZiBDYWxpZm9ybmlhIFNhbnRhIEJhcmJhcmEgKFVDU0IpLFVuaXZlcnNpdHkgb2YgQ2FsaWZvcm5pYSBMb3MgQW5nZWxlcyAoVUNMQSksQW1hem9uLFVuaXZlcnNpdHkgb2YgV2F0ZXJsb28iLCJKaWFjaGVuIExpLCBRaWFuIExvbmcsIEppYW4gWmhlbmcsIFhpYW9mZW5nIEdhbywgUm9iaW5zb24gUGlyYW11dGh1LCBXZW5odSBDaGVuLCBXaWxsaWFtIFlhbmcgV2FuZyIsMjAyNC0xMC0xMSwiVDJWLVR1cmJv</x:v>
      </x:c>
    </x:row>
    <x:row r="78" ht="18" customHeight="1">
      <x:c r="A78" s="17" t="n">
        <x:v>73</x:v>
      </x:c>
      <x:c r="B78" s="17" t="n">
        <x:v>310</x:v>
      </x:c>
      <x:c r="C78" s="160" t="str">
        <x:v>LXYyOiBFbmhhbmNpbmcgVmlkZW8gR2VuZXJhdGlvbiBNb2RlbCBQb3N0LVRyYWluaW5nIHRocm91Z2ggRGF0YSwgUmV3YXJkLCBhbmQgQ29uZGl0aW9uYWwgR3VpZGFuY2UgRGVzaWduIixodHRwczovL2FyeGl2Lm9yZy9hYnMvMjQxMC4wNTY3NywsLCwsIiIiV2UgZGlzdGlsbCBvdXIgVDJWLVR1cmJvLXYyIGZyb20gVmlkZW9DcmFmdGVyMiAoQ2hlbiBldCBhbC4sIDIwMjRhKS4iIiIsLCwsOEsgZ3JhZGllbnQgc3RlcHMgd2l0aG91dCBncmFkaWVudCBhY2N1bXVsYXRpb24uLCwsTlZJRElBIEExMDAsLFVua25vd24sIkluIHRoaXMgcGFwZXIsIHdlIGZvY3VzIG9uIGVuaGFuY2luZyBhIGRpZmZ1c2lvbi1iYXNlZCB0ZXh0LXRvLXZpZGVvIChUMlYpIG1vZGVsIGR1cmluZyB0aGUgcG9zdC10cmFpbmluZyBwaGFzZSBieSBkaXN0aWxsaW5nIGEgaGlnaGx5IGNhcGFibGUgY29uc2lzdGVuY3kgbW9kZWwgZnJvbSBhIHByZXRyYWluZWQgVDJWIG1vZGVsLiBPdXIgcHJvcG9zZWQgbWV0aG9kLCBUMlYtVHVyYm8tdjIsIGludHJvZHVjZXMgYSBzaWduaWZpY2FudCBhZHZhbmNlbWVudCBieSBpbnRlZ3JhdGluZyB2YXJpb3VzIHN1cGVydmlzaW9uIHNpZ25hbHMsIGluY2x1ZGluZyBoaWdoLXF1YWxpdHkgdHJhaW5pbmcgZGF0YSwgcmV3YXJkIG1vZGVsIGZlZWRiYWNrLCBhbmQgY29uZGl0aW9uYWwgZ3VpZGFuY2UsIGludG8gdGhlIGNvbnNpc3RlbmN5IGRpc3RpbGxhdGlvbiBwcm9jZXNzLiBUaHJvdWdoIGNvbXByZWhlbnNpdmUgYWJsYXRpb24gc3R1ZGllcywgd2UgaGlnaGxpZ2h0IHRoZSBjcnVjaWFsIGltcG9ydGFuY2Ugb2YgdGFpbG9yaW5nIGRhdGFzZXRzIHRvIHNwZWNpZmljIGxlYXJuaW5nIG9iamVjdGl2ZXMgYW5kIHRoZSBlZmZlY3RpdmVuZXNzIG9mIGxlYXJuaW5nIGZyb20gZGl2ZXJzZSByZXdhcmQgbW9kZWxzIGZvciBlbmhhbmNpbmcgYm90aCB0aGUgdmlzdWFsIHF1YWxpdHkgYW5kIHRleHQtdmlkZW8gYWxpZ25tZW50LiBBZGRpdGlvbmFsbHksIHdlIGhpZ2hsaWdodCB0aGUgdmFzdCBkZXNpZ24gc3BhY2Ugb2YgY29uZGl0aW9uYWwgZ3VpZGFuY2Ugc3RyYXRlZ2llcywgd2hpY2ggY2VudGVycyBvbiBkZXNpZ25pbmcgYW4gZWZmZWN0aXZlIGVuZXJneSBmdW5jdGlvbiB0byBhdWdtZW50IHRoZSB0ZWFjaGVyIE9ERSBzb2x2ZXIuIFdlIGRlbW9uc3RyYXRlIHRoZSBwb3RlbnRpYWwgb2YgdGhpcyBhcHByb2FjaCBieSBleHRyYWN0aW5nIG1vdGlvbiBndWlkYW5jZSBmcm9tIHRoZSB0cmFpbmluZyBkYXRhc2V0cyBhbmQgaW5jb3Jwb3JhdGluZyBpdCBpbnRvIHRoZSBPREUgc29sdmVyLCBzaG93Y2FzaW5nIGl0cyBlZmZlY3RpdmVuZXNzIGluIGltcHJvdmluZyB0aGUgbW90aW9uIHF1YWxpdHkgb2YgdGhlIGdlbmVyYXRlZCB2aWRlb3Mgd2l0aCB0aGUgaW1wcm92ZWQgbW90aW9uLXJlbGF0ZWQgbWV0cmljcyBmcm9tIFZCZW5jaCBhbmQgVDJWLUNvbXBCZW5jaC4gRW1waXJpY2FsbHksIG91ciBUMlYtVHVyYm8tdjIgZXN0YWJsaXNoZXMgYSBuZXcgc3RhdGUtb2YtdGhlLWFydCByZXN1bHQgb24gVkJlbmNoLCB3aXRoIGEgVG90YWwgc2NvcmUgb2YgODUuMTMsIHN1cnBhc3NpbmcgcHJvcHJpZXRhcnkgc3lzdGVtcyBzdWNoIGFzIEdlbi0zIGFuZCBLbGluZy4iLCwsT3BlbiB3ZWlnaHRzICh1bnJlc3RyaWN0ZWQpLCJVbml0ZWQgU3RhdGVzIG9mIEFtZXJpY2EsVW5pdGVkIFN0YXRlcyBvZiBBbWVyaWNhLFVuaXRlZCBTdGF0ZXMgb2YgQW1lcmljYSxDYW5hZGEiLFZpZGVvQ3JhZnRlcjIsLCw4LjAsLDIwMjUtMTEtMjggMTE6NTM6NDQrMDA6MDAsLCwsLCwiQWNhZGVtaWEsQWNhZGVtaWEsSW5kdXN0cnksQWNhZGVtaWEiLCwsLCxPcGVuIChub24tY29tbWVyY2lhbCksImFwYWNoZS0yLjAgZm9yIHdlaWdodHMKaHR0cHM6Ly9odWdnaW5nZmFjZS5jby9qaWFjaGVubGktdWNzYi9UMlYtVHVyYm8tdjIKCm5vIGNsZWFyIGxpY2Vuc2UgZm9yIHRyYWluaW5nIGNvZGUKaHR0cHM6Ly9naXRodWIuY29tL0ppNGNoZW5MaS90MnYtdHVyYm8iLCwsLCwsNjMwMC44NTUxNTQ0NjYzNTcsLCwsLCxZZXMKQmFpY2h1YW4tT21uaSwiTGFuZ3VhZ2UsVmlzaW9uLE11bHRpbW9kYWwsQXVkaW8sU3BlZWNoLFZpZGVvIiwiVmlzdWFsIHF1ZXN0aW9uIGFuc3dlcmluZyxMYW5ndWFnZSBtb2RlbGluZy9nZW5lcmF0aW9uLFZpZGVvIGRlc2NyaXB0aW9uLFNwZWVjaCBzeW50aGVzaXMsSW1hZ2UgY2FwdGlvbmluZyIsIkJhaWNodWFuLFdlc3RsYWtlIFVuaXZlcnNpdHksWmhlamlhbmcgVW5pdmVyc2l0eSAoWkpVKSIsIllhZG9uZyBMaSwgSGFvemUgU3VuLCBNaW5nYW4gTGluLCBUaWFucGVuZyBMaSwgR3Vvc2hlbmcgRG9uZywgVGFvIFpoYW5nLCBCb3dlbiBEaW5nLCBXZWkgU29uZywgWmhlbmdsaW4gQ2hlbmcsIFl1cWkgSHVvLCBTb25nIENoZW4sIFh1IExpLCBEYSBQYW4sIFNodXNlbiBaaGFuZywgWGluIFd1LCBaaGVuZyBMaWFuZywgSnVuIExpdSwgVGFvIFpoYW5nLCBLZWVyIEx1LCBZYXFpIFpoYW8sIFlhbmp1biBTaGVuLCBGYW4gWWFuZywgS2FpY2hlbmcgWXUsIFRhbyBMaW4sIEppYW5odWEgWHUsIFplbmFuIFpob3UiLDIwMjQtMTAtMTEsIkJhaWNodWFuLU9tbmkgVGVjaG5pY2FsIFJlcG9ydAoiLGh0dHBzOi8vYXJ4aXYub3JnL2Ficy8yNDEwLjA4NTY1djEsMzUuMCwsLDcwMDAwMDAwMDAuMCwsLCwsLCwsLCxDb25maWRlbnQsIkluIHRoaXMgcGFwZXIsIHdlIGludHJvZHVjZSBCYWljaHVhbi1PbW5pICwgdGhlIGZpcnN0IG9wZW4tc291cmNlIDdCIE11bHRpbW9kYWwgTGFyZ2UgTGFuZ3VhZ2UgTW9kZWwgKE1MTE0pIGFkZXB0IGF0IGNvbmN1cnJlbnRseSBwcm9jZXNzaW5nIGFuZCBhbmFseXppbmcgbW9kYWxpdGllcyBvZiBpbWFnZSwgdmlkZW8sIGF1ZGlvLCBhbmQgdGV4dCwgd2hpbGUgZGVsaXZlcmluZyBhbiBhZHZhbmNlZCBtdWx0aW1vZGFsIGludGVyYWN0aXZlIGV4cGVyaWVuY2UgYW5kIHN0cm9uZyBwZXJmb3JtYW5jZS4gV2UgcHJvcG9zZSBhbiBlZmZlY3RpdmUgbXVsdGltb2RhbCB0cmFpbmluZyBzY2hlbWEgc3RhcnRpbmcgd2l0aCA3QiBtb2RlbCBhbmQgcHJvY2VlZGluZyB0aHJvdWdoIHR3byBzdGFnZXMgb2YgbXVsdGltb2RhbCBhbGlnbm1lbnQgYW5kIG11bHRpdGFzayBmaW5lLXR1bmluZyBhY3Jvc3MgYXVkaW8sIGltYWdlLCB2aWRlbywgYW5kIHRleHQgbW9kYWwuIiwsLFVucmVsZWFzZWQsIkNoaW5hLENoaW5hLENoaW5hIiwsLCwsLDIwMjYtMDUtMjUgMTI6MzM6MDArMDA6MDAsLCwsLCwiSW5kdXN0cnksQWNhZGVtaWEsQWNhZGVtaWEiLCwsLCxVbnJlbGVhc2VkLCJjb2RlIGFuZCB3ZWlnaHRzIGFyZSBzdXBwb3NlZCB0byBiZSBoZXJlLCBidXQgbm90IHlldDoKCmh0dHBzOi8vZ2l0aHViLmNvbS93ZXN0bGFrZS1iYWljaHVhbi1tbGxtL2JjLW9tbmk/dGFiPXJlYWRtZS1vdi1maWxlIiwsLCwsLCwsLCwsLE5vClByb3RlaW5DaGF0LEJpb2xvZ3ksUHJvdGVpbiBmdW5jdGlvbiBwcmVkaWN0aW9uLCJVbml2ZXJzaXR5IG9mIENhbGlmb3JuaWEgU2FuIERpZWdvLEJpb01hcCBSZXNlYXJjaCxUaGUgU2NyaXBwcyBSZXNlYXJjaCBJbnN0aXR1dGUsTW9oYW1lZCBiaW4gWmF5ZWQgVW5pdmVyc2l0eSBvZiBBcnRpZmljaWFsIEludGVsbGlnZW5jZSAoTUJaVUFJKSIsIk1pbmdqaWEgSHVvLCBIYW4gR3VvLCBYaW5neWkgQ2hlbmcsIERpZ3ZpamF5IFNpbmdoLCBIYW1pZHJlemEgUmFobWFuaSwgU2hlbiBMaSwgUGhpbGlwcCBHZXJsb2YsIFRyZXkgSWRla2VyLCBEYW5pZWxsZSBBLiBHcm90amFobiwgRWxpemFiZXRoIFZpbGxhLCBMZSBTb25nLCBQZW5ndGFvIFhpZSIsMjAyNC0xMC0xMCxNdWx0aS1Nb2RhbCBMYXJnZSBMYW5ndWFnZSBNb2RlbCBFbmFibGVzIFByb3RlaW4gRnVuY3Rpb24gUHJlZGljdGlvbixodHRwczovL3d3dy5yZXNlYXJjaHNxdWFyZS5jb20vYXJ0aWNsZS9ycy00OTQxODg2L3YxLDguMCwsLDE0MDAwMDAwMDAwLjAsIiIiV2UgdXRpbGl6ZWQgeFRyaW1vUEdMTSAoMjcpLCBhIHN0YXRlLW9mLXRoZS1hcnQKcHJvdGVpbiBsYW5ndWFnZSBtb2RlbCwgYXMgdGhlIHByb3RlaW4gZW5jb2RlciwgYW5kIFZpY3VuYS0KMTNCICgyNSksIGZpbmUtdHVuZWQgZnJvbSBMbGFtYS0yICgyMSksIGFzIHRoZSBMTE0gb2YKUHJvdGVpbkNoYXQuIiIiLCwxLiBIYXJkd2FyZSBzZXR1cDogOHggTlZJRElBIEExMDAgR1BVcyAoMy4xMsOXMTDCueKBtCBGTE9QL3MgcGVyIEdQVSBpbiBmcDE2X3RlbnNvciBtb2RlKSwsIkFzc3VtaW5nIGF2ZXJhZ2UgcHJvdGVpbiBsZW5ndGggb2YgMzAwIHRva2VucyAoNjAwIGlzIHRoZSBtYXhpbXVtIGxlbmd0aCksIDIwIHRva2VucyBmb3IgdGhlIHByb21wdCBhbmQgNTAgdG9rZW5zIGZvciB0aGUgYW5zd2VyLiAKCjE1MDAwMDAgZXhhbXBsZXMgKiAoMzAwIHRva2VucyBwZXIgcHJvdGVpbiArIDcwIHByb21wdCB0b2tlbnMpICogMC45IHRyYWluaW5nIHNwbGl0ID00OTk1MDAwMDAiLCwsLCxMaWtlbHksIlByZWRpY3RpbmcgdGhlIGZ1bmN0aW9ucyBvZiBwcm90ZWlucyBjYW4gZ3JlYXRseSBhY2NlbGVyYXRlIGJpb2xvZ2ljYWwgZGlzY292ZXJ5IGFuZCBhcHBsaWNhdGlvbnMsIHdoZXJlIGRlZXAgbGVhcm5pbmcgbWV0aG9kcyBoYXZlIHJlY2VudGx5IHNob3duIGdyZWF0IHBvdGVudGlhbC4gSG93ZXZlciwgdGhlc2UgbWV0aG9kcyBwcmVkb21pbmFudGx5IHByZWRpY3QgcHJvdGVpbiBmdW5jdGlvbnMgYXMgZGlzY3JldGUgY2F0ZWdvcmllcywgd2hpY2ggZmFpbHMgdG8gY2FwdHVyZSB0aGUgbnVhbmNlZCBhbmQgY29tcGxleCBuYXR1cmUgb2YgcHJvdGVpbiBmdW5jdGlvbnMuIEZ1cnRoZXJtb3JlLCBleGlzdGluZyBtZXRob2RzIHJlcXVpcmUgdGhlIGRldmVsb3BtZW50IG9mIHNlcGFyYXRlIG1vZGVscyBmb3IgZWFjaCBwcmVkaWN0aW9uIHRhc2ssIGEgcHJvY2VzcyB0aGF0IGNhbiBiZSBib3RoIHJlc291cmNlLWhlYXZ5IGFuZCB0aW1lLWNvbnN1bWluZy4gSGVyZSwgd2UgcHJlc2VudCBQcm90ZWluQ2hhdCwgYSB2ZXJzYXRpbGUsIG11bHRpLW1vZGFsIGxhcmdlIGxhbmd1YWdlIG1vZGVsIHRoYXQgdGFrZXMgYSBwcm90ZWluJ3MgYW1pbm8gYWNpZCBzZXF1ZW5jZSBhcyBpbnB1dCBhbmQgZ2VuZXJhdGVzIGNvbXByZWhlbnNpdmUgbmFycmF0aXZlcyBkZXNjcmliaW5nIGl0cyBmdW5jdGlvbi4gUHJvdGVpbkNoYXQgaXMgdHJhaW5lZCB1c2luZyBvdmVyIDEsNTAwLDAwMCAocHJvdGVpbiwgcHJvbXB0LCBhbnN3ZXIpIHRyaXBsZXRzIGN1cmF0ZWQgZnJvbSB0aGUgU3dpc3MtUHJvdCBkYXRhc2V0LCBjb3ZlcmluZyBkaXZlcnNlIGZ1bmN0aW9ucy4gVGhpcyBub3ZlbCBtb2RlbCBjYW4gdW5pdmVyc2FsbHkgcHJlZGljdCBhIHdpZGUgcmFuZ2Ugb2YgcHJvdGVpbiBmdW5jdGlvbnMsIGFsbCB3aXRoaW4gYSBzaW5nbGUsIHVuaWZpZWQgZnJhbWV3b3JrLiBGdXJ0aGVybW9yZSwgUHJvdGVpbkNoYXQgc3VwcG9ydHMgaW50ZXJhY3RpdmUgZGlhbG9ndWVzIHdpdGggaHVtYW4gdXNlcnMsIGFsbG93aW5nIGZvciBpdGVyYXRpdmUgcmVmaW5lbWVudCBvZiBwcmVkaWN0aW9ucyBhbmQgZGVlcGVyIGV4cGxvcmF0aW9uIG9mIHByb3RlaW4gZnVuY3Rpb25zLiBPdXIgZXhwZXJpbWVudGFsIHJlc3VsdHMsIGV2YWx1YXRlZCB0aHJvdWdoIGJvdGggaHVtYW4gZXhwZXJ0IGFzc2Vzc21lbnQgYW5kIGF1dG9tYXRlZCBtZXRyaWNzLCBkZW1vbnN0cmF0ZSB0aGF0IFByb3RlaW5DaGF0IG91dHBlcmZvcm1zIGdlbmVyYWwtcHVycG9zZSBMTE1zIGxpa2UgR1BULTQsIG9uZSBvZiB0aGUgZmxhZ3NoaXAgTExNcywgYnkgb3ZlciB0ZW4tZm9sZC4gSW4gYWRkaXRpb24sIFByb3RlaW5DaGF0IGV4Y2VlZHMgb3IgbWF0Y2hlcyB0aGUgcGVyZm9ybWFuY2Ugb2YgdGFzay1zcGVjaWZpYyBwcmVkaWN0aW9uIG1vZGVscy4iLCwsLCJVbml0ZWQgU3RhdGVzIG9mIEFtZXJpY2EsQ2hpbmEsVW5pdGVkIFN0YXRlcyBvZiBBbWVyaWNhLFVuaXRlZCBBcmFiIEVtaXJhdGVzIiwieFRyaW1vUEdMTSAtIDFCLFZpY3VuYS0xM0IgdjAiLCwsLCwyMDI2LTAxLTAxIDE0OjAzOjQ4KzAwOjAwLCwsLCwsIkFjYWRlbWlhLEluZHVzdHJ5LEFjYWRlbWlhIiwsLCwsLCwsLCwsLCxIYXJkd2FyZSwsLCwsCkhhbG9DbGFzcyxCaW9sb2d5LFByb3RlaW4gY2xhc3NpZmljYXRpb24sIlVuaXZlcnNpdHkgb2YgQ2FsaWZvcm5pYSBEYXZpcyxQdC4gSmF3YWhhciBMYWwgTmVocnUgTWVtb3JpYWwgTWVkaWNhbCBDb2xsZWdlLFB1cmR1ZSBVbml2ZXJzaXR5IiwiS3VzaCBOYXJhbmcsIEFiaGlneWFuIE5hdGgsIFdpbGxpYW0gSGVtc3Ryb20sIFNpbW9uIEsuIFMuIENodSIsMjAyNC0xMC0xMCxIYWxvQ2xhc3M6IFNhbHQtVG9sZXJhbnQgUHJvdGVpbiBDbGFzc2lmaWNhdGlvbiB3aXRoIFByb3RlaW4gTGFuZ3VhZ2UgTW9kZWxzLGh0dHBzOi8vd3d3LnJlc2VhcmNoc3F1YXJlLmNvbS9hcnRpY2xlL3JzLTUwMjczNjkvdjEsLCwsLCwsLDI1MjI3LCJJbml0aWFsIHNlcXVlbmNlczogMzgsMzYxCkFmdGVyIGNsdXN0ZXJpbmc6IDI4LDAzMApUcmFpbmluZyBzcGxpdCAoOTAlKTogMjgsMDMwIMOXIDAuOSA9IDI1LDIyNyBzZXF1ZW5jZXMKCkNsYXNzaWZpY2F0aW9uIHdoZXJlIGVhY2ggc2VxdWVuY2UgcHJvdmlkZXMgb25lIGJpbmFyeSBjbGFzc2lmaWNhdGlvbiB0YXJnZXQuIiwsLCwsQ29uZmlkZW50LCJTYWx0LXRvbGVyYW50IHByb3RlaW5zLCBhbHNvIGtub3duIGFzIGhhbG9waGlsaWMgcHJvdGVpbnMsIGhhdmUgdW5pcXVlIGFkYXB0YXRpb25zIHRvIGZ1bmN0aW9uIGluIGhpZ2gtc2FsaW5pdHkgZW52aXJvbm1lbnRzLiBUaGVzZSBwcm90ZWlucyBoYXZlIG5hdHVyYWxseSBldm9sdmVkIGluIGV4dHJlbW9waGlsaWMgb3JnYW5pc21zLCBhbmQgbW9yZSByZWNlbnRseSwgYXJlIGJlaW5nIGluY3JlYXNpbmdseSBhcHBsaWVkIGFzIGVuenltZXMgaW4gaW5kdXN0cmlhbCBwcm9jZXNzZXMuIER1ZSB0byBhbiBhYnVuZGFuY2Ugb2Ygc2FsdC10b2xlcmFudCBzZXF1ZW5jZXMgYW5kIGEgc2ltdWx0YW5lb3VzIGxhY2sgb2YgZXhwZXJpbWVudGFsIHN0cnVjdHVyZXMsIG1vc3QgY29tcHV0YXRpb25hbCBtZXRob2RzIHRvIHByZWRpY3Qgc3RhYmlsaXR5IGFyZSBzZXF1ZW5jZS1iYXNlZCBvbmx5LiBUaGVzZSBhcHByb2FjaGVzLCBob3dldmVyLCBhcmUgaGluZGVyZWQgYnkgYSBsYWNrIG9mIHN0cnVjdHVyYWwgdW5kZXJzdGFuZGluZyBvZiB0aGVzZSBwcm90ZWlucy4gSGVyZSwgd2UgcHJlc2VudCBIYWxvQ2xhc3MsIGFuIFNWTSBjbGFzc2lmaWVyIHRoYXQgbGV2ZXJhZ2VzIEVTTS0yIHByb3RlaW4gbGFuZ3VhZ2UgbW9kZWwgZW1iZWRkaW5ncyB0byBhY2N1cmF0ZWx5IGlkZW50aWZ5IHNhbHQtdG9sZXJhbnQgcHJvdGVpbnMuIE9uIGEgbmV3ZXIgYW5kIGxhcmdlciB0ZXN0IGRhdGFzZXQsIEhhbG9DbGFzcyBvdXRwZXJmb3JtcyBleGlzdGluZyBhcHByb2FjaGVzIHdoZW4gcHJlZGljdGluZyB0aGUgc3RhYmlsaXR5IG9mIG5ldmVyLWJlZm9yZS1zZWVuIHByb3RlaW5zIHRoYXQgYXJlIGRpc3RhbCB0byBpdHMgdHJhaW5pbmcgc2V0LiBGaW5hbGx5LCBvbiBhIG11dGF0aW9uIHN0dWR5IHRoYXQgZXZhbHVhdGVkIGNoYW5nZXMgaW4gc2FsdCB0b2xlcmFuY2UgYmFzZWQgb24gc2luZ2xlLSBhbmQgbXVsdGlwbGUtcG9pbnQgbXV0YW50cywgSGFsb0NsYXNzIG91dHBlcmZvcm1zIGV4aXN0aW5nIGFwcHJvYWNoZXMsIHN1Z2dlc3RpbmcgYXBwbGljYXRpb25zIGluIHRoZSBndWlkZWQgZGVzaWduIG9mIHNhbHQtdG9sZXJhbnQgZW56eW1lcy4iLCwsLCJVbml0ZWQgU3RhdGVzIG9mIEFtZXJpY2EsSW5kaWEsVW5pdGVkIFN0YXRlcyBvZiBBbWVyaWNhIiwsLCwsLDIwMjUtMTEtMjggMTE6NTM6NDQrMDA6MDAsLCwsLCwiQWNhZGVtaWEsQWNhZGVtaWEiLCwsLCwsLCwsLCwsLCwsLCwsCklFVjJNT0wsQmlvbG9neSxEcnVnIGRpc2NvdmVyeSxUb2t5byBJbnN0aXR1dGUgb2YgVGVjaG5vbG9neSwiTWFtaSBPemF3YSwgU2hvZ28gTmFrYW11cmEsIE5vYnVha2kgWWFzdW8sIE1hc2FrYXp1IFNla2lqaW1hIiwyMDI0LTEwLTEwLElFVjJNb2w6IE1vbGVjdWxhciBHZW5lcmF0aXZlIE1vZGVsIENvbnNpZGVyaW5nIFByb3RlaW4tTGlnYW5kIEludGVyYWN0aW9uIEVuZXJneSBWZWN0b3JzLGh0dHBzOi8vcHVicy5hY3Mub3JnL2RvaS9mdWxsLzEwLjEwMjEvYWNzLmpjaW0uNGMwMDg0MiwsLCwsLCwxLiBIYXJkd2FyZTogMXggUlRYIDQwOTAgKDMuMzDDlzEwwrnigbQgRkxPUC9zKSw3MzU4NTQyNSwiTWFpbiBkYXRhc2V0OiA5ODEsMTM5IGNvbXBvdW5kcyByZXByZXNlbnRlZCBieSBTTUlMRVMgc3RyaW5ncy4gRXN0aW1hdGluZyB+NDAgY2hhcmFjdGVycyBwZXIgY29tcG91bmQKClRvdGFsIHByZWRpY3Rpb24gdGFyZ2V0czogOTgxMTM5ICogNDAgPSAzOTI0NTU2MCIsLCwsLExpa2VseSwiR2VuZXJhdGluZyBkcnVnIGNhbmRpZGF0ZXMgd2l0aCBkZXNpcmVkIHByb3RlaW7igJNsaWdhbmQgaW50ZXJhY3Rpb25zIGlzIGEgc2lnbmlmaWNhbnQgY2hhbGxlbmdlIGluIHN0cnVjdHVyZS1iYXNlZCBkcnVnIGRlc2lnbi4gSW4gdGhpcyBzdHVkeSwgYSBuZXcgZ2VuZXJhdGl2ZSBtb2RlbCwgSUVWMk1vbCwgaXMgcHJvcG9zZWQgdGhhdCBpbmNvcnBvcmF0ZXMgaW50ZXJhY3Rpb24gZW5lcmd5IHZlY3RvcnMgKElFVnMpIGJldHdlZW4gcHJvdGVpbnMgYW5kIGxpZ2FuZHMgb2J0YWluZWQgZnJvbSBkb2NraW5nIHNpbXVsYXRpb25zLCB3aGljaCBxdWFudGl0YXRpdmVseSBjYXB0dXJlIHRoZSBzdHJlbmd0aCBvZiBlYWNoIGludGVyYWN0aW9uIHR5cGUsIHN1Y2ggYXMgaHlkcm9nZW4gYm9uZHMsIGVsZWN0cm9zdGF0aWMgaW50ZXJhY3Rpb25zLCBhbmQgdmFuIGRlciBXYWFscyBmb3JjZXMuIEJ5IGludGVncmF0aW5nIHRoaXMgSUVWIGludG8gYW4gZW5kLXRvLWVuZCB2YXJpYXRpb25hbCBhdXRvZW5jb2RlciAoVkFFKSBmcmFtZXdvcmsgdGhhdCBsZWFybnMgdGhlIGNoZW1pY2FsIHNwYWNlIGZyb20gU01JTEVTIGFuZCBtaW5pbWl6ZXMgdGhlIHJlY29uc3RydWN0aW9uIGVycm9yIG9mIHRoZSBTTUlMRVMsIHRoZSBtb2RlbCBjYW4gbW9yZSBhY2N1cmF0ZWx5IGdlbmVyYXRlIGNvbXBvdW5kcyB3aXRoIHRoZSBkZXNpcmVkIGludGVyYWN0aW9ucy4gVG8gZXZhbHVhdGUgdGhlIGVmZmVjdGl2ZW5lc3Mgb2YgSUVWMk1vbCwgd2UgcGVyZm9ybWVkIGJlbmNobWFyayBjb21wYXJpc29ucyB3aXRoIHJhbmRvbWx5IHNlbGVjdGVkIGNvbXBvdW5kcywgdW5jb25zdHJhaW5lZCBWQUUgbW9kZWxzIChKVC1WQUUpLCBhbmQgY29tcG91bmRzIGdlbmVyYXRlZCBieSBSTk4gbW9kZWxzIGJhc2VkIG9uIGludGVyYWN0aW9uIGZpbmdlcnByaW50cyAoSUZQLVJOTikuIFRoZSByZXN1bHRzIHNob3cgdGhhdCB0aGUgY29tcG91bmRzIGdlbmVyYXRlZCBieSBJRVYyTW9sIHJldGFpbiBhIHNpZ25pZmljYW50bHkgZ3JlYXRlciBwZXJjZW50YWdlIG9mIHRoZSBiaW5kaW5nIG1vZGUgb2YgdGhlIHF1ZXJ5IHN0cnVjdHVyZSB0aGFuIHRob3NlIG9mIHRoZSBvdGhlciBtZXRob2RzLiBGdXJ0aGVybW9yZSwgSUVWMk1vbCB3YXMgYWJsZSB0byBnZW5lcmF0ZSBjb21wb3VuZHMgd2l0aCBpbnRlcmFjdGlvbnMgc2ltaWxhciB0byB0aG9zZSBvZiB0aGUgaW5wdXQgY29tcG91bmRzLCByZWdhcmRsZXNzIG9mIHN0cnVjdHVyYWwgc2ltaWxhcml0eS4gVGhlIHNvdXJjZSBjb2RlIGFuZCB0cmFpbmVkIG1vZGVscyBmb3IgSUVWMk1vbCwgSlQtVkFFLCBhbmQgSUZQLVJOTiBkZXNpZ25lZCBmb3IgZ2VuZXJhdGluZyBjb21wb3VuZHMgYWN0aXZlIGFnYWluc3QgdGhlIERSRDIsIEFBMkFSLCBhbmQgQUtUMSwgYXMgd2VsbCBhcyB0aGUgZGF0YSBzZXRzIChETS1RUC0xTSwgYWN0aXZlIGNvbXBvdW5kcyB0byBlYWNoIHByb3RlaW4sIGFuZCBDaEVNQkwzMykgdXRpbGl6ZWQgaW4gdGhpcyBzdHVkeSwgYXJlIHJlbGVhc2VkIHVuZGVyIHRoZSBNSVQgTGljZW5zZSBhbmQgYXZhaWxhYmxlIGF0IGh0dHBzOi8vZ2l0aHViLmNvbS9zZWtpamltYS1sYWIvSUVWMk1vbC4iLCwsLEphcGFuLCwsLCwsMjAyNS0xMS0yOCAxMTo1Mzo0NCswMDowMCwsLCwsLEFjYWRlbWlhLCwsLCwsLCwsLCwsLEhhcmR3YXJlLCwsLCwKUkRULTFCLFJvYm90aWNzLFJvYm90aWMgbWFuaXB1bGF0aW9uLFRzaW5naHVhIFVuaXZlcnNpdHksIlNvbmdtaW5nIExpdSwgTGluZ3h1YW4gV3UsIEJhbmdndW8gTGksIEhlbmdrYWkgVGFuLCBIdWF5dSBDaGVuLCBaaGVuZ3lpIFdhbmcsIEtlIFh1LCBIYW5nIFN1LCBKdW4gWmh1IiwyMDI0LTEwLTEwLFJEVC0xQjogYSBEaWZmdXNpb24gRm91bmRhdGlvbiBNb2RlbCBmb3IgQmltYW51YWwgTWFuaXB1bGF0aW9uLGh0dHBzOi8vYXJ4aXYub3JnL2Ficy8yNDEwLjA3ODY0LDU3OS4wLFNPVEEgaW1wcm92ZW1lbnQsIiIiUmVzdWx0cyBzaG93IHRoYXQgUkRUIGFjaGlldmVzIHN0YXRlLW9mLXRoZS1hcnQgcGVyZm9ybWFuY2UsIG91dHBlcmZvcm1pbmcgYmFzZWxpbmVzIGJ5IGFjaGlldmluZyBhbiBpbXByb3ZlbWVudCBvZiA1NiUgaW4gc3VjY2VzcyByYXRlcyBhY3Jvc3MgYSB3aWRlIHNwZWN0cnVtIG9mIGNoYWxsZW5naW5nIHRhc2tzLiIiIiwxMjAwMDAwMDAwLjAsIk1vZGVsIFRyYWluaW5nIGFuZCBJbmZlcmVuY2U6ICIiV2Ugc2NhbGUgdGhlIHNpemUgb2YgUkRUIHVwIHRvIDEuMkIgcGFyYW1ldGVycywgZXN0YWJsaXNoaW5nIGl0IGFzIHRoZSBjdXJyZW50bHkgbGFyZ2VzdCBkaWZmdXNpb24tYmFzZWQgcm9ib3RpYyBmb3VuZGF0aW9uIG1vZGVsLiIiIiw0LjA2ZSsyMiwiTW9kZWwgVHJhaW5pbmcgYW5kIEluZmVyZW5jZTogIiJUaGUgbW9kZWwgaXMgcHJlLXRyYWluZWQgb24gNDggSDEwMCA4MEdCIEdQVXMgZm9yIGEgbW9udGgsIGdpdmluZyBhIHRvdGFsIG9mIDFNIHRyYWluaW5nIGl0ZXJhdGlvbiBzdGVwcy4gSXQgdGFrZXMgdGhyZWUgZGF5cyB0byBmaW5lLXR1bmUgdGhpcyBtb2RlbCB1c2luZyB0aGUgc2FtZSBHUFVzIGZvciAxMzBLIHN0ZXBzLiIiClRhYmxlIDEwOiAiIk1peGVkIFByZWNpc2lvbiwgYmYxNiIiCkFzc3VtZSA0OHhHUFUsICIic2NoZWR1bGluZyByZWFzb25zIiIgIC0+IE5WSURJQSBIMTAwIFNYTTUgLT4gOS44OTRlMTQgRkxPUC9zL0dQVQpBc3N1bWUgMC4zIHV0aWxpemF0aW9uCkFzc3VtZSAxIG1vbnRoICsgMyBkYXlzID0gMzMgZGF5cwowLjMgKiA0OCBHUFUgKiAoMzMgZGF5cykgKiA5Ljg5NGUxNCBGTE9QL3MvR1BVIH49ICA0LjAyZTIyIEZMT1AKCiIsLCJBcHBlbmRpeCBEOiAiIk91ciBwcmUtdHJhaW5pbmcgZGF0YXNldCBjb2xsZWN0aW9uIGluY2x1ZGVzIDQ2IGRhdGFzZXRzLCB3aXRoIGEgdG90YWwgc2NhbGUgb2YgMU0rIHRyYWplY3RvcmllcyBhbmQgMjFUQiwgbWFraW5nIGl0IHRoZSBsYXJnZXN0IHByZS10cmFpbmluZyBjb2xsZWN0aW9uIG9mIHJvYm90aWNzIGRhdGFzZXRzIHRvIGRhdGUuIiIKCgoKIiw3MjAuMCwiTW9kZWwgVHJhaW5pbmcgYW5kIEluZmVyZW5jZTogIiJUaGUgbW9kZWwgaXMgcHJlLXRyYWluZWQgb24gNDggSDEwMCA4MEdCIEdQVXMgZm9yIGEgbW9udGgsIGdpdmluZyBhIHRvdGFsIG9mIDFNIHRyYWluaW5nIGl0ZXJhdGlvbiBzdGVwcy4gSXQgdGFrZXMgdGhyZWUgZGF5cyB0byBmaW5lLXR1bmUgdGhpcyBtb2RlbCB1c2luZyB0aGUgc2FtZSBHUFVzIGZvciAxMzBLIHN0ZXBzLiIiIixOVklESUEgSDEwMCBQQ0llLCxMaWtlbHksIkJpbWFudWFsIG1hbmlwdWxhdGlvbiBpcyBlc3NlbnRpYWwgaW4gcm9ib3RpY3MsIHlldCBkZXZlbG9waW5nIGZvdW5kYXRpb24gbW9kZWxzIGlzIGV4dHJlbWVseSBjaGFsbGVuZ2luZyBkdWUgdG8gdGhlIGluaGVyZW50IGNvbXBsZXhpdHkgb2YgY29vcmRpbmF0aW5nIHR3byByb2JvdCBhcm1zIChsZWFkaW5nIHRvIG11bHRpLW1vZGFsIGFjdGlvbiBkaXN0cmlidXRpb25zKSBhbmQgdGhlIHNjYXJjaXR5IG9mIHRyYWluaW5nIGRhdGEuIEluIHRoaXMgcGFwZXIsIHdlIHByZXNlbnQgdGhlIFJvYm90aWNzIERpZmZ1c2lvbiBUcmFuc2Zvcm1lciAoUkRUKSwgYSBwaW9uZWVyaW5nIGRpZmZ1c2lvbiBmb3VuZGF0aW9uIG1vZGVsIGZvciBiaW1hbnVhbCBtYW5pcHVsYXRpb24uIFJEVCBidWlsZHMgb24gZGlmZnVzaW9uIG1vZGVscyB0byBlZmZlY3RpdmVseSByZXByZXNlbnQgbXVsdGktbW9kYWxpdHksIHdpdGggaW5ub3ZhdGl2ZSBkZXNpZ25zIG9mIGEgc2NhbGFibGUgVHJhbnNmb3JtZXIgdG8gZGVhbCB3aXRoIHRoZSBoZXRlcm9nZW5laXR5IG9mIG11bHRpLW1vZGFsIGlucHV0cyBhbmQgdG8gY2FwdHVyZSB0aGUgbm9ubGluZWFyaXR5IGFuZCBoaWdoIGZyZXF1ZW5jeSBvZiByb2JvdGljIGRhdGEuIFRvIGFkZHJlc3MgZGF0YSBzY2FyY2l0eSwgd2UgZnVydGhlciBpbnRyb2R1Y2UgYSBQaHlzaWNhbGx5IEludGVycHJldGFibGUgVW5pZmllZCBBY3Rpb24gU3BhY2UsIHdoaWNoIGNhbiB1bmlmeSB0aGUgYWN0aW9uIHJlcHJlc2VudGF0aW9ucyBvZiB2YXJpb3VzIHJvYm90cyB3aGlsZSBwcmVzZXJ2aW5nIHRoZSBwaHlzaWNhbCBtZWFuaW5ncyBvZiBvcmlnaW5hbCBhY3Rpb25zLCBmYWNpbGl0YXRpbmcgbGVhcm5pbmcgdHJhbnNmZXJyYWJsZSBwaHlzaWNhbCBrbm93bGVkZ2UuIFdpdGggdGhlc2UgZGVzaWducywgd2UgbWFuYWdlZCB0byBwcmUtdHJhaW4gUkRUIG9uIHRoZSBsYXJnZXN0IGNvbGxlY3Rpb24gb2YgbXVsdGktcm9ib3QgZGF0YXNldHMgdG8gZGF0ZSBhbmQgc2NhbGVkIGl0IHVwIHRvIDEuMkIgcGFyYW1ldGVycywgd2hpY2ggaXMgdGhlIGxhcmdlc3QgZGlmZnVzaW9uLWJhc2VkIGZvdW5kYXRpb24gbW9kZWwgZm9yIHJvYm90aWMgbWFuaXB1bGF0aW9uLiBXZSBmaW5hbGx5IGZpbmUtdHVuZWQgUkRUIG9uIGEgc2VsZi1jcmVhdGVkIG11bHRpLXRhc2sgYmltYW51YWwgZGF0YXNldCB3aXRoIG92ZXIgNksrIGVwaXNvZGVzIHRvIHJlZmluZSBpdHMgbWFuaXB1bGF0aW9uIGNhcGFiaWxpdGllcy4gRXhwZXJpbWVudHMgb24gcmVhbCByb2JvdHMgZGVtb25zdHJhdGUgdGhhdCBSRFQgc2lnbmlmaWNhbnRseSBvdXRwZXJmb3JtcyBleGlzdGluZyBtZXRob2RzLiBJdCBleGhpYml0cyB6ZXJvLXNob3QgZ2VuZXJhbGl6YXRpb24gdG8gdW5zZWVuIG9iamVjdHMgYW5kIHNjZW5lcywgdW5kZXJzdGFuZHMgYW5kIGZvbGxvd3MgbGFuZ3VhZ2UgaW5zdHJ1Y3Rpb25zLCBsZWFybnMgbmV3IHNraWxscyB3aXRoIGp1c3QgMX41IGRlbW9uc3RyYXRpb25zLCBhbmQgZWZmZWN0aXZlbHkgaGFuZGxlcyBjb21wbGV4LCBkZXh0ZXJvdXMgdGFza3MuIFdlIHJlZmVyIHRvIHRoaXMgaHR0cHMgVVJMIGZvciB0aGUgY29kZSBhbmQgdmlkZW9zLiIsLCxPcGVuIHdlaWdodHMgKHVucmVzdHJpY3RlZCksQ2hpbmEsLDMuNjllKzIxLCJNb2RlbCBUcmFpbmluZyBhbmQgSW5mZXJlbmNlOiAiIlRoZSBtb2RlbCBpcyBwcmUtdHJhaW5lZCBvbiA0OCBIMTAwIDgwR0IgR1BVcyBmb3IgYSBtb250aCwgZ2l2aW5nIGEgdG90YWwgb2YgMU0gdHJhaW5pbmcgaXRlcmF0aW9uIHN0ZXBzLiBJdCB0YWtlcyB0aHJlZSBkYXlzIHRvIGZpbmUtdHVuZSB0aGlzIG1vZGVsIHVzaW5nIHRoZSBzYW1lIEdQVXMgZm9yIDEzMEsgc3RlcHMuIiIKVGFibGUgMTA6ICIiTWl4ZWQgUHJlY2lzaW9uLCBiZjE2IiIKQXNzdW1lIDQ4eEdQVSwgIiJzY2hlZHVsaW5nIHJlYXNvbnMiIiAgLT4gTlZJRElBIEgxMDAgU1hNNSAtPiA5Ljg5NGUxNCBGTE9QL3MvR1BVCkFzc3VtZSAwLjMgdXRpbGl6YXRpb24KMyBkYXlzID0gNzIgaHIgPSAyNTkyMDAgcwowLjMgKiA0OCBHUFUgKiAyNTkyMDAgcyAqICA5Ljg5NGUxNCBGTE9QL3MvR1BVIH49IDMuNjllMjEgRkxPUCIsNDguMCwsMjAyNi0wNS0yNSAxMjozMzowMSswMDowMCwsLCwxNTM2LjAsIlRhYmxlIDEwOiBCYXRjaCBzaXplLCAzMsOXNDgiLEFjYWRlbWlhLCwsLCxPcGVuIHNvdXJjZSwiaHR0cHM6Ly9odWdnaW5nZmFjZS5jby9yb2JvdGljcy1kaWZmdXNpb24tdHJhbnNmb3JtZXIvcmR0LTFiCiIiQWxsIHRoZSBjb2RlLCBwcmUtdHJhaW5lZCBtb2RlbCB3ZWlnaHRzLCBhbmQgZGF0YSBhcmUgbGljZW5zZWQgdW5kZXIgdGhlIE1JVCBsaWNlbnNlLiIiIiwsLCxCRjE2LCwzMzA4MC4yMjYyMjg1ODU1MywsLCwsLFllcwpQcm9DQUxNIChVbmlyZWY5QiksQmlvbG9neSwiUHJvdGVpbnMsUHJvdGVpbiBnZW5lcmF0aW9uIiwiUHJvZmx1ZW50IEJpbyxDYWxpZm9ybmlhIEluc3RpdHV0ZSBvZiBUZWNobm9sb2d5IiwiSmFzb24gWWFuZywgQWFkeW90IEJoYXRuYWdhciwgSmVmZnJleSBBLiBSdWZmb2xvLCBBbGkgTWFkYW5pIiwyMDI0LTEwLTA5LENvbmRpdGlvbmFsIEVuenltZSBHZW5lcmF0aW9uIFVzaW5nIFByb3RlaW4gTGFuZ3VhZ2UgTW9kZWxzIHdpdGggQWRhcHRlcnMsaHR0cHM6Ly93d3cuYXJ4aXYub3JnL2Ficy8yNDEwLjAzNjM0LDkuMCwsLDc2NDAwMDAwMC4wLCwsIgoiLCwiIiJXZSB0cmFpbmVkIHR3byBkaWZmZXJlbnQgUHJvQ0FMTSBtb2RlbHMg4oCTIG9uZSBvbiA5IGJpbGxpb24gdG9rZW5zIG9mCmVuenltZSBzZXF1ZW5jZXMgZnJvbSBVbmlyZWYsIGFuZCBvbmUgb24gMS41IGJpbGxpb24gdG9rZW5zIG9mIGVuenltZSBzZXF1ZW5jZXMgZnJvbSBTd2lzc3Byb3QgVHJhaW4iIiIsNjAuMCwsTlZJRElBIEExMDAsLENvbmZpZGVudCwiVGhlIGNvbmRpdGlvbmFsIGdlbmVyYXRpb24gb2YgcHJvdGVpbnMgd2l0aCBkZXNpcmVkIGZ1bmN0aW9ucyBhbmQvb3IgcHJvcGVydGllcyBpcyBhIGtleSBnb2FsIGZvciBnZW5lcmF0aXZlIG1vZGVscy4gRXhpc3RpbmcgbWV0aG9kcyBiYXNlZCBvbiBwcm9tcHRpbmcgb2YgbGFuZ3VhZ2UgbW9kZWxzIGNhbiBnZW5lcmF0ZSBwcm90ZWlucyBjb25kaXRpb25lZCBvbiBhIHRhcmdldCBmdW5jdGlvbmFsaXR5LCBzdWNoIGFzIGEgZGVzaXJlZCBlbnp5bWUgZmFtaWx5LiBIb3dldmVyLCB0aGVzZSBtZXRob2RzIGFyZSBsaW1pdGVkIHRvIHNpbXBsZSwgdG9rZW5pemVkIGNvbmRpdGlvbmluZyBhbmQgaGF2ZSBub3QgYmVlbiBzaG93biB0byBnZW5lcmFsaXplIHRvIHVuc2VlbiBmdW5jdGlvbnMuIEluIHRoaXMgc3R1ZHksIHdlIHByb3Bvc2UgUHJvQ0FMTSAoUHJvdGVpbiBDb25kaXRpb25hbGx5IEFkYXB0ZWQgTGFuZ3VhZ2UgTW9kZWwpLCBhbiBhcHByb2FjaCBmb3IgdGhlIGNvbmRpdGlvbmFsIGdlbmVyYXRpb24gb2YgcHJvdGVpbnMgdXNpbmcgYWRhcHRlcnMgdG8gcHJvdGVpbiBsYW5ndWFnZSBtb2RlbHMuIE91ciBzcGVjaWZpYyBpbXBsZW1lbnRhdGlvbiBvZiBQcm9DQUxNIGludm9sdmVzIGZpbmV0dW5pbmcgUHJvR2VuMiB0byBpbmNvcnBvcmF0ZSBjb25kaXRpb25pbmcgcmVwcmVzZW50YXRpb25zIG9mIGVuenltZSBmdW5jdGlvbiBhbmQgdGF4b25vbXkuIFByb0NBTE0gbWF0Y2hlcyBleGlzdGluZyBtZXRob2RzIGF0IGNvbmRpdGlvbmFsbHkgZ2VuZXJhdGluZyBzZXF1ZW5jZXMgZnJvbSB0YXJnZXQgZW56eW1lIGZhbWlsaWVzLiBJbXByZXNzaXZlbHksIGl0IGNhbiBhbHNvIGdlbmVyYXRlIHdpdGhpbiB0aGUgam9pbnQgZGlzdHJpYnV0aW9uIG9mIGVuenltYXRpYyBmdW5jdGlvbiBhbmQgdGF4b25vbXksIGFuZCBpdCBjYW4gZ2VuZXJhbGl6ZSB0byByYXJlIGFuZCB1bnNlZW4gZW56eW1lIGZhbWlsaWVzIGFuZCB0YXhvbm9taWVzLiBPdmVyYWxsLCBQcm9DQUxNIGlzIGEgZmxleGlibGUgYW5kIGNvbXB1dGF0aW9uYWxseSBlZmZpY2llbnQgYXBwcm9hY2gsIGFuZCB3ZSBleHBlY3QgdGhhdCBpdCBjYW4gYmUgZXh0ZW5kZWQgdG8gYSB3aWRlIHJhbmdlIG9mIGdlbmVyYXRpdmUgbGFuZ3VhZ2UgbW9kZWxzLiIsLCwsIlVuaXRlZCBTdGF0ZXMgb2YgQW1lcmljYSxVbml0ZWQgU3RhdGVzIG9mIEFtZXJpY2EiLFByb0dlbjItYmFzZSw4LjA4ZSsxOSwiIiJJbXByZXNzaXZlbHksIG91ciBVbmlyZWY5QiBhbmQgU3dpc3Nwcm90LTEuNUIgbW9kZWxzIG9ubHkgcmVxdWlyZWQgMjQwIGFuZCA0MCBBMTAwLWhvdXJzIHRvIHRyYWluLCByZXNwZWN0aXZlbHkiIgoKMjQwLzQ9NjBoIGFjcm9zcyA0IEExMDAKCkZpbmV0dW5pbmcgY29tcHV0ZToKMjQwKjYwKjYwKjMxMjAwMDAwMDAwMDAwMCowLjM9OC4wODcwNGUrMTkiLDQuMCwsMjAyNi0wNS0yNSAxMjozMzowMCswMDowMCwsLCwsLCJJbmR1c3RyeSxBY2FkZW1pYSIsLCwsLCwsLCwsLCwzMTUwLjU2Nzg5NjQ0MDc2MjUsSGFyZHdhcmUsLCwsLApTQ1VCQS1ELEJpb2xvZ3ksUHJvdGVpbiBkZXNpZ24sIlVuaXZlcnNpdHkgb2YgU2NpZW5jZSBhbmQgVGVjaG5vbG9neSBvZiBDaGluYSAoVVNUQyksT3Jpc3RydWN0IEJpb3RlY2ggQ29tcGFueSxpRkxZVEVLIFJlc2VhcmNoIiwiWXVmZW5nIExpdSwgU2hlbmcgV2FuZywgSml4aW4gRG9uZywgTGluZ2h1aSBDaGVuLCBYaW55dSBXYW5nLCBMZWkgV2FuZywgRnVkb25nIExpLCBDaGVuY2hlbiBXYW5nLCBKaWFoYWkgWmhhbmcsIFl1emh1IFdhbmcsIFNpIFdlaSwgUXVhbiBDaGVuLCBIYWl5YW4gTGl1ICIsMjAyNC0xMC0wOSxEZSBub3ZvIHByb3RlaW4gZGVzaWduIHdpdGggYSBkZW5vaXNpbmcgZGlmZnVzaW9uIG5ldHdvcmsgaW5kZXBlbmRlbnQgb2YgcHJldHJhaW5lZCBzdHJ1Y3R1cmUgcHJlZGljdGlvbiBtb2RlbHMsaHR0cHM6Ly93d3cubmF0dXJlLmNvbS9hcnRpY2xlcy9zNDE1OTItMDI0LTAyNDM3LXcsMC4wLCwsLCwsLCwsLCwsLFVua25vd24sIlRoZSByZWNlbnQgc3VjY2VzcyBvZiBSRmRpZmZ1c2lvbiwgYSBtZXRob2QgZm9yIHByb3RlaW4gc3RydWN0dXJlIGRlc2lnbiB3aXRoIGEgZGVub2lzaW5nIGRpZmZ1c2lvbiBwcm9iYWJpbGlzdGljIG1vZGVsLCBoYXMgcmVsaWVkIG9uIGZpbmUtdHVuaW5nIHRoZSBSb3NlVFRBRm9sZCBzdHJ1Y3R1cmUgcHJlZGljdGlvbiBuZXR3b3JrIGZvciBwcm90ZWluIGJhY2tib25lIGRlbm9pc2luZy4gSGVyZSwgd2UgaW50cm9kdWNlIFNDVUJBLWRpZmZ1c2lvbiAoU0NVQkEtRCksIGEgcHJvdGVpbiBiYWNrYm9uZSBkZW5vaXNpbmcgZGlmZnVzaW9uIHByb2JhYmlsaXN0aWMgbW9kZWwgZnJlc2hseSB0cmFpbmVkIGJ5IGNvbnNpZGVyaW5nIGNvLWRpZmZ1c2lvbiBvZiBzZXF1ZW5jZSByZXByZXNlbnRhdGlvbiB0byBlbmhhbmNlIG1vZGVsIHJlZ3VsYXJpemF0aW9uIGFuZCBhZHZlcnNhcmlhbApsb3NzZXMgdG8gbWluaW1pemUgZGF0YS1vdXQtb2YtZGlzdHJpYnV0aW9uIGVycm9ycy4gV2hpbGUgbWF0Y2hpbmcgdGhlIHBlcmZvcm1hbmNlIG9mIHRoZSBwcmV0cmFpbmVkIFJvc2VUVEFGb2xkLWJhc2VkIFJGZGlmZnVzaW9uIGluIGdlbmVyYXRpbmcgZXhwZXJpbWVudGFsbHkgcmVhbGl6YWJsZSBwcm90ZWluIHN0cnVjdHVyZXMsIFNDVUJBLUQgcmVhZGlseSBnZW5lcmF0ZXMgcHJvdGVpbiBzdHJ1Y3R1cmVzIHdpdGggbm90LXlldC1vYnNlcnZlZCBvdmVyYWxsIGZvbGRzIHRoYXQgYXJlIGRpZmZlcmVudCBmcm9tIHRob3NlIHByZWRpY3RhYmxlIHdpdGggUm9zZVRUQUZvbGQuIFRoZSBhY2N1cmFjeSBvZiBTQ1VCQS1EIHdhcyBjb25maXJtZWQgYnkgdGhlIFgtcmF5IHN0cnVjdHVyZXMgb2YgMTYgZGVzaWduZWQgcHJvdGVpbnMgYW5kIGEgcHJvdGVpbiBjb21wbGV4LCBhbmQgYnkgZXhwZXJpbWVudHMgdmFsaWRhdGluZyBkZXNpZ25lZCBoZW1lLWJpbmRpbmcgcHJvdGVpbnMgYW5kIFJhcy1iaW5kaW5nIHByb3RlaW5zLiBPdXIgd29yayBzaG93cyB0aGF0IGRlZXAgZ2VuZXJhdGl2ZSBtb2RlbHMgb2YgaW1hZ2VzIG9yIHRleHRzIGNhbiBiZSBmcnVpdGZ1bGx5IGV4dGVuZGVkIHRvIGNvbXBsZXggcGh5c2ljYWwgb2JqZWN0cyBsaWtlIHByb3RlaW4gc3RydWN0dXJlcyBieSBhZGRyZXNzaW5nIG91dHN0YW5kaW5nIGlzc3VlcyBzdWNoIGFzIHRoZSBkYXRhLW91dC1vZi1kaXN0cmlidXRpb24gZXJyb3JzLiIsLCwsIkNoaW5hLFVuaXRlZCBLaW5nZG9tIG9mIEdyZWF0IEJyaXRhaW4gYW5kIE5vcnRoZXJuIElyZWxhbmQsQ2hpbmEiLCwsLCwsMjAyNS0xMS0yOCAxMTo1Mzo0NCswMDowMCwsLCwsLCJBY2FkZW1pYSxJbmR1c3RyeSxJbmR1c3RyeSIsLCwsLCwsLCwsLCwsLCwsLCwKQUZfdW5tYXNrZWQsQmlvbG9neSxQcm90ZWluIGZvbGRpbmcgcHJlZGljdGlvbiwiTGlua8O2cGluZyBVbml2ZXJzaXR5LFVwcHNhbGEgVW5pdmVyc2l0eSxTdG9ja2hvbG0gVW5pdmVyc2l0eSIsIkNsYXVkaW8gTWlyYWJlbGxvLCBCasO2cm4gV2FsbG5lciwgQmrDtnJuIE55c3RlZHQsIFN0YXZyb3MgQXppbmFzLCBNYXJ0YSBDYXJyb25pIiwyMDI0LTEwLTA5LFVubWFza2luZyBBbHBoYUZvbGQgdG8gaW50ZWdyYXRlIGV4cGVyaW1lbnRzIGFuZCBwcmVkaWN0aW9ucyBpbiBtdWx0aW1lcmljIGNvbXBsZXhlcyxodHRwczovL3d3dy5uYXR1cmUuY29tL2FydGljbGVzL3M0MTQ2Ny0wMjQtNTI5NTEtdywyNC4wLCwsLCwsLCwsLCwsLFVua25vd24sIlNpbmNlIHRoZSByZWxlYXNlIG9mIEFscGhhRm9sZCwgcmVzZWFyY2hlcnMgaGF2ZSBhY3RpdmVseSByZWZpbmVkIGl0cyBwcmVkaWN0aW9ucyBhbmQgYXR0ZW1wdGVkIHRvIGludGVncmF0ZSBpdCBpbnRvIGV4aXN0aW5nIHBpcGVsaW5lcyBmb3IgZGV0ZXJtaW5pbmcgcHJvdGVpbiBzdHJ1Y3R1cmVzLiBUaGVzZSBlZmZvcnRzIGhhdmUgaW50cm9kdWNlZCBhIG51bWJlciBvZiBmdW5jdGlvbmFsaXRpZXMgYW5kIG9wdGltaXNhdGlvbnMgYXQgdGhlIGxhdGVzdCBDcml0aWNhbCBBc3Nlc3NtZW50IG9mIHByb3RlaW4gU3RydWN0dXJlIFByZWRpY3Rpb24gZWRpdGlvbiAoQ0FTUDE1KSwgcmVzdWx0aW5nIGluIGEgbWFya2VkIGltcHJvdmVtZW50IGluIHRoZSBwcmVkaWN0aW9uIG9mIG11bHRpbWVyaWMgcHJvdGVpbiBzdHJ1Y3R1cmVzLiBIb3dldmVyLCBBbHBoYUZvbGTigJlzIGNhcGFiaWxpdHkgb2YgcHJlZGljdGluZyBsYXJnZSBwcm90ZWluIGNvbXBsZXhlcyBpcyBzdGlsbCBsaW1pdGVkIGFuZCBpbnRlZ3JhdGluZyBleHBlcmltZW50YWwgZGF0YSBpbiB0aGUgcHJlZGljdGlvbiBwaXBlbGluZSBpcyBub3Qgc3RyYWlnaHRmb3J3YXJkLiBJbiB0aGlzIHN0dWR5LCB3ZSBpbnRyb2R1Y2UgQUZfdW5tYXNrZWQgdG8gb3ZlcmNvbWUgdGhlc2UgbGltaXRhdGlvbnMuIE91ciByZXN1bHRzIGRlbW9uc3RyYXRlIHRoYXQgQUZfdW5tYXNrZWQgY2FuIGludGVncmF0ZSBleHBlcmltZW50YWwgaW5mb3JtYXRpb24gdG8gYnVpbGQgbGFyZ2VyIG9yIGhhcmQgdG8gcHJlZGljdCBwcm90ZWluIGFzc2VtYmxpZXMgd2l0aCBoaWdoIGNvbmZpZGVuY2UuIFRoZSByZXN1bHRpbmcgcHJlZGljdGlvbnMgY2FuIGhlbHAgaW50ZXJwcmV0IGFuZCBhdWdtZW50IGV4cGVyaW1lbnRhbCBkYXRhLiBUaGlzIGFwcHJvYWNoIGdlbmVyYXRlcyBoaWdoIHF1YWxpdHkgKERvY2tRIHNjb3Jl4oCJPuKAiTAuOCkgc3RydWN0dXJlcyBldmVuIHdoZW4gbGl0dGxlIHRvIG5vIGV2b2x1dGlvbmFyeSBpbmZvcm1hdGlvbiBpcyBhdmFpbGFibGUgYW5kIGltcGVyZmVjdCBleHBlcmltZW50YWwgc3RydWN0dXJlcyBhcmUgdXNlZCBhcyBhIHN0YXJ0aW5nIHBvaW50LiBBRl91bm1hc2tlZCBpcyBkZXZlbG9wZWQgYW5kIG9wdGltaXNlZCB0byBmaWxsIGluY29tcGxldGUgZXhwZXJpbWVudGFsIHN0cnVjdHVyZXMgKHN0cnVjdHVyYWwgaW5wYWludGluZyksIHdoaWNoIG1heSBwcm92aWRlIGluc2lnaHRzIGludG8gcHJvdGVpbiBkeW5hbWljcy4gSW4gc3VtbWFyeSwgQUZfdW5tYXNrZWQgcHJvdmlkZXMgYW4gZWFzeS10by11c2UgbWV0aG9kIHRoYXQgZWZmaWNpZW50bHkgaW50ZWdyYXRlcyBleHBlcmltZW50cyB0byBwcmVkaWN0IGxhcmdlIHByb3RlaW4gY29tcGxleGVzIG1vcmUgY29uZmlkZW50bHkuIiwsLCwiU3dlZGVuLFN3ZWRlbixTd2VkZW4iLCwsLCwsMjAyNi0wMS0wMSAxNDowNDoyMyswMDowMCwsLCwsLCJBY2FkZW1pYSxBY2FkZW1pYSxBY2FkZW1pYSIsLCwsLCwsLCwsLCwsLCwsLCwKUGFsbXlyYSBYIDAwNCxMYW5ndWFnZSwiTGFuZ3VhZ2UgbW9kZWxpbmcsTGFuZ3VhZ2UgbW9kZWxpbmcvZ2VuZXJhdGlvbixRdWVzdGlvbiBhbnN3ZXJpbmcsQ29kZSBnZW5lcmF0aW9uLFJldHJpZXZhbC1hdWdtZW50ZWQgZ2VuZXJhdGlvbiIsV3JpdGVyLFNhbSBKdWxpZW4gLyBXcml0ZXIsMjAyNC0xMC0wOSxJbnRyb2R1Y2luZyBhY3Rpb25zIHdpdGggUGFsbXlyYSBYIDAwNCxodHRwczovL3dyaXRlci5jb20vZW5naW5lZXJpbmcvYWN0aW9ucy13aXRoLXBhbG15cmEteC0wMDQvLCxTT1RBIGltcHJvdmVtZW50LFNPVEEgb24gQmVya2VsZXnigJlzIFRvb2wgQ2FsbGluZyBMZWFkZXJib2FyZCwxNTAwMDAwMDAwMDAuMCxTb3VyY2U6IGh0dHBzOi8vdmVudHVyZWJlYXQuY29tL2FpL3dyaXRlcnMtcGFsbXlyYS14LTAwNC10YWtlcy10aGUtbGVhZC1pbi1haS1mdW5jdGlvbi1jYWxsaW5nLXN1cnBhc3NpbmctdGVjaC1naWFudHMvLCwsLCwsLCxTdXBlcnZpc2VkLCwiUGFsbXlyYSBYNCBib2FzdHMgc3RhdGUtb2YtdGhlLWFydCByZWFzb25pbmcgdGhyb3VnaCBub3ZlbCB0cmFpbmluZyB0ZWNobmlxdWVzLiBCeSBsZXZlcmFnaW5nIHN5bnRoZXRpYyBkYXRhLCB3ZeKAmXZlIHRyYWluZWQgb3VyIG1vZGVsIG1vcmUgZWZmaWNpZW50bHkgYW5kIGF0IGEgZnJhY3Rpb24gb2YgdGhlIGNvc3QgcmVwb3J0ZWQgYnkgbWFqb3IgQUkgbGFicy4gUGFsbXlyYSBYNOKAmXMgc3VpdGUgb2YgbmV3IGZlYXR1cmVzIGFuZCBjYXBhYmlsaXRpZXMgaW5jbHVkZToKClRha2luZyBhY3Rpb24gaW4gc3lzdGVtcyBleHRlcm5hbCB0byB0aGUgTExNIHZpYSB0b29sIGNhbGxpbmcKQXV0b21hdGljIGRhdGEgaW50ZWdyYXRpb24gd2l0aCBhIGJ1aWx0LWluIFJBRyB0b29sCkNvZGUgZ2VuZXJhdGlvbgpBIDEyOGsgY29udGV4dCB3aW5kb3cKU3RydWN0dXJlZCBvdXRwdXQgZ2VuZXJhdGlvbiBmb3Igc2ltcGxlciBzeXN0ZW0gaW50ZWdyYXRpb24gKGNvbWluZyBpbiBhIGZldyB3ZWVrcykKRWFybHkgcmVzdWx0cyBvbiB0b29sIGNhbGxpbmcgYmVuY2htYXJrcyBwdXQgb3VyIG5ldyBmcm9udGllciBtb2RlbCBhcyB0aGUgbGVhZGVyIG9uIHRoZSBCZXJrZWxleSBGdW5jdGlvbiBDYWxsaW5nIExlYWRlcmJvYXJkIGJ5IGEgc2lnbmlmaWNhbnQgbWFyZ2luLCBiZXN0aW5nIG1vZGVsIHByb3ZpZGVycyBpbmNsdWRpbmcgT3BlbkFJLCBBbnRocm9waWMsIE1ldGEsIGFuZCBHb29nbGUsIGFuZCBpcyB0b3AtcmFua2VkIG9uIFN0YW5mb3JkIEhFTE0uCgpQYWxteXJhIFg0IGlzIGF2YWlsYWJsZSB0b2RheSBvbiBBSSBTdHVkaW8gYW5kIEFzayBXcml0ZXIsIG91ciBwcmVidWlsdCBjaGF0IGV4cGVyaWVuY2UuIFlvdSBjYW4gYWxzbyB1c2UgYXBwcyBwb3dlcmVkIGJ5IFBhbG15cmEgWDQgaW4gU2xhY2sgdmlhIG91ciBuZXcgU2xhY2sgaW50ZWdyYXRpb24uIiwsLEFQSSBhY2Nlc3MsVW5pdGVkIFN0YXRlcyBvZiBBbWVyaWNhLCwsLCwsMjAyNS0xMS0yOCAxMTo1Mzo0NCswMDowMCwsLCwsLEluZHVzdHJ5LCwsLCxVbnJlbGVhc2VkLCwsLCwsLCwsLCwsLE5vCkNoaXJwIDIgU3BlZWNoLXRvLVRleHQsU3BlZWNoLCJTcGVlY2ggcmVjb2duaXRpb24gKEFTUiksU3BlZWNoLXRvLXRleHQsVHJhbnNsYXRpb24iLEdvb2dsZSwsMjAyNC0xMC0wOSxDaGlycCAyOiBFbmhhbmNlZCBtdWx0aWxpbmd1YWwgYWNjdXJhY3ksaHR0cHM6Ly9jbG91ZC5nb29nbGUuY29tL3NwZWVjaC10by10ZXh0L3YyL2RvY3MvY2hpcnBfMi1tb2RlbCwsLCwsLCwsLCwsLCwsVW5rbm93biwiQ2hpcnAgMiBpcyB0aGUgbGF0ZXN0IGdlbmVyYXRpb24gb2YgR29vZ2xlJ3MgbXVsdGlsaW5ndWFsIEFTUi1zcGVjaWZpYyBtb2RlbHMsIGRlc2lnbmVkIHRvIG1lZXQgdXNlciBuZWVkcyBiYXNlZCBvbiBmZWVkYmFjayBhbmQgZXhw</x:v>
      </x:c>
    </x:row>
    <x:row r="79" ht="18" customHeight="1">
      <x:c r="A79" s="17" t="n">
        <x:v>74</x:v>
      </x:c>
      <x:c r="B79" s="17" t="n">
        <x:v>310</x:v>
      </x:c>
      <x:c r="C79" s="160" t="str">
        <x:v>ZXJpZW5jZS4gSXQgaW1wcm92ZXMgb24gdGhlIG9yaWdpbmFsIENoaXJwIG1vZGVsIGluIGFjY3VyYWN5IGFuZCBzcGVlZCwgYXMgd2VsbCBhcyBleHBhbmRpbmcgaW50byBrZXkgbmV3IGZlYXR1cmVzIGxpa2Ugd29yZC1sZXZlbCB0aW1lc3RhbXBzLCBtb2RlbCBhZGFwdGF0aW9uLCBhbmQgc3BlZWNoIHRyYW5zbGF0aW9uLiIsLCxBUEkgYWNjZXNzLFVuaXRlZCBTdGF0ZXMgb2YgQW1lcmljYSwsLCwsLDIwMjUtMTEtMjggMTE6NTM6NDQrMDA6MDAsLCwsLCxJbmR1c3RyeSwsLCwsVW5yZWxlYXNlZCwsVHJ1ZSwsLCwsLCwsLCwsTm8KR2VuZXNpcyxCaW9sb2d5LFByb3RlaW4gZGVzaWduLCJFY29sZSBQb2x5dGVjaG5pcXVlIEbCtGVkwrRlcmFsZSBkZSBMYXVzYW5uZSAoRVBGTCksU3dpc3MgSW5zdGl0dXRlIG9mIEJpb2luZm9ybWF0aWNzLEltcGVyaWFsIENvbGxlZ2UgTG9uZG9uLFVuaXZlcnNpdHkgb2YgT3hmb3JkLFByZXNjaWVudCBEZXNpZ24iLCJaYW5kZXIgSGFydGV2ZWxkLCBBbGV4YW5kcmEgVmFuIEhhbGwtQmVhdXZhaXMsIElyaW5hIE1vcm96b3ZhLCBKb3NodWEgU291dGhlcm4sIENhc3BlciBHb3ZlcmRlLCBTYW5kcmluZSBHZW9yZ2VvbiwgU3TDqXBoYW5lIFJvc3NldCwgTWljaMOrYWwgRGVmZmVycmFyZCwgQW5kcmVhcyBMb3VrYXMsIFBpZXJyZSBWYW5kZXJnaGV5bnN0LCBNaWNoYWVsIE0uIEJyb25zdGVpbiwgQnJ1bm8gRS4gQ29ycmVpYSIsMjAyNC0xMC0wOCxFeHBsb3Jpbmcg4oCcZGFyay1tYXR0ZXLigJ0gcHJvdGVpbiBmb2xkcyB1c2luZyBkZWVwIGxlYXJuaW5nLGh0dHBzOi8vd3d3LmNlbGwuY29tL2NlbGwtc3lzdGVtcy9mdWxsdGV4dC9TMjQwNS00NzEyKDI0KTAwMjcwLTksNC4wLCwsLCwsLDM1NDM1LCJQcmUtdHJhaW5pbmc6IEluIHRvdGFsLCB3ZSBjcmVhdGVkIGEgdG90YWwKb2YgNDA3MjYgcGFpcnMKTWFpbiB0cmFpbmluZzogVGhpcyByZXN1bHRlZCBpbiBhIHRvdGFsIG9mCjM1NDM1IHNrZXRjaCDigJMgbmF0aXZlIGRvbWFpbiBwYWlycy4KClRvdGFsIHBhaXJzOiA3NjE2MQoKUHJlZGljdGlvbiB0YXJnZXRzOiBwcm9iYWJpbGl0eSBkaXN0cmlidXRpb25zIGZvciA0IHZhbHVlcyBwZXIgcGFpci4gKDM1NDM1KzQwNzI2KSo0PTMwNDY0NCIsLCwsLExpa2VseSwiRGUgbm92byBwcm90ZWluIGRlc2lnbiBleHBsb3JlcyB1bmNoYXJ0ZWQgc2VxdWVuY2UgYW5kIHN0cnVjdHVyZSBzcGFjZSB0byBnZW5lcmF0ZSBub3ZlbCBwcm90ZWlucyBub3Qgc2FtcGxlZCBieSBldm9sdXRpb24uIEEgbWFpbiBjaGFsbGVuZ2UgaW4gZGUgbm92byBkZXNpZ24gaW52b2x2ZXMgY3JhZnRpbmcg4oCcZGVzaWduYWJsZeKAnSBzdHJ1Y3R1cmFsIHRlbXBsYXRlcyB0byBndWlkZSB0aGUgc2VxdWVuY2Ugc2VhcmNoZXMgdG93YXJkIGFkb3B0aW5nIHRhcmdldCBzdHJ1Y3R1cmVzLiBXZSBwcmVzZW50IGEgY29udm9sdXRpb25hbCB2YXJpYXRpb25hbCBhdXRvZW5jb2RlciB0aGF0IGxlYXJucyBwYXR0ZXJucyBvZiBwcm90ZWluIHN0cnVjdHVyZSwgZHViYmVkIEdlbmVzaXMuIFdlIGNvdXBsZWQgR2VuZXNpcyB3aXRoIHRyUm9zZXR0YSB0byBkZXNpZ24gc2VxdWVuY2VzIGZvciBhIHNldCBvZiBwcm90ZWluIGZvbGRzIGFuZCBmb3VuZCB0aGF0IEdlbmVzaXMgaXMgY2FwYWJsZSBvZiByZWNvbnN0cnVjdGluZyBuYXRpdmUtbGlrZSBkaXN0YW5jZSBhbmQgYW5nbGUgZGlzdHJpYnV0aW9ucyBmb3IgZml2ZSBuYXRpdmUgZm9sZHMgYW5kIHRocmVlIG5vdmVsLCB0aGUgc28tY2FsbGVkIOKAnGRhcmstbWF0dGVy4oCdIGZvbGRzIGFzIGEgZGVtb25zdHJhdGlvbiBvZiBnZW5lcmFsaXphYmlsaXR5LiBXZSB1c2VkIGEgaGlnaC10aHJvdWdocHV0IGFzc2F5IHRvIGNoYXJhY3Rlcml6ZSB0aGUgc3RhYmlsaXR5IG9mIHRoZSBkZXNpZ25zIHRocm91Z2ggcHJvdGVhc2UgcmVzaXN0YW5jZSwgb2J0YWluaW5nIGVuY291cmFnaW5nIHN1Y2Nlc3MgcmF0ZXMgZm9yIGZvbGRlZCBwcm90ZWlucy4gR2VuZXNpcyBlbmFibGVzIGV4cGxvcmF0aW9uIG9mIHRoZSBwcm90ZWluIGZvbGQgc3BhY2Ugd2l0aGluIG1pbnV0ZXMsIHVucmVzdHJpY3RlZCBieSBwcm90ZWluIHRvcG9sb2dpZXMuIE91ciBhcHByb2FjaCBhZGRyZXNzZXMgdGhlIGJhY2tib25lIGRlc2lnbmFiaWxpdHkgcHJvYmxlbSwgc2hvd2luZyB0aGF0IHNtYWxsIG5ldXJhbCBuZXR3b3JrcyBjYW4gZWZmaWNpZW50bHkgbGVhcm4gc3RydWN0dXJhbCBwYXR0ZXJucyBpbiBwcm90ZWlucy4gQSByZWNvcmQgb2YgdGhpcyBwYXBlcuKAmXMgdHJhbnNwYXJlbnQgcGVlciByZXZpZXcgcHJvY2VzcyBpcyBpbmNsdWRlZCBpbiB0aGUgc3VwcGxlbWVudGFsIGluZm9ybWF0aW9uLiIsLCxPcGVuIHdlaWdodHMgKHVucmVzdHJpY3RlZCksIlN3aXR6ZXJsYW5kLFN3aXR6ZXJsYW5kLFVuaXRlZCBLaW5nZG9tIG9mIEdyZWF0IEJyaXRhaW4gYW5kIE5vcnRoZXJuIElyZWxhbmQsVW5pdGVkIEtpbmdkb20gb2YgR3JlYXQgQnJpdGFpbiBhbmQgTm9ydGhlcm4gSXJlbGFuZCxVbml0ZWQgU3RhdGVzIG9mIEFtZXJpY2EiLCwsLCwsMjAyNS0xMS0yOCAxMTo1Mzo0NCswMDowMCwsLCwsLCJBY2FkZW1pYSxBY2FkZW1pYSxBY2FkZW1pYSxJbmR1c3RyeSIsLCwsLE9wZW4gc291cmNlLCJUaGUgdHJhaW5pbmcgYW5kIHRlc3QgZGF0YSBjYW4gYmUgZG93bmxvYWRlZCBhdCBodHRwczovL3plbm9kby5vcmcvcmVjb3Jkcy8xMDYyMjQwNwpUaGUgR2VuZXNpcyBjb2RlIGFuZCB0cmFpbmVkIHdlaWdodHMgY2FuIGJlIGRvd25sb2FkZWQgYXQgaHR0cHM6Ly9naXRodWIuY29tL3phbmRlcmhhcnRldmVsZC9nZW5lc2lzCihNSVQgbGljZW5zZSkiLCwsLCwsLCwsLCwsWWVzCkNMRUFOLUNvbnRhY3QsQmlvbG9neSxFbnp5bWUgZnVuY3Rpb24gcHJlZGljdGlvbiwiQ2xldmVsYW5kIENsaW5pYyxLZW50IFN0YXRlIFVuaXZlcnNpdHksUGFjaWZpYyBOb3J0aHdlc3QgTmF0aW9uYWwgTGFib3JhdG9yeSIsIll1eGluIFlhbmcsIEFiYnkgSmVyZ2VyLCBTb25nIEZlbmcsIFppeHUgV2FuZywgQ2hyaXN0aW5hIEJyYXNmaWVsZCwgTWFyZ2FyZXQgUy4gQ2hldW5nLCBKZXJlbXkgWnVja2VyLCBRaWFuZyBHdWFuIiwyMDI0LTEwLTA4LENMRUFOLUNvbnRhY3Q6IENvbnRyYXN0aXZlIExlYXJuaW5nLWVuYWJsZWQgRW56eW1lIEZ1bmN0aW9uYWwgQW5ub3RhdGlvbiBQcmVkaWN0aW9uIHdpdGggU3RydWN0dXJhbCBJbmZlcmVuY2UsaHR0cHM6Ly93d3cuYmlvcnhpdi5vcmcvY29udGVudC8xMC4xMTAxLzIwMjQuMDUuMTQuNTk0MTQ4djIuYWJzdHJhY3QsMS4wLCwsLCwsLDIyNDc0MiwiMjI0LDc0MiA9IDIuMjQ3NDJlNSBkYXRhcG9pbnRzICh1bmlxdWUgcHJvdGVpbiBzZXF1ZW5jZXMgd2l0aCBjb250YWN0IG1hcHMgZnJvbSBTd2lzcy1Qcm90IGRhdGFiYXNlKSIsLCwsLENvbmZpZGVudCwiUmVjZW50IHllYXJzIGhhdmUgd2l0bmVzc2VkIHRoZSByZW1hcmthYmxlIHByb2dyZXNzIG9mIGRlZXAgbGVhcm5pbmcgd2l0aGluIHRoZSByZWFsbSBvZiBzY2llbnRpZmljIGRpc2NpcGxpbmVzLCB5aWVsZGluZyBhIHdlYWx0aCBvZiBwcm9taXNpbmcgb3V0Y29tZXMuIEEgcHJvbWluZW50IGNoYWxsZW5nZSB3aXRoaW4gdGhpcyBkb21haW4gaGFzIGJlZW4gdGhlIHRhc2sgb2YgcHJlZGljdGluZyBlbnp5bWUgZnVuY3Rpb24sIGEgY29tcGxleCBwcm9ibGVtIHRoYXQgaGFzIHNlZW4gdGhlIGRldmVsb3BtZW50IG9mIG51bWVyb3VzIGNvbXB1dGF0aW9uYWwgbWV0aG9kcywgcGFydGljdWxhcmx5IHRob3NlIHJvb3RlZCBpbiBkZWVwIGxlYXJuaW5nIHRlY2huaXF1ZXMuIEhvd2V2ZXIsIHRoZSBtYWpvcml0eSBvZiB0aGVzZSBtZXRob2RzIGhhdmUgcHJpbWFyaWx5IGZvY3VzZWQgb24gZWl0aGVyIGFtaW5vIGFjaWQgc2VxdWVuY2UgZGF0YSBvciBwcm90ZWluIHN0cnVjdHVyZSBkYXRhLCBuZWdsZWN0aW5nIHRoZSBwb3RlbnRpYWwgc3luZXJneSBvZiBjb21iaW5pbmcgb2YgYm90aCBtb2RhbGl0aWVzLiBUbyBhZGRyZXNzIHRoaXMgZ2FwLCB3ZSBwcm9wb3NlIGEgbm92ZWwgQ29udHJhc3RpdmUgTGVhcm5pbmcgZnJhbWV3b3JrIGZvciBFbnp5bWUgZnVuY3Rpb25hbCBBTm5vdGF0aW9uIHByZWRpY3Rpb24gY29tYmluZWQgd2l0aCBwcm90ZWluIGFtaW5vIGFjaWQgc2VxdWVuY2VzIGFuZCBDb250YWN0IG1hcHMgKENMRUFOLUNvbnRhY3QpLiBXZSByaWdvcm91c2x5IGV2YWx1YXRlZCB0aGUgcGVyZm9ybWFuY2Ugb2Ygb3VyIENMRUFOLUNvbnRhY3QgZnJhbWV3b3JrIGFnYWluc3QgdGhlIHN0YXRlLW9mLXRoZS1hcnQgZW56eW1lIGZ1bmN0aW9uIHByZWRpY3Rpb24gbW9kZWwgdXNpbmcgbXVsdGlwbGUgYmVuY2htYXJrIGRhdGFzZXRzLiBVc2luZyBDTEVBTi1Db250YWN0LCB3ZSBwcmVkaWN0ZWQgbm92ZWwgZW56eW1lIGZ1bmN0aW9ucyB3aXRoaW4gdGhlIHByb3Rlb21lIG9mIFByb2NobG9yb2NvY2N1cyBtYXJpbnVzIE1FRDQuIE91ciBmaW5kaW5ncyBjb252aW5jaW5nbHkgZGVtb25zdHJhdGUgdGhlIHN1YnN0YW50aWFsIHN1cGVyaW9yaXR5IG9mIG91ciBDTEVBTi1Db250YWN0IGZyYW1ld29yaywgbWFya2luZyBhIHNpZ25pZmljYW50IHN0ZXAgZm9yd2FyZCBpbiBlbnp5bWUgZnVuY3Rpb24gcHJlZGljdGlvbiBhY2N1cmFjeS4iLCwsVW5yZWxlYXNlZCwiVW5pdGVkIFN0YXRlcyBvZiBBbWVyaWNhLFVuaXRlZCBTdGF0ZXMgb2YgQW1lcmljYSxVbml0ZWQgU3RhdGVzIG9mIEFtZXJpY2EiLCwsLCwsMjAyNS0xMS0yOCAxMTo1Mzo0NCswMDowMCwsLCwsLCJBY2FkZW1pYSxBY2FkZW1pYSxHb3Zlcm5tZW50IiwsLCwsT3BlbiAobm9uLWNvbW1lcmNpYWwpLCJBbGwgY29kZXMgYW5kIGRhdGEgdXNlZCBpbiB0cmFpbmluZyBhbmQgdGVzdGluZyBhcmUgYXZhaWxhYmxlCmF0IGh0dHBzOi8vZ2l0aHViLmNvbS9wbm5sLXByZWRpY3RpdmUtcGhlbm9taWNzL2NsZWFuLWNvbnRhY3QuIAooIE5PTi1FWENMVVNJVkUgUkVTRUFSQ0ggVVNFIExJQ0VOU0UgRk9SIENMRUFOIFNPRlRXQVJFKQpDTEVBTi1Db250YWN0IGlzIGFsc28gZnJlZWx5IGFjY2Vzc2libGUgdGhyb3VnaCBhbiBlYXN5LXRvLXVzZSB3ZWIgc2VydmVyOiBodHRwczovL2Vyc2EuZ3VhbnMuY3Mua2VudC5lZHUvIiwsLCwsLCwsLCwsLE5vClNPM0xSLEJpb2xvZ3ksIlByb3RlaW4gZm9sZGluZyBwcmVkaWN0aW9uLE1vbGVjdWxhciBzaW11bGF0aW9uIiwiVW5pdmVyc2l0eSBvZiBMdXhlbWJvdXJnLFRlY2huaXNjaGUgVW5pdmVyc2l0YXQgQmVybGluLEJlcmxpbiBJbnN0aXR1dGUgZm9yIHRoZSBGb3VuZGF0aW9ucyBvZiBMZWFybmluZyBhbmQgRGF0YSxEZWVwTWluZCxNYXggUGxhbmNrIEluc3RpdHV0ZSBmb3IgSW5mb3JtYXRpY3MsS29yZWEgVW5pdmVyc2l0eSIsIkFkaWwgS2FieWxkYSwgSi4gVGhvcmJlbiBGcmFuaywgU2VyZ2lvIFN1YXJleiBEb3UsIEFsbWF6IEtoYWJpYnJha2htYW5vdiwgTGVvbmFyZG8gTWVkcmFubyBTYW5kb25hcywgT2xpdmVyIFQuIFVua2UsIFN0ZWZhbiBDaG1pZWxhLCBLbGF1cy1Sb2JlcnQgTXVsbGVyLCBBbGV4YW5kcmUgVGthdGNoZW5rbyIsMjAyNC0xMC0wOCxNb2xlY3VsYXIgU2ltdWxhdGlvbnMgd2l0aCBhIFByZXRyYWluZWQgTmV1cmFsIE5ldHdvcmsgYW5kIFVuaXZlcnNhbCBQYWlyd2lzZSBGb3JjZSBGaWVsZHMsaHR0cHM6Ly9jaGVtcnhpdi5vcmcvZW5nYWdlL2NoZW1yeGl2L2FydGljbGUtZGV0YWlscy82NzA0MjYzMDUxNTU4YTE1ZWY2NDc4YjYsMC4wLCwsLCwsLCwiR0VNUyBmcmFnbWVudHM6IDIsNzAwLDAwMApRTTctWCBtb2xlY3VsZXM6IDEsMDAwLDAwMApBUU0gZ2FzLXBoYXNlIGRydWdzOiA2MCwwMDAKU1BJQ0UgZGlwZXB0aWRlczogMzMsMDAwCkRFUyBtb2xlY3VsYXIgZGltZXJzOiAxNSwwMDAKR2FzLXBoYXNlIHdhdGVyIGNsdXN0ZXJzOiAxMCwwMDAKCjIsNzAwLDAwMCArIDEsMDAwLDAwMCArIDYwLDAwMCArIDMzLDAwMCArIDE1LDAwMCArIDEwLDAwMCA9IDMsODE4LDAwMCDiiYggNCwwMDAsMDAwIGRhdGFwb2ludHMKCkFzc3VtaW5nIDMwIGF0b21zIHBlciBtb2xlY3VsZSBhbmQgMSB0b2tlbiBwZXIgYXRvbTogMTIwMDAwMDAwIHRva2VucwoKIiw4Ni4wLCxOVklESUEgSDEwMCBQQ0llLCxMaWtlbHksIk1hY2hpbmUgTGVhcm5pbmcgRm9yY2UgRmllbGRzIChNTEZGcykgcHJvbWlzZSB0byBlbmFibGUgZ2VuZXJhbCBtb2xlY3VsYXIgc2ltdWxhdGlvbnMgdGhhdCBjYW4gc2ltdWx0YW5lb3VzbHkgYWNoaWV2ZSBlZmZpY2llbmN5LCBhY2N1cmFjeSwgdHJhbnNmZXJhYmlsaXR5LCBhbmQgc2NhbGFiaWxpdHkgZm9yIGRpdmVyc2UgbW9sZWN1bGVzLCBtYXRlcmlhbHMsIGFuZCBoeWJyaWQgaW50ZXJmYWNlcy4gQSBrZXkgc3RlcCB0b3dhcmQgdGhpcyBnb2FsIGhhcyBiZWVuIG1hZGUgd2l0aCB0aGUgR0VNUyBhcHByb2FjaCB0byBiaW9tb2xlY3VsYXIgZHluYW1pY3MgW1NjaS4gQWR2LiAxMCwgZWFkbjQzOTcgKDIwMjQpXS4gVGhpcyB3b3JrIGludHJvZHVjZXMgdGhlIFNPM0xSIG1ldGhvZCB0aGF0IGludGVncmF0ZXMgdGhlIGZhc3QgYW5kIHN0YWJsZSBTTzNrcmF0ZXMgbmV1cmFsIG5ldHdvcmsgZm9yIHNlbWktbG9jYWwgaW50ZXJhY3Rpb25zIHdpdGggdW5pdmVyc2FsIHBhaXJ3aXNlIGZvcmNlIGZpZWxkcyBkZXNpZ25lZCBmb3Igc2hvcnQtcmFuZ2UgcmVwdWxzaW9uLCBsb25nLXJhbmdlIGVsZWN0cm9zdGF0aWNzLCBhbmQgZGlzcGVyc2lvbiBpbnRlcmFjdGlvbnMuIFNPM0xSIGlzIHRyYWluZWQgb24gYSBkaXZlcnNlIHNldCBvZiA0IG1pbGxpb24gbmV1dHJhbCBhbmQgY2hhcmdlZCBtb2xlY3VsYXIgY29tcGxleGVzCmNvbXB1dGVkIGF0IHRoZSBQQkUwK01CRCBsZXZlbCBvZiBxdWFudHVtIG1lY2hhbmljcywgZW5zdXJpbmcgYSBjb21wcmVoZW5zaXZlIGNvdmVyYWdlIG9mIGNvdmFsZW50IGFuZCBub24tY292YWxlbnQgaW50ZXJhY3Rpb25zLiBPdXIgYXBwcm9hY2ggaXMgY2hhcmFjdGVyaXplZCBieSBjb21wdXRhdGlvbmFsIGFuZCBkYXRhIGVmZmljaWVuY3ksIHNjYWxhYmlsaXR5IHRvIDIwMCB0aG91c2FuZCBhdG9tcyBvbiBhIHNpbmdsZSBHUFUsIGFuZCByZWFzb25hYmxlIHRvIGhpZ2ggYWNjdXJhY3kgYWNyb3NzIHRoZSBjaGVtaWNhbCBzcGFjZSBvZiBvcmdhbmljIChiaW8pbW9sZWN1bGVzLiBTTzNMUiBpcyBhcHBsaWVkIHRvIHN0dWR5IHVuaXRzIG9mIGZvdXIgbWFqb3IgYmlvbW9sZWN1bGUgdHlwZXMsIHBvbHlwZXB0aWRlIGZvbGRpbmcsIGFuZCBuYW5vc2Vjb25kIGR5bmFtaWNzIG9mIGxhcmdlciBzeXN0ZW1zIHN1Y2ggYXMgYSBwcm90ZWluLCBhIGdseWNvcHJvdGVpbiwgYW5kIGEgbGlwaWQgYmlsYXllciwgYWxsIGluIGV4cGxpY2l0IHNvbHZlbnQuIEZpbmFsbHksIHdlIGRpc2N1c3MgdGhlIGZ1dHVyZSBjaGFsbGVuZ2VzIHRvd2FyZCB0cnVseSBnZW5lcmFsIG1vbGVjdWxhciBzaW11bGF0aW9ucyBieSBjb21iaW5pbmcgTUxGRnMgd2l0aCB0cmFkaXRpb25hbCBhdG9taXN0aWMgbW9kZWxzLiIsLCwsIkx1eGVtYm91cmcsR2VybWFueSxHZXJtYW55LFVuaXRlZCBLaW5nZG9tIG9mIEdyZWF0IEJyaXRhaW4gYW5kIE5vcnRoZXJuIElyZWxhbmQsR2VybWFueSxLb3JlYSAoUmVwdWJsaWMgb2YpIiwsLCwsLDIwMjUtMTEtMjggMTE6NTM6NDQrMDA6MDAsLCwsLCwiQWNhZGVtaWEsQWNhZGVtaWEsUmVzZWFyY2ggY29sbGVjdGl2ZSxJbmR1c3RyeSxBY2FkZW1pYSxBY2FkZW1pYSIsLCwsLCwsLCwsLCwsSGFyZHdhcmUsLCwsLApDb2dWaWRlb1gsVmlkZW8sIlZpZGVvIGdlbmVyYXRpb24sVGV4dC10by12aWRlbyIsIlouYWkgKFpoaXB1IEFJKSxUc2luZ2h1YSBVbml2ZXJzaXR5IiwiWmh1b3lpIFlhbmcsIEppYXlhbiBUZW5nLCBXZW5kaSBaaGVuZywgTWluZyBEaW5nLCBTaGl5dSBIdWFuZywgSmlhemhlbmcgWHUsIFl1YW5taW5nIFlhbmcsIFdlbnlpIEhvbmcsIFhpYW9oYW4gWmhhbmcsIEd1YW55dSBGZW5nLCBEYSBZaW4sIFhpYW90YW8gR3UsIFl1eHVhbiBaaGFuZywgV2VpaGFuIFdhbmcsIFllYW4gQ2hlbmcsIFRpbmcgTGl1LCBCaW4gWHUsIFl1eGlhbyBEb25nLCBKaWUgVGFuZyIsMjAyNC0xMC0wOCxDb2dWaWRlb1g6IFRleHQtdG8tVmlkZW8gRGlmZnVzaW9uIE1vZGVscyB3aXRoIEFuIEV4cGVydCBUcmFuc2Zvcm1lcixodHRwczovL2FyeGl2Lm9yZy9hYnMvMjQwOC4wNjA3MiwsLCw1MDAwMDAwMDAwLjAsNSBiaWxsaW9uLCwsLCIiIjM1TSBzaW5nbGUtc2hvdCBjbGlwcyByZW1haW4sIHdpdGggZWFjaCBjbGlwIGF2ZXJhZ2luZyBhYm91dCA2IHNlY29uZHMiIgoiIkR1cmluZyB0cmFpbmluZywgd2UgZmlyc3QgdHJhaW4gYSAzRCBWQUUgYXQgMjU2IMOXIDI1NiByZXNvbHV0aW9uIGFuZCAxNyBmcmFtZXMgdG8gc2F2ZSBjb21wdXRhdGlvbi4gUmFuZG9tbHkgc2VsZWN0IDggb3IgMTYgZnBzIHRvIGVuaGFuY2UgdGhlIG1vZGVs4oCZcyByb2J1c3RuZXNzIiIKIiJ3ZSBjb25kdWN0IGEgdHdvLXN0YWdlIHRyYWluaW5nIHByb2Nlc3MgYnkgZmlyc3QgdHJhaW5pbmcgb24gYSB2aWRlbyBvZiAxNyBmcmFtZXMgYW5kIGZpbmV0dW5pbmcgYnkgY29udGV4dCBwYXJhbGxlbCBvbiB2aWRlb3Mgb2YgMTYxIGZyYW1lcy4iIgoKVGhleSBwcm92aWRlIG1hbnkgdHJhaW5pbmcgZGV0YWlscyBmb3Igc21hbGxlciBtb2RlbHMgYnV0IG5vdCB0aGlzIG9uZSIsLCwsLENvbmZpZGVudCwiV2UgcHJlc2VudCBDb2dWaWRlb1gsIGEgbGFyZ2Utc2NhbGUgdGV4dC10by12aWRlbyBnZW5lcmF0aW9uIG1vZGVsIGJhc2VkIG9uIGRpZmZ1c2lvbiB0cmFuc2Zvcm1lciwgd2hpY2ggY2FuIGdlbmVyYXRlIDEwLXNlY29uZCBjb250aW51b3VzIHZpZGVvcyBhbGlnbmVkIHdpdGggdGV4dCBwcm9tcHQsIHdpdGggYSBmcmFtZSByYXRlIG9mIDE2IGZwcyBhbmQgcmVzb2x1dGlvbiBvZiA3NjggKiAxMzYwIHBpeGVscy4gUHJldmlvdXMgdmlkZW8gZ2VuZXJhdGlvbiBtb2RlbHMgb2Z0ZW4gaGFkIGxpbWl0ZWQgbW92ZW1lbnQgYW5kIHNob3J0IGR1cmF0aW9ucywgYW5kIGlzIGRpZmZpY3VsdCB0byBnZW5lcmF0ZSB2aWRlb3Mgd2l0aCBjb2hlcmVudCBuYXJyYXRpdmVzIGJhc2VkIG9uIHRleHQuIFdlIHByb3Bvc2Ugc2V2ZXJhbCBkZXNpZ25zIHRvIGFkZHJlc3MgdGhlc2UgaXNzdWVzLiBGaXJzdCwgd2UgcHJvcG9zZSBhIDNEIFZhcmlhdGlvbmFsIEF1dG9lbmNvZGVyIChWQUUpIHRvIGNvbXByZXNzIHZpZGVvcyBhbG9uZyBib3RoIHNwYXRpYWwgYW5kIHRlbXBvcmFsIGRpbWVuc2lvbnMsIHRvIGltcHJvdmUgYm90aCBjb21wcmVzc2lvbiByYXRlIGFuZCB2aWRlbyBmaWRlbGl0eS4gU2Vjb25kLCB0byBpbXByb3ZlIHRoZSB0ZXh0LXZpZGVvIGFsaWdubWVudCwgd2UgcHJvcG9zZSBhbiBleHBlcnQgdHJhbnNmb3JtZXIgd2l0aCB0aGUgZXhwZXJ0IGFkYXB0aXZlIExheWVyTm9ybSB0byBmYWNpbGl0YXRlIHRoZSBkZWVwIGZ1c2lvbiBiZXR3ZWVuIHRoZSB0d28gbW9kYWxpdGllcy4gVGhpcmQsIGJ5IGVtcGxveWluZyBhIHByb2dyZXNzaXZlIHRyYWluaW5nIGFuZCBtdWx0aS1yZXNvbHV0aW9uIGZyYW1lIHBhY2sgdGVjaG5pcXVlLCBDb2dWaWRlb1ggaXMgYWRlcHQgYXQgcHJvZHVjaW5nIGNvaGVyZW50LCBsb25nLWR1cmF0aW9uLCBkaWZmZXJlbnQgc2hhcGUgdmlkZW9zIGNoYXJhY3Rlcml6ZWQgYnkgc2lnbmlmaWNhbnQgbW90aW9ucy4gSW4gYWRkaXRpb24sIHdlIGRldmVsb3AgYW4gZWZmZWN0aXZlIHRleHQtdmlkZW8gZGF0YSBwcm9jZXNzaW5nIHBpcGVsaW5lIHRoYXQgaW5jbHVkZXMgdmFyaW91cyBkYXRhIHByZXByb2Nlc3Npbmcgc3RyYXRlZ2llcyBhbmQgYSB2aWRlbyBjYXB0aW9uaW5nIG1ldGhvZCwgZ3JlYXRseSBjb250cmlidXRpbmcgdG8gdGhlIGdlbmVyYXRpb24gcXVhbGl0eSBhbmQgc2VtYW50aWMgYWxpZ25tZW50LiBSZXN1bHRzIHNob3cgdGhhdCBDb2dWaWRlb1ggZGVtb25zdHJhdGVzIHN0YXRlLW9mLXRoZS1hcnQgcGVyZm9ybWFuY2UgYWNyb3NzIGJvdGggbXVsdGlwbGUgbWFjaGluZSBtZXRyaWNzIGFuZCBodW1hbiBldmFsdWF0aW9ucy4gVGhlIG1vZGVsIHdlaWdodCBvZiBib3RoIDNEIENhdXNhbCBWQUUsIFZpZGVvIGNhcHRpb24gbW9kZWwgYW5kIENvZ1ZpZGVvWCBhcmUgcHVibGljbHkgYXZhaWxhYmxlIGF0IHRoaXMgaHR0cHMgVVJMLiIsLCxPcGVuIHdlaWdodHMgKHJlc3RyaWN0ZWQgdXNlKSwiQ2hpbmEsQ2hpbmEiLCwsLCwsMjAyNS0xMS0yOCAxMTo1Mzo0NCswMDowMCwsLCwsLCJJbmR1c3RyeSxBY2FkZW1pYSIsLCwsLE9wZW4gc291cmNlLCJDb2dWaWRlb1ggTGljZW5zZSAoY29tbWVyY2lhbCB1c2FnZSBhbGxvd2VkIGZvciBjb21wYW5pZXMgd2l0aCB1cCB0byAxIG1pbGxpb24gdmlzaXRzIHBlciBtb250aCkKaHR0cHM6Ly9odWdnaW5nZmFjZS5jby9USFVETS9Db2dWaWRlb1gtNWIKCmh0dHBzOi8vZ2l0aHViLmNvbS9USFVETS9Db2dWaWRlbwpBcGFjaGUgMi4wIGZvciBjb2RlIixUcnVlLCwsLCwsLFRIVURNLCwsLFllcwpHUi0yLFJvYm90aWNzLCJWaWRlbyxBY3Rpb24gcmVjb2duaXRpb24sVmlkZW8gZ2VuZXJhdGlvbixJbnN0cnVjdGlvbiBpbnRlcnByZXRhdGlvbixSb2JvdGljIG1hbmlwdWxhdGlvbiIsQnl0ZURhbmNlLCJIYW5nIExpLCBZaWZlbmcgTGksIFl1eGlhbyBMaXUsIEhvbmd0YW8gV3UsIEppYWZlbmcgWHUsIFlpY2h1IFlhbmcsIEhhbmJvIFpoYW5nLCBNaW56aGFvIFpodSIsMjAyNC0xMC0wOCxHUi0yOiBBIEdlbmVyYXRpdmUgVmlkZW8tTGFuZ3VhZ2UtQWN0aW9uIE1vZGVsIHdpdGggV2ViLVNjYWxlIEtub3dsZWRnZSBmb3IgUm9ib3QgTWFuaXB1bGF0aW9uLGh0dHBzOi8vYXJ4aXYub3JnL2Ficy8yNDEwLjA2MTU4djEsMjI0LjAsU09UQSBpbXByb3ZlbWVudCxUb3AgcGVyZm9taW5nIG1vZGVsIG9uIENBTFZJTiBiZW5jaG1hcmsuICwyMzAwMDAwMDAuMCwidGhlIGRlZmF1bHQgR1ItMiBtb2RlbCBjb250YWlucyAyMzBNIHBhcmFtZXRlcnMsIG9mIHdoaWNoIDk1TSBhcmUgdHJhaW5hYmxlIiwsLCwiVGhpcyBsYXJnZS1zY2FsZSBwcmUtdHJhaW5pbmcsIGludm9sdmluZyAzOCBtaWxsaW9uIHZpZGVvIGNsaXBzCmFuZCBvdmVyIDUwIGJpbGxpb24gdG9rZW5zIiwsLCwsQ29uZmlkZW50LCJXZSBwcmVzZW50IEdSLTIsIGEgc3RhdGUtb2YtdGhlLWFydCBnZW5lcmFsaXN0IHJvYm90IGFnZW50IGZvciB2ZXJzYXRpbGUgYW5kIGdlbmVyYWxpemFibGUgcm9ib3QgbWFuaXB1bGF0aW9uLiBHUi0yIGlzIGZpcnN0IHByZS10cmFpbmVkIG9uIGEgdmFzdCBudW1iZXIgb2YgSW50ZXJuZXQgdmlkZW9zIHRvIGNhcHR1cmUgdGhlIGR5bmFtaWNzIG9mIHRoZSB3b3JsZC4gVGhpcyBsYXJnZS1zY2FsZSBwcmUtdHJhaW5pbmcsIGludm9sdmluZyAzOCBtaWxsaW9uIHZpZGVvIGNsaXBzIGFuZCBvdmVyIDUwIGJpbGxpb24gdG9rZW5zLCBlcXVpcHMgR1ItMiB3aXRoIHRoZSBhYmlsaXR5IHRvIGdlbmVyYWxpemUgYWNyb3NzIGEgd2lkZSByYW5nZSBvZiByb2JvdGljIHRhc2tzIGFuZCBlbnZpcm9ubWVudHMgZHVyaW5nIHN1YnNlcXVlbnQgcG9saWN5IGxlYXJuaW5nLiBGb2xsb3dpbmcgdGhpcywgR1ItMiBpcyBmaW5lLXR1bmVkIGZvciBib3RoIHZpZGVvIGdlbmVyYXRpb24gYW5kIGFjdGlvbiBwcmVkaWN0aW9uIHVzaW5nIHJvYm90IHRyYWplY3Rvcmllcy4gSXQgZXhoaWJpdHMgaW1wcmVzc2l2ZSBtdWx0aS10YXNrIGxlYXJuaW5nIGNhcGFiaWxpdGllcywgYWNoaWV2aW5nIGFuIGF2ZXJhZ2Ugc3VjY2VzcyByYXRlIG9mIDk3LjclIGFjcm9zcyBtb3JlIHRoYW4gMTAwIHRhc2tzLiBNb3Jlb3ZlciwgR1ItMiBkZW1vbnN0cmF0ZXMgZXhjZXB0aW9uYWwgZ2VuZXJhbGl6YXRpb24gdG8gbmV3LCBwcmV2aW91c2x5IHVuc2VlbiBzY2VuYXJpb3MsIGluY2x1ZGluZyBub3ZlbCBiYWNrZ3JvdW5kcywgZW52aXJvbm1lbnRzLCBvYmplY3RzLCBhbmQgdGFza3MuIE5vdGFibHksIEdSLTIgc2NhbGVzIGVmZmVjdGl2ZWx5IHdpdGggbW9kZWwgc2l6ZSwgdW5kZXJzY29yaW5nIGl0cyBwb3RlbnRpYWwgZm9yIGNvbnRpbnVlZCBncm93dGggYW5kIGFwcGxpY2F0aW9uLiBQcm9qZWN0IHBhZ2U6IFx1cmx7dGhpcyBodHRwcyBVUkx9LiIsLCxVbnJlbGVhc2VkLENoaW5hLCwsLCwsMjAyNi0wNS0yNSAxMjozMzo1NCswMDowMCwsLCwsLEluZHVzdHJ5LCwsLCxVbnJlbGVhc2VkLCwsLCwsLCwsLCwsLE5vClB5cmFtaWQgRmxvdyxWaWRlbywiVmlkZW8gZ2VuZXJhdGlvbixUZXh0LXRvLXZpZGVvIiwiUGVraW5nIFVuaXZlcnNpdHksS3VhaXNob3UgVGVjaG5vbG9neSxCZWlqaW5nIFVuaXZlcnNpdHkgb2YgUG9zdHMgYW5kIFRlbGVjb21tdW5pY2F0aW9ucyIsIllhbmcgSmluLCBaaGljaGVuZyBTdW4sIE5pbmd5dWFuIExpLCBLdW4gWHUsIEt1biBYdSwgSGFvIEppYW5nLCBOYW4gWmh1YW5nLCBRdXpoZSBIdWFuZywgWWFuZyBTb25nLCBZYWRvbmcgTXUsIFpob3VjaGVuIExpbiIsMjAyNC0xMC0wOCxQeXJhbWlkYWwgRmxvdyBNYXRjaGluZyBmb3IgRWZmaWNpZW50IFZpZGVvIEdlbmVyYXRpdmUgTW9kZWxpbmcsaHR0cHM6Ly9hcnhpdi5vcmcvYWJzLzI0MTAuMDU5NTQsMjk0LjAsLCwyMDAwMDAwMDAwLjAsIiIiV2UgdXRpbGl6ZSB0aGUgcHJldmFpbGluZyBNTS1EaVQgYXJjaGl0ZWN0dXJlIGZyb20gU0QzIE1lZGl1bSAoRXNzZXIKZXQgYWwuLCAyMDI0KSBhcyB0aGUgYmFzZSBtb2RlbCwgd2l0aCAyQiBwYXJhbWV0ZXJzIGluIHRvdGFsIiIgKGh0dHBzOi8vYXJ4aXYub3JnL3BkZi8yNDEwLjA1OTU0LCBwYWdlIDcpLiIsNy42N2UrMjEsIuKAnEl0IGlzIHRyYWluZWQgb25seSBvbiBvcGVuLXNvdXJjZSBkYXRhc2V0cyB3aXRoaW4gMjAuN2sgQTEwMCBHUFUgaG91cnPigJ0gKGh0dHBzOi8vaHVnZ2luZ2ZhY2UuY28vc3BhY2VzL1B5cmFtaWQtRmxvdy9weXJhbWlkLWZsb3cpLCAoaHR0cHM6Ly9hcnhpdi5vcmcvcGRmLzI0MTAuMDU5NTQsIHBhZ2UgMSkuIFRoZSB0cmFpbmluZyB3YXMgZG9uZSBpbiBCRjE2IChodHRwczovL2FyeGl2Lm9yZy9wZGYvMjQxMC4wNTk1NCwgcGFnZSAxOCkuIAoKQm90aCBBMTAwIG1vZGVscyBkZWxpdmVyIHBlYWsgMzEyIHRlcmFGTE9QUyB3aXRob3V0IHNwYXJzaXR5IChodHRwczovL3d3dy5udmlkaWEuY29tL2NvbnRlbnQvZGFtL2VuLXp6L1NvbHV0aW9ucy9EYXRhLUNlbnRlci9hMTAwL3BkZi9hMTAwLTgwZ2ItZGF0YXNoZWV0LXVwZGF0ZS1udmlkaWEtdXMtMTUyMTA1MS1yMi13ZWIucGRmKS4KCkFzc3VtaW5nIDMzJSB1dGlsaXphdGlvbiByYXRlLApUcmFpbmluZyBjb21wdXRlCj0gMC4zMyAqIDMuMTJlMTQgRkxPUFMgKiAyLjA3ZTQgaG91cnMgKiAzLjZlMyBzIC8gaG91cgp+PSA3LjY3ZTIxIEZMT1BTIiwsU2VlIHBhZ2UgNyBvZiBodHRwczovL2FyeGl2Lm9yZy9wZGYvMjQxMC4wNTk1NCBmb3Igc2l6ZXMgb2YgdHJhaW5pbmcgZGF0YXNldHMgdXNlZC4sMTYyLjAsU2VlIFRhYmxlIDQgb24gcGFnZSAxOCBvZiBodHRwczovL2FyeGl2Lm9yZy9wZGYvMjQxMC4wNTk1NC4sTlZJRElBIEExMDAsLENvbmZpZGVudCwiVmlkZW8gZ2VuZXJhdGlvbiByZXF1aXJlcyBtb2RlbGluZyBhIHZhc3Qgc3BhdGlvdGVtcG9yYWwgc3BhY2UsIHdoaWNoIGRlbWFuZHMgc2lnbmlmaWNhbnQgY29tcHV0YXRpb25hbCByZXNvdXJjZXMgYW5kIGRhdGEgdXNhZ2UuIFRvIHJlZHVjZSB0aGUgY29tcGxleGl0eSwgdGhlIHByZXZhaWxpbmcgYXBwcm9hY2hlcyBlbXBsb3kgYSBjYXNjYWRlZCBhcmNoaXRlY3R1cmUgdG8gYXZvaWQgZGlyZWN0IHRyYWluaW5nIHdpdGggZnVsbCByZXNvbHV0aW9uIGxhdGVudC4gRGVzcGl0ZSByZWR1Y2luZyBjb21wdXRhdGlvbmFsIGRlbWFuZHMsIHRoZSBzZXBhcmF0ZSBvcHRpbWl6YXRpb24gb2YgZWFjaCBzdWItc3RhZ2UgaGluZGVycyBrbm93bGVkZ2Ugc2hhcmluZyBhbmQgc2FjcmlmaWNlcyBmbGV4aWJpbGl0eS4gVGhpcyB3b3JrIGludHJvZHVjZXMgYSB1bmlmaWVkIHB5cmFtaWRhbCBmbG93IG1hdGNoaW5nIGFsZ29yaXRobS4gSXQgcmVpbnRlcnByZXRzIHRoZSBvcmlnaW5hbCBkZW5vaXNpbmcgdHJhamVjdG9yeSBhcyBhIHNlcmllcyBvZiBweXJhbWlkIHN0YWdlcywgd2hlcmUgb25seSB0aGUgZmluYWwgc3RhZ2Ugb3BlcmF0ZXMgYXQgdGhlIGZ1bGwgcmVzb2x1dGlvbiwgdGhlcmVieSBlbmFibGluZyBtb3JlIGVmZmljaWVudCB2aWRlbyBnZW5lcmF0aXZlIG1vZGVsaW5nLiBUaHJvdWdoIG91ciBzb3BoaXN0aWNhdGVkIGRlc2lnbiwgdGhlIGZsb3dzIG9mIGRpZmZlcmVudCBweXJhbWlkIHN0YWdlcyBjYW4gYmUgaW50ZXJsaW5rZWQgdG8gbWFpbnRhaW4gY29udGludWl0eS4gTW9yZW92ZXIsIHdlIGNyYWZ0IGF1dG9yZWdyZXNzaXZlIHZpZGVvIGdlbmVyYXRpb24gd2l0aCBhIHRlbXBvcmFsIHB5cmFtaWQgdG8gY29tcHJlc3MgdGhlIGZ1bGwtcmVzb2x1dGlvbiBoaXN0b3J5LiBUaGUgZW50aXJlIGZyYW1ld29yayBjYW4gYmUgb3B0aW1pemVkIGluIGFuIGVuZC10by1lbmQgbWFubmVyIGFuZCB3aXRoIGEgc2luZ2xlIHVuaWZpZWQgRGlmZnVzaW9uIFRyYW5zZm9ybWVyIChEaVQpLiBFeHRlbnNpdmUgZXhwZXJpbWVudHMgZGVtb25zdHJhdGUgdGhhdCBvdXIgbWV0aG9kIHN1cHBvcnRzIGdlbmVyYXRpbmcgaGlnaC1xdWFsaXR5IDUtc2Vjb25kICh1cCB0byAxMC1zZWNvbmQpIHZpZGVvcyBhdCA3NjhwIHJlc29sdXRpb24gYW5kIDI0IEZQUyB3aXRoaW4gMjAuN2sgQTEwMCBHUFUgdHJhaW5pbmcgaG91cnMuIEFsbCBjb2RlIGFuZCBtb2RlbHMgYXJlIG9wZW4tc291cmNlZCBhdCBodHRwczovL3B5cmFtaWQtZmxvdy5naXRodWIuaW8uIiwsLE9wZW4gd2VpZ2h0cyAodW5yZXN0cmljdGVkKSwiQ2hpbmEsQ2hpbmEsQ2hpbmEiLCwsLDEyOC4wLCwyMDI2LTA1LTI1IDEyOjMzOjU0KzAwOjAwLCwsLCwsIkFjYWRlbWlhLEluZHVzdHJ5LEFjYWRlbWlhIiwsLCwyMDcwMC4wLCwsLCwsLCwxMDA4MjAuNDE3ODY4NDIyNTYsLCwsLCxZZXMKQXJpYSwiTXVsdGltb2RhbCxMYW5ndWFnZSxWaWRlbyxWaXNpb24iLCJMYW5ndWFnZSBtb2RlbGluZy9nZW5lcmF0aW9uLFZpc3VhbCBxdWVzdGlvbiBhbnN3ZXJpbmcsSW1hZ2UgY2FwdGlvbmluZyxRdWVzdGlvbiBhbnN3ZXJpbmcsQ29kZSBnZW5lcmF0aW9uLFZpZGVvIGRlc2NyaXB0aW9uLENoYXJhY3RlciByZWNvZ25pdGlvbiAoT0NSKSIsUmh5bWVzIEFJLCJEb25neHUgTGksIFl1ZG9uZyBMaXUsIEhhb25pbmcgV3UsIFl1ZSBXYW5nLCBaaGlxaSBTaGVuLCBCb3dlbiBRdSwgWGlueWFvIE5pdSwgRmFuIFpob3UsIENoZW5nZW4gSHVhbmcsIFlhbnBlbmcgTGksIENob25neWFuIFpodSwgWGlhb3lpIFJlbiwgQ2hhbyBMaSwgWWlmYW4gWWUsIFBlbmcgTGl1LCBMaWh1YW4gWmhhbmcsIEhhbnNodSBZYW4sIEd1b3lpbiBXYW5nLCBCZWkgQ2hlbiwgSnVubmFuIExpIiwyMDI0LTEwLTA4LCJBUklBIDogQW4gT3BlbiBNdWx0aW1vZGFsIE5hdGl2ZQpNaXh0dXJlLW9mLUV4cGVydHMgTW9kZWwiLGh0dHBzOi8vYXJ4aXYub3JnL2Ficy8yNDEwLjA1OTkzLDEzMC4wLCwsMjQ5MDAwMDAwMDAuMCxBUklBIE1vRSBhY3RpdmF0ZXMgMy41QiBwYXJhbWV0ZXJzIHBlciB0ZXh0IHRva2VuIGFuZCBoYXMgYSB0b3RhbCBvZiAyNC45QiBwYXJhbWV0ZXIsMS40MjhlKzIzLCI2IEZMT1AgLyBwYXJhbWV0ZXIgLyB0b2tlbiAqIDMsNSAqIDEwXjkgYWN0aXZlIHBhcmFtZXRlcnMgKiA2LDggKiAxMF4xMiB0b2tlbnMgPSAxLjQyOGUrMjMgRkxPUCIsNjgwMDAwMDAwMDAwMCxEYXRhLiBBUklBIGlzIHByZS10cmFpbmVkIG9uIDYuNFQgbGFuZ3VhZ2UgdG9rZW5zIGFuZCA0MDBCIG11bHRpbW9kYWwgdG9rZW5zLiAsLCwsLENvbmZpZGVudCwiSW5mb3JtYXRpb24gY29tZXMgaW4gZGl2ZXJzZSBtb2RhbGl0aWVzLiBNdWx0aW1vZGFsIG5hdGl2ZSBBSSBtb2RlbHMgYXJlIGVzc2VudGlhbCB0byBpbnRlZ3JhdGUgcmVhbC13b3JsZCBpbmZvcm1hdGlvbiBhbmQgZGVsaXZlciBjb21wcmVoZW5zaXZlIHVuZGVyc3RhbmRpbmcuIFdoaWxlIHByb3ByaWV0YXJ5IG11bHRpbW9kYWwgbmF0aXZlIG1vZGVscyBleGlzdCwgdGhlaXIgbGFjayBvZiBvcGVubmVzcyBpbXBvc2VzIG9ic3RhY2xlcyBmb3IgYWRvcHRpb25zLCBsZXQgYWxvbmUgYWRhcHRhdGlvbnMuIFRvIGZpbGwgdGhpcyBnYXAsIHdlIGludHJvZHVjZSBBcmlhLCBhbiBvcGVuIG11bHRpbW9kYWwgbmF0aXZlIG1vZGVsIHdpdGggYmVzdC1pbi1jbGFzcyBwZXJmb3JtYW5jZSBhY3Jvc3MgYSB3aWRlIHJhbmdlIG9mIG11bHRpbW9kYWwsIGxhbmd1YWdlLCBhbmQgY29kaW5nIHRhc2tzLiBBcmlhIGlzIGEgbWl4dHVyZS1vZi1leHBlcnQgbW9kZWwgd2l0aCAzLjlCIGFuZCAzLjVCIGFjdGl2YXRlZCBwYXJhbWV0ZXJzIHBlciB2aXN1YWwgdG9rZW4gYW5kIHRleHQgdG9rZW4sIHJlc3BlY3RpdmVseS4gSXQgb3V0cGVyZm9ybXMgUGl4dHJhbC0xMkIgYW5kIExsYW1hMy4yLTExQiwgYW5kIGlzIGNvbXBldGl0aXZlIGFnYWluc3QgdGhlIGJlc3QgcHJvcHJpZXRhcnkgbW9kZWxzIG9uIHZhcmlvdXMgbXVsdGltb2RhbCB0YXNrcy4gV2UgcHJlLXRyYWluIEFyaWEgZnJvbSBzY3JhdGNoIGZvbGxvd2luZyBhIDQtc3RhZ2UgcGlwZWxpbmUsIHdoaWNoIHByb2dyZXNzaXZlbHkgZXF1aXBzIHRoZSBtb2RlbCB3aXRoIHN0cm9uZyBjYXBhYmlsaXRpZXMgaW4gbGFuZ3VhZ2UgdW5kZXJzdGFuZGluZywgbXVsdGltb2RhbCB1bmRlcnN0YW5kaW5nLCBsb25nIGNvbnRleHQgd2luZG93LCBhbmQgaW5zdHJ1Y3Rpb24gZm9sbG93aW5nLiBXZSBvcGVuLXNvdXJjZSB0aGUgbW9kZWwgd2VpZ2h0cyBhbG9uZyB3aXRoIGEgY29kZWJhc2UgdGhhdCBmYWNpbGl0YXRlcyBlYXN5IGFkb3B0aW9ucyBhbmQgYWRhcHRhdGlvbnMgb2YgQXJpYSBpbiByZWFsLXdvcmxkIGFwcGxpY2F0aW9ucy4iLCwsT3BlbiB3ZWlnaHRzICh1bnJlc3RyaWN0ZWQpLFVuaXRlZCBTdGF0ZXMgb2YgQW1lcmljYSwsLCwsLDIwMjYtMDUtMjUgMTI6MzM6NTQrMDA6MDAsLCwsLCxJbmR1c3RyeSwsLCwsVW5yZWxlYXNlZCwiQXBhY2hlIDIuMApodHRwczovL2dpdGh1Yi5jb20vcmh5bWVzLWFpL0FyaWEKaHR0cHM6Ly9odWdnaW5nZmFjZS5jby9yaHltZXMtYWkvQXJpYSIsLCwsLCwsT3BlcmF0aW9uIGNvdW50aW5nLHJoeW1lcy1haSwsLCxZZXMKTUxERDNVVFJtUlJOQVMsQmlvbG9neSwiUHJvdGVpbiBvciBudWNsZW90aWRlIGxhbmd1YWdlIG1vZGVsIChwTE0vbkxNKSxOdWNsZW90aWRlIGdlbmVyYXRpb24iLEdpbmtnbyBCaW93b3JrcywiQWx5c3NhIEtyYW1lciBNb3Jyb3csIEFzaGxleSBUaG9ybmFsLCBFbGlzZSBEdWJvc2NxIEZseW5uLCBFbWlseSBIb2VsemxpLCBNZWltZWkgU2hhbiwgR29ya2VtIEdhcmlwbGVyLCBSb3J5IEtpcmNobmVyLCBBbmlrZXRoIEphbmFyZGhhbiBSZWRkeSwgU29waGlhIFRhYmNob3VyaSwgQW5raXQgR3VwdGEsIEplYW4tQmFwdGlzdGUgTWljaGVsLCBVcmkgTGFzZXJzb24iLDIwMjQtMTAtMDcsTUwtZHJpdmVuIGRlc2lnbiBvZiAz4oCZIFVUUnMgZm9yIG1STkEgc3RhYmlsaXR5LGh0dHBzOi8vd3d3LmJpb3J4aXYub3JnL2NvbnRlbnQvMTAuMTEwMS8yMDI0LjEwLjA3LjYxNjY3NnYxLDYuMCwsLDQ0MDAwMDAwLjAsLCwsLCJUT0tFTlMgPSAxMTMsMDAwIMOXIDE2NCA9IDE4NTMyMDAwIiwsLE5WSURJQSBBMTAwLCxMaWtlbHksIlVzaW5nIG1STkEgYXMgYSB0aGVyYXBldXRpYyBoYXMgcmVjZWl2ZWQgZW5vcm1vdXMgYXR0ZW50aW9uIGluIHRoZSBsYXN0IGZldyB5ZWFycywgYnV0IGluc3RhYmlsaXR5IG9mIHRoZSBtb2xlY3VsZSByZW1haW5zIGEgaHVyZGxlIHRvIGFjaGlldmluZyBsb25nLWxhc3RpbmcgdGhlcmFwZXV0aWMgbGV2ZWxzIG9mIHByb3RlaW4gZXhwcmVzc2lvbi4gSW4gdGhpcyBzdHVkeSwgd2UgZGVzY3JpYmUgb3VyIGFwcHJvYWNoIGZvciBkZXNpZ25pbmcgc3RhYmxlIG1STkEgbW9sZWN1bGVzIGJ5IGNvbWJpbmluZyBtYWNoaW5lIGxlYXJuaW5nLWRyaXZlbiBzZXF1ZW5jZSBkZXNpZ24gd2l0aCBoaWdoLXRocm91Z2hwdXQgZXhwZXJpbWVudGFsIGFzc2F5cy4gV2UgZGV2ZWxvcGVkIGEgaGlnaC10aHJvdWdocHV0IG1hc3NpdmVseSBwYXJhbGxlbCByZXBvcnRlciBhc3NheSAoTVBSQSkgdGhhdCwgaW4gYSBzaW5nbGUgZXhwZXJpbWVudCwgbWVhc3VyZXMgdGhlIGhhbGYtbGlmZSBvZiB0ZW5zIG9mIHRob3VzYW5kcyBvZiB1bmlxdWUgbVJOQSBzZXF1ZW5jZXMgY29udGFpbmluZyBkZXNpZ25lZCAzJyBVVFJzLiBPdmVyIG11bHRpcGxlIGRlc2lnbi1idWlsZC10ZXN0IGl0ZXJhdGlvbnMsIHdlIGhhdmUgYWNjdW11bGF0ZWQgMTgwLDAwMCB1bmlxdWUgbWVhc3VyZW1lbnRzIG9mIG1STkEgc3RhYmlsaXR5IGNvdmVyaW5nIHVuaXF1ZSBnZW5vbWljIGFuZCBzeW50aGV0aWMgMycgVVRScywgcmVwcmVzZW50aW5nIHRoZSBsYXJnZXN0IHN1Y2ggZGF0YXNldCBvZiBzZXF1ZW5jZXMuIFdlIHRyYWluZWQgaGlnaGx5LWFjY3VyYXRlIG1hY2hpbmUgbGVhcm5pbmcgbW9kZWxzIHRvIG1hcCBmcm9tIDMnIFVUUiBzZXF1ZW5jZSB0byBtUk5BIHN0YWJpbGl0eSwgYW5kIHVzZWQgdGhlbSB0byBndWlkZSB0aGUgZGVzaWduIG9mIHN5bnRoZXRpYyAzJyBVVFJzIHRoYXQgaW5jcmVhc2UgbVJOQSBzdGFiaWxpdHkgaW4gY2VsbCBsaW5lcy4gRmluYWxseSwgd2UgdmFsaWRhdGVkIHRoZSBmdW5jdGlvbiBvZiBzZXZlcmFsIE1MLWRlc2lnbmVkIDMnIFVUUnMgaW4gbW91c2UgbW9kZWxzLCByZXN1bHRpbmcgaW4gdXAgdG8gMi1mb2xkIG1vcmUgcHJvdGVpbiBwcm9kdWN0aW9uIG92ZXIgdGltZSBhbmQgMzAtLTEwMC1mb2xkIGhpZ2hlciBwcm90ZWluIG91dHB1dCBhdCBsYXRlciB0aW1lIHBvaW50cyBjb21wYXJlZCB0byBhIGNvbW1vbmx5IHVzZWQgYmVuY2htYXJrLiBUaGVzZSByZXN1bHRzIGhpZ2hsaWdodCB0aGUgcG90ZW50aWFsIG9mIE1MLWRyaXZlbiBzZXF1ZW5jZSBkZXNpZ24gZm9yIG1STkEgdGhlcmFwZXV0aWNzLiIsLCxBUEkgYWNjZXNzLFVuaXRlZCBTdGF0ZXMgb2YgQW1lcmljYSwsLCwxLjAsLDIwMjYtMDEtMDEgMTQ6MDQ6MjMrMDA6MDAsLCwsLCxJbmR1c3RyeSwsLCwsVW5yZWxlYXNlZCwiIiJ3ZeKAmXJlIG1ha2luZyBvdXIgZ2VuZXJhdGl2ZSBtb2RlbCB1c2VkIGZvciAz4oCZIFVUUiBkZXNpZ24gdHJhaW5lZCBvbiBnZW5vbWljIDPigJkgVVRScyBhdmFpbGFibGUgdmlhIG91ciBBUEkgZm9yICQwLjE4IHBlciAxTSB0b2tlbnMuIiIKCmh0dHBzOi8vYmlvcGhhcm1hLmdpbmtnby5iaW8vcmVzb3VyY2VzL3doaXRlLXBhcGVycy9lbmdpbmVlcmluZy1zdGFibGUtbXJuYS1pbnNpZ2h0cy1mcm9tLW1sLWRyaXZlbi1kZXNpZ24tb2YtMy11dHJzIiwsLCwsLDQzMi43ODk1OTA5MjAwNzI0NCwsLCwsLE5vCnNjSHllbmEsQmlvbG9neSxQcm90ZWluIG9yIG51Y2xlb3RpZGUgbGFuZ3VhZ2UgbW9kZWwgKHBMTS9uTE0pLEtvcmVhIEFkdmFuY2VkIEluc3RpdHV0ZSBvZiBTY2llbmNlIGFuZCBUZWNobm9sb2d5IChLQUlTVCksIkd5dXRhZWsgT2gsIEJhZWtneXUgQ2hvaSwgSW5reXVuZyBKdW5nLCBKb25nIENodWwgWWUiLDIwMjQtMTAtMDQsc2NIeWVuYTogRm91bmRhdGlvbiBNb2RlbCBmb3IgRnVsbC1MZW5ndGggU2luZ2xlLUNlbGwgUk5BLVNlcSBBbmFseXNpcyBpbiBCcmFpbixodHRwczovL2FyeGl2Lm9yZy9hYnMvMjMxMC4wMjcxMywxMi4wLCwsLCw4LjZlKzE4LDMuNSoyNCo2MCo2MCoyKjM1NTgwMDAwMDAwMDAwKjAuND04LjYwNzUxMzZlKzE4LCwiQ2VsbHM6IDQzMCwzMTIgKyAxNDUsMTcwID0gNTc1LDQ4MgpHZW5lcyBwZXIgY2VsbDogMTksMzA2ClRvdGFsIGRhdGEgcG9pbnRzOiA1NzUsNDgyIMOXIDE5LDMwNiA9IDExLDExMSwyNTUsNDkyICgxLjExIMOXIDEwwrnigbApCkZpbmFsIGVzdGltYXRlOiAxLjExIMOXIDEwwrnigbAgdG9rZW5zIiwsLE5WSURJQSBHZUZvcmNlIFJUWCAzMDkwLCxDb25maWRlbnQsIlNpbmdsZS1jZWxsIFJOQSBzZXF1ZW5jaW5nIChzY1JOQS1zZXEpIGhhcyBtYWRlIHNpZ25pZmljYW50IHN0cmlkZXMgaW4gdW5yYXZlbGluZyB0aGUgaW50cmljYXRlIGNlbGx1bGFyIGRpdmVyc2l0eSB3aXRoaW4gY29tcGxleCB0aXNzdWVzLiBUaGlzIGlzIHBhcnRpY3VsYXJseSBjcml0aWNhbCBpbiB0aGUgYnJhaW4sIHByZXNlbnRpbmcgYSBncmVhdGVyIGRpdmVyc2l0eSBvZiBjZWxsIHR5cGVzIHRoYW4gb3RoZXIgdGlzc3VlIHR5cGVzLCB0byBnYWluIGEgZGVlcGVyIHVuZGVyc3RhbmRpbmcgb2YgYnJhaW4gZnVuY3Rpb24gd2l0aGluIHZhcmlvdXMgY2VsbHVsYXIgY29udGV4dHMuIEhvd2V2ZXIsIGFuYWx5emluZyBzY1JOQS1zZXEgZGF0YSByZW1haW5zIGEgY2hhbGxlbmdlIGR1ZSB0byBpbmhlcmVudCBtZWFzdXJlbWVudCBub2lzZSBzdGVtbWluZyBmcm9tIGRyb3BvdXQgZXZlbnRzIGFuZCB0aGUgbGltaXRlZCB1dGlsaXphdGlvbiBvZiBleHRlbnNpdmUgZ2VuZSBleHByZXNzaW9uIGluZm9ybWF0aW9uLiBJbiB0aGlzIHdvcmssIHdlIGludHJvZHVjZSBzY0h5ZW5hLCBhIGZvdW5kYXRpb24gbW9kZWwgZGVzaWduZWQgdG8gYWRkcmVzcyB0aGVzZSBjaGFsbGVuZ2VzIGFuZCBlbmhhbmNlIHRoZSBhY2N1cmFjeSBvZiBzY1JOQS1zZXEgYW5hbHlzaXMgaW4gdGhlIGJyYWluLiBTcGVjaWZpY2FsbHksIGluc3BpcmVkIGJ5IHRoZSByZWNlbnQgSHllbmEgb3BlcmF0b3IsIHdlIGRlc2lnbiBhIG5vdmVsIFRyYW5zZm9ybWVyIGFyY2hpdGVjdHVyZSBjYWxsZWQgc2luZ2UtY2VsbCBIeWVuYSAoc2NIeWVuYSkgdGhhdCBpcyBlcXVpcHBlZCB3aXRoIGEgbGluZWFyIGFkYXB0b3IgbGF5ZXIsIHRoZSBwb3NpdGlvbmFsIGVuY29kaW5nIHZpYSBnZW5lLWVtYmVkZGluZywgYW5kIGEge2JpZGlyZWN0aW9uYWx9IEh5ZW5hIG9wZXJhdG9yLiBUaGlzIGVuYWJsZXMgdXMgdG8gcHJvY2VzcyBmdWxsLWxlbmd0aCBzY1JOQS1zZXEgZGF0YSB3aXRob3V0IGxvc2luZyBhbnkgaW5mb3JtYXRpb24gZnJvbSB0aGUgcmF3IGRhdGEuIEluIHBhcnRpY3VsYXIsIG91ciBtb2RlbCBsZWFybnMgZ2VuZXJhbGl6YWJsZSBmZWF0dXJlcyBvZiBjZWxscyBhbmQgZ2VuZXMgdGhyb3VnaCBwcmUtdHJhaW5pbmcgc2NIeWVuYSB1c2luZyB0aGUgZnVsbCBsZW5ndGggb2Ygc2NSTkEtc2VxIGRhdGEuIFdlIGRlbW9uc3RyYXRlIHRoZSBzdXBlcmlvciBwZXJmb3JtYW5jZSBvZiBzY0h5ZW5hIGNvbXBhcmVkIHRvIG90aGVyIGJlbmNobWFyayBtZXRob2RzIGluIGRvd25zdHJlYW0gdGFza3MsIGluY2x1ZGluZyBjZWxsIHR5cGUgY2xhc3NpZmljYXRpb24gYW5kIHNjUk5BLXNlcSBpbXB1dGF0aW9uLiIsLCwsS29yZWEgKFJlcHVibGljIG9mKSwsLCwyLjAsLDIwMjYtMDUtMjUgMTI6MzM6NTQrMDA6MDAsLCwsLCxBY2FkZW1pYSwsLCwsLCwsLCwsLDEzNzguNTI2OTQwNzg4ODY1NyxIYXJkd2FyZSwsLCwsCk1vdmllIEdlbiBWaWRlbywiVmlkZW8sVmlzaW9uIiwiVmlkZW8gZ2VuZXJhdGlvbixUZXh0LXRvLXZpZGVvLEltYWdlLXRvLXZpZGVvIixNZXRhIEFJLCJBZGFtIFBvbHlhaywgQW1pdCBab2hhciwgQW5kcmV3IEJyb3duLCBBbmRyb3MgVGphbmRyYSwgQW5pbWVzaCBTaW5oYSwgQW5uIExlZSwgQXBvb3J2IFZ5YXMsIEJvd2VuClNoaSwgQ2hpaC1ZYW8gTWEsIENoaW5nLVlhbyBDaHVhbmcsIERhdmlkIFlhbiwgRGhydXYgQ2hvdWRoYXJ5LCBEaW5na2FuZyBXYW5nLCBHZWV0IFNldGhpLCBHdWFuClBhbmcsIEhhb3l1IE1hLCBJc2hhbiBNaXNyYSwgSmkgSG91LCBKaWFsaWFuZyBXYW5nLCBLaXJhbiBKYWdhZGVlc2gsIEt1bnBlbmcgTGksIEx1eGluIFpoYW5nLCBNYW5uYXQK</x:v>
      </x:c>
    </x:row>
    <x:row r="80" ht="18" customHeight="1">
      <x:c r="A80" s="17" t="n">
        <x:v>75</x:v>
      </x:c>
      <x:c r="B80" s="17" t="n">
        <x:v>310</x:v>
      </x:c>
      <x:c r="C80" s="160" t="str">
        <x:v>U2luZ2gsIE1hcnkgV2lsbGlhbXNvbiwgTWF0dCBMZSwgTWl0ZXNoIEt1bWFyIFNpbmdoLCBQZWl6aGFvIFpoYW5nLCBQZXRlciBWYWpkYSwgUXVlbnRpbiBEdXZhbCwgUm9oaXQKR2lyZGhhciwgUm9zaGFuIFN1bWJhbHksIFNhaSBTYWtldGggUmFtYmhhdGxhLCBTYW0gVHNhaSwgU2FtYW5laCBBemFkaSwgU2FteWFrIERhdHRhLCBTYW55dWFuIENoZW4sClNlYW4gQmVsbCwgU2hhcmFkaCBSYW1hc3dhbXksIFNoZWxseSBTaGV5bmluLCBTaWRkaGFydGggQmhhdHRhY2hhcnlhLCBUYW8gWHUsIFRpbmdibyBIb3UsIFdlaS1OaW5nCkhzdSwgWGkgWWluLCBYaWFvbGlhbmcgRGFpLCBZYW5pdiBUYWlnbWFuLCBZYXFpYW8gTHVvLCBZZW4tQ2hlbmcgTGl1LCBZaS1DaGlhbyBXdSwgWXVlIFpoYW8sIFl1dmFsCktpcnN0YWluLCBaZWNoZW5nIEhlLCBaaWppYW4gSGUiLDIwMjQtMTAtMDQsTW92aWUgR2VuOiBBIENhc3Qgb2YgTWVkaWEgRm91bmRhdGlvbiBNb2RlbHMsaHR0cHM6Ly9haS5tZXRhLmNvbS9zdGF0aWMtcmVzb3VyY2UvbW92aWUtZ2VuLXJlc2VhcmNoLXBhcGVyLCxUcmFpbmluZyBjb3N0LEJPVEUgZXN0aW1hdGUgb2YgY29zdCBpcyB+JDMgbWlsbGlvbiwzMDAwMDAwMDAwMC4wLDMwQiwxLjY1ZSsyNCwiTW9kZWwgc2l6ZSA9IDMwQgpCcm9rZW4gZG93biBieSB0cmFpbmluZyBzdGFnZSAodGFibGUgMyk6CjI1NnB4IFQySTogc2FtcGxlcyBzZWVuID0gMS45NEU5OyBzYW1wbGUgdG9rZW4gbGVuZ3RoID0gMjU2OyBmbG9wcyA9IDZORCA9IDguOTRFMjIKMjU2cHggVDJJL1Y6IHNhbXBsZXMgc2VlbiA9IDMuOTVFODsgc2FtcGxlIHRva2VuIGxlbmd0aCA9IDgxOTI7IGZsb3BzID0gNk5EID0gNS44MkUyMwo3NjhweCBUMkkvVjogc2FtcGxlcyBzZWVuID0gNy4zOEU3OyBzYW1wbGUgdG9rZW4gbGVuZ3RoID0gNzMsNzI4OyBmbG9wcyA9IDZORCA9IDkuNzlFMjMKVG90YWwgZmxvcHMgPSAxLjY1RTI0IiwzNDAwMDAwMDAwLCJPKDFCKSBpbWFnZXMKTygxMDBNKSB2aWRlb3MsIGVhY2ggd2l0aCAyNTYgZnJhbWVzIH49IDI1TSBpbWFnZXMiLDMzMS4wLCI1NCBob3VycyBmb3IgMjU2cHggVDJJCjEyOCBob3VycyBmb3IgMjU2cHggVDJJL1YKMTQ5IGhvdXJzIGZvciA3NjhweCBUMkkvViIsTlZJRElBIEgxMDAgU1hNNSA4MEdCLCxDb25maWRlbnQsIldlIHByZXNlbnQgTW92aWUgR2VuLCBhIGNhc3Qgb2YgZm91bmRhdGlvbiBtb2RlbHMgdGhhdCBnZW5lcmF0ZXMgaGlnaC1xdWFsaXR5LCAxMDgwcCBIRCB2aWRlb3Mgd2l0aCBkaWZmZXJlbnQgYXNwZWN0IHJhdGlvcyBhbmQgc3luY2hyb25pemVkIGF1ZGlvLiBXZSBhbHNvIHNob3cgYWRkaXRpb25hbCBjYXBhYmlsaXRpZXMgc3VjaCBhcyBwcmVjaXNlIGluc3RydWN0aW9uLWJhc2VkIHZpZGVvIGVkaXRpbmcgYW5kIGdlbmVyYXRpb24gb2YgcGVyc29uYWxpemVkIHZpZGVvcyBiYXNlZCBvbiBhIHVzZXLigJlzIGltYWdlLgpPdXIgbW9kZWxzIHNldCBhIG5ldyBzdGF0ZS1vZi10aGUtYXJ0IG9uIG11bHRpcGxlIHRhc2tzOiB0ZXh0LXRvLXZpZGVvIHN5bnRoZXNpcywgdmlkZW8gcGVyc29uYWxpemF0aW9uLCB2aWRlbyBlZGl0aW5nLCB2aWRlby10by1hdWRpbyBnZW5lcmF0aW9uLCBhbmQgdGV4dC10by1hdWRpbyBnZW5lcmF0aW9uLiBPdXIgbGFyZ2VzdCB2aWRlbyBnZW5lcmF0aW9uIG1vZGVsIGlzIGEgMzBCIHBhcmFtZXRlciB0cmFuc2Zvcm1lciB0cmFpbmVkIHdpdGggYSBtYXhpbXVtIGNvbnRleHQgbGVuZ3RoIG9mIDczSyB2aWRlbyB0b2tlbnMsIGNvcnJlc3BvbmRpbmcgdG8gYSBnZW5lcmF0ZWQgdmlkZW8gb2YgMTYgc2Vjb25kcyBhdCAxNiBmcmFtZXMtcGVyLXNlY29uZC4gV2Ugc2hvdyBtdWx0aXBsZSB0ZWNobmljYWwgaW5ub3ZhdGlvbnMgYW5kIHNpbXBsaWZpY2F0aW9ucyBvbiB0aGUgCiBhcmNoaXRlY3R1cmUsIGxhdGVudCBzcGFjZXMsIHRyYWluaW5nIG9iamVjdGl2ZXMgYW5kIHJlY2lwZXMsIGRhdGEgY3VyYXRpb24sIGV2YWx1YXRpb24gcHJvdG9jb2xzLCBwYXJhbGxlbGl6YXRpb24gdGVjaG5pcXVlcywgYW5kIGluZmVyZW5jZSBvcHRpbWl6YXRpb25zIHRoYXQgYWxsb3cgdXMgdG8gcmVhcCB0aGUgYmVuZWZpdHMgb2Ygc2NhbGluZyBwcmUtdHJhaW5pbmcgZGF0YSwgbW9kZWwgc2l6ZSwgYW5kIHRyYWluaW5nIGNvbXB1dGUgZm9yIHRyYWluaW5nIGxhcmdlIHNjYWxlIG1lZGlhIGdlbmVyYXRpb24gbW9kZWxzLiBXZSBob3BlIHRoaXMgcGFwZXIgaGVscHMgdGhlIHJlc2VhcmNoIGNvbW11bml0eSB0byBhY2NlbGVyYXRlIHByb2dyZXNzIGFuZCBpbm5vdmF0aW9uIGluIG1lZGlhIGdlbmVyYXRpb24gbW9kZWxzLgpBbGwgdmlkZW9zIGZyb20gdGhpcyBwYXBlciBhcmUgYXZhaWxhYmxlIGF0IGh0dHBzOi8vZ28uZmIubWUvTW92aWVHZW5SZXNlYXJjaFZpZGVvcy4iLCwsVW5yZWxlYXNlZCxVbml0ZWQgU3RhdGVzIG9mIEFtZXJpY2EsLCwsNjE0NC4wLCwyMDI1LTExLTI4IDExOjUzOjQ0KzAwOjAwLCwsLCwsSW5kdXN0cnksLCwsLFVucmVsZWFzZWQsLFRydWUsLCwsLDg0Njk2NjkuNTI0MjA2NzkxLE9wZXJhdGlvbiBjb3VudGluZywsLCwsTm8KTW92aWUgR2VuIEF1ZGlvLEF1ZGlvLEF1ZGlvIGdlbmVyYXRpb24sTWV0YSBBSSwiQWRhbSBQb2x5YWssIEFtaXQgWm9oYXIsIEFuZHJldyBCcm93biwgQW5kcm9zIFRqYW5kcmEsIEFuaW1lc2ggU2luaGEsIEFubiBMZWUsIEFwb29ydiBWeWFzLCBCb3dlbgpTaGksIENoaWgtWWFvIE1hLCBDaGluZy1ZYW8gQ2h1YW5nLCBEYXZpZCBZYW4sIERocnV2IENob3VkaGFyeSwgRGluZ2thbmcgV2FuZywgR2VldCBTZXRoaSwgR3VhbgpQYW5nLCBIYW95dSBNYSwgSXNoYW4gTWlzcmEsIEppIEhvdSwgSmlhbGlhbmcgV2FuZywgS2lyYW4gSmFnYWRlZXNoLCBLdW5wZW5nIExpLCBMdXhpbiBaaGFuZywgTWFubmF0ClNpbmdoLCBNYXJ5IFdpbGxpYW1zb24sIE1hdHQgTGUsIE1pdGVzaCBLdW1hciBTaW5naCwgUGVpemhhbyBaaGFuZywgUGV0ZXIgVmFqZGEsIFF1ZW50aW4gRHV2YWwsIFJvaGl0CkdpcmRoYXIsIFJvc2hhbiBTdW1iYWx5LCBTYWkgU2FrZXRoIFJhbWJoYXRsYSwgU2FtIFRzYWksIFNhbWFuZWggQXphZGksIFNhbXlhayBEYXR0YSwgU2FueXVhbiBDaGVuLApTZWFuIEJlbGwsIFNoYXJhZGggUmFtYXN3YW15LCBTaGVsbHkgU2hleW5pbiwgU2lkZGhhcnRoIEJoYXR0YWNoYXJ5YSwgVGFvIFh1LCBUaW5nYm8gSG91LCBXZWktTmluZwpIc3UsIFhpIFlpbiwgWGlhb2xpYW5nIERhaSwgWWFuaXYgVGFpZ21hbiwgWWFxaWFvIEx1bywgWWVuLUNoZW5nIExpdSwgWWktQ2hpYW8gV3UsIFl1ZSBaaGFvLCBZdXZhbApLaXJzdGFpbiwgWmVjaGVuZyBIZSwgWmlqaWFuIEhlIiwyMDI0LTEwLTA0LE1vdmllIEdlbjogQSBDYXN0IG9mIE1lZGlhIEZvdW5kYXRpb24gTW9kZWxzLGh0dHBzOi8vYWkubWV0YS5jb20vc3RhdGljLXJlc291cmNlL21vdmllLWdlbi1yZXNlYXJjaC1wYXBlciwsLCwxMzAwMDAwMDAwMC4wLDEzQiwxLjRlKzIzLFByZSB0cmFpbmVkIGZvciAxNCBkYXlzIG9uIDM4NCBIMTAwcy4gSSBhc3N1bWVkIGEgMC4zIHV0aWxpemF0aW9uIHJhdGUsLEl0IHdhcyB0cmFpbmVkIG9uIE8oMWspIGhvdXJzIG9mIGF1ZGlvLDM2MC4wLCIxNCBkYXlzIG9mIHByZXRyYWluaW5nLCAxIGRheSBvZiBmaW5lIHR1bmluZyIsTlZJRElBIEgxMDAgU1hNNSA4MEdCLCxDb25maWRlbnQsIldlIHByZXNlbnQgTW92aWUgR2VuLCBhIGNhc3Qgb2YgZm91bmRhdGlvbiBtb2RlbHMgdGhhdCBnZW5lcmF0ZXMgaGlnaC1xdWFsaXR5LCAxMDgwcCBIRCB2aWRlb3MKd2l0aCBkaWZmZXJlbnQgYXNwZWN0IHJhdGlvcyBhbmQgc3luY2hyb25pemVkIGF1ZGlvLiBXZSBhbHNvIHNob3cgYWRkaXRpb25hbCBjYXBhYmlsaXRpZXMgc3VjaCBhcwpwcmVjaXNlIGluc3RydWN0aW9uLWJhc2VkIHZpZGVvIGVkaXRpbmcgYW5kIGdlbmVyYXRpb24gb2YgcGVyc29uYWxpemVkIHZpZGVvcyBiYXNlZCBvbiBhIHVzZXLigJlzIGltYWdlLgpPdXIgbW9kZWxzIHNldCBhIG5ldyBzdGF0ZS1vZi10aGUtYXJ0IG9uIG11bHRpcGxlIHRhc2tzOiB0ZXh0LXRvLXZpZGVvIHN5bnRoZXNpcywgdmlkZW8gcGVyc29uYWxpemF0aW9uLAp2aWRlbyBlZGl0aW5nLCB2aWRlby10by1hdWRpbyBnZW5lcmF0aW9uLCBhbmQgdGV4dC10by1hdWRpbyBnZW5lcmF0aW9uLiBPdXIgbGFyZ2VzdCB2aWRlbyBnZW5lcmF0aW9uCm1vZGVsIGlzIGEgMzBCIHBhcmFtZXRlciB0cmFuc2Zvcm1lciB0cmFpbmVkIHdpdGggYSBtYXhpbXVtIGNvbnRleHQgbGVuZ3RoIG9mIDczSyB2aWRlbyB0b2tlbnMsCmNvcnJlc3BvbmRpbmcgdG8gYSBnZW5lcmF0ZWQgdmlkZW8gb2YgMTYgc2Vjb25kcyBhdCAxNiBmcmFtZXMtcGVyLXNlY29uZC4gV2Ugc2hvdyBtdWx0aXBsZSB0ZWNobmljYWwKaW5ub3ZhdGlvbnMgYW5kIHNpbXBsaWZpY2F0aW9ucyBvbiB0aGUgYXJjaGl0ZWN0dXJlLCBsYXRlbnQgc3BhY2VzLCB0cmFpbmluZyBvYmplY3RpdmVzIGFuZCByZWNpcGVzLCBkYXRhCmN1cmF0aW9uLCBldmFsdWF0aW9uIHByb3RvY29scywgcGFyYWxsZWxpemF0aW9uIHRlY2huaXF1ZXMsIGFuZCBpbmZlcmVuY2Ugb3B0aW1pemF0aW9ucyB0aGF0IGFsbG93IHVzIHRvCnJlYXAgdGhlIGJlbmVmaXRzIG9mIHNjYWxpbmcgcHJlLXRyYWluaW5nIGRhdGEsIG1vZGVsIHNpemUsIGFuZCB0cmFpbmluZyBjb21wdXRlIGZvciB0cmFpbmluZyBsYXJnZSBzY2FsZQptZWRpYSBnZW5lcmF0aW9uIG1vZGVscy4gV2UgaG9wZSB0aGlzIHBhcGVyIGhlbHBzIHRoZSByZXNlYXJjaCBjb21tdW5pdHkgdG8gYWNjZWxlcmF0ZSBwcm9ncmVzcwphbmQgaW5ub3ZhdGlvbiBpbiBtZWRpYSBnZW5lcmF0aW9uIG1vZGVscy4KQWxsIHZpZGVvcyBmcm9tIHRoaXMgcGFwZXIgYXJlIGF2YWlsYWJsZSBhdCBodHRwczovL2dvLmZiLm1lL01vdmllR2VuUmVzZWFyY2hWaWRlb3MuIiwsLFVucmVsZWFzZWQsVW5pdGVkIFN0YXRlcyBvZiBBbWVyaWNhLCwsLDM4NC4wLCwyMDI1LTExLTI4IDExOjUzOjQ0KzAwOjAwLCwsLCwsSW5kdXN0cnksLCwsLFVucmVsZWFzZWQsLFRydWUsLCwsLDUyOTM1NC4zNDUyNjI5MjQ0LEhhcmR3YXJlLCwsLCxObwpFbnp5bWVGbG93LEJpb2xvZ3ksUHJvdGVpbiBkZXNpZ24sIk1jR2lsbCBVbml2ZXJzaXR5LE1pbGEgLSBRdWViZWMgQUkgKG9yaWdpbmFsbHkgTW9udHJlYWwgSW5zdGl0dXRlIGZvciBMZWFybmluZyBBbGdvcml0aG1zKSxIb25nIEtvbmcgVW5pdmVyc2l0eSBvZiBTY2llbmNlIGFuZCBUZWNobm9sb2d5IChIS1VTVCksVW5pdmVyc2l0eSBvZiBXYXNoaW5ndG9uLE1pY3Jvc29mdCBSZXNlYXJjaCxEZWVwTWluZCxTaGFuZ2hhaSBKaWFvIFRvbmcgVW5pdmVyc2l0eSxVbml2ZXJzaXR5IG9mIE1vbnRyZWFsIC8gVW5pdmVyc2l0w6kgZGUgTW9udHLDqWFsIiwiQ2hlbnFpbmcgSHVhLCBZb25nIExpdSwgRGluZ2h1YWkgWmhhbmcsIE9kaW4gWmhhbmcsIFNpdGFvIEx1YW4sIEtldmluIEsuIFlhbmcsIEd1eSBXb2xmLCBEb2luYSBQcmVjdXAsIFNodWFuZ2ppYSBaaGVuZyIsMjAyNC0xMC0wMSxFbnp5bWVGbG93OiBSZWFjdGlvbi1jb25kaXRpb25lZCBFbnp5bWUgQ2F0YWx5dGljIFBvY2tldCBEZXNpZ24saHR0cHM6Ly9hcnhpdi5vcmcvYWJzLzI0MTAuMDAzMjcsLCwsLCwsLCwiNTMsNDgzIGVuenltZS1yZWFjdGlvbiBwYWlycyB3ZXJlIHVzZWQgdG8gdHJhaW4gRW56eW1lRmxvdyBhZnRlciBob21vbG9neSBmaWx0ZXJpbmcKCkluaXRpYWwgZGF0YXNldDogMzI4LDE5MgpSYXcgZGF0YXNldCBiZWZvcmUgZmlsdGVyaW5nOiAyMzIsNTIwCkZpbmFsIGZpbHRlcmVkIGRhdGFzZXQ6IDUzLDQ4MyIsLCwsLENvbmZpZGVudCwiRW56eW1lIGRlc2lnbiBpcyBhIGNyaXRpY2FsIGFyZWEgaW4gYmlvdGVjaG5vbG9neSwgd2l0aCBhcHBsaWNhdGlvbnMgcmFuZ2luZyBmcm9tIGRydWcgZGV2ZWxvcG1lbnQgdG8gc3ludGhldGljIGJpb2xvZ3kuIFRyYWRpdGlvbmFsIG1ldGhvZHMgZm9yIGVuenltZSBmdW5jdGlvbiBwcmVkaWN0aW9uIG9yIHByb3RlaW4gYmluZGluZyBwb2NrZXQgZGVzaWduIG9mdGVuIGZhbGwgc2hvcnQgaW4gY2FwdHVyaW5nIHRoZSBkeW5hbWljIGFuZCBjb21wbGV4IG5hdHVyZSBvZiBlbnp5bWUtc3Vic3RyYXRlIGludGVyYWN0aW9ucywgcGFydGljdWxhcmx5IGluIGNhdGFseXRpYyBwcm9jZXNzZXMuIFRvIGFkZHJlc3MgdGhlIGNoYWxsZW5nZXMsIHdlIGludHJvZHVjZSBFbnp5bWVGbG93LCBhIGdlbmVyYXRpdmUgbW9kZWwgdGhhdCBlbXBsb3lzIGZsb3cgbWF0Y2hpbmcgd2l0aCBoaWVyYXJjaGljYWwgcHJlLXRyYWluaW5nIGFuZCBlbnp5bWUtcmVhY3Rpb24gY28tZXZvbHV0aW9uIHRvIGdlbmVyYXRlIGNhdGFseXRpYyBwb2NrZXRzIGZvciBzcGVjaWZpYyBzdWJzdHJhdGVzIGFuZCBjYXRhbHl0aWMgcmVhY3Rpb25zLiBBZGRpdGlvbmFsbHksIHdlIGludHJvZHVjZSBhIGxhcmdlLXNjYWxlLCBjdXJhdGVkLCBhbmQgdmFsaWRhdGVkIGRhdGFzZXQgb2YgZW56eW1lLXJlYWN0aW9uIHBhaXJzLCBzcGVjaWZpY2FsbHkgZGVzaWduZWQgZm9yIHRoZSBjYXRhbHl0aWMgcG9ja2V0IGdlbmVyYXRpb24gdGFzaywgY29tcHJpc2luZyBhIHRvdGFsIG9mIDMyOCwgMTkyIHBhaXJzLiBCeSBpbmNvcnBvcmF0aW5nIGV2b2x1dGlvbmFyeSBkeW5hbWljcyBhbmQgcmVhY3Rpb24tc3BlY2lmaWMgYWRhcHRhdGlvbnMsIEVuenltZUZsb3cgYmVjb21lcyBhIHBvd2VyZnVsIG1vZGVsIGZvciBkZXNpZ25pbmcgZW56eW1lIHBvY2tldHMsIHdoaWNoIGlzIGNhcGFibGUgb2YgY2F0YWx5emluZyBhIHdpZGUgcmFuZ2Ugb2YgYmlvY2hlbWljYWwgcmVhY3Rpb25zLiBFeHBlcmltZW50cyBvbiB0aGUgbmV3IGRhdGFzZXQgZGVtb25zdHJhdGUgdGhlIG1vZGVs4oCZcyBlZmZlY3RpdmVuZXNzIGluIGRlc2lnbmluZyBoaWdoLXF1YWxpdHksIGZ1bmN0aW9uYWwgZW56eW1lIGNhdGFseXRpYyBwb2NrZXRzLCBwYXZpbmcgdGhlIHdheSBmb3IgYWR2YW5jZW1lbnRzIGluIGVuenltZSBlbmdpbmVlcmluZyBhbmQgc3ludGhldGljIGJpb2xvZ3kuIFdlIHByb3ZpZGUgRW56eW1lRmxvdyBjb2RlIGF0IGh0dHBzOi8vZ2l0aHViLmNvbS9XaWxsSHVhMTI3L0VuenltZUZsb3cgd2l0aCBub3RlYm9vayBkZW1vbnN0cmF0aW9uIGF0IGh0dHBzOi8vZ2l0aHViLmNvbS9XaWxsSHVhMTI3LyBFbnp5bWVGbG93L2Jsb2IvbWFpbi9lbnp5bWVmbG93X2RlbW8uaXB5bmIuIiwsLE9wZW4gd2VpZ2h0cyAobm9uLWNvbW1lcmNpYWwpLCJDYW5hZGEsQ2FuYWRhLEhvbmcgS29uZyxVbml0ZWQgU3RhdGVzIG9mIEFtZXJpY2EsVW5pdGVkIFN0YXRlcyBvZiBBbWVyaWNhLFVuaXRlZCBLaW5nZG9tIG9mIEdyZWF0IEJyaXRhaW4gYW5kIE5vcnRoZXJuIElyZWxhbmQsQ2hpbmEsQ2FuYWRhIiwsLCwsLDIwMjUtMTEtMjggMTE6NTM6NDQrMDA6MDAsLCwsLCwiQWNhZGVtaWEsQWNhZGVtaWEsQWNhZGVtaWEsQWNhZGVtaWEsSW5kdXN0cnksSW5kdXN0cnksQWNhZGVtaWEsQWNhZGVtaWEiLCwsLCxPcGVuIChub24tY29tbWVyY2lhbCksIkNyZWF0aXZlIENvbW1vbnMgQXR0cmlidXRpb24tTm9uQ29tbWVyY2lhbCA0LjAgSW50ZXJuYXRpb25hbCBQdWJsaWMgTGljZW5zZQoKaHR0cHM6Ly9naXRodWIuY29tL1dpbGxIdWExMjcvRW56eW1lRmxvdz90YWI9cmVhZG1lLW92LWZpbGUiLCwsLCwsLCwsLCwsWWVzCkJpbmRDcmFmdCxCaW9sb2d5LFByb3RlaW4gZGVzaWduLCJFY29sZSBQb2x5dGVjaG5pcXVlIEbCtGVkwrRlcmFsZSBkZSBMYXVzYW5uZSAoRVBGTCksVW5pdmVyc2l0eSBvZiBadXJpY2gsVW5pdmVyc2l0eSBvZiBMYXVzYW5uZSxNYXNzYWNodXNldHRzIEluc3RpdHV0ZSBvZiBUZWNobm9sb2d5IChNSVQpLFZpc3RlcnJhIEluYyxTd2lzcyBGZWRlcmFsIEluc3RpdHV0ZSBvZiBUZWNobm9sb2d5IiwiTWFydGluIFBhY2VzYSwgTGVubmFydCBOaWNrZWwsIEpvc2VwaCBTY2htaWR0LCBFa2F0ZXJpbmEgUHlhdG92YSwgQ2hyaXN0aWFuIFNjaGVsbGhhYXMsIEx1Y2FzIEtpc3NsaW5nLCBBbmEgQWxjYXJhei1TZXJuYSwgWWVobGluIENobywgS291cm9zaCBILiBHaGFtYXJ5LCBMYXVyYSBWaW51w6ksIEJyYWhtIEouIFlhY2huaW4sIEFuZHJldyBNLiBXb2xsYWNvdHQsIFN0ZXBoZW4gQnVja2xleSwgU2FuZHJpbmUgR2Vvcmdlb24sIENhc3BlciBBLiBHb3ZlcmRlLCBHZW9yZ2lvcyBOLiBIYXR6b3BvdWxvcywgUGllcnJlIEfDtm5jenksIFlhbm5pY2sgRC4gTXVsbGVyLCBHZXJhbGQgU2Nod2FuaywgU2VyZ2V5IE92Y2hpbm5pa292LCBCcnVubyBFLiBDb3JyZWlhIiwyMDI0LTEwLTAxLEJpbmRDcmFmdDogb25lLXNob3QgZGVzaWduIG9mIGZ1bmN0aW9uYWwgcHJvdGVpbiBiaW5kZXJzLGh0dHBzOi8vd3d3LmJpb3J4aXYub3JnL2NvbnRlbnQvMTAuMTEwMS8yMDI0LjA5LjMwLjYxNTgwMnYxLmFic3RyYWN0LCwsLCwsLCwsLCwsLCxVbmtub3duLCJQcm90ZWlu4oCTcHJvdGVpbiBpbnRlcmFjdGlvbnMgKFBQSXMpIGFyZSBhdCB0aGUgY29yZSBvZiBhbGwga2V5IGJpb2xvZ2ljYWwgcHJvY2Vzc2VzLiBIb3dldmVyLCB0aGUgY29tcGxleGl0eSBvZiB0aGUgc3RydWN0dXJhbCBmZWF0dXJlcyB0aGF0IGRldGVybWluZSBQUElzIG1ha2VzIHRoZWlyIGRlc2lnbiBjaGFsbGVuZ2luZy4gV2UgcHJlc2VudCBCaW5kQ3JhZnQsIGFuIG9wZW4tc291cmNlIGFuZCBhdXRvbWF0ZWQgcGlwZWxpbmUgZm9yIGRlIG5vdm8gcHJvdGVpbiBiaW5kZXIgZGVzaWduIHdpdGggZXhwZXJpbWVudGFsIHN1Y2Nlc3MgcmF0ZXMgb2YgMTAtMTAwJS4gQmluZENyYWZ0IGxldmVyYWdlcyB0aGUgdHJhaW5lZCBkZWVwIGxlYXJuaW5nIHdlaWdodHMgb2YgQWxwaGFGb2xkMjEgdG8gZ2VuZXJhdGUgbmFub21vbGFyIGJpbmRlcnMgd2l0aG91dCB0aGUgbmVlZCBmb3IgaGlnaC10aHJvdWdocHV0IHNjcmVlbmluZyBvciBleHBlcmltZW50YWwgb3B0aW1pemF0aW9uLCBldmVuIGluIHRoZSBhYnNlbmNlIG9mIGtub3duIGJpbmRpbmcgc2l0ZXMuIFdlIHN1Y2Nlc3NmdWxseSBkZXNpZ25lZCBiaW5kZXJzIGFnYWluc3QgYSBkaXZlcnNlIHNldCBvZiBjaGFsbGVuZ2luZyB0YXJnZXRzLCBpbmNsdWRpbmcgY2VsbC1zdXJmYWNlIHJlY2VwdG9ycywgY29tbW9uIGFsbGVyZ2VucywgZGUgbm92byBkZXNpZ25lZCBwcm90ZWlucywgYW5kIG11bHRpLWRvbWFpbiBudWNsZWFzZXMsIHN1Y2ggYXMgQ1JJU1BSLUNhczkuIFdlIHNob3djYXNlIHRoZWlyIGZ1bmN0aW9uYWwgYW5kIHRoZXJhcGV1dGljIHBvdGVudGlhbCBieSBkZW1vbnN0cmF0aW5nIHRoYXQgZGVzaWduZWQgYmluZGVycyBjYW4gcmVkdWNlIElnRSBiaW5kaW5nIHRvIGJpcmNoIGFsbGVyZ2VuIGluIHBhdGllbnQtZGVyaXZlZCBzYW1wbGVzLiBUaGlzIHdvcmsgcmVwcmVzZW50cyBhIHNpZ25pZmljYW50IGFkdmFuY2VtZW50IHRvd2FyZHMgYSDigJxvbmUgZGVzaWduLW9uZSBiaW5kZXLigJ0gYXBwcm9hY2ggaW4gY29tcHV0YXRpb25hbCBkZXNpZ24sIHdpdGggaW1tZW5zZSBwb3RlbnRpYWwgaW4gdGhlcmFwZXV0aWNzLCBkaWFnbm9zdGljcywgYW5kIGJpb3RlY2hub2xvZ3kuCgoiLCwsVW5yZWxlYXNlZCwiU3dpdHplcmxhbmQsU3dpdHplcmxhbmQsU3dpdHplcmxhbmQsVW5pdGVkIFN0YXRlcyBvZiBBbWVyaWNhLFVuaXRlZCBTdGF0ZXMgb2YgQW1lcmljYSxTd2l0emVybGFuZCIsQWxwaGFGb2xkIDIsLCwsLDIwMjUtMTEtMjggMTE6NTM6NDQrMDA6MDAsLCwsLCwiQWNhZGVtaWEsQWNhZGVtaWEsQWNhZGVtaWEsQWNhZGVtaWEsSW5kdXN0cnksQWNhZGVtaWEiLCwsLCxPcGVuIHNvdXJjZSwiVGhlIGZ1bGwgQmluZENyYWZ0IGNvZGUgYWxvbmcgd2l0aCBpbnN0YWxsYXRpb24gaW5zdHJ1Y3Rpb25zIGFuZCBiaW5kZXIgZGVzaWduIHByb3RvY29scyBhcmUgYXZhaWxhYmxlIG9uIEdpdEh1YiB1bmRlciBNSVQgbGljZW5zZQooaHR0cHM6Ly9naXRodWIuY29tL21hcnRpbnBhY2VzYS9CaW5kQ3JhZnQpLiBBIEdvb2dsZSBDb2xhYiBub3RlYm9vayBmb3IgcnVubmluZyBCaW5kQ3JhZnQgaXMgYXZhaWxhYmxlIGF0Cmh0dHBzOi8vZ2l0aHViLmNvbS9tYXJ0aW5wYWNlc2EvQmluZENyYWZ0L2Jsb2IvbWFpbi9ub3RlYm9va3MvQmluZENyYWZ0LmlweW5iIiwsLCwsLCwsLCwsLE5vClBsYXNtaWRHUFQsQmlvbG9neSxQbGFzbWlkIERlc2lnbixIYXJ2YXJkIFVuaXZlcnNpdHksIkJpbiBTaGFvCiIsMjAyNC0xMC0wMSxQbGFzbWlkR1BUOiBhIGdlbmVyYXRpdmUgZnJhbWV3b3JrIGZvciBwbGFzbWlkIGRlc2lnbiBhbmQgYW5ub3RhdGlvbixodHRwczovL3d3dy5iaW9yeGl2Lm9yZy9jb250ZW50LzEwLjExMDEvMjAyNC4wOS4zMC42MTU3NjJ2MS5hYnN0cmFjdCwsLCwxMTAwMDAwMDAuMCwiIiJUaGUgbW9kZWwgY29uc2lzdHMgb2YgMTIgMjMwIGxheWVycyB3aXRoIGEgZGltZW5zaW9uIG9mIDUxMiwgd2l0aCA4IGF0dGVudGlvbiBoZWFkcyBhbmQgYSB0b3RhbCBvZiAxMTBNIHBhcmFtZXRlcnMiIiIsLCwsIiIiV2UgaW50cm9kdWNlIFBsYXNtaWRHUFQsIGEgZ2VuZXJhdGl2ZSBsYW5ndWFnZSBtb2RlbCBwcmV0cmFpbmVkIG9uIDE1M2sgZW5naW5lZXJlZCAgOCBwbGFzbWlkIHNlcXVlbmNlcyBmcm9tIEFkZGdlbmUuIiIKCiIiU2VxdWVuY2VzIHNob3J0ZXIgdGhhbiAya2IyMjIKd2VyZSByZW1vdmVkLCByZXN1bHRpbmcgaW4gYSB0cmFpbmluZyBkYXRhc2V0IG9mIDkyM00gYmFzZSBwYWlycyAoYnApLiIiCgpBc3N1bWluZyBlYWNoIGJhc2UgcGFpciBpcyBvbmUgdG9rZW4uIiwsLE5WSURJQSBBMTAwLCxMaWtlbHksIldlIGludHJvZHVjZSBQbGFzbWlkR1BULCBhIGdlbmVyYXRpdmUgbGFuZ3VhZ2UgbW9kZWwgcHJldHJhaW5lZCBvbiAxNTNrIGVuZ2luZWVyZWQgcGxhc21pZCBzZXF1ZW5jZXMgZnJvbSBBZGRnZW5lLiBQbGFzbWlkR1BUIGdlbmVyYXRlcyBkZSBub3ZvIHNlcXVlbmNlcyB0aGF0IHNoYXJlIHNpbWlsYXIgY2hhcmFjdGVyaXN0aWNzIHdpdGggZW5naW5lZXJlZCBwbGFzbWlkcyBidXQgc2hvdyBsb3cgc2VxdWVuY2UgaWRlbnRpdHkgdG8gdGhlIHRyYWluaW5nIGRhdGEuIFdlIGRlbW9uc3RyYXRlIGl0cyBhYmlsaXR5IHRvIGdlbmVyYXRlIHBsYXNtaWRzIGluIGEgY29udHJvbGxlZCBtYW5uZXIgYmFzZWQgb24gdGhlIGlucHV0IHNlcXVlbmNlIG9yIHNwZWNpZmljIGRlc2lnbiBjb25zdHJhaW50LiBNb3Jlb3Zlciwgb3VyIG1vZGVsIGxlYXJucyBpbmZvcm1hdGl2ZSBlbWJlZGRpbmdzIG9mIGJvdGggZW5naW5lZXJlZCBhbmQgbmF0dXJhbCBwbGFzbWlkcywgYWxsb3dpbmcgZm9yIGVmZmljaWVudCBwcmVkaWN0aW9uIG9mIGEgd2lkZSByYW5nZSBvZiBzZXF1ZW5jZS1yZWxhdGVkIGF0dHJpYnV0ZXMuCgoiLCwsT3BlbiB3ZWlnaHRzICh1bnJlc3RyaWN0ZWQpLFVuaXRlZCBTdGF0ZXMgb2YgQW1lcmljYSwsLCwxLjAsLDIwMjUtMTEtMjggMTE6NTM6NDQrMDA6MDAsLCwsLCxBY2FkZW1pYSwsLCwsLCwsLCwsLDQzMi44NDc0MjI0OTYxMTA4LE9wZXJhdGlvbiBjb3VudGluZywsLCwsWWVzCkxGTSA0MEIsTGFuZ3VhZ2UsIkxhbmd1YWdlIG1vZGVsaW5nL2dlbmVyYXRpb24sUXVlc3Rpb24gYW5zd2VyaW5nIixMaXF1aWQsLDIwMjQtMDktMzAsTGlxdWlkIEZvdW5kYXRpb24gTW9kZWxzOiBPdXIgRmlyc3QgU2VyaWVzIG9mIEdlbmVyYXRpdmUgQUkgTW9kZWxzLGh0dHBzOi8vd3d3LmxpcXVpZC5haS9saXF1aWQtZm91bmRhdGlvbi1tb2RlbHMsLCwsNDAzMDAwMDAwMDAuMCwiIiJBIDQwLjNCIE1peHR1cmUgb2YgRXhwZXJ0cyAoTW9FKSBtb2RlbCwgZGVzaWduZWQgZm9yIHRhY2tsaW5nIG1vcmUgY29tcGxleCB0YXNrcy4iIgoKIiJMRk0tNDBCIG9mZmVycyBhIG5ldyBiYWxhbmNlIGJldHdlZW4gbW9kZWwgc2l6ZSBhbmQgb3V0cHV0IHF1YWxpdHkuIEl0IGxldmVyYWdlcyAxMkIgYWN0aXZhdGVkIHBhcmFtZXRlcnMgYXQgdXNlLiIiIiwsLCwsLCwsLENvbmZpZGVudCwiV2UgYW5ub3VuY2UgdGhlIGZpcnN0IHNlcmllcyBvZiBMaXF1aWQgRm91bmRhdGlvbiBNb2RlbHMgKExGTXMpLCBhIG5ldyBnZW5lcmF0aW9uIG9mIGdlbmVyYXRpdmUgQUkgbW9kZWxzIGJ1aWx0IGZyb20gZmlyc3QgcHJpbmNpcGxlcy4KT3VyIDFCLCAzQiwgYW5kIDQwQiBMRk1zIGFjaGlldmUgc3RhdGUtb2YtdGhlLWFydCBwZXJmb3JtYW5jZSBpbiB0ZXJtcyBvZiBxdWFsaXR5IGF0IGVhY2ggc2NhbGUsIHdoaWxlIG1haW50YWluaW5nIGEgc21hbGxlciBtZW1vcnkgZm9vdHByaW50IGFuZCBtb3JlIGVmZmljaWVudCBpbmZlcmVuY2UuClRyeSBMRk1zIHRvZGF5IG9uIExpcXVpZCBQbGF5Z3JvdW5kLCBMYW1iZGEgKENoYXQgVUkgYW5kIEFQSSksIFBlcnBsZXhpdHkgTGFicywgYW5kIHNvb24gb24gQ2VyZWJyYXMgSW5mZXJlbmNlLiBUaGUgTEZNIHN0YWNrIGlzIGJlaW5nIG9wdGltaXplZCBmb3IgTlZJRElBLCBBTUQsIFF1YWxjb21tLCBDZXJlYnJhcywgYW5kIEFwcGxlIGhhcmR3YXJlLgpXZSBidWlsZCBwcml2YXRlLCBlZGdlLCBhbmQgb24tcHJlbWlzZSBBSSBzb2x1dGlvbnMgZm9yIGVudGVycHJpc2VzIG9mIGFueSBzaXplLgpXZSBhcmUgc2NhbGluZyBMRk1zIGFuZCBleHBlY3QgdG8gaW50cm9kdWNlIG5ldyBhbmQgYmV0dGVyIGNhcGFiaWxpdGllcyBhY3Jvc3MgdmFyaW91cyBpbmR1c3RyaWVzLCBzdWNoIGFzIGZpbmFuY2lhbCBzZXJ2aWNlcywgYmlvdGVjaG5vbG9neSwgYW5kIGNvbnN1bWVyIGVsZWN0cm9uaWNzLiIsLCxBUEkgYWNjZXNzLFVuaXRlZCBTdGF0ZXMgb2YgQW1lcmljYSwsLCwsLDIwMjUtMTEtMjggMTE6NTM6NDQrMDA6MDAsLCwsLCxJbmR1c3RyeSwsLCwsVW5yZWxlYXNlZCwiIiJUcnkgTEZNcyB0b2RheSBvbiBMaXF1aWQgUGxheWdyb3VuZCwgTGFtYmRhIChDaGF0IFVJIGFuZCBBUEkpLCBQZXJwbGV4aXR5IExhYnMsIGFuZCBzb29uIG9uIENlcmVicmFzIEluZmVyZW5jZS4gVGhlIExGTSBzdGFjayBpcyBiZWluZyBvcHRpbWl6ZWQgZm9yIE5WSURJQSwgQU1ELCBRdWFsY29tbSwgQ2VyZWJyYXMsIGFuZCBBcHBsZSBoYXJkd2FyZS4iIiIsLCwsLCwsLCwsLCxObwpGcmFnTGxhbWEsQmlvbG9neSxEcnVnIGRpc2NvdmVyeSxZRFMgUGhhcm1hdGVjaCwiSmlhbiBTaGVuLCBTaGVuZ21pbiBaaG91LCBYaW5nIENoZSIsMjAyNC0wOS0zMCxGcmFnTGxhbWE6IE5leHQtZnJhZ21lbnQgcHJlZGljdGlvbiBmb3IgbW9sZWN1bGFyIGRlc2lnbixodHRwczovL3d3dy5iaW9yeGl2Lm9yZy9jb250ZW50LzEwLjExMDEvMjAyNC4wOS4yOC42MTU2MjZ2MS5hYnN0cmFjdCwsLCw3NzkwMDAwMDAuMCwsLCw3MDAwMDAwMDAwMCwiNzAgYmlsbGlvbiB0b2tlbnMgPSA3LjBlMTAgZGF0YXBvaW50cwoKQ2FsY3VsYXRpb246IDcwLDAwMCwwMDAsMDAwID0gNy4wZTEwIiwsLE5WSURJQSBBMTAwLCxDb25maWRlbnQsIlRoZSBlbWVyZ2VuY2Ugb2YgQ2hhdEdQVCBoYXMgZHJhd24gc2lnbmlmaWNhbnQgYXR0ZW50aW9uIHRvIExhcmdlIExhbmd1YWdlIE1vZGVscyAoTExNcykgZHVlIHRvIHRoZWlyIGltcHJlc3NpdmUgcGVyZm9ybWFuY2UuIFdoaWxlIExMTXMgcHJpbWFyaWx5IGZvY3VzIG9uIG5leHQgdG9rZW4vd29yZCBwcmVkaWN0aW9uLCB3ZSBhcHBseSB0aGlzIHByaW5jaXBsZSB0byBtb2xlY3VsYXIgZGVzaWduIGJ5IHJlZnJhbWluZyB0aGUgdGFzayBhcyBwcmVkaWN0aW5nIHRoZSBuZXh0IHRva2VuL2ZyYWdtZW50LiBXZSBwcmVzZW50IEZyYWdMbGFtYSwgYSBsYXJnZSBsYW5ndWFnZSBtb2RlbCB0cmFpbmVkIGZvciBtb2xlY3VsYXIgZGVzaWduLCBmZWF0dXJpbmcgY3VzdG9tIHRva2VucyB0aGF0IHJlcHJlc2VudCBtb2xlY3VsYXIgZnJhZ21lbnRzIGFuZCBmdW5jdGlvbmFsIGdyb3Vwcy4gVGhlIG1vZGVsIGlzIGZvciBnZW5lcmF0aW5nIG1vbGVjdWxlcyBnaXZlbiBvbmUgb3IgdHdvIGZyYWdtZW50cywgZm9yIGFwcGxpY2F0aW9uIHNjZW5hcmlvcyBsaWtlIGdlbmVyYWwgaGl0LXRvLWxlYWQgYW5kIGxlYWQgb3B0aW1pemF0aW9uIHN0YWdlIGRydWcgZGVzaWduLCBQUk9UQUMgbGlua2VyIGRlc2lnbjsgbWFwcGluZyB0byBjb21tb25seSB1c2VkIGRydWcgZGVzaWduIHN0cmF0ZWdpZXMgbGlrZSBmcmFnbWVudCBncm93aW5nIGFuZCBzY2FmZm9sZCBob3BwaW5nLiBJbiB0aGUgcHJlLXRyYWluaW5nIHN0YWdlLCB3ZSBhZGFwdGVkIHRoZSBMbGFtYSAzIGFyY2hpdGVjdHVyZSB0byBjcmVhdGUgRnJhZ0xsYW1hLCB0cmFpbmluZyBpdCB0byBsZWFybiBjb25kaXRpb25hbCBwcm9iYWJpbGl0aWVzIG9mIHRoZXNlIGZyYWdtZW50LWxldmVsIHRva2Vucy4gVGhlIHN1YnNlcXVlbnQgYWxpZ25tZW50IHN0YWdlIGVtcGxveWVkIGZpbmUtdHVuaW5nIHRvIGd1aWRlIHRoZSBtb2RlbCB0b3dhcmRzIGdlbmVyYXRpbmcgbW9sZWN1bGVzIHdpdGggZGVzaXJlZCBwcm9wZXJ0aWVzLiBUaGUgZWZmZWN0aXZlbmVzcyBvZiBGcmFnTGxhbWEgaXMgZGVtb25zdHJhdGVkIHRocm91Z2ggaXRzIGFwcGxpY2F0aW9ucyBpbiBkZXNpZ25pbmcgbW9sZWN1bGFyIGdsdWUgbGlicmFyaWVzLCBQUk9UQUMgbGlua2VycyBhbmQgRUdGUiBiaW5kZXJzLiBGcmFnTGxhbWEgZGVtb25zdHJhdGVzIHByb2ZpY2llbmN5IGluIHJlcHJvZHVjaW5nIGV4cGVydC1sZXZlbCBkZXNpZ25zIHdoaWxlIGFsc28gZXhwbG9yaW5nIG5vdmVsIGFuZCBwcm9taXNpbmcgY2hlbWljYWwgc3BhY2VzLCBoaWdobGlnaHRpbmcgaXRzIHBvdGVudGlhbCB0byBhdWdtZW50IHRoZSBjYXBhYmlsaXRpZXMgb2YgbWVkaWNpbmFsIGNoZW1pc3RzIGluIGRydWcgZGVzaWduLiIsLCwsVW5pdGVkIFN0YXRlcyBvZiBBbWVyaWNhLCwsLDcuMCwsMjAyNS0xMS0yOCAxMTo1Mzo0NCswMDowMCwsLCwsLEluZHVzdHJ5LCwsLCwsLCwsLCwsNTUxNC41OTg5Njc4ODQ4OTksLCwsLCwKVGFrYW5lLExhbmd1YWdlLCJMYW5ndWFnZSBtb2RlbGluZyxUcmFuc2xhdGlvbixKYXBhbmVzZSBsYW5ndWFnZSBtb2RlbGluZyxMYW5ndWFnZSBtb2RlbGluZy9nZW5lcmF0aW9uLFF1ZXN0aW9uIGFuc3dlcmluZyIsIkZ1aml0c3UsQ29oZXJlIiwsMjAyNC0wOS0zMCwiRnVqaXRzdSBsYXVuY2hlcyAiIlRha2FuZSIiIC0gQSBsYXJnZSBsYW5ndWFnZSBtb2RlbCBmb3IgZW50ZXJwcmlzZXMgb2ZmZXJpbmcgdGhlIGhpZ2hlc3QgSmFwYW5lc2UgbGFuZ3VhZ2UgcHJvZmljaWVuY3kgaW4gdGhlIHdvcmxkIixodHRwczovL3d3dy5mdWppdHN1LmNvbS9nbG9iYWwvYWJvdXQvcmVzb3VyY2VzL25ld3MvcHJlc3MtcmVsZWFzZXMvMjAyNC8wOTMwLTAxLmh0bWwsLCwsLCIiIlRha2FuZSBpcyBhIG1lZGl1bS1zaXplZCBMTE0gdGhhdCBjYW4gYmUgdXNlZCBpbiBhIHNlY3VyZSwgcHJpdmF0ZSBlbnZpcm9ubWVudC4iIgoKIiJUYWthbmUgaXMgYmFzZWQgb24gQ29oZXJl4oCZcyBMTE0gQ29tbWFuZCBSKyBhbmQgY29tYmluZXMgRnVqaXRzdeKAmXMgZXh0ZW5zaXZlIGtub3dsZWRnZSBpbiBkZXZlbG9waW5nIEphcGFuZXNlLXNwZWNpYWxpemVkIExMTXMgd2l0aCBDb2hlcmXigJlzIGV4cGVydGlzZSBpbiBjcmVhdGluZyB0YXNrLXNwZWNpZmljIGxhbmd1YWdlIG1vZGVscy4gIiIiLCwsLCwsLCwsVW5rbm93biwiRnVqaXRzdSBsYXVuY2hlcyBUYWthbmUsIGEgSmFwYW5lc2UtbGFuZ3VhZ2UgbGFyZ2UgbGFuZ3VhZ2UgbW9kZWwgKExMTSkgZGVzaWduZWQgZm9yIHNlY3VyZSBlbnRlcnByaXNlIHVzZQpJbnRlZ3JhdGVkIGludG8gRnVqaXRzdeKAmXMgQUkgc2VydmljZSBGdWppdHN1IEtvenVjaGkgYW5kIG9mZmVyZWQgdGhyb3VnaCB0aGUgYWxsLWluLW9uZSBvcGVyYXRpb24gcGxhdGZvcm0gRnVqaXRzdSBEYXRhIEludGVsbGlnZW5jZSBQYWFTIChESSBQYWFTKQpTcGVjaWFsaXplZCBhbmQgdGFpbG9yZWQgZm9yIGluZHVzdHJ5LXNwZWNpZmljIHVzZSBhbmQgdHJhaW5lZCBmb3IgdGhlIEphcGFuZXNlIGxhbmd1YWdlICh3b3JsZC1jbGFzcyBzY29yZSBvbiB0aGUgSkdMVUUgYmVuY2htYXJrKSB0byBhZGRyZXNzIHRoZSBjaGFsbGVuZ2VzIG9mIHVzaW5nIExMTXMgaW4gc2Vuc2l0aXZlIGluZHVzdHJpZXMgdGhhdCByZXF1aXJlIGEgaGlnaCBkZWdyZWUgb2YgYWNjdXJhY3kgYW5kIHJlbGlhYmlsaXR5IiwsLEhvc3RlZCBhY2Nlc3MgKG5vIEFQSSksIkphcGFuLENhbmFkYSIsQ29tbWFuZCBSKywsLCwsMjAyNS0xMS0yOCAxMTo1Mzo0NCswMDowMCwsLCwsLCJJbmR1c3RyeSxJbmR1c3RyeSIsLCwsLFVucmVsZWFzZWQsLCwsLCwsLCwsLCwsTm8KUG9ja2V0RmxvdyxCaW9sb2d5LCJQcm90ZWluIGRlc2lnbixEcnVnIGRpc2NvdmVyeSIsIlVuaXZlcnNpdHkgb2YgU2NpZW5jZSBhbmQgVGVjaG5vbG9neSBvZiBDaGluYSAoVVNUQyksU3RhdGUgS2V5IExhYm9yYXRvcnkgb2YgQ29nbml0aXZlIEludGVsbGlnZW5jZSxIYXJ2YXJkIFVuaXZlcnNpdHkiLCJaYWl4aSBaaGFuZywgTWFyaW5rYSBaaXRuaWssIFFpIExpdSIsMjAyNC0wOS0yOSxHZW5lcmFsaXplZCBQcm90ZWluIFBvY2tldCBHZW5lcmF0aW9uIHdpdGggUHJpb3ItSW5mb3JtZWQgRmxvdyBNYXRjaGluZyxodHRwczovL2FyeGl2Lm9yZy9hYnMvMjQwOS4xOTUyMCwsLCwsLCwsLCJDcm9zc0RvY2tlZDogMTAwLDAwMCBjb21wbGV4ZXMgw5cgKDEwMCByZXNpZHVlcyArIDUwIGF0b21zKSA9IDE1LDAwMCwwMDAKTU9BRDogNDAsMDAwIHBhaXJzIMOXICgxMDAgcmVzaWR1ZXMgKyA1MCBhdG9tcykgPSA2LDAwMCwwMDAKVG90YWw6IDE1LDAwMCwwMDAgKyA2LDAwMCwwMDAgPSAyMSwwMDAsMDAwIGRhdGFwb2ludHMgPSAyLjEgw5cgMTDigbciLCwsTlZJRElBIEExMDAsLExpa2VseSwiRGVzaWduaW5nIGxpZ2FuZC1iaW5kaW5nIHByb3RlaW5zLCBzdWNoIGFzIGVuenltZXMgYW5kIGJpb3NlbnNvcnMsIGlzIGVzc2VudGlhbCBpbiBiaW9lbmdpbmVlcmluZyBhbmQgcHJvdGVpbiBiaW9sb2d5LiBPbmUgY3JpdGljYWwgc3RlcCBpbiB0aGlzIHByb2Nlc3MgaW52b2x2ZXMgZGVzaWduaW5nIHByb3RlaW4gcG9ja2V0cywgdGhlIHByb3RlaW4gaW50ZXJmYWNlIGJpbmRpbmcgd2l0aCB0aGUgbGlnYW5kLiBDdXJyZW50IGFwcHJvYWNoZXMgdG8gcG9ja2V0IGdlbmVyYXRpb24gb2Z0ZW4gc3VmZmVyIGZyb20gdGltZS1pbnRlbnNpdmUgcGh5c2ljYWwgY29tcHV0YXRpb25zIG9yIHRlbXBsYXRlLWJhc2VkIG1ldGhvZHMsIGFzIHdlbGwgYXMgY29tcHJvbWlzZWQgZ2VuZXJhdGlvbiBxdWFsaXR5IGR1ZSB0byB0aGUgb3Zlcmxvb2tpbmcgb2YgZG9tYWluIGtub3dsZWRnZS4gVG8gdGFja2xlIHRoZXNlIGNoYWxsZW5nZXMsIHdlIHByb3Bvc2UgUG9ja2V0RmxvdywgYSBnZW5lcmF0aXZlIG1vZGVsIHRoYXQgaW5jb3Jwb3JhdGVzIHByb3RlaW4tbGlnYW5kIGludGVyYWN0aW9uIHByaW9ycyBiYXNlZCBvbiBmbG93IG1hdGNoaW5nLiBEdXJpbmcgdHJhaW5pbmcsIFBvY2tldEZsb3cgbGVhcm5zIHRvIG1vZGVsIGtleSB0eXBlcyBvZiBwcm90ZWluLWxpZ2FuZCBpbnRlcmFjdGlvbnMsIHN1Y2ggYXMgaHlkcm9nZW4gYm9uZHMuIEluIHRoZSBzYW1wbGluZywgUG9ja2V0RmxvdyBsZXZlcmFnZXMgbXVsdGktZ3JhbnVsYXJpdHkgZ3VpZGFuY2UgKG92ZXJhbGwgYmluZGluZyBhZmZpbml0eSBhbmQgaW50ZXJhY3Rpb24gZ2VvbWV0cnkgY29uc3RyYWludHMpIHRvIGZhY2lsaXRhdGUgZ2VuZXJhdGluZyBoaWdoLWFmZmluaXR5IGFuZCB2YWxpZCBwb2NrZXRzLiBFeHRlbnNpdmUgZXhwZXJpbWVudHMgc2hvdyB0aGF0IFBvY2tldEZsb3cgb3V0cGVyZm9ybXMgYmFzZWxpbmVzIG9uIG11bHRpcGxlIGJlbmNobWFya3MsIGUuZy4sIGFjaGlldmluZyBhbiBhdmVyYWdlIGltcHJvdmVtZW50IG9mIDEuMjkgaW4gVmluYSBTY29yZSBhbmQgMC4wNSBpbiBzY1JNU0QuIE1vcmVvdmVyLCBtb2RlbGluZyBpbnRlcmFjdGlvbnMgbWFrZSBQb2NrZXRGbG93IGEgZ2VuZXJhbGl6ZWQgZ2VuZXJhdGl2ZSBtb2RlbCBhY3Jvc3MgbXVsdGlwbGUgbGlnYW5kIG1vZGFsaXRpZXMsIGluY2x1ZGluZyBzbWFsbCBtb2xlY3VsZXMsIHBlcHRpZGVzLCBhbmQgUk5BLiIsMjAuMCwsLCJDaGluYSxDaGluYSxVbml0ZWQgU3RhdGVzIG9mIEFtZXJpY2EiLCwsLDEuMCwsMjAyNS0xMS0yOCAxMTo1Mzo0NCswMDowMCwsLCwsLCJBY2FkZW1pYSxBY2FkZW1pYSIsLCwsLCwsLCwsLCw0MzIuODY2NzAxNDA1MzUxMTQsSGFyZHdhcmUsLCwsLApGbGV4U0JERCxCaW9sb2d5LERydWcgZGlzY292ZXJ5LCJVbml2ZXJzaXR5IG9mIFNjaWVuY2UgYW5kIFRlY2hub2xvZ3kgb2YgQ2hpbmEgKFVTVEMpLFN0YXRlIEtleSBMYWJvcmF0b3J5IG9mIENvZ25pdGl2ZSBJbnRlbGxpZ2VuY2UsUHJpbmNldG9uIFVuaXZlcnNpdHkiLCJaYWl4aSBaaGFuZywgTWVuZ2RpIFdhbmcsIFFpIExpdSIsMjAyNC0wOS0yOSxGbGV4U0JERDogU3RydWN0dXJlLUJhc2VkIERydWcgRGVzaWduIHdpdGggRmxleGlibGUgUHJvdGVpbiBNb2RlbGluZyxodHRwczovL2FyeGl2Lm9yZy9hYnMvMjQwOS4xOTY0NSwsLCwsLDEuNjAwMDAwMDAwMDAwMDAwOGUrMTksIjEuIEhhcmR3YXJlOiAxeCBOVklESUEgQTEwMCBQQ0llIEdQVSAoMy4xMmUxNCBGUDE2IFRlbnNvciBGTE9QL3MpCjIuIFRyYWluaW5nIGR1cmF0aW9uOiAzNiBob3VycyAoZGlyZWN0bHkgcHJvdmlkZWQpID0gMTI5LDYwMCBzZWNvbmRzCjMuIFV0aWxpemF0aW9uOiA0MCUgKGFzc3VtZWQpCjQuIENhbGN1bGF0aW9uOiAzLjEyZTE0IEZMT1AvcyDDlyAxIEdQVSDDlyAxMjksNjAwcyDDlyAwLjQgPSAxLjZlMTkgRkxPUHMiLDM2NzUwMDAwMDAsIk9yaWdpbmFsIHBhaXJzOiA0MCwwMDAgKyAxMDAsMDAwID0gMTQwLDAwMApFc3RpbWF0ZWQgbGVuZ3RoIH4zMDAgdG9rZW5zOiAxNDAwMDAqMzAwPTQyMDAwMDAwIiwzNi4wLCxOVklESUEgQTEwMCwsQ29uZmlkZW50LCJTdHJ1Y3R1cmUtYmFzZWQgZHJ1ZyBkZXNpZ24gKFNCREQpLCB3aGljaCBhaW1zIHRvIGdlbmVyYXRlIDNEIGxpZ2FuZCBtb2xlY3VsZXMgYmluZGluZyB0byB0YXJnZXQgcHJvdGVpbnMsIGlzIGEgZnVuZGFtZW50YWwgdGFzayBpbiBkcnVnIGRpc2NvdmVyeS4gRXhpc3RpbmcgU0JERCBtZXRob2RzIHR5cGljYWxseSB0cmVhdCBwcm90ZWluIGFzIHJpZ2lkIGFuZCBuZWdsZWN0IHByb3RlaW4gc3RydWN0dXJhbCBjaGFuZ2Ugd2hlbiBiaW5kaW5nIHdpdGggbGlnYW5kIG1vbGVjdWxlcywgbGVhZGluZyB0byBhIGJpZyBnYXAgd2l0aCByZWFsLXdvcmxkIHNjZW5hcmlvcyBhbmQgaW5mZXJpb3IgZ2VuZXJhdGlvbiBxdWFsaXRpZXMgKGUuZy4sIG1hbnkgc3RlcmljIGNsYXNoZXMpLiBUbyBicmlkZ2UgdGhlIGdhcCwgd2UgcHJvcG9zZSBGbGV4U0JERCwgYSBkZWVwIGdlbmVyYXRpdmUgbW9kZWwgY2FwYWJsZSBvZiBhY2N1cmF0ZWx5IG1vZGVsaW5nIHRoZSBmbGV4aWJsZSBwcm90ZWluLWxpZ2FuZCBjb21wbGV4IHN0cnVjdHVyZSBmb3IgbGlnYW5kIG1vbGVjdWxlIGdlbmVyYXRpb24uIEZsZXhTQkREIGFkb3B0cyBhbiBlZmZpY2llbnQgZmxvdyBtYXRjaGluZyBmcmFtZXdvcmsgYW5kIGxldmVyYWdlcyBFKDMpLWVxdWl2YXJpYW50IG5ldHdvcmsgd2l0aCBzY2FsYXItdmVjdG9yIGR1YWwgcmVwcmVzZW50YXRpb24gdG8gbW9kZWwgZHluYW1pYyBzdHJ1Y3R1cmFsIGNoYW5nZXMuIE1vcmVvdmVyLCBub3ZlbCBkYXRhIGF1Z21lbnRhdGlvbiBzY2hlbWVzIGJhc2VkIG9uIHN0cnVjdHVyZSByZWxheGF0aW9uL3NpZGVjaGFpbiByZXBhY2tpbmcgYXJlIGFkb3B0ZWQgdG8gYm9vc3QgcGVyZm9ybWFuY2UuIEV4dGVuc2l2ZSBleHBlcmltZW50cyBkZW1vbnN0cmF0ZSB0aGF0IEZsZXhTQkREIGFjaGlldmVzIHN0YXRlLW9mLXRoZS1hcnQgcGVyZm9ybWFuY2UgaW4gZ2VuZXJhdGluZyBoaWdoLWFmZmluaXR5IG1vbGVjdWxlcyBhbmQgZWZmZWN0aXZlbHkgbW9kZWxpbmcgdGhlIHByb3RlaW4ncyBjb25mb3JtYXRpb24gY2hhbmdlIHRvIGluY3JlYXNlIGZhdm9yYWJsZSBwcm90ZWluLWxpZ2FuZCBpbnRlcmFjdGlvbnMgKGUuZy4sIEh5ZHJvZ2VuIGJvbmRzKSBhbmQgZGVjcmVhc2Ugc3RlcmljIGNsYXNoZXMuIiwsLCwiQ2hpbmEsQ2hpbmEsVW5pdGVkIFN0YXRlcyBvZiBBbWVyaWNhIiwsLCwxLjAsLDIwMjUtMTEtMjggMTE6NTM6NDQrMDA6MDAsLCwsLCwiQWNhZGVtaWEsQWNhZGVtaWEiLCwsLCwsLCwsLCwsNDMyLjg2NjcwMTQwNTM1MTE0LEhhcmR3YXJlLCwsLCwKREZNRG9jayxCaW9sb2d5LFByb3RlaW4tbGlnYW5kIGJpbmRpbmcgYWZmaW5pdHkgcHJlZGljdGlvbixKb2hucyBIb3BraW5zIFVuaXZlcnNpdHksIkxlZS1TaGluIENodSwgU3VkZWVwIFNhcm1hLCBKZWZmcmV5IEogR3JheSIsMjAyNC0wOS0yOCxVbmlmaWVkIFNhbXBsaW5nIGFuZCBSYW5raW5nIGZvciBQcm90ZWluIERvY2tpbmcgd2l0aCBERk1Eb2NrLGh0dHBzOi8vcG1jLm5jYmkubmxtLm5paC5nb3YvYXJ0aWNsZXMvUE1DMTE0NjM0NTUvLCwsLCwsLCwsIiIiV2UgdHJhaW5lZCBvdXIgbW9kZWwgb24gRElQUy1oZXRlcm8sIGEgc3Vic2V0IG9mIERJUFMgWzQzICwgNDRdIHdpdGggYXBwcm94aW1hdGVseSAxMWsgaGV0ZXJvZGltZXJzLiIiIiwsLCwsVW5rbm93biwiRGlmZnVzaW9uIG1vZGVscyBoYXZlIHNob3duIHByb21pc2UgaW4gYWRkcmVzc2luZyB0aGUgcHJvdGVpbiBkb2NraW5nIHByb2JsZW0uIFRyYWRpdGlvbmFsbHksIHRoZXNlIG1vZGVscyBhcmUgdXNlZCBzb2xlbHkgZm9yIHNhbXBsaW5nIGRvY2tlZCBwb3Nlcywgd2l0aCBhIHNlcGFyYXRlIGNvbmZpZGVuY2UgbW9kZWwgZm9yIHJhbmtpbmcuIFdlIGludHJvZHVjZSBERk1Eb2NrIChEZW5vaXNpbmcgRm9yY2UgTWF0Y2hpbmcgRG9jayksIGEgZGlmZnVzaW9uIG1vZGVsIHRoYXQgdW5pZmllcyBzYW1wbGluZyBhbmQgcmFua2luZyB3aXRoaW4gYSBzaW5nbGUgZnJhbWV3b3JrLiBERk1Eb2NrIGZlYXR1cmVzIHR3byBvdXRwdXQgaGVhZHM6IG9uZSBmb3IgcHJlZGljdGluZyBmb3JjZXMgYW5kIHRoZSBvdGhlciBmb3IgcHJlZGljdGluZyBlbmVyZ2llcy4gVGhlIGZvcmNlcyBhcmUgdHJhaW5lZCB1c2luZyBhIGRlbm9pc2luZyBmb3JjZSBtYXRjaGluZyBvYmplY3RpdmUsIHdoaWxlIHRoZSBlbmVyZ3kgZ3JhZGllbnRzIGFyZSB0cmFpbmVkIHRvIGFsaWduIHdpdGggdGhlIGZvcmNlcy4gVGhpcyBkZXNpZ24gZW5hYmxlcyBvdXIgbW9kZWwgdG8gc2FtcGxlIHVzaW5nIHRoZSBwcmVkaWN0ZWQgZm9yY2VzIGFuZCByYW5rIHBvc2VzIHVzaW5nIHRoZSBwcmVkaWN0ZWQgZW5lcmdpZXMsIHRoZXJlYnkgZWxpbWluYXRpbmcgdGhlIG5lZWQgZm9yIGFuIGFkZGl0aW9uYWwgY29uZmlkZW5jZSBtb2RlbC4gT3VyIGFwcHJvYWNoIG91dHBlcmZvcm1zIHRoZSBwcmV2aW91cyBkaWZmdXNpb24gbW9kZWwgZm9yIHByb3RlaW4gZG9ja2luZywgRGlmZkRvY2stUFAsIHdpdGggYSBzYW1wbGluZyBzdWNjZXNzIHJhdGUgb2YgNDQlIGNvbXBhcmVkIHRvIGl0cyA4JSwgYW5kIGEgVG9wLSAxIHJhbmtpbmcgc3VjY2VzcyByYXRlIG9mIDE2JSBjb21wYXJlZCB0byAwJSBvbiB0aGUgRG9ja2luZyBCZW5jaG1hcmsgNS41IHRlc3Qgc2V0LiBJbiBzdWNjZXNzZnVsIGRlY295IGNhc2VzLCB0aGUgREZNRG9jayBFbmVyZ3kgZm9ybXMgYSBiaW5kaW5nIGZ1bm5lbCBzaW1pbGFyIHRvIHRoZSBwaHlzaWNzLWJhc2VkIFJvc2V0dGEgRW5lcmd5LCBzdWdnZXN0aW5nIHRoYXQgREZNRG9jayBjYW4gY2FwdHVyZSB0aGUgdW5kZXJseWluZyBlbmVyZ3kgbGFuZHNjYXBlLiIsLCxPcGVuIHdlaWdodHMgKHVucmVzdHJpY3RlZCksVW5pdGVkIFN0YXRlcyBvZiBBbWVyaWNhLCwsLCwsMjAyNS0xMS0yOCAxMTo1Mzo0NCswMDowMCwsLCwsLEFjYWRlbWlhLCwsLCxVbnJlbGVhc2Vk</x:v>
      </x:c>
    </x:row>
    <x:row r="81" ht="18" customHeight="1">
      <x:c r="A81" s="17" t="n">
        <x:v>76</x:v>
      </x:c>
      <x:c r="B81" s="17" t="n">
        <x:v>310</x:v>
      </x:c>
      <x:c r="C81" s="160" t="str">
        <x:v>LCJUaGUgaW5mZXJlbmNlIGNvZGUsIG1vZGVsIHdlaWdodHMsIGFuZCB0ZXN0IHNldCBhcmUgYXZhaWxhYmxlIGF0IGh0dHBzOi8vZ2l0aHViLmNvbS9HcmF5bGFiL0RGTURvY2sKCk1JVCBsaWNlbnNlIiwsLCwsLCwsLCwsLFllcwpDb25vREwsQmlvbG9neSxUb3hpbiBwcmVkaWN0aW9uLCJDaG9uZ3FpbmcgVW5pdmVyc2l0eSxNaW5pc3RyeSBvZiBOYXR1cmFsIFJlc291cmNlcyAoQ2hpbmEpIiwiTWVuZ2hhbiBHdW8sIFplbmdwZW5nIExpLCBYdWVqaW4gRGVuZywgRGluZyBMdW8sIEppbmd5aSBZYW5nLCBZaW5nanVuIENoZW4sIFdlaXdlaSBYdWUiLDIwMjQtMDktMjgsQ29ub0RMOiBBIERlZXAgTGVhcm5pbmcgRnJhbWV3b3JrIGZvciBSYXBpZCBHZW5lcmF0aW9uIGFuZCBQcmVkaWN0aW9uIG9mIENvbm90b3hpbnMsaHR0cHM6Ly93d3cuYmlvcnhpdi5vcmcvY29udGVudC8xMC4xMTAxLzIwMjQuMDkuMjcuNjE0MDAxdjEuYWJzdHJhY3QsLCwsMTIwMDAwMDAwMC4wLCIiIkNvbm9HZW4gaXMgYSBjb25vdG94aW4gZ2VuZXJhdGlvbiBtb2RlbCB0aGF0IGFkb3B0cyBhbiBhcmNoaXRlY3R1cmUgY29uc2lzdGVudCB3aXRoIHRoZSBwcmUtdHJhaW5pbmcgbW9kZWwgUHJvR2VuIChGaWd1cmUgMkEpIDE1IC4gQ29ub0dlbiBpcyBhbHNvIGNvbnN0cnVjdGVkIHVzaW5nIGEgVHJhbnNmb3JtZXItYmFzZWQgbmV1cmFsIG5ldHdvcmsgYXJjaGl0ZWN0dXJlLiBPbmUgbWFqb3IgYWR2YW50YWdlIG9mIHRoZSBUcmFuc2Zvcm1lciBsaWVzIGluIGl0cyBzZWxmLWF0dGVudGlvbiBtZWNoYW5pc20sIHdoaWNoIGVuYWJsZXMgdGhlIG1vZGVsIHRvIGVuY29kZSBkaXN0YW50IHNpZ25hbHMgb2YgaW5mb3JtYXRpb24gd2hlbiBtYWtpbmcgc2VxdWVuY2UgcHJlZGljdGlvbnMsIHRoZXJlYnkgYWZmb3JkaW5nIGl0IHRoZSBjYXBhYmlsaXR5IHRvIGNvbXByZWhlbmQgY29tcGxleCBzZW1hbnRpY3MuIEl0cyBUcmFuc2Zvcm1lciBhcmNoaXRlY3R1cmUgY29uc2lzdHMgb2YgMzYgbGF5ZXJzLCBlYWNoIGNvbXByaXNpbmcgOCBzZWxmLWF0dGVudGlvbiBoZWFkcywgdG90YWxpbmcgMS4yIGJpbGxpb24gdHJhaW5hYmxlIHBhcmFtZXRlcnMgdG8gZW5zdXJlIHRoZSB0cmFpbmluZyBhbmQgb3B0aW1pemF0aW9uIG9mIHRoZSBtb2RlbC4iIiIsLCwxMDg2NTEsIkNvbm9HZW46IDIzMTAgc2VxdWVuY2VzIMOXIDQwIHRva2Vucy9zZXF1ZW5jZSA9IDkyLDQwMCB0b2tlbnMKQ29ub1ByZWQ6ICgyMzEwICsgMTMsOTQxKSBzZXF1ZW5jZXMgw5cgNDAgdG9rZW5zL3NlcXVlbmNlID0gNjUwLDA0MCB0b2tlbnMKVG90YWw6IDkyLDQwMCArIDY1MCwwNDAgPSA3NDIsNDQwIHRva2VucyAoNy40IMOXIDEw4oG1KSIsLCxOVklESUEgR2VGb3JjZSBSVFggMzA4MCwsQ29uZmlkZW50LCJDb25vdG94aW5zLCBiZWluZyBzbWFsbCBkaXN1bGZpZGUtcmljaCBhbmQgYmlvYWN0aXZlIHBlcHRpZGVzLCBtYW5pZmVzdCBub3RhYmxlIHBoYXJtYWNvbG9naWNhbCBwb3RlbnRpYWwgYW5kIGZpbmQgZXh0ZW5zaXZlIGFwcGxpY2F0aW9ucy4gSG93ZXZlciwgdGhlIGV4cGxvcmF0aW9uIG9mIGNvbm90b3hpbnPigJkgdmFzdCBtb2xlY3VsYXIgc3BhY2UgdXNpbmcgdHJhZGl0aW9uYWwgbWV0aG9kcyBpcyBzZXZlcmVseSBsaW1pdGVkLCBuZWNlc3NpdGF0aW5nIHRoZSB1cmdlbnQgbmVlZCBvZiBkZXZlbG9waW5nIG5vdmVsIGFwcHJvYWNoZXMuIFJlY2VudGx5LCBkZWVwIGxlYXJuaW5nIChETCktYmFzZWQgbWV0aG9kcyBoYXZlIGFkdmFuY2VkIHRvIHRoZSBtb2xlY3VsYXIgZ2VuZXJhdGlvbiBvZiBwcm90ZWlucyBhbmQgcGVwdGlkZXMuIE5ldmVydGhlbGVzcywgdGhlIGxpbWl0ZWQgZGF0YSBhbmQgdGhlIGludHJpY2F0ZSBzdHJ1Y3R1cmUgb2YgY29ub3RveGlucyBjb25zdHJhaW4gdGhlIGFwcGxpY2F0aW9uIG9mIGRlZXAgbGVhcm5pbmcgbW9kZWxzIGluIHRoZSBnZW5lcmF0aW9uIG9mIGNvbm90b3hpbnMuIFdlIHByb3Bvc2UgQ29ub0RMLCBhIGZyYW1ld29yayBmb3IgdGhlIGdlbmVyYXRpb24gYW5kIHByZWRpY3Rpb24gb2YgY29ub3RveGlucywgY29tcHJpc2luZyB0aGUgZW5kLXRvLWVuZCBjb25vdG94aW4gZ2VuZXJhdGlvbiBtb2RlbCAoQ29ub0dlbikgYW5kIHRoZSBjb25vdG94aW4gcHJlZGljdGlvbiBtb2RlbCAoQ29ub1ByZWQpLiBDb25vR2VuIGVtcGxveXMgdHJhbnNmZXIgbGVhcm5pbmcgYW5kIGEgbGFyZ2UgbGFuZ3VhZ2UgbW9kZWwgKExMTSkgdG8gdGFja2xlIHRoZSBjaGFsbGVuZ2VzIGluIGNvbm90b3hpbiBnZW5lcmF0aW9uLiBNZWFud2hpbGUsIENvbm9QcmVkIGZpbHRlcnMgYXJ0aWZpY2lhbCBjb25vdG94aW5zIGdlbmVyYXRlZCBieSBDb25vR2VuLCBuYXJyb3dpbmcgZG93biB0aGUgc2NvcGUgZm9yIHN1YnNlcXVlbnQgcmVzZWFyY2guIEEgY29tcHJlaGVuc2l2ZSBldmFsdWF0aW9uIG9mIHRoZSBwZXB0aWRlIHByb3BlcnRpZXMgYXQgYm90aCBzZXF1ZW5jZSBhbmQgc3RydWN0dXJlIGxldmVscyBpbmRpY2F0ZXMgdGhhdCB0aGUgYXJ0aWZpY2lhbCBjb25vdG94aW5zIGdlbmVyYXRlZCBieSBDb25vREwgZXhoaWJpdCBhIGNlcnRhaW4gZGVncmVlIG9mIHNpbWlsYXJpdHkgdG8gbmF0dXJhbCBjb25vdG94aW5zLiBGdXJ0aGVybW9yZSwgQ29ub0RMIGhhcyBnZW5lcmF0ZWQgYXJ0aWZpY2lhbCBjb25vdG94aW5zIHdpdGggbm92ZWwgY3lzdGVpbmUgc2NhZmZvbGRzLiBUaGVyZWZvcmUsIENvbm9ETCBtYXkgdW5jb3ZlciBuZXcgY3lzdGVpbmUgc2NhZmZvbGRzIGFuZCBjb25vdG94aW4gbW9sZWN1bGVzLCBmYWNpbGl0YXRpbmcgZnVydGhlciBleHBsb3JhdGlvbiBvZiB0aGUgbW9sZWN1bGFyIHNwYWNlIG9mIGNvbm90b3hpbnMgYW5kIHRoZSBkaXNjb3Zlcnkgb2YgcGhhcm1hY29sb2dpY2FsbHkgYWN0aXZlIHZhcmlhbnRzLiBUaGUgY29kZSBpcyBhdmFpbGFibGUgYXQgaHR0cHM6Ly9naXRodWIuY29tL3h1ZXd3L0Nvbm9ETC5UaGUgc3VwcGxlbWVudGFyeSBtYXRlcmlhbCBhbmQgbW9kZWwgYXJlIGF2YWlsYWJsZSBhdCBodHRwczovL3plbm9kby5vcmcvcmVjb3Jkcy8xMDY3OTI4MC4iLDE1LjAsLE9wZW4gd2VpZ2h0cyAobm9uLWNvbW1lcmNpYWwpLCJDaGluYSxDaGluYSIsUHJvR2VuLCwsMS4wLCwyMDI1LTExLTI4IDExOjUzOjQ0KzAwOjAwLCwsLCwsIkFjYWRlbWlhLEdvdmVybm1lbnQiLCwsLCxPcGVuIChub24tY29tbWVyY2lhbCksIlRoZSBjb2RlIG9mIENvbm9ETCBhbmQgb3RoZXIgaW4taG91c2Ugc2NyaXB0IGZvciBkYXRhIGFuYWx5c2lzIGFyZSBvcGVuIGZvciBhY2FkZW1pYyB1c2FnZSBhbmQgYXZhaWxhYmxlIGluIEdpdEh1YiAoaHR0cHM6Ly9naXRodWIuY29tL3h1ZXd3L0Nvbm9ETO+8iQpBZGRpdGlvbmFsbHksIHRoZSBzdXBwbGVtZW50YXJ5IG1hdGVyaWFsIGFuZCBtb2RlbCBhcmUgZGVwb3NpdGVkIG9uIFplbm9kbyAoaHR0cHM6Ly96ZW5vZG8ub3JnL3JlY29yZHMvMTA2NzkyODApLiIsLCwsLCwzNDYuMzAxMDcyOTQ1NTc4MzcsLCwsLCxZZXMKRGVlcFJFQUQsQmlvbG9neSxQcm90ZWluIG9yIG51Y2xlb3RpZGUgbGFuZ3VhZ2UgbW9kZWwgKHBMTS9uTE0pLFNoYXBlIFRoZXJhcGV1dGljcywiWXVlIEppYW5nLCBMaW5hIFIuIEJhZ2VwYWxsaSwgQm9yYSBTLiBCYW5qYW5pbiwgWWlhbm5pcyBBLiBTYXZ2YSwgWWluZ3hpbiBDYW8sIExhbiBHdW8sIEFkcmlhbiBXLiBCcmlnZ3MsIEJyaWFuIEJvb3RoLCBSb25hbGQgSi4gSGF1c2UiLDIwMjQtMDktMjgsR2VuZXJhdGl2ZSBNYWNoaW5lIExlYXJuaW5nIG9mIEFEQVIgU3Vic3RyYXRlcyBmb3IgUHJlY2lzZSBhbmQgRWZmaWNpZW50IFJOQSBFZGl0aW5nLGh0dHBzOi8vd3d3LmJpb3J4aXYub3JnL2NvbnRlbnQvMTAuMTEwMS8yMDI0LjA5LjI3LjYxMzkyM3YxLmFic3RyYWN0LCwsLCwsLCwyMDEwMTIsMTEyMDAwIGdSTkFzICoxMTMgKHNlcXVlbmNlIGxlbmd0aCk9MTI2NTYwMDAsLCwsLENvbmZpZGVudCwiQWRlbm9zaW5lIERlYW1pbmFzZSBBY3Rpbmcgb24gUk5BIChBREFSKSBjb252ZXJ0cyBhZGVub3NpbmUgdG8gaW5vc2luZSB3aXRoaW4gY2VydGFpbiBkb3VibGUtc3RyYW5kZWQgUk5BIHN0cnVjdHVyZXMuIEhvd2V2ZXIsIEFEQVLigJlzIHByb21pc2N1b3VzIGVkaXRpbmcgYW5kIHBvb3JseSB1bmRlcnN0b29kIHNwZWNpZmljaXR5IGhpbmRlciB0aGVyYXBldXRpYyBhcHBsaWNhdGlvbnMuIFdlIHByZXNlbnQgYW4gaW50ZWdyYXRlZCBhcHByb2FjaCBjb21iaW5pbmcgaGlnaC10aHJvdWdocHV0IHNjcmVlbmluZyAoSFRTKSB3aXRoIGdlbmVyYXRpdmUgZGVlcCBsZWFybmluZyB0byByYXBpZGx5IGVuZ2luZWVyIGVmZmljaWVudCBhbmQgc3BlY2lmaWMgZ3VpZGUgUk5BcyAoZ1JOQXMpIHRvIGRpcmVjdCBBREFS4oCZcyBhY3Rpdml0eSB0byBhbnkgdGFyZ2V0LiBPdXIgSFRTIHF1YW50aWZpZWQgQURBUi1tZWRpYXRlZCBlZGl0aW5nIGFjcm9zcyBtaWxsaW9ucyBvZiB1bmlxdWUgZ1JOQSBzZXF1ZW5jZXMgYW5kIHN0cnVjdHVyZXMsIGlkZW50aWZ5aW5nIGtleSBkZXRlcm1pbmFudHMgb2YgZWRpdGluZyBvdXRjb21lcy4gV2UgbGV2ZXJhZ2VkIHRoZXNlIGRhdGEgdG8gZGV2ZWxvcCBEZWVwUkVBRCAoRGVlcCBsZWFybmluZyBmb3IgUk5BIEVkaXRpbmcgYnkgQURBUiBEZXNpZ24pLCBhIGRpZmZ1c2lvbi1iYXNlZCBtb2RlbCB0aGF0IGVsdWNpZGF0ZXMgY29tcGxleCBkZXNpZ24gcnVsZXMgdG8gZ2VuZXJhdGUgbm92ZWwgZ1JOQXMgb3V0cGVyZm9ybWluZyBleGlzdGluZyBkZXNpZ24gaGV1cmlzdGljcy4gRGVlcFJFQUTigJlzIGdSTkFzIGFjaGlldmUgaGlnaGx5IGVmZmljaWVudCBhbmQgc3BlY2lmaWMgZWRpdGluZywgaW5jbHVkaW5nIGNoYWxsZW5naW5nIG11bHRpLXNpdGUgZWRpdHMuIFdlIGRlbW9uc3RyYXRlIERlZXBSRUFE4oCZcyB0aGVyYXBldXRpYyBwb3RlbnRpYWwgYnkgZGVzaWduaW5nIGdSTkFzIHRhcmdldGluZyB0aGUgTUVDUDJSMTY4WCBtdXRhdGlvbiBhc3NvY2lhdGVkIHdpdGggUmV0dCBzeW5kcm9tZSwgYWNoaWV2aW5nIGJvdGggYWxsZWxpYyBzcGVjaWZpY2l0eSBhbmQgc3BlY2llcyBjcm9zcy1yZWFjdGl2aXR5LiBUaGlzIGFwcHJvYWNoIHNpZ25pZmljYW50bHkgYWNjZWxlcmF0ZXMgdGhlIGRldmVsb3BtZW50IG9mIEFEQVItYmFzZWQgUk5BIHRoZXJhcGV1dGljcyBmb3IgZGl2ZXJzZSBnZW5ldGljIGRpc2Vhc2VzLiIsLCwsVW5pdGVkIFN0YXRlcyBvZiBBbWVyaWNhLCwsLCwsMjAyNS0xMS0yOCAxMTo1Mzo0NCswMDowMCwsLCwsLEluZHVzdHJ5LCwsLCwsLCwsLCwsLCwsLCwsClBlcE5ldCxCaW9sb2d5LCJQcm90ZWluIGRlc2lnbixQcm90ZWluIG9yIG51Y2xlb3RpZGUgbGFuZ3VhZ2UgbW9kZWwgKHBMTS9uTE0pIixTaGFuZG9uZyBVbml2ZXJzaXR5LCJKaXl1biBIYW4sIFRvbmd4aW4gS29uZywgSnVudGFvIExpdSIsMjAyNC0wOS0yOCxQZXBOZXQ6IGFuIGludGVycHJldGFibGUgbmV1cmFsIG5ldHdvcmsgZm9yIGFudGktaW5mbGFtbWF0b3J5IGFuZCBhbnRpbWljcm9iaWFsIHBlcHRpZGVzIHByZWRpY3Rpb24gdXNpbmcgYSBwcmUtdHJhaW5lZCBwcm90ZWluIGxhbmd1YWdlIG1vZGVsLGh0dHBzOi8vd3d3Lm5hdHVyZS5jb20vYXJ0aWNsZXMvczQyMDAzLTAyNC0wNjkxMS0xLCwsLCwsLCwsIiIiRmluYWxseSwgdGhlIEFJUCB0cmFpbmluZywgdmFsaWQsIGFuZCB0ZXN0aW5nIHNldHMgY29udGFpbiAyNTE2LCA2MjksIGFuZCAxMDQ5IHNhbXBsZXMsIHdoaWxlIHRoZSBBTVAgdHJhaW5pbmcsIHZhbGlkLCBhbmQgdGVzdGluZyBzZXRzIGNvbnNpc3Qgb2YgNTM0MCwgMTMzNiwgYW5kIDE2NzAgc2FtcGxlcywgcmVzcGVjdGl2ZWx5LiIiCgpCaW5hcnkgY2xhc3NpZmljYXRpb24gd2hlcmUgZWFjaCBzZXF1ZW5jZSBwcm92aWRlcyBvbiBncmFkaWVudCB0YXJnZXQuICIsLCwsLENvbmZpZGVudCwiSWRlbnRpZnlpbmcgYW50aS1pbmZsYW1tYXRvcnkgcGVwdGlkZXMgKEFJUHMpIGFuZCBhbnRpbWljcm9iaWFsIHBlcHRpZGVzIChBTVBzKSBpcyBjcnVjaWFsIGZvciB0aGUgZGlzY292ZXJ5IG9mIGlubm92YXRpdmUgYW5kIGVmZmVjdGl2ZSBwZXB0aWRlLWJhc2VkIHRoZXJhcGllcyB0YXJnZXRpbmcgaW5mbGFtbWF0aW9uIGFuZCBtaWNyb2JpYWwgaW5mZWN0aW9ucy4gSG93ZXZlciwgYWNjdXJhdGUgaWRlbnRpZmljYXRpb24gb2YgQUlQcyBhbmQgQU1QcyByZW1haW5zIGEgY29tcHV0YXRpb25hbCBjaGFsbGVuZ2UgbWFpbmx5IGR1ZSB0byBsaW1pdGVkIHV0aWxpemF0aW9uIG9mIHBlcHRpZGUgc2VxdWVuY2UgaW5mb3JtYXRpb24uIEhlcmUsIHdlIHByb3Bvc2UgUGVwTmV0LCBhbiBpbnRlcnByZXRhYmxlIG5ldXJhbCBuZXR3b3JrIGZvciBwcmVkaWN0aW5nIGJvdGggQUlQcyBhbmQgQU1QcyBieSBhcHBseWluZyBhIHByZS10cmFpbmVkIHByb3RlaW4gbGFuZ3VhZ2UgbW9kZWwgdG8gZnVsbHkgdXRpbGl6ZSB0aGUgcGVwdGlkZSBzZXF1ZW5jZSBpbmZvcm1hdGlvbi4gSXQgZmlyc3QgY2FwdHVyZXMgdGhlIGluZm9ybWF0aW9uIG9mIHJlc2lkdWUgYXJyYW5nZW1lbnRzIGFuZCBwaHlzaWNvY2hlbWljYWwgcHJvcGVydGllcyB1c2luZyBhIHJlc2lkdWFsIGRpbGF0ZWQgY29udm9sdXRpb24gYmxvY2ssIGFuZCB0aGVuIHNlaXplcyB0aGUgZnVuY3Rpb24tcmVsYXRlZCBkaXZlcnNlIGluZm9ybWF0aW9uIGJ5IGludHJvZHVjaW5nIGEgcmVzaWR1YWwgVHJhbnNmb3JtZXIgYmxvY2sgdG8gY2hhcmFjdGVyaXplIHRoZSByZXNpZHVlIHJlcHJlc2VudGF0aW9ucyBnZW5lcmF0ZWQgYnkgYSBwcmUtdHJhaW5lZCBwcm90ZWluIGxhbmd1YWdlIG1vZGVsLiBBZnRlciB0cmFpbmluZyBhbmQgdGVzdGluZywgUGVwTmV0IGRlbW9uc3RyYXRlcyBncmVhdCBzdXBlcmlvcml0eSBvdmVyIG90aGVyIGxlYWRpbmcgQUlQIGFuZCBBTVAgcHJlZGljdG9ycyBhbmQgc2hvd3Mgc3Ryb25nIGludGVycHJldGFiaWxpdHkgb2YgaXRzIGxlYXJuZWQgcGVwdGlkZSByZXByZXNlbnRhdGlvbnMuIEEgdXNlci1mcmllbmRseSB3ZWIgc2VydmVyIGZvciBQZXBOZXQgaXMgZnJlZWx5IGF2YWlsYWJsZSBhdCBodHRwOi8vbGl1bGFiLnRvcC9QZXBOZXQvc2VydmVyLiIsLCwsQ2hpbmEsLCwsLCwyMDI1LTExLTI4IDExOjUzOjQ0KzAwOjAwLCwsLCwsQWNhZGVtaWEsLCwsLCwsLCwsLCwsLCwsLCwKTWRnZW4sIkJpb2xvZ3ksTWF0ZXJpYWxzIHNjaWVuY2UiLE1vbGVjdWxhciBzaW11bGF0aW9uLE1hc3NhY2h1c2V0dHMgSW5zdGl0dXRlIG9mIFRlY2hub2xvZ3kgKE1JVCksIkJvd2VuIEppbmcsIEhhbm5lcyBTdMOkcmssIFRvbW1pIEphYWtrb2xhLCBCb25uaWUgQmVyZ2VyIiwyMDI0LTA5LTI2LEdlbmVyYXRpdmUgTW9kZWxpbmcgb2YgTW9sZWN1bGFyIER5bmFtaWNzIFRyYWplY3RvcmllcyxodHRwczovL2FyeGl2Lm9yZy9hYnMvMjQwOS4xNzgwOCw3Mi4wLCwsLCwsLCwiIiJUbyBvYnRhaW4gdGV0cmFwZXB0aWRlIE1EIHRyYWplY3RvcmllcyBmb3IgdHJhaW5pbmcgYW5kIGV2YWx1YXRpb24sIHdlIHJ1biBpbXBsaWNpdC0gYW5kIGV4cGxpY2l0IHNvbHZlbnQsIGFsbC1hdG9tIHNpbXVsYXRpb25zIG9mIOKJiDMwMDAgdHJhaW5pbmcsIDEwMCB2YWxpZGF0aW9uLCBhbmQgMTAwIHRlc3QgdGV0cmFwZXB0aWRlcyBmb3IgMTAwIG5zLiBGb3IgcHJvdGVpbnMsIHdlIHVzZSBleHBsaWNpdC1zb2x2ZW50LCBhbGwtYXRvbSBzaW11bGF0aW9ucyBmcm9tIHRoZSBBVExBUyBkYXRhc2V0IChWYW5kZXIgTWVlcnNjaGUKZXQgYWwuLCAyMDI0KSwgd2hpY2ggcHJvdmlkZXMgdGhyZWUgMTAwIG5zIHRyYWplY3RvcmllcyBmb3IgZWFjaCBvZiAxMzkwIHN0cnVjdHVyYWxseSBkaXZlcnNlIHByb3RlaW5zLiBVbmxlc3Mgb3RoZXJ3aXNlIHNwZWNpZmllZCwgbW9kZWxzIGFyZSB0cmFpbmVkIHdpdGggdHJhamVjdG9yeSB0aW1lc3RlcHMgb2Yg4oiGdCA9IDEwIHBzIC4gIiIKCiIiIEFkZGl0aW9uYWxseSwgNTE5NSB0cmFpbmluZyBhbmQgMTAwIHZhbGlkYXRpb24gaW1wbGljaXQgc29sdmVudCBzaW11bGF0aW9ucyBhcmUgcnVuIGZvciB0aGUgcGVudGFwZXB0aWRlIE1ER0VOIiIKClRoZXJlIGFyZSA0IHRhcmdldCByZXNpZHVlcyBwcmVkaWN0ZWQgaW4gZWFjaCBmcmFtZS4KClRvdGFsIHByZWRpY3Rpb24gdGFyZ2V0czogNTE5NSAqIDQgKiAoMTAwZS05IC8gMTBlLTEyKSIsLCxOVklESUEgUlRYIEE2MDAwLCxTcGVjdWxhdGl2ZSwiTW9sZWN1bGFyIGR5bmFtaWNzIChNRCkgaXMgYSBwb3dlcmZ1bCB0ZWNobmlxdWUgZm9yIHN0dWR5aW5nIG1pY3Jvc2NvcGljIHBoZW5vbWVuYSwgYnV0IGl0cyBjb21wdXRhdGlvbmFsIGNvc3QgaGFzIGRyaXZlbiBzaWduaWZpY2FudCBpbnRlcmVzdCBpbiB0aGUgZGV2ZWxvcG1lbnQgb2YgZGVlcCBsZWFybmluZy1iYXNlZCBzdXJyb2dhdGUgbW9kZWxzLiBXZSBpbnRyb2R1Y2UgZ2VuZXJhdGl2ZSBtb2RlbGluZyBvZiBtb2xlY3VsYXIgdHJhamVjdG9yaWVzIGFzIGEgcGFyYWRpZ20gZm9yIGxlYXJuaW5nIGZsZXhpYmxlIG11bHRpLXRhc2sgc3Vycm9nYXRlIG1vZGVscyBvZiBNRCBmcm9tIGRhdGEuIEJ5IGNvbmRpdGlvbmluZyBvbiBhcHByb3ByaWF0ZWx5IGNob3NlbiBmcmFtZXMgb2YgdGhlIHRyYWplY3RvcnksIHdlIHNob3cgc3VjaCBnZW5lcmF0aXZlIG1vZGVscyBjYW4gYmUgYWRhcHRlZCB0byBkaXZlcnNlIHRhc2tzIHN1Y2ggYXMgZm9yd2FyZCBzaW11bGF0aW9uLCB0cmFuc2l0aW9uIHBhdGggc2FtcGxpbmcsIGFuZCB0cmFqZWN0b3J5IHVwc2FtcGxpbmcuIEJ5IGFsdGVybmF0aXZlbHkgY29uZGl0aW9uaW5nIG9uIHBhcnQgb2YgdGhlIG1vbGVjdWxhciBzeXN0ZW0gYW5kIGlucGFpbnRpbmcgdGhlIHJlc3QsIHdlIGFsc28gZGVtb25zdHJhdGUgdGhlIGZpcnN0IHN0ZXBzIHRvd2FyZHMgZHluYW1pY3MtY29uZGl0aW9uZWQgbW9sZWN1bGFyIGRlc2lnbi4gV2UgdmFsaWRhdGUgdGhlIGZ1bGwgc2V0IG9mIHRoZXNlIGNhcGFiaWxpdGllcyBvbiB0ZXRyYXBlcHRpZGUgc2ltdWxhdGlvbnMgYW5kIHNob3cgdGhhdCBvdXIgbW9kZWwgY2FuIHByb2R1Y2UgcmVhc29uYWJsZSBlbnNlbWJsZXMgb2YgcHJvdGVpbiBtb25vbWVycy4gQWx0b2dldGhlciwgb3VyIHdvcmsgaWxsdXN0cmF0ZXMgaG93IGdlbmVyYXRpdmUgbW9kZWxpbmcgY2FuIHVubG9jayB2YWx1ZSBmcm9tIE1EIGRhdGEgdG93YXJkcyBkaXZlcnNlIGRvd25zdHJlYW0gdGFza3MgdGhhdCBhcmUgbm90IHN0cmFpZ2h0Zm9yd2FyZCB0byBhZGRyZXNzIHdpdGggZXhpc3RpbmcgbWV0aG9kcyBvciBldmVuIE1EIGl0c2VsZi4gQ29kZSBpcyBhdmFpbGFibGUgYXQgdGhpcyBodHRwcyBVUkwuIiwsLE9wZW4gd2VpZ2h0cyAodW5yZXN0cmljdGVkKSxVbml0ZWQgU3RhdGVzIG9mIEFtZXJpY2EsLCwsLCwyMDI2LTA1LTI1IDEyOjMzOjU0KzAwOjAwLCwsLCwsQWNhZGVtaWEsLCwsLE9wZW4gc291cmNlLCJNSVQgbGljZW5zZQpodHRwczovL2dpdGh1Yi5jb20vYmppbmcyMDE2L21kZ2VuIiwsLCwsLCwsLCwsLFllcwpBbHBoYUNoaXAsT3RoZXIsQ2hpcCBkZXNpZ24sR29vZ2xlIERlZXBNaW5kLCJBbm5hIEdvbGRpZSwgQXphbGlhIE1pcmhvc2VpbmksIE11c3RhZmEgWWF6Z2FuLCBKb2UgV2VuamllIEppYW5nLApFYnJhaGltIFNvbmdob3JpLCBTaGVuIFdhbmcsIFlvdW5nLUpvb24gTGVlLCBFcmljIEpvaG5zb24sCk9ta2FyIFBhdGhhaywgQXphZGUgTm92YSwgSml3b28gUGFrLCBBbmR5IFRvbmcsIEthdnlhIFNyaW5pdmFzYSwKV2lsbGlhbSBIYW5nLCBFbXJlIFR1bmNlciwgUXVvYyBWLiBMZSwgSmFtZXMgTGF1ZG9uLCBSaWNoYXJkIEhvLApSb2dlciBDYXJwZW50ZXIsIEplZmYgRGVhbiIsMjAyNC0wOS0yNixIb3cgQWxwaGFDaGlwIHRyYW5zZm9ybWVkIGNvbXB1dGVyIGNoaXAgZGVzaWduLCJodHRwczovL2RlZXBtaW5kLmdvb2dsZS9kaXNjb3Zlci9ibG9nL2hvdy1hbHBoYWNoaXAtdHJhbnNmb3JtZWQtY29tcHV0ZXItY2hpcC1kZXNpZ24vCmh0dHBzOi8vd3d3Lm5hdHVyZS5jb20vYXJ0aWNsZXMvczQxNTg2LTAyNC0wODAzMi01IiwsLCwsLCwsLCwsLCwsVW5rbm93biwiSW4gMjAyMCwgd2UgcmVsZWFzZWQgYSBwcmVwcmludCBpbnRyb2R1Y2luZyBvdXIgbm92ZWwgcmVpbmZvcmNlbWVudCBsZWFybmluZyBtZXRob2QgZm9yIGRlc2lnbmluZyBjaGlwIGxheW91dHMsIHdoaWNoIHdlIGxhdGVyIHB1Ymxpc2hlZCBpbiBOYXR1cmUgYW5kIG9wZW4gc291cmNlZC4KClRvZGF5LCB3ZeKAmXJlIHB1Ymxpc2hpbmcgYSBOYXR1cmUgYWRkZW5kdW0gdGhhdCBkZXNjcmliZXMgbW9yZSBhYm91dCBvdXIgbWV0aG9kIGFuZCBpdHMgaW1wYWN0IG9uIHRoZSBmaWVsZCBvZiBjaGlwIGRlc2lnbi4gV2XigJlyZSBhbHNvIHJlbGVhc2luZyBhIHByZS10cmFpbmVkIGNoZWNrcG9pbnQsIHNoYXJpbmcgdGhlIG1vZGVsIHdlaWdodHMgYW5kIGFubm91bmNpbmcgaXRzIG5hbWU6IEFscGhhQ2hpcC4KCkNvbXB1dGVyIGNoaXBzIGhhdmUgZnVlbGVkIHJlbWFya2FibGUgcHJvZ3Jlc3MgaW4gYXJ0aWZpY2lhbCBpbnRlbGxpZ2VuY2UgKEFJKSwgYW5kIEFscGhhQ2hpcCByZXR1cm5zIHRoZSBmYXZvciBieSB1c2luZyBBSSB0byBhY2NlbGVyYXRlIGFuZCBvcHRpbWl6ZSBjaGlwIGRlc2lnbi4gVGhlIG1ldGhvZCBoYXMgYmVlbiB1c2VkIHRvIGRlc2lnbiBzdXBlcmh1bWFuIGNoaXAgbGF5b3V0cyBpbiB0aGUgbGFzdCB0aHJlZSBnZW5lcmF0aW9ucyBvZiBHb29nbGXigJlzIGN1c3RvbSBBSSBhY2NlbGVyYXRvciwgdGhlIFRlbnNvciBQcm9jZXNzaW5nIFVuaXQgKFRQVSkuCgpBbHBoYUNoaXAgd2FzIG9uZSBvZiB0aGUgZmlyc3QgcmVpbmZvcmNlbWVudCBsZWFybmluZyBhcHByb2FjaGVzIHVzZWQgdG8gc29sdmUgYSByZWFsLXdvcmxkIGVuZ2luZWVyaW5nIHByb2JsZW0uIEl0IGdlbmVyYXRlcyBzdXBlcmh1bWFuIG9yIGNvbXBhcmFibGUgY2hpcCBsYXlvdXRzIGluIGhvdXJzLCByYXRoZXIgdGhhbiB0YWtpbmcgd2Vla3Mgb3IgbW9udGhzIG9mIGh1bWFuIGVmZm9ydCwgYW5kIGl0cyBsYXlvdXRzIGFyZSB1c2VkIGluIGNoaXBzIGFsbCBvdmVyIHRoZSB3b3JsZCwgZnJvbSBkYXRhIGNlbnRlcnMgdG8gbW9iaWxlIHBob25lcy4iLCwsLFVuaXRlZCBTdGF0ZXMgb2YgQW1lcmljYSwsLCwsLDIwMjUtMTEtMjggMTE6NTM6NDQrMDA6MDAsLCwsLCxJbmR1c3RyeSwsLCwsT3BlbiBzb3VyY2UsIkFwYWNoZS0yLjAgbGljZW5zZQpodHRwczovL2dpdGh1Yi5jb20vZ29vZ2xlLXJlc2VhcmNoL2NpcmN1aXRfdHJhaW5pbmciLCwsLCwsLCwsLCwsClNQT1QsQmlvbG9neSxQcm90ZWluIGZ1bmN0aW9uIHByZWRpY3Rpb24sIkhlaW5yaWNoIEhlaW5lIFVuaXZlcnNpdHksQ29uY29yZGlhIFVuaXZlcnNpdHkiLCJBbGV4YW5kZXIgS3JvbGwsIE5pY28gTmllYnVociwgR3JlZ29yeSBCdXRsZXIsIE1hcnRpbiBKLiBMZXJjaGVyIiwyMDI0LTA5LTI2LFNQT1Q6IEEgbWFjaGluZSBsZWFybmluZyBtb2RlbCB0aGF0IHByZWRpY3RzIHNwZWNpZmljIHN1YnN0cmF0ZXMgZm9yIHRyYW5zcG9ydCBwcm90ZWlucyxodHRwczovL2pvdXJuYWxzLnBsb3Mub3JnL3Bsb3NiaW9sb2d5L2FydGljbGU/aWQ9MTAuMTM3MS9qb3VybmFsLnBiaW8uMzAwMjgwNywsLCwsLCwsLCJUb3RhbCBkYXRhcG9pbnRzID0gOCw2MzMgKyAyNCw1MjkgPSAzMywxNjIKCiIiVGhlIHNhbXBsaW5nIHByb2Nlc3MgcmVzdWx0ZWQgaW4gYSBmaW5hbCBkYXRhIHNldCBjb25zaXN0aW5nIG9mIDMzLDE2MiBkYXRhIHBvaW50cy4iIgoKQ2xhc3NpZmljYXRpb24gbW9kZWwgd2l0aCAxIGdyYWRpZW50IHBlciBkYXRhcG9pbnQuIiwsLCwsQ29uZmlkZW50LCJUcmFuc3BvcnQgcHJvdGVpbnMgcGxheSBhIGNydWNpYWwgcm9sZSBpbiBjZWxsdWxhciBtZXRhYm9saXNtIGFuZCBhcmUgY2VudHJhbCB0byBtYW55IGFzcGVjdHMgb2YgbW9sZWN1bGFyIGJpb2xvZ3kgYW5kIG1lZGljaW5lLiBEZXRlcm1pbmluZyB0aGUgZnVuY3Rpb24gb2YgdHJhbnNwb3J0IHByb3RlaW5zIGV4cGVyaW1lbnRhbGx5IGlzIGNoYWxsZW5naW5nLCBhcyB0aGV5IGJlY29tZSB1bnN0YWJsZSB3aGVuIGlzb2xhdGVkIGZyb20gY2VsbCBtZW1icmFuZXMuIE1hY2hpbmUgbGVhcm5pbmctYmFzZWQgcHJlZGljdGlvbnMgY291bGQgcHJvdmlkZSBhbiBlZmZpY2llbnQgYWx0ZXJuYXRpdmUuIEhvd2V2ZXIsIGV4aXN0aW5nIG1ldGhvZHMgYXJlIGxpbWl0ZWQgdG8gcHJlZGljdGluZyBhIHNtYWxsIG51bWJlciBvZiBzcGVjaWZpYyBzdWJzdHJhdGVzIG9yIGJyb2FkIHRyYW5zcG9ydGVyIGNsYXNzZXMuIFRoZXNlIGxpbWl0YXRpb25zIHN0ZW0gcGFydGx5IGZyb20gdXNpbmcgc21hbGwgZGF0YSBzZXRzIGZvciBtb2RlbCB0cmFpbmluZyBhbmQgYSBjaG9pY2Ugb2YgaW5wdXQgZmVhdHVyZXMgdGhhdCBsYWNrIHN1ZmZpY2llbnQgaW5mb3JtYXRpb24gYWJvdXQgdGhlIHByZWRpY3Rpb24gcHJvYmxlbS4gSGVyZSwgd2UgcHJlc2VudCBTUE9ULCB0aGUgZmlyc3QgZ2VuZXJhbCBtYWNoaW5lIGxlYXJuaW5nIG1vZGVsIHRoYXQgY2FuIHN1Y2Nlc3NmdWxseSBwcmVkaWN0IHNwZWNpZmljIHN1YnN0cmF0ZXMgZm9yIGFyYml0cmFyeSB0cmFuc3BvcnQgcHJvdGVpbnMsIGFjaGlldmluZyBhbiBhY2N1cmFjeSBhYm92ZSA5MiUgb24gaW5kZXBlbmRlbnQgYW5kIGRpdmVyc2UgdGVzdCBkYXRhIGNvdmVyaW5nIHdpZGVseSBkaWZmZXJlbnQgdHJhbnNwb3J0ZXJzIGFuZCBhIGJyb2FkIHJhbmdlIG9mIG1ldGFib2xpdGVzLiBTUE9UIHVzZXMgVHJhbnNmb3JtZXIgTmV0d29ya3MgdG8gcmVwcmVzZW50IHRyYW5zcG9ydGVycyBhbmQgc3Vic3RyYXRlcyBudW1lcmljYWxseS4gVG8gb3ZlcmNvbWUgdGhlIHByb2JsZW0gb2YgbWlzc2luZyBuZWdhdGl2ZSBkYXRhIGZvciB0cmFpbmluZywgaXQgYXVnbWVudHMgYSBsYXJnZSBkYXRhIHNldCBvZiBrbm93biB0cmFuc3BvcnRlci1zdWJzdHJhdGUgcGFpcnMgd2l0aCBjYXJlZnVsbHkgc2FtcGxlZCByYW5kb20gbW9sZWN1bGVzIGFzIG5vbi1zdWJzdHJhdGVzLiBTUE9UIG5vdCBvbmx5IHByZWRpY3RzIHNwZWNpZmljIHRyYW5zcG9ydGVyLXN1YnN0cmF0ZSBwYWlycywgYnV0IGFsc28gb3V0cGVyZm9ybXMgcHJldmlvdXNseSBwdWJsaXNoZWQgbW9kZWxzIGRlc2lnbmVkIHRvIHByZWRpY3QgYnJvYWQgc3Vic3RyYXRlIGNsYXNzZXMgZm9yIGluZGl2aWR1YWwgdHJhbnNwb3J0IHByb3RlaW5zLiBXZSBwcm92aWRlIGEgd2ViIHNlcnZlciBhbmQgUHl0aG9uIGZ1bmN0aW9uIHRoYXQgYWxsb3dzIHVzZXJzIHRvIGV4cGxvcmUgdGhlIHN1YnN0cmF0ZSBzY29wZSBvZiBhcmJpdHJhcnkgdHJhbnNwb3J0ZXJzLiIsLCwsIkdlcm1hbnksQ2FuYWRhIiwsLCwsLDIwMjUtMTEtMjggMTE6NTM6NDQrMDA6MDAsLCwsLCwiQWNhZGVtaWEsQWNhZGVtaWEiLCwsLCwsLCwsLCwsLCwsLCwsCkxvb3AtRGlmZnVzaW9uLEJpb2xvZ3ksUHJvdGVpbiBkZXNpZ24sVW5pdmVyc2l0eSBvZiBXYXNoaW5ndG9uLCJLZXZpbiBCb3Jpc2lhaywgR2lhbiBNYXJjbyBWaXNhbmksIEFybWl0YSBOb3VybW9oYW1tYWQKIiwyMDI0LTA5LTI2LExvb3AtRGlmZnVzaW9uOiBhbiBlcXVpdmFyaWFudCBkaWZmdXNpb24gbW9kZWwgZm9yIGRlc2lnbmluZyBhbmQgc2NvcmluZyBwcm90ZWluIGxvb3BzLGh0dHBzOi8vYXJ4aXYub3JnL2Ficy8yNDA5LjE4MjAxLCwsLCwsLCw3Nzk0MDAwMCwiNDMzLDAwMCB0b3RhbCBkYXRhcG9pbnRzID0gNDMzayBhdG9taWMgbmVpZ2hib3Job29kcyBmcm9tIDIwLDAwMCBwcm90ZWluIHN0cnVjdHVyZXMKRmluYWwgcmVzdWx0OiA0LjMzZTUgZGF0YXBvaW50cyIsLCwsLENvbmZpZGVudCwiUHJlZGljdGluZyBwcm90ZWluIGZ1bmN0aW9uYWwgY2hhcmFjdGVyaXN0aWNzIGZyb20gc3RydWN0dXJlIHJlbWFpbnMgYSBjZW50cmFsIHByb2JsZW0gaW4gcHJvdGVpbiBzY2llbmNlLCB3aXRoIGJyb2FkIGltcGxpY2F0aW9ucyBmcm9tIHVuZGVyc3RhbmRpbmcgdGhlIG1lY2hhbmlzbXMgb2YgZGlzZWFzZSB0byBkZXNpZ25pbmcgbm92ZWwgdGhlcmFwZXV0aWNzLiBVbmZvcnR1bmF0ZWx5LCBjdXJyZW50IG1hY2hpbmUgbGVhcm5pbmcgbWV0aG9kcyBhcmUgbGltaXRlZCBieSBzY2FyY2UgYW5kIGJpYXNlZCBleHBlcmltZW50YWwgZGF0YSwgYW5kIHBoeXNpY3MtYmFzZWQgbWV0aG9kcyBhcmUgZWl0aGVyIHRvbyBzbG93IHRvIGJlIHVzZWZ1bCwgb3IgdG9vIHNpbXBsaWZpZWQgdG8gYmUgYWNjdXJhdGUuIEluIHRoaXMgd29yaywgd2UgcHJlc2VudCBMb29wLURpZmZ1c2lvbiwgYW4gZW5lcmd5IGJhc2VkIGRpZmZ1c2lvbiBtb2RlbCB3aGljaCBsZXZlcmFnZXMgYSBkYXRhc2V0IG9mIGdlbmVyYWwgcHJvdGVpbiBsb29wcyBmcm9tIHRoZSBlbnRpcmUgcHJvdGVpbiB1bml2ZXJzZSB0byBsZWFybiBhbiBlbmVyZ3kgZnVuY3Rpb24gdGhhdCBnZW5lcmFsaXplcyB0byBmdW5jdGlvbmFsIHByZWRpY3Rpb24gdGFza3MuIFdlIGV2YWx1YXRlIExvb3AtRGlmZnVzaW9uJ3MgcGVyZm9ybWFuY2Ugb24gc2NvcmluZyBUQ1ItcE1IQyBpbnRlcmZhY2VzIGFuZCBkZW1vbnN0cmF0ZSBzdGF0ZS1vZi10aGUtYXJ0IHJlc3VsdHMgaW4gcmVjb2duaXppbmcgYmluZGluZy1lbmhhbmNpbmcgbXV0YXRpb25zLiIsLCwsVW5pdGVkIFN0YXRlcyBvZiBBbWVyaWNhLCwsLCwsMjAyNS0xMS0yOCAxMTo1Mzo0NCswMDowMCwsLCwsLEFjYWRlbWlhLCwsLCwsLCwsLCwsLCwsLCwsClJXS1YtNSAoRWFnbGUpIDdCLExhbmd1YWdlLCJMYW5ndWFnZSBtb2RlbGluZy9nZW5lcmF0aW9uLFF1ZXN0aW9uIGFuc3dlcmluZyxDaGF0LENvZGUgZ2VuZXJhdGlvbixUcmFuc2xhdGlvbiIsIlJXS1YgRm91bmRhdGlvbixFbGV1dGhlckFJLE9oaW8gU3RhdGUgVW5pdmVyc2l0eSxVbml2ZXJzaXR5IG9mIENhbGlmb3JuaWEgU2FudGEgQmFyYmFyYSAoVUNTQiksV3JvY2xhdyBUZWNoIChXcm9jxYJhdyBVbml2ZXJzaXR5IG9mIFNjaWVuY2UgYW5kIFRlY2hub2xvZ3kpLEd1YW5nZG9uZyBMYWJvcmF0b3J5IG9mIEFydGlmaWNpYWwgSW50ZWxsaWdlbmNlIGFuZCBEaWdpdGFsIEVjb25vbXkgKFBhemhvdSBMYWIpLE5ldyBZb3JrIFVuaXZlcnNpdHkgKE5ZVSksSGFydmFyZCBVbml2ZXJzaXR5LENvbnRleHR1YWwgQUksVW5pdmVyc2l0eSBvZiBDaGluZXNlIEFjYWRlbXkgb2YgU2NpZW5jZXMsVW5pdmVyc2l0eSBvZiBDYWxpZm9ybmlhIFNhbnRhIENydXosVHNpbmdodWEgVW5pdmVyc2l0eSxVbml2ZXJzaXR5IG9mIEVkaW5idXJnaCxVbml2ZXJzaXR5IG9mIEJyaXRpc2ggQ29sdW1iaWEgKFVCQyksUGVubnN5bHZhbmlhIFN0YXRlIFVuaXZlcnNpdHkiLCJCbyBQZW5nLCBEYW5pZWwgR29sZHN0ZWluLCBRdWVudGluIEFudGhvbnksIEFsb24gQWxiYWxhaywgRXJpYyBBbGNhaWRlLCBTdGVsbGEgQmlkZXJtYW4sIEV1Z2VuZSBDaGVhaCwgWGluZ2ppYW4gRHUsIFRlZGR5IEZlcmRpbmFuLCBIYW93ZW4gSG91LCBQcnplbXlzxYJhdyBLYXppZW5rbywgS3JhbnRoaSBLaXJhbiBHViwgSmFuIEtvY2/FhCwgQmFydMWCb21pZWogS29wdHlyYSwgU2F0eWFwcml5YSBLcmlzaG5hLCBSb25hbGQgTWNDbGVsbGFuZCBKci4sIEppYWp1IExpbiwgTmlrbGFzIE11ZW5uaWdob2ZmLCBGYXJlcyBPYmVpZCwgQXRzdXNoaSBTYWl0bywgR3Vhbmd5dSBTb25nLCBIYW9xaW4gVHUsIENhaHlhIFdpcmF3YW4sIFN0YW5pc8WCYXcgV2/Fum5pYWssIFJ1aWNob25nIFpoYW5nLCBCaW5nY2hlbiBaaGFvLCBRaWhhbmcgWmhhbywgUGVuZyBaaG91LCBKaWFuIFpodSwgUnVpLUppZSBaaHUiLDIwMjQtMDktMjYsRWFnbGUgYW5kIEZpbmNoOiBSV0tWIHdpdGggTWF0cml4LVZhbHVlZCBTdGF0ZXMgYW5kIER5bmFtaWMgUmVjdXJyZW5jZSxodHRwczovL2FyeGl2Lm9yZy9hYnMvMjQwNC4wNTg5MiwsLCw3NTIwMDAwMDAwLjAsNy41MsOXMTBeOSw0Ljk4M2UrMjIsIjQuNTPDlzEwXjEwIEZMT1BzIHBlciB0b2tlbiAoVGFibGUgMTEpCgoxMTAwMDAwMDAwMDAwIHRva2VucyAqICA0LjUzw5cxMF4xMCBGTE9QcyBwZXIgdG9rZW4gPSA0Ljk4M2UrMjIKCjExMDAwMDAwMDAwMDAgdG9rZW5zICogNyoxMF45IHBhcmFtZXRlcnMgKiA2ID0gNC42MmUrMjIiLCwxLjHDlzEwXjEyIHRva2VucyAsLCxOVklESUEgSDgwMCBTWE01LCxDb25maWRlbnQsIldlIHByZXNlbnQgRWFnbGUgKFJXS1YtNSkgYW5kIEZpbmNoIChSV0tWLTYpLCBzZXF1ZW5jZSBtb2RlbHMgaW1wcm92aW5nIHVwb24gdGhlIFJXS1YgKFJXS1YtNCkgYXJjaGl0ZWN0dXJlLiBPdXIgYXJjaGl0ZWN0dXJhbCBkZXNpZ24gYWR2YW5jZW1lbnRzIGluY2x1ZGUgbXVsdGktaGVhZGVkIG1hdHJpeC12YWx1ZWQgc3RhdGVzIGFuZCBhIGR5bmFtaWMgcmVjdXJyZW5jZSBtZWNoYW5pc20gdGhhdCBpbXByb3ZlIGV4cHJlc3Npdml0eSB3aGlsZSBtYWludGFpbmluZyB0aGUgaW5mZXJlbmNlIGVmZmljaWVuY3kgY2hhcmFjdGVyaXN0aWNzIG9mIFJOTnMuIFdlIGludHJvZHVjZSBhIG5ldyBtdWx0aWxpbmd1YWwgY29ycHVzIHdpdGggMS4xMiB0cmlsbGlvbiB0b2tlbnMgYW5kIGEgZmFzdCB0b2tlbml6ZXIgYmFzZWQgb24gZ3JlZWR5IG1hdGNoaW5nIGZvciBlbmhhbmNlZCBtdWx0aWxpbmd1YWxpdHkuIFdlIHRyYWluZWQgZm91ciBFYWdsZSBtb2RlbHMsIHJhbmdpbmcgZnJvbSAwLjQ2IHRvIDcuNSBiaWxsaW9uIHBhcmFtZXRlcnMsIGFuZCB0d28gRmluY2ggbW9kZWxzIHdpdGggMS42IGFuZCAzLjEgYmlsbGlvbiBwYXJhbWV0ZXJzIGFuZCBmaW5kIHRoYXQgdGhleSBhY2hpZXZlIGNvbXBldGl0aXZlIHBlcmZvcm1hbmNlIGFjcm9zcyBhIHdpZGUgdmFyaWV0eSBvZiBiZW5jaG1hcmtzLiBXZSByZWxlYXNlIGFsbCBvdXIgbW9kZWxzIG9uIEh1Z2dpbmdGYWNlIHVuZGVyIHRoZSBBcGFjaGUgMi4wIGxpY2Vuc2UuIE1vZGVscyBhdDogdGhpcyBodHRwcyBVUkwgVHJhaW5pbmcgY29kZSBhdDogdGhpcyBodHRwcyBVUkwgSW5mZXJlbmNlIGNvZGUgYXQ6IHRoaXMgaHR0cHMgVVJMIFRpbWUtcGFyYWxsZWwgdHJhaW5pbmcgY29kZSBhdDogdGhpcyBodHRwcyBVUkwiLCwsT3BlbiB3ZWlnaHRzICh1bnJlc3RyaWN0ZWQpLCJNdWx0aW5hdGlvbmFsLFVuaXRlZCBTdGF0ZXMgb2YgQW1lcmljYSxVbml0ZWQgU3RhdGVzIG9mIEFtZXJpY2EsVW5pdGVkIFN0YXRlcyBvZiBBbWVyaWNhLFBvbGFuZCxDaGluYSxVbml0ZWQgU3RhdGVzIG9mIEFtZXJpY2EsVW5pdGVkIFN0YXRlcyBvZiBBbWVyaWNhLFVuaXRlZCBTdGF0ZXMgb2YgQW1lcmljYSxDaGluYSxVbml0ZWQgU3RhdGVzIG9mIEFtZXJpY2EsQ2hpbmEsVW5pdGVkIEtpbmdkb20gb2YgR3JlYXQgQnJpdGFpbiBhbmQgTm9ydGhlcm4gSXJlbGFuZCxDYW5hZGEsVW5pdGVkIFN0YXRlcyBvZiBBbWVyaWNhIiwsLCw2NC4wLCwyMDI2LTAyLTExIDE5OjI2OjI3KzAwOjAwLCwsLDIzNTkyOTYuMCwsIlJlc2VhcmNoIGNvbGxlY3RpdmUsUmVzZWFyY2ggY29sbGVjdGl2ZSxBY2FkZW1pYSxBY2FkZW1pYSxHb3Zlcm5tZW50LEFjYWRlbWlhLEFjYWRlbWlhLEluZHVzdHJ5LEFjYWRlbWlhLEFjYWRlbWlhLEFjYWRlbWlhLEFjYWRlbWlhLEFjYWRlbWlhLEFjYWRlbWlhIiwsLCwsT3BlbiBzb3VyY2UsImFwYWNoZSAyCmh0dHBzOi8vZ2l0aHViLmNvbS9SV0tWL1JXS1YtTE0KaHR0cHM6Ly9odWdnaW5nZmFjZS5jby9SV0tWL3Y1LUVhZ2xlLTdCLUhGIiwsLCxCRjE2LCw4ODI0MS40NDM0NjE5NDUwOCxPcGVyYXRpb24gY291bnRpbmcsLCwsLFllcwpSV0tWLTYgKEZpbmNoKSAzQixMYW5ndWFnZSwiTGFuZ3VhZ2UgbW9kZWxpbmcvZ2VuZXJhdGlvbixRdWVzdGlvbiBhbnN3ZXJpbmcsQ2hhdCxDb2RlIGdlbmVyYXRpb24sVHJhbnNsYXRpb24iLCJSV0tWIEZvdW5kYXRpb24sRWxldXRoZXJBSSxPaGlvIFN0YXRlIFVuaXZlcnNpdHksVW5pdmVyc2l0eSBvZiBDYWxpZm9ybmlhIFNhbnRhIEJhcmJhcmEgKFVDU0IpLFdyb2NsYXcgVGVjaCAoV3JvY8WCYXcgVW5pdmVyc2l0eSBvZiBTY2llbmNlIGFuZCBUZWNobm9sb2d5KSxHdWFuZ2RvbmcgTGFib3JhdG9yeSBvZiBBcnRpZmljaWFsIEludGVsbGlnZW5jZSBhbmQgRGlnaXRhbCBFY29ub215IChQYXpob3UgTGFiKSxOZXcgWW9yayBVbml2ZXJzaXR5IChOWVUpLEhhcnZhcmQgVW5pdmVyc2l0eSxDb250ZXh0dWFsIEFJLFVuaXZlcnNpdHkgb2YgQ2hpbmVzZSBBY2FkZW15IG9mIFNjaWVuY2VzLFVuaXZlcnNpdHkgb2YgQ2FsaWZvcm5pYSBTYW50YSBDcnV6LFRzaW5naHVhIFVuaXZlcnNpdHksVW5pdmVyc2l0eSBvZiBFZGluYnVyZ2gsVW5pdmVyc2l0eSBvZiBCcml0aXNoIENvbHVtYmlhIChVQkMpLFBlbm5zeWx2YW5pYSBTdGF0ZSBVbml2ZXJzaXR5IiwiQm8gUGVuZywgRGFuaWVsIEdvbGRzdGVpbiwgUXVlbnRpbiBBbnRob255LCBBbG9uIEFsYmFsYWssIEVyaWMgQWxjYWlkZSwgU3RlbGxhIEJpZGVybWFuLCBFdWdlbmUgQ2hlYWgsIFhpbmdqaWFuIER1LCBUZWRkeSBGZXJkaW5hbiwgSGFvd2VuIEhvdSwgUHJ6ZW15c8WCYXcgS2F6aWVua28sIEtyYW50aGkgS2lyYW4gR1YsIEphbiBLb2NvxYQsIEJhcnTFgm9taWVqIEtvcHR5cmEsIFNhdHlhcHJpeWEgS3Jpc2huYSwgUm9uYWxkIE1jQ2xlbGxhbmQgSnIuLCBKaWFqdSBMaW4sIE5pa2xhcyBNdWVubmlnaG9mZiwgRmFyZXMgT2JlaWQsIEF0c3VzaGkgU2FpdG8sIEd1YW5neXUgU29uZywgSGFvcWluIFR1LCBDYWh5YSBXaXJhd2FuLCBTdGFuaXPFgmF3IFdvxbpuaWFrLCBSdWljaG9uZyBaaGFuZywgQmluZ2NoZW4gWmhhbywgUWloYW5nIFpoYW8sIFBlbmcgWmhvdSwgSmlhbiBaaHUsIFJ1aS1KaWUgWmh1IiwyMDI0LTA5LTI2LEVhZ2xlIGFuZCBGaW5jaDogUldLViB3aXRoIE1hdHJpeC1WYWx1ZWQgU3RhdGVzIGFuZCBEeW5hbWljIFJlY3VycmVuY2UsaHR0cHM6Ly9hcnhpdi5vcmcvYWJzLzI0MDQuMDU4OTIsLCwsMzEwMDAwMDAwMC4wLCAzLjEww5cxMF45LDIuMDk0NGUrMjIsIjEuODfDlzEwXjEwIEZMT1BzIHBlciB0b2tlbiAoVGFibGUgMTEpCgoxMTIwMDAwMDAwMDAwIHRva2VucyoxLjg3w5cxMF4xMCA9IDIuMDk0NGUrMjIKCjExMjAwMDAwMDAwMDAgdG9rZW5zICozKjEwXjkgcGFyYW1ldGVycyAqNiA9IDIuMDE2ZSsyMiIsLCwsLE5WSURJQSBBMTAwLCxDb25maWRlbnQsIldlIHByZXNlbnQgRWFnbGUgKFJXS1YtNSkgYW5kIEZpbmNoIChSV0tWLTYpLCBzZXF1ZW5jZSBtb2RlbHMgaW1wcm92aW5nIHVwb24gdGhlIFJXS1YgKFJXS1YtNCkgYXJjaGl0ZWN0dXJlLiBPdXIgYXJjaGl0ZWN0dXJhbCBkZXNpZ24gYWR2YW5jZW1lbnRzIGluY2x1ZGUgbXVsdGktaGVhZGVkIG1hdHJpeC12YWx1ZWQgc3RhdGVzIGFuZCBhIGR5bmFtaWMgcmVjdXJyZW5jZSBtZWNoYW5pc20gdGhhdCBpbXByb3ZlIGV4cHJlc3Npdml0eSB3aGlsZSBtYWludGFpbmluZyB0aGUgaW5mZXJlbmNlIGVmZmljaWVuY3kgY2hhcmFjdGVyaXN0aWNzIG9mIFJOTnMuIFdlIGludHJvZHVjZSBhIG5ldyBtdWx0aWxpbmd1YWwgY29ycHVzIHdpdGggMS4xMiB0cmlsbGlvbiB0b2tlbnMgYW5kIGEgZmFzdCB0b2tlbml6ZXIgYmFzZWQgb24gZ3JlZWR5IG1hdGNoaW5nIGZvciBlbmhhbmNlZCBtdWx0aWxpbmd1YWxpdHkuIFdlIHRyYWluZWQgZm91ciBFYWdsZSBtb2RlbHMsIHJhbmdpbmcgZnJvbSAwLjQ2IHRvIDcuNSBiaWxsaW9uIHBhcmFtZXRlcnMsIGFuZCB0d28gRmluY2ggbW9kZWxzIHdpdGggMS42IGFuZCAzLjEgYmlsbGlvbiBwYXJhbWV0ZXJzIGFuZCBmaW5kIHRoYXQgdGhleSBhY2hpZXZlIGNvbXBldGl0aXZlIHBlcmZvcm1hbmNlIGFjcm9zcyBhIHdpZGUgdmFyaWV0eSBvZiBiZW5jaG1hcmtzLiBXZSByZWxlYXNlIGFsbCBvdXIgbW9kZWxzIG9uIEh1Z2dpbmdGYWNlIHVuZGVyIHRoZSBBcGFjaGUgMi4wIGxpY2Vuc2UuIE1vZGVscyBhdDogdGhpcyBodHRwcyBVUkwgVHJhaW5pbmcgY29kZSBhdDogdGhpcyBodHRwcyBVUkwgSW5mZXJlbmNlIGNvZGUgYXQ6IHRoaXMgaHR0cHMgVVJMIFRpbWUtcGFyYWxsZWwgdHJhaW5pbmcgY29kZSBhdDogdGhpcyBodHRwcyBVUkwiLCwsT3BlbiB3ZWlnaHRzICh1bnJlc3RyaWN0ZWQpLCJNdWx0aW5hdGlvbmFsLFVuaXRlZCBTdGF0ZXMgb2YgQW1lcmljYSxVbml0ZWQgU3RhdGVzIG9mIEFtZXJpY2EsVW5pdGVkIFN0YXRlcyBvZiBBbWVyaWNhLFBvbGFuZCxDaGluYSxVbml0ZWQgU3RhdGVzIG9mIEFtZXJpY2EsVW5pdGVkIFN0YXRlcyBvZiBBbWVyaWNhLFVuaXRlZCBTdGF0ZXMgb2YgQW1lcmljYSxDaGluYSxVbml0ZWQgU3RhdGVzIG9mIEFtZXJpY2EsQ2hpbmEsVW5pdGVkIEtpbmdkb20gb2YgR3JlYXQgQnJpdGFpbiBhbmQgTm9ydGhlcm4gSXJlbGFuZCxDYW5hZGEsVW5pdGVkIFN0YXRlcyBvZiBBbWVyaWNhIiwsLCw0OC4wLCwyMDI2LTAyLTExIDE5OjI2OjI3KzAwOjAwLCwsLDc4NjQzMi4wLCwiUmVzZWFyY2ggY29sbGVjdGl2ZSxSZXNlYXJjaCBjb2xsZWN0aXZlLEFjYWRlbWlhLEFjYWRlbWlhLEdvdmVybm1lbnQsQWNhZGVtaWEsQWNhZGVtaWEsSW5kdXN0cnksQWNhZGVtaWEsQWNhZGVtaWEsQWNhZGVtaWEsQWNhZGVtaWEsQWNhZGVtaWEsQWNhZGVtaWEiLCwsLCxPcGVuIHNvdXJjZSwiYXBhY2hlIDIKaHR0cHM6Ly9naXRodWIuY29tL1JXS1YvUldLVi1MTQpodHRwczovL2h1Z2dpbmdmYWNlLmNvL1JXS1YvdjYtRmluY2gtM0ItSEYiLCwsLEJGMTYsLDM3ODE3Ljc2MTQ4MzY5MDc0NSxPcGVyYXRpb24gY291bnRpbmcsLCwsLFllcwpSTkEtRENHZW4sQmlvbG9neSwiUk5BIHNlcXVlbmNlIGdlbmVyYXRpb24sUHJvdGVpbiBvciBudWNsZW90aWRlIGxhbmd1YWdlIG1vZGVsIChwTE0vbkxNKSIsIkJhbmdsYWRlc2ggVW5pdmVyc2l0eSBvZiBFbmdpbmVlcmluZyBhbmQgVGVjaG5vbG9neSxVbml2ZXJzaXR5IG9mIENhbGlmb3JuaWEgUml2ZXJzaWRlIiwiSGF6IFNhbWVlbiBTaGFoZ2lyLCBNZC4gUm93bm9rIFphaGFuIFJhdHVsLCBNZCBUb2tpIFRhaG1pZCwgS2hvbmRrZXIgU2FsbWFuIFNheWVlZCwgQXRpZiBSYWhtYW4iLDIwMjQtMDktMjUsUk5BLURDR2VuOiBEdWFsIENvbnN0cmFpbmVkIFJOQSBTZXF1ZW5jZSBHZW5lcmF0aW9uIHdpdGggTExNLUF0dGFjayxodHRwczovL3d3dy5iaW9yeGl2Lm9yZy9jb250ZW50LzEwLjExMDEvMjAyNC4wOS4yMy42MTQ1NzB2MSwyLjAsLCwxMTcwMDAwMDAuMCwsLCwsLCwsLCxDb25maWRlbnQsIkRlc2lnbmluZyBSTkEgc2VxdWVuY2VzIHdpdGggc3BlY2lmaWMgcHJvcGVydGllcyBpcyBjcml0aWNhbCBmb3IgZGV2ZWxvcGluZyBwZXJzb25hbGl6ZWQgbWVkaWNhdGlvbnMgYW5kIHRoZXJhcGV1dGljcy4gV2hpbGUgcmVjZW50IGRpZmZ1c2lvbiBhbmQgZmxvdy1tYXRjaGluZy1iYXNlZCBnZW5lcmF0aXZlIG1vZGVscyBoYXZlIG1hZGUgc3RyaWRlcyBpbiBjb25kaXRpb25hbCBzZXF1ZW5jZSBkZXNpZ24sIHRoZXkgZmFjZSB0d28ga2V5IGxpbWl0YXRpb25zOiBzcGVjaWFsaXphdGlvbiBmb3IgZml4ZWQgY29uc3RyYWludCB0eXBlcywgc3VjaCBhcyB0ZXJ0aWFyeSBzdHJ1Y3R1cmVzLCBhbmQgbGFjayBvZiBmbGV4aWJpbGl0eSBpbiBpbXBvc2luZyBhZGRpdGlvbmFsIGNvbmRpdGlvbnMgYmV5b25kIHRoZSBwcmltYXJ5IHByb3BlcnR5IG9mIGludGVyZXN0LiBUbyBhZGRyZXNzIHRoZXNlIGNoYWxsZW5nZXMsIHdlIGludHJvZHVjZSBSTkEtRENHZW4sIGEgZ2VuZXJhbGl6ZWQgZnJhbWV3b3JrIGZvciBSTkEgc2VxdWVuY2UgZ2VuZXJhdGlvbiB0aGF0IGlzIGFkYXB0YWJsZSB0byBhbnkgc3RydWN0dXJhbCBvciBmdW5jdGlvbmFsIHByb3BlcnRpZXMgdGhyb3VnaCBzdHJhaWdodGZvcndhcmQgZmluZXR1bmluZyB3aXRoIGFuIFJOQSBsYW5ndWFnZSBtb2RlbCAoUk5BLUxNKS4gQWRk</x:v>
      </x:c>
    </x:row>
    <x:row r="82" ht="18" customHeight="1">
      <x:c r="A82" s="17" t="n">
        <x:v>77</x:v>
      </x:c>
      <x:c r="B82" s="17" t="n">
        <x:v>310</x:v>
      </x:c>
      <x:c r="C82" s="160" t="str">
        <x:v>aXRpb25hbGx5LCBSTkEtRENHZW4gY2FuIGVuZm9yY2UgY29uZGl0aW9ucyBvbiB0aGUgZ2VuZXJhdGVkIHNlcXVlbmNlcyBieSBmaXhpbmcgc3BlY2lmaWMgY29uc2VydmVkIHJlZ2lvbnMuIE9uIFJOQSBnZW5lcmF0aW9uIGNvbmRpdGlvbmVkIG9uIFJOQSBkaXN0YW5jZSBtYXBzLCBSTkEtRENHZW4gZ2VuZXJhdGVzIHNlcXVlbmNlcyB3aXRoIGFuIGF2ZXJhZ2UgUjIgc2NvcmUgb2YgMC42MjUgY29tcGFyZWQgdG8gcmFuZG9tIHNlcXVlbmNlcyB0aGF0IHNjb3JlIG9ubHkgMC4xMTggb3ZlciAyNTAgZ2VuZXJhdGlvbnMgYXMganVkZ2VkIGJ5IGEgc2VwYXJhdGUgbW9yZSBjYXBhYmxlIFJOQS1MTS4gV2hlbiBjb25kaXRpb25lZCBvbiBSTkEgc2Vjb25kYXJ5IHN0cnVjdHVyZXMsIFJOQS1EQ0dlbiBhY2hpZXZlcyBhbiBhdmVyYWdlIEYxIHNjb3JlIG9mIDAuNCBhZ2FpbnN0IGEgcmFuZG9tIGJhc2VsaW5lIG9mIDAuMDA2LiIsLCxVbnJlbGVhc2VkLCJJbmRpYSxVbml0ZWQgU3RhdGVzIG9mIEFtZXJpY2EiLEJpUk5BLUJFUlQsLCwsLDIwMjUtMTEtMjggMTE6NTM6NDQrMDA6MDAsLCwsLCwiQWNhZGVtaWEsQWNhZGVtaWEiLCwsLCxVbnJlbGVhc2VkLCwsLCwsLCwsLCwsLE5vClByb3RlaW5HZW5lcmF0b3IsQmlvbG9neSxQcm90ZWluIGdlbmVyYXRpb24sIlVuaXZlcnNpdHkgb2YgV2FzaGluZ3RvbixJbnN0aXR1dGUgZm9yIFByb3RlaW4gRGVzaWduLEdlb3JnaWEgSW5zdGl0dXRlIG9mIFRlY2hub2xvZ3ksTWljcm9zb2Z0LEhlaWRlbGJlcmcgVW5pdmVyc2l0eSIsIlNpZG5leSBMeWF5dWdhIExpc2FuemEsIEphY29iIE1lcmxlIEdlcnNob24sIFNhbXVlbCBXLiBLLiBUaXBwcywgSmVyZW1pYWggTmVsc29uIFNpbXMsIEx1Y2FzIEFybm9sZHQsIFNhbXVlbCBKLiBIZW5kZWwsIE1pcmlhbSBLLiBTaW1tYSwgR2UgTGl1LCBNdW5hIFlhc2UsIEhvbmd3ZWkgV3UsIENsYWlyZSBELiBUaGFycCwgWGludGluZyBMaSwgQWxleCBLYW5nLCBFdmFucyBCcmFja2VuYnJvdWdoLCBBc2ltIEsuIEJlcmEsIFN0YWNleSBHZXJiZW4sIEJydWNlIEouIFdpdHRtYW5uLCBBbmRyZXcgQy4gTWNTaGFuLCBEYXZpZCBCYWtlciIsMjAyNC0wOS0yNSxNdWx0aXN0YXRlIGFuZCBmdW5jdGlvbmFsIHByb3RlaW4gZGVzaWduIHVzaW5nIFJvc2VUVEFGb2xkIHNlcXVlbmNlIHNwYWNlIGRpZmZ1c2lvbixodHRwczovL3d3dy5uYXR1cmUuY29tL2FydGljbGVzL3M0MTU4Ny0wMjQtMDIzOTUtdywxLjAsLCwsLCwsLCwsLCwsVW5rbm93biwiUHJvdGVpbiBkZW5vaXNpbmcgZGlmZnVzaW9uIHByb2JhYmlsaXN0aWMgbW9kZWxzIGFyZSB1c2VkIGZvciB0aGUgZGUgbm92byBnZW5lcmF0aW9uIG9mIHByb3RlaW4gYmFja2JvbmVzIGJ1dCBhcmUgbGltaXRlZCBpbiB0aGVpciBhYmlsaXR5IHRvIGd1aWRlIGdlbmVyYXRpb24gb2YgcHJvdGVpbnMgd2l0aCBzZXF1ZW5jZS1zcGVjaWZpYyBhdHRyaWJ1dGVzIGFuZCBmdW5jdGlvbmFsIHByb3BlcnRpZXMuIFRvIG92ZXJjb21lIHRoaXMgbGltaXRhdGlvbiwgd2UgZGV2ZWxvcGVkIFByb3RlaW5HZW5lcmF0b3IgKFBHKSwgYSBzZXF1ZW5jZSBzcGFjZSBkaWZmdXNpb24gbW9kZWwgYmFzZWQgb24gUm9zZVRUQUZvbGQgdGhhdCBzaW11bHRhbmVvdXNseSBnZW5lcmF0ZXMgcHJvdGVpbiBzZXF1ZW5jZXMgYW5kIHN0cnVjdHVyZXMuIEJlZ2lubmluZyBmcm9tIGEgbm9pc2VkIHNlcXVlbmNlIHJlcHJlc2VudGF0aW9uLCBQRyBnZW5lcmF0ZXMgc2VxdWVuY2UgYW5kIHN0cnVjdHVyZSBwYWlycyBieSBpdGVyYXRpdmUgZGVub2lzaW5nLCBndWlkZWQgYnkgZGVzaXJlZCBzZXF1ZW5jZSBhbmQgc3RydWN0dXJhbCBwcm90ZWluIGF0dHJpYnV0ZXMuIFdlIGRlc2lnbmVkIHRoZXJtb3N0YWJsZSBwcm90ZWlucyB3aXRoIHZhcnlpbmcgYW1pbm8gYWNpZCBjb21wb3NpdGlvbnMgYW5kIGludGVybmFsIHNlcXVlbmNlIHJlcGVhdHMgYW5kIGNhZ2UgYmlvYWN0aXZlIHBlcHRpZGVzLCBzdWNoIGFzIG1lbGl0dGluLiBCeSBhdmVyYWdpbmcgc2VxdWVuY2UgbG9naXRzIGJldHdlZW4gZGlmZnVzaW9uIHRyYWplY3RvcmllcyB3aXRoIGRpc3RpbmN0IHN0cnVjdHVyYWwgY29uc3RyYWludHMsIHdlIGRlc2lnbmVkIG11bHRpc3RhdGUgcGFyZW504oCTY2hpbGQgcHJvdGVpbiB0cmlwbGVzIGluIHdoaWNoIHRoZSBzYW1lIHNlcXVlbmNlIGZvbGRzIHRvIGRpZmZlcmVudCBzdXBlcnNlY29uZGFyeSBzdHJ1Y3R1cmVzIHdoZW4gaW50YWN0IGluIHRoZSBwYXJlbnQgdmVyc3VzIHNwbGl0IGludG8gdHdvIGNoaWxkIGRvbWFpbnMuIFBHIGRlc2lnbiB0cmFqZWN0b3JpZXMgY2FuIGJlIGd1aWRlZCBieSBleHBlcmltZW50YWwgc2VxdWVuY2XigJNhY3Rpdml0eSBkYXRhLCBwcm92aWRpbmcgYSBnZW5lcmFsIGFwcHJvYWNoIGZvciBpbnRlZ3JhdGVkIGNvbXB1dGF0aW9uYWwgYW5kIGV4cGVyaW1lbnRhbCBvcHRpbWl6YXRpb24gb2YgcHJvdGVpbiBmdW5jdGlvbi4iLCwsLCJVbml0ZWQgU3RhdGVzIG9mIEFtZXJpY2EsVW5pdGVkIFN0YXRlcyBvZiBBbWVyaWNhLFVuaXRlZCBTdGF0ZXMgb2YgQW1lcmljYSxVbml0ZWQgU3RhdGVzIG9mIEFtZXJpY2EsR2VybWFueSIsLCwsLCwyMDI1LTExLTI4IDExOjUzOjQ0KzAwOjAwLCwsLCwsIkFjYWRlbWlhLEFjYWRlbWlhLEFjYWRlbWlhLEluZHVzdHJ5LEFjYWRlbWlhIiwsLCwsLCwsLCwsLCwsLCwsLApNb3RocmEsQmlvbG9neSxEcnVnIGRpc2NvdmVyeSxUb2t5byBJbnN0aXR1dGUgb2YgVGVjaG5vbG9neSwiVGFrYW1hc2EgU3V6dWtpLCBEaWFuIE1hLCBOb2J1YWtpIFlhc3VvLCBNYXNha2F6dSBTZWtpamltYSIsMjAyNC0wOS0yNSxNb3RocmE6IE11bHRpb2JqZWN0aXZlIGRlIG5vdm8gTW9sZWN1bGFyIEdlbmVyYXRpb24gVXNpbmcgTW9udGUgQ2FybG8gVHJlZSBTZWFyY2gsLCwsLCwsMy43ZSsxOSwiMS4gSGFyZHdhcmUgc2V0dXA6IDR4IE5WSURJQSBUZXNsYSBQMTAwIEdQVXMgKDEuOTDDlzEwwrnCsyBGTE9QL3MgcGVyIEdQVSkKCjIuIFRyYWluaW5nIGR1cmF0aW9uOiAxNCBkYXlzIChkaXJlY3RseSBwcm92aWRlZCkgPSAxLDIwOSw2MDAgc2Vjb25kcwoKMy4gVXRpbGl6YXRpb24gcmF0ZTogNDAlCgo0LiBGaW5hbCBjYWxjdWxhdGlvbjoKMS45MMOXMTDCucKzIEZMT1Avcy9HUFUgw5cgNCBHUFVzIMOXIDEsMjA5LDYwMCBzZWNvbmRzIMOXIDAuNCA9IDMuN8OXMTDCueKBuSBGTE9QcyIsLCIyNTAsMDAwIG1vbGVjdWxlcyDDlyA1MCB0b2tlbnMvbW9sZWN1bGUgPSAxMiw1MDAsMDAwIHRva2VucwpUb3RhbCB0cmFpbmluZyBkYXRhcG9pbnRzID0gMTIsNTAwLDAwMCB0b2tlbnMgKDEuMjVlNykiLCwsLCxMaWtlbHksIkluIHRoZSBmaWVsZCBvZiBkcnVnIGRpc2NvdmVyeSwgaWRlbnRpZnlpbmcgY29tcG91bmRzIHRoYXQgc2F0aXNmeSBtdWx0aXBsZSBjcml0ZXJpYSwgc3VjaCBhcyB0YXJnZXQgcHJvdGVpbiBhZmZpbml0eSwgcGhhcm1hY29raW5ldGljcywgYW5kIG1lbWJyYW5lIHBlcm1lYWJpbGl0eSwgaXMgY2hhbGxlbmdpbmcgYmVjYXVzZSBvZiB0aGUgdmFzdCBjaGVtaWNhbCBzcGFjZS4gVW50aWwgbm93LCBtdWx0aW9iamVjdGl2ZSBvcHRpbWl6YXRpb24gdmlhIGdlbmVyYXRpdmUgbW9kZWxzIGhhcyBvZnRlbiBpbnZvbHZlZCBsaW5lYXIgY29tYmluYXRpb25zIG9mIGRpZmZlcmVudCByZXdhcmQgZnVuY3Rpb25zLiBMaW5lYXIgY29tYmluYXRpb25zIHNvbHZlIG11bHRpb2JqZWN0aXZlIG9wdGltaXphdGlvbiBwcm9ibGVtcyBieSB0dXJuaW5nIG11bHRpb2JqZWN0aXZlIG9wdGltaXphdGlvbiBpbnRvIGEgc2luZ2xlLW9iamVjdGl2ZSB0YXNrIGFuZCBjYXVzaW5nIHByb2JsZW1zIHdpdGggd2VpZ2h0aW5nIGZvciBlYWNoIG9iamVjdGl2ZS4gSGVyZWluLCB3ZSBwcm9wb3NlIGEgc2NhbGFibGUgbXVsdGlvYmplY3RpdmUgbW9sZWN1bGFyIGdlbmVyYXRpdmUgbW9kZWwgZGV2ZWxvcGVkIHVzaW5nIGRlZXAgbGVhcm5pbmcgdGVjaG5pcXVlcy4gVGhpcyBtb2RlbCBpbnRlZ3JhdGVzIHRoZSBjYXBhYmlsaXRpZXMgb2YgcmVjdXJyZW50IG5ldXJhbCBuZXR3b3JrcyBmb3IgbW9sZWN1bGFyIGdlbmVyYXRpb24gYW5kIFBhcmV0byBtdWx0aW9iamVjdGl2ZSBNb250ZSBDYXJsbyB0cmVlIHNlYXJjaCB0byBkZXRlcm1pbmUgdGhlIG9wdGltYWwgc2VhcmNoIGRpcmVjdGlvbi4gVGhyb3VnaCB0aGlzIGludGVncmF0aW9uLCBvdXIgbW9kZWwgY2FuIGdlbmVyYXRlIGNvbXBvdW5kcyB1c2luZyBlbmhhbmNlZCBldmFsdWF0aW9uIGZ1bmN0aW9ucyB0aGF0IGluY2x1ZGUgaW1wb3J0YW50IGFzcGVjdHMgbGlrZSB0YXJnZXQgcHJvdGVpbiBhZmZpbml0eSwgZHJ1ZyBzaW1pbGFyaXR5LCBhbmQgdG94aWNpdHkuIFRoZSBwcm9wb3NlZCBtb2RlbCBhZGRyZXNzZXMgdGhlIGxpbWl0YXRpb25zIG9mIHByZXZpb3VzIGxpbmVhciBjb21iaW5hdGlvbiBtZXRob2RzLCBhbmQgaXRzIGVmZmVjdGl2ZW5lc3MgaXMgZGVtb25zdHJhdGVkIHZpYSBleHRlbnNpdmUgZXhwZXJpbWVudGF0aW9uLiBUaGUgaW1wcm92ZW1lbnRzIGFjaGlldmVkIGluIHRoZSBldmFsdWF0aW9uIG1ldHJpY3MgdW5kZXJzY29yZSB0aGUgcG90ZW50aWFsIHV0aWxpdHkgb2Ygb3VyIGFwcHJvYWNoIHRvd2FyZCBkcnVnIGRpc2NvdmVyeSBhcHBsaWNhdGlvbnMuIEluIGFkZGl0aW9uLCB3ZSBwcm92aWRlIHRoZSBzb3VyY2UgY29kZSBmb3Igb3VyIG1vZGVsIHN1Y2ggdGhhdCByZXNlYXJjaGVycyBjYW4gZWFzaWx5IGFjY2VzcyBhbmQgdXNlIG91ciBmcmFtZXdvcmsgaW4gdGhlaXIgb3duIGludmVzdGlnYXRpb25zLiBUaGUgc291cmNlIGNvZGUgYW5kIHByZXRyYWluZWQgbW9kZWwgZm9yIE1vdGhyYSwgZGV2ZWxvcGVkIGluIHRoaXMgc3R1ZHksIGFsb25nIHdpdGggdGhlIERvY2tlciBpbWFnZSBmb3IgdGhlIFBhcmV0byBmcm9udCBleHBsb3JlciBhbmQgY29tcG91bmQgcGlja2VyLCBkZXNpZ25lZCB0byBzdHJlYW1saW5lIHRoZSBzZWxlY3Rpb24gYW5kIHZpc3VhbGl6YXRpb24gb2Ygb3B0aW1hbCBjaGVtaWNhbCBjb21wb3VuZHMsIGFyZSByZWxlYXNlZCB1bmRlciB0aGUgR05VIEdlbmVyYWwgUHVibGljIExpY2Vuc2UgdjMuMCBhbmQgYXZhaWxhYmxlIGF0IGh0dHBzOi8vZ2l0aHViLmNvbS9zZWtpamltYS1sYWIvTW90aHJhLiIsLCwsSmFwYW4sLCwsLCwyMDI1LTExLTI4IDExOjUzOjQ0KzAwOjAwLCwsLCwsQWNhZGVtaWEsLCwsLCwsLCwsLCwsSGFyZHdhcmUsLCwsLApHZW9BQixCaW9sb2d5LFByb3RlaW4gZGVzaWduLCJaaGVqaWFuZyBVbml2ZXJzaXR5IChaSlUpLFdlc3RsYWtlIFVuaXZlcnNpdHkiLCJIYWl0YW8gTGluLCBMaXJvbmcgV3UsIFl1ZmVpIEh1YW5nLCBZdW5mYW4gTGl1LCBPZGluIFpoYW5nLCBZdWFucWluZyBaaG91LCBSdWkgU3VuLCBTdGFuIFouIExpIiwyMDI0LTA5LTI1LEdlb0FCOiBUb3dhcmRzIFJlYWxpc3RpYyBBbnRpYm9keSBEZXNpZ24gYW5kIFJlbGlhYmxlIEFmZmluaXR5IE1hdHVyYXRpb24saHR0cHM6Ly93d3cuYmlvcnhpdi5vcmcvY29udGVudC8xMC4xMTAxLzIwMjQuMDUuMTUuNTk0Mjc0djIuYWJzdHJhY3QsLCwsLCwsIlRpbWUgcGVyIGVwb2NoOiAxNTRzIChHZW9BQi1ELCB0YWJsZSAxMCkKVG90YWwgdHJhaW5pbmcgdGltZTogMTU0KjIwLzM2MDA9MC44NSIsLCwwLjg1LCwsLFVua25vd24sIkluY3JlYXNpbmcgd29ya3MgZm9yIGFudGlib2R5IGRlc2lnbiBhcmUgZW1lcmdpbmcgdG8gZ2VuZXJhdGUgc2VxdWVuY2VzIGFuZCBzdHJ1Y3R1cmVzIGluIENvbXBsZW1lbnRhcml0eSBEZXRlcm1pbmluZyBSZWdpb25zIChDRFJzKSwgYnV0IHByb2JsZW1zIHN0aWxsIGV4aXN0LiBXZSBmb2N1cyBvbiB0d28gb2YgdGhlbTogKGkpIGF1dGhlbnRpY2l0eSBvZiB0aGUgZ2VuZXJhdGVkIHN0cnVjdHVyZSBhbmQgKGlpKSByYXRpb25hbGl0eSBvZiB0aGUgYWZmaW5pdHkgbWF0dXJhdGlvbiwgYW5kIHByb3Bvc2UgR0VPQUIgYXMgYSBzb2x1dGlvbi4gSW4gc3BlY2lmaWMsIEdlb0FCRGVzaWduZXIgZ2VuZXJhdGVzIENEUiBzdHJ1Y3R1cmVzIHdpdGggcmVhbGlzdGljIGludGVybmFsIGdlb21ldHJpZXMsIGNvbXBvc2VkIG9mIGEgZ2VuZXJhdGl2ZSBnZW9tZXRyeSBpbml0aWFsaXplciAoR2VvLUluaXRpYWxpemVyKSBhbmQgYSBwb3NpdGlvbiByZWZpbmVyIChHZW8tUmVmaW5lcik7IEdlb0FCLU9wdGltaXplciBhY2hpZXZlcyBhZmZpbml0eSBtYXR1cmF0aW9uIGJ5IGFjY3VyYXRlbHkgcHJlZGljdGluZyBib3RoIHRoZSBtdXRhdGlvbiBlZmZlY3RzIGFuZCBzdHJ1Y3R1cmVzIG9mIG11dGFudCBhbnRpYm9kaWVzIHdpdGggdGhlIHNhbWUgbmV0d29yayBhcmNoaXRlY3R1cmUgYXMgR2VvLVJlZmluZXIuIEV4cGVyaW1lbnRzIHNob3cgdGhhdCBHRU9BQiBhY2hpZXZlcyBzdGF0ZS1vZi10aGUtYXJ0IHBlcmZvcm1hbmNlIGluIENEUiBjby1kZXNpZ24gYW5kIG11dGF0aW9uIGVmZmVjdCBwcmVkaWN0aW9ucywgYW5kIGZ1bGZpbGxzIHRoZSBkaXNjdXNzZWQgdGFza3MgZWZmZWN0aXZlbHkuIiwyMC4wLCwsIkNoaW5hLENoaW5hIiwsLCwsLDIwMjUtMTEtMjggMTE6NTM6NDQrMDA6MDAsLCwsLCwiQWNhZGVtaWEsQWNhZGVtaWEiLCwsLCwsLCwsLCwsLEhhcmR3YXJlLCwsLCwKQ2hlbU5ldCxCaW9sb2d5LFByb3RlaW4gZm9sZGluZyBwcmVkaWN0aW9uLFVuaXZlcnNpdHkgb2YgV2FzaGluZ3RvbiwiSXZhbiBBbmlzaGNoZW5rbywgWWFrb3YgS2lwbmlzLCBJbmRyZWsgS2FsdmV0LCBHdWFuZ2ZlbmcgWmhvdSwgUm9oaXRoIEtyaXNobmEsIFNhbXVlbCBKIFBlbGxvY2ssIEFubmEgTGF1a28sIEd5dSBSaWUgTGVlLCBMaW5uYSBBbiwgSnVzdGFzIERhdXBhcmFzLCBGcmFuayBEaU1haW8sIERhdmlkIEJha2VyIiwyMDI0LTA5LTI1LE1vZGVsaW5nIHByb3RlaW4tc21hbGwgbW9sZWN1bGUgY29uZm9ybWF0aW9uYWwgZW5zZW1ibGVzIHdpdGggQ2hlbU5ldCAsaHR0cHM6Ly9wbWMubmNiaS5ubG0ubmloLmdvdi9hcnRpY2xlcy9QTUMxMTQ2MzQ0Ni8sLCwsLCwsLDE3MjA2MjcwMCwiMTEyLDgyOCBkYXRhIHBvaW50cwoKQ2FsY3VsYXRpb246IFNpbmdsZSBkYXRhc2V0IChQREIpIHdpdGggMTEyLDgyOCBleGFtcGxlcyA9IDExMiw4MjggdG90YWwgZGF0YSBwb2ludHMiLCwsLCxDb25maWRlbnQsIk1vZGVsaW5nIHRoZSBjb25mb3JtYXRpb25hbCBoZXRlcm9nZW5laXR5IG9mIHByb3RlaW4tc21hbGwgbW9sZWN1bGUgc3lzdGVtcyBpcyBhbiBvdXRzdGFuZGluZyBjaGFsbGVuZ2UuIFdlIHJlYXNvbmVkIHRoYXQgd2hpbGUgcmVzaWR1ZSBsZXZlbCBkZXNjcmlwdGlvbnMgb2YgYmlvbW9sZWN1bGVzIGFyZSBlZmZpY2llbnQgZm9yIGRlIG5vdm8gc3RydWN0dXJlIHByZWRpY3Rpb24sIGZvciBwcm9iaW5nIGhldGVyb2dlbmVpdHkgb2YgaW50ZXJhY3Rpb25zIHdpdGggc21hbGwgbW9sZWN1bGVzIGluIHRoZSBmb2xkZWQgc3RhdGUgYW4gZW50aXJlbHkgYXRvbWljIGxldmVsIGRlc2NyaXB0aW9uIGNvdWxkIGhhdmUgYWR2YW50YWdlcyBpbiBzcGVlZCBhbmQgZ2VuZXJhbGl0eS4gV2UgZGV2ZWxvcGVkIGEgZ3JhcGggbmV1cmFsIG5ldHdvcmsgY2FsbGVkIENoZW1OZXQgdHJhaW5lZCB0byByZWNhcGl0dWxhdGUgY29ycmVjdCBhdG9taWMgcG9zaXRpb25zIGZyb20gcGFydGlhbGx5IGNvcnJ1cHRlZCBpbnB1dCBzdHJ1Y3R1cmVzIGZyb20gdGhlIENhbWJyaWRnZSBTdHJ1Y3R1cmFsIERhdGFiYXNlIGFuZCB0aGUgUHJvdGVpbiBEYXRhIEJhbms7IHRoZSBub2RlcyBvZiB0aGUgZ3JhcGggYXJlIHRoZSBhdG9tcyBpbiB0aGUgc3lzdGVtLiBDaGVtTmV0IGFjY3VyYXRlbHkgZ2VuZXJhdGVzIHN0cnVjdHVyZXMgb2YgZGl2ZXJzZSBvcmdhbmljIHNtYWxsIG1vbGVjdWxlcyBnaXZlbiBrbm93bGVkZ2Ugb2YgdGhlaXIgYXRvbSBjb21wb3NpdGlvbiBhbmQgYm9uZGluZywgYW5kIGdpdmVuIGEgZGVzY3JpcHRpb24gb2YgdGhlIGxhcmdlciBwcm90ZWluIGNvbnRleHQsIGFuZCBidWlsZHMgdXAgc3RydWN0dXJlcyBvZiBzbWFsbCBtb2xlY3VsZXMgYW5kIHByb3RlaW4gc2lkZSBjaGFpbnMgZm9yIHByb3RlaW4tc21hbGwgbW9sZWN1bGUgZG9ja2luZy4gQmVjYXVzZSBDaGVtTmV0IGlzIHJhcGlkIGFuZCBzdG9jaGFzdGljLCBlbnNlbWJsZXMgb2YgcHJlZGljdGlvbnMgY2FuIGJlIHJlYWRpbHkgZ2VuZXJhdGVkIHRvIG1hcCBjb25mb3JtYXRpb25hbCBoZXRlcm9nZW5laXR5LiBJbiBlbnp5bWUgZGVzaWduIGVmZm9ydHMgZGVzY3JpYmVkIGhlcmUgYW5kIGVsc2V3aGVyZSwgd2UgZmluZCB0aGF0IHVzaW5nIENoZW1OZXQgdG8gYXNzZXNzIHRoZSBhY2N1cmFjeSBhbmQgcHJlLW9yZ2FuaXphdGlvbiBvZiB0aGUgZGVzaWduZWQgYWN0aXZlIHNpdGVzIHJlc3VsdHMgaW4gaGlnaGVyIHN1Y2Nlc3MgcmF0ZXMgYW5kIGhpZ2hlciBhY3Rpdml0aWVzOyB3ZSBvYnRhaW4gYSBwcmVvcmdhbml6ZWQgcmV0cm9hbGRvbGFzZSB3aXRoIGEga2NhdC9LTSBvZiAxMTAwMCBN4oiSMW1pbuKIkjEsIGNvbnNpZGVyYWJseSBoaWdoZXIgdGhhbiBhbnkgcHJlLWRlZXAgbGVhcm5pbmcgZGVzaWduIGZvciB0aGlzIHJlYWN0aW9uLiBXZSBhbnRpY2lwYXRlIHRoYXQgQ2hlbU5ldCB3aWxsIGJlIHdpZGVseSB1c2VmdWwgZm9yIHJhcGlkbHkgZ2VuZXJhdGluZyBjb25mb3JtYXRpb25hbCBlbnNlbWJsZXMgb2Ygc21hbGwgbW9sZWN1bGUgYW5kIHNtYWxsIG1vbGVjdWxlLXByb3RlaW4gc3lzdGVtcywgYW5kIGZvciBkZXNpZ25pbmcgaGlnaGVyIGFjdGl2aXR5IHByZW9yZ2FuaXplZCBlbnp5bWVzLiIsLCwsVW5pdGVkIFN0YXRlcyBvZiBBbWVyaWNhLCwsLCwsMjAyNS0xMS0yOCAxMTo1Mzo0NCswMDowMCwsLCwsLEFjYWRlbWlhLCwsLCwsLCwsLCwsLCwsLCwsClBQRmxvdyxCaW9sb2d5LFByb3RlaW4gZGVzaWduLCJaaGVqaWFuZyBVbml2ZXJzaXR5IChaSlUpLFdlc3RsYWtlIFVuaXZlcnNpdHkiLCJIYWl0YW8gTGluLCBPZGluIFpoYW5nLCBIdWlmZW5nIFpoYW8sIERlanVuIEppYW5nLCBMaXJvbmcgV3UsIFppY2hlbmcgTGl1LCBZdWZlaSBIdWFuZywgU3RhbiBaLiBMaSIsMjAyNC0wOS0yNSwiUFBGTE9XOiBUYXJnZXQtYXdhcmUgUGVwdGlkZSBEZXNpZ24gd2l0aCBUb3JzaW9uYWwgRmxvdyBNYXRjaGluZwoiLGh0dHBzOi8vd3d3LmJpb3J4aXYub3JnL2NvbnRlbnQvMTAuMTEwMS8yMDI0LjAzLjA3LjU4MzgzMXY1LmFic3RyYWN0LCwsLCwsLCwsIlN1bW1hcnkgb2YgY2FsY3VsYXRpb25zOgoxNSw1OTMgcHJvdGVpbi1wZXB0aWRlIHBhaXJzCkF2ZXJhZ2UgcmVzaWR1ZXMgcGVyIHBhaXIgPSAzMDAgKHByb3RlaW4pICsgMTIgKHBlcHRpZGUpID0gMzEyClRvdGFsIGRhdGFwb2ludHMgPSAxNSw1OTMgw5cgMzEyID0gNC44NSDDlyAxMF42IiwsLCwsTGlrZWx5LCJUaGVyYXBldXRpYyBwZXB0aWRlcyBoYXZlIHByb3ZlbiB0byBoYXZlIGdyZWF0IHBoYXJtYWNldXRpY2FsIHZhbHVlIGFuZCBwb3RlbnRpYWwgaW4gcmVjZW50IGRlY2FkZXMuIEhvd2V2ZXIsIG1ldGhvZHMgb2YgQUktYXNzaXN0ZWQgcGVwdGlkZSBkcnVnIGRpc2NvdmVyeSBhcmUgbm90IGZ1bGx5IGV4cGxvcmVkLiBUbyBmaWxsIHRoZSBnYXAsIHdlIHByb3Bvc2UgYSB0YXJnZXQtYXdhcmUgcGVwdGlkZSBkZXNpZ24gbWV0aG9kIGNhbGxlZCBQUEZsb3csIGJhc2VkIG9uIGNvbmRpdGlvbmFsIGZsb3cgbWF0Y2hpbmcgb24gdG9ydXMgbWFuaWZvbGRzLCB0byBtb2RlbCB0aGUgaW50ZXJuYWwgZ2VvbWV0cmllcyBvZiB0b3JzaW9uIGFuZ2xlcyBmb3IgdGhlIHBlcHRpZGUgc3RydWN0dXJlIGRlc2lnbi4gQmVzaWRlcywgd2UgZXN0YWJsaXNoIGEgcHJvdGVpbi1wZXB0aWRlIGJpbmRpbmcgZGF0YXNldCBuYW1lZCBQUEJlbmNoMjAyNCB0byBmaWxsIHRoZSB2b2lkIG9mIG1hc3NpdmUgZGF0YSBmb3IgdGhlIHRhc2sgb2Ygc3RydWN0dXJlLWJhc2VkIHBlcHRpZGUgZHJ1ZyBkZXNpZ24gYW5kIHRvIGFsbG93IHRoZSB0cmFpbmluZyBvZiBkZWVwIGxlYXJuaW5nIG1ldGhvZHMuIEV4dGVuc2l2ZSBleHBlcmltZW50cyBzaG93IHRoYXQgUFBGbG93IHJlYWNoZXMgc3RhdGUtb2YtdGhlLWFydCBwZXJmb3JtYW5jZSBpbiB0YXNrcyBvZiBwZXB0aWRlIGRydWcgZ2VuZXJhdGlvbiBhbmQgb3B0aW1pemF0aW9uIGluIGNvbXBhcmlzb24gd2l0aCBiYXNlbGluZSBtb2RlbHMsIGFuZCBjYW4gYmUgZ2VuZXJhbGl6ZWQgdG8gb3RoZXIgdGFza3MgaW5jbHVkaW5nIGRvY2tpbmcgYW5kIHNpZGUtY2hhaW4gcGFja2luZy4iLCwsLCJDaGluYSxDaGluYSIsLCwsLCwyMDI1LTExLTI4IDExOjUzOjQ0KzAwOjAwLCwsLCwsIkFjYWRlbWlhLEFjYWRlbWlhIiwsLCwsLCwsLCwsLCwsLCwsLApUeEdOTixCaW9sb2d5LERydWcgZGlzY292ZXJ5LCJIYXJ2YXJkIE1lZGljYWwgU2Nob29sLEhhcnZhcmQtTUlUIFByb2dyYW0gaW4gSGVhbHRoIFNjaWVuY2VzIGFuZCBUZWNobm9sb2d5LFRoZSBNb3VudCBTaW5haSBIb3NwaXRhbCAoTmV3IFlvcmspLEJyb2FkIEluc3RpdHV0ZSxIYXJ2YXJkIERhdGEgU2NpZW5jZSBJbml0aWF0aXZlLEhhcnZhcmQgVW5pdmVyc2l0eSxTdGFuZm9yZCBVbml2ZXJzaXR5IiwiS2V4aW4gSHVhbmcsIFBheWFsIENoYW5kYWssIFFpYW53ZW4gV2FuZywgU2hyZXlhcyBIYXZhbGRhciwgQWtoaWwgVmFpZCwgSnVyZSBMZXNrb3ZlYywgR2lyaXNoIE4uIE5hZGthcm5pLCBCZW5qYW1pbiBTLiBHbGlja3NiZXJnLCBOaWxzIEdlaGxlbmJvcmcsIE1hcmlua2EgWml0bmlrIiwyMDI0LTA5LTI1LEEgZm91bmRhdGlvbiBtb2RlbCBmb3IgY2xpbmljaWFuLWNlbnRlcmVkIGRydWcgcmVwdXJwb3NpbmcgLGh0dHBzOi8vd3d3Lm5hdHVyZS5jb20vYXJ0aWNsZXMvczQxNTkxLTAyNC0wMzIzMy14LCwsLCwsLCwsIiIiVGhlIEtHIGlzIGhldGVyb2dlbmVvdXMsIHdpdGggMTAgdHlwZXMgb2Ygbm9kZXMgYW5kIDI5IHR5cGVzIG9mIHVuZGktCnJlY3RlZCBlZGdlcy4gSXQgY29udGFpbnMgMTIzLDUyNyBub2RlcyBhbmQgOCwwNjMsMDI2IGVkZ2VzLiIiCgpQcmVkaWN0aW9uIHRhcmdldHMgYXJlIG9uIHRoZSBsZXZlbCBvZiBub2RlIHBhaXJzIHdpdGggbGltaXRlZCBsYWJlbGVkIGV4YW1wbGVzLiAiLCwsLCxDb25maWRlbnQsIkRydWcgcmVwdXJwb3NpbmfigJRpZGVudGlmeWluZyBuZXcgdGhlcmFwZXV0aWMgdXNlcyBmb3IgYXBwcm92ZWQgZHJ1Z3PigJRpcyBvZnRlbiBhIHNlcmVuZGlwaXRvdXMgYW5kIG9wcG9ydHVuaXN0aWMgZW5kZWF2b3VyIHRvIGV4cGFuZCB0aGUgdXNlIG9mIGRydWdzIGZvciBuZXcgZGlzZWFzZXMuIFRoZSBjbGluaWNhbCB1dGlsaXR5IG9mIGRydWctcmVwdXJwb3NpbmcgYXJ0aWZpY2lhbCBpbnRlbGxpZ2VuY2UgKEFJKSBtb2RlbHMgcmVtYWlucyBsaW1pdGVkIGJlY2F1c2UgdGhlc2UgbW9kZWxzIGZvY3VzIG5hcnJvd2x5IG9uIGRpc2Vhc2VzIGZvciB3aGljaCBzb21lIGRydWdzIGFscmVhZHkgZXhpc3QuIEhlcmUgd2UgaW50cm9kdWNlIFR4R05OLCBhIGdyYXBoIGZvdW5kYXRpb24gbW9kZWwgZm9yIHplcm8tc2hvdCBkcnVnIHJlcHVycG9zaW5nLCBpZGVudGlmeWluZyB0aGVyYXBldXRpYyBjYW5kaWRhdGVzIGV2ZW4gZm9yIGRpc2Vhc2VzIHdpdGggbGltaXRlZCB0cmVhdG1lbnQgb3B0aW9ucyBvciBubyBleGlzdGluZyBkcnVncy4gVHJhaW5lZCBvbiBhIG1lZGljYWwga25vd2xlZGdlIGdyYXBoLCBUeEdOTiB1c2VzIGEgZ3JhcGggbmV1cmFsIG5ldHdvcmsgYW5kIG1ldHJpYyBsZWFybmluZyBtb2R1bGUgdG8gcmFuayBkcnVncyBhcyBwb3RlbnRpYWwgaW5kaWNhdGlvbnMgYW5kIGNvbnRyYWluZGljYXRpb25zIGZvciAxNywwODAgZGlzZWFzZXMuIFdoZW4gYmVuY2htYXJrZWQgYWdhaW5zdCA4IG1ldGhvZHMsIFR4R05OIGltcHJvdmVzIHByZWRpY3Rpb24gYWNjdXJhY3kgZm9yIGluZGljYXRpb25zIGJ5IDQ5LjIlIGFuZCBjb250cmFpbmRpY2F0aW9ucyBieSAzNS4xJSB1bmRlciBzdHJpbmdlbnQgemVyby1zaG90IGV2YWx1YXRpb24uIFRvIGZhY2lsaXRhdGUgbW9kZWwgaW50ZXJwcmV0YXRpb24sIFR4R05O4oCZcyBFeHBsYWluZXIgbW9kdWxlIG9mZmVycyB0cmFuc3BhcmVudCBpbnNpZ2h0cyBpbnRvIG11bHRpLWhvcCBtZWRpY2FsIGtub3dsZWRnZSBwYXRocyB0aGF0IGZvcm0gVHhHTk7igJlzIHByZWRpY3RpdmUgcmF0aW9uYWxlcy4gSHVtYW4gZXZhbHVhdGlvbiBvZiBUeEdOTuKAmXMgRXhwbGFpbmVyIHNob3dlZCB0aGF0IFR4R05O4oCZcyBwcmVkaWN0aW9ucyBhbmQgZXhwbGFuYXRpb25zIHBlcmZvcm0gZW5jb3VyYWdpbmdseSBvbiBtdWx0aXBsZSBheGVzIG9mIHBlcmZvcm1hbmNlIGJleW9uZCBhY2N1cmFjeS4gTWFueSBvZiBUeEdOTuKAmXMgbmV3IHByZWRpY3Rpb25zIGFsaWduIHdlbGwgd2l0aCBvZmYtbGFiZWwgcHJlc2NyaXB0aW9ucyB0aGF0IGNsaW5pY2lhbnMgcHJldmlvdXNseSBtYWRlIGluIGEgbGFyZ2UgaGVhbHRoY2FyZSBzeXN0ZW0uIFR4R05O4oCZcyBkcnVnLXJlcHVycG9zaW5nIHByZWRpY3Rpb25zIGFyZSBhY2N1cmF0ZSwgY29uc2lzdGVudCB3aXRoIG9mZi1sYWJlbCBkcnVnIHVzZSwgYW5kIGNhbiBiZSBpbnZlc3RpZ2F0ZWQgYnkgaHVtYW4gZXhwZXJ0cyB0aHJvdWdoIG11bHRpLWhvcCBpbnRlcnByZXRhYmxlIHJhdGlvbmFsZXMuIiwsLEhvc3RlZCBhY2Nlc3MgKG5vIEFQSSksIlVuaXRlZCBTdGF0ZXMgb2YgQW1lcmljYSxVbml0ZWQgU3RhdGVzIG9mIEFtZXJpY2EsVW5pdGVkIFN0YXRlcyBvZiBBbWVyaWNhLFVuaXRlZCBTdGF0ZXMgb2YgQW1lcmljYSxVbml0ZWQgU3RhdGVzIG9mIEFtZXJpY2EsVW5pdGVkIFN0YXRlcyBvZiBBbWVyaWNhLFVuaXRlZCBTdGF0ZXMgb2YgQW1lcmljYSIsLCwsLCwyMDI1LTExLTI4IDExOjUzOjQ0KzAwOjAwLCwsLCwsIkFjYWRlbWlhLFJlc2VhcmNoIGNvbGxlY3RpdmUsUmVzZWFyY2ggY29sbGVjdGl2ZSxBY2FkZW1pYSxBY2FkZW1pYSxBY2FkZW1pYSIsLCwsLE9wZW4gc291cmNlLCJQeXRob24gaW1wbGVtZW50YXRpb24gb2YgdGhlIG1ldGhvZG9sb2d5IGRldmVsb3BlZCBhbmQgdXNlZCBpbiB0aGUgcHJlc2VudCBzdHVkeSBpcyBhdmFpbGFibGUgdmlhIHRoZSBwcm9qZWN0IHdlYnNpdGUgYXQgaHR0cHM6Ly96aXRuaWtsYWIuaG1zLmhhcnZhcmQuZWR1L3Byb2plY3RzL1R4R05OLiBUaGUgY29kZSB0byByZXByb2R1Y2UgcmVzdWx0cywgZG9jdW1lbnRhdGlvbiBhbmQgdXNhZ2UgZXhhbXBsZXMgaXMgYXQgaHR0cHM6Ly9naXRodWIuY29tL21pbXMtaGFydmFyZC9UeEdOTiBbTUlUIGxpY2Vuc2VdLiBXZSBkZXZlbG9wZWQgYSB3ZWItYmFzZWQgYXBwIGF2YWlsYWJsZSBhdCBodHRwOi8vdHhnbm4ub3JnIHRvIGFjY2VzcyBUeEdOTuKAmXMgcHJlZGljdGlvbnMgYW5kIHByZWRpY3RpdmUgcmF0aW9uYWxlcy4KCltJIGRvbid0IHNlZSBtb2RlbCBjaGVja3BvaW50cyBpbiB0aGUgcmVwb10KCmhlcmUgaXMgYW4gaW50ZXJmYWNlIHRvIGFjY2VzcyB0aGUgbW9kZWw6IGh0dHA6Ly90eGdubi5vcmcvIiwsLCwsLCwsLCwsLE5vClNlYU1vb24sQmlvbG9neSxQcm90ZWluIGZvbGRpbmcgcHJlZGljdGlvbiwiU29yYm9ubmUgVW5pdmVyc2l0eSxVbml2ZXJzaXTDqSBHcmVub2JsZSBBbHBlcyxJbnN0aXR1dCBVbml2ZXJzaXRhaXJlIGRlIEZyYW5jZSAoSVVGKSIsIlZhbGVudGluIExvbWJhcmQsIERhbiBUaW1zaXQsIFNlcmdlaSBHcnVkaW5pbiwgRWxvZGllIExhaW5lIiwyMDI0LTA5LTI1LFNlYU1vb246IFByZWRpY3Rpb24gb2YgbW9sZWN1bGFyIG1vdGlvbnMgYmFzZWQgb24gbGFuZ3VhZ2UgbW9kZWxzLGh0dHBzOi8vd3d3LmJpb3J4aXYub3JnL2NvbnRlbnQvMTAuMTEwMS8yMDI0LjA5LjIzLjYxNDU4NXYxLmFic3RyYWN0LCwsLDEwMDAwMDAuMCwsLCwsIjcsMzM5IGNvbGxlY3Rpb25zIMOXIDUgY29uZm9ybWF0aW9ucy9jb2xsZWN0aW9uID0gMzYsNjk1IGNvbmZvcm1hdGlvbnMKMzYsNjk1IGNvbmZvcm1hdGlvbnMgw5cgMzAwIHJlc2lkdWVzL3Byb3RlaW4gPSAxMSwwMDgsNTAwIGRhdGFwb2ludHMKRmluYWwgZXN0aW1hdGU6IDEuMWU3IGRhdGFwb2ludHMiLCwsLCxMaWtlbHksIkhvdyBwcm90ZWluIG1vdmUgYW5kIGRlZm9ybSBkZXRlcm1pbmVzIHRoZWlyIGludGVyYWN0aW9ucyB3aXRoIHRoZSBlbnZpcm9ubWVudCBhbmQgaXMgdGh1cyBvZiB1dG1vc3QgaW1wb3J0YW5jZSBmb3IgY2VsbHVsYXIgZnVuY3Rpb25pbmcuIEZvbGxvd2luZyB0aGUgcmV2b2x1dGlvbiBpbiBzaW5nbGUgcHJvdGVpbiAzRCBzdHJ1Y3R1cmUgcHJlZGljdGlvbiwgcmVzZWFyY2hlcnMgaGF2ZSBmb2N1c2VkIG9uIHJlcHVycG9zaW5nIG9yIGRldmVsb3BpbmcgZGVlcCBsZWFybmluZyBtb2RlbHMgZm9yIHNhbXBsaW5nIGFsdGVybmF0aXZlIHByb3RlaW4gY29uZm9ybWF0aW9ucy4gSW4gdGhpcyB3b3JrLCB3ZSBleHBsb3JlZCB3aGV0aGVyIGNvbnRpbnVvdXMgY29tcGFjdCByZXByZXNlbnRhdGlvbnMgb2YgcHJvdGVpbiBtb3Rpb25zIGNvdWxkIGJlIHByZWRpY3RlZCBkaXJlY3RseSBmcm9tIHByb3RlaW4gc2VxdWVuY2VzLCB3aXRob3V0IGV4cGxvaXRpbmcgbm9yIHNhbXBsaW5nIHByb3RlaW4gc3RydWN0dXJlcy4gT3VyIGFwcHJvYWNoLCBjYWxsZWQgU2VhTW9vbiwgbGV2ZXJhZ2VzIHByb3RlaW4gTGFuZ3VhZ2UgTW9kZWwgKHBMTSkgZW1iZWRkaW5ncyBhcyBpbnB1dCB0byBhIGxpZ2h0d2VpZ2h0ICjiiLwxTSB0cmFpbmFibGUgcGFyYW1ldGVycykgY29udm9sdXRpb25hbCBuZXVyYWwgbmV0d29yay4gU2VhTW9vbiBhY2hpZXZlcyBhIHN1Y2Nlc3MgcmF0ZSBvZiB1cCB0byA0MCUgd2hlbiBhc3Nlc3NlZCBhZ2FpbnN0IOKIvDEgMDAwIGNvbGxlY3Rpb25zIG9mIGV4cGVyaW1lbnRhbCBjb25mb3JtYXRpb25zIGV4aGliaXRpbmcgYSB3aWRlIHJhbmdlIG9mIG1vdGlvbnMuIFNlYU1vb24gY2FwdHVyZSBtb3Rpb25zIG5vdCBhY2Nlc3NpYmxlIHRvIHRoZSBub3JtYWwgbW9kZSBhbmFseXNpcywgYW4gdW5zdXBlcnZpc2VkIHBoeXNpY3MtYmFzZWQgbWV0aG9kIHJlbHlpbmcgc29sZWx5IG9uIGEgcHJvdGVpbiBzdHJ1Y3R1cmXigJlzIDNEIGdlb21ldHJ5LCBhbmQgZ2VuZXJhbGlzZXMgdG8gcHJvdGVpbnMgdGhhdCBkbyBub3QgaGF2ZSBhbnkgZGV0ZWN0YWJsZSBzZXF1ZW5jZSBzaW1pbGFyaXR5IHRvIHRoZSB0cmFpbmluZyBzZXQuIFNlYU1vb24gaXMgZWFzaWx5IHJldHJhaW5hYmxlIHdpdGggbm92ZWwgb3IgdXBkYXRlZCBwTE1zLiIsNTAwLjAsLCwiRnJhbmNlLEZyYW5jZSxGcmFuY2UiLCwsLCwsMjAyNS0xMS0yOCAxMTo1Mzo0NCswMDowMCwsLCwsLCJBY2FkZW1pYSxBY2FkZW1pYSxSZXNlYXJjaCBjb2xsZWN0aXZlIiwsLCwsLCwsLCwsLCwsLCwsLApLbm9Nb2wsQmlvbG9neSxNb2xlY3VsYXIgcHJvcGVydHkgcHJlZGljdGlvbiwiWmhlamlhbmcgVW5pdmVyc2l0eSAoWkpVKSxKaWFuZ3N1IFVuaXZlcnNpdHkgb2YgVGVjaG5vbG9neSxaaGVqaWFuZyBVbml2ZXJzaXR5IFNjaG9vbCBvZiBNZWRpY2luZSIsIkppYW4gR2FvLCBaaGV5dWFuIFNoZW4sIFlhbiBMdSwgTGl0ZW5nIFNoZW4sIEJpbmJpbiBaaG91LCBEb25naGFuZyBYdSwgSGFpYmluIERhaSwgTGVpIFh1LCBKaW54aW4gQ2hlLCBYaWFvd3UgRG9uZyIsMjAyNC0wOS0yNSxLbm9Nb2w6IEEgS25vd2xlZGdlLUVuaGFuY2VkIEdyYXBoIFRyYW5zZm9ybWVyIGZvciBNb2xlY3VsYXIgUHJvcGVydHkgUHJlZGljdGlvbixodHRwczovL3B1YnMuYWNzLm9yZy9kb2kvYWJzLzEwLjEwMjEvYWNzLmpjaW0uNGMwMTA5MiwsLCwsLCwsNDAxNjQ2LCJMYXJnZXN0IGV4cGVyaW1lbnQ6IFFNOSB3aXRoIDEzMyw4ODIgZXhhbXBsZXMuIFJlZ3Jlc3Npb24gdGFzayB3aXRoIDEgcHJlZGljdGlvbiB0YXJnZXQuICIsLCwsLENvbmZpZGVudCwiTW9sZWN1bGFyIHByb3BlcnR5IHByZWRpY3Rpb24gKE1QUCkgdGVjaG5pcXVlcyBhcmUgcGl2b3RhbCBpbiByZWR1Y2luZyBkcnVnIGRldmVsb3BtZW50IGNvc3RzIGJ5IHByZWVtcHRpdmVseSBwcmVkaWN0aW5nIGJpb2FjdGl2aXR5IGFuZCBBRE1FVCBwcm9wZXJ0aWVzLiBEZXNwaXRlIHRoZSBhcHBsaWNhdGlvbiBvZiBudW1lcm91cyBkZWVwIGxlYXJuaW5nIGFwcHJvYWNoZXMsIGVuaGFuY2luZyB0aGUgcmVwcmVzZW50YXRpb25hbCBjYXBhY2l0eSBvZiB0aGVzZSBtb2RlbHMgcmVtYWlucyBhIHNpZ25pZmljYW50IGNoYWxsZW5nZS4gVGhpcyBwYXBlciBwcmVzZW50cyBhIG5vdmVsIGtub3dsZWRnZS1iYXNlZCBUcmFuc2Zvcm1lciBmcmFtZXdvcmssIEtub01vbCwgZGVzaWduZWQgdG8gaW1wcm92ZSB0aGUgdW5kZXJzdGFuZGluZyBvZiBtb2xlY3VsYXIgc3RydWN0dXJlcy4gS25vTW9sIGludGVncmF0ZXMgZXhwZXJ0IGNoZW1pY2FsIGtub3dsZWRnZSBpbnRvIHRoZSBUcmFuc2Zvcm1lciwgZW11bGF0aW5nIHRoZSBhbmFseXRpY2FsIG1ldGhvZHMgb2YgbWVkaWNpbmFsIGNoZW1pc3RzLiBBZGRpdGlvbmFsbHksIHRoZSBtdWx0aXBlcnNwZWN0aXZlIGF0dGVudGlvbiBtZWNoYW5pc20gcHJvdmlkZXMgYSBtb3JlIHByZWNpc2Ugd2F5IHRvIHJlcHJlc2VudCByaW5nIHN5c3RlbXMuIEluIHRoZSBldmFsdWF0aW9uIGV4cGVyaW1lbnRzLCBLbm9Nb2wgYWNoaWV2ZWQgc3RhdGUtb2YtdGhlLWFydCBwZXJmb3JtYW5jZSBvbiBib3RoIE1vbGVjdWxlTmV0IGFuZCBzbWFsbC1zY2FsZSBkYXRhIHNldHMsIHN1cnBhc3NpbmcgZXhpc3RpbmcgbW9kZWxzIGluIHRlcm1zIG9mIGFjY3VyYWN5IGFuZCBnZW5lcmFsaXphdGlvbi4gRnVydGhlciByZXNlYXJjaCBpbmRpY2F0ZWQgdGhhdCB0aGUgaW5jb3Jwb3JhdGlvbiBvZiBrbm93bGVkZ2Ugc2lnbmlmaWNhbnRseSByZWR1Y2VzIEtub01vbOKAmXMgcmVsaWFuY2Ugb24gZGF0YSB2b2x1bWVzLCBvZmZlcmluZyBhIHNvbHV0aW9uIHRvIHRoZSBjaGFsbGVuZ2Ugb2YgZGF0YSBzY2FyY2l0eS4gTW9yZW92ZXIsIEtub01vbCBpZGVudGlmaWVkIHNldmVyYWwgbmV3IGluaGliaXRvcnMgb2YgSEVSMiBpbiBhIGNhc2Ugc3R1ZHksIGRlbW9uc3RyYXRpbmcgaXRzIHZhbHVlIGluIHJlYWwtd29ybGQgYXBwbGljYXRpb25zLiBPdmVyYWxsLCB0aGlzIHJlc2VhcmNoIG5vdCBvbmx5IHByb3ZpZGVzIGEgcG93ZXJmdWwgdG9vbCBmb3IgTVBQIGJ1dCBhbHNvIHNlcnZlcyBhcyBhIHN1Y2Nlc3NmdWwgcHJlY2VkZW50IGZvciBlbWJlZGRpbmcga25vd2xlZGdlIGludG8gVHJhbnNmb3JtZXJzLCB3aXRoIHBvc2l0aXZlIGltcGxpY2F0aW9ucyBmb3IgY29tcHV0ZXItYWlkZWQgZHJ1ZyBkaXNjb3ZlcnkgYW5kIHRoZSBkZXZlbG9wbWVudCBvZiBNUFAgYWxnb3JpdGhtcy4iLCwsLCJDaGluYSxDaGluYSxDaGluYSIsLCwsLCwyMDI1LTExLTI4IDExOjUzOjQ0KzAwOjAwLCwsLCwsIkFjYWRlbWlhLEFjYWRlbWlhIiwsLCwsLCwsLCwsLCwsLCwsLApDb2Rvbk1QTk4sQmlvbG9neSxDb2RvbiBkZXNpZ24sIkhhcnZhcmQgTWVkaWNhbCBTY2hvb2wsTWFzc2FjaHVzZXR0cyBJbnN0aXR1dGUgb2YgVGVjaG5vbG9neSAoTUlUKSIsIkhhbm5lcyBTdGFyaywgVW1lc2ggUGFkaWEsIEp1bGlhIEJhbGxhLCBDYW1lcm9uIERpYW8sIEdlb3JnZSBDaHVyY2giLDIwMjQtMDktMjUsQ29kb25NUE5OIGZvciBPcmdhbmlzbSBTcGVjaWZpYyBhbmQgQ29kb24gT3B0aW1hbCBJbnZlcnNlIEZvbGRpbmcsaHR0cHM6Ly9hcnhpdi5vcmcvYWJzLzI0MDkuMTcyNjUsLCwsLCwsLCwsLCwsLFVua25vd24sIkdlbmVyYXRpbmcgcHJvdGVpbiBzZXF1ZW5jZXMgY29uZGl0aW9uZWQgb24gcHJvdGVpbiBzdHJ1Y3R1cmVzIGlzIGFuIGltcGFjdGZ1bCB0ZWNobmlxdWUgZm9yIHByb3RlaW4gZW5naW5lZXJpbmcuIFdoZW4gc3ludGhlc2l6aW5nIGVuZ2luZWVyZWQgcHJvdGVpbnMsIHRoZXkgYXJlIGNvbW1vbmx5IHRyYW5zbGF0ZWQgaW50byBETkEgYW5kIGV4cHJlc3NlZCBpbiBhbiBvcmdhbmlzbSBzdWNoIGFzIHllYXN0LiBPbmUgZGlmZmljdWx0eSBpbiB0aGlzIHByb2Nlc3MgaXMgdGhhdCB0aGUgZXhwcmVzc2lvbiByYXRlcyBjYW4gYmUgbG93IGR1ZSB0byBzdWJvcHRpbWFsIGNvZG9uIHNlcXVlbmNlcyBmb3IgZXhwcmVzc2luZyBhIHByb3RlaW4gaW4gYSBob3N0IG9yZ2FuaXNtLiBXZSBwcm9wb3NlIENvZG9uTVBOTiwgd2hpY2ggZ2VuZXJhdGVzIGEgY29kb24gc2VxdWVuY2UgY29uZGl0aW9uZWQgb24gYSBwcm90ZWluIGJhY2tib25lIHN0cnVjdHVyZSBhbmQgYW4gb3JnYW5pc20gbGFiZWwuIElmIG5hdHVyYWxseSBvY2N1cnJpbmcgRE5BIHNlcXVlbmNlcyBhcmUgY2xvc2UgdG8gY29kb24gb3B0aW1hbGl0eSwgQ29kb25NUE5OIGNvdWxkIGxlYXJuIHRvIGdlbmVyYXRlIGNvZG9uIHNlcXVlbmNlcyB3aXRoIGhpZ2hlciBleHByZXNzaW9uIHlpZWxkcyB0aGFuIGhldXJpc3RpYyBjb2RvbiBjaG9pY2VzIGZvciBnZW5lcmF0ZWQgYW1pbm8gYWNpZCBzZXF1ZW5jZXMuIEV4cGVyaW1lbnRzIHNob3cgdGhhdCBDb2Rvbk1QTk4gcmV0YWlucyB0aGUgcGVyZm9ybWFuY2Ugb2YgcHJldmlvdXMgaW52ZXJzZSBmb2xkaW5nIGFwcHJvYWNoZXMgYW5kIHJlY292ZXJzIHdpbGQtdHlwZSBjb2RvbnMgbW9yZSBmcmVxdWVudGx5IHRoYW4gYmFzZWxpbmVzLiBGdXJ0aGVybW9yZSwgQ29kb25NUE5OIGhhcyBhIGhpZ2hlciBsaWtlbGlob29kIG9mIGdlbmVyYXRpbmcgaGlnaC1maXRuZXNzIGNvZG9uIHNlcXVlbmNlcyB0aGFuIGxvdy1maXRuZXNzIGNvZG9uIHNlcXVlbmNlcyBmb3IgdGhlIHNhbWUgcHJvdGVpbiBzZXF1ZW5jZS4gQ29kZSBpcyBhdmFpbGFibGUgYXQgdGhpcyBodHRwcyBVUkwuIiwsLE9wZW4gd2VpZ2h0cyAodW5yZXN0cmljdGVkKSwiVW5pdGVkIFN0YXRlcyBvZiBBbWVyaWNhLFVuaXRlZCBTdGF0ZXMgb2YgQW1lcmljYSIsLCwsLCwyMDI1LTExLTI4IDExOjUzOjQ0KzAwOjAwLCwsLCwsIkFjYWRlbWlhLEFjYWRlbWlhIiwsLCwsT3BlbiBzb3VyY2UsIk1JVCBsaWNlbnNlCmh0dHBzOi8vZ2l0aHViLmNvbS9IYW5uZXNTdGFyay9Db2Rvbk1QTk4iLCwsLCwsLCwsLCwsWWVzCk1vbG1vIDcyQiwiTGFuZ3VhZ2UsVmlzaW9uLE11bHRpbW9kYWwiLCJMYW5ndWFnZSBtb2RlbGluZy9nZW5lcmF0aW9uLFZpc3VhbCBxdWVzdGlvbiBhbnN3ZXJpbmcsUXVlc3Rpb24gYW5zd2VyaW5nIiwiQWxsZW4gSW5zdGl0dXRlIGZvciBBSSxVbml2ZXJzaXR5IG9mIFdhc2hpbmd0b24iLCJNYXR0IERlaXRrZSwgQ2hyaXN0b3BoZXIgQ2xhcmssIFNhbmdobyBMZWUsIFJvaHVuIFRyaXBhdGhpLCBZdWUgWWFuZywgSmFlIFN1bmcgUGFyaywgTW9oYW1tYWRyZXphIFNhbGVoaSwgTmlrbGFzIE11ZW5uaWdob2ZmLCBLeWxlIExvLCBMdWNhIFNvbGRhaW5pLCBKaWFzZW4gTHUsIFRhaXJhIEFuZGVyc29uLCBFcmluIEJyYW5zb20sIEtpYW5hIEVoc2FuaSwgSHVvbmcgTmdvLCBZZW5TdW5nIENoZW4sIEFqYXkgUGF0ZWwsIE1hcmsgWWF0c2thciwgQ2hyaXMgQ2FsbGlzb24tQnVyY2gsIEFuZHJldyBIZWFkLCBSb3NlIEhlbmRyaXgsIEZhdnllbiBCYXN0YW5pLCBFbGkgVmFuZGVyQmlsdCwgTmF0aGFuIExhbWJlcnQsIFl2b25uZSBDaG91LCBBcm5hdmkgQ2hoZWRhLCBKZW5uYSBTcGFya3MsIFNhbSBTa2pvbnNiZXJnLCBNaWNoYWVsIFNjaG1pdHosIEFhcm9uIFNhcm5hdCwgQnlyb24gQmlzY2hvZmYsIFBldGUgV2Fsc2gsIENocmlzIE5ld2VsbCwgUGlwZXIgV29sdGVycywgVGFubWF5IEd1cHRhLCBLdW8tSGFvIFplbmcsIEpvbiBCb3JjaGFyZHQsIERpcmsgR3JvZW5ldmVsZCwgSmVuIER1bWFzLCBDcnlzdGFsIE5hbSwgU29waGllIExlYnJlY2h0LCBDYWl0bGluIFdpdHRsaWYsIENhcmlzc2EgU2Nob2VuaWNrLCBPc2NhciBNaWNoZWwsIFJhbmpheSBLcmlzaG5hLCBMdWNhIFdlaWhzLCBOb2FoIEEuIFNtaXRoLCBIYW5uYW5laCBIYWppc2hpcnppLCBSb3NzIEdpcnNoaWNrLCBBbGkgRmFyaGFkaSwgQW5pcnVkZGhhIEtlbWJoYXZpIiwyMDI0LTA5LTI1LE1vbG1vIGFuZCBQaXhNbzogT3BlbiBXZWlnaHRzIGFuZCBPcGVuIERhdGEgZm9yIFN0YXRlLW9mLXRoZS1BcnQgTXVsdGltb2RhbCBNb2RlbHMsaHR0cHM6Ly9hcnhpdi5vcmcvYWJzLzI0MDkuMTcxNDYsLCwiT3VyIGJlc3QtaW4tY2xhc3MgTW9sbW8gbW9kZWwsIE1vbG1vLTcyQiwgYWNoaWV2ZXMgdGhlIGhpZ2hlc3QgYWNhZGVtaWMgYmVuY2htYXJrIHNjb3JlIGFuZCByYW5rcyBzZWNvbmQgb24gaHVtYW4gZXZhbHVhdGlvbiwganVzdCBzbGlnaHRseSBiZWhpbmQgR1BULTRvLgpPdXIgYmVzdCBNb2xtbyBtb2RlbCBhbHNvIG91dHBlcmZvcm1zIHNldmVyYWwgc3RhdGUtb2YtdGhlLWFydCBwcm9wcmlldGFyeSBzeXN0ZW1zLCBpbmNsdWRpbmcgR2VtaW5pIDEuNSBQcm8gYW5kIEZsYXNoIGFuZCBDbGF1ZGUgMy41IFNvbm5ldC4iLDcyMDAwMDAwMDAwLjAsLDEuMzM1ODNlKzIyLCJmcm9tIFRhYmxlIDg6CmgxMDAgZ3B1cyBbYXNzdW1pbmcgTlZJRElBIEgxMDAgU1hNNSA4MEdCXQpwcmUtdHJhaW4gMTI4IGdwdXMgMzMuMyBob3VycyA0LjJrIGdwdS1ob3VycwpmaW5lLXR1bmUgMjU2IGdwdXMgMzIuNCBob3VycyA4LjNrIGdwdS1ob3VycwoKOTg5NTAwMDAwMDAwMDAwIEZMT1Avc2VjIFtiZjE2IHByZWNpc2lvbl0gKiAzNjAwIHMvaG91ciAqIDAuMyBbYXNzdW1lZCB1dGlsaXphdGlvbl0gKiAoNDIwMCArIDgzMDApID0gMS4zMzU4M8OXMTBeMjIgRkxPUAoKIiJXZSBzZXQgYSBtYXhpbXVtIHNlcXVlbmNlIGxlbmd0aCBvZiAyMzA0IGZvciBib3RoIHByZS10cmFpbmluZyBhbmQgZmluZS10dW5pbmciIgpmcm9tIFRhYmxlIDY6CjYgRkxPUC9wYXJhbWV0ZXIvdG9rZW4gKiAyMzA0IG1heCB0b2tlbnMgLyBzZXF1ZW5jZSAqIDcyQiBwYXJhbXRlcnMgCltQcmUtdHJhaW5dOiAoKDEyOCBzZXF1ZW5jZXMgW2JhdGNoIHNpemVdICogMjIzMDAgc3RlcHMpICsKW0ZpbmUtdHVuZV06ICgyNTYgc2VxdWVuY2VzIFtiYXRjaCBzaXplXSAqIDIwMDAwIHN0ZXBzKSkgPSA3LjkzNzE0MzYwMzIgw5cgMTBeMjEgRkxPUAoKaGFyZHdhcmUgZXN0aW1hdGlvbiBzZWVtcyBtb3JlIGNvcnJlY3Qgc2luY2Ugb3BlcmF0aW9uIGNvdW50aW5nIGRvZXNuJ3QgYWNjb3VudCBmb3IgdmlzaW9uIG1vZHVsZSB0cmFpbmluZyIsLCIiIkluIHRvdGFsLCB3ZSB0cmFpbmVkIG9uIDcxMmsgZGlzdGluY3QgaW1hZ2VzIHdpdGgg4oi8MS4zTSBjYXB0aW9ucyAoaW5jbHVkaW5nIHRoZSBhdWdtZW50YXRpb24pLiIiIiwsIlRhYmxlIDg6CgpwcmUtdHJhaW4gMTI4IGdwdXMgMzMuMyBob3VycyA0LjJrIGdwdS1ob3VycwpmaW5lLXR1bmUgMjU2IGdwdXMgMzIuNCBob3VycyA4LjNrIGdwdS1ob3VycyIsTlZJRElBIEgxMDAgU1hNNSA4MEdCLCxDb25maWRlbnQsIlRvZGF5J3MgbW9zdCBhZHZhbmNlZCBtdWx0aW1vZGFsIG1vZGVscyByZW1haW4gcHJvcHJpZXRhcnkuIFRoZSBzdHJvbmdlc3Qgb3Blbi13ZWlnaHQgbW9kZWxzIHJlbHkgaGVhdmlseSBvbiBzeW50aGV0aWMgZGF0YSBmcm9tIHByb3ByaWV0YXJ5IFZMTXMgdG8gYWNoaWV2ZSBnb29kIHBlcmZvcm1hbmNlLCBlZmZlY3RpdmVseSBkaXN0aWxsaW5nIHRoZXNlIGNsb3NlZCBtb2RlbHMgaW50byBvcGVuIG9uZXMuIEFzIGEgcmVzdWx0LCB0aGUgY29tbXVuaXR5IGlzIHN0aWxsIG1pc3NpbmcgZm91bmRhdGlvbmFsIGtub3dsZWRnZSBhYm91dCBob3cgdG8gYnVpbGQgcGVyZm9ybWFudCBWTE1zIGZyb20gc2NyYXRjaC4gV2UgcHJlc2VudCBNb2xtbywgYSBuZXcgZmFtaWx5IG9mIFZMTXMgdGhhdCBhcmUgc3RhdGUtb2YtdGhlLWFydCBpbiB0aGVpciBjbGFzcyBvZiBvcGVubmVzcy4gT3VyIGtleSBpbm5vdmF0aW9uIGlzIGEgbm92ZWwsIGhpZ2hseSBkZXRhaWxlZCBpbWFnZSBjYXB0aW9uIGRhdGFz</x:v>
      </x:c>
    </x:row>
    <x:row r="83" ht="18" customHeight="1">
      <x:c r="A83" s="17" t="n">
        <x:v>78</x:v>
      </x:c>
      <x:c r="B83" s="17" t="n">
        <x:v>310</x:v>
      </x:c>
      <x:c r="C83" s="160" t="str">
        <x:v>ZXQgY29sbGVjdGVkIGVudGlyZWx5IGZyb20gaHVtYW4gYW5ub3RhdG9ycyB1c2luZyBzcGVlY2gtYmFzZWQgZGVzY3JpcHRpb25zLiBUbyBlbmFibGUgYSB3aWRlIGFycmF5IG9mIHVzZXIgaW50ZXJhY3Rpb25zLCB3ZSBhbHNvIGludHJvZHVjZSBhIGRpdmVyc2UgZGF0YXNldCBtaXh0dXJlIGZvciBmaW5lLXR1bmluZyB0aGF0IGluY2x1ZGVzIGluLXRoZS13aWxkIFEmQSBhbmQgaW5ub3ZhdGl2ZSAyRCBwb2ludGluZyBkYXRhLiBUaGUgc3VjY2VzcyBvZiBvdXIgYXBwcm9hY2ggcmVsaWVzIG9uIGNhcmVmdWwgY2hvaWNlcyBmb3IgdGhlIG1vZGVsIGFyY2hpdGVjdHVyZSBkZXRhaWxzLCBhIHdlbGwtdHVuZWQgdHJhaW5pbmcgcGlwZWxpbmUsIGFuZCwgbW9zdCBjcml0aWNhbGx5LCB0aGUgcXVhbGl0eSBvZiBvdXIgbmV3bHkgY29sbGVjdGVkIGRhdGFzZXRzLCBhbGwgb2Ygd2hpY2ggd2lsbCBiZSByZWxlYXNlZC4gVGhlIGJlc3QtaW4tY2xhc3MgNzJCIG1vZGVsIHdpdGhpbiB0aGUgTW9sbW8gZmFtaWx5IG5vdCBvbmx5IG91dHBlcmZvcm1zIG90aGVycyBpbiB0aGUgY2xhc3Mgb2Ygb3BlbiB3ZWlnaHQgYW5kIGRhdGEgbW9kZWxzIGJ1dCBhbHNvIGNvbXBhcmVzIGZhdm9yYWJseSBhZ2FpbnN0IHByb3ByaWV0YXJ5IHN5c3RlbXMgbGlrZSBHUFQtNG8sIENsYXVkZSAzLjUsIGFuZCBHZW1pbmkgMS41IG9uIGJvdGggYWNhZGVtaWMgYmVuY2htYXJrcyBhbmQgaHVtYW4gZXZhbHVhdGlvbi4KV2Ugd2lsbCBiZSByZWxlYXNpbmcgYWxsIG9mIG91ciBtb2RlbCB3ZWlnaHRzLCBjYXB0aW9uaW5nIGFuZCBmaW5lLXR1bmluZyBkYXRhLCBhbmQgc291cmNlIGNvZGUgaW4gdGhlIG5lYXIgZnV0dXJlLiBTZWxlY3QgbW9kZWwgd2VpZ2h0cywgaW5mZXJlbmNlIGNvZGUsIGFuZCBkZW1vIGFyZSBhdmFpbGFibGUgYXQgdGhpcyBodHRwcyBVUkwuIiwsLE9wZW4gd2VpZ2h0cyAodW5yZXN0cmljdGVkKSwiVW5pdGVkIFN0YXRlcyBvZiBBbWVyaWNhLFVuaXRlZCBTdGF0ZXMgb2YgQW1lcmljYSIsIlF3ZW4yLTcyQixDTElQIChWaVQgTC8xNEAzMzZweCkiLCwsLCwyMDI1LTExLTI4IDExOjUzOjQ0KzAwOjAwLCwsLCwsIlJlc2VhcmNoIGNvbGxlY3RpdmUsQWNhZGVtaWEiLCwsLCxPcGVuIHNvdXJjZSwiQXBhY2hlIDIKClRoaXMgY2hlY2twb2ludCBpcyBhIHByZXZpZXcgb2YgdGhlIE1vbG1vIHJlbGVhc2UuIEFsbCBhcnRpZmFjdHMgdXNlZCBpbiBjcmVhdGluZyBNb2xtbyAoUGl4TW8gZGF0YXNldCwgdHJhaW5pbmcgY29kZSwgZXZhbHVhdGlvbnMsIGludGVybWVkaWF0ZSBjaGVja3BvaW50cykgd2lsbCBiZSBtYWRlIGF2YWlsYWJsZSBhdCBhIGxhdGVyIGRhdGUsIGZ1cnRoZXJpbmcgb3VyIGNvbW1pdG1lbnQgdG8gb3Blbi1zb3VyY2UgQUkgZGV2ZWxvcG1lbnQgYW5kIHJlcHJvZHVjaWJpbGl0eS4KaHR0cHM6Ly9odWdnaW5nZmFjZS5jby9hbGxlbmFpL01vbG1vLTcyQi0wOTI0Cmh0dHBzOi8vZ2l0aHViLmNvbS9hbGxlbmFpL21vbG1vIiwsLCxCRjE2LCwsIkhhcmR3YXJlLE9wZXJhdGlvbiBjb3VudGluZyIsLCwsLFllcwpkbmFHcmluZGVyLEJpb2xvZ3ksUHJvdGVpbiBvciBudWNsZW90aWRlIGxhbmd1YWdlIG1vZGVsIChwTE0vbkxNKSxIb25nIEtvbmcgUG9seXRlY2huaWMgVW5pdmVyc2l0eSwiUWloYW5nIFpoYW8sIENoaSBaaGFuZywgV2VpeGlvbmcgWmhhbmciLDIwMjQtMDktMjQsZG5hR3JpbmRlcjogYSBsaWdodHdlaWdodCBhbmQgaGlnaC1jYXBhY2l0eSBnZW5vbWljIGZvdW5kYXRpb24gbW9kZWwsaHR0cHM6Ly9hcnhpdi5vcmcvYWJzLzI0MDkuMTU2OTcsNC4wLCwsNjM2MDAwMDAuMCwsMi43NzEzZSsxOSwiMS4gSGFyZHdhcmUgc2V0dXA6Ci0gSW5pdGlhbDogOHggTlZJRElBIEgxMDAgU1hNNSAoNy41NmUxNCBGTE9QL3MgcGVyIEdQVSkKLSBGdXJ0aGVyOiAxeCBOVklESUEgQTgwMCAoNy44MGUxMyBGTE9QL3MpCgoyLiBUcmFpbmluZyBkdXJhdGlvbiAoY2FsY3VsYXRlZCBmcm9tIHN0ZXBzKToKLSBJbml0aWFsOiAxMTksMDAwIHN0ZXBzIMOXICgyNTbDlzIzMTQpIHRva2Vucy9zdGVwID0gNy4wNGUxMCB0b2tlbnMKLSBGdXJ0aGVyOiAzMSwwMDAgc3RlcHMgw5cgKDMyw5cyMjQxKSB0b2tlbnMvc3RlcCA9IDIuMjJlOSB0b2tlbnMKCjQuIEZpbmFsIGNhbGN1bGF0aW9uOgpJbml0aWFsOiA2IMOXIDYuMzZlNyBwYXJhbXMgw5cgNy4wNGUxMCB0b2tlbnMgPSAyLjY4ZTE5IEZMT1BzCkZ1cnRoZXI6IDYgw5cgNi4zNmU3IHBhcmFtcyDDlyAyLjIyZTkgdG9rZW5zID0gOC40NmUxNyBGTE9QcwpUb3RhbDogMi43NzEyOTY0ZSsxOSIsMTA0MjUwMDAwMDAsIk1haW4gUHJldHJhaW5pbmc6IDY5IGJpbGxpb24KRnVydGhlciBQcmV0cmFpbmluZzogMC40MSBiaWxsaW9uClRvdGFsOiA2OSArIDAuNDEgPSA2OS40MSBiaWxsaW9uICg2Ljk0ZTEwKSB0b2tlbnMiLCwsTlZJRElBIEgxMDAgU1hNNSA4MEdCLCxDb25maWRlbnQsIlRoZSB0YXNrIG9mIHVuZGVyc3RhbmRpbmcgYW5kIGludGVycHJldGluZyB0aGUgY29tcGxleCBpbmZvcm1hdGlvbiBlbmNvZGVkIHdpdGhpbiBnZW5vbWljIHNlcXVlbmNlcyByZW1haW5zIGEgZ3JhbmQgY2hhbGxlbmdlIGluIGJpb2xvZ2ljYWwgcmVzZWFyY2ggYW5kIGNsaW5pY2FsIGFwcGxpY2F0aW9ucy4gSW4gdGhpcyBjb250ZXh0LApyZWNlbnQgYWR2YW5jZW1lbnRzIGluIGxhcmdlIGxhbmd1YWdlIG1vZGVsIHJlc2VhcmNoIGhhdmUgbGVkIHRvIHRoZSBkZXZlbG9wbWVudCBvZiBib3RoIGVuY29kZXJvbmx5IGFuZCBkZWNvZGVyLW9ubHkgZm91bmRhdGlvbiBtb2RlbHMgZGVzaWduZWQgdG8gZGVjb2RlIGludHJpY2F0ZSBpbmZvcm1hdGlvbiBpbiBETkEgc2VxdWVuY2VzLgpIb3dldmVyLCBzZXZlcmFsIGlzc3VlcyBwZXJzaXN0LCBwYXJ0aWN1bGFybHkgcmVnYXJkaW5nIHRoZSBlZmZpY2llbnQgbWFuYWdlbWVudCBvZiBsb25nLXJhbmdlIGRlcGVuZGVuY2llcyBpbmhlcmVudCBpbiBnZW5vbWljIHNlcXVlbmNlcywgdGhlIGVmZmVjdGl2ZSByZXByZXNlbnRhdGlvbiBvZiBudWNsZW90aWRlIHZhcmlhdGlvbnMsIGFuZCB0aGUKY29uc2lkZXJhYmxlIGNvbXB1dGF0aW9uYWwgY29zdHMgYXNzb2NpYXRlZCB3aXRoIGxhcmdlIG1vZGVsIGFyY2hpdGVjdHVyZXMgYW5kIGV4dGVuc2l2ZSBwcmV0cmFpbmluZwpkYXRhc2V0cy4gQ3VycmVudCBnZW5vbWljIGZvdW5kYXRpb24gbW9kZWxzIG9mdGVuIGZhY2UgYSBjcml0aWNhbCB0cmFkZW9mZjogc21hbGxlciBtb2RlbHMgd2l0aAptZWRpb2NyZSBwZXJmb3JtYW5jZSB2ZXJzdXMgbGFyZ2UgbW9kZWxzIHdpdGggaW1wcm92ZWQgcGVyZm9ybWFuY2UuIFRvIGFkZHJlc3MgdGhlc2UgY2hhbGxlbmdlcywKd2UgaW50cm9kdWNlIGRuYUdyaW5kZXIsIGEgdW5pcXVlIGFuZCBlZmZpY2llbnQgZ2Vub21pYyBmb3VuZGF0aW9uIG1vZGVsLiBkbmFHcmluZGVyIGV4Y2VscyBhdAptYW5hZ2luZyBsb25nLXJhbmdlIGRlcGVuZGVuY2llcyB3aXRoaW4gZ2Vub21pYyBzZXF1ZW5jZXMgd2hpbGUgbWluaW1pemluZyBjb21wdXRhdGlvbmFsIGNvc3RzCndpdGhvdXQgY29tcHJvbWlzaW5nIHBlcmZvcm1hbmNlLiBJdCBhY2hpZXZlcyByZXN1bHRzIHRoYXQgYXJlIG5vdCBqdXN0IGNvbXBhcmFibGUgYnV0IG9mdGVuIHN1cGVyaW9yCnRvIGxlYWRpbmcgRE5BIG1vZGVscyBzdWNoIGFzIE51Y2xlb3RpZGUgVHJhbnNmb3JtZXIgYW5kIEROQUJFUlQtMi4gRnVydGhlcm1vcmUsIGRuYUdyaW5kZXIKaXMgZGVzaWduZWQgZm9yIGVhc3kgZmluZS10dW5pbmcgb24gd29ya3N0YXRpb24tZ3JhZGUgR1BVcywgYWNjb21tb2RhdGluZyBpbnB1dCBsZW5ndGhzIGV4Y2VlZGluZwoxNywwMDAgdG9rZW5zLiBPbiBhIHNpbmdsZSBoaWdoLXBlcmZvcm1hbmNlIEdQVSwgaXQgc3VwcG9ydHMgc2VxdWVuY2VzIGxvbmdlciB0aGFuIDE0MCwwMDAKdG9rZW5zLCBtYWtpbmcgaXQgYSBoaWdobHkgZWZmaWNpZW50IGFuZCBhY2Nlc3NpYmxlIHRvb2wgZm9yIGJvdGggYmFzaWMgYmlvbG9naWNhbCByZXNlYXJjaCBhbmQgY2xpbmljYWwKYXBwbGljYXRpb25zLiIsLCwsSG9uZyBLb25nLCwsLDguMCwsMjAyNi0wNS0yNSAxMjozMzo1NCswMDowMCwsLCwsLEFjYWRlbWlhLCwsLCwsLCwsLCwsMTEwMzAuNjcxNzE0MDUwMTYsLCwsLCwKUHJvdGVpbi1NYW1iYSxCaW9sb2d5LFByb3RlaW4gb3IgbnVjbGVvdGlkZSBsYW5ndWFnZSBtb2RlbCAocExNL25MTSksIlJlbnNzZWxhZXIgUG9seXRlY2huaWMgSW5zdGl0dXRlLFN0YW5mb3JkIFVuaXZlcnNpdHksVW5pdmVyc2l0eSBvZiBNaW5uZXNvdGEsS29yZWEgQWR2YW5jZWQgSW5zdGl0dXRlIG9mIFNjaWVuY2UgYW5kIFRlY2hub2xvZ3kgKEtBSVNUKSxVbml2ZXJzaXR5IG9mIElsbGlub2lzIFVyYmFuYS1DaGFtcGFpZ24gKFVJVUMpIiwiQm9oYW8gWHUsIFlpbmd6aG91IEx1LCBZb3NoaXRha2EgSW5vdWUsIE5hbWt5ZW9uZyBMZWUsIFRpYW5mYW4gRnUsIEppbnRhaSBDaGVuIiwyMDI0LTA5LTI0LCJQcm90ZWluLU1hbWJhOiBCaW9sb2dpY2FsIE1hbWJhIE1vZGVscyBmb3IgUHJvdGVpbiBGdW5jdGlvbgpQcmVkaWN0aW9uIixodHRwczovL2FyeGl2Lm9yZy9hYnMvMjQwOS4xNDYxNyw1LjAsLCwsLCwiCiIsLCJUb3RhbCBudW1iZXIgb2YgZGF0YXBvaW50cyA9IDI3LDA0MyBwcm90ZWlucyDDlyAzMDAgYW1pbm8gYWNpZHMvcHJvdGVpbiA9IDgsMTEyLDkwMAoKVGhpcyBlcXVhbHMgYXBwcm94aW1hdGVseSA4LjEgw5cgMTDigbYgZGF0YXBvaW50cwoKMjcsMDQzIMOXIDMwMCA9IDgsMTEyLDkwMCIsLCxOVklESUEgR2VGb3JjZSBSVFggMzA5MCwsQ29uZmlkZW50LCJQcm90ZWluIGZ1bmN0aW9uIHByZWRpY3Rpb24gaXMgYSBwaXZvdGFsIHRhc2sgaW4gZHJ1ZyBkaXNjb3ZlcnksIHNpZ25pZmljYW50bHkgaW1wYWN0aW5nIHRoZSBkZXZlbG9wbWVudCBvZiBlZmZlY3RpdmUgYW5kIHNhZmUgdGhlcmFwZXV0aWNzLiBUcmFkaXRpb25hbCBtYWNoaW5lIGxlYXJuaW5nIG1vZGVscyBvZnRlbiBzdHJ1Z2dsZSB3aXRoIHRoZSBjb21wbGV4aXR5IGFuZCB2YXJpYWJpbGl0eSBpbmhlcmVudCBpbiBwcmVkaWN0aW5nIHByb3RlaW4gZnVuY3Rpb25zLCBuZWNlc3NpdGF0aW5nIG1vcmUgc29waGlzdGljYXRlZCBhcHByb2FjaGVzLiBJbiB0aGlzIHdvcmssIHdlCmludHJvZHVjZSBQcm90ZWluLU1hbWJhLCBhIG5vdmVsIHR3by1zdGFnZSBtb2RlbCB0aGF0CmxldmVyYWdlcyBib3RoIHNlbGYtc3VwZXJ2aXNlZCBsZWFybmluZyBhbmQgZmluZS10dW5pbmcKdG8gaW1wcm92ZSBwcm90ZWluIGZ1bmN0aW9uIHByZWRpY3Rpb24uIFRoZSBwcmUtdHJhaW5pbmcKc3RhZ2UgYWxsb3dzIHRoZSBtb2RlbCB0byBjYXB0dXJlIGdlbmVyYWwgY2hlbWljYWwgc3RydWN0dXJlcyBhbmQgcmVsYXRpb25zaGlwcyBmcm9tIGxhcmdlLCB1bmxhYmVsZWQgZGF0YXNldHMsCndoaWxlIHRoZSBmaW5lLXR1bmluZyBzdGFnZSByZWZpbmVzIHRoZXNlIGluc2lnaHRzIHVzaW5nCnNwZWNpZmljIGxhYmVsZWQgZGF0YXNldHMsIHJlc3VsdGluZyBpbiBzdXBlcmlvciBwcmVkaWN0aW9uCnBlcmZvcm1hbmNlLiBPdXIgZXh0ZW5zaXZlIGV4cGVyaW1lbnRzIGRlbW9uc3RyYXRlIHRoYXQKUHJvdGVpbi1NYW1iYSBhY2hpZXZlcyBjb21wZXRpdGl2ZSBwZXJmb3JtYW5jZSwgY29tcGFyZWQgd2l0aCBhIGNvdXBsZSBvZiBzdGF0ZS1vZi10aGUtYXJ0IG1ldGhvZHMgYWNyb3NzIGEKcmFuZ2Ugb2YgcHJvdGVpbiBmdW5jdGlvbiBkYXRhc2V0cy4gVGhpcyBtb2RlbOKAmXMgYWJpbGl0eSB0bwplZmZlY3RpdmVseSB1dGlsaXplIGJvdGggdW5sYWJlbGVkIGFuZCBsYWJlbGVkIGRhdGEgaGlnaGxpZ2h0cyB0aGUgcG90ZW50aWFsIG9mIHNlbGYtc3VwZXJ2aXNlZCBsZWFybmluZyBpbiBhZHZhbmNpbmcgcHJvdGVpbiBmdW5jdGlvbiBwcmVkaWN0aW9uIGFuZCBvZmZlcnMgYSBwcm9taXNpbmcgZGlyZWN0aW9uIGZvciBmdXR1cmUgcmVzZWFyY2ggaW4gZHJ1ZyBkaXNjb3ZlcnkuIiwxNTAuMCwsLCJVbml0ZWQgU3RhdGVzIG9mIEFtZXJpY2EsVW5pdGVkIFN0YXRlcyBvZiBBbWVyaWNhLFVuaXRlZCBTdGF0ZXMgb2YgQW1lcmljYSxLb3JlYSAoUmVwdWJsaWMgb2YpLFVuaXRlZCBTdGF0ZXMgb2YgQW1lcmljYSIsLCwsMS4wLCwyMDI2LTAxLTAxIDE0OjA0OjIzKzAwOjAwLCwsLCwsIkFjYWRlbWlhLEFjYWRlbWlhLEFjYWRlbWlhLEFjYWRlbWlhLEFjYWRlbWlhIiwsLCwsLCwsLCwsLDM3OC44MDA1Mzk2MzA4NDM0LEhhcmR3YXJlLCwsLCwKQUZQLURlZXAsQmlvbG9neSwiUHJvdGVpbiBkZXNpZ24sUHJvdGVpbiBwcm9wZXJ0eSBwcmVkaWN0aW9uIiwiTmFuamluZyBVbml2ZXJzaXR5LFlhbmd6aG91IFVuaXZlcnNpdHkiLCJKaWFzaHVuIFd1LCBZYW4gTGl1LCBZaWhlbmcgWmh1LCBEb25nLUp1biBZdSIsMjAyNC0wOS0yNCxJbXByb3ZpbmcgQW50aWZyZWV6ZSBQcm90ZWlucyBQcmVkaWN0aW9uIHdpdGggUHJvdGVpbiBMYW5ndWFnZSBNb2RlbHMgYW5kIEh5YnJpZCBGZWF0dXJlIEV4dHJhY3Rpb24gTmV0d29ya3MsaHR0cHM6Ly9pZWVleHBsb3JlLmllZWUub3JnL2RvY3VtZW50LzEwNjkxOTE4L2F1dGhvcnMjYXV0aG9ycywwLjAsLCwsLCwsLEFGUDkyMCBoYXMgdGhhdCBzaXplIG9mIHRyYWluaW5nIGRhdGFzZXQsLCwsLENvbmZpZGVudCwiQWNjdXJhdGUgaWRlbnRpZmljYXRpb24gb2YgYW50aWZyZWV6ZSBwcm90ZWlucyAoQUZQcykgaXMgY3J1Y2lhbCBpbiBkZXZlbG9waW5nIGJpb21pbWV0aWMgc3ludGhldGljIGFudGktaWNpbmcgbWF0ZXJpYWxzIGFuZCBsb3ctdGVtcGVyYXR1cmUgb3JnYW4gcHJlc2VydmF0aW9uIG1hdGVyaWFscy4gQWx0aG91Z2ggbnVtZXJvdXMgbWFjaGluZSBsZWFybmluZy1iYXNlZCBtZXRob2RzIGhhdmUgYmVlbiBwcm9wb3NlZCBmb3IgQUZQcyBwcmVkaWN0aW9uLCB0aGUgY29tcGxleCBhbmQgZGl2ZXJzZSBuYXR1cmUgb2YgQUZQcyBsaW1pdHMgdGhlIHByZWRpY3Rpb24gcGVyZm9ybWFuY2Ugb2YgZXhpc3RpbmcgbWV0aG9kcy4gSW4gdGhpcyBzdHVkeSwgd2UgcHJvcG9zZSBBRlAtRGVlcCwgYSBuZXcgZGVlcCBsZWFybmluZyBtZXRob2QgdG8gcHJlZGljdCBhbnRpZnJlZXplIHByb3RlaW5zIGJ5IGludGVncmF0aW5nIGVtYmVkZGluZyBmcm9tIHByb3RlaW4gc2VxdWVuY2VzIHdpdGggcHJlLXRyYWluZWQgcHJvdGVpbiBsYW5ndWFnZSBtb2RlbHMgYW5kIGV2b2x1dGlvbmFyeSBjb250ZXh0cyB3aXRoIGh5YnJpZCBmZWF0dXJlIGV4dHJhY3Rpb24gbmV0d29ya3MuIFRoZSBleHBlcmltZW50YWwgcmVzdWx0cyBkZW1vbnN0cmF0ZWQgdGhhdCB0aGUgbWFpbiBhZHZhbnRhZ2Ugb2YgQUZQLURlZXAgaXMgaXRzIHV0aWxpemF0aW9uIG9mIHByZS10cmFpbmVkIHByb3RlaW4gbGFuZ3VhZ2UgbW9kZWxzLCB3aGljaCBjYW4gZXh0cmFjdCBkaXNjcmltaW5hdGl2ZSBnbG9iYWwgY29udGV4dHVhbCBmZWF0dXJlcyBmcm9tIHByb3RlaW4gc2VxdWVuY2VzLiBBZGRpdGlvbmFsbHksIHRoZSBoeWJyaWQgZGVlcCBuZXVyYWwgbmV0d29ya3MgZGVzaWduZWQgZm9yIHByb3RlaW4gbGFuZ3VhZ2UgbW9kZWxzIGFuZCBldm9sdXRpb25hcnkgY29udGV4dCBmZWF0dXJlIGV4dHJhY3Rpb24gZW5oYW5jZSB0aGUgY29ycmVsYXRpb24gYmV0d2VlbiBlbWJlZGRpbmdzIGFuZCBhbnRpZnJlZXplIHBhdHRlcm4uIFRoZSBwZXJmb3JtYW5jZSBldmFsdWF0aW9uIHJlc3VsdHMgc2hvdyB0aGF0IEFGUC1EZWVwIGFjaGlldmVzIHN1cGVyaW9yIHBlcmZvcm1hbmNlIGNvbXBhcmVkIHRvIHN0YXRlLW9mLXRoZS1hcnQgbW9kZWxzIG9uIGJlbmNobWFyayBkYXRhc2V0cywgYWNoaWV2aW5nIGFuIEFVUFJDIG9mIDAuNzI0IGFuZCAwLjkyNCwgcmVzcGVjdGl2ZWx5LiIsLCwsIkNoaW5hLENoaW5hIiwsLCwsLDIwMjUtMTEtMjggMTE6NTM6NDQrMDA6MDAsLCwsLCwiQWNhZGVtaWEsQWNhZGVtaWEiLCwsLCwsLCwsLCwsLCwsLCwsClByb3RCRk4sQmlvbG9neSxQcm90ZWluIG9yIG51Y2xlb3RpZGUgbGFuZ3VhZ2UgbW9kZWwgKHBMTS9uTE0pLEluc3RhRGVlcCwiVGltb3RoeSBBdGtpbnNvbiwgVGhvbWFzIEQuIEJhcnJldHQsIFNjb3R0IENhbWVyb24sIEJvcmEgR3Vsb2dsdSwgTWF0dGhldyBHcmVlbmlnLCBMb3VpcyBSb2JpbnNvbiwgQWxleCBHcmF2ZXMsIExpdml1IENvcG9pdSwgQWxleGFuZHJlIExhdGVycmUiLDIwMjQtMDktMjQsUHJvdGVpbiBTZXF1ZW5jZSBNb2RlbGxpbmcgd2l0aCBCYXllc2lhbiBGbG93IE5ldHdvcmtzLGh0dHBzOi8vd3d3LmJpb3J4aXYub3JnL2NvbnRlbnQvMTAuMTEwMS8yMDI0LjA5LjI0LjYxNDczNHYxLmFic3RyYWN0LDE2LjAsLCw2NTAwMDAwMDAuMCwsMy45MDAwMDAwMDAwMDAwMDNlKzIyLCIxLiBIYXJkd2FyZSBzZXR1cDoKLSBQcm90QkZOOiAyNTYgVFBVIHY0IGNoaXBzICgyLjc1ZTE0IEZMT1AvcyBwZXIgY2hpcCkKLSBBYkJGTjogMTI4IFRQVSB2NCBjaGlwcyAoMi43NWUxNCBGTE9QL3MgcGVyIGNoaXApCgoyLiBUcmFpbmluZyBkdXJhdGlvbjoKLSBQcm90QkZOOiAxNCBkYXlzID0gMSwyMDksNjAwIHNlY29uZHMKLSBBYkJGTjogNCBkYXlzID0gMzQ1LDYwMCBzZWNvbmRzCgozLiBVdGlsaXphdGlvbiByYXRlOiA0MCUKCjQuIEZpbmFsIGNhbGN1bGF0aW9uOgotIFByb3RCRk46IDIuNzVlMTQgw5cgMjU2IMOXIDEsMjA5LDYwMCDDlyAwLjQgPSAzLjQwNmUyMiBGTE9QcwotIEFiQkZOOiAyLjc1ZTE0IMOXIDEyOCDDlyAzNDUsNjAwIMOXIDAuNCA9IDQuODY2ZTIxIEZMT1BzCi0gVG90YWw6IDMuNDA2ZTIyICsgNC44NjZlMjEgPSAzLjllMjIgRkxPUHMiLCwiVG90YWwgdG9rZW5zID0gNzEsMDAwLDAwMCBzZXF1ZW5jZXMgw5cgMzAwIHJlc2lkdWVzID0gMjEsMzAwLDAwMCwwMDAgdG9rZW5zICgyLjEzw5cxMMK54oGwKQpBbHRlcm5hdGl2ZSBjYWxjdWxhdGlvbiB3aXRoIDI1NiByZXNpZHVlczoKNzEsMDAwLDAwMCBzZXF1ZW5jZXMgw5cgMjU2IHJlc2lkdWVzID0gMTgsMTc2LDAwMCwwMDAgdG9rZW5zICgxLjgyw5cxMMK54oGwKQpGaW5hbCBlc3RpbWF0ZTogMi4xw5cxMMK54oGwIHRva2VucyIsNDMyLjAsLEdvb2dsZSBUUFUgdjQsLENvbmZpZGVudCwiRXhwbG9yaW5nIHRoZSB2YXN0IGFuZCBsYXJnZWx5IHVuY2hhcnRlZCB0ZXJyaXRvcnkgb2YgYW1pbm8gYWNpZCBzZXF1ZW5jZXMgaXMgY3J1Y2lhbCBmb3IgdW5kZXJzdGFuZGluZyBjb21wbGV4IHByb3RlaW4gZnVuY3Rpb25zIGFuZCB0aGUgZW5naW5lZXJpbmcgb2Ygbm92ZWwgdGhlcmFwZXV0aWMgcHJvdGVpbnMuIFdoaWxzdCBnZW5lcmF0aXZlIG1hY2hpbmUgbGVhcm5pbmcgaGFzIGFkdmFuY2VkIHByb3RlaW4gc2VxdWVuY2UgbW9kZWxsaW5nLCBubyBleGlzdGluZyBhcHByb2FjaCBpcyBwcm9maWNpZW50IGZvciBib3RoIHVuY29uZGl0aW9uYWwgYW5kIGNvbmRpdGlvbmFsIGdlbmVyYXRpb24uIEluIHRoaXMgd29yaywgd2UgcHJvcG9zZSB0aGF0IEJheWVzaWFuIEZsb3cgTmV0d29ya3MgKEJGTnMpLCBhIHJlY2VudGx5IGludHJvZHVjZWQgZnJhbWV3b3JrIGZvciBnZW5lcmF0aXZlIG1vZGVsbGluZywgY2FuIGFkZHJlc3MgdGhlc2UgY2hhbGxlbmdlcy4gV2UgcHJlc2VudCBQcm90QkZOLCBhIDY1ME0gcGFyYW1ldGVyIG1vZGVsIHRyYWluZWQgb24gcHJvdGVpbiBzZXF1ZW5jZXMgY3VyYXRlZCBmcm9tIFVuaVByb3RLQiwgd2hpY2ggZ2VuZXJhdGVzIG5hdHVyYWwtbGlrZSwgZGl2ZXJzZSwgc3RydWN0dXJhbGx5IGNvaGVyZW50LCBhbmQgbm92ZWwgcHJvdGVpbiBzZXF1ZW5jZXMsIHNpZ25pZmljYW50bHkgb3V0cGVyZm9ybWluZyBsZWFkaW5nIGF1dG9yZWdyZXNzaXZlIGFuZCBkaXNjcmV0ZSBkaWZmdXNpb24gbW9kZWxzLiBGdXJ0aGVyLCB3ZSBmaW5lLXR1bmUgUHJvdEJGTiBvbiBoZWF2eSBjaGFpbnMgZnJvbSB0aGUgT2JzZXJ2ZWQgQW50aWJvZHkgU3BhY2UgKE9BUykgdG8gb2J0YWluIGFuIGFudGlib2R5LXNwZWNpZmljIG1vZGVsLCBBYkJGTiwgd2hpY2ggd2UgdXNlIHRvIGV2YWx1YXRlIHplcm8tc2hvdCBjb25kaXRpb25hbCBnZW5lcmF0aW9uIGNhcGFiaWxpdGllcy4gQWJCRk4gaXMgZm91bmQgdG8gYmUgY29tcGV0aXRpdmUgd2l0aCwgb3IgYmV0dGVyIHRoYW4sIGFudGlib2R5LXNwZWNpZmljIEJFUlQtc3R5bGUgbW9kZWxzLCB3aGVuIGFwcGxpZWQgdG8gcHJlZGljdGluZyBpbmRpdmlkdWFsIGZyYW1ld29yayBvciBjb21wbGltZW50YXJ5IGRldGVybWluaW5nIHJlZ2lvbnMgKENEUikuIiwsLCxVbml0ZWQgS2luZ2RvbSBvZiBHcmVhdCBCcml0YWluIGFuZCBOb3J0aGVybiBJcmVsYW5kLCwsLDI1Ni4wLCwyMDI2LTAxLTAxIDE0OjA0OjIzKzAwOjAwLCwsLCwsSW5kdXN0cnksLCwsLCwsLCwsLCwxNzE0NDguMTU0NjQxMjM2OCxIYXJkd2FyZSwsLCwsCkxsYW1hIDMuMiAxMUIsIk11bHRpbW9kYWwsVmlzaW9uLExhbmd1YWdlIiwiVmlzdWFsIHF1ZXN0aW9uIGFuc3dlcmluZyxJbWFnZSBjYXB0aW9uaW5nLE9iamVjdCBkZXRlY3Rpb24iLE1ldGEgQUksTWV0YSBBSSwyMDI0LTA5LTI0LCJMbGFtYSAzLjI6IFJldm9sdXRpb25pemluZyBlZGdlIEFJIGFuZCB2aXNpb24gd2l0aCBvcGVuLCBjdXN0b21pemFibGUgbW9kZWxzIixodHRwczovL2FpLm1ldGEuY29tL2Jsb2cvbGxhbWEtMy0yLWNvbm5lY3QtMjAyNC12aXNpb24tZWRnZS1tb2JpbGUtZGV2aWNlcy8sLFNpZ25pZmljYW50IHVzZSwiMSwwMTksNTM5IGRvd25sb2FkcyBvbiBIdWdnaW5nRmFjZSBsYXN0IG1vbnRoIGF0IHRpbWUgb2Ygd3JpdGluZyAoaHR0cHM6Ly9odWdnaW5nZmFjZS5jby9tZXRhLWxsYW1hL0xsYW1hLTMuMi0xMUItVmlzaW9uLUluc3RydWN0KS4iLDEwNjAwMDAwMDAwLjAsaHR0cHM6Ly9odWdnaW5nZmFjZS5jby9tZXRhLWxsYW1hL0xsYW1hLTMuMi0xMUItVmlzaW9uLDUuNzllKzIzLCJUZW5zb3IgdHlwZSBpcyBCRjE2IChodHRwczovL2h1Z2dpbmdmYWNlLmNvL21ldGEtbGxhbWEvTGxhbWEtMy4yLTExQi1WaXNpb24tSW5zdHJ1Y3QpLgoK4oCcVHJhaW5pbmcgdXRpbGl6ZWQgYSBjdW11bGF0aXZlIG9mIDIuMDJNIEdQVSBob3VycyBvZiBjb21wdXRhdGlvbiBvbiBIMTAwLTgwR0IgKFREUCBvZiA3MDBXKSB0eXBlIGhhcmR3YXJlLCBwZXIgdGhlIHRhYmxlIGJlbG93LiBUcmFpbmluZyB0aW1lIGlzIHRoZSB0b3RhbCBHUFUgdGltZSByZXF1aXJlZCBmb3IgdHJhaW5pbmcgZWFjaCBtb2RlbCBhbmQgcG93ZXIgY29uc3VtcHRpb24gaXMgdGhlIHBlYWsgcG93ZXIgY2FwYWNpdHkgcGVyIEdQVSBkZXZpY2UgdXNlZCwgYWRqdXN0ZWQgZm9yIHBvd2VyIHVzYWdlIGVmZmljaWVuY3nigKYgVHJhaW5pbmcgdGltZTogU3RhZ2UgMSBwcmV0cmFpbmluZzogMTQ3SyBIMTAwIGhvdXJzIFN0YWdlIDIgYW5uZWFsaW5nOiA5OEsgSDEwMCBob3VycyBTRlQ6IDg5NiBIMTAwIGhvdXJzIFJMSEY6IDIyNCBIMTAwIGhvdXJzLuKAnSAoaHR0cHM6Ly9naXRodWIuY29tL21ldGEtbGxhbWEvbGxhbWEtbW9kZWxzL2Jsb2IvbWFpbi9tb2RlbHMvbGxhbWEzXzIvTU9ERUxfQ0FSRF9WSVNJT04ubWQjaGFyZHdhcmUtYW5kLXNvZnR3YXJlKS4KClRoZSBOdmlkaWEgSDEwMCA4MEdCIGlzIHRoZSBIMTAwIFNYTS4gQkZMT0FUMTYgVGVuc29yIENvcmUgcGVhayBGTE9QUyB3aXRoIHNwYXJzaXR5IGlzIDEsOTc5IHRlcmFGTE9QUyAoaHR0cHM6Ly9yZXNvdXJjZXMubnZpZGlhLmNvbS9lbi11cy10ZW5zb3ItY29yZS9udmlkaWEtdGVuc29yLWNvcmUtZ3B1LWRhdGFzaGVldD9uY2lkPW5vLW5jaWQpLgoKQXNzdW1pbmcgMzMlIHV0aWxpemF0aW9uIHJhdGUsClRyYWluaW5nIGNvbXB1dGUKfj0gMC4zMyAqICggMTQ3MDAwICsgOTgwMDAgKyA4OTYgKyAyMjQgKSBob3VycyAqIDM2MDAgcyAvIGhvdXIgKiAxOTc5ZTEyIEZMT1BTIC8gR1BVCn49IDUuNzllMjMgRkxPUFMiLCwiU2luY2UgdGhlIG1vZGVsIGNhbiBhbHNvIGJlIHVzZWQgZm9yIGltYWdlIGNhcHRpb25pbmcsIEkgYXNzdW1lIHRoZSBkYXRhc2V0IHNpemUgaXMgbWVhc3VyZWQgaW4gbnVtYmVycyBvZiBpbWFnZS1jYXB0aW9uIHBhaXJzIChodHRwczovL2RvY3MuZ29vZ2xlLmNvbS9kb2N1bWVudC9kLzFYV0x5TXpjVmZEdjRlRlFYM3lQZ004TVozX1ExcGh0SUZ6OUdLdjRfS2FNL2VkaXQ/dGFiPXQuMCNoZWFkaW5nPWgubnk0ZnczbmprOThwKS4gIiIiIkxsYW1hIDMuMi1WaXNpb24gd2FzIHByZXRyYWluZWQgb24gNkIgaW1hZ2UgYW5kIHRleHQgcGFpcnMiIiAoaHR0cHM6Ly9naXRodWIuY29tL21ldGEtbGxhbWEvbGxhbWEtbW9kZWxzL2Jsb2IvbWFpbi9tb2RlbHMvbGxhbWEzXzIvTU9ERUxfQ0FSRF9WSVNJT04ubWQjdHJhaW5pbmctZGF0YSkuIiwsIiIiU3RhZ2UgMSBwcmV0cmFpbmluZzogMTQ3SyBIMTAwIGhvdXJzIFN0YWdlIDIgYW5uZWFsaW5nOiA5OEsgSDEwMCBob3VycyBTRlQ6IDg5NiBIMTAwIGhvdXJzIFJMSEY6IDIyNCBIMTAwIGhvdXJzIiIKCmh0dHBzOi8vaHVnZ2luZ2ZhY2UuY28vbWV0YS1sbGFtYS9MbGFtYS0zLjItMTFCLVZpc2lvbiIsTlZJRElBIEgxMDAgU1hNNSA4MEdCLCxDb25maWRlbnQsIlRvZGF5LCB3ZeKAmXJlIHJlbGVhc2luZyBMbGFtYSAzLjIsIHdoaWNoIGluY2x1ZGVzIHNtYWxsIGFuZCBtZWRpdW0tc2l6ZWQgdmlzaW9uIExMTXMgKDExQiBhbmQgOTBCKSwgYW5kIGxpZ2h0d2VpZ2h0LCB0ZXh0LW9ubHkgbW9kZWxzICgxQiBhbmQgM0IpIHRoYXQgZml0IG9udG8gZWRnZSBhbmQgbW9iaWxlIGRldmljZXMsIGluY2x1ZGluZyBwcmUtdHJhaW5lZCBhbmQgaW5zdHJ1Y3Rpb24tdHVuZWQgdmVyc2lvbnMuClN1cHBvcnRlZCBieSBhIGJyb2FkIGVjb3N5c3RlbSwgdGhlIExsYW1hIDMuMiAxMUIgYW5kIDkwQiB2aXNpb24gbW9kZWxzIGFyZSBkcm9wLWluIHJlcGxhY2VtZW50cyBmb3IgdGhlaXIgY29ycmVzcG9uZGluZyB0ZXh0IG1vZGVsIGVxdWl2YWxlbnRzLCB3aGlsZSBleGNlZWRpbmcgb24gaW1hZ2UgdW5kZXJzdGFuZGluZyB0YXNrcyBjb21wYXJlZCB0byBjbG9zZWQgbW9kZWxzLCBzdWNoIGFzIENsYXVkZSAzIEhhaWt1LiBVbmxpa2Ugb3RoZXIgb3BlbiBtdWx0aW1vZGFsIG1vZGVscywgYm90aCBwcmUtdHJhaW5lZCBhbmQgYWxpZ25lZCBtb2RlbHMgYXJlIGF2YWlsYWJsZSB0byBiZSBmaW5lLXR1bmVkIGZvciBjdXN0b20gYXBwbGljYXRpb25zIHVzaW5nIHRvcmNodHVuZSBhbmQgZGVwbG95ZWQgbG9jYWxseSB1c2luZyB0b3JjaGNoYXQuIFRoZXnigJlyZSBhbHNvIGF2YWlsYWJsZSB0byB0cnkgdXNpbmcgb3VyIHNtYXJ0IGFzc2lzdGFudCwgTWV0YSBBSS4KV2XigJlyZSBzaGFyaW5nIHRoZSBmaXJzdCBvZmZpY2lhbCBMbGFtYSBTdGFjayBkaXN0cmlidXRpb25zLCB3aGljaCB3aWxsIGdyZWF0bHkgc2ltcGxpZnkgdGhlIHdheSBkZXZlbG9wZXJzIHdvcmsgd2l0aCBMbGFtYSBtb2RlbHMgaW4gZGlmZmVyZW50IGVudmlyb25tZW50cywgaW5jbHVkaW5nIHNpbmdsZS1ub2RlLCBvbi1wcmVtLCBjbG91ZCwgYW5kIG9uLWRldmljZSwgZW5hYmxpbmcgdHVybmtleSBkZXBsb3ltZW50IG9mIHJldHJpZXZhbC1hdWdtZW50ZWQgZ2VuZXJhdGlvbiAoUkFHKSBhbmQgdG9vbGluZy1lbmFibGVkIGFwcGxpY2F0aW9ucyB3aXRoIGludGVncmF0ZWQgc2FmZXR5LgpXZeKAmXZlIGJlZW4gd29ya2luZyBjbG9zZWx5IHdpdGggcGFydG5lcnMgbGlrZSBBV1MsIERhdGFicmlja3MsIERlbGwgVGVjaG5vbG9naWVzLCBGaXJld29ya3MsIEluZm9zeXMsIGFuZCBUb2dldGhlciBBSSB0byBidWlsZCBMbGFtYSBTdGFjayBkaXN0cmlidXRpb25zIGZvciB0aGVpciBkb3duc3RyZWFtIGVudGVycHJpc2UgY2xpZW50cy4gT24tZGV2aWNlIGRpc3RyaWJ1dGlvbiBpcyB2aWEgUHlUb3JjaCBFeGVjdVRvcmNoLCBhbmQgc2luZ2xlLW5vZGUgZGlzdHJpYnV0aW9uIGlzIHZpYSBPbGxhbWEuCldlIGNvbnRpbnVlIHRvIHNoYXJlIG91ciB3b3JrIGJlY2F1c2Ugd2UgYmVsaWV2ZSBvcGVubmVzcyBkcml2ZXMgaW5ub3ZhdGlvbiBhbmQgaXMgZ29vZCBmb3IgZGV2ZWxvcGVycywgTWV0YSwgYW5kIHRoZSB3b3JsZC4gTGxhbWEgaXMgYWxyZWFkeSBsZWFkaW5nIHRoZSB3YXkgb24gb3Blbm5lc3MsIG1vZGlmaWFiaWxpdHksIGFuZCBjb3N0IGVmZmljaWVuY3nigJRlbmFibGluZyBtb3JlIHBlb3BsZSB0byBoYXZlIGNyZWF0aXZlLCB1c2VmdWwsIGFuZCBsaWZlLWNoYW5naW5nIGJyZWFrdGhyb3VnaHMgdXNpbmcgZ2VuZXJhdGl2ZSBBSS4KV2XigJlyZSBtYWtpbmcgTGxhbWEgMy4yIG1vZGVscyBhdmFpbGFibGUgZm9yIGRvd25sb2FkIG9uIGxsYW1hLmNvbSBhbmQgSHVnZ2luZyBGYWNlLCBhcyB3ZWxsIGFzIGF2YWlsYWJsZSBmb3IgaW1tZWRpYXRlIGRldmVsb3BtZW50IG9uIG91ciBicm9hZCBlY29zeXN0ZW0gb2YgcGFydG5lciBwbGF0Zm9ybXMsIGluY2x1ZGluZyBBTUQsIEFXUywgRGF0YWJyaWNrcywgRGVsbCwgR29vZ2xlIENsb3VkLCBHcm9xLCBJQk0sIEludGVsLCBNaWNyb3NvZnQgQXp1cmUsIE5WSURJQSwgT3JhY2xlIENsb3VkLCBTbm93Zmxha2UsIGFuZCBtb3JlLiIsLCxPcGVuIHdlaWdodHMgKHJlc3RyaWN0ZWQgdXNlKSxVbml0ZWQgU3RhdGVzIG9mIEFtZXJpY2EsTGxhbWEgMy4xLThCLDMuNTAwMTAwMDAwMDAwMDFlKzIzLDE0NzAwMCs5ODAwMCs4OTYrMjI0IEdQVS1ob3VycyA9PiAyNDYxMjAgR1BVLWhvdXJzICogNjAgKiA2MCAqIDk4OWUxMiBGTE9QICogMC40ICh1dGlsaXphdGlvbikgPSAzLjVlMjMgRkxPUCwsLDIwMjUtMTEtMjggMTE6NTM6NDQrMDA6MDAsLCwsLCxJbmR1c3RyeSwsLCwyNDYxMjAuMCxVbnJlbGVhc2VkLCJMTEFNQSAzLjIgQ09NTVVOSVRZIExJQ0VOU0UgQUdSRUVNRU5UCgpodHRwczovL2dpdGh1Yi5jb20vbWV0YS1sbGFtYS9sbGFtYS1tb2RlbHMvYmxvYi9tYWluL21vZGVscy9sbGFtYTNfMi9MSUNFTlNFIixUcnVlLCwsLCwsSGFyZHdhcmUsLCwsLFllcwpMbGFtYSAzLjIgOTBCLCJNdWx0aW1vZGFsLFZpc2lvbixMYW5ndWFnZSIsIlZpc3VhbCBxdWVzdGlvbiBhbnN3ZXJpbmcsSW1hZ2UgY2FwdGlvbmluZyxPYmplY3QgZGV0ZWN0aW9uIixNZXRhIEFJLCwyMDI0LTA5LTI0LCJMbGFtYSAzLjI6IFJldm9sdXRpb25pemluZyBlZGdlIEFJIGFuZCB2aXNpb24gd2l0aCBvcGVuLCBjdXN0b21pemFibGUgbW9kZWxzIixodHRwczovL2FpLm1ldGEuY29tL2Jsb2cvbGxhbWEtMy0yLWNvbm5lY3QtMjAyNC12aXNpb24tZWRnZS1tb2JpbGUtZGV2aWNlcy8sLCwsODg2MDAwMDAwMDAuMCxodHRwczovL2h1Z2dpbmdmYWNlLmNvL21ldGEtbGxhbWEvTGxhbWEtMy4yLTkwQi1WaXNpb24sLCwsIiIiNkIgKGltYWdlLCB0ZXh0KSBwYWlycyIiIiwsIiIiU3RhZ2UgMSBwcmV0cmFpbmluZzogODg1SyBIMTAwIGhvdXJzIFN0YWdlIDIgYW5uZWFsaW5nOiA4ODVLIEgxMDAgaG91cnMgU0ZUOiAzMDcyIEgxMDAgaG91cnMgUkxIRjogMjA0OCBIMTAwIGhvdXJzIiIKCmh0dHBzOi8vaHVnZ2luZ2ZhY2UuY28vbWV0YS1sbGFtYS9MbGFtYS0zLjItOTBCLVZpc2lvbiIsTlZJRElBIEgxMDAgU1hNNSA4MEdCLCxDb25maWRlbnQsIlRvZGF5LCB3ZeKAmXJlIHJlbGVhc2luZyBMbGFtYSAzLjIsIHdoaWNoIGluY2x1ZGVzIHNtYWxsIGFuZCBtZWRpdW0tc2l6ZWQgdmlzaW9uIExMTXMgKDExQiBhbmQgOTBCKSwgYW5kIGxpZ2h0d2VpZ2h0LCB0ZXh0LW9ubHkgbW9kZWxzICgxQiBhbmQgM0IpIHRoYXQgZml0IG9udG8gZWRnZSBhbmQgbW9iaWxlIGRldmljZXMsIGluY2x1ZGluZyBwcmUtdHJhaW5lZCBhbmQgaW5zdHJ1Y3Rpb24tdHVuZWQgdmVyc2lvbnMuClN1cHBvcnRlZCBieSBhIGJyb2FkIGVjb3N5c3RlbSwgdGhlIExsYW1hIDMuMiAxMUIgYW5kIDkwQiB2aXNpb24gbW9kZWxzIGFyZSBkcm9wLWluIHJlcGxhY2VtZW50cyBmb3IgdGhlaXIgY29ycmVzcG9uZGluZyB0ZXh0IG1vZGVsIGVxdWl2YWxlbnRzLCB3aGlsZSBleGNlZWRpbmcgb24gaW1hZ2UgdW5kZXJzdGFuZGluZyB0YXNrcyBjb21wYXJlZCB0byBjbG9zZWQgbW9kZWxzLCBzdWNoIGFzIENsYXVkZSAzIEhhaWt1LiBVbmxpa2Ugb3RoZXIgb3BlbiBtdWx0aW1vZGFsIG1vZGVscywgYm90aCBwcmUtdHJhaW5lZCBhbmQgYWxpZ25lZCBtb2RlbHMgYXJlIGF2YWlsYWJsZSB0byBiZSBmaW5lLXR1bmVkIGZvciBjdXN0b20gYXBwbGljYXRpb25zIHVzaW5nIHRvcmNodHVuZSBhbmQgZGVwbG95ZWQgbG9jYWxseSB1c2luZyB0b3JjaGNoYXQuIFRoZXnigJlyZSBhbHNvIGF2YWlsYWJsZSB0byB0cnkgdXNpbmcgb3VyIHNtYXJ0IGFzc2lzdGFudCwgTWV0YSBBSS4KV2XigJlyZSBzaGFyaW5nIHRoZSBmaXJzdCBvZmZpY2lhbCBMbGFtYSBTdGFjayBkaXN0cmlidXRpb25zLCB3aGljaCB3aWxsIGdyZWF0bHkgc2ltcGxpZnkgdGhlIHdheSBkZXZlbG9wZXJzIHdvcmsgd2l0aCBMbGFtYSBtb2RlbHMgaW4gZGlmZmVyZW50IGVudmlyb25tZW50cywgaW5jbHVkaW5nIHNpbmdsZS1ub2RlLCBvbi1wcmVtLCBjbG91ZCwgYW5kIG9uLWRldmljZSwgZW5hYmxpbmcgdHVybmtleSBkZXBsb3ltZW50IG9mIHJldHJpZXZhbC1hdWdtZW50ZWQgZ2VuZXJhdGlvbiAoUkFHKSBhbmQgdG9vbGluZy1lbmFibGVkIGFwcGxpY2F0aW9ucyB3aXRoIGludGVncmF0ZWQgc2FmZXR5LgpXZeKAmXZlIGJlZW4gd29ya2luZyBjbG9zZWx5IHdpdGggcGFydG5lcnMgbGlrZSBBV1MsIERhdGFicmlja3MsIERlbGwgVGVjaG5vbG9naWVzLCBGaXJld29ya3MsIEluZm9zeXMsIGFuZCBUb2dldGhlciBBSSB0byBidWlsZCBMbGFtYSBTdGFjayBkaXN0cmlidXRpb25zIGZvciB0aGVpciBkb3duc3RyZWFtIGVudGVycHJpc2UgY2xpZW50cy4gT24tZGV2aWNlIGRpc3RyaWJ1dGlvbiBpcyB2aWEgUHlUb3JjaCBFeGVjdVRvcmNoLCBhbmQgc2luZ2xlLW5vZGUgZGlzdHJpYnV0aW9uIGlzIHZpYSBPbGxhbWEuCldlIGNvbnRpbnVlIHRvIHNoYXJlIG91ciB3b3JrIGJlY2F1c2Ugd2UgYmVsaWV2ZSBvcGVubmVzcyBkcml2ZXMgaW5ub3ZhdGlvbiBhbmQgaXMgZ29vZCBmb3IgZGV2ZWxvcGVycywgTWV0YSwgYW5kIHRoZSB3b3JsZC4gTGxhbWEgaXMgYWxyZWFkeSBsZWFkaW5nIHRoZSB3YXkgb24gb3Blbm5lc3MsIG1vZGlmaWFiaWxpdHksIGFuZCBjb3N0IGVmZmljaWVuY3nigJRlbmFibGluZyBtb3JlIHBlb3BsZSB0byBoYXZlIGNyZWF0aXZlLCB1c2VmdWwsIGFuZCBsaWZlLWNoYW5naW5nIGJyZWFrdGhyb3VnaHMgdXNpbmcgZ2VuZXJhdGl2ZSBBSS4KV2XigJlyZSBtYWtpbmcgTGxhbWEgMy4yIG1vZGVscyBhdmFpbGFibGUgZm9yIGRvd25sb2FkIG9uIGxsYW1hLmNvbSBhbmQgSHVnZ2luZyBGYWNlLCBhcyB3ZWxsIGFzIGF2YWlsYWJsZSBmb3IgaW1tZWRpYXRlIGRldmVsb3BtZW50IG9uIG91ciBicm9hZCBlY29zeXN0ZW0gb2YgcGFydG5lciBwbGF0Zm9ybXMsIGluY2x1ZGluZyBBTUQsIEFXUywgRGF0YWJyaWNrcywgRGVsbCwgR29vZ2xlIENsb3VkLCBHcm9xLCBJQk0sIEludGVsLCBNaWNyb3NvZnQgQXp1cmUsIE5WSURJQSwgT3JhY2xlIENsb3VkLCBTbm93Zmxha2UsIGFuZCBtb3JlLiIsLCxPcGVuIHdlaWdodHMgKHJlc3RyaWN0ZWQgdXNlKSxVbml0ZWQgU3RhdGVzIG9mIEFtZXJpY2EsTGxhbWEgMy4xLTcwQiwyLjUwMDAxMDAwMDAwMDAwMWUrMjQsODg1MDAww5cyKzMwNzIrMjA0OCBHUFUtaG91cnMgPT4gMTc3NTEyMCBHUFUtaG91cnMgKiA2MCAqIDYwICogOTg5ZTEyIEZMT1AgKiAwLjQgKHV0aWxpemF0aW9uKSA9IDIuNWUyNCBGTE9QLCwsMjAyNS0xMS0yOCAxMTo1Mzo0NCswMDowMCwsLCwsLEluZHVzdHJ5LCwsLDE3NzAwMDAuMCxVbnJlbGVhc2VkLCJMTEFNQSAzLjIgQ09NTVVOSVRZIExJQ0VOU0UgQUdSRUVNRU5UCgpodHRwczovL2dpdGh1Yi5jb20vbWV0YS1sbGFtYS9sbGFtYS1tb2RlbHMvYmxvYi9tYWluL21vZGVscy9sbGFtYTNfMi9MSUNFTlNFIixUcnVlLCwsLCwsSGFyZHdhcmUsLCwsLFllcwpMbGFtYSAzLjIgMUIsTGFuZ3VhZ2UsIkxhbmd1YWdlIG1vZGVsaW5nL2dlbmVyYXRpb24sVGV4dCBzdW1tYXJpemF0aW9uLFF1ZXN0aW9uIGFuc3dlcmluZyxRdWFudGl0YXRpdmUgcmVhc29uaW5nLFRyYW5zbGF0aW9uIixNZXRhIEFJLCwyMDI0LTA5LTI0LCJMbGFtYSAzLjI6IFJldm9sdXRpb25pemluZyBlZGdlIEFJIGFuZCB2aXNpb24gd2l0aCBvcGVuLCBjdXN0b21pemFibGUgbW9kZWxzIixodHRwczovL2FpLm1ldGEuY29tL2Jsb2cvbGxhbWEtMy0yLWNvbm5lY3QtMjAyNC12aXNpb24tZWRnZS1tb2JpbGUtZGV2aWNlcy8sLCwsMTIzMDAwMDAwMC4wLGh0dHBzOi8vaHVnZ2luZ2ZhY2UuY28vbWV0YS1sbGFtYS9MbGFtYS0zLjItMUIsNi42NDJlKzIyLCI2TkQgPSA2KjEyMzAwMDAwMDAuMDAqOTAwMDAwMDAwMDAwMCA9IDYuNjQyZSsyMgoKMzcwMDAwIGhvdXJzICogMzYwMCBzICogMTMzODAwMDAwMDAwMDAwIEZMT1BTL3MqIDAuMyA9IDUuMzQ2NjQ4ZSsyMiIsOTAwMDAwMDAwMDAwMCwiIiJMbGFtYSAzLjIgd2FzIHByZXRyYWluZWQgb24gdXAgdG8gOSB0cmlsbGlvbiB0b2tlbnMgb2YgZGF0YSBmcm9tIHB1YmxpY2x5IGF2YWlsYWJsZSBzb3VyY2VzLiIiIiwsaHR0cHM6Ly9odWdnaW5nZmFjZS5jby9tZXRhLWxsYW1hL0xsYW1hLTMuMi0xQixOVklESUEgSDEwMCBTWE01IDgwR0IsLENvbmZpZGVudCwiVG9kYXksIHdl4oCZcmUgcmVsZWFzaW5nIExsYW1hIDMuMiwgd2hpY2ggaW5jbHVkZXMgc21hbGwgYW5kIG1lZGl1bS1zaXplZCB2aXNpb24gTExNcyAoMTFCIGFuZCA5MEIpLCBhbmQgbGlnaHR3ZWlnaHQsIHRleHQtb25seSBtb2RlbHMgKDFCIGFuZCAzQikgdGhhdCBmaXQgb250byBlZGdlIGFuZCBtb2JpbGUgZGV2aWNlcywgaW5jbHVkaW5nIHByZS10cmFpbmVkIGFuZCBpbnN0cnVjdGlvbi10dW5lZCB2ZXJzaW9ucy4KVGhlIExsYW1hIDMuMiAxQiBhbmQgM0IgbW9kZWxzIHN1cHBvcnQgY29udGV4dCBsZW5ndGggb2YgMTI4SyB0b2tlbnMgYW5kIGFyZSBzdGF0ZS1vZi10aGUtYXJ0IGluIHRoZWlyIGNsYXNzIGZvciBvbi1kZXZpY2UgdXNlIGNhc2VzIGxpa2Ugc3VtbWFyaXphdGlvbiwgaW5zdHJ1Y3Rpb24gZm9sbG93aW5nLCBhbmQgcmV3cml0aW5nIHRhc2tzIHJ1bm5pbmcgbG9jYWxseSBhdCB0aGUgZWRnZS4gVGhlc2UgbW9kZWxzIGFyZSBlbmFibGVkIG9uIGRheSBvbmUgZm9yIFF1YWxjb21tIGFuZCBNZWRpYVRlayBoYXJkd2FyZSBhbmQgb3B0aW1pemVkIGZvciBBcm0gcHJvY2Vzc29ycy4KV2XigJlyZSBzaGFyaW5nIHRoZSBmaXJzdCBvZmZpY2lhbCBMbGFtYSBTdGFjayBkaXN0cmlidXRpb25zLCB3aGljaCB3aWxsIGdyZWF0bHkgc2ltcGxpZnkgdGhlIHdheSBkZXZlbG9wZXJzIHdvcmsgd2l0aCBMbGFtYSBtb2RlbHMgaW4gZGlmZmVyZW50IGVudmlyb25tZW50cywgaW5jbHVkaW5nIHNpbmdsZS1ub2RlLCBvbi1wcmVtLCBjbG91ZCwgYW5kIG9uLWRldmljZSwgZW5hYmxpbmcgdHVybmtleSBkZXBsb3ltZW50IG9mIHJldHJpZXZhbC1hdWdtZW50ZWQgZ2VuZXJhdGlvbiAoUkFHKSBhbmQgdG9vbGluZy1lbmFibGVkIGFwcGxpY2F0aW9ucyB3aXRoIGludGVncmF0ZWQgc2FmZXR5LgpXZeKAmXZlIGJlZW4gd29ya2luZyBjbG9zZWx5IHdpdGggcGFydG5lcnMgbGlrZSBBV1MsIERhdGFicmlja3MsIERlbGwgVGVjaG5vbG9naWVzLCBGaXJld29ya3MsIEluZm9zeXMsIGFuZCBUb2dldGhlciBBSSB0byBidWlsZCBMbGFtYSBTdGFjayBkaXN0cmlidXRpb25zIGZvciB0aGVpciBkb3duc3RyZWFtIGVudGVycHJpc2UgY2xpZW50cy4gT24tZGV2aWNlIGRpc3RyaWJ1dGlvbiBpcyB2aWEgUHlUb3JjaCBFeGVjdVRvcmNoLCBhbmQgc2luZ2xlLW5vZGUgZGlzdHJpYnV0aW9uIGlzIHZpYSBPbGxhbWEuCldlIGNvbnRpbnVlIHRvIHNoYXJlIG91ciB3b3JrIGJlY2F1c2Ugd2UgYmVsaWV2ZSBvcGVubmVzcyBkcml2ZXMgaW5ub3ZhdGlvbiBhbmQgaXMgZ29vZCBmb3IgZGV2ZWxvcGVycywgTWV0YSwgYW5kIHRoZSB3b3JsZC4gTGxhbWEgaXMgYWxyZWFkeSBsZWFkaW5nIHRoZSB3YXkgb24gb3Blbm5lc3MsIG1vZGlmaWFiaWxpdHksIGFuZCBjb3N0IGVmZmljaWVuY3nigJRlbmFibGluZyBtb3JlIHBlb3BsZSB0byBoYXZlIGNyZWF0aXZlLCB1c2VmdWwsIGFuZCBsaWZlLWNoYW5naW5nIGJyZWFrdGhyb3VnaHMgdXNpbmcgZ2VuZXJhdGl2ZSBBSS4KV2XigJlyZSBtYWtpbmcgTGxhbWEgMy4yIG1vZGVscyBhdmFpbGFibGUgZm9yIGRvd25sb2FkIG9uIGxsYW1hLmNvbSBhbmQgSHVnZ2luZyBGYWNlLCBhcyB3ZWxsIGFzIGF2YWlsYWJsZSBmb3IgaW1tZWRpYXRlIGRldmVsb3BtZW50IG9uIG91ciBicm9hZCBlY29zeXN0ZW0gb2YgcGFydG5lciBwbGF0Zm9ybXMsIGluY2x1ZGluZyBBTUQsIEFXUywgRGF0YWJyaWNrcywgRGVsbCwgR29vZ2xlIENsb3VkLCBHcm9xLCBJQk0sIEludGVsLCBNaWNyb3NvZnQgQXp1cmUsIE5WSURJQSwgT3JhY2xlIENsb3VkLCBTbm93Zmxha2UsIGFuZCBtb3JlLiIsLCxPcGVuIHdlaWdodHMgKHJlc3RyaWN0ZWQgdXNlKSxVbml0ZWQgU3RhdGVzIG9mIEFtZXJpY2EsLCwsLCwyMDI1LTExLTI4IDExOjUzOjQ0KzAwOjAwLCwsLCwsSW5kdXN0cnksLCwsMzcwMDAwLjAsVW5yZWxlYXNlZCwiTExBTUEgMy4yIENPTU1VTklUWSBMSUNFTlNFIEFHUkVFTUVOVAoKaHR0cHM6Ly9naXRodWIuY29tL21ldGEtbGxhbWEvbGxhbWEtbW9kZWxzL2Jsb2IvbWFpbi9tb2RlbHMvbGxhbWEzXzIvTElDRU5TRSIsLCwsLCwsIk9wZXJhdGlvbiBjb3VudGluZyxIYXJkd2FyZSIsLCwsLFllcwpMbGFtYSAzLjIgM0IsTGFuZ3VhZ2UsIkxhbmd1YWdlIG1vZGVsaW5nL2dlbmVyYXRpb24sVGV4dCBzdW1tYXJpemF0aW9uLFF1ZXN0aW9uIGFuc3dlcmluZyxRdWFudGl0YXRpdmUgcmVhc29uaW5nLFRyYW5zbGF0aW9uIixNZXRhIEFJLCwyMDI0LTA5LTI0LCJMbGFtYSAzLjI6IFJldm9sdXRpb25pemluZyBlZGdlIEFJIGFuZCB2aXNpb24gd2l0aCBvcGVuLCBjdXN0b21pemFibGUgbW9kZWxzIixodHRwczovL2FpLm1ldGEuY29tL2Jsb2cvbGxhbWEtMy0yLWNvbm5lY3QtMjAyNC12aXNpb24tZWRnZS1tb2JpbGUtZGV2aWNlcy8sLCwsMzIxMDAwMDAwMC4wLGh0dHBzOi8vaHVnZ2luZ2ZhY2UuY28vbWV0YS1sbGFtYS9MbGFtYS0zLjItMUIsMS43MzM0ZSsyMywiNk5EID0gNiozMjEwMDAwMDAwLjAwKjkwMDAwMDAwMDAwMDAgPSAxLjczMzRlKzIzCgo0NjAwMDAgaG91cnMgKiAzNjAwIHMgKiAxMzM4MDAwMDAwMDAwMDAgRkxPUFMvcyogMC4zID0gNi42NDcxODRlKzIyIiw5MDAwMDAwMDAwMDAwLCIiIkxsYW1hIDMuMiB3YXMgcHJldHJhaW5lZCBvbiB1cCB0byA5IHRyaWxsaW9uIHRva2VucyBvZiBkYXRhIGZyb20gcHVibGljbHkgYXZhaWxhYmxlIHNvdXJjZXMuIiIiLCxodHRwczovL2h1Z2dpbmdmYWNlLmNvL21ldGEtbGxhbWEvTGxhbWEtMy4yLTFCLE5WSURJQSBIMTAwIFNYTTUgODBHQiwsQ29uZmlkZW50LCJUb2RheSwgd2XigJlyZSByZWxlYXNpbmcgTGxhbWEgMy4yLCB3aGljaCBpbmNsdWRlcyBzbWFsbCBhbmQgbWVkaXVtLXNpemVkIHZpc2lvbiBMTE1zICgxMUIgYW5kIDkwQiksIGFuZCBsaWdodHdlaWdodCwgdGV4dC1vbmx5IG1vZGVscyAoMUIgYW5kIDNCKSB0aGF0IGZpdCBvbnRvIGVkZ2UgYW5kIG1vYmlsZSBkZXZpY2VzLCBpbmNsdWRpbmcgcHJlLXRyYWluZWQgYW5kIGluc3RydWN0aW9uLXR1bmVkIHZlcnNpb25zLgpUaGUgTGxhbWEgMy4yIDFCIGFuZCAzQiBtb2RlbHMgc3VwcG9ydCBjb250ZXh0IGxlbmd0aCBvZiAxMjhLIHRva2VucyBhbmQgYXJlIHN0YXRlLW9mLXRoZS1hcnQgaW4gdGhlaXIgY2xhc3MgZm9yIG9uLWRldmljZSB1c2UgY2FzZXMgbGlrZSBzdW1tYXJpemF0aW9uLCBpbnN0cnVjdGlvbiBmb2xs</x:v>
      </x:c>
    </x:row>
    <x:row r="84" ht="18" customHeight="1">
      <x:c r="A84" s="17" t="n">
        <x:v>79</x:v>
      </x:c>
      <x:c r="B84" s="17" t="n">
        <x:v>310</x:v>
      </x:c>
      <x:c r="C84" s="160" t="str">
        <x:v>b3dpbmcsIGFuZCByZXdyaXRpbmcgdGFza3MgcnVubmluZyBsb2NhbGx5IGF0IHRoZSBlZGdlLiBUaGVzZSBtb2RlbHMgYXJlIGVuYWJsZWQgb24gZGF5IG9uZSBmb3IgUXVhbGNvbW0gYW5kIE1lZGlhVGVrIGhhcmR3YXJlIGFuZCBvcHRpbWl6ZWQgZm9yIEFybSBwcm9jZXNzb3JzLgpXZeKAmXJlIHNoYXJpbmcgdGhlIGZpcnN0IG9mZmljaWFsIExsYW1hIFN0YWNrIGRpc3RyaWJ1dGlvbnMsIHdoaWNoIHdpbGwgZ3JlYXRseSBzaW1wbGlmeSB0aGUgd2F5IGRldmVsb3BlcnMgd29yayB3aXRoIExsYW1hIG1vZGVscyBpbiBkaWZmZXJlbnQgZW52aXJvbm1lbnRzLCBpbmNsdWRpbmcgc2luZ2xlLW5vZGUsIG9uLXByZW0sIGNsb3VkLCBhbmQgb24tZGV2aWNlLCBlbmFibGluZyB0dXJua2V5IGRlcGxveW1lbnQgb2YgcmV0cmlldmFsLWF1Z21lbnRlZCBnZW5lcmF0aW9uIChSQUcpIGFuZCB0b29saW5nLWVuYWJsZWQgYXBwbGljYXRpb25zIHdpdGggaW50ZWdyYXRlZCBzYWZldHkuCldl4oCZdmUgYmVlbiB3b3JraW5nIGNsb3NlbHkgd2l0aCBwYXJ0bmVycyBsaWtlIEFXUywgRGF0YWJyaWNrcywgRGVsbCBUZWNobm9sb2dpZXMsIEZpcmV3b3JrcywgSW5mb3N5cywgYW5kIFRvZ2V0aGVyIEFJIHRvIGJ1aWxkIExsYW1hIFN0YWNrIGRpc3RyaWJ1dGlvbnMgZm9yIHRoZWlyIGRvd25zdHJlYW0gZW50ZXJwcmlzZSBjbGllbnRzLiBPbi1kZXZpY2UgZGlzdHJpYnV0aW9uIGlzIHZpYSBQeVRvcmNoIEV4ZWN1VG9yY2gsIGFuZCBzaW5nbGUtbm9kZSBkaXN0cmlidXRpb24gaXMgdmlhIE9sbGFtYS4KV2UgY29udGludWUgdG8gc2hhcmUgb3VyIHdvcmsgYmVjYXVzZSB3ZSBiZWxpZXZlIG9wZW5uZXNzIGRyaXZlcyBpbm5vdmF0aW9uIGFuZCBpcyBnb29kIGZvciBkZXZlbG9wZXJzLCBNZXRhLCBhbmQgdGhlIHdvcmxkLiBMbGFtYSBpcyBhbHJlYWR5IGxlYWRpbmcgdGhlIHdheSBvbiBvcGVubmVzcywgbW9kaWZpYWJpbGl0eSwgYW5kIGNvc3QgZWZmaWNpZW5jeeKAlGVuYWJsaW5nIG1vcmUgcGVvcGxlIHRvIGhhdmUgY3JlYXRpdmUsIHVzZWZ1bCwgYW5kIGxpZmUtY2hhbmdpbmcgYnJlYWt0aHJvdWdocyB1c2luZyBnZW5lcmF0aXZlIEFJLgpXZeKAmXJlIG1ha2luZyBMbGFtYSAzLjIgbW9kZWxzIGF2YWlsYWJsZSBmb3IgZG93bmxvYWQgb24gbGxhbWEuY29tIGFuZCBIdWdnaW5nIEZhY2UsIGFzIHdlbGwgYXMgYXZhaWxhYmxlIGZvciBpbW1lZGlhdGUgZGV2ZWxvcG1lbnQgb24gb3VyIGJyb2FkIGVjb3N5c3RlbSBvZiBwYXJ0bmVyIHBsYXRmb3JtcywgaW5jbHVkaW5nIEFNRCwgQVdTLCBEYXRhYnJpY2tzLCBEZWxsLCBHb29nbGUgQ2xvdWQsIEdyb3EsIElCTSwgSW50ZWwsIE1pY3Jvc29mdCBBenVyZSwgTlZJRElBLCBPcmFjbGUgQ2xvdWQsIFNub3dmbGFrZSwgYW5kIG1vcmUuIiwsLE9wZW4gd2VpZ2h0cyAocmVzdHJpY3RlZCB1c2UpLFVuaXRlZCBTdGF0ZXMgb2YgQW1lcmljYSwsLCwsLDIwMjUtMTEtMjggMTE6NTM6NDQrMDA6MDAsLCwsLCxJbmR1c3RyeSwsLCw0NjAwMDAuMCxVbnJlbGVhc2VkLCJMTEFNQSAzLjIgQ09NTVVOSVRZIExJQ0VOU0UgQUdSRUVNRU5UCgpodHRwczovL2dpdGh1Yi5jb20vbWV0YS1sbGFtYS9sbGFtYS1tb2RlbHMvYmxvYi9tYWluL21vZGVscy9sbGFtYTNfMi9MSUNFTlNFIixUcnVlLCwsLCwsIk9wZXJhdGlvbiBjb3VudGluZyxIYXJkd2FyZSIsLCwsLFllcwpEcnVnVGFyLEJpb2xvZ3ksIlByb3RlaW4gcHJvcGVydHkgcHJlZGljdGlvbixEcnVnIGRpc2NvdmVyeSIsSXNmYWhhbiBVbml2ZXJzaXR5IG9mIFRlY2hub2xvZ3ksIk5pbG9vZmFyIEJvcmhhbmksIEltYW4gSXphZGksICBWaWV3IE9SQ0lEIFByb2ZpbGVBbGkgTW90YWhoYXJ5bmlhLCBNYWhzYSBTaGVpa2hvbGVzbGFtaSwgWW91c29mIEdoZWlzYXJpIiwyMDI0LTA5LTI0LERydWdUYXIgSW1wcm92ZXMgRHJ1Z2dhYmlsaXR5IFByZWRpY3Rpb24gYnkgSW50ZWdyYXRpbmcgTGFyZ2UgTGFuZ3VhZ2UgTW9kZWxzIGFuZCBHZW5lIE9udG9sb2dpZXMsaHR0cHM6Ly93d3cuYmlvcnhpdi5vcmcvY29udGVudC8xMC4xMTAxLzIwMjQuMDkuMjEuNjE0MjE4djEuYWJzdHJhY3QsLCwsNjUwMDAwMDAwLjAsLCwsNDA2OCw0MDY4IChQcm9UYXItSUkgZGF0YXNldCkqMzAwKGVzdGltYXRlZCB0b2tlbnMgcGVyIHByb3RlaW4pPTEyMjA0MDAsLCwsLExpa2VseSwiVGFyZ2V0IGRpc2NvdmVyeSBpcyBjcnVjaWFsIGluIGRydWcgZGV2ZWxvcG1lbnQsIGVzcGVjaWFsbHkgZm9yIGNvbXBsZXggY2hyb25pYyBkaXNlYXNlcy4gUmVjZW50IGFkdmFuY2VzIGluIGhpZ2gtdGhyb3VnaHB1dCB0ZWNobm9sb2dpZXMgYW5kIHRoZSBleHBsb3Npb24gb2YgYmlvbWVkaWNhbCBkYXRhIGhhdmUgaGlnaGxpZ2h0ZWQgdGhlIHBvdGVudGlhbCBvZiBjb21wdXRhdGlvbmFsIGRydWdnYWJpbGl0eSBwcmVkaWN0aW9uIG1ldGhvZHMuIEhvd2V2ZXIsIG1vc3QgY3VycmVudCBtZXRob2RzIHJlbHkgb24gc2VxdWVuY2UtYmFzZWQgZmVhdHVyZXMgd2l0aCBtYWNoaW5lIGxlYXJuaW5nLCB3aGljaCBvZnRlbiBmYWNlIGNoYWxsZW5nZXMgcmVsYXRlZCB0byBoYW5kLWNyYWZ0ZWQgZmVhdHVyZXMsIHJlcHJvZHVjaWJpbGl0eSwgYW5kIGFjY2Vzc2liaWxpdHkuIE1vcmVvdmVyLCB0aGUgcG90ZW50aWFsIG9mIHJhdyBzZXF1ZW5jZSBhbmQgcHJvdGVpbiBzdHJ1Y3R1cmUgaGFzIG5vdCBiZWVuIGZ1bGx5IGludmVzdGlnYXRlZC4gSGVyZSwgd2UgbGV2ZXJhZ2VkIGJvdGggcHJvdGVpbiBzZXF1ZW5jZSBhbmQgc3RydWN0dXJlIHVzaW5nIGRlZXAgbGVhcm5pbmcgdGVjaG5pcXVlcywgcmV2ZWFsaW5nIHRoYXQgcHJvdGVpbiBzZXF1ZW5jZSwgZXNwZWNpYWxseSBwcmUtIHRyYWluZWQgZW1iZWRkaW5ncywgaXMgbW9yZSBpbmZvcm1hdGl2ZSB0aGFuIHByb3RlaW4gc3RydWN0dXJlLiBOZXh0LCB3ZSBkZXZlbG9wZWQgRHJ1Z1RhciwgYSBoaWdobDdscGVyZm9ybWFuY2UgZGVlcCBsZWFybmluZyBhbGdvcml0aG0gaW50ZWdyYXRpbmcgc2VxdWVuY2UgZW1iZWRkaW5ncyBmcm9tIHRoZSBFU00tMiBwcmUtdHJhaW5lZCBwcm90ZWluIGxhbmd1YWdlIG1vZGVsIHdpdGggcHJvdGVpbiBvbnRvbG9naWVzIHRvIHByZWRpY3QgZHJ1Z2dhYmlsaXR5LiBEcnVnVGFyIGFjaGlldmVkIGFyZWFzIHVuZGVyIHRoZSBjdXJ2ZSBhbmQgcHJlY2lzaW9uLXJlY2FsbCBjdXJ2ZSB2YWx1ZXMgYWJvdmUgMC45MCwgb3V0cGVyZm9ybWluZyBzdGF0ZS1vZi10aGUtYXJ0IG1ldGhvZHMuIEluIGNvbmNsdXNpb24sIERydWdUYXIgc3RyZWFtbGluZXMgdGFyZ2V0IGRpc2NvdmVyeSBhcyBhIGJvdHRsZW5lY2sgaW4gZGV2ZWxvcGluZyBub3ZlbCB0aGVyYXBldXRpY3MuIiwxNS4wLCwsSXJhbiAoSXNsYW1pYyBSZXB1YmxpYyBvZiksRVNNMi02NTBNLCwsLCwyMDI1LTExLTI4IDExOjUzOjQ0KzAwOjAwLCwsLCwsQWNhZGVtaWEsLCwsLCwsLCwsLCwsLCwsLCwKVGhlcm1vc3RhYmxlIHByb3RlaW4gZGVzaWduLEJpb2xvZ3ksUHJvdGVpbiBkZXNpZ24sIkluZHJhcHJhc3RoYSBJbnN0aXR1dGUgb2YgSW5mb3JtYXRpb24gVGVjaG5vbG9neQpEZWxoaSIsIlB1cnZhIFRpamFyZSwgTmlzaGFudCBLdW1hciwgR2FqZW5kcmEgUC4gUy4gUmFnaGF2YSIsMjAyNC0wOS0yNCxEZXNpZ25pbmcgb2YgdGhlcm1vc3RhYmxlIHByb3RlaW5zIHdpdGggYSBkZXNpcmVkIG1lbHRpbmcgdGVtcGVyYXR1cmUsaHR0cHM6Ly93d3cuYmlvcnhpdi5vcmcvY29udGVudC8xMC4xMTAxLzIwMjQuMDkuMjEuNjE0Mjk0djEuYWJzdHJhY3QsLCwsNzM4MDAwMDAwLjAsIiIiVGhpcyBtb2RlbCBjb21wcmlzZXMgMzYgIGxheWVycyBhbmQgaGFzIGEgZGltZW5zaW9uYWxpdHkgb2YgMTI4MCwgYW1vdW50aW5nIHRvIGEgdG90YWwgb2YgNzM4IG1pbGxpb24gcGFyYW1ldGVycyBbMjhdLiIiIiwxLjgzOTcwMTJlKzE2LDYqNDE1NDcwMCo3MzgwMDAwMDA9MS44Mzk3MDEyZSsxNiwsIiIiVHJhaW5pbmcgRGF0YXNldCAxMzg0OSBzZXF1ZW5jZXMiIiBpbiBGaWd1cmUgMQpBc3N1bWVkIGxlbmd0aCBvZiAzMDAgdG9rZW5zIHBlciBzZXF1ZW5jZTogMTM4NDkqMzAwIiwsLCwsQ29uZmlkZW50LCJUaGUgc3RhYmlsaXR5IG9mIHByb3RlaW5zIGF0IGhpZ2hlciB0ZW1wZXJhdHVyZXMgaXMgY3J1Y2lhbCBmb3IgaXRzIGZ1bmN0aW9uYWxpdHkgdGhhdCBpcyBtZWFzdXJlZCBieSB0aGVpciBtZWx0aW5nIHRlbXBlcmF0dXJlIChUbSkuIFRoZSBUbSBpcyB0aGUgdGVtcGVyYXR1cmUgYXQgd2hpY2ggNTAlIG9mIHRoZSBwcm90ZWluIGxvc2VzIGl0cyBuYXRpdmUgc3RydWN0dXJlIGFuZCBhY3Rpdml0eS4gRXhpc3RpbmcgbWV0aG9kcyBmb3IgcHJlZGljdGluZyBUbSBoYXZlIHR3byBtYWpvciBsaW1pdGF0aW9uczogZmlyc3QsIHRoZXkgYXJlIG9mdGVuIHRyYWluZWQgb24gcmVkdW5kYW50IHByb3RlaW5zLCBhbmQgc2Vjb25kLCB0aGV5IGRvIG5vdCBhbGxvdyB1c2VycyB0byBkZXNpZ24gcHJvdGVpbnMgd2l0aCB0aGUgZGVzaXJlZCBUbS4gVG8gYWRkcmVzcyB0aGVzZSBsaW1pdGF0aW9ucywgd2UgZGV2ZWxvcGVkIGEgcmVncmVzc2lvbiBtZXRob2QgZm9yIHByZWRpY3RpbmcgdGhlIFRtIHZhbHVlIG9mIHByb3RlaW5zIHVzaW5nIDE3LDMxMiBub24tcmVkdW5kYW50IHByb3RlaW5zLCB3aGVyZSBubyB0d28gcHJvdGVpbnMgYXJlIG1vcmUgdGhhbiA0MCUgc2ltaWxhci4gV2UgdXNlZCA4MCUgb2YgdGhlIGRhdGEgZm9yIHRyYWluaW5nIGFuZCB0ZXN0aW5nOyByZW1haW5pbmcgMjAlIG9mIHRoZSBkYXRhIGZvciB2YWxpZGF0aW9uLiBJbml0aWFsbHksIHdlIGRldmVsb3BlZCBhIG1hY2hpbmUgbGVhcm5pbmcgbW9kZWwgdXNpbmcgc3RhbmRhcmQgZmVhdHVyZXMgZnJvbSBwcm90ZWluIHNlcXVlbmNlcy4gT3VyIGJlc3QgbW9kZWwsIGRldmVsb3BlZCB1c2luZyBTaGFubm9uIGVudHJvcHkgZm9yIGFsbCByZXNpZHVlcywgYWNoaWV2ZWQgdGhlIGhpZ2hlc3QgUGVhcnNvbiBjb3JyZWxhdGlvbiBvZiAwLjgwIHdpdGggYW4gUsKyIG9mIDAuNjMgYmV0d2VlbiB0aGUgcHJlZGljdGVkIGFuZCBhY3R1YWwgVG0gb2YgcHJvdGVpbnMgb24gdGhlIHZhbGlkYXRpb24gZGF0YXNldC4gTmV4dCwgd2UgZmluZS10dW5lZCBsYXJnZSBsYW5ndWFnZSBtb2RlbHMgKGUuZy4sIFByb3RCZXJ0LCBQcm90R1BUMiwgUHJvdFQ1KSBvbiBvdXIgdHJhaW5pbmcgZGF0YXNldCBhbmQgZ2VuZXJhdGVkIGVtYmVkZGluZ3MuIFRoZXNlIGVtYmVkZGluZ3MgaGF2ZSBiZWVuIHVzZWQgZm9yIGRldmVsb3BpbmcgbWFjaGluZSBsZWFybmluZyBtb2RlbHMuIE91ciBiZXN0IG1vZGVsLCBkZXZlbG9wZWQgdXNpbmcgUHJvdEJlcnQgZW1iZWRkaW5ncywgYWNoaWV2ZWQgYSBtYXhpbXVtIGNvcnJlbGF0aW9uIG9mIDAuODkgd2l0aCBhbiBSwrIgb2YgMC44MCBvbiB0aGUgdmFsaWRhdGlvbiBkYXRhc2V0LiBGaW5hbGx5LCB3ZSBkZXZlbG9wZWQgYW4gZW5zZW1ibGUgbWV0aG9kIHRoYXQgY29tYmluZXMgc3RhbmRhcmQgcHJvdGVpbiBmZWF0dXJlcyBhbmQgZW1iZWRkaW5ncy4gT25lIG9mIHRoZSBhaW1zIG9mIHRoZSBzdHVkeSBpcyB0byBhc3Npc3QgdGhlIHNjaWVudGlmaWMgY29tbXVuaXR5IGluIHRoZSBkZXNpZ24gb2YgdGFyZ2V0ZWQgbWVsdGluZyB0ZW1wZXJhdHVyZXMuIFdlIGNyZWF0ZWQgYSB1c2VyLWZyaWVuZGx5IHdlYiBzZXJ2ZXIgYW5kIGEgcHl0aG9uIHBhY2thZ2UgZm9yIHByZWRpY3RpbmcgYW5kIGRlc2lnbmluZyB0aGVybW9zdGFibGUgcHJvdGVpbnMuIE91ciBzdGFuZGFsb25lIHNvZnR3YXJlIGNhbiBiZSB1c2VkIHRvIHNjcmVlbiB0aGVybW9zdGFibGUgcHJvdGVpbnMgaW4gZ2Vub21lcyBhbmQgbWV0YWdlbm9tZXMuIFdlIGRlbW9uc3RyYXRlZCB0aGUgYXBwbGljYXRpb24gb2YgUFBUc3RhYiBpbiBpZGVudGlmeWluZyB0aGVybW9zdGFibGUgcHJvdGVpbnMgaW4gZGlmZmVyZW50IG9yZ2FuaXNtcyBmcm9tIHRoZWlyIGdlbm9tZXMsIHRoZSBtb2RlbCBhbmQgZGF0YSBpcyBhdmFpbGFibGUgYXQ6IGh0dHBzOi8vd2Vicy5paWl0ZC5lZHUuaW4vcmFnaGF2YS9wcHRzdGFiLiIsLCwsSW5kaWEsLCwsLCwyMDI1LTExLTI4IDExOjUzOjQ0KzAwOjAwLCwsLCwsQWNhZGVtaWEsLCwsLCwsLCwsLCwsT3BlcmF0aW9uIGNvdW50aW5nLCwsLCwKSmFlZ2VyLEJpb2xvZ3ksQmFjdGVyaW9waGFnZSBzY3JlZW5pbmcsIlVuaXZlcnNpdHkgTWVkaWNpbmUgR3JlaWZzd2FsZCxVdHJlY2h0IFVuaXZlcnNpdHksRnJpZWRyaWNoIFNjaGlsbGVyIFVuaXZlcnNpdHkgSmVuYSIsIllhc2FzIFdpamVzZWthcmEsIExpbmctWWkgV3UsIFJpY2sgQmVlbG9vLCBQaW90ciBSb3p3YWxhaywgRXJuZXN0aW5hIEhhdXB0ZmVsZCwgU3dhcG5pbCBQLiBEb2lqYWQsIEJhcyBFLiBEdXRpbGgsIExhcnMgS2FkZXJhbGkiLDIwMjQtMDktMjQsSmFlZ2VyOiBhbiBhY2N1cmF0ZSBhbmQgZmFzdCBkZWVwLWxlYXJuaW5nIHRvb2wgdG8gZGV0ZWN0IGJhY3RlcmlvcGhhZ2Ugc2VxdWVuY2VzLGh0dHBzOi8vd3d3LmJpb3J4aXYub3JnL2NvbnRlbnQvMTAuMTEwMS8yMDI0LjA5LjI0LjYxMjcyMnYxLmFic3RyYWN0LCwsLDk0Mzk2NC4wLCwsLDIxMTIxNjIsIlRvdGFsIGZyYWdtZW50cyA9IDI2NSw5NTkgKyAxLDM3NSw5MzkgKyA5MTUsODE3ICsgNDU5LDY2MCA9IDMsMDE3LDM3NQpUcmFpbmluZyBzZXQgKDcwJSkgPSAzLDAxNywzNzUgw5cgMC43MCA9IDIsMTEyLDE2Mi41CkZpbmFsIGVzdGltYXRlIOKJiCAyLjExMiDDlyAxMOKBtiB1bmlxdWUgZGF0YSBwb2ludHMiLCwsTlZJRElBIEExMDAsLENvbmZpZGVudCwiVmlydXNlcyBhcmUgaW50ZWdyYWwgdG8gZXZlcnkgYmlvbWUgb24gRWFydGgsIHlldCB3ZSBzdGlsbCBuZWVkIGEgbW9yZSBjb21wcmVoZW5zaXZlIHBpY3R1cmUgb2YgdGhlaXIgaWRlbnRpdHkgYW5kIGdsb2JhbCBkaXN0cmlidXRpb24uIEdsb2JhbCBtZXRhZ2Vub21pY3Mgc2VxdWVuY2luZyBlZmZvcnRzIHJldmVhbGVkIHRoZSBnZW5vbWljIGNvbnRlbnQgb2YgdGVucyBvZiB0aG91c2FuZHMgb2YgZW52aXJvbm1lbnRhbCBzYW1wbGVzLCBob3dldmVyIGlkZW50aWZ5aW5nIHRoZSB2aXJhbCBzZXF1ZW5jZXMgaW4gdGhlc2UgZGF0YXNldHMgcmVtYWlucyBjaGFsbGVuZ2luZyBkdWUgdG8gdGhlaXIgdmFzdCBnZW5vbWljIGRpdmVyc2l0eS4gSGVyZSwgd2UgYWRkcmVzcyBpZGVudGlmeWluZyBiYWN0ZXJpb3BoYWdlIHNlcXVlbmNlcyBpbiB1bmxhYmVsZWQgc2VxdWVuY2luZyBkYXRhLiBJbiBhIHJlY2VudCBiZW5jaG1hcmtpbmcgcGFwZXIsIHdlIG9ic2VydmVkIHRoYXQgZXhpc3RpbmcgZGVlcC1sZWFybmluZyB0b29scyBzaG93IGEgaGlnaCB0cnVlIHBvc2l0aXZlIHJhdGUsIGJ1dCBtYXkgYWxzbyBwcm9kdWNlIG1hbnkgZmFsc2UgcG9zaXRpdmVzIHdoZW4gY29uZnJvbnRlZCB3aXRoIGRpdmVyZ2VudCBzZXF1ZW5jZXMuIFRvIHRhY2tsZSB0aGlzIGNoYWxsZW5nZSwgd2UgaW50cm9kdWNlIEphZWdlciwgYSBub3ZlbCBkZWVwLWxlYXJuaW5nIG1ldGhvZCBkZXNpZ25lZCBzcGVjaWZpY2FsbHkgZm9yIGlkZW50aWZ5aW5nIGJhY3RlcmlvcGhhZ2UgZ2Vub21lIGZyYWdtZW50cy4gRXh0ZW5zaXZlIGJlbmNobWFya2luZyBvbiB0aGUgSU1HL1ZSIGRhdGFiYXNlIGFuZCByZWFsLXdvcmxkIG1ldGFnZW5vbWVzIHJldmVhbHMgSmFlZ2Vy4oCZcyBjb25zaXN0ZW50IGhpZ2ggc2Vuc2l0aXZpdHkgKDAuODcpIGFuZCBwcmVjaXNpb24gKDAuOTIpLiBBcHBseWluZyBKYWVnZXIgdG8gb3ZlciAxNiwwMDAgbWV0YWdlbm9taWMgYXNzZW1ibGllcyBmcm9tIHRoZSBNR25pZnkgZGF0YWJhc2UgeWllbGRlZCBvdmVyIGZpdmUgbWlsbGlvbiBwdXRhdGl2ZSBwaGFnZSBjb250aWdzLiBPbiBhdmVyYWdlLCBKYWVnZXIgaXMgYXJvdW5kIDIwIHRpbWVzIGZhc3RlciB0aGFuIHRoZSBvdGhlciBzdGF0ZS1vZi10aGUtYXJ0IG1ldGhvZHMuIEphZWdlciBpcyBhdmFpbGFibGUgYXQgaHR0cHM6Ly9naXRodWIuY29tL01HWGxhYi9KYWVnZXIuCgoiLCwsLCJHZXJtYW55LE5ldGhlcmxhbmRzLEdlcm1hbnkiLCwsLDQuMCwsMjAyNS0xMS0yOCAxMTo1Mzo0NCswMDowMCwsLCwsLCJBY2FkZW1pYSxBY2FkZW1pYSxBY2FkZW1pYSIsLCwsLCwsLCwsLCwzMTUxLjYyMDQ4OTcyODYxNywsLCwsLApJbXBvcnRhbmNlIG9mIGhpZ2hlci1vcmRlciBlcGlzdGFzaXMgaW4gbGFyZ2UgcHJvdGVpbiBzZXF1ZW5jZS1mdW5jdGlvbiByZWxhdGlvbnNoaXBzLEJpb2xvZ3ksUHJvdGVpbiBmdW5jdGlvbiBwcmVkaWN0aW9uLFVuaXZlcnNpdHkgb2YgRmxvcmlkYSwiUGFsYXNoIFNldGhpIGEsIEp1YW5uYW4gWmhvdSIsMjAyNC0wOS0yNCxJbXBvcnRhbmNlIG9mIGhpZ2hlci1vcmRlciBlcGlzdGFzaXMgaW4gbGFyZ2UgcHJvdGVpbiBzZXF1ZW5jZS1mdW5jdGlvbiByZWxhdGlvbnNoaXBzLGh0dHBzOi8vcG1jLm5jYmkubmxtLm5paC5nb3YvYXJ0aWNsZXMvUE1DMTE0NjM0ODkvLCwsLCwsLCwxNjU0MjgsIkluaXRpYWwgY2FsY3VsYXRpb25zIGJ5IGRhdGFzZXQ6CjEuIEdSQi0xOiAxMjksMzIwICogMC44ICogMzMgPSAzLDQxNCwwNDgKMi4gR1JCLTMtYWJ1bmRhbmNlOiAzMSw5MzYgKiAwLjggKiAxNSA9IDM4MywyMzUKMy4gR1JCLTMtYmluZGluZzogMjUsOTY3ICogMC44ICogMTUgPSAzMTEsNjEwCjQuIEFBVjItQ2Fwc2lkOiA0MiwzMjggKiAwLjggKiAyOCA9IDk0OCwxMzYKNS4gQ3JlaUxPVjogMTY1LDQyOCAqIDAuOCAqIDE1ID0gMSw5ODUsMTMwCjYuIGNncmVHRlA6IDI2LDE2NSAqIDAuOCAqIDIzNCA9IDQsODk4LDA4OAo3LiBwcGx1R0ZQOiAzMiwyNjAgKiAwLjggKiAyMjEgPSA1LDcwMyw1NjgKOC4gSGlzMy1TMjogMTE2LDkzNSAqIDAuOCAqIDI4ID0gMiw2MTksMzQ0CjkuIEhpczMtUzU6IDkyLDQwOCAqIDAuOCAqIDMxID0gMiwyOTEsNzA2CjEwLiBIaXMzLVMxMjogNjIsMzA1ICogMC44ICogMTkgPSA5NDcsMDM2CgpGaW5hbCBzdW06IDMsNDE0LDA0OCArIDM4MywyMzUgKyAzMTEsNjEwICsgOTQ4LDEzNiArIDEsOTg1LDEzMCArIDQsODk4LDA4OCArIDUsNzAzLDU2OCArIDIsNjE5LDM0NCArIDIsMjkxLDcwNiArIDk0NywwMzYgPSAyMyw1MDEsOTAxIiwsLE5WSURJQSBBMTAwLCxDb25maWRlbnQsIkVwaXN0YXNpcyBjb21wbGljYXRlcyBvdXIgdW5kZXJzdGFuZGluZyBvZiBwcm90ZWluIHNlcXVlbmNlLWZ1bmN0aW9uIHJlbGF0aW9uc2hpcHMgYW5kIGltcGVkZXMgb3VyIGFiaWxpdHkgdG8gYnVpbGQgYWNjdXJhdGUgcHJlZGljdGl2ZSBtb2RlbHMgZm9yIG5vdmVsIGdlbm90eXBlcy4gQWx0aG91Z2ggcGFpcndpc2UgZXBpc3Rhc2lzIGhhcyBiZWVuIGV4dGVuc2l2ZWx5IHN0dWRpZWQgaW4gcHJvdGVpbnMsIHRoZSBzaWduaWZpY2FuY2Ugb2YgaGlnaGVyLW9yZGVyIGVwaXN0YXNpcyBmb3IgcHJvdGVpbiBzZXF1ZW5jZS1mdW5jdGlvbiByZWxhdGlvbnNoaXBzIHJlbWFpbnMgY29udGVudGlvdXMsIGxhcmdlbHkgZHVlIHRvIGNoYWxsZW5nZXMgaW4gZml0dGluZyBoaWdoZXItb3JkZXIgZXBpc3RhdGF0aWMgaW50ZXJhY3Rpb25zIGZvciBmdWxsLWxlbmd0aCBwcm90ZWlucy4gSGVyZSwgd2UgaW50cm9kdWNlIGEgbm92ZWwgdHJhbnNmb3JtZXItYmFzZWQgYXBwcm9hY2guIFRoZSBrZXkgZmVhdHVyZSBvZiBvdXIgbWV0aG9kIGlzIHRoYXQgd2UgY2FuIGFkanVzdCB0aGUgb3JkZXIgb2YgaW50ZXJhY3Rpb25zIGZpdCBieSB0aGUgbW9kZWwgYnkgY2hhbmdpbmcgdGhlIG51bWJlciBvZiBhdHRlbnRpb24gbGF5ZXJzIHdoaWxlIGFsc28gYWNjb3VudGluZyBmb3IgYW55IGdsb2JhbCBub25saW5lYXJpdHkgaW5kdWNlZCBieSB0aGUgZXhwZXJpbWVudGFsIGNvbmRpdGlvbnMuIFRoaXMgYWxsb3dzIHVzIHRvIHRlc3QgaWYgaW5jbHVzaW9uIG9mIGhpZ2hlci1vcmRlciBpbnRlcmFjdGlvbnMgbGVhZHMgdG8gZW5oYW5jZWQgbW9kZWwgcGVyZm9ybWFuY2UuIEFwcGx5aW5nIG91ciBtZXRob2QgdG8gMTAgbGFyZ2UgcHJvdGVpbiBzZXF1ZW5jZS1mdW5jdGlvbiBkYXRhc2V0cywgd2UgZm91bmQgdGhhdCB0aGUgaW1wb3J0YW5jZSBvZiBoaWdoZXItb3JkZXIgZXBpc3Rhc2lzIGRpZmZlcnMgc3Vic3RhbnRpYWxseSBiZXR3ZWVuIHByb3RlaW5zLCBhY2NvdW50aW5nIGZvciB1cCB0byA2MCUgb2YgdGhlIHRvdGFsIHZhcmlhbmNlIGF0dHJpYnV0ZWQgdG8gZXBpc3Rhc2lzLiBXZSBhbHNvIGZvdW5kIHRoYXQgaW5jbHVkaW5nIGhpZ2hlci1vcmRlciBlcGlzdGFzaXMgaXMgcGFydGljdWxhcmx5IGltcG9ydGFudCBmb3IgZ2VuZXJhbGl6aW5nIGxvY2FsbHkgc2FtcGxlZCBmaXRuZXNzIGRhdGEgdG8gZGlzdGFudCByZWdpb25zIG9mIHNlcXVlbmNlIHNwYWNlIGFuZCBmb3IgbW9kZWxpbmcgYW4gYWRkaXRpb25hbCBtdWx0aS1wZWFrIGZpdG5lc3MgbGFuZHNjYXBlIGRlcml2ZWQgZnJvbSBjb21iaW5pbmcgbXV0YWdlbmVzaXMgZGF0YSBmcm9tIDQgb3J0aG9sb2dvdXMgZ3JlZW4gZmx1b3Jlc2NlbmNlbnQgcHJvdGVpbnMuIE91ciBmaW5kaW5ncyBzdWdnZXN0IHRoYXQgaGlnaGVyLW9yZGVyIGVwaXN0YXNpcyBvZnRlbiBkb2VzIHBsYXkgYW4gaW1wb3J0YW50IHJvbGUgaW4gcHJvdGVpbiBzZXF1ZW5jZS1mdW5jdGlvbiByZWxhdGlvbnNoaXBzLCBhbmQgdGh1cyBzaG91bGQgYmUgcHJvcGVybHkgaW5jb3Jwb3JhdGVkIGR1cmluZyBwcm90ZWluIGVuZ2luZWVyaW5nIGFuZCBldm9sdXRpb25hcnkgZGF0YSBhbmFseXNpcy4iLCwsLFVuaXRlZCBTdGF0ZXMgb2YgQW1lcmljYSwsLCwxLjAsLDIwMjUtMTEtMjggMTE6NTM6NDQrMDA6MDAsLCwsLCxBY2FkZW1pYSwsLCwsLCwsLCwsLDQzMi45MTQ5MDI0MzUyNDk2LCwsLCwsCk1URFAsQmlvbG9neSxQcm90ZWluIGVtYmVkZGluZywiQ2hpbmVzZSBVbml2ZXJzaXR5IG9mIEhvbmcgS29uZyAoQ1VISyksQ2l0eSBVbml2ZXJzaXR5IG9mIEhvbmcgS29uZyIsIkppYXl1IFNoYW5nLCBDaGVuZyBQZW5nLCBZb25neGluIEppLCBKaWFvamlhbyBHdWFuLCBEZWhhbiBDYWksIFh1Ym8gVGFuZywgWWFubmkgU3VuIiwyMDI0LTA5LTI0LEFjY3VyYXRlIGFuZCBlZmZpY2llbnQgcHJvdGVpbiBlbWJlZGRpbmcgdXNpbmcgbXVsdGktdGVhY2hlciBkaXN0aWxsYXRpb24gbGVhcm5pbmcsaHR0cHM6Ly9hY2FkZW1pYy5vdXAuY29tL2Jpb2luZm9ybWF0aWNzL2FydGljbGUvNDAvOS9idGFlNTY3Lzc3NzI0NDUsLCwsMjAwMDAwMDAuMCwiIiJJbiBwYXJ0aWN1bGFyLCB0aGUgc3R1ZGVudCBtb2RlbCBpbiBNVERQIGhhcyBhIHNpZ25pZmljYW50bHkgc21hbGxlciBwYXJhbWV0ZXIgc2NhbGUgKH4yMCBtaWxsaW9uKSIiIGZyb20gMi4xIE1vZGVsIFN0cnVjdHVyZSIsNjAwMDAwMDAwMDAwMDAwLjAsIjYgKiAyMCwwMDAsMDAwIGNvbm5lY3Rpb25zICogNTAwLDAwMCB0cmFpbmluZyBleGFtcGxlcyAqIDEwIGVwb2NocyA9IDYuMGUxNCBGTE9QIiwsIiIiTVREUCBpcyBwcmUtdHJhaW5lZCBvbiB+NTAwIDAwMCBwcm90ZWlucyBmcm9tIFVuaVByb3RLQiAoU3dpc3MtUHJvdCkgcHJvdmlkZWQgYnkgdGhlIHRlYWNoZXIgbW9kZWwgKEVsbmFnZ2FyIGV0IGFsLiAyMDIxKS4iIiBmcm9tIDIuMy4xIFByZS10cmFpbmluZyBkYXRhIiwsLE5WSURJQSBHZUZvcmNlIFJUWCAzMDgwLCxDb25maWRlbnQsIk1vdGl2YXRpb24KUHJvdGVpbiBlbWJlZGRpbmcsIHdoaWNoIHJlcHJlc2VudHMgcHJvdGVpbnMgYXMgbnVtZXJpY2FsIHZlY3RvcnMsIGlzIGEgY3J1Y2lhbCBzdGVwIGluIHZhcmlvdXMgbGVhcm5pbmctYmFzZWQgcHJvdGVpbiBhbm5vdGF0aW9uL2NsYXNzaWZpY2F0aW9uIHByb2JsZW1zLCBpbmNsdWRpbmcgZ2VuZSBvbnRvbG9neSBwcmVkaWN0aW9uLCBwcm90ZWlu4oCTcHJvdGVpbiBpbnRlcmFjdGlvbiBwcmVkaWN0aW9uLCBhbmQgcHJvdGVpbiBzdHJ1Y3R1cmUgcHJlZGljdGlvbi4gSG93ZXZlciwgZXhpc3RpbmcgcHJvdGVpbiBlbWJlZGRpbmcgbWV0aG9kcyBhcmUgb2Z0ZW4gY29tcHV0YXRpb25hbGx5IGV4cGVuc2l2ZSBkdWUgdG8gdGhlaXIgbGFyZ2UgbnVtYmVyIG9mIHBhcmFtZXRlcnMsIHdoaWNoIGNhbiByZWFjaCBtaWxsaW9ucyBvciBldmVuIGJpbGxpb25zLiBUaGUgZ3Jvd2luZyBhdmFpbGFiaWxpdHkgb2YgbGFyZ2Utc2NhbGUgcHJvdGVpbiBkYXRhc2V0cyBhbmQgdGhlIG5lZWQgZm9yIGVmZmljaWVudCBhbmFseXNpcyB0b29scyBoYXZlIGNyZWF0ZWQgYSBwcmVzc2luZyBkZW1hbmQgZm9yIGVmZmljaWVudCBwcm90ZWluIGVtYmVkZGluZyBtZXRob2RzLgoKUmVzdWx0cwpXZSBwcm9wb3NlIGEgbm92ZWwgcHJvdGVpbiBlbWJlZGRpbmcgYXBwcm9hY2ggYmFzZWQgb24gbXVsdGktdGVhY2hlciBkaXN0aWxsYXRpb24gbGVhcm5pbmcsIHdoaWNoIGxldmVyYWdlcyB0aGUga25vd2xlZGdlIG9mIG11bHRpcGxlIHByZS10cmFpbmVkIHByb3RlaW4gZW1iZWRkaW5nIG1vZGVscyB0byBsZWFybiBhIGNvbXBhY3QgYW5kIGluZm9ybWF0aXZlIHJlcHJlc2VudGF0aW9uIG9mIHByb3RlaW5zLiBPdXIgbWV0aG9kIGFjaGlldmVzIGNvbXBhcmFibGUgcGVyZm9ybWFuY2UgdG8gc3RhdGUtb2YtdGhlLWFydCBtZXRob2RzIHdoaWxlIHNpZ25pZmljYW50bHkgcmVkdWNpbmcgY29tcHV0YXRpb25hbCBjb3N0cyBhbmQgcmVzb3VyY2UgcmVxdWlyZW1lbnRzLiBTcGVjaWZpY2FsbHksIG91ciBhcHByb2FjaCByZWR1Y2VzIGNvbXB1dGF0aW9uYWwgdGltZSBieSDiiLw3MCUgYW5kIG1haW50YWlucyDCsTEuNSUgYWNjdXJhY3kgYXMgdGhlIG9yaWdpbmFsIGxhcmdlIG1vZGVscy4gVGhpcyBtYWtlcyBvdXIgbWV0aG9kIHdlbGwtc3VpdGVkIGZvciBsYXJnZS1zY2FsZSBwcm90ZWluIGFuYWx5c2lzIGFuZCBlbmFibGVzIHRoZSBiaW9pbmZvcm1hdGljcyBjb21tdW5pdHkgdG8gcGVyZm9ybSBwcm90ZWluIGVtYmVkZGluZyB0YXNrcyBtb3JlIGVmZmljaWVudGx5LiIsMTAuMCwsVW5yZWxlYXNlZCwiSG9uZyBLb25nLEhvbmcgS29uZyIsLCwsNC4wLCwyMDI1LTExLTI4IDExOjUzOjQ0KzAwOjAwLCwsLDE2LjAsIiIiV2UgY29uZHVjdGVkIHRoZSBwcmUtdHJhaW5pbmcgcHJvY2VzcyBvbiBmb3VyIFJUWCAzMDgwIDI0IEdCIE52aWRpYSBHUFVzLCB3aXRoIGEgYmF0Y2ggc2l6ZSBvZiAxNi4iIiBmcm9tIDIuMy4xIFByZS10cmFpbmluZyBkYXRhIiwiQWNhZGVtaWEsQWNhZGVtaWEiLCwsLCxVbnJlbGVhc2VkLCJBY2FkZW1pYyBGcmVlIExpY2Vuc2UgdjMuMCBMaWNlbnNlLgoKSW5mZXJlbmNlIGFuZCBmaW5lLXR1bmluZyBjb2RlICsgZGF0YXNldHMsIEkgZG9uJ3Qgc2VlIG1vZGVsIHdlaWdodHMgYW5kIHRyYWluaW5nIGNvZGUKaHR0cHM6Ly9naXRodWIuY29tL0tlbm50aFNoYW5nL01URFAiLCwsLCwsMjUyMS4yOTYzOTE3ODI4OTQsT3BlcmF0aW9uIGNvdW50aW5nLCwsLCxObwpBbHBoYU11dCxCaW9sb2d5LE11dGF0aW9uIHByZWRpY3Rpb24sSW5kaWFuIEluc3RpdHV0ZSBvZiBTY2llbmNlIEVkdWNhdGlvbiBhbmQgUmVzZWFyY2gsIlByYXRoaXRoIEJoYXJnYXYsICBBcm5hYiBNdWtoZXJqZWUiLDIwMjQtMDktMjQsQWxwaGFNdXQ6IGEgZGVlcCByZWluZm9yY2VtZW50IGxlYXJuaW5nIG1vZGVsIHRvIHN1Z2dlc3QgaGVsaXgtZGlzcnVwdGluZyBtdXRhdGlvbnMsaHR0cHM6Ly93d3cuYmlvcnhpdi5vcmcvY29udGVudC8xMC4xMTAxLzIwMjQuMDkuMjEuNjE0MjQxdjEuYWJzdHJhY3QsLCwsLCwsLCwiTmV3IGVzdGltYXRlOiAKSGVsaXgtb25seTogMTg3NCozMD01NjIyMApIZWxpeC1pbi1wcm90ZWluOiAzMjc3NSoxNT00OTE2MjUKCk9sZCBlc3RpbWF0ZToKVG90YWwgRGF0YSBQb2ludHMgPSBIZWxpeC1vbmx5IFRyYWluaW5nIFN0ZXBzICsgSGVsaXgtaW4tcHJvdGVpbiBUcmFpbmluZyBTdGVwcwoxNjgsMDAwICsgMTkwLDAwMCA9IDM1OCwwMDAgPSAzLjU4ZTUgZGF0YXBvaW50cyIsLCwsLENvbmZpZGVudCwiSGVsaWNlcyBhcmUgaW1wb3J0YW50IHNlY29uZGFyeSBzdHJ1Y3R1cmFsIG1vdGlmcyB3aXRoaW4gcHJvdGVpbnMgYW5kIGFyZSBwaXZvdGFsIGluIG51bWVyb3VzIHBoeXNpb2xvZ2ljYWwgcHJvY2Vzc2VzLiBXaGlsZSBhbWlubyBhY2lkcyAoQUEpIHN1Y2ggYXMgYWxhbmluZSBhbmQgbGV1Y2luZSBhcmUga25vd24gdG8gcHJvbW90ZSBoZWxpeCBmb3JtYXRpb24sIHByb2xpbmUgYW5kIGdseWNpbmUgZGlzZmF2b3IgaXQuIEhlbGljYWwgc3RydWN0dXJlIGZvcm1hdGlvbiwgaG93ZXZlciwgYWxzbyBkZXBlbmRzIG9uIGl0cyBlbnZpcm9ubWVudCwgYW5kIGhlbmNlLCBwcmlvciBwcmVkaWN0aW9uIG9mIGEgbXV0YXRpb25hbCBlZmZlY3Qgb24gYSBoZWxpY2FsIHN0cnVjdHVyZSBpcyBkaWZmaWN1bHQuIEhlcmUsIHdlIGVtcGxveSBhIHJlaW5mb3JjZW1lbnQgbGVhcm5pbmcgYWxnb3JpdGhtIHRvIGRldmVsb3AgYSBwcmVkaWN0aXZlIG1vZGVsIGZvciBoZWxpeC1kaXNydXB0aW5nIG11dGF0aW9ucy4gV2Ugc3RhcnQgd2l0aCBhIHRveSBtb2RlbCBjb25zaXN0aW5nIG9mIGhlbGljZXMgd2l0aCBvbmx5IDMwIEFBIGFuZCB0cmFpbiBkaWZmZXJlbnQgbW9kZWxzLiBPdXIgcmVzdWx0cyBzaG93IHRoYXQgb25seSBhIGZldyBtdXRhdGlvbnMgbGVhZCB0byBhIGRyYXN0aWMgZGlzcnVwdGlvbiBvZiB0aGUgdGFyZ2V0IGhlbGl4LiBXZSBmdXJ0aGVyIGV4dGVuZCBvdXIgYXBwcm9hY2ggdG8gaGVsaWNlcyBpbiBwcm90ZWlucyBhbmQgdmFsaWRhdGUgdGhlIHJlc3VsdHMgdXNpbmcgcmlnb3JvdXMgZnJlZSBlbmVyZ3kgY2FsY3VsYXRpb25zLiBPdXIgc3RyYXRlZ3kgaWRlbnRpZmllcyBhbWlubyBhY2lkcyBjcnVjaWFsIGZvciBtYWludGFpbmluZyBzdHJ1Y3R1cmFsIGludGVncml0eSBhbmQgcHJlZGljdHMga2V5IG11dGF0aW9ucyB0aGF0IGNvdWxkIGFsdGVyIHByb3RlaW4gZnVuY3Rpb24uIFRocm91Z2ggb3VyIHdvcmssIHdlIHByZXNlbnQgYSBuZXcgdXNlIGNhc2UgZm9yIHJlaW5mb3JjZW1lbnQgbGVhcm5pbmcgaW4gcHJvdGVpbiBzdHJ1Y3R1cmUgZGlzcnVwdGlvbi4iLCwsLEluZGlhLCwsLCwsMjAyNS0xMS0yOCAxMTo1Mzo0NCswMDowMCwsLCwsLEdvdmVybm1lbnQsLCwsLCwsLCwsLCwsLCwsLCwKUGl4ZWxEYW5jZSwiVmlkZW8sVmlzaW9uIiwiVmlkZW8gZ2VuZXJhdGlvbixUZXh0LXRvLXZpZGVvLEltYWdlLXRvLXZpZGVvIixCeXRlRGFuY2UsQnl0ZURhbmNlLDIwMjQtMDktMjQsUGl4ZWxEYW5jZSBBSSAtIExlYWRpbmcgQUkgVmlkZW8gR2VuZXJhdGlvbiBQbGF0Zm9ybSxodHRwczovL3BpeGVsZGFuY2UuaW8vIChMSU5LIEJST0tFTiksLFNPVEEgaW1wcm92ZW1lbnQsIkN1cnJlbnRseSBpbnZpdGUgb25seSwgSSB3b3VsZCBleHBlY3QgYSBsYXJnZSBudW1iZXIgb2YgdXNlcnMgd2hlbiByZWxlYXNlZCIsLCwsLDExNDIyOTI1MDAwMDAwMCwsLCwsLFVua25vd24sIlBpeGVsRGFuY2UgVjEuNCBpcyBhIHZpZGVvIGdlbmVyYXRpb24gbW9kZWwgZGV2ZWxvcGVkIGJ5IHRoZSBCeXRlRGFuY2UgUmVzZWFyY2ggdGVhbSwgdXNpbmcgdGhlIERpVCBzdHJ1Y3R1cmUuIEl0IHN1cHBvcnRzIGJvdGggdGV4dC10by12aWRlbyBhbmQgaW1hZ2UtdG8tdmlkZW8gZ2VuZXJhdGlvbiwgY2FwYWJsZSBvZiBwcm9kdWNpbmcgaW1wcmVzc2l2ZSAxMC1zZWNvbmQgdmlkZW8gY2xpcHMuIFRoZSBtb2RlbCBoYXMgZXhjZWxsZW50IHNlbWFudGljIHVuZGVyc3RhbmRpbmcsIGNhcGFibGUgb2YgaGFuZGxpbmcgY29tcGxleCBuYXJyYXRpdmVzIGFuZCBzdWJ0bGUgZW1vdGlvbmFsIGV4cHJlc3Npb25zLiBJdCBjYW4gcGVyZm9ybSBzZXF1ZW50aWFsIG11bHRpLXNob3QgYWN0aW9ucywgc3VwcG9ydCBjb21wbGV4IGludGVyYWN0aW9ucyBiZXR3ZWVuIG11bHRpcGxlIHN1YmplY3RzLCBhbmQgb2ZmZXIgYSB2YXJpZXR5IG9mIGNhbWVyYSBlZmZlY3RzLiBDb21wYXRpYmxlIHdpdGggbXVsdGlwbGUgc3R5bGVzIGFuZCBwcm9wb3J0aW9ucywgaXQgY2FuIHF1aWNrbHkgZ2VuZXJhdGUgaGlnaC1xdWFsaXR5IHZpZGVvIGNsaXBzLCBlbXBvd2VyaW5nIGZpbG0gY3JlYXRpb24sIGFkdmVydGlzaW5nLCBzaG9ydCB2aWRlb3MsIGxpdmUgc3RyZWFtaW5nLCBhbmQgZS1jb21tZXJjZS4iLCwsSG9zdGVkIGFjY2VzcyAobm8gQVBJKSxDaGluYSwsLCwsLDIwMjUtMTEtMjggMTE6NTM6NDQrMDA6MDAsLCwsLCxJbmR1c3RyeSwsLCwsVW5yZWxlYXNlZCwsVHJ1ZSwsLCwsLCwsLCwsTm8KQnl0ZURhbmNlIFNlYXdlZWQsVmlkZW8sIlZpZGVvIGdlbmVyYXRpb24sVGV4dC10by12aWRlbyIsQnl0ZURhbmNlLEJ5dGVEYW5jZSwyMDI0LTA5LTI0LEJ5dGVEYW5jZSBlbnRlcnMgQUkgdmlkZW8gcmFjZSB3aXRoIERvdWJhb+KAmXMgUGl4ZWxEYW5jZSBhbmQgU2Vhd2VlZCxodHRwczovL2tyLWFzaWEuY29tL2J5dGVkYW5jZS1lbnRlcnMtYWktdmlkZW8tcmFjZS13aXRoLWRvdWJhb3MtcGl4ZWxkYW5jZS1hbmQtc2Vhd2VlZCwsLFVuY2xlYXIgaG93IG1hbnkgdXNlcnMsLCI3LDAwMCwwMDAsMDAwIiw1Ljc1ZSsyMiwyLjM5NGU5ICogNmUxMyAqIDAuNCA9IDUuNzVlMjIsLCwsLCwsTGlrZWx5LCwsLEhvc3RlZCBhY2Nlc3MgKG5vIEFQSSksQ2hpbmEsLCwsLCwyMDI1LTExLTI4IDExOjUzOjQ0KzAwOjAwLCwsLCwsSW5kdXN0cnksLCwsLCwsLCwsLCwsLCwsLCxObwpQcm90ZWluU2V0VHJhbnNmb3JtZXIsQmlvbG9neSxQcm90ZWluIG9yIG51Y2xlb3RpZGUgbGFuZ3VhZ2UgbW9kZWwgKHBMTS9uTE0pLFVuaXZlcnNpdHkgb2YgV2lzY29uc2luIE1hZGlzb24sIkthcnRoaWsgQW5hbnRoYXJhbWFuLCBDb2R5IE1hcnRpbiwgQW50aG9ueSBHaXR0ZXIiLDIwMjQtMDktMjMsUHJvdGVpbiBTZXQgVHJhbnNmb3JtZXI6IEEgcHJvdGVpbi1iYXNlZCBnZW5vbWUgbGFuZ3VhZ2UgbW9kZWwgdG8gcG93ZXIgaGlnaCBkaXZlcnNpdHkgdmlyb21pY3MsaHR0cHM6Ly93d3cucmVzZWFyY2hzcXVhcmUuY29tL2FydGljbGUvcnMtNDg0NDA0Ny92MSwsLCwsLDEuNjUwMDAwMDAwMDAwMDAxNmUrMTksIjEuIEhhcmR3YXJlIHNldHVwOiAxeCBOVklESUEgQTEwMCA4MEdCICgzLjEyIHggMTBeMTQgRkxPUC9zKQoKMi4gVHJhaW5pbmcgZHVyYXRpb246IAogICAtIHBzdC1sYXJnZTogMzMuNyBob3VycyAoZGlyZWN0bHkgcHJvdmlkZWQpCiAgIC0gcHN0LXNtYWxsOiAzLjE1IGhvdXJzIChlc3RpbWF0ZWQgYmFzZWQgb24gcGFyYW1ldGVyIHJhdGlvIDE3OE0vNU0pCgozLiBVdGlsaXphdGlvbiByYXRlOiA0MCUKCjQuIENhbGN1bGF0aW9uOgogICBwc3QtbGFyZ2U6IDMuMTIgeCAxMF4xNCDDlyAxMjEsMzIwIMOXIDAuNDAgPSAxLjUxIHggMTBeMTkgRkxPUHMKICAgcHN0LXNtYWxsOiAzLjEyIHggMTBeMTQgw5cgMTEsMzQwIMOXIDAuNDAgPSAxLjQyIHggMTBeMTggRkxPUHMKICAgVG90YWw6IDEuNjUgeCAxMF4xOSBGTE9QcyIsLCJkYXRhcG9pbnRzID0gNiwzOTEsNTYyIHByb3RlaW5zICogMSBwYXNzID0gNi4zOTE1NjJlNgoKVGhpcyB3YXMgZnJvbSB0cmFpbmluZyB0aGUgdmlyYWwgUHJvdGVpbiBTZXQgVHJhbnNmb3JtZXIgKHZQU1QpIG1vZGVsIG9uIGEgZGF0YXNldCBvZiAxMDMsNTg5IHZpcnVzZXMgY29udGFpbmluZyA2LDM5MSw1NjIgcHJvdGVpbnMgdG90YWwsIHdpdGggZWFjaCBwcm90ZWluIGNvdW50aW5nIGFzIG9uZSBkYXRhcG9pbnQuIiwsLE5WSURJQSBBMTAwLCxDb25maWRlbnQsIkV4cG9uZW50aWFsIGluY3JlYXNlcyBpbiBtaWNyb2JpYWwgYW5kIHZpcmFsIGdlbm9taWMgZGF0YSBkZW1hbmQgdHJhbnNmb3JtYXRpb25hbCBhZHZhbmNlcyBpbiBzY2FsYWJsZSwgZ2VuZXJhbGl6YWJsZSBmcmFtZXdvcmtzIGZvciB0aGVpciBpbnRlcnByZXRhdGlvbi4gU3RhbmRhcmQgaG9tb2xvZ3ktYmFzZWQgZnVuY3Rpb25hbCBhbmFseXNlcyBhcmUgaGluZGVyZWQgYnkgdGhlIHJhcGlkIGRpdmVyZ2VuY2Ugb2YgbWljcm9iaWFsIGFuZCBlc3BlY2lhbGx5IHZpcmFsIGdlbm9tZXMgYW5kIHByb3RlaW5zIHRoYXQgc2lnbmlmaWNhbnRseSBkZWNyZWFzZXMgdGhlIHZvbHVtZSBvZiB1c2FibGUgZGF0YS4gSGVyZSwgd2UgcHJlc2VudCBQcm90ZWluIFNldCBUcmFuc2Zvcm1lciAoUFNUKSwgYSBwcm90ZWluLWJhc2VkIGdlbm9tZSBsYW5ndWFnZSBtb2RlbCB0aGF0IG1vZGVscyBnZW5vbWVzIGFzIHNldHMgb2YgcHJvdGVpbnMgd2l0aG91dCBjb25zaWRlcmluZyBzcGFyc2VseSBhdmFpbGFibGUgZnVuY3Rpb25hbCBsYWJlbHMuIFRyYWluZWQgb24gPjEwMGsgdmlydXNlcywgUFNUIG91dHBlcmZvcm1lZCBvdGhlciBob21vbG9neS0gYW5kIGxhbmd1YWdlIG1vZGVsLWJhc2VkIGFwcHJvYWNoZXMgZm9yIHJlbGF0aW5nIHZpcmFsIGdlbm9tZXMgYmFzZWQgb24gc2hhcmVkIHByb3RlaW4gY29udGVudC4gRnVydGhlciwgUFNUIGRlbW9uc3RyYXRlZCBwcm90ZWluIHN0cnVjdHVyYWwgYW5kIGZ1bmN0aW9uYWwgYXdhcmVuZXNzIGJ5IGNsdXN0ZXJpbmcgY2Fwc2lkLWZvbGQtY29udGFpbmluZyBwcm90ZWlucyB3aXRoIGtub3duIGNhcHNpZCBwcm90ZWlucyBhbmQgdW5pcXVlbHkgY2x1c3RlcmluZyBsYXRlIGdlbmUgcHJvdGVpbnMgd2l0aGluIHJlbGF0ZWQgdmlydXNlcy4gT3VyIGRhdGEgZXN0YWJsaXNoIFBTVCBhcyBhIHZhbHVhYmxlIG1ldGhvZCBmb3IgZGl2ZXJzZSB2aXJhbCBnZW5vbWljcywgZWNvbG9neSwgYW5kIGV2b2x1dGlvbmFyeSBhcHBsaWNhdGlvbnMuIFdlIHBvc2l0IHRoYXQgdGhlIFBTVCBmcmFtZXdvcmsgY2FuIGJlIGEgZm91bmRhdGlvbiBtb2RlbCBmb3IgbWljcm9iaWFsIGdlbm9taWNzIHdoZW4gdHJhaW5lZCBvbiBzdWl0YWJsZSBkYXRhLiIsLCwsVW5pdGVkIFN0YXRlcyBvZiBBbWVyaWNhLCwsLCwsMjAyNS0xMS0yOCAxMTo1Mzo0NCswMDowMCwsLCwsLEFjYWRlbWlhLCwsLCwsLCwsLCwsLEhhcmR3YXJlLCwsLCwKUHJlQWxnUHJvLEJpb2xvZ3ksQWxsZXJnZW5pYyBQcm90ZWluIFByZWRpY3Rpb24sU2hhbmdoYWkgT2NlYW4gVW5pdmVyc2l0eSwiTGluZ3JvbmcgWmhhbmcsIFRhaWdhbmcgTGl1IiwyMDI0LTA5LTIzLFByZUFsZ1BybzogUHJlZGljdGlvbiBvZiBhbGxlcmdlbmljIHByb3RlaW5zIHdpdGggcHJlLXRyYWluZWQgcHJvdGVpbiBsYW5ndWFnZSBtb2RlbCBhbmQgZWZmaWNpZW50IG5ldXRyYWwgbmV0d29yayxodHRwczovL3d3dy5zY2llbmNlZGlyZWN0LmNvbS9zY2llbmNlL2FydGljbGUvYWJzL3BpaS9TMDE0MTgxMzAyNDA2NTcwWD92aWElM0RpaHViLDAuMCwsLCwsLCwsIlVsdGltYXRlbHksIHRoZSB0cmFpbmluZyBkYXRhc2V0IGluY2x1ZGVzIDI4NDAgYWxsZXJnZW5pYyBwcm90ZWlucyBhbmQgMjg0MCBub24tYWxsZXJnZW5pYyBwcm90ZWlucyIsLCwsLENvbmZpZGVudCwiQWxsZXJneSBpcyBhIHByZXZhbGVudCBwaGVub21lbm9uLCBpbnZvbHZpbmcgYWxsZXJnZW5zIHN1Y2ggYXMgbnV0cyBhbmQgbWlsay4gQXZvaWRpbmcgZXhwb3N1cmUgdG8gYWxsZXJnZW5zIGlzIHRoZSBtb3N0IGVmZmVjdGl2ZSBwcmV2ZW50aXZlIG1lYXN1cmUgYWdhaW5zdCBhbGxlcmdpYyByZWFjdGlvbnMuIEhvd2V2ZXIsIGN1cnJlbnQgaG9tb2xvZ3ktYmFzZWQgbWV0aG9kcyBmb3IgaWRlbnRpZnlpbmcgYWxsZXJnZW5pYyBwcm90ZWlucyBlbmNvdW50ZXIgY2hhbGxlbmdlcyB3aGVuIGRlYWxpbmcgd2l0aCBub24taG9tb2xvZ291cyBkYXRhLiBUcmFkaXRpb25hbCBtYWNoaW5lIGxlYXJuaW5nIGFwcHJvYWNoZXMgcmVseSBvbiBtYW51YWxseSBleHRyYWN0ZWQgZmVhdHVyZXMsIHdoaWNoIGxhY2sgaW1wb3J0YW50IHByb3RlaW4gZnVuY3Rpb25hbCBjaGFyYWN0ZXJpc3RpY3MsIGluY2x1ZGluZyBldm9sdXRpb25hcnkgaW5mb3JtYXRpb24uIENvbnNlcXVlbnRseSwgdGhlcmUgaXMgc3RpbGwgY29uc2lkZXJhYmxlIHJvb20gZm9yIGltcHJvdmVtZW50IGluIGV4aXN0aW5nIG1ldGhvZHMuIEluIHRoaXMgc3R1ZHksIHdlIHByZXNlbnQgUHJlQWxnUHJvLCBhIG1ldGhvZCBmb3IgaWRlbnRpZnlpbmcgYWxsZXJnZW5pYyBwcm90ZWlucyBiYXNlZCBvbiBwcmUtdHJhaW5lZCBwcm90ZWluIGxhbmd1YWdlIG1vZGVscyBhbmQgZGVlcCBsZWFybmluZyB0ZWNobmlxdWVzLiBTcGVjaWZpY2FsbHksIHdlIGVtcGxveWVkIHRoZSBQcm90VDUgbW9kZWwgdG8gZXh0cmFjdCBwcm90ZWluIGVtYmVkZGluZyBmZWF0dXJlcywgcmVwbGFjaW5nIHRoZSBtYW51YWwgZmVhdHVyZSBleHRyYWN0aW9uIHN0ZXAuIEZ1cnRoZXJtb3JlLCB3ZSBkZXZpc2VkIGFuIEF0dGVudGlvbi1DTk4gbmV1cmFsIG5ldHdvcmsgYXJjaGl0ZWN0dXJlIHRvIGlkZW50aWZ5IHBvdGVudGlhbCBmZWF0dXJlcyB0aGF0IGNvbnRyaWJ1dGUgdG8gdGhlIGNsYXNzaWZpY2F0aW9uIG9mIGFsbGVyZ2VuaWMgcHJvdGVpbnMuIFRoZSBwZXJmb3JtYW5jZSBvZiBvdXIgbW9kZWwgd2FzIGV2YWx1YXRlZCBvbiBmb3VyIGluZGVwZW5kZW50IHRlc3Qgc2V0cywgYW5kIHRoZSBleHBlcmltZW50YWwgcmVzdWx0cyBkZW1vbnN0cmF0ZSB0aGF0IFByZUFsZ1BybyBzdXJwYXNzZXMgZXhpc3Rpbmcgc3RhdGUtb2YtdGhlLWFydCBtZXRob2RzLiBBZGRpdGlvbmFsbHksIHdlIGNvbGxlY3RlZCBhbGxlcmdlbmljIHByb3RlaW4gc2FtcGxlcyB0byB2YWxpZGF0ZSB0aGUgcm9idXN0bmVzcyBvZiB0aGUgbW9kZWwgYW5kIGNvbmR1Y3RlZCBhbiBhbmFseXNpcyBvZiBtb2RlbCBpbnRlcnByZXRhYmlsaXR5LiIsLCwsQ2hpbmEsLCwsLCwyMDI1LTExLTI4IDExOjUzOjQ0KzAwOjAwLCwsLCwsQWNhZGVtaWEsLCwsLCwsLCwsLCwsLCwsLCwKUG9ja2V0R2VuLEJpb2xvZ3ksUHJvdGVpbi1saWdhbmQgY29udGFjdCBwcmVkaWN0aW9uLCJVbml2ZXJzaXR5IG9mIFNjaWVuY2UgYW5kIFRlY2hub2xvZ3kgb2YgQ2hpbmEgKFVTVEMpLEhlZmVpIENvbXByZWhlbnNpdmUgTmF0aW9uYWwgU2NpZW5jZSBDZW50ZXIsSGFydmFyZCBVbml2ZXJzaXR5LEJyb2FkIEluc3RpdHV0ZSxIYXJ2YXJkIERhdGEgU2NpZW5jZSBJbml0aWF0aXZlIiwiWmFpeGkgWmhhbmcsIFdhbiBYaWFuZyBTaGVuLCBRaSBMaXUsIE1hcmlua2EgWml0bmlrIiwyMDI0LTA5LTIzLEVmZmljaWVudCBHZW5lcmF0aW9uIG9mIFByb3RlaW4gUG9ja2V0cyB3aXRoIFBvY2tldEdlbixodHRwczovL3d3dy5iaW9yeGl2Lm9yZy9jb250ZW50LzEwLjExMDEvMjAyNC4wMi4yNS41ODE5Njh2NC5hYnN0cmFjdCwxNS4wLCwsNzkwMDAwMC4wLCIiIkFzIGEgcmVzdWx0LCBQb2NrZXRHZW4gcmVxdWlyZXMgc2lnbmlmaWNhbnRseSBmZXdlciB0cmFpbmFibGUgcGFyYW1ldGVycyB0aGFuIFJGRGlmZnVzaW9uQUEgWzE2XSAoNy45TSB2ZXJzdXMgODIuOU0gdHJhaW5hYmxlIHBhcmFtZXRlcnMpLiIiIiwyLjFlKzE5LCIiIkl0IHRha2VzIGFyb3VuZCA0OCBob3VycyB0byBmaW5pc2ggdHJhaW5pbmcgb24gMSBUZXNsYSBBMTAwIEdQVSBmcm9tIHNjcmF0Y2guIiIgQXNzdW1lIDQwJSB1dGlsaXphdGlvbiwgRlAxNiB0ZW5zb3IgcHJlY2lzaW9uLiAiLCwiIiJGaW5hbGx5LCB3ZSBoYXZlIDQwayBwcm90ZWluLWxpZ2FuZCBwYWlycyBmb3IgdHJhaW5pbmcsIDEwMCBwYWlycyBmb3IgdmFsaWRhdGlvbiwgYW5kIDEwMCBwYWlycyBmb3IgdGVzdGluZy4iIgoKNDAwMDAqMzAwIChhc3N1bWVkIGxlbmd0aCkgPSAxMjAwMDAwMCIsNDguMCwsTlZJRElBIEExMDAsLENvbmZpZGVudCwiRGVzaWduaW5nIHByb3RlaW4tYmluZGluZyBwcm90ZWlucyBpcyBjcml0aWNhbCBmb3IgZHJ1ZyBkaXNjb3ZlcnkuIEhvd2V2ZXIsIHRoZSBBSS1iYXNlZCBkZXNpZ24gb2Ygc3VjaCBwcm90ZWlucyBpcyBjaGFsbGVuZ2luZyBkdWUgdG8gdGhlIGNvbXBsZXhpdHkgb2YgbGlnYW5kLXByb3RlaW4gaW50ZXJhY3Rpb25zLCB0aGUgZmxleGli</x:v>
      </x:c>
    </x:row>
    <x:row r="85" ht="18" customHeight="1">
      <x:c r="A85" s="17" t="n">
        <x:v>80</x:v>
      </x:c>
      <x:c r="B85" s="17" t="n">
        <x:v>310</x:v>
      </x:c>
      <x:c r="C85" s="160" t="str">
        <x:v>aWxpdHkgb2YgbGlnYW5kIG1vbGVjdWxlcyBhbmQgYW1pbm8gYWNpZCBzaWRlIGNoYWlucywgYW5kIHNlcXVlbmNlLXN0cnVjdHVyZSBkZXBlbmRlbmNpZXMuIFdlIGludHJvZHVjZSBQb2NrZXRHZW4sIGEgZGVlcCBnZW5lcmF0aXZlIG1vZGVsIHRoYXQgc2ltdWx0YW5lb3VzbHkgcHJvZHVjZXMgYm90aCB0aGUgcmVzaWR1ZSBzZXF1ZW5jZSBhbmQgYXRvbWljIHN0cnVjdHVyZSBvZiB0aGUgcHJvdGVpbiByZWdpb25zIHdoZXJlIGxpZ2FuZCBpbnRlcmFjdGlvbnMgb2NjdXIuIFBvY2tldEdlbiBlbnN1cmVzIGNvbnNpc3RlbmN5IGJldHdlZW4gc2VxdWVuY2UgYW5kIHN0cnVjdHVyZSBieSB1c2luZyBhIGdyYXBoIHRyYW5zZm9ybWVyIGZvciBzdHJ1Y3R1cmFsIGVuY29kaW5nIGFuZCBhIHNlcXVlbmNlIHJlZmluZW1lbnQgbW9kdWxlIGJhc2VkIG9uIGEgcHJvdGVpbiBsYW5ndWFnZSBtb2RlbC4gVGhlIGJpbGV2ZWwgZ3JhcGggdHJhbnNmb3JtZXIgY2FwdHVyZXMgaW50ZXJhY3Rpb25zIGF0IG11bHRpcGxlIHNjYWxlcywgaW5jbHVkaW5nIGF0b20sIHJlc2lkdWUsIGFuZCBsaWdhbmQgbGV2ZWxzLiBUbyBlbmhhbmNlIHNlcXVlbmNlIHJlZmluZW1lbnQsIFBvY2tldEdlbiBpbnRlZ3JhdGVzIGEgc3RydWN0dXJhbCBhZGFwdGVyIGludG8gdGhlIHByb3RlaW4gbGFuZ3VhZ2UgbW9kZWwsIGVuc3VyaW5nIHRoYXQgc3RydWN0dXJlLWJhc2VkIHByZWRpY3Rpb25zIGFsaWduIHdpdGggc2VxdWVuY2UtYmFzZWQgcHJlZGljdGlvbnMuIFBvY2tldEdlbiBjYW4gZ2VuZXJhdGUgaGlnaC1maWRlbGl0eSBwcm90ZWluIHBvY2tldHMgd2l0aCBzdXBlcmlvciBiaW5kaW5nIGFmZmluaXR5IGFuZCBzdHJ1Y3R1cmFsIHZhbGlkaXR5LiBJdCBvcGVyYXRlcyB0ZW4gdGltZXMgZmFzdGVyIHRoYW4gcGh5c2ljcy1iYXNlZCBtZXRob2RzIGFuZCBhY2hpZXZlcyBhIDk1JSBzdWNjZXNzIHJhdGUsIGRlZmluZWQgYXMgdGhlIHBlcmNlbnRhZ2Ugb2YgZ2VuZXJhdGVkIHBvY2tldHMgd2l0aCBoaWdoZXIgYmluZGluZyBhZmZpbml0eSB0aGFuIHJlZmVyZW5jZSBwb2NrZXRzLiBBZGRpdGlvbmFsbHksIGl0IGF0dGFpbnMgYW4gYW1pbm8gYWNpZCByZWNvdmVyeSByYXRlIGV4Y2VlZGluZyA2NCUuIiwsLCwiQ2hpbmEsQ2hpbmEsVW5pdGVkIFN0YXRlcyBvZiBBbWVyaWNhLFVuaXRlZCBTdGF0ZXMgb2YgQW1lcmljYSxVbml0ZWQgU3RhdGVzIG9mIEFtZXJpY2EiLCwsLDEuMCwsMjAyNS0xMS0yOCAxMTo1Mzo0NCswMDowMCwsLCwsLCJBY2FkZW1pYSxSZXNlYXJjaCBjb2xsZWN0aXZlLEFjYWRlbWlhLFJlc2VhcmNoIGNvbGxlY3RpdmUsQWNhZGVtaWEiLCwsLCwsLCwsLCwsNDMyLjkyNDU0MzI4NTI5MDA0LEhhcmR3YXJlLCwsLCwKVEFXRk4sQmlvbG9neSxQcm90ZWluIGZ1bmN0aW9uIHByZWRpY3Rpb24sTm9ydGhlYXN0ZXJuIFVuaXZlcnNpdHkgKENoaW5hKSwiTHUgTWVuZywgWGlhb3JhbiBXYW5nIiwyMDI0LTA5LTIzLFRBV0ZOOiBBIERlZXAgTGVhcm5pbmcgRnJhbWV3b3JrIGZvciBQcm90ZWluIEZ1bmN0aW9uIFByZWRpY3Rpb24saHR0cHM6Ly9hY2FkZW1pYy5vdXAuY29tL2Jpb2luZm9ybWF0aWNzL2FydGljbGUvNDAvMTAvYnRhZTU3MS83NzY2MTkwLCwsLCwsMy41MDAwMDAwMDAwMDAwMjg3ZSsxOCwiMS4gSGFyZHdhcmUgc2V0dXA6IDF4IE5WSURJQSBHZUZvcmNlIFJUWCAzMDkwICgxLjYwIHggMTBeMTQgRkxPUHMvcyBwZXIgR1BVKQoKMi4gVHJhaW5pbmcgZHVyYXRpb246IEVzdGltYXRlZAogICAqIDcxLDAwMCBzYW1wbGVzLCBiYXRjaCBzaXplIDY0IOKGkiAxLDEwMCBiYXRjaGVzL2Vwb2NoCiAgICogMC41cy9iYXRjaCDihpIgOSBtaW4vZXBvY2gKICAgKiAxMDAgZXBvY2hzIOKGkiAxNSBob3VycyAoNTQsMDAwIHNlY29uZHMpCgozLiBVdGlsaXphdGlvbiByYXRlOiA0MCUKCjQuIEZpbmFsIGNhbGN1bGF0aW9uOgogICAxLjYwIHggMTBeMTQgRkxPUHMvcyDDlyAxIEdQVSDDlyA1NCwwMDBzIMOXIDAuNCA9IDMuNDU2IHggMTBeMTggRkxPUHMiLCwiUERCc2V0IFRyYWluaW5nID0gMzYsNjI5ICogMC44ID0gMjksMzAzCkFGc2V0IFRyYWluaW5nID0gNDIsNDI3ClRvdGFsID0gMjksMzAzICsgNDIsNDI3ID0gNzEsNzMwIiwsLE5WSURJQSBHZUZvcmNlIFJUWCAzMDkwLCxDb25maWRlbnQsIk1vdGl2YXRpb24KUHJvdGVpbnMgcGxheSBwaXZvdGFsIHJvbGVzIGluIGJpb2xvZ2ljYWwgc3lzdGVtcywgYW5kIHByZWNpc2UgcHJlZGljdGlvbiBvZiB0aGVpciBmdW5jdGlvbnMgaXMgaW5kaXNwZW5zYWJsZSBmb3IgcHJhY3RpY2FsIGFwcGxpY2F0aW9ucy4gRGVzcGl0ZSB0aGUgc3VyZ2UgaW4gcHJvdGVpbiBzZXF1ZW5jZSBkYXRhIGZhY2lsaXRhdGVkIGJ5IGhpZ2gtdGhyb3VnaHB1dCB0ZWNobmlxdWVzLCB1bnJhdmVsaW5nIHRoZSBleGFjdCBmdW5jdGlvbmFsaXRpZXMgb2YgcHJvdGVpbnMgc3RpbGwgZGVtYW5kcyBjb25zaWRlcmFibGUgdGltZSBhbmQgcmVzb3VyY2VzLiBDdXJyZW50bHksIG51bWVyb3VzIG1ldGhvZHMgcmVseSBvbiBwcm90ZWluIHNlcXVlbmNlcyBmb3IgcHJlZGljdGlvbiwgd2hpbGUgbWV0aG9kcyB0YXJnZXRpbmcgcHJvdGVpbiBzdHJ1Y3R1cmVzIGFyZSBzY2FyY2UsIG9mdGVuIGVtcGxveWluZyBjb252b2x1dGlvbmFsIG5ldXJhbCBuZXR3b3JrcyAoQ05OKSBvciBncmFwaCBjb252b2x1dGlvbmFsIG5ldHdvcmtzIChHQ05zKSBpbmRpdmlkdWFsbHkuCgpSZXN1bHRzClRvIGFkZHJlc3MgdGhlc2UgY2hhbGxlbmdlcywgb3VyIGFwcHJvYWNoIHN0YXJ0cyBmcm9tIHByb3RlaW4gc3RydWN0dXJlcyBhbmQgcHJvcG9zZXMgYSBtZXRob2QgdGhhdCBjb21iaW5lcyBDTk4gYW5kIEdDTiBpbnRvIGEgdW5pZmllZCBmcmFtZXdvcmsgY2FsbGVkIHRoZSB0d28tbW9kZWwgYWRhcHRpdmUgd2VpZ2h0IGZ1c2lvbiBuZXR3b3JrIChUQVdGTikgZm9yIHByb3RlaW4gZnVuY3Rpb24gcHJlZGljdGlvbi4gRmlyc3QsIGFtaW5vIGFjaWQgY29udGFjdCBtYXBzIGFuZCBzZXF1ZW5jZXMgYXJlIGV4dHJhY3RlZCBmcm9tIHRoZSBwcm90ZWluIHN0cnVjdHVyZS4gVGhlbiwgdGhlIHNlcXVlbmNlIGlzIHVzZWQgdG8gZ2VuZXJhdGUgb25lLWhvdCBlbmNvZGVkIGZlYXR1cmVzIGFuZCBkZWVwIHNlbWFudGljIGZlYXR1cmVzLiBUaGVzZSBmZWF0dXJlcywgYWxvbmcgd2l0aCB0aGUgY29uc3RydWN0ZWQgZ3JhcGgsIGFyZSBmZWQgaW50byB0aGUgYWRhcHRpdmUgZ3JhcGggY29udm9sdXRpb25hbCBuZXR3b3JrcyAoQUdDTikgbW9kdWxlIGFuZCB0aGUgbXVsdGktbGF5ZXIgY29udm9sdXRpb25hbCBuZXVyYWwgbmV0d29yayAoTUNOTikgbW9kdWxlIGFzIG5lZWRlZCwgcmVzdWx0aW5nIGluIHByZWxpbWluYXJ5IGNsYXNzaWZpY2F0aW9uIG91dGNvbWVzLiBGaW5hbGx5LCB0aGUgcHJlbGltaW5hcnkgY2xhc3NpZmljYXRpb24gcmVzdWx0cyBhcmUgaW5wdXR0ZWQgaW50byB0aGUgYWRhcHRpdmUgd2VpZ2h0IGNvbXB1dGF0aW9uIG5ldHdvcmssIHdoZXJlIGFkYXB0aXZlIHdlaWdodHMgYXJlIGNhbGN1bGF0ZWQgdG8gZnVzZSB0aGUgaW5pdGlhbCBwcmVkaWN0aW9ucyBmcm9tIGJvdGggbmV0d29ya3MsIHlpZWxkaW5nIHRoZSBmaW5hbCBwcmVkaWN0aW9uIHJlc3VsdC4gVG8gZXZhbHVhdGUgdGhlIGVmZmVjdGl2ZW5lc3Mgb2Ygb3VyIG1ldGhvZCwgZXhwZXJpbWVudHMgd2VyZSBjb25kdWN0ZWQgb24gdGhlIFBEQnNldCBhbmQgQUZzZXQgZGF0YXNldHMuIEZvciBtb2xlY3VsYXIgZnVuY3Rpb24sIGJpb2xvZ2ljYWwgcHJvY2VzcywgYW5kIGNlbGx1bGFyIGNvbXBvbmVudCB0YXNrcywgVEFXRk4gYWNoaWV2ZWQgYXJlYSB1bmRlciB0aGUgcHJlY2lzaW9uLXJlY2FsbCBjdXJ2ZSAoQVVQUikgdmFsdWVzIG9mIDAuNzE4LCAwLjM4NSwgYW5kIDAuNDg4IHJlc3BlY3RpdmVseSwgd2l0aCBjb3JyZXNwb25kaW5nIEZtYXggc2NvcmVzIG9mIDAuNzYyLCAwLjYyOCwgYW5kIDAuNjkzLCBhbmQgU21pbiBzY29yZXMgb2YgMC4zMjYsIDAuNDgzLCBhbmQgMC40NTQuIFRoZSBleHBlcmltZW50YWwgcmVzdWx0cyBkZW1vbnN0cmF0ZSB0aGF0IFRBV0ZOIGV4aGliaXRzIHByb21pc2luZyBwZXJmb3JtYW5jZSwgb3V0cGVyZm9ybWluZyBleGlzdGluZyBtZXRob2RzLgoKQXZhaWxhYmlsaXR5IGFuZCBpbXBsZW1lbnRhdGlvbgpUaGUgVEFXRk4gc291cmNlIGNvZGUgY2FuIGJlIGZvdW5kIGF0OiBodHRwczovL2dpdGh1Yi5jb20vc3MwODMwL1RBV0ZOLiIsLCwsQ2hpbmEsLCwsMS4wLCwyMDI1LTExLTI4IDExOjUzOjQ0KzAwOjAwLCwsLCwsQWNhZGVtaWEsLCwsLCwsLCwsLCwzNzguODA4OTc1Mzc0NjI4OCxIYXJkd2FyZSwsLCwsClNwYXJrIDQuMCxMYW5ndWFnZSxMYW5ndWFnZSBtb2RlbGluZyxpRmx5dGVrLGlGbHl0ZWssMjAyNC0wOS0yMywiIiJTUEFSSyIiIElnbml0ZXMgYSBOZXcgRW5naW5lIGZvciBNYW51ZmFjdHVyaW5nIERldmVsb3BtZW50OiBpRkxZVEVLIFNoaW5lcyBhdCAyMDI0IFdvcmxkIE1hbnVmYWN0dXJpbmcgQ29udmVudGlvbiIsaHR0cHM6Ly93d3cuaWZseXRlay5jb20vZW4vbmV3cy1ldmVudHMvbmV3cy8yMTguaHRtbCwsLCwsLCwiRGV2ZWxvcGVyIGNvdWxkIGFmZm9yZCBhIDFlMjUgRkxPUCBzY2FsZSB0cmFpbmluZyBydW4sIHNvIHBsYXVzaWJseSB0aGV5IG1pZ2h0IGhhdmUgZG9uZSB0aGlzLiIsLCwsLCxTdXBlcnZpc2VkLFVua25vd24sIkZyb20gU2VwdGVtYmVyIDIwIHRvIDIzLCB0aGUgMjAyNCBXb3JsZCBNYW51ZmFjdHVyaW5nIENvbnZlbnRpb24sIHRoZW1lZCAiIkludGVsbGlnZW50IE1hbnVmYWN0dXJpbmcgZm9yIGEgQmV0dGVyIEZ1dHVyZSIiLCB3YXMgaGVsZCBhdCB0aGUgSGVmZWkgQmluaHUgSW50ZXJuYXRpb25hbCBDb252ZW50aW9uICYgRXhoaWJpdGlvbiBDZW50ZXIuIGlGTFlURUsgU1BBUksgTGFyZ2UgTW9kZWwgVjQuMCAoaGVyZWluYWZ0ZXIgcmVmZXJyZWQgdG8gYXMgIiIgaUZMWVRFSyBTUEFSSyIiKSwgYWxvbmcgd2l0aCBodW1hbm9pZCByb2JvdCBlcXVpcHBlZCB3aXRoIGlGTFlURUsgU1BBUkssIHRoZSBBbmh1aSBQcm92aW5jaWFsIEltYWdpbmcgQ2xvdWQgUGxhdGZvcm0sIGFuZCBvdGhlciBwcm9kdWN0cyBhbmQgc29sdXRpb25zLCBtYWRlIGEgZ3JhbmQgYXBwZWFyYW5jZSBhdCB0aGUgZXhoaWJpdGlvbi4gQW50ZWxvcGUgSW5kdXN0cmlhbCBJbnRlcm5ldCBDby4sIEx0ZC4gdW52ZWlsZWQgdGhlIEFudGVsb3BlIEluZHVzdHJpYWwgTGFyZ2UgTW9kZWwgVjIuMCBhbmQgYSBzZXJpZXMgb2YgaW5kdXN0cmlhbCBhcHBsaWNhdGlvbiBzY2VuYXJpb3MsIGRlbW9uc3RyYXRpbmcgaW4gYSBjb21wcmVoZW5zaXZlIG1hbm5lciB0aGUgZGl2ZXJzZSBlY29zeXN0ZW0gb2YgZ2VuZXJhbCBhcnRpZmljaWFsIGludGVsbGlnZW5jZSBlbXBvd2VyaW5nIHZhcmlvdXMgaW5kdXN0cmllcy4iLCwsVW5yZWxlYXNlZCxDaGluYSwsLCwsLDIwMjUtMTEtMjggMTE6NTM6NDQrMDA6MDAsLCwsLCxJbmR1c3RyeSwsLCwsLCxUcnVlLCwsLCwsLCwsLCxObwpBTVBMSUZZLEJpb2xvZ3ksUHJvdGVpbiBvciBudWNsZW90aWRlIGxhbmd1YWdlIG1vZGVsIChwTE0vbkxNKSwiQ2hhbmRhciBSZXNlYXJjaCBMYWIsTWlsYSAtIFF1ZWJlYyBBSSAob3JpZ2luYWxseSBNb250cmVhbCBJbnN0aXR1dGUgZm9yIExlYXJuaW5nIEFsZ29yaXRobXMpLEFtZ2VuLFBvbHl0ZWNobmlxdWUgTW9udHJlYWwsQ0lGQVIgQUkgUmVzZWFyY2giLCJRdWVudGluIEZvdXJuaWVyLCBSb2JlcnQgTS4gVmVybm9uLCBBbG1lciB2YW4gZGVyIFNsb290LCBCZW5qYW1pbiBTY2h1bHosIFNhcmF0aCBDaGFuZGFyLCAgQ2hyaXN0b3BoZXIgSmFtZXMgTGFuZ21lYWQiLDIwMjQtMDktMjMsUHJvdGVpbiBMYW5ndWFnZSBNb2RlbHM6IElzIFNjYWxpbmcgTmVjZXNzYXJ5PyxodHRwczovL3d3dy5iaW9yeGl2Lm9yZy9jb250ZW50LzEwLjExMDEvMjAyNC4wOS4yMy42MTQ2MDN2MSwyNC4wLCwsMzUwMDAwMDAwLjAsLDEuMTAwMDAwMDAwMDAwMDAwOGUrMjIsIjEuIEhhcmR3YXJlOiBBMTAwIEdQVXMgd2l0aCAzLjEyw5cxMMK54oG0IEZMT1AvcyBwZXIgR1BVIChiZjE2L2ZwMTYpCgoyLiBEdXJhdGlvbjogRGlyZWN0bHkgcHJvdmlkZWQgLSAxLDAxNCBHUFUgZGF5cyA9IDguNzXDlzEw4oG3IHNlY29uZHMKCjMuIFV0aWxpemF0aW9uOiA0MCUKCjQuIENhbGN1bGF0aW9uOgozLjEyw5cxMMK54oG0IEZMT1AvcyDDlyA4Ljc1w5cxMOKBtyBzIMOXIDAuNDAgPSAxLjA5w5cxMMKywrIgRkxPUHMiLCwiRGF0YXNldDogMzkxLDAwMCwwMDAgc2VxdWVuY2VzClNlcXVlbmNlIGxlbmd0aDogNTEyIHRva2Vucy9zZXF1ZW5jZQpUb3RhbCB0b2tlbnMgPSAzOTEsMDAwLDAwMCDDlyA1MTIgPSAyLjAwIMOXIDEwwrnCuSB0b2tlbnMKClN0ZXBzIHByb2Nlc3NlZCA9IDEsMDAwLDAwMCDDlyA0LDA5NiA9IDQsMDk2LDAwMCwwMDAgc2VxdWVuY2VzCk51bWJlciBvZiBlcG9jaHMgPSA0LDA5NiwwMDAsMDAwIC8gMzkxLDAwMCwwMDAg4omIIDEwLjQ3CgpGaW5hbCByZXN1bHQ6IDIuMDAgw5cgMTDCucK5IHRva2VucyIsLCxOVklESUEgQTEwMCwsQ29uZmlkZW50LCJQdWJsaWMgcHJvdGVpbiBzZXF1ZW5jZSBkYXRhYmFzZXMgY29udGFpbiBzYW1wbGVzIGZyb20gdGhlIGZpdG5lc3MgbGFuZHNjYXBlIGV4cGxvcmVkIGJ5IG5hdHVyZS4gUHJvdGVpbiBsYW5ndWFnZSBtb2RlbHMgKHBMTXMpIHByZS10cmFpbmVkIG9uIHRoZXNlIHNlcXVlbmNlcyBhaW0gdG8gY2FwdHVyZSB0aGlzIGxhbmRzY2FwZSBmb3IgdGFza3MgbGlrZSBwcm9wZXJ0eSBwcmVkaWN0aW9uIGFuZCBwcm90ZWluIGRlc2lnbi4gRm9sbG93aW5nIHRoZSBzYW1lIHRyZW5kIGFzIGluIG5hdHVyYWwgbGFuZ3VhZ2UgcHJvY2Vzc2luZywgcExNcyBoYXZlIGNvbnRpbnVvdXNseSBiZWVuIHNjYWxlZCB1cC4gSG93ZXZlciwgdGhlIHByZW1pc2UgdGhhdCBzY2FsZSBsZWFkcyB0byBiZXR0ZXIgcGVyZm9ybWFuY2UgYXNzdW1lcyB0aGF0IHNvdXJjZSBkYXRhYmFzZXMgcHJvdmlkZSBhY2N1cmF0ZSByZXByZXNlbnRhdGlvbiBvZiB0aGUgdW5kZXJseWluZyBmaXRuZXNzIGxhbmRzY2FwZSwgd2hpY2ggaXMgbGlrZWx5IGZhbHNlLiBCeSBkZXZlbG9waW5nIGFuIGVmZmljaWVudCBjb2RlYmFzZSwgZGVzaWduaW5nIGEgbW9kZXJuIGFyY2hpdGVjdHVyZSwgYW5kIGFkZHJlc3NpbmcgZGF0YSBxdWFsaXR5IGNvbmNlcm5zIHN1Y2ggYXMgc2FtcGxlIGJpYXMsIHdlIGludHJvZHVjZSBBTVBMSUZZLCBhIGJlc3QtaW4tY2xhc3MgcExNIHRoYXQgaXMgb3JkZXJzIG9mIG1hZ25pdHVkZSBsZXNzIGV4cGVuc2l2ZSB0byB0cmFpbiBhbmQgZGVwbG95IHRoYW4gcHJldmlvdXMgbW9kZWxzLiBGdXJ0aGVybW9yZSwgdG8gc3VwcG9ydCB0aGUgc2NpZW50aWZpYyBjb21tdW5pdHkgYW5kIGRlbW9jcmF0aXplIHRoZSB0cmFpbmluZyBvZiBwTE1zLCB3ZSBoYXZlIG9wZW4tc291cmNlZCBBTVBMSUZZ4oCZcyBwcmUtdHJhaW5pbmcgY29kZWJhc2UsIGRhdGEsIGFuZCBtb2RlbCBjaGVja3BvaW50cy4iLCwsT3BlbiB3ZWlnaHRzICh1bnJlc3RyaWN0ZWQpLCJDYW5hZGEsQ2FuYWRhLFVuaXRlZCBTdGF0ZXMgb2YgQW1lcmljYSxDYW5hZGEsQ2FuYWRhIiwsLCwsLDIwMjUtMTItMDEgMTQ6MjU6MjErMDA6MDAsLCwsLCwiQWNhZGVtaWEsSW5kdXN0cnksQWNhZGVtaWEsUmVzZWFyY2ggY29sbGVjdGl2ZSIsLCwsLE9wZW4gc291cmNlLCJNSVQgbGljZW5zZQpodHRwczovL2dpdGh1Yi5jb20vY2hhbmRhci1sYWIvQU1QTElGWQoKTUlUIGxpY2Vuc2UKaHR0cHM6Ly9odWdnaW5nZmFjZS5jby9jaGFuZGFyLWxhYi9BTVBMSUZZXzM1ME1fYmFzZSIsLCwsLCwsSGFyZHdhcmUsY2hhbmRhci1sYWIsLCwsWWVzCk1vRUZvbGQyRCxCaW9sb2d5LFJOQSBzdHJ1Y3R1cmUgcHJlZGljdGlvbixHZW9yZ2UgV2FzaGluZ3RvbiBVbml2ZXJzaXR5LFhpYW5neXVuIFFpdSwyMDI0LTA5LTIyLCJNb0VGb2xkMkQ6IFNhZmVndWFyZGluZyBSTkEgU2Vjb25kYXJ5IFN0cnVjdHVyZSBQcmVkaWN0aW9uIHdpdGggYSBNaXh0dXJlIG9mIERlZXAKTGVhcm5pbmcgYW5kIFBoeXNpY3MtYmFzZWQgRXhwZXJ0cyIsaHR0cHM6Ly93d3cuYmlvcnhpdi5vcmcvY29udGVudC8xMC4xMTAxLzIwMjQuMDkuMTguNjEzNzMydjEsMC4wLCwsOTYwMDAwLjAsLCwsLCJOdW1iZXIgb2YgU2VxdWVuY2VzICg5LDk5NSkgw5cgQXZlcmFnZSBTZXF1ZW5jZSBMZW5ndGggKDMwMCkgPSAyLDk5OCw1MDAg4omIIDMsMDAwLDAwMCBkYXRhIHBvaW50cwoKS2V5IGNhbGN1bGF0aW9uczoKOSw5OTUgw5cgMzAwID0gMiw5OTgsNTAwIOKJiCAzLjBlNiB0b2tlbnMiLCwsLCxDb25maWRlbnQsIkEgbWl4dHVyZSBvZiBleHBlcnRzIChNb0UpIGFwcHJvYWNoIGlzIGRldmVsb3BlZCB0byBtaXRpZ2F0ZSBwb29yIG91dC1vZi1kaXN0cmlidXRpb24gKE9PRCkgZ2VuZXJhbGl6YXRpb24gb2YgZGVlcCBsZWFybmluZyAoREwpIG1vZGVscyBmb3Igc2luZ2xlLXNlcXVlbmNlLWJhc2VkIHByZWRpY3Rpb24gb2YgUk5BIHNlY29uZGFyeSBzdHJ1Y3R1cmUuIFRoZSBtYWluIGlkZWEgaXMgdG8gdXNlIERMIG1vZGVscyBmb3IgaW4tZGlzdHJpYnV0aW9uIChJRCkgdGVzdCBzZXF1ZW5jZXMgdG8gdGFrZSBhZHZhbnRhZ2Ugb2YgdGhlaXIgc3VwZXJpb3IgSUQgcGVyZm9ybWFuY2VzLCB3aGlsZSByZWx5aW5nIG9uIHBoeXNpY3MtYmFzZWQgbW9kZWxzIGZvciBPT0Qgc2VxdWVuY2VzIHRvIGVuc3VyZSByb2J1c3QgcHJlZGljdGlvbnMuIE9uZSBrZXkgaW5ncmVkaWVudCBvZiB0aGUgcGlwZWxpbmUsIG5hbWVkIE1vRUZvbGQyRCwgaXMgYXV0b21hdGVkIElEL09PRCBkZXRlY3Rpb24gdmlhIGNvbnNlbnN1cyBhbmFseXNpcyBvZiBhbiBlbnNlbWJsZSBvZiBETCBtb2RlbCBwcmVkaWN0aW9ucyB3aXRob3V0IGFjY2Vzc2luZyB0cmFpbmluZyBkYXRhIGR1cmluZyBpbmZlcmVuY2UuIFNwZWNpZmljYWxseSwgbW90aXZhdGVkIGJ5IHRoZSBjbHVzdGVyZWQgZGlzdHJpYnV0aW9uIG9mIGtub3duIFJOQSBzdHJ1Y3R1cmVzLCBhIGNvbGxlY3Rpb24gb2YgZGlzdGluY3QgREwgbW9kZWxzIGFyZSB0cmFpbmVkIGJ5IGl0ZXJhdGl2ZWx5IGxlYXZpbmcgb25lIGNsdXN0ZXIgb3V0LiBFYWNoIERMIG1vZGVsIGhlbmNlIHNlcnZlcyBhcyBhbiBleHBlcnQgb24gYWxsIGJ1dCBvbmUgY2x1c3RlciBpbiB0aGUgdHJhaW5pbmcgZGF0YS4gQ29uc2VxdWVudGx5LCBmb3IgYW4gSUQgc2VxdWVuY2UsIGFsbCBidXQgb25lIERMIG1vZGVsIG1ha2VzIGFjY3VyYXRlIHByZWRpY3Rpb25zIGNvbnNpc3RlbnQgd2l0aCBvbmUgYW5vdGhlciwgd2hpbGUgYW4gT09EIHNlcXVlbmNlIHlpZWxkcyBoaWdobHkgaW5jb25zaXN0ZW50IHByZWRpY3Rpb25zIGFtb25nIGFsbCBETCBtb2RlbHMuIENvbnNlbnN1cyBhbmFseXNpcyBvZiBETCBwcmVkaWN0aW9ucyBjYXRlZ29yaXplcyB0ZXN0IHNlcXVlbmNlcyBhcyBJRCBvciBPT0QuIElEIHNlcXVlbmNlcyBhcmUgdGhlbiBwcmVkaWN0ZWQgYnkgYXZlcmFnaW5nIHRoZSBETCBtb2RlbHMgaW4gY29uc2Vuc3VzLCBhbmQgT09EIHNlcXVlbmNlcyBhcmUgcHJlZGljdGVkIHVzaW5nIHBoeXNpY3MtYmFzZWQgbW9kZWxzLiBJbnN0ZWFkIG9mIHJlbWVkaWF0aW5nIGdlbmVyYWxpemF0aW9uIGdhcHMgd2l0aCBhbHRlcm5hdGl2ZSBhcHByb2FjaGVzIHN1Y2ggYXMgdHJhbnNmZXIgbGVhcm5pbmcgYW5kIHNlcXVlbmNlIGFsaWdubWVudCwgTW9FRm9sZDJEIGNpcmN1bXZlbnRzIHVucHJlZGljdGFibGUgSUQtT09EIGdhcHMgYW5kIGNvbWJpbmVzIHRoZSBzdHJlbmd0aHMgb2YgREwgYW5kIHBoeXNpY3MtYmFzZWQgbW9kZWxzIHRvIGFjaGlldmUgYWNjdXJhdGUgSUQgYW5kIHJvYnVzdCBPT0QgcHJlZGljdGlvbnMuIiwsLE9wZW4gd2VpZ2h0cyAodW5yZXN0cmljdGVkKSxVbml0ZWQgU3RhdGVzIG9mIEFtZXJpY2EsLCwsLCwyMDI1LTExLTI4IDExOjUzOjQ0KzAwOjAwLCwsLCwsQWNhZGVtaWEsLCwsLE9wZW4gc291cmNlLCJNb0VGb2xkMkQgaXMgb3Blbi1zb3VyY2Ugc29mdHdhcmUgYXZhaWxhYmxlIGluIHRoZSBHaXRIdWIgcmVwb3NpdG9yeQooaHR0cHM6Ly9naXRodWIuY29tL3FpdXJlc2VhcmNoL01vRUZvbGQyRCkuCgpHUEwtMy4wIGxpY2Vuc2UiLCwsLCwsLCwsLCwsWWVzCklnR00sQmlvbG9neSxQcm90ZWluIGRlc2lnbiwiQ2hpbmVzZSBBY2FkZW15IG9mIFNjaWVuY2VzLFVuaXZlcnNpdHkgb2YgQ2hpbmVzZSBBY2FkZW15IG9mIFNjaWVuY2VzLFRlbmNlbnQiLCJSdWJvIFdhbmcsIEZhbmRpIFd1LCBYaW5neXUgR2FvLCBKaWF4aWFuZyBXdSwgUGVpbGluIFpoYW8sIEppYW5odWEgWWFvIiwyMDI0LTA5LTIyLElnR006IEEgR2VuZXJhdGl2ZSBNb2RlbCBmb3IgRnVuY3Rpb25hbCBBbnRpYm9keSBhbmQgTmFub2JvZHkgRGVzaWduLGh0dHBzOi8vd3d3LmJpb3J4aXYub3JnL2NvbnRlbnQvMTAuMTEwMS8yMDI0LjA5LjE5LjYxMzgzOHYxLmFic3RyYWN0LCwsLCwsOC41OTk5OTk5OTk5OTk5NzhlKzIwLCIxLiBIYXJkd2FyZSBzZXR1cDogOHggTlZJRElBIEExMDAgU1hNNCA4MEdCIEdQVXMsIDMuMTJlMTQgRkxPUC9zIHBlciBHUFUKCjIuIFRyYWluaW5nIGR1cmF0aW9uOiBEaXJlY3RseSBwcm92aWRlZCBhcyAxMCBkYXlzID0gODY0LDAwMCBzZWNvbmRzCgozLiBVdGlsaXphdGlvbiByYXRlOiA0MCUKCjQuIEZpbmFsIGNhbGN1bGF0aW9uOgozLjEyZTE0IEZMT1AvcyDDlyA4NjQsMDAwcyDDlyAwLjQgw5cgOCBHUFVzID0gOC42ZTIwIEZMT1BzIiwxNTUwNjg4MCwiQ29tcGxleGVzOiA2LDQ0OCArIDEsOTA3ID0gOCwzNTUKQW1pbm8gYWNpZHMgcGVyIGNvbXBsZXg6IDQ1MCArIDM1MCArIDMwMCA9IDEsMTAwClRvdGFsIGFtaW5vIGFjaWRzOiA4LDM1NSAqIDEsMTAwID0gOSwxOTAsNTAwIiwyNDAuMCwsTlZJRElBIEExMDAsLExpa2VseSwiSW1tdW5vZ2xvYnVsaW5zIGFyZSBjcnVjaWFsIHByb3RlaW5zIHByb2R1Y2VkIGJ5IHRoZSBpbW11bmUgc3lzdGVtIHRvIGlkZW50aWZ5IGFuZCBiaW5kIHRvIGZvcmVpZ24gc3Vic3RhbmNlcywgcGxheWluZyBhbiBlc3NlbnRpYWwgcm9sZSBpbiBzaGllbGRpbmcgb3JnYW5pc21zIGZyb20gaW5mZWN0aW9ucyBhbmQgZGlzZWFzZXMuIERlc2lnbmluZyBzcGVjaWZpYyBhbnRpYm9kaWVzIG9wZW5zIG5ldyBwYXRod2F5cyBmb3IgZGlzZWFzZSB0cmVhdG1lbnQuIFdpdGggdGhlIHJpc2Ugb2YgZGVlcCBsZWFybmluZywgQUktZHJpdmVuIGRydWcgZGVzaWduIGhhcyBiZWNvbWUgcG9zc2libGUsIGxlYWRpbmcgdG8gc2V2ZXJhbCBtZXRob2RzIGZvciBhbnRpYm9keSBkZXNpZ24uIEhvd2V2ZXIsIG1hbnkgb2YgdGhlc2UgYXBwcm9hY2hlcyByZXF1aXJlIGFkZGl0aW9uYWwgY29uZGl0aW9ucyB0aGF0IGRpZmZlciBmcm9tIHJlYWwtd29ybGQgc2NlbmFyaW9zLCBtYWtpbmcgaXQgY2hhbGxlbmdpbmcgdG8gaW5jb3Jwb3JhdGUgdGhlbSBpbnRvIGV4aXN0aW5nIGFudGlib2R5IGRlc2lnbiBwcm9jZXNzZXMuIEhlcmUsIHdlIGludHJvZHVjZSBJZ0dNLCBnZW5lcmF0aXZlIG1vZGVsIHRoYXQgY29tYmluZXMgYSBkaWZmdXNpb24gbW9kZWwgYW5kIHRoZSBjb25zaXN0ZW5jeSBtb2RlbCBmb3IgZ2VuZXJhdGluZyBhbnRpYm9kaWVzIHdpdGggZnVuY3Rpb25hbCBzcGVjaWZpY2l0eS4gSWdHTSBwcm9kdWNlcyBhbnRpYm9keSBzZXF1ZW5jZXMgYW5kIHN0cnVjdHVyZXMgc2ltdWx0YW5lb3VzbHkgZm9yIGEgZ2l2ZW4gYW50aWdlbiwgY29uc2lzdGluZyBvZiB0aHJlZSBjb3JlIGNvbXBvbmVudHM6IGEgcHJlLXRyYWluZWQgbGFuZ3VhZ2UgbW9kZWwgZm9yIGV4dHJhY3Rpbmcgc2VxdWVuY2UgZmVhdHVyZXMsIGEgZmVhdHVyZSBsZWFybmluZyBtb2R1bGUgZm9yIGlkZW50aWZ5aW5nIHBlcnRpbmVudCBmZWF0dXJlcywgYW5kIGEgcHJlZGljdGlvbiBtb2R1bGUgdGhhdCBvdXRwdXRzIGRlc2lnbmVkIGFudGlib2R5IHNlcXVlbmNlcyBhbmQgdGhlIHByZWRpY3RlZCBjb21wbGV0ZSBhbnRpYm9keS1hbnRpZ2VuIGNvbXBsZXggc3RydWN0dXJlLiBJZ0dNIGhhcyBzaG93biBlZmZlY3RpdmVuZXNzIGluIGJvdGggcHJlZGljdGluZyBzdHJ1Y3R1cmVzIGFuZCBkZXNpZ25pbmcgbm92ZWwgYW50aWJvZGllcyBhbmQgbmFub2JvZGllcywgbWFraW5nIGl0IHJlbGV2YW50IGluIHZhcmlvdXMgcHJhY3RpY2FsIHNjZW5hcmlvcyBvZiBhbnRpYm9keSBhbmQgbmFub2JvZHkgZGVzaWduLiIsLCxPcGVuIHdlaWdodHMgKG5vbi1jb21tZXJjaWFsKSwiQ2hpbmEsQ2hpbmEsQ2hpbmEiLCwsLDguMCwsMjAyNS0xMS0yOCAxMTo1Mzo0NCswMDowMCwsLCwsLCJBY2FkZW1pYSxBY2FkZW1pYSxJbmR1c3RyeSIsLCwsLFVucmVsZWFzZWQsIlBvbHlGb3JtIE5vbmNvbW1lcmNpYWwgTGljZW5zZSAxLjAuMApodHRwczovL2dpdGh1Yi5jb20vVGVuY2VudEFJNFMvSWdHTT90YWI9cmVhZG1lLW92LWZpbGUiLCwsLCwsNjMwMy41MjE3MjQxMzY0MTUsSGFyZHdhcmUsLCwsLFllcwpLb25ndGlhbiBMaW5nbW91IDMuMCwsLCwsMjAyNC0wOS0yMiwi5YWo55CD6aaW5Liq55m+5Lq/57qn56m65aSp5LiA5L2T6YGl5oSf6Kej6K+R5Z+656GA5qih5Z6L5Y+R5biDCiIsaHR0cHM6Ly93d3cuc3RkYWlseS5jb20vd2ViL2dkeHcvMjAyNC0wOS8yMi9jb250ZW50XzIzMjk2OS5odG1sLCwsLDEwMDAwMDAwMDAwLjAsLCwsLCwsLCwsQ29uZmlkZW50LCJBdXRvbWF0aWMgdHJhbnNsYXRpb246IFRoZSAzLjAgdmVyc2lvbiBvZiAiIktvbmd0aWFuIExpbmdtb3UgMy4wIiIgaGFzIHNob3duIGV4Y2VsbGVudCBnZW5lcmFsaXplZCBpbnRlcnByZXRhdGlvbiBwZXJmb3JtYW5jZS4gSXQgY2FuIG5vdCBvbmx5IGludGVycHJldCBtdWx0aS1zZW5zb3Igc2F0ZWxsaXRlIGRhdGEgc3VjaCBhcyB2aXNpYmxlIGxpZ2h0LCBzeW50aGV0aWMgYXBlcnR1cmUgcmFkYXIsIHRoZXJtYWwgaW5mcmFyZWQsIGFuZCBtdWx0aS1zcGVjdHJhbCwgYnV0IGFsc28gcmVhbGl6ZSB0aGUgYXV0b21hdGljIGFuZCBoaWdoLXByZWNpc2lvbiBpbnRlcnByZXRhdGlvbiBvZiBvYnNlcnZhdGlvbiBkYXRhIGZyb20gZGlmZmVyZW50IGF2aWF0aW9uIHBsYXRmb3JtcyBzdWNoIGFzIGFlcmlhbCByZW1vdGUgc2Vuc2luZyBhaXJjcmFmdCBhbmQgZHJvbmVzLiIsLCwsLCwsLCwsMjAyNS0xMS0yOCAxMTo1Mzo0NCswMDowMCwsLCwsLCwsLCwsLCwsLCwsLCwsLCwsLApLbGluZyAxLjUgUHJvLCJWaWRlbyxWaXNpb24iLCJWaWRlbyBnZW5lcmF0aW9uLFRleHQtdG8tdmlkZW8sSW1hZ2UtdG8tdmlkZW8iLEt1YWlzaG91IFRlY2hub2xvZ3ksLDIwMjQtMDktMjIsIktsaW5nIDEuNSBBSSBWaWRlbyBHZW5lcmF0b3IgaXMgRmluYWxseSBIZXJlIFdpdGggTWFqb3IgVXBncmFkZXMKIixodHRwczovL3d3dy56ZW5pdGVxLmNvbS9ibG9nL2tsaW5nLTEtNS1haS12aWRlby1nZW5lcmF0b3ItaXMtZmluYWxseS1oZXJlLXdpdGgtbWFqb3ItdXBncmFkZXMsLCwsLCwsIlBsYXVzaWJseSB1c2VkIG1vcmUgY29tcHV0ZSB0aGFuIE1ldGEgTW92aWUgR2VuLCBhcyBpdCBoYWQgaGlnaGVyIHByZWZlcmVuY2Ugc2NvcmVzIGFnYWluc3QgVmVvLTIgdGhhbiBNTUcgZGlkLiIsLCwsLCwsVW5rbm93biwiS2xpbmcgQUksIG9uZSBvZiB0aGUgbW9zdCBwb3B1bGFyIEFJIHZpZGVvIGdlbmVyYXRvcnMgYW5kIGEgc3Ryb25nIGNvbXBldGl0b3IgdG8gUnVud2F5IEdlbi0zIGFuZCBPcGVuQUnigJlzIFNvcmEsIGhhcyBqdXN0IHJlbGVhc2VkIEtsaW5nIEFJIDEuNSBQcm8uIFRoaXMgdXBkYXRlIGJyaW5ncyBzb21lIG1ham9yIGltcHJvdmVtZW50czogYSBuZXcgYW5kIGltcHJvdmVkIHZpZGVvIG1vZGVsLCB0aGUgaW50cm9kdWN0aW9uIG9mIGEgbW90aW9uIGJydXNoIGZlYXR1cmUsIGFuZCBtdWNoIG1vcmUuCgpEZXZlbG9wZWQgYnkgS3VhaXNob3UsIGEgQmVpamluZy1iYXNlZCBjb21wYW55IHRoYXQgY29tcGV0ZXMgZGlyZWN0bHkgd2l0aCBUaWtUb2ssIEtsaW5nIEFJIGFsbG93cyB1c2VycyB0byBjcmVhdGUgdmlkZW9zIHVwIHRvIDEwIHNlY29uZHMgbG9uZyB3aXRoIDMwIGZyYW1lcyBwZXIgc2Vjb25kIGF0IDEwODBwIHJlc29sdXRpb24uIEl0IGFsc28gc3VwcG9ydHMgZmxleGlibGUgYXNwZWN0IHJhdGlvcywgbWFraW5nIGl0IGEgdmVyc2F0aWxlIHRvb2wgZm9yIGNvbnRlbnQgY3JlYXRvcnMuIiwsLEFQSSBhY2Nlc3MsQ2hpbmEsLCwsLCwyMDI1LTExLTI4IDExOjUzOjQ0KzAwOjAwLCwsLCwsSW5kdXN0cnksLCwsLFVucmVsZWFzZWQsLFRydWUsLCwsLCwsLCwsLE5vCkJURkJTLEJpb2xvZ3ksUHJvdGVpbi1ETkEgYmluZGluZyBwcmVkaWN0aW9uLE5hbmppbmcgQWdyaWN1bHR1cmFsIFVuaXZlcnNpdHksIkJpbmdiaW5nIEppbiwgU29uZyBMaWFuZywgWGlhb3FpYW4gTGl1LCBSdWkgWmhhbmcsIFl1biBaaHUsIFl1YW55dWFuIENoZW4sIEd1YW5namluIExpdSwgVGFvIFlhbmcKIiwyMDI0LTA5LTIyLEJURkJTOiBiaW5kaW5nLXByZWRpY3Rpb24gb2YgYmFjdGVyaWFsIHRyYW5zY3JpcHRpb24gZmFjdG9ycyBhbmQgYmluZGluZyBzaXRlcyBiYXNlZCBvbiBkZWVwIGxlYXJuaW5nLGh0dHBzOi8vd3d3LmJpb3J4aXYub3JnL2NvbnRlbnQvMTAuMTEwMS8yMDI0LjA5LjE5LjYxMzk4NnYxLCwsLCwsLCwxMDMzMywiIiJJbiBvcmRlciB0byBlbnN1cmUgdGhlIGNvbnNpc3RlbmN5IG9mIHNlcXVlbmNlIGxlbmd0aCwgdGhlIG1heGltdW0gbGVuZ3RoIG9mCmEgRE5BIHNlcXVlbmNlIGlzIHNldCB0byAxMDAgYW5kIHRoZSBtYXhpbXVtIGxlbmd0aCBvZiBhIHByb3RlaW4gc2VxdWVuY2UgaXMgc2V0IHRvIDYwMC4gU2VxdWVuY2VzIHNob3J0ZXIgdGhhbgp0aGUgbWF4aW11bSBsZW5ndGggYXJlIHBhZGRlZCB3aXRoIHplcm9zIHRvIG1hdGNoIHRoZSBmaXhlZCBsZW5ndGguIiIKCiIiQXMgYSByZXN1bHQsIDUxNTkKbm9uLXJlZHVuZGFudCBwb3NpdGl2ZSBzZXF1ZW5jZXMgYXJlIG9idGFpbmVkLiBBcHByb3hpbWF0ZWx5IDEwJSBvZiB0aGUgc2VxdWVuY2VzIGFyZSByYW5kb21seSBzZWxlY3RlZCBmcm9tCnRoZSBkYXRhc2V0cyBhcyB0aGUgaW5kZXBlbmRlbnQgZGF0YXNldCwgd2hpbGUgdGhlIHJlbWFpbmluZyA5MCUgb2YgdGhlIHNlcXVlbmNlcyBhcmUgdXNlZCBhcyB0aGUgdHJhaW5pbmcgYW5kIHRlc3QKZGF0YXNldHMuIiIKCiIiU3Vic2VxdWVudGx5LCAyNywyMzYgbm9uLXJlZHVuZGFudCBzZXF1ZW5jZXMgYXJlIG9idGFpbmVkLCBhbmQgMTklIG9mIHRoZSBkYXRhCmFyZSByYW5kb21seSBzZWxlY3RlZCBhcyBuZWdhdGl2ZSBzYW1wbGVzLCBtYXRjaGluZyB0aGUgbnVtYmVyIG9mIHBvc2l0aXZlIHNhbXBsZSIiCgpUb3RhbCB0b2tlbnM6IDIqNTE1OSo3MDAqMC44PTU3NzgwODAKIiwsLCwsTGlrZWx5LCJCYWNrZ3JvdW5kIFRoZSBiaW5kaW5nIG9mIHRyYW5zY3JpcHRpb24gZmFjdG9ycyAoVEZzKSB0byBURi1iaW5kaW5nIHNpdGVzIHBsYXlzIGEgdml0YWwgcm9sZSBpbiB0aGUgcHJvY2VzcyBvZiByZWd1bGF0aW5nIGdlbmUgZXhwcmVzc2lvbiBhbmQgZXZvbHV0aW9uLiBXaXRoIHRoZSBkZXZlbG9wbWVudCBvZiBtYWNoaW5lIGxlYXJuaW5nIGFuZCBkZWVwIGxlYXJuaW5nLCBzb21lIHN1Y2Nlc3NlcyBoYXZlIGJlZW4gYWNoaWV2ZWQgaW4gcHJlZGljdGluZyB0cmFuc2NyaXB0aW9uIGZhY3RvcnMgYW5kIGJpbmRpbmcgc2l0ZXMuIFRoZW4gYSBuYXR1cmFsIHF1ZXN0aW9uIGFyaXNlczogZm9yIGEgZ2l2ZW4gdHJhbnNjcmlwdGlvbiBmYWN0b3IgYW5kIGEgYmluZGluZyBzaXRlLCBkbyB0aGV5IGJpbmQ/IFRoaXMgaXMgdGhlIG1haW4gbW90aXZhdGlvbiBvZiB0aGlzIHdvcmsuClJlc3VsdHMgSW4gdGhpcyBwYXBlciwgd2UgZGV2ZWxvcCBhIG1vZGVsIEJURkJTLCB3aGljaCBwcmVkaWN0cyB3aGV0aGVyIHRoZSBiYWN0ZXJpYWwgdHJhbnNjcmlwdGlvbiBmYWN0b3JzIGFuZCBiaW5kaW5nIHNpdGVzIGNvbWJpbmUgb3Igbm90LiBUaGUgbW9kZWwgdGFrZXMgYm90aCB0aGUgYW1pbm8gYWNpZCBzZXF1ZW5jZXMgb2YgYmFjdGVyaWFsIHRyYW5zY3JpcHRpb24gZmFjdG9ycyBhbmQgdGhlIG51Y2xlb3RpZGUgc2VxdWVuY2VzIG9mIGJpbmRpbmcgc2l0ZXMgYXMgaW5wdXRzLCBhbmQgZXh0cmFjdHMgZmVhdHVyZXMgdGhyb3VnaCBjb252b2x1dGlvbmFsIG5ldXJhbCBuZXR3b3JrIGFuZCBNdWx0aWhlYWRBdHRlbnRpb24uCkZvciB0aGUgbW9kZWwgaW5wdXRzLCB3ZSB1c2UgdHdvIG5lZ2F0aXZlIHNhbXBsZSBzYW1wbGluZyBtZXRob2RzOiBSUyBhbmQgRUUuIE9uIHRoZSB0ZXN0IGRhdGFzZXQgb2YgUlMsIHRoZSBhY2N1cmFjeSwgc2Vuc2l0aXZpdHksIHNwZWNpZmljaXR5LCBGMS1zY29yZSBhbmQgTUNDIG9mIEJURkJTIGFyZSAwLjkxNDQ2LCAwLjg5NzQ2LCAwLjkzMTM0LCAwLjkxMjY0IGFuZCAwLjgyOTQ2LCByZXNwZWN0aXZlbHkuIEFuZCBvbiB0aGUgdGVzdCBkYXRhc2V0IG9mIEVFLCB0aGUgYWNjdXJhY3ksIHNlbnNpdGl2aXR5LCBzcGVjaWZpY2l0eSwgRjEtc2NvcmUgYW5kIE1DQyBvZiBCVEZCUyBhcmUgMC44Nzg2OCwgMC44OTM1NCwgMC44NjM5NCwgMC44Nzk5NiBhbmQgMC43NTc5NiwgcmVzcGVjdGl2ZWx5LiBNZWFud2hpbGUsIG91ciBmaW5kaW5ncyBpbmRpY2F0ZSB0aGF0IHRoZSBvcHRpbWFsIGFwcHJvYWNoIGZvciBvYnRhaW5pbmcgbmVnYXRpdmUgc2FtcGxlcyBpbiB0aGUgY29udGV4dCBvZiBiYWN0ZXJpYWwgcmVzZWFyY2ggaXMgdG8gdXRpbGl6ZSB0aGUgd2hvbGUgZ2Vub21lIHNlcXVlbmNlcyBvZiB0aGUgY29ycmVzcG9uZGluZyBiYWN0ZXJpYSwgYXMgb3Bwb3NlZCB0byB0aGUgc2h1ZmZsaW5nIG1ldGhvZC4KQ29uY2x1c2lvbnMgVGhlIGFib3ZlIHJlc3VsdHMgb24gdGhlIHRlc3QgZGF0YXNldCBoYXZlIHNob3duIHRoYXQgdGhlIHByb3Bvc2VkIEJURkJTIG1vZGVsIGhhcyBhIGdvb2QgcGVyZm9ybWFuY2UgaW4gcHJlZGljdGluZyB0aGUgY29tYmluYXRpb24gb2YgYmFjdGVyaWFsIHRyYW5zY3JpcHRpb24gZmFjdG9ycyBhbmQgdGhlaXIgYmluZGluZyBzaXRlcyBhbmQgcHJvdmlkZXMgYW4gZXhwZXJpbWVudGFsIGd1aWRlLiBCVEZCUyBpcyBwdWJsaWNseSBhdmFpbGFibGUgYXQgaHR0cHM6Ly9naXRodWIuY29tL1ZjZXRlcm5hbC9CVEZCUy4iLCwsLENoaW5hLCwsLCwsMjAyNS0xMS0yOCAxMTo1Mzo0NCswMDowMCwsLCwsLEFjYWRlbWlhLCwsLCwsLCwsLCwsLCwsLCwsClBlcElOVkVOVCxCaW9sb2d5LCJQcm90ZWluIGdlbmVyYXRpb24sUHJvdGVpbiBkZXNpZ24iLCJBc3RyYVplbmVjYSxDaGFsbWVycyBVbml2ZXJzaXR5IG9mIFRlY2hub2xvZ3kiLCJHw7Zrw6dlIEdleWxhbiwgSm9uIFBhdWwgSmFuZXQsIEFsZXNzYW5kcm8gVGlibywgSmlhemhlbiBIZSwgQXRhbmFzIFBhdHJvbm92LCBNaWtoYWlsIEthYmVzaG92LCBGbG9yaWFuIERhdmlkLCBXZXJuZ2FyZCBDemVjaHRpemt5LCBPbGEgRW5na3Zpc3QsIExlb25hcmRvIERlIE1hcmlhIiwyMDI0LTA5LTIxLFBlcElOVkVOVDogR2VuZXJhdGl2ZSBwZXB0aWRlIGRlc2lnbiBiZXlvbmQgdGhlIG5hdHVyYWwgYW1pbm8gYWNpZHMsaHR0cHM6Ly9hcnhpdi5vcmcvYWJzLzI0MDkuMTQwNDAsMTcuMCwsLCwsLCIKIiwsIjEsMDAwLDAwMCBwZXB0aWRlcyAqIDAuOSB0cmFpbmluZyBzcGxpdCA9IDkwMCwwMDAgdHJhaW5pbmcgcGVwdGlkZXMKOTAwLDAwMCBwZXB0aWRlcyAqIDEyIHRva2VucyBwZXIgcGVwdGlkZSA9IDEwLDgwMCwwMDAgdG9rZW5zCkZpbmFsIGVzdGltYXRlOiAxMCw4MDAsMDAwIHRva2VucyAoMS4wOGU3KSIsLCxOVklESUEgVjEwMCwsQ29uZmlkZW50LCJQZXB0aWRlcyBwbGF5IGEgY3J1Y2lhbCByb2xlIGluIHRoZSBkcnVnIGRlc2lnbiBhbmQgZGlzY292ZXJ5IHdoZXRoZXIgYXMgYSB0aGVyYXBldXRpYyBtb2RhbGl0eSBvciBhIGRlbGl2ZXJ5IGFnZW50LiBOb24tbmF0dXJhbCBhbWlubyBhY2lkcyAoTk5BQXMpIGhhdmUgYmVlbiB1c2VkIHRvIGVuaGFuY2UgdGhlIHBlcHRpZGUgcHJvcGVydGllcyBmcm9tIGJpbmRpbmcgYWZmaW5pdHksIHBsYXNtYSBzdGFiaWxpdHkgdG8gcGVybWVhYmlsaXR5LiBJbmNvcnBvcmF0aW5nIG5vdmVsIE5OQUFzIGZhY2lsaXRhdGVzIHRoZSBkZXNpZ24gb2YgbW9yZSBlZmZlY3RpdmUgcGVwdGlkZXMgd2l0aCBpbXByb3ZlZCBwcm9wZXJ0aWVzLiBUaGUgZ2VuZXJhdGl2ZSBtb2RlbHMgdXNlZCBpbiB0aGUgZmllbGQsIGhhdmUgZm9jdXNlZCBvbiBuYXZpZ2F0aW5nIHRoZSBwZXB0aWRlIHNlcXVlbmNlIHNwYWNlLiBUaGUgc2VxdWVuY2Ugc3BhY2UgaXMgZm9ybWVkIGJ5IGNvbWJpbmF0aW9ucyBvZiBhIHByZWRlZmluZWQgc2V0IG9mIGFtaW5vIGFjaWRzLiBIb3dldmVyLCB0aGVyZSBpcyBzdGlsbCBhIG5lZWQgZm9yIGEgdG9vbCB0byBleHBsb3JlIHRoZSBwZXB0aWRlIGxhbmRzY2FwZSBiZXlvbmQgdGhpcyBlbnVtZXJhdGVkIHNwYWNlIHRvIHVubG9jayBhbmQgZWZmZWN0aXZlbHkgaW5jb3Jwb3JhdGUgZGUgbm92byBkZXNpZ24gb2YgbmV3IGFtaW5vIGFjaWRzLiBUbyB0aG9yb3VnaGx5IGV4cGxvcmUgdGhlIHRoZW9yZXRpY2FsIGNoZW1pY2FsIHNwYWNlIG9mIHRoZSBwZXB0aWRlcywgd2UgcHJlc2VudCBQZXBJTlZFTlQsIGEgbm92ZWwgZ2VuZXJhdGl2ZSBBSS1iYXNlZCB0b29sIGFzIGFuIGV4dGVuc2lvbiB0byB0aGUgc21hbGwgbW9sZWN1bGUgbW9sZWN1bGFyIGRlc2lnbiBwbGF0Zm9ybSwgUkVJTlZFTlQuIFBlcElOVkVOVCBuYXZpZ2F0ZXMgdGhlIHZhc3Qgc3BhY2Ugb2YgbmF0dXJhbCBhbmQgbm9uLW5hdHVyYWwgYW1pbm8gYWNpZHMgdG8gcHJvcG9zZSB2YWxpZCwgbm92ZWwsIGFuZCBkaXZlcnNlIHBlcHRpZGUgZGVzaWducy4gVGhlIGdlbmVyYXRpdmUgbW9kZWwgY2FuIHNlcnZlIGFzIGEgY2VudHJhbCB0b29sIGZvciBwZXB0aWRlLXJlbGF0ZWQgdGFza3MsIGFzIGl0IHdhcyBub3QgdHJhaW5lZCBvbiBwZXB0aWRlcyB3aXRoIHNwZWNpZmljIHByb3BlcnRpZXMgb3IgdG9wb2xvZ2llcy4gVGhlIHByaW9yIHdhcyB0cmFpbmVkIHRvIHVuZGVyc3RhbmQgdGhlIGdyYW51bGFyaXR5IG9mIHBlcHRpZGVzIGFuZCB0byBkZXNpZ24gYW1pbm8gYWNpZHMgZm9yIGZpbGxpbmcgdGhlIG1hc2tlZCBwb3NpdGlvbnMgd2l0aGluIGEgcGVwdGlkZS4gUGVwSU5WRU5UIGNvdXBsZWQgd2l0aCByZWluZm9yY2VtZW50IGxlYXJuaW5nIGVuYWJsZXMgdGhlIGdvYWwtb3JpZW50ZWQgZGVzaWduIG9mIHBlcHRpZGVzIHVzaW5nIGl0cyBjaGVtaXN0cnktaW5mb3JtZWQgZ2VuZXJhdGl2ZSBjYXBhYmlsaXRpZXMuIFRoaXMgc3R1ZHkgZGVtb25zdHJhdGVzIFBlcElOVkVOVCdzIGFiaWxpdHkgdG8gZXhwbG9yZSB0aGUgcGVwdGlkZSBzcGFjZSB3aXRoIHVuaXF1ZSBhbmQgbm92ZWwgZGVzaWducywgYW5kIGl0cyBjYXBhY2l0eSBmb3IgcHJvcGVydHkgb3B0aW1pemF0aW9uIGluIHRoZSBjb250ZXh0IG9mIHRoZXJhcGV1dGljYWxseSByZWxldmFudCBwZXB0aWRlcy4gT3VyIHRvb2wgY2FuIGJlIGVtcGxveWVkIGZvciBtdWx0aS1wYXJhbWV0ZXIgbGVhcm5pbmcgb2JqZWN0aXZlcywgcGVwdGlkb21pbWV0aWNzLCBsZWFkIG9wdGltaXphdGlvbiwgYW5kIHZhcmlldHkgb2Ygb3RoZXIgdGFza3Mgd2l0aGluIHRoZSBwZXB0aWRlIGRvbWFpbi4iLDI0LjAsLE9wZW4gd2VpZ2h0cyAodW5yZXN0cmljdGVkKSwiVW5pdGVkIEtpbmdkb20gb2YgR3JlYXQgQnJpdGFpbiBhbmQgTm9ydGhlcm4gSXJlbGFuZCxTd2VkZW4sU3dlZGVuIiwsLCwsLDIwMjYtMDUtMjUgMTI6MzM6NTQrMDA6MDAsLCwsLCwiSW5kdXN0cnksQWNhZGVtaWEiLCwsLCxPcGVuIHNvdXJjZSwiQXBhY2hlIDIuMApodHRwczovL2dpdGh1Yi5jb20vTW9sZWN1bGFyQUkvUGVwSU5WRU5UIiwsLCwsLCxIYXJkd2FyZSwsLCwsWWVzCkV4U2VsZlJMLEJpb2xvZ3ksRHJ1ZyBkaXNjb3ZlcnksU29vY2hvdyBVbml2ZXJzaXR5LCJKaW5nIFdhbmcsIEZlaSBaaHUiLDIwMjQtMDktMjAsRXhTZWxmUkw6IEFuIGV4cGxvcmF0aW9uLWluc3BpcmVkIHNlbGYtc3VwZXJ2aXNlZCByZWluZm9yY2VtZW50IGxlYXJuaW5nIGFwcHJvYWNoIHRvIG1vbGVjdWxhciBnZW5lcmF0aW9uLGh0dHBzOi8vd3d3LnNjaWVuY2VkaXJlY3QuY29tL3NjaWVuY2UvYXJ0aWNsZS9waWkvUzA5NTc0MTc0MjQwMjI3NzIsLCwsLCwsLCx0aGV5IHJhbmRvbWx5IHNlbGVjdCA1ZTUgbW9sZWN1bGVzIGZvciB0cmFpbmluZywsLCwsQ29uZmlkZW50LCJFZmZpY2llbnRseSBzZWFyY2hpbmcgZm9yIG5vdmVsIG1vbGVjdWxlcyB3aXRoIHNwZWNpZmljIHByb3BlcnRpZXMgaXMgY3JpdGljYWwgdG8gbW9sZWN1bGFyIGdlbmVyYXRpb24uIFNvbWUgZXhpc3Rpbmcgd29ya3MgZm9jdXMgb24gY29tYmluaW5nIGRlZXAgZ2VuZXJhdGl2ZSBtb2RlbHMgYW5kIHJlaW5mb3JjZW1lbnQgbGVhcm5pbmcgdG8gZ2VuZXJhdGUgbW9sZWN1bGVzIHdpdGggdGFyZ2V0ZWQgcHJvcGVydGllcywgYnV0IHRoZXJlIGlzIHN0aWxsIHRoZSBwcm9ibGVtIG9mIHJlZHVjZWQgbW9kZWwgZWZmZWN0aXZlbmVzcyBkdWUgdG8gc3BhcnNlIHJld2FyZHMuIFRvIGFkZHJlc3MgdGhlIHByb2JsZW0sIGFuIGV4cGxvcmF0aW9uLWluc3BpcmVkIHNlbGYtc3VwZXJ2aXNlZCByZWluZm9yY2VtZW50IGxlYXJuaW5nIChFeFNlbGZSTCkgbWV0aG9kIGZvciBtb2xlY3VsYXIgZ2VuZXJhdGlvbiBpcyBwcm9wb3NlZC4gQnkgY29uc3RydWN0aW5nIGFuIGV4cGxvcmF0aW9uLWluc3BpcmVkIHJld2FyZC1zaGFwaW5nIGZyYW1ld29yaywgRXhTZWxmUkwgY2FuIGVmZmVjdGl2ZWx5IG1pbmUgdGhlIGludHJpbnNpYyByZXdhcmRzIGluIHRoZSBtb2xlY3VsZSBnZW5lcmF0aW9uIHByb2Nlc3MgYmFzZWQgb24gbm92ZWx0eS4gVGhlbiwgZHJpdmVuIGJ5IGludHJpbnNpYyBhbmQgcHJpbWl0aXZlIHNwYXJzZSByZXdhcmRzLCBFeFNlbGZSTCBlc3RhYmxpc2hlcyBhIHNlbGYtc3VwZXJ2aXNlZCByZWluZm9yY2VtZW50IGxlYXJuaW5nIGFnZW50IGNhcGFibGUgb2YgZXhwbG9yaW5nIGEgYnJvYWRlciBjaGVtaWNhbCBzcGFjZSB0byBmaW5kIG1vbGVjdWxlcyB3aXRoIGJldHRlciBwcm9wZXJ0aWVzLiBJbiBhZGRpdGlvbiwgYSBkb21pbmFudCBzZXQgb2YgbW9sZWN1bGVzIGlzIGRlZmluZWQgZnJvbSB0aGUgc2FtcGxlZCBtb2xlY3VsZXMgdGhhdCBjYW4gZnVydGhlciBpbXByb3ZlIHRoZWlyIHByb3BlcnR5IHNjb3Jlcy4gVGhlIGV4cGVyaW1lbnRhbCByZXN1bHRzIGlsbHVzdHJhdGUgdGhhdCBFeFNlbGZSTCBjYW4gZ2VuZXJhdGUgbW9sZWN1bGVzIHdpdGggaGlnaGVyIHByb3BlcnR5IHNjb3JlcyB0aGFuIGV4aXN0aW5nIG1ldGhvZHMuIiwsLCxUYWl3YW4sLCwsLCwyMDI1LTExLTI4IDExOjUzOjQ0KzAwOjAwLCwsLCwsQWNhZGVtaWEsLCwsLCwsLCwsLCwsLCwsLCwKVGVsZWNoYXQyLTExNUIsTGFuZ3VhZ2UsIkxhbmd1YWdlIG1vZGVsaW5nL2dlbmVyYXRpb24sUXVlc3Rpb24gYW5zd2VyaW5nLFF1YW50aXRhdGl2ZSByZWFzb25pbmcsQ2hhdCxUZXh0IHN1bW1hcml6YXRpb24sQ29kZSBnZW5lcmF0aW9uIixDaGluYSBUZWxlY29tLFppaGFuIFdhbmcgYW5kIFhpbnpoYW5nIExpdSBhbmQgU2hpeHVhbiBMaXUgYW5kIFlpdG9uZyBZYW8gYW5kIFl1eWFvIEh1YW5nIGFuZCBaaG9uZ2ppYW5nIEhlIGFuZCBYdWVsb25nIExpIGFuZCBZb25neGlhbmcgTGkgYW5kIFpob25naGFvIENoZSBhbmQgWmhhb3hpIFpoYW5nIGFuZCBZYW4gV2FuZyBhbmQgWGluIFdhbmcgYW5kIEx1d2VuIFB1IGFuZCBIdWloYW4gWHUgYW5kIFJ1aXl1IEZhbmcgYW5kIFl1IFpoYW8gYW5kIEppZSBaaGFuZyBhbmQgWGlhb21lbmcgSHVh</x:v>
      </x:c>
    </x:row>
    <x:row r="86" ht="18" customHeight="1">
      <x:c r="A86" s="17" t="n">
        <x:v>81</x:v>
      </x:c>
      <x:c r="B86" s="17" t="n">
        <x:v>310</x:v>
      </x:c>
      <x:c r="C86" s="160" t="str">
        <x:v>bmcgYW5kIFpoaWxvbmcgTHUgYW5kIEppYXhpbiBQZW5nIGFuZCBXZW5qdW4gWmhlbmcgYW5kIFNoaXF1YW4gV2FuZyBhbmQgQmluZ2thaSBZYW5nIGFuZCBYdWV3ZWkgaGUgYW5kIFpodW9ydSBKaWFuZyBhbmQgUWl5aSBYaWUgYW5kIFlhbmhhbiBaaGFuZyBhbmQgWmhvbmdxaXUgTGkgYW5kIExpbmdsaW5nIFNoaSBhbmQgV2Vpd2VpIEZ1IGFuZCBZaW4gWmhhbmcgYW5kIFppbHUgSHVhbmcgYW5kIFNpc2hpIFhpb25nIGFuZCBZdXhpYW5nIFpoYW5nIGFuZCBDaGFvIFdhbmcgYW5kIFNodWFuZ3lvbmcgU29uZywyMDI0LTA5LTIwLFRlbGVDaGF0IFRlY2huaWNhbCBSZXBvcnQsaHR0cHM6Ly9odWdnaW5nZmFjZS5jby9UZWxlLUFJL1RlbGVDaGF0Mi0xMTVCLCxUcmFpbmluZyBjb3N0LCwxMTUwMDAwMDAwMDAuMCwsNi45ZSsyNCw2TkQ6IDYgKiAxMTVCICogMTBUID0gNi45ZTI0LDEwMDAwMDAwMDAwMDAwLFRoZSBvcGVuIHNvdXJjZSBUZWxlQ2hhdDItMTE1QiBtb2RlbCBpcyB0cmFpbmVkIHVzaW5nIDEwIHRyaWxsaW9uIHRva2VucyBvZiBoaWdoLXF1YWxpdHkgQ2hpbmVzZSBhbmQgRW5nbGlzaCBjb3JwdXMsLCwsU3VwZXJ2aXNlZCxDb25maWRlbnQsLDEuMCwsT3BlbiB3ZWlnaHRzIChyZXN0cmljdGVkIHVzZSksQ2hpbmEsLCwsLCwyMDI2LTAxLTAzIDA5OjA1OjQzKzAwOjAwLCwiVGhlcmUgaXMgbm8gcGFwZXIgdG8gcmVmZXJlbmNlLCBubyBpbmZvcm1hdGlvbiBhYm91dCBoYXJkd2FyZSB1c2VkIGZvciB0cmFpbmluZyBmb3VuZCBpbiBtZWRpYS4iLCw2MDAwMDAwLjAsdGFibGUgMixJbmR1c3RyeSwsLCwsT3BlbiAocmVzdHJpY3RlZCB1c2UpLCJBcGFjaGUgMi4wCmh0dHBzOi8vaHVnZ2luZ2ZhY2UuY28vVGVsZS1BSS9UZWxlQ2hhdDItMTE1QgoKIiJUZWxlQ2hhdCBtb2RlbCBzdXBwb3J0cyBjb21tZXJjaWFsIHVzZSBpZiB5b3UgcGxhbiB0byB0cmVhdCBUZWxlQ2hhdCBUaGUgbW9kZWwgb3IgaXRzIGRlcml2YXRpdmVzIGFyZSB1c2VkIGZvciBjb21tZXJjaWFsIHB1cnBvc2VzLCB5b3UgbmVlZCB0byBjb250YWN0IHRoZSBtYWlsYm94IGJlbG93IHRlbGVfYWlAY2hpbmF0ZWxlY29tLmNuIiIKCm5vIGNsZWFyIGxpY2Vuc2UgYnV0IHNhbWUgZGlzY2xhaW1lciBhcyBhYm92ZQpodHRwczovL2dpdGh1Yi5jb20vVGVsZS1BSS9UZWxlQ2hhdDIvCgp0aGlzIGlzIHNlZW1zIHRvIGJlIHByZS10cmFpbmluZyBjb2RlOgpodHRwczovL2dpdGh1Yi5jb20vVGVsZS1BSS9UZWxlQ2hhdDIvdHJlZS9tYWluL2RlZXBzcGVlZCIsVHJ1ZSwsLEZQMTYsLCxPcGVyYXRpb24gY291bnRpbmcsVGVsZS1BSSwsLCxZZXMKUHJpdGh2aSBXeEMsRWFydGggc2NpZW5jZSxXZWF0aGVyIGZvcmVjYXN0aW5nLCJJQk0gUmVzZWFyY2gsVW5pdmVyc2l0eSBvZiBBbGFiYW1hLFN0YW5mb3JkIFVuaXZlcnNpdHksQ29sb3JhZG8gU3RhdGUgVW5pdmVyc2l0eSxPYWsgUmlkZ2UgTmF0aW9uYWwgTGFib3JhdG9yeSxOQVNBIiwiSm9oYW5uZXMgU2NobXVkZSwgU3VqaXQgUm95LCBXaWxsIFRyb2phaywgSm9oYW5uZXMgSmFrdWJpaywgRGFuaWVsIFNhbGxlcyBDaXZpdGFyZXNlLCBTaHJhZGRoYSBTaW5naCwgSnVsaWFuIEt1ZWhuZXJ0LCBLdW1hciBBbmt1ciwgQW1hbiBHdXB0YSwgQ2hyaXN0b3BoZXIgRSBQaGlsbGlwcywgUm9tZW8gS2llbnpsZXIsIERhbmllbGEgU3p3YXJjbWFuLCBWaXNoYWwgR2F1ciwgUmFqYXQgU2hpbmRlLCBSb2hpdCBMYWwsIEFybGluZG8gRGEgU2lsdmEsIEpvcmdlIEx1aXMgR3VldmFyYSBEaWF6LCBBbm5lIEpvbmVzLCBTaW1vbiBQZnJldW5kc2NodWgsIEFteSBMaW4sIEFkaXRpIFNoZXNoYWRyaSwgVWRheXNhbmthciBOYWlyLCBWYWxlbnRpbmUgQW5hbnRoYXJhaiwgSGVuZHJpayBIYW1hbm4sIENhbXBiZWxsIFdhdHNvbiwgTWFuaWwgTWFza2V5LCBUc2VuZ2RhciBKIExlZSwgSnVhbiBCZXJuYWJlIE1vcmVubywgUmFodWwgUmFtYWNoYW5kcmFuIiwyMDI0LTA5LTIwLFByaXRodmkgV3hDOiBGb3VuZGF0aW9uIE1vZGVsIGZvciBXZWF0aGVyIGFuZCBDbGltYXRlLGh0dHBzOi8vYXJ4aXYub3JnL2Ficy8yNDA5LjEzNTk4LDM4LjAsLCwyMzAwMDAwMDAwLjAsImEgMi4zIGJpbGxpb24gcGFyYW1ldGVyIGZvdW5kYXRpb24gbW9kZWwgZGV2ZWxvcGVkIHVzaW5nIDE2MCB2YXJpYWJsZXMgZnJvbSB0aGUgTW9kZXJuLUVyYSBSZXRyb3NwZWN0aXZlIEFuYWx5c2lzIGZvciBSZXNlYXJjaCBhbmQgQXBwbGljYXRpb25zLCBWZXJzaW9uIDIgKE1FUlJBLTIpLiIsNy4xNWUrMTksIiIid2UgdHJhaW4gdGhlIG1vZGVsIG9uIDY0IEExMDAgR1BVcyBhbmQgYmF0Y2ggc2l6ZSAxIGZvciAxMDAsMDAwIGdyYWRpZW50IGRlc2NlbnQgc3RlcHMiIgoiIldpdGggdGhlc2UgY2hvaWNlcyB3ZSBhcmUgZGVhbGluZyB3aXRoIDUxLDg0MAp0b2tlbnMgcGVyIHNhbXBsZSB5ZXQgYXJlIGtlZXBpbmcgdGhlIGxlbmd0aCBvZiB0aGUgZ2xvYmFsIGFuZCBsb2NhbCBzZXF1ZW5jZSByb3VnaGx5IGJhbGFuY2VkIiIKClRvdGFsIG51bWJlciBvZiB0b2tlbnM6IDEwMDAwMCo1MTg0MD01MTg0MDAwMDAwClRyYWluaW5nIGNvbXB1dGU6IDYqNTE4NDAwMDAwMCoyMzAwMDAwMDAwPTcuMTUzOTJlKzE5IiwsLCwsTlZJRElBIEExMDAsLENvbmZpZGVudCwiVHJpZ2dlcmVkIGJ5IHRoZSByZWFsaXphdGlvbiB0aGF0IEFJIGVtdWxhdG9ycyBjYW4gcml2YWwgdGhlIHBlcmZvcm1hbmNlIG9mIHRyYWRpdGlvbmFsIG51bWVyaWNhbCB3ZWF0aGVyIHByZWRpY3Rpb24gbW9kZWxzIHJ1bm5pbmcgb24gSFBDIHN5c3RlbXMsIHRoZXJlIGlzIG5vdyBhbiBpbmNyZWFzaW5nIG51bWJlciBvZiBsYXJnZSBBSSBtb2RlbHMgdGhhdCBhZGRyZXNzIHVzZSBjYXNlcyBzdWNoIGFzIGZvcmVjYXN0aW5nLCBkb3duc2NhbGluZywgb3Igbm93Y2FzdGluZy4gV2hpbGUgdGhlIHBhcmFsbGVsIGRldmVsb3BtZW50cyBpbiB0aGUgQUkgbGl0ZXJhdHVyZSBmb2N1cyBvbiBmb3VuZGF0aW9uIG1vZGVsc+KAkyBtb2RlbHMgdGhhdCBjYW4gYmUgZWZmZWN0aXZlbHkgdHVuZWQgdG8gYWRkcmVzcyBtdWx0aXBsZSwgZGlmZmVyZW50IHVzZSBjYXNlc+KAkyB0aGUgZGV2ZWxvcG1lbnRzIG9uIHRoZSB3ZWF0aGVyIGFuZCBjbGltYXRlIHNpZGUgbGFyZ2VseSBmb2N1cyBvbiBzaW5nbGUtdXNlIGNhc2VzIHdpdGggcGFydGljdWxhciBlbXBoYXNpcyBvbiBtaWQtcmFuZ2UgZm9yZWNhc3RpbmcuIFdlIGNsb3NlIHRoaXMgZ2FwIGJ5IGludHJvZHVjaW5nIFByaXRodmkgV3hDLCBhIDIuMyBiaWxsaW9uIHBhcmFtZXRlciBmb3VuZGF0aW9uIG1vZGVsIGRldmVsb3BlZCB1c2luZyAxNjAgdmFyaWFibGVzIGZyb20gdGhlIE1vZGVybi1FcmEgUmV0cm9zcGVjdGl2ZSBBbmFseXNpcyBmb3IgUmVzZWFyY2ggYW5kIEFwcGxpY2F0aW9ucywgVmVyc2lvbiAyIChNRVJSQS0yKS4gUHJpdGh2aSBXeEMgZW1wbG95cyBhbiBlbmNvZGVyLWRlY29kZXItYmFzZWQgYXJjaGl0ZWN0dXJlLCBpbmNvcnBvcmF0aW5nIGNvbmNlcHRzIGZyb20gdmFyaW91cyByZWNlbnQgdHJhbnNmb3JtZXIgbW9kZWxzIHRvIGVmZmVjdGl2ZWx5IGNhcHR1cmUgYm90aCByZWdpb25hbCBhbmQgZ2xvYmFsIGRlcGVuZGVuY2llcyBpbiB0aGUgaW5wdXQgZGF0YS4gVGhlIG1vZGVsIGhhcyBiZWVuIGRlc2lnbmVkIHRvIGFjY29tbW9kYXRlIGxhcmdlIHRva2VuIGNvdW50cyB0byBtb2RlbCB3ZWF0aGVyIHBoZW5vbWVuYSBpbiBkaWZmZXJlbnQgdG9wb2xvZ2llcyBhdCBmaW5lIHJlc29sdXRpb25zLiBGdXJ0aGVybW9yZSwgaXQgaXMgdHJhaW5lZCB3aXRoIGEgbWl4ZWQgb2JqZWN0aXZlIHRoYXQgY29tYmluZXMgdGhlIHBhcmFkaWdtcyBvZiBtYXNrZWQgcmVjb25zdHJ1Y3Rpb24gd2l0aCBmb3JlY2FzdGluZy4gV2UgdGVzdCB0aGUgbW9kZWwgb24gYSBzZXQgb2YgY2hhbGxlbmdpbmcgZG93bnN0cmVhbSB0YXNrcyBuYW1lbHk6IEF1dG9yZWdyZXNzaXZlIHJvbGxvdXQgZm9yZWNhc3RpbmcsIERvd25zY2FsaW5nLCBHcmF2aXR5IHdhdmUgZmx1eCBwYXJhbWV0ZXJpemF0aW9uLCBhbmQgRXh0cmVtZSBldmVudHMgZXN0aW1hdGlvbi4gVGhlIHByZXRyYWluZWQgbW9kZWwgd2l0aCAyLjMgYmlsbGlvbiBwYXJhbWV0ZXJzLCBhbG9uZyB3aXRoIHRoZSBhc3NvY2lhdGVkIGZpbmV0dW5pbmcgd29ya2Zsb3dzLCBoYXMgYmVlbiBwdWJsaWNseSByZWxlYXNlZCBhcyBhbiBvcGVuLXNvdXJjZSBjb250cmlidXRpb24gdmlhIEh1Z2dpbmcgRmFjZS4iLCwsT3BlbiB3ZWlnaHRzICh1bnJlc3RyaWN0ZWQpLCJVbml0ZWQgU3RhdGVzIG9mIEFtZXJpY2EsVW5pdGVkIFN0YXRlcyBvZiBBbWVyaWNhLFVuaXRlZCBTdGF0ZXMgb2YgQW1lcmljYSxVbml0ZWQgU3RhdGVzIG9mIEFtZXJpY2EsVW5pdGVkIFN0YXRlcyBvZiBBbWVyaWNhLFVuaXRlZCBTdGF0ZXMgb2YgQW1lcmljYSIsLCwsNjQuMCwsMjAyNi0wNS0yNSAxMjozMzo1NCswMDowMCwsLCwsLCJJbmR1c3RyeSxBY2FkZW1pYSxBY2FkZW1pYSxBY2FkZW1pYSxHb3Zlcm5tZW50LEdvdmVybm1lbnQiLCwsLCxVbnJlbGVhc2VkLCJDb21tdW5pdHkgRGF0YSBMaWNlbnNlIEFncmVlbWVudCBQZXJtaXNzaXZlIDIuMApodHRwczovL2h1Z2dpbmdmYWNlLmNvL2libS1uYXNhLWdlb3NwYXRpYWwvUHJpdGh2aS1XeEMtMS4wLTIzMDBNCgpNSVQgbGljZW5zZSBmb3IgaW5mZXJlbmNlIGNvZGU6IGh0dHBzOi8vZ2l0aHViLmNvbS9OQVNBLUlNUEFDVC9Qcml0aHZpLVd4QyIsLCwsLCw1MDQzMC40MTk4NTA1NTkxMixPcGVyYXRpb24gY291bnRpbmcsaWJtLW5hc2EtZ2Vvc3BhdGlhbCwsLCxZZXMKUXdlbjIuNS03MkIsTGFuZ3VhZ2UsIkxhbmd1YWdlIG1vZGVsaW5nL2dlbmVyYXRpb24sUXVlc3Rpb24gYW5zd2VyaW5nLFF1YW50aXRhdGl2ZSByZWFzb25pbmciLEFsaWJhYmEsUXdlbiBUZWFtLDIwMjQtMDktMTksUXdlbjIuNTogQSBQYXJ0eSBvZiBGb3VuZGF0aW9uIE1vZGVscyEsaHR0cHM6Ly9xd2VubG0uZ2l0aHViLmlvL2Jsb2cvcXdlbjIuNS8sLFRyYWluaW5nIGNvc3QsIkhpZ2ggY29tcHV0ZSwgbmVhciAxZTI1Iiw3MjcwMDAwMDAwMC4wLDcyLjdCLDcuOGUrMjQsIlRyYWluaW5nIGRhdGFzZXQgc2l6ZSB3YXMgMTggdHJpbGxpb24KCjZORCA9IDYgKiA3Mi43IGJpbGxpb24gcGFyYW1ldGVycyAqIDE4IHRyaWxsaW9uIHRva2VucyA9IDcuOGUyNCIsMTgwMDAwMDAwMDAwMDAsIiIiSW4gdGVybXMgb2YgUXdlbjIuNSwgdGhlIGxhbmd1YWdlIG1vZGVscywgYWxsIG1vZGVscyBhcmUgcHJldHJhaW5lZCBvbiBvdXIgbGF0ZXN0IGxhcmdlLXNjYWxlIGRhdGFzZXQsIGVuY29tcGFzc2luZyB1cCB0byAxOCB0cmlsbGlvbiB0b2tlbnMiIiIsLCwsLENvbmZpZGVudCwiSW4gdGhlIHBhc3QgdGhyZWUgbW9udGhzIHNpbmNlIFF3ZW4y4oCZcyByZWxlYXNlLCBudW1lcm91cyBkZXZlbG9wZXJzIGhhdmUgYnVpbHQgbmV3IG1vZGVscyBvbiB0aGUgUXdlbjIgbGFuZ3VhZ2UgbW9kZWxzLCBwcm92aWRpbmcgdXMgd2l0aCB2YWx1YWJsZSBmZWVkYmFjay4gRHVyaW5nIHRoaXMgcGVyaW9kLCB3ZSBoYXZlIGZvY3VzZWQgb24gY3JlYXRpbmcgc21hcnRlciBhbmQgbW9yZSBrbm93bGVkZ2VhYmxlIGxhbmd1YWdlIG1vZGVscy4gVG9kYXksIHdlIGFyZSBleGNpdGVkIHRvIGludHJvZHVjZSB0aGUgbGF0ZXN0IGFkZGl0aW9uIHRvIHRoZSBRd2VuIGZhbWlseTogUXdlbjIuNS4gV2UgYXJlIGFubm91bmNpbmcgd2hhdCBtaWdodCBiZSB0aGUgbGFyZ2VzdCBvcGVuc291cmNlIHJlbGVhc2UgaW4gaGlzdG9yeSEgTGV04oCZcyBnZXQgdGhlIHBhcnR5IHN0YXJ0ZWQhIiwxLjAsLE9wZW4gd2VpZ2h0cyAodW5yZXN0cmljdGVkKSxDaGluYSwsLCwsLDIwMjUtMTItMTggMDU6NDU6MTIrMDA6MDAsLCJUaGVyZSBpcyBubyBwYXBlciB0byByZWZlcmVuY2UsIG5vIGluZm9ybWF0aW9uIGFib3V0IGhhcmR3YXJlIHVzZWQgZm9yIHRyYWluaW5nIGZvdW5kIGluIG1lZGlhLiIsLCxub3QgbGlzdGVkLEluZHVzdHJ5LCwsNy44ZSsyNCwsVW5yZWxlYXNlZCwibGljZW5zZTogYWxsb3dzIGNvbW1lcmNpYWwuIHdlaWdodHMgb25seQpodHRwczovL2h1Z2dpbmdmYWNlLmNvL1F3ZW4vUXdlbjIuNS03MkIvYmxvYi9tYWluL0xJQ0VOU0UgIixUcnVlLCwsQkYxNiwsLE9wZXJhdGlvbiBjb3VudGluZyxRd2VuLCwsLFllcwpFSVRMRU0tS2luZXRpY3MsQmlvbG9neSxNdXRhdGlvbiBwcmVkaWN0aW9uLEJlaWppbmcgVW5pdmVyc2l0eSBvZiBDaGVtaWNhbCBUZWNobm9sb2d5LCJYaWFvd2VpIFNoZW4sIFppaGVuZyBDdWksIEppYW55dSBMb25nLCBTaGlkaW5nIFpoYW5nLCBCaXFpYW5nIENoZW4sIFRpYW53ZWkgVGFuIiwyMDI0LTA5LTE5LEVJVExFTS1LaW5ldGljczogQSBEZWVwLUxlYXJuaW5nIEZyYW1ld29yayBmb3IgS2luZXRpYyBQYXJhbWV0ZXIgUHJlZGljdGlvbiBvZiBNdXRhbnQgRW56eW1lcyxodHRwczovL3d3dy5jZWxsLmNvbS9jaGVtLWNhdGFseXNpcy9hYnN0cmFjdC9TMjY2Ny0xMDkzKDI0KTAwMjY2LTUsLCwsLCwsLDM0NDI5LCIzNCw0Mjkgw5cgMC44ID0gMjcsNTQzCjI4LDY2NCDDlyAwLjggPSAyMiw5MzEKMTMsMzg4IMOXIDAuOCA9IDEwLDcxMAoyNyw1NDMgKyAyMiw5MzEgKyAxMCw3MTAgPSA2MSwxODQiLCwsLCxDb25maWRlbnQsIlRoZSBjb3JlIGlzc3VlIGluIGltcGxlbWVudGluZyBpbiBzaWxpY28gZW56eW1lIHNjcmVlbmluZyBsaWVzIGluIGFjY3VyYXRlbHkgZXZhbHVhdGluZyB0aGUgbWVyaXRzIG9mIG11dGFudHMuIFRoZSBiZXN0IHNvbHV0aW9uIHRvIHRoaXMgcHJvYmxlbSB3b3VsZCB1bmRvdWJ0ZWRseSBiZSB0aGUgcHJlY2lzZSBwcmVkaWN0aW9uIG9mIGtpbmV0aWMgcGFyYW1ldGVycyBmb3IgbXV0YW50IGVuenltZXMgdG8gZGlyZWN0bHkgYXNzZXNzIHRoZSBjYXRhbHl0aWMgZWZmaWNpZW5jeSBhbmQgYWN0aXZpdHkgb2YgZW56eW1lcy4gUHJldmlvdXNseSBkZXZlbG9wZWQgbW9kZWxzIG9mIHRoaXMgdHlwZSBhcmUgbW9zdGx5IGxpbWl0ZWQgdG8gcHJlZGljdGlvbnMgZm9yIHdpbGQtdHlwZSBlbnp5bWVzIGFuZCB0ZW5kIHRvIGV4aGliaXQgcG9vcmVyIGdlbmVyYWxpemF0aW9uIGNhcGFiaWxpdGllcy4gSGVyZSwgYSBub3ZlbCBkZWVwLWxlYXJuaW5nIG1vZGVsIGZyYW1ld29yayBhbmQgYW4gZW5zZW1ibGUgaXRlcmF0aXZlIHRyYW5zZmVyIGxlYXJuaW5nIHN0cmF0ZWd5IGZvciBlbnp5bWUgbXV0YW50IGtpbmV0aWNzIHBhcmFtZXRlciAoa2NhdCwgS20sIGFuZCBLS20pIHByZWRpY3Rpb24gKEVJVExFTS1LaW5ldGljcykgd2VyZSBkZXZlbG9wZWQuIFRoaXMgYXBwcm9hY2ggaXMgZGVzaWduZWQgdG8gb3ZlcmNvbWUgdGhlIGxpbWl0YXRpb25zIGltcG9zZWQgYnkgc3BhcnNlIHRyYWluaW5nIHNhbXBsZXMgb24gdGhlIG1vZGVs4oCZcyBwcmVkaWN0aXZlIHBlcmZvcm1hbmNlIGFuZCBhY2N1cmF0ZWx5IHByZWRpY3QgdGhlIGtpbmV0aWMgcGFyYW1ldGVycyBvZiB2YXJpb3VzIG11dGFudHMuIFRoaXMgZGV2ZWxvcG1lbnQgaXMgc2V0IHRvIHByb3ZpZGUgc2lnbmlmaWNhbnQgYXNzaXN0YW5jZSBpbiBmdXR1cmUgZW5kZWF2b3JzIHRvIGNvbnN0cnVjdCB2aXJ0dWFsIHNjcmVlbmluZyBtZXRob2RzIGFpbWVkIGF0IGVuaGFuY2luZyBlbnp5bWUgYWN0aXZpdHkgYW5kIG9mZmVyIGlubm92YXRpdmUgc29sdXRpb25zIGZvciByZXNlYXJjaGVycyBncmFwcGxpbmcgd2l0aCBzaW1pbGFyIGNoYWxsZW5nZXMuIiwsLE9wZW4gd2VpZ2h0cyAodW5yZXN0cmljdGVkKSxDaGluYSwsLCwsLDIwMjUtMTEtMjggMTE6NTM6NDQrMDA6MDAsLCwsLCxBY2FkZW1pYSwsLCwsT3BlbiBzb3VyY2UsIk1JVCBsaWNlbnNlOgpodHRwczovL2dpdGh1Yi5jb20vWHZlc1MvRUlUTEVNLUtpbmV0aWNzL3RyZWUvbWFpbiIsLCwsLCwsLCwsLCxZZXMKcEtBTE0sQmlvbG9neSxQcm90ZWluIHByb3BlcnR5IHByZWRpY3Rpb24sSG9ra2FpZG8gVW5pdmVyc2l0eSwiU2hpamllIFh1LCAgQWtpcmEgT25vZGEiLDIwMjQtMDktMTksQWNjdXJhdGUgYW5kIFJhcGlkIFByZWRpY3Rpb24gb2YgUHJvdGVpbiBwS2E6IFByb3RlaW4gTGFuZ3VhZ2UgTW9kZWxzIFJldmVhbCB0aGUgU2VxdWVuY2UtcEthIFJlbGF0aW9uc2hpcCxodHRwczovL3d3dy5iaW9yeGl2Lm9yZy9jb250ZW50LzEwLjExMDEvMjAyNC4wOS4xNi42MTMxMDF2MS5hYnN0cmFjdCwsLCw1MDgzOTA1LjAsTG9hZGVkIGNoZWNrcG9pbnQgYW5kIGNvdW50ZWQgcGFyYW1ldGVycy4sLCwsIlR3byBkYXRhc2V0cyB3ZXJlIHVzZWQ6CgoiIlRoZSByZXZpc2VkIGRhdGEgc2V0IG5vdyBpbmNsdWRlcyAxLDQ1MCAgcEthIHZhbHVlcyBmb3IgMTY1IHdpbGQtdHlwZSBwcm90ZWlucyBhbmQgMjYyIHBLYSB2YWx1ZXMgZm9yIDQ3IG11dGFudCBwcm90ZWlucy4iIgoKIiJUaGVzZSBkYXRhIHNldHMsIGRlcml2ZWQgZnJvbSByZWZlcmVuY2VzIGNvbnRhaW5pbmcgZXhwZXJpbWVuLQp0YWwgcEkgdmFsdWVzLCBjb21wcmlzZSAxMTksMDkyIHBlcHRpZGUgcEkgdmFsdWVzIGFuZCAyLDMyNCBwcm90ZWluIHBJIHZhbHVlcy4iIgoKVG90YWwgYXNzdW1pbmcgYXZnIDMwMCB0b2tlbnMgcGVyIGV4YW1wbGU6ICgxNDUwKzE2NSsyNjIrNDcrMTE5MDkyKzIzMjQpKjMwMD0zNzAwMjAwMCIsLCxOVklESUEgR2VGb3JjZSBSVFggMzA5MCBUaSwsU3BlY3VsYXRpdmUsIlByb3RlaW4gcEthIHByZWRpY3Rpb24gaXMgYSBrZXkgY2hhbGxlbmdlIGluIGNvbXB1dGF0aW9uYWwgYmlvbG9neS4gSW4gdGhpcyBzdHVkeSwgd2UgcHJlc2VudCBwS0FMTSwgYSBub3ZlbCBkZWVwIGxlYXJuaW5nLWJhc2VkIG1ldGhvZCBmb3IgaGlnaC10aHJvdWdocHV0IHByb3RlaW4gcEthIHByZWRpY3Rpb24uIHBLQUxNIHVzZXMgYSBwcm90ZWluIGxhbmd1YWdlIG1vZGVsIChQTE0pIHRvIGNhcHR1cmUgdGhlIGNvbXBsZXggc2VxdWVuY2Utc3RydWN0dXJlIHJlbGF0aW9uc2hpcCBvZiBwcm90ZWlucy4gV2hpbGUgdHJhZGl0aW9uYWxseSBjb25zaWRlcmVkIGEgc3RydWN0dXJlLWJhc2VkIHByb2JsZW0sIG91ciByZXN1bHRzIHNob3cgdGhhdCBhIFBMTSBwcmUtdHJhaW5lZCBvbiBsYXJnZS1zY2FsZSBwcm90ZWluIHNlcXVlbmNlIGRhdGFiYXNlcyBjYW4gZWZmZWN0aXZlbHkgbGVhcm4gdGhpcyByZWxhdGlvbnNoaXAgYW5kIGFjaGlldmUgc3RhdGUtb2YtdGhlLWFydCBwZXJmb3JtYW5jZS4gcEtBTE0gYWNjdXJhdGVseSBwcmVkaWN0cyB0aGUgcEthIHZhbHVlcyBvZiBzaXggcmVzaWR1ZXMgKEFzcCwgR2x1LCBIaXMsIEx5cywgQ3lzLCBhbmQgVHlyKSBhbmQgdHdvIHRlcm1pbmkgd2l0aCBoaWdoIHByZWNpc2lvbiBhbmQgZWZmaWNpZW5jeS4gSXQgZXhjZWxzIGF0IHByZWRpY3RpbmcgYm90aCBleHBvc2VkIGFuZCBidXJpZWQgcmVzaWR1ZXMsIHdoaWNoIG9mdGVuIGRldmlhdGUgZnJvbSBzdGFuZGFyZCBwS2EgdmFsdWVzIG1lYXN1cmVkIGluIHNvbHZlbnQuIFdlIGRlbW9uc3RyYXRlIGEgbm92ZWwgZmluZGluZyB0aGF0IHByZWRpY3RlZCBwcm90ZWluIGlzb2VsZWN0cmljIHBvaW50cyAocEkpIGNhbiBiZSB1c2VkIHRvIGltcHJvdmUgdGhlIGFjY3VyYWN5IG9mIHBLYSBwcmVkaWN0aW9uLiBIaWdoLXRocm91Z2hwdXQgcEthIHByZWRpY3Rpb24gb2YgdGhlIGh1bWFuIHByb3Rlb21lIHVzaW5nIHBLQUxNIGFjaGlldmVzIGEgc3BlZWQgb2YgNCw5NjUgcEthIHByZWRpY3Rpb25zIHBlciBzZWNvbmQsIHdoaWNoIGlzIHNldmVyYWwgb3JkZXJzIG9mIG1hZ25pdHVkZSBmYXN0ZXIgdGhhbiBleGlzdGluZyBzdGF0ZS1vZi10aGUtYXJ0IG1ldGhvZHMuIFRoZSBjYXNlIHN0dWRpZXMgaWxsdXN0cmF0ZSB0aGUgZWZmaWNhY3kgb2YgcEtBTE0gaW4gZXN0aW1hdGluZyBwS2EgdmFsdWVzIGFuZCB0aGUgY29uc3RyYWludHMgb2YgdGhlIG1ldGhvZC4gcEtBTE0gd2lsbCB0aHVzIGJlIGEgdmFsdWFibGUgdG9vbCBmb3IgcmVzZWFyY2hlcnMgaW4gdGhlIGZpZWxkcyBvZiBiaW9jaGVtaXN0cnksIGJpb3BoeXNpY3MsIGFuZCBkcnVnIGRlc2lnbi4iLDEzMC4wLCwsSmFwYW4sRVNNMi0zNU0sLCwyLjAsLDIwMjUtMTEtMjggMTE6NTM6NDQrMDA6MDAsLCwsLCxBY2FkZW1pYSwsLCwsLCwsLCwsLDE3NzIuOTgzOTMwNjY5MDA2LE9wZXJhdGlvbiBjb3VudGluZywsLCwsCkdlb1NlcUJ1aWxkZXIsQmlvbG9neSwiUHJvdGVpbiBkZXNpZ24sUHJvdGVpbiBnZW5lcmF0aW9uIixQZWtpbmcgVW5pdmVyc2l0eSwiSmlhbGUgTGl1LCBaaGVuZyBHdW8sIEhhbnRpYW4gWW91LCBDaGFuZ3NoZW5nIFpoYW5nLCBMdWh1YSBMYWkiLDIwMjQtMDktMTksQWxsLUF0b20gUHJvdGVpbiBTZXF1ZW5jZSBEZXNpZ24gQmFzZWQgb24gR2VvbWV0cmljIERlZXAgTGVhcm5pbmcsaHR0cHM6Ly9vbmxpbmVsaWJyYXJ5LndpbGV5LmNvbS9kb2kvYWJzLzEwLjEwMDIvYW5nZS4yMDI0MTE0NjE/Y2FzYV90b2tlbj1vQ1g5dVRGY3B2UUFBQUFBJTNBaUdjX2pYcEgtZHplVVhMMExnUm55U3FJSm9yU25PYVB3YVBHcGpmOFBiSTlldGNNZFhYb1h6d3JFT1gtd3JRZGJSc2pjQUVrUU8wQzZ3LDEuMCwsLCwsNi40ODAwMDAwMDAwMDAwNjZlKzE4LCIxLiBIYXJkd2FyZTogMXggTlZJRElBIEEzMCBHUFUgKDEuNTDDlzEwwrnigbQgRkxPUC9zIHVzaW5nIGZwMTYgdGVuc29yIGNvcmVzKQoKMi4gVHJhaW5pbmcgZHVyYXRpb246IERpcmVjdGx5IHByb3ZpZGVkIC0gMTUgZXBvY2hzIMOXIDIgaG91cnMvZXBvY2ggPSAzMCBob3VycyA9IDEwOCwwMDAgc2Vjb25kcwoKMy4gVXRpbGl6YXRpb24gcmF0ZTogNDAlCgo0LiBDYWxjdWxhdGlvbjoKICAgMS41MMOXMTDCueKBtCBGTE9QL3Mgw5cgMSBHUFUgw5cgMTA4LDAwMHMgw5cgMC40MCA9IDYuNDjDlzEwwrnigbggRkxPUCIsMzUyNTAwMDAsIlRyYWluaW5nIGRhdGFwb2ludHMgPSBUcmFpbmluZyBwcm90ZWlucyDDlyBBdmVyYWdlIHJlc2lkdWVzIHBlciBwcm90ZWluCjIzLDUwMCDDlyAyMDAgPSA0LDcwMCwwMDAgZGF0YXBvaW50cwoKRmluYWwgZXN0aW1hdGU6IDQuNyBtaWxsaW9uIGRhdGFwb2ludHMiLDMwLjAsIlRyYWluaW5nIGR1cmF0aW9uOiBEaXJlY3RseSBwcm92aWRlZCAtIDE1IGVwb2NocyDDlyAyIGhvdXJzL2Vwb2NoID0gMzAgaG91cnMgPSAxMDgsMDAwIHNlY29uZHMiLE5WSURJQSBBMzAgUENJZSwsQ29uZmlkZW50LCJEZXNpZ25pbmcgc2VxdWVuY2VzIGZvciBzcGVjaWZpYyBwcm90ZWluIGJhY2tib25lcyBpcyBhIGtleSBzdGVwIGluIGNyZWF0aW5nIG5ldyBmdW5jdGlvbmFsIHByb3RlaW5zLiBIZXJlLCB3ZSBpbnRyb2R1Y2UgR2VvU2VxQnVpbGRlciwgYSBkZWVwIGxlYXJuaW5nIGZyYW1ld29yayB0aGF0IGludGVncmF0ZXMgcHJvdGVpbiBzZXF1ZW5jZSBnZW5lcmF0aW9uIHdpdGggc2lkZSBjaGFpbiBjb25mb3JtYXRpb24gcHJlZGljdGlvbiB0byBwcm9kdWNlIHRoZSBjb21wbGV0ZSBhbGwtYXRvbSBzdHJ1Y3R1cmVzIGZvciBkZXNpZ25lZCBzZXF1ZW5jZXMuIEdlb1NlcUJ1aWxkZXIgdXNlcyBzcGF0aWFsIGdlb21ldHJpYyBmZWF0dXJlcyBmcm9tIHByb3RlaW4gYmFja2JvbmVzIGFuZCBleHBsaWNpdGx5IGluY2x1ZGVzIHRocmVlLWJvZHkgaW50ZXJhY3Rpb25zIG9mIG5laWdoYm9yaW5nIHJlc2lkdWVzLiBHZW9TZXFCdWlsZGVyIGFjaGlldmVzIG5hdGl2ZSByZXNpZHVlIHR5cGUgcmVjb3ZlcnkgcmF0ZSBvZiA1MS424oCJJSwgY29tcGFyYWJsZSB0byBQcm90ZWluTVBOTiBhbmQgb3RoZXIgbGVhZGluZyBtZXRob2RzLCB3aGlsZSBhY2N1cmF0ZWx5IHByZWRpY3Rpbmcgc2lkZSBjaGFpbiBjb25mb3JtYXRpb25zLiBXZSBmaXJzdCB1c2VkIEdlb1NlcUJ1aWxkZXIgdG8gZGVzaWduIHNlcXVlbmNlcyBmb3IgdGhpb3JlZG94aW4gYW5kIGEgaGFsbHVjaW5hdGVkIHRocmVlLWhlbGljYWwgYnVuZGxlIHByb3RlaW4uIEFsbCB0aGUgMTUgdGVzdGVkIHNlcXVlbmNlcyBleHByZXNzZWQgYXMgc29sdWJsZSBtb25vbWVyaWMgcHJvdGVpbnMgd2l0aCBoaWdoIHRoZXJtYWwgc3RhYmlsaXR5LCBhbmQgdGhlIDIgaGlnaC1yZXNvbHV0aW9uIGNyeXN0YWwgc3RydWN0dXJlcyBzb2x2ZWQgY2xvc2VseSBtYXRjaCB0aGUgZGVzaWduZWQgbW9kZWxzLiBUaGUgZ2VuZXJhdGVkIHByb3RlaW4gc2VxdWVuY2VzIGV4aGliaXQgbG93IHNpbWlsYXJpdHkgKG1pbmltdW0gMjPigIklKSB0byB0aGUgb3JpZ2luYWwgc2VxdWVuY2VzLCB3aXRoIHNpZ25pZmljYW50bHkgYWx0ZXJlZCBoeWRyb3Bob2JpYyBjb3Jlcy4gV2UgZnVydGhlciByZWRlc2lnbmVkIHRoZSBoeWRyb3Bob2JpYyBjb3JlIG9mIGdsdXRhdGhpb25lIHBlcm94aWRhc2UgNCwgYW5kIDMgb2YgdGhlIDUgZGVzaWducyBzaG93ZWQgaW1wcm92ZWQgZW56eW1lIGFjdGl2aXR5LiBBbHRob3VnaCBmdXJ0aGVyIHRlc3RpbmcgaXMgbmVlZGVkLCB0aGUgaGlnaCBleHBlcmltZW50YWwgc3VjY2VzcyByYXRlIGluIG91ciB0ZXN0aW5nIGRlbW9uc3RyYXRlcyB0aGF0IEdlb1NlcUJ1aWxkZXIgaXMgYSBwb3dlcmZ1bCB0b29sIGZvciBkZXNpZ25pbmcgbm92ZWwgc2VxdWVuY2VzIGZvciBwcmVkZWZpbmVkIHByb3RlaW4gc3RydWN0dXJlcyB3aXRoIGF0b21pYyBkZXRhaWxzLiBHZW9TZXFCdWlsZGVyIGlzIGF2YWlsYWJsZSBhdCBodHRwczovL2dpdGh1Yi5jb20vUEtVbGl1amwvR2VvU2VxQnVpbGRlci4iLCwsT3BlbiB3ZWlnaHRzIChub24tY29tbWVyY2lhbCksQ2hpbmEsLCwsMS4wLCwyMDI1LTExLTI4IDExOjUzOjQ0KzAwOjAwLCwsLCwsQWNhZGVtaWEsLCwsLFVucmVsZWFzZWQsIm5vIGNsZWFyIGxpY2Vuc2UKCmh0dHBzOi8vZ2l0aHViLmNvbS9QS1VsaXVqbC9HZW9TZXFCdWlsZGVyIiwsLCwsLDE3OC41OTcyODIzOTMzOTgwNSxIYXJkd2FyZSwsLCwsWWVzCk1jTUxQLEJpb2xvZ3ksSHVtYW4gcGh5c2lvbG9neSwiSGFydmFyZCBNZWRpY2FsIFNjaG9vbCxVbml2ZXJzaXR5IG9mIElsbGlub2lzIFVyYmFuYS1DaGFtcGFpZ24gKFVJVUMpLEhhcnZhcmQgVEggQ2hhbiBTY2hvb2wgb2YgUHVibGljIEhlYWx0aCIsIlRvbmcgV2FuZywgSGFubmFoIEQgSG9sc2NoZXIsIFNlcmdlaSBNYXNsb3YsIEZyYW5rIEIgSHUsIFNjb3R0IFQgV2Vpc3MsIFlhbmctWXUgTGl1IiwyMDI0LTA5LTE5LFByZWRpY3RpbmcgbWV0YWJvbGl0ZSByZXNwb25zZSB0byBkaWV0YXJ5IGludGVydmVudGlvbiB1c2luZyBkZWVwIGxlYXJuaW5nLGh0dHBzOi8vcG1jLm5jYmkubmxtLm5paC5nb3YvYXJ0aWNsZXMvUE1DMTAwNTQ5NTgvLCwsLCwiIiJNb2RlbCBkZXRhaWw6IEVhY2ggTUxQIG1vZGVsIChmb3IgZWl0aGVyIHRoZSB0b3Agb3IgdGhlIGJvdHRvbSBNTFAgaW4gU3VwcGxlbWVudGFyeSBGaWcuIDEpIGhhcyA2IGhpZGRlbiBsYXllcnMgaW4gdGhlIG1pZGRsZSwgc2FuZHdpY2hlZCBieSBpbnB1dCBhbmQgb3V0cHV0IHZhcmlhYmxlcy4gRWFjaCBoaWRkZW4gbGF5ZXIgaGFzIGEgZml4ZWQgaGlkZGVuIGxheWVyIGRpbWVuc2lvbiBvZiAyMDQ4LiIiIiwsLCwiVHJhaW5pbmcgZGF0YSBwb2ludHMgY2FsY3VsYXRpb246ClN5bnRoZXRpYzogMjUwICogMC44ID0gMjAwIHBvaW50cwpBdm9jYWRvIHN0dWR5OiAxMzIgcG9pbnRzClRvdGFsID0gMjAwICsgMTMyID0gMzMyIHBvaW50cyAoMy4zMmUyKSIsLCwsLENvbmZpZGVudCwiRHVlIHRvIGhpZ2hseSBwZXJzb25hbGl6ZWQgYmlvbG9naWNhbCBhbmQgbGlmZXN0eWxlIGNoYXJhY3RlcmlzdGljcywgZGlmZmVyZW50IGluZGl2aWR1YWxzIG1heSBoYXZlIGRpZmZlcmVudCBtZXRhYm9saXRlIHJlc3BvbnNlcyB0byBzcGVjaWZpYyBmb29kcyBhbmQgbnV0cmllbnRzLiBJbiBwYXJ0aWN1bGFyLCB0aGUgZ3V0IG1pY3JvYmlvdGEsIGEgY29sbGVjdGlvbiBvZiB0cmlsbGlvbnMgb2YgbWljcm9vcmdhbmlzbXMgbGl2aW5nIGluIHRoZSBnYXN0cm9pbnRlc3RpbmFsIHRyYWN0LCBpcyBoaWdobHkgcGVyc29uYWxpemVkIGFuZCBwbGF5cyBhIGtleSByb2xlIGluIHRoZSBtZXRhYm9saXRlIHJlc3BvbnNlcyB0byBmb29kcyBhbmQgbnV0cmllbnRzLiBBY2N1cmF0ZWx5IHByZWRpY3RpbmcgbWV0YWJvbGl0ZSByZXNwb25zZXMgdG8gZGlldGFyeSBpbnRlcnZlbnRpb25zIGJhc2VkIG9uIGluZGl2aWR1YWxz4oCZIGd1dCBtaWNyb2JpYWwgY29tcG9zaXRpb25zIGhvbGRzIGdyZWF0IHByb21pc2UgZm9yIHByZWNpc2lvbiBudXRyaXRpb24uIEV4aXN0aW5nIHByZWRpY3Rpb24gbWV0aG9kcyBhcmUgdHlwaWNhbGx5IGxpbWl0ZWQgdG8gdHJhZGl0aW9uYWwgbWFjaGluZSBsZWFybmluZyBtb2RlbHMuIERlZXAgbGVhcm5pbmcgbWV0aG9kcyBkZWRpY2F0ZWQgdG8gc3VjaCB0YXNrcyBhcmUgc3RpbGwgbGFja2luZy4gSGVyZSB3ZSBkZXZlbG9wIGEgbWV0aG9kIE1jTUxQIChNZXRhYm9saXRlIHJlc3BvbnNlIHByZWRpY3RvciB1c2luZyBjb3VwbGVkIE11bHRpbGF5ZXIgUGVyY2VwdHJvbnMpIHRvIGZpbGwgaW4gdGhpcyBnYXAuIFdlIHByb3ZpZGUgY2xlYXIgZXZpZGVuY2UgdGhhdCBNY01MUCBvdXRwZXJmb3JtcyBleGlzdGluZyBtZXRob2RzIG9uIGJvdGggc3ludGhldGljIGRhdGEgZ2VuZXJhdGVkIGJ5IHRoZSBtaWNyb2JpYWwgY29uc3VtZXItcmVzb3VyY2UgbW9kZWwgYW5kIHJlYWwgZGF0YSBvYnRhaW5lZCBmcm9tIHNpeCBkaWV0YXJ5IGludGVydmVudGlvbiBzdHVkaWVzLiBGdXJ0aGVybW9yZSwgd2UgcGVyZm9ybSBzZW5zaXRpdml0eSBhbmFseXNpcyBvZiBNY01MUCB0byBpbmZlciB0aGUgdHJpcGFydGl0ZSBmb29kLW1pY3JvYmUtbWV0YWJvbGl0ZSBpbnRlcmFjdGlvbnMsIHdoaWNoIGFyZSB0aGVuIHZhbGlkYXRlZCB1c2luZyB0aGUgZ3JvdW5kLXRydXRoIChvciBsaXRlcmF0dXJlIGV2aWRlbmNlKSBmb3Igc3ludGhldGljIChvciByZWFsKSBkYXRhLCByZXNwZWN0aXZlbHkuIFRoZSBwcmVzZW50ZWQgdG9vbCBoYXMgdGhlIHBvdGVudGlhbCB0byBpbmZvcm0gdGhlIGRlc2lnbiBvZiBtaWNyb2Jpb3RhLWJhc2VkIHBlcnNvbmFsaXplZCBkaWV0YXJ5IHN0cmF0ZWdpZXMgdG8gYWNoaWV2ZSBwcmVjaXNpb24gbnV0cml0aW9uLiIsLCxVbnJlbGVhc2VkLCJVbml0ZWQgU3RhdGVzIG9mIEFtZXJpY2EsVW5pdGVkIFN0YXRlcyBvZiBBbWVyaWNhLFVuaXRlZCBTdGF0ZXMgb2YgQW1lcmljYSIsLCwsLCwyMDI1LTExLTI4IDExOjUzOjQ0KzAwOjAwLCwsLCwsIkFjYWRlbWlhLEFjYWRlbWlhLEFjYWRlbWlhIiwsLCwsT3BlbiBzb3VyY2UsIiIiQ29kZSBBdmFpbGFiaWxpdHkuIFRoZSBjb2RlIG9mIE1jTUxQIHdhcyBkZXBvc2l0ZWQgdG8gdGhlIHNhbWUgTWNNTFAgR2l0SHViIHJlcG9zaXRvcnkuIiIKCk1JVCBsaWNlbnNlCmh0dHBzOi8vZ2l0aHViLmNvbS93dDEwMDUyMDMvTWNNTFAiLCwsLCwsLCwsLCwsTm8KUXdlbjIuNSBJbnN0cnVjdCAoN0IpLExhbmd1YWdlLCJDb2RlIGdlbmVyYXRpb24sQ29kZSBhdXRvY29tcGxldGlvbixRdWFudGl0YXRpdmUgcmVhc29uaW5nLFF1ZXN0aW9uIGFuc3dlcmluZyxMYW5ndWFnZSBtb2RlbGluZy9nZW5lcmF0aW9uIixBbGliYWJhLFF3ZW4gVGVhbSwyMDI0LTA5LTE5LFF3ZW4yLjU6IEEgUGFydHkgb2YgRm91bmRhdGlvbiBNb2RlbHMhLGh0dHBzOi8vcXdlbmxtLmdpdGh1Yi5pby9ibG9nL3F3ZW4yLjUvLCwsLDc2MTAwMDAwMDAuMCwsLCwsLCwsLCxDb25maWRlbnQsIlF3ZW4yLjUgaXMgdGhlIGxhdGVzdCBzZXJpZXMgb2YgUXdlbiBsYXJnZSBsYW5ndWFnZSBtb2RlbHMuIEZvciBRd2VuMi41LCB3ZSByZWxlYXNlIGEgbnVtYmVyIG9mIGJhc2UgbGFuZ3VhZ2UgbW9kZWxzIGFuZCBpbnN0cnVjdGlvbi10dW5lZCBsYW5ndWFnZSBtb2RlbHMgcmFuZ2luZyBmcm9tIDAuNSB0byA3MiBiaWxsaW9uIHBhcmFtZXRlcnMuIFF3ZW4yLjUgYnJpbmdzIHRoZSBmb2xsb3dpbmcgaW1wcm92ZW1lbnRzIHVwb24gUXdlbjI6CgpTaWduaWZpY2FudGx5IG1vcmUga25vd2xlZGdlIGFuZCBoYXMgZ3JlYXRseSBpbXByb3ZlZCBjYXBhYmlsaXRpZXMgaW4gY29kaW5nIGFuZCBtYXRoZW1hdGljcywgdGhhbmtzIHRvIG91ciBzcGVjaWFsaXplZCBleHBlcnQgbW9kZWxzIGluIHRoZXNlIGRvbWFpbnMuClNpZ25pZmljYW50IGltcHJvdmVtZW50cyBpbiBpbnN0cnVjdGlvbiBmb2xsb3dpbmcsIGdlbmVyYXRpbmcgbG9uZyB0ZXh0cyAob3ZlciA4SyB0b2tlbnMpLCB1bmRlcnN0YW5kaW5nIHN0cnVjdHVyZWQgZGF0YSAoZS5nLCB0YWJsZXMpLCBhbmQgZ2VuZXJhdGluZyBzdHJ1Y3R1cmVkIG91dHB1dHMgZXNwZWNpYWxseSBKU09OLiBNb3JlIHJlc2lsaWVudCB0byB0aGUgZGl2ZXJzaXR5IG9mIHN5c3RlbSBwcm9tcHRzLCBlbmhhbmNpbmcgcm9sZS1wbGF5IGltcGxlbWVudGF0aW9uIGFuZCBjb25kaXRpb24tc2V0dGluZyBmb3IgY2hhdGJvdHMuCkxvbmctY29udGV4dCBTdXBwb3J0IHVwIHRvIDEyOEsgdG9rZW5zIGFuZCBjYW4gZ2VuZXJhdGUgdXAgdG8gOEsgdG9rZW5zLgpNdWx0aWxpbmd1YWwgc3VwcG9ydCBmb3Igb3ZlciAyOSBsYW5ndWFnZXMsIGluY2x1ZGluZyBDaGluZXNlLCBFbmdsaXNoLCBGcmVuY2gsIFNwYW5pc2gsIFBvcnR1Z3Vlc2UsIEdlcm1hbiwgSXRhbGlhbiwgUnVzc2lhbiwgSmFwYW5lc2UsIEtvcmVhbiwgVmlldG5hbWVzZSwgVGhhaSwgQXJhYmljLCBhbmQgbW9yZS4iLCwsT3BlbiB3ZWlnaHRzICh1bnJlc3RyaWN0ZWQpLENoaW5hLFF3ZW4yLjUtN0IsLCwsLDIwMjYtMDItMTEgMTk6MjY6MjcrMDA6MDAsLCwsLCxJbmR1c3RyeSwsLCwsVW5yZWxlYXNlZCwiQXBhY2hlIDIuMAoKaHR0cHM6Ly9odWdnaW5nZmFjZS5jby9Rd2VuL1F3ZW4yLjUtN0ItSW5zdHJ1Y3QKCkl0IHNlZW1zIHRoYXQgdGhlcmUgaXMgbm8gcHJldHJhaW5pbmcgY29kZSBoZXJlLCBvbmx5IGZpbmUtdHVuaW5nCmh0dHBzOi8vZ2l0aHViLmNvbS9Rd2VuTE0vUXdlbjMiLFRydWUsLCwsLCwsUXdlbiwsLCxZZXMKUXdlbjIuNSBJbnN0cnVjdCAoNzJCKSxMYW5ndWFnZSwiQ29kZSBnZW5lcmF0aW9uLENvZGUgYXV0b2NvbXBsZXRpb24sUXVhbnRpdGF0aXZlIHJlYXNvbmluZyxRdWVzdGlvbiBhbnN3ZXJpbmcsTGFuZ3VhZ2UgbW9kZWxpbmcvZ2VuZXJhdGlvbiIsQWxpYmFiYSxRd2VuIFRlYW0sMjAyNC0wOS0xOSxRd2VuMi41OiBBIFBhcnR5IG9mIEZvdW5kYXRpb24gTW9kZWxzISxodHRwczovL3F3ZW5sbS5naXRodWIuaW8vYmxvZy9xd2VuMi41LywsVHJhaW5pbmcgY29zdCwsNzI3MDAwMDAwMDAuMCwiTnVtYmVyIG9mIFBhcmFtZXRlcnM6IDcyLjdCCk51bWJlciBvZiBQYXJhbWF0ZXJzIChOb24tRW1iZWRkaW5nKTogNzAuMEIiLDcuODUxNmUrMjQsLCwsLCwsLENvbmZpZGVudCwiUXdlbjIuNSBpcyB0aGUgbGF0ZXN0IHNlcmllcyBvZiBRd2VuIGxhcmdlIGxhbmd1YWdlIG1vZGVscy4gRm9yIFF3ZW4yLjUsIHdlIHJlbGVhc2UgYSBudW1iZXIgb2YgYmFzZSBsYW5ndWFnZSBtb2RlbHMgYW5kIGluc3RydWN0aW9uLXR1bmVkIGxhbmd1YWdlIG1vZGVscyByYW5naW5nIGZyb20gMC41IHRvIDcyIGJpbGxpb24gcGFyYW1ldGVycy4gUXdlbjIuNSBicmluZ3MgdGhlIGZvbGxvd2luZyBpbXByb3ZlbWVudHMgdXBvbiBRd2VuMjoKClNpZ25pZmljYW50bHkgbW9yZSBrbm93bGVkZ2UgYW5kIGhhcyBncmVhdGx5IGltcHJvdmVkIGNhcGFiaWxpdGllcyBpbiBjb2RpbmcgYW5kIG1hdGhlbWF0aWNzLCB0aGFua3MgdG8gb3VyIHNwZWNpYWxpemVkIGV4cGVydCBtb2RlbHMgaW4gdGhlc2UgZG9tYWlucy4KU2lnbmlmaWNhbnQgaW1wcm92ZW1lbnRzIGluIGluc3RydWN0aW9uIGZvbGxvd2luZywgZ2VuZXJhdGluZyBsb25nIHRleHRzIChvdmVyIDhLIHRva2VucyksIHVuZGVyc3RhbmRpbmcgc3RydWN0dXJlZCBkYXRhIChlLmcsIHRhYmxlcyksIGFuZCBnZW5lcmF0aW5nIHN0cnVjdHVyZWQgb3V0cHV0cyBlc3BlY2lhbGx5IEpTT04uIE1vcmUgcmVzaWxpZW50IHRvIHRoZSBkaXZlcnNpdHkgb2Ygc3lzdGVtIHByb21wdHMsIGVuaGFuY2luZyByb2xlLXBsYXkgaW1wbGVtZW50YXRpb24gYW5kIGNvbmRpdGlvbi1zZXR0aW5nIGZvciBjaGF0Ym90cy4KTG9uZy1jb250ZXh0IFN1cHBvcnQgdXAgdG8gMTI4SyB0b2tlbnMgYW5kIGNhbiBnZW5lcmF0ZSB1cCB0byA4SyB0b2tlbnMuCk11bHRpbGluZ3VhbCBzdXBwb3J0IGZvciBvdmVyIDI5IGxhbmd1YWdlcywgaW5jbHVkaW5nIENoaW5lc2UsIEVuZ2xpc2gsIEZyZW5jaCwgU3BhbmlzaCwgUG9ydHVndWVzZSwgR2VybWFuLCBJdGFsaWFuLCBSdXNzaWFuLCBKYXBhbmVzZSwgS29yZWFuLCBWaWV0bmFtZXNlLCBUaGFpLCBBcmFiaWMsIGFuZCBtb3JlLiIsLCxPcGVuIHdlaWdodHMgKHJlc3RyaWN0ZWQgdXNlKSxDaGluYSxRd2VuMi41LTcyQiwsLCwsMjAyNi0wMi0xMSAxOToyNjoyNyswMDowMCwsIlRoZXJlIGlzIG5vIHBhcGVyIHRvIHJlZmVyZW5jZSwgbm8gaW5mb3JtYXRpb24gYWJvdXQgaGFyZHdhcmUgdXNlZCBmb3IgdHJhaW5pbmcgZm91bmQgaW4gbWVkaWEuIiwsLCxJbmR1c3RyeSwsLDcuODUxNmUrMjQsLFVucmVsZWFzZWQsInJlcXVpcmVzIHBlcm1pc3Npb24gdG8gdXNlIGluIGFwcGxpY2F0aW9ucyB3aXRoIDEwME0rIHVzZXJzCgpodHRwczovL2h1Z2dpbmdmYWNlLmNvL1F3ZW4vUXdlbjIuNS03MkItSW5zdHJ1Y3QKCnNlZW1zIHRoYXQgdGhlcmUgaXMgbm8gcHJldHJhaW5pbmcgY29kZSBoZXJlCmh0dHBzOi8vZ2l0aHViLmNvbS9Rd2VuTE0vUXdlbjMiLFRydWUsLCwsLCwsUXdlbiwsLCxZZXMKUXdlbjIuNS0zQixMYW5ndWFnZSwiTGFuZ3VhZ2UgbW9kZWxpbmcvZ2VuZXJhdGlvbixRdWVzdGlvbiBhbnN3ZXJpbmcsUXVhbnRpdGF0aXZlIHJlYXNvbmluZyIsQWxpYmFiYSxRd2VuIFRlYW0sMjAyNC0wOS0xOSxRd2VuMi41OiBBIFBhcnR5IG9mIEZvdW5kYXRpb24gTW9kZWxzISxodHRwczovL3F3ZW5sbS5naXRodWIuaW8vYmxvZy9xd2VuMi41LWxsbS8sLCwsMzA5MDAwMDAwMC4wLDMuMDlCLDMuMzM3MmUrMjMsIlRyYWluaW5nIGRhdGFzZXQgc2l6ZSB3YXMgMTggdHJpbGxpb24KCjYgRkxPUC9wYXJhbWV0ZXIvdG9rZW4gKiAzMDkwMDAwMDAwIHBhcmFtZXRlcnMgKiAxODAwMDAwMDAwMDAwMCB0b2tlbnMgPSAzLjMzNzJlKzIzIEZMT1AiLCwiIiJJbiB0ZXJtcyBvZiBRd2VuMi41LCB0aGUgbGFuZ3VhZ2UgbW9kZWxzLCBhbGwgbW9kZWxzIGFyZSBwcmV0cmFpbmVkIG9uIG91ciBsYXRlc3QgbGFyZ2Utc2NhbGUgZGF0YXNldCwgZW5jb21wYXNzaW5nIHVwIHRvIDE4IHRyaWxsaW9uIHRva2VucyIiIiwsLCwsQ29uZmlkZW50LCJJbiB0aGUgcGFzdCB0aHJlZSBtb250aHMgc2luY2UgUXdlbjLigJlzIHJlbGVhc2UsIG51bWVyb3VzIGRldmVsb3BlcnMgaGF2ZSBidWlsdCBuZXcgbW9kZWxzIG9uIHRoZSBRd2VuMiBsYW5ndWFnZSBtb2RlbHMsIHByb3ZpZGluZyB1cyB3aXRoIHZhbHVhYmxlIGZlZWRiYWNrLiBEdXJpbmcgdGhpcyBwZXJpb2QsIHdlIGhhdmUgZm9jdXNlZCBvbiBjcmVhdGluZyBzbWFydGVyIGFuZCBtb3JlIGtub3dsZWRnZWFibGUgbGFuZ3VhZ2UgbW9kZWxzLiBUb2RheSwgd2UgYXJlIGV4Y2l0ZWQgdG8gaW50cm9kdWNlIHRoZSBsYXRlc3QgYWRkaXRpb24gdG8gdGhlIFF3ZW4gZmFtaWx5OiBRd2VuMi41LiBXZSBhcmUgYW5ub3VuY2luZyB3aGF0IG1pZ2h0IGJlIHRoZSBsYXJnZXN0IG9wZW5zb3VyY2UgcmVsZWFzZSBpbiBoaXN0b3J5ISBMZXTigJlzIGdldCB0aGUgcGFydHkgc3RhcnRlZCEiLDEuMCwsT3BlbiB3ZWlnaHRzIChub24tY29tbWVyY2lhbCksQ2hpbmEsLCwsLCwyMDI1LTExLTI4IDExOjUzOjQ0KzAwOjAwLCwsLCwsSW5kdXN0cnksLCwsLFVucmVsZWFzZWQsUXdlbiBSZXNlYXJjaCBsaWNlbnNlLFRydWUsLCwsLCxPcGVyYXRpb24gY291bnRpbmcsUXdlbiwsLCxZZXMKUXdlbjIuNS03QixMYW5ndWFnZSwiTGFuZ3VhZ2UgbW9kZWxpbmcvZ2VuZXJhdGlvbixRdWVzdGlvbiBhbnN3ZXJpbmcsUXVhbnRpdGF0aXZlIHJlYXNvbmluZyIsQWxpYmFiYSxRd2VuIFRlYW0sMjAyNC0wOS0xOSxRd2VuMi41OiBBIFBhcnR5IG9mIEZvdW5kYXRpb24gTW9kZWxzISxodHRwczovL3F3ZW5sbS5naXRodWIuaW8vYmxvZy9xd2VuMi41LywsLCw3NjEwMDAwMDAwLjAsNy42MUIsOC4yMTg4ZSsyMywiVHJhaW5pbmcgZGF0YXNldCBzaXplIHdhcyAxOCB0cmlsbGlvbgoKNk5EID0gNiAqIDcuNjEgYmlsbGlvbiBwYXJhbWV0ZXJzICogMTggdHJpbGxpb24gdG9rZW5zID0gOC4yMTg4ZSsyMyIsLCIiIkluIHRlcm1zIG9mIFF3ZW4yLjUsIHRoZSBsYW5ndWFnZSBtb2RlbHMsIGFsbCBtb2RlbHMgYXJlIHByZXRyYWluZWQgb24gb3VyIGxhdGVzdCBsYXJnZS1zY2FsZSBkYXRhc2V0LCBlbmNvbXBhc3NpbmcgdXAgdG8gMTggdHJpbGxpb24gdG9rZW5zIiIiLCwsLCxDb25maWRlbnQsIkluIHRoZSBwYXN0IHRocmVlIG1vbnRocyBzaW5jZSBRd2VuMuKAmXMgcmVsZWFzZSwgbnVtZXJvdXMgZGV2ZWxvcGVycyBoYXZlIGJ1aWx0IG5ldyBtb2RlbHMgb24gdGhlIFF3ZW4yIGxhbmd1YWdlIG1vZGVscywgcHJvdmlkaW5nIHVzIHdpdGggdmFsdWFibGUgZmVlZGJhY2suIER1cmluZyB0aGlzIHBlcmlvZCwgd2UgaGF2ZSBmb2N1c2VkIG9uIGNyZWF0aW5nIHNtYXJ0ZXIgYW5kIG1vcmUga25vd2xlZGdlYWJsZSBsYW5ndWFnZSBtb2RlbHMuIFRvZGF5LCB3ZSBhcmUgZXhjaXRlZCB0byBpbnRyb2R1Y2UgdGhlIGxhdGVzdCBhZGRpdGlvbiB0byB0aGUgUXdlbiBmYW1pbHk6IFF3ZW4yLjUuIFdlIGFyZSBhbm5vdW5jaW5nIHdoYXQgbWlnaHQgYmUgdGhlIGxhcmdlc3Qgb3BlbnNvdXJjZSByZWxlYXNlIGluIGhpc3RvcnkhIExldOKAmXMgZ2V0IHRoZSBwYXJ0eSBzdGFydGVkIQoKVGhlIFF3ZW4yLjUtN0IgbW9kZWwgc3VycGFzc2VzIGl0cyBwcmVkZWNlc3NvcnMgYW5kIGNvdW50ZXJwYXJ0cyBpbiBudW1lcm91cyBiZW5jaG1hcmtzLCBkZXNwaXRlIGhhdmluZyBmZXdlciBub24tZW1iZWRkaW5nIHBhcmFtZXRlcnMuIEl0IGRlbW9uc3RyYXRlcyBzaWduaWZpY2FudCBpbXByb3ZlbWVudHMgYWNyb3NzIHZhcmlvdXMgdGFza3MsIGFjaGlldmluZyA3NC4yIG9uIGdlbmVyYWwgYmVuY2htYXJrcyBsaWtlIE1NTFUsIDQ5Ljggb24gbWF0aCBjaGFsbGVuZ2VzIHN1Y2ggYXMgTUFUSCwgYW5kIDU3Ljkgb24gY29kaW5nIHRhc2tzIGxpa2UgSHVtYW5FdmFsLiIsMS4wLCxPcGVuIHdlaWdodHMgKHVucmVzdHJpY3RlZCksQ2hpbmEsLCwsLCwyMDI1LTExLTI4IDExOjUzOjQ0KzAwOjAwLCwsLCwsSW5kdXN0cnksLCwsLFVucmVsZWFzZWQsQXBhY2hlIDIuMCxUcnVlLCwsLCwsT3BlcmF0aW9uIGNvdW50aW5nLFF3ZW4sLCwsWWVzClF3ZW4yLjUtMS41QixMYW5ndWFnZSwiTGFuZ3VhZ2UgbW9kZWxpbmcvZ2VuZXJhdGlvbixRdWVzdGlvbiBhbnN3ZXJpbmcsUXVhbnRpdGF0aXZlIHJlYXNvbmluZyIsQWxpYmFiYSxRd2VuIFRlYW0sMjAyNC0wOS0xOSxRd2VuMi41LUxMTTogRXh0ZW5kaW5nIHRoZSBib3VuZGFyeSBvZiBMTE1zLGh0dHBzOi8vcXdlbmxtLmdpdGh1Yi5pby9ibG9nL3F3ZW4yLjUtbGxtLywsLCwxNTQwMDAwMDAwLjAsMS41NEIsMS42NjMyZSsyMywiVHJhaW5pbmcgZGF0YXNldCBzaXplIHdhcyAxOCB0cmlsbGlvbgoKNk5EID0gNiAqIDEuNTRCIGJpbGxpb24gcGFyYW1ldGVycyAqIDE4IHRyaWxsaW9uIHRva2VucyA9IDEuNjYzMmUrMjMiLCwiIiJJbiB0ZXJtcyBvZiBRd2VuMi41LCB0aGUgbGFuZ3VhZ2UgbW9kZWxzLCBhbGwgbW9kZWxzIGFyZSBwcmV0cmFpbmVkIG9uIG91ciBsYXRlc3QgbGFyZ2Utc2NhbGUgZGF0YXNldCwgZW5jb21wYXNzaW5nIHVwIHRvIDE4IHRyaWxsaW9uIHRva2VucyIiIiwsLCwsQ29uZmlkZW50LCJJbiB0aGUgcGFzdCB0aHJlZSBtb250aHMgc2luY2UgUXdlbjLigJlzIHJlbGVhc2UsIG51bWVyb3Vz</x:v>
      </x:c>
    </x:row>
    <x:row r="87" ht="18" customHeight="1">
      <x:c r="A87" s="17" t="n">
        <x:v>82</x:v>
      </x:c>
      <x:c r="B87" s="17" t="n">
        <x:v>310</x:v>
      </x:c>
      <x:c r="C87" s="160" t="str">
        <x:v>IGRldmVsb3BlcnMgaGF2ZSBidWlsdCBuZXcgbW9kZWxzIG9uIHRoZSBRd2VuMiBsYW5ndWFnZSBtb2RlbHMsIHByb3ZpZGluZyB1cyB3aXRoIHZhbHVhYmxlIGZlZWRiYWNrLiBEdXJpbmcgdGhpcyBwZXJpb2QsIHdlIGhhdmUgZm9jdXNlZCBvbiBjcmVhdGluZyBzbWFydGVyIGFuZCBtb3JlIGtub3dsZWRnZWFibGUgbGFuZ3VhZ2UgbW9kZWxzLiBUb2RheSwgd2UgYXJlIGV4Y2l0ZWQgdG8gaW50cm9kdWNlIHRoZSBsYXRlc3QgYWRkaXRpb24gdG8gdGhlIFF3ZW4gZmFtaWx5OiBRd2VuMi41LiBXZSBhcmUgYW5ub3VuY2luZyB3aGF0IG1pZ2h0IGJlIHRoZSBsYXJnZXN0IG9wZW5zb3VyY2UgcmVsZWFzZSBpbiBoaXN0b3J5ISBMZXTigJlzIGdldCB0aGUgcGFydHkgc3RhcnRlZCEiLDEuMCwsT3BlbiB3ZWlnaHRzICh1bnJlc3RyaWN0ZWQpLENoaW5hLCwsLCwsMjAyNS0xMS0yOCAxMTo1Mzo0NCswMDowMCwsLCwsLEluZHVzdHJ5LCwsLCxVbnJlbGVhc2VkLEFwYWNoZSAyLjAsVHJ1ZSwsLCwsLE9wZXJhdGlvbiBjb3VudGluZyxRd2VuLCwsLFllcwpRd2VuMi41LTE0QixMYW5ndWFnZSwiTGFuZ3VhZ2UgbW9kZWxpbmcvZ2VuZXJhdGlvbixRdWVzdGlvbiBhbnN3ZXJpbmcsUXVhbnRpdGF0aXZlIHJlYXNvbmluZyIsQWxpYmFiYSxRd2VuIFRlYW0sMjAyNC0wOS0xOSxRd2VuMi41OiBBIFBhcnR5IG9mIEZvdW5kYXRpb24gTW9kZWxzISxodHRwczovL3F3ZW5sbS5naXRodWIuaW8vYmxvZy9xd2VuMi41LywsLCwxNDcwMDAwMDAwMC4wLCIxNC43QiBhY2NvcmRpbmcgdG8gdGhlIG1vZGVsIGNhcmQKaHR0cHM6Ly9xd2VubG0uZ2l0aHViLmlvL2Jsb2cvcXdlbjIuNS1sbG0vIiwxLjU4NzYwMDAwMDAwMDAxZSsyNCwiVHJhaW5pbmcgZGF0YXNldCBzaXplIHdhcyAxOCB0cmlsbGlvbgoKNk5EID0gNiAqIDE0LjcgYmlsbGlvbiBwYXJhbWV0ZXJzICogMTggdHJpbGxpb24gdG9rZW5zID0gMS41OWUyNCIsLCIiIkluIHRlcm1zIG9mIFF3ZW4yLjUsIHRoZSBsYW5ndWFnZSBtb2RlbHMsIGFsbCBtb2RlbHMgYXJlIHByZXRyYWluZWQgb24gb3VyIGxhdGVzdCBsYXJnZS1zY2FsZSBkYXRhc2V0LCBlbmNvbXBhc3NpbmcgdXAgdG8gMTggdHJpbGxpb24gdG9rZW5zIiIiLCwsLCxDb25maWRlbnQsIkluIHRoZSBwYXN0IHRocmVlIG1vbnRocyBzaW5jZSBRd2VuMuKAmXMgcmVsZWFzZSwgbnVtZXJvdXMgZGV2ZWxvcGVycyBoYXZlIGJ1aWx0IG5ldyBtb2RlbHMgb24gdGhlIFF3ZW4yIGxhbmd1YWdlIG1vZGVscywgcHJvdmlkaW5nIHVzIHdpdGggdmFsdWFibGUgZmVlZGJhY2suIER1cmluZyB0aGlzIHBlcmlvZCwgd2UgaGF2ZSBmb2N1c2VkIG9uIGNyZWF0aW5nIHNtYXJ0ZXIgYW5kIG1vcmUga25vd2xlZGdlYWJsZSBsYW5ndWFnZSBtb2RlbHMuIFRvZGF5LCB3ZSBhcmUgZXhjaXRlZCB0byBpbnRyb2R1Y2UgdGhlIGxhdGVzdCBhZGRpdGlvbiB0byB0aGUgUXdlbiBmYW1pbHk6IFF3ZW4yLjUuIFdlIGFyZSBhbm5vdW5jaW5nIHdoYXQgbWlnaHQgYmUgdGhlIGxhcmdlc3Qgb3BlbnNvdXJjZSByZWxlYXNlIGluIGhpc3RvcnkhIExldOKAmXMgZ2V0IHRoZSBwYXJ0eSBzdGFydGVkIQoKVGhlIFF3ZW4yLjUtN0IgbW9kZWwgc3VycGFzc2VzIGl0cyBwcmVkZWNlc3NvcnMgYW5kIGNvdW50ZXJwYXJ0cyBpbiBudW1lcm91cyBiZW5jaG1hcmtzLCBkZXNwaXRlIGhhdmluZyBmZXdlciBub24tZW1iZWRkaW5nIHBhcmFtZXRlcnMuIEl0IGRlbW9uc3RyYXRlcyBzaWduaWZpY2FudCBpbXByb3ZlbWVudHMgYWNyb3NzIHZhcmlvdXMgdGFza3MsIGFjaGlldmluZyA3NC4yIG9uIGdlbmVyYWwgYmVuY2htYXJrcyBsaWtlIE1NTFUsIDQ5Ljggb24gbWF0aCBjaGFsbGVuZ2VzIHN1Y2ggYXMgTUFUSCwgYW5kIDU3Ljkgb24gY29kaW5nIHRhc2tzIGxpa2UgSHVtYW5FdmFsLiIsMS4wLCxPcGVuIHdlaWdodHMgKHVucmVzdHJpY3RlZCksQ2hpbmEsLCwsLCwyMDI1LTExLTI4IDExOjUzOjQ0KzAwOjAwLCwsLCwsSW5kdXN0cnksLCwsLFVucmVsZWFzZWQsQXBhY2hlIDIuMCxUcnVlLCwsLCwsT3BlcmF0aW9uIGNvdW50aW5nLFF3ZW4sLCwsWWVzClF3ZW4yLjUtTWF0aC03Qi1CYXNlLExhbmd1YWdlLCJMYW5ndWFnZSBtb2RlbGluZy9nZW5lcmF0aW9uLFF1YW50aXRhdGl2ZSByZWFzb25pbmcsUXVlc3Rpb24gYW5zd2VyaW5nIixBbGliYWJhLCwyMDI0LTA5LTE5LFF3ZW4yLjUtTWF0aDogVGhlIHdvcmxkJ3MgbGVhZGluZyBvcGVuLXNvdXJjZWQgbWF0aGVtYXRpY2FsIExMTXMsaHR0cHM6Ly9xd2VubG0uZ2l0aHViLmlvL2Jsb2cvcXdlbjIuNS1tYXRoLywsLCw3MDAwMDAwMDAwLjAsN0IsOC42Mzg4ZSsyMywiYmFzZSBtb2RlbDogOC4yMTg4ZSsyMyBGTE9QCmZpbmUtdHVuaW5nOiA0LjJlKzIyIEZMT1AgCgpUb3RhbDogOC42Mzg4ZSsyMyBGTE9QIiwsTWF0aCBjb3JwdXMgb3ZlciAxVCB0b2tlbnMsLCwsLENvbmZpZGVudCwiQSBtb250aCBhZ28sIHdlIHJlbGVhc2VkIHRoZSBmaXJzdCBzZXJpZXMgb2YgbWF0aGVtYXRpY2FsIExMTXMgLSBRd2VuMi1NYXRoIC0gb2Ygb3VyIFF3ZW4gZmFtaWx5LiBUb2RheSwgd2UgaGF2ZSB1cGdyYWRlZCBpdCBhbmQgb3Blbi1zb3VyY2VkIFF3ZW4yLjUtTWF0aCBzZXJpZXMsIGluY2x1ZGluZyBiYXNlIG1vZGVscyBRd2VuMi41LU1hdGgtMS41Qi83Qi83MkIsIGluc3RydWN0aW9uLXR1bmVkIG1vZGVscyBRd2VuMi41LU1hdGgtMS41Qi83Qi83MkItSW5zdHJ1Y3QsIGFuZCBtYXRoZW1hdGljYWwgcmV3YXJkIG1vZGVsIFF3ZW4yLjUtTWF0aC1STS03MkIuCgpVbmxpa2UgUXdlbjItTWF0aCBzZXJpZXMgd2hpY2ggb25seSBzdXBwb3J0cyB1c2luZyBDaGFpbi1vZi1UaG91Z2h0IChDb1QpIHRvIHNvbHZlIEVuZ2xpc2ggbWF0aCBwcm9ibGVtcywgUXdlbjIuNS1NYXRoIHNlcmllcyBpcyBleHBhbmRlZCB0byBzdXBwb3J0IHVzaW5nIGJvdGggQ29UIGFuZCBUb29sLWludGVncmF0ZWQgUmVhc29uaW5nIChUSVIpIHRvIHNvbHZlIG1hdGggcHJvYmxlbXMgaW4gYm90aCBDaGluZXNlIGFuZCBFbmdsaXNoLiBUaGUgUXdlbjIuNS1NYXRoIHNlcmllcyBtb2RlbHMgaGF2ZSBhY2hpZXZlZCBzaWduaWZpY2FudCBwZXJmb3JtYW5jZSBpbXByb3ZlbWVudHMgY29tcGFyZWQgdG8gdGhlIFF3ZW4yLU1hdGggc2VyaWVzIG1vZGVscyBvbiB0aGUgQ2hpbmVzZSBhbmQgRW5nbGlzaCBtYXRoZW1hdGljcyBiZW5jaG1hcmtzIHdpdGggQ29ULgoKIiwsLE9wZW4gd2VpZ2h0cyAodW5yZXN0cmljdGVkKSxDaGluYSxRd2VuMi41LTdCLDQuMmUrMjIsNiBGTE9QIC8gdG9rZW4gLyBwYXJhbWV0ZXIgKiA3ICogMTBeOSBwYXJhbWV0ZXJzICogMSoxMF4xMiB0b2tlbnMgPSA0LjJlKzIyIEZMT1AsLCwyMDI1LTExLTI4IDExOjUzOjQ0KzAwOjAwLCwsLCwsSW5kdXN0cnksLCwsLFVucmVsZWFzZWQsIkFwYWNoZSAyCgpodHRwczovL2h1Z2dpbmdmYWNlLmNvL1F3ZW4vUXdlbjIuNS1NYXRoLTdCCgpubyB0cmFpbmluZyBjb2RlIGhlcmUKaHR0cHM6Ly9naXRodWIuY29tL1F3ZW5MTS9Rd2VuMi41LU1hdGgiLFRydWUsLCwsLCxPcGVyYXRpb24gY291bnRpbmcsUXdlbiwsLCxZZXMKT3J5eCAzNEIsIk11bHRpbW9kYWwsVmlzaW9uLDNEIG1vZGVsaW5nLFZpZGVvLExhbmd1YWdlIiwiVmlzdWFsIHF1ZXN0aW9uIGFuc3dlcmluZyxWaWRlbyBjb21wcmVzc2lvbixJbWFnZSBjYXB0aW9uaW5nLFZpZGVvIGRlc2NyaXB0aW9uLExhbmd1YWdlIG1vZGVsaW5nL2dlbmVyYXRpb24iLCJUc2luZ2h1YSBVbml2ZXJzaXR5LFRlbmNlbnQsTmFueWFuZyBUZWNobm9sb2dpY2FsIFVuaXZlcnNpdHkiLCJadXlhbiBMaXUsIFl1aGFvIERvbmcsIFppd2VpIExpdSwgV2luc3RvbiBIdSwgSml3ZW4gTHUsIFlvbmdtaW5nIFJhbyIsMjAyNC0wOS0xOSwiT3J5eCBNTExNOiBPbi1EZW1hbmQgU3BhdGlhbC1UZW1wb3JhbCBVbmRlcnN0YW5kaW5nIGF0IEFyYml0cmFyeSBSZXNvbHV0aW9uCiIsaHR0cHM6Ly9hcnhpdi5vcmcvYWJzLzI0MDkuMTI5NjF2MSwxNjEuMCxTT1RBIGltcHJvdmVtZW50LCJCZXN0IHBlcmZvcm1hbmNlIG9uIE1MVlUgYmVuY2htYXJrIChsb25nLWZvcm0gdGVtcG9yYWwgdW5kZXJzdGFuZGluZyksIE1NQmVuY2ggYW5kIFRleHRWUUEgKGltYWdlIHVuZGVyc3RhbmRpbmcpLiIsMzQwMDAwMDAwMDAuMCwsLCwsLCwsTlZJRElBIEE4MDAgU1hNLCxDb25maWRlbnQsIlZpc3VhbCBkYXRhIGNvbWVzIGluIHZhcmlvdXMgZm9ybXMsIHJhbmdpbmcgZnJvbSBzbWFsbCBpY29ucyBvZiBqdXN0IGEgZmV3IHBpeGVscyB0byBsb25nIHZpZGVvcyBzcGFubmluZyBob3Vycy4gRXhpc3RpbmcgbXVsdGktbW9kYWwgTExNcyB1c3VhbGx5IHN0YW5kYXJkaXplIHRoZXNlIGRpdmVyc2UgdmlzdWFsIGlucHV0cyB0byBhIGZpeGVkIHJlc29sdXRpb24gZm9yIHZpc3VhbCBlbmNvZGVycyBhbmQgeWllbGQgc2ltaWxhciBudW1iZXJzIG9mIHRva2VucyBmb3IgTExNcy4gVGhpcyBhcHByb2FjaCBpcyBub24tb3B0aW1hbCBmb3IgbXVsdGltb2RhbCB1bmRlcnN0YW5kaW5nIGFuZCBpbmVmZmljaWVudCBmb3IgcHJvY2Vzc2luZyBpbnB1dHMgd2l0aCBsb25nIGFuZCBzaG9ydCB2aXN1YWwgY29udGVudHMuIFRvIHNvbHZlIHRoZSBwcm9ibGVtLCB3ZSBwcm9wb3NlIE9yeXgsIGEgdW5pZmllZCBtdWx0aW1vZGFsIGFyY2hpdGVjdHVyZSBmb3IgdGhlIHNwYXRpYWwtdGVtcG9yYWwgdW5kZXJzdGFuZGluZyBvZiBpbWFnZXMsIHZpZGVvcywgYW5kIG11bHRpLXZpZXcgM0Qgc2NlbmVzLiBPcnl4IG9mZmVycyBhbiBvbi1kZW1hbmQgc29sdXRpb24gdG8gc2VhbWxlc3NseSBhbmQgZWZmaWNpZW50bHkgcHJvY2VzcyB2aXN1YWwgaW5wdXRzIHdpdGggYXJiaXRyYXJ5IHNwYXRpYWwgc2l6ZXMgYW5kIHRlbXBvcmFsIGxlbmd0aHMgdGhyb3VnaCB0d28gY29yZSBpbm5vdmF0aW9uczogMSkgYSBwcmUtdHJhaW5lZCBPcnl4VmlUIG1vZGVsIHRoYXQgY2FuIGVuY29kZSBpbWFnZXMgYXQgYW55IHJlc29sdXRpb24gaW50byBMTE0tZnJpZW5kbHkgdmlzdWFsIHJlcHJlc2VudGF0aW9uczsgMikgYSBkeW5hbWljIGNvbXByZXNzb3IgbW9kdWxlIHRoYXQgc3VwcG9ydHMgMXggdG8gMTZ4IGNvbXByZXNzaW9uIG9uIHZpc3VhbCB0b2tlbnMgYnkgcmVxdWVzdC4gVGhlc2UgZGVzaWduIGZlYXR1cmVzIGVuYWJsZSBPcnl4IHRvIGFjY29tbW9kYXRlIGV4dHJlbWVseSBsb25nIHZpc3VhbCBjb250ZXh0cywgc3VjaCBhcyB2aWRlb3MsIHdpdGggbG93ZXIgcmVzb2x1dGlvbiBhbmQgaGlnaCBjb21wcmVzc2lvbiB3aGlsZSBtYWludGFpbmluZyBoaWdoIHJlY29nbml0aW9uIHByZWNpc2lvbiBmb3IgdGFza3MgbGlrZSBkb2N1bWVudCB1bmRlcnN0YW5kaW5nIHdpdGggbmF0aXZlIHJlc29sdXRpb24gYW5kIG5vIGNvbXByZXNzaW9uLiBCZXlvbmQgdGhlIGFyY2hpdGVjdHVyYWwgaW1wcm92ZW1lbnRzLCBlbmhhbmNlZCBkYXRhIGN1cmF0aW9uIGFuZCBzcGVjaWFsaXplZCB0cmFpbmluZyBvbiBsb25nLWNvbnRleHQgcmV0cmlldmFsIGFuZCBzcGF0aWFsLWF3YXJlIGRhdGEgaGVscCBPcnl4IGFjaGlldmUgc3Ryb25nIGNhcGFiaWxpdGllcyBpbiBpbWFnZSwgdmlkZW8sIGFuZCAzRCBtdWx0aW1vZGFsIHVuZGVyc3RhbmRpbmcgc2ltdWx0YW5lb3VzbHkiLCwsT3BlbiB3ZWlnaHRzICh1bnJlc3RyaWN0ZWQpLCJDaGluYSxDaGluYSxTaW5nYXBvcmUiLFlpLTEuNS0zNEIsLCw2NC4wLCwyMDI2LTA1LTI1IDEyOjMzOjU0KzAwOjAwLCwsLDEyOC4wLCwiQWNhZGVtaWEsSW5kdXN0cnksQWNhZGVtaWEiLCwsLCxPcGVuIHNvdXJjZSwiQXBhY2hlIDIuMApodHRwczovL2h1Z2dpbmdmYWNlLmNvL1RIVWR5aC9Pcnl4LTEuNS0zMkIKCk1JVCBsaWNlbnNlCmh0dHBzOi8vZ2l0aHViLmNvbS9Pcnl4LW1sbG0vT3J5eCIsLCwsLCw1MDQzMS41NDI5MTY4MDcyOCwsVEhVZHloLCwsLFllcwpPcnl4IDdCICwiTXVsdGltb2RhbCxWaXNpb24sTGFuZ3VhZ2UiLCJWaXN1YWwgcXVlc3Rpb24gYW5zd2VyaW5nLFZpZGVvIGNvbXByZXNzaW9uLEltYWdlIGNhcHRpb25pbmciLCJUc2luZ2h1YSBVbml2ZXJzaXR5LFRlbmNlbnQsTmFueWFuZyBUZWNobm9sb2dpY2FsIFVuaXZlcnNpdHkiLCJadXlhbiBMaXUsIFl1aGFvIERvbmcsIFppd2VpIExpdSwgV2luc3RvbiBIdSwgSml3ZW4gTHUsIFlvbmdtaW5nIFJhbyIsMjAyNC0wOS0xOSwiT3J5eCBNTExNOiBPbi1EZW1hbmQgU3BhdGlhbC1UZW1wb3JhbCBVbmRlcnN0YW5kaW5nIGF0IEFyYml0cmFyeSBSZXNvbHV0aW9uCiIsaHR0cHM6Ly9hcnhpdi5vcmcvYWJzLzI0MDkuMTI5NjF2MSwxNjEuMCwsLDcwMDAwMDAwMDAuMCwsLCwsIlN0YWdlIDEKV2UgYWRvcHQgdGhlIHRvdGFsIGJhdGNoIHNpemUgYXQgMTI4ClRoZSB0b3RhbCBtb2RlbCBtYXhpbXVtIGxlbmd0aCBpcyBzZXQgYXMgODE5Mi4KClN0YWdlIDIKIHdpdGggYSB0b3RhbCBiYXRjaCBzaXplIG9mIDEyOApUaGUgbWF4aW11bSBzZXF1ZW5jZSBsZW5ndGggaXMgc2V0IHRvIDE2Mzg0IiwsLE5WSURJQSBBMTAwLCxDb25maWRlbnQsIlZpc3VhbCBkYXRhIGNvbWVzIGluIHZhcmlvdXMgZm9ybXMsIHJhbmdpbmcgZnJvbSBzbWFsbCBpY29ucyBvZiBqdXN0IGEgZmV3IHBpeGVscyB0byBsb25nIHZpZGVvcyBzcGFubmluZyBob3Vycy4gRXhpc3RpbmcgbXVsdGktbW9kYWwgTExNcyB1c3VhbGx5IHN0YW5kYXJkaXplIHRoZXNlIGRpdmVyc2UgdmlzdWFsIGlucHV0cyB0byBhIGZpeGVkIHJlc29sdXRpb24gZm9yIHZpc3VhbCBlbmNvZGVycyBhbmQgeWllbGQgc2ltaWxhciBudW1iZXJzIG9mIHRva2VucyBmb3IgTExNcy4gVGhpcyBhcHByb2FjaCBpcyBub24tb3B0aW1hbCBmb3IgbXVsdGltb2RhbCB1bmRlcnN0YW5kaW5nIGFuZCBpbmVmZmljaWVudCBmb3IgcHJvY2Vzc2luZyBpbnB1dHMgd2l0aCBsb25nIGFuZCBzaG9ydCB2aXN1YWwgY29udGVudHMuIFRvIHNvbHZlIHRoZSBwcm9ibGVtLCB3ZSBwcm9wb3NlIE9yeXgsIGEgdW5pZmllZCBtdWx0aW1vZGFsIGFyY2hpdGVjdHVyZSBmb3IgdGhlIHNwYXRpYWwtdGVtcG9yYWwgdW5kZXJzdGFuZGluZyBvZiBpbWFnZXMsIHZpZGVvcywgYW5kIG11bHRpLXZpZXcgM0Qgc2NlbmVzLiBPcnl4IG9mZmVycyBhbiBvbi1kZW1hbmQgc29sdXRpb24gdG8gc2VhbWxlc3NseSBhbmQgZWZmaWNpZW50bHkgcHJvY2VzcyB2aXN1YWwgaW5wdXRzIHdpdGggYXJiaXRyYXJ5IHNwYXRpYWwgc2l6ZXMgYW5kIHRlbXBvcmFsIGxlbmd0aHMgdGhyb3VnaCB0d28gY29yZSBpbm5vdmF0aW9uczogMSkgYSBwcmUtdHJhaW5lZCBPcnl4VmlUIG1vZGVsIHRoYXQgY2FuIGVuY29kZSBpbWFnZXMgYXQgYW55IHJlc29sdXRpb24gaW50byBMTE0tZnJpZW5kbHkgdmlzdWFsIHJlcHJlc2VudGF0aW9uczsgMikgYSBkeW5hbWljIGNvbXByZXNzb3IgbW9kdWxlIHRoYXQgc3VwcG9ydHMgMXggdG8gMTZ4IGNvbXByZXNzaW9uIG9uIHZpc3VhbCB0b2tlbnMgYnkgcmVxdWVzdC4gVGhlc2UgZGVzaWduIGZlYXR1cmVzIGVuYWJsZSBPcnl4IHRvIGFjY29tbW9kYXRlIGV4dHJlbWVseSBsb25nIHZpc3VhbCBjb250ZXh0cywgc3VjaCBhcyB2aWRlb3MsIHdpdGggbG93ZXIgcmVzb2x1dGlvbiBhbmQgaGlnaCBjb21wcmVzc2lvbiB3aGlsZSBtYWludGFpbmluZyBoaWdoIHJlY29nbml0aW9uIHByZWNpc2lvbiBmb3IgdGFza3MgbGlrZSBkb2N1bWVudCB1bmRlcnN0YW5kaW5nIHdpdGggbmF0aXZlIHJlc29sdXRpb24gYW5kIG5vIGNvbXByZXNzaW9uLiBCZXlvbmQgdGhlIGFyY2hpdGVjdHVyYWwgaW1wcm92ZW1lbnRzLCBlbmhhbmNlZCBkYXRhIGN1cmF0aW9uIGFuZCBzcGVjaWFsaXplZCB0cmFpbmluZyBvbiBsb25nLWNvbnRleHQgcmV0cmlldmFsIGFuZCBzcGF0aWFsLWF3YXJlIGRhdGEgaGVscCBPcnl4IGFjaGlldmUgc3Ryb25nIGNhcGFiaWxpdGllcyBpbiBpbWFnZSwgdmlkZW8sIGFuZCAzRCBtdWx0aW1vZGFsIHVuZGVyc3RhbmRpbmcgc2ltdWx0YW5lb3VzbHkiLCwsT3BlbiB3ZWlnaHRzICh1bnJlc3RyaWN0ZWQpLCJDaGluYSxDaGluYSxTaW5nYXBvcmUiLFF3ZW4yLTdCLCwsNjQuMCwsMjAyNi0wNS0yNSAxMjozMzo1NCswMDowMCwsLCwxMjguMCwsIkFjYWRlbWlhLEluZHVzdHJ5LEFjYWRlbWlhIiwsLCwsT3BlbiBzb3VyY2UsImFwYWNoZSAyLjAKaHR0cHM6Ly9odWdnaW5nZmFjZS5jby9USFVkeWgvT3J5eC03QgoKTUlUIGxpY2Vuc2UKaHR0cHM6Ly9naXRodWIuY29tL09yeXgtbWxsbS9Pcnl4IiwsLCwsLDUwNDMxLjU0MjkxNjgwNzI4LCxUSFVkeWgsLCwsWWVzClF3ZW4yLjUgSW5zdHJ1Y3QgKDMyQiksTGFuZ3VhZ2UsIkNvZGUgZ2VuZXJhdGlvbixDb2RlIGF1dG9jb21wbGV0aW9uLFF1YW50aXRhdGl2ZSByZWFzb25pbmcsUXVlc3Rpb24gYW5zd2VyaW5nLExhbmd1YWdlIG1vZGVsaW5nL2dlbmVyYXRpb24iLEFsaWJhYmEsUXdlbiBUZWFtLDIwMjQtMDktMTksUXdlbjIuNTogQSBQYXJ0eSBvZiBGb3VuZGF0aW9uIE1vZGVscyEsaHR0cHM6Ly9xd2VubG0uZ2l0aHViLmlvL2Jsb2cvcXdlbjIuNS8sLCwsMzI1MDAwMDAwMDAuMCwzMi41QiwsLCwsLCwsLENvbmZpZGVudCwiUXdlbjIuNSBpcyB0aGUgbGF0ZXN0IHNlcmllcyBvZiBRd2VuIGxhcmdlIGxhbmd1YWdlIG1vZGVscy4gRm9yIFF3ZW4yLjUsIHdlIHJlbGVhc2UgYSBudW1iZXIgb2YgYmFzZSBsYW5ndWFnZSBtb2RlbHMgYW5kIGluc3RydWN0aW9uLXR1bmVkIGxhbmd1YWdlIG1vZGVscyByYW5naW5nIGZyb20gMC41IHRvIDcyIGJpbGxpb24gcGFyYW1ldGVycy4gUXdlbjIuNSBicmluZ3MgdGhlIGZvbGxvd2luZyBpbXByb3ZlbWVudHMgdXBvbiBRd2VuMjoKClNpZ25pZmljYW50bHkgbW9yZSBrbm93bGVkZ2UgYW5kIGhhcyBncmVhdGx5IGltcHJvdmVkIGNhcGFiaWxpdGllcyBpbiBjb2RpbmcgYW5kIG1hdGhlbWF0aWNzLCB0aGFua3MgdG8gb3VyIHNwZWNpYWxpemVkIGV4cGVydCBtb2RlbHMgaW4gdGhlc2UgZG9tYWlucy4KU2lnbmlmaWNhbnQgaW1wcm92ZW1lbnRzIGluIGluc3RydWN0aW9uIGZvbGxvd2luZywgZ2VuZXJhdGluZyBsb25nIHRleHRzIChvdmVyIDhLIHRva2VucyksIHVuZGVyc3RhbmRpbmcgc3RydWN0dXJlZCBkYXRhIChlLmcsIHRhYmxlcyksIGFuZCBnZW5lcmF0aW5nIHN0cnVjdHVyZWQgb3V0cHV0cyBlc3BlY2lhbGx5IEpTT04uIE1vcmUgcmVzaWxpZW50IHRvIHRoZSBkaXZlcnNpdHkgb2Ygc3lzdGVtIHByb21wdHMsIGVuaGFuY2luZyByb2xlLXBsYXkgaW1wbGVtZW50YXRpb24gYW5kIGNvbmRpdGlvbi1zZXR0aW5nIGZvciBjaGF0Ym90cy4KTG9uZy1jb250ZXh0IFN1cHBvcnQgdXAgdG8gMTI4SyB0b2tlbnMgYW5kIGNhbiBnZW5lcmF0ZSB1cCB0byA4SyB0b2tlbnMuCk11bHRpbGluZ3VhbCBzdXBwb3J0IGZvciBvdmVyIDI5IGxhbmd1YWdlcywgaW5jbHVkaW5nIENoaW5lc2UsIEVuZ2xpc2gsIEZyZW5jaCwgU3BhbmlzaCwgUG9ydHVndWVzZSwgR2VybWFuLCBJdGFsaWFuLCBSdXNzaWFuLCBKYXBhbmVzZSwgS29yZWFuLCBWaWV0bmFtZXNlLCBUaGFpLCBBcmFiaWMsIGFuZCBtb3JlLiIsLCxPcGVuIHdlaWdodHMgKHVucmVzdHJpY3RlZCksQ2hpbmEsUXdlbjIuNS0zMkIsLCwsLDIwMjYtMDItMTEgMTk6MjY6MjcrMDA6MDAsLCwsLCxJbmR1c3RyeSwsLCwsVW5yZWxlYXNlZCwiYXBhY2hlIDIuMApodHRwczovL2h1Z2dpbmdmYWNlLmNvL1F3ZW4vUXdlbjIuNS0zMkItSW5zdHJ1Y3QiLCwsLCwsLCxRd2VuLCwsLFllcwpRd2VuMi41LU1hdGgtMS41QixMYW5ndWFnZSwiTGFuZ3VhZ2UgbW9kZWxpbmcvZ2VuZXJhdGlvbixRdWFudGl0YXRpdmUgcmVhc29uaW5nLE1hdGhlbWF0aWNhbCByZWFzb25pbmciLEFsaWJhYmEsLDIwMjQtMDktMTksUXdlbjIuNS1NYXRoOiBUaGUgd29ybGQncyBsZWFkaW5nIG9wZW4tc291cmNlZCBtYXRoZW1hdGljYWwgTExNcyxodHRwczovL3F3ZW5sbS5naXRodWIuaW8vYmxvZy9xd2VuMi41LW1hdGgvLCwsLDE1MDAwMDAwMDAuMCwxLjVCLDEuNzUzMmUrMjMsImJhc2UgbW9kZWw6IDEuNjYzMmUrMjMgRkxPUApmaW5lLXR1bmluZzogOWUrMjEgRkxPUAoKVG90YWw6IDEuNzUzMmUrMjMgRkxPUCIsLE1hdGggY29ycHVzIG92ZXIgMVQgdG9rZW5zLCwsLCxDb25maWRlbnQsIkluIEF1Z3VzdCAyMDI0LCB3ZSByZWxlYXNlZCB0aGUgZmlyc3Qgc2VyaWVzIG9mIG1hdGhlbWF0aWNhbCBMTE1zIC0gUXdlbjItTWF0aCAtIG9mIG91ciBRd2VuIGZhbWlseS4gQSBtb250aCBsYXRlciwgd2UgaGF2ZSB1cGdyYWRlZCBpdCBhbmQgb3Blbi1zb3VyY2VkIFF3ZW4yLjUtTWF0aCBzZXJpZXMsIGluY2x1ZGluZyBiYXNlIG1vZGVscyBRd2VuMi41LU1hdGgtMS41Qi83Qi83MkIsIGluc3RydWN0aW9uLXR1bmVkIG1vZGVscyBRd2VuMi41LU1hdGgtMS41Qi83Qi83MkItSW5zdHJ1Y3QsIGFuZCBtYXRoZW1hdGljYWwgcmV3YXJkIG1vZGVsIFF3ZW4yLjUtTWF0aC1STS03MkIuCgpVbmxpa2UgUXdlbjItTWF0aCBzZXJpZXMgd2hpY2ggb25seSBzdXBwb3J0cyB1c2luZyBDaGFpbi1vZi1UaHVnaHQgKENvVCkgdG8gc29sdmUgRW5nbGlzaCBtYXRoIHByb2JsZW1zLCBRd2VuMi41LU1hdGggc2VyaWVzIGlzIGV4cGFuZGVkIHRvIHN1cHBvcnQgdXNpbmcgYm90aCBDb1QgYW5kIFRvb2wtaW50ZWdyYXRlZCBSZWFzb25pbmcgKFRJUikgdG8gc29sdmUgbWF0aCBwcm9ibGVtcyBpbiBib3RoIENoaW5lc2UgYW5kIEVuZ2xpc2guIFRoZSBRd2VuMi41LU1hdGggc2VyaWVzIG1vZGVscyBoYXZlIGFjaGlldmVkIHNpZ25pZmljYW50IHBlcmZvcm1hbmNlIGltcHJvdmVtZW50cyBjb21wYXJlZCB0byB0aGUgUXdlbjItTWF0aCBzZXJpZXMgbW9kZWxzIG9uIHRoZSBDaGluZXNlIGFuZCBFbmdsaXNoIG1hdGhlbWF0aWNzIGJlbmNobWFya3Mgd2l0aCBDb1QuIiwsLE9wZW4gd2VpZ2h0cyAodW5yZXN0cmljdGVkKSxDaGluYSxRd2VuMi41LTEuNUIsOWUrMjEsNiBGTE9QIC8gdG9rZW4gLyBwYXJhbWV0ZXIgKiAxLjUgKiAxMF45IHBhcmFtZXRlcnMgKiAxKjEwXjEyIHRva2VucyA9IDllKzIxIEZMT1AsLCwyMDI1LTExLTI4IDExOjUzOjQ0KzAwOjAwLCwsLCwsSW5kdXN0cnksLCwsLFVucmVsZWFzZWQsImh0dHBzOi8vaHVnZ2luZ2ZhY2UuY28vUXdlbi9Rd2VuMi41LU1hdGgtMS41QgoKQXBhY2hlIDIiLFRydWUsLCwsLCxPcGVyYXRpb24gY291bnRpbmcsUXdlbiwsLCxZZXMKUXdlbjItVkwtNzJCLCJMYW5ndWFnZSxWaXNpb24sTXVsdGltb2RhbCIsIlZpc3VhbCBxdWVzdGlvbiBhbnN3ZXJpbmcsVmlkZW8gZGVzY3JpcHRpb24sTGFuZ3VhZ2UgbW9kZWxpbmcvZ2VuZXJhdGlvbixUcmFuc2xhdGlvbixRdWVzdGlvbiBhbnN3ZXJpbmcsQ2hhcmFjdGVyIHJlY29nbml0aW9uIChPQ1IpLFF1YW50aXRhdGl2ZSByZWFzb25pbmciLEFsaWJhYmEsIlBlbmcgV2FuZywgU2h1YWkgQmFpLCBTaW5hbiBUYW4sIFNoaWppZSBXYW5nLCBaaGloYW8gRmFuLCBKaW56ZSBCYWksIEtlcWluIENoZW4sIFh1ZWppbmcgTGl1LCBKaWFsaW4gV2FuZywgV2VuYmluIEdlLCBZYW5nIEZhbiwgS2FpIERhbmcsIE1lbmdmZWkgRHUsIFh1YW5jaGVuZyBSZW4sIFJ1aSBNZW4sIERheWloZW5nIExpdSwgQ2hhbmcgWmhvdSwgSmluZ3JlbiBaaG91LCBKdW55YW5nIExpbiIsMjAyNC0wOS0xOCxRd2VuMi1WTDogRW5oYW5jaW5nIFZpc2lvbi1MYW5ndWFnZSBNb2RlbCdzIFBlcmNlcHRpb24gb2YgdGhlIFdvcmxkIGF0IEFueSBSZXNvbHV0aW9uLGh0dHBzOi8vYXJ4aXYub3JnL2Ficy8yNDA5LjEyMTkxLCwsLDcyMDAwMDAwMDAwLjAsNzIgYmlsbGlvbiAobGFuZ3VhZ2UgbW9kZWwpIGFuZCA2NzVNICh2aXNpb24gZW5jb2RlciksNi4wNDhlKzIzLDZORCA9IDYgRkxPUCAvIHRva2VuIC8gcGFyYW1ldGVyIMOXIDEuNMOXMTBeMTIgdG9rZW5zIMOXIDcuMsOXMTBeMTAgcGFyYW1ldGVycyA9IDYuMDQ4ZSsyMyBGTE9QLDE0MDAwMDAwMDAwMDAsIiIiVGhyb3VnaG91dCB0aGUgcHJlLXRyYWluaW5nIHN0YWdlcywgUXdlbjItVkwgcHJvY2Vzc2VzIGEgY3VtdWxhdGl2ZSB0b3RhbCBvZiAxLjQgdHJpbGxpb24gdG9rZW5zLiBTcGVjaWZpY2FsbHksIHRoZXNlIHRva2VucyBlbmNvbXBhc3Mgbm90IG9ubHkgdGV4dCB0b2tlbnMgYnV0IGFsc28gaW1hZ2UgdG9rZW5zIiIiLCwsLCxDb25maWRlbnQsIldlIHByZXNlbnQgdGhlIFF3ZW4yLVZMIFNlcmllcywgYW4gYWR2YW5jZWQgdXBncmFkZSBvZiB0aGUgcHJldmlvdXMgUXdlbi1WTCBtb2RlbHMgdGhhdCByZWRlZmluZXMgdGhlIGNvbnZlbnRpb25hbCBwcmVkZXRlcm1pbmVkLXJlc29sdXRpb24gYXBwcm9hY2ggaW4gdmlzdWFsIHByb2Nlc3NpbmcuIFF3ZW4yLVZMIGludHJvZHVjZXMgdGhlIE5haXZlIER5bmFtaWMgUmVzb2x1dGlvbiBtZWNoYW5pc20sIHdoaWNoIGVuYWJsZXMgdGhlIG1vZGVsIHRvIGR5bmFtaWNhbGx5IHByb2Nlc3MgaW1hZ2VzIG9mIHZhcnlpbmcgcmVzb2x1dGlvbnMgaW50byBkaWZmZXJlbnQgbnVtYmVycyBvZiB2aXN1YWwgdG9rZW5zLiBUaGlzIGFwcHJvYWNoIGFsbG93cyB0aGUgbW9kZWwgdG8gZ2VuZXJhdGUgbW9yZSBlZmZpY2llbnQgYW5kIGFjY3VyYXRlIHZpc3VhbCByZXByZXNlbnRhdGlvbnMsIGNsb3NlbHkgYWxpZ25pbmcgd2l0aCBodW1hbiBwZXJjZXB0dWFsIHByb2Nlc3Nlcy4gVGhlIG1vZGVsIGFsc28gaW50ZWdyYXRlcyBNdWx0aW1vZGFsIFJvdGFyeSBQb3NpdGlvbiBFbWJlZGRpbmcgKE0tUm9QRSksIGZhY2lsaXRhdGluZyB0aGUgZWZmZWN0aXZlIGZ1c2lvbiBvZiBwb3NpdGlvbmFsIGluZm9ybWF0aW9uIGFjcm9zcyB0ZXh0LCBpbWFnZXMsIGFuZCB2aWRlb3MuIFdlIGVtcGxveSBhIHVuaWZpZWQgcGFyYWRpZ20gZm9yIHByb2Nlc3NpbmcgYm90aCBpbWFnZXMgYW5kIHZpZGVvcywgZW5oYW5jaW5nIHRoZSBtb2RlbCdzIHZpc3VhbCBwZXJjZXB0aW9uIGNhcGFiaWxpdGllcy4gVG8gZXhwbG9yZSB0aGUgcG90ZW50aWFsIG9mIGxhcmdlIG11bHRpbW9kYWwgbW9kZWxzLCBRd2VuMi1WTCBpbnZlc3RpZ2F0ZXMgdGhlIHNjYWxpbmcgbGF3cyBmb3IgbGFyZ2UgdmlzaW9uLWxhbmd1YWdlIG1vZGVscyAoTFZMTXMpLiBCeSBzY2FsaW5nIGJvdGggdGhlIG1vZGVsIHNpemUtd2l0aCB2ZXJzaW9ucyBhdCAyQiwgOEIsIGFuZCA3MkIgcGFyYW1ldGVycy1hbmQgdGhlIGFtb3VudCBvZiB0cmFpbmluZyBkYXRhLCB0aGUgUXdlbjItVkwgU2VyaWVzIGFjaGlldmVzIGhpZ2hseSBjb21wZXRpdGl2ZSBwZXJmb3JtYW5jZS4gTm90YWJseSwgdGhlIFF3ZW4yLVZMLTcyQiBtb2RlbCBhY2hpZXZlcyByZXN1bHRzIGNvbXBhcmFibGUgdG8gbGVhZGluZyBtb2RlbHMgc3VjaCBhcyBHUFQtNG8gYW5kIENsYXVkZTMuNS1Tb25uZXQgYWNyb3NzIHZhcmlvdXMgbXVsdGltb2RhbCBiZW5jaG1hcmtzLCBvdXRwZXJmb3JtaW5nIG90aGVyIGdlbmVyYWxpc3QgbW9kZWxzLiBDb2RlIGlzIGF2YWlsYWJsZSBhdCBcdXJse3RoaXMgaHR0cHMgVVJMfS4iLCwsT3BlbiB3ZWlnaHRzIChyZXN0cmljdGVkIHVzZSksQ2hpbmEsLCwsLCwyMDI1LTExLTI4IDExOjUzOjQ0KzAwOjAwLCwsLCwsSW5kdXN0cnksLCwsLFVucmVsZWFzZWQsInRvbmd5aS1xaWFud2VuICg8MTAwTSBNQVUpCmh0dHBzOi8vaHVnZ2luZ2ZhY2UuY28vUXdlbi9Rd2VuMi1WTC03MkItSW5zdHJ1Y3QiLFRydWUsLCwsLCxPcGVyYXRpb24gY291bnRpbmcsUXdlbiwsLCxZZXMKUXdlbjItVkwtMkIsIkxhbmd1YWdlLFZpc2lvbixNdWx0aW1vZGFsIiwiVmlzdWFsIHF1ZXN0aW9uIGFuc3dlcmluZyxWaWRlbyBkZXNjcmlwdGlvbixMYW5ndWFnZSBtb2RlbGluZy9nZW5lcmF0aW9uLFRyYW5zbGF0aW9uLFF1ZXN0aW9uIGFuc3dlcmluZyxDaGFyYWN0ZXIgcmVjb2duaXRpb24gKE9DUiksUXVhbnRpdGF0aXZlIHJlYXNvbmluZyIsQWxpYmFiYSwiUGVuZyBXYW5nLCBTaHVhaSBCYWksIFNpbmFuIFRhbiwgU2hpamllIFdhbmcsIFpoaWhhbyBGYW4sIEppbnplIEJhaSwgS2VxaW4gQ2hlbiwgWHVlamluZyBMaXUsIEppYWxpbiBXYW5nLCBXZW5iaW4gR2UsIFlhbmcgRmFuLCBLYWkgRGFuZywgTWVuZ2ZlaSBEdSwgWHVhbmNoZW5nIFJlbiwgUnVpIE1lbiwgRGF5aWhlbmcgTGl1LCBDaGFuZyBaaG91LCBKaW5ncmVuIFpob3UsIEp1bnlhbmcgTGluIiwyMDI0LTA5LTE4LFF3ZW4yLVZMOiBFbmhhbmNpbmcgVmlzaW9uLUxhbmd1YWdlIE1vZGVsJ3MgUGVyY2VwdGlvbiBvZiB0aGUgV29ybGQgYXQgQW55IFJlc29sdXRpb24saHR0cHM6Ly9hcnhpdi5vcmcvYWJzLzI0MDkuMTIxOTEsLCwsMjAwMDAwMDAwMC4wLDEuNSBiaWxsaW9uIChsYW5ndWFnZSBtb2RlbCkgYW5kIDY3NU0gKHZpc2lvbiBlbmNvZGVyKSwxLjY4ZSsyMiw2TkQgPSA2IEZMT1AgLyBwYXJhbWV0ZXIgLyB0b2tlbiDDlyAxLjTDlzEwXjEyIHRva2VucyDDlyAyw5cxMF45IHBhcmFtZXRlcnMgPSAxLjY4ZSsyMiBGTE9QLDE0MDAwMDAwMDAwMDAsIiIiVGhyb3VnaG91dCB0aGUgcHJlLXRyYWluaW5nIHN0YWdlcywgUXdlbjItVkwgcHJvY2Vzc2VzIGEgY3VtdWxhdGl2ZSB0b3RhbCBvZiAxLjQgdHJpbGxpb24gdG9rZW5zLiBTcGVjaWZpY2FsbHksIHRoZXNlIHRva2VucyBlbmNvbXBhc3Mgbm90IG9ubHkgdGV4dCB0b2tlbnMgYnV0IGFsc28gaW1hZ2UgdG9rZW5zIiIiLCwsLCxDb25maWRlbnQsIldlIHByZXNlbnQgdGhlIFF3ZW4yLVZMIFNlcmllcywgYW4gYWR2YW5jZWQgdXBncmFkZSBvZiB0aGUgcHJldmlvdXMgUXdlbi1WTCBtb2RlbHMgdGhhdCByZWRlZmluZXMgdGhlIGNvbnZlbnRpb25hbCBwcmVkZXRlcm1pbmVkLXJlc29sdXRpb24gYXBwcm9hY2ggaW4gdmlzdWFsIHByb2Nlc3NpbmcuIFF3ZW4yLVZMIGludHJvZHVjZXMgdGhlIE5haXZlIER5bmFtaWMgUmVzb2x1dGlvbiBtZWNoYW5pc20sIHdoaWNoIGVuYWJsZXMgdGhlIG1vZGVsIHRvIGR5bmFtaWNhbGx5IHByb2Nlc3MgaW1hZ2VzIG9mIHZhcnlpbmcgcmVzb2x1dGlvbnMgaW50byBkaWZmZXJlbnQgbnVtYmVycyBvZiB2aXN1YWwgdG9rZW5zLiBUaGlzIGFwcHJvYWNoIGFsbG93cyB0aGUgbW9kZWwgdG8gZ2VuZXJhdGUgbW9yZSBlZmZpY2llbnQgYW5kIGFjY3VyYXRlIHZpc3VhbCByZXByZXNlbnRhdGlvbnMsIGNsb3NlbHkgYWxpZ25pbmcgd2l0aCBodW1hbiBwZXJjZXB0dWFsIHByb2Nlc3Nlcy4gVGhlIG1vZGVsIGFsc28gaW50ZWdyYXRlcyBNdWx0aW1vZGFsIFJvdGFyeSBQb3NpdGlvbiBFbWJlZGRpbmcgKE0tUm9QRSksIGZhY2lsaXRhdGluZyB0aGUgZWZmZWN0aXZlIGZ1c2lvbiBvZiBwb3NpdGlvbmFsIGluZm9ybWF0aW9uIGFjcm9zcyB0ZXh0LCBpbWFnZXMsIGFuZCB2aWRlb3MuIFdlIGVtcGxveSBhIHVuaWZpZWQgcGFyYWRpZ20gZm9yIHByb2Nlc3NpbmcgYm90aCBpbWFnZXMgYW5kIHZpZGVvcywgZW5oYW5jaW5nIHRoZSBtb2RlbCdzIHZpc3VhbCBwZXJjZXB0aW9uIGNhcGFiaWxpdGllcy4gVG8gZXhwbG9yZSB0aGUgcG90ZW50aWFsIG9mIGxhcmdlIG11bHRpbW9kYWwgbW9kZWxzLCBRd2VuMi1WTCBpbnZlc3RpZ2F0ZXMgdGhlIHNjYWxpbmcgbGF3cyBmb3IgbGFyZ2UgdmlzaW9uLWxhbmd1YWdlIG1vZGVscyAoTFZMTXMpLiBCeSBzY2FsaW5nIGJvdGggdGhlIG1vZGVsIHNpemUtd2l0aCB2ZXJzaW9ucyBhdCAyQiwgOEIsIGFuZCA3MkIgcGFyYW1ldGVycy1hbmQgdGhlIGFtb3VudCBvZiB0cmFpbmluZyBkYXRhLCB0aGUgUXdlbjItVkwgU2VyaWVzIGFjaGlldmVzIGhpZ2hseSBjb21wZXRpdGl2ZSBwZXJmb3JtYW5jZS4gTm90YWJseSwgdGhlIFF3ZW4yLVZMLTcyQiBtb2RlbCBhY2hpZXZlcyByZXN1bHRzIGNvbXBhcmFibGUgdG8gbGVhZGluZyBtb2RlbHMgc3VjaCBhcyBHUFQtNG8gYW5kIENsYXVkZTMuNS1Tb25uZXQgYWNyb3NzIHZhcmlvdXMgbXVsdGltb2RhbCBiZW5jaG1hcmtzLCBvdXRwZXJmb3JtaW5nIG90aGVyIGdlbmVyYWxpc3QgbW9kZWxzLiBDb2RlIGlzIGF2YWlsYWJsZSBhdCBcdXJse3RoaXMgaHR0cHMgVVJMfS4iLCwsT3BlbiB3ZWlnaHRzICh1bnJlc3RyaWN0ZWQpLENoaW5hLCwsLCwsMjAyNS0xMS0yOCAxMTo1Mzo0NCswMDowMCwsLCwsLEluZHVzdHJ5LCwsLCxVbnJlbGVhc2VkLCJhcGFjaGUgMi4wCmh0dHBzOi8vaHVnZ2luZ2ZhY2UuY28vUXdlbi9Rd2VuMi1WTC0yQi1JbnN0cnVjdCIsLCwsLCwsT3BlcmF0aW9uIGNvdW50aW5nLFF3ZW4sLCwsWWVzClF3ZW4yLVZMLTdCLCJMYW5ndWFnZSxWaXNpb24sTXVsdGltb2RhbCIsIlZpc3VhbCBxdWVzdGlvbiBhbnN3ZXJpbmcsVmlkZW8gZGVzY3JpcHRpb24sTGFuZ3VhZ2UgbW9kZWxpbmcvZ2VuZXJhdGlvbixUcmFuc2xhdGlvbixRdWVzdGlvbiBhbnN3ZXJpbmcsQ2hhcmFjdGVyIHJlY29nbml0aW9uIChPQ1IpLFF1YW50aXRhdGl2ZSByZWFzb25pbmciLEFsaWJhYmEsIlBlbmcgV2FuZywgU2h1YWkgQmFpLCBTaW5hbiBUYW4sIFNoaWppZSBXYW5nLCBaaGloYW8gRmFuLCBKaW56ZSBCYWksIEtlcWluIENoZW4sIFh1ZWppbmcgTGl1LCBKaWFsaW4gV2FuZywgV2VuYmluIEdlLCBZYW5nIEZhbiwgS2FpIERhbmcsIE1lbmdmZWkgRHUsIFh1YW5jaGVuZyBSZW4sIFJ1aSBNZW4sIERheWloZW5nIExpdSwgQ2hhbmcgWmhvdSwgSmluZ3JlbiBaaG91LCBKdW55YW5nIExpbiIsMjAyNC0wOS0xOCxRd2VuMi1WTDogRW5oYW5jaW5nIFZpc2lvbi1MYW5ndWFnZSBNb2RlbCdzIFBlcmNlcHRpb24gb2YgdGhlIFdvcmxkIGF0IEFueSBSZXNvbHV0aW9uLGh0dHBzOi8vYXJ4aXYub3JnL2Ficy8yNDA5LjEyMTkxLCwsLDgwMDAwMDAwMDAuMCw3LjYgYmlsbGlvbiAobGFuZ3VhZ2UgbW9kZWwpIGFuZCA2NzVNICh2aXNpb24gZW5jb2RlciksNi43MmUrMjIsNk5EID0gNiBGTE9QIC8gcGFyYW1ldGVyIC8gdG9rZW4gw5cgMS40w5cxMF4xMiB0b2tlbnMgw5cgOMOXMTBeOSBwYXJhbWV0ZXJzID0gNi43MmUrMjIgRkxPUCwsIiIiVGhyb3VnaG91dCB0aGUgcHJlLXRyYWluaW5nIHN0YWdlcywgUXdlbjItVkwgcHJvY2Vzc2VzIGEgY3VtdWxhdGl2ZSB0b3RhbCBvZiAxLjQgdHJpbGxpb24gdG9rZW5zLiBTcGVjaWZpY2FsbHksIHRoZXNlIHRva2VucyBlbmNvbXBhc3Mgbm90IG9ubHkgdGV4dCB0b2tlbnMgYnV0IGFsc28gaW1hZ2UgdG9rZW5zIiIiLCwsLCxDb25maWRlbnQsIldlIHByZXNlbnQgdGhlIFF3ZW4yLVZMIFNlcmllcywgYW4gYWR2YW5jZWQgdXBncmFkZSBvZiB0aGUgcHJldmlvdXMgUXdlbi1WTCBtb2RlbHMgdGhhdCByZWRlZmluZXMgdGhlIGNvbnZlbnRpb25hbCBwcmVkZXRlcm1pbmVkLXJlc29sdXRpb24gYXBwcm9hY2ggaW4gdmlzdWFsIHByb2Nlc3NpbmcuIFF3ZW4yLVZMIGludHJvZHVjZXMgdGhlIE5haXZlIER5bmFtaWMgUmVzb2x1dGlvbiBtZWNoYW5pc20sIHdoaWNoIGVuYWJsZXMgdGhlIG1vZGVsIHRvIGR5bmFtaWNhbGx5IHByb2Nlc3MgaW1hZ2VzIG9mIHZhcnlpbmcgcmVzb2x1dGlvbnMgaW50byBkaWZmZXJlbnQgbnVtYmVycyBvZiB2aXN1YWwgdG9rZW5zLiBUaGlzIGFwcHJvYWNoIGFsbG93cyB0aGUgbW9kZWwgdG8gZ2VuZXJhdGUgbW9yZSBlZmZpY2llbnQgYW5kIGFjY3VyYXRlIHZpc3VhbCByZXByZXNlbnRhdGlvbnMsIGNsb3NlbHkgYWxpZ25pbmcgd2l0aCBodW1hbiBwZXJjZXB0dWFsIHByb2Nlc3Nlcy4gVGhlIG1vZGVsIGFsc28gaW50ZWdyYXRlcyBNdWx0aW1vZGFsIFJvdGFyeSBQb3NpdGlvbiBFbWJlZGRpbmcgKE0tUm9QRSksIGZhY2lsaXRhdGluZyB0aGUgZWZmZWN0aXZlIGZ1c2lvbiBvZiBwb3NpdGlvbmFsIGluZm9ybWF0aW9uIGFjcm9zcyB0ZXh0LCBpbWFnZXMsIGFuZCB2aWRlb3MuIFdlIGVtcGxveSBhIHVuaWZpZWQgcGFyYWRpZ20gZm9yIHByb2Nlc3NpbmcgYm90aCBpbWFnZXMgYW5kIHZpZGVvcywgZW5oYW5jaW5nIHRoZSBtb2RlbCdzIHZpc3VhbCBwZXJjZXB0aW9uIGNhcGFiaWxpdGllcy4gVG8gZXhwbG9yZSB0aGUgcG90ZW50aWFsIG9mIGxhcmdlIG11bHRpbW9kYWwgbW9kZWxzLCBRd2VuMi1WTCBpbnZlc3RpZ2F0ZXMgdGhlIHNjYWxpbmcgbGF3cyBmb3IgbGFyZ2UgdmlzaW9uLWxhbmd1YWdlIG1vZGVscyAoTFZMTXMpLiBCeSBzY2FsaW5nIGJvdGggdGhlIG1vZGVsIHNpemUtd2l0aCB2ZXJzaW9ucyBhdCAyQiwgOEIsIGFuZCA3MkIgcGFyYW1ldGVycy1hbmQgdGhlIGFtb3VudCBvZiB0cmFpbmluZyBkYXRhLCB0aGUgUXdlbjItVkwgU2VyaWVzIGFjaGlldmVzIGhpZ2hseSBjb21wZXRpdGl2ZSBwZXJmb3JtYW5jZS4gTm90YWJseSwgdGhlIFF3ZW4yLVZMLTcyQiBtb2RlbCBhY2hpZXZlcyByZXN1bHRzIGNvbXBhcmFibGUgdG8gbGVhZGluZyBtb2RlbHMgc3VjaCBhcyBHUFQtNG8gYW5kIENsYXVkZTMuNS1Tb25uZXQgYWNyb3NzIHZhcmlvdXMgbXVsdGltb2RhbCBiZW5jaG1hcmtzLCBvdXRwZXJmb3JtaW5nIG90aGVyIGdlbmVyYWxpc3QgbW9kZWxzLiBDb2RlIGlzIGF2YWlsYWJsZSBhdCBcdXJse3RoaXMgaHR0cHMgVVJMfS4iLCwsT3BlbiB3ZWlnaHRzICh1bnJlc3RyaWN0ZWQpLENoaW5hLCwsLCwsMjAyNS0xMS0yOCAxMTo1Mzo0NCswMDowMCwsLCwsLEluZHVzdHJ5LCwsLCxVbnJlbGVhc2VkLCJhcGFjaGUgMi4wCmh0dHBzOi8vaHVnZ2luZ2ZhY2UuY28vUXdlbi9Rd2VuMi1WTC03Qi1JbnN0cnVjdCIsVHJ1ZSwsLCwsLE9wZXJhdGlvbiBjb3VudGluZyxRd2VuLCwsLFllcwpRd2VuMi41LUNvZGVyICg3QiksTGFuZ3VhZ2UsIkNvZGUgZ2VuZXJhdGlvbixDb2RlIGF1dG9jb21wbGV0aW9uLFF1YW50aXRhdGl2ZSByZWFzb25pbmcsUXVlc3Rpb24gYW5zd2VyaW5nLExhbmd1YWdlIG1vZGVsaW5nL2dlbmVyYXRpb24iLEFsaWJhYmEsIkJpbnl1YW4gSHVpLCBKaWFuIFlhbmcsIFpleXUgQ3VpLCBKaWF4aSBZYW5nLCBEYXlpaGVuZyBMaXUsIExlaSBaaGFuZywgVGlhbnl1IExpdSwgSmlhanVuIFpoYW5nLCBCb3dlbiBZdSwgS2FpIERhbmcsIEFuIFlhbmcsIFJ1aSBNZW4sIEZlaSBIdWFuZywgWGluZ3poYW5nIFJlbiwgWHVhbmNoZW5nIFJlbiwgSmluZ3JlbiBaaG91LCBKdW55YW5nIExpbiIsMjAyNC0wOS0xOCxRd2VuMi41LUNvZGVyIFRlY2huaWNhbCBSZXBvcnQsaHR0cHM6Ly9hcnhpdi5vcmcvYWJzLzI0MDkuMTIxODYsLCwsNzYxMDAwMDAwMC4wLE51bWJlciBvZiBQYXJhbWV0ZXJzOiA3LjYxQiwyLjUxMTNlKzIzLDZORCA9IDYgRkxPUCAvIHRva2VuIC8gcGFyYW1ldGVyICo3NjEwMDAwMDAwIHBhcmFtZXRlcnMgKjUuNVQgdG9rZW5zID0yLjUxMTNlKzIzIEZMT1AsLCwsLCwsQ29uZmlkZW50LCJJbiB0aGlzIHJlcG9ydCwgd2UgaW50cm9kdWNlIHRoZSBRd2VuMi41LUNvZGVyIHNlcmllcywgYSBzaWduaWZpY2FudCB1cGdyYWRlIGZyb20gaXRzIHByZWRlY2Vzc29yLCBDb2RlUXdlbjEuNS4gVGhpcyBzZXJpZXMgaW5jbHVkZXMgdHdvIG1vZGVsczogUXdlbjIuNS1Db2Rlci0xLjVCIGFuZCBRd2VuMi41LUNvZGVyLTdCLiBBcyBhIGNvZGUtc3BlY2lmaWMgbW9kZWwsIFF3ZW4yLjUtQ29kZXIgaXMgYnVpbHQgdXBvbiB0aGUgUXdlbjIuNSBhcmNoaXRlY3R1cmUgYW5kIGNvbnRpbnVlcyBwcmV0cmFpbmVkIG9uIGEgdmFzdCBjb3JwdXMgb2Ygb3ZlciA1LjUgdHJpbGxpb24gdG9rZW5zLiBUaHJvdWdoIG1ldGljdWxvdXMgZGF0YSBjbGVhbmluZywgc2NhbGFibGUgc3ludGhldGljIGRhdGEgZ2VuZXJhdGlvbiwgYW5kIGJhbGFuY2VkIGRhdGEgbWl4aW5nLCBRd2VuMi41LUNvZGVyIGRlbW9uc3RyYXRlcyBpbXByZXNzaXZlIGNvZGUgZ2VuZXJhdGlvbiBjYXBhYmlsaXRpZXMgd2hpbGUgcmV0YWluaW5nIGdlbmVyYWwgdmVyc2F0aWxpdHkuIFRoZSBtb2RlbCBoYXMgYmVlbiBldmFsdWF0ZWQgb24gYSB3aWRlIHJhbmdlIG9mIGNvZGUtcmVsYXRlZCB0YXNrcywgYWNoaWV2aW5nIHN0YXRlLW9mLXRoZS1hcnQgKFNPVEEpIHBlcmZvcm1hbmNlIGFjcm9zcyBtb3JlIHRoYW4gMTAgYmVuY2htYXJrcywgaW5jbHVkaW5nIGNvZGUgZ2VuZXJhdGlvbiwgY29tcGxldGlvbiwgcmVhc29uaW5nLCBhbmQgcmVwYWlyLCBjb25zaXN0ZW50bHkgb3V0cGVyZm9ybWluZyBsYXJnZXIgbW9kZWxzIG9mIHRoZSBzYW1lIG1vZGVsIHNpemUuIFdlIGJlbGlldmUgdGhhdCB0aGUgcmVsZWFzZSBvZiB0aGUgUXdlbjIuNS1Db2RlciBzZXJpZXMgd2lsbCBub3Qgb25seSBwdXNoIHRoZSBib3VuZGFyaWVzIG9mIHJlc2VhcmNoIGluIGNvZGUgaW50ZWxsaWdlbmNlIGJ1dCBhbHNvLCB0aHJvdWdoIGl0cyBwZXJtaXNzaXZlIGxpY2Vuc2luZywgZW5jb3VyYWdlIGJyb2FkZXIgYWRvcHRpb24gYnkgZGV2ZWxvcGVycyBpbiByZWFsLXdvcmxkIGFwcGxpY2F0aW9ucy4iLCwsT3BlbiB3ZWlnaHRzICh1bnJlc3RyaWN0ZWQpLENoaW5hLCwsLCwsMjAyNi0wMi0xMSAxOToyNjoyNyswMDowMCwsLCwsLEluZHVzdHJ5LCwsLCxVbnJlbGVhc2VkLCJBcGFjaGUgMi4wIApodHRwczovL2h1Z2dpbmdmYWNlLmNvL1F3ZW4vUXdlbjIuNS1Db2Rlci03QiIsVHJ1ZSwsLCwsLE9wZXJhdGlvbiBjb3VudGluZyxRd2VuLCwsLFllcwpRd2VuMi41LUNvZGVyICgxLjVCKSxMYW5ndWFnZSwiQ29kZSBnZW5lcmF0aW9uLENvZGUgYXV0b2NvbXBsZXRpb24sUXVhbnRpdGF0aXZlIHJlYXNvbmluZyxRdWVzdGlvbiBhbnN3ZXJpbmcsTGFuZ3VhZ2UgbW9kZWxpbmcvZ2VuZXJhdGlvbiIsQWxpYmFiYSwiQmlueXVhbiBIdWksIEppYW4gWWFuZywgWmV5dSBDdWksIEppYXhpIFlhbmcsIERheWloZW5nIExpdSwgTGVpIFpoYW5nLCBUaWFueXUgTGl1LCBKaWFqdW4gWmhhbmcsIEJvd2VuIFl1LCBLYWkgRGFuZywgQW4gWWFuZywgUnVpIE1lbiwgRmVpIEh1YW5nLCBYaW5nemhhbmcgUmVuLCBYdWFuY2hlbmcgUmVuLCBKaW5ncmVuIFpob3UsIEp1bnlhbmcgTGluIiwyMDI0LTA5LTE4LFF3ZW4yLjUtQ29kZXIgVGVjaG5pY2FsIFJlcG9ydCxodHRwczovL2FyeGl2Lm9yZy9hYnMvMjQwOS4xMjE4NiwsLCwxNTQwMDAwMDAwLjAsTnVtYmVyIG9mIFBhcmFtZXRlcnM6IDEuNTRCLDUuMDgyZSsyMiw2TkQgPSAgNioxNTQwMDAwMDAwIHBhcmFtZXRlcnMgKjUuNVQgdG9rZW5zID01LjA4MmUrMjIsLCwsLCwsQ29uZmlkZW50LCJJbiB0aGlzIHJlcG9ydCwgd2UgaW50cm9kdWNlIHRoZSBRd2VuMi41LUNvZGVyIHNlcmllcywgYSBzaWduaWZpY2FudCB1cGdyYWRlIGZyb20gaXRzIHByZWRlY2Vzc29yLCBDb2RlUXdlbjEuNS4gVGhpcyBzZXJpZXMgaW5jbHVkZXMgdHdvIG1vZGVsczogUXdlbjIuNS1Db2Rlci0xLjVCIGFuZCBRd2VuMi41LUNvZGVyLTdCLiBBcyBhIGNvZGUtc3BlY2lmaWMgbW9kZWwsIFF3ZW4yLjUtQ29kZXIgaXMgYnVpbHQgdXBvbiB0aGUgUXdlbjIuNSBhcmNoaXRlY3R1cmUgYW5kIGNvbnRpbnVlcyBwcmV0cmFpbmVkIG9uIGEgdmFzdCBjb3JwdXMgb2Ygb3ZlciA1LjUgdHJpbGxpb24gdG9rZW5zLiBUaHJvdWdoIG1ldGljdWxvdXMgZGF0YSBjbGVhbmluZywgc2NhbGFibGUgc3ludGhldGljIGRhdGEgZ2VuZXJhdGlvbiwgYW5kIGJhbGFuY2VkIGRhdGEgbWl4aW5nLCBRd2VuMi41LUNvZGVyIGRlbW9uc3RyYXRlcyBpbXByZXNzaXZlIGNvZGUgZ2VuZXJhdGlvbiBjYXBhYmlsaXRpZXMgd2hpbGUgcmV0YWluaW5nIGdlbmVyYWwgdmVyc2F0aWxpdHkuIFRoZSBtb2RlbCBoYXMgYmVlbiBldmFsdWF0ZWQgb24gYSB3aWRlIHJhbmdlIG9mIGNvZGUtcmVsYXRlZCB0YXNrcywgYWNoaWV2aW5nIHN0YXRlLW9mLXRoZS1hcnQgKFNPVEEpIHBlcmZvcm1hbmNlIGFjcm9zcyBtb3JlIHRoYW4gMTAgYmVuY2htYXJrcywgaW5jbHVkaW5nIGNvZGUgZ2VuZXJhdGlvbiwgY29tcGxldGlvbiwgcmVhc29uaW5nLCBhbmQgcmVwYWlyLCBjb25zaXN0ZW50bHkgb3V0cGVyZm9ybWluZyBsYXJnZXIgbW9kZWxzIG9mIHRoZSBzYW1lIG1vZGVsIHNpemUuIFdlIGJlbGlldmUgdGhhdCB0aGUgcmVsZWFzZSBvZiB0</x:v>
      </x:c>
    </x:row>
    <x:row r="88" ht="18" customHeight="1">
      <x:c r="A88" s="17" t="n">
        <x:v>83</x:v>
      </x:c>
      <x:c r="B88" s="17" t="n">
        <x:v>310</x:v>
      </x:c>
      <x:c r="C88" s="160" t="str">
        <x:v>aGUgUXdlbjIuNS1Db2RlciBzZXJpZXMgd2lsbCBub3Qgb25seSBwdXNoIHRoZSBib3VuZGFyaWVzIG9mIHJlc2VhcmNoIGluIGNvZGUgaW50ZWxsaWdlbmNlIGJ1dCBhbHNvLCB0aHJvdWdoIGl0cyBwZXJtaXNzaXZlIGxpY2Vuc2luZywgZW5jb3VyYWdlIGJyb2FkZXIgYWRvcHRpb24gYnkgZGV2ZWxvcGVycyBpbiByZWFsLXdvcmxkIGFwcGxpY2F0aW9ucy4iLCwsT3BlbiB3ZWlnaHRzICh1bnJlc3RyaWN0ZWQpLENoaW5hLCwsLCwsMjAyNi0wMi0xMSAxOToyNjoyNyswMDowMCwsLCwsLEluZHVzdHJ5LCwsLCxVbnJlbGVhc2VkLCJBcGFjaGUgMi4wIApodHRwczovL2h1Z2dpbmdmYWNlLmNvL1F3ZW4vUXdlbjIuNS1Db2Rlci0xLjVCIiwsLCwsLCxPcGVyYXRpb24gY291bnRpbmcsUXdlbiwsLCxZZXMKUm9zZVRUQUZvbGQyLUxpdGUsQmlvbG9neSxQcm90ZWluIGludGVyYWN0aW9uIHByZWRpY3Rpb24sIlVuaXZlcnNpdHkgb2YgV2FzaGluZ3RvbixVbml2ZXJzaXR5IG9mIFRleGFzIFNvdXRod2VzdCBNZWRpY2FsIENlbnRlcixTZW91bCBOYXRpb25hbCBVbml2ZXJzaXR5LE1hc3NhY2h1c2V0dGVzIEdlbmVyYWwgSG9zcGl0YWwsSGFydmFyZCBNZWRpY2FsIFNjaG9vbCxCcm9hZCBJbnN0aXR1dGUiLCJJYW4gUi4gSHVtcGhyZXlzLCBKaW5nIFpoYW5nLCBNaW5reXVuZyBCYWVrLCBZYXhpIFdhbmcsIEFkaXR5YSBLcmlzaG5ha3VtYXIsIEppbWluIFBlaSwgSXZhbiBBbmlzaGNoZW5rbywgQ2F0aGVyaW5lIEEuIFRvd2VyLCBCbGFrZSBBLiBKYWNrc29uLCBUaHVsYXNpIFdhcnJpZXIsIERlYm9yYWggVC4gSHVuZywgUy4gQnJvb2sgUGV0ZXJzb24sIEpvc2VwaCBELiBNb3Vnb3VzLCBRaWFuIENvbmcsIERhdmlkIEJha2VyIiwyMDI0LTA5LTE4LFByb3RlaW4gaW50ZXJhY3Rpb25zIGluIGh1bWFuIHBhdGhvZ2VucyByZXZlYWxlZCB0aHJvdWdoIGRlZXAgbGVhcm5pbmcsaHR0cHM6Ly93d3cubmF0dXJlLmNvbS9hcnRpY2xlcy9zNDE1NjQtMDI0LTAxNzkxLXgsMS4wLCwsLCwsLCwsLCwsLFVua25vd24sIklkZW50aWZpY2F0aW9uIG9mIGJhY3RlcmlhbCBwcm90ZWlu4oCTcHJvdGVpbiBpbnRlcmFjdGlvbnMgYW5kIHByZWRpY3RpbmcgdGhlIHN0cnVjdHVyZXMgb2YgdGhlc2UgY29tcGxleGVzIGNvdWxkIGFpZCBpbiB0aGUgdW5kZXJzdGFuZGluZyBvZiBwYXRob2dlbmljaXR5IG1lY2hhbmlzbXMgYW5kIGRldmVsb3BpbmcgdHJlYXRtZW50cyBmb3IgaW5mZWN0aW91cyBkaXNlYXNlcy4gSGVyZSB3ZSBkZXZlbG9wZWQgUm9zZVRUQUZvbGQyLUxpdGUsIGEgcmFwaWQgZGVlcCBsZWFybmluZyBtb2RlbCB0aGF0IGxldmVyYWdlcyByZXNpZHVl4oCTcmVzaWR1ZSBjb2V2b2x1dGlvbiBhbmQgcHJvdGVpbiBzdHJ1Y3R1cmUgcHJlZGljdGlvbiB0byBzeXN0ZW1hdGljYWxseSBpZGVudGlmeSBhbmQgc3RydWN0dXJhbGx5IGNoYXJhY3Rlcml6ZSBwcm90ZWlu4oCTcHJvdGVpbiBpbnRlcmFjdGlvbnMgYXQgdGhlIHByb3Rlb21lLXdpZGUgc2NhbGUuIFVzaW5nIHRoaXMgcGlwZWxpbmUsIHdlIHNlYXJjaGVkIHRocm91Z2ggNzggbWlsbGlvbiBwYWlycyBvZiBwcm90ZWlucyBhY3Jvc3MgMTkgaHVtYW4gYmFjdGVyaWFsIHBhdGhvZ2VucyBhbmQgaWRlbnRpZmllZCAxLDkyMyBjb25maWRlbnRseSBwcmVkaWN0ZWQgY29tcGxleGVzIGludm9sdmluZyBlc3NlbnRpYWwgZ2VuZXMgYW5kIDI1NiBpbnZvbHZpbmcgdmlydWxlbmNlIGZhY3RvcnMuIE1hbnkgb2YgdGhlc2UgY29tcGxleGVzIHdlcmUgbm90IHByZXZpb3VzbHkga25vd247IHdlIGV4cGVyaW1lbnRhbGx5IHRlc3RlZCAxMiBzdWNoIHByZWRpY3Rpb25zLCBhbmQgaGFsZiBvZiB0aGVtIHdlcmUgdmFsaWRhdGVkLiBUaGUgcHJlZGljdGVkIGludGVyYWN0aW9ucyBzcGFuIGNvcmUgbWV0YWJvbGljIGFuZCB2aXJ1bGVuY2UgcGF0aHdheXMgcmFuZ2luZyBmcm9tIHBvc3QtdHJhbnNjcmlwdGlvbmFsIG1vZGlmaWNhdGlvbiB0byBhY2lkIG5ldXRyYWxpemF0aW9uIHRvIG91dGVyLW1lbWJyYW5lIG1hY2hpbmVyeSBhbmQgc2hvdWxkIGNvbnRyaWJ1dGUgdG8gb3VyIHVuZGVyc3RhbmRpbmcgb2YgdGhlIGJpb2xvZ3kgb2YgdGhlc2UgaW1wb3J0YW50IHBhdGhvZ2VucyBhbmQgdGhlIGRlc2lnbiBvZiBkcnVncyB0byBjb21iYXQgdGhlbS4iLCwsLCJVbml0ZWQgU3RhdGVzIG9mIEFtZXJpY2EsVW5pdGVkIFN0YXRlcyBvZiBBbWVyaWNhLEtvcmVhIChSZXB1YmxpYyBvZiksVW5pdGVkIFN0YXRlcyBvZiBBbWVyaWNhLFVuaXRlZCBTdGF0ZXMgb2YgQW1lcmljYSxVbml0ZWQgU3RhdGVzIG9mIEFtZXJpY2EiLCwsLCwsMjAyNS0xMS0yOCAxMTo1Mzo0NCswMDowMCwsLCwsLCJBY2FkZW1pYSxBY2FkZW1pYSxBY2FkZW1pYSxSZXNlYXJjaCBjb2xsZWN0aXZlIiwsLCwsLCwsLCwsLCwsLCwsLApBdG9tRmxvdyxCaW9sb2d5LFByb3RlaW4gZ2VuZXJhdGlvbiwiUGVraW5nIFVuaXZlcnNpdHksQ2hpbmVzZSBVbml2ZXJzaXR5IG9mIEhvbmcgS29uZyAoQ1VISyksTWlsYSAtIFF1ZWJlYyBBSSAob3JpZ2luYWxseSBNb250cmVhbCBJbnN0aXR1dGUgZm9yIExlYXJuaW5nIEFsZ29yaXRobXMpLFVuaXZlcnNpdHkgb2YgTW9udHJlYWwgLyBVbml2ZXJzaXTDqSBkZSBNb250csOpYWwsSEVDIE1vbnRyZWFsLENJRkFSIEFJIFJlc2VhcmNoIiwiSnVucWkgTGl1LCBTaGFvbmluZyBMaSwgQ2hlbmNlIFNoaSwgWmhpIFlhbmcsIEppYW4gVGFuZyIsMjAyNC0wOS0xOCxEZXNpZ24gb2YgTGlnYW5kLUJpbmRpbmcgUHJvdGVpbnMgd2l0aCBBdG9taWMgRmxvdyBNYXRjaGluZyxodHRwczovL2FyeGl2Lm9yZy9hYnMvMjQwOS4xMjA4MCw0LjAsLCwsLCwsLCwsLE5WSURJQSBHZUZvcmNlIFJUWCA0MDkwLCxVbmtub3duLCJEZXNpZ25pbmcgbm92ZWwgcHJvdGVpbnMgdGhhdCBiaW5kIHRvIHNtYWxsIG1vbGVjdWxlcyBpcyBhIGxvbmctc3RhbmRpbmcgY2hhbGxlbmdlIGluIGNvbXB1dGF0aW9uYWwgYmlvbG9neSwgd2l0aCBhcHBsaWNhdGlvbnMgaW4gZGV2ZWxvcGluZyBjYXRhbHlzdHMsIGJpb3NlbnNvcnMsIGFuZCBtb3JlLiBDdXJyZW50IGNvbXB1dGF0aW9uYWwgbWV0aG9kcyByZWx5IG9uIHRoZSBhc3N1bXB0aW9uIHRoYXQgdGhlIGJpbmRpbmcgcG9zZSBvZiB0aGUgdGFyZ2V0IG1vbGVjdWxlIGlzIGtub3duLCB3aGljaCBpcyBub3QgYWx3YXlzIGZlYXNpYmxlLCBhcyBjb25mb3JtYXRpb25zIG9mIG5vdmVsIHRhcmdldHMgYXJlIG9mdGVuIHVua25vd24gYW5kIHRlbmQgdG8gY2hhbmdlIHVwb24gYmluZGluZy4gSW4gdGhpcyB3b3JrLCB3ZSBmb3JtdWxhdGUgcHJvdGVpbnMgYW5kIG1vbGVjdWxlcyBhcyB1bmlmaWVkIGJpb3Rva2VucywgYW5kIHByZXNlbnQgQXRvbUZsb3csIGEgbm92ZWwgZGVlcCBnZW5lcmF0aXZlIG1vZGVsIHVuZGVyIHRoZSBmbG93LW1hdGNoaW5nIGZyYW1ld29yayBmb3IgdGhlIGRlc2lnbiBvZiBsaWdhbmQtYmluZGluZyBwcm90ZWlucyBmcm9tIHRoZSAyRCB0YXJnZXQgbW9sZWN1bGFyIGdyYXBoIGFsb25lLiBPcGVyYXRpbmcgb24gcmVwcmVzZW50YXRpdmUgYXRvbXMgb2YgYmlvdG9rZW5zLCBBdG9tRmxvdyBjYXB0dXJlcyB0aGUgZmxleGliaWxpdHkgb2YgbGlnYW5kcyBhbmQgZ2VuZXJhdGVzIGxpZ2FuZCBjb25mb3JtYXRpb25zIGFuZCBwcm90ZWluIGJhY2tib25lIHN0cnVjdHVyZXMgaXRlcmF0aXZlbHkuIFdlIGNvbnNpZGVyIHRoZSBtdWx0aS1zY2FsZSBuYXR1cmUgb2YgYmlvdG9rZW5zIGFuZCBkZW1vbnN0cmF0ZSB0aGF0IEF0b21GbG93IGNhbiBiZSBlZmZlY3RpdmVseSB0cmFpbmVkIG9uIGEgc3Vic2V0IG9mIHN0cnVjdHVyZXMgZnJvbSB0aGUgUHJvdGVpbiBEYXRhIEJhbmssIGJ5IG1hdGNoaW5nIGZsb3cgdmVjdG9yIGZpZWxkIHVzaW5nIGFuIFNFKDMpIGVxdWl2YXJpYW50IHN0cnVjdHVyZSBwcmVkaWN0aW9uIG5ldHdvcmsuIEV4cGVyaW1lbnRhbCByZXN1bHRzIHNob3cgdGhhdCBvdXIgbWV0aG9kIGNhbiBnZW5lcmF0ZSBoaWdoIGZpZGVsaXR5IGxpZ2FuZC1iaW5kaW5nIHByb3RlaW5zIGFuZCBhY2hpZXZlIHBlcmZvcm1hbmNlIGNvbXBhcmFibGUgdG8gdGhlIHN0YXRlLW9mLXRoZS1hcnQgbW9kZWwgUkZEaWZmdXNpb25BQSwgd2hpbGUgbm90IHJlcXVpcmluZyBib3VuZCBsaWdhbmQgc3RydWN0dXJlcy4gQXMgYSBnZW5lcmFsIGZyYW1ld29yaywgQXRvbUZsb3cgaG9sZHMgdGhlIHBvdGVudGlhbCB0byBiZSBhcHBsaWVkIHRvIHZhcmlvdXMgYmlvbW9sZWN1bGUgZ2VuZXJhdGlvbiB0YXNrcyBpbiB0aGUgZnV0dXJlLiIsLCwsIkNoaW5hLEhvbmcgS29uZyxDYW5hZGEsQ2FuYWRhLENhbmFkYSxDYW5hZGEiLCwsLDEwLjAsLDIwMjYtMDUtMjUgMTI6MzM6NTQrMDA6MDAsLCwsLCwiQWNhZGVtaWEsQWNhZGVtaWEsQWNhZGVtaWEsQWNhZGVtaWEsQWNhZGVtaWEsUmVzZWFyY2ggY29sbGVjdGl2ZSIsLCwsLCwsLCwsLCw4ODY1LjExNzA3MTczMDMsLCwsLCwKR3JhcGhFQyxCaW9sb2d5LEVuenltZSBmdW5jdGlvbiBwcmVkaWN0aW9uLCJTdW4gWWF0LXNlbiBVbml2ZXJzaXR5LE5hdGlvbmFsIFN1cGVyY29tcHV0aW5nIENlbnRlciBpbiBTaGVuemhlbixDaG9uZ3FpbmcgVW5pdmVyc2l0eSxLZXkgTGFib3JhdG9yeSBvZiBNYWNoaW5lIEludGVsbGlnZW5jZSBhbmQgQWR2YW5jZWQgQ29tcHV0aW5nIiwiWWlkb25nIFNvbmcsIFFpYW5tdSBZdWFuLCBTaGVuZyBDaGVuLCBZdWFuc29uZyBaZW5nLCBIdWl5aW5nIFpoYW8sIFl1ZWRvbmcgWWFuZyIsMjAyNC0wOS0xOCxBY2N1cmF0ZWx5IHByZWRpY3RpbmcgZW56eW1lIGZ1bmN0aW9ucyB0aHJvdWdoIGdlb21ldHJpYyBncmFwaCBsZWFybmluZyBvbiBFU01Gb2xkLXByZWRpY3RlZCBzdHJ1Y3R1cmVzLGh0dHBzOi8vd3d3Lm5hdHVyZS5jb20vYXJ0aWNsZXMvczQxNDY3LTAyNC01MjUzMy13LCwsLCwsLCw3NDQ4NywiNTg4ICsgNzQsNDg3ICsgMywyOTcgPSA3OCwzNzIg4omIIDcuOGU0IGRhdGFwb2ludHMKCkdyYXBoRUMgdHJhaW5pbmcgZGF0YSBmcm9tOgotIEFjdGl2ZSBTaXRlOiA1ODgKLSBFQyBOdW1iZXI6IDc0LDQ4NwotIE9wdGltdW0gcEg6IDMsMjk3IiwsLCwsQ29uZmlkZW50LCJFbnp5bWVzIGFyZSBjcnVjaWFsIGluIG51bWVyb3VzIGJpb2xvZ2ljYWwgcHJvY2Vzc2VzLCB3aXRoIHRoZSBFbnp5bWUgQ29tbWlzc2lvbiAoRUMpIG51bWJlciBiZWluZyBhIGNvbW1vbmx5IHVzZWQgbWV0aG9kIGZvciBkZWZpbmluZyBlbnp5bWUgZnVuY3Rpb24uIEhvd2V2ZXIsIGN1cnJlbnQgRUMgbnVtYmVyIHByZWRpY3Rpb24gdGVjaG5vbG9naWVzIGhhdmUgbm90IGZ1bGx5IHJlY29nbml6ZWQgdGhlIGltcG9ydGFuY2Ugb2YgZW56eW1lIGFjdGl2ZSBzaXRlcyBhbmQgc3RydWN0dXJhbCBjaGFyYWN0ZXJpc3RpY3MuIEhlcmUsIHdlIHByb3Bvc2UgR3JhcGhFQywgYSBnZW9tZXRyaWMgZ3JhcGggbGVhcm5pbmctYmFzZWQgRUMgbnVtYmVyIHByZWRpY3RvciB1c2luZyB0aGUgRVNNRm9sZC1wcmVkaWN0ZWQgc3RydWN0dXJlcyBhbmQgYSBwcmV0cmFpbmVkIHByb3RlaW4gbGFuZ3VhZ2UgbW9kZWwuIFNwZWNpZmljYWxseSwgd2UgZmlyc3QgY29uc3RydWN0IGEgbW9kZWwgdG8gcHJlZGljdCB0aGUgZW56eW1lIGFjdGl2ZSBzaXRlcywgd2hpY2ggaXMgdXRpbGl6ZWQgdG8gcHJlZGljdCB0aGUgRUMgbnVtYmVyLiBUaGUgcHJlZGljdGlvbiBpcyBmdXJ0aGVyIGltcHJvdmVkIHRocm91Z2ggYSBsYWJlbCBkaWZmdXNpb24gYWxnb3JpdGhtIGJ5IGluY29ycG9yYXRpbmcgaG9tb2xvZ3kgaW5mb3JtYXRpb24uIEluIHBhcmFsbGVsLCB0aGUgb3B0aW11bSBwSCBvZiBlbnp5bWVzIGlzIHByZWRpY3RlZCB0byByZWZsZWN0IHRoZSBlbnp5bWUtY2F0YWx5emVkIHJlYWN0aW9ucy4gRXhwZXJpbWVudHMgZGVtb25zdHJhdGUgdGhlIHN1cGVyaW9yIHBlcmZvcm1hbmNlIG9mIG91ciBtb2RlbCBpbiBwcmVkaWN0aW5nIGFjdGl2ZSBzaXRlcywgRUMgbnVtYmVycywgYW5kIG9wdGltdW0gcEggY29tcGFyZWQgdG8gb3RoZXIgc3RhdGUtb2YtdGhlLWFydCBtZXRob2RzLiBBZGRpdGlvbmFsIGFuYWx5c2lzIHJldmVhbHMgdGhhdCBHcmFwaEVDIGlzIGNhcGFibGUgb2YgZXh0cmFjdGluZyBmdW5jdGlvbmFsIGluZm9ybWF0aW9uIGZyb20gcHJvdGVpbiBzdHJ1Y3R1cmVzLCBlbXBoYXNpemluZyB0aGUgZWZmZWN0aXZlbmVzcyBvZiBnZW9tZXRyaWMgZ3JhcGggbGVhcm5pbmcuIFRoaXMgdGVjaG5vbG9neSBjYW4gYmUgdXNlZCB0byBpZGVudGlmeSB1bmFubm90YXRlZCBlbnp5bWUgZnVuY3Rpb25zLCBhcyB3ZWxsIGFzIHRvIHByZWRpY3QgdGhlaXIgYWN0aXZlIHNpdGVzIGFuZCBvcHRpbXVtIHBILCB3aXRoIHRoZSBwb3RlbnRpYWwgdG8gYWR2YW5jZSByZXNlYXJjaCBpbiBzeW50aGV0aWMgYmlvbG9neSwgZ2Vub21pY3MsIGFuZCBvdGhlciBmaWVsZHMuIiwsLCwiQ2hpbmEsQ2hpbmEsQ2hpbmEsQ2hpbmEiLCwsLCwsMjAyNS0xMS0yOCAxMTo1Mzo0NCswMDowMCwsLCwsLCJBY2FkZW1pYSxHb3Zlcm5tZW50LEFjYWRlbWlhIiwsLCwsLCwsLCwsLCwsLCwsLApQcm90RU5OMixCaW9sb2d5LFByb3RlaW4gY2xhc3NpZmljYXRpb24sIkV1cm9wZWFuIEJpb2luZm9ybWF0aWNzIEluc3RpdHV0ZSxVbml2ZXJzaXR5IG9mIENhbWJyaWRnZSxHb29nbGUgUmVzZWFyY2giLCJJcmluYSBQb25hbWFyZXZhLCBBbnRvbmluYSBBbmRyZWV2YSwgTWF4d2VsbCBMIEJpbGVzY2hpLCBMdWN5IENvbHdlbGwsIEFsZXggQmF0ZW1hbiIsMjAyNC0wOS0xOCxJbnZlc3RpZ2F0aW9uIG9mIHByb3RlaW4gZmFtaWx5IHJlbGF0aW9uc2hpcHMgd2l0aCBkZWVwIGxlYXJuaW5nLGh0dHBzOi8vYWNhZGVtaWMub3VwLmNvbS9iaW9pbmZvcm1hdGljc2FkdmFuY2VzL2FydGljbGUvNC8xL3ZiYWUxMzIvNzc2MDIzNywsLCwsLCwsLCJUb3RhbCBkYXRhcG9pbnRzID0gMjMsOTEwLDEwOCwyNzAgcmVzaWR1ZXMKPSAyLjM5MSDDlyAxMMK54oGwCgpDYWxjdWxhdGlvbjogU2luZ2xlIHZhbHVlIGZyb20gdHJhaW5pbmcgZGF0YWJhc2UsIG5vIGFkZGl0aW9ucyBvciBtdWx0aXBsaWNhdGlvbnMgbmVlZGVkLiIsLCwsLENvbmZpZGVudCwiTW90aXZhdGlvbgpJbiB0aGlzIGFydGljbGUsIHdlIHByb3Bvc2UgYSBtZXRob2QgZm9yIGZpbmRpbmcgc2ltaWxhcml0aWVzIGJldHdlZW4gUGZhbSBmYW1pbGllcyBiYXNlZCBvbiB0aGUgcHJlLXRyYWluZWQgbmV1cmFsIG5ldHdvcmsgUHJvdEVOTjIuIFdlIHVzZSB0aGUgbW9kZWwgUHJvdEVOTjIgcGVyLXJlc2lkdWUgZW1iZWRkaW5ncyB0byBwcm9kdWNlIG5ldyBoaWdoLWRpbWVuc2lvbmFsIHBlci1mYW1pbHkgZW1iZWRkaW5ncyBhbmQgZGV2ZWxvcCBhbiBhcHByb2FjaCBmb3IgY2FsY3VsYXRpbmcgaW50ZXItZmFtaWx5IHNpbWlsYXJpdHkgc2NvcmVzIGJhc2VkIG9uIHRoZXNlIGVtYmVkZGluZ3MsIGFuZCBldmFsdWF0ZSBpdHMgcHJlZGljdGlvbnMgdXNpbmcgc3RydWN0dXJlIGNvbXBhcmlzb24uCgpSZXN1bHRzCldlIGFwcGx5IG91ciBtZXRob2QgdG8gUGZhbSBhbm5vdGF0aW9uIGJ5IHJlZmluaW5nIGNsYW4gbWVtYmVyc2hpcCBmb3IgUGZhbSBmYW1pbGllcywgc3VnZ2VzdGluZyBib3RoIG5ldyBtZW1iZXJzIG9mIGV4aXN0aW5nIGNsYW5zIGFuZCBwb3RlbnRpYWwgbmV3IGNsYW5zIGZvciBmdXR1cmUgUGZhbSByZWxlYXNlcy4gV2UgaW52ZXN0aWdhdGUgc29tZSBvZiB0aGUgZmFpbHVyZSBtb2RlcyBvZiBvdXIgYXBwcm9hY2gsIHdoaWNoIHN1Z2dlc3RzIGRpcmVjdGlvbnMgZm9yIGZ1dHVyZSBpbXByb3ZlbWVudHMuIE91ciBtZXRob2QgaXMgcmVsYXRpdmVseSBzaW1wbGUgd2l0aCBmZXcgcGFyYW1ldGVycyBhbmQgY291bGQgYmUgYXBwbGllZCB0byBvdGhlciBwcm90ZWluIGZhbWlseSBjbGFzc2lmaWNhdGlvbiBtb2RlbHMuIE92ZXJhbGwsIG91ciB3b3JrIHN1Z2dlc3RzIHBvdGVudGlhbCBiZW5lZml0cyBvZiBlbXBsb3lpbmcgZGVlcCBsZWFybmluZyBmb3IgaW1wcm92aW5nIG91ciB1bmRlcnN0YW5kaW5nIG9mIHByb3RlaW4gZmFtaWx5IHJlbGF0aW9uc2hpcHMgYW5kIGZ1bmN0aW9ucyBvZiBwcmV2aW91c2x5IHVuY2hhcmFjdGVyaXplZCBmYW1pbGllcy4KCkF2YWlsYWJpbGl0eSBhbmQgaW1wbGVtZW50YXRpb24KZ2l0aHViLmNvbS9pcG9uYW1hcmV2YS9Qcm90Q05OU2ltLCAxMC41MjgxL3plbm9kby4xMDA5MTkwOS4iLCwsVW5yZWxlYXNlZCwiTXVsdGluYXRpb25hbCxVbml0ZWQgS2luZ2RvbSBvZiBHcmVhdCBCcml0YWluIGFuZCBOb3J0aGVybiBJcmVsYW5kLFVuaXRlZCBLaW5nZG9tIG9mIEdyZWF0IEJyaXRhaW4gYW5kIE5vcnRoZXJuIElyZWxhbmQsVW5pdGVkIFN0YXRlcyBvZiBBbWVyaWNhIiwsLCwsLDIwMjUtMTEtMjggMTE6NTM6NDQrMDA6MDAsLCwsLCwiUmVzZWFyY2ggY29sbGVjdGl2ZSxBY2FkZW1pYSxJbmR1c3RyeSIsLCwsLFVucmVsZWFzZWQsIkFwYWNoZSAyLjAgZm9yIGNvZGUgKEkgc3VwcG9zZSBpdCBpcyBpbmZlcmVuY2UgY29kZSBvbmx5LCBJIGRvbid0IHNlZSBwcmUtdHJhaW5pbmcgY29kZSk6Cmh0dHBzOi8vZ2l0aHViLmNvbS9pcG9uYW1hcmV2YS9Qcm90Q05OU2ltCgpDQyBCWSA0LjAKaHR0cHM6Ly96ZW5vZG8ub3JnL3JlY29yZHMvMTAwOTE5MTAiLCwsLCwsLCwsLCwsTm8KV2hhbGUgQmlvYWNvdXN0aWNzIE1vZGVsLEF1ZGlvLEF1ZGlvIGNsYXNzaWZpY2F0aW9uLCJHb29nbGUgUmVzZWFyY2gsTmF0aW9uYWwgT2NlYW5pYyBhbmQgQXRtb3NwaGVyaWMgQWRtaW5pc3RyYXRpb24gKE5PQUEpLE9yZWdvbiBTdGF0ZSBVbml2ZXJzaXR5IiwiQW5uIE4uIEFsbGVuLCBNYXR0IEhhcnZleSwgTGF1cmVuIEhhcnJlbGwsIE1lZ2FuIFdvb2QsIEFuZ2VsYSBSLiBTemVzY2lvcmthLCBKZW5uaWZlciBMLiBLLiBNY0N1bGxvdWdoLCBFcmluIE0uIE9sZXNvbiIsMjAyNC0wOS0xOCwiV2hpc3RsZXMsIHNvbmdzLCBib2luZ3MsIGFuZCBiaW90d2FuZ3M6IFJlY29nbml6aW5nIHdoYWxlIHZvY2FsaXphdGlvbnMgd2l0aCBBSSIsImh0dHBzOi8vcmVzZWFyY2guZ29vZ2xlL2Jsb2cvd2hpc3RsZXMtc29uZ3MtYm9pbmdzLWFuZC1iaW90d2FuZ3MtcmVjb2duaXppbmctd2hhbGUtdm9jYWxpemF0aW9ucy13aXRoLWFpLwoKaHR0cHM6Ly93d3cuZnJvbnRpZXJzaW4ub3JnL2pvdXJuYWxzL21hcmluZS1zY2llbmNlL2FydGljbGVzLzEwLjMzODkvZm1hcnMuMjAyNC4xMzk0Njk1L2Z1bGwiLCwsLCwsLCwsIiIiMjAwLDAwMCBob3VycyBvZiB1bmRlcndhdGVyIHJlY29yZGluZ3MiIiIsLCwsLFVua25vd24sIkluIG9yZGVyIHRvIHByb3RlY3QgYW5pbWFscyB0aGF0IGxpdmUgaW4gcmVtb3RlIGVudmlyb25tZW50cywgcmVzZWFyY2hlcnMgbXVzdCBiZSBhYmxlIHRvIGZpbmQgdGhlbSB0byB1bmRlcnN0YW5kIHRoZSBtb3ZlbWVudHMgb2YgdGhlaXIgcG9wdWxhdGlvbnMgb3ZlciB0aW1lLiBBcyBsb25nLXRlcm0gcGFzc2l2ZSBhY291c3RpYyBtb25pdG9yaW5nIGNhcGFiaWxpdGllcyBoYXZlIGdyb3duIG1vcmUgdGVjaG5vbG9naWNhbGx5IHNvcGhpc3RpY2F0ZWQsIGF1dG9tYXRpYyBhbmltYWwgc3BlY2llcyBpZGVudGlmaWNhdGlvbiB0b29scyBidWlsdCBvbiBsYXJnZSBkYXRhc2V0cyBmcm9tIHRoZXNlIHJlY29yZGVkIHNvdW5kc2NhcGVzIGhhdmUgYmVjb21lIGFuIGluY3JlYXNpbmdseSB2aXRhbCB0b29sIGZvciBjb25zZXJ2YXRpb24gYW5kIGVjb2xvZ2ljYWwgcmVzZWFyY2guIFdoaWxlIG1vZGVscyBzdWNoIGFzIEdvb2dsZSBQZXJjaCBoYXZlIGVtZXJnZWQgdGhhdCBjYW4gY2xhc3NpZnkgdGhvdXNhbmRzIG9mIGJpcmQgdm9jYWxpemF0aW9ucywgc2ltaWxhciBtb2RlbHMgdGhhdCBjYW4gY2xhc3NpZnkgdm9jYWxpemF0aW9ucyBmcm9tIHNldmVyYWwgd2hhbGUgc3BlY2llcyBhdCBvbmNlIGhhdmUgcHJvdmVuIG1vcmUgY2hhbGxlbmdpbmcgdG8gZGV2ZWxvcC4KClRoZSBhY291c3RpYyByYW5nZSBvZiB3aGFsZSBzcGVjaWVzIGlzIGluY3JlZGlibHkgYnJvYWQsIHJhbmdpbmcgZnJvbSBhcyBsb3cgYXMgMTAgSHogZm9yIGJsdWUgd2hhbGVzIHRvIGFib3ZlIDEyMGtIeiBmb3Igb2RvbnRvY2V0ZXMgKHRvb3RoZWQgd2hhbGVzKSwgYW5kIHJlY29yZGluZ3MgYWxzbyB2YXJ5IGRyYW1hdGljYWxseSBieSBsb2NhdGlvbiBhbmQgd2l0aCB0aW1lLCB3aGljaCBjYW4gbWFrZSBtb2RlbCBkZXZlbG9wbWVudCBkaWZmaWN1bHQuIEFkZGl0aW9uYWxseSwgcmVzZWFyY2hlcnMgb2Z0ZW4gZG9u4oCZdCBrbm93IHdoYXQgdHlwZXMgb2Ygdm9jYWxpemF0aW9ucyBhcmUgbWFkZSBieSBzb21lIGVzcGVjaWFsbHkgZWx1c2l2ZSB3aGFsZSBzcGVjaWVzLCB3aGljaCBjb21wbGljYXRlcyBpZGVudGlmeWluZyB0aG9zZSBhbmltYWxzIGluIHRoZSBzb3VuZHNjYXBlcy4gVGhpcyBpcyBpbGx1c3RyYXRlZCBpbiB0aGUgZGVjYWRlcy1vbGQgbXlzdGVyeSBzdXJyb3VuZGluZyBhIHNvdW5kLCBjYWxsZWQgYSDigJxCaW90d2FuZ+KAnSwgdGhhdCB3YXMgZmlyc3QgcmVjb3JkZWQgYWxtb3N0IGEgZGVjYWRlIGFnbyBpbiB0aGUgZGVwdGhzIG9mIHRoZSBNYXJpYW5hIFRyZW5jaC4gVGhlIHNvdW5kIGhhcyBhICIibWV0YWxsaWMiIiBvciAiImNoaW1lLWxpa2UiIiBxdWFsaXR5LCBxdWl0ZSB1bmxpa2UgdGhlIHRvbmFsIG1vYW5zIG1vcmUgdHlwaWNhbCBvZiB3aGFsZSB2b2NhbGl6YXRpb25zLiBJbiBhIHJlY2VudCBwYXBlciwgb3VyIGNvbGxhYm9yYXRvcnMgYXQgdGhlIFUuUy4gTmF0aW9uYWwgT2NlYW5pYyBhbmQgQXRtb3NwaGVyaWMgQWRtaW5pc3RyYXRpb24gKE5PQUEpIGRldGVybWluZWQgdGhhdCB0aGUgQmlvdHdhbmcgc291bmQgaXMgdW5pcXVlbHkgcHJvZHVjZWQgYnkgdGhlIGVsdXNpdmUgQnJ5ZGXigJlzIHdoYWxlcyAocHJvbm91bmNlZCAiImJyb29kdXMiIikuCgpUb2RheSB3ZSBhcmUgZGVsaWdodGVkIHRvIHNoYXJlIEdvb2dsZeKAmXMgbGF0ZXN0IHdoYWxlIGJpb2Fjb3VzdGljcyBtb2RlbCwgd2hpY2ggY2FuIGlkZW50aWZ5IGVpZ2h0IGRpc3RpbmN0IHNwZWNpZXMsIGFzIHdlbGwgYXMgbXVsdGlwbGUgY2FsbHMgZm9yIHR3byBvZiB0aG9zZSBzcGVjaWVzLiBGb2xsb3dpbmcgb24gb3VyIGNvbGxhYm9yYXRvcuKAmXMgZGlzY292ZXJ5IGNvbm5lY3RpbmcgQmlvdHdhbmdzIHRvIHRoZSBCcnlkZeKAmXMgd2hhbGUgYW5kIGluIHRoZSBzYW1lIHBhcGVyLCB3ZSBleHBhbmRlZCB0aGUgbW9kZWwgdG8gaW5jbHVkZSBCaW90d2FuZ3MgYW5kIHVzZWQgaXQgdG8gbGFiZWwgbW9yZSB0aGFuIDIwMCwwMDAgaG91cnMgb2YgdW5kZXJ3YXRlciByZWNvcmRpbmdzLiBIZXJlIHdlIGRlc2NyaWJlIHRoZSBtb2RlbCBhbmQgZGlzY3VzcyBzb21lIG9mIHRoZSBuZXcgaW5zaWdodHMgaW50byB0aGUgZWNvbG9neSBvZiB3aGFsZSBzcGVjaWVzIGl0IGlzIGhlbHBpbmcgcmVzZWFyY2hlcnMgdG8gdW5sb2NrLiBUaGUgbW9kZWwgaXMgbm93IGF2YWlsYWJsZSBmb3IgZG93bmxvYWQgdmlhIEthZ2dsZSBNb2RlbHMuCgpUaGlzIG11bHRpLWxhYmVsIGF1ZGlvIGNsYXNzaWZpY2F0aW9uIG1vZGVsLCB3aGVuIGFwcGxpZWQgdG8gYSA1LXNlY29uZCBjb250ZXh0IHdpbmRvdyBvZiAyNGtIeiBtb25vIGF1ZGlvLCBvdXRwdXRzIDEyIHNjb3JlcyByZXByZXNlbnRpbmcgY29uZmlkZW5jZSB0aGF0IHRoZSBhdWRpbyBjb250YWlucyBhIHdoYWxlIHZvY2FsaXphdGlvbiBmcm9tIGEgcGFydGljdWxhciBzcGVjaWVzICg3IGNsYXNzZXMpIG9yIG9mIGEgcGFydGljdWxhciB0eXBlICg1IGNsYXNzZXMpLiIsLCxPcGVuIHdlaWdodHMgKG5vbi1jb21tZXJjaWFsKSwiVW5pdGVkIFN0YXRlcyBvZiBBbWVyaWNhLFVuaXRlZCBTdGF0ZXMgb2YgQW1lcmljYSxVbml0ZWQgU3RhdGVzIG9mIEFtZXJpY2EiLCwsLCwsMjAyNS0xMS0yOCAxMTo1Mzo0NCswMDowMCwsLCwsLCJJbmR1c3RyeSxHb3Zlcm5tZW50LEFjYWRlbWlhIiwsLCwsT3BlbiBzb3VyY2UsIiIiVGhpcyBtb2RlbCBoYXMgYmVlbiBkZXZlbG9wZWQgYXMgcGFydCBvZiB0aGUgQUkgZm9yIE5hdHVyZSBhbmQgU29jaWV0eSBwcm9ncmFtIGF0IEdvb2dsZS4gVGhlIGRldmVsb3BlcnMgcmVxdWVzdCB0aGF0IHVzZXJzIGFkaGVyZSB0byBHb29nbGXigJlzIEFJIHByaW5jaXBsZXMsIGluIHBhcnRpY3VsYXIgIzEg4oCcQmUgc29jaWFsbHkgYmVuZWZpY2lhbC4iIiBpbiBvbmx5IHB1cnN1aW5nIGFwcGxpY2F0aW9ucyB3aGljaCBoYXZlIHNvY2lldGFsIGFuZC9vciBlbnZpcm9ubWVudGFsIGJlbmVmaXQsIGFzIHdlbGwgYXMgd2lsZGxpZmUgY29uc2VydmF0aW9uIGZvciBub3QtZm9yLXByb2ZpdCBkZWNpc2lvbi1tYWtpbmcsIGVkdWNhdGlvbiwgb3IgcmVzZWFyY2guIChUaGUgb2ZmaWNpYWwgbGljZW5zZSByZW1haW5zIEFwYWNoZSAyLjAuKSIiCgpodHRwczovL2dpdGh1Yi5jb20vZ29vZ2xlLXJlc2VhcmNoL3BlcmNoIiwsLCwsLCwsLCwsLFllcwoxWCBXb3JsZCBNb2RlbCwiUm9ib3RpY3MsVmlkZW8iLCJSb2JvdGljIG1hbmlwdWxhdGlvbixWaWRlbyBnZW5lcmF0aW9uLEFuaW1hbCAoaHVtYW4vbm9uLWh1bWFuKSBpbWl0YXRpb24iLDFYLCJKYWNrIE1vbmFzLCBFcmljIEphbmciLDIwMjQtMDktMTcsMVggV29ybGQgTW9kZWwsaHR0cHM6Ly93d3cuMXgudGVjaC9kaXNjb3Zlci8xeC13b3JsZC1tb2RlbCwsLCwsLCwsLCwsLCwsVW5rbm93biwiSW4gbWFjaGluZSBsZWFybmluZywgYSB3b3JsZCBtb2RlbCBpcyBhIGNvbXB1dGVyIHByb2dyYW0gdGhhdCBjYW4gaW1hZ2luZSBob3cgdGhlIHdvcmxkIGV2b2x2ZXMgaW4gcmVzcG9uc2UgdG8gYW4gYWdlbnTigJlzIGJlaGF2aW9yLiBCdWlsZGluZyBvbiBhZHZhbmNlbWVudHMgaW4gdmlkZW8gZ2VuZXJhdGlvbiBhbmQgd29ybGQgbW9kZWxzIGZvciBhdXRvbm9tb3VzIHZlaGljbGVzLCB3ZSBoYXZlIHRyYWluZWQgYSB3b3JsZCBtb2RlbCB0aGF0IHNlcnZlcyBhcyBhIHZpcnR1YWwgc2ltdWxhdG9yIGZvciBvdXIgcm9ib3RzLgpGcm9tIHRoZSBzYW1lIHN0YXJ0aW5nIGltYWdlIHNlcXVlbmNlLCBvdXIgd29ybGQgbW9kZWwgY2FuIGltYWdpbmUgbXVsdGlwbGUgZnV0dXJlcyBmcm9tIGRpZmZlcmVudCByb2JvdCBhY3Rpb24gcHJvcG9zYWxzLgpJdCBjYW4gYWxzbyBwcmVkaWN0IG5vbi10cml2aWFsIG9iamVjdCBpbnRlcmFjdGlvbnMgbGlrZSByaWdpZCBib2RpZXMsIGVmZmVjdHMgb2YgZHJvcHBpbmcgb2JqZWN0cywgcGFydGlhbCBvYnNlcnZhYmlsaXR5LCBkZWZvcm1hYmxlIG9iamVjdHMgKGN1cnRhaW5zLCBsYXVuZHJ5KSwgYW5kIGFydGljdWxhdGVkIG9iamVjdHMgKGRvb3JzLCBkcmF3ZXJzLCBjdXJ0YWlucywgY2hhaXJzKS4iLCwsVW5yZWxlYXNlZCxVbml0ZWQgU3RhdGVzIG9mIEFtZXJpY2EsLCwsLCwyMDI1LTExLTI4IDExOjUzOjQ0KzAwOjAwLCwsLCwsSW5kdXN0cnksLCwsLFVucmVsZWFzZWQsLCwsLCwsLCwsLCwsTm8KTWlzdHJhbCBTbWFsbCB2MjQuMDksTGFuZ3VhZ2UsIkxhbmd1YWdlIG1vZGVsaW5nL2dlbmVyYXRpb24sUXVlc3Rpb24gYW5zd2VyaW5nIixNaXN0cmFsIEFJLCJBbGJlcnQgSmlhbmcsIEFsZXhhbmRyZSBTYWJsYXlyb2xsZXMsIEFsZXhpcyBUYWNuZXQsIEFsb2sgS290aGFyaSwgQW50b2luZSBSb3V4LCBBcnRodXIgTWVuc2NoLCBBdWRyZXkgSGVyYmxpbi1TdG9vcCwgQXVndXN0aW4gR2FycmVhdSwgQXVzdGluIEJpcmt5LCBCYW00ZCwgQmFwdGlzdGUgQm91dCwgQmF1ZG91aW4gZGUgTW9uaWNhdWx0LCBCbGFuY2hlIFNhdmFyeSwgQ2Fyb2xlIFJhbWJhdWQsIENhcm9saW5lIEZlbGRtYW4sIERldmVuZHJhIFNpbmdoIENoYXBsb3QsIERpZWdvIGRlIGxhcyBDYXNhcywgRGlvZ28gQ29zdGEsIEVsZW9ub3JlIEFyY2VsaW4sIEVtbWEgQm91IEhhbm5hLCBFdGllbm5lIE1ldHpnZXIsIEdhc3BhcmQgQmxhbmNoZXQsIEdpYW5uYSBMZW5neWVsLCBHdWlsbGF1bWUgQm91ciwgR3VpbGxhdW1lIExhbXBsZSwgSGFyaXpvIFJhamFvbmEsIEhlbnJpIFJvdXNzZXosIEhpY2hlbSBTYXR0b3VmLCBJYW4gTWFjaywgSmVhbi1NYWxvIERlbGlnbm9uLCBKZXNzaWNhIENodWRub3Zza3ksIEp1c3R1cyBNdXJrZSwgS2FydGlrIEtoYW5kZWx3YWwsIExhd3JlbmNlIFN0ZXdhcnQsIExvdWlzIE1hcnRpbiwgTG91aXMgVGVybm9uLCBMdWNpbGUgU2F1bG5pZXIsIEzDqWxpbyBSZW5hcmQgTGF2YXVkLCBNYXJnYXJldCBKZW5uaW5ncywgTWFyaWUgUGVsbGF0LCBNYXJpZSBUb3JlbGxpLCBNYXJpZS1Bbm5lIExhY2hhdXgsIE1hcmpvcmllIEphbmlld2ljeiwgTWlja2HDq2wgU2V6bmVjLCBOaWNvbGFzIFNjaHVobCwgTmlrbGFzIE11aHMsIE9saXZpZXIgZGUgR2FycmlndWVzLCBQYXRyaWNrIHZvbiBQbGF0ZW4sIFBhdWwgSmFjb2IsIFBhdWxpbmUgQnVjaGUsIFBhdmFuIEt1bWFyIFJlZGR5LCBQZXJyeSBTYXZhcywgUGllcnJlIFN0b2NrLCBSb21haW4gU2F1dmVzdHJlLCBTYWdhciBWYXplLCBTYW5kZWVwIFN1YnJhbWFuaWFuLCBTYXVyYWJoIEdhcmcsIFNvcGhpYSBZYW5nLCBTenltb24gQW50b25pYWssIFRldmVuIExlIFNjYW8sIFRoaWJhdWx0IFNjaHVlbGxlciwgVGhpYmF1dCBMYXZyaWwsIFRob21hcyBXYW5nLCBUaMOpb3BoaWxlIEdlcnZldCwgVGltb3Row6llIExhY3JvaXgsIFZhbGVyYSBOZW15Y2huaWtvdmEsIFdlbmR5IFNoYW5nLCBXaWxsaWFtIEVsIFNheWVkLCBXaWxsaWFtIE1hcnNoYWxsIiwyMDI0LTA5LTE3LEFJIGluIGFidW5kYW5jZSxodHRwczovL21pc3RyYWwuYWkvbmV3cy9zZXB0ZW1iZXItMjQtcmVsZWFzZS8sLCwsMjIwMDAwMDAwMDAuMCwyMkIsLCwsLCwsLCxDb25maWRlbnQsIldlIGFyZSBwcm91ZCB0byB1bnZlaWwgTWlzdHJhbCBTbWFsbCB2MjQuMDksIG91ciBsYXRlc3QgZW50ZXJwcmlzZS1ncmFkZSBzbWFsbCBtb2RlbCwgYW4gdXBncmFkZSBvZiBNaXN0cmFsIFNtYWxsIHYyNC4wMi4gQXZhaWxhYmxlIHVuZGVyIHRoZSBNaXN0cmFsIFJlc2VhcmNoIExpY2Vuc2UsIHRoaXMgbW9kZWwgb2ZmZXJzIGN1c3RvbWVycyB0aGUgZmxleGliaWxpdHkgdG8gY2hvb3NlIGEgY29zdC1lZmZpY2llbnQsIGZhc3QsIHlldCByZWxpYWJsZSBvcHRpb24gZm9yIHVzZSBjYXNlcyBzdWNoIGFzIHRyYW5zbGF0aW9uLCBzdW1tYXJpemF0aW9uLCBzZW50aW1lbnQgYW5hbHlzaXMsIGFuZCBvdGhlciB0YXNrcyB0aGF0IGRvIG5vdCByZXF1aXJlIGZ1bGwtYmxvd24gZ2VuZXJhbCBwdXJwb3NlIG1vZGVscy4KCldpdGggMjIgYmlsbGlvbiBwYXJhbWV0ZXJzLCBNaXN0cmFsIFNtYWxsIHYyNC4wOSBvZmZlcnMgY3VzdG9tZXJzIGEgY29udmVuaWVudCBtaWQtcG9pbnQgYmV0d2VlbiBNaXN0cmFsIE5lTW8gMTJCIGFuZCBNaXN0cmFsIExhcmdlIDIsIHByb3ZpZGluZyBhIGNvc3QtZWZmZWN0aXZlIHNvbHV0aW9uIHRoYXQgY2FuIGJlIGRlcGxveWVkIGFjcm9zcyB2YXJpb3VzIHBsYXRmb3JtcyBhbmQgZW52aXJvbm1lbnRzLiBBcyBzaG93biBiZWxvdywgdGhlIG5ldyBzbWFsbCBtb2RlbCBkZWxpdmVycyBzaWduaWZpY2FudCBpbXByb3ZlbWVudHMgaW4gaHVtYW4gYWxpZ25tZW50LCByZWFzb25pbmcgY2FwYWJpbGl0aWVzLCBhbmQgY29kZSBvdmVyIHRoZSBwcmV2aW91cyBtb2RlbC4iLCwsT3BlbiB3ZWlnaHRzIChub24tY29tbWVyY2lhbCksRnJhbmNlLCwsLCwsMjAyNS0xMS0yOCAxMTo1Mzo0NCswMDowMCwsLCwsLEluZHVzdHJ5LCwsLCxVbnJlbGVhc2VkLCJNaXN0cmFsIEFJIFJlc2VhcmNoIExpY2Vuc2UKCmh0dHBzOi8vaHVnZ2luZ2ZhY2UuY28vbWlzdHJhbGFpL01pc3RyYWwtU21hbGwtSW5zdHJ1Y3QtMjQwOSIsLCwsLCwsLG1pc3RyYWxhaSwsLCxZZXMKQW1pbm9BY2lkLTAsQmlvbG9neSxQcm90ZWluIG9yIG51Y2xlb3RpZGUgbGFuZ3VhZ2UgbW9kZWwgKHBMTS9uTE0pLEdpbmtnbyBCaW93b3JrcywiWmFjaGFyeSBLdXJ0eiwgTWF0dCBDaGFtYmVybGluLCBFcmljIERhbmllbHNvbiwgQWxleCBDYXJsaW4sIE1pY2hhbCBKYXN0cnplYnNraSwgRGFuYSBNZXJyaWNrLCBEbWl0cml5IFJ5YWJveSwgRW1pbHkgV3JlbmJlY2ssIEFua2l0IEd1cHRhIiwyMDI0LTA5LTE3LEEgUHJvdGVpbiBTZXF1ZW5jZSBMTE0gVHJhaW5lZCBvbiAyIEJpbGxpb24gUHJvcHJpZXRhcnkgU2VxdWVuY2VzLGh0dHBzOi8vZ292ZXJubWVudC5naW5rZ28uYmlvL3Jlc291cmNlcy9ibG9nL2FtaW5vYWNpZC0wLWFhLTAtYS1wcm90ZWluLWxsbS10cmFpbmVkLXdpdGgtMi1iaWxsaW9uLXByb3ByaWV0YXJ5LXNlcXVlbmNlcywsLCwsLCwsLCIiIkhlcmUgd2UgaW52ZXN0aWdhdGVkIHRoZSBpbXBhY3Qgb2YgdHJhaW5pbmcgZGF0YSBvbiB0aGUgcGVyZm9ybWFuY2Ugb2YgYSBwcm90ZWluIHNlcXVlbmNlIExMTS4gV2Ugc3VwcGxlbWVudGVkIHRoZSB+NjBNIFVuaVJlZjUwIHNlcXVlbmNlIGNsdXN0ZXJzIHVzZWQgdG8gdHJhaW4gRVNNLTIgd2l0aCBhbiBhZGRpdGlvbmFsIDExMk0gY2x1c3RlcnMgZnJvbSB0aGUgR2lua2dvIFVNREIuIiIKCkFzc3VtaW5nIDEgcHJvdGVpbiBwZXIgY2x1c3RlciBhbmQgMzAwIGFtaW5vIGFjaWQgdG9rZW5zIHBlciBwcm90ZWluLiAKClByZWRpY3Rpb24gdGFyZ2V0czogMTcyMDAwMDAwICogMzAwID0gNTE2MDAwMDAwMDAiLCwsLCxMaWtlbHksLCwsQVBJIGFjY2VzcyxVbml0ZWQgU3RhdGVzIG9mIEFtZXJpY2EsLCwsLCwyMDI1LTExLTI4IDExOjUzOjQ0KzAwOjAwLCwsLCwsSW5kdXN0cnksLCwsLFVucmVsZWFzZWQsQVBJOiBodHRwczovL2FpLmdpbmtnby5iaW8vcmVzb3VyY2VzL2Jsb2cvZ2lua2dvLW1vZGVsLWFwaS1haS1yZXNlYXJjaCwsLCwsLCwsLCwsLE5vCk9tbmlHZW4sSW1hZ2UgZ2VuZXJhdGlvbixJbWFnZSBnZW5lcmF0aW9uLEJlaWppbmcgQWNhZGVteSBvZiBBcnRpZmljaWFsIEludGVsbGlnZW5jZSAvIEJBQUksIlNoaXRhbyBYaWFvLCBZdWV6ZSBXYW5nLCBKdW5qaWUgWmhvdSwgSHVheWluZyBZdWFuLCBYaW5ncnVuIFhpbmcsIFJ1aXJhbiBZYW4sIFNodXRpbmcgV2FuZywgVGllanVuIEh1YW5nLCBaaGVuZyBMaXUiLDIwMjQtMDktMTcsT21uaUdlbjogVW5pZmllZCBJbWFnZSBHZW5lcmF0aW9uLGh0dHBzOi8vYXJ4aXYub3JnL2Ficy8yNDA5LjExMzQwLCwsLDM4MDAwMDAwMDAuMCxUYWJsZSAyLCx0cmFpbmluZyB0aW1lIGlzIG5vdCBnaXZlbiBhbmQgSSBhbSB1bmFibGUgdG8gY2FsY3VsYXRlIGFtb3VudCBvZiB0b2tlbnMsLCIiIlRoZSBlbnRpcmUgZGF0YXNldCBjb21wcmlzZXMgYXBwcm94aW1hdGVseSAwLjEgYmlsbGlvbiBpbWFnZXMuIiIKClN0YWdlIEltYWdlIFJlc29sdXRpb24gVHJhaW5pbmcgU3RlcHMgKEspIEJhdGNoIFNpemUgCjEgMjU2w5cyNTYgNTAwIDEwNDAgCjIgNTEyw5c1MTIgMzAwIDUyMCAKMyAxMDI0w5cxMDI0IDEwMCAyMDggCjQgMjI0MMOXMjI0MCAzMCAxMDQgCjUgTXVsdGlwbGUgODAgMTA0IAoiLCwsTlZJRElBIEE4MDAgUENJZSA0MCBHQiwsQ29uZmlkZW50LCJJbiB0aGlzIHdvcmssIHdlIGludHJvZHVjZSBPbW5pR2VuLCBhIG5ldyBkaWZmdXNpb24gbW9kZWwgZm9yIHVuaWZpZWQgaW1hZ2UgZ2VuZXJhdGlvbi4gVW5saWtlIHBvcHVsYXIgZGlmZnVzaW9uIG1vZGVscyAoZS5nLiwgU3RhYmxlIERpZmZ1c2lvbiksIE9tbmlHZW4gbm8gbG9uZ2VyIHJlcXVpcmVzIGFkZGl0aW9uYWwgbW9kdWxlcyBzdWNoIGFzIENvbnRyb2xOZXQgb3IgSVAtQWRhcHRlciB0byBwcm9jZXNzIGRpdmVyc2UgY29udHJvbCBjb25kaXRpb25zLiBPbW5pR2VuaXMgY2hhcmFjdGVyaXplZCBieSB0aGUgZm9sbG93aW5nIGZlYXR1cmVzOiAxKSBVbmlmaWNhdGlvbjogT21uaUdlbiBub3Qgb25seSBkZW1vbnN0cmF0ZXMgdGV4dC10by1pbWFnZSBnZW5lcmF0aW9uIGNhcGFiaWxpdGllcyBidXQgYWxzbyBpbmhlcmVudGx5IHN1cHBvcnRzIG90aGVyIGRvd25zdHJlYW0gdGFza3MsIHN1Y2ggYXMgaW1hZ2UgZWRpdGluZywgc3ViamVjdC1kcml2ZW4gZ2VuZXJhdGlvbiwgYW5kIHZpc3VhbC1jb25kaXRpb25hbCBnZW5lcmF0aW9uLiBBZGRpdGlvbmFsbHksIE9tbmlHZW4gY2FuIGhhbmRsZSBjbGFzc2ljYWwgY29tcHV0ZXIgdmlzaW9uIHRhc2tzIGJ5IHRyYW5zZm9ybWluZyB0aGVtIGludG8gaW1hZ2UgZ2VuZXJhdGlvbiB0YXNrcywgc3VjaCBhcyBlZGdlIGRldGVjdGlvbiBhbmQgaHVtYW4gcG9zZSByZWNvZ25pdGlvbi4gMikgU2ltcGxpY2l0eTogVGhlIGFyY2hpdGVjdHVyZSBvZiBPbW5pR2VuIGlzIGhpZ2hseSBzaW1wbGlmaWVkLCBlbGltaW5hdGluZyB0aGUgbmVlZCBmb3IgYWRkaXRpb25hbCB0ZXh0IGVuY29kZXJzLiBNb3Jlb3ZlciwgaXQgaXMgbW9yZSB1c2VyLWZyaWVuZGx5IGNvbXBhcmVkIHRvIGV4aXN0aW5nIGRpZmZ1c2lvbiBtb2RlbHMsIGVuYWJsaW5nIGNvbXBsZXggdGFza3MgdG8gYmUgYWNjb21wbGlzaGVkIHRocm91Z2ggaW5zdHJ1Y3Rpb25zIHdpdGhvdXQgdGhlIG5lZWQgZm9yIGV4dHJhIHByZXByb2Nlc3Npbmcgc3RlcHMgKGUuZy4sIGh1bWFuIHBvc2UgZXN0aW1hdGlvbiksIHRoZXJlYnkgc2lnbmlmaWNhbnRseSBzaW1wbGlmeWluZyB0aGUgd29ya2Zsb3cgb2YgaW1hZ2UgZ2VuZXJhdGlvbi4gMykgS25vd2xlZGdlIFRyYW5zZmVyOiBUaHJvdWdoIGxlYXJuaW5nIGluIGEgdW5pZmllZCBmb3JtYXQsIE9tbmlHZW4gZWZmZWN0aXZlbHkgdHJhbnNmZXJzIGtub3dsZWRnZSBhY3Jvc3MgZGlmZmVyZW50IHRhc2tzLCBtYW5hZ2VzIHVuc2VlbiB0YXNrcyBhbmQgZG9tYWlucywgYW5kIGV4aGliaXRzIG5vdmVsIGNhcGFiaWxpdGllcy4gV2UgYWxzbyBleHBsb3JlIHRoZSBtb2RlbCdzIHJlYXNvbmluZyBjYXBhYmlsaXRpZXMgYW5kIHBvdGVudGlhbCBhcHBsaWNhdGlvbnMgb2YgY2hhaW4tb2YtdGhvdWdodCBtZWNoYW5pc20uIFRoaXMgd29yayByZXByZXNlbnRzIHRoZSBmaXJzdCBhdHRlbXB0IGF0IGEgZ2VuZXJhbC1wdXJwb3NlIGltYWdlIGdlbmVyYXRpb24gbW9kZWwsIGFuZCB0aGVyZSByZW1haW4gc2V2ZXJhbCB1bnJlc29sdmVkIGlzc3Vlcy4gV2Ugd2lsbCBvcGVuLXNvdXJjZSB0aGUgcmVsYXRlZCByZXNvdXJjZXMgYXQgdGhpcyBodHRwcyBVUkwgdG8gZm9zdGVyIGFkdmFuY2VtZW50cyBpbiB0aGlzIGZpZWxkLiIsLCxPcGVuIHdlaWdodHMgKHVucmVzdHJpY3RlZCksQ2hpbmEsLCwsMTA0LjAsLDIwMjUtMTEtMjggMTE6NTM6NDQrMDA6MDAsLCwsLCxBY2FkZW1pYSwsLCwsT3BlbiBzb3VyY2UsIk1JVCBMaWNlbnNlCmh0dHBzOi8vZ2l0aHViLmNvbS9WZWN0b3JTcGFjZUxhYi9PbW5pR2VuIiwsLCwsLDUxMjIxLjgxNzA3OTQwMjY4LCwsLCwsWWVzCkRlZXBSZWxheCxCaW9sb2d5LFByb3RlaW4gZm9sZGluZyBwcmVkaWN0aW9uLCJOYXRpb25hbCBVbml2ZXJzaXR5IG9mIFNpbmdhcG9yZSxTdW4gWWF0LXNlbiBVbml2ZXJzaXR5LFBla2luZyBVbml2ZXJzaXR5LENoaW5hIE1lZGljYWwgVW5pdmVyc2l0eSBIb3NwaXRhbCxBc2lhIHVuaXZlcnNpdHksR3Vhbmdkb25nIEwtTWVkIEJpb3RlY2hub2xvZ3kgQ29tcGFueSIsIlppZHVvIFlhbmcsIFlpLU1pbmcgWmhhbywgWGlhbiBXYW5nLCBYaWFvcWluZyBMaXUsIFhpdXlpbmcgWmhhbmcsIFlpZmFuIExpLCBRaXVqaWUgTHYsIENhbHZpbiBZdS1DaGlhbiBDaGVuICYgTGVpIFNoZW4iLDIwMjQtMDktMTcsU2NhbGFibGUgY3J5c3RhbCBzdHJ1Y3R1cmUgcmVsYXhhdGlvbiB1c2luZyBhbiBpdGVyYXRpb24tZnJlZSBkZWVwIGdlbmVyYXRpdmUgbW9kZWwgd2l0aCB1bmNlcnRhaW50eSBxdWFudGlmaWNhdGlvbixodHRwczovL3d3dy5uYXR1cmUuY29tL2FydGljbGVzL3M0MTQ2Ny0wMjQtNTIzNzgtMywsLCwsLCwsLCIiIkJ5IGV4Y2x1ZGluZyBjb21wb3VuZHMgbWlzc2luZyBlaXRoZXIgaW5pdGlhbCBvciBERlQtcmVsYXhlZCBzdHJ1Y3R1cmVzLAp3ZSByZWZpbmVkIHRoZSBkYXRhc2V0IHRvIDYyLDcyNCBwYWlycy4gIiIKCk11bHRpcGxlIHByb3BlcnRpZXMgZm9yIGVhY2ggc3RydWN0dXJlIGFyZSBwcmVkaWN0ZWQgaW4gYSByZWdyZXNzaW9uIGFwcHJvYWNoLiAiLCwsLCxVbmtub3duLCJJbiBjb21wdXRhdGlvbmFsIG1vbGVjdWxhciBhbmQgbWF0ZXJpYWxzIHNjaWVuY2UsIGRldGVybWluaW5nIGVxdWlsaWJyaXVtIHN0cnVjdHVyZXMgaXMgdGhlIGNydWNpYWwgZmlyc3Qgc3RlcCBmb3IgYWNjdXJhdGUgc3Vic2VxdWVudCBwcm9wZXJ0eSBjYWxjdWxhdGlvbnMuIEhvd2V2ZXIsIHRoZSByZWNlbnQgZGlzY292ZXJ5IG9mIG1pbGxpb25zIG9mIG5ldyBjcnlzdGFscyBhbmQgc3VwZXIgbGFyZ2UgdHdpc3RlZCBzdHJ1Y3R1cmVzIGhhcyBjaGFsbGVuZ2VkIHRyYWRpdGlvbmFsIGNvbXB1dGF0aW9uYWwgbWV0aG9kcywgYm90aCBhYiBpbml0aW8gYW5kIG1hY2hpbmUtbGVhcm5pbmctYmFzZWQsIGR1ZSB0byB0aGVpciBjb21wdXRhdGlvbmFsbHkgaW50ZW5zaXZlIGl0ZXJhdGl2ZSBwcm9jZXNzZXMuIFRvIGFkZHJlc3MgdGhlc2Ugc2NhbGFiaWxpdHkgaXNzdWVzLCBoZXJlIHdlIGludHJvZHVjZSBEZWVwUmVsYXgsIGEgZGVlcCBnZW5lcmF0aXZlIG1vZGVsIGNhcGFibGUgb2YgcGVyZm9ybWluZyBnZW9tZXRyaWMgY3J5c3RhbCBzdHJ1Y3R1cmUgcmVsYXhhdGlvbiByYXBpZGx5IGFuZCB3aXRob3V0IGl0ZXJhdGlvbnMuIERlZXBSZWxheCBsZWFybnMgdGhlIGVxdWlsaWJyaXVtIHN0cnVjdHVyYWwgZGlzdHJpYnV0aW9uLCBlbmFibGluZyBpdCB0byBwcmVkaWN0IHJlbGF4ZWQgc3RydWN0dXJlcyBkaXJlY3RseSBmcm9tIHRoZWlyIHVucmVsYXhlZCBvbmVzLiBUaGUgYWJpbGl0eSB0byBwZXJmb3JtIHN0cnVjdHVyYWwgcmVsYXhhdGlvbiBhdCB0aGUgbWlsbGlzZWNvbmQgbGV2ZWwgcGVyIHN0cnVjdHVyZSwgY29tYmluZWQgd2l0aCB0aGUgc2NhbGFiaWxpdHkgb2YgcGFyYWxsZWwgcHJvY2Vzc2luZywgbWFrZXMgRGVlcFJlbGF4IHBhcnRpY3VsYXJseSB1c2VmdWwgZm9yIGxhcmdlLXNjYWxlIHZpcnR1YWwgc2NyZWVuaW5nLiBXZSBkZW1vbnN0cmF0ZSBEZWVwUmVsYXjigJlzIHJlbGlhYmlsaXR5IGFuZCByb2J1c3RuZXNzIGJ5IGFwcGx5aW5nIGl0IHRvIGZpdmUgZGl2ZXJzZSBkYXRhYmFzZXMsIGluY2x1ZGluZyBveGlkZXMsIE1hdGVyaWFscyBQcm9qZWN0LCB0d28tZGltZW5zaW9uYWwgbWF0ZXJpYWxzLCB2YW4gZGVyIFdhYWxzIGNyeXN0YWxzLCBhbmQgY3J5c3RhbHMgd2l0aCBwb2ludCBkZWZlY3RzLiBEZWVwUmVsYXggY29uc2lzdGVudGx5IHNob3dzIGhpZ2ggYWNjdXJhY3kgYW5kIGVmZmljaWVuY3ksIHZhbGlkYXRlZCBieSBkZW5zaXR5IGZ1bmN0aW9uYWwgdGhlb3J5IGNhbGN1bGF0aW9ucy4gRmluYWxseSwgd2UgZW5oYW5jZSBpdHMgdHJ1c3R3b3J0aGluZXNzIGJ5IGludGVncmF0aW5nIHVuY2VydGFpbnR5IHF1YW50aWZpY2F0aW9uLiBUaGlzIHdvcmsgc2lnbmlmaWNhbnRseSBhY2NlbGVyYXRlcyBjb21wdXRhdGlvbmFsIHdvcmtmbG93cywgb2ZmZXJpbmcgYSByb2J1c3QgYW5kIHRydXN0d29ydGh5IG1hY2hpbmUtbGVhcm5pbmcgbWV0aG9kIGZvciBtYXRlcmlhbCBkaXNjb3ZlcnkgYW5kIGFkdmFuY2luZyB0aGUgYXBwbGljYXRpb24gb2YgQUkgZm9yIHNjaWVuY2UuCgoiLCwsLCJTaW5nYXBvcmUsQ2hpbmEsQ2hpbmEsQ2hpbmEsVGFpd2FuLENoaW5hIiwsLCwsLDIwMjUtMTEtMjggMTE6NTM6NDQrMDA6MDAsLCwsLCwiQWNhZGVtaWEsQWNhZGVtaWEsQWNhZGVtaWEsQWNhZGVtaWEsSW5kdXN0cnkiLCwsLCwsLCwsLCwsLCwsLCwsClByb1RlTSxCaW9sb2d5LFByb3RlaW4gZnVuY3Rpb24gcHJlZGljdGlvbiwiWmhlamlhbmcgTGFiLFpoZWppYW5nIFVuaXZlcnNpdHkgKFpKVSksSHVhemhvbmcgVW5pdmVyc2l0eSBvZiBTY2llbmNlIGFuZCBUZWNobm9sb2d5LE1vaGFtZWQg</x:v>
      </x:c>
    </x:row>
    <x:row r="89" ht="18" customHeight="1">
      <x:c r="A89" s="17" t="n">
        <x:v>84</x:v>
      </x:c>
      <x:c r="B89" s="17" t="n">
        <x:v>310</x:v>
      </x:c>
      <x:c r="C89" s="160" t="str">
        <x:v>YmluIFpheWVkIFVuaXZlcnNpdHkgb2YgQXJ0aWZpY2lhbCBJbnRlbGxpZ2VuY2UgKE1CWlVBSSkiLCJNaW5nIFFpbiwgWHVuIExpLCBZdWhhbyBXYW5nLCBaaGVucGluZyBMaSwgSG9uZ2JpbiBZZSwgWm9uZ2JpbmcgV2FuZywgV2VpaGFvIEdhbywgU2hhbmdzb25nIExpYW5nLCBRaWFuZyBaaGFuZywgS2V5YW4gRGluZyAiLDIwMjQtMDktMTcsUHJvVGVNOiBVbmlmeWluZyBQcm90ZWluIEZ1bmN0aW9uIFByZWRpY3Rpb24gdmlhIFRleHQgTWF0Y2hpbmcsaHR0cHM6Ly9saW5rLnNwcmluZ2VyLmNvbS9jaGFwdGVyLzEwLjEwMDcvOTc4LTMtMDMxLTcyMzUzLTdfMTAsLCwsLCwsLCwiQmlvLUxMTTogMiwwMDAsMDAwIGRvY3VtZW50cyDDlyAxMDAgdG9rZW5zID0gMi4wIMOXIDEwXjggdG9rZW5zClByb1RlTTogNDY3LDI3NyBwYWlycyDDlyAoNTAgdGV4dCArIDMwMCBwcm90ZWluKSB0b2tlbnMgPSAxLjYzIMOXIDEwXjggdG9rZW5zClRvdGFsOiAyLjAgw5cgMTBeOCArIDEuNjMgw5cgMTBeOCA9IDMuNjMgw5cgMTBeOCB0b2tlbnMiLCwsLCxDb25maWRlbnQsIlRoZSBleHBvbmVudGlhbCBhdmFpbGFiaWxpdHkgb2YgcHJvdGVpbiBzZXF1ZW5jZXMgaGFzIGxlZCB0byB0aGUgZG9taW5hbmNlIG9mIHRoZSBwcmV0cmFpbmluZy10aGVuLWZpbmV0dW5pbmcgcGFyYWRpZ20gZm9yIHByb3RlaW4gZnVuY3Rpb24gcHJlZGljdGlvbi4gSG93ZXZlciwgZmluZXR1bmluZyBhIHByZXRyYWluZWQgcHJvdGVpbiBsYW5ndWFnZSBtb2RlbCBmb3IgZGl2ZXJzZSBkb3duc3RyZWFtIHRhc2tzIHJlcXVpcmVzIGFubm90YXRlZCBwcm90ZWluIGRhdGEgdGFpbG9yZWQgdG8gZWFjaCB0YXNrLiBUbyBhdm9pZCB0aGUgcmVkdW5kYW50IGluZGl2aWR1YWwgZmluZXR1bmluZywgd2UgcHJvcG9zZSBhIG1ldGhvZG9sb2d5IHRoYXQgdW5pZmllcyB2YXJpb3VzIFByb3RlaW4gZnVuY3Rpb24gcHJlZGljdGlvbiB0YXNrcyB2aWEgVGV4dCBNYXRjaGluZyAobmFtZWQgUHJvVGVNKS4gVGhpcyBtZXRob2QgZmlyc3QgdHJhbnNmb3JtcyBzaW1wbGUgbnVtZXJpYyBvciBjYXRlZ29yeSBsYWJlbHMgZnJvbSBkaXNwYXJhdGUgcHJvdGVpbiBkYXRhc2V0cyBpbnRvIHRleHR1YWwgZGVzY3JpcHRpb25zLCBpbWJ1ZWQgd2l0aCByaWNoIHNlbWFudGljcy4gV2UgdGhlbiBoYXJuZXNzIGEgcHJldHJhaW5lZCBsYXJnZSBsYW5ndWFnZSBtb2RlbCwgd2hpY2ggaXMgcHJvZmljaWVudCBpbiBjb21wcmVoZW5zaXZlIGxhbmd1YWdlIHVuZGVyc3RhbmRpbmcsIHRvIGNhcHR1cmUgaW50cmluc2ljIGludGVyY29ubmVjdGlvbnMgYW1vbmcgdmFyaWVkIHByb3RlaW4gZnVuY3Rpb25zIGFuZCBmYWNpbGl0YXRlIHRoZSBhbGlnbm1lbnQgYmV0d2VlbiB0ZXh0IGFuZCBwcm90ZWluLiBEdXJpbmcgaW5mZXJlbmNlLCB3ZSBlbXBsb3kgdGhlIHBhcmFkaWdtIG9mIHRleHQgbWF0Y2hpbmcgdG8gcHJlZGljdCB0aGUgcHJvdGVpbiBmdW5jdGlvbmFsaXRpZXMuIEV4dGVuc2l2ZSBleHBlcmltZW50cyBkZW1vbnN0cmF0ZSB0aGF0IFByb1RlTSBhY2hpZXZlcyBwZXJmb3JtYW5jZSBvbiBwYXIgd2l0aCBpbmRpdmlkdWFsbHkgZmluZXR1bmVkIG1vZGVscywgYW5kIG91dHNoaW5lcyB0aGUgbW9kZWwgYmFzZWQgb24gY29udmVudGlvbmFsIG11bHRpLXRhc2sgbGVhcm5pbmcuIE1vcmVvdmVyLCBQcm9UZU0gdW52ZWlscyBhbiBlbmhhbmNlZCBjYXBhY2l0eSBmb3IgcHJvdGVpbiByZXByZXNlbnRhdGlvbiwgc3VycGFzc2luZyBzdGF0ZS1vZi10aGUtYXJ0IFBMTXMuIiwsLCwiQ2hpbmEsQ2hpbmEsQ2hpbmEsVW5pdGVkIEFyYWIgRW1pcmF0ZXMiLCwsIiIiRHVyaW5nIHRoZSBCaW8tTExNIHRyYWluaW5nIHByb2Nlc3MsIHdlIGVtcGxveSB0aGUgTG9SQSBmaW5ldHVuaW5nIHRlY2huaXF1ZSAoWzddKSwgdXRpbGl6aW5nIGZvdXIgTlZJRElBIFYxMDAtMzJHIEdQVXMuIFRoZSByYW5rIGsgaW4gTG9SQSBpcyBjb25maWd1cmVkIGFzIDguIFdlIHVzZSB0aGUgQWRhbSBvcHRpbWl6ZXIgd2l0aCBhIGJhdGNoIHNpemUgb2YgNjQgYW5kIGEgbGVhcm5pbmcgcmF0ZSBvZiAyZS00LiBXaGVuIHRyYWluaW5nIFByb1RlTSwgd2UgZnJlZXplIHRoZSBCaW8tTExNIGFuZCBmaW5ldHVuZSB0aGUgUExNIG9ubHkuIFRoZSBBZGFtIGxlYXJuaW5nIHJhdGUgaXMgMmUtNSBhbmQgYSBiYXRjaCBzaXplIG9mIDEwLiIiIiwsLDIwMjUtMTEtMjggMTE6NTM6NDQrMDA6MDAsLCwsLCwiQWNhZGVtaWEsQWNhZGVtaWEsQWNhZGVtaWEiLCwsLCwsLCwsLCwsLCwsLCwsClBpeHRyYWwgMTJCLCJWaXNpb24sTGFuZ3VhZ2UsTXVsdGltb2RhbCIsIkxhbmd1YWdlIG1vZGVsaW5nL2dlbmVyYXRpb24sUXVlc3Rpb24gYW5zd2VyaW5nLFZpc3VhbCBxdWVzdGlvbiBhbnN3ZXJpbmcsQ29kZSBnZW5lcmF0aW9uIixNaXN0cmFsIEFJLE1pc3RyYWwgQUkgVGVhbSwyMDI0LTA5LTE3LFBpeHRyYWwgMTJCIC0gdGhlIGZpcnN0LWV2ZXIgbXVsdGltb2RhbCBNaXN0cmFsIG1vZGVsLiBBcGFjaGUgMi4wLixodHRwczovL21pc3RyYWwuYWkvbmV3cy9waXh0cmFsLTEyYi8sLCwsMTI0MDAwMDAwMDAuMCwiIiJOZXcgNDAwTSBwYXJhbWV0ZXIgdmlzaW9uIGVuY29kZXIgdHJhaW5lZCBmcm9tIHNjcmF0Y2giIgorCiIiMTJCIHBhcmFtZXRlciBtdWx0aW1vZGFsIGRlY29kZXIgYmFzZWQgb24gTWlzdHJhbCBOZW1vIiIiLCwsLCIiIldlIHNpbXBseSBwYXNzIGltYWdlcyB0aHJvdWdoIHRoZSB2aXNpb24gZW5jb2RlciBhdCB0aGVpciBuYXRpdmUgcmVzb2x1dGlvbiBhbmQgYXNwZWN0IHJhdGlvLCBjb252ZXJ0aW5nIHRoZW0gaW50byBpbWFnZSB0b2tlbnMgZm9yIGVhY2ggMTZ4MTYgcGF0Y2ggaW4gdGhlIGltYWdlIiIiLCwsLCxDb25maWRlbnQsIk5hdGl2ZWx5IG11bHRpbW9kYWwsIHRyYWluZWQgd2l0aCBpbnRlcmxlYXZlZCBpbWFnZSBhbmQgdGV4dCBkYXRhClN0cm9uZyBwZXJmb3JtYW5jZSBvbiBtdWx0aW1vZGFsIHRhc2tzLCBleGNlbHMgaW4gaW5zdHJ1Y3Rpb24gZm9sbG93aW5nCk1haW50YWlucyBzdGF0ZS1vZi10aGUtYXJ0IHBlcmZvcm1hbmNlIG9uIHRleHQtb25seSBiZW5jaG1hcmtzCk5ldyA0MDBNIHBhcmFtZXRlciB2aXNpb24gZW5jb2RlciB0cmFpbmVkIGZyb20gc2NyYXRjaAoxMkIgcGFyYW1ldGVyIG11bHRpbW9kYWwgZGVjb2RlciBiYXNlZCBvbiBNaXN0cmFsIE5lbW8KU3VwcG9ydHMgdmFyaWFibGUgaW1hZ2Ugc2l6ZXMgYW5kIGFzcGVjdCByYXRpb3MKU3VwcG9ydHMgbXVsdGlwbGUgaW1hZ2VzIGluIHRoZSBsb25nIGNvbnRleHQgd2luZG93IG9mIDEyOGsgdG9rZW5zCkxpY2Vuc2U6IEFwYWNoZSAyLjAKUGl4dHJhbCBpcyB0cmFpbmVkIHRvIHVuZGVyc3RhbmQgYm90aCBuYXR1cmFsIGltYWdlcyBhbmQgZG9jdW1lbnRzLCBhY2hpZXZpbmcgNTIuNSUgb24gdGhlIE1NTVUgcmVhc29uaW5nIGJlbmNobWFyaywgc3VycGFzc2luZyBhIG51bWJlciBvZiBsYXJnZXIgbW9kZWxzLiBUaGUgbW9kZWwgc2hvd3Mgc3Ryb25nIGFiaWxpdGllcyBpbiB0YXNrcyBzdWNoIGFzIGNoYXJ0IGFuZCBmaWd1cmUgdW5kZXJzdGFuZGluZywgZG9jdW1lbnQgcXVlc3Rpb24gYW5zd2VyaW5nLCBtdWx0aW1vZGFsIHJlYXNvbmluZyBhbmQgaW5zdHJ1Y3Rpb24gZm9sbG93aW5nLiBQaXh0cmFsIGlzIGFibGUgdG8gaW5nZXN0IGltYWdlcyBhdCB0aGVpciBuYXR1cmFsIHJlc29sdXRpb24gYW5kIGFzcGVjdCByYXRpbywgZ2l2aW5nIHRoZSB1c2VyIGZsZXhpYmlsaXR5IG9uIHRoZSBudW1iZXIgb2YgdG9rZW5zIHVzZWQgdG8gcHJvY2VzcyBhbiBpbWFnZS4gUGl4dHJhbCBpcyBhbHNvIGFibGUgdG8gcHJvY2VzcyBhbnkgbnVtYmVyIG9mIGltYWdlcyBpbiBpdHMgbG9uZyBjb250ZXh0IHdpbmRvdyBvZiAxMjhLIHRva2Vucy4gVW5saWtlIHByZXZpb3VzIG9wZW4tc291cmNlIG1vZGVscywgUGl4dHJhbCBkb2VzIG5vdCBjb21wcm9taXNlIG9uIHRleHQgYmVuY2htYXJrIHBlcmZvcm1hbmNlIHRvIGV4Y2VsIGluIG11bHRpbW9kYWwgdGFza3MuIiwsLE9wZW4gd2VpZ2h0cyAodW5yZXN0cmljdGVkKSxGcmFuY2UsLCwsLCwyMDI1LTExLTI4IDExOjUzOjQ0KzAwOjAwLCwsLCwsSW5kdXN0cnksLCwsLFVucmVsZWFzZWQsQXBhY2hlIDIuMCxUcnVlLCwsLCwsLCwsLCxZZXMKUXdlbjIuNS0zMkIsTGFuZ3VhZ2UsIkxhbmd1YWdlIG1vZGVsaW5nL2dlbmVyYXRpb24sUXVlc3Rpb24gYW5zd2VyaW5nLFF1YW50aXRhdGl2ZSByZWFzb25pbmciLEFsaWJhYmEsUXdlbiBUZWFtLDIwMjQtMDktMTcsUXdlbjIuNTogQSBQYXJ0eSBvZiBGb3VuZGF0aW9uIE1vZGVscyEsaHR0cHM6Ly9xd2VubG0uZ2l0aHViLmlvL2Jsb2cvcXdlbjIuNS8gLCxUcmFpbmluZyBjb3N0LCwzMjUwMDAwMDAwMC4wLDMyLjVCLDMuNTFlKzI0LDYgRkxPUCAvIHBhcmFtZXRlciAvIHRva2VuICogMzIuNUIgcGFyYW1ldGVycyAqIDE4IHRyaWxsaW9uIHRva2VucyA9IDMuNTEgw5cgMTBeMjQgRkxPUCwxODAwMDAwMDAwMDAwMCwiIiJJbiB0ZXJtcyBvZiBRd2VuMi41LCB0aGUgbGFuZ3VhZ2UgbW9kZWxzLCBhbGwgbW9kZWxzIGFyZSBwcmV0cmFpbmVkIG9uIG91ciBsYXRlc3QgbGFyZ2Utc2NhbGUgZGF0YXNldCwgZW5jb21wYXNzaW5nIHVwIHRvIDE4IHRyaWxsaW9uIHRva2VucyIiIiwsLCwsQ29uZmlkZW50LCJJbiB0aGUgcGFzdCB0aHJlZSBtb250aHMgc2luY2UgUXdlbjLigJlzIHJlbGVhc2UsIG51bWVyb3VzIGRldmVsb3BlcnMgaGF2ZSBidWlsdCBuZXcgbW9kZWxzIG9uIHRoZSBRd2VuMiBsYW5ndWFnZSBtb2RlbHMsIHByb3ZpZGluZyB1cyB3aXRoIHZhbHVhYmxlIGZlZWRiYWNrLiBEdXJpbmcgdGhpcyBwZXJpb2QsIHdlIGhhdmUgZm9jdXNlZCBvbiBjcmVhdGluZyBzbWFydGVyIGFuZCBtb3JlIGtub3dsZWRnZWFibGUgbGFuZ3VhZ2UgbW9kZWxzLiBUb2RheSwgd2UgYXJlIGV4Y2l0ZWQgdG8gaW50cm9kdWNlIHRoZSBsYXRlc3QgYWRkaXRpb24gdG8gdGhlIFF3ZW4gZmFtaWx5OiBRd2VuMi41LiBXZSBhcmUgYW5ub3VuY2luZyB3aGF0IG1pZ2h0IGJlIHRoZSBsYXJnZXN0IG9wZW5zb3VyY2UgcmVsZWFzZSBpbiBoaXN0b3J5ISBMZXTigJlzIGdldCB0aGUgcGFydHkgc3RhcnRlZCEKClRoZSBRd2VuMi41LTdCIG1vZGVsIHN1cnBhc3NlcyBpdHMgcHJlZGVjZXNzb3JzIGFuZCBjb3VudGVycGFydHMgaW4gbnVtZXJvdXMgYmVuY2htYXJrcywgZGVzcGl0ZSBoYXZpbmcgZmV3ZXIgbm9uLWVtYmVkZGluZyBwYXJhbWV0ZXJzLiBJdCBkZW1vbnN0cmF0ZXMgc2lnbmlmaWNhbnQgaW1wcm92ZW1lbnRzIGFjcm9zcyB2YXJpb3VzIHRhc2tzLCBhY2hpZXZpbmcgNzQuMiBvbiBnZW5lcmFsIGJlbmNobWFya3MgbGlrZSBNTUxVLCA0OS44IG9uIG1hdGggY2hhbGxlbmdlcyBzdWNoIGFzIE1BVEgsIGFuZCA1Ny45IG9uIGNvZGluZyB0YXNrcyBsaWtlIEh1bWFuRXZhbC4iLDEuMCwsT3BlbiB3ZWlnaHRzICh1bnJlc3RyaWN0ZWQpLENoaW5hLCwsLCwsMjAyNS0xMi0xOCAwNTo0NToxMiswMDowMCwsLCwsbm90IGxpc3RlZCxJbmR1c3RyeSwsLCwsVW5yZWxlYXNlZCwiQXBhY2hlIDIuMApodHRwczovL2h1Z2dpbmdmYWNlLmNvL1F3ZW4vUXdlbjIuNS0zMkIiLFRydWUsLCxCRjE2LCwsT3BlcmF0aW9uIGNvdW50aW5nLFF3ZW4sLCwsWWVzClJOQSBsYW5ndWFnZSBtb2RlbHMgcHJlZGljdCBtdXRhdGlvbnMgdGhhdCBpbXByb3ZlIFJOQSBmdW5jdGlvbixCaW9sb2d5LE11dGF0aW9uIHByZWRpY3Rpb24sIk5FUlNDLCBMYXdyZW5jZSBCZXJrZWxleSBOYXRpb25hbCBMYWJvcmF0b3J5LFVuaXZlcnNpdHkgb2YgQ2FsaWZvcm5pYSBTYW4gRnJhbmNpc2NvLFVuaXZlcnNpdHkgb2YgQ2FsaWZvcm5pYSAoVUMpIEJlcmtlbGV5IiwiWWVrYXRlcmluYSBTaHVsZ2luYSwgTWFyZW5hIEkgVHJpbmlkYWQsIENvbm5lciBKIExhbmdlYmVyZywgSHVudGVyIE5pc29ub2ZmLCBTZXlvbmUgQ2hpdGhyYW5hbmRhLCBQZXRyIFNrb3BpbnRzZXYsIEFtb3MgSiBOaXNzbGV5LCBKYXltaW4gUGF0ZWwsIFJvbiBTIEJvZ2VyLCBIb25nbHVlIFNoaSwgUGV0ZXIgSCBZb29uLCBFcmluIEUgRG9oZXJ0eSwgVGFyYSBQYW5kZSwgQWRpdHlhIE0gSXllciwgSmVubmlmZXIgQSBEb3VkbmEsIEphbWllIEggRCBDYXRlIiwyMDI0LTA5LTE2LFJOQSBsYW5ndWFnZSBtb2RlbHMgcHJlZGljdCBtdXRhdGlvbnMgdGhhdCBpbXByb3ZlIFJOQSBmdW5jdGlvbixodHRwczovL3BtYy5uY2JpLm5sbS5uaWguZ292L2FydGljbGVzL1BNQzExMDE0NTYyLywxMi4wLCwsLCwsLCwiODksMDAwLDAwMCArIDI3NCwwMDAsMDAwID0gMzYzLDAwMCwwMDAgdG9rZW5zCgpEYXRhc2V0IDEgKDIzUyByUk5BKTogODlNIHRva2VucwpEYXRhc2V0IDIgKEdBUk5FVCk6IDI3NE0gdG9rZW5zClRvdGFsIGNvbWJpbmVkOiAzNjNNIHRva2VucyAoMy42M2U4KSIsLCwsLENvbmZpZGVudCwiU3RydWN0dXJlZCBSTkEgbGllcyBhdCB0aGUgaGVhcnQgb2YgbWFueSBjZW50cmFsIGJpb2xvZ2ljYWwgcHJvY2Vzc2VzLCBmcm9tIGdlbmUgZXhwcmVzc2lvbiB0byBjYXRhbHlzaXMuIFdoaWxlIGFkdmFuY2VzIGluIGRlZXAgbGVhcm5pbmcgZW5hYmxlIHRoZSBwcmVkaWN0aW9uIG9mIGFjY3VyYXRlIHByb3RlaW4gc3RydWN0dXJhbCBtb2RlbHMsIFJOQSBzdHJ1Y3R1cmUgcHJlZGljdGlvbiBpcyBub3QgcG9zc2libGUgYXQgcHJlc2VudCBkdWUgdG8gYSBsYWNrIG9mIGFidW5kYW50IGhpZ2gtcXVhbGl0eSByZWZlcmVuY2UgZGF0YTEuIEZ1cnRoZXJtb3JlLCBhdmFpbGFibGUgc2VxdWVuY2UgZGF0YSBhcmUgZ2VuZXJhbGx5IG5vdCBhc3NvY2lhdGVkIHdpdGggb3JnYW5pc21hbCBwaGVub3R5cGVzIHRoYXQgY291bGQgaW5mb3JtIFJOQSBmdW5jdGlvbjLigJM0LiBXZSBjcmVhdGVkIEdBUk5FVCAoR3RkYiBBY3F1aXJlZCBSTmEgd2l0aCBFbnZpcm9ubWVudGFsIFRlbXBlcmF0dXJlcyksIGEgbmV3IGRhdGFiYXNlIGZvciBSTkEgc3RydWN0dXJhbCBhbmQgZnVuY3Rpb25hbCBhbmFseXNpcyBhbmNob3JlZCB0byB0aGUgR2Vub21lIFRheG9ub215IERhdGFiYXNlIChHVERCKTUuIEdBUk5FVCBsaW5rcyBSTkEgc2VxdWVuY2VzIGRlcml2ZWQgZnJvbSBHVERCIGdlbm9tZXMgdG8gZXhwZXJpbWVudGFsIGFuZCBwcmVkaWN0ZWQgb3B0aW1hbCBncm93dGggdGVtcGVyYXR1cmVzIG9mIEdUREIgcmVmZXJlbmNlIG9yZ2FuaXNtcy4gVGhpcyBlbmFibGVzIGNvbnN0cnVjdGlvbiBvZiBkZWVwIGFuZCBkaXZlcnNlIFJOQSBzZXF1ZW5jZSBhbGlnbm1lbnRzIHRvIGJlIHVzZWQgZm9yIG1hY2hpbmUgbGVhcm5pbmcuIFVzaW5nIEdBUk5FVCwgd2UgZGVmaW5lIHRoZSBtaW5pbWFsIHJlcXVpcmVtZW50cyBmb3IgYSBzZXF1ZW5jZS0gYW5kIHN0cnVjdHVyZS1hd2FyZSBSTkEgZ2VuZXJhdGl2ZSBtb2RlbC4gV2UgYWxzbyBkZXZlbG9wIGEgR1BULWxpa2UgbGFuZ3VhZ2UgbW9kZWwgZm9yIFJOQSBpbiB3aGljaCBvdmVybGFwcGluZyB0cmlwbGV0IHRva2VuaXphdGlvbiBwcm92aWRlcyBvcHRpbWFsIGVuY29kaW5nLiBMZXZlcmFnaW5nIGh5cGVydGhlcm1vcGhpbGljIFJOQXMgaW4gR0FSTkVUIGFuZCB0aGVzZSBSTkEgZ2VuZXJhdGl2ZSBtb2RlbHMsIHdlIGlkZW50aWZpZWQgbXV0YXRpb25zIGluIHJpYm9zb21hbCBSTkEgdGhhdCBjb25mZXIgaW5jcmVhc2VkIHRoZXJtb3N0YWJpbGl0eSB0byB0aGUgRXNjaGVyaWNoaWEgY29saSByaWJvc29tZS4gVGhlIEdUREItZGVyaXZlZCBkYXRhIGFuZCBkZWVwIGxlYXJuaW5nIG1vZGVscyBwcmVzZW50ZWQgaGVyZSBwcm92aWRlIGEgZm91bmRhdGlvbiBmb3IgdW5kZXJzdGFuZGluZyB0aGUgY29ubmVjdGlvbnMgYmV0d2VlbiBSTkEgc2VxdWVuY2UsIHN0cnVjdHVyZSwgYW5kIGZ1bmN0aW9uLiIsLCwsIlVuaXRlZCBTdGF0ZXMgb2YgQW1lcmljYSxVbml0ZWQgU3RhdGVzIG9mIEFtZXJpY2EsVW5pdGVkIFN0YXRlcyBvZiBBbWVyaWNhIiwsLCwsLDIwMjUtMTItMDEgMTQ6MjU6MjIrMDA6MDAsLCwsLCwiR292ZXJubWVudCxBY2FkZW1pYSxBY2FkZW1pYSIsLCwsLCwsLCwsLCwsLCwsLCwKRGVlcFVyZm9sZCxCaW9sb2d5LFByb3RlaW4gZm9sZGluZyBwcmVkaWN0aW9uLFVuaXZlcnNpdHkgb2YgVmlyZ2luaWEsIkVsaSBKLiBEcmFpemVuLCBTdGVsbGEgVmVyZXRuaWssIENhbWVyb24gTXVyYSwgUGhpbGlwIEUuIEJvdXJuZSAiLDIwMjQtMDktMTYsRGVlcCBnZW5lcmF0aXZlIG1vZGVscyBvZiBwcm90ZWluIHN0cnVjdHVyZSB1bmNvdmVyIGRpc3RhbnQgcmVsYXRpb25zaGlwcyBhY3Jvc3MgYSBjb250aW51b3VzIGZvbGQgc3BhY2UsaHR0cHM6Ly93d3cubmF0dXJlLmNvbS9hcnRpY2xlcy9zNDE0NjctMDI0LTUyMDIwLTIsLCwsMTEwMDAwMDAwLjAsIiIiT3VyIGZpbmFsIG5ldHdvcmsgaGFzIOKJiCAxMTBNIHBhcmFtZXRlcnMgaW4gdG90YWwgYW5kIGFsbCBvZiB0aGUgU0YtbGV2ZWwgbmV0d29ya3Mgd2VyZSB0cmFpbmVkIGZvciAzMCBlcG9jaHMsIHVzaW5nIGEgYmF0Y2ggc2l6ZSBvZiAyNTUiIiIsLCwsLCwsTlZJRElBIFJUWCBBNjAwMCwsQ29uZmlkZW50LCJPdXIgdmlld3Mgb2YgZm9sZCBzcGFjZSBpbXBsaWNpdGx5IHJlc3QgdXBvbiBtYW55IGFzc3VtcHRpb25zIHRoYXQgaW1wYWN0IGhvdyB3ZSBhbmFseXplLCBpbnRlcnByZXQgYW5kIHVuZGVyc3RhbmQgcHJvdGVpbiBzdHJ1Y3R1cmUsIGZ1bmN0aW9uIGFuZCBldm9sdXRpb24uIEZvciBpbnN0YW5jZSwgaXMgdGhlcmUgYW4gb3B0aW1hbCBncmFudWxhcml0eSBpbiB2aWV3aW5nIHByb3RlaW4gc3RydWN0dXJhbCBzaW1pbGFyaXRpZXMgKGUuZy4sIGFyY2hpdGVjdHVyZSwgdG9wb2xvZ3kgb3Igc29tZSBvdGhlciBsZXZlbCk/IFNpbWlsYXJseSwgdGhlIGRpc2NyZXRlL2NvbnRpbnVvdXMgZGljaG90b215IG9mIGZvbGQgc3BhY2UgaXMgY2VudHJhbCwgYnV0IHJlbWFpbnMgdW5yZXNvbHZlZC4gRGlzY3JldGUgdmlld3Mgb2YgZm9sZCBzcGFjZSBiaW4gc2ltaWxhciBmb2xkcyBpbnRvIGRpc3RpbmN0LCBub25vdmVybGFwcGluZyBncm91cHM7IHVuZm9ydHVuYXRlbHksIHN1Y2ggYmlubmluZyBjYW4gbWlzcyByZW1vdGUgcmVsYXRpb25zaGlwcy4gV2hpbGUgaGllcmFyY2hpY2FsIHN5c3RlbXMgbGlrZSBDQVRIIGFyZSBpbmRpc3BlbnNhYmxlIHJlc291cmNlcywgbGVzcyBoZXVyaXN0aWMgYW5kIG1vcmUgY29uY2VwdHVhbGx5IGZsZXhpYmxlIGFwcHJvYWNoZXMgY291bGQgZW5hYmxlIG1vcmUgbnVhbmNlZCBleHBsb3JhdGlvbnMgb2YgZm9sZCBzcGFjZS4gQnVpbGRpbmcgdXBvbiBhbiBVcmZvbGQgbW9kZWwgb2YgcHJvdGVpbiBzdHJ1Y3R1cmUsIGhlcmUgd2UgcHJlc2VudCBhIGRlZXAgZ2VuZXJhdGl2ZSBtb2RlbGluZyBmcmFtZXdvcmssIHRlcm1lZCBEZWVwVXJmb2xkLCBmb3IgYW5hbHl6aW5nIHByb3RlaW4gcmVsYXRpb25zaGlwcyBhdCBzY2FsZS4gRGVlcFVyZm9sZOKAmXMgbGVhcm5lZCBlbWJlZGRpbmdzIG9jY3VweSBoaWdoLWRpbWVuc2lvbmFsIGxhdGVudCBzcGFjZXMgdGhhdCBjYW4gYmUgZGlzdGlsbGVkIGZvciBhIGdpdmVuIHByb3RlaW4gaW4gdGVybXMgb2YgYW4gYW1hbGdhbWF0ZWQgcmVwcmVzZW50YXRpb24gdW5pdGluZyBzZXF1ZW5jZSwgc3RydWN0dXJlIGFuZCBiaW9waHlzaWNhbCBwcm9wZXJ0aWVzLiBUaGlzIGFwcHJvYWNoIGlzIHN0cnVjdHVyZS1ndWlkZWQsIHZlcnN1cyBiZWluZyBwdXJlbHkgc3RydWN0dXJlLWJhc2VkLCBhbmQgRGVlcFVyZm9sZCBsZWFybnMgcmVwcmVzZW50YXRpb25zIHRoYXQsIGluIGEgc2Vuc2UsIGRlZmluZSBzdXBlcmZhbWlsaWVzLiBEZXBsb3lpbmcgRGVlcFVyZm9sZCB3aXRoIENBVEggcmV2ZWFscyBldm9sdXRpb25hcmlseS1yZW1vdGUgcmVsYXRpb25zaGlwcyB0aGF0IGV2YWRlIGV4aXN0aW5nIG1ldGhvZG9sb2dpZXMsIGFuZCBzdWdnZXN0cyBhIG1vc3RseS1jb250aW51b3VzIHZpZXcgb2YgZm9sZCBzcGFjZeKAlGEgdmlldyB0aGF0IGV4dGVuZHMgYmV5b25kIHNpbXBsZSBnZW9tZXRyaWMgc2ltaWxhcml0eSwgdG93YXJkcyB0aGUgcmVhbG0gb2YgaW50ZWdyYXRlZCBzZXF1ZW5jZSDihpQgc3RydWN0dXJlIOKGlCBmdW5jdGlvbiBwcm9wZXJ0aWVzLiIsLCwsVW5pdGVkIFN0YXRlcyBvZiBBbWVyaWNhLCwsLCwsMjAyNS0xMS0yOCAxMTo1Mzo0NCswMDowMCwsLCwsLEFjYWRlbWlhLCwsLCwsLCwsLCwsLCwsLCwsCk92aXMxLjYtR2VtbWEyLTlCLCJNdWx0aW1vZGFsLExhbmd1YWdlLFZpc2lvbiIsIkxhbmd1YWdlIG1vZGVsaW5nL2dlbmVyYXRpb24sVmlzdWFsIHF1ZXN0aW9uIGFuc3dlcmluZyIsQWxpYmFiYSwsMjAyNC0wOS0xNixPdmlzMS42LUdlbW1hMi05QixodHRwczovL2h1Z2dpbmdmYWNlLmNvL0FJREMtQUkvT3ZpczEuNi1HZW1tYTItOUIsLCwsMTAyMDAwMDAwMDAuMCwsLCwsLCwsLCxDb25maWRlbnQsIldlIGFyZSBleGNpdGVkIHRvIGFubm91bmNlIHRoZSBvcGVuLXNvdXJjaW5nIG9mIE92aXMtMS42LCBvdXIgbGF0ZXN0IG11bHRpLW1vZGFsIGxhcmdlIGxhbmd1YWdlIG1vZGVsLiBPdmlzIGlzIGEgbm92ZWwgTXVsdGltb2RhbCBMYXJnZSBMYW5ndWFnZSBNb2RlbCAoTUxMTSkgYXJjaGl0ZWN0dXJlLCBkZXNpZ25lZCB0byBzdHJ1Y3R1cmFsbHkgYWxpZ24gdmlzdWFsIGFuZCB0ZXh0dWFsIGVtYmVkZGluZ3MuIiwsLE9wZW4gd2VpZ2h0cyAodW5yZXN0cmljdGVkKSxDaGluYSwiR2VtbWEgMiA5QixTaWdMSVAgNDAwTSIsLCwsLDIwMjUtMTEtMjggMTE6NTM6NDQrMDA6MDAsLCwsLCxJbmR1c3RyeSwsLCwsLCJodHRwczovL2h1Z2dpbmdmYWNlLmNvL0FJREMtQUkvT3ZpczEuNi1HZW1tYTItOUIKYXBhY2hlIDIuMCIsLCwsLCwsLEFJREMtQUksLCwsWWVzClBsYXlncm91bmQgdjMsSW1hZ2UgZ2VuZXJhdGlvbiwiVGV4dC10by1pbWFnZSxJbWFnZSBnZW5lcmF0aW9uIixQbGF5Z3JvdW5kLCJCaW5nY2hlbiBMaXUsIEVoc2FuIEFraGdhcmksIEFsZXhhbmRlciBWaXNoZXJhdGluLCBBbGVrcyBLYW1rbywgTGlubWlhbyBYdSwgU2hpdmFtIFNocmlyYW8sIENoYXNlIExhbWJlcnQsIEpvYW8gU291emEsIFN1aGFpbCBEb3NoaSwgRGFpcWluZyBMaSIsMjAyNC0wOS0xNixQbGF5Z3JvdW5kIHYzOiBJbXByb3ZpbmcgVGV4dC10by1JbWFnZSBBbGlnbm1lbnQgd2l0aCBEZWVwLUZ1c2lvbiBMYXJnZSBMYW5ndWFnZSBNb2RlbHMsaHR0cHM6Ly9hcnhpdi5vcmcvYWJzLzI0MDkuMTA2OTUsLCwsLCwsIlNsaWdodGx5IGJldHRlciB0aGFuIERBTEwtRSAzIGFuZCBTRDMtTWVkaXVtIG9uIHNvbWUgYnV0IG5vdCBhbGwgYmVuY2htYXJrcywgc28gcHJvYmFibHkgbW9yZSBjb21wdXRlIGJ1dCBub3QgYnkgbXVjaC4iLCwsLCwsLFVua25vd24sIldlIGludHJvZHVjZSBQbGF5Z3JvdW5kIHYzIChQR3YzKSwgb3VyIGxhdGVzdCB0ZXh0LXRvLWltYWdlIG1vZGVsIHRoYXQgYWNoaWV2ZXMgc3RhdGUtb2YtdGhlLWFydCAoU29UQSkgcGVyZm9ybWFuY2UgYWNyb3NzIG11bHRpcGxlIHRlc3RpbmcgYmVuY2htYXJrcywgZXhjZWxzIGluIGdyYXBoaWMgZGVzaWduIGFiaWxpdGllcyBhbmQgaW50cm9kdWNlcyBuZXcgY2FwYWJpbGl0aWVzLiBVbmxpa2UgdHJhZGl0aW9uYWwgdGV4dC10by1pbWFnZSBnZW5lcmF0aXZlIG1vZGVscyB0aGF0IHJlbHkgb24gcHJlLXRyYWluZWQgbGFuZ3VhZ2UgbW9kZWxzIGxpa2UgVDUgb3IgQ0xJUCB0ZXh0IGVuY29kZXJzLCBvdXIgYXBwcm9hY2ggZnVsbHkgaW50ZWdyYXRlcyBMYXJnZSBMYW5ndWFnZSBNb2RlbHMgKExMTXMpIHdpdGggYSBub3ZlbCBzdHJ1Y3R1cmUgdGhhdCBsZXZlcmFnZXMgdGV4dCBjb25kaXRpb25zIGV4Y2x1c2l2ZWx5IGZyb20gYSBkZWNvZGVyLW9ubHkgTExNLiBBZGRpdGlvbmFsbHksIHRvIGVuaGFuY2UgaW1hZ2UgY2FwdGlvbmluZyBxdWFsaXR5LXdlIGRldmVsb3BlZCBhbiBpbi1ob3VzZSBjYXB0aW9uZXIsIGNhcGFibGUgb2YgZ2VuZXJhdGluZyBjYXB0aW9ucyB3aXRoIHZhcnlpbmcgbGV2ZWxzIG9mIGRldGFpbCwgZW5yaWNoaW5nIHRoZSBkaXZlcnNpdHkgb2YgdGV4dCBzdHJ1Y3R1cmVzLiBXZSBhbHNvIGludHJvZHVjZSBhIG5ldyBiZW5jaG1hcmsgQ2Fwc0JlbmNoIHRvIGV2YWx1YXRlIGRldGFpbGVkIGltYWdlIGNhcHRpb25pbmcgcGVyZm9ybWFuY2UuIEV4cGVyaW1lbnRhbCByZXN1bHRzIGRlbW9uc3RyYXRlIHRoYXQgUEd2MyBleGNlbHMgaW4gdGV4dCBwcm9tcHQgYWRoZXJlbmNlLCBjb21wbGV4IHJlYXNvbmluZywgYW5kIGFjY3VyYXRlIHRleHQgcmVuZGVyaW5nLiBVc2VyIHByZWZlcmVuY2Ugc3R1ZGllcyBpbmRpY2F0ZSB0aGUgc3VwZXItaHVtYW4gZ3JhcGhpYyBkZXNpZ24gYWJpbGl0eSBvZiBvdXIgbW9kZWwgZm9yIGNvbW1vbiBkZXNpZ24gYXBwbGljYXRpb25zLCBzdWNoIGFzIHN0aWNrZXJzLCBwb3N0ZXJzLCBhbmQgbG9nbyBkZXNpZ25zLiBGdXJ0aGVybW9yZSwgUEd2MyBpbnRyb2R1Y2VzIG5ldyBjYXBhYmlsaXRpZXMsIGluY2x1ZGluZyBwcmVjaXNlIFJHQiBjb2xvciBjb250cm9sIGFuZCByb2J1c3QgbXVsdGlsaW5ndWFsIHVuZGVyc3RhbmRpbmcuIiwsLFVucmVsZWFzZWQsVW5pdGVkIFN0YXRlcyBvZiBBbWVyaWNhLExsYW1hIDMtOEIsLCwsLDIwMjUtMTEtMjggMTE6NTM6NDQrMDA6MDAsLCwsLCxJbmR1c3RyeSwsLCwsVW5yZWxlYXNlZCwsVHJ1ZSwsLCwsLCwsLCwsTm8KUk5BZGlmZnVzaW9uLEJpb2xvZ3ksUk5BIHNlcXVlbmNlIGdlbmVyYXRpb24sIlByaW5jZXRvbiBVbml2ZXJzaXR5LFRzaW5naHVhIFVuaXZlcnNpdHksU3RhbmZvcmQgVW5pdmVyc2l0eSIsIkthaXh1YW4gSHVhbmcsIFl1a2FuZyBZYW5nLCBLYWlkaSBGdSwgWWFueWkgQ2h1LCBMZSBDb25nLCBNZW5nZGkgV2FuZyIsMjAyNC0wOS0xNSxMYXRlbnQgRGlmZnVzaW9uIE1vZGVscyBmb3IgQ29udHJvbGxhYmxlIFJOQSBTZXF1ZW5jZSBHZW5lcmF0aW9uLGh0dHBzOi8vYXJ4aXYub3JnL2Ficy8yNDA5LjA5ODI4LDkuMCwsLCwsMi40ODExOTJlKzE5LCJBdXRvZW5jb2RlcjogOC41aCBwZXIgZXBvY2ggb24gc2luZ2xlIEgxMDAsIDIgZXBvY2hzIHRvdGFsCkRpZmZ1c2lvbiBtb2RlbDogMy41aCBwZXIgZXBvY2ggb24gc2luZ2xlIEgxMDAsIDMgZXBvY2hzIHRvdGFsClJld2FyZCBtb2RlbDogN2ggb24gYSBzaW5nbGUgQTEwMAoKVG90YWwgdHJhaW5pbmcgdGltZTogMio4LjUrMyozLjUrNz0zNC41CgpDb21wdXRlOiAKKCgyKjguNSszKjMuNSkqNzU2MDAwMDAwMDAwMDAwKzcqMzEyMDAwMDAwMDAwMDAwKSo2MCo2MCowLjM9Mi40ODExOTJlKzE5IiwsIkRpZmZ1c2lvbiBwYXJ0OiAxLjFNIHNlcXVlbmNlcy4gMjA1ayBVVFIgc2VxdWVuY2VzCgpSZXdhcmQgbW9kZWw6IDEwMWsgc2VxdWVuY2VzCgpUb3RhbDogMTEwMDAwMCsyMDUwMDArMTAxMDAwPTE0MDYwMDAgc2VxdWVuY2VzCgpBc3N1bWluZyBhdmVyYWdlIHRva2VuIGxlbmd0aCBvZiAzMDA6IDE0MDYwMDAqMzAwPTQyMTgwMDAwMCIsMzQuNSwsIk5WSURJQSBIMTAwIFBDSWUsTlZJRElBIEExMDAiLCxMaWtlbHksIlRoaXMgcGFwZXIgcHJlc2VudHMgUk5BZGlmZnVzaW9uLCBhIGxhdGVudCBkaWZmdXNpb24gbW9kZWwgZm9yIGdlbmVyYXRpbmcgYW5kIG9wdGltaXppbmcgZGlzY3JldGUgUk5BIHNlcXVlbmNlcy4gUk5BIGlzIGEgcGFydGljdWxhcmx5IGR5bmFtaWMgYW5kIHZlcnNhdGlsZSBtb2xlY3VsZSBpbiBiaW9sb2dpY2FsIHByb2Nlc3Nlcy4gUk5BIHNlcXVlbmNlcyBleGhpYml0IGhpZ2ggdmFyaWFiaWxpdHkgYW5kIGRpdmVyc2l0eSwgY2hhcmFjdGVyaXplZCBieSB0aGVpciB2YXJpYWJsZSBsZW5ndGhzLCBmbGV4aWJsZSB0aHJlZS1kaW1lbnNpb25hbCBzdHJ1Y3R1cmVzLCBhbmQgZGl2ZXJzZSBmdW5jdGlvbnMuIFdlIHV0aWxpemUgcHJldHJhaW5lZCBCRVJULXR5cGUgbW9kZWxzIHRvIGVuY29kZSByYXcgUk5BcyBpbnRvIHRva2VuLWxldmVsIGJpb2xvZ2ljYWxseSBtZWFuaW5nZnVsIHJlcHJlc2VudGF0aW9ucy4gQSBRLUZvcm1lciBpcyBlbXBsb3llZCB0byBjb21wcmVzcyB0aGVzZSByZXByZXNlbnRhdGlvbnMgaW50byBhIGZpeGVkLWxlbmd0aCBzZXQgb2YgbGF0ZW50IHZlY3RvcnMsIHdpdGggYW4gYXV0b3JlZ3Jlc3NpdmUgZGVjb2RlciB0cmFpbmVkIHRvIHJlY29uc3RydWN0IFJOQSBzZXF1ZW5jZXMgZnJvbSB0aGVzZSBsYXRlbnQgdmFyaWFibGVzLiBXZSB0aGVuIGRldmVsb3AgYSBjb250aW51b3VzIGRpZmZ1c2lvbiBtb2RlbCB3aXRoaW4gdGhpcyBsYXRlbnQgc3BhY2UuIFRvIGVuYWJsZSBvcHRpbWl6YXRpb24sIHdlIHRyYWluIHJld2FyZCBuZXR3b3JrcyB0byBlc3RpbWF0ZSBmdW5jdGlvbmFsIHByb3BlcnRpZXMgb2YgUk5BIGZyb20gdGhlIGxhdGVudCB2YXJpYWJsZXMuIFdlIGVtcGxveSBncmFkaWVudC1iYXNlZCBndWlkYW5jZSBkdXJpbmcgdGhlIGJhY2t3YXJkIGRpZmZ1c2lvbiBwcm9jZXNzLCBhaW1pbmcgdG8gZ2VuZXJhdGUgUk5BIHNlcXVlbmNlcyB0aGF0IGFyZSBvcHRpbWl6ZWQgZm9yIGhpZ2hlciByZXdhcmRzLiBFbXBpcmljYWwgZXhwZXJpbWVudHMgY29uZmlybSB0aGF0IFJOQWRpZmZ1c2lvbiBnZW5lcmF0ZXMgbm9uLWNvZGluZyBSTkFzIHRoYXQgYWxpZ24gd2l0aCBuYXR1cmFsIGRpc3RyaWJ1dGlvbnMgYWNyb3NzIHZhcmlvdXMgYmlvbG9naWNhbCBpbmRpY2F0b3JzLiBXZSBmaW5lLXR1bmVkIHRoZSBkaWZmdXNpb24gbW9kZWwgb24gdW50cmFuc2xhdGVkIHJlZ2lvbnMgKFVUUnMpIG9mIG1STkEgYW5kIG9wdGltaXplIHNhbXBsZSBzZXF1ZW5jZXMgZm9yIHByb3RlaW4gdHJhbnNsYXRpb24gZWZmaWNpZW5jaWVzLiBPdXIgZ3VpZGVkIGRpZmZ1c2lvbiBtb2RlbCBlZmZlY3RpdmVseSBnZW5lcmF0ZXMgZGl2ZXJzZSBVVFIgc2VxdWVuY2VzIHdpdGggaGlnaCBNZWFuIFJpYm9zb21lIExvYWRpbmcgKE1STCkgYW5kIFRyYW5zbGF0aW9uIEVmZmljaWVuY3kgKFRFKSwgc3VycGFzc2luZyBiYXNlbGluZXMuIFRoZXNlIHJlc3VsdHMgaG9sZCBwcm9taXNlIGZvciBzdHVkaWVzIG9uIFJOQSBzZXF1ZW5jZS1mdW5jdGlvbiByZWxhdGlvbnNoaXBzLCBwcm90ZWluIHN5bnRoZXNpcywgYW5kIGVuaGFuY2luZyB0aGVyYXBldXRpYyBSTkEgZGVzaWduLiIsLCwsIlVuaXRlZCBTdGF0ZXMgb2YgQW1lcmljYSxDaGluYSxVbml0ZWQgU3RhdGVzIG9mIEFtZXJpY2EiLFJOQS1GTSwsLDEuMCwsMjAyNi0wNS0yNSAxMjozMzo1NCswMDowMCwsLCwsLCJBY2FkZW1pYSxBY2FkZW1pYSxBY2FkZW1pYSIsLCwsLCwsLCwsLCwsSGFyZHdhcmUsLCwsLApVZGFuRFRJLEJpb2xvZ3ksIlByb3RlaW4tbGlnYW5kIGNvbnRhY3QgcHJlZGljdGlvbixEcnVnIGRpc2NvdmVyeSIsVHNpbmdodWEgVW5pdmVyc2l0eSwiUGVpLURvbmcgWmhhbmcsIEppYW56aHUgTWEsIFRpbmcgQ2hlbiIsMjAyNC0wOS0xNSxFc2NhcGluZyB0aGUgRHJ1Zy1CaWFzIFRyYXA6IFVzaW5nIERlYmlhc2luZyBEZXNpZ24gdG8gSW1wcm92ZSBJbnRlcnByZXRhYmlsaXR5IGFuZCBHZW5lcmFsaXphdGlvbiBvZiBEcnVnLVRhcmdldCBJbnRlcmFjdGlvbiBQcmVkaWN0aW9uLGh0dHBzOi8vd3d3LmJpb3J4aXYub3JnL2NvbnRlbnQvMTAuMTEwMS8yMDI0LjA5LjEyLjYxMjc3MXYxLmFic3RyYWN0LCwsLCwsLCIKIiwsIkJpbmRpbmdEQjoKMjAsNjc1ICsgMjAsNjc1ID0gNDEsMzUwCgpCaW9TTkFQOgoxMyw4MzAgKyAxMyw4MzAgPSAyNyw2NjAKCkh1bWFuCjMzNjQrMzM2NCA9IDY3MjgKClRvdGFsIGludGVyYWN0aW9uczogNzU3MzgKCiIiVGhlIG1heGltdW0gbGVuZ3RoIG9mIHRoZSBzZXF1ZW5jZSBpbnB1dCB0bwp0aGUgZW5jb2RlciB3YXMgMjkwIGZvciBkcnVncyBhbmQgMTIwMCBmb3IgcHJvdGVpbnMiIgoKQXNzdW1pbmcgNTAwIHRva2VucyBvbiBhdmVyYWdlIHBlciBkcnVnLXByb3RlaW4gaW50ZXJhY3Rpb24KCkRhdGFzZXQgc2l6ZTogNzU3MzgqNTAwIiwsLE5WSURJQSBBNDAgUENJZSwsQ29uZmlkZW50LCJDb25zaWRlcmluZyB0aGUgaGlnaCBjb3N0IGFzc29jaWF0ZWQgd2l0aCBkZXRlcm1pbmluZyByZWFjdGlvbiBhZmZpbml0aWVzIHRocm91Z2ggaW4tdml0cm8gZXhwZXJpbWVudHMsIHZpcnR1YWwgc2NyZWVuaW5nIG9mIHBvdGVudGlhbCBkcnVncyBib3VuZCB3aXRoIHNwZWNpZmljIHByb3RlaW4gcG9ja2V0cyBmcm9tIHZhc3QgY29tcG91bmRzIGlzIGNyaXRpY2FsIGluIEFJLWFzc2lzdGVkIGRydWcgZGlzY292ZXJ5LiBEZWVwLWxlYW5pbmcgYXBwcm9hY2hlcyBoYXZlIGJlZW4gcHJvcG9zZWQgZm9yIERydWctVGFyZ2V0IEludGVyYWN0aW9uIChEVEkpIHByZWRpY3Rpb24uIEhvd2V2ZXIsIHRoZXkgaGF2ZSBzaG93biBvdmVyZXN0aW1hdGVkIGFjY3VyYWN5IGJlY2F1c2Ugb2YgdGhlIGRydWctYmlhcyB0cmFwLCBhIGNoYWxsZW5nZSB0aGF0IHJlc3VsdHMgZnJvbSBleGNlc3NpdmUgcmVsaWFuY2Ugb24gdGhlIGRydWcgYnJhbmNoIGluIHRoZSB0cmFkaXRpb25hbCBkcnVnLXByb3RlaW4gZHVhbC1icmFuY2ggbmV0d29yayBhcHByb2FjaC4gVGhpcyBjYXN0cyBkb3VidCBvbiB0aGUgaW50ZXJwcmV0YWJpbGl0eSBhbmQgZ2VuZXJhbGl6YWJpbGl0eSBvZiBleGlzdGluZyBEcnVnLVRhcmdldCBJbnRlcmFjdGlvbiAoRFRJKSBtb2RlbHMuIFRoZXJlZm9yZSwgd2UgaW50cm9kdWNlIFVkYW5EVEksIGFuIGlubm92YXRpdmUgZGVlcC1sZWFybmluZyBhcmNoaXRlY3R1cmUgZGVzaWduZWQgc3BlY2lmaWNhbGx5IGZvciBwcmVkaWN0aW5nIGRydWctcHJvdGVpbiBpbnRlcmFjdGlvbnMuIFVkYW5EVEkgYXBwbGllcyBhbiB1bmJhbGFuY2VkIGR1YWwtYnJhbmNoIHN5c3RlbSBhbmQgYW4gYXR0ZW50aXZlIGFnZ3JlZ2F0aW9uIG1vZHVsZSB0byBlbmhhbmNlIGludGVycHJldGFiaWxpdHkgZnJvbSBhIGJpb2xvZ2ljYWwgcGVyc3BlY3RpdmUuIEFjcm9zcyB2YXJpb3VzIHB1YmxpYyBkYXRhc2V0cywgVWRhbkRUSSBkZW1vbnN0cmF0ZXMgb3V0c3RhbmRpbmcgcGVyZm9ybWFuY2UsIG91dHBlcmZvcm1pbmcgc3RhdGUtb2YtdGhlLWFydCBtb2RlbHMgdW5kZXIgaW4tZG9tYWluLCBjcm9zcy1kb21haW4sIGFuZCBzdHJ1Y3R1cmFsIGludGVycHJldGFiaWxpdHkgc2V0dGluZ3MuIE5vdGFibHksIGl0IGRlbW9uc3RyYXRlcyBleGNlcHRpb25hbCBhY2N1cmFjeSBpbiBwcmVkaWN0aW5nIGRydWcgcmVzcG9uc2VzIG9mIHR3byBjcnVjaWFsIHN1Ymdyb3VwcyBvZiBFcGlkZXJtYWwgR3Jvd3RoIEZhY3RvciBSZWNlcHRvciAoRUdGUikgbXV0YXRpb25zIGFzc29jaWF0ZWQgd2l0aCBub24tc21hbGwgY2VsbCBsdW5nIGNhbmNlciwgY29uc2lzdGVudCB3aXRoIGV4cGVyaW1lbnRhbCByZXN1bHRzLiBNZWFud2hpbGUsIFVkYW5EVEkgY291bGQgY29tcGxlbWVudCB0aGUgYWR2YW5jZWQgbW9sZWN1bGFyIGRvY2tpbmcgc29mdHdhcmUgRGlmZkRvY2suIFRoZSBjb2RlcyBhbmQgZGF0YXNldHMgb2YgVWRhbkRUSSBhcmUgYXZhaWxhYmxlIGF0IGh0dHBzOi8vZ2l0aHViLmNvbS9DUS16aGFuZy0yMDE2L1VkYW5EVEkuIiwyMDAuMCwsLENoaW5hLCwsLDEuMCwsMjAyNS0xMS0yOCAxMTo1Mzo0NCswMDowMCwsLCwsLEFjYWRlbWlhLCwsLCwsLCwsLCwsMzI0Ljc1MTI1ODM2MTM1ODg1LEhhcmR3YXJlLCwsLCwKTHVtYSBSYXkgMS42LCJWaWRlbyxWaXNpb24iLCJWaWRlbyBnZW5lcmF0aW9uLFRleHQtdG8tdmlkZW8sSW1hZ2UtdG8tdmlkZW8iLEx1bWFMYWJzLCwyMDI0LTA5LTE1LEludHJvZHVjdGlvbiBvZiBMdW1hIFJheSAxLjYsaHR0cHM6Ly93d3cucnVuY29tZnkuY29tL3BsYXlncm91bmQvbHVtYS9sdW1hLXJheS0xLTYsLCwsLCwsLCwsLCwsLFVua25vd24sIkx1bWEgUmF5IDEuNiwgYWxzbyBrbm93biBhcyBEcmVhbSBNYWNoaW5lIDEuNiwgd2FzIGRldmVsb3BlZCBieSBMdW1hIExhYnMgYW5kIHJlbGVhc2VkIGluIFNlcHRlbWJlciAyMDI0LiBUaGlzIEFJIG1vZGVsIGVuaGFuY2VzIHZpZGVvIGdlbmVyYXRpb24gYnkgaW50ZXJwcmV0aW5nIHRleHQgcHJvbXB0cyBhbmQgdHJhbnNmb3JtaW5nIHN0YXRpYyBpbWFnZXMgaW50byBkeW5hbWljIHZpZGVvcy4gS2V5IGZlYXR1cmVzIGluY2x1ZGUgY2FtZXJhIG1vdGlvbiBjb250cm9sLCBrZXlmcmFtZSBlZGl0aW5nLCBhbmQgbG9vcCBjcmVhdGlvbiwgcHJvdmlkaW5nIHVzZXJzIHdpdGggZ3JlYXRlciBjcmVhdGl2ZSBmbGV4aWJpbGl0eS4iLCwsQVBJIGFjY2VzcyxVbml0ZWQgU3RhdGVzIG9mIEFtZXJpY2EsLCwsLCwyMDI1LTExLTI4IDExOjUzOjQ0KzAwOjAwLCwsLCwsSW5kdXN0cnksLCwsLFVucmVsZWFzZWQsLCwsLCwsLCwsLCwsTm8KUHJvdFJOQSxCaW9sb2d5LCJSTkEgc3RydWN0dXJlIHByZWRpY3Rpb24sUk5BLVByb3RlaW4gaW50ZXJhY3Rpb24gcHJlZGljdGlvbixNZWFuIHJpYm9zb21lIGxvYWQgcHJlZGljdGlvbiIsIkZ1ZGFuIFVuaXZlcnNpdHksU2hhbmdoYWkgQUkgTGFiIiwiUnVveGkgWmhhbmcsIEJlbiBNYSwgR2FuZyBYdSwgSmlhbnBlbmcgTWEiLDIwMjQtMDktMTQsUHJvdFJOQTogQSBQcm90ZWluLWRlcml2ZWQgUk5BIExhbmd1YWdlIE1vZGVsIGJ5IENyb3NzLU1vZGFsaXR5IFRyYW5zZmVyIExlYXJuaW5nLGh0dHBzOi8vd3d3LmJpb3J4aXYub3JnL2NvbnRlbnQvMTAuMTEwMS8yMDI0LjA5LjEwLjYxMjIxOHYxLmFic3RyYWN0LDIuMCwsLDY1MDAwMDAwMC4wLCwsLCwiTnVtYmVyIG9mIHNlcXVlbmNlczogNiBtaWxsaW9uClRva2VucyBwZXIgc2VxdWVuY2U6IDUxMgpUb3RhbCB0b2tlbnM6IDYsMDAwLDAwMCDDlyA1MTIgPSAzLjA3MiDDlyAxMF45CgpGaW5hbCBlc3RpbWF0ZTogMy4wNzIgYmlsbGlvbiBkYXRhIHBvaW50cyIsLCxOVklESUEgVjEwMCwsQ29uZmlkZW50LCJQcm90ZWluIGxhbmd1YWdlIG1vZGVscyAoUExNKSwgc3VjaCBhcyB0aGUgaGlnaGx5IHN1Y2Nlc3NmdWwgRVNNLTIsIGhhdmUgcHJvdmVuIHRvIGJlIHBhcnRpY3VsYXJseSBlZmZlY3RpdmUuIEhvd2V2ZXIsIGxhbmd1YWdlIG1vZGVscyBkZXNpZ25lZCBmb3IgUk5BIGNvbnRpbnVlIHRvIGZhY2UgY2hhbGxlbmdlcy4gQSBrZXkgcXVlc3Rpb24gaXM6IGNhbiB0aGUgaW5mb3JtYXRpb24gZGVyaXZlZCBmcm9tIFBMTXMgYmUgaGFybmVzc2VkIGFuZCB0cmFuc2ZlcnJlZCB0byBSTkE/IFRvIGludmVzdGlnYXRlIHRoaXMsIGEgbW9kZWwgdGVybWVkIFByb3RSTkEgaGFzIGJlZW4gZGV2ZWxvcGVkIGJ5IGNyb3NzLW1vZGFsaXR5IHRyYW5zZmVyIGxlYXJuaW5nIHN0cmF0ZWd5IGZvciBhZGRyZXNzaW5nIHRoZSBjaGFsbGVuZ2VzIHBvc2VkIGJ5IFJOQeKAmXMgbGltaXRlZCBhbmQgbGVzcyBjb25zZXJ2ZWQgc2VxdWVuY2VzLiBCeSBsZXZlcmFnaW5nIHRoZSBldm9sdXRpb25hcnkgYW5kIHBoeXNpY29jaGVtaWNhbCBpbmZvcm1hdGlvbiBlbmNvZGVkIGluIHByb3RlaW4gc2VxdWVuY2VzLCB0aGUgRVNNLTIgbW9kZWwgaXMgYWRhcHRlZCB0byBwcm9jZXNzaW5nICIibG93LXJlc291cmNlIiIgUk5BIHNlcXVlbmNlIGRhdGEuIFRoZSByZXN1bHRzIHNob3cgY29tcGFyYWJsZSBvciBldmVuIHN1cGVyaW9yIHBlcmZvcm1hbmNlIGluIHZhcmlvdXMgUk5BIGRvd25zdHJlYW0gdGFza3MsIHdpdGggb25seSAxLzggdGhlIHRyYWluYWJsZSBwYXJhbWV0ZXJzIGFuZCAxLzYgdGhlIHRyYWluaW5nIGRhdGEgZW1wbG95ZWQgYnkgb3RoZXIgYmFzZWxpbmUgUk5BIGxhbmd1YWdlIG1vZGVscy4gVGhpcyBhcHByb2FjaCBoaWdobGlnaHRzIHRoZSBwb3RlbnRpYWwgb2YgY3Jvc3MtbW9kYWxpdHkgdHJhbnNmZXIgbGVhcm5pbmcgaW4gYmlvbG9naWNhbCBsYW5ndWFnZSBtb2RlbHMuIiw2LjAsLE9wZW4gd2VpZ2h0cyAodW5yZXN0cmljdGVkKSwiQ2hpbmEsQ2hpbmEiLEVTTTItNjUwTSwsLDQuMCwsMjAyNS0xMS0yOCAxMTo1Mzo0NCswMDowMCwsLCwsLCJBY2FkZW1pYSxBY2FkZW1pYSIsLCwsLFVucmVsZWFzZWQsIkFwYWNoZSAyLjAgZm9yIHdlaWdodHMgYW5kIGluZmVyZW5jZSBjb2RlCmh0dHBzOi8vZ2l0aHViLmNvbS9yb3hpZS16aGFuZy9Qcm90Uk5BCgp0cmFpbmlpbmcgc2NyaXB0IHNlZW1zIHRvIGJlIG5vdCBmdWxseSBwcm92aWRlZCIsLCwsLCwyMzY0LjI0MTgxMDQ2MzExNSwsLCwsLFllcwpQTFROVU0sQmlvbG9neSxQcm90ZWluIHByb3BlcnR5IHByZWRpY3Rpb24sIkt5b3RvIFVuaXZlcnNpdHksTmF0aW9uYWwgSW5zdGl0dXRlIG9mIEJpb21lZGljYWwgSW5ub3ZhdGlvbixSSUtFTiIsIlRhdHN1eWEgU2FnYXdhLCBFaXN1a2UgS2FuYW8sIEtvc3VrZSBPZ2F0YSwgS29zaGkgSW1hbWksIFlhc3VzaGkgSXNoaWhhbWEiLDIwMjQtMDktMTQsUHJlZGljdGlvbiBvZiBQcm90ZWluIEhhbGYtbGl2ZXMgZnJvbSBBbWlubyBBY2lkIFNlcXVlbmNlcyBieSBQcm90ZWluIExhbmd1YWdlIE1vZGVscyxodHRwczovL3d3dy5iaW9yeGl2Lm9yZy9jb250ZW50LzEwLjExMDEvMjAyNC4wOS4xMC42MTIzNjd2MS5hYnN0cmFjdCwsLCw2NTAwMDAwMDAuMCwsLCwsIlRvdGFsIERhdGFwb2ludHMgPSBOdW1iZXIgb2YgUHJvdGVpbnMgw5cgU2VxdWVuY2UgTGVuZ3RoClRvdGFsIERhdGFwb2ludHMgPSA0LDE2MiDDlyA1MTAgPSAyLDEyMiw2MjAgdG9rZW5zCkZpbmFsIHJlc3VsdCDiiYggMi4xIMOXIDEwXjYgdG9rZW5zIiwsLCwsQ29uZmlkZW50LCJXZSBkZXZlbG9wZWQgYSBwcm90ZWluIGhhbGYtbGlmZSBwcmVkaWN0aW9uIG1vZGVsLCBQTFROVU0sIGJhc2VkIG9uIGEgcHJvdGVpbiBsYW5ndWFnZSBtb2RlbCB1c2luZyBhbiBleHRlbnNpdmUgZGF0YXNldCBvZiBwcm90ZWluIHNlcXVlbmNlcyBhbmQgcHJvdGVpbiBoYWxmLWxpdmVzIGZyb20gdGhlIE5JSDNUMyBtb3VzZSBlbWJyeW8gZmlicm9ibGFzdCBjZWxsIGxpbmUgYXMgYSB0cmFpbmluZyBzZXQuIFBMVE5VTSBhY2hpZXZlZCBhbiBhY2N1cmFjeSBvZiA3MSUgb24gdmFsaWRhdGlvbiBkYXRhIGFuZCBzaG93ZWQgcm9idXN0IHBlcmZvcm1hbmNlIHdpdGggYW4gUk9DIG9mIDAuNzMgd2hlbiBhcHBsaWVkIHRvIGEgaHVtYW4gY2VsbCBsaW5lIGRhdGFzZXQuIEJ5IGluY29ycG9yYXRpbmcgU2hhcGxleSBBZGRpdGl2ZSBFeHBsYW5hdGlvbnMgKFNIQVApIGludG8gUExUTlVNLCB3ZSBpZGVudGlmaWVkIGtleSBmYWN0b3JzIGNvbnRyaWJ1dGluZyB0byBzaG9ydGVyIHByb3RlaW4gaGFsZi1saXZlcywgc3VjaCBhcyBjeXN0ZWluZS1jb250YWluaW5nIGRvbWFpbnMgYW5kIGludHJpbnNpY2FsbHkgZGlzb3JkZXJlZCByZWdpb25zLiBVc2luZyBTSEFQIHZhbHVlcywgUExUTlVNIGNhbiBhbHNvIHByZWRpY3QgcG90ZW50aWFsIGRlZ3JvbiBzZXF1ZW5jZXMgdGhhdCBzaG9ydGVuIHByb3RlaW4gaGFsZi1saXZlcy4gVGhpcyBtb2RlbCBwcm92aWRlcyBhIHBsYXRmb3JtIGZvciBlbHVjaWRhdGluZyB0aGUgc2VxdWVuY2UgZGVwZW5kZW5jeSBvZiBwcm90ZWluIGhhbGYtbGl2ZXMsIHdoaWxlIHRoZSB1bmNlcnRhaW50eSBpbiBwcmVkaWN0aW9ucyB1bmRlcnNjb3JlcyB0aGUgaW1wb3J0YW5jZSBvZiBiaW9sb2dpY2FsIGNvbnRleHQgaW4gaW5mbHVlbmNpbmcgcHJvdGVpbiBoYWxmLWxpdmVzLgoKIiwxMC4wLCwsIkphcGFuLEphcGFuLEphcGFuIixTYVByb3QsLCwsLDIwMjUtMTEtMjggMTE6NTM6NDQrMDA6MDAsLCwsLCwiQWNhZGVtaWEsR292ZXJubWVudCIsLCwsLCwsLCwsLCwsLCwsLCwKTEVHTyxCaW9sb2d5LFByb3RlaW4tbGlnYW5kIGJpbmRpbmcgYWZmaW5pdHkgcHJlZGljdGlvbiwiQ2hpbmVzZSBBY2FkZW15IG9mIFNjaWVuY2VzLEJlaWppbmcgQWNhZGVteSBvZiBBcnRpZmljaWFsIEludGVsbGlnZW5jZSAvIEJBQUksVW5pdmVyc2l0eSBvZiBDaGluZXNlIEFjYWRlbXkgb2YgU2NpZW5jZXMiLCJZdWFuY2hlbmcgU3VuLCBLYWkgQ2hl</x:v>
      </x:c>
    </x:row>
    <x:row r="90" ht="18" customHeight="1">
      <x:c r="A90" s="17" t="n">
        <x:v>85</x:v>
      </x:c>
      <x:c r="B90" s="17" t="n">
        <x:v>310</x:v>
      </x:c>
      <x:c r="C90" s="160" t="str">
        <x:v>biwgS2FuZyBMaXUsIFFpd2VpIFllIiwyMDI0LTA5LTE0LDNEIE1vbGVjdWxhciBQcmV0cmFpbmluZyB2aWEgTG9jYWxpemVkIEdlb21ldHJpYyBHZW5lcmF0aW9uLGh0dHBzOi8vd3d3LmJpb3J4aXYub3JnL2NvbnRlbnQvMTAuMTEwMS8yMDI0LjA5LjEwLjYxMjI0OXYxLCwsLCwsLCwsLCwsLCxVbmtub3duLCJTZWxmLXN1cGVydmlzZWQgbGVhcm5pbmcgb24gM0QgbW9sZWN1bGFyIHN0cnVjdHVyZXMgaXMgZ2FpbmluZyBpbXBvcnRhbmNlIGluIGRhdGEtZHJpdmVuIHNjaWVudGlmaWMgcmVzZWFyY2ggYW5kIGFwcGxpY2F0aW9ucyBkdWUgdG8gdGhlIGhpZ2ggY29zdHMgb2YgYW5ub3RhdGluZyBiaW8tY2hlbWljYWwgZGF0YS4gSG93ZXZlciwgdGhlIHN0cmF0ZWdpYyBzZWxlY3Rpb24gb2Ygc2VtYW50aWMgdW5pdHMgZm9yIG1vZGVsaW5nIDNEIG1vbGVjdWxhciBzdHJ1Y3R1cmVzIHJlbWFpbnMgdW5kZXJleHBsb3JlZCwgZGVzcGl0ZSBpdHMgY3J1Y2lhbCByb2xlIGluIGVmZmVjdGl2ZSBwcmUtdHJhaW5pbmfigJRhIGNvbmNlcHQgd2VsbC1lc3RhYmxpc2hlZCBpbiBsYW5ndWFnZSBwcm9jZXNzaW5nIGFuZCBjb21wdXRlciB2aXNpb24uIFdlIGludHJvZHVjZSBMb2NhbGl6ZWQgR2VvbWV0cmljIEdlbmVyYXRpb24gKExFR08pLCBhIG5vdmVsIGFwcHJvYWNoIHRoYXQgdHJlYXRzIHRldHJhaGVkcm9ucyB3aXRoaW4gM0QgbW9sZWN1bGFyIHN0cnVjdHVyZXMgYXMgZnVuZGFtZW50YWwgYnVpbGRpbmcgYmxvY2tzLCBsZXZlcmFnaW5nIHRoZWlyIGdlb21ldHJpYyBzaW1wbGljaXR5IGFuZCB3aWRlc3ByZWFkIHByZXNlbmNlIGFjcm9zcyBjaGVtaWNhbCBmdW5jdGlvbmFsIHBhdHRlcm5zLiBJbnNwaXJlZCBieSBtYXNrZWQgbW9kZWxpbmcsIExFR08gcGVydHVyYnMgdGV0cmFoZWRyYWwgbG9jYWwgc3RydWN0dXJlcyBhbmQgbGVhcm5zIHRvIHJlY29uc3RydWN0IHRoZW0gaW4gYSBzZWxmLXN1cGVydmlzZWQgbWFubmVyLiBFeHBlcmltZW50YWwgcmVzdWx0cyBkZW1vbnN0cmF0ZSBMRUdPIGNvbnNpc3RlbnRseSBlbmhhbmNlcyBtb2xlY3VsYXIgcmVwcmVzZW50YXRpb25zIGFjcm9zcyBiaW9jaGVtaXN0cnkgYW5kIHF1YW50dW0gcHJvcGVydHkgcHJlZGljdGlvbiBiZW5jaG1hcmtzLiBBZGRpdGlvbmFsbHksIHRoZSB0ZXRyYWhlZHJhbCBtb2RlbGluZyBhbmQgcHJldHJhaW5pbmcgZ2VuZXJhbGl6ZSBmcm9tIHNtYWxsIG1vbGVjdWxlcyB0byBsYXJnZXIgbW9sZWN1bGFyIHN5c3RlbXMsIHZhbGlkYXRpbmcgYnkgcHJvdGVpbi1saWdhbmQgYWZmaW5pdHkgcHJlZGljdGlvbi4gT3VyIHJlc3VsdHMgaGlnaGxpZ2h0IHRoZSBwb3RlbnRpYWwgb2Ygc2VsZWN0aW5nIHNlbWFudGljIHVuaXRzIHRvIGJ1aWxkIG1vcmUgZXhwcmVzc2l2ZSBhbmQgaW50ZXJwcmV0YWJsZSBuZXVyYWwgbmV0d29ya3MgZm9yIHNjaWVudGlmaWMgQUkgYXBwbGljYXRpb25zLiIsLCxVbnJlbGVhc2VkLCJDaGluYSxDaGluYSxDaGluYSIsLCwsLCwyMDI1LTExLTI4IDExOjUzOjQ0KzAwOjAwLCwsLCwsIkFjYWRlbWlhLEFjYWRlbWlhLEFjYWRlbWlhIiwsLCwsVW5yZWxlYXNlZCwsLCwsLCwsLCwsLCxObwpNb2xTbmFwcGVyLEJpb2xvZ3ksRHJ1ZyBkaXNjb3ZlcnksVW5pdmVyc2l0eSBvZiBPeGZvcmQsIllhZWwgWml2LCBCcmlhbiBNYXJzZGVuLCBDaGFybG90dGUgTS4gRGVhbmUiLDIwMjQtMDktMTQsTW9sU25hcHBlcjogQ29uZGl0aW9uaW5nIERpZmZ1c2lvbiBmb3IgU3RydWN0dXJlIEJhc2VkIERydWcgRGVzaWduICxodHRwczovL3d3dy5iaW9yeGl2Lm9yZy9jb250ZW50LzEwLjExMDEvMjAyNC4wMy4yOC41ODYyNzh2Mi5hYnN0cmFjdCwsLCwsLCwsLCJFdmFsdWF0ZWQgb246CkNyb3NzRG9ja2VkMjAyMCAoMTAwLDAwMCkgKyBCaW5kaW5nIE1PQUQgKDQwLDM0NCkgPSAxNDAsMzQ0IHRvdGFsIGRhdGEgcG9pbnRzCgoxMDAsMDAwICsgNDAsMzQ0ID0gMTQwLDM0NCDiiYggMS40ZTUiLCwsLCxVbmtub3duLCJHZW5lcmF0aXZlIG1vZGVscyBoYXZlIGVtZXJnZWQgYXMgcG90ZW50aWFsbHkgcG93ZXJmdWwgbWV0aG9kcyBmb3IgbW9sZWN1bGFyIGRlc2lnbiwgeWV0IGNoYWxsZW5nZXMgcGVyc2lzdCBpbiBnZW5lcmF0aW5nIG1vbGVjdWxlcyB0aGF0IGVmZmVjdGl2ZWx5IGJpbmQgdG8gdGhlIGludGVuZGVkIHRhcmdldC4gVGhlIGFiaWxpdHkgdG8gY29udHJvbCB0aGUgZGVzaWduIHByb2Nlc3MgYW5kIGluY29ycG9yYXRlIHByaW9yIGtub3dsZWRnZSB3b3VsZCBiZSBoaWdobHkgYmVuZWZpY2lhbCBmb3IgYmV0dGVyIHRhaWxvcmluZyBtb2xlY3VsZXMgdG8gZml0IHNwZWNpZmljIGJpbmRpbmcgc2l0ZXMuIEluIHRoaXMgcGFwZXIsIHdlIGludHJvZHVjZSBNb2xTbmFwcGVyLCBhIG5vdmVsIHRvb2wgdGhhdCBpcyBhYmxlIHRvIGNvbmRpdGlvbiBkaWZmdXNpb24gbW9kZWxzIGZvciBzdHJ1Y3R1cmUtYmFzZWQgZHJ1ZyBkZXNpZ24gYnkgc2VhbWxlc3NseSBpbnRlZ3JhdGluZyBleHBlcnQga25vd2xlZGdlIGluIHRoZSBmb3JtIG9mIDNEIHBoYXJtYWNvcGhvcmVzLiBXZSBkZW1vbnN0cmF0ZSB0aHJvdWdoIGNvbXByZWhlbnNpdmUgdGVzdGluZyBvbiBib3RoIHRoZSBDcm9zc0RvY2tlZCBhbmQgQmluZGluZyBNT0FEIGRhdGFzZXRzLCB0aGF0IG91ciBtZXRob2QgZ2VuZXJhdGVzIG1vbGVjdWxlcyBiZXR0ZXIgdGFpbG9yZWQgdG8gZml0IGEgZ2l2ZW4gYmluZGluZyBzaXRlLCBhY2hpZXZpbmcgaGlnaCBzdHJ1Y3R1cmFsIGFuZCBjaGVtaWNhbCBzaW1pbGFyaXR5IHRvIHRoZSBvcmlnaW5hbCBtb2xlY3VsZXMuIEl0IGFsc28sIHdoZW4gY29tcGFyZWQgdG8gYWx0ZXJuYXRpdmUgbWV0aG9kcywgeWllbGRzIGFwcHJveGltYXRlbHkgdHdpY2UgYXMgbWFueSB2YWxpZCBtb2xlY3VsZXMuIiwsLCxVbml0ZWQgS2luZ2RvbSBvZiBHcmVhdCBCcml0YWluIGFuZCBOb3J0aGVybiBJcmVsYW5kLCwsLCwsMjAyNS0xMS0yOCAxMTo1Mzo0NCswMDowMCwsLCwsLEFjYWRlbWlhLCwsLCwsLCwsLCwsLCwsLCwsCk5lb2FQcmVkLEJpb2xvZ3ksSW1tdW5vZ2VuaWMgTmVvYW50aWdlbiBQcmVkaWN0aW9uLCJTb3V0aCBDaGluYSBVbml2ZXJzaXR5IG9mIFRlY2hub2xvZ3ksSmluYW4gVW5pdmVyc2l0eSIsIkRhd2VpIEppYW5nLCBCaW5iaW4gWGksIFdlbmNob25nIFRhbiwgWml4aSBDaGVuLCBKaW5mZW4gV2VpLCBNZWlsaW5nIEh1LCBYaWFveXVuIEx1LCBEb25nIENoZW4sIEhvbmdtaW4gQ2FpLCBIb25nbGkgRHUiLDIwMjQtMDktMTQsTmVvYVByZWQ6IEEgZGVlcC1sZWFybmluZyBmcmFtZXdvcmsgZm9yIHByZWRpY3RpbmcgaW1tdW5vZ2VuaWMgbmVvYW50aWdlbiBiYXNlZCBvbiBzdXJmYWNlIGFuZCBzdHJ1Y3R1cmFsIGZlYXR1cmVzIG9mIHBlcHRpZGUtSExBIGNvbXBsZXhlcyxodHRwczovL2FjYWRlbWljLm91cC5jb20vYmlvaW5mb3JtYXRpY3MvYXJ0aWNsZS80MC85L2J0YWU1NDcvNzc1ODA2NSwsLCwsLCwsLCJQREIgc3RydWN0dXJlczogMSwwMTggw5cgMC45MCA9IDkxNgpTZWxmLWRpc3RpbGxhdGlvbjogNyw4NjAKUGVwQ29uZiB0b3RhbDogOTE2ICsgNyw4NjAgPSA4LDc3NiDiiYggOC44IMOXIDEwwrMKClBlcEZvcmUgc2FtcGxlczogMzIsOTYyIMOXIDAuOTAgPSAyOSw2NjYg4omIIDIuOTcgw5cgMTDigbQKCkZpbmFsIHRvdGFsOiA4Ljggw5cgMTDCsyArIDIuOTcgw5cgMTDigbQgPSAzLjg1IMOXIDEw4oG0IOKJiCAzLjkgw5cgMTDigbQgZGF0YXBvaW50cyIsLCwsLENvbmZpZGVudCwiTW90aXZhdGlvbgpOZW9hbnRpZ2VucywgZGVyaXZlZCBmcm9tIHNvbWF0aWMgbXV0YXRpb25zIGluIGNhbmNlciBjZWxscywgY2FuIGVsaWNpdCBhbnRpLXR1bW9yIGltbXVuZSByZXNwb25zZXMgd2hlbiBwcmVzZW50ZWQgdG8gYXV0b2xvZ291cyBUIGNlbGxzIGJ5IGh1bWFuIGxldWtvY3l0ZSBhbnRpZ2VuLiBJZGVudGlmeWluZyBpbW11bm9nZW5pYyBuZW9hbnRpZ2VucyBpcyBjcnVjaWFsIGZvciBjYW5jZXIgaW1tdW5vdGhlcmFweSBkZXZlbG9wbWVudC4gSG93ZXZlciwgdGhlIGFjY3VyYWN5IG9mIGN1cnJlbnQgYmlvaW5mb3JtYXRpYyBtZXRob2RzIHJlbWFpbnMgdW5zYXRpc2ZhY3RvcnkuIFN1cmZhY2UgYW5kIHN0cnVjdHVyYWwgZmVhdHVyZXMgb2YgcGVwdGlkZeKAk0hMQSBjbGFzcyBJIChwSExBLUkpIGNvbXBsZXhlcyBvZmZlciB2YWx1YWJsZSBpbnNpZ2h0IGludG8gdGhlIGltbXVub2dlbmljaXR5IG9mIG5lb2FudGlnZW5zLgoKUmVzdWx0cwpXZSBwcmVzZW50IE5lb2FQcmVkLCBhIGRlZXAtbGVhcm5pbmcgZnJhbWV3b3JrIGZvciBuZW9hbnRpZ2VuIHByZWRpY3Rpb24uIE5lb2FQcmVkIGFjY3VyYXRlbHkgY29uc3RydWN0cyBwSExBLUkgY29tcGxleCBzdHJ1Y3R1cmVzLCB3aXRoIDgyLjM3JSBvZiB0aGUgcHJlZGljdGVkIHN0cnVjdHVyZXMgc2hvd2luZyBhbiBSTVNEIG9mIDwgMeKAicOFLiBVc2luZyB0aGVzZSBzdHJ1Y3R1cmVzLCBOZW9hUHJlZCBpbnRlZ3JhdGVzIGRpZmZlcmVuY2VzIGluIHN1cmZhY2UsIHN0cnVjdHVyYWwsIGFuZCBhdG9tIGdyb3VwIGZlYXR1cmVzIGJldHdlZW4gdGhlIG11dGFudCBwZXB0aWRlIGFuZCBpdHMgd2lsZC10eXBlIGNvdW50ZXJwYXJ0IHRvIHByZWRpY3QgYSBmb3JlaWdubmVzcyBzY29yZS4gVGhpcyBmb3JlaWdubmVzcyBzY29yZSBpcyBhbiBlZmZlY3RpdmUgZmFjdG9yIGZvciBuZW9hbnRpZ2VuIHByZWRpY3Rpb24sIGFjaGlldmluZyBhbiBBVVJPQyAoQXJlYSBVbmRlciB0aGUgUmVjZWl2ZXIgT3BlcmF0aW5nIENoYXJhY3RlcmlzdGljIEN1cnZlKSBvZiAwLjgxIGFuZCBhbiBBVVBSQyAoQXJlYSBVbmRlciB0aGUgUHJlY2lzaW9uLVJlY2FsbCBDdXJ2ZSkgb2YgMC41NCBpbiB0aGUgdGVzdCBzZXQsIG91dHBlcmZvcm1pbmcgZXhpc3RpbmcgbWV0aG9kcy4KCkF2YWlsYWJpbGl0eSBhbmQgaW1wbGVtZW50YXRpb24KVGhlIHNvdXJjZSBjb2RlIGlzIHJlbGVhc2VkIHVuZGVyIGFuIEFwYWNoZSB2Mi4wIGxpY2Vuc2UgYW5kIGlzIGF2YWlsYWJsZSBhdCB0aGUgR2l0SHViIHJlcG9zaXRvcnkgKGh0dHBzOi8vZ2l0aHViLmNvbS9EdWxhYjIwMjAvTmVvYVByZWQpLiIsLCwsIkNoaW5hLENoaW5hIiwsLCwsLDIwMjUtMTEtMjggMTE6NTM6NDQrMDA6MDAsLCwsLCwiQWNhZGVtaWEsQWNhZGVtaWEiLCwsLCwsLCwsLCwsLCwsLCwsCllPTE92OCAocmVDQVBUQ0hBIGZpbmUtdHVuZWQpLFZpc2lvbiwiSW1hZ2UgY2xhc3NpZmljYXRpb24sSW1hZ2Ugc2VnbWVudGF0aW9uIixFVEggWnVyaWNoLCJBbmRyZWFzIFBsZXNuZXIsIFRvYmlhcyBWb250b2JlbCwgUm9nZXIgV2F0dGVuaG9mZXIiLDIwMjQtMDktMTMsQnJlYWtpbmcgcmVDQVBUQ0hBdjIsaHR0cHM6Ly9hcnhpdi5vcmcvYWJzLzI0MDkuMDg4MzEsLCwsLCwsLCwiQ29tYmluZWQgd2l0aCB0aGUgcHVibGljIGRhdGEsIHRoaXMgcmVzdWx0ZWQgaW4gYXJvdW5kIDE0ayBpbWFnZS9sYWJlbApwYWlycyBmb3IgZmluZS10dW5pbmcgdGhlIGNsYXNzaWZpY2F0aW9uIG1vZGVsLiIsLCwsLENvbmZpZGVudCwiT3VyIHdvcmsgZXhhbWluZXMgdGhlIGVmZmljYWN5IG9mIGVtcGxveWluZyBhZHZhbmNlZCBtYWNoaW5lIGxlYXJuaW5nIG1ldGhvZHMgdG8gc29sdmUgY2FwdGNoYXMgZnJvbSBHb29nbGUncyByZUNBUFRDSEF2MiBzeXN0ZW0uIFdlIGV2YWx1YXRlIHRoZSBlZmZlY3RpdmVuZXNzIG9mIGF1dG9tYXRlZCBzeXN0ZW1zIGluIHNvbHZpbmcgY2FwdGNoYXMgYnkgdXRpbGl6aW5nIGFkdmFuY2VkIFlPTE8gbW9kZWxzIGZvciBpbWFnZSBzZWdtZW50YXRpb24gYW5kIGNsYXNzaWZpY2F0aW9uLiBPdXIgbWFpbiByZXN1bHQgaXMgdGhhdCB3ZSBjYW4gc29sdmUgMTAwJSBvZiB0aGUgY2FwdGNoYXMsIHdoaWxlIHByZXZpb3VzIHdvcmsgb25seSBzb2x2ZWQgNjgtNzElLiBGdXJ0aGVybW9yZSwgb3VyIGZpbmRpbmdzIHN1Z2dlc3QgdGhhdCB0aGVyZSBpcyBubyBzaWduaWZpY2FudCBkaWZmZXJlbmNlIGluIHRoZSBudW1iZXIgb2YgY2hhbGxlbmdlcyBodW1hbnMgYW5kIGJvdHMgbXVzdCBzb2x2ZSB0byBwYXNzIHRoZSBjYXB0Y2hhcyBpbiByZUNBUFRDSEF2Mi4gVGhpcyBpbXBsaWVzIHRoYXQgY3VycmVudCBBSSB0ZWNobm9sb2dpZXMgY2FuIGV4cGxvaXQgYWR2YW5jZWQgaW1hZ2UtYmFzZWQgY2FwdGNoYXMuIFdlIGFsc28gbG9vayB1bmRlciB0aGUgaG9vZCBvZiByZUNBUFRDSEF2MiwgYW5kIGZpbmQgZXZpZGVuY2UgdGhhdCByZUNBUFRDSEF2MiBpcyBoZWF2aWx5IGJhc2VkIG9uIGNvb2tpZSBhbmQgYnJvd3NlciBoaXN0b3J5IGRhdGEgd2hlbiBldmFsdWF0aW5nIHdoZXRoZXIgYSB1c2VyIGlzIGh1bWFuIG9yIG5vdC4gVGhlIGNvZGUgaXMgcHJvdmlkZWQgYWxvbmdzaWRlIHRoaXMgcGFwZXIuIiwsLCxTd2l0emVybGFuZCxZT0xPdjh4LCwsLCwyMDI2LTAyLTExIDE5OjI2OjI3KzAwOjAwLCwsLCwsQWNhZGVtaWEsLCwsLE9wZW4gKG5vbi1jb21tZXJjaWFsKSwiaHR0cHM6Ly9naXRodWIuY29tL2FwbGVzbmVyL0JyZWFraW5nLXJlQ0FQVENIQXYyCm5vIGNsZWFyIGxpY2Vuc2UiLCwsLCwsLCwsLCwsCkpVUkEgQmlvIE1vZGVsLEJpb2xvZ3ksIlByb3RlaW4gZ2VuZXJhdGlvbixQcm90ZWlucyxQcm90ZWluIG9yIG51Y2xlb3RpZGUgbGFuZ3VhZ2UgbW9kZWwgKHBMTS9uTE0pIiwiSlVSQSBCaW8sTmV3IFlvcmsgVW5pdmVyc2l0eSAoTllVKSxIYXJ2YXJkIE1lZGljYWwgU2Nob29sLENvbHVtYmlhIFVuaXZlcnNpdHkiLCJFbGkgTi4gV2VpbnN0ZWluLCBNYXR0aWEgRy4gR29sbHViLCBBbmRyZWkgU2xhYm9ka2luLCBDYW1lcm9uIEwuIEdhcmRuZXIsIEtlcnJ5IERvYmJzLCBYaWFvLUJpbmcgQ3VpLCBBbGFuIE4uIEFtaW4sIEdlb3JnZSBNLiBDaHVyY2giLDIwMjQtMDktMTMsTWFudWZhY3R1cmluZy1Bd2FyZSBHZW5lcmF0aXZlIE1vZGVsIEFyY2hpdGVjdHVyZXMgRW5hYmxlIEJpb2xvZ2ljYWwgU2VxdWVuY2UgRGVzaWduIGFuZCBTeW50aGVzaXMgYXQgUGV0YXNjYWxlLGh0dHBzOi8vc3RhdGljMS5zcXVhcmVzcGFjZS5jb20vc3RhdGljLzY2ZGIzYTU1MjAwMjQzMmZmNmEzOWRhZS90LzY2ZTQ1ZDhiN2VkMmJmMWE1MTdlMDNjMS8xNzI2MjQyMTkxODc3L0pVUkFfVmFyaWF0aW9uYWxTeW50aGVzaXMucGRmLCwsLCwsLCw0Mzk1MDAwMDAwLCIyOTMsMDAwLDAwMCBzZXF1ZW5jZXMgKiAxNSB0b2tlbnMvc2VxdWVuY2UgPSA0LDM5NSwwMDAsMDAwIHRva2VucyAofjQuNCBiaWxsaW9uIHRva2VucykKCkRlcml2ZWQgZnJvbTogT2JzZXJ2ZWQgQW50aWJvZHkgU3BhY2UgZGF0YWJhc2Ugd2l0aCAzMjUsNTk2LDYwOCBzZXF1ZW5jZXMsIDkwJSB0cmFpbmluZyBzcGxpdCAoMjkzTSksIGF2ZyBzZXF1ZW5jZSBsZW5ndGggMTUgYW1pbm8gYWNpZHMuIiwsLCwsQ29uZmlkZW50LCJXZSBpbnRyb2R1Y2UgYSBtZXRob2QgdG8gcmVkdWNlIHRoZSBjb3N0IG9mIHN5bnRoZXNpemluZyBwcm90ZWlucyBhbmQgb3RoZXIgYmlvbG9naWNhbCBzZXF1ZW5jZXMgZGVzaWduZWQgYnkgYSBnZW5lcmF0aXZlIG1vZGVsIGJ5IGFzIG11Y2ggYXMgYSB0cmlsbGlvbi1mb2xkLiBJbiBwYXJ0aWN1bGFyLCB3ZSBtYWtlIG91cgpnZW5lcmF0aXZlIG1vZGVscyBtYW51ZmFjdHVyaW5nLWF3YXJlLCBzdWNoIHRoYXQgbW9kZWwtZGVzaWduZWQgc2VxdWVuY2VzIGNhbiBiZSBlZmZpY2llbnRseQpzeW50aGVzaXplZCBpbiB0aGUgcmVhbCB3b3JsZCB3aXRoIGV4dHJlbWUgcGFyYWxsZWxpc20uIFdlIGRlbW9uc3RyYXRlIGJ5IHRyYWluaW5nIGFuZCBzeW50aGVzaXppbmcgc2FtcGxlcyBmcm9tIGdlbmVyYXRpdmUgbW9kZWxzIG9mIGFudGlib2RpZXMsIFQgY2VsbCBhbnRpZ2VucyBhbmQgRE5BIHBvbHltZXJhc2VzLgpGb3IgZXhhbXBsZSwgd2UgdHJhaW4gYSBtYW51ZmFjdHVyaW5nLWF3YXJlIGdlbmVyYXRpdmUgbW9kZWwgb24gMzAwIG1pbGxpb24gb2JzZXJ2ZWQgaHVtYW4KYW50aWJvZGllcyBhbmQgc3ludGhlc2l6ZSDiiLwxMDE3IGdlbmVyYXRlZCBkZXNpZ25zIGZyb20gdGhlIG1vZGVsLCBhY2hpZXZpbmcgYSBzYW1wbGUgcXVhbGl0eQpjb21wYXJhYmxlIHRvIGEgc3RhdGUtb2YtdGhlLWFydCBwcm90ZWluIGxhbmd1YWdlIG1vZGVsLCBhdCBhIGNvc3Qgb2YgMTAzIGRvbGxhcnMuIFVzaW5nIHByZXZpb3VzCm1ldGhvZHMsIHN5bnRoZXNpcyBvZiBhIGxpYnJhcnkgb2YgdGhlIHNhbWUgYWNjdXJhY3kgYW5kIHNpemUgd291bGQgY29zdCByb3VnaGx5IGEgcXVhZHJpbGxpb24KKDEwMTUpIGRvbGxhcnMuIiwsLCwiVW5pdGVkIFN0YXRlcyBvZiBBbWVyaWNhLFVuaXRlZCBTdGF0ZXMgb2YgQW1lcmljYSxVbml0ZWQgU3RhdGVzIG9mIEFtZXJpY2EsVW5pdGVkIFN0YXRlcyBvZiBBbWVyaWNhIiwsLCwsLDIwMjUtMTEtMjggMTE6NTM6NDQrMDA6MDAsLCwsLCwiSW5kdXN0cnksQWNhZGVtaWEsQWNhZGVtaWEsQWNhZGVtaWEiLCwsLCwsLCwsLCwsLCwsLCwsCklEUEZvbGQsQmlvbG9neSxQcm90ZWluIGZvbGRpbmcgcHJlZGljdGlvbiwiU2hhbmRvbmcgVW5pdmVyc2l0eSxCaW9NYXAgUmVzZWFyY2gsRnV6aG91IFVuaXZlcnNpdHksU2hhbmdoYWkgSmlhbyBUb25nIFVuaXZlcnNpdHkiLCJKdW5qaWUgWmh1LCBaaGVuZ3hpbiBMaSwgWmh1b3FpIFpoZW5nLCBCbyBaaGFuZywgQm96aXRhbyBaaG9uZywgSmllIEJhaSwgWGlhb2t1biBIb25nLCBUYWlmZW5nIFdhbmcsIFRpbmcgV2VpLCBKaWFueWkgWWFuZywgSGFpLUZlbmcgQ2hlbiIsMjAyNC0wOS0xMyxQcmVjaXNlIEdlbmVyYXRpb24gb2YgQ29uZm9ybWF0aW9uYWwgRW5zZW1ibGVzIGZvciBJbnRyaW5zaWNhbGx5IERpc29yZGVyZWQgUHJvdGVpbnMgdmlhIEZpbmUtdHVuZWQgRGlmZnVzaW9uIE1vZGVscyxodHRwczovL3d3dy5iaW9yeGl2Lm9yZy9jb250ZW50LzEwLjExMDEvMjAyNC4wNS4wNS41OTI2MTEuYWJzdHJhY3QsLCwsMTc4MDAwMDAuMCxUYWtlbiBmcm9tIFRhYmxlIDIsMi41OTk5OTk5OTk5OTk5OGUrMjAsIjEuIEhhcmR3YXJlIHNldHVwOiAxeCBOVklESUEgQTEwMCBHUFUgd2l0aCAzLjEyw5cxMMK54oG0IEZMT1AvcyAoZnAxNl90ZW5zb3IpCgoyLiBUcmFpbmluZyBkdXJhdGlvbjogRGlyZWN0bHkgcHJvdmlkZWQgYXMgMjQgR1BVIGRheXMgKDkgZGF5cyBpbml0aWFsICsgMTUgZGF5cyBzZWNvbmQgcGhhc2UpID0gMi4wNzM2w5cxMOKBtiBzZWNvbmRzCgozLiBVdGlsaXphdGlvbiByYXRlOiA0MCUKCjQuIEZpbmFsIGNhbGN1bGF0aW9uOgozLjEyw5cxMMK54oG0IEZMT1AvcyDDlyAxIEdQVSDDlyAyLjA3MzbDlzEw4oG2IHMgw5cgMC40ID0gMi42w5cxMMKy4oGwIEZMT1AiLDMwOTI4NTAwLCJJbml0aWFsIFBoYXNlOiAyNSw0OTUgc2VxdWVuY2VzIMOXIDIwMCByZXNpZHVlcyA9IDUsMDk5LDAwMCBwb2ludHMKU2Vjb25kIFBoYXNlOiAzLDg4MCBzZXF1ZW5jZXMgw5cgMzAwIHJlc2lkdWVzID0gMSwxNjQsMDAwIHBvaW50cwpUb3RhbDogNSwwOTksMDAwICsgMSwxNjQsMDAwID0gNiwyNjMsMDAwIHBvaW50cwpSb3VuZGVkOiA3LjUgbWlsbGlvbiBkYXRhIHBvaW50cyIsLCxOVklESUEgQTEwMCwsTGlrZWx5LCJJbnRyaW5zaWNhbGx5IGRpc29yZGVyZWQgcHJvdGVpbnMgKElEUHMpIHBsYXkgcGl2b3RhbCByb2xlcyBpbiB2YXJpb3VzIGJpb2xvZ2ljYWwgZnVuY3Rpb25zIGFuZCBhcmUgY2xvc2VseSBsaW5rZWQgdG8gbWFueSBodW1hbiBkaXNlYXNlcyBpbmNsdWRpbmcgY2FuY2VyLCBkaWFiZXRlcyBhbmQgQWx6aGVpbWVyIGRpc2Vhc2UuIFN0cnVjdHVyYWwgaW52ZXN0aWdhdGlvbnMgb2YgSURQcyB0eXBpY2FsbHkgaW52b2x2ZSBhIGNvbWJpbmF0aW9uIG9mIG1vbGVjdWxhciBkeW5hbWljcyAoTUQpIHNpbXVsYXRpb25zIGFuZCBleHBlcmltZW50YWwgZGF0YSB0byBjb3JyZWN0IGZvciBpbnRyaW5zaWMgYmlhc2VzIGluIHNpbXVsYXRpb24gbWV0aG9kcy4gSG93ZXZlciwgdGhlc2Ugc2ltdWxhdGlvbnMgYXJlIGhpbmRlcmVkIGJ5IHRoZWlyIGhpZ2ggY29tcHV0YXRpb25hbCBjb3N0IGFuZCBhIHNjYXJjaXR5IG9mIGV4cGVyaW1lbnRhbCBkYXRhLCBzZXZlcmVseSBsaW1pdGluZyB0aGVpciBhcHBsaWNhYmlsaXR5LiBEZXNwaXRlIHRoZSByZWNlbnQgYWR2YW5jZW1lbnRzIGluIHN0cnVjdHVyZSBwcmVkaWN0aW9uIGZvciBzdHJ1Y3R1cmVkIHByb3RlaW5zLCB1bmRlcnN0YW5kaW5nIHRoZSBjb25mb3JtYXRpb25hbCBwcm9wZXJ0aWVzIG9mIElEUHMgcmVtYWlucyBjaGFsbGVuZ2luZyBwYXJ0bHkgZHVlIHRvIHRoZSBwb29yIGNvbnNlcnZhdGlvbiBvZiBkaXNvcmRlcmVkIHByb3RlaW4gc2VxdWVuY2VzIGFuZCBsaW1pdGVkIGV4cGVyaW1lbnRhbCBjaGFyYWN0ZXJpemF0aW9uLiBIZXJlLCB3ZSBpbnRyb2R1Y2UgSURQRm9sZCwgYSBtZXRob2QgY2FwYWJsZSBvZiBnZW5lcmF0aW5nIGNvbmZvcm1hdGlvbmFsIGVuc2VtYmxlcyBmb3IgSURQcyBkaXJlY3RseSBmcm9tIHRoZWlyIHNlcXVlbmNlcyB1c2luZyBmaW5lLXR1bmVkIGRpZmZ1c2lvbiBtb2RlbHMuIElEUEZvbGQgYnlwYXNzZXMgdGhlIG5lZWQgZm9yIE11bHRpcGxlIFNlcXVlbmNlIEFsaWdubWVudHMgKE1TQSkgb3IgZXhwZXJpbWVudGFsIGRhdGEsIGFjaGlldmluZyBhY2N1cmF0ZSBwcmVkaWN0aW9ucyBvZiBlbnNlbWJsZSBwcm9wZXJ0aWVzIGFjcm9zcyBudW1lcm91cyBJRFBzLiBCeSBzYW1wbGluZyBjb25mb3JtYXRpb25zIGF0IHRoZSBiYWNrYm9uZSBsZXZlbCwgSURQRm9sZCBwcm92aWRlcyBtb3JlIGRldGFpbGVkIHN0cnVjdHVyYWwgZmVhdHVyZXMgYW5kIG1vcmUgcHJlY2lzZSBwcm9wZXJ0eSBlc3RpbWF0aW9uIGNvbXBhcmVkIHRvIG90aGVyIHN0YXRlLW9mLXRoZS1hcnQgbWV0aG9kcy4gSURQRm9sZCBpcyByZWFkeSB0byBiZSB1c2VkIGluIHRoZSBlbHVjaWRhdGUgdGhlIHNlcXVlbmNlLWRpc29yZGVyLWZ1bmN0aW9uIHBhcmFkaWdtIG9mIElEUHMuIiwsLCwiQ2hpbmEsQ2hpbmEsQ2hpbmEsQ2hpbmEiLEVTTTItNjUwTSwsLCwsMjAyNS0xMS0yOCAxMTo1Mzo0NCswMDowMCwsLCwsLCJBY2FkZW1pYSxJbmR1c3RyeSxBY2FkZW1pYSxBY2FkZW1pYSIsLCwsLCwsLCwsLCwsSGFyZHdhcmUsLCwsLApOb3ZhZSxCaW9sb2d5LFNwYXRpYWwgVHJhbnNjcmlwdG9taWNzLCJDZW50cmFsZVN1cGVsZWMsR3VzdGF2ZSBSb3Vzc3ksVW5pdmVyc2l0w6kgUGFyaXMgQ2l0w6kiLCJRdWVudGluIEJsYW1wZXksIEhha2ltIEJlbmtpcmFuZSwgTmFkw6hnZSBCZXJjb3ZpY2ksIEZhYnJpY2UgQW5kcsOpLCBQYXVsLUhlbnJ5IENvdXJuw6hkZSIsMjAyNC0wOS0xMyxOb3ZhZTogYSBncmFwaC1iYXNlZCBmb3VuZGF0aW9uIG1vZGVsIGZvciBzcGF0aWFsIHRyYW5zY3JpcHRvbWljcyBkYXRhLGh0dHBzOi8vd3d3LmJpb3J4aXYub3JnL2NvbnRlbnQvMTAuMTEwMS8yMDI0LjA5LjA5LjYxMjAwOXYxLmFic3RyYWN0LCwsLDMyMDAwMDAwLjAsMzJNIChzYWZldGVuc29ycyksMS4xZSsxOSwiIiJOb3ZhZSB3YXMgdHJhaW5lZCBvbiBhIE52aWRpYSBIR1ggQTEwMCBHUFUgZm9yIDI0IGhvdXJzLiIiIEFzc3VtZSBGUDE2IHRlbnNvciBwcmVjaXNpb24gYW5kIDQwJSB1dGlsaXphdGlvbi4gIiwsIiIiVGhpcyBhbGxvd2VkIHVzICAxNjkgdG8gdHJhaW4gTm92YWUgb24gYSBkYXRhc2V0IGNvbXBvc2VkIG9mIG5lYXJseSAzMCBtaWxsaW9uIGNlbGxzIHVzaW5nIGEgR1BVIHdpdGggNDBHQiBvZiBSQU0gKHNlZSAgMTcwIHN1YnNlY3Rpb24gNC4xNCBmb3IgbW9yZSBkZXRhaWxzKS4iIiIsMjQuMCwsTlZJRElBIEExMDAgU1hNNCA0MCBHQiwsQ29uZmlkZW50LCJTcGF0aWFsIHRyYW5zY3JpcHRvbWljcyBpcyBhZHZhbmNpbmcgbW9sZWN1bGFyIGJpb2xvZ3kgYnkgcHJvdmlkaW5nIGhpZ2gtcmVzb2x1dGlvbiBpbnNpZ2h0cyBpbnRvIGdlbmUgZXhwcmVzc2lvbiB3aXRoaW4gdGhlIHNwYXRpYWwgY29udGV4dCBvZiB0aXNzdWVzLiBUaGlzIGNvbnRleHQgaXMgZXNzZW50aWFsIGZvciBpZGVudGlmeWluZyBzcGF0aWFsIGRvbWFpbnMsIGVuYWJsaW5nIHRoZSB1bmRlcnN0YW5kaW5nIG9mIG1pY3JvLWVudmlyb25tZW50IG9yZ2FuaXphdGlvbnMgYW5kIHRoZWlyIGltcGxpY2F0aW9ucyBmb3IgdGlzc3VlIGZ1bmN0aW9uIGFuZCBkaXNlYXNlIHByb2dyZXNzaW9uLiBUbyBpbXByb3ZlIGN1cnJlbnQgbW9kZWwgbGltaXRhdGlvbnMgb24gbXVsdGlwbGUgc2xpZGVzLCB3ZSBoYXZlIGRlc2lnbmVkIE5vdmFlIChodHRwczovL2dpdGh1Yi5jb20vTUlDUy1MYWIvbm92YWUpLCBhIGdyYXBoLWJhc2VkIGZvdW5kYXRpb24gbW9kZWwgdGhhdCBleHRyYWN0cyByZXByZXNlbnRhdGlvbnMgb2YgY2VsbHMgd2l0aGluIHRoZWlyIHNwYXRpYWwgY29udGV4dHMuIE91ciBtb2RlbCB3YXMgdHJhaW5lZCBvbiBhIGxhcmdlIGRhdGFzZXQgb2YgbmVhcmx5IDMwIG1pbGxpb24gY2VsbHMgYWNyb3NzIDE4IHRpc3N1ZXMsIGFsbG93aW5nIE5vdmFlIHRvIHBlcmZvcm0gemVyby1zaG90IGRvbWFpbiBpbmZlcmVuY2UgYWNyb3NzIG11bHRpcGxlIGdlbmUgcGFuZWxzLCB0aXNzdWVzLCBhbmQgdGVjaG5vbG9naWVzLiBVbmxpa2Ugb3RoZXIgbW9kZWxzLCBpdCBhbHNvIG5hdGl2ZWx5IGNvcnJlY3RzIGJhdGNoIGVmZmVjdHMgYW5kIGNvbnN0cnVjdHMgYSBuZXN0ZWQgaGllcmFyY2h5IG9mIHNwYXRpYWwgZG9tYWlucy4gRnVydGhlcm1vcmUsIE5vdmFlIHN1cHBvcnRzIHZhcmlvdXMgZG93bnN0cmVhbSB0YXNrcywgaW5jbHVkaW5nIHNwYXRpYWxseSB2YXJpYWJsZSBnZW5lIG9yIHBhdGh3YXkgYW5hbHlzaXMgYW5kIHNwYXRpYWwgZG9tYWluIHRyYWplY3RvcnkgYW5hbHlzaXMuIE92ZXJhbGwsIE5vdmFlIHByb3ZpZGVzIGEgcm9idXN0IGFuZCB2ZXJzYXRpbGUgdG9vbCBmb3IgYWR2YW5jaW5nIHNwYXRpYWwgdHJhbnNjcmlwdG9taWNzIGFuZCBpdHMgYXBwbGljYXRpb25zIGluIGJpb21lZGljYWwgcmVzZWFyY2guIiwsLE9wZW4gd2VpZ2h0cyAobm9uLWNvbW1lcmNpYWwpLCJGcmFuY2UsRnJhbmNlLEZyYW5jZSIsLCwsMS4wLCwyMDI1LTExLTI4IDExOjUzOjQ0KzAwOjAwLCwsLCwsQWNhZGVtaWEsLCwsLE9wZW4gc291cmNlLCJCU0QtMyBDbGF1c2UgbGljZW5zZQpodHRwczovL2dpdGh1Yi5jb20vTUlDUy1MYWIvbm92YWUKCk5vIGNsZWFyIGxpY2Vuc2U6Cmh0dHBzOi8vaHVnZ2luZ2ZhY2UuY28vTUlDUy1MYWIvbm92YWUtaHVtYW4tMCIsLCwsLCw0MzMuMDIwOTYzNTk0ODc2NCxIYXJkd2FyZSxNSUNTLUxhYiwsLCxZZXMKQ29kb25UcmFuc2Zvcm1lcixCaW9sb2d5LENvZG9uIG9wdGltaXphdGlvbiwiVmVjdG9yIEluc3RpdHV0ZSxVbml2ZXJzaXR5IG9mIFRvcm9udG8sVW5pdmVyc2l0w6kgUGFyaXMgQ2l0w6kiLCJBZGlidmFmYSBGYWxsYWhwb3VyLCBWaW5jZW50IEd1cmVnaGlhbiwgR3VpbGxhdW1lIEouIEZpbGlvbiwgQXJpZWwgQi4gTGluZG5lciwgQW1pciBQYW5kaSIsMjAyNC0wOS0xMyxDb2RvblRyYW5zZm9ybWVyOiBhIG11bHRpc3BlY2llcyBjb2RvbiBvcHRpbWl6ZXIgdXNpbmcgY29udGV4dC1hd2FyZSBuZXVyYWwgbmV0d29ya3MsaHR0cHM6Ly93d3cuYmlvcnhpdi5vcmcvY29udGVudC8xMC4xMTAxLzIwMjQuMDkuMTMuNjEyOTAzdjEuYWJzdHJhY3QsLCwsODk2MDAwMDAuMCwiIiJ0b3RhbCBudW1iZXIgb2YgcGFyYW1ldGVycyB0byA4OS42IG1pbGxpb24uIiIiLCwsNDUwNTM4NjUsIjEsMDAxLDE5NyBzZXF1ZW5jZXMgw5cgMzAwIHRva2Vucy9zZXF1ZW5jZSA9IDMwMDM1OTEwMCIsLCxOVklESUEgVjEwMCwsQ29uZmlkZW50LCJUaGUgZ2VuZXRpYyBjb2RlIGlzIGRlZ2VuZXJhdGUgYWxsb3dpbmcgYSBtdWx0aXR1ZGUgb2YgcG9zc2libGUgRE5BIHNlcXVlbmNlcyB0byBlbmNvZGUgdGhlIHNhbWUgcHJvdGVpbi4gVGhpcyBkZWdlbmVyYWN5IGltcGFjdHMgdGhlIGVmZmljaWVuY3kgb2YgaGV0ZXJvbG9nb3VzIHByb3RlaW4gcHJvZHVjdGlvbiBkdWUgdG8gdGhlIGNvZG9uIHVzYWdlIHByZWZlcmVuY2VzIG9mIGVhY2ggb3JnYW5pc20uIFRoZSBwcm9jZXNzIG9mIHRhaWxvcmluZyBvcmdhbmlzbS1zcGVjaWZpYyBzeW5vbnltb3VzIGNvZG9ucywga25vd24gYXMgY29kb24gb3B0aW1pemF0aW9uLCBtdXN0IHJlc3BlY3QgbG9jYWwgc2VxdWVuY2UgcGF0dGVybnMgdGhhdCBnbyBiZXlvbmQgZ2xvYmFsIGNvZG9uIHByZWZlcmVuY2VzLiBBcyBhIHJlc3VsdCwgdGhlIHNlYXJjaCBzcGFjZSBmYWNlcyBhIGNvbWJpbmF0b3JpYWwgZXhwbG9zaW9uIHRoYXQgbWFrZXMgZXhoYXVzdGl2ZSBleHBsb3JhdGlvbiBpbXBvc3NpYmxlLiBOZXZlcnRoZWxlc3MsIHRocm91Z2hvdXQgdGhlIGRpdmVyc2UgbGlmZSBvbiBFYXJ0aCwgbmF0dXJhbCBzZWxlY3Rpb24gaGFzIGFscmVhZHkgb3B0aW1pemVkIHRoZSBzZXF1ZW5jZXMsIHRoZXJlYnkgcHJvdmlkaW5nIGEgcmljaCBzb3VyY2Ugb2YgZGF0YSBhbGxvd2luZyBtYWNoaW5lIGxlYXJuaW5nIGFsZ29yaXRobXMgdG8gZXhwbG9yZSB0aGUgdW5kZXJseWluZyBydWxlcy4gSGVyZSwgd2UgaW50cm9kdWNlIENvZG9uVHJhbnNmb3JtZXIsIGEgbXVsdGlzcGVjaWVzIGRlZXAgbGVhcm5pbmcgbW9kZWwgdHJhaW5lZCBvbiBvdmVyIDEgbWlsbGlvbiBETkEtcHJvdGVpbiBwYWlycyBmcm9tIDE2NCBvcmdhbmlzbXMgc3Bhbm5pbmcgYWxsIGtpbmdkb21zIG9mIGxpZmUuIFRoZSBtb2RlbCBkZW1vbnN0cmF0ZXMgY29udGV4dC1hd2FyZW5lc3MgdGhhbmtzIHRvIHRoZSBhdHRlbnRpb24gbWVjaGFuaXNtIGFuZCBiaWRpcmVjdGlvbmFsaXR5IG9mIHRoZSBUcmFuc2Zvcm1lcnMgd2UgdXNlZCwgYW5kIHRvIGEgbm92ZWwgc2VxdWVuY2UgcmVwcmVzZW50YXRpb24gdGhhdCBjb21iaW5lcyBvcmdhbmlzbSwgYW1pbm8gYWNpZCwgYW5kIGNvZG9uIGVuY29kaW5ncy4gQ29kb25UcmFuc2Zvcm1lciBnZW5lcmF0ZXMgaG9zdC1zcGVjaWZpYyBETkEgc2VxdWVuY2VzIHdpdGggbmF0dXJhbC1saWtlIGNvZG9uIGRpc3RyaWJ1dGlvbiBwcm9maWxlcyBhbmQgd2l0aCBuZWdhdGl2ZSBjaXMtcmVndWxhdG9yeSBlbGVtZW50cy4gVGhpcyB3b3JrIGludHJvZHVjZXMgYSBub3ZlbCBzdHJhdGVneSBvZiBTaGFyZWQgVG9rZW4gUmVwcmVzZW50YXRpb24gYW5kIEVuY29kaW5nIHdpdGggQWxpZ25lZCBNdWx0aS1tYXNraW5nIChTVFJFQU0pIGFuZCBwcm92aWRlcyBhIHN0YXRlLW9mLXRoZS1hcnQgY29kb24gb3B0aW1pemF0aW9uIGZyYW1ld29yayB3aXRoIGEgY3VzdG9taXphYmxlIG9wZW4tYWNjZXNzIG1vZGVsIGFuZCBhIHVzZXItZnJpZW5kbHkgaW50ZXJmYWNlLiIsMjAuMCwsLCJDYW5hZGEsQ2FuYWRhLEZyYW5jZSIsLCwsMTYuMCwsMjAyNS0xMS0yOCAxMTo1Mzo0NCswMDowMCwsLCwsLCJBY2FkZW1pYSxBY2FkZW1pYSxBY2FkZW1pYSIsLCwsLCwsLCwsLCw5NDU3LjE3Nzg0NDkxMjEwMSwsLCwsLApUZXh0MlByb3RlaW4sQmlvbG9neSxQcm90ZWluIGRlc2lnbiwiVW5pdmVyc2l0eSBvZiBDYWxpZm9ybmlhIFNhbiBEaWVnbyxCcm93biBVbml2ZXJzaXR5IiwiUmFtdGluIEhvc3NlaW5pLCBTaXlhbmcgWmhhbmcsIFBlbmd0YW8gWGllIiwyMDI0LTA5LTEzLFRleHQyUHJvdGVpbjogQSBHZW5lcmF0aXZlIE1vZGVsIGZvciBEZXNpZ25hdGVkIFByb3RlaW4gRGVzaWduIG9uIEdpdmVuIERlc2NyaXB0aW9uLGh0dHBzOi8vd3d3LnJlc2VhcmNoc3F1YXJlLmNvbS9hcnRpY2xlL3JzLTQ4Njg2NjUvdjEsLCwsLCw1LjUwMDAwMDAwMDAwMDAwM2UrMTksIjEuIEhhcmR3YXJlIHNldHVwOiAxeCBOVklESUEgUlRYIDMwOTAgKDEuNjBlMTQgRkxPUC9zIEZQMTYgdGVuc29yKQoKMi4gVHJhaW5pbmcgZHVyYXRpb246IDEwIGRheXMgcHJvdmlkZWQgZGlyZWN0bHkgKDg2NCwwMDAgc2Vjb25kcykKCjMuIFV0aWxpemF0aW9uIHJhdGU6IDQwJQoKNC4gQ2FsY3VsYXRpb246IDEuNjBlMTQgRkxPUC9zIMOXIDEgR1BVIMOXIDg2NCwwMDBzIMOXIDAuNCA9IDUuNWUxOSBGTE9QcyIsLCJUcmFpbmluZyBzZXQ6IDEwLDg5OCAqIDAuOTUgPSAxMCwzNTMgcHJvdGVpbnMKQXZlcmFnZSByZXNpZHVlcyBwZXIgcHJvdGVpbjogMTAwClRvdGFsIGRhdGFwb2ludHMgPSAxMCwzNTMgKiAxMDAgPSAxLDAzNSwzMDAKClJhbmdlIHZhbGlkYXRpb246Ck1pbmltdW0gKDQwIHJlc2lkdWVzKTogMTAsMzUzICogNDAgPSA0MTQsMTIwCk1heGltdW0gKDI1NiByZXNpZHVlcyk6IDEwLDM1MyAqIDI1NiA9IDIsNjQ4LDc2OAoKRmluYWwgZXN0aW1hdGU6IH4xLjBlNiBkYXRhcG9pbnRzIiwyNDAuMCwiIiJXZSB0cmFpbmVkIHRoZSBkaWZmdXNpb24gbW9kZWwgZm9yIGFwcHJveGltYXRlbHkgNTAwLDAwMCBpdGVyYXRpb25zIHdpdGggYSBiYXRjaCBzaXplIG9mIDI0OC4gVGhlIGVudGlyZSB0cmFpbmluZyBwcm9jZXNzLCBjb25kdWN0ZWQgb24gYW4gTlZJRElBIFJUWCAzMDkwIEdQVSwgdG9vayBhYm91dCAxMCBkYXlzIHRvIGNvbXBsZXRlLiIiIixOVklESUEgR2VGb3JjZSBSVFggMzA5MCwsQ29uZmlkZW50LCJEZXNpZ25pbmcgcHJvdGVpbiBzdHJ1Y3R1cmVzIGZyb20gdGV4dCBpcyBjaGFsbGVuZ2luZyBpbiBjb21wdXRhdGlvbmFsIGJpb2xvZ3kuIFdlIHByb3Bvc2UgVGV4dDJQcm90ZWluLCBhIHBpcGVsaW5lIGNvbWJpbmluZyBsYXJnZSBsYW5ndWFnZSBtb2RlbHMgKExMTXMpIHdpdGggZGlmZnVzaW9uIG1vZGVscyB0byBnZW5lcmF0ZSBmdWxsLWF0b21pYyBwcm90ZWluIHN0cnVjdHVyZXMgZnJvbSB0ZXh0LiBVc2luZyBhIGNvbmRpdGlvbmFsIGRpZmZ1c2lvbiBtb2RlbCBhbmQgdGhlIFZpY3VuYS03QiBsYW5ndWFnZSBtb2RlbCwgd2UgbGVhcm4gZGF0YSBkaXN0cmlidXRpb25zIG9mIDZEIGludGVycmVzaWR1ZSBjb29yZGluYXRlcywgcmVmaW5lZCBpbnRvIGZ1bGwtYXRvbWljIHN0cnVjdHVyZXMgd2l0aCBQeVJvc2V0dGEuIFRyYWluZWQgb24gYSBjdXJhdGVkIFJDU0ItUERCIGRhdGFzZXQsIFRleHQyUHJvdGVpbiBmb2N1c2VzIG9uIHNpbmdsZS1jaGFpbiBwcm90ZWlucyB3aXRoIDQwLTI1NiByZXNpZHVlcy4gT3VyIGV4dGVuc2l2ZSBleHBlcmltZW50cyB2YWxpZGF0ZSBUZXh0MlByb3RlaW7igJlzIGVmZmVjdGl2ZW5lc3MgYnkgZ2VuZXJhdGluZyBoaWdoLWZpZGVsaXR5IHByb3RlaW4gc3RydWN0dXJlcyBzaW1pbGFyIHRvIGdyb3VuZCB0cnV0aCBwcm90ZWlucyB1c2luZyByYXcgdGV4dHMuIFdlIGV2YWx1YXRlIFRleHQyUHJvdGVpbiB1c2luZyBtdWx0aXBsZSBtZXRyaWNzLCBpbmNsdWRpbmcgTWVhbiBTcXVhcmUgRXJyb3IgKE1TRSkgb2YgNkQgY29vcmRpbmF0ZXMsIFJvc2V0dGEgRW5lcmd5IFVuaXRzIChSRVUpLCBhbmQgVE0tc2NvcmUuIE91ciByZXN1bHRzIHNob3cgdGhhdCA1JSBvZiB0aGUgZ2VuZXJhdGVkIHByb3RlaW5zIGhhdmUgYSBUTS1zY29yZSBncmVhdGVyIHRoYW4gMC41LCBpbmRpY2F0aW5nIHNpbWlsYXIgZm9sZHMgaW4gU0NPUC9DQVRILiBBZGRpdGlvbmFsbHksIDE2JSBvZiBwYWlycyBoYXZlIGEgVE0tc2NvcmUgZ3JlYXRlciB0aGFuIDAuNCwgODklIGhhdmUgYSBUTS1zY29yZSBncmVhdGVyIHRoYW4gMC4zLCBhbmQgbm9uZSBoYXZlIGEgVE0tc2NvcmUgbGVzcyB0aGFuIDAuMTcsIGJlbG93IHRoZSB0aHJlc2hvbGQgZm9yIHVucmVsYXRlZCBwcm90ZWlucy4gVGV4dDJQcm90ZWluIHByZXNlbnRzIGEgcHJvbWlzaW5nIGZyYW1ld29yayBmb3IgYXV0b21hdGVkIHByb3RlaW4gZGVzaWduLCBwb3RlbnRpYWxseSBhY2NlbGVyYXRpbmcgbm92ZWwgcHJvdGVpbiBkaXNjb3ZlcnkuIFRoaXMgd29yayBvcGVucyBuZXcgYXZlbnVlcyBmb3IgaW50ZWdyYXRpbmcgbmF0dXJhbCBsYW5ndWFnZSB1bmRlcnN0YW5kaW5nIHdpdGggcHJvdGVpbiBzdHJ1Y3R1cmUgZ2VuZXJhdGlvbiwgd2l0aCBpbXBsaWNhdGlvbnMgaW4gZHJ1ZyBkaXNjb3ZlcnksIGVuenltZSBlbmdpbmVlcmluZywgYW5kIG1hdGVyaWFsIHNjaWVuY2UuIiwsLCwiVW5pdGVkIFN0YXRlcyBvZiBBbWVyaWNhLFVuaXRlZCBTdGF0ZXMgb2YgQW1lcmljYSIsLCwsLCwyMDI1LTExLTI4IDExOjUzOjQ0KzAwOjAwLCwsLCwsIkFjYWRlbWlhLEFjYWRlbWlhIiwsLCwsLCwsLCwsLCxIYXJkd2FyZSwsLCwsCm8xLW1pbmksTGFuZ3VhZ2UsIkNvZGUgZ2VuZXJhdGlvbixMYW5ndWFnZSBtb2RlbGluZy9nZW5lcmF0aW9uLFF1YW50aXRhdGl2ZSByZWFzb25pbmcsQ2hhdCxRdWVzdGlvbiBhbnN3ZXJpbmcsVHJhbnNsYXRpb24iLE9wZW5BSSwsMjAyNC0wOS0xMixMZWFybmluZyB0byByZWFzb24gd2l0aCBMTE1zLGh0dHBzOi8vb3BlbmFpLmNvbS9pbmRleC9sZWFybmluZy10by1yZWFzb24td2l0aC1sbG1zLywsU2lnbmlmaWNhbnQgdXNlLCJNb2RlbCBhdmFpbGFibGUgaW4gQ2hhdEdQVCwgbGlrZWx5IHdpZGVseSB1c2VkICIsLCJDYW4ndCBnZXQgYW4gZXhhY3QgZXN0aW1hdGUsIGJ1dCB3ZSBzdXNwZWN0IHRvdGFsIHBhcmFtZXRlciBjb3VudCBhcm91bmQgNjBCLTEyMEIsIGFjdGl2ZSBwYXJhbWV0ZXJzIGFyb3VuZCAxMEItMzBCLiAKCkdpdmVuIHRoZXNlIG1vZGVscyBhcmUgc2VydmVkIGF0IDE1MC0yMDAgdG9rL3MsIGF0ICQ0LjQwL010b2sgb3V0cHV0LCBpbmZlcmVuY2UgZWNvbm9taWNzIChodHRwczovL2Vwb2NoLmFpL2Jsb2cvaW5mZXJlbmNlLWVjb25vbWljcy1vZi1sYW5ndWFnZS1tb2RlbHMpIHN1Z2dlc3RzIHRvdGFsIHBhcmFtZXRlciBjb3VudCBhcm91bmQgNjAtMTIwQiBwYXJhbWV0ZXJzLCB3aXRoIG1peHR1cmUtb2YtZXhwZXJ0cyBhY3RpdmUgcGFyYW1ldGVycyBhcm91bmQgMTAtMzBCLiBNb0VzIG1ha2UgYSBnaXZlbiBtb2RlbCByb3VnaGx5IGNvbXBhcmFibGUgdG8gYSB+NTAlIHNtYWxsZXIgZGVuc2UgbW9kZWwgKGh0dHBzOi8vZXBvY2guYWkvZ3JhZGllbnQtdXBkYXRlcy9tb2UtdnMtZGVuc2UtbW9kZWxzLWluZmVyZW5jZSksIHdoaWNoIGxpbmVzIHVwIGRlY2VudGx5IHdpdGggTWFnaXN0cmFsIFNtYWxsIHByaWNpbmcgKDI0QiBkZW5zZSwgc2VydmVkIGF0IGEgc2ltaWxhciBzcGVlZCBmb3IgdGhlIGNoZWFwZXIgJDEuNTAvTXRvaykuICIsLCJXZSBjYW7igJl0IG1ha2UgYSBwcmVjaXNlIGVzdGltYXRlLCBidXQgc2VlbXMgdW5saWtlbHkgdG8gZXhjZWVkIDEwXjI1IEZMT1AuIFdlIHRoaW5rIGFjdGl2ZSBwYXJhbWV0ZXIgY291bnQgaXMgMTAtMzBCLiBUaGlzIHdvdWxkIHJlcXVpcmUgPjU1VCB0b2tlbnMgdG8gcmVhY2ggMTBeMjUgRkxPUCBhdCB0aGUgbGFyZ2Ugc2l6ZSwgaS5lLiB3ZWxsIGJleW9uZCAxMHggb3ZlcnRyYWluaW5nIHJlbGF0aXZlIHRvIENoaW5jaGlsbGEuIiwsLCwsLCxVbmtub3duLCJXZSd2ZSBkZXZlbG9wZWQgYSBuZXcgc2VyaWVzIG9mIEFJIG1vZGVscyBkZXNpZ25lZCB0byBzcGVuZCBtb3JlIHRpbWUgdGhpbmtpbmcgYmVmb3JlIHRoZXkgcmVzcG9uZC4gVGhleSBjYW4gcmVhc29uIHRocm91Z2ggY29tcGxleCB0YXNrcyBhbmQgc29sdmUgaGFyZGVyIHByb2JsZW1zIHRoYW4gcHJldmlvdXMgbW9kZWxzIGluIHNjaWVuY2UsIGNvZGluZywgYW5kIG1hdGguCgouLi4KCldl4oCZcmUgYWxzbyByZWxlYXNpbmcgT3BlbkFJIG8xLW1pbmksIGEgZmFzdGVyLCBjaGVhcGVyIHJlYXNvbmluZyBtb2RlbCB0aGF0IGlzIHBhcnRpY3VsYXJseSBlZmZlY3RpdmUgYXQgY29kaW5nLiBBcyBhIHNtYWxsZXIgbW9kZWwsIG8xLW1pbmkgaXMgODAlIGNoZWFwZXIgdGhhbiBvMS1wcmV2aWV3LCBtYWtpbmcgaXQgYSBwb3dlcmZ1bCwgY29zdC1lZmZlY3RpdmUgbW9kZWwgZm9yIGFwcGxpY2F0aW9ucyB0aGF0IHJlcXVpcmUgcmVhc29uaW5nIGJ1dCBub3QgYnJvYWQgd29ybGQga25vd2xlZGdlLiIsLCxBUEkgYWNjZXNzLFVuaXRlZCBTdGF0ZXMgb2YgQW1lcmljYSwsLCwsLDIwMjYtMDItMTAgMTk6NTg6MDYrMDA6MDAsLCwsLCxJbmR1c3RyeSwsLCwsVW5yZWxlYXNlZCwsVHJ1ZSwsLCwsLCwsLCwsTm8KbzEtcHJldmlldywiTGFuZ3VhZ2UsTWF0aGVtYXRpY3MsQmlvbG9neSIsIkNvZGUgZ2VuZXJhdGlvbixMYW5ndWFnZSBtb2RlbGluZy9nZW5lcmF0aW9uLFF1YW50aXRhdGl2ZSByZWFzb25pbmcsQ2hhdCxRdWVzdGlvbiBhbnN3ZXJpbmcsVHJhbnNsYXRpb24iLE9wZW5BSSwsMjAyNC0wOS0xMixBIG5ldyBzZXJpZXMgb2YgcmVhc29uaW5nIG1vZGVscyBmb3Igc29sdmluZyBoYXJkIHByb2JsZW1zLixodHRwczovL29wZW5haS5jb20vaW5kZXgvaW50cm9kdWNpbmctb3BlbmFpLW8xLXByZXZpZXcvLCwiU09UQSBpbXByb3ZlbWVudCxTaWduaWZpY2FudCB1c2UiLFNPVEEgaW4gR1BRQSBhbW9uZyBvdGhlcnM6IGh0dHBzOi8vb3BlbmFpLmNvbS9pbmRleC9sZWFybmluZy10by1yZWFzb24td2l0aC1sbG1zLyAsLCwsLCwsLCwsLFVua25vd24sIldlJ3ZlIGRldmVsb3BlZCBhIG5ldyBzZXJpZXMgb2YgQUkgbW9kZWxzIGRlc2lnbmVkIHRvIHNwZW5kIG1vcmUgdGltZSB0aGlua2luZyBiZWZvcmUgdGhleSByZXNwb25kLiBUaGV5IGNhbiByZWFzb24gdGhyb3VnaCBjb21wbGV4IHRhc2tzIGFuZCBzb2x2ZSBoYXJkZXIgcHJvYmxlbXMgdGhhbiBwcmV2aW91cyBtb2RlbHMgaW4gc2NpZW5jZSwgY29kaW5nLCBhbmQgbWF0aC4KClRvZGF5LCB3ZSBhcmUgcmVsZWFzaW5nIHRoZSBmaXJzdCBvZiB0aGlzIHNlcmllcyBpbiBDaGF0R1BUIGFuZCBvdXIgQVBJLiBUaGlzIGlzIGEgcHJldmlldyBhbmQgd2UgZXhwZWN0IHJlZ3VsYXIgdXBkYXRlcyBhbmQgaW1wcm92ZW1lbnRzLiBBbG9uZ3NpZGUgdGhpcyByZWxlYXNlLCB3ZeKAmXJlIGFsc28gaW5jbHVkaW5nIGV2YWx1YXRpb25zIGZvciB0aGUgbmV4dCB1cGRhdGUsIGN1cnJlbnRseSBpbiBkZXZlbG9wbWVudC4iLCwsQVBJIGFjY2VzcyxVbml0ZWQgU3RhdGVzIG9mIEFtZXJpY2EsLCwsLCwyMDI1LTExLTI4IDExOjUzOjQ0KzAwOjAwLCwsLCwsSW5kdXN0cnksLCwsLFVucmVsZWFzZWQsLFRydWUsLCwsLCwsLCwsLE5vCjREIERpZmZ1c2lvbiBmb3IgRHluYW1pYyBQcm90ZWluIFN0cnVjdHVyZSBQcmVkaWN0aW9uIHdpdGggUmVmZXJlbmNlIEd1aWRlZCBNb3Rpb24gQWxpZ25tZW50LEJpb2xvZ3ksUHJvdGVpbiBmb2xkaW5nIHByZWRpY3Rpb24sIkZ1ZGFuIFVuaXZlcnNpdHksU2hhbmdoYWkgQWNhZGVteSBvZiBBcnRpZmljaWFsIEludGVsbGlnZW5jZSBmb3IgU2NpZW5jZSxOYW5qaW5nIFVuaXZlcnNpdHkiLCJLYWlodWkgQ2hlbmcsIENlIExpdSwgUWluZ2t1biBTdSwgSnVuIFdhbmcsIExpd2VpIFpoYW5nLCBZaW5pbmcgVGFuZywgWWFvIFlhbywgU2l5dSBaaHUsIFl1YW4gUWkiLDIwMjQtMDktMTIsIjREIERpZmZ1c2lvbiBmb3IgRHluYW1pYyBQcm90ZWluIFN0cnVjdHVyZSBQcmVkaWN0aW9uIHdpdGggUmVmZXJlbmNlIEd1aWRlZCBNb3Rpb24gQWxpZ25tZW50CiIsaHR0cHM6Ly9hcnhpdi5vcmcvYWJzLzI0MDguMTI0MTksLCwsLCwsIgoiLCwiClRoaXMgbW9kZWwgaXMgbm90IHRyYWluZWQgb24gYSB0b2tlbiBsZXZlbCBhbmQgcHJvY2Vzc2VzIGEgcHJvdGVpbiBpbiBhIHNpbmdsZSBmb3J3YXJkIHBhc3MuIAo3NjQgcHJvdGVpbnMgKiAzMiBzdGVwcyA9IDI0NDQ4IiwsLE5WSURJQSBBMTAwLCxDb25maWRlbnQsIlByb3RlaW4gc3RydWN0dXJlIHByZWRpY3Rpb24gaXMgcGl2b3RhbCBmb3IgdW5kZXJzdGFuZGluZyB0aGUgc3RydWN0dXJlLWZ1bmN0aW9uIHJlbGF0aW9uc2hpcCBvZiBwcm90ZWlucywgYWR2YW5jaW5nIGJpb2xvZ2ljYWwgcmVzZWFyY2gsIGFuZCBmYWNpbGl0YXRpbmcgcGhhcm1hY2V1dGljYWwgZGV2ZWxvcG1lbnQgYW5kIGV4cGVyaW1lbnRhbCBkZXNpZ24uIFdoaWxlIGRlZXAgbGVhcm5pbmcgbWV0aG9kcyBhbmQgdGhlIGV4cGFuZGVkIGF2YWlsYWJpbGl0eSBvZiBleHBlcmltZW50YWwgM0QgcHJvdGVpbiBzdHJ1Y3R1cmVzIGhhdmUg</x:v>
      </x:c>
    </x:row>
    <x:row r="91" ht="18" customHeight="1">
      <x:c r="A91" s="17" t="n">
        <x:v>86</x:v>
      </x:c>
      <x:c r="B91" s="17" t="n">
        <x:v>310</x:v>
      </x:c>
      <x:c r="C91" s="160" t="str">
        <x:v>YWNjZWxlcmF0ZWQgc3RydWN0dXJlIHByZWRpY3Rpb24sIHRoZSBkeW5hbWljIG5hdHVyZSBvZiBwcm90ZWluIHN0cnVjdHVyZXMgaGFzIHJlY2VpdmVkIGxpbWl0ZWQgYXR0ZW50aW9uLiBUaGlzIHN0dWR5IGludHJvZHVjZXMgYW4gaW5ub3ZhdGl2ZSA0RCBkaWZmdXNpb24gbW9kZWwgaW5jb3Jwb3JhdGluZyBtb2xlY3VsYXIgZHluYW1pY3MgKE1EKSBzaW11bGF0aW9uIGRhdGEgdG8gbGVhcm4gZHluYW1pYyBwcm90ZWluIHN0cnVjdHVyZXMuIE91ciBhcHByb2FjaCBpcyBkaXN0aW5ndWlzaGVkIGJ5IHRoZSBmb2xsb3dpbmcgY29tcG9uZW50czogKDEpIGEgdW5pZmllZCBkaWZmdXNpb24gbW9kZWwgY2FwYWJsZSBvZiBnZW5lcmF0aW5nIGR5bmFtaWMgcHJvdGVpbiBzdHJ1Y3R1cmVzLCBpbmNsdWRpbmcgYm90aCB0aGUgYmFja2JvbmUgYW5kIHNpZGUgY2hhaW5zLCB1dGlsaXppbmcgYXRvbWljIGdyb3VwaW5nIGFuZCBzaWRlLWNoYWluIGRpaGVkcmFsIGFuZ2xlIHByZWRpY3Rpb25zOyAoMikgYSByZWZlcmVuY2UgbmV0d29yayB0aGF0IGVuaGFuY2VzIHN0cnVjdHVyYWwgY29uc2lzdGVuY3kgYnkgaW50ZWdyYXRpbmcgdGhlIGxhdGVudCBlbWJlZGRpbmdzIG9mIHRoZSBpbml0aWFsIDNEIHByb3RlaW4gc3RydWN0dXJlczsgYW5kICgzKSBhIG1vdGlvbiBhbGlnbm1lbnQgbW9kdWxlIGFpbWVkIGF0IGltcHJvdmluZyB0ZW1wb3JhbCBzdHJ1Y3R1cmFsIGNvaGVyZW5jZSBhY3Jvc3MgbXVsdGlwbGUgdGltZSBzdGVwcy4gVG8gb3VyIGtub3dsZWRnZSwgdGhpcyBpcyB0aGUgZmlyc3QgZGlmZnVzaW9uLWJhc2VkIG1vZGVsIGFpbWVkIGF0IHByZWRpY3RpbmcgcHJvdGVpbiB0cmFqZWN0b3JpZXMgYWNyb3NzIG11bHRpcGxlIHRpbWUgc3RlcHMgc2ltdWx0YW5lb3VzbHkuIFZhbGlkYXRpb24gb24gYmVuY2htYXJrIGRhdGFzZXRzIGRlbW9uc3RyYXRlcyB0aGF0IG91ciBtb2RlbCBleGhpYml0cyBoaWdoIGFjY3VyYWN5IGluIHByZWRpY3RpbmcgZHluYW1pYyAzRCBzdHJ1Y3R1cmVzIG9mIHByb3RlaW5zIGNvbnRhaW5pbmcgdXAgdG8gMjU2IGFtaW5vIGFjaWRzIG92ZXIgMzIgdGltZSBzdGVwcywgZWZmZWN0aXZlbHkgY2FwdHVyaW5nIGJvdGggbG9jYWwgZmxleGliaWxpdHkgaW4gc3RhYmxlIHN0YXRlcyBhbmQgc2lnbmlmaWNhbnQgY29uZm9ybWF0aW9uYWwgY2hhbmdlcy4iLDU1MC4wLCxVbnJlbGVhc2VkLCJDaGluYSxDaGluYSxDaGluYSIsLCwsMS4wLCwyMDI1LTExLTI4IDExOjUzOjQ0KzAwOjAwLCwsLCwsIkFjYWRlbWlhLEFjYWRlbWlhIiwsLCwsVW5yZWxlYXNlZCx0aGUgcGFnZSBpcyBub3QgYWNjZXNzaWJsZSBhbnltb3JlIGh0dHBzOi8vZ2l0aHViLmNvbS9mdWRhbi1nZW5lcmF0aXZlLXZpc2lvbi9BbHBoYUZvbGRpbmcsLCwsLCw0MzMuMDMwNjA2ODA2ODU4NCxIYXJkd2FyZSwsLCwsTm8KRGVtb3N0YXJ0IChpbiBwcm9ncmVzcyksUm9ib3RpY3MsUm9ib3RpYyBtYW5pcHVsYXRpb24sR29vZ2xlIERlZXBNaW5kLCJNYXJpYSBCYXV6YSwgSm9zZSBFbnJpcXVlIENoZW4sIFZhbGVudGluIERhbGliYXJkLCBOaW1yb2QgR2lsZWFkaSwgUm9sYW5kIEhhZm5lciwgTXVyaWxvIEYuIE1hcnRpbnMsIEpvc3MgTW9vcmUsIFJ1Z2lsZSBQZXZjZXZpY2l1dGUsIEFudG9pbmUgTGF1cmVucywgRHVzaHlhbnQgUmFvLCBNYXJ0aW5hIFphbWJlbGxpLCBNYXJ0aW4gUmllZG1pbGxlciwgSm9uIFNjaG9seiwgS29uc3RhbnRpbm9zIEJvdXNtYWxpcywgRnJhbmNlc2NvIE5vcmksIE5pY29sYXMgSGVlc3MiLDIwMjQtMDktMTIsRGVtb1N0YXJ0OiBEZW1vbnN0cmF0aW9uLWxlZCBhdXRvLWN1cnJpY3VsdW0gYXBwbGllZCB0byBzaW0tdG8tcmVhbCB3aXRoIG11bHRpLWZpbmdlcmVkIHJvYm90cyxodHRwczovL2FyeGl2Lm9yZy9hYnMvMjQwOS4wNjYxMywsLCwsLCwsLCIiIldlIHRyYWluZWQgb3VyIGFnZW50cyB3aXRoIGEgYmF0Y2ggc2l6ZSBvZiAyNTYuIEFnZW50cyB3ZXJlIHRyYWluZWQgdW50aWwgY29udmVyZ2VuY2Ugd2hpY2ggdHlwaWNhbGx5IHRvb2sgdW5kZXIgMTBNIGxlYXJuZXIgdXBkYXRlcyBidXQgdG9vayAzMk0gbGVhcm5lciB1cGRhdGVzIG9uIHRoZSBTY3Jld2RyaXZlciBpbiBjdXAgdGFzay4iIiIsLCwsLFVua25vd24sIldlIHByZXNlbnQgRGVtb1N0YXJ0LCBhIG5vdmVsIGF1dG8tY3VycmljdWx1bSByZWluZm9yY2VtZW50IGxlYXJuaW5nIG1ldGhvZCBjYXBhYmxlIG9mIGxlYXJuaW5nIGNvbXBsZXggbWFuaXB1bGF0aW9uIGJlaGF2aW9ycyBvbiBhbiBhcm0gZXF1aXBwZWQgd2l0aCBhIHRocmVlLWZpbmdlcmVkIHJvYm90aWMgaGFuZCwgZnJvbSBvbmx5IGEgc3BhcnNlIHJld2FyZCBhbmQgYSBoYW5kZnVsIG9mIGRlbW9uc3RyYXRpb25zIGluIHNpbXVsYXRpb24uIExlYXJuaW5nIGZyb20gc2ltdWxhdGlvbiBkcmFzdGljYWxseSByZWR1Y2VzIHRoZSBkZXZlbG9wbWVudCBjeWNsZSBvZiBiZWhhdmlvciBnZW5lcmF0aW9uLCBhbmQgZG9tYWluIHJhbmRvbWl6YXRpb24gdGVjaG5pcXVlcyBhcmUgbGV2ZXJhZ2VkIHRvIGFjaGlldmUgc3VjY2Vzc2Z1bCB6ZXJvLXNob3Qgc2ltLXRvLXJlYWwgdHJhbnNmZXIuIFRyYW5zZmVycmVkIHBvbGljaWVzIGFyZSBsZWFybmVkIGRpcmVjdGx5IGZyb20gcmF3IHBpeGVscyBmcm9tIG11bHRpcGxlIGNhbWVyYXMgYW5kIHJvYm90IHByb3ByaW9jZXB0aW9uLiBPdXIgYXBwcm9hY2ggb3V0cGVyZm9ybXMgcG9saWNpZXMgbGVhcm5lZCBmcm9tIGRlbW9uc3RyYXRpb25zIG9uIHRoZSByZWFsIHJvYm90IGFuZCByZXF1aXJlcyAxMDAgdGltZXMgZmV3ZXIgZGVtb25zdHJhdGlvbnMsIGNvbGxlY3RlZCBpbiBzaW11bGF0aW9uLiBNb3JlIGRldGFpbHMgYW5kIHZpZGVvcyBpbiB0aGlzIGh0dHBzIFVSTC4iLCwsVW5yZWxlYXNlZCxVbml0ZWQgU3RhdGVzIG9mIEFtZXJpY2EsLCwsLCwyMDI2LTAyLTExIDE5OjI2OjI3KzAwOjAwLCwsLCwsSW5kdXN0cnksLCwsLFVucmVsZWFzZWQsLCwsLCwsLCwsLCwsTm8KRGF0YUdlbW1hLExhbmd1YWdlLExhbmd1YWdlIG1vZGVsaW5nL2dlbmVyYXRpb24sR29vZ2xlLCJQcmFzaGFudGggUmFkaGFrcmlzaG5hbiwgSmVubmlmZXIgQ2hlbiwgQm8gWHUsIFByZW0gUmFtYXN3YW1pLCBIYW5uYWggUGhvLCBBZHJpYW5hIE9sbW9zLCBKYW1lcyBNYW55aWthLCBSLiBWLiBHdWhhIiwyMDI0LTA5LTEyLEtub3dpbmcgV2hlbiB0byBBc2sgLS0gQnJpZGdpbmcgTGFyZ2UgTGFuZ3VhZ2UgTW9kZWxzIGFuZCBEYXRhLGh0dHBzOi8vYXJ4aXYub3JnL2Ficy8yNDA5LjEzNzQxLCwsLDI3MjAwMDAwMDAwLjAsMjcuMkIsLCwsLCwsR29vZ2xlIFRQVSB2NWUsLENvbmZpZGVudCwiTGFyZ2UgTGFuZ3VhZ2UgTW9kZWxzIChMTE1zKSBhcmUgcHJvbmUgdG8gZ2VuZXJhdGluZyBmYWN0dWFsbHkgaW5jb3JyZWN0IGluZm9ybWF0aW9uIHdoZW4gcmVzcG9uZGluZyB0byBxdWVyaWVzIHRoYXQgaW52b2x2ZSBudW1lcmljYWwgYW5kIHN0YXRpc3RpY2FsIGRhdGEgb3Igb3RoZXIgdGltZWx5IGZhY3RzLiBJbiB0aGlzIHBhcGVyLCB3ZSBwcmVzZW50IGFuIGFwcHJvYWNoIGZvciBlbmhhbmNpbmcgdGhlIGFjY3VyYWN5IG9mIExMTXMgYnkgaW50ZWdyYXRpbmcgdGhlbSB3aXRoIERhdGEgQ29tbW9ucywgYSB2YXN0LCBvcGVuLXNvdXJjZSByZXBvc2l0b3J5IG9mIHB1YmxpYyBzdGF0aXN0aWNzIGZyb20gdHJ1c3RlZCBvcmdhbml6YXRpb25zIGxpa2UgdGhlIFVuaXRlZCBOYXRpb25zIChVTiksIENlbnRlciBmb3IgRGlzZWFzZSBDb250cm9sIGFuZCBQcmV2ZW50aW9uIChDREMpIGFuZCBnbG9iYWwgY2Vuc3VzIGJ1cmVhdXMuIFdlIGV4cGxvcmUgdHdvIHByaW1hcnkgbWV0aG9kczogUmV0cmlldmFsIEludGVybGVhdmVkIEdlbmVyYXRpb24gKFJJRyksIHdoZXJlIHRoZSBMTE0gaXMgdHJhaW5lZCB0byBwcm9kdWNlIG5hdHVyYWwgbGFuZ3VhZ2UgcXVlcmllcyB0byByZXRyaWV2ZSBkYXRhIGZyb20gRGF0YSBDb21tb25zLCBhbmQgUmV0cmlldmFsIEF1Z21lbnRlZCBHZW5lcmF0aW9uIChSQUcpLCB3aGVyZSByZWxldmFudCBkYXRhIHRhYmxlcyBhcmUgZmV0Y2hlZCBmcm9tIERhdGEgQ29tbW9ucyBhbmQgdXNlZCB0byBhdWdtZW50IHRoZSBMTE0ncyBwcm9tcHQuIFdlIGV2YWx1YXRlIHRoZXNlIG1ldGhvZHMgb24gYSBkaXZlcnNlIHNldCBvZiBxdWVyaWVzLCBkZW1vbnN0cmF0aW5nIHRoZWlyIGVmZmVjdGl2ZW5lc3MgaW4gaW1wcm92aW5nIHRoZSBmYWN0dWFsIGFjY3VyYWN5IG9mIExMTSBvdXRwdXRzLiBPdXIgd29yayByZXByZXNlbnRzIGFuIGVhcmx5IHN0ZXAgdG93YXJkcyBidWlsZGluZyBtb3JlIHRydXN0d29ydGh5IGFuZCByZWxpYWJsZSBMTE1zIHRoYXQgYXJlIGdyb3VuZGVkIGluIHZlcmlmaWFibGUgc3RhdGlzdGljYWwgZGF0YSBhbmQgY2FwYWJsZSBvZiBjb21wbGV4IGZhY3R1YWwgcmVhc29uaW5nLiIsLCxPcGVuIHdlaWdodHMgKHJlc3RyaWN0ZWQgdXNlKSxVbml0ZWQgU3RhdGVzIG9mIEFtZXJpY2EsR2VtbWEgMiAyN0IsLCwsLDIwMjUtMTEtMjggMTE6NTM6NDQrMDA6MDAsLCwsLCxJbmR1c3RyeSwsLCwsLCJHZW1tYSBsaWNlbnNlCmh0dHBzOi8vaHVnZ2luZ2ZhY2UuY28vZ29vZ2xlL2RhdGFnZW1tYS1yYWctMjdiLWl0IiwsLCwsLCwsLCwsLFllcwpFMiBUVFMsU3BlZWNoLCJUZXh0LXRvLXNwZWVjaCAoVFRTKSxTcGVlY2ggc3ludGhlc2lzIixNaWNyb3NvZnQsIlNlZmlrIEVtcmUgRXNraW1leiwgWGlhb2ZlaSBXYW5nLCBNYW50aGFuIFRoYWtrZXIsIENhbnJ1biBMaSwgQ2h1bmctSHNpZW4gVHNhaSwgWmhlbiBYaWFvLCBIZW1pbiBZYW5nLCBaaXJ1biBaaHUsIE1pbiBUYW5nLCBYdSBUYW4sIFlhbnFpbmcgTGl1LCBTaGVuZyBaaGFvLCBOYW95dWtpIEthbmRhIiwyMDI0LTA5LTEyLEUyIFRUUzogRW1iYXJyYXNzaW5nbHkgRWFzeSBGdWxseSBOb24tQXV0b3JlZ3Jlc3NpdmUgWmVyby1TaG90IFRUUyxodHRwczovL2FyeGl2Lm9yZy9hYnMvMjQwNi4xODAwOSwsLCwzMzUwMDAwMDAuMCwiIiJUaGUgYXJjaGl0ZWN0dXJlIGluY29ycG9yYXRlZCBVLU5ldCBbMjNdIHN0eWxlIHNraXAgY29ubmVjdGlvbnMsIDI0IGxheWVycywgMTYgYXR0ZW50aW9uIGhlYWRzLCBhbiBlbWJlZGRpbmcgZGltZW5zaW9uIG9mIDEwMjQsIGEgbGluZWFyIGxheWVyIGRpbWVuc2lvbiBvZiA0MDk2LiBUaGUgY2hhcmFjdGVyIGVtYmVkZGluZyB2b2NhYnVsYXJ5IHNpemUgd2FzIDM5OS41IFRoZSB0b3RhbCBudW1iZXIgb2YgcGFyYW1ldGVycyBhbW91bnRlZCB0byAzMzUgbWlsbGlvbiIiIiw0LjkzOTc3NmUrMjAsNiBGTE9QIC8gdG9rZW4gLyBwYXJhbWV0ZXIgKiAyNDU3NjAwMDAwMDAgdG9rZW5zICogMzM1MDAwMDAwIHBhcmFtZXRlcnMgPSA0LjkzOTc3NmUrMjAgRkxPUCAsMjQ1NzYwMDAwMDAwLCIiIldlIHV0aWxpemVkIHRoZSBMaWJyaWhlYXZ5IGRhdGFzZXQgWzMwXSB0byB0cmFpbiBvdXIgbW9kZWxzLiBUaGUgTGlicmloZWF2eSBkYXRhc2V0IGNvbXByaXNlcyA1MCwwMDAgaG91cnMgb2YgcmVhZCBFbmdsaXNoIHNwZWVjaCBmcm9tIDYsNzM2IHNwZWFrZXJzLCBhY2NvbXBhbmllZCBieSB0cmFuc2NyaXB0aW9ucyB0aGF0IHByZXNlcnZlIGNhc2UgYW5kIHB1bmN0dWF0aW9uIG1hcmtzLiIiCgoiIldlIGFsc28gdXNlZCBhIHByb3ByaWV0YXJ5IDIwMCwwMDAgaG91cnMgb2YgdHJhaW5pbmcgZGF0YSB0byBpbnZlc3RpZ2F0ZSB0aGUgc2NhbGFiaWxpdHkgb2YgdGhlIEUyIFRUUyBtb2RlbC4iIgoKIiJBbGwgbW9kZWxzIHdlcmUgdHJhaW5lZCBmb3IgODAwLDAwMCBtaW5pLWJhdGNoIHVwZGF0ZXMgd2l0aCBhbiBlZmZlY3RpdmUgbWluaS1iYXRjaCBzaXplIG9mIDMwNywyMDAgYXVkaW8gZnJhbWVzLiIiCgpUb2tlbiBjb3VudCBlc3RpbWF0ZTogMzA3LDIwMCDDlyA4MDAsMDAwICA9IDI0NTc2MDAwMDAwMCB0b2tlbnMiLCwsLCxDb25maWRlbnQsIlRoaXMgcGFwZXIgaW50cm9kdWNlcyBFbWJhcnJhc3NpbmdseSBFYXN5IFRleHQtdG8tU3BlZWNoIChFMiBUVFMpLCBhIGZ1bGx5IG5vbi1hdXRvcmVncmVzc2l2ZSB6ZXJvLXNob3QgdGV4dC10by1zcGVlY2ggc3lzdGVtIHRoYXQgb2ZmZXJzIGh1bWFuLWxldmVsIG5hdHVyYWxuZXNzIGFuZCBzdGF0ZS1vZi10aGUtYXJ0IHNwZWFrZXIgc2ltaWxhcml0eSBhbmQgaW50ZWxsaWdpYmlsaXR5LiBJbiB0aGUgRTIgVFRTIGZyYW1ld29yaywgdGhlIHRleHQgaW5wdXQgaXMgY29udmVydGVkIGludG8gYSBjaGFyYWN0ZXIgc2VxdWVuY2Ugd2l0aCBmaWxsZXIgdG9rZW5zLiBUaGUgZmxvdy1tYXRjaGluZy1iYXNlZCBtZWwgc3BlY3Ryb2dyYW0gZ2VuZXJhdG9yIGlzIHRoZW4gdHJhaW5lZCBiYXNlZCBvbiB0aGUgYXVkaW8gaW5maWxsaW5nIHRhc2suIFVubGlrZSBtYW55IHByZXZpb3VzIHdvcmtzLCBpdCBkb2VzIG5vdCByZXF1aXJlIGFkZGl0aW9uYWwgY29tcG9uZW50cyAoZS5nLiwgZHVyYXRpb24gbW9kZWwsIGdyYXBoZW1lLXRvLXBob25lbWUpIG9yIGNvbXBsZXggdGVjaG5pcXVlcyAoZS5nLiwgbW9ub3RvbmljIGFsaWdubWVudCBzZWFyY2gpLiBEZXNwaXRlIGl0cyBzaW1wbGljaXR5LCBFMiBUVFMgYWNoaWV2ZXMgc3RhdGUtb2YtdGhlLWFydCB6ZXJvLXNob3QgVFRTIGNhcGFiaWxpdGllcyB0aGF0IGFyZSBjb21wYXJhYmxlIHRvIG9yIHN1cnBhc3MgcHJldmlvdXMgd29ya3MsIGluY2x1ZGluZyBWb2ljZWJveCBhbmQgTmF0dXJhbFNwZWVjaCAzLiBUaGUgc2ltcGxpY2l0eSBvZiBFMiBUVFMgYWxzbyBhbGxvd3MgZm9yIGZsZXhpYmlsaXR5IGluIHRoZSBpbnB1dCByZXByZXNlbnRhdGlvbi4gV2UgcHJvcG9zZSBzZXZlcmFsIHZhcmlhbnRzIG9mIEUyIFRUUyB0byBpbXByb3ZlIHVzYWJpbGl0eSBkdXJpbmcgaW5mZXJlbmNlLiBTZWUgdGhpcyBodHRwcyBVUkwgZm9yIGRlbW8gc2FtcGxlcy4iLCwsVW5yZWxlYXNlZCxVbml0ZWQgU3RhdGVzIG9mIEFtZXJpY2EsLCwsLCwyMDI1LTExLTI4IDExOjUzOjQ0KzAwOjAwLCwsLCwsSW5kdXN0cnksLCwsLFVucmVsZWFzZWQsLCwsLCwsLE9wZXJhdGlvbiBjb3VudGluZywsLCwsTm8KQXV0b21hdGVkIGRlc2lnbiBvZiBtdWx0aS10YXJnZXQgbGlnYW5kcyBieSBnZW5lcmF0aXZlIGRlZXAgbGVhcm5pbmcsQmlvbG9neSxEcnVnIGRpc2NvdmVyeSwiR29ldGhlIFVuaXZlcnNpdHkgRnJhbmtmdXJ0LEZyYXVuaG9mZXIgSW5zdGl0dXRlIGZvciBUcmFuc2xhdGlvbmFsIE1lZGljaW5lIGFuZCBQaGFybWFjb2xvZ3ksTHVkd2lnIE1heGltaWxpYW4gVW5pdmVyc2l0eSBvZiBNdW5pY2giLCJMYXVyYSBJc2lna2VpdCwgVGltIEjDtnJtYW5uLCBFc3BlbiBTY2hhbGxtYXllciwgS2F0aGFyaW5hIFNjaG9seiwgRmVsaXggRi4gTGlsbGljaCwgSm9oYW5uYSBILiBNLiBFaHJsZXIsIEJlbmVkaWt0IEh1Zm5hZ2VsLCBKYXNtaW4gQsO8Y2huZXIsIEp1bGlhbiBBLiBNYXJzY2huZXIsIErDtnJnIFBhYmVsLCBFd2dlbmlqIFByb3NjaGFrLCBEYW5pZWwgTWVyayIsMjAyNC0wOS0xMSxBdXRvbWF0ZWQgZGVzaWduIG9mIG11bHRpLXRhcmdldCBsaWdhbmRzIGJ5IGdlbmVyYXRpdmUgZGVlcCBsZWFybmluZyxodHRwczovL3d3dy5uYXR1cmUuY29tL2FydGljbGVzL3M0MTQ2Ny0wMjQtNTIwNjAtOCwsLCw1ODIwNTE1LjAsIiIiVGhlIG1vZGVsIHdhcyBiYXNlZCBvbiBhIHJlY3VycmVudCBuZXVyYWwgbmV0d29yayB3aXRoIGxvbmcgc2hvcnQtdGVybSBtZW1vcnkgKExTVE0pIGNlbGxzIGFuZCBjb25zaXN0ZWQgb2YgZm91ciBsYXllcnMgd2l0aCBhIHRvdGFsIG9mIDUsODIwLDUxNQpwYXJhbWV0ZXJzOiBsYXllciAxLCBCYXRjaE5vcm1hbGl6YXRpb247IGxheWVyIDIsIExTVE0gd2l0aCAxMDI0IHVuaXRzOwpsYXllciAzLCBMU1RNIHdpdGggMjU2IHVuaXRzOyBsYXllciA0LCBCYXRjaE5vcm1hbGl6YXRpb24uIiIiLCwsLCIzNjUsMDAwIG1vbGVjdWxlcyDDlyAxMCBhdWdtZW50YXRpb25zID0gMyw2NTAsMDAwIHRvdGFsIG1vbGVjdWxlcwozLDY1MCwwMDAgbW9sZWN1bGVzIMOXIDE0MCB0b2tlbnMvbW9sZWN1bGUgPSA1MTEsMDAwLDAwMCAoNS4xMSDDlyAxMOKBuCkgdG9rZW5zCkZpbmFsIGVzdGltYXRlOiA1LjFlOCB0b2tlbnMiLCwsLCxDb25maWRlbnQsIkdlbmVyYXRpdmUgZGVlcCBsZWFybmluZyBtb2RlbHMgZW5hYmxlIGRhdGEtZHJpdmVuIGRlIG5vdm8gZGVzaWduIG9mIG1vbGVjdWxlcyB3aXRoIHRhaWxvcmVkIGZlYXR1cmVzLiBDaGVtaWNhbCBsYW5ndWFnZSBtb2RlbHMgKENMTSkgdHJhaW5lZCBvbiBzdHJpbmcgcmVwcmVzZW50YXRpb25zIG9mIG1vbGVjdWxlcyBzdWNoIGFzIFNNSUxFUyBoYXZlIGJlZW4gc3VjY2Vzc2Z1bGx5IGVtcGxveWVkIHRvIGRlc2lnbiBuZXcgY2hlbWljYWwgZW50aXRpZXMgd2l0aCBleHBlcmltZW50YWxseSBjb25maXJtZWQgYWN0aXZpdHkgb24gaW50ZW5kZWQgdGFyZ2V0cy4gSGVyZSwgd2UgcHJvYmUgdGhlIGFwcGxpY2F0aW9uIG9mIENMTSB0byBnZW5lcmF0ZSBtdWx0aS10YXJnZXQgbGlnYW5kcyBmb3IgZGVzaWduZWQgcG9seXBoYXJtYWNvbG9neS4gV2UgY2FwaXRhbGl6ZSBvbiB0aGUgYWJpbGl0eSBvZiBDTE0gdG8gbGVhcm4gZnJvbSBzbWFsbCBmaW5lLXR1bmluZyBzZXRzIG9mIG1vbGVjdWxlcyBhbmQgc3VjY2Vzc2Z1bGx5IGJpYXMgdGhlIG1vZGVsIHRvd2FyZHMgZGVzaWduaW5nIGRydWctbGlrZSBtb2xlY3VsZXMgd2l0aCBzaW1pbGFyaXR5IHRvIGtub3duIGxpZ2FuZHMgb2YgdGFyZ2V0IHBhaXJzIG9mIGludGVyZXN0LiBEZXNpZ25zIG9idGFpbmVkIGZyb20gQ0xNIGFmdGVyIHBvb2xlZCBmaW5lLXR1bmluZyBhcmUgcHJlZGljdGVkIGFjdGl2ZSBvbiBib3RoIHByb3RlaW5zIG9mIGludGVyZXN0IGFuZCBjb21wcmlzZSBwaGFybWFjb3Bob3JlIGVsZW1lbnRzIG9mIGxpZ2FuZHMgZm9yIGJvdGggdGFyZ2V0cyBpbiBvbmUgbW9sZWN1bGUuIFN5bnRoZXNpcyBhbmQgdGVzdGluZyBvZiB0d2VsdmUgY29tcHV0YXRpb25hbGx5IGZhdm9yZWQgQ0xNIGRlc2lnbnMgZm9yIHNpeCB0YXJnZXQgcGFpcnMgcmV2ZWFscyBtb2R1bGF0aW9uIG9mIGF0IGxlYXN0IG9uZSBpbnRlbmRlZCBwcm90ZWluIGJ5IGFsbCBzZWxlY3RlZCBkZXNpZ25zIHdpdGggdXAgdG8gZG91YmxlLWRpZ2l0IG5hbm9tb2xhciBwb3RlbmN5IGFuZCBjb25maXJtcyBzZXZlbiBjb21wb3VuZHMgYXMgZGVzaWduZWQgZHVhbCBsaWdhbmRzLiBUaGVzZSByZXN1bHRzIGNvcnJvYm9yYXRlIENMTSBmb3IgbXVsdGktdGFyZ2V0IGRlIG5vdm8gZGVzaWduIGFzIHNvdXJjZSBvZiBpbm5vdmF0aW9uIGluIGRydWcgZGlzY292ZXJ5LiIsLCwsIkdlcm1hbnksR2VybWFueSxHZXJtYW55IiwsLCwsLDIwMjUtMTEtMjggMTE6NTM6NDQrMDA6MDAsLCwsLCwiQWNhZGVtaWEsQWNhZGVtaWEiLCwsLCxPcGVuIHNvdXJjZSwiQ29kZSB1c2VkIGluIHRoaXMgc3R1ZHkgaXMgYXZhaWxhYmxlIGF0IFplbm9kbyAoaHR0cHM6Ly9kb2kub3JnLzEwLjUyODEvemVub2RvLjEyNzk1NDcwKQoKTGljZW5zZTogQ0MtQlktNC4wIiwsLCwsLCwsLCwsLApTb2xhciBQcm8sTGFuZ3VhZ2UsIkxhbmd1YWdlIG1vZGVsaW5nL2dlbmVyYXRpb24sUXVlc3Rpb24gYW5zd2VyaW5nLFRyYW5zbGF0aW9uIixVcHN0YWdlLCwyMDI0LTA5LTExLFVwc3RhZ2UgdG8gUmVsZWFzZSBQcmV2aWV3IG9mIE5leHQtR2VuZXJhdGlvbiBMTE0g4oCYU29sYXIgUHJv4oCZLGh0dHBzOi8vd3d3LnVwc3RhZ2UuYWkvbmV3cy9zb2xhci1wcm8tcHJldmlldywsLCwyMjAwMDAwMDAwMC4wLDIyQiwsLCwsLCwsLENvbmZpZGVudCwiVXBzdGFnZSB0b2RheSBhbm5vdW5jZWQgdGhlIHJlbGVhc2Ugb2YgYSBwcmV2aWV3IHZlcnNpb24gb2YgaXRzIG5leHQtZ2VuZXJhdGlvbiBsYXJnZSBsYW5ndWFnZSBtb2RlbCAoTExNKSwgU29sYXIgUHJvLiBUaGlzIHByZXZpZXcsIGF2YWlsYWJsZSBhcyBhbiBvcGVuLXNvdXJjZSBtb2RlbCB3aXRoIGZyZWUgQVBJIGFjY2VzcywgZ2l2ZXMgZGV2ZWxvcGVycyBhbmQgYnVzaW5lc3NlcyB0aGUgb3Bwb3J0dW5pdHkgdG8gdGVzdCBhbmQgcHJvdmlkZSBmZWVkYmFjayBvbiB0aGUgbW9kZWwgYWhlYWQgb2YgaXRzIG9mZmljaWFsIHJlbGVhc2UgaW4gTm92ZW1iZXIuCgpBcyB0aGUgZmxhZ3NoaXAgbW9kZWwgb2YgdGhlIFNvbGFyIExMTSBzZXJpZXMsIFNvbGFyIFBybyBmZWF0dXJlcyAyMiBiaWxsaW9uIHBhcmFtZXRlcnMsIG1vcmUgdGhhbiBkb3VibGUgdGhlIHNpemUgb2YgaXRzIHByZWRlY2Vzc29yLCBTb2xhciBNaW5pLiBEZXNwaXRlIGl0cyBpbmNyZWFzZWQgc2l6ZSwgU29sYXIgUHJvIGlzIG9wdGltaXplZCB0byBydW4gZWZmaWNpZW50bHkgb24gYSBzaW5nbGUgR1BVLCB0aGFua3MgdG8gVXBzdGFnZSdzIHByb3ByaWV0YXJ5IERlcHRoLVVwIFNjYWxpbmcgKERVUykgbWV0aG9kIGFuZCBhZHZhbmNlZCBkYXRhIHJlY2lwZS4gVGhpcyBpbm5vdmF0aW9uIGVuYWJsZXMgU29sYXIgUHJvIHRvIGRlbGl2ZXIgc3RhdGUtb2YtdGhlLWFydCBwZXJmb3JtYW5jZSB3aGlsZSBzaWduaWZpY2FudGx5IHJlZHVjaW5nIG1vZGVsIHNpemXigJRhbiBlc3NlbnRpYWwgYWR2YW50YWdlIGluIHRoZSBmYWNlIG9mIHJpc2luZyBHUFUgY29zdHMgYW5kIHN1cHBseSBjb25zdHJhaW50cyBpbiB0aGUgQUkgbGFuZHNjYXBlLgoKU29sYXIgUHJvJ3MgYWR2YW5jZWQgY2FwYWJpbGl0aWVzIGhhdmUgdHJhbnNsYXRlZCB0byBpbXByZXNzaXZlIGdhaW5zIGluIGtleSBMTE0gYmVuY2htYXJrcywgd2l0aCBhbiBhdmVyYWdlIGltcHJvdmVtZW50IG9mIDUxJSBjb21wYXJlZCB0byBTb2xhciBNaW5pLiBJdCBhY2hpZXZlZCBhbiBhY2N1cmFjeSBzY29yZSBvZiA1Mi4xMSBvbiB0aGUgTU1MVSBQcm8gYmVuY2htYXJrLCB3aGljaCBtZWFzdXJlcyBtdWx0aS1kaXNjaXBsaW5hcnkgbGFuZ3VhZ2UgdW5kZXJzdGFuZGluZyBhbmQgcmVhc29uaW5nIGFjcm9zcyAxNCBkb21haW5zLiBBZGRpdGlvbmFsbHksIFNvbGFyIFBybyBleGNlbGxlZCBpbiB0aGUgSUZFdmFsIGJlbmNobWFyayB3aXRoIGEgc2NvcmUgb2YgODQuMzcsIHNob3djYXNpbmcgaXRzIGFiaWxpdHkgdG8gZm9sbG93IGNvbXBsZXggaW5zdHJ1Y3Rpb25zIHdpdGggaW50ZWxsaWdlbmNlIGNvbXBhcmFibGUgdG8gdGhhdCBvZiBodW1hbnMuCgpUaGVzZSByZXN1bHRzIHN1cnBhc3MgdGhvc2Ugb2Ygc2ltaWxhci1zaXplZCBtb2RlbHMgZnJvbSBsZWFkaW5nIHRlY2ggY29tcGFuaWVzLCBpbmNsdWRpbmcgTWljcm9zb2Z0J3MgUGhpIDMgTWVkaXVtLCBNZXRh4oCZcyBMbGFtYSAzLjEgOEIsIE1pc3RyYWwgTmVNbyAxMkIsIGFuZCBHb29nbGUncyBHZW1tYSAyIDI3Qi4gU29sYXIgUHJvIGV2ZW4gY29tcGV0ZXMgd2l0aCBtdWNoIGxhcmdlciBtb2RlbHMgdGhhdCByZXF1aXJlIG11bHRpcGxlIEdQVXMsIHN1Y2ggYXMgTGxhbWEgMy4xIDcwQiwgd2hpY2ggaGFzIHRocmVlIHRpbWVzIHRoZSBwYXJhbWV0ZXIgY291bnQuIEJ5IHNldHRpbmcgYSBuZXcgc3RhbmRhcmQgaW4gYm90aCBnZW5lcmFsIGFuZCBzcGVjaWFsaXplZCB0YXNrcywgU29sYXIgUHJvIHBvc2l0aW9ucyBpdHNlbGYgYXMgdGhlIG1vc3QgaW50ZWxsaWdlbnQgYW5kIGVmZmljaWVudCBMTE0gYXZhaWxhYmxlIG9uIHRoZSBtYXJrZXQgdG9kYXkuIiwsLEFQSSBhY2Nlc3MsS29yZWEgKFJlcHVibGljIG9mKSwsLCwsLDIwMjUtMTEtMjggMTE6NTM6NDQrMDA6MDAsLCwsLCxJbmR1c3RyeSwsLCwsVW5yZWxlYXNlZCwicHJldmlldyBtb2RlbCAobGltaXRlZCBsYW5ndWFnZXMsIGxpbWl0ZWQgY29udGV4dCBsZW5ndGgpIGlzIG9wZW4gc291cmNlZCB1bmRlciBNSVQgbGljZW5zZTogaHR0cHM6Ly9odWdnaW5nZmFjZS5jby91cHN0YWdlL3NvbGFyLXByby1wcmV2aWV3LWluc3RydWN0Cgpwcm9kdWN0aW9uIG1vZGVsIGlzIGF2YWlsYWJsZSB2aWEgQVBJIiwsLCwsLCwsLCwsLE5vCkdhbGF4eSAo5pif5rGJR2FsYXh55aSn5qih5Z6LKSwiTXVsdGltb2RhbCxMYW5ndWFnZSxTcGVlY2gsVmlzaW9uLFZpZGVvIiwiVGV4dCBzdW1tYXJpemF0aW9uLFRyYW5zY3JpcHRpb24sQ2hhdCxRdWVzdGlvbiBhbnN3ZXJpbmcsTGFuZ3VhZ2UgbW9kZWxpbmcvZ2VuZXJhdGlvbixTcGVlY2ggcmVjb2duaXRpb24gKEFTUiksSW1hZ2UgY2FwdGlvbmluZyxJbWFnZSBjbGFzc2lmaWNhdGlvbixWaWRlbyBkZXNjcmlwdGlvbixSZXRyaWV2YWwtYXVnbWVudGVkIGdlbmVyYXRpb24iLERhaGFuIFNvZnR3YXJlIC8gSGFud2ViLCwyMDI0LTA5LTExLENBQyByZWdpc3RyeSwiaHR0cHM6Ly93d3cuaGFud2ViLmNvbS94dy9hcnQvMjAyNS9hcnRfM2JlOWQ4ZWY3OWVmNGE2MmI0NTc2NTJiMmViNjIzODQuaHRtbApodHRwczovL3dlYi5hcmNoaXZlLm9yZy93ZWIvMjAyNTA2MjQwOTA4MzkvaHR0cHM6Ly93d3cuaGFud2ViLmNvbS94dy9hcnQvMjAyNC9hcnRfNmZkYTU2OWY3MmE3NDAyNTkxZmUxZDhhNTFhYjczMjIuaHRtbCIsLCwsMzIwMDAwMDAwMDAuMCwiSW4gSnVuZSAyMDI0LCB0aGUgY29tcGFueSByZWxlYXNlZCAwLjdCLCA3QiwgYW5kIDMyQiBsYXJnZSBtb2RlbHMgYmFzZWQgb24gc21hbGwgY29tcHV0aW5nIHBvd2VyLiIsLCwsVGhlIEdhbGF4eSBtb2RlbCBpcyBiYXNlZCBvbiBQQi1sZXZlbCBoaWdoLXF1YWxpdHkgZGF0YSBhbmQgb3ZlciAxMFRCIG9mIHByb2Zlc3Npb25hbCBwcmUtdHJhaW5lZCBkYXRhIHNldHMgaW4gdGhlIGdvdmVybm1lbnQgYW5kIGVudGVycHJpc2UgZmllbGRzLiwsLCwsQ29uZmlkZW50LCJTaW5jZSBGZWIgMjAyNSBkZWVwIGludGVncmF0aW9uIHdpdGggRGVlcFNlZWsKCkludGVncmF0ZSBtdWx0aS1tb2RhbCBjYXBhYmlsaXRpZXMgc3VjaCBhcyB0ZXh0LCBzcGVlY2gsIGltYWdlLCBhbmQgdmlkZW8gcHJvY2Vzc2luZy4gVGhyb3VnaCBuYXR1cmFsIGxhbmd1YWdlIHByb2Nlc3NpbmcgdGVjaG5vbG9neSwgd2UgZGVlcGx5IGFuYWx5emUgZG9jdW1lbnRzIGFuZCBnYWluIHByZWNpc2UgaW5zaWdodCBpbnRvIHNlbWFudGljcyBhbmQgZW1vdGlvbnMuIFRoZSBzcGVlY2ggcmVjb2duaXRpb24gc3lzdGVtIGFjY3VyYXRlbHkgY2FwdHVyZXMgc3BlZWNoIGFuZCBzZWFtbGVzc2x5IGNvbm5lY3RzIGF1dG9tYXRpYyByZWNvcmRpbmcgYW5kIGluc3RydWN0aW9uIGV4ZWN1dGlvbi4gSW1hZ2UgcmVjb2duaXRpb24gcmVsaWVzIG9uIGRlZXAgbGVhcm5pbmcgdG8gZWZmaWNpZW50bHkgY2xhc3NpZnksIGlkZW50aWZ5IGFuZCBhbmFseXplLCBhbmQgZ2FpbiBpbnNpZ2h0cyBpbnRvIHN1YnRsZXRpZXMuIFZpZGVvIGFuYWx5c2lzIGNhcHR1cmVzIGR5bmFtaWNzIGluIHJlYWwgdGltZSwgaW50ZWxsaWdlbnRseSBtb25pdG9ycywgYW5kIHdhcm5zIG9mIGV2ZW50cy4gVGhlIHBsYXRmb3JtIGNvbXByZWhlbnNpdmVseSBpbXByb3ZlcyBkYXRhIHByb2Nlc3NpbmcgZWZmaWNpZW5jeSBhbmQgZGVlcGx5IGVtcG93ZXJzIGludGVsbGlnZW50IGRlY2lzaW9uLW1ha2luZy4iLCwsLENoaW5hLCwsLCwsMjAyNi0wMi0xMSAxOToyNjoyNyswMDowMCwsLCwsLEluZHVzdHJ5LCwsLCwsLCwsLCwsLCwsLCwsCkVWSSAyLFNwZWVjaCwiVGV4dC10by1zcGVlY2ggKFRUUyksU3BlZWNoIHN5bnRoZXNpcyxTcGVlY2gtdG8tdGV4dCxTcGVlY2ggcmVjb2duaXRpb24gKEFTUiksQXVkaW8gcXVlc3Rpb24gYW5zd2VyaW5nLFNwZWVjaC10by1zcGVlY2giLEh1bWUsLDIwMjQtMDktMTEsIkludHJvZHVjaW5nIEVWSSAyLCBvdXIgbmV3IGZvdW5kYXRpb25hbCBBSSB2b2ljZSBtb2RlbCIsImh0dHBzOi8vd3d3Lmh1bWUuYWkvYmxvZy9pbnRyb2R1Y2luZy1ldmkyCgpodHRwczovL2Rldi5odW1lLmFpL2RvY3MvZW1wYXRoaWMtdm9pY2UtaW50ZXJmYWNlLWV2aS9jb25maWd1cmF0aW9uL2V2aS12ZXJzaW9uIiwsLCwsLCwsLCwsLCwsVW5rbm93biwiRVZJIDIgaXMgb3VyIG5ldyB2b2ljZS10by12b2ljZSBmb3VuZGF0aW9uIG1vZGVsLiBJdCBpcyBvbmUgb2YgdGhlIGZpcnN0IEFJIG1vZGVscyB3aXRoIHdoaWNoIHlvdSBjYW4gaGF2ZSByZW1hcmthYmx5IGh1bWFuLWxpa2Ugdm9pY2UgY29udmVyc2F0aW9ucy4gSXQgY2FuIGNvbnZlcnNlIHJhcGlkbHkgYW5kIGZsdWVudGx5IHdpdGggdXNlcnMgd2l0aCBzdWJzZWNvbmQgcmVzcG9uc2UgdGltZXMsIHVuZGVyc3RhbmQgYSB1c2Vy4oCZcyB0b25lIG9mIHZvaWNlLCBnZW5lcmF0ZSBhbnkgdG9uZSBvZiB2b2ljZSwgYW5kIGV2ZW4gcmVzcG9uZCB0byBzb21lIG1vcmUgbmljaGUgcmVxdWVzdHMgbGlrZSBjaGFuZ2luZyBpdHMgc3BlYWtpbmcgcmF0ZSBvciByYXBwaW5nLiBJdCBjYW4gZW11bGF0ZSBhIHdpZGUgcmFuZ2Ugb2YgcGVyc29uYWxpdGllcywgYWNjZW50cywgYW5kIHNwZWFraW5nIHN0eWxlcyBhbmQgcG9zc2Vzc2VzIGVtZXJnZW50IG11bHRpbGluZ3VhbCBjYXBhYmlsaXRpZXMuCgpBdCBhIGhpZ2hlciBsZXZlbCwgRVZJIDIgZXhjZWxzIGF0IGFudGljaXBhdGluZyBhbmQgYWRhcHRpbmcgdG8geW91ciBwcmVmZXJlbmNlcywgbWFkZSBwb3NzaWJsZSBieSBpdHMgc3BlY2lhbCB0cmFpbmluZyBmb3IgZW1vdGlvbmFsIGludGVsbGlnZW5jZS4gSXTigJlzIHRyYWluZWQgdG8gbWFpbnRhaW4gY2hhcmFjdGVycyBhbmQgcGVyc29uYWxpdGllcyB0aGF0IGFyZSBmdW4gYW5kIGludGVyZXN0aW5nIHRvIGludGVyYWN0IHdpdGguIFB1dCB0b2dldGhlciwgRVZJIDIgaXMgZGVzaWduZWQgdG8gZW11bGF0ZSB0aGUgaWRlYWwgQUkgcGVyc29uYWxpdHkgZm9yIGVhY2ggYXBwbGljYXRpb24gaXQgaXMgYnVpbHQgaW50byBhbmQgZWFjaCB1c2VyLiIsLCxBUEkgYWNjZXNzLFVuaXRlZCBTdGF0ZXMgb2YgQW1lcmljYSwsLCwsLDIwMjUtMTEtMjggMTE6NTM6NDQrMDA6MDAsLCwsLCxJbmR1c3RyeSwsLCwsVW5yZWxlYXNlZCxodHRwczovL2Rldi5odW1lLmFpL2RvY3MvZW1wYXRoaWMtdm9pY2UtaW50ZXJmYWNlLWV2aS9jb25maWd1cmF0aW9uL2V2aS12ZXJzaW9uLCwsLCwsLCwsLCwsTm8KR2VuTVMsTWF0ZXJpYWxzIHNjaWVuY2UsQ3J5c3RhbCBkaXNjb3ZlcnksR29vZ2xlIERlZXBNaW5kLCJTaGVycnkgWWFuZywgU2ltb24gQmF0em5lciwgUnVpcWkgR2FvLCBNdXJhdGFoYW4gQXlrb2wsIEFsZXhhbmRlciBMLiBHYXVudCwgQnJlbmRhbiBNY01vcnJvdywgRGFuaWxvIEouIFJlemVuZGUsIERhbGUgU2NodXVybWFucywgSWdvciBNb3JkYXRjaCwgRWtpbiBELiBDdWJ1ayIsMjAyNC0wOS0xMCxHZW5lcmF0aXZlIEhpZXJhcmNoaWNhbCBNYXRlcmlhbHMgU2VhcmNoLGh0dHBzOi8vYXJ4aXYub3JnL2Ficy8yNDA5LjA2NzYyLCwsLCwsLCwsImZvciB0cmFpbmluZyBkaXNzdXNpb24gbW9kZWwgKHRoZXJlIHdlcmUgYWxzbyBsYW5ndWFnZSBhbmQgR05OIG1vZGV1bGVzIHRyYWluZWQpOgoKQmF0Y2ggc2l6ZSA1MTIKVHJhaW5pbmcgc3RlcHMgMjAwMDAwIiwsLEdvb2dsZSBUUFUgdjQsLFVua25vd24sIkdlbmVyYXRpdmUgbW9kZWxzIHRyYWluZWQgYXQgc2NhbGUgY2FuIG5vdyBwcm9kdWNlIHRleHQsIHZpZGVvLCBhbmQgbW9yZSByZWNlbnRseSwgc2NpZW50aWZpYyBkYXRhIHN1Y2ggYXMgY3J5c3RhbCBzdHJ1Y3R1cmVzLiBJbiBhcHBsaWNhdGlvbnMgb2YgZ2VuZXJhdGl2ZSBhcHByb2FjaGVzIHRvIG1hdGVyaWFscyBzY2llbmNlLCBhbmQgaW4gcGFydGljdWxhciB0byBjcnlzdGFsIHN0cnVjdHVyZXMsIHRoZSBndWlkYW5jZSBmcm9tIHRoZSBkb21haW4gZXhwZXJ0IGluIHRoZSBmb3JtIG9mIGhpZ2gtbGV2ZWwgaW5zdHJ1Y3Rpb25zIGNhbiBiZSBlc3NlbnRpYWwgZm9yIGFuIGF1dG9tYXRlZCBzeXN0ZW0gdG8gb3V0cHV0IGNhbmRpZGF0ZSBjcnlzdGFscyB0aGF0IGFyZSB2aWFibGUgZm9yIGRvd25zdHJlYW0gcmVzZWFyY2guIEluIHRoaXMgd29yaywgd2UgZm9ybXVsYXRlIGVuZC10by1lbmQgbGFuZ3VhZ2UtdG8tc3RydWN0dXJlIGdlbmVyYXRpb24gYXMgYSBtdWx0aS1vYmplY3RpdmUgb3B0aW1pemF0aW9uIHByb2JsZW0sIGFuZCBwcm9wb3NlIEdlbmVyYXRpdmUgSGllcmFyY2hpY2FsIE1hdGVyaWFscyBTZWFyY2ggKEdlbk1TKSBmb3IgY29udHJvbGxhYmxlIGdlbmVyYXRpb24gb2YgY3J5c3RhbCBzdHJ1Y3R1cmVzLiBHZW5NUyBjb25zaXN0cyBvZiAoMSkgYSBsYW5ndWFnZSBtb2RlbCB0aGF0IHRha2VzIGhpZ2gtbGV2ZWwgbmF0dXJhbCBsYW5ndWFnZSBhcyBpbnB1dCBhbmQgZ2VuZXJhdGVzIGludGVybWVkaWF0ZSB0ZXh0dWFsIGluZm9ybWF0aW9uIGFib3V0IGEgY3J5c3RhbCAoZS5nLiwgY2hlbWljYWwgZm9ybXVsYWUpLCBhbmQgKDIpIGEgZGlmZnVzaW9uIG1vZGVsIHRoYXQgdGFrZXMgaW50ZXJtZWRpYXRlIGluZm9ybWF0aW9uIGFzIGlucHV0IGFuZCBnZW5lcmF0ZXMgbG93LWxldmVsIGNvbnRpbnVvdXMgdmFsdWUgY3J5c3RhbCBzdHJ1Y3R1cmVzLiBHZW5NUyBhZGRpdGlvbmFsbHkgdXNlcyBhIGdyYXBoIG5ldXJhbCBuZXR3b3JrIHRvIHByZWRpY3QgcHJvcGVydGllcyAoZS5nLiwgZm9ybWF0aW9uIGVuZXJneSkgZnJvbSB0aGUgZ2VuZXJhdGVkIGNyeXN0YWwgc3RydWN0dXJlcy4gRHVyaW5nIGluZmVyZW5jZSwgR2VuTVMgbGV2ZXJhZ2VzIGFsbCB0aHJlZSBjb21wb25lbnRzIHRvIGNvbmR1Y3QgYSBmb3J3YXJkIHRyZWUgc2VhcmNoIG92ZXIgdGhlIHNwYWNlIG9mIHBvc3NpYmxlIHN0cnVjdHVyZXMuIEV4cGVyaW1lbnRzIHNob3cgdGhhdCBHZW5NUyBvdXRwZXJmb3JtcyBvdGhlciBhbHRlcm5hdGl2ZXMgb2YgZGlyZWN0bHkgdXNpbmcgbGFuZ3VhZ2UgbW9kZWxzIHRvIGdlbmVyYXRlIHN0cnVjdHVyZXMgYm90aCBpbiBzYXRpc2Z5aW5nIHVzZXIgcmVxdWVzdCBhbmQgaW4gZ2VuZXJhdGluZyBsb3ctZW5lcmd5IHN0cnVjdHVyZXMuIFdlIGNvbmZpcm0gdGhhdCBHZW5NUyBpcyBhYmxlIHRvIGdlbmVyYXRlIGNvbW1vbiBjcnlzdGFsIHN0cnVjdHVyZXMgc3VjaCBhcyBkb3VibGUgcGVyb3Zza2l0ZXMsIG9yIHNwaW5lbHMsIHNvbGVseSBmcm9tIG5hdHVyYWwgbGFuZ3VhZ2UgaW5wdXQsIGFuZCBoZW5jZSBjYW4gZm9ybSB0aGUgZm91bmRhdGlvbiBmb3IgbW9yZSBjb21wbGV4IHN0cnVjdHVyZSBnZW5lcmF0aW9uIGluIG5lYXIgZnV0dXJlLiIsLCxVbnJlbGVhc2VkLFVuaXRlZCBTdGF0ZXMgb2YgQW1lcmljYSwsLCw2NC4wLCwyMDI1LTExLTI4IDExOjUzOjQ0KzAwOjAwLCwsLCwsSW5kdXN0cnksLCwsLFVucmVsZWFzZWQsLCwsLCwsNDI4NzUuNDAzODkyNzgzODUsLCwsLCxObwpLaW5vTUwsQmlvbG9neSwiRHJ1ZyBkaXNjb3ZlcnksUHJvdGVpbi1saWdhbmQgYmluZGluZyBhZmZpbml0eSBwcmVkaWN0aW9uIiwiQ2hhcml0w6ktVW5pdmVyc2l0w6R0c21lZGl6aW4gQmVybGluLFNhYXJsYW5kIFVuaXZlcnNpdHksTWVtb3JpYWwgU2xvYW4gS2V0dGVyaW5nIENhbmNlciBDZW50ZXIiLCJSYXF1ZWwgTMOzcGV6LVLDrW9zIGRlIENhc3RybywgSmFpbWUgUm9kcsOtZ3Vlei1HdWVycmEsIERhdmlkIFNjaGFsbGVyLCBUYWxpYSBCIEtpbWJlciwgQ29yZXkgVGF5bG9yLCBKZXNzaWNhIEIgV2hpdGUsIE1pY2hhZWwgQmFja2Vua8O2aGxlciwgQWxleGFuZGVyIFBheW5lLCBCZW4gS2FtaW5vdywgSXbDoW4gUHVsaWRvLCBTdWtyaXQgU2luZ2gsIFBhdWxhIExpbmggS3JhbWVyLCBHdWlsbGVybW8gUMOpcmV6LUhlcm7DoW5kZXosIEFuZHJlYSBWb2xrYW1lciwgSm9obiBEIENob2RlcmEiLDIwMjQtMDktMTAsIkxlc3NvbnMgbGVhcm5lZCBkdXJpbmcgdGhlIGpvdXJuZXkgb2YgZGF0YTogZnJvbSBleHBlcmltZW50IHRvIG1vZGVsIGZvciBwcmVkaWN0aW5nIGtpbmFzZSBhZmZpbml0eSwgc2VsZWN0aXZpdHksIHBvbHlwaGFybWFjb2xvZ3ksIGFuZCByZXNpc3RhbmNlIixodHRwczovL3BtYy5uY2JpLm5sbS5uaWguZ292L2FydGljbGVzL1BNQzExNDE5MTI0LywsLCwsLCwsLCJUb3RhbCBEYXRhcG9pbnRzID0gS0xJRlMgKyBLaW5DbyArIENoRU1CTCArIFBLSVMyCj0gNiw2NjcgKyAxMzcsNzc4ICsgKDE1OSw4MjMgKyAxNSw1NzggKyAxMSw0MTIpICsgMjYxLDg3MAo9IDYsNjY3ICsgMTM3LDc3OCArIDE4Niw4MTMgKyAyNjEsODcwCj0gNTkyLDEyOCDiiYggNi4xNyDDlyAxMOKBtSIsLCwsLENvbmZpZGVudCwiUmVjZW50IGFkdmFuY2VzIGluIG1hY2hpbmUgbGVhcm5pbmcgKE1MKSBhcmUgcmVzaGFwaW5nIGRydWcgZGlzY292ZXJ5LiBTdHJ1Y3R1cmUtYmFzZWQgTUwgbWV0aG9kcyB1c2UgcGh5c2ljYWxseS1pbnNwaXJlZCBtb2RlbHMgdG8gcHJlZGljdCBiaW5kaW5nIGFmZmluaXRpZXMgZnJvbSBwcm90ZWluOmxpZ2FuZCBjb21wbGV4ZXMuIFRoZXNlIG1ldGhvZHMgcHJvbWlzZSB0byBlbmFibGUgdGhlIGludGVncmF0aW9uIG9mIGRhdGEgZm9yIG1hbnkgcmVsYXRlZCB0YXJnZXRzLCB3aGljaCBhZGRyZXNzZXMgaXNzdWVzIHJlbGF0ZWQgdG8gZGF0YSBzY2FyY2l0eSBmb3Igc2luZ2xlIHRhcmdldHMgYW5kIGNvdWxkIGVuYWJsZSBnZW5lcmFsaXphYmxlIHByZWRpY3Rpb25zIGZvciBhIGJyb2FkIHJhbmdlIG9mIHRhcmdldHMsIGluY2x1ZGluZyBtdXRhbnRzLiBJbiB0aGlzIHdvcmssIHdlIHJlcG9ydCBvdXIgZXhwZXJpZW5jZXMgaW4gYnVpbGRpbmcgS2lub01MLCBhIG5vdmVsIGZyYW1ld29yayBmb3IgTUwgaW4gdGFyZ2V0LWJhc2VkIHNtYWxsIG1vbGVjdWxlIGRydWcgZGlzY292ZXJ5IHdpdGggYW4gZW1waGFzaXMgb24gc3RydWN0dXJlLWVuYWJsZWQgbWV0aG9kcy4gS2lub01MIGZvY3VzZXMgY3VycmVudGx5IG9uIGtpbmFzZXMgYXMgdGhlIHJlbGF0aXZlIHN0cnVjdHVyYWwgY29uc2VydmF0aW9uIG9mIHRoaXMgcHJvdGVpbiBzdXBlcmZhbWlseSwgcGFydGljdWxhcmx5IGluIHRoZSBraW5hc2UgZG9tYWluLCBtZWFucyBpdCBpcyBwb3NzaWJsZSB0byBsZXZlcmFnZSBkYXRhIGZyb20gdGhlIGVudGlyZSBzdXBlcmZhbWlseSB0byBtYWtlIHN0cnVjdHVyZS1pbmZvcm1lZCBwcmVkaWN0aW9ucyBhYm91dCBiaW5kaW5nIGFmZmluaXRpZXMsIHNlbGVjdGl2aXRpZXMsIGFuZCBkcnVnIHJlc2lzdGFuY2UuIFNvbWUga2V5IGxlc3NvbnMgbGVhcm5lZCBpbiBidWlsZGluZyBLaW5vTUwgaW5jbHVkZTogdGhlIGltcG9ydGFuY2Ugb2YgcmVwcm9kdWNpYmxlIGRhdGEgY29sbGVjdGlvbiBhbmQgZGVwb3NpdGlvbiwgdGhlIGhhcm1vbml6YXRpb24gb2YgbW9sZWN1bGFyIGRhdGEgYW5kIGZlYXR1cml6YXRpb24sIGFuZCB0aGUgY2hvaWNlIG9mIHRoZSByaWdodCBkYXRhIGZvcm1hdCB0byBlbnN1cmUgcmV1c2FiaWxpdHkgYW5kIHJlcHJvZHVjaWJpbGl0eSBvZiBNTCBtb2RlbHMuIEFzIGEgcmVzdWx0LCBLaW5vTUwgYWxsb3dzIHVzZXJzIHRvIGVhc2lseSBhY2hpZXZlIHRocmVlIHRhc2tzOiBhY2Nlc3NpbmcgYW5kIGN1cmF0aW5nIG1vbGVjdWxhciBkYXRhOyBmZWF0dXJpemluZyB0aGlzIGRhdGEgd2l0aCByZXByZXNlbnRhdGlvbnMgc3VpdGFibGUgZm9yIE1MIGFwcGxpY2F0aW9uczsgYW5kIHJ1bm5pbmcgcmVwcm9kdWNpYmxlIE1MIGV4cGVyaW1lbnRzIHRoYXQgcmVxdWlyZSBhY2Nlc3MgdG8gbGlnYW5kLCBwcm90ZWluLCBhbmQgYXNzYXkgaW5mb3JtYXRpb24gdG8gcHJlZGljdCBsaWdhbmQgYWZmaW5pdHkuIERlc3BpdGUgS2lub01MIGZvY3VzaW5nIG9uIGtpbmFzZXMsIHRoaXMgZnJhbWV3b3JrIGNhbiBiZSBhcHBsaWVkIHRvIG90aGVyIHByb3RlaW5zLiBUaGUgbGVzc29ucyByZXBvcnRlZCBoZXJlIGNhbiBoZWxwIGd1aWRlIHRoZSBkZXZlbG9wbWVudCBvZiBwbGF0Zm9ybXMgZm9yIHN0cnVjdHVyZS1lbmFibGVkIE1MIGluIG90aGVyIGFyZWFzIG9mIGRydWcgZGlzY292ZXJ5LiIsLCxVbnJlbGVhc2VkLCJHZXJtYW55LEdlcm1hbnksVW5pdGVkIFN0YXRlcyBvZiBBbWVyaWNhIiwsLCwsLDIwMjUtMTEtMjggMTE6NTM6NDQrMDA6MDAsLCwsLCwiQWNhZGVtaWEsQWNhZGVtaWEiLCwsLCxPcGVuIHNvdXJjZSwiTUlUIGxpY2Vuc2U6Cmh0dHBzOi8vZ2l0aHViLmNvbS9vcGVua2lub21lL2tpbm9tbCIsLCwsLCwsLCwsLCxObwpDUERpZmZ1c2lvbixCaW9sb2d5LFByb3RlaW4gZGVzaWduLCJTaGFuZ2hhaSBKaWFvIFRvbmcgVW5pdmVyc2l0eSxVbml2ZXJzaXR5IG9mIE5ldyBTb3V0aCBXYWxlcyxVbml2ZXJzaXR5IG9mIENhbWJyaWRnZSxTaGFuZ2hhaSBBSSBMYWIiLCJCaW5neGluIFpob3UsIExpcm9uZyBaaGVuZywgQmFuZ2hhbyBXdSwgS2FpIFlpLCBCb3ppdGFvIFpob25nLCBZYW5nIFRhbiwgUWlhbiBMaXUsIFBpZXRybyBMacOyLCBMaWFuZyBIb25nIiwyMDI0LTA5LTEwLEEgY29uZGl0aW9uYWwgcHJvdGVpbiBkaWZmdXNpb24gbW9kZWwgZ2VuZXJhdGVzIGFydGlmaWNpYWwgcHJvZ3JhbW1hYmxlIGVuZG9udWNsZWFzZSBzZXF1ZW5jZXMgd2l0aCBlbmhhbmNlZCBhY3Rpdml0eSAsaHR0cHM6Ly93d3cubmF0dXJlLmNvbS9hcnRpY2xlcy9zNDE0MjEtMDI0LTAwNzI4LTIsMS4wLCwsNDAwMDAwMC4wLCJDUERpZmZ1c2lvbiB0cmFpbnMgYSBkZW5vaXNpbmcgZGlmZnVzaW9uIG1vZGVsIHdpdGggNCBtaWxsaW9uCmxlYXJuYWJsZSBwYXJhbWV0ZXJzIGZyb20gbmF0dXJhbCBwcm90ZWluIHN0cnVjdHVyZXMuICIsLCw2MjA3OTAwLCJDQVRIOiAyMCwwMDAgw5cgMjUwID0gNSwwMDAsMDAwCnBBZ286IDY5NCDDlyA4MDAgPSA1NTUsMjAwClRvdGFsOiA1LDAwMCwwMDAgKyA1NTUsMjAwID0gNSw1NTUsMjAwIOKJiCA1LjYgw5cgMTBeNiBkYXRhcG9pbnRzIiwsLCwsQ29uZmlkZW50LCJEZWVwIGxlYXJuaW5nLWJhc2VkIG1ldGhvZHMgZm9yIGdlbmVyYXRpbmcgZnVuY3Rpb25hbCBwcm90ZWlucyBhZGRyZXNzIHRoZSBncm93aW5nIG5lZWQgZm9yIG5vdmVsIGJpb2NhdGFseXN0cywgYWxsb3dpbmcgZm9yIHByZWNpc2UgdGFpbG9yaW5nIG9mIGZ1bmN0aW9uYWxpdGllcyB0byBtZWV0IHNwZWNpZmljIHJlcXVpcmVtZW50cy4gVGhpcyBhZHZhbmNlbWVudCBsZWFkcyB0byB0aGUgZGV2ZWxvcG1lbnQgb2YgaGlnaGx5IGVmZmljaWVudCBhbmQgc3BlY2lhbGl6ZWQgcHJvdGVpbnMgd2l0aCBkaXZlcnNlIGFwcGxpY2F0aW9ucyBhY3Jvc3Mgc2NpZW50aWZpYywgdGVjaG5vbG9naWNhbCwgYW5kIGJpb21lZGljYWwgZmllbGRzLiBUaGlzIHN0dWR5IGVzdGFibGlzaGVzIGEgcGlwZWxpbmUgZm9yIHByb3RlaW4gc2VxdWVuY2UgZ2VuZXJhdGlvbiB3aXRoIGEgY29uZGl0aW9uYWwgcHJvdGVpbiBkaWZmdXNpb24gbW9kZWwsIG5hbWVseSBDUERpZmZ1c2lvbiwgdG8gY3JlYXRlIGRpdmVyc2Ugc2VxdWVuY2VzIG9mIHByb3RlaW5zIHdpdGggZW5oYW5jZWQgZnVuY3Rpb25zLiBDUERpZmZ1c2lvbiBhY2NvbW1vZGF0ZXMgcHJvdGVpbi1zcGVjaWZpYyBjb25kaXRpb25zLCBzdWNoIGFzIHNlY29uZGFyeSBzdHJ1Y3R1cmVzIGFuZCBoaWdobHkgY29uc2VydmVkIGFtaW5vIGFjaWRzLiBXaXRob3V0IHJlbHlpbmcgb24gZXh0ZW5zaXZlIHRyYWluaW5nIGRhdGEsIENQRGlmZnVzaW9uIGVmZmVjdGl2ZWx5IGNhcHR1cmVzIGhpZ2hseSBjb25zZXJ2ZWQgcmVzaWR1ZXMgYW5kIHNlcXVlbmNlIGZlYXR1cmVzIGZvciBzcGVjaWZpYyBwcm90ZWluIGZhbWlsaWVzLiBXZSBhcHBsaWVkIENQRGlmZnVzaW9uIHRvIGdlbmVyYXRlIGFydGlmaWNpYWwgc2VxdWVuY2VzIG9mIEFyZ29uYXV0ZSAoQWdvKSBwcm90ZWlucyBiYXNlZCBvbiB0aGUgYmFja2JvbmUgc3RydWN0dXJlcyBvZiB3aWxkLXR5cGUgKFdUKSBLdXJ0aGlhIG1hc3NpbGllbnNpcyBBZ28gKEttQWdvKSBhbmQgUHlyb2NvY2N1cyBmdXJpb3N1cyBBZ28gKFBmQWdvKSwgd2hpY2ggYXJlIGNvbXBsZXggbXVsdGktZG9tYWluIHByb2dyYW1tYWJsZSBlbmRvbnVjbGVhc2VzLiBUaGUgZ2VuZXJhdGVkIHNlcXVlbmNlcyBkZXZpYXRlIGJ5IHVw</x:v>
      </x:c>
    </x:row>
    <x:row r="92" ht="18" customHeight="1">
      <x:c r="A92" s="17" t="n">
        <x:v>87</x:v>
      </x:c>
      <x:c r="B92" s="17" t="n">
        <x:v>310</x:v>
      </x:c>
      <x:c r="C92" s="160" t="str">
        <x:v>IHRvIG5lYXJseSA0MDAgYW1pbm8gYWNpZHMgZnJvbSB0aGVpciBXVCB0ZW1wbGF0ZXMuIEV4cGVyaW1lbnRhbCB0ZXN0cyBkZW1vbnN0cmF0ZWQgdGhhdCB0aGUgbWFqb3JpdHkgb2YgdGhlIGdlbmVyYXRlZCBwcm90ZWlucyBmb3IgYm90aCBLbUFnbyBhbmQgUGZBZ28gc2hvdyB1bmFtYmlndW91cyBhY3Rpdml0eSBpbiBETkEgY2xlYXZhZ2UsIHdpdGggbWFueSBvZiB0aGVtIGV4aGliaXRpbmcgc3VwZXJpb3IgYWN0aXZpdHkgYXMgY29tcGFyZWQgdG8gdGhlIFdULiBUaGVzZSBmaW5kaW5ncyB1bmRlcnNjb3JlIENQRGlmZnVzaW9u4oCZcyByZW1hcmthYmxlIHN1Y2Nlc3MgcmF0ZSBpbiBnZW5lcmF0aW5nIG5vdmVsIHNlcXVlbmNlcyBmb3IgcHJvdGVpbnMgd2l0aCBjb21wbGV4IHN0cnVjdHVyZXMgYW5kIGZ1bmN0aW9ucyBpbiBhIHNpbmdsZSBzdGVwLCBsZWFkaW5nIHRvIGVuaGFuY2VkIGFjdGl2aXR5LiBUaGlzIGFwcHJvYWNoIGZhY2lsaXRhdGVzIHRoZSBkZXNpZ24gb2YgZW56eW1lcyB3aXRoIG11bHRpLWRvbWFpbiBtb2xlY3VsYXIgc3RydWN0dXJlcyBhbmQgaW50cmljYXRlIGZ1bmN0aW9ucyB0aHJvdWdoIGluIHNpbGljbyBnZW5lcmF0aW9uIGFuZCBzY3JlZW5pbmcsIGFsbCBhY2NvbXBsaXNoZWQgd2l0aG91dCB0aGUgbmVlZCBmb3Igc3VwZXJ2aXNpb24gZnJvbSBsYWJlbGVkIGRhdGEuIiwsLCwiQ2hpbmEsQXVzdHJhbGlhLFVuaXRlZCBLaW5nZG9tIG9mIEdyZWF0IEJyaXRhaW4gYW5kIE5vcnRoZXJuIElyZWxhbmQsQ2hpbmEiLCwsLCwsMjAyNS0xMS0yOCAxMTo1Mzo0NCswMDowMCwsLCwsLCJBY2FkZW1pYSxBY2FkZW1pYSxBY2FkZW1pYSxBY2FkZW1pYSIsLCwsLCwsLCwsLCwsLCwsLCwKTW9sUGhlbml4LEJpb2xvZ3ksQ2VsbCBCaW9sb2d5LCJWYWxlbmNlIExhYnMsVW5pdmVyc2l0eSBvZiBCcml0aXNoIENvbHVtYmlhIChVQkMpLFZlY3RvciBJbnN0aXR1dGUsVW5pdmVyc2l0eSBvZiBUb3JvbnRvLFVuaXZlcnNpdHkgb2YgTW9udHJlYWwgLyBVbml2ZXJzaXTDqSBkZSBNb250csOpYWwsTWlsYSAtIFF1ZWJlYyBBSSAob3JpZ2luYWxseSBNb250cmVhbCBJbnN0aXR1dGUgZm9yIExlYXJuaW5nIEFsZ29yaXRobXMpIiwiUGhpbGlwIEZyYWRraW4sIFB1cmlhIEF6YWRpLCBLYXJ1c2ggU3VyaSwgRnJlZGVyaWsgV2Vua2VsLCBBbGkgQmFzaGFzaGF0aSwgTWFjaWVqIFN5cGV0a293c2tpLCBEb21pbmlxdWUgQmVhaW5pIiwyMDI0LTA5LTEwLEhvdyBNb2xlY3VsZXMgSW1wYWN0IENlbGxzOiBVbmxvY2tpbmcgQ29udHJhc3RpdmUgUGhlbm9Nb2xlY3VsYXIgUmV0cmlldmFsLGh0dHBzOi8vYXJ4aXYub3JnL2Ficy8yNDA5LjA4MzAyLCwsLDM4NzAwMDAwLjAsIlRha2VuIGZyb20gdGFibGUgNywgIiJtb2RlbCBzaXplIiIgcm93OyAiIm1lZGl1bSAoMzguN00pIiIiLDQuMjY4MTZlKzE4LCIiIldlIHV0aWxpemVkIGFuIE5WSURJQSBBMTAwIEdQVSB0byB0cmFpbiBNb2xwaGVuaXggdXNpbmcgUGhlbm9tMSBhbmQgTW9sR1BTIGVtYmVkZGluZ3MsIHdoaWNoIHRha2VzIGFwcHJveGltYXRlbHkg4oi8NC43NSBob3VycyBlYWNoLiIiIEFzc3VtZSBGUDE2IHByZWNpc2lvbiwgNDAlIHV0aWxpemF0aW9uLiAKCjkuNSo2MCo2MCozMTIwMDAwMDAwMDAwMDAqMC40PTQuMjY4MTZlKzE4IiwsIjIsMTUwLDAwMCBkYXRhcG9pbnRzCgpCYXNlZCBvbjoKLSAxLDMxNiwyODMgbW9sZWN1bGUtY29uY2VudHJhdGlvbiBwYWlycwotID4yLDE1MCwwMDAgcGhlbm9taWMgZXhwZXJpbWVudHMgCkZpbmFsIGNvdW50ID0gMiwxNTAsMDAwIHVuaXF1ZSBkYXRhcG9pbnRzCigyLjE1ZTYpIiw5LjUsIiIiV2UgdXRpbGl6ZWQgYW4gTlZJRElBIEExMDAgR1BVIHRvIHRyYWluIE1vbHBoZW5peCB1c2luZyBQaGVub20xIGFuZCBNb2xHUFMgZW1iZWRkaW5ncywgd2hpY2ggdGFrZXMgYXBwcm94aW1hdGVseSDiiLw0Ljc1IGhvdXJzIGVhY2guIiIiLE5WSURJQSBBMTAwLCxDb25maWRlbnQsIlByZWRpY3RpbmcgbW9sZWN1bGFyIGltcGFjdCBvbiBjZWxsdWxhciBmdW5jdGlvbiBpcyBhIGNvcmUgY2hhbGxlbmdlIGluIHRoZXJhcGV1dGljIGRlc2lnbi4gUGhlbm9taWMgZXhwZXJpbWVudHMsIGRlc2lnbmVkIHRvIGNhcHR1cmUgY2VsbHVsYXIgbW9ycGhvbG9neSwgdXRpbGl6ZSBtaWNyb3Njb3B5IGJhc2VkIHRlY2huaXF1ZXMgYW5kIGRlbW9uc3RyYXRlIGEgaGlnaCB0aHJvdWdocHV0IHNvbHV0aW9uIGZvciB1bmNvdmVyaW5nIG1vbGVjdWxhciBpbXBhY3Qgb24gdGhlIGNlbGwuIEluIHRoaXMgd29yaywgd2UgbGVhcm4gYSBqb2ludCBsYXRlbnQgc3BhY2UgYmV0d2VlbiBtb2xlY3VsYXIgc3RydWN0dXJlcyBhbmQgbWljcm9zY29weSBwaGVub21pYyBleHBlcmltZW50cywgYWxpZ25pbmcgcGFpcmVkIHNhbXBsZXMgd2l0aCBjb250cmFzdGl2ZSBsZWFybmluZy4gU3BlY2lmaWNhbGx5LCB3ZSBzdHVkeSB0aGUgcHJvYmxlbSBvZkNvbnRyYXN0aXZlIFBoZW5vTW9sZWN1bGFyIFJldHJpZXZhbCwgd2hpY2ggY29uc2lzdHMgb2YgemVyby1zaG90IG1vbGVjdWxhciBzdHJ1Y3R1cmUgaWRlbnRpZmljYXRpb24gY29uZGl0aW9uZWQgb24gcGhlbm9taWMgZXhwZXJpbWVudHMuIFdlIGFzc2VzcyBjaGFsbGVuZ2VzIGluIG11bHRpLW1vZGFsIGxlYXJuaW5nIG9mIHBoZW5vbWljcyBhbmQgbW9sZWN1bGFyIG1vZGFsaXRpZXMgc3VjaCBhcyBleHBlcmltZW50YWwgYmF0Y2ggZWZmZWN0LCBpbmFjdGl2ZSBtb2xlY3VsZSBwZXJ0dXJiYXRpb25zLCBhbmQgZW5jb2RpbmcgcGVydHVyYmF0aW9uIGNvbmNlbnRyYXRpb24uIFdlIGRlbW9uc3RyYXRlIGltcHJvdmVkIG11bHRpLW1vZGFsIGxlYXJuZXIgcmV0cmlldmFsIHRocm91Z2ggKDEpIGEgdW5pLW1vZGFsIHByZS10cmFpbmVkIHBoZW5vbWljcyBtb2RlbCwgKDIpIGEgbm92ZWwgaW50ZXIgc2FtcGxlIHNpbWlsYXJpdHkgYXdhcmUgbG9zcywgYW5kICgzKSBtb2RlbHMgY29uZGl0aW9uZWQgb24gYSByZXByZXNlbnRhdGlvbiBvZiBtb2xlY3VsYXIgY29uY2VudHJhdGlvbi4gRm9sbG93aW5nIHRoaXMgcmVjaXBlLCB3ZSBwcm9wb3NlIE1vbFBoZW5peCwgYSBtb2xlY3VsYXIgcGhlbm9taWNzIG1vZGVsLiBNb2xQaGVuaXggbGV2ZXJhZ2VzIGEgcHJlLXRyYWluZWQgcGhlbm9taWNzIG1vZGVsIHRvIGRlbW9uc3RyYXRlIHNpZ25pZmljYW50IHBlcmZvcm1hbmNlIGdhaW5zIGFjcm9zcyBwZXJ0dXJiYXRpb24gY29uY2VudHJhdGlvbnMsIG1vbGVjdWxhciBzY2FmZm9sZHMsIGFuZCBhY3Rpdml0eSB0aHJlc2hvbGRzLiBJbiBwYXJ0aWN1bGFyLCB3ZSBkZW1vbnN0cmF0ZSBhbiA4LjF4IGltcHJvdmVtZW50IGluIHplcm8gc2hvdCBtb2xlY3VsYXIgcmV0cmlldmFsIG9mIGFjdGl2ZSBtb2xlY3VsZXMgb3ZlciB0aGUgcHJldmlvdXMgc3RhdGUtb2YtdGhlLWFydCwgcmVhY2hpbmcgNzcuMzMlIGluIHRvcC0xJSBhY2N1cmFjeS4gVGhlc2UgcmVzdWx0cyBvcGVuIHRoZSBkb29yIGZvciBtYWNoaW5lIGxlYXJuaW5nIHRvIGJlIGFwcGxpZWQgaW4gdmlydHVhbCBwaGVub21pY3Mgc2NyZWVuaW5nLCB3aGljaCBjYW4gc2lnbmlmaWNhbnRseSBiZW5lZml0IGRydWcgZGlzY292ZXJ5IGFwcGxpY2F0aW9ucy4iLDEwMC4wLCwsIkNhbmFkYSxDYW5hZGEsQ2FuYWRhLENhbmFkYSxDYW5hZGEsQ2FuYWRhIiwsLCwxLjAsLDIwMjUtMTEtMjggMTE6NTM6NDQrMDA6MDAsLCwsLCwiSW5kdXN0cnksQWNhZGVtaWEsQWNhZGVtaWEsQWNhZGVtaWEsQWNhZGVtaWEsQWNhZGVtaWEiLCwsLCwsLCwsLCwsNDMzLjA0OTg5Mzg3NTA3OTIsSGFyZHdhcmUsLCwsLApEaWZmRm9yY2UsQmlvbG9neSxQcm90ZWluIGRlc2lnbiwiVW5pdmVyc2l0eSBvZiBDYW1icmlkZ2UsU2hhbmdoYWkgSmlhbyBUb25nIFVuaXZlcnNpdHksVW5pdmVyc2l0eSBvZiBOZXcgU291dGggV2FsZXMiLCJQYXVsaW5hIEt1bHl0xJcsIEZyYW5jaXNjbyBWYXJnYXMsIFNpbW9uIFZhbGVudGluIE1hdGhpcywgWXUgR3VhbmcgV2FuZywgSm9zw6kgTWlndWVsIEhlcm7DoW5kZXotTG9iYXRvLCBQaWV0cm8gTGnDsiIsMjAyNC0wOS0wOSxJbXByb3ZpbmcgQW50aWJvZHkgRGVzaWduIHdpdGggRm9yY2UtR3VpZGVkIFNhbXBsaW5nIGluIERpZmZ1c2lvbiBNb2RlbHMsaHR0cHM6Ly9hcnhpdi5vcmcvYWJzLzI0MDYuMDU4MzIsMTQuMCwsLCwsLCwsLCwsLCxVbmtub3duLCJBbnRpYm9kaWVzLCBjcnVjaWFsIGZvciBpbW11bmUgZGVmZW5zZSwgcHJpbWFyaWx5IHJlbHkgb24gY29tcGxlbWVudGFyaXR5LWRldGVybWluaW5nIHJlZ2lvbnMgKENEUnMpIHRvIGJpbmQgYW5kIG5ldXRyYWxpemUgYW50aWdlbnMsIHN1Y2ggYXMgdmlydXNlcy4gVGhlIGRlc2lnbiBvZiB0aGVzZSBDRFJzIGRldGVybWluZXMgdGhlIGFudGlib2R5J3MgYWZmaW5pdHkgYW5kIHNwZWNpZmljaXR5IHRvd2FyZHMgaXRzIHRhcmdldC4gR2VuZXJhdGl2ZSBtb2RlbHMsIHBhcnRpY3VsYXJseSBkZW5vaXNpbmcgZGlmZnVzaW9uIHByb2JhYmlsaXN0aWMgbW9kZWxzIChERFBNcyksIGhhdmUgc2hvd24gcG90ZW50aWFsIHRvIGFkdmFuY2UgdGhlIHN0cnVjdHVyZS1iYXNlZCBkZXNpZ24gb2YgQ0RSIHJlZ2lvbnMuIEhvd2V2ZXIsIG9ubHkgYSBsaW1pdGVkIGRhdGFzZXQgb2YgYm91bmQgYW50aWJvZHktYW50aWdlbiBzdHJ1Y3R1cmVzIGlzIGF2YWlsYWJsZSwgYW5kIGdlbmVyYWxpemF0aW9uIHRvIG91dC1vZi1kaXN0cmlidXRpb24gaW50ZXJmYWNlcyByZW1haW5zIGEgY2hhbGxlbmdlLiBQaHlzaWNzIGJhc2VkIGZvcmNlLWZpZWxkcywgd2hpY2ggYXBwcm94aW1hdGUgYXRvbWljIGludGVyYWN0aW9ucywgb2ZmZXIgYSBjb2Fyc2UgYnV0IHVuaXZlcnNhbCBzb3VyY2Ugb2YgaW5mb3JtYXRpb24gdG8gYmV0dGVyIG1vbGQgZGVzaWducyB0byB0YXJnZXQgaW50ZXJmYWNlcy4gSW50ZWdyYXRpbmcgdGhpcyBmb3VuZGF0aW9uYWwgaW5mb3JtYXRpb24gaW50byBkaWZmdXNpb24gbW9kZWxzIGlzLCB0aGVyZWZvcmUsIGhpZ2hseSBkZXNpcmFibGUuIEhlcmUsIHdlIHByb3Bvc2UgYSBub3ZlbCBhcHByb2FjaCB0byBlbmhhbmNlIHRoZSBzYW1wbGluZyBwcm9jZXNzIG9mIGRpZmZ1c2lvbiBtb2RlbHMgYnkgaW50ZWdyYXRpbmcgZm9yY2UgZmllbGQgZW5lcmd5LWJhc2VkIGZlZWRiYWNrLiBPdXIgbW9kZWwsIERpZmZGb3JjZSwgZW1wbG95cyBmb3JjZXMgdG8gZ3VpZGUgdGhlIGRpZmZ1c2lvbiBzYW1wbGluZyBwcm9jZXNzLCBlZmZlY3RpdmVseSBibGVuZGluZyB0aGUgdHdvIGRpc3RyaWJ1dGlvbnMuIFRocm91Z2ggZXh0ZW5zaXZlIGV4cGVyaW1lbnRzLCB3ZSBkZW1vbnN0cmF0ZSB0aGF0IG91ciBtZXRob2QgZ3VpZGVzIHRoZSBtb2RlbCB0byBzYW1wbGUgQ0RScyB3aXRoIGxvd2VyIGVuZXJneSwgZW5oYW5jaW5nIGJvdGggdGhlIHN0cnVjdHVyZSBhbmQgc2VxdWVuY2Ugb2YgdGhlIGdlbmVyYXRlZCBhbnRpYm9kaWVzLiIsLCwsIlVuaXRlZCBLaW5nZG9tIG9mIEdyZWF0IEJyaXRhaW4gYW5kIE5vcnRoZXJuIElyZWxhbmQsQ2hpbmEsQXVzdHJhbGlhIiwsLCwsLDIwMjYtMDUtMjUgMTI6MzM6NTQrMDA6MDAsLCwsLCwiQWNhZGVtaWEsQWNhZGVtaWEsQWNhZGVtaWEiLCwsLCwsLCwsLCwsLCwsLCwsClByb3RlaW5NUE5OLURERyxCaW9sb2d5LFByb3RlaW4gaW52ZXJzZSBmb2xkaW5nLFBlcHRvbmUsIk9saXZlciBEdXR0b24sIFNhbmRybyBCb3R0YXJvLCBNaWNoZWxlIEludmVybml6emksIElzdHZhbiBSZWRsLCBBbGJlcnQgQ2h1bmcsIEZhbGsgSG9mZm1hbm4sIExvdWllIEhlbmRlcnNvbiwgU3RlZmFubyBSdXNjaGV0dGEsIEZhYmlvIEFpcm9sZGksIEJlbmphbWluIE0gSiBPd2VucywgUGF0cmlrIEZvZXJjaCwgQ2FybG8gRmlzaWNhcm8sIEthbWlsIFRhbWlvbGEiLDIwMjQtMDktMDksSW1wcm92aW5nIEludmVyc2UgRm9sZGluZyBtb2RlbHMgYXQgUHJvdGVpbiBTdGFiaWxpdHkgUHJlZGljdGlvbiB3aXRob3V0IGFkZGl0aW9uYWwgVHJhaW5pbmcgb3IgRGF0YSxodHRwczovL3d3dy5iaW9yeGl2Lm9yZy9jb250ZW50LzEwLjExMDEvMjAyNC4wNi4xNS41OTkxNDV2NC5hYnN0cmFjdCwwLjAsLCwsLCwsLCJUb3RhbCBSZXNpZHVlcyA9IDUsNjE1LDA1MCA9IDUuNmU2IiwsLCwsVW5rbm93bixEZWVwIGxlYXJuaW5nIHByb3RlaW4gc2VxdWVuY2UgbW9kZWxzIGhhdmUgc2hvd24gb3V0c3RhbmRpbmcgcGVyZm9ybWFuY2UgYXQgZGUgbm92byBwcm90ZWluIGRlc2lnbiBhbmQgdmFyaWFudCBlZmZlY3QgcHJlZGljdGlvbi4gV2Ugc3Vic3RhbnRpYWxseSBpbXByb3ZlIHBlcmZvcm1hbmNlIHdpdGhvdXQgZnVydGhlciB0cmFpbmluZyBvciB1c2Ugb2YgYWRkaXRpb25hbCBleHBlcmltZW50YWwgZGF0YSBieSBpbnRyb2R1Y2luZyBhIHNlY29uZCB0ZXJtIGRlcml2ZWQgZnJvbSB0aGUgbW9kZWxzIHRoZW1zZWx2ZXMgd2hpY2ggYWxpZ24gb3V0cHV0cyBmb3IgdGhlIHRhc2sgb2Ygc3RhYmlsaXR5IHByZWRpY3Rpb24uIE9uIGEgdGFzayB0byBwcmVkaWN0IHZhcmlhbnRzIHdoaWNoIGluY3JlYXNlIHByb3RlaW4gc3RhYmlsaXR5IHRoZSBhYnNvbHV0ZSBzdWNjZXNzIHByb2JhYmlsaXRpZXMgb2YgUHJvdGVpbk1QTk4gYW5kIEVTTWlmIGFyZSBpbXByb3ZlZCBieSAxMSUgYW5kIDUlIHJlc3BlY3RpdmVseS4gV2UgdGVybSB0aGVzZSBtb2RlbHMgUHJvdGVpbk1QTk4tZGRHIGFuZCBFU01pZi1kZEcuLCwsLFVuaXRlZCBLaW5nZG9tIG9mIEdyZWF0IEJyaXRhaW4gYW5kIE5vcnRoZXJuIElyZWxhbmQsUHJvdGVpbk1QTk4sLCwsLDIwMjUtMTEtMjggMTE6NTM6NDQrMDA6MDAsLCwsLCxJbmR1c3RyeSwsLCwsLCwsLCwsLCwsLCwsLApFU01JRi1EREcsQmlvbG9neSxQcm90ZWluIGludmVyc2UgZm9sZGluZyxQZXB0b25lLCJPbGl2ZXIgRHV0dG9uLCBTYW5kcm8gQm90dGFybywgTWljaGVsZSBJbnZlcm5penppLCBJc3R2YW4gUmVkbCwgQWxiZXJ0IENodW5nLCBGYWxrIEhvZmZtYW5uLCBMb3VpZSBIZW5kZXJzb24sIFN0ZWZhbm8gUnVzY2hldHRhLCBGYWJpbyBBaXJvbGRpLCBCZW5qYW1pbiBNIEogT3dlbnMsIFBhdHJpayBGb2VyY2gsIENhcmxvIEZpc2ljYXJvLCBLYW1pbCBUYW1pb2xhIiwyMDI0LTA5LTA5LEltcHJvdmluZyBJbnZlcnNlIEZvbGRpbmcgbW9kZWxzIGF0IFByb3RlaW4gU3RhYmlsaXR5IFByZWRpY3Rpb24gd2l0aG91dCBhZGRpdGlvbmFsIFRyYWluaW5nIG9yIERhdGEsaHR0cHM6Ly93d3cuYmlvcnhpdi5vcmcvY29udGVudC8xMC4xMTAxLzIwMjQuMDYuMTUuNTk5MTQ1djQuYWJzdHJhY3QsMC4wLCwsLCwsLDAsIlRvdGFsIFJlc2lkdWVzID0gNSw2MTUsMDUwID0gNS42ZTYiLCwsLCxVbmtub3duLERlZXAgbGVhcm5pbmcgcHJvdGVpbiBzZXF1ZW5jZSBtb2RlbHMgaGF2ZSBzaG93biBvdXRzdGFuZGluZyBwZXJmb3JtYW5jZSBhdCBkZSBub3ZvIHByb3RlaW4gZGVzaWduIGFuZCB2YXJpYW50IGVmZmVjdCBwcmVkaWN0aW9uLiBXZSBzdWJzdGFudGlhbGx5IGltcHJvdmUgcGVyZm9ybWFuY2Ugd2l0aG91dCBmdXJ0aGVyIHRyYWluaW5nIG9yIHVzZSBvZiBhZGRpdGlvbmFsIGV4cGVyaW1lbnRhbCBkYXRhIGJ5IGludHJvZHVjaW5nIGEgc2Vjb25kIHRlcm0gZGVyaXZlZCBmcm9tIHRoZSBtb2RlbHMgdGhlbXNlbHZlcyB3aGljaCBhbGlnbiBvdXRwdXRzIGZvciB0aGUgdGFzayBvZiBzdGFiaWxpdHkgcHJlZGljdGlvbi4gT24gYSB0YXNrIHRvIHByZWRpY3QgdmFyaWFudHMgd2hpY2ggaW5jcmVhc2UgcHJvdGVpbiBzdGFiaWxpdHkgdGhlIGFic29sdXRlIHN1Y2Nlc3MgcHJvYmFiaWxpdGllcyBvZiBQcm90ZWluTVBOTiBhbmQgRVNNaWYgYXJlIGltcHJvdmVkIGJ5IDExJSBhbmQgNSUgcmVzcGVjdGl2ZWx5LiBXZSB0ZXJtIHRoZXNlIG1vZGVscyBQcm90ZWluTVBOTi1kZEcgYW5kIEVTTWlmLWRkRy4sLCwsVW5pdGVkIEtpbmdkb20gb2YgR3JlYXQgQnJpdGFpbiBhbmQgTm9ydGhlcm4gSXJlbGFuZCwsLCwsLDIwMjUtMTEtMjggMTE6NTM6NDQrMDA6MDAsLCwsLCxJbmR1c3RyeSwsLCwsLCwsLCwsLCwsLCwsLApQREZJSSxCaW9sb2d5LFByb3RlaW4gZnVuY3Rpb24gcHJlZGljdGlvbixTaWNodWFuIFVuaXZlcnNpdHksIldhbnlpIFlhbmcsIFFpbmdzb25nIER1LCBYdW55dSBaaG91LCBDaHVhbmZhbmcgV3UsIEppbmt1IEJhbyIsMjAyNC0wOS0wOSxQREZsbDogUHJlZGljdG9ycyBvZiBEaXNvcmRlciBhbmQgRnVuY3Rpb24gb2YgUHJvdGVpbnMgZnJvbSB0aGUgTGFuZ3VhZ2Ugb2YgTGlmZSxodHRwczovL3d3dy5saWViZXJ0cHViLmNvbS9kb2kvYWJzLzEwLjEwODkvY21iLjIwMjQuMDUwNiwwLjAsLCwsLCwsLCwsLCwsVW5rbm93biwiVGhlIGlkZW50aWZpY2F0aW9uIG9mIGludHJpbnNpY2FsbHkgZGlzb3JkZXJlZCBwcm90ZWlucyBhbmQgdGhlaXIgZnVuY3Rpb25hbCByb2xlcyBpcyBsYXJnZWx5IGRlcGVuZGVudCBvbiB0aGUgcGVyZm9ybWFuY2Ugb2YgY29tcHV0YXRpb25hbCBwcmVkaWN0b3JzLCBuZWNlc3NpdGF0aW5nIGEgaGlnaCBzdGFuZGFyZCBvZiBhY2N1cmFjeSBpbiB0aGVzZSB0b29scy4gSW4gdGhpcyBjb250ZXh0LCB3ZSBpbnRyb2R1Y2UgYSBub3ZlbCBzZXJpZXMgb2YgY29tcHV0YXRpb25hbCBwcmVkaWN0b3JzLCB0ZXJtZWQgUERGbGwgKFByZWRpY3RvcnMgb2YgRGlzb3JkZXIgYW5kIEZ1bmN0aW9uIG9mIHByb3RlaW5zIGZyb20gdGhlIExhbmd1YWdlIG9mIExpZmUpLCB3aGljaCBhcmUgZGVzaWduZWQgdG8gb2ZmZXIgcHJlY2lzZSBwcmVkaWN0aW9ucyBvZiBwcm90ZWluIGRpc29yZGVyIGFuZCBhc3NvY2lhdGVkIGZ1bmN0aW9uYWwgcm9sZXMgYmFzZWQgb24gcHJvdGVpbiBzZXF1ZW5jZXMuIFBERmxsIGlzIGRldmVsb3BlZCB0aHJvdWdoIGEgdHdvLXN0ZXAgcHJvY2Vzcy4gSW5pdGlhbGx5LCBpdCBsZXZlcmFnZXMgbGFyZ2Utc2NhbGUgcHJvdGVpbiBsYW5ndWFnZSBtb2RlbHMgKHBMTXMpLCB0cmFpbmVkIG9uIGFuIGV4dGVuc2l2ZSBkYXRhc2V0IGNvbXByaXNpbmcgYmlsbGlvbnMgb2YgcHJvdGVpbiBzZXF1ZW5jZXMuIFN1YnNlcXVlbnRseSwgdGhlIGVtYmVkZGluZ3MgZGVyaXZlZCBmcm9tIHBMTXMgYXJlIGludGVncmF0ZWQgaW50byBzdHJlYW1saW5lZCwgeWV0IHNvcGhpc3RpY2F0ZWQsIGRlZXAtbGVhcm5pbmcgbW9kZWxzIHRvIGdlbmVyYXRlIHByZWRpY3Rpb25zLiBUaGVzZSBwcmVkaWN0aW9ucyBub3RhYmx5IHN1cnBhc3MgdGhlIHBlcmZvcm1hbmNlIG9mIGV4aXN0aW5nIHN0YXRlLW9mLXRoZS1hcnQgcHJlZGljdG9ycywgcGFydGljdWxhcmx5IHRob3NlIHRoYXQgZm9yZWNhc3QgZGlzb3JkZXIgYW5kIGZ1bmN0aW9uIHdpdGhvdXQgdXRpbGl6aW5nIGV2b2x1dGlvbmFyeSBpbmZvcm1hdGlvbi4iLCwsLENoaW5hLCwsLCwsMjAyNS0xMS0yOCAxMTo1Mzo0NCswMDowMCwsLCwsLEFjYWRlbWlhLCwsLCwsLCwsLCwsLCwsLCwsCkVwaVNjYW4sQmlvbG9neSxBbnRpYm9keSBlcGl0b3BlIHByZWRpY3Rpb24sIlN1biBZYXQtc2VuIFVuaXZlcnNpdHksR3Vhbmd6aG91IE5hdGlvbmFsIExhYm9yYXRvcnkiLCJDaHVhbiBXYW5nLCBKaWFuZ3l1YW4gV2FuZywgV2VuanVuIFNvbmcsIEd1YW56aGVuZyBMdW8sIFRhaWppYW8gSmlhbmciLDIwMjQtMDktMDksRXBpU2NhbjogYWNjdXJhdGUgaGlnaC10aHJvdWdocHV0IG1hcHBpbmcgb2YgYW50aWJvZHktc3BlY2lmaWMgZXBpdG9wZXMgdXNpbmcgc2VxdWVuY2UgaW5mb3JtYXRpb24gLGh0dHBzOi8vd3d3Lm5hdHVyZS5jb20vYXJ0aWNsZXMvczQxNTQwLTAyNC0wMDQzMi03LCwsLDI4ODkxNS4wLExvYWRlZCBtb2RlbCBmcm9tIGh0dHBzOi8vZ2l0aHViLmNvbS8gZ3pCaW9tZWRpY2FsL0VwaVNjYW4gYW5kIGNvdW50ZWQgcGFyYW1ldGVycy4sLCwsLCwsTlZJRElBIEdlRm9yY2UgUlRYIDIwODAgVGkgMTFHQiwsQ29uZmlkZW50LCJUaGUgaWRlbnRpZmljYXRpb24gb2YgYW50aWJvZHktc3BlY2lmaWMgZXBpdG9wZXMgb24gdmlydXMgcHJvdGVpbnMgaXMgY3J1Y2lhbCBmb3IgdmFjY2luZSBkZXZlbG9wbWVudCBhbmQgZHJ1ZyBkZXNpZ24uIE5vbmV0aGVsZXNzLCB0cmFkaXRpb25hbCB3ZXQtbGFiIGFwcHJvYWNoZXMgZm9yIHRoZSBpZGVudGlmaWNhdGlvbiBvZiBlcGl0b3BlcyBhcmUgYm90aCBjb3N0bHkgYW5kIGxhYm9yLWludGVuc2l2ZSwgdW5kZXJzY29yaW5nIHRoZSBuZWVkIGZvciB0aGUgZGV2ZWxvcG1lbnQgb2YgZWZmaWNpZW50IGFuZCBjb3N0ZWZmZWN0aXZlIGNvbXB1dGF0aW9uYWwgdG9vbHMuIEhlcmUsIEVwaVNjYW4sIGFuIGF0dGVudGlvbi1iYXNlZCBkZWVwIGxlYXJuaW5nIGZyYW1ld29yayBmb3IgcHJlZGljdGluZyBhbnRpYm9keS1zcGVjaWZpYyBlcGl0b3BlcywgaXMgcHJlc2VudGVkLiBFcGlTY2FuIGFkb3B0cyBhIG11bHRpLWlucHV0IGFuZCBzaW5nbGUtb3V0cHV0IHN0cmF0ZWd5IGJ5IGRlc2lnbmluZyBpbmRlcGVuZGVudCBibG9ja3MgZm9yIGRpZmZlcmVudCBwYXJ0cyBvZiBhbnRpYm9kaWVzLCBpbmNsdWRpbmcgdmFyaWFibGUgaGVhdnkgY2hhaW4gKFZIKSwgdmFyaWFibGUgbGlnaHQgY2hhaW4gKFZMKSwgY29tcGxlbWVudGFyeSBkZXRlcm1pbmluZyByZWdpb25zIChDRFJzKSwgYW5kIGZyYW1ld29yayByZWdpb25zIChGUnMpLiBUaGUgYmxvY2sgcHJlZGljdGlvbnMgYXJlIHdlaWdodGVkIGFuZCBpbnRlZ3JhdGVkIGZvciB0aGUgcHJlZGljdGlvbiBvZiBwb3RlbnRpYWwgZXBpdG9wZXMuIFVzaW5nIG11bHRpcGxlIGV4cGVyaW1lbnRhbCBkYXRhIHNhbXBsZXMsIHdlIHNob3cgdGhhdCBFcGlTY2FuLCB3aGljaCBvbmx5IHVzZXMgYW50aWJvZHkgc2VxdWVuY2UgaW5mb3JtYXRpb24sIGNhbiBhY2N1cmF0ZWx5IG1hcCBlcGl0b3BlcyBvbiBzcGVjaWZpYyBhbnRpZ2VuIHN0cnVjdHVyZXMuIFRoZSBhbnRpYm9keXNwZWNpZmljIGVwaXRvcGVzIG9uIHRoZSByZWNlcHRvciBiaW5kaW5nIGRvbWFpbiAoUkJEKSBvZiBTQVJTIGNvcm9uYXZpcnVzIDIgKFNBUlMtQ29WLTIpIHdlcmUgbG9jYXRlZCBieSBFcGlTY2FuLCBhbmQgdGhlIHBvdGVudGlhbGx5IHZhbHVhYmxlIHZhY2NpbmUgZXBpdG9wZSB3YXMgaWRlbnRpZmllZC4gRXBpU2NhbiBjYW4gZXhwZWRpdGUgdGhlIGVwaXRvcGUgbWFwcGluZyBwcm9jZXNzIGZvciBoaWdoLXRocm91Z2hwdXQgYW50aWJvZHkgc2VxdWVuY2luZyBkYXRhLCBzdXBwb3J0aW5nIHZhY2NpbmUgZGVzaWduIGFuZCBkcnVnIGRldmVsb3BtZW50LiBBdmFpbGFiaWxpdHk6IEZvciB0aGUgY29udmVuaWVuY2Ugb2YgcmVsYXRlZCB3ZXQtZXhwZXJpbWVudGFsIHJlc2VhcmNoZXJzLCB0aGUgc291cmNlIGNvZGUgYW5kIHdlYiBzZXJ2ZXIgb2YgRXBpU2NhbiBhcmUgcHVibGljbHkgYXZhaWxhYmxlIGF0IGh0dHBzOi8vZ2l0aHViLmNvbS8gZ3pCaW9tZWRpY2FsL0VwaVNjYW4uIiwsLCwiQ2hpbmEsQ2hpbmEiLCwsLDEuMCwsMjAyNS0xMS0yOCAxMTo1Mzo0NCswMDowMCwsLCwsLCJBY2FkZW1pYSxHb3Zlcm5tZW50IiwsLCwsLCwsLCwsLDI3MC42NjIyMTEwODIwNzk3NSwsLCwsLApWZXNwYUcsQmlvbG9neSwiUHJvdGVpbiBwcm9wZXJ0eSBwcmVkaWN0aW9uLFByb3RlaW4gb3IgbnVjbGVvdGlkZSBsYW5ndWFnZSBtb2RlbCAocExNL25MTSkiLCJUZWNobmljYWwgVW5pdmVyc2l0eSBvZiBNdW5pY2gsU29yYm9ubmUgVW5pdmVyc2l0eSxJbnN0aXR1dGUgZm9yIEFkdmFuY2VkIFN0dWR5LFVuaXZlcnNpdMOpIFBhcmlzIENpdMOpLEluc3RpdHV0IFVuaXZlcnNpdGFpcmUgZGUgRnJhbmNlIChJVUYpIiwiQ8OpbGluZSBNYXJxdWV0LCBKdWxpdXMgU2NobGVuc29rLCBNYXJpbmEgQWJha2Fyb3ZhLCBCdXJraGFyZCBSb3N0LCBFbG9kaWUgTGFpbmUiLDIwMjQtMDktMDksRXhwZXJ0LWd1aWRlZCBwcm90ZWluIExhbmd1YWdlIE1vZGVscyBlbmFibGUgYWNjdXJhdGUgYW5kIGJsYXppbmdseSBmYXN0IGZpdG5lc3MgcHJlZGljdGlvbixodHRwczovL3d3dy5iaW9yeGl2Lm9yZy9jb250ZW50LzEwLjExMDEvMjAyNC4wNC4yNC41OTA5ODJ2Mi5hYnN0cmFjdCwsLCw2NjAwMDAuMCwsLCwsIlRvdGFsIGRhdGFwb2ludHMgPSAzOSwwMDAsMDAwCgozOSwwMDAsMDAwID0gMy45IHggMTBeNwoKRmluYWwgZGF0YSBlc3RpbWF0ZTogMy45ZTciLCwsLCxDb25maWRlbnQsIkV4aGF1c3RpdmUgZXhwZXJpbWVudGFsIGFubm90YXRpb24gb2YgdGhlIGVmZmVjdCBvZiBhbGwga25vd24gcHJvdGVpbiB2YXJpYW50cyByZW1haW5zIGRhdW50aW5nIGFuZCBleHBlbnNpdmUsIHN0cmVzc2luZyB0aGUgbmVlZCBmb3Igc2NhbGFibGUgZWZmZWN0IHByZWRpY3Rpb25zLiBXZSBpbnRyb2R1Y2UgVmVzcGFHLCBhIGJsYXppbmdseSBmYXN0IG1pc3NlbnNlIGFtaW5vIGFjaWQgdmFyaWFudCBlZmZlY3QgcHJlZGljdG9yLCBsZXZlcmFnaW5nIHByb3RlaW4gTGFuZ3VhZ2UgTW9kZWwgKHBMTSkgZW1iZWRkaW5ncyBhcyBpbnB1dCB0byBhIG1pbmltYWwgZGVlcCBsZWFybmluZyBtb2RlbC4gVG8gb3ZlcmNvbWUgdGhlIHNwYXJzaXR5IG9mIGV4cGVyaW1lbnRhbCB0cmFpbmluZyBkYXRhLCB3ZSBjcmVhdGVkIGEgZGF0YXNldCBvZiAzOSBtaWxsaW9uIHNpbmdsZSBhbWlubyBhY2lkIHZhcmlhbnRzIGZyb20gdGhlIGh1bWFuIHByb3Rlb21lIGFwcGx5aW5nIHRoZSBtdWx0aXBsZSBzZXF1ZW5jZSBhbGlnbm1lbnQtYmFzZWQgZWZmZWN0IHByZWRpY3RvciBHRU1NRSBhcyBhIHBzZXVkbyBzdGFuZGFyZC1vZi10cnV0aC4gVGhpcyBzZXR1cCBpbmNyZWFzZXMgaW50ZXJwcmV0YWJpbGl0eSBjb21wYXJlZCB0byB0aGUgYmFzZWxpbmUgcExNIGFuZCBpcyBlYXNpbHkgcmV0cmFpbmFibGUgd2l0aCBub3ZlbCBvciB1cGRhdGVkIHBMTXMuIEFzc2Vzc2VkIGFnYWluc3QgdGhlIFByb3RlaW5HeW0gYmVuY2htYXJrICgyMTcgbXVsdGlwbGV4IGFzc2F5cyBvZiB2YXJpYW50IGVmZmVjdCAtIE1BVkUgLSB3aXRoIDIuNSBtaWxsaW9uIHZhcmlhbnRzKSwgVmVzcGFHIGFjaGlldmVkIGEgbWVhbiBTcGVhcm1hbiBjb3JyZWxhdGlvbiBvZiAwLjQ4wrEwLjAyLCBtYXRjaGluZyB0b3AtcGVyZm9ybWluZyBtZXRob2RzIGV2YWx1YXRlZCBvbiB0aGUgc2FtZSBkYXRhLiBWZXNwYUcgaGFzIHRoZSBhZHZhbnRhZ2Ugb2YgYmVpbmcgb3JkZXJzIG9mIG1hZ25pdHVkZSBmYXN0ZXIsIHByZWRpY3RpbmcgYWxsIG11dGF0aW9uYWwgbGFuZHNjYXBlcyBvZiBhbGwgcHJvdGVpbnMgaW4gcHJvdGVvbWVzIHN1Y2ggYXMgSG9tbyBzYXBpZW5zIG9yIERyb3NvcGhpbGEgbWVsYW5vZ2FzdGVyIGluIHVuZGVyIDMwIG1pbnV0ZXMgb24gYSBjb25zdW1lciBsYXB0b3AgKDEyLWNvcmUgQ1BVLCAxNiBHQiBSQU0pLiIsMjAwLjAsLCwiR2VybWFueSxGcmFuY2UsVW5pdGVkIFN0YXRlcyBvZiBBbWVyaWNhLEZyYW5jZSxGcmFuY2UiLCwsLCwsMjAyNS0xMS0yOCAxMTo1Mzo0NCswMDowMCwsLCwsLCJBY2FkZW1pYSxBY2FkZW1pYSxBY2FkZW1pYSxBY2FkZW1pYSxSZXNlYXJjaCBjb2xsZWN0aXZlIiwsLCwsLCwsLCwsLCwsLCwsLApNTUFQTEUsQmlvbG9neSxQcm90ZWluLWxpZ2FuZCBiaW5kaW5nIGFmZmluaXR5IHByZWRpY3Rpb24sIkNpdHkgVW5pdmVyc2l0eSBvZiBOZXcgWW9yayxDb3JuZWxsIFVuaXZlcnNpdHkiLCJZb3UgV3UsIExpIFhpZSwgWWFuZyBMaXUsIExlaSBYaWUiLDIwMjQtMDktMDksU2VtaS1zdXBlcnZpc2VkIG1ldGEtbGVhcm5pbmcgZWx1Y2lkYXRlcyB1bmRlcnN0dWRpZWQgbW9sZWN1bGFyIGludGVyYWN0aW9ucyxodHRwczovL3d3dy5uYXR1cmUuY29tL2FydGljbGVzL3M0MjAwMy0wMjQtMDY3OTcteiwsLCwsLCwsLCJFeHBlcmltZW50IDM6ICIiQWZ0ZXIgcmVtb3ZpbmcKZHVwbGljYXRlcyBhbmQgdW51c2FibGUgZGF0YSwgdGhlIGRhdGFzZXQgY29udGFpbmVkIGEgdG90YWwgb2YgMSw2NjcsNzA4IHNhbS0KcGxlcyBpbmNsdWRpbmcgMzU3LDIxMyB1bmlxdWUgY29tcG91bmRzIGFuZCAxNjgsNTE3IHVuaXF1ZSBwcm90ZWlucy4iIgoKQmluYXJ5IGNsYXNzaWZpY2F0aW9uIHdpdGggMSBwcmVkaWN0aW9uIHRhcmdldCBwZXIgc2FtcGxlLiAiLCwsLCxDb25maWRlbnQsIk1hbnkgYmlvbG9naWNhbCBwcm9ibGVtcyBhcmUgdW5kZXJzdHVkaWVkIGR1ZSB0byBleHBlcmltZW50YWwgbGltaXRhdGlvbnMgYW5kIGh1bWFuIGJpYXNlcy4gQWx0aG91Z2ggZGVlcCBsZWFybmluZyBpcyBwcm9taXNpbmcgaW4gYWNjZWxlcmF0aW5nIHNjaWVudGlmaWMgZGlzY292ZXJ5LCBpdHMgcG93ZXIgY29tcHJvbWlzZXMgd2hlbiBhcHBsaWVkIHRvIHByb2JsZW1zIHdpdGggc2NhcmNlbHkgbGFiZWxlZCBkYXRhIGFuZCBkYXRhIGRpc3RyaWJ1dGlvbiBzaGlmdHMuIFdlIGRldmVsb3AgYSBkZWVwIGxlYXJuaW5nIGZyYW1ld29ya+KAlE1ldGEgTW9kZWwgQWdub3N0aWMgUHNldWRvIExhYmVsIExlYXJuaW5nIChNTUFQTEUp4oCUdG8gYWRkcmVzcyB0aGVzZSBjaGFsbGVuZ2VzIGJ5IGVmZmVjdGl2ZWx5IGV4cGxvcmluZyBvdXQtb2YtZGlzdHJpYnV0aW9uIChPT0QpIHVubGFiZWxlZCBkYXRhIHdoZW4gY29udmVudGlvbmFsIHRyYW5zZmVyIGxlYXJuaW5nIGZhaWxzLiBUaGUgdW5pcXVlbmVzcyBvZiBNTUFQTEUgaXMgdG8gaW50ZWdyYXRlIHRoZSBjb25jZXB0IG9mIG1ldGEtbGVhcm5pbmcsIHRyYW5zZmVyIGxlYXJuaW5nIGFuZCBzZW1pLXN1cGVydmlzZWQgbGVhcm5pbmcgaW50byBhIHVuaWZpZWQgZnJhbWV3b3JrLiBUaGUgcG93ZXIgb2YgTU1BUExFIGlzIGRlbW9uc3RyYXRlZCBpbiB0aHJlZSBhcHBsaWNhdGlvbnMgaW4gYW4gT09EIHNldHRpbmcgd2hlcmUgY2hlbWljYWxzIG9yIHByb3RlaW5zIGluIHVuc2VlbiBkYXRhIGFyZSBkcmFtYXRpY2FsbHkgZGlmZmVyZW50IGZyb20gdGhvc2UgaW4gdHJhaW5pbmcgZGF0YTogcHJlZGljdGluZyBkcnVnLXRhcmdldCBpbnRlcmFjdGlvbnMsIGhpZGRlbiBodW1hbiBtZXRhYm9saXRlLWVuenltZSBpbnRlcmFjdGlvbnMsIGFuZCB1bmRlcnN0dWRpZWQgaW50ZXJzcGVjaWVzIG1pY3JvYmlvbWUgbWV0YWJvbGl0ZS1odW1hbiByZWNlcHRvciBpbnRlcmFjdGlvbnMuIE1NQVBMRSBhY2hpZXZlcyAxMSUgdG8gMjQyJSBpbXByb3ZlbWVudCBpbiB0aGUgcHJlZGljdGlvbi1yZWNhbGwgb24gbXVsdGlwbGUgT09EIGJlbmNobWFya3Mgb3ZlciB2YXJpb3VzIGJhc2UgbW9kZWxzLiBVc2luZyBNTUFQTEUsIHdlIHJldmVhbCBub3ZlbCBpbnRlcnNwZWNpZXMgbWV0YWJvbGl0ZS1wcm90ZWluIGludGVyYWN0aW9ucyB0aGF0IGFyZSB2YWxpZGF0ZWQgYnkgYWN0aXZpdHkgYXNzYXlzIGFuZCBmaWxsIGluIG1pc3NpbmcgbGlua3MgaW4gbWljcm9iaW9tZS1odW1hbiBpbnRlcmFjdGlvbnMuIE1NQVBMRSBpcyBhIGdlbmVyYWwgZnJhbWV3b3JrIHRvIGV4cGxvcmUgcHJldmlvdXNseSB1bnJlY29nbml6ZWQgYmlvbG9naWNhbCBkb21haW5zIGJleW9uZCB0aGUgcmVhY2ggb2YgcHJlc2VudCBleHBlcmltZW50YWwgYW5kIGNvbXB1dGF0aW9uYWwgdGVjaG5pcXVlcy4iLCwsT3BlbiB3ZWlnaHRzICh1bnJlc3RyaWN0ZWQpLCJVbml0ZWQgU3RhdGVzIG9mIEFtZXJpY2EsVW5pdGVkIFN0YXRlcyBvZiBBbWVyaWNhIiwsLCwsLDIwMjUtMTEtMjggMTE6NTM6NDQrMDA6MDAsLCwsLCwiQWNhZGVtaWEsQWNhZGVtaWEiLCwsLCxPcGVuIHNvdXJjZSwiVGhlIGNvZGUgdG8gcmVwcm9kdWNlIHJlc3VsdHMsIHRvZ2V0aGVyIHdpdGggZG9jdW1lbnRhdGlvbiwgaXMgYXZhaWxhYmxlIG9uIEdpdEh1YiBhdCBodHRwczovL2dpdGh1Yi5jb20vWGllUmVzZWFyY2hHcm91cC9NTUFQTEUpIApDQyBCWSA0LjAiLCwsLCwsLCwsLCwsWWVzCkFiR1BULEJpb2xvZ3ksUHJvdGVpbiBkZXNpZ24sQ2FybmVnaWUgTWVsbG9uIFVuaXZlcnNpdHkgKENNVSksIkRlc21vbmQgS3VhbiwgQW1pciBCYXJhdGkgRmFyaW1hbmkiLDIwMjQtMDktMDksQWJHUFQ6IERlIE5vdm8gQW50aWJvZHkgRGVzaWduIHZpYSBHZW5lcmF0aXZlIExhbmd1YWdlIE1vZGVsaW5nLGh0dHBzOi8vYXJ4aXYub3JnL2Ficy8yNDA5LjA2MDkwLCwsLDczNDAwMDAwMC4wLCw0LjI1MDYxNjhlKzIxLCJGaW5ldHVuZWQgUHJvdEdQVDIgb24gNTdNIHNlcXVlbmNlcyB3aXRoIGF2ZXJhZ2UgbGVuZ3RoIG9mIH4xMjAgKEZpZ3VyZSA2KQoKRlQgY29tcHV0ZTogNzM0MDAwMDAwKjY4NDAwMDAwMDAqNSo2PTEuNTA2MTY4ZSsyMAoKQmFzZSBtb2RlbCBjb21wdXRlOiA0LjFlKzIxCgpUb3RhbDogNC4yNTA2MTY4ZSsyMSIsNjg0MDAwMDAwMCwiRmluZXR1bmVkIFByb3RHUFQyIG9uIDU3TSBzZXF1ZW5jZXMgd2l0aCBhdmVyYWdlIGxlbmd0aCBvZiB+MTIwIChGaWd1cmUgNikKRlQgZGF0YXNldCBpbiB0b2tlbnM6IDU3MDAwMDAwKjEyMD02ODQwMDAwMDAwIiwsLE5WSURJQSBSVFggQTYwMDAsLENvbmZpZGVudCwiVGhlIGFkYXB0aXZlIGltbXVuZSByZXNwb25zZSwgbGFyZ2VseSBtZWRpYXRlZCBieSBCLWNlbGwgcmVjZXB0b3JzIChCQ1JzKSwgcGxheXMgYSBjcnVjaWFsIHJvbGUgZm9yIGVmZmVjdGl2ZSBwYXRob2dlbiBuZXV0cmFsaXphdGlvbiBkdWUgdG8gaXRzIGRpdmVyc2l0eSBhbmQgYW50aWdlbiBzcGVjaWZpY2l0eS4gRGVzaWduaW5nIEJDUnMgZGUgbm92bywgb3IgZnJvbSBzY3JhdGNoLCBoYXMgYmVlbiBjaGFsbGVuZ2luZyBiZWNhdXNlIG9mIHRoZWlyIGNvbXBsZXggc3RydWN0dXJlIGFuZCBkaXZlcnNlIGJpbmRpbmcgcmVxdWlyZW1lbnRzLiBQcm90ZWluIGxhbmd1YWdlIG1vZGVscyAoUExNcykgaGF2ZSBzaG93biByZW1hcmthYmxlIHBlcmZvcm1hbmNlIGluIGNvbnRleHR1YWxpemluZyBhbmQgcGVyZm9ybWluZyB2YXJpb3VzIGRvd25zdHJlYW0gdGFza3Mgd2l0aG91dCByZWx5aW5nIG9uIHN0cnVjdHVyYWwgaW5mb3JtYXRpb24uIEhvd2V2ZXIsIHRoZXNlIG1vZGVscyBvZnRlbiBsYWNrIGEgY29tcHJlaGVuc2l2ZSB1bmRlcnN0YW5kaW5nIG9mIHRoZSBlbnRpcmUgcHJvdGVpbiBzcGFjZSwgd2hpY2ggbGltaXRzIHRoZWlyIGFwcGxpY2F0aW9uIGluIGFudGlib2R5IGRlc2lnbi4gSW4gdGhpcyBzdHVkeSwgd2UgaW50cm9kdWNlIEFudGlib2R5IEdlbmVyYXRpdmUgUHJldHJhaW5lZCBUcmFuc2Zvcm1lciAoQWJHUFQpLCBhIG1vZGVsIGZpbmUtdHVuZWQgZnJvbSBhIGZvdW5kYXRpb25hbCBQTE0gdG8gZW5hYmxlIGEgbW9yZSBpbmZvcm1lZCBkZXNpZ24gb2YgQkNSIHNlcXVlbmNlcy4gVXNpbmcgYSBjdXN0b20gZ2VuZXJhdGlvbiBhbmQgZmlsdGVyaW5nIHBpcGVsaW5lLCBBYkdQVCBzdWNjZXNzZnVsbHkgZ2VuZXJhdGVkIGEgaGlnaC1xdWFsaXR5IGxpYnJhcnkgb2YgMTUsMDAwIEJDUiBzZXF1ZW5jZXMsIGRlbW9uc3RyYXRpbmcgYSBzdHJvbmcgdW5kZXJzdGFuZGluZyBvZiB0aGUgaW50cmluc2ljIHZhcmlhYmlsaXR5IGFuZCBjb25zZXJ2ZWQgcmVnaW9ucyB3aXRoaW4gdGhlIGFudGlib2R5IHJlcGVydG9pcmUuIGh0dHBzOi8vZ2l0aHViLmNvbS9kZXNray9BYkdQVCIsNS4wLCxVbnJlbGVhc2VkLFVuaXRlZCBTdGF0ZXMgb2YgQW1lcmljYSxQcm90R1BUMiwsLCwsMjAyNS0xMS0yOCAxMTo1Mzo0NCswMDowMCwsLCwsLEFjYWRlbWlhLCwsLCxVbnJlbGVhc2VkLCJNSVQgbGljZW5zZToKaHR0cHM6Ly9naXRodWIuY29tL2Rlc2trL0FiR1BUIiwsLCwsLCwsLCwsLE5vCkJldHRlckJvZGllcyxCaW9sb2d5LFByb3RlaW4gZGVzaWduLCJVbml2ZXJzaXR5IG9mIEZyZWlidXJnLENvbGxhYm9yYXRpdmUgUmVzZWFyY2ggSW5zdGl0dXRlIEludGVsbGlnZW50IE9uY29sb2d5ICxCcmFpbkxpbmtzLUJyYWluVG9vbHMiLCJZYW5uaWNrIFZvZ3QsIE1laGRpIE5hb3VhciwgTWFyaWEgS2Fsd2VpdCwgQ2hyaXN0b3BoIENvcm5lbGl1cyBNaWV0aGluZywgSnVzdHVzIER1eXN0ZXIsIEpvc2Noa2EgQm9lZGVja2VyLCBHYWJyaWVsIEthbHdlaXQiLDIwMjQtMDktMDksQkVUVEVSQk9ESUVTOiBSZWluZm9yY2VtZW50IExlYXJuaW5nIEd1aWRlZCBEaWZmdXNpb24gZm9yIEFudGlib2R5IFNlcXVlbmNlIERlc2lnbixodHRwczovL2FyeGl2Lm9yZy9hYnMvMjQwOS4xNjI5OCwsLCwsLCwsMzAyODMsIk5ldyBlc3RpbWF0ZTogMjc1MyoxMT0zMDI4MwoKVG90YWwgc2VxdWVuY2VzOiAyLDUwMCArIDIsNzUzICsgMiwxNjcgPSA3LDQyMApEYXRhIHBvaW50cyA9IDcsNDIwIHNlcXVlbmNlcyDDlyAxMSByZXNpZHVlcy9zZXF1ZW5jZSA9IDgxLDYyMCBkYXRhIHBvaW50cwoKRmluYWwgZXN0aW1hdGU6IDgxLDYyMCIsLCwsLENvbmZpZGVudCwiQW50aWJvZGllcyBvZmZlciBncmVhdCBwb3RlbnRpYWwgZm9yIHRoZSB0cmVhdG1lbnQgb2YgdmFyaW91cyBkaXNlYXNlcy4gSG93ZXZlciwgdGhlIGRpc2NvdmVyeSBvZiB0aGVyYXBldXRpYyBhbnRpYm9kaWVzIHRocm91Z2ggdHJhZGl0aW9uYWwgd2V0IGxhYiBtZXRob2RzIGlzIGV4cGVuc2l2ZSBhbmQgdGltZS1jb25zdW1pbmcuIFRoZSB1c2Ugb2YgZ2VuZXJhdGl2ZSBtb2RlbHMgaW4gZGVzaWduaW5nIGFudGlib2RpZXMgdGhlcmVmb3JlIGhvbGRzIGdyZWF0IHByb21pc2UsIGFzIGl0IGNhbiByZWR1Y2UgdGhlIHRpbWUgYW5kIHJlc291cmNlcyByZXF1aXJlZC4gUmVjZW50bHksIHRoZSBjbGFzcyBvZiBkaWZmdXNpb24gbW9kZWxzIGhhcyBnYWluZWQgY29uc2lkZXJhYmxlIHRyYWN0aW9uIGZvciB0aGVpciBhYmlsaXR5IHRvIHN5bnRoZXNpemUgZGl2ZXJzZSBhbmQgaGlnaC1xdWFsaXR5IHNhbXBsZXMuIEluIHRoZWlyIGJhc2ljIGZvcm0sIGhvd2V2ZXIsIHRoZXkgbGFjayBtZWNoYW5pc21zIHRvIG9wdGltaXplIGZvciBzcGVjaWZpYyBwcm9wZXJ0aWVzLCBzdWNoIGFzIGJpbmRpbmcgYWZmaW5pdHkgdG8gYW4gYW50aWdlbi4gSW4gY29udHJhc3QsIHRoZSBjbGFzcyBvZiBvZmZsaW5lIFJlaW5mb3JjZW1lbnQgTGVhcm5pbmcgKFJMKSBtZXRob2RzIGhhcyBkZW1vbnN0cmF0ZWQgc3Ryb25nIHBlcmZvcm1hbmNlIGluIG5hdmlnYXRpbmcgbGFyZ2Ugc2VhcmNoIHNwYWNlcywgaW5jbHVkaW5nIHNjZW5hcmlvcyB3aGVyZSBmcmVxdWVudCByZWFsLXdvcmxkIGludGVyYWN0aW9uLCBzdWNoIGFzIGludGVyYWN0aW9uIHdpdGggYSB3ZXQgbGFiLCBpcyBpbXByYWN0aWNhbC4gT3VyIG5vdmVsIG1ldGhvZCwgQmV0dGVyQm9kaWVzLCB3aGljaCBjb21iaW5lcyBWYXJpYXRpb25hbCBBdXRvZW5jb2RlcnMgKFZBRXMpIHdpdGggUkwgZ3VpZGVkIGxhdGVudCBkaWZmdXNpb24sIGlzIGFibGUgdG8gZ2VuZXJhdGUgbm92ZWwgc2V0cyBvZiBhbnRpYm9keSBDRFJIMyBzZXF1ZW5jZXMgZnJvbSBkaWZmZXJlbnQgZGF0YSBkaXN0cmlidXRpb25zLiBVc2luZyB0aGUgQWJzb2x1dCEgc2ltdWxhdG9yLCB3ZSBkZW1vbnN0cmF0ZSB0aGUgaW1wcm92ZWQgYWZmaW5pdHkgb2Ygb3VyIG5vdmVsIHNlcXVlbmNlcyB0byB0aGUgU0FSUy1Db1Ygc3Bpa2UgcmVjZXB0b3ItYmluZGluZyBkb21haW4uIEZ1cnRoZXJtb3JlLCB3ZSByZWZsZWN0IGJpb3BoeXNpY2FsIHByb3BlcnRpZXMgaW4gdGhlIFZBRSBsYXRlbnQgc3BhY2UgdXNpbmcgYSBjb250cmFzdGl2ZSBsb3NzIGFuZCBhZGQgYSBub3ZlbCBRLWZ1bmN0aW9uIGJhc2VkIGZpbHRlcmluZyB0byBlbmhhbmNlIHRoZSBhZmZpbml0eSBvZiBnZW5lcmF0ZWQgc2VxdWVuY2VzLiBJbiBjb25jbHVzaW9uLCBtZXRob2RzIHN1Y2ggYXMgb3VycyBoYXZlIHRoZSBwb3RlbnRpYWwgdG8gaGF2ZSBncmVhdCBpbXBsaWNhdGlvbnMgZm9yIHJlYWwtd29ybGQgYmlvbG9naWNhbCBzZXF1ZW5jZSBkZXNpZ24sIHdoZXJlIHRoZSBnZW5lcmF0aW9uIG9mIG5vdmVsIGhpZ2gtYWZmaW5pdHkgYmluZGVycyBpcyBhIGNvc3QtaW50ZW5zaXZlIGVuZGVhdm9yLiIsNzAwLjAsLCwiR2VybWFueSxHZXJtYW55LEdlcm1hbnkiLCwsLCwsMjAyNS0xMS0yOCAxMTo1Mzo0NCswMDowMCwsLCwsLCJBY2FkZW1pYSxSZXNlYXJjaCBjb2xsZWN0aXZlLEFjYWRlbWlhIiwsLCwsLCwsLCwsLCwsLCwsLApSaWJvQ29kZSxCaW9sb2d5LFJOQSBkZXNpZ24sIlN1biBZYXQtc2VuIFVuaXZlcnNpdHksUmhlZ2VuIEJpb3RlY2hub2xvZ3ksQ2hpbmVzZSBBY2FkZW15IG9mIFNjaWVuY2VzIiwiWXVwZW5nIExpLCBGYW4gV2FuZywgSmlhcWkgWWFuZywgWmlyb25nIEhhbiwgTGluZmVuZyBDaGVuLCBXZW5iaW5nIEppYW5nLCBIYW8gWmhvdSwgVG9uZyBMaSwgWmVodWEgVGFuZywgSmlhbnhpYW5nIERlbmcsIFhpbiBIZSwgR2FvZmVuZyBaaGEsIEppZWthaSBIdSwgWW9uZyBIdSwgTGlucGluZyBXdSwgQ2hhbmd5b3UgWmhhbiwgQ2FpanVuIFN1biwgWWFvIEhlLCBaaGkgWGllIiwyMDI0LTA5LTA4LERlZXAgR2VuZXJhdGl2ZSBPcHRpbWl6YXRpb24gb2YgbVJOQSBDb2RvbiBTZXF1ZW5jZXMgZm9yIEVuaGFuY2VkIFByb3RlaW4gUHJvZHVjdGlvbiBhbmQgVGhlcmFwZXV0aWMgRWZmaWNhY3ksaHR0cHM6Ly93d3cuYmlvcnhpdi5vcmcvY29udGVudC8xMC4xMTAxLzIwMjQuMDkuMDYuNjExNTkwdjEsLCwsLCwsLCwiMzIwIGRhdGFzZXRzIMOXIDEwLDAwMCBtUk5Bcy9kYXRhc2V0ID0gMywyMDAsMDAwIGRhdGEgcG9pbnRzCigzLjIgw5cgMTBeNiBkYXRhIHBvaW50cykiLCwsLCxDb25maWRlbnQsIk1lc3NlbmdlciBSTkEgKG1STkEpIHRoZXJhcGV1dGljcyBzaG93IGltbWVuc2UgcHJvbWlzZSwgYnV0IHRoZWlyIGVmZmljYWN5IGlzIGxpbWl0ZWQgYnkgc3Vib3B0aW1hbCBwcm90ZWluIGV4cHJlc3Npb24uIEhlcmUsIHdlIHByZXNlbnQgUmlib0NvZGUsIGEgZGVlcCBsZWFybmluZyBmcmFtZXdvcmsgdGhhdCBnZW5lcmF0ZXMgbVJOQSBjb2RvbiBzZXF1ZW5jZXMgZm9yIGVuaGFuY2VkIHByb3RlaW4gcHJvZHVjdGlvbi4gUmlib0NvZGUgaW50cm9kdWNlcyBzZXZlcmFsIGFkdmFuY2VzLCBpbmNsdWRpbmcgZGlyZWN0IGxlYXJuaW5nIGZyb20gbGFyZ2Utc2NhbGUgcmlib3NvbWUgcHJvZmlsaW5nIGRhdGEsIGNvbnRleHQtYXdhcmUgbVJOQSBvcHRpbWl6YXRpb24gYW5kIGdlbmVyYXRpdmUgZXhwbG9yYXRpb24gb2YgYSBsYXJnZSBzZXF1ZW5jZSBzcGFjZS4gSW4gc2lsaWNvIGFuYWx5c2lzIGRlbW9uc3RyYXRlIFJpYm9Db2Rl4oCZcyByb2J1c3QgcHJlZGljdGl2ZSBhY2N1cmFjeSBmb3IgdW5zZWVuIGdlbmVzIGFuZCBjZWxsdWxhciBlbnZpcm9ubWVudHMuIEluIHZpdHJvIGV4cGVyaW1lbnRzIHNob3cgc3Vic3RhbnRpYWwgaW1wcm92ZW1lbnRzIGluIHByb3RlaW4gZXhwcmVzc2lvbiwgd2l0aCB1cCB0byBhIDcyLWZvbGQgaW5jcmVhc2UsIHNpZ25pZmljYW50bHkgb3V0cGVyZm9ybWluZyBwYXN0IG1ldGhvZHMuIEluIGFkZGl0aW9uLCBSaWJvQ29kZSBhY2hpZXZlcyBjZWxsLXR5cGUgc3BlY2lmaWMgZXhwcmVzc2lvbiBhbmQgZGVtb25zdHJhdGVzIHJvYnVzdCBwZXJmb3JtYW5jZSBhY3Jvc3MgZGlmZmVyZW50IG1STkEgZm9ybWF0cywgaW5jbHVkaW5nIG0xzqgtbW9kaWZpZWQgYW5kIGNpcmN1bGFyIG1STkFzLCBhbiBpbXBvcnRhbnQgZmVhdHVyZSBmb3IgbVJOQSB0aGVyYXBldXRpY3MuIEluIHZpdm8gbW91c2Ugc3R1ZGllcyBzaG93IHRoYXQgb3B0aW1pemVkIGluZmx1ZW56YSBoZW1hZ2dsdXRpbmluIG1STkFzIGluZHVjZSB0ZW4gdGltZXMgc3Ryb25nZXIgbmV1dHJhbGl6aW5nIGFudGlib2R5IHJlc3BvbnNlcyBhZ2FpbnN0IGluZmx1ZW56YSB2aXJ1cyBjb21wYXJlZCB0byB0aGUgdW5vcHRpbWl6ZWQgc2VxdWVuY2UuIEluIGFuIG9wdGljIG5lcnZlIGNydXNoIG1vZGVsLCBvcHRpbWl6ZWQgbmVydmUgZ3Jvd3RoIGZhY3RvciBtUk5BcyBhY2hpZXZlIGVxdWl2YWxlbnQgbmV1cm9wcm90ZWN0aW9uIG9mIHJldGluYWwgZ2FuZ2xpb24gY2VsbHMgYXQgb25lLWZpZnRoIHRoZSBkb3NlIG9mIHRoZSB1bm9wdGltaXplZCBzZXF1ZW5jZS4gQ29sbGVjdGl2</x:v>
      </x:c>
    </x:row>
    <x:row r="93" ht="18" customHeight="1">
      <x:c r="A93" s="17" t="n">
        <x:v>88</x:v>
      </x:c>
      <x:c r="B93" s="17" t="n">
        <x:v>310</x:v>
      </x:c>
      <x:c r="C93" s="160" t="str">
        <x:v>ZWx5LCBSaWJvQ29kZSByZXByZXNlbnRzIGEgcGFyYWRpZ20gc2hpZnQgZnJvbSBydWxlLWJhc2VkIHRvIGRhdGEtZHJpdmVuLCBjb250ZXh0LXNlbnNpdGl2ZSBhcHByb2FjaCBmb3IgbVJOQSB0aGVyYXBldXRpYyBhcHBsaWNhdGlvbnMsIGVuYWJsaW5nIHRoZSBkZXZlbG9wbWVudCBvZiBtb3JlIHBvdGVudCBhbmQgZG9zZS1lZmZpY2llbnQgdHJlYXRtZW50cy4iLCwsLCJDaGluYSxDaGluYSxDaGluYSIsLCwsLCwyMDI1LTExLTI4IDExOjUzOjQ0KzAwOjAwLCwsLCwsIkFjYWRlbWlhLEluZHVzdHJ5LEFjYWRlbWlhIiwsLCwsLCwsLCwsLCwsLCwsLApBTE9IQSBVbmxlYXNoZWQsUm9ib3RpY3MsUm9ib3RpYyBtYW5pcHVsYXRpb24sR29vZ2xlIERlZXBNaW5kLCJUb255IFouIFpoYW8sIEpvbmF0aGFuIFRvbXBzb24sIERhbm55IERyaWVzcywgUGV0ZSBGbG9yZW5jZSwgS2FteWFyIEdoYXNlbWlwb3VyLCBDaGVsc2VhIEZpbm4sIEF5emFhbiBXYWhpZAoiLDIwMjQtMDktMDgsQUxPSEEgVW5sZWFzaGVkOiBBIFNpbXBsZSBSZWNpcGUgZm9yIFJvYm90IERleHRlcml0eSwiaHR0cHM6Ly9hbG9oYS11bmxlYXNoZWQuZ2l0aHViLmlvL2Fzc2V0cy9hbG9oYV91bmxlYXNoZWQucGRmCmh0dHBzOi8vYXJ4aXYub3JnL2Ficy8yNDEwLjEzMTI2IiwsLCwyMTcwMDAwMDAuMCwiIiJ0aGUgQmFzZSBtb2RlbCBjb25zaXN0cyBvZiAyMTdNIGxlYXJuYWJsZSBwYXJhbWV0ZXJzIiIiLDMuNjA4NDA5NmUrMjEsMjY1IGhvdXJzICozNjAwIHNlYyAvIGhvdXIgKjY0IEdQVXMgKjE5NzAwMDAwMDAwMDAwMCBGTE9QIC8gcyAqMC4zIFthc3N1bWVkIHV0aWxpemF0aW9uXSA9IDMuNjA4NDA5NmUrMjEgRkxPUCwsIiIid2UgY29sbGVjdCBvdmVyIDI2ayBlcGlzb2RlcyBmb3IgNSByZWFsIHRhc2tzLCBvbiAxMCBkaWZmZXJlbnQgcm9ib3RzIGluIDIgZGlmZmVyZW50IGJ1aWxkaW5ncyBvdmVyIHRoZSBjb3Vyc2Ugb2YgOCBtb250aHMiIgoKIiJpbWFnZXMgcmVzaXplZCB0byAyNTZ4MjU2IiIiLDI2NS4wLCIiIldlIHRyYWluIG91ciBtb2RlbHMgd2l0aCBKQVggWzUxXSB1c2luZyA2NCBUUFV2NWUgY2hpcHMgd2l0aCBhIGRhdGEgcGFyYWxsZWwgbWVzaC4gV2UgdXNlIGEgYmF0Y2ggc2l6ZSBvZiAyNTYgYW5kIHRyYWluIGZvciAyTSBzdGVwcyAoYWJvdXQgMjY1IGhvdXJzIG9mIHRyYWluaW5nKS4gIiIiLEdvb2dsZSBUUFUgdjVlLCxDb25maWRlbnQsIlJlY2VudCB3b3JrIGhhcyBzaG93biBwcm9taXNpbmcgcmVzdWx0cyBmb3IgbGVhcm5pbmcgZW5kLXRvLWVuZCByb2JvdCBwb2xpY2llcyB1c2luZyBpbWl0YXRpb24gbGVhcm5pbmcuIEluIHRoaXMgd29yayB3ZSBhZGRyZXNzIHRoZSBxdWVzdGlvbiBvZiBob3cgZmFyIGNhbiB3ZSBwdXNoIGltaXRhdGlvbiBsZWFybmluZyBmb3IgY2hhbGxlbmdpbmcgZGV4dGVyb3VzIGFuaXB1bGF0aW9uIHRhc2tzLiBXZSBzaG93IHRoYXQgYSBzaW1wbGUgcmVjaXBlIG9mIGxhcmdlIHNjYWxlIGRhdGEgY29sbGVjdGlvbiBvbiB0aGUgQUxPSEEgMiBwbGF0Zm9ybSwgY29tYmluZWQgd2l0aCBleHByZXNzaXZlIG1vZGVscyBzdWNoIGFzIERpZmZ1c2lvbiBQb2xpY2llcywgY2FuIGJlIGVmZmVjdGl2ZSBpbiBsZWFybmluZyBjaGFsbGVuZ2luZyBiaW1hbnVhbCBtYW5pcHVsYXRpb24gdGFza3MgaW52b2x2aW5nIGRlZm9ybWFibGUgb2JqZWN0cyBhbmQgY29tcGxleCBjb250YWN0IHJpY2ggZHluYW1pY3MuIFdlIGRlbW9uc3RyYXRlIG91ciByZWNpcGUgb24gNSBjaGFsbGVuZ2luZyByZWFsLXdvcmxkIGFuZCAzIHNpbXVsYXRlZCB0YXNrcyBhbmQgZGVtb25zdHJhdGUgaW1wcm92ZWQgcGVyZm9ybWFuY2Ugb3ZlciBzdGF0ZS1vZi10aGUtYXJ0IGJhc2VsaW5lcy4gVGhlIHByb2plY3Qgd2Vic2l0ZSBhbmQgdmlkZW9zIGNhbiBiZSBmb3VuZCBhdCBhbG9oYXVubGVhc2hlZC5naXRodWIuaW8uIiwsLFVucmVsZWFzZWQsVW5pdGVkIFN0YXRlcyBvZiBBbWVyaWNhLCwsLDY0LjAsLDIwMjUtMTEtMjggMTE6NTM6NDQrMDA6MDAsLCwsLCxJbmR1c3RyeSwsLCwsVW5yZWxlYXNlZCwsLCwsLCwyODM3NC42OTI3OTE2ODkzODcsSGFyZHdhcmUsLCwsLE5vCkRER2VtYixCaW9sb2d5LCJNdXRhdGlvbiBwcmVkaWN0aW9uLFByb3RlaW4gc3RhYmlsaXR5IHByZWRpY3Rpb24iLFVuaXZlcnNpdHkgb2YgQm9sb2duYSwiQ2FzdHJlbnNlIFNhdm9qYXJkbywgTWF0dGVvIE1hbmZyZWRpLCBQaWVyIEx1aWdpIE1hcnRlbGxpLCBSaXRhIENhc2FkaW8iLDIwMjQtMDktMDcsRERHZW1iOiBwcmVkaWN0aW5nIHByb3RlaW4gc3RhYmlsaXR5IGNoYW5nZSB1cG9uIHNpbmdsZS0gYW5kIG11bHRpLXBvaW50IHZhcmlhdGlvbnMgd2l0aCBlbWJlZGRpbmdzIGFuZCBkZWVwIGxlYXJuaW5nLGh0dHBzOi8vd3d3LmJpb3J4aXYub3JnL2NvbnRlbnQvMTAuMTEwMS8yMDI0LjA5LjA1LjYxMTQ1NXYxLmFic3RyYWN0LCwsLCwsLCw0OTAwLCIKIiwsLEFNRCBFUFlDIDc0MTMsLENvbmZpZGVudCwiVGhlIGtub3dsZWRnZSBvZiBwcm90ZWluIHN0YWJpbGl0eSB1cG9uIHJlc2lkdWUgdmFyaWF0aW9uIGlzIGFuIGltcG9ydGFudCBzdGVwIGZvciBmdW5jdGlvbmFsIHByb3RlaW4gZGVzaWduIGFuZCBmb3IgdW5kZXJzdGFuZGluZyBob3cgcHJvdGVpbiB2YXJpYW50cyBjYW4gcHJvbW90ZSBkaXNlYXNlIG9uc2V0LiBDb21wdXRhdGlvbmFsIG1ldGhvZHMgYXJlIGltcG9ydGFudCB0byBjb21wbGVtZW50IGV4cGVyaW1lbnRhbCBhcHByb2FjaGVzIGFuZCBhbGxvdyBhIGZhc3Qgc2NyZWVuaW5nIG9mIGxhcmdlIGRhdGFzZXRzIG9mIHZhcmlhdGlvbnMuIEluIHRoaXMgd29yayB3ZSBwcmVzZW50IERER2VtYiwgYSBub3ZlbCBtZXRob2QgY29tYmluaW5nIHByb3RlaW4gbGFuZ3VhZ2UgbW9kZWwgZW1iZWRkaW5ncyBhbmQgdHJhbnNmb3JtZXIgYXJjaGl0ZWN0dXJlcyB0byBwcmVkaWN0IHByb3RlaW4g8J2aq/CdmqtHIHVwb24gYm90aCBzaW5nbGUtIGFuZCBtdWx0aXBvaW50IHZhcmlhdGlvbnMuIERER2VtYiBoYXMgYmVlbiB0cmFpbmVkIG9uIGEgaGlnaC1xdWFsaXR5IGRhdGFzZXQgZGVyaXZlZCBmcm9tIGxpdGVyYXR1cmUgYW5kIHRlc3RlZCBvbiBhdmFpbGFibGUgYmVuY2htYXJrIGRhdGFzZXRzIG9mIHNpbmdsZS0gYW5kIG11bHRpLXBvaW50IHZhcmlhdGlvbnMuIERER2VtYiBwZXJmb3JtcyBhdCB0aGUgc3RhdGUgb2YgdGhlIGFydCBpbiBib3RoIHNpbmdsZS0gYW5kIG11bHRpLXBvaW50IHZhcmlhdGlvbnMuIiw1MDAuMCwsLEl0YWx5LCwsLDIuMCwsMjAyNS0xMS0yOCAxMTo1Mzo0NCswMDowMCwsLCwsLEFjYWRlbWlhLCwsLCwsLCwsLCwsNzA5LjM4MzExNzEzMjM0NzUsLCwsLCwKRVNNLURCUCxCaW9sb2d5LFByb3RlaW4gb3IgbnVjbGVvdGlkZSBsYW5ndWFnZSBtb2RlbCAocExNL25MTSksSHVuYW4gVW5pdmVyc2l0eSwiV2Vud3UgWmVuZywgWXV0YW8gRG91LCBMaWFuZ3J1aSBQYW4sIExpd2VuIFh1LCBTaGFvbGlhbmcgUGVuZyAiLDIwMjQtMDktMDcsSW1wcm92aW5nIHByZWRpY3Rpb24gcGVyZm9ybWFuY2Ugb2YgZ2VuZXJhbCBwcm90ZWluIGxhbmd1YWdlIG1vZGVsIGJ5IGRvbWFpbi1hZGFwdGl2ZSBwcmV0cmFpbmluZyBvbiBETkEtYmluZGluZyBwcm90ZWluLGh0dHBzOi8vd3d3Lm5hdHVyZS5jb20vYXJ0aWNsZXMvczQxNDY3LTAyNC01MjI5My03LDAuMCwsLDY1MDAwMDAwMC4wLCIiInNvIHRoZSBFU00yIG1vZGVsIHdpdGggNjUwIG1pbGxpb24gcGFyYW1ldGVycyBpcyB1c2VkIHRvIGNvbnRpbnVlIHRyYWluaW5nIGhlcmUuIiIiLCwsNzY2MTg4MCwiIiIxNzAsMjY0IG5vbi1yZWR1bmRhbnQgREJQIHNlcXVlbmNlcyAoYWJicmV2aWF0ZSBhcyBVbmlEQlA0MCkgYXJlIHVzZWQgYXMgdGhlIHByZXRyYWluaW5nIGRhdGEgc2V0LiIiIiw3Mi4wLCIiIlRoZSBtb2RlbCBpcyB0cmFpbmVkIGZvciBhcHByb3hpbWF0ZWx5IDUxayBzdGVwcyBhbmQgdG9vayBhYm91dCAzIGRheXMgb24gZm91ciBUZXNsYSBWMTAwIEdQVXMgd2l0aCAxNiBHIG1lbW9yeS4iIiAiLCwsQ29uZmlkZW50LCJETkEtcHJvdGVpbiBpbnRlcmFjdGlvbnMgZXhlcnQgdGhlIGZ1bmRhbWVudGFsIHN0cnVjdHVyZSBvZiBtYW55IHBpdm90YWwgYmlvbG9naWNhbCBwcm9jZXNzZXMsIHN1Y2ggYXMgRE5BIHJlcGxpY2F0aW9uLCB0cmFuc2NyaXB0aW9uLCBhbmQgZ2VuZSByZWd1bGF0aW9uLiBIb3dldmVyLCBhY2N1cmF0ZSBhbmQgZWZmaWNpZW50IGNvbXB1dGF0aW9uYWwgbWV0aG9kcyBmb3IgaWRlbnRpZnlpbmcgdGhlc2UgaW50ZXJhY3Rpb25zIGFyZSBzdGlsbCBsYWNraW5nLiBJbiB0aGlzIHN0dWR5LCB3ZSBwcm9wb3NlIGEgbWV0aG9kIEVTTS1EQlAgdGhyb3VnaCByZWZpbmluZyB0aGUgRE5BLWJpbmRpbmcgcHJvdGVpbiBzZXF1ZW5jZSByZXBlcnRvcnkgYW5kIGRvbWFpbi1hZGFwdGl2ZSBwcmV0cmFpbmluZyBiYXNlZCB0aGUgZ2VuZXJhbCBwcm90ZWluIGxhbmd1YWdlIG1vZGVsLiBPdXIgbWV0aG9kIGNvbnNpZGVycyB0aGUgbGFja2luZyBleHBsb3JhdGlvbiBvZiBnZW5lcmFsIGxhbmd1YWdlIG1vZGVsIGZvciBETkEtYmluZGluZyBwcm90ZWluIGRvbWFpbi1zcGVjaWZpYyBrbm93bGVkZ2UsIHNvIHdlIHNjcmVlbiBvdXQgMTcwLDI2NCBETkEtYmluZGluZyBwcm90ZWluIHNlcXVlbmNlcyB0byBjb25zdHJ1Y3QgdGhlIGRvbWFpbi1hZGFwdGl2ZSBsYW5ndWFnZSBtb2RlbC4gRXhwZXJpbWVudGFsIHJlc3VsdHMgb24gZm91ciBkb3duc3RyZWFtIHRhc2tzIHNob3cgdGhhdCBFU00tREJQIHByb3ZpZGVzIGEgYmV0dGVyIGZlYXR1cmUgcmVwcmVzZW50YXRpb24gb2YgRE5BLWJpbmRpbmcgcHJvdGVpbiBjb21wYXJlZCB0byB0aGUgb3JpZ2luYWwgbGFuZ3VhZ2UgbW9kZWwsIHJlc3VsdGluZyBpbiBpbXByb3ZlZCBwcmVkaWN0aW9uIHBlcmZvcm1hbmNlIGFuZCBvdXRwZXJmb3JtaW5nIHRoZSBzdGF0ZS1vZi10aGUtYXJ0IG1ldGhvZHMuIE1vcmVvdmVyLCBFU00tREJQIGNhbiBzdGlsbCBwZXJmb3JtIHdlbGwgZXZlbiBmb3IgdGhvc2Ugc2VxdWVuY2VzIHdpdGggb25seSBhIGZldyBob21vbG9nb3VzIHNlcXVlbmNlcy4gQ2hJUC1zZXEgb24gdHdvIHByZWRpY3RlZCBjYXNlcyBmdXJ0aGVyIHN1cHBvcnQgdGhlIHZhbGlkaXR5IG9mIHRoZSBwcm9wb3NlZCBtZXRob2QuIiwsLCxDaGluYSxFU00yLTY1ME0sMS4zZSsxOSwiIiJUaGUgbW9kZWwgaXMgdHJhaW5lZCBmb3IgYXBwcm94aW1hdGVseSA1MWsgc3RlcHMgYW5kIHRvb2sgYWJvdXQgMyBkYXlzIG9uIGZvdXIgVGVzbGEgVjEwMCBHUFVzIHdpdGggMTYgRyBtZW1vcnkuIiIgQXNzdW1lIEZQMTYgcHJlY2lzaW9uIGFuZCA0MCUgdXRpbGl6YXRpb24uIiw0LjAsLDIwMjUtMTEtMjggMTE6NTM6NDQrMDA6MDAsLCwsMTAwLjAsIiIiVGhlIGJhdGNoIHNpemUgaXMgc2V0IHRvIDEwMC4iIiIsQWNhZGVtaWEsLCwsLCwsLCwsLCwsLCwsLCwKTVBERixCaW9sb2d5LERydWcgZGlzY292ZXJ5LCJDaGluZXNlIFVuaXZlcnNpdHkgb2YgSG9uZyBLb25nIChDVUhLKSxMYW56aG91IFVuaXZlcnNpdHksWmhlamlhbmcgTGFiLFpoZWppYW5nIFVuaXZlcnNpdHkgKFpKVSkiLCJDaHVuYmluIEd1LCBNdXRpYW4gSGUsIEhhbnF1biBDYW8sIEd1YW5neW9uZyBDaGVuLCBDaGFuZy15dSBIc2llaCwgUGhlbmcgQW5uIEhlbmciLDIwMjQtMDktMDcsVW5sb2NraW5nIFBvdGVudGlhbCBCaW5kZXJzOiBNdWx0aW1vZGFsIFByZXRyYWluaW5nIERFTC1GdXNpb24gZm9yIERlbm9pc2luZyBETkEtRW5jb2RlZCBMaWJyYXJpZXMsaHR0cHM6Ly9hcnhpdi5vcmcvYWJzLzI0MDkuMDU5MTYsMi4wLCwsLCwzLjA3NDExMmUrMTcsIjEuIEhhcmR3YXJlOiAxeCBOVklESUEgR2VGb3JjZSBSVFggMzA5MAoKMi4gVHJhaW5pbmcgZHVyYXRpb246IDYgaG91cnMgKG1heCBvZiAxLTYgaG91ciByYW5nZSkgPSAyMSw2MDAgc2Vjb25kcwoKMy4gVXRpbGl6YXRpb246IDQwJQoKNC4gQ2FsY3VsYXRpb246IAoKCjM1NTgwMDAwMDAwMDAwKjYqNjAqNjAqMC40PTMuMDc0MTEyZSsxNyIsLCw2LjAsIiIid2l0aCB0cmFpbmluZyB0aW1lcyByYW5naW5nIGZyb20gMSB0byA2IGhvdXJzLCBkZXBlbmRpbmcgb24gdGhlIGNvbXBsZXhpdHkgYW5kIHNpemUgb2YgdGhlIGRpZmZlcmVudCBidWlsZGluZyBibG9ja3MuIiIiLE5WSURJQSBHZUZvcmNlIFJUWCAzMDkwLCxDb25maWRlbnQsIkluIHRoZSByZWFsbSBvZiBkcnVnIGRpc2NvdmVyeSwgRE5BLWVuY29kZWQgbGlicmFyeSAoREVMKSBzY3JlZW5pbmcgdGVjaG5vbG9neSBoYXMgZW1lcmdlZCBhcyBhbiBlZmZpY2llbnQgbWV0aG9kIGZvciBpZGVudGlmeWluZyBoaWdoLWFmZmluaXR5IGNvbXBvdW5kcy4gSG93ZXZlciwgREVMIHNjcmVlbmluZyBmYWNlcyBhIHNpZ25pZmljYW50IGNoYWxsZW5nZTogbm9pc2UgYXJpc2luZyBmcm9tIG5vbnNwZWNpZmljIGludGVyYWN0aW9ucyB3aXRoaW4gY29tcGxleCBiaW9sb2dpY2FsIHN5c3RlbXMuIE5ldXJhbCBuZXR3b3JrcyB0cmFpbmVkIG9uIERFTCBsaWJyYXJpZXMgaGF2ZSBiZWVuIGVtcGxveWVkIHRvIGV4dHJhY3QgY29tcG91bmQgZmVhdHVyZXMsIGFpbWluZyB0byBkZW5vaXNlIHRoZSBkYXRhIGFuZCB1bmNvdmVyIHBvdGVudGlhbCBiaW5kZXJzIHRvIHRoZSBkZXNpcmVkIHRoZXJhcGV1dGljIHRhcmdldC4gTmV2ZXJ0aGVsZXNzLCB0aGUgaW5oZXJlbnQgc3RydWN0dXJlIG9mIERFTCwgY29uc3RyYWluZWQgYnkgdGhlIGxpbWl0ZWQgZGl2ZXJzaXR5IG9mIGJ1aWxkaW5nIGJsb2NrcywgaW1wYWN0cyB0aGUgcGVyZm9ybWFuY2Ugb2YgY29tcG91bmQgZW5jb2RlcnMuIE1vcmVvdmVyLCBleGlzdGluZyBtZXRob2RzIG9ubHkgY2FwdHVyZSBjb21wb3VuZCBmZWF0dXJlcyBhdCBhIHNpbmdsZSBsZXZlbCwgZnVydGhlciBsaW1pdGluZyB0aGUgZWZmZWN0aXZlbmVzcyBvZiB0aGUgZGVub2lzaW5nIHN0cmF0ZWd5LiBUbyBtaXRpZ2F0ZSB0aGVzZSBpc3N1ZXMsIHdlIHByb3Bvc2UgYSBNdWx0aW1vZGFsIFByZXRyYWluaW5nIERFTC1GdXNpb24gbW9kZWwgKE1QREYpIHRoYXQgZW5oYW5jZXMgZW5jb2RlciBjYXBhYmlsaXRpZXMgdGhyb3VnaCBwcmV0cmFpbmluZyBhbmQgaW50ZWdyYXRlcyBjb21wb3VuZCBmZWF0dXJlcyBhY3Jvc3MgdmFyaW91cyBzY2FsZXMuIFdlIGRldmVsb3AgcHJldHJhaW5pbmcgdGFza3MgYXBwbHlpbmcgY29udHJhc3RpdmUgb2JqZWN0aXZlcyBiZXR3ZWVuIGRpZmZlcmVudCBjb21wb3VuZCByZXByZXNlbnRhdGlvbnMgYW5kIHRoZWlyIHRleHQgZGVzY3JpcHRpb25zLCBlbmhhbmNpbmcgdGhlIGNvbXBvdW5kIGVuY29kZXJzJyBhYmlsaXR5IHRvIGFjcXVpcmUgZ2VuZXJpYyBmZWF0dXJlcy4gRnVydGhlcm1vcmUsIHdlIHByb3Bvc2UgYSBub3ZlbCBERUwtZnVzaW9uIGZyYW1ld29yayB0aGF0IGFtYWxnYW1hdGVzIGNvbXBvdW5kIGluZm9ybWF0aW9uIGF0IHRoZSBhdG9taWMsIHN1Ym1vbGVjdWxhciwgYW5kIG1vbGVjdWxhciBsZXZlbHMsIGFzIGNhcHR1cmVkIGJ5IHZhcmlvdXMgY29tcG91bmQgZW5jb2RlcnMuIFRoZSBzeW5lcmd5IG9mIHRoZXNlIGlubm92YXRpb25zIGVxdWlwcyBNUERGIHdpdGggZW5yaWNoZWQsIG11bHRpLXNjYWxlIGZlYXR1cmVzLCBlbmFibGluZyBjb21wcmVoZW5zaXZlIGRvd25zdHJlYW0gZGVub2lzaW5nLiBFdmFsdWF0ZWQgb24gdGhyZWUgREVMIGRhdGFzZXRzLCBNUERGIGRlbW9uc3RyYXRlcyBzdXBlcmlvciBwZXJmb3JtYW5jZSBpbiBkYXRhIHByb2Nlc3NpbmcgYW5kIGFuYWx5c2lzIGZvciB2YWxpZGF0aW9uIHRhc2tzLiBOb3RhYmx5LCBNUERGIG9mZmVycyBub3ZlbCBpbnNpZ2h0cyBpbnRvIGlkZW50aWZ5aW5nIGhpZ2gtYWZmaW5pdHkgbW9sZWN1bGVzLCBwYXZpbmcgdGhlIHdheSBmb3IgaW1wcm92ZWQgREVMIHV0aWxpdHkgaW4gZHJ1ZyBkaXNjb3ZlcnkuIiwsLFVucmVsZWFzZWQsIkhvbmcgS29uZyxDaGluYSxDaGluYSxDaGluYSIsLCwsMS4wLCwyMDI1LTExLTI4IDExOjUzOjQ0KzAwOjAwLCwsLCwsIkFjYWRlbWlhLEFjYWRlbWlhLEFjYWRlbWlhIiwsLCwsVW5yZWxlYXNlZCwsLCwsLCwzNzguOTQzOTcyODI3MTA4NjcsSGFyZHdhcmUsLCwsLE5vCkFyaXN0b3RsZSxMYW5ndWFnZSxNYXRoZW1hdGljYWwgcmVhc29uaW5nLEhhcm1vbmljLCwyMDI0LTA5LTA3LE91ciBmaXJzdCByZXNlYXJjaCByZXN1bHQgaXMgQXJpc3RvdGxlOiBhbiBhdXRvbWF0ZWQgdGhlb3JlbSBwcm92ZXIgYWR2YW5jaW5nIHRoZSBzdGF0ZSBvZiB0aGUgYXJ0IG9uIE1pbmlGMkYuLGh0dHBzOi8vaGFybW9uaWMuZnVuL25ld3MjYmxvZy1wb3N0LTEtbGluaywsLCwsLCwsLCwsLCwsVW5rbm93biwiT3VyIGZpcnN0IHJlc2VhcmNoIHJlc3VsdCBpcyBBcmlzdG90bGU6IGFuIGF1dG9tYXRlZCB0aGVvcmVtIHByb3ZlciBhZHZhbmNpbmcgdGhlIHN0YXRlIG9mIHRoZSBhcnQgb24gTWluaUYyRi4gVGhpcyBzdGFuZGFyZCBiZW5jaG1hcmsgbWVhc3VyZXMgcHJvYmxlbS1zb2x2aW5nIGFiaWxpdHkgb24gYSByYW5nZSBvZiBwcm9ibGVtIGRpZmZpY3VsdGllcyBpbmNsdWRpbmcgdGhlIEludGVybmF0aW9uYWwgTWF0aGVtYXRpY2FsIE9seW1waWFkLiBUbyBldmFsdWF0ZSBvdXIgc3lzdGVtLCB3ZSBtYW51YWxseSByZWZvcm1hbGl6ZWQgYW5kIGltcHJvdmVkMSBNaW5pRjJGIGluIExlYW4gNC4gVG8gb2J0YWluIGEgdHJhaW5pbmcgc2V0LCB3ZSByZS1zcGxpdCB0aGUgNDg4IE1pbmlGMkYgcHJvYmxlbXMgKG9yaWdpbmFsbHkgZXZlbmx5IGRpdmlkZWQgaW50byB2YWxpZGF0aW9uIGFuZCB0ZXN0IHNldHMpIHJhbmRvbWx5IGludG8gMzkyIHRyYWluaW5nLCA0OCB2YWxpZGF0aW9uLCBhbmQgNDggdGVzdCBwcm9ibGVtcy4gMgoKV2UgZXZhbHVhdGUgQXJpc3RvdGxlIGluIHR3byBzZXR0aW5nczogb25lIHdoZXJlIGFkZGl0aW9uYWwgZXh0ZXJuYWwgY29tcHV0ZXIgYWxnZWJyYSBzeXN0ZW1zIGFyZSBwZXJtaXR0ZWQgdG8gc29sdmUgc2ltcGxlIHN1YnByb2JsZW1zIGluIGEgdHJ1c3RlZCB3YXksIGFuZCBvbmUgd2hlcmUgdGhlIGZ1bGwgcHJvb2ZzIGFyZSBleHByZXNzZWQgaW4gTGVhbi4gT3VyIHN5c3RlbSBjdXJyZW50bHkgYWNoaWV2ZXMgYSA4MyUgc3VjY2VzcyByYXRlIGluIHRoZSBmaXJzdCBzZXR0aW5nIGFuZCBhIDYzJSBzdWNjZXNzIHJhdGUgd2hlbiByZXN0cmljdGVkIHRvIExlYW4uIFdlIGNvbXBhcmUgb3VyIHJlc3VsdHMgb24gdGhlIHZhbGlkYXRpb24gc3BsaXQgdG8gdHdvIHByZXZpb3VzIHN0YXRlIG9mIHRoZSBhcnQgYXBwcm9hY2hlcyBiZWxvdzogMyA0IDUiLCwsVW5yZWxlYXNlZCxVbml0ZWQgU3RhdGVzIG9mIEFtZXJpY2EsLCwsLCwyMDI1LTExLTI4IDExOjUzOjQ0KzAwOjAwLCwsLCwsSW5kdXN0cnksLCwsLFVucmVsZWFzZWQsLCwsLCwsLCwsLCwsTm8KRGVlcFNlZWstVjIuNSxMYW5ndWFnZSwiTGFuZ3VhZ2UgbW9kZWxpbmcvZ2VuZXJhdGlvbixDaGF0LENvZGUgZ2VuZXJhdGlvbiIsRGVlcFNlZWssIkRlZXBTZWVrLUFJLCBBaXhpbiBMaXUsIEJlaSBGZW5nLCBCaW4gV2FuZywgQmluZ3h1YW4gV2FuZywgQm8gTGl1LCBDaGVuZ2dhbmcgWmhhbywgQ2hlbmdxaSBEZW5nciwgQ2hvbmcgUnVhbiwgRGFtYWkgRGFpLCBEYXlhIEd1bywgRGVqaWFuIFlhbmcsIERlbGkgQ2hlbiwgRG9uZ2ppZSBKaSwgRXJoYW5nIExpLCBGYW5neXVuIExpbiwgRnVsaSBMdW8sIEd1YW5nYm8gSGFvLCBHdWFudGluZyBDaGVuLCBHdW93ZWkgTGksIEguIFpoYW5nLCBIYW53ZWkgWHUsIEhhbyBZYW5nLCBIYW93ZWkgWmhhbmcsIEhvbmdodWkgRGluZywgSHVhamlhbiBYaW4sIEh1YXp1byBHYW8sIEh1aSBMaSwgSHVpIFF1LCBKLkwuIENhaSwgSmlhbiBMaWFuZywgSmlhbnpob25nIEd1bywgSmlhcWkgTmksIEppYXNoaSBMaSwgSmluIENoZW4sIEppbmd5YW5nIFl1YW4sIEp1bmppZSBRaXUsIEp1bnhpYW8gU29uZywgS2FpIERvbmcsIEthaWdlIEdhbywgS2FuZyBHdWFuLCBMZWFuIFdhbmcsIExlY29uZyBaaGFuZywgTGVpIFh1LCBMZXlpIFhpYSwgTGlhbmcgWmhhbywgTGl5dWUgWmhhbmcsIE1lbmcgTGksIE1pYW9qdW4gV2FuZywgTWluZ2NodWFuIFpoYW5nLCBNaW5naHVhIFpoYW5nLCBNaW5naHVpIFRhbmcsIE1pbmdtaW5nIExpLCBOaW5nIFRpYW4sIFBhbnBhbiBIdWFuZywgUGVpeWkgV2FuZywgUGVuZyBaaGFuZywgUWloYW8gWmh1LCBRaW55dSBDaGVuLCBRaXVzaGkgRHUsIFIuSi4gQ2hlbiwgUi5MLiBKaW4sIFJ1aXFpIEdlLCBSdWl6aGUgUGFuLCBSdW54aW4gWHUsIFJ1eWkgQ2hlbiwgUy5TLiBMaSwgU2hhbmdoYW8gTHUsIFNoYW5neWFuIFpob3UsIFNoYW5odWFuZyBDaGVuLCBTaGFvcWluZyBXdSwgU2hlbmdmZW5nIFllLCBTaGlyb25nIE1hLCBTaGl5dSBXYW5nLCBTaHVhbmcgWmhvdSwgU2h1aXBpbmcgWXUsIFNodW5mZW5nIFpob3UsIFNpemUgWmhlbmcsIFQuIFdhbmcsIFRpYW4gUGVpLCBUaWFuIFl1YW4sIFRpYW55dSBTdW4sIFcuTC4gWGlhbywgV2FuZ2RpbmcgWmVuZywgV2VpIEFuLCBXZW4gTGl1LCBXZW5mZW5nIExpYW5nLCBXZW5qdW4gR2FvLCBXZW50YW8gWmhhbmcsIFguUS4gTGksIFhpYW5neXVlIEppbiwgWGlhbnp1IFdhbmcsIFhpYW8gQmksIFhpYW9kb25nIExpdSwgWGlhb2hhbiBXYW5nLCBYaWFvamluIFNoZW4sIFhpYW9rYW5nIENoZW4sIFhpYW9zaGEgQ2hlbiwgWGlhb3RhbyBOaWUsIFhpYW93ZW4gU3VuIiwyMDI0LTA5LTA2LERlZXBTZWVrLVYyLjUsaHR0cHM6Ly9odWdnaW5nZmFjZS5jby9kZWVwc2Vlay1haS9EZWVwU2Vlay1WMi41LCxUcmFpbmluZyBjb3N0LCwyMzYwMDAwMDAwMDAuMCwiMjFCIGFjdGl2ZSBwYXJhbXMsIDIzNkIgdG90YWwiLDEuNzg5MmUrMjQsIlYyLjUgaXMgYSBtZXJnZSBvZiBWMi1jb2RlciBhbmQgVjItY2hhdApWMi1jb2RlciBpcyB0cmFpbmVkIGZvciA2VCBhZGRpdGlvbmFsIHRva2VucyBmcm9tIGFuIGludGVybWVkaWF0ZSBjaGVja3BvaW50IG9mIFYyLCB3aGljaCBoYWQgYmVlbiB0cmFpbmVkIGZvciA0LjJUIHRva2Vucy4gVG90YWw6IDEwLjJUClYyLWNoYXQgaXMgZmluZS10dW5lZCBmcm9tIFYyLCBzYXcgOC4yVCB0b2tlbnMgaW4gcHJlLXRyYWluaW5nClVuaXF1ZSBzdGVwczogOC4yVCArIDZUID0gMTQuMlQKRkxPUHM6IDYgKiAyMUIgKiAxNC4yVCA9IDEuNzg5MmUyNCIsLCJUaGUgb3JpZ2luYWwgVjIgaGFkIGEgZGF0YXNldCBvZiA4LjFUIHVuaXF1ZSB0b2tlbnMsIGFuZCBjb2Rlci1WMiBhZGRlZCBhbiBhZGRpdGlvbmFsIDEuMzkxVCB1bmlxdWUgdG9rZW5zIG9mIGNvZGUgYW5kIG1hdGguIEJ1dCBpdCBhcHBlYXJzIG5vIGFkZGl0aW9uYWwgdHJhaW5pbmcgd2FzIGRvbmUgdG8gY29tYmluZSB0aGVtIGludG8gdGhpcyBtb2RlbC4iLCwsLFNlbGYtc3VwZXJ2aXNlZCBsZWFybmluZyxDb25maWRlbnQsLCwsT3BlbiB3ZWlnaHRzIChyZXN0cmljdGVkIHVzZSksQ2hpbmEsLCwsLCwyMDI2LTAyLTE5IDE4OjM4OjI3KzAwOjAwLCwiVGhlcmUgaXMgbm8gcGFwZXIgdG8gcmVmZXJlbmNlLCBubyBpbmZvcm1hdGlvbiBhYm91dCBoYXJkd2FyZSB1c2VkIGZvciB0cmFpbmluZyBmb3VuZCBpbiBtZWRpYS4iLCwzNjg2NDAwMC4wLCJNYXhpbXVtIGJhdGNoIHNpemUgY29tZXMgZnJvbSB0cmFpbmluZyBvZiBWMi1jb2Rlciwgd2hpY2ggdXNlZCBsb25nIGNvbnRleHQgdHJhaW5pbmcgd2l0aCAyODggYmF0Y2hlcyBvZiAxMjhrIHRva2VucyA9IDM2LDg2NCwwMDAiLEluZHVzdHJ5LCwsLCxVbnJlbGVhc2VkLCxUcnVlLCwsLCwsT3BlcmF0aW9uIGNvdW50aW5nLGRlZXBzZWVrLWFpLCwsLFllcwpHZWFyQmluZCxCaW9sb2d5LFByb3RlaW4gZGVzaWduLCJCaW9HZW9tZXRyeSxNaWxhIC0gUXVlYmVjIEFJIChvcmlnaW5hbGx5IE1vbnRyZWFsIEluc3RpdHV0ZSBmb3IgTGVhcm5pbmcgQWxnb3JpdGhtcyksVW5pdmVyc2l0eSBvZiBNb250cmVhbCAvIFVuaXZlcnNpdMOpIGRlIE1vbnRyw6lhbCxGdWRhbiBVbml2ZXJzaXR5LEhFQyBNb250cmVhbCIsIkh1aXl1IENhaSwgWnVvYmFpIFpoYW5nLCBNaW5na2FpIFdhbmcsIEJveml0YW8gWmhvbmcsIFF1YW54aWFvIExpLCBZdXh1YW4gWmhvbmcsIFlhbmxpbmcgV3UsIFRpYW5sZWkgWWluZywgSmlhbiBUYW5nIiwyMDI0LTA5LTA2LFByZXRyYWluYWJsZSBnZW9tZXRyaWMgZ3JhcGggbmV1cmFsIG5ldHdvcmsgZm9yIGFudGlib2R5IGFmZmluaXR5IG1hdHVyYXRpb24saHR0cHM6Ly93d3cubmF0dXJlLmNvbS9hcnRpY2xlcy9zNDE0NjctMDI0LTUxNTYzLTgsNC4wLCwsLCwsIiIiVGhlIG1vZGVsIHdhcyB0cmFpbmVkIHVzaW5nIHRoZSBBZGFtIG9wdGltaXplciB3aXRoIGEgbGVhcm5pbmcgcmF0ZSBvZiAxZS00IGFuZCBhIGJhdGNoIHNpemUgb2YgOC4gVGhlIHRyYWluaW5nIHByb2Nlc3MgaXMgcGVyZm9ybWVkIG9uIDEgQTEwMCBHUFUgZm9yIDQwIGVwb2Nocy4gRm9yIHByZXRyYWluaW5nLCB3ZSB1c2UgdGhlIHNhbWUgYXJjaGl0ZWN0dXJlIHdpdGggNC1sYXllciBHZWFyQmluZCBtb2RlbCB3aXRoIGEgaGlkZGVuIGRpbWVuc2lvbiBvZiAxMjguIFRoZSBwcmV0cmFpbmluZyB3YXMgY29uZHVjdGVkIHVzaW5nIHRoZSBBZGFtIG9wdGltaXplciB3aXRoIGEgbGVhcm5pbmcgcmF0ZSBvZiA1ZS00IGFuZCBhIGJhdGNoIHNpemUgb2YgOCwgZW1wbG95aW5nIDQgQTEwMCBHUFVzIGZvciAxMCBlcG9jaHMuIiIiLCwiIiJGb3IgcHJldHJhaW5pbmcsIHdlIHVzZSBhIG5vbi1yZWR1bmRhbnQgc3Vic2V0IG9mIENBVEgKdjQuMy4wIGRvbWFpbnMsIHdoaWNoIGNvbnRhaW5zIDMwLDk0OCBleHBlcmltZW50YWwgcHJvdGVpbiBzdHJ1Yy0KdHVyZXMiIgoKQmluYXJ5IGNsYXNzaWZpY2F0aW9uIHdpdGggMSBwcmVkaWN0aW9uIHRhcmdldCBwZXIgcHJvdGVpbiIsLCwsLExpa2VseSwiSW5jcmVhc2luZyB0aGUgYmluZGluZyBhZmZpbml0eSBvZiBhbiBhbnRpYm9keSB0byBpdHMgdGFyZ2V0IGFudGlnZW4gaXMgYSBjcnVjaWFsIHRhc2sgaW4gYW50aWJvZHkgdGhlcmFwZXV0aWNzIGRldmVsb3BtZW50LiBUaGlzIHBhcGVyIHByZXNlbnRzIGEgcHJldHJhaW5hYmxlIGdlb21ldHJpYyBncmFwaCBuZXVyYWwgbmV0d29yaywgR2VhckJpbmQsIGFuZCBleHBsb3JlcyBpdHMgcG90ZW50aWFsIGluIGluIHNpbGljbyBhZmZpbml0eSBtYXR1cmF0aW9uLiBMZXZlcmFnaW5nIG11bHRpLXJlbGF0aW9uYWwgZ3JhcGggY29uc3RydWN0aW9uLCBtdWx0aS1sZXZlbCBnZW9tZXRyaWMgbWVzc2FnZSBwYXNzaW5nIGFuZCBjb250cmFzdGl2ZSBwcmV0cmFpbmluZyBvbiBtYXNzc2NhbGUsIHVubGFiZWxlZCBwcm90ZWluIHN0cnVjdHVyYWwgZGF0YSwgR2VhckJpbmQgb3V0cGVyZm9ybXMgcHJldmlvdXMgc3RhdGVvZi10aGUtYXJ0IGFwcHJvYWNoZXMgb24gU0tFTVBJIGFuZCBhbiBpbmRlcGVuZGVudCB0ZXN0IHNldC4gQSBwb3dlcmZ1bCBlbnNlbWJsZSBtb2RlbCBiYXNlZCBvbiBHZWFyQmluZCBpcyB0aGVuIGRlcml2ZWQgYW5kIHVzZWQgdG8gc3VjY2Vzc2Z1bGx5IGVuaGFuY2UgdGhlIGJpbmRpbmcgb2YgdHdvIGFudGlib2RpZXMgd2l0aCBkaXN0aW5jdCBmb3JtYXRzIGFuZCB0YXJnZXQgYW50aWdlbnMuIEVMSVNBIEVDNTAgdmFsdWVzIG9mIHRoZSBkZXNpZ25lZCBhbnRpYm9keSBtdXRhbnRzIGFyZSBkZWNyZWFzZWQgYnkgdXAgdG8gMTcgZm9sZCwgYW5kIEtEIHZhbHVlcyBieSB1cCB0byA2LjEgZm9sZC4gVGhlc2UgcHJvbWlzaW5nIHJlc3VsdHMgdW5kZXJzY29yZSB0aGUgdXRpbGl0eSBvZiBnZW9tZXRyaWMgZGVlcCBsZWFybmluZyBhbmQgZWZmZWN0aXZlIHByZXRyYWluaW5nIGluIG1hY3JvbW9sZWN1bGUgaW50ZXJhY3Rpb24gbW9kZWxpbmcgdGFza3MuIiwsLE9wZW4gd2VpZ2h0cyAodW5yZXN0cmljdGVkKSwiQ2hpbmEsQ2FuYWRhLENhbmFkYSxDaGluYSxDYW5hZGEiLCwsLCwsMjAyNS0xMS0yOCAxMTo1Mzo0NCswMDowMCwsLCwsLCJJbmR1c3RyeSxBY2FkZW1pYSxBY2FkZW1pYSxBY2FkZW1pYSxBY2FkZW1pYSIsLCwsLE9wZW4gc291cmNlLCJUaGUgR2VhckJpbmQgaW5mZXJlbmNlIGNvZGUsIHRoZSB0cmFpbmVkIG1vZGVsIGNoZWNrcG9pbnRzIGFuZCB0aGUgZGF0YXNldCBwcmVwcm9jZXNzaW5nIHNjcmlwdHMgYXJlIGF2YWlsYWJsZSB2aWEgaHR0cHM6Ly9naXRodWIuY29tL0RlZXBHcmFwaExlYXJuaW5nL0dlYXJCaW5kIHVuZGVyIHRoZSBBcGFjaGUgMi4wIExpY2Vuc2UuIiwsLCwsLCwsLCwsLFllcwpQcm90U1NOLEJpb2xvZ3ksUHJvdGVpbiBkZXNpZ24sIlNoYW5naGFpIEppYW8gVG9uZyBVbml2ZXJzaXR5LEVhc3QgQ2hpbmEgVW5pdmVyc2l0eSBvZiBTY2llbmNlIGFuZCBUZWNobm9sb2d5LFNoYW5naGFpIEFJIExhYiIsIllhbmcgVGFuLCBCaW5neGluIFpob3UsIExpcm9uZyBaaGVuZywgR3Vpc2hlbmcgRmFuLCBMaWFuZyBIb25nIiwyMDI0LTA5LTA2LFNlbWFudGljYWwgYW5kIEdlb21ldHJpY2FsIFByb3RlaW4gRW5jb2RpbmcgVG93YXJkIEVuaGFuY2VkIEJpb2FjdGl2aXR5IGFuZCBUaGVybW9zdGFiaWxpdHksaHR0cHM6Ly93d3cuYmlvcnhpdi5vcmcvY29udGVudC8xMC4xMTAxLzIwMjMuMTIuMDEuNTY5NTIydjMuYWJzdHJhY3QsNy4wLCwsMTQ2NzAwMDAwMC4wLCwsLCwiMzAsOTQ4IHByb3RlaW5zICogMzAwIGFtaW5vIGFjaWRzL3Byb3RlaW4gPSA5LDI4NCw0MDAgdG9rZW5zIOKJiCAxLjJlNyB0b2tlbnMKCjMwLDk0OCAqIDMwMCA9IDksMjg0LDQwMCIsLCxOVklESUEgQTEwMCwsTGlrZWx5LCJQcm90ZWluIGVuZ2luZWVyaW5nIGlzIGEgcGl2b3RhbCBhc3BlY3Qgb2Ygc3ludGhldGljIGJpb2xvZ3ksIGludm9sdmluZyB0aGUgbW9kaWZpY2F0aW9uIG9mIGFtaW5vIGFjaWRzIHdpdGhpbiBleGlzdGluZyBwcm90ZWluIHNlcXVlbmNlcyB0byBhY2hpZXZlIG5vdmVsIG9yIGVuaGFuY2VkIGZ1bmN0aW9uYWxpdGllcyBhbmQgcGh5c2ljYWwgcHJvcGVydGllcy4gQWNjdXJhdGUgcHJlZGljdGlvbiBvZiBwcm90ZWluIHZhcmlhbnQgZWZmZWN0cyByZXF1aXJlcyBhIHRob3JvdWdoIHVuZGVyc3RhbmRpbmcgb2YgcHJvdGVpbiBzZXF1ZW5jZSwgc3RydWN0dXJlLCBhbmQgZnVuY3Rpb24uIERlZXAgbGVhcm5pbmcgbWV0aG9kcyBoYXZlIGRlbW9uc3RyYXRlZCByZW1hcmthYmxlIHBlcmZvcm1hbmNlIGluIGd1aWRpbmcgcHJvdGVpbiBtb2RpZmljYXRpb24gZm9yIGltcHJvdmVkIGZ1bmN0aW9uYWxpdHkuIEhvd2V2ZXIsIGV4aXN0aW5nIGFwcHJvYWNoZXMgcHJlZG9taW5hbnRseSByZWx5IG9uIHByb3RlaW4gc2VxdWVuY2VzLCB3aGljaCBmYWNlIGNoYWxsZW5nZXMgaW4gZWZmaWNpZW50bHkgZW5jb2RpbmcgdGhlIGdlb21ldHJpYyBhc3BlY3RzIG9mIGFtaW5vIGFjaWRz4oCZIGxvY2FsIGVudmlyb25tZW50IGFuZCBvZnRlbiBmYWxsIHNob3J0IGluIGNhcHR1cmluZyBjcnVjaWFsIGRldGFpbHMgcmVsYXRlZCB0byBwcm90ZWluIGZvbGRpbmcgc3RhYmlsaXR5LCBpbnRlcm5hbCBtb2xlY3VsYXIgaW50ZXJhY3Rpb25zLCBhbmQgYmlvLWZ1bmN0aW9ucy4gRnVydGhlcm1vcmUsIHRoZXJlIGxhY2tzIGEgZnVuZGFtZW50YWwgZXZhbHVhdGlvbiBmb3IgZGV2ZWxvcGVkIG1ldGhvZHMgaW4gcHJlZGljdGluZyBwcm90ZWluIHRoZXJtb3N0YWJpbGl0eSwgYWx0aG91Z2ggaXQgaXMgYSBrZXkgcGh5c2ljYWwgcHJvcGVydHkgdGhhdCBpcyBmcmVxdWVudGx5IGludmVzdGlnYXRlZCBpbiBwcmFjdGljZS4gVG8gYWRkcmVzcyB0aGVzZSBjaGFsbGVuZ2VzLCB0aGlzIHBhcGVyIGludHJvZHVjZXMgYSBub3ZlbCBwcmUtdHJhaW5pbmcgZnJhbWV3b3JrIHRoYXQgaW50ZWdyYXRlcyBzZXF1ZW50aWFsIGFuZCBnZW9tZXRyaWMgZW5jb2RlcnMgZm9yIHByb3RlaW4gcHJpbWFyeSBhbmQgdGVydGlhcnkgc3RydWN0dXJlcy4gVGhpcyBmcmFtZXdvcmsgZ3VpZGVzIG11dGF0aW9uIGRpcmVjdGlvbnMgdG93YXJkIGRlc2lyZWQgdHJhaXRzIGJ5IHNpbXVsYXRpbmcgbmF0dXJhbCBzZWxlY3Rpb24gb24gd2lsZC10eXBlIHByb3RlaW5zIGFuZCBldmFsdWF0ZXMgdmFyaWFudCBlZmZlY3RzIGJhc2VkIG9uIHRoZWlyIGZpdG5lc3MgdG8gcGVyZm9ybSBzcGVjaWZpYyBmdW5jdGlvbnMuIFdlIGFzc2VzcyB0aGUgcHJvcG9zZWQgYXBwcm9hY2ggdXNpbmcgdGhyZWUgYmVuY2htYXJrcyBjb21wcmlzaW5nIG92ZXIgMzAwIGRlZXAgbXV0YXRpb25hbCBzY2FubmluZyBhc3NheXMuIFRoZSBwcmVkaWN0aW9uIHJlc3VsdHMgc2hvd2Nhc2UgZXhjZXB0aW9uYWwgcGVyZm9ybWFuY2UgYWNyb3NzIGV4dGVuc2l2ZSBleHBlcmltZW50cyB3aGVuIGNvbXBhcmVkIHRvIG90aGVyIHplcm8tc2hvdCBsZWFybmluZyBtZXRob2RzLCBhbGwgd2hpbGUgbWFpbnRhaW5pbmcgYSBtaW5pbWFsIGNvc3QgaW4gdGVybXMgb2YgdHJhaW5hYmxlIHBhcmFtZXRlcnMuIFRoaXMgc3R1ZHkgbm90IG9ubHkgcHJvcG9zZXMgYW4gZWZmZWN0aXZlIGZyYW1ld29yayBmb3IgbW9yZSBhY2N1cmF0ZSBhbmQgY29tcHJlaGVuc2l2ZSBwcmVkaWN0aW9ucyB0byBmYWNpbGl0YXRlIGVmZmljaWVudCBwcm90ZWluIGVuZ2luZWVyaW5nLCBidXQgYWxzbyBlbmhhbmNlcyB0aGUgaW4gc2lsaWNvIGFzc2Vzc21lbnQgc3lzdGVtIGZvciBmdXR1cmUgZGVlcCBsZWFybmluZyBtb2RlbHMgdG8gYmV0dGVyIGFsaWduIHdpdGggZW1waXJpY2FsIHJlcXVpcmVtZW50cy4gVGhlIFB5VG9yY2ggaW1wbGVtZW50YXRpb24gYXJlIGF2YWlsYWJsZSBhdCBodHRwczovL2dpdGh1Yi5jb20vdHlhbmc4MTYvUHJvdFNTTi4iLCwsLCJDaGluYSxDaGluYSxDaGluYSIsLCwsMS4wLCwyMDI1LTExLTI4IDExOjUzOjQ0KzAwOjAwLCwsLCwsIkFjYWRlbWlhLEFjYWRlbWlhLEFjYWRlbWlhIiwsLCwsLCwsLCwsLDQzMy4wODg0NzA1ODg2ODE5NiwsLCwsLApTQUFNQkUtTUVNLEJpb2xvZ3ksIk11dGF0aW9uIHByZWRpY3Rpb24sUHJvdGVpbiBwcm90ZWluIGJpbmRpbmcgYWZmaW5pdHkgcHJlZGljdGlvbiIsIkNsZW1zb24gVW5pdmVyc2l0eSxDZW50cmFsIENoaW5hIE5vcm1hbCBVbml2ZXJzaXR5IiwiUHJhd2luIFJpbWFsLCBTaGFpbGVzaCBLdW1hciBQYW5kYXksIFdhbmcgWHUsIFl1bmh1aSBQZW5nLCBFbWlsIEFsZXhvdiIsMjAyNC0wOS0wNixTQUFNQkUtTUVNOiBBIFNlcXVlbmNlLUJhc2VkIE1ldGhvZCBmb3IgUHJlZGljdGluZyBCaW5kaW5nIEZyZWUgRW5lcmd5IENoYW5nZSB1cG9uIE11dGF0aW9uIGluIE1lbWJyYW5lIFByb3RlaW4tUHJvdGVpbiBDb21wbGV4ZXMsaHR0cHM6Ly9hY2FkZW1pYy5vdXAuY29tL2Jpb2luZm9ybWF0aWNzL2FydGljbGUvNDAvOS9idGFlNTQ0Lzc3NTAzNTYsMC4wLCwsLCwsLCwiRGF0YXNldDogTVBBRF9DbGVhbgpVbmlxdWUgZGF0YXBvaW50cyA9IDEwNDAgbXV0YXRpb25zID0gMS4wNGUzCgpDYWxjdWxhdGlvbnM6CjEwNDAgPSAxLjA0IMOXIDEwwrMKCkZpbmFsIHJlc3VsdDogMS4wNGUzIGRhdGFwb2ludHMiLCwsLCxDb25maWRlbnQsIk1vdGl2YXRpb24KTXV0YXRpb25zIGluIHByb3RlaW7igJNwcm90ZWluIGludGVyYWN0aW9ucyBjYW4gYWZmZWN0IHRoZSBjb3JyZXNwb25kaW5nIGNvbXBsZXhlcywgaW1wYWN0aW5nIGZ1bmN0aW9uIGFuZCBwb3RlbnRpYWxseSBsZWFkaW5nIHRvIGRpc2Vhc2UuIEdpdmVuIHRoZSBhYnVuZGFuY2Ugb2YgbWVtYnJhbmUgcHJvdGVpbnMsIGl0IGlzIGNydWNpYWwgdG8gYXNzZXNzIHRoZSBpbXBhY3Qgb2YgbXV0YXRpb25zIG9uIHRoZSBiaW5kaW5nIGFmZmluaXR5IG9mIHRoZXNlIHByb3RlaW5zLiBBbHRob3VnaCBzZXZlcmFsIG1ldGhvZHMgZXhpc3QgdG8gcHJlZGljdCB0aGUgYmluZGluZyBmcmVlIGVuZXJneSBjaGFuZ2UgZHVlIHRvIG11dGF0aW9ucyBpbiBwcm90ZWlu4oCTcHJvdGVpbiBjb21wbGV4ZXMsIG1vc3QgcmVxdWlyZSBzdHJ1Y3R1cmFsIGluZm9ybWF0aW9uIG9mIHRoZSBwcm90ZWluIGNvbXBsZXggYW5kIGFyZSBwcmltYXJpbHkgdHJhaW5lZCBvbiB0aGUgU0tFTVBJIGRhdGFiYXNlLCB3aGljaCBpcyBjb21wb3NlZCBtYWlubHkgb2Ygc29sdWJsZSBwcm90ZWlucy4KClJlc3VsdHMKQSBub3ZlbCBzZXF1ZW5jZS1iYXNlZCBtZXRob2QgKFNBQU1CRS1NRU0pIGZvciBwcmVkaWN0aW5nIGJpbmRpbmcgZnJlZSBlbmVyZ3kgY2hhbmdlcyAozpTOlEcpIGluIG1lbWJyYW5lIHByb3RlaW7igJNwcm90ZWluIGNvbXBsZXhlcyBkdWUgdG8gbXV0YXRpb25zIGhhcyBiZWVuIGRldmVsb3BlZC4gVGhpcyBtZXRob2QgdXRpbGl6ZWQgdGhlIE1QQUQgZGF0YWJhc2UsIHdoaWNoIGNvbnRhaW5zIGJpbmRpbmcgYWZmaW5pdGllcyBmb3Igd2lsZC10eXBlIGFuZCBtdXRhbnQgbWVtYnJhbmUgcHJvdGVpbiBjb21wbGV4ZXMuIEEgbWFjaGluZSBsZWFybmluZyBtb2RlbCB3YXMgZGV2ZWxvcGVkIHRvIHByZWRpY3QgzpTOlEcgYnkgbGV2ZXJhZ2luZyBmZWF0dXJlcyBzdWNoIGFzIGFtaW5vIGFjaWQgaW5kaWNlcyBhbmQgcG9zaXRpb24tc3BlY2lmaWMgc2NvcmluZyBtYXRyaWNlcyAoUFNTTSkuIFRocm91Z2ggZXh0ZW5zaXZlIGRhdGFzZXQgY3VyYXRpb24gYW5kIGZlYXR1cmUgZXh0cmFjdGlvbiwgU0FBTUJFLU1FTSB3YXMgdHJhaW5lZCBhbmQgdmFsaWRhdGVkIHVzaW5nIHRoZSBYR0Jvb3N0IHJlZ3Jlc3Npb24gYWxnb3JpdGhtLiBUaGUgb3B0aW1hbCBmZWF0dXJlIHNldCwgaW5jbHVkaW5nIFBTU00tcmVsYXRlZCBmZWF0dXJlcywgYWNoaWV2ZWQgYSBQZWFyc29uIGNvcnJlbGF0aW9uIGNvZWZmaWNpZW50IG9mIDAuNjQsIG91dHBlcmZvcm1pbmcgZXhpc3RpbmcgbWV0aG9kcyB0cmFpbmVkIG9uIHRoZSBTS0VNUEkgZGF0YWJhc2UuIEZ1cnRoZXJtb3JlLCBpdCB3YXMgZGVtb25zdHJhdGVkIHRoYXQgU0FBTUJFLU1FTSBwZXJmb3JtcyBtdWNoIGJldHRlciB3aGVuIHV0aWxpemluZyBldm9sdXRpb24tYmFzZWQgZmVhdHVyZXMgaW4gY29udHJhc3QgdG8gcGh5c2ljb2NoZW1pY2FsIGZlYXR1cmVzLiIsLCxIb3N0ZWQgYWNjZXNzIChubyBBUEkpLCJVbml0ZWQgU3RhdGVzIG9mIEFtZXJpY2EsQ2hpbmEiLCwsLCwsMjAyNS0xMS0yOCAxMTo1Mzo0NCswMDowMCwsLCwsLCJBY2FkZW1pYSxBY2FkZW1pYSIsLCwsLFVucmVsZWFzZWQsVGhlIG1ldGhvZCBpcyBhY2Nlc3NpYmxlIHZpYSBhIHdlYiBzZXJ2ZXIgYW5kIHN0YW5kYWxvbmUgY29kZSBhdCBodHRwOi8vY29tcGJpby5jbGVtc29uLmVkdS9TQUFNQkUtTUVNLywsLCwsLCwsLCwsLE5vCnhMQU0tOHgyMkIsTGFuZ3VhZ2UsTGFuZ3VhZ2UgbW9kZWxpbmcvZ2VuZXJhdGlvbixTYWxlc2ZvcmNlLCJKaWFuZ3VvIFpoYW5nLCBUaWFuIExhbiwgTWluZyBaaHUsIFp1eGluIExpdSwgVGhhaSBIb2FuZywgU2hpcmxleSBLb2thbmUsIFdlaXJhbiBZYW8sIEp1bnRhbyBUYW4sIEFrc2hhcmEgUHJhYmhha2FyLCBaaGl3ZWkgTGl1LCBIYW9saW4gQ2hlbiwgWWloYW8gRmVuZyxUdWxpa2EgQXdhbGdhb25rYXIsIFJpdGhlc2ggTXVydGh5LCBFcmljIEh1LCBaZXl1YW4gQ2hlbiwgUmFuIFh1LCBKdWFuIENhcmxvcyBOaWVibGVzLCBTaGVsYnkgSGVpbmVja2UsIEh1YW4gV2FuZywgU2lsdmlvIFNhdmFyZXNlLCBDYWltaW5nIFhpb25nIiwyMDI0LTA5LTA2LCJBY3Rpb25zIFNwZWFrIExvdWRlciBUaGFuIFdvcmRzOiBJbnRyb2R1Y2luZyB4TEFNLCBTYWxlc2ZvcmNl4oCZcyBmYW1pbHkgb2YgTGFyZ2UgQWN0aW9uIE1vZGVscyIsaHR0cHM6Ly93d3cuc2FsZXNmb3JjZS5jb20vYmxvZy94bGFtLWxhcmdlLWFjdGlvbi1tb2RlbHMvLCwsLDE0MTAwMDAwMDAwMC4wLCwsLCwsLCwsU3VwZXJ2aXNlZCxDb25maWRlbnQsIldlJ3ZlIGludHJvZHVjZWQgeExBTSwgb3VyIGZhbWlseSBvZiBpbi1ob3VzZSBMYXJnZSBBY3Rpb24gTW9kZWxzLCBkZXNpZ25lZCBmb3IgZnVuY3Rpb24gY2FsbGluZywgcmVhc29uaW5nLCBhbmQgcGxhbm5pbmcuIFRoZXNlIG1vZGVscyBhcmUgZGVzaWduZWQgdG8gc3RyZWFtbGluZSBhbmQgc2ltcGxpZnkgdGhlIGludGVncmF0aW9uIG9mIEFJIGludG8geW91ciB3b3JrZmxvd3MsIHJlZHVjaW5nIHRoZSBjb21wbGV4aXR5IG9mdGVuIGFzc29jaWF0ZWQgd2l0aCBMTE1zLiIsLCxPcGVuIHdlaWdodHMgKHJlc3RyaWN0ZWQgdXNlKSxVbml0ZWQgU3RhdGVzIG9mIEFtZXJpY2EsTWl4dHJhbCA4eDIyQiwsLCwsMjAyNS0xMS0yOCAxMTo1Mzo0NCswMDowMCwsLCwsLEluZHVzdHJ5LCwsLCwsLCwsLCwsLCwsLCwsWWVzCk1pbmlDUE0zLjAsTGFuZ3VhZ2UsLE1pYW5iaSBJbnRlbGxpZ2VuY2UsQUliYXNl5Z+65ZywLDIwMjQtMDktMDYsTWlhbkJpIEludGVsbGlnZW5jZSBMYXVuY2hlcyBNaW5pQ1BNIDMuMCBFZGdlIE1vZGVsOiBSdW5zIG9uIDJHQiBNZW1vcnkgd2l0aCBQZXJmb3JtYW5jZSBFeGNlZWRpbmcgR1BULTMuNSxodHRwczovL3d3dy5haWJhc2UuY29tL25ld3MvMTE1ODEsLCwsNDAwMDAwMDAwMC4wLCIiIlRoZSBNaW5pQ1BNMy4wIG1vZGVsIGJvYXN0cyA0IGJpbGxpb24gcGFyYW1ldGVycyIiIChodHRwczovL3d3dy5haWJhc2UuY29tL25ld3MvMTE1ODEpLiIsLCwsLCwsLCxDb25maWRlbnQsIkZhY2VXYWxsIEludGVsbGlnZW5jZSBoYXMgcmVjZW50bHkgcmVsZWFzZWQgTWluaUNQTTMuMCwgYW4gb3V0c3RhbmRpbmcgQUkgbW9kZWwgdGhhdCBjYW4gb3BlcmF0ZSBvbiBkZXZpY2VzIHdpdGggb25seSAyR0Igb2YgbWVtb3J5LCBoZXJhbGRpbmcgYSBuZXcgZXJhIG9mIGVkZ2UgQUkgZXhwZXJpZW5jZXMuIiwsLCxDaGluYSwsLCwsLDIwMjUtMTEtMjggMTE6NTM6NDQrMDA6MDAsLCwsLCxJbmR1c3RyeSwsLCwsLCwsLCwsLCwsLCwsLApBbHBoYVByb3RlbyxCaW9sb2d5LCJQcm90ZWluIGdlbmVyYXRpb24sUHJvdGVpbnMiLEdvb2dsZSBEZWVwTWluZCwiVmluaWNpdXMgWmFtYmFsZGksIERhdmlkIExhLCBBbGV4YW5kZXIgRS4gQ2h1LCBIYXJzaG5pcmEgUGF0YW5pLCBBbXkgRS4gRGFuc29uLCBUcmlzdGFuIE8uIEMuIEt3YW4sIFRob21hcyBGcmVyaXgsIFJvc2FsaWEgRy4gU2NobmVpZGVyLCBEYXZpZCBTYXh0b24sIEFzaG9rIFRoaWxsYWlzdW5kYXJhbSwgWmFjaGFyeSBXdSwgSXNhYmVsIE1vcmFlcywgT3NrYXIgTGFuZ2UsIEVsaXNlbyBQYXBhLCBHYWJyaWVsbGEgU3RhbnRvbiwgVmljdG9yIE1hcnRpbiwgU3VraGRlZXAgU2luZ2gsIExhaSBILiBXb25nLCBSdXNzIEJhdGVzLCBTaW1vbiBBLiBLb2hsLCBKb3NoIEFicmFtc29uLCBBbmRyZXcgVy4gU2VuaW9yLCBZaWxtYXogQWxndWVsLCBNYXJ5IFkuIFd1LApJcmVuZSBNLiBBc3BhbHRlciwgS2F0aWUgQmVudGxleSwgRGF2aWQgTC5WLiBCYXVlciwgUGV0ZXIgQ2hlcmVwYW5vdiwgRGVtaXMgSGFzc2FiaXMsIFB1c2htZWV0IEtvaGxpLCBSb2IgRmVyZ3VzLCBKdWUgV2FuZyIsMjAyNC0wOS0wNSxEZSBub3ZvIGRlc2lnbiBvZiBoaWdoLWFmZmluaXR5IHByb3RlaW4gYmluZGVycyB3aXRoIEFscGhhUHJvdGVvLGh0dHBzOi8vc3RvcmFnZS5nb29nbGVhcGlzLmNvbS9kZWVwbWluZC1tZWRpYS9EZWVwTWluZC5jb20vQmxvZy9hbHBoYXByb3Rlby1nZW5lcmF0ZXMtbm92ZWwtcHJvdGVpbnMtZm9yLWJpb2xvZ3ktYW5kLWhlYWx0aC1yZXNlYXJjaC9BbHBoYVByb3RlbzIwMjQucGRmLCxIaXN0b3JpY2FsIHNpZ25pZmljYW5jZSxFY29ub21pYyBpbXBhY3RzIGZyb20gZGV2ZWxvcG1lbnQgb2YgY29tbWVyY2lhbGx5IGFuZCBzb2NpYWxseSB2YWx1YWJsZSBwcm90ZWluIGRlc2lnbnMgYW5kIG1hdGVyaWFscywsLCwsLCwsLCwsVW5rbm93biwiQ29tcHV0YXRpb25hbCBkZXNpZ24gb2YgcHJvdGVpbi1iaW5kaW5nIHByb3RlaW5zIGlzIGEgZnVuZGFtZW50YWwgY2FwYWJpbGl0eSB3aXRoIGJyb2FkIHV0aWxpdHkgaW4gYmlvbWVkaWNhbCByZXNl</x:v>
      </x:c>
    </x:row>
    <x:row r="94" ht="18" customHeight="1">
      <x:c r="A94" s="17" t="n">
        <x:v>89</x:v>
      </x:c>
      <x:c r="B94" s="17" t="n">
        <x:v>310</x:v>
      </x:c>
      <x:c r="C94" s="160" t="str">
        <x:v>YXJjaCBhbmQgYmlvdGVjaG5vbG9neS4gUmVjZW50IG1ldGhvZHMgaGF2ZSBtYWRlIHN0cmlkZXMgYWdhaW5zdCBzb21lIHRhcmdldCBwcm90ZWlucywgYnV0IG9uLWRlbWFuZCBjcmVhdGlvbiBvZiBoaWdoLWFmZmluaXR5IGJpbmRlcnMgd2l0aG91dCBtdWx0aXBsZSByb3VuZHMgb2YgZXhwZXJpbWVudGFsIHRlc3RpbmcgcmVtYWlucwphbiB1bnNvbHZlZCBjaGFsbGVuZ2UuIFRoaXMgdGVjaG5pY2FsIHJlcG9ydCBpbnRyb2R1Y2VzIEFscGhhUHJvdGVvLCBhIGZhbWlseSBvZiBtYWNoaW5lIGxlYXJuaW5nIG1vZGVscyBmb3IgcHJvdGVpbiBkZXNpZ24sIGFuZCBkZXRhaWxzIGl0cyBwZXJmb3JtYW5jZSBvbiB0aGUgZGUgbm92byBiaW5kZXIgZGVzaWduIHByb2JsZW0uIFdpdGggQWxwaGFQcm90ZW8sIHdlIGFjaGlldmUgMy0gdG8gMzAwLWZvbGQgYmV0dGVyIGJpbmRpbmcgYWZmaW5pdGllcyBhbmQgaGlnaGVyIGV4cGVyaW1lbnRhbCBzdWNjZXNzIHJhdGVzIHRoYW4gdGhlIGJlc3QgZXhpc3RpbmcgbWV0aG9kcyBvbiBzZXZlbiB0YXJnZXQgcHJvdGVpbnMuIE91ciByZXN1bHRzIHN1Z2dlc3QgdGhhdCBBbHBoYVByb3RlbyBjYW4gZ2VuZXJhdGUgYmluZGVycyAiInJlYWR5LXRvLXVzZSIiIGZvciBtYW55IHJlc2VhcmNoIGFwcGxpY2F0aW9ucyB1c2luZyBvbmx5IG9uZSByb3VuZCBvZiBtZWRpdW0tdGhyb3VnaHB1dCBzY3JlZW5pbmcKYW5kIG5vIGZ1cnRoZXIgb3B0aW1pemF0aW9uLiIsLCxVbnJlbGVhc2VkLFVuaXRlZCBTdGF0ZXMgb2YgQW1lcmljYSwsLCwsLDIwMjUtMTEtMjggMTE6NTM6NDQrMDA6MDAsLCwsLCxJbmR1c3RyeSwsLCwsVW5yZWxlYXNlZCwsLCwsLCwsLCwsLCxObwrCtUZvcm1lcixCaW9sb2d5LFByb3RlaW4gZGVzaWduLE1pY3Jvc29mdCBSZXNlYXJjaCBBSSBmb3IgU2NpZW5jZSwiSGFvcmFuIFN1biwgTGlhbmcgSGUsIFBhbiBEZW5nLCBHdW9xaW5nIExpdSwgSGFpZ3VhbmcgTGl1LCBDaHVhbiBDYW8sIEZ1c29uZyBKdSwgTGlqdW4gV3UsIFRhbyBRaW4sIFRpZS1ZYW4gTGl1IiwyMDI0LTA5LTA1LEFjY2VsZXJhdGluZyBwcm90ZWluIGVuZ2luZWVyaW5nIHdpdGggZml0bmVzcyBsYW5kc2NhcGUgbW9kZWxpbmcgYW5kIHJlaW5mb3JjZW1lbnQgbGVhcm5pbmcsaHR0cHM6Ly93d3cuYmlvcnhpdi5vcmcvY29udGVudC8xMC4xMTAxLzIwMjMuMTEuMTYuNTY1OTEwdjMuYWJzdHJhY3QsMC4wLCwsNjcwMDAwMDAwLjAsLCwsMTM1MDAwMDAwMCwiMzAsMDAwLDAwMCBwcm90ZWlucyDDlyAzMDAgYW1pbm8gYWNpZHMvcHJvdGVpbiA9IDksMDAwLDAwMCwwMDAgZGF0YXBvaW50cwoKVG90YWwgZGF0YXBvaW50czogOS4wZTkiLCwsLCxDb25maWRlbnQsIlByb3RlaW4gZW5naW5lZXJpbmcgcGxheXMgYSBwaXZvdGFsIHJvbGUgaW4gZGVzaWduaW5nIG5vdmVsIHByb3RlaW5zIHdpdGggZGVzaXJlZCBmdW5jdGlvbnMsIHlldCB0aGUgcnVnZ2VkIGZpdG5lc3MgbGFuZHNjYXBlIG9mIHByb3RlaW5zIHdpdGhpbiB0aGVpciBtdXRhbnQgc3BhY2UgcHJlc2VudHMgYSBtYWpvciBjaGFsbGVuZ2UsIGxpbWl0aW5nIHRoZSBlZmZlY3RpdmUgZGlzY292ZXJ5IG9mIG9wdGltYWwgc2VxdWVuY2VzLiBUbyBhZGRyZXNzIHRoaXMsIHdlIGludHJvZHVjZSDCtUZvcm1lciwgYSBkZWVwIGxlYXJuaW5nIGZyYW1ld29yayB0aGF0IGNvbWJpbmVzIGEgcHJlLXRyYWluZWQgcHJvdGVpbiBsYW5ndWFnZSBtb2RlbCB3aXRoIGN1c3RvbS1kZXNpZ25lZCBzY29yaW5nIG1vZHVsZXMgdG8gcHJlZGljdCB0aGUgbXV0YXRpb25hbCBlZmZlY3RzIG9mIHByb3RlaW5zLiDCtUZvcm1lciBhY2hpZXZlcyBzdGF0ZS1vZi10aGUtYXJ0IHBlcmZvcm1hbmNlIGluIHByZWRpY3RpbmcgaGlnaC1vcmRlciBtdXRhbnRzLCBtb2RlbGluZyBlcGlzdGF0aWMgaW50ZXJhY3Rpb25zLCBhbmQgaGFuZGxpbmcgaW5zZXJ0aW9uLiBCeSBpbnRlZ3JhdGluZyDCtUZvcm1lciB3aXRoIGEgcmVpbmZvcmNlbWVudCBsZWFybmluZyBmcmFtZXdvcmssIHdlIGVuYWJsZSBlZmZpY2llbnQgZXhwbG9yYXRpb24gb2YgdmFzdCBtdXRhbnQgc3BhY2VzLCBlbmNvbXBhc3NpbmcgdHJpbGxpb25zIG9mIG11dGF0aW9uIGNhbmRpZGF0ZXMsIHRvIGRlc2lnbiBwcm90ZWluIHZhcmlhbnRzIHdpdGggZW5oYW5jZWQgYWN0aXZpdHkuIFJlbWFya2FibHksIHdlIHN1Y2Nlc3NmdWxseSBwcmVkaWN0ZWQgbXV0YW50cyB0aGF0IGV4aGliaXRlZCBhIDIwMDAtZm9sZCBpbmNyZWFzZSBpbiBiYWN0ZXJpYWwgZ3Jvd3RoIHJhdGUgZHVlIHRvIGVuaGFuY2VkIGVuenltYXRpYyBhY3Rpdml0eS4gVGhlc2UgcmVzdWx0cyBoaWdobGlnaHQgdGhlIGVmZmVjdGl2ZW5lc3Mgb2Ygb3VyIGFwcHJvYWNoIGluIGlkZW50aWZ5aW5nIGltcGFjdGZ1bCBtdXRhdGlvbnMgYWNyb3NzIGRpdmVyc2UgcHJvdGVpbiB0YXJnZXRzIGFuZCBmaXRuZXNzIG1ldHJpY3MsIG9mZmVyaW5nIGEgcG93ZXJmdWwgdG9vbCBmb3Igb3B0aW1pemluZyBwcm90ZWlucyB3aXRoIHNpZ25pZmljYW50bHkgaGlnaGVyIHN1Y2Nlc3MgcmF0ZXMuIiwsLCxVbml0ZWQgU3RhdGVzIG9mIEFtZXJpY2EsLCwsLCwyMDI1LTExLTI4IDExOjUzOjQ0KzAwOjAwLCwsLCwsSW5kdXN0cnksLCwsLCwsLCwsLCwsLCwsLCwKRW5PcHQsQmlvbG9neSxQcm90ZWluLWxpZ2FuZCBiaW5kaW5nIGFmZmluaXR5IHByZWRpY3Rpb24sVW5pdmVyc2l0eSBvZiBQaXR0c2J1cmdoLCJSb3NobmkgQmhhdHQsIEFubiBXYW5nLCBKYWNvYiBELiBEdXJyYW50IiwyMDI0LTA5LTA1LFRlYWNoaW5nIG9sZCBkb2NrcyBuZXcgdHJpY2tzIHdpdGggbWFjaGluZSBsZWFybmluZyBlbmhhbmNlZCBlbnNlbWJsZSBkb2NraW5nLGh0dHBzOi8vd3d3Lm5hdHVyZS5jb20vYXJ0aWNsZXMvczQxNTk4LTAyNC03MTY5OS0zLDAuMCwsLCwsLCwsLCwsLCxVbmtub3duLCJXZSBoZXJlIGludHJvZHVjZSBFbnNlbWJsZSBPcHRpbWl6ZXIgKEVuT3B0KSwgYSBtYWNoaW5lLWxlYXJuaW5nIHRvb2wgdG8gaW1wcm92ZSB0aGUgYWNjdXJhY3kgYW5kIGludGVycHJldGFiaWxpdHkgb2YgZW5zZW1ibGUgdmlydHVhbCBzY3JlZW5pbmcgKFZTKS4gRW5zZW1ibGUgVlMgaXMgYW4gZXN0YWJsaXNoZWQgbWV0aG9kIGZvciBwcmVkaWN0aW5nIHByb3RlaW4vc21hbGwtbW9sZWN1bGUgKGxpZ2FuZCkgYmluZGluZy4gVW5saWtlIHRyYWRpdGlvbmFsIFZTLCB3aGljaCBmb2N1c2VzIG9uIGEgc2luZ2xlIHByb3RlaW4gY29uZm9ybWF0aW9uLCBlbnNlbWJsZSBWUyBiZXR0ZXIgYWNjb3VudHMgZm9yIHByb3RlaW4gZmxleGliaWxpdHkgYnkgcHJlZGljdGluZyBiaW5kaW5nIHRvIG11bHRpcGxlIHByb3RlaW4gY29uZm9ybWF0aW9ucy4gRWFjaCBjb21wb3VuZCBpcyB0aHVzIGFzc29jaWF0ZWQgd2l0aCBhIHNwZWN0cnVtIG9mIHNjb3JlcyAob25lIHNjb3JlIHBlciBwcm90ZWluIGNvbmZvcm1hdGlvbikgcmF0aGVyIHRoYW4gYSBzaW5nbGUgc2NvcmUuIFRvIGVmZmVjdGl2ZWx5IHJhbmsgYW5kIHByaW9yaXRpemUgdGhlIG1vbGVjdWxlcyBmb3IgZnVydGhlciBldmFsdWF0aW9uIChpbmNsdWRpbmcgZXhwZXJpbWVudGFsIHRlc3RpbmcpLCByZXNlYXJjaGVycyBtdXN0IHNlbGVjdCB3aGljaCBwcm90ZWluIGNvbmZvcm1hdGlvbnMgdG8gY29uc2lkZXIgYW5kIGhvdyBiZXN0IHRvIG1hcCBlYWNoIGNvbXBvdW5k4oCZcyBzcGVjdHJ1bSBvZiBzY29yZXMgdG8gYSBzaW5nbGUgdmFsdWUsIGRlY2lzaW9ucyB0aGF0IGFyZSBzeXN0ZW0tc3BlY2lmaWMuIEVuT3B0IHVzZXMgbWFjaGluZSBsZWFybmluZyB0byBhZGRyZXNzIHRoZXNlIGNoYWxsZW5nZXMuIFdlIHBlcmZvcm0gYmVuY2htYXJrIFZTIHRvIHNob3cgdGhhdCBmb3IgbWFueSBzeXN0ZW1zLCBFbk9wdCByYW5raW5nIGRpc3Rpbmd1aXNoZXMgYWN0aXZlIGNvbXBvdW5kcyBmcm9tIGluYWN0aXZlIG9yIGRlY295IG1vbGVjdWxlcyBtb3JlIGVmZmVjdGl2ZWx5IHRoYW4gdHJhZGl0aW9uYWwgZW5zZW1ibGUgVlMgbWV0aG9kcy4gVG8gZW5jb3VyYWdlIGJyb2FkIGFkb3B0aW9uLCB3ZSByZWxlYXNlIEVuT3B0IGZyZWUgb2YgY2hhcmdlIHVuZGVyIHRoZSB0ZXJtcyBvZiB0aGUgTUlUIGxpY2Vuc2UuCgoiLCwsLFVuaXRlZCBTdGF0ZXMgb2YgQW1lcmljYSwsLCwsLDIwMjUtMTEtMjggMTE6NTM6NDQrMDA6MDAsLCwsLCxBY2FkZW1pYSwsLCwsLCwsLCwsLCwsLCwsLApIdW55dWFuIFR1cmJvLExhbmd1YWdlLCJMYW5ndWFnZSBtb2RlbGluZy9nZW5lcmF0aW9uLFF1ZXN0aW9uIGFuc3dlcmluZyIsVGVuY2VudCwsMjAyNC0wOS0wNSwi6IW+6K6v54mI4oCcR1BULTRv4oCd5p2l5LqG77yB5re35YWDVHVyYm/pppblj5HlubbkuIrnur/vvIzmlYjnjofnv7vlgI3ku7fmoLznoI3ljYoKIixodHRwczovL3poaWR4LmNvbS9wLzQ0MjI1MC5odG1sLCxTT1RBIGltcHJvdmVtZW50LCJCZXN0IHNjb3JlIG9uIFN1cGVyQ0xVReaAu+aOkuihjOamnO+8iDIwMjTlubQ45pyI77yJLSBTdXBlckNMVUUgZ2VuZXJhbCBiZW5jaG1hayBmcm9tIEF1ZyAyMDI0IChodHRwczovL3d3dy5zdXBlcmNsdWVhaS5jb20vKSBpbiB0ZXJtcyBvZiAiInNjaWVuY2UiIiBhbmQgIiJsaWJlcmFsIGFydHMiIiBldmFsdWF0aW9uLgoKaHR0cHM6Ly96aGlkeC5jb20vcC80NDIyNTAuaHRtbCIsLCwsLCwsLCwsLFVua25vd24sLCwsQVBJIGFjY2VzcyxDaGluYSwsLCwsLDIwMjUtMTEtMjggMTE6NTM6NDQrMDA6MDAsLCwsLCxJbmR1c3RyeSwsLCwsVW5yZWxlYXNlZCwiQXZhaWxhYmxlIHZpYSBUZW5jZW50IENsb3VkCgpodHRwczovL3d3dy50ZW5jZW50Y2xvdWQuY29tL2RvY3VtZW50L3Byb2R1Y3QvNjQ3LzY4MzM4IiwsLCwsLCwsLCwsLE5vClhpbmNoZW4gTGluZ28sU3BlZWNoLFNwZWVjaCByZWNvZ25pdGlvbiAoQVNSKSxXZXN0IExha2UgWGluY2hlbiAvIFhpbmNoZW4gQUkgLyDopb/muZblv4PovrDvvIjmna3lt57vvInnp5HmioDmnInpmZDlhazlj7gsTGFuIFpoZW56aG9uZywyMDI0LTA5LTA1LCJDaGluYSdzIEZpcnN0IEVuZC10by1FbmQgR2VuZXJhbCBTcGVlY2ggTW9kZWwsIFhpbmNoZW5nIExpbmdvLCBPcGVucyBCZXRhIFRlc3RpbmcgUmVnaXN0cmF0aW9uIiwiaHR0cHM6Ly9lbi50bXRwb3N0LmNvbS9uZXdzLzcyMjc4OTAjOn46dGV4dD0yNyUyQyUyMDIwMjQtLENoaW5hJ3MlMjBGaXJzdCUyMEVuZCUyRHRvJTJERW5kJTIwR2VuZXJhbCUyMFNwZWVjaCUyME1vZGVsJTJDJTIwWGluY2hlbmcsTElLRTYKCmh0dHBzOi8vd3d3LmRvc3Rvci5jb20vcC84OTAwNC5odG1sIiwsLCwsLCwsLCwsLCwsVW5rbm93biwi4oCcWGluY2hlbiBMaW5nbyBjYW4gY2FwdHVyZSBzdWJ0bGUgY2hhbmdlcyBpbiBzcGVlY2gsIG5vdCBvbmx5IHVuZGVyc3RhbmQgd2hhdCB5b3Ugc2FpZCwgYnV0IGFsc28gdW5kZXJzdGFuZCB3aGF0IHlvdSB3YW50IHRvIGV4cHJlc3MgbW9yZS4gSXQgdHJ1bHkgZ2l2ZXMgQUkg4oCYaGlnaCBlbW90aW9uYWwgaW50ZWxsaWdlbmNl4oCZLCBhbGxvd2luZyBpdCB0byBhY2N1cmF0ZWx5IHVuZGVyc3RhbmQgdGhlIG1lYW5pbmcgb2Ygd29yZHMuIFRoaXMgaXMgYWxzbyBhbm90aGVyIGltcG9ydGFudCB0ZWNobm9sb2dpY2FsIGJyZWFrdGhyb3VnaCBmb3IgWGlodSBYaW5jaGVuIGFzIGEgbW9kZWwgdGhhdCBjb250aW51ZXMgdG8gZGVlcGx5IGN1bHRpdmF0ZSBlbW90aW9uYWwgaW50ZWxsaWdlbmNlIGNhcGFiaWxpdGllcy7igJ0gV2VzdCBMYWtlIFhpbmNoZW4gQ0VPIFhpbmdjaGVuIHNhaWQgYXQgdGhlIHByZXNzIGNvbmZlcmVuY2UuCgpBY2NvcmRpbmcgdG8gcmVwb3J0cywgdGhlIGNhcGFiaWxpdGllcyBvZiB0aGUgWGluY2hlbiBMaW5nbyBzcGVlY2ggbGFyZ2UgbW9kZWwgYXJlIGVuaGFuY2VkIGluIG11bHRpcGxlIGZpZWxkcyBhbmQgQ2hpbmVzZSwgbWFraW5nIFhpbmNoZW4gTGluZ28ncyBDaGluZXNlIHNwZWVjaCBlZmZlY3QgZXZlbiBiZXR0ZXIgdGhhbiBHUFQ0by4gVGhlcmUgYXJlIHRocmVlIG1haW4gdGVjaG5pY2FsIGNoYXJhY3RlcmlzdGljcy4iLCwsLENoaW5hLCwsLCwsMjAyNS0xMS0yOCAxMTo1Mzo0NCswMDowMCwsLCwsLEluZHVzdHJ5LCwsLCwsLCwsLCwsLCwsLCwsCkhhcnJpc29uLnJhZC4xLCJWaXNpb24sTWVkaWNpbmUsTGFuZ3VhZ2UsTXVsdGltb2RhbCIsIlZpc3VhbCBxdWVzdGlvbiBhbnN3ZXJpbmcsTWVkaWNhbCBkaWFnbm9zaXMiLEhhcnJpc29uLmFpLCwyMDI0LTA5LTA1LEhhcnJpc29uLmFpIGxhdW5jaGVzIHdvcmxkLWxlYWRpbmcgQUkgbW9kZWwgdG8gdHJhbnNmb3JtIGhlYWx0aGNhcmUsaHR0cHM6Ly9oYXJyaXNvbi5haS9uZXdzL2hhcnJpc29uLWFpLWxhdW5jaGVzLXdvcmxkLWxlYWRpbmctYWktbW9kZWwtdG8tdHJhbnNmb3JtLWhlYWx0aGNhcmUvLCxTT1RBIGltcHJvdmVtZW50LCJJdCBzdXJwYXNzZXMgb3RoZXIgZm91bmRhdGlvbmFsIG1vZGVscyBvbiB0aGUgY2hhbGxlbmdpbmcgRmVsbG93c2hpcCBvZiB0aGUgUm95YWwgQ29sbGVnZSBvZiBSYWRpb2xvZ2lzdHMgKEZSQ1IpIDJCIFJhcGlkcyBleGFtaW5hdGlvbiDigJMgYW4gZXhhbSB0aGF0IG9ubHkgNDAtNTklIG9mIGh1bWFuIHJhZGlvbG9naXN0cyBtYW5hZ2UgdG8gcGFzcyBvbiB0aGVpciBmaXJzdCBhdHRlbXB0LiBXaGVuIHJlYXR0ZW1wdGVkIHdpdGhpbiBhIHllYXIgb2YgcGFzc2luZywgcmFkaW9sb2dpc3RzIHNjb3JlIGFuIGF2ZXJhZ2Ugb2YgNTAuODggb3V0IG9mIDYwMS4gSGFycmlzb24ucmFkLjEgcGVyZm9ybWVkIG9uIHBhciB3aXRoIGFjY3JlZGl0ZWQgYW5kIGV4cGVyaWVuY2VkIHJhZGlvbG9naXN0cyBhdCA1MS40IG91dCBvZiA2MCwgd2hpbGUgb3RoZXIgY29tcGV0aW5nIG1vZGVscyBzdWNoIGFzIE9wZW5BSeKAmXMgR1BULTRvLCBBbnRocm9waWPigJlzIENsYXVkZS0zLjUtc29ubmV0LCBHb29nbGXigJlzIEdlbWluaS0xLjUgUHJvIGFuZCBNaWNyb3NvZnTigJlzIExMYVZBLU1lZCBzY29yZWQgYmVsb3cgMzAgb24gYXZlcmFnZTIuCgpBZGRpdGlvbmFsbHksIHdoZW4gYXNzZXNzaW5nIEhhcnJpc29uLnJhZC4xIHVzaW5nIHRoZSBWUUEtUmFkIGJlbmNobWFyaywgYSBkYXRhc2V0IG9mIGNsaW5pY2FsbHkgZ2VuZXJhdGVkIHZpc3VhbCBxdWVzdGlvbnMgYW5kIGFuc3dlcnMgb24gcmFkaW9sb2dpY2FsIGltYWdlcywgSGFycmlzb24ucmFkLjEgYWNoaWV2ZWQgYW4gaW1wcmVzc2l2ZSA4MiUgYWNjdXJhY3kgb24gY2xvc2VkIHF1ZXN0aW9ucywgb3V0cGVyZm9ybWluZyBvdGhlciBsZWFkaW5nIGZvdW5kYXRpb25hbCBtb2RlbHMKCjIwMjU6IGh0dHBzOi8vd3d3LmJ1c2luZXNzd2lyZS5jb20vbmV3cy9ob21lLzIwMjUwODE4NDUxMDY1L2VuL0hhcnJpc29uLmFpcy1Gb3VuZGF0aW9uLU1vZGVsLUFjaGlldmVzLUJyZWFrdGhyb3VnaC1SZXN1bHRzLWluLUluZGVwZW5kZW50LVVTLUhlYWx0aGNhcmUtQUktQ2hhbGxlbmdlIiwsLCwsLCwsLCwsVW5rbm93biwiSGFycmlzb24ucmFkLjEgc2lnbmlmaWNhbnRseSBvdXRwZXJmb3JtcyBvdGhlciBtYWpvciBtb2RlbHMgb24gcmFkaW9sb2d5IHRhc2tzCgpUaGUgbmV3IG1vZGVsIGlzIGJlaW5nIG1hZGUgYWNjZXNzaWJsZSB0byBzZWxlY3QgaGVhbHRoY2FyZSBwcm9mZXNzaW9uYWxzIGFuZCByZWd1bGF0b3JzIHRvIG9wZW4gdXAgdGhlIGNvbnZlcnNhdGlvbiBvbiByZXNwb25zaWJsZSB1c2Ugb2YgQUkgaW4gaGVhbHRoY2FyZSAKClN5ZG5leSwgNXRoIFNlcHRlbWJlciwgMjAyNCDigJMgSGVhbHRoY2FyZSBBSSB0ZWNobm9sb2d5IGNvbXBhbnksIGhhcnJpc29uLmFpLCB0b2RheSBhbm5vdW5jZWQgdGhlIGxhdW5jaCBvZiBIYXJyaXNvbi5yYWQuMSwgYSByYWRpb2xvZ3ktc3BlY2lmaWMgdmlzaW9uIGxhbmd1YWdlIG1vZGVsLiBJdCByZXByZXNlbnRzIGEgbWFqb3IgYnJlYWt0aHJvdWdoIGluIGFwcGx5aW5nIEFJIHRvIHRhY2tsZSB0aGUgZ2xvYmFsIGhlYWx0aGNhcmUgY2hhbGxlbmdlLiBUaGUgbW9kZWwgaXMgbm93IGJlaW5nIG1hZGUgYWNjZXNzaWJsZSB0byBzZWxlY3RlZCBpbmR1c3RyeSBwYXJ0bmVycywgaGVhbHRoY2FyZSBwcm9mZXNzaW9uYWxzLCBhbmQgcmVndWxhdG9ycyBhcm91bmQgdGhlIHdvcmxkIHRvIHNwYXJrIGNvbGxlY3RpdmUgY29udmVyc2F0aW9ucyBhYm91dCB0aGUgc2FmZSwgcmVzcG9uc2libGUsIGFuZCBldGhpY2FsIHVzZSBvZiBBSSB0byByZXZvbHV0aW9uaXNlIGhlYWx0aGNhcmUgYWNjZXNzIGFuZCBjYXBhYmlsaXR5LCBhbmQgdG8gaW1wcm92ZSBwYXRpZW50IG91dGNvbWVzLiIsLCxVbnJlbGVhc2VkLEF1c3RyYWxpYSwsLCwsLDIwMjUtMTEtMjggMTE6NTM6NDQrMDA6MDAsLCwsLCxJbmR1c3RyeSwsLCwsVW5yZWxlYXNlZCwsLCwsLCwsLCwsLCxObwpDSElFRiwiQmlvbG9neSxWaXNpb24sTWVkaWNpbmUiLCJDYW5jZXIgZGlhZ25vc2lzLEltYWdlIGNsYXNzaWZpY2F0aW9uLE9iamVjdCBkZXRlY3Rpb24iLCJIYXJ2YXJkIE1lZGljYWwgU2Nob29sLE1hc3NhY2h1c2V0dHMgSW5zdGl0dXRlIG9mIFRlY2hub2xvZ3kgKE1JVCksU2ljaHVhbiBVbml2ZXJzaXR5LFN1biBZYXQtc2VuIFVuaXZlcnNpdHksU2hlbnpoZW4gTWF0ZXJuaXR5ICYgQ2hpbGQgSGVhbHRoY2FyZSBIb3NwaXRhbCxDaG9uZ3FpbmcgVW5pdmVyc2l0eSBDYW5jZXIgSG9zcGl0YWwsSGFydmFyZCBVbml2ZXJzaXR5LFVuaXZlcnNpdHkgb2YgUGVubnN5bHZhbmlhLENlZGFycy1TaW5haSBNZWRpY2FsIENlbnRlcixCcm9hZCBJbnN0aXR1dGUsRGFuYS1GYXJiZXIgQ2FuY2VyIEluc3RpdHV0ZSxCcmlnaGFtIGFuZCBXb21lbidzIEhvc3BpdGFsLFRlbmNlbnQsTWFzc2FjaHVzZXR0ZXMgR2VuZXJhbCBIb3NwaXRhbCxQZW5uc3lsdmFuaWEgU3RhdGUgVW5pdmVyc2l0eSxKaW5hbiBVbml2ZXJzaXR5LFN0YW5mb3JkIFVuaXZlcnNpdHkiLCJYaXl1ZSBXYW5nLCBKdW5oYW4gWmhhbywgRWxpYW5hIE1hcm9zdGljYSwgV2VpIFl1YW4sIEppZXRpYW4gSmluLCBKaWF5dSBaaGFuZywgUnVpamlhbmcgTGksIEhvbmdwaW5nIFRhbmcsIEthbnJhbiBXYW5nLCBZdSBMaSwgRmFuZyBXYW5nLCBZdWxvbmcgUGVuZywgSnVueW91IFpodSwgSmluZyBaaGFuZywgQ2hyaXN0b3BoZXIgUi4gSmFja3NvbiwgSnVuIFpoYW5nLCBEZWJvcmFoIERpbGxvbiwgTmFuY3kgVS4gTGluLCBMeW5ldHRlIFNob2xsLCBUaG9tYXMgRGVuaXplLCBEYXZpZCBNZXJlZGl0aCwgS2VpdGggTC4gTGlnb24sIFNhYmluYSBTaWdub3JldHRpLCBTaHVqaSBPZ2lubywgSmVmZnJleSBBLiBHb2xkZW4sIE1hY0xlYW4gUC4gTmFzcmFsbGFoLCBYaWFvIEhhbiwgU2VuIFlhbmcsIEt1bi1Ic2luZyBZdSIsMjAyNC0wOS0wNCxBIFBhdGhvbG9neSBGb3VuZGF0aW9uIE1vZGVsIGZvciBDYW5jZXIgRGlhZ25vc2lzIGFuZCBQcm9nbm9zaXMgUHJlZGljdGlvbiAsaHR0cHM6Ly93d3cubmF0dXJlLmNvbS9hcnRpY2xlcy9zNDE1ODYtMDI0LTA3ODk0LXosLCwsLCwsLCwiKDQ0IFRCIMOXIDEwXjEyIGJ5dGVzKSDDtyA2MCw1MzAgV1NJcyA9IDcuMjYgw5cgMTBeOCBieXRlcy9XU0kKKDI1NiDDlyAyNTYgw5cgMykgPSAxOTYsNjA4IGJ5dGVzIHBlciB0aWxlCig3LjI2IMOXIDEwXjggYnl0ZXMpIMO3ICgyIMOXIDEwXjUgYnl0ZXMvdGlsZSkgPSAzLDYzMCB0aWxlcy9XU0kKNjAsNTMwIFdTSXMgw5cgMyw2MzAgdGlsZXMvV1NJID0gMi4xOSDDlyAxMF44IHRpbGVzCjEuNSDDlyAxMF43ICsgMi4xOSDDlyAxMF44ID0gMi4zNCDDlyAxMF44IHRvdGFsIGRhdGFwb2ludHMKCkZpbmFsIGVzdGltYXRlOiAyLjI1IMOXIDEwXjggZGF0YXBvaW50cyIsLCwsLExpa2VseSwiSGlzdG9wYXRob2xvZ3kgaW1hZ2UgZXZhbHVhdGlvbiBpcyBpbmRpc3BlbnNhYmxlIGZvciBjYW5jZXIgZGlhZ25vc2VzIGFuZCBzdWJ0eXBlIGNsYXNzaWZpY2F0aW9uLiBTdGFuZGFyZCBhcnRpZmljaWFsIGludGVsbGlnZW5jZSBtZXRob2RzIGZvciBoaXN0b3BhdGhvbG9neSBpbWFnZSBhbmFseXNlcyBoYXZlIGZvY3VzZWQgb24gb3B0aW1pemluZyBzcGVjaWFsaXplZCBtb2RlbHMgZm9yIGVhY2ggZGlhZ25vc3RpYyB0YXNrMSwyLiBBbHRob3VnaCBzdWNoIG1ldGhvZHMgaGF2ZSBhY2hpZXZlZCBzb21lIHN1Y2Nlc3MsIHRoZXkgb2Z0ZW4gaGF2ZSBsaW1pdGVkIGdlbmVyYWxpemFiaWxpdHkgdG8gaW1hZ2VzIGdlbmVyYXRlZCBieSBkaWZmZXJlbnQgZGlnaXRpemF0aW9uIHByb3RvY29scyBvciBzYW1wbGVzIGNvbGxlY3RlZCBmcm9tIGRpZmZlcmVudCBwb3B1bGF0aW9uczMuIEhlcmUsIHRvIGFkZHJlc3MgdGhpcyBjaGFsbGVuZ2UsIHdlIGRldmlzZWQgdGhlIENsaW5pY2FsIEhpc3RvcGF0aG9sb2d5IEltYWdpbmcgRXZhbHVhdGlvbiBGb3VuZGF0aW9uIChDSElFRikgbW9kZWwsIGEgZ2VuZXJhbC1wdXJwb3NlIHdlYWtseSBzdXBlcnZpc2VkIG1hY2hpbmUgbGVhcm5pbmcgZnJhbWV3b3JrIHRvIGV4dHJhY3QgcGF0aG9sb2d5IGltYWdpbmcgZmVhdHVyZXMgZm9yIHN5c3RlbWF0aWMgY2FuY2VyIGV2YWx1YXRpb24uIENISUVGIGxldmVyYWdlcyB0d28gY29tcGxlbWVudGFyeSBwcmV0cmFpbmluZyBtZXRob2RzIHRvIGV4dHJhY3QgZGl2ZXJzZSBwYXRob2xvZ3kgcmVwcmVzZW50YXRpb25zOiB1bnN1cGVydmlzZWQgcHJldHJhaW5pbmcgZm9yIHRpbGUtbGV2ZWwgZmVhdHVyZSBpZGVudGlmaWNhdGlvbiBhbmQgd2Vha2x5IHN1cGVydmlzZWQgcHJldHJhaW5pbmcgZm9yIHdob2xlLXNsaWRlIHBhdHRlcm4gcmVjb2duaXRpb24uIFdlIGRldmVsb3BlZCBDSElFRiB1c2luZyA2MCw1MzAgd2hvbGUtc2xpZGUgaW1hZ2VzIHNwYW5uaW5nIDE5IGFuYXRvbWljYWwgc2l0ZXMuIFRocm91Z2ggcHJldHJhaW5pbmcgb24gNDQgdGVyYWJ5dGVzIG9mIGhpZ2gtcmVzb2x1dGlvbiBwYXRob2xvZ3kgaW1hZ2luZyBkYXRhc2V0cywgQ0hJRUYgZXh0cmFjdGVkIG1pY3Jvc2NvcGljIHJlcHJlc2VudGF0aW9ucyB1c2VmdWwgZm9yIGNhbmNlciBjZWxsIGRldGVjdGlvbiwgdHVtb3VyIG9yaWdpbiBpZGVudGlmaWNhdGlvbiwgbW9sZWN1bGFyIHByb2ZpbGUgY2hhcmFjdGVyaXphdGlvbiBhbmQgcHJvZ25vc3RpYyBwcmVkaWN0aW9uLiBXZSBzdWNjZXNzZnVsbHkgdmFsaWRhdGVkIENISUVGIHVzaW5nIDE5LDQ5MSB3aG9sZS1zbGlkZSBpbWFnZXMgZnJvbSAzMiBpbmRlcGVuZGVudCBzbGlkZSBzZXRzIGNvbGxlY3RlZCBmcm9tIDI0IGhvc3BpdGFscyBhbmQgY29ob3J0cyBpbnRlcm5hdGlvbmFsbHkuIE92ZXJhbGwsIENISUVGIG91dHBlcmZvcm1lZCB0aGUgc3RhdGUtb2YtdGhlLWFydCBkZWVwIGxlYXJuaW5nIG1ldGhvZHMgYnkgdXAgdG8gMzYuMSUsIHNob3dpbmcgaXRzIGFiaWxpdHkgdG8gYWRkcmVzcyBkb21haW4gc2hpZnRzIG9ic2VydmVkIGluIHNhbXBsZXMgZnJvbSBkaXZlcnNlIHBvcHVsYXRpb25zIGFuZCBwcm9jZXNzZWQgYnkgZGlmZmVyZW50IHNsaWRlIHByZXBhcmF0aW9uIG1ldGhvZHMuIENISUVGIHByb3ZpZGVzIGEgZ2VuZXJhbGl6YWJsZSBmb3VuZGF0aW9uIGZvciBlZmZpY2llbnQgZGlnaXRhbCBwYXRob2xvZ3kgZXZhbHVhdGlvbiBmb3IgcGF0aWVudHMgd2l0aCBjYW5jZXIuIiwsLE9wZW4gd2VpZ2h0cyAobm9uLWNvbW1lcmNpYWwpLCJVbml0ZWQgU3RhdGVzIG9mIEFtZXJpY2EsVW5pdGVkIFN0YXRlcyBvZiBBbWVyaWNhLENoaW5hLENoaW5hLENoaW5hLENoaW5hLFVuaXRlZCBTdGF0ZXMgb2YgQW1lcmljYSxVbml0ZWQgU3RhdGVzIG9mIEFtZXJpY2EsVW5pdGVkIFN0YXRlcyBvZiBBbWVyaWNhLFVuaXRlZCBTdGF0ZXMgb2YgQW1lcmljYSxVbml0ZWQgU3RhdGVzIG9mIEFtZXJpY2EsVW5pdGVkIFN0YXRlcyBvZiBBbWVyaWNhLENoaW5hLFVuaXRlZCBTdGF0ZXMgb2YgQW1lcmljYSxVbml0ZWQgU3RhdGVzIG9mIEFtZXJpY2EsQ2hpbmEsVW5pdGVkIFN0YXRlcyBvZiBBbWVyaWNhIiwsLCwsLDIwMjUtMTEtMjggMTE6NTM6NDQrMDA6MDAsLCwsLCwiQWNhZGVtaWEsQWNhZGVtaWEsQWNhZGVtaWEsQWNhZGVtaWEsQWNhZGVtaWEsQWNhZGVtaWEsUmVzZWFyY2ggY29sbGVjdGl2ZSxJbmR1c3RyeSxBY2FkZW1pYSxBY2FkZW1pYSxBY2FkZW1pYSIsLCwsLE9wZW4gKG5vbi1jb21tZXJjaWFsKSwiQUdQTC0zLjAgbGljZW5zZQpodHRwczovL2dpdGh1Yi5jb20vaG1zLWRibWkvQ0hJRUYKCiIiQ0hJRUYgaXMgbWFkZSBhdmFpbGFibGUgdW5kZXIgdGhlIEdQTHYzIExpY2Vuc2UgYW5kIGlzIGF2YWlsYWJsZSBmb3Igbm9uLWNvbW1lcmNpYWwgYWNhZGVtaWMgcHVycG9zZXMuIiIKCiIiRG93bmxvYWRpbmcgUHJlLXRyYWluZWQgbW9kZWxzIFJlcXVlc3QgYWNjZXNzIHRvIHRoZSBtb2RlbCB3ZWlnaHRzLiAiIiIsLCwsLCwsLCwsLCxZZXMKSW50ZWdyYXRpbmcgRGVlcCBMZWFybmluZyBhbmQgU3ludGhldGljIEJpb2xvZ3k6IEEgQ28tRGVzaWduIEFwcHJvYWNoIGZvciBFbmhhbmNpbmcgR2VuZSBFeHByZXNzaW9uIHZpYSBOLVRlcm1pbmFsIENvZGluZyBTZXF1ZW5jZXMsQmlvbG9neSxHZW5lIGV4cHJlc3Npb24gZW5oYW5jZW1lbnQsIk5hdGlvbmFsIFVuaXZlcnNpdHkgb2YgU2luZ2Fwb3JlLEppYW5nbmFuIFVuaXZlcnNpdHkiLCJaaGFuZ2x1IFlhbiwgV2VpcmFuIENodSwgWXVodWEgU2hlbmcsIEthaXdlbiBUYW5nLCBTaGlkYSBXYW5nLCBZYW5mZW5nIExpdSwgV2VuZy1GYWkgV29uZyIsMjAyNC0wOS0wNCxJbnRlZ3JhdGluZyBEZWVwIExlYXJuaW5nIGFuZCBTeW50aGV0aWMgQmlvbG9neTogQSBDby1EZXNpZ24gQXBwcm9hY2ggZm9yIEVuaGFuY2luZyBHZW5lIEV4cHJlc3Npb24gdmlhIE4tVGVybWluYWwgQ29kaW5nIFNlcXVlbmNlcyxodHRwczovL3B1YnMuYWNzLm9yZy9kb2kvYWJzLzEwLjEwMjEvYWNzc3luYmlvLjRjMDAzNzEsMC4wLCwsLCwsIkFsbCBleHBlcmltZW50cyB3ZXJlIGNvbmR1Y3RlZCBvbiBhbiBJbnRlbCBYZW9uIEU1LTI2ODAgc2VydmVyLCBib2FzdGluZyAyNTZHQiBEUkFNIGFuZCBydW5uaW5nIDY0LWJpdCBMaW51eCA0LjE1LjAuIFRoaXMgc2VydmVyIHdhcyBlcXVpcHBlZCB3aXRoIGJvdGggYW4gTnZpZGlhIFRlc2xhIFAxMDAgR1BVIGFuZCBhIEdlRm9yY2UgUlQgMzA5MCBHUFUuIiwxMzMsIkluaXRpYWwgc2VxdWVuY2VzOiA3MyDDlyAxNSA9IDEsMDk1IGNvZG9ucwpOZXcgc2VxdWVuY2VzOiA2IMOXIDEwIMOXIDE1ID0gOTAwIGNvZG9ucwpUb3RhbDogMSwwOTUgKyA5MDAgPSAxLDk5NSBjb2RvbnMKRmluYWwgZXN0aW1hdGU6IDEuOTk1ZTMiLCwsLCxDb25maWRlbnQsIk4tdGVybWluYWwgY29kaW5nIHNlcXVlbmNlIChOQ1MpIGluZmx1ZW5jZXMgZ2VuZSBleHByZXNzaW9uIGJ5IGltcGFjdGluZyB0aGUgdHJhbnNsYXRpb24gaW5pdGlhdGlvbiByYXRlLiBUaGUgTkNTIG9wdGltaXphdGlvbiBwcm9ibGVtIGlzIHRvIGZpbmQgYW4gTkNTIHRoYXQgbWF4aW1pemVzIGdlbmUgZXhwcmVzc2lvbi4gVGhlIHByb2JsZW0gaXMgaW1wb3J0YW50IGluIGdlbmV0aWMgZW5naW5lZXJpbmcuIEhvd2V2ZXIsIGN1cnJlbnQgbWV0aG9kcyBmb3IgTkNTIG9wdGltaXphdGlvbiBzdWNoIGFzIHJhdGlvbmFsIGRlc2lnbiBhbmQgc3RhdGlzdGljcy1ndWlkZWQgYXBwcm9hY2hlcyBhcmUgbGFib3ItaW50ZW5zaXZlIHlpZWxkIG9ubHkgcmVsYXRpdmVseSBzbWFsbCBpbXByb3ZlbWVudHMuIFRoaXMgcGFwZXIgaW50cm9kdWNlcyBhIGRlZXAgbGVhcm5pbmcvc3ludGhldGljIGJpb2xvZ3kgY28tZGVzaWduZWQgZmV3LXNob3QgdHJhaW5pbmcgd29ya2Zsb3cgZm9yIE5DUyBvcHRpbWl6YXRpb24uIE91ciBtZXRob2QgdXRpbGl6ZXMgay1uZWFyZXN0IGVuY29kaW5nIGZvbGxvd2VkIGJ5IHdvcmQydmVjIHRvIGVuY29kZSB0aGUgTkNTLCB0aGVuIHBlcmZvcm1zIGZlYXR1cmUgZXh0cmFjdGlvbiB1c2luZyBhdHRlbnRpb24gbWVjaGFuaXNtcywgYmVmb3JlIGNvbnN0cnVjdGluZyBhIHRpbWUtc2VyaWVzIG5ldHdvcmsgZm9yIHByZWRpY3RpbmcgZ2VuZSBleHByZXNzaW9uIGludGVuc2l0eSwgYW5kIGZpbmFsbHkgYSBkaXJlY3Qgc2VhcmNoIGFsZ29yaXRobSBpZGVudGlmaWVzIHRoZSBvcHRpbWFsIE5DUyB3aXRoIGxpbWl0ZWQgdHJhaW5pbmcgZGF0YS4gV2UgdG9vayBncmVlbiBmbHVvcmVzY2VudCBwcm90ZWluIChHRlApIGV4cHJlc3NlZCBieSBCYWNpbGx1cyBzdWJ0aWxpcyBhcyBhIHJlcG9ydGluZyBwcm90ZWluIG9mIE5DU3MsIGFuZCBlbXBsb3llZCB0aGUgZmx1b3Jlc2NlbmNlIGVuaGFuY2VtZW50IGZhY3RvciBhcyB0aGUgbWV0cmljIG9mIE5DUyBvcHRpbWl6YXRpb24uIFdpdGhpbiBqdXN0IHNpeCBpdGVyYXRpdmUgZXhwZXJpbWVudHMsIG91ciBtb2RlbCBnZW5lcmF0ZWQgYW4gTkNTIChNTEQ2MikgdGhhdCBpbmNyZWFzZWQgYXZlcmFnZSBHRlAiLCwsLCJTaW5nYXBvcmUsQ2hpbmEiLCwsLCwsMjAyNS0xMS0yOCAxMTo1Mzo0NCswMDowMCwsLCwsLCJBY2FkZW1pYSxBY2FkZW1pYSIsLCwsLCwsLCwsLCwsLCwsLCwKTW9sTVZDLEJpb2xvZ3ksTW9sZWN1bGFyIHJlcHJlc2VudGF0aW9uIGxlYXJuaW5nLCJDZW50cmFsIFNvdXRoIFVuaXZlcnNpdHksU2luZ2Fwb3JlIEFnZW5jeSBmb3IgU2NpZW5jZSIsIlpoaWppYW4gSHVhbmcsIFppeXUgRmFuLCBTaXl1YW4gU2hlbiwgTWluIFd1LCBMZWkgRGVuZyIsMjAyNC0wOS0wNCxNb2xNVkM6IEVuaGFuY2luZyBtb2xlY3VsYXIgcmVwcmVzZW50YXRpb25zIGZvciBkcnVnLXJlbGF0ZWQgdGFza3MgdGhyb3VnaCBtdWx0aS12aWV3IGNvbnRyYXN0aXZlIGxlYXJuaW5nLGh0dHBzOi8vYWNhZGVtaWMub3VwLmNvbS9iaW9pbmZvcm1hdGljcy9hcnRpY2xlLzQwL1N1cHBsZW1lbnRfMi9paTE5MC83NzQ5MDgzLDAuMCwsLCwsLCwsIlRvdGFsIERhdGFwb2ludHMgPSAzLjRNIG1vbGVjdWxhciBpbnN0YW5jZXMgPSAzLjRlNgoKKERpcmVjdCB2YWx1ZSBmcm9tIGRhdGFzZXQgc2l6ZSwgbm8gY2FsY3VsYXRpb25zIG5lZWRlZCkiLCwsLCxDb25maWRlbnQsIk1vdGl2YXRpb24KRWZmZWN0aXZlIG1vbGVjdWxhciByZXByZXNlbnRhdGlvbiBpcyBjcml0aWNhbCBpbiBkcnVnIGRldmVsb3BtZW50LiBUaGUgY29tcGxleCBuYXR1cmUgb2YgbW9sZWN1bGVzIGRlbWFuZHMgY29tcHJlaGVuc2l2ZSBtdWx0aS12aWV3IHJlcHJlc2VudGF0aW9ucywgY29uc2lkZXJpbmcgMUQsIDJELCBhbmQgM0QgYXNwZWN0cywgdG8gY2FwdHVyZSBkaXZlcnNlIHBlcnNwZWN0aXZlcy4gT2J0YWluaW5nIHJlcHJlc2VudGF0aW9ucyB0aGF0IGVuY29tcGFzcyB0aGVzZSB2YXJpZWQgc3RydWN0dXJlcyBpcyBjcnVjaWFsIGZvciBhIGhvbGlzdGljIHVuZGVyc3RhbmRpbmcgb2YgbW9sZWN1bGVzIGluIGRydWctcmVsYXRlZCBjb250ZXh0cy4KClJlc3VsdHMKSW4gdGhpcyBzdHVkeSwgd2UgaW50cm9kdWNlIGFuIGlubm92YXRpdmUgbXVsdGktdmlldyBjb250cmFzdGl2ZSBsZWFybmluZyBmcmFtZXdvcmsgZm9yIG1vbGVjdWxhciByZXByZXNlbnRhdGlvbiwgZGVub3RlZCBhcyBNb2xNVkMuIEluaXRpYWxseSwgd2UgdXNlIGEgVHJhbnNmb3JtZXIgZW5jb2RlciB0byBjYXB0dXJlIDFEIHNlcXVlbmNlIGluZm9ybWF0aW9uIGFuZCBhIEdyYXBoIFRyYW5zZm9ybWVyIHRvIGVuY29kZSB0aGUgaW50cmljYXRlIDJEIGFuZCAzRCBzdHJ1Y3R1cmFsIGRldGFpbHMgb2YgbW9sZWN1bGVzLiBPdXIgYXBwcm9hY2ggaW5jb3Jwb3JhdGVzIGEgbm92ZWwgYXR0ZW50aW9uLWd1aWRlZCBhdWdtZW50YXRpb24gc2NoZW1lLCBsZXZlcmFnaW5nIHByaW9yIGtub3dsZWRnZSB0byBjcmVhdGUgcG9zaXRpdmUgc2FtcGxlcyB0YWlsb3JlZCB0byBkaWZmZXJlbnQgbW9sZWN1bGFyIGRhdGEgdmlld3MuIFRvIGFsaWduIG11bHRpLXZpZXcgbW9sZWN1bGFyIHBvc2l0aXZlIHNhbXBsZXMgZWZmZWN0aXZlbHkgaW4gbGF0ZW50IHNwYWNlLCB3ZSBpbnRyb2R1Y2UgYW4gYWRhcHRpdmUgbXVsdGktdmlldyBjb250cmFzdGl2ZSBsb3NzIChBTUNMb3NzKS4gSW4gcGFydGljdWxhciwgd2UgY2FsY3VsYXRlIEFNQ0xvc3MgYXQgdmFyaW91cyBsZXZlbHMgd2l0aGluIHRoZSBtb2RlbCB0byBlZmZlY3RpdmVseSBjYXB0dXJlIHRoZSBoaWVyYXJjaGljYWwgbmF0dXJlIG9mIHRoZSBtb2xlY3VsYXIgaW5mb3JtYXRpb24uIEV2ZW50dWFsbHksIHdlIHByZS10cmFpbiB0aGUgZW5jb2RlcnMgdmlhIG1pbmltaXppbmcgQU1DTG9zcyB0byBvYnRhaW4gdGhlIG1vbGVjdWxhciByZXByZXNlbnRhdGlvbiwgd2hpY2ggY2FuIGJlIHVzZWQgZm9yIHZhcmlvdXMgZG93bi1zdHJlYW0gdGFza3MuIEluIG91ciBleHBlcmltZW50cywgd2UgZXZhbHVhdGUgdGhlIHBlcmZvcm1hbmNlIG9mIG91ciBNb2xNVkMgb24gbXVsdGlwbGUgdGFza3MsIGluY2x1ZGluZyBtb2xlY3VsYXIgcHJvcGVydHkgcHJlZGljdGlvbiAoTVBQKSwgZHJ1Zy10YXJnZXQgYmluZGluZyBhZmZpbml0eSAoRFRBKSBwcmVkaWN0aW9uIGFuZCBjYW5jZXIgZHJ1ZyByZXNwb25zZSAoQ0RSKSBwcmVkaWN0aW9uLiBUaGUgcmVzdWx0cyBkZW1vbnN0cmF0ZSB0aGF0IHRoZSBtb2xlY3VsYXIgcmVwcmVzZW50YXRpb24gbGVhcm5lZCBieSBvdXIgTW9sTVZDIGNhbiBlbmhhbmNlIHRoZSBwcmVkaWN0aXZlIGFjY3VyYWN5IG9uIHRoZXNlIHRhc2tzIGFuZCBhbHNvIHJlZHVjZSB0aGUgY29tcHV0YXRpb25hbCBjb3N0cy4gRnVydGhlcm1vcmUsIHdlIHNob3djYXNlIE1vbE1WQ+KAmXMgZWZmaWNhY3kgaW4gZHJ1ZyByZXBvc2l0aW9uaW5nIGFjcm9zcyBhIHNwZWN0cnVtIG9mIGRydWctcmVsYXRlZCBhcHBsaWNhdGlvbnMuIiwsLE9wZW4gd2VpZ2h0cyAobm9uLWNvbW1lcmNpYWwpLCJDaGluYSxTaW5nYXBvcmUiLCwsLCwsMjAyNS0xMS0yOCAxMTo1Mzo0NCswMDowMCwsLCwsLCJBY2FkZW1pYSxHb3Zlcm5tZW50IiwsLCwsT3BlbiAobm9uLWNvbW1lcmNpYWwpLCJubyBjbGVhciBsaWNlbnNlCmh0dHBzOi8vZ2l0aHViLmNvbS9IaGh6ai03L01vbE1WQyIsLCwsLCwsLCwsLCxZZXMKT0xNb0UsTGFuZ3VhZ2UsIkxhbmd1YWdlIG1vZGVsaW5nL2dlbmVyYXRpb24sQ2hhdCIsIkFsbGVuIEluc3RpdHV0ZSBmb3IgQUksQ29udGV4dHVhbCBBSSxVbml2ZXJzaXR5IG9mIFdhc2hpbmd0b24sUHJpbmNldG9uIFVuaXZlcnNpdHkiLCJOaWtsYXMgTXVlbm5pZ2hvZmYsIEx1Y2EgU29sZGFpbmksIERpcmsgR3JvZW5ldmVsZCwgS3lsZSBMbywgSmFjb2IgTW9ycmlzb24sIFNld29uIE1pbiwgV2VpamlhIFNoaSwgUGV0ZSBXYWxzaCwgT3l2aW5kIFRhZmpvcmQsIE5hdGhhbiBMYW1iZXJ0LCBZdWxpbmcgR3UsIFNoYW5lIEFyb3JhLCBBa3NoaXRhIEJoYWdpYSwgRHVzdGluIFNjaHdlbmssIERhdmlkIFdhZGRlbiwgQWxleGFuZGVyIFdldHRpZywgQmlueXVhbiBIdWksIFRpbSBEZXR0bWVycywgRG91d2UgS2llbGEsIEFsaSBGYXJoYWRpLCBOb2FoIEEuIFNtaXRoLCBQYW5nIFdlaSBLb2gsIEFtYW5wcmVldCBTaW5naCwgSGFubmFuZWggSGFqaXNoaXJ6aSIsMjAyNC0wOS0wMyxPTE1vRTogT3BlbiBNaXh0dXJlLW9mLUV4cGVydHMgTGFuZ3VhZ2UgTW9kZWxzLGh0dHBzOi8vYXJ4aXYub3JnL2Ficy8yNDA5LjAyMDYwdjEsLCwsNzAwMDAwMDAwMC4wLCIiIjYuOUIgdG90YWwgcGFyYW1ldGVycywgb2Ygd2hpY2ggb25seSAxLjNCIGFyZSBhY3RpdmF0ZWQgZm9yIGVhY2ggaW5wdXQgdG9rZW4iIiIsNS4xNzQxNjA4MDE1ZSsyMiwiIiJ3ZSBwcmV0cmFpbiBPTE1PRS0xQi03QiBmb3IgNS4xIHRyaWxsaW9uIHRva2VucyB3aXRoIDYuOUIgdG90YWwgcGFyYW1ldGVycywgb2Ygd2hpY2ggb25seSAxLjNCIGFyZSBhY3RpdmF0ZWQgZm9yIGVhY2ggaW5wdXQgdG9rZW4iIgpTbyA2ICogNS4xVCAqIDEuM0IgPSAzLjk3OGUyMgoKSW4gYXBwZW5kaXggQjogIiJXZSBwcmV0cmFpbiBPTE1PRS0xQi03QiBvbiAyNTYgSDEwMCBHUFVzIGZvciBhcHByb3hpbWF0ZWx5IDEwIGRheXMgLi4uIEZvciBhZGFwdGF0aW9uLCB3ZSB1c2UgMzIgSDEwMCBHUFVzIGZvciAzMyBob3VycyB0byBpbnN0cnVjdGlvbiB0dW5lIGFuZCBmb3IgYW5vdGhlciAxNCBob3VycyB0byBwcmVmZXJlbmNlIHR1bmUgdmlhIERQTy4iIgpXaGljaCB3b3VsZCBzdWdnZXN0IDkuOTBlMTQgKiAoMjU2KjI0MCArIDMyKigzMysxNCkpICogMzYwMCAqIDAuMyA9IDYuNzMwZTIyIGluY2x1ZGluZyBpbnN0cnVjdGlvbi9wcmVmZXJlbmNlIHR1bmluZwoKZ2VvbWV0cmljIG1lYW46IHNxcnQoMy45NzhlMjIgKiA2LjczMGUyMikgPSA1LjE3NGUyMiIsLCJUYWJsZSAyLCAgNC4wNlQgdG9rZW5zLiBGcm9tIFRhYmxlIDMsIFNGVCBkYXRhIGFwcGVhcnMgdG8gYmUgbmVnbGlnaWJsZSBpbiBjb21wYXJpc29uIChhdmVyYWdlIGxlbmd0aCBvZiByZXNwb25zZSB3b3VsZCBuZWVkIHRvIGJlIDYwayB0b2tlbnMgaW4gb3JkZXIgdG8gYnVtcCB0b3RhbCBkYXRhc2V0IHNpemUgYnkgMSUpIiwyODcuMCwiIiJXZSBwcmV0cmFpbiBPTE1PRS0xQi03QiBvbiAyNTYgSDEwMCBHUFVzIGZvciBhcHByb3hpbWF0ZWx5IDEwIGRheXMgLi4uIEZvciBhZGFwdGF0aW9uLCB3ZSB1c2UgMzIgSDEwMCBHUFVzIGZvciAzMyBob3VycyB0byBpbnN0cnVjdGlvbiB0dW5lIGFuZCBmb3IgYW5vdGhlciAxNCBob3VycyB0byBwcmVmZXJlbmNlIHR1bmUgdmlhIERQTy4iIgoxMCoyNCArIDMzICsgMTQgPSAyODciLE5WSURJQSBIMTAwIFNYTTUgODBHQiwsQ29uZmlkZW50LCJXZSBpbnRyb2R1Y2UgT0xNb0UsIGEgZnVsbHkgb3Blbiwgc3RhdGUtb2YtdGhlLWFydCBsYW5ndWFnZSBtb2RlbCBsZXZlcmFnaW5nIHNwYXJzZSBNaXh0dXJlLW9mLUV4cGVydHMgKE1vRSkuIE9MTW9FLTFCLTdCIGhhcyA3IGJpbGxpb24gKEIpIHBhcmFtZXRlcnMgYnV0IHVzZXMgb25seSAxQiBwZXIgaW5wdXQgdG9rZW4uIFdlIHByZXRyYWluIGl0IG9uIDUgdHJpbGxpb24gdG9rZW5zIGFuZCBmdXJ0aGVyIGFkYXB0IGl0IHRvIGNyZWF0ZSBPTE1vRS0xQi03Qi1JbnN0cnVjdC4gT3VyIG1vZGVscyBvdXRwZXJmb3JtIGFsbCBhdmFpbGFibGUgbW9kZWxzIHdpdGggc2ltaWxhciBhY3RpdmUgcGFyYW1ldGVycywgZXZlbiBzdXJwYXNzaW5nIGxhcmdlciBvbmVzIGxpa2UgTGxhbWEyLTEzQi1DaGF0IGFuZCBEZWVwU2Vla01vRS0xNkIuIFdlIHByZXNlbnQgdmFyaW91cyBleHBlcmltZW50cyBvbiBNb0UgdHJhaW5pbmcsIGFuYWx5emUgcm91dGluZyBpbiBvdXIgbW9kZWwgc2hvd2luZyBoaWdoIHNwZWNpYWxpemF0aW9uLCBhbmQgb3Blbi1zb3VyY2UgYWxsIGFzcGVjdHMgb2Ygb3VyIHdvcms6IG1vZGVsIHdlaWdodHMsIHRyYWluaW5nIGRhdGEsIGNvZGUsIGFuZCBsb2dzLiIsMS4yNjQyODU3MTQzLCxPcGVuIHdlaWdodHMgKHVucmVzdHJpY3RlZCksIlVuaXRlZCBTdGF0ZXMgb2YgQW1lcmljYSxVbml0ZWQgU3RhdGVzIG9mIEFtZXJpY2EsVW5pdGVkIFN0YXRlcyBvZiBBbWVyaWNhLFVuaXRlZCBTdGF0ZXMgb2YgQW1lcmljYSIsLCwsMjU2LjAsLDIwMjUtMTEtMjggMTE6NTM6NDQrMDA6MDAsLCwsNDE5NDMwNC4wLFRhYmxlIDEwLiwiUmVzZWFyY2ggY29sbGVjdGl2ZSxJbmR1c3RyeSxBY2FkZW1pYSxBY2FkZW1pYSIsLCwsLE9wZW4gc291cmNlLERhdGFzZXQgaXMgb3BlbiBzb3VyY2UgYnV0IHJlcXVpcmVzIGF0dHJpYnV0aW9uLCwsLEJGMTYsLDM1MzE0Ni42MDc2NDk4NjI2LCJPcGVyYXRpb24gY291bnRpbmcsSGFyZHdhcmUiLCwsLCxZZXMKRHJ1Z0NMSVAsQmlvbG9neSwiTW9sZWN1bGFyIHNjcmVlbmluZyxEcnVnIGRpc2NvdmVyeSIsIlRzaW5naHVhIFVuaXZlcnNpdHksVHNpbmdodWEtUGVpa2luZyBDZW50ZXIgZm9yIExpZmUgU2NpZW5jZXMsUGVraW5nIFVuaXZlcnNpdHksQmVpamluZyBBY2FkZW15IG9mIEFydGlmaWNpYWwgSW50ZWxsaWdlbmNlIC8gQkFBSSIsIllpbmp1biBKaWEsIEJvd2VuIEdhbywgSmlheGluIFRhbiwgWGluIEhvbmcsIFdlbnl1IFpodSwgSGFpY2h1YW4gVGFuLCBZdWFuIFhpYW8sIFlhbndlbiBIdWFuZywgWXVlIEppbiwgWWFmZWkgWXVhbiwgSmlla2FuZyBUaWFuLCBXZWl5aW5nIE1hLCBZYXFpbiBaaGFuZywgQ2h1YW5neWUgWWFuLCBXZWkgWmhhbmcsIFlhbnlhbiBMYW4iLDIwMjQtMDktMDMsRGVlcCBjb250cmFzdGl2ZSBsZWFybmluZyBlbmFibGVzIGdlbm9tZS13aWRlIHZpcnR1YWwgc2NyZWVuaW5nLGh0dHBzOi8vd3d3LmJpb3J4aXYub3JnL2NvbnRlbnQvMTAuMTEwMS8yMDI0LjA5LjAyLjYxMDc3N3YxP3Jzcz0xLDMuMCwsLCwsLCIKIiwsIkRhdGEgZm9yIERydWdDTElQOgpQcmV0cmFpbmluZzogNS41IMOXIDEwXjYgKHBzZXVkby1wb2NrZXQgYW5kIGxpZ2FuZCBwYWlycykKRmluZS10dW5pbmc6IDQuMCDDlyAxMF40IChleHBlcmltZW50YWwgY29tcGxleGVzKQoKVG90YWwgNSw1NDAsMDAwIGRhdGFwb2ludHMKCkFzc3VtaW5nIDMwMCB0b2tlbnMgcGVyIHByb3RlaW4tbGlnYW5kIHBhaXI6IDU1NDAwMDAqMzAwPTE2NjIwMDAwMDAiLCwsLCxDb25maWRlbnQsIk51bWVyb3VzIHByb3RlaW4tY29kaW5nIGdlbmVzIGFyZSBhc3NvY2lhdGVkIHdpdGggaHVtYW4gZGlzZWFzZXMsIHlldCBhcHByb3hpbWF0ZWx5IDkwJSBvZiB0aGVtIGxhY2sgdGFyZ2V0ZWQgdGhlcmFwZXV0aWMgaW50ZXJ2ZW50aW9uLiBXaGlsZSBjb252ZW50aW9uYWwgY29tcHV0YXRpb25hbCBtZXRob2RzIHN1Y2ggYXMgbW9sZWN1bGFyIGRvY2tpbmcgaGF2ZSBmYWNpbGl0YXRlZCB0aGUgZGlzY292ZXJ5IG9mIHBvdGVudGlhbCBoaXQgY29tcG91bmRzLCB0aGUgZGV2ZWxvcG1lbnQgb2YgZ2Vub21lLXdpZGUgdmlydHVhbCBzY3JlZW5pbmcgYWdhaW5zdCB0aGUgZXhwYW5zaXZlIGNoZW1pY2FsIHNwYWNlIHJlbWFpbnMgYSBmb3JtaWRhYmxlIGNoYWxsZW5nZS4gSGVyZSB3ZSBpbnRyb2R1Y2UgRHJ1Z0NMSVAsIGEgbm92ZWwgZnJhbWV3b3JrIHRoYXQgY29tYmluZXMgY29udHJhc3RpdmUgbGVhcm5pbmcgYW5kIGRlbnNlIHJldHJpZXZhbCB0byBhY2hpZXZlIHJhcGlkIGFuZCBhY2N1cmF0ZSB2aXJ0dWFsIHNjcmVlbmluZy4gQ29tcGFyZWQgdG8gdHJhZGl0aW9uYWwgZG9ja2luZyBtZXRob2RzLCBEcnVnQ0xJUCBpbXByb3ZlcyB0aGUgc3BlZWQgb2YgdmlydHVhbCBzY3JlZW5pbmcgYnkgc2V2ZXJhbCBvcmRlcnMgb2YgbWFnbml0dWRlLiBJbiB0ZXJtcyBvZiBwZXJmb3JtYW5jZSwgRHJ1Z0NMSVAgbm90IG9ubHkgc3VycGFzc2VzIGRvY2tpbmcgYW5kIG90aGVyIGRlZXAgbGVhcm5pbmctYmFzZWQgbWV0aG9kcyBhY3Jvc3MgdHdvIHN0YW5kYXJkIGJlbmNobWFyayBkYXRhc2V0cyBidXQgYWxzbyBkZW1vbnN0cmF0ZXMgaGlnaCBlZmZpY2FjeSBpbiB3ZXQtbGFiIGV4cGVyaW1lbnRzLiBTcGVjaWZpY2FsbHksIERydWdDTElQIHN1Y2Nlc3NmdWxseSBpZGVudGlmaWVkIGFnb25pc3RzIHdpdGggPCAxMDAgbk0gYWZmaW5pdGllcyBmb3IgNUhUMkFSLCBhIGtleSB0YXJnZXQgaW4gcHN5Y2hpYXRyaWMgZGlzZWFzZXMuIEZvciBhbm90aGVyIHRhcmdldCBORVQsIHdob3NlIHN0cnVjdHVyZSBpcyBuZXdseSBzb2x2ZWQgYW5kIG5vdCBpbmNsdWRlZCBpbiB0aGUgdHJhaW5pbmcgc2V0LCBvdXIgbWV0aG9kIGFjaGlldmVkIGEgaGl0IHJhdGUgb2YgMTUlLCB3aXRoIDEyIGRpdmVyc2UgbW9sZWN1bGVzIGV4aGliaXRpbmcgYWZmaW5pdGllcyBiZXR0ZXIgdGhhbiBCdXByb3Bpb24uIEFkZGl0aW9uYWxseSwgdHdvIGNoZW1pY2FsbHkgbm92ZWwgaW5oaWJpdG9ycyB3ZXJlIHZhbGlkYXRlZCBieSBzdHJ1Y3R1cmUgZGV0ZXJtaW5hdGlvbiB3aXRoIENyeW8tRU0uIEJ1aWxkaW5nIG9uIHRoaXMgZm91bmRhdGlvbiwgd2UgcHJlc2VudCB0aGUgcmVzdWx0cyBvZiBhIHBpb25lZXJpbmcgdHJpbGxpb24tc2NhbGUgZ2Vub21lLXdpZGUgdmlydHVhbCBzY3JlZW5pbmcsIGVuY29tcGFz</x:v>
      </x:c>
    </x:row>
    <x:row r="95" ht="18" customHeight="1">
      <x:c r="A95" s="17" t="n">
        <x:v>90</x:v>
      </x:c>
      <x:c r="B95" s="17" t="n">
        <x:v>310</x:v>
      </x:c>
      <x:c r="C95" s="160" t="str">
        <x:v>c2luZyBhcHByb3hpbWF0ZWx5IDEwLDAwMCBBbHBoYUZvbGQyIHByZWRpY3RlZCBwcm90ZWlucyB3aXRoaW4gdGhlIGh1bWFuIGdlbm9tZSBhbmQgNTAwIG1pbGxpb24gbW9sZWN1bGVzIGZyb20gdGhlIFpJTkMgYW5kIEVuYW1pbmUgUkVBTCBkYXRhYmFzZS4gVGhpcyB3b3JrIHByb3ZpZGVzIGFuIGlubm92YXRpdmUgcGVyc3BlY3RpdmUgb24gZHJ1ZyBkaXNjb3ZlcnkgaW4gdGhlIHBvc3QtQWxwaGFGb2xkIGVyYSwgd2hlcmUgY29tcHJlaGVuc2l2ZSB0YXJnZXRpbmcgb2YgYWxsIGRpc2Vhc2UtcmVsYXRlZCBwcm90ZWlucyBpcyB3aXRoaW4gcmVhY2guIiwsLCwiQ2hpbmEsQ2hpbmEsQ2hpbmEsQ2hpbmEiLFVuaS1Nb2wgTW9sZWN1bGFyIE1vZGVsLCwsLCwyMDI2LTAxLTAxIDE0OjAzOjQ3KzAwOjAwLCwsLCwsIkFjYWRlbWlhLFJlc2VhcmNoIGNvbGxlY3RpdmUsQWNhZGVtaWEsQWNhZGVtaWEiLCwsLCwsLCwsLCwsLEhhcmR3YXJlLCwsLCwKQWxwaGFmbG93LEJpb2xvZ3ksUHJvdGVpbiBmb2xkaW5nIHByZWRpY3Rpb24sTWFzc2FjaHVzZXR0cyBJbnN0aXR1dGUgb2YgVGVjaG5vbG9neSAoTUlUKSwiQm93ZW4gSmluZywgQm9ubmllIEJlcmdlciwgVG9tbWkgSmFha2tvbGEiLDIwMjQtMDktMDIsQWxwaGFGb2xkIE1lZXRzIEZsb3cgTWF0Y2hpbmcgZm9yIEdlbmVyYXRpbmcgUHJvdGVpbiBFbnNlbWJsZXMsaHR0cHM6Ly9hcnhpdi5vcmcvYWJzLzI0MDIuMDQ4NDUsMjM3LjAsLCwsLDEuNjQ5NzU2MTZlKzIxLCJUcmFpbmluZyBzdGFnZXMsIFRhYmxlIDI6CjI2NysxMDUrMTErMjgrOSszOT00NTkgaG91cnMKCjQ1OSo2MCo2MCozMTIwMDAwMDAwMDAwMDAqOCowLjQ9MTY0OTc1NjE2MDAwMDAwMDAwMDAwMCIsLCJBbHBoYUZMT1c6CjEuMjhNIMOXIDI1NiA9IDMyNyw2ODAsMDAwCjQzSyDDlyAyNTYgPSAxMSwwMDgsMDAwClRvdGFsOiAzMjcsNjgwLDAwMCArIDExLDAwOCwwMDAgPSAzMzgsNjg4LDAwMAoKIiwsLE5WSURJQSBBMTAwLCxDb25maWRlbnQsIlRoZSBiaW9sb2dpY2FsIGZ1bmN0aW9ucyBvZiBwcm90ZWlucyBvZnRlbiBkZXBlbmQgb24gZHluYW1pYyBzdHJ1Y3R1cmFsIGVuc2VtYmxlcy4gSW4gdGhpcyB3b3JrLCB3ZSBkZXZlbG9wIGEgZmxvdy1iYXNlZCBnZW5lcmF0aXZlIG1vZGVsaW5nIGFwcHJvYWNoIGZvciBsZWFybmluZyBhbmQgc2FtcGxpbmcgdGhlIGNvbmZvcm1hdGlvbmFsIGxhbmRzY2FwZXMgb2YgcHJvdGVpbnMuIFdlIHJlcHVycG9zZSBoaWdobHkgYWNjdXJhdGUgc2luZ2xlLXN0YXRlIHByZWRpY3RvcnMgc3VjaCBhcyBBbHBoYUZvbGQgYW5kIEVTTUZvbGQgYW5kIGZpbmUtdHVuZSB0aGVtIHVuZGVyIGEgY3VzdG9tIGZsb3cgbWF0Y2hpbmcgZnJhbWV3b3JrIHRvIG9idGFpbiBzZXF1ZW5jZS1jb25kaXRvbmVkIGdlbmVyYXRpdmUgbW9kZWxzIG9mIHByb3RlaW4gc3RydWN0dXJlIGNhbGxlZCBBbHBoYUZsb3cgYW5kIEVTTUZsb3cuIFdoZW4gdHJhaW5lZCBhbmQgZXZhbHVhdGVkIG9uIHRoZSBQREIsIG91ciBtZXRob2QgcHJvdmlkZXMgYSBzdXBlcmlvciBjb21iaW5hdGlvbiBvZiBwcmVjaXNpb24gYW5kIGRpdmVyc2l0eSBjb21wYXJlZCB0byBBbHBoYUZvbGQgd2l0aCBNU0Egc3Vic2FtcGxpbmcuIFdoZW4gZnVydGhlciB0cmFpbmVkIG9uIGVuc2VtYmxlcyBmcm9tIGFsbC1hdG9tIE1ELCBvdXIgbWV0aG9kIGFjY3VyYXRlbHkgY2FwdHVyZXMgY29uZm9ybWF0aW9uYWwgZmxleGliaWxpdHksIHBvc2l0aW9uYWwgZGlzdHJpYnV0aW9ucywgYW5kIGhpZ2hlci1vcmRlciBlbnNlbWJsZSBvYnNlcnZhYmxlcyBmb3IgdW5zZWVuIHByb3RlaW5zLiBNb3Jlb3Zlciwgb3VyIG1ldGhvZCBjYW4gZGl2ZXJzaWZ5IGEgc3RhdGljIFBEQiBzdHJ1Y3R1cmUgd2l0aCBmYXN0ZXIgd2FsbC1jbG9jayBjb252ZXJnZW5jZSB0byBjZXJ0YWluIGVxdWlsaWJyaXVtIHByb3BlcnRpZXMgdGhhbiByZXBsaWNhdGUgTUQgdHJhamVjdG9yaWVzLCBkZW1vbnN0cmF0aW5nIGl0cyBwb3RlbnRpYWwgYXMgYSBwcm94eSBmb3IgZXhwZW5zaXZlIHBoeXNpY3MtYmFzZWQgc2ltdWxhdGlvbnMuIENvZGUgaXMgYXZhaWxhYmxlIGF0IHRoaXMgaHR0cHMgVVJMLiIsLCxPcGVuIHdlaWdodHMgKHVucmVzdHJpY3RlZCksVW5pdGVkIFN0YXRlcyBvZiBBbWVyaWNhLCwsLDguMCwsMjAyNi0wNS0yNSAxMjozMzowMCswMDowMCwsLCwsLEFjYWRlbWlhLCwsLCxPcGVuIHNvdXJjZSwiTUlUIGxpY2Vuc2UKaHR0cHM6Ly9naXRodWIuY29tL2JqaW5nMjAxNi9hbHBoYWZsb3ciLCwsLCwsNjMwNi4zMjk4NTg3NTYyNjMsSGFyZHdhcmUsLCwsLFllcwpDaGF0TW9sLEJpb2xvZ3ksRHJ1ZyBkaXNjb3ZlcnksIlRzaW5naHVhIFVuaXZlcnNpdHksUGluZ0FuIFRlY2hub2xvZ3ksQmVpamluZyBVbml2ZXJzaXR5IG9mIFBvc3RzIGFuZCBUZWxlY29tbXVuaWNhdGlvbnMiLCJaaGVuaSBaZW5nLCBCYW5nY2hlbiBZaW4sIFNoaXBlbmcgV2FuZywgSmlhcnVpIExpdSwgQ2hlbmcgWWFuZywgSGFpc2hlbiBZYW8sIFhpbmd6aGkgU3VuLCBNYW9zb25nIFN1biwgR3VvdG9uZyBYaWUsIFpoaXl1YW4gTGl1IiwyMDI0LTA5LTAyLENoYXRNb2w6IGludGVyYWN0aXZlIG1vbGVjdWxhciBkaXNjb3Zlcnkgd2l0aCBuYXR1cmFsIGxhbmd1YWdlICxodHRwczovL2FjYWRlbWljLm91cC5jb20vYmlvaW5mb3JtYXRpY3MvYXJ0aWNsZS80MC85L2J0YWU1MzQvNzc0NzY2MSwxMy4wLCwsLCwsLCwiU3VtbWFyeSBvZiBjYWxjdWxhdGlvbnM6CgpDaEVCSS0yMDogMjYsNDA3IHNhbXBsZXMgw5cgMTQzIHRva2Vucy9zYW1wbGUgPSAzLDc3NSw3MDEgdG9rZW5zClBDZGVzOiAxMCw1MDAgc2FtcGxlcyDDlyAxNjIgdG9rZW5zL3NhbXBsZSA9IDEsNzAxLDAwMCB0b2tlbnMKQ2hFQkktZGlhOiA3LDM2MSBkaWFsb2dzIMOXIDIwMCB0b2tlbnMvZGlhbG9nID0gMSw0NzIsMjAwIHRva2VucwpUb3RhbCBkYXRhc2V0IHRva2VuczogMyw3NzUsNzAxICsgMSw3MDEsMDAwICsgMSw0NzIsMjAwID0gNyw5NDgsOTAxIHRva2VucwpUcmFpbmluZyB0b2tlbnM6IDEyLDAwMCBzdGVwcyDDlyAyNTYgdG9rZW5zL3N0ZXAgPSAzLDA3MiwwMDAgdG9rZW5zCkZpbmFsIGRhdGEgZXN0aW1hdGU6IDMuMDcyIMOXIDEwXjYgdG9rZW5zIiwsLCwsU3BlY3VsYXRpdmUsIk1vdGl2YXRpb246IE5hdHVyYWwgbGFuZ3VhZ2UgaXMgcG9pc2VkIHRvIGJlY29tZSBhIGtleSBtZWRpdW0gZm9yIGh1bWFu4oCTbWFjaGluZSBpbnRlcmFjdGlvbnMgaW4gdGhlIGVyYSBvZiBsYXJnZSBsYW5ndWFnZSBtb2RlbHMuIEluIHRoZQpmaWVsZCBvZiBiaW9jaGVtaXN0cnksIHRhc2tzIHN1Y2ggYXMgcHJvcGVydHkgcHJlZGljdGlvbiBhbmQgbW9sZWN1bGUgbWluaW5nIGFyZSBjcml0aWNhbGx5IGltcG9ydGFudCB5ZXQgdGVjaG5pY2FsbHkgY2hhbGxlbmdpbmcuIEJyaWRnaW5nIG1vbGVjdWxhciBleHByZXNzaW9ucyBpbiBuYXR1cmFsIGxhbmd1YWdlIGFuZCBjaGVtaWNhbCBsYW5ndWFnZSBjYW4gc2lnbmlmaWNhbnRseSBlbmhhbmNlIHRoZSBpbnRlcnByZXRhYmlsaXR5IGFuZCBlYXNlIG9mIHRoZXNlIHRhc2tzLiBNb3Jlb3ZlciwgaXQKY2FuIGludGVncmF0ZSBjaGVtaWNhbCBrbm93bGVkZ2UgZnJvbSB2YXJpb3VzIHNvdXJjZXMsIGxlYWRpbmcgdG8gYSBkZWVwZXIgdW5kZXJzdGFuZGluZyBvZiBtb2xlY3VsZXMuClJlc3VsdHM6IFJlY29nbml6aW5nIHRoZXNlIGFkdmFudGFnZXMsIHdlIGludHJvZHVjZSB0aGUgY29uY2VwdCBvZiBjb252ZXJzYXRpb25hbCBtb2xlY3VsYXIgZGVzaWduLCBhIG5vdmVsIHRhc2sgdGhhdCB1dGlsaXplcyBuYXR1cmFsIGxhbmd1YWdlCnRvIGRlc2NyaWJlIGFuZCBlZGl0IHRhcmdldCBtb2xlY3VsZXMuIFRvIGJldHRlciBhY2NvbXBsaXNoIHRoaXMgdGFzaywgd2UgZGV2ZWxvcCBDaGF0TW9sLCBhIGtub3dsZWRnZWFibGUgYW5kIHZlcnNhdGlsZSBnZW5lcmF0aXZlIHByZXRyYWluZWQKbW9kZWwuIFRoaXMgbW9kZWwgaXMgZW5oYW5jZWQgYnkgaW5jb3Jwb3JhdGluZyBleHBlcmltZW50YWwgcHJvcGVydHkgaW5mb3JtYXRpb24sIG1vbGVjdWxhciBzcGF0aWFsIGtub3dsZWRnZSwgYW5kIHRoZSBhc3NvY2lhdGlvbnMgYmV0d2VlbgpuYXR1cmFsIGFuZCBjaGVtaWNhbCBsYW5ndWFnZXMuIFNldmVyYWwgdHlwaWNhbCBzb2x1dGlvbnMgaW5jbHVkaW5nIGxhcmdlIGxhbmd1YWdlIG1vZGVscyAoZS5nLiBDaGF0R1BUKSBhcmUgZXZhbHVhdGVkLCBwcm92aW5nIHRoZSBjaGFsbGVuZ2Ugb2YKY29udmVyc2F0aW9uYWwgbW9sZWN1bGFyIGRlc2lnbiBhbmQgdGhlIGVmZmVjdGl2ZW5lc3Mgb2Ygb3VyIGtub3dsZWRnZSBlbmhhbmNlbWVudCBhcHByb2FjaC4gQ2FzZSBvYnNlcnZhdGlvbnMgYW5kIGFuYWx5c2lzIG9mZmVyIGluc2lnaHRzCmFuZCBkaXJlY3Rpb25zIGZvciBmdXJ0aGVyIGV4cGxvcmF0aW9uIG9mIG5hdHVyYWwtbGFuZ3VhZ2UgaW50ZXJhY3Rpb24gaW4gbW9sZWN1bGFyIGRpc2NvdmVyeS4iLCwsT3BlbiB3ZWlnaHRzIChub24tY29tbWVyY2lhbCksIkNoaW5hLENoaW5hLENoaW5hIiwsLCwsLDIwMjUtMTEtMjggMTE6NTM6NDQrMDA6MDAsLCwsLCwiQWNhZGVtaWEsSW5kdXN0cnksQWNhZGVtaWEiLCwsLCxPcGVuIChub24tY29tbWVyY2lhbCksIkNvZGVzIGFuZCBkYXRhIGFyZSBwcm92aWRlZCBpbiBodHRwczovL2dpdGh1Yi5jb20vRWxsZW56em4vQ2hhdE1vbC90cmVlL21haW4KCltubyBjbGVhciBsaWNlbnNlXSIsLCwsLCwsLCwsLCxZZXMKUGFyZXRvRHJ1ZyxCaW9sb2d5LERydWcgZGlzY292ZXJ5LCJDaGluZXNlIFVuaXZlcnNpdHkgb2YgSG9uZyBLb25nIChDVUhLKSxaaGVqaWFuZyBMYWIsWmhlamlhbmcgVW5pdmVyc2l0eSAoWkpVKSxIdWF3ZWkgTm9haCdzIEFyayBMYWIiLCJZYW9kb25nIFlhbmcsIEd1YW5neW9uZyBDaGVuLCBKaW5wZW5nIExpLCBKdW55b3UgTGksIE9kaW4gWmhhbmcsIFh1anVuIFpoYW5nLCBMYW5xaW5nIExpLCBKaWFueWUgSGFvLCBFcmNoZW5nIFdhbmcsIFBoZW5nLUFubiBIZW5nIiwyMDI0LTA5LTAyLEVuYWJsaW5nIHRhcmdldC1hd2FyZSBtb2xlY3VsZSBnZW5lcmF0aW9uIHRvIGZvbGxvdyBtdWx0aSBvYmplY3RpdmVzIHdpdGggUGFyZXRvIE1DVFMsaHR0cHM6Ly93d3cubmF0dXJlLmNvbS9hcnRpY2xlcy9zNDIwMDMtMDI0LTA2NzQ2LXcsMS4wLCwsLCwsLCwsLCwsLFVua25vd24sIlRhcmdldC1hd2FyZSBkcnVnIGRpc2NvdmVyeSBoYXMgZ3JlYXRseSBhY2NlbGVyYXRlZCB0aGUgZHJ1ZyBkaXNjb3ZlcnkgcHJvY2VzcyB0byBkZXNpZ24gc21hbGxtb2xlY3VsZSBsaWdhbmRzIHdpdGggaGlnaCBiaW5kaW5nIGFmZmluaXR5IHRvIGRpc2Vhc2UtcmVsYXRlZCBwcm90ZWluIHRhcmdldHMuIENvbmRpdGlvbmVkIG9uIHRhcmdldGVkIHByb3RlaW5zLCBwcmV2aW91cyB3b3JrcyB1dGlsaXplIHZhcmlvdXMga2luZHMgb2YgZGVlcCBnZW5lcmF0aXZlIG1vZGVscyBhbmQgaGF2ZSBzaG93biBncmVhdCBwb3RlbnRpYWwgaW4gZ2VuZXJhdGluZyBtb2xlY3VsZXMgd2l0aCBzdHJvbmcgcHJvdGVpbi1saWdhbmQgYmluZGluZyBpbnRlcmFjdGlvbnMuIEhvd2V2ZXIsIGJleW9uZCBiaW5kaW5nIGFmZmluaXR5LCBlZmZlY3RpdmUgZHJ1ZyBtb2xlY3VsZXMgbXVzdCBtYW5pZmVzdCBvdGhlciBlc3NlbnRpYWwgcHJvcGVydGllcyBzdWNoIGFzIGhpZ2ggZHJ1Z2xpa2VuZXNzLCB3aGljaCBhcmUgbm90IGV4cGxpY2l0bHkgYWRkcmVzc2VkIGJ5IGN1cnJlbnQgdGFyZ2V0LWF3YXJlIGdlbmVyYXRpdmUgbWV0aG9kcy4gSW4gdGhpcyBhcnRpY2xlLCBhaW1pbmcgdG8gYnJpZGdlIHRoZSBnYXAgb2YgbXVsdGktb2JqZWN0aXZlIHRhcmdldC1hd2FyZSBtb2xlY3VsZSBnZW5lcmF0aW9uIGluIHRoZSBmaWVsZCBvZiBkZWVwIGxlYXJuaW5nLWJhc2VkIGRydWcgZGlzY292ZXJ5LCB3ZSBwcm9wb3NlIFBhcmV0b0RydWcsIGEgUGFyZXRvIE1vbnRlIENhcmxvIFRyZWUgU2VhcmNoIChNQ1RTKSBnZW5lcmF0aW9uIGFsZ29yaXRobS4gUGFyZXRvRHJ1ZyBzZWFyY2hlcyBtb2xlY3VsZXMgb24gdGhlIFBhcmV0byBGcm9udCBpbiBjaGVtaWNhbCBzcGFjZSB1c2luZyBNQ1RTIHRvIGVuYWJsZSBzeW5jaHJvbm91cyBvcHRpbWl6YXRpb24gb2YgbXVsdGlwbGUgcHJvcGVydGllcy4gU3BlY2lmaWNhbGx5LCBQYXJldG9EcnVnIHV0aWxpemVzIHByZXRyYWluZWQgYXRvbS1ieS1hdG9tIGF1dG9yZWdyZXNzaXZlIGdlbmVyYXRpdmUgbW9kZWxzIGZvciB0aGUgZXhwbG9yYXRpb24gZ3VpZGFuY2UgdG8gZGVzaXJlZCBtb2xlY3VsZXMgZHVyaW5nIE1DVFMgc2VhcmNoaW5nLiBCZXNpZGVzLCB3aGVuIHNlbGVjdGluZyB0aGUgbmV4dCBhdG9tIHN5bWJvbCwgYSBzY2hlbWUgbmFtZWQgUGFyZXRvUFVDVCBpcyBwcm9wb3NlZCB0byBiYWxhbmNlIGV4cGxvcmF0aW9uIGFuZCBleHBsb2l0YXRpb24uIEJlbmNobWFyayBleHBlcmltZW50cyBhbmQgY2FzZSBzdHVkaWVzIGRlbW9uc3RyYXRlIHRoYXQgUGFyZXRvRHJ1ZyBpcyBoaWdobHkgZWZmZWN0aXZlIGluIHRyYXZlcnNpbmcgdGhlIGxhcmdlIGFuZCBjb21wbGV4IGNoZW1pY2FsIHNwYWNlIHRvIGRpc2NvdmVyIG5vdmVsIGNvbXBvdW5kcyB3aXRoIHNhdGlzZmFjdG9yeSBiaW5kaW5nIGFmZmluaXRpZXMgYW5kIGRydWctbGlrZSBwcm9wZXJ0aWVzIGZvciB2YXJpb3VzIG11bHRpLW9iamVjdGl2ZSB0YXJnZXQtYXdhcmUgZHJ1ZyBkaXNjb3ZlcnkgdGFza3MuIiwsLE9wZW4gd2VpZ2h0cyAodW5yZXN0cmljdGVkKSwiSG9uZyBLb25nLENoaW5hLENoaW5hLENoaW5hIiwsLCwsLDIwMjUtMTEtMjggMTE6NTM6NDQrMDA6MDAsLCwsLCwiQWNhZGVtaWEsQWNhZGVtaWEsSW5kdXN0cnkiLCwsLCxPcGVuIHNvdXJjZSwiVGhlIHNvdXJjZSBjb2RlIG9mIHRoaXMgc3R1ZHkgaXMgcHVibGljbHkgYXZhaWxhYmxlIGZyb20gdGhlIEdpdEh1YiByZXBvc2l0b3J5OiBodHRwczovL2dpdGh1Yi5jb20vQ05ET1RBL1BhcmV0b0RydWcuIFdlIGFsc28gcHJvdmlkZSB0aGUgR29vZ2xlIENvbGFiIHZlcnNpb24gb2YgUGFyZXRvRHJ1Zywgd2hpY2ggY291bGQgYmUgZGlyZWN0bHkgcnVuIG9ubGluZS4KCihNSVQgbGljZW5zZSkKcHJldHJhaW5lZCB3ZWlnaHRzIG9mIExtc2VyIFRyYW5zZm9ybWVyIiwsLCwsLCwsLCwsLFllcwpEVEktTE0sQmlvbG9neSxQcm90ZWluLWxpZ2FuZCBiaW5kaW5nIGFmZmluaXR5IHByZWRpY3Rpb24sVW5pdmVyc2l0eSBvZiBDZW50cmFsIEZsb3JpZGEsIktoYW5kYWthciBUYW52aXIgQWhtZWQsIE1kLiBJc3RpYXEgQW5zYXJpLCBXZWkgWmhhbmciLDIwMjQtMDktMDIsRFRJLUxNOiBsYW5ndWFnZSBtb2RlbCBwb3dlcmVkIGRydWfigJN0YXJnZXQgaW50ZXJhY3Rpb24gcHJlZGljdGlvbixodHRwczovL2FjYWRlbWljLm91cC5jb20vYmlvaW5mb3JtYXRpY3MvYXJ0aWNsZS1hYnN0cmFjdC80MC85L2J0YWU1MzMvNzc0NzY2MCwwLjAsLCwsLCwsNjA0MSwiRHJ1Z0Jhbms6IDYsMDQxCkJpbmRpbmdEQjogNCwwNDAKWWFtYW5pc2hpXzA4OiAzLDQ0OApMdW8ncyBEYXRhc2V0OiAxLDUyNgoKVG90YWwgPSA2LDA0MSArIDQsMDQwICsgMyw0NDggKyAxLDUyNiA9IDE1LDA1NSBkYXRhcG9pbnRzIiwsLCwsQ29uZmlkZW50LCJNb3RpdmF0aW9uOiBUaGUgaWRlbnRpZmljYXRpb24gYW5kIHVuZGVyc3RhbmRpbmcgb2YgZHJ1Z+KAk3RhcmdldCBpbnRlcmFjdGlvbnMgKERUSXMpIHBsYXkgYSBwaXZvdGFsIHJvbGUgaW4gdGhlIGRydWcgZGlzY292ZXJ5IGFuZCBkZXZlbG9wbWVudApwcm9jZXNzLiBTZXF1ZW5jZSByZXByZXNlbnRhdGlvbnMgb2YgZHJ1Z3MgYW5kIHByb3RlaW5zIGluIGNvbXB1dGF0aW9uYWwgbW9kZWwgb2ZmZXIgYWR2YW50YWdlcyBzdWNoIGFzIHRoZWlyIHdpZGVzcHJlYWQgYXZhaWxhYmlsaXR5LCBlYXNpZXIKaW5wdXQgcXVhbGl0eSBjb250cm9sLCBhbmQgcmVkdWNlZCBjb21wdXRhdGlvbmFsIHJlc291cmNlIHJlcXVpcmVtZW50cy4gVGhlc2UgbWFrZSB0aGVtIGFuIGVmZmljaWVudCBhbmQgYWNjZXNzaWJsZSB0b29scyBmb3IgdmFyaW91cyBjb21wdXRhdGlvbmFsIGJpb2xvZ3kgYW5kIGRydWcgZGlzY292ZXJ5IGFwcGxpY2F0aW9ucy4gTWFueSBzZXF1ZW5jZS1iYXNlZCBEVEkgcHJlZGljdGlvbiBtZXRob2RzIGhhdmUgYmVlbiBkZXZlbG9wZWQgb3ZlciB0aGUgeWVhcnMuIERlc3BpdGUKdGhlIGFkdmFuY2VtZW50IGluIG1ldGhvZG9sb2d5LCBjb2xkIHN0YXJ0IERUSSBwcmVkaWN0aW9uIGludm9sdmluZyB1bmtub3duIGRydWcgb3IgcHJvdGVpbiByZW1haW5zIGEgY2hhbGxlbmdpbmcgdGFzaywgcGFydGljdWxhcmx5IGZvcgpzZXF1ZW5jZS1iYXNlZCBtb2RlbHMuIEludHJvZHVjaW5nIERUSS1MTSwgYSBub3ZlbCBmcmFtZXdvcmsgbGV2ZXJhZ2luZyBhZHZhbmNlZCBwcmV0cmFpbmVkIGxhbmd1YWdlIG1vZGVscywgd2UgaGFybmVzcyB0aGVpciBleGNlcHRpb25hbCBjb250ZXh0LWNhcHR1cmluZyBhYmlsaXRpZXMgYWxvbmcgd2l0aCBuZWlnaGJvcmhvb2QgaW5mb3JtYXRpb24gdG8gcHJlZGljdCBEVElzLiBEVEktTE0gaXMgc3BlY2lmaWNhbGx5IGRlc2lnbmVkIHRvIHJlbHkgc29sZWx5IG9uIHNlcXVlbmNlCnJlcHJlc2VudGF0aW9ucyBmb3IgZHJ1Z3MgYW5kIHByb3RlaW5zLCBhaW1pbmcgdG8gYnJpZGdlIHRoZSBnYXAgYmV0d2VlbiB3YXJtIHN0YXJ0IGFuZCBjb2xkIHN0YXJ0IHByZWRpY3Rpb25zLgpSZXN1bHRzOiBMYXJnZS1zY2FsZSBleHBlcmltZW50cyBvbiBmb3VyIGRhdGFzZXRzIHNob3cgdGhhdCBEVEktTE0gY2FuIGFjaGlldmUgc3RhdGUtb2YtdGhlLWFydCBwZXJmb3JtYW5jZSBvbiBEVEkgcHJlZGljdGlvbnMuIE5vdGFibHksIGl0CmV4Y2VscyBpbiBvdmVyY29taW5nIHRoZSBjb21tb24gY2hhbGxlbmdlcyBmYWNlZCBieSBzZXF1ZW5jZS1iYXNlZCBtb2RlbHMgaW4gY29sZCBzdGFydCBwcmVkaWN0aW9ucyBmb3IgcHJvdGVpbnMsIHlpZWxkaW5nIGltcHJlc3NpdmUKcmVzdWx0cy4gVGhlIGluY29ycG9yYXRpb24gb2YgbmVpZ2hib3Job29kIGluZm9ybWF0aW9uIHRocm91Z2ggYSBncmFwaCBhdHRlbnRpb24gbmV0d29yayBmdXJ0aGVyIGVuaGFuY2VzIHByZWRpY3Rpb24gYWNjdXJhY3kuIE5ldmVydGhlbGVzcywKYSBkaXNwYXJpdHkgcGVyc2lzdHMgYmV0d2VlbiBjb2xkIHN0YXJ0IHByZWRpY3Rpb25zIGZvciBwcm90ZWlucyBhbmQgZHJ1Z3MuIEEgZGV0YWlsZWQgZXhhbWluYXRpb24gb2YgRFRJLUxNIHJldmVhbHMgdGhhdCBsYW5ndWFnZSBtb2RlbHMgZXhoaWJpdCBjb250cmFzdGluZyBjYXBhYmlsaXRpZXMgaW4gY2FwdHVyaW5nIHNpbWlsYXJpdGllcyBiZXR3ZWVuIGRydWdzIGFuZCBwcm90ZWlucy4iLCwsLFVuaXRlZCBTdGF0ZXMgb2YgQW1lcmljYSwsLCwsLDIwMjUtMTEtMjggMTE6NTM6NDQrMDA6MDAsLCwsLCxBY2FkZW1pYSwsLCwsLCwsLCwsLCwsLCwsLApFU01GbG93LEJpb2xvZ3ksUHJvdGVpbiBmb2xkaW5nIHByZWRpY3Rpb24sTWFzc2FjaHVzZXR0cyBJbnN0aXR1dGUgb2YgVGVjaG5vbG9neSAoTUlUKSwiQm93ZW4gSmluZywgQm9ubmllIEJlcmdlciwgVG9tbWkgSmFha2tvbGEiLDIwMjQtMDktMDIsQWxwaGFGb2xkIE1lZXRzIEZsb3cgTWF0Y2hpbmcgZm9yIEdlbmVyYXRpbmcgUHJvdGVpbiBFbnNlbWJsZXMsaHR0cHM6Ly9hcnhpdi5vcmcvYWJzLzI0MDIuMDQ4NDUsMjM3LjAsLCwsLDcuNjE5Nzg4OGUrMjAsIjEuIEhhcmR3YXJlIHNldHVwOiA4eCBOVklESUEgQTEwMCBHUFVzLCAzLjEyZSsxNCBGTE9QL3MgcGVyIEdQVQoyLiBUcmFpbmluZyBkdXJhdGlvbjogMzcxIGhvdXJzICgyNjdoIEFscGhhRkxPVyArIDEwNGggRVNNRkxPVykgPSAxLDMzNSw2MDAgc2Vjb25kcwozLiBVdGlsaXphdGlvbiByYXRlOiA0MCUKNC4gRmluYWwgY2FsY3VsYXRpb246IDggR1BVcyDDlyAzLjEyZSsxNCBGTE9QL3Mgw5cgMSwzMzUsNjAwcyDDlyAwLjQgPSAxLjM0ZSsyMSBGTE9QcwoKRVNNRmxvdyB0cmFpbmluZyB0aW1lLCB0YWJsZSAyCjEwNCszNys1KzM0KzkrMjM9MjEyCgoyMTJob3Vycyo4KjMuMTJlMTQqMC40PTc2MTk3ODg4MDAwMDAwMDAwMDAwMCIsNTUyOTYwMDAwLCIKRVNNRkxPVzoKNzIwSyDDlyAyNTYgPSAxODQsMzIwLDAwMAoyN0sgw5cgMjU2ID0gNiw5MTIsMDAwClRvdGFsOiAxODQsMzIwLDAwMCArIDYsOTEyLDAwMCA9IDE5MSwyMzIsMDAwCiIsLCxOVklESUEgQTEwMCwsQ29uZmlkZW50LCJUaGUgYmlvbG9naWNhbCBmdW5jdGlvbnMgb2YgcHJvdGVpbnMgb2Z0ZW4gZGVwZW5kIG9uIGR5bmFtaWMgc3RydWN0dXJhbCBlbnNlbWJsZXMuIEluIHRoaXMgd29yaywgd2UgZGV2ZWxvcCBhIGZsb3ctYmFzZWQgZ2VuZXJhdGl2ZSBtb2RlbGluZyBhcHByb2FjaCBmb3IgbGVhcm5pbmcgYW5kIHNhbXBsaW5nIHRoZSBjb25mb3JtYXRpb25hbCBsYW5kc2NhcGVzIG9mIHByb3RlaW5zLiBXZSByZXB1cnBvc2UgaGlnaGx5IGFjY3VyYXRlIHNpbmdsZS1zdGF0ZSBwcmVkaWN0b3JzIHN1Y2ggYXMgQWxwaGFGb2xkIGFuZCBFU01Gb2xkIGFuZCBmaW5lLXR1bmUgdGhlbSB1bmRlciBhIGN1c3RvbSBmbG93IG1hdGNoaW5nIGZyYW1ld29yayB0byBvYnRhaW4gc2VxdWVuY2UtY29uZGl0b25lZCBnZW5lcmF0aXZlIG1vZGVscyBvZiBwcm90ZWluIHN0cnVjdHVyZSBjYWxsZWQgQWxwaGFGbG93IGFuZCBFU01GbG93LiBXaGVuIHRyYWluZWQgYW5kIGV2YWx1YXRlZCBvbiB0aGUgUERCLCBvdXIgbWV0aG9kIHByb3ZpZGVzIGEgc3VwZXJpb3IgY29tYmluYXRpb24gb2YgcHJlY2lzaW9uIGFuZCBkaXZlcnNpdHkgY29tcGFyZWQgdG8gQWxwaGFGb2xkIHdpdGggTVNBIHN1YnNhbXBsaW5nLiBXaGVuIGZ1cnRoZXIgdHJhaW5lZCBvbiBlbnNlbWJsZXMgZnJvbSBhbGwtYXRvbSBNRCwgb3VyIG1ldGhvZCBhY2N1cmF0ZWx5IGNhcHR1cmVzIGNvbmZvcm1hdGlvbmFsIGZsZXhpYmlsaXR5LCBwb3NpdGlvbmFsIGRpc3RyaWJ1dGlvbnMsIGFuZCBoaWdoZXItb3JkZXIgZW5zZW1ibGUgb2JzZXJ2YWJsZXMgZm9yIHVuc2VlbiBwcm90ZWlucy4gTW9yZW92ZXIsIG91ciBtZXRob2QgY2FuIGRpdmVyc2lmeSBhIHN0YXRpYyBQREIgc3RydWN0dXJlIHdpdGggZmFzdGVyIHdhbGwtY2xvY2sgY29udmVyZ2VuY2UgdG8gY2VydGFpbiBlcXVpbGlicml1bSBwcm9wZXJ0aWVzIHRoYW4gcmVwbGljYXRlIE1EIHRyYWplY3RvcmllcywgZGVtb25zdHJhdGluZyBpdHMgcG90ZW50aWFsIGFzIGEgcHJveHkgZm9yIGV4cGVuc2l2ZSBwaHlzaWNzLWJhc2VkIHNpbXVsYXRpb25zLiBDb2RlIGlzIGF2YWlsYWJsZSBhdCB0aGlzIGh0dHBzIFVSTC4iLCwsT3BlbiB3ZWlnaHRzICh1bnJlc3RyaWN0ZWQpLFVuaXRlZCBTdGF0ZXMgb2YgQW1lcmljYSwsLCw4LjAsLDIwMjYtMDUtMjUgMTI6MzM6MDArMDA6MDAsLCwsLCxBY2FkZW1pYSwsLCwsT3BlbiBzb3VyY2UsIk1JVCBsaWNlbnNlCmh0dHBzOi8vZ2l0aHViLmNvbS9iamluZzIwMTYvYWxwaGFmbG93IiwsLCwsLDYzMDYuMzI5ODU4NzU2MjYzLFJlcG9ydGVkLCwsLCxZZXMKTW9vbnNob3QtdjEsTGFuZ3VhZ2UsTGFuZ3VhZ2UgbW9kZWxpbmcvZ2VuZXJhdGlvbixNb29uc2hvdCxNb29uc2hvdCwyMDI0LTA5LTAxLCwsLCwsLCwsIkRldmVsb3BlciByYWlzZWQgJDFCIGluIGVhcmx5IDIwMjQsIHNvIHBsYXVzaWJseSBjb3VsZCBoYXZlIGRvbmUgYSAxZTI1IHNjYWxlIHRyYWluaW5nIHJ1bi4gKGh0dHBzOi8vd3d3Lm1hZ2luYXRpdmUuY29tL2FydGljbGUvY2hpbmVzZS1haS1zdGFydHVwLW1vb25zaG90LXJhaXNlcy0xLWJpbGxpb24td2l0aC0yLTUtYmlsbGlvbi12YWx1YXRpb24vKSIsLCwsLCwsVW5rbm93biwsLCwsQ2hpbmEsLCwsLCwyMDI1LTExLTI4IDExOjUzOjQ0KzAwOjAwLCwsLCwsSW5kdXN0cnksLCwsLCwsVHJ1ZSwsLCwsLCwsLCwsCk1pbmlNYXggVmlkZW8tMDEsIlZpZGVvLFZpc2lvbiIsIlZpZGVvIGdlbmVyYXRpb24sVGV4dC10by12aWRlbyxJbWFnZS10by12aWRlbyIsTWluaU1heCwsMjAyNC0wOC0zMSxWaWRlbyBtb2RlbCAoVmlkZW8gR2VuZXJhdGlvbik6IFN1cHBvcnRzIHRoZSBnZW5lcmF0aW9uIG9mIGhpZ2gtZGVmaW5pdGlvbiB2aWRlb3MgYXQgNzIwcCByZXNvbHV0aW9uIGFuZCAyNWZwcyxodHRwczovL3d3dy5taW5pbWF4aS5jb20vZW4vbmV3cy92aWRlby0wMSwsLCwsIiIiT3VyIG1vZGVscyBzZWFtbGVzc2x5IGNvbWJpbmUgdGV4dCwgc3BlZWNoLCBhbmQgdmlzaW9uLCBlYWNoIHdpdGggc3VwcG9ydCBmb3IgaHVuZHJlZHMgb2YgYmlsbGlvbnMgb2YgcGFyYW1ldGVycy4iIgoKaHR0cHM6Ly9pbnRsLm1pbmltYXhpLmNvbS9kb2N1bWVudC9wbGF0Zm9ybSUyMGludHJvZHVjdGlvbj9rZXk9NjY3MDFjOGUxZDU3ZjM4NzU4ZDU4MTk4IiwsLCwsLCwsLFVua25vd24sIk1pbmlNYXggaGFzIG9mZmljaWFsbHkgbGF1bmNoZWQgaXRzIGZpcnN0IEFJLW5hdGl2ZSB2aWRlbyBnZW5lcmF0aW9uIG1vZGVsLCB2aWRlby0wMS4KClRoaXMgbW9kZWwgc3VwcG9ydHMgdGhlIGdlbmVyYXRpb24gb2YgaGlnaC1kZWZpbml0aW9uIHZpZGVvcyBhdCA3MjBwIHJlc29sdXRpb24gYW5kIDI1ZnBzLCBmZWF0dXJpbmcgY2luZW1hdGljIGNhbWVyYSBtb3ZlbWVudCBlZmZlY3RzLiBJdCBjYW4gcXVpY2tseSBjcmVhdGUgdmlzdWFsbHkgc3RyaWtpbmcgY29udGVudCBiYXNlZCBvbiB0ZXh0IGRlc2NyaXB0aW9ucy4KClZpZGVvLTAxIGJvYXN0cyBoaWdoIGNvbXByZXNzaW9uIHJhdGVzLCBleGNlbGxlbnQgdGV4dCByZXNwb25zaXZlbmVzcywgYW5kIGRpdmVyc2Ugc3R5bGVzLCB3aGlsZSBzdXBwb3J0aW5nIG5hdGl2ZSBoaWdoIHJlc29sdXRpb24gYW5kIGhpZ2ggZnJhbWUgcmF0ZSB2aWRlb3MsIGNvbXBhcmFibGUgdG8gY2luZW1hdGljIHF1YWxpdHkuCiIsLCxBUEkgYWNjZXNzLENoaW5hLCwsLCwsMjAyNS0xMS0yOCAxMTo1Mzo0NCswMDowMCwsLCwsLEluZHVzdHJ5LCwsLCxVbnJlbGVhc2VkLCwsLCwsLCwsLCwsLE5vCkhlbGl4Rm9sZDMsQmlvbG9neSwiUHJvdGVpbiBmb2xkaW5nIHByZWRpY3Rpb24sUHJvdGVpbiBpbnRlcmFjdGlvbiBwcmVkaWN0aW9uLFByb3RlaW4gbnVjbGVvdGlkZSBpbnRlcmFjdGlvbiBwcmVkaWN0aW9uLFJOQS1Qcm90ZWluIGludGVyYWN0aW9uIHByZWRpY3Rpb24sUHJvdGVpbiBkZXNpZ24sRHJ1ZyBkaXNjb3ZlcnkiLCJUZWNvcmlnaW4gTFRELFRzaW5naHVhIFVuaXZlcnNpdHksQmFpZHUiLCJMaWhhbmcgTGl1LCBTaGFuemh1byBaaGFuZywgWWFuZyBYdWUsIFhpYW5iaW4gWWUsIEt1bnJ1aSBaaHUsIFl1eGluIExpLCBZYW5nIExpdSwgV2VubGFpIFpoYW8sIEhvbmdrdW4gWXUsIFpoaWh1YSBXdSwgWGlhb25hbiBaaGFuZywgWGlhb21pbiBGYW5nIiwyMDI0LTA4LTMwLFRlY2huaWNhbCBSZXBvcnQgb2YgSGVsaXhGb2xkMyBmb3IgQmlvbW9sZWN1bGFyIFN0cnVjdHVyZSBQcmVkaWN0aW9uLGh0dHBzOi8vYXJ4aXYub3JnL2Ficy8yNDA4LjE2OTc1LCwsLCwsLCwsLCwsLCxVbmtub3duLCJUaGUgQWxwaGFGb2xkIHNlcmllcyBoYXMgdHJhbnNmb3JtZWQgcHJvdGVpbiBzdHJ1Y3R1cmUgcHJlZGljdGlvbiB3aXRoIHJlbWFya2FibGUgYWNjdXJhY3ksIG9mdGVuIG1hdGNoaW5nIGV4cGVyaW1lbnRhbCBtZXRob2RzLiBBbHBoYUZvbGQyLCBBbHBoYUZvbGQtTXVsdGltZXIsIGFuZCB0aGUgbGF0ZXN0IEFscGhhRm9sZDMgcmVwcmVzZW50IHNpZ25pZmljYW50IHN0cmlkZXMgaW4gcHJlZGljdGluZyBzaW5nbGUgcHJvdGVpbiBjaGFpbnMsIHByb3RlaW4gY29tcGxleGVzLCBhbmQgYmlvbW9sZWN1bGFyIHN0cnVjdHVyZXMuIFdoaWxlIEFscGhhRm9sZDIgYW5kIEFscGhhRm9sZC1NdWx0aW1lciBhcmUgb3Blbi1zb3VyY2VkLCBmYWNpbGl0YXRpbmcgcmFwaWQgYW5kIHJlbGlhYmxlIHByZWRpY3Rpb25zLCBBbHBoYUZvbGQzIHJlbWFpbnMgcGFydGlhbGx5IGFjY2Vzc2libGUgdGhyb3VnaCBhIGxpbWl0ZWQgb25saW5lIHNlcnZlciBhbmQgaGFzIG5vdCBiZWVuIG9wZW4tc291cmNlZCwgcmVzdHJpY3RpbmcgZnVydGhlciBkZXZlbG9wbWVudC4gVG8gYWRkcmVzcyB0aGVzZSBjaGFsbGVuZ2VzLCB0aGUgUGFkZGxlSGVsaXggdGVhbSBpcyBkZXZlbG9waW5nIEhlbGl4Rm9sZDMsIGFpbWluZyB0byByZXBsaWNhdGUgQWxwaGFGb2xkMydzIGNhcGFiaWxpdGllcy4gVXNpbmcgaW5zaWdodHMgZnJvbSBwcmV2aW91cyBtb2RlbHMgYW5kIGV4dGVuc2l2ZSBkYXRhc2V0cywgSGVsaXhGb2xkMyBhY2hpZXZlcyBhbiBhY2N1cmFjeSBjb21wYXJhYmxlIHRvIEFscGhhRm9sZDMgaW4gcHJlZGljdGluZyB0aGUgc3RydWN0dXJlcyBvZiBjb252ZW50aW9uYWwgbGlnYW5kcywgbnVjbGVpYyBhY2lkcywgYW5kIHByb3RlaW5zLiBUaGUgaW5pdGlhbCByZWxlYXNlIG9mIEhlbGl4Rm9sZDMgaXMgYXZhaWxhYmxlIGFzIG9wZW4gc291cmNlIG9uIEdpdEh1YiBmb3IgYWNhZGVtaWMgcmVzZWFyY2gsIHByb21pc2luZyB0byBhZHZhbmNlIGJpb21vbGVjdWxhciByZXNlYXJjaCBhbmQgYWNjZWxlcmF0ZSBkaXNjb3Zlcmllcy4gV2UgYWxzbyBwcm92aWRlIG9ubGluZSBzZXJ2aWNlIGF0IFBhZGRsZUhlbGl4IHdlYnNpdGUgYXQgdGhpcyBodHRwcyBVUkwuIiwsLEFQSSBhY2Nlc3MsIkNoaW5hLENoaW5hLENoaW5hIiwsLCwsLDIwMjUtMTEtMjggMTE6NTM6NDQrMDA6MDAsLCwsLCwiSW5kdXN0cnksQWNhZGVtaWEsSW5kdXN0cnkiLCwsLCxPcGVuIChub24tY29tbWVyY2lhbCksImh0dHBzOi8vcGFkZGxlaGVsaXguYmFpZHUuY29tLwpodHRwczovL3BhZGRsZWhlbGl4LmJhaWR1LmNvbS9hcHAvdHV0L2d1aWRlL2FsbC9oZWxpeGZvbGQzc2RrCgpDQyBCWS1OQy1TQSA0LjAKaHR0cHM6Ly9naXRodWIuY29tL1BhZGRsZVBhZGRsZS9QYWRkbGVIZWxpeCIsLCwsLCwsLCwsLCxObwpSRU5OQUlTU0FOQ0UsQmlvbG9neSxDZWxsIEJpb2xvZ3ksIkVjb2xlIFBvbHl0ZWNobmlxdWUgRsK0ZWTCtGVyYWxlIGRlIExhdXNhbm5lIChFUEZMKSxVbml2ZXJzaXR5IG9mIENhbWJyaWRnZSxIYXJ2YXJkIE1lZGljYWwgU2Nob29sIiwiU3ViaGFtIENob3VkaHVyeSwgQmhhcmF0aCBOYXJheWFuYW4sIE1pY2hhZWwgTW9yZXQsIFZhc3NpbHkgSGF0emltYW5pa2F0aXMsIExqdWJpc2EgTWlza292aWMiLDIwMjQtMDgtMzAsR2VuZXJhdGl2ZSBtYWNoaW5lIGxlYXJuaW5nIHByb2R1Y2VzIGtpbmV0aWMgbW9kZWxzIHRoYXQgYWNjdXJhdGVseSBjaGFyYWN0ZXJpemUgaW50cmFjZWxsdWxhciBtZXRhYm9saWMgc3RhdGVzLGh0dHBzOi8vd3d3Lm5hdHVyZS5jb20vYXJ0aWNsZXMvczQxOTI5LTAyNC0wMTIyMC02LnBkZiwxMC4wLCwsLCwsLCwiIiJhIG1hY2hpbmUgbGVhcm5pbmcgZnJhbWV3b3JrIHRoYXQgZWZmaWNpZW50bHkKcGFyYW1ldGVyaXplcyBiaW9sb2dpY2FsbHkgcmVsZXZhbnQga2luZXRpYyBtb2RlbHMgb2YgbWV0YWJvbGlzbQp3aXRob3V0IHJlcXVpcmluZyB0cmFpbmluZyBkYXRhLiIiIiwsLCwsVW5rbm93biwiR2VuZXJhdGluZyBsYXJnZSBvbWljcyBkYXRhc2V0cyBoYXMgYmVjb21lIHJvdXRpbmUgZm9yIGdhaW5pbmcgaW5zaWdodHMgaW50byBjZWxsdWxhciBwcm9jZXNzZXMsIHlldCBkZWNpcGhlcmluZyB0aGVzZSBkYXRhc2V0cyB0byBkZXRlcm1pbmUgbWV0YWJvbGljIHN0YXRlcyByZW1haW5zIGNoYWxsZW5naW5nLiBLaW5ldGljIG1vZGVscyBjYW4gaGVscCBpbnRlZ3JhdGUgb21pY3MgZGF0YSBieSBleHBsaWNpdGx5IGxpbmtpbmcgbWV0YWJvbGl0ZSBjb25jZW50cmF0aW9ucywgbWV0YWJvbGljIGZsdXhlcyBhbmQgZW56eW1lIGxldmVscy4gTmV2ZXJ0aGVsZXNzLCBkZXRlcm1pbmluZyB0aGUga2luZXRpYyBwYXJhbWV0ZXJzIHRoYXQgdW5kZXJsaWUgY2VsbHVsYXIgcGh5c2lvbG9neSBwb3NlcyBub3RhYmxlIG9ic3RhY2xlcyB0byB0aGUgd2lkZXNwcmVhZCB1c2Ugb2YgdGhlc2UgbWF0aGVtYXRpY2FsIHJlcHJlc2VudGF0aW9ucyBvZiBtZXRhYm9saXNtLiBIZXJlIHdlIHByZXNlbnQgUkVOQUlTU0FOQ0UsIGEgZ2VuZXJhdGl2ZSBtYWNoaW5lIGxlYXJuaW5nIGZyYW1ld29yayBmb3IgZWZmaWNpZW50bHkgcGFyYW1ldGVyaXppbmcgbGFyZ2Utc2NhbGUga2luZXRpYyBtb2RlbHMgd2l0aCBkeW5hbWljIHByb3BlcnRpZXMgbWF0Y2hpbmcgZXhwZXJpbWVudGFsIG9ic2VydmF0aW9ucy4gVGhyb3VnaCBzZWFtbGVzcyBpbnRlZ3JhdGlvbiBvZiBkaXZlcnNlIG9taWNzIGRhdGEgYW5kIG90aGVyIHJlbGV2YW50IGluZm9ybWF0aW9uLCBpbmNsdWRpbmcgZXh0cmFjZWxsdWxhciBtZWRpdW0gY29tcG9zaXRpb24sIHBoeXNpY29jaGVtaWNhbCBkYXRhIGFuZCBleHBlcnRpc2Ugb2YgZG9tYWluIHNwZWNpYWxpc3RzLCBSRU5BSVNTQU5DRSBhY2N1cmF0ZWx5IGNoYXJhY3Rlcml6ZXMgaW50cmFjZWxsdWxhciBtZXRhYm9saWMgc3RhdGVzIGluIEVzY2hlcmljaGlhIGNvbGkuIEl0IGFsc28gZXN0aW1hdGVzIG1pc3Npbmcga2luZXRpYyBwYXJhbWV0ZXJzIGFuZCByZWNvbmNpbGVzIHRoZW0gd2l0aCBzcGFyc2UgZXhwZXJpbWVudGFsIGRhdGEsIHN1YnN0YW50aWFsbHkgcmVkdWNpbmcgcGFyYW1ldGVyIHVuY2VydGFpbnR5IGFuZCBpbXByb3ZpbmcgYWNjdXJhY3kuIFRoaXMgZnJhbWV3b3JrIHdpbGwgYmUgdmFsdWFibGUgZm9yIHJlc2VhcmNoZXJzIHN0dWR5aW5nIG1ldGFib2xpYyB2YXJpYXRpb25zIGludm9sdmluZyBjaGFuZ2VzIGluIG1ldGFib2xpdGUgYW5kIGVuenltZSBsZXZlbHMgYW5kIGVuenltZSBhY3Rpdml0eSBpbiBoZWFsdGggYW5kIGJpb3RlY2hub2xvZ3kuIiwsLE9wZW4gd2VpZ2h0cyAodW5yZXN0cmljdGVkKSwiU3dpdHplcmxhbmQsVW5pdGVkIEtpbmdkb20gb2YgR3JlYXQgQnJpdGFpbiBhbmQgTm9ydGhlcm4gSXJlbGFuZCxVbml0ZWQgU3RhdGVzIG9mIEFtZXJpY2EiLCwsLCwsMjAyNS0xMS0yOCAxMTo1Mzo0NCswMDowMCwsLCwsLCJBY2FkZW1pYSxBY2FkZW1pYSxBY2FkZW1pYSIsLCwsLE9wZW4gc291cmNlLCJDb2RlIGF2YWlsYWJpbGl0eQpBIFB5dGhvbiBpbXBsZW1lbnRhdGlvbiBvZiB0aGUgUkVOQUlTU0FOQ0Ugd29ya2Zsb3cgaXMgcHVibGljbHkKYXZhaWxhYmxlIHZpYSBHaXRIdWIgYXQgaHR0cHM6Ly9naXRodWIuY29tL0VQRkwtTENTQi9yZW5haXNzYW5jZSAoYXBhY2hlIDIuMCkgYW5kIGh0dHBzOi8vZ2l0bGFiLmNvbS9FUEZMLUxDU0IvcmVuYWlzc2FuY2UuIFRoZSBPUkFDTEUgZnJhbWV3b3JrIGlzIGltcGxlbWVudGVkIGluIHRoZSBTS2ltUHkgKFN5bWJvbGljIEtpbmV0aWMgbW9kZWxzIGluIFB5dGhvbikgdG9vbGJveCwgYXZhaWxhYmxlIHZpYSBHaXRIdWIgYXQgaHR0cHM6Ly9naXRodWIuY29tL0VQRkwtTENTQi9za2ltcHkKCkNyZWF0aXZlIENvbW1vbnMgQXR0cmlidXRpb24gNC4wIEludGVybmF0aW9uYWwgZm9yIHdlaWdodHMKaHR0cHM6Ly96ZW5vZG8ub3JnL3JlY29yZHMvNzkzMDAwMiIsLCwsLCwsLCwsLCxZZXMKTlYtRW1iZWQtdjIsTGFuZ3VhZ2UsIkxhbmd1YWdlIG1vZGVsaW5nL2dlbmVyYXRpb24sUXVlc3Rpb24gYW5zd2VyaW5nIixOVklESUEsLDIwMjQtMDgtMzAsLGh0dHBzOi8vaHVnZ2luZ2ZhY2UuY28vbnZpZGlhL05WLUVtYmVkLXYyLCwsLDcwMDAwMDAwMDAuMCwsLCwsLCwsLCxMaWtlbHksIldlIHByZXNlbnQgTlYtRW1iZWQtdjIsIGEgZ2VuZXJhbGlzdCBlbWJlZGRpbmcgbW9kZWwgdGhhdCByYW5rcyBOby4gMSBvbiB0aGUgTWFzc2l2ZSBUZXh0IEVtYmVkZGluZyBCZW5jaG1hcmsgKE1URUIgYmVuY2htYXJrKShhcyBvZiBBdWcgMzAsIDIwMjQpIHdpdGggYSBzY29yZSBvZiA3Mi4zMSBhY3Jvc3MgNTYgdGV4dCBlbWJlZGRpbmcgdGFza3MuIEl0IGFsc28gaG9sZHMgdGhlIE5vLiAxIGluIHRoZSByZXRyaWV2YWwgc3ViLWNhdGVnb3J5IChhIHNjb3JlIG9mIDYyLjY1IGFjcm9zcyAxNSB0YXNrcykgaW4gdGhlIGxlYWRlcmJvYXJkLCB3aGljaCBpcyBlc3NlbnRpYWwgdG8gdGhlIGRldmVsb3BtZW50IG9mIFJBRyB0ZWNobm9sb2d5LgoKTlYtRW1iZWQtdjIgcHJlc2VudHMgc2V2ZXJhbCBuZXcgZGVzaWducywgaW5jbHVkaW5nIGhhdmluZyB0aGUgTExNIGF0dGVuZCB0byBsYXRlbnQgdmVjdG9ycyBmb3IgYmV0dGVyIHBvb2xlZCBlbWJlZGRpbmcgb3V0cHV0LCBhbmQgZGVtb25zdHJhdGluZyBhIHR3by1zdGFnZWQgaW5zdHJ1Y3Rpb24gdHVuaW5nIG1ldGhvZCB0byBlbmhhbmNlIHRoZSBhY2N1cmFjeSBvZiBib3RoIHJldHJpZXZhbCBhbmQgbm9uLXJldHJpZXZhbCB0YXNrcy4gQWRkaXRpb25hbGx5LCBOVi1FbWJlZC12MiBpbmNvcnBvcmF0ZXMgYSBub3ZlbCBoYXJkLW5lZ2F0aXZlIG1pbmluZyBtZXRob2RzIHRoYXQgdGFrZSBpbnRvIGFjY291bnQgdGhlIHBvc2l0aXZlIHJlbGV2YW5jZSBzY29yZSBmb3IgYmV0dGVyIGZhbHNlIG5lZ2F0aXZlcyByZW1vdmFsLiIsLCxPcGVuIHdlaWdodHMgKG5vbi1jb21tZXJjaWFsKSxVbml0ZWQgU3RhdGVzIG9mIEFtZXJpY2EsTWlzdHJhbCA3QiwxLjA0NTk1NDZlKzIwLEkgYXNzdW1lIGl0IGlzIHZlcnkgc2ltaWxhciB0byBOVi1FbWJlZC12MSBhbmQgZG9uJ3Qgc2VlIGFueSBzaWduaWZpY2FudCBkaWZmZXJlbmNlcy4gSSBleHBlY3QgdGhlIGNvbXB1dGUgaXMgbGlrZWx5IHRvIGJlIHRoZSBzYW1lLiwsLDIwMjUtMTEtMjggMTE6NTM6NDQrMDA6MDAsLCwsLCxJbmR1c3RyeSwsLCwsVW5yZWxlYXNlZCwiQ3JlYXRpdmUgQ29tbW9ucyBBdHRyaWJ1dGlvbiBOb24gQ29tbWVyY2lhbCA0LjAKCmh0dHBzOi8vaHVnZ2luZ2ZhY2UuY28vbnZpZGlhL05WLUVtYmVkLXYxIiwsLCwsLCwsLCwsLFllcwpTaHVrYS0xLFNwZWVjaCwiU3BlZWNoIHJlY29nbml0aW9uIChBU1IpLFNwZWVjaC10by10ZXh0IixTYXJ2YW0sLDIwMjQtMDgtMzAsU2h1a2EgdjE6IFJldm9sdXRpb25pemluZyBBdWRpbyBVbmRlcnN0YW5kaW5nIGZvciBJbmRpYyBMYW5ndWFnZXMsImh0dHBzOi8vaHVnZ2luZ2ZhY2UuY28vc2FydmFtYWkvc2h1a2EtMQoKaHR0cHM6Ly93ZWIuYXJjaGl2ZS5vcmcvd2ViLzIwMjUwNTIzMDEzNzQ2L2h0dHBzOi8vd3d3LnNhcnZhbS5haS9ibG9ncy9zaHVrYS12MSIsLCwsOTU2MDAwMDAwMC4wLCIiIk91ciBzdGF0ZS1vZi10aGUtYXJ0LCBpbi1ob3VzZSwgYXVkaW8gZW5jb2RlcjogU2FhcmFzIHYxCk1ldGHigJlzIExsYW1hMy04Qi1JbnN0cnVjdCBhcyB0aGUgZGVjb2RlcgpUaGUgZW5jb2RlciBhbmQgZGVjb2RlciBhcmUgY29ubmVjdGVkIGJ5IGEgc21hbGwgcHJvamVjdG9yIHdpdGggfjYwTSBwYXJhbWV0ZXJzLiIiIiwsLCwiIiJ3ZSB0cmFpbiBTaHVrYSB2MSBvbiBsZXNzIHRoYW4gMTAwIGhvdXJzIG9mIGF1ZGlvLiIiIiwsLCwsQ29uZmlkZW50LCJTaHVrYSB2MSBpcyBhIGxhbmd1YWdlIG1vZGVsIHdoaWNoIG5hdGl2ZWx5IHVuZGVyc3RhbmRzIGF1ZGlvIGluIEluZGljIGxhbmd1YWdlcy4gSXQgaXMgYW4gZW5jb2Rlci1kZWNvZGVyIG1vZGVsIGJ1aWx0IGJ5IGNvbWJpbmluZyB0d28gbW9kZWxzOgoKT3VyIHN0YXRlLW9mLXRoZS1hcnQsIGluLWhvdXNlLCBhdWRpbyBlbmNvZGVyOiBTYWFyYXMgdjEKTWV0YeKAmXMgTGxhbWEzLThCLUluc3RydWN0IGFzIHRoZSBkZWNvZGVyClRoZSBlbmNvZGVyIGFuZCBkZWNvZGVyIGFyZSBjb25uZWN0ZWQgYnkgYSBzbWFsbCBwcm9qZWN0b3Igd2l0aCB+NjBNIHBhcmFtZXRlcnMuIER1cmluZyB0cmFpbmluZywgb25seSB0aGUgcHJvamVjdG9yIHdlaWdodHMgYXJlIGZpbmV0dW5lZCB3aGlsZSB0aGUgcmVzdCBvZiB0aGUgbmV0d29yayBpcyBmcm96ZW4uIEZvbGxvd2luZyBvdXIgdHJhZGl0aW9uIG9mIHRyYWluaW5nIG1vZGVscyBmcnVnYWxseSwgd2UgdHJhaW4gU2h1a2EgdjEgb24gbGVzcyB0aGFuIDEwMCBob3VycyBvZiBhdWRpby4KClRob3VnaCB3ZSBvbmx5IGZpbmV0dW5lIHRoZSBwcm9qZWN0b3Igb24gRW5nbGlzaCBhbmQgSGluZGkgZGF0YSwgdGhlIG11bHRpbGluZ3VhbCBuYXR1cmUgb2Ygb3VyIGVuY29kZXIgbWFrZXMgU2h1a2EgdjEgcGVyZm9ybSB3ZWxsIG9uIHplcm8tc2hvdCBRQSBpbiBvdGhlciBJbmRpYyBsYW5ndWFnZXMgYXMgd2VsbC4gV2UgaGF2ZSB0ZXN0ZWQgb24gdGhlIG1vZGVsIG9uIEJlbmdhbGksIEVuZ2xpc2gsIEd1amFyYXRpLCBIaW5kaSwgS2FubmFkYSwgTWFsYXlhbGFtLCBNYXJhdGhpLCBPcml5YSwgUHVuamFiaSwgVGFtaWwsIGFuZCBUZWx1Z3UuIiwsLE9wZW4gd2VpZ2h0cyAocmVzdHJpY3RlZCB1c2UpLEluZGlhLCJTYWFyYXMgdjEsTGxhbWEgMy04QiIsLCwsLDIwMjUtMTEtMjggMTE6NTM6NDQrMDA6MDAsLCwsLCxJbmR1c3RyeSwsLCwsVW5yZWxlYXNlZCwibGxhbWEzIGxpY2Vuc2UKaHR0cHM6Ly9odWdnaW5nZmFjZS5jby9zYXJ2YW1haS9zaHVrYS0xIiwsLCwsLCwsc2FydmFtYWksLCwsWWVzCk9QVVMtRGVzaWduLEJpb2xvZ3ksUHJvdGVpbiBkZXNpZ24sIkZ1ZGFuIFVuaXZlcnNpdHksU2hhbmdoYWkgQUkgTGFiLEhhcmNhbSBCaW9tZWRpY2luZXMiLCJHYW5nIFh1LCBZdWx1IFlhbmcsIFlpcWl1IFpoYW5nLCBRaW5naHVhIFdhbmcsIEppYW5wZW5nIE1hIiwyMDI0LTA4LTI5LE9QVVMtRGVzaWduOiBEZXNpZ25pbmcgUHJvdGVpbiBTZXF1ZW5jZSBmcm9tIEJhY2tib25lIFN0cnVjdHVyZSB3aXRoIDNEQ05OIGFuZCBQcm90ZWluIExhbmd1YWdlIE1vZGVsLGh0dHBzOi8vd3d3LmJpb3J4aXYub3JnL2NvbnRlbnQvMTAuMTEwMS8yMDI0LjA4LjIwLjYwODg4OXYyLmFic3RyYWN0LDAuMCwsLCwsLCwsLCwsTlZJRElBIFYxMDAsLFVua25vd24sIlByb3RlaW4gc2VxdWVuY2UgZGVzaWduLCBhbHNvIGtub3duIGFzIHByb3RlaW4gaW52ZXJzZSBmb2xkaW5nLCBpcyBhIGNydWNpYWwgdGFzayBpbiBwcm90ZWluIGVuZ2luZWVyaW5nIGFuZCBkZXNpZ24uIERlc3BpdGUgdGhlIHJlY2VudCBhZHZhbmNlbWVudHMgaW4gdGhpcyBmaWVsZCwgd2hpY2ggaGF2ZSBmYWNpbGl0YXRlZCB0aGUgaWRlbnRpZmljYXRpb24gb2YgYW1pbm8gYWNpZCBzZXF1ZW5jZXMgYmFzZWQgb24gYmFja2JvbmUgc3RydWN0dXJlcywgYWNoaWV2aW5nIGhpZ2hlciBsZXZlbHMgb2YgYWNjdXJhY3kgaW4gc2VxdWVuY2UgcmVjb3ZlcnkgcmF0ZXMgcmVtYWlucyBjaGFsbGVuZ2luZy4gSXQgdGhpcyBzdHVkeSwgd2UgaW50cm9kdWNlIGEgdHdvLXN0YWdlIHByb3RlaW4gc2VxdWVuY2UgZGVzaWduIG1ldGhvZCBuYW1lZCBPUFVTLURlc2lnbi4gT3VyIGV2YWx1YXRpb24gb24gcmVjZW50bHkgcmVsZWFzZWQgdGFyZ2V0cyBmcm9tIENBTUVPIGFuZCBDQVNQMTUgc2hvd3MgdGhhdCBPUFVTLURlc2lnbiBzaWduaWZpY2FudGx5IHN1cnBhc3NlcyBzZXZlcmFsIG90aGVyIGxlYWRpbmcgbWV0aG9kcyBvbiBib3RoIG1vbm9tZXIgYW5kIG9saWdvbWVyIHRhcmdldHMgaW4gdGVybXMgb2Ygc2VxdWVuY2UgcmVjb3ZlcnkgcmF0ZS4gRnVydGhlcm1vcmUsIGJ5IHV0aWxpemluZyBpdHMgZmluZXR1bmUgdmVyc2lvbiBPUFVTLURlc2lnbi1mdCBhbmQgb3VyIHByZXZpb3VzIHdvcmsgT1BVUy1NdXQsIHdlIGhhdmUgc3VjY2Vzc2Z1bGx5IGRlc2lnbmVkIGEgdGhlcm1hbC10b2xlcmFudCBkb3VibGUtcG9pbnQgbXV0YW50IG9mIFQ0IGx5c296eW1lIHRoYXQgZGVtb25zdHJhdGVzIGEgcmVzaWR1YWwgZW56eW1lIGFjdGl2aXR5IGV4Y2VlZGluZyB0aGF0IG9mIHRoZSB3aWxkLXR5cGUgVDQgYnkgbW9yZSB0aGFuIHR3b2ZvbGQgd2hlbiBib3RoIGFyZSBzdWJqZWN0ZWQgdG8gZXh0cmVtZSBoZWF0IHRyZWF0bWVudCBhdCA3MMKwQy4gSW1wb3J0YW50bHksIHRoaXMgYWNjb21wbGlzaG1lbnQgaXMgYWNoaWV2ZWQgdGhyb3VnaCB0aGUgZXhwZXJpbWVudGFsIHZlcmlmaWNhdGlvbiBvZiBsZXNzIHRoYW4g</x:v>
      </x:c>
    </x:row>
    <x:row r="96" ht="18" customHeight="1">
      <x:c r="A96" s="17" t="n">
        <x:v>91</x:v>
      </x:c>
      <x:c r="B96" s="17" t="n">
        <x:v>310</x:v>
      </x:c>
      <x:c r="C96" s="160" t="str">
        <x:v>MTAgbXV0YW50IGNhbmRpZGF0ZXMsIHRodXMgc2lnbmlmaWNhbnRseSBhbGxldmlhdGluZyB0aGUgYnVyZGVuIG9mIGV4cGVyaW1lbnRhbCB2ZXJpZmljYXRpb24gcHJvY2Vzcy4iLCwsVW5yZWxlYXNlZCwiQ2hpbmEsQ2hpbmEsQ2hpbmEiLCwsLDQuMCwsMjAyNS0xMS0yOCAxMTo1Mzo0NCswMDowMCwsLCwsLCJBY2FkZW1pYSxBY2FkZW1pYSIsLCwsLFVucmVsZWFzZWQsIlRoZSBjb2RlIGFuZCBwcmUtdHJhaW5lZCBtb2RlbHMgb2YgT1BVUy1EZXNpZ24gYXMgd2VsbCBhcyB0aGUgdGVzdCBzZXRzIHVzZWQgaW4KdGhlIHN0dWR5IGNhbiBiZSBkb3dubG9hZGVkIGZyb20gaHR0cDovL2dpdGh1Yi5jb20vT1BVUy1NYUxhYi9vcHVzX2Rlc2lnbi4KVGhleSBhcmUgZnJlZWx5IGF2YWlsYWJsZSBmb3IgYWNhZGVtaWMgdXNhZ2UuCgpbdW5hY2Nlc3NpYmxlIG5vd10iLCwsLCwsMjM2NS4wODQzNjM0MTc3ODk1LCwsLCwsTm8KRHJ1Z0Zvcm1lcixCaW9sb2d5LERydWcgU2Vuc2l0aXZpdHkgUHJlZGljdGlvbiwiVW5pdmVyc2l0eSBvZiBGbG9yaWRhLFVuaXZlcnNpdHkgb2YgVGV4YXMgSGVhbHRoIFNjaWVuY2UgQ2VudGVyLEguIExlZSBNb2ZmaXR0IENhbmNlciBDZW50ZXIgYW5kIFJlc2VhcmNoIEluc3RpdHV0ZSIsIlhpYW9uYSBMaXUsIFFpbmcgV2FuZywgTWluZ2hhbyBaaG91LCBZYW5mZWkgV2FuZywgWHVlZmVuZyBXYW5nLCBYaWFvYm8gWmhvdSwgUWlhbnFpYW4gU29uZyIsMjAyNC0wOC0yOSxEcnVnRm9ybWVyOiBHcmFwaOKAkEVuaGFuY2VkIExhbmd1YWdlIE1vZGVsIHRvIFByZWRpY3QgRHJ1ZyBTZW5zaXRpdml0eSxodHRwczovL29ubGluZWxpYnJhcnkud2lsZXkuY29tL2RvaS9mdWxsLzEwLjEwMDIvYWR2cy4yMDI0MDU4NjEsLCwsMjE2NjAxOTMuMCx0cmFuc2Zvcm1lciBlbmNvZGVyIHN0YWNrICsgZ2F0ZWQgYWdncmVnYXRvciBsaW5lYXIgbWFwICsgY2xhc3NpZmllciArIGdhdCA9ICgzKjY1NTM2KzY1NTM2KzI1NioxMDI0KzEwMjQqMjU2KSo2ICsgNTEyKjI1NisoMjA0OCoyNTYpKjMyKzMzKzMzMjgwICwsLCwsLCwsLExpa2VseSwiRHJ1ZyByZXNpc3RhbmNlIHBvc2VzIGEgY3J1Y2lhbCBjaGFsbGVuZ2UgaW4gaGVhbHRoY2FyZSwgd2l0aCByZXNwb25zZSByYXRlcyB0byBjaGVtb3RoZXJhcHkgYW5kIHRhcmdldGVkIHRoZXJhcHkgcmVtYWluaW5nIGxvdy4gSW5kaXZpZHVhbCBwYXRpZW504oCZcyByZXNpc3RhbmNlIGlzIGV4YWNlcmJhdGVkIGJ5IHRoZSBpbnRyaWNhdGUgaGV0ZXJvZ2VuZWl0eSBvZiB0dW1vciBjZWxscywgcHJlc2VudGluZyBzaWduaWZpY2FudCBvYnN0YWNsZXMgdG8gZWZmZWN0aXZlIHRyZWF0bWVudC4gVG8gYWRkcmVzcyB0aGlzIGNoYWxsZW5nZSwgRHJ1Z0Zvcm1lciwgYSBub3ZlbCBncmFwaC1hdWdtZW50ZWQgbGFyZ2UgbGFuZ3VhZ2UgbW9kZWwgZGVzaWduZWQgdG8gcHJlZGljdCBkcnVnIHJlc2lzdGFuY2UgYXQgc2luZ2xlLWNlbGwgbGV2ZWwgaXMgcHJvcG9zZWQuIERydWdGb3JtZXIgaW50ZWdyYXRlcyBib3RoIHNlcmlhbGl6ZWQgZ2VuZSB0b2tlbnMgYW5kIGdlbmUtYmFzZWQga25vd2xlZGdlIGdyYXBocyBmb3IgdGhlIGFjY3VyYXRlIHByZWRpY3Rpb25zIG9mIGRydWcgcmVzcG9uc2UuIEFmdGVyIHRyYWluaW5nIG9uIGNvbXByZWhlbnNpdmUgc2luZ2xlLWNlbGwgZGF0YSB3aXRoIGRydWcgcmVzcG9uc2UgaW5mb3JtYXRpb24sIERydWdGb3JtZXIgbW9kZWwgcHJlc2VudHMgb3V0cGVyZm9ybWFuY2UsIHdpdGggaGlnaGVyIEYxLCBwcmVjaXNpb24sIGFuZCByZWNhbGwgaW4gcHJlZGljdGluZyBkcnVnIHJlc3BvbnNlLiBCYXNlZCBvbiB0aGUgc2NSTkEtc2VxIGRhdGEgZnJvbSByZWZyYWN0b3J5IG11bHRpcGxlIG15ZWxvbWEgKE1NKSBhbmQgYWN1dGUgbXllbG9pZCBsZXVrZW1pYSAoQU1MKSBwYXRpZW50cywgRHJ1Z0Zvcm1lciBkZW1vbnN0cmF0ZXMgaGlnaCBlZmZpY2FjeSBpbiBpZGVudGlmeWluZyByZXNpc3RhbnQgY2VsbHMgYW5kIHVuY292ZXJpbmcgdW5kZXJseWluZyBtb2xlY3VsYXIgbWVjaGFuaXNtcy4gVGhyb3VnaCBwc2V1ZG90aW1lIHRyYWplY3RvcnkgYW5hbHlzaXN1bmlxdWUgZHJ1Zy1yZXNpc3RhbnQgY2VsbHVsYXIgc3RhdGVzIGFzc29jaWF0ZWQgd2l0aCBwb29yIHBhdGllbnQgb3V0Y29tZXMgYXJlIHJldmVhbGVkLiBGdXJ0aGVybW9yZSwgRHJ1Z0Zvcm1lciBpZGVudGlmaWVzIHBvdGVudGlhbCB0aGVyYXBldXRpYyB0YXJnZXRzLCBzdWNoIGFzIENPWDhBLCBmb3Igb3ZlcmNvbWluZyBkcnVnIHJlc2lzdGFuY2UgYWNyb3NzIGRpZmZlcmVudCBjYW5jZXIgdHlwZXMuIEluIGNvbmNsdXNpb24sIERydWdGb3JtZXIgcmVwcmVzZW50cyBhIHNpZ25pZmljYW50IGFkdmFuY2VtZW50IGluIHRoZSBmaWVsZCBvZiBkcnVnIHJlc2lzdGFuY2UgcHJlZGljdGlvbiwgb2ZmZXJpbmcgYSBwb3dlcmZ1bCB0b29sIGZvciB1bnJhdmVsaW5nIHRoZSBoZXRlcm9nZW5laXR5IG9mIGNlbGx1bGFyIHJlc3BvbnNlIHRvIGRydWdzIGFuZCBndWlkaW5nIHBlcnNvbmFsaXplZCB0cmVhdG1lbnQgc3RyYXRlZ2llcy4iLCwsLCJVbml0ZWQgU3RhdGVzIG9mIEFtZXJpY2EsVW5pdGVkIFN0YXRlcyBvZiBBbWVyaWNhLFVuaXRlZCBTdGF0ZXMgb2YgQW1lcmljYSIsLCwsLCwyMDI1LTExLTI4IDExOjUzOjQ0KzAwOjAwLCwsLCwsIkFjYWRlbWlhLEFjYWRlbWlhIiwsLCwsLCwsLCwsLCwsLCwsLApHTE0tNC1QbHVzLExhbmd1YWdlLExhbmd1YWdlIG1vZGVsaW5nLFouYWkgKFpoaXB1IEFJKSxaaGlwdSBBSSwyMDI0LTA4LTI5LEdMTS00LVBsdXMsaHR0cHM6Ly9iaWdtb2RlbC5jbi9kZXYvaG93dXNlL2dsbS00LCxUcmFpbmluZyBjb3N0LCwsLCxFc3RpbWF0ZWQgdG8gYmUgMy42ZSsyNSBGTE9QIHVzaW5nIGJlbmNobWFyayBpbXB1dGF0aW9uLiBodHRwczovL2NvbGFiLnJlc2VhcmNoLmdvb2dsZS5jb20vZHJpdmUvMXIzcFVNaEI3S2gwR2xzOWVHLXZfWGVmV3J5ZTlmVlFSP3VzcD1zaGFyaW5nLCwsLCwsLFNwZWN1bGF0aXZlLCJBdCB0aGUgS0REIEludGVybmF0aW9uYWwgQ29uZmVyZW5jZSBvbiBEYXRhIE1pbmluZyBhbmQgS25vd2xlZGdlIERpc2NvdmVyeSwgdGhlIFpoaXB1IEdMTSB0ZWFtIHVudmVpbGVkIHRoZSBuZXcgZ2VuZXJhdGlvbiBvZiBiYXNlIGxhcmdlIG1vZGVs4oCUR0xNLTQtUGx1cy4gQXMgdGhlIGxhdGVzdCB2ZXJzaW9uIG9mIFpoaXB14oCZcyBmdWxseSBzZWxmLWRldmVsb3BlZCBHTE0gbGFyZ2UgbW9kZWwsIEdMTS00LVBsdXMgc2lnbmlmaWVzIFpoaXB1IEFJ4oCZcyBjb250aW51b3VzIGRlZGljYXRpb24gaW4gdGhlIGZpZWxkIG9mIGdlbmVyYWwgYXJ0aWZpY2lhbCBpbnRlbGxpZ2VuY2UsIGFkdmFuY2luZyB0aGUgaW5kZXBlbmRlbnQgYW5kIGF1dG9ub21vdXMgaW5ub3ZhdGlvbiBvZiBsYXJnZSBtb2RlbCB0ZWNobm9sb2d5LiIsLCxBUEkgYWNjZXNzLENoaW5hLCwsLCwsMjAyNS0xMS0yOCAxMTo1Mzo0NCswMDowMCwsQ2hlY2sgcmVmZXJlbmNlcyBmb3IgaGFyZHdhcmUgZGV0YWlscy4sLCwsSW5kdXN0cnksLCwsLFVucmVsZWFzZWQsLFRydWUsLCwsVHJ1ZSwsQmVuY2htYXJrcywsLCwsTm8KSGFpcnVvLExhbmd1YWdlLCJMYW5ndWFnZSBtb2RlbGluZy9nZW5lcmF0aW9uLFF1ZXN0aW9uIGFuc3dlcmluZyIsSW5zcHVyLCwyMDI0LTA4LTI5LCwiaHR0cHM6Ly9lbmNsb3VkLmluc3B1ci5jb20vaGFpcnVvL2NwL2luZGV4Lmh0bWwKCmh0dHBzOi8vd3d3LmVndWl6aG91Lmdvdi5jbi9ndWl5YW5nLzIwMjQtMDgvMjkvY18xMDE2ODI3Lmh0bSIsLFNPVEEgaW1wcm92ZW1lbnQsSGlnaGVzdCBzY29yZSBhdCBTdXBlckdMVUUgQmVuY2htYXJrIGh0dHBzOi8vc3VwZXIuZ2x1ZWJlbmNobWFyay5jb20vbGVhZGVyYm9hcmQvLCwsLCwsLCwsLCxVbmtub3duLCwsLEhvc3RlZCBhY2Nlc3MgKG5vIEFQSSksQ2hpbmEsLCwsLCwyMDI1LTExLTI4IDExOjUzOjQ0KzAwOjAwLCwsLCwsSW5kdXN0cnksLCwsLFVucmVsZWFzZWQsLCwsLCwsLCwsLCwsTm8KQmllbGlrLTExQi12MixMYW5ndWFnZSwiTGFuZ3VhZ2UgbW9kZWxpbmcvZ2VuZXJhdGlvbixRdWVzdGlvbiBhbnN3ZXJpbmciLCJTcGVha0xlYXNoLEN5ZnJvbmV0IEFHSCIsIktyenlzenRvZiBPY2llcGEsIMWBdWthc3ogRmxpcywgS3J6eXN6dG9mIFdyw7NiZWwsIEFkcmlhbiBHd2/FumR6aWVqIiwyMDI0LTA4LTI4LEJpZWxpay0xMUItdjIgbW9kZWwgY2FyZCxodHRwczovL2h1Z2dpbmdmYWNlLmNvL3NwZWFrbGVhc2gvQmllbGlrLTExQi12MiwsLCwxMTAwMDAwMDAwMC4wLDExQiwsLDIwMDAwMDAwMDAwMCwiIiJ0cmFpbmVkIG9uIDQwMCBiaWxsaW9uIHRva2VucyIiCgoiIldlIHVzZWQgMjAwIGJpbGxpb24gdG9rZW5zIChvdmVyIDcwMCBHQiBvZiBwbGFpbiB0ZXh0KSBmb3IgdHdvIGVwb2NocyBvZiB0cmFpbmluZyIiIiwsLE5WSURJQSBHSDIwMCwsQ29uZmlkZW50LCJCaWVsaWstMTFCLXYyIGlzIGEgZ2VuZXJhdGl2ZSB0ZXh0IG1vZGVsIGZlYXR1cmluZyAxMSBiaWxsaW9uIHBhcmFtZXRlcnMuIEl0IGlzIGluaXRpYWxpemVkIGZyb20gaXRzIHByZWRlY2Vzc29yLCBNaXN0cmFsLTdCLXYwLjIsIGFuZCB0cmFpbmVkIG9uIDQwMCBiaWxsaW9uIHRva2Vucy4gVGhlIGFmb3JlbWVudGlvbmVkIG1vZGVsIHN0YW5kcyBhcyBhIHRlc3RhbWVudCB0byB0aGUgdW5pcXVlIGNvbGxhYm9yYXRpb24gYmV0d2VlbiB0aGUgb3Blbi1zY2llbmNlL29wZW4tc291cmNlIHByb2plY3QgU3BlYWtMZWFzaCBhbmQgdGhlIEhpZ2ggUGVyZm9ybWFuY2UgQ29tcHV0aW5nIChIUEMpIGNlbnRlcjogQUNLIEN5ZnJvbmV0IEFHSC4gRGV2ZWxvcGVkIGFuZCB0cmFpbmVkIG9uIFBvbGlzaCB0ZXh0IGNvcnBvcmEsIHdoaWNoIGhhdmUgYmVlbiBjaGVycnktcGlja2VkIGFuZCBwcm9jZXNzZWQgYnkgdGhlIFNwZWFrTGVhc2ggdGVhbSwgdGhpcyBlbmRlYXZvciBsZXZlcmFnZXMgUG9saXNoIGxhcmdlLXNjYWxlIGNvbXB1dGluZyBpbmZyYXN0cnVjdHVyZSwgc3BlY2lmaWNhbGx5IHdpdGhpbiB0aGUgUExHcmlkIGVudmlyb25tZW50LCBhbmQgbW9yZSBwcmVjaXNlbHksIHRoZSBIUEMgY2VudGVyOiBBQ0sgQ3lmcm9uZXQgQUdILiBUaGUgY3JlYXRpb24gYW5kIHRyYWluaW5nIG9mIHRoZSBCaWVsaWstMTFCLXYyIHdhcyBwcm9wZWxsZWQgYnkgdGhlIHN1cHBvcnQgb2YgY29tcHV0YXRpb25hbCBncmFudCBudW1iZXIgUExHLzIwMjQvMDE2OTUxLCBjb25kdWN0ZWQgb24gdGhlIEF0aGVuYSBhbmQgSGVsaW9zIHN1cGVyY29tcHV0ZXIsIGVuYWJsaW5nIHRoZSB1c2Ugb2YgY3V0dGluZy1lZGdlIHRlY2hub2xvZ3kgYW5kIGNvbXB1dGF0aW9uYWwgcmVzb3VyY2VzIGVzc2VudGlhbCBmb3IgbGFyZ2Utc2NhbGUgbWFjaGluZSBsZWFybmluZyBwcm9jZXNzZXMuIEFzIGEgcmVzdWx0LCB0aGUgbW9kZWwgZXhoaWJpdHMgYW4gZXhjZXB0aW9uYWwgYWJpbGl0eSB0byB1bmRlcnN0YW5kIGFuZCBwcm9jZXNzIHRoZSBQb2xpc2ggbGFuZ3VhZ2UsIHByb3ZpZGluZyBhY2N1cmF0ZSByZXNwb25zZXMgYW5kIHBlcmZvcm1pbmcgYSB2YXJpZXR5IG9mIGxpbmd1aXN0aWMgdGFza3Mgd2l0aCBoaWdoIHByZWNpc2lvbi4iLDIuMCwsT3BlbiB3ZWlnaHRzICh1bnJlc3RyaWN0ZWQpLCJQb2xhbmQsUG9sYW5kIixNaXN0cmFsIDdCLDIuNjRlKzIyLDYgRkxPUCAvIHRva2VuIC8gcGFyYW1ldGVyICogMTEgKiAxMF45IHBhcmFtZXRlcnMgKiAyMDAgKiAxMF45IHRva2VucyAqIDIgZXBvY2hzID0gMi42NGUrMjIgRkxPUCwyNTYuMCwsMjAyNS0xMS0yOCAxMTo1Mzo0NCswMDowMCwsIiIiVGhlIG1vZGVsIHRyYWluaW5nIHdhcyBjb25kdWN0ZWQgb24gdGhlIEhlbGlvcyBTdXBlcmNvbXB1dGVyIGF0IHRoZSBBQ0sgQ3lmcm9uZXQgQUdILCB1dGlsaXppbmcgMjU2IE5WaWRpYSBHSDIwMCBjYXJkcyIiIiwsLCwiUmVzZWFyY2ggY29sbGVjdGl2ZSxBY2FkZW1pYSIsLCwsLFVucmVsZWFzZWQsIkFwYWNoZSAyLjAKaHR0cHM6Ly9odWdnaW5nZmFjZS5jby9zcGVha2xlYXNoL0JpZWxpay0xMUItdjIiLCwsLCwsMzUzMTkzLjc5NjkxOTk0MDgsT3BlcmF0aW9uIGNvdW50aW5nLHNwZWFrbGVhc2gsLCwsWWVzCkdMQSBUcmFuc2Zvcm1lciAxLjNCLExhbmd1YWdlLCJMYW5ndWFnZSBtb2RlbGluZy9nZW5lcmF0aW9uLFF1ZXN0aW9uIGFuc3dlcmluZyIsIk1JVC1JQk0gV2F0c29uIEFJIExhYixNYXNzYWNodXNldHRzIEluc3RpdHV0ZSBvZiBUZWNobm9sb2d5IChNSVQpIiwiU29uZ2xpbiBZYW5nLCBCYWlsaW4gV2FuZywgWWlrYW5nIFNoZW4sIFJhbWVzd2FyIFBhbmRhLCBZb29uIEtpbSIsMjAyNC0wOC0yNyxHYXRlZCBMaW5lYXIgQXR0ZW50aW9uIFRyYW5zZm9ybWVycyB3aXRoIEhhcmR3YXJlLUVmZmljaWVudCBUcmFpbmluZyxodHRwczovL2FyeGl2Lm9yZy9hYnMvMjMxMi4wNjYzNSwsLCwxMzAwMDAwMDAwLjAsMS4zYiw3LjhlKzIwLDZORCA9IDYqMTMwMDAwMDAwMC4wMCoxMDAqMTBeOSA9IDcuOGUrMjAsMTAwMDAwMDAwMDAwLDEwMGIsLCwsLENvbmZpZGVudCwiVHJhbnNmb3JtZXJzIHdpdGggbGluZWFyIGF0dGVudGlvbiBhbGxvdyBmb3IgZWZmaWNpZW50IHBhcmFsbGVsIHRyYWluaW5nIGJ1dCBjYW4gc2ltdWx0YW5lb3VzbHkgYmUgZm9ybXVsYXRlZCBhcyBhbiBSTk4gd2l0aCAyRCAobWF0cml4LXZhbHVlZCkgaGlkZGVuIHN0YXRlcywgdGh1cyBlbmpveWluZyBsaW5lYXItdGltZSBpbmZlcmVuY2UgY29tcGxleGl0eS4gSG93ZXZlciwgbGluZWFyIGF0dGVudGlvbiBnZW5lcmFsbHkgdW5kZXJwZXJmb3JtcyBvcmRpbmFyeSBzb2Z0bWF4IGF0dGVudGlvbi4gTW9yZW92ZXIsIGN1cnJlbnQgaW1wbGVtZW50YXRpb25zIG9mIGxpbmVhciBhdHRlbnRpb24gbGFjayBJL08tYXdhcmVuZXNzIGFuZCBhcmUgdGh1cyBzbG93ZXIgdGhhbiBoaWdobHkgb3B0aW1pemVkIGltcGxlbWVudGF0aW9ucyBvZiBzb2Z0bWF4IGF0dGVudGlvbi4gVGhpcyB3b3JrIGRlc2NyaWJlcyBhIGhhcmR3YXJlLWVmZmljaWVudCBhbGdvcml0aG0gZm9yIGxpbmVhciBhdHRlbnRpb24gdGhhdCB0cmFkZXMgb2ZmIG1lbW9yeSBtb3ZlbWVudCBhZ2FpbnN0IHBhcmFsbGVsaXphYmlsaXR5LiBUaGUgcmVzdWx0aW5nIGltcGxlbWVudGF0aW9uLCBkdWJiZWQgRkxBU0hMSU5FQVJBVFRFTlRJT04sIGlzIGZhc3RlciB0aGFuIEZMQVNIQVRURU5USU9OLTIgKERhbywgMjAyMykgYXMgYSBzdGFuZGFsb25lIGxheWVyIGV2ZW4gb24gc2hvcnQgc2VxdWVuY2UgbGVuZ3RocyAoZS5nLiwgMUspLiBXZSB0aGVuIGdlbmVyYWxpemUgdGhpcyBhbGdvcml0aG0gdG8gYSBtb3JlIGV4cHJlc3NpdmUgdmFyaWFudCBvZiBsaW5lYXIgYXR0ZW50aW9uIHdpdGggZGF0YS1kZXBlbmRlbnQgZ2F0ZXMuIFdoZW4gdXNlZCBhcyBhIHJlcGxhY2VtZW50IGZvciB0aGUgc3RhbmRhcmQgYXR0ZW50aW9uIGxheWVyIGluIFRyYW5zZm9ybWVycywgdGhlIHJlc3VsdGluZyBnYXRlZCBsaW5lYXIgYXR0ZW50aW9uIChHTEEpIFRyYW5zZm9ybWVyIGlzIGZvdW5kIHRvIHBlcmZvcm0gY29tcGV0aXRpdmVseSBhZ2FpbnN0IHRoZSBMTGFNQS1hcmNoaXRlY3R1cmUgVHJhbnNmb3JtZXIgKFRvdXZyb24gZXQgYWwuLCAyMDIzKSBhcyB3ZWxsIHJlY2VudCBsaW5lYXItdGltZS1pbmZlcmVuY2UgYmFzZWxpbmVzIHN1Y2ggYXMgUmV0TmV0IChTdW4gZXQgYWwuLCAyMDIzYSkgYW5kIE1hbWJhIChHdSAmIERhbywgMjAyMykgb24gbW9kZXJhdGUtc2NhbGUgbGFuZ3VhZ2UgbW9kZWxpbmcgZXhwZXJpbWVudHMuIEdMQSBUcmFuc2Zvcm1lciBpcyBlc3BlY2lhbGx5IGVmZmVjdGl2ZSBhdCBsZW5ndGggZ2VuZXJhbGl6YXRpb24sIGVuYWJsaW5nIGEgbW9kZWwgdHJhaW5lZCBvbiAySyB0byBnZW5lcmFsaXplIHRvIHNlcXVlbmNlcyBsb25nZXIgdGhhbiAyMEsgd2l0aG91dCBzaWduaWZpY2FudCBwZXJwbGV4aXR5IGRlZ3JhZGF0aW9ucy4gRm9yIHRyYWluaW5nIHNwZWVkLCB0aGUgR0xBIFRyYW5zZm9ybWVyIGhhcyBoaWdoZXIgdGhyb3VnaHB1dCB0aGFuIGEgc2ltaWxhcmx5LXNpemVkIE1hbWJhIG1vZGVsLgoiLCwsT3BlbiB3ZWlnaHRzICh1bnJlc3RyaWN0ZWQpLCJVbml0ZWQgU3RhdGVzIG9mIEFtZXJpY2EsVW5pdGVkIFN0YXRlcyBvZiBBbWVyaWNhIiwsLCwsLDIwMjUtMTEtMjggMTE6NTM6NDQrMDA6MDAsLCwsMjAwMDAwMC4wLCwiQWNhZGVtaWEsSW5kdXN0cnksQWNhZGVtaWEiLCwsLCxPcGVuIHNvdXJjZSwiaHR0cHM6Ly9naXRodWIuY29tL3N1c3Rjc29uZ2xpbi9mbGFzaC1saW5lYXItYXR0ZW50aW9uL2Jsb2IvbWFpbi9mbGEvbGF5ZXJzL2dsYS5weQoKTUlUIGxpY2Vuc2UgZm9yIGNvZGUgKHNlZW1zIGxpa2UgdHJhaW5pbmcgY29kZSkKCmh0dHBzOi8vaHVnZ2luZ2ZhY2UuY28vZmxhLWh1Yi9nbGEtMS4zQi0xMDBCCk1JVCBsaWNlbnNlIiwsLCwsLCxPcGVyYXRpb24gY291bnRpbmcsZmxhLWh1YiwsLCxZZXMKR0xBIFRyYW5zZm9ybWVyIDM0ME0sTGFuZ3VhZ2UsIkxhbmd1YWdlIG1vZGVsaW5nL2dlbmVyYXRpb24sUXVlc3Rpb24gYW5zd2VyaW5nIiwiTUlULUlCTSBXYXRzb24gQUkgTGFiLE1hc3NhY2h1c2V0dHMgSW5zdGl0dXRlIG9mIFRlY2hub2xvZ3kgKE1JVCkiLCJTb25nbGluIFlhbmcsIEJhaWxpbiBXYW5nLCBZaWthbmcgU2hlbiwgUmFtZXN3YXIgUGFuZGEsIFlvb24gS2ltIiwyMDI0LTA4LTI3LEdhdGVkIExpbmVhciBBdHRlbnRpb24gVHJhbnNmb3JtZXJzIHdpdGggSGFyZHdhcmUtRWZmaWNpZW50IFRyYWluaW5nLGh0dHBzOi8vYXJ4aXYub3JnL2Ficy8yMzEyLjA2NjM1LCwsLDM0MDAwMDAwMC4wLCIzNDBtCiIsMy4wNmUrMTksNk5EID0gNiozNDAqMTBeNioxNSoxMF45ID0gMy4wNmUrMTksMTUwMDAwMDAwMDAsMTVCIFRva2VucywsLCwsQ29uZmlkZW50LCJUcmFuc2Zvcm1lcnMgd2l0aCBsaW5lYXIgYXR0ZW50aW9uIGFsbG93IGZvciBlZmZpY2llbnQgcGFyYWxsZWwgdHJhaW5pbmcgYnV0IGNhbiBzaW11bHRhbmVvdXNseSBiZSBmb3JtdWxhdGVkIGFzIGFuIFJOTiB3aXRoIDJEIChtYXRyaXgtdmFsdWVkKSBoaWRkZW4gc3RhdGVzLCB0aHVzIGVuam95aW5nIGxpbmVhci10aW1lIGluZmVyZW5jZSBjb21wbGV4aXR5LiBIb3dldmVyLCBsaW5lYXIgYXR0ZW50aW9uIGdlbmVyYWxseSB1bmRlcnBlcmZvcm1zIG9yZGluYXJ5IHNvZnRtYXggYXR0ZW50aW9uLiBNb3Jlb3ZlciwgY3VycmVudCBpbXBsZW1lbnRhdGlvbnMgb2YgbGluZWFyIGF0dGVudGlvbiBsYWNrIEkvTy1hd2FyZW5lc3MgYW5kIGFyZSB0aHVzIHNsb3dlciB0aGFuIGhpZ2hseSBvcHRpbWl6ZWQgaW1wbGVtZW50YXRpb25zIG9mIHNvZnRtYXggYXR0ZW50aW9uLiBUaGlzIHdvcmsgZGVzY3JpYmVzIGEgaGFyZHdhcmUtZWZmaWNpZW50IGFsZ29yaXRobSBmb3IgbGluZWFyIGF0dGVudGlvbiB0aGF0IHRyYWRlcyBvZmYgbWVtb3J5IG1vdmVtZW50IGFnYWluc3QgcGFyYWxsZWxpemFiaWxpdHkuIFRoZSByZXN1bHRpbmcgaW1wbGVtZW50YXRpb24sIGR1YmJlZCBGTEFTSExJTkVBUkFUVEVOVElPTiwgaXMgZmFzdGVyIHRoYW4gRkxBU0hBVFRFTlRJT04tMiAoRGFvLCAyMDIzKSBhcyBhIHN0YW5kYWxvbmUgbGF5ZXIgZXZlbiBvbiBzaG9ydCBzZXF1ZW5jZSBsZW5ndGhzIChlLmcuLCAxSykuIFdlIHRoZW4gZ2VuZXJhbGl6ZSB0aGlzIGFsZ29yaXRobSB0byBhIG1vcmUgZXhwcmVzc2l2ZSB2YXJpYW50IG9mIGxpbmVhciBhdHRlbnRpb24gd2l0aCBkYXRhLWRlcGVuZGVudCBnYXRlcy4gV2hlbiB1c2VkIGFzIGEgcmVwbGFjZW1lbnQgZm9yIHRoZSBzdGFuZGFyZCBhdHRlbnRpb24gbGF5ZXIgaW4gVHJhbnNmb3JtZXJzLCB0aGUgcmVzdWx0aW5nIGdhdGVkIGxpbmVhciBhdHRlbnRpb24gKEdMQSkgVHJhbnNmb3JtZXIgaXMgZm91bmQgdG8gcGVyZm9ybSBjb21wZXRpdGl2ZWx5IGFnYWluc3QgdGhlIExMYU1BLWFyY2hpdGVjdHVyZSBUcmFuc2Zvcm1lciAoVG91dnJvbiBldCBhbC4sIDIwMjMpIGFzIHdlbGwgcmVjZW50IGxpbmVhci10aW1lLWluZmVyZW5jZSBiYXNlbGluZXMgc3VjaCBhcyBSZXROZXQgKFN1biBldCBhbC4sIDIwMjNhKSBhbmQgTWFtYmEgKEd1ICYgRGFvLCAyMDIzKSBvbiBtb2RlcmF0ZS1zY2FsZSBsYW5ndWFnZSBtb2RlbGluZyBleHBlcmltZW50cy4gR0xBIFRyYW5zZm9ybWVyIGlzIGVzcGVjaWFsbHkgZWZmZWN0aXZlIGF0IGxlbmd0aCBnZW5lcmFsaXphdGlvbiwgZW5hYmxpbmcgYSBtb2RlbCB0cmFpbmVkIG9uIDJLIHRvIGdlbmVyYWxpemUgdG8gc2VxdWVuY2VzIGxvbmdlciB0aGFuIDIwSyB3aXRob3V0IHNpZ25pZmljYW50IHBlcnBsZXhpdHkgZGVncmFkYXRpb25zLiBGb3IgdHJhaW5pbmcgc3BlZWQsIHRoZSBHTEEgVHJhbnNmb3JtZXIgaGFzIGhpZ2hlciB0aHJvdWdocHV0IHRoYW4gYSBzaW1pbGFybHktc2l6ZWQgTWFtYmEgbW9kZWwuCiIsLCxPcGVuIHdlaWdodHMgKHVucmVzdHJpY3RlZCksIlVuaXRlZCBTdGF0ZXMgb2YgQW1lcmljYSxVbml0ZWQgU3RhdGVzIG9mIEFtZXJpY2EiLCwsLCwsMjAyNS0xMS0yOCAxMTo1Mzo0NCswMDowMCwsLCw1MDAwMDAuMCwsIkFjYWRlbWlhLEluZHVzdHJ5LEFjYWRlbWlhIiwsLCwsT3BlbiBzb3VyY2UsImh0dHBzOi8vZ2l0aHViLmNvbS9zdXN0Y3NvbmdsaW4vZmxhc2gtbGluZWFyLWF0dGVudGlvbi9ibG9iL21haW4vZmxhL2xheWVycy9nbGEucHkKCk1JVCBsaWNlbnNlIGZvciBjb2RlIChzZWVtcyBsaWtlIHRyYWluaW5nIGNvZGUpCgpodHRwczovL2h1Z2dpbmdmYWNlLmNvL2ZsYS1odWIvZ2xhLTM0ME0tMTVCCk1JVCBsaWNlbnNlIiwsLCwsLCxPcGVyYXRpb24gY291bnRpbmcsZmxhLWh1YiwsLCxZZXMKUGhhcmlhLTEtTExNLTdCLExhbmd1YWdlLCJMYW5ndWFnZSBtb2RlbGluZy9nZW5lcmF0aW9uLFRyYW5zbGF0aW9uLFF1ZXN0aW9uIGFuc3dlcmluZyIsQWxlcGggQWxwaGEsLDIwMjQtMDgtMjYsSW50cm9kdWNpbmcgUGhhcmlhLTEtTExNOiB0cmFuc3BhcmVudCBhbmQgY29tcGxpYW50LGh0dHBzOi8vaHVnZ2luZ2ZhY2UuY28vQWxlcGgtQWxwaGEvUGhhcmlhLTEtTExNLTdCLWNvbnRyb2wsLCwsNzA0MTU0NDcwNC4wLCw0LjQzZSsyMywicmVwb3J0ZWQgYnkgdGhlIGF1dGhvcnM6IDIuNzUqMTBeMjMgKyAxLjY4KjEwXjIzID0gNC40MyoxMF4yMyBGTE9QCgpodHRwczovL2h1Z2dpbmdmYWNlLmNvL0FsZXBoLUFscGhhL1BoYXJpYS0xLUxMTS03Qi1jb250cm9sI2NvbXB1dGUtLXRyYWluaW5nLWVmZmljaWVuY3kiLCw0LjdUICsgM1QgPSA3LjdUIHRva2VucywsLCJOVklESUEgQTEwMCBTWE00IDgwIEdCLE5WSURJQSBIMTAwIFNYTTUgODBHQiIsLENvbmZpZGVudCwiV2UgYXJlIHBsZWFzZWQgdG8gYW5ub3VuY2Ugb3VyIG5ldyBmb3VuZGF0aW9uIG1vZGVsIGZhbWlseSB0aGF0IGluY2x1ZGVzIFBoYXJpYS0xLUxMTS03Qi1jb250cm9sIGFuZCBQaGFyaWEtMS1MTE0tN0ItY29udHJvbC1hbGlnbmVkLCBub3cgcHVibGljbHkgYXZhaWxhYmxlIHVuZGVyIHRoZSBPcGVuIEFsZXBoIExpY2Vuc2UsIHdoaWNoIGV4cGxpY2l0bHkgYWxsb3dzIGZvciBub24tY29tbWVyY2lhbCByZXNlYXJjaCBhbmQgZWR1Y2F0aW9uYWwgdXNlLiBQaGFyaWEtMS1MTE0tN0ItY29udHJvbCBpcyBlbmdpbmVlcmVkIHRvIGRlbGl2ZXIgY29uY2lzZSwgbGVuZ3RoLWNvbnRyb2xsZWQgcmVzcG9uc2VzIHRoYXQgbWF0Y2ggdGhlIHBlcmZvcm1hbmNlIG9mIGxlYWRpbmcgb3Blbi1zb3VyY2UgbW9kZWxzIGluIHRoZSA3QiB0byA4QiBwYXJhbWV0ZXIgcmFuZ2UgYW5kIGlzIGN1bHR1cmFsbHkgYW5kIGxpbmd1aXN0aWNhbGx5IG9wdGltaXplZCBmb3IgR2VybWFuLCBGcmVuY2gsIGFuZCBTcGFuaXNoIGJ5IGJlaW5nIHRyYWluZWQgb24gYSBtdWx0aWxpbmd1YWwgYmFzZSBjb3JwdXMuIFBoYXJpYS0xLUxMTS03Qi1jb250cm9sIGlzIHRyYWluZWQgb24gY2FyZWZ1bGx5IGN1cmF0ZWQgZGF0YSBpbiBjb21wbGlhbmNlIHdpdGggYXBwbGljYWJsZSBFVSBhbmQgbmF0aW9uYWwgcmVndWxhdGlvbnMsIGluY2x1ZGluZyBjb3B5cmlnaHQgYW5kIGRhdGEgcHJpdmFjeSBsYXdzLiBXaXRoIGltcHJvdmVkIHRva2VuIGVmZmljaWVuY3ksIFBoYXJpYS0xLUxMTS03Qi1jb250cm9sIGV4Y2VscyBpbiBkb21haW4tc3BlY2lmaWMgYXBwbGljYXRpb25zLCBwYXJ0aWN1bGFybHkgaW4gdGhlIGF1dG9tb3RpdmUgYW5kIGVuZ2luZWVyaW5nIGluZHVzdHJpZXMsIGFuZCBjYW4gYmUgYWxpZ25lZCB0byB1c2VyIHByZWZlcmVuY2VzLCBtYWtpbmcgaXQgc3VpdGFibGUgZm9yIGNyaXRpY2FsIGFwcGxpY2F0aW9ucyB3aXRob3V0IHRoZSByaXNrIG9mIHNodXRkb3duIGJlaGF2aW9yLiBBcyBzdWNoLCBpdCBzZXJ2ZXMgYXMgYSB2YWx1YWJsZSBhZGRpdGlvbiB0byB0aGUgY29tbXVuaXR54oCZcyBzZWxlY3Rpb24gb2Ygd2VpZ2h0LWF2YWlsYWJsZSBmb3VuZGF0aW9uIG1vZGVscy4gUGhhcmlhLTEtTExNLTdCLWNvbnRyb2wtYWxpZ25lZCBoYXMgYmVlbiBhZGRlZCB3aXRoIGFkZGl0aW9uYWwgc2FmZXR5IGd1YXJkcmFpbHMgdmlhIGFsaWdubWVudCBtZXRob2RzLiIsLCxPcGVuIHdlaWdodHMgKG5vbi1jb21tZXJjaWFsKSxHZXJtYW55LCwsLDI1Ni4wLCwyMDI1LTExLTI4IDExOjUzOjQ0KzAwOjAwLCwsLCwsSW5kdXN0cnksLCwsLE9wZW4gKG5vbi1jb21tZXJjaWFsKSwiaHR0cHM6Ly9odWdnaW5nZmFjZS5jby9BbGVwaC1BbHBoYS9QaGFyaWEtMS1MTE0tN0ItY29udHJvbAoKdHJhaW5pbmcgZnJhbWV3b3JrIGlzIHJlbGVhc2VkIGhlcmU6IGh0dHBzOi8vZ2l0aHViLmNvbS9BbGVwaC1BbHBoYS1SZXNlYXJjaC9zY2FsaW5nIixUcnVlLCwsLCwsUmVwb3J0ZWQsQWxlcGgtQWxwaGEsLCwsWWVzCkRJU1RSTyxMYW5ndWFnZSwiTGFuZ3VhZ2UgbW9kZWxpbmcvZ2VuZXJhdGlvbixDaGF0LFF1ZXN0aW9uIGFuc3dlcmluZyIsTm91cyBSZXNlYXJjaCwiQm93ZW4gUGVuZywgSmVmZnJleSBRdWVzbmVsbGUsIERpbGxvbiBSb2xuaWNrLCBBcmkgTG90dGVyLCBVbWVyIEguIEFkaWwsIEVzdGViYW4gTGEgUm9jY2EiLDIwMjQtMDgtMjYsQSBQUkVMSU1JTkFSWSBSRVBPUlQgT04gRElTVFJPLGh0dHBzOi8vZ2l0aHViLmNvbS9Ob3VzUmVzZWFyY2gvRGlzVHJPL2Jsb2IvbWFpbi9BX1ByZWxpbWluYXJ5X1JlcG9ydF9vbl9EaXNUck8ucGRmLCwsLDEyMDAwMDAwMDAuMCwxLjJCLDcuMTQ5Nzk0NmUrMjAsIjYgRkxPUCAvIHBhcmFtZXRlciAvIHRva2VuICogMS4yKjEwXjkgcGFyYW1ldGVycyAqIDEwNDg1NzYwMDAwMCB0b2tlbnMgPSA3LjU0OTc0NzJlKzIwIEZMT1AKCjk4OTUwMDAwMDAwMDAwMCBGTE9QIC8gR1BVIC8gc2VjIFtiZjE2IGFzc3VtZWRdICoxOS44IGhvdXJzICogMzYwMCBzZWMgLyBob3VyICogMzIgR1BVcyAqIDAuMyBbYXNzdW1lZCB1dGlsaXphdGlvbl0gPSA2Ljc3MTAyOThlKzIwIEZMT1AKCnNxcnQoNi43NzEwMjk4ZSsyMCo3LjU0OTc0NzJlKzIwKSA9IDcuMTQ5Nzk0NmUrMjAiLDEwMDAwMDAwMDAwMCwiVG90YWwgU3RlcHMgMjUwMDAKU2VxdWVuY2UgTGVuZ3RoIDIwNDgKQmF0Y2ggU2l6ZSAyMDQ4ICg0TSB0b2tlbnMpClRvdGFsIFRva2VucyAxMDQuODU3NkIiLDE5LjgsLE5WSURJQSBIMTAwIFNYTTUgODBHQiwsQ29uZmlkZW50LCJUcmFpbmluZyBsYXJnZSBzY2FsZSBuZXVyYWwgbmV0d29ya3MgdHlwaWNhbGx5IGludm9sdmVzIHNoYXJpbmcgZ3JhZGllbnRzIGJldHdlZW4gYWxsIGFjY2VsZXJhdG9ycywgd2hpY2ggbmVjZXNzaXRhdGVzIHNwZWNpYWxpemVkLCBoaWdoLXNwZWVkIGludGVyY29ubmVjdHMuIFRvIGFkZHJlc3MgdGhpcywgd2UgaW50cm9kdWNlIERpc1RyTywgYSBmYW1pbHkgb2YgYXJjaGl0ZWN0dXJlLWFnbm9zdGljIGFuZCBuZXR3b3JrLWFnbm9zdGljIGRpc3RyaWJ1dGVkIG9wdGltaXplcnMgdGhhdCByZWR1Y2VzIHRoZSBpbnRlci1HUFUgY29tbXVuaWNhdGlvbiByZXF1aXJlbWVudHMgYnkgZm91ciB0byBmaXZlIG9yZGVycyBvZiBtYWduaXR1ZGUgd2l0aG91dCByZWx5aW5nIG9uIGFtb3J0aXplZCBhbmFseXNpcywgZW5hYmxpbmcgbG93LWxhdGVuY3kgdHJhaW5pbmcgb2YgbGFyZ2UgbmV1cmFsIG5ldHdvcmtzIG9uIHNsb3cgaW50ZXJuZXQgYmFuZHdpZHRocyB3aXRoIGhldGVyb2dlbmVvdXMgbmV0d29ya2luZyBoYXJkd2FyZS4gSW4gdGhpcyBwcmVsaW1pbmFyeSByZXBvcnQgd2UgYXJlIGV4Y2l0ZWQgdG8gc2hvdyB0aGUgZmlyc3QgYW5kCmVhcmxpZXN0IGVtcGlyaWNhbCBwcm9vZiB0aGF0IERpc1RyTy1BZGFtVyBtYXRjaGVzIHN0YW5kYXJkIEFkYW1XK0FsbC1SZWR1Y2UgaW4gY29udmVyZ2VuY2UgcmF0ZSB3aGlsZSBtYXNzaXZlbHkgcmVkdWNpbmcgdGhlIHJlcXVpcmVkIGJhbmR3aWR0aCBkdXJpbmcgcHJlLXRyYWluaW5nIG9mIGEgMS4yQiBMTE0uIFdoZW4KdXNpbmcgRGlzdHJpYnV0ZWQgRGF0YSBQYXJhbGxlbGlzbSwgRGlzVHJPIG1heSBlbmFibGUgZnV0dXJlIGxhcmdlIHNjYWxlIGZvdW5kYXRpb24gbW9kZWwgdHJhaW5pbmcgdG8gYnlwYXNzIHRoZSBuZWVkIGZvciBoaWdoLXNwZWVkIGludGVyY29ubmVjdHMgZW50aXJlbHkuIiwsLCxVbml0ZWQgU3RhdGVzIG9mIEFtZXJpY2EsLCwsMzIuMCwsMjAyNS0xMS0yOCAxMTo1Mzo0NCswMDowMCwsLCwsLEluZHVzdHJ5LCwsLCwsImNvZGUgc2hvdWxkIGJlIHJlbGVhc2VkICIic29vbiIiIiwsLCwsLDQ0MTUxLjE5MTAwOTczMTYsIk9wZXJhdGlvbiBjb3VudGluZyxIYXJkd2FyZSIsLCwsLApYaW55dSxMYW5ndWFnZSxMYW5ndWFnZSBtb2RlbGluZy9nZW5lcmF0aW9uLCJaaGVqaWFuZyBVbml2ZXJzaXR5IChaSlUpLEluc3RpdHV0ZSBmb3IgQWR2YW5jZWQgQWxnb3JpdGhtcyBSZXNlYXJjaCxOb3J0aGVhc3Rlcm4gVW5pdmVyc2l0eSAoQ2hpbmEpLENoaW5hIFRlbGVjb20sU3RhdGUgS2V5IExhYm9yYXRvcnkgb2YgTWVkaWEgQ29udmVyZ2VuY2UgUHJvZHVjdGlvbiBUZWNobm9sb2d5IGFuZCBTeXN0ZW1zIiwiWWlxdWFuIFd1LCBCbyBUYW5nLCBDaGVueWFuZyBYaSwgWXUgWXUsIFBlbmd5dSBXYW5nLCBZaWZlaSBMaXUsIEt1biBLdWFuZywgSGFpeWluZyBEZW5nLCBaaGl5dSBMaSwgRmVpeXUgWGlvbmcsIEppZSBIdSwgUGVuZyBDaGVuZywgWmhvbmdoYW8gV2FuZywgWWkgV2FuZywgWWkgTHVvLCBNaW5nY2h1YW4gWWFuZyIsMjAyNC0wOC0yMyxYaW55dTogQW4gRWZmaWNpZW50IExMTS1iYXNlZCBTeXN0ZW0gZm9yIENvbW1lbnRhcnkgR2VuZXJhdGlvbixodHRwczovL2FyeGl2Lm9yZy9hYnMvMjQwOC4xMTYwOSw1LjAsLCwxMzAwMDAwMDAwMC4wLCwsIjEyOCBOdmlkaWEgQTgwMCA4MEcgR1BVcwoKIiw1MDAwMDAwMDAsIiIid2UgY29udGludWVkIHByZS10cmFpbmluZyBvbiBMTGFNQTEzQiB1c2luZyBhIGNvcnB1cyBjb21wcmlzaW5nIDUwMEIgdG9rZW5zLCB3aGljaCBjb250YWlucyBib3RoIEVuZ2xpc2ggYW5kIENoaW5lc2UgY29ycHVzLiIiIiw1MjguMCwiIiJUaGUgY29udGludWVkIHByZS10cmFpbmluZyBwaGFzZSBsYXN0ZWQgMjAgZGF5cyBvbiAxMjggTnZpZGlhIEE4MDAgODBHIEdQVXMsIHdoaWxlIHRoZSBzdXBlcnZpc2VkIGZpbmUtdHVuaW5nIChTRlQpIHByb2Nlc3MgdG9vayAyIGRheXMgb24gOCBOdmlkaWEgQTgwMCA4MEcgR1BVcy4iIiIsTlZJRElBIEE4MDAgUENJZSA4MCBHQiwsQ29uZmlkZW50LCJJbiB0aGlzIHBhcGVyLCB3ZSBpbnRyb2R1Y2UgWGlueXUsIGFuIGVmZmljaWVudCBMTE0tYmFzZWQgc3lzdGVtIGRlc2lnbmVkIHRvIGFzc2lzdCBjb21tZW50YXRvcnMgaW4gZ2VuZXJhdGluZyBDaGluZXNlIGNvbW1lbnRhcmllcy4gVG8gbWVldCB0aGUgZnVuZGFtZW50YWwgcmVxdWlyZW1lbnRzLCB3ZSBkZWNvbnN0cnVjdCB0aGUgZ2VuZXJhdGlvbiBwcm9jZXNzIGludG8gc2VxdWVudGlhbCBzdGVwcywgcHJvcG9zaW5nIHRhcmdldGVkIHN0cmF0ZWdpZXMgYW5kIHN1cGVydmlzZWQgZmluZS10dW5pbmcgKFNGVCkgZm9yIGVhY2ggc3RlcC4gIiwsLFVucmVsZWFzZWQsIkNoaW5hLENoaW5hLENoaW5hLENoaW5hLENoaW5hIixMbGFtYSAyLTEzQiwyLjg1MDM2MjFlKzIyLCJwcmUtdHJhaW5pbmc6IDMxMjAwMDAwMDAwMDAwMCBGTE9QIC8gR1BVIC8gc2VjIFtBODAwIDgwR0IgcmVwb3J0ZWQsIGJmIDE2IGFzc3VtZWRdICogMTI4IEdQVXMgKiAyMCBkYXlzICogMjQgaG91cnMgLyBkYXkgKiAzNjAwIHNlYyAvIGhvdXIgKiAwLjMgW2Fzc3VtZWQgdXRpbGl6YXRpb25dID0gMi4wNzAyODIyZSsyMiBGTE9QICAgCgpTRlQ6IDMxMjAwMDAwMDAwMDAwMCBGTE9QIC8gR1BVIC8gc2VjIFtBODAwIDgwR0IgcmVwb3J0ZWQsIGJmIDE2IGFzc3VtZWRdICogOCBHUFVzICogMiBkYXlzICogMjQgaG91cnMgLyBkYXkgKiAzNjAwIHNlYyAvIGhvdXIgKiAwLjMgW2Fzc3VtZWQgdXRpbGl6YXRpb25dID0gMS4yOTM5MjY0ZSsyMCBGTE9QCgpUb3RhbDogMi4wODMyMjE1ZSsyMiBGTE9QCgo2IEZMT1AgLyB0b2tlbiAvIHBhcmFtZXRlciAqIDEzICogMTBeOSBwYXJhbWV0ZXJzICogNTAwICogMTBeOSB0b2tlbnMgPSAzLjllKzIyIEZMT1AKCnNxcnQoMy45ZSsyMioyLjA4MzIyMTVlKzIyKSA9IDIuODUwMzYyMWUrMjIgCgoiLDEyOC4wLCwyMDI1LTExLTI4IDExOjUzOjQ0KzAwOjAwLCwsLCwsIkFjYWRlbWlhLEFjYWRlbWlhLEFjYWRlbWlhLEluZHVzdHJ5LEFjYWRlbWlhIiwsLCwsVW5yZWxlYXNlZCwsLCwsLCw2MzA3Ny4zNDM5NTE1MTI2NiwiSGFyZHdhcmUsT3BlcmF0aW9uIGNvdW50aW5nIiwsLCwsTm8KSmFtYmEgMS41LUxhcmdlLExhbmd1YWdlLCJMYW5ndWFnZSBtb2RlbGluZy9nZW5lcmF0aW9uLENoYXQsVHJhbnNsYXRpb24sUXVlc3Rpb24gYW5zd2VyaW5nIixBSTIxIExhYnMsIkJhcmFrIExlbnosIEFsYW4gQXJhemksIEFtaXIgQmVyZ21hbiwgQXZzaGFsb20gTWFuZXZpY2gsIEJhcmFrIFBlbGVnLCBCZW4gQXZpcmFtLCBDaGVuIEFsbWFnb3IsIENsYXJhIEZyaWRtYW4sIERhbiBQYWRub3MsIERhbmllbCBHaXNzaW4sIERhbmllbCBKYW5uYWksIERvciBNdWhsZ2F5LCBEb3IgWmltYmVyZywgRWRkZW4gTSBHZXJiZXIsIEVsYWQgRG9sZXYsIEVyYW4gS3Jha292c2t5LCBFcmV6IFNhZmFoaSwgRXJleiBTY2h3YXJ0eiwgR2FsIENvaGVuLCBHYWwgU2hhY2hhZiwgSGFpbSBSb3plbmJsdW0sIEhvZml0IEJhdGEsIElkbyBCbGFzcywgSW5iYWwgTWFnYXIsIEl0YXkgRGFsbWVkaWdvcywgSmhvbmF0aGFuIE9zaW4sIEp1bGllIEZhZGxvbiwgTWFyaWEgUm96bWFuLCBNYXRhbiBEYW5vcywgTWljaGFlbCBHb2tobWFuLCBNb3IgWnVzbWFuLCBOYWFtYSBHaWRyb24sIE5pciBSYXRuZXIsIE5vYW0gR2F0LCBOb2FtIFJvemVuLCBPZGVkIEZyaWVkLCBPaGFkIExlc2hubywgT21lciBBbnR2ZXJnLCBPbXJpIEFiZW5kLCBPcGhlciBMaWViZXIsIE9yIERhZ2FuLCBPcml0IENvaGF2aSwgUmF6IEFsb24sIFJvJ2kgQmVsc29uLCBSb2kgQ29oZW4sIFJvbSBHaWxhZCwgUm9tYW4gR2xvem1hbiwgU2hhaGFyIExldiwgU2hha2VkIE1laXJvbSwgVGFsIERlbGJhcmksIFRhbCBOZXNzLCBUb21lciBBc2lkYSwgVG9tIEJlbiBHYWwsIFRvbSBCcmF1ZGUsIFVyaXlhIFB1bWVyYW50eiwgWWVob3NodWEgQ29oZW4sIFlvbmF0YW4gQmVsaW5rb3YsIFl1dmFsIEdsb2JlcnNvbiwgWXV2YWwgUGVsZWcgTGV2eSwgWW9hdiBTaG9oYW0iLDIwMjQtMDgtMjIsSmFtYmEtMS41OiBIeWJyaWQgVHJhbnNmb3JtZXItTWFtYmEgTW9kZWxzIGF0IFNjYWxlLCJodHRwczovL2FyeGl2Lm9yZy9hYnMvMjQwOC4xMjU3MApodHRwczovL3d3dy5haTIxLmNvbS9ibG9nL2Fubm91bmNpbmctamFtYmEtbW9kZWwtZmFtaWx5Cmh0dHBzOi8vaHVnZ2luZ2ZhY2UuY28vYWkyMWxhYnMvQUkyMS1KYW1iYS0xLjUtTGFyZ2UiLCxUcmFpbmluZyBjb3N0LCwzOTgwMDAwMDAwMDAuMCw5NEIgYWN0aXZlLzM5OEIgdG90YWwsLCwsLCwsTlZJRElBIEgxMDAgU1hNNSA4MEdCLFNlbGYtc3VwZXJ2aXNlZCBsZWFybmluZyxDb25maWRlbnQsIldlIHByZXNlbnQgSmFtYmEtMS41LCBuZXcgaW5zdHJ1Y3Rpb24tdHVuZWQgbGFyZ2UgbGFuZ3VhZ2UgbW9kZWxzIGJhc2VkIG9uIG91ciBKYW1iYSBhcmNoaXRlY3R1cmUuIEphbWJhIGlzIGEgaHlicmlkIFRyYW5zZm9ybWVyLU1hbWJhIG1peHR1cmUgb2YgZXhwZXJ0cyBhcmNoaXRlY3R1cmUsIHByb3ZpZGluZyBoaWdoIHRocm91Z2hwdXQgYW5kIGxvdyBtZW1vcnkgdXNhZ2UgYWNyb3NzIGNvbnRleHQgbGVuZ3Rocywgd2hpbGUgcmV0YWluaW5nIHRoZSBzYW1lIG9yIGJldHRlciBxdWFsaXR5IGFzIFRyYW5zZm9ybWVyIG1vZGVscy4gV2UgcmVsZWFzZSB0d28gbW9kZWwgc2l6ZXM6IEphbWJhLTEuNS1MYXJnZSwgd2l0aCA5NEIgYWN0aXZlIHBhcmFtZXRlcnMsIGFuZCBKYW1iYS0xLjUtTWluaSwgd2l0aCAxMkIgYWN0aXZlIHBhcmFtZXRlcnMuIEJvdGggbW9kZWxzIGFyZSBmaW5lLXR1bmVkIGZvciBhIHZhcmlldHkgb2YgY29udmVyc2F0aW9uYWwgYW5kIGluc3RydWN0aW9uLWZvbGxvd2luZyBjYXBhYmlsdGllcywgYW5kIGhhdmUgYW4gZWZmZWN0aXZlIGNvbnRleHQgbGVuZ3RoIG9mIDI1NksgdG9rZW5zLCB0aGUgbGFyZ2VzdCBhbW9uZ3N0IG9wZW4td2VpZ2h0IG1vZGVscy4gVG8gc3VwcG9ydCBjb3N0LWVmZmVjdGl2ZSBpbmZlcmVuY2UsIHdlIGludHJvZHVjZSBFeHBlcnRzSW50OCwgYSBub3ZlbCBxdWFudGl6YXRpb24gdGVjaG5pcXVlIHRoYXQgYWxsb3dzIGZpdHRpbmcgSmFtYmEtMS41LUxhcmdlIG9uIGEgbWFjaGluZSB3aXRoIDggODBHQiBHUFVzIHdoZW4gcHJvY2Vzc2luZyAyNTZLLXRva2VuIGNvbnRleHRzIHdpdGhvdXQgbG9zcyBvZiBxdWFsaXR5LiBXaGVuIGV2YWx1YXRlZCBvbiBhIGJhdHRlcnkgb2YgYWNhZGVtaWMgYW5kIGNoYXRib3QgYmVuY2htYXJrcywgSmFtYmEtMS41IG1vZGVscyBhY2hpZXZlIGV4Y2VsbGVudCByZXN1bHRzIHdoaWxlIHByb3ZpZGluZyBoaWdoIHRocm91Z2hwdXQgYW5kIG91dHBlcmZvcm1pbmcgb3RoZXIgb3Blbi13ZWlnaHQgbW9kZWxzIG9uIGxvbmctY29udGV4dCBiZW5jaG1hcmtzLiBUaGUgbW9kZWwgd2VpZ2h0cyBmb3IgYm90aCBzaXplcyBhcmUgcHVibGljbHkgYXZhaWxhYmxlIHVuZGVyIHRoZSBKYW1iYSBPcGVuIE1vZGVsIExpY2Vuc2UgYW5kIHdlIHJlbGVhc2UgRXhwZXJ0c0ludDggYXMgb3BlbiBzb3VyY2UuIiwsLE9wZW4gd2VpZ2h0cyAocmVzdHJpY3RlZCB1c2UpLElzcmFlbCwsLCwsLDIwMjUtMTEtMjggMTE6NTM6NDQrMDA6MDAsLCwsLCxJbmR1c3RyeSwsLCwsVW5yZWxlYXNlZCxDb21tZXJjaWFsIHVzZSBhbGxvd2VkIHVwIHRvICQ1ME0gVVNEIGFubnVhbCByZXZlbnVlLixUcnVlLCwsQkYxNiwsLCxhaTIxbGFicywsLCxZZXMKRXZvbE1QTk4sQmlvbG9neSwiTXV0YXRpb24gcHJlZGljdGlvbixQcm90ZWluIHByb3BlcnR5IHByZWRpY3Rpb24iLEFhcmh1cyB1bml2ZXJzaXR5LCJaaGlxaWFuZyBaaG9uZywgRGF2aWRlIE1vdHRpbiIsMjAyNC0wOC0yMixFZmZpY2llbnRseSBQcmVkaWN0aW5nIE11dGF0aW9uYWwgRWZmZWN0IG9uIEhvbW9sb2dvdXMgUHJvdGVpbnMgYnkgRXZvbHV0aW9uIEVuY29kaW5nLGh0dHBzOi8vbGluay5zcHJpbmdlci5jb20vY2hhcHRlci8xMC4xMDA3Lzk3OC0zLTAzMS03MDM2OC0zXzI0LCwsLCwsLCw2MzAwMSwiVG90YWwgcHJvdGVpbnMgPSA4Miw1ODMgKyA4LDczMyArIDU0LDAyNSA9IDE0NSwzNDEgcHJvdGVpbnMKUmVzaWR1ZXMgcGVyIHByb3RlaW4gKGF2ZykgPSAyMDAKVG90YWwgZGF0YXBvaW50cyA9IDE0NSwzNDEgw5cgMjAwID0gMjksMDY4LDIwMCDiiYggMi45IMOXIDEwXjciLCwsLCxDb25maWRlbnQsIlByZWRpY3RpbmcgcHJvdGVpbiBwcm9wZXJ0aWVzIGlzIHBhcmFtb3VudCBmb3IgYmlvbG9naWNhbCBhbmQgbWVkaWNhbCBhZHZhbmNlbWVudHMuIEN1cnJlbnQgcHJvdGVpbiBlbmdpbmVlcmluZyBtdXRhdGVzIG9uIGEgdHlwaWNhbCBwcm90ZWluLCBjYWxsZWQgdGhlIHdpbGQtdHlwZSwgdG8gY29uc3RydWN0IGEgZmFtaWx5IG9mIGhvbW9sb2dvdXMgcHJvdGVpbnMgYW5kIHN0dWR5IHRoZWlyIHByb3BlcnRpZXMuIFlldCwgZXhpc3RpbmcgbWV0aG9kcyBlYXNpbHkgbmVnbGVjdCBzdWJ0bGUgbXV0YXRpb25zLCBmYWlsaW5nIHRvIGNhcHR1cmUgdGhlIGVmZmVjdCBvbiB0aGUgcHJvdGVpbiBwcm9wZXJ0aWVzLiBUbyB0aGlzIGVuZCwgd2UgcHJvcG9zZSBFdm9sTVBOTiwgRXZvbHV0aW9uLWF3YXJlIE1lc3NhZ2UgUGFzc2luZyBOZXVyYWwgTmV0d29yaywgYW4gZWZmaWNpZW50IG1vZGVsIHRvIGxlYXJuIGV2b2x1dGlvbi1hd2FyZSBwcm90ZWluIGVtYmVkZGluZ3MuIEV2b2xNUE5OIHNhbXBsZXMgc2V0cyBvZiBhbmNob3IgcHJvdGVpbnMsIGNvbXB1dGVzIGV2b2x1dGlvbmFyeSBpbmZvcm1hdGlvbiBieSBtZWFucyBvZiByZXNpZHVlcyBhbmQgZW1wbG95cyBhIGRpZmZlcmVudGlhYmxlIGV2b2x1dGlvbi1hd2FyZSBhZ2dyZWdhdGlvbiBzY2hlbWUgb3ZlciB0aGVzZSBzYW1wbGVkIGFuY2hvcnMuIFRoaXMgd2F5LCBFdm9sTVBOTiBjYW4gZWZmaWNpZW50bHkgdXRpbGlzZSBhIG5vdmVsIG1lc3NhZ2UtcGFzc2luZyBtZXRob2QgdG8gY2FwdHVyZSB0aGUgbXV0YXRpb24gZWZmZWN0IG9uIHByb3RlaW5zIHdpdGggcmVzcGVjdCB0byB0aGUgYW5jaG9yIHByb3RlaW5zLiBBZnRlcndhcmRzLCB0aGUgYWdncmVnYXRlZCBldm9sdXRpb24tYXdhcmUgZW1iZWRkaW5ncyBhcmUgaW50ZWdyYXRlZCB3aXRoIHNlcXVlbmNlIGVtYmVkZGluZ3MgdG8gZ2VuZXJhdGUgZmluYWwgY29tcHJlaGVuc2l2ZSBwcm90ZWluIGVtYmVkZGluZ3MuIE91ciBtb2RlbCBzaG93cyB1cCB0byAKIGJldHRlciB0aGFuIHN0YXRlLW9mLXRoZS1hcnQgbWV0aG9kcyBhbmQgYXR0YWlucyAKIGluZmVyZW5jZSBzcGVlZHVwIGluIGNvbXBhcmlzb24gd2l0aCBsYXJnZSBwcmUtdHJhaW5lZCBtb2RlbHMuIENvZGUgYW5kIG1vZGVscyBhcmUgYXZhaWxhYmxlIGF0IGh0dHBzOi8vZ2l0aHViLmNvbS96aGlxaWFuZ3pob25nZGR1L0V2b2xNUE5OLiIsLCxVbnJlbGVhc2VkLERlbm1hcmssLCwsLCwyMDI1LTExLTI4IDExOjUzOjQ0KzAwOjAwLCwsLCwsQWNhZGVtaWEsLCwsLE9wZW4gKG5vbi1jb21tZXJjaWFsKSwibm8gY2xlYXIgbGljZW5zZQpodHRwczovL2dpdGh1Yi5jb20vemhpcWlhbmd6aG9uZ2RkdS9Fdm9sTVBOTgoKdGhlIHJlcG8gc2VlbXMgdG8gaW5jbHVkZSB0cmFpbmluZyBhbmQgaW5mZXJlbmNlIGNvZGUsIEkgYW0gbm90IHN1cmUgYWJvdXQgbW9kZWwgd2VpZ2h0cyIsLCwsLCwsLCwsLCxObwpHYW1lTkdlbixHYW1lcyxEb29tLCJHb29nbGUgUmVzZWFyY2gsR29vZ2xlIERlZXBNaW5kLFRlbCBBdml2IFVuaXZlcnNpdHkiLCJEYW5pIFZhbGV2c2tpLCBZYW5pdiBMZXZpYXRoYW4sIE1vYWIgQXJhciwgU2hsb21pIEZydWNodGVyIiwyMDI0LTA4LTIyLERpZmZ1c2lvbiBNb2RlbHMgQXJlIFJlYWwtVGltZSBHYW1lIEVuZ2luZXMsaHR0cHM6Ly9hcnhpdi5vcmcvYWJzLzI0MDguMTQ4MzcsLCwsLCJ0aGUgYmFzZSBtb2RlbCAoU3RhYmxlIERpZmZ1c2lvbikgaGFzIDEuNDVCIHBhcmFtZXRlcnMsIGJ1dCB0aGV5IGRvbid0IHJlcG9ydCBwYXJhbWV0ZXJzIGNvdW50IGZvciBHYW1lbkdlbiIsLCw0NTg4MDIwMDAwMDAsIiIiIFdlIHVzZSBhIGJhdGNoIHNpemUgb2YgMTI4ICIiIChmb3IgdGhlIG1haW4gdHJhaW5pbmcpCiIiVW5sZXNzIG5vdGVkIG90aGVyd2lzZSwgYWxsIHJlc3VsdHMgaW4gdGhlIHBhcGVyYXJlIGFmdGVyIDcwMCwwMDAgdHJhaW5pbmcgc3RlcHMuIDwuLj4gV2UgdXNlIGEgYmF0Y2ggc2l6ZSBvZiAyLDA0OCBmb3Igb3B0aW1pemluZyB0aGUgbGF0</x:v>
      </x:c>
    </x:row>
    <x:row r="97" ht="18" customHeight="1">
      <x:c r="A97" s="17" t="n">
        <x:v>92</x:v>
      </x:c>
      <x:c r="B97" s="17" t="n">
        <x:v>310</x:v>
      </x:c>
      <x:c r="C97" s="160" t="str">
        <x:v>ZW50IGRlY29kZXIsIG90aGVyIHRyYWluaW5nIHBhcmFtZXRlcnMgYXJlIGlkZW50aWNhbCB0byB0aG9zZSBvZiB0aGUgZGVub2lzZXIuIDwuLj4gT3ZlcmFsbCB3ZSBnZW5lcmF0ZSA5MDBNIGZyYW1lcyBmb3IgdHJhaW5pbmcuIEFsbCBpbWFnZSBmcmFtZXMgKGR1cmluZyB0cmFpbmluZywgaW5mZXJlbmNlLCBhbmQgY29uZGl0aW9uaW5nKSBhcmUgYXQgYSByZXNvbHV0aW9uIG9mIDMyMHgyNDAgcGFkZGVkIHRvIDMyMHgyNTYuIiIiLCwiIiJXZSB0cmFpbiB1c2luZyAxMjggVFBVLXY1ZSBkZXZpY2VzIHdpdGggZGF0YSBwYXJhbGxlbGl6YXRpb24iIiIsR29vZ2xlIFRQVSB2NWUsLFVua25vd24sIldlIHByZXNlbnQgR2FtZU5HZW4sIHRoZSBmaXJzdCBnYW1lIGVuZ2luZSBwb3dlcmVkIGVudGlyZWx5IGJ5IGEgbmV1cmFsIG1vZGVsIHRoYXQgZW5hYmxlcyByZWFsLXRpbWUgaW50ZXJhY3Rpb24gd2l0aCBhIGNvbXBsZXggZW52aXJvbm1lbnQgb3ZlciBsb25nIHRyYWplY3RvcmllcyBhdCBoaWdoIHF1YWxpdHkuIEdhbWVOR2VuIGNhbiBpbnRlcmFjdGl2ZWx5IHNpbXVsYXRlIHRoZSBjbGFzc2ljIGdhbWUgRE9PTSBhdCBvdmVyIDIwIGZyYW1lcyBwZXIgc2Vjb25kIG9uIGEgc2luZ2xlIFRQVS4gTmV4dCBmcmFtZSBwcmVkaWN0aW9uIGFjaGlldmVzIGEgUFNOUiBvZiAyOS40LCBjb21wYXJhYmxlIHRvIGxvc3N5IEpQRUcgY29tcHJlc3Npb24uIEh1bWFuIHJhdGVycyBhcmUgb25seSBzbGlnaHRseSBiZXR0ZXIgdGhhbiByYW5kb20gY2hhbmNlIGF0IGRpc3Rpbmd1aXNoaW5nIHNob3J0IGNsaXBzIG9mIHRoZSBnYW1lIGZyb20gY2xpcHMgb2YgdGhlIHNpbXVsYXRpb24uIEdhbWVOR2VuIGlzIHRyYWluZWQgaW4gdHdvIHBoYXNlczogKDEpIGFuIFJMLWFnZW50IGxlYXJucyB0byBwbGF5IHRoZSBnYW1lIGFuZCB0aGUgdHJhaW5pbmcgc2Vzc2lvbnMgYXJlIHJlY29yZGVkLCBhbmQgKDIpIGEgZGlmZnVzaW9uIG1vZGVsIGlzIHRyYWluZWQgdG8gcHJvZHVjZSB0aGUgbmV4dCBmcmFtZSwgY29uZGl0aW9uZWQgb24gdGhlIHNlcXVlbmNlIG9mIHBhc3QgZnJhbWVzIGFuZCBhY3Rpb25zLiBDb25kaXRpb25pbmcgYXVnbWVudGF0aW9ucyBlbmFibGUgc3RhYmxlIGF1dG8tcmVncmVzc2l2ZSBnZW5lcmF0aW9uIG92ZXIgbG9uZyB0cmFqZWN0b3JpZXMuIiwsLFVucmVsZWFzZWQsIlVuaXRlZCBTdGF0ZXMgb2YgQW1lcmljYSxVbml0ZWQgU3RhdGVzIG9mIEFtZXJpY2EsSXNyYWVsIixTdGFibGUgRGlmZnVzaW9uIChMRE0tS0wtOC1HKSwsLDEyOC4wLCwyMDI1LTExLTI4IDExOjUzOjQ0KzAwOjAwLCwsLCwsIkluZHVzdHJ5LEluZHVzdHJ5LEFjYWRlbWlhIiwsLCwsVW5yZWxlYXNlZCwsLCwsLCw1Njc3MC44NzM3OTM5NTA2MSwsLCwsLE5vClNoYW5oYWkgMi4wLCwsLCwyMDI0LTA4LTIyLOi/iOWQkUFHSeWFs+mUruS4gOatpe+8jOS6keefpeWjsOaOqOWHuuWxsea1t+WkmuaooeaAgeWkp+aooeWeiyxodHRwczovL3d3dy5kb2l0LmNvbS5jbi9wLzUxNzExNy5odG1sLCwsLCwsLCwsLCwsLCxVbmtub3duLCwsLCwsLCwsLCwyMDI1LTExLTI4IDExOjUzOjQ0KzAwOjAwLCwsLCwsLCwsLCwsLCwsLCwsLCwsLCwsCkdJVElJSSxCaW9sb2d5LENlbGwtY2VsbCBpbnRlcmFjdGlvbiBwcmVkaWN0aW9uLFlhbGUgU2Nob29sIG9mIFB1YmxpYyBIZWFsdGgsWGlhbyBYaWFvLDIwMjQtMDgtMjIsSW52ZXN0aWdhdGlvbiBvZiBwYWlyLXdpc2Ugc2luZ2xlLWNlbGwgaW50ZXJhY3Rpb25zIGJ5IHN0YXRpc3RpY2FsbHkgaW50ZXJwcmV0aW5nIHNwYXRpYWwgY2VsbCBzdGF0ZSBjb3JyZWxhdGlvbiBsZWFybmVkIGJ5IHNlbGYtc3VwZXJ2aXNlZCBncmFwaCBpbmR1Y3RpdmUgYmlhcyB0cmFuc2Zvcm1lcixodHRwczovL3d3dy5iaW9yeGl2Lm9yZy9jb250ZW50LzEwLjExMDEvMjAyNC4wOC4yMS42MDg5NjR2MSwwLjAsLCwsLCwsLCwsLE5WSURJQSBSVFggQTUwMDAsLFVua25vd24sIkltYWdlLWJhc2VkIHNwYXRpYWwgdHJhbnNjcmlwdG9taWNzIChTVCkgb2ZmZXJzIHNwYXRpYWwgZ2VuZSBleHByZXNzaW9uIHByb2ZpbGUgYXQgdGhlIHNpbmdsZS1jZWxsIHJlc29sdXRpb24gYW5kIHByb3ZpZGVzIGluZm9ybWF0aW9uIHRvIHVuZGVyc3RhbmQgaW50ZXJjZWxsdWxhciBjb21tdW5pY2F0aW9uIHRoYXQgaXMgY3JpdGljYWwgZm9yIG1haW50YWluaW5nIHRpc3N1ZSBkZXZlbG9wbWVudCBhbmQgb3JnYW4gZnVuY3Rpb24uIERpc3J1cHRpb24gb2Ygbm9ybWFsIGNlbGwtY2VsbCBpbnRlcmFjdGlvbnMgKENDSSkgY2FuIGxlYWQgdG8gZGlzZWFzZSBvbnNldCBhbmQgcHJvZ3Jlc3Npb24uIEN1cnJlbnQgQ0NJIGFuYWx5c2lzIG1ldGhvZHMgZmFjZSBzZXZlcmFsIGxpbWl0YXRpb25zLCBpbmNsdWRpbmcgc3ViamVjdGlvbiB0byB0aGUgbnVtYmVyIG9mIG1lYXN1cmVkIGxpZ2FuZC1yZWNlcHRvciBnZW5lcyBpbiBpbWFnZS1iYXNlZCBzcGF0aWFsIHRyYW5zY3JpcHRvbWljcywgbGltaXRlZCBncmFwaCBlbmNvZGluZyBwb3dlciwgaW5hZGVxdWF0ZSB1c2Ugb2Ygc3BhdGlhbCBpbmZvcm1hdGlvbiwgYW5kIGxvdyBpbnRlcnByZXRhYmlsaXR5LiBIZXJlLCB3ZSBwcmVzZW50IEdJVElJSSwgYW4gaW50ZXJwcmV0YWJsZSBzZWxmLXN1cGVydmlzZWQgZ3JhcGggdHJhbnNmb3JtZXJiYXNlZCBsYW5ndWFnZSBtb2RlbCB0aGF0IHRyZWF0cyBjZWxscyBhcyB3b3JkcyAobm9kZXMpIGFuZCB0aGVpciBjZWxsIG5laWdoYm9yaG9vZCBhcyBhIHNlbnRlbmNlIHRvIGV4cGxvcmUgdGhlIGNvbW11bmljYXRpb25zIGFtb25nIGNlbGxzLiBFbmhhbmNlZCBieSBtdWx0aWxheWVyIHBlcmNlcHRyb24tYmFzZWQgZGlzdGFuY2Ugc2NhbGVyLCBwaHlzaWNzLWluZm9ybWVkIGF0dGVudGlvbiBtZWNoYW5pc20sIGFuZCBhIHN0YXRlLW9mLXRoZS1hcnQsIGV4cHJlc3NpdmUsIGFuZCBsaWdodHdlaWdodCBncmFwaCB0cmFuc2Zvcm1lciBtb2RlbCwgR0lUSUlJIGluZmVycyBDQ0kgYnkgaW52ZXN0aWdhdGluZyBob3cgdGhlIHN0YXRlIG9mIGEgY2VsbCBpcyBpbmZsdWVuY2VkIGJ5IHRoZSBzcGF0aWFsIG9yZ2FuaXphdGlvbiwgbGlnYW5kIGV4cHJlc3Npb24sIGNlbGwgdHlwZXMgYW5kIHN0YXRlcyBvZiBuZWlnaGJvcmluZyBjZWxscy4gV2l0aCBpdHMgaW50ZXJwcmV0YWJsZSBhcmNoaXRlY3R1cmUsIEdJVElJSSBjYW4gYmUgdXNlZCB0byB1bmRlcnN0YW5kIGhvdyB0aGUgc2VuZGVyIGNlbGwgaW5mbHVlbmNlcyB0YXJnZXQgZ2VuZXMgaW4gdGhlIHJlY2VpdmVyIGNlbGwsIHZpc3VhbGl6ZSB0aGUgc3BhdGlhbCBwYXR0ZXJuIGFuZCB1dGlsaXR5IG9mIENDSSwgaWRlbnRpZnkgc2lnbmlmaWNhbnQgQ0NJIG5ldHdvcmtzLCBwZXJmb3JtIENDSS1pbmZvcm1lZCBjZWxsIHN1YnR5cGluZywgYW5kIGNvbXBhcmUgQ0NJIHN0cmVuZ3RoIGJldHdlZW4gZGlzZWFzZSBncm91cHMuIEFwcGxpY2F0aW9ucyB0byBmb3VyIFNUIGRhdGFzZXRzIGZyb20gc2V2ZXJhbCBzcGVjaWVzLCBvcmdhbnMsIGFuZCBwbGF0Zm9ybXMsIEdJVElJSSBlZmZlY3RpdmVseSBpZGVudGlmaWVkIGFuZCBxdWFudGl0YXRpdmVseSBpbnRlcnByZXRlZCBrZXkgQ0NJIHBhdHRlcm5zIGRyaXZpbmcgd2l0aGluLXNhbXBsZSBoZXRlcm9nZW5laXR5IGFuZCBkaXNlYXNlIHByb2dyZXNzaW9uLCB0aHVzIGltcHJvdmluZyBvdXIgdW5kZXJzdGFuZGluZyBvZiBicmFpbiBzdHJ1Y3R1cmVzLCB0dW1vciBtaWNyb2Vudmlyb25tZW50cywgYW5kIHRoZSBpbnRlcnBsYXkgYW1vbmcgZGlmZmVyZW50IGNlbGwgdHlwZXMgcmVzcG9uZGluZyB0byBuZWlnaGJvcmluZyBDQ0lzLiIsNTAuMCwsLFVuaXRlZCBTdGF0ZXMgb2YgQW1lcmljYSwsLCwsLDIwMjUtMTEtMjggMTE6NTM6NDQrMDA6MDAsLCwsLCxBY2FkZW1pYSwsLCwsLCwsLCwsLCwsLCwsLApKYW1iYSAxLjUgTWluaSxMYW5ndWFnZSwiTGFuZ3VhZ2UgbW9kZWxpbmcvZ2VuZXJhdGlvbixUcmFuc2xhdGlvbixRdWVzdGlvbiBhbnN3ZXJpbmciLEFJMjEgTGFicywiQmFyYWsgTGVueiwgQWxhbiBBcmF6aSwgQW1pciBCZXJnbWFuLCBBdnNoYWxvbSBNYW5ldmljaCwgQmFyYWsgUGVsZWcsIEJlbiBBdmlyYW0sIENoZW4gQWxtYWdvciwgQ2xhcmEgRnJpZG1hbiwgRGFuIFBhZG5vcywgRGFuaWVsIEdpc3NpbiwgRGFuaWVsIEphbm5haSwgRG9yIE11aGxnYXksIERvciBaaW1iZXJnLCBFZGRlbiBNIEdlcmJlciwgRWxhZCBEb2xldiwgRXJhbiBLcmFrb3Zza3ksIEVyZXogU2FmYWhpLCBFcmV6IFNjaHdhcnR6LCBHYWwgQ29oZW4sIEdhbCBTaGFjaGFmLCBIYWltIFJvemVuYmx1bSwgSG9maXQgQmF0YSwgSWRvIEJsYXNzLCBJbmJhbCBNYWdhciwgSXRheSBEYWxtZWRpZ29zLCBKaG9uYXRoYW4gT3NpbiwgSnVsaWUgRmFkbG9uLCBNYXJpYSBSb3ptYW4sIE1hdGFuIERhbm9zLCBNaWNoYWVsIEdva2htYW4sIE1vciBadXNtYW4sIE5hYW1hIEdpZHJvbiwgTmlyIFJhdG5lciwgTm9hbSBHYXQsIE5vYW0gUm96ZW4sIE9kZWQgRnJpZWQsIE9oYWQgTGVzaG5vLCBPbWVyIEFudHZlcmcsIE9tcmkgQWJlbmQsIE9waGVyIExpZWJlciwgT3IgRGFnYW4sIE9yaXQgQ29oYXZpLCBSYXogQWxvbiwgUm8naSBCZWxzb24sIFJvaSBDb2hlbiwgUm9tIEdpbGFkLCBSb21hbiBHbG96bWFuLCBTaGFoYXIgTGV2LCBTaGFrZWQgTWVpcm9tLCBUYWwgRGVsYmFyaSwgVGFsIE5lc3MsIFRvbWVyIEFzaWRhLCBUb20gQmVuIEdhbCwgVG9tIEJyYXVkZSwgVXJpeWEgUHVtZXJhbnR6LCBZZWhvc2h1YSBDb2hlbiwgWW9uYXRhbiBCZWxpbmtvdiwgWXV2YWwgR2xvYmVyc29uLCBZdXZhbCBQZWxlZyBMZXZ5LCBZb2F2IFNob2hhbSIsMjAyNC0wOC0yMixKYW1iYS0xLjU6IEh5YnJpZCBUcmFuc2Zvcm1lci1NYW1iYSBNb2RlbHMgYXQgU2NhbGUsaHR0cHM6Ly9hcnhpdi5vcmcvYWJzLzI0MDguMTI1NzAsLCwsNTIwMDAwMDAwMDAuMCwxMkIgYWN0aXZlLzUyQiB0b3RhbCwsLCwsLCwsLENvbmZpZGVudCwiKiBKYW1iYS0xLjUtTWluaSBpcyBhbiB1cGRhdGVkIGFuZCBpbnN0cnVjdGlvbi10dW5lZCB2ZXJzaW9uIG9mIG91ciBlYXJsaWVyIEphbWJhIHJlbGVhc2UgCgpXZSBwcmVzZW50IEphbWJhLTEuNSwgbmV3IGluc3RydWN0aW9uLXR1bmVkIGxhcmdlIGxhbmd1YWdlIG1vZGVscyBiYXNlZCBvbiBvdXIgSmFtYmEgYXJjaGl0ZWN0dXJlLiBKYW1iYSBpcyBhIGh5YnJpZCBUcmFuc2Zvcm1lci1NYW1iYSBtaXh0dXJlIG9mIGV4cGVydHMgYXJjaGl0ZWN0dXJlLCBwcm92aWRpbmcgaGlnaCB0aHJvdWdocHV0IGFuZCBsb3cgbWVtb3J5IHVzYWdlIGFjcm9zcyBjb250ZXh0IGxlbmd0aHMsIHdoaWxlIHJldGFpbmluZyB0aGUgc2FtZSBvciBiZXR0ZXIgcXVhbGl0eSBhcyBUcmFuc2Zvcm1lciBtb2RlbHMuIFdlIHJlbGVhc2UgdHdvIG1vZGVsIHNpemVzOiBKYW1iYS0xLjUtTGFyZ2UsIHdpdGggOTRCIGFjdGl2ZSBwYXJhbWV0ZXJzLCBhbmQgSmFtYmEtMS41LU1pbmksIHdpdGggMTJCIGFjdGl2ZSBwYXJhbWV0ZXJzLiBCb3RoIG1vZGVscyBhcmUgZmluZS10dW5lZCBmb3IgYSB2YXJpZXR5IG9mIGNvbnZlcnNhdGlvbmFsIGFuZCBpbnN0cnVjdGlvbi1mb2xsb3dpbmcgY2FwYWJpbHRpZXMsIGFuZCBoYXZlIGFuIGVmZmVjdGl2ZSBjb250ZXh0IGxlbmd0aCBvZiAyNTZLIHRva2VucywgdGhlIGxhcmdlc3QgYW1vbmdzdCBvcGVuLXdlaWdodCBtb2RlbHMuIFRvIHN1cHBvcnQgY29zdC1lZmZlY3RpdmUgaW5mZXJlbmNlLCB3ZSBpbnRyb2R1Y2UgRXhwZXJ0c0ludDgsIGEgbm92ZWwgcXVhbnRpemF0aW9uIHRlY2huaXF1ZSB0aGF0IGFsbG93cyBmaXR0aW5nIEphbWJhLTEuNS1MYXJnZSBvbiBhIG1hY2hpbmUgd2l0aCA4IDgwR0IgR1BVcyB3aGVuIHByb2Nlc3NpbmcgMjU2Sy10b2tlbiBjb250ZXh0cyB3aXRob3V0IGxvc3Mgb2YgcXVhbGl0eS4gV2hlbiBldmFsdWF0ZWQgb24gYSBiYXR0ZXJ5IG9mIGFjYWRlbWljIGFuZCBjaGF0Ym90IGJlbmNobWFya3MsIEphbWJhLTEuNSBtb2RlbHMgYWNoaWV2ZSBleGNlbGxlbnQgcmVzdWx0cyB3aGlsZSBwcm92aWRpbmcgaGlnaCB0aHJvdWdocHV0IGFuZCBvdXRwZXJmb3JtaW5nIG90aGVyIG9wZW4td2VpZ2h0IG1vZGVscyBvbiBsb25nLWNvbnRleHQgYmVuY2htYXJrcy4gVGhlIG1vZGVsIHdlaWdodHMgZm9yIGJvdGggc2l6ZXMgYXJlIHB1YmxpY2x5IGF2YWlsYWJsZSB1bmRlciB0aGUgSmFtYmEgT3BlbiBNb2RlbCBMaWNlbnNlIGFuZCB3ZSByZWxlYXNlIEV4cGVydHNJbnQ4IGFzIG9wZW4gc291cmNlLiIsLCxPcGVuIHdlaWdodHMgKHJlc3RyaWN0ZWQgdXNlKSxJc3JhZWwsLCwsLCwyMDI1LTExLTI4IDExOjUzOjQ0KzAwOjAwLCwsLCwsSW5kdXN0cnksLCwsLFVucmVsZWFzZWQsIkNvbW1lcmNpYWwgdXNlIGFsbG93ZWQgdXAgdG8gJDUwTSBVU0QgYW5udWFsIHJldmVudWUuCgpodHRwczovL2h1Z2dpbmdmYWNlLmNvL2FpMjFsYWJzL0FJMjEtSmFtYmEtMS41LU1pbmkiLCwsLEJGMTYsLCwsYWkyMWxhYnMsLCwsWWVzCkNvUFJBLEJpb2xvZ3ksUHJvdGVpbi1STkEgYmluZGluZyBhZmZpbml0eSBwcmVkaWN0aW9uLCJUc2luZ2h1YSBVbml2ZXJzaXR5LFVuaXZlcnNpdHkgQ29sbGVnZSBMb25kb24gKFVDTCksTW9uYXNoIFVuaXZlcnNpdHksQmVpamluZyBVbml2ZXJzaXR5IG9mIFBvc3RzIGFuZCBUZWxlY29tbXVuaWNhdGlvbnMiLCJSb25nIEhhbiwgWGlhb2hvbmcgTGl1LCBUb25nIFBhbiwgSmluZyBYdSwgWGlhb3l1IFdhbmcsIFd1eWFuZyBMYW4sIFpoZW55dSBMaSwgWml4dWFuIFdhbmcsIEppYW5nbmluZyBTb25nLCBHdWFuZ3l1IFdhbmcsIFRpbmcgQ2hlbiIsMjAyNC0wOC0yMSxDb1BSQTogQnJpZGdpbmcgQ3Jvc3MtZG9tYWluIFByZXRyYWluZWQgU2VxdWVuY2UgTW9kZWxzIHdpdGggQ29tcGxleCBTdHJ1Y3R1cmVzIGZvciBQcm90ZWluLVJOQSBCaW5kaW5nIEFmZmluaXR5IFByZWRpY3Rpb24saHR0cHM6Ly9hcnhpdi5vcmcvYWJzLzI0MDkuMDM3NzMsNy4wLCwsLCwsLDE5NjYwODAzMTAsIlN1bW1hcnk6CjEuIENoYWluIHBhaXJzOiAzMCwwMDAKMi4gUG9zZXMgcGVyIHBhaXI6IDMKVG90YWwgZGF0YXBvaW50czogMzAsMDAwIMOXIDMgPSA5MCwwMDAKCjMuIFRva2VucyBwZXIgZGF0YXBvaW50OgotIFByb3RlaW4gcmVzaWR1ZXM6IDIwMAotIFJOQSBiYXNlczogMTAwClRvdGFsIHRva2VucyBwZXIgZGF0YXBvaW50OiAyMDAgKyAxMDAgPSAzMDAKCjQuIEZpbmFsIGNhbGN1bGF0aW9uOgo5MCwwMDAgZGF0YXBvaW50cyDDlyAzMDAgdG9rZW5zL2RhdGFwb2ludCA9IDI3LDAwMCwwMDAgdG9rZW5zIiwsLE5WSURJQSBBMTAwLCxMaWtlbHksIkFjY3VyYXRlbHkgbWVhc3VyaW5nIHByb3RlaW4tUk5BIGJpbmRpbmcgYWZmaW5pdHkgaXMgY3J1Y2lhbCBpbiBtYW55IGJpb2xvZ2ljYWwgcHJvY2Vzc2VzIGFuZCBkcnVnIGRlc2lnbi4gUHJldmlvdXMgY29tcHV0YXRpb25hbCBtZXRob2RzIGZvciBwcm90ZWluLVJOQSBiaW5kaW5nIGFmZmluaXR5IHByZWRpY3Rpb24gcmVseSBvbiBlaXRoZXIgc2VxdWVuY2Ugb3Igc3RydWN0dXJlIGZlYXR1cmVzLAp1bmFibGUgdG8gY2FwdHVyZSB0aGUgYmluZGluZyBtZWNoYW5pc21zIGNvbXByZWhlbnNpdmVseS4KVGhlIHJlY2VudCBlbWVyZ2luZyBwcmUtdHJhaW5lZCBsYW5ndWFnZSBtb2RlbHMgdHJhaW5lZCBvbgptYXNzaXZlIHVuc3VwZXJ2aXNlZCBzZXF1ZW5jZXMgb2YgcHJvdGVpbiBhbmQgUk5BIGhhdmUKc2hvd24gc3Ryb25nIHJlcHJlc2VudGF0aW9uIGFiaWxpdHkgZm9yIHZhcmlvdXMgaW4tZG9tYWluCmRvd25zdHJlYW0gdGFza3MsIGluY2x1ZGluZyBiaW5kaW5nIHNpdGUgcHJlZGljdGlvbi4gSG93ZXZlciwgYXBwbHlpbmcgZGlmZmVyZW50LWRvbWFpbiBsYW5ndWFnZSBtb2RlbHMgY29sbGFib3JhdGl2ZWx5IGZvciBjb21wbGV4LWxldmVsIHRhc2tzIHJlbWFpbnMgdW5leHBsb3JlZC4gSW4gdGhpcyBwYXBlciwgd2UgcHJvcG9zZSBDb1BSQSB0byBicmlkZ2UgcHJlLXRyYWluZWQgbGFuZ3VhZ2UgbW9kZWxzIGZyb20gZGlmZmVyZW50IGJpb2xvZ2ljYWwgZG9tYWlucyB2aWEgQ29tcGxleCBzdHJ1Y3R1cmUKZm9yIFByb3RlaW4tUk5BIGJpbmRpbmcgQWZmaW5pdHkgcHJlZGljdGlvbi4gV2UgZGVtb25zdHJhdGUKZm9yIHRoZSBmaXJzdCB0aW1lIHRoYXQgY3Jvc3MtYmlvbG9naWNhbCBtb2RhbCBsYW5ndWFnZSBtb2RlbHMgY2FuIGNvbGxhYm9yYXRlIHRvIGltcHJvdmUgYmluZGluZyBhZmZpbml0eSBwcmVkaWN0aW9uLiBXZQpwcm9wb3NlIGEgQ28tRm9ybWVyIHRvIGNvbWJpbmUgdGhlIGNyb3NzLW1vZGFsIHNlcXVlbmNlCmFuZCBzdHJ1Y3R1cmUgaW5mb3JtYXRpb24gYW5kIGEgYmktc2NvcGUgcHJlLXRyYWluaW5nIHN0cmF0ZWd5IGZvciBpbXByb3ZpbmcgQ28tRm9ybWVy4oCZcyBpbnRlcmFjdGlvbiB1bmRlcnN0YW5kaW5nLgpNZWFud2hpbGUsIHdlIGJ1aWxkIHRoZSBsYXJnZXN0IHByb3RlaW4tUk5BIGJpbmRpbmcgYWZmaW5pdHkKZGF0YXNldCBQUkEzMTAgZm9yIHBlcmZvcm1hbmNlIGV2YWx1YXRpb24uIFdlIGFsc28gdGVzdCBvdXIKbW9kZWwgb24gYSBwdWJsaWMgZGF0YXNldCBmb3IgbXV0YXRpb24gZWZmZWN0IHByZWRpY3Rpb24uIENvUFJBIHJlYWNoZXMgc3RhdGUtb2YtdGhlLWFydCBwZXJmb3JtYW5jZSBvbiBhbGwgdGhlIGRhdGFzZXRzLgpXZSBwcm92aWRlIGV4dGVuc2l2ZSBhbmFseXNlcyBhbmQgdmVyaWZ5IHRoYXQgQ29QUkEgY2FuCigxKSBhY2N1cmF0ZWx5IHByZWRpY3QgdGhlIHByb3RlaW4tUk5BIGJpbmRpbmcgYWZmaW5pdHk7ICgyKQp1bmRlcnN0YW5kIHRoZSBiaW5kaW5nIGFmZmluaXR5IGNoYW5nZSBjYXVzZWQgYnkgbXV0YXRpb25zOwphbmQgKDMpIGJlbmVmaXQgZnJvbSBzY2FsaW5nIGRhdGEgYW5kIG1vZGVsIHNpemUuMSIsLCwsIkNoaW5hLFVuaXRlZCBLaW5nZG9tIG9mIEdyZWF0IEJyaXRhaW4gYW5kIE5vcnRoZXJuIElyZWxhbmQsQXVzdHJhbGlhLENoaW5hIiwsLCw0LjAsLDIwMjYtMDUtMjUgMTI6MzM6MDArMDA6MDAsLCwsLCwiQWNhZGVtaWEsQWNhZGVtaWEsQWNhZGVtaWEsQWNhZGVtaWEiLCwsLCwsLCwsLCwsMzE1NC4wMDc2Njk5ODI5OTQ3LCwsLCwsClhpbnlpIFZpZGVvIDIuMCwsLCwsMjAyNC0wOC0yMSwi5paw5aO56KeG6aKR5aSn5qih5Z6LMi4wIOi1i+iDveWNg+ihjOeZvuS4mueahEFJ5Yib5paw5byV5pOOCiIsaHR0cHM6Ly90ZWNoLmNoaW5hZGFpbHkuY29tLmNuL2EvMjAyNDA4LzIxL1dTNjZjNWE1MDFhMzEwYjM1Mjk5ZDM3YzhkLmh0bWwsLCwsLCwsLCwsLCwsLFVua25vd24sLCwsLCwsLCwsLDIwMjUtMTEtMjggMTE6NTM6NDQrMDA6MDAsLCwsLCwsLCwsLCwsLCwsLCwsLCwsLCwKSWRlb2dyYW0gdjIsSW1hZ2UgZ2VuZXJhdGlvbiwiSW1hZ2UgZ2VuZXJhdGlvbixUZXh0LXRvLWltYWdlIixJZGVvZ3JhbSwsMjAyNC0wOC0yMSxJZGVvZ3JhbSAyLjAsaHR0cHM6Ly9hYm91dC5pZGVvZ3JhbS5haS8yLjAsLCwsLCwsLCwsLCwsLFVua25vd24sIldlIGFyZSBleGNpdGVkIHRvIHJlbGVhc2UgSWRlb2dyYW0gMi4wLCBvdXIgbmV3IGZyb250aWVyIHRleHQgdG8gaW1hZ2UgbW9kZWwgd2l0aCBpbmR1c3RyeSBsZWFkaW5nIGNhcGFiaWxpdGllcyBpbiBnZW5lcmF0aW5nIHJlYWxpc3RpYyBpbWFnZXMsIGdyYXBoaWMgZGVzaWduLCB0eXBvZ3JhcGh5LCBhbmQgbW9yZS4gVHJhaW5lZCBmcm9tIHNjcmF0Y2ggbGlrZSBhbGwgSWRlb2dyYW0gbW9kZWxzLCBJZGVvZ3JhbSAyLjAgc2lnbmlmaWNhbnRseSBvdXRwZXJmb3JtcyBvdGhlciB0ZXh0IHRvIGltYWdlIG1vZGVscyBhY3Jvc3MgbWFueSBxdWFsaXR5IG1ldHJpY3MsIGluY2x1ZGluZyBpbWFnZS10ZXh0IGFsaWdubWVudCwgb3ZlcmFsbCBzdWJqZWN0aXZlIHByZWZlcmVuY2UsIGFuZCB0ZXh0IHJlbmRlcmluZyBhY2N1cmFjeS4iLCwsQVBJIGFjY2VzcyxDYW5hZGEsLCwsLCwyMDI1LTExLTI4IDExOjUzOjQ0KzAwOjAwLCwsLCwsSW5kdXN0cnksLCwsLFVucmVsZWFzZWQsLCwsLCwsLCwsLCwsTm8KS29zbW9zLTIuNSwiTXVsdGltb2RhbCxMYW5ndWFnZSxWaXNpb24iLCJDaGFyYWN0ZXIgcmVjb2duaXRpb24gKE9DUiksRG9jdW1lbnQgY2xhc3NpZmljYXRpb24sTGFuZ3VhZ2UgbW9kZWxpbmcvZ2VuZXJhdGlvbixWaXN1YWwgcXVlc3Rpb24gYW5zd2VyaW5nLERvY3VtZW50IHJlcHJlc2VudGF0aW9uIixNaWNyb3NvZnQsIlRlbmdjaGFvIEx2LCBZdXBhbiBIdWFuZywgSmluZ3llIENoZW4sIFl1emhvbmcgWmhhbywgWWlsaW4gSmlhLCBMZWkgQ3VpLCBTaHVtaW5nIE1hLCBZYW95YW8gQ2hhbmcsIFNoYW9oYW4gSHVhbmcsIFdlbmh1aSBXYW5nLCBMaSBEb25nLCBXZWl5YW8gTHVvLCBTaGFveGlhbmcgV3UsIEd1b3hpbiBXYW5nLCBDaGEgWmhhbmcsIEZ1cnUgV2VpIiwyMDI0LTA4LTIxLEtPU01PUy0yLjU6IEEgTXVsdGltb2RhbCBMaXRlcmF0ZSBNb2RlbCxodHRwczovL2FyeGl2Lm9yZy9hYnMvMjMwOS4xMTQxOSwsLCwxMzAwMDAwMDAwLjAsIiIiS09TTU9TLTIuNSBjb250YWlucyBhIHRvdGFsIG9mIDEuMyBiaWxsaW9uIHBhcmFtZXRlcnMiIgoKIiJUaGUgdmlzaW9uIGVuY29kZXIgaXMgaW5pdGlhbGl6ZWQgZnJvbSB0aGUgUGl4MlN0cnVjdC1MYXJnZSBtb2RlbOKAmXMgZW5jb2RlciAoTGVlIGV0IGFsLiAyMDIzKSwgd2hpY2ggaXMgYmFzZWQgb24gdGhlIFZpc2lvbiBUcmFuc2Zvcm1lciAoVmlUKSAoRG9zb3ZpdHNraXkgZXQgYWwuIDIwMjEpIiIiLDIuMjAxODAxNWUrMjEsIjYgRkxPUCAvIHRva2VuIC8gcGFyYW1ldGVyICogMS4zICogMTBeOSBwYXJhbWV0ZXJzICogMjYwICogMTBeOSB0b2tlbnMgWzEgZXBvY2ggYXNzdW1lZF0gPSAyLjAyOGUrMjEgRkxPUAoKKyAxLjczODAxNDdlKzIwIEZMT1AgWyIibGlrZWx5IiIgYmFzZSBtb2RlbCBQaXgyc3RydWN0LUxhcmdlIHRyYWluaW5nIGNvbXB1dGVdID0gMi4yMDE4MDE1ZSsyMSBGTE9QIiwyNjAwMDAwMDAwMDAsIiIiVGhlIHRvdGFsIHRyYWluaW5nIGludm9sdmVkIGFwcHJveGltYXRlbHkgMjYwIGJpbGxpb24gdG9rZW5zLiIiCgoiIk91ciB0cmFpbmluZyBkYXRhIGlzIGNvbGxlY3RlZCB1c2luZyBhbiBhdXRvbWF0ZWQgcGlwZWxpbmUgZnJvbSBkaXZlcnNlIHNvdXJjZXMsIHJlc3VsdGluZyBpbiBhIGxhcmdlIGNvcnB1cyBvZiAzNTcuNCBtaWxsaW9uIGRvY3VtZW50IGltYWdlcywgYW5ub3RhdGVkIHdpdGggdGV4dCBsaW5lcyB1c2luZyBib3VuZGluZyBib3hlcyBvciBpbiBtYXJrZG93biBmb3JtYXQuIiIiLCwsLCxDb25maWRlbnQsIlRoZSBhdXRvbWF0aWMgcmVhZGluZyBvZiB0ZXh0LWludGVuc2l2ZSBpbWFnZXMgcmVwcmVzZW50cyBhIHNpZ25pZmljYW50IGFkdmFuY2VtZW50IHRvd2FyZCBhY2hpZXZpbmcgQXJ0aWZpY2lhbCBHZW5lcmFsIEludGVsbGlnZW5jZSAoQUdJKS4gSW4gdGhpcyBwYXBlciB3ZSBwcmVzZW50IEtPU01PUy0yLjUsIGEgbXVsdGltb2RhbCBsaXRlcmF0ZSBtb2RlbCBmb3IgbWFjaGluZSByZWFkaW5nIG9mIHRleHQtaW50ZW5zaXZlIGltYWdlcy4gUHJlLXRyYWluZWQgb24gYSBsYXJnZS1zY2FsZSBjb3JwdXMgb2YgdGV4dC1pbnRlbnNpdmUgaW1hZ2VzLCBLT1NNT1MtMi41IGV4Y2VscyBpbiB0d28gZGlzdGluY3QgeWV0IGNvbXBsZW1lbnRhcnkgdHJhbnNjcmlwdGlvbiB0YXNrczogKDEpIGdlbmVyYXRpbmcgc3BhdGlhbGx5LWF3YXJlIHRleHQgYmxvY2tzLCB3aGVyZSBlYWNoIGJsb2NrIG9mIHRleHQgaXMgYXNzaWduZWQgc3BhdGlhbCBjb29yZGluYXRlcyB3aXRoaW4gdGhlIGltYWdlLCBhbmQgKDIpIHByb2R1Y2luZyBzdHJ1Y3R1cmVkIHRleHQgb3V0cHV0IHRoYXQgY2FwdHVyZXMgYm90aCBzdHlsZSBhbmQgc3RydWN0dXJlIGluIG1hcmtkb3duIGZvcm1hdC4gVGhpcyB1bmlmaWVkIG11bHRpbW9kYWwgbGl0ZXJhdGUgY2FwYWJpbGl0eSBpcyBhY2hpZXZlZCB0aHJvdWdoIGEgc2hhcmVkIGRlY29kZXItb25seSBhdXRvcmVncmVzc2l2ZSBUcmFuc2Zvcm1lciBhcmNoaXRlY3R1cmUgYW5kIHRhc2stc3BlY2lmaWMgcHJvbXB0cy4gQnVpbGRpbmcgb24gdGhpcyBmb3VuZGF0aW9uLCB3ZSBmaW5lLXR1bmUgS09TTU9TLTIuNSBmb3IgZG9jdW1lbnQgdW5kZXJzdGFuZGluZyB0YXNrcywgcmVzdWx0aW5nIGluIGEgZG9jdW1lbnQgdW5kZXJzdGFuZGluZyBnZW5lcmFsaXN0IG5hbWVkIEtPU01PUy0yLjUtQ0hBVC4gQWRkaXRpb25hbGx5LCBhIGxhcmdlIGNvcnB1cyBvZiAzNTcuNCBtaWxsaW9uIGRvY3VtZW50IHBhZ2VzIHNwYW5uaW5nIGRpdmVyc2UgZG9tYWlucyB3YXMgY3VyYXRlZCBmb3IgcHJlLXRyYWluaW5nLiBXZSBldmFsdWF0ZSBLT1NNT1MtMi41IG9uIHR3byBuZXdseSBwcm9wb3NlZCBiZW5jaG1hcmtzLCBPQ1JFdmFsIGFuZCBNYXJrZG93bkV2YWwsIGZvciBkb2N1bWVudC1sZXZlbCB0ZXh0IHJlY29nbml0aW9uIGFuZCBpbWFnZS10by1tYXJrZG93biBnZW5lcmF0aW9uLCBkZW1vbnN0cmF0aW5nIGltcHJlc3NpdmUgbGl0ZXJhdGUgY2FwYWJpbGl0aWVzIGNvbXBhcmFibGUgdG8gR1BULTRvLiBLT1NNT1MtMi41LUNIQVQgYWNoaWV2ZXMgcGVyZm9ybWFuY2UgY29tcGFyYWJsZSB0byBvdGhlciBzdGF0ZS1vZi10aGUtYXJ0IGdlbmVyYWxpc3RzIHRoYXQgYXJlIGZpdmUgdGltZXMgbGFyZ2VyICgxLjNCIHZzLiA3QikgYWNyb3NzIG5pbmUgdGV4dC1yaWNoIHZpc3VhbCBxdWVzdGlvbiBhbnN3ZXJpbmcgYmVuY2htYXJrcy4gTW9kZWxzIGFuZCBjb2RlIGhhdmUgYmVlbiBhdmFpbGFibGUgYXQgXHVybHt0aGlzIGh0dHBzIFVSTH0uIiwsLE9wZW4gd2VpZ2h0cyAodW5yZXN0cmljdGVkKSxVbml0ZWQgU3RhdGVzIG9mIEFtZXJpY2EsUGl4MlN0cnVjdC1MYXJnZSwsLCwsMjAyNS0xMS0yOCAxMTo1Mzo0NCswMDowMCwsLCwsLEluZHVzdHJ5LCwsLCxVbnJlbGVhc2VkLCJNSVQgbGljZW5zZQpodHRwczovL2dpdGh1Yi5jb20vbWljcm9zb2Z0L3VuaWxtL3RyZWUvbWFzdGVyL2tvc21vcy0yLjUKaHR0cHM6Ly9odWdnaW5nZmFjZS5jby9taWNyb3NvZnQva29zbW9zLTIuNQoKSSBkb24ndCBzZWUgdHJhaW5pbmcgY29kZSBpbiB0aGUgcmVwbywgaXQgc2VlbXMgaXQgaXMgb25seSBpbmZlcmVuY2UgYW5kIGZpbmUtdHVuaW5nIGNvZGUiLCwsLCwsLE9wZXJhdGlvbiBjb3VudGluZyxtaWNyb3NvZnQsLCwsWWVzCkFudGlGb3JtZXIsQmlvbG9neSxQcm90ZWluIHByb3RlaW4gYmluZGluZyBhZmZpbml0eSBwcmVkaWN0aW9uLCJVbml2ZXJzaXR5IG9mIEZsb3JpZGEsU2ljaHVhbiBVbml2ZXJzaXR5LFNoaWhlemkgVW5pdmVyc2l0eSxVbml2ZXJzaXR5IG9mIE1hY2F1LFVuaXZlcnNpdHkgb2YgVGV4YXMgSGVhbHRoIFNjaWVuY2UgQ2VudGVyIiwiUWluZyBXYW5nLCBZdXpob3UgRmVuZywgWWFuZmVpIFdhbmcsIEJvIExpLCBKaWFuZ3VvIFdlbiwgWGlhb2JvIFpob3UsIFFpYW5xaWFuIFNvbmciLDIwMjQtMDgtMjAsQW50aUZvcm1lcjogZ3JhcGggZW5oYW5jZWQgbGFyZ2UgbGFuZ3VhZ2UgbW9kZWwgZm9yIGJpbmRpbmcgYWZmaW5pdHkgcHJlZGljdGlvbiAsaHR0cHM6Ly9hY2FkZW1pYy5vdXAuY29tL2JpYi9hcnRpY2xlLzI1LzUvYmJhZTQwMy83NzM2MjQ3LDAuMCwsLDI0NjcwNTk2LjAsTG9hZGVkIHByb3ZpZGVkIG1vZGVsIGZpbGUgZnJvbSBaZW5vZG8gcGFnZSBpbnRvIFB5VG9yY2guICwxLjcxMDAwMDAwMDAwMDAxNDhlKzE4LCIxLiBIYXJkd2FyZSBzZXR1cDogMXggTlZJRElBIEExMDAgR1BVICgzLjEyeDEwXjE0IEZMT1AvcyB1c2luZyBGUDE2IFRlbnNvciBDb3JlKQoKMi4gVHJhaW5pbmcgZHVyYXRpb246IERpcmVjdGx5IHByb3ZpZGVkIC0gMC43NiBob3VycyBwZXIgZXBvY2ggeCA1IGZvbGRzID0gMy44IGhvdXJzICgxMyw2ODAgc2Vjb25kcykKCjMuIFV0aWxpemF0aW9uIHJhdGU6IDQwJQoKNC4gQ2FsY3VsYXRpb246IDMuMTJ4MTBeMTQgRkxPUC9zIMOXIDEzLDY4MHMgw5cgMSBHUFUgw5cgMC40ID0gMS43McOXMTBeMTggRkxPUHMiLCwsLCIiIkFudGlCRVJUeSBhZG9wdHMgdGhlIG11bHRpcGxlCmluc3RhbmNlIGxlYXJuaW5nIGFuZCByZXN1bHRzIGluIG11Y2ggbG9uZ2VyIHRyYWluaW5nIHRpbWUgKDEuNDYgaCkKdGhhbiBUcmFuc2Zvcm1lci0xMiBMICgwLjYzIGgpIGFuZCBUcmFuc2Zvcm1lci02IEwgKDAuMzggaCkuIiIiLE5WSURJQSBBMTAwIFNYTTQgNDAgR0IsLENvbmZpZGVudCwiQW50aWJvZGllcyBwbGF5IGEgcGl2b3RhbCByb2xlIGluIGltbXVuZSBkZWZlbnNlIGFuZCBzZXJ2ZSBhcyBrZXkgdGhlcmFwZXV0aWMgYWdlbnRzLiBUaGUgcHJvY2VzcyBvZiBhZmZpbml0eSBtYXR1cmF0aW9uLCB3aGVyZWluCmFudGlib2RpZXMgZXZvbHZlIHRocm91Z2ggc29tYXRpYyBtdXRhdGlvbnMgdG8gYWNoaWV2ZSBoZWlnaHRlbmVkIHNwZWNpZmljaXR5IGFuZCBhZmZpbml0eSB0byB0YXJnZXQgYW50aWdlbnMsIGlzIGNydWNpYWwgZm9yIGVmZmVjdGl2ZQppbW11bmUgcmVzcG9uc2UuIERlc3BpdGUgdGhlaXIgc2lnbmlmaWNhbmNlLCBhc3Nlc3NpbmcgYW50aWJvZHnigJNhbnRpZ2VuIGJpbmRpbmcgYWZmaW5pdHkgcmVtYWlucyBjaGFsbGVuZ2luZyBkdWUgdG8gbGltaXRhdGlvbnMgaW4KY29udmVudGlvbmFsIHdldCBsYWIgdGVjaG5pcXVlcy4gVG8gYWRkcmVzcyB0aGlzLCB3ZSBpbnRyb2R1Y2UgQW50aUZvcm1lciwgYSBncmFwaC1iYXNlZCBsYXJnZSBsYW5ndWFnZSBtb2RlbCBkZXNpZ25lZCB0byBwcmVkaWN0CmFudGlib2R5IGJpbmRpbmcgYWZmaW5pdHkuIEFudGlGb3JtZXIgaW5jb3Jwb3JhdGVzIHNlcXVlbmNlIGluZm9ybWF0aW9uIGludG8gYSBncmFwaC1iYXNlZCBmcmFtZXdvcmssIGFsbG93aW5nIGZvciBwcmVjaXNlIHByZWRpY3Rpb24Kb2YgYmluZGluZyBhZmZpbml0eS4gVGhyb3VnaCBleHRlbnNpdmUgZXZhbHVhdGlvbnMsIEFudGlGb3JtZXIgZGVtb25zdHJhdGVzIHN1cGVyaW9yIHBlcmZvcm1hbmNlIGNvbXBhcmVkIHdpdGggZXhpc3RpbmcgbWV0aG9kcywKb2ZmZXJpbmcgYWNjdXJhdGUgcHJlZGljdGlvbnMgd2l0aCByZWR1Y2VkIGNvbXB1dGF0aW9uYWwgdGltZS4gQXBwbGljYXRpb24gb2YgQW50aUZvcm1lciB0byBzZXZlcmUgYWN1dGUgcmVzcGlyYXRvcnkgc3luZHJvbWUKY29yb25hdmlydXMgMiBwYXRpZW50IHNhbXBsZXMgcmV2ZWFscyBhbnRpYm9kaWVzIHdpdGggc3Ryb25nIG5ldXRyYWxpemluZyBjYXBhYmlsaXRpZXMsIHByb3ZpZGluZyBpbnNpZ2h0cyBmb3IgdGhlcmFwZXV0aWMgZGV2ZWxvcG1lbnQKYW5kIHZhY2NpbmF0aW9uIHN0cmF0ZWdpZXMuIEZ1cnRoZXJtb3JlLCBhbmFseXNpcyBvZiBpbmRpdmlkdWFsIHNhbXBsZXMgZm9sbG93aW5nIGluZiBsdWVuemEgdmFjY2luYXRpb24gZWx1Y2lkYXRlcyBkaWZmZXJlbmNlcyBpbgphbnRpYm9keSByZXNwb25zZSBiZXR3ZWVuIHlvdW5nIGFuZCBvbGRlciBhZHVsdHMuIEFudGlGb3JtZXIgaWRlbnRpZmllcyBzcGVjaWZpYyBjbG9ub3R5cGVzIHdpdGggZW5oYW5jZWQgYmluZGluZyBhZmZpbml0eSBwb3N0dmFjY2luYXRpb24sIHBhcnRpY3VsYXJseSBpbiB5b3VuZyBpbmRpdmlkdWFscywgc3VnZ2VzdGluZyBhZ2UtcmVsYXRlZCB2YXJpYXRpb25zIGluIGltbXVuZSByZXNwb25zZSBkeW5hbWljcy4gTW9yZW92ZXIsIG91ciBmaW5kaW5ncwp1bmRlcnNjb3JlIHRoZSBpbXBvcnRhbmNlIG9mIGxhcmdlIGNsb25vdHlwZSBjYXRlZ29yeSBpbiBkcml2aW5nIGFmZmluaXR5IG1hdHVyYXRpb24gYW5kIGltbXVuZSBtb2R1bGF0aW9uLiBPdmVyYWxsLCBBbnRpRm9ybWVyIGlzCmEgcHJvbWlzaW5nIGFwcHJvYWNoIHRvIGFjY2VsZXJhdGUgYW50aWJvZHktYmFzZWQgZGlhZ25vc3RpY3MgYW5kIHRoZXJhcGV1dGljcywgYnJpZGdpbmcgdGhlIGdhcCBiZXR3ZWVuIHRyYWRpdGlvbmFsIG1ldGhvZHMgYW5kCmNvbXBsZXggYW50aWJvZHkgbWF0dXJhdGlvbiBwcm9jZXNzZXMuIiwsLE9wZW4gd2VpZ2h0cyAodW5yZXN0cmljdGVkKSwiVW5pdGVkIFN0YXRlcyBvZiBBbWVyaWNhLENoaW5hLENoaW5hLE1hY2FvLFVuaXRlZCBTdGF0ZXMgb2YgQW1lcmljYSIsLCwsMS4wLCwyMDI1LTExLTI4IDExOjUzOjQ0KzAwOjAwLCwsLDY0LjAsIiIiVGhlIHRyYWluaW5nIGJhdGNoIHNpemUgaXMgc2V0IHRvIDY0LCB0aGUgdGVzdCBiYXRjaCBzaXplIHRvIDEyOCwgYW5kIHRoZSBsZWFybmluZyByYXRlIGlzIDAuMDAwMS4gQW50aUZvcm1lciBpcyB0cmFpbmVkIG9uIG9uZSBOVklESUEgQTEwMCBURU5TT1IgQ09SRSBHUFUgd2l0aCA0MCBHQiBtZW1vcnkiIiBmcm9tIE1vZGVsIHRyYWluaW5nIHBhcmFncmFwaCIsIkFjYWRlbWlhLEFjYWRlbWlhLEFjYWRlbWlhLEFjYWRlbWlhLEFjYWRlbWlhIiwsLCwsT3BlbiBzb3VyY2UsIltNSVQgbGljZW5zZV0gQWxsIHNvdXJjZSBjb2RlcyBhbmQgdHJhaW5lZCBtb2RlbHMgaW4gb3VyIGV4cGVyaW1lbnRzIGhhdmUgYmVlbiBkZXBvc2l0ZWQgYXQgaHR0cHM6Ly9naXRodWIuY29tL1FTb25nLWdpdGh1Yi9BbnRpRm9ybWVyLgoKIiwsLCwsLDQzMy4yNTI0NTk5NjMzMDgyLEhhcmR3YXJlLCwsLCxZZXMKUmV0aGlua2luZyBNb2xlY3VsYXIgRGVzaWduOiBJbnRlZ3JhdGluZyBMYXRlbnQgVmFyaWFibGUgYW5kIEF1dG8tUmVncmVzc2l2ZSBNb2RlbHMgZm9yIEdvYWwgRGlyZWN0ZWQgR2VuZXJhdGlvbixCaW9sb2d5LERydWcgZGlzY292ZXJ5LCJFVEggWnVyaWNoLFVuaXZlcnNpdHkgb2YgWnVyaWNoLEVUSCBBSSBDZW50ZXIiLCJIZWF0aCBBcnRodXItTG91aSwgQW1pbmEgTW9sbGF5c2EsIE1pY2hhZWwgS3JhdXRoYW1tZXIiLDIwMjQtMDgtMTksUmV0aGlua2luZyBNb2xlY3VsYXIgRGVzaWduOiBJbnRlZ3JhdGluZyBMYXRlbnQgVmFyaWFibGUgYW5kIEF1dG8tUmVncmVzc2l2ZSBNb2RlbHMgZm9yIEdvYWwgRGlyZWN0ZWQgR2VuZXJhdGlvbixodHRwczovL2FyeGl2Lm9yZy9hYnMvMjQwOS4wMDA0NiwwLjAsLCwsLCwiCiIsLCJRTTkgRGF0YXNldDogMTEzLDg4NSBtb2xlY3VsZXMgw5cgNDAgdG9rZW5zID0gNCw1NTUsNDAwIHRva2VucwpaSU5DMjUwayBEYXRhc2V0OiAyNTAsMDAwIG1vbGVjdWxlcyDDlyAxMjAgdG9rZW5zID0gMzAsMDAwLDAwMCB0b2tlbnMKVG90YWw6IDQsNTU1LDQwMCArIDMwLDAwMCwwMDAgPSAzNCw1NTUsNDAwIHRva2VucyDiiYggMy41IMOXIDEwXjcgdG9rZW5zIiwsLE5WSURJQSBHZUZvcmNlIFJUWCA0MDkwLCxDb25maWRlbnQsIkRlIG5vdm8gbW9sZWN1bGUgZGVzaWduIGhhcyBiZWNvbWUgYSBoaWdobHkgYWN0aXZlIHJlc2VhcmNoIGFyZWEsIGFkdmFuY2VkIHNpZ25pZmljYW50bHkgdGhyb3VnaCB0aGUgdXNlIG9mIHN0YXRlLW9mLXRoZS1hcnQgZ2VuZXJhdGl2ZSBtb2RlbHMuIERlc3BpdGUgdGhlc2UgYWR2YW5jZXMsIHNldmVyYWwgZnVuZGFtZW50YWwgcXVlc3Rpb25zIHJlbWFpbiB1bmFuc3dlcmVkIGFzIHRoZSBmaWVsZCBpbmNyZWFzaW5nbHkgZm9jdXNlcyBvbiBtb3JlIGNvbXBsZXggZ2VuZXJhdGl2ZSBtb2RlbHMgYW5kIHNvcGhpc3RpY2F0ZWQgbW9sZWN1bGFyIHJlcHJlc2VudGF0aW9ucyBhcyBhbiBhbnN3ZXIgdG8gdGhlIGNoYWxsZW5nZXMgb2YgZHJ1ZyBkZXNpZ24uIEluIHRoaXMgcGFwZXIsIHdlIHJldHVybiB0byB0aGUgc2ltcGxlc3QgcmVwcmVzZW50YXRpb24gb2YgbW9sZWN1bGVzLCBhbmQgaW52ZXN0aWdhdGUgb3Zlcmxvb2tlZCBsaW1pdGF0aW9ucyBvZiBjbGFzc2ljYWwgZ2VuZXJhdGl2ZSBhcHByb2FjaGVzLCBwYXJ0aWN1bGFybHkgVmFyaWF0aW9uYWwgQXV0b2VuY29kZXJzIChWQUVzKSBhbmQgYXV0by1yZWdyZXNzaXZlIG1vZGVscy4gV2UgcHJvcG9zZSBhIGh5YnJpZCBtb2RlbCBpbiB0aGUgZm9ybSBvZiBhIG5vdmVsIHJlZ3VsYXJpemVyIHRoYXQgbGV2ZXJhZ2VzIHRoZSBzdHJlbmd0aHMgb2YgYm90aCB0byBpbXByb3ZlIHZhbGlkaXR5LCBjb25kaXRpb25hbCBnZW5lcmF0aW9uLCBhbmQgc3R5bGUgdHJhbnNmZXIgb2YgbW9sZWN1bGFyIHNlcXVlbmNlcy4gQWRkaXRpb25hbGx5LCB3ZSBwcm92aWRlIGFuIGluIGRlcHRoIGRpc2N1c3Npb24gb2Ygb3Zlcmxvb2tlZCBhc3N1bXB0aW9ucyBvZiB0aGVzZSBtb2RlbHMnIGJlaGF2aW91ci4iLDUwMC4wLCxPcGVuIHdlaWdodHMgKG5vbi1jb21tZXJjaWFsKSwiU3dpdHplcmxhbmQsU3dpdHplcmxhbmQsU3dpdHplcmxhbmQiLCwsLDEuMCwsMjAyNS0xMS0yOCAxMTo1Mzo0NCswMDowMCwsLCwsLCJBY2FkZW1pYSxBY2FkZW1pYSxSZXNlYXJjaCBjb2xsZWN0aXZlIiwsLCwsT3BlbiAobm9uLWNvbW1lcmNpYWwpLCJubyBjbGVhciBsaWNlbnNlCmh0dHBzOi8vZ2l0aHViLmNvbS9IZWF0aEFyaHR1ckxvdWlzL1JldGhpbmtpbmctTW9sZWN1bGFyLURlc2lnbi1JbnRlZ3JhdGluZy1MYXRlbnQtVmFyaWFibGUtYW5kLUF1dG9yZWdyZXNzaXZlLU1vZGVscy1mb3ItRW5oYW5jZWQtR29hbCIsLCwsLCw0ODcuNDE5ODcxODcxOTU0NDYsSGFyZHdhcmUsLCwsLFllcwpMb25nVklMQS03QiwiTXVsdGltb2RhbCxWaWRlbyxMYW5ndWFnZSIsIlZpZGVvLFZpZGVvIGRlc2NyaXB0aW9uLFZpc3VhbCBxdWVzdGlvbiBhbnN3ZXJpbmcsTGFuZ3VhZ2UgbW9kZWxpbmcvZ2VuZXJhdGlvbiIsIk5WSURJQSxNYXNzYWNodXNldHRzIEluc3RpdHV0ZSBvZiBUZWNobm9sb2d5IChNSVQpLFVuaXZlcnNpdHkgb2YgQ2FsaWZvcm5pYSAoVUMpIEJlcmtlbGV5LFVUIEF1c3RpbiIsIll1a2FuZyBDaGVuLCBGdXpoYW8gWHVlLCBEYWNoZW5nIExpLCBRaW5naGFvIEh1LCBMaWdlbmcgWmh1LCBYaXV5dSBMaSwgWXVuaGFvIEZhbmcsIEhhb3RpYW4gVGFuZywgU2hhbmcgWWFuZywgWmhpamlhbiBMaXUsIEV0aGFuIEhlLCBIb25neHUgWWluLCBQYXZsbyBNb2xjaGFub3YsIEphbiBLYXV0eiwgTGlueGkgRmFuLCBZdWtlIFpodSwgWWFvIEx1LCBTb25nIEhhbiIsMjAyNC0wOC0xOSxMb25nVklMQTogU2NhbGluZyBMb25nLUNvbnRleHQgVmlzdWFsIExhbmd1YWdlIE1vZGVscyBmb3IgTG9uZyBWaWRlb3MsaHR0cHM6Ly9hcnhpdi5vcmcvYWJzLzI0MDguMTAxODgsMjY0LjAsLCw3MDAwMDAwMDAwLjAsaHR0cHM6Ly9hcnhpdi5vcmcvYWJzLzI0MDguMTAxODgsLCwsLCwsLCxDb25maWRlbnQsIkxvbmctY29udGV4dCBjYXBhYmlsaXR5IGlzIGNyaXRpY2FsIGZvciBtdWx0aS1tb2RhbCBmb3VuZGF0aW9uIG1vZGVscywgZXNwZWNpYWxseSBmb3IgbG9uZyB2aWRlbyB1bmRlcnN0YW5kaW5nLiBXZSBpbnRyb2R1Y2UgTG9uZ1ZJTEEsIGEgZnVsbC1zdGFjayBzb2x1dGlvbiBmb3IgbG9uZy1jb250ZXh0IHZpc3VhbC1sYW5ndWFnZSBtb2RlbHMgYnkgY28tZGVzaWduaW5nIHRoZSBhbGdvcml0aG0gYW5kIHN5c3RlbS4gRm9yIG1vZGVsIHRyYWluaW5nLCB3ZSB1cGdyYWRlIGV4aXN0aW5nIFZMTXMgdG8gc3VwcG9ydCBsb25nIHZpZGVvIHVuZGVyc3RhbmRpbmcgYnkgaW5jb3Jwb3JhdGluZyB0d28gYWRkaXRpb25hbCBzdGFnZXMsIGkuZS4sIGxvbmcgY29udGV4dCBleHRlbnNpb24gYW5kIGxvbmcgdmlkZW8gc3VwZXJ2aXNlZCBmaW5lLXR1bmluZy4gSG93ZXZlciwgdHJhaW5pbmcgb24gbG9uZyB2aWRlbyBpcyBjb21wdXRhdGlvbmFsbHkgYW5kIG1lbW9yeSBpbnRlbnNpdmUuIFdlIGludHJvZHVjZSB0aGUgbG9uZy1jb250ZXh0IE11bHRpLU1vZGFsIFNlcXVlbmNlIFBhcmFsbGVsaXNtIChNTS1TUCkgc3lzdGVtIHRoYXQgZWZmaWNpZW50bHkgcGFyYWxsZWxpemVzIGxvbmcgdmlkZW8gdHJhaW5pbmcgYW5kIGluZmVyZW5jZSwgZW5hYmxpbmcgMk0gY29udGV4dCBsZW5ndGggdHJhaW5pbmcgb24gMjU2IEdQVXMgd2l0aG91dCBhbnkgZ3JhZGllbnQgY2hlY2twb2ludGluZy4gTG9uZ1ZJTEEgZWZmaWNpZW50bHkgZXh0ZW5kcyB0aGUgbnVtYmVyIG9mIHZpZGVvIGZyYW1lcyBvZiBWSUxBIGZyb20gOCB0byAyMDQ4LCBhY2hpZXZpbmcgOTkuOCUgYWNjdXJhY3kgaW4gNiwwMDAtZnJhbWUgKG1vcmUgdGhhbiAxIG1pbGxpb24gdG9rZW5zKSB2aWRlbyBuZWVkbGUtaW4tYS1oYXlzdGFjay4gTG9uZ1ZJTEEtN0IgZGVtb25zdHJhdGVzIHN0cm9uZyBhY2N1cmFjeSBvbiA5IHBvcHVsYXIgdmlkZW8gYmVuY2htYXJrcywgZS5nLiA2NS4xJSBWaWRlb01NRSB3aXRoIHN1YnRpdGxlLiBCZXNpZGVzLCBNTS1TUCBpcyAyLjF4IC0gNS43eCBmYXN0ZXIgdGhhbiByaW5nIHN0eWxlIHNlcXVlbmNlIHBhcmFsbGVsaXNtIGFuZCAxLjF4IC0gMS40eCBmYXN0ZXIgdGhhbiBNZWdhdHJvbiB3aXRoIGEgaHlicmlkIGNvbnRleHQgYW5kIHRlbnNvciBwYXJhbGxlbGlzbS4gTW9yZW92ZXIsIGl0IHNlYW1sZXNzbHkgaW50ZWdyYXRlcyB3aXRoIEh1Z2dpbmcgRmFjZSBUcmFuc2Zvcm1lcnMuIiwsLE9wZW4gd2VpZ2h0cyAobm9uLWNvbW1lcmNpYWwpLCJVbml0ZWQgU3RhdGVzIG9mIEFtZXJpY2EsVW5pdGVkIFN0YXRlcyBvZiBBbWVyaWNhLFVuaXRlZCBTdGF0ZXMgb2YgQW1lcmljYSxVbml0ZWQgU3RhdGVzIG9mIEFtZXJpY2EiLFF3ZW4yLTdCLCwsMjU2LjAsLDIwMjYtMDUtMjUgMTI6MzM6MDArMDA6MDAsLCwsLCwiSW5kdXN0cnksQWNhZGVtaWEsQWNhZGVtaWEsQWNhZGVtaWEiLCwsLCxPcGVuIHNvdXJjZSwiYXBhY2hlIDIuMCBmb3IgdHJhaW5pbmcgY29kZQpDQy1ieS1OQyBmb3Igd2VpZ2h0cwpodHRwczovL2dpdGh1Yi5jb20vTlZsYWJzL1ZJTEEvdHJlZS9tYWluL2xvbmd2aWxhIiwsLCwsLCwsLCwsLFllcwpIeWJyaWQtUGhpLU1hbWJhLTEuNUIsTGFuZ3VhZ2UsTGFuZ3VhZ2UgbW9kZWxpbmcvZ2VuZXJhdGlvbiwiQ2FybmVnaWUgTWVsbG9uIFVuaXZlcnNpdHkgKENNVSksTW9oYW1lZCBiaW4gWmF5ZWQgVW5pdmVyc2l0eSBvZiBBcnRpZmljaWFsIEludGVsbGlnZW5jZSAoTUJaVUFJKSxDYXJ0ZXNpYSIsIkF2aXYgQmljaywgS2V2aW4gWS4gTGksIEVyaWMgUC4gWGluZywgSi4gWmljbyBLb2x0ZXIsIEFsYmVydCBHdSIsMjAyNC0wOC0xOSxUcmFuc2Zvcm1lcnMgdG8gU1NNczogRGlzdGlsbGluZyBRdWFkcmF0aWMgS25vd2xlZGdlIHRvIFN1YnF1YWRyYXRpYyBNb2RlbHMsaHR0cHM6Ly9hcnhpdi5vcmcvYWJzLzI0MDguMTAxODksLCwsMTUwMDAwMDAwMC4wLCIiIldlIGRpc3RpbGwgdGhlIFBoaS0xLjUtMS4zQiBtb2RlbCBpbnRvIFBoaS1NYW1iYTEuNUIgYXMgd2VsbCBhcyBIeWJyaWQtUGhpLU1hbWJhLTEuNUIiIiAoaHR0cHM6Ly9hcnhpdi5vcmcvcGRmLzI0MDguMTAxODksIHBhZ2UgOCkuIiwxLjIxNWUrMjEsMS4xN2UrMjEgRkxPUCBbYmFzZSBtb2RlbCBjb21wdXRlXSArIDQuNWUrMTkgRkxPUCBbZmluZXR1bmUgY29tcHV0ZV0gPSAxLjIxNWUrMjEgRkxPUCw1MDAwMDAwMDAwLCIiIlRoZSBIeWJyaWQtUGhpTWFtYmEtMS41QiBpcyBkaXN0aWxsZWQgb24gYSBidWRnZXQgb2YgNSBiaWxsaW9uIHRva2VucyBmcm9tIHRoZSBzYW1lIGRhdGFzZXQuIiIiLCwsLCxDb25maWRlbnQsIlRyYW5zZm9ybWVyIGFyY2hpdGVjdHVyZXMgaGF2ZSBiZWNvbWUgYSBkb21pbmFudCBwYXJhZGlnbSBmb3IgZG9tYWlucyBsaWtlIGxhbmd1YWdlIG1vZGVsaW5nIGJ1dCBzdWZmZXIgaW4gbWFueSBpbmZlcmVuY2Ugc2V0dGluZ3MgZHVlIHRvIHRoZWlyIHF1YWRyYXRpYy10aW1lIHNlbGYtYXR0ZW50aW9uLiBSZWNlbnRseSBwcm9wb3NlZCBzdWJxdWFkcmF0aWMgYXJjaGl0ZWN0dXJlcywgc3VjaCBhcyBNYW1iYSwgaGF2ZSBzaG93biBwcm9taXNlLCBidXQgaGF2ZSBiZWVuIHByZXRyYWluZWQgd2l0aCBzdWJzdGFudGlhbGx5IGxlc3MgY29tcHV0YXRpb25hbCByZXNvdXJjZXMgdGhhbiB0aGUgc3Ryb25nZXN0IFRyYW5zZm9ybWVyIG1vZGVscy4gSW4gdGhpcyB3b3JrLCB3ZSBwcmVzZW50IGEgbWV0aG9kIHRoYXQgaXMgYWJsZSB0byBkaXN0aWxsIGEgcHJldHJh</x:v>
      </x:c>
    </x:row>
    <x:row r="98" ht="18" customHeight="1">
      <x:c r="A98" s="17" t="n">
        <x:v>93</x:v>
      </x:c>
      <x:c r="B98" s="17" t="n">
        <x:v>310</x:v>
      </x:c>
      <x:c r="C98" s="160" t="str">
        <x:v>aW5lZCBUcmFuc2Zvcm1lciBhcmNoaXRlY3R1cmUgaW50byBhbHRlcm5hdGl2ZSBhcmNoaXRlY3R1cmVzIHN1Y2ggYXMgc3RhdGUgc3BhY2UgbW9kZWxzIChTU01zKS4gVGhlIGtleSBpZGVhIHRvIG91ciBhcHByb2FjaCBpcyB0aGF0IHdlIGNhbiB2aWV3IGJvdGggVHJhbnNmb3JtZXJzIGFuZCBTU01zIGFzIGFwcGx5aW5nIGRpZmZlcmVudCBmb3JtcyBvZiBtaXhpbmcgbWF0cmljZXMgb3ZlciB0aGUgdG9rZW4gc2VxdWVuY2VzLiBXZSBjYW4gdGh1cyBwcm9ncmVzc2l2ZWx5IGRpc3RpbGwgdGhlIFRyYW5zZm9ybWVyIGFyY2hpdGVjdHVyZSBieSBtYXRjaGluZyBkaWZmZXJlbnQgZGVncmVlcyBvZiBncmFudWxhcml0eSBpbiB0aGUgU1NNOiBmaXJzdCBtYXRjaGluZyB0aGUgbWl4aW5nIG1hdHJpY2VzIHRoZW1zZWx2ZXMsIHRoZW4gdGhlIGhpZGRlbiB1bml0cyBhdCBlYWNoIGJsb2NrLCBhbmQgZmluYWxseSB0aGUgZW5kLXRvLWVuZCBwcmVkaWN0aW9ucy4gT3VyIG1ldGhvZCwgY2FsbGVkIE1PSEFXSywgaXMgYWJsZSB0byBkaXN0aWxsIGEgTWFtYmEtMiB2YXJpYW50IGJhc2VkIG9uIHRoZSBQaGktMS41IGFyY2hpdGVjdHVyZSAoUGhpLU1hbWJhKSB1c2luZyBvbmx5IDNCIHRva2VucyBhbmQgYSBoeWJyaWQgdmVyc2lvbiAoSHlicmlkIFBoaS1NYW1iYSkgdXNpbmcgNUIgdG9rZW5zLiBEZXNwaXRlIHVzaW5nIGxlc3MgdGhhbiAxJSBvZiB0aGUgdHJhaW5pbmcgZGF0YSB0eXBpY2FsbHkgdXNlZCB0byB0cmFpbiBtb2RlbHMgZnJvbSBzY3JhdGNoLCBQaGktTWFtYmEgYm9hc3RzIHN1YnN0YW50aWFsbHkgc3Ryb25nZXIgcGVyZm9ybWFuY2UgY29tcGFyZWQgdG8gYWxsIHBhc3Qgb3Blbi1zb3VyY2Ugbm9uLVRyYW5zZm9ybWVyIG1vZGVscy4gTU9IQVdLIGFsbG93cyBtb2RlbHMgbGlrZSBTU01zIHRvIGxldmVyYWdlIGNvbXB1dGF0aW9uYWwgcmVzb3VyY2VzIGludmVzdGVkIGluIHRyYWluaW5nIFRyYW5zZm9ybWVyLWJhc2VkIGFyY2hpdGVjdHVyZXMsIGhpZ2hsaWdodGluZyBhIG5ldyBhdmVudWUgZm9yIGJ1aWxkaW5nIHN1Y2ggbW9kZWxzLiIsLCxVbnJlbGVhc2VkLCJVbml0ZWQgU3RhdGVzIG9mIEFtZXJpY2EsVW5pdGVkIEFyYWIgRW1pcmF0ZXMsVW5pdGVkIFN0YXRlcyBvZiBBbWVyaWNhIixQaGktMS41LDQuNWUrMTksNiBGTE9QIC8gcGFyYW1ldGVyIC8gdG9rZW4gKiAxLjUgKiAxMF45IHBhcmFtZXRlcnMgKiA1ICogMTBeOSB0b2tlbnMgPSA0LjVlKzE5IEZMT1AsLCwyMDI1LTExLTI4IDExOjUzOjQ0KzAwOjAwLCwsLCwsIkFjYWRlbWlhLEFjYWRlbWlhLEluZHVzdHJ5IiwsLCwsVW5yZWxlYXNlZCwsLCwsLCwsT3BlcmF0aW9uIGNvdW50aW5nLCwsLCxObwpUcmFuc0ZldyxCaW9sb2d5LFByb3RlaW4gZnVuY3Rpb24gcHJlZGljdGlvbixVbml2ZXJzaXR5IG9mIE1pc3NvdXJpLCJGcmltcG9uZyBCb2FkdSwgSmlhbmxpbiBDaGVuZyIsMjAyNC0wOC0xNyxJbXByb3ZpbmcgcHJvdGVpbiBmdW5jdGlvbiBwcmVkaWN0aW9uIGJ5IGxlYXJuaW5nIGFuZCBpbnRlZ3JhdGluZyByZXByZXNlbnRhdGlvbnMgb2YgcHJvdGVpbiBzZXF1ZW5jZXMgYW5kIGZ1bmN0aW9uIGxhYmVscyxodHRwczovL2FjYWRlbWljLm91cC5jb20vYmlvaW5mb3JtYXRpY3NhZHZhbmNlcy9hcnRpY2xlLzQvMS92YmFlMTIwLzc3MzUzMTYsLCwsLCwsLCxmcm9tIHRoZSBzdXBwbGVtZW50YXJ5IHRhYmxlcywsLCwsQ29uZmlkZW50LCJNb3RpdmF0aW9uCkFzIGZld2VyIHRoYW4gMSUgb2YgcHJvdGVpbnMgaGF2ZSBwcm90ZWluIGZ1bmN0aW9uIGluZm9ybWF0aW9uIGRldGVybWluZWQgZXhwZXJpbWVudGFsbHksIGNvbXB1dGF0aW9uYWxseSBwcmVkaWN0aW5nIHRoZSBmdW5jdGlvbiBvZiBwcm90ZWlucyBpcyBjcml0aWNhbCBmb3Igb2J0YWluaW5nIGZ1bmN0aW9uYWwgaW5mb3JtYXRpb24gZm9yIG1vc3QgcHJvdGVpbnMgYW5kIGhhcyBiZWVuIGEgbWFqb3IgY2hhbGxlbmdlIGluIHByb3RlaW4gYmlvaW5mb3JtYXRpY3MuIERlc3BpdGUgdGhlIHNpZ25pZmljYW50IHByb2dyZXNzIG1hZGUgaW4gcHJvdGVpbiBmdW5jdGlvbiBwcmVkaWN0aW9uIGJ5IHRoZSBjb21tdW5pdHkgaW4gdGhlIGxhc3QgZGVjYWRlLCB0aGUgZ2VuZXJhbCBhY2N1cmFjeSBvZiBwcm90ZWluIGZ1bmN0aW9uIHByZWRpY3Rpb24gaXMgc3RpbGwgbm90IGhpZ2gsIHBhcnRpY3VsYXJseSBmb3IgcmFyZSBmdW5jdGlvbiB0ZXJtcyBhc3NvY2lhdGVkIHdpdGggZmV3IHByb3RlaW5zIGluIHRoZSBwcm90ZWluIGZ1bmN0aW9uIGFubm90YXRpb24gZGF0YWJhc2Ugc3VjaCBhcyB0aGUgVW5pUHJvdC4KClJlc3VsdHMKV2UgaW50cm9kdWNlIFRyYW5zRmV3LCBhIG5ldyB0cmFuc2Zvcm1lciBtb2RlbCwgdG8gbGVhcm4gdGhlIHJlcHJlc2VudGF0aW9ucyBvZiBib3RoIHByb3RlaW4gc2VxdWVuY2VzIGFuZCBmdW5jdGlvbiBsYWJlbHMgW0dlbmUgT250b2xvZ3kgKEdPKSB0ZXJtc10gdG8gcHJlZGljdCB0aGUgZnVuY3Rpb24gb2YgcHJvdGVpbnMuIFRyYW5zRmV3IGxldmVyYWdlcyBhIGxhcmdlIHByZS10cmFpbmVkIHByb3RlaW4gbGFuZ3VhZ2UgbW9kZWwgKEVTTTItdDQ4KSB0byBsZWFybiBmdW5jdGlvbi1yZWxldmFudCByZXByZXNlbnRhdGlvbnMgb2YgcHJvdGVpbnMgZnJvbSByYXcgcHJvdGVpbiBzZXF1ZW5jZXMgYW5kIHVzZXMgYSBiaW9sb2dpY2FsIG5hdHVyYWwgbGFuZ3VhZ2UgbW9kZWwgKEJpb0JlcnQpIGFuZCBhIGdyYXBoIGNvbnZvbHV0aW9uYWwgbmV1cmFsIG5ldHdvcmstYmFzZWQgYXV0b2VuY29kZXIgdG8gZ2VuZXJhdGUgc2VtYW50aWMgcmVwcmVzZW50YXRpb25zIG9mIEdPIHRlcm1zIGZyb20gdGhlaXIgdGV4dHVhbCBkZWZpbml0aW9uIGFuZCBoaWVyYXJjaGljYWwgcmVsYXRpb25zaGlwcywgd2hpY2ggYXJlIGNvbWJpbmVkIHRvZ2V0aGVyIHRvIHByZWRpY3QgcHJvdGVpbiBmdW5jdGlvbiB2aWEgdGhlIGNyb3NzLWF0dGVudGlvbi4gSW50ZWdyYXRpbmcgdGhlIHByb3RlaW4gc2VxdWVuY2UgYW5kIGxhYmVsIHJlcHJlc2VudGF0aW9ucyBub3Qgb25seSBlbmhhbmNlcyBvdmVyYWxsIGZ1bmN0aW9uIHByZWRpY3Rpb24gYWNjdXJhY3ksIGJ1dCBkZWxpdmVycyBhIHJvYnVzdCBwZXJmb3JtYW5jZSBvZiBwcmVkaWN0aW5nIHJhcmUgZnVuY3Rpb24gdGVybXMgd2l0aCBsaW1pdGVkIGFubm90YXRpb25zIGJ5IGZhY2lsaXRhdGluZyBhbm5vdGF0aW9uIHRyYW5zZmVyIGJldHdlZW4gR08gdGVybXMuCgpBdmFpbGFiaWxpdHkgYW5kIGltcGxlbWVudGF0aW9uCmh0dHBzOi8vZ2l0aHViLmNvbS9CaW9pbmZvTWFjaGluZUxlYXJuaW5nL1RyYW5zRmV3LiIsLCwsVW5pdGVkIFN0YXRlcyBvZiBBbWVyaWNhLCwsLCwsMjAyNS0xMS0yOCAxMTo1Mzo0NCswMDowMCwsLCwsLEFjYWRlbWlhLCwsLCwsLCwsLCwsLCwsLCwsCkNMUl9FU1AsQmlvbG9neSxFbnp5bWUgc3Vic3RyYXRlIHBhaXIgcHJlZGljdGlvbixLYW5zYXMgU3RhdGUgVW5pdmVyc2l0eSwiWmhlbmppYW8gRHUsIFdlaW1pbmcgRnUsIFhpYW9sb25nIEd1bywgRG9pbmEgQ2FyYWdlYSwgWW9uZ2h1aSBMaSIsMjAyNC0wOC0xNixDTFJfRVNQOiBJbXByb3ZlZCBlbnp5bWUtc3Vic3RyYXRlIHBhaXIgcHJlZGljdGlvbiB1c2luZyBjb250cmFzdGl2ZSBsZWFybmluZyxodHRwczovL3d3dy5iaW9yeGl2Lm9yZy9jb250ZW50LzEwLjExMDEvMjAyNC4wOC4xMy42MDc4Mjl2MSwsLCwsLDIuMTFlKzE3LDMqNjAqNjAqNjUxMzAwMDAwMDAwMDAqMC4zPTIuMTEwMjEyZSsxNyw4MTU3MjgsLDMuMCwsTlZJRElBIFRlc2xhIFQ0LCxMaWtlbHksIlRvIHJlZHVjZSB0aGUgY29zdCBvZiBleHBlcmltZW50YWwgY2hhcmFjdGVyaXphdGlvbiBvZiB0aGUgcG90ZW50aWFsIHN1YnN0cmF0ZXMgZm9yIGVuenltZXMsIG1hY2hpbmUgbGVhcm5pbmcgcHJlZGljdGlvbiBtb2RlbCBvZmZlciBhbiBhbHRlcm5hdGl2ZSBzb2x1dGlvbi4gUHJldHJhaW5lZCBsYW5ndWFnZSBtb2RlbHMsIGFzIHBvd2VyZnVsIGFwcHJvYWNoZXMgZm9yIHByb3RlaW4gYW5kIG1vbGVjdWxlIHJlcHJlc2VudGF0aW9uLCBoYXZlIGJlZW4gZW1wbG95ZWQgaW4gdGhlIGRldmVsb3BtZW50IG9mIGVuenltZS1zdWJzdHJhdGUgcHJlZGljdGlvbiBtb2RlbHMsIGFjaGlldmluZyBwcm9taXNpbmcgcGVyZm9ybWFuY2UuIEluIGFkZGl0aW9uIHRvIGNvbnRpbnVpbmcgaW1wcm92ZW1lbnRzIGluIGxhbmd1YWdlIG1vZGVscywgZWZmZWN0aXZlbHkgZnVzaW5nIGVuY29kZXJzIHRvIGhhbmRsZSBtdWx0aW1vZGFsIHByZWRpY3Rpb24gdGFza3MgaXMgY3JpdGljYWwgZm9yIGZ1cnRoZXIgZW5oYW5jaW5nIG1vZGVsIHBlcmZvcm1hbmNlIHVzaW5nIGF2YWlsYWJsZSByZXByZXNlbnRhdGlvbiBtZXRob2RzLiBIZXJlLCB3ZSBwcmVzZW50IENMUl9FU1AsIGEgbXVsdGltb2RhbCBjbGFzc2lmaWVyIHRoYXQgaW50ZWdyYXRlcyBwcm90ZWluIGFuZCBjaGVtaXN0cnkgbGFuZ3VhZ2UgbW9kZWxzIHdpdGggYSBuZXdseSBkZXNpZ25lZCBjb250cmFzdGl2ZSBsZWFybmluZyBzdHJhdGVneSBmb3IgcHJlZGljdGluZyBlbnp5bWUtc3Vic3RyYXRlIHBhaXJzLiBPdXIgYmVzdCBtb2RlbCBhY2hpZXZlZCBTT1RBIHBlcmZvcm1hbmNlIHdpdGggYW4gYWNjdXJhY3kgb2YgOTQuNzAlIG9uIGluZGVwZW5kZW50IHRlc3QgZGF0YSB3aGlsZSByZXF1aXJpbmcgZmV3ZXIgY29tcHV0YXRpb25hbCByZXNvdXJjZXMgYW5kIHRyYWluaW5nIGRhdGEuIEl0IGFsc28gY29uZmlybWVkIG91ciBoeXBvdGhlc2lzIHRoYXQgZW1iZWRkaW5ncyBvZiBwb3NpdGl2ZSBwYWlycyBhcmUgY2xvc2VyIHRvIGVhY2ggb3RoZXIgaW4gaGlnaC1kaW1lbnNpb24gc3BhY2UsIHdoaWxlIG5lZ2F0aXZlIHBhaXJzIGV4aGliaXQgdGhlIG9wcG9zaXRlIHRyZW5kLiBUaGUgcHJvcG9zZWQgYXJjaGl0ZWN0dXJlIGlzIGV4cGVjdGVkIHRvIGJlIGZ1cnRoZXIgYXBwbGllZCB0byBlbmhhbmNlIHBlcmZvcm1hbmNlIGluIGFkZGl0aW9uYWwgbXVsdGltb2RhbGl0eSBwcmVkaWN0aW9uIHRhc2tzIGluIGJpb2xvZ3kuIEEgdXNlci1mcmllbmRseSB3ZWIgc2VydmVyIG9mIENMUl9FU1AgaXMgZXN0YWJsaXNoZWQgYW5kIGZyZWVseSBhY2Nlc3NpYmxlIGF0IGh0dHBzOi8vNzhrNmltbjV3cC51cy1lYXN0LTEuYXdzYXBwcnVubmVyLmNvbS8uIiw1MDAuMCwsT3BlbiB3ZWlnaHRzIChub24tY29tbWVyY2lhbCksVW5pdGVkIFN0YXRlcyBvZiBBbWVyaWNhLCwsLDEuMCwsMjAyNS0xMS0yOCAxMTo1Mzo0NCswMDowMCwsLCwsLEFjYWRlbWlhLCwsLCxPcGVuIChub24tY29tbWVyY2lhbCksIiIiVGhlIGRhdGFzZXRzIGFuZCBjb2RlcyB1c2VkIHRvIGdlbmVyYXRlIHRoZSByZXN1bHRzIG9mIHRoaXMgcGFwZXIgYXJlIGF2YWlsYWJsZSBmcm9tIGh0dHBzOi8vZ2l0aHViLmNvbS9kemp4enlkL0NMUl9FU1AiIiAKCm5vIGNsZWFyIGxpY2Vuc2UiLCwsLCwsNzUuODI1OTM0NTc2MzEzNjQsLCwsLCxZZXMKeEdlbi1NTSAoQkxJUC0zKSwiTXVsdGltb2RhbCxWaXNpb24sTGFuZ3VhZ2UiLCJJbWFnZSBjYXB0aW9uaW5nLENoYXJhY3RlciByZWNvZ25pdGlvbiAoT0NSKSxWaXN1YWwgcXVlc3Rpb24gYW5zd2VyaW5nLENoYXQiLCJTYWxlc2ZvcmNlIFJlc2VhcmNoLFVuaXZlcnNpdHkgb2YgV2FzaGluZ3RvbiIsIkxlIFh1ZSwgTWFubGkgU2h1LCBBbmFzIEF3YWRhbGxhLCBKdW4gV2FuZywgQW4gWWFuLCBTZW50aGlsIFB1cnVzaHdhbGthbSwgSG9uZ2x1IFpob3UsIFZpcmFqIFByYWJodSwgWXV0b25nIERhaSwgTWljaGFlbCBTIFJ5b28sIFNocmlrYW50IEtlbmRyZSwgSmlleXUgWmhhbmcsIENhbiBRaW4sIFNodSBaaGFuZywgQ2hpYS1DaGloIENoZW4sIE5pbmcgWXUsIEp1bnRhbyBUYW4sIFR1bGlrYSBNYW5vaiBBd2FsZ2FvbmthciwgU2hlbGJ5IEhlaW5lY2tlLCBIdWFuIFdhbmcsIFllamluIENob2ksIEx1ZHdpZyBTY2htaWR0LCBaZXl1YW4gQ2hlbiwgU2lsdmlvIFNhdmFyZXNlLCBKdWFuIENhcmxvcyBOaWVibGVzLCBDYWltaW5nIFhpb25nLCBSYW4gWHUiLDIwMjQtMDgtMTYsInhHZW4tTU0gKEJMSVAtMyk6IEEgRmFtaWx5IG9mIE9wZW4gTGFyZ2UgTXVsdGltb2RhbApNb2RlbHMiLGh0dHBzOi8vYXJ4aXYub3JnL3BkZi8yNDA4LjA4ODcydjEsMTM5LjAsLCw0MDAwMDAwMDAwLjAsVGFibGUgMTogc2hvd3MgdGhlIG1vZGVsIGlzIGNhbGxlZCB4R2VuLU1NLWJhc2UgKDRCKSwyLjRlKzIxLCJBc3N1bWluZyAxIGVwb2NoIGFuZCBkZW5zZSBhcmNoaXRlY3R1cmUgKHBoaS0zIG1pbmkgaXMgYSBkZW5zZSBtb2RlbCksIGNvbXB1dGUgPSA2ICogNEIgKiAxMDBCID0gMi40ZSsyMSBGTE9QLiIsLCIiIkFib3V0IDEwMEIgbXVsdGltb2RhbCB0b2tlbnMiIiBmb3IgcHJldHJhaW5pbmcKU0ZUIHBoYXNlOiAiIlVsdGltYXRlbHksIHdlIGNvbGxlY3QgYSBtaXh0dXJlIG9mIDEgbWlsbGlvbiBwdWJsaWNhbGx5IGF2YWlsYWJsZSBpbnN0cnVjdGlvbi10dW5pbmcgc2FtcGxlcywgb24gd2hpY2ggd2UgZmluZS10dW5lIG91ciBtb2RlbCBmb3Igb25lIGVwb2NoLiIiCkRQTyBwaGFzZTogIiJXZSB0aHVzIGdlbmVyYXRlIDYyLjZrIHByZWZlcmVuY2UgZXhhbXBsZXMiIgpMb1JBIHBoYXNlClNhZmV0eSBGaW5lLXR1bmluZyBwaGFzZTogIiIyayBleGFtcGxlcyBvZiB1bnNhZmUgaW1hZ2VzIGFuZCBpbnN0cnVjdGlvbnMuLi41ayBhZGRpdGlvbmFsIGV4YW1wbGVzIGZyb20gdGhlIGluc3RydWN0aW9uIGZpbmUtdHVuaW5nIGRhdGFzZXQiIgoKVG90YWwgaXMgYWJvdXQgMTAwIGJpbGxpb24uIiwsLCwsQ29uZmlkZW50LCJUaGlzIHJlcG9ydCBpbnRyb2R1Y2VzIHhHZW4tTU0gKGFsc28ga25vd24gYXMgQkxJUC0zKSwgYSBmcmFtZXdvcmsgZm9yIGRldmVsb3BpbmcgTGFyZ2UgTXVsdGltb2RhbCBNb2RlbHMgKExNTXMpLiBUaGUgZnJhbWV3b3JrIGNvbXByaXNlcyBtZXRpY3Vsb3VzbHkgY3VyYXRlZCBkYXRhc2V0cywgYSB0cmFpbmluZyByZWNpcGUsIG1vZGVsIGFyY2hpdGVjdHVyZXMsIGFuZCBhIHJlc3VsdGluZyBzdWl0ZSBvZiBMTU1zLiB4R2VuLU1NLCBzaG9ydCBmb3IgeEdlbi1NdWx0aU1vZGFsLCBleHBhbmRzIHRoZSBTYWxlc2ZvcmNlIHhHZW4gaW5pdGlhdGl2ZSBvbiBmb3VuZGF0aW9uIEFJIG1vZGVscy4gT3VyIG1vZGVscyB1bmRlcmdvIHJpZ29yb3VzIGV2YWx1YXRpb24gYWNyb3NzIGEgcmFuZ2Ugb2YgdGFza3MsIGluY2x1ZGluZyBib3RoIHNpbmdsZSBhbmQgbXVsdGktaW1hZ2UgYmVuY2htYXJrcy4gT3VyIHByZS10cmFpbmVkIGJhc2UgbW9kZWwgZXhoaWJpdHMgc3Ryb25nIGluLWNvbnRleHQgbGVhcm5pbmcgY2FwYWJpbGl0aWVzIGFuZCB0aGUgaW5zdHJ1Y3Rpb24tdHVuZWQgbW9kZWwgZGVtb25zdHJhdGVzIGNvbXBldGl0aXZlIHBlcmZvcm1hbmNlIGFtb25nIG9wZW4tc291cmNlIExNTXMgd2l0aCBzaW1pbGFyIG1vZGVsIHNpemVzLiBJbiBhZGRpdGlvbiwgd2UgaW50cm9kdWNlIGEgc2FmZXR5LXR1bmVkIG1vZGVsIHdpdGggRFBPLCBhaW1pbmcgdG8gbWl0aWdhdGUgaGFybWZ1bCBiZWhhdmlvcnMgc3VjaCBhcyBoYWxsdWNpbmF0aW9ucyBhbmQgaW1wcm92ZSBzYWZldHkuIFdlIG9wZW4tc291cmNlIG91ciBtb2RlbHMsIGN1cmF0ZWQgbGFyZ2Utc2NhbGUgZGF0YXNldHMsIGFuZCBvdXIgZmluZS10dW5pbmcgY29kZWJhc2UgdG8gZmFjaWxpdGF0ZSBmdXJ0aGVyIGFkdmFuY2VtZW50cyBpbiBMTU0gcmVzZWFyY2guIEFzc29jaWF0ZWQgcmVzb3VyY2VzIHdpbGwgYmUgYXZhaWxhYmxlIG9uIG91ciBwcm9qZWN0IHBhZ2UgYWJvdmUuIiwsLCwiVW5pdGVkIFN0YXRlcyBvZiBBbWVyaWNhLFVuaXRlZCBTdGF0ZXMgb2YgQW1lcmljYSIscGhpLTMtbWluaSAzLjhCLDAuMCwiQXNzdW1pbmcgMSBlcG9jaCBhbmQgZGVuc2UgYXJjaGl0ZWN0dXJlIChwaGktMyBtaW5pIGlzIGEgZGVuc2UgbW9kZWwpLCBjb21wdXRlID0gNiAqIDRCICogMTAwQiA9IDIuNGUrMjEgRkxPUC4iLCwsMjAyNi0wMi0xMSAxOToyNjoyNyswMDowMCwsLCwsLCJJbmR1c3RyeSxBY2FkZW1pYSIsLCwsLCwsLCwsLCwsLCwsLCwKVHJhbnNmb3JtZXJzIGluIG11c2ljIHJlY29tbWVuZGF0aW9uLFJlY29tbWVuZGF0aW9uLFJlY29tbWVuZGVyIHN5c3RlbSxHb29nbGUgUmVzZWFyY2gsIkFudXNoeWEgU3ViYmlhaCwgVmlrcmFtIEFnZ2Fyd2FsIiwyMDI0LTA4LTE2LFRyYW5zZm9ybWVycyBpbiBtdXNpYyByZWNvbW1lbmRhdGlvbixodHRwczovL3Jlc2VhcmNoLmdvb2dsZS9ibG9nL3RyYW5zZm9ybWVycy1pbi1tdXNpYy1yZWNvbW1lbmRhdGlvbi8sLCwsLCwsLCwsLCwsLFVua25vd24sIkluIHRoaXMgcG9zdCB3ZSBkaXNjdXNzIGhvdyB3ZeKAmXZlIGFwcGxpZWQgdHJhbnNmb3JtZXJzLCB3aGljaCBhcmUgd2VsbC1zdWl0ZWQgdG8gcHJvY2Vzc2luZyBzZXF1ZW5jZXMgb2YgaW5wdXQgZGF0YSwgdG8gaW1wcm92ZSB0aGUgcmVjb21tZW5kYXRpb24gc3lzdGVtIGluIFlvdVR1YmUgTXVzaWMuIFRoaXMgcmVjb21tZW5kYXRpb24gc3lzdGVtIGNvbnNpc3RzIG9mIHRocmVlIGtleSBzdGFnZXM6IGl0ZW0gcmV0cmlldmFsLCBpdGVtIHJhbmtpbmcsIGFuZCBmaWx0ZXJpbmcuIFByaW9yIHVzZXIgYWN0aW9ucyBhcmUgdXN1YWxseSBhZGRlZCB0byB0aGUgcmFua2luZyBtb2RlbHMgYXMgYW4gaW5wdXQgZmVhdHVyZS4gT3VyIGFwcHJvYWNoIGFkYXB0cyB0aGUgVHJhbnNmb3JtZXIgYXJjaGl0ZWN0dXJlIGZyb20gZ2VuZXJhdGl2ZSBtb2RlbHMgZm9yIHRoZSB0YXNrIG9mIHVuZGVyc3RhbmRpbmcgdGhlIHNlcXVlbnRpYWwgbmF0dXJlIG9mIHVzZXIgYWN0aW9ucywgYW5kIGJsZW5kcyB0aGF0IHdpdGggcmFua2luZyBtb2RlbHMgcGVyc29uYWxpemVkIGZvciB0aGF0IHVzZXIuIFVzaW5nIHRyYW5zZm9ybWVycyB0byBpbmNvcnBvcmF0ZSBkaWZmZXJlbnQgdXNlciBhY3Rpb25zIGJhc2VkIG9uIHRoZSBjdXJyZW50IHVzZXIgY29udGV4dCBoZWxwcyBzdGVlciBtdXNpYyByZWNvbW1lbmRhdGlvbnMgZGlyZWN0bHkgdG93YXJkcyB0aGUgdXNlcuKAmXMgY3VycmVudCBuZWVkLiBGb3Igc2lnbmVkLWluIHVzZXJzLCB0aGlzIGFwcHJvYWNoIGFsbG93cyB1cyB0byBpbmNvcnBvcmF0ZSBhIHVzZXLigJlzIGhpc3Rvcnkgd2l0aG91dCBoYXZpbmcgdG8gZXhwbGljaXRseSBpZGVudGlmeSB3aGF0IGluIGEgdXNlcuKAmXMgaGlzdG9yeSBpcyB2YWx1YWJsZSB0byB0aGUgcmFua2luZyB0YXNrLiIsLCxVbnJlbGVhc2VkLFVuaXRlZCBTdGF0ZXMgb2YgQW1lcmljYSwsLCwsLDIwMjUtMTEtMjggMTE6NTM6NDQrMDA6MDAsLCwsLCxJbmR1c3RyeSwsLCwsVW5yZWxlYXNlZCwsLCwsLCwsLCwsLCxObwpEZWVwU2Vlay1Qcm92ZXItVjEuNSxMYW5ndWFnZSxRdWFudGl0YXRpdmUgcmVhc29uaW5nLERlZXBTZWVrLCJIdWFqaWFuIFhpbiwgWi5aLiBSZW4sIEp1bnhpYW8gU29uZywgWmhpaG9uZyBTaGFvLCBXYW5qaWEgWmhhbywgSGFvY2hlbmcgV2FuZywgQm8gTGl1LCBMaXl1ZSBaaGFuZywgWHVhbiBMdSwgUWl1c2hpIER1LCBXZW5qdW4gR2FvLCBRaWhhbyBaaHUsIERlamlhbiBZYW5nLCBaaGliaW4gR291LCBaLkYuIFd1LCBGdWxpIEx1bywgQ2hvbmcgUnVhbiIsMjAyNC0wOC0xNSxEZWVwU2Vlay1Qcm92ZXItVjEuNTogSGFybmVzc2luZyBQcm9vZiBBc3Npc3RhbnQgRmVlZGJhY2sgZm9yIFJlaW5mb3JjZW1lbnQgTGVhcm5pbmcgYW5kIE1vbnRlLUNhcmxvIFRyZWUgU2VhcmNoLGh0dHBzOi8vYXJ4aXYub3JnL2Ficy8yNDA4LjA4MTUyLCwsLDcwMDAwMDAwMDAuMCwsLCwsLCwsLCxDb25maWRlbnQsIldlIGludHJvZHVjZSBEZWVwU2Vlay1Qcm92ZXItVjEuNSwgYW4gb3Blbi1zb3VyY2UgbGFuZ3VhZ2UgbW9kZWwgZGVzaWduZWQgZm9yIHRoZW9yZW0gcHJvdmluZyBpbiBMZWFuIDQsIHdoaWNoIGVuaGFuY2VzIERlZXBTZWVrLVByb3Zlci1WMSBieSBvcHRpbWl6aW5nIGJvdGggdHJhaW5pbmcgYW5kIGluZmVyZW5jZSBwcm9jZXNzZXMuIFByZS10cmFpbmVkIG9uIERlZXBTZWVrTWF0aC1CYXNlIHdpdGggc3BlY2lhbGl6YXRpb24gaW4gZm9ybWFsIG1hdGhlbWF0aWNhbCBsYW5ndWFnZXMsIHRoZSBtb2RlbCB1bmRlcmdvZXMgc3VwZXJ2aXNlZCBmaW5lLXR1bmluZyB1c2luZyBhbiBlbmhhbmNlZCBmb3JtYWwgdGhlb3JlbSBwcm92aW5nIGRhdGFzZXQgZGVyaXZlZCBmcm9tIERlZXBTZWVrLVByb3Zlci1WMS4gRnVydGhlciByZWZpbmVtZW50IGlzIGFjaGlldmVkIHRocm91Z2ggcmVpbmZvcmNlbWVudCBsZWFybmluZyBmcm9tIHByb29mIGFzc2lzdGFudCBmZWVkYmFjayAoUkxQQUYpLiBCZXlvbmQgdGhlIHNpbmdsZS1wYXNzIHdob2xlLXByb29mIGdlbmVyYXRpb24gYXBwcm9hY2ggb2YgRGVlcFNlZWstUHJvdmVyLVYxLCB3ZSBwcm9wb3NlIFJNYXhUUywgYSB2YXJpYW50IG9mIE1vbnRlLUNhcmxvIHRyZWUgc2VhcmNoIHRoYXQgZW1wbG95cyBhbiBpbnRyaW5zaWMtcmV3YXJkLWRyaXZlbiBleHBsb3JhdGlvbiBzdHJhdGVneSB0byBnZW5lcmF0ZSBkaXZlcnNlIHByb29mIHBhdGhzLiBEZWVwU2Vlay1Qcm92ZXItVjEuNSBkZW1vbnN0cmF0ZXMgc2lnbmlmaWNhbnQgaW1wcm92ZW1lbnRzIG92ZXIgRGVlcFNlZWstUHJvdmVyLVYxLCBhY2hpZXZpbmcgbmV3IHN0YXRlLW9mLXRoZS1hcnQgcmVzdWx0cyBvbiB0aGUgdGVzdCBzZXQgb2YgdGhlIGhpZ2ggc2Nob29sIGxldmVsIG1pbmlGMkYgYmVuY2htYXJrICg2My41JSkgYW5kIHRoZSB1bmRlcmdyYWR1YXRlIGxldmVsIFByb29mTmV0IGJlbmNobWFyayAoMjUuMyUpLiIsLCxPcGVuIHdlaWdodHMgKHJlc3RyaWN0ZWQgdXNlKSxDaGluYSxEZWVwU2Vla01hdGggN0IsLCwsLDIwMjUtMTEtMjggMTE6NTM6NDQrMDA6MDAsLCwsLCxJbmR1c3RyeSwsLCwsVW5yZWxlYXNlZCwiZGVlcHNlZWsgbGljZW5zZSAKaHR0cHM6Ly9odWdnaW5nZmFjZS5jby9kZWVwc2Vlay1haS9EZWVwU2Vlay1Qcm92ZXItVjEuNS1CYXNlIiwsLCwsLCwsZGVlcHNlZWstYWksLCwsWWVzCkdlbi0zIEFscGhhIFR1cmJvLCJWaWRlbyxWaXNpb24iLCJWaWRlbyBnZW5lcmF0aW9uLEltYWdlLXRvLXZpZGVvIixSdW53YXksLDIwMjQtMDgtMTUsR2VuLTMgQWxwaGEgVHVyYm8gaXMgYSBmYXN0ZXIgbW9kZWwgaW4gdGhlIEdlbi0zIEFscGhhIGZhbWlseSB0aGF0IGdlbmVyYXRlcyBhdCBhIGxvd2VyIGNvc3QuIFRoZSBUdXJibyBtb2RlbCBpcyBhdmFpbGFibGUgb24gYWxsIHBsYW4gbGV2ZWxzIGFuZCByZXF1aXJlcyBhbiBpbnB1dCBpbWFnZS4sImh0dHBzOi8vcnVud2F5bWwuY29tL25ld3MvaW50cm9kdWNpbmctdGhlLXJ1bndheS1hcGkKCmh0dHBzOi8vaGVscC5ydW53YXltbC5jb20vaGMvZW4tdXMvYXJ0aWNsZXMvMzAyNjY1MTUwMTc4NzUtQ3JlYXRpbmctd2l0aC1UZXh0LUltYWdlLXRvLVZpZGVvLW9uLUdlbi0zLUFscGhhLWFuZC1UdXJibyIsLCwsLCwsLCwsLCwsLFVua25vd24sIkdlbi0zIEFscGhhIFR1cmJvIEltYWdlIHRvIFZpZGVvIGlzIG5vdyBhdmFpbGFibGUgYW5kIGNhbiBnZW5lcmF0ZSA3eCBmYXN0ZXIgZm9yIGhhbGYgdGhlIHByaWNlIG9mIHRoZSBvcmlnaW5hbCBHZW4tMyBBbHBoYS4gQWxsIHdoaWxlIHN0aWxsIG1hdGNoaW5nIHBlcmZvcm1hbmNlIGFjcm9zcyBtYW55IHVzZSBjYXNlcy4gVHVyYm8gaXMgYXZhaWxhYmxlIGZvciBhbGwgcGxhbnMsIGluY2x1ZGluZyB0cmlhbCBmb3IgZnJlZSB1c2Vycy4KCk1vcmUgaW1wcm92ZW1lbnRzIHRvIHRoZSBtb2RlbCwgY29udHJvbCBtZWNoYW5pc21zIGFuZCBwb3NzaWJpbGl0aWVzIGZvciByZWFsLXRpbWUgaW50ZXJhY3Rpdml0eSB0byBjb21lLiIsLCxBUEkgYWNjZXNzLFVuaXRlZCBTdGF0ZXMgb2YgQW1lcmljYSwsLCwsLDIwMjUtMTEtMjggMTE6NTM6NDQrMDA6MDAsLCwsLCxJbmR1c3RyeSwsLCwsVW5yZWxlYXNlZCwsVHJ1ZSwsLCwsLCwsLCwsTm8KSGVybWVzIDMgNDA1QixMYW5ndWFnZSwiTGFuZ3VhZ2UgbW9kZWxpbmcvZ2VuZXJhdGlvbixDaGF0LFF1ZXN0aW9uIGFuc3dlcmluZyIsTm91cyBSZXNlYXJjaCwidGVrbml1bSwgSmVmZnJleSBRdWVzbmVsbGUsIENoZW4gR3VhbmciLDIwMjQtMDgtMTQsSGVybWVzIDMgVGVjaG5pY2FsIFJlcG9ydCxodHRwczovL25vdXNyZXNlYXJjaC5jb20vd3AtY29udGVudC91cGxvYWRzLzIwMjQvMDgvSGVybWVzLTMtVGVjaG5pY2FsLVJlcG9ydC5wZGYsLCwsNDA1MDAwMDAwMDAwLjAsNDA1QiwsLDI3MDAwMDAwMCwzOTBNIHRva2VucyAoVGFibGUgMSksLCxOVklESUEgSDEwMCBTWE01IDgwR0IsLENvbmZpZGVudCwiSW5zdHJ1Y3QgKG9yIOKAnGNoYXTigJ0pIHR1bmVkIG1vZGVscyBoYXZlIGJlY29tZSB0aGUgcHJpbWFyeSB3YXkgaW4gd2hpY2ggbW9zdCBwZW9wbGUgaW50ZXJhY3Qgd2l0aApsYXJnZSBsYW5ndWFnZSBtb2RlbHMuIEFzIG9wcG9zZWQgdG8g4oCcYmFzZeKAnSBvciDigJxmb3VuZGF0aW9u4oCdIG1vZGVscywgaW5zdHJ1Y3QtdHVuZWQgbW9kZWxzIGFyZQpvcHRpbWl6ZWQgdG8gcmVzcG9uZCB0byBpbXBlcmF0aXZlIHN0YXRlbWVudHMuIFdlIHByZXNlbnQgSGVybWVzIDMsIGEgbmV1dHJhbGx5LWFsaWduZWQgZ2VuZXJhbGlzdAppbnN0cnVjdCBhbmQgdG9vbCB1c2UgbW9kZWwgd2l0aCBzdHJvbmcgcmVhc29uaW5nIGFuZCBjcmVhdGl2ZSBhYmlsaXRpZXMuIEl0cyBsYXJnZXN0IHZlcnNpb24sIEhlcm1lcyAzCjQwNUIsIGFjaGlldmVzIHN0YXRlIG9mIHRoZSBhcnQgcGVyZm9ybWFuY2UgYW1vbmcgb3BlbiB3ZWlnaHQgbW9kZWxzIG9uIHNldmVyYWwgcHVibGljIGJlbmNobWFya3MuClRoZSB3ZWlnaHRzIGZvciBhbGwgbW9kZWxzIGFyZSBhdmFpbGFibGUgYXQgaHR0cHM6Ly9odWdnaW5nZmFjZS5jby9Ob3VzUmVzZWFyY2guIiw0LjAsLE9wZW4gd2VpZ2h0cyAocmVzdHJpY3RlZCB1c2UpLFVuaXRlZCBTdGF0ZXMgb2YgQW1lcmljYSxMbGFtYSAzLjEtNDA1QiwyLjkwNjk4MjJlKzIxLCI2IEZMT1AgLyBwYXJhbWV0ZXIgLyB0b2tlbiAqIDQwNSoxMF45IHBhcmFtZXRlcnMgKiAzOTAqMTBeNiB0b2tlbnMgKiA0IGVwb2NocyA9IDMuNzkwOGUrMjEgRkxPUAoKOTg5NTAwMDAwMDAwMDAwIEZMT1AgLyBHUFUgLyBzZWMgKiAyMDg2IEdQVS1ob3VycyAqIDM2MDAgc2VjIC8gaG91ciAqIDAuMyBbYXNzdW1lZCB1dGlsaXphdGlvbl0gPSAyLjIyOTIyNDhlKzIxIEZMT1AKCnNxcnQoMi4yMjkyMjQ4ZSsyMSozLjc5MDhlKzIxKSA9IDIuOTA2OTgyMmUrMjEiLDEyOC4wLCwyMDI1LTExLTI4IDExOjUzOjQ0KzAwOjAwLCwsLCwsSW5kdXN0cnksLCwsMjA4Ni4wLFVucmVsZWFzZWQsIkxsYW1hIGxpY2Vuc2UKaHR0cHM6Ly9odWdnaW5nZmFjZS5jby9Ob3VzUmVzZWFyY2gvSGVybWVzLTMtTGxhbWEtMy4xLTQwNUIiLCwsLCwsMTc2NjUxLjk2NDg3MDE1NTEsIkhhcmR3YXJlLE9wZXJhdGlvbiBjb3VudGluZyIsTm91c1Jlc2VhcmNoLCwsLFllcwpIZXJtZXMgMyA3MEIsTGFuZ3VhZ2UsIkxhbmd1YWdlIG1vZGVsaW5nL2dlbmVyYXRpb24sQ2hhdCxRdWVzdGlvbiBhbnN3ZXJpbmciLE5vdXMgUmVzZWFyY2gsInRla25pdW0sIEplZmZyZXkgUXVlc25lbGxlLCBDaGVuIEd1YW5nIiwyMDI0LTA4LTE0LEhlcm1lcyAzIFRlY2huaWNhbCBSZXBvcnQsaHR0cHM6Ly9ub3VzcmVzZWFyY2guY29tL3dwLWNvbnRlbnQvdXBsb2Fkcy8yMDI0LzA4L0hlcm1lcy0zLVRlY2huaWNhbC1SZXBvcnQucGRmLCwsLDcwMDAwMDAwMDAwLjAsNzBCLCwsMjcwMDAwMDAwLDM5ME0gdG9rZW5zIChUYWJsZSAxKSwsLE5WSURJQSBIMTAwIFNYTTUgODBHQiwsQ29uZmlkZW50LCJJbnN0cnVjdCAob3Ig4oCcY2hhdOKAnSkgdHVuZWQgbW9kZWxzIGhhdmUgYmVjb21lIHRoZSBwcmltYXJ5IHdheSBpbiB3aGljaCBtb3N0IHBlb3BsZSBpbnRlcmFjdCB3aXRoCmxhcmdlIGxhbmd1YWdlIG1vZGVscy4gQXMgb3Bwb3NlZCB0byDigJxiYXNl4oCdIG9yIOKAnGZvdW5kYXRpb27igJ0gbW9kZWxzLCBpbnN0cnVjdC10dW5lZCBtb2RlbHMgYXJlCm9wdGltaXplZCB0byByZXNwb25kIHRvIGltcGVyYXRpdmUgc3RhdGVtZW50cy4gV2UgcHJlc2VudCBIZXJtZXMgMywgYSBuZXV0cmFsbHktYWxpZ25lZCBnZW5lcmFsaXN0Cmluc3RydWN0IGFuZCB0b29sIHVzZSBtb2RlbCB3aXRoIHN0cm9uZyByZWFzb25pbmcgYW5kIGNyZWF0aXZlIGFiaWxpdGllcy4gSXRzIGxhcmdlc3QgdmVyc2lvbiwgSGVybWVzIDMKNDA1QiwgYWNoaWV2ZXMgc3RhdGUgb2YgdGhlIGFydCBwZXJmb3JtYW5jZSBhbW9uZyBvcGVuIHdlaWdodCBtb2RlbHMgb24gc2V2ZXJhbCBwdWJsaWMgYmVuY2htYXJrcy4KVGhlIHdlaWdodHMgZm9yIGFsbCBtb2RlbHMgYXJlIGF2YWlsYWJsZSBhdCBodHRwczovL2h1Z2dpbmdmYWNlLmNvL05vdXNSZXNlYXJjaC4iLDMuMCwsT3BlbiB3ZWlnaHRzIChyZXN0cmljdGVkIHVzZSksVW5pdGVkIFN0YXRlcyBvZiBBbWVyaWNhLExsYW1hIDMuMS03MEIsNS44MzM0NDE2ZSsyMCwiNiBGTE9QIC8gdG9rZW4gLyBwYXJhbWV0ZXIgKiA3MCoxMF45IHBhcmFtZXRlcnMgKiAzOTAqMTBeNiB0b2tlbnMgKiAzIGVwb2NocyAgPSA0LjkxNGUrMjAgRkxPUAoKOTg5NTAwMDAwMDAwMDAwIEZMT1AgLyBHUFUgLyBzZWMgKiA2NDggR1BVLWhvdXJzICogMzYwMCBzZWMgLyBob3VyICogMC4zIFthc3N1bWVkIHV0aWxpemF0aW9uXSA9IDYuOTI0OTE2OGUrMjAgRkxPUAoKc3FydCg0LjkxNGUrMjAqNi45MjQ5MTY4ZSsyMCkgPSA1LjgzMzQ0MTZlKzIwIiw0OC4wLCwyMDI1LTExLTI4IDExOjUzOjQ0KzAwOjAwLCwsLCwsSW5kdXN0cnksLCwsNjQ4LjAsVW5yZWxlYXNlZCwiTGxhbWEgbGljZW5zZQpodHRwczovL2h1Z2dpbmdmYWNlLmNvL05vdXNSZXNlYXJjaC9IZXJtZXMtMy1MbGFtYS0zLjEtNzBCIiwsLCwsLDY2MjQ0LjQ4NjgyNjMwODE2LCJIYXJkd2FyZSxPcGVyYXRpb24gY291bnRpbmciLE5vdXNSZXNlYXJjaCwsLCxZZXMKSGVybWVzIDMgOEIsTGFuZ3VhZ2UsIkxhbmd1YWdlIG1vZGVsaW5nL2dlbmVyYXRpb24sQ2hhdCxRdWVzdGlvbiBhbnN3ZXJpbmciLE5vdXMgUmVzZWFyY2gsInRla25pdW0sIEplZmZyZXkgUXVlc25lbGxlLCBDaGVuIEd1YW5nIiwyMDI0LTA4LTE0LEhlcm1lcyAzIFRlY2huaWNhbCBSZXBvcnQsaHR0cHM6Ly9ub3VzcmVzZWFyY2guY29tL3dwLWNvbnRlbnQvdXBsb2Fkcy8yMDI0LzA4L0hlcm1lcy0zLVRlY2huaWNhbC1SZXBvcnQucGRmLCwsLDgwMDAwMDAwMDAuMCw4QiwsLDI3MDAwMDAwMCwzOTBNIHRva2VucyAoVGFibGUgMSksLCxOVklESUEgSDEwMCBTWE01IDgwR0IsLENvbmZpZGVudCwiSW5zdHJ1Y3QgKG9yIOKAnGNoYXTigJ0pIHR1bmVkIG1vZGVscyBoYXZlIGJlY29tZSB0aGUgcHJpbWFyeSB3YXkgaW4gd2hpY2ggbW9zdCBwZW9wbGUgaW50ZXJhY3Qgd2l0aApsYXJnZSBsYW5ndWFnZSBtb2RlbHMuIEFzIG9wcG9zZWQgdG8g4oCcYmFzZeKAnSBvciDigJxmb3VuZGF0aW9u4oCdIG1vZGVscywgaW5zdHJ1Y3QtdHVuZWQgbW9kZWxzIGFyZQpvcHRpbWl6ZWQgdG8gcmVzcG9uZCB0byBpbXBlcmF0aXZlIHN0YXRlbWVudHMuIFdlIHByZXNlbnQgSGVybWVzIDMsIGEgbmV1dHJhbGx5LWFsaWduZWQgZ2VuZXJhbGlzdAppbnN0cnVjdCBhbmQgdG9vbCB1c2UgbW9kZWwgd2l0aCBzdHJvbmcgcmVhc29uaW5nIGFuZCBjcmVhdGl2ZSBhYmlsaXRpZXMuIEl0cyBsYXJnZXN0IHZlcnNpb24sIEhlcm1lcyAzCjQwNUIsIGFjaGlldmVzIHN0YXRlIG9mIHRoZSBhcnQgcGVyZm9ybWFuY2UgYW1vbmcgb3BlbiB3ZWlnaHQgbW9kZWxzIG9uIHNldmVyYWwgcHVibGljIGJlbmNobWFya3MuClRoZSB3ZWlnaHRzIGZvciBhbGwgbW9kZWxzIGFyZSBhdmFpbGFibGUgYXQgaHR0cHM6Ly9odWdnaW5nZmFjZS5jby9Ob3VzUmVzZWFyY2guIiw0LjAsLE9wZW4gd2VpZ2h0cyAocmVzdHJpY3RlZCB1c2UpLFVuaXRlZCBTdGF0ZXMgb2YgQW1lcmljYSxMbGFtYSAzLjEtOEIsMS4wODQ1Nzk0ZSsyMCwiNiBGTE9QIC8gcGFyYW1ldGVyIC8gdG9rZW4gKiA4KjEwXjkgcGFyYW1ldGVycyAqIDM5MCoxMF42IHRva2VucyAqIDQgZXBvY2hzID0gNy40ODhlKzE5Cgo5ODk1MDAwMDAwMDAwMDAgRkxPUCAvIEdQVSAvIHNlYyAqIDE0NyBHUFUtaG91cnMgKiAzNjAwIHNlYyAvIGhvdXIgKiAwLjMgW2Fzc3VtZWQgdXRpbGl6YXRpb25dID0gMS41NzA5MzAyZSsyMAoKc3FydCg3LjQ4OGUrMTkqMS41NzA5MzAyZSsyMCk9MS4wODQ1Nzk0ZSsyMCIsNDguMCwsMjAyNS0xMS0yOCAxMTo1Mzo0NCswMDowMCwsLCwsLEluZHVzdHJ5LCwsLDE0Ny4wLFVucmVsZWFzZWQsIkxsYW1hIGxpY2Vuc2UKaHR0cHM6Ly9odWdnaW5nZmFjZS5jby9Ob3VzUmVzZWFyY2gvSGVybWVzLTMtTGxhbWEtMy4xLThCIiwsLCwsLDY2MjQ0LjQ4NjgyNjMwODE2LCJIYXJkd2FyZSxPcGVyYXRpb24gY291bnRpbmciLE5vdXNSZXNlYXJjaCwsLCxZZXMKWmhpeWUgTExNICjmtarmva7nn6XkuJrlpKfmqKHlnospLCJNdWx0aW1vZGFsLExhbmd1YWdlLFZpc2lvbixWaWRlbyIsIkRhdGEgYW5hbHl0aWNzLENvZGUgZ2VuZXJhdGlvbixMYW5ndWFnZSBtb2RlbGluZy9nZW5lcmF0aW9uLFF1ZXN0aW9uIGFuc3dlcmluZyxTeXN0ZW0gY29udHJvbCxJbnN0cnVjdGlvbiBpbnRlcnByZXRhdGlvbiIsSW5zcHVyLCwyMDI0LTA4LTE0LENBQyByZWdpc3RyeSxodHRwczovL3dlYi5hcmNoaXZlLm9yZy93ZWIvMjAyNTA3MDgxNDU3MjQvaHR0cHM6Ly93d3cuc29odS5jb20vYS84MTM0NzIzNDRfMTIxMzMyNTI0LCwsLCwsLCwsLCwsLCxVbmtub3duLCIiIlpoaXllIEJpZyBNb2RlbCIiIGlzIGJhc2VkIG9uIHRoZSBpbmR1c3RyeSBhbmQgaW50ZWdyYXRlcyB0aGUgbWFzc2l2ZSBpbmR1c3RyaWFsIGRhdGEgb2YgSW5zcHVyIFl1bnpob3UgSW5kdXN0cmlhbCBJbnRlcm5ldCBQbGF0Zm9ybS4gIiJaaGl5ZSBCaWcgTW9kZWwiIiBjYW4gcHJvY2VzcyBhbmQgYW5hbHl6ZSBtYXNzaXZlIGRhdGEgZnJvbSBkaWZmZXJlbnQgc291cmNlcyBzdWNoIGFzIHByb2R1Y3Rpb24gbGluZXMsIHN1cHBseSBjaGFpbnMsIG1hcmtldHMgYW5kIGN1c3RvbWVycywgcmVhbGl6ZSBlZmZpY2llbnQgcHJvY2Vzc2luZyBhbmQgZnVzaW9uIG9mIG11bHRpbW9kYWwgZGF0YSBzdWNoIGFzIHRleHQsIGltYWdlcywgYW5kIHZpZGVvcywgYW5kIGNyZWF0ZSBjb3JlIHRlY2huaWNhbCBjYXBhYmlsaXRpZXMgc3VjaCBhcyBtb2RlbCBzZWxmLXR1bmluZywgbXVsdGkta25vd2xlZGdlIHNvdXJjZSBjb2xsYWJvcmF0aW9uLCBpbnRlbGxpZ2VudCBib2R5IG9yY2hlc3RyYXRpb24sIGFuZCBzZWN1cml0eSBzdXBlcnZpc2lvbiIsLCwsQ2hpbmEsLCwsLCwyMDI2LTAyLTExIDE5OjI2OjI3KzAwOjAwLCwsLCwsSW5kdXN0cnksLCwsLCwsLCwsLCwsLCwsLCwKR3Jvay0yLCJMYW5ndWFnZSxWaXNpb24sTXVsdGltb2RhbCIsIkNoYXQsTGFuZ3VhZ2UgbW9kZWxpbmcvZ2VuZXJhdGlvbixRdWVzdGlvbiBhbnN3ZXJpbmcsQ29kZSBnZW5lcmF0aW9uLFZpc3VhbCBxdWVzdGlvbiBhbnN3ZXJpbmciLHhBSSwsMjAyNC0wOC0xMyxHcm9rLTIgQmV0YSBSZWxlYXNlLGh0dHBzOi8veC5haS9ibG9nL2dyb2stMiwsVHJhaW5pbmcgY29zdCwsLCwyLjk2ZSsyNSxFc3RpbWF0ZSBiYXNlZCBvbiB4QUkgc3RhdGVtZW50cyBjb21wYXJpbmcgR3Jvay0yIGNvbXB1dGUgdG8gR1BULTQgYW5kIEdyb2stMy4gRnVsbCBlc3RpbWF0ZSBoZXJlOiBodHRwczovL2RvY3MuZ29vZ2xlLmNvbS9kb2N1bWVudC9kLzFDX2RBQnVackFxWUVfdWk0X0daNGJSTHRxM1RCaklHb0JTa3RhUEVsaEVVL2VkaXQ/dXNwPXNoYXJpbmcsLCwsLE5WSURJQSBIMTAwIFNYTTUgODBHQiwsQ29uZmlkZW50LEdyb2stMiBpcyBvdXIgZnJvbnRpZXIgbGFuZ3VhZ2UgbW9kZWwgd2l0aCBzdGF0ZS1vZi10aGUtYXJ0IHJlYXNvbmluZyBjYXBhYmlsaXRpZXMuIFRoaXMgcmVsZWFzZSBpbmNsdWRlcyB0d28gbWVtYmVycyBvZiB0aGUgR3JvayBmYW1pbHk6IEdyb2stMiBhbmQgR3Jvay0yIG1pbmkuIEJvdGggbW9kZWxzIGFyZSBub3cgYmVpbmcgcmVsZWFzZWQgdG8gR3JvayB1c2VycyBvbiB0aGUg8J2VjyBwbGF0Zm9ybS4sLCxBUEkgYWNjZXNzLFVuaXRlZCBTdGF0ZXMgb2YgQW1lcmljYSwsLCwsLDIwMjUtMTEtMjggMTE6NTM6NDQrMDA6MDAsLCwsLCxJbmR1c3RyeSwsMi4xZSsyNSwsLFVucmVsZWFzZWQsLFRydWUsMzE2MDIzMTAuNTMwODM1NTE3LCwsVHJ1ZSwsIkNvbXBhcmlzb24gd2l0aCBvdGhlciBtb2RlbHMsUmVwb3J0ZWQiLCwsLCxObwpHcm9rLTIgbWluaSwiTGFuZ3VhZ2UsVmlzaW9uLE11bHRpbW9kYWwiLCJDaGF0LExhbmd1YWdlIG1vZGVsaW5nL2dlbmVyYXRpb24sUXVlc3Rpb24gYW5zd2VyaW5nLENvZGUgZ2VuZXJhdGlvbixWaXN1YWwgcXVlc3Rpb24gYW5zd2VyaW5nIix4QUksLDIwMjQtMDgtMTMsR3Jvay0yIEJldGEgUmVsZWFzZSxodHRwczovL3guYWkvYmxvZy9ncm9rLTIsLCwsLCwsLCwsLCwsLFVua25vd24sR3Jvay0yIGlzIG91ciBmcm9udGllciBsYW5ndWFnZSBtb2RlbCB3aXRoIHN0YXRlLW9mLXRoZS1hcnQgcmVhc29uaW5nIGNhcGFiaWxpdGllcy4gVGhpcyByZWxlYXNlIGluY2x1ZGVzIHR3byBtZW1iZXJzIG9mIHRoZSBHcm9rIGZhbWlseTogR3Jvay0yIGFuZCBHcm9rLTIgbWluaS4gQm90aCBtb2RlbHMgYXJlIG5vdyBiZWluZyByZWxlYXNlZCB0byBHcm9rIHVzZXJzIG9uIHRoZSDwnZWPIHBsYXRmb3JtLiwsLEhvc3RlZCBhY2Nlc3MgKG5vIEFQSSksVW5pdGVkIFN0YXRlcyBvZiBBbWVyaWNhLCwsLCwsMjAyNS0xMS0yOCAxMTo1Mzo0NCswMDowMCwsLCwsLEluZHVzdHJ5LCwsLCxVbnJlbGVhc2VkLCwsLCwsLCwsLCwsLE5vCkFnZW50IFEsT3RoZXIsLFN0YW5mb3JkIFVuaXZlcnNpdHksIlByYW5hdiBQdXR0YSwgRWRtdW5kIE1pbGxzLCBOYW1hbiBHYXJnLCBTdW1lZXQgTW90d2FuaSwgQ2hlbHNlYSBGaW5uLCBEaXZ5YW5zaCBHYXJnLCBSYWZhZWwgUmFmYWlsb3YiLDIwMjQtMDgtMTMsQWdlbnQgUTogQWR2YW5jZWQgUmVhc29uaW5nIGFuZCBMZWFybmluZyBmb3IgQXV0b25vbW91cyBBSSBBZ2VudHMsaHR0cHM6Ly9hcnhpdi5vcmcvYWJzLzI0MDguMDcxOTksMTg3LjAsLCw3MDAwMDAwMDAwMC4wLCJGb3IgT3BlblRhYmxlIGV4cGVyaW1lbnRzLCB3ZSB1c2UgdGhlIExMYU1BLTMtNzBCLUluc3RydWN0IG1vZGVsIGFzIHRoZSBpbml0aWFsIHBvbGljeSIsLCwsIjYwMCBzdWNjZXNzZnVsIHRyYWplY3RvcmllcyB1c2VkIGZvciBSRlQsIE9wZW5UYWJsZSIsLCwsLENvbmZpZGVudCwiTGFyZ2UgTGFuZ3VhZ2UgTW9kZWxzIChMTE1zKSBoYXZlIHNob3duIHJlbWFya2FibGUgY2FwYWJpbGl0aWVzIGluIG5hdHVyYWwgbGFuZ3VhZ2UgdGFza3MgcmVxdWlyaW5nIGNvbXBsZXggcmVhc29uaW5nLCB5ZXQgdGhlaXIgYXBwbGljYXRpb24gaW4gYWdlbnRpYywgbXVsdGktc3RlcCByZWFzb25pbmcgd2l0aGluIGludGVyYWN0aXZlIGVudmlyb25tZW50cyByZW1haW5zIGEgZGlmZmljdWx0IGNoYWxsZW5nZS4gVHJhZGl0aW9uYWwgc3VwZXJ2aXNlZCBwcmUtdHJhaW5pbmcgb24gc3RhdGljIGRhdGFzZXRzIGZhbGxzIHNob3J0IGluIGVuYWJsaW5nIGF1dG9ub21vdXMgYWdlbnQgY2FwYWJpbGl0aWVzIG5lZWRlZCB0byBwZXJmb3JtIGNvbXBsZXggZGVjaXNpb24tbWFraW5nIGluIGR5bmFtaWMgc2V0dGluZ3MgbGlrZSB3ZWIgbmF2aWdhdGlvbi4gUHJldmlvdXMgYXR0ZW1wdHMgdG8gYnJpZGdlIHRoaXMgZ2EtdGhyb3VnaCBzdXBlcnZpc2VkIGZpbmUtdHVuaW5nIG9uIGN1cmF0ZWQgZXhwZXJ0IGRlbW9uc3RyYXRpb25zLW9mdGVuIHN1ZmZlciBmcm9tIGNvbXBvdW5kaW5nIGVycm9ycyBhbmQgbGltaXRlZCBleHBsb3JhdGlvbiBkYXRhLCByZXN1bHRpbmcgaW4gc3ViLW9wdGltYWwgcG9saWN5IG91dGNvbWVzLiBUbyBvdmVyY29tZSB0aGVzZSBjaGFsbGVuZ2VzLCB3ZSBwcm9wb3NlIGEgZnJhbWV3b3JrIHRoYXQgY29tYmluZXMgZ3VpZGVkIE1vbnRlIENhcmxvIFRyZWUgU2VhcmNoIChNQ1RTKSBzZWFyY2ggd2l0aCBhIHNlbGYtY3JpdGlxdWUgbWVjaGFuaXNtIGFuZCBpdGVyYXRpdmUgZmluZS10dW5pbmcgb24gYWdlbnQgaW50ZXJhY3Rpb25zIHVzaW5nIGFuIG9mZi1wb2xpY3kgdmFyaWFudCBvZiB0aGUgRGlyZWN0IFByZWZlcmVuY2UgT3B0aW1pemF0aW9uIChEUE8pIGFsZ29yaXRobS4gT3VyIG1ldGhvZCBhbGxvd3MgTExNIGFnZW50cyB0byBsZWFybiBlZmZlY3RpdmVseSBmcm9tIGJvdGggc3VjY2Vzc2Z1bCBhbmQgdW5zdWNjZXNzZnVsIHRyYWplY3RvcmllcywgdGhlcmVieSBpbXByb3ZpbmcgdGhlaXIgZ2VuZXJhbGl6YXRpb24gaW4gY29tcGxleCwgbXVsdGktc3RlcCByZWFzb25pbmcgdGFza3MuIFdlIHZhbGlkYXRlIG91ciBhcHByb2FjaCBpbiB0aGUgV2ViU2hvcCBlbnZpcm9ubWVudC1hIHNpbXVsYXRlZCBlLWNvbW1lcmNlIHBsYXRmb3JtIHdoZXJlIGl0IGNvbnNpc3RlbnRseSBvdXRwZXJmb3JtcyBiZWhhdmlvciBjbG9uaW5nIGFuZCByZWluZm9yY2VkIGZpbmUtdHVuaW5nIGJhc2VsaW5lLCBhbmQgYmVhdHMgYXZlcmFnZSBodW1hbiBwZXJmb3JtYW5jZSB3aGVuIGVxdWlwcGVkIHdpdGggdGhlIGNhcGFiaWxpdHkgdG8gZG8gb25saW5lIHNlYXJjaC4gSW4gcmVhbC13b3JsZCBib29raW5nIHNjZW5hcmlvcywgb3VyIG1ldGhvZG9sb2d5IGJvb3N0cyBMbGFtYS0zIDcwQiBtb2RlbCdzIHplcm8tc2hvdCBwZXJmb3JtYW5jZSBmcm9tIDE4LjYlIHRvIDgxLjclIHN1Y2Nlc3MgcmF0ZSAoYSAzNDAlIHJlbGF0aXZlIGluY3JlYXNlKSBhZnRlciBhIHNpbmdsZSBkYXkgb2YgZGF0YSBjb2xsZWN0aW9uIGFuZCBmdXJ0aGVyIHRvIDk1LjQlIHdpdGggb25saW5lIHNlYXJjaC4gV2UgYmVsaWV2ZSB0aGlzIHJlcHJlc2VudHMgYSBzdWJzdGFudGlhbCBsZWFwIGZvcndhcmQgaW4gdGhlIGNhcGFiaWxpdGllcyBvZiBhdXRvbm9tb3VzIGFnZW50cywgcGF2aW5nIHRoZSB3YXkgZm9yIG1vcmUgc29waGlzdGljYXRlZCBhbmQgcmVsaWFibGUgZGVjaXNpb24tbWFraW5nIGluIHJlYWwtd29ybGQgc2V0dGluZ3MuIiwsLCxVbml0ZWQgU3RhdGVzIG9mIEFtZXJpY2EsLCwsLCwyMDI2LTA1LTI1IDEyOjMzOjAwKzAwOjAwLCwsLCwsQWNhZGVtaWEsLCwsLCwsLCwsLCwsLCwsLCwKU2FhcmFzIHYxLFNwZWVjaCwiU3BlZWNoIHJlY29nbml0aW9uIChBU1IpLFNwZWVjaC10by10ZXh0IixTYXJ2YW0sLDIwMjQtMDgtMTMsIkludHJvZHVjaW5nIFNhYXJhcyAxLjAsIHN0YXRlIG9mIHRoZSBhcnQgbXVsdGlsaW5ndWFsIHNwZWVjaC10by10ZXh0IHRyYW5zbGF0ZSBtb2RlbCwgc3VwcG9ydGluZyAxMCBJbmRpYW4gbGFuZ3VhZ2VzLiBTdXBwb3J0cyBhdXRvbWF0aWMgbGFuZ3VhZ2UgaWRlbnRpZmljYXRpb24sIGFuZCBjb250ZXh0dWFsIGJpYXNpbmcgdXNpbmcgcHJvbXB0cy4iLCJodHRwczovL3d3dy5tYWdpbmF0aXZlLmNvbS9hcnRpY2xlL3NhcnZhbS1haS1sYXVuY2hlcy1vcGVuLXdlaWdodHMtc2FydmFtLTJiLW1vZGVsLWFuZC1zdWl0ZS1vZi1haS1wcm9kdWN0cy1mb3ItaW5kaWFuLWxhbmd1YWdlcy8jOn46dGV4dD1TYWFyYXMlMjAxLjAlMjBhbmQlMjBTYWFyaWthOiUyMFNwZWVjaCxhbmQlMjBjaGllZiUyMGVkaXRvciUyMG9mJTIwTWFnaW5hdGl2ZS4iLCwsLDE1MDAwMDAwMDAuMCwsLCwsLCwsLCxDb25maWRlbnQsIk91ciBTYWFyYXMgdjEgZW5jb2RlciBpcyBhIHBvd2VyaG91c2UsIHRyYWluZWQgb24gYSBkaXZlcnNlIGRhdGFzZXQgc3Bhbm5pbmcgb3ZlciAxMCBsYW5ndWFnZXMuIFdpdGggMS41IGJpbGxpb24gcGFyYW1ldGVycyBhbmQgYmFzZWQgb24gdGhlIFdoaXNwZXIgYXJjaGl0ZWN0dXJlCgoiLCwsVW5yZWxlYXNlZCxJbmRp</x:v>
      </x:c>
    </x:row>
    <x:row r="99" ht="18" customHeight="1">
      <x:c r="A99" s="17" t="n">
        <x:v>94</x:v>
      </x:c>
      <x:c r="B99" s="17" t="n">
        <x:v>310</x:v>
      </x:c>
      <x:c r="C99" s="160" t="str">
        <x:v>YSwsLCwsLDIwMjUtMTEtMjggMTE6NTM6NDQrMDA6MDAsLCwsLCxJbmR1c3RyeSwsLCwsVW5yZWxlYXNlZCwsLCwsLCwsLCwsLCxObwpDb3NpbmUgR2VuaWUsTGFuZ3VhZ2UsQ29kZSBnZW5lcmF0aW9uLENvc2luZSxBbGlzdGFpciBQdWxsZW4sMjAyNC0wOC0xMixHZW5pZSBpcyB0aGUgYmVzdCBzb2Z0d2FyZSBlbmdpbmVlcmluZyBtb2RlbCBpbiB0aGUgd29ybGQgc2NvcmluZyBhIHN0YXRlLW9mLXRoZS1hcnQgc2NvcmUgb2YgMzAuMDglIG9uIHRoZSBTV0UtQmVuY2ggZXZhbHVhdGlvbiBhbmQgNTAuNjclIG9uIFNXRS1MaXRlLixodHRwczovL2Nvc2luZS5zaC9ibG9nL2dlbmllLXRlY2huaWNhbC1yZXBvcnQsLCwsLCwsLCwsLCwsLFVua25vd24sIkdlbmllIGlzIHRoZSBiZXN0IEFJIHNvZnR3YXJlIGVuZ2luZWVyIGluIHRoZSB3b3JsZCBieSBmYXIgLSBhY2hpZXZpbmcgYSAzMCUgZXZhbCBzY29yZSBvbiB0aGUgaW5kdXN0cnkgc3RhbmRhcmQgYmVuY2htYXJrIFNXRS1CZW5jaC4KCkdlbmllIGlzIGFibGUgdG8gc29sdmUgYnVncywgYnVpbGQgZmVhdHVyZXMsIHJlZmFjdG9yIGNvZGUsIGFuZCBldmVyeXRoaW5nIGluIGJldHdlZW4gZWl0aGVyIGZ1bGx5IGF1dG9ub21vdXNseSBvciBwYWlyZWQgd2l0aCB0aGUgdXNlciwgbGlrZSB3b3JraW5nIHdpdGggYSBjb2xsZWFndWUsIG5vdCBqdXN0IGEgY29waWxvdC4KCklmIHlvdSB3aXNoIHRvIHRhbGsgdG8gdXMgYWJvdXQgb3VyIG1vZGVsIGZlZWwgZnJlZSB0byByZWFjaCBvdXQuIiwsLFVucmVsZWFzZWQsVW5pdGVkIEtpbmdkb20gb2YgR3JlYXQgQnJpdGFpbiBhbmQgTm9ydGhlcm4gSXJlbGFuZCwsLCwsLDIwMjUtMTEtMjggMTE6NTM6NDQrMDA6MDAsLCwsLCxJbmR1c3RyeSwsLCwsLGh0dHBzOi8vZ2l0aHViLmNvbS9Db3NpbmVBSS9leHBlcmltZW50cy90cmVlL2Nvcy9zd2UtYmVuY2gtc3VibWlzc2lvbi9ldmFsdWF0aW9uL3Rlc3QvMjAyMzA3MjZfY29zaW5lX2dlbmllLCwsLCwsLCwsLCwsTm8KRmFsY29uIE1hbWJhLExhbmd1YWdlLCJMYW5ndWFnZSBtb2RlbGluZy9nZW5lcmF0aW9uLFF1ZXN0aW9uIGFuc3dlcmluZyxDb2RlIGdlbmVyYXRpb24sUXVhbnRpdGF0aXZlIHJlYXNvbmluZyIsVGVjaG5vbG9neSBJbm5vdmF0aW9uIEluc3RpdHV0ZSwiSmluZ3dlaSBadW8sIE1ha3NpbSBWZWxpa2Fub3YsIERoaWEgRWRkaW5lIFJoYWllbSwgIElseWFzIENoYWhlZCwgIFlvdW5lcyBCZWxrYWRhLCBHdWlsbGF1bWUgS3Vuc2NoLCBIYWtpbSBIYWNpZCIsMjAyNC0wOC0xMixGYWxjb24gTWFtYmE6IFRoZSBGaXJzdCBDb21wZXRpdGl2ZSBBdHRlbnRpb24tZnJlZSA3QiBMYW5ndWFnZSBNb2RlbCxodHRwczovL2h1Z2dpbmdmYWNlLmNvL3RpaXVhZS9mYWxjb24tbWFtYmEtN2IsLCwsNzAwMDAwMDAwMC4wLCwzLjkzOTExMDFlKzIzLDk4OTQwMDAwMDAwMDAwMCBGTE9QIC8gR1BVIC8gc2VjIFtiZjE2IGFzc3VtZWRdICogMTQ0MCBob3VycyBbc2VlIHRyYWluaW5nIHRpbWUgbm90ZXNdICogMzYwMCBzZWMgLyBob3VyICogMjU2IEdQVXMgKiAwLjMgW2Fzc3VtZWQgdXRpbGl6YXRpb25dID0gMy45MzkxMTAxZSsyMyBGTE9QLDU1MDAwMDAwMDAwMDAsIiIiRmFsY29uIE1hbWJhIHdhcyB0cmFpbmVkIHdpdGggfiA1NTAwR1Qgb2YgZGF0YSwgbWFpbmx5IGNvbXBvc2VkIG9mIFJlZmluZWRXZWIgZGF0YSB3aXRoIGFkZGl0aW9uIG9mIGhpZ2gtcXVhbGl0eSB0ZWNobmljYWwgZGF0YSBhbmQgY29kZSBkYXRhIGZyb20gcHVibGljIHNvdXJjZXMuIiIKCiIiQmF0Y2ggc2l6ZQkyMDQ4IiIKIiJTZXF1ZW5jZSBsZW5ndGgJODE5MglEdXJpbmcgdGhlIGxhc3QgdHJhaW5pbmcgc3RhZ2VzIiIiLDE0NDAuMCwiIiJGYWxjb24tTWFtYmEtN0Igd2FzIHRyYWluZWQgb24gMjU2IEgxMDAgODBHQiBHUFVzIGZvciB0aGUgbWFqb3JpdHkgb2YgdGhlIHRyYWluaW5nLCB1c2luZyBhIDNEIHBhcmFsbGVsaXNtIHN0cmF0ZWd5IChUUD0xLCBQUD0xLCBEUD0yNTYpIGNvbWJpbmVkIHdpdGggWmVSTy4iIgoKIiJUaGUgbW9kZWwgdHJhaW5pbmcgdG9vayByb3VnaGx5IHR3byBtb250aHMuIiIKCjMwKjIqMjQ9MTQ0MCBob3VycyIsTlZJRElBIEgxMDAgU1hNNSA4MEdCLCxDb25maWRlbnQsRmFsY29uIE1hbWJhIGlzIGEgbmV3IG1vZGVsIGJ5IFRlY2hub2xvZ3kgSW5ub3ZhdGlvbiBJbnN0aXR1dGUgKFRJSSkgaW4gQWJ1IERoYWJpIHJlbGVhc2VkIHVuZGVyIHRoZSBUSUkgRmFsY29uIE1hbWJhIDdCIExpY2Vuc2UgMS4wLiBUaGUgbW9kZWwgaXMgb3BlbiBhY2Nlc3MgYW5kIGF2YWlsYWJsZSB3aXRoaW4gdGhlIEh1Z2dpbmcgRmFjZSBlY29zeXN0ZW0gaGVyZSBmb3IgYW55b25lIHRvIHVzZSBmb3IgdGhlaXIgcmVzZWFyY2ggb3IgYXBwbGljYXRpb24gcHVycG9zZXMuLCwsT3BlbiB3ZWlnaHRzIChyZXN0cmljdGVkIHVzZSksVW5pdGVkIEFyYWIgRW1pcmF0ZXMsLCwsMjU2LjAsLDIwMjUtMTEtMjggMTE6NTM6NDQrMDA6MDAsQW1hem9uIFdlYiBTZXJ2aWNlcyxBV1MgU2FnZU1ha2VyLCwsLEdvdmVybm1lbnQsLCwsLFVucmVsZWFzZWQsIiIiVGhlIG1vZGVsIGlzIG9wZW4gYWNjZXNzIGFuZCBhdmFpbGFibGUgd2l0aGluIHRoZSBIdWdnaW5nIEZhY2UgZWNvc3lzdGVtIGhlcmUgZm9yIGFueW9uZSB0byB1c2UgZm9yIHRoZWlyIHJlc2VhcmNoIG9yIGFwcGxpY2F0aW9uIHB1cnBvc2VzLiIiClRJSSBGYWxjb24tTWFtYmEgTGljZW5zZSAyLjAKaHR0cHM6Ly9odWdnaW5nZmFjZS5jby90aWl1YWUvZmFsY29uLW1hbWJhLTdiIiwsLCwsLDM1MzMxOS42NjU4MDM1MDg3LEhhcmR3YXJlLHRpaXVhZSwsLCxZZXMKUC1MTGFtYTMsQmlvbG9neSwiUHJvdGVpbiBnZW5lcmF0aW9uLFByb3RlaW4gZGVzaWduIixVbml2ZXJzaXR5IG9mIFNpZW5hLCJLYW15YXIgWmVpbmFsaXBvdXIsIE5lZGEgSmFtc2hpZGksIE1vbmljYSBCaWFuY2hpbmksIE1hcmNvIE1hZ2dpbmksIE1hcmNvIEdvcmkiLDIwMjQtMDgtMTIsRGVzaWduIFByb3RlaW5zIFVzaW5nIExhcmdlIExhbmd1YWdlIE1vZGVsczogRW5oYW5jZW1lbnRzIGFuZCBDb21wYXJhdGl2ZSBBbmFseXNlcyxodHRwczovL2FyeGl2Lm9yZy9hYnMvMjQwOC4wNjM5NiwyLjAsLCw4MDAwMDAwMDAwLjAsOEIsNy4yMDAwMDc4NjQzMmUrMjMsIkxsYW1hIDMgY29tcHV0ZSwgb3RoZXIgbW9kZWxzIHdlcmUgYWxzbyB0cmFpbmVkCkZpbmV0dW5lIGNvbXB1dGUgNio4MDAwMDAwMDAwKjE2Mzg0MDAwPTc4NjQzMjAwMDAwMDAwMDAwMApMbGFtYSAzIGJhc2U6IDcuMmUrMjMKVG90YWw6IDcyMDAwMDc4NjQzMjAwMDAwMDAwMDAwMCIsLCI0MiwwMDAgcHJvdGVpbiBzZXF1ZW5jZXMgw5cgNTEyIHRva2Vucy9zZXF1ZW5jZSA9IDIxLDUwNCwwMDAgdG90YWwgdG9rZW5zICgyLjE1IMOXIDEw4oG3IGRhdGFwb2ludHMpCgpUcmFpbmluZyB3YXMgbm90IGRvbmUgb24gYWxsIGRhdGE6IAoiIlRoZSB0cmFpbmluZyBjb25maWd1cmF0aW9uCnV0aWxpemVkIGEgc2VxdWVuY2UgbGVuZ3RoIG9mIDUxMiwgd2l0aCBhIG1heGltdW0KdHJhaW5pbmcgc3RlcCBsaW1pdCBvZiAyMDAwIGFuZCBhIGJhdGNoIHNpemUgb2YgMSwKY291cGxlZCB3aXRoIGEgZ3JhZGllbnQgYWNjdW11bGF0aW9uIHN0ZXAgc2l6ZSBvZgoxNiBmb3IgZW5oYW5jZWQgdHJhaW5pbmcgZWZmaWNpZW5jeS4iIgoKMjAwMCo1MTIqMTY9MTYzODQwMDAKCkVwb2NoczogKDIwMDAqNTEyKjE2KS8yMTUwNDAwMD0wLjc2IiwsLE5WSURJQSBSVFggQTYwMDAsLENvbmZpZGVudCwiUHJlLXRyYWluZWQgTExNcyBoYXZlIGRlbW9uc3RyYXRlZCBzdWJzdGFudGlhbCBjYXBhYmlsaXRpZXMgYWNyb3NzIGEgcmFuZ2Ugb2YgY29udmVudGlvbmFsIG5hdHVyYWwgbGFuZ3VhZ2UgcHJvY2Vzc2luZyAoTkxQKSB0YXNrcywgc3VjaCBhcyBzdW1tYXJpemF0aW9uIGFuZCBlbnRpdHkgcmVjb2duaXRpb24uIEluIHRoaXMgcGFwZXIsIHdlIGV4cGxvcmUgdGhlIGFwcGxpY2F0aW9uIG9mIExMTXMgaW4gdGhlIGdlbmVyYXRpb24gb2YgaGlnaC1xdWFsaXR5IHByb3RlaW4gc2VxdWVuY2VzLiBTcGVjaWZpY2FsbHksIHdlIGFkb3B0IGEgc3VpdGUgb2YgcHJlLXRyYWluZWQgTExNcywgaW5jbHVkaW5nIE1pc3RyYWwtN0IxLCBMbGFtYS0yLTdCMiwgTGxhbWEtMy04QjMsIGFuZCBnZW1tYS03QjQsIHRvIHByb2R1Y2UgdmFsaWQgcHJvdGVpbiBzZXF1ZW5jZXMuIEFsbCBvZiB0aGVzZSBtb2RlbHMgYXJlIHB1YmxpY2x5IGF2YWlsYWJsZS41IFVubGlrZSBwcmV2aW91cyB3b3JrIGluIHRoaXMgZmllbGQsIG91ciBhcHByb2FjaCB1dGlsaXplcyBhIHJlbGF0aXZlbHkgc21hbGwgZGF0YXNldCBjb21wcmlzaW5nIDQyLDAwMCBkaXN0aW5jdCBodW1hbiBwcm90ZWluIHNlcXVlbmNlcy4gV2UgcmV0cmFpbiB0aGVzZSBtb2RlbHMgdG8gcHJvY2VzcyBwcm90ZWluLXJlbGF0ZWQgZGF0YSwgZW5zdXJpbmcgdGhlIGdlbmVyYXRpb24gb2YgYmlvbG9naWNhbGx5IGZlYXNpYmxlIHByb3RlaW4gc3RydWN0dXJlcy4gT3VyIGZpbmRpbmdzIGRlbW9uc3RyYXRlIHRoYXQgZXZlbiB3aXRoIGxpbWl0ZWQgZGF0YSwgdGhlIGFkYXB0ZWQgbW9kZWxzIGV4aGliaXQgZWZmaWNpZW5jeSBjb21wYXJhYmxlIHRvIGVzdGFibGlzaGVkIHByb3RlaW4tZm9jdXNlZCBtb2RlbHMgc3VjaCBhcyBQcm9HZW4gdmFyaWV0aWVzLCBQcm90R1BUMiwgYW5kIFByb0xMYU1BLCB3aGljaCB3ZXJlIHRyYWluZWQgb24gbWlsbGlvbnMgb2YgcHJvdGVpbiBzZXF1ZW5jZXMuIFRvIHZhbGlkYXRlIGFuZCBxdWFudGlmeSB0aGUgcGVyZm9ybWFuY2Ugb2Ygb3VyIG1vZGVscywgd2UgY29uZHVjdCBjb21wYXJhdGl2ZSBhbmFseXNlcyBlbXBsb3lpbmcgc3RhbmRhcmQgbWV0cmljcyBzdWNoIGFzIHBMRERULCBSTVNELCBUTS1zY29yZSwgYW5kIFJFVS4gRnVydGhlcm1vcmUsIHdlIGNvbW1pdCB0byBtYWtpbmcgdGhlIHRyYWluZWQgdmVyc2lvbnMgb2YgYWxsIGZvdXIgbW9kZWxzIHB1YmxpY2x5IGF2YWlsYWJsZSwgZm9zdGVyaW5nIGdyZWF0ZXIgdHJhbnNwYXJlbmN5IGFuZCBjb2xsYWJvcmF0aW9uIGluIHRoZSBmaWVsZCBvZiBjb21wdXRhdGlvbmFsIGJpb2xvZ3kuIiwwLjc2LCxPcGVuIHdlaWdodHMgKHJlc3RyaWN0ZWQgdXNlKSxJdGFseSxMbGFtYSAzLThCLDcuODY0MzJlKzE3LDYgRkxPUCAvIHRva2VuIC8gcGFyYW1ldGVyICogOCoxMF45IHBhcmFtZXRlcnMgKiAxNjM4NDAwMCB0b2tlbnMgW3NlZSBkYXRhc2V0IHNpemUgbm90ZXNdID0gNy44NjQzMmUrMTcgRkxPUCw0LjAsLDIwMjYtMDUtMjUgMTI6MzM6MDArMDA6MDAsLCwsLCxBY2FkZW1pYSwsLCwsVW5yZWxlYXNlZCwiaHR0cHM6Ly9odWdnaW5nZmFjZS5jby9LYW15YXItemVpbmFsaXBvdXIvUC1MbGFtYTMtOEIKbm8gc3BlY2lmaWMgbGljZW5zZSwgYnV0IHRoZXkgaGF2ZSB0byBhdCBsZWFzdCBjb21wbHkgd2l0aCBMbGFtYSBsaWNlbnNlCgpodHRwczovL2dpdGh1Yi5jb20vS2FteWFyWmVpbmFsaXBvdXIvcHJvdGVpbi1kZXNpZ24tTExNcwpqdXN0IGluZmVyZW5jZSBjb2RlIixUcnVlLCwsLCwyMzY1Ljk3OTkwNDkzNDIxLE9wZXJhdGlvbiBjb3VudGluZyxLYW15YXItemVpbmFsaXBvdXIsLCwsWWVzClAtTWlzdHJhbCxCaW9sb2d5LCJQcm90ZWluIGdlbmVyYXRpb24sUHJvdGVpbiBkZXNpZ24iLFVuaXZlcnNpdHkgb2YgU2llbmEsIkthbXlhciBaZWluYWxpcG91ciwgTmVkYSBKYW1zaGlkaSwgTW9uaWNhIEJpYW5jaGluaSwgTWFyY28gTWFnZ2luaSwgTWFyY28gR29yaSIsMjAyNC0wOC0xMixEZXNpZ24gUHJvdGVpbnMgVXNpbmcgTGFyZ2UgTGFuZ3VhZ2UgTW9kZWxzOiBFbmhhbmNlbWVudHMgYW5kIENvbXBhcmF0aXZlIEFuYWx5c2VzLGh0dHBzOi8vYXJ4aXYub3JnL2Ficy8yNDA4LjA2Mzk2LDIuMCwsLDcwMDAwMDAwMDAuMCw3QiwsLCwiNDIsMDAwIHByb3RlaW4gc2VxdWVuY2VzIMOXIDUxMiB0b2tlbnMvc2VxdWVuY2UgPSAyMSw1MDQsMDAwIHRvdGFsIHRva2VucyAoMi4xNSDDlyAxMOKBtyBkYXRhcG9pbnRzKQoKVHJhaW5pbmcgd2FzIG5vdCBkb25lIG9uIGFsbCBkYXRhOiAKIiJUaGUgdHJhaW5pbmcgY29uZmlndXJhdGlvbgp1dGlsaXplZCBhIHNlcXVlbmNlIGxlbmd0aCBvZiA1MTIsIHdpdGggYSBtYXhpbXVtCnRyYWluaW5nIHN0ZXAgbGltaXQgb2YgMjAwMCBhbmQgYSBiYXRjaCBzaXplIG9mIDEsCmNvdXBsZWQgd2l0aCBhIGdyYWRpZW50IGFjY3VtdWxhdGlvbiBzdGVwIHNpemUgb2YKMTYgZm9yIGVuaGFuY2VkIHRyYWluaW5nIGVmZmljaWVuY3kuIiIKCjIwMDAqNTEyKjE2PTE2Mzg0MDAwCgpFcG9jaHM6ICgyMDAwKjUxMioxNikvMjE1MDQwMDA9MC43NiIsLCxOVklESUEgUlRYIEE2MDAwLCxDb25maWRlbnQsIlByZS10cmFpbmVkIExMTXMgaGF2ZSBkZW1vbnN0cmF0ZWQgc3Vic3RhbnRpYWwgY2FwYWJpbGl0aWVzIGFjcm9zcyBhIHJhbmdlIG9mIGNvbnZlbnRpb25hbCBuYXR1cmFsIGxhbmd1YWdlIHByb2Nlc3NpbmcgKE5MUCkgdGFza3MsIHN1Y2ggYXMgc3VtbWFyaXphdGlvbiBhbmQgZW50aXR5IHJlY29nbml0aW9uLiBJbiB0aGlzIHBhcGVyLCB3ZSBleHBsb3JlIHRoZSBhcHBsaWNhdGlvbiBvZiBMTE1zIGluIHRoZSBnZW5lcmF0aW9uIG9mIGhpZ2gtcXVhbGl0eSBwcm90ZWluIHNlcXVlbmNlcy4gU3BlY2lmaWNhbGx5LCB3ZSBhZG9wdCBhIHN1aXRlIG9mIHByZS10cmFpbmVkIExMTXMsIGluY2x1ZGluZyBNaXN0cmFsLTdCMSwgTGxhbWEtMi03QjIsIExsYW1hLTMtOEIzLCBhbmQgZ2VtbWEtN0I0LCB0byBwcm9kdWNlIHZhbGlkIHByb3RlaW4gc2VxdWVuY2VzLiBBbGwgb2YgdGhlc2UgbW9kZWxzIGFyZSBwdWJsaWNseSBhdmFpbGFibGUuNSBVbmxpa2UgcHJldmlvdXMgd29yayBpbiB0aGlzIGZpZWxkLCBvdXIgYXBwcm9hY2ggdXRpbGl6ZXMgYSByZWxhdGl2ZWx5IHNtYWxsIGRhdGFzZXQgY29tcHJpc2luZyA0MiwwMDAgZGlzdGluY3QgaHVtYW4gcHJvdGVpbiBzZXF1ZW5jZXMuIFdlIHJldHJhaW4gdGhlc2UgbW9kZWxzIHRvIHByb2Nlc3MgcHJvdGVpbi1yZWxhdGVkIGRhdGEsIGVuc3VyaW5nIHRoZSBnZW5lcmF0aW9uIG9mIGJpb2xvZ2ljYWxseSBmZWFzaWJsZSBwcm90ZWluIHN0cnVjdHVyZXMuIE91ciBmaW5kaW5ncyBkZW1vbnN0cmF0ZSB0aGF0IGV2ZW4gd2l0aCBsaW1pdGVkIGRhdGEsIHRoZSBhZGFwdGVkIG1vZGVscyBleGhpYml0IGVmZmljaWVuY3kgY29tcGFyYWJsZSB0byBlc3RhYmxpc2hlZCBwcm90ZWluLWZvY3VzZWQgbW9kZWxzIHN1Y2ggYXMgUHJvR2VuIHZhcmlldGllcywgUHJvdEdQVDIsIGFuZCBQcm9MTGFNQSwgd2hpY2ggd2VyZSB0cmFpbmVkIG9uIG1pbGxpb25zIG9mIHByb3RlaW4gc2VxdWVuY2VzLiBUbyB2YWxpZGF0ZSBhbmQgcXVhbnRpZnkgdGhlIHBlcmZvcm1hbmNlIG9mIG91ciBtb2RlbHMsIHdlIGNvbmR1Y3QgY29tcGFyYXRpdmUgYW5hbHlzZXMgZW1wbG95aW5nIHN0YW5kYXJkIG1ldHJpY3Mgc3VjaCBhcyBwTEREVCwgUk1TRCwgVE0tc2NvcmUsIGFuZCBSRVUuIEZ1cnRoZXJtb3JlLCB3ZSBjb21taXQgdG8gbWFraW5nIHRoZSB0cmFpbmVkIHZlcnNpb25zIG9mIGFsbCBmb3VyIG1vZGVscyBwdWJsaWNseSBhdmFpbGFibGUsIGZvc3RlcmluZyBncmVhdGVyIHRyYW5zcGFyZW5jeSBhbmQgY29sbGFib3JhdGlvbiBpbiB0aGUgZmllbGQgb2YgY29tcHV0YXRpb25hbCBiaW9sb2d5LiIsMC43NiwsT3BlbiB3ZWlnaHRzICh1bnJlc3RyaWN0ZWQpLEl0YWx5LE1pc3RyYWwgN0IsNi44ODEyOGUrMTcsNiBGTE9QIC8gdG9rZW4gLyBwYXJhbWV0ZXIgKiA3KjEwXjkgcGFyYW1ldGVycyAqIDE2Mzg0MDAwIHRva2VucyBbc2VlIGRhdGFzZXQgc2l6ZSBub3Rlc10gPSA2Ljg4MTI4ZSsxNyBGTE9QLDQuMCwsMjAyNi0wNS0yNSAxMjozMzowMCswMDowMCwsLCwsLEFjYWRlbWlhLCwsLCwsImh0dHBzOi8vaHVnZ2luZ2ZhY2UuY28vS2FteWFyLXplaW5hbGlwb3VyL1AtTWlzdHJhbC03QgpubyBzcGVjaWZpYyBsaWNlbnNlIiwsLCwsLDIzNjUuOTc5OTA0OTM0MjEsT3BlcmF0aW9uIGNvdW50aW5nLEthbXlhci16ZWluYWxpcG91ciwsLCxZZXMKUC1MbGFtYTIsQmlvbG9neSwiUHJvdGVpbiBnZW5lcmF0aW9uLFByb3RlaW4gZGVzaWduIixVbml2ZXJzaXR5IG9mIFNpZW5hLCJLYW15YXIgWmVpbmFsaXBvdXIsIE5lZGEgSmFtc2hpZGksIE1vbmljYSBCaWFuY2hpbmksIE1hcmNvIE1hZ2dpbmksIE1hcmNvIEdvcmkiLDIwMjQtMDgtMTIsRGVzaWduIFByb3RlaW5zIFVzaW5nIExhcmdlIExhbmd1YWdlIE1vZGVsczogRW5oYW5jZW1lbnRzIGFuZCBDb21wYXJhdGl2ZSBBbmFseXNlcyxodHRwczovL2FyeGl2Lm9yZy9hYnMvMjQwOC4wNjM5NiwyLjAsLCw3MDAwMDAwMDAwLjAsN0IsLCJiYXNlIG1vZGVsIGNvbXB1dGU6IDguNGUrMjIgRkxPUApmaW5lLXR1bmUgY29tcHV0ZTogNi44ODEyOGUrMTcgRkxPUCIsLCI0MiwwMDAgcHJvdGVpbiBzZXF1ZW5jZXMgw5cgNTEyIHRva2Vucy9zZXF1ZW5jZSA9IDIxLDUwNCwwMDAgdG90YWwgdG9rZW5zICgyLjE1IMOXIDEw4oG3IGRhdGFwb2ludHMpCgpUcmFpbmluZyB3YXMgbm90IGRvbmUgb24gYWxsIGRhdGE6IAoiIlRoZSB0cmFpbmluZyBjb25maWd1cmF0aW9uCnV0aWxpemVkIGEgc2VxdWVuY2UgbGVuZ3RoIG9mIDUxMiwgd2l0aCBhIG1heGltdW0KdHJhaW5pbmcgc3RlcCBsaW1pdCBvZiAyMDAwIGFuZCBhIGJhdGNoIHNpemUgb2YgMSwKY291cGxlZCB3aXRoIGEgZ3JhZGllbnQgYWNjdW11bGF0aW9uIHN0ZXAgc2l6ZSBvZgoxNiBmb3IgZW5oYW5jZWQgdHJhaW5pbmcgZWZmaWNpZW5jeS4iIgoKMjAwMCo1MTIqMTY9MTYzODQwMDAKCkVwb2NoczogKDIwMDAqNTEyKjE2KS8yMTUwNDAwMD0wLjc2IiwsLE5WSURJQSBSVFggQTYwMDAsLENvbmZpZGVudCwiUHJlLXRyYWluZWQgTExNcyBoYXZlIGRlbW9uc3RyYXRlZCBzdWJzdGFudGlhbCBjYXBhYmlsaXRpZXMgYWNyb3NzIGEgcmFuZ2Ugb2YgY29udmVudGlvbmFsIG5hdHVyYWwgbGFuZ3VhZ2UgcHJvY2Vzc2luZyAoTkxQKSB0YXNrcywgc3VjaCBhcyBzdW1tYXJpemF0aW9uIGFuZCBlbnRpdHkgcmVjb2duaXRpb24uIEluIHRoaXMgcGFwZXIsIHdlIGV4cGxvcmUgdGhlIGFwcGxpY2F0aW9uIG9mIExMTXMgaW4gdGhlIGdlbmVyYXRpb24gb2YgaGlnaC1xdWFsaXR5IHByb3RlaW4gc2VxdWVuY2VzLiBTcGVjaWZpY2FsbHksIHdlIGFkb3B0IGEgc3VpdGUgb2YgcHJlLXRyYWluZWQgTExNcywgaW5jbHVkaW5nIE1pc3RyYWwtN0IxLCBMbGFtYS0yLTdCMiwgTGxhbWEtMy04QjMsIGFuZCBnZW1tYS03QjQsIHRvIHByb2R1Y2UgdmFsaWQgcHJvdGVpbiBzZXF1ZW5jZXMuIEFsbCBvZiB0aGVzZSBtb2RlbHMgYXJlIHB1YmxpY2x5IGF2YWlsYWJsZS41IFVubGlrZSBwcmV2aW91cyB3b3JrIGluIHRoaXMgZmllbGQsIG91ciBhcHByb2FjaCB1dGlsaXplcyBhIHJlbGF0aXZlbHkgc21hbGwgZGF0YXNldCBjb21wcmlzaW5nIDQyLDAwMCBkaXN0aW5jdCBodW1hbiBwcm90ZWluIHNlcXVlbmNlcy4gV2UgcmV0cmFpbiB0aGVzZSBtb2RlbHMgdG8gcHJvY2VzcyBwcm90ZWluLXJlbGF0ZWQgZGF0YSwgZW5zdXJpbmcgdGhlIGdlbmVyYXRpb24gb2YgYmlvbG9naWNhbGx5IGZlYXNpYmxlIHByb3RlaW4gc3RydWN0dXJlcy4gT3VyIGZpbmRpbmdzIGRlbW9uc3RyYXRlIHRoYXQgZXZlbiB3aXRoIGxpbWl0ZWQgZGF0YSwgdGhlIGFkYXB0ZWQgbW9kZWxzIGV4aGliaXQgZWZmaWNpZW5jeSBjb21wYXJhYmxlIHRvIGVzdGFibGlzaGVkIHByb3RlaW4tZm9jdXNlZCBtb2RlbHMgc3VjaCBhcyBQcm9HZW4gdmFyaWV0aWVzLCBQcm90R1BUMiwgYW5kIFByb0xMYU1BLCB3aGljaCB3ZXJlIHRyYWluZWQgb24gbWlsbGlvbnMgb2YgcHJvdGVpbiBzZXF1ZW5jZXMuIFRvIHZhbGlkYXRlIGFuZCBxdWFudGlmeSB0aGUgcGVyZm9ybWFuY2Ugb2Ygb3VyIG1vZGVscywgd2UgY29uZHVjdCBjb21wYXJhdGl2ZSBhbmFseXNlcyBlbXBsb3lpbmcgc3RhbmRhcmQgbWV0cmljcyBzdWNoIGFzIHBMRERULCBSTVNELCBUTS1zY29yZSwgYW5kIFJFVS4gRnVydGhlcm1vcmUsIHdlIGNvbW1pdCB0byBtYWtpbmcgdGhlIHRyYWluZWQgdmVyc2lvbnMgb2YgYWxsIGZvdXIgbW9kZWxzIHB1YmxpY2x5IGF2YWlsYWJsZSwgZm9zdGVyaW5nIGdyZWF0ZXIgdHJhbnNwYXJlbmN5IGFuZCBjb2xsYWJvcmF0aW9uIGluIHRoZSBmaWVsZCBvZiBjb21wdXRhdGlvbmFsIGJpb2xvZ3kuIiwwLjc2LCxPcGVuIHdlaWdodHMgKHJlc3RyaWN0ZWQgdXNlKSxJdGFseSxMbGFtYSAyLTdCLDYuODgxMjhlKzE3LDYgRkxPUCAvIHRva2VuIC8gcGFyYW1ldGVyICogNyoxMF45IHBhcmFtZXRlcnMgKiAxNjM4NDAwMCB0b2tlbnMgW3NlZSBkYXRhc2V0IHNpemUgbm90ZXNdID0gNi44ODEyOGUrMTcgRkxPUCw0LjAsLDIwMjYtMDUtMjUgMTI6MzM6MDArMDA6MDAsLCwsLCxBY2FkZW1pYSwsLCwsLCJodHRwczovL2h1Z2dpbmdmYWNlLmNvL0thbXlhci16ZWluYWxpcG91ci9QLUxsYW1hMi03QgpubyBzcGVjaWZpYyBsaWNlbnNlLCBidXQgdGhleSBoYXZlIHRvIGF0IGxlYXN0IGNvbXBseSB3aXRoIExsYW1hIGxpY2Vuc2UKCmh0dHBzOi8vZ2l0aHViLmNvbS9LYW15YXJaZWluYWxpcG91ci9wcm90ZWluLWRlc2lnbi1MTE1zCmp1c3QgaW5mZXJlbmNlIGNvZGUiLCwsLEJGMTYsLDIzNjUuOTc5OTA0OTM0MjEsT3BlcmF0aW9uIGNvdW50aW5nLEthbXlhci16ZWluYWxpcG91ciwsLCxZZXMKUC1nZW1tYSxCaW9sb2d5LCJQcm90ZWluIGdlbmVyYXRpb24sUHJvdGVpbiBkZXNpZ24iLFVuaXZlcnNpdHkgb2YgU2llbmEsIkthbXlhciBaZWluYWxpcG91ciwgTmVkYSBKYW1zaGlkaSwgTW9uaWNhIEJpYW5jaGluaSwgTWFyY28gTWFnZ2luaSwgTWFyY28gR29yaSIsMjAyNC0wOC0xMixEZXNpZ24gUHJvdGVpbnMgVXNpbmcgTGFyZ2UgTGFuZ3VhZ2UgTW9kZWxzOiBFbmhhbmNlbWVudHMgYW5kIENvbXBhcmF0aXZlIEFuYWx5c2VzLGh0dHBzOi8vYXJ4aXYub3JnL2Ficy8yNDA4LjA2Mzk2LDIuMCwsLDcwMDAwMDAwMDAuMCw3QiwsImJhc2UgbW9kZWwgY29tcHV0ZTogMy4wN2UrMjMgRkxPUApmaW5lLXR1bmUgY29tcHV0ZTogNi44ODEyOGUrMTcgRkxPUCIsLCI0MiwwMDAgcHJvdGVpbiBzZXF1ZW5jZXMgw5cgNTEyIHRva2Vucy9zZXF1ZW5jZSA9IDIxLDUwNCwwMDAgdG90YWwgdG9rZW5zICgyLjE1IMOXIDEw4oG3IGRhdGFwb2ludHMpCgpUcmFpbmluZyB3YXMgbm90IGRvbmUgb24gYWxsIGRhdGE6IAoiIlRoZSB0cmFpbmluZyBjb25maWd1cmF0aW9uCnV0aWxpemVkIGEgc2VxdWVuY2UgbGVuZ3RoIG9mIDUxMiwgd2l0aCBhIG1heGltdW0KdHJhaW5pbmcgc3RlcCBsaW1pdCBvZiAyMDAwIGFuZCBhIGJhdGNoIHNpemUgb2YgMSwKY291cGxlZCB3aXRoIGEgZ3JhZGllbnQgYWNjdW11bGF0aW9uIHN0ZXAgc2l6ZSBvZgoxNiBmb3IgZW5oYW5jZWQgdHJhaW5pbmcgZWZmaWNpZW5jeS4iIgoKMjAwMCo1MTIqMTY9MTYzODQwMDAKCkVwb2NoczogKDIwMDAqNTEyKjE2KS8yMTUwNDAwMD0wLjc2IiwsLE5WSURJQSBSVFggQTYwMDAsLENvbmZpZGVudCwiUHJlLXRyYWluZWQgTExNcyBoYXZlIGRlbW9uc3RyYXRlZCBzdWJzdGFudGlhbCBjYXBhYmlsaXRpZXMgYWNyb3NzIGEgcmFuZ2Ugb2YgY29udmVudGlvbmFsIG5hdHVyYWwgbGFuZ3VhZ2UgcHJvY2Vzc2luZyAoTkxQKSB0YXNrcywgc3VjaCBhcyBzdW1tYXJpemF0aW9uIGFuZCBlbnRpdHkgcmVjb2duaXRpb24uIEluIHRoaXMgcGFwZXIsIHdlIGV4cGxvcmUgdGhlIGFwcGxpY2F0aW9uIG9mIExMTXMgaW4gdGhlIGdlbmVyYXRpb24gb2YgaGlnaC1xdWFsaXR5IHByb3RlaW4gc2VxdWVuY2VzLiBTcGVjaWZpY2FsbHksIHdlIGFkb3B0IGEgc3VpdGUgb2YgcHJlLXRyYWluZWQgTExNcywgaW5jbHVkaW5nIE1pc3RyYWwtN0IxLCBMbGFtYS0yLTdCMiwgTGxhbWEtMy04QjMsIGFuZCBnZW1tYS03QjQsIHRvIHByb2R1Y2UgdmFsaWQgcHJvdGVpbiBzZXF1ZW5jZXMuIEFsbCBvZiB0aGVzZSBtb2RlbHMgYXJlIHB1YmxpY2x5IGF2YWlsYWJsZS41IFVubGlrZSBwcmV2aW91cyB3b3JrIGluIHRoaXMgZmllbGQsIG91ciBhcHByb2FjaCB1dGlsaXplcyBhIHJlbGF0aXZlbHkgc21hbGwgZGF0YXNldCBjb21wcmlzaW5nIDQyLDAwMCBkaXN0aW5jdCBodW1hbiBwcm90ZWluIHNlcXVlbmNlcy4gV2UgcmV0cmFpbiB0aGVzZSBtb2RlbHMgdG8gcHJvY2VzcyBwcm90ZWluLXJlbGF0ZWQgZGF0YSwgZW5zdXJpbmcgdGhlIGdlbmVyYXRpb24gb2YgYmlvbG9naWNhbGx5IGZlYXNpYmxlIHByb3RlaW4gc3RydWN0dXJlcy4gT3VyIGZpbmRpbmdzIGRlbW9uc3RyYXRlIHRoYXQgZXZlbiB3aXRoIGxpbWl0ZWQgZGF0YSwgdGhlIGFkYXB0ZWQgbW9kZWxzIGV4aGliaXQgZWZmaWNpZW5jeSBjb21wYXJhYmxlIHRvIGVzdGFibGlzaGVkIHByb3RlaW4tZm9jdXNlZCBtb2RlbHMgc3VjaCBhcyBQcm9HZW4gdmFyaWV0aWVzLCBQcm90R1BUMiwgYW5kIFByb0xMYU1BLCB3aGljaCB3ZXJlIHRyYWluZWQgb24gbWlsbGlvbnMgb2YgcHJvdGVpbiBzZXF1ZW5jZXMuIFRvIHZhbGlkYXRlIGFuZCBxdWFudGlmeSB0aGUgcGVyZm9ybWFuY2Ugb2Ygb3VyIG1vZGVscywgd2UgY29uZHVjdCBjb21wYXJhdGl2ZSBhbmFseXNlcyBlbXBsb3lpbmcgc3RhbmRhcmQgbWV0cmljcyBzdWNoIGFzIHBMRERULCBSTVNELCBUTS1zY29yZSwgYW5kIFJFVS4gRnVydGhlcm1vcmUsIHdlIGNvbW1pdCB0byBtYWtpbmcgdGhlIHRyYWluZWQgdmVyc2lvbnMgb2YgYWxsIGZvdXIgbW9kZWxzIHB1YmxpY2x5IGF2YWlsYWJsZSwgZm9zdGVyaW5nIGdyZWF0ZXIgdHJhbnNwYXJlbmN5IGFuZCBjb2xsYWJvcmF0aW9uIGluIHRoZSBmaWVsZCBvZiBjb21wdXRhdGlvbmFsIGJpb2xvZ3kuIiwwLjc2LCxPcGVuIHdlaWdodHMgKHVucmVzdHJpY3RlZCksSXRhbHksR2VtbWEgN0IsNi44ODEyOGUrMTcsNiBGTE9QIC8gdG9rZW4gLyBwYXJhbWV0ZXIgKiA3KjEwXjkgcGFyYW1ldGVycyAqIDE2Mzg0MDAwIHRva2VucyBbc2VlIGRhdGFzZXQgc2l6ZSBub3Rlc10gPSA2Ljg4MTI4ZSsxNyBGTE9QLDQuMCwsMjAyNi0wNS0yNSAxMjozMzowMCswMDowMCwsLCwsLEFjYWRlbWlhLCwsLCwsImh0dHBzOi8vaHVnZ2luZ2ZhY2UuY28vS2FteWFyLXplaW5hbGlwb3VyL1AtZ2VtbWEtN0IKbm8gc3BlY2lmaWMgbGljZW5zZSIsLCwsLCwyMzY1Ljk3OTkwNDkzNDIxLE9wZXJhdGlvbiBjb3VudGluZyxLYW15YXItemVpbmFsaXBvdXIsLCwsWWVzCk91dGVUVFMtMC4xLTM1ME0sU3BlZWNoLFRleHQtdG8tc3BlZWNoIChUVFMpLCxPdXRlQUksMjAyNC0wOC0xMixPdXRlVFRTLTAuMS0zNTBNLGh0dHBzOi8vb3V0ZWFpLmNvbS9ibG9nL291dGV0dHMtMC4xLTM1MG0sLCwsMzUwMDAwMDAwLjAsIlRoZSBTYWZldGVuc29ycyBjYXJkIGluIFsxXSBsaXN0cyB0aGUgbW9kZWwgc2l6ZSBhcyAzNjJNIHBhcmFtZXRlcnMsIGJ1dCB0aGUgTGltaXRhdGlvbnMgYW5kIE1vZGVsIGRldGFpbHMgc2VjdGlvbnMgaW4gWzFdLCBhcyB3ZWxsIGFzIHRoZSBBYnN0cmFjdCBhbmQgSW50cm9kdWN0aW9uIHNlY3Rpb25zIGluIFsyXSwgc3BlY2lmaWNhbGx5IHNheSB0aGUgbW9kZWwgc2l6ZSBpcyAzNTBNIHBhcmFtZXRlcnMuIFNpbmNlIHRoZXJlIGFyZSBtb3JlIHNvdXJjZXMgc2F5aW5nIHRoZSBtb2RlbCBoYXMgMzUwTSBwYXJhbWV0ZXJzLCBJIHdlbnQgd2l0aCB0aGlzIGZpZ3VyZS4KMS4gaHR0cHM6Ly9odWdnaW5nZmFjZS5jby9PdXRlQUkvT3V0ZVRUUy0wLjEtMzUwTQoyLiBodHRwczovL291dGVhaS5jb20vYmxvZy9vdXRldHRzLTAuMS0zNTBtIiw2LjNlKzE5LCJUcmFpbmluZyBjb21wdXRlCj0gIyBvZiBhY3RpdmUgcGFyYW1ldGVycyAvIGZvcndhcmQgcGFzcyAqICMgb2YgdG9rZW5zICogNiBGTE9QUyAvIHRva2VuCj0gMzUwZTYgcGFyYW1ldGVycyAqIDMwZTkgdG9rZW5zICogNiBGTE9QUyAvIHRva2VuCj0gNjMwMDBlMTUgRkxPUFMKPSA2LjNlMTkgRkxPUFMsCnVzaW5nIHRoZSA2TkQgYXBwcm94aW1hdGlvbiBhbmQgYXNzdW1pbmcgdGhlIG1vZGVsIGFyY2hpdGVjdHVyZSBpcyBkZW5zZS4iLCwiRENMTS1iYXNlbGluZS0xLjAgaXMgYSB0ZXh0IGRhdGFzZXQgWzFdLCBhbmQgc2luY2UgT3V0ZVRUUy0wLjEtMzUwTSBnZW5lcmF0ZXMgc3BlZWNoLCBJIHdpbGwgYXNzdW1lIHRoYXQgdGhlIGRhdGFzZXQgY2FuIGJlIG1lYXN1cmVkIGluIHdvcmRzLiBUaGUgbW9kZWwgY3VycmVudGx5IHN1cHBvcnRzIG9ubHkgRW5nbGlzaCBbMl0sIHNvIEkgd2lsbCBhc3N1bWUgdGhhdCBpdCB3YXMgdHJhaW5lZCBvbiBFbmdsaXNoIHRleHQgb25seS4gQXNzdW1pbmcgMC43NSBFbmdsaXNoIHdvcmRzIHBlciB0b2tlbiBbM10sCkRhdGFzZXQgc2l6ZQo9IDMwZTkgdG9rZW5zICogMC43NSB3b3JkcyAvIHRva2VuCj0gMjIuNWU5IHdvcmRzCj0gMi4yNWUxMCB3b3JkcwoxLiBodHRwczovL2FyeGl2Lm9yZy9wZGYvMjQwNi4xMTc5NAoyLiBodHRwczovL2h1Z2dpbmdmYWNlLmNvL091dGVBSS9PdXRlVFRTLTAuMS0zNTBNCjMuIGh0dHBzOi8vZG9jcy5nb29nbGUuY29tL2RvY3VtZW50L2QvMVhXTHlNemNWZkR2NGVGUVgzeVBnTThNWjNfUTFwaHRJRno5R0t2NF9LYU0vZWRpdD90YWI9dC4wI2hlYWRpbmc9aC4zcGJ0MGhmZ3Y3cHEiLCwsLCxMaWtlbHksIldlIHByZXNlbnQgT3V0ZVRUUywgYSBub3ZlbCBhcHByb2FjaCB0byB0ZXh0LXRvLXNwZWVjaCBzeW50aGVzaXMgdGhhdCBsZXZlcmFnZXMgcHVyZSBsYW5ndWFnZSBtb2RlbGluZyB3aXRob3V0IHRoZSBuZWVkIGZvciBleHRlcm5hbCBhZGFwdGVycyBvciBjb21wbGV4IGFyY2hpdGVjdHVyZXMuIE91ciAzNTBNIHBhcmFtZXRlciBtb2RlbCBkZW1vbnN0cmF0ZXMgdGhhdCBoaWdoLXF1YWxpdHkgc3BlZWNoIHN5bnRoZXNpcyBpcyBhY2hpZXZhYmxlIHRocm91Z2ggYSBzdHJhaWdodGZvcndhcmQgYXBwcm9hY2ggdXNpbmcgY3JhZnRlZCBwcm9tcHRzIGFuZCBhdWRpbyB0b2tlbnMuIiwsLE9wZW4gd2VpZ2h0cyAodW5yZXN0cmljdGVkKSwsLCwsLCwyMDI1LTExLTI4IDExOjUzOjQ0KzAwOjAwLCwsLCwsLCwsLCwsLCwsLCwsLCwsLCwsWWVzClBlcE1MTSxCaW9sb2d5LFByb3RlaW4gZ2VuZXJhdGlvbiwiRHVrZSBVbml2ZXJzaXR5LENvcm5lbGwgVW5pdmVyc2l0eSxNY01hc3RlciBVbml2ZXJzaXR5IiwiVGlhbmxhaSBDaGVuLCBNYWRlbGVpbmUgRHVtYXMsIFJpbyBXYXRzb24sIFNvcGhpYSBWaW5jb2ZmLCBDaHJpc3RpbmEgUGVuZywgTGluIFpoYW8sIExhdXJlbiBIb25nLCBTYXJhaCBQZXJ0c2VtbGlkaXMsIE1heXVtaSBTaGFlcGVycy1DaGV1LCBUaWFuIFppIFdhbmcsIERpdnlhIFNyaWpheSwgQ29ubm9yIE1vbnRpY2VsbG8sIFByYW5heSBWdXJlLCBSaXNoYWIgUHVsdWd1cnRhLCBLc2VuaWlhIEtob2xpbmEsIFNocmV5IEdvZWwsIE1hdHRoZXcgUCBEZUxpc2EsIFJheSBUcnVhbnQsIEhlY3RvciBDIEFndWlsYXIsIFByYW5hbSBDaGF0dGVyamVlIiwyMDI0LTA4LTExLFBlcE1MTTogVGFyZ2V0IFNlcXVlbmNlLUNvbmRpdGlvbmVkIEdlbmVyYXRpb24gb2YgVGhlcmFwZXV0aWMgUGVwdGlkZSBCaW5kZXJzIHZpYSBTcGFuIE1hc2tlZCBMYW5ndWFnZSBNb2RlbGluLGh0dHBzOi8vcG1jLm5jYmkubmxtLm5paC5nb3YvYXJ0aWNsZXMvUE1DMTA1OTMwODIvLCwsLDMwMDAwMDAwMDAuMCwiVG8gYXNzZXNzIHRoZSBwZXJmb3JtYW5jZSBvZiBsYXJnZXIgbW9kZWxzLCB3ZSBub3RlIHRoYXQgd2UgYWRkaXRpb25hbGx5IGZpbmUtdHVuZWQgRVNNLTItM0IgZm9yIHBlcHRpZGUgZ2VuZXJhdGlvbiAoUGVwTUxNLTNCKSIsLCwsIldlIHN1YmplY3RlZCBvdXIgY3VyYXRlZCBkYXRhc2V0IHRvIGEgZmlsdHJhdGlvbiBwcm9jZXNzIGJhc2VkIG9uCnRoZSBsZW5ndGhzIG9mIHRoZSBiaW5kZXIgYW5kIHRhcmdldCBwcm90ZWluIHNlcXVlbmNlcywgd2hpY2ggd2VyZSBjb25maW5lZCB0byA1MCBhbmQgNTAwIHJlc3BlY3RpdmVseS4gVG8KcmVtb3ZlIHJlZHVuZGFuY2llcywgd2UgYXBwbGllZCBhIGhvbW9sb2d5IGZpbHRlciB0aHJlc2hvbGRlZCBhdCA4MCUsIHJlc3VsdGluZyBpbiBhIGZpbmFsIHRyYWluaW5nIHNldCBvZgoxMCwwMDAgc2FtcGxlcyBhbmQgbGVhdmluZyAyMDMgc2FtcGxlcyBmb3IgdGVzdGluZy4iLCwsLCxDb25maWRlbnQsIlRhcmdldCBwcm90ZWlucyB0aGF0IGxhY2sgYWNjZXNzaWJsZSBiaW5kaW5nIHBvY2tldHMgYW5kIGNvbmZvcm1hdGlvbmFsIHN0YWJpbGl0eSBoYXZlIHBvc2VkIGluY3JlYXNpbmcgY2hhbGxlbmdlcyBmb3IgZHJ1ZyBkZXZlbG9wbWVudC4gSW5kdWNlZCBwcm94aW1pdHkgc3RyYXRlZ2llcywgc3VjaCBhcyBQUk9UQUNzIGFuZCBtb2xlY3VsYXIgZ2x1ZXMsIGhhdmUgdGh1cyBnYWluZWQgYXR0ZW50aW9uIGFzIHBoYXJtYWNvbG9naWNhbCBhbHRlcm5hdGl2ZXMsIGJ1dCBzdGlsbCByZXF1aXJlIHNtYWxsIG1vbGVjdWxlIGRvY2tpbmcgYXQgYmluZGluZyBwb2NrZXRzIGZvciB0YXJnZXRlZCBwcm90ZWluIGRlZ3JhZGF0aW9uLiBUaGUgY29tcHV0YXRpb25hbCBkZXNpZ24gb2YgcHJvdGVpbi1iYXNlZCBiaW5kZXJzIHByZXNlbnRzIHVuaXF1ZSBvcHBvcnR1bml0aWVzIHRvIGFjY2VzcyAiInVuZHJ1Z2dhYmxlIiIgdGFyZ2V0cywgYnV0IGhhdmUgb2Z0ZW4gcmVsaWVkIG9uIHN0YWJsZSAzRCBzdHJ1Y3R1cmVzIG9yIHN0cnVjdHVyZS1pbmZsdWVuY2VkIGxhdGVudCBzcGFjZXMgZm9yIGVmZmVjdGl2ZSBiaW5kZXIgZ2VuZXJhdGlvbi4gSW4gdGhpcyB3b3JrLCB3ZSBpbnRyb2R1Y2UgUGVwTUxNLCBhIHRhcmdldCBzZXF1ZW5jZS1jb25kaXRpb25lZCBnZW5lcmF0b3Igb2YgZGUgbm92byBsaW5lYXIgcGVwdGlkZSBiaW5kZXJzLiBCeSBlbXBsb3lpbmcgYSBub3ZlbCBzcGFuIG1hc2tpbmcgc3RyYXRlZ3kgdGhhdCB1bmlxdWVseSBwb3NpdGlvbnMgY29nbmF0ZSBwZXB0aWRlIHNlcXVlbmNlcyBhdCB0aGUgQy10ZXJtaW51cyBvZiB0YXJnZXQgcHJvdGVpbiBzZXF1ZW5jZXMsIFBlcE1MTSBmaW5lLXR1bmVzIHRoZSBzdGF0ZS1vZi10aGUtYXJ0IEVTTS0yIHBMTSB0byBmdWxseSByZWNvbnN0cnVjdCB0aGUgYmluZGVyIHJlZ2lvbiwgYWNoaWV2aW5nIGxvdyBwZXJwbGV4aXRpZXMgbWF0Y2hpbmcgb3IgaW1wcm92aW5nIHVwb24gdmFsaWRhdGVkIHBlcHRpZGUtcHJvdGVpbiBzZXF1ZW5jZSBwYWlycy4gQWZ0ZXIgc3VjY2Vzc2Z1bCBpbiBzaWxpY28gYmVuY2htYXJraW5nIHdpdGggQWxwaGFGb2xkLU11bHRpbWVyLCBvdXRwZXJmb3JtaW5nIFJGRGlmZnVzaW9uIG9uIHN0cnVjdHVyZWQgdGFyZ2V0cywgd2UgZXhwZXJpbWVudGFsbHkgdmVyaWZ5IFBlcE1MTSdzIGVmZmljYWN5IHZpYSBmdXNpb24gb2YgbW9kZWwtZGVyaXZlZCBwZXB0aWRlcyB0byBFMyB1YmlxdWl0aW4gbGlnYXNlIGRvbWFpbnMsIGRlbW9uc3RyYXRpbmcgZW5kb2dlbm91cyBkZWdyYWRhdGlvbiBvZiBlbWVyZ2VudCB2aXJhbCBwaG9zcGhvcHJvdGVpbnMgYW5kIEh1bnRpbmd0b24ncyBkaXNlYXNlLWRyaXZpbmcgcHJvdGVpbnMuIEluIHRvdGFsLCBQZXBNTE0gZW5hYmxlcyB0aGUgZ2VuZXJhdGl2ZSBkZXNpZ24gb2YgY2FuZGlkYXRlIGJpbmRlcnMgdG8gYW55IHRhcmdldCBwcm90ZWluLCB3aXRob3V0IHRoZSByZXF1aXJlbWVudCBvZiB0YXJnZXQgc3RydWN0dXJlLCBlbXBvd2VyaW5nIGRvd25zdHJlYW0gdGhlcmFwZXV0aWMgYXBwbGljYXRpb25zLiIsLCxPcGVuIHdlaWdodHMgKG5vbi1jb21tZXJjaWFsKSwiVW5pdGVkIFN0YXRlcyBvZiBBbWVyaWNhLFVuaXRlZCBTdGF0ZXMgb2YgQW1lcmljYSxDYW5hZGEiLCwsLCwsMjAyNS0xMS0yOCAxMTo1Mzo0NCswMDowMCwsLCwsLCJBY2FkZW1pYSxBY2FkZW1pYSxBY2FkZW1pYSIsLCwsLFVucmVsZWFzZWQsIkFsbCBkYXRhIG5lZWRlZCB0byBldmFsdWF0ZSB0aGUgY29uY2x1c2lvbnMgaW4gdGhlIHBhcGVyIGFyZSBwcmVzZW50IGluIHRoZSBwYXBlciBhbmQgY29kZSByZXBvc2l0b3J5OiBodHRwczovL2dpdGh1Yi5jb20vcHJvZ3JhbW1hYmxlYmlvL3BlcG1sbS4gUGVwTUxNLTY1ME0gaXMgYWxzbyBob3N0ZWQgb24gSHVnZ2luZ0ZhY2UgZm9yIGFjYWRlbWljIHVzZSBvbmx5LCB3aXRoIGFuIGVhc3ktdG8tdXNlIGRlbW8gZm9yIHBlcHRpZGUgZ2VuZXJhdGlvbjogaHR0cHM6Ly9odWdnaW5nZmFjZS5jby9DaGF0dGVyamVlTGFiL1BlcE1MTS02NTBNLiBBbGwgcmF3IGFuZCBwcm9jZXNzZWQgZGF0YSAoaW5jbHVkaW5nIHJhdyBpbW11bm9ibG90cykgaGF2ZSBiZWVuIGRlcG9zaXRlZCB0byB0aGUgWmVub2RvIHJlcG9zaXRvcnk6IGh0dHBzOi8vZG9pLm9yZy8xMC41MjgxL3plbm9kby4xMTIwMTA5MQoKTGljZW5zZTogQ0MgQlktTkMtU0EgNC4wIiwsLCwsLCwsQ2hhdHRlcmplZUxhYiwsLCxZZXMKUXdlbjItTWF0aC0xLjVCLExhbmd1YWdlLCJMYW5ndWFnZSBtb2RlbGluZy9nZW5lcmF0aW9uLFF1ZXN0aW9uIGFuc3dlcmluZyxNYXRoZW1hdGljYWwgcmVhc29uaW5nIixBbGliYWJhLCwyMDI0LTA4LTA5LCJJbnRyb2R1Y2luZyBRd2VuMi1NYXRoCiIsaHR0cHM6Ly9xd2VubG0uZ2l0aHViLmlvL2Jsb2cvcXdlbjItbWF0aC8sLCwsMTUwMDAwMDAwMC4wLCwsLCwsLCwsLENvbmZpZGVudCwiT3ZlciB0aGUgcGFzdCB5ZWFyLCB3ZSBoYXZlIGRlZGljYXRlZCBzaWduaWZpY2FudCBlZmZvcnQgdG8gcmVzZWFyY2hpbmcgYW5kIGVuaGFuY2luZyB0aGUgcmVhc29uaW5nIGNhcGFiaWxpdGllcyBvZiBsYXJnZSBsYW5ndWFnZSBtb2RlbHMsIHdpdGggYSBwYXJ0aWN1bGFyIGZvY3VzIG9uIHRoZWlyIGFiaWxpdHkgdG8gc29sdmUgYXJpdGhtZXRpYyBhbmQgbWF0aGVtYXRpY2FsIHByb2JsZW1zLiBUb2RheSwgd2UgYXJlIGRlbGlnaHRlZCB0byBpbnRyb2R1Y2UgYSBzZXJpZXMgb2YgbWF0aC1zcGVjaWZpYyBsYXJnZSBsYW5ndWFnZSBtb2RlbHMgb2Ygb3VyIFF3ZW4yIHNlcmllcywgUXdlbjItTWF0aCBhbmQgUXdlbjItTWF0aC1JbnN0cnVjdC0xLjVCLzdCLzcyQi4gUXdlbjItTWF0aCBpcyBhIHNlcmllcyBvZiBzcGVjaWFsaXplZCBtYXRoIGxhbmd1YWdlIG1vZGVscyBidWlsdCB1cG9uIHRoZSBRd2VuMiBMTE1zLCB3aGljaCBzaWduaWZpY2FudGx5IG91dHBlcmZvcm1zIHRoZSBtYXRoZW1hdGljYWwgY2FwYWJpbGl0aWVzIG9mIG9wZW4tc291cmNlIG1vZGVscyBhbmQgZXZlbiBjbG9zZWQtc291cmNlIG1vZGVscyAoZS5nLiwgR1BULTRvKS4gV2UgaG9wZSB0aGF0IFF3ZW4yLU1hdGggY2FuIGNvbnRyaWJ1dGUgdG8gdGhlIGNvbW11bml0eSBmb3Igc29sdmluZyBjb21wbGV4IG1hdGhlbWF0aWNhbCBwcm9ibGVtcy4KCldlIGV2YWx1YXRlIG91ciBtYXRoLXNwZWNpZmljIG1vZGVscyBvbiBhIHNlcmllcyBvZiBtYXRoIGJlbmNobWFya3MuIFRoZSByZXN1bHRzIGJlbG93IGRlbW9uc3RyYXRlIHRoYXQgb3VyIGxhcmdlc3QgbWF0aC1zcGVjaWZpYyBtb2RlbCBRd2VuMi1NYXRoLTcyQi1JbnN0cnVjdCBvdXRwZXJmb3JtcyB0aGUgc3RhdGUtb2YtdGhlLWFydCBtb2RlbHMsIGluY2x1ZGluZyBHUFQtNG8sIENsYXVkZS0zLjUtU29ubmV0LCBHZW1pbmktMS41LVBybywgYW5kIExsYW1hLTMuMS00MDVCLiIsLCxPcGVuIHdlaWdodHMgKHVucmVzdHJpY3RlZCksQ2hpbmEsUXdlbjItMS41QiwsLCwsMjAyNS0xMS0yOCAxMTo1Mzo0NCswMDowMCwsLCwsLEluZHVzdHJ5LCwsLCxVbnJlbGVhc2VkLCJhcGFjaGUgMi4wCmh0dHBzOi8vaHVnZ2luZ2ZhY2UuY28vUXdlbi9Rd2VuMi1NYXRoLTEuNUIiLCwsLCwsLCxRd2VuLCwsLFllcwpRd2VuMi1NYXRoLTcyQixMYW5ndWFnZSwiTGFuZ3VhZ2UgbW9kZWxpbmcvZ2VuZXJhdGlvbixRdWVzdGlvbiBhbnN3ZXJpbmcsTWF0aGVtYXRpY2FsIHJlYXNvbmluZyIsQWxpYmFiYSwsMjAyNC0wOC0wOSwiSW50cm9kdWNpbmcgUXdlbjItTWF0aAoiLGh0dHBzOi8vcXdlbmxtLmdpdGh1Yi5pby9ibG9nL3F3ZW4yLW1hdGgvLCwsLDcyMDAwMDAwMDAwLjAsLCwsLCwsLCwsQ29uZmlkZW50LCJPdmVyIHRoZSBwYXN0IHllYXIsIHdlIGhhdmUgZGVkaWNhdGVkIHNpZ25pZmljYW50IGVmZm9ydCB0byByZXNlYXJjaGluZyBhbmQgZW5oYW5jaW5nIHRoZSByZWFzb25pbmcgY2FwYWJpbGl0aWVzIG9mIGxhcmdlIGxhbmd1YWdlIG1vZGVscywgd2l0aCBhIHBhcnRpY3VsYXIgZm9jdXMgb24gdGhlaXIgYWJpbGl0eSB0byBzb2x2ZSBhcml0aG1ldGljIGFuZCBtYXRoZW1hdGljYWwgcHJvYmxlbXMuIFRvZGF5LCB3ZSBhcmUgZGVsaWdodGVkIHRvIGludHJvZHVjZSBhIHNlcmllcyBvZiBtYXRoLXNwZWNpZmljIGxhcmdlIGxhbmd1YWdlIG1vZGVscyBvZiBvdXIgUXdlbjIgc2VyaWVzLCBRd2VuMi1NYXRoIGFuZCBRd2VuMi1NYXRoLUluc3RydWN0LTEuNUIvN0IvNzJCLiBRd2VuMi1NYXRoIGlzIGEgc2VyaWVzIG9mIHNwZWNpYWxpemVkIG1hdGggbGFuZ3VhZ2UgbW9kZWxzIGJ1aWx0IHVwb24gdGhlIFF3ZW4yIExMTXMsIHdoaWNoIHNpZ25pZmljYW50bHkgb3V0cGVyZm9ybXMgdGhlIG1hdGhlbWF0aWNhbCBjYXBhYmlsaXRpZXMgb2Ygb3Blbi1zb3VyY2UgbW9kZWxzIGFuZCBldmVuIGNsb3NlZC1zb3VyY2UgbW9kZWxzIChlLmcuLCBHUFQtNG8pLiBXZSBob3BlIHRoYXQgUXdlbjItTWF0aCBjYW4gY29udHJpYnV0ZSB0byB0aGUgY29tbXVuaXR5IGZvciBzb2x2aW5nIGNvbXBsZXggbWF0aGVtYXRpY2FsIHByb2JsZW1zLgoKV2UgZXZhbHVhdGUgb3VyIG1hdGgtc3BlY2lmaWMgbW9kZWxzIG9uIGEgc2VyaWVzIG9mIG1hdGggYmVuY2htYXJrcy4gVGhlIHJlc3VsdHMgYmVsb3cgZGVtb25zdHJhdGUgdGhhdCBvdXIgbGFyZ2VzdCBtYXRoLXNwZWNpZmljIG1vZGVsIFF3ZW4yLU1hdGgtNzJCLUluc3RydWN0IG91dHBlcmZvcm1zIHRoZSBzdGF0ZS1vZi10aGUtYXJ0IG1vZGVscywgaW5jbHVkaW5nIEdQVC00bywgQ2xhdWRlLTMuNS1Tb25uZXQsIEdlbWluaS0xLjUtUHJvLCBhbmQgTGxhbWEtMy4xLTQwNUIuIiwsLE9wZW4gd2VpZ2h0cyAocmVzdHJpY3RlZCB1c2UpLENoaW5hLFF3ZW4yLTcyQiwsLCwsMjAyNS0xMS0yOCAxMTo1Mzo0NCswMDowMCwsLCwsLEluZHVzdHJ5LCwsLCxVbnJlbGVhc2VkLCJ0b25neWktcWlhbndlbiAoPDEwME0gTUFVKQpodHRwczovL2h1Z2dpbmdmYWNlLmNvL1F3ZW4vUXdlbjItTWF0aC03MkIiLFRydWUsLCwsLCwsUXdlbiwsLCxZZXMKUXdlbjItTWF0aC03QixMYW5ndWFnZSwiTGFuZ3VhZ2UgbW9kZWxpbmcvZ2VuZXJhdGlvbixRdWVzdGlvbiBhbnN3ZXJpbmcsTWF0aGVtYXRpY2FsIHJlYXNvbmluZyIsQWxpYmFiYSwsMjAyNC0wOC0wOSwiSW50cm9kdWNpbmcgUXdlbjItTWF0aAoiLGh0dHBzOi8vcXdlbmxtLmdpdGh1Yi5pby9ibG9nL3F3ZW4yLW1hdGgvLCwsLDcwMDAwMDAwMDAuMCwsLCwsLCwsLCxDb25maWRlbnQsIk92ZXIgdGhlIHBhc3QgeWVhciwgd2UgaGF2ZSBkZWRpY2F0ZWQgc2lnbmlmaWNhbnQgZWZmb3J0IHRvIHJlc2VhcmNoaW5nIGFuZCBlbmhhbmNpbmcgdGhlIHJlYXNvbmluZyBjYXBhYmlsaXRpZXMgb2YgbGFyZ2UgbGFuZ3VhZ2UgbW9kZWxzLCB3aXRoIGEgcGFydGljdWxhciBmb2N1cyBvbiB0aGVpciBhYmlsaXR5IHRvIHNvbHZlIGFyaXRobWV0aWMgYW5kIG1hdGhlbWF0aWNhbCBwcm9ibGVtcy4gVG9kYXksIHdlIGFyZSBkZWxpZ2h0ZWQgdG8gaW50cm9kdWNlIGEgc2VyaWVzIG9mIG1hdGgtc3BlY2lmaWMgbGFyZ2UgbGFuZ3VhZ2UgbW9kZWxzIG9mIG91ciBRd2VuMiBzZXJpZXMsIFF3ZW4yLU1hdGggYW5kIFF3ZW4yLU1hdGgtSW5zdHJ1Y3QtMS41Qi83Qi83MkIuIFF3ZW4yLU1hdGggaXMgYSBzZXJpZXMgb2Ygc3BlY2lhbGl6ZWQgbWF0aCBsYW5ndWFnZSBtb2RlbHMgYnVpbHQgdXBvbiB0</x:v>
      </x:c>
    </x:row>
    <x:row r="100" ht="18" customHeight="1">
      <x:c r="A100" s="17" t="n">
        <x:v>95</x:v>
      </x:c>
      <x:c r="B100" s="17" t="n">
        <x:v>310</x:v>
      </x:c>
      <x:c r="C100" s="160" t="str">
        <x:v>aGUgUXdlbjIgTExNcywgd2hpY2ggc2lnbmlmaWNhbnRseSBvdXRwZXJmb3JtcyB0aGUgbWF0aGVtYXRpY2FsIGNhcGFiaWxpdGllcyBvZiBvcGVuLXNvdXJjZSBtb2RlbHMgYW5kIGV2ZW4gY2xvc2VkLXNvdXJjZSBtb2RlbHMgKGUuZy4sIEdQVC00bykuIFdlIGhvcGUgdGhhdCBRd2VuMi1NYXRoIGNhbiBjb250cmlidXRlIHRvIHRoZSBjb21tdW5pdHkgZm9yIHNvbHZpbmcgY29tcGxleCBtYXRoZW1hdGljYWwgcHJvYmxlbXMuCgpXZSBldmFsdWF0ZSBvdXIgbWF0aC1zcGVjaWZpYyBtb2RlbHMgb24gYSBzZXJpZXMgb2YgbWF0aCBiZW5jaG1hcmtzLiBUaGUgcmVzdWx0cyBiZWxvdyBkZW1vbnN0cmF0ZSB0aGF0IG91ciBsYXJnZXN0IG1hdGgtc3BlY2lmaWMgbW9kZWwgUXdlbjItTWF0aC03MkItSW5zdHJ1Y3Qgb3V0cGVyZm9ybXMgdGhlIHN0YXRlLW9mLXRoZS1hcnQgbW9kZWxzLCBpbmNsdWRpbmcgR1BULTRvLCBDbGF1ZGUtMy41LVNvbm5ldCwgR2VtaW5pLTEuNS1Qcm8sIGFuZCBMbGFtYS0zLjEtNDA1Qi4iLCwsT3BlbiB3ZWlnaHRzICh1bnJlc3RyaWN0ZWQpLENoaW5hLFF3ZW4yLTdCLCwsLCwyMDI1LTExLTI4IDExOjUzOjQ0KzAwOjAwLCwsLCwsSW5kdXN0cnksLCwsLFVucmVsZWFzZWQsIkFwYWNoZSAyLjAKaHR0cHM6Ly9odWdnaW5nZmFjZS5jby9Rd2VuL1F3ZW4yLU1hdGgtN0IiLCwsLCwsLCxRd2VuLCwsLFllcwpUZW5jZW50IFNlYXJjaCBMTE0gKOiFvuiur+aQnOe0ouWkp+aooeWeiyksTGFuZ3VhZ2UsU2VhcmNoLFRlbmNlbnQsLDIwMjQtMDgtMDksQ0FDIHJlZ2lzdHJ5LGh0dHBzOi8vd2ViLmFyY2hpdmUub3JnL3dlYi8yMDI1MDcwNzA5MjQzNS9odHRwczovL2ZpbmFuY2Uuc2luYS5jbi90ZWNoLzIwMjMtMTEtMTkvZGV0YWlsLWltenZhbXJjNTI4OTEwNi5kLmh0bWwsLCwsLGh1bmRyZWRzIG9mIGJpbGxpb25zIG9mIHBhcmFtZXRlcnMsLCwsLCwsLCxVbmtub3duLCwsLCxDaGluYSwsLCwsLDIwMjYtMDItMTEgMTk6MjY6MjcrMDA6MDAsLCwsLCxJbmR1c3RyeSwsLCwsLCwsLCwsLCwsLCwsLApNb29FUixTcGVlY2gsIlNwZWVjaCByZWNvZ25pdGlvbiAoQVNSKSxUcmFuc2xhdGlvbiIsTW9vcmUgVGhyZWFkcywiSnVuaGFvIFh1LCBaaGVubGluIExpYW5nLCBZaSBMaXUsIFlpY2hhbyBIdSwgSmlhbiBMaSwgWWFqdW4gWmhlbmcsIE1lbmcgQ2FpLCBIdWEgV2FuZyIsMjAyNC0wOC0wOSxNb29FUjogTExNLWJhc2VkIFNwZWVjaCBSZWNvZ25pdGlvbiBhbmQgVHJhbnNsYXRpb24gTW9kZWxzIGZyb20gTW9vcmUgVGhyZWFkcyxodHRwczovL2FyeGl2Lm9yZy9wZGYvMjQwOC4wNTEwMSwzLjAsLCw3MjAwMDAwMDAwLjAsNyBCIGFjdGl2ZSBwYXJhbWV0ZXJzIGluIHRoZSBkZWNvZGVyIChpbmhlcml0cyBRd2VuLTItN0ItaW5zdHJ1Y3QpICsgMTU4IE0gaW4gdGhlIFBhcmFmb3JtZXIgYXVkaW8gZW5jb2RlciDihpIgfiA3LjIgQiB0b3RhbC4sLCwsLCwsTVRUIFM0MDAwLCxDb25maWRlbnQsIkluIHRoaXMgcGFwZXIsIHdlIHByZXNlbnQgTW9vRVIsIGEgTExNLWJhc2VkIGxhcmdlLXNjYWxlIGF1dG9tYXRpYyBzcGVlY2ggcmVjb2duaXRpb24gKEFTUikgLyBhdXRvbWF0aWMgc3BlZWNoIHRyYW5zbGF0aW9uIChBU1QpIG1vZGVsIG9mIE1vb3JlIFRocmVhZHMuIEEgNTAwMGggcHNldWRvIGxhYmVsZWQgZGF0YXNldCBjb250YWluaW5nIG9wZW4gc291cmNlIGFuZCBzZWxmIGNvbGxlY3RlZCBzcGVlY2ggZGF0YSBpcyB1c2VkIGZvciB0cmFpbmluZy4gV2UgYWNoaWV2ZSBwZXJmb3JtYW5jZSBjb21wYXJhYmxlIHRvIG90aGVyIG9wZW4gc291cmNlIG1vZGVscyB0cmFpbmVkIHdpdGggdXAgdG8gaHVuZHJlZHMgb2YgdGhvdXNhbmRzIG9mIGhvdXJzIG9mIGxhYmVsZWQgc3BlZWNoIGRhdGEuIE1lYW53aGlsZSwgZXhwZXJpbWVudHMgY29uZHVjdGVkIG9uIENvdm9zdDIgWmgyZW4gdGVzdHNldCBzdWdnZXN0IHRoYXQgb3VyIG1vZGVsIG91dHBlcmZvcm1zIG90aGVyIG9wZW4gc291cmNlIFNwZWVjaCBMTE1zLiBBIEJMRVUgc2NvcmUgb2YgMjUuMiBjYW4gYmUgb2J0YWluZWQuIFRoZSBtYWluIGNvbnRyaWJ1dGlvbnMgb2YgdGhpcyBwYXBlciBhcmUgc3VtbWFyaXplZCBhcyBmb2xsb3dzLiBGaXJzdCwgdGhpcyBwYXBlciBwcmVzZW50cyBhIHRyYWluaW5nIHN0cmF0ZWd5IGZvciBlbmNvZGVycyBhbmQgTExNcyBvbiBzcGVlY2ggcmVsYXRlZCB0YXNrcyAoaW5jbHVkaW5nIEFTUiBhbmQgQVNUKSB1c2luZyBhIHNtYWxsIHNpemUgb2YgcHNldWRvIGxhYmVsZWQgZGF0YSB3aXRob3V0IGFueSBleHRyYSBtYW51YWwgYW5ub3RhdGlvbiBhbmQgc2VsZWN0aW9uLiBTZWNvbmQsIHdlIHJlbGVhc2Ugb3VyIEFTUiBhbmQgQVNUIG1vZGVscyBhbmQgcGxhbiB0byBvcGVuLXNvdXJjZSBvdXIgdHJhaW5pbmcgY29kZSBhbmQgc3RyYXRlZ3kgaW4gdGhlIG5lYXIgZnV0dXJlLiBNb3Jlb3ZlciwgYSBtb2RlbCB0cmFpbmVkIG9uIDh3aCBzY2FsZSB0cmFpbmluZyBkYXRhIGlzIHBsYW5uZWQgdG8gYmUgcmVsZWFzZWQgbGF0ZXIgb24uIiwsLCxDaGluYSxRd2VuMi03QiwsLDguMCwsMjAyNS0xMi0wMSAxNDoxOTowOSswMDowMCwsLCwsLEluZHVzdHJ5LCwsLCwsLCwsLCwsNzA5OC40MTM5MzA2MDc1ODQsLCwsLCwKMy1lbnNlbWJsZSBvZiBTZWxmLWVuc2VtYmxlcyBvbiBDSUZBUi0xMDAsVmlzaW9uLEltYWdlIGNsYXNzaWZpY2F0aW9uLEdvb2dsZSBEZWVwTWluZCwiU3RhbmlzbGF2IEZvcnQsIEJhbGFqaSBMYWtzaG1pbmFyYXlhbmFuIiwyMDI0LTA4LTA4LEVuc2VtYmxlIGV2ZXJ5dGhpbmcgZXZlcnl3aGVyZTogTXVsdGktc2NhbGUgYWdncmVnYXRpb24gZm9yIGFkdmVyc2FyaWFsIHJvYnVzdG5lc3MsaHR0cHM6Ly93d3cuYXJ4aXYub3JnL2Ficy8yNDA4LjA1NDQ2LCwsLDYwMjAwMDAwLjAsYXMgaW4gcmVzbmV0LTE1MiwsLCwiIiJXZSBmb2N1c2VkIG9uIHRoZSBDSUZBUi0qIGRhdGFzZXRzIChLcml6aGV2c2t5LCAyMDA5OyBLcml6aGV2c2t5IGV0IGFsLikgdGhhdCBjb21wcmlzZSA1MCwwMDAgMzIgw5cgMzIgw5cgMyBpbWFnZXMuIFdlIGFyYml0cmFyaWx5IGNob3NlIPCdkYEgPSA0IGFuZCB0aGUgcmVzb2x1dGlvbnMgd2UgdXNlZCBhcmUgMzIgw5cgMzIsIDE2IMOXIDE2LCA4IMOXIDgsIDQgw5cgNCAoc2VlIEZpZ3VyZSAzKS4iIgoKQXNzdW1pbmcgKCEpIGVhY2ggaW1hZ2UgKDMyw5czMisxNsOXMTYrOMOXOCs0w5c0KcOXMyA9IDQwODAgdG9rZW5zCnRoZW4gdGhlIGVudGlyZSBkYXRhc2V0IHdhcyA1MCwwMDAqNDA4MCA9IDIwNDAwMDAwMCB0b2tlbnMiLCwsTlZJRElBIEExMDAsLExpa2VseSwiQWR2ZXJzYXJpYWwgZXhhbXBsZXMgcG9zZSBhIHNpZ25pZmljYW50IGNoYWxsZW5nZSB0byB0aGUgcm9idXN0bmVzcywgcmVsaWFiaWxpdHkgYW5kIGFsaWdubWVudCBvZiBkZWVwIG5ldXJhbCBuZXR3b3Jrcy4gV2UgcHJvcG9zZSBhIG5vdmVsLCBlYXN5LXRvLXVzZSBhcHByb2FjaCB0byBhY2hpZXZpbmcgaGlnaC1xdWFsaXR5IHJlcHJlc2VudGF0aW9ucyB0aGF0IGxlYWQgdG8gYWR2ZXJzYXJpYWwgcm9idXN0bmVzcyB0aHJvdWdoIHRoZSB1c2Ugb2YgbXVsdGktcmVzb2x1dGlvbiBpbnB1dCByZXByZXNlbnRhdGlvbnMgYW5kIGR5bmFtaWMgc2VsZi1lbnNlbWJsaW5nIG9mIGludGVybWVkaWF0ZSBsYXllciBwcmVkaWN0aW9ucy4gV2UgZGVtb25zdHJhdGUgdGhhdCBpbnRlcm1lZGlhdGUgbGF5ZXIgcHJlZGljdGlvbnMgZXhoaWJpdCBpbmhlcmVudCByb2J1c3RuZXNzIHRvIGFkdmVyc2FyaWFsIGF0dGFja3MgY3JhZnRlZCB0byBmb29sIHRoZSBmdWxsIGNsYXNzaWZpZXIsIGFuZCBwcm9wb3NlIGEgcm9idXN0IGFnZ3JlZ2F0aW9uIG1lY2hhbmlzbSBiYXNlZCBvbiBWaWNrcmV5IGF1Y3Rpb24gdGhhdCB3ZSBjYWxsIFx0ZXh0aXR7Q3Jvc3NNYXh9IHRvIGR5bmFtaWNhbGx5IGVuc2VtYmxlIHRoZW0uIEJ5IGNvbWJpbmluZyBtdWx0aS1yZXNvbHV0aW9uIGlucHV0cyBhbmQgcm9idXN0IGVuc2VtYmxpbmcsIHdlIGFjaGlldmUgc2lnbmlmaWNhbnQgYWR2ZXJzYXJpYWwgcm9idXN0bmVzcyBvbiBDSUZBUi0xMCBhbmQgQ0lGQVItMTAwIGRhdGFzZXRzIHdpdGhvdXQgYW55IGFkdmVyc2FyaWFsIHRyYWluaW5nIG9yIGV4dHJhIGRhdGEsIHJlYWNoaW5nIGFuIGFkdmVyc2FyaWFsIGFjY3VyYWN5IG9mIOKJiDcyJSAoQ0lGQVItMTApIGFuZCDiiYg0OCUgKENJRkFSLTEwMCkgb24gdGhlIFJvYnVzdEJlbmNoIEF1dG9BdHRhY2sgc3VpdGUgKEziiJ49OC8yNTUpIHdpdGggYSBmaW5ldHVuZWQgSW1hZ2VOZXQtcHJldHJhaW5lZCBSZXNOZXQxNTIuIFRoaXMgcmVwcmVzZW50cyBhIHJlc3VsdCBjb21wYXJhYmxlIHdpdGggdGhlIHRvcCB0aHJlZSBtb2RlbHMgb24gQ0lGQVItMTAgYW5kIGEgKzUgJSBnYWluIGNvbXBhcmVkIHRvIHRoZSBiZXN0IGN1cnJlbnQgZGVkaWNhdGVkIGFwcHJvYWNoIG9uIENJRkFSLTEwMC4gQWRkaW5nIHNpbXBsZSBhZHZlcnNhcmlhbCB0cmFpbmluZyBvbiB0b3AsIHdlIGdldCDiiYg3OCUgb24gQ0lGQVItMTAgYW5kIOKJiDUxJSBvbiBDSUZBUi0xMDAsIGltcHJvdmluZyBTT1RBIGJ5IDUgJSBhbmQgOSAlIHJlc3BlY3RpdmVseSBhbmQgc2VlaW5nIGdyZWF0ZXIgZ2FpbnMgb24gdGhlIGhhcmRlciBkYXRhc2V0LiBXZSB2YWxpZGF0ZSBvdXIgYXBwcm9hY2ggdGhyb3VnaCBleHRlbnNpdmUgZXhwZXJpbWVudHMgYW5kIHByb3ZpZGUgaW5zaWdodHMgaW50byB0aGUgaW50ZXJwbGF5IGJldHdlZW4gYWR2ZXJzYXJpYWwgcm9idXN0bmVzcywgYW5kIHRoZSBoaWVyYXJjaGljYWwgbmF0dXJlIG9mIGRlZXAgcmVwcmVzZW50YXRpb25zLiBXZSBzaG93IHRoYXQgc2ltcGxlIGdyYWRpZW50LWJhc2VkIGF0dGFja3MgYWdhaW5zdCBvdXIgbW9kZWwgbGVhZCB0byBodW1hbi1pbnRlcnByZXRhYmxlIGltYWdlcyBvZiB0aGUgdGFyZ2V0IGNsYXNzZXMgYXMgd2VsbCBhcyBpbnRlcnByZXRhYmxlIGltYWdlIGNoYW5nZXMuIEFzIGEgYnlwcm9kdWN0LCB1c2luZyBvdXIgbXVsdGktcmVzb2x1dGlvbiBwcmlvciwgd2UgdHVybiBwcmUtdHJhaW5lZCBjbGFzc2lmaWVycyBhbmQgQ0xJUCBtb2RlbHMgaW50byBjb250cm9sbGFibGUgaW1hZ2UgZ2VuZXJhdG9ycyBhbmQgZGV2ZWxvcCBzdWNjZXNzZnVsIHRyYW5zZmVyYWJsZSBhdHRhY2tzIG9uIGxhcmdlIHZpc2lvbiBsYW5ndWFnZSBtb2RlbHMuIiwxMy4wLCxVbnJlbGVhc2VkLFVuaXRlZCBTdGF0ZXMgb2YgQW1lcmljYSxSZXNOZXQtMTUyIChJbWFnZU5ldCksOS41NzkwMjRlKzE3LCI2TkQgPSA2IEZMT1AgLyB0b2tlbiAvIHBhcmFtZXRlciAqIDYwMjAwMDAwIHBhcmFtZXRlcnMqIDIwNDAwMDAwMCB0b2tlbnMgKiAxMyBlcG9jaHMgPSA5LjU3OTAyNGUrMTcgRkxPUAoKIiJPbiBhbiBBMTAwLCB0aGUgQ29sYWIgcnVucyBmb3IgMjAgbWluIGZvciB0aGUgYmFja2JvbmUgdHJhaW5pbmcgKDYgZXBvY2hzKSBidXQgbW9yZSBlcG9jaHMgYW5kIGVzcGVjaWFsbHkgbG93ZXIgbGVhcm5pbmcgcmF0ZSB0cmFpbmluZyBsYXRlciBoZWxwcy4gIiIKCjMxMjAwMDAwMDAwMDAwMCBGTE9QIC8gR1BVIC8gc2VjIFtiZjE2IGFzc3VtZWRdICogMSBHUFUgKiAyMCBtaW51dGVzICo2MCBzZWMgLyBtaW51dGUgKiAwLjMgW2Fzc3VtZWQgdXRpbGl6YXRpb25dID0gMS4xMjMyZSsxNyBGTE9QIChhbiB1bmRlcmVzdGltYXRpb24gc2luY2UgdGhlIHRyYWluaW5nIHRvb2sgbW9yZSBlcG9jaHMpIiwsLDIwMjUtMTEtMjggMTE6NTM6NDQrMDA6MDAsLCwsLCxJbmR1c3RyeSwsLCwsT3BlbiBzb3VyY2UsIk1JVCBsaWNlbnNlCmh0dHBzOi8vZ2l0aHViLmNvbS9zdGFuaXNsYXZmb3J0L2Vuc2VtYmxlLWV2ZXJ5dGhpbmctZXZlcnl3aGVyZSIsLCwsLCwsIk9wZXJhdGlvbiBjb3VudGluZyxIYXJkd2FyZSIsLCwsLE5vCkVYQU9ORSAzLjAsTGFuZ3VhZ2UsIkxhbmd1YWdlIG1vZGVsaW5nL2dlbmVyYXRpb24sQ29kZSBnZW5lcmF0aW9uLFF1ZXN0aW9uIGFuc3dlcmluZyIsTEcgQUkgUmVzZWFyY2gsIkxHIEFJIFJlc2VhcmNoOiBTb3lvdW5nIEFuLCBLeXVuZ2hvb24gQmFlLCBFdW5iaSBDaG9pLCBTdGFubGV5IEp1bmdreXUgQ2hvaSwgWWVtdWsgQ2hvaSwgU2Vva2hlZSBIb25nLCBZZW9uanVuZyBIb25nLCBKdW53b24gSHdhbmcsIEh5b2ppbiBKZW9uLCBHZXJyYXJkIEplb25nd29uIEpvLCBIeXVuamlrIEpvLCBKaXllb24gSnVuZywgWW91bnRhZSBKdW5nLCBFdWlzb29uIEtpbSwgSHlvc2FuZyBLaW0sIEpvb25rZWUgS2ltLCBTZW9uZ2h3YW4gS2ltLCBTb3llb24gS2ltLCBTdW5reW91bmcgS2ltLCBZaXJldW4gS2ltLCBZb3VjaHVsIEtpbSwgRWR3YXJkIEh3YXlvdW5nIExlZSwgSGFlanUgTGVlLCBIb25nbGFrIExlZSwgSmluc2lrIExlZSwgS3l1bmdtaW4gTGVlLCBNb29udGFlIExlZSwgU2V1bmdqdW4gTGVlLCBXb29oeXVuZyBMaW0sIFNhbmdoYSBQYXJrLCBTb295b3VuIFBhcmssIFlvbmdtaW4gUGFyaywgQm9zZW9uZyBTZW8sIFNpaG9vbiBZYW5nLCBIZXVpeWVlbiBZZWVuLCBLeXVuZ2phZSBZb28sIEh5ZW9uZ3UgWXVuIiwyMDI0LTA4LTA3LEVYQU9ORSAzLjAgNy44QiBJbnN0cnVjdGlvbiBUdW5lZCBMYW5ndWFnZSBNb2RlbCxodHRwczovL2FyeGl2Lm9yZy9hYnMvMjQwOC4wMzU0MSwsLCw3ODIwMDAwMDAwLjAsNy44Qiw0LjAwMDAwMDAwMDAwMDAwMDNlKzIzLCI2TkQgPSA2KjcuOEIgcGFyYW1ldGVycyAqOFQgdG9rZW5zICA9IDMuNzQ0ZSsyMyBGTE9QCgoiIkVYQU9ORSBsYW5ndWFnZSBtb2RlbHMgd2VyZSB0cmFpbmVkIHVzaW5nIEdvb2dsZSBDbG91ZCBQbGF0Zm9ybSBhbmQgYSBjbHVzdGVyIHBvd2VyZWQgYnkgTlZJRElBIEgxMDAgR1BVcyBhbmQgTlZJRElBIE5lTW8gRnJhbWV3b3JrLiBUaGVuLCB0aGV5IHdlcmUgb3B0aW1pemVkIGJ5IE5WSURJQSBUZW5zb3JSVC1MTE0uIFRoZSB0b3RhbCBhbW91bnQgb2YgY29tcHV0YXRpb24gdXNlZCBmb3IgbW9kZWwgdHJhaW5pbmcgd2FzIGFib3V0IDQgw5cgMTAyMyBGTE9QUyIiIiw4MDAwMDAwMDAwMDAwLCwsLE5WSURJQSBIMTAwIFNYTTUgODBHQiwsQ29uZmlkZW50LCJXZSBpbnRyb2R1Y2UgRVhBT05FIDMuMCBpbnN0cnVjdGlvbi10dW5lZCBsYW5ndWFnZSBtb2RlbCwgdGhlIGZpcnN0IG9wZW4gbW9kZWwgaW4gdGhlIGZhbWlseSBvZiBMYXJnZSBMYW5ndWFnZSBNb2RlbHMgKExMTXMpIGRldmVsb3BlZCBieSBMRyBBSSBSZXNlYXJjaC4gQW1vbmcgZGlmZmVyZW50IG1vZGVsIHNpemVzLCB3ZSBwdWJsaWNseSByZWxlYXNlIHRoZSA3LjhCIGluc3RydWN0aW9uLXR1bmVkIG1vZGVsIHRvIHByb21vdGUgb3BlbiByZXNlYXJjaCBhbmQgaW5ub3ZhdGlvbnMuIFRocm91Z2ggZXh0ZW5zaXZlIGV2YWx1YXRpb25zIGFjcm9zcyBhIHdpZGUgcmFuZ2Ugb2YgcHVibGljIGFuZCBpbi1ob3VzZSBiZW5jaG1hcmtzLCBFWEFPTkUgMy4wIGRlbW9uc3RyYXRlcyBoaWdobHkgY29tcGV0aXRpdmUgcmVhbC13b3JsZCBwZXJmb3JtYW5jZSB3aXRoIGluc3RydWN0aW9uLWZvbGxvd2luZyBjYXBhYmlsaXR5IGFnYWluc3Qgb3RoZXIgc3RhdGUtb2YtdGhlLWFydCBvcGVuIG1vZGVscyBvZiBzaW1pbGFyIHNpemUuIE91ciBjb21wYXJhdGl2ZSBhbmFseXNpcyBzaG93cyB0aGF0IEVYQU9ORSAzLjAgZXhjZWxzIHBhcnRpY3VsYXJseSBpbiBLb3JlYW4sIHdoaWxlIGFjaGlldmluZyBjb21wZWxsaW5nIHBlcmZvcm1hbmNlIGFjcm9zcyBnZW5lcmFsIHRhc2tzIGFuZCBjb21wbGV4IHJlYXNvbmluZy4gV2l0aCBpdHMgc3Ryb25nIHJlYWwtd29ybGQgZWZmZWN0aXZlbmVzcyBhbmQgYmlsaW5ndWFsIHByb2ZpY2llbmN5LCB3ZSBob3BlIHRoYXQgRVhBT05FIGtlZXBzIGNvbnRyaWJ1dGluZyB0byBhZHZhbmNlbWVudHMgaW4gRXhwZXJ0IEFJLiBPdXIgRVhBT05FIDMuMCBpbnN0cnVjdGlvbi10dW5lZCBtb2RlbCBpcyBhdmFpbGFibGUgYXQgdGhpcyBodHRwcyBVUkwiLCwsT3BlbiB3ZWlnaHRzIChub24tY29tbWVyY2lhbCksS29yZWEgKFJlcHVibGljIG9mKSwsLCwsLDIwMjUtMTEtMjggMTE6NTM6NDQrMDA6MDAsLCwsLCxJbmR1c3RyeSwsLCwsVW5yZWxlYXNlZCwiaHR0cHM6Ly9odWdnaW5nZmFjZS5jby9MR0FJLUVYQU9ORS9FWEFPTkUtMy4wLTcuOEItSW5zdHJ1Y3QKCkV4YW9uZSBsaWNlbnNlIChhbGxvd3Mgb25seSBub24tY29tbWVyY2lhbCB1c2FnZSkiLFRydWUsLCwsLCwiUmVwb3J0ZWQsT3BlcmF0aW9uIGNvdW50aW5nIixMR0FJLUVYQU9ORSwsLCxZZXMKVGFibGUgVGVubmlzIEFnZW50LFJvYm90aWNzLFNwb3J0cyxHb29nbGUgRGVlcE1pbmQsIkRhdmlkIEIuIEQnQW1icm9zaW8sIFNhbWluZGEgQWJleXJ1d2FuLCBMYXVyYSBHcmFlc3NlciwgQXRpbCBJc2NlbiwgSGVuaSBCZW4gQW1vciwgQWxleCBCZXdsZXksIEJhcm5leSBKLiBSZWVkLCBLcmlzdGEgUmV5bWFubiwgTGVpbGEgVGFrYXlhbWEsIFl1dmFsIFRhc3NhLCBLcnp5c3p0b2YgQ2hvcm9tYW5za2ksIEVyd2luIENvdW1hbnMsIERlZXBhbGkgSmFpbiwgTmF2ZGVlcCBKYWl0bHksIE5hdGFzaGEgSmFxdWVzLCBTYXRvc2hpIEthdGFva2EsIFl1aGVuZyBLdWFuZywgTmV2ZW5hIExhemljLCBSZXphIE1haGpvdXJpYW4sIFNoZXJyeSBNb29yZSwgS2VubmV0aCBPc2x1bmQsIEFuaXNoIFNoYW5rYXIsIFZpa2FzIFNpbmRod2FuaSwgVmluY2VudCBWYW5ob3Vja2UsIEdyYWNlIFZlc29tLCBQZW5nIFh1LCBhbmQgUGFubmFnIFIuIFNhbmtldGkiLDIwMjQtMDgtMDcsQWNoaWV2aW5nIEh1bWFuIExldmVsIENvbXBldGl0aXZlIFJvYm90IFRhYmxlIFRlbm5pcywiaHR0cHM6Ly9kZWVwbWluZC5nb29nbGUvcmVzZWFyY2gvcHVibGljYXRpb25zLzEwNzc0MS8KaHR0cHM6Ly9hcnhpdi5vcmcvYWJzLzI0MDguMDM5MDYiLCxTT1RBIGltcHJvdmVtZW50LCIiImZpcnN0IGxlYXJuZWQgcm9ib3QgYWdlbnQgdGhhdCByZWFjaGVzIGFtYXRldXIgaHVtYW4tbGV2ZWwgcGVyZm9ybWFuY2UgaW4gY29tcGV0aXRpdmUgdGFibGUgdGVubmlzIiIiLDE4NTAwMC4wLCIxNyBsb3cgbGV2ZWwgY29udHJvbGxlcnMgd2l0aCAxMGsgcGFyYW1ldGVycyBlYWNoOiAKIiJFYWNoIHBvbGljeSBpcyBhIGRpbGF0ZWQtZ2F0ZWQgQ05OClsyMl0gZm9sbG93aW5nIHRoZSBhcmNoaXRlY3R1cmUgaW4gWzIzXSB3aXRoIDEwayBwYXJhbWV0ZXJzLi4uIFRoZSBmaW5hbApzeXN0ZW0gY29udGFpbmVkIDE3IExMQ3MiIgoKT25lIGhpZ2gtbGV2ZWwgY29udHJvbGxlciB3aXRoIDQuNWsgcGFyYW1ldGVyczogIiJUaGUgc3R5bGUgcG9saWN5IGFyY2hpdGVjdHVyZSwgc2ltaWxhciB0byB0aGUgTExDIGJ1dCB3aXRoCm9ubHkgNC41ayBwYXJhbWV0ZXJzLCBoYXMgYSAoOCwgMTI4KSBvYnNlcnZhdGlvbiBzcGFjZSIiCgpzcGluIGNsYXNzaWZpZXIgdGhhdCBpcyBhIDItbGF5ZXIgTUxQIG9mIGhpZGRlbiBzaXplcyAoMTI4LCA2NCkgYW5kIGlucHV0IHNpemUgMTgsIHdoaWNoIGlzIDEwayBwYXJhbWV0ZXJzIHBlciBvMSBhbmQgQ2xhdWRlLgoKU28gfjE4NWsgcGFyYW1ldGVycyB0b3RhbCIsLHVuY2xlYXIsMjQwMDAwMDAwMCwifjE4ayBiYWxsIHN0YXRlcwoKIiJUaGlzIGl0ZXJhdGl2ZSBjeWNsZSBvZiB0cmFpbmluZyBtb2RlbHMgaW4gc2ltdWxhdGlvbiBvbgp0aGUgbGF0ZXN0IGRhdGFzZXQsIGV2YWx1YXRpbmcgaXQgaW4gdGhlIHJlYWwgd29ybGQsIGFuZCB1c2luZwp0aGUgYW5ub3RhdGVkIGV2YWx1YXRpb24gZGF0YSB0byBleHRlbmQgdGhlIGRhdGFzZXQsIGNhbiBiZQpyZXBlYXRlZCBhcyBtYW55IHRpbWVzIGFzIG5lZWRlZC4gV2UgY29tcGxldGVkIDcgY3ljbGVzCmZvciByYWxseSBiYWxscyBhbmQgMiBjeWNsZXMgZm9yIHNlcnZpbmcgYmFsbHMgb3ZlciB0aGUgY291cnNlCm9mIDMgbW9udGhzIHdpdGggb3ZlciA1MCBkaWZmZXJlbnQgaHVtYW4gb3Bwb25lbnRzLCBsZWFkaW5nCnRvIGEgZmluYWwgZGF0YXNldCBzaXplIG9mIDE0LjJrIGluaXRpYWwgYmFsbCBzdGF0ZXMgZm9yIHJhbGxpZXMKYW5kIDMuNGsgZm9yIHNlcnZlcy4gQSBzdW1tYXJ5IG9mIHRoZSBkYXRhc2V0IGV2b2x1dGlvbiBpcwpwcmVzZW50ZWQgaW4gVGFibGUgSSBhbmQgRmlndXJlIDYuIiIiLCwsLFJlaW5mb3JjZW1lbnQgbGVhcm5pbmcsTGlrZWx5LCJBY2hpZXZpbmcgaHVtYW4tbGV2ZWwgc3BlZWQgYW5kIHBlcmZvcm1hbmNlIG9uIHJlYWwgd29ybGQgdGFza3MgaXMgYSBub3J0aCBzdGFyIGZvciB0aGUgcm9ib3RpY3MgcmVzZWFyY2ggY29tbXVuaXR5LiBUaGlzIHdvcmsgdGFrZXMgYSBzdGVwIHRvd2FyZHMgdGhhdCBnb2FsIGFuZCBwcmVzZW50cyB0aGUgZmlyc3QgbGVhcm5lZCByb2JvdCBhZ2VudCB0aGF0IHJlYWNoZXMgYW1hdGV1ciBodW1hbi1sZXZlbCBwZXJmb3JtYW5jZSBpbiBjb21wZXRpdGl2ZSB0YWJsZSB0ZW5uaXMuIFRhYmxlIHRlbm5pcyBpcyBhIHBoeXNpY2FsbHkgZGVtYW5kaW5nIHNwb3J0IHdoaWNoIHJlcXVpcmVzIGh1bWFuIHBsYXllcnMgdG8gdW5kZXJnbyB5ZWFycyBvZiB0cmFpbmluZyB0byBhY2hpZXZlIGFuIGFkdmFuY2VkIGxldmVsIG9mIHByb2ZpY2llbmN5LiBJbiB0aGlzIHBhcGVyLCB3ZSBjb250cmlidXRlICgxKSBhIGhpZXJhcmNoaWNhbCBhbmQgbW9kdWxhciBwb2xpY3kgYXJjaGl0ZWN0dXJlIGNvbnNpc3Rpbmcgb2YgKGkpIGxvdyBsZXZlbCBjb250cm9sbGVycyB3aXRoIHRoZWlyIGRldGFpbGVkIHNraWxsIGRlc2NyaXB0b3JzIHdoaWNoIG1vZGVsIHRoZSBhZ2VudCdzIGNhcGFiaWxpdGllcyBhbmQgaGVscCB0byBicmlkZ2UgdGhlIHNpbS10by1yZWFsIGdhcCBhbmQgKGlpKSBhIGhpZ2ggbGV2ZWwgY29udHJvbGxlciB0aGF0IGNob29zZXMgdGhlIGxvdyBsZXZlbCBza2lsbHMsICgyKSB0ZWNobmlxdWVzIGZvciBlbmFibGluZyB6ZXJvLXNob3Qgc2ltLXRvLXJlYWwgaW5jbHVkaW5nIGFuIGl0ZXJhdGl2ZSBhcHByb2FjaCB0byBkZWZpbmluZyB0aGUgdGFzayBkaXN0cmlidXRpb24gdGhhdCBpcyBncm91bmRlZCBpbiB0aGUgcmVhbC13b3JsZCBhbmQgZGVmaW5lcyBhbiBhdXRvbWF0aWMgY3VycmljdWx1bSwgYW5kICgzKSByZWFsIHRpbWUgYWRhcHRhdGlvbiB0byB1bnNlZW4gb3Bwb25lbnRzLiBQb2xpY3kgcGVyZm9ybWFuY2Ugd2FzIGFzc2Vzc2VkIHRocm91Z2ggMjkgcm9ib3QgdnMuIGh1bWFuIG1hdGNoZXMgb2Ygd2hpY2ggdGhlIHJvYm90IHdvbiA0NSUgKDEzLzI5KS4gQWxsIGh1bWFucyB3ZXJlIHVuc2VlbiBwbGF5ZXJzIGFuZCB0aGVpciBza2lsbCBsZXZlbCB2YXJpZWQgZnJvbSBiZWdpbm5lciB0byB0b3VybmFtZW50IGxldmVsLiBXaGlsc3QgdGhlIHJvYm90IGxvc3QgYWxsIG1hdGNoZXMgdnMuIHRoZSBtb3N0IGFkdmFuY2VkIHBsYXllcnMgaXQgd29uIDEwMCUgbWF0Y2hlcyB2cy4gYmVnaW5uZXJzIGFuZCA1NSUgbWF0Y2hlcyB2cy4gaW50ZXJtZWRpYXRlIHBsYXllcnMsIGRlbW9uc3RyYXRpbmcgc29saWRseSBhbWF0ZXVyIGh1bWFuLWxldmVsIHBlcmZvcm1hbmNlLiBWaWRlb3Mgb2YgdGhlIG1hdGNoZXMgY2FuIGJlIHZpZXdlZCBhdCB0aGlzIGh0dHBzIFVSTCIsLCxVbnJlbGVhc2VkLFVuaXRlZCBTdGF0ZXMgb2YgQW1lcmljYSwsLCwsLDIwMjUtMTEtMjggMTE6NTM6NDQrMDA6MDAsLCwsLCxJbmR1c3RyeSwsLCwsVW5yZWxlYXNlZCwsLCwsLCwsLCwsLCxObwpNaW5pQ1BNLVYgMi42LCJWaXNpb24sTGFuZ3VhZ2UsVmlkZW8iLCJWaXN1YWwgcXVlc3Rpb24gYW5zd2VyaW5nLExhbmd1YWdlIG1vZGVsaW5nL2dlbmVyYXRpb24sSW1hZ2UgY2FwdGlvbmluZyxDaGFyYWN0ZXIgcmVjb2duaXRpb24gKE9DUiksVmlkZW8gZGVzY3JpcHRpb24iLE9wZW5CTUIgKE9wZW4gTGFiIGZvciBCaWcgTW9kZWwgQmFzZSksLDIwMjQtMDgtMDYsIkEgR1BULTRWIExldmVsIE1MTE0gZm9yIFNpbmdsZSBJbWFnZSwgTXVsdGkgSW1hZ2UgYW5kIFZpZGVvIG9uIFlvdXIgUGhvbmUiLGh0dHBzOi8vaHVnZ2luZ2ZhY2UuY28vb3BlbmJtYi9NaW5pQ1BNLVYtMl82LCwsLDgwMDAwMDAwMDAuMCw4YiwsLCwiZnJvbSBNaW5pQ1BNLUxsYW1hMy1WIChwcmV2aW91cyBtb2RlbCBmcm9tIHRoZSBzZXJpZXMpIHBhcGVyIChodHRwczovL2FyeGl2Lm9yZy9wZGYvMjQwOC4wMTgwMCkKClN0YWdlIDEuIDIyNCoyMjQgcmVzb2x1dGlvbi4gIiIyMDBNIGRhdGEgZnJvbSB0aGUgSW1hZ2UgQ2FwdGlvbmluZyBkYXRhIGluIFRhYmxlIDEuIiIKClN0YWdlLTIuIDQ0OCo0NDggcmVzb2x1dGlvbi4gIiJ3ZSBhZGRpdGlvbmFsbHkgc2VsZWN0IDIwME0gZGF0YSBmcm9tIHRoZSBJbWFnZSBDYXB0aW9uaW5nIGRhdGEgaW4gVGFibGUgMS4iIgoKU3RhZ2UgMy4gIiJEaWZmZXJlbnQgZnJvbSB0aGUgcHJldmlvdXMgc3RhZ2VzIHdpdGggb25seSBpbWFnZSBjYXB0aW9uaW5nIGRhdGEsIGR1cmluZyB0aGUgaGlnaHJlc29sdXRpb24gcHJlLXRyYWluaW5nIHN0YWdlLCB3ZSBhZGRpdGlvbmFsbHkgaW50cm9kdWNlIE9DUiBkYXRhIHRvIGVuaGFuY2UgdGhlIHZpc3VhbCBlbmNvZGVyc+KAmQpPQ1IgY2FwYWJpbGl0eSIiIiwsLCwsQ29uZmlkZW50LCJUaGUgbGF0ZXN0IGFuZCBtb3N0IGNhcGFibGUgbW9kZWwgaW4gdGhlIE1pbmlDUE0tViBzZXJpZXMuIFdpdGggYSB0b3RhbCBvZiA4QiBwYXJhbWV0ZXJzLCB0aGUgbW9kZWwgc3VycGFzc2VzIEdQVC00ViBpbiBzaW5nbGUgaW1hZ2UsIG11bHRpLWltYWdlIGFuZCB2aWRlbyB1bmRlcnN0YW5kaW5nLiBJdCBvdXRwZXJmb3JtcyBHUFQtNG8gbWluaSwgR2VtaW5pIDEuNSBQcm8gYW5kIENsYXVkZSAzLjUgU29ubmV0IGluIHNpbmdsZSBpbWFnZSB1bmRlcnN0YW5kaW5nLCBhbmQgYWR2YW5jZXMgTWluaUNQTS1MbGFtYTMtViAyLjUncyBmZWF0dXJlcyBzdWNoIGFzIHN0cm9uZyBPQ1IgY2FwYWJpbGl0eSwgdHJ1c3R3b3J0aHkgYmVoYXZpb3IsIG11bHRpbGluZ3VhbCBzdXBwb3J0LCBhbmQgZW5kLXNpZGUgZGVwbG95bWVudC4gRHVlIHRvIGl0cyBzdXBlcmlvciB0b2tlbiBkZW5zaXR5LCBNaW5pQ1BNLVYgMi42IGNhbiBmb3IgdGhlIGZpcnN0IHRpbWUgc3VwcG9ydCByZWFsLXRpbWUgdmlkZW8gdW5kZXJzdGFuZGluZyBvbiBlbmQtc2lkZSBkZXZpY2VzIHN1Y2ggYXMgaVBhZC4iLCwsT3BlbiB3ZWlnaHRzIChyZXN0cmljdGVkIHVzZSksQ2hpbmEsLCwsLCwyMDI1LTExLTI4IDExOjUzOjQ0KzAwOjAwLCwsLCwsLCwsLCxVbnJlbGVhc2VkLCJodHRwczovL2h1Z2dpbmdmYWNlLmNvL29wZW5ibWIvTWluaUNQTS1WLTJfNgoiIlRoZSBtb2RlbHMgYW5kIHdlaWdodHMgb2YgTWluaUNQTSBhcmUgY29tcGxldGVseSBmcmVlIGZvciBhY2FkZW1pYyByZXNlYXJjaC4gQWZ0ZXIgZmlsbGluZyBvdXQgYSAiInF1ZXN0aW9ubmFpcmUiIiBmb3IgcmVnaXN0cmF0aW9uLCBNaW5pQ1BNLVYgMi42IHdlaWdodHMgYXJlIGFsc28gYXZhaWxhYmxlIGZvciBmcmVlIGNvbW1lcmNpYWwgdXNlLiIiIiwsLCwsLCwsLCwsLFllcwpMTGFWQS1PVi03QiwiTXVsdGltb2RhbCxWaWRlbyxWaXNpb24sTGFuZ3VhZ2UiLCJJbWFnZSBjYXB0aW9uaW5nLFZpc3VhbCBxdWVzdGlvbiBhbnN3ZXJpbmcsVmlkZW8gZGVzY3JpcHRpb24sT2JqZWN0IHJlY29nbml0aW9uLEFjdGlvbiByZWNvZ25pdGlvbixMYW5ndWFnZSBtb2RlbGluZy9nZW5lcmF0aW9uIiwiQnl0ZURhbmNlLE5hbnlhbmcgVGVjaG5vbG9naWNhbCBVbml2ZXJzaXR5LENoaW5lc2UgVW5pdmVyc2l0eSBvZiBIb25nIEtvbmcgKENVSEspLEhvbmcgS29uZyBVbml2ZXJzaXR5IG9mIFNjaWVuY2UgYW5kIFRlY2hub2xvZ3kgKEhLVVNUKSIsIkJvIExpLCBZdWFuaGFuIFpoYW5nLCBEb25nIEd1bywgUmVucnVpIFpoYW5nLCBGZW5nIExpLCBIYW8gWmhhbmcsIEthaWNoZW4gWmhhbmcsIFBlaXl1YW4gWmhhbmcsIFlhbndlaSBMaSwgWml3ZWkgTGl1LCBDaHVueXVhbiBMaSIsMjAyNC0wOC0wNiwiTExhVkEtT25lVmlzaW9uOiBFYXN5IFZpc3VhbCBUYXNrIFRyYW5zZmVyCiIsaHR0cHM6Ly9hcnhpdi5vcmcvYWJzLzI0MDguMDMzMjYsMjQyOC4wLCwsNzYwMDAwMDAwMC4wLCwsLDk0NTEzODAwMCwiT25lVmlzaW9uLTEuNk0gY29tcHJpc2VzIDEuNiBtaWxsaW9uIHNhbXBsZXMgLSBzaW5nbGUtaW1hZ2UsIG11bHRpLWltYWdlLCB2aWRlby4gV2hpbGUgdGhlIGV4YWN0IHRvdGFsIG51bWJlciBvZiB0b2tlbnMgaXNuJ3QgZXhwbGljaXRseSBzdGF0ZWQgaW4gdGhlIGF2YWlsYWJsZSBkb2N1bWVudGF0aW9uLCB3ZSBjYW4gZXN0aW1hdGUgdGhlIHRva2VuIGNvdW50IGJhc2VkIG9uIHRoZSBkYXRhc2V0J3MgY29tcG9zaXRpb24gYW5kIHRva2VuaXphdGlvbiBzdHJhdGVnaWVzOgoKU2luZ2xlLUltYWdlOiB+NDEyTQpNdWx0aS1JbWFnZTogfjMuMDhCClZpZGVvOiB+MS4zNEIKVG90YWwg4omIIDQuODMgYmlsbGlvbiB0b2tlbnMiLCwgMjU2ICogTnZpZGlhIFRlc2xhIEExMDAsLCxDb25maWRlbnQsIldlIHByZXNlbnQgTExhVkEtT25lVmlzaW9uLCBhIGZhbWlseSBvZiBvcGVuIGxhcmdlIG11bHRpbW9kYWwgbW9kZWxzIChMTU1zKSBkZXZlbG9wZWQgYnkgY29uc29saWRhdGluZyBvdXIgaW5zaWdodHMgaW50byBkYXRhLCBtb2RlbHMsIGFuZCB2aXN1YWwgcmVwcmVzZW50YXRpb25zIGluIHRoZSBMTGFWQS1OZVhUIGJsb2cgc2VyaWVzLiBPdXIgZXhwZXJpbWVudGFsIHJlc3VsdHMgZGVtb25zdHJhdGUgdGhhdCBMTGFWQS1PbmVWaXNpb24gaXMgdGhlIGZpcnN0IHNpbmdsZSBtb2RlbCB0aGF0IGNhbiBzaW11bHRhbmVvdXNseSBwdXNoIHRoZSBwZXJmb3JtYW5jZSBib3VuZGFyaWVzIG9mIG9wZW4gTE1NcyBpbiB0aHJlZSBpbXBvcnRhbnQgY29tcHV0ZXIgdmlzaW9uIHNjZW5hcmlvczogc2luZ2xlLWltYWdlLCBtdWx0aS1pbWFnZSwgYW5kIHZpZGVvIHNjZW5hcmlvcy4gSW1wb3J0YW50bHksIHRoZSBkZXNpZ24gb2YgTExhVkFPbmVWaXNpb24gYWxsb3dzIHN0cm9uZyB0cmFuc2ZlciBsZWFybmluZyBhY3Jvc3MgZGlmZmVyZW50IG1vZGFsaXRpZXMvc2NlbmFyaW9zLCB5aWVsZGluZyBuZXcgZW1lcmdpbmcgY2FwYWJpbGl0aWVzLiBJbiBwYXJ0aWN1bGFyLCBzdHJvbmcgdmlkZW8gdW5kZXJzdGFuZGluZyBhbmQgY3Jvc3Mtc2NlbmFyaW8gY2FwYWJpbGl0aWVzIGFyZSBkZW1vbnN0cmF0ZWQgdGhyb3VnaCB0YXNrIHRyYW5zZmVyIGZyb20gaW1hZ2VzIHRvIHZpZGVvcy4iLDEuMCwsT3BlbiB3ZWlnaHRzICh1bnJlc3RyaWN0ZWQpLCJDaGluYSxTaW5nYXBvcmUsSG9uZyBLb25nLEhvbmcgS29uZyIsUXdlbjItN0IsLCwsLDIwMjYtMDUtMjUgMTI6MzM6MDArMDA6MDAsLCwsMjU2LjAsIldlIHVzZSBhIGdsb2JhbCBiYXRjaCBzaXplIG9mIDUxMiBmb3IgdGhlIDAuNUIgbW9kZWwsIGFuZCAyNTYgZm9yIHRoZSA3QiBhbmQgNzJCIG1vZGVscy4iLCJJbmR1c3RyeSxBY2FkZW1pYSxBY2FkZW1pYSxBY2FkZW1pYSIsLCwsLE9wZW4gc291cmNlLCJBcGFjaGUgMi4wIGxpY2Vuc2UgZm9yIHdlaWdodHM6Cmh0dHBzOi8vaHVnZ2luZ2ZhY2UuY28vbG1tcy1sYWIvbGxhdmEtb25ldmlzaW9uLXF3ZW4yLTdiLW92LWNoYXQKCkFwYWNoZSAyLjAgZm9yIGluZmVyZW5jZSBhbmQgdHJhaW5pbmcgY29kZToKaHR0cHM6Ly9naXRodWIuY29tL0xMYVZBLVZML0xMYVZBLU5lWFQ/dGFiPXJlYWRtZS1vdi1maWxlCgpEYXRhc2V0IGlzIGFsc28gdW5kZXIgQXBhY2hlIDIuMCAiLCwsLEJGMTYsLCwsbG1tcy1sYWIsLCwsWWVzCkxMYVZBLU9WLTcyQiwiTXVsdGltb2RhbCxWaXNpb24sTGFuZ3VhZ2UsVmlkZW8iLCJJbWFnZSBjYXB0aW9uaW5nLFZpc3VhbCBxdWVzdGlvbiBhbnN3ZXJpbmcsVmlkZW8gZGVzY3JpcHRpb24sT2JqZWN0IHJlY29nbml0aW9uLEFjdGlvbiByZWNvZ25pdGlvbixMYW5ndWFnZSBtb2RlbGluZy9nZW5lcmF0aW9uIiwiQnl0ZURhbmNlLE5hbnlhbmcgVGVjaG5vbG9naWNhbCBVbml2ZXJzaXR5LENoaW5lc2UgVW5pdmVyc2l0eSBvZiBIb25nIEtvbmcgKENVSEspLEhvbmcgS29uZyBVbml2ZXJzaXR5IG9mIFNjaWVuY2UgYW5kIFRlY2hub2xvZ3kgKEhLVVNUKSIsIkJvIExpLCBZdWFuaGFuIFpoYW5nLCBEb25nIEd1bywgUmVucnVpIFpoYW5nLCBGZW5nIExpLCBIYW8gWmhhbmcsIEthaWNoZW4gWmhhbmcsIFBlaXl1YW4gWmhhbmcsIFlhbndlaSBMaSwgWml3ZWkgTGl1LCBDaHVueXVhbiBMaSIsMjAyNC0wOC0wNiwiTExhVkEtT25lVmlzaW9uOiBFYXN5IFZpc3VhbCBUYXNrIFRyYW5zZmVyCiIsaHR0cHM6Ly9hcnhpdi5vcmcvYWJzLzI0MDguMDMzMjYsMjQyOC4wLFNPVEEgaW1wcm92ZW1lbnQsIkFzIHNob3duIGluIFRhYmxlIDQsIExMYVZBLU9uZVZpc2lvbiAoU0kpIGNvbnNpc3RlbnRseSBvdXRwZXJmb3JtcyBleGlzdGluZyBtdWx0aS1pbWFnZSBMTU1zIGluIGFsbCBiZW5jaG1hcmtzLiBBZnRlciBhZGRpdGlvbmFsIHR1bmluZyBvbiBtdWx0aS1pbWFnZSBhbmQgdmlkZW8gZGF0YSwgTExhVkEtT25lVmlzaW9uIHNob3dzIGEgbWFya2VkIGltcHJvdmVtZW50IG92ZXIgR1BULTRWIGluIHNwZWNpZmljIGFyZWFzLCB3aXRoIHNpZ25pZmljYW50IG1hcmdpbnMuIFRoaXMgaGlnaGxpZ2h0cyBpdHMgc3Ryb25nIHBlcmZvcm1hbmNlIGluIGNvbXBsZXggdGFza3Mgc3VjaCBhcyBtdWx0aS1pbWFnZSByZWFzb25pbmcsIGlkZW50aWZ5aW5nIGRpZmZlcmVuY2VzLCBhbmQgdW5kZXJzdGFuZGluZyAzRCBlbnZpcm9ubWVudHMiLDcyMDAwMDAwMDAwLjAsLDMuMDM2NTUxOTg1ODI0ZSsyNCwiRmluZVR1bmU6IDYqNzIwMDAwMDAwMDAqMzgzMTQ3ODIwMDA9MS42NTUxOTllKzIyCgpCYXNlIG1vZGVsOiAzLjAyZSsyNApUb3RhbDogMy4wMzY1NTJlKzI0IiwzODMxNDc4MjAwMCwiU3RhZ2UgMTogNTU4MDAwKjcyOT00MDY3ODIwMDAKU3RhZ2UgMS41OiA0TSo3MjkqNT0xNDU4MDAwMDAwMApTdGFnZSAyLXNpbmdsZTogMy4yTSo3MjkqNT0xMTY2NDAwMDAwMApTdGFnZSAyLW9uZSB2aXNpb246IDEuNk0qNzI5KjEwPTExNjY0MDAwMDAwClRvdGFsOiAzODMxNDc4MjAwMCIsLCwsLENvbmZpZGVudCwiV2UgcHJlc2VudCBMTGFWQS1PbmVWaXNpb24sIGEgZmFtaWx5IG9mIG9wZW4gbGFyZ2UgbXVsdGltb2RhbCBtb2RlbHMgKExNTXMpIGRldmVsb3BlZCBieSBjb25zb2xpZGF0aW5nIG91ciBpbnNpZ2h0cyBpbnRvIGRhdGEsIG1vZGVscywgYW5kIHZpc3VhbCByZXByZXNlbnRhdGlvbnMgaW4gdGhlIExMYVZBLU5lWFQgYmxvZyBzZXJpZXMuIE91ciBleHBlcmltZW50YWwgcmVzdWx0cyBkZW1vbnN0cmF0ZSB0aGF0IExMYVZBLU9uZVZpc2lvbiBpcyB0aGUgZmlyc3Qgc2luZ2xlIG1vZGVsIHRoYXQgY2FuIHNpbXVsdGFuZW91c2x5IHB1c2ggdGhlIHBlcmZvcm1hbmNlIGJvdW5kYXJpZXMgb2Ygb3BlbiBMTU1zIGluIHRocmVlIGltcG9ydGFudCBjb21wdXRlciB2aXNpb24gc2NlbmFyaW9zOiBzaW5nbGUtaW1hZ2UsIG11bHRpLWltYWdlLCBhbmQgdmlkZW8gc2NlbmFyaW9zLiBJbXBvcnRhbnRseSwgdGhlIGRlc2lnbiBvZiBMTGFWQU9uZVZpc2lvbiBhbGxvd3Mgc3Ryb25nIHRyYW5zZmVyIGxlYXJuaW5nIGFjcm9zcyBkaWZmZXJlbnQgbW9kYWxpdGllcy9zY2VuYXJpb3MsIHlpZWxkaW5nIG5ldyBlbWVyZ2luZyBjYXBhYmlsaXRpZXMuIEluIHBhcnRpY3VsYXIsIHN0cm9uZyB2aWRlbyB1bmRlcnN0YW5kaW5nIGFuZCBjcm9zcy1zY2VuYXJpbyBjYXBhYmlsaXRpZXMgYXJlIGRlbW9uc3RyYXRlZCB0aHJvdWdoIHRhc2sgdHJhbnNmZXIgZnJvbSBpbWFnZXMgdG8KdmlkZW9zLiIsMS4wLCxPcGVuIHdlaWdodHMgKHVucmVzdHJpY3RlZCksIkNoaW5hLFNpbmdhcG9yZSxIb25nIEtvbmcsSG9uZyBLb25nIixRd2VuMi03MkIsMS42NTUxOTg1ODI0ZSsyMiw2IEZMT1AvcGFyYW1ldGVyL3Rva2VuICogNzIwMDAwMDAwMDAgcGFyYW1ldGVycyAqIDM4MzE0NzgyMDAwIHRva2VucyAqIDEgZXBvY2hzID0gMS42NTUxOTg1ODI0ZSsyMiBGTE9QLCwsMjAyNi0wNS0yNSAxMjozMzowMCswMDowMCwsLCwyNTYuMCwiV2UgdXNlIGEgZ2xvYmFsIGJhdGNoIHNpemUgb2YgNTEyIGZvciB0aGUgMC41QiBtb2RlbCwgYW5kIDI1NiBmb3IgdGhlIDdCIGFuZCA3MkIgbW9kZWxzLiIsIkluZHVzdHJ5LEFjYWRlbWlhLEFjYWRlbWlhLEFjYWRlbWlhIiwsLCwsT3BlbiBzb3VyY2UsIkFwYWNoZSAyCgpodHRwczovL2h1Z2dpbmdmYWNlLmNvL2xtbXMtbGFiL2xsYXZhLW9uZXZpc2lvbi1xd2VuMi03MmItb3Ytc2Z0CgpodHRwczovL2dpdGh1Yi5jb20vTExhVkEtVkwvTExhVkEtTmVYVCIsVHJ1ZSwsLEJGMTYsLCxPcGVyYXRpb24gY291bnRpbmcsbG1tcy1sYWIsLCwsWWVzCkdQVC00byAoQXVnIDIwMjQpLCJNdWx0aW1vZGFsLExhbmd1YWdlLEF1ZGlvLFNwZWVjaCxWaXNpb24iLCJDaGF0LEltYWdlIGdlbmVyYXRpb24sQXVkaW8gZ2VuZXJhdGlvbixWaXNpb24tbGFuZ3VhZ2UgZ2VuZXJhdGlvbixUYWJsZSB0YXNrcyxMYW5ndWFnZSBtb2RlbGluZy9nZW5lcmF0aW9uLFF1ZXN0aW9uIGFuc3dlcmluZyxTcGVlY2ggcmVjb2duaXRpb24gKEFTUiksU3BlZWNoLXRvLXRleHQiLE9wZW5BSSwiQWlkYW4gQ2xhcmssIEFsZXggUGFpbm8sIEphY29iIE1lbmljaywgTGlhbSBGZWR1cywgTHVrZSBNZXR6LCBDbGVtZW5zIFdpbnRlciwgTGlhIEd1eSwgU2FtIFNjaG9lbmhvbHosIERhbmllbCBMZXZ5LCBOaXRpc2ggS2Vza2FyLCBBbGV4IENhcm5leSwgQWxleCBQYWlubywgSWFuIFNvaGwsIFFpbWluZyBZdWFuLCBSZWltYXIgTGVpa2UsIEFya2EgRGhhciwgQnJ5ZG9uIEVhc3RtYW4sIE1pYSBHbGFlc2UsIEJlbiBTb2tvbG93c2t5LCBBbmRyZXcgS29uZHJpY2gsIEZlbGlwZSBQZXRyb3NraSBTdWNoLCBIZW5yaXF1ZSBQb25kZSBkZSBPbGl2ZWlyYSBQaW50bywgSmlheWkgV2VuZywgUmFuZGFsbCBMaW4sIFlvdWxvbmcgQ2hlbmcsIE5pY2sgUnlkZXIsIExhdXJlbiBJdG93LCBCYXJyZXQgWm9waCwgSm9obiBTY2h1bG1hbiwgTWlhbm5hIENoZW4sIEFkYW0gTGVyZXIsIEFkYW0gUC4gR291Y2hlciwgQWRhbSBQZXJlbG1hbiwgQWtpbGEgV2VsaWhpbmRhLCBBbGVjIFJhZGZvcmQsIEFsZXggQm9yenVub3YsIEFsZXggQ2FybmV5LCBBbGV4IENob3csIEFsZXggUGFpbm8sIEFsZXggUmVuemluLCBBbGV4IFRhY2hhcmQgUGFzc29zLCBBbGV4aSBDaHJpc3Rha2lzLCBBbGkgS2FtYWxpLCBBbGxpc29uIE1veWVyLCBBbGxpc29uIFRhbSwgQW1pbiBUb290b29uY2hpYW4sIEFuYW55YSBLdW1hciwgQW5kcmVqIEthcnBhdGh5LCBBbmRyZXkgTWlzaGNoZW5rbywgQW5kcmV3IENhbm4sIEFuZHJldyBLb25kcmljaCwgQW5kcmV3IFR1bGxvY2gsIEFuZ2VsYSBKaWFuZywgQW50b2luZSBQZWxpc3NlLCBBbnVqIEdvc2FsaWEsIEF2aSBOYXlhaywgQXZpdGFsIE9saXZlciwgQmVocm9veiBHaG9yYmFuaSwgQmVuIExlaW1iZXJnZXIsIEJlbiBXYW5nLCBCbGFrZSBTYW1pYywgQnJpYW4gR3VhcnJhY2ksIEJyeWRvbiBFYXN0bWFuLCBDYW1pbGxvIEx1Z2FyZXNpLCBDaGFrIExpLCBDaGFybG90dGUgQmFyZXR0ZSwgQ2hlbHNlYSBWb3NzLCBDaG9uZyBaaGFuZywgQ2hyaXMgQmVhdW1vbnQsIENocmlzIEhhbGxhY3ksIENocmlzIEtvY2gsIENocmlzdGlhbiBHaWJzb24sIENocmlzdG9waGVyIEhlc3NlLCBDb2xpbiBXZWksIERhbmllbCBLYXBwbGVyLCBEYW5pZWwgTGV2aW4sIERhbmllbCBMZXZ5LCBEYXZpZCBGYXJoaSwgRGF2aWQgTWVseSwgRGF2aWQgU2FzYWtpLCBEaW1pdHJpcyBUc2lwcmFzLCBEb3VnIExpLCBEdWMgUGhvbmcgTmd1eWVuLCBEdW5jYW4gRmluZGxheSwgRWRtdW5kIFdvbmcsIEVoc2FuIEFzZGFyLCBFbGl6YWJldGggUHJvZWhsLCBFbGl6YWJldGggWWFuZywgRXJpYyBQZXRlcnNvbiwgRXJpYyBTaWdsZXIsIEV1Z2VuZSBCcmV2ZG8sIEZhcnphZCBLaG9yYXNhbmksIEZyYW5jaXMgWmhhbmcsIEdlbmUgT2RlbiwgR2VvZmYgU2FsbW9uLCBIYWRpIFNhbG1hbiwgSGFpbWluZyBCYW8sIEhlYXRoZXIgU2NobWlkdCwgSG9uZ3l1IFJlbiwgSHl1bmcgV29uIENodW5nLCBJYW4gS2l2bGljaGFuLCBJYW4gTydDb25uZWxsLCBJYW4gT3NiYW5kLCBJbHlhIEtvc3RyaWtvdiwgSW5nbWFyIEthbml0c2NoZWlkZXIsIEphY29iIENveG9uLCBKYW1lcyBDcm9va3MsIEphbWVzIExlbm5vbiwgSmFzb24gVGVwbGl0eiwgSmFzb24gV2VpLCBKYXNvbiBXb2xmZSwgSmF5IENoZW4sIEplZmYgSGFycmlzLCBKaWF5aSBXZW5nLCBKaWUgVGFuZywgSm9hbm5lIEphbmcsIEpvbmF0aGFuIFdhcmQsIEpvbmF0aGFuIE1jS2F5LCBKb25nIFdvb2sgS2ltLCBKb3NoIEdyb3NzLCBKb3NoIEthcGxhbiwgSm95IEppYW8sIEpveWNlIExlZSwgSnVudGFuZyBaaHVhbmcsIEthaSBGcmlja2UsIEthdmluIEthcnRoaWssIEtlbm55IEhzdSwgS2llbCBIb3dlLCBLeWxlIEx1dGhlciwgTGFycnkgS2FpLCBMYXVyZW4gSXRvdywgTGVvIENoZW4sIExpYSBHdXksIExpZW4gTWFtaXRzdWthLCBMaWxpYW4gV2VuZywgTG9uZyBPdXlhbmcsIExvdWlzIEZldXZyaWVyLCBMdWthcyBLb25kcmFjaXVrLCBMdWthc3ogS2Fpc2VyLCBMeXJpYyBEb3NoaSwgTWFkYSBBZmxhaywgTWFkZGllIFNpbWVucywgTWFkZWxlaW5lIFRob21wc29uLCBNYXJhdCBEdWtoYW4sIE1hcnZpbiBaaGFuZywgTWF0ZXVzeiBMaXR3aW4sIE1heCBKb2huc29uLCBNYXlhbmsgR3VwdGEsIE1pYSBHbGFlc2UsIE1pY2hhZWwgSmFubmVyLCBNaWNoYWVsIFBldHJvdiwgTWljaGFlbCBXdSwgTWljaGVsbGUgRnJhZGluLCBNaWNoZWxsZSBQb2tyYXNzLCBNaWd1ZWwgT29tIFRlbXVkbyBkZSBDYXN0cm8sIE1pa2hhaWwgUGF2bG92LCBNaW5hbCBLaGFuLCBNbyBCYXZhcmlhbiwgTmF0YWxpYSBHaW1lbHNoZWluLCBOYXRhbGllIFN0YXVkYWNoZXIsIE5pY2sgU3RhdGhhcywgTmlrIFRlemFrLCBOaXRoYW50aCBLdWRpZ2UsIE5vZWwgQnVuZGljaywgT2ZpciBOYWNodW0sIE9sZWcgQm9pa28sIE9sZWcgTXVyaywgT2xpdmllciBHb2RlbWVudCwgT3dlbiBDYW1wYmVsbC1Nb29yZSwgUGhpbGlwIFByb25pbiwgUGhpbGlwcGUgVGlsbGV0LCBSYWNoZWwgTGltLCBSYWphbiBUcm9sbCwgUmFuZGFsbCBMaW4sIFJhcGhhIGdvbnRpam8gbG9wZXMsIFJhdWwgUHVyaSwgUmVhaCBNaXlhcmEsIFJlaW1hciBMZWlrZSwgUmVuYXVkIEdhdWJlcnQsIFJlemEgWmFtYW5pLCBSb2IgSG9uc2J5LCBSb2hpdCBSYW1jaGFuZGFuaSwgUm9yeSBDYXJtaWNoYWVsLCBSdXNsYW4gTmlnbWF0dWxsaW4sIFJ5YW4gQ2hldSwgU2NvdHQgR3JheSwgU2VhbiBHcm92ZSwgU2VhbiBNZXR6Z2VyLCBTaGFudGFudSBKYWluLCBTaGVuZ2ppYSBaaGFvLCBTaGVyd2luIFd1LCBTaHVhaXFpIChUb255KSBYaWEsIFNvbmlhIFBoZW5lLCBTcGVuY2VyIFBhcGF5LCBTdGV2ZSBDb2ZmZXksIFN0ZXZlIExlZSwgU3RldmUgTGVlLCBTdGV3YXJ0IEhhbGwsIFN1Y2hpciBCYWxhamksIFRhbCBCcm9kYSwgVGFsIFN0cmFtZXIsIFRhcnVuIEdvZ2luZW5pLCBUZWQgU2FuZGVycywgVGhvbWFzIEN1bm5pbmdobWFuLCBUaG9tYXMgRGltc29uLCBUaG9tYXMgUmFvdXgsIFRpYW5oYW8gWmhlbmcsIFRpbmEgS2ltLCBUb2RkIFVuZGVyd29vZCwgVHJpc3RhbiBIZXl3b29kLCBWYWxlcmllIFFpLCBWaW5uaWUgTW9uYWNvLCBWbGFkIEZvbWVua28sIFdlaXlpIFpoZW5nLCBXZW5kYSBaaG91LCBXb2pjaWVjaCBaYXJlbWJhLCBZYXNoIFBhdGlsLCBZaWxlaSwgUWlhbiwgWW9uZ2ppayBLaW0sIFlvdWxvbmcgQ2hlbmcsIFl1Y2hlbiBIZSwgWXVjaGVuIFpoYW5nLCBZdWppYSBKaW4sIFl1bnhpbmcgRGFpLCBZdXJ5IE1hbGtvdiIsMjAyNC0wOC0wNixVcGRhdGUgdG8gR1BULTRvLGh0dHBzOi8vaGVscC5vcGVuYWkuY29tL2VuL2FydGljbGVzLzk2MjQzMTQtbW9kZWwtcmVsZWFzZS1ub3Rl</x:v>
      </x:c>
    </x:row>
    <x:row r="101" ht="18" customHeight="1">
      <x:c r="A101" s="17" t="n">
        <x:v>96</x:v>
      </x:c>
      <x:c r="B101" s="17" t="n">
        <x:v>310</x:v>
      </x:c>
      <x:c r="C101" s="160" t="str">
        <x:v>cywsIlNPVEEgaW1wcm92ZW1lbnQsU2lnbmlmaWNhbnQgdXNlIiwiT3V0cGVyZm9ybXMgR1BULTQgVHVyYm8gYW5kIG90aGVyIG1vZGVscyBvbiB0ZXh0IGFuZCBlc3BlY2lhbGx5IG9uIG11bHRpbW9kYWwgYmVuY2htYXJrcywgc3VjaCBhcyBNTUxVLCBHUFFBLCBIdW1hbkV2YWwsIE1NTVUsIGV0YyBTZWUgTW9kZWwgRXZhbHVhdGlvbnM6IGh0dHBzOi8vb3BlbmFpLmNvbS9pbmRleC9oZWxsby1ncHQtNG8vIAoKR1BULTRvIGlzIG5vdyB0aGUgZGVmYXVsdCBtb2RlbCBpbiBDaGF0R1BULCBzbyBpdCdzIG9uZSBvZiB0aGUgbW9zdCB3aWRlbHkgdXNlZCBtb2RlbHMuIiwsIk5vdCBrbm93bi4KCkluZmVyZW5jZSBjb3N0cyBpbiB0aGUgQVBJIGFyZSAyeCBjaGVhcGVyIHRoYW4gR1BULTQgVHVyYm8iLCxUcmFpbmluZyBjb21wdXRlIGVzdGltYXRlZCB0byBiZSAzLjhlMjUgRkxPUCBmcm9tIGJlbmNobWFyayBzY29yZXMuIGh0dHBzOi8vY29sYWIucmVzZWFyY2guZ29vZ2xlLmNvbS9kcml2ZS8xcjNwVU1oQjdLaDBHbHM5ZUctdl9YZWZXcnllOWZWUVI/dXNwPXNoYXJpbmcsLCwsLCwsU3BlY3VsYXRpdmUsIldl4oCZcmUgYW5ub3VuY2luZyBHUFQtNG8sIG91ciBuZXcgZmxhZ3NoaXAgbW9kZWwgdGhhdCBjYW4gcmVhc29uIGFjcm9zcyBhdWRpbywgdmlzaW9uLCBhbmQgdGV4dCBpbiByZWFsIHRpbWUuCgpHUFQtNG8gKOKAnG/igJ0gZm9yIOKAnG9tbmnigJ0pIGlzIGEgc3RlcCB0b3dhcmRzIG11Y2ggbW9yZSBuYXR1cmFsIGh1bWFuLWNvbXB1dGVyIGludGVyYWN0aW9u4oCUaXQgYWNjZXB0cyBhcyBpbnB1dCBhbnkgY29tYmluYXRpb24gb2YgdGV4dCwgYXVkaW8sIGltYWdlLCBhbmQgdmlkZW8gYW5kIGdlbmVyYXRlcyBhbnkgY29tYmluYXRpb24gb2YgdGV4dCwgYXVkaW8sIGFuZCBpbWFnZSBvdXRwdXRzLiBJdCBjYW4gcmVzcG9uZCB0byBhdWRpbyBpbnB1dHMgaW4gYXMgbGl0dGxlIGFzIDIzMiBtaWxsaXNlY29uZHMsIHdpdGggYW4gYXZlcmFnZSBvZiAzMjAgbWlsbGlzZWNvbmRzLCB3aGljaCBpcyBzaW1pbGFyIHRvIGh1bWFuIHJlc3BvbnNlIHRpbWUob3BlbnMgaW4gYSBuZXcgd2luZG93KSBpbiBhIGNvbnZlcnNhdGlvbi4gSXQgbWF0Y2hlcyBHUFQtNCBUdXJibyBwZXJmb3JtYW5jZSBvbiB0ZXh0IGluIEVuZ2xpc2ggYW5kIGNvZGUsIHdpdGggc2lnbmlmaWNhbnQgaW1wcm92ZW1lbnQgb24gdGV4dCBpbiBub24tRW5nbGlzaCBsYW5ndWFnZXMsIHdoaWxlIGFsc28gYmVpbmcgbXVjaCBmYXN0ZXIgYW5kIDUwJSBjaGVhcGVyIGluIHRoZSBBUEkuIEdQVC00byBpcyBlc3BlY2lhbGx5IGJldHRlciBhdCB2aXNpb24gYW5kIGF1ZGlvIHVuZGVyc3RhbmRpbmcgY29tcGFyZWQgdG8gZXhpc3RpbmcgbW9kZWxzLiIsLCxBUEkgYWNjZXNzLFVuaXRlZCBTdGF0ZXMgb2YgQW1lcmljYSxHUFQtNG8sLCJEZWZpbml0ZWx5IGEgbmV3IG1vZGVsLCBub3QgYSBHUFQtNCBmaW5ldHVuZSIsLCwyMDI2LTAyLTEyIDAxOjEzOjUxKzAwOjAwLCwsLCwsSW5kdXN0cnksLCwsLFVucmVsZWFzZWQsLFRydWUsLCwsVHJ1ZSwsQmVuY2htYXJrcywsLCwsTm8KSmFpcy03MEIgLExhbmd1YWdlLCJMYW5ndWFnZSBtb2RlbGluZy9nZW5lcmF0aW9uLFF1ZXN0aW9uIGFuc3dlcmluZyIsIkc0MixJbmNlcHRpb24gRzQyIiwsMjAyNC0wOC0wNSxHNDIgbGF1bmNoZXMgSkFJUyA3MEIgYW5kIDIwIG90aGVyIEFJIE1vZGVscyB0byBDaGFtcGlvbiBBcmFiaWMgTmF0dXJhbCBMYW5ndWFnZSBQcm9jZXNzaW5nLGh0dHBzOi8vd3d3Lmc0Mi5haS9yZXNvdXJjZXMvbmV3cy9nNDItbGF1bmNoZXMtamFpcy03MGItYW5kLTIwLW90aGVyLWFpLW1vZGVscy1jaGFtcGlvbi1hcmFiaWMtbmF0dXJhbC1sYW5ndWFnZS1wcm9jZXNzaW5nLCwsLDcwMDAwMDAwMDAwLjAsNzBCLDkuNjU0ZSsyMyw4LjFlKzIzIEZMT1AgKGJhc2UgbW9kZWwgdHJhaW5pbmcgY29tcHV0ZSkgKyAxLjU1NGUrMjMgRkxPUCAoZmluZXR1bmUgY29tcHV0ZSkgPSA5LjY1NGUrMjMgRkxPUCwzNzAwMDAwMDAwMDAsIiIiSkFJUyA3MEIgd2FzIGRldmVsb3BlZCB1c2luZyBjb250aW51b3VzIHRyYWluaW5nLCBhIHByb2Nlc3Mgb2YgZmluZS10dW5pbmcgYSBwcmUtdHJhaW5lZCBtb2RlbCwgb24gMzcwIGJpbGxpb24gdG9rZW5zIG9mIHdoaWNoIDMzMCBiaWxsaW9uIHdlcmUgQXJhYmljIHRva2VucywgdGhlIGxhcmdlc3QgQXJhYmljIGRhdGFzZXQgZXZlciB1c2VkIHRvIHRyYWluIGFuIG9wZW4tc291cmNlIGZvdW5kYXRpb25hbCBtb2RlbC4iIgoKIiJCYXRjaCBzaXplCTk2MApDb250ZXh0IExlbmd0aAk0MDk2ClN0ZXBzCTk0MzE2IiIiLCwsQ2VyZWJyYXMgQ1MtMiwsQ29uZmlkZW50LCJUaGUgbGF0ZXN0IEpBSVMgbGFyZ2UgbGFuZ3VhZ2UgbW9kZWwgKExMTSksIEpBSVMgNzBCIHdhcyByZWxlYXNlZCB0b2RheSBieSBJbmNlcHRpb24sIGEgRzQyIGNvbXBhbnkgc3BlY2lhbGl6aW5nIGluIHRoZSBkZXZlbG9wbWVudCBvZiBhZHZhbmNlZCBBSSBtb2RlbHMgYW5kIGFwcGxpY2F0aW9ucywgYWxsIHByb3ZpZGVkIGFzIGEgc2VydmljZS4gQSA3MCBiaWxsaW9uIHBhcmFtZXRlciBtb2RlbCwgSkFJUyA3MEIgaXMgYnVpbHQgZm9yIGRldmVsb3BlcnMgb2YgQXJhYmljLWJhc2VkIG5hdHVyYWwtbGFuZ3VhZ2UgcHJvY2Vzc2luZyAoTkxQKSBzb2x1dGlvbnMgYW5kIHByb21pc2VzIHRvIGFjY2VsZXJhdGUgdGhlIGludGVncmF0aW9uIG9mIEdlbmVyYXRpdmUgQUkgc2VydmljZXMgYWNyb3NzIHZhcmlvdXMgaW5kdXN0cmllcywgZW5oYW5jaW5nIGNhcGFiaWxpdGllcyBpbiBhcmVhcyBzdWNoIGFzIGN1c3RvbWVyIHNlcnZpY2UsIGNvbnRlbnQgY3JlYXRpb24sIGFuZCBkYXRhIGFuYWx5c2lzLiAgCgpKQUlTIDcwQiBkZWxpdmVycyBBcmFiaWMtRW5nbGlzaCBiaWxpbmd1YWwgY2FwYWJpbGl0aWVzIGF0IGFuIHVucHJlY2VkZW50ZWQgc2l6ZSBhbmQgc2NhbGUgZm9yIHRoZSBvcGVuLXNvdXJjZSBjb21tdW5pdHkuIEFzIGEgNzAgYmlsbGlvbiBwYXJhbWV0ZXIgbW9kZWwsIGl0IGhhcyBpbmNyZWFzZWQgYWJpbGl0eSB0byBoYW5kbGUgY29tcGxpY2F0ZWQgYW5kIG51YW5jZWQgdGFza3MsIGFzIHdlbGwgYXMgYmV0dGVyIGNhcGFiaWxpdHkgdG8gcHJvY2VzcyBjb21wbGV4IGRhdGFzZXRzLiBKQUlTIDcwQiB3YXMgZGV2ZWxvcGVkIHVzaW5nIGNvbnRpbnVvdXMgdHJhaW5pbmcsIGEgcHJvY2VzcyBvZiBmaW5lLXR1bmluZyBhIHByZS10cmFpbmVkIG1vZGVsLCBvbiAzNzAgYmlsbGlvbiB0b2tlbnMgb2Ygd2hpY2ggMzMwIGJpbGxpb24gd2VyZSBBcmFiaWMgdG9rZW5zLCB0aGUgbGFyZ2VzdCBBcmFiaWMgZGF0YXNldCBldmVyIHVzZWQgdG8gdHJhaW4gYW4gb3Blbi1zb3VyY2UgZm91bmRhdGlvbmFsIG1vZGVsLiIsLCxPcGVuIHdlaWdodHMgKHJlc3RyaWN0ZWQgdXNlKSwiVW5pdGVkIEFyYWIgRW1pcmF0ZXMsVW5pdGVkIEFyYWIgRW1pcmF0ZXMiLExsYW1hIDItNzBCLDEuNTU0ZSsyMyw2IEZMT1AgLyBwYXJhbWV0ZXIgLyB0b2tlbiAqIDcwICogMTBeOSBwYXJhbWV0ZXJzICogMzcwICogMTBeOSB0b2tlbnMgPSAxLjU1NGUrMjMgRkxPUCw2NC4wLCwyMDI1LTExLTI4IDExOjUzOjQ0KzAwOjAwLENlcmVicmFzLCIiIlRoZSB0cmFpbmluZyBwcm9jZXNzIHdhcyBwZXJmb3JtZWQgb24gdGhlIENvbmRvciBHYWxheHkgKENHKSBzdXBlcmNvbXB1dGVyIHBsYXRmb3JtLiBBIENHIGNvbnRhaW5zIDY0IENlcmVicmFzIENTLTIgV2FmZXItU2NhbGUgRW5naW5lcyAoV1NFLTIpIHdpdGggNDAgR0Igb2YgU1JBTSwgYW5kIGFjaGlldmVzIGEgdG90YWwgb2YgOTYwIFBldGFGTE9QL3MuIiIiLCwzOTMyMTYwLjAsLCJJbmR1c3RyeSxJbmR1c3RyeSIsLCwsLFVucmVsZWFzZWQsImFwYWNoZSAyLjAgKEkgYmVsaWV2ZSBMbGFtYSBsaWNlbnNlIHJlc3RyaWN0aW9ucyBzdGlsbCBhcHBseSkKaHR0cHM6Ly9odWdnaW5nZmFjZS5jby9pbmNlcHRpb25haS9qYWlzLWFkYXB0ZWQtNzBiIiwsLCwsLCxPcGVyYXRpb24gY291bnRpbmcsaW5jZXB0aW9uYWksLCwsWWVzCkNYUiBGb3VuZGF0aW9uLCJWaXNpb24sTWVkaWNpbmUiLCJJbWFnZSBlbWJlZGRpbmcsSW1hZ2UgY2xhc3NpZmljYXRpb24iLEdvb2dsZSwsMjAyNC0wOC0wMixDWFIgRm91bmRhdGlvbiBtb2RlbCBjYXJkLGh0dHBzOi8vZGV2ZWxvcGVycy5nb29nbGUuY29tL2hlYWx0aC1haS1kZXZlbG9wZXItZm91bmRhdGlvbnMvY3hyLWZvdW5kYXRpb24sLCwsLCIiIlRoZSBtb2RlbCB1c2VzIHRoZSBFZmZpY2llbnROZXQtTDIgYXJjaGl0ZWN0dXJlIGFuZCBCRVJUIGFyY2hpdGVjdHVyZSIiIiwsLCwsLCwsLFVua25vd24sIkNYUiBGb3VuZGF0aW9uIGlzIGEgbWFjaGluZSBsZWFybmluZyAoTUwpIG1vZGVsIHRoYXQgcHJvZHVjZXMgZW1iZWRkaW5ncyBiYXNlZCBvbiBpbWFnZXMgb2YgY2hlc3QgWC1yYXlzLiBUaGUgZW1iZWRkaW5ncyBjYW4gYmUgdXNlZCB0byBlZmZpY2llbnRseSBidWlsZCBBSSBtb2RlbHMgZm9yIGNoZXN0IFgtcmF5IHJlbGF0ZWQgdGFza3MsIHJlcXVpcmluZyBsZXNzIGRhdGEgYW5kIGxlc3MgY29tcHV0ZSB0aGFuIGhhdmluZyB0byBmdWxseSB0cmFpbiBhIG1vZGVsIHdpdGhvdXQgdGhlIGVtYmVkZGluZ3Mgb3IgdGhlIHByZXRyYWluZWQgbW9kZWwuCgpUaGUgbW9kZWwgaGFzIGJlZW4gb3B0aW1pemVkIGZvciBjaGVzdCBYLXJheXMsIGJ1dCByZXNlYXJjaGVycyBoYXZlIHJlcG9ydGVkIHN1Y2Nlc3MgdXNpbmcgaXQgZm9yIG90aGVyIHR5cGVzIG9mIFgtcmF5cywgaW5jbHVkaW5nIFgtcmF5cyBvZiBvdGhlciBib2R5IHBhcnRzIGFuZCBldmVuIHZldGVyaW5hcnkgWC1yYXlzLgoKVHJhaW5lZCBvbiBsYXJnZSBzY2FsZSBkYXRhc2V0cywgQ1hSIEZvdW5kYXRpb24gaGVscHMgYnVzaW5lc3NlcyBhbmQgaW5zdGl0dXRpb25zIGluIGhlYWx0aGNhcmUgYW5kIGxpZmUgc2NpZW5jZXMgZG8gbW9yZSB3aXRoIHRoZWlyIGNoZXN0IFgtcmF5IGRhdGEgd2l0aCBsZXNzIGRhdGEsIGFjY2VsZXJhdGluZyB0aGVpciBhYmlsaXR5IHRvIGJ1aWxkIEFJIG1vZGVscyBmb3IgY2hlc3QgWC1yYXkgaW1hZ2UgYW5hbHlzaXMuIiwsLE9wZW4gd2VpZ2h0cyAocmVzdHJpY3RlZCB1c2UpLFVuaXRlZCBTdGF0ZXMgb2YgQW1lcmljYSxFZmZpY2llbnROZXQtTDIsLCwsLDIwMjUtMTEtMjggMTE6NTM6NDQrMDA6MDAsLCwsLCxJbmR1c3RyeSwsLCwsLCJodHRwczovL2h1Z2dpbmdmYWNlLmNvL2dvb2dsZS9jeHItZm91bmRhdGlvbgpub3QgZm9yIGNsaW5pY2FsIHVzZSIsLCwsLCwsLGdvb2dsZSwsLCxZZXMKSC1vcHRpbXVzLTAsIlZpc2lvbixCaW9sb2d5LE1lZGljaW5lIiwsLGJpb3B0aW11cywyMDI0LTA4LTAyLEgtb3B0aW11cy0wLGh0dHBzOi8vaHVnZ2luZ2ZhY2UuY28vYmlvcHRpbXVzL0gtb3B0aW11cy0wLCwsLDExMDAwMDAwMDAuMCwsLCwsInRyYWluZWQgb24gYSBwcm9wcmlldGFyeSBjb2xsZWN0aW9uIG9mIG1vcmUgdGhhbiA1MDAsMDAwIEgmRSBzdGFpbmVkIHdob2xlIHNsaWRlIGhpc3RvbG9neSBpbWFnZXMiLCwsLCxDb25maWRlbnQsIkgtb3B0aW11cy0wIGlzIGFuIG9wZW4tc291cmNlIGZvdW5kYXRpb24gbW9kZWwgZm9yIGhpc3RvbG9neSwgZGV2ZWxvcGVkIGJ5IEJpb3B0aW11cy4gVGhlIG1vZGVsIGlzIGEgMS4xQiBwYXJhbWV0ZXIgdmlzaW9uIHRyYW5zZm9ybWVyIHRyYWluZWQgb24gYSBwcm9wcmlldGFyeSBjb2xsZWN0aW9uIG9mIG1vcmUgdGhhbiA1MDAsMDAwIEgmRSBzdGFpbmVkIHdob2xlIHNsaWRlIGhpc3RvbG9neSBpbWFnZXMuIEZvciBtb3JlIGluZm9ybWF0aW9uLCBwbGVhc2UgcmVmZXIgdG8gb3VyIEdpdEh1YiByZXBvc2l0b3J5IGhlcmUuCgpILW9wdGltdXMtMCBjYW4gYmUgdXNlZCB0byBleHRyYWN0IHBvd2VyZnVsIGZlYXR1cmVzIGZyb20gaGlzdG9sb2d5IGltYWdlcyBmb3IgdmFyaW91cyBkb3duc3RyZWFtIGFwcGxpY2F0aW9ucywgc3VjaCBhcyBtdXRhdGlvbiBwcmVkaWN0aW9uLCBzdXJ2aXZhbCBhbmFseXNpcywgb3IgdGlzc3VlIGNsYXNzaWZpY2F0aW9uLiIsLCxPcGVuIHdlaWdodHMgKHVucmVzdHJpY3RlZCksLCwsLCwsMjAyNS0xMS0yOCAxMTo1Mzo0NCswMDowMCwsLCwsLCwsLCwsLCwsLCwsLCwsLCwsLFllcwpGbHV4LjEgW3Byb10sSW1hZ2UgZ2VuZXJhdGlvbiwiSW1hZ2UgZ2VuZXJhdGlvbixUZXh0LXRvLWltYWdlIixCbGFjayBGb3Jlc3QgTGFicywiQW5kcmVhcyBCbGF0dG1hbm4sIEF4ZWwgU2F1ZXIsIERvbWluaWsgTG9yZW56LCBEdXN0aW4gUG9kZWxsLCBGcmVkZXJpYyBCb2VzZWwsIEhhcnJ5IFNhaW5pLCBKb25hcyBNw7xsbGVyLCBLeWxlIExhY2V5LCBQYXRyaWNrIEVzc2VyLCBSb2JpbiBSb21iYWNoLCBTdW1pdGggS3VsYWwsIFRpbSBEb2NraG9ybiwgWWFtIExldmksIFppb24gRW5nbGlzaCIsMjAyNC0wOC0wMSxGbHV4LjEsaHR0cHM6Ly9ibGFja2ZvcmVzdGxhYnMuYWkvYW5ub3VuY2luZy1ibGFjay1mb3Jlc3QtbGFicy8gLCwsUGxhdXNpYmx5IHNpZ25pZmljYW50IHVzYWdlLiwxMjAwMDAwMDAwMC4wLCIiIkFsbCBwdWJsaWMgRkxVWC4xIG1vZGVscyBhcmUgYmFzZWQgb24gYSBoeWJyaWQgYXJjaGl0ZWN0dXJlIG9mIG11bHRpbW9kYWwgYW5kIHBhcmFsbGVsIGRpZmZ1c2lvbiB0cmFuc2Zvcm1lciBibG9ja3MgYW5kIHNjYWxlZCB0byAxMkIgcGFyYW1ldGVycy4iIiIsLCwsLCwsLCxDb25maWRlbnQsLCwsQVBJIGFjY2VzcyxHZXJtYW55LCwsLCwsMjAyNS0xMS0yOCAxMTo1Mzo0NCswMDowMCwsLCwsLEluZHVzdHJ5LCwsLCxVbnJlbGVhc2VkLCwsLCwsLCwsLCwsLE5vCkZsdXguMSBbZGV2XSxJbWFnZSBnZW5lcmF0aW9uLCJJbWFnZSBnZW5lcmF0aW9uLFRleHQtdG8taW1hZ2UiLEJsYWNrIEZvcmVzdCBMYWJzLCJBbmRyZWFzIEJsYXR0bWFubiwgQXhlbCBTYXVlciwgRG9taW5payBMb3JlbnosIER1c3RpbiBQb2RlbGwsIEZyZWRlcmljIEJvZXNlbCwgSGFycnkgU2FpbmksIEpvbmFzIE3DvGxsZXIsIEt5bGUgTGFjZXksIFBhdHJpY2sgRXNzZXIsIFJvYmluIFJvbWJhY2gsIFN1bWl0aCBLdWxhbCwgVGltIERvY2tob3JuLCBZYW0gTGV2aSwgWmlvbiBFbmdsaXNoIiwyMDI0LTA4LTAxLEZsdXguMSxodHRwczovL2JsYWNrZm9yZXN0bGFicy5haS9hbm5vdW5jaW5nLWJsYWNrLWZvcmVzdC1sYWJzLyAsLCwiUGxhdXNpYmx5IHNpZ25pZmljYW50IHVzYWdlLgoKQ3VycmVudGx5IHRoZSBpbWFnZSBnZW5lcmF0b3IgdXNlZCBpbiB0aGUgWCBHcm9rIGludGVncmEiLDEyMDAwMDAwMDAwLjAsIjEyIGJpbGxpb24gcGFyYW1ldGVycywgZ3VpZGFuY2UtZGlzdGlsbGVkIGZyb20gRmx1eC4xIFtwcm9dIiwsIk5vIGRldGFpbHMgZ2l2ZW4sIGJ1dCB0aGlzIGlzIGd1aWRhbmNlLWRpc3RpbGxlZCBmcm9tIEZsdXguMSBbcHJvXS4gU2VlIGh0dHBzOi8vYXJ4aXYub3JnL3BkZi8yMjEwLjAzMTQyIGZvciBkZXRhaWxzIG9uIGd1aWRhbmNlIGRpc3RpbGxhdGlvbi4iLCwsLCwsLENvbmZpZGVudCwiRkxVWC4xIFtkZXZdIGlzIGEgMTIgYmlsbGlvbiBwYXJhbWV0ZXIgcmVjdGlmaWVkIGZsb3cgdHJhbnNmb3JtZXIgY2FwYWJsZSBvZiBnZW5lcmF0aW5nIGltYWdlcyBmcm9tIHRleHQgZGVzY3JpcHRpb25zLiBGb3IgbW9yZSBpbmZvcm1hdGlvbiwgcGxlYXNlIHJlYWQgb3VyIGJsb2cgcG9zdC4KCktleSBGZWF0dXJlcwpDdXR0aW5nLWVkZ2Ugb3V0cHV0IHF1YWxpdHksIHNlY29uZCBvbmx5IHRvIG91ciBzdGF0ZS1vZi10aGUtYXJ0IG1vZGVsIEZMVVguMSBbcHJvXS4KQ29tcGV0aXRpdmUgcHJvbXB0IGZvbGxvd2luZywgbWF0Y2hpbmcgdGhlIHBlcmZvcm1hbmNlIG9mIGNsb3NlZCBzb3VyY2UgYWx0ZXJuYXRpdmVzIC4KVHJhaW5lZCB1c2luZyBndWlkYW5jZSBkaXN0aWxsYXRpb24sIG1ha2luZyBGTFVYLjEgW2Rldl0gbW9yZSBlZmZpY2llbnQuCk9wZW4gd2VpZ2h0cyB0byBkcml2ZSBuZXcgc2NpZW50aWZpYyByZXNlYXJjaCwgYW5kIGVtcG93ZXIgYXJ0aXN0cyB0byBkZXZlbG9wIGlubm92YXRpdmUgd29ya2Zsb3dzLgpHZW5lcmF0ZWQgb3V0cHV0cyBjYW4gYmUgdXNlZCBmb3IgcGVyc29uYWwsIHNjaWVudGlmaWMsIGFuZCBjb21tZXJjaWFsIHB1cnBvc2VzIGFzIGRlc2NyaWJlZCBpbiB0aGUgRkxVWC4xIFtkZXZdIE5vbi1Db21tZXJjaWFsIExpY2Vuc2UuIiwsLE9wZW4gd2VpZ2h0cyAobm9uLWNvbW1lcmNpYWwpLEdlcm1hbnksLCwsLCwyMDI1LTExLTI4IDExOjUzOjQ0KzAwOjAwLCwsLCwsSW5kdXN0cnksLCwsLFVucmVsZWFzZWQsImZsdXggMSBub24gY29tbWVyY2lhbCBsaWNlbnNlCgpodHRwczovL2h1Z2dpbmdmYWNlLmNvL2JsYWNrLWZvcmVzdC1sYWJzL0ZMVVguMS1kZXYiLCwsLCwsLCxibGFjay1mb3Jlc3QtbGFicywsLCxZZXMKT21uaVBhcnNlcjogSW50ZXJhY3RhYmxlIFJlZ2lvbiBEZXRlY3Rpb24gTW9kZWwsVmlzaW9uLE9iamVjdCBkZXRlY3Rpb24sTWljcm9zb2Z0IFJlc2VhcmNoLCJZYWRvbmcgTHUsIEppYW53ZWkgWWFuZywgWWVsb25nIFNoZW4sIEFobWVkIEF3YWRhbGxhaCIsMjAyNC0wOC0wMSxPbW5pUGFyc2VyIGZvciBQdXJlIFZpc2lvbiBCYXNlZCBHVUkgQWdlbnQsaHR0cHM6Ly9hcnhpdi5vcmcvYWJzLzI0MDguMDAyMDMsLCwsLCwsLCwiIiJXZSBjb2xsZWN0IGluIHRvdGFsIG9mIDY2OTkwIHNhbXBsZXMgd2hlcmUgd2Ugc3BsaXQgOTUlICg2MzY0MSkgZm9yIHRyYWluaW5nLCBhbmQgNSUgKDMzNDkpIGZvciB2YWxpZGF0aW9uLiBXZSB0cmFpbiBmb3IgMjAgZXBvY2hzIHdpdGggYmF0Y2ggc2l6ZSBvZiAyNTYsIGxlYXJuaW5nIHJhdGUgb2YgMWXiiJIzLCBhbmQgdGhlIEFkYW0Kb3B0aW1pemVyIG9uIDQgR1BVcy4iIiIsLCwsLENvbmZpZGVudCwiVGhlIHJlY2VudCBzdWNjZXNzIG9mIGxhcmdlIHZpc2lvbiBsYW5ndWFnZSBtb2RlbHMgc2hvd3MgZ3JlYXQgcG90ZW50aWFsIGluIGRyaXZpbmcgdGhlIGFnZW50IHN5c3RlbSBvcGVyYXRpbmcgb24gdXNlciBpbnRlcmZhY2VzLiBIb3dldmVyLCB3ZSBhcmd1ZSB0aGF0IHRoZSBwb3dlciBtdWx0aW1vZGFsIG1vZGVscyBsaWtlIEdQVC00ViBhcyBhIGdlbmVyYWwgYWdlbnQgb24gbXVsdGlwbGUgb3BlcmF0aW5nIHN5c3RlbXMgYWNyb3NzIGRpZmZlcmVudCBhcHBsaWNhdGlvbnMgaXMgbGFyZ2VseSB1bmRlcmVzdGltYXRlZCBkdWUgdG8gdGhlIGxhY2sgb2YgYSByb2J1c3Qgc2NyZWVuIHBhcnNpbmcgdGVjaG5pcXVlIGNhcGFibGUgb2Y6IDEpIHJlbGlhYmx5IGlkZW50aWZ5aW5nIGludGVyYWN0YWJsZSBpY29ucyB3aXRoaW4gdGhlIHVzZXIgaW50ZXJmYWNlLCBhbmQgMikgdW5kZXJzdGFuZGluZyB0aGUgc2VtYW50aWNzIG9mIHZhcmlvdXMgZWxlbWVudHMgaW4gYSBzY3JlZW5zaG90IGFuZCBhY2N1cmF0ZWx5IGFzc29jaWF0ZSB0aGUgaW50ZW5kZWQgYWN0aW9uIHdpdGggdGhlIGNvcnJlc3BvbmRpbmcgcmVnaW9uIG9uIHRoZSBzY3JlZW4uIFRvIGZpbGwgdGhlc2UgZ2Fwcywgd2UgaW50cm9kdWNlIFx0ZXh0c2N7T21uaVBhcnNlcn0sIGEgY29tcHJlaGVuc2l2ZSBtZXRob2QgZm9yIHBhcnNpbmcgdXNlciBpbnRlcmZhY2Ugc2NyZWVuc2hvdHMgaW50byBzdHJ1Y3R1cmVkIGVsZW1lbnRzLCB3aGljaCBzaWduaWZpY2FudGx5IGVuaGFuY2VzIHRoZSBhYmlsaXR5IG9mIEdQVC00ViB0byBnZW5lcmF0ZSBhY3Rpb25zIHRoYXQgY2FuIGJlIGFjY3VyYXRlbHkgZ3JvdW5kZWQgaW4gdGhlIGNvcnJlc3BvbmRpbmcgcmVnaW9ucyBvZiB0aGUgaW50ZXJmYWNlLiBXZSBmaXJzdCBjdXJhdGVkIGFuIGludGVyYWN0YWJsZSBpY29uIGRldGVjdGlvbiBkYXRhc2V0IHVzaW5nIHBvcHVsYXIgd2VicGFnZXMgYW5kIGFuIGljb24gZGVzY3JpcHRpb24gZGF0YXNldC4gVGhlc2UgZGF0YXNldHMgd2VyZSB1dGlsaXplZCB0byBmaW5lLXR1bmUgc3BlY2lhbGl6ZWQgbW9kZWxzOiBhIGRldGVjdGlvbiBtb2RlbCB0byBwYXJzZSBpbnRlcmFjdGFibGUgcmVnaW9ucyBvbiB0aGUgc2NyZWVuIGFuZCBhIGNhcHRpb24gbW9kZWwgdG8gZXh0cmFjdCB0aGUgZnVuY3Rpb25hbCBzZW1hbnRpY3Mgb2YgdGhlIGRldGVjdGVkIGVsZW1lbnRzLiBcdGV4dHNje09tbmlQYXJzZXJ9IHNpZ25pZmljYW50bHkgaW1wcm92ZXMgR1BULTRWJ3MgcGVyZm9ybWFuY2Ugb24gU2NyZWVuU3BvdCBiZW5jaG1hcmsuIEFuZCBvbiBNaW5kMldlYiBhbmQgQUlUVyBiZW5jaG1hcmssIFx0ZXh0c2N7T21uaVBhcnNlcn0gd2l0aCBzY3JlZW5zaG90IG9ubHkgaW5wdXQgb3V0cGVyZm9ybXMgdGhlIEdQVC00ViBiYXNlbGluZXMgcmVxdWlyaW5nIGFkZGl0aW9uYWwgaW5mb3JtYXRpb24gb3V0c2lkZSBvZiBzY3JlZW5zaG90LiIsMjAuMCwsT3BlbiB3ZWlnaHRzICh1bnJlc3RyaWN0ZWQpLFVuaXRlZCBTdGF0ZXMgb2YgQW1lcmljYSxZT0xPdjh4LCwsNC4wLCwyMDI1LTExLTI4IDExOjUzOjQ0KzAwOjAwLCwsLCwsSW5kdXN0cnksLCwsLCwiaHR0cHM6Ly9naXRodWIuY29tL21pY3Jvc29mdC9PbW5pUGFyc2VyCkNDLUJZLTQuMAoKaHR0cHM6Ly9odWdnaW5nZmFjZS5jby9taWNyb3NvZnQvT21uaVBhcnNlcgoiImljb25fZGV0ZWN0IG1vZGVsIGlzIHVuZGVyIEFHUEwgbGljZW5zZSIiIiwsLCwsLCwsLCwsLFllcwpPbW5pUGFyc2VyOiBJY29uIERlc2NyaXB0aW9uIE1vZGVsLFZpc2lvbixJbWFnZSBjYXB0aW9uaW5nLE1pY3Jvc29mdCBSZXNlYXJjaCwiWWFkb25nIEx1LCBKaWFud2VpIFlhbmcsIFllbG9uZyBTaGVuLCBBaG1lZCBBd2FkYWxsYWgiLDIwMjQtMDgtMDEsT21uaVBhcnNlciBmb3IgUHVyZSBWaXNpb24gQmFzZWQgR1VJIEFnZW50LGh0dHBzOi8vYXJ4aXYub3JnL2Ficy8yNDA4LjAwMjAzLCwsLCwsLCwsIiIiV2UgZmluZXR1bmUgQkxJUC0yIG1vZGVsIGZvciAxIGVwb2NoIG9uIHRoZSBnZW5lcmF0ZWQgZGF0YXNldCB3aXRoIGNvbnN0YW50IGxlYXJuaW5nIHJhdGUgb2YgMWXiiJI1ICxubyB3ZWlnaHQgZGVjYXkgYW5kIEFkYW0gb3B0aW1pemVyLiAiIgoKIiJXZSB3ZSBjdXJhdGUgYSBkYXRhc2V0IG9mIDdrIGljb24tZGVzY3JpcHRpb24gcGFpcnMgdXNpbmcgR1BULTRvLCBhbmQgZmluZXR1bmUgYSBCTElQLXYyIG1vZGVsIFtMTFNIMjNdIG9uIHRoaXMgZGF0YXNldCIiCgoiIndlIGNvbGxlY3RlZCA3MTg1IGljb24tZGVzY3JpcHRpb24gcGFpcnMgZm9yIGZpbmV0dW5pbmciIiIsLCwsLENvbmZpZGVudCwiVGhlIHJlY2VudCBzdWNjZXNzIG9mIGxhcmdlIHZpc2lvbiBsYW5ndWFnZSBtb2RlbHMgc2hvd3MgZ3JlYXQgcG90ZW50aWFsIGluIGRyaXZpbmcgdGhlIGFnZW50IHN5c3RlbSBvcGVyYXRpbmcgb24gdXNlciBpbnRlcmZhY2VzLiBIb3dldmVyLCB3ZSBhcmd1ZSB0aGF0IHRoZSBwb3dlciBtdWx0aW1vZGFsIG1vZGVscyBsaWtlIEdQVC00ViBhcyBhIGdlbmVyYWwgYWdlbnQgb24gbXVsdGlwbGUgb3BlcmF0aW5nIHN5c3RlbXMgYWNyb3NzIGRpZmZlcmVudCBhcHBsaWNhdGlvbnMgaXMgbGFyZ2VseSB1bmRlcmVzdGltYXRlZCBkdWUgdG8gdGhlIGxhY2sgb2YgYSByb2J1c3Qgc2NyZWVuIHBhcnNpbmcgdGVjaG5pcXVlIGNhcGFibGUgb2Y6IDEpIHJlbGlhYmx5IGlkZW50aWZ5aW5nIGludGVyYWN0YWJsZSBpY29ucyB3aXRoaW4gdGhlIHVzZXIgaW50ZXJmYWNlLCBhbmQgMikgdW5kZXJzdGFuZGluZyB0aGUgc2VtYW50aWNzIG9mIHZhcmlvdXMgZWxlbWVudHMgaW4gYSBzY3JlZW5zaG90IGFuZCBhY2N1cmF0ZWx5IGFzc29jaWF0ZSB0aGUgaW50ZW5kZWQgYWN0aW9uIHdpdGggdGhlIGNvcnJlc3BvbmRpbmcgcmVnaW9uIG9uIHRoZSBzY3JlZW4uIFRvIGZpbGwgdGhlc2UgZ2Fwcywgd2UgaW50cm9kdWNlIFx0ZXh0c2N7T21uaVBhcnNlcn0sIGEgY29tcHJlaGVuc2l2ZSBtZXRob2QgZm9yIHBhcnNpbmcgdXNlciBpbnRlcmZhY2Ugc2NyZWVuc2hvdHMgaW50byBzdHJ1Y3R1cmVkIGVsZW1lbnRzLCB3aGljaCBzaWduaWZpY2FudGx5IGVuaGFuY2VzIHRoZSBhYmlsaXR5IG9mIEdQVC00ViB0byBnZW5lcmF0ZSBhY3Rpb25zIHRoYXQgY2FuIGJlIGFjY3VyYXRlbHkgZ3JvdW5kZWQgaW4gdGhlIGNvcnJlc3BvbmRpbmcgcmVnaW9ucyBvZiB0aGUgaW50ZXJmYWNlLiBXZSBmaXJzdCBjdXJhdGVkIGFuIGludGVyYWN0YWJsZSBpY29uIGRldGVjdGlvbiBkYXRhc2V0IHVzaW5nIHBvcHVsYXIgd2VicGFnZXMgYW5kIGFuIGljb24gZGVzY3JpcHRpb24gZGF0YXNldC4gVGhlc2UgZGF0YXNldHMgd2VyZSB1dGlsaXplZCB0byBmaW5lLXR1bmUgc3BlY2lhbGl6ZWQgbW9kZWxzOiBhIGRldGVjdGlvbiBtb2RlbCB0byBwYXJzZSBpbnRlcmFjdGFibGUgcmVnaW9ucyBvbiB0aGUgc2NyZWVuIGFuZCBhIGNhcHRpb24gbW9kZWwgdG8gZXh0cmFjdCB0aGUgZnVuY3Rpb25hbCBzZW1hbnRpY3Mgb2YgdGhlIGRldGVjdGVkIGVsZW1lbnRzLiBcdGV4dHNje09tbmlQYXJzZXJ9IHNpZ25pZmljYW50bHkgaW1wcm92ZXMgR1BULTRWJ3MgcGVyZm9ybWFuY2Ugb24gU2NyZWVuU3BvdCBiZW5jaG1hcmsuIEFuZCBvbiBNaW5kMldlYiBhbmQgQUlUVyBiZW5jaG1hcmssIFx0ZXh0c2N7T21uaVBhcnNlcn0gd2l0aCBzY3JlZW5zaG90IG9ubHkgaW5wdXQgb3V0cGVyZm9ybXMgdGhlIEdQVC00ViBiYXNlbGluZXMgcmVxdWlyaW5nIGFkZGl0aW9uYWwgaW5mb3JtYXRpb24gb3V0c2lkZSBvZiBzY3JlZW5zaG90LiIsMS4wLCxPcGVuIHdlaWdodHMgKHVucmVzdHJpY3RlZCksVW5pdGVkIFN0YXRlcyBvZiBBbWVyaWNhLEJMSVAtMiAoUS1Gb3JtZXIpLCwsLCwyMDI1LTExLTI4IDExOjUzOjQ0KzAwOjAwLCwsLCwsSW5kdXN0cnksLCwsLCwiaHR0cHM6Ly9naXRodWIuY29tL21pY3Jvc29mdC9PbW5pUGFyc2VyCkNDLUJZLTQuMAoKaHR0cHM6Ly9odWdnaW5nZmFjZS5jby9taWNyb3NvZnQvT21uaVBhcnNlcgoiImljb25fY2FwdGlvbl9ibGlwMiAmIGljb25fY2FwdGlvbl9mbG9yZW5jZSBpcyB1bmRlciBNSVQgbGljZW5zZS4gIiIiLCwsLCwsLCwsLCwsWWVzCkJhaUxpbmcgVFRTLFNwZWVjaCxUZXh0LXRvLXNwZWVjaCAoVFRTKSxBbnQgR3JvdXAsIlhpbmhhbiBEaSwgWmloYW8gQ2hlbiwgWXVubWluZyBMaWFuZywgSnVuamllIFpoZW5nLCBZaWh1YSBXYW5nLCBDaGFvZmFuIERpbmciLDIwMjQtMDgtMDEsQmFpbGluZy1UVFM6IENoaW5lc2UgRGlhbGVjdGFsIFNwZWVjaCBTeW50aGVzaXMgVG93YXJkcyBIdW1hbi1saWtlIFNwb250YW5lb3VzIFJlcHJlc2VudGF0aW9uLGh0dHBzOi8vYXJ4aXYub3JnL2Ficy8yNDA4LjAwMjg0djEsLCwsLCwsLCwsLCxOVklESUEgQTEwMCwsVW5rbm93biwiTGFyZ2Utc2NhbGUgdGV4dC10by1zcGVlY2ggKFRUUykgbW9kZWxzIGhhdmUgbWFkZSBzaWduaWZpY2FudCBwcm9ncmVzcyB0aGlzIGh0dHAgVVJMLCB0aGV5IHN0aWxsIGZhbGwgc2hvcnQgaW4gdGhlIGdlbmVyYXRpb24gb2YgQ2hpbmVzZSBkaWFsZWN0YWwgc3BlZWNoLiBUb2FkZHJlc3MgdGhpcywgd2UgcHJvcG9zZSBCYWlsaW5nLVRUUywgYSBmYW1pbHkgb2YgbGFyZ2Utc2NhbGUgVFRTIG1vZGVscyBjYXBhYmxlIG9mIGdlbmVyYXRpbmcgaGlnaC1xdWFsaXR5IENoaW5lc2UgZGlhbGVjdGFsIHNwZWVjaC4gQmFpbGluZy1UVFMgc2VydmVzIGFzIGEgZm91bmRhdGlvbiBtb2RlbCBmb3IgQ2hpbmVzZSBkaWFsZWN0YWwgc3BlZWNoIGdlbmVyYXRpb24uIEZpcnN0LCBjb250aW51YWwgc2VtaS1zdXBlcnZpc2VkIGxlYXJuaW5nIGlzIHByb3Bvc2VkIHRvIGZhY2lsaXRhdGUgdGhlIGFsaWdubWVudCBvZiB0ZXh0IHRva2VucyBhbmQgc3BlZWNoIHRva2Vucy4gU2Vjb25kLCB0aGUgQ2hpbmVzZSBkaWFsZWN0YWwgcmVwcmVzZW50YXRpb24gbGVhcm5pbmcgaXMgZGV2ZWxvcGVkIHVzaW5nIGEgc3BlY2lmaWMgdHJhbnNmb3JtZXIgYXJjaGl0ZWN0dXJlIGFuZCBtdWx0aS1zdGFnZSB0cmFpbmluZyBwcm9jZXNzZXMuIFdpdGggdGhlIHByb3Bvc2VkIGRlc2lnbiBvZiBub3ZlbCBuZXR3b3JrIGFyY2hpdGVjdHVyZSBhbmQgY29ycmVzcG9uZGluZyBzdHJhdGVneSwgQmFpbGluZy1UVFMgaXMgYWJsZSB0byBnZW5lcmF0ZSBDaGluZXNlIGRpYWxlY3RhbCBzcGVlY2ggZnJvbSB0ZXh0IGVmZmVjdGl2ZWx5IGFuZCBlZmZpY2llbnRseS4gRXhwZXJpbWVudHMgZGVtb25zdHJhdGUgdGhhdCBCYWlsaW5nLVRUUyBnZW5lcmF0ZXMgQ2hpbmVzZSBkaWFsZWN0YWwgc3BlZWNoIHRvd2FyZHMgaHVtYW4tbGlrZSBzcG9udGFuZW91cyByZXByZXNlbnRhdGlvbi4gUmVhZGVycyBhcmUgZW5jb3VyYWdlZCB0byBsaXN0ZW4gdG8gZGVtb3MgYXQgXHVybHt0aGlzIGh0dHBzIFVSTH0uIiwsLFVucmVsZWFzZWQsQ2hpbmEsLCwsLCwyMDI1LTExLTI4IDExOjUzOjQ0KzAwOjAwLCwsLCwsSW5kdXN0cnksLCwsLFVucmVsZWFzZWQsLCwsLCwsLCwsLCwsTm8KRVBJbmZvcm1lcixCaW9sb2d5LEdlbmUgZXhwcmVzc2lvbiBwcm9maWxlIGdlbmVyYXRpb24sIlRoZSBVbml2ZXJzaXR5IG9mIEhvbmcgS29uZyxIYXJ2YXJkIE1lZGljYWwgU2Nob29sIiwiSmllY29uZyBMaW4sIFJ1aWJhbmcgTHVvLCBMdWNhIFBpbmVsbG8iLDIwMjQtMDgtMDEsRVBJbmZvcm1lcjogYSBzY2FsYWJsZSBkZWVwIGxlYXJuaW5nIGZyYW1ld29yayBmb3IgZ2VuZSBleHByZXNzaW9uIHByZWRpY3Rpb24gYnkgaW50ZWdyYXRpbmcgcHJvbW90ZXItZW5oYW5jZXIgc2VxdWVuY2VzIHdpdGggbXVsdGltb2RhbCBlcGlnZW5vbWljIGRhdGEsaHR0cHM6Ly93d3cuYmlvcnhpdi5vcmcvY29udGVudC8xMC4xMTAxLzIwMjQuMDguMDEuNjA2MDk5djEsMi4wLCwsNDQ3MTQ5LjAsLDMuMzY5NmUrMTcsMSo2MCo2MCozMTIwMDAwMDAwMDAwMDAqMC4zPTMuMzY5NmUrMTcsLCwxLjAsLE5WSURJQSBBMTAwLCxDb25maWRlbnQsIlRyYW5zY3JpcHRpb25hbCByZWd1bGF0aW9uLCBjcml0aWNhbCBmb3IgY2VsbHVsYXIgZGlmZmVyZW50aWF0aW9uIGFuZCBhZGFwdGF0aW9uIHRvIGVudmlyb25tZW50YWwgY2hhbmdlcywgaW52b2x2ZXMgY29vcmRpbmF0ZWQgaW50ZXJhY3Rpb25zIGFtb25nIEROQSBzZXF1ZW5jZXMsIHJlZ3VsYXRvcnkgcHJvdGVpbnMsIGFuZCBjaHJvbWF0aW4gYXJjaGl0ZWN0dXJlLiBEZXNwaXRlIGV4dGVuc2l2ZSBkYXRhIGZyb20gY29uc29ydGlhIGxpa2UgRU5DT0RFLCB1bmRlcnN0YW5kaW5nIHRoZSBkeW5hbWljcyBvZiBjaXMtcmVndWxhdG9yeSBlbGVtZW50cyAoQ1JFcykgaW4gZ2VuZSBleHByZXNzaW9uIHJlbWFpbnMgY2hhbGxlbmdpbmcuIERlZXAgbGVhcm5pbmcgaXMgYSBwb3dlcmZ1bCB0b29sIGZvciBsZWFybmluZyBnZW5lIGV4cHJlc3Npb24gYW5kIGVwaWdlbm9taWMgc2lnbmFscyBmcm9tIEROQSBzZXF1ZW5jZXMsIGV4aGliaXRpbmcgc3VwZXJpb3IgcGVyZm9ybWFuY2UgY29tcGFyZWQgdG8gY29udmVudGlvbmFsIG1hY2hpbmUgbGVhcm5pbmcgYXBwcm9hY2hlcy4gSG93ZXZlciwgZXZlbiB0aGUgbW9zdCBhZHZhbmNlZCBkZWVwIGxlYXJuaW5nLWJhc2VkIG1ldGhvZHMgbWF5IGZhbGwgc2hvcnQgaW4gY2FwdHVyaW5nIHRoZSByZWd1bGF0b3J5IGVmZmVjdHMgb2YgZGlzdGFsIGVsZW1lbnRzIHN1Y2ggYXMgZW5oYW5jZXJzLCBsaW1pdGluZyB0aGVpciBwcmVkaWN0aXZlIGFjY3VyYWN5LiBJbiBhZGRpdGlvbiwgdGhlc2UgbWV0aG9kcyBtYXkgcmVxdWlyZSBzaWduaWZpY2FudCByZXNvdXJjZXMgdG8gdHJhaW4gb3IgdG8gYWRhcHQgdG8gbmV3bHkgZ2VuZXJhdGVkIGRhdGEuIFRvIGFkZHJlc3MgdGhlc2UgY2hhbGxlbmdlcywgd2UgcHJlc2VudCBFUEluZm9ybWVyLCBhIHNjYWxhYmxlIGRlZXAtbGVhcm5pbmcgZnJhbWV3b3JrIGZvciBwcmVkaWN0aW5nIGdlbmUgZXhwcmVzc2lvbiBieSBpbnRlZ3JhdGluZyBwcm9tb3Rlci1lbmhhbmNlciBpbnRlcmFjdGlvbnMgd2l0aCB0aGVpciBzZXF1ZW5jZXMsIGVwaWdlbm9taWMgc2lnbmFscywgYW5kIGNocm9tYXRpbiBjb250YWN0cy4gT3VyIG1vZGVsIG91dHBlcmZvcm1zIGV4aXN0aW5nIGdlbmUgZXhwcmVzc2lvbiBwcmVkaWN0aW9uIG1vZGVscyBpbiByaWdvcm91cyBjcm9zcy1jaHJvbW9zb21lIHZhbGlkYXRpb24sIGFjY3VyYXRlbHkgcmVjYXBpdHVsYXRlcyBlbmhhbmNlci1nZW5lIGludGVyYWN0aW9ucyB2YWxpZGF0ZWQgYnkgQ1JJU1BSIHBlcnR1cmJhdGlvbiBleHBlcmltZW50cywgYW5kIGlkZW50aWZpZXMgY3J1Y2lhbCB0cmFuc2NyaXB0aW9uIGZhY3RvciBtb3RpZnMgd2l0aGluIHJlZ3VsYXRvcnkgc2VxdWVuY2VzLiBFUEluZm9ybWVyIGlzIGF2YWlsYWJsZSBhcyBvcGVuLXNvdXJjZSBzb2Z0d2FyZSBhdCBodHRwczovL2dpdGh1Yi5jb20vcGluZWxsb2xhYi9FUEluZm9ybWVyLiIsLCwsIkhvbmcgS29uZyxVbml0ZWQgU3RhdGVzIG9mIEFtZXJpY2EiLCwsLDEuMCwsMjAyNS0xMS0yOCAxMTo1Mzo0NCswMDowMCwsLCwsLCJBY2FkZW1pYSxBY2FkZW1pYSIsLCwsLCwsLCwsLCw0MzMuNDM1ODE1Njg4OTgyNjQsLCwsLCwKSW50ZXJuTE0yLjUsTGFuZ3VhZ2UsIkxhbmd1YWdlIG1vZGVsaW5nL2dlbmVyYXRpb24sUXVlc3Rpb24gYW5zd2VyaW5nIixTaGFuZ2hhaSBBSSBMYWIsLDIwMjQtMDgtMDEsSW50ZXJuTE0yLjUtMjBCIE1vZGVsIENhcmQsaHR0cHM6Ly9naXRodWIuY29tL0ludGVybkxNL0ludGVybkxNL2Jsb2IvbWFpbi9tb2RlbF9jYXJkcy9pbnRlcm5sbTIuNV8yMGIubWQsLCwsMjAwMDAwMDAwMDAuMCwyMGIsLCwsLCwsLCxDb25maWRlbnQsIkludGVybkxNMi41LCB0aGUgMi41dGggZ2VuZXJhdGlvbiBJbnRlcm5MTSwgaGFzIG9wZW4tc291cmNlZCBhIDIwIGJpbGxpb24gcGFyYW1ldGVyIGJhc2UgbW9kZWwgYW5kIGEgY2hhdCBtb2RlbCB0YWlsb3JlZCBmb3IgcHJhY3RpY2FsIHNjZW5hcmlvcy4gRm9yIHRoZSBjb252ZW5pZW5jZSBvZiB1c2VycyBhbmQgcmVzZWFyY2hlcnMsIHdlIGhhdmUgb3Blbi1zb3VyY2VkIHR3byB2ZXJzaW9ucyBvZiBlYWNoIHNjYWxlIG9mIHRoZSBtb2RlbCwgd2hpY2ggYXJlOgoKSW50ZXJuTE0yLjUtMjBCOiBGdXJ0aGVyIHByZXRyYWluIHdpdGggZ2VuZXJhbCBkb21haW4gZGF0YSBhbmQgZG9tYWluLWVuaGFuY2VkIGNvcnB1cywgb2J0YWluaW5nIHN0YXRlLW9mLXRoZS1hcnQgcGVyZm9ybWFuY2UgaW4gZXZhbHVhdGlvbiB3aXRoIGdvb2QgbGFuZ3VhZ2UgY2FwYWJpbGl0eS4gSW50ZXJuTE0yLjUgbW9kZWxzIGFyZSByZWNvbW1lbmRlZCBmb3IgY29uc2lkZXJhdGlvbiBpbiBtb3N0IGFwcGxpY2F0aW9ucy4KSW50ZXJuTE0yLjUtY2hhdC0yMEI6IEZ1cnRoZXIgYWxpZ25lZCBvbiB0b3Agb2YgSW50ZXJuTE0yLjUgdGhyb3VnaCBzdXBlcnZpc2VkIGZpbmUtdHVuaW5nIChTRlQpIGFuZCBvbmxpbmUgUkxIRi4gSW50ZXJuTE0yLjUtQ2hhdCBleGhpYml0cyBiZXR0ZXIgaW5zdHJ1Y3Rpb24gZm9sbG93aW5nLCBjaGF0IGV4cGVyaWVuY2UsIGFuZCBmdW5jdGlvbiBjYWxsaW5nLCB3aGljaCBpcyByZWNvbW1lbmRlZCBmb3IgZG93bnN0cmVhbSBhcHBsaWNhdGlvbnMuClRoZSBtb2RlbCBoYXMgdGhlIGZvbGxvd2luZyBjaGFyYWN0ZXJpc3RpY3M6CgpPdXRzdGFuZGluZyByZWFzb25pbmcgY2FwYWJpbGl0eTogU3RhdGUtb2YtdGhlLWFydCBwZXJmb3JtYW5jZSBvbiBNYXRoIHJlYXNvbmluZywgc3VycGFzc2luZyBtb2RlbHMgbGlrZSBMbGFtYTMgYW5kIEdlbW1hMi0yN0IuCgpTdHJvbmdlciB0b29sIHVzZTogSW50ZXJuTE0yLjUgc3VwcG9ydHMgZ2F0aGVyaW5nIGluZm9ybWF0aW9uIGZyb20gbW9yZSB0aGFuIDEwMCB3ZWIgcGFnZXMsIGNvcnJlc3BvbmRpbmcgaW1wbGVtZW50YXRpb24gaGFzIGJlIHJlbGVhc2VkIGluIE1pbmRTZWFyY2guIEludGVybkxNMi41IGhhcyBiZXR0ZXIgdG9vbCB1dGlsaXphdGlvbi1yZWxhdGVkIGNhcGFiaWxpdGllcyBpbiBpbnN0cnVjdGlvbiBmb2xsb3dpbmcsIHRvb2wgc2VsZWN0aW9uIGFuZCByZWZsZWN0aW9uLiBTZWUgZXhhbXBsZXMuIiwsLE9wZW4gd2VpZ2h0cyAocmVzdHJpY3RlZCB1c2UpLENoaW5hLCwsLCwsMjAyNS0xMS0yOCAxMTo1Mzo0NCswMDowMCwsLCwsLEFjYWRlbWlhLCwsLCwsImh0dHBzOi8vaHVnZ2luZ2ZhY2UuY28vaW50ZXJubG0vaW50ZXJubG0yXzUtMjBiCgpoZSBjb2RlIGlzIGxpY2Vuc2VkIHVuZGVyIEFwYWNoZS0yLjAsIHdoaWxlIG1vZGVsIHdlaWdodHMgYXJlIGZ1bGx5IG9wZW4gZm9yIGFjYWRlbWljIHJlc2VhcmNoIGFuZCBhbHNvIGFsbG93IGZyZWUgY29tbWVyY2lhbCB1c2FnZS4gVG8gYXBwbHkgZm9yIGEgY29tbWVyY2lhbCBsaWNlbnNlLCBwbGVhc2UgZmlsbCBpbiB0aGUgYXBwbGljYXRpb24gZm9ybSAoRW5nbGlzaCkv55Sz6K+36KGo77yI5Lit5paH77yJLiIsLCwsLCwsLGludGVybmxtLCwsLFllcwpMbGFtYS1TRUEtTElPTi12Mi04QiwsLCwiTGFsaXRhIExvd3BoYW5zaXJpa3VsLCBDaGFyaW4gUG9scGFudW1hcywgTmF3YXQgSmFudHJha3VsY2hhaSwgU2FyYW5hIE51dGFub25nIiwyMDI0LTA3LTMxLCxodHRwczovL2FyeGl2Lm9yZy9hYnMvMjEwMS4wOTYzNSwsLCw4MDAwMDAwMDAwLjAsLDguNzVlKzIxLDE3MjgwMCo2NCoxLjk3OWUxNSowLjQwPTguNzVlMjEsNDgwMDAwMDAwMDAsIkNvbnRpbnVlZCBwcmV0cmFpbmluZyAoQ1BUKTogNC44ZTEwIHRva2VucwpJbnN0cnVjdGlvbiB0dW5pbmcgKHYyLThCLUlUKTogMS41ZTUgdG9rZW5zIiwsLCwsTGlrZWx5LCwsLCwsLCwsLCwyMDI1LTExLTI4IDExOjUzOjQ0KzAwOjAwLCwsLCwsLCwsLCwsLCwsLCwsLCwsLCwsCk1pZGpvdXJuZXkgVjYuMSxJbWFnZSBnZW5lcmF0aW9uLEltYWdlIGdlbmVyYXRpb24sTWlkam91cm5leSwsMjAyNC0wNy0zMCwsaHR0cHM6Ly91cGRhdGVzLm1pZGpvdXJuZXkuY29tL3ZlcnNpb24tNi0xLywsLCwsLCwsLCwsLCwsVW5rbm93biwiTW9yZSBjb2hlcmVudCBpbWFnZXMgKGFybXMsIGxlZ3MsIGhhbmRzLCBib2RpZXMsIHBsYW50cywgYW5pbWFscywgZXRjKQpNdWNoIGJldHRlciBpbWFnZSBxdWFsaXR5IChyZWR1Y2VkIHBpeGVsIGFydGlmYWN0cywgZW5oYW5jZWQgdGV4dHVyZXMsIHNraW4sIGV0YykKTW9yZSBwcmVjaXNlLCBkZXRhaWxlZCwgYW5kIGNvcnJlY3Qgc21hbGwgaW1hZ2UgZmVhdHVyZXMgKGV5ZXMsIHNtYWxsIGZhY2VzLCBmYXIgYXdheSBoYW5kcywgZXRjKQpOZXcgMnggdXBzY2FsZXJzIHdpdGggbXVjaCBiZXR0ZXIgaW1hZ2UgLyB0ZXh0dXJlIHF1YWxpdHkKUm91Z2hseSAyNSUgZmFzdGVyIGZvciBzdGFuZGFyZCBpbWFnZSBqb2JzCkltcHJvdmVkIHRleHQgYWNjdXJhY3kgKHdoZW4gZHJhd2luZyB3b3JkcyB2aWEg4oCccXVvdGF0aW9uc+KAnSBpbiBwcm9tcHRzKQpBIG5ldyBwZXJzb25hbGl6YXRpb24gbW9kZWwgd2l0aCBpbXByb3ZlZCBudWFuY2UsIHN1cnByaXNlLCBhbmQgYWNjdXJhY3kKUGVyc29uYWxpemF0aW9uIGNvZGUgdmVyc2lvbmluZyAodXNlIGFueSBwZXJzb25hbGl6YXRpb24gY29kZSBmcm9tIG9sZCBqb2JzIHRvIHVzZSB0aGUgcGVyc29uYWxpemF0aW9uIG1vZGVsIGFuZCBkYXRhIGZyb20gdGhhdCBqb2IpCkEgbmV3IC0tcSAyIG1vZGUgd2hpY2ggdGFrZXMgMjUlIGxvbmdlciB0byAoc29tZXRpbWVzKSBhZGQgbW9yZSB0ZXh0dXJlIGF0IHRoZSBjb3N0IG9mIHJlZHVjZWQgaW1hZ2UgY29oZXJlbmNlClRoaW5ncyBzaG91bGQgbG9vayDigJxnZW5lcmFsbHkgbW9yZSBiZWF1dGlmdWzigJ0gYWNyb3NzIHRoZSBib2FyZCIsLCxIb3N0ZWQgYWNjZXNzIChubyBBUEkpLFVuaXRlZCBTdGF0ZXMgb2YgQW1lcmljYSwsLCwsLDIwMjUtMTEtMjggMTE6NTM6NDQrMDA6MDAsLCwsLCxJbmR1c3RyeSwsLCwsVW5yZWxlYXNlZCwsVHJ1ZSwsLCwsLCwsLCwsTm8KTGxhbWEgU0VBLUxJT04gVjIgOEIsTGFuZ3VhZ2UsIlF1ZXN0aW9uIGFuc3dlcmluZyxDaGF0LExhbmd1YWdlIG1vZGVsaW5nL2dlbmVyYXRpb24iLEFJIFNpbmdhcG9yZSxBSSBTaW5nYXBvcmUsMjAyNC0wNy0zMCxTRUEtTElPTiBWMixodHRwczovL2h1Z2dpbmdmYWNlLmNvL2Fpc2luZ2Fwb3JlL0xsYW1hLVNFQS1MSU9OLXYyLThCLCwsLDgwMDAwMDAwMDAuMCwiIiJwcmV0cmFpbmVkIG9uIHRvcCBvZiB0aGUgTGxhbWEzIGJhc2UgbW9kZWwgdGhhdCBpcyA4IGJpbGxpb24gcGFyYW1ldGVycyIiIiw3LjIzZSsyMywiTGxhbWEgMyBiYXNlIG1vZGVsOiA3LjJlKzIzClNFQSBMSU9OIGV4dGVuZGVkIHByZSB0cmFpbjogMioyNCo2MCo2MCo2NCo5ODk1MDAwMDAwMDAwMDAqMC4zPTMuMjgyOTIzNTJlKzIxClRvdGFsOiA3LjIzMjgyOTJlKzIzIiw0ODAwMDAwMDAwMCxMbGFtYTMgOEIgQ1BUIFNFQS1MSU9OdjIgYmFzZSBtb2RlbCB3YXMgY29udGludWVkIHByZS10cmFpbmVkIG9uIDQ4QiB0b2tlbnMsNDguMCwsTlZJRElBIEgxMDAgU1hNNSA4MEdCLFNlbGYtc3VwZXJ2aXNlZCBsZWFybmluZyxDb25maWRlbnQsIlNFQS1MSU9OIGlzIGEgY29sbGVjdGlvbiBvZiBMYXJnZSBMYW5ndWFnZSBNb2RlbHMgKExMTXMpIHdoaWNoIGhhdmUgYmVlbiBwcmV0cmFpbmVkIGFuZCBpbnN0cnVjdC10dW5lZCBmb3IgdGhlIFNvdXRoZWFzdCBBc2lhIChTRUEpIHJlZ2lvbi4KCkxsYW1hLVNFQS1MSU9OLXYyLThCIGlzIGEgbXVsdGlsaW5ndWFsIG1vZGVsIHdoaWNoIGhhcyB1bmRlcmdvbmUgY29udGludWVkIHByZS10cmFpbmluZyBvbiBhcHByb3hpbWF0ZWx5IDQ4QiB0b2tlbnMgYWNyb3NzIDUgU0VBIGxhbmd1YWdlczogRW5nbGlzaCwgSW5kb25lc2lhLCBUYW1pbCwgVGhhaSBhbmQgVmlldG5hbWVzZS4KClNFQS1MSU9OIHN0YW5kcyBmb3IgU291dGhlYXN0IEFzaWFuIExhbmd1YWdlcyBJbiBPbmUgTmV0d29yay4iLCwsT3BlbiB3ZWlnaHRzIChyZXN0cmljdGVkIHVzZSksU2luZ2Fwb3JlLExsYW1hIDMtOEIsNC4wNzg1ODhlKzIxLCJUaGUgdGVuc29yIHR5cGUgaXMgQkYxNi4gVHJhaW5pbmcgdXRpbGl6ZWQgOCBpbnN0YW5jZXMgb2YgQVdTIEVDMiBwNWQuMjR4bGFyZ2UgLSA2NCBOdmlkaWEgSDEwMCA4MEdCIEdQVXMgLSBhbmQgdG9vayAyIGRheXMgKGh0dHBzOi8vaHVnZ2luZ2ZhY2UuY28vYWlzaW5nYXBvcmUvTGxhbWEtU0VBLUxJT04tdjItOEIpLgoKVGhlIE52aWRpYSBIMTAwIDgwR0IgaXMgdGhlIEgxMDAgU1hNLiBCRkxPQVQxNiBUZW5zb3IgQ29yZSBwZWFrIEZMT1BTIHdpdGggc3BhcnNpdHkgaXMgMSw5NzkgdGVyYUZMT1BTIChodHRwczovL3Jlc291cmNlcy5udmlkaWEuY29tL2VuLXVzLXRlbnNvci1jb3JlL252aWRpYS10ZW5zb3ItY29yZS1ncHUtZGF0YXNoZWV0P25jaWQ9bm8tbmNpZCkuCgpBc3N1bWluZyAzMyUgdXRpbGl6YXRpb24gcmF0ZSwgdHJhaW5pbmcgY29tcHV0ZSBpcwo9IDAuMzMgKiA2NCBHUFVzICogMTk3OWUxMiBGTE9QUyAvIEdQVSAqIDIgZGF5cyAqIDg2NDAwIHMgLyBkYXkKfj0gNy4yMmUyMSBGTE9QUwoKNiBGTE9QIC8gcGFyYW1ldGVyIC8gdG9rZW4gKiA4KjEwXjkgcGFyYW1ldGVycyAqIDQ4ICogMTBeOSB0b2tlbnMgPSAyLjMwNGUrMjEgRkxPUAoKc3FydCg3LjIyZTIxKjIuMzA0ZSsyMSkgPSA0LjA3ODU4OGUrMjEgIiw2NC4wLCwyMDI1LTExLTI4IDExOjUzOjQ0KzAwOjAwLCwsLCwsR292ZXJubWVudCwsLCwsT3BlbiBzb3VyY2UsIkxsYW1hIDMgbGljZW5zZSAoYnJhbmRpbmcgcmVxdWlyZW1lbnRzLCBzaXplIGNhcCA3MDBNIE1BVSkKaHR0cHM6Ly9odWdnaW5nZmFjZS5jby9haXNpbmdhcG9yZS9MbGFtYS1TRUEtTElPTi12Mi04QgoKaHR0cHM6Ly9naXRodWIuY29tL2Fpc2luZ2Fwb3JlL3NlYWxpb24iLFRydWUsLCxCRjE2LCw4ODM1NS40OTE4MjQ5MTE0OSwiSGFyZHdhcmUsT3BlcmF0aW9uIGNvdW50aW5nIixhaXNpbmdhcG9yZSwsLCxZZXMKQUZNLW9uLWRldmljZSxMYW5ndWFnZSxMYW5ndWFnZSBtb2RlbGluZy9nZW5lcmF0aW9uLEFwcGxlLCJBbmR5IE5hcmF5YW5h</x:v>
      </x:c>
    </x:row>
    <x:row r="102" ht="18" customHeight="1">
      <x:c r="A102" s="17" t="n">
        <x:v>97</x:v>
      </x:c>
      <x:c r="B102" s="17" t="n">
        <x:v>310</x:v>
      </x:c>
      <x:c r="C102" s="160" t="str">
        <x:v>biwgQW9uYW4gWmhhbmcsIEJvd2VuIFpoYW5nLCBDaGVuIENoZW4sIENob25nIFdhbmcsIENodW5nLUNoZW5nIENoaXUsIERhdmlkIFFpdSwgRGVlcGFrIEdvcGluYXRoLCBEaWFuIEFuZyBZYXAsIERvbmcgWWluLCBGZW5nIE5hbiwgRmxvcmlzIFdlZXJzLCBHdW9saSBZaW4sIEhhb3NodW8gSHVhbmcsIEppYW55dSBXYW5nLCBKaWFydWkgTHUsIEpvaG4gUGVlYmxlcywgS2UgWWUsIE1hcmsgTGVlLCBOYW4gRHUsIFFpYmluIENoZW4sIFF1ZW50aW4gS2V1bmVicm9laywgUnVvbWluZyBQYW5nLCBTYW0gV2lzZW1hbiwgU3lkIEV2YW5zLCBUYW8gTGVpLCBUb20gR3VudGVyLCBWaXZlayBSYXRob2QsIFhpYW5nIEtvbmcsIFhpYW56aGkgRHUsIFlhbmdoYW8gTGksIFlvbmdxaWFuZyBXYW5nLCBZdWFuIEdhbywgWmFpZCBBaG1lZCwgWmhhb3lhbmcgWHUsIFpoaXl1biBMdSwgWmlydWkgV2FuZywgQWwgUmFzaGlkLCBBbGJpbiBNYWRhcHBhbGx5IEpvc2UsIEFsZWMgRG9hbmUsIEFsZnJlZG8gQmVuY29tbywgQWxsaXNvbiBWYW5kZXJieSwgQW5kcmV3IEhhbnNlbiwgQW5rdXIgSmFpbiwgQW51cGFtYSBNYW5uIEFudXBhbWEsIEFyZWViYQpLYW1hbCwgQnVndSBXdSwgQ2Fyb2xpbmEgQnJ1bSwgQ2hhcmxpZSBNYWFsb3VmLCBDaGluZ3V1biBFcmRlbmViaWxlZywKQ2hyaXMgRHVsaGFudHksIERvbWluaWsgTW9yaXR6LCBEb3VnIEthbmcsIEVkdWFyZG8gSmltZW5leiwgRXZhbiBMYWRkLApGYW5ncGluZyBTaGksIEZlbGl4IEJhaSwgRnJhbmsgQ2h1LCBGcmVkIEhvaG1hbiwgSGFkYXMgS290ZWssIEhhbm5haApHaWxsaXMgQ29sZW1hbiwgSmFuZSBMaSwgSmVmZnJleSBCaWdoYW0sIEplZmZlcnkgQ2FvLCBKZWZmIExhaSwgSmVzc2ljYSBDaGV1bmcsIEppdWxvbmcgU2hhbiwgSm9lIFpob3UsIEpvaG4gTGksIEp1biBRaW4sIEthcmFuamVldCBTaW5naCwgS2FybGEgVmVnYSwgS2UgWWUsIEtlbHZpbiBab3UsIExhdXJhIEhlY2ttYW4sIExhdXJlbiBHYXJkaW5lciwgTWFyZ2l0IEJvd2xlciwgTWFyayBMZWUsIE1hcmlhIENvcmRlbGwsIE1lbmcgQ2FvLCBOaWNvbGUgSGF5LCBOaWxlc2ggU2hhaGRhZHB1cmksIE90dG8gR29kd2luLCBQcmFuYXkgRGlnaGUsIFB1c2h5YW1pIFJhY2hhcHVkaSwgUmFtc2V5IFRhbnRhd2ksIFJvbWFuIEZyaWdnLCBTYW0gRGF2YXJuaWEsIFNhbnNrcnV0aSBTaGFoLCBTYXB0YXJzaGkgR3VoYSwgU2FzaGEgU2lyb3ZpY2EsIFNoZW4gTWEsIFNodWFuZyBNYSwgU2ltb24gV2FuZywgU3VsZ2kgS2ltLCBTdW1hIEpheWFyYW0sIFZhaXNoYWFsIFNoYW5rYXIsIFZhcnNoYSBQYWlkaSwgVml2ZWsgS3VtYXIsIFhpYW5nIEtvbmcsIFhpbiBXYW5nLCBYaW4gWmhlbmcsIFdhbGtlciBDaGVuZywgWWFlbCBTaHJhZ2VyLCBZYW5nIFllLCBZYXN1IFRhbmFrYSwgWWloYW8gR3VvLCBZdW5zb25nIE1lbmcsIFpoYW8gVGFuZyBMdW8sIFpoaSBPdXlhbmcsIFpoaXl1biBMdSwgQWxwIEF5Z2FyLCBBbHZpbiBXYW4sIEFuZHJldyBXYWxraW5nc2hhdywgQW5keSBOYXJheWFuYW4sIEFudG9uaWUgTGluLCBBcnNhbGFuIEZhcm9vcSwgQnJlbnQgUmFtZXJ0aCwgQ2hvbmcgV2FuZywgQ29sb3JhZG8gUmVlZCwgQ2hyaXMgQmFydGVscywgQ2hyaXMgQ2hhbmV5LCBEYXZpZCBSaWF6YXRpLCBFcmljIExpYW5nIFlhbmcsIEVyaW4gRmVsZG1hbiwgR2FicmllbCBIb2Noc3RyYXNzZXIsIEd1aWxsYXVtZSBTZWd1aW4sIEd1b2xpIFlpbiwgSXJpbmEgQmVsb3Vzb3ZhLCBKaWFueXUgV2FuZywgSm9yaXMgUGVsZW1hbnMsIEthcmVuIFlhbmcsIEtlaXZhbiBBbGl6YWRlaCBWYWhpZCwgTGlhbmdsaWFuZyBDYW8sIE1haHlhciBOYWppYmkgLCBNYXJjbyBadWxpYW5pLCBNYXggSG9ydG9uLCBNaW5zaWsgQ2hvLCBOaWtoaWwgQmhlbmRhd2FkZSwgUGF0cmljayBEb25nLCBQaW90ciBNYWosIFB1bGtpdCBBZ3Jhd2FsLCBRaSBTaGFuLCBRaWJpbiBDaGVuLCBRaWNoZW4gRnUsIFJlZ2FuIFBvc3RvbiwgU2FtIFh1LCBTaHVhbmduaW5nIExpdSwgU3VzaG1hIFJhbywgVGFzaHdlZW5hIEhlZXJhbXVuLCBUaG9tYXMgTWVydGgsIFVkYXkgUmF5YWxhLCBWaWN0b3IgQ3VpLCBWaXZlayBSYW5nYXJhamFuIFNyaWRoYXIsIFZpdmVrIFJhdGhvZCwgV2VuY29uZyBaaGFuZywgV2VucWkgWmhhbmcsIFdlbnRhbyBXdSwgWGlhbmcgS29uZywgWGluZ3l1IFpob3UsIFhpbndlbiBMaXUsIFlhbmcgWmhhbywgWWluIFhpYSwgWmhpbGUgUmVuLCBaaG9uZ3poZW5nIFJlbiIsMjAyNC0wNy0yOSxBcHBsZSBJbnRlbGxpZ2VuY2UgRm91bmRhdGlvbiBMYW5ndWFnZSBNb2RlbHMsaHR0cHM6Ly9tYWNoaW5lbGVhcm5pbmcuYXBwbGUuY29tL3Jlc2VhcmNoL2FwcGxlLWludGVsbGlnZW5jZS1mb3VuZGF0aW9uLWxhbmd1YWdlLW1vZGVscywsU2lnbmlmaWNhbnQgdXNlLCJDdXJyZW50bHkgaW4gYmV0YSBhY2Nlc3Mgb25seSwgYnV0IHdpbGwgYmUgaW50ZWdyYXRlZCBpbnRvIG1pbGxpb25zIG9yIGJpbGxpb25zIG9mIGlQaG9uZXMuIiwyNzMwMDAwMDAwLjAsIlRhYmxlIDEsIHN1bSBvZiBub24tZW1iZWRkaW5nIGFuZCBlbWJlZGRpbmcgcGFyYW1ldGVycyIsNC41MTI2ZSsyMywiTW9kZWwgd2FzIGluaXRpYWxpemVkIGZyb20gYSBwcnVuZWQgdmVyc2lvbiBvZiBhIDYuNEIgcGFyYW1ldGVyIG1vZGVsIHRyYWluZWQgdXNpbmcgdGhlIHNhbWUgcmVjaXBlIGFzIEFGTS1zZXJ2ZXIuIEFzc3VtaW5nICIic2FtZSByZWNpcGUiIiBpbnZvbHZlcyB0cmFpbmluZyBmb3IgdGhlIGZ1bGwgNi4zVCB0b2tlbnMsIHRoaXMgaW1wbGllcyA2ICogNi4zVCAqIDYuNEIgPSAyLjQyZTIzIEZMT1AuIAoKVGhlIHBydW5pbmcgbWFza3MgYXJlIGxlYXJuZWQgYnkgdHJhaW5pbmcgb3ZlciAxODhCIHRva2Vucywgd2hpY2ggc3VnZ2VzdHMgNiAqIDE4OEIgKiA2LjRCID0gNy4yMmUyMSBGTE9Qcy4KClByZXRyYWluaW5nIGlzIHRoZW4gcnVuIG92ZXIgNi4zVCB0b2tlbnM7IGhvd2V2ZXIsIGxhYmVscyBhcmUgYSBjb252ZXggY29tYmluYXRpb24gb2YgdHJ1ZSBsYWJlbHMgYW5kIHRoZSBwcmVkaWN0ZWQgbGFiZWxzIGZyb20gdGhlIHVucHJ1bmVkIDYuNEIgbW9kZWwuIFNpbmNlIHRoaXMgaW52b2x2ZXMgcnVubmluZyB0aGUgNi4zVCB0b2tlbnMgZm9yd2FyZCB0aHJvdWdoIGJvdGggdGhlIDYuNEIgYW5kIHRoZSAyLjczQiBtb2RlbCwgYnV0IG9ubHkgY2FsY3VsYXRpbmcgZ3JhZGllbnRzIGZvciB0aGUgc21hbGxlciBtb2RlbCwgRkxPUHMgaGVyZSBhcmUgZXF1YWwgdG8gKDYgKiA2LjNUICogMi43M0IpICsgKDIgKiA2LjNUICogNi40QikgPSAxLjg0ZTIzLiAKCkZpbmFsbHksIHRoZXJlIGlzIGEgMVQgIiJjb250aW51YXRpb24iIiBwcmV0cmFpbmluZyBzdGFnZSB3aXRob3V0IGRpc3RpbGxhdGlvbiBsb3NzLCBmb3IgNiAqIDFUICogMi43M0IgPSAxLjY0ZTIyIEZMT1AsIGFuZCBhIDEwMEIgY29udGV4dC1sZW5ndGhlbmluZyBzdGFnZSBmb3IgYW5vdGhlciA2ICogMTAwQiAqIDIuNzNCID0gMS42NGUyMSBGTE9QCgpJbiB0b3RhbDogMi40MmUyMyArIDcuMjJlMjEgKyAxLjg0ZTIzICsgMS42NGUyMiArIDEuNjRlMjEgPSA0LjUxZTIzIEZMT1AiLDc1ODgwMDAwMDAwMDAsIk5vdCBleHBsaWNpdGx5IG1lbnRpb25lZCwgYnV0IEkgYXNzdW1lIHRoZSA3LjU4OFQgdG9rZW5zIGRvIG5vdCBpbnZvbHZlIG11bHRpcGxlIGVwb2Nocy4iLCwiVHJhaW5lZCBvbiAiIm9uZSBzbGljZSBvZiAyMDQ4IFRQVXY1cCBjaGlwcyIiOyB3YWxsLXRpbWUgbm90IGdpdmVuLiIsR29vZ2xlIFRQVSB2NXAsU2VsZi1zdXBlcnZpc2VkIGxlYXJuaW5nLENvbmZpZGVudCwiV2UgcHJlc2VudCBmb3VuZGF0aW9uIGxhbmd1YWdlIG1vZGVscyBkZXZlbG9wZWQgdG8gcG93ZXIgQXBwbGUgSW50ZWxsaWdlbmNlIGZlYXR1cmVzLCBpbmNsdWRpbmcgYSDiiLwzIGJpbGxpb24gcGFyYW1ldGVyIG1vZGVsIGRlc2lnbmVkIHRvIHJ1biBlZmZpY2llbnRseSBvbiBkZXZpY2VzIGFuZCBhIGxhcmdlIHNlcnZlci1iYXNlZCBsYW5ndWFnZSBtb2RlbCBkZXNpZ25lZCBmb3IgUHJpdmF0ZSBDbG91ZCBDb21wdXRlIFtBcHBsZSwgMjAyNGJdLiBUaGVzZSBtb2RlbHMgYXJlIGRlc2lnbmVkIHRvIHBlcmZvcm0gYSB3aWRlIHJhbmdlIG9mIHRhc2tzIGVmZmljaWVudGx5LCBhY2N1cmF0ZWx5LCBhbmQgcmVzcG9uc2libHkuIFRoaXMgcmVwb3J0IGRlc2NyaWJlcyB0aGUgbW9kZWwgYXJjaGl0ZWN0dXJlLCB0aGUgZGF0YSB1c2VkIHRvIHRyYWluIHRoZSBtb2RlbCwgdGhlIHRyYWluaW5nIHByb2Nlc3MsIGhvdyB0aGUgbW9kZWxzIGFyZSBvcHRpbWl6ZWQgZm9yIGluZmVyZW5jZSwgYW5kIHRoZSBldmFsdWF0aW9uIHJlc3VsdHMuIFdlIGhpZ2hsaWdodCBvdXIgZm9jdXMgb24gUmVzcG9uc2libGUgQUkgYW5kIGhvdyB0aGUgcHJpbmNpcGxlcyBhcmUgYXBwbGllZCB0aHJvdWdob3V0IHRoZSBtb2RlbCBkZXZlbG9wbWVudC4iLDEuMCwsSG9zdGVkIGFjY2VzcyAobm8gQVBJKSxVbml0ZWQgU3RhdGVzIG9mIEFtZXJpY2EsLCwsMjA0OC4wLDAuNTIsMjAyNS0xMS0yOCAxMTo1Mzo0NCswMDowMCxHb29nbGUgQ2xvdWQsR29vZ2xlIHVzLWVhc3QgKGVpdGhlciB1cy1lYXN0MSBvciB1cy1lYXN0NSksLDE4OTQ5NzUyLjU3NTg5MDUsIk1haW4gcHJldHJhaW5pbmcgdXNlcyBzZXF1ZW5jZSBsZW5ndGggb2YgNDA5NiB0b2tlbnM7IDQwOTYgc2VxdWVuY2VzIHBlciBiYXRjaC4gRHVyaW5nIHRoZSAiImNvbnRpbnVlZCIiIHByZS10cmFpbmluZyBzdGFnZSwgc2VxdWVuY2UgbGVuZ3RoIGlzIHVwcGVkIHRvIDgxOTIgd2hpbGUgYmF0Y2ggc2l6ZSByZW1haW5zIDQwOTYuIER1cmluZyBjb250ZXh0IGxlbmd0aGVuaW5nLCBzZXF1ZW5jZSBsZW5ndGggaXMgdXBwZWQgdG8gMzI3Njggd2hpbGUgIiJ0aGUgcmVjaXBlIGlzIHNpbWlsYXIgdG8gdGhhdCB1c2VkIGZvciBjb250aW51ZWQgcHJlLXRyYWluaW5nIiIgaW1wbGllcyBzYW1lIGJhdGNoIHNpemUgb2YgNDA5Ni4KCldlaWdodGluZyBiYXRjaCBzaXplcyBieSBudW1iZXIgb2YgdG9rZW5zIHNlZW4gaW4gZWFjaCBzdGFnZToKCmV4cCgoNi4zVCAqIGxuKDQwOTYgKiA0MDk2KSArIDFUICogbG4oODE5MiAqIDQwOTYpICsgMTAwQiAqIGxuKDMyNzY4ICogNDA5NikpLyA3LjRUKSA9IDE4LDk0OSw3NTMiLEluZHVzdHJ5LCwsLCxVbnJlbGVhc2VkLCxUcnVlLCwiTUZVIGlzIHN0YXRlZCBmb3IgQUZNLXNlcnZlciwgYXNzdW1lZCBzaW1pbGFyLiBJZiBhbnl0aGluZywgdGhpcyBpcyBsaWtlbHkgYSBsb3dlciBib3VuZCBhcyB0cmFpbmluZyBpcyBkb25lIG9uIGEgc2luZ2xlIHNsaWNlIG9mIFRQVSBjaGlwcyBjb21wYXJlZCB0byB0aGUgOCBzbGljZXMgZm9yIEFGTS1zZXJ2ZXIuCgoiIkFGTS1zZXJ2ZXIgd2FzIHRyYWluZWQgb24gODE5MiBUUFV2NCBjaGlwcyBwcm92aXNpb25lZCBhcyA4IMOXIDEwMjQgIGNoaXAgc2xpY2VzLCB3aGVyZSBzbGljZXMgYXJlIGNvbm5lY3RlZCB0b2dldGhlciBieSB0aGUgZGF0YS1jZW50ZXIgbmV0d29yayAoRENOKSBbQ2hvd2RoZXJ5IGV0IGFsLiwgMjAyMl0uIE9ubHkgZGF0YS1wYXJhbGxlbGlzbSBjcm9zc2VzIHRoZSBzbGljZSBib3VuZGFyeSwgb3RoZXIgdHlwZXMgb2Ygc3RhdGUgc2hhcmRpbmcgYXJlIHdpdGhpbi1zbGljZSBvbmx5IGFzIHRoZSB3aXRoaW4tc2xpY2UgaW50ZXJjb25uZWN0IGJhbmR3aWR0aCBpcyBvcmRlcnMgb2YgbWFnbml0dWRlIGhpZ2hlciB0aGFuIHRoZSBEQ04uIFRoZSBzdXN0YWluZWQgbW9kZWwtZmxvcC11dGlsaXphdGlvbiAoTUZVKSBmb3IgdGhpcyB0cmFpbmluZyBydW4gd2FzIGFwcHJveGltYXRlbHkgNTIlLiBBRk0tb24tZGV2aWNlIHdhcyB0cmFpbmVkIG9uIG9uZSBzbGljZSBvZiAyMDQ4IFRQVXY1cCBjaGlwcy4iIiIsQkYxNiwsMjE4MTE2Ni45OTk0NDA0MDk3LE9wZXJhdGlvbiBjb3VudGluZywsLCwsTm8KQUZNLXNlcnZlcixMYW5ndWFnZSxMYW5ndWFnZSBtb2RlbGluZy9nZW5lcmF0aW9uLEFwcGxlLCJBbmR5IE5hcmF5YW5hbiwgQW9uYW4gWmhhbmcsIEJvd2VuIFpoYW5nLCBDaGVuIENoZW4sIENob25nIFdhbmcsIENodW5nLUNoZW5nIENoaXUsIERhdmlkIFFpdSwgRGVlcGFrIEdvcGluYXRoLCBEaWFuIEFuZyBZYXAsIERvbmcgWWluLCBGZW5nIE5hbiwgRmxvcmlzIFdlZXJzLCBHdW9saSBZaW4sIEhhb3NodW8gSHVhbmcsIEppYW55dSBXYW5nLCBKaWFydWkgTHUsIEpvaG4gUGVlYmxlcywgS2UgWWUsIE1hcmsgTGVlLCBOYW4gRHUsIFFpYmluIENoZW4sIFF1ZW50aW4gS2V1bmVicm9laywgUnVvbWluZyBQYW5nLCBTYW0gV2lzZW1hbiwgU3lkIEV2YW5zLCBUYW8gTGVpLCBUb20gR3VudGVyLCBWaXZlayBSYXRob2QsIFhpYW5nIEtvbmcsIFhpYW56aGkgRHUsIFlhbmdoYW8gTGksIFlvbmdxaWFuZyBXYW5nLCBZdWFuIEdhbywgWmFpZCBBaG1lZCwgWmhhb3lhbmcgWHUsIFpoaXl1biBMdSwgWmlydWkgV2FuZywgQWwgUmFzaGlkLCBBbGJpbiBNYWRhcHBhbGx5IEpvc2UsIEFsZWMgRG9hbmUsIEFsZnJlZG8gQmVuY29tbywgQWxsaXNvbiBWYW5kZXJieSwgQW5kcmV3IEhhbnNlbiwgQW5rdXIgSmFpbiwgQW51cGFtYSBNYW5uIEFudXBhbWEsIEFyZWViYQpLYW1hbCwgQnVndSBXdSwgQ2Fyb2xpbmEgQnJ1bSwgQ2hhcmxpZSBNYWFsb3VmLCBDaGluZ3V1biBFcmRlbmViaWxlZywKQ2hyaXMgRHVsaGFudHksIERvbWluaWsgTW9yaXR6LCBEb3VnIEthbmcsIEVkdWFyZG8gSmltZW5leiwgRXZhbiBMYWRkLApGYW5ncGluZyBTaGksIEZlbGl4IEJhaSwgRnJhbmsgQ2h1LCBGcmVkIEhvaG1hbiwgSGFkYXMgS290ZWssIEhhbm5haApHaWxsaXMgQ29sZW1hbiwgSmFuZSBMaSwgSmVmZnJleSBCaWdoYW0sIEplZmZlcnkgQ2FvLCBKZWZmIExhaSwgSmVzc2ljYSBDaGV1bmcsIEppdWxvbmcgU2hhbiwgSm9lIFpob3UsIEpvaG4gTGksIEp1biBRaW4sIEthcmFuamVldCBTaW5naCwgS2FybGEgVmVnYSwgS2UgWWUsIEtlbHZpbiBab3UsIExhdXJhIEhlY2ttYW4sIExhdXJlbiBHYXJkaW5lciwgTWFyZ2l0IEJvd2xlciwgTWFyayBMZWUsIE1hcmlhIENvcmRlbGwsIE1lbmcgQ2FvLCBOaWNvbGUgSGF5LCBOaWxlc2ggU2hhaGRhZHB1cmksIE90dG8gR29kd2luLCBQcmFuYXkgRGlnaGUsIFB1c2h5YW1pIFJhY2hhcHVkaSwgUmFtc2V5IFRhbnRhd2ksIFJvbWFuIEZyaWdnLCBTYW0gRGF2YXJuaWEsIFNhbnNrcnV0aSBTaGFoLCBTYXB0YXJzaGkgR3VoYSwgU2FzaGEgU2lyb3ZpY2EsIFNoZW4gTWEsIFNodWFuZyBNYSwgU2ltb24gV2FuZywgU3VsZ2kgS2ltLCBTdW1hIEpheWFyYW0sIFZhaXNoYWFsIFNoYW5rYXIsIFZhcnNoYSBQYWlkaSwgVml2ZWsgS3VtYXIsIFhpYW5nIEtvbmcsIFhpbiBXYW5nLCBYaW4gWmhlbmcsIFdhbGtlciBDaGVuZywgWWFlbCBTaHJhZ2VyLCBZYW5nIFllLCBZYXN1IFRhbmFrYSwgWWloYW8gR3VvLCBZdW5zb25nIE1lbmcsIFpoYW8gVGFuZyBMdW8sIFpoaSBPdXlhbmcsIFpoaXl1biBMdSwgQWxwIEF5Z2FyLCBBbHZpbiBXYW4sIEFuZHJldyBXYWxraW5nc2hhdywgQW5keSBOYXJheWFuYW4sIEFudG9uaWUgTGluLCBBcnNhbGFuIEZhcm9vcSwgQnJlbnQgUmFtZXJ0aCwgQ2hvbmcgV2FuZywgQ29sb3JhZG8gUmVlZCwgQ2hyaXMgQmFydGVscywgQ2hyaXMgQ2hhbmV5LCBEYXZpZCBSaWF6YXRpLCBFcmljIExpYW5nIFlhbmcsIEVyaW4gRmVsZG1hbiwgR2FicmllbCBIb2Noc3RyYXNzZXIsIEd1aWxsYXVtZSBTZWd1aW4sIEd1b2xpIFlpbiwgSXJpbmEgQmVsb3Vzb3ZhLCBKaWFueXUgV2FuZywgSm9yaXMgUGVsZW1hbnMsIEthcmVuIFlhbmcsIEtlaXZhbiBBbGl6YWRlaCBWYWhpZCwgTGlhbmdsaWFuZyBDYW8sIE1haHlhciBOYWppYmkgLCBNYXJjbyBadWxpYW5pLCBNYXggSG9ydG9uLCBNaW5zaWsgQ2hvLCBOaWtoaWwgQmhlbmRhd2FkZSwgUGF0cmljayBEb25nLCBQaW90ciBNYWosIFB1bGtpdCBBZ3Jhd2FsLCBRaSBTaGFuLCBRaWJpbiBDaGVuLCBRaWNoZW4gRnUsIFJlZ2FuIFBvc3RvbiwgU2FtIFh1LCBTaHVhbmduaW5nIExpdSwgU3VzaG1hIFJhbywgVGFzaHdlZW5hIEhlZXJhbXVuLCBUaG9tYXMgTWVydGgsIFVkYXkgUmF5YWxhLCBWaWN0b3IgQ3VpLCBWaXZlayBSYW5nYXJhamFuIFNyaWRoYXIsIFZpdmVrIFJhdGhvZCwgV2VuY29uZyBaaGFuZywgV2VucWkgWmhhbmcsIFdlbnRhbyBXdSwgWGlhbmcgS29uZywgWGluZ3l1IFpob3UsIFhpbndlbiBMaXUsIFlhbmcgWmhhbywgWWluIFhpYSwgWmhpbGUgUmVuLCBaaG9uZ3poZW5nIFJlbiIsMjAyNC0wNy0yOSxBcHBsZSBJbnRlbGxpZ2VuY2UgRm91bmRhdGlvbiBMYW5ndWFnZSBNb2RlbHMsaHR0cHM6Ly9tYWNoaW5lbGVhcm5pbmcuYXBwbGUuY29tL3Jlc2VhcmNoL2FwcGxlLWludGVsbGlnZW5jZS1mb3VuZGF0aW9uLWxhbmd1YWdlLW1vZGVscywsU2lnbmlmaWNhbnQgdXNlLCJDdXJyZW50bHkgaW4gYmV0YSBhY2Nlc3Mgb25seSwgYnV0IHdpbGwgYmUgaW50ZWdyYXRlZCBpbnRvIG1pbGxpb25zIG9yIGJpbGxpb25zIG9mIGlQaG9uZXMuIiwsLDQuM2UrMjQsIiIiVGhlIEFGTSBiYXNlIG1vZGVscyBhcmUgZGVuc2UgZGVjb2Rlci1vbmx5IG1vZGVscyB0aGF0IGJ1aWxkIG9uIHRoZQpUcmFuc2Zvcm1lciBhcmNoaXRlY3R1cmUiIgoKIiJXZSB0cmFpbiBBRk0tc2VydmVyIGZyb20gc2NyYXRjaCBmb3IgNi4zVCB0b2tlbnMgb24gODE5MgpUUFV2NCBjaGlwcywgdXNpbmcgYSBzZXF1ZW5jZSBsZW5ndGggb2YgNDA5NiBhbmQgYSBiYXRjaC1zaXplIG9mIDQwOTYgc2VxdWVuY2VzLiIiCgoiIkZvciBib3RoIG1vZGVscyB3ZSBwZXJmb3JtIGNvbnRpbnVlZCBwcmUtdHJhaW5pbmcgYXQgYSBzZXF1ZW5jZSBsZW5ndGggb2YKODE5Miwgd2l0aCBhbm90aGVyIDFUIHRva2VucyBmcm9tIGEgbWl4dHVyZSB0aGF0IHVwd2VpZ2h0cyBtYXRoIGFuZCBjb2RlLAphbmQgZG93bi13ZWlnaHRzIHRoZSBidWxrIHdlYi1jcmF3bC4iIgoKIiJUaGUgc3VzdGFpbmVkIG1vZGVsLWZsb3AtdXRpbGl6YXRpb24gKE1GVSkgZm9yIHRoaXMgdHJhaW5pbmcgcnVuIHdhcyBhcHByb3hpbWF0ZWx5IDUyJS4iIgoKUGFyYW1ldGVyIGNvdW50IGlzIG5vdCBzcGVjaWZpZWQgb3RoZXIgdGhhbiBpdCBiZWluZyAiImxhcmdlciIiIHRoYW4gMyBiaWxsaW9uLgoKQ291bnRpbmcgRkxPUDogQ2hpbmNoaWxsYSBzY2FsaW5nIGxhd3Mgd291bGQgc3VnZ2VzdCA3LjNUIC8gMjAgPSAzNjVCIHBhcmFtZXRlcnMuIAoKMzY1QiBwYXJhbWV0ZXJzICogNy4zVCB0b2tlbnMgKiA2IH49IDEuNmUyNSBGTE9QLgoKSG93ZXZlciwgdGhlIGF0dGVudGlvbiB0byBpbmZlcmVuY2Ugb3B0aW1pemF0aW9uIGluIHRoZSB0ZWNobmljYWwgcmVwb3J0IHN1Z2dlc3RzIGEgc21hbGxlciBzaXplLCBldmVuIGZvciB0aGlzICIic2VydmVyIiIgbW9kZWwuIE9uZSBwb2ludCBvZiByZWZlcmVuY2UgaXMgTGxhbWEgMyA3MEIgYmVpbmcgb3ZlcnRyYWluZWQgYnkgYSBmYWN0b3Igb2YgMTAuIElmIHRoaXMgaXMgdHJ1ZSBvZiBBRk0tc2VydmVyLCB0aGUgcGFyYW1ldGVyIGNvdW50IHdvdWxkIGJlIH4zN0IgYW5kIHRyYWluaW5nIGNvbXB1dGUgd291bGQgYmUgMS42ZTI0IEZMT1AuCgpHUFUtdGltZTogYXNzdW1lIGEgd2FsbC1jbG9jayB0cmFpbmluZyB0aW1lIG9mIDMwIGRheXMgYmFzZWQgb24gdGhlIGN1cnJlbnQgdHJlbmQgdmFsdWUgZm9yIG5vdGFibGUgbW9kZWxzLgoKODE5MiBjaGlwcyAqIDI3NWUxMiBGTE9QL3MgcGVyIGNoaXAgKiAwLjUyIHV0aWxpemF0aW9uICogMzAgKiAyNCAqIDYwICogNjAgcyB+PSAzLjBlMjQgRkxPUAoKVGhlIGdlb21ldHJpYyBtZWFuIG9mIHRoZXNlIHRocmVlIGVzdGltYXRlcyBpcyA0LjNlMjQgRkxPUC4iLDc0MDAwMDAwMDAwMDAsIk5vdCBleHBsaWNpdGx5IG1lbnRpb25lZCwgYnV0IEkgYXNzdW1lIHRoZSA3LjRUIHRva2VucyBkbyBub3QgaW52b2x2ZSBtdWx0aXBsZSBlcG9jaHMuIiwsLEdvb2dsZSBUUFUgdjQsU2VsZi1zdXBlcnZpc2VkIGxlYXJuaW5nLExpa2VseSwiV2UgcHJlc2VudCBmb3VuZGF0aW9uIGxhbmd1YWdlIG1vZGVscyBkZXZlbG9wZWQgdG8gcG93ZXIgQXBwbGUgSW50ZWxsaWdlbmNlIGZlYXR1cmVzLCBpbmNsdWRpbmcgYSB+MyBiaWxsaW9uIHBhcmFtZXRlciBtb2RlbCBkZXNpZ25lZCB0byBydW4gZWZmaWNpZW50bHkgb24gZGV2aWNlcyBhbmQgYSBsYXJnZSBzZXJ2ZXItYmFzZWQgbGFuZ3VhZ2UgbW9kZWwgZGVzaWduZWQgZm9yIFByaXZhdGUgQ2xvdWQgQ29tcHV0ZS4gVGhlc2UgbW9kZWxzIGFyZSBkZXNpZ25lZCB0byBwZXJmb3JtIGEgd2lkZSByYW5nZSBvZiB0YXNrcyBlZmZpY2llbnRseSwgYWNjdXJhdGVseSwgYW5kIHJlc3BvbnNpYmx5LiBUaGlzIHJlcG9ydCBkZXNjcmliZXMgdGhlIG1vZGVsIGFyY2hpdGVjdHVyZSwgdGhlIGRhdGEgdXNlZCB0byB0cmFpbiB0aGUgbW9kZWwsIHRoZSB0cmFpbmluZyBwcm9jZXNzLCBob3cgdGhlIG1vZGVscyBhcmUgb3B0aW1pemVkIGZvciBpbmZlcmVuY2UsIGFuZCB0aGUgZXZhbHVhdGlvbiByZXN1bHRzLiBXZSBoaWdobGlnaHQgb3VyIGZvY3VzIG9uIFJlc3BvbnNpYmxlIEFJIGFuZCBob3cgdGhlIHByaW5jaXBsZXMgYXJlIGFwcGxpZWQgdGhyb3VnaG91dCB0aGUgbW9kZWwgZGV2ZWxvcG1lbnQuIiwxLjAsLEhvc3RlZCBhY2Nlc3MgKG5vIEFQSSksVW5pdGVkIFN0YXRlcyBvZiBBbWVyaWNhLCwsLDgxOTIuMCwwLjUyLDIwMjUtMTEtMjggMTE6NTM6NDQrMDA6MDAsR29vZ2xlIENsb3VkLEdvb2dsZSB1cy1jZW50cmFsMi1iLCwxODk0OTc1Mi41NzU4OTA1LCJNYWluIHByZXRyYWluaW5nIHVzZXMgc2VxdWVuY2UgbGVuZ3RoIG9mIDQwOTYgdG9rZW5zOyA0MDk2IHNlcXVlbmNlcyBwZXIgYmF0Y2guIER1cmluZyB0aGUgIiJjb250aW51ZWQiIiBwcmUtdHJhaW5pbmcgc3RhZ2UsIHNlcXVlbmNlIGxlbmd0aCBpcyB1cHBlZCB0byA4MTkyIHdoaWxlIGJhdGNoIHNpemUgcmVtYWlucyA0MDk2LiBEdXJpbmcgY29udGV4dCBsZW5ndGhlbmluZywgc2VxdWVuY2UgbGVuZ3RoIGlzIHVwcGVkIHRvIDMyNzY4IHdoaWxlICIidGhlIHJlY2lwZSBpcyBzaW1pbGFyIHRvIHRoYXQgdXNlZCBmb3IgY29udGludWVkIHByZS10cmFpbmluZyIiIGltcGxpZXMgc2FtZSBiYXRjaCBzaXplIG9mIDQwOTYuCgpXZWlnaHRpbmcgYmF0Y2ggc2l6ZXMgYnkgbnVtYmVyIG9mIHRva2VucyBzZWVuIGluIGVhY2ggc3RhZ2U6CgpleHAoKDYuM1QgKiBsbig0MDk2ICogNDA5NikgKyAxVCAqIGxuKDgxOTIgKiA0MDk2KSArIDEwMEIgKiBsbigzMjc2OCAqIDQwOTYpKS8gNy40VCkgPSAxOCw5NDksNzUzIixJbmR1c3RyeSwsLDQuM2UrMjUsLFVucmVsZWFzZWQsLFRydWUsLCIiIkFGTS1zZXJ2ZXIgd2FzIHRyYWluZWQgb24gODE5MiBUUFV2NCBjaGlwcyBwcm92aXNpb25lZCBhcyA4IMOXIDEwMjQgIGNoaXAgc2xpY2VzLCB3aGVyZSBzbGljZXMgYXJlIGNvbm5lY3RlZCB0b2dldGhlciBieSB0aGUgZGF0YS1jZW50ZXIgbmV0d29yayAoRENOKSBbQ2hvd2RoZXJ5IGV0IGFsLiwgMjAyMl0uIE9ubHkgZGF0YS1wYXJhbGxlbGlzbSBjcm9zc2VzIHRoZSBzbGljZSBib3VuZGFyeSwgb3RoZXIgdHlwZXMgb2Ygc3RhdGUgc2hhcmRpbmcgYXJlIHdpdGhpbi1zbGljZSBvbmx5IGFzIHRoZSB3aXRoaW4tc2xpY2UgaW50ZXJjb25uZWN0IGJhbmR3aWR0aCBpcyBvcmRlcnMgb2YgbWFnbml0dWRlIGhpZ2hlciB0aGFuIHRoZSBEQ04uIFRoZSBzdXN0YWluZWQgbW9kZWwtZmxvcC11dGlsaXphdGlvbiAoTUZVKSBmb3IgdGhpcyB0cmFpbmluZyBydW4gd2FzIGFwcHJveGltYXRlbHkgNTIlLiIiIixCRjE2LCw1NDkzMzA5LjQ4MDA3MjE0MzUsIk9wZXJhdGlvbiBjb3VudGluZyxIYXJkd2FyZSIsLCwsLE5vClJOQUNHLEJpb2xvZ3ksUHJvdGVpbiBvciBudWNsZW90aWRlIGxhbmd1YWdlIG1vZGVsIChwTE0vbkxNKSxUc2luZ2h1YSBVbml2ZXJzaXR5LCJMZXRpYW4gR2FvLCBaaGkgSm9obiBMdSIsMjAyNC0wNy0yOSxSTkFDRzogQSBVbml2ZXJzYWwgUk5BIFNlcXVlbmNlIENvbmRpdGlvbmFsIEdlbmVyYXRpb24gbW9kZWwgYmFzZWQgb24gRmxvdy1NYXRjaGluZyxodHRwczovL2FyeGl2Lm9yZy9hYnMvMjQwNy4xOTgzOCwxLjAsLCw0NTAwMDAwLjAsLCwsLCwsLCwsQ29uZmlkZW50LCJSTkEgcGxheXMgYSBjcnVjaWFsIHJvbGUgaW4gZGl2ZXJzZSBsaWZlIHByb2Nlc3Nlcy4gSW4gY29udHJhc3QgdG8gdGhlIHJhcGlkIGFkdmFuY2VtZW50IG9mIHByb3RlaW4gZGVzaWduIG1ldGhvZHMsIHRoZSB3b3JrIHJlbGF0ZWQgdG8gUk5BIGlzIG1vcmUgZGVtYW5kaW5nLiBNb3N0IGN1cnJlbnQgUk5BIGRlc2lnbiBhcHByb2FjaGVzIGNvbmNlbnRyYXRlIG9uIHNwZWNpZmllZCB0YXJnZXQgYXR0cmlidXRlcyBhbmQgcmVseSBvbiBleHRlbnNpdmUgZXhwZXJpbWVudGFsIHNlYXJjaGVzLiBIb3dldmVyLCB0aGVzZSBtZXRob2RzIHJlbWFpbiBjb3N0bHkgYW5kIGluZWZmaWNpZW50IGR1ZSB0byBwcmFjdGljYWwgbGltaXRhdGlvbnMuIEluIHRoaXMgcGFwZXIsIHdlIGNoYXJhY3Rlcml6ZSBhbGwgc2VxdWVuY2UgZGVzaWduIGlzc3VlcyBhcyBjb25kaXRpb25hbCBnZW5lcmF0aW9uIHRhc2tzIGFuZCBvZmZlciBwYXJhbWV0ZXJpemVkIHJlcHJlc2VudGF0aW9ucyBmb3IgbXVsdGlwbGUgcHJvYmxlbXMuIEZvciB0aGVzZSBwcm9ibGVtcywgd2UgaGF2ZSBkZXZlbG9wZWQgYSB1bml2ZXJzYWwgUk5BIHNlcXVlbmNlIGdlbmVyYXRpb24gbW9kZWwgYmFzZWQgb24gZmxvdyBtYXRjaGluZywgbmFtZWx5IFJOQUNHLiBSTkFDRyBjYW4gYWNjb21tb2RhdGUgdmFyaW91cyBjb25kaXRpb25hbCBpbnB1dHMgYW5kIGlzIHBvcnRhYmxlLCBlbmFibGluZyB1c2VycyB0byBjdXN0b21pemUgdGhlIGVuY29kaW5nIG5ldHdvcmsgZm9yIGNvbmRpdGlvbmFsIGlucHV0cyBhcyBwZXIgdGhlaXIgcmVxdWlyZW1lbnRzIGFuZCBpbnRlZ3JhdGUgaXQgaW50byB0aGUgZ2VuZXJhdGlvbiBuZXR3b3JrLiBXZSBldmFsdWF0ZWQgUk5BQ0cgaW4gUk5BIDNEIHN0cnVjdHVyZSBpbnZlcnNlIGZvbGRpbmcsIDJEIHN0cnVjdHVyZSBpbnZlcnNlIGZvbGRpbmcsIGZhbWlseS1zcGVjaWZpYyBzZXF1ZW5jZSBnZW5lcmF0aW9uLCBhbmQgNSdVVFIgdHJhbnNsYXRpb24gZWZmaWNpZW5jeSBwcmVkaWN0aW9uLiBSTkFDRyBhdHRhaW5zIHN1cGVyaW9yIG9yIGNvbXBldGl0aXZlIHBlcmZvcm1hbmNlIG9uIHRoZXNlIHRhc2tzIGNvbXBhcmVkIHdpdGggb3RoZXIgbWV0aG9kcy4gUk5BQ0cgZXhoaWJpdHMgZXh0ZW5zaXZlIGFwcGxpY2FiaWxpdHkgaW4gc2VxdWVuY2UgZ2VuZXJhdGlvbiBhbmQgcHJvcGVydHkgcHJlZGljdGlvbiB0YXNrcywgcHJvdmlkaW5nIGEgbm92ZWwgYXBwcm9hY2ggdG8gUk5BIHNlcXVlbmNlIGRlc2lnbiBhbmQgcG90ZW50aWFsIG1ldGhvZHMgZm9yIHNpbXVsYXRpb24gZXhwZXJpbWVudHMgd2l0aCBsYXJnZS1zY2FsZSBSTkEgc2VxdWVuY2UgZGF0YS4iLCwsLENoaW5hLCwsLCwsMjAyNi0wNS0yNSAxMjozMzowMCswMDowMCwsLCwsLEFjYWRlbWlhLCwsLCwsLCwsLCwsLCwsLCwsClNlZ21lbnQgQW55dGhpbmcgTW9kZWwgMiwiVmlzaW9uLFZpZGVvIixJbWFnZSBzZWdtZW50YXRpb24sTWV0YSBBSSwiTmlraGlsYSBSYXZpLCBWYWxlbnRpbiBHYWJldXIsIFl1YW4tVGluZyBIdSwgUm9uZ2hhbmcgSHUsIENoYWl0YW55YSBSeWFsaSwgIFRlbmd5dSBNYSwgSGFpdGhhbSBLaGVkciwgUm9tYW4gUsOkZGxlLCBDaGxvZSBSb2xsYW5kLCBMYXVyYSBHdXN0YWZzb24sIEVyaWMgTWludHVuLCBKdW50aW5nIFBhbiwgS2FseWFuIFZhc3VkZXYgQWx3YWxhLCBOaWNvbGFzIENhcmlvbiwgQ2hhby1ZdWFuIFd1LCBSb3NzIEdpcnNoaWNrLCBQaW90ciBEb2xsw6FyLCBDaHJpc3RvcGggRmVpY2h0ZW5ob2ZlciIsMjAyNC0wNy0yOSxTQU0gMjogU2VnbWVudCBBbnl0aGluZyBpbiBJbWFnZXMgYW5kIFZpZGVvcyxodHRwczovL2FpLm1ldGEuY29tL3Jlc2VhcmNoL3B1YmxpY2F0aW9ucy9zYW0tMi1zZWdtZW50LWFueXRoaW5nLWluLWltYWdlcy1hbmQtdmlkZW9zLywsLCwyMjQ0MDAwMDAuMCwic2FtMi4xX2hpZXJhX2xhcmdlLCAyMjQuNE0sIGh0dHBzOi8vZ2l0aHViLmNvbS9mYWNlYm9va3Jlc2VhcmNoL3NhbTIiLDEuMjRlKzIyLCIiIlRoZSByZWxlYXNlZCBTQU0gMiB3YXMgdHJhaW5lZCBvbiAyNTYgQTEwMCBHUFVzIGZvciAxMDggaG91cnMiIgoyNTYgKiAxMDggKiAzNjAwICogMy4xMmUxNCAqIDAuNDAgPSAxLjI0ZTIyIiwsInByZS10cmFpbmluZzogCmRhdGEgU0EtMUIgKEkgYXNzdW1lIGl0IHN0YW5kcyBmb3IgMUIpCnN0ZXBzIOKIvDkwawpyZXNvbHV0aW9uIDEwMjQKcHJlY2lzaW9uIGJmbG9hdDE2CmJhdGNoIHNpemUgMjU2IiwsLCwsTGlrZWx5LCJXZSBwcmVzZW50IFNlZ21lbnQgQW55dGhpbmcgTW9kZWwgMiAoU0FNIDIgKSwgYSBmb3VuZGF0aW9uIG1vZGVsIHRvd2FyZHMgc29sdmluZyBwcm9tcHRhYmxlIHZpc3VhbCBzZWdtZW50YXRpb24gaW4gaW1hZ2VzIGFuZCB2aWRlb3MuIFdlIGJ1aWxkIGEgZGF0YSBlbmdpbmUsIHdoaWNoIGltcHJvdmVzIG1vZGVsIGFuZCBkYXRhIHZpYSB1c2VyIGludGVyYWN0aW9uLCB0byBjb2xsZWN0IHRoZSBsYXJnZXN0IHZpZGVvIHNlZ21lbnRhdGlvbiBkYXRhc2V0IHRvIGRhdGUuIE91ciBtb2RlbCBpcyBhIHNpbXBsZSB0cmFuc2Zvcm1lciBhcmNoaXRlY3R1cmUgd2l0aCBzdHJlYW1pbmcgbWVtb3J5IGZvciByZWFsLXRpbWUgdmlkZW8gcHJvY2Vzc2luZy4gU0FNIDIgdHJhaW5lZCBvbiBvdXIgZGF0YSBwcm92aWRlcyBzdHJvbmcgcGVyZm9ybWFuY2UgYWNyb3NzIGEgd2lkZSByYW5nZSBvZiB0YXNrcy4gSW4gdmlkZW8gc2VnbWVudGF0aW9uLCB3ZSBvYnNlcnZlIGJldHRlciBhY2N1cmFjeSwgdXNpbmcgM3ggZmV3ZXIgaW50ZXJhY3Rpb25zIHRoYW4gcHJpb3IgYXBwcm9hY2hlcy4gSW4gaW1hZ2Ugc2VnbWVudGF0aW9uLCBvdXIgbW9kZWwgaXMgbW9yZSBhY2N1cmF0ZSBhbmQgNnggZmFzdGVyIHRoYW4gdGhlIFNlZ21lbnQgQW55dGhpbmcgTW9kZWwgKFNBTSkuIFdlIGJlbGlldmUgdGhhdCBvdXIgZGF0YSwgbW9kZWwsIGFuZCBpbnNpZ2h0cyB3aWxsIHNlcnZlIGFzIGEgc2lnbmlmaWNhbnQgbWlsZXN0b25lIGZvciB2aWRlbyBzZWdtZW50YXRpb24gYW5kIHJlbGF0ZWQgcGVyY2VwdGlvbiB0YXNrcy4gV2UgYXJlIHJlbGVhc2luZyBhIHZlcnNpb24gb2Ygb3VyIG1vZGVsLCB0aGUgZGF0YXNldCBhbmQgYW4gaW50ZXJhY3RpdmUgZGVtby4iLCwsT3BlbiB3ZWlnaHRzICh1bnJlc3RyaWN0ZWQpLFVuaXRlZCBTdGF0ZXMgb2YgQW1lcmljYSwsLCwsLDIwMjUtMTEtMjggMTE6NTM6NDQrMDA6MDAsLCwsLCxJbmR1c3RyeSwsLCwsLCJodHRwczovL2h1Z2dpbmdmYWNlLmNvL2ZhY2Vib29rL3NhbTItaGllcmEtbGFyZ2UKQXBhY2hlLTIuMCwgQlNELTMtQ2xhdXNlIGxpY2Vuc2VzIGZvdW5kIiwsLCwsLCwsZmFjZWJvb2ssLCwsWWVzCkZsb3JlbmNlLTItQiAoYmFzZSksVmlzaW9uLCJJbWFnZSBjYXB0aW9uaW5nLFZpc3VhbCBxdWVzdGlvbiBhbnN3ZXJpbmcsSW1hZ2UgY2xhc3NpZmljYXRpb24sT2JqZWN0IGRldGVjdGlvbiIsTWljcm9zb2Z0LCJCaW4gWGlhbywgSGFpcGluZyBXdSwgV2VpamlhbiBYdSwgWGl5YW5nIERhaSwgSG91ZG9uZyBIdSwgWXVtYW8gTHUsIE1pY2hhZWwgWmVuZywgQ2UgTGl1LCBMdSBZdWFuIiwyMDI0LTA3LTI5LEZsb3JlbmNlLTI6IEFkdmFuY2luZyBhIFVuaWZpZWQgUmVwcmVzZW50YXRpb24gZm9yIGEgVmFyaWV0eSBvZiBWaXNpb24gVGFza3MsaHR0cHM6Ly9hcnhpdi5vcmcvYWJzLzIzMTEuMDYyNDIsLCwsMjMyMDAwMDAwLjAsIDIzMiBtaWxsaW9uLDUuNDMxMDcyN2UrMjEsNk5EID0gNioyMzIwMDAwMDAuMDAqMzkwMTYzMjcwMDAwMCA9IDUuNDMxMDcyN2UrMjEsMjI4NzkyOTAwMDAsIldlIHRyYWluIG91ciBtb2RlbHMgd2l0aCBhIG1pbmktYmF0Y2ggc2l6ZSBvZiAyMDQ4LzMwNzIKKGJhc2UvbGFyZ2UpIGFuZCBhbiBpbWFnZSBzaXplIG9mIDM4NMOXMzg0IHVudGlsIHJlYWNoaW5nCjMgYmlsbGlvbiBlZmZlY3RpdmUgdHJhaW5pbmcgc2FtcGxlcy4gU2ltaWxhciB0byBbMTUsIDI5LCA2NCwKOTIsIDk1XSwgd2UgZnVydGhlciBjb25kdWN0IGhpZ2gtcmVzb2x1dGlvbiB0dW5pbmcgd2l0aCBhbgppbWFnZSBzaXplIG9mIDc2OMOXNzY4IGZvciAwLjUgYmlsbGlvbiBzYW1wbGVzIGZvciB0aGUgYmFzZQptb2RlbCBhbmQgMC4xIGJpbGxpb24gc2FtcGxlcyBmb3IgdGhlIGxhcmdlIG1vZGVsLgoKCmFzc3VtaW5nICghKSBwYXRjaGVzIDE0KjE0IGFuZCBhdmcgb2YgNDAgdGV4dCB0b2tlbnMgcGVyIGltYWdlOiAKCjMqMTBeOSooKDM4NC8xNCleMis0MCkgKyAwLjUqMTBeOSooKDc2OC8xNCleMis0MCkgPSAzLjkwMTYzMjdlKzEyIHRva2VucyAKKExpa2VseSBjb25maWRlbmNlKSIsLCwsLExpa2VseSwiV2UgaW50cm9kdWNlIEZsb3JlbmNlLTIsIGEgbm92ZWwgdmlzaW9uIGZvdW5kYXRpb24gbW9kZWwgd2l0aCBhIHVuaWZpZWQsIHByb21wdC1iYXNlZCByZXByZXNlbnRhdGlvbiBmb3IgYSB2YXJpZXR5IG9mIGNvbXB1dGVyIHZpc2lvbiBhbmQgdmlzaW9uLWxhbmd1YWdlIHRhc2tzLiBXaGlsZSBleGlzdGluZyBsYXJnZSB2aXNpb24gbW9kZWxzIGV4Y2VsIGluIHRyYW5zZmVyIGxlYXJuaW5nLCB0aGV5IHN0cnVnZ2xlIHRvIHBlcmZvcm0gYSBkaXZlcnNpdHkgb2YgdGFza3Mgd2l0aCBzaW1wbGUgaW5zdHJ1Y3Rpb25zLCBhIGNhcGFiaWxpdHkgdGhhdCBpbXBsaWVzIGhhbmRsaW5nIHRoZSBjb21wbGV4aXR5IG9mIHZhcmlvdXMgc3BhdGlhbCBoaWVyYXJjaHkgYW5kIHNlbWFudGljIGdyYW51bGFyaXR5LiBGbG9yZW5jZS0yIHdhcyBkZXNpZ25lZCB0byB0YWtlIHRleHQtcHJvbXB0IGFzIHRhc2sgaW5zdHJ1Y3Rpb25zIGFuZCBnZW5lcmF0ZSBkZXNpcmFibGUgcmVzdWx0cyBpbiB0ZXh0IGZvcm1zLCB3aGV0aGVyIGl0IGJlIGNhcHRpb25pbmcsIG9iamVjdCBkZXRlY3Rpb24sIGdyb3VuZGluZyBvciBzZWdtZW50YXRpb24uIFRoaXMgbXVsdGktdGFzayBsZWFybmluZyBzZXR1cCBkZW1hbmRzIGxhcmdlLXNjYWxlLCBoaWdoLXF1YWxpdHkgYW5ub3RhdGVkIGRhdGEuIFRvIHRoaXMgZW5kLCB3ZSBjby1kZXZlbG9wZWQgRkxELTVCIHRoYXQgY29uc2lzdHMgb2YgNS40IGJpbGxpb24gY29tcHJlaGVuc2l2ZSB2aXN1YWwgYW5ub3RhdGlvbnMgb24gMTI2IG1pbGxpb24gaW1hZ2VzLCB1c2luZyBhbiBpdGVyYXRpdmUgc3RyYXRlZ3kgb2YgYXV0b21hdGVkIGltYWdlIGFubm90YXRpb24gYW5kIG1vZGVsIHJlZmluZW1lbnQuIFdlIGFkb3B0ZWQgYSBzZXF1ZW5jZS10by1zZXF1ZW5jZSBzdHJ1Y3R1cmUgdG8gdHJhaW4gRmxvcmVuY2UtMiB0byBwZXJmb3JtIHZlcnNhdGlsZSBhbmQgY29tcHJlaGVuc2l2ZSB2aXNpb24gdGFza3MuIEV4dGVuc2l2ZSBldmFsdWF0aW9ucyBvbiBudW1lcm91cyB0YXNrcyBkZW1vbnN0cmF0ZWQgRmxvcmVuY2UtMiB0byBiZSBhIHN0cm9uZyB2aXNpb24gZm91bmRhdGlvbiBtb2RlbCBjb250ZW5kZXIgd2l0aCB1bnByZWNlZGVudGVkIHplcm8tc2hvdCBhbmQgZmluZS10dW5pbmcgY2FwYWJpbGl0aWVzLiIsLCxVbnJlbGVhc2VkLFVuaXRlZCBTdGF0ZXMgb2YgQW1lcmljYSwsLCwsLDIwMjYtMDItMTEgMTk6MjY6MjcrMDA6MDAsLCwsLCxJbmR1c3RyeSwsLCwsVW5yZWxlYXNlZCwsLCwsLCwsT3BlcmF0aW9uIGNvdW50aW5nLCwsLCxObwpGbG9yZW5jZS0yLUwgKGxhcmdlKSxWaXNpb24sIkltYWdlIGNhcHRpb25pbmcsVmlzdWFsIHF1ZXN0aW9uIGFuc3dlcmluZyxJbWFnZSBjbGFzc2lmaWNhdGlvbixPYmplY3QgZGV0ZWN0aW9uIixNaWNyb3NvZnQsIkJpbiBYaWFvLCBIYWlwaW5nIFd1LCBXZWlqaWFuIFh1LCBYaXlhbmcgRGFpLCBIb3Vkb25nIEh1LCBZdW1hbyBMdSwgTWljaGFlbCBaZW5nLCBDZSBMaXUsIEx1IFl1YW4iLDIwMjQtMDctMjksRmxvcmVuY2UtMjogQWR2YW5jaW5nIGEgVW5pZmllZCBSZXByZXNlbnRhdGlvbiBmb3IgYSBWYXJpZXR5IG9mIFZpc2lvbiBUYXNrcyxodHRwczovL2FyeGl2Lm9yZy9hYnMvMjMxMS4wNjI0MiwsLCw3NzEwMDAwMDAuMCw3NzEgbWlsbGlvbiwxLjI0MDY1MTdlKzIyLDZORCA9IDYqNzcxMDAwMDAwLjAwKjI2ODE5MTAyMDAwMDAgPSAxLjI0MDY1MTdlKzIyLDIyODc5MjkwMDAwLCJXZSB0cmFpbiBvdXIgbW9kZWxzIHdpdGggYSBtaW5pLWJhdGNoIHNpemUgb2YgMjA0OC8zMDcyCihiYXNlL2xhcmdlKSBhbmQgYW4gaW1hZ2Ugc2l6ZSBvZiAzODTDlzM4NCB1bnRpbCByZWFjaGluZwozIGJpbGxpb24gZWZmZWN0aXZlIHRyYWluaW5nIHNhbXBsZXMuIFNpbWlsYXIgdG8gWzE1LCAyOSwgNjQsCjkyLCA5NV0sIHdlIGZ1cnRoZXIgY29uZHVjdCBoaWdoLXJlc29sdXRpb24gdHVuaW5nIHdpdGggYW4KaW1hZ2Ugc2l6ZSBvZiA3NjjDlzc2OCBmb3IgMC41IGJpbGxpb24gc2FtcGxlcyBmb3IgdGhlIGJhc2UKbW9kZWwgYW5kIDAuMSBiaWxsaW9uIHNhbXBsZXMgZm9yIHRoZSBsYXJnZSBtb2RlbC4KCmFzc3VtaW5nICghKSBwYXRjaGVzIDE0KjE0IGFuZCBhdmcgb2YgNDAgdGV4dCB0b2tlbnMgcGVyIGltYWdlOiAKCjMqMTBeOSooKDM4NC8xNCleMis0MCkgKyAwLjEqMTBeOSooKDc2OC8xNCleMis0MCkgPSAyLjY4MTkxMDJlKzEyIHRva2VucyAKKExpa2VseSBjb25maWRlbmNlKSIsLCwsLExpa2VseSwiV2UgaW50cm9kdWNlIEZsb3JlbmNlLTIsIGEgbm92ZWwgdmlzaW9uIGZvdW5kYXRpb24gbW9kZWwgd2l0aCBhIHVuaWZpZWQsIHByb21wdC1iYXNlZCByZXByZXNlbnRhdGlvbiBmb3IgYSB2YXJpZXR5IG9mIGNvbXB1dGVyIHZpc2lvbiBhbmQgdmlzaW9uLWxhbmd1YWdlIHRhc2tzLiBXaGlsZSBleGlzdGluZyBsYXJnZSB2aXNpb24gbW9kZWxzIGV4Y2VsIGluIHRyYW5zZmVyIGxlYXJuaW5nLCB0aGV5IHN0cnVnZ2xlIHRvIHBlcmZvcm0gYSBkaXZlcnNpdHkgb2YgdGFza3Mgd2l0aCBzaW1wbGUgaW5zdHJ1Y3Rpb25zLCBhIGNhcGFiaWxpdHkgdGhhdCBpbXBsaWVzIGhhbmRsaW5nIHRoZSBjb21wbGV4aXR5IG9mIHZhcmlvdXMgc3BhdGlhbCBoaWVyYXJjaHkgYW5kIHNlbWFudGljIGdyYW51bGFyaXR5LiBGbG9yZW5jZS0yIHdhcyBkZXNpZ25lZCB0byB0YWtlIHRleHQtcHJvbXB0IGFzIHRhc2sgaW5zdHJ1Y3Rpb25zIGFuZCBnZW5lcmF0ZSBkZXNpcmFibGUgcmVzdWx0cyBpbiB0ZXh0IGZvcm1zLCB3aGV0aGVyIGl0IGJlIGNhcHRpb25pbmcsIG9iamVjdCBkZXRlY3Rpb24sIGdyb3VuZGluZyBvciBzZWdtZW50YXRpb24uIFRoaXMgbXVsdGktdGFzayBsZWFybmluZyBzZXR1cCBkZW1hbmRzIGxhcmdlLXNjYWxlLCBoaWdoLXF1YWxpdHkgYW5ub3RhdGVkIGRhdGEuIFRvIHRoaXMgZW5kLCB3ZSBjby1kZXZlbG9wZWQgRkxELTVCIHRoYXQgY29uc2lzdHMgb2YgNS40IGJpbGxpb24gY29tcHJlaGVuc2l2ZSB2aXN1YWwgYW5ub3RhdGlvbnMgb24gMTI2IG1pbGxpb24gaW1hZ2VzLCB1c2luZyBhbiBpdGVyYXRpdmUgc3RyYXRlZ3kgb2YgYXV0b21hdGVkIGltYWdlIGFubm90YXRpb24gYW5kIG1vZGVsIHJlZmluZW1lbnQuIFdlIGFkb3B0ZWQgYSBzZXF1ZW5jZS10by1zZXF1ZW5jZSBzdHJ1Y3R1cmUgdG8gdHJhaW4gRmxvcmVuY2UtMiB0byBwZXJmb3JtIHZlcnNhdGlsZSBhbmQgY29tcHJlaGVuc2l2ZSB2aXNpb24gdGFza3MuIEV4dGVuc2l2ZSBldmFsdWF0aW9ucyBvbiBudW1lcm91cyB0YXNrcyBkZW1vbnN0cmF0ZWQgRmxvcmVuY2UtMiB0byBiZSBhIHN0cm9uZyB2aXNpb24gZm91bmRhdGlvbiBtb2RlbCBjb250ZW5kZXIgd2l0aCB1bnByZWNlZGVudGVkIHplcm8tc2hvdCBhbmQgZmluZS10dW5pbmcgY2FwYWJpbGl0aWVzLiIsLCxVbnJlbGVhc2VkLFVuaXRlZCBTdGF0ZXMgb2YgQW1lcmljYSwsLCwsLDIwMjYtMDItMTEgMTk6MjY6MjcrMDA6MDAsLCwsLCxJbmR1c3RyeSwsLCwsVW5yZWxlYXNlZCwsLCwsLCwsT3BlcmF0aW9uIGNvdW50aW5nLCwsLCxObwpZaSBWaXNpb24sVmlzaW9uLCJWaXN1YWwgcXVlc3Rpb24gYW5zd2VyaW5nLENoYXJhY3RlciByZWNvZ25pdGlvbiAoT0NSKSIsMDEuQUksLDIwMjQtMDctMjksWWkgVmlzaW9uLGh0dHBzOi8vcGxhdGZvcm0uMDEuYWkvZG9jcyNtb2RlbHMtYW5kLXByaWNpbmcsLCwsLCwsLCwsLCwsLFVua25vd24sIklkZWFsIGZvciBzY2VuYXJpb3MgdGhhdCByZXF1aXJlIGFuYWx5c2lzIGFuZCBpbnRlcnByZXRhdGlvbiBvZiBpbWFnZXMgYW5kIGNoYXJ0cywgc3VjaCBhcyBpbWFnZSBxdWVzdGlvbiBhbnN3ZXJpbmcsIGNoYXJ0IHVuZGVyc3RhbmRpbmcsIE9DUiwgdmlzdWFsIHJlYXNvbmluZywgZWR1Y2F0aW9uLCByZXNlYXJjaCByZXBvcnQgdW5kZXJzdGFuZGluZywgb3IgbXVsdGlsaW5ndWFsIGRvY3VtZW50IHJlYWRpbmcuIiwsLEFQSSBhY2Nlc3MsQ2hpbmEsLCwsLCwyMDI1LTExLTI4IDExOjUzOjQ0KzAwOjAwLCwsLCwsSW5kdXN0cnksLCwsLFVucmVsZWFzZWQsLCwsLCwsLCwsLCwsTm8KUHJvUk5BM0QtU2luZ2xlLEJpb2xvZ3ksUHJvdGVpbiBmb2xkaW5nIHByZWRpY3Rpb24sVmlyZ2luaWEgVGVjaCAoVmlyZ2luaWEgUG9seXRlY2huaWMgSW5zdGl0dXRlIGFuZCBTdGF0ZSBVbml2ZXJzaXR5KSwiUmFobWF0dWxsYWggUm9jaGUsIFN1bWl0IFRhcmFmZGVyLCAgRGVic3dhcG5hIEJoYXR0YWNoYXJ5YSIsMjAyNC0wNy0yOCxTaW5nbGUtc2VxdWVuY2UgcHJvdGVpbi1STkEgY29tcGxleCBzdHJ1Y3R1cmUgcHJlZGljdGlvbiBieSBnZW9tZXRyaWMgYXR0ZW50aW9uLWVuYWJsZWQgcGFpcmluZyBvZiBiaW9sb2dpY2FsIGxhbmd1YWdlIG1vZGVscyxodHRwczovL3d3dy5iaW9yeGl2Lm9yZy9jb250ZW50LzEwLjExMDEvMjAyNC4wNy4yNy42MDU0Njh2MS5hYnN0cmFjdCwsLCwsLCwiCiIsLCI3NTAgY29tcGxleGVzIMOXICgxMDAwIHByb3RlaW4gcmVzaWR1ZXMgKyAyNTAgUk5BIG51Y2xlb3RpZGVzKSBwZXIgY29tcGxleAo9IDc1MCDDlyAxMjUwCj0gOTM3LDUwMCBkYXRhcG9pbnRzCuKJiCA5LjRlNSBkYXRhcG9pbnRzIiwsLE5WSURJQSBBMTAwLCxDb25maWRlbnQsIkdyb3VuZC1icmVha2luZyBwcm9ncmVzcyBoYXMgYmVlbiBtYWRlIGluIHN0cnVjdHVyZSBwcmVkaWN0aW9uIG9mIGJpb21vbGVjdWxhciBhc3NlbWJsaWVzLCBpbmNsdWRpbmcgdGhlIHJlY2VudCBicmVha3Rocm91Z2ggb2YgQWxwaGFGb2xkIDMuIEhvd2V2ZXIsIGl0IHJlbWFpbnMgY2hhbGxlbmdpbmcgZm9yIEFscGhhRm9sZCAzIGFuZCBvdGhlciBzdGF0ZS1vZi10aGUtYXJ0IGRlZXAgbGVhcm5pbmctYmFzZWQgbWV0aG9kcyB0byBhY2N1cmF0ZWx5IHByZWRpY3QgcHJvdGVpbi1STkEgY29tcGxleCBzdHJ1Y3R1cmVzLCBpbiBwYXJ0IGR1ZSB0byB0aGUgbGltaXRlZCBhdmFpbGFiaWxpdHkgb2YgZXZvbHV0aW9uYXJ5IGFuZCBzdHJ1Y3R1cmFsIGluZm9ybWF0aW9uIHJlbGF0ZWQgdG8gcHJvdGVpbi1STkEgaW50ZXJhY3Rpb25zIHRoYXQgYXJlIHVzZWQgYXMgaW5wdXRzIHRvIHRoZSBleGlzdGluZyBhcHByb2FjaGVzLiBIZXJlLCB3ZSBpbnRyb2R1Y2UgUHJvUk5BM0Qtc2luZ2xlLCBhIG5ldyBkZWVwLWxlYXJuaW5nIGZyYW1ld29yayBmb3IgcHJvdGVpbi1STkEgY29tcGxleCBzdHJ1Y3R1cmUgcHJlZGljdGlvbiB3aXRoIG9ubHkgc2luZ2xlLXNlcXVlbmNlIGlucHV0LiBVc2luZyBhIG5vdmVsIGdlb21ldHJpYyBhdHRlbnRpb24tZW5hYmxlZCBwYWlyaW5nIG9mIGJpb2xvZ2ljYWwgbGFuZ3VhZ2UgbW9kZWxzIG9mIHByb3RlaW4gYW5kIFJOQSwgYSBwcmV2aW91c2x5IHVuZXhwbG9yZWQgYXZlbnVlLCBQcm9STkEzRC1zaW5nbGUgZW5hYmxl</x:v>
      </x:c>
    </x:row>
    <x:row r="103" ht="18" customHeight="1">
      <x:c r="A103" s="17" t="n">
        <x:v>98</x:v>
      </x:c>
      <x:c r="B103" s="17" t="n">
        <x:v>310</x:v>
      </x:c>
      <x:c r="C103" s="160" t="str">
        <x:v>cyB0aGUgcHJlZGljdGlvbiBvZiBpbnRlcmF0b21pYyBwcm90ZWluLVJOQSBpbnRlcmFjdGlvbiBtYXBzLCB3aGljaCBhcmUgdGhlbiB0cmFuc2Zvcm1lZCBpbnRvIG11bHRpLXNjYWxlIGdlb21ldHJpYyByZXN0cmFpbnRzIGZvciBtb2RlbGluZyAzRCBzdHJ1Y3R1cmVzIG9mIHByb3RlaW4tUk5BIGNvbXBsZXhlcyB2aWEgZ2VvbWV0cnkgb3B0aW1pemF0aW9uLiBCZW5jaG1hcmsgdGVzdHMgc2hvdyB0aGF0IFByb1JOQTNELXNpbmdsZSBjb252aW5jaW5nbHkgb3V0cGVyZm9ybXMgY3VycmVudCBzdGF0ZW9mLXRoZS1hcnQgbWV0aG9kcyBpbmNsdWRpbmcgQWxwaGFGb2xkIDMsIHBhcnRpY3VsYXJseSB3aGVuIGV2b2x1dGlvbmFyeSBpbmZvcm1hdGlvbiBpcyBsaW1pdGVkOyBhbmQgZXhoaWJpdHMgcmVtYXJrYWJsZSByb2J1c3RuZXNzIGFuZCBwZXJmb3JtYW5jZSByZXNpbGllbmNlIGJ5IGF0dGFpbmluZyBiZXR0ZXIgYWNjdXJhY3kgd2l0aCBvbmx5IHNpbmdsZS1zZXF1ZW5jZSBpbnB1dCB0aGFuIHdoYXQgbW9zdCBtZXRob2RzIGNhbiBhY2hpZXZlIGV2ZW4gd2l0aCBleHBsaWNpdCBldm9sdXRpb25hcnkgaW5mb3JtYXRpb24uIEZyZWVseSBhdmFpbGFibGUgYXQgaHR0cHM6Ly9naXRodWIuY29tL0JoYXR0YWNoYXJ5YS1MYWIvUHJvUk5BM0Qtc2luZ2xlLCBQcm9STkEzRHNpbmdsZSBzaG91bGQgYmUgYnJvYWRseSB1c2VmdWwgZm9yIG1vZGVsaW5nIDNEIHN0cnVjdHVyZXMgb2YgcHJvdGVpbi1STkEgY29tcGxleGVzIGF0IHNjYWxlLCByZWdhcmRsZXNzIG9mIHRoZSBhdmFpbGFiaWxpdHkgb2YgZXZvbHV0aW9uYXJ5IGluZm9ybWF0aW9uLiIsMTAwLjAsLE9wZW4gd2VpZ2h0cyAodW5yZXN0cmljdGVkKSxVbml0ZWQgU3RhdGVzIG9mIEFtZXJpY2EsLCwsMS4wLCwyMDI1LTExLTI4IDExOjUzOjQ0KzAwOjAwLCwsLCwsQWNhZGVtaWEsLCwsLFVucmVsZWFzZWQsIkFuIG9wZW4tc291cmNlIHNvZnR3YXJlIGltcGxlbWVudGF0aW9uIG9mIFByb1JOQTNELXNpbmdsZSwgbGljZW5zZWQgdW5kZXIgdGhlIEdOVSBHZW5lcmFsIFB1YmxpYyBMaWNlbnNlIHYzLCBpcyBmcmVlbHkgYXZhaWxhYmxlIGF0IGh0dHBzOi8vZ2l0aHViLmNvbS9CaGF0dGFjaGFyeWEtTGFiL1Byb1JOQTNELXNpbmdsZS4gIiwsLCwsLDQzMy40NzQ0MjY3ODEwNjExLEhhcmR3YXJlLCwsLCxZZXMKU2F1bExNLWxhcmdlLExhbmd1YWdlLFF1ZXN0aW9uIGFuc3dlcmluZyxFcXVhbGwuYWksIlBpZXJyZSBDb2xvbWJvLCBUZWxtbyBQaXJlcywgTWFsaWsgQm91ZGlhZiwgUnVpIE1lbG8sIERvbWluaWMgQ3VsdmVyLCBTb2ZpYSBNb3JnYWRvLCBFdGllbm5lIE1hbGFib2V1ZiwgR2FicmllbCBIYXV0cmV1eCwgSm9oYW5uZSBDaGFycGVudGllciwgTWljaGFlbCBEZXNhIiwyMDI0LTA3LTI4LFNhdWxMTS01NEIgJiBTYXVsTE0tMTQxQjogU2NhbGluZyBVcCBEb21haW4gQWRhcHRhdGlvbiBmb3IgdGhlIExlZ2FsIERvbWFpbixodHRwczovL2FyeGl2Lm9yZy9hYnMvMjQwNy4xOTU4NCw0NC4wLCwsMTQxMDAwMDAwMDAwLjAsIlNhdWxMTS1sYXJnZSBpcyBiYXNlZCBvbiBNaXh0cmFsLTE0MUItSW5zdHJ1Y3QsIGEgVHJhbnNmb3JtZXIgbW9kZWwgd2l0aCBhIE1peHR1cmUgb2YgRXhwZXJ0cyB0aGF0IHNlbGVjdHMgb25seSAyIG91dCBvZiA4IGV4cGVydHMgdG8gcHJvY2VzcyB0b2tlbnMgZm9yIGVhY2ggbGF5ZXIgWzFdLiAKaHR0cHM6Ly9hcnhpdi5vcmcvYWJzLzI0MDcuMTk1ODQiLCwiQWNjb3JkaW5nIHRvIHRoZSBkZXZlbG9wZXJzLCB0aGUgY29udGludWVkIHByZXRyYWluaW5nIGludm9sdmVzIGEgYmFzZSBjb3JwdXMgd2l0aCBvdmVyIDU0MCBiaWxsaW9uIG9mIGxlZ2FsIHRva2VucyBbMV0sIHNvIEkgd2lsbCBhc3N1bWUgdGhlIHByZS10cmFpbmluZyBkYXRhc2V0IGNvbXByaXNlcyA1NDBCIHRva2Vucy4gCgpNaXh0cmFsIDh4N0IgaGFzIDggZXhwZXJ0cywgd2l0aCAyIGNob3NlbiB0byBwcm9jZXNzIHRva2VucyBhdCBlYWNoIGxheWVyLiBUaGlzIG1vZGVsIGhhcyA0Ni43QiBwYXJhbWV0ZXJzIGFuZCB1c2VzIG9ubHkgMTIuOUIgcGFyYW1ldGVycyBwZXIgdG9rZW4gWzJdLCBjb3JyZXNwb25kaW5nIHRvIGFuIGFjdGl2ZS10by10b3RhbCBwYXJhbWV0ZXIgcmF0aW8gb2YgMC4yNzYuIE1peHRyYWwtOHgyMkItdjAuMSBhbHNvIGhhcyA4IGV4cGVydHMsIHdpdGggMiBjaG9zZW4gdG8gcHJvY2VzcyB0b2tlbnMgYXQgZWFjaCBsYXllci4gVGhpcyBtb2RlbCBoYXMgMTQwLjZCIHBhcmFtZXRlcnMgYW5kIHVzZXMgb25seSAzOS4yQiBwYXJhbWV0ZXJzIHBlciB0b2tlbiBbM10sIGNvcnJlc3BvbmRpbmcgdG8gYW4gYWN0aXZlLXRvLXRvdGFsIHBhcmFtZXRlciByYXRpbyBvZiAwLjI3OS4gVGhlc2UgZmlndXJlcyBhcHBlYXIgdG8gaW5kaWNhdGUgdGhhdCBhY3RpdmUtdG8tdG90YWwgcGFyYW1ldGVyIHJhdGlvIGNoYW5nZXMgbGl0dGxlIHdpdGggdG90YWwgcGFyYW1ldGVyIGNvdW50IGdpdmVuIGNvbnN0YW50IGV4cGVydCB1dGlsaXphdGlvbiByYXRpby4gTWl4dHJhbC0xNDFCIGNvbnRhaW5zIGFsbW9zdCB0aGUgc2FtZSBudW1iZXIgb2YgcGFyYW1ldGVycyBhcyBNaXh0cmFsLTh4MjJCLXYwLjEsIHNvIEkgd2lsbCBhc3N1bWUgaXQgaGFzIHRoZSBzYW1lIGFjdGl2ZS10by10b3RhbCBwYXJhbWV0ZXIgcmF0aW8gb2YgMC4yNzkuCgpUaGVuLCBzaW5jZSB0aGUgZXhwZXJ0cyB0aGF0IHRoZSBtb2RlbCB1dGlsaXplcyBhcmUgZGVuc2UgdHJhbnNmb3JtZXIgbGF5ZXJzLCB1c2luZyB0aGUgNk5EIGFwcHJveGltYXRpb24geWllbGRzClByZS10cmFpbmluZyBjb21wdXRlCj0gIyBvZiBhY3RpdmUgcGFyYW1ldGVycyAvIGZvcndhcmQgcGFzcyAqICMgb2YgdG9rZW5zICogNiBGTE9QUyAvIHRva2VuCn49IDAuMjc5IGFjdGl2ZSBwYXJhbWV0ZXJzIC8gdG90YWwgcGFyYW1ldGVycyAqIDE0MWU5IHRvdGFsIHBhcmFtZXRlcnMgKiA1NDBlOSB0b2tlbnMgKiA2IEZMT1BTIC8gdG9rZW4Kfj0gMTI3NDU4ZTE4IEZMT1BTCn49IDEuMjdlMjMgRkxPUFMKCk1vcmUgZGV0YWlscyBoZXJlOiBodHRwczovL2RvY3MuZ29vZ2xlLmNvbS9kb2N1bWVudC9kLzFCVG15WjlLVlRJd2twOXo5dFJSRnNXTTVBMFFjWGl1ZlhySWh1amZmeXNvL2VkaXQ/dGFiPXQuMmVnMHdwaW5iczFuI2hlYWRpbmc9aC4xNHRnNjN1N3Nxcm8KCjEuIGh0dHBzOi8vYXJ4aXYub3JnL2Ficy8yNDA3LjE5NTg0CjIuIGh0dHBzOi8vbWlzdHJhbC5haS9uZXdzL21peHRyYWwtb2YtZXhwZXJ0cyAKMy4gaHR0cHM6Ly9odWdnaW5nZmFjZS5jby9taXN0cmFsLWNvbW11bml0eS9NaXh0cmFsLTh4MjJCLXYwLjEvZGlzY3Vzc2lvbnMvNiAiLCwiVGhpcyBpcyBhIHRleHQgZ2VuZXJhdGlvbiBtb2RlbCBzbyBkYXRhc2V0IHNpemUgaXMgbWVhc3VyZWQgaW4gbnVtYmVyIG9mIHdvcmRzLiBBc3N1bWluZyB0aGUgcHJlLXRyYWluaW5nIGRhdGFzZXQgY29udGFpbnMgNTQwQiB0b2tlbnMgYW5kIEVuZ2xpc2ggd29yZHMgb25seSwKRGF0YXNldCBzaXplCn49IDU0MGU5IHRva2VucyAqIDAuNzUgd29yZHMgLyB0b2tlbgo9IDQwNWU5IHdvcmRzCj0gNC4wNWUxMSB3b3JkcwoKMS4gaHR0cHM6Ly9hcnhpdi5vcmcvYWJzLzI0MDcuMTk1ODQKMi4gaHR0cHM6Ly9kb2NzLmdvb2dsZS5jb20vZG9jdW1lbnQvZC8xWFdMeU16Y1ZmRHY0ZUZRWDN5UGdNOE1aM19RMXBodElGejlHS3Y0X0thTS9lZGl0P3RhYj10LjAjaGVhZGluZz1oLmllaWhjMDhwOGRuMCIsLCxBTUQgUmFkZW9uIEluc3RpbmN0IE1JMjUwLCxMaWtlbHksIkluIHRoaXMgcGFwZXIsIHdlIGludHJvZHVjZSBTYXVsTE0tNTRCIGFuZCBTYXVsTE0tMTQxQiwgdHdvIGxhcmdlIGxhbmd1YWdlIG1vZGVscyAoTExNcykgdGFpbG9yZWQgZm9yIHRoZSBsZWdhbCBzZWN0b3IuIFRoZXNlIG1vZGVscywgd2hpY2ggZmVhdHVyZSBhcmNoaXRlY3R1cmVzIG9mIDU0IGJpbGxpb24gYW5kIDE0MSBiaWxsaW9uIHBhcmFtZXRlcnMsIHJlc3BlY3RpdmVseSwgYXJlIGJhc2VkIG9uIHRoZSBNaXh0cmFsIGFyY2hpdGVjdHVyZS4gVGhlIGRldmVsb3BtZW50IG9mIFNhdWxMTS01NEIgYW5kIFNhdWxMTS0xNDFCIGlzIGd1aWRlZCBieSBsYXJnZS1zY2FsZSBkb21haW4gYWRhcHRhdGlvbiwgZGl2aWRlZCBpbnRvIHRocmVlIHN0cmF0ZWdpZXM6ICgxKSB0aGUgZXhwbG9pdGF0aW9uIG9mIGNvbnRpbnVlZCBwcmV0cmFpbmluZyBpbnZvbHZpbmcgYSBiYXNlIGNvcnB1cyB0aGF0IGluY2x1ZGVzIG92ZXIgNTQwIGJpbGxpb24gb2YgbGVnYWwgdG9rZW5zLCAoMikgdGhlIGltcGxlbWVudGF0aW9uIG9mIGEgc3BlY2lhbGl6ZWQgbGVnYWwgaW5zdHJ1Y3Rpb24tZm9sbG93aW5nIHByb3RvY29sLCBhbmQgKDMpIHRoZSBhbGlnbm1lbnQgb2YgbW9kZWwgb3V0cHV0cyB3aXRoIGh1bWFuIHByZWZlcmVuY2VzIGluIGxlZ2FsIGludGVycHJldGF0aW9ucy4gVGhlIGludGVncmF0aW9uIG9mIHN5bnRoZXRpY2FsbHkgZ2VuZXJhdGVkIGRhdGEgaW4gdGhlIHNlY29uZCBhbmQgdGhpcmQgc3RlcHMgZW5oYW5jZXMgdGhlIG1vZGVscycgY2FwYWJpbGl0aWVzIGluIGludGVycHJldGluZyBhbmQgcHJvY2Vzc2luZyBsZWdhbCB0ZXh0cywgZWZmZWN0aXZlbHkgcmVhY2hpbmcgc3RhdGUtb2YtdGhlLWFydCBwZXJmb3JtYW5jZSBhbmQgb3V0cGVyZm9ybWluZyBwcmV2aW91cyBvcGVuLXNvdXJjZSBtb2RlbHMgb24gTGVnYWxCZW5jaC1JbnN0cnVjdC4gVGhpcyB3b3JrIGV4cGxvcmVzIHRoZSB0cmFkZS1vZmZzIGludm9sdmVkIGluIGRvbWFpbi1zcGVjaWZpYyBhZGFwdGF0aW9uIGF0IHRoaXMgc2NhbGUsIG9mZmVyaW5nIGluc2lnaHRzIHRoYXQgbWF5IGluZm9ybSBmdXR1cmUgc3R1ZGllcyBvbiBkb21haW4gYWRhcHRhdGlvbiB1c2luZyBzdHJvbmcgZGVjb2RlciBtb2RlbHMuIEJ1aWxkaW5nIHVwb24gU2F1bExNLTdCLCB0aGlzIHN0dWR5IHJlZmluZXMgdGhlIGFwcHJvYWNoIHRvIHByb2R1Y2UgYW4gTExNIGJldHRlciBlcXVpcHBlZCBmb3IgbGVnYWwgdGFza3MuIFdlIGFyZSByZWxlYXNpbmcgYmFzZSwgaW5zdHJ1Y3QsIGFuZCBhbGlnbmVkIHZlcnNpb25zIG9uIHRvcCBvZiBTYXVsTE0tNTRCIGFuZCBTYXVsTE0tMTQxQiB1bmRlciB0aGUgTUlUIExpY2Vuc2UgdG8gZmFjaWxpdGF0ZSByZXVzZSBhbmQgY29sbGFib3JhdGl2ZSByZXNlYXJjaC4iLCwsT3BlbiB3ZWlnaHRzICh1bnJlc3RyaWN0ZWQpLFVuaXRlZCBTdGF0ZXMgb2YgQW1lcmljYSxNaXh0cmFsIDh4MjJCLDEuMjdlKzIzLCJUaGUgcGFwZXIgZG9lc27igJl0IHByb3ZpZGUgYSBjbGVhciBkZXNjcmlwdGlvbiBvZiB0aGUgZmluZS10dW5pbmcgZGF0YXNldCwgc28gdGhlcmXigJlzIGluc3VmZmljaWVudCBpbmZvcm1hdGlvbiB0byBjYWxjdWxhdGUgdGhlIGZpbmUtdHVuaW5nIGNvbXB1dGUuIiwzODQuMCwsMjAyNi0wNS0yNSAxMjozMzowMCswMDowMCwsLCw0LjAsLEluZHVzdHJ5LCwsLCwsLCwsIkNvbXB1dGUgSW5mcmFzdHJ1Y3R1cmUKIiJUaGUgY29tcHV0YXRpb25hbCBiYWNrYm9uZSBmb3IgdGhlIGNvbnRpbnVvdXMgcHJldHJhaW5pbmcgcGhhc2Ugb2Ygb3VyIHByb2plY3QgY29uc2lzdHMgb2YgMzg0IEFNRCBNSTI1MCBHUFVzLiBXZSBjYW4gcmVhY2ggNDAlIEdQVSB1dGlsaXphdGlvbiB3aXRoIG91ciBpbXBsZW1lbnRhdGlvbi4gRm9yIGluc3RydWN0aW9uIGZpbmUtdHVuaW5nIGFuZCBwcmVmZXJlbmNlIG9wdGltaXphdGlvbiwgd2UgcmVseSBvbiA2NCBBTUQgTUkyNTAgR1BVcy4gRXZhbHVhdGlvbiBwcm90b2NvbHMgYXJlIGV4ZWN1dGVkIG9uIGEgc2luZ2xlIG5vZGUgb2YgQU1EIE1JMjUwIEdQVS4iIgoKVGhlIHV0aWxpemF0aW9uIG1lYXN1cmVtZW50IGRlc2NyaXB0aW9uLCAiIldlIGNhbiByZWFjaCA0MCUgR1BVIHV0aWxpemF0aW9uIiIsIHNvdW5kcyBsaWtlIHRoZXkncmUgcmVwb3J0aW5nIEhGVS4iLCwsMzc4NjgzLjI1OTIzNTkzNDk0LCwsLCwwLjQsWWVzCk5JTyBXb3JsZCBNb2RlbCAo6JSa5p2l5aSn5qih5Z6LKSwiUm9ib3RpY3MsVmlzaW9uIiwiUm91dGUgZmluZGluZyxWaWRlbyBnZW5lcmF0aW9uLFNlbGYtZHJpdmluZyBjYXIsU3BhdGlhbCBJbnRlbGxpZ2VuY2UsT2JqZWN0IHJlY29nbml0aW9uIixOSU8sLDIwMjQtMDctMjcsLCJodHRwczovL3dlYi5hcmNoaXZlLm9yZy93ZWIvMjAyNTA2MDMwMzE2NDUvaHR0cHM6Ly93d3cubmlvLmNuL3NtYXJ0LXRlY2hub2xvZ3kvMjAyNDExMjAwMDIKaHR0cHM6Ly93ZWIuYXJjaGl2ZS5vcmcvd2ViLzIwMjQwNzI5MTEwNDAyL2h0dHBzOi8vZmluYW5jZS5zaW5hLmNvbS5jbi9yb2xsLzIwMjQtMDctMjkvZG9jLWluY2Z1dnBlNTgwOTkyMC5zaHRtbCIsLCwsLCwsLCwsLCwsLFVua25vd24sLCwsLENoaW5hLCwsLCwsMjAyNi0wMi0xMSAxOToyNjoyNyswMDowMCwsLCwsLEluZHVzdHJ5LCwsLCwsLCwsLCwsLCwsLCwsCkFscGhhUHJvb2YsTWF0aGVtYXRpY3MsIkF1dG9tYXRlZCB0aGVvcmVtIHByb3ZpbmcsUXVhbnRpdGF0aXZlIHJlYXNvbmluZyIsR29vZ2xlIERlZXBNaW5kLCJBbHBoYVByb29mIGRldmVsb3BtZW50IHdhcyBsZWQgYnkgVGhvbWFzIEh1YmVydCwgUmlzaGkgTWVodGEgYW5kIExhdXJlbnQgU2FydHJhbgpBbHBoYVByb29mIHdhcyBkZXZlbG9wZWQgd2l0aCBrZXkgY29udHJpYnV0aW9ucyBmcm9tIEh1c3NhaW4gTWFzb29tLCBBamEgSHVhbmcsIE1pa2zDs3MgWi4gSG9ydsOhdGgsIFRvbSBaYWhhdnksIFZpdmVrIFZlZXJpYWgsIEVyaWMgV2llc2VyLCBKZXNzaWNhIFl1bmcsIExlaSBZdSwgWWFubmljayBTY2hyb2Vja2VyLCBKdWxpYW4gU2Nocml0dHdpZXNlciwgT3R0YXZpYSBCZXJ0b2xsaSwgQm9yamEgSWJhcnosIEVkd2FyZCBMb2NraGFydCwgRWR3YXJkIEh1Z2hlcywgTWFyayBSb3dsYW5kLCBHcmFjZSBNYXJnYW5kLiBBbGV4IERhdmllcyBhbmQgRGFuaWVsIFpoZW5nIGxlZCB0aGUgZGV2ZWxvcG1lbnQgb2YgaW5mb3JtYWwgc3lzdGVtcyBzdWNoIGFzIGZpbmFsIGFuc3dlciBkZXRlcm1pbmF0aW9uLCB3aXRoIGtleSBjb250cmlidXRpb25zIGZyb20gSXVsaXlhIEJlbG9zaGFwa2EsIEluZ3JpZCB2b24gR2xlaG4sIFlpbiBMaSwgRmFiaWFuIFBlZHJlZ29zYSwgQW1leWEgVmVsaW5na2VyIGFuZCBHb3JhbiDFvXXFvmnEhy4gT2xpdmVyIE5hc2gsIEJoYXZpayBNZWh0YSwgUGF1bCBMZXplYXUsIFNhbHZhdG9yZSBNZXJjdXJpLCBMYXdyZW5jZSBXdSwgQ2FsbGUgU29lbm5lLCBUaG9tYXMgTXVycmlsbHMsIEx1aWdpIE1hc3NhY2NpIGFuZCBBbmRyZXcgWWFuZyBhZHZpc2VkIGFuZCBjb250cmlidXRlZCBhcyBMZWFuIGV4cGVydHMuIFBhc3QgY29udHJpYnV0b3JzIGluY2x1ZGUgQW1vbCBNYW5kaGFuZSwgVG9tIEVjY2xlcywgRXNlciBBeWfDvG4sIFpoaXRhbyBHb25nLCBSaWNoYXJkIEV2YW5zLCBTb8WIYSBNb2tyw6EsIEFtaW4gQmFyZWthdGFpbiwgV2VuZHkgU2hhbmcsIEhhbm5haCBPcGVuc2hhdywgRmVsaXggR2ltZW5vLiBUaGlzIHdvcmsgd2FzIGFkdmlzZWQgYnkgRGF2aWQgU2lsdmVyIGFuZCBQdXNobWVldCBLb2hsaS4iLDIwMjQtMDctMjUsIkFscGhhUHJvb2YsIGEgbmV3IHJlaW5mb3JjZW1lbnQtbGVhcm5pbmcgYmFzZWQgc3lzdGVtIGZvciBmb3JtYWwgbWF0aCByZWFzb25pbmciLCJodHRwczovL2RlZXBtaW5kLmdvb2dsZS9kaXNjb3Zlci9ibG9nL2FpLXNvbHZlcy1pbW8tcHJvYmxlbXMtYXQtc2lsdmVyLW1lZGFsLWxldmVsLwoKaHR0cHM6Ly93d3cubmF0dXJlLmNvbS9hcnRpY2xlcy9zNDE1ODYtMDI1LTA5ODMzLXkgCgpodHRwczovL3N0YXRpYy1jb250ZW50LnNwcmluZ2VyLmNvbS9lc20vYXJ0JTNBMTAuMTAzOCUyRnM0MTU4Ni0wMjUtMDk4MzMteS9NZWRpYU9iamVjdHMvNDE1ODZfMjAyNV85ODMzX01PRVNNMV9FU00ucGRmIiwsLCwzMDAwMDAwMDAwLjAsIiIiVG90YWwgUGFyYW1ldGVyczogM0IiIiBmcm9tIFN1cHBsZW1lbnRhbCBEYXRhIFRhYmxlIDI6IFByb3ZlciBuZXR3b3JrIGFyY2hpdGVjdHVyZSBoeXBlcnBhcmFtZXRlcnMuIiwsIkhhcmR3YXJlIC0gdGhlIGtUUFVob3VyIGZpZ3VyZXMgZm9yIHRoZSBpbmZlcmVuY2UgdGltZSBwZXJmb3JtYW5jZSBnaXZlbiBmb3Igd2VyZSBpbiB0ZXJtcyBvZiBUUFUgdjZlLCBzbyB0aGF0IGlzIGFzc3VtZWQuCgpQcmV0cmFpbmluZwpFc3RpbWF0ZSBmcm9tIAoKU3VwZXJ2aXNlZCBmaW5ldHVuaW5nCgoKUkwKIiJXZSBhbmFseXNlIHRoZSBwZXJmb3JtYW5jZSBvZiBBbHBoYVByb29mIG92ZXIgdGhlIGNvdXJzZSBvZiBpdHMgbWFpbiBSTCBwaGFzZSwgd2hpY2ggc3Bhbm5lZCBhcHByb3hpbWF0ZWx5IDgwa1RQVWRheXMgb2YgdHJhaW5pbmcgIiIuIGhhdiIsLCwsLCxSZWluZm9yY2VtZW50IGxlYXJuaW5nLFVua25vd24sIkEgbG9uZy1zdGFuZGluZyBnb2FsIG9mIGFydGlmaWNpYWwgaW50ZWxsaWdlbmNlIGlzIHRvIGJ1aWxkIHN5c3RlbXMgY2FwYWJsZSBvZiBjb21wbGV4IHJlYXNvbmluZyBpbiB2YXN0IGRvbWFpbnMsIGEgdGFzayBlcGl0b21pemVkIGJ5IG1hdGhlbWF0aWNzIHdpdGggaXRzIGJvdW5kbGVzcyBjb25jZXB0cyBhbmQgZGVtYW5kIGZvciByaWdvcm91cyBwcm9vZi4gUmVjZW50IEFJIHN5c3RlbXMsIG9mdGVuIHJlbGlhbnQgb24gaHVtYW4gZGF0YSwgdHlwaWNhbGx5IGxhY2sgdGhlIGZvcm1hbCB2ZXJpZmljYXRpb24gbmVjZXNzYXJ5IHRvIGd1YXJhbnRlZSBjb3JyZWN0bmVzcy4gQnkgY29udHJhc3QsIGZvcm1hbCBsYW5ndWFnZXMgc3VjaCBhcyBMZWFuMSBvZmZlciBhbiBpbnRlcmFjdGl2ZSBlbnZpcm9ubWVudCB0aGF0IGdyb3VuZHMgcmVhc29uaW5nLCBhbmQgcmVpbmZvcmNlbWVudCBsZWFybmluZyAoUkwpIHByb3ZpZGVzIGEgbWVjaGFuaXNtIGZvciBsZWFybmluZyBpbiBzdWNoIGVudmlyb25tZW50cy4gV2UgcHJlc2VudCBBbHBoYVByb29mLCBhbiBBbHBoYVplcm8taW5zcGlyZWQyIGFnZW50IHRoYXQgbGVhcm5zIHRvIGZpbmQgZm9ybWFsIHByb29mcyB0aHJvdWdoIFJMIGJ5IHRyYWluaW5nIG9uIG1pbGxpb25zIG9mIGF1dG8tZm9ybWFsaXplZCBwcm9ibGVtcy4gRm9yIHRoZSBtb3N0IGRpZmZpY3VsdCBwcm9ibGVtcywgaXQgdXNlcyBUZXN0LVRpbWUgUkwsIGEgbWV0aG9kIG9mIGdlbmVyYXRpbmcgYW5kIGxlYXJuaW5nIGZyb20gbWlsbGlvbnMgb2YgcmVsYXRlZCBwcm9ibGVtIHZhcmlhbnRzIGF0IGluZmVyZW5jZSB0aW1lIHRvIGVuYWJsZSBkZWVwLCBwcm9ibGVtLXNwZWNpZmljIGFkYXB0YXRpb24uIEFscGhhUHJvb2Ygc3Vic3RhbnRpYWxseSBpbXByb3ZlcyBzdGF0ZS1vZi10aGUtYXJ0IHJlc3VsdHMgb24gaGlzdG9yaWNhbCBtYXRoZW1hdGljcyBjb21wZXRpdGlvbiBwcm9ibGVtcy4gQXQgdGhlIDIwMjQgSU1PIGNvbXBldGl0aW9uLCBvdXIgQUkgc3lzdGVtLCB3aXRoIEFscGhhUHJvb2YgYXMgaXRzIGNvcmUgcmVhc29uaW5nIGVuZ2luZSwgc29sdmVkIHRocmVlIG91dCBvZiB0aGUgZml2ZSBub24tZ2VvbWV0cnkgcHJvYmxlbXMsIGluY2x1ZGluZyB0aGUgY29tcGV0aXRpb27igJlzIG1vc3QgZGlmZmljdWx0IHByb2JsZW0uIENvbWJpbmVkIHdpdGggQWxwaGFHZW9tZXRyeSAyMywgdGhpcyBwZXJmb3JtYW5jZSwgYWNoaWV2ZWQgd2l0aCBtdWx0aS1kYXkgY29tcHV0YXRpb24sIHJlc3VsdGVkIGluIHJlYWNoaW5nIGEgc2NvcmUgZXF1aXZhbGVudCB0byB0aGF0IG9mIGEgc2lsdmVyIG1lZGFsbGlzdCwgbWFya2luZyB0aGUgZmlyc3QgdGltZSBhbiBBSSBzeXN0ZW0gYWNoaWV2ZWQgYW55IG1lZGFsLWxldmVsIHBlcmZvcm1hbmNlLiBPdXIgd29yayBkZW1vbnN0cmF0ZXMgdGhhdCBsZWFybmluZyBhdCBzY2FsZSBmcm9tIGdyb3VuZGVkIGV4cGVyaWVuY2UgcHJvZHVjZXMgYWdlbnRzIHdpdGggY29tcGxleCBtYXRoZW1hdGljYWwgcmVhc29uaW5nIHN0cmF0ZWdpZXMsIHBhdmluZyB0aGUgd2F5IGZvciBhIHJlbGlhYmxlIEFJIHRvb2wgaW4gY29tcGxleCBtYXRoZW1hdGljYWwgcHJvYmxlbS1zb2x2aW5nLiIsLCxVbnJlbGVhc2VkLFVuaXRlZCBTdGF0ZXMgb2YgQW1lcmljYSwsLCwsLDIwMjYtMDMtMTAgMjA6MDg6MDArMDA6MDAsLCwsLCxJbmR1c3RyeSwsLCwsVW5yZWxlYXNlZCwsLCwsLCwsLCwsLCxObwpBbHBoYUdlb21ldHJ5IDIsIk1hdGhlbWF0aWNzLExhbmd1YWdlIiwiTGFuZ3VhZ2UgbW9kZWxpbmcvZ2VuZXJhdGlvbixHZW9tZXRyeSxRdWFudGl0YXRpdmUgcmVhc29uaW5nIixHb29nbGUgRGVlcE1pbmQsIkFscGhhR2VvbWV0cnkgMiBhbmQgbmF0dXJhbCBsYW5ndWFnZSByZWFzb25pbmcgZWZmb3J0cyB3ZXJlIGxlZCBieSBUaGFuZyBMdW9uZy4KClRoZSBkZXZlbG9wbWVudCBvZiBBbHBoYUdlb21ldHJ5IDIgd2FzIGxlZCBieSBUcmlldSBUcmluaCBhbmQgWXVyaSBDaGVydm9ueWksIHdpdGgga2V5IGNvbnRyaWJ1dGlvbnMgYnkgTWlyZWsgT2zFocOhaywgWGlhb21lbmcgWWFuZywgSG9hbmcgTmd1eWVuLCBKdW5laHl1ayBKdW5nLCBEYXdzZW4gSHdhbmcgYW5kIE1hcmNlbG8gTWVuZWdhbGkuIFRoZSBkZXZlbG9wbWVudCBvZiB0aGUgbmF0dXJhbCBsYW5ndWFnZSByZWFzb25pbmcgc3lzdGVtIHdhcyBsZWQgYnkgR29sbmF6IEdoaWFzaSwgR2FycmV0dCBCaW5naGFtLCBZYUd1YW5nIExpLCB3aXRoIGtleSBjb250cmlidXRpb25zIGJ5IFN3YXJvb3AgTWlzaHJhLCBOaWdhbWFhIE5heWFrYW50aSwgU2lkaGFydGggTXVkZ2FsLCBRaWp1biBUYW4sIEp1bmVoeXVrIEp1bmcsIEhvYW5nIE5ndXllbiwgQWxleCBaaGFpLCBEYXdzZW4gSHdhbmcsIE1pbmd5YW5nIERlbmcsIENsYXJhIEh1aXlpIEh1LCBKYXJyb2QgS2FobiwgTWFjaWVqIEt1bGEsIENvc21vIER1LiIsMjAyNC0wNy0yNSxBbHBoYUdlb21ldHJ5IDIgaXMgYSBzaWduaWZpY2FudGx5IGltcHJvdmVkIHZlcnNpb24gb2YgQWxwaGFHZW9tZXRyeS4saHR0cHM6Ly9kZWVwbWluZC5nb29nbGUvZGlzY292ZXIvYmxvZy9haS1zb2x2ZXMtaW1vLXByb2JsZW1zLWF0LXNpbHZlci1tZWRhbC1sZXZlbC8sLCwsLCwsLCwsLCwsUmVpbmZvcmNlbWVudCBsZWFybmluZyxVbmtub3duLCJBbHBoYUdlb21ldHJ5IDIgaXMgYSBzaWduaWZpY2FudGx5IGltcHJvdmVkIHZlcnNpb24gb2YgQWxwaGFHZW9tZXRyeS4gSXTigJlzIGEgbmV1cm8tc3ltYm9saWMgaHlicmlkIHN5c3RlbSBpbiB3aGljaCB0aGUgbGFuZ3VhZ2UgbW9kZWwgd2FzIGJhc2VkIG9uIEdlbWluaSBhbmQgdHJhaW5lZCBmcm9tIHNjcmF0Y2ggb24gYW4gb3JkZXIgb2YgbWFnbml0dWRlIG1vcmUgc3ludGhldGljIGRhdGEgdGhhbiBpdHMgcHJlZGVjZXNzb3IuIFRoaXMgaGVscGVkIHRoZSBtb2RlbCB0YWNrbGUgbXVjaCBtb3JlIGNoYWxsZW5naW5nIGdlb21ldHJ5IHByb2JsZW1zLCBpbmNsdWRpbmcgcHJvYmxlbXMgYWJvdXQgbW92ZW1lbnRzIG9mIG9iamVjdHMgYW5kIGVxdWF0aW9ucyBvZiBhbmdsZXMsIHJhdGlvIG9yIGRpc3RhbmNlcy4KCkFscGhhR2VvbWV0cnkgMiBlbXBsb3lzIGEgc3ltYm9saWMgZW5naW5lIHRoYXQgaXMgdHdvIG9yZGVycyBvZiBtYWduaXR1ZGUgZmFzdGVyIHRoYW4gaXRzIHByZWRlY2Vzc29yLiBXaGVuIHByZXNlbnRlZCB3aXRoIGEgbmV3IHByb2JsZW0sIGEgbm92ZWwga25vd2xlZGdlLXNoYXJpbmcgbWVjaGFuaXNtIGlzIHVzZWQgdG8gZW5hYmxlIGFkdmFuY2VkIGNvbWJpbmF0aW9ucyBvZiBkaWZmZXJlbnQgc2VhcmNoIHRyZWVzIHRvIHRhY2tsZSBtb3JlIGNvbXBsZXggcHJvYmxlbXMuIiwsLFVucmVsZWFzZWQsVW5pdGVkIFN0YXRlcyBvZiBBbWVyaWNhLCwsLCwsMjAyNS0xMS0yOCAxMTo1Mzo0NCswMDowMCwsLCwsLEluZHVzdHJ5LCwsLCxVbnJlbGVhc2VkLCwsLCwsLCwsLCwsLE5vClgtUG9ydHJhaXQsIlZpZGVvLFZpc2lvbiIsIlBvcnRyYWl0IGFuaW1hdGlvbixWaWRlbyBnZW5lcmF0aW9uLEltYWdlLXRvLXZpZGVvIixCeXRlRGFuY2UsIllvdSBYaWUsIEhvbmd5aSBYdSwgR3VveGlhbiBTb25nLCBDaGFvIFdhbmcsIFlpY2h1biBTaGksIExpbmppZSBMdW8iLDIwMjQtMDctMjUsWC1Qb3J0cmFpdDogRXhwcmVzc2l2ZSBQb3J0cmFpdCBBbmltYXRpb24gd2l0aCBIaWVyYXJjaGljYWwgTW90aW9uIEF0dGVudGlvbixodHRwczovL2FyeGl2Lm9yZy9hYnMvMjQwMy4xNTkzMXY0LDk5LjAsLCwsLCwsLCwsLCwsVW5rbm93biwiV2UgcHJvcG9zZSBYLVBvcnRyYWl0LCBhbiBpbm5vdmF0aXZlIGNvbmRpdGlvbmFsIGRpZmZ1c2lvbiBtb2RlbCB0YWlsb3JlZCBmb3IgZ2VuZXJhdGluZyBleHByZXNzaXZlIGFuZCB0ZW1wb3JhbGx5IGNvaGVyZW50IHBvcnRyYWl0IGFuaW1hdGlvbi4gU3BlY2lmaWNhbGx5LCBnaXZlbiBhIHNpbmdsZSBwb3J0cmFpdCBhcyBhcHBlYXJhbmNlIHJlZmVyZW5jZSwgd2UgYWltIHRvIGFuaW1hdGUgaXQgd2l0aCBtb3Rpb24gZGVyaXZlZCBmcm9tIGEgZHJpdmluZyB2aWRlbywgY2FwdHVyaW5nIGJvdGggaGlnaGx5IGR5bmFtaWMgYW5kIHN1YnRsZSBmYWNpYWwgZXhwcmVzc2lvbnMgYWxvbmcgd2l0aCB3aWRlLXJhbmdlIGhlYWQgbW92ZW1lbnRzLiBBcyBpdHMgY29yZSwgd2UgbGV2ZXJhZ2UgdGhlIGdlbmVyYXRpdmUgcHJpb3Igb2YgYSBwcmUtdHJhaW5lZCBkaWZmdXNpb24gbW9kZWwgYXMgdGhlIHJlbmRlcmluZyBiYWNrYm9uZSwgd2hpbGUgYWNoaWV2ZSBmaW5lLWdyYWluZWQgaGVhZCBwb3NlIGFuZCBleHByZXNzaW9uIGNvbnRyb2wgd2l0aCBub3ZlbCBjb250cm9sbGluZyBzaWduYWxzIHdpdGhpbiB0aGUgZnJhbWV3b3JrIG9mIENvbnRyb2xOZXQuIEluIGNvbnRyYXN0IHRvIGNvbnZlbnRpb25hbCBjb2Fyc2UgZXhwbGljaXQgY29udHJvbHMgc3VjaCBhcyBmYWNpYWwgbGFuZG1hcmtzLCBvdXIgbW90aW9uIGNvbnRyb2wgbW9kdWxlIGlzIGxlYXJuZWQgdG8gaW50ZXJwcmV0IHRoZSBkeW5hbWljcyBkaXJlY3RseSBmcm9tIHRoZSBvcmlnaW5hbCBkcml2aW5nIFJHQiBpbnB1dHMuIFRoZSBtb3Rpb24gYWNjdXJhY3kgaXMgZnVydGhlciBlbmhhbmNlZCB3aXRoIGEgcGF0Y2gtYmFzZWQgbG9jYWwgY29udHJvbCBtb2R1bGUgdGhhdCBlZmZlY3RpdmVseSBlbmhhbmNlIHRoZSBtb3Rpb24gYXR0ZW50aW9uIHRvIHNtYWxsLXNjYWxlIG51YW5jZXMgbGlrZSBleWViYWxsIHBvc2l0aW9ucy4gTm90YWJseSwgdG8gbWl0aWdhdGUgdGhlIGlkZW50aXR5IGxlYWthZ2UgZnJvbSB0aGUgZHJpdmluZyBzaWduYWxzLCB3ZSB0cmFpbiBvdXIgbW90aW9uIGNvbnRyb2wgbW9kdWxlcyB3aXRoIHNjYWxpbmctYXVnbWVudGVkIGNyb3NzLWlkZW50aXR5IGltYWdlcywgZW5zdXJpbmcgbWF4aW1pemVkIGRpc2VudGFuZ2xlbWVudCBmcm9tIHRoZSBhcHBlYXJhbmNlIHJlZmVyZW5jZSBtb2R1bGVzLiBFeHBlcmltZW50YWwgcmVzdWx0cyBkZW1vbnN0cmF0ZSB0aGUgdW5pdmVyc2FsIGVmZmVjdGl2ZW5lc3Mgb2YgWC1Qb3J0cmFpdCBhY3Jvc3MgYSBkaXZlcnNlIHJhbmdlIG9mIGZhY2lhbCBwb3J0cmFpdHMgYW5kIGV4cHJlc3NpdmUgZHJpdmluZyBzZXF1ZW5jZXMsIGFuZCBzaG93Y2FzZSBpdHMgcHJvZmljaWVuY3kgaW4gZ2VuZXJhdGluZyBjYXB0aXZhdGluZyBwb3J0cmFpdCBhbmltYXRpb25zIHdpdGggY29uc2lzdGVudGx5IG1haW50YWluZWQgaWRlbnRpdHkgY2hhcmFjdGVyaXN0aWNzLiIsLCxPcGVuIHdlaWdodHMgKHVucmVzdHJpY3RlZCksQ2hpbmEsLCwsLCwyMDI2LTA1LTI1IDEyOjMzOjAwKzAwOjAwLCwsLCwsSW5kdXN0cnksLCwsLFVucmVsZWFzZWQsIkFwYWNoZSAyLjA6Cmh0dHBzOi8vZ2l0aHViLmNvbS9ieXRlZGFuY2UvWC1Qb3J0cmFpdCIsLCwsLCwsLCwsLCxZZXMKU2VhcmNoR1BULFNlYXJjaCwsT3BlbkFJLE9wZW5BSSwyMDI0LTA3LTI1LFNlYXJjaEdQVCBQcm90b3R5cGUsaHR0cHM6Ly9vcGVuYWkuY29tL2luZGV4L3NlYXJjaGdwdC1wcm90b3R5cGUvLCwsLCwsLCwsLCwsLCxVbmtub3duLCJXZeKAmXJlIHRlc3RpbmcgU2VhcmNoR1BULCBhIHByb3RvdHlwZSBvZiBuZXcgc2VhcmNoIGZlYXR1cmVzIGRlc2lnbmVkIHRvIGNvbWJpbmUgdGhlIHN0cmVuZ3RoIG9mIG91ciBBSSBtb2RlbHMgd2l0aCBpbmZvcm1hdGlvbiBmcm9tIHRoZSB3ZWIgdG8gZ2l2ZSB5b3UgZmFzdCBhbmQgdGltZWx5IGFuc3dlcnMgd2l0aCBjbGVhciBhbmQgcmVsZXZhbnQgc291cmNlcy4gV2XigJlyZSBsYXVuY2hpbmcgdG8gYSBzbWFsbCBncm91cCBvZiB1c2VycyBhbmQgcHVibGlzaGVycyB0byBnZXQgZmVlZGJhY2suIFdoaWxlIHRoaXMgcHJvdG90eXBlIGlzIHRlbXBvcmFyeSwgd2UgcGxhbiB0byBpbnRlZ3JhdGUgdGhlIGJlc3Qgb2YgdGhlc2UgZmVhdHVyZXMgZGlyZWN0bHkgaW50byBDaGF0R1BUIGluIHRoZSBmdXR1cmUuIiwsLCxVbml0ZWQgU3RhdGVzIG9mIEFtZXJpY2EsLCwsLCwyMDI1LTExLTI4IDExOjUzOjQ0KzAwOjAwLCwsLCwsSW5kdXN0cnksLCwsLCwsLCwsLCwsLCwsLCwKTWlzdHJhbCBMYXJnZSAyLExhbmd1YWdlLCJMYW5ndWFnZSBtb2RlbGluZy9nZW5lcmF0aW9uLFRyYW5zbGF0aW9uLENvZGUgZ2VuZXJhdGlvbiIsTWlzdHJhbCBBSSwiQWxiZXJ0IEppYW5nLCBBbGV4YW5kcmUgU2FibGF5cm9sbGVzLCBBbGV4aXMgVGFjbmV0LCBBbG9rIEtvdGhhcmksIEFudG9pbmUgUm91eCwgQXJ0aHVyIE1lbnNjaCwgQXVkcmV5IEhlcmJsaW4tU3Rvb3AsIEF1Z3VzdGluIEdhcnJlYXUsIEF1c3RpbiBCaXJreSwgQmFtNGQsIEJhcHRpc3RlIEJvdXQsIEJhdWRvdWluIGRlIE1vbmljYXVsdCwgQmxhbmNoZSBTYXZhcnksIENhcm9sZSBSYW1iYXVkLCBDYXJvbGluZSBGZWxkbWFuLCBEZXZlbmRyYSBTaW5naCBDaGFwbG90LCBEaWVnbyBkZSBsYXMgQ2FzYXMsIERpb2dvIENvc3RhLCBFbGVvbm9yZSBBcmNlbGluLCBFbW1hIEJvdSBIYW5uYSwgRXRpZW5uZSBNZXR6Z2VyLCBHYXNwYXJkIEJsYW5jaGV0LCBHaWFubmEgTGVuZ3llbCwgR3VpbGxhdW1lIEJvdXIsIEd1aWxsYXVtZSBMYW1wbGUsIEhhcml6byBSYWphb25hLCBIZW5yaSBSb3Vzc2V6LCBIaWNoZW0gU2F0dG91ZiwgSWFuIE1hY2ssIEplYW4tTWFsbyBEZWxpZ25vbiwgSmVzc2ljYSBDaHVkbm92c2t5LCBKdXN0dXMgTXVya2UsIEthcnRpayBLaGFuZGVsd2FsLCBMYXdyZW5jZSBTdGV3YXJ0LCBMb3VpcyBNYXJ0aW4sIExvdWlzIFRlcm5vbiwgTHVjaWxlIFNhdWxuaWVyLCBMw6lsaW8gUmVuYXJkIExhdmF1ZCwgTWFyZ2FyZXQgSmVubmluZ3MsIE1hcmllIFBlbGxhdCwgTWFyaWUgVG9yZWxsaSwgTWFyaWUtQW5uZSBMYWNoYXV4LCBNYXJqb3JpZSBKYW5pZXdpY3osIE1pY2thw6tsIFNlem5lYywgTmljb2xhcyBTY2h1aGwsIE5pa2xhcyBNdWhzLCBPbGl2aWVyIGRlIEdhcnJpZ3VlcywgUGF0cmljayB2b24gUGxhdGVuLCBQYXVsIEphY29iLCBQYXVsaW5lIEJ1Y2hlLCBQYXZhbiBLdW1hciBSZWRkeSwgUGVycnkgU2F2YXMsIFBpZXJyZSBTdG9jaywgUm9tYWluIFNhdXZlc3RyZSwgU2FnYXIgVmF6ZSwgU2FuZGVlcCBTdWJyYW1hbmlhbiwgU2F1cmFiaCBHYXJnLCBTb3BoaWEgWWFuZywgU3p5bW9uIEFudG9uaWFrLCBUZXZlbiBMZSBTY2FvLCBUaGliYXVsdCBTY2h1ZWxsZXIsIFRoaWJhdXQgTGF2cmlsLCBUaG9tYXMgV2FuZywgVGjDqW9waGlsZSBHZXJ2ZXQsIFRpbW90aMOpZSBMYWNyb2l4LCBWYWxlcmEgTmVteWNobmlrb3ZhLCBXZW5keSBTaGFuZywgV2lsbGlhbSBFbCBTYXllZCwgV2lsbGlhbSBNYXJzaGFsbCIsMjAyNC0wNy0yNCwiVG9wLXRpZXIgcmVhc29uaW5nIGZvciBoaWdoLWNvbXBsZXhpdHkgdGFza3MsIGZvciB5b3VyIG1vc3Qgc29waGlzdGljYXRlZCBuZWVkcy4iLGh0dHBzOi8vbWlzdHJhbC5haS9uZXdzL21pc3RyYWwtbGFyZ2UtMjQwNy8sLFRyYWluaW5nIGNvc3QsbGlrZWx5IGhpZ2ggdHJhaW5pbmcgY29zdCBzaW5jZSBwcmV2aW91cyBNaXN0cmFsIExhcmdlIGNvc3QgYXJvdW5kIDIwIG1pbGxpb24sMTIzMDAwMDAwMDAwLjAsLCwiW0VkaXRvcidzIG5vdGU6IHRoaXMgcmVjb3JkIHByZXZpb3VzbHkgY29udGFpbmVkIGEgdHJhaW5pbmcgY29tcHV0ZSBlc3RpbWF0ZSBvZiB+MWUyNSBGTE9QLiBUaGlzIGlzIGJldHRlciBkZXNjcmliZWQgYXMgYW4gdXBwZXIgYm91bmQgaW5zdGVhZC4gU2VlIG5vdGUgYmVsb3cgZm9yIGRldGFpbHNdCgpEZXRhaWxzIGFyZSBzcGFyc2UsIGJ1dCB3ZSBjYW4gaGF6YXJkIGEgZ3Vlc3MgYmFzZWQgb24gZXZpZGVuY2UgYWJvdXQgdGhlIHRyYWluaW5nIGNsdXN0ZXIgdGhleSBtYXkgaGF2ZSB1c2VkLCB0aGUgc2NhbGUgdXAgaW4gY29tcHV0ZSB0aGV5IGxpa2VseSB3b3VsZCBoYXZlIHVzZWQgcmVsYXRpdmUgdG8gTWlzdHJhbCBMYXJnZSAxLCBhbmQgZnJvbSB0aGUgbW9kZWwncyBNTUxVIHNjb3JlLiBFeHRlbmRlZCByZWFzb25pbmcgZ2l2ZW4gaGVyZTogaHR0cHM6Ly9kb2NzLmdvb2dsZS5jb20vZG9jdW1lbnQvZC8xSTJaV0JMRk1wUlpZY2RNTVVmS0FHWkZKck9KcGR1TkRTOVplVkZJSG5kOC9lZGl0P3VzcD1zaGFyaW5nIiwsLCwsLCxMaWtlbHksIlRvZGF5LCB3ZSBhcmUgYW5ub3VuY2luZyBNaXN0cmFsIExhcmdlIDIsIHRoZSBuZXcgZ2VuZXJhdGlvbiBvZiBvdXIgZmxhZ3NoaXAgbW9kZWwuIENvbXBhcmVkIHRvIGl0cyBwcmVkZWNlc3NvciwgTWlzdHJhbCBMYXJnZSAyIGlzIHNpZ25pZmljYW50bHkgbW9yZSBjYXBhYmxlIGluIGNvZGUgZ2VuZXJhdGlvbiwgbWF0aGVtYXRpY3MsIGFuZCByZWFzb25pbmcuIEl0IGFsc28gcHJvdmlkZXMgYSBtdWNoIHN0cm9uZ2VyIG11bHRpbGluZ3VhbCBzdXBwb3J0LCBhbmQgYWR2YW5jZWQgZnVuY3Rpb24gY2FsbGluZyBjYXBhYmlsaXRpZXMuIiwsLE9wZW4gd2VpZ2h0cyAobm9uLWNvbW1lcmNpYWwpLEZyYW5jZSwsLCwsLDIwMjYtMDctMjEgMjI6MzA6MDkrMDA6MDAsLCwsLCxJbmR1c3RyeSwsLCwsVW5yZWxlYXNlZCwiIiJXZSBhcmUgcmVsZWFzaW5nIE1pc3RyYWwgTGFyZ2UgMiB1bmRlciB0aGUgTWlzdHJhbCBSZXNlYXJjaCBMaWNlbnNlLCB0aGF0IGFsbG93cyB1c2FnZSBhbmQgbW9kaWZpY2F0aW9uIGZvciByZXNlYXJjaCBhbmQgbm9uLWNvbW1lcmNpYWwgdXNhZ2VzLiBGb3IgY29tbWVyY2lhbCB1c2FnZSBvZiBNaXN0cmFsIExhcmdlIDIgcmVxdWlyaW5nIHNlbGYtZGVwbG95bWVudCwgYSBNaXN0cmFsIENvbW1lcmNpYWwgTGljZW5zZSBtdXN0IGJlIGFjcXVpcmVkIGJ5IGNvbnRhY3RpbmcgdXMuIiIiLFRydWUsLCwsLCwiSGFyZHdhcmUsQ29zdCxCZW5jaG1hcmtzIixtaXN0cmFsYWksLCwsWWVzClN0YWJsZSBWaWRlbyA0RCAoU1Y0RCksIlZpc2lvbixWaWRlbywzRCBtb2RlbGluZyIsM0QgcmVjb25zdHJ1Y3Rpb24sIlN0YWJpbGl0eSBBSSxOb3J0aGVhc3Rlcm4gVW5pdmVyc2l0eSIsIllpbWluZyBYaWUsIENodW4tSGFuIFlhbywgVmlrcmFtIFZvbGV0aSwgSHVhaXp1IEppYW5nLCBWYXJ1biBKYW1wYW5pIiwyMDI0LTA3LTI0LFNWNEQ6IER5bmFtaWMgM0QgQ29udGVudCBHZW5lcmF0aW9uIHdpdGggTXVsdGktRnJhbWUgYW5kIE11bHRpLVZpZXcgQ29uc2lzdGVuY3ksaHR0cHM6Ly9zdjRkLmdpdGh1Yi5pby9zdGF0aWMvc3Y0ZF90ZWNobmljYWxfcmVwb3J0LnBkZiwsLCwsLCwsLCwsV2UgdXNlIGFuIGVmZmVjdGl2ZSBiYXRjaCBzaXplIG9mIDE2IGR1cmluZyB0cmFpbmluZyBvbiAyIG5vZGVzIG9mIDggODBHQiBIMTAwIEdQVXMsTlZJRElBIEgxMDAgU1hNNSA4MEdCLCxVbmtub3duLCJXZSBwcmVzZW50IFN0YWJsZSBWaWRlbyA0RCAoU1Y0RCkg4oCUIGEgbGF0ZW50IHZpZGVvIGRpZmZ1c2lvbiBtb2RlbCBmb3IgbXVsdGlmcmFtZSBhbmQgbXVsdGktdmlldyBjb25zaXN0ZW50IGR5bmFtaWMgM0QgY29udGVudCBnZW5lcmF0aW9uLiBVbmxpa2UgcHJldmlvdXMgbWV0aG9kcyB0aGF0IHJlbHkgb24gc2VwYXJhdGVseSB0cmFpbmVkIGdlbmVyYXRpdmUgbW9kZWxzIGZvciB2aWRlbyBnZW5lcmF0aW9uIGFuZCBub3ZlbCB2aWV3IHN5bnRoZXNpcywgd2UgZGVzaWduIGEgdW5pZmllZCBkaWZmdXNpb24gbW9kZWwgdG8gZ2VuZXJhdGUgbm92ZWwgdmlldyB2aWRlb3Mgb2YgZHluYW1pYyAzRCBvYmplY3RzLiBTcGVjaWZpY2FsbHksIGdpdmVuIGEgbW9ub2N1bGFyIHJlZmVyZW5jZSB2aWRlbywgU1Y0RCBnZW5lcmF0ZXMgbm92ZWwgdmlld3MgZm9yIGVhY2ggdmlkZW8gZnJhbWUgdGhhdCBhcmUgdGVtcG9yYWxseSBjb25zaXN0ZW50LiBXZSB0aGVuIHVzZSB0aGUgZ2VuZXJhdGVkIG5vdmVsIHZpZXcgdmlkZW9zIHRvIG9wdGltaXplIGFuIGltcGxpY2l0IDREIHJlcHJlc2VudGF0aW9uIChkeW5hbWljIE5lUkYpIGVmZmljaWVudGx5LCB3aXRob3V0IHRoZSBuZWVkIGZvciBjdW1iZXJzb21lIFNEUy1iYXNlZCBvcHRpbWl6YXRpb24gdXNlZCBpbiBtb3N0IHByaW9yIHdvcmtzLiBUbyB0cmFpbiBvdXIgdW5pZmllZCBub3ZlbHZpZXcgdmlkZW8gZ2VuZXJhdGlvbiBtb2RlbCwgd2UgY3VyYXRlZCBhIGR5bmFtaWMgM0Qgb2JqZWN0IGRhdGFzZXQgZnJvbSB0aGUgZXhpc3RpbmcgT2JqYXZlcnNlIGRhdGFzZXQuIEV4dGVuc2l2ZSBleHBlcmltZW50YWwgcmVzdWx0cyBvbiBtdWx0aXBsZSBkYXRhc2V0cyBhbmQgdXNlciBzdHVkaWVzIGRlbW9uc3RyYXRlIFNWNETigJlzIHN0YXRlLW9mLXRoZS1hcnQgcGVyZm9ybWFuY2Ugb24gbm92ZWwtdmlldyB2aWRlbyBzeW50aGVzaXMgYXMgd2VsbCBhcyA0RCBnZW5lcmF0aW9uIGNvbXBhcmVkIHRvIHByaW9yIHdvcmtzLiBQcm9qZWN0IHBhZ2U6Cmh0dHBzOi8vc3Y0ZC5naXRodWIuaW8uCiIsLCxPcGVuIHdlaWdodHMgKHJlc3RyaWN0ZWQgdXNlKSwiVW5pdGVkIEtpbmdkb20gb2YgR3JlYXQgQnJpdGFpbiBhbmQgTm9ydGhlcm4gSXJlbGFuZCxVbml0ZWQgU3RhdGVzIG9mIEFtZXJpY2EiLCwsLDguMCwsMjAyNi0wMi0xMSAxOToyNjoyNyswMDowMCwsLCwsLCJJbmR1c3RyeSxBY2FkZW1pYSIsLCwsLFVucmVsZWFzZWQsIkNvbW11bml0eSBMaWNlbnNlOiBGcmVlIGZvciByZXNlYXJjaCwgbm9uLWNvbW1lcmNpYWwsIGFuZCBjb21tZXJjaWFsIHVzZSBieSBvcmdhbml6YXRpb25zIGFuZCBpbmRpdmlkdWFscyBnZW5lcmF0aW5nIGFubnVhbCByZXZlbnVlIG9mIFVTICQxLDAwMCwwMDAgKG9yIGxvY2FsIGN1cnJlbmN5IGVxdWl2YWxlbnQpIG9yIGxlc3MsIHJlZ2FyZGxlc3Mgb2YgdGhlIHNvdXJjZSBvZiB0aGF0IHJldmVudWUuCgpodHRwczovL2h1Z2dpbmdmYWNlLmNvL3N0YWJpbGl0eWFpL3N2NGQiLCwsLCwsMTEwNDUuOTEyMjkyNjQ2ODc1LCxzdGFiaWxpdHlhaSwsLCxZZXMKUHJlUFItQ1QsQmlvbG9neSxUcmFuc2NyaXB0b21pYyBwcmVkaWN0aW9uLCJLaW5nIEFiZHVsbGFoIFVuaXZlcnNpdHkgb2YgU2NpZW5jZSBhbmQgVGVjaG5vbG9neSAoS0FVU1QpLEthcm9saW5za2EgSW5zdGl0dXRlIiwiUmVlbSBBbHN1bGFtaSwgUm9iZXJ0IExlaG1hbm4sIFN1bWVlciBBLiBLaGFuLCBWaW5jZW56byBMYWdhbmksIERhdmlkIEfCtG9tZXotQ2FicmVybywgTmFyc2lzIEEuIEtpYW5pLCBKZXNwZXIgVGVnbmVyIiwyMDI0LTA3LTI0LCJQcmVQUi1DVDogUHJlZGljdGluZyBQZXJ0dXJiYXRpb24gUmVzcG9uc2VzIGluIFVuc2VlbiBDZWxsIFR5cGVzIFVzaW5nIENlbGwtVHlwZS1TcGVjaWZpYyBHcmFwaHMKIixodHRwczovL3d3dy5iaW9yeGl2Lm9yZy9jb250ZW50LzEwLjExMDEvMjAyNC4wNy4yNC42MDQ4MTZ2MSwwLjAsLCwsLCwsLCI1Niw2NjggcGVydHVyYmVkIHNhbXBsZXMgKFRhYmxlIDIpIiwsLCwsVW5rbm93biwiUHJlZGljdGluZyB0aGUgdHJhbnNjcmlwdGlvbmFsIHJlc3BvbnNlIG9mIGNoZW1pY2FsIHBlcnR1cmJhdGlvbnMgaXMgY3J1Y2lhbCB0byB1bmRlcnN0YW5kaW5nIGdlbmUgZnVuY3Rpb24gYW5kIGRldmVsb3BpbmcgZHJ1ZyBjYW5kaWRhdGVzLCBwcm9taXNpbmcgYSBzdHJlYW1saW5lZCBkcnVnIGRldmVsb3BtZW50IHByb2Nlc3MuIFNpbmdsZS1jZWxsIHNlcXVlbmNpbmcgaGFzIHByb3ZpZGVkIGFuIGlkZWFsIGRhdGEgYmFzaXMgZm9yIHRyYWluaW5nIG1hY2hpbmUgbGVhcm5pbmcgbW9kZWxzIGZvciB0aGlzIHRhc2suIFJlY2VudCBhZHZhbmNlcyBpbiBkZWVwIGxlYXJuaW5nIGhhdmUgbGVkIHRvIHNpZ25pZmljYW50IGltcHJvdmVtZW50cyBpbiBwcmVkaWN0aW9ucyBvZiBjaGVtaWNhbCBhcyB3ZWxsIGFzIGdlbmV0aWMgcGVydHVyYmF0aW9ucyBhdCB0aGUgc2luZ2xlIGNlbGwgbGV2ZWwuIEV4cGVyaW1lbnRzIGhhdmUgc2hvd24gdGhhdCBkaWZmZXJlbnQgY2VsbCB0eXBlcyBleGhpYml0IGRpc3RpbmN0IHRyYW5zY3JpcHRpb25hbCBwYXR0ZXJucyBhbmQgcmVzcG9uc2VzIHRvIHBlcnR1cmJhdGlvbi4gVGhpcyBwb3NlcyBhIGZ1bmRhbWVudGFsIHByb2JsZW0gZm9yIHByZWRpY3RpbmcgdHJhbnNjcmlwdGlvbmFsIHJlc3BvbnNlcyBvZiBkcnVncyBvciBjZWxsIHR5cGVzIG91dHNpZGUgdGhlIHRyYWluaW5nIGRhdGEuIEFjY29yZGluZ2x5LCBleGlzdGluZyBtZXRob2RzIGxhY2sgY2VsbC10eXBlLXNwZWNpZmljIG1vZGVsaW5nIG9yIGRvIG5vdCBleHBsaWNpdGx5IHByb3ZpZGUgYW4gaW50ZXJwcmV0YWJsZSBtZWNoYW5pc20gZm9yIHRoZSBnZW5lIGZlYXR1cmVzLiBJbiB0aGlzIHN0dWR5LCB3ZSBpbnRyb2R1Y2UgYSBub3ZlbCBhcHByb2FjaCB0aGF0IGVtcGxveXMgYSBuZXR3b3JrIHJlcHJlc2VudGF0aW9uIG9mIHZhcmlvdXMgY2VsbCB0eXBlcyBhcyBhbiBpbmR1Y3RpdmUgYmlhcywgaW1wcm92aW5nIHByZWRpY3Rpb24gcGVyZm9ybWFuY2UgaW4gc2NlbmFyaW9zIHdpdGggbGltaXRlZCBkYXRhIHdoaWxlIGFja25vd2xlZGdpbmcgY2VsbHVsYXIgZGlmZmVyZW5jZXMuIFdlIGFwcGxpZWQgb3VyIGZyYW1ld29yayB0byBmb3VyIHNtYWxsLXNjYWxlIHNpbmdsZS1jZWxsIHBlcnR1cmJhdGlvbiBkYXRhc2V0cyBhbmQgb25lIGxhcmdlLXNjYWxlIHNjcmVlbmluZyBleHBlcmltZW50LCBkZW1vbnN0cmF0aW5nIHRoYXQgdGhpcyByZXByZXNlbnRhdGlvbiBjYW4gaW5oZXJlbnRseSBnZW5lcmFsaXplIHRvIHByZXZpb3VzbHkgdW5zZWVuIGNlbGwgdHlwZXMuIEZ1cnRoZXJtb3JlLCBvdXIgbWV0aG9kIG91dHBlcmZvcm1zIHRoZSBzdGF0ZS1vZi10aGUtYXJ0IG1ldGhvZHMgaW4gcHJlZGljdGluZyB0aGUgcG9zdC1wZXJ0dXJiYXRpb24gcmVzcG9uc2UgaW4gdW5vYnNlcnZlZCBjZWxsIHR5cGVzLiIsMjAwLjAsLCwiU2F1ZGkgQXJhYmlhLFN3ZWRlbiIsQ2hlbUJFUlRhLCwsLCwyMDI1LTExLTI4IDExOjUzOjQ0KzAwOjAwLCwsLCwsIkFjYWRlbWlhLEFjYWRlbWlhIiwsLCwsLCwsLCwsLCwsLCwsLApQYWxteXJhIEZpbixMYW5ndWFnZSwiTGFuZ3VhZ2UgbW9kZWxpbmcvZ2VuZXJhdGlvbixRdWVzdGlvbiBhbnN3ZXJpbmciLFdyaXRlciwsMjAyNC0wNy0yNCxPdXIgZmluYW5jZSBkb21haW4gc3BlY2lhbGl6ZWQgbW9kZWw7IGZpcnN0IG1vZGVsIHRvIHBhc3MgdGhlIENGQSBleGFtLGh0dHBzOi8vd3JpdGVyLmNvbS9sbG1zL3BhbG15cmEtZmluLywsLCw3MDAwMDAwMDAwMC4wLDcwQiwsLCwsLCwsLENvbmZpZGVudCwiUGFsbXlyYSBGaW4gaXMgV3JpdGVy4oCZcyBzcGVjaWFsaXplZCBsYW5ndWFnZSBtb2RlbCBmb3IgdGhlIGZpbmFuY2UgaW5kdXN0cnksIGRlc2lnbmVkIHRvIHN1cHBvcnQgY3JpdGljYWwgZmluYW5jaWFsIHdvcmtmbG93cyB3aXRoIHByZWNpc2lvbiBpbiB0ZXJtaW5vbG9neSwgZG9jdW1lbnQgYW5hbHlzaXMsIGFuZCBjb21wbGV4IGludmVzdG1lbnQgYW5hbHlzaXMuIEVxdWlwcGVkIHdpdGggYWR2YW5jZWQgY2FwYWJpbGl0aWVzIGZvciBtYXJrZXQgYW5hbHlzaXMsIHJpc2sgYXNzZXNzbWVudCwgYW5kIHJlZ3VsYXRvcnkgcmVwb3J0aW5nLCBQYWxteXJhIEZpbiBlbXBvd2VycyBmaW5hbmNpYWwg</x:v>
      </x:c>
    </x:row>
    <x:row r="104" ht="18" customHeight="1">
      <x:c r="A104" s="17" t="n">
        <x:v>99</x:v>
      </x:c>
      <x:c r="B104" s="17" t="n">
        <x:v>310</x:v>
      </x:c>
      <x:c r="C104" s="160" t="str">
        <x:v>b3JnYW5pemF0aW9ucyB0byBzdHJlYW1saW5lIHByb2Nlc3NlcyBhbmQgbWFrZSBkYXRhLWRyaXZlbiBkZWNpc2lvbnMgY29uZmlkZW50bHkuIiwsLEFQSSBhY2Nlc3MsVW5pdGVkIFN0YXRlcyBvZiBBbWVyaWNhLFBhbG15cmEgWCAwMDMsLCwsLDIwMjUtMTEtMjggMTE6NTM6NDQrMDA6MDAsLCwsLCxJbmR1c3RyeSwsLCwsVW5yZWxlYXNlZCwsLCwsLCwsLCwsLCxObwpQYWxteXJhIE1lZCwiTGFuZ3VhZ2UsTWVkaWNpbmUiLCJMYW5ndWFnZSBtb2RlbGluZy9nZW5lcmF0aW9uLFF1ZXN0aW9uIGFuc3dlcmluZyxNZWRpY2FsIGRpYWdub3NpcyIsV3JpdGVyLCwyMDI0LTA3LTI0LE91ciBtb3N0IHNvcGhpc3RpY2F0ZWQgbW9kZWwgZm9yIGRlbGl2ZXJpbmcgYWNjdXJhdGUgbWVkaWNhbCBhbmFseXNpcyxodHRwczovL3dyaXRlci5jb20vYmxvZy9wYWxteXJhLW1lZC1maW4tbW9kZWxzLywsLCw3MDAwMDAwMDAwMC4wLDcwQiwsLCwsLCwsLENvbmZpZGVudCwiUGFsbXlyYSBNZWQgaXMgdGhlIGxhdGVzdCB2ZXJzaW9uIG9mIG91ciBoZWFsdGhjYXJlIG1vZGVsIGFuZCB0aGUgbW9zdCBhY2N1cmF0ZSBpbiB0aGUgbWFya2V0LiBJbiBvdXIgdGVzdGluZywgUGFsbXlyYSBNZWQgYXZlcmFnZWQgODUuOSUgYWNyb3NzIGFsbCBtZWRpY2FsIGJlbmNobWFya3MsIGJlYXRpbmcgdGhlIHJ1bm5lci11cCwgTWVkLVBhTE0tMiBieSBjbG9zZSB0byAyIHBlcmNlbnRhZ2UgcG9pbnRzLiBNZWQtUGFMTS0yIG9ubHkgYWNoaWV2ZWQgdGhvc2UgcmVzdWx0cyB3aGVuIGZpdmUgZXhhbXBsZXMgd2VyZSBwcm92aWRlZCwgY29tcGFyZWQgdG8gUGFsbXlyYeKAmXMgemVyby1zaG90IHBlcmZvcm1hbmNlLiIsLCxPcGVuIHdlaWdodHMgKG5vbi1jb21tZXJjaWFsKSxVbml0ZWQgU3RhdGVzIG9mIEFtZXJpY2EsUGFsbXlyYSBYIDAwMywsLCwsMjAyNS0xMS0yOCAxMTo1Mzo0NCswMDowMCwsLCwsLEluZHVzdHJ5LCwsLCxVbnJlbGVhc2VkLCJXcml0ZXIgbGljZW5zZQpodHRwczovL2h1Z2dpbmdmYWNlLmNvL1dyaXRlci9QYWxteXJhLU1lZC03MEIKCiIiUGFsbXlyYS1NZWQtNzBiIGlzIGludGVuZGVkIGZvciBub24tY29tbWVyY2lhbCBhbmQgcmVzZWFyY2ggdXNlIGluIEVuZ2xpc2guIiIiLCwsLCwsLCxXcml0ZXIsLCwsWWVzCkxsYW1hIDMuMS00MDVCLExhbmd1YWdlLCJMYW5ndWFnZSBtb2RlbGluZy9nZW5lcmF0aW9uLFF1ZXN0aW9uIGFuc3dlcmluZyxDb2RlIGdlbmVyYXRpb24sTWF0aGVtYXRpY2FsIHJlYXNvbmluZyIsTWV0YSBBSSwiQWJoaW1hbnl1IER1YmV5LCBBYmhpbmF2IEphdWhyaSwgQWJoaW5hdiBQYW5kZXksIEFiaGlzaGVrIEthZGlhbiwgQWhtYWQgQWwtRGFobGUsIEFpZXNoYSBMZXRtYW4sCkFsYW4gU2NoZWx0ZW4sIEFteSBZYW5nLCBBbmdlbGEgRmFuLCBBbmlydWRoIEdveWFsLCBBbnRob255IEhhcnRzaG9ybiwgQW9ibyBZYW5nLCBBcmNoaSBNaXRyYSwgQXJjaGllClNyYXZhbmt1bWFyLCBBcnRlbSBLb3JlbmV2LCBBcnRodXIgSGluc3ZhcmssIEFydW4gUmFvLCBBc3RvbiBaaGFuZywgQXVyZWxpZW4gUm9kcmlndWV6LCBBdXN0ZW4KR3JlZ2Vyc29uLCBBdmEgU3BhdGFydSwgQmFwdGlzdGUgUm96aWVyZSwgQmV0aGFueSBCaXJvbiwgQmluaCBUYW5nLCBCb2JiaWUgQ2hlcm4sIENoYXJsb3R0ZSBDYXVjaGV0ZXV4LApDaGF5YSBOYXlhaywgQ2hsb2UgQmksIENocmlzIE1hcnJhLCBDaHJpcyBNY0Nvbm5lbGwsIENocmlzdGlhbiBLZWxsZXIsIENocmlzdG9waGUgVG91cmV0LCBDaHVueWFuZwpXdSwgQ29yaW5uZSBXb25nLCBDcmlzdGlhbiBDYW50b24gRmVycmVyLCBDeXJ1cyBOaWtvbGFpZGlzLCBEYW1pZW4gQWxsb25zaXVzLCBEYW5pZWwgU29uZywgRGFuaWVsbGUKUGludHosIERhbm55IExpdnNoaXRzLCBEYXZpZCBFc2lvYnUsIERocnV2IENob3VkaGFyeSwgRGhydXYgTWFoYWphbiwgRGllZ28gR2FyY2lhLU9sYW5vLCBEaWVnbyBQZXJpbm8sCkRpZXV3a2UgSHVwa2VzLCBFZ29yIExha29ta2luLCBFaGFiIEFsQmFkYXd5LCBFbGluYSBMb2Jhbm92YSwgRW1pbHkgRGluYW4sIEVyaWMgTWljaGFlbCBTbWl0aCwgRmlsaXAKUmFkZW5vdmljLCBGcmFuayBaaGFuZywgR2FicmllbCBTeW5uYWV2ZSwgR2FicmllbGxlIExlZSwgR2VvcmdpYSBMZXdpcyBBbmRlcnNvbiwgR3JhZW1lIE5haWwsIEdyZWdvaXJlCk1pYWxvbiwgR3VhbiBQYW5nLCBHdWlsbGVtIEN1Y3VyZWxsLCBIYWlsZXkgTmd1eWVuLCBIYW5uYWggS29yZXZhYXIsIEh1IFh1LCBIdWdvIFRvdXZyb24sIElsaXlhbiBaYXJvdiwKSW1hbm9sIEFycmlldGEgSWJhcnJhLCBJc2FiZWwgS2xvdW1hbm4sIElzaGFuIE1pc3JhLCBJdmFuIEV2dGltb3YsIEphZGUgQ29wZXQsIEphZXdvbiBMZWUsIEphbiBHZWZmZXJ0LApKYW5hIFZyYW5lcywgSmFzb24gUGFyaywgSmF5IE1haGFkZW9rYXIsIEplZXQgU2hhaCwgSmVsbWVyIHZhbiBkZXIgTGluZGUsIEplbm5pZmVyIEJpbGxvY2ssIEplbm55IEhvbmcsCkplbnlhIExlZSwgSmVyZW15IEZ1LCBKaWFuZmVuZyBDaGksIEppYW55dSBIdWFuZywgSmlhd2VuIExpdSwgSmllIFdhbmcsIEppZWNhbyBZdSwgSm9hbm5hIEJpdHRvbiwgSm9lClNwaXNhaywgSm9uZ3NvbyBQYXJrLCBKb3NlcGggUm9jY2EsIEpvc2h1YSBKb2huc3R1biwgSm9zaHVhIFNheGUsIEp1bnRlbmcgSmlhLCBLYWx5YW4gVmFzdWRlbiBBbHdhbGEsCkthcnRpa2V5YSBVcGFzYW5pLCBLYXRlIFBsYXdpYWssIEtlIExpLCBLZW5uZXRoIEhlYWZpZWxkLCBLZXZpbiBTdG9uZSwgS2hhbGlkIEVsLUFyaW5pLCBLcml0aGlrYSBJeWVyLApLc2hpdGl6IE1hbGlrLCBLdWVubGV5IENoaXUsIEt1bmFsIEJoYWxsYSwgTGF1cmVuIFJhbnRhbGEtWWVhcnksIExhdXJlbnMgdmFuIGRlciBNYWF0ZW4sIExhd3JlbmNlCkNoZW4sIExpYW5nIFRhbiwgTGl6IEplbmtpbnMsIExvdWlzIE1hcnRpbiwgTG92aXNoIE1hZGFhbiwgTHVibyBNYWxvLCBMdWthcyBCbGVjaGVyLCBMdWthcyBMYW5kemFhdCwKTHVrZSBkZSBPbGl2ZWlyYSwgTWFkZWxpbmUgTXV6emksIE1haGVzaCBQYXN1cHVsZXRpLCBNYW5uYXQgU2luZ2gsIE1hbm9oYXIgUGFsdXJpLCBNYXJjaW4gS2FyZGFzLApNYXRoZXcgT2xkaGFtLCBNYXRoaWV1IFJpdGEsIE1heWEgUGF2bG92YSwgTWVsYW5pZSBLYW1iYWR1ciwgTWlrZSBMZXdpcywgTWluIFNpLCBNaXRlc2ggS3VtYXIKU2luZ2gsIE1vbmEgSGFzc2FuLCBOYW1hbiBHb3lhbCwgTmFyamVzIFRvcmFiaSwgTmlrb2xheSBCYXNobHlrb3YsIE5pa29sYXkgQm9nb3ljaGV2LCBOaWxhZHJpIENoYXR0ZXJqaSwKT2xpdmllciBEdWNoZW5uZSwgT251ciDDh2VsZWJpLCBQYXRyaWNrIEFscmFzc3ksIFBlbmdjaHVhbiBaaGFuZywgUGVuZ3dlaSBMaSwgUGV0YXIgVmFzaWMsIFBldGVyIFdlbmcsClByYWpqd2FsIEJoYXJnYXZhLCBQcmF0aWsgRHViYWwsIFByYXZlZW4gS3Jpc2huYW4sIFB1bml0IFNpbmdoIEtvdXJhLCBQdXhpbiBYdSwgUWluZyBIZSwgUWluZ3hpYW8gRG9uZywKUmFnYXZhbiBTcmluaXZhc2FuLCBSYWogR2FuYXBhdGh5LCBSYW1vbiBDYWxkZXJlciwgUmljYXJkbyBTaWx2ZWlyYSBDYWJyYWwsIFJvYmVydCBTdG9qbmljLCBSb2JlcnRhClJhaWxlYW51LCBSb2hpdCBHaXJkaGFyLCBSb2hpdCBQYXRlbCwgUm9tYWluIFNhdXZlc3RyZSwgUm9ubmllIFBvbGlkb3JvLCBSb3NoYW4gU3VtYmFseSwgUm9zcyBUYXlsb3IsClJ1YW4gU2lsdmEsIFJ1aSBIb3UsIFJ1aSBXYW5nLCBTYWdoYXIgSG9zc2VpbmksIFNhaGFuYSBDaGVubmFiYXNhcHBhLCBTYW5qYXkgU2luZ2gsIFNlYW4gQmVsbCwgU2VvaHl1bgpTb25pYSBLaW0sIFNlcmdleSBFZHVub3YsIFNoYW9saWFuZyBOaWUsIFNoYXJhbiBOYXJhbmcsIFNoYXJhdGggUmFwYXJ0aHksIFNoZW5nIFNoZW4sIFNoZW5neWUgV2FuLApTaHJ1dGkgQmhvc2FsZSwgU2h1biBaaGFuZywgU2ltb24gVmFuZGVuaGVuZGUsIFNwZW5jZXIgV2hpdG1hbiwgU3RlbiBTb290bGEsIFN0ZXBoYW5lIENvbGxvdCwgU3VjaGluCkd1cnVyYW5nYW4sIFN5ZG5leSBCb3JvZGluc2t5LCBUYW1hciBIZXJtYW4sIFRhcmEgRm93bGVyLCBUYXJlayBTaGVhc2hhLCBUaG9tYXMgR2Vvcmdpb3UsIFRob21hcwpTY2lhbG9tLCBUb2JpYXMgU3BlY2tiYWNoZXIsIFRvZG9yIE1paGF5bG92LCBUb25nIFhpYW8sIFVqandhbCBLYXJuLCBWZWRhbnVqIEdvc3dhbWksIFZpYmhvciBHdXB0YSwKVmlnbmVzaCBSYW1hbmF0aGFuLCBWaWt0b3IgS2Vya2V6LCBWaW5jZW50IEdvbmd1ZXQsIFZpcmdpbmllIERvLCBWaXNoIFZvZ2V0aSwgVmxhZGFuIFBldHJvdmljLCBXZWl3ZWkKQ2h1LCBXZW5oYW4gWGlvbmcsIFdlbnlpbiBGdSwgV2hpdG5leSBNZWVycywgWGF2aWVyIE1hcnRpbmV0LCBYaWFvZG9uZyBXYW5nLCBYaWFvcWluZyBFbGxlbiBUYW4sClhpbmZlbmcgWGllLCBYdWNoYW8gSmlhLCBYdWV3ZWkgV2FuZywgWWFlbGxlIEdvbGRzY2hsYWcsIFlhc2hlc2ggR2F1ciwgWWFzbWluZSBCYWJhZWksIFlpIFdlbiwgWWl3ZW4KU29uZywgWXVjaGVuIFpoYW5nLCBZdWUgTGksIFl1bmluZyBNYW8sIFphY2hhcmllIERlbHBpZXJyZSBDb3VkZXJ0LCBaaGVuZyBZYW4sIFpoZW5neGluZyBDaGVuLCBhbmQgWm9lClBhcGFraXBvcy4KKGNvcmUgY29udHJpYnV0b3JzKSIsMjAyNC0wNy0yMyxUaGUgTGxhbWEgMyBIZXJkIG9mIE1vZGVscyxodHRwczovL2FpLm1ldGEuY29tL3Jlc2VhcmNoL3B1YmxpY2F0aW9ucy90aGUtbGxhbWEtMy1oZXJkLW9mLW1vZGVscy8sLCJTT1RBIGltcHJvdmVtZW50LFRyYWluaW5nIGNvc3QiLCJIaWdoIHRyYWluaW5nIGNvbXB1dGUsIGV4Y2VlZHMgNG8gYW5kIENsYXVkZSAzLjUgb24gc29tZSBiZW5jaG1hcmtzOgoKaHR0cHM6Ly9haS5tZXRhLmNvbS9ibG9nL21ldGEtbGxhbWEtMy0xLyAiLDQwNTAwMDAwMDAwMC4wLDQwNUIsMy44ZSsyNSwiU3RhdGVkIGluIHBhcGVyLgoKQWxzbywgNiAqIDQwNUIgKiAxNS42VCB0cmFpbmluZyB0b2tlbnMgPSAzLjhlMjUiLDE1NjAwMDAwMDAwMDAwLDE1LjZUIHRva2VucywyMTQyLjAsIlRyYWluZWQgb24gMzAuODRNIEdQVSBob3VycyAoaHR0cHM6Ly9odWdnaW5nZmFjZS5jby9ibG9nL2xsYW1hMzEpIGFuZCB1c2VkICIidXAgdG8gMTZLIEgxMDAgR1BVW3NdIiIgc28gdHJhaW5pbmcgdG9vayBhdCBsZWFzdAozMC44NE0gLyAxNmsgPSAxOTI3LjUgaG91cnMgb3IgfjgwIGRheXMuIAoKU2VjdGlvbiAzLjMuNCBnaXZlcyByZWxpYWJpbGl0eSBkZXRhaWxzIG92ZXIgYSA1NCBkYXkgcGVyaW9kIGR1cmluZyB0cmFpbmluZywgZm9yIHdoaWNoIHRoZXkgaGFkICIiaGlnaGVyIHRoYW4gOTAlIGVmZmVjdGl2ZSB0cmFpbmluZyB0aW1lIiIKMTkyNy41IC8gMC45ID0gMjE0MiBob3VycwoKUHJvYmFibHksIGZ1bGwgdHJhaW5pbmcgdGltZSBpcyBzb21ld2hhdCBsb25nZXIsIHNpbmNlIGl0IHNvdW5kcyBsaWtlIHRoZXJlIHdlcmUgcGVyaW9kcyB3aGVyZSBub3QgYWxsIDE2ayBIMTAwcyB3ZXJlIHJ1bm5pbmcuIixOVklESUEgSDEwMCBTWE01IDgwR0IsLENvbmZpZGVudCwiTW9kZXJuIGFydGlmaWNpYWwgaW50ZWxsaWdlbmNlIChBSSkgc3lzdGVtcyBhcmUgcG93ZXJlZCBieSBmb3VuZGF0aW9uIG1vZGVscy4gVGhpcyBwYXBlciBwcmVzZW50cyBhIG5ldyBzZXQgb2YgZm91bmRhdGlvbiBtb2RlbHMsIGNhbGxlZCBMbGFtYSAzLiBJdCBpcyBhIGhlcmQgb2YgbGFuZ3VhZ2UgbW9kZWxzIHRoYXQgbmF0aXZlbHkgc3VwcG9ydCBtdWx0aWxpbmd1YWxpdHksIGNvZGluZywgcmVhc29uaW5nLCBhbmQgdG9vbCB1c2FnZS4gT3VyIGxhcmdlc3QgbW9kZWwgaXMgYSBkZW5zZSBUcmFuc2Zvcm1lciB3aXRoIDQwNUIgcGFyYW1ldGVycyBhbmQgYSBjb250ZXh0IHdpbmRvdyBvZiB1cCB0byAxMjhLIHRva2Vucy4gVGhpcyBwYXBlciBwcmVzZW50cyBhbiBleHRlbnNpdmUgZW1waXJpY2FsIGV2YWx1YXRpb24gb2YgTGxhbWEgMy4gV2UgZmluZCB0aGF0IExsYW1hIDMgZGVsaXZlcnMgY29tcGFyYWJsZSBxdWFsaXR5IHRvIGxlYWRpbmcgbGFuZ3VhZ2UgbW9kZWxzIHN1Y2ggYXMgR1BULTQgb24gYSBwbGV0aG9yYSBvZiB0YXNrcy4gV2UgcHVibGljbHkgcmVsZWFzZSBMbGFtYSAzLCBpbmNsdWRpbmcgcHJlLXRyYWluZWQgYW5kIHBvc3QtdHJhaW5lZCB2ZXJzaW9ucyBvZiB0aGUgNDA1QiBwYXJhbWV0ZXIgbGFuZ3VhZ2UgbW9kZWwgYW5kIG91ciBMbGFtYSBHdWFyZCAzIG1vZGVsIGZvciBpbnB1dCBhbmQgb3V0cHV0IHNhZmV0eS4gVGhlIHBhcGVyIGFsc28gcHJlc2VudHMgdGhlIHJlc3VsdHMgb2YgZXhwZXJpbWVudHMgaW4gd2hpY2ggd2UgaW50ZWdyYXRlIGltYWdlLCB2aWRlbywgYW5kIHNwZWVjaCBjYXBhYmlsaXRpZXMgaW50byBMbGFtYSAzIHZpYSBhIGNvbXBvc2l0aW9uYWwgYXBwcm9hY2guIFdlIG9ic2VydmUgdGhpcyBhcHByb2FjaCBwZXJmb3JtcyBjb21wZXRpdGl2ZWx5IHdpdGggdGhlIHN0YXRlLW9mLXRoZS1hcnQgb24gaW1hZ2UsIHZpZGVvLCBhbmQgc3BlZWNoIHJlY29nbml0aW9uIHRhc2tzLiBUaGUgcmVzdWx0aW5nIG1vZGVscyBhcmUgbm90IHlldCBiZWluZyBicm9hZGx5IHJlbGVhc2VkIGFzIHRoZXkgYXJlIHN0aWxsIHVuZGVyIGRldmVsb3BtZW50LiIsMS4wLCxPcGVuIHdlaWdodHMgKHJlc3RyaWN0ZWQgdXNlKSxVbml0ZWQgU3RhdGVzIG9mIEFtZXJpY2EsLCwsMTYzODQuMCwwLjQwNDIsMjAyNS0xMS0yOCAxMTo1Mzo0NCswMDowMCwsLCwxNjAwMDAwMC4wLCxJbmR1c3RyeSwsLCwsT3BlbiAocmVzdHJpY3RlZCB1c2UpLCJMbGFtYSAzLjEgbW9kZWwgbGljZW5zZToKCmh0dHBzOi8vaHVnZ2luZ2ZhY2UuY28vbWV0YS1sbGFtYS9NZXRhLUxsYW1hLTMuMS04Qi9ibG9iL21haW4vTElDRU5TRSAKCm11c3Qgc2VlayBzZXBhcmF0ZSBsaWNlbnNlIGlmIG92ZXIgNzAwbSBtb250aGx5IHVzZXJzLCBhY2NlcHRhYmxlIHVzZSByZXN0cmljdGlvbnMKCnRyYWluaW5nIGNvZGUgaGVyZTogaHR0cHM6Ly9naXRodWIuY29tL21ldGEtbGxhbWEvbGxhbWEtcmVjaXBlcy9ibG9iL21haW4vc3JjL2xsYW1hX3JlY2lwZXMvdXRpbHMvdHJhaW5fdXRpbHMucHkjTDcwIAoiLFRydWUsNTI4ODU0MzMuOTU0MDIyNDYsTUZVIHJhbmdlcyBiZXR3ZWVuIDAuMzggYW5kIDAuNDMgZGVwZW5kaW5nIG9uIHRoZSBzcGVjaWZpYyBwYXJhbGxlbGlzbSB1c2VkOyBJIGFzc3VtZSB0aGUgZ2VvbWV0cmljIG1lYW46IHNxcnQoMC4zOCAqIDAuNDMpID0gMC40MDQyLEJGMTYsVHJ1ZSwyMjYyMjUzMi4xNTkyOTkxNDYsIlJlcG9ydGVkLE9wZXJhdGlvbiBjb3VudGluZyIsbWV0YS1sbGFtYSw5LjRlKzIyLCJTZWN0aW9uIDQgZ2l2ZXMgZGV0YWlsIGFib3V0IHRoZSBwb3N0LXRyYWluaW5nIHByb2Nlc3MuIFRoZXkgZG8gNiByb3VuZHMgb2YgcG9zdC10cmFpbmluZywgdXNpbmcgdGhlIG1vZGVsIGZyb20gdGhlIHByZXZpb3VzIGl0ZXJhdGlvbiBpbiBlYWNoIHN1Y2Nlc3NpdmUgcm91bmQuIEluIGVhY2ggcm91bmQsIHRoZXkgZmluZS10dW5lIGEgY29weSBvZiB0aGUgbGFuZ3VhZ2UgbW9kZWwgaW50byBhIHJld2FyZCBtb2RlbCAoUk0pIHVzaW5nIHByZWZlcmVuY2UgZGF0YSwgdGhlbiB1c2UgdGhlIHJld2FyZCBtb2RlbCB0byBkbyByZWplY3Rpb24gc2FtcGxpbmcgb24gaHVtYW4gYW5ub3RhdGlvbiBwcm9tcHRzLiBOZXh0IHRoZXkgZG8gc3VwZXJ2aXNlZCBmaW5lLXR1bmluZyAoU0ZUKSBvbiB0aGUgcmVqZWN0aW9uIHNhbXBsZWQgZGF0YSBhbG9uZyB3aXRoIHNvbWUgc3ludGhldGljIGRhdGEgKDguNWsgdG8gOWsgc3RlcHMgcGVyIHJvdW5kKS4gTmV4dCwgdGhleSBkbyBEaXJlY3QgUHJlZmVyZW5jZSBPcHRpbWl6YXRpb24gKERQTykgb3ZlciB0aGUgbW9zdCByZWNlbnQgZ2VuZXJhdGlvbiBvZiBwcmVmZXJlbmNlIGRhdGEuIEZpbmFsbHksIHRoZXkgZG8gbW9kZWwgYXZlcmFnaW5nIG92ZXIgZXhwZXJpbWVudHMgdXNpbmcgZGlmZmVyZW50IHNhbXBsZXMgb2YgZGF0YSBvciBoeXBlcnBhcmFtZXRlcnMgaW4gZWFjaCBvZiB0aGUgUk0sIFNGVCwgYW5kIERQTyBzdGVwcy4gCgpXZSBjYW4gZ2V0IGEgdmVyeSByb3VnaCBlc3RpbWF0ZSBvZiB0b3RhbCBwb3N0LXRyYWluaW5nIGNvbXB1dGU6Ci0gUk0gc2VjdGlvbiBkb2Vzbid0IGdpdmUgYW55IGRldGFpbCBhYm91dCBiYXRjaCBzaXplIG9yIHRyYWluaW5nIGxlbmd0aC4gSW4gTGxhbWEgMiwgdGhleSB0cmFpbmVkIHRoZSBSTSBmb3Igb25lIGVwb2NoIG92ZXIgdGhlaXIgMS43QiB0b2tlbnMgb2YgcHJlZmVyZW5jZSBkYXRhLiBXZSBhcmVuJ3QgdG9sZCBob3cgbWFueSBleGFtcGxlcyB0aGV5IGhhdmUgaW4gTGxhbWEgMywgdGhvdWdoIHdlIHNlZSB0aGF0IGV4YW1wbGVzIGFyZSBzb21ld2hhdCBsb25nZXIsIGFwcGFyZW50bHkgYmVjYXVzZSB0aGV5IGNvbnRhaW4gbW9yZSB0dXJucyBvbiBhdmVyYWdlLiBBc3N1bWluZyBwcmVmZXJlbmNlIGRhdGEgc2NhbGVkIHVwIGJ5IGEgc2ltaWxhciBhbW91bnQgdG8gcHJlLXRyYWluaW5nIGRhdGEgKDJUIHRvIDE1VCB0b2tlbnMgZnJvbSBMbGFtYSAyIHRvIDMpLCB0aGF0IHN1Z2dlc3RzIGFyb3VuZCAxLjdCICogMTVUIC8gMlQgPSAxMi43NUIgdG9rZW5zLCB3aGljaCBjb3JyZXNwb25kcyB0byA2ICogMTIuNzVCICogNDA1QiA9IDMuMDk4ZTIyIEZMT1BzLCBpZiB0aGV5IHVzZWQgdGhlIDQwNWIgdmFyaWFudCBmb3IgdGhlaXIgcmV3YXJkIG1vZGVsLgotIFNGVCB1c2VzIDguNWstOWsgc3RlcHMgaW4gZWFjaCByb3VuZC4gQmF0Y2ggc2l6ZSBpcyBub3QgZ2l2ZW4gaGVyZSwgYnV0IGluIExsYW1hIDIgdGhleSB1c2VkIGJhdGNoZXMgb2YgNjQgc2VxdWVuY2VzIG9mIDQwOTYgPSAyNjIsMTQ0IHRva2Vucy4gQXNzdW1pbmcgdGhleSBzY2FsZWQgdXAgU0ZUIGJhdGNoZXMgYnkgYSBzaW1pbGFyIHJhdGlvIGFzIHRoZXkgZGlkIHByZXRyYWluaW5nICg0TSBpbiBMbGFtYSAyIC0+IDE2TSBmb3IgbW9zdCBvZiBMbGFtYSAzIHByZXRyYWluaW5nKSwgTGxhbWEgMydzIFNGVCB3b3VsZCBoYXZlIHVzZWQgYXJvdW5kIDFNIHRva2VucyBwZXIgYmF0Y2guIFRoYXQgc3VnZ2VzdHMgNiAqIDlrICogMU0gKiA0MDVCID0gMi4xODdlMjIgRkxPUCBwZXIgcm91bmQgb2YgU0ZULiAKLSBEUE8gc2VjdGlvbiBnaXZlcyBubyBkZXRhaWwgYWJvdXQgcXVhbnRpdHkgb2YgZXhhbXBsZXMgb3IgdHJhaW5pbmcgbGVuZ3RoLiBMbGFtYSAyIHVzZWQgUFBPIGZvciAyMDAtNDAwIGl0ZXJhdGlvbnMgcGVyIG1vZGVsOyBlYWNoIGl0ZXJhdGlvbiB3YXMgYSBiYXRjaCBvZiA1MTIgZXhhbXBsZXMsIGFuZCB0b29rIH4zMzAgc2Vjb25kcy4gT3VyIGN1cnJlbnQgZXN0aW1hdGUgaXMgdGhhdCBMbGFtYSAyLTcwQiB1c2VkIDEwMDAgQTEwMHMsIHdoaWNoIHdvdWxkIHN1Z2dlc3QgMzMwICogMy4xMmUxNCAqIDEwMDAgPSA0LjExOGUyMiBGTE9QLiBEUE8gdXNlcyBsZXNzIGNvbXB1dGUsIGJ1dCBwcmVzdW1hYmx5IHRoZXkndmUgYWxzbyBzY2FsZWQgdXAgdGhlaXIgZGF0YSBoZXJlOyB3aXRob3V0IGZ1cnRoZXIgaW5mbyBsZXQncyBzcGVjdWxhdGUgdGhlc2Ugcm91Z2hseSBjYW5jZWwgb3V0LgpTbyB0b3RhbCBmaW5lLXR1bmluZyBjb21wdXRlIGlzIGFib3V0IDMuMWUyMiArIDIuMmUyMiArIDQuMWUyMiA9IDkuNEUyMiBGTE9QcyIsLFllcwpMbGFtYSAzLjEtNzBCLExhbmd1YWdlLExhbmd1YWdlIG1vZGVsaW5nL2dlbmVyYXRpb24sTWV0YSBBSSwiQWJoaW1hbnl1IER1YmV5LCBBYmhpbmF2IEphdWhyaSwgQWJoaW5hdiBQYW5kZXksIEFiaGlzaGVrIEthZGlhbiwgQWhtYWQgQWwtRGFobGUsIEFpZXNoYSBMZXRtYW4sCkFsYW4gU2NoZWx0ZW4sIEFteSBZYW5nLCBBbmdlbGEgRmFuLCBBbmlydWRoIEdveWFsLCBBbnRob255IEhhcnRzaG9ybiwgQW9ibyBZYW5nLCBBcmNoaSBNaXRyYSwgQXJjaGllClNyYXZhbmt1bWFyLCBBcnRlbSBLb3JlbmV2LCBBcnRodXIgSGluc3ZhcmssIEFydW4gUmFvLCBBc3RvbiBaaGFuZywgQXVyZWxpZW4gUm9kcmlndWV6LCBBdXN0ZW4KR3JlZ2Vyc29uLCBBdmEgU3BhdGFydSwgQmFwdGlzdGUgUm96aWVyZSwgQmV0aGFueSBCaXJvbiwgQmluaCBUYW5nLCBCb2JiaWUgQ2hlcm4sIENoYXJsb3R0ZSBDYXVjaGV0ZXV4LApDaGF5YSBOYXlhaywgQ2hsb2UgQmksIENocmlzIE1hcnJhLCBDaHJpcyBNY0Nvbm5lbGwsIENocmlzdGlhbiBLZWxsZXIsIENocmlzdG9waGUgVG91cmV0LCBDaHVueWFuZwpXdSwgQ29yaW5uZSBXb25nLCBDcmlzdGlhbiBDYW50b24gRmVycmVyLCBDeXJ1cyBOaWtvbGFpZGlzLCBEYW1pZW4gQWxsb25zaXVzLCBEYW5pZWwgU29uZywgRGFuaWVsbGUKUGludHosIERhbm55IExpdnNoaXRzLCBEYXZpZCBFc2lvYnUsIERocnV2IENob3VkaGFyeSwgRGhydXYgTWFoYWphbiwgRGllZ28gR2FyY2lhLU9sYW5vLCBEaWVnbyBQZXJpbm8sCkRpZXV3a2UgSHVwa2VzLCBFZ29yIExha29ta2luLCBFaGFiIEFsQmFkYXd5LCBFbGluYSBMb2Jhbm92YSwgRW1pbHkgRGluYW4sIEVyaWMgTWljaGFlbCBTbWl0aCwgRmlsaXAKUmFkZW5vdmljLCBGcmFuayBaaGFuZywgR2FicmllbCBTeW5uYWV2ZSwgR2FicmllbGxlIExlZSwgR2VvcmdpYSBMZXdpcyBBbmRlcnNvbiwgR3JhZW1lIE5haWwsIEdyZWdvaXJlCk1pYWxvbiwgR3VhbiBQYW5nLCBHdWlsbGVtIEN1Y3VyZWxsLCBIYWlsZXkgTmd1eWVuLCBIYW5uYWggS29yZXZhYXIsIEh1IFh1LCBIdWdvIFRvdXZyb24sIElsaXlhbiBaYXJvdiwKSW1hbm9sIEFycmlldGEgSWJhcnJhLCBJc2FiZWwgS2xvdW1hbm4sIElzaGFuIE1pc3JhLCBJdmFuIEV2dGltb3YsIEphZGUgQ29wZXQsIEphZXdvbiBMZWUsIEphbiBHZWZmZXJ0LApKYW5hIFZyYW5lcywgSmFzb24gUGFyaywgSmF5IE1haGFkZW9rYXIsIEplZXQgU2hhaCwgSmVsbWVyIHZhbiBkZXIgTGluZGUsIEplbm5pZmVyIEJpbGxvY2ssIEplbm55IEhvbmcsCkplbnlhIExlZSwgSmVyZW15IEZ1LCBKaWFuZmVuZyBDaGksIEppYW55dSBIdWFuZywgSmlhd2VuIExpdSwgSmllIFdhbmcsIEppZWNhbyBZdSwgSm9hbm5hIEJpdHRvbiwgSm9lClNwaXNhaywgSm9uZ3NvbyBQYXJrLCBKb3NlcGggUm9jY2EsIEpvc2h1YSBKb2huc3R1biwgSm9zaHVhIFNheGUsIEp1bnRlbmcgSmlhLCBLYWx5YW4gVmFzdWRlbiBBbHdhbGEsCkthcnRpa2V5YSBVcGFzYW5pLCBLYXRlIFBsYXdpYWssIEtlIExpLCBLZW5uZXRoIEhlYWZpZWxkLCBLZXZpbiBTdG9uZSwgS2hhbGlkIEVsLUFyaW5pLCBLcml0aGlrYSBJeWVyLApLc2hpdGl6IE1hbGlrLCBLdWVubGV5IENoaXUsIEt1bmFsIEJoYWxsYSwgTGF1cmVuIFJhbnRhbGEtWWVhcnksIExhdXJlbnMgdmFuIGRlciBNYWF0ZW4sIExhd3JlbmNlCkNoZW4sIExpYW5nIFRhbiwgTGl6IEplbmtpbnMsIExvdWlzIE1hcnRpbiwgTG92aXNoIE1hZGFhbiwgTHVibyBNYWxvLCBMdWthcyBCbGVjaGVyLCBMdWthcyBMYW5kemFhdCwKTHVrZSBkZSBPbGl2ZWlyYSwgTWFkZWxpbmUgTXV6emksIE1haGVzaCBQYXN1cHVsZXRpLCBNYW5uYXQgU2luZ2gsIE1hbm9oYXIgUGFsdXJpLCBNYXJjaW4gS2FyZGFzLApNYXRoZXcgT2xkaGFtLCBNYXRoaWV1IFJpdGEsIE1heWEgUGF2bG92YSwgTWVsYW5pZSBLYW1iYWR1ciwgTWlrZSBMZXdpcywgTWluIFNpLCBNaXRlc2ggS3VtYXIKU2luZ2gsIE1vbmEgSGFzc2FuLCBOYW1hbiBHb3lhbCwgTmFyamVzIFRvcmFiaSwgTmlrb2xheSBCYXNobHlrb3YsIE5pa29sYXkgQm9nb3ljaGV2LCBOaWxhZHJpIENoYXR0ZXJqaSwKT2xpdmllciBEdWNoZW5uZSwgT251ciDDh2VsZWJpLCBQYXRyaWNrIEFscmFzc3ksIFBlbmdjaHVhbiBaaGFuZywgUGVuZ3dlaSBMaSwgUGV0YXIgVmFzaWMsIFBldGVyIFdlbmcsClByYWpqd2FsIEJoYXJnYXZhLCBQcmF0aWsgRHViYWwsIFByYXZlZW4gS3Jpc2huYW4sIFB1bml0IFNpbmdoIEtvdXJhLCBQdXhpbiBYdSwgUWluZyBIZSwgUWluZ3hpYW8gRG9uZywKUmFnYXZhbiBTcmluaXZhc2FuLCBSYWogR2FuYXBhdGh5LCBSYW1vbiBDYWxkZXJlciwgUmljYXJkbyBTaWx2ZWlyYSBDYWJyYWwsIFJvYmVydCBTdG9qbmljLCBSb2JlcnRhClJhaWxlYW51LCBSb2hpdCBHaXJkaGFyLCBSb2hpdCBQYXRlbCwgUm9tYWluIFNhdXZlc3RyZSwgUm9ubmllIFBvbGlkb3JvLCBSb3NoYW4gU3VtYmFseSwgUm9zcyBUYXlsb3IsClJ1YW4gU2lsdmEsIFJ1aSBIb3UsIFJ1aSBXYW5nLCBTYWdoYXIgSG9zc2VpbmksIFNhaGFuYSBDaGVubmFiYXNhcHBhLCBTYW5qYXkgU2luZ2gsIFNlYW4gQmVsbCwgU2VvaHl1bgpTb25pYSBLaW0sIFNlcmdleSBFZHVub3YsIFNoYW9saWFuZyBOaWUsIFNoYXJhbiBOYXJhbmcsIFNoYXJhdGggUmFwYXJ0aHksIFNoZW5nIFNoZW4sIFNoZW5neWUgV2FuLApTaHJ1dGkgQmhvc2FsZSwgU2h1biBaaGFuZywgU2ltb24gVmFuZGVuaGVuZGUsIFNwZW5jZXIgV2hpdG1hbiwgU3RlbiBTb290bGEsIFN0ZXBoYW5lIENvbGxvdCwgU3VjaGluCkd1cnVyYW5nYW4sIFN5ZG5leSBCb3JvZGluc2t5LCBUYW1hciBIZXJtYW4sIFRhcmEgRm93bGVyLCBUYXJlayBTaGVhc2hhLCBUaG9tYXMgR2Vvcmdpb3UsIFRob21hcwpTY2lhbG9tLCBUb2JpYXMgU3BlY2tiYWNoZXIsIFRvZG9yIE1paGF5bG92LCBUb25nIFhpYW8sIFVqandhbCBLYXJuLCBWZWRhbnVqIEdvc3dhbWksIFZpYmhvciBHdXB0YSwKVmlnbmVzaCBSYW1hbmF0aGFuLCBWaWt0b3IgS2Vya2V6LCBWaW5jZW50IEdvbmd1ZXQsIFZpcmdpbmllIERvLCBWaXNoIFZvZ2V0aSwgVmxhZGFuIFBldHJvdmljLCBXZWl3ZWkKQ2h1LCBXZW5oYW4gWGlvbmcsIFdlbnlpbiBGdSwgV2hpdG5leSBNZWVycywgWGF2aWVyIE1hcnRpbmV0LCBYaWFvZG9uZyBXYW5nLCBYaWFvcWluZyBFbGxlbiBUYW4sClhpbmZlbmcgWGllLCBYdWNoYW8gSmlhLCBYdWV3ZWkgV2FuZywgWWFlbGxlIEdvbGRzY2hsYWcsIFlhc2hlc2ggR2F1ciwgWWFzbWluZSBCYWJhZWksIFlpIFdlbiwgWWl3ZW4KU29uZywgWXVjaGVuIFpoYW5nLCBZdWUgTGksIFl1bmluZyBNYW8sIFphY2hhcmllIERlbHBpZXJyZSBDb3VkZXJ0LCBaaGVuZyBZYW4sIFpoZW5neGluZyBDaGVuLCBhbmQgWm9lClBhcGFraXBvcy4KKGNvcmUgY29udHJpYnV0b3JzKSIsMjAyNC0wNy0yMyxUaGUgTGxhbWEgMyBIZXJkIG9mIE1vZGVscyxodHRwczovL2FpLm1ldGEuY29tL3Jlc2VhcmNoL3B1YmxpY2F0aW9ucy90aGUtbGxhbWEtMy1oZXJkLW9mLW1vZGVscy8sLFRyYWluaW5nIGNvc3QsLDcwMDAwMDAwMDAwLjAsNzBCLDcuOTI5ZSsyNCwiSHVnZ2luZ2ZhY2UgcGFnZSBzYXlzIDMuMS03MEIgdXNlZCA3LjBNIEgxMDAgaG91cnMgYW5kIHRyYWluZWQgb3ZlciAxNVQgdG9rZW5zLiBodHRwczovL2h1Z2dpbmdmYWNlLmNvL21ldGEtbGxhbWEvTGxhbWEtMy4xLTcwQgpUaGUgcGFwZXIgYWxzbyBzYXlzIHRoYXQgMy4xLTQwNUIgZ290IE1GVSBvZiBiZXR3ZWVuIDM4LTQzJTsgcHJlc3VtYWJseSA3MEIgd2FzIGFyb3VuZCB0aGUgc2FtZSBvciBhIGJpdCBoaWdoZXIuIEknbGwgYXNzdW1lIHV0aWxpemF0aW9uIG9mIDQwJQoKNk5EOgo2ICogMTVUICogNzBCID0gNi4zZTI0IEZMT1BzCgpIYXJkd2FyZToKN00gKiA5LjllMTQgKiAzNjAwICogMC40ID0gOS45OGUyNCBGTE9QcwoKR2VvbWV0cmljIG1lYW46IHNxcnQoNi4zZTI0ICogOS45OGUyNCkgPSA3LjkyOWUyNAoKTm90ZSB0aGF0IExsYW1hIDMtNzBCIGFsc28gc2FpZCBpdCB1c2VkIDE1VCB0b2tlbnMsIGJ1dCBvbmx5IDYuNE0gSDEwMCBob3Vycy4gVGhpcyBzdWdnZXN0cyAzLjEgbWlnaHQgaGF2ZSB1c2VkIGEgYml0IG1vcmUgdGhhbiAxNVQgdG9rZW5zLgoKVHJhaW5pbmcgY29tcHV0ZSB1cHBlciBib3VuZDogN00gSDEwMC1ob3VycyAqIDk4OSBURkxPUFMgKiA1MCUgdXRpbGl6YXRpb24gPSAxLjI1ZTI1IEZMT1AiLDE1MDAwMDAwMDAwMDAwLCwsLCwsQ29uZmlkZW50LCJNb2Rlcm4gYXJ0aWZpY2lhbCBpbnRlbGxpZ2VuY2UgKEFJKSBzeXN0ZW1zIGFyZSBwb3dlcmVkIGJ5IGZvdW5kYXRpb24gbW9kZWxzLiBUaGlzIHBhcGVyIHByZXNlbnRzIGEgbmV3IHNldCBvZiBmb3VuZGF0aW9uIG1vZGVscywgY2FsbGVkIExsYW1hIDMuIEl0IGlzIGEgaGVyZCBvZiBsYW5ndWFnZSBtb2RlbHMgdGhhdCBuYXRpdmVseSBzdXBwb3J0IG11bHRpbGluZ3VhbGl0eSwgY29kaW5nLCByZWFzb25pbmcsIGFuZCB0b29sIHVzYWdlLiBPdXIgbGFyZ2VzdCBtb2RlbCBpcyBhIGRlbnNlIFRyYW5zZm9ybWVyIHdpdGggNDA1QiBwYXJhbWV0ZXJzIGFuZCBhIGNvbnRleHQgd2luZG93IG9mIHVwIHRvIDEyOEsgdG9rZW5zLiBUaGlzIHBhcGVyIHByZXNlbnRzIGFuIGV4dGVuc2l2ZSBlbXBpcmljYWwgZXZhbHVhdGlvbiBvZiBMbGFtYSAzLiBXZSBmaW5kIHRoYXQgTGxhbWEgMyBkZWxpdmVycyBjb21wYXJhYmxlIHF1YWxpdHkgdG8gbGVhZGluZyBsYW5ndWFnZSBtb2RlbHMgc3VjaCBhcyBHUFQtNCBvbiBhIHBsZXRob3JhIG9mIHRhc2tzLiBXZSBwdWJsaWNseSByZWxlYXNlIExsYW1hIDMsIGluY2x1ZGluZyBwcmUtdHJhaW5lZCBhbmQgcG9zdC10cmFpbmVkIHZlcnNpb25zIG9mIHRoZSA0MDVCIHBhcmFtZXRlciBsYW5ndWFnZSBtb2RlbCBhbmQgb3VyIExsYW1hIEd1YXJkIDMgbW9kZWwgZm9yIGlucHV0IGFuZCBvdXRwdXQgc2FmZXR5LiBUaGUgcGFwZXIgYWxzbyBwcmVzZW50cyB0aGUgcmVzdWx0cyBvZiBleHBlcmltZW50cyBpbiB3aGljaCB3ZSBpbnRlZ3JhdGUgaW1hZ2UsIHZpZGVvLCBhbmQgc3BlZWNoIGNhcGFiaWxpdGllcyBpbnRvIExsYW1hIDMgdmlhIGEgY29tcG9zaXRpb25hbCBhcHByb2FjaC4gV2Ugb2JzZXJ2ZSB0aGlzIGFwcHJvYWNoIHBlcmZvcm1zIGNvbXBldGl0aXZlbHkgd2l0aCB0aGUgc3RhdGUtb2YtdGhlLWFydCBvbiBpbWFnZSwgdmlkZW8sIGFuZCBzcGVlY2ggcmVjb2duaXRpb24gdGFza3MuIFRoZSByZXN1bHRpbmcgbW9kZWxzIGFyZSBub3QgeWV0IGJlaW5nIGJyb2FkbHkgcmVsZWFzZWQgYXMgdGhleSBhcmUgc3RpbGwgdW5kZXIgZGV2ZWxvcG1lbnQuIiwsLE9wZW4gd2VpZ2h0cyAocmVzdHJpY3RlZCB1c2UpLFVuaXRlZCBTdGF0ZXMgb2YgQW1lcmljYSwsLCwsLDIwMjUtMTEtMjggMTE6NTM6NDQrMDA6MDAsLCwsLCxJbmR1c3RyeSwsLDEuMjUwMDAxZSsyNSwsT3BlbiAocmVzdHJpY3RlZCB1c2UpLCJMbGFtYSAzLjEgbGljZW5zZToKCmh0dHBzOi8vaHVnZ2luZ2ZhY2UuY28vbWV0YS1sbGFtYS9NZXRhLUxsYW1hLTMuMS04Qi9ibG9iL21haW4vTElDRU5TRSAKCm11c3Qgc2VlayBzZXBhcmF0ZSBsaWNlbnNlIGlmIG92ZXIgNzAwbSBtb250aGx5IHVzZXJzLCBhY2NlcHRhYmxlIHVzZSByZXN0cmljdGlvbnMKCmNvZGUgaGVyZTogaHR0cHM6Ly9naXRodWIuY29tL21ldGEtbGxhbWEvbGxhbWEzL3RyZWUvbWFpbiAKIixUcnVlLCwsLCwsIkhhcmR3YXJlLE9wZXJhdGlvbiBjb3VudGluZyIsbWV0YS1sbGFtYSwsLCxZZXMKTGxhbWEgMy4xLThCLExhbmd1YWdlLExhbmd1YWdlIG1vZGVsaW5nL2dlbmVyYXRpb24sTWV0YSBBSSwiQWJoaW1hbnl1IER1YmV5LCBBYmhpbmF2IEphdWhyaSwgQWJoaW5hdiBQYW5kZXksIEFiaGlzaGVrIEthZGlhbiwgQWhtYWQgQWwtRGFobGUsIEFpZXNoYSBMZXRtYW4sIEFsYW4gU2NoZWx0ZW4sIEFteSBZYW5nLCBBbmdlbGEgRmFuLCBBbmlydWRoIEdveWFsLCBBbnRob255IEhhcnRzaG9ybiwgQW9ibyBZYW5nLCBBcmNoaSBNaXRyYSwgQXJjaGllIFNyYXZhbmt1bWFyLCBBcnRlbSBLb3JlbmV2LCBBcnRodXIgSGluc3ZhcmssIEFydW4gUmFvLCBBc3RvbiBaaGFuZywgQXVyZWxpZW4gUm9kcmlndWV6LCBBdXN0ZW4gR3JlZ2Vyc29uLCBBdmEgU3BhdGFydSwgQmFwdGlzdGUgUm96aWVyZSwgQmV0aGFueSBCaXJvbiwgQmluaCBUYW5nLCBCb2JiaWUgQ2hlcm4sIENoYXJsb3R0ZSBDYXVjaGV0ZXV4LApDaGF5YSBOYXlhaywgQ2hsb2UgQmksIENocmlzIE1hcnJhLCBDaHJpcyBNY0Nvbm5lbGwsIENocmlzdGlhbiBLZWxsZXIsIENocmlzdG9waGUgVG91cmV0LCBDaHVueWFuZyBXdSwgQ29yaW5uZSBXb25nLCBDcmlzdGlhbiBDYW50b24gRmVycmVyLCBDeXJ1cyBOaWtvbGFpZGlzLCBEYW1pZW4gQWxsb25zaXVzLCBEYW5pZWwgU29uZywgRGFuaWVsbGUgUGludHosIERhbm55IExpdnNoaXRzLCBEYXZpZCBFc2lvYnUsIERocnV2IENob3VkaGFyeSwgRGhydXYgTWFoYWphbiwgRGllZ28gR2FyY2lhLU9sYW5vLCBEaWVnbyBQZXJpbm8sIERpZXV3a2UgSHVwa2VzLCBFZ29yIExha29ta2luLCBFaGFiIEFsQmFkYXd5LCBFbGluYSBMb2Jhbm92YSwgRW1pbHkgRGluYW4sIEVyaWMgTWljaGFlbCBTbWl0aCwgRmlsaXAgUmFkZW5vdmljLCBGcmFuayBaaGFuZywgR2FicmllbCBTeW5uYWV2ZSwgR2FicmllbGxlIExlZSwgR2VvcmdpYSBMZXdpcyBBbmRlcnNvbiwgR3JhZW1lIE5haWwsIEdyZWdvaXJlIE1pYWxvbiwgR3VhbiBQYW5nLCBHdWlsbGVtIEN1Y3VyZWxsLCBIYWlsZXkgTmd1eWVuLCBIYW5uYWggS29yZXZhYXIsIEh1IFh1LCBIdWdvIFRvdXZyb24sIElsaXlhbiBaYXJvdiwgSW1hbm9sIEFycmlldGEgSWJhcnJhLCBJc2FiZWwgS2xvdW1hbm4sIElzaGFuIE1pc3JhLCBJdmFuIEV2dGltb3YsIEphZGUgQ29wZXQsIEphZXdvbiBMZWUsIEphbiBHZWZmZXJ0LCBKYW5hIFZyYW5lcywgSmFzb24gUGFyaywgSmF5IE1haGFkZW9rYXIsIEplZXQgU2hhaCwgSmVsbWVyIHZhbiBkZXIgTGluZGUsIEplbm5pZmVyIEJpbGxvY2ssIEplbm55IEhvbmcsIEplbnlhIExlZSwgSmVyZW15IEZ1LCBKaWFuZmVuZyBDaGksIEppYW55dSBIdWFuZywgSmlhd2VuIExpdSwgSmllIFdhbmcsIEppZWNhbyBZdSwgSm9hbm5hIEJpdHRvbiwgSm9lIFNwaXNhaywgSm9uZ3NvbyBQYXJrLCBKb3NlcGggUm9jY2EsIEpvc2h1YSBKb2huc3R1biwgSm9zaHVhIFNheGUsIEp1bnRlbmcgSmlhLCBLYWx5YW4gVmFzdWRlbiBBbHdhbGEsIEthcnRpa2V5YSBVcGFzYW5pLCBLYXRlIFBsYXdpYWssIEtlIExpLCBLZW5uZXRoIEhlYWZpZWxkLCBLZXZpbiBTdG9uZSwgS2hhbGlkIEVsLUFyaW5pLCBLcml0aGlrYSBJeWVyLCBLc2hpdGl6IE1hbGlrLCBLdWVubGV5IENoaXUsIEt1bmFsIEJoYWxsYSwgTGF1cmVuIFJhbnRhbGEtWWVhcnksIExhdXJlbnMgdmFuIGRlciBNYWF0ZW4sIExhd3JlbmNlIENoZW4sIExpYW5nIFRhbiwgTGl6IEplbmtpbnMsIExvdWlzIE1hcnRpbiwgTG92aXNoIE1hZGFhbiwgTHVibyBNYWxvLCBMdWthcyBCbGVjaGVyLCBMdWthcyBMYW5kemFhdCwKTHVrZSBkZSBPbGl2ZWlyYSwgTWFkZWxpbmUgTXV6emksIE1haGVzaCBQYXN1cHVsZXRpLCBNYW5uYXQgU2luZ2gsIE1hbm9oYXIgUGFsdXJpLCBNYXJjaW4gS2FyZGFzLCBNYXRoZXcgT2xkaGFtLCBNYXRoaWV1IFJpdGEsIE1heWEgUGF2bG92YSwgTWVsYW5pZSBLYW1iYWR1ciwgTWlrZSBMZXdpcywgTWluIFNpLCBNaXRlc2ggS3VtYXIKU2luZ2gsIE1vbmEgSGFzc2FuLCBOYW1hbiBHb3lhbCwgTmFyamVzIFRvcmFiaSwgTmlrb2xheSBCYXNobHlrb3YsIE5pa29sYXkgQm9nb3ljaGV2LCBOaWxhZHJpIENoYXR0ZXJqaSwgT2xpdmllciBEdWNoZW5uZSwgT251ciDDh2VsZWJpLCBQYXRyaWNrIEFscmFzc3ksIFBlbmdjaHVhbiBaaGFuZywgUGVuZ3dlaSBMaSwgUGV0YXIgVmFzaWMsIFBldGVyIFdlbmcsClByYWpqd2FsIEJoYXJnYXZhLCBQcmF0aWsgRHViYWwsIFByYXZlZW4gS3Jpc2huYW4sIFB1bml0IFNpbmdoIEtvdXJhLCBQdXhpbiBYdSwgUWluZyBIZSwgUWluZ3hpYW8gRG9uZywgUmFnYXZhbiBTcmluaXZhc2FuLCBSYWogR2FuYXBhdGh5LCBSYW1vbiBDYWxkZXJlciwgUmljYXJkbyBTaWx2ZWlyYSBDYWJyYWwsIFJvYmVydCBTdG9qbmljLCBSb2JlcnRhClJhaWxlYW51LCBSb2hpdCBHaXJkaGFyLCBSb2hpdCBQYXRlbCwgUm9tYWluIFNhdXZlc3RyZSwgUm9ubmllIFBvbGlkb3JvLCBSb3NoYW4gU3VtYmFseSwgUm9zcyBUYXlsb3IsIFJ1YW4gU2lsdmEsIFJ1aSBIb3UsIFJ1aSBXYW5nLCBTYWdoYXIgSG9zc2VpbmksIFNhaGFuYSBDaGVubmFiYXNhcHBhLCBTYW5qYXkgU2luZ2gsIFNlYW4gQmVsbCwgU2VvaHl1bgpTb25pYSBLaW0sIFNlcmdleSBFZHVub3YsIFNoYW9saWFuZyBOaWUsIFNoYXJhbiBOYXJhbmcsIFNoYXJhdGggUmFwYXJ0aHksIFNoZW5nIFNoZW4sIFNoZW5neWUgV2FuLCBTaHJ1dGkgQmhvc2FsZSwgU2h1biBaaGFuZywgU2ltb24gVmFuZGVuaGVuZGUsIFNwZW5jZXIgV2hpdG1hbiwgU3RlbiBTb290bGEsIFN0ZXBoYW5lIENvbGxvdCwgU3VjaGluCkd1cnVyYW5nYW4sIFN5ZG5leSBCb3JvZGluc2t5LCBUYW1hciBIZXJtYW4sIFRhcmEgRm93bGVyLCBUYXJlayBTaGVhc2hhLCBUaG9tYXMgR2Vvcmdpb3UsIFRob21hcyBTY2lhbG9tLCBUb2JpYXMgU3BlY2tiYWNoZXIsIFRvZG9yIE1paGF5bG92LCBUb25nIFhpYW8sIFVqandhbCBLYXJuLCBWZWRhbnVqIEdvc3dhbWksIFZpYmhvciBHdXB0YSwKVmlnbmVzaCBSYW1hbmF0aGFuLCBWaWt0b3IgS2Vya2V6LCBWaW5jZW50IEdvbmd1ZXQsIFZpcmdpbmllIERvLCBWaXNoIFZvZ2V0aSwgVmxhZGFuIFBldHJvdmljLCBXZWl3ZWkgQ2h1LCBXZW5oYW4gWGlvbmcsIFdlbnlpbiBGdSwgV2hpdG5leSBNZWVycywgWGF2aWVyIE1hcnRpbmV0LCBYaWFvZG9uZyBXYW5nLCBYaWFvcWluZyBFbGxlbiBUYW4sIFhpbmZlbmcgWGllLCBYdWNoYW8gSmlhLCBYdWV3ZWkgV2FuZywgWWFlbGxlIEdvbGRzY2hsYWcsIFlhc2hlc2ggR2F1ciwgWWFzbWluZSBCYWJhZWksIFlpIFdlbiwgWWl3ZW4gU29uZywgWXVjaGVuIFpoYW5nLCBZdWUgTGksIFl1bmluZyBNYW8sIFphY2hhcmllIERlbHBpZXJyZSBDb3VkZXJ0LCBaaGVuZyBZYW4sIFpoZW5neGluZyBDaGVuLCBhbmQgWm9lIFBhcGFraXBvcy4KKGNvcmUgY29udHJpYnV0b3JzKSIsMjAyNC0wNy0yMyxUaGUgTGxhbWEgMyBIZXJkIG9mIE1vZGVscyxodHRwczovL2FpLm1ldGEuY29tL3Jlc2VhcmNoL3B1YmxpY2F0aW9ucy90aGUtbGxhbWEtMy1oZXJkLW9mLW1vZGVscy8sLCwsODAwMDAwMDAwMC4wLDhCLDEuMjI0ZSsyNCwiSHVnZ2luZ2ZhY2UgcGFnZSBzYXlzIDMuMS04QiB1c2VkIDEuNDZNIEgxMDAgaG91cnMgYW5kIHRyYWluZWQgb3ZlciAxNVQgdG9rZW5zLiBodHRwczovL2h1Z2dpbmdmYWNlLmNvL21ldGEtbGxhbWEvTGxhbWEtMy4xLTcwQgpUaGUgcGFwZXIgYWxzbyBzYXlzIHRoYXQgMy4xLTQwNUIgZ290IE1GVSBvZiBiZXR3ZWVuIDM4LTQzJTsgcHJlc3VtYWJseSA4QiB3YXMgYXJvdW5kIHRoZSBzYW1lIG9yIGEgYml0IGhpZ2hlci4gSSdsbCBhc3N1bWUgdXRpbGl6YXRpb24gb2YgNDAlCgo2TkQ6CjYgKiAxNVQgKiA4QiA9IDcuMmUyMyBGTE9QcwoKSGFyZHdhcmU6CjEuNDZNICogOS45ZTE0ICogMzYwMCAqIDAuNCA9IDIuMDhlMjQgRkxPUHMKCkdlb21ldHJpYyBtZWFuOiBzcXJ0KDcuMmUyMyAqIDIuMDhlMjQpID0gMS4yMjRlMjQKCk5vdGUgdGhhdCBMbGFtYSAzLThCIGFsc28gc2FpZCBpdCB1c2VkIDE1VCB0b2tlbnMsIGJ1dCBvbmx5IDEuM00gSDEwMCBob3Vycy4gVGhpcyBzdWdnZXN0cyAzLjEgbWlnaHQgaGF2ZSB1c2VkIGEgYml0IG1vcmUgdGhhbiAxNVQgdG9rZW5zLiIsLCwsLCwsTGlrZWx5LCJNb2Rlcm4gYXJ0aWZpY2lhbCBpbnRlbGxpZ2VuY2UgKEFJKSBzeXN0ZW1zIGFyZSBwb3dlcmVkIGJ5IGZvdW5kYXRpb24gbW9kZWxzLiBUaGlzIHBhcGVyIHByZXNlbnRzIGEgbmV3IHNldCBvZiBmb3VuZGF0aW9uIG1vZGVscywgY2FsbGVkIExsYW1hIDMuIEl0IGlzIGEgaGVyZCBvZiBsYW5ndWFnZSBtb2RlbHMgdGhhdCBuYXRpdmVseSBzdXBwb3J0IG11bHRpbGluZ3VhbGl0eSwgY29kaW5nLCByZWFzb25pbmcsIGFuZCB0b29sIHVzYWdlLiBPdXIgbGFyZ2VzdCBtb2RlbCBpcyBhIGRlbnNlIFRyYW5zZm9ybWVyIHdpdGggNDA1QiBwYXJhbWV0ZXJzIGFuZCBhIGNvbnRleHQgd2luZG93IG9mIHVwIHRvIDEyOEsgdG9rZW5zLiBUaGlzIHBhcGVyIHByZXNlbnRzIGFuIGV4dGVuc2l2ZSBlbXBpcmljYWwgZXZhbHVhdGlvbiBvZiBMbGFtYSAzLiBXZSBmaW5kIHRoYXQgTGxhbWEgMyBkZWxpdmVycyBjb21wYXJhYmxlIHF1YWxpdHkgdG8gbGVhZGluZyBsYW5ndWFnZSBtb2RlbHMgc3VjaCBhcyBHUFQtNCBvbiBhIHBsZXRob3JhIG9mIHRhc2tzLiBXZSBwdWJsaWNseSByZWxlYXNlIExsYW1hIDMsIGluY2x1ZGluZyBwcmUtdHJhaW5lZCBhbmQgcG9zdC10cmFpbmVkIHZlcnNpb25zIG9mIHRoZSA0MDVCIHBhcmFtZXRlciBsYW5ndWFnZSBtb2RlbCBhbmQgb3VyIExsYW1hIEd1YXJkIDMgbW9kZWwgZm9yIGlucHV0IGFuZCBvdXRwdXQgc2FmZXR5LiBUaGUgcGFwZXIgYWxzbyBwcmVzZW50cyB0aGUgcmVzdWx0cyBvZiBleHBlcmltZW50cyBpbiB3aGljaCB3ZSBpbnRlZ3JhdGUgaW1hZ2UsIHZpZGVvLCBhbmQgc3BlZWNoIGNhcGFiaWxpdGllcyBpbnRvIExsYW1hIDMgdmlhIGEgY29tcG9zaXRpb25hbCBhcHByb2FjaC4gV2Ugb2JzZXJ2ZSB0aGlzIGFwcHJvYWNoIHBlcmZvcm1zIGNvbXBldGl0aXZlbHkgd2l0aCB0aGUgc3RhdGUtb2YtdGhlLWFydCBvbiBpbWFnZSwgdmlkZW8sIGFuZCBzcGVlY2ggcmVjb2duaXRpb24gdGFza3MuIFRoZSByZXN1bHRpbmcgbW9kZWxzIGFyZSBub3QgeWV0IGJlaW5nIGJyb2FkbHkgcmVsZWFzZWQgYXMgdGhleSBhcmUgc3RpbGwgdW5kZXIgZGV2ZWxvcG1lbnQuIiwsLE9wZW4gd2VpZ2h0cyAocmVzdHJpY3RlZCB1c2UpLFVuaXRlZCBTdGF0ZXMgb2YgQW1lcmljYSwsLCwsLDIwMjUtMTEtMjggMTE6NTM6NDQrMDA6MDAsLCwsLCxJbmR1c3RyeSwsLCwsT3BlbiAocmVzdHJpY3RlZCB1c2UpLCJMbGFtYSAzLjEgbGljZW5zZToKCmh0dHBzOi8vaHVnZ2luZ2ZhY2UuY28vbWV0YS1sbGFtYS9NZXRhLUxsYW1hLTMuMS04Qi9ibG9iL21haW4vTElDRU5TRSAKCm11c3Qgc2VlayBzZXBhcmF0ZSBsaWNlbnNlIGlmIG92ZXIgNzAwbSBtb250aGx5IHVzZXJzLCBhY2NlcHRhYmxlIHVzZSByZXN0cmljdGlvbnMKCmNvZGUgaGVyZTogaHR0cHM6Ly9naXRodWIuY29tL21ldGEtbGxhbWEvbGxhbWEzL3RyZWUvbWFpbiAKIixUcnVlLCwsLCwsIkhhcmR3YXJlLE9wZXJhdGlvbiBjb3VudGluZyIsbWV0YS1sbGFtYSwsLCxZZXMKT3V0Zml0QW55b25lLCJJbWFnZSBnZW5lcmF0aW9uLFZpc2lvbiIsSW1hZ2UgZ2VuZXJhdGlvbiwiQWxpYmFiYSxVbml2ZXJzaXR5IG9mIFNjaWVuY2UgYW5kIFRlY2hub2xvZ3kgb2YgQ2hpbmEgKFVTVEMpIiwiS2UgU3VuLCBKaWFuIENhbywgUWkgV2FuZywgTGlucnVpIFRpYW4sIFhpbmRpIFpoYW5nLCBMaWFuIFpodW8sIEJhbmcgWmhhbmcsIExpZWZlbmcgQm8sIFdlbmJvIFpob3UsIFdlaW1pbmcgWmhhbmcsIERhaWhlbmcgR2FvIiwyMDI0LTA3LTIzLE91dGZpdEFueW9uZTogVWx0cmEtaGlnaCBRdWFsaXR5IFZpcnR1YWwgVHJ5LU9uIGZvciBBbnkgQ2xvdGhpbmcgYW5kIEFueSBQZXJzb24saHR0cHM6Ly9hcnhpdi5vcmcvYWJzLzI0MDcuMTYyMjQsLCwsLCwsLCwsLCwsLFVua25vd24sIlZpcnR1YWwgVHJ5LU9uIChWVE9OKSBoYXMgYmVjb21lIGEgdHJhbnNmb3JtYXRpdmUgdGVjaG5vbG9neSwgZW1wb3dlcmluZyB1c2VycyB0byBleHBlcmltZW50IHdpdGggZmFzaGlvbiB3aXRob3V0IGV2ZXIgaGF2aW5nIHRvIHBoeXNpY2FsbHkgdHJ5IG9uIGNsb3RoaW5nLiBIb3dldmVyLCBleGlzdGluZyBtZXRob2RzIG9mdGVuIHN0cnVnZ2xlIHdpdGggZ2VuZXJhdGluZyBoaWdoLWZpZGVsaXR5IGFuZCBkZXRhaWwtY29uc2lzdGVudCByZXN1bHRzLiBXaGlsZSBkaWZmdXNpb24gbW9kZWxzLCBzdWNoIGFzIFN0YWJsZSBEaWZmdXNpb24gc2VyaWVzLCBoYXZlIHNob3duIHRoZWlyIGNhcGFiaWxpdHkgaW4gY3Jl</x:v>
      </x:c>
    </x:row>
    <x:row r="105" ht="18" customHeight="1">
      <x:c r="A105" s="17" t="n">
        <x:v>100</x:v>
      </x:c>
      <x:c r="B105" s="17" t="n">
        <x:v>310</x:v>
      </x:c>
      <x:c r="C105" s="160" t="str">
        <x:v>YXRpbmcgaGlnaC1xdWFsaXR5IGFuZCBwaG90b3JlYWxpc3RpYyBpbWFnZXMsIHRoZXkgZW5jb3VudGVyIGZvcm1pZGFibGUgY2hhbGxlbmdlcyBpbiBjb25kaXRpb25hbCBnZW5lcmF0aW9uIHNjZW5hcmlvcyBsaWtlIFZUT04uIFNwZWNpZmljYWxseSwgdGhlc2UgbW9kZWxzIHN0cnVnZ2xlIHRvIG1haW50YWluIGEgYmFsYW5jZSBiZXR3ZWVuIGNvbnRyb2wgYW5kIGNvbnNpc3RlbmN5IHdoZW4gZ2VuZXJhdGluZyBpbWFnZXMgZm9yIHZpcnR1YWwgY2xvdGhpbmcgdHJpYWxzLiBPdXRmaXRBbnlvbmUgYWRkcmVzc2VzIHRoZXNlIGxpbWl0YXRpb25zIGJ5IGxldmVyYWdpbmcgYSB0d28tc3RyZWFtIGNvbmRpdGlvbmFsIGRpZmZ1c2lvbiBtb2RlbCwgZW5hYmxpbmcgaXQgdG8gYWRlcHRseSBoYW5kbGUgZ2FybWVudCBkZWZvcm1hdGlvbiBmb3IgbW9yZSBsaWZlbGlrZSByZXN1bHRzLiBJdCBkaXN0aW5ndWlzaGVzIGl0c2VsZiB3aXRoIHNjYWxhYmlsaXR5LW1vZHVsYXRpbmcgZmFjdG9ycyBzdWNoIGFzIHBvc2UsIGJvZHkgc2hhcGUgYW5kIGJyb2FkIGFwcGxpY2FiaWxpdHksIGV4dGVuZGluZyBmcm9tIGFuaW1lIHRvIGluLXRoZS13aWxkIGltYWdlcy4gT3V0Zml0QW55b25lJ3MgcGVyZm9ybWFuY2UgaW4gZGl2ZXJzZSBzY2VuYXJpb3MgdW5kZXJzY29yZXMgaXRzIHV0aWxpdHkgYW5kIHJlYWRpbmVzcyBmb3IgcmVhbC13b3JsZCBkZXBsb3ltZW50LiBGb3IgbW9yZSBkZXRhaWxzIGFuZCBhbmltYXRlZCByZXN1bHRzLCBwbGVhc2Ugc2VlIFx1cmx7dGhpcyBodHRwcyBVUkx9LiIsLCxIb3N0ZWQgYWNjZXNzIChubyBBUEkpLCJDaGluYSxDaGluYSIsLCwsLCwyMDI1LTExLTI4IDExOjUzOjQ0KzAwOjAwLCwsLCwsIkluZHVzdHJ5LEFjYWRlbWlhIiwsLCwsVW5yZWxlYXNlZCxodHRwczovL2h1Z2dpbmdmYWNlLmNvL3NwYWNlcy9IdW1hbkFJR0MvT3V0Zml0QW55b25lLCwsLCwsLCwsLCwsTm8KQ2Fycm90QUkgKENhcnJvdEFJ5aSn5qih5Z6LKSxMYW5ndWFnZSwiUXVlc3Rpb24gYW5zd2VyaW5nLFJlY29tbWVuZGVyIHN5c3RlbSIsIkppYW5nc3UgSHVpemhpIEludGVsbGlnZW50IERpZ2l0YWwgVGVjaG5vbG9neSBDby4sIEx0ZC4iLCwyMDI0LTA3LTIzLENBQyByZWdpc3RyeSwiaHR0cHM6Ly9odWdnaW5nZmFjZS5jby9DYXJyb3RBSS9PcGVuQ2Fycm90LU1peC03QgpodHRwczovL3dlYi5hcmNoaXZlLm9yZy93ZWIvMjAyNTA2MjQxMjQ3MTAvaHR0cHM6Ly93d3cuYWl5emguY29tL2Fpc2hvdy82NTEvIiwsLCw3MDAwMDAwMDAwLjAsLCwsLCwsLCwsQ29uZmlkZW50LCwsLE9wZW4gd2VpZ2h0cyAodW5yZXN0cmljdGVkKSxDaGluYSwsLCwsLDIwMjYtMDItMTEgMTk6MjY6MjcrMDA6MDAsLCwsLCxJbmR1c3RyeSwsLCwsVW5yZWxlYXNlZCwiTUlUIGxpY2Vuc2UKaHR0cHM6Ly9odWdnaW5nZmFjZS5jby9DYXJyb3RBSS9PcGVuQ2Fycm90LU1peC03QiIsLCwsLCwsLENhcnJvdEFJLCwsLFllcwpQZXBQckNMSVAsQmlvbG9neSxQcm90ZWluIGRlc2lnbiwiRHVrZSBVbml2ZXJzaXR5LENvcm5lbGwgVW5pdmVyc2l0eSxTYW5mb3JkIEJ1cm5oYW0gUHJlYnlzIEluc3RpdHV0ZSIsIlN1aGFhcyBCaGF0LCBLYWx5YW4gUGFsZXB1LCBMYXVyZW4gSG9uZywgSm9leSBNYW8sIFRpYW56aGVuZyBZZSwgUmVtYSBJeWVyLCBMaW4gWmhhbywgVGlhbmxhaSBDaGVuLCBTb3BoaWEgVmluY29mZiwgUmlvIFdhdHNvbiwgVGlhbiBXYW5nLCBEaXZ5YSBTcmlqYXksIFZlbmthdGEgU3Jpa2FyIEthdmlyYXl1bmksIEtzZW5paWEgS2hvbGluYSwgU2hyZXkgR29lbCwgUHJhbmF5IFZ1cmUsIEFuaXJ1ZGRoYSBKIERlc3BoYW5kZSwgU2NvdHQgSCBTb2RlcmxpbmcsIE1hdHRoZXcgUCBEZUxpc2EsIFByYW5hbSBDaGF0dGVyamVlIiwyMDI0LTA3LTIyLERlIE5vdm8gRGVzaWduIG9mIFBlcHRpZGUgQmluZGVycyB0byBDb25mb3JtYXRpb25hbGx5IERpdmVyc2UgVGFyZ2V0cyB3aXRoIENvbnRyYXN0aXZlIExhbmd1YWdlIE1vZGVsaW5nLGh0dHBzOi8vcHVibWVkLm5jYmkubmxtLm5paC5nb3YvMzkwOTE3OTkvLCwsLCwsMWUrMTgsIjEuIEhhcmR3YXJlOiAxeCBOVklESUEgQTEwMCA4MEdCIEdQVSAoMy4xMmUxNCBGTE9QL3MgZnAxNikKMi4gVHJhaW5pbmcgZHVyYXRpb246IDYgaG91cnMgKGVzdGltYXRlZCBiYXNlZCBvbiBkYXRhc2V0IHNpemUgYW5kIGVwb2NocykKMy4gVXRpbGl6YXRpb246IDQwJQo0LiBDYWxjdWxhdGlvbjogMy4xMmUxNCBGTE9QL3Mgw5cgMC40IMOXICg2IMOXIDM2MDBzKSA9IDIuNjllMTggRkxPUCDiiYggMS4wZTE4IEZMT1AiLCwiMTEsNTk3IGRhdGFwb2ludHMgZnJvbSBub2lzeSBkYXRhc2V0IHRyYWluaW5nIHBhaXJzIHVzZWQgZm9yIHByZS10cmFpbmluZwoKMTEsNTk3IHggMSBlcG9jaCA9IDExLDU5NyB0b3RhbCBkYXRhcG9pbnRzCgpGaW5hbCBlc3RpbWF0ZTogMTEsNTk3IOKJiCAxLjE2ZTQiLCwsTlZJRElBIEExMDAgU1hNNCA4MCBHQiwsU3BlY3VsYXRpdmUsIkRlc2lnbmluZyBiaW5kZXJzIHRvIHRhcmdldCB1bmRydWdnYWJsZSBwcm90ZWlucyBwcmVzZW50cyBhIGZvcm1pZGFibGUgY2hhbGxlbmdlIGluIGRydWcgZGlzY292ZXJ5LCByZXF1aXJpbmcgaW5ub3ZhdGl2ZSBhcHByb2FjaGVzIHRvIG92ZXJjb21lIHRoZSBsYWNrIG9mIHB1dGF0aXZlIGJpbmRpbmcgc2l0ZXMuIFJlY2VudGx5LCBnZW5lcmF0aXZlIG1vZGVscyBoYXZlIGJlZW4gdHJhaW5lZCB0byBkZXNpZ24gYmluZGluZyBwcm90ZWlucyB2aWEgdGhyZWUtZGltZW5zaW9uYWwgc3RydWN0dXJlcyBvZiB0YXJnZXQgcHJvdGVpbnMsIGJ1dCBhcyBhIHJlc3VsdCwgc3RydWdnbGUgdG8gZGVzaWduIGJpbmRlcnMgdG8gZGlzb3JkZXJlZCBvciBjb25mb3JtYXRpb25hbGx5IHVuc3RhYmxlIHRhcmdldHMuIEluIHRoaXMgd29yaywgd2UgcHJvdmlkZSBhIGdlbmVyYWxpemFibGUgYWxnb3JpdGhtaWMgZnJhbWV3b3JrIHRvIGRlc2lnbiBzaG9ydCwgdGFyZ2V0LWJpbmRpbmcgbGluZWFyIHBlcHRpZGVzLCByZXF1aXJpbmcgb25seSB0aGUgYW1pbm8gYWNpZCBzZXF1ZW5jZSBvZiB0aGUgdGFyZ2V0IHByb3RlaW4uIFRvIGRvIHRoaXMsIHdlIHByb3Bvc2UgYSBwcm9jZXNzIHRvIGdlbmVyYXRlIG5hdHVyYWxpc3RpYyBwZXB0aWRlIGNhbmRpZGF0ZXMgdGhyb3VnaCBHYXVzc2lhbiBwZXJ0dXJiYXRpb24gb2YgdGhlIHBlcHRpZGljIGxhdGVudCBzcGFjZSBvZiB0aGUgRVNNLTIgcHJvdGVpbiBsYW5ndWFnZSBtb2RlbCwgYW5kIHN1YnNlcXVlbnRseSBzY3JlZW4gdGhlc2Ugbm92ZWwgbGluZWFyIHNlcXVlbmNlcyBmb3IgdGFyZ2V0LXNlbGVjdGl2ZSBpbnRlcmFjdGlvbiBhY3Rpdml0eSB2aWEgYSBDTElQLWJhc2VkIGNvbnRyYXN0aXZlIGxlYXJuaW5nIGFyY2hpdGVjdHVyZS4gQnkgaW50ZWdyYXRpbmcgdGhlc2UgZ2VuZXJhdGl2ZSBhbmQgZGlzY3JpbWluYXRpdmUgc3RlcHMsIHdlIGNyZWF0ZSBhIFBlcHRpZGUgUHJpb3JpdGl6YXRpb24gdmlhIENMSVAgKFBlcFByQ0xJUCkgcGlwZWxpbmUgYW5kIHZhbGlkYXRlIGhpZ2hseS1yYW5rZWQsIHRhcmdldC1zcGVjaWZpYyBwZXB0aWRlcyBleHBlcmltZW50YWxseSwgYm90aCBhcyBpbmhpYml0b3J5IHBlcHRpZGVzIGFuZCBhcyBmdXNpb25zIHRvIEUzIHViaXF1aXRpbiBsaWdhc2UgZG9tYWlucywgZGVtb25zdHJhdGluZyBmdW5jdGlvbmFsbHkgcG90ZW50IGJpbmRpbmcgYW5kIGRlZ3JhZGF0aW9uIG9mIGNvbmZvcm1hdGlvbmFsbHkgZGl2ZXJzZSBwcm90ZWluIHRhcmdldHMgaW4gdml0cm8uIE92ZXJhbGwsIG91ciBkZXNpZ24gc3RyYXRlZ3kgcHJvdmlkZXMgYSBtb2R1bGFyIHRvb2xraXQgZm9yIGRlc2lnbmluZyBzaG9ydCBiaW5kaW5nIGxpbmVhciBwZXB0aWRlcyB0byBhbnkgdGFyZ2V0IHByb3RlaW4gd2l0aG91dCB0aGUgcmVsaWFuY2Ugb24gc3RhYmxlIGFuZCBvcmRlcmVkIHRlcnRpYXJ5IHN0cnVjdHVyZSwgZW5hYmxpbmcgZ2VuZXJhdGlvbiBvZiBwcm9ncmFtbWFibGUgbW9kdWxhdG9ycyB0byB1bmRydWdnYWJsZSBhbmQgZGlzb3JkZXJlZCBwcm90ZWlucyBzdWNoIGFzIHRyYW5zY3JpcHRpb24gZmFjdG9ycyBhbmQgZnVzaW9uIG9uY29wcm90ZWlucy4iLDU2LjAsLE9wZW4gd2VpZ2h0cyAobm9uLWNvbW1lcmNpYWwpLCJVbml0ZWQgU3RhdGVzIG9mIEFtZXJpY2EsVW5pdGVkIFN0YXRlcyBvZiBBbWVyaWNhLFVuaXRlZCBTdGF0ZXMgb2YgQW1lcmljYSIsLCwsMS4wLCwyMDI1LTExLTI4IDExOjUzOjQ0KzAwOjAwLCwsLCwsIkFjYWRlbWlhLEFjYWRlbWlhIiwsLCwsT3BlbiAobm9uLWNvbW1lcmNpYWwpLCJBbGwgY29kZSBhbmQgQ29sYWIgbm90ZWJvb2tzIHRvIHJ1biBQZXBQckNMSVAgY2FuIGJlIGZyZWVseSBhY2Nlc3NlZCBieSB0aGUgYWNhZGVtaWMgY29tbXVuaXR5IGF0OiBodHRwczovL2h1Z2dpbmdmYWNlLmNvL3ViaXF1aXR4L3BlcHByY2xpcCwgYWZ0ZXIgc2lnbmluZyBhCm5vbi1jb21tZXJjaWFsLCByZXNlYXJjaC1vbmx5IGFjYWRlbWljIGxpY2Vuc2UuIEFsbCByYXcgYW5kIHByb2Nlc3NlZCBkYXRhIGhhdmUgYmVlbiBkZXBvc2l0ZWQgdG8gdGhlClplbm9kbyByZXBvc2l0b3J5OiBodHRwczovL3plbm9kby5vcmcvZG9pLzEwLjUyODEvemVub2RvLjEwOTcxMDc3IiwsLCwsLDQzMy41MzIzNDk4NjgzOTc0LEhhcmR3YXJlLHViaXF1aXR4LCwsLFllcwpPVi1ESU5PLFZpc2lvbixPYmplY3QgZGV0ZWN0aW9uLCJHdWFuZ3pob3UgQUkgUHVibGljIENvbXB1dGluZyBDZW50ZXIsU3VuIFlhdC1zZW4gVW5pdmVyc2l0eSxNZWl0dWFuIEluYyxQZW5nY2hlbmcgTGFiIiwiSGFvIFdhbmcsIFBlbmd6aGVuIFJlbiwgWmVxdW4gSmllLCBYaWFvIERvbmcsIENoZW5namlhbiBGZW5nLCBZaW5sb25nIFFpYW4sIExpbiBNYSwgRG9uZ21laSBKaWFuZywgWWFvd2VpIFdhbmcsIFhpYW5neXVhbiBMYW4sIFhpYW9kYW4gTGlhbmciLDIwMjQtMDctMjIsT1YtRElOTzogVW5pZmllZCBPcGVuLVZvY2FidWxhcnkgRGV0ZWN0aW9uIHdpdGggTGFuZ3VhZ2UtQXdhcmUgU2VsZWN0aXZlIEZ1c2lvbixodHRwczovL2FyeGl2Lm9yZy9hYnMvMjQwNy4wNzg0NCwsLCwsLCwsLCJiYXRjaCBzaXplOiAxMjgKZXBvY2hzOiAyNApyZXNvbHV0aW9uOiBbODAwLCAxMzMzXSIsLCwsLFVua25vd24sIk9wZW4tdm9jYWJ1bGFyeSBkZXRlY3Rpb24gaXMgYSBjaGFsbGVuZ2luZyB0YXNrIGR1ZSB0byB0aGUgcmVxdWlyZW1lbnQgb2YgZGV0ZWN0aW5nIG9iamVjdHMgYmFzZWQgb24gY2xhc3MgbmFtZXMsIGluY2x1ZGluZyB0aG9zZSBub3QgZW5jb3VudGVyZWQgZHVyaW5nIHRyYWluaW5nLiBFeGlzdGluZyBtZXRob2RzIGhhdmUgc2hvd24gc3Ryb25nIHplcm8tc2hvdCBkZXRlY3Rpb24gY2FwYWJpbGl0aWVzIHRocm91Z2ggcHJlLXRyYWluaW5nIGFuZCBwc2V1ZG8tbGFiZWxpbmcgb24gZGl2ZXJzZSBsYXJnZS1zY2FsZSBkYXRhc2V0cy4gSG93ZXZlciwgdGhlc2UgYXBwcm9hY2hlcyBlbmNvdW50ZXIgdHdvIG1haW4gY2hhbGxlbmdlczogKGkpIGhvdyB0byBlZmZlY3RpdmVseSBlbGltaW5hdGUgZGF0YSBub2lzZSBmcm9tIHBzZXVkby1sYWJlbGluZywgYW5kIChpaSkgaG93IHRvIGVmZmljaWVudGx5IGxldmVyYWdlIHRoZSBsYW5ndWFnZS1hd2FyZSBjYXBhYmlsaXR5IGZvciByZWdpb24tbGV2ZWwgY3Jvc3MtbW9kYWxpdHkgZnVzaW9uIGFuZCBhbGlnbm1lbnQuIFRvIGFkZHJlc3MgdGhlc2UgY2hhbGxlbmdlcywgd2UgcHJvcG9zZSBhIG5vdmVsIHVuaWZpZWQgb3Blbi12b2NhYnVsYXJ5IGRldGVjdGlvbiBtZXRob2QgY2FsbGVkIE9WLURJTk8sIHdoaWNoIGlzIHByZS10cmFpbmVkIG9uIGRpdmVyc2UgbGFyZ2Utc2NhbGUgZGF0YXNldHMgd2l0aCBsYW5ndWFnZS1hd2FyZSBzZWxlY3RpdmUgZnVzaW9uIGluIGEgdW5pZmllZCBmcmFtZXdvcmsuIFNwZWNpZmljYWxseSwgd2UgaW50cm9kdWNlIGEgVW5pZmllZCBEYXRhIEludGVncmF0aW9uIChVbmlESSkgcGlwZWxpbmUgdG8gZW5hYmxlIGVuZC10by1lbmQgdHJhaW5pbmcgYW5kIGVsaW1pbmF0ZSBub2lzZSBmcm9tIHBzZXVkby1sYWJlbCBnZW5lcmF0aW9uIGJ5IHVuaWZ5aW5nIGRpZmZlcmVudCBkYXRhIHNvdXJjZXMgaW50byBkZXRlY3Rpb24tY2VudHJpYyBkYXRhIGZvcm1hdC4gSW4gYWRkaXRpb24sIHdlIHByb3Bvc2UgYSBMYW5ndWFnZS1Bd2FyZSBTZWxlY3RpdmUgRnVzaW9uIChMQVNGKSBtb2R1bGUgdG8gZW5oYW5jZSB0aGUgY3Jvc3MtbW9kYWxpdHkgYWxpZ25tZW50IHRocm91Z2ggYSBsYW5ndWFnZS1hd2FyZSBxdWVyeSBzZWxlY3Rpb24gYW5kIGZ1c2lvbiBwcm9jZXNzLiBXZSBldmFsdWF0ZSB0aGUgcGVyZm9ybWFuY2Ugb2YgdGhlIHByb3Bvc2VkIE9WLURJTk8gb24gcG9wdWxhciBvcGVuLXZvY2FidWxhcnkgZGV0ZWN0aW9uIGJlbmNobWFya3MsIGFjaGlldmluZyBzdGF0ZS1vZi10aGUtYXJ0IHJlc3VsdHMgd2l0aCBhbiBBUCBvZiA1MC42JSBvbiB0aGUgQ09DTyBiZW5jaG1hcmsgYW5kIDQwLjElIG9uIHRoZSBMVklTIGJlbmNobWFyayBpbiBhIHplcm8tc2hvdCBtYW5uZXIsIGRlbW9uc3RyYXRpbmcgaXRzIHN0cm9uZyBnZW5lcmFsaXphdGlvbiBhYmlsaXR5LiBGdXJ0aGVybW9yZSwgdGhlIGZpbmUtdHVuZWQgT1YtRElOTyBvbiBDT0NPIGFjaGlldmVzIDU4LjQlIEFQLCBvdXRwZXJmb3JtaW5nIG1hbnkgZXhpc3RpbmcgbWV0aG9kcyB3aXRoIHRoZSBzYW1lIGJhY2tib25lLiBUaGUgY29kZSBmb3IgT1YtRElOTyBpcyBhdmFpbGFibGUgYXQgdGhpcyBodHRwcyBVUkwuIiwyNC4wLCxVbnJlbGVhc2VkLCJDaGluYSxDaGluYSxDaGluYSxDaGluYSIsLCwsLCwyMDI1LTExLTI4IDExOjUzOjQ0KzAwOjAwLCwsLCwsIkdvdmVybm1lbnQsSW5kdXN0cnksQWNhZGVtaWEsSW5kdXN0cnksQWNhZGVtaWEiLCwsLCxPcGVuIHNvdXJjZSwiQXBhY2hlIDIuMApodHRwczovL2dpdGh1Yi5jb20vd2FuZ2hhbzk2MTAvT1YtRElOTwoKd2VpZ2h0cyBhcmUgc3VwcG9zZWQgdG8gYmUgaGVyZSBidXQgdGhlIHJlcG8gaXMgZW1wdHkgW0F1Z3VzdCAyMDI1XQpodHRwczovL2h1Z2dpbmdmYWNlLmNvL2hhbzk2MTAvT1YtRElOTyIsLCwsLCwsLCwsLCxObwpEQ0xNIDdCLExhbmd1YWdlLCJMYW5ndWFnZSBtb2RlbGluZy9nZW5lcmF0aW9uLFF1ZXN0aW9uIGFuc3dlcmluZyxRdWFudGl0YXRpdmUgcmVhc29uaW5nIixBcHBsZSwsMjAyNC0wNy0yMCxNb2RlbCBDYXJkIGZvciBEQ0xNLUJhc2VsaW5lLTdCLGh0dHBzOi8vaHVnZ2luZ2ZhY2UuY28vYXBwbGUvRENMTS03QiwsLCw3MDAwMDAwMDAwLjAsN0IsMS4wNWUrMjMsNiBGTE9QIC8gcGFyYW1ldGVyIC8gdG9rZW4gKiA3ICogMTBeOSBwYXJhbWV0ZXJzICogMi41ICogMTBeMTIgdG9rZW5zID0gMS4wNWUrMjMgRkxPUCwyNTAwMDAwMDAwMDAwLFRvdGFsIFRyYWluaW5nIFRva2VuczogMi41VCwsLE5WSURJQSBIMTAwIFNYTTUgODBHQiwsQ29uZmlkZW50LCJEQ0xNLUJhc2VsaW5lLTdCIGlzIGEgNyBiaWxsaW9uIHBhcmFtZXRlciBsYW5ndWFnZSBtb2RlbCB0cmFpbmVkIG9uIHRoZSBEQ0xNLUJhc2VsaW5lIGRhdGFzZXQsIHdoaWNoIHdhcyBjdXJhdGVkIGFzIHBhcnQgb2YgdGhlIERhdGFDb21wIGZvciBMYW5ndWFnZSBNb2RlbHMgKERDTE0pIGJlbmNobWFyay4gVGhpcyBtb2RlbCBpcyBkZXNpZ25lZCB0byBzaG93Y2FzZSB0aGUgZWZmZWN0aXZlbmVzcyBvZiBzeXN0ZW1hdGljIGRhdGEgY3VyYXRpb24gdGVjaG5pcXVlcyBmb3IgaW1wcm92aW5nIGxhbmd1YWdlIG1vZGVsIHBlcmZvcm1hbmNlLiIsLCxPcGVuIHdlaWdodHMgKHJlc3RyaWN0ZWQgdXNlKSxVbml0ZWQgU3RhdGVzIG9mIEFtZXJpY2EsLCwsLCwyMDI1LTExLTI4IDExOjUzOjQ0KzAwOjAwLCwsLCwsSW5kdXN0cnksLCwsLFVucmVsZWFzZWQsIkFwcGxlIFNhbXBsZSBDb2RlIGxpY2Vuc2UgKG5vIHBhdGVudCByaWdodHMsIGNvcHlyaWdodC1vbmx5KQpodHRwczovL2h1Z2dpbmdmYWNlLmNvL2FwcGxlL0RDTE0tN0IiLFRydWUsLCwsLCxPcGVyYXRpb24gY291bnRpbmcsYXBwbGUsLCwsWWVzClpoaXdlaSAo55+l5b6u5aSn5qih5Z6LKSxMYW5ndWFnZSwiU2VhcmNoLFRleHQgc3VtbWFyaXphdGlvbiIsQmVpamluZyBXZWltZW5nIENodWFuZ2tlIE5ldHdvcmsgVGVjaG5vbG9neSwsMjAyNC0wNy0yMCxDQUMgcmVnaXN0cnksaHR0cHM6Ly90ZWNoLmNoaW5hZGFpbHkuY29tLmNuL2EvMjAyNDA3LzIzL1dTNjY5ZjU1NmRhMzEwN2NkNTVkMjZjMzQ0Lmh0bWwsLCwsLCwsLCwsLCwsLFVua25vd24sLCwsLENoaW5hLCwsLCwsMjAyNi0wMi0xMSAxOToyNjoyNyswMDowMCwsLCwsLEluZHVzdHJ5LCwsLCwsLCwsLCwsLCwsLCwsCkF0aGVuZS03MEIsTGFuZ3VhZ2UsIkxhbmd1YWdlIG1vZGVsaW5nL2dlbmVyYXRpb24sUXVlc3Rpb24gYW5zd2VyaW5nIixOZXh1c2Zsb3csIkV2YW4gRnJpY2ssIFBldGVyIEppbiwgVGlhbmxlIExpLCBLYXJ0aGlrIEdhbmVzYW4sIEppYW4gWmhhbmcsIEppYW50YW8gSmlhbywgQmFuZ2h1YSBaaHUiLDIwMjQtMDctMTksQXRoZW5lLTcwQjogUmVkZWZpbmluZyB0aGUgQm91bmRhcmllcyBvZiBQb3N0LVRyYWluaW5nIGZvciBPcGVuIE1vZGVscyxodHRwczovL25leHVzZmxvdy5haS9ibG9ncy9hdGhlbmUsLCwsNzAwMDAwMDAwMDAuMCw3MEIsLCwsLCwsLCxDb25maWRlbnQsIldlIGFyZSBleGNpdGVkIHRvIGFubm91bmNlIHRoZSByZWxlYXNlIG9mIEF0aGVuZS1MbGFtYTMtNzBCIGJ5IE5leHVzZmxvdywgYSBzdHJvbmcgb3Blbi13ZWlnaHRzIGNoYXQgbW9kZWwgZmluZS10dW5lZCBmcm9tIE1ldGEgQUnigJlzIExsYW1hLTMtNzBCLiBBdGhlbmUtNzBCIGhhcyBhY2hpZXZlZCBhbiBpbXByZXNzaXZlIEFyZW5hLUhhcmQtQXV0byBzY29yZSBvZiA3Ny44JSwgcGxhY2luZyBpdCBjbG9zZSB0byBsZWFkaW5nIHByb3ByaWV0YXJ5IG1vZGVscyBzdWNoIGFzIEdQVC00byAoNzkuMiUpIGFuZCBDbGF1ZGUtMy41LVNvbm5ldCAoNzkuMyUpLiBUaGlzIHJlcHJlc2VudHMgYSBzaWduaWZpY2FudCBsZWFwIGZyb20gaXRzIHByZWRlY2Vzc29yLCBMbGFtYS0zLTcwQi1JbnN0cnVjdCwgd2hpY2ggc2NvcmVkIDQ2LjYlLiBBdGhlbmUtNzBCIGlzIG5vdyB1bmRlciBwdWJsaWMgdGVzdGluZyBvbiBDaGF0Ym90IEFyZW5hLiBUaGUgaW1wcm92ZW1lbnQgY29tZXMgZnJvbSBOZXh1c2Zsb3figJlzIHRhcmdldGVkIHBvc3QtdHJhaW5pbmcgcGlwZWxpbmUgdG8gZW5oYW5jZSBkZXNpcmVkIG1vZGVsIGJlaGF2aW9ycy4iLCwsT3BlbiB3ZWlnaHRzIChub24tY29tbWVyY2lhbCksVW5pdGVkIFN0YXRlcyBvZiBBbWVyaWNhLExsYW1hIDMtNzBCLCwsLCwyMDI1LTExLTI4IDExOjUzOjQ0KzAwOjAwLCwsLCwsSW5kdXN0cnksLCwsLFVucmVsZWFzZWQsIk5leHVzIFJlc2VhcmNoIExpY2Vuc2UgIiJmb3IgcGVyc29uYWwgdXNlIG9ubHkiIiArIGxsYW1hIGxpY2Vuc2UgYXBwbGllcyIsLCwsLCwsLE5leHVzZmxvdywsLCxZZXMKR3JvdW5kaW5nIERpbm8gTCxWaXNpb24sIk9iamVjdCBkZXRlY3Rpb24sSW1hZ2UgY2FwdGlvbmluZyIsIlRzaW5naHVhIFVuaXZlcnNpdHksSW50ZXJuYXRpb25hbCBEaWdpdGFsIEVjb25vbXkgQWNhZGVteSxIb25nIEtvbmcgVW5pdmVyc2l0eSBvZiBTY2llbmNlIGFuZCBUZWNobm9sb2d5IChIS1VTVCksQ2hpbmVzZSBVbml2ZXJzaXR5IG9mIEhvbmcgS29uZyAoQ1VISyksTWljcm9zb2Z0IFJlc2VhcmNoLFNvdXRoIENoaW5hIFVuaXZlcnNpdHkgb2YgVGVjaG5vbG9neSIsIlNoaWxvbmcgTGl1LCBaaGFveWFuZyBaZW5nLCBUaWFuaGUgUmVuLCBGZW5nIExpLCBIYW8gWmhhbmcsIEppZSBZYW5nLCBRaW5nIEppYW5nLCBDaHVueXVhbiBMaSwgSmlhbndlaSBZYW5nLCBIYW5nIFN1LCBKdW4gWmh1LCBMZWkgWmhhbmciLDIwMjQtMDctMTksR3JvdW5kaW5nIERJTk86IE1hcnJ5aW5nIERJTk8gd2l0aCBHcm91bmRlZCBQcmUtVHJhaW5pbmcgZm9yIE9wZW4tU2V0IE9iamVjdCBEZXRlY3Rpb24saHR0cHM6Ly9hcnhpdi5vcmcvYWJzLzIzMDMuMDU0OTl2NSw0MDY2LjAsLCwzNDEwMDAwMDAuMCwiVGFibGUgNAoKU3dpbi1MIFszMl0gYXMgYW4gaW1hZ2UgYmFja2JvbmUiLCwsLCwsLE5WSURJQSBBMTAwLCxDb25maWRlbnQsIkluIHRoaXMgcGFwZXIsIHdlIHByZXNlbnQgYW4gb3Blbi1zZXQgb2JqZWN0IGRldGVjdG9yLCBjYWxsZWQgR3JvdW5kaW5nIERJTk8sIGJ5IG1hcnJ5aW5nIFRyYW5zZm9ybWVyLWJhc2VkIGRldGVjdG9yIERJTk8gd2l0aCBncm91bmRlZCBwcmUtdHJhaW5pbmcsIHdoaWNoIGNhbiBkZXRlY3QgYXJiaXRyYXJ5IG9iamVjdHMgd2l0aCBodW1hbiBpbnB1dHMgc3VjaCBhcyBjYXRlZ29yeSBuYW1lcyBvciByZWZlcnJpbmcgZXhwcmVzc2lvbnMuIFRoZSBrZXkgc29sdXRpb24gb2Ygb3Blbi1zZXQgb2JqZWN0IGRldGVjdGlvbiBpcyBpbnRyb2R1Y2luZyBsYW5ndWFnZSB0byBhIGNsb3NlZC1zZXQgZGV0ZWN0b3IgZm9yIG9wZW4tc2V0IGNvbmNlcHQgZ2VuZXJhbGl6YXRpb24uIFRvIGVmZmVjdGl2ZWx5IGZ1c2UgbGFuZ3VhZ2UgYW5kIHZpc2lvbiBtb2RhbGl0aWVzLCB3ZSBjb25jZXB0dWFsbHkgZGl2aWRlIGEgY2xvc2VkLXNldCBkZXRlY3RvciBpbnRvIHRocmVlIHBoYXNlcyBhbmQgcHJvcG9zZSBhIHRpZ2h0IGZ1c2lvbiBzb2x1dGlvbiwgd2hpY2ggaW5jbHVkZXMgYSBmZWF0dXJlIGVuaGFuY2VyLCBhIGxhbmd1YWdlLWd1aWRlZCBxdWVyeSBzZWxlY3Rpb24sIGFuZCBhIGNyb3NzLW1vZGFsaXR5IGRlY29kZXIgZm9yIGNyb3NzLW1vZGFsaXR5IGZ1c2lvbi4gV2hpbGUgcHJldmlvdXMgd29ya3MgbWFpbmx5IGV2YWx1YXRlIG9wZW4tc2V0IG9iamVjdCBkZXRlY3Rpb24gb24gbm92ZWwgY2F0ZWdvcmllcywgd2UgcHJvcG9zZSB0byBhbHNvIHBlcmZvcm0gZXZhbHVhdGlvbnMgb24gcmVmZXJyaW5nIGV4cHJlc3Npb24gY29tcHJlaGVuc2lvbiBmb3Igb2JqZWN0cyBzcGVjaWZpZWQgd2l0aCBhdHRyaWJ1dGVzLiBHcm91bmRpbmcgRElOTyBwZXJmb3JtcyByZW1hcmthYmx5IHdlbGwgb24gYWxsIHRocmVlIHNldHRpbmdzLCBpbmNsdWRpbmcgYmVuY2htYXJrcyBvbiBDT0NPLCBMVklTLCBPRGluVywgYW5kIFJlZkNPQ08vKy9nLiBHcm91bmRpbmcgRElOTyBhY2hpZXZlcyBhICBBUCBvbiB0aGUgQ09DTyBkZXRlY3Rpb24gemVyby1zaG90IHRyYW5zZmVyIGJlbmNobWFyaywgaS5lLiwgd2l0aG91dCBhbnkgdHJhaW5pbmcgZGF0YSBmcm9tIENPQ08uIEl0IHNldHMgYSBuZXcgcmVjb3JkIG9uIHRoZSBPRGluVyB6ZXJvLXNob3QgYmVuY2htYXJrIHdpdGggYSBtZWFuICBBUC4gQ29kZSB3aWxsIGJlIGF2YWlsYWJsZSBhdCBcdXJse2h0dHBzOi8vZ2l0aHViLmNvbS9JREVBLVJlc2VhcmNoL0dyb3VuZGluZ0RJTk99LiIsLCxPcGVuIHdlaWdodHMgKHVucmVzdHJpY3RlZCksIkNoaW5hLEhvbmcgS29uZyxIb25nIEtvbmcsVW5pdGVkIFN0YXRlcyBvZiBBbWVyaWNhLENoaW5hIiwsLCw2NC4wLCwyMDI2LTA1LTI1IDEyOjMzOjAwKzAwOjAwLCwsLDY0LjAsLCJBY2FkZW1pYSxBY2FkZW1pYSxBY2FkZW1pYSxJbmR1c3RyeSxBY2FkZW1pYSIsLCwsLFVucmVsZWFzZWQsIkFwYWNoZSAyLjAKaHR0cHM6Ly9naXRodWIuY29tL0lERUEtUmVzZWFyY2gvR3JvdW5kaW5nRElOTyIsLCwsLCw1MDUwMS4yMjE4OTEzNTIyNSwsLCwsLFllcwpFbGV2ZW4gVHVyYm8gdjIuNSxTcGVlY2gsIlRleHQtdG8tc3BlZWNoIChUVFMpLFNwZWVjaCBzeW50aGVzaXMiLEVsZXZlbkxhYnMsLDIwMjQtMDctMTksIkhpZ2ggcXVhbGl0eSwgbG93IGxhdGVuY3kgdGV4dCB0byBzcGVlY2ggaW4gMzIgbGFuZ3VhZ2VzIixodHRwczovL2VsZXZlbmxhYnMuaW8vYmxvZy9pbnRyb2R1Y2luZy10dXJiby12Mi01LCwsLCwsLCwsLCwsLCxVbmtub3duLCJFbGV2ZW4gVHVyYm8gdjIuNSBpcyBvdXIgaGlnaC1xdWFsaXR5LCBsb3ctbGF0ZW5jeSBtb2RlbCB3aXRoIGEgZ29vZCBiYWxhbmNlIG9mIHF1YWxpdHkgYW5kIHNwZWVkLgoKVGhpcyBtb2RlbCBpcyBhbiBpZGVhbCBjaG9pY2UgZm9yIGFsbCBzY2VuYXJpb3Mgd2hlcmUgeW914oCZZCB1c2UgRmxhc2ggdjIuNSwgYnV0IHdoZXJlIHlvdeKAmXJlIHdpbGxpbmcgdG8gdHJhZGUgb2ZmIGxhdGVuY3kgZm9yIGhpZ2hlciBxdWFsaXR5IHZvaWNlIGdlbmVyYXRpb24uIiwsLEFQSSBhY2Nlc3MsVW5pdGVkIFN0YXRlcyBvZiBBbWVyaWNhLCwsLCwsMjAyNS0xMS0yOCAxMTo1Mzo0NCswMDowMCwsLCwsLEluZHVzdHJ5LCwsLCxVbnJlbGVhc2VkLCxUcnVlLCwsLCwsLCwsLCxObwpNaXN0cmFsIE5lTW8sTGFuZ3VhZ2UsIkxhbmd1YWdlIG1vZGVsaW5nL2dlbmVyYXRpb24sQ29kZSBnZW5lcmF0aW9uIixNaXN0cmFsIEFJLCJBbGJlcnQgSmlhbmcsIEFsZXhhbmRyZSBTYWJsYXlyb2xsZXMsIEFsZXhpcyBUYWNuZXQsIEFsb2sgS290aGFyaSwgQW50b2luZSBSb3V4LCBBcnRodXIgTWVuc2NoLCBBdWRyZXkgSGVyYmxpbi1TdG9vcCwgQXVndXN0aW4gR2FycmVhdSwgQXVzdGluIEJpcmt5LCBCYW00ZCwgQmFwdGlzdGUgQm91dCwgQmF1ZG91aW4gZGUgTW9uaWNhdWx0LCBCbGFuY2hlIFNhdmFyeSwgQ2Fyb2xlIFJhbWJhdWQsIENhcm9saW5lIEZlbGRtYW4sIERldmVuZHJhIFNpbmdoIENoYXBsb3QsIERpZWdvIGRlIGxhcyBDYXNhcywgRWxlb25vcmUgQXJjZWxpbiwgRW1tYSBCb3UgSGFubmEsIEV0aWVubmUgTWV0emdlciwgR2FzcGFyZCBCbGFuY2hldCwgR2lhbm5hIExlbmd5ZWwsIEd1aWxsYXVtZSBCb3VyLCBHdWlsbGF1bWUgTGFtcGxlLCBIYXJpem8gUmFqYW9uYSwgSGVucmkgUm91c3NleiwgSGljaGVtIFNhdHRvdWYsIElhbiBNYWNrLCBKZWFuLU1hbG8gRGVsaWdub24sIEplc3NpY2EgQ2h1ZG5vdnNreSwgSnVzdHVzIE11cmtlLCBLYXJ0aWsgS2hhbmRlbHdhbCwgTGF3cmVuY2UgU3Rld2FydCwgTG91aXMgTWFydGluLCBMb3VpcyBUZXJub24sIEx1Y2lsZSBTYXVsbmllciwgTMOpbGlvIFJlbmFyZCBMYXZhdWQsIE1hcmdhcmV0IEplbm5pbmdzLCBNYXJpZSBQZWxsYXQsIE1hcmllIFRvcmVsbGksIE1hcmllLUFubmUgTGFjaGF1eCwgTWFyam9yaWUgSmFuaWV3aWN6LCBNaWNrYcOrbCBTZXpuZWMsIE5pY29sYXMgU2NodWhsLCBOaWtsYXMgTXVocywgT2xpdmllciBkZSBHYXJyaWd1ZXMsIFBhdHJpY2sgdm9uIFBsYXRlbiwgUGF1bCBKYWNvYiwgUGF1bGluZSBCdWNoZSwgUGF2YW4gS3VtYXIgUmVkZHksIFBlcnJ5IFNhdmFzLCBQaWVycmUgU3RvY2ssIFJvbWFpbiBTYXV2ZXN0cmUsIFNhZ2FyIFZhemUsIFNhbmRlZXAgU3VicmFtYW5pYW4sIFNhdXJhYmggR2FyZywgU29waGlhIFlhbmcsIFN6eW1vbiBBbnRvbmlhaywgVGV2ZW4gTGUgU2NhbywgVGhpYmF1bHQgU2NodWVsbGVyLCBUaGliYXV0IExhdnJpbCwgVGhvbWFzIFdhbmcsIFRow6lvcGhpbGUgR2VydmV0LCBUaW1vdGjDqWUgTGFjcm9peCwgVmFsZXJhIE5lbXljaG5pa292YSwgV2VuZHkgU2hhbmcsIFdpbGxpYW0gRWwgU2F5ZWQsIFdpbGxpYW0gTWFyc2hhbGwiLDIwMjQtMDctMTgsTWlzdHJhbCBOZU1vLGh0dHBzOi8vbWlzdHJhbC5haS9uZXdzL21pc3RyYWwtbmVtby8sLCwsMTIwMDAwMDAwMDAuMCwxMmIsLCwsLCwsLFNlbGYtc3VwZXJ2aXNlZCBsZWFybmluZyxDb25maWRlbnQsIk1pc3RyYWwgTmVNbzogb3VyIG5ldyBiZXN0IHNtYWxsIG1vZGVsLiBBIHN0YXRlLW9mLXRoZS1hcnQgMTJCIG1vZGVsIHdpdGggMTI4ayBjb250ZXh0IGxlbmd0aCwgYnVpbHQgaW4gY29sbGFib3JhdGlvbiB3aXRoIE5WSURJQSwgYW5kIHJlbGVhc2VkIHVuZGVyIHRoZSBBcGFjaGUgMi4wIGxpY2Vuc2UuIiwsLE9wZW4gd2VpZ2h0cyAodW5yZXN0cmljdGVkKSxGcmFuY2UsLCwsLCwyMDI1LTExLTI4IDExOjUzOjQ0KzAwOjAwLCwsLCwsSW5kdXN0cnksLCwsLCwsLCwsLCwsLG1pc3RyYWxhaSwsLCxZZXMKR1BULTRvIG1pbmksIkxhbmd1YWdlLE11bHRpbW9kYWwsVmlzaW9uIiwiQ2hhdCxMYW5ndWFnZSBtb2RlbGluZy9nZW5lcmF0aW9uLENvZGUgZ2VuZXJhdGlvbixWaXN1YWwgcXVlc3Rpb24gYW5zd2VyaW5nIixPcGVuQUksIlByZS10cmFpbmluZyBsZWFkcwpBaWRhbiBDbGFyaywgQWxleCBQYWlubywgSmFjb2IgTWVuaWNrCgpQb3N0LXRyYWluaW5nIGxlYWRzCkxpYW0gRmVkdXMsIEx1a2UgTWV0egoKQXJjaGl0ZWN0dXJlIGxlYWRzCkNsZW1lbnMgV2ludGVyLCBMaWEgR3V5CgpPcHRpbWl6YXRpb24gbGVhZHMKU2FtIFNjaG9lbmhvbHosIERhbmllbCBMZXZ5CgpMb25nLWNvbnRleHQgbGVhZApOaXRpc2ggS2Vza2FyCgpQcmUtdHJhaW5pbmcgRGF0YSBsZWFkcwpBbGV4IENhcm5leSwgQWxleCBQYWlubywgSWFuIFNvaGwsIFFpbWluZyBZdWFuCgpUb2tlbml6ZXIgbGVhZApSZWltYXIgTGVpa2UKCkh1bWFuIGRhdGEgbGVhZHMKQXJrYSBEaGFyLCBCcnlkb24gRWFzdG1hbiwgTWlhIEdsYWVzZQoKRXZhbCBsZWFkCkJlbiBTb2tvbG93c2t5CgpEYXRhIGZseXdoZWVsIGxlYWQKQW5kcmV3IEtvbmRyaWNoCgpJbmZlcmVuY2UgbGVhZApGZWxpcGUgUGV0cm9za2kgU3VjaAoKSW5mZXJlbmNlIFByb2R1Y3Rpb25pemF0aW9uIGxlYWQKSGVucmlxdWUgUG9uZGUgZGUgT2xpdmVpcmEgUGludG8KClBvc3QtdHJhaW5pbmcgaW5mcmFzdHJ1Y3R1cmUgbGVhZHMKSmlheWkgV2VuZywgUmFuZGFsbCBMaW4sIFlvdWxvbmcgQ2hlbmcKClByZS10cmFpbmluZyBvcmdhbml6YXRpb24gbGVhZApOaWNrIFJ5ZGVyCgpQcmUtdHJhaW5pbmcgcHJvZ3JhbSBsZWFkCkxhdXJlbiBJdG93CgpQb3N0LXRyYWluaW5nIG9yZ2FuaXphdGlvbiBsZWFkcwpCYXJyZXQgWm9waCwgSm9obiBTY2h1bG1hbgoKUG9zdC10cmFpbmluZyBwcm9ncmFtIGxlYWQKTWlhbm5hIENoZW4KCkNvcmUgY29udHJpYnV0b3JzCkFkYW0gTGVyZXIsIEFkYW0gUC4gR291Y2hlciwgQWRhbSBQZXJlbG1hbiwgQWtpbGEgV2VsaWhpbmRhLCBBbGVjIFJhZGZvcmQsIEFsZXggQm9yenVub3YsIEFsZXggQ2FybmV5LCBBbGV4IENob3csIEFsZXggUGFpbm8sIEFsZXggUmVuemluLCBBbGV4IFRhY2hhcmQgUGFzc29zLCBBbGV4aSBDaHJpc3Rha2lzLCBBbGkgS2FtYWxpLCBBbGxpc29uIE1veWVyLCBBbGxpc29uIFRhbSwgQW1hZG91IENyb29rZXMsIEFtaW4gVG9vdG9vbmNoaWFuLCBBbmFueWEgS3VtYXIsIEFuZHJlaiBLYXJwYXRoeSwgQW5kcmV5IE1pc2hjaGVua28sIEFuZHJldyBDYW5uLCBBbmRyZXcgS29uZHJpY2gsIEFuZHJldyBUdWxsb2NoLCBBbmdlbGEgSmlhbmcsIEFudG9pbmUgUGVsaXNzZSwgQW50b25pYSBXb29kZm9yZCwgQW51aiBHb3NhbGlhLCBBdmkgTmF5YWssIEF2aXRhbCBPbGl2ZXIsIEJlaHJvb3ogR2hvcmJhbmksIEJlbiBMZWltYmVyZ2VyLCBCZW4gV2FuZywgQmV0aCBIb292ZXIsIEJsYWtlIFNhbWljLCBCcmlhbiBHdWFycmFjaSwgQnJ5ZG9uIEVhc3RtYW4sIENhbWlsbG8gTHVnYXJlc2ksIENoYWsgTGksIENoYXJsb3R0ZSBCYXJldHRlLCBDaGVsc2VhIFZvc3MsIENoZW4gRGluZywgQ2hvbmcgWmhhbmcsIENocmlzIEJlYXVtb250LCBDaHJpcyBIYWxsYWN5LCBDaHJpcyBLb2NoLCBDaHJpc3RpYW4gR2lic29uLCBDaHJpc3RpbmUgQ2hvaSwgQ2hyaXN0b3BoZXIgSGVzc2UsIENvbGluIFdlaSwgRGFuaWVsIEthcHBsZXIsIERhbmllbCBMZXZpbiwgRGFuaWVsIExldnksIERhdmlkIEZhcmhpLCBEYXZpZCBNZWx5LCBEYXZpZCBTYXNha2ksIERpbWl0cmlzIFRzaXByYXMsIERvdWcgTGksIER1YyBQaG9uZyBOZ3V5ZW4sIER1bmNhbiBGaW5kbGF5LCBFZG11bmQgV29uZywgRWhzYW4gQXNkYXIsIEVsaXphYmV0aCBQcm9laGwsIEVsaXphYmV0aCBZYW5nLCBFcmljIFBldGVyc29uLCBFcmljIFNpZ2xlciwgRXVnZW5lIEJyZXZkbywgRmFyemFkIEtob3Jhc2FuaSwgRnJhbmNpcyBaaGFuZywgR2VuZSBPZGVuLCBHZW9mZiBTYWxtb24sIEhhZGkgU2FsbWFuLCBIYWltaW5nIEJhbywgSGVhdGhlciBTY2htaWR0LCBIb25neXUgUmVuLCBIeXVuZyBXb24gQ2h1bmcsIElhbiBLaXZsaWNoYW4sIElhbiBPJ0Nvbm5lbGwsIElhbiBPc2JhbmQsIElicmFoaW0gT2t1eXVjdSwgSWx5YSBLb3N0cmlrb3YsIEluZ21hciBLYW5pdHNjaGVpZGVyLCBKYWNvYiBDb3hvbiwgSmFtZXMgQ3Jvb2tzLCBKYW1lcyBMZW5ub24sIEphbmUgUGFyaywgSmFzb24gVGVwbGl0eiwgSmFzb24gV2VpLCBKYXNvbiBXb2xmZSwgSmF5IENoZW4sIEplZmYgSGFycmlzLCBKaWF5aSBXZW5nLCBKaWUgVGFuZywgSm9hbm5lIEphbmcsIEpvbmF0aGFuIFdhcmQsIEpvbmF0aGFuIE1jS2F5LCBKb25nIFdvb2sgS2ltLCBKb3NoIEdyb3NzLCBKb3NoIEthcGxhbiwgSm95IEppYW8sIEpveWNlIExlZSwgSnVudGFuZyBaaHVhbmcsIEthaSBGcmlja2UsIEthdmluIEthcnRoaWssIEtlbm55IEhzdSwgS2llbCBIb3dlLCBLeWxlIEx1dGhlciwgTGFycnkgS2FpLCBMYXVyZW4gSXRvdywgTGVvIENoZW4sIExpYSBHdXksIExpZW4gTWFtaXRzdWthLCBMaWxpYW4gV2VuZywgTG9uZyBPdXlhbmcsIExvdWlzIEZldXZyaWVyLCBMdWthcyBLb25kcmFjaXVrLCBMdWthc3ogS2Fpc2VyLCBMeXJpYyBEb3NoaSwgTWFkYSBBZmxhaywgTWFkZGllIFNpbWVucywgTWFkZWxlaW5lIFRob21wc29uLCBNYXJhdCBEdWtoYW4sIE1hcnZpbiBaaGFuZywgTWF0ZXVzeiBMaXR3aW4sIE1hdHRoZXcgWmVuZywgTWF4IEpvaG5zb24sIE1heWFuayBHdXB0YSwgTWlhIEdsYWVzZSwgTWljaGFlbCBKYW5uZXIsIE1pY2hhZWwgUGV0cm92LCBNaWNoYWVsIFd1LCBNaWNoZWxsZSBGcmFkaW4sIE1pY2hlbGxlIFBva3Jhc3MsIE1pZ3VlbCBPb20gVGVtdWRvIGRlIENhc3RybywgTWlraGFpbCBQYXZsb3YsIE1pbmFsIEtoYW4sIE1vIEJhdmFyaWFuLCBNdXJhdCBZZXNpbGRhbCwgTmF0YWxpYSBHaW1lbHNoZWluLCBOYXRhbGllIFN0YXVkYWNoZXIsIE5pY2sgU3RhdGhhcywgTmlrIFRlemFrLCBOaXRoYW50aCBLdWRpZ2UsIE5vZWwgQnVuZGljaywgT2ZpciBOYWNodW0sIE9sZWcgQm9pa28sIE9sZWcgTXVyaywgT2xpdmllciBHb2RlbWVudCwgT3dlbiBDYW1wYmVsbC1Nb29yZSwgUGhpbGlwIFByb25pbiwgUGhpbGlwcGUgVGlsbGV0LCBSYWNoZWwgTGltLCBSYWphbiBUcm9sbCwgUmFuZGFsbCBMaW4sIFJhcGhhIGdvbnRpam8gbG9wZXMsIFJhdWwgUHVyaSwgUmVhaCBNaXlhcmEsIFJlaW1hciBMZWlrZSwgUmVuYXVkIEdhdWJlcnQsIFJlemEgWmFtYW5pLCBSb2IgSG9uc2J5LCBSb2hpdCBSYW1jaGFuZGFuaSwgUm9yeSBDYXJtaWNoYWVsLCBSdXNsYW4gTmlnbWF0dWxsaW4sIFJ5YW4gQ2hldSwgU2FyYSBDdWx2ZXIsIFNjb3R0IEdyYXksIFNlYW4gR3JvdmUsIFNlYW4gTWV0emdlciwgU2hhbnRhbnUgSmFpbiwgU2hlbmdqaWEgWmhhbywgU2hlcndpbiBXdSwgU2h1YWlxaSAoVG9ueSkgWGlhLCBTb25pYSBQaGVuZSwgU3BlbmNlciBQYXBheSwgU3RldmUgQ29mZmV5LCBTdGV2ZSBMZWUsIFN0ZXZlIExlZSwgU3Rld2FydCBIYWxsLCBTdWNoaXIgQmFsYWppLCBUYWwgQnJvZGEsIFRhbCBTdHJhbWVyLCBUYXJ1biBHb2dpbmVuaSwgVGVkIFNhbmRlcnMsIFRob21hcyBDdW5uaW5naG1hbiwgVGhvbWFzIERpbXNvbiwgVGhvbWFzIFJhb3V4LCBUaWFuaGFvIFpoZW5nLCBDaHJpc3RpbmEgS2ltLCBUb2RkIFVuZGVyd29vZCwgVHJpc3RhbiBIZXl3b29kLCBWYWxlcmllIFFpLCBWaW5uaWUgTW9uYWNvLCBWbGFkIEZvbWVua28sIFdlaXlpIFpoZW5nLCBXZW5kYSBaaG91LCBXb2pjaWVjaCBaYXJlbWJhLCBZYXNoIFBhdGlsLCBZaWxlaSwgUWlhbiwgWW9uZ2ppayBLaW0sIFlvdWxvbmcgQ2hlbmcsIFl1Y2hlbiBIZSwgWXVjaGVuIFpoYW5nLCBZdWppYSBKaW4sIFl1bnhpbmcgRGFpLCBZdXJ5IE1hbGtvdiIsMjAyNC0wNy0xOCxHUFQtNG8gbWluaTogYWR2YW5jaW5nIGNvc3QtZWZmaWNpZW50IGludGVsbGlnZW5jZSxodHRwczovL29wZW5haS5jb20vaW5kZXgvZ3B0LTRvLW1pbmktYWR2YW5jaW5nLWNvc3QtZWZmaWNpZW50LWludGVsbGlnZW5jZS8sLFNpZ25pZmljYW50IHVzZSwiTm8gcHVibGljIGJyZWFrZG93biBvZiBHUFQtNG8gbWluaSB1c2VycywgYnV0IGFzIG9mIGxhdGUgMjAyNCwgaXQgaXMgb25lIG9mIHRoZSBmZXcgbWFpbiBtb2RlbHMgYXZhaWxhYmxlIGluIENoYXRHUFQgYW5kIE9wZW5BSSdzIGNoZWFwZXN0IG1vZGVsLiBPcGVuQUkgaGFzIGh1bmRyZWRzIG9mIG1pbGxpb25zIG9mIHVzZXJzLiIsLCwsIlRyYWluaW5nIGNvbXB1dGUgZXN0aW1hdGVkIHRvIGJlIDcuMzYwMDFlKzI0IGZyb20gYmVuY2htYXJrIHNjb3Jlcy4gaHR0cHM6Ly9jb2xhYi5yZXNlYXJjaC5nb29nbGUuY29tL2RyaXZlLzFyM3BVTWhCN0toMEdsczllRy12X1hlZldyeWU5ZlZRUj91c3A9c2hhcmluZwoKOTAlIENJIFszLjIzZSsyNCwgMi4wNWUrMjVdIiwsLCwsLCxTcGVjdWxhdGl2ZSwiT3BlbkFJIGlzIGNvbW1pdHRlZCB0byBtYWtpbmcgaW50ZWxsaWdlbmNlIGFzIGJyb2FkbHkgYWNjZXNzaWJsZSBhcyBwb3NzaWJsZS4gVG9kYXksIHdlJ3JlIGFubm91bmNpbmcgR1BULTRvIG1pbmksIG91ciBtb3N0IGNvc3QtZWZmaWNpZW50IHNtYWxsIG1vZGVsLiBXZSBleHBlY3QgR1BULTRvIG1pbmkgd2lsbCBzaWduaWZpY2FudGx5IGV4cGFuZCB0aGUgcmFuZ2Ugb2YgYXBwbGljYXRpb25zIGJ1aWx0IHdpdGggQUkgYnkgbWFraW5nIGludGVsbGlnZW5jZSBtdWNoIG1vcmUgYWZmb3JkYWJsZS4gR1BULTRvIG1pbmkgc2NvcmVzIDgyJSBvbiBNTUxVIGFuZCBjdXJyZW50bHkgb3V0cGVyZm9ybXMgR1BULTQxIG9uIGNoYXQgcHJlZmVyZW5jZXMgaW4gTE1TWVMgbGVhZGVyYm9hcmQob3BlbnMgaW4gYSBuZXcgd2luZG93KS4gSXQgaXMgcHJpY2VkIGF0IDE1IGNlbnRzIHBlciBtaWxsaW9uIGlucHV0IHRva2VucyBhbmQgNjAgY2VudHMgcGVyIG1pbGxpb24gb3V0cHV0IHRva2VucywgYW4gb3JkZXIgb2YgbWFnbml0dWRlIG1vcmUgYWZmb3JkYWJsZSB0aGFuIHByZXZpb3VzIGZyb250aWVyIG1vZGVscyBhbmQgbW9yZSB0aGFuIDYwJSBjaGVhcGVyIHRoYW4gR1BULTMuNSBUdXJiby4iLCwsQVBJIGFjY2VzcyxVbml0ZWQgU3RhdGVzIG9mIEFtZXJpY2EsLCwsLCwyMDI1LTExLTI4IDExOjUzOjQ0KzAwOjAwLCwsLCwsSW5kdXN0cnksLCwyLjA1MDAwMWUrMjUsLFVucmVsZWFzZWQsLFRydWUsLCwsLCxCZW5jaG1hcmtzLCwsLCxObwpQYXRoT3JjaGVzdHJhLCwsLCwyMDI0LTA3LTE4LCLmiJHlm73pppbkuKrkurrlt6Xmmbrog73nl4XnkIblpKfmqKHlnovlj5HluIMKIixodHRwczovL3d3dy5zdGRhaWx5LmNvbS9pbmRleC9rZWppeGlud2VuLzIwMjQwNy9hYjA1YWM1NGYyYWM0NzJlYTEzZDYzYzEwODA0NTg0Ny5zaHRtbCAoTElOSyBCUk9LRU4pLCwsLCwsLCwsLCwsLCxVbmtub3duLCwsLCwsLCwsLCwyMDI1LTExLTI4IDExOjUzOjQ0KzAwOjAwLCwsLCwsLCwsLCwsLCwsLCwsLCwsLCwsCkNoYXRMaW5nICjngbXnioDlpKfmqKHlnospLExhbmd1YWdlLCxCZWlqaW5nIDU4IEluZm9ybWF0aW9uIFRlY2hub2xvZ3ksLDIwMjQtMDctMTgsQ0FDIHJlZ2lzdHJ5LGh0dHBzOi8vd3d3LmNhYy5nb3YuY24vMjAyNC0wNC8wMi9jXzE3MTM3Mjk5ODM4MDMxNDUuaHRtLCwsLCwsLCwsLCwsLCxVbmtub3duLCwsLCxDaGluYSwsLCwsLDIwMjYtMDItMTEgMTk6MjY6MjcrMDA6MDAsLCwsLCxJbmR1c3RyeSwsLCwsLCwsLCwsLCwsLCwsLApaaGl6aGUgUWlhbndlbiAo5pm66ICF5Y2D6Zeu5aSn6K+t6KiA5qih5Z6LKSwiUm9ib3RpY3MsTXVsdGltb2RhbCIsIjNEIHNlZ21lbnRhdGlvbixTcGF0aWFsIEludGVsbGlnZW5jZSIsIkJlaWppbmcgWmhpamluZyBZdW5jaHVhbmcgVGVjaG5vbG9neSBDby4sIEx0ZC4iLCwyMDI0LTA3LTE4LENBQyByZWdpc3RyeSxodHRwczovL3dlYi5hcmNoaXZlLm9yZy93ZWIvMjAyNTA2MjQwNjQ4NDMvaHR0cHM6Ly93d3cudGlhbnl1c2h1a2UuY29tL3h3bXQvMjAyNS8yMDI1LTAyLTIwLzg2My5odG1sIChMSU5LIEJST0tFTiksLCwsLCwsLCw+IDEgbWlsbGlvbiAzRCBkYXRhIHNhbXBsZXMgYW5kIDM1MCBrIG11bHRpbW9kYWwgZGF0YSBzYW1wbGVzIG9uIHRoZSBpbi1ob3VzZSBCZWhhdmlzaW9uIHNwYXRpYWwtaW50ZWxsaWdlbmNlIHBsYXRmb3JtLCwsLCxVbmtub3duLCwsLCxDaGluYSwsLCwsLDIwMjYtMDItMTEgMTk6MjY6MjcrMDA6MDAsLCwsLCxJbmR1c3RyeSwsLCwsLCwsLCwsLCwsLCwsLApCZWlydWFuICjljJfova/lpKfmqKHlnospLExhbmd1YWdlLCJTZWFyY2gsQ2hhdCxUZXh0IHN1bW1hcml6YXRpb24iLCJCZWlqaW5nIEJlaWRhIFNvZnR3YXJlIEVuZ2luZWVyaW5nIENvLiwgTHRkLiIsLDIwMjQtMDctMTgsQ0FDIHJlZ2lzdHJ5LGh0dHBzOi8vd2ViLmFyY2hpdmUub3JnL3dlYi8yMDI1MDYyNDEyMjYyOS9odHRwczovL2ZpbmFuY2Uuc2luYS5jb20uY24vdGVjaC9yb2xsLzIwMjUtMDItMTgvZG9jLWluZWt3cW1pMzk5MzQxOS5zaHRtbCwsLCwsLCwsLCwsLCwsVW5rbm93bixDb25uZWN0ZWQgdG8gRGVlcFNlZWssLCwsQ2hpbmEsLCwsLCwyMDI2LTAyLTExIDE5OjI2OjI3KzAwOjAwLCwsLCwsSW5kdXN0cnksLCwsLCwsLCwsLCwsLCwsLCwKWWlZdWFuICjlo7nlhYPlpKfmqKHlnospLFNwZWVjaCxTcGVlY2gtdG8tdGV4dCxTb3VuZEFJLCwyMDI0LTA3LTE4LENBQyByZWdpc3RyeSxodHRwczovL3dlYi5hcmNoaXZlLm9yZy93ZWIvMjAyNTA2MjQxMzA3MDMvaHR0cHM6Ly93YWxsc3RyZWV0Y24uY29tL2FydGljbGVzLzM2OTI2ODYsLCwsLCwsLCwsLCwsLFVua25vd24sLCwsLENoaW5hLCwsLCwsMjAyNi0wMi0xMSAxOToyNjoyNyswMDowMCwsLCwsLEluZHVzdHJ5LCwsLCwsLCwsLCwsLCwsLCwsClhpbmdjaGVuIE11bHRpbW9kYWwgTW9kZWwgKOS4reeUteS/oeS6uuW3peaZuuiDveenkeaKgO+8iOWMl+S6rO+8ieaciemZkOWFrOWPuCksIk11bHRpbW9kYWwsTGFuZ3VhZ2UsVmlzaW9uLEltYWdlIGdlbmVyYXRpb24iLCJMYW5ndWFnZSBtb2RlbGluZy9nZW5lcmF0aW9uLEltYWdlIGNvbXBsZXRpb24sUXVlc3Rpb24gYW5zd2VyaW5nLEltYWdlIGdlbmVyYXRpb24sSW1hZ2UgY2FwdGlvbmluZyxUZXh0LXRvLWltYWdlLFRhYmxlIHRhc2tzIixDaGluYSBUZWxlY29tLCwyMDI0LTA3LTE4LENBQyByZWdpc3RyeSwiaHR0cHM6Ly93ZWIuYXJjaGl2ZS5vcmcvd2ViLzIwMjUwNzA3MDkxMjE4L2h0dHBzOi8vd3d3LnNvaHUuY29tL2EvNzM1OTM2NzQ4XzEwMDI2MzMxMwoKaHR0cHM6Ly93d3cuaXRob21lLmNvbS8wLzg0Ny84MjEuaHRtIiwsLCwsLCwsLCwsLCwsTGlrZWx5LCJUaGUgbXVsdGltb2RhbCBsYXJnZSBtb2RlbCBmb2N1c2VzIG9uIGltcHJvdmluZyBpbWFnZSBhbmQgdGV4dCBnZW5lcmF0aW9uIGFuZCBjb21wcmVoZW5zaW9uIGNhcGFiaWxpdGllcy4gSXQgaGFzIHRyYWluZWQgb3ZlciAxLjIgYmlsbGlvbiBkYXRhIHBvaW50cyBpbiB2YXJpb3VzIHN0eWxlcywgcmVkdWNpbmcgdHJhaW5pbmcgbWVtb3J5IGJ5IDUwJSBhbmQgaW5jcmVhc2luZyBpbmZlcmVuY2Ugc3BlZWQgYnkgNC41IHRpbWVzLiBJdCBzdXBwb3J0cyBuZWFybHkgMjAgcGFpbnRpbmcgc3R5bGVzLCBpbXByb3ZpbmcgQ2hpbmVzZSBpbWFnZXJ5IGNvbXByZWhlbnNpb24gYW5kIGdlbmVyYXRpb24gY2FwYWJpbGl0aWVzIGJ5IDMwJSwgYW5kIGltcHJvdmluZyBmaW5lLWdyYWluZWQgc2VtYW50aWMgZ2VuZXJhdGlvbiBieSAyNSUuIiwsLEhvc3RlZCBhY2Nlc3MgKG5vIEFQSSksQ2hpbmEsLCwsLCwyMDI2LTAyLTExIDE5OjI2OjI3KzAwOjAwLCwsLCwsSW5kdXN0cnksLCwsLFVucmVsZWFzZWQsLCwsLCwsLCwsLCwsTm8KQ3lnbmV0LExhbmd1YWdlLCJDaGF0LExhbmd1YWdlIG1vZGVsaW5nL2dlbmVyYXRpb24iLEdyYXkgU3dhbiwsMjAyNC0w</x:v>
      </x:c>
    </x:row>
    <x:row r="106" ht="18" customHeight="1">
      <x:c r="A106" s="17" t="n">
        <x:v>101</x:v>
      </x:c>
      <x:c r="B106" s="17" t="n">
        <x:v>310</x:v>
      </x:c>
      <x:c r="C106" s="160" t="str">
        <x:v>Ny0xNixFbWJyYWNlIHRoZSBGdXR1cmUgb2YgU2VjdXJlIEFJIHdpdGggQ3lnbmV0LCJodHRwczovL3d3dy5ncmF5c3dhbi5haS9wcm9kdWN0L2N5Z25ldApodHRwczovL3d3dy5ncmF5c3dhbi5haS9uZXdzL2dyYXktc3dhbi1sYXVuY2giLCwsLDgwMDAwMDAwMDAuMCwsLFRyYWluZWQgZnJvbSBMbGFtYSAzLThCIHdoaWNoIHVzZWQgNy4yZTIzIEZMT1BzLiBVbmNsZWFyIHdoYXQga2luZCBvZiB0cmFpbmluZyB0aGV5IGRpZCBvbiB0b3Agb2YgdGhpcy4gLCwsLCwsLENvbmZpZGVudCwsLCxBUEkgYWNjZXNzLFVuaXRlZCBTdGF0ZXMgb2YgQW1lcmljYSxMbGFtYSAzLThCLCwsLCwyMDI1LTExLTI4IDExOjUzOjQ0KzAwOjAwLCwsLCwsSW5kdXN0cnksLCwsLFVucmVsZWFzZWQsLCwsLCwsLCwsLCwsTm8KQ29kZXN0cmFsIE1hbWJhLExhbmd1YWdlLCJDb2RlIGdlbmVyYXRpb24sQ29kZSBhdXRvY29tcGxldGlvbiIsTWlzdHJhbCBBSSwiQWxiZXJ0IEppYW5nLCBBbGV4YW5kcmUgU2FibGF5cm9sbGVzLCBBbGV4aXMgVGFjbmV0LCBBbG9rIEtvdGhhcmksIEFudG9pbmUgUm91eCwgQXJ0aHVyIE1lbnNjaCwgQXVkcmV5IEhlcmJsaW4tU3Rvb3AsIEF1Z3VzdGluIEdhcnJlYXUsIEF1c3RpbiBCaXJreSwgQmFtNGQsIEJhcHRpc3RlIEJvdXQsIEJhdWRvdWluIGRlIE1vbmljYXVsdCwgQmxhbmNoZSBTYXZhcnksIENhcm9sZSBSYW1iYXVkLCBDYXJvbGluZSBGZWxkbWFuLCBEZXZlbmRyYSBTaW5naCBDaGFwbG90LCBEaWVnbyBkZSBsYXMgQ2FzYXMsIEVsZW9ub3JlIEFyY2VsaW4sIEVtbWEgQm91IEhhbm5hLCBFdGllbm5lIE1ldHpnZXIsIEdhc3BhcmQgQmxhbmNoZXQsIEdpYW5uYSBMZW5neWVsLCBHdWlsbGF1bWUgQm91ciwgR3VpbGxhdW1lIExhbXBsZSwgSGFyaXpvIFJhamFvbmEsIEhlbnJpIFJvdXNzZXosIEhpY2hlbSBTYXR0b3VmLCBJYW4gTWFjaywgSmVhbi1NYWxvIERlbGlnbm9uLCBKZXNzaWNhIENodWRub3Zza3ksIEp1c3R1cyBNdXJrZSwgS2FydGlrIEtoYW5kZWx3YWwsIExhd3JlbmNlIFN0ZXdhcnQsIExvdWlzIE1hcnRpbiwgTG91aXMgVGVybm9uLCBMdWNpbGUgU2F1bG5pZXIsIEzDqWxpbyBSZW5hcmQgTGF2YXVkLCBNYXJnYXJldCBKZW5uaW5ncywgTWFyaWUgUGVsbGF0LCBNYXJpZSBUb3JlbGxpLCBNYXJpZS1Bbm5lIExhY2hhdXgsIE1hcmpvcmllIEphbmlld2ljeiwgTWlja2HDq2wgU2V6bmVjLCBOaWNvbGFzIFNjaHVobCwgTmlrbGFzIE11aHMsIE9saXZpZXIgZGUgR2FycmlndWVzLCBQYXRyaWNrIHZvbiBQbGF0ZW4sIFBhdWwgSmFjb2IsIFBhdWxpbmUgQnVjaGUsIFBhdmFuIEt1bWFyIFJlZGR5LCBQZXJyeSBTYXZhcywgUGllcnJlIFN0b2NrLCBSb21haW4gU2F1dmVzdHJlLCBTYWdhciBWYXplLCBTYW5kZWVwIFN1YnJhbWFuaWFuLCBTYXVyYWJoIEdhcmcsIFNvcGhpYSBZYW5nLCBTenltb24gQW50b25pYWssIFRldmVuIExlIFNjYW8sIFRoaWJhdWx0IFNjaHVlbGxlciwgVGhpYmF1dCBMYXZyaWwsIFRob21hcyBXYW5nLCBUaMOpb3BoaWxlIEdlcnZldCwgVGltb3Row6llIExhY3JvaXgsIFZhbGVyYSBOZW15Y2huaWtvdmEsIFdlbmR5IFNoYW5nLCBXaWxsaWFtIEVsIFNheWVkLCBXaWxsaWFtIE1hcnNoYWxsIiwyMDI0LTA3LTE2LCJBcyBhIHRyaWJ1dGUgdG8gQ2xlb3BhdHJhLCB3aG9zZSBnbG9yaW91cyBkZXN0aW55IGVuZGVkIGluIHRyYWdpYyBzbmFrZSBjaXJjdW1zdGFuY2VzLCB3ZSBhcmUgcHJvdWQgdG8gcmVsZWFzZSBDb2Rlc3RyYWwgTWFtYmEsIGEgTWFtYmEyIGxhbmd1YWdlIG1vZGVsIHNwZWNpYWxpc2VkIGluIGNvZGUgZ2VuZXJhdGlvbiwgYXZhaWxhYmxlIHVuZGVyIGFuIEFwYWNoZSAyLjAgbGljZW5zZS4iLGh0dHBzOi8vbWlzdHJhbC5haS9uZXdzL2NvZGVzdHJhbC1tYW1iYS8sLCwsNzI4NTQwMzY0OC4wLCIiIlRoaXMgaXMgYW4gaW5zdHJ1Y3RlZCBtb2RlbCwgd2l0aCA3LDI4NSw0MDMsNjQ4IHBhcmFtZXRlcnMuIiIiLCwsLCwsLCwsQ29uZmlkZW50LCJGb2xsb3dpbmcgdGhlIHB1Ymxpc2hpbmcgb2YgdGhlIE1peHRyYWwgZmFtaWx5LCBDb2Rlc3RyYWwgTWFtYmEgaXMgYW5vdGhlciBzdGVwIGluIG91ciBlZmZvcnQgdG8gc3R1ZHkgYW5kIHByb3ZpZGUgbmV3IGFyY2hpdGVjdHVyZXMuIEl0IGlzIGF2YWlsYWJsZSBmb3IgZnJlZSB1c2UsIG1vZGlmaWNhdGlvbiwgYW5kIGRpc3RyaWJ1dGlvbiwgYW5kIHdlIGhvcGUgaXQgd2lsbCBvcGVuIG5ldyBwZXJzcGVjdGl2ZXMgaW4gYXJjaGl0ZWN0dXJlIHJlc2VhcmNoLiBDb2Rlc3RyYWwgTWFtYmEgd2FzIGRlc2lnbmVkIHdpdGggaGVscCBmcm9tIEFsYmVydCBHdSBhbmQgVHJpIERhby4KClVubGlrZSBUcmFuc2Zvcm1lciBtb2RlbHMsIE1hbWJhIG1vZGVscyBvZmZlciB0aGUgYWR2YW50YWdlIG9mIGxpbmVhciB0aW1lIGluZmVyZW5jZSBhbmQgdGhlIHRoZW9yZXRpY2FsIGFiaWxpdHkgdG8gbW9kZWwgc2VxdWVuY2VzIG9mIGluZmluaXRlIGxlbmd0aC4gSXQgYWxsb3dzIHVzZXJzIHRvIGVuZ2FnZSB3aXRoIHRoZSBtb2RlbCBleHRlbnNpdmVseSB3aXRoIHF1aWNrIHJlc3BvbnNlcywgaXJyZXNwZWN0aXZlIG9mIHRoZSBpbnB1dCBsZW5ndGguIFRoaXMgZWZmaWNpZW5jeSBpcyBlc3BlY2lhbGx5IHJlbGV2YW50IGZvciBjb2RlIHByb2R1Y3Rpdml0eSB1c2UgY2FzZXPigJR0aGlzIGlzIHdoeSB3ZSB0cmFpbmVkIHRoaXMgbW9kZWwgd2l0aCBhZHZhbmNlZCBjb2RlIGFuZCByZWFzb25pbmcgY2FwYWJpbGl0aWVzLCBlbmFibGluZyBpdCB0byBwZXJmb3JtIG9uIHBhciB3aXRoIFNPVEEgdHJhbnNmb3JtZXItYmFzZWQgbW9kZWxzLiIsLCxPcGVuIHdlaWdodHMgKHVucmVzdHJpY3RlZCksRnJhbmNlLCwsLCwsMjAyNS0xMS0yOCAxMTo1Mzo0NCswMDowMCwsLCwsLEluZHVzdHJ5LCwsLCxVbnJlbGVhc2VkLCJBcGFjaGUgMgoKaHR0cHM6Ly9odWdnaW5nZmFjZS5jby9taXN0cmFsYWkvTWFtYmEtQ29kZXN0cmFsLTdCLXYwLjEiLCwsLCwsLCxtaXN0cmFsYWksLCwsWWVzCkRlZXBMIExMTSxMYW5ndWFnZSxUcmFuc2xhdGlvbixEZWVwTCxEZWVwTCwyMDI0LTA3LTE2LCJEZWVwTCdzIG5leHQtZ2VuIExMTSBvdXRwZXJmb3JtcyBDaGF0R1BULTQsIEdvb2dsZSwgYW5kIE1pY3Jvc29mdCBmb3IgdHJhbnNsYXRpb24gcXVhbGl0eSIsaHR0cHM6Ly93d3cuZGVlcGwuY29tL2VuL2Jsb2cvbmV4dC1nZW4tbGFuZ3VhZ2UtbW9kZWwsLFNpZ25pZmljYW50IHVzZSwiRGVlcEwgaGFzIH4xME0gbW9udGhseSB1c2VyczogaHR0cHM6Ly93d3cuZm9yYmVzLmNvbS9zaXRlcy9yYXNoaXNocml2YXN0YXZhLzIwMjMvMDgvMDgvZGVlcGwtaXMtdHJ5aW5nLXRvLXRha2Utb24tZ29vZ2xlLXRyYW5zbGF0ZS1hbmQtY2hhdGdwdC8jOn46dGV4dD1EZWVwTCUyMGJvYXN0cyUyMG1vcmUlMjB0aGFuJTIwMTAsc3RydWdnbGUlMjB3aXRoJTIwYSUyMGxhbmd1YWdlJTIwYmFycmllci49ICIsLCwsLCwsLCwsU3VwZXJ2aXNlZCxVbmtub3duLCJPdXIgbmV4dC1nZW5lcmF0aW9uICjigJxuZXh0LWdlbuKAnSkgbGFuZ3VhZ2UgbW9kZWwgb3V0cGVyZm9ybXMgR29vZ2xlIFRyYW5zbGF0ZSwgQ2hhdEdQVC00LCBhbmQgTWljcm9zb2Z0IGZvciB0cmFuc2xhdGlvbiBxdWFsaXR5ClRoZSBuZXcgTExNJ3MgdHJhbnNsYXRpb25zIHJlcXVpcmUgZmV3ZXIgZWRpdHMsIHdpdGggR29vZ2xlIG5lZWRpbmcgMnggYW5kIENoYXRHUFQtNCBuZWVkaW5nIDN4IG1vcmUgZWRpdHMgdG8gYWNoaWV2ZSB0aGUgc2FtZSBxdWFsaXR5CkJ1aWx0IHVzaW5nIG91ciBvd24gZ3JvdW5kYnJlYWtpbmcsIHNwZWNpYWxpemVkIExMTSB0ZWNobm9sb2d5IGFuZCBwcm9wcmlldGFyeSB0cmFpbmluZyBkYXRhLCBkZXNpZ25lZCBzcGVjaWZpY2FsbHkgZm9yIHRyYW5zbGF0aW9uClRoZSBzYW1lIGVudGVycHJpc2UtbGV2ZWwgc2VjdXJpdHkgeW914oCZcmUgdXNlZCB0byBmb3IgUHJvIGN1c3RvbWVycyIsLCxIb3N0ZWQgYWNjZXNzIChubyBBUEkpLEdlcm1hbnksLCwsLCwyMDI1LTExLTI4IDExOjUzOjQ0KzAwOjAwLCwsLCwsSW5kdXN0cnksLCwsLFVucmVsZWFzZWQsLCwsLCwsLCwsLCwsTm8KTWF0aHN0cmFsLCJNYXRoZW1hdGljcyxMYW5ndWFnZSIsIk1hdGhlbWF0aWNhbCByZWFzb25pbmcsTGFuZ3VhZ2UgbW9kZWxpbmcvZ2VuZXJhdGlvbixRdWFudGl0YXRpdmUgcmVhc29uaW5nIixNaXN0cmFsIEFJLCJBbGJlcnQgSmlhbmcsIEFsZXhhbmRyZSBTYWJsYXlyb2xsZXMsIEFsZXhpcyBUYWNuZXQsIEFsb2sgS290aGFyaSwgQW50b2luZSBSb3V4LCBBcnRodXIgTWVuc2NoLCBBdWRyZXkgSGVyYmxpbi1TdG9vcCwgQXVndXN0aW4gR2FycmVhdSwgQXVzdGluIEJpcmt5LCBCYW00ZCwgQmFwdGlzdGUgQm91dCwgQmF1ZG91aW4gZGUgTW9uaWNhdWx0LCBCbGFuY2hlIFNhdmFyeSwgQ2Fyb2xlIFJhbWJhdWQsIENhcm9saW5lIEZlbGRtYW4sIERldmVuZHJhIFNpbmdoIENoYXBsb3QsIERpZWdvIGRlIGxhcyBDYXNhcywgRWxlb25vcmUgQXJjZWxpbiwgRW1tYSBCb3UgSGFubmEsIEV0aWVubmUgTWV0emdlciwgR2FzcGFyZCBCbGFuY2hldCwgR2lhbm5hIExlbmd5ZWwsIEd1aWxsYXVtZSBCb3VyLCBHdWlsbGF1bWUgTGFtcGxlLCBIYXJpem8gUmFqYW9uYSwgSGVucmkgUm91c3NleiwgSGljaGVtIFNhdHRvdWYsIElhbiBNYWNrLCBKZWFuLU1hbG8gRGVsaWdub24sIEplc3NpY2EgQ2h1ZG5vdnNreSwgSnVzdHVzIE11cmtlLCBLYXJ0aWsgS2hhbmRlbHdhbCwgTGF3cmVuY2UgU3Rld2FydCwgTG91aXMgTWFydGluLCBMb3VpcyBUZXJub24sIEx1Y2lsZSBTYXVsbmllciwgTMOpbGlvIFJlbmFyZCBMYXZhdWQsIE1hcmdhcmV0IEplbm5pbmdzLCBNYXJpZSBQZWxsYXQsIE1hcmllIFRvcmVsbGksIE1hcmllLUFubmUgTGFjaGF1eCwgTWFyam9yaWUgSmFuaWV3aWN6LCBNaWNrYcOrbCBTZXpuZWMsIE5pY29sYXMgU2NodWhsLCBOaWtsYXMgTXVocywgT2xpdmllciBkZSBHYXJyaWd1ZXMsIFBhdHJpY2sgdm9uIFBsYXRlbiwgUGF1bCBKYWNvYiwgUGF1bGluZSBCdWNoZSwgUGF2YW4gS3VtYXIgUmVkZHksIFBlcnJ5IFNhdmFzLCBQaWVycmUgU3RvY2ssIFJvbWFpbiBTYXV2ZXN0cmUsIFNhZ2FyIFZhemUsIFNhbmRlZXAgU3VicmFtYW5pYW4sIFNhdXJhYmggR2FyZywgU29waGlhIFlhbmcsIFN6eW1vbiBBbnRvbmlhaywgVGV2ZW4gTGUgU2NhbywgVGhpYmF1bHQgU2NodWVsbGVyLCBUaGliYXV0IExhdnJpbCwgVGhvbWFzIFdhbmcsIFRow6lvcGhpbGUgR2VydmV0LCBUaW1vdGjDqWUgTGFjcm9peCwgVmFsZXJhIE5lbXljaG5pa292YSwgV2VuZHkgU2hhbmcsIFdpbGxpYW0gRWwgU2F5ZWQsIFdpbGxpYW0gTWFyc2hhbGwiLDIwMjQtMDctMTYsTWF0aHN0cmFsLTdCLXYwLjEgLCJodHRwczovL2h1Z2dpbmdmYWNlLmNvL21pc3RyYWxhaS9NYXRoc3RyYWwtN0ItdjAuMQpodHRwczovL21pc3RyYWwuYWkvbmV3cy9tYXRoc3RyYWwiLCxTT1RBIGltcHJvdmVtZW50LFNPVEEgb24gTWF0aE9keXNzZXkgYW5kIEFNQyAyMDIzIGJlbmNobWFya3MuLDcwMDAwMDAwMDAuMCwsLCwsLCwsLCxDb25maWRlbnQsIldlJ3JlIGNvbnRyaWJ1dGluZyBNYXRoc3RyYWwgdG8gdGhlIHNjaWVuY2UgY29tbXVuaXR5IHRvIGJvbHN0ZXIgZWZmb3J0cyBpbiBhZHZhbmNlZCBtYXRoZW1hdGljYWwgcHJvYmxlbXMgcmVxdWlyaW5nIGNvbXBsZXgsIG11bHRpLXN0ZXAgbG9naWNhbCByZWFzb25pbmcuIFRoZSBNYXRoc3RyYWwgcmVsZWFzZSBpcyBwYXJ0IG9mIG91ciBicm9hZGVyIGVmZm9ydCB0byBzdXBwb3J0IGFjYWRlbWljIHByb2plY3Rz4oCUaXQgd2FzIHByb2R1Y2VkIGluIHRoZSBjb250ZXh0IG9mIG91ciBjb2xsYWJvcmF0aW9uIHdpdGggUHJvamVjdCBOdW1pbmEuCgpBa2luIHRvIElzYWFjIE5ld3RvbiBpbiBoaXMgdGltZSwgTWF0aHN0cmFsIHN0YW5kcyBvbiB0aGUgc2hvdWxkZXJzIG9mIE1pc3RyYWwgN0IgYW5kIHNwZWNpYWxpemVzIGluIFNURU0gc3ViamVjdHMuIEl0IGFjaGlldmVzIHN0YXRlLW9mLXRoZS1hcnQgcmVhc29uaW5nIGNhcGFjaXRpZXMgaW4gaXRzIHNpemUgY2F0ZWdvcnkgYWNyb3NzIHZhcmlvdXMgaW5kdXN0cnktc3RhbmRhcmQgYmVuY2htYXJrcy4gSW4gcGFydGljdWxhciwgaXQgYWNoaWV2ZXMgNTYuNiUgb24gTUFUSCBhbmQgNjMuNDclIG9uIE1NTFUsIHdpdGggdGhlIGZvbGxvd2luZyBNTUxVIHBlcmZvcm1hbmNlIGRpZmZlcmVuY2UgYnkgc3ViamVjdCBiZXR3ZWVuIE1hdGhzdHJhbCA3QiBhbmQgTWlzdHJhbCA3Qi4iLCwsT3BlbiB3ZWlnaHRzICh1bnJlc3RyaWN0ZWQpLEZyYW5jZSxNaXN0cmFsIDdCLCwsLCwyMDI1LTExLTI4IDExOjUzOjQ0KzAwOjAwLCwsLCwsSW5kdXN0cnksLCwsLFVucmVsZWFzZWQsIkFwYWNoZSAyLjAgYnV0ICIiWW91IG5lZWQgdG8gYWdyZWUgdG8gc2hhcmUgeW91ciBjb250YWN0IGluZm9ybWF0aW9uIHRvIGFjY2VzcyB0aGlzIG1vZGVsIiIKaHR0cHM6Ly9odWdnaW5nZmFjZS5jby9taXN0cmFsYWkvTWF0aHN0cmFsLTdCLXYwLjEiLCwsLCwsLCxtaXN0cmFsYWksLCwsWWVzCkxMYVZBLU5lWFQtMzJCLVF3ZW4sIk11bHRpbW9kYWwsTGFuZ3VhZ2UiLCJDaGF0LExhbmd1YWdlIG1vZGVsaW5nL2dlbmVyYXRpb24sVmlzdWFsIHF1ZXN0aW9uIGFuc3dlcmluZyxJbWFnZSBjYXB0aW9uaW5nIixMTU1zLUxhYiwsMjAyNC0wNy0xNixHaXRodWI6IGxtbXMtbGFiL2xsYXZhLW5leHQtcXdlbi0zMmIsaHR0cHM6Ly9odWdnaW5nZmFjZS5jby9sbW1zLWxhYi9sbGF2YS1uZXh0LXF3ZW4tMzJiLCwsLDMyMDAwMDAwMDAwLjAsLCwsLCJUcmFpbmluZyBEYXRhCltQcmV0cmFpbl0gNTU4SyBmaWx0ZXJlZCBpbWFnZS10ZXh0IHBhaXJzIGZyb20gTEFJT04vQ0MvU0JVLCBjYXB0aW9uZWQgYnkgQkxJUC4KMTU4SyBHUFQtZ2VuZXJhdGVkIG11bHRpbW9kYWwgaW5zdHJ1Y3Rpb24tZm9sbG93aW5nIGRhdGEuCjUwMEsgYWNhZGVtaWMtdGFzay1vcmllbnRlZCBWUUEgZGF0YSBtaXh0dXJlLgo1MEsgR1BULTRWIGRhdGEgbWl4dHVyZS4KNDBLIFNoYXJlR1BUIGRhdGEuCjIwSyBDT0NPIENhcHRpb24gZGF0YS4KCiIsMzUuMCxUaGUgdHJhaW5pbmcgY29zdCBpcyAzMC00MCBob3VycyBvbiA4IHggOCBOVklESUEgQTEwMC1TWE00LTgwR0IgKG1heSB2YXJ5IGR1ZSB0byBoYXJkd2FyZSBkaWZmZXJlbmNlcykuLE5WSURJQSBBMTAwIFNYTTQgODAgR0IsLENvbmZpZGVudCwiTW9kZWwgdHlwZTogTExhVkEgaXMgYW4gb3Blbi1zb3VyY2UgY2hhdGJvdCB0cmFpbmVkIGJ5IGZpbmUtdHVuaW5nIExMTSBvbiBtdWx0aW1vZGFsIGluc3RydWN0aW9uLWZvbGxvd2luZyBkYXRhLiBJdCBpcyBhbiBhdXRvLXJlZ3Jlc3NpdmUgbGFuZ3VhZ2UgbW9kZWwsIGJhc2VkIG9uIHRoZSB0cmFuc2Zvcm1lciBhcmNoaXRlY3R1cmUuIiwsLE9wZW4gd2VpZ2h0cyAocmVzdHJpY3RlZCB1c2UpLCxRd2VuMS41LTMyQiw3LjU0NzkwNGUrMjAsIjMxMjAwMDAwMDAwMDAwMCBGTE9QIC8gR1BVIC8gc2VjIFtBMTAwIDgwR0IgcmVwb3J0ZWQsIGJmIDE2IGFzc3VtZWRdICogNjQgR1BVcyAqIDM1IGhvdXJzIFsiIjMwLTQwIGhvdXJzIiIgcmVwb3J0ZWRdICogMzYwMCBzZWMgLyBob3VyICogMC4zIFthc3N1bWVkIHV0aWxpemF0aW9uXSA9IDcuNTQ3OTA0ZSsyMCBGTE9QIiw2NC4wLCwyMDI1LTExLTI4IDExOjUzOjQ0KzAwOjAwLCwsLCwsUmVzZWFyY2ggY29sbGVjdGl2ZSwsLCwsVW5yZWxlYXNlZCwiaHR0cHM6Ly9odWdnaW5nZmFjZS5jby9sbW1zLWxhYi9sbGF2YS1uZXh0LXF3ZW4tMzJiCgoiIlRoaXMgcHJvamVjdCB1dGlsaXplcyBjZXJ0YWluIGRhdGFzZXRzIGFuZCBjaGVja3BvaW50cyB0aGF0IGFyZSBzdWJqZWN0IHRvIHRoZWlyIHJlc3BlY3RpdmUgb3JpZ2luYWwgbGljZW5zZXMuIFVzZXJzIG11c3QgY29tcGx5IHdpdGggYWxsIHRlcm1zIGFuZCBjb25kaXRpb25zIG9mIHRoZXNlIG9yaWdpbmFsIGxpY2Vuc2VzLCBpbmNsdWRpbmcgYnV0IG5vdCBsaW1pdGVkIHRvIHRoZSBPcGVuQUkgVGVybXMgb2YgVXNlIGZvciB0aGUgZGF0YXNldCBhbmQgdGhlIHNwZWNpZmljIGxpY2Vuc2VzIGZvciBiYXNlIGxhbmd1YWdlIG1vZGVscyBmb3IgY2hlY2twb2ludHMgdHJhaW5lZCB1c2luZyB0aGUgZGF0YXNldCAoZS5nLiBMbGFtYS0xLzIgY29tbXVuaXR5IGxpY2Vuc2UgZm9yIExMYU1BLTIgYW5kIFZpY3VuYS12MS41LCBUb25neWkgUWlhbndlbiBMSUNFTlNFIEFHUkVFTUVOVCBhbmQgTUVUQSBMTEFNQSAzIENPTU1VTklUWSBMSUNFTlNFIEFHUkVFTUVOVCkuIFRoaXMgcHJvamVjdCBkb2VzIG5vdCBpbXBvc2UgYW55IGFkZGl0aW9uYWwgY29uc3RyYWludHMgYmV5b25kIHRob3NlIHN0aXB1bGF0ZWQgaW4gdGhlIG9yaWdpbmFsIGxpY2Vuc2VzIiIiLCwsLCwsNTA1MDQuNTk1ODk1NDM2ODksSGFyZHdhcmUsbG1tcy1sYWIsLCwsWWVzClNtb2xMTS0xLjdCLExhbmd1YWdlLCJDaGF0LFF1ZXN0aW9uIGFuc3dlcmluZyxMYW5ndWFnZSBtb2RlbGluZy9nZW5lcmF0aW9uIiwsIkxvdWJuYSBCZW4gQWxsYWwsIEFudG9uIExvemhrb3YsIEVsaWUgQmFrb3VjaCIsMjAyNC0wNy0xNixTbW9sTE0gLSBibGF6aW5nbHkgZmFzdCBhbmQgcmVtYXJrYWJseSBwb3dlcmZ1bCxodHRwczovL2h1Z2dpbmdmYWNlLmNvL2Jsb2cvc21vbGxtLCwsLDE3MTAwMDAwMDAuMCwiVGhlIGltYWdlIGhlcmUsIGh0dHBzOi8vaHVnZ2luZ2ZhY2UuY28vYmxvZy9zbW9sbG0jaHlwZXJwYXJhbWV0ZXJzLWNob2ljZSwgc2hvd3MgdGhhdCBTbW9sTE0tMS43QiBoYXMgMS43MUIgcGFyYW1ldGVycy4iLDEuMDNlKzIyLCIiIlRoZXJlZm9yZSwgd2UgZGVjaWRlZCB0byB0cmFpbiB0aGUgMS43QiBtb2RlbCBvbiAxIHRyaWxsaW9uIHRva2VucyIiIChodHRwczovL2h1Z2dpbmdmYWNlLmNvL2Jsb2cvc21vbGxtI2V4cGVyaW1lbnRzKS4gVGhlIG1vZGVsIGRvZXNuJ3QgaGF2ZSBhbnkgQ05OcyBvciBSTk5zIChodHRwczovL2h1Z2dpbmdmYWNlLmNvL2Jsb2cvc21vbGxtI2h5cGVycGFyYW1ldGVycy1jaG9pY2UpLCBzbyBJIHdpbGwgYXBwcm94aW1hdGUgaXQgdG8gYmUgZGVuc2UuIFRoZW4gYXNzdW1pbmcgdGhlIG1vZGVsIHNhdyAxIHRyaWxsaW9uIHRva2VucyBkdXJpbmcgdHJhaW5pbmcsIHRoZSA2TkQgYXBwcm94aW1hdGlvbiB5aWVsZHMKVHJhaW5pbmcgY29tcHV0ZQo9ICMgb2YgYWN0aXZlIHBhcmFtZXRlcnMgLyBmb3J3YXJkIHBhc3MgKiAjIG9mIHRva2VucyAqIDYgRkxPUHMgLyB0b2tlbgo9IDEuNzFlOSBwYXJhbWV0ZXJzICogMWUxMiB0b2tlbnMgKiA2IEZMT1BzIC8gdG9rZW4Kfj0gMS4wM2UyMiBGTE9QUwoKIiJXZSBhbHNvIGluc3RydWN0aW9uIHR1bmVkIHRoZSBtb2RlbHMgdXNpbmcgcHVibGljbHkgYXZhaWxhYmxlIHBlcm1pc3NpdmUgaW5zdHJ1Y3Rpb24gZGF0YXNldHMuIFdlIHRyYWluZWQgYWxsIHRocmVlIG1vZGVscyBmb3Igb25lIGVwb2NoIG9uIHRoZSBwZXJtaXNzaXZlIHN1YnNldCBvZiB0aGUgV2ViSW5zdHJ1Y3RTdWIgZGF0YXNldCwgY29tYmluZWQgd2l0aCBTdGFyQ29kZXIyLVNlbGYtT1NTLUluc3RydWN0LiBGb2xsb3dpbmcgdGhpcywgd2UgcGVyZm9ybWVkIERQTyAoRGlyZWN0IFByZWZlcmVuY2UgT3B0aW1pemF0aW9uKSBmb3Igb25lIGVwb2NoOiB1c2luZyBIZWxwU3RlZXIgZm9yIHRoZSAxMzVNIGFuZCAxLjdCIG1vZGVscy4uLiBXZSBmb2xsb3dlZCB0aGUgdHJhaW5pbmcgcGFyYW1ldGVycyBmcm9tIHRoZSBaZXBoeXItR2VtbWEgcmVjaXBlIGluIHRoZSBhbGlnbm1lbnQgaGFuZGJvb2ssIGJ1dCBhZGp1c3RlZCB0aGUgU0ZUIChTdXBlcnZpc2VkIEZpbmUtVHVuaW5nKSBsZWFybmluZyByYXRlIHRvIDNlLTQiIiAoaHR0cHM6Ly9odWdnaW5nZmFjZS5jby9ibG9nL3Ntb2xsbSNldmFsdWF0aW9uKS4iLCxQcmV0cmFpbmluZyB0b2tlbnM6IDFULCwsTlZJRElBIEgxMDAgUENJZSwsQ29uZmlkZW50LCJUaGlzIGJsb2cgcG9zdCBpbnRyb2R1Y2VzIFNtb2xMTSwgYSBmYW1pbHkgb2Ygc3RhdGUtb2YtdGhlLWFydCBzbWFsbCBtb2RlbHMgd2l0aCAxMzVNLCAzNjBNLCBhbmQgMS43QiBwYXJhbWV0ZXJzLCB0cmFpbmVkIG9uIGEgbmV3IGhpZ2gtcXVhbGl0eSBkYXRhc2V0LiBJdCBjb3ZlcnMgZGF0YSBjdXJhdGlvbiwgbW9kZWwgZXZhbHVhdGlvbiwgYW5kIHVzYWdlLiIsLCxPcGVuIHdlaWdodHMgKHVucmVzdHJpY3RlZCksLCwsLDY0LjAsLDIwMjUtMTEtMjggMTE6NTM6NDQrMDA6MDAsLCwsMjAwMDAwMC4wLCwsLCwsLFVucmVsZWFzZWQsIkFwYWNoZSAyLjAKaHR0cHM6Ly9odWdnaW5nZmFjZS5jby9IdWdnaW5nRmFjZVRCL1Ntb2xMTS0xLjdCIiwsLCxCRjE2LCw0NDE5MS41MjE0MDg1MDcyOCxPcGVyYXRpb24gY291bnRpbmcsSHVnZ2luZ0ZhY2VUQiwsLCxZZXMKTmVidWxhICjmmJ/kupHlpKfmqKHlnospLExhbmd1YWdlLENvZGUgZ2VuZXJhdGlvbixaVEUsLDIwMjQtMDctMTYsQ0FDIHJlZ2lzdHJ5LCJodHRwczovL3d3dy56dGUuY29tLmNuL2dsb2JhbC9hYm91dC9uZXdzL3p0ZS1sYXVuY2hlcy10aGUtbmVidWxhLXRlbGVjb20tbGFyZ2UtbW9kZWwtb3BlbmluZy1hLW5ldy1wYXJhZGlnbS1mb3ItaGlnaGx5LWF1dG9ub21vdXMtbmV0d29ya3MuaHRtbApodHRwczovL3dlYi5hcmNoaXZlLm9yZy93ZWIvMjAyNTA3MDcwODUzMTAvaHR0cHM6Ly93d3cuenRlLmNvbS5jbi9jaGluYS9hYm91dC9tYWdhemluZS96dGUtdGVjaG5vbG9naWVzLzIwMjUvNi8yLzIuaHRtbCIsLCwsMTAwMDAwMDAwMDAwLjAsIjdCLCAxNEIsIDEwMEIgcGFyYW1ldGVyIHZlcnNpb25zIiwsLCwsLCwsLENvbmZpZGVudCwsLCwsQ2hpbmEsLCwsLCwyMDI2LTAyLTExIDE5OjI2OjI3KzAwOjAwLCwsLCwsSW5kdXN0cnksLCwsLCwsLCwsLCwsLCwsLCwKU2NyaWJibGVQcm9tcHQtU0FNLCJWaXNpb24sQmlvbG9neSxNZWRpY2luZSIsSW1hZ2Ugc2VnbWVudGF0aW9uLE1hc3NhY2h1c2V0dHMgSW5zdGl0dXRlIG9mIFRlY2hub2xvZ3kgKE1JVCksIkhhbGxlZSBFLiBXb25nLCBNYXJpYW5uZSBSYWtpYywgSm9obiBHdXR0YWcsIEFkcmlhbiBWLiBEYWxjYSIsMjAyNC0wNy0xNixTY3JpYmJsZVByb21wdDogRmFzdCBhbmQgRmxleGlibGUgSW50ZXJhY3RpdmUgU2VnbWVudGF0aW9uIGZvciBBbnkgQmlvbWVkaWNhbCBJbWFnZSxodHRwczovL2FyeGl2Lm9yZy9hYnMvMjMxMi4wNzM4MSwsLCwsLCwsLCwsLCwsVW5rbm93biwiQmlvbWVkaWNhbCBpbWFnZSBzZWdtZW50YXRpb24gaXMgYSBjcnVjaWFsIHBhcnQgb2YgYm90aCBzY2llbnRpZmljIHJlc2VhcmNoIGFuZCBjbGluaWNhbCBjYXJlLiBXaXRoIGVub3VnaCBsYWJlbGxlZCBkYXRhLCBkZWVwIGxlYXJuaW5nIG1vZGVscyBjYW4gYmUgdHJhaW5lZCB0byBhY2N1cmF0ZWx5IGF1dG9tYXRlIHNwZWNpZmljIGJpb21lZGljYWwgaW1hZ2Ugc2VnbWVudGF0aW9uIHRhc2tzLiBIb3dldmVyLCBtYW51YWxseSBzZWdtZW50aW5nIGltYWdlcyB0byBjcmVhdGUgdHJhaW5pbmcgZGF0YSBpcyBoaWdobHkgbGFib3IgaW50ZW5zaXZlIGFuZCByZXF1aXJlcyBkb21haW4gZXhwZXJ0aXNlLiBXZSBwcmVzZW50IFxlbXBoe1NjcmliYmxlUHJvbXB0fSwgYSBmbGV4aWJsZSBuZXVyYWwgbmV0d29yayBiYXNlZCBpbnRlcmFjdGl2ZSBzZWdtZW50YXRpb24gdG9vbCBmb3IgYmlvbWVkaWNhbCBpbWFnaW5nIHRoYXQgZW5hYmxlcyBodW1hbiBhbm5vdGF0b3JzIHRvIHNlZ21lbnQgcHJldmlvdXNseSB1bnNlZW4gc3RydWN0dXJlcyB1c2luZyBzY3JpYmJsZXMsIGNsaWNrcywgYW5kIGJvdW5kaW5nIGJveGVzLiBUaHJvdWdoIHJpZ29yb3VzIHF1YW50aXRhdGl2ZSBleHBlcmltZW50cywgd2UgZGVtb25zdHJhdGUgdGhhdCBnaXZlbiBjb21wYXJhYmxlIGFtb3VudHMgb2YgaW50ZXJhY3Rpb24sIFNjcmliYmxlUHJvbXB0IHByb2R1Y2VzIG1vcmUgYWNjdXJhdGUgc2VnbWVudGF0aW9ucyB0aGFuIHByZXZpb3VzIG1ldGhvZHMgb24gZGF0YXNldHMgdW5zZWVuIGR1cmluZyB0cmFpbmluZy4gSW4gYSB1c2VyIHN0dWR5IHdpdGggZG9tYWluIGV4cGVydHMsIFNjcmliYmxlUHJvbXB0IHJlZHVjZWQgYW5ub3RhdGlvbiB0aW1lIGJ5IDI4JSB3aGlsZSBpbXByb3ZpbmcgRGljZSBieSAxNSUgY29tcGFyZWQgdG8gdGhlIG5leHQgYmVzdCBtZXRob2QuIFNjcmliYmxlUHJvbXB0J3Mgc3VjY2VzcyByZXN0cyBvbiBhIHNldCBvZiBjYXJlZnVsIGRlc2lnbiBkZWNpc2lvbnMuIFRoZXNlIGluY2x1ZGUgYSB0cmFpbmluZyBzdHJhdGVneSB0aGF0IGluY29ycG9yYXRlcyBib3RoIGEgaGlnaGx5IGRpdmVyc2Ugc2V0IG9mIGltYWdlcyBhbmQgdGFza3MsIG5vdmVsIGFsZ29yaXRobXMgZm9yIHNpbXVsYXRlZCB1c2VyIGludGVyYWN0aW9ucyBhbmQgbGFiZWxzLCBhbmQgYSBuZXR3b3JrIHRoYXQgZW5hYmxlcyBmYXN0IGluZmVyZW5jZS4gV2Ugc2hvd2Nhc2UgU2NyaWJibGVQcm9tcHQgaW4gYW4gaW50ZXJhY3RpdmUgZGVtbywgcHJvdmlkZSBjb2RlLCBhbmQgcmVsZWFzZSBhIGRhdGFzZXQgb2Ygc2NyaWJibGUgYW5ub3RhdGlvbnMgYXQgdGhpcyBodHRwcyBVUkwKIiw2MDAwMC4wLCxPcGVuIHdlaWdodHMgKHVucmVzdHJpY3RlZCksVW5pdGVkIFN0YXRlcyBvZiBBbWVyaWNhLFNlZ21lbnQgQW55dGhpbmcgTW9kZWwsLCwsLDIwMjUtMTEtMjggMTE6NTM6NDQrMDA6MDAsLCwsLCxBY2FkZW1pYSwsLCwsT3BlbiBzb3VyY2UsIkFwYWNoZSAyLjAKaHR0cHM6Ly9naXRodWIuY29tL2hhbGxlZXdvbmcvU2NyaWJibGVQcm9tcHQiLCwsLCwsLCwsLCwsWWVzClF3ZW4yLUF1ZGlvLCJNdWx0aW1vZGFsLExhbmd1YWdlLEF1ZGlvIiwiU3BlZWNoIHJlY29nbml0aW9uIChBU1IpLFNwZWVjaCBzeW50aGVzaXMsVHJhbnNsYXRpb24sU3BlZWNoLXRvLXNwZWVjaCIsQWxpYmFiYSwiWXVuZmVpIENodSwgSmluIFh1LCBRaWFuIFlhbmcsIEhhb2ppZSBXZWksIFhpcGluIFdlaSwgWmhpZmFuZyBHdW8sIFlpY2hvbmcgTGVuZywgWXVhbmp1biBMdiwgSmluemhlbmcgSGUsIEp1bnlhbmcgTGluLCBDaGFuZyBaaG91LCBKaW5ncmVuIFpob3UiLDIwMjQtMDctMTUsUXdlbjItQXVkaW8gVGVjaG5pY2FsIFJlcG9ydCxodHRwczovL2FyeGl2Lm9yZy9hYnMvMjQwNy4xMDc1OSwsLCw4MjAwMDAwMDAwLjAsIiIiVGhlIHRvdGFsIHBhcmFtZXRlcnMgb2YgUXdlbjItQXVkaW8gaXMgOC4yQiBwYXJhbWV0ZXJzLiIiIiwsLCwiRmlndXJlIDM6IFN0YXRpc3RpY3MgKGhvdXJzKSBvZiBwcmUtdHJhaW5pbmcgZGF0YXNldApTcGVlY2ggLSAzNzBrIGhvdXJzClNvdW5kIC0gMTBLIGhvdXJzCk11c2ljIC0gMTAwayBob3VycwoKIiJlYWNoIGZyYW1lIG9mIHRoZSBlbmNvZGVyIG91dHB1dCBhcHByb3hpbWF0ZWx5IGNvcnJlc3BvbmRzIHRvIGEgNDBtcwpzZWdtZW50IG9mIHRoZSBvcmlnaW5hbCBhdWRpbyBzaWduYWwuIiIKCjQ4MDAwMCo2MCo2MCoxMDAwLzQwID0gNDMyMDAwMDAwMDAgdG9rZW5zIiwsLCwsTGlrZWx5LCJXZSBpbnRyb2R1Y2UgdGhlIGxhdGVzdCBwcm9ncmVzcyBvZiBRd2VuLUF1ZGlvLCBhIGxhcmdlLXNjYWxlIGF1ZGlvLWxhbmd1YWdlIG1vZGVsIGNhbGxlZCBRd2VuMi1BdWRpbywgd2hpY2ggaXMgY2FwYWJsZSBvZiBhY2NlcHRpbmcgdmFyaW91cyBhdWRpbyBzaWduYWwgaW5wdXRzIGFuZCBwZXJmb3JtaW5nIGF1ZGlvIGFuYWx5c2lzIG9yIGRpcmVjdCB0ZXh0dWFsIHJlc3BvbnNlcyB3aXRoIHJlZ2FyZCB0byBzcGVlY2ggaW5zdHJ1Y3Rpb25zLiBJbiBjb250cmFzdCB0byBjb21wbGV4IGhpZXJhcmNoaWNhbCB0YWdzLCB3ZSBoYXZlIHNpbXBsaWZpZWQgdGhlIHByZS10cmFpbmluZyBwcm9jZXNzIGJ5IHV0aWxpemluZyBuYXR1cmFsIGxhbmd1YWdlIHByb21wdHMgZm9yIGRpZmZlcmVudCBkYXRhIGFuZCB0YXNrcywgYW5kIGhhdmUgZnVydGhlciBleHBhbmRlZCB0aGUgZGF0YSB2b2x1bWUuIFdlIGhhdmUgYm9vc3RlZCB0aGUgaW5zdHJ1Y3Rpb24tZm9sbG93aW5nIGNhcGFiaWxpdHkgb2YgUXdlbjItQXVkaW8gYW5kIGltcGxlbWVudGVkIHR3byBkaXN0aW5jdCBhdWRpbyBpbnRlcmFjdGlvbiBtb2RlcyBmb3Igdm9pY2UgY2hhdCBhbmQgYXVkaW8gYW5hbHlzaXMuIEluIHRoZSB2b2ljZSBjaGF0IG1vZGUsIHVzZXJzIGNhbiBmcmVlbHkgZW5nYWdlIGluIHZvaWNlIGludGVyYWN0aW9ucyB3aXRoIFF3ZW4yLUF1ZGlvIHdpdGhvdXQgdGV4dCBpbnB1dC4gSW4gdGhlIGF1ZGlvIGFuYWx5c2lzIG1vZGUsIHVzZXJzIGNvdWxkIHByb3ZpZGUgYXVkaW8gYW5kIHRleHQgaW5zdHJ1Y3Rpb25zIGZvciBhbmFseXNpcyBkdXJpbmcgdGhlIGludGVyYWN0aW9uLiBOb3RlIHRoYXQgd2UgZG8gbm90IHVzZSBhbnkgc3lzdGVtIHByb21wdHMgdG8gc3dpdGNoIGJldHdlZW4gdm9pY2UgY2hhdCBhbmQgYXVkaW8gYW5hbHlzaXMgbW9kZXMuIFF3ZW4yLUF1ZGlvIGlzIGNhcGFibGUgb2YgaW50ZWxsaWdlbnRseSBjb21wcmVoZW5kaW5nIHRoZSBjb250ZW50IHdpdGhpbiBhdWRpbyBhbmQgZm9sbG93aW5nIHZvaWNlIGNvbW1hbmRzIHRvIHJlc3BvbmQgYXBwcm9wcmlhdGVseS4gRm9yIGluc3RhbmNlLCBpbiBhbiBhdWRpbyBzZWdtZW50IHRoYXQgc2ltdWx0YW5lb3VzbHkgY29udGFpbnMgc291bmRzLCBtdWx0aS1zcGVha2VyIGNvbnZlcnNhdGlvbnMsIGFuZCBhIHZvaWNlIGNvbW1hbmQsIFF3ZW4yLUF1ZGlvIGNhbiBkaXJlY3RseSB1bmRlcnN0YW5kIHRoZSBjb21tYW5kIGFuZCBwcm92aWRlIGFuIGludGVycHJldGF0aW9uIGFuZCByZXNwb25zZSB0byB0aGUgYXVkaW8uIEFkZGl0aW9uYWxseSwgRFBPIGhhcyBvcHRpbWl6ZWQgdGhlIG1vZGVsJ3MgcGVyZm9ybWFuY2UgaW4gdGVybXMgb2YgZmFjdHVhbGl0eSBhbmQgYWRoZXJlbmNlIHRvIGRlc2lyZWQgYmVoYXZpb3IuIEFjY29yZGluZyB0byB0aGUgZXZhbHVhdGlvbiByZXN1bHRzIGZyb20gQUlSLUJlbmNoLCBRd2VuMi1BdWRpbyBvdXRwZXJmb3JtZWQgcHJldmlvdXMgU09UQXMsIHN1Y2ggYXMgR2VtaW5pLTEuNS1wcm8sIGluIHRlc3RzIGZvY3VzZWQgb24gYXVkaW8tY2VudHJpYyBpbnN0cnVjdGlvbi1mb2xsb3dpbmcgY2FwYWJpbGl0aWVzLiBRd2VuMi1BdWRpbyBpcyBvcGVuLXNvdXJjZWQgd2l0aCB0aGUgYWltIG9mIGZvc3RlcmluZyB0aGUgYWR2YW5jZW1lbnQgb2YgdGhlIG11bHRpLW1vZGFsIGxhbmd1YWdlIGNvbW11bml0eS4iLCwsT3BlbiB3ZWlnaHRzICh1bnJlc3RyaWN0ZWQpLENoaW5hLFF3ZW4tN0IsMi4xMjU0NGUrMjEsIjZORCA9IDYgRkxPUCAvIHBhcmFtZXRlciAvIHRva2VuICogODIwMDAwMDAwMCBwYXJhbWV0ZXJzICogNDMyMDAwMDAwMDAgdG9rZW5zIFsiIkxpa2VseSIiIGNvbmZpZGVuY2UsIHNlZSBkYXRhc2V0IHNpemUgbm90ZXNdID0gMi4xMjU0NGUrMjEgRkxPUCIsLCwyMDI1LTExLTI4IDExOjUzOjQ0KzAwOjAwLCwsLCwsSW5kdXN0cnksLCwsLFVucmVsZWFzZWQsImh0dHBzOi8vZ2l0aHViLmNvbS9Rd2VuTE0vUXdlbjItQXVkaW8KIiwsLCwsLCxPcGVyYXRpb24gY291bnRpbmcsUXdlbiwsLCxZZXMKT21uaUdlbm9tZSxCaW9sb2d5LFByb3RlaW4gb3IgbnVjbGVvdGlkZSBsYW5ndWFnZSBtb2RlbCAocExNL25MTSksVW5pdmVyc2l0eSBvZiBFeGV0ZXIsIkhlbmcgWWFuZywgS2UgTGkiLDIwMjQtMDctMTUsT21uaUdlbm9tZTogQWxpZ25pbmcgUk5BIFNlcXVlbmNlcyB3aXRoIFNlY29uZGFyeSBTdHJ1Y3R1cmVzIGluIEdlbm9taWMgRm91bmRhdGlvbiBNb2RlbHMsaHR0cHM6Ly9hcnhpdi5vcmcvYWJzLzI0MDcuMTEyNDIsNS4wLCwsMTg2MDAwMDAwLjAsLDMuMzkwMDY5MDI1ODQ1OTMzNWUrMjAsIjEuIEhhcmR3YXJlIHNldHVwOiA4eCBOVklESUEgUlRYIDQwOTAgR1BVcyAoMy4zMMOXMTDCueKBtCBGTE9QL3MgcGVyIEdQVSkKCjIuIFRyYWluaW5nIGR1cmF0aW9uOiAzIHdlZWtzIChkaXJlY3RseSBwcm92aWRlZCkKICAgPSAxLDgxNCw0MDAgc2Vjb25kcyAoMyB3ZWVrcyDDlyA3IGRheXMgw5cgMjQgaG91cnMgw5cgMzYwMCBzZWNvbmRzKQoKMy4gVXRpbGl6YXRpb24gcmF0ZTogNDAlCgo0LiBGaW5hbCBjYWxjdWxhdGlvbjoKICAgMy4zMMOXMTDCueKBtCBGTE9QL3Mgw5cgOCBHUFVzIMOXIDEsODE0LDQwMCBzZWNvbmRzIMOXIDAuNCA9IDEuOcOXMTDCssK5IEZMT1BzCgpBbHRlcm5hdGl2ZToKNio1NC4yQioxODZNPTYwNDg3MjAwMDAwMDAwMDAwMDAwCgpHZW9tZXRyaWMgTWVhbjogMzM5MDA2OTAyNTg0NTkzMzU2NDcyIiwsIjU0LjIgYmlsbGlvbiB0b2tlbnMgPSA1NC4yIHggMTBeOSA9IDU0LDIwMCwwMDAsMDAwIHRva2VucyIsLCxOVklESUEgR2VGb3JjZSBSVFggNDA5MCwsTGlrZWx5LCJUaGUgYWxpZ25tZW50IGJldHdlZW4gUk5BIHNlcXVlbmNlcyBhbmQgc3RydWN0dXJlcyBpbiBmb3VuZGF0aW9uIG1vZGVscyAoRk1zKSBoYXMgeWV0IHRvIGJlIHRob3JvdWdobHkgaW52ZXN0aWdhdGVkLiBFeGlzdGluZyBGTXMgaGF2ZSBzdHJ1Z2dsZWQgdG8gZXN0YWJsaXNoIHNlcXVlbmNlLXN0cnVjdHVyZSBhbGlnbm1lbnQsIGhpbmRlcmluZyB0aGUgZnJlZSBmbG93IG9mIGdlbm9taWMgaW5mb3JtYXRpb24gYmV0d2VlbiBSTkEgc2VxdWVuY2VzIGFuZCBzdHJ1Y3R1cmVzLiBJbiB0aGlzIHN0dWR5LCB3ZSBpbnRyb2R1Y2UgT21uaUdlbm9tZSwgYW4gUk5BIEZNIHRyYWluZWQgdG8gYWxpZ24gUk5BIHNlcXVlbmNlcyB3aXRoIHJlc3BlY3QgdG8gc2Vjb25kYXJ5IHN0cnVjdHVyZXMgYmFzZWQgb24gc3RydWN0dXJlLWNvbnRleHR1YWxpc2VkIG1vZGVsbGluZy4gVGhlIGFsaWdubWVudCBlbmFibGVzIGZyZWUgYW5kIGJpZGlyZWN0aW9uYWwgbWFwcGluZ3MgYmV0d2VlbiBzZXF1ZW5jZXMgYW5kIHN0cnVjdHVyZXMgYnkgdXRpbGlzaW5nIHRoZSBmbGV4aWJsZSBSTkEgbW9kZWxsaW5nIHBhcmFkaWdtIHRoYXQgc3VwcG9ydHMgdmVyc2F0aWxlIGlucHV0IGFuZCBvdXRwdXQgbW9kYWxpdGllcywgaS5lLiwgc2VxdWVuY2UgYW5kL29yIHN0cnVjdHVyZSBhcyBpbnB1dC9vdXRwdXQuIFdlIGltcGxlbWVudCBSTkEgZGVzaWduIGFuZCB6ZXJvLXNob3Qgc2Vjb25kYXJ5IHN0cnVjdHVyZSBwcmVkaWN0aW9uIGFzIGNhc2Ugc3R1ZGllcyB0byBldmFsdWF0ZSB0aGUgU2VxMlN0ciBhbmQgU3RyMlNlcSBtYXBwaW5nIGNhcGFjaXR5IG9mIE9tbmlHZW5vbWUuIFJlc3VsdHMgb24gdGhlIEV0ZXJuYVYyIGJlbmNobWFyayBzaG93IHRoYXQgT21uaUdlbm9tZSBzb2x2ZWQgNzQlIG9mIHB1enpsZXMsIHdoZXJlYXMgZXhpc3RpbmcgRk1zIG9ubHkgc29sdmVkIHVwIHRvIDMlIG9mIHRoZSBwdXp6bGVzIGR1ZSB0byB0aGUgb3ZlcnNpZ2h0IG9mIHNlcXVlbmNlLXN0cnVjdHVyZSBhbGlnbm1lbnQuIFdlIGxldmVyYWdlIGZvdXIgY29tcHJlaGVuc2l2ZSBpbi1zaWxpY28gZ2Vub21lIG1vZGVsbGluZyBiZW5jaG1hcmtzIHRvIGV2YWx1YXRlIHBlcmZvcm1hbmNlIGFjcm9zcyBhIGRpdmVyc2Ugc2V0IG9mIGdlbm9tZSBkb3duc3RyZWFtIHRhc2tzLCB3aGVyZSB0aGUgcmVzdWx0cyBzaG93IHRoYXQgT21uaUdlbm9tZSBhY2hpZXZlcyBzdGF0ZS1vZi10aGUtYXJ0IHBlcmZvcm1hbmNlIG9uIFJOQSBhbmQgRE5BIGJlbmNobWFya3MsIGV2ZW4gd2l0aG91dCBhbnkgdHJhaW5pbmcgb24gRE5BIGdlbm9tZXMuIiwsLCxVbml0ZWQgS2luZ2RvbSBvZiBHcmVhdCBCcml0YWluIGFuZCBOb3J0aGVybiBJcmVsYW5kLCwsLDguMCwsMjAyNi0wNS0yNSAxMjozMzowMCswMDowMCwsLCwsLEFjYWRlbWlhLCwsLCwsLCwsLCwsNzEwMi4zNjY5NjEyODE1MDEsSGFyZHdhcmUsLCwsLApQQVJNLEJpb2xvZ3ksIlByb3RlaW4gb3IgbnVjbGVvdGlkZSBsYW5ndWFnZSBtb2RlbCAocExNL25MTSksTnVjbGVvdGlkZSBnZW5lcmF0aW9uIiwiT25jb2RlIEluc3RpdHV0ZSxVTUMgVXRyZWNodCxOZXRoZXJsYW5kcyBDYW5jZXIgSW5zdGl0dXRlLFVuaXZlcnNpdHkgb2YgR3JvbmluZ2VuLFJhZGJvdWQgVW5pdmVyc2l0eSBNZWRpY2FsIENlbnRlciIsIkx1Y8OtYSBCYXJiYWRpbGxhLU1hcnTDrW5leiwgTm91ZCBLbGFhc3NlbiwgVmluw61jaXVzIEguIEZyYW5jZXNjaGluaS1TYW50b3MsIErDqXLDqW1pZSBCcmVkYSwgTWlndWVsIEhlcm5hbmRlei1RdWlsZXMsIFRpanMgdmFuIExpZXNob3V0LCBDYXJsb3MgRy4gVXJ6dWEgVHJhc2xhdmnDsWEsIEhhdGljZSBZw7xjZWwsIE1pbmggQ2hhdSBMdW9uZyBCb2ksIENlbGlhIEhlcm1hbmEtR2FyY2lhLUFndWxsbywgU2ViYXN0aWFuIEdyZWdvcmljY2hpbywgV2lsYmVydCBad2FydCwgRW1pbGUgVm9lc3QsIEx1ZGUgRnJhbmtlLCBNaWNoaWVsIFZlcm1ldWxlbiwgSmVyb2VuIGRlIFJpZGRlciwgQmFzIHZhbiBTdGVlbnNlbCIsMjAyNC0wNy0xNSxUaGUgcmVndWxhdG9yeSBncmFtbWFyIG9mIGh1bWFuIHByb21vdGVycyB1bmNvdmVyZWQgYnkgTVBSQS10cmFpbmVkIGRlZXAgbGVhcm5pbmcsaHR0cHM6Ly93d3cuYmlvcnhpdi5vcmcvY29udGVudC8xMC4xMTAxLzIwMjQuMDcuMDkuNjAyNjQ5djIsLCwsLCwsLCwsLCxOVklESUEgUlRYIDYwMDAgQWRhIEdlbmVyYXRpb24sLFVua25vd24sIk9uZSBvZiB0aGUgbWFqb3IgY2hhbGxlbmdlcyBpbiBnZW5vbWljcyBpcyB0byBidWlsZCBjb21wdXRhdGlvbmFsIG1vZGVscyB0aGF0IGFjY3VyYXRlbHkgcHJlZGljdCBnZW5vbWUtd2lkZSBnZW5lIGV4cHJlc3Npb24gZnJvbSB0aGUgc2VxdWVuY2VzIG9mIHJlZ3VsYXRvcnkgZWxlbWVudHMuIEF0IHRoZSBoZWFydCBvZiBnZW5lIHJlZ3VsYXRpb24gYXJlIHByb21vdGVycywgeWV0IHRoZWlyIHJlZ3VsYXRvcnkgbG9naWMgaXMgc3RpbGwgaW5jb21wbGV0ZWx5IHVuZGVyc3Rvb2QuIEhlcmUsIHdlIHJlcG9ydCBQQVJNLCBhIGNlbGwtdHlwZSBzcGVjaWZpYyBkZWVwIGxlYXJuaW5nIG1vZGVsIHRyYWluZWQgb24gc3BlY2lhbGx5IGRlc2lnbmVkIG1hc3NpdmVseSBwYXJhbGxlbCByZXBvcnRlciBhc3NheXMgdGhhdCBxdWVyeSBodW1hbiBwcm9tb3RlciBzZXF1ZW5jZXMuIFBBUk0gcmVxdWlyZXMg4oi8MSwwMDAgdGltZXMgbGVzcyBjb21wdXRhdGlvbmFsIHBvd2VyIHRoYW4gc3RhdGUtb2YtdGhlLWFydCB0ZWNobm9sb2d5LCBhbmQgcmVsaWFibHkgcHJlZGljdHMgYXV0b25vbW91cyBwcm9tb3RlciBhY3Rpdml0eSB0aHJvdWdob3V0IHRoZSBnZW5vbWUgZnJvbSBETkEgc2VxdWVuY2UgYWxvbmUsIGluIG11bHRpcGxlIGNlbGwgdHlwZXMuIFBBUk0gY2FuIGV2ZW4gZGVzaWduIHB1cmVseSBzeW50aGV0aWMgc3Ryb25nIHByb21vdGVycy4gV2UgbGV2ZXJhZ2VkIFBBUk0gdG8gc3lzdGVtYXRpY2FsbHkgaWRlbnRpZnkgYmluZGluZyBzaXRlcyBvZiB0cmFuc2NyaXB0aW9uIGZhY3RvcnMgKFRGcykgdGhhdCBhcmUgbGlrZWx5IHRvIGNvbnRyaWJ1dGUgdG8gdGhlIGFjdGl2aXR5IG9mIGVhY2ggbmF0dXJhbCBodW1hbiBwcm9tb3Rlci4gV2UgdW5jb3ZlcmVkIGFuZCBleHBlcmltZW50YWxseSBjb25maXJtZWQgc3RyaWtpbmcgcG9zaXRpb25hbCBwcmVmZXJlbmNlcyBvZiBURnMgdGhhdCBkaWZmZXIgYmV0d2VlbiBhY3RpdmF0aW5nIGFuZCByZXByZXNzaXZlIHJlZ3VsYXRvcnkgZnVuY3Rpb25zLCBhcyB3ZWxsIGFzIGEgY29tcGxleCBncmFtbWFyIG9mIG1vdGlmLW1vdGlmIGludGVyYWN0aW9ucy4gRm9yIGV4YW1wbGUsIG1hbnksIGJ1dCBub3QgYWxsLCBURnMgYWN0IGFzIHJlcHJlc3NvcnMgd2hlbiB0aGVpciBiaW5kaW5nIG1vdGlmIGlzIGxvY2F0ZWQgbmVhciBvciBqdXN0IGRvd25zdHJlYW0gb2YgdGhlIHRyYW5zY3JpcHRpb24gc3RhcnQgc2l0ZS4gT3VyIGFwcHJvYWNoIGxheXMgdGhlIGZvdW5kYXRpb24gdG93YXJkcyBhIGRlZXAgdW5kZXJzdGFuZGluZyBvZiB0aGUgcmVndWxhdGlvbiBvZiBodW1hbiBwcm9tb3RlcnMgYnkgVEZzLiIsMTAuMCwsLCJOZXRoZXJsYW5kcyxOZXRoZXJsYW5kcyxOZXRoZXJsYW5kcyxOZXRoZXJsYW5kcyxOZXRoZXJsYW5kcyIsLCwsMS4wLCwyMDI1LTExLTI4IDExOjUzOjQ0KzAwOjAwLCwsLCwsIkFjYWRlbWlhLEFjYWRlbWlhIiwsLCwsLCwsLCwsLCwsLCwsLApJbnRlcm5WTDItTGxhbWEzLTc2QiwiTXVsdGltb2RhbCxMYW5ndWFnZSxWaXNpb24sVmlkZW8iLCJWaXN1YWwgcXVlc3Rpb24gYW5zd2VyaW5nLExhbmd1YWdlIG1vZGVsaW5nL2dlbmVyYXRpb24sUXVlc3Rpb24gYW5zd2VyaW5nLFZpZGVvIGRlc2NyaXB0aW9uIixTaGFuZ2hhaSBBSSBMYWIsLDIwMjQtMDctMTUsT3BlbkdWTGFiL0ludGVyblZMMi1MbGFtYTMtNzZCLGh0dHBzOi8vaHVnZ2luZ2ZhY2UuY28vT3BlbkdWTGFiL0ludGVyblZMMi1MbGFtYTMtNzZCLCwsLDc2MDAwMDAwMDAwLjAsLCwsLCwsLCwsQ29uZmlkZW50LCJXZSBhcmUgZXhjaXRlZCB0byBhbm5vdW5jZSB0aGUgcmVsZWFzZSBvZiBJbnRlcm5WTCAyLjAsIHRoZSBsYXRlc3QgYWRkaXRpb24gdG8gdGhlIEludGVyblZMIHNlcmllcyBvZiBtdWx0aW1vZGFsIGxhcmdlIGxhbmd1YWdlIG1vZGVscy4gSW50ZXJuVkwgMi4wIGZlYXR1cmVzIGEgdmFyaWV0eSBvZiBpbnN0cnVjdGlvbi10dW5lZCBtb2RlbHMsIHJhbmdpbmcgZnJvbSAxIGJpbGxpb24gdG8gMTA4IGJpbGxpb24gcGFyYW1ldGVycy4gVGhpcyByZXBvc2l0b3J5IGNvbnRhaW5zIHRoZSBpbnN0cnVjdGlvbi10dW5lZCBJbnRlcm5WTDItTGxhbWEzLTc2QiBtb2RlbC4KCkNvbXBhcmVkIHRvIHRoZSBzdGF0ZS1vZi10aGUtYXJ0IG9wZW4tc291cmNlIG11bHRpbW9kYWwgbGFyZ2UgbGFuZ3VhZ2UgbW9kZWxzLCBJbnRlcm5WTCAyLjAgc3VycGFzc2VzIG1vc3Qgb3Blbi1zb3VyY2UgbW9kZWxzLiBJdCBkZW1vbnN0cmF0ZXMgY29tcGV0aXRpdmUgcGVyZm9ybWFuY2Ugb24gcGFyIHdpdGggcHJvcHJpZXRhcnkgY29tbWVyY2lhbCBtb2RlbHMgYWNyb3NzIHZhcmlvdXMgY2FwYWJpbGl0aWVzLCBpbmNsdWRpbmcgZG9jdW1lbnQgYW5kIGNoYXJ0IGNvbXByZWhlbnNpb24sIGluZm9ncmFwaGljcyBRQSwgc2NlbmUgdGV4dCB1bmRlcnN0YW5kaW5nIGFuZCBPQ1IgdGFza3MsIHNjaWVudGlmaWMgYW5kIG1hdGhlbWF0aWNhbCBwcm9ibGVtIHNvbHZpbmcsIGFzIHdlbGwgYXMgY3VsdHVyYWwgdW5kZXJzdGFuZGluZyBhbmQgaW50ZWdyYXRlZCBtdWx0aW1vZGFsIGNhcGFiaWxpdGllcy4iLCwsT3BlbiB3ZWlnaHRzIChyZXN0cmljdGVkIHVzZSksQ2hpbmEsIkhlcm1lcyAyIFRoZXRhIExsYW1hLTMgNzBCLEludGVyblZpVC02QiIsLCwsLDIwMjUtMTEtMjggMTE6NTM6NDQrMDA6MDAsLCwsLCxBY2FkZW1pYSwsLCwsT3BlbiBzb3VyY2UsImxsYW1hMyBsaWNlbnNlCmh0dHBzOi8vaHVnZ2luZ2ZhY2UuY28vT3BlbkdWTGFiL0ludGVyblZMMi1MbGFtYTMtNzZCCgoiIlRoaXMgcHJvamVjdCBpcyByZWxlYXNlZCB1bmRlciB0aGUgTUlUIExpY2Vuc2UuIFRoaXMgcHJvamVjdCB1c2VzIHRoZSBwcmUtdHJhaW5lZCBIZXJtZXMtMi1UaGV0YS1MbGFtYS0zLTcwQiBhcyBhIGNvbXBvbmVudCwgd2hpY2ggaXMgbGljZW5zZWQgdW5kZXIgdGhlIExsYW1hIDMgQ29tbXVuaXR5IExpY2Vuc2UuIiIKCk1JVCBsaWNlbnNlCmh0dHBzOi8vZ2l0aHViLmNvbS9PcGVuR1ZMYWIvSW50ZXJuVkwKIiJSZWxlYXNlIHRyYWluaW5nIC8gZXZhbHVhdGlvbiBjb2RlIGZvciBJbnRlcm5WTDIgc2VyaWVzIiIgaXMgY2hlY2tlZCBvZmYiLCwsLCwsLCxPcGVuR1ZMYWIsLCwsWWVzCk1QNCxCaW9sb2d5LCJNb2xlY3VsYXIgc2ltdWxhdGlvbixQcm90ZWluIGdlbmVyYXRpb24sUHJvdGVpbiBkZXNpZ24iLDMxMC5haSwsMjAyNC0wNy0xNSxNUDQgZm9yIE1vbGVjdWxlIFByb2dyYW1taW5nLGh0dHBzOi8vMzEwLmFpL2RvY3MvZGVzaWduL21wLCwsLCwsOS42NTg1MTc4ZSsyMiwiQXNzdW1pbmcgKCEpIEFNRCBJbnN0aW5jdCBNSTMwMCwgYmYx</x:v>
      </x:c>
    </x:row>
    <x:row r="107" ht="18" customHeight="1">
      <x:c r="A107" s="17" t="n">
        <x:v>102</x:v>
      </x:c>
      <x:c r="B107" s="17" t="n">
        <x:v>310</x:v>
      </x:c>
      <x:c r="C107" s="160" t="str">
        <x:v>NgoKOTgwNjAwMDAwMDAwMDAwIEZMT1AgLyBHUFUgLyBzZWMgKiAgOTEyMDAgR1BVLWhvdXJzICogMzYwMCBzZWMgLyBob3VyICogMC4zIFthc3N1bWVkIHV0aWxpemF0aW9uXSA9IDkuNjU4NTE3OGUrMjIgRkxPUCAKCiIiTGlrZWx5IiIgY29uZmlkZW5jZSwgYmVjYXVzZSBleGFjdCBBTUQgSW5zdGluY3QgR1BVIG1vZGVsIHR5cGUgaXMgbm90IHJlcG9ydGVkIiwsIiIiTVA0IGlzIHRyYWluZWQgdXNpbmcgMTM4SyB0b2tlbnMgYW5kIDMuMkIgdW5pcXVlIGRhdGFwb2ludHMgYWNyb3NzIDcwIHN5bmNocm9uaXplZCB0YXNrcy4gIiIiLCwiIiIzLDgwMCBBTUQtSW5zdGluY3QgR1BVLWRheXMiIiA9IDkxMjAwIEdQVS1ob3VycyIsLCxMaWtlbHksIk1QNCBpcyBhIGdlbmVyYWwgdHJhbnNmb3JtZXItYmFzZWQgdGV4dDJwcm90ZWluIEFJIG1vZGVsIGZvciBtb2xlY3VsZSBwcm9ncmFtbWluZy4gSXQgaXMgY2FwYWJsZSBvZiByZWRlc2lnbmluZyAoZml4ZWQgb3IgdmFyaWFibGUgbGVuZ3RoKSBiYXNlZCBvbiBhIGdpdmVuIGlucHV0IHNlcXVlbmNlIG9yIGNvbXBsZXRlbHkgZGUgbm92byBkZXNpZ24gYmFzZWQgb24gaW5wdXQgdGV4dCBkZXNjcmliaW5nIHByb3RlaW4gZnVuY3Rpb24uIE92ZXIgMSwwMDAgZGUgbm92byB0ZXh0MnByb3RlaW4gZXhhbXBsZXMgZGVzaWduZWQgYnkgTVA0IGNhbiBiZSBmb3VuZCBpbiBhIHJlcG8gaGVyZS4gQW5kIG92ZXIgNiwwMDAgdGV4dDJlbnp5bWUgZXhhbXBsZXMgY292ZXJpbmcgRW56eW1lIENvbW1pc3Npb24gKEVDKSBzcGFjZSBkZXNpZ25lZCBieSBNUDQgY2FuIGJlIGZvdW5kIGhlcmUuIiwsLFVucmVsZWFzZWQsVW5pdGVkIFN0YXRlcyBvZiBBbWVyaWNhLCwsLCwsMjAyNS0xMS0yOCAxMTo1Mzo0NCswMDowMCwsLCwsLEluZHVzdHJ5LCwsLDkxMjAwMC4wLFVucmVsZWFzZWQsLCwsLCwsLEhhcmR3YXJlLCwsLCxObwpIZWxpeFByb3RYLEJpb2xvZ3ksUHJvdGVpbiBnZW5lcmF0aW9uLEJhaWR1LCJaaGl5dWFuIENoZW4sIFRpYW5oYW8gQ2hlbiwgQ2hlbmdnYW5nIFhpZSwgWWFuZyBYdWUsIFhpYW9uYW4gWmhhbmcsIEppbmdibyBaaG91LCBYaWFvbWluIEZhbmciLDIwMjQtMDctMTIsIlVuaWZ5aW5nIFNlcXVlbmNlcywgU3RydWN0dXJlcywgYW5kIERlc2NyaXB0aW9ucyBmb3IgQW55LXRvLUFueSBQcm90ZWluIEdlbmVyYXRpb24gd2l0aCB0aGUgTGFyZ2UgTXVsdGltb2RhbCBNb2RlbCBIZWxpeFByb3RYIixodHRwczovL2FyeGl2Lm9yZy9hYnMvMjQwNy4wOTI3NCwsLCwsLCwsMTMzMDMxMDgwMCwiMjE2ODQ5OCBpbnN0YW5jZXMsIDgwJSB0cmFpbmluZyBkYXRhIC0+IDE3MzQ3OTgKZXN0aW1hdGVkIHRva2VucyBwZXIgaW5zdGFuY2UgNTEyCjE3MzQ3OTgqNTEyPTg4ODIxNjU3NiIsLCxOVklESUEgQTEwMCBTWE00IDQwIEdCLCxDb25maWRlbnQsIlByb3RlaW5zIGFyZSBmdW5kYW1lbnRhbCBjb21wb25lbnRzIG9mIGJpb2xvZ2ljYWwgc3lzdGVtcyBhbmQgY2FuIGJlIHJlcHJlc2VudGVkIHRocm91Z2ggdmFyaW91cyBtb2RhbGl0aWVzLCBpbmNsdWRpbmcgc2VxdWVuY2VzLCBzdHJ1Y3R1cmVzLCBhbmQgdGV4dHVhbCBkZXNjcmlwdGlvbnMuIERlc3BpdGUgdGhlIGFkdmFuY2VzIGluIGRlZXAgbGVhcm5pbmcgYW5kIHNjaWVudGlmaWMgbGFyZ2UgbGFuZ3VhZ2UgbW9kZWxzIChMTE1zKSBmb3IgcHJvdGVpbiByZXNlYXJjaCwgY3VycmVudCBtZXRob2RvbG9naWVzIHByZWRvbWluYW50bHkgZm9jdXMgb24gbGltaXRlZCBzcGVjaWFsaXplZCB0YXNrcyDigJMgb2Z0ZW4gcHJlZGljdGluZyBvbmUgcHJvdGVpbiBtb2RhbGl0eSBmcm9tIGFub3RoZXIuIFRoZXNlIGFwcHJvYWNoZXMgcmVzdHJpY3QgdGhlIHVuZGVyc3RhbmRpbmcgYW5kIGdlbmVyYXRpb24gb2YgbXVsdGltb2RhbCBwcm90ZWluIGRhdGEuIEluIGNvbnRyYXN0LCBsYXJnZSBtdWx0aW1vZGFsIG1vZGVscyBoYXZlIGRlbW9uc3RyYXRlZCBwb3RlbnRpYWwgY2FwYWJpbGl0aWVzIGluIGdlbmVyYXRpbmcgYW55LXRvLWFueSBjb250ZW50IGxpa2UgdGV4dCwgaW1hZ2VzLCBhbmQgdmlkZW9zLCB0aHVzIGVucmljaGluZyB1c2VyIGludGVyYWN0aW9ucyBhY3Jvc3MgdmFyaW91cyBkb21haW5zLiBJbnRlZ3JhdGluZyB0aGVzZSBtdWx0aW1vZGFsIG1vZGVsIHRlY2hub2xvZ2llcyBpbnRvIHByb3RlaW4gcmVzZWFyY2ggb2ZmZXJzIHNpZ25pZmljYW50IHByb21pc2UgYnkgcG90ZW50aWFsbHkgdHJhbnNmb3JtaW5nIGhvdyBwcm90ZWlucyBhcmUgc3R1ZGllZC4gVG8gdGhpcyBlbmQsIHdlIGludHJvZHVjZSBIZWxpeFByb3RYLCBhIHN5c3RlbSBidWlsdCB1cG9uIHRoZSBsYXJnZSBtdWx0aW1vZGFsIG1vZGVsLCBhaW1pbmcgdG8gb2ZmZXIgYSBjb21wcmVoZW5zaXZlIHNvbHV0aW9uIHRvIHByb3RlaW4gcmVzZWFyY2ggYnkgc3VwcG9ydGluZyBhbnktdG8tYW55IHByb3RlaW4gbW9kYWxpdHkgZ2VuZXJhdGlvbi4gVW5saWtlIGV4aXN0aW5nIG1ldGhvZHMsIGl0IGFsbG93cyBmb3IgdGhlIHRyYW5zZm9ybWF0aW9uIG9mIGFueSBpbnB1dCBwcm90ZWluIG1vZGFsaXR5IGludG8gYW55IGRlc2lyZWQgcHJvdGVpbiBtb2RhbGl0eS4gVGhlIGV4cGVyaW1lbnRhbCByZXN1bHRzIGFmZmlybSB0aGUgYWR2YW5jZWQgY2FwYWJpbGl0aWVzIG9mIEhlbGl4UHJvdFgsIG5vdCBvbmx5IGluIGdlbmVyYXRpbmcgZnVuY3Rpb25hbCBkZXNjcmlwdGlvbnMgZnJvbSBhbWlubyBhY2lkIHNlcXVlbmNlcyBidXQgYWxzbyBpbiBleGVjdXRpbmcgY3JpdGljYWwgdGFza3Mgc3VjaCBhcyBkZXNpZ25pbmcgcHJvdGVpbiBzZXF1ZW5jZXMgYW5kIHN0cnVjdHVyZXMgZnJvbSB0ZXh0dWFsIGRlc2NyaXB0aW9ucy4gUHJlbGltaW5hcnkgZmluZGluZ3MgaW5kaWNhdGUgdGhhdCBIZWxpeFByb3RYIGNvbnNpc3RlbnRseSBhY2hpZXZlcyBzdXBlcmlvciBhY2N1cmFjeSBhY3Jvc3MgYSByYW5nZSBvZiBwcm90ZWluLXJlbGF0ZWQgdGFza3MsIG91dHBlcmZvcm1pbmcgZXhpc3Rpbmcgc3RhdGUtb2YtdGhlLWFydCBtb2RlbHMuIEJ5IGludGVncmF0aW5nIG11bHRpbW9kYWwgbGFyZ2UgbW9kZWxzIGludG8gcHJvdGVpbiByZXNlYXJjaCwgSGVsaXhQcm90WCBvcGVucyBuZXcgYXZlbnVlcyBmb3IgdW5kZXJzdGFuZGluZyBwcm90ZWluIGJpb2xvZ3ksIHRoZXJlYnkgcHJvbWlzaW5nIHRvIGFjY2VsZXJhdGUgc2NpZW50aWZpYyBkaXNjb3ZlcnkuIiw1Mi4wLCxVbnJlbGVhc2VkLENoaW5hLCwsLDguMCwsMjAyNS0xMS0yOCAxMTo1Mzo0NCswMDowMCwsLCwsLEluZHVzdHJ5LCwsLCwsLCwsLEJGMTYsLDYzMTMuNjM2ODY0Nzc1Mzk2LEhhcmR3YXJlLCwsLCxObwpEZWVwIGxlYXJuaW5nIGxpbmtpbmcgbWVjaGFuaXN0aWMgbW9kZWxzIHRvIHNpbmdsZS1jZWxsIHRyYW5zY3JpcHRvbWljcyBkYXRhIHJldmVhbHMgdHJhbnNjcmlwdGlvbmFsIGJ1cnN0aW5nIGluIHJlc3BvbnNlIHRvIEROQSBkYW1hZ2UsQmlvbG9neSxUcmFuc2NyaXB0b21pYyBwcmVkaWN0aW9uLCJTdW4gWWF0LXNlbiBVbml2ZXJzaXR5LFVuaXZlcnNpdHkgb2YgQ2FsaWZvcm5pYSBJcnZpbmUsR3Vhbmdkb25nIFByb3ZpbmNpYWwgUGVvcGxlJ3MgSG9zcGl0YWwsR3Vhbmdkb25nIEFjYWRlbXkgb2YgTWVkaWNhbCBTY2llbmNlcyIsIlpoaXdlaSBIdWFuZywgU29uZ2hhbyBMdW8sIFppaGFvIFdhbmcsIFpoZW5xdWFuIFpoYW5nLCBCZW55dWFuIEppYW5nLCBRaW5nIE5pZSwgSmlhanVuIFpoYW5nIiwyMDI0LTA3LTEyLERlZXAgbGVhcm5pbmcgbGlua2luZyBtZWNoYW5pc3RpYyBtb2RlbHMgdG8gc2luZ2xlLWNlbGwgdHJhbnNjcmlwdG9taWNzIGRhdGEgcmV2ZWFscyB0cmFuc2NyaXB0aW9uYWwgYnVyc3RpbmcgaW4gcmVzcG9uc2UgdG8gRE5BIGRhbWFnZSxodHRwczovL3d3dy5iaW9yeGl2Lm9yZy9jb250ZW50LzEwLjExMDEvMjAyNC4wNy4xMC42MDI4NDV2MSwsLCwyMTc2LjAsIiIiRmlyc3RseSwgdGhlIGlucHV0IGxheWVyIGNvbnRhaW5zIDUgbmV1cm9ucyAiIgoiIlRoZXJlZm9yZSwgd2UgaWRlbnRpZmllZCBhIHNpbmdsZSBoaWRkZW4gbGF5ZXIgb2YgMTI4IG5ldXJvbnMgCmFuZCBhbiBvdXRwdXQgbGF5ZXIgb2YgMTIgbmV1cm9ucyBhcyB0aGUgYXBwcm9wcmlhdGUgbW9kZWwgYXJjaGl0ZWN0dXJlIiIKClBhcmFtZXRlcjogNSoxMjgrMTI4KjEyPTIxNzYiLDM5MTY4MDAwMDAwLjAsMioyMTc2KjMqMTUwMDAqMjAwPTM5MTY4MDAwMDAwLCwsLCwsLENvbmZpZGVudCwiQ2VsbHMgbXVzdCBhZG9wdCBmbGV4aWJsZSByZWd1bGF0b3J5IHN0cmF0ZWdpZXMgdG8gbWFrZSBkZWNpc2lvbnMgcmVnYXJkaW5nIHRoZWlyIGZhdGUsIGluY2x1ZGluZyBkaWZmZXJlbnRpYXRpb24sIGFwb3B0b3Npcywgb3Igc3Vydml2YWwgaW4gdGhlIGZhY2Ugb2YgdmFyaW91cyBleHRlcm5hbCBzdGltdWxpLiBPbmUga2V5IGNlbGx1bGFyIHN0cmF0ZWd5IHRoYXQgZW5hYmxlcyB0aGVzZSBmdW5jdGlvbnMgaXMgc3RvY2hhc3RpYyBnZW5lIGV4cHJlc3Npb24gcHJvZ3JhbXMuIEhvd2V2ZXIsIHVuZGVyc3RhbmRpbmcgaG93IHRyYW5zY3JpcHRpb25hbCBidXJzdGluZywgYW5kIGNvbnNlcXVlbnRseSwgY2VsbCBmYXRlLCByZXNwb25kcyB0byBETkEgZGFtYWdlIG9uIGEgZ2Vub21lLXdpZGUgc2NhbGUgcG9zZXMgYSBjaGFsbGVuZ2UuIEluIHRoaXMgc3R1ZHksIHdlIHByb3Bvc2UgYW4gaW50ZXJwcmV0YWJsZSBhbmQgc2NhbGFibGUgaW5mZXJlbmNlIGZyYW1ld29yaywgRGVlcFRYLCB0aGF0IGxldmVyYWdlcyBkZWVwIGxlYXJuaW5nIG1ldGhvZHMgdG8gY29ubmVjdCBtZWNoYW5pc3RpYyBtb2RlbHMgYW5kIHNjUk5BLXNlcSBkYXRhLCB0aGVyZWJ5IHJldmVhbGluZyBnZW5vbWUtd2lkZSB0cmFuc2NyaXB0aW9uYWwgYnVyc3Qga2luZXRpY3MuIFRoaXMgZnJhbWV3b3JrIGVuYWJsZXMgcmFwaWQgYW5kIGFjY3VyYXRlIHNvbHV0aW9ucyB0byB0cmFuc2NyaXB0aW9uIG1vZGVscyBhbmQgdGhlIGluZmVyZW5jZSBvZiB0cmFuc2NyaXB0aW9uYWwgYnVyc3Qga2luZXRpY3MgZnJvbSBzY1JOQS1zZXEgZGF0YS4gQXBwbHlpbmcgdGhpcyBmcmFtZXdvcmsgdG8gc2V2ZXJhbCBzY1JOQS1zZXEgZGF0YXNldHMgb2YgRE5BLWRhbWFnaW5nIGRydWcgdHJlYXRtZW50cywgd2Ugb2JzZXJ2ZWQgdGhhdCBmbHVjdHVhdGlvbnMgaW4gdHJhbnNjcmlwdGlvbmFsIGJ1cnN0aW5nIGluZHVjZWQgYnkgZGlmZmVyZW50IGRydWdzIGNvdWxkIGxlYWQgdG8gZGlzdGluY3QgZmF0ZSBkZWNpc2lvbnM6IElkVSB0cmVhdG1lbnQgaW5kdWNlcyBkaWZmZXJlbnRpYXRpb24gaW4gbW91c2UgZW1icnlvbmljIHN0ZW0gY2VsbHMgYnkgaW5jcmVhc2luZyB0aGUgYnVyc3Qgc2l6ZSBvZiBnZW5lIGV4cHJlc3Npb24sIHdoaWxlIDVGVSB0cmVhdG1lbnQgd2l0aCBsb3cgYW5kIGhpZ2ggZG9zZSBpbmNyZWFzZXMgdGhlIGJ1cnN0IGZyZXF1ZW5jeSBvZiBnZW5lIGV4cHJlc3Npb24gdG8gaW5kdWNlIGNlbGwgYXBvcHRvc2lzIGFuZCBzdXJ2aXZhbCBpbiBodW1hbiBjb2xvbiBjYW5jZXIgY2VsbHMuIFRvZ2V0aGVyLCB0aGVzZSByZXN1bHRzIHNob3cgdGhhdCBEZWVwVFggY2FuIGJlIHVzZWQgdG8gYW5hbHl6ZSBzaW5nbGUtY2VsbCB0cmFuc2NyaXB0b21pY3MgZGF0YSBhbmQgY2FuIHByb3ZpZGUgbWVjaGFuaXN0aWMgaW5zaWdodHMgaW50byBjZWxsIGZhdGUgZGVjaXNpb25zLiIsMjAwLjAsLCwiQ2hpbmEsVW5pdGVkIFN0YXRlcyBvZiBBbWVyaWNhLENoaW5hLENoaW5hIiwsLCwsLDIwMjUtMTEtMjggMTE6NTM6NDQrMDA6MDAsLCwsLCwiQWNhZGVtaWEsQWNhZGVtaWEiLCwsLCwsLCwsLCwsLCwsLCwsClBhbGlHZW1tYSxWaXNpb24sVmlzdWFsIHF1ZXN0aW9uIGFuc3dlcmluZyxHb29nbGUgRGVlcE1pbmQsIkx1Y2FzIEJleWVyLCBBbmRyZWFzIFN0ZWluZXIsIEFuZHLDqSBTdXNhbm8gUGludG8sIEFsZXhhbmRlciBLb2xlc25pa292LCBYaWFvIFdhbmcsIERhbmllbCBTYWx6LCBNYXhpbSBOZXVtYW5uLCBJYnJhaGltIEFsYWJkdWxtb2hzaW4sIE1pY2hhZWwgVHNjaGFubmVuLCBFbWFudWVsZSBCdWdsaWFyZWxsbywgVGhvbWFzIFVudGVydGhpbmVyLCBEYW5pZWwgS2V5c2VycywgU2thbmRhIEtvcHB1bGEsIEZhbmd5dSBMaXUsIEFkYW0gR3J5Y25lciwgQWxleGV5IEdyaXRzZW5rbywgTmVpbCBIb3Vsc2J5LCBNYW5vaiBLdW1hciwgS2VyYW4gUm9uZywgSnVsaWFuIEVpc2Vuc2NobG9zLCBSaXNoYWJoIEthYnJhLCBNYXR0aGlhcyBCYXVlciwgTWF0a28gQm/FoW5qYWssIFhpIENoZW4sIE1hdHRoaWFzIE1pbmRlcmVyLCBQYXVsIFZvaWd0bGFlbmRlciwgSW9hbmEgQmljYSwgSXZhbmEgQmFsYXpldmljLCBKb2FuIFB1aWdjZXJ2ZXIsIFBpbmVsb3BpIFBhcGFsYW1waWRpLCBPbGl2aWVyIEhlbmFmZiwgWGkgWGlvbmcsIFJhZHUgU29yaWN1dCwgSmVyZW1pYWggSGFybXNlbiwgWGlhb2h1YSBaaGFpIiwyMDI0LTA3LTEwLFBhbGlHZW1tYTogQSB2ZXJzYXRpbGUgM0IgVkxNIGZvciB0cmFuc2ZlcixodHRwczovL2FyeGl2Lm9yZy9hYnMvMjQwNy4wNzcyNnYxLCwsLDMwMDAwMDAwMDAuMCwiTW9kZWwgQ29tcG9uZW50czoKVmlzaW9uIEVuY29kZXI6IFNpZ0xJUC1TbzQwMG0sIGEgNDAwTSBwYXJhbWV0ZXIgbW9kZWwgcHJldHJhaW5lZCB3aXRoIGEgY29udHJhc3RpdmUgb2JqZWN0aXZlLgpMYW5ndWFnZSBNb2RlbDogR2VtbWEtMkIsIGEgMkIgcGFyYW1ldGVyIGRlY29kZXItb25seSBtb2RlbCBmcm9tIHRoZSBHZW1tYSBmYW1pbHkgb2YgTExNcy4iLDEuMDY1Mjg0NGUrMjIsMTk3MDAwMDAwMDAwMDAwIEZMT1AvcyAqMjU2IEdQVXMgKjEwMiBob3VycyAqMzYwMCBzIC8gaG91ciAqMC41NSBbcmVwb3J0ZWQgdXRpbGl6YXRpb25dICsgMTIzMDAwMDAwMDAwMDAwIEZMT1AvcyAqMzIgR1BVcyAqNjAgaG91cnMgW2ZvciB0cmFuc2Zlcl0gKjM2MDAgcyAvIGhvdXIgKjAuNTUgW3JlcG9ydGVkIHV0aWxpemF0aW9uXT0gMS4wNjUyODQ0ZSsyMiBGTE9QLCwiIiJXZSB0cmFpbiBTdGFnZTEgYXQgcmVzb2x1dGlvbiAyMjRweCAoaGVuY2UsIPCdkYFpbWcgPSAyNTYgaW1hZ2UgdG9rZW5zKSBhbmQgc2VxdWVuY2UgbGVuZ3RoIPCdkYF0eHQgPSAxMjggZm9yIGEgdG90YWwgb2YgMSBiaWxsaW9uIGV4YW1wbGVzLiIiCgoiIkZvciByZXNvbHV0aW9uIDQ0OCwgd2UgdHJhaW4gZm9yIGFuIGFkZGl0aW9uYWwgNTAgTSBleGFtcGxlcywgYW5kIGZvciByZXNvbHV0aW9uIDg5Niwgd2UgYWRkIGFub3RoZXIgMTAgTSBleGFtcGxlcy4gPC4uPiB3ZSBhbHNvIGluY3JlYXNlIHRoZSB0ZXh0IHNlcXVlbmNlIGxlbmd0aCB0byDwnZGBdHh0ID0gNTEyIHRva2Vucy4iIgoKIiJTdGFnZTEgc2VlcyBzbGlnaHRseSBsZXNzIHRoYW4gMzUwIEIgdG9rZW5zLCBhbmQgYm90aCBTdGFnZTIgY29tYmluZWQgYWJvdXQgOTAgQiB0b2tlbnMuIiIKCjUxODkgdG9rZW5zL3NlY29uZC9kZXZpY2UgKHJlcG9ydGVkKSAqIDEwMiozNjAwKjI1NiA9IDQ4Nzc4MjYwNDgwMCB0b2tlbnMiLDE2Mi4wLCIiIk9uZSB0cmFpbmluZyBydW4gb2YgdGhlIGZpbmFsIFBhbGlHZW1tYSBtb2RlbCB1c2luZyBUUFV2NWUtMjU2IHRha2VzIHNsaWdodGx5IGxlc3MgdGhhbiAzIGRheXMgZm9yIFN0YWdlMSBhbmQgMTVoIGZvciBlYWNoIFN0YWdlMi4gU3RhZ2UxIHNlZXMKc2xpZ2h0bHkgbGVzcyB0aGFuIDM1MCBCIHRva2VucywgYW5kIGJvdGggU3RhZ2UyIGNvbWJpbmVkIGFib3V0IDkwIEIgdG9rZW5zLiBUcmFuc2ZlcnMgdGFrZSBiZXR3ZWVuIDIwbWluIGFuZCAxMGggb24gVFBVdjMtMzIsIGRlcGVuZGluZyBvbiB0aGUgdGFzayIiCgoiIndlIHRyYW5zZmVyIHRoZSBwcmV0cmFpbmVkIG1vZGVscyBvbiBtb3JlIHRoYW4gMzAgYWNhZGVtaWMgYmVuY2htYXJrcyB2aWEgZmluZS10dW5pbmciIgoKMyoyNCsxNSoyID0gMTAyIChzdGFnZSAxIGFuZCBzdGFnZSAyIHdpdGhvdXQgdHJhbnNmZXJzKQphc3N1bWluZyghKSAyIGhvdXJzIG9uIGF2ZXJhZ2UgZm9yIHRyYW5zZmVyLCAyKjMwID0gNjAgaG91cnMiLCJHb29nbGUgVFBVIHY1ZSxHb29nbGUgVFBVIHYzIiwsQ29uZmlkZW50LCJQYWxpR2VtbWEgaXMgYW4gb3BlbiBWaXNpb24tTGFuZ3VhZ2UgTW9kZWwgKFZMTSkgdGhhdCBpcyBiYXNlZCBvbiB0aGUgU2lnTElQLVNvNDAwbSB2aXNpb24gZW5jb2RlciBhbmQgdGhlIEdlbW1hLTJCIGxhbmd1YWdlIG1vZGVsLiBJdCBpcyB0cmFpbmVkIHRvIGJlIGEgdmVyc2F0aWxlIGFuZCBicm9hZGx5IGtub3dsZWRnZWFibGUgYmFzZSBtb2RlbCB0aGF0IGlzIGVmZmVjdGl2ZSB0byB0cmFuc2Zlci4gSXQgYWNoaWV2ZXMgc3Ryb25nIHBlcmZvcm1hbmNlIG9uIGEgd2lkZSB2YXJpZXR5IG9mIG9wZW4td29ybGQgdGFza3MuIFdlIGV2YWx1YXRlIFBhbGlHZW1tYSBvbiBhbG1vc3QgNDAgZGl2ZXJzZSB0YXNrcyBpbmNsdWRpbmcgc3RhbmRhcmQgVkxNIGJlbmNobWFya3MsIGJ1dCBhbHNvIG1vcmUgc3BlY2lhbGl6ZWQgdGFza3Mgc3VjaCBhcyByZW1vdGUtc2Vuc2luZyBhbmQgc2VnbWVudGF0aW9uLiIsLCxPcGVuIHdlaWdodHMgKHJlc3RyaWN0ZWQgdXNlKSxVbml0ZWQgU3RhdGVzIG9mIEFtZXJpY2EsLCwsMjU2LjAsMC41NSwyMDI1LTExLTI4IDExOjUzOjQ0KzAwOjAwLCwsLCwsSW5kdXN0cnksLCwsLFVucmVsZWFzZWQsaHR0cHM6Ly93d3cua2FnZ2xlLmNvbS9tb2RlbHMvZ29vZ2xlL3BhbGlnZW1tYSwsLCIiIldlIG1lYXN1cmVkIGEgbW9kZWwgRkxPUFMgdXRpbGl6YXRpb24gKE1GVSkgb2YgNTUlLCByZXN1bHRpbmcgaW4gNTE4OSB0b2tlbnMvc2Vjb25kL2RldmljZS4iIiIsLCwsSGFyZHdhcmUsLCwsLFllcwpPcGVuRGlMb0NvIDE1ME0sTGFuZ3VhZ2UsIkxhbmd1YWdlIG1vZGVsaW5nL2dlbmVyYXRpb24sUXVlc3Rpb24gYW5zd2VyaW5nIixQcmltZSBJbnRlbGxlY3QsIlNhbWkgSmFnaG91YXIsIEphY2sgTWluIE9uZywgSm9oYW5uZXMgSGFnZW1hbm4iLDIwMjQtMDctMTAsIk9wZW5EaUxvQ286IEFuIE9wZW4tU291cmNlIEZyYW1ld29yayBmb3IgR2xvYmFsbHkgRGlzdHJpYnV0ZWQKTG93LUNvbW11bmljYXRpb24gVHJhaW5pbmciLGh0dHBzOi8vYXJ4aXYub3JnL2Ficy8yNDA3LjA3ODUyLCwsLDE1MDAwMDAwMC4wLCIiIldlIGNvbmR1Y3QgdmFyaW91cyBleHBlcmltZW50cyB1c2luZyBhIG1vZGVsIHdpdGggMTUwIG1pbGxpb24gcGFyYW1ldGVycyBvbiBhIGxhbmd1YWdlIG1vZGVsaW5nIHRhc2sgdXNpbmcgdGhlIEM0IGRhdGFzZXQgKFJhZmZlbCBldCBhbC4sIDIwMTkpLiAiIiIsNC4xNTIzNjFlKzE5LDZORCA9IDYgRkxPUCAvIHRva2VuIC8gcGFyYW1ldGVyICogMTUwKjEwXjYgcGFyYW1ldGVycyAqIDQ2MTM3MzQ0MDAwIHRva2VucyBbc2VlIGRhdGFzZXQgc2l6ZSBub3Rlc10gPSA0LjE1MjM2MWUrMTkgRkxPUCwsIiIiVGhlIGh5cGVycGFyYW1ldGVycyBhcmUgY29uc2lzdGVudCB3aXRoIERpTG9Db2Fjcm9zcyBleHBlcmltZW50czogYW4gaW5uZXIgbGVhcm5pbmcgcmF0ZSBvZiA0ZeKIkjQsIDEsMDAwIHdhcm0tdXAgc3RlcHMsIDAuMSB3ZWlnaHQgZGVjYXksIGEgYmF0Y2ggc2l6ZSBvZiA1MTIsIGEgc2VxdWVuY2UgbGVuZ3RoIG9mIDEsMDI0LCBhIGxlYXJuaW5nIHJhdGUgZm9yIHRoZSBOZXN0ZXJvdiBvdXRlciBvcHRpbWl6ZXIgb2YgMC43LCBhbmQgTmVzdGVyb3YgbW9tZW50dW0gb2YgMC45LiBTaW1pbGFybHksIHdlIHJ1biB0aGUgZXhwZXJpbWVudHMgZm9yIGEgdG90YWwgb2YgODgsMDAwIHN0ZXBzLiIiCgo1MTIqMTAyNCo4ODAwMD00NjEzNzM0NDAwMCIsLCwsLENvbmZpZGVudCwiT3BlbkRpTG9DbyBpcyBhbiBvcGVuLXNvdXJjZSBpbXBsZW1lbnRhdGlvbiBhbmQgcmVwbGljYXRpb24gb2YgdGhlIERpc3RyaWJ1dGVkIExvdy1Db21tdW5pY2F0aW9uIChEaUxvQ28pIHRyYWluaW5nIG1ldGhvZCBmb3IgbGFyZ2UgbGFuZ3VhZ2UgbW9kZWxzLiBXZSBwcm92aWRlIGEgcmVwcm9kdWNpYmxlIGltcGxlbWVudGF0aW9uIG9mIHRoZSBEaUxvQ28gZXhwZXJpbWVudHMsIG9mZmVyaW5nIGl0IHdpdGhpbiBhIHNjYWxhYmxlLCBkZWNlbnRyYWxpemVkIHRyYWluaW5nIGZyYW1ld29yayB1c2luZyB0aGUgSGl2ZW1pbmQgbGlicmFyeS4gV2UgZGVtb25zdHJhdGUgaXRzIGVmZmVjdGl2ZW5lc3MgYnkgdHJhaW5pbmcgYSBtb2RlbCBhY3Jvc3MgdHdvIGNvbnRpbmVudHMgYW5kIHRocmVlIGNvdW50cmllcywgd2hpbGUgbWFpbnRhaW5pbmcgOTAtOTUlIGNvbXB1dGUgdXRpbGl6YXRpb24uIEFkZGl0aW9uYWxseSwgd2UgY29uZHVjdCBhYmxhdGlvbnMgc3R1ZGllcyBmb2N1c2luZyBvbiB0aGUgYWxnb3JpdGhtJ3MgY29tcHV0ZSBlZmZpY2llbmN5LCBzY2FsYWJpbGl0eSBpbiB0aGUgbnVtYmVyIG9mIHdvcmtlcnMgYW5kIHNob3cgdGhhdCBpdHMgZ3JhZGllbnRzIGNhbiBiZSBhbGwtcmVkdWNlZCB1c2luZyBGUDE2IHdpdGhvdXQgYW55IHBlcmZvcm1hbmNlIGRlZ3JhZGF0aW9uLiBGdXJ0aGVybW9yZSwgd2Ugc2NhbGUgT3BlbkRpTG9DbyB0byAzeCB0aGUgc2l6ZSBvZiB0aGUgb3JpZ2luYWwgd29yaywgZGVtb25zdHJhdGluZyBpdHMgZWZmZWN0aXZlbmVzcyBmb3IgYmlsbGlvbiBwYXJhbWV0ZXIgbW9kZWxzLiIsLCxVbnJlbGVhc2VkLFVuaXRlZCBTdGF0ZXMgb2YgQW1lcmljYSwsLCwsLDIwMjUtMTEtMjggMTE6NTM6NDQrMDA6MDAsLCwsLCxJbmR1c3RyeSwsLCwsT3BlbiBzb3VyY2UsImh0dHBzOi8vZ2l0aHViLmNvbS9QcmltZUludGVsbGVjdC1haS9PcGVuRGlMb0NvCkFwYWNoZSAyLjAiLCwsIiIiV2UgZGVtb25zdHJhdGUgaXRzIGVmZmVjdGl2ZW5lc3MgYnkgdHJhaW5pbmcgYSBtb2RlbCBhY3Jvc3MgdHdvIGNvbnRpbmVudHMgYW5kIHRocmVlIGNvdW50cmllcywgd2hpbGUgbWFpbnRhaW5pbmcgOTAtOTUlIGNvbXB1dGUgdXRpbGl6YXRpb24uIiIKClRoaXMgc291bmRzIGxpa2UgaXQncyByZXBvcnRpbmcgdGhlIHBlcmNlbnRhZ2Ugb2YgZXhlY3V0ZWQgY2FsY3VsYXRpb25zIHRoYXQgd2VyZSBzdWNjZXNzZnVsbHkgdXRpbGl6ZWQgdG93YXJkcyB0cmFpbmluZywgbm90IHRoZSBoYXJkd2FyZSdzIGFjaGlldmVkIHV0aWxpemF0aW9uIGFzIGEgcGVyY2VudGFnZSBvZiBpdHMgdGhlb3JldGljYWwgbWF4aW11bS4iLCwsLE9wZXJhdGlvbiBjb3VudGluZywsLCwsTm8KT3BlbkRpTG9DbyAxLjFCLExhbmd1YWdlLCJMYW5ndWFnZSBtb2RlbGluZy9nZW5lcmF0aW9uLFF1ZXN0aW9uIGFuc3dlcmluZyIsUHJpbWUgSW50ZWxsZWN0LCJTYW1pIEphZ2hvdWFyLCBKYWNrIE1pbiBPbmcsIEpvaGFubmVzIEhhZ2VtYW5uIiwyMDI0LTA3LTEwLCJPcGVuRGlMb0NvOiBBbiBPcGVuLVNvdXJjZSBGcmFtZXdvcmsgZm9yIEdsb2JhbGx5IERpc3RyaWJ1dGVkCkxvdy1Db21tdW5pY2F0aW9uIFRyYWluaW5nIixodHRwczovL2FyeGl2Lm9yZy9hYnMvMjQwNy4wNzg1MiwsLCwxMTAwMDAwMDAwLjAsIiIiV2UgYWRvcHQgdGhlIHNhbWUgaHlwZXJwYXJhbWV0ZXJzIGFzIFRpbnlMbGFtYSAoWmhhbmcgZXQgYWwuLCAyMDI0KSwgZW1wbG95aW5nIGEgbW9kZWwgd2l0aCAxLjFCIHBhcmFtZXRlcnMsIGEgbGVhcm5pbmcgcmF0ZSBvZiA0ZeKIkjQgYW5kIGEgYmF0Y2ggc2l6ZSBvZiAyMDQ4LiIiIiw2LjA5MDEyOTRlKzIwLCI2TkQgPSA2IEZMT1AgLyB0b2tlbiAvIHBhcmFtZXRlciAqIDEuMSoxMF45IHBhcmFtZXRlcnMgKiA5MjI3NDY4ODAwMCB0b2tlbnMgW3NlZSBkYXRhc2V0IHNpemUgbm90ZXNdID0gNi4wOTAxMjk0ZSsyMCBGTE9QCgo0IHJlcGxpY2FzIG9mIDh4SDEwMCAoZmlndXJlIDgpIC0+IDMyIEgxMDAgR1BVcyIsLCI0NDAwMCBzdGVwcwoKIiJGb3IgdGhlIHNjYWxlZC11cCAxLjFCIHBhcmFtZXRlciBleHBlcmltZW50LCB3ZSBsaW1pdCBpdCB0byA0NCwgMDAwIHN0ZXBzIGJlY2F1c2Ugb2YgdGhlIDTDlyBsYXJnZXIgYmF0Y2ggc2l6ZS4gIiIgCmJhdGNoIHNpemUgMjA0OAoKc2VxdWVuY2UgbGVuZ3RoIDEwMjQKCjIwNDgqMTAyNCo0NDAwMCA9IDkyMjc0Njg4MDAwIiwsLE5WSURJQSBIMTAwIFNYTTUgODBHQiwsQ29uZmlkZW50LCJPcGVuRGlMb0NvIGlzIGFuIG9wZW4tc291cmNlIGltcGxlbWVudGF0aW9uIGFuZCByZXBsaWNhdGlvbiBvZiB0aGUgRGlzdHJpYnV0ZWQgTG93LUNvbW11bmljYXRpb24gKERpTG9DbykgdHJhaW5pbmcgbWV0aG9kIGZvciBsYXJnZSBsYW5ndWFnZSBtb2RlbHMuIFdlIHByb3ZpZGUgYSByZXByb2R1Y2libGUgaW1wbGVtZW50YXRpb24gb2YgdGhlIERpTG9DbyBleHBlcmltZW50cywgb2ZmZXJpbmcgaXQgd2l0aGluIGEgc2NhbGFibGUsIGRlY2VudHJhbGl6ZWQgdHJhaW5pbmcgZnJhbWV3b3JrIHVzaW5nIHRoZSBIaXZlbWluZCBsaWJyYXJ5LiBXZSBkZW1vbnN0cmF0ZSBpdHMgZWZmZWN0aXZlbmVzcyBieSB0cmFpbmluZyBhIG1vZGVsIGFjcm9zcyB0d28gY29udGluZW50cyBhbmQgdGhyZWUgY291bnRyaWVzLCB3aGlsZSBtYWludGFpbmluZyA5MC05NSUgY29tcHV0ZSB1dGlsaXphdGlvbi4gQWRkaXRpb25hbGx5LCB3ZSBjb25kdWN0IGFibGF0aW9ucyBzdHVkaWVzIGZvY3VzaW5nIG9uIHRoZSBhbGdvcml0aG0ncyBjb21wdXRlIGVmZmljaWVuY3ksIHNjYWxhYmlsaXR5IGluIHRoZSBudW1iZXIgb2Ygd29ya2VycyBhbmQgc2hvdyB0aGF0IGl0cyBncmFkaWVudHMgY2FuIGJlIGFsbC1yZWR1Y2VkIHVzaW5nIEZQMTYgd2l0aG91dCBhbnkgcGVyZm9ybWFuY2UgZGVncmFkYXRpb24uIEZ1cnRoZXJtb3JlLCB3ZSBzY2FsZSBPcGVuRGlMb0NvIHRvIDN4IHRoZSBzaXplIG9mIHRoZSBvcmlnaW5hbCB3b3JrLCBkZW1vbnN0cmF0aW5nIGl0cyBlZmZlY3RpdmVuZXNzIGZvciBiaWxsaW9uIHBhcmFtZXRlciBtb2RlbHMuIiwsLFVucmVsZWFzZWQsVW5pdGVkIFN0YXRlcyBvZiBBbWVyaWNhLCwsLDMyLjAsLDIwMjUtMTEtMjggMTE6NTM6NDQrMDA6MDAsLCwsLCxJbmR1c3RyeSwsLCwsT3BlbiBzb3VyY2UsImh0dHBzOi8vZ2l0aHViLmNvbS9QcmltZUludGVsbGVjdC1haS9PcGVuRGlMb0NvCkFwYWNoZSAyLjAiLCwsIiIiV2UgZGVtb25zdHJhdGUgaXRzIGVmZmVjdGl2ZW5lc3MgYnkgdHJhaW5pbmcgYSBtb2RlbCBhY3Jvc3MgdHdvIGNvbnRpbmVudHMgYW5kIHRocmVlIGNvdW50cmllcywgd2hpbGUgbWFpbnRhaW5pbmcgOTAtOTUlIGNvbXB1dGUgdXRpbGl6YXRpb24uIiIKClRoaXMgc291bmRzIGxpa2UgaXQncyByZXBvcnRpbmcgdGhlIHBlcmNlbnRhZ2Ugb2YgZXhlY3V0ZWQgY2FsY3VsYXRpb25zIHRoYXQgd2VyZSBzdWNjZXNzZnVsbHkgdXRpbGl6ZWQgdG93YXJkcyB0cmFpbmluZywgbm90IHRoZSBoYXJkd2FyZSdzIGFjaGlldmVkIHV0aWxpemF0aW9uIGFzIGEgcGVyY2VudGFnZSBvZiBpdHMgdGhlb3JldGljYWwgbWF4aW11bS4iLCwsNDQxOTcuNDI2NTA3MzkxODM2LE9wZXJhdGlvbiBjb3VudGluZywsLCwsTm8KTUFQLU5lbyxMYW5ndWFnZSwiTGFuZ3VhZ2UgbW9kZWxpbmcvZ2VuZXJhdGlvbixRdWVzdGlvbiBhbnN3ZXJpbmcsUXVhbnRpdGF0aXZlIHJlYXNvbmluZyxUcmFuc2xhdGlvbixDb2RlIGdlbmVyYXRpb24iLCJVbml2ZXJzaXR5IG9mIFdhdGVybG9vLDAxLkFJLFd1aGFuIFVuaXZlcnNpdHkiLCJHZSBaaGFuZywgU2NvdHQgUXUsIEppYWhlbmcgTGl1LCBDaGVuY2hlbiBaaGFuZywgQ2hlbmdodWEgTGluLCBDaG91IExldWFuZyBZdSwgRGFubnkgUGFuLCBFc3RoZXIgQ2hlbmcsIEppZSBMaXUsIFF1bnNodSBMaW4sIFJhdmVuIFl1YW4sIFR1bmV5IFpoZW5nLCBXZWkgUGFuZywgWGlucnVuIER1LCBZaW1pbmcgTGlhbmcsIFlpbmdoYW8gTWEsIFlpemhpIExpLCBaaXlhbmcgTWEsIEJpbGwgTGluLCBFbW1hbm91aWwgQmVuZXRvcywgSHVhbiBZYW5nLCBKdW50aW5nIFpob3UsIEthaWppbmcgTWEsIE1pbmdoYW8gTGl1LCBNb3JyeSBOaXUsIE5vYWggV2FuZywgUXVlaHJ5IFF1ZSwgUnVpYm8gTGl1LCBTaW5lIExpdSwgU2hhd24gR3VvLCBTb3JlbiBHYW8sIFdhbmdjaHVuc2h1IFpob3UsIFhpbnl1ZSBaaGFuZywgWWl6aGkgWmhvdSwgWXVibyBXYW5nLCBZdWVsaW4gQmFpLCBZdWhhbiBaaGFuZywgWXV4aWFuZyBaaGFuZywgWmVuaXRoIFdhbmcsIFpoZW56aHUgWWFuZywgWmlqaWFuIFpoYW8sIEppYWp1biBaaGFuZywgV2FubGkgT3V5YW5nLCBXZW5oYW8gSHVhbmcsIFdlbmh1IENoZW4iLDIwMjQtMDctMTAsTUFQLU5lbzogSGlnaGx5IENhcGFibGUgYW5kIFRyYW5zcGFyZW50IEJpbGluZ3VhbCBMYXJnZSBMYW5ndWFnZSBNb2RlbCBTZXJpZXMsaHR0cHM6Ly9hcnhpdi5vcmcvYWJzLzI0MDUuMTkzMjcsLCwsNzAwMDAwMDAwMC4wLDdCLDEuODllKzIzLDYgRkxPUCAvIHBhcmFtZXRlciAvIHRva2VuICogNyAqIDEwXjkgcGFyYW1ldGVycyAqIDQuNSAqIDEwXjEyIHRva2VucyA9IDEuODllKzIzIEZMT1AsNDUwMDAwMDAwMDAwMCw0LjVUIGhpZ2gtcXVhbGl0eSB0b2tlbnMsLCxOVklESUEgSDgwMCBTWE01LCxDb25maWRlbnQsIkxhcmdlIExhbmd1YWdlIE1vZGVscyAoTExNcykgaGF2ZSBtYWRlIGdyZWF0IHN0cmlkZXMgaW4gcmVjZW50IHllYXJzIHRvIGFjaGlldmUgdW5wcmVjZWRlbnRlZCBwZXJmb3JtYW5jZSBhY3Jvc3MgZGlmZmVyZW50IHRhc2tzLiBIb3dldmVyLCBkdWUgdG8gY29tbWVyY2lhbCBpbnRlcmVzdCwgdGhlIG1vc3QgY29tcGV0aXRpdmUgbW9kZWxzIGxpa2UgR1BULCBHZW1pbmksIGFuZCBDbGF1ZGUgaGF2ZSBiZWVuIGdhdGVkIGJlaGluZCBwcm9wcmlldGFyeSBpbnRlcmZhY2VzIHdpdGhvdXQgZGlzY2xvc2luZyB0aGUgdHJhaW5pbmcgZGV0YWlscy4gUmVjZW50bHksIG1hbnkgaW5zdGl0dXRpb25zIGhhdmUgb3Blbi1zb3VyY2VkIHNldmVyYWwgc3Ryb25nIExMTXMgbGlrZSBMTGFNQS0zLCBjb21wYXJhYmxlIHRvIGV4aXN0aW5nIGNsb3NlZC1zb3VyY2UgTExNcy4gSG93ZXZlciwgb25seSB0aGUgbW9kZWwncyB3ZWlnaHRzIGFyZSBwcm92aWRlZCB3aXRoIG1vc3QgZGV0YWlscyAoZS5nLiwgaW50ZXJtZWRpYXRlIGNoZWNrcG9pbnRzLCBwcmUtdHJhaW5pbmcgY29ycHVzLCBhbmQgdHJhaW5pbmcgY29kZSwgZXRjLikgYmVpbmcgdW5kaXNjbG9zZWQuIFRvIGltcHJvdmUgdGhlIHRyYW5zcGFyZW5jeSBvZiBMTE1zLCB0aGUgcmVzZWFyY2ggY29tbXVuaXR5IGhhcyBmb3JtZWQgdG8gb3Blbi1zb3VyY2UgdHJ1bHkgb3BlbiBMTE1zIChlLmcuLCBQeXRoaWEsIEFtYmVyLCBPTE1vKSwgd2hlcmUgbW9yZSBkZXRhaWxzIChlLmcuLCBwcmUtdHJhaW5pbmcgY29ycHVzIGFuZCB0cmFpbmluZyBjb2RlKSBhcmUgYmVpbmcgcHJvdmlkZWQuIFRoZXNlIG1vZGVscyBoYXZlIGdyZWF0bHkgYWR2YW5jZWQgdGhlIHNjaWVudGlmaWMgc3R1ZHkgb2YgdGhlc2UgbGFyZ2UgbW9kZWxzIGluY2x1ZGluZyB0aGVpciBzdHJlbmd0aHMsIHdlYWtuZXNzZXMsIGJpYXNlcyBhbmQgcmlza3MuIEhvd2V2ZXIsIHdlIG9ic2VydmUgdGhhdCB0aGUgZXhpc3RpbmcgdHJ1bHkgb3BlbiBMTE1zIG9uIHJlYXNvbmluZywga25vd2xlZGdlLCBhbmQgY29kaW5nIHRhc2tzIGFyZSBzdGlsbCBpbmZlcmlvciB0byBleGlzdGluZyBzdGF0ZS1vZi10aGUtYXJ0IExMTXMgd2l0aCBzaW1pbGFyIG1vZGVsIHNpemVzLiBUbyB0aGlzIGVuZCwgd2Ugb3Blbi1zb3VyY2UgTUFQLU5lbywgYSBoaWdobHkgY2FwYWJsZSBhbmQgdHJhbnNwYXJlbnQgYmlsaW5ndWFsIGxhbmd1YWdlIG1vZGVsIHdpdGggN0IgcGFyYW1ldGVycyB0cmFpbmVkIGZyb20gc2NyYXRjaCBvbiA0LjVUIGhpZ2gtcXVhbGl0eSB0b2tlbnMuIE91ciBNQVAtTmVvIGlzIHRoZSBmaXJzdCBmdWxseSBvcGVuLXNvdXJjZWQgYmlsaW5ndWFsIExMTSB3aXRoIGNvbXBhcmFibGUgcGVyZm9ybWFuY2UgY29tcGFyZWQgdG8gZXhpc3Rpbmcgc3RhdGUtb2YtdGhlLWFydCBMTE1zLiBNb3Jlb3Zlciwgd2Ugb3Blbi1zb3VyY2UgYWxsIGRldGFpbHMgdG8gcmVwcm9kdWNlIG91ciBNQVAtTmVvLCB3aGVyZSB0aGUgY2xlYW5lZCBwcmUtdHJhaW5pbmcgY29ycHVzLCBkYXRhIGNsZWFuaW5nIHBpcGVsaW5lLCBjaGVja3BvaW50cywgYW5kIHdlbGwtb3B0aW1pemVkIHRyYWluaW5nL2V2YWx1YXRpb24gZnJhbWV3b3JrIGFyZSBwcm92aWRlZC4gRmluYWxseSwgd2UgaG9wZSBvdXIgTUFQLU5lbyB3aWxsIGVuaGFuY2UgYW5kIHN0cmVuZ3RoZW4gdGhlIG9wZW4gcmVzZWFyY2ggY29tbXVuaXR5IGFuZCBpbnNwaXJlIG1vcmUgaW5ub3ZhdGlvbnMgYW5kIGNyZWF0aXZpdGllcyB0byBmYWNpbGl0YXRlIHRoZSBmdXJ0aGVyIGltcHJvdmVtZW50cyBvZiBMTE1zLiIsLCxPcGVuIHdlaWdodHMgKHVucmVzdHJpY3RlZCksIkNhbmFkYSxDaGluYSxDaGluYSIsLCwsNTEyLjAsLDIwMjUtMTEtMjggMTE6NTM6NDQrMDA6MDAsLCwsLCwiQWNhZGVtaWEsSW5kdXN0cnksQWNhZGVtaWEiLCwsLCxPcGVuIHNvdXJjZSwiQXBhY2hlIDIuMApodHRwczovL2h1Z2dpbmdmYWNlLmNvL20tYS1wL25lb183YgoKTUlUIGxpY2Vuc2UgZm9yIGNvZGUKaHR0cHM6Ly9naXRodWIuY29tL211bHRpbW9kYWwtYXJ0LXByb2plY3Rpb24vTUFQLU5FTyIsVHJ1ZSwsLCwsNzA3MTU4LjgyNDExODI2OTQsT3BlcmF0aW9uIGNvdW50aW5nLG0tYS1wLCwsLFllcwpTZW5zZUNoYXQgNS41LCJNdWx0aW1vZGFsLExhbmd1YWdlLFZpc2lvbiIsIlZpc2lvbi1sYW5ndWFnZSBnZW5lcmF0aW9uLFZpc3VhbCBxdWVzdGlvbiBhbnN3ZXJpbmcsTGFuZ3VhZ2UgbW9kZWxpbmcvZ2VuZXJhdGlvbixRdWVzdGlvbiBhbnN3ZXJpbmcsQ2hhdCxRdWFudGl0YXRpdmUgcmVhc29uaW5nIixTZW5zZVRpbWUsU2Vuc2VUaW1lLDIwMjQtMDctMDYsU2Vuc2VUaW1lIFVudmVpbHMgU2Vuc2VOb3ZhIDUuNSAtIGEgQ29tcGxldGUgYW5kIENvbXByZWhlbnNpdmUgVXBncmFkZSxodHRwczovL3d3dy5zZW5zZXRpbWUuY29tL2VuL25ld3MtZGV0YWlsLzUxMTY4Mjc4P2NhdGVnb3J5SWQ9MTA3MiwsU09UQSBpbXByb3ZlbWVudCwiQmVzdCBzY29yZSBvbiBTdXBlckNMVUXmgLvmjpLooYzmppzvvIgyMDI05bm0MTLmnIjvvIktIFN1cGVyQ0xVRSBnZW5lcmFsIGJlbmNobWFrIGZyb20gRGVjIDIwMjQgKGh0dHBzOi8vd3d3LnN1cGVyY2x1ZWFpLmNvbS8pIGluIHRlcm1zIG9mICIibGliZXJhbCBhcnRzIiIgZXZhbHVhdGlvbi4iLDYwMDAwMDAwMDAwMC4wLGh0dHBzOi8vZW4udG10cG9zdC5jb20vcG9zdC83MTU5MDc2LCwsLCwsLCwsQ29uZmlkZW50LCJTZW5zZVRpbWUsIGEgc3RyYXRlZ2ljIHBhcnRuZXIgb2YgdGhlIDIwMjQgV29ybGQgQXJ0aWZpY2lhbCBJbnRlbGxpZ2VuY2UgQ29uZmVyZW5jZSAmIEhpZ2gtTGV2ZWwgTWVldGluZyBvbiBHbG9iYWwgQUkgR292ZXJuYW5jZSAoV0FJQyAyMDI0KSwgaGVsZCBpdHMgQUkgRm9ydW0gb24gIiJBSSs6IENhdGFseXppbmcgTmV4dC1HZW4gVHJhbnNmb3JtYXRpb25zIiIsIHdoZXJlIGl0IHVudmVpbGVkIHRoZSB1cGdyYWRlZCBTZW5zZU5vdmEgNS41IExhcmdlIE1vZGVsLiBUaGUgdXBkYXRlcyBpbmNsdWRlIFNlbnNlTm92YSA1bywgdGhlIGZpcnN0IHJlYWwtdGltZSBtdWx0aW1vZGFsIG1vZGVsIGluIENoaW5hLCB3aGljaCBwcm92aWRlcyBhIG5ldyBBSSBpbnRlcmFjdGlvbiBtb2RlbCBvbiBwYXIgd2l0aCBHUFQtNG/igJlzIHN0cmVhbWluZyBpbnRlcmFjdGlvbiBjYXBhYmlsaXRpZXMuIiwsLEhvc3RlZCBhY2Nlc3MgKG5vIEFQSSksSG9uZyBLb25nLCwsLCwsMjAyNS0xMS0yOCAxMTo1Mzo0NCswMDowMCwsLCwsLEluZHVzdHJ5LCwsLCxVbnJlbGVhc2VkLCwsLCwsLCwsLCwsLE5vClByZWNpb3VzM0dQVCxCaW9sb2d5LERydWcgZGlzY292ZXJ5LCJJbnNpbGljbyBNZWRpY2luZSBBSSxIYXJ2YXJkIE1lZGljYWwgU2Nob29sIiwiRmVkb3IgR2Fsa2luLCBWbGFkaW1pciBOYXVtb3YsIFN0ZWZhbiBQdXNoa292LCBEZW5pcyBTaWRvcmVua28sIEFuYXRvbHkgVXJiYW4sIERpYW5hIFphZ2lyb3ZhLCBLaGFkaWphIE0uIEFsYXdpLCBBbGV4IEFsaXBlciwgUnVzbGFuIEd1bWVyb3YsIEFsZWtzYW5kciBLYWxhc2huaWtvdiwgU2FiaW5hIE11a2JhLCBBbGVrc2FuZHJhIFBvZ29yZWxza2F5YSwgRmVuZyBSZW4sIEFuYXN0YXNpYSBTaG5leWRlcm1hbiwgUWl1cWlvbmcgVGFuZywgRGV5b25nIFhpYW8sIEFsZXhhbmRlciBUeXNoa292c2tpeSwgS2VqdW4gWWluZywgVmFkaW0gTi4gR2xhZHlzaGV2LCBBbGV4IFpoYXZvcm9ua292IiwyMDI0LTA3LTA1LFByZWNpb3VzM0dQVDogTXVsdGltb2RhbCBNdWx0aS1TcGVjaWVzIE11bHRpLU9taWNzIE11bHRpLVRpc3N1ZSBUcmFuc2Zvcm1lciBmb3IgQWdpbmcgUmVzZWFyY2ggYW5kIERydWcgRGlzY292ZXJ5LGh0dHBzOi8vd3d3LmJpb3J4aXYub3JnL2NvbnRlbnQvMTAuMTEwMS8yMDI0LjA3LjI1LjYwNTA2MnYxLmFic3RyYWN0LDEuMCwsLDg5MDAwMDAwLjAsLCwsLCwsLE5WSURJQSBSVFggQTYwMDAsLENvbmZpZGVudCwiV2UgcHJlc2VudCBhIG11bHRpbW9kYWwgbXVsdGktc3BlY2llcyBtdWx0aS1vbWljcyBtdWx0aS10aXNzdWUgdHJhbnNmb3JtZXIgZm9yIGFnaW5nIHJlc2VhcmNoIGFuZCBkcnVnIGRpc2NvdmVyeSBjYXBhYmxlIG9mIHBlcmZvcm1pbmcgbXVsdGlwbGUgdGFza3Mgc3VjaCBhcyBhZ2UgcHJlZGljdGlvbiBhY3Jvc3Mgc3BlY2llcywgdGFyZ2V0IGRpc2NvdmVyeSwgdGlzc3VlLCBzZXgsIGFuZCBkaXNlYXNlIHNhbXBsZSBjbGFzc2lmaWNhdGlvbiwgZHJ1ZyBzZW5zaXRpdml0eSBwcmVkaWN0aW9uLCByZXBsaWNhdGlvbiBvZiBvbWljcyByZXNwb25zZSBhbmQgcHJlZGljdGlvbiBvZiBiaW9sb2dpY2FsIGFuZCBwaGVub3R5cGljIHJlc3BvbnNlIHRvIGNvbXBvdW5kIHRyZWF0bWVudC4gVGhpcyBtb2RlbCBjb21iaW5lcyB0ZXh0dWFsLCB0YWJ1bGFyLCBhbmQga25vd2xlZGdlIGdyYXBoLWRlcml2ZWQgcmVwcmVzZW50YXRpb25zIG9mIGJpb2xvZ2ljYWwgZXhwZXJpbWVudHMgdG8gcHJvdmlkZSBpbnNpZ2h0cyBpbnRvIG1vbGVjdWxhci1sZXZlbCBiaW9sb2dpY2FsIHByb2Nlc3Nlcy4gV2UgZGVtb25zdHJhdGUgdGhhdCBQM0dQVCBoYXMgZGV2ZWxvcGVkIGFuIGludHVpdGlvbiBmb3IgdGhlIGludGVyYWN0aW9ucyBiZXR3ZWVuIGNvbXBvdW5kcywgcGF0aG9sb2dpZXMsIGFuZCBnZW5lIHJlZ3VsYXRpb24gaW4gdGhlIGNvbnRleHQgb2YgbXVsdGlwbGUgc3BlY2llcyBhbmQgdGlzc3Vlcy4gSW4gdGhlc2UgYXJlYXMsIGl0IG91dHBlcmZvcm1zIGV4aXN0aW5nIExMTXMgYW5kIHdlIGhpZ2hsaWdodCBpdHMgdXRpbGl0eSBpbiBkaXZlcnNlIGNhc2Ugc3R1ZGllcy4gUDNHUFQgaXMgYSBnZW5lcmFsIG1vZGVsIHRoYXQgbWF5IGJlIHVzZWQgYXMgYSB0YXJnZXQgaWRlbnRpZmljYXRpb24gdG9vbCwgYWdpbmcgY2xvY2ssIGRpZ2l0YWwgbGFib3JhdG9yeSwgYW5kIHNjaWVudGlmaWMgYXNzaXN0YW50LiBUaGUgbW9kZWwgaXMgaW50ZW5kZWQgYXMgYSBjb21tdW5pdHkgcmVzb3VyY2UgYXZhaWxhYmxlIG9wZW4gc291cmNlIGFzIHdlbGwgYXMgdmlhIGEgRGlzY29yZCBzZXJ2ZXIuIiwxNS4wLCwsIkhvbmcgS29uZyxVbml0ZWQgU3RhdGVzIG9mIEFtZXJpY2EiLCwsLDUuMCwsMjAyNS0xMS0yOCAxMTo1Mzo0NCswMDowMCwsLCwsLCJJbmR1c3RyeSxBY2FkZW1pYSIsLCwsLCwsLCwsLCwyOTU5Ljk3ODY2MjQ0NzcyOTcsLCwsLCwKQ29sUGFsaSxWaXNpb24sQ2hhcmFjdGVyIHJlY29nbml0aW9uIChPQ1IpLCJJbGx1aW4gVGVjaG5vbG9neSxFcXVhbGwuYWksVW5pdmVyc2l0eSBQYXJpcy1TYWNsYXksRVRIIFp1cmljaCIsIk1hbnVlbCBGYXlzc2UsIEh1Z3VlcyBTaWJpbGxlLCBUb255IFd1LCBCaWxlbCBPbXJhbmksIEdhdXRpZXIgVmlhdWQsIEPDqWxpbmUgSHVkZWxvdCwgUGllcnJlIENvbG9tYm8iLDIwMjQtMDctMDUsQ29sUGFsaTogRWZmaWNpZW50IERvY3VtZW50IFJldHJpZXZhbCB3aXRoIFZpc2lvbiBMYW5ndWFnZSBNb2RlbHMsaHR0cHM6Ly9hcnhpdi5vcmcvYWJzLzI0MDcuMDE0NDksLCwsMzAwMDAwMDAwMC4wLCwsLCwsLCIiImEgdHJhaW5pbmcgcnVuIHJlcHJlc2VudHMgYWJvdXQKNDAgaG91cnMgb2YgTWkyNTB4IEFNRCBHUFVzLiBPdXIgZXhwZXJpbWVudHMsIGluIHRvdGFsLCByZXByZXNlbnQgMTQwNSBNaTI1MHggR1BVIGhvdXJzCmZyb20gaGlnaGx5IGVmZmljaWVudCBjb21wdXRlIGNsdXN0ZXJzIHJ1bm5pbmcgb24KbG93LWNhcmJvbiBudWNsZWFyIGVuZXJneSwgcmVwcmVzZW50aW5nIGEgdG90YWwgb2YKYXJvdW5kIDE1a2cgQ08yIGVxIiIKCiIiV2UgdHJhaW4gb24gYW4gOCBHUFUgc2V0dXAgd2l0aCBkYXRhIHBhcmFsbGVsaXNtIixBTUQgUmFkZW9uIEluc3RpbmN0IE1JMjUwWCwsQ29uZmlkZW50LCJEb2N1bWVudHMgYXJlIHZpc3VhbGx5IHJpY2ggc3RydWN0dXJlcyB0aGF0IGNvbnZleSBpbmZvcm1hdGlvbiB0aHJvdWdoIHRleHQsIGFzIHdlbGwgYXMgdGFibGVzLCBmaWd1cmVzLCBwYWdlIGxheW91dHMsIG9yIGZvbnRzLiBXaGlsZSBtb2Rlcm4gZG9jdW1lbnQgcmV0cmlldmFsIHN5c3RlbXMgZXhoaWJpdCBzdHJvbmcgcGVyZm9ybWFuY2Ugb24gcXVlcnktdG8tdGV4dCBtYXRjaGluZywgdGhleSBzdHJ1Z2dsZSB0byBleHBsb2l0IHZpc3VhbCBjdWVzIGVmZmljaWVudGx5LCBoaW5kZXJpbmcgdGhlaXIgcGVyZm9ybWFuY2Ugb24gcHJhY3RpY2FsIGRvY3VtZW50IHJldHJpZXZhbCBhcHBsaWNhdGlvbnMgc3VjaCBhcyBSZXRyaWV2YWwgQXVnbWVudGVkIEdlbmVyYXRpb24uIFRvIGJlbmNobWFyayBjdXJyZW50IHN5c3RlbXMgb24gdmlzdWFsbHkgcmljaCBkb2N1bWVudCByZXRyaWV2YWwsIHdlIGludHJvZHVjZSB0aGUgVmlzdWFsIERvY3VtZW50IFJldHJpZXZhbCBCZW5jaG1hcmsgVmlEb1JlLCBjb21wb3NlZCBvZiB2YXJpb3VzIHBhZ2UtbGV2ZWwgcmV0cmlldmluZyB0YXNrcyBzcGFubmluZyBtdWx0aXBsZSBkb21haW5zLCBsYW5ndWFnZXMsIGFuZCBzZXR0aW5ncy4gVGhlIGluaGVyZW50IHNob3J0Y29taW5ncyBvZiBtb2Rlcm4gc3lzdGVtcyBtb3RpdmF0ZSB0aGUgaW50cm9kdWN0aW9uIG9mIGEgbmV3IHJldHJpZXZhbCBtb2RlbCBhcmNoaXRlY3R1cmUsIENvbFBhbGksIHdoaWNoIGxldmVyYWdlcyB0aGUgZG9jdW1lbnQgdW5kZXJzdGFuZGluZyBjYXBhYmlsaXRpZXMgb2YgcmVjZW50IFZpc2lvbiBMYW5ndWFnZSBNb2RlbHMgdG8gcHJvZHVjZSBoaWdoLXF1YWxpdHkgY29udGV4dHVhbGl6ZWQgZW1iZWRkaW5ncyBzb2xlbHkgZnJvbSBpbWFnZXMgb2YgZG9jdW1lbnQgcGFnZXMuIENvbWJpbmVkIHdpdGggYSBsYXRlIGludGVyYWN0aW9uIG1hdGNoaW5nIG1lY2hhbmlzbSwgQ29sUGFsaSBsYXJnZWx5IG91dHBlcmZvcm1zIG1vZGVybiBkb2N1bWVudCByZXRyaWV2YWwgcGlwZWxpbmVzIHdoaWxlIGJlaW5nIGRyYXN0aWNhbGx5IGZhc3RlciBhbmQgZW5kLXRvLWVuZCB0cmFpbmFibGUuIiwxLjAsLE9wZW4gd2VpZ2h0cyAocmVzdHJpY3RlZCB1c2UpLCJGcmFuY2UsVW5pdGVkIFN0YXRlcyBvZiBBbWVyaWNhLEZyYW5jZSxTd2l0emVybGFuZCIsUGFsaUdlbW1hLDEuMzIzNjQ4ZSsyMCwzODMwMDAwMDAwMDAwMDAuMDAwMCAqIDggKiA0MCAqIDM2MDAgKiAwLjMgPSAxLjMyMzY0OGUrMjAsOC4wLCwyMDI1LTExLTI4IDExOjUzOjQ0KzAwOjAwLCwsLCwsIkluZHVzdHJ5LEluZHVzdHJ5LEFjYWRlbWlhLEFjYWRlbWlhIiwsLCw0MC4wLE9wZW4gc291cmNlLCJNSVQgbGljZW5zZSArIENvbFBhbGkncyB2aXNpb24gbGFuZ3VhZ2UgYmFja2JvbmUgbW9kZWwgKFBhbGlHZW1tYSkgaXMgdW5kZXIgZ2VtbWEgbGljZW5zZSBhcyBzcGVjaWZpZWQgaW4gaXRzIG1vZGVsIGNhcmQuIApodHRwczovL2h1Z2dpbmdmYWNlLmNvL3ZpZG9yZS9jb2xwYWxpLXYxLjIKaHR0cHM6Ly9naXRodWIuY29tL2ls</x:v>
      </x:c>
    </x:row>
    <x:row r="108" ht="18" customHeight="1">
      <x:c r="A108" s="17" t="n">
        <x:v>103</x:v>
      </x:c>
      <x:c r="B108" s="17" t="n">
        <x:v>310</x:v>
      </x:c>
      <x:c r="C108" s="160" t="str">
        <x:v>bHVpbi10ZWNoL2NvbHBhbGkiLCwsLEJGMTYsLDc4OTMuMjc2NDMzMTkzOTQ2LEhhcmR3YXJlLCwsLCxZZXMKSW50ZXJuVkwyIDI2QiwiTXVsdGltb2RhbCxMYW5ndWFnZSxWaXNpb24sVmlkZW8iLCJWaXN1YWwgcXVlc3Rpb24gYW5zd2VyaW5nLExhbmd1YWdlIG1vZGVsaW5nL2dlbmVyYXRpb24sUXVlc3Rpb24gYW5zd2VyaW5nLFZpZGVvIGRlc2NyaXB0aW9uLENoYXJhY3RlciByZWNvZ25pdGlvbiAoT0NSKSIsU2hhbmdoYWkgQUkgTGFiLCwyMDI0LTA3LTA0LEludGVyblZMMjogQmV0dGVyIHRoYW4gdGhlIEJlc3TigJRFeHBhbmRpbmcgUGVyZm9ybWFuY2UgQm91bmRhcmllcyBvZiBPcGVuLVNvdXJjZSBNdWx0aW1vZGFsIE1vZGVscyB3aXRoIHRoZSBQcm9ncmVzc2l2ZSBTY2FsaW5nIFN0cmF0ZWd5LGh0dHBzOi8vaW50ZXJudmwuZ2l0aHViLmlvL2Jsb2cvMjAyNC0wNy0wMi1JbnRlcm5WTC0yLjAvLCwsLDI1NTAwMDAwMDAwLjAsMjUuNUIsLCwsLCwsLCxDb25maWRlbnQsIkNvbXBhcmVkIHRvIHRoZSBzdGF0ZS1vZi10aGUtYXJ0IG9wZW4tc291cmNlIG11bHRpbW9kYWwgbGFyZ2UgbGFuZ3VhZ2UgbW9kZWxzLCBJbnRlcm5WTCAyLjAgc3VycGFzc2VzIG1vc3Qgb3Blbi1zb3VyY2UgbW9kZWxzLiBJdCBkZW1vbnN0cmF0ZXMgY29tcGV0aXRpdmUgcGVyZm9ybWFuY2Ugb24gcGFyIHdpdGggcHJvcHJpZXRhcnkgY29tbWVyY2lhbCBtb2RlbHMgYWNyb3NzIHZhcmlvdXMgY2FwYWJpbGl0aWVzLCBpbmNsdWRpbmcgZG9jdW1lbnQgYW5kIGNoYXJ0IGNvbXByZWhlbnNpb24sIGluZm9ncmFwaGljcyBRQSwgc2NlbmUgdGV4dCB1bmRlcnN0YW5kaW5nIGFuZCBPQ1IgdGFza3MsIHNjaWVudGlmaWMgYW5kIG1hdGhlbWF0aWNhbCBwcm9ibGVtIHNvbHZpbmcsIGFzIHdlbGwgYXMgY3VsdHVyYWwgdW5kZXJzdGFuZGluZyBhbmQgaW50ZWdyYXRlZCBtdWx0aW1vZGFsIGNhcGFiaWxpdGllcy4KCkludGVyblZMIDIuMCBpcyB0cmFpbmVkIHdpdGggYW4gOGsgY29udGV4dCB3aW5kb3cgYW5kIHV0aWxpemVzIHRyYWluaW5nIGRhdGEgY29uc2lzdGluZyBvZiBsb25nIHRleHRzLCBtdWx0aXBsZSBpbWFnZXMsIGFuZCB2aWRlb3MsIHNpZ25pZmljYW50bHkgaW1wcm92aW5nIGl0cyBhYmlsaXR5IHRvIGhhbmRsZSB0aGVzZSB0eXBlcyBvZiBpbnB1dHMgY29tcGFyZWQgdG8gSW50ZXJuVkwgMS41LiBGb3IgbW9yZSBkZXRhaWxzLCBwbGVhc2UgcmVmZXIgdG8gb3VyIGJsb2cgYW5kIEdpdEh1Yi4iLCwsT3BlbiB3ZWlnaHRzICh1bnJlc3RyaWN0ZWQpLENoaW5hLCJJbnRlcm5WaVQtNkIsSW50ZXJuTE0yLTIwQiIsLCwsLDIwMjUtMTEtMjggMTE6NTM6NDQrMDA6MDAsLCwsLCxBY2FkZW1pYSwsLCwsT3BlbiBzb3VyY2UsIk1JVCBsaWNlbnNlCmh0dHBzOi8vaHVnZ2luZ2ZhY2UuY28vT3BlbkdWTGFiL0ludGVyblZMMi0yNkIKCk1JVCBsaWNlbnNlCmh0dHBzOi8vZ2l0aHViLmNvbS9PcGVuR1ZMYWIvSW50ZXJuVkwgCiIiUmVsZWFzZSB0cmFpbmluZyAvIGV2YWx1YXRpb24gY29kZSBmb3IgSW50ZXJuVkwyIHNlcmllcyIiIGlzIGNoZWNrZWQgb2ZmIiwsLCwsLCwsT3BlbkdWTGFiLCwsLFllcwpJbnRlcm5WTDItNDBCLCJNdWx0aW1vZGFsLExhbmd1YWdlLFZpc2lvbixWaWRlbyIsIlZpc3VhbCBxdWVzdGlvbiBhbnN3ZXJpbmcsTGFuZ3VhZ2UgbW9kZWxpbmcvZ2VuZXJhdGlvbixRdWVzdGlvbiBhbnN3ZXJpbmcsVmlkZW8gZGVzY3JpcHRpb24sQ2hhcmFjdGVyIHJlY29nbml0aW9uIChPQ1IpIixTaGFuZ2hhaSBBSSBMYWIsLDIwMjQtMDctMDQsSW50ZXJuVkwyOiBCZXR0ZXIgdGhhbiB0aGUgQmVzdOKAlEV4cGFuZGluZyBQZXJmb3JtYW5jZSBCb3VuZGFyaWVzIG9mIE9wZW4tU291cmNlIE11bHRpbW9kYWwgTW9kZWxzIHdpdGggdGhlIFByb2dyZXNzaXZlIFNjYWxpbmcgU3RyYXRlZ3ksaHR0cHM6Ly9pbnRlcm52bC5naXRodWIuaW8vYmxvZy8yMDI0LTA3LTAyLUludGVyblZMLTIuMC8sMTkwLjAsLCw0MDEwMDAwMDAwMC4wLDQwLjFCLCwsLCwsLCwsQ29uZmlkZW50LCJXZSBpbnRyb2R1Y2UgSW50ZXJuVkwyLCBjdXJyZW50bHkgdGhlIG1vc3QgcG93ZXJmdWwgb3Blbi1zb3VyY2UgTXVsdGltb2RhbCBMYXJnZSBMYW5ndWFnZSBNb2RlbCAoTUxMTSkuIFRoZSBJbnRlcm5WTDIgZmFtaWx5IGluY2x1ZGVzIG1vZGVscyByYW5naW5nIGZyb20gYSAxQiBtb2RlbCwgc3VpdGFibGUgZm9yIGVkZ2UgZGV2aWNlcywgdG8gYSAxMDhCIG1vZGVsLCB3aGljaCBpcyBzaWduaWZpY2FudGx5IG1vcmUgcG93ZXJmdWwuIFdpdGggbGFyZ2VyLXNjYWxlIGxhbmd1YWdlIG1vZGVscywgSW50ZXJuVkwyLVBybyBkZW1vbnN0cmF0ZXMgb3V0c3RhbmRpbmcgbXVsdGltb2RhbCB1bmRlcnN0YW5kaW5nIGNhcGFiaWxpdGllcywgbWF0Y2hpbmcgdGhlIHBlcmZvcm1hbmNlIG9mIGNvbW1lcmNpYWwgY2xvc2VkLXNvdXJjZSBtb2RlbHMgYWNyb3NzIHZhcmlvdXMgYmVuY2htYXJrcy4KCkludGVyblZMMiBmYW1pbHkgaXMgYnVpbHQgdXBvbiB0aGUgZm9sbG93aW5nIGRlc2lnbnM6CgpQcm9ncmVzc2l2ZSB3aXRoIGxhcmdlciBsYW5ndWFnZSBtb2RlbHM6IFdlIGludHJvZHVjZSBhIHByb2dyZXNzaXZlIGFsaWdubWVudCB0cmFpbmluZyBzdHJhdGVneSwgcmVzdWx0aW5nIGluIHRoZSBmaXJzdCB2aXNpb24gZm91bmRhdGlvbiBtb2RlbCBuYXRpdmVseSBhbGlnbmVkIHdpdGggbGFyZ2UgbGFuZ3VhZ2UgbW9kZWxzLiBCeSBlbXBsb3lpbmcgdGhlIHByb2dyZXNzaXZlIHRyYWluaW5nIHN0cmF0ZWd5IHdoZXJlIHRoZSBtb2RlbCBzY2FsZXMgZnJvbSBzbWFsbCB0byBsYXJnZSB3aGlsZSB0aGUgZGF0YSByZWZpbmVzIGZyb20gY29hcnNlIHRvIGZpbmUsIHdlIGhhdmUgY29tcGxldGVkIHRoZSB0cmFpbmluZyBvZiBsYXJnZSBtb2RlbHMgYXQgYSByZWxhdGl2ZWx5IGxvdyBjb3N0LiBUaGlzIGFwcHJvYWNoIGhhcyBkZW1vbnN0cmF0ZWQgZXhjZWxsZW50IHBlcmZvcm1hbmNlIHdpdGggbGltaXRlZCByZXNvdXJjZXMuCk11bHRpbW9kYWwgaW5wdXQ6IFdpdGggb25lIHNldCBvZiBwYXJhbWV0ZXJzLCBvdXIgbW9kZWwgc3VwcG9ydHMgbXVsdGlwbGUgbW9kYWxpdGllcyBvZiBpbnB1dCwgaW5jbHVkaW5nIHRleHQsIGltYWdlcywgdmlkZW8sIGFuZCBtZWRpY2FsIGRhdGEuCk11bHRpdGFzayBvdXRwdXQ6IFBvd2VyZWQgYnkgb3VyIHJlY2VudCB3b3JrIFZpc2lvbkxMTXYyLCBvdXIgbW9kZWwgc3VwcG9ydHMgdmFyaW91cyBvdXRwdXQgZm9ybWF0cywgc3VjaCBhcyBpbWFnZXMsIGJvdW5kaW5nIGJveGVzLCBhbmQgbWFza3MsIGRlbW9uc3RyYXRpbmcgZXh0ZW5zaXZlIHZlcnNhdGlsaXR5LiBCeSBjb25uZWN0aW5nIHRoZSBNTExNIHdpdGggbXVsdGlwbGUgZG93bnN0cmVhbSB0YXNrIGRlY29kZXJzLCBJbnRlcm5WTDIgY2FuIGJlIGdlbmVyYWxpemVkIHRvIGh1bmRyZWRzIG9mIHZpc2lvbi1sYW5ndWFnZSB0YXNrcyB3aGlsZSBhY2hpZXZpbmcgcGVyZm9ybWFuY2UgY29tcGFyYWJsZSB0byBleHBlcnQgbW9kZWxzLiIsMS4wLCxPcGVuIHdlaWdodHMgKHVucmVzdHJpY3RlZCksQ2hpbmEsIk5vdXMtSGVybWVzLTItWWktMzRCLEludGVyblZpVC02QiIsLCwsLDIwMjUtMTEtMjggMTE6NTM6NDQrMDA6MDAsLCwsLCxBY2FkZW1pYSwsLCwsT3BlbiBzb3VyY2UsIk1JVCBsaWNlbnNlCmh0dHBzOi8vaHVnZ2luZ2ZhY2UuY28vT3BlbkdWTGFiL0ludGVyblZMMi00MEIKCk1JVCBsaWNlbnNlCmh0dHBzOi8vZ2l0aHViLmNvbS9PcGVuR1ZMYWIvSW50ZXJuVkwgCiIiUmVsZWFzZSB0cmFpbmluZyAvIGV2YWx1YXRpb24gY29kZSBmb3IgSW50ZXJuVkwyIHNlcmllcyIiIGlzIGNoZWNrZWQgb2ZmIiwsLCwsLCwsT3BlbkdWTGFiLCwsLFllcwpEdWFsTmV0R08sQmlvbG9neSxQcm90ZWluIGZ1bmN0aW9uIHByZWRpY3Rpb24sSG9uZyBLb25nIFVuaXZlcnNpdHkgb2YgU2NpZW5jZSBhbmQgVGVjaG5vbG9neSAoSEtVU1QpLCJaaHVveWFuZyBDaGVuLCAgUWlvbmcgTHVvIiwyMDI0LTA3LTAzLER1YWxOZXRHTzogQSBEdWFsIE5ldHdvcmsgTW9kZWwgZm9yIFByb3RlaW4gRnVuY3Rpb24gUHJlZGljdGlvbiB2aWEgRWZmZWN0aXZlIEZlYXR1cmUgU2VsZWN0aW9uLGh0dHBzOi8vd3d3LmJpb3J4aXYub3JnL2NvbnRlbnQvMTAuMTEwMS8yMDIzLjExLjI5LjU2OTE5MnYyLDAuMCwsLDgyMDAwMDAwLjAsLCwsLCwsLE5WSURJQSBHZUZvcmNlIFJUWCAzMDkwLCxDb25maWRlbnQsIk1vdGl2YXRpb24gUHJvdGVpbi1wcm90ZWluIEludGVyYWN0aW9uIChQUEkpIG5ldHdvcmtzIGFyZSBjcnVjaWFsIGZvciBhdXRvbWF0aWNhbGx5IGFubm90YXRpbmcgcHJvdGVpbiBmdW5jdGlvbnMuIEFzIG11bHRpcGxlIFBQSSBuZXR3b3JrcyBleGlzdCBmb3IgdGhlIHNhbWUgc2V0IG9mIHByb3RlaW5zIHRoYXQgY2FwdHVyZSBwcm9wZXJ0aWVzIGZyb20gZGlmZmVyZW50IGFzcGVjdHMsIGl0IGlzIGEgY2hhbGxlbmdpbmcgdGFzayB0byBlZmZlY3RpdmVseSB1dGlsaXplIHRoZXNlIGhldGVyb2dlbmVvdXMgbmV0d29ya3MuIFJlY2VudGx5LCBzZXZlcmFsIGRlZXAgbGVhcm5pbmcgbW9kZWxzIGhhdmUgY29tYmluZWQgUFBJIG5ldHdvcmtzIGZyb20gYWxsIGV2aWRlbmNlLCBvciBjb25jYXRlbmF0ZWQgYWxsIGdyYXBoIGVtYmVkZGluZ3MgZm9yIHByb3RlaW4gZnVuY3Rpb24gcHJlZGljdGlvbi4gSG93ZXZlciwgdGhlIGxhY2sgb2YgYSBqdWRpY2lvdXMgc2VsZWN0aW9uIHByb2NlZHVyZSBwcmV2ZW50cyB0aGUgZWZmZWN0aXZlIGhhcm5lc3Mgb2YgaW5mb3JtYXRpb24gZnJvbSBkaWZmZXJlbnQgUFBJIG5ldHdvcmtzLCBhcyB0aGVzZSBuZXR3b3JrcyB2YXJ5IGluIGRlbnNpdGllcywgc3RydWN0dXJlcywgYW5kIG5vaXNlIGxldmVscy4gQ29uc2VxdWVudGx5LCBjb21iaW5pbmcgcHJvdGVpbiBmZWF0dXJlcyBpbmRpc2NyaW1pbmF0ZWx5IGNvdWxkIGluY3JlYXNlIHRoZSBub2lzZSBsZXZlbCwgbGVhZGluZyB0byBkZWNyZWFzZWQgbW9kZWwgcGVyZm9ybWFuY2UuCgpSZXN1bHRzIFdlIGRldmVsb3AgRHVhbE5ldEdPLCBhIGR1YWwgbmV0d29yayBtb2RlbCBjb21wcmlzZWQgb2YgYSBjbGFzc2lmaWVyIGFuZCBhIHNlbGVjdG9yLCB0byBwcmVkaWN0IHByb3RlaW4gZnVuY3Rpb25zIGJ5IGVmZmVjdGl2ZWx5IHNlbGVjdGluZyBmZWF0dXJlcyBmcm9tIGRpZmZlcmVudCBzb3VyY2VzIGluY2x1ZGluZyBncmFwaCBlbWJlZGRpbmdzIG9mIFBQSSBuZXR3b3JrcywgcHJvdGVpbiBkb21haW4gYW5kIHN1YmNlbGx1bGFyIGxvY2F0aW9uIGluZm9ybWF0aW9uLiBFdmFsdWF0aW9uIG9mIER1YWxOZXRHTyBvbiBodW1hbiBhbmQgbW91c2UgZGF0YXNldHMgaW4gY29tcGFyaXNvbiB3aXRoIG90aGVyIG5ldHdvcmstYmFzZWQgbW9kZWxzIHNob3cgYXQgbGVhc3QgNC41JSwgNi4yJSBhbmQgMTQuMiUgaW1wcm92ZW1lbnQgb24gRm1heCBpbiBCUCwgTUYgYW5kIENDIEdlbmUgT250b2xvZ3kgY2F0ZWdvcmllcyByZXNwZWN0aXZlbHkgZm9yIGh1bWFuLCBhbmQgMy4zJSwgMTAuNiUgYW5kIDcuNyUgaW1wcm92ZW1lbnQgb24gRm1heCBmb3IgbW91c2UuIFdlIGRlbW9uc3RyYXRlIHRoZSBnZW5lcmFsaXphdGlvbiBjYXBhYmlsaXR5IG9mIG91ciBtb2RlbCBieSB0cmFpbmluZyBhbmQgdGVzdGluZyBvbiB0aGUgQ0FGQTMgZGF0YSwgYW5kIHNob3cgaXRzIHZlcnNhdGlsaXR5IGJ5IGluY29ycG9yYXRpbmcgRXNtMiBlbWJlZGRpbmdzLiBXZSBmdXJ0aGVyIHNob3cgdGhhdCBvdXIgbW9kZWwgaXMgaW5zZW5zaXRpdmUgdG8gdGhlIGNob2ljZSBvZiBncmFwaCBlbWJlZGRpbmcgbWV0aG9kIGFuZCBpcyB0aW1lLSBhbmQgbWVtb3J5LXNhdmluZy4gVGhlc2UgcmVzdWx0cyBkZW1vbnN0cmF0ZSB0aGF0IGNvbWJpbmluZyBhIHN1YnNldCBvZiBmZWF0dXJlcyBpbmNsdWRpbmcgUFBJIG5ldHdvcmtzIGFuZCBwcm90ZWluIGF0dHJpYnV0ZXMgc2VsZWN0ZWQgYnkgb3VyIG1vZGVsIGlzIG1vcmUgZWZmZWN0aXZlIGluIHV0aWxpemluZyBQUEkgbmV0d29yayBpbmZvcm1hdGlvbiB0aGFuIG9ubHkgdXNpbmcgb25lIGtpbmQgb2Ygb3IgY29uY2F0ZW5hdGluZyBncmFwaCBlbWJlZGRpbmdzIGZyb20gYWxsIGtpbmRzIG9mIFBQSSBuZXR3b3Jrcy4KCkF2YWlsYWJpbGl0eSBhbmQgaW1wbGVtZW50YXRpb24gVGhlIHNvdXJjZSBjb2RlIG9mIER1YWxOZXRHTyBhbmQgc29tZSBvZiB0aGUgZXhwZXJpbWVudCBkYXRhIGFyZSBhdmFpbGFibGUgYXQ6IGh0dHBzOi8vZ2l0aHViLmNvbS9nZW9yZ2VkYXNoZW4vRHVhbE5ldEdPLiIsLCwsSG9uZyBLb25nLCwsLDEuMCwsMjAyNS0xMS0yOCAxMTo1Mzo0NCswMDowMCwsLCwsLEFjYWRlbWlhLCwsLCwsLCwsLCwsMzc5LjUwMTM0NjAzOTkwMTMsLCwsLCwKU21hdWctMzRCLExhbmd1YWdlLCJMYW5ndWFnZSBtb2RlbGluZy9nZW5lcmF0aW9uLFF1ZXN0aW9uIGFuc3dlcmluZyIsQWJhY3VzIEFJLCJBcmthIFBhbCwgRGVlcCBLYXJraGFuaXMsIFNhbXVlbCBEb29sZXksIE1hbmxleSBSb2JlcnRzLCBTaWRkYXJ0aGEgTmFpZHUsIENvbGluIFdoaXRlIiwyMDI0LTA3LTAzLFNtYXVnOiBGaXhpbmcgRmFpbHVyZSBNb2RlcyBvZiBQcmVmZXJlbmNlIE9wdGltaXNhdGlvbiB3aXRoIERQTy1Qb3NpdGl2ZSxodHRwczovL2FyeGl2Lm9yZy9hYnMvMjQwMi4xMzIyOCwsLCwzNDAwMDAwMDAwMC4wLCJTbWF1Zy0zNEIgaXMgYSBtb2RpZmllZCB2ZXJzaW9uIG9mIHRoZSBiYXNlIG1vZGVsIEJhZ2VsLTM0Qi12MC4yIFtEdXJiaW4sIDIwMjRhXSwgd2hpY2ggaXRzZWxmIGlzIGEgU0ZUCnZlcnNpb24gb2YgWWktMzRCLTIwMGsgWzAxLkFJLCAyMDI0XSIsLCwsLDQ4LjAsIiIiIFdlIHJ1biB0aGVzZSBleHBlcmltZW50cyB3aXRoIDggSDEwMCBHUFVzIChlYWNoIHdpdGggODBHQikiIgoKIiIgVGhlIHRvdGFsIHRyYWluaW5nIHRpbWUgaXMgMTQ0IGhvdXJzLiIiIChJIGFzc3VtZSBpdCBpcyB0b3RhbCBmb3IgMiBtb2RlbHM6IDcyQiBhbmQgMzRCIC0+IH40OCBob3VycyBmb3IgMzRCIG1vZGVsLCB+OTYgaG91cnMgZm9yIDcyQiBtb2RlbCkiLE5WSURJQSBIMTAwIFNYTTUgODBHQiwsTGlrZWx5LCJEaXJlY3QgUHJlZmVyZW5jZSBPcHRpbWlzYXRpb24gKERQTykgaXMgZWZmZWN0aXZlIGF0IHNpZ25pZmljYW50bHkgaW1wcm92aW5nIHRoZSBwZXJmb3JtYW5jZSBvZiBsYXJnZSBsYW5ndWFnZSBtb2RlbHMgKExMTXMpIG9uIGRvd25zdHJlYW0gdGFza3Mgc3VjaCBhcyByZWFzb25pbmcsIHN1bW1hcmlzYXRpb24sIGFuZCBhbGlnbm1lbnQuIFVzaW5nIHBhaXJzIG9mIHByZWZlcnJlZCBhbmQgZGlzcHJlZmVycmVkIGRhdGEsIERQTyBtb2RlbHMgdGhlIHJlbGF0aXZlIHByb2JhYmlsaXR5IG9mIHBpY2tpbmcgb25lIHJlc3BvbnNlIG92ZXIgYW5vdGhlci4gSW4gdGhpcyB3b3JrLCBmaXJzdCB3ZSBzaG93IHRoZW9yZXRpY2FsbHkgdGhhdCB0aGUgc3RhbmRhcmQgRFBPIGxvc3MgY2FuIGxlYWQgdG8gYSByZWR1Y3Rpb24gb2YgdGhlIG1vZGVsJ3MgbGlrZWxpaG9vZCBvZiB0aGUgcHJlZmVycmVkIGV4YW1wbGVzLCBhcyBsb25nIGFzIHRoZSByZWxhdGl2ZSBwcm9iYWJpbGl0eSBiZXR3ZWVuIHRoZSBwcmVmZXJyZWQgYW5kIGRpc3ByZWZlcnJlZCBjbGFzc2VzIGluY3JlYXNlcy4gV2UgdGhlbiBzaG93IGVtcGlyaWNhbGx5IHRoYXQgdGhpcyBwaGVub21lbm9uIG9jY3VycyB3aGVuIGZpbmUtdHVuaW5nIExMTXMgb24gY29tbW9uIGRhdGFzZXRzLCBlc3BlY2lhbGx5IGRhdGFzZXRzIGluIHdoaWNoIHRoZSBlZGl0IGRpc3RhbmNlIGJldHdlZW4gcGFpcnMgb2YgY29tcGxldGlvbnMgaXMgbG93LiBVc2luZyB0aGVzZSBpbnNpZ2h0cywgd2UgZGVzaWduIERQTy1Qb3NpdGl2ZSAoRFBPUCksIGEgbmV3IGxvc3MgZnVuY3Rpb24gYW5kIHRyYWluaW5nIHByb2NlZHVyZSB3aGljaCBhdm9pZHMgdGhpcyBmYWlsdXJlIG1vZGUuIFN1cnByaXNpbmdseSwgd2UgZmluZCB0aGF0IERQT1Agb3V0cGVyZm9ybXMgRFBPIGFuZCBvdGhlciBmaW5lLXR1bmluZyBwcm9jZWR1cmVzIGFjcm9zcyBhIHdpZGUgdmFyaWV0eSBvZiBkYXRhc2V0cyBhbmQgZG93bnN0cmVhbSB0YXNrcywgaW5jbHVkaW5nIGRhdGFzZXRzIHdpdGggaGlnaCBlZGl0IGRpc3RhbmNlcyBiZXR3ZWVuIGNvbXBsZXRpb25zLiBGdXJ0aGVybW9yZSwgd2UgZmluZCB0aGF0IHRoZSBEUE9QLXR1bmVkIG1vZGVsIG91dHBlcmZvcm1zIHRoZSBEUE8tdHVuZWQgbW9kZWwgKGFsbCBlbHNlIGVxdWFsKSBvbiBiZW5jaG1hcmtzIGluZGVwZW5kZW50IG9mIHRoZSBmaW5lLXR1bmluZyBkYXRhLCBzdWNoIGFzIE1ULUJlbmNoLiBGaW5hbGx5LCB1c2luZyBEUE9QLCB3ZSBjcmVhdGUgYW5kIG9wZW4tc291cmNlIFNtYXVnLTM0QiBhbmQgU21hdWctNzJCLCB3aXRoIHRoZSBsYXR0ZXIgYmVjb21pbmcgdGhlIGZpcnN0IG9wZW4tc291cmNlIExMTSB0byBzdXJwYXNzIGFuIGF2ZXJhZ2UgYWNjdXJhY3kgb2YgODAlIG9uIHRoZSBIdWdnaW5nRmFjZSBPcGVuIExMTSBMZWFkZXJib2FyZC4iLCwsT3BlbiB3ZWlnaHRzICh1bnJlc3RyaWN0ZWQpLFVuaXRlZCBTdGF0ZXMgb2YgQW1lcmljYSxZaS0zNEIsNC4xMDMyMzk2OGUrMjAsIjk4OTQwMDAwMDAwMDAwMCBGTE9QL0dQVS9zZWMgKiA0OCBob3VycyAqIDM2MDAgc2VjIC8gaG91ciAqIDggR1BVcyAqIDAuMyBbYXNzdW1lZCB1dGlsaXphdGlvbl0gPSA0MTAzMjM5NjgwMDAwMDAwMDAwMDAgRkxPUAoKIiJMaWtlbHkiIiBjb25maWRlbmNlIGJlY2F1c2Ugb2YgdGhlIHVuY2VydGFpbnR5IHdpdGggdGhlIG51bWJlciBvZiBob3Vycywgc2VlIHRyYWluaW5nIHRpbWUgbm90ZXMiLDguMCwsMjAyNS0xMS0yOCAxMTo1Mzo0NCswMDowMCwsLCwsLEluZHVzdHJ5LCwsLCxVbnJlbGVhc2VkLCJBcGFjaGUgMi4wCmh0dHBzOi8vZ2l0aHViLmNvbS9hYmFjdXNhaS9zbWF1ZwoKaHR0cHM6Ly9odWdnaW5nZmFjZS5jby9hYmFjdXNhaS9TbWF1Zy0zNEItdjAuMSIsLCwsLCwxMTA1MS4wNzkxOTY2ODE5MjUsSGFyZHdhcmUsYWJhY3VzYWksLCwsWWVzClNtYXVnLTcyQixMYW5ndWFnZSwiTGFuZ3VhZ2UgbW9kZWxpbmcvZ2VuZXJhdGlvbixRdWVzdGlvbiBhbnN3ZXJpbmciLEFiYWN1cyBBSSwiQXJrYSBQYWwsIERlZXAgS2Fya2hhbmlzLCBTYW11ZWwgRG9vbGV5LCBNYW5sZXkgUm9iZXJ0cywgU2lkZGFydGhhIE5haWR1LCBDb2xpbiBXaGl0ZSIsMjAyNC0wNy0wMyxTbWF1ZzogRml4aW5nIEZhaWx1cmUgTW9kZXMgb2YgUHJlZmVyZW5jZSBPcHRpbWlzYXRpb24gd2l0aCBEUE8tUG9zaXRpdmUsaHR0cHM6Ly9hcnhpdi5vcmcvYWJzLzI0MDIuMTMyMjgsLCwiIiJhbmQgU21hdWctNzJCLCB3aXRoCnRoZSBsYXR0ZXIgYmVjb21pbmcgdGhlIGZpcnN0IG9wZW4tc291cmNlIExMTSB0byBzdXJwYXNzIGFuIGF2ZXJhZ2UgYWNjdXJhY3kgb2YgODAlIG9uIHRoZSBIdWdnaW5nRmFjZQpPcGVuIExMTSBMZWFkZXJib2FyZC4iIiIsNzIwMDAwMDAwMDAuMCwiRm9yIDcyQiwgd2Ugc3RhcnQgZnJvbSBNb01vLTcyYi1sb3JhLTEuOC43LURQTyBbTW9yZWgsIDIwMjRdLCB3aGljaCBpdHNlbGYgaXMgYSBmaW5lLXR1bmUgb2YgUXdlbjcyQiBbQmFpIGV0IGFsLiwgMjAyM10uIE1vTW8tNzJiLWxvcmEtMS44LjctRFBPIGhhcyBhbHJlYWR5IHVuZGVyZ29uZSBTRlQsIHNvIHdlIHNpbXBseSBydW4gdGhlIERQT1AKcm91dGluZXMgYXMgaW4gU21hdWctMzRCLiIsLCwsLDk2LjAsIiIiIFdlIHJ1biB0aGVzZSBleHBlcmltZW50cyB3aXRoIDggSDEwMCBHUFVzIChlYWNoIHdpdGggODBHQikiIgoKIiIgVGhlIHRvdGFsIHRyYWluaW5nIHRpbWUgaXMgMTQ0IGhvdXJzLiIiIChJIGFzc3VtZSBpdCBpcyB0b3RhbCBmb3IgMiBtb2RlbHM6IDcyQiBhbmQgMzRCIC0+IH40OCBob3VycyBmb3IgMzRCIG1vZGVsLCB+OTYgaG91cnMgZm9yIDcyQiBtb2RlbCkiLE5WSURJQSBIMTAwIFNYTTUgODBHQiwsTGlrZWx5LCJEaXJlY3QgUHJlZmVyZW5jZSBPcHRpbWlzYXRpb24gKERQTykgaXMgZWZmZWN0aXZlIGF0IHNpZ25pZmljYW50bHkgaW1wcm92aW5nIHRoZSBwZXJmb3JtYW5jZSBvZiBsYXJnZSBsYW5ndWFnZSBtb2RlbHMgKExMTXMpIG9uIGRvd25zdHJlYW0gdGFza3Mgc3VjaCBhcyByZWFzb25pbmcsIHN1bW1hcmlzYXRpb24sIGFuZCBhbGlnbm1lbnQuIFVzaW5nIHBhaXJzIG9mIHByZWZlcnJlZCBhbmQgZGlzcHJlZmVycmVkIGRhdGEsIERQTyBtb2RlbHMgdGhlIHJlbGF0aXZlIHByb2JhYmlsaXR5IG9mIHBpY2tpbmcgb25lIHJlc3BvbnNlIG92ZXIgYW5vdGhlci4gSW4gdGhpcyB3b3JrLCBmaXJzdCB3ZSBzaG93IHRoZW9yZXRpY2FsbHkgdGhhdCB0aGUgc3RhbmRhcmQgRFBPIGxvc3MgY2FuIGxlYWQgdG8gYSByZWR1Y3Rpb24gb2YgdGhlIG1vZGVsJ3MgbGlrZWxpaG9vZCBvZiB0aGUgcHJlZmVycmVkIGV4YW1wbGVzLCBhcyBsb25nIGFzIHRoZSByZWxhdGl2ZSBwcm9iYWJpbGl0eSBiZXR3ZWVuIHRoZSBwcmVmZXJyZWQgYW5kIGRpc3ByZWZlcnJlZCBjbGFzc2VzIGluY3JlYXNlcy4gV2UgdGhlbiBzaG93IGVtcGlyaWNhbGx5IHRoYXQgdGhpcyBwaGVub21lbm9uIG9jY3VycyB3aGVuIGZpbmUtdHVuaW5nIExMTXMgb24gY29tbW9uIGRhdGFzZXRzLCBlc3BlY2lhbGx5IGRhdGFzZXRzIGluIHdoaWNoIHRoZSBlZGl0IGRpc3RhbmNlIGJldHdlZW4gcGFpcnMgb2YgY29tcGxldGlvbnMgaXMgbG93LiBVc2luZyB0aGVzZSBpbnNpZ2h0cywgd2UgZGVzaWduIERQTy1Qb3NpdGl2ZSAoRFBPUCksIGEgbmV3IGxvc3MgZnVuY3Rpb24gYW5kIHRyYWluaW5nIHByb2NlZHVyZSB3aGljaCBhdm9pZHMgdGhpcyBmYWlsdXJlIG1vZGUuIFN1cnByaXNpbmdseSwgd2UgZmluZCB0aGF0IERQT1Agb3V0cGVyZm9ybXMgRFBPIGFuZCBvdGhlciBmaW5lLXR1bmluZyBwcm9jZWR1cmVzIGFjcm9zcyBhIHdpZGUgdmFyaWV0eSBvZiBkYXRhc2V0cyBhbmQgZG93bnN0cmVhbSB0YXNrcywgaW5jbHVkaW5nIGRhdGFzZXRzIHdpdGggaGlnaCBlZGl0IGRpc3RhbmNlcyBiZXR3ZWVuIGNvbXBsZXRpb25zLiBGdXJ0aGVybW9yZSwgd2UgZmluZCB0aGF0IHRoZSBEUE9QLXR1bmVkIG1vZGVsIG91dHBlcmZvcm1zIHRoZSBEUE8tdHVuZWQgbW9kZWwgKGFsbCBlbHNlIGVxdWFsKSBvbiBiZW5jaG1hcmtzIGluZGVwZW5kZW50IG9mIHRoZSBmaW5lLXR1bmluZyBkYXRhLCBzdWNoIGFzIE1ULUJlbmNoLiBGaW5hbGx5LCB1c2luZyBEUE9QLCB3ZSBjcmVhdGUgYW5kIG9wZW4tc291cmNlIFNtYXVnLTM0QiBhbmQgU21hdWctNzJCLCB3aXRoIHRoZSBsYXR0ZXIgYmVjb21pbmcgdGhlIGZpcnN0IG9wZW4tc291cmNlIExMTSB0byBzdXJwYXNzIGFuIGF2ZXJhZ2UgYWNjdXJhY3kgb2YgODAlIG9uIHRoZSBIdWdnaW5nRmFjZSBPcGVuIExMTSBMZWFkZXJib2FyZC4iLCwsT3BlbiB3ZWlnaHRzICh1bnJlc3RyaWN0ZWQpLFVuaXRlZCBTdGF0ZXMgb2YgQW1lcmljYSxRd2VuLTcyQiw4LjIwNjQ3OTM2ZSsyMCwiOTg5NDAwMDAwMDAwMDAwIEZMT1AvR1BVL3NlYyAqIDk2IGhvdXJzICogMzYwMCBzZWMgLyBob3VyICogOCBHUFVzICogMC4zIFthc3N1bWVkIHV0aWxpemF0aW9uXSA9IDgyMDY0NzkzNjAwMDAwMDAwMDAwMCBGTE9QCgoiIkxpa2VseSIiIGNvbmZpZGVuY2UgYmVjYXVzZSBvZiB0aGUgdW5jZXJ0YWludHkgd2l0aCB0aGUgbnVtYmVyIG9mIGhvdXJzLCBzZWUgdHJhaW5pbmcgdGltZSBub3RlcyIsOC4wLCwyMDI1LTExLTI4IDExOjUzOjQ0KzAwOjAwLCwsLCwsSW5kdXN0cnksLCwsLFVucmVsZWFzZWQsIkFwYWNoZSAyLjAKaHR0cHM6Ly9naXRodWIuY29tL2FiYWN1c2FpL3NtYXVnCgpodHRwczovL2h1Z2dpbmdmYWNlLmNvL2FiYWN1c2FpL1NtYXVnLTcyQi12MC4xIiwsLCwsLDExMDUxLjA3OTE5NjY4MTkyNSxIYXJkd2FyZSxhYmFjdXNhaSwsLCxZZXMKTGxhbWEtU0VBLUxJT04tdjItOEItSVQsTGFuZ3VhZ2UsIlF1ZXN0aW9uIGFuc3dlcmluZyxDaGF0LExhbmd1YWdlIG1vZGVsaW5nL2dlbmVyYXRpb24iLEFJIFNpbmdhcG9yZSwiQ2hlbmcgTmljaG9sYXMsIENob2EgRXN0aGVyLCBIdWFuZyBZdWxpLCBMYXUgV2F5bmUsIExlZSBDaHdhbiBSZW4sIExlb25nIFdhaSBZaSwgTGVvbmcgV2VpIFFpLCBMaSBZaWVyLCBMaXUgQmluZyBKaWUgRGFyaXVzLCBMb3ZlbmlhIEhvbHksIE1vbnRhbGFuIEphbm4gUmFpbGV5LCBOZyBCb29uIENoZW9uZyBSYXltb25kLCBOZ3VpIEppYW4gR2FuZywgTmd1eWVuIFRoYW5oIE5nYW4sIE9uZyBCcmFuZG9uLCBPbmcgVGF0LVdlZSBEYXZpZCwgT25nIFpoaSBIYW8sIFJlbmdhcmFqYW4gSGFtc2F3YXJkaGluaSwgU2lvdyBCcnlhbiwgU3VzYW50byBZb3NlcGhpbmUsIFRhaSBOZ2VlIENoaWEsIFRhbiBDaG9vbiBNZW5nLCBUZW8gRW5nIFNpcHAgTGVzbGllLCBUZW8gV2VpIFlpLCBUamhpIFdpbGxpYW0sIFRlbmcgV2FsdGVyLCBZZW8gWWVvdyBUb25nLCBZb25nIFhpYW5iaW4iLDIwMjQtMDctMDEsTGxhbWEtU0VBLUxJT04tdjItOEItSVQsaHR0cHM6Ly9odWdnaW5nZmFjZS5jby9haXNpbmdhcG9yZS9MbGFtYS1TRUEtTElPTi12Mi04Qi1JVCwsLCw4MDAwMDAwMDAwLjAsIiIiV2UgcGVyZm9ybWVkIGluc3RydWN0aW9uIHR1bmluZyBpbiBFbmdsaXNoIGFuZCBhbHNvIGluIEFTRUFOIGxhbmd1YWdlcyBzdWNoIGFzIEluZG9uZXNpYW4sIFRoYWkgYW5kIFZpZXRuYW1lc2Ugb24gb3VyIGNvbnRpbnVlZCBwcmUtdHJhaW5lZCBMbGFtYS1TRUEtTElPTi12Mi04QiwgYSBkZWNvZGVyIG1vZGVsIHVzaW5nIHRoZSBMbGFtYTMgYXJjaGl0ZWN0dXJlLCB0byBjcmVhdGUgTGxhbWEtU0VBLUxJT04tdjItOEItSVQiIiAoaHR0cHM6Ly9odWdnaW5nZmFjZS5jby9haXNpbmdhcG9yZS9MbGFtYS1TRUEtTElPTi12Mi04Qi1JVCkuIiwsLCwsLCxOVklESUEgQTEwMCBTWE00IDQwIEdCLCxDb25maWRlbnQsIlNFQS1MSU9OIGlzIGEgY29sbGVjdGlvbiBvZiBMYXJnZSBMYW5ndWFnZSBNb2RlbHMgKExMTXMpIHdoaWNoIGhhdmUgYmVlbiBwcmV0cmFpbmVkIGFuZCBpbnN0cnVjdC10dW5lZCBmb3IgdGhlIFNvdXRoZWFzdCBBc2lhIChTRUEpIHJlZ2lvbi4KClNFQS1MSU9OIHN0YW5kcyBmb3IgU291dGhlYXN0IEFzaWFuIExhbmd1YWdlcyBJbiBPbmUgTmV0d29yay4iLCwsT3BlbiB3ZWlnaHRzIChyZXN0cmljdGVkIHVzZSksU2luZ2Fwb3JlLExsYW1hIFNFQS1MSU9OIFYyIDhCLCwsOC4wLCwyMDI1LTExLTI4IDExOjUzOjQ0KzAwOjAwLCwsLCwsR292ZXJubWVudCwsLCwsT3BlbiBzb3VyY2UsIkxsYW1hIDMgbGljZW5zZSAoYnJhbmRpbmcgcmVxdWlyZW1lbnRzLCBzaXplIGNhcCA3MDBNIE1BVSkKaHR0cHM6Ly9odWdnaW5nZmFjZS5jby9haXNpbmdhcG9yZS9MbGFtYS1TRUEtTElPTi12Mi04Qi1JVAoKaHR0cHM6Ly9naXRodWIuY29tL2Fpc2luZ2Fwb3JlL3NlYWxpb24iLCwsLCwsNjMxNS4xODM2NjIxNzk2MjcsLGFpc2luZ2Fwb3JlLCwsLFllcwpSaWJvRGlmZnVzaW9uLEJpb2xvZ3ksUk5BIGRlc2lnbiwiQmVpaGFuZyBVbml2ZXJzaXR5LE5hbmppbmcgVW5pdmVyc2l0eSxDaGluZXNlIFVuaXZlcnNpdHkgb2YgSG9uZyBLb25nIChDVUhLKSIsIkhhbiBIdWFuZywgWmlxaWFuIExpbiwgRG9uZ2NoZW4gSGUsIExpYW5nIEhvbmcsIFl1IExpIiwyMDI0LTA2LTI4LFJpYm9EaWZmdXNpb246IHRlcnRpYXJ5IHN0cnVjdHVyZS1iYXNlZCBSTkEgaW52ZXJzZSBmb2xkaW5nIHdpdGggZ2VuZXJhdGl2ZSBkaWZmdXNpb24gbW9kZWxzLGh0dHBzOi8vYWNhZGVtaWMub3VwLmNvbS9iaW9pbmZvcm1hdGljcy9hcnRpY2xlLzQwL1N1cHBsZW1lbnRfMS9pMzQ3Lzc3MDA5MDMsMjMuMCwsLCwsLCwsIjI0LDMyMiBSTkEgY2hhaW5zIMOXIDE1MCBudWNsZW90aWRlcyBwZXIgY2hhaW4gPSAzLDY0OCwzMDAgZGF0YSBwb2ludHMg4omIIDMuNjQ4IMOXIDEw4oG2Cig3LDMyMiArIDE3LDAwMCA9IDI0LDMyMiBSTkEgY2hhaW5zKSIsLCwsLENvbmZpZGVudCwiTW90aXZhdGlvbgpSTkEgZGVzaWduIHNob3dzIGdyb3dpbmcgYXBwbGljYXRpb25zIGluIHN5bnRoZXRpYyBiaW9sb2d5IGFuZCB0aGVyYXBldXRpY3MsIGRyaXZlbiBieSB0aGUgY3J1Y2lhbCByb2xlIG9mIFJOQSBpbiB2YXJpb3VzIGJpb2xvZ2ljYWwgcHJvY2Vzc2VzLiBBIGZ1bmRhbWVudGFsIGNoYWxsZW5nZSBpcyB0byBmaW5kIGZ1bmN0aW9uYWwgUk5BIHNlcXVlbmNlcyB0aGF0IHNhdGlzZnkgZ2l2ZW4gc3RydWN0dXJhbCBjb25zdHJhaW50cywga25vd24gYXMgdGhlIGludmVyc2UgZm9sZGluZyBwcm9ibGVtLiBDb21wdXRhdGlvbmFsIGFwcHJvYWNoZXMgaGF2ZSBlbWVyZ2VkIHRvIGFkZHJlc3MgdGhpcyBwcm9ibGVtIGJhc2VkIG9uIHNlY29uZGFyeSBzdHJ1Y3R1cmVzLiBIb3dldmVyLCBkZXNpZ25pbmcgUk5BIHNlcXVlbmNlcyBkaXJlY3RseSBmcm9tIDNEIHN0cnVjdHVyZXMgaXMgc3RpbGwgY2hhbGxlbmdpbmcsIGR1ZSB0byB0aGUgc2NhcmNpdHkgb2YgZGF0YSwgdGhlIG5vbnVuaXF1ZSBzdHJ1Y3R1cmUtc2VxdWVuY2UgbWFwcGluZywgYW5kIHRoZSBmbGV4aWJpbGl0eSBvZiBSTkEgY29uZm9ybWF0aW9uLgoKUmVzdWx0cwpJbiB0aGlzIHN0dWR5LCB3ZSBwcm9wb3NlIFJpYm9EaWZmdXNpb24sIGEgZ2VuZXJhdGl2ZSBkaWZmdXNpb24gbW9kZWwgZm9yIFJOQSBpbnZlcnNlIGZvbGRpbmcgdGhhdCBjYW4gbGVhcm4gdGhlIGNvbmRpdGlvbmFsIGRpc3RyaWJ1dGlvbiBvZiBSTkEgc2VxdWVuY2VzIGdpdmVuIDNEIGJhY2tib25lIHN0cnVjdHVyZXMuIE91ciBtb2RlbCBjb25zaXN0cyBvZiBhIGdyYXBoIG5ldXJhbCBuZXR3b3JrLWJhc2VkIHN0cnVjdHVyZSBtb2R1bGUgYW5kIGEgVHJhbnNmb3JtZXItYmFzZWQgc2VxdWVuY2UgbW9kdWxlLCB3aGljaCBpdGVyYXRpdmVseSB0cmFuc2Zvcm1zIHJhbmRvbSBzZXF1ZW5jZXMgaW50byBkZXNpcmVkIHNlcXVlbmNlcy4gQnkgdHVuaW5nIHRoZSBzYW1wbGluZyB3ZWlnaHQsIG91ciBtb2RlbCBhbGxvd3MgZm9yIGEgdHJhZGUtb2ZmIGJldHdlZW4gc2VxdWVuY2UgcmVjb3ZlcnkgYW5kIGRpdmVyc2l0eSB0byBleHBsb3JlIG1vcmUgY2FuZGlkYXRlcy4gV2Ugc3BsaXQgdGVzdCBzZXRzIGJhc2VkIG9uIFJOQSBjbHVzdGVyaW5nIHdpdGggZGlmZmVyZW50IGN1dC1vZmZzIGZvciBzZXF1ZW5jZSBvciBzdHJ1Y3R1cmUgc2ltaWxhcml0eS4gT3VyIG1vZGVsIG91dHBlcmZvcm1zIGJhc2VsaW5lcyBpbiBzZXF1ZW5jZSByZWNvdmVyeSwgd2l0aCBhbiBhdmVyYWdlIHJlbGF0aXZlIGltcHJvdmVtZW50IG9mIDExJSBmb3Igc2VxdWVuY2Ugc2ltaWxhcml0eSBzcGxpdHMgYW5kIDE2JSBmb3Igc3RydWN0dXJlIHNpbWlsYXJpdHkgc3BsaXRzLiBNb3Jlb3ZlciwgUmlib0RpZmZ1c2lvbiBwZXJmb3JtcyBjb25zaXN0ZW50bHkgd2VsbCBhY3Jvc3MgdmFyaW91cyBSTkEgbGVuZ3RoIGNhdGVnb3JpZXMgYW5kIFJOQSB0eXBlcy4gV2UgYWxzbyBhcHBseSBpbiBzaWxpY28gZm9sZGluZyB0byB2YWxpZGF0ZSB3aGV0aGVyIHRoZSBnZW5lcmF0ZWQgc2VxdWVuY2VzIGNhbiBmb2xkIGludG8gdGhlIGdpdmVuIDNEIFJOQSBiYWNrYm9uZXMuIE91ciBtZXRob2QgY291bGQgYmUgYSBwb3dlcmZ1bCB0b29sIGZvciBSTkEgZGVzaWduIHRoYXQgZXhwbG9yZXMgdGhlIHZhc3Qgc2VxdWVuY2Ugc3BhY2UgYW5kIGZpbmRzIG5vdmVsIHNvbHV0aW9ucyB0byAzRCBzdHJ1Y3R1cmFsIGNvbnN0cmFpbnRzLiIsLCxPcGVuIHdlaWdodHMgKHVucmVzdHJpY3RlZCksIkNoaW5hLENoaW5hLEhvbmcgS29uZyIsLCwsLCwyMDI2LTAxLTAxIDE0OjAzOjQ4KzAwOjAwLCwsLCwsIkFjYWRlbWlhLEFjYWRlbWlhLEFjYWRlbWlhIiwsLCwsVW5yZWxlYXNlZCwiTUlUIGxpY2Vuc2UgKHRoZSByZXBvIHNlZW1zIHRvIGluY2x1ZGUgY2hlY2twb2ludHMgYW5kIGluZmVyZW5jZSBjb2RlIG9ubHkpCmh0dHBzOi8vZ2l0aHViLmNvbS9tbDRiaW8vUmlib0RpZmZ1c2lvbiIsLCwsLCwsLCwsLCxZZXMKQ2hhdEJpdCxMYW5ndWFnZSwiQ2hhdCxMYW5ndWFnZSBtb2RlbGluZy9nZW5lcmF0aW9uIiwiQmVpamluZyBJbnN0aXR1dGUgb2YgVGVjaG5vbG9neSxBY2FkZW15IG9mIE1pbGl0YXJ5IFNjaWVuY2UsTWluenUgVW5pdmVyc2l0eSBvZiBDaGluYSIsIlpoYW5nIEh1YXBpbmcsIExpIENodW5qaW4sIFdlaSBTaHVucGluZywgR2VuZyBHdW90b25nLCBMaSBXZWl3ZWksIExpIFl1Z2FuZyIsMjAyNC0wNi0yOCxMYXJnZSBsYW5ndWFnZSBtb2RlbC1kcml2ZW4gb3Blbi1zb3VyY2UgaW50ZWxsaWdlbmNlIGNvZ25pdGlvbixodHRwczovL2Qud2FuZmFuZ2RhdGEuY29tLmNuL3BlcmlvZGljYWwvZ2ZrajIwMjQwMzAwOCwsLCwxMzAwMDAwMDAwMC4wLEFzc3VtaW5nIGFzIGluIExMYU1BLTEzIHNpbmNlIGl0IGlzIGl0cyBmaW5ldHVuZSwsLDEwMDAwMDAwMCwiIiJyZXNlYXJjaGVycyBub3RlZCB0aGF0IGl0cyBtb2RlbCBpbmNvcnBvcmF0ZWQgb25seSAxMDAsMDAwIG1pbGl0YXJ5IGRpYWxvZ3VlIHJlY29yZHMsIGEgcmVsYXRpdmVseSBzbWFsbCBudW1iZXIgY29tcGFyZWQgd2l0aCBvdGhlciBMTE1zLiIiCgoiIuWFtuS7luiuvue9ru+8muiuree7g+eahGVwb2No5Li6M++8jOacgOWkp+mVv+W6piBtYXhfbGVuZ3Ro5Li6MiAwNDjvvIxiYXRjaF9zaXpl5Li6OO+8jOS9v+eUqDjkuKogQTEwMCBHUFXorq3nu4PvvIzmoq/luqbnp6/ntK/kuLo077yMd2FybV91cOS4uuiurSDnu4PmgLvmraXmlbDnmoQxMCXvvIzph4fnlKhBZGFtV+S8mOWMluWZqO+8jO+BoiAxID0gMC45MOOAge+BoiAyID0gMC45Ne+8jOWtpuS5oOeOh+S4ujFlLTUiIiAKCndoaWNoIGlzIHRyYW5zbGF0ZWQgYXMgIiJPdGhlciBzZXR0aW5nczogMyBlcG9jaHMgZm9yIHRyYWluaW5nLCBtYXhfbGVuZ3RoIG9mIDIgMDQ4LCBiYXRjaF9zaXplIG9mIDgsIDggQTEwMCBHUFVzIGZvciB0cmFpbmluZywgZ3JhZGllbnQgYWNjdW11bGF0aW9uIG9mIDQsIHdhcm1fdXAgb2YgMTAlIG9mIHRoZSB0b3RhbCBudW1iZXIgb2YgdHJhaW5pbmcgc3RlcHMsIEFkYW1XIG9wdGltaXplciwg74GiIDEgPSAwLjkwLCDvgaIgMiA9IDAuOTUsIGFuZCBsZWFybmluZyByYXRlIG9mIDFlLTUuIiIKCkFzc3VtaW5nICghKSBhdmVyYWdlIGRpYWxvZ3VlIGlzIDEwMDAgdG9rZW5zICh0aGUgZXhhbXBsZSBpbiBUYWJsZSAyIGhhcyBsaXR0bGUgYml0IGxlc3MgdGhhbiA1MDAgY2hhcmFjdGVycyBhbmQgdGhleSBtZW50aW9uIG1heGltdW0gc2VxdWVuY2UgbGVuZ3RoIGFzIDIwNDgpIHRoZW4gdG90YWwgZGF0YXNldCB0b2tlbiBjb3VudCBpcwoxMDAwMDAqMTAwMCA9IDEwMDAwMDAwMCB0b2tlbnMiLCwsTlZJRElBIEExMDAsLExpa2VseSwiVGhyZWUgYWNhZGVtaWMgcGFwZXJzIGFuZCBzZXZlcmFsIGFuYWx5c3RzIGhhdmUgY29uZmlybWVkIHRoZSBpbmZvcm1hdGlvbiwgd2l0aCBDaGF0QklUIHVzaW5nIE1ldGHigJlzIExsYW1hIDEzQiBsYXJnZSBsYW5ndWFnZSBtb2RlbCAoTExNKS4gVGhpcyBMTE0gaGFzIGJlZW4gbW9kaWZpZWQgZm9yIGludGVsbGlnZW5jZSBnYXRoZXJpbmcgYW5kIHByb2Nlc3NpbmcsIGFsbG93aW5nIG1pbGl0YXJ5IHBsYW5uZXJzIHRvIHVzZSBpdCBmb3Igb3BlcmF0aW9uYWwgZGVjaXNpb24tbWFraW5nLgoKV2l0aCB0aGUgZXh0ZW5zaXZlIGFwcGxpY2F0aW9uIG9mIG9wZW4tc291cmNlIGludGVsbGlnZW5jZSBpbiB0aGUgbWlsaXRhcnkgZmllbGQsIHRoZSBkZW1hbmQgZm9yIGNvZ25pdGlvbiBhbmQgYW5hbHlzaXMgb2YgcmVsZXZhbnQgaW50ZWxsaWdlbmNlIGlzIGdyb3dpbmcuIEhvd2V2ZXIsIHRoZSBsYXJnZSBsYW5ndWFnZSBtb2RlbHMgY3VycmVudGx5IHVzZWQgYnkgcmVzZWFyY2hlcnMgYXJlIHByb25lIHRvIHNldmVyZSBoYWxsdWNpbmF0aW9uLCByZW5kZXJpbmcgdGhlIGluZm9ybWF0aW9uIGdlbmVyYXRlZCB1bnJlbGlhYmxlIGFkZHJlc3MgdGhlIHByZXNlbnQgc3R1ZHkgY29sbGVjdGVkIGFwcHJveGltYXRlbHkgMTAwLDAwMCBkaWFsb2d1ZSByZWNvcmRzIG9ubGluZSBhbmQgY29uc3RydWN0ZWQgYW4gb3Blbi1zb3VyY2UgbWlsaXRhcnkgaW50ZWxsaWdlbmNlIGRhdGFzZXQuIFN1YnNlcXVlbnRseSwgYSBuZXcgbW9kZWwsIENoYXRCSVQsIHdoaWNoIGlzIHNwZWNpZmljYWxseSBvcHRpbWl6ZWQgZm9yIGRpYWxvZ3VlIGFuZCBxdWVzdGlvbiBhbnN3ZXJpbmcgdGFza3MgaW4gdGhlIG1pbGl0YXJ5IGZpZWxkLCBUaGlzIHN0dWR5IGZ1cnRoZXIgY29tcGFyZWQgdGhlIG1pbGl0YXJ5IGtub3dsZWRnZSBxdWVzdGlvbiBhbnN3ZXJpbmcgY2FwYWJpbGl0aWVzIG9mIHRoZSBDaGF0QklUIG1vZGVsIHdpdGggdGhvc2Ugb2YgdGhlIFZpY3VuYS0xM0IgbW9kZWwuIENoYXRCSVQgd2FzIGZvdW5kIHRvIG91dHBlcmZvcm0gVmljdW5hLTEzQiBpbiBhIHNlcmllcyBvZiBzdGFuZGFyZGl6ZWQgZXZhbHVhdGlvbiBtZXRyaWNzIGluY2x1ZGluZyB0aGUgQkxFVSBzY29yZSwgUk9VR0UtMSwgUk9VR0UgYW5kIFJPVUdFLUwgc2NvcmVzIHdlcmUgcmVzcGVjdGl2ZWx5IDMuMjA3OSwyLjI1NjIsIGFuZCAxLjU5MzkgcG9pbnRzIGhpZ2hlciB0aGFuIHRob3NlIG9mIFZpY3VuYS0xM0IuVGhlc2UgcmVzdWx0cyBpbmRpY2F0ZSB0aGF0IHRoZSBDaGF0QklUIG1vZGVsIHByb3ZpZGVzIG1vcmUgYWNjdXJhdGUgYW5kIHJlbGlhYmxlIGluZm9ybWF0aW9uIHdoZW4gZGVhbGluZyB3aXRoIG1pbGl0YXJ5IGRpYWxvZ3VlIGFuZCBxdWVzdGlvbnMgYW5zLiBTcGVjaWZpY2FsbHksIENoYXRCSVQncyBCTEVVIHNjb3JlIHdhcyAyLjM5MDkgaGlnaGVyIHRoYW4gdGhhdCBvZiBWaWN1bmEtMTNCLiBGdXJ0aGVybW9yZSwgQ2hhdEJJVCdzIFJPVUdFLTEsIFJPVUdFLTIsIGFuZCBST1VHRS1MIHNjb3JlcyB3ZXJlIHJlc3BlY3RpdmVseSAzLjIwNzksMi4yNTYyLCBTcGVjaWZpY2FsbHksIENoYXRCSVQncyBCTEVVIHNjb3JlIHdhcyAyLjM5MDkgaGlnaGVyIHRoYW4gdGhhdCBvZiBWaWN1bmEtMTNCLiBGdXJ0aGVybW9yZSwgQ2hhdEJJVCdzIFJPVUdFLTEsIFJPVUdFLTIsIGFuZCBST1VHRS1MIHNjb3JlcyB3ZXJlIHJlc3BlY3RpdmVseSAzLjIwNzksMi4yNTYyIiwzLjAsLFVucmVsZWFzZWQsIkNoaW5hLENoaW5hLENoaW5hIixMTGFNQS0xM0IsMi4zNGUrMTksNk5EID0gNioxMyoxMF45KjEwMDAwMDAwMCozID0gMi4zNGUrMTksOC4wLCwyMDI1LTExLTI4IDExOjUzOjQ0KzAwOjAwLCwsLDE2Mzg0LjAsIm1heF9sZW5ndGggb2YgMiAwNDgsIGJhdGNoX3NpemUgb2YgOCIsIkFjYWRlbWlhLEdvdmVybm1lbnQsQWNhZGVtaWEiLCwsLCxVbnJlbGVhc2VkLCwsLCwsLDYzMTUuNjA1NTgxNzgyMjMzLE9wZXJhdGlvbiBjb3VudGluZywsLCwsTm8KRXJuaWUgNC4wIFR1cmJvLCJNdWx0aW1vZGFsLExhbmd1YWdlLFZpc2lvbiIsIlZpc2lvbi1sYW5ndWFnZSBnZW5lcmF0aW9uLExhbmd1YWdlIG1vZGVsaW5nL2dlbmVyYXRpb24sUXVlc3Rpb24gYW5zd2VyaW5nLENoYXQsVmlzdWFsIHF1ZXN0aW9uIGFuc3dlcmluZyIsQmFpZHUsQmFpZHUsMjAyNC0wNi0yOCwiQmFpZHUgbGF1bmNoZXMgdXBncmFkZWQgQUkgbW9kZWwsIHNheXMgRXJuaWUgQm90IGhpdHMgMzAwIG1sbiB1c2VycyIsaHR0cHM6Ly93d3cucmV1dGVycy5jb20vdGVjaG5vbG9neS9hcnRpZmljaWFsLWludGVsbGlnZW5jZS9iYWlkdS1sYXVuY2hlcy11cGdyYWRlZC1haS1tb2RlbC1zYXlzLXVzZXItYmFzZS1oaXRzLTMwMC1tbG4tMjAyNC0wNi0yOC8sLFNpZ25pZmljYW50IHVzZSwzMDAgbWlsbGlvbiB1c2VycywsLCxVbmxpa2VseSB0byBiZSA+MWUyNSBGTE9QIGdpdmVuIEVSTklFIDQuNSB3YXMgPDFlMjUgRkxPUC4sLCwsLCxTdXBlcnZpc2VkLFVua25vd24sIkJFSUpJTkcsIEp1bmUgMjggKFJldXRlcnMpIC0gQ2hpbmVzZSBzZWFyY2ggZW5naW5lIGdpYW50IEJhaWR1ICg5ODg4LkhLKSwgb3BlbnMgbmV3IHRhYiBvbiBGcmlkYXkgdW52ZWlsZWQgYW4gdXBncmFkZWQgdmVyc2lvbiBvZiBpdHMgYXJ0aWZpY2lhbCBpbnRlbGxpZ2VuY2UgKEFJKSBtb2RlbCwgRXJuaWUgNC4wIFR1cmJvLCBhcyBpdCBzZWVrcyB0byBtYWludGFpbiBpdHMgcG9zaXRpb24gaW4gQ2hpbmEncyBjb21wZXRpdGl2ZSBBSSBtYXJrZXQuClRoZSBsYXVuY2ggZm9sbG93cyB0aGUgT2N0b2JlciAyMDIzIHJlbGVhc2Ugb2YgRXJuaWUgNCwgd2hpY2ggQmFpZHUgY2xhaW1lZCByaXZhbGVkIE9wZW5BSSdzIEdQVC00IGluIGNhcGFiaWxpdGllcy4KVGhlIG5ldyBtb2RlbCB3aWxsIGJlIGFjY2Vzc2libGUgdG8gdGhlIHB1YmxpYyB2aWEgd2ViIGFuZCBtb2JpbGUgYXBwIGludGVyZmFjZXMsIHdpdGggZGV2ZWxvcGVycyBhYmxlIHRvIGludGVncmF0ZSB0aGUgdGVjaG5vbG9neSB0aHJvdWdoIEJhaWR1J3MgUWlhbmZhbiBBSSBwbGF0Zm9ybSwgdGhlIGNvbXBhbnkncyBDaGllZiBUZWNobm9sb2d5IE9mZmljZXIgV2FuZyBIYWlmZW5nIHNhaWQgYXQgYSBjb3Jwb3JhdGUgZXZlbnQuCldhbmcgc2FpZCBpdHMgYXJ0aWZpY2lhbCBpbnRlbGxpZ2VuY2UgY2hhdGJvdCBFcm5pZSBCb3QgaGFzIHJlYWNoZWQgMzAwIG1pbGxpb24gdXNlcnMgc2luY2UgaXRzIGxhdW5jaC4KQmFpZHUgb24gRnJpZGF5IGFsc28gYW5ub3VuY2VkIGFuIHVwZ3JhZGUgdG8gaXRzIFBhZGRsZVBhZGRsZSBBSSBlY29zeXN0ZW0sIHdoaWNoIGl0IHNhaWQgbm93IHN1cHBvcnRzIDE0LjY1IG1pbGxpb24gZGV2ZWxvcGVycyBhbmQgc2VydmVzIDM3MCwwMDAgYnVzaW5lc3NlcyBhbmQgaW5zdGl0dXRpb25zLgpPcGVuQUkgYW5ub3VuY2VkIHRoaXMgd2VlayBwbGFucyB0byBibG9jayBhY2Nlc3MgdG8gaXRzIEFQSSBmcm9tIENoaW5hIGFuZCBvdGhlciBjb3VudHJpZXMgc3RhcnRpbmcgSnVseSA5LiBUaGUgZGVjaXNpb24gYWZmZWN0cyBudW1lcm91cyBDaGluZXNlIGVudGVycHJpc2VzIHRoYXQgaGF2ZSBiZWVuIHVzaW5nIE9wZW5BSSdzIHRlY2hub2xvZ3kuCkluIHJlc3BvbnNlLCBCYWlkdSwgQWxpYmFiYSAoOTk4OC5ISyksIG9wZW5zIG5ldyB0YWIgYW5kIG90aGVyIGRvbWVzdGljIEFJIGZpcm1zIGhhdmUgbGF1bmNoZWQgaW5pdGlhdGl2ZXMgdG8gYXR0cmFjdCBhZmZlY3RlZCB1c2Vycywgb2ZmZXJpbmcgZnJlZSBtaWdyYXRpb24gc2VydmljZXMgYW5kIGluY2VudGl2ZXMuIiwsLEFQSSBhY2Nlc3MsQ2hpbmEsLCwsLCwyMDI1LTExLTI4IDExOjUzOjQ0KzAwOjAwLCwsLCwsSW5kdXN0cnksLCwsLFVucmVsZWFzZWQsLFRydWUsLCwsLCwsLCwsLE5vCkNyaXRpY0dQVCxMYW5ndWFnZSwsT3BlbkFJLCJOYXQgTWNBbGVlc2UsIFJhaSBNaWNoYWVsIFBva29ybnksIEp1YW4gRmVsaXBlIENlcm9uIFVyaWJlLCBFdmdlbmlhIE5pdGlzaGluc2theWEsIE1hamEgVHJlYmFjeiwgSmFuIExlaWtlIiwyMDI0LTA2LTI3LExMTSBDcml0aWNzIEhlbHAgQ2F0Y2ggTExNIEJ1Z3MsaHR0cHM6Ly9hcnhpdi5vcmcvYWJzLzI0MDcuMDAyMTUsMTQxLjAsLCwsLCwsLCwsLCwsVW5rbm93biwiUmVpbmZvcmNlbWVudCBsZWFybmluZyBmcm9tIGh1bWFuIGZlZWRiYWNrIChSTEhGKSBpcyBmdW5kYW1lbnRhbGx5IGxpbWl0ZWQgYnkgdGhlIGNhcGFjaXR5IG9mIGh1bWFucyB0byBjb3JyZWN0bHkgZXZhbHVhdGUgbW9kZWwgb3V0cHV0LiBUbyBpbXByb3ZlIGh1bWFuIGV2YWx1YXRpb24gYWJpbGl0eSBhbmQgb3ZlcmNvbWUgdGhhdCBsaW1pdGF0aW9uIHRoaXMgd29yayB0cmFpbnMgIiJjcml0aWMiIiBtb2RlbHMgdGhhdCBoZWxwIGh1bWFucyB0byBtb3JlIGFjY3VyYXRlbHkgZXZhbHVhdGUgbW9kZWwtd3JpdHRlbiBjb2RlLiBUaGVzZSBjcml0aWNzIGFyZSB0aGVtc2VsdmVzIExMTXMgdHJhaW5lZCB3aXRoIFJMSEYgdG8gd3JpdGUgbmF0dXJhbCBsYW5ndWFnZSBmZWVk</x:v>
      </x:c>
    </x:row>
    <x:row r="109" ht="18" customHeight="1">
      <x:c r="A109" s="17" t="n">
        <x:v>104</x:v>
      </x:c>
      <x:c r="B109" s="17" t="n">
        <x:v>310</x:v>
      </x:c>
      <x:c r="C109" s="160" t="str">
        <x:v>YmFjayBoaWdobGlnaHRpbmcgcHJvYmxlbXMgaW4gY29kZSBmcm9tIHJlYWwtd29ybGQgYXNzaXN0YW50IHRhc2tzLiBPbiBjb2RlIGNvbnRhaW5pbmcgbmF0dXJhbGx5IG9jY3VycmluZyBMTE0gZXJyb3JzIG1vZGVsLXdyaXR0ZW4gY3JpdGlxdWVzIGFyZSBwcmVmZXJyZWQgb3ZlciBodW1hbiBjcml0aXF1ZXMgaW4gNjMlIG9mIGNhc2VzLCBhbmQgaHVtYW4gZXZhbHVhdGlvbiBmaW5kcyB0aGF0IG1vZGVscyBjYXRjaCBtb3JlIGJ1Z3MgdGhhbiBodW1hbiBjb250cmFjdG9ycyBwYWlkIGZvciBjb2RlIHJldmlldy4gV2UgZnVydGhlciBjb25maXJtIHRoYXQgb3VyIGZpbmUtdHVuZWQgTExNIGNyaXRpY3MgY2FuIHN1Y2Nlc3NmdWxseSBpZGVudGlmeSBodW5kcmVkcyBvZiBlcnJvcnMgaW4gQ2hhdEdQVCB0cmFpbmluZyBkYXRhIHJhdGVkIGFzICIiZmxhd2xlc3MiIiwgZXZlbiB0aG91Z2ggdGhlIG1ham9yaXR5IG9mIHRob3NlIHRhc2tzIGFyZSBub24tY29kZSB0YXNrcyBhbmQgdGh1cyBvdXQtb2YtZGlzdHJpYnV0aW9uIGZvciB0aGUgY3JpdGljIG1vZGVsLiBDcml0aWNzIGNhbiBoYXZlIGxpbWl0YXRpb25zIG9mIHRoZWlyIG93biwgaW5jbHVkaW5nIGhhbGx1Y2luYXRlZCBidWdzIHRoYXQgY291bGQgbWlzbGVhZCBodW1hbnMgaW50byBtYWtpbmcgbWlzdGFrZXMgdGhleSBtaWdodCBoYXZlIG90aGVyd2lzZSBhdm9pZGVkLCBidXQgaHVtYW4tbWFjaGluZSB0ZWFtcyBvZiBjcml0aWNzIGFuZCBjb250cmFjdG9ycyBjYXRjaCBzaW1pbGFyIG51bWJlcnMgb2YgYnVncyB0byBMTE0gY3JpdGljcyB3aGlsZSBoYWxsdWNpbmF0aW5nIGxlc3MgdGhhbiBMTE1zIGFsb25lLiIsLCwsVW5pdGVkIFN0YXRlcyBvZiBBbWVyaWNhLEdQVC00IChNYXIgMjAyMyksLCwsLDIwMjYtMDUtMjUgMTI6MzM6MDErMDA6MDAsLCwsLCxJbmR1c3RyeSwsLCwsLCwsLCwsLCwsLCwsLApJbmRleC0xLjlCLExhbmd1YWdlLCJMYW5ndWFnZSBtb2RlbGluZy9nZW5lcmF0aW9uLFRyYW5zbGF0aW9uLFRleHQgc3VtbWFyaXphdGlvbixRdWVzdGlvbiBhbnN3ZXJpbmciLCJTaGFuZ2hhaSBLdWFueXUgRGlnaXRhbCBUZWNobm9sb2d5IENvLiwgTHRkLiAoQmlsaWJpbGkpIiwsMjAyNC0wNi0yNyxJbmRleFRlYW0vSW5kZXgtMS45QiwiaHR0cHM6Ly9odWdnaW5nZmFjZS5jby9JbmRleFRlYW0vSW5kZXgtMS45QgpodHRwczovL3dlYi5hcmNoaXZlLm9yZy93ZWIvMjAyNTA3MTAxMDU1MjAvaHR0cHM6Ly93d3cuYmlsaWJpbGkuY29tL29wdXMvOTQyNzQxODk0MTQwNTI2NjczIiwsLCwxOTAwMDAwMDAwLjAsLCwsLHByZS10cmFpbmVkIG9uIDIuOFQgb2YgQ2hpbmVzZSBhbmQgRW5nbGlzaCBjb3Jwb3JhLCwsLCxDb25maWRlbnQsLCwsLENoaW5hLCwsLCwsMjAyNS0xMS0yOCAxMTo1Mzo0NCswMDowMCwsLCwsLEluZHVzdHJ5LCwsLCwsLCwsLCwsLCxJbmRleFRlYW0sLCwsCk1vbGVjdWxhciBEaWZmdXNpb24gTW9kZWxzIHdpdGggVmlydHVhbCBSZWNlcHRvcnMsQmlvbG9neSxEcnVnIGRpc2NvdmVyeSxWZXJpbHkgUmVzZWFyY2gsIk1hdGFuIEhhbGZvbiwgRXlhbCBSb3plbmJlcmcsIEVodWQgUml2bGluLCBEYW5pZWwgRnJlZWRtYW4iLDIwMjQtMDYtMjYsTW9sZWN1bGFyIERpZmZ1c2lvbiBNb2RlbHMgd2l0aCBWaXJ0dWFsIFJlY2VwdG9ycyxodHRwczovL2FyeGl2Lm9yZy9hYnMvMjQwNi4xODMzMCwwLjAsLCwsLCwsLCIiIlRoZSByZWZpbmVkIGRhdGFzZXRzIGFyZSBvZiBzaXplIDEzMiw4NjMgKHRyYWluKSBhbmQgNjMsOTI5ICh2YWxpZGF0aW9uKS4iIiIsNzMuMCwsLCxDb25maWRlbnQsIk1hY2hpbmUgbGVhcm5pbmcgYXBwcm9hY2hlcyB0byBTdHJ1Y3R1cmUtQmFzZWQgRHJ1ZyBEZXNpZ24gKFNCREQpIGhhdmUgcHJvdmVuIHF1aXRlIGZlcnRpbGUgb3ZlciB0aGUgbGFzdCBmZXcgeWVhcnMuIEluIHBhcnRpY3VsYXIsIGRpZmZ1c2lvbi1iYXNlZCBhcHByb2FjaGVzIHRvIFNCREQgaGF2ZSBzaG93biBncmVhdCBwcm9taXNlLiBXZSBwcmVzZW50IGEgdGVjaG5pcXVlIHdoaWNoIGV4cGFuZHMgb24gdGhpcyBkaWZmdXNpb24gYXBwcm9hY2ggaW4gdHdvIGNydWNpYWwgd2F5cy4gRmlyc3QsIHdlIGFkZHJlc3MgdGhlIHNpemUgZGlzcGFyaXR5IGJldHdlZW4gdGhlIGRydWcgbW9sZWN1bGUgYW5kIHRoZSB0YXJnZXQvcmVjZXB0b3IsIHdoaWNoIG1ha2VzIGxlYXJuaW5nIG1vcmUgY2hhbGxlbmdpbmcgYW5kIGluZmVyZW5jZSBzbG93ZXIuIFdlIGRvIHNvIHRocm91Z2ggdGhlIG5vdGlvbiBvZiBhIFZpcnR1YWwgUmVjZXB0b3IsIHdoaWNoIGlzIGEgY29tcHJlc3NlZCB2ZXJzaW9uIG9mIHRoZSByZWNlcHRvcjsgaXQgaXMgbGVhcm5lZCBzbyBhcyB0byBwcmVzZXJ2ZSBrZXkgYXNwZWN0cyBvZiB0aGUgc3RydWN0dXJhbCBpbmZvcm1hdGlvbiBvZiB0aGUgb3JpZ2luYWwgcmVjZXB0b3IsIHdoaWxlIHJlc3BlY3RpbmcgdGhlIHJlbGV2YW50IGdyb3VwIGVxdWl2YXJpYW5jZS4gU2Vjb25kLCB3ZSBpbmNvcnBvcmF0ZSBhIHByb3RlaW4gbGFuZ3VhZ2UgZW1iZWRkaW5nIHVzZWQgb3JpZ2luYWxseSBpbiB0aGUgY29udGV4dCBvZiBwcm90ZWluIGZvbGRpbmcuIFdlIGV4cGVyaW1lbnRhbGx5IGRlbW9uc3RyYXRlIHRoZSBjb250cmlidXRpb25zIG9mIGJvdGggdGhlIHZpcnR1YWwgcmVjZXB0b3JzIGFuZCB0aGUgcHJvdGVpbiBlbWJlZGRpbmdzOiBpbiBwcmFjdGljZSwgdGhleSBsZWFkIHRvIGJvdGggYmV0dGVyIHBlcmZvcm1hbmNlLCBhcyB3ZWxsIGFzIHNpZ25pZmljYW50bHkgZmFzdGVyIGNvbXB1dGF0aW9ucy4iLDEwMDAuMCwsLFVuaXRlZCBTdGF0ZXMgb2YgQW1lcmljYSwsLCwsLDIwMjUtMTEtMjggMTE6NTM6NDQrMDA6MDAsLCwsLCxJbmR1c3RyeSwsLCwsLCwsLCwsLCwsLCwsLApFU00zICg5OEIpLEJpb2xvZ3ksUHJvdGVpbiBnZW5lcmF0aW9uLCJFdm9sdXRpb25hcnlTY2FsZSxVbml2ZXJzaXR5IG9mIENhbGlmb3JuaWEgKFVDKSBCZXJrZWxleSIsIlRob21hcyBIYXllcywgUm9zaGFuIFJhbywgSGFsaWwgQWtpbiwgTmljaG9sYXMgSmFtZXMgU29mcm9uaWV3LCBEZW5peiBPa3RheSwgWmVtaW5nIExpbiwgUm9iZXJ0IFZlcmt1aWwsIFZpbmNlbnQgUXV5IFRyYW4sIEpvbmF0aGFuIERlYXRvbiwgTWFyaXVzIFdpZ2dlcnQsIFJvaGlsIEJhZGt1bmRyaSwgSXJodW0gU2hhZmthdCwgSnVuIEdvbmcsIEFsZXhhbmRlciBEZXJyeSwgUmF1bCBTYW50aWFnbyBNb2xpbmEsIE5laWwgVGhvbWFzLCBZb3VzdWYgS2hhbiwgQ2hldGFuIE1pc2hyYSwgQ2Fyb2x5biBLaW0sIExpYW0gSiBCYXJ0aWUsIFBhdHJpY2sgRCBIc3UsIFRvbSBTZXJjdSwgU2FsdmF0b3JlIENhbmRpZG8sIEFsZXhhbmRlciBSaXZlcyIsMjAyNC0wNi0yNSxFU00zOiBTaW11bGF0aW5nIDUwMCBtaWxsaW9uIHllYXJzIG9mIGV2b2x1dGlvbiB3aXRoIGEgbGFuZ3VhZ2UgbW9kZWwsaHR0cHM6Ly93d3cuZXZvbHV0aW9uYXJ5c2NhbGUuYWkvYmxvZy9lc20zLXJlbGVhc2UgLCxIaXN0b3JpY2FsIHNpZ25pZmljYW5jZSwiTGFyZ2VzdCAoaW4gY29tcHV0ZSkgYmlvbG9neSBhbmQgcHJvdGVpbiBtb2RlbCB0byBkYXRlLCB3YXMgYWJsZSB0byBkaXNjb3ZlciBub3ZlbCBncmVlbiBmbHVvcmVzY2VudCBwcm90ZWlucyIsOTg1MDAwMDAwMDAuMCw5OC41IGJpbGxpb24gKFRhYmxlIFMxKSwxLjA3ZSsyNCwiIiJFU00zIGF0IGl0cyBsYXJnZXN0IHNjYWxlIHdhcyB0cmFpbmVkIHdpdGggMS4wN8OXMTBeMjQgRkxPUHMgb24gMi43OCBiaWxsaW9uIHByb3RlaW5zIGFuZCA3NzEgYmlsbGlvbiB1bmlxdWUgdG9rZW5zLCBhbmQgaGFzIDk4IGJpbGxpb24gcGFyYW1ldGVycy4iIgoKcGVyIFRhYmxlIDEsIHRyYWluZWQgOThCIG1vZGVsIG9uIDEuOFQgdHJhaW5pbmcgdG9rZW5zLiA5OCBiaWxsaW9uICogMTgwMCBiaWxsaW9uICogNiA9IDEuMDZlMjQuIExpa2VseSBzb21lIHJvdW5kaW5nLCBzbyB3aWxsIGdvIHdpdGggZGV2ZWxvcGVyJ3MgcmVwb3J0ZWQgY291bnQuIiw3NzEwMDAwMDAwMDAsIDc3MSBiaWxsaW9uIHRva2VucywsLCwsQ29uZmlkZW50LCJNb3JlIHRoYW4gdGhyZWUgYmlsbGlvbiB5ZWFycyBvZiBldm9sdXRpb24gaGF2ZQpwcm9kdWNlZCBhbiBpbWFnZSBvZiBiaW9sb2d5IGVuY29kZWQgaW50byB0aGUKc3BhY2Ugb2YgbmF0dXJhbCBwcm90ZWlucy4gSGVyZSB3ZSBzaG93IHRoYXQgbGFuZ3VhZ2UgbW9kZWxzIHRyYWluZWQgb24gdG9rZW5zIGdlbmVyYXRlZCBieSBldm9sdXRpb24gY2FuIGFjdCBhcyBldm9sdXRpb25hcnkgc2ltdWxhdG9ycyB0byBnZW5lcmF0ZSBmdW5jdGlvbmFsIHByb3RlaW5zIHRoYXQgYXJlIGZhciBhd2F5IGZyb20Ka25vd24gcHJvdGVpbnMuIFdlIHByZXNlbnQgRVNNMywgYSBmcm9udGllcgptdWx0aW1vZGFsIGdlbmVyYXRpdmUgbGFuZ3VhZ2UgbW9kZWwgdGhhdCByZWFzb25zIG92ZXIgdGhlIHNlcXVlbmNlLCBzdHJ1Y3R1cmUsIGFuZCBmdW5jdGlvbgpvZiBwcm90ZWlucy4gRVNNMyBjYW4gZm9sbG93IGNvbXBsZXggcHJvbXB0cwpjb21iaW5pbmcgaXRzIG1vZGFsaXRpZXMgYW5kIGlzIGhpZ2hseSByZXNwb25zaXZlCnRvIGJpb2xvZ2ljYWwgYWxpZ25tZW50LiBXZSBoYXZlIHByb21wdGVkIEVTTTMKdG8gZ2VuZXJhdGUgZmx1b3Jlc2NlbnQgcHJvdGVpbnMgd2l0aCBhIGNoYWluIG9mCnRob3VnaHQuIEFtb25nIHRoZSBnZW5lcmF0aW9ucyB0aGF0IHdlIHN5bnRoZXNpemVkLCB3ZSBmb3VuZCBhIGJyaWdodCBmbHVvcmVzY2VudCBwcm90ZWluIGF0IGZhcgpkaXN0YW5jZSAoNTglIGlkZW50aXR5KSBmcm9tIGtub3duIGZsdW9yZXNjZW50CnByb3RlaW5zLiBTaW1pbGFybHkgZGlzdGFudCBuYXR1cmFsIGZsdW9yZXNjZW50IHByb3RlaW5zIGFyZSBzZXBhcmF0ZWQgYnkgb3ZlciBmaXZlIGh1bmRyZWQgbWlsbGlvbgp5ZWFycyBvZiBldm9sdXRpb24sCgooZnJvbSBwYXBlciBwcmV2aWV3OiBodHRwczovL2V2b2x1dGlvbmFyeXNjYWxlLXB1YmxpYy5zMy51cy1lYXN0LTIuYW1hem9uYXdzLmNvbS9yZXNlYXJjaC9lc20zLnBkZiApIiwyLjMsLFVucmVsZWFzZWQsIlVuaXRlZCBTdGF0ZXMgb2YgQW1lcmljYSxVbml0ZWQgU3RhdGVzIG9mIEFtZXJpY2EiLCwsLCwsMjAyNi0wMi0xMSAxOToyNjoyNyswMDowMCwsLCw0MTk0MzA0LjAsVGFibGUgUzEsIkluZHVzdHJ5LEFjYWRlbWlhIiwsLCwsVW5yZWxlYXNlZCxvbmx5IHNtYWxsIHZlcnNpb24gcmVsZWFzZWQsVHJ1ZSwsLCwsLFJlcG9ydGVkLCwsLCxObwpFU00zLW9wZW4tc21hbGwsQmlvbG9neSxQcm90ZWluIGdlbmVyYXRpb24sIkV2b2x1dGlvbmFyeVNjYWxlLFVuaXZlcnNpdHkgb2YgQ2FsaWZvcm5pYSAoVUMpIEJlcmtlbGV5IiwiVGhvbWFzIEhheWVzLCBSb3NoYW4gUmFvLCBIYWxpbCBBa2luLCBOaWNob2xhcyBKYW1lcyBTb2Zyb25pZXcsIERlbml6IE9rdGF5LCBaZW1pbmcgTGluLCBSb2JlcnQgVmVya3VpbCwgVmluY2VudCBRdXkgVHJhbiwgSm9uYXRoYW4gRGVhdG9uLCBNYXJpdXMgV2lnZ2VydCwgUm9oaWwgQmFka3VuZHJpLCBJcmh1bSBTaGFma2F0LCBKdW4gR29uZywgQWxleGFuZGVyIERlcnJ5LCBSYXVsIFNhbnRpYWdvIE1vbGluYSwgTmVpbCBUaG9tYXMsIFlvdXN1ZiBLaGFuLCBDaGV0YW4gTWlzaHJhLCBDYXJvbHluIEtpbSwgTGlhbSBKIEJhcnRpZSwgUGF0cmljayBEIEhzdSwgVG9tIFNlcmN1LCBTYWx2YXRvcmUgQ2FuZGlkbywgQWxleGFuZGVyIFJpdmVzIiwyMDI0LTA2LTI1LEVTTTM6IFNpbXVsYXRpbmcgNTAwIG1pbGxpb24geWVhcnMgb2YgZXZvbHV0aW9uIHdpdGggYSBsYW5ndWFnZSBtb2RlbCxodHRwczovL3d3dy5ldm9sdXRpb25hcnlzY2FsZS5haS9ibG9nL2VzbTMtcmVsZWFzZSAsLCwsMTQwMDAwMDAwMC4wLDEuNCBiaWxsaW9uLDIuN2UrMjEsInNlZSBUYWJsZSBTMS4gTm90IGNsZWFyIHdoaWNoIDEuNEIgbW9kZWwgaXMgdGhlIG9uZSB0aGF0IHRoZXkgcmVsZWFzZWQsIGNvdWxkIGJlIGVpdGhlciA2LjdlMjAgb3IgMi43ZTIxLiIsNDgwMDAwMDAwMDAsVGFibGUgUzEsLCwsLENvbmZpZGVudCwiTW9yZSB0aGFuIHRocmVlIGJpbGxpb24geWVhcnMgb2YgZXZvbHV0aW9uIGhhdmUKcHJvZHVjZWQgYW4gaW1hZ2Ugb2YgYmlvbG9neSBlbmNvZGVkIGludG8gdGhlCnNwYWNlIG9mIG5hdHVyYWwgcHJvdGVpbnMuIEhlcmUgd2Ugc2hvdyB0aGF0IGxhbmd1YWdlIG1vZGVscyB0cmFpbmVkIG9uIHRva2VucyBnZW5lcmF0ZWQgYnkgZXZvbHV0aW9uIGNhbiBhY3QgYXMgZXZvbHV0aW9uYXJ5IHNpbXVsYXRvcnMgdG8gZ2VuZXJhdGUgZnVuY3Rpb25hbCBwcm90ZWlucyB0aGF0IGFyZSBmYXIgYXdheSBmcm9tCmtub3duIHByb3RlaW5zLiBXZSBwcmVzZW50IEVTTTMsIGEgZnJvbnRpZXIKbXVsdGltb2RhbCBnZW5lcmF0aXZlIGxhbmd1YWdlIG1vZGVsIHRoYXQgcmVhc29ucyBvdmVyIHRoZSBzZXF1ZW5jZSwgc3RydWN0dXJlLCBhbmQgZnVuY3Rpb24Kb2YgcHJvdGVpbnMuIEVTTTMgY2FuIGZvbGxvdyBjb21wbGV4IHByb21wdHMKY29tYmluaW5nIGl0cyBtb2RhbGl0aWVzIGFuZCBpcyBoaWdobHkgcmVzcG9uc2l2ZQp0byBiaW9sb2dpY2FsIGFsaWdubWVudC4gV2UgaGF2ZSBwcm9tcHRlZCBFU00zCnRvIGdlbmVyYXRlIGZsdW9yZXNjZW50IHByb3RlaW5zIHdpdGggYSBjaGFpbiBvZgp0aG91Z2h0LiBBbW9uZyB0aGUgZ2VuZXJhdGlvbnMgdGhhdCB3ZSBzeW50aGVzaXplZCwgd2UgZm91bmQgYSBicmlnaHQgZmx1b3Jlc2NlbnQgcHJvdGVpbiBhdCBmYXIKZGlzdGFuY2UgKDU4JSBpZGVudGl0eSkgZnJvbSBrbm93biBmbHVvcmVzY2VudApwcm90ZWlucy4gU2ltaWxhcmx5IGRpc3RhbnQgbmF0dXJhbCBmbHVvcmVzY2VudCBwcm90ZWlucyBhcmUgc2VwYXJhdGVkIGJ5IG92ZXIgZml2ZSBodW5kcmVkIG1pbGxpb24KeWVhcnMgb2YgZXZvbHV0aW9uLAoKKGZyb20gcGFwZXIgcHJldmlldzogaHR0cHM6Ly9ldm9sdXRpb25hcnlzY2FsZS1wdWJsaWMuczMudXMtZWFzdC0yLmFtYXpvbmF3cy5jb20vcmVzZWFyY2gvZXNtMy5wZGYgKSIsLCxPcGVuIHdlaWdodHMgKG5vbi1jb21tZXJjaWFsKSwiVW5pdGVkIFN0YXRlcyBvZiBBbWVyaWNhLFVuaXRlZCBTdGF0ZXMgb2YgQW1lcmljYSIsLCwsLCwyMDI1LTExLTI4IDExOjUzOjQ0KzAwOjAwLCwsLCwsIkluZHVzdHJ5LEFjYWRlbWlhIiwsLCwsVW5yZWxlYXNlZCwib3BlbiBjb2RlIGFuZCB3ZWlnaHRzIHdpdGggbm9uLWNvbW1lcmNpYWwgbGljZW5zZS4gcHJvYmFibHkganVzdCBpbmZlcmVuY2UgY29kZQpodHRwczovL2dpdGh1Yi5jb20vZXZvbHV0aW9uYXJ5c2NhbGUvZXNtL3RyZWUvbWFpbiAiLCwsLCwsLFJlcG9ydGVkLCwsLCxZZXMKRmxleGktSkVTVCsrLFZpc2lvbixJbWFnZSBjbGFzc2lmaWNhdGlvbixHb29nbGUgRGVlcE1pbmQsIlRhbGZhbiBFdmFucywgTmlraGlsIFBhcnRoYXNhcmF0aHksIEhhbXphIE1lcnppYywgT2xpdmllciBKLiBIZW5hZmYiLDIwMjQtMDYtMjUsRGF0YSBjdXJhdGlvbiB2aWEgam9pbnQgZXhhbXBsZSBzZWxlY3Rpb24gZnVydGhlciBhY2NlbGVyYXRlcyBtdWx0aW1vZGFsIGxlYXJuaW5nLGh0dHBzOi8vYXJ4aXYub3JnL2Ficy8yNDA2LjE3NzExdjEsMzAuMCwsLCwsMS4yNmUrMjEsIjEuMjYqMTBeMjEgZnJvbSB0aGUgZmlndXJlIDEKCnRoZXJlIGlzIHNsaWdodCBkaXNyZXBhbmN5ICh3aXRoaW4gY29uZmlkZW5jZSBpbnRlcnZhbCkgYmV0d2VlbiBzaWdjbGlwL2ZsZXhpLWplc3QrKyB0cmFpbmluZyBjb21wdXRlIHJhdGlvIGlmIHdlIGNvbXBhcmUgZXBvY2gncyBlc3RpbWF0ZWQgY29tcHV0ZSBhbmQgdGFibGUgMSIsMTMxMDcyMDAwMDAwMDAwLCI0YiB0cmFpbmluZyBleGFtcGxlcyBzZWVuIChmaWd1cmUgMSkKClRoZSB2aXNpb24gZW5jb2RlciB0YWtlcyBpbWFnZXMgcmVzaXplZCB0byAoMjU2IHggMjU2KSBhbmQgdGhlIHRleHQtZW5jb2RlciB0b2tlbml6ZXMgdGV4dCB3aXRoIHRoZSBzZW50ZW5jZXBpZWNlIHRva2VuaXplciBbMjZdIHRyYWluZWQgb24gdGhlIEVuZ2xpc2ggQzQgZGF0YXNldCBbMzldLiBXZSBjcm9wIHRoZSB0ZXh0IHRvIHRoZSBmaXJzdCA2NCB0b2tlbnMuCgp2aXN1YWwgZW5jb2RlcjogVmlULUIvMTYKCjQqMTBeOSooKDI1Ni8xNileMiArIDY0KSA9IDEuMjhlKzEyIHRva2VucyAodGV4dCBhbmQgaW1hZ2UpIiwsLEdvb2dsZSBUUFUgdjVlLCxDb25maWRlbnQsIkRhdGEgY3VyYXRpb24gaXMgYW4gZXNzZW50aWFsIGNvbXBvbmVudCBvZiBsYXJnZS1zY2FsZSBwcmV0cmFpbmluZy4gSW4gdGhpcyB3b3JrLCB3ZSBkZW1vbnN0cmF0ZSB0aGF0IGpvaW50bHkgc2VsZWN0aW5nIGJhdGNoZXMgb2YgZGF0YSBpcyBtb3JlIGVmZmVjdGl2ZSBmb3IgbGVhcm5pbmcgdGhhbiBzZWxlY3RpbmcgZXhhbXBsZXMgaW5kZXBlbmRlbnRseS4gTXVsdGltb2RhbCBjb250cmFzdGl2ZSBvYmplY3RpdmVzIGV4cG9zZSB0aGUgZGVwZW5kZW5jaWVzIGJldHdlZW4gZGF0YSBhbmQgdGh1cyBuYXR1cmFsbHkgeWllbGQgY3JpdGVyaWEgZm9yIG1lYXN1cmluZyB0aGUgam9pbnQgbGVhcm5hYmlsaXR5IG9mIGEgYmF0Y2guIFdlIGRlcml2ZSBhIHNpbXBsZSBhbmQgdHJhY3RhYmxlIGFsZ29yaXRobSBmb3Igc2VsZWN0aW5nIHN1Y2ggYmF0Y2hlcywgd2hpY2ggc2lnbmlmaWNhbnRseSBhY2NlbGVyYXRlIHRyYWluaW5nIGJleW9uZCBpbmRpdmlkdWFsbHktcHJpb3JpdGl6ZWQgZGF0YSBwb2ludHMuIEFzIHBlcmZvcm1hbmNlIGltcHJvdmVzIGJ5IHNlbGVjdGluZyBmcm9tIGxhcmdlciBzdXBlci1iYXRjaGVzLCB3ZSBhbHNvIGxldmVyYWdlIHJlY2VudCBhZHZhbmNlcyBpbiBtb2RlbCBhcHByb3hpbWF0aW9uIHRvIHJlZHVjZSB0aGUgYXNzb2NpYXRlZCBjb21wdXRhdGlvbmFsIG92ZXJoZWFkLiBBcyBhIHJlc3VsdCwgb3VyIGFwcHJvYWNoLS1tdWx0aW1vZGFsIGNvbnRyYXN0aXZlIGxlYXJuaW5nIHdpdGggam9pbnQgZXhhbXBsZSBzZWxlY3Rpb24gKEpFU1QpLS1zdXJwYXNzZXMgc3RhdGUtb2YtdGhlLWFydCBtb2RlbHMgd2l0aCB1cCB0byAxM8OXIGZld2VyIGl0ZXJhdGlvbnMgYW5kIDEww5cgbGVzcyBjb21wdXRhdGlvbi4gRXNzZW50aWFsIHRvIHRoZSBwZXJmb3JtYW5jZSBvZiBKRVNUIGlzIHRoZSBhYmlsaXR5IHRvIHN0ZWVyIHRoZSBkYXRhIHNlbGVjdGlvbiBwcm9jZXNzIHRvd2FyZHMgdGhlIGRpc3RyaWJ1dGlvbiBvZiBzbWFsbGVyLCB3ZWxsLWN1cmF0ZWQgZGF0YXNldHMgdmlhIHByZXRyYWluZWQgcmVmZXJlbmNlIG1vZGVscywgZXhwb3NpbmcgdGhlIGxldmVsIG9mIGRhdGEgY3VyYXRpb24gYXMgYSBuZXcgZGltZW5zaW9uIGZvciBuZXVyYWwgc2NhbGluZyBsYXdzLiIsLCxVbnJlbGVhc2VkLFVuaXRlZCBTdGF0ZXMgb2YgQW1lcmljYSwsLCwyNTYuMCwsMjAyNi0wNS0yNSAxMjozMzowMCswMDowMCwsLCwsLEluZHVzdHJ5LCwsLCxVbnJlbGVhc2VkLCwsLCwsLDExMzY4OC40OTU1MzIzMjE4LE90aGVyLCwsLCxObwpKRVNUKyssVmlzaW9uLEltYWdlIGNsYXNzaWZpY2F0aW9uLEdvb2dsZSBEZWVwTWluZCwiVGFsZmFuIEV2YW5zLCBOaWtoaWwgUGFydGhhc2FyYXRoeSwgSGFtemEgTWVyemljLCBPbGl2aWVyIEouIEhlbmFmZiIsMjAyNC0wNi0yNSxEYXRhIGN1cmF0aW9uIHZpYSBqb2ludCBleGFtcGxlIHNlbGVjdGlvbiBmdXJ0aGVyIGFjY2VsZXJhdGVzIG11bHRpbW9kYWwgbGVhcm5pbmcsaHR0cHM6Ly9hcnhpdi5vcmcvYWJzLzI0MDYuMTc3MTF2MSwzMC4wLCwsLCwxLjllKzIxLCIxLjkqMTBeMjEgZnJvbSBmaWd1cmUgMSBhbmQgIHRhYmxlIDEKCnRoZXJlIGlzIHNsaWdodCBkaXNyZXBhbmN5ICh3aXRoaW4gY29uZmlkZW5jZSBpbnRlcnZhbCkgYmV0d2VlbiBzaWdjbGlwL2plc3QrKyB0cmFpbmluZyBjb21wdXRlIHJhdGlvIGlmIHdlIGNvbXBhcmUgZXBvY2gncyBlc3RpbWF0ZWQgY29tcHV0ZSBhbmQgdGFibGUgMSIsMTMxMDcyMDAwMDAwMDAwLCI0YiB0cmFpbmluZyBleGFtcGxlcyBzZWVuIChmaWd1cmUgMSkKClRoZSB2aXNpb24gZW5jb2RlciB0YWtlcyBpbWFnZXMgcmVzaXplZCB0byAoMjU2IHggMjU2KSBhbmQgdGhlIHRleHQtZW5jb2RlciB0b2tlbml6ZXMgdGV4dCB3aXRoIHRoZSBzZW50ZW5jZXBpZWNlIHRva2VuaXplciBbMjZdIHRyYWluZWQgb24gdGhlIEVuZ2xpc2ggQzQgZGF0YXNldCBbMzldLiBXZSBjcm9wIHRoZSB0ZXh0IHRvIHRoZSBmaXJzdCA2NCB0b2tlbnMuCgp2aXN1YWwgZW5jb2RlcjogVmlULUIvMTYKCjQqMTBeOSooKDI1Ni8xNileMiArIDY0KSA9IDEuMjhlKzEyIHRva2VucyAodGV4dCBhbmQgaW1hZ2UpIiwsLEdvb2dsZSBUUFUgdjVlLCxDb25maWRlbnQsIkRhdGEgY3VyYXRpb24gaXMgYW4gZXNzZW50aWFsIGNvbXBvbmVudCBvZiBsYXJnZS1zY2FsZSBwcmV0cmFpbmluZy4gSW4gdGhpcyB3b3JrLCB3ZSBkZW1vbnN0cmF0ZSB0aGF0IGpvaW50bHkgc2VsZWN0aW5nIGJhdGNoZXMgb2YgZGF0YSBpcyBtb3JlIGVmZmVjdGl2ZSBmb3IgbGVhcm5pbmcgdGhhbiBzZWxlY3RpbmcgZXhhbXBsZXMgaW5kZXBlbmRlbnRseS4gTXVsdGltb2RhbCBjb250cmFzdGl2ZSBvYmplY3RpdmVzIGV4cG9zZSB0aGUgZGVwZW5kZW5jaWVzIGJldHdlZW4gZGF0YSBhbmQgdGh1cyBuYXR1cmFsbHkgeWllbGQgY3JpdGVyaWEgZm9yIG1lYXN1cmluZyB0aGUgam9pbnQgbGVhcm5hYmlsaXR5IG9mIGEgYmF0Y2guIFdlIGRlcml2ZSBhIHNpbXBsZSBhbmQgdHJhY3RhYmxlIGFsZ29yaXRobSBmb3Igc2VsZWN0aW5nIHN1Y2ggYmF0Y2hlcywgd2hpY2ggc2lnbmlmaWNhbnRseSBhY2NlbGVyYXRlIHRyYWluaW5nIGJleW9uZCBpbmRpdmlkdWFsbHktcHJpb3JpdGl6ZWQgZGF0YSBwb2ludHMuIEFzIHBlcmZvcm1hbmNlIGltcHJvdmVzIGJ5IHNlbGVjdGluZyBmcm9tIGxhcmdlciBzdXBlci1iYXRjaGVzLCB3ZSBhbHNvIGxldmVyYWdlIHJlY2VudCBhZHZhbmNlcyBpbiBtb2RlbCBhcHByb3hpbWF0aW9uIHRvIHJlZHVjZSB0aGUgYXNzb2NpYXRlZCBjb21wdXRhdGlvbmFsIG92ZXJoZWFkLiBBcyBhIHJlc3VsdCwgb3VyIGFwcHJvYWNoLS1tdWx0aW1vZGFsIGNvbnRyYXN0aXZlIGxlYXJuaW5nIHdpdGggam9pbnQgZXhhbXBsZSBzZWxlY3Rpb24gKEpFU1QpLS1zdXJwYXNzZXMgc3RhdGUtb2YtdGhlLWFydCBtb2RlbHMgd2l0aCB1cCB0byAxM8OXIGZld2VyIGl0ZXJhdGlvbnMgYW5kIDEww5cgbGVzcyBjb21wdXRhdGlvbi4gRXNzZW50aWFsIHRvIHRoZSBwZXJmb3JtYW5jZSBvZiBKRVNUIGlzIHRoZSBhYmlsaXR5IHRvIHN0ZWVyIHRoZSBkYXRhIHNlbGVjdGlvbiBwcm9jZXNzIHRvd2FyZHMgdGhlIGRpc3RyaWJ1dGlvbiBvZiBzbWFsbGVyLCB3ZWxsLWN1cmF0ZWQgZGF0YXNldHMgdmlhIHByZXRyYWluZWQgcmVmZXJlbmNlIG1vZGVscywgZXhwb3NpbmcgdGhlIGxldmVsIG9mIGRhdGEgY3VyYXRpb24gYXMgYSBuZXcgZGltZW5zaW9uIGZvciBuZXVyYWwgc2NhbGluZyBsYXdzLiIsLCxVbnJlbGVhc2VkLFVuaXRlZCBTdGF0ZXMgb2YgQW1lcmljYSwsLCwyNTYuMCwsMjAyNi0wNS0yNSAxMjozMzowMCswMDowMCwsLCwsLEluZHVzdHJ5LCwsLCxVbnJlbGVhc2VkLCwsLCwsLDExMzY4OC40OTU1MzIzMjE4LE90aGVyLCwsLCxObwpKRVNULUwrKyxWaXNpb24sSW1hZ2UgY2xhc3NpZmljYXRpb24sRGVlcE1pbmQsIlRhbGZhbiBFdmFucywgTmlraGlsIFBhcnRoYXNhcmF0aHksIEhhbXphIE1lcnppYywgT2xpdmllciBKLiBIZW5hZmYiLDIwMjQtMDYtMjUsRGF0YSBjdXJhdGlvbiB2aWEgam9pbnQgZXhhbXBsZSBzZWxlY3Rpb24gZnVydGhlciBhY2NlbGVyYXRlcyBtdWx0aW1vZGFsIGxlYXJuaW5nLGh0dHBzOi8vYXJ4aXYub3JnL2Ficy8yNDA2LjE3NzExdjEsMzAuMCwsLCwsMmUrMjEsU2VlIHRoZSByaWdodCBzdWJmaWd1cmUgb2YgRmlndXJlIDEgb24gcGFnZSAyIG9mIGh0dHBzOi8vYXJ4aXYub3JnL3BkZi8yNDA2LjE3NzExdjEuLDk4MzA0MDAwMDAwMDAwLCIiIk91ciBkZWZhdWx0IHRyYWluaW5nIGNvbmZpZ3VyYXRpb24gZm9sbG93cyB0aGF0IG9mIFNpZ0xJUCBbNTRdLCB3aXRoIGEgVmlULUIvMTYgYW5kIEJlcnQtQiBpbWFnZS10ZXh0IGR1YWwgZW5jb2RlciwgdHJhaW5pbmcgb24gV2ViTEkgZm9yIDMgYmlsbGlvbiBleGFtcGxlcyB3aXRoIGEgYmF0Y2ggc2l6ZSBvZiAzMmsgYW5kIHRoZSBzaWdtb2lkLWNvbnRyYXN0aXZlIGxvc3MuLi4gIFdlIHNwbGl0IHRyYWluaW5nIGFjcm9zcyAyNTYgVFBVdjVlIGNoaXBzLCIiIGFjY29yZGluZyB0byBwYWdlIDE0IG9mIGh0dHBzOi8vYXJ4aXYub3JnL3BkZi8yNDA2LjE3NzExdjEuIiwsLEdvb2dsZSBUUFUgdjVlLCxDb25maWRlbnQsIkRhdGEgY3VyYXRpb24gaXMgYW4gZXNzZW50aWFsIGNvbXBvbmVudCBvZiBsYXJnZS1zY2FsZSBwcmV0cmFpbmluZy4gSW4gdGhpcyB3b3JrLCB3ZSBkZW1vbnN0cmF0ZSB0aGF0IGpvaW50bHkgc2VsZWN0aW5nIGJhdGNoZXMgb2YgZGF0YSBpcyBtb3JlIGVmZmVjdGl2ZSBmb3IgbGVhcm5pbmcgdGhhbiBzZWxlY3RpbmcgZXhhbXBsZXMgaW5kZXBlbmRlbnRseS4gTXVsdGltb2RhbCBjb250cmFzdGl2ZSBvYmplY3RpdmVzIGV4cG9zZSB0aGUgZGVwZW5kZW5jaWVzIGJldHdlZW4gZGF0YSBhbmQgdGh1cyBuYXR1cmFsbHkgeWllbGQgY3JpdGVyaWEgZm9yIG1lYXN1cmluZyB0aGUgam9pbnQgbGVhcm5hYmlsaXR5IG9mIGEgYmF0Y2guIFdlIGRlcml2ZSBhIHNpbXBsZSBhbmQgdHJhY3RhYmxlIGFsZ29yaXRobSBmb3Igc2VsZWN0aW5nIHN1Y2ggYmF0Y2hlcywgd2hpY2ggc2lnbmlmaWNhbnRseSBhY2NlbGVyYXRlIHRyYWluaW5nIGJleW9uZCBpbmRpdmlkdWFsbHktcHJpb3JpdGl6ZWQgZGF0YSBwb2ludHMuIEFzIHBlcmZvcm1hbmNlIGltcHJvdmVzIGJ5IHNlbGVjdGluZyBmcm9tIGxhcmdlciBzdXBlci1iYXRjaGVzLCB3ZSBhbHNvIGxldmVyYWdlIHJlY2VudCBhZHZhbmNlcyBpbiBtb2RlbCBhcHByb3hpbWF0aW9uIHRvIHJlZHVjZSB0aGUgYXNzb2NpYXRlZCBjb21wdXRhdGlvbmFsIG92ZXJoZWFkLiBBcyBhIHJlc3VsdCwgb3VyIGFwcHJvYWNoLS1tdWx0aW1vZGFsIGNvbnRyYXN0aXZlIGxlYXJuaW5nIHdpdGggam9pbnQgZXhhbXBsZSBzZWxlY3Rpb24gKEpFU1QpLS1zdXJwYXNzZXMgc3RhdGUtb2YtdGhlLWFydCBtb2RlbHMgd2l0aCB1cCB0byAxM8OXIGZld2VyIGl0ZXJhdGlvbnMgYW5kIDEww5cgbGVzcyBjb21wdXRhdGlvbi4gRXNzZW50aWFsIHRvIHRoZSBwZXJmb3JtYW5jZSBvZiBKRVNUIGlzIHRoZSBhYmlsaXR5IHRvIHN0ZWVyIHRoZSBkYXRhIHNlbGVjdGlvbiBwcm9jZXNzIHRvd2FyZHMgdGhlIGRpc3RyaWJ1dGlvbiBvZiBzbWFsbGVyLCB3ZWxsLWN1cmF0ZWQgZGF0YXNldHMgdmlhIHByZXRyYWluZWQgcmVmZXJlbmNlIG1vZGVscywgZXhwb3NpbmcgdGhlIGxldmVsIG9mIGRhdGEgY3VyYXRpb24gYXMgYSBuZXcgZGltZW5zaW9uIGZvciBuZXVyYWwgc2NhbGluZyBsYXdzLiIsLCxVbnJlbGVhc2VkLFVuaXRlZCBLaW5nZG9tIG9mIEdyZWF0IEJyaXRhaW4gYW5kIE5vcnRoZXJuIElyZWxhbmQsLCwsMjU2LjAsLDIwMjYtMDUtMjUgMTI6MzM6MDArMDA6MDAsLCwsMzIwMDAuMCwsSW5kdXN0cnksLCwsLFVucmVsZWFzZWQsIihhKSBEaWQgeW91IGluY2x1ZGUgdGhlIGNvZGUsIGRhdGEsIGFuZCBpbnN0cnVjdGlvbnMgbmVlZGVkIHRvIHJlcHJvZHVjZSB0aGUgbWFpbiBleHBlcmltZW50YWwgcmVzdWx0cyAoZWl0aGVyIGluIHRoZSBzdXBwbGVtZW50YWwgbWF0ZXJpYWwgb3IgYXMgYSBVUkwpPyBbTm9dIFdlIGRvIG5vdCBleHBsaWNpdGx5IHByb3ZpZGUgdGhlIGNvZGUgZm9yIG91ciBleHBlcmltZW50cywgaG93ZXZlciB3ZSBkZXRhaWwgaW4gcHNldWRvY29kZSB0aGUgbWFpbiBjb21wb25lbnRzIG9mIG91ciBtZXRob2QgKHNlZSBhbGdvcml0aG1zIDEgYW5kIEEuMSkuIE91ciBtb2RlbCBpbXBsZW1lbnRhdGlvbnMgYW5kIGJhc2UgZXhwZXJpbWVudGFsIGNvbmZpZ3VyYXRpb24gd2VyZSBhZG9wdGVkIGZyb20gdGhlIG9wZW4gc291cmNlIGJpZ192aXNpb24gY29kZWJhc2UgWzNdLiBXZSBkbyBub3QgcHJvdmlkZSB0aGUgcmVmZXJlbmNlIG9yIGRvd25zdHJlYW0gdHJhaW5pbmcgZGF0YXNldHMsIGJ1dCB3ZSBwcm92aWRlIGFibGF0aW9ucyAoc2VlIEV4cGVyaW1lbnRzIFNlY3Rpb24pIG9uIHRoZSBvcGVuIHNvdXJjZSBMQUlPTiBkYXRhc2V0LgoKKGIpIERpZCB5b3Ugc3BlY2lmeSBhbGwgdGhlIHRyYWluaW5nIGRldGFpbHMgKGUuZy4sIGRhdGEgc3BsaXRzLCBoeXBlcnBhcmFtZXRlcnMsIGhvdyB0aGV5IHdlcmUgY2hvc2VuKT8gW1llc10gV2UgZGVzY3JpYmUgYW5kIGFuYWx5c2UgZXhwZXJpbWVudGFsbHkgdGhlIGh5cGVycGFyYW1ldGVycyB0aGF0IHJlbGF0ZSBzcGVjaWZpY2FsbHkgdG8gb3VyIG1ldGhvZHMuIFdlIHByb3ZpZGUgcHNldWRvY29kZSBmb3Igb3VyIG1ldGhvZCBpbiB0aGUgbWFpbiB0ZXh0IGFuZCBBcHBlbmRpeCwgYW5kIGRlc2NyaWJlIGFsbCBvdXIgaHlwZXJwYXJhbWV0ZXJzLiBBbGwgb3RoZXIgcGFyYW1ldGVycyBhcmUgYWRvcHRlZCBmcm9tIFNpZ0xJUCBwcmV0cmFpbmluZyBpbiB0aGUgYmlnX3Zpc2lvbiBjb2RlYmFzZSBbMywgNTJdLiIsLCwsLCwxMTM2ODguNDk1NTMyMzIxOCwsLCwsLE5vCkdlbW1hIDIgOUIsTGFuZ3VhZ2UsIkxhbmd1YWdlIG1vZGVsaW5nL2dlbmVyYXRpb24sQ2hhdCxDb2RlIGdlbmVyYXRpb24sUXVlc3Rpb24gYW5zd2VyaW5nLFF1YW50aXRhdGl2ZSByZWFzb25pbmciLEdvb2dsZSBEZWVwTWluZCwiR2VtbWEgVGVhbSwgR29vZ2xlIERlZXBNaW5kIiwyMDI0LTA2LTI0LCJHZW1tYSAyIG9mZmVycyBiZXN0LWluLWNsYXNzIHBlcmZvcm1hbmNlLCBydW5zIGF0IGluY3JlZGlibGUgc3BlZWQgYWNyb3NzIGRpZmZlcmVudCBoYXJkd2FyZSBhbmQgZWFzaWx5IGludGVncmF0ZXMgd2l0aCBvdGhlciBBSSB0b29scy4iLGh0dHBzOi8vc3RvcmFnZS5nb29nbGVhcGlzLmNvbS9kZWVwbWluZC1tZWRpYS9nZW1tYS9nZW1tYS0yLXJlcG9ydC5wZGYsLCwsOTAwMDAwMDAwMC4wLCw0LjMyZSsyMywiIiJGb3IgdGhlIDlCIG1vZGVsLCB3ZSB0cmFpbiBvbiBhbiA4eDE2eDMyIGNvbmZpZ3VyYXRpb24gb2YgVFBVdjQsIHRvdGFsaW5nIDQwOTYgY2hpcHMiIgoKNk5EID0gNiBGTE9QIC8gdG9rZW4gLyBwYXJhbWV0ZXIgKiA5MDAwMDAwMDAwIHBhcmFtZXRlcnMgKiA4MDAwMDAwMDAwMDAwIHRva2VucyA9IDQuMzJlKzIzIEZMT1AiLDgwMDAwMDAwMDAwMDAsIiIidGhlIDlCIG1vZGVsIG9uIDggdHJpbGxpb24gdG9rZW5zIiIiLCwsR29vZ2xlIFRQVSB2NCwsQ29uZmlkZW50LCJOb3cgd2XigJlyZSBvZmZpY2lhbGx5IHJlbGVhc2luZyBHZW1tYSAyIHRvIHJlc2VhcmNoZXJzIGFuZCBkZXZlbG9wZXJzIGdsb2JhbGx5LiBBdmFpbGFibGUgaW4gYm90aCA5IGJpbGxpb24gKDlCKSBhbmQgMjcgYmlsbGlvbiAoMjdCKSBwYXJhbWV0ZXIgc2l6ZXMsIEdlbW1hIDIgaXMgaGlnaGVyLXBlcmZvcm1pbmcgYW5kIG1vcmUgZWZmaWNpZW50IGF0IGluZmVyZW5jZSB0aGFuIHRoZSBmaXJzdCBnZW5lcmF0aW9uLCB3aXRoIHNpZ25pZmljYW50IHNhZmV0eSBhZHZhbmNlbWVudHMgYnVpbHQgaW4uIEluIGZhY3QsIGF0IDI3QiwgaXQgb2ZmZXJzIGNvbXBldGl0aXZlIGFsdGVybmF0aXZlcyB0byBtb2RlbHMgbW9yZSB0aGFuIHR3aWNlIGl0cyBzaXplLCBkZWxpdmVyaW5nIHRoZSBraW5kIG9mIHBlcmZvcm1hbmNlIHRoYXQgd2FzIG9ubHkgcG9zc2libGUgd2l0aCBwcm9wcmlldGFyeSBtb2RlbHMgYXMgcmVjZW50bHkgYXMgRGVjZW1iZXIuIEFuZCB0aGF04oCZcyBub3cgYWNoaWV2YWJsZSBvbiBhIHNpbmdsZSBOVklESUEgSDEwMCBUZW5zb3IgQ29yZSBHUFUgb3IgVFBVIGhvc3QsIHNpZ25pZmljYW50bHkgcmVkdWNpbmcgZGVwbG95bWVudCBjb3N0cy4iLCwsT3BlbiB3ZWlnaHRzIChyZXN0cmljdGVkIHVzZSksVW5pdGVkIFN0YXRlcyBvZiBBbWVyaWNhLCwsLDQwOTYuMCwsMjAyNS0xMS0yOCAxMTo1Mzo0NCswMDowMCwsLCwsLEluZHVzdHJ5LCwsLCxVbnJlbGVhc2VkLCJHZW1tYSAyIGlzIGF2YWlsYWJsZSB1bmRlciBvdXIgCmNvbW1lcmNpYWxseS1mcmllbmRseSBHZW1tYSBsaWNlbnNlLCBnaXZpbmcgZGV2ZWxvcGVycyBhbmQgcmVzZWFyY2hlcnMgdGhlIGFiaWxpdHkgdG8gc2hhcmUgYW5kIGNvbW1lcmNpYWxpemUgdGhlaXIgaW5ub3ZhdGlvbnMuIixUcnVlLCwsLCwyNzQ4Nzk2LjM5NDE1NjIyNyxPcGVyYXRpb24gY291bnRpbmcsZ29vZ2xlLCwsLFllcwpHZW1tYSAyIDI3QixMYW5ndWFnZSwiTGFuZ3VhZ2UgbW9kZWxpbmcvZ2VuZXJhdGlvbixDaGF0LENvZGUgZ2VuZXJhdGlvbixRdWVzdGlvbiBhbnN3ZXJpbmcsUXVhbnRpdGF0aXZlIHJlYXNvbmluZyIsR29vZ2xlIERlZXBNaW5kLCJHZW1tYSBUZWFtLCBHb29nbGUgRGVlcE1pbmQiLDIwMjQtMDYtMjQsIkdlbW1hIDIgb2ZmZXJzIGJlc3QtaW4tY2xhc3MgcGVyZm9ybWFuY2UsIHJ1bnMgYXQgaW5jcmVkaWJsZSBzcGVlZCBhY3Jvc3MgZGlmZmVyZW50IGhhcmR3YXJlIGFuZCBlYXNpbHkgaW50ZWdyYXRlcyB3aXRoIG90aGVyIEFJIHRvb2xzLiIsaHR0cHM6Ly9zdG9yYWdlLmdvb2dsZWFwaXMuY29tL2RlZXBtaW5kLW1lZGlhL2dlbW1hL2dlbW1hLTItcmVwb3J0LnBkZiwsLCwyNzAwMDAwMDAwMC4wLCwyLjEwNmUrMjQsIiIiRm9yIHRoZSAyN0IgbW9kZWwsIHdlIHRyYWluIG9uIGFuIDh4MjR4MzIgY29uZmlndXJhdGlvbiBvZgpUUFV2NXAsIHRvdGFsaW5nIDYxNDQgY2hpcHMiIgoKdHJhaW5lZCBvbiAxM1QgdG9rZW5zCgo2TkQgPSA2KjI3MDAwMDAwMDAwKjEzMDAwMDAwMDAwMDAwPTIuMTA2ZSsyNCIsMTMwMDAwMDAwMDAwMDAsIiIiV2UgdHJhaW4gR2VtbWEgMiAyN0Igb24gMTMgdHJpbGxpb24gdG9rZW5zIG9mIHByaW1hcmlseS1FbmdsaXNoIGRhdGEiIiIsLCxHb29nbGUgVFBVIHY1cCwsQ29uZmlkZW50LCJOb3cgd2XigJlyZSBvZmZpY2lhbGx5IHJlbGVhc2luZyBHZW1tYSAyIHRvIHJlc2VhcmNoZXJzIGFuZCBkZXZlbG9wZXJzIGdsb2JhbGx5LiBBdmFpbGFibGUgaW4gYm90aCA5IGJpbGxpb24gKDlCKSBhbmQgMjcgYmlsbGlvbiAoMjdCKSBwYXJhbWV0ZXIgc2l6ZXMsIEdlbW1hIDIgaXMgaGlnaGVyLXBlcmZvcm1pbmcgYW5kIG1vcmUgZWZmaWNpZW50IGF0IGluZmVyZW5jZSB0aGFuIHRoZSBmaXJzdCBnZW5lcmF0aW9uLCB3aXRoIHNpZ25pZmljYW50IHNhZmV0eSBhZHZhbmNlbWVudHMgYnVpbHQgaW4uIEluIGZhY3QsIGF0IDI3QiwgaXQgb2ZmZXJzIGNvbXBldGl0aXZlIGFsdGVybmF0aXZlcyB0byBtb2RlbHMgbW9yZSB0aGFuIHR3aWNlIGl0cyBzaXplLCBkZWxpdmVyaW5nIHRoZSBraW5kIG9mIHBlcmZvcm1hbmNlIHRoYXQgd2FzIG9ubHkgcG9zc2libGUgd2l0aCBwcm9wcmlldGFyeSBtb2RlbHMgYXMgcmVjZW50bHkgYXMgRGVjZW1iZXIuIEFuZCB0aGF04oCZcyBub3cgYWNoaWV2YWJsZSBvbiBhIHNpbmdsZSBOVklESUEgSDEwMCBUZW5zb3IgQ29yZSBHUFUgb3IgVFBVIGhvc3QsIHNpZ25pZmljYW50bHkgcmVkdWNpbmcgZGVwbG95bWVudCBjb3N0cy4iLCwsT3BlbiB3ZWlnaHRzIChyZXN0cmljdGVkIHVzZSksVW5pdGVkIFN0YXRlcyBvZiBBbWVyaWNhLCwsLDYxNDQuMCwsMjAyNS0xMS0yOCAxMTo1Mzo0NCswMDowMCwsLCwsLEluZHVzdHJ5LCwsLCxVbnJlbGVhc2VkLCJHZW1tYSAyIGlzIGF2YWlsYWJsZSB1bmRlciBvdXIgCmNvbW1lcmNpYWxseS1mcmllbmRseSBHZW1tYSBsaWNlbnNlLCBnaXZpbmcgZGV2ZWxvcGVycyBhbmQgcmVzZWFyY2hlcnMgdGhlIGFiaWxpdHkgdG8gc2hhcmUgYW5kIGNvbW1lcmNpYWxpemUgdGhlaXIgaW5ub3ZhdGlvbnMuIixUcnVlLCwsLCw2NTQ4NjAzLjE3NDMxMzM2NCxPcGVyYXRpb24gY291bnRpbmcsZ29vZ2xlLCwsLFllcwpHZW1tYSAyIDJCLExhbmd1YWdlLCJMYW5ndWFnZSBtb2RlbGluZy9nZW5lcmF0aW9uLENoYXQsQ29kZSBnZW5lcmF0aW9uLFF1ZXN0aW9uIGFuc3dlcmluZyIsR29vZ2xlIERlZXBNaW5kLCJHZW1tYSBUZWFtLCBHb29nbGUgRGVlcE1pbmQiLDIwMjQtMDYtMjQsIkdlbW1hIDIgb2ZmZXJzIGJlc3QtaW4tY2xhc3MgcGVyZm9ybWFuY2UsIHJ1bnMgYXQgaW5jcmVkaWJsZSBzcGVlZCBhY3Jvc3MgZGlmZmVyZW50IGhhcmR3YXJlIGFuZCBlYXNpbHkgaW50ZWdyYXRlcyB3aXRoIG90aGVyIEFJIHRvb2xzLiIsaHR0cHM6Ly9zdG9yYWdlLmdvb2dsZWFwaXMuY29tL2RlZXBtaW5kLW1lZGlhL2dlbW1hL2dlbW1hLTItcmVwb3J0LnBkZiwsLCwyNjAwMDAwMDAwLjAsLDMuMTJlKzIyLCIiIkZvciB0aGUgMi42QiBtb2RlbCwgd2UgdHJhaW4gb24gYSAyeDE2eDE2IGNvbmZpZ3VyYXRpb24gb2YgVFBVdjVlLCB0b3RhbGluZyA1MTIgY2hpcHMiIgoKNk5EID0gNiBGTE9QIC8gdG9rZW4gLyBwYXJhbWV0ZXIgKiAyNjAwMDAwMDAwIHBhcmFtZXRlcnMgKiAyMDAwMDAwMDAwMDAwIHRva2VucyA9IDMuMTJlKzIyIEZMT1AiLDIwMDAwMDAwMDAwMDAsIiIidGhlIDIuNkIgb24gMiB0cmlsbGlvbiB0b2tlbnMiIiIsLCxHb29nbGUgVFBVIHY1ZSwsQ29uZmlkZW50LCJOb3cgd2XigJlyZSBvZmZpY2lhbGx5IHJlbGVhc2luZyBHZW1tYSAyIHRvIHJlc2VhcmNoZXJzIGFuZCBkZXZlbG9wZXJzIGdsb2JhbGx5LiBBdmFpbGFibGUgaW4gYm90aCA5IGJpbGxpb24gKDlCKSBhbmQgMjcgYmlsbGlvbiAoMjdCKSBwYXJhbWV0ZXIgc2l6ZXMsIEdlbW1hIDIgaXMgaGlnaGVyLXBlcmZvcm1pbmcgYW5kIG1vcmUgZWZmaWNpZW50IGF0IGluZmVyZW5jZSB0aGFuIHRoZSBmaXJzdCBnZW5lcmF0aW9uLCB3aXRoIHNpZ25pZmljYW50IHNhZmV0eSBhZHZhbmNlbWVudHMgYnVpbHQgaW4uIEluIGZhY3QsIGF0IDI3QiwgaXQgb2ZmZXJzIGNvbXBldGl0aXZlIGFsdGVybmF0aXZlcyB0byBtb2RlbHMgbW9yZSB0aGFuIHR3aWNlIGl0cyBzaXplLCBkZWxpdmVyaW5nIHRoZSBraW5kIG9mIHBlcmZvcm1hbmNlIHRoYXQgd2FzIG9ubHkgcG9zc2libGUgd2l0aCBwcm9wcmlldGFyeSBtb2RlbHMgYXMgcmVjZW50bHkgYXMgRGVjZW1iZXIuIEFuZCB0aGF04oCZcyBub3cgYWNoaWV2YWJsZSBvbiBhIHNpbmdsZSBOVklESUEgSDEwMCBUZW5zb3IgQ29yZSBHUFUgb3IgVFBVIGhvc3QsIHNpZ25pZmljYW50bHkgcmVkdWNpbmcgZGVwbG95bWVudCBjb3N0cy4iLCwsT3BlbiB3ZWlnaHRzIChyZXN0cmljdGVkIHVzZSksVW5pdGVkIFN0YXRlcyBvZiBBbWVyaWNhLCwsLDUxMi4wLCwyMDI1LTExLTI4IDExOjUzOjQ0KzAwOjAwLCwsLCwsSW5kdXN0cnksLCwsLFVucmVsZWFzZWQsImh0dHBzOi8vaHVnZ2luZ2ZhY2UuY28vZ29vZ2xlL2dlbW1hLTItMmIKCkdlbW1hIDIgaXMgYXZhaWxhYmxlIHVuZGVyIG91ciAKY29tbWVyY2lhbGx5LWZyaWVuZGx5IEdlbW1hIGxpY2Vuc2UsIGdpdmluZyBkZXZlbG9wZXJzIGFuZCByZXNlYXJjaGVycyB0aGUgYWJpbGl0eSB0byBzaGFyZSBhbmQgY29tbWVyY2lhbGl6ZSB0aGVpciBpbm5vdmF0aW9ucy4iLCwsLCwsMjI3MzgyLjA1NDY2MzY1ODQ2LE9wZXJhdGlvbiBjb3VudGluZywsLCwsWWVzCkRpZmZQQUxNLEJpb2xvZ3ksUHJvdGVpbiBvciBudWNsZW90aWRlIGxhbmd1YWdlIG1vZGVsIChwTE0vbkxNKSwiRWNvbGUgUG9seXRlY2huaXF1ZSBGwrRlZMK0ZXJhbGUgZGUgTGF1c2FubmUgKEVQRkwpLFN3aXNzIEluc3RpdHV0ZSBvZiBCaW9pbmZvcm1hdGljcyIsIlVtYmVydG8gTHVwbywgRGFtaWFubyBTZ2FyYm9zc2EsIEFubmUtRmxvcmVuY2UgQml0Ym9sIiwyMDI0LTA2LTI0LFBhaXJpbmcgaW50ZXJhY3RpbmcgcHJvdGVpbiBzZXF1ZW5jZXMgdXNpbmcgbWFza2VkIGxhbmd1YWdlIG1vZGVsaW5nLGh0dHBzOi8vd3d3LnBuYXMub3JnL2RvaS9hYnMvMTAuMTA3My9wbmFzLjIzMTE4ODcxMjEsMTkuMCwsLCwsLCwsIlNpbmdsZSBNU0EgZGF0YSBwb2ludHMgPSAxMjUgw5cgMzAwID0gMzcsNTAwIHRva2VucwpUb3RhbCBkYXRhIHBvaW50cyA9IDM3LDUwMCDDlyAxLDAwMCA9IDM3LDUwMCwwMDAgdG9rZW5zCkZpbmFsIGVzdGltYXRlID0gNC4wIMOXIDEwXjcgdG9rZW5zIiwsLCwsQ29uZmlkZW50LCJQcmVkaWN0aW5nIHdoaWNoIHByb3RlaW5zIGludGVyYWN0IHRvZ2V0aGVyIGZyb20gYW1pbm8gYWNpZCBzZXF1ZW5jZXMgaXMgYW4gaW1wb3J0YW50IHRhc2suIFdlIGRldmVsb3AgYSBtZXRob2QgdG8gcGFpciBpbnRlcmFjdGluZyBwcm90ZWluIHNlcXVlbmNlcyB3aGljaCBsZXZlcmFnZXMgdGhlIHBvd2VyIG9mIHByb3RlaW4gbGFuZ3VhZ2UgbW9kZWxzIHRyYWluZWQgb24gbXVsdGlwbGUgc2VxdWVuY2UgYWxpZ25tZW50cyAoTVNBcyksIHN1Y2ggYXMgTVNBIFRyYW5zZm9ybWVyIGFuZCB0aGUgRXZvRm9ybWVyIG1vZHVsZSBvZiBBbHBoYUZvbGQuIFdlIGZvcm11bGF0ZSB0aGUgcHJvYmxlbSBvZiBwYWlyaW5nIGludGVyYWN0aW5nIHBhcnRuZXJzIGFtb25nIHRoZSBwYXJhbG9ncyBvZiB0d28gcHJvdGVpbiBmYW1pbGllcyBpbiBhIGRpZmZlcmVudGlhYmxlIHdheS4gV2UgaW50cm9kdWNlIGEgbWV0aG9kIGNhbGxlZCBEaWZmZXJlbnRpYWJsZSBQYWlyaW5nIHVzaW5nIEFsaWdubWVudC1iYXNlZCBMYW5ndWFnZSBNb2RlbHMgKERpZmZQQUxNKSB0aGF0IHNvbHZlcyBpdCBieSBleHBsb2l0aW5nIHRoZSBhYmlsaXR5IG9mIE1TQSBUcmFuc2Zvcm1lciB0byBmaWxsIGluIG1hc2tlZCBhbWlubyBhY2lkcyBpbiBtdWx0aXBsZSBzZXF1ZW5jZSBhbGlnbm1lbnRzIHVzaW5nIHRoZSBzdXJyb3VuZGluZyBjb250ZXh0LiBNU0EgVHJhbnNmb3JtZXIgZW5jb2RlcyBjb2V2b2x1dGlvbiBiZXR3ZWVuIGZ1bmN0aW9uYWxseSBvciBzdHJ1Y3R1cmFsbHkgY291cGxlZCBhbWlubyBhY2lkcyB3aXRoaW4gcHJvdGVpbiBjaGFpbnMuIEl0IGFsc28gY2FwdHVyZXMgaW50ZXItY2hhaW4gY29ldm9sdXRpb24sIGRlc3BpdGUgYmVpbmcgdHJhaW5lZCBvbiBzaW5nbGUtY2hhaW4gZGF0YS4gUmVseWluZyBvbiBNU0EgVHJhbnNmb3JtZXIgd2l0aG91dCBmaW5lLXR1bmluZywgRGlmZlBBTE0gb3V0cGVyZm9ybXMgZXhpc3RpbmcgY29ldm9sdXRpb24tYmFzZWQgcGFpcmluZyBtZXRob2RzIG9uIGRpZmZpY3VsdCBiZW5jaG1hcmtzIG9mIHNoYWxsb3cgbXVsdGlwbGUgc2VxdWVuY2UgYWxpZ25tZW50cyBleHRyYWN0ZWQgZnJvbSB1YmlxdWl0b3VzIHByb2thcnlvdGljIHByb3RlaW4gZGF0YXNldHMuIEl0IGFsc28gb3V0cGVyZm9ybXMgYW4gYWx0ZXJuYXRpdmUgbWV0aG9kIGJhc2VkIG9uIGEgc3RhdGUtb2YtdGhlLWFydCBwcm90ZWluIGxhbmd1YWdlIG1vZGVsIHRyYWluZWQgb24gc2luZ2xlIHNlcXVlbmNlcy4gUGFpcmVkIGFsaWdubWVudHMgb2YgaW50ZXJhY3RpbmcgcHJvdGVpbiBzZXF1ZW5jZXMgYXJlIGEgY3J1Y2lhbCBpbmdyZWRpZW50IG9mIHN1cGVydmlzZWQgZGVlcCBsZWFybmluZyBtZXRob2RzIHRvIHByZWRpY3QgdGhlIHRocmVlLWRpbWVuc2lvbmFsIHN0cnVjdHVyZSBvZiBwcm90ZWluIGNvbXBsZXhlcy4gU3RhcnRpbmcgZnJvbSBzZXF1ZW5jZXMgcGFpcmVkIGJ5IERpZmZQQUxNIHN1YnN0YW50aWFsbHkgaW1wcm92ZXMgdGhlIHN0cnVjdHVyZSBwcmVkaWN0aW9uIG9mIHNvbWUgZXVrYXJ5b3RpYyBwcm90ZWluIGNvbXBsZXhlcyBieSBBbHBoYUZvbGQtTXVsdGltZXIuIEl0IGFsc28gYWNoaWV2ZXMgY29tcGV0aXRpdmUgcGVyZm9ybWFuY2Ugd2l0aCB1c2luZyBvcnRob2xvZ3ktYmFzZWQgcGFpcmluZy4iLCwsVW5yZWxlYXNlZCwiU3dpdHplcmxhbmQsU3dpdHplcmxhbmQiLCwsLCwsMjAyNi0wMS0wMSAxNDowMzo0OCswMDowMCwsLCwsLEFjYWRlbWlhLCwsLCxPcGVuIHNvdXJjZSwiQXBhY2hlIDIuMCBmb3IgY29kZQpodHRwczov</x:v>
      </x:c>
    </x:row>
    <x:row r="110" ht="18" customHeight="1">
      <x:c r="A110" s="17" t="n">
        <x:v>105</x:v>
      </x:c>
      <x:c r="B110" s="17" t="n">
        <x:v>310</x:v>
      </x:c>
      <x:c r="C110" s="160" t="str">
        <x:v>L2dpdGh1Yi5jb20vQml0Ym9sLUxhYi9EaWZmUEFMTS90cmVlL3YxLjAiLCwsLCwsLCwsLCwsTm8KQkFER0VSLEJpb2xvZ3ksRHJ1ZyBkaXNjb3ZlcnksIk5WSURJQSxVbml2ZXJzaXR5IG9mIENhbGlmb3JuaWEgKFVDKSBCZXJrZWxleSIsIll1ZSBKaWFuLCBDdXJ0aXMgV3UsIERhbm55IFJlaWRlbmJhY2gsIEFkaXRpIFMuIEtyaXNobmFwcml5YW4iLDIwMjQtMDYtMjQsR2VuZXJhbCBCaW5kaW5nIEFmZmluaXR5IEd1aWRhbmNlIGZvciBEaWZmdXNpb24gTW9kZWxzIGluIFN0cnVjdHVyZS1CYXNlZCBEcnVnIERlc2lnbixodHRwczovL2FyeGl2Lm9yZy9hYnMvMjQwNi4xNjgyMSw0LjAsLCwyOTAwMDAwLjAsMi45TSB0cmFuc2Zvcm1lciBtb2RlbCwsLDEwMDEwMCwiMTAwLDAwMCAodHJhaW5pbmcpICsgMTAwICh0ZXN0aW5nKSA9IDEwMCwxMDAgdW5pcXVlIGRhdGFwb2ludHMKMjAgZXBvY2hzIG1lbnRpb25lZCBidXQgb25seSB1bmlxdWUgZGF0YXBvaW50cyBjb3VudGVkCkZpbmFsIGVzdGltYXRlOiAxLjBlNSIsLCxOVklESUEgUlRYIDYwMDAgQWRhIEdlbmVyYXRpb24sLExpa2VseSwiU3RydWN0dXJlLUJhc2VkIERydWcgRGVzaWduIChTQkREKSBmb2N1c2VzIG9uIGdlbmVyYXRpbmcgdmFsaWQgbGlnYW5kcyB0aGF0IHN0cm9uZ2x5IGFuZCBzcGVjaWZpY2FsbHkgYmluZCB0byBhIGRlc2lnbmF0ZWQgcHJvdGVpbiBwb2NrZXQuIFNldmVyYWwgbWV0aG9kcyB1c2UgbWFjaGluZSBsZWFybmluZyBmb3IgU0JERCB0byBnZW5lcmF0ZSB0aGVzZSBsaWdhbmRzIGluIDNEIHNwYWNlLCBjb25kaXRpb25lZCBvbiB0aGUgc3RydWN0dXJlIG9mIGEgZGVzaXJlZCBwcm90ZWluIHBvY2tldC4gUmVjZW50bHksIGRpZmZ1c2lvbiBtb2RlbHMgaGF2ZSBzaG93biBzdWNjZXNzIGhlcmUgYnkgbW9kZWxpbmcgdGhlIHVuZGVybHlpbmcgZGlzdHJpYnV0aW9ucyBvZiBhdG9taWMgcG9zaXRpb25zIGFuZCB0eXBlcy4gV2hpbGUgdGhlc2UgbWV0aG9kcyBhcmUgZWZmZWN0aXZlIGluIGNvbnNpZGVyaW5nIHRoZSBzdHJ1Y3R1cmFsIGRldGFpbHMgb2YgdGhlIHByb3RlaW4gcG9ja2V0LCB0aGV5IG9mdGVuIGZhaWwgdG8gZXhwbGljaXRseSBjb25zaWRlciB0aGUgYmluZGluZyBhZmZpbml0eS4gQmluZGluZyBhZmZpbml0eSBjaGFyYWN0ZXJpemVzIGhvdyB0aWdodGx5IHRoZSBsaWdhbmQgYmluZHMgdG8gdGhlIHByb3RlaW4gcG9ja2V0LCBhbmQgaXMgbWVhc3VyZWQgYnkgdGhlIGNoYW5nZSBpbiBmcmVlIGVuZXJneSBhc3NvY2lhdGVkIHdpdGggdGhlIGJpbmRpbmcgcHJvY2Vzcy4gSXQgaXMgb25lIG9mIHRoZSBtb3N0IGNydWNpYWwgbWV0cmljcyBmb3IgYmVuY2htYXJraW5nIHRoZSBlZmZlY3RpdmVuZXNzIG9mIHRoZSBpbnRlcmFjdGlvbiBiZXR3ZWVuIGEgbGlnYW5kIGFuZCBwcm90ZWluIHBvY2tldC4gVG8gYWRkcmVzcyB0aGlzLCB3ZSBwcm9wb3NlIEJBREdFUjogQmluZGluZyBBZmZpbml0eSBEaWZmdXNpb24gR3VpZGFuY2Ugd2l0aCBFbmhhbmNlZCBSZWZpbmVtZW50LiBCQURHRVIgaXMgYSBnZW5lcmFsIGd1aWRhbmNlIG1ldGhvZCB0byBzdGVlciB0aGUgZGlmZnVzaW9uIHNhbXBsaW5nIHByb2Nlc3MgdG93YXJkcyBpbXByb3ZlZCBwcm90ZWluLWxpZ2FuZCBiaW5kaW5nLCBhbGxvd2luZyB1cyB0byBhZGp1c3QgdGhlIGRpc3RyaWJ1dGlvbiBvZiB0aGUgYmluZGluZyBhZmZpbml0eSBiZXR3ZWVuIGxpZ2FuZHMgYW5kIHByb3RlaW5zLiBPdXIgbWV0aG9kIGlzIGVuYWJsZWQgYnkgdXNpbmcgYSBuZXVyYWwgbmV0d29yayAoTk4pIHRvIG1vZGVsIHRoZSBlbmVyZ3kgZnVuY3Rpb24sIHdoaWNoIGlzIGNvbW1vbmx5IGFwcHJveGltYXRlZCBieSBBdXRvRG9jayBWaW5hIChBRFYpLiBBRFbigJlzIGVuZXJneSBmdW5jdGlvbiBpcyBub24tZGlmZmVyZW50aWFibGUsIGFuZCBlc3RpbWF0ZXMgdGhlIGFmZmluaXR5IGJhc2VkIG9uIHRoZSBpbnRlcmFjdGlvbnMgYmV0d2VlbiBhIGxpZ2FuZCBhbmQgdGFyZ2V0IHByb3RlaW4gcmVjZXB0b3IuIEJ5IHVzaW5nIGEgTk4gYXMgYSBkaWZmZXJlbnRpYWJsZSBlbmVyZ3kgZnVuY3Rpb24gcHJveHksIHdlIHV0aWxpemUgdGhlIGdyYWRpZW50IG9mIG91ciBsZWFybmVkIGVuZXJneSBmdW5jdGlvbiBhcyBhIGd1aWRhbmNlIG1ldGhvZCBvbiB0b3Agb2YgYW55IHRyYWluZWQgZGlmZnVzaW9uIG1vZGVsLiBXZSBzaG93IHRoYXQgb3VyIG1ldGhvZCBpbXByb3ZlcyB0aGUgYmluZGluZyBhZmZpbml0eSBvZiBnZW5lcmF0ZWQgbGlnYW5kcyB0byB0aGVpciBwcm90ZWluIHJlY2VwdG9ycyBieSB1cCB0byA2MCUsIHNpZ25pZmljYW50bHkgc3VycGFzc2luZyBwcmV2aW91cyBtYWNoaW5lIGxlYXJuaW5nIG1ldGhvZHMuIFdlIGFsc28gc2hvdyB0aGF0IG91ciBndWlkYW5jZSBtZXRob2QgaXMgZmxleGlibGUgYW5kIGNhbiBiZSBlYXNpbHkgYXBwbGllZCB0byBvdGhlciBkaWZmdXNpb24tYmFzZWQgU0JERCBmcmFtZXdvcmtzLiIsMjAuMCwsLCJVbml0ZWQgU3RhdGVzIG9mIEFtZXJpY2EsVW5pdGVkIFN0YXRlcyBvZiBBbWVyaWNhIiwsLCwxLjAsLDIwMjYtMDUtMjUgMTI6MzM6MDArMDA6MDAsLCwsLCwiSW5kdXN0cnksQWNhZGVtaWEiLCwsLCwsLCwsLCwsLCwsLCwsCkNhbWJyaWFuLTEtMzRCLCJNdWx0aW1vZGFsLFZpc2lvbixMYW5ndWFnZSIsIkltYWdlIGNhcHRpb25pbmcsVmlzdWFsIHF1ZXN0aW9uIGFuc3dlcmluZyxDaGFyYWN0ZXIgcmVjb2duaXRpb24gKE9DUikiLE5ldyBZb3JrIFVuaXZlcnNpdHkgKE5ZVSksIlNoZW5nYmFuZyBUb25nLCBFbGxpcyBCcm93biwgUGVuZ2hhbyBXdSwgU2FuZ2h5dW4gV29vLCBNYW5vaiBNaWRkZXBvZ3UsIFNhaSBDaGFyaXRoYSBBa3VsYSwgSmloYW4gWWFuZywgU2h1c2hlbmcgWWFuZywgQWRpdGh5YSBJeWVyLCBYaWNoZW4gUGFuLCBaaXRlbmcgV2FuZywgUm9iIEZlcmd1cywgWWFubiBMZUN1biwgU2FpbmluZyBYaWUiLDIwMjQtMDYtMjQsIkNhbWJyaWFuLTE6IEEgRnVsbHkgT3BlbiwgVmlzaW9uLUNlbnRyaWMgRXhwbG9yYXRpb24gb2YgTXVsdGltb2RhbCBMTE1zCiIsaHR0cHM6Ly9hcnhpdi5vcmcvYWJzLzI0MDYuMTY4NjAsODAyLjAsU09UQSBpbXByb3ZlbWVudCwiQ2FtYnJpYW4tMSBvdXRwZXJmb3JtcyBvdGhlciBvcGVuIHNvdXJjZSBtb2RlbHMgYW5kIGFjaGlldmVzIGNvbXBldGl0aXZlIHBlcmZvcm1hbmNlIG9uIGEgbnVtYmVyIG9mIGJlbmNobWFya3MsIGNvbXBhcmVkIHRvIHByb3ByaWV0YXJ5IG1vZGVscyBzdWNoIGFzIEdQVC00ViwgR2VtaW5pLCBhbmQgR3Jvay0xLjUuIAoKbm90IGFic29sdXRlIFNPVEEiLDM0MDAwMDAwMDAwLjAsLCwsLCwsT3VyIGZpbmFsIENhbWJyaWFuLTEgbW9kZWxzIGFyZSB0cmFpbmVkIGluIGxlc3MgdGhhbiA0IGRheXMgb24gYSBUUFUtVjQtNTEyLixHb29nbGUgVFBVIHY0LCxDb25maWRlbnQsIldlIGludHJvZHVjZSBDYW1icmlhbi0xLCBhIGZhbWlseSBvZiBtdWx0aW1vZGFsIExMTXMgKE1MTE1zKSBkZXNpZ25lZCB3aXRoIGEgdmlzaW9uLWNlbnRyaWMgYXBwcm9hY2guIFdoaWxlIHN0cm9uZ2VyIGxhbmd1YWdlIG1vZGVscyBjYW4gZW5oYW5jZSBtdWx0aW1vZGFsIGNhcGFiaWxpdGllcywgdGhlIGRlc2lnbiBjaG9pY2VzIGZvciB2aXNpb24gY29tcG9uZW50cyBhcmUgb2Z0ZW4gaW5zdWZmaWNpZW50bHkgZXhwbG9yZWQgYW5kIGRpc2Nvbm5lY3RlZCBmcm9tIHZpc3VhbCByZXByZXNlbnRhdGlvbiBsZWFybmluZyByZXNlYXJjaC4gVGhpcyBnYXAgaGluZGVycyBhY2N1cmF0ZSBzZW5zb3J5IGdyb3VuZGluZyBpbiByZWFsLXdvcmxkIHNjZW5hcmlvcy4gT3VyIHN0dWR5IHVzZXMgTExNcyBhbmQgdmlzdWFsIGluc3RydWN0aW9uIHR1bmluZyBhcyBhbiBpbnRlcmZhY2UgdG8gZXZhbHVhdGUgdmFyaW91cyB2aXN1YWwgcmVwcmVzZW50YXRpb25zLCBvZmZlcmluZyBuZXcgaW5zaWdodHMgaW50byBkaWZmZXJlbnQgbW9kZWxzIGFuZCBhcmNoaXRlY3R1cmVzIC0tIHNlbGYtc3VwZXJ2aXNlZCwgc3Ryb25nbHkgc3VwZXJ2aXNlZCwgb3IgY29tYmluYXRpb25zIHRoZXJlb2YgLS0gYmFzZWQgb24gZXhwZXJpbWVudHMgd2l0aCBvdmVyIDIwIHZpc2lvbiBlbmNvZGVycy4gV2UgY3JpdGljYWxseSBleGFtaW5lIGV4aXN0aW5nIE1MTE0gYmVuY2htYXJrcywgYWRkcmVzcyB0aGUgZGlmZmljdWx0aWVzIGludm9sdmVkIGluIGNvbnNvbGlkYXRpbmcgYW5kIGludGVycHJldGluZyByZXN1bHRzIGZyb20gdmFyaW91cyB0YXNrcywgYW5kIGludHJvZHVjZSBhIG5ldyB2aXNpb24tY2VudHJpYyBiZW5jaG1hcmssIENWLUJlbmNoLiBUbyBmdXJ0aGVyIGltcHJvdmUgdmlzdWFsIGdyb3VuZGluZywgd2UgcHJvcG9zZSB0aGUgU3BhdGlhbCBWaXNpb24gQWdncmVnYXRvciAoU1ZBKSwgYSBkeW5hbWljIGFuZCBzcGF0aWFsbHktYXdhcmUgY29ubmVjdG9yIHRoYXQgaW50ZWdyYXRlcyBoaWdoLXJlc29sdXRpb24gdmlzaW9uIGZlYXR1cmVzIHdpdGggTExNcyB3aGlsZSByZWR1Y2luZyB0aGUgbnVtYmVyIG9mIHRva2Vucy4gQWRkaXRpb25hbGx5LCB3ZSBkaXNjdXNzIHRoZSBjdXJhdGlvbiBvZiBoaWdoLXF1YWxpdHkgdmlzdWFsIGluc3RydWN0aW9uLXR1bmluZyBkYXRhIGZyb20gcHVibGljbHkgYXZhaWxhYmxlIHNvdXJjZXMsIGVtcGhhc2l6aW5nIHRoZSBpbXBvcnRhbmNlIG9mIGRhdGEgc291cmNlIGJhbGFuY2luZyBhbmQgZGlzdHJpYnV0aW9uIHJhdGlvLiBDb2xsZWN0aXZlbHksIENhbWJyaWFuLTEgbm90IG9ubHkgYWNoaWV2ZXMgc3RhdGUtb2YtdGhlLWFydCBwZXJmb3JtYW5jZSBidXQgYWxzbyBzZXJ2ZXMgYXMgYSBjb21wcmVoZW5zaXZlLCBvcGVuIGNvb2tib29rIGZvciBpbnN0cnVjdGlvbi10dW5lZCBNTExNcy4gV2UgcHJvdmlkZSBtb2RlbCB3ZWlnaHRzLCBjb2RlLCBzdXBwb3J0aW5nIHRvb2xzLCBkYXRhc2V0cywgYW5kIGRldGFpbGVkIGluc3RydWN0aW9uLXR1bmluZyBhbmQgZXZhbHVhdGlvbiByZWNpcGVzLiBXZSBob3BlIG91ciByZWxlYXNlIHdpbGwgaW5zcGlyZSBhbmQgYWNjZWxlcmF0ZSBhZHZhbmNlbWVudHMgaW4gbXVsdGltb2RhbCBzeXN0ZW1zIGFuZCB2aXN1YWwgcmVwcmVzZW50YXRpb24gbGVhcm5pbmcuIiwsLE9wZW4gd2VpZ2h0cyAodW5yZXN0cmljdGVkKSxVbml0ZWQgU3RhdGVzIG9mIEFtZXJpY2EsWWktMzRCLCwsNTEyLjAsLDIwMjYtMDUtMjUgMTI6MzM6MDArMDA6MDAsLCwsLCxBY2FkZW1pYSwsLCwsT3BlbiBzb3VyY2UsIkFwYWNoZSAyLjAKaHR0cHM6Ly9odWdnaW5nZmFjZS5jby9ueXUtdmlzaW9ueC9jYW1icmlhbi0zNGIKCkFwYWNoZSAyLjAKaHR0cHM6Ly9naXRodWIuY29tL2NhbWJyaWFuLW1sbG0vY2FtYnJpYW4iLCwsLEZQMzIsLDM0MzU5OS41NDkyNjk1MjgzNiwsbnl1LXZpc2lvbngsLCwsWWVzCkNhbWJyaWFuLTEtMTNCLCJNdWx0aW1vZGFsLFZpc2lvbixMYW5ndWFnZSIsIkltYWdlIGNhcHRpb25pbmcsVmlzdWFsIHF1ZXN0aW9uIGFuc3dlcmluZyxDaGFyYWN0ZXIgcmVjb2duaXRpb24gKE9DUikiLE5ldyBZb3JrIFVuaXZlcnNpdHkgKE5ZVSksIlNoZW5nYmFuZyBUb25nLCBFbGxpcyBCcm93biwgUGVuZ2hhbyBXdSwgU2FuZ2h5dW4gV29vLCBNYW5vaiBNaWRkZXBvZ3UsIFNhaSBDaGFyaXRoYSBBa3VsYSwgSmloYW4gWWFuZywgU2h1c2hlbmcgWWFuZywgQWRpdGh5YSBJeWVyLCBYaWNoZW4gUGFuLCBaaXRlbmcgV2FuZywgUm9iIEZlcmd1cywgWWFubiBMZUN1biwgU2FpbmluZyBYaWUiLDIwMjQtMDYtMjQsIkNhbWJyaWFuLTE6IEEgRnVsbHkgT3BlbiwgVmlzaW9uLUNlbnRyaWMgRXhwbG9yYXRpb24gb2YgTXVsdGltb2RhbCBMTE1zCiIsaHR0cHM6Ly9hcnhpdi5vcmcvYWJzLzI0MDYuMTY4NjAsODAyLjAsLCJDYW1icmlhbi0xIG91dHBlcmZvcm1zIG90aGVyIG9wZW4gc291cmNlIG1vZGVscyBhbmQgYWNoaWV2ZXMgY29tcGV0aXRpdmUgcGVyZm9ybWFuY2Ugb24gYSBudW1iZXIgb2YgYmVuY2htYXJrcywgY29tcGFyZWQgdG8gcHJvcHJpZXRhcnkgbW9kZWxzIHN1Y2ggYXMgR1BULTRWLCBHZW1pbmksIGFuZCBHcm9rLTEuNS4gIiwxMzAwMDAwMDAwMC4wLCwsLCwsLE91ciBmaW5hbCBDYW1icmlhbi0xIG1vZGVscyBhcmUgdHJhaW5lZCBpbiBsZXNzIHRoYW4gNCBkYXlzIG9uIGEgVFBVLVY0LTUxMi4sR29vZ2xlIFRQVSB2NCwsQ29uZmlkZW50LCJXZSBpbnRyb2R1Y2UgQ2FtYnJpYW4tMSwgYSBmYW1pbHkgb2YgbXVsdGltb2RhbCBMTE1zIChNTExNcykgZGVzaWduZWQgd2l0aCBhIHZpc2lvbi1jZW50cmljIGFwcHJvYWNoLiBXaGlsZSBzdHJvbmdlciBsYW5ndWFnZSBtb2RlbHMgY2FuIGVuaGFuY2UgbXVsdGltb2RhbCBjYXBhYmlsaXRpZXMsIHRoZSBkZXNpZ24gY2hvaWNlcyBmb3IgdmlzaW9uIGNvbXBvbmVudHMgYXJlIG9mdGVuIGluc3VmZmljaWVudGx5IGV4cGxvcmVkIGFuZCBkaXNjb25uZWN0ZWQgZnJvbSB2aXN1YWwgcmVwcmVzZW50YXRpb24gbGVhcm5pbmcgcmVzZWFyY2guIFRoaXMgZ2FwIGhpbmRlcnMgYWNjdXJhdGUgc2Vuc29yeSBncm91bmRpbmcgaW4gcmVhbC13b3JsZCBzY2VuYXJpb3MuIE91ciBzdHVkeSB1c2VzIExMTXMgYW5kIHZpc3VhbCBpbnN0cnVjdGlvbiB0dW5pbmcgYXMgYW4gaW50ZXJmYWNlIHRvIGV2YWx1YXRlIHZhcmlvdXMgdmlzdWFsIHJlcHJlc2VudGF0aW9ucywgb2ZmZXJpbmcgbmV3IGluc2lnaHRzIGludG8gZGlmZmVyZW50IG1vZGVscyBhbmQgYXJjaGl0ZWN0dXJlcyAtLSBzZWxmLXN1cGVydmlzZWQsIHN0cm9uZ2x5IHN1cGVydmlzZWQsIG9yIGNvbWJpbmF0aW9ucyB0aGVyZW9mIC0tIGJhc2VkIG9uIGV4cGVyaW1lbnRzIHdpdGggb3ZlciAyMCB2aXNpb24gZW5jb2RlcnMuIFdlIGNyaXRpY2FsbHkgZXhhbWluZSBleGlzdGluZyBNTExNIGJlbmNobWFya3MsIGFkZHJlc3MgdGhlIGRpZmZpY3VsdGllcyBpbnZvbHZlZCBpbiBjb25zb2xpZGF0aW5nIGFuZCBpbnRlcnByZXRpbmcgcmVzdWx0cyBmcm9tIHZhcmlvdXMgdGFza3MsIGFuZCBpbnRyb2R1Y2UgYSBuZXcgdmlzaW9uLWNlbnRyaWMgYmVuY2htYXJrLCBDVi1CZW5jaC4gVG8gZnVydGhlciBpbXByb3ZlIHZpc3VhbCBncm91bmRpbmcsIHdlIHByb3Bvc2UgdGhlIFNwYXRpYWwgVmlzaW9uIEFnZ3JlZ2F0b3IgKFNWQSksIGEgZHluYW1pYyBhbmQgc3BhdGlhbGx5LWF3YXJlIGNvbm5lY3RvciB0aGF0IGludGVncmF0ZXMgaGlnaC1yZXNvbHV0aW9uIHZpc2lvbiBmZWF0dXJlcyB3aXRoIExMTXMgd2hpbGUgcmVkdWNpbmcgdGhlIG51bWJlciBvZiB0b2tlbnMuIEFkZGl0aW9uYWxseSwgd2UgZGlzY3VzcyB0aGUgY3VyYXRpb24gb2YgaGlnaC1xdWFsaXR5IHZpc3VhbCBpbnN0cnVjdGlvbi10dW5pbmcgZGF0YSBmcm9tIHB1YmxpY2x5IGF2YWlsYWJsZSBzb3VyY2VzLCBlbXBoYXNpemluZyB0aGUgaW1wb3J0YW5jZSBvZiBkYXRhIHNvdXJjZSBiYWxhbmNpbmcgYW5kIGRpc3RyaWJ1dGlvbiByYXRpby4gQ29sbGVjdGl2ZWx5LCBDYW1icmlhbi0xIG5vdCBvbmx5IGFjaGlldmVzIHN0YXRlLW9mLXRoZS1hcnQgcGVyZm9ybWFuY2UgYnV0IGFsc28gc2VydmVzIGFzIGEgY29tcHJlaGVuc2l2ZSwgb3BlbiBjb29rYm9vayBmb3IgaW5zdHJ1Y3Rpb24tdHVuZWQgTUxMTXMuIFdlIHByb3ZpZGUgbW9kZWwgd2VpZ2h0cywgY29kZSwgc3VwcG9ydGluZyB0b29scywgZGF0YXNldHMsIGFuZCBkZXRhaWxlZCBpbnN0cnVjdGlvbi10dW5pbmcgYW5kIGV2YWx1YXRpb24gcmVjaXBlcy4gV2UgaG9wZSBvdXIgcmVsZWFzZSB3aWxsIGluc3BpcmUgYW5kIGFjY2VsZXJhdGUgYWR2YW5jZW1lbnRzIGluIG11bHRpbW9kYWwgc3lzdGVtcyBhbmQgdmlzdWFsIHJlcHJlc2VudGF0aW9uIGxlYXJuaW5nLiIsLCxPcGVuIHdlaWdodHMgKHVucmVzdHJpY3RlZCksVW5pdGVkIFN0YXRlcyBvZiBBbWVyaWNhLCwsLDUxMi4wLCwyMDI2LTA1LTI1IDEyOjMzOjAxKzAwOjAwLCwsLCwsQWNhZGVtaWEsLCwsLE9wZW4gc291cmNlLCJBcGFjaGUgMi4wCmh0dHBzOi8vaHVnZ2luZ2ZhY2UuY28vbnl1LXZpc2lvbngvY2FtYnJpYW4tMTNiCgpBcGFjaGUgMi4wCmh0dHBzOi8vZ2l0aHViLmNvbS9jYW1icmlhbi1tbGxtL2NhbWJyaWFuIiwsLCxGUDMyLCwzNDM1OTkuNTQ5MjY5NTI4MzYsLG55dS12aXNpb254LCwsLFllcwpDYW1icmlhbi0xLThCLCJNdWx0aW1vZGFsLFZpc2lvbixMYW5ndWFnZSIsIkltYWdlIGNhcHRpb25pbmcsVmlzdWFsIHF1ZXN0aW9uIGFuc3dlcmluZyxDaGFyYWN0ZXIgcmVjb2duaXRpb24gKE9DUikiLE5ldyBZb3JrIFVuaXZlcnNpdHkgKE5ZVSksIlNoZW5nYmFuZyBUb25nLCBFbGxpcyBCcm93biwgUGVuZ2hhbyBXdSwgU2FuZ2h5dW4gV29vLCBNYW5vaiBNaWRkZXBvZ3UsIFNhaSBDaGFyaXRoYSBBa3VsYSwgSmloYW4gWWFuZywgU2h1c2hlbmcgWWFuZywgQWRpdGh5YSBJeWVyLCBYaWNoZW4gUGFuLCBaaXRlbmcgV2FuZywgUm9iIEZlcmd1cywgWWFubiBMZUN1biwgU2FpbmluZyBYaWUiLDIwMjQtMDYtMjQsIkNhbWJyaWFuLTE6IEEgRnVsbHkgT3BlbiwgVmlzaW9uLUNlbnRyaWMgRXhwbG9yYXRpb24gb2YgTXVsdGltb2RhbCBMTE1zCiIsaHR0cHM6Ly9hcnhpdi5vcmcvYWJzLzI0MDYuMTY4NjAsODAyLjAsLCJDYW1icmlhbi0xIG91dHBlcmZvcm1zIG90aGVyIG9wZW4gc291cmNlIG1vZGVscyBhbmQgYWNoaWV2ZXMgY29tcGV0aXRpdmUgcGVyZm9ybWFuY2Ugb24gYSBudW1iZXIgb2YgYmVuY2htYXJrcywgY29tcGFyZWQgdG8gcHJvcHJpZXRhcnkgbW9kZWxzIHN1Y2ggYXMgR1BULTRWLCBHZW1pbmksIGFuZCBHcm9rLTEuNS4gIiw4MDAwMDAwMDAwLjAsLCwsLCwsT3VyIGZpbmFsIENhbWJyaWFuLTEgbW9kZWxzIGFyZSB0cmFpbmVkIGluIGxlc3MgdGhhbiA0IGRheXMgb24gYSBUUFUtVjQtNTEyLixHb29nbGUgVFBVIHY0LCxDb25maWRlbnQsIldlIGludHJvZHVjZSBDYW1icmlhbi0xLCBhIGZhbWlseSBvZiBtdWx0aW1vZGFsIExMTXMgKE1MTE1zKSBkZXNpZ25lZCB3aXRoIGEgdmlzaW9uLWNlbnRyaWMgYXBwcm9hY2guIFdoaWxlIHN0cm9uZ2VyIGxhbmd1YWdlIG1vZGVscyBjYW4gZW5oYW5jZSBtdWx0aW1vZGFsIGNhcGFiaWxpdGllcywgdGhlIGRlc2lnbiBjaG9pY2VzIGZvciB2aXNpb24gY29tcG9uZW50cyBhcmUgb2Z0ZW4gaW5zdWZmaWNpZW50bHkgZXhwbG9yZWQgYW5kIGRpc2Nvbm5lY3RlZCBmcm9tIHZpc3VhbCByZXByZXNlbnRhdGlvbiBsZWFybmluZyByZXNlYXJjaC4gVGhpcyBnYXAgaGluZGVycyBhY2N1cmF0ZSBzZW5zb3J5IGdyb3VuZGluZyBpbiByZWFsLXdvcmxkIHNjZW5hcmlvcy4gT3VyIHN0dWR5IHVzZXMgTExNcyBhbmQgdmlzdWFsIGluc3RydWN0aW9uIHR1bmluZyBhcyBhbiBpbnRlcmZhY2UgdG8gZXZhbHVhdGUgdmFyaW91cyB2aXN1YWwgcmVwcmVzZW50YXRpb25zLCBvZmZlcmluZyBuZXcgaW5zaWdodHMgaW50byBkaWZmZXJlbnQgbW9kZWxzIGFuZCBhcmNoaXRlY3R1cmVzIC0tIHNlbGYtc3VwZXJ2aXNlZCwgc3Ryb25nbHkgc3VwZXJ2aXNlZCwgb3IgY29tYmluYXRpb25zIHRoZXJlb2YgLS0gYmFzZWQgb24gZXhwZXJpbWVudHMgd2l0aCBvdmVyIDIwIHZpc2lvbiBlbmNvZGVycy4gV2UgY3JpdGljYWxseSBleGFtaW5lIGV4aXN0aW5nIE1MTE0gYmVuY2htYXJrcywgYWRkcmVzcyB0aGUgZGlmZmljdWx0aWVzIGludm9sdmVkIGluIGNvbnNvbGlkYXRpbmcgYW5kIGludGVycHJldGluZyByZXN1bHRzIGZyb20gdmFyaW91cyB0YXNrcywgYW5kIGludHJvZHVjZSBhIG5ldyB2aXNpb24tY2VudHJpYyBiZW5jaG1hcmssIENWLUJlbmNoLiBUbyBmdXJ0aGVyIGltcHJvdmUgdmlzdWFsIGdyb3VuZGluZywgd2UgcHJvcG9zZSB0aGUgU3BhdGlhbCBWaXNpb24gQWdncmVnYXRvciAoU1ZBKSwgYSBkeW5hbWljIGFuZCBzcGF0aWFsbHktYXdhcmUgY29ubmVjdG9yIHRoYXQgaW50ZWdyYXRlcyBoaWdoLXJlc29sdXRpb24gdmlzaW9uIGZlYXR1cmVzIHdpdGggTExNcyB3aGlsZSByZWR1Y2luZyB0aGUgbnVtYmVyIG9mIHRva2Vucy4gQWRkaXRpb25hbGx5LCB3ZSBkaXNjdXNzIHRoZSBjdXJhdGlvbiBvZiBoaWdoLXF1YWxpdHkgdmlzdWFsIGluc3RydWN0aW9uLXR1bmluZyBkYXRhIGZyb20gcHVibGljbHkgYXZhaWxhYmxlIHNvdXJjZXMsIGVtcGhhc2l6aW5nIHRoZSBpbXBvcnRhbmNlIG9mIGRhdGEgc291cmNlIGJhbGFuY2luZyBhbmQgZGlzdHJpYnV0aW9uIHJhdGlvLiBDb2xsZWN0aXZlbHksIENhbWJyaWFuLTEgbm90IG9ubHkgYWNoaWV2ZXMgc3RhdGUtb2YtdGhlLWFydCBwZXJmb3JtYW5jZSBidXQgYWxzbyBzZXJ2ZXMgYXMgYSBjb21wcmVoZW5zaXZlLCBvcGVuIGNvb2tib29rIGZvciBpbnN0cnVjdGlvbi10dW5lZCBNTExNcy4gV2UgcHJvdmlkZSBtb2RlbCB3ZWlnaHRzLCBjb2RlLCBzdXBwb3J0aW5nIHRvb2xzLCBkYXRhc2V0cywgYW5kIGRldGFpbGVkIGluc3RydWN0aW9uLXR1bmluZyBhbmQgZXZhbHVhdGlvbiByZWNpcGVzLiBXZSBob3BlIG91ciByZWxlYXNlIHdpbGwgaW5zcGlyZSBhbmQgYWNjZWxlcmF0ZSBhZHZhbmNlbWVudHMgaW4gbXVsdGltb2RhbCBzeXN0ZW1zIGFuZCB2aXN1YWwgcmVwcmVzZW50YXRpb24gbGVhcm5pbmcuIiwsLE9wZW4gd2VpZ2h0cyAodW5yZXN0cmljdGVkKSxVbml0ZWQgU3RhdGVzIG9mIEFtZXJpY2EsTExhTUEtMy1JbnN0cnVjdC04QiwsLDUxMi4wLCwyMDI2LTA1LTI1IDEyOjMzOjAwKzAwOjAwLCwsLCwsQWNhZGVtaWEsLCwsLE9wZW4gc291cmNlLCJBcGFjaGUgMi4wCmh0dHBzOi8vaHVnZ2luZ2ZhY2UuY28vbnl1LXZpc2lvbngvY2FtYnJpYW4tOGIKCkFwYWNoZSAyLjAKaHR0cHM6Ly9naXRodWIuY29tL2NhbWJyaWFuLW1sbG0vY2FtYnJpYW4iLCwsLEZQMzIsLDM0MzU5OS41NDkyNjk1MjgzNiwsbnl1LXZpc2lvbngsLCwsWWVzCkNvZGUgRHJvaWQsTGFuZ3VhZ2UsIkNvZGUgZ2VuZXJhdGlvbixDb2RlIGF1dG9jb21wbGV0aW9uIixGYWN0b3J5LCwyMDI0LTA2LTIyLENvZGUgRHJvaWQ6IEEgVGVjaG5pY2FsIFJlcG9ydCxodHRwczovL3d3dy5mYWN0b3J5LmFpL25ld3MvY29kZS1kcm9pZC10ZWNobmljYWwtcmVwb3J0LCwsLCwsLCwsLCwsLCxVbmtub3duLCJDb2RlIERyb2lkIGlzIGRlc2lnbmVkIHRvIGV4ZWN1dGUgY29kaW5nIHRhc2tzIGJhc2VkIG9uIG5hdHVyYWwgbGFuZ3VhZ2UgaW5zdHJ1Y3Rpb25zLiBGb3Igb3VyIGN1c3RvbWVycywgaXRzIHByaW1hcnkgZnVuY3Rpb24gaXMgdG8gYXV0b21hdGUgcm90ZSwgdGVkaW91cyBwcm9ncmFtbWluZyB0YXNrcy4gQ29tbW9uIHVzZSBjYXNlcyBpbmNsdWRlIGNvZGViYXNlIG1vZGVybml6YXRpb24sIGZlYXR1cmUgZGV2ZWxvcG1lbnQsIHByb29mLW9mLWNvbmNlcHQgY3JlYXRpb24sIGFuZCBidWlsZGluZyBpbnRlZ3JhdGlvbnMuIEhlcmUgd2Ugb3V0bGluZSBzb21lIG9mIHRoZSBjb3JlIGZ1bmN0aW9uYWxpdHkgdGhhdCB3ZeKAmXZlIGRldmVsb3BlZCB0byBlbmFibGUgaXQgdG8gcGVyZm9ybSByZWxpYWJseSBpbiBwcm9kdWN0aW9uIGVudmlyb25tZW50cy4iLCwsSG9zdGVkIGFjY2VzcyAobm8gQVBJKSxVbml0ZWQgU3RhdGVzIG9mIEFtZXJpY2EsLCwsLCwyMDI1LTExLTI4IDExOjUzOjQ0KzAwOjAwLCwsLCwsSW5kdXN0cnksLCwsLFVucmVsZWFzZWQsLCwsLCwsLCwsLCwsTm8KUGFuZ3UgNS4wLCwsLCwyMDI0LTA2LTIxLCLigJzop6Ppmr7popjjgIHlgZrpmr7kuovigJ0g55uY5Y+k5aSn5qih5Z6LNS4w5q2j5byP5Y+R5biDCiIsaHR0cHM6Ly93d3cuaHVhd2VpLmNvbS9lbi9tZWRpYS1jZW50ZXIvdHJhbnNmb3JtLzE1LTUvMDQtYnVpbGRpbmctbGFyZ2UtYWktbW9kZWxzLWJlc3Qtc3VpdGVkLXRvLWluZHVzdHJ5LW5lZWRzLCwsLCwsLCwsLCwsLCxVbmtub3duLCwsLCwsLCwsLCwyMDI1LTExLTI4IDExOjUzOjQ0KzAwOjAwLCwsLCwsLCwsLCwsLCwsLCwsLCwsLCwsCkNsYXVkZSAzLjUgU29ubmV0LCJNdWx0aW1vZGFsLExhbmd1YWdlLFZpc2lvbiIsIkNoYXQsSW1hZ2UgY2FwdGlvbmluZyxDb2RlIGdlbmVyYXRpb24sTGFuZ3VhZ2UgbW9kZWxpbmcvZ2VuZXJhdGlvbiIsQW50aHJvcGljLCwyMDI0LTA2LTIwLENsYXVkZSAzLjUgU29ubmV0LGh0dHBzOi8vd3d3LWNkbi5hbnRocm9waWMuY29tL2ZlZDljYzE5M2ExNGI4NDEzMTgxMjM3MmQ4ZDU4NTdmOGYzMDRjNTIvTW9kZWxfQ2FyZF9DbGF1ZGVfM19BZGRlbmR1bS5wZGYsLCJTaWduaWZpY2FudCB1c2UsU09UQSBpbXByb3ZlbWVudCIsIiIiSXQgYWxzbyBzZXRzIG5ldyBwZXJmb3JtYW5jZSBzdGFuZGFyZHMgaW4gZXZhbHVhdGlvbnMgb2YgZ3JhZHVhdGUgbGV2ZWwgc2NpZW5jZSBrbm93bGVkZ2UgKEdQUUEpIFsxXSwgZ2VuZXJhbCByZWFzb25pbmcgKE1NTFUpIFsyXSwgYW5kIGNvZGluZyBwcm9maWNpZW5jeSAoSHVtYW5FdmFsKSBbM10uIiIiLCwsMi43MDAwMDAwMDAwMDAwMDFlKzI1LCJCbG9nIHBvc3QgYnkgRGFyaW8gQW1vZGVpIGluY2x1ZGVzIHNvbWUgaW5mbyBvbiAzLjUgU29ubmV0IGNvbXB1dGU6IGh0dHBzOi8vZGFyaW9hbW9kZWkuY29tL29uLWRlZXBzZWVrLWFuZC1leHBvcnQtY29udHJvbHMKIiJDbGF1ZGUgMy41IFNvbm5ldCBpcyBhIG1pZC1zaXplZCBtb2RlbCB0aGF0IGNvc3QgYSBmZXcgJDEwTSdzIHRvIHRyYWluIChJIHdvbid0IGdpdmUgYW4gZXhhY3QgbnVtYmVyKS4gQWxzbywgMy41IFNvbm5ldCB3YXMgbm90IHRyYWluZWQgaW4gYW55IHdheSB0aGF0IGludm9sdmVkIGEgbGFyZ2VyIG9yIG1vcmUgZXhwZW5zaXZlIG1vZGVsIChjb250cmFyeSB0byBzb21lIHJ1bW9ycykuIiIKClVzaW5nIGFzc3VtcHRpb25zIGFib3V0IEdQVSBwcmljaW5nLCB0aGlzIGxldHMgdXMgZXN0aW1hdGUgY29tcHV0ZS4gaHR0cHM6Ly9kb2NzLmdvb2dsZS5jb20vc3ByZWFkc2hlZXRzL2QvMS1wLWFiNnQ2ZGtVTTZUN0d3bkZwODVlUFRNcFpNVzdMRlk3ZlcydDhQT3MvIiwsLCwsLCxTcGVjdWxhdGl2ZSwiVGhpcyBhZGRlbmR1bSB0byBvdXIgQ2xhdWRlIDMgTW9kZWwgQ2FyZCBkZXNjcmliZXMgQ2xhdWRlIDMuNSBTb25uZXQsIGEgbmV3IG1vZGVsIHdoaWNoIG91dHBlcmZvcm1zCm91ciBwcmV2aW91cyBtb3N0IGNhcGFibGUgbW9kZWwsIENsYXVkZSAzIE9wdXMsIHdoaWxlIG9wZXJhdGluZyBmYXN0ZXIgYW5kIGF0IGEgbG93ZXIgY29zdC4gQ2xhdWRlIDMuNQpTb25uZXQgb2ZmZXJzIGltcHJvdmVkIGNhcGFiaWxpdGllcywgaW5jbHVkaW5nIGJldHRlciBjb2RpbmcgYW5kIHZpc3VhbCBwcm9jZXNzaW5nLiBTaW5jZSBpdCBpcyBhbiBldm9sdXRpb24gb2YKdGhlIENsYXVkZSAzIG1vZGVsIGZhbWlseSwgd2UgYXJlIHByb3ZpZGluZyBhbiBhZGRlbmR1bSByYXRoZXIgdGhhbiBhIG5ldyBtb2RlbCBjYXJkLiBXZSBwcm92aWRlIHVwZGF0ZWQKa2V5IGV2YWx1YXRpb25zIGFuZCByZXN1bHRzIGZyb20gb3VyIHNhZmV0eSB0ZXN0aW5nIiwsLEFQSSBhY2Nlc3MsVW5pdGVkIFN0YXRlcyBvZiBBbWVyaWNhLCwsLCwsMjAyNi0wNC0yNCAxOTozMjo1MCswMDowMCwsLCwsLEluZHVzdHJ5LCwsLCxVbnJlbGVhc2VkLCxUcnVlLDI1ODcwOTkzLjEyMDI0OTQzLCwsVHJ1ZSwsQ29zdCwsLCwsTm8KSGVybWVzIDIgVGhldGEgTGxhbWEtMyA3MEIsTGFuZ3VhZ2UsIkxhbmd1YWdlIG1vZGVsaW5nL2dlbmVyYXRpb24sUXVlc3Rpb24gYW5zd2VyaW5nIiwiTm91cyBSZXNlYXJjaCxBcmNlZSBBSSIsIlRla25pdW0sIENoYXJsZXMgR29kZGFyZCwgaW50ZXJzdGVsbGFybmluamEsIHRoZWVtb3ppbGxhLCBrYXJhbjRkLCBodWVtaW5fYXJ0IiwyMDI0LTA2LTIwLEhlcm1lcyAyIFRoZXRhIExsYW1hLTMgNzBCIE1vZGVsIENhcmQsaHR0cHM6Ly9odWdnaW5nZmFjZS5jby9Ob3VzUmVzZWFyY2gvSGVybWVzLTItVGhldGEtTGxhbWEtMy03MEIsLCwsNzAwMDAwMDAwMDAuMCw3MGIsLCwsLCwsLCxDb25maWRlbnQsIkhlcm1lcy0yIM6YIChUaGV0YSkgNzBCIGlzIHRoZSBjb250aW51YXRpb24gb2Ygb3VyIGV4cGVyaW1lbnRhbCBtZXJnZWQgbW9kZWwgcmVsZWFzZWQgYnkgTm91cyBSZXNlYXJjaCwgaW4gY29sbGFib3JhdGlvbiB3aXRoIENoYXJsZXMgR29kZGFyZCBhbmQgQXJjZWUgQUksIHRoZSB0ZWFtIGJlaGluZCBNZXJnZUtpdC4KCkhlcm1lcy0yIM6YIGlzIGEgbWVyZ2VkIGFuZCB0aGVuIGZ1cnRoZXIgUkxIRidlZCB2ZXJzaW9uIG91ciBleGNlbGxlbnQgSGVybWVzIDIgUHJvIG1vZGVsIGFuZCBNZXRhJ3MgTGxhbWEtMyBJbnN0cnVjdCBtb2RlbCB0byBmb3JtIGEgbmV3IG1vZGVsLCBIZXJtZXMtMiDOmCwgY29tYmluaW5nIHRoZSBiZXN0IG9mIGJvdGggd29ybGRzIG9mIGVhY2ggbW9kZWwuIiwsLE9wZW4gd2VpZ2h0cyAocmVzdHJpY3RlZCB1c2UpLCJVbml0ZWQgU3RhdGVzIG9mIEFtZXJpY2EsVW5pdGVkIFN0YXRlcyBvZiBBbWVyaWNhIixMbGFtYSAzLTcwQiwsLCwsMjAyNS0xMS0yOCAxMTo1Mzo0NCswMDowMCwsLCwsLCJJbmR1c3RyeSxJbmR1c3RyeSIsLCwsLFVucmVsZWFzZWQsImxsYW1hIDMgbGljZW5zZQoKaHR0cHM6Ly9odWdnaW5nZmFjZS5jby9Ob3VzUmVzZWFyY2gvSGVybWVzLTItVGhldGEtTGxhbWEtMy03MEIiLCwsLCwsLCxOb3VzUmVzZWFyY2gsLCwsWWVzClJOQS1GcmFtZUZsb3csQmlvbG9neSxSTkEgZGVzaWduLCJOYXRpb25hbCBVbml2ZXJzaXR5IG9mIFNpbmdhcG9yZSxQcmVzY2llbnQgRGVzaWduLFVuaXZlcnNpdHkgb2YgTWlzc291cmksVW5pdmVyc2l0eSBvZiBDYW1icmlkZ2UiLCJSaXNoYWJoIEFuYW5kLCBDaGFpdGFueWEgSy4gSm9zaGksIEFsZXggTW9yZWhlYWQsIEFyaWFuIFIuIEphbWFzYiwgQ2hhcmxlcyBIYXJyaXMsIFNpbW9uIFYuIE1hdGhpcywgS2llcmFuIERpZGksIEJyeWFuIEhvb2ksIFBpZXRybyBMacOyIiwyMDI0LTA2LTE5LFJOQS1GcmFtZUZsb3c6IEZsb3cgTWF0Y2hpbmcgZm9yIGRlIG5vdm8gM0QgUk5BIEJhY2tib25lIERlc2lnbixodHRwczovL2FyeGl2Lm9yZy9hYnMvMjQwNi4xMzgzOSwxMS4wLCwsMTY4MDAwMDAuMCwsMy42ODg5MzQ0ZSsxOCw0KjM1NTgwMDAwMDAwMDAwKjAuNCoxOGhvdXJzPTM2ODg5MzQ0MDAwMDAwMDAwMDAsLCI2LDM4MiBzZXF1ZW5jZXMgPSA1LDMxOSAocHJpbWFyeSkgKyAxLDA2MyAoYXVnbWVudGVkKQo2MzgsMjAwIGRhdGFwb2ludHMgPSA2LDM4MiBzZXF1ZW5jZXMgw5cgMTAwIG51Y2xlb3RpZGVzL3NlcXVlbmNlCgpGaW5hbCBlc3RpbWF0ZTogNjM4LDIwMCBkYXRhcG9pbnRzIiwxOC4wLCxOVklESUEgR2VGb3JjZSBSVFggMzA5MCwsQ29uZmlkZW50LCJXZSBpbnRyb2R1Y2UgUk5BLUZyYW1lRmxvdywgdGhlIGZpcnN0IGdlbmVyYXRpdmUgbW9kZWwgZm9yIDNEIFJOQSBiYWNrYm9uZSBkZXNpZ24uIFdlIGJ1aWxkIHVwb24gU0UoMykgZmxvdyBtYXRjaGluZyBmb3IgcHJvdGVpbiBiYWNrYm9uZSBnZW5lcmF0aW9uIGFuZCBlc3RhYmxpc2ggcHJvdG9jb2xzIGZvciBkYXRhIHByZXBhcmF0aW9uIGFuZCBldmFsdWF0aW9uIHRvIGFkZHJlc3MgdW5pcXVlIGNoYWxsZW5nZXMgcG9zZWQgYnkgUk5BIG1vZGVsaW5nLiBXZSBmb3JtdWxhdGUgUk5BIHN0cnVjdHVyZXMgYXMgYSBzZXQgb2YgcmlnaWQtYm9keSBmcmFtZXMgYW5kIGFzc29jaWF0ZWQgbG9zcyBmdW5jdGlvbnMgd2hpY2ggYWNjb3VudCBmb3IgbGFyZ2VyLCBtb3JlIGNvbmZvcm1hdGlvbmFsbHkgZmxleGlibGUgUk5BIGJhY2tib25lcyAoMTMgYXRvbXMgcGVyIG51Y2xlb3RpZGUpIHZzLiBwcm90ZWlucyAoNCBhdG9tcyBwZXIgcmVzaWR1ZSkuIFRvd2FyZCB0YWNrbGluZyB0aGUgbGFjayBvZiBkaXZlcnNpdHkgaW4gM0QgUk5BIGRhdGFzZXRzLCB3ZSBleHBsb3JlIHRyYWluaW5nIHdpdGggc3RydWN0dXJhbCBjbHVzdGVyaW5nIGFuZCBjcm9wcGluZyBhdWdtZW50YXRpb25zLiBBZGRpdGlvbmFsbHksIHdlIGRlZmluZSBhIHN1aXRlIG9mIGV2YWx1YXRpb24gbWV0cmljcyB0byBtZWFzdXJlIHdoZXRoZXIgdGhlIGdlbmVyYXRlZCBSTkEgc3RydWN0dXJlcyBhcmUgZ2xvYmFsbHkgc2VsZi1jb25zaXN0ZW50ICh2aWEgaW52ZXJzZSBmb2xkaW5nIGZvbGxvd2VkIGJ5IGZvcndhcmQgZm9sZGluZykgYW5kIGxvY2FsbHkgcmVjb3ZlciBSTkEtc3BlY2lmaWMgc3RydWN0dXJhbCBkZXNjcmlwdG9ycy4gVGhlIG1vc3QgcGVyZm9ybWFudCB2ZXJzaW9uIG9mIFJOQS1GcmFtZUZsb3cgZ2VuZXJhdGVzIGxvY2FsbHkgcmVhbGlzdGljIFJOQSBiYWNrYm9uZXMgb2YgNDAtMTUwIG51Y2xlb3RpZGVzLCBvdmVyIDQwJSBvZiB3aGljaCBwYXNzIG91ciB2YWxpZGl0eSBjcml0ZXJpYSBhcyBtZWFzdXJlZCBieSBhIHNlbGYtY29uc2lzdGVuY3kgVE0tc2NvcmUgPj0gMC40NSwgYXQgd2hpY2ggdHdvIFJOQXMgaGF2ZSB0aGUgc2FtZSBnbG9iYWwgZm9sZC4gT3Blbi1zb3VyY2UgY29kZTogdGhpcyBodHRwcyBVUkwiLCwsT3BlbiB3ZWlnaHRzICh1bnJlc3RyaWN0ZWQpLCJTaW5nYXBvcmUsVW5pdGVkIFN0YXRlcyBvZiBBbWVyaWNhLFVuaXRlZCBTdGF0ZXMgb2YgQW1lcmljYSxVbml0ZWQgS2luZ2RvbSBvZiBHcmVhdCBCcml0YWluIGFuZCBOb3J0aGVybiBJcmVsYW5kIiwsLCw0LjAsLDIwMjYtMDUtMjUgMTI6MzM6MDArMDA6MDAsLCwsLCwiQWNhZGVtaWEsSW5kdXN0cnksQWNhZGVtaWEsQWNhZGVtaWEiLCwsLCxPcGVuIHNvdXJjZSwiTUlUIGxpY2Vuc2UKaHR0cHM6Ly9naXRodWIuY29tL3Jpc2gtMTYvcm5hLWJhY2tib25lLWRlc2lnbiIsLCwsLCwyNzYzLjYzMTI4NTUwNjUwMjUsSGFyZHdhcmUsLCwsLFllcwpNUE5Oc29sLEJpb2xvZ3ksUHJvdGVpbiBnZW5lcmF0aW9uLCJFY29sZSBQb2x5dGVjaG5pcXVlIEbCtGVkwrRlcmFsZSBkZSBMYXVzYW5uZSAoRVBGTCksVW5pdmVyc2l0eSBhdCBCdWZmYWxvLFVuaXZlcnNpdHkgb2YgV2FzaGluZ3RvbixNYXNzYWNodXNldHRzIEluc3RpdHV0ZSBvZiBUZWNobm9sb2d5IChNSVQpIiwiQ2FzcGVyIEEuIEdvdmVyZGUsIE1hcnRpbiBQYWNlc2EsIE5pY29sYXMgR29sZGJhY2gsIExhcnMgSi4gRG9ybmZlbGQsIFBldHJhIEUuIE0uIEJhbGJpLCBTYW5kcmluZSBHZW9yZ2VvbiwgU3TDqXBoYW5lIFJvc3NldCwgU3JhamFuIEthcG9vciwgSmFncml0eSBDaG91ZGh1cnksIEp1c3RhcyBEYXVwYXJhcywgQ2hyaXN0aWFuIFNjaGVsbGhhYXMsIFNpbW9uIEtvemxvdiwgRGF2aWQgQmFrZXIsIFNlcmdleSBPdmNoaW5uaWtvdiwgQWxleCBKLiBWZWNjaGlvLCBCcnVubyBFLiBDb3JyZWlhIiwyMDI0LTA2LTE5LENvbXB1dGF0aW9uYWwgZGVzaWduIG9mIHNvbHVibGUgYW5kIGZ1bmN0aW9uYWwgbWVtYnJhbmUgcHJvdGVpbiBhbmFsb2d1ZXMsaHR0cHM6Ly93d3cubmF0dXJlLmNvbS9hcnRpY2xlcy9zNDE1ODYtMDI0LTA3NjAxLXkjU2VjMzAsLCwsLCwsLCwsLCwsLFVua25vd24sIkRlIG5vdm8gZGVzaWduIG9mIGNvbXBsZXggcHJvdGVpbiBmb2xkcyB1c2luZyBzb2xlbHkgY29tcHV0YXRpb25hbCBtZWFucyByZW1haW5zIGEgc3Vic3RhbnRpYWwgY2hhbGxlbmdlMS4gSGVyZSB3ZSB1c2UgYSByb2J1c3QgZGVlcCBsZWFybmluZyBwaXBlbGluZSB0byBkZXNpZ24gY29tcGxleCBmb2xkcyBhbmQgc29sdWJsZSBhbmFsb2d1ZXMgb2YgaW50ZWdyYWwgbWVtYnJhbmUgcHJvdGVpbnMuIFVuaXF1ZSBtZW1icmFuZSB0b3BvbG9naWVzLCBzdWNoIGFzIHRob3NlIGZyb20gRy1wcm90ZWluLWNvdXBsZWQgcmVjZXB0b3JzMiwgYXJlIG5vdCBmb3VuZCBpbiB0aGUgc29sdWJsZSBwcm90ZW9tZSwgYW5kIHdlIGRlbW9uc3RyYXRlIHRoYXQgdGhlaXIgc3RydWN0dXJhbCBmZWF0dXJlcyBjYW4gYmUgcmVjYXBpdHVsYXRlZCBpbiBzb2x1dGlvbi4gQmlvcGh5c2ljYWwgYW5hbHlzZXMgZGVtb25zdHJhdGUgdGhlIGhpZ2ggdGhlcm1hbCBzdGFiaWxpdHkgb2YgdGhlIGRlc2lnbnMsIGFuZCBleHBlcmltZW50YWwgc3RydWN0dXJlcyBzaG93IHJlbWFya2FibGUgZGVzaWduIGFjY3VyYWN5LiBUaGUgc29sdWJsZSBhbmFsb2d1ZXMgd2VyZSBmdW5jdGlvbmFsaXplZCB3aXRoIG5hdGl2ZSBzdHJ1Y3R1cmFsIG1vdGlmcywgYXMgYSBwcm9vZiBvZiBjb25jZXB0IGZvciBicmluZ2luZyBtZW1icmFuZSBwcm90ZWluIGZ1bmN0aW9ucyB0byB0aGUgc29sdWJsZSBwcm90ZW9tZSwgcG90ZW50aWFsbHkgZW5hYmxpbmcgbmV3IGFwcHJvYWNoZXMgaW4gZHJ1ZyBkaXNjb3ZlcnkuIEluIHN1bW1hcnksIHdlIGhhdmUgZGVzaWduZWQgY29tcGxleCBwcm90ZWluIHRvcG9sb2dpZXMgYW5kIGVucmljaGVkIHRoZW0gd2l0aCBmdW5jdGlvbmFsaXRpZXMgZnJvbSBtZW1icmFuZSBwcm90ZWlucywgd2l0aCBoaWdoIGV4cGVyaW1lbnRhbCBzdWNjZXNzIHJhdGVzLCBsZWFkaW5nIHRvIGEgZGUgZmFjdG8gZXhwYW5zaW9uIG9mIHRoZSBmdW5jdGlvbmFsIHNvbHVibGUgZm9sZCBzcGFjZS4iLCwsT3BlbiB3ZWlnaHRzICh1bnJlc3RyaWN0ZWQpLCJTd2l0emVybGFuZCxVbml0ZWQgU3RhdGVzIG9mIEFtZXJpY2EsVW5pdGVkIFN0YXRlcyBvZiBBbWVyaWNhLFVuaXRlZCBTdGF0ZXMgb2YgQW1lcmljYSIsIlByb3RlaW5NUE5OLEFscGhhRm9sZCAyIiwsLCwsMjAyNS0xMS0yOCAxMTo1Mzo0NCswMDowMCwsLCwsLCJBY2FkZW1pYSxBY2FkZW1pYSxBY2FkZW1pYSxBY2FkZW1pYSIsLCwsLFVucmVsZWFzZWQsImh0dHBzOi8vZ2l0aHViLmNvbS9kYXVwYXJhcy9Qcm90ZWluTVBOTi90cmVlL21haW4vc29sdWJsZV9tb2RlbF93ZWlnaHRzCgpNSVQgbGljZW5zZSIsLCwsLCwsLCwsLCxZZXMKR0xNLTRWLTlCLCJMYW5ndWFnZSxNdWx0aW1vZGFsLFZpc2lvbiIsIkxhbmd1YWdlIG1vZGVsaW5nL2dlbmVyYXRpb24sQ29kZSBnZW5lcmF0aW9uLFF1ZXN0aW9uIGFuc3dlcmluZyxUcmFuc2xhdGlvbixWaXN1YWwgcXVlc3Rpb24gYW5zd2VyaW5nIiwiWi5haSAoWmhpcHUgQUkpLFRzaW5naHVhIFVuaXZlcnNpdHkiLCJBb2hhbiBaZW5nLCBCaW4gWHUsIEJvd2VuIFdhbmcsIENoZW5odWkgWmhhbmcsIERhIFlpbiwgRGllZ28gUm9qYXMsIEd1YW55dSBGZW5nLCBIYW5saW4gWmhhbywgSGFueXUgTGFpLCBIYW8gWXUsIEhvbmduaW5nIFdhbmcsIEppYWRhaSBTdW4sIEppYWppZSBaaGFuZywgSmlhbGUgQ2hlbmcsIEppYXlpIEd1aSwgSmllIFRhbmcsIEppbmcgWmhhbmcsIEp1YW56aSBMaSwgTGVpIFpoYW8sIExpbmRvbmcgV3UsIEx1Y2VuIFpob25nLCBNaW5nZGFvIExpdSwgTWlubGllIEh1YW5nLCBQZW5nIFpoYW5nLCBRaW5rYWkgWmhlbmcsIFJ1aSBMdSwgU2h1YWlxaSBEdWFuLCBTaHVkYW4gWmhhbmcsIFNodWxpbiBDYW8sIFNodXh1biBZYW5nLCBXZW5nIExhbSBUYW0sIFdlbnlpIFpoYW8sIFhpYW8gTGl1LCBYaWFvIFhpYSwgWGlhb2hhbiBaaGFuZywgWGlhb3RhbyBHdSwgWGluIEx2LCBYaW5naGFuIExpdSwgWGlueWkgTGl1LCBYaW55dWUgWWFuZywgWGl4dWFuIFNvbmcsIFh1bmthaSBaaGFuZywgWWlmYW4gQW4sIFlpZmFuIFh1LCBZaWxpbiBOaXUsIFl1YW50YW8gWWFuZywgWXVleWFuIExpLCBZdXNoaSBCYWksIFl1eGlhbyBEb25nLCBaZWhhbiBRaSwgWmhhb3l1IFdhbmcsIFpoZW4gWWFuZywgWmhlbmd4aWFvIER1LCBaaGVueXUgSG91LCBaaWhhbiBXYW5nIiwyMDI0LTA2LTE4LENoYXRHTE06IEEgRmFtaWx5IG9mIExhcmdlIExhbmd1YWdlIE1vZGVscyBmcm9tIEdMTS0xMzBCIHRvIEdMTS00IEFsbCBUb29scyxodHRwczovL2FyeGl2Lm9yZy9hYnMvMjQwNi4xMjc5MywsLCw5MDAwMDAwMDAwLjAsOUIsLCI2TkQgPSA2IEZMT1AgLyB0b2tlbiAvIHBhcmFtZXRlciAqIDkwMDAwMDAwMDAgcGFyYW1ldGVycyAqIDEwMDAwMDAwMDAwMDAwIHRva2VucyA9IDU0KjEwXig5KzEzKT01LjQqMTBeMjMgRkxPUAoKIiJHTE0tNC05QiBpcyBwcmUtdHJhaW5lZCBvbiBhcHByb3hpbWF0ZWx5IHRlbiB0cmlsbGlvbiB0b2tlbnMgb2YgbXVsdGlsaW5ndWFsIGNvcnB1cyB3aXRoIGEgY29udGV4dCBsZW5ndGggb2YgODE5MiAoOEspIGFuZCBwb3N0LXRyYWluZWQgd2l0aCB0aGUgc2FtZSBwaXBlbGluZSBhbmQgZGF0YSB1c2VkIGZvciBHTE0tNCAoMDUyMCkiIi4KIiwxMDAwMDAwMDAwMDAwMCwiIiJHTE0tNC05QiBpcyBwcmUtdHJhaW5lZCBvbiBhcHByb3hpbWF0ZWx5IHRlbiB0cmlsbGlvbiB0b2tlbnMgb2YgbXVsdGlsaW5ndWFsIGNvcnB1cyB3aXRoIGEgY29udGV4dCBsZW5ndGggb2YgODE5MiAoOEspIGFuZCBwb3N0LXRyYWluZWQgd2l0aCB0aGUgc2FtZSBwaXBlbGluZSBhbmQgZGF0YSB1c2VkIGZvciBHTE0tNCAoMDUyMCkiIi4iLCwsLCxMaWtlbHksIldlIGludHJvZHVjZSBDaGF0R0xNLCBhbiBldm9sdmluZyBmYW1pbHkgb2YgbGFyZ2UgbGFuZ3VhZ2UgbW9kZWxzIHRoYXQgd2UgaGF2ZSBiZWVuIGRldmVsb3Bpbmcgb3ZlciB0aW1lLiBUaGlzIHJlcG9ydCBwcmltYXJpbHkgZm9jdXNlcyBvbiB0aGUgR0xNLTQgbGFuZ3VhZ2Ugc2VyaWVzLCB3aGljaCBpbmNsdWRlcyBHTE0tNCwgR0xNLTQtQWlyLCBhbmQgR0xNLTQtOUIuIFRoZXkgcmVwcmVzZW50IG91ciBtb3N0IGNhcGFibGUgbW9kZWxzIHRoYXQgYXJlIHRyYWluZWQgd2l0aCBhbGwgdGhlIGluc2lnaHRzIGFuZCBsZXNzb25zIGdhaW5lZCBmcm9tIHRoZSBwcmVjZWRpbmcgdGhyZWUgZ2VuZXJhdGlvbnMgb2YgQ2hhdEdMTS4gVG8gZGF0ZSwgdGhlIEdMTS00IG1vZGVscyBhcmUgcHJlLXRyYWluZWQgb24gdGVuIHRyaWxsaW9ucyBvZiB0b2tlbnMgbW9zdGx5IGluIENoaW5lc2UgYW5kIEVuZ2xpc2gsIGFsb25nIHdpdGggYSBzbWFsbCBzZXQgb2YgY29ycHVzIGZyb20gMjQgbGFuZ3VhZ2VzLCBhbmQgYWxpZ25lZCBwcmltYXJpbHkgZm9yIENoaW5lc2UgYW5kIEVuZ2xpc2ggdXNhZ2UuIFRoZSBoaWdoLXF1YWxpdHkgYWxpZ25tZW50IGlzIGFjaGlldmVkIHZpYSBhIG11bHRpLXN0YWdlIHBvc3QtdHJhaW5pbmcgcHJvY2Vzcywgd2hpY2ggaW52b2x2ZXMgc3VwZXJ2aXNlZCBmaW5lLXR1bmluZyBhbmQgbGVhcm5pbmcgZnJvbSBodW1hbiBmZWVkYmFjay4gRXZhbHVhdGlvbnMgc2hvdyB0aGF0IEdMTS00IDEpIGNsb3NlbHkgcml2YWxzIG9yIG91dHBlcmZvcm1zIEdQVC00IGluIHRlcm1zIG9mIGdlbmVyYWwgbWV0cmljcyBzdWNoIGFzIE1NTFUsIEdTTThLLCBNQVRILCBCQkgsIEdQUUEsIGFuZCBIdW1hbkV2YWwsIDIpIGdldHMgY2xvc2UgdG8gR1BULTQtVHVyYm8gaW4gaW5zdHJ1Y3Rpb24gZm9sbG93aW5nIGFzIG1lYXN1cmVkIGJ5IElGRXZhbCwgMykgbWF0Y2hlcyBHUFQtNCBUdXJibyAoMTI4SykgYW5kIENsYXVkZSAzIGZvciBsb25nIGNvbnRleHQgdGFza3MsIGFuZCA0KSBvdXRwZXJmb3JtcyBHUFQtNCBpbiBDaGluZXNlIGFsaWdubWVudHMgYXMgbWVhc3VyZWQgYnkgQWxpZ25CZW5jaC4gVGhlIEdMTS00IEFsbCBUb29scyBtb2RlbCBpcyBmdXJ0aGVyIGFsaWduZWQgdG8gdW5kZXJzdGFuZCB1c2VyIGludGVudCBhbmQgYXV0b25vbW91c2x5IGRlY2lkZSB3aGVuIGFuZCB3aGljaCB0b29sKHMpIHRvdXNlIC0tIGluY2x1ZGluZyB3ZWIgYnJvd3NlciwgUHl0aG9uIGludGVycHJldGVyLCB0ZXh0LXRvLWltYWdlIG1vZGVsLCBhbmQgdXNlci1kZWZpbmVkIGZ1bmN0aW9ucyAtLSB0byBlZmZlY3RpdmVseSBjb21wbGV0ZSBjb21wbGV4IHRhc2tzLiBJbiBwcmFjdGljYWwgYXBwbGljYXRpb25zLCBpdCBtYXRjaGVzIGFuZCBldmVuIHN1cnBhc3NlcyBHUFQtNCBBbGwgVG9vbHMgaW4gdGFza3MgbGlrZSBhY2Nlc3Npbmcgb25saW5lIGluZm9ybWF0aW9uIHZpYSB3ZWIgYnJvd3NpbmcgYW5kIHNvbHZpbmcgbWF0aCBwcm9ibGVtcyB1c2luZyBQeXRob24gaW50ZXJwcmV0ZXIuIE92ZXIgdGhlIGNvdXJzZSwgd2UgaGF2ZSBvcGVuLXNvdXJjZWQgYSBzZXJpZXMgb2YgbW9kZWxzLCBpbmNsdWRpbmcgQ2hhdEdMTS02QiAodGhyZWUgZ2Vu</x:v>
      </x:c>
    </x:row>
    <x:row r="111" ht="18" customHeight="1">
      <x:c r="A111" s="17" t="n">
        <x:v>106</x:v>
      </x:c>
      <x:c r="B111" s="17" t="n">
        <x:v>310</x:v>
      </x:c>
      <x:c r="C111" s="160" t="str">
        <x:v>ZXJhdGlvbnMpLCBHTE0tNC05QiAoMTI4SywgMU0pLCBHTE0tNFYtOUIsIFdlYkdMTSwgYW5kIENvZGVHZWVYLCBhdHRyYWN0aW5nIG92ZXIgMTAgbWlsbGlvbiBkb3dubG9hZHMgb24gSHVnZ2luZyBmYWNlIGluIHRoZSB5ZWFyIDIwMjMgYWxvbmUuIFRoZSBvcGVuIG1vZGVscyBjYW4gYmUgYWNjZXNzZWQgdGhyb3VnaCB0aGlzIGh0dHBzIFVSTCBhbmQgdGhpcyBodHRwcyBVUkwuIiwsLE9wZW4gd2VpZ2h0cyAobm9uLWNvbW1lcmNpYWwpLCJDaGluYSxDaGluYSIsLCwsLCwyMDI1LTExLTI4IDExOjUzOjQ0KzAwOjAwLCwsLCwsIkluZHVzdHJ5LEFjYWRlbWlhIiwsNS40MjMsLCxVbnJlbGVhc2VkLGh0dHBzOi8vZ2l0aHViLmNvbS9USFVETS9HTE0tNC9ibG9iL21haW4vUkVBRE1FX2VuLm1kLFRydWUsLCwsLCxPcGVyYXRpb24gY291bnRpbmcsLCwsLFllcwpEZWVwU2Vlay1Db2Rlci1WMiAyMzZCLExhbmd1YWdlLCJDb2RlIGdlbmVyYXRpb24sQ29kZSBhdXRvY29tcGxldGlvbiIsRGVlcFNlZWssIlFpaGFvIFpodSwgRGF5YSBHdW8sIFpoaWhvbmcgU2hhbywgRGVqaWFuIFlhbmcsIFBlaXlpIFdhbmcsIFJ1bnhpbiBYdSwgWS4gV3UsIFl1a3VuIExpLCBIdWF6dW8gR2FvLCBTaGlyb25nIE1hLCBXYW5nZGluZyBaZW5nLCBYaWFvIEJpLCBaaWh1aSBHdSwgSGFud2VpIFh1LCBEYW1haSBEYWksIEthaSBEb25nLCBMaXl1ZSBaaGFuZywgWWlzaGkgUGlhbywgWmhpYmluIEdvdSwgWmhlbmRhIFhpZSwgWmhld2VuIEhhbywgQmluZ3h1YW4gV2FuZywgSnVueGlhbyBTb25nLCBEZWxpIENoZW4sIFhpbiBYaWUsIEthbmcgR3VhbiwgWXV4aWFuZyBZb3UsIEFpeGluIExpdSwgUWl1c2hpIER1LCBXZW5qdW4gR2FvLCBYdWFuIEx1LCBRaW55dSBDaGVuLCBZYW9odWkgV2FuZywgQ2hlbmdxaSBEZW5nLCBKaWFzaGkgTGksIENoZW5nZ2FuZyBaaGFvLCBDaG9uZyBSdWFuLCBGdWxpIEx1bywgV2VuZmVuZyBMaWFuZyIsMjAyNC0wNi0xNyxEZWVwU2Vlay1Db2Rlci1WMjogQnJlYWtpbmcgdGhlIEJhcnJpZXIgb2YgQ2xvc2VkLVNvdXJjZSBNb2RlbHMgaW4gQ29kZSBJbnRlbGxpZ2VuY2UsaHR0cHM6Ly9naXRodWIuY29tL2RlZXBzZWVrLWFpL0RlZXBTZWVrLUNvZGVyLVYyLCxTT1RBIGltcHJvdmVtZW50LCJOZXcgU09UQSBvbiBBaWRlciwgQUlNRSAyMDI0LCBhbmQgTWF0aCBPZHlzc2V5IGJlbmNobWFya3MgKGluY2x1ZGluZyBhZ2FpbnN0IHByb3ByaWV0YXJ5IG1vZGVscyBzdWNoIGFzIENsYXVkZSAzIE9wdXMsIEdQVC00byBhbmQgR1BULTQgVHVyYm8pLgpOb3RlIHRoYXQgRmlndXJlIDEgYXBwZWFycyB0byBzaG93IHRoZSBuZXcgbW9kZWwgZ2V0dGluZyBTT1RBIGZvciBzZXZlcmFsIG90aGVyIGJlbmNobWFya3MsIGJ1dCBvbWl0cyByZXN1bHRzIGZyb20gR1BULTRvIHdoaWNoIHdpbnMgaW4gbW9zdCBjYXNlcy4iLDIzNjAwMDAwMDAwMC4wLE1peHR1cmUgb2YgZXhwZXJ0cyBtb2RlbC4gMjFCIHBhcmFtZXRlcnMgYWN0aXZhdGVkIHBlciB0b2tlbi4sMS4yODUyZSsyNCwiVHJhaW5lZCBvbiBhIHRvdGFsIG9mIDEwLjJUIHRva2Vucwo2TkM6IDYgKiAxMC4yVCAqIDIxQiBhY3RpdmUgcGFyYW1ldGVycyA9IDEuMjg1ZTI0IiwzMTkxMDAwMDAwMDAwLCIiIkluIHRoZSBwcmUtdHJhaW5pbmcgcGhhc2UsIHRoZSBkYXRhc2V0IG9mIERlZXBTZWVrLUNvZGVyLVYyIGlzIGNyZWF0ZWQgd2l0aCBhIGNvbXBvc2l0aW9uIG9mIDYwJSBzb3VyY2UgY29kZSwgMTAlIG1hdGggY29ycHVzLCBhbmQgMzAlIG5hdHVyYWwgbGFuZ3VhZ2UgY29ycHVzIC4uLiBUaGUgc291cmNlIGNvZGUgY29uc2lzdHMgb2YgMSwxNzBCIGNvZGUtcmVsYXRlZCB0b2tlbnMgc291cmNlZCBmcm9tIEdpdEh1YiBhbmQgQ29tbW9uQ3Jhd2wuLi4gRm9yIHRoZSBtYXRoIGNvcnB1cywgd2UgY29sbGVjdCAyMjFCIG1hdGgtcmVsYXRlZCB0b2tlbnMgc291cmNlZCBmcm9tIENvbW1vbkNyYXdsLi4uIEluIHRvdGFsLCBEZWVwU2Vlay1Db2Rlci1WMiBoYXMgYmVlbiBleHBvc2VkIHRvIDEwLjJUIHRyYWluaW5nIHRva2Vucywgd2hlcmUgNC4yIHRyaWxsaW9uIHRva2VucyBvcmlnaW5hdGUgZnJvbSB0aGUgRGVlcFNlZWsgVjIgZGF0YXNldCwgd2hpbGUgdGhlIHJlbWFpbmluZyA2IHRyaWxsaW9uIHRva2VucyBjb21lIGZyb20gdGhlIERlZXBTZWVrLUNvZGVyLVYyIGRhdGFzZXQiIgoKVG90YWwgb2YgMS4zOTFUIHRva2VucyBpbiB0aGUgbmV3IGRhdGEuCgpGcm9tIHRoZSBEZWVwU2Vlay1WMiBwYXBlcjogIiJvdXIgdG9rZW5pemVkIHByZXRyYWluaW5nIGNvcnB1cyBjb250YWlucyA4LjFUIHRva2VucyIiCgpTbyBzb21lIHRva2VucyBhcmUgdHJhaW5lZCBvdmVyIGZvciBtdWx0aXBsZSBlcG9jaHM6Ci0gNlQgKiAwLjYgLyAxLjE3VCA9IDMuMSBlcG9jaHMgb24gdGhlIGNvZGUgY29ycHVzCi0gNlQgKiAwLjEgLyAyMjFCID0gMi43IGVwb2NocyBvbiB0aGUgbWF0aCBjb3JwdXMKLSA2VCAqIDAuMyAvIDguMVQgPSAwLjIyIGVwb2NocyBvbiB0aGUgbmF0dXJhbCBsYW5ndWFnZSBjb3JwdXMKClRvdGFsIHVuaXF1ZSB0b2tlbnMgc2VlbiBpcyBsaWtlbHkgMS4xN1QgKyAyMjFCICsgKDZUKjAuMykgPSAzLjE5MVQiLCwsLFNlbGYtc3VwZXJ2aXNlZCBsZWFybmluZyxDb25maWRlbnQsIldlIHByZXNlbnQgRGVlcFNlZWstQ29kZXItVjIsIGFuIG9wZW4tc291cmNlIE1peHR1cmUtb2YtRXhwZXJ0cyAoTW9FKSBjb2RlIGxhbmd1YWdlIG1vZGVsIHRoYXQgYWNoaWV2ZXMgcGVyZm9ybWFuY2UgY29tcGFyYWJsZSB0byBHUFQ0LVR1cmJvIGluIGNvZGUtc3BlY2lmaWMgdGFza3MuIFNwZWNpZmljYWxseSwgRGVlcFNlZWstQ29kZXItVjIgaXMgZnVydGhlciBwcmUtdHJhaW5lZCBmcm9tIGFuIGludGVybWVkaWF0ZSBjaGVja3BvaW50IG9mIERlZXBTZWVrLVYyIHdpdGggYWRkaXRpb25hbCA2IHRyaWxsaW9uIHRva2Vucy4gVGhyb3VnaCB0aGlzIGNvbnRpbnVlZCBwcmUtdHJhaW5pbmcsIERlZXBTZWVrLUNvZGVyLVYyIHN1YnN0YW50aWFsbHkgZW5oYW5jZXMgdGhlIGNvZGluZyBhbmQgbWF0aGVtYXRpY2FsIHJlYXNvbmluZyBjYXBhYmlsaXRpZXMgb2YgRGVlcFNlZWstVjIsIHdoaWxlIG1haW50YWluaW5nIGNvbXBhcmFibGUgcGVyZm9ybWFuY2UgaW4gZ2VuZXJhbCBsYW5ndWFnZSB0YXNrcy4gQ29tcGFyZWQgdG8gRGVlcFNlZWtDb2Rlci0zM0IsIERlZXBTZWVrLUNvZGVyLVYyIGRlbW9uc3RyYXRlcyBzaWduaWZpY2FudCBhZHZhbmNlbWVudHMgaW4gdmFyaW91cyBhc3BlY3RzIG9mIGNvZGUtcmVsYXRlZCB0YXNrcywgYXMgd2VsbCBhcyByZWFzb25pbmcgYW5kIGdlbmVyYWwgY2FwYWJpbGl0aWVzLiBBZGRpdGlvbmFsbHksIERlZXBTZWVrLUNvZGVyVjIgZXhwYW5kcyBpdHMgc3VwcG9ydCBmb3IgcHJvZ3JhbW1pbmcgbGFuZ3VhZ2VzIGZyb20gODYgdG8gMzM4LCB3aGlsZSBleHRlbmRpbmcgdGhlIGNvbnRleHQgbGVuZ3RoIGZyb20gMTZLIHRvIDEyOEsuIEluIHN0YW5kYXJkIGJlbmNobWFyayBldmFsdWF0aW9ucywgRGVlcFNlZWstQ29kZXItVjIgYWNoaWV2ZXMgc3VwZXJpb3IgcGVyZm9ybWFuY2UgY29tcGFyZWQgdG8gY2xvc2VkLXNvdXJjZSBtb2RlbHMgc3VjaCBhcyBHUFQ0LVR1cmJvLCBDbGF1ZGUgMyBPcHVzLCBhbmQgR2VtaW5pIDEuNSBQcm8gaW4gY29kaW5nIGFuZCBtYXRoIGJlbmNobWFya3MuIiwsLE9wZW4gd2VpZ2h0cyAocmVzdHJpY3RlZCB1c2UpLENoaW5hLERlZXBTZWVrLVYyIChNb0UtMjM2QiksLCwsLDIwMjUtMTEtMjggMTE6NTM6NDQrMDA6MDAsLCJUaGUgcGFwZXIgZG9lcyBub3QgbWVudGlvbiBhbnkgaGFyZHdhcmUsIEdQVXMgb3IgYW55IGluZm9ybWF0aW9uIHJlZ2FyZGluZyB0aGUgaGFyZHdhcmUgdXNlZC4iLCwzNjg2NDAwMC4wLCJNb3N0IHRyYWluaW5nIGlzIGRvbmUgYXQgYmF0Y2ggc2l6ZSBvZiAzNiw4NjQuIFRoZXkgZG8gbG9uZyBjb250ZXh0IHRyYWluaW5nOiAiIkluIHRoZSBmaXJzdCBzdGFnZSwgd2UgdXRpbGl6ZSBhIHNlcXVlbmNlIGxlbmd0aCBvZiAzMksgYW5kIGEgYmF0Y2ggc2l6ZSBvZiAxMTUyIGZvciAxMDAwIHN0ZXBzLiBJbiB0aGUgc2Vjb25kIHN0YWdlLCB3ZSB0cmFpbiB0aGUgbW9kZWwgZm9yIGFuIGFkZGl0aW9uYWwgMTAwMCBzdGVwcywgZW1wbG95aW5nIGEgc2VxdWVuY2UgbGVuZ3RoIG9mIDEyOEsgYW5kIGEgYmF0Y2ggc2l6ZSBvZiAyODggc2VxdWVuY2VzIiIgMTI4ayoyODggPSAzNiw4NjQsMDAwIixJbmR1c3RyeSwsLCwsVW5yZWxlYXNlZCwibGljZW5zZSBoYXMgc29tZSBoYXJtZnVsIHVzZSByZXN0cmljdGlvbnM6IGh0dHBzOi8vZ2l0aHViLmNvbS9kZWVwc2Vlay1haS9EZWVwU2Vlay1Db2Rlci1WMi9ibG9iL21haW4vTElDRU5TRS1NT0RFTCAKCm5vIHRyYWluaW5nIGNvZGUiLFRydWUsLCwsLCxPcGVyYXRpb24gY291bnRpbmcsZGVlcHNlZWstYWksLCwsWWVzCkdlbi0zIEFscGhhLCJWaWRlbyxWaXNpb24iLCJWaWRlbyBnZW5lcmF0aW9uLFRleHQtdG8tdmlkZW8sSW1hZ2UtdG8tdmlkZW8iLFJ1bndheSwsMjAyNC0wNi0xNywiR2VuLTMgQWxwaGEgaXMgdGhlIGZpcnN0IG9mIHVwY29taW5nIG1vZGVscyB0aGF0IG9mZmVycyBpbXByb3ZlbWVudCBpbiBmaWRlbGl0eSwgY29uc2lzdGVuY3ksIG1vdGlvbiBhbmQgc3BlZWQgb3ZlciBwcmV2aW91cyBnZW5lcmF0aW9ucyBvZiBtb2RlbHMuICIsImh0dHBzOi8vcnVud2F5bWwuY29tL3Jlc2VhcmNoL2ludHJvZHVjaW5nLWdlbi0zLWFscGhhCgpodHRwczovL2hlbHAucnVud2F5bWwuY29tL2hjL2VuLXVzL2FydGljbGVzLzMwMjY2NTE1MDE3ODc1LUNyZWF0aW5nLXdpdGgtVGV4dC1JbWFnZS10by1WaWRlby1vbi1HZW4tMy1BbHBoYS1hbmQtVHVyYm8iLCwsLCwsLCwsLCwsLCxVbmtub3duLCJHZW4tMyBBbHBoYSBpcyB0aGUgZmlyc3Qgb2YgdGhlIG5leHQgZ2VuZXJhdGlvbiBvZiBmb3VuZGF0aW9uIG1vZGVscyB0cmFpbmVkIGJ5IFJ1bndheSBvbiBhIG5ldyBpbmZyYXN0cnVjdHVyZSBidWlsdCBmb3IgbGFyZ2Utc2NhbGUgbXVsdGltb2RhbCB0cmFpbmluZy4gSXQgaXMgYSBtYWpvciBpbXByb3ZlbWVudCBpbiBmaWRlbGl0eSwgY29uc2lzdGVuY3ksIGFuZCBtb3Rpb24gb3ZlciBHZW4tMiwgYW5kIGEgc3RlcCB0b3dhcmRzIGJ1aWxkaW5nIEdlbmVyYWwgV29ybGQgTW9kZWxzLiIsLCxBUEkgYWNjZXNzLFVuaXRlZCBTdGF0ZXMgb2YgQW1lcmljYSwsLCwsLDIwMjUtMTEtMjggMTE6NTM6NDQrMDA6MDAsLCwsLCxJbmR1c3RyeSwsLCwsVW5yZWxlYXNlZCwsVHJ1ZSwsLCwsLCwsLCwsTm8KT3Zpcy03QiwiTXVsdGltb2RhbCxMYW5ndWFnZSxWaXNpb24iLCJWaXN1YWwgcXVlc3Rpb24gYW5zd2VyaW5nLExhbmd1YWdlIG1vZGVsaW5nL2dlbmVyYXRpb24sUXVlc3Rpb24gYW5zd2VyaW5nIiwiQWxpYmFiYSxOYW5qaW5nIFVuaXZlcnNpdHkiLCJTaGl5aW4gTHUsIFlhbmcgTGksIFFpbmctR3VvIENoZW4sIFpoYW8gWHUsIFdlaWh1YSBMdW8sIEthaWZ1IFpoYW5nLCBIYW4tSmlhIFllIiwyMDI0LTA2LTE3LCJPdmlzOiBTdHJ1Y3R1cmFsIEVtYmVkZGluZyBBbGlnbm1lbnQgZm9yIE11bHRpbW9kYWwgTGFyZ2UgTGFuZ3VhZ2UgTW9kZWwKIixodHRwczovL2FyeGl2Lm9yZy9hYnMvMjQwNS4yMDc5NywxNDcuMCwsLDcwMDAwMDAwMDAuMCwsMS43ZSsyMywiRmluZSB0dW5lOiA5ODk1MDAwMDAwMDAwMDAqMTI4KjAuMyoxNSo2MCo2MD0yLjA1MTgyNzJlKzIxClFXRU4gMS41IHRyYWluaW5nIEZMT1A6IDEuNjhlKzIzClRvdGFsOiAxLjdlKzIzIiwsLDE1LjAsLE5WSURJQSBIMTAwIFNYTTUgODBHQiwsQ29uZmlkZW50LCJXZSBwcm9wb3NlIE92aXMsIGEgbm92ZWwgTUxMTSBhcmNoaXRlY3R1cmUgZGVzaWduZWQgdG8gc3RydWN0dXJhbGx5IGFsaWduIHZpc3VhbCBhbmQgdGV4dHVhbCBlbWJlZGRpbmdzLiBPdmlzIGludGVncmF0ZXMgYW4gYWRkaXRpb25hbCBsZWFybmFibGUgdmlzdWFsIGVtYmVkZGluZyB0YWJsZSBpbnRvIHRoZSB2aXN1YWwgZW5jb2RlcuKAmXMgcHJvY2Vzcy4gVG8gY2FwdHVyZSByaWNoIHZpc3VhbCBzZW1hbnRpY3MsIGVhY2ggaW1hZ2UgcGF0Y2ggaW5kZXhlcyB0aGUgdmlzdWFsIGVtYmVkZGluZyB0YWJsZSBtdWx0aXBsZSB0aW1lcywgcmVzdWx0aW5nIGluIGEgZmluYWwgdmlzdWFsIGVtYmVkZGluZyB0aGF0IGlzIGEgcHJvYmFiaWxpc3RpYyBjb21iaW5hdGlvbiBvZiB0aGUgaW5kZXhlZCBlbWJlZGRpbmdzLiIsMS4wLCxPcGVuIHdlaWdodHMgKHVucmVzdHJpY3RlZCksIkNoaW5hLENoaW5hIixRd2VuMS41LTdCLCwsMTI4LjAsLDIwMjYtMDUtMjUgMTI6MzM6MDArMDA6MDAsLCwsLCwiSW5kdXN0cnksQWNhZGVtaWEiLCwsLCxVbnJlbGVhc2VkLCJBcGFjaGUgMi4wCmh0dHBzOi8vaHVnZ2luZ2ZhY2UuY28vQUlEQy1BSS9PdmlzLUNsaXAtUXdlbjFfNS03QgoKSSBkb24ndCBzZWUgYSB0cmFpbmluZyBzY3JpcHQgZm9yIHRoaXMgcGFydGljdWxhciBtb2RlbCBoZXJlOiBodHRwczovL2dpdGh1Yi5jb20vQUlEQy1BSS9PdmlzIixUcnVlLCwsLCwxNzY4ODAuMjgwMTIyMjM4OCwsQUlEQy1BSSwsLCxZZXMKUFJJU00tMSwiSW1hZ2UgZ2VuZXJhdGlvbixWaWRlbywzRCBtb2RlbGluZyIsIlZpZGVvIGdlbmVyYXRpb24sM0QgcmVjb25zdHJ1Y3Rpb24iLFdheXZlLFdheXZlLDIwMjQtMDYtMTcsSW50cm9kdWNpbmcgUFJJU00tMTogUGhvdG9yZWFsaXN0aWMgcmVjb25zdHJ1Y3Rpb24gaW4gc3RhdGljIGFuZCBkeW5hbWljIHNjZW5lcyxodHRwczovL3dheXZlLmFpL3RoaW5raW5nL3ByaXNtLTEvLCwsLCwsLCwsIjEwMSwwMDAgaW1hZ2VzICgxMDEgc2NlbmVzIMOXIDUgY2FtZXJhcyDDlyAyMCBzZWNvbmRzIMOXIDEwIGZyYW1lcyBwZXIgc2Vjb25kKSIsLCwsLENvbmZpZGVudCwiVGhpcyBibG9nIGludHJvZHVjZXMgUFJJU00tMSwgYSBzY2VuZSByZWNvbnN0cnVjdGlvbiBtb2RlbCBvZiA0RCBzY2VuZXMgKDNEIGluIHNwYWNlICsgdGltZSkgZnJvbSB2aWRlbyBkYXRhLiBQUklTTS0xIHByb3ZpZGVzIGEgZmxleGlibGUgc2NlbmUgcmVwcmVzZW50YXRpb24gdGhhdCBleHBhbmRzIHRoZSB2YXJpZXR5IG9mIHNjZW5hcmlvcyB3ZSBjYW4gc2ltdWxhdGUgd2l0aCBHaG9zdCBHeW0uICIsLCxVbnJlbGVhc2VkLFVuaXRlZCBLaW5nZG9tIG9mIEdyZWF0IEJyaXRhaW4gYW5kIE5vcnRoZXJuIElyZWxhbmQsLCwsLCwyMDI1LTExLTI4IDExOjUzOjQ0KzAwOjAwLCwsLCwsSW5kdXN0cnksLCwsLFVucmVsZWFzZWQsLCwsLCwsLCwsLCwsTm8KTWluZEV5ZTIsIk1lZGljaW5lLFZpc2lvbixJbWFnZSBnZW5lcmF0aW9uIiwiSW1hZ2UgY2FwdGlvbmluZyxJbWFnZSBnZW5lcmF0aW9uIiwiU3RhYmlsaXR5IEFJLE1lZGljYWwgQUkgUmVzZWFyY2ggQ2VudGVyIChNZWRBUkMpLFByaW5jZXRvbiBVbml2ZXJzaXR5LFVuaXZlcnNpdHkgb2YgTWlubmVzb3RhLFVuaXZlcnNpdHkgb2YgU3lkbmV5LFVuaXZlcnNpdHkgb2YgV2F0ZXJsb28iLCJQYXVsIFMuIFNjb3R0aSwgTWloaXIgVHJpcGF0aHksIENlc2FyIEthZGlyIFRvcnJpY28gVmlsbGFudWV2YSwgUmVlc2UgS25lZWxhbmQsIFRvbmcgQ2hlbiwgQXNodXRvc2ggTmFyYW5nLCBDaGFyYW4gU2FudGhpcmFzZWdhcmFuLCBKb25hdGhhbiBYdSwgVGhvbWFzIE5hc2VsYXJpcywgS2VubmV0aCBBLiBOb3JtYW4sIFRhbmlzaHEgTWF0aGV3IEFicmFoYW0iLDIwMjQtMDYtMTUsTWluZEV5ZTI6IFNoYXJlZC1TdWJqZWN0IE1vZGVscyBFbmFibGUgZk1SSS1Uby1JbWFnZSBXaXRoIDEgSG91ciBvZiBEYXRhLGh0dHBzOi8vYXJ4aXYub3JnL2Ficy8yNDAzLjExMjA3LCwsLCwsLCwsLCwiZnJvbSB0aGVpciBub3RlICIiSWYgeW91IGFyZSB0cmFpbmluZyBNaW5kRXllMiBvbiBhIHNpbmdsZSBHUFUgb24gdGhlIGZ1bGwgNDAgc2Vzc2lvbnMsIGV4cGVjdCB0aGF0IHByZS10cmFpbmluZyBhbmQgZmluZS10dW5pbmcgYm90aCB0YWtlIGFwcHJveGltYXRlbHkgMSBkYXkgdG8gY29tcGxldGUuIiIgIEkgYW0gYXNzdW1pbmcgd2l0aCAiIkxpa2VseSIiIGNvbmZpZGVuY2UgdGhhdCB0aGV5IHRyYWluZWQgZm9yIDI0IGNoaXAtaG91cnMiLE5WSURJQSBBMTAwIFNYTTQgODAgR0IsLExpa2VseSwiUmVjb25zdHJ1Y3Rpb25zIG9mIHZpc3VhbCBwZXJjZXB0aW9uIGZyb20gYnJhaW4gYWN0aXZpdHkgaGF2ZSBpbXByb3ZlZCB0cmVtZW5kb3VzbHksIGJ1dCB0aGUgcHJhY3RpY2FsIHV0aWxpdHkgb2Ygc3VjaCBtZXRob2RzIGhhcyBiZWVuIGxpbWl0ZWQuIFRoaXMgaXMgYmVjYXVzZSBzdWNoIG1vZGVscyBhcmUgdHJhaW5lZCBpbmRlcGVuZGVudGx5IHBlciBzdWJqZWN0IHdoZXJlIGVhY2ggc3ViamVjdCByZXF1aXJlcyBkb3plbnMgb2YgaG91cnMgb2YgZXhwZW5zaXZlIGZNUkkgdHJhaW5pbmcgZGF0YSB0byBhdHRhaW4gaGlnaC1xdWFsaXR5IHJlc3VsdHMuIFRoZSBwcmVzZW50IHdvcmsgc2hvd2Nhc2VzIGhpZ2gtcXVhbGl0eSByZWNvbnN0cnVjdGlvbnMgdXNpbmcgb25seSAxIGhvdXIgb2YgZk1SSSB0cmFpbmluZyBkYXRhLiBXZSBwcmV0cmFpbiBvdXIgbW9kZWwgYWNyb3NzIDcgc3ViamVjdHMgYW5kIHRoZW4gZmluZS10dW5lIG9uIG1pbmltYWwgZGF0YSBmcm9tIGEgbmV3IHN1YmplY3QuIE91ciBub3ZlbCBmdW5jdGlvbmFsIGFsaWdubWVudCBwcm9jZWR1cmUgbGluZWFybHkgbWFwcyBhbGwgYnJhaW4gZGF0YSB0byBhIHNoYXJlZC1zdWJqZWN0IGxhdGVudCBzcGFjZSwgZm9sbG93ZWQgYnkgYSBzaGFyZWQgbm9uLWxpbmVhciBtYXBwaW5nIHRvIENMSVAgaW1hZ2Ugc3BhY2UuIFdlIHRoZW4gbWFwIGZyb20gQ0xJUCBzcGFjZSB0byBwaXhlbCBzcGFjZSBieSBmaW5lLXR1bmluZyBTdGFibGUgRGlmZnVzaW9uIFhMIHRvIGFjY2VwdCBDTElQIGxhdGVudHMgYXMgaW5wdXRzIGluc3RlYWQgb2YgdGV4dC4gVGhpcyBhcHByb2FjaCBpbXByb3ZlcyBvdXQtb2Ytc3ViamVjdCBnZW5lcmFsaXphdGlvbiB3aXRoIGxpbWl0ZWQgdHJhaW5pbmcgZGF0YSBhbmQgYWxzbyBhdHRhaW5zIHN0YXRlLW9mLXRoZS1hcnQgaW1hZ2UgcmV0cmlldmFsIGFuZCByZWNvbnN0cnVjdGlvbiBtZXRyaWNzIGNvbXBhcmVkIHRvIHNpbmdsZS1zdWJqZWN0IGFwcHJvYWNoZXMuIE1pbmRFeWUyIGRlbW9uc3RyYXRlcyBob3cgYWNjdXJhdGUgcmVjb25zdHJ1Y3Rpb25zIG9mIHBlcmNlcHRpb24gYXJlIHBvc3NpYmxlIGZyb20gYSBzaW5nbGUgdmlzaXQgdG8gdGhlIE1SSSBmYWNpbGl0eS4gQWxsIGNvZGUgaXMgYXZhaWxhYmxlIG9uIEdpdEh1Yi4iLDE1MC4wLCxPcGVuIHdlaWdodHMgKHVucmVzdHJpY3RlZCksIlVuaXRlZCBLaW5nZG9tIG9mIEdyZWF0IEJyaXRhaW4gYW5kIE5vcnRoZXJuIElyZWxhbmQsVW5pdGVkIFN0YXRlcyBvZiBBbWVyaWNhLFVuaXRlZCBTdGF0ZXMgb2YgQW1lcmljYSxVbml0ZWQgU3RhdGVzIG9mIEFtZXJpY2EsQXVzdHJhbGlhLENhbmFkYSIsU3RhYmxlIERpZmZ1c2lvbiBYTCAoU0RYTCksOC4wODcwNGUrMTgsMzEyMDAwMDAwMDAwMDAwKjI0KjM2MDAqMC4zID0gOC4wODcwNGUrMTgsOC4wLCwyMDI1LTExLTI4IDExOjUzOjQ0KzAwOjAwLCwsLCwsIkluZHVzdHJ5LFJlc2VhcmNoIGNvbGxlY3RpdmUsQWNhZGVtaWEsQWNhZGVtaWEsQWNhZGVtaWEsQWNhZGVtaWEiLCwsLDI0LjAsT3BlbiBzb3VyY2UsIk1JVCBMaWNlbnNlCmh0dHBzOi8vZ2l0aHViLmNvbS9NZWRBUkMtQUkvTWluZEV5ZVYyL3RyZWUvbWFpbiIsLCwsLCw2MzE3LjQzNDIyNTgxOTIzOSxIYXJkd2FyZSwsLCwsWWVzCkpJVVRJQU4tMTM5TW9FLExhbmd1YWdlLCJMYW5ndWFnZSBtb2RlbGluZy9nZW5lcmF0aW9uLFF1ZXN0aW9uIGFuc3dlcmluZyxDb2RlIGdlbmVyYXRpb24iLENoaW5hIE1vYmlsZSwsMjAyNC0wNi0xNSxKSVVUSUFOLTEzOU1PRTogVEVDSE5JQ0FMIFJFUE9SVCxodHRwczovL2dpdGVlLmNvbS9DTUNDLWppdXRpYW4vSklVVElBTi0xMzlNb0U/c2tpcF9tb2JpbGU9dHJ1ZSwsLCwzODgwMDAwMDAwMC4wLCIzOC44QiAtIHRvdGFsIHBhcmFtZXRlcnMKMTNCIC0gYWN0aXZhdGVkIHBhcmFtZXRlcnMiLDQuMzU5NjEzMWUrMjMsIjYgRkxPUCAvIHBhcmFtZXRlciAvIHRva2VuICogMTMgKiAxMF45IGFjdGl2YXRlZCBwYXJhbWV0ZXJzICogNSAqIDEwXjEyIHRva2VucyA9IDMuOWUrMjMgRkxPUAoKTnZpZGlhIEE4MDAgYW5kIEFzY2VuZCA5MTBCIGNoaXBzIHdlcmUgdXNlZAoKKDM3NjAwMDAwMDAwMDAwMCBGTE9QIC8gc2VjIC8gR1BVICsgMzEyMDAwMDAwMDAwMDAwIEZMT1AgLyBzZWMgLyBHUFUpICogMC41IFthc3N1bWluZyBBODAwLzkxMEIgNTAvNTBdICogMTQ2NCBob3VycyBbc2VlIHRyYWluaW5nIHRpbWUgbm90ZXNdICogMzYwMCBzZWMgLyBob3VyICogODk2IEdQVXMgKiAwLjMgW2Fzc3VtZWQgdXRpbGl6YXRpb25dID0gNC44NzMzOTEzZSsyMyBGTE9QCgpzcXJ0KDMuOWUrMjMgKiA0Ljg3MzM5MTNlKzIzKSA9IDQuMzU5NjEzMWUrMjMgRkxPUCIsLCIiIkFmdGVyIGZpbHRlcmluZywgY2xlYW5pbmcsIGRlZHVwbGljYXRpb24gYW5kIHRva2VuaXphdGlvbiwgZmluYWxseSB3ZSBidWlsdCBhIGRhdGFzZXQgZW5jb21wYXNzaW5nIDUgdHJpbGxpb24gdG9rZW5zIGZvciB0aGUgcHJldHJhaW5pbmcgcHJvY2Vzcy4iIiIsMTQ2NC4wLCIiIlRoZSB0b3RhbCB0cmFpbmluZyB0aW1lIGlzCmFwcHJveGltYXRlbHkgMiBtb250aHMiIgoKKDMwKzMxKSAqIDI0ID0gMTQ2NCAoaG91cnMpIiwiTlZJRElBIEE4MDAgUENJZSxBc2NlbmQgKOaYh+iFvikgOTEwQiIsLENvbmZpZGVudCwiV2UgcmVwb3J0IHRoZSBkZXZlbG9wbWVudCBvZiBKSVVUSUFOLTEzOU1vRSwgYSAxMy1iaWxsaW9uIGFjdGl2ZSBwYXJhbWV0ZXIgbGFuZ3VhZ2UgbW9kZWwgZGVzaWduZWQgdG8gYmUgYW4gZWZmaWNpZW50IGZvdW5kYXRpb24gbW9kZWwgZm9yIGluZHVzdHJpYWwgdXNlLiBJdCBhZG9wdHMgYSBkZWNvZGVyLW9ubHkgVHJhbnNmb3JtZXJiYXNlZCBNaXh0dXJlLW9mLUV4cGVydHMgKE1vRSkgYXJjaGl0ZWN0dXJlLCBlbXBsb3lpbmcgYSBwYWlyIG9mIGxhcmdlIHR3aW4gZXhwZXJ0cyBhbmQgc2l4IHNtYWxsIGV4cGVydHMgdG8gY2FwdHVyZSB0aGUgaW50ZWxsaWdlbmNlIGFzc29jaWF0ZWQgd2l0aCBkaXZlcnNlIGluZHVzdHJpZXMuIEluIHRlcm1zIG9mIHRyYWluaW5nLCB3ZSBzdXBwb3J0IHRyYWluaW5nIHdpdGggY2x1c3RlcnMgb2YgdmFyaW91cyBHUFVzIGFuZCBOUFVzLiBXZSBhbHNvIHN1cHBvcnQgbG9zc2xlc3Mgc3dpdGNoIGJldHdlZW4gdHdvCmhldGVyb2dlbmVvdXMgY2x1c3RlcnMuIEluIGFkZGl0aW9uLCBKSVVUSUFOLTEzOU1vRS1DaGF0LCBhIGZpbmUtdHVuZWQgdmVyc2lvbiBvZiBKSVVUSUFOMTM5TW9FLCBzdXJwYXNzZXMgc3RhdGUtb2YtdGhlLWFydCBsYXJnZSBsYW5ndWFnZSBtb2RlbHMgb24gYm90aCBvcGVuIGFuZCBzZWxmLWJ1aWx0IGluZHVzdHJ5c3RhbmRhcmQgYmVuY2htYXJrcy4gU3BlY2lmaWNhbGx5LCBpdCBleGhpYml0cyBvdXRzdGFuZGluZyBwZXJmb3JtYW5jZXMgb24gMTAgaW5kdXN0cmlhbCBiZW5jaG1hcmtzIGFuZCBsZWFkaW5nIHBlcmZvcm1hbmNlcyBvbiAxMCBiZW5jaG1hcmtzIG9mIGdlbmVyYWwga25vd2xlZGdlIHVuZGVyc3RhbmRpbmcsIHJlYXNvbmluZywgbWF0aCBhbmQgY29kaW5nIGNhcGFiaWxpdGllcy4gSklVVElBTi0xMzlNb0UgaXMgcmVsZWFzZWQgdW5kZXIgdGhlIEFwYWNoZSAyLjAgbGljZW5zZSBhbmQgSklVVElBTiBMYXJnZSBNb2RlbCBDb21tdW5pdHkgTGljZW5zZSBBZ3JlZW1lbnQuIEl0IGlzIHB1YmxpY2x5IGF2YWlsYWJsZSBhdCBodHRwczovL2ppdXRpYW4uMTAwODYuCmNuL3FkbGFrZS9xZGgtd2ViLyMvbW9kZWwvZGV0YWlsLzEwNzAuIiwsLE9wZW4gd2VpZ2h0cyAodW5yZXN0cmljdGVkKSxDaGluYSwsLCw4OTYuMCwsMjAyNS0xMS0yOCAxMTo1Mzo0NCswMDowMCwsLCwsLEluZHVzdHJ5LCwsLCxVbnJlbGVhc2VkLEpJVVRJQU4tMTM5TW9FIGlzIHJlbGVhc2VkIHVuZGVyIHRoZSBBcGFjaGUgMi4wIGxpY2Vuc2UgYW5kIEpJVVRJQU4gTGFyZ2UgTW9kZWwgQ29tbXVuaXR5IExpY2Vuc2UgQWdyZWVtZW50LiBJdCBpcyBwdWJsaWNseSBhdmFpbGFibGUgYXQgaHR0cHM6Ly9qaXV0aWFuLjEwMDg2LmNuL3FkbGFrZS9xZGgtd2ViLyMvbW9kZWwvZGV0YWlsLzEwNzAsVHJ1ZSwsLCwsLCJPcGVyYXRpb24gY291bnRpbmcsSGFyZHdhcmUiLCwsLCxZZXMKTmVtb3Ryb24tNCAzNDBCLExhbmd1YWdlLCJMYW5ndWFnZSBtb2RlbGluZy9nZW5lcmF0aW9uLENoYXQsUXVlc3Rpb24gYW5zd2VyaW5nIixOVklESUEsIkJvIEFkbGVyLCBOaWtldCBBZ2Fyd2FsLCBBc2h3YXRoIEFpdGhhbCwgRG9uZyBILiBBbmgsIFBhbGxhYiBCaGF0dGFjaGFyeWEsIEFubmlrYSBCcnVuZHluLCBKYXJlZCBDYXNwZXIsIEJyeWFuIENhdGFuemFybywgU2hhcm9uIENsYXksIEpvbmF0aGFuIENvaGVuLCBTaXJzaGFrIERhcywgQXl1c2ggRGF0dGFndXB0YSwgT2xpdmllciBEZWxhbGxlYXUsIExlb24gRGVyY3p5bnNraSwgWWkgRG9uZywgRGFuaWVsIEVnZXJ0LCBFbGxpZSBFdmFucywgQWxla3NhbmRlciBGaWNlaywgRGVueXMgRnJpZG1hbiwgU2hhb25hIEdob3NoLCBCb3JpcyBHaW5zYnVyZywgSWdvciBHaXRtYW4sIFRvbWFzeiBHcnplZ29yemVrLCBSb2JlcnQgSGVybywgSmluaW5nIEh1YW5nLCBWaWJodSBKYXdhLCBKb3NlcGggSmVubmluZ3MsIEFhc3RoYSBKaHVuamh1bndhbGEsIEpvaG4gS2FtYWx1LCBTYWRhZiBLaGFuLCBPbGVrc2lpIEt1Y2hhaWV2LCBQYXRyaWNrIExlR3Jlc2xleSwgSHVpIExpLCBKaXdlaSBMaXUsIFppaGFuIExpdSwgRWlsZWVuIExvbmcsIEFtZXlhIFN1bmlsIE1haGFiYWxlc2h3YXJrYXIsIFNvbXNodWJyYSBNYWp1bWRhciwgSmFtZXMgTWFraSwgTWlndWVsIE1hcnRpbmV6LCBNYWVyIFJvZHJpZ3VlcyBkZSBNZWxvLCBJdmFuIE1vc2hrb3YsIERlZXBhayBOYXJheWFuYW4sIFNlYW4gTmFyZW50aGlyYW4sIEplc3VzIE5hdmFycm8sIFBob25nIE5ndXllbiwgT3N2YWxkIE5pdHNraSwgVmFoaWQgTm9yb296aSwgR3VydXByYXNhZCBOdXRoZXRpLCBDaHJpc3RvcGhlciBQYXJpc2llbiwgSnVwaW5kZXIgUGFybWFyLCBNb3N0b2ZhIFBhdHdhcnksIEtyenlzenRvZiBQYXdlbGVjLCBXZWkgUGluZywgU2hyaW1haSBQcmFiaHVtb3llLCBSYWphcnNoaSBSb3ksIFRyaXNoYSBTYWFyLCBWYXNhbnRoIFJhbyBOYWlrIFNhYmF2YXQsIFNhbmplZXYgU2F0aGVlc2gsIEphbmUgUG9sYWsgU2Nvd2Nyb2Z0LCBKYXNvbiBTZXdhbGwsIFBhdmVsIFNoYW1pcywgR2VyYWxkIFNoZW4sIE1vaGFtbWFkIFNob2V5YmksIERhdmUgU2l6ZXIsIE1pc2hhIFNtZWx5YW5za2l5LCBGZWxpcGUgU29hcmVzLCBNYWtlc2ggTmFyc2ltaGFuIFNyZWVkaGFyLCBEYW4gU3UsIFNhbmRlZXAgU3VicmFtYW5pYW4sIFNoZW5neWFuZyBTdW4sIFNodWJoYW0gVG9zaG5pd2FsLCBIYW8gV2FuZywgWmhpbGluIFdhbmcsIEppYXh1YW4gWW91LCBKaWFxaSBaZW5nLCBKaW1teSBaaGFuZywgSmluZyBaaGFuZywgVml2aWVubmUgWmhhbmcsIFlpYW4gWmhhbmcsIENoZW4gWmh1IiwyMDI0LTA2LTE0LE5WSURJQSBSZWxlYXNlcyBPcGVuIFN5bnRoZXRpYyBEYXRhIEdlbmVyYXRpb24gUGlwZWxpbmUgZm9yIFRyYWluaW5nIExhcmdlIExhbmd1YWdlIE1vZGVscyxodHRwczovL2Jsb2dzLm52aWRpYS5jb20vYmxvZy9uZW1vdHJvbi00LXN5bnRoZXRpYy1kYXRhLWdlbmVyYXRpb24tbGxtLXRyYWluaW5nLyAsLFRyYWluaW5nIGNvc3QsIn4yZTI1IEZMT1AsIHNvIGhpZ2ggdHJhaW5pbmcgY29zdCwgbGlrZWx5ID41TSIsMzQwMDAwMDAwMDAwLjAsMzQwQiwxLjhlKzI1LCI5IHRyaWxsaW9uIHRva2VucyBmb3IgdHJhaW5pbmcKNiAqIDM0MEIgKiA5VCA9IDEuOEUyNQoKYWx0ZXJuYXRpdmVseSwgY2FuIGRvIGEgaGFyZHdhcmUgZXN0aW1hdGUgd2l0aCBhIGZldyBleHRyYSBzdGVwczoKCkFjY29yZGluZyB0byB0aGUgdGVjaG5pY2FsIHJlcG9ydCwgTmVtb3Ryb24tNCAzNDBCIHdhcyB0cmFpbmVkIHVzaW5nIHVwIHRvIDYxNDQgSDEwMCBHUFVzLiBIZWxwZnVsbHksIHRoZXkgYWxzbyByZXBvcnQgdGhlIG1vZGVsIEZMT1AgdXRpbGl6YXRpb24gKE1GVSksIHdoaWNoIHdhcyA0MS00MiUgKFRhYmxlIDIpLiBUaGlzIGlzIHRoZSByYXRpbyBvZiB0aGUgYWN0dWFsIG91dHB1dCBvZiB0aGVpciBHUFVzLCBpbiBGTE9QIHVzZWQgZm9yIHRyYWluaW5nLCByZWxhdGl2ZSB0byB0aGVpciB0aGVvcmV0aWNhbCBtYXggb2YgOTg5IHRlcmFGTE9QL3MgcGVyIEdQVS4gClVuZm9ydHVuYXRlbHksIHRoZSByZXBvcnQgb21pdHMgdGhlIGxhc3QgaW5ncmVkaWVudCwgd2hpY2ggaXMgdGhlIGR1cmF0aW9uIG9mIHRoZSB0cmFpbmluZyBydW4uIEhvd2V2ZXIsIGluIFRhYmxlIDIgdGhleSByZXBvcnQgc29tZSByZWxldmFudCBkYXRhIHRoYXQgd2UgY2FuIHVzZSB0byBpbmZlciB0aGUgdHJhaW5pbmcgdGltZS4gCk5lbW90cm9uLTQgd2FzIHRyYWluZWQgaW4gc2V2ZXJhbCBzdGFnZXMsIGJ1dCB0aGUgbGFyZ2VzdCBzdGFnZSB1c2VkIGFsbCA2MTQ0IEdQVXMgd2l0aCBhIGJhdGNoIHNpemUgb2YgMjMwNCBhbmQgYW4gaXRlcmF0aW9uIHRpbWUgKHRpbWUgcGVyIGJhdGNoKSBvZiA4LjAgc2Vjb25kcy4gVGhpcyBzdGFnZSBpbnZvbHZlZCA3LjZUIHRva2Vucywgc28gaXQgbWFrZXMgdXAgdGhlIG1ham9yaXR5IG9mIHRyYWluaW5nLiAKQSBiYXRjaCBzaXplIG9mIDIzMDQgbWVhbnMgdGhhdCBlYWNoIGJhdGNoIGNvbnNpc3RzIG9mIDIzMDQgc2VxdWVuY2VzLCBhbmQgdGhleSByZXBvcnQgdGhhdCB0aGUgc2VxdWVuY2UgbGVuZ3RoIHVzZWQgZm9yIHRyYWluaW5nIHdhcyA0MDk2IHRva2Vucy4gVGhpcyBtZWFucyB0aGF0IGVhY2ggYmF0Y2ggY29udGFpbmVkIDQwOTYgKiAyMzA0ID0gOSw0MzcsMTg0IHRva2Vucy4gClNvLCBkdXJpbmcgdGhpcyBzdGFnZSwgaXQgdG9vayA4IHNlY29uZHMgdG8gdHJhaW4gdGhlIG1vZGVsIG9uIDkuNG0gdG9rZW5zLiBFeHRyYXBvbGF0aW5nIHRvIHRoZSBlbnRpcmUgOVQgdG9rZW4gZGF0YXNldCwgdGhpcyBpbXBsaWVzIHRoZSB0cmFpbmluZyBydW4gd291bGQgaGF2ZSB0YWtlbiA3LDY1OSw1NzQgc2Vjb25kcywgb3IgODkgZGF5cy4gKGl0IGFjdHVhbGx5IHRvb2sgbG9uZ2VyIGJlY2F1c2UgdGhleSBkaWRuJ3QgdXNlIGFsbCB0aGVpciBHUFVzIGZvciB0aGUgd2hvbGUgcnVuKSAKTXVsdGlwbHlpbmcgNyw2NTksNTc0IHNlY29uZHMgYnkgNDElIE1GVSwgOTg5IHBlYWsgdGVyYUZMT1AvcyBmb3IgZWFjaCBIMTAwLCBhbmQgNjE0NCBIMTAwcywgd2UgZ2V0IH4xLjllMjUgRkxPUC4gVGhpcyBpcyB2ZXJ5IGNsb3NlIHRvIG91ciBmaXJzdCBlc3RpbWF0ZS4gCiIsOTAwMDAwMDAwMDAwMCwiOVQgdHJhaW5pbmcgdG9rZW5zLgoKVGhleSBmaXJzdCB0cmFpbiBvbiBhbiA4VCB0b2tlbiBkYXRhc2V0IGFuZCB0aGVuIGFuIGFkZGl0aW9uYWwgMVQgdG9rZW5zLCBpdCdzIHNsaWdodGx5IHVuY2xlYXIgaWYgdGhhdCdzIG1vcmUgZGF0YSBvciBhIHBhcnRpYWwgc2Vjb25kIGVwb2NoCgo2Ljc1VCB3b3JkcyB1c2luZyAxIHRva2VuID0gMC43NSB3b3JkcyIsMjIwMC4wLCJzZWUgdHJhaW5pbmcgY29tcHV0ZSBub3RlcywgdGhpcyBpcyBhbiBpbmZlcnJlZCBlc3RpbWF0ZSIsTlZJRElBIEgxMDAgU1hNNSA4MEdCLCxDb25maWRlbnQsIldlIHJlbGVhc2UgdGhlIE5lbW90cm9uLTQgMzQwQiBtb2RlbCBmYW1pbHksIGluY2x1ZGluZyBOZW1vdHJvbi00LTM0MEItQmFzZSwgTmVtb3Ryb24tNC0KMzQwQi1JbnN0cnVjdCwgYW5kIE5lbW90cm9uLTQtMzQwQi1SZXdhcmQuIE91ciBtb2RlbHMgYXJlIG9wZW4gYWNjZXNzIHVuZGVyIHRoZSBOVklESUEgT3BlbgpNb2RlbCBMaWNlbnNlIEFncmVlbWVudCwgYSBwZXJtaXNzaXZlIG1vZGVsIGxpY2Vuc2UgdGhhdCBhbGxvd3MgZGlzdHJpYnV0aW9uLCBtb2RpZmljYXRpb24sIGFuZCB1c2Ugb2YKdGhlIG1vZGVscyBhbmQgaXRzIG91dHB1dHMuIFRoZXNlIG1vZGVscyBwZXJmb3JtIGNvbXBldGl0aXZlbHkgdG8gb3BlbiBhY2Nlc3MgbW9kZWxzIG9uIGEgd2lkZSByYW5nZQpvZiBldmFsdWF0aW9uIGJlbmNobWFya3MsIGFuZCB3ZXJlIHNpemVkIHRvIGZpdCBvbiBhIHNpbmdsZSBER1ggSDEwMCB3aXRoIDggR1BVcyB3aGVuIGRlcGxveWVkIGluCkZQOCBwcmVjaXNpb24uIFdlIGJlbGlldmUgdGhhdCB0aGUgY29tbXVuaXR5IGNhbiBiZW5lZml0IGZyb20gdGhlc2UgbW9kZWxzIGluIHZhcmlvdXMgcmVzZWFyY2ggc3R1ZGllcwphbmQgY29tbWVyY2lhbCBhcHBsaWNhdGlvbnMsIGVzcGVjaWFsbHkgZm9yIGdlbmVyYXRpbmcgc3ludGhldGljIGRhdGEgdG8gdHJhaW4gc21hbGxlciBsYW5ndWFnZSBtb2RlbHMuCk5vdGFibHksIG92ZXIgOTglIG9mIGRhdGEgdXNlZCBpbiBvdXIgbW9kZWwgYWxpZ25tZW50IHByb2Nlc3MgaXMgc3ludGhldGljYWxseSBnZW5lcmF0ZWQsIHNob3djYXNpbmcKdGhlIGVmZmVjdGl2ZW5lc3Mgb2YgdGhlc2UgbW9kZWxzIGluIGdlbmVyYXRpbmcgc3ludGhldGljIGRhdGEuIFRvIGZ1cnRoZXIgc3VwcG9ydCBvcGVuIHJlc2VhcmNoIGFuZApmYWNpbGl0YXRlIG1vZGVsIGRldmVsb3BtZW50LCB3ZSBhcmUgYWxzbyBvcGVuLXNvdXJjaW5nIHRoZSBzeW50aGV0aWMgZGF0YSBnZW5lcmF0aW9uIHBpcGVsaW5lIHVzZWQgaW4Kb3VyIG1vZGVsIGFsaWdubWVudCBwcm9jZXNzLgoKKGZyb20gdGVjaG5pY2FsIHJlcG9ydDogaHR0cHM6Ly9kMXF4MzFxcjNoNndsbi5jbG91ZGZyb250Lm5ldC9wdWJsaWNhdGlvbnMvTmVtb3Ryb25fNF8zNDBCXzhUXzAucGRmICkiLCwsT3BlbiB3ZWlnaHRzICh1bnJlc3RyaWN0ZWQpLFVuaXRlZCBTdGF0ZXMgb2YgQW1lcmljYSwsLCw2MTQ0LjAsMC40MTA2NzUsMjAyNS0xMi0xOCAwNToyODo0NCswMDowMCwsLCw5NDM3MTg0LjAsMjMwNCAqIDQwOTYsSW5kdXN0cnksLCwsLFVucmVsZWFzZWQsUGVybWlzc2l2ZSBjb21tZXJjaWFsIGxpY2Vuc2U6IGh0dHBzOi8vZGV2ZWxvcGVyLmRvd25sb2FkLm52aWRpYS5jb20vbGljZW5zZXMvbnZpZGlhLW9wZW4tbW9kZWwtbGljZW5zZS1hZ3JlZW1lbnQtanVuZS0yMDI0LnBkZiAsVHJ1ZSwyMTI3MTAxNy45NjIyMjY1NSwiVGFibGUgMiBpbmRpY2F0ZXMgTUZVIGF0IGRpZmZlcmVudCBzdGFnZXMgb2YgdHJhaW5pbmcuCgooKDQyLjQlICogMjAwQikgKyAoNDIuMyUgKiAyMDBCKSArICg0MS4wJSAqIDc2MDBCKSkgLyAoMjAwQiArIDIwMEIgKyA3NjAwQikgPSAwLjQxMDY3NSwgYXZlcmFnZWQgb3ZlciB0cmFpbmluZy4iLEJGMTYsVHJ1ZSw4NDkwODIwLjY4MjYzMzg4MiwiT3BlcmF0aW9uIGNvdW50aW5nLEhhcmR3YXJlIixudmlkaWEsLCwsWWVzClBMYU1vLTEwMEIsTGFuZ3VhZ2UsTGFuZ3VhZ2UgbW9kZWxpbmcvZ2VuZXJhdGlvbixQcmVmZXJyZWQgTmV0d29ya3MgSW5jLFByZWZlcnJlZCBFbGVtZW50cyAoUEZFKSwyMDI0LTA2LTE0LCJQcmUtdHJhaW5pbmcgb2YgdGhlIHByb3ByaWV0YXJ5IExMTSAiIlBMYU1vLTEwMEIiIiB3aXRoIDEwMCBiaWxsaW9uIHBhcmFtZXRlcnMiLGh0dHBzOi8vdGVjaC5wcmVmZXJyZWQuanAvamEvYmxvZy9wbGFtby0xMDBiLywsLCwxMDAwMDAwMDAwMDAuMCwsMS4yZSsyNCw2KjEwMEIqMlQ9MS4yZTI0LCwiIiJUaGUgcHJlLXRyYWluZWQgbW9kZWwgb2YgUExhTW8tMTAwQiBkZXZlbG9wZWQgdGhpcyB0aW1lIHdhcyB0cmFpbmVkIG9uIGEgdG90YWwgb2YgMlQgdG9rZW5zIG9mIGJvdGggSmFwYW5lc2UgYW5kIEVuZ2xpc2ggdGV4dCBkYXRhLiIiIiwsLCwsQ29uZmlkZW50LCJQcmVmZXJyZWQgRWxlbWVudHMgKFBGRSksIGEgc3Vic2lkaWFyeSBvZiBQcmVmZXJyZWQgTmV0d29ya3MgKFBGTiksIGhhcyBiZWVuIGRldmVsb3BpbmcgYSAxMDAgYmlsbGlvbiAoMTAwQikgcGFyYW1ldGVyIExMTSBjYWxsZWQgIiJQTGFNby0xMDBCIiIgc2luY2UgRmVicnVhcnkuIFRoZSBwcmUtdHJhaW5pbmcgcGFydCBvZiB0aGUgZGV2ZWxvcG1lbnQgb2YgUExhTW8tMTAwQiB3YXMgY29tcGxldGVkIGluIE1heSwgc28gaW4gdGhpcyBhcnRpY2xlIHdlIHdpbGwgaW50cm9kdWNlIHRoZSBwcmUtdHJhaW5pbmcgcGFydCBvZiB0aGlzIG1vZGVsLiIsLCxBUEkgYWNjZXNzLEphcGFuLCwsLCwsMjAyNS0xMS0yOCAxMTo1Mzo0NCswMDowMCwsLCwsLEluZHVzdHJ5LCwsLCxVbnJlbGVhc2VkLCxUcnVlLCwsLCwsT3BlcmF0aW9uIGNvdW50aW5nLCwsLCxObwpEaWdpUkwsIlZpc2lvbixMYW5ndWFnZSIsVmlzdWFsIHF1ZXN0aW9uIGFuc3dlcmluZywiVW5pdmVyc2l0eSBvZiBDYWxpZm9ybmlhIChVQykgQmVya2VsZXksVW5pdmVyc2l0eSBvZiBJbGxpbm9pcyBVcmJhbmEtQ2hhbXBhaWduIChVSVVDKSxHb29nbGUgRGVlcE1pbmQiLCJIYW8gQmFpLCBZaWZlaSBaaG91LCBNZXJ0IENlbXJpLCBKaWF5aSBQYW4sIEFsYW5lIFN1aHIsIFNlcmdleSBMZXZpbmUsIEF2aXJhbCBLdW1hciIsMjAyNC0wNi0xNCxEaWdpUkw6IFRyYWluaW5nIEluLVRoZS1XaWxkIERldmljZS1Db250cm9sIEFnZW50cyB3aXRoIEF1dG9ub21vdXMgUmVpbmZvcmNlbWVudCBMZWFybmluZyxodHRwczovL2FyeGl2Lm9yZy9hYnMvMjQwNi4xMTg5NiwsLCIiIkluIHRoaXMgcGFwZXIsIHdlIHByb3Bvc2UgYSBub3ZlbCBhdXRvbm9tb3VzIFJMIGFwcHJvYWNoLCBEaWdpUkwsIGZvciB0cmFpbmluZyBpbi10aGUtd2lsZCwgbXVsdGktCm1vZGFsLCBkZXZpY2UtY29udHJvbCBhZ2VudHMgdGhhdCBlc3RhYmxpc2ggYSBuZXcgc3RhdGUtb2YtdGhlLWFydCBwZXJmb3JtYW5jZSBvbiBhIG51bWJlciBvZiBBbmRyb2lkCmNvbnRyb2wgdGFza3MgZnJvbSBBbmRyb2lkLWluLXRoZS1XaWxkIGRhdGFzZXQgWzMxIF0uIiIiLDEzMDAwMDAwMDAuMCwsLCwsLCwsLCxDb25maWRlbnQsIlRyYWluaW5nIGNvcnB1c2VzIGZvciB2aXNpb24gbGFuZ3VhZ2UgbW9kZWxzIChWTE1zKSB0eXBpY2FsbHkgbGFjayBzdWZmaWNpZW50IGFtb3VudHMgb2YgZGVjaXNpb24tY2VudHJpYyBkYXRhLiBUaGlzIHJlbmRlcnMgb2ZmLXRoZS1zaGVsZiBWTE1zIHN1Yi1vcHRpbWFsIGZvciBkZWNpc2lvbi1tYWtpbmcgdGFza3Mgc3VjaCBhcyBpbi10aGUtd2lsZCBkZXZpY2UgY29udHJvbCB0aHJvdWdoIGdyYXBoaWNhbCB1c2VyIGludGVyZmFjZXMgKEdVSXMpLiBXaGlsZSB0cmFpbmluZyB3aXRoIHN0YXRpYyBkZW1vbnN0cmF0aW9ucyBoYXMgc2hvd24gc29tZSBwcm9taXNlLCB3ZSBzaG93IHRoYXQgc3VjaCBtZXRob2RzIGZhbGwgc2hvcnQgZm9yIGNvbnRyb2xsaW5nIHJlYWwgR1VJcyBkdWUgdG8gdGhlaXIgZmFpbHVyZSB0byBkZWFsIHdpdGggcmVhbC13b3JsZCBzdG9jaGFzdGljaXR5IGFuZCBub24tc3RhdGlvbmFyaXR5IG5vdCBjYXB0dXJlZCBpbiBzdGF0aWMgb2JzZXJ2YXRpb25hbCBkYXRhLiBUaGlzIHBhcGVyIGludHJvZHVjZXMgYSBub3ZlbCBhdXRvbm9tb3VzIFJMIGFwcHJvYWNoLCBjYWxsZWQgRGlnaVJMLCBmb3IgdHJhaW5pbmcgaW4tdGhlLXdpbGQgZGV2aWNlIGNvbnRyb2wgYWdlbnRzIHRocm91Z2ggZmluZS10dW5pbmcgYSBwcmUtdHJhaW5lZCBWTE0gaW4gdHdvIHN0YWdlczogb2ZmbGluZSBSTCB0byBpbml0aWFsaXplIHRoZSBtb2RlbCwgZm9sbG93ZWQgYnkgb2ZmbGluZS10by1vbmxpbmUgUkwuIFRvIGRvIHRoaXMsIHdlIGJ1aWxkIGEgc2NhbGFibGUgYW5kIHBhcmFsbGVsaXphYmxlIEFuZHJvaWQgbGVhcm5pbmcgZW52aXJvbm1lbnQgZXF1aXBwZWQgd2l0aCBhIFZMTS1iYXNlZCBldmFsdWF0b3IgYW5kIGRldmVsb3AgYSBzaW1wbGUgeWV0IGVmZmVjdGl2ZSBSTCBhcHByb2FjaCBmb3IgbGVhcm5pbmcgaW4gdGhpcyBkb21haW4uIE91ciBhcHByb2FjaCBydW5zIGFkdmFudGFnZS13ZWlnaHRlZCBSTCB3aXRoIGFkdmFudGFnZSBlc3RpbWF0b3JzIGVuaGFuY2VkIHRvIGFjY291bnQgZm9yIHN0b2NoYXN0aWNpdHkgYWxvbmcgd2l0aCBhbiBhdXRvbWF0aWMgY3VycmljdWx1bSBmb3IgZGVyaXZpbmcgbWF4aW1hbCBsZWFybmluZyBzaWduYWwuIFdlIGRlbW9uc3RyYXRlIHRoZSBlZmZlY3RpdmVuZXNzIG9mIERpZ2lSTCB1c2luZyB0aGUgQW5kcm9pZC1pbi10aGUtV2lsZCAoQWl0VykgZGF0YXNldCwgd2hlcmUgb3VyIDEuM0IgVkxNIHRyYWluZWQgd2l0aCBSTCBhY2hpZXZlcyBhIDQ5LjUlIGFic29sdXRlIGltcHJvdmVtZW50IC0tIGZyb20gMTcuNyB0byA2Ny4yJSBzdWNjZXNzIHJhdGUgLS0gb3ZlciBzdXBlcnZpc2VkIGZpbmUtdHVuaW5nIHdpdGggc3RhdGljIGh1bWFuIGRlbW9uc3RyYXRpb24gZGF0YS4gVGhlc2UgcmVzdWx0cyBzaWduaWZpY2FudGx5IHN1cnBhc3Mgbm90IG9ubHkgdGhlIHByaW9yIGJlc3QgYWdlbnRzLCBpbmNsdWRpbmcgQXBwQWdlbnQgd2l0aCBHUFQtNFYgKDguMyUgc3VjY2VzcyByYXRlKSBhbmQgdGhlIDE3QiBDb2dBZ2VudCB0cmFpbmVkIHdpdGggQWl0VyBkYXRhICgzOC41JSksIGJ1dCBhbHNvIHRoZSBwcmlvciBiZXN0IGF1dG9ub21vdXMgUkwgYXBwcm9hY2ggYmFzZWQgb24gZmlsdGVyZWQgYmVoYXZpb3IgY2xvbmluZyAoNTcuOCUpLCB0aGVyZWJ5IGVzdGFibGlzaGluZyBhIG5ldyBzdGF0ZS1vZi10aGUtYXJ0IGZvciBkaWdpdGFsIGFnZW50cyBmb3IgaW4tdGhlLXdpbGQgZGV2aWNlIGNvbnRyb2wuIiwsLE9wZW4gd2VpZ2h0cyAodW5yZXN0cmljdGVkKSwiVW5pdGVkIFN0YXRlcyBvZiBBbWVyaWNhLFVuaXRlZCBTdGF0ZXMgb2YgQW1lcmljYSxVbml0ZWQgU3RhdGVzIG9mIEFtZXJpY2EiLCwsLCwsMjAyNS0xMS0yOCAxMTo1Mzo0NCswMDowMCwsLCwsLCJBY2FkZW1pYSxBY2FkZW1pYSxJbmR1c3RyeSIsLCwsLE9wZW4gc291cmNlLCJBcGFjaGUgMiAKCmh0dHBzOi8vZ2l0aHViLmNvbS9EaWdpUkwtYWdlbnQvZGlnaXJsIiwsLCwsLCwsLCwsLFllcwpPcGVuVkxBLCJSb2JvdGljcyxWaXNpb24sTGFuZ3VhZ2UiLFJvYm90aWMgbWFuaXB1bGF0aW9uLCJTdGFuZm9yZCBVbml2ZXJzaXR5LFVuaXZlcnNpdHkgb2YgQ2FsaWZvcm5pYSAoVUMpIEJlcmtlbGV5LFRveW90YSBSZXNlYXJjaCBJbnN0aXR1dGUsR29vZ2xlIERlZXBNaW5kLE1hc3NhY2h1c2V0dHMgSW5zdGl0dXRlIG9mIFRlY2hub2xvZ3kgKE1JVCksUGh5c2ljYWwgSW50ZWxsaWdlbmNlIiwiTW9vIEppbiBLaW0sIEthcmwgUGVydHNjaCwgU2lkZGhhcnRoIEthcmFtY2hldGksIFRlZCBYaWFvLCBBc2h3aW4gQmFsYWtyaXNobmEsIFN1cmFqIE5haXIsIFJhZmFlbCBSYWZhaWxvdiwgRXRoYW4gRm9zdGVyLCBHcmFjZSBMYW0sIFBhbm5hZyBTYW5rZXRpLCBRdWFuIFZ1b25nLCBUaG9tYXMgS29sbGFyLCBCZW5qYW1pbiBCdXJjaGZpZWwsIFJ1c3MgVGVkcmFrZSwgRG9yc2EgU2FkaWdoLCBTZXJnZXkgTGV2aW5lLCBQZXJjeSBMaWFuZywgQ2hlbHNlYSBGaW5uIiwyMDI0LTA2LTEzLE9wZW5WTEE6IEFuIE9wZW4tU291cmNlIFZpc2lvbi1MYW5ndWFnZS1BY3Rpb24gTW9kZSwiaHR0cHM6Ly9vcGVudmxhLmdpdGh1Yi5pby8KaHR0cHM6Ly9hcnhpdi5vcmcvYWJzLzI0MDYuMDkyNDYiLDIxMjMuMCxTT1RBIGltcHJvdmVtZW50LCIiIk9wZW5WTEEgb3V0cGVyZm9ybXMgdGhlIDU1Qi1wYXJhbWV0ZXIgUlQtMi1YIG1vZGVsIFsxLCA3XSwgdGhlIHByaW9yIHN0YXRlLW9mLXRoZS1hcnQgVkxBLCBieSAxNi41JSBhYnNvbHV0ZSBzdWNjZXNzIHJhdGUgYWNyb3NzIDI5IGV2YWx1YXRpb24gdGFza3Mgb24gdGhlIFdpZG93WCBhbmQgR29vZ2xlIFJvYm90IGVtYm9kaW1lbnRzLiIiCgpUb3AxMCByZWNlbnQgcGFwZXIgZnJvbSBTZWJhc3RpYW4gU2FydG9yIDIwMjUtMDUtMTQKClRhYmxlIDQiLDcxODgxMDAw</x:v>
      </x:c>
    </x:row>
    <x:row r="112" ht="18" customHeight="1">
      <x:c r="A112" s="17" t="n">
        <x:v>107</x:v>
      </x:c>
      <x:c r="B112" s="17" t="n">
        <x:v>310</x:v>
      </x:c>
      <x:c r="C112" s="160" t="str">
        <x:v>MDAuMCwiQmFzZWQgb24gYSBQcmlzbWF0aWMtN0IgVkxNIGJhY2tib25lLCB3aGljaCBpdHNlbGYgaXMgY29tcHJpc2VkIG9mIDYwME0gcGFyYW1ldGVyIHZpc2lvbiBlbmNvZGVyIChEaW5vVjIgKyBTaWdMSVApIHBsdXMgTGxhbWEtMiA3Qi4gVGFibGUgMSBpbmRpY2F0ZXMgNy4xODgxIGJpbGxpb24gdHJhaW5hYmxlIHBhcmFtZXRlcnMiLDEuMWUrMjMsIk1ham9yaXR5IG9mIGNvbXB1dGUgaXMgZnJvbSBWTEEgcHJlLXRyYWluaW5nIGVtYmVkZGVkIGluIFByaXNtYXRpYy03QiBhbmQgaXQncyBjb25zdGl0dWVudCBtb2RlbHMuIAoKVGhlIGZpbmUtdHVuaW5nIGNvbXB1dGUgdXNlZCBpbiB0aGlzIHBhcGVyIGlzICIiNjQgQTEwMCBHUFVzIGZvciAxNCBkYXlzLCBvciBhIHRvdGFsIG9mIDIxLDUwMCBBMTAwLWhvdXJzIiIKMjE1MDAgKiAzNjAwICogMy4xMmUxNCAqIDAuNCA9IDkuNjZlMjEKClByaXNtYXRpYy03QiB0cmFpbmluZyB0b29rICIibGVzcyB0aGFuIDkgaG91cnMiIiBvbiA4IEExMDBzOiA5ICogMzYwMCAqIDggKiAzLjEyZTE0ICogMC40ID0gMy4yM2UxOQoKQWRkIGluIHRoZSBwcmUtdHJhaW5lZCBjb21wb25lbnRzOgotIERpbm9WMiA9IDcuNDJlMjEsIHBlciBvdXIgZGF0YWJhc2UKLSBUaGUgU2lnTElQIG1vZGVsIGluIHF1ZXN0aW9uIGlzIFNvVmlULTQwMG0vMTQgZnJvbSB0aGUgY2l0ZWQgQWxhYmR1bG1vaHNpbiBldCBhbC4sIDIwMjMpIGFuZCAiImlzIHByZXRyYWluZWQgb24gNDAgYmlsbGlvbiBleGFtcGxlcywgd2hpY2ggYW1vdW50cyB0byA5VCBHRkxPUHMgYW5kIDIzMEsgVFBVdjMgY29yZS1ob3VycyIiID0gOWUyMQotIExsYW1hIDItN0IgPSA4LjRlMjIsIHBlciBvdXIgZGF0YWJhc2UKClRvdGFsCjkuNjZlMjEgKyAzLjIzZTE5ICsgNy40MmUyMSArIDllMjEgKyA4LjRlMjIgPSAxLjEwZTIzIiwsIiIiT3BlblZMQSBjb25zaXN0cyBvZiBhIHByZXRyYWluZWQgdmlzdWFsbHktY29uZGl0aW9uZWQgbGFuZ3VhZ2UgbW9kZWwgYmFja2JvbmUgdGhhdCBjYXB0dXJlcyB2aXN1YWwgZmVhdHVyZXMgYXQgbXVsdGlwbGUgZ3JhbnVsYXJpdGllcywgZmluZS10dW5lZCBvbiBhIGxhcmdlLCBkaXZlcnNlIGRhdGFzZXQgb2YgOTcwayByb2JvdCBtYW5pcHVsYXRpb24gdHJhamVjdG9yaWVzIGZyb20gdGhlIE9wZW4tWCBFbWJvZGltZW50IFsxXSBkYXRhc2V0IiIKRmlsdGVyZWQgZnJvbSAyTSB0b3RhbCBpbiBPcGVuWC4iLDMzNi4wLCIiIlRoZSBmaW5hbCBPcGVuVkxBIG1vZGVsIGlzIHRyYWluZWQgb24gYSBjbHVzdGVyIG9mIDY0IEExMDAgR1BVcyBmb3IgMTQgZGF5cyIiCjE0IGRheXMgKiAyNCBoci9kYXkgPSAzMzYgaG91cnMiLE5WSURJQSBBMTAwLFN1cGVydmlzZWQsQ29uZmlkZW50LCJMYXJnZSBwb2xpY2llcyBwcmV0cmFpbmVkIG9uIGEgY29tYmluYXRpb24gb2YgSW50ZXJuZXQtc2NhbGUgdmlzaW9uLWxhbmd1YWdlIGRhdGEgYW5kIGRpdmVyc2Ugcm9ib3QgZGVtb25zdHJhdGlvbnMgaGF2ZSB0aGUgcG90ZW50aWFsIHRvIGNoYW5nZSBob3cgd2UgdGVhY2ggcm9ib3RzIG5ldyBza2lsbHM6IHJhdGhlciB0aGFuIHRyYWluaW5nIG5ldyBiZWhhdmlvcnMgZnJvbSBzY3JhdGNoLCB3ZSBjYW4gZmluZS10dW5lIHN1Y2ggdmlzaW9uLWxhbmd1YWdlLWFjdGlvbiAoVkxBKSBtb2RlbHMgdG8gb2J0YWluIHJvYnVzdCwgZ2VuZXJhbGl6YWJsZSBwb2xpY2llcyBmb3IgdmlzdW9tb3RvciBjb250cm9sLiBZZXQsIHdpZGVzcHJlYWQgYWRvcHRpb24gb2YgVkxBcyBmb3Igcm9ib3RpY3MgaGFzIGJlZW4gY2hhbGxlbmdpbmcgYXMgMSkgZXhpc3RpbmcgVkxBcyBhcmUgbGFyZ2VseSBjbG9zZWQgYW5kIGluYWNjZXNzaWJsZSB0byB0aGUgcHVibGljLCBhbmQgMikgcHJpb3Igd29yayBmYWlscyB0byBleHBsb3JlIG1ldGhvZHMgZm9yIGVmZmljaWVudGx5IGZpbmUtdHVuaW5nIFZMQXMgZm9yIG5ldyB0YXNrcywgYSBrZXkgY29tcG9uZW50IGZvciBhZG9wdGlvbi4gQWRkcmVzc2luZyB0aGVzZSBjaGFsbGVuZ2VzLCB3ZSBpbnRyb2R1Y2UgT3BlblZMQSwgYSA3Qi1wYXJhbWV0ZXIgb3Blbi1zb3VyY2UgVkxBIHRyYWluZWQgb24gYSBkaXZlcnNlIGNvbGxlY3Rpb24gb2YgOTcwayByZWFsLXdvcmxkIHJvYm90IGRlbW9uc3RyYXRpb25zLiBPcGVuVkxBIGJ1aWxkcyBvbiBhIExsYW1hIDIgbGFuZ3VhZ2UgbW9kZWwgY29tYmluZWQgd2l0aCBhIHZpc3VhbCBlbmNvZGVyIHRoYXQgZnVzZXMgcHJldHJhaW5lZCBmZWF0dXJlcyBmcm9tIERJTk92MiBhbmQgU2lnTElQLiBBcyBhIHByb2R1Y3Qgb2YgdGhlIGFkZGVkIGRhdGEgZGl2ZXJzaXR5IGFuZCBuZXcgbW9kZWwgY29tcG9uZW50cywgT3BlblZMQSBkZW1vbnN0cmF0ZXMgc3Ryb25nIHJlc3VsdHMgZm9yIGdlbmVyYWxpc3QgbWFuaXB1bGF0aW9uLCBvdXRwZXJmb3JtaW5nIGNsb3NlZCBtb2RlbHMgc3VjaCBhcyBSVC0yLVggKDU1QikgYnkgMTYuNSUgaW4gYWJzb2x1dGUgdGFzayBzdWNjZXNzIHJhdGUgYWNyb3NzIDI5IHRhc2tzIGFuZCBtdWx0aXBsZSByb2JvdCBlbWJvZGltZW50cywgd2l0aCA3eCBmZXdlciBwYXJhbWV0ZXJzLiBXZSBmdXJ0aGVyIHNob3cgdGhhdCB3ZSBjYW4gZWZmZWN0aXZlbHkgZmluZS10dW5lIE9wZW5WTEEgZm9yIG5ldyBzZXR0aW5ncywgd2l0aCBlc3BlY2lhbGx5IHN0cm9uZyBnZW5lcmFsaXphdGlvbiByZXN1bHRzIGluIG11bHRpLXRhc2sgZW52aXJvbm1lbnRzIGludm9sdmluZyBtdWx0aXBsZSBvYmplY3RzIGFuZCBzdHJvbmcgbGFuZ3VhZ2UgZ3JvdW5kaW5nIGFiaWxpdGllcywgYW5kIG91dHBlcmZvcm0gZXhwcmVzc2l2ZSBmcm9tLXNjcmF0Y2ggaW1pdGF0aW9uIGxlYXJuaW5nIG1ldGhvZHMgc3VjaCBhcyBEaWZmdXNpb24gUG9saWN5IGJ5IDIwLjQlLiBXZSBhbHNvIGV4cGxvcmUgY29tcHV0ZSBlZmZpY2llbmN5OyBhcyBhIHNlcGFyYXRlIGNvbnRyaWJ1dGlvbiwgd2Ugc2hvdyB0aGF0IE9wZW5WTEEgY2FuIGJlIGZpbmUtdHVuZWQgb24gY29uc3VtZXIgR1BVcyB2aWEgbW9kZXJuIGxvdy1yYW5rIGFkYXB0YXRpb24gbWV0aG9kcyBhbmQgc2VydmVkIGVmZmljaWVudGx5IHZpYSBxdWFudGl6YXRpb24gd2l0aG91dCBhIGhpdCB0byBkb3duc3RyZWFtIHN1Y2Nlc3MgcmF0ZS4gRmluYWxseSwgd2UgcmVsZWFzZSBtb2RlbCBjaGVja3BvaW50cywgZmluZS10dW5pbmcgbm90ZWJvb2tzLCBhbmQgb3VyIFB5VG9yY2ggY29kZWJhc2Ugd2l0aCBidWlsdC1pbiBzdXBwb3J0IGZvciB0cmFpbmluZyBWTEFzIGF0IHNjYWxlIG9uIE9wZW4gWC1FbWJvZGltZW50IGRhdGFzZXRzLiIsMjcuMCwsT3BlbiB3ZWlnaHRzICh1bnJlc3RyaWN0ZWQpLCJVbml0ZWQgU3RhdGVzIG9mIEFtZXJpY2EsVW5pdGVkIFN0YXRlcyBvZiBBbWVyaWNhLFVuaXRlZCBTdGF0ZXMgb2YgQW1lcmljYSxVbml0ZWQgU3RhdGVzIG9mIEFtZXJpY2EsVW5pdGVkIFN0YXRlcyBvZiBBbWVyaWNhLFVuaXRlZCBTdGF0ZXMgb2YgQW1lcmljYSIsTGxhbWEgMi03Qiw5LjY2ZSsyMSwiIiI2NCBBMTAwIEdQVXMgZm9yIDE0IGRheXMsIG9yIGEgdG90YWwgb2YgMjEsNTAwIEExMDAtaG91cnMiIgoyMTUwMCAqIDM2MDAgKiAzLjEyZTE0ICogMC40ID0gOS42NmUyMSIsNjQuMCwsMjAyNi0wNS0yNSAxMjozMzowMSswMDowMCwsLCwyMDQ4LjAsLCJBY2FkZW1pYSxBY2FkZW1pYSxJbmR1c3RyeSxJbmR1c3RyeSxBY2FkZW1pYSxJbmR1c3RyeSIsLCwsLE9wZW4gc291cmNlLCIiIk9wZW5WTEEgdXNlcyBtdWx0aXBsZSBwcmV0cmFpbmVkIG1vZGVsIGNvbXBvbmVudHM6IFNpZ0xJUCBbOV0gYW5kIERpbm9WMiBbMjVdIHZpc2lvbiBlbmNvZGVycyBhbmQgYSBMbGFtYSAyIFsxMF0gbGFuZ3VhZ2UgbW9kZWwgYmFja2JvbmUuIEZvciBhbGwgdGhyZWUgbW9kZWxzLCB3ZWlnaHRzIGFyZSBvcGVuLCBidXQgbm90IHRoZWlyIHRyYWluaW5nIGRhdGEgb3IgY29kZS4gV2UgcmVsZWFzZSB0cmFpbmluZyBkYXRhLCBjb2RlIGFuZCBtb2RlbCB3ZWlnaHRzIGZvciByZXByb2R1Y2luZyBPcGVuVkxBIG9uIHRvcCBvZiB0aGVzZSBjb21wb25lbnRzLiIiCkFsbCBwdWJsaXNoZWQgbWF0ZXJpYWwgaXMgb24gYW4gTUlUIGxpY2Vuc2UuCgp0cmFpbiBjb2RlOiBodHRwczovL2dpdGh1Yi5jb20vb3BlbnZsYS9vcGVudmxhL2Jsb2IvbWFpbi9zY3JpcHRzL3ByZXRyYWluLnB5ICIsVHJ1ZSwsLEJGMTYsLDUwNTQxLjcyNDgyMTI5NDc0NSxIYXJkd2FyZSwsLCwsWWVzCkFuaW1hdGUgQW55b25lLFZpZGVvLCJWaWRlbyBnZW5lcmF0aW9uLEltYWdlLXRvLXZpZGVvIixBbGliYWJhLCJMaSBIdSwgWGluIEdhbywgUGVuZyBaaGFuZywgS2UgU3VuLCBCYW5nIFpoYW5nLCBMaWVmZW5nIEJvIiwyMDI0LTA2LTEzLEFuaW1hdGUgQW55b25lOiBDb25zaXN0ZW50IGFuZCBDb250cm9sbGFibGUgSW1hZ2UtdG8tVmlkZW8gU3ludGhlc2lzIGZvciBDaGFyYWN0ZXIgQW5pbWF0aW9uLGh0dHBzOi8vYXJ4aXYub3JnL2Ficy8yMzExLjE3MTE3LCwsLCwsLCwsIiIid2UgY29sbGVjdCA1SyBjaGFyYWN0ZXIgdmlkZW8KY2xpcHMgZnJvbSB0aGUgaW50ZXJuZXQgdG8gdHJhaW4gb3VyIG1vZGVsIiIKCiIiIEluIHRoZSBmaXJzdCB0cmFpbmluZyBzdGFnZSwgaW5kaXZpZHVhbCB2aWRlbyBmcmFtZXMgYXJlIHNhbXBsZWQsIHJlc2l6ZWQsIGFuZCBjZW50ZXJjcm9wcGVkIHRvIGEgcmVzb2x1dGlvbiBvZiA3NjjDlzc2OC4gVHJhaW5pbmcgaXMgY29uZHVjdGVkIGZvciAzMCwwMDAgc3RlcHMgd2l0aCBhIGJhdGNoIHNpemUgb2YgNjQuIEluIHRoZSBzZWNvbmQKdHJhaW5pbmcgc3RhZ2UsIHdlIHRyYWluIHRoZSB0ZW1wb3JhbCBsYXllciBmb3IgMTAsMDAwIHN0ZXBzCndpdGggMjQtZnJhbWUgdmlkZW8gc2VxdWVuY2VzIGFuZCBhIGJhdGNoIHNpemUgb2YgNCIiIiwsLE5WSURJQSBBMTAwLCxVbmtub3duLCJDaGFyYWN0ZXIgQW5pbWF0aW9uIGFpbXMgdG8gZ2VuZXJhdGluZyBjaGFyYWN0ZXIgdmlkZW9zIGZyb20gc3RpbGwgaW1hZ2VzIHRocm91Z2ggZHJpdmluZyBzaWduYWxzLiBDdXJyZW50bHksIGRpZmZ1c2lvbiBtb2RlbHMgaGF2ZSBiZWNvbWUgdGhlIG1haW5zdHJlYW0gaW4gdmlzdWFsIGdlbmVyYXRpb24gcmVzZWFyY2gsIG93aW5nIHRvIHRoZWlyIHJvYnVzdCBnZW5lcmF0aXZlIGNhcGFiaWxpdGllcy4gSG93ZXZlciwgY2hhbGxlbmdlcyBwZXJzaXN0IGluIHRoZSByZWFsbSBvZiBpbWFnZS10by12aWRlbywgZXNwZWNpYWxseSBpbiBjaGFyYWN0ZXIgYW5pbWF0aW9uLCB3aGVyZSB0ZW1wb3JhbGx5IG1haW50YWluaW5nIGNvbnNpc3RlbmN5IHdpdGggZGV0YWlsZWQgaW5mb3JtYXRpb24gZnJvbSBjaGFyYWN0ZXIgcmVtYWlucyBhIGZvcm1pZGFibGUgcHJvYmxlbS4gSW4gdGhpcyBwYXBlciwgd2UgbGV2ZXJhZ2UgdGhlIHBvd2VyIG9mIGRpZmZ1c2lvbiBtb2RlbHMgYW5kIHByb3Bvc2UgYSBub3ZlbCBmcmFtZXdvcmsgdGFpbG9yZWQgZm9yIGNoYXJhY3RlciBhbmltYXRpb24uIFRvIHByZXNlcnZlIGNvbnNpc3RlbmN5IG9mIGludHJpY2F0ZSBhcHBlYXJhbmNlIGZlYXR1cmVzIGZyb20gcmVmZXJlbmNlIGltYWdlLCB3ZSBkZXNpZ24gUmVmZXJlbmNlTmV0IHRvIG1lcmdlIGRldGFpbCBmZWF0dXJlcyB2aWEgc3BhdGlhbCBhdHRlbnRpb24uIFRvIGVuc3VyZSBjb250cm9sbGFiaWxpdHkgYW5kIGNvbnRpbnVpdHksIHdlIGludHJvZHVjZSBhbiBlZmZpY2llbnQgcG9zZSBndWlkZXIgdG8gZGlyZWN0IGNoYXJhY3RlcidzIG1vdmVtZW50cyBhbmQgZW1wbG95IGFuIGVmZmVjdGl2ZSB0ZW1wb3JhbCBtb2RlbGluZyBhcHByb2FjaCB0byBlbnN1cmUgc21vb3RoIGludGVyLWZyYW1lIHRyYW5zaXRpb25zIGJldHdlZW4gdmlkZW8gZnJhbWVzLiBCeSBleHBhbmRpbmcgdGhlIHRyYWluaW5nIGRhdGEsIG91ciBhcHByb2FjaCBjYW4gYW5pbWF0ZSBhcmJpdHJhcnkgY2hhcmFjdGVycywgeWllbGRpbmcgc3VwZXJpb3IgcmVzdWx0cyBpbiBjaGFyYWN0ZXIgYW5pbWF0aW9uIGNvbXBhcmVkIHRvIG90aGVyIGltYWdlLXRvLXZpZGVvIG1ldGhvZHMuIEZ1cnRoZXJtb3JlLCB3ZSBldmFsdWF0ZSBvdXIgbWV0aG9kIG9uIGJlbmNobWFya3MgZm9yIGZhc2hpb24gdmlkZW8gYW5kIGh1bWFuIGRhbmNlIHN5bnRoZXNpcywgYWNoaWV2aW5nIHN0YXRlLW9mLXRoZS1hcnQgcmVzdWx0cy4iLCwsVW5yZWxlYXNlZCxDaGluYSwsLCw0LjAsLDIwMjUtMTEtMjggMTE6NTM6NDQrMDA6MDAsLCwsLCxJbmR1c3RyeSwsLCwsVW5yZWxlYXNlZCwsLCwsLCwzMTU4Ljg1NzgwMTMzMDkyMTYsLCwsLCxObwpNYW1iYTItSHlicmlkLExhbmd1YWdlLCJMYW5ndWFnZSBtb2RlbGluZy9nZW5lcmF0aW9uLFF1ZXN0aW9uIGFuc3dlcmluZyIsTlZJRElBLCJSb2dlciBXYWxlZmZlLCBXb25taW4gQnllb24sIER1bmNhbiBSaWFjaCwgQnJhbmRvbiBOb3JpY2ssIFZpamF5IEtvcnRoaWthbnRpLCBUcmkgRGFvLCBBbGJlcnQgR3UsIEFsaSBIYXRhbWl6YWRlaCwgU3VkaGFrYXIgU2luZ2gsIERlZXBhayBOYXJheWFuYW4sIEdhcnZpdCBLdWxzaHJlc2h0aGEsIFZhcnRpa2EgU2luZ2gsIEphcmVkIENhc3BlciwgSmFuIEthdXR6LCBNb2hhbW1hZCBTaG9leWJpLCBCcnlhbiBDYXRhbnphcm8iLDIwMjQtMDYtMTIsQW4gRW1waXJpY2FsIFN0dWR5IG9mIE1hbWJhLWJhc2VkIExhbmd1YWdlIE1vZGVscyxodHRwczovL2FyeGl2Lm9yZy9hYnMvMjQwNi4wNzg4NywsLCw4NjYwMDAwMDAwLjAsVGFibGUgNiwxLjgxODZlKzIzLCI2TkQgPSA2Kjg2NjAwMDAwMDAuMDAgcGFyYW1ldGVycyAqIDM1MDAwMDAwMDAwMDAgdG9rZW5zID0gMS44MTg2IMOXIDEwXjIzCgoiLCwsLCxOVklESUEgSDEwMCBTWE01IDgwR0IsLExpa2VseSwiU2VsZWN0aXZlIHN0YXRlLXNwYWNlIG1vZGVscyAoU1NNcykgbGlrZSBNYW1iYSBvdmVyY29tZSBzb21lIG9mIHRoZSBzaG9ydGNvbWluZ3Mgb2YgVHJhbnNmb3JtZXJzLCBzdWNoIGFzIHF1YWRyYXRpYyBjb21wdXRhdGlvbmFsIGNvbXBsZXhpdHkgd2l0aCBzZXF1ZW5jZSBsZW5ndGggYW5kIGxhcmdlIGluZmVyZW5jZS10aW1lIG1lbW9yeSByZXF1aXJlbWVudHMgZnJvbSB0aGUga2V5LXZhbHVlIGNhY2hlLiBNb3Jlb3ZlciwgcmVjZW50IHN0dWRpZXMgaGF2ZSBzaG93biB0aGF0IFNTTXMgY2FuIG1hdGNoIG9yIGV4Y2VlZCB0aGUgbGFuZ3VhZ2UgbW9kZWxpbmcgY2FwYWJpbGl0aWVzIG9mIFRyYW5zZm9ybWVycywgbWFraW5nIHRoZW0gYW4gYXR0cmFjdGl2ZSBhbHRlcm5hdGl2ZS4gSW4gYSBjb250cm9sbGVkIHNldHRpbmcgKGUuZy4sIHNhbWUgZGF0YSksIGhvd2V2ZXIsIHN0dWRpZXMgc28gZmFyIGhhdmUgb25seSBwcmVzZW50ZWQgc21hbGwgc2NhbGUgZXhwZXJpbWVudHMgY29tcGFyaW5nIFNTTXMgdG8gVHJhbnNmb3JtZXJzLiBUbyB1bmRlcnN0YW5kIHRoZSBzdHJlbmd0aHMgYW5kIHdlYWtuZXNzZXMgb2YgdGhlc2UgYXJjaGl0ZWN0dXJlcyBhdCBsYXJnZXIgc2NhbGVzLCB3ZSBwcmVzZW50IGEgZGlyZWN0IGNvbXBhcmlzb24gYmV0d2VlbiA4Qi1wYXJhbWV0ZXIgTWFtYmEsIE1hbWJhLTIsIGFuZCBUcmFuc2Zvcm1lciBtb2RlbHMgdHJhaW5lZCBvbiB0aGUgc2FtZSBkYXRhc2V0cyBvZiB1cCB0byAzLjVUIHRva2Vucy4gV2UgYWxzbyBjb21wYXJlIHRoZXNlIG1vZGVscyB0byBhIGh5YnJpZCBhcmNoaXRlY3R1cmUgY29uc2lzdGluZyBvZiA0MyUgTWFtYmEtMiwgNyUgYXR0ZW50aW9uLCBhbmQgNTAlIE1MUCBsYXllcnMgKE1hbWJhLTItSHlicmlkKS4gVXNpbmcgYSBkaXZlcnNlIHNldCBvZiB0YXNrcywgd2UgYW5zd2VyIHRoZSBxdWVzdGlvbiBvZiB3aGV0aGVyIE1hbWJhIG1vZGVscyBjYW4gbWF0Y2ggVHJhbnNmb3JtZXJzIGF0IGxhcmdlciB0cmFpbmluZyBidWRnZXRzLiBPdXIgcmVzdWx0cyBzaG93IHRoYXQgd2hpbGUgcHVyZSBTU01zIG1hdGNoIG9yIGV4Y2VlZCBUcmFuc2Zvcm1lcnMgb24gbWFueSB0YXNrcywgdGhleSBsYWcgYmVoaW5kIFRyYW5zZm9ybWVycyBvbiB0YXNrcyB3aGljaCByZXF1aXJlIHN0cm9uZyBjb3B5aW5nIG9yIGluLWNvbnRleHQgbGVhcm5pbmcgYWJpbGl0aWVzIChlLmcuLCA1LXNob3QgTU1MVSwgUGhvbmVib29rKSBvciBsb25nLWNvbnRleHQgcmVhc29uaW5nLiBJbiBjb250cmFzdCwgd2UgZmluZCB0aGF0IHRoZSA4QiBNYW1iYS0yLUh5YnJpZCBleGNlZWRzIHRoZSA4QiBUcmFuc2Zvcm1lciBvbiBhbGwgMTIgc3RhbmRhcmQgdGFza3Mgd2UgZXZhbHVhdGVkICgrMi42NSBwb2ludHMgb24gYXZlcmFnZSkgYW5kIGlzIHByZWRpY3RlZCB0byBiZSB1cCB0byA4eCBmYXN0ZXIgd2hlbiBnZW5lcmF0aW5nIHRva2VucyBhdCBpbmZlcmVuY2UgdGltZS4gVG8gdmFsaWRhdGUgbG9uZy1jb250ZXh0IGNhcGFiaWxpdGllcywgd2UgcHJvdmlkZSBhZGRpdGlvbmFsIGV4cGVyaW1lbnRzIGV2YWx1YXRpbmcgdmFyaWFudHMgb2YgdGhlIE1hbWJhLTItSHlicmlkIGFuZCBUcmFuc2Zvcm1lciBleHRlbmRlZCB0byBzdXBwb3J0IDE2SywgMzJLLCBhbmQgMTI4SyBzZXF1ZW5jZXMuIE9uIGFuIGFkZGl0aW9uYWwgMjMgbG9uZy1jb250ZXh0IHRhc2tzLCB0aGUgaHlicmlkIG1vZGVsIGNvbnRpbnVlcyB0byBjbG9zZWx5IG1hdGNoIG9yIGV4Y2VlZCB0aGUgVHJhbnNmb3JtZXIgb24gYXZlcmFnZS4gVG8gZW5hYmxlIGZ1cnRoZXIgc3R1ZHksIHdlIHJlbGVhc2UgdGhlIGNoZWNrcG9pbnRzIGFzIHdlbGwgYXMgdGhlIGNvZGUgdXNlZCB0byB0cmFpbiBvdXIgbW9kZWxzIGFzIHBhcnQgb2YgTlZJRElBJ3MgTWVnYXRyb24tTE0gcHJvamVjdC4iLCwsT3BlbiB3ZWlnaHRzICh1bnJlc3RyaWN0ZWQpLFVuaXRlZCBTdGF0ZXMgb2YgQW1lcmljYSwsLCwxMDI0LjAsMC4yOTksMjAyNS0xMS0yOCAxMTo1Mzo0NCswMDowMCwsLCw0MTk0MzA0LjAsIiIiT24gdGhlIGxhcmdlciBkYXRhc2V0IHdlIGluY3JlYXNlIHRoZSBiYXRjaCBzaXplIHRvIDEwMjQiIiBzZXEgbGVuZ3RoIDQwOTYiLEluZHVzdHJ5LCwsLCxPcGVuIHNvdXJjZSwiaHR0cHM6Ly9naXRodWIuY29tL05WSURJQS9NZWdhdHJvbi1MTS90cmVlL3NzbS9leGFtcGxlcy9tYW1iYQpBcGFjaGUgMi4wCgp0cmFpbiBzY3JpcHQ6IGh0dHBzOi8vZ2l0aHViLmNvbS9OVklESUEvTWVnYXRyb24tTE0vYmxvYi9zc20vZXhhbXBsZXMvbWFtYmEvdHJhaW4uc2ggIixUcnVlLCwiIiJXaGVuIHRyYWluaW5nIG9uIE5WSURJQSBIMTAwIEdQVXMgKE5WSURJQSAyMDIzKSwgd2l0aCBhIHRlbnNvci1wYXJhbGxlbApzaXplIG9mIGZvdXIgYW5kIGRhdGEtcGFyYWxsZWwgc2l6ZSBvZiAyNTYgKDEwMjQgdG90YWwgR1BVcykgKG1pY3JvIGJhdGNoIHNpemUgNCwgZ2xvYmFsIGJhdGNoIHNpemUgMTAyNCksIG91ciBNYW1iYS0yLUh5YnJpZCBhY2hpZXZlcyBhbiBNRlUgb2YgMjkuOSUuIiIKCk1vZGVsIEZsb3AgVXRpbGl6YXRpb24gKE1GVSkiLCwsMTQxNTE5OS44MTAyNTUzNDI2LE9wZXJhdGlvbiBjb3VudGluZywsLCwsWWVzClByb3RlaW5SZURpZmYsQmlvbG9neSxQcm90ZWluIGRlc2lnbiwiRlBUIFNvZnR3YXJlIEFJIENlbnRlcixVbml2ZXJzaXR5IG9mIENoaWNhZ28sSW5kaWFuYSBTdGF0ZSBVbml2ZXJzaXR5IiwiVmlldCBUaGFuaCBEdXkgTmd1eWVuLCBOaGFuIEQuIE5ndXllbiwgIFRydW9uZyBTb24gSHkiLDIwMjQtMDYtMTIsQ29tcGxleC1iYXNlZCBMaWdhbmQtQmluZGluZyBQcm90ZWlucyBSZWRlc2lnbiBieSBFcXVpdmFyaWFudCBEaWZmdXNpb24tYmFzZWQgR2VuZXJhdGl2ZSBNb2RlbHMsaHR0cHM6Ly93d3cuYmlvcnhpdi5vcmcvY29udGVudC8xMC4xMTAxLzIwMjQuMDQuMTcuNTg5OTk3djMuYWJzdHJhY3QsMi4wLCwsLCwsLCwiVG90YWwgU2FtcGxlczogOSw0MzAgKFBEQkJpbmQpICsgMTUsMjYxIChDQVRIKSA9IDI0LDY5MSBzYW1wbGVzClRva2VucyBwZXIgU2FtcGxlOiAzMDAgKHByb3RlaW4pICsgNTAgKFNNSUxFUykgPSAzNTAgdG9rZW5zClRvdGFsIERhdGEgUG9pbnRzOiAyNCw2OTEgw5cgMzUwID0gOCw2NDEsODUwIiwsLCwsQ29uZmlkZW50LCJQcm90ZWlucywgc2VydmluZyBhcyB0aGUgZnVuZGFtZW50YWwgYXJjaGl0ZWN0cyBvZiBiaW9sb2dpY2FsIHByb2Nlc3NlcywgaW50ZXJhY3Qgd2l0aCBsaWdhbmRzIHRvIHBlcmZvcm0gYSBteXJpYWQgb2YgZnVuY3Rpb25zIGVzc2VudGlhbCBmb3IgbGlmZS4gRGVzaWduaW5nIGZ1bmN0aW9uYWwgbGlnYW5kLWJpbmRpbmcgcHJvdGVpbnMgaXMgcGl2b3RhbCBmb3IgYWR2YW5jaW5nIGRydWcgZGV2ZWxvcG1lbnQgYW5kIGVuaGFuY2luZyB0aGVyYXBldXRpYyBlZmZpY2FjeS4gSW4gdGhpcyBzdHVkeSwgd2UgaW50cm9kdWNlIFByb3RlaW5SZURpZmYsIGFuIGVmZmljaWVudCBjb21wdXRhdGlvbmFsIGZyYW1ld29yayB0YXJnZXRpbmcgdGhlIHJlZGVzaWduIG9mIGxpZ2FuZC1iaW5kaW5nIHByb3RlaW5zLiBVc2luZyBlcXVpdmFyaWFudCBkaWZmdXNpb24tYmFzZWQgZ2VuZXJhdGl2ZSBtb2RlbHMsIFByb3RlaW5SZURpZmYgZW5hYmxlcyB0aGUgY3JlYXRpb24gb2YgaGlnaC1hZmZpbml0eSBsaWdhbmQtYmluZGluZyBwcm90ZWlucyB3aXRob3V0IHRoZSBuZWVkIGZvciBkZXRhaWxlZCBzdHJ1Y3R1cmFsIGluZm9ybWF0aW9uLCBsZXZlcmFnaW5nIGluc3RlYWQgdGhlIHBvdGVudGlhbCBvZiBpbml0aWFsIHByb3RlaW4gc2VxdWVuY2VzIGFuZCBsaWdhbmQgU01JTEVTIHN0cmluZ3MuIE91ciBldmFsdWF0aW9ucyBhY3Jvc3Mgc2VxdWVuY2UgZGl2ZXJzaXR5LCBzdHJ1Y3R1cmFsIHByZXNlcnZhdGlvbiwgYW5kIGxpZ2FuZCBiaW5kaW5nIGFmZmluaXR5IHVuZGVyc2NvcmUgUHJvdGVpblJlRGlmZuKAmXMgcG90ZW50aWFsIHRvIGFkdmFuY2UgY29tcHV0YXRpb25hbCBkcnVnIGRpc2NvdmVyeSBhbmQgcHJvdGVpbiBlbmdpbmVlcmluZy4gT3VyIHNvdXJjZSBjb2RlIGlzIHB1YmxpY2x5IGF2YWlsYWJsZSBhdCBodHRwczogLy9naXRodWIuY29tL0h5U29uTGFiL1Byb3RlaW5fUmVkZXNpZ24uIiwxMDAuMCwsT3BlbiB3ZWlnaHRzICh1bnJlc3RyaWN0ZWQpLCJWaWV0bmFtLFVuaXRlZCBTdGF0ZXMgb2YgQW1lcmljYSxVbml0ZWQgU3RhdGVzIG9mIEFtZXJpY2EiLCwsLCwsMjAyNS0xMS0yOCAxMTo1Mzo0NCswMDowMCwsLCwsLCJJbmR1c3RyeSxBY2FkZW1pYSIsLCwsLE9wZW4gc291cmNlLCJNSVQgbGljZW5zZSBmb3Igd2VpZ2h0cywgdHJhaW5pbmcgYW5kIGluZmVyZW5jZSBjb2RlCmh0dHBzOi8vZ2l0aHViLmNvbS9IeVNvbkxhYi9Qcm90ZWluX1JlZGVzaWduIiwsLCwsLCwsLCwsLFllcwpTdGFibGUgRGlmZnVzaW9uIDMgTWVkaXVtLEltYWdlIGdlbmVyYXRpb24sIkltYWdlIGdlbmVyYXRpb24sVGV4dC10by1pbWFnZSIsU3RhYmlsaXR5IEFJLCwyMDI0LTA2LTEyLCJBbm5vdW5jaW5nIHRoZSBPcGVuIFJlbGVhc2Ugb2YgU3RhYmxlIERpZmZ1c2lvbiAzIE1lZGl1bSwgT3VyIE1vc3QgU29waGlzdGljYXRlZCBJbWFnZSBHZW5lcmF0aW9uIE1vZGVsIHRvIERhdGUgIiwiaHR0cHM6Ly9zdGFiaWxpdHkuYWkvbmV3cy9zdGFibGUtZGlmZnVzaW9uLTMtbWVkaXVtCmh0dHBzOi8vaHVnZ2luZ2ZhY2UuY28vc3RhYmlsaXR5YWkvc3RhYmxlLWRpZmZ1c2lvbi0zLW1lZGl1bSIsLCwsMjUwMDAwMDAwMC4wLDIuNUIsLCwsLCwsLCxDb25maWRlbnQsIlN0YWJsZSBEaWZmdXNpb24gMyBNZWRpdW0gaXMgU3RhYmlsaXR5IEFJ4oCZcyBtb3N0IGFkdmFuY2VkIHRleHQtdG8taW1hZ2Ugb3BlbiBtb2RlbCB5ZXQuCgpUaGUgc21hbGwgc2l6ZSBvZiB0aGlzIG1vZGVsIG1ha2VzIGl0IHBlcmZlY3QgZm9yIHJ1bm5pbmcgb24gY29uc3VtZXIgUENzIGFuZCBsYXB0b3BzIGFzIHdlbGwgYXMgZW50ZXJwcmlzZS10aWVyIEdQVXMuIEl0IGlzIHN1aXRhYmx5IHNpemVkIHRvIGJlY29tZSB0aGUgbmV4dCBzdGFuZGFyZCBpbiB0ZXh0LXRvLWltYWdlIG1vZGVscy4KClRoZSB3ZWlnaHRzIGFyZSBub3cgYXZhaWxhYmxlIHVuZGVyIGFuIG9wZW4gQ29tbXVuaXR5IExpY2Vuc2UuIEZvciBsYXJnZS1zY2FsZSBjb21tZXJjaWFsIHVzZSwgcGxlYXNlIGNvbnRhY3QgdXMgZm9yIGxpY2Vuc2luZyBkZXRhaWxzLgoKVG8gdHJ5IFN0YWJsZSBEaWZmdXNpb24gMyBtb2RlbHMsIHRyeSB1c2luZyB0aGUgQVBJIG9uIHRoZSBTdGFiaWxpdHkgUGxhdGZvcm0sIHNpZ24gdXAgZm9yIGEgZnJlZSB0aHJlZS1kYXkgdHJpYWwgb24gU3RhYmxlIEFzc2lzdGFudCwgYW5kIHRyeSBTdGFibGUgQXJ0aXNhbiB2aWEgRGlzY29yZC4iLCwsT3BlbiB3ZWlnaHRzIChyZXN0cmljdGVkIHVzZSksVW5pdGVkIEtpbmdkb20gb2YgR3JlYXQgQnJpdGFpbiBhbmQgTm9ydGhlcm4gSXJlbGFuZCwsLCwsLDIwMjUtMTEtMjggMTE6NTM6NDQrMDA6MDAsLCwsLCxJbmR1c3RyeSwsLCwsVW5yZWxlYXNlZCwiQ29tbXVuaXR5IExpY2Vuc2U6IEZyZWUgZm9yIHJlc2VhcmNoLCBub24tY29tbWVyY2lhbCwgYW5kIGNvbW1lcmNpYWwgdXNlIGZvciBvcmdhbmlzYXRpb25zIG9yIGluZGl2aWR1YWxzIHdpdGggbGVzcyB0aGFuICQxTSBhbm51YWwgcmV2ZW51ZS4gWW91IG9ubHkgbmVlZCBhIHBhaWQgRW50ZXJwcmlzZSBsaWNlbnNlIGlmIHlvdXIgeWVhcmx5IHJldmVudWVzIGV4Y2VlZCBVU0QkMU0gYW5kIHlvdSB1c2UgU3RhYmlsaXR5IEFJIG1vZGVscyBpbiBjb21tZXJjaWFsIHByb2R1Y3RzIG9yIHNlcnZpY2VzLiIsLCwsLCwsLHN0YWJpbGl0eWFpLCwsLFllcwpMdW1hIERyZWFtIE1hY2hpbmUsIlZpZGVvLFZpc2lvbiIsIlZpZGVvIGdlbmVyYXRpb24sVGV4dC10by12aWRlbyxJbWFnZS10by12aWRlbyIsTHVtYUxhYnMsLDIwMjQtMDYtMTIsLGh0dHBzOi8vbHVtYWxhYnMuYWkvZHJlYW0tbWFjaGluZSwsLCwsLCwsLCwsIiIiVG8gYnVpbGQgRHJlYW0gTWFjaGluZSB3ZSB3b3JrZWQgd2l0aCBBbWF6b24gV2ViIFNlcnZpY2VzIChBV1MpIGFuZCB0aGVpciBiZXN0LWluLWNsYXNzIEgxMDAgdHJhaW5pbmcgaW5mcmFzdHJ1Y3R1cmUgU2FnZU1ha2VyIEh5cGVyUG9kLiAiIiIsTlZJRElBIEgxMDAgU1hNNSA4MEdCLCxVbmtub3duLCJEcmVhbSBNYWNoaW5lIGlzIGFuIEFJIG1vZGVsIHRoYXQgbWFrZXMgaGlnaCBxdWFsaXR5LCByZWFsaXN0aWMgdmlkZW9zIGZhc3QgZnJvbSB0ZXh0IGFuZCBpbWFnZXMuCkl0IGlzIGEgaGlnaGx5IHNjYWxhYmxlIGFuZCBlZmZpY2llbnQgdHJhbnNmb3JtZXIgbW9kZWwgdHJhaW5lZCBkaXJlY3RseSBvbiB2aWRlb3MgbWFraW5nIGl0IGNhcGFibGUgb2YgZ2VuZXJhdGluZyBwaHlzaWNhbGx5IGFjY3VyYXRlLCBjb25zaXN0ZW50IGFuZCBldmVudGZ1bCBzaG90cy4gRHJlYW0gTWFjaGluZSBpcyBvdXIgZmlyc3Qgc3RlcCB0b3dhcmRzIGJ1aWxkaW5nIGEgdW5pdmVyc2FsIGltYWdpbmF0aW9uIGVuZ2luZSBhbmQgaXQgaXMgYXZhaWxhYmxlIHRvIGV2ZXJ5b25lIG5vdyEiLCwsQVBJIGFjY2VzcyxVbml0ZWQgU3RhdGVzIG9mIEFtZXJpY2EsLCwsLCwyMDI1LTExLTI4IDExOjUzOjQ0KzAwOjAwLEFtYXpvbiBXZWIgU2VydmljZXMsLCwsLEluZHVzdHJ5LCwsLCxVbnJlbGVhc2VkLCwsLCwsLCwsLCwsLE5vCkxsYW1hLTMuMS1OZW1vdHJvbi03MEItSW5zdHJ1Y3QsTGFuZ3VhZ2UsTGFuZ3VhZ2UgbW9kZWxpbmcsIk5WSURJQSxNZXRhIEFJIiwiWmhpbGluIFdhbmcsIFlpIERvbmcsIE9saXZpZXIgRGVsYWxsZWF1LCBKaWFxaSBaZW5nLCBHZXJhbGQgU2hlbiwgRGFuaWVsIEVnZXJ0LCBKaW1teSBaaGFuZywgTWFrZXNoIE5hcnNpbWhhbiBTcmVlZGhhciwgT2xla3NpaSBLdWNoYWlldiIsMjAyNC0wNi0xMixodHRwczovL3d3dy5zZW1hbnRpY3NjaG9sYXIub3JnL3BhcGVyL0hlbHBTdGVlcjIlM0EtT3Blbi1zb3VyY2UtZGF0YXNldC1mb3ItdHJhaW5pbmctcmV3YXJkLVdhbmctRG9uZy9mNTkwZDg5MjZkZDEyMzQ1YTNiZDIyMjUzNDYxODUwZjVjYTRiM2VkLGh0dHBzOi8vY2F0YWxvZy5uZ2MubnZpZGlhLmNvbS9vcmdzL25pbS90ZWFtcy9udmlkaWEvY29udGFpbmVycy9sbGFtYS0zLjEtbmVtb3Ryb24tNzBiLWluc3RydWN0LCxTT1RBIGltcHJvdmVtZW50LCIiIkFzIG9mIDEgT2N0IDIwMjQsIExsYW1hLTMuMS1OZW1vdHJvbi03MEItSW5zdHJ1Y3QgcGVyZm9ybXMgYmVzdCBvbiBBcmVuYSBIYXJkLCBBbHBhY2FFdmFsIDIgTEMgKHZlcmlmaWVkIHRhYikgYW5kIE1UIEJlbmNoIChHUFQtNC1UdXJibykiIiIsLCw3LjkyOWUrMjQsVGFrZW4gZnJvbSBMbGFtYSAzLjEgNzBCIGFzIHRoZSBmaW5ldHVuaW5nIGNvbXB1dGUgaXMgbXVsdGlwbGUgb3JkZXJzIG9mIG1hZ25pdHVkZSBsb3dlciwsLDk2LjAsLCxSZWluZm9yY2VtZW50IGxlYXJuaW5nLENvbmZpZGVudCwiSGlnaC1xdWFsaXR5IHByZWZlcmVuY2UgZGF0YXNldHMgYXJlIGVzc2VudGlhbCBmb3IgdHJhaW5pbmcgcmV3YXJkIG1vZGVscyB0aGF0IGNhbiBlZmZlY3RpdmVseSBndWlkZSBsYXJnZSBsYW5ndWFnZSBtb2RlbHMgKExMTXMpIGluIGdlbmVyYXRpbmcgaGlnaC1xdWFsaXR5IHJlc3BvbnNlcyBhbGlnbmVkIHdpdGggaHVtYW4gcHJlZmVyZW5jZXMuIEFzIExMTXMgYmVjb21lIHN0cm9uZ2VyIGFuZCBiZXR0ZXIgYWxpZ25lZCwgcGVybWlzc2l2ZWx5IGxpY2Vuc2VkIHByZWZlcmVuY2UgZGF0YXNldHMsIHN1Y2ggYXMgT3BlbiBBc3Npc3RhbnQsIEhILVJMSEYsIGFuZCBIZWxwU3RlZXIgbmVlZCB0byBiZSB1cGRhdGVkIHRvIHJlbWFpbiBlZmZlY3RpdmUgZm9yIHJld2FyZCBtb2RlbGluZy4gTWV0aG9kcyB0aGF0IGRpc3RpbCBwcmVmZXJlbmNlIGRhdGEgZnJvbSBwcm9wcmlldGFyeSBMTE1zIHN1Y2ggYXMgR1BULTQgaGF2ZSByZXN0cmljdGlvbnMgb24gY29tbWVyY2lhbCB1c2FnZSBpbXBvc2VkIGJ5IG1vZGVsIHByb3ZpZGVycy4gVG8gaW1wcm92ZSB1cG9uIGJvdGggZ2VuZXJhdGVkIHJlc3BvbnNlcyBhbmQgYXR0cmlidXRlIGxhYmVsaW5nIHF1YWxpdHksIHdlIHJlbGVhc2UgSGVscFN0ZWVyMiwgYSBwZXJtaXNzaXZlbHkgbGljZW5zZWQgcHJlZmVyZW5jZSBkYXRhc2V0IChDQy1CWS00LjApLiBVc2luZyBhIHBvd2VyZnVsIGludGVybmFsIGJhc2UgbW9kZWwgdHJhaW5lZCBvbiBIZWxwU3RlZXIyLCB3ZSBhcmUgYWJsZSB0byBhY2hpZXZlIHRoZSBTT1RBIHNjb3JlICg5Mi4wJSkgb24gUmV3YXJkLUJlbmNoJ3MgcHJpbWFyeSBkYXRhc2V0LCBvdXRwZXJmb3JtaW5nIGN1cnJlbnRseSBsaXN0ZWQgb3BlbiBhbmQgcHJvcHJpZXRhcnkgbW9kZWxzLCBhcyBvZiBKdW5lIDEydGgsIDIwMjQuIE5vdGFibHksIEhlbHBTdGVlcjIgY29uc2lzdHMgb2Ygb25seSB0ZW4gdGhvdXNhbmQgcmVzcG9uc2UgcGFpcnMsIGFuIG9yZGVyIG9mIG1hZ25pdHVkZSBmZXdlciB0aGFuIGV4aXN0aW5nIHByZWZlcmVuY2UgZGF0YXNldHMgKGUuZy4sIEhILVJMSEYpLCB3aGljaCBtYWtlcyBpdCBoaWdobHkgZWZmaWNpZW50IGZvciB0cmFpbmluZyByZXdhcmQgbW9kZWxzLiBPdXIgZXh0ZW5zaXZlIGV4cGVyaW1lbnRzIGRlbW9uc3RyYXRlIHRoYXQgcmV3YXJkIG1vZGVscyB0cmFpbmVkIHdpdGggSGVscFN0ZWVyMiBhcmUgZWZmZWN0aXZlIGluIGFsaWduaW5nIExMTXMuIEluIHBhcnRpY3VsYXIsIHdlIHByb3Bvc2UgU3RlZXJMTSAyLjAsIGEgbW9kZWwgYWxpZ25tZW50IGFwcHJvYWNoIHRoYXQgY2FuIGVmZmVjdGl2ZWx5IG1ha2UgdXNlIG9mIHRoZSByaWNoIG11bHRpLWF0dHJpYnV0ZSBzY29yZSBwcmVkaWN0ZWQgYnkgb3VyIHJld2FyZCBtb2RlbHMuIEhlbHBTdGVlcjIgaXMgYXZhaWxhYmxlIGF0IGh0dHBzOi8vaHVnZ2luZ2ZhY2UuY28vZGF0YXNldHMvbnZpZGlhL0hlbHBTdGVlcjIgYW5kIGNvZGUgaXMgYXZhaWxhYmxlIGF0IGh0dHBzOi8vZ2l0aHViLmNvbS9OVklESUEvTmVNby1BbGlnbmVyIiwsLE9wZW4gd2VpZ2h0cyAocmVzdHJpY3RlZCB1c2UpLCJVbml0ZWQgU3RhdGVzIG9mIEFtZXJpY2EsVW5pdGVkIFN0YXRlcyBvZiBBbWVyaWNhIixMbGFtYSAzLjEtNzBCLDEuMDI1OTEzNmUrMjAsIkxsYW1hIDMuMSAgNzBCOiA3LjkyOWUrMjQKRlQgKHNlZSBBcHBlbmRpeCBGKTogMzIrNjQ9OTYgaG91cnMgb24gYSBzaW5nbGUgSDEwMApDb21wdXRlOiA5Nio2MCo2MCo5ODk1MDAwMDAwMDAwMDAqMC4zPTEwMjU5MTM2MDAwMDAwMDAwMDAwMD0xZTIwCiIsLCwyMDI1LTExLTI4IDExOjUzOjQ0KzAwOjAwLCwsLCwsIkluZHVzdHJ5LEluZHVzdHJ5IiwsLCwsVW5yZWxlYXNlZCwiWW91ciB1c2Ugb2YgdGhpcyBtb2RlbCBpcyBnb3Zlcm5lZCBieSB0aGUgTlZJRElBIE9wZW4gTW9kZWwgTGljZW5zZS4gQWRkaXRpb25hbCBJbmZvcm1hdGlvbjogTGxhbWEgMy4xIENvbW11bml0eSBMaWNlbnNlIEFncmVlbWVudCAoYnJhbmRpbmcgcmVzdHJpY3Rpb25zICsgY2FwIHNpemUgb2YgNzAwTSBNQXUgZm9yIGNvbW1lcmNpYWwgdXNlKS4gCgpodHRwczovL2h1Z2dpbmdmYWNlLmNvL252aWRpYS9MbGFtYS0zLjEtTmVtb3Ryb24tNzBCLUluc3RydWN0LUhGIixUcnVlLCwsLCwsSGFyZHdhcmUsbnZpZGlhLCwsLFllcwpTaHV0dGVyc3RvY2sgSW1hZ2VBSSxJbWFnZSBnZW5lcmF0aW9uLFRleHQtdG8taW1hZ2UsRGF0YWJyaWNrcyxEYXRhYnJpY2tzLDIwMjQtMDYtMTIsIkludHJvZHVjaW5nIFNodXR0ZXJzdG9jayBJbWFnZUFJLCBQb3dlcmVkIGJ5IERhdGFicmlja3M6IEFuIEltYWdlIEdlbmVyYXRpb24gTW9kZWwgQnVpbHQgZm9yIHRoZSBFbnRlcnByaXNlIixodHRwczovL3d3dy5kYXRhYnJpY2tzLmNvbS9jb21wYW55L25ld3Nyb29tL3ByZXNzLXJlbGVhc2VzL2ludHJvZHVjaW5nLXNodXR0ZXJzdG9jay1pbWFnZWFpLXBvd2VyZWQtZGF0YWJyaWNrcy1pbWFnZSwsLCwsLCwsLCwsLCwsVW5rbm93biwiTmV3IHRleHQtdG8taW1hZ2UgZGlmZnVzaW9uIG1vZGVsIGVuYWJsZXMgb3JnYW5pemF0aW9ucyB0byBnZW5lcmF0ZSBoaWdoLWZpZGVsaXR5LCB0cnVzdGVkIGltYWdlcyIsLCxIb3N0ZWQgYWNjZXNzIChubyBBUEkpLFVuaXRlZCBTdGF0ZXMgb2YgQW1lcmljYSwsLCwsLDIwMjUtMTEtMjggMTE6NTM6NDQrMDA6MDAsLCwsLCxJbmR1c3RyeSwsLCwsLCwsLCwsLCwsLCwsLE5vCk1lZ3Jlei0zQi1PbW5pLCJNdWx0aW1vZGFsLExhbmd1YWdlLFZpc2lvbixTcGVlY2giLCJUZXh0IHN1bW1hcml6YXRpb24sSW1hZ2UgY2FwdGlvbmluZyxDaGFyYWN0ZXIgcmVjb2duaXRpb24gKE9DUiksVmlzdWFsIHF1ZXN0aW9uIGFuc3dlcmluZyxMYW5ndWFnZSBtb2RlbGluZy9nZW5lcmF0aW9uLFF1ZXN0aW9uIGFuc3dlcmluZyxTcGVlY2ggcmVjb2duaXRpb24gKEFTUikiLCJJbmZpbmlnZW5jZSBBSSxUc2luZ2h1YSBVbml2ZXJzaXR5LFNoYW5naGFpIEppYW8gVG9uZyBVbml2ZXJzaXR5IiwiQm94dW4gTGksIFlhZG9uZyBMaSwgWmhpeXVhbiBMaSwgQ29uZ3lpIExpdSwgV2VpbGluIExpdSwgR3Vvd2VpIE5pdSwKWmhleXVlIFRhbiwgSGFpeWFuZyBYdSwgWmh1eXUgWWFvLCBUYW8gWXVhbiwgRG9uZyBaaG91LCBZdWVxaW5nIFpodWFuZywgU2hlbmdlbiBZYW4sIEd1b2hhbyBEYWksIFl1IFdhbmciLDIwMjQtMDYtMTIsTWVncmV6LTNCLU9tbmk6IFRoZSBGaXJzdCBPcGVuLVNvdXJjZSBFbmQtU2lkZSBGdWxsIE1vZGFsaXR5IFVuZGVyc3RhbmRpbmcgTW9kZWwsaHR0cHM6Ly9naXRodWIuY29tL2luZmluaWdlbmNlL0luZmluaS1NZWdyZXotT21uaS9ibG9iL21haW4vYXNzZXRzL01lZ3Jlel9PbW5pX1RlY2huaWNhbF9SZXBvcnQucGRmLCwsIiIiTWVncmV6LTNCLU9tbmkgYWNoaWV2ZXMgc3RhdGUtb2YtdGhlLWFydCBwZXJmb3JtYW5jZSBvbiBhIGJyb2FkIHJhbmdlIG9mIHZpc2lvbiB0YXNrcyBjb21wYXJlZCB3aXRoIG90aGVyIG9wZW4gc291cmNlIG1vZGVscyIiIiwzMDAwMDAwMDAwLjAsLDMuNmUrMjIsNiBGTE9QL3BhcmFtZXRlci90b2tlbiAqIDMwMDAwMDAwMDAgcGFyYW1ldGVycyAqIDIwMDAwMDAwMDAwMDAgdG9rZW5zID0gMy42ZSsyMiBGTE9QLDIwMDAwMDAwMDAwMDAsIiIid2FzIHRyYWluZWQgb24gfjIgdHJpbGxpb24gdG9rZW5zIiIiLCwsTlZJRElBIEgxMDAgU1hNNSA4MEdCLCxDb25maWRlbnQsIk1lZ3Jlei0zQi1PbW5pIGlzIGFuIG9uLWRldmljZSBtdWx0aW1vZGFsIHVuZGVyc3RhbmRpbmcgTExNIG1vZGVsIGRldmVsb3BlZCBieSBJbmZpbmlnZW5jZSBBSSAoSW5maW5pZ2VuY2UgQUkpLiBJdCBpcyBhbiBleHRlbnNpb24gb2YgdGhlIE1lZ3Jlei0zQi1JbnN0cnVjdCBtb2RlbCBhbmQgc3VwcG9ydHMgYW5hbHlzaXMgb2YgaW1hZ2UsIHRleHQsIGFuZCBhdWRpbyBtb2RhbGl0aWVzLiBUaGUgbW9kZWwgYWNoaWV2ZXMgc3RhdGUtb2YtdGhlLWFydCBhY2N1cmFjeSBpbiBhbGwgdGhyZWUgZG9tYWluczoKCkltYWdlIFVuZGVyc3RhbmRpbmc6IEJ5IHV0aWxpemluZyBTaWdMaXAtNDAwTSBmb3IgY29uc3RydWN0aW5nIGltYWdlIHRva2VucywgTWVncmV6LTNCLU9tbmkgb3V0cGVyZm9ybXMgbW9kZWxzIHdpdGggbW9yZSBwYXJhbWV0ZXJzIHN1Y2ggYXMgTExhVkEtTmVYVC1ZaS0zNEIuIEl0IGlzIG9uZSBvZiB0aGUgYmVzdCBpbWFnZSB1bmRlcnN0YW5kaW5nIG1vZGVscyBhbW9uZyBtdWx0aXBsZSBtYWluc3RyZWFtIGJlbmNobWFya3MsIGluY2x1ZGluZyBNTUUsIE1NTVUsIGFuZCBPQ1JCZW5jaC4gSXQgZGVtb25zdHJhdGVzIGV4Y2VsbGVudCBwZXJmb3JtYW5jZSBpbiB0YXNrcyBzdWNoIGFzIHNjZW5lIHVuZGVyc3RhbmRpbmcgYW5kIE9DUi4KTGFuZ3VhZ2UgVW5kZXJzdGFuZGluZzogTWVncmV6LTNCLU9tbmkgcmV0YWlucyB0ZXh0IHVuZGVyc3RhbmRpbmcgY2FwYWJpbGl0aWVzIHdpdGhvdXQgc2lnbmlmaWNhbnQgdHJhZGUtb2Zmcy4gQ29tcGFyZWQgdG8gaXRzIHNpbmdsZS1tb2RhbCBjb3VudGVycGFydCAoTWVncmV6LTNCLUluc3RydWN0KSwgdGhlIGFjY3VyYWN5IHZhcmlhdGlvbiBpcyBsZXNzIHRoYW4gMiUsIG1haW50YWluaW5nIHN0YXRlLW9mLXRoZS1hcnQgcGVyZm9ybWFuY2Ugb24gYmVuY2htYXJrcyBsaWtlIEMtRVZBTCwgTU1MVS9NTUxVIFBybywgYW5kIEFsaWduQmVuY2guIEl0IGFsc28gb3V0cGVyZm9ybXMgcHJldmlvdXMtZ2VuZXJhdGlvbiBtb2RlbHMgd2l0aCAxNEIgcGFyYW1ldGVycy4KU3BlZWNoIFVuZGVyc3RhbmRpbmc6IEVxdWlwcGVkIHdpdGggdGhlIGVuY29kZXIgaGVhZCBvZiBRd2VuMi1BdWRpby93aGlzcGVyLWxhcmdlLXYzLCB0aGUgbW9kZWwgc3VwcG9ydHMgYm90aCBDaGluZXNlIGFuZCBFbmdsaXNoIHNwZWVjaCBpbnB1dCwgbXVsdGktdHVybiBjb252ZXJzYXRpb25zLCBhbmQgdm9pY2UtYmFzZWQgcXVlc3Rpb25zIGFib3V0IGlucHV0IGltYWdlcy4gSXQgY2FuIGRpcmVjdGx5IHJlc3BvbmQgdG8gdm9pY2UgY29tbWFuZHMgd2l0aCB0ZXh0IGFuZCBhY2hpZXZlZCBsZWFkaW5nIHJlc3VsdHMgYWNyb3NzIG11bHRpcGxlIGJlbmNobWFya3MuIiwsLE9wZW4gd2VpZ2h0cyAodW5yZXN0cmljdGVkKSwiQ2hpbmEsQ2hpbmEsQ2hpbmEiLFNpZ0xJUCA0MDBNLCwsLCwyMDI1LTExLTI4IDExOjUzOjQ0KzAwOjAwLCwsLCwsIkluZHVzdHJ5LEFjYWRlbWlhLEFjYWRlbWlhIiwsLCwsVW5yZWxlYXNlZCwiQXBhY2hlIDIuMApodHRwczovL2h1Z2dpbmdmYWNlLmNvL0luZmluaWdlbmNlL01lZ3Jlei0zQi1PbW5pCgpodHRwczovL2dpdGh1Yi5jb20vaW5maW5pZ2VuY2UvSW5maW5pLU1lZ3Jlei1PbW5pIiwsLCwsLCxPcGVyYXRpb24gY291bnRpbmcsSW5maW5pZ2VuY2UsLCwsWWVzClBob2VuaXggMS4wIFVsdHJhLEltYWdlIGdlbmVyYXRpb24sIlRleHQtdG8taW1hZ2UsSW1hZ2UgZ2VuZXJhdGlvbiIsTGVvbmFyZG8gQUksLDIwMjQtMDYtMTIsIk91ciBmaXJzdCBmb3VuZGF0aW9uYWwgbW9kZWwgaXMgaGVyZSwgY2hhbmdpbmcgZXZlcnl0aGluZyB5b3Uga25vdyBhYm91dCBBSSBpbWFnZSBnZW5lcmF0aW9uLiIsaHR0cHM6Ly9kb2NzLmxlb25hcmRvLmFpL2RvY3MvZ2VuZXJhdGUtaW1hZ2VzLXVzaW5nLWxlb25hcmRvLXBob2VuaXgtbW9kZWwsLCwsLCwsIkRldmVsb3Bpbmcgb3JnYW5pemF0aW9uIGlzIHZlcnkgc21hbGwgKHNlZW1zIHRvIGJlIHVuZGVyIDUwIGVtcGxveWVlcyksIHNvIGl0J3MgdW5saWtlbHkgdGhleSB1c2VkIGEgaHVnZSBhbW91bnQgb2YgY29tcHV0ZS4iLCwsLCwsLFVua25vd24sIldlIGFyZSB0aHJpbGxlZCB0byBpbnRyb2R1Y2UgUGhvZW5peCwgb3VyIHZlcnkgb3duIGZvdW5kYXRpb25hbCBtb2RlbCwgbm93IGluIHByZXZpZXcgZm9yIEFMTCB1c2VycyEg8J+MnwoK4pyoIEtleSBGZWF0dXJlcyBvZiBQaG9lbml4OgoK8J+RiSBJbXByb3ZlZCBQcm9tcHQgQWRoZXJlbmNlCkV4cGVyaWVuY2UgZXhjZXB0aW9uYWwgYWNjdXJhY3kgd2l0aCB5b3VyIHByb21wdHMgLSBhbmQgaXQncyBvbmx5IGdvaW5nIHRvIGdldCBiZXR0ZXIgZnJvbSBoZXJlIQoK8J+RiSBDb2hlcmVudCBUZXh0IGluIEltYWdlcwpHZW5lcmF0ZSBjbGVhciBhbmQgYWNjdXJhdGUgdGV4dCB3aXRoaW4gaW1hZ2VzLCBwZXJmZWN0IGZvciBiYW5uZXJzLCBwb3N0ZXJzLCBsb2dvcywgYW5kIG90aGVyIHRleHQtaGVhdnkgdmlzdWFscy4KCvCfkYkgQXJjaGl0ZWN0dXJhbCBJbm5vdmF0aW9uCk91ciBSJkQgdGVhbSBoYXMgcHVzaGVkIHRoZSBib3VuZGFyaWVzIHRvIHJlZGVmaW5lIHdoYXQncyBwb3NzaWJsZSBpbiBBSS1nZW5lcmF0ZWQgaW1hZ2VyeS4KCldlJ3JlIGFsc28gcm9sbGluZyBvdXQgUHJvbXB0IEVuaGFuY2UgdG8gZWxldmF0ZSBzaG9ydGVyIHByb21wdHMsIG1ha2luZyBpdCBlYXNpZXIgdGhhbiBldmVyIHRvIGdldCBleGFjdGx5IHdoYXQgeW91IGVudmlzaW9uLgoK8J+TnSBIb3cgSXQgV29ya3M6ClByb21wdCB3aXRoIEVhc2U6IFdoZXRoZXIgeW91IHVzZSBhIGRldGFpbGVkIGluc3RydWN0aW9uIG9yIGEgc2hvcnQgZGVzY3JpcHRpb24sIHdlJ3ZlIGdvdCB5b3UgY292ZXJlZC4KClNlYW1sZXNzIFByb21wdCBFZGl0aW5nOiBDbGljayB0aGUgcHVycGxlIGljb24gbmV4dCB0byBhbnkgcHJldmlvdXMgUGhvZW5peCBwcm9tcHQgdG8gZWRpdCBpdCBlZmZvcnRsZXNzbHkgd2l0aCB0aGUgaGVscCBvZiBBSS4KCiIiTWFrZSBpdCBkYXl0aW1lIiIgLSAiIkFkZCBhbm90aGVyIGNoYXJhY3RlciIiIC0gd2hhdGV2ZXIgeW91IHdhbnQgdG8gY2hhbmdlLCBqdXN0IGluc3RydWN0LiIsLCxBUEkgYWNjZXNzLEF1c3RyYWxpYSwsLCwsLDIwMjUtMTEtMjggMTE6NTM6NDQrMDA6MDAsLCwsLCxJbmR1c3RyeSwsLCwsVW5yZWxlYXNlZCwsVHJ1ZSwsLCwsLCwsLCwsTm8KU2FtYmEgMy44QixMYW5ndWFnZSxMYW5ndWFnZSBtb2RlbGluZy9nZW5lcmF0aW9uLCJNaWNyb3NvZnQsVW5pdmVyc2l0eSBvZiBJbGxpbm9pcyBVcmJhbmEtQ2hhbXBhaWduIChVSVVDKSIsIkxpbGlhbmcgUmVuLCBZYW5nIExpdSwgWWFkb25nIEx1LCBZZWxvbmcgU2hlbiwgQ2hlbiBMaWFuZywgV2Vpemh1IENoZW4iLDIwMjQtMDYtMTEsU2FtYmE6IFNpbXBsZSBIeWJyaWQgU3RhdGUgU3BhY2UgTW9kZWxzIGZvciBFZmZpY2llbnQgVW5saW1pdGVkIENvbnRleHQgTGFuZ3VhZ2UgTW9kZWxpbmcsaHR0cHM6Ly9hcnhpdi5vcmcvYWJzLzI0MDYuMDc1MjIsLCwibm90IGZvcm1hbGx5IG5vdGFibGUKCk5ldyBhcmNoaXRlY3R1cmUgKE1hbWJhIGh5YnJpZCkgd2l0aCBzdHJvbmdlc3QgcGVyZm9ybWFuY2UgZm9yIGFuIG9wZW4gbW9kZWwgb2YgaXRzIHNpemU6CgoiIkluIHBhcnRpY3VsYXIsIHRoZSBsYXJnZXN0IDMuOEIgYmFzZSBtb2RlbCBwcmUtdHJhaW5lZCB3aXRoIDMuMlQgdG9rZW5zIGFjaGlldmVzIGEgNzEuMiBzY29yZSBmb3IgTU1MVSBbSEJCKzIxXSwgNTQuOSBmb3IKSHVtYW5FdmFsIFtDVEorMjFdLCBhbmQgNjkuNiBmb3IgR1NNOEsgW0NLQisyMV0sIHN1YnN0YW50aWFsbHkgb3V0cGVyZm9ybWluZyBzdHJvbmcg</x:v>
      </x:c>
    </x:row>
    <x:row r="113" ht="18" customHeight="1">
      <x:c r="A113" s="17" t="n">
        <x:v>108</x:v>
      </x:c>
      <x:c r="B113" s="17" t="n">
        <x:v>310</x:v>
      </x:c>
      <x:c r="C113" s="160" t="str">
        <x:v>b3BlbiBzb3VyY2UgbGFuZ3VhZ2UgbW9kZWxzIHVwIHRvIDhCIHBhcmFtZXRlcnMsIGFzIGRldGFpbGVkIGluIFRhYmxlIDEuIiwzODAwMDAwMDAwLjAsIjMuOEIsIHRhYmxlIDEwIiw3LjNlKzIyLCIiIldlIHNjYWxlIFNBTUJBIHdpdGggNDIxTSwgMS4zQiwgMS43QiBhbmQgdXAgdG8gMy44QiBwYXJhbWV0ZXJzLiBJbiBwYXJ0aWN1bGFyLCB0aGUgbGFyZ2VzdCAzLjhCIGJhc2UgbW9kZWwgcHJlLXRyYWluZWQgd2l0aCAzLjJUIHRva2VucyBhY2hpZXZlcyBhIDcxLjIgc2NvcmUgZm9yIE1NTFUgW0hCQisyMV0sIDU0LjkgZm9yIEh1bWFuRXZhbCBbQ1RKKzIxXSwgYW5kIDY5LjYgZm9yIEdTTThLIiIKCjMuOEIgKiAzLjJUICogNiA9IDcuM2UyMiIsLDMuMlQgdG9rZW5zLCwsLCxDb25maWRlbnQsLDEuMCwsVW5yZWxlYXNlZCwiVW5pdGVkIFN0YXRlcyBvZiBBbWVyaWNhLFVuaXRlZCBTdGF0ZXMgb2YgQW1lcmljYSIsLCwsLCwyMDI1LTExLTI4IDExOjUzOjQ0KzAwOjAwLCwsLCwsIkluZHVzdHJ5LEFjYWRlbWlhIiwsLCwsT3BlbiBzb3VyY2UsdHJhaW5pbmcgY29kZTogaHR0cHM6Ly9naXRodWIuY29tL21pY3Jvc29mdC9TYW1iYSAsLCwsLCwsT3BlcmF0aW9uIGNvdW50aW5nLCwsLCxObwpUaVRvay1MLEltYWdlIGdlbmVyYXRpb24sSW1hZ2UgZ2VuZXJhdGlvbiwiQnl0ZURhbmNlLFRlY2huaWNhbCBVbml2ZXJzaXR5IG9mIE11bmljaCIsIlFpaGFuZyBZdSwgTWFyayBXZWJlciwgWHVlcWluZyBEZW5nLCBYaWFvaHVpIFNoZW4sIERhbmllbCBDcmVtZXJzLCBMaWFuZy1DaGllaCBDaGVuIiwyMDI0LTA2LTExLEFuIEltYWdlIGlzIFdvcnRoIDMyIFRva2VucyBmb3IgUmVjb25zdHJ1Y3Rpb24gYW5kIEdlbmVyYXRpb24saHR0cHM6Ly9hcnhpdi5vcmcvYWJzLzI0MDYuMDc1NTAsLCwsMzA3MDAwMDAwLjAsIiIiRm9yIFRpVG9rIHZhcmlhbnRzLCB3ZSBwcmltYXJpbHkgaW52ZXN0aWdhdGUgdGhyZWUgbW9kZWwgc2l6ZXPigJRzbWFsbCwgYmFzZSwgYW5kIGxhcmdlIChpLmUuLCBUaVRvay1TLCBUaVRvay1CLCBUaVRvay1MKeKAlGNvbXByaXNpbmcgMjJNLCA4Nk0sIGFuZCAzMDdNIHBhcmFtZXRlcnMgZm9yIGVuY29kZXIgYW5kIGRlY29kZXIsIHJlc3BlY3RpdmVseSIiIiwxLjcyNTIzNTJlKzIxLDMxMjAwMDAwMDAwMDAwMCo1MTIwKjM2MDAqMC4zID0gMS43MjUyMzUyZSsyMSwsIlRva2VuaXplcjoKIiJsb25nZXIgdHJhaW5pbmcgdG8gMjAwIGVwb2NocyBhbmQgZGVjb2RlciBmaW5lLXR1bmluZywgYWxsIG90aGVyIGh5cGVyLXBhcmFtZXRlcnMgcmVtYWluIHRoZSBzYW1lLiBXZSB1c2UgcGF0Y2ggc2l6ZSAxNiBmb3IgYWxsIHZpc2lvbiB0cmFuc2Zvcm1lcnMgYXQgcmVzb2x1dGlvbiAyNTYgw5cgMjU2IGFuZCBpbmNyZWFzZSBpdCB0byAzMiBmb3IgcmVzb2x1dGlvbiA1MTIgw5cgNTEyIHRvIGVuc3VyZSBhIGNvbXB1dGF0aW9uIGVmZmljaWVuY3kuIiIKCiIidGhlIHRyYWluaW5nIGR1cmF0aW9uIGlzIGV4dGVuZGVkIHRvIDFNIGl0ZXJhdGlvbnMgKDIwMCBlcG9jaHMpIiIKCkdlbmVyYXRvcjoKIiIgVGhlIGdlbmVyYXRpdmUgbW9kZWxzIGFyZSB0cmFpbmVkIHdpdGggYSBiYXRjaCBzaXplIG9mIDIwNDggYW5kIDUwMGsgaXRlcmF0aW9ucyB0byBpbXByb3ZlIHRyYWluaW5nIGVmZmljaWVuY3kiIgoKIiJJbWFnZU5ldCAyNTYgw5cgMjU2IiIiLCwiIiJNb3Jlb3ZlciwgdGhlIHRva2VuaXplciB0cmFpbmluZyB0YWtlcyA2NCBBMTAwLTQwRyBmb3IgNzQgaG91cnMKKFRpVG9rLUwtMzIpIiIKCiIiVGhlIGdlbmVyYXRvciB0cmFpbmluZyB0YWtlcyAzMiBBMTAwLTQwRyBmb3IgMTIgaG91cnMgKFRpVG9rLUwtMzIpIiIKCjc0KjY0KzEyKjMyID0gNTEyMCBjaGlwLWhvdXJzIixOVklESUEgQTEwMCBTWE00IDgwIEdCLCxDb25maWRlbnQsIlJlY2VudCBhZHZhbmNlbWVudHMgaW4gZ2VuZXJhdGl2ZSBtb2RlbHMgaGF2ZSBoaWdobGlnaHRlZCB0aGUgY3J1Y2lhbCByb2xlIG9mIGltYWdlIHRva2VuaXphdGlvbiBpbiB0aGUgZWZmaWNpZW50IHN5bnRoZXNpcyBvZiBoaWdoLXJlc29sdXRpb24gaW1hZ2VzLiBUb2tlbml6YXRpb24sIHdoaWNoIHRyYW5zZm9ybXMgaW1hZ2VzIGludG8gbGF0ZW50IHJlcHJlc2VudGF0aW9ucywgcmVkdWNlcyBjb21wdXRhdGlvbmFsIGRlbWFuZHMgY29tcGFyZWQgdG8gZGlyZWN0bHkgcHJvY2Vzc2luZyBwaXhlbHMgYW5kIGVuaGFuY2VzIHRoZSBlZmZlY3RpdmVuZXNzIGFuZCBlZmZpY2llbmN5IG9mIHRoZSBnZW5lcmF0aW9uIHByb2Nlc3MuIFByaW9yIG1ldGhvZHMsIHN1Y2ggYXMgVlFHQU4sIHR5cGljYWxseSB1dGlsaXplIDJEIGxhdGVudCBncmlkcyB3aXRoIGZpeGVkIGRvd25zYW1wbGluZyBmYWN0b3JzLiBIb3dldmVyLCB0aGVzZSAyRCB0b2tlbml6YXRpb25zIGZhY2UgY2hhbGxlbmdlcyBpbiBtYW5hZ2luZyB0aGUgaW5oZXJlbnQgcmVkdW5kYW5jaWVzIHByZXNlbnQgaW4gaW1hZ2VzLCB3aGVyZSBhZGphY2VudCByZWdpb25zIGZyZXF1ZW50bHkgZGlzcGxheSBzaW1pbGFyaXRpZXMuIFRvIG92ZXJjb21lIHRoaXMgaXNzdWUsIHdlIGludHJvZHVjZSBUcmFuc2Zvcm1lci1iYXNlZCAxLURpbWVuc2lvbmFsIFRva2VuaXplciAoVGlUb2spLCBhbiBpbm5vdmF0aXZlIGFwcHJvYWNoIHRoYXQgdG9rZW5pemVzIGltYWdlcyBpbnRvIDFEIGxhdGVudCBzZXF1ZW5jZXMuIFRpVG9rIHByb3ZpZGVzIGEgbW9yZSBjb21wYWN0IGxhdGVudCByZXByZXNlbnRhdGlvbiwgeWllbGRpbmcgc3Vic3RhbnRpYWxseSBtb3JlIGVmZmljaWVudCBhbmQgZWZmZWN0aXZlIHJlcHJlc2VudGF0aW9ucyB0aGFuIGNvbnZlbnRpb25hbCB0ZWNobmlxdWVzLiBGb3IgZXhhbXBsZSwgYSAyNTYgeCAyNTYgeCAzIGltYWdlIGNhbiBiZSByZWR1Y2VkIHRvIGp1c3QgMzIgZGlzY3JldGUgdG9rZW5zLCBhIHNpZ25pZmljYW50IHJlZHVjdGlvbiBmcm9tIHRoZSAyNTYgb3IgMTAyNCB0b2tlbnMgb2J0YWluZWQgYnkgcHJpb3IgbWV0aG9kcy4gRGVzcGl0ZSBpdHMgY29tcGFjdCBuYXR1cmUsIFRpVG9rIGFjaGlldmVzIGNvbXBldGl0aXZlIHBlcmZvcm1hbmNlIHRvIHN0YXRlLW9mLXRoZS1hcnQgYXBwcm9hY2hlcy4gU3BlY2lmaWNhbGx5LCB1c2luZyB0aGUgc2FtZSBnZW5lcmF0b3IgZnJhbWV3b3JrLCBUaVRvayBhdHRhaW5zIDEuOTcgZ0ZJRCwgb3V0cGVyZm9ybWluZyBNYXNrR0lUIGJhc2VsaW5lIHNpZ25pZmljYW50bHkgYnkgNC4yMSBhdCBJbWFnZU5ldCAyNTYgeCAyNTYgYmVuY2htYXJrLiBUaGUgYWR2YW50YWdlcyBvZiBUaVRvayBiZWNvbWUgZXZlbiBtb3JlIHNpZ25pZmljYW50IHdoZW4gaXQgY29tZXMgdG8gaGlnaGVyIHJlc29sdXRpb24uIEF0IEltYWdlTmV0IDUxMiB4IDUxMiBiZW5jaG1hcmssIFRpVG9rIG5vdCBvbmx5IG91dHBlcmZvcm1zIHN0YXRlLW9mLXRoZS1hcnQgZGlmZnVzaW9uIG1vZGVsIERpVC1YTC8yIChnRklEIDIuNzQgdnMuIDMuMDQpLCBidXQgYWxzbyByZWR1Y2VzIHRoZSBpbWFnZSB0b2tlbnMgYnkgNjR4LCBsZWFkaW5nIHRvIDQxMHggZmFzdGVyIGdlbmVyYXRpb24gcHJvY2Vzcy4gT3VyIGJlc3QtcGVyZm9ybWluZyB2YXJpYW50IGNhbiBzaWduaWZpY2FudGx5IHN1cnBhc3NlcyBEaVQtWEwvMiAoZ0ZJRCAyLjEzIHZzLiAzLjA0KSB3aGlsZSBzdGlsbCBnZW5lcmF0aW5nIGhpZ2gtcXVhbGl0eSBzYW1wbGVzIDc0eCBmYXN0ZXIuIiwsLE9wZW4gd2VpZ2h0cyAodW5yZXN0cmljdGVkKSwiQ2hpbmEsR2VybWFueSIsLCwsLCwyMDI1LTExLTI4IDExOjUzOjQ0KzAwOjAwLCwsLCwsIkluZHVzdHJ5LEFjYWRlbWlhIiwsLCw1MTIwLjAsT3BlbiBzb3VyY2UsImFwYWNoZSAyCmh0dHBzOi8vaHVnZ2luZ2ZhY2UuY28vZnVuLXJlc2VhcmNoL1RpVG9rCgpodHRwczovL2dpdGh1Yi5jb20vYnl0ZWRhbmNlLzFkLXRva2VuaXplciIsLCwsLCwsSGFyZHdhcmUsLCwsLFllcwpZaVN1LCwsLCwyMDI0LTA2LTExLCLmuIXljY7lpKflrabnrYnlj5HluIPotoXplb/ml7bplb/jgIHpq5jmgKfku7fmr5TnmoRTb3Jh57qn6KeG6aKR55Sf5oiQ5aSn5qih5Z6LCiIsaHR0cHM6Ly93d3cuc3RkYWlseS5jb20vaW5kZXgva2VqaXhpbndlbi8yMDI0MDYvYmRhYzA3OTU2N2IyNDA3MDg4ODM4OTliODgzNDMzZDAuc2h0bWwgKExJTksgQlJPS0VOKSwsLCwsLCwsLCwsLCwsVW5rbm93biwsLCwsLCwsLCwsMjAyNS0xMS0yOCAxMTo1Mzo0NCswMDowMCwsLCwsLCwsLCwsLCwsLCwsLCwsLCwsLApLbGluZywiVmlkZW8sVmlzaW9uIiwiVmlkZW8gZ2VuZXJhdGlvbixJbWFnZS10by12aWRlbyxUZXh0LXRvLXZpZGVvIixLdWFpc2hvdSBUZWNobm9sb2d5LCwyMDI0LTA2LTEwLCJLbGluZyBpcyBhIHZpZGVvIGdlbmVyYXRpb24gbW9kZWwgZGV2ZWxvcGVkIGJ5IHRoZSBLdWFpc2hvdSBtb2RlbCB0ZWFtLCB3aGljaCBoYXMgcG93ZXJmdWwgdmlkZW8gZ2VuZXJhdGlvbiBjYXBhYmlsaXRpZXMgYW5kIGFsbG93cyB1c2VycyB0byBlYXNpbHkgYW5kIGVmZmljaWVudGx5IGNvbXBsZXRlIGFydGlzdGljIHZpZGVvIGNyZWF0aW9uLiIsImh0dHBzOi8va2xpbmdhaS5pby8KaHR0cHM6Ly9pci5rdWFpc2hvdS5jb20vbmV3cy1yZWxlYXNlcy9uZXdzLXJlbGVhc2UtZGV0YWlscy9rdWFpc2hvdS11bnZlaWxzLWNvbXByZWhlbnNpdmUtYWktbW9kZWxzLXJlc2hhcGluZy1jb250ZW50LWFuZCIsLCwsLCwsLCwsLCwsLFVua25vd24sIkxhcmdlLXNjYWxlIHJlYXNvbmFibGUgbW92ZW1lbnQKS2xpbmcgdXNlcyBhIDNEIHNwYXRpb3RlbXBvcmFsIGpvaW50IGF0dGVudGlvbiBtZWNoYW5pc20gdG8gYmV0dGVyIG1vZGVsIGNvbXBsZXggc3BhdGlvdGVtcG9yYWwgbW92ZW1lbnQsIGdlbmVyYXRlIHZpZGVvIGNvbnRlbnQgd2l0aCBsYXJnZS1zY2FsZSBtb3ZlbWVudCwgYW5kIGNvbmZvcm0gdG8gdGhlIGxhd3Mgb2YgbW92ZW1lbnQuCgpWaWRlbyBnZW5lcmF0aW9uIHVwIHRvIDIgbWludXRlcwpUaGFua3MgdG8gZWZmaWNpZW50IHRyYWluaW5nIGluZnJhc3RydWN0dXJlLCBleHRyZW1lIHJlYXNvbmluZyBvcHRpbWl6YXRpb24gYW5kIHNjYWxhYmxlIGluZnJhc3RydWN0dXJlLCBLbGluZydzIGxhcmdlIG1vZGVsIGNhbiBnZW5lcmF0ZSB2aWRlb3MgdXAgdG8gMiBtaW51dGVzIGxvbmcgd2l0aCBhIGZyYW1lIHJhdGUgb2YgMzBmcHMuCgpTaW11bGF0ZSBwaHlzaWNhbCB3b3JsZCBjaGFyYWN0ZXJpc3RpY3MKQmFzZWQgb24gdGhlIHBvd2VyZnVsIG1vZGVsaW5nIGNhcGFiaWxpdGllcyBpbnNwaXJlZCBieSB0aGUgc2VsZi1kZXZlbG9wZWQgbW9kZWwgYXJjaGl0ZWN0dXJlIGFuZCBTY2FsaW5nIExhdywgS2xpbmcgY2FuIHNpbXVsYXRlIHRoZSBwaHlzaWNhbCBjaGFyYWN0ZXJpc3RpY3Mgb2YgdGhlIHJlYWwgd29ybGQgYW5kIGdlbmVyYXRlIHZpZGVvcyB0aGF0IGNvbmZvcm0gdG8gdGhlIGxhd3Mgb2YgcGh5c2ljcy4KClBvd2VyZnVsIGNvbmNlcHQgY29tYmluYXRpb24gY2FwYWJpbGl0aWVzCkJhc2VkIG9uIGEgZGVlcCB1bmRlcnN0YW5kaW5nIG9mIHRleHQtdmlkZW8gc2VtYW50aWNzIGFuZCB0aGUgcG93ZXJmdWwgY2FwYWJpbGl0aWVzIG9mIHRoZSBEaWZmdXNpb24gVHJhbnNmb3JtZXIgYXJjaGl0ZWN0dXJlLCBLbGluZyBjYW4gdHJhbnNmb3JtIHVzZXJzJyByaWNoIGltYWdpbmF0aW9uIGludG8gY29uY3JldGUgcGljdHVyZXMgYW5kIGZpY3Rpb25hbCBzY2VuZXMgdGhhdCB3aWxsIG5vdCBhcHBlYXIgaW4gdGhlIHJlYWwgd29ybGQuCgpNb3ZpZS1sZXZlbCBpbWFnZSBnZW5lcmF0aW9uCkJhc2VkIG9uIHRoZSBzZWxmLWRldmVsb3BlZCAzRCBWQUUsIEtlbGluZyBjYW4gZ2VuZXJhdGUgbW92aWUtbGV2ZWwgdmlkZW9zIHdpdGggMTA4MHAgcmVzb2x1dGlvbiwgd2hpY2ggY2FuIHZpdmlkbHkgcHJlc2VudCBib3RoIHRoZSB2YXN0IGFuZCBtYWduaWZpY2VudCBncmFuZCBzY2VuZXMgYW5kIHRoZSBkZWxpY2F0ZSBjbG9zZS11cCBzaG90cy4KClN1cHBvcnRzIGZyZWUgb3V0cHV0IHZpZGVvIGFzcGVjdCByYXRpbwpLZWxpbmcgYWRvcHRzIGEgdmFyaWFibGUgcmVzb2x1dGlvbiB0cmFpbmluZyBzdHJhdGVneSwgd2hpY2ggY2FuIG91dHB1dCBhIHZhcmlldHkgb2YgdmlkZW8gYXNwZWN0IHJhdGlvcyBmb3IgdGhlIHNhbWUgY29udGVudCBkdXJpbmcgdGhlIGluZmVyZW5jZSBwcm9jZXNzLCBtZWV0aW5nIHRoZSBuZWVkcyBvZiB1c2luZyB2aWRlbyBtYXRlcmlhbHMgaW4gcmljaGVyIHNjZW5lcy4KCkV4cHJlc3Npb24gYW5kIGJvZHkgZHJpdmUKQmFzZWQgb24gdGhlIHNlbGYtZGV2ZWxvcGVkIDNEIGZhY2UgYW5kIGJvZHkgcmVjb25zdHJ1Y3Rpb24gdGVjaG5vbG9neSwgY29tYmluZWQgd2l0aCBiYWNrZ3JvdW5kIHN0YWJpbGl0eSBhbmQgcmVkaXJlY3Rpb24gbW9kdWxlcywgdGhlIGV4cHJlc3Npb24gYW5kIGJvZHkgZnVsbCBkcml2ZSB0ZWNobm9sb2d5IGlzIHJlYWxpemVkLiBXaXRoIG9ubHkgYSBmdWxsLWJvZHkgcGhvdG8sIHlvdSBjYW4gZXhwZXJpZW5jZSB0aGUgdml2aWQgIiJzaW5naW5nIGFuZCBkYW5jaW5nIiIgZ2FtZXBsYXkuIiwsLEhvc3RlZCBhY2Nlc3MgKG5vIEFQSSksQ2hpbmEsLCwsLCwyMDI1LTExLTI4IDExOjUzOjQ0KzAwOjAwLCwsLCwsSW5kdXN0cnksLCwsLFVucmVsZWFzZWQsIiIiWWVzLCBLTElORyBBSSBpcyBhY2Nlc3NpYmxlIGFzIGEgcHVibGljIGRlbW8gaW4gQ2hpbmEsIGFsbG93aW5nIHVzZXJzIHRvIGV4cGVyaWVuY2UgaXRzIGNhcGFiaWxpdGllcyBmaXJzdGhhbmQuIiIiLFRydWUsLCwsLCwsLCwsLE5vClF3ZW4yLTcyQixMYW5ndWFnZSwiQ2hhdCxMYW5ndWFnZSBtb2RlbGluZy9nZW5lcmF0aW9uLFF1ZXN0aW9uIGFuc3dlcmluZyIsQWxpYmFiYSwiQW4gWWFuZywgQmFvc29uZyBZYW5nLCBCaW55dWFuIEh1aSwgQm8gWmhlbmcsIEJvd2VuIFl1LCBDaGFuZyBaaG91LCBDaGVuZ3BlbmcgTGksIENoZW5neXVhbiBMaSwgRGF5aWhlbmcgTGl1LCBGZWkgSHVhbmcsIEd1YW50aW5nIERvbmcsIEhhb3JhbiBXZWksIEh1YW4gTGluLCBKaWFsb25nIFRhbmcsIEppYWxpbiBXYW5nLCBKaWFuIFlhbmcsIEppYW5ob25nIFR1LCBKaWFud2VpIFpoYW5nLCBKaWFueGluIE1hLCBKaWFueGluIFlhbmcsIEppbiBYdSwgSmluZ3JlbiBaaG91LCBKaW56ZSBCYWksIEppbnpoZW5nIEhlLCBKdW55YW5nIExpbiwgS2FpIERhbmcsIEtlbWluZyBMdSwgS2VxaW4gQ2hlbiwgS2V4aW4gWWFuZywgTWVpIExpLCBNaW5nZmVuZyBYdWUsIE5hIE5pLCBQZWkgWmhhbmcsIFBlbmcgV2FuZywgUnUgUGVuZywgUnVpIE1lbiwgUnVpemUgR2FvLCBSdW5qaSBMaW4sIFNoaWppZSBXYW5nLCBTaHVhaSBCYWksIFNpbmFuIFRhbiwgVGlhbmhhbmcgWmh1LCBUaWFuaGFvIExpLCBUaWFueXUgTGl1LCBXZW5iaW4gR2UsIFhpYW9kb25nIERlbmcsIFhpYW9odWFuIFpob3UsIFhpbmd6aGFuZyBSZW4sIFhpbnl1IFpoYW5nLCBYaXBpbiBXZWksIFh1YW5jaGVuZyBSZW4sIFh1ZWppbmcgTGl1LCBZYW5nIEZhbiwgWWFuZyBZYW8sIFlpY2hhbmcgWmhhbmcsIFl1IFdhbiwgWXVuZmVpIENodSwgWXVxaW9uZyBMaXUsIFpleXUgQ3VpLCBaaGVucnUgWmhhbmcsIFpoaWZhbmcgR3VvLCBaaGloYW8gRmFuIiwyMDI0LTA2LTA3LEhlbGxvIFF3ZW4yLCJodHRwczovL3F3ZW5sbS5naXRodWIuaW8vYmxvZy9xd2VuMi8gCmh0dHBzOi8vYXJ4aXYub3JnL2Ficy8yNDA3LjEwNjcxICIsLFRyYWluaW5nIGNvc3QsIlNPVEEgY2xhaW1zIGFyZSBhZ2FpbnN0IG9wZW4gc291cmNlIG1vZGVscyB3aXRoaW4gYSBwYXJhbWV0ZXIgY2xhc3MuCgpQb3NzaWJseSBoaWdoIHRyYWluaW5nIGNvc3QsIGF0IDNlMjQgRkxPUCBzZWVtcyBib3JkZXJsaW5lLiIsNzI3MTAwMDAwMDAuMCwiNzIuNzFCIHBhcmFtZXRlcnMgaW4gdG90YWwsIG9mIHdoaWNoIDcwLjIxQiBhcmUgbm9uLWVtYmVkZGluZyBwYXJhbWV0ZXJzIiwzLjAyZSsyNCwiNzIgYmlsbGlvbiBwYXJhbXMsIDcgdHJpbGxpb24gdG9rZW5zCgo2ICogNzIgYmlsbGlvbiAqIDcgdHJpbGxpb24gfj0gMy4wMmUyNCIsNzAwMDAwMDAwMDAwMCwiIiJBbGwgbW9kZWxzIHdlcmUgcHJlLXRyYWluZWQgb24gYSBoaWdoLXF1YWxpdHksIGxhcmdlLXNjYWxlIGRhdGFzZXQgY29tcHJpc2luZyBvdmVyIDcgdHJpbGxpb24gdG9rZW5zLCBjb3ZlcmluZyBhIHdpZGUgcmFuZ2Ugb2YgZG9tYWlucyBhbmQgbGFuZ3VhZ2VzLiIiIiwsLCxTZWxmLXN1cGVydmlzZWQgbGVhcm5pbmcsQ29uZmlkZW50LCJBZnRlciBtb250aHMgb2YgZWZmb3J0cywgd2UgYXJlIHBsZWFzZWQgdG8gYW5ub3VuY2UgdGhlIGV2b2x1dGlvbiBmcm9tIFF3ZW4xLjUgdG8gUXdlbjIuIFRoaXMgdGltZSwgd2UgYnJpbmcgdG8geW91OgotIFByZXRyYWluZWQgYW5kIGluc3RydWN0aW9uLXR1bmVkIG1vZGVscyBvZiA1IHNpemVzLCBpbmNsdWRpbmcgUXdlbjItMC41QiwgUXdlbjItMS41QiwgUXdlbjItN0IsIFF3ZW4yLTU3Qi1BMTRCLCBhbmQgUXdlbjItNzJCOwotIEhhdmluZyBiZWVuIHRyYWluZWQgb24gZGF0YSBpbiAyNyBhZGRpdGlvbmFsIGxhbmd1YWdlcyBiZXNpZGVzIEVuZ2xpc2ggYW5kIENoaW5lc2U7Ci0gU3RhdGUtb2YtdGhlLWFydCBwZXJmb3JtYW5jZSBpbiBhIGxhcmdlIG51bWJlciBvZiBiZW5jaG1hcmsgZXZhbHVhdGlvbnM7Ci0gU2lnbmlmaWNhbnRseSBpbXByb3ZlZCBwZXJmb3JtYW5jZSBpbiBjb2RpbmcgYW5kIG1hdGhlbWF0aWNzOwotIEV4dGVuZGVkIGNvbnRleHQgbGVuZ3RoIHN1cHBvcnQgdXAgdG8gMTI4SyB0b2tlbnMgd2l0aCBRd2VuMi03Qi1JbnN0cnVjdCBhbmQgUXdlbjItNzJCLUluc3RydWN0LgoKKFRlY2huaWNhbCByZXBvcnQgdG8gZm9sbG93KSIsLCxPcGVuIHdlaWdodHMgKHVucmVzdHJpY3RlZCksQ2hpbmEsLCwsLCwyMDI1LTEyLTE4IDA1OjQ1OjEyKzAwOjAwLCwiVGhlcmUgaXMgbm8gcGFwZXIgdG8gcmVmZXJlbmNlLCBubyBpbmZvcm1hdGlvbiBhYm91dCBoYXJkd2FyZSB1c2VkIGZvciB0cmFpbmluZyBmb3VuZCBpbiBtZWRpYS4iLCwsbm90IGxpc3RlZCxJbmR1c3RyeSwsLDUuMDAwMDEwMDAwMDAwMDAxZSsyNCwsVW5yZWxlYXNlZCxBcGFjaGUgMi4wLFRydWUsLCxCRjE2LCwsT3BlcmF0aW9uIGNvdW50aW5nLFF3ZW4sLCwsWWVzClF3ZW4yLTdCLExhbmd1YWdlLCJDaGF0LExhbmd1YWdlIG1vZGVsaW5nL2dlbmVyYXRpb24sUXVlc3Rpb24gYW5zd2VyaW5nIixBbGliYWJhLCJBbiBZYW5nLCBCYW9zb25nIFlhbmcsIEJpbnl1YW4gSHVpLCBCbyBaaGVuZywgQm93ZW4gWXUsIENoYW5nIFpob3UsIENoZW5ncGVuZyBMaSwgQ2hlbmd5dWFuIExpLCBEYXlpaGVuZyBMaXUsIEZlaSBIdWFuZywgR3VhbnRpbmcgRG9uZywgSGFvcmFuIFdlaSwgSHVhbiBMaW4sIEppYWxvbmcgVGFuZywgSmlhbGluIFdhbmcsIEppYW4gWWFuZywgSmlhbmhvbmcgVHUsIEppYW53ZWkgWmhhbmcsIEppYW54aW4gTWEsIEppYW54aW4gWWFuZywgSmluIFh1LCBKaW5ncmVuIFpob3UsIEppbnplIEJhaSwgSmluemhlbmcgSGUsIEp1bnlhbmcgTGluLCBLYWkgRGFuZywgS2VtaW5nIEx1LCBLZXFpbiBDaGVuLCBLZXhpbiBZYW5nLCBNZWkgTGksIE1pbmdmZW5nIFh1ZSwgTmEgTmksIFBlaSBaaGFuZywgUGVuZyBXYW5nLCBSdSBQZW5nLCBSdWkgTWVuLCBSdWl6ZSBHYW8sIFJ1bmppIExpbiwgU2hpamllIFdhbmcsIFNodWFpIEJhaSwgU2luYW4gVGFuLCBUaWFuaGFuZyBaaHUsIFRpYW5oYW8gTGksIFRpYW55dSBMaXUsIFdlbmJpbiBHZSwgWGlhb2RvbmcgRGVuZywgWGlhb2h1YW4gWmhvdSwgWGluZ3poYW5nIFJlbiwgWGlueXUgWmhhbmcsIFhpcGluIFdlaSwgWHVhbmNoZW5nIFJlbiwgWHVlamluZyBMaXUsIFlhbmcgRmFuLCBZYW5nIFlhbywgWWljaGFuZyBaaGFuZywgWXUgV2FuLCBZdW5mZWkgQ2h1LCBZdXFpb25nIExpdSwgWmV5dSBDdWksIFpoZW5ydSBaaGFuZywgWmhpZmFuZyBHdW8sIFpoaWhhbyBGYW4iLDIwMjQtMDYtMDcsSGVsbG8gUXdlbjIsImh0dHBzOi8vcXdlbmxtLmdpdGh1Yi5pby9ibG9nL3F3ZW4yLyAKaHR0cHM6Ly9hcnhpdi5vcmcvYWJzLzI0MDcuMTA2NzEgIiwsLCw3MDAwMDAwMDAwLjAsN0IgcGFyYW1ldGVycyAodGFibGUgMSksMi45NDAwMDAwMDAwMDAxZSsyMywiNyBiaWxsaW9uIHBhcmFtcywgNyB0cmlsbGlvbiB0b2tlbnMKCjYgRkxPUCAqIDcgYmlsbGlvbiAqIDcgdHJpbGxpb24gfj0gMi45NGUyMyBGTE9QIiw3MDAwMDAwMDAwMDAwLCIiIkFsbCBtb2RlbHMgd2VyZSBwcmUtdHJhaW5lZCBvbiBhIGhpZ2gtcXVhbGl0eSwgbGFyZ2Utc2NhbGUgZGF0YXNldCBjb21wcmlzaW5nIG92ZXIgNyB0cmlsbGlvbiB0b2tlbnMsIGNvdmVyaW5nIGEgd2lkZSByYW5nZSBvZiBkb21haW5zIGFuZCBsYW5ndWFnZXMuIiIiLCwsLFNlbGYtc3VwZXJ2aXNlZCBsZWFybmluZyxDb25maWRlbnQsIlRoaXMgcmVwb3J0IGludHJvZHVjZXMgdGhlIFF3ZW4yIHNlcmllcywgdGhlIGxhdGVzdCBhZGRpdGlvbiB0byBvdXIgbGFyZ2UgbGFuZ3VhZ2UgbW9kZWxzIGFuZCBsYXJnZSBtdWx0aW1vZGFsIG1vZGVscy4gV2UgcmVsZWFzZSBhIGNvbXByZWhlbnNpdmUgc3VpdGUgb2YKZm91bmRhdGlvbmFsIGFuZCBpbnN0cnVjdGlvbi10dW5lZCBsYW5ndWFnZSBtb2RlbHMsIGVuY29tcGFzc2luZyBhIHBhcmFtZXRlcgpyYW5nZSBmcm9tIDAuNSB0byA3MiBiaWxsaW9uLCBmZWF0dXJpbmcgZGVuc2UgbW9kZWxzIGFuZCBhIE1peHR1cmUtb2YtRXhwZXJ0cwptb2RlbC4gUXdlbjIgc3VycGFzc2VzIG1vc3QgcHJpb3Igb3Blbi13ZWlnaHQgbW9kZWxzLCBpbmNsdWRpbmcgaXRzIHByZWRlY2Vzc29yClF3ZW4xLjUsIGFuZCBleGhpYml0cyBjb21wZXRpdGl2ZSBwZXJmb3JtYW5jZSByZWxhdGl2ZSB0byBwcm9wcmlldGFyeSBtb2RlbHMKYWNyb3NzIGRpdmVyc2UgYmVuY2htYXJrcyBvbiBsYW5ndWFnZSB1bmRlcnN0YW5kaW5nLCBnZW5lcmF0aW9uLCBtdWx0aWxpbmd1YWwKcHJvZmljaWVuY3ksIGNvZGluZywgbWF0aGVtYXRpY3MsIGFuZCByZWFzb25pbmcuClRoZSBmbGFnc2hpcCBtb2RlbCwgUXdlbjItNzJCLCBzaG93Y2FzZXMgcmVtYXJrYWJsZSBwZXJmb3JtYW5jZTogODQuMiBvbgpNTUxVLCAzNy45IG9uIEdQUUEsIDY0LjYgb24gSHVtYW5FdmFsLCA4OS41IG9uIEdTTThLLCBhbmQgODIuNCBvbiBCQkggYXMKYSBiYXNlIGxhbmd1YWdlIG1vZGVsLiBUaGUgaW5zdHJ1Y3Rpb24tdHVuZWQgdmFyaWFudCwgUXdlbjItNzJCLUluc3RydWN0LCBhdHRhaW5zCjkuMSBvbiBNVC1CZW5jaCwgNDguMSBvbiBBcmVuYS1IYXJkLCBhbmQgMzUuNyBvbiBMaXZlQ29kZUJlbmNoLiBNb3Jlb3ZlciwKUXdlbjIgZGVtb25zdHJhdGVzIHJvYnVzdCBtdWx0aWxpbmd1YWwgY2FwYWJpbGl0aWVzLCBwcm9maWNpZW50IGluIGFwcHJveGltYXRlbHkKMzAgbGFuZ3VhZ2VzLCBzcGFubmluZyBFbmdsaXNoLCBDaGluZXNlLCBTcGFuaXNoLCBGcmVuY2gsIEdlcm1hbiwgQXJhYmljLCBSdXNzaWFuLCBLb3JlYW4sIEphcGFuZXNlLCBUaGFpLCBWaWV0bmFtZXNlLCBhbmQgbW9yZSwgdW5kZXJzY29yaW5nIGl0cyB2ZXJzYXRpbGl0eQphbmQgZ2xvYmFsIHJlYWNoLgpUbyBmb3N0ZXIgY29tbXVuaXR5IGlubm92YXRpb24gYW5kIGFjY2Vzc2liaWxpdHksIHdlIGhhdmUgbWFkZSB0aGUgUXdlbjIgbW9kZWwKd2VpZ2h0cyBvcGVubHkgYXZhaWxhYmxlIG9uIEh1Z2dpbmcgRmFjZTEgYW5kIE1vZGVsU2NvcGUyLCBhbmQgdGhlIHN1cHBsZW1lbnRhcnkgbWF0ZXJpYWxzIGluY2x1ZGluZyBleGFtcGxlIGNvZGUgb24gR2l0SHViMy4gVGhlc2UgcGxhdGZvcm1zIGFsc28gaW5jbHVkZQpyZXNvdXJjZXMgZm9yIHF1YW50aXphdGlvbiwgZmluZS10dW5pbmcsIGFuZCBkZXBsb3ltZW50LCBmYWNpbGl0YXRpbmcgYSB3aWRlIHJhbmdlCm9mIGFwcGxpY2F0aW9ucyBhbmQgcmVzZWFyY2ggZW5kZWF2b3JzLiIsLCxPcGVuIHdlaWdodHMgKHVucmVzdHJpY3RlZCksQ2hpbmEsLCwsLCwyMDI1LTExLTI4IDExOjUzOjQ0KzAwOjAwLCwiVGhlcmUgaXMgbm8gcGFwZXIgdG8gcmVmZXJlbmNlLCBubyBpbmZvcm1hdGlvbiBhYm91dCBoYXJkd2FyZSB1c2VkIGZvciB0cmFpbmluZyBmb3VuZCBpbiBtZWRpYS4iLCwsLEluZHVzdHJ5LCwsLCxVbnJlbGVhc2VkLEFwYWNoZSAyLjAsVHJ1ZSwsLCwsLE9wZXJhdGlvbiBjb3VudGluZyxRd2VuLCwsLFllcwpRd2VuMi01N0ItQTE0QixMYW5ndWFnZSwiQ2hhdCxMYW5ndWFnZSBtb2RlbGluZy9nZW5lcmF0aW9uLFF1ZXN0aW9uIGFuc3dlcmluZyIsQWxpYmFiYSwiQW4gWWFuZywgQmFvc29uZyBZYW5nLCBCaW55dWFuIEh1aSwgQm8gWmhlbmcsIEJvd2VuIFl1LCBDaGFuZyBaaG91LCBDaGVuZ3BlbmcgTGksIENoZW5neXVhbiBMaSwgRGF5aWhlbmcgTGl1LCBGZWkgSHVhbmcsIEd1YW50aW5nIERvbmcsIEhhb3JhbiBXZWksIEh1YW4gTGluLCBKaWFsb25nIFRhbmcsIEppYWxpbiBXYW5nLCBKaWFuIFlhbmcsIEppYW5ob25nIFR1LCBKaWFud2VpIFpoYW5nLCBKaWFueGluIE1hLCBKaWFueGluIFlhbmcsIEppbiBYdSwgSmluZ3JlbiBaaG91LCBKaW56ZSBCYWksIEppbnpoZW5nIEhlLCBKdW55YW5nIExpbiwgS2FpIERhbmcsIEtlbWluZyBMdSwgS2VxaW4gQ2hlbiwgS2V4aW4gWWFuZywgTWVpIExpLCBNaW5nZmVuZyBYdWUsIE5hIE5pLCBQZWkgWmhhbmcsIFBlbmcgV2FuZywgUnUgUGVuZywgUnVpIE1lbiwgUnVpemUgR2FvLCBSdW5qaSBMaW4sIFNoaWppZSBXYW5nLCBTaHVhaSBCYWksIFNpbmFuIFRhbiwgVGlhbmhhbmcgWmh1LCBUaWFuaGFvIExpLCBUaWFueXUgTGl1LCBXZW5iaW4gR2UsIFhpYW9kb25nIERlbmcsIFhpYW9odWFuIFpob3UsIFhpbmd6aGFuZyBSZW4sIFhpbnl1IFpoYW5nLCBYaXBpbiBXZWksIFh1YW5jaGVuZyBSZW4sIFh1ZWppbmcgTGl1LCBZYW5nIEZhbiwgWWFuZyBZYW8sIFlpY2hhbmcgWmhhbmcsIFl1IFdhbiwgWXVuZmVpIENodSwgWXVxaW9uZyBMaXUsIFpleXUgQ3VpLCBaaGVucnUgWmhhbmcsIFpoaWZhbmcgR3VvLCBaaGloYW8gRmFuIiwyMDI0LTA2LTA3LEhlbGxvIFF3ZW4yLCJodHRwczovL3F3ZW5sbS5naXRodWIuaW8vYmxvZy9xd2VuMi8gCmh0dHBzOi8vYXJ4aXYub3JnL2Ficy8yNDA3LjEwNjcxICIsLCwsNTcwMDAwMDAwMDAuMCw1N0IgcGFyYW1ldGVycyAodGFibGUgMSksMy43ODAwMDAwMDAwMDAxZSsyMywiIiJGb3IgTW9FIG1vZGVscywgNTdCLUExNEIgZGVub3RlcyB0aGF0IHRoZSBtb2RlbCBoYXMgNTdCIHBhcmFtZXRlcnMgaW4gdG90YWwgYW5kIGZvciBlYWNoIHRva2VuIDE0QiBwYXJhbWV0ZXJzIGFyZSBhY3RpdmUiIiAocGFnZSA1KQoKQyB+PSA2IEZMT1AgKiAxNGU5ICogNC41ZTEyID0gMy43OGUyMyIsLCIiIkFsbCBtb2RlbHMgd2VyZSBwcmUtdHJhaW5lZCBvbiBhIGhpZ2gtcXVhbGl0eSwgbGFyZ2Utc2NhbGUgZGF0YXNldCBjb21wcmlzaW5nIG92ZXIgNyB0cmlsbGlvbiB0b2tlbnMsIGNvdmVyaW5nIGEgd2lkZSByYW5nZSBvZiBkb21haW5zIGFuZCBsYW5ndWFnZXMuIiIKCjU3Qi1BMTRCIG1vZGVsIHdhcyB0cmFpbmVkIHdpdGggYSA0LjVUIHN1YnNldCBvZiB0aGUgN1Qgb3ZlcmFsbCBkYXRhc2V0LiAodGFibGUgMSkiLCwsLFNlbGYtc3VwZXJ2aXNlZCBsZWFybmluZyxDb25maWRlbnQsIlRoaXMgcmVwb3J0IGludHJvZHVjZXMgdGhlIFF3ZW4yIHNlcmllcywgdGhlIGxhdGVzdCBhZGRpdGlvbiB0byBvdXIgbGFyZ2UgbGFuZ3VhZ2UgbW9kZWxzIGFuZCBsYXJnZSBtdWx0aW1vZGFsIG1vZGVscy4gV2UgcmVsZWFzZSBhIGNvbXByZWhlbnNpdmUgc3VpdGUgb2YKZm91bmRhdGlvbmFsIGFuZCBpbnN0cnVjdGlvbi10dW5lZCBsYW5ndWFnZSBtb2RlbHMsIGVuY29tcGFzc2luZyBhIHBhcmFtZXRlcgpyYW5nZSBmcm9tIDAuNSB0byA3MiBiaWxsaW9uLCBmZWF0dXJpbmcgZGVuc2UgbW9kZWxzIGFuZCBhIE1peHR1cmUtb2YtRXhwZXJ0cwptb2RlbC4gUXdlbjIgc3VycGFzc2VzIG1vc3QgcHJpb3Igb3Blbi13ZWlnaHQgbW9kZWxzLCBpbmNsdWRpbmcgaXRzIHByZWRlY2Vzc29yClF3ZW4xLjUsIGFuZCBleGhpYml0cyBjb21wZXRpdGl2ZSBwZXJmb3JtYW5jZSByZWxhdGl2ZSB0byBwcm9wcmlldGFyeSBtb2RlbHMKYWNyb3NzIGRpdmVyc2UgYmVuY2htYXJrcyBvbiBsYW5ndWFnZSB1bmRlcnN0YW5kaW5nLCBnZW5lcmF0aW9uLCBtdWx0aWxpbmd1YWwKcHJvZmljaWVuY3ksIGNvZGluZywgbWF0aGVtYXRpY3MsIGFuZCByZWFzb25pbmcuClRoZSBmbGFnc2hpcCBtb2RlbCwgUXdlbjItNzJCLCBzaG93Y2FzZXMgcmVtYXJrYWJsZSBwZXJmb3JtYW5jZTogODQuMiBvbgpNTUxVLCAzNy45IG9uIEdQUUEsIDY0LjYgb24gSHVtYW5FdmFsLCA4OS41IG9uIEdTTThLLCBhbmQgODIuNCBvbiBCQkggYXMKYSBiYXNlIGxhbmd1YWdlIG1vZGVsLiBUaGUgaW5zdHJ1Y3Rpb24tdHVuZWQgdmFyaWFudCwgUXdlbjItNzJCLUluc3RydWN0LCBhdHRhaW5zCjkuMSBvbiBNVC1CZW5jaCwgNDguMSBvbiBBcmVuYS1IYXJkLCBhbmQgMzUuNyBvbiBMaXZlQ29kZUJlbmNoLiBNb3Jlb3ZlciwKUXdlbjIgZGVtb25zdHJhdGVzIHJvYnVzdCBtdWx0aWxpbmd1YWwgY2FwYWJpbGl0aWVzLCBwcm9maWNpZW50IGluIGFwcHJveGltYXRlbHkKMzAgbGFuZ3VhZ2VzLCBzcGFubmluZyBFbmdsaXNoLCBDaGluZXNlLCBTcGFuaXNoLCBGcmVuY2gsIEdlcm1hbiwgQXJhYmljLCBSdXNzaWFuLCBLb3JlYW4sIEphcGFuZXNlLCBUaGFpLCBWaWV0bmFtZXNlLCBhbmQgbW9yZSwgdW5kZXJzY29yaW5nIGl0cyB2ZXJzYXRpbGl0eQphbmQgZ2xvYmFsIHJlYWNoLgpUbyBmb3N0ZXIgY29tbXVuaXR5IGlubm92YXRpb24gYW5kIGFjY2Vzc2liaWxpdHksIHdlIGhhdmUgbWFkZSB0aGUgUXdlbjIgbW9kZWwKd2VpZ2h0cyBvcGVubHkgYXZhaWxhYmxlIG9uIEh1Z2dpbmcgRmFjZTEgYW5kIE1vZGVsU2NvcGUyLCBhbmQgdGhlIHN1cHBsZW1lbnRhcnkgbWF0ZXJpYWxzIGluY2x1ZGluZyBleGFtcGxlIGNvZGUgb24gR2l0SHViMy4gVGhlc2UgcGxhdGZvcm1zIGFsc28gaW5jbHVkZQpyZXNvdXJjZXMgZm9yIHF1YW50aXphdGlvbiwgZmluZS10dW5pbmcsIGFuZCBkZXBsb3ltZW50LCBmYWNpbGl0YXRpbmcgYSB3aWRlIHJhbmdlCm9mIGFwcGxpY2F0aW9ucyBhbmQgcmVzZWFyY2ggZW5kZWF2b3JzLiIsLCxPcGVuIHdlaWdodHMgKHVucmVzdHJpY3RlZCksQ2hpbmEsLCwsLCwyMDI1LTExLTI4IDExOjUzOjQ0KzAwOjAwLCwsLCwsSW5kdXN0cnksLCwsLFVucmVsZWFzZWQsQXBhY2hlIDIuMCxUcnVlLCwsLCwsT3BlcmF0aW9uIGNvdW50aW5nLFF3ZW4sLCwsWWVzClF3ZW4yLTEuNUIsTGFuZ3VhZ2UsIkNoYXQsTGFuZ3VhZ2UgbW9kZWxpbmcvZ2VuZXJhdGlvbixRdWVzdGlvbiBhbnN3ZXJpbmciLEFsaWJhYmEsIkFuIFlhbmcsIEJhb3NvbmcgWWFuZywgQmlueXVhbiBIdWksIEJvIFpoZW5nLCBCb3dlbiBZdSwgQ2hhbmcgWmhvdSwgQ2hlbmdwZW5nIExpLCBDaGVuZ3l1YW4gTGksIERheWloZW5nIExpdSwgRmVpIEh1YW5nLCBHdWFudGluZyBEb25nLCBIYW9yYW4gV2VpLCBIdWFuIExpbiwgSmlhbG9uZyBUYW5nLCBKaWFsaW4gV2FuZywgSmlhbiBZYW5nLCBKaWFuaG9uZyBUdSwgSmlhbndlaSBaaGFuZywgSmlhbnhpbiBNYSwgSmlhbnhpbiBZYW5nLCBKaW4gWHUsIEppbmdyZW4gWmhvdSwgSmluemUgQmFpLCBKaW56aGVuZyBIZSwgSnVueWFuZyBMaW4sIEthaSBEYW5nLCBLZW1pbmcgTHUsIEtlcWluIENoZW4sIEtleGluIFlhbmcsIE1laSBMaSwgTWluZ2ZlbmcgWHVlLCBOYSBOaSwgUGVpIFpoYW5nLCBQZW5nIFdhbmcsIFJ1IFBlbmcsIFJ1aSBNZW4sIFJ1aXplIEdhbywgUnVuamkgTGluLCBTaGlqaWUgV2FuZywgU2h1YWkgQmFpLCBTaW5hbiBUYW4sIFRpYW5oYW5nIFpodSwgVGlhbmhhbyBMaSwgVGlhbnl1IExpdSwgV2VuYmluIEdlLCBYaWFvZG9uZyBEZW5nLCBYaWFvaHVhbiBaaG91LCBYaW5nemhhbmcgUmVuLCBYaW55dSBaaGFuZywgWGlwaW4gV2VpLCBYdWFuY2hlbmcgUmVuLCBYdWVqaW5nIExpdSwgWWFuZyBGYW4sIFlhbmcgWWFvLCBZaWNoYW5nIFpoYW5nLCBZdSBXYW4sIFl1bmZlaSBDaHUsIFl1cWlvbmcgTGl1LCBaZXl1IEN1aSwgWmhlbnJ1IFpoYW5nLCBaaGlmYW5nIEd1bywgWmhpaGFvIEZhbiIsMjAyNC0wNi0wNyxIZWxsbyBRd2VuMiwiaHR0cHM6Ly9xd2VubG0uZ2l0aHViLmlvL2Jsb2cvcXdlbjIvIApodHRwczovL2FyeGl2Lm9yZy9hYnMvMjQwNy4xMDY3MSAiLCwsLDE1MDAwMDAwMDAuMCwxLjVCLDYuM2UrMjIsNiBGTE9QIC8gcGFyYW1ldGVyIC8gdG9rZW4gKiAxLjUgKiAxMF45ICBwYXJhbWV0ZXJzICogNyAqIDEwXjEyIHRva2VucyA9IDYuM2UrMjIgRkxPUCw3MDAwMDAwMDAwMDAwLCIiIkFsbCBtb2RlbHMgd2VyZSBwcmUtdHJhaW5lZCBvbiBhIGhpZ2gtcXVhbGl0eSwgbGFyZ2Utc2NhbGUgZGF0YXNldCBjb21wcmlzaW5nIG92ZXIgNyB0cmlsbGlvbiB0b2tlbnMsIGNvdmVyaW5nIGEgd2lkZSByYW5nZSBvZiBkb21haW5zIGFuZCBsYW5ndWFnZXMuIiIiLCwsLCxDb25maWRlbnQsIlRoaXMgcmVwb3J0IGludHJvZHVjZXMgdGhlIFF3ZW4yIHNlcmllcywgdGhlIGxhdGVzdCBhZGRpdGlvbiB0byBvdXIgbGFyZ2UgbGFuZ3VhZ2UgbW9kZWxzIGFuZCBsYXJnZSBtdWx0aW1vZGFsIG1vZGVscy4gV2UgcmVsZWFzZSBhIGNvbXByZWhlbnNpdmUgc3VpdGUgb2YKZm91bmRhdGlvbmFsIGFuZCBpbnN0cnVjdGlvbi10dW5lZCBsYW5ndWFnZSBtb2RlbHMsIGVuY29tcGFzc2luZyBhIHBhcmFtZXRlcgpyYW5nZSBmcm9tIDAuNSB0byA3MiBiaWxsaW9uLCBmZWF0dXJpbmcgZGVuc2UgbW9kZWxzIGFuZCBhIE1peHR1cmUtb2YtRXhwZXJ0cwptb2RlbC4gUXdlbjIgc3VycGFzc2VzIG1vc3QgcHJpb3Igb3Blbi13ZWlnaHQgbW9kZWxzLCBpbmNsdWRpbmcgaXRzIHByZWRlY2Vzc29yClF3ZW4xLjUsIGFuZCBleGhpYml0cyBjb21wZXRpdGl2ZSBwZXJmb3JtYW5jZSByZWxhdGl2ZSB0byBwcm9wcmlldGFyeSBtb2RlbHMKYWNyb3NzIGRpdmVyc2UgYmVuY2htYXJrcyBvbiBsYW5ndWFnZSB1bmRlcnN0YW5kaW5nLCBnZW5lcmF0aW9uLCBtdWx0aWxpbmd1YWwKcHJvZmljaWVuY3ksIGNvZGluZywgbWF0aGVtYXRpY3MsIGFuZCByZWFzb25pbmcuClRoZSBmbGFnc2hpcCBtb2RlbCwgUXdlbjItNzJCLCBzaG93Y2FzZXMgcmVtYXJrYWJsZSBwZXJmb3JtYW5jZTogODQuMiBvbgpNTUxVLCAzNy45IG9uIEdQUUEsIDY0LjYgb24gSHVtYW5FdmFsLCA4OS41IG9uIEdTTThLLCBhbmQgODIuNCBvbiBCQkggYXMKYSBiYXNlIGxhbmd1YWdlIG1vZGVsLiBUaGUgaW5zdHJ1Y3Rpb24tdHVuZWQgdmFyaWFudCwgUXdlbjItNzJCLUluc3RydWN0LCBhdHRhaW5zCjkuMSBvbiBNVC1CZW5jaCwgNDguMSBvbiBBcmVuYS1IYXJkLCBhbmQgMzUuNyBvbiBMaXZlQ29kZUJlbmNoLiBNb3Jlb3ZlciwKUXdlbjIgZGVtb25zdHJhdGVzIHJvYnVzdCBtdWx0aWxpbmd1YWwgY2FwYWJpbGl0aWVzLCBwcm9maWNpZW50IGluIGFwcHJveGltYXRlbHkKMzAgbGFuZ3VhZ2VzLCBzcGFubmluZyBFbmdsaXNoLCBDaGluZXNlLCBTcGFuaXNoLCBGcmVuY2gsIEdlcm1hbiwgQXJhYmljLCBSdXNzaWFuLCBLb3JlYW4sIEphcGFuZXNlLCBUaGFpLCBWaWV0bmFtZXNlLCBhbmQgbW9yZSwgdW5kZXJzY29yaW5nIGl0cyB2ZXJzYXRpbGl0eQphbmQgZ2xvYmFsIHJlYWNoLgpUbyBmb3N0ZXIgY29tbXVuaXR5IGlubm92YXRpb24gYW5kIGFjY2Vzc2liaWxpdHksIHdlIGhhdmUgbWFkZSB0aGUgUXdlbjIgbW9kZWwKd2VpZ2h0cyBvcGVubHkgYXZhaWxhYmxlIG9uIEh1Z2dpbmcgRmFjZTEgYW5kIE1vZGVsU2NvcGUyLCBhbmQgdGhlIHN1cHBsZW1lbnRhcnkgbWF0ZXJpYWxzIGluY2x1ZGluZyBleGFtcGxlIGNvZGUgb24gR2l0SHViMy4gVGhlc2UgcGxhdGZvcm1zIGFsc28gaW5jbHVkZQpyZXNvdXJjZXMgZm9yIHF1YW50aXphdGlvbiwgZmluZS10dW5pbmcsIGFuZCBkZXBsb3ltZW50LCBmYWNpbGl0YXRpbmcgYSB3aWRlIHJhbmdlCm9mIGFwcGxpY2F0aW9ucyBhbmQgcmVzZWFyY2ggZW5kZWF2b3JzLiIsLCxPcGVuIHdlaWdodHMgKHVucmVzdHJpY3RlZCksQ2hpbmEsLCwsLCwyMDI1LTExLTI4IDExOjUzOjQ0KzAwOjAwLCwsLCwsSW5kdXN0cnksLCwsLFVucmVsZWFzZWQsIkFwYWNoZSAyLjAKaHR0cHM6Ly9odWdnaW5nZmFjZS5jby9Rd2VuL1F3ZW4yLTEuNUIiLCwsLCwsLE9wZXJhdGlvbiBjb3VudGluZyxRd2VuLCwsLFllcwpRd2VuMi0wLjVCLExhbmd1YWdlLCJDaGF0LExhbmd1YWdlIG1vZGVsaW5nL2dlbmVyYXRpb24sUXVlc3Rpb24gYW5zd2VyaW5nIixBbGliYWJhLCJBbiBZYW5nLCBCYW9zb25nIFlhbmcsIEJpbnl1YW4gSHVpLCBCbyBaaGVuZywgQm93ZW4gWXUsIENoYW5nIFpob3UsIENoZW5ncGVuZyBMaSwgQ2hlbmd5dWFuIExpLCBEYXlpaGVuZyBMaXUsIEZlaSBIdWFuZywgR3VhbnRpbmcgRG9uZywgSGFvcmFuIFdlaSwgSHVhbiBMaW4sIEppYWxvbmcgVGFuZywgSmlhbGluIFdhbmcsIEppYW4gWWFuZywgSmlhbmhvbmcgVHUsIEppYW53ZWkgWmhhbmcsIEppYW54aW4gTWEsIEppYW54aW4gWWFuZywgSmluIFh1LCBKaW5ncmVuIFpob3UsIEppbnplIEJhaSwgSmluemhlbmcgSGUsIEp1bnlhbmcgTGluLCBLYWkgRGFuZywgS2VtaW5nIEx1LCBLZXFpbiBDaGVuLCBLZXhpbiBZYW5nLCBNZWkgTGksIE1pbmdmZW5nIFh1ZSwgTmEgTmksIFBlaSBaaGFuZywgUGVuZyBXYW5nLCBSdSBQZW5nLCBSdWkgTWVuLCBSdWl6ZSBHYW8sIFJ1bmppIExpbiwgU2hpamllIFdhbmcsIFNodWFpIEJhaSwgU2luYW4gVGFuLCBUaWFuaGFuZyBaaHUsIFRpYW5oYW8gTGksIFRpYW55dSBMaXUsIFdlbmJpbiBHZSwgWGlhb2RvbmcgRGVuZywgWGlhb2h1YW4gWmhvdSwgWGluZ3poYW5nIFJlbiwgWGlueXUgWmhhbmcsIFhpcGluIFdlaSwgWHVhbmNoZW5nIFJlbiwgWHVlamluZyBMaXUsIFlhbmcgRmFuLCBZYW5nIFlhbywgWWljaGFuZyBaaGFuZywgWXUgV2FuLCBZdW5mZWkgQ2h1LCBZdXFpb25nIExpdSwgWmV5dSBDdWksIFpoZW5ydSBaaGFuZywgWmhpZmFuZyBHdW8sIFpoaWhhbyBGYW4iLDIwMjQtMDYtMDcsSGVsbG8gUXdlbjIsImh0dHBzOi8vcXdlbmxtLmdpdGh1Yi5pby9ibG9nL3F3ZW4yLyAKaHR0cHM6Ly9hcnhpdi5vcmcvYWJzLzI0MDcuMTA2NzEgIiwsLCw1MDAwMDAwMDAuMCwsMy42ZSsyMiw2IEZMT1AvcGFyYW1ldGVyL3Rva2VuICogNTAwMDAwMDAwIHBhcmFtZXRlcnMgKiAxMjAwMDAwMDAwMDAwMCB0b2tlbnMgPSAzLjZlKzIyIEZMT1AsMTIwMDAwMDAwMDAwMDAsVGFibGUgMSwsLCwsQ29uZmlkZW50LCJBZnRlciBtb250aHMgb2YgZWZmb3J0cywgd2UgYXJlIHBsZWFzZWQgdG8gYW5ub3VuY2UgdGhlIGV2b2x1dGlvbiBmcm9tIFF3ZW4xLjUgdG8gUXdlbjIuIFRoaXMgdGltZSwgd2UgYnJpbmcgdG8geW91OgotIFByZXRyYWluZWQgYW5kIGluc3RydWN0aW9uLXR1bmVkIG1vZGVscyBvZiA1IHNpemVzLCBpbmNsdWRpbmcgUXdlbjItMC41QiwgUXdlbjItMS41QiwgUXdlbjItN0IsIFF3ZW4yLTU3Qi1BMTRCLCBhbmQgUXdlbjItNzJCOwotIEhhdmluZyBiZWVuIHRyYWluZWQgb24gZGF0YSBpbiAyNyBhZGRpdGlvbmFsIGxhbmd1YWdlcyBiZXNpZGVzIEVuZ2xpc2ggYW5kIENoaW5lc2U7Ci0gU3RhdGUtb2YtdGhlLWFydCBwZXJmb3JtYW5jZSBpbiBhIGxhcmdlIG51bWJlciBvZiBiZW5jaG1hcmsgZXZhbHVhdGlvbnM7Ci0gU2lnbmlmaWNhbnRseSBpbXByb3ZlZCBwZXJmb3JtYW5jZSBpbiBjb2RpbmcgYW5kIG1hdGhlbWF0aWNzOwotIEV4dGVuZGVkIGNvbnRleHQgbGVuZ3RoIHN1cHBvcnQgdXAgdG8gMTI4SyB0b2tlbnMgd2l0aCBRd2VuMi03Qi1JbnN0cnVjdCBhbmQgUXdlbjItNzJCLUluc3RydWN0LgoKKFRlY2huaWNhbCByZXBvcnQgdG8gZm9sbG93KSIsLCxPcGVuIHdlaWdodHMgKHVucmVzdHJpY3RlZCksQ2hpbmEsLCwsLCwyMDI1LTExLTI4IDExOjUzOjQ0KzAwOjAwLCwsLCwsSW5kdXN0cnksLCwsLFVucmVsZWFzZWQsIkFwYWNoZSAyLjAKaHR0cHM6Ly9odWdnaW5nZmFjZS5jby9Rd2VuL1F3ZW4yLTAuNUIiLCwsLCwsLE9wZXJhdGlvbiBjb3VudGluZyxRd2VuLCwsLFllcwpBdWRpb3NlYWwsIkF1ZGlvLFNwZWVjaCIsIkF1ZGlvIGNsYXNzaWZpY2F0aW9uLEF1ZGlvIGdlbmVyYXRpb24iLEZhY2Vib29rIEFJIFJlc2VhcmNoLCJSb2JpbiBTYW4gUm9tYW4sIFBpZXJyZSBGZXJuYW5kZXosIEFsZXhhbmRyZSBEw6lmb3NzZXosIFRlZGR5IEZ1cm9uLCBUdWFuIFRyYW4sIEhhZHkgRWxzYWhhciIsMjAyNC0wNi0wNixQcm9hY3RpdmUgRGV0ZWN0aW9uIG9mIFZvaWNlIENsb25pbmcgd2l0aCBMb2NhbGl6ZWQgV2F0ZXJtYXJraW5nLGh0dHBzOi8vYXJ4aXYub3JnL2Ficy8yNDAxLjE3MjY0LCwsLCwsLCwsIjQsNTAwIGhvdXJzICogMTMsNjgwIEVuZ2xpc2ggd29yZHMgcGVyIGhvdXIgPSA2MTU2MDAwMCB3b3JkcyIsLCwsLENvbmZpZGVudCwiSW4gdGhlIHJhcGlkbHkgZXZvbHZpbmcgZmllbGQgb2Ygc3BlZWNoIGdlbmVyYXRpdmUgbW9kZWxzLCB0aGVyZSBpcyBhIHByZXNzaW5nIG5lZWQgdG8gZW5zdXJlIGF1ZGlvIGF1dGhlbnRpY2l0eSBhZ2FpbnN0IHRoZSByaXNrcyBvZiB2b2ljZSBjbG9uaW5nLiBXZSBwcmVzZW50IEF1ZGlvU2VhbCwgdGhlIGZpcnN0IGF1ZGlvIHdhdGVybWFya2luZyB0ZWNobmlxdWUgZGVzaWduZWQgc3BlY2lmaWNhbGx5IGZvciBsb2NhbGl6ZWQgZGV0ZWN0aW9uIG9mIEFJLWdlbmVyYXRlZCBzcGVlY2guIEF1ZGlvU2VhbCBlbXBsb3lzIGEgZ2VuZXJhdG9yL2RldGVjdG9yIGFyY2hpdGVjdHVyZSB0cmFpbmVkIGpvaW50bHkgd2l0aCBhIGxvY2FsaXphdGlvbiBsb3NzIHRvIGVuYWJsZSBsb2NhbGl6ZWQgd2F0ZXJtYXJrIGRldGVjdGlvbiB1cCB0byB0aGUgc2FtcGxlIGxldmVsLCBhbmQgYSBub3ZlbCBwZXJjZXB0dWFsIGxvc3MgaW5zcGlyZWQgYnkgYXVkaXRvcnkgbWFza2luZywgdGhhdCBlbmFibGVzIEF1ZGlvU2VhbCB0byBhY2hpZXZlIGJldHRlciBpbXBlcmNlcHRpYmlsaXR5LiBBdWRpb1NlYWwgYWNoaWV2ZXMgc3RhdGUtb2YtdGhlLWFydCBwZXJmb3JtYW5jZSBpbiB0ZXJtcyBvZiByb2J1c3RuZXNzIHRvIHJlYWwgbGlmZSBhdWRpbyBtYW5pcHVsYXRpb25zIGFuZCBpbXBlcmNlcHRpYmlsaXR5IGJhc2VkIG9uIGF1dG9tYXRpYyBhbmQgaHVtYW4gZXZhbHVhdGlvbiBtZXRyaWNzLiBBZGRpdGlvbmFsbHksIEF1ZGlvU2VhbCBpcyBkZXNpZ25lZCB3aXRoIGEgZmFzdCwgc2luZ2xlLXBhc3MgZGV0ZWN0b3IsIHRoYXQgc2lnbmlmaWNhbnRseSBzdXJwYXNzZXMgZXhpc3RpbmcgbW9kZWxzIGluIHNwZWVkIC0gYWNoaWV2aW5nIGRldGVjdGlvbiB1cCB0byB0d28gb3JkZXJzIG9mIG1hZ25pdHVkZSBmYXN0ZXIsIG1ha2luZyBpdCBpZGVhbCBmb3IgbGFyZ2Utc2NhbGUgYW5kIHJlYWwtdGltZSBhcHBsaWNhdGlvbnMuIiwsLCwiVW5pdGVkIFN0YXRlcyBvZiBBbWVyaWNhLEZyYW5jZSIsLCwsLCwyMDI1LTExLTI4IDExOjUzOjQ0KzAwOjAwLCwsLCwsSW5kdXN0cnksLCwsLE9wZW4gc291cmNlLCJUaGUgY29kZSBpbiB0aGlzIHJlcG9zaXRvcnkgaXMgcmVsZWFzZWQgdW5kZXIgdGhlIE1JVCBsaWNlbnNlCmh0dHBzOi8vZ2l0aHViLmNvbS9mYWNlYm9va3Jlc2VhcmNoL2F1ZGlvc2VhbAoKdHJhaW5pbmcgY29kZTogaHR0cHM6Ly9naXRodWIuY29tL2ZhY2Vib29rcmVzZWFyY2gvYXVkaW9zZWFsL2Jsb2IvbWFpbi9kb2NzL1RSQUlOSU5HLm1kIAoKbG9va3MgbGlrZSB0cmFpbmluZyBzY3JpcHRzIGFyZSBpbiB0aGlzIHJlcG86IApodHRwczovL2dpdGh1Yi5jb20vZmFjZWJvb2tyZXNlYXJjaC9hdWRpb2NyYWZ0L2Jsb2IvbWFpbi9hdWRpb2NyYWZ0L3Nv</x:v>
      </x:c>
    </x:row>
    <x:row r="114" ht="18" customHeight="1">
      <x:c r="A114" s="17" t="n">
        <x:v>109</x:v>
      </x:c>
      <x:c r="B114" s="17" t="n">
        <x:v>310</x:v>
      </x:c>
      <x:c r="C114" s="160" t="str">
        <x:v>bHZlcnMvd2F0ZXJtYXJrLnB5ICIsLCwsLCwsLCwsLCwKUHJvVHJlayxCaW9sb2d5LFByb3RlaW4gb3IgbnVjbGVvdGlkZSBsYW5ndWFnZSBtb2RlbCAocExNL25MTSksV2VzdGxha2UgVW5pdmVyc2l0eSwiSmluIFN1LCBYaWJpbiBaaG91LCBYdXRpbmcgWmhhbmcsIEZhamllIFl1YW4iLDIwMjQtMDYtMDMsIlByb1RyZWs6IE5hdmlnYXRpbmcgdGhlIFByb3RlaW4gVW5pdmVyc2UgdGhyb3VnaApUcmktTW9kYWwgQ29udHJhc3RpdmUgTGVhcm5pbmciLGh0dHBzOi8vd3d3LmJpb3J4aXYub3JnL2NvbnRlbnQvMTAuMTEwMS8yMDI0LjA1LjMwLjU5Njc0MHYyLmFic3RyYWN0LDEuMCwsLDkzMDAwMDAwMC4wLCwsLCwiNDBNIGV4YW1wbGVzClN0ZXAgMTogMTRNIChTd2lzcy1Qcm90KSArIDI1TSAoVW5pUmVmNTApIOKJiCA0ME0gZXhhbXBsZXMKClN0ZXAgMjogNTEyIChzZXF1ZW5jZSkgKyA1MTIgKHN0cnVjdHVyZSkgKyAxMDAgKHRleHQpID0gMSwxMjQgdG9rZW5zIHBlciBleGFtcGxlCgpTdGVwIDM6IDQwLDAwMCwwMDAgw5cgMSwxMjQgPSA0LjQ5NiDDlyAxMMK54oGwIHRva2VucwoKRmluYWwgcmVzdWx0OiA0LjQ5NiDDlyAxMMK54oGwIHRva2VucyIsLCxOVklESUEgQTEwMCwsQ29uZmlkZW50LCJQcm9UcmVrIHJlZGVmaW5lcyBwcm90ZWluIGV4cGxvcmF0aW9uIGJ5IHNlYW1sZXNzbHkgZnVzaW5nIHNlcXVlbmNlLCBzdHJ1Y3R1cmUsIGFuZCBuYXR1cmFsIGxhbmd1YWdlIGZ1bmN0aW9uIChTU0YpIGludG8gYW4gYWR2YW5jZWQgdHJpLW1vZGFsIGxhbmd1YWdlIG1vZGVsLiBUaHJvdWdoIGNvbnRyYXN0aXZlIGxlYXJuaW5nLCBQcm9UcmVrIGJyaWRnZXMgdGhlIGdhcCBiZXR3ZWVuIHByb3RlaW4gZGF0YSBhbmQgaHVtYW4gdW5kZXJzdGFuZGluZywgZW5hYmxpbmcgbGlnaHRuaW5nLWZhc3Qgc2VhcmNoZXMgYWNyb3NzIG5pbmUgU1NGIHBhaXJ3aXNlIG1vZGFsaXR5IGNvbWJpbmF0aW9ucy4gVHJhaW5lZCBvbiB2YXN0bHkgbGFyZ2VyIGRhdGFzZXRzLCBQcm9UcmVrIGRlbW9uc3RyYXRlcyBxdWFudHVtIGxlYXBzIGluIHBlcmZvcm1hbmNlOiAoMSkgRWxldmF0aW5nIHByb3RlaW4gc2VxdWVuY2UtZnVuY3Rpb24gaW50ZXJjb252ZXJzaW9uIGJ5IDMwLTYwIGZvbGQ7ICgyKSBTdXJwYXNzaW5nIGN1cnJlbnQgYWxpZ25tZW50IHRvb2xzIChpLmUuLCBGb2xkc2VlayBhbmQgTU1zZXFzMikgaW4gYm90aCBzcGVlZCAoMTAwLWZvbGQgYWNjZWxlcmF0aW9uKSBhbmQgYWNjdXJhY3ksIGlkZW50aWZ5aW5nIGZ1bmN0aW9uYWxseSBzaW1pbGFyIHByb3RlaW5zIHdpdGggZGl2ZXJzZSBzdHJ1Y3R1cmVzOyBhbmQgKDMpIE91dHBlcmZvcm1pbmcgRVNNLTIgaW4gOSBvZiAxMSBkb3duc3RyZWFtIHByZWRpY3Rpb24gdGFza3MsIHNldHRpbmcgbmV3IGJlbmNobWFya3MgaW4gcHJvdGVpbiBpbnRlbGxpZ2VuY2UuIFRoZXNlIHJlc3VsdHMgc3VnZ2VzdCB0aGF0IFByb1RyZWsgd2lsbCBiZWNvbWUgYSBjb3JlIHRvb2wgZm9yIHByb3RlaW4gc2VhcmNoaW5nLCB1bmRlcnN0YW5kaW5nLCBhbmQgYW5hbHlzaXMuIiwsLCxDaGluYSxFU00yLTY1ME0sLCwyMC4wLCwyMDI1LTExLTI4IDExOjUzOjQ0KzAwOjAwLCwsLCwsQWNhZGVtaWEsLCwsLCwsLCwsLCwxNTc5Ny44MDY2ODcxODE5MzcsLCwsLCwKUHJvdDJUb2tlbixCaW9sb2d5LFByb3RlaW4gb3IgbnVjbGVvdGlkZSBsYW5ndWFnZSBtb2RlbCAocExNL25MTSksIlVuaXZlcnNpdHkgb2YgTWlzc291cmksUG9saXRlY25pY28gZGkgTWlsYW5vIiwiTWFoZGkgUG91cm1pcnphZWksIEZhcnphbmVoIEVzbWFpbGksIE1vaGFtbWFkcmV6YSBQb3VybWlyemFlaSwgRHVvbGluIFdhbmcsIERvbmcgWHUiLDIwMjQtMDYtMDMsUHJvdDJUb2tlbjogQSBtdWx0aS10YXNrIGZyYW1ld29yayBmb3IgcHJvdGVpbiBsYW5ndWFnZSBwcm9jZXNzaW5nIHVzaW5nIGF1dG9yZWdyZXNzaXZlIGxhbmd1YWdlIG1vZGVsaW5nLGh0dHBzOi8vd3d3LmJpb3J4aXYub3JnL2NvbnRlbnQvMTAuMTEwMS8yMDI0LjA1LjMxLjU5NjkxNXYxLmFic3RyYWN0LDEwLjAsLCw2NTAwMDAwMDAuMCwsLCwsIjEsMDI0LDA1NSA9IDgsNjc4ICsgNTMsNTcxICsgMjEsNDQ2ICsgMTUsNTUwICsgMjksODk4ICsgMTIsMzEyICsgMjksMjE1ICsgMjMsNjA0ICsgMzUsNjY5ICsgOCw3MTYgKyAzMDAsNzAwICsgNiwzOTEgKyAxNiw0MzYgKyAyMiw4NDEgKyAxMCw0MDAgKyA0MjgsNjI4CgozMDcsMjE2LDUwMCA9IDEsMDI0LDA1NSDDlyAzMDAKCkZpbmFsIGVzdGltYXRlOiAzLjEgw5cgMTDigbgiLCwsLCxDb25maWRlbnQsIlRoaXMgcGFwZXIgcHJvcG9zZXMgYSB2ZXJzYXRpbGUgdG9rZW5pemF0aW9uIG1ldGhvZCBhbmQgaW50cm9kdWNlcyBQcm90MlRva2VuLCBhIG1vZGVsIHRoYXQgY29tYmluZXMgYXV0b3JlZ3Jlc3NpdmUgbGFuZ3VhZ2UgbW9kZWxpbmcgd2l0aCBwcm90ZWluIGxhbmd1YWdlIG1vZGVscyAoUExNcykgdG8gdGFja2xlIHZhcmlvdXMgcHJvdGVpbiBwcmVkaWN0aW9uIHRhc2tzIHVzaW5nIHByb3RlaW4gc2VxdWVuY2VzLiBMZXZlcmFnaW5nIG91ciB0b2tlbml6YXRpb24gbWV0aG9kLCBQcm90MlRva2VuIGFkYXB0cyBleGlzdGluZyBQTE1zIGZvciBtdWx0aXBsZSB0YXNrcyBzdWNoIGFzIHByb3RlaW4tbGV2ZWwgcHJlZGljdGlvbiwgcmVzaWR1ZS1sZXZlbCBwcmVkaWN0aW9uLCBhbmQgcHJvdGVpbi1wcm90ZWluIGludGVyYWN0aW9uIHByZWRpY3Rpb24gdGhyb3VnaCBuZXh0LXRva2VuIHByZWRpY3Rpb24gb2YgdG9rZW5pemVkIHRhcmdldCBsYWJlbCBzZXF1ZW5jZXMuIEJ5IGluY29ycG9yYXRpbmcgcHJvbXB0IHRva2VucyBpbnRvIHRoZSBkZWNvZGVyLCBQcm90MlRva2VuIGVuYWJsZXMgbXVsdGktdGFzayB0cmFpbmluZyBpbiBhIHNpbmdsZSBlbmQtdG8tZW5kIHNlc3Npb24uIE91ciByZXN1bHRzIGRlbW9uc3RyYXRlIHRoYXQgUHJvdDJUb2tlbiBub3Qgb25seSBtYXRjaGVzIHRoZSBwZXJmb3JtYW5jZSBvZiBzcGVjaWFsaXplZCBtb2RlbHMgYWNyb3NzIHZhcmlvdXMgdGFza3MgYnV0IGFsc28gcGF2ZXMgdGhlIHdheSBmb3IgaW50ZWdyYXRpbmcgcHJvdGVpbiB0YXNrcyB3aXRoIGxhcmdlIGxhbmd1YWdlIG1vZGVscyAoTExNcyksIHJlcHJlc2VudGluZyBhbiBpbXBvcnRhbnQgc3RlcCB0b3dhcmRzIGNyZWF0aW5nIGdlbmVyYWwtcHVycG9zZSBQTE1zIGZvciBhZHZhbmNlZCBwcm90ZWluIGxhbmd1YWdlIHByb2Nlc3NpbmcgKFBMUCkuIEFkZGl0aW9uYWxseSwgd2UgdXNlIFByb3QyVG9rZW4gdG8gZGV2ZWxvcCBTLUVTTSwgYSBzdHJ1Y3R1cmUtYXdhcmUgdmVyc2lvbiBvZiB0aGUgRVNNIG1vZGVsLCB3aGljaCBhY2hpZXZlcyBjb21wZXRpdGl2ZSBwZXJmb3JtYW5jZSB3aXRoIHN0YXRlLW9mLXRoZS1hcnQgbWV0aG9kcyBpbiAzRCBzdHJ1Y3R1cmUtcmVsYXRlZCB0YXNrcyB1c2luZyBvbmx5IHByb3RlaW4gc2VxdWVuY2VzLiBDb2RlIGlzIGF2YWlsYWJsZSBhdDogaHR0cHM6Ly9naXRodWIuY29tL21haGRpcDcyL3Byb3QydG9rZW4uIiwxNi4wLCwsIlVuaXRlZCBTdGF0ZXMgb2YgQW1lcmljYSxJdGFseSIsRVNNMi02NTBNLCwsLCwyMDI1LTExLTI4IDExOjUzOjQ0KzAwOjAwLCwsLCwsQWNhZGVtaWEsLCwsLCwsLCwsLCwsLCwsLCwKTWluaUNQTS0yLjRCLExhbmd1YWdlLCJMYW5ndWFnZSBtb2RlbGluZy9nZW5lcmF0aW9uLENvZGUgZ2VuZXJhdGlvbixUcmFuc2xhdGlvbiIsIlRzaW5naHVhIFVuaXZlcnNpdHksTW9kZWxCZXN0IiwiU2hlbmdkaW5nIEh1LCBZdWdlIFR1LCBYdSBIYW4sIENoYW9xdW4gSGUsIEdhbnF1IEN1aSwgWGlhbmcgTG9uZywgWmhpIFpoZW5nLCBZZXdlaSBGYW5nLCBZdXhpYW5nIEh1YW5nLCBXZWlsaW4gWmhhbywgWGlucm9uZyBaaGFuZywgWmhlbmcgTGVuZyBUaGFpLCBLYWlodW8gWmhhbmcsIENob25neWkgV2FuZywgWXVhbiBZYW8sIENoZW55YW5nIFpoYW8sIEppZSBaaG91LCBKaWUgQ2FpLCBaaG9uZ3d1IFpoYWksIE5pbmcgRGluZywgQ2hhbyBKaWEsIEd1b3lhbmcgWmVuZywgRGFoYWkgTGksIFpoaXl1YW4gTGl1LCBNYW9zb25nIFN1biIsMjAyNC0wNi0wMyxNaW5pQ1BNOiBVbnZlaWxpbmcgdGhlIFBvdGVudGlhbCBvZiBTbWFsbCBMYW5ndWFnZSBNb2RlbHMgd2l0aCBTY2FsYWJsZSBUcmFpbmluZyBTdHJhdGVnaWVzLGh0dHBzOi8vYXJ4aXYub3JnL2Ficy8yNDA0LjA2Mzk1LCwsLDI0NDIwNTc5ODQuMCxUYWJsZSAyLDEuNTg0ZSsyMiw2IEZMT1AgLyBwYXJhbWV0ZXIgLyB0b2tlbiAqIDIuNCoxMF45IHBhcmFtZXRlcnMgKiAxLjEqMTBeMTIgdG9rZW5zID0gMS41ODRlKzIyIEZMT1AsLDEuMVQgdG9rZW5zIChUYWJsZSAyKSwsLCwsQ29uZmlkZW50LCJUaGUgYnVyZ2VvbmluZyBpbnRlcmVzdCBpbiBkZXZlbG9waW5nIExhcmdlIExhbmd1YWdlIE1vZGVscyAoTExNcykgd2l0aCB1cCB0byB0cmlsbGlvbiBwYXJhbWV0ZXJzIGhhcyBiZWVuIG1ldCB3aXRoIGNvbmNlcm5zIHJlZ2FyZGluZyByZXNvdXJjZSBlZmZpY2llbmN5IGFuZCBwcmFjdGljYWwgZXhwZW5zZSwgcGFydGljdWxhcmx5IGdpdmVuIHRoZSBpbW1lbnNlIGNvc3Qgb2YgZXhwZXJpbWVudGF0aW9uLiBUaGlzIHNjZW5hcmlvIHVuZGVyc2NvcmVzIHRoZSBpbXBvcnRhbmNlIG9mIGV4cGxvcmluZyB0aGUgcG90ZW50aWFsIG9mIFNtYWxsIExhbmd1YWdlIE1vZGVscyAoU0xNcykgYXMgYSByZXNvdXJjZS1lZmZpY2llbnQgYWx0ZXJuYXRpdmUuIEluIHRoaXMgY29udGV4dCwgd2UgaW50cm9kdWNlIE1pbmlDUE0sIHNwZWNpZmljYWxseSB0aGUgMS4yQiBhbmQgMi40QiBub24tZW1iZWRkaW5nIHBhcmFtZXRlciB2YXJpYW50cywgbm90IG9ubHkgZXhjZWwgaW4gdGhlaXIgcmVzcGVjdGl2ZSBjYXRlZ29yaWVzIGJ1dCBhbHNvIGRlbW9uc3RyYXRlIGNhcGFiaWxpdGllcyBvbiBwYXIgd2l0aCA3Qi0xM0IgTExNcy4gV2hpbGUgZm9jdXNpbmcgb24gU0xNcywgb3VyIGFwcHJvYWNoIGV4aGliaXRzIHNjYWxhYmlsaXR5IGluIGJvdGggbW9kZWwgYW5kIGRhdGEgZGltZW5zaW9ucyBmb3IgZnV0dXJlIExMTSByZXNlYXJjaC4gUmVnYXJkaW5nIG1vZGVsIHNjYWxpbmcsIHdlIGVtcGxveSBleHRlbnNpdmUgbW9kZWwgd2luZCB0dW5uZWwgZXhwZXJpbWVudHMgZm9yIHN0YWJsZSBhbmQgb3B0aW1hbCBzY2FsaW5nLiBGb3IgZGF0YSBzY2FsaW5nLCB3ZSBpbnRyb2R1Y2UgYSBXYXJtdXAtU3RhYmxlLURlY2F5IChXU0QpIGxlYXJuaW5nIHJhdGUgc2NoZWR1bGVyIChMUlMpLCBjb25kdWNpdmUgdG8gY29udGludW91cyB0cmFpbmluZyBhbmQgZG9tYWluIGFkYXB0YXRpb24uIFdlIHByZXNlbnQgYW4gaW4tZGVwdGggYW5hbHlzaXMgb2YgdGhlIGludHJpZ3VpbmcgdHJhaW5pbmcgZHluYW1pY3MgdGhhdCBvY2N1cnJlZCBpbiB0aGUgV1NEIExSUy4gV2l0aCBXU0QgTFJTLCB3ZSBhcmUgbm93IGFibGUgdG8gZWZmaWNpZW50bHkgc3R1ZHkgZGF0YS1tb2RlbCBzY2FsaW5nIGxhdyB3aXRob3V0IGV4dGVuc2l2ZSByZXRyYWluaW5nIGV4cGVyaW1lbnRzIG9uIGJvdGggYXhlcyBvZiBtb2RlbCBhbmQgZGF0YSwgZnJvbSB3aGljaCB3ZSBkZXJpdmUgdGhlIG11Y2ggaGlnaGVyIGNvbXB1dGUgb3B0aW1hbCBkYXRhLW1vZGVsIHJhdGlvIHRoYW4gQ2hpbmNoaWxsYSBPcHRpbWFsLiBBZGRpdGlvbmFsbHksIHdlIGludHJvZHVjZSBNaW5pQ1BNIGZhbWlseSwgaW5jbHVkaW5nIE1pbmlDUE0tRFBPLCBNaW5pQ1BNLU1vRSBhbmQgTWluaUNQTS0xMjhLLCB3aG9zZSBleGNlbGxlbnQgcGVyZm9ybWFuY2UgZnVydGhlciBjZW1lbnRpbmcgTWluaUNQTSdzIGZvdW5kYXRpb24gaW4gZGl2ZXJzZSBTTE0gYXBwbGljYXRpb25zLiBNaW5pQ1BNIG1vZGVscyBhcmUgYXZhaWxhYmxlIHB1YmxpY2x5IGF0IHRoaXMgaHR0cHMgVVJMIC4iLCwsT3BlbiB3ZWlnaHRzIChyZXN0cmljdGVkIHVzZSksIkNoaW5hLENoaW5hIiwsLCwsLDIwMjUtMTEtMjggMTE6NTM6NDQrMDA6MDAsLCwsNDAwMDAwMC4wLCwiQWNhZGVtaWEsSW5kdXN0cnkiLCwsLCxVbnJlbGVhc2VkLCJodHRwczovL2h1Z2dpbmdmYWNlLmNvL29wZW5ibWIvTWluaUNQTS0yQi1zZnQtYmYxNgoKVGhpcyByZXBvc2l0b3J5IGlzIHJlbGVhc2VkIHVuZGVyIHRoZSBBcGFjaGUtMi4wIExpY2Vuc2UuCgpUaGUgdXNhZ2Ugb2YgTWluaUNQTSBtb2RlbCB3ZWlnaHRzIG11c3Qgc3RyaWN0bHkgZm9sbG93IHRoZSBHZW5lcmFsIE1vZGVsIExpY2Vuc2UgKEdNTCkuCgpUaGUgbW9kZWxzIGFuZCB3ZWlnaHRzIG9mIE1pbmlDUE0gYXJlIGNvbXBsZXRlbHkgZnJlZSBmb3IgYWNhZGVtaWMgcmVzZWFyY2guCgpJZiB5b3UgaW50ZW5kIHRvIHV0aWxpemUgdGhlIG1vZGVsIGZvciBjb21tZXJjaWFsIHB1cnBvc2VzLCBwbGVhc2UgcmVhY2ggb3V0IHRvIGNwbUBtb2RlbGJlc3QuY24gdG8gb2J0YWluIHRoZSBjZXJ0aWZpY2F0ZSBvZiBhdXRob3JpemF0aW9uLiIsLCwsLCwsT3BlcmF0aW9uIGNvdW50aW5nLCwsLCxZZXMKTWluaUNQTS0zLTRCLExhbmd1YWdlLCJMYW5ndWFnZSBtb2RlbGluZy9nZW5lcmF0aW9uLENvZGUgZ2VuZXJhdGlvbixUcmFuc2xhdGlvbiIsIlRzaW5naHVhIFVuaXZlcnNpdHksTW9kZWxCZXN0IiwiU2hlbmdkaW5nIEh1LCBZdWdlIFR1LCBYdSBIYW4sIENoYW9xdW4gSGUsIEdhbnF1IEN1aSwgWGlhbmcgTG9uZywgWmhpIFpoZW5nLCBZZXdlaSBGYW5nLCBZdXhpYW5nIEh1YW5nLCBXZWlsaW4gWmhhbywgWGlucm9uZyBaaGFuZywgWmhlbmcgTGVuZyBUaGFpLCBLYWlodW8gWmhhbmcsIENob25neWkgV2FuZywgWXVhbiBZYW8sIENoZW55YW5nIFpoYW8sIEppZSBaaG91LCBKaWUgQ2FpLCBaaG9uZ3d1IFpoYWksIE5pbmcgRGluZywgQ2hhbyBKaWEsIEd1b3lhbmcgWmVuZywgRGFoYWkgTGksIFpoaXl1YW4gTGl1LCBNYW9zb25nIFN1biIsMjAyNC0wNi0wMyxNaW5pQ1BNOiBVbnZlaWxpbmcgdGhlIFBvdGVudGlhbCBvZiBTbWFsbCBMYW5ndWFnZSBNb2RlbHMgd2l0aCBTY2FsYWJsZSBUcmFpbmluZyBTdHJhdGVnaWVzLGh0dHBzOi8vaHVnZ2luZ2ZhY2UuY28vb3BlbmJtYi9NaW5pQ1BNMy00QiwsLCw0MDAwMDAwMDAwLjAsNGIsLCwsLCwsLCxDb25maWRlbnQsIk1pbmlDUE0zLTRCIGlzIHRoZSAzcmQgZ2VuZXJhdGlvbiBvZiBNaW5pQ1BNIHNlcmllcy4gVGhlIG92ZXJhbGwgcGVyZm9ybWFuY2Ugb2YgTWluaUNQTTMtNEIgc3VycGFzc2VzIFBoaS0zLjUtbWluaS1JbnN0cnVjdCBhbmQgR1BULTMuNS1UdXJiby0wMTI1LCBiZWluZyBjb21wYXJhYmxlIHdpdGggbWFueSByZWNlbnQgN0J+OUIgbW9kZWxzLgoKQ29tcGFyZWQgdG8gTWluaUNQTTEuMC9NaW5pQ1BNMi4wLCBNaW5pQ1BNMy00QiBoYXMgYSBtb3JlIHBvd2VyZnVsIGFuZCB2ZXJzYXRpbGUgc2tpbGwgc2V0IHRvIGVuYWJsZSBtb3JlIGdlbmVyYWwgdXNhZ2UuIE1pbmlDUE0zLTRCIHN1cHBvcnRzIGZ1bmN0aW9uIGNhbGwsIGFsb25nIHdpdGggY29kZSBpbnRlcnByZXRlci4gUGxlYXNlIHJlZmVyIHRvIEFkdmFuY2VkIEZlYXR1cmVzIGZvciB1c2FnZSBndWlkZWxpbmVzLgoKTWluaUNQTTMtNEIgaGFzIGEgMzJrIGNvbnRleHQgd2luZG93LiBFcXVpcHBlZCB3aXRoIExMTXhNYXBSZWR1Y2UsIE1pbmlDUE0zLTRCIGNhbiBoYW5kbGUgaW5maW5pdGUgY29udGV4dCB0aGVvcmV0aWNhbGx5LCB3aXRob3V0IHJlcXVpcmluZyBodWdlIGFtb3VudCBvZiBtZW1vcnkuIiwsLE9wZW4gd2VpZ2h0cyAocmVzdHJpY3RlZCB1c2UpLCJDaGluYSxDaGluYSIsLCwsLCwyMDI1LTExLTI4IDExOjUzOjQ0KzAwOjAwLCwsLCwsIkFjYWRlbWlhLEluZHVzdHJ5IiwsLCwsVW5yZWxlYXNlZCwiVGhpcyByZXBvc2l0b3J5IGlzIHJlbGVhc2VkIHVuZGVyIHRoZSBBcGFjaGUtMi4wIExpY2Vuc2UuClRoZSB1c2FnZSBvZiBNaW5pQ1BNMy00QiBtb2RlbCB3ZWlnaHRzIG11c3Qgc3RyaWN0bHkgZm9sbG93IE1pbmlDUE0gTW9kZWwgTGljZW5zZS5tZC4KVGhlIG1vZGVscyBhbmQgd2VpZ2h0cyBvZiBNaW5pQ1BNMy00QiBhcmUgY29tcGxldGVseSBmcmVlIGZvciBhY2FkZW1pYyByZXNlYXJjaC4gYWZ0ZXIgZmlsbGluZyBvdXQgYSAiInF1ZXN0aW9ubmFpcmUiIiBmb3IgcmVnaXN0cmF0aW9uLCBhcmUgYWxzbyBhdmFpbGFibGUgZm9yIGZyZWUgY29tbWVyY2lhbCB1c2UuIiwsLCwsLCwsLCwsLFllcwpNaW5pQ1BNLTEuMkIsTGFuZ3VhZ2UsIkxhbmd1YWdlIG1vZGVsaW5nL2dlbmVyYXRpb24sQ29kZSBnZW5lcmF0aW9uLFRyYW5zbGF0aW9uIiwiVHNpbmdodWEgVW5pdmVyc2l0eSxNb2RlbEJlc3QiLCJTaGVuZ2RpbmcgSHUsIFl1Z2UgVHUsIFh1IEhhbiwgQ2hhb3F1biBIZSwgR2FucXUgQ3VpLCBYaWFuZyBMb25nLCBaaGkgWmhlbmcsIFlld2VpIEZhbmcsIFl1eGlhbmcgSHVhbmcsIFdlaWxpbiBaaGFvLCBYaW5yb25nIFpoYW5nLCBaaGVuZyBMZW5nIFRoYWksIEthaWh1byBaaGFuZywgQ2hvbmd5aSBXYW5nLCBZdWFuIFlhbywgQ2hlbnlhbmcgWmhhbywgSmllIFpob3UsIEppZSBDYWksIFpob25nd3UgWmhhaSwgTmluZyBEaW5nLCBDaGFvIEppYSwgR3VveWFuZyBaZW5nLCBEYWhhaSBMaSwgWmhpeXVhbiBMaXUsIE1hb3NvbmcgU3VuIiwyMDI0LTA2LTAzLE1pbmlDUE06IFVudmVpbGluZyB0aGUgUG90ZW50aWFsIG9mIFNtYWxsIExhbmd1YWdlIE1vZGVscyB3aXRoIFNjYWxhYmxlIFRyYWluaW5nIFN0cmF0ZWdpZXMsaHR0cHM6Ly9hcnhpdi5vcmcvYWJzLzI0MDQuMDYzOTUsLCwsMTI0NzQ0MjQzMi4wLFRhYmxlIDIsNy45MmUrMjEsNiBGTE9QIC8gcGFyYW1ldGVyIC8gdG9rZW4gKiAxLjIqMTBeOSBwYXJhbWV0ZXJzICogMS4xKjEwXjEyIHRva2VucyA9IDcuOTJlKzIxIEZMT1AsLDEuMVQgdG9rZW5zIChUYWJsZSAyKSwsLCwsQ29uZmlkZW50LCJUaGUgYnVyZ2VvbmluZyBpbnRlcmVzdCBpbiBkZXZlbG9waW5nIExhcmdlIExhbmd1YWdlIE1vZGVscyAoTExNcykgd2l0aCB1cCB0byB0cmlsbGlvbiBwYXJhbWV0ZXJzIGhhcyBiZWVuIG1ldCB3aXRoIGNvbmNlcm5zIHJlZ2FyZGluZyByZXNvdXJjZSBlZmZpY2llbmN5IGFuZCBwcmFjdGljYWwgZXhwZW5zZSwgcGFydGljdWxhcmx5IGdpdmVuIHRoZSBpbW1lbnNlIGNvc3Qgb2YgZXhwZXJpbWVudGF0aW9uLiBUaGlzIHNjZW5hcmlvIHVuZGVyc2NvcmVzIHRoZSBpbXBvcnRhbmNlIG9mIGV4cGxvcmluZyB0aGUgcG90ZW50aWFsIG9mIFNtYWxsIExhbmd1YWdlIE1vZGVscyAoU0xNcykgYXMgYSByZXNvdXJjZS1lZmZpY2llbnQgYWx0ZXJuYXRpdmUuIEluIHRoaXMgY29udGV4dCwgd2UgaW50cm9kdWNlIE1pbmlDUE0sIHNwZWNpZmljYWxseSB0aGUgMS4yQiBhbmQgMi40QiBub24tZW1iZWRkaW5nIHBhcmFtZXRlciB2YXJpYW50cywgbm90IG9ubHkgZXhjZWwgaW4gdGhlaXIgcmVzcGVjdGl2ZSBjYXRlZ29yaWVzIGJ1dCBhbHNvIGRlbW9uc3RyYXRlIGNhcGFiaWxpdGllcyBvbiBwYXIgd2l0aCA3Qi0xM0IgTExNcy4gV2hpbGUgZm9jdXNpbmcgb24gU0xNcywgb3VyIGFwcHJvYWNoIGV4aGliaXRzIHNjYWxhYmlsaXR5IGluIGJvdGggbW9kZWwgYW5kIGRhdGEgZGltZW5zaW9ucyBmb3IgZnV0dXJlIExMTSByZXNlYXJjaC4gUmVnYXJkaW5nIG1vZGVsIHNjYWxpbmcsIHdlIGVtcGxveSBleHRlbnNpdmUgbW9kZWwgd2luZCB0dW5uZWwgZXhwZXJpbWVudHMgZm9yIHN0YWJsZSBhbmQgb3B0aW1hbCBzY2FsaW5nLiBGb3IgZGF0YSBzY2FsaW5nLCB3ZSBpbnRyb2R1Y2UgYSBXYXJtdXAtU3RhYmxlLURlY2F5IChXU0QpIGxlYXJuaW5nIHJhdGUgc2NoZWR1bGVyIChMUlMpLCBjb25kdWNpdmUgdG8gY29udGludW91cyB0cmFpbmluZyBhbmQgZG9tYWluIGFkYXB0YXRpb24uIFdlIHByZXNlbnQgYW4gaW4tZGVwdGggYW5hbHlzaXMgb2YgdGhlIGludHJpZ3VpbmcgdHJhaW5pbmcgZHluYW1pY3MgdGhhdCBvY2N1cnJlZCBpbiB0aGUgV1NEIExSUy4gV2l0aCBXU0QgTFJTLCB3ZSBhcmUgbm93IGFibGUgdG8gZWZmaWNpZW50bHkgc3R1ZHkgZGF0YS1tb2RlbCBzY2FsaW5nIGxhdyB3aXRob3V0IGV4dGVuc2l2ZSByZXRyYWluaW5nIGV4cGVyaW1lbnRzIG9uIGJvdGggYXhlcyBvZiBtb2RlbCBhbmQgZGF0YSwgZnJvbSB3aGljaCB3ZSBkZXJpdmUgdGhlIG11Y2ggaGlnaGVyIGNvbXB1dGUgb3B0aW1hbCBkYXRhLW1vZGVsIHJhdGlvIHRoYW4gQ2hpbmNoaWxsYSBPcHRpbWFsLiBBZGRpdGlvbmFsbHksIHdlIGludHJvZHVjZSBNaW5pQ1BNIGZhbWlseSwgaW5jbHVkaW5nIE1pbmlDUE0tRFBPLCBNaW5pQ1BNLU1vRSBhbmQgTWluaUNQTS0xMjhLLCB3aG9zZSBleGNlbGxlbnQgcGVyZm9ybWFuY2UgZnVydGhlciBjZW1lbnRpbmcgTWluaUNQTSdzIGZvdW5kYXRpb24gaW4gZGl2ZXJzZSBTTE0gYXBwbGljYXRpb25zLiBNaW5pQ1BNIG1vZGVscyBhcmUgYXZhaWxhYmxlIHB1YmxpY2x5IGF0IHRoaXMgaHR0cHMgVVJMIC4iLCwsT3BlbiB3ZWlnaHRzIChyZXN0cmljdGVkIHVzZSksIkNoaW5hLENoaW5hIiwsLCwsLDIwMjUtMTEtMjggMTE6NTM6NDQrMDA6MDAsLCwsNDAwMDAwMC4wLCwiQWNhZGVtaWEsSW5kdXN0cnkiLCwsLCxVbnJlbGVhc2VkLCJodHRwczovL2h1Z2dpbmdmYWNlLmNvL29wZW5ibWIvTWluaUNQTS0xQi1zZnQtYmYxNgoKVGhpcyByZXBvc2l0b3J5IGlzIHJlbGVhc2VkIHVuZGVyIHRoZSBBcGFjaGUtMi4wIExpY2Vuc2UuCgpUaGUgdXNhZ2Ugb2YgTWluaUNQTSBtb2RlbCB3ZWlnaHRzIG11c3Qgc3RyaWN0bHkgZm9sbG93IHRoZSBHZW5lcmFsIE1vZGVsIExpY2Vuc2UgKEdNTCkuCgpUaGUgbW9kZWxzIGFuZCB3ZWlnaHRzIG9mIE1pbmlDUE0gYXJlIGNvbXBsZXRlbHkgZnJlZSBmb3IgYWNhZGVtaWMgcmVzZWFyY2guCgpJZiB5b3UgaW50ZW5kIHRvIHV0aWxpemUgdGhlIG1vZGVsIGZvciBjb21tZXJjaWFsIHB1cnBvc2VzLCBwbGVhc2UgcmVhY2ggb3V0IHRvIGNwbUBtb2RlbGJlc3QuY24gdG8gb2J0YWluIHRoZSBjZXJ0aWZpY2F0ZSBvZiBhdXRob3JpemF0aW9uLiIsLCwsLCwsT3BlcmF0aW9uIGNvdW50aW5nLCwsLCxZZXMKTVVMQU4sQmlvbG9neSxQcm90ZWluIG9yIG51Y2xlb3RpZGUgbGFuZ3VhZ2UgbW9kZWwgKHBMTS9uTE0pLCJBSVJJIEFydGlmaWNpYWwgSW50ZWxsaWdlbmNlIFJlc2VhcmNoIEluc3RpdHV0ZSxTa29sa292byBJbnN0aXR1dGUgb2YgU2NpZW5jZSBhbmQgVGVjaG5vbG9neSxCZWxvemVyc2t5IEluc3RpdHV0ZSBvZiBQaHlzaW8tQ2hlbWljYWwgQmlvbG9neSxMaWdhbmQgUHJvIiwiRGFyaWEgRnJvbG92YSwgTWFyaW5hIEEuIFBhaywgQW5uYSBMaXR2aW4sIElseWEgU2hhcm92LCBEbWl0cnkgTi4gSXZhbmtvdiwgSXZhbiBPc2VsZWRldHMiLDIwMjQtMDYtMDIsTVVMQU46IE11bHRpbW9kYWwgUHJvdGVpbiBMYW5ndWFnZSBNb2RlbCBmb3IgU2VxdWVuY2UgYW5kIFN0cnVjdHVyZSBFbmNvZGluZyxodHRwczovL3d3dy5iaW9yeGl2Lm9yZy9jb250ZW50LzEwLjExMDEvMjAyNC4wNS4zMC41OTY1NjV2MSw3LjAsLCwzNTAwMDAwMC4wLCw1LjE3Nzc0MDhlKzIwLCJGaW5ldHVuZTogOTg5NTAwMDAwMDAwMDAwKjlkYXlzKjAuND0zMDc3NzQwODAwMDAwMDAwMDAwMDAKCkJhc2UgbW9kZWw6IDIwOTk5OTk5OTk5OTk5OTk3MDAwMC4wMAoKVG90YWw6IDIwOTk5OTk5OTk5OTk5OTk3MDAwMC4wMCszMDc3NzQwODAwMDAwMDAwMDAwMDA9NTE3Nzc0MDgwMDAwMDAwMDAwMDAwIiwsIiIiSXQgY29udGFpbnMgMTdNIEFscGhhRm9sZCBwcm90ZWluIHN0cnVjdHVyZXMgbm90IHNob3J0ZXIKdGhhbiAzMCByZXNpZHVlcy4iIgoKQXNzdW1pbmcgMzAwIHRva2VucyAvIGFtaW5vIGFjaWRzIHBlciBzdHJ1Y3R1cmUKMTdNKjMwMD01MTAwMDAwMDAwIiwsLE5WSURJQSBIMTAwIFNYTTUgODBHQiwsQ29uZmlkZW50LCJNb3N0IHByb3RlaW4gbGFuZ3VhZ2UgbW9kZWxzIChQTE1zKSwgd2hpY2ggYXJlIHVzZWQgdG8gcHJvZHVjZSBoaWdoLXF1YWxpdHkgcHJvdGVpbiByZXByZXNlbnRhdGlvbnMsIHVzZSBvbmx5IHByb3RlaW4gc2VxdWVuY2VzIGR1cmluZyB0cmFpbmluZy4gSG93ZXZlciwgdGhlIGtub3duIHByb3RlaW4gc3RydWN0dXJlIGlzIGNydWNpYWwgaW4gbWFueSBwcm90ZWluIHByb3BlcnR5IHByZWRpY3Rpb24gdGFza3MsIHNvIHRoZXJlIGlzIGEgZ3Jvd2luZyBpbnRlcmVzdCBpbiBpbmNvcnBvcmF0aW5nIHRoZSBrbm93bGVkZ2UgYWJvdXQgdGhlIHByb3RlaW4gc3RydWN0dXJlIGludG8gYSBQTE0uIEluIHRoaXMgc3R1ZHksIHdlIHByb3Bvc2UgTVVMQU4sIGEgTVVMdGltb2RhbCBQTE0gZm9yIGJvdGggc2VxdWVuY2UgYW5kIEFOZ2xlLWJhc2VkIHN0cnVjdHVyZSBlbmNvZGluZy4gTVVMQU4gaGFzIGEgcHJlLXRyYWluZWQgc2VxdWVuY2UgZW5jb2RlciBhbmQgYW4gaW50cm9kdWNlZCBTdHJ1Y3R1cmUgQWRhcHRlciwgd2hpY2ggYXJlIHRoZW4gZnVzZWQgYW5kIHRyYWluZWQgdG9nZXRoZXIuIEFjY29yZGluZyB0byB0aGUgZXZhbHVhdGlvbiBvbiA3IGRvd25zdHJlYW0gdGFza3Mgb2YgdmFyaW91cyBuYXR1cmUsIGJvdGggc21hbGwgYW5kIG1lZGl1bS1zaXplZCBNVUxBTiBtb2RlbHMgc2hvdyBjb25zaXN0ZW50IGltcHJvdmVtZW50IGluIHF1YWxpdHkgY29tcGFyZWQgdG8gYm90aCBzZXF1ZW5jZS1vbmx5IEVTTS0yIGFuZCBzdHJ1Y3R1cmUtYXdhcmUgU2FQcm90LiBJbXBvcnRhbnRseSwgb3VyIG1vZGVsIG9mZmVycyBhIGNoZWFwIGluY3JlYXNlIGluIHRoZSBzdHJ1Y3R1cmFsIGF3YXJlbmVzcyBvZiB0aGUgcHJvdGVpbiByZXByZXNlbnRhdGlvbnMgZHVlIHRvIGZpbmV0dW5pbmcgb2YgZXhpc3RpbmcgUExNcyBpbnN0ZWFkIG9mIHRyYWluaW5nIGZyb20gc2NyYXRjaC4gV2UgcGVyZm9ybSBhIGRldGFpbGVkIGFuYWx5c2lzIG9mIHRoZSBwcm9wb3NlZCBtb2RlbCBhbmQgZGVtb25zdHJhdGUgaXRzIGF3YXJlbmVzcyBvZiB0aGUgcHJvdGVpbiBzdHJ1Y3R1cmUuIFRoZSBpbXBsZW1lbnRhdGlvbiwgdHJhaW5pbmcgZGF0YSBhbmQgbW9kZWwgY2hlY2twb2ludHMgYXJlIGF2YWlsYWJsZSBhdCBodHRwczovL2dpdGh1Yi5jb20vREZyb2xvdmEvTVVMQU4uIiwxNS4wLCxPcGVuIHdlaWdodHMgKHVucmVzdHJpY3RlZCksIlJ1c3NpYSxSdXNzaWEsUnVzc2lhLFJ1c3NpYSIsRVNNMi0zNU0sLCwxLjAsLDIwMjUtMTEtMjggMTE6NTM6NDQrMDA6MDAsLCwsLCwiUmVzZWFyY2ggY29sbGVjdGl2ZSxBY2FkZW1pYSxBY2FkZW1pYSxJbmR1c3RyeSIsLCwsLE9wZW4gc291cmNlLCJNSVQgbGljZW5zZSBmb3IgY29kZQpodHRwczovL2dpdGh1Yi5jb20vREZyb2xvdmEvTVVMQU4KCk1JVCBsaWNlbnNlIGZvciB3ZWlnaHRzCmh0dHBzOi8vaHVnZ2luZ2ZhY2UuY28vREZyb2xvdmEvTVVMQU4tRVNNMi0zNU0iLCwsLCwsNzU5LjUyNjg1MDg4MDg1MDIsSGFyZHdhcmUsREZyb2xvdmEsLCwsWWVzCkRSR04tQUksQmlvbG9neSxDcnlvLUVNIGltYWdlIHJlY29uc3RydWN0aW9uLCJTdGFuZm9yZCBVbml2ZXJzaXR5LFNMQUMgTmF0aW9uYWwgTGFib3JhdG9yeSxQcmluY2V0b24gVW5pdmVyc2l0eSxDb2x1bWJpYSBVbml2ZXJzaXR5IiwiQXhlbCBMZXZ5LCBNaWNoYWwgR3J6YWRrb3dza2ksIEZyw6lkw6lyaWMgUG9pdGV2aW4sIEZyYW5jZXNjYSBWYWxsZXNlLCBPbGl2ZXIgQmlnZ3MgQ2xhcmtlLCBHb3Jkb24gV2V0enN0ZWluLCBFbGxlbiBELiBaaG9uZyIsMjAyNC0wNi0wMixSZXZlYWxpbmcgYmlvbW9sZWN1bGFyIHN0cnVjdHVyZSBhbmQgbW90aW9uIHdpdGggbmV1cmFsIGFiIGluaXRpbyBjcnlvLUVNIHJlY29uc3RydWN0aW9uLGh0dHBzOi8vd3d3LmJpb3J4aXYub3JnL2NvbnRlbnQvMTAuMTEwMS8yMDI0LjA1LjMwLjU5NjcyOXYxLCwsLCwsNi40NjllKzE5LDQ4KjYwKjYwKjQqMzEyMDAwMDAwMDAwMDAwKjAuMz02LjQ2OTYzMmUrMTksMTE2Mzk3OTk4MDgsIjcxMCw0MzcgVGFibGUgUzEiLDQ4LjAsVGFibGUgUzEsTlZJRElBIEExMDAsLENvbmZpZGVudCwiUHJvdGVpbnMgYW5kIG90aGVyIGJpb21vbGVjdWxlcyBmb3JtIGR5bmFtaWMgbWFjcm9tb2xlY3VsYXIgbWFjaGluZXMgdGhhdCBhcmUgdGlnaHRseSBvcmNoZXN0cmF0ZWQgdG8gbW92ZSwgYmluZCwgYW5kIHBlcmZvcm0gY2hlbWlzdHJ5LiBDcnlvLWVsZWN0cm9uIG1pY3Jvc2NvcHkgKGNyeW8tRU0pIGNhbiBhY2Nlc3MgdGhlIGludHJpbnNpYyBoZXRlcm9nZW5laXR5IG9mIHRoZXNlIGNvbXBsZXhlcyBhbmQgaXMgdGhlcmVmb3JlIGEga2V5IHRvb2wgZm9yIHVuZGVyc3RhbmRpbmcgbWVjaGFuaXNtIGFuZCBmdW5jdGlvbi4gSG93ZXZlciwgM0QgcmVjb25zdHJ1Y3Rpb24gb2YgdGhlIHJlc3VsdGluZyBpbWFnaW5nIGRhdGEgcHJlc2VudHMgYSBjaGFsbGVuZ2luZyBjb21wdXRhdGlvbmFsIHByb2JsZW0sIGVzcGVjaWFsbHkgd2l0aG91dCBhbnkgc3RhcnRpbmcgaW5mb3JtYXRpb24sIGEgc2V0dGluZyB0ZXJtZWQgYWIgaW5pdGlvIHJlY29uc3RydWN0aW9uLiBIZXJlLCB3ZSBpbnRyb2R1Y2UgYSBtZXRob2QsIERSR04tQUksIGZvciBhYiBpbml0aW8gaGV0ZXJvZ2VuZW91cyBjcnlvLUVNIHJlY29uc3RydWN0aW9uLiBXaXRoIGEgdHdvLXN0ZXAgaHlicmlkIGFwcHJvYWNoIGNvbWJpbmluZyBzZWFyY2ggYW5kIGdyYWRpZW50LWJhc2VkIG9wdGltaXphdGlvbiwgRFJHTi1BSSBjYW4gcmVjb25zdHJ1Y3QgZHluYW1pYyBwcm90ZWluIGNvbXBsZXhlcyBmcm9tIHNjcmF0Y2ggd2l0aG91dCBpbnB1dCBwb3NlcyBvciBpbml0aWFsIG1vZGVscy4gVXNpbmcgRFJHTi1BSSwgd2UgcmVjb25zdHJ1Y3QgdGhlIGNvbXBvc2l0aW9uYWwgYW5kIGNvbmZvcm1hdGlvbmFsIHZhcmlhYmlsaXR5IGNvbnRhaW5lZCBpbiBhIHZhcmlldHkgb2YgYmVuY2htYXJrIGRhdGFzZXRzLCBwcm9jZXNzIGFuIHVuZmlsdGVyZWQgZGF0YXNldCBvZiB0aGUgRFNMMS9TTkFSRSBjb21wbGV4IGZ1bGx5IGFiIGluaXRpbywgYW5kIHJldmVhbCBhIG5ldyDigJxzdXBlcmNvbXBsZXjigJ0gc3RhdGUgb2YgdGhlIGh1bWFuIGVyeXRocm9jeXRlIGFua3lyaW4tMSBjb21wbGV4LiBXaXRoIHRoaXMgZXhwcmVzc2l2ZSBhbmQgc2NhbGFibGUgbW9kZWwgZm9yIHN0cnVjdHVyZSBkZXRlcm1pbmF0aW9uLCB3ZSBob3BlIHRvIHVubG9jayB0aGUgZnVsbCBwb3RlbnRpYWwgb2YgY3J5by1FTSBhcyBhIGhpZ2gtdGhyb3VnaHB1dCB0b29sIGZvciBzdHJ1Y3R1cmFsIGJpb2xvZ3kgYW5kIGRpc2NvdmVyeS4iLCwsLCJVbml0ZWQgU3RhdGVzIG9mIEFtZXJpY2EsVW5pdGVkIFN0YXRlcyBvZiBBbWVyaWNhLFVuaXRlZCBTdGF0ZXMgb2YgQW1lcmljYSIsLCwsNC4wLCwyMDI1LTExLTI4IDExOjUzOjQ0KzAwOjAwLCwsLCwsIkFjYWRlbWlhLEFjYWRlbWlhLEFjYWRlbWlhIiwsLCwsLCwsLCwsLDMxNTkuNjMxNjk5NjY0MzM3MiwsLCwsLApYaW5nY2hlbiBWb2ljZSBNb2RlbCAo5pif6L6w6K+t6Z+z5aSn5qih5Z6LKSxTcGVlY2gsU3BlZWNoIHJlY29nbml0aW9uIChBU1IpLENoaW5hIFRlbGVjb20sLDIwMjQtMDYtMDEsIkNvbW0gb3BlcmF0b3IncyBUZWxlQUkgc3VybW91bnRzIGRpYWxlY3QgY2hhbGxlbmdlCgoiLGh0dHBzOi8vd3d3LmNoaW5hZGFpbHkuY29tLmNuL2EvMjAyNDA2LzA2L1dTNjY2MTE3OTlhMzEwODJmYzA0M2NiMzBhLmh0bWwsLCwsMzAwMDAwMDAwLjAsLCwsLCIiIlhpbmdjaGVuIFN1cGVyIE11bHRpLURpYWxlY3QgU3BlZWNoIFJlY29nbml0aW9uIE1vZGVsIHYxLjAgaXMgcHJlLXRyYWluZWQgYnkgMzAwLDAwMCBob3VycyBvZiB1bmxhYmVsZWQgbXVsdGktZGlhbGVjdCBzcGVlY2ggZGF0YSIiIiwsLCwsQ29uZmlkZW50LCJYaW5nY2hlbiBTdXBlciBNdWx0aS1EaWFsZWN0IFNwZWVjaCBSZWNvZ25pdGlvbiBNb2RlbCB2MS4wIGlzIHByZS10cmFpbmVkIGJ5IDMwMCwwMDAgaG91cnMgb2YgdW5sYWJlbGVkIG11bHRpLWRpYWxlY3Qgc3BlZWNoIGRhdGEsIGFuZCB1c2VzIDMwIGludGVybmFsIGxhYmVsZWQgZGF0YSBmb3IgZmluZS10dW5pbmcsIGJyZWFraW5nIHRoZSBkaWxlbW1hIHRoYXQgYSBzaW5nbGUgbW9kZWwgY2FuIG9ubHkgcmVjb2duaXplIGEgc3BlY2lmaWMgc2luZ2xlIGRpYWxlY3QuIEl0IGNhbiBTdXBwb3J0IHVuZGVyc3RhbmRpbmcgb2YgMzAgZGlhbGVjdHMgaW5jbHVkaW5nIENhbnRvbmVzZSwgU2hhbmdoYWluZXNlLCBTaWNodWFuIGRpYWxlY3QsIGFuZCBXZW56aG91IGRpYWxlY3QiLCwsT3BlbiB3ZWlnaHRzICh1bnJlc3RyaWN0ZWQpLENoaW5hLCwsLCwsMjAyNi0wMi0xMSAxOToyNjoyNyswMDowMCwsLCwsLEluZHVzdHJ5LCwsLCxVbnJlbGVhc2VkLCJBcGFjaGUgMi4wCmh0dHBzOi8vaHVnZ2luZ2ZhY2UuY28vVGVsZS1BSS9UZWxlU3BlZWNoLUFTUjEuMAoKbm8gbGljZW5zZSBpcyBtZW50aW9uZWQKaHR0cHM6Ly9naXRodWIuY29tL1RlbGUtQUkvVGVsZVNwZWVjaC1BU1IiLCwsLCwsLCxUZWxlLUFJLCwsLFllcwpLZVR1IChLb2xvcnMpLEltYWdlIGdlbmVyYXRpb24sIkltYWdlIGdlbmVyYXRpb24sVGV4dC10by1pbWFnZSIsS3VhaXNob3UgVGVjaG5vbG9neSxLb2xvcnMgVGVhbSwyMDI0LTA1LTMxLEtvbG9yczogRWZmZWN0aXZlIFRyYWluaW5nIG9mIERpZmZ1c2lvbiBNb2RlbCBmb3IgUGhvdG9yZWFsaXN0aWMgVGV4dC10by1JbWFnZSBTeW50aGVzaXMsImh0dHBzOi8vZ2l0aHViLmNvbS9Ld2FpLUtvbG9ycy9Lb2xvcnMvYmxvYi9tYXN0ZXIvaW1ncy9Lb2xvcnNfcGFwZXIucGRmCgpodHRwczovL2lyLmt1YWlzaG91LmNvbS9uZXdzLXJlbGVhc2VzL25ld3MtcmVsZWFzZS1kZXRhaWxzL2t1YWlzaG91LXVudmVpbHMtY29tcHJlaGVuc2l2ZS1haS1tb2RlbHMtcmVzaGFwaW5nLWNvbnRlbnQtYW5kIiwsLCwyNjAwMDAwMDAwLjAsMi42QiAoVGFibGUgNCksLCwsLCwsLCxDb25maWRlbnQsIldlIHByZXNlbnQgS29sb3JzLCBhIGxhdGVudCBkaWZmdXNpb24gbW9kZWwgZm9yIHRleHQtdG8taW1hZ2Ugc3ludGhlc2lzLCBjaGFyYWN0ZXJpemVkIGJ5IGl0cyBwcm9mb3VuZCB1bmRlcnN0YW5kaW5nIG9mIGJvdGggRW5nbGlzaCBhbmQgQ2hpbmVzZSwgYXMgd2VsbCBhcyBhbiBpbXByZXNzaXZlIGRlZ3JlZSBvZiBwaG90b3JlYWxpc20uIFRoZXJlIGFyZSB0aHJlZSBrZXkgaW5zaWdodHMgY29udHJpYnV0aW5nIHRvIHRoZSBkZXZlbG9wbWVudCBvZiBLb2xvcnMuIEZpcnN0bHksIHVubGlrZSBsYXJnZSBsYW5ndWFnZSBtb2RlbCBUNSB1c2VkIGluIEltYWdlbiBhbmQgU3RhYmxlIERpZmZ1c2lvbiAzLCBLb2xvcnMgaXMgYnVpbHQgdXBvbiB0aGUgR2VuZXJhbCBMYW5ndWFnZSBNb2RlbCAoR0xNKSwgd2hpY2ggZW5oYW5jZXMgaXRzIGNvbXByZWhlbnNpb24gY2FwYWJpbGl0aWVzIGluIGJvdGggRW5nbGlzaCBhbmQgQ2hpbmVzZS4KTW9yZW92ZXIsIHdlIGVtcGxveSBhIG11bHRpbW9kYWwgbGFyZ2UgbGFuZ3VhZ2UgbW9kZWwgdG8gcmVjYXB0aW9uIHRoZSBleHRlbnNpdmUgdHJhaW5pbmcgZGF0YXNldCBmb3IgZmluZS1ncmFpbmVkIHRleHQgdW5kZXJzdGFuZGluZy4gVGhlc2Ugc3RyYXRlZ2llcyBzaWduaWZpY2FudGx5IGltcHJvdmUgS29sb3Jz4oCZIGFiaWxpdHkgdG8gY29tcHJlaGVuZCBpbnRyaWNhdGUgc2VtYW50aWNzLCBwYXJ0aWN1bGFybHkgdGhvc2UgaW52b2x2aW5nIG11bHRpcGxlIGVudGl0aWVzLCBhbmQgZW5hYmxlIGl0cyBhZHZhbmNlZCB0ZXh0IHJlbmRlcmluZyBjYXBhYmlsaXRpZXMuClNlY29uZGx5LCB3ZSBkaXZpZGUgdGhlIHRyYWluaW5nIG9mIEtvbG9ycyBpbnRvIHR3byBwaGFzZXM6IHRoZSBjb25jZXB0IGxlYXJuaW5nIHBoYXNlIHdpdGggYnJvYWQga25vd2xlZGdlIGFuZCB0aGUgcXVhbGl0eSBpbXByb3ZlbWVudCBwaGFzZSB3aXRoIHNwZWNpZmljYWxseSBjdXJhdGVkIGhpZ2gtYWVzdGhldGljIGRhdGEuIEZ1cnRoZXJtb3JlLCB3ZSBpbnZlc3RpZ2F0ZSB0aGUgY3JpdGljYWwgcm9sZSBvZiB0aGUgbm9pc2Ugc2NoZWR1bGUgYW5kIGludHJvZHVjZSBhIG5vdmVsIHNjaGVkdWxlIHRvIG9wdGltaXplIGhpZ2gtcmVzb2x1dGlvbiBpbWFnZSBnZW5lcmF0aW9uLiBUaGVzZSBzdHJhdGVnaWVzIGNvbGxlY3RpdmVseSBlbmhhbmNlIHRoZSB2aXN1YWwgYXBwZWFsIG9mIHRoZSBnZW5lcmF0ZWQgaGlnaC1yZXNvbHV0aW9uIGltYWdlcy4gTGFzdGx5LCB3ZSBwcm9wb3NlIGEgY2F0ZWdvcnktYmFsYW5jZWQgYmVuY2htYXJrIEtvbG9yc1Byb21wdHMsIHdoaWNoIHNlcnZlcyBhcyBhIGd1aWRlIGZvciB0aGUgdHJhaW5pbmcgYW5kIGV2YWx1YXRpb24gb2YgS29sb3JzLiBDb25zZXF1ZW50bHksIGV2ZW4gd2hlbiBlbXBsb3lpbmcgdGhlIGNvbW1vbmx5IHVzZWQgVS1OZXQgYmFja2JvbmUsIEtvbG9ycyBoYXMgZGVtb25zdHJhdGVkIHJlbWFya2FibGUgcGVyZm9ybWFuY2UgaW4gaHVtYW4gZXZhbHVhdGlvbnMsIHN1cnBhc3NpbmcgdGhlIGV4aXN0aW5nIG9wZW4tc291cmNlIG1vZGVscyBhbmQgYWNoaWV2aW5nIE1pZGpvdXJuZXktdjYgbGV2ZWwgcGVyZm9ybWFuY2UsIGVzcGVjaWFsbHkgaW4gdGVybXMgb2YgdmlzdWFsIGFwcGVhbC4gV2Ugd2lsbCByZWxlYXNlIHRoZSBjb2RlIGFuZCB3ZWlnaHRzIG9mIEtvbG9ycyBhdCBodHRwczovL2dpdGh1Yi5jb20vS3dhaS1Lb2xvcnMvS29sb3JzLCBhbmQgaG9wZSB0aGF0IGl0IHdpbGwgYmVuZWZpdCBmdXR1cmUgcmVzZWFyY2ggYW5kIGFwcGxpY2F0aW9ucyBpbiB0aGUgdmlzdWFsIGdlbmVyYXRpb24gY29tbXVuaXR5LiIsLCxPcGVuIHdlaWdodHMgKHJlc3RyaWN0ZWQgdXNlKSxDaGluYSxDaGF0R0xNMy02QiwsLCwsMjAyNi0wMi0xMSAxOToyNjoyNyswMDowMCwsLCwsLEluZHVzdHJ5LCwsLCxPcGVuIHNvdXJjZSwiQXBhY2hlIDIuMCB0aG91Z2ggdGhleSBwdXQgcmVzdHJpY3Rpb25zIG9uIGNvbW1lcmNpYWwgdXNlOiAKIiJLb2xvcnMgYXJlIGZ1bGx5IG9wZW4tc291cmNlZCBmb3IgYWNhZGVtaWMgcmVzZWFyY2guIEZvciBjb21tZXJjaWFsIHVzZSwgcGxlYXNlIGZpbGwgb3V0IHRoaXMgcXVlc3Rpb25uYWlyZSBhbmQgc2VudCBpdCB0byBrd2FpLWtvbG9yc0BrdWFpc2hvdS5jb20gZm9yIHJlZ2lzdHJhdGlvbi4iIgoKaHR0cHM6Ly9naXRodWIuY29tL0t3YWktS29sb3JzL0tvbG9ycwoKaHR0cHM6Ly9odWdnaW5nZmFjZS5jby9Ld2FpLUtvbG9ycy9Lb2xvcnMiLCwsLCwsLCwsLCwsWWVzCiJNYW1iYSAyLCAyLjdCIixMYW5ndWFnZSwiTGFuZ3VhZ2UgbW9kZWxpbmcvZ2VuZXJhdGlvbixRdWVzdGlvbiBhbnN3ZXJpbmciLCJQcmluY2V0b24gVW5pdmVyc2l0eSxDYXJuZWdpZSBNZWxsb24gVW5pdmVyc2l0eSAoQ01VKSIsIlRyaSBEYW8sIEFsYmVydCBHdSIsMjAyNC0wNS0zMSxUcmFuc2Zvcm1lcnMgYXJlIFNTTXM6IEdlbmVyYWxpemVkIE1vZGVscyBhbmQgRWZmaWNpZW50IEFsZ29yaXRobXMgVGhyb3VnaCBTdHJ1Y3R1cmVkIFN0YXRlIFNwYWNlIER1YWxpdHksaHR0cHM6Ly9hcnhpdi5vcmcvYWJzLzI0MDUuMjEwNjAsLCwsMjcwMDAwMDAwMC4wLDIuN0IsNC44NmUrMjEsNk5EID0gNioyLjdCKjMwMEIgPSA0Ljg2w5cxMF4yMSwsMzAwQiB0b2tlbnMsLCwsLENvbmZpZGVudCwiV2hpbGUgVHJhbnNmb3JtZXJzIGhhdmUgYmVlbiB0aGUgbWFpbiBhcmNoaXRlY3R1cmUgYmVoaW5kIGRlZXAgbGVhcm5pbmcncyBzdWNjZXNzIGluIGxhbmd1YWdlIG1vZGVsaW5nLCBzdGF0ZS1zcGFjZSBtb2RlbHMgKFNTTXMpIHN1Y2ggYXMgTWFtYmEgaGF2ZSByZWNlbnRseSBiZWVuIHNob3duIHRvIG1hdGNoIG9yIG91dHBlcmZvcm0gVHJhbnNmb3JtZXJzIGF0IHNtYWxsIHRvIG1lZGl1bSBzY2FsZS4gV2Ugc2hvdyB0aGF0IHRoZXNlIGZhbWlsaWVzIG9mIG1vZGVscyBhcmUgYWN0dWFsbHkgcXVpdGUgY2xvc2VseSByZWxhdGVkLCBhbmQgZGV2ZWxvcCBhIHJpY2ggZnJhbWV3b3JrIG9mIHRoZW9yZXRpY2FsIGNvbm5lY3Rpb25zIGJldHdlZW4gU1NNcyBhbmQgdmFyaWFudHMgb2YgYXR0ZW50aW9uLCBjb25uZWN0ZWQgdGhyb3VnaCB2YXJpb3VzIGRlY29tcG9zaXRpb25zIG9mIGEgd2VsbC1zdHVkaWVkIGNsYXNzIG9mIHN0cnVjdHVyZWQgc2VtaXNlcGFyYWJsZSBtYXRyaWNlcy4gT3VyIHN0YXRlIHNwYWNlIGR1YWxpdHkgKFNTRCkgZnJhbWV3b3JrIGFsbG93cyB1cyB0byBkZXNpZ24gYSBuZXcgYXJjaGl0ZWN0dXJlIChNYW1iYS0yKSB3aG9zZSBjb3JlIGxheWVyIGlzIGFuIGEgcmVmaW5lbWVudCBvZiBNYW1iYSdzIHNlbGVjdGl2ZSBTU00gdGhhdCBpcyAyLThYIGZhc3Rlciwgd2hpbGUgY29udGludWluZyB0byBiZSBjb21wZXRpdGl2ZSB3aXRoIFRyYW5zZm9ybWVycyBvbiBsYW5ndWFnZSBtb2RlbGluZy4iLCwsT3BlbiB3ZWlnaHRzICh1bnJlc3RyaWN0ZWQpLCJVbml0ZWQgU3RhdGVzIG9mIEFtZXJpY2EsVW5pdGVkIFN0YXRlcyBvZiBBbWVyaWNhIiwsLCwsLDIwMjUtMTEtMjggMTE6NTM6NDQrMDA6MDAsLCwsLCwiQWNhZGVtaWEsQWNhZGVtaWEiLCwsLCwsIkFwYWNoZSAyCgpodHRwczovL2dpdGh1Yi5jb20vc3RhdGUtc3BhY2VzL21hbWJhCmh0dHBzOi8vaHVnZ2luZ2ZhY2UuY28vc3RhdGUtc3BhY2VzL21hbWJhMi0yLjdiIiwsLCwsLCxPcGVyYXRpb24gY291bnRpbmcsLCwsLFllcwpHcmFuaXRlIDIwQixMYW5ndWFnZSxMYW5ndWFnZSBtb2RlbGluZy9nZW5lcmF0aW9uLElCTSBSZXNlYXJjaCxJQk0gUmVzZWFyY2gsMjAyNC0wNS0zMSxHcmFuaXRlIEZvdW5kYXRpb24gTW9kZWxzLGh0dHBzOi8vd3d3LmlibS5jb20vZG93bmxvYWRzL2RvY3VtZW50cy91cy1lbi8xMGE5OTgwM2M5MmZkYjM1LCwsVW5jbGVhciBob3cgbWFueSB1c2VycywyMDAwMDAwMDAwMC4wLCwzLjAwMDAwMDAwMDAwMDFlKzIzLDYqMjUwMDAwMDAwMDAwMCoyMDAwMDAwMDAwMD0zZSsyMywyNTAwMDAwMDAwMDAwLCJGb3IgcHJlLXRyYWluaW5nLCB3ZSB1c2VkIDAuNSB0cmlsbGlvbiBFbmdsaXNoLCAwLjQgdHJpbGxpb24gbXVsdGlsaW5ndWFsIChlcywgZnIsIGRlLCBwdCksIGFuZCAxLjYgdHJpbGxpb24gY29kZSB0b2tlbnMuIiwsLCwsQ29uZmlkZW50LCJXZSBpbnRyb2R1Y2UgdGhlIEdyYW5pdGUgc2VyaWVzIG9mIGRlY29kZXItb25seSBmb3VuZGF0aW9uIG1vZGVscyBmb3IgZ2VuZXJhdGl2ZSBhcnRpZmljaWFsIGludGVsbGlnZW5jZSAoQUkpIHRhc2tzIHRoYXQgYXJlIHJlYWR5IGZvciBlbnRlcnByaXNlIHVzZS4gV2UgcmVwb3J0IG9uIHRoZSBhcmNoaXRlY3R1cmUsIGNhcGFiaWxpdGllcywgdW5kZXJseWluZyBkYXRhIGFuZCBkYXRhIGdvdmVybmFuY2UsIHRyYWluaW5nIGFsZ29yaXRobXMsIGNvbXB1dGUgaW5mcmFzdHJ1Y3R1cmUsIGVuZXJneSBhbmQgY2FyYm9uIGZvb3RwcmludCwgdGVzdGluZyBhbmQgZXZhbHVhdGlvbiwgc29jaW8tdGVjaG5pY2FsIGhhcm1zIGFuZCBtaXRpZ2F0aW9ucywgYW5kIHVzYWdlIHBvbGljaWVzLiIsLCxPcGVuIHdlaWdodHMgKHVucmVzdHJpY3RlZCksVW5pdGVkIFN0YXRlcyBvZiBBbWVyaWNhLCwsLCwsMjAyNS0xMS0yOCAxMTo1Mzo0NCswMDowMCwsLCwsLEluZHVzdHJ5LCwsLCxVbnJlbGVhc2VkLCJBcGFjaGUgMi4wIApodHRwczovL2h1Z2dpbmdmYWNlLmNvL2libS1ncmFuaXRlL2dyYW5pdGUtMjBiLWNvZGUtYmFzZS04awoKbm8gcHJldHJhaW5pbmcgY29kZSBoZXJlLCBpbmZlcmVuY2UgYW5kIGZpbmUtdHVuaW5nIG9ubHkKaHR0cHM6Ly9naXRodWIuY29tL2libS1ncmFuaXRlL2dyYW5pdGUtY29kZS1tb2RlbHMiLFRydWUsLCwsLCxPcGVyYXRpb24gY291bnRpbmcsaWJtLWdyYW5pdGUsLCwsWWVzCnNnUk5BR2VuLEJpb2xvZ3ksUk5BIGRlc2lnbixCZWlqaW5nIEluc3RpdHV0ZSBvZiBUZWNobm9sb2d5LCJZYW4gWGlhLCBaZXl1IExpYW5nLCBYaWFvd2VuIER1LCBEZW5ndGlhbiBDYW8sIEppbmcgTGksIExpY2hhbyBTdW4sIFlpLVhpbiBIdW8sIFNodXl1YW4gR3VvIiwy</x:v>
      </x:c>
    </x:row>
    <x:row r="115" ht="18" customHeight="1">
      <x:c r="A115" s="17" t="n">
        <x:v>110</x:v>
      </x:c>
      <x:c r="B115" s="17" t="n">
        <x:v>310</x:v>
      </x:c>
      <x:c r="C115" s="160" t="str">
        <x:v>MDI0LTA1LTMxLERlc2lnbiBub25yZXBldGl0aXZlIGFuZCBkaXZlcnNlIGFjdGl2aXR5IHNpbmdsZS1ndWlkZSBSTkEgYnkgZGVlcCBsZWFybmluZyxodHRwczovL3d3dy5iaW9yeGl2Lm9yZy9jb250ZW50LzEwLjExMDEvMjAyNC4wNS4zMC41OTYwMTl2MSwsLCwxNDE1ODQ1MC4wLCIiIiB3aXRoIG91ciBtb2RlbCBjb21wcmlzaW5nIDggbGF5ZXJzIGFuZCAxMiBoZWFkcy4gIiIKIiJUaGUgdm9jYWJ1bGFyeSBvZiBzZ1JOQUdlbiBlbmNvbXBhc3NlczM4MwpzZXZlbiB0b2tlbnM6IEEsIFQsIEMsIEcsIGFuZCBzcGVjaWFsIHRva2VucyBzdWNoIGFzIFtQQURdLCBbTUFTS10sIGFuZCBbVU5LXSIiCiIiVGhlIGhpZGRlbiBzaXplMzg2CndhcyBzZXQgYXMgMzg0IiIKCjggbGF5ZXJzLCAxMiBoZWFkcywgdm9jYWIgb2YgNywgZF9tb2RlbCBvZiAzODQKZF9oZWFkPTM4NC8xMj0zMgpBdHRlbnRpb24gcGFyYW1ldGVyczogMTIqKDM4NCooMiozMiszMikrMzIqMzg0KT01ODk4MjQKTUxQID0gMzg0KjQqMzg0KjI9IDExNzk2NDgKClRvdGFsOiA3KjM4Mis4Kig1ODk4MjQrMTE3OTY0OCk9MTQxNTg0NTAKCiIsLCwsIiIiNDAsMDAwIENSSVNQUi1yZWxhdGVkMTI5ClJOQSBzZXF1ZW5jZXMgaGF2ZSBiZWVuIHV0aWxpemVkIGZvciB0cmFpbmluZyB0aGUgc2dSTkFHZW4gbW9kZWwiIgpHZW5lcmF0ZWQgdGVzdCBjYXNlcyBhcmUgNjEgdG9rZW5zLCBhc3N1bWluZyB0aGlzIGFsc28gYXBwbGllcyB0byB0cmFpbmluZyBkYXRhCgo0MDAwMCo2MT0yNDQwMDAwIiwsLCwsQ29uZmlkZW50LCJNdWx0aXBsZXggYW5kIHByZWNpc2UgY29udHJvbCBvZiB0aGUgZ2VuZSBleHByZXNzaW9uIGJhc2VkIG9uIENSSVNQUi9DYXM5IGlzIGltcG9ydGFudCB0byBtZXRhYm9saWMgcmVndWxhdGlvbiBpbiBzeW50aGV0aWMgYmlvbG9neS4gSG93ZXZlciwgZW1wbG95aW5nIHNpbmdsZSBndWlkZSBSTkFzIChzZ1JOQXMpIHRoYXQgcG9zc2VzcyByZXBldGl0aXZlIEROQSBzZXF1ZW5jZXMgYW5kIGV4aGliaXQgdW5pZm9ybSBhY3Rpdml0eSBjb3VsZCBkZXRyaW1lbnRhbGx5IGFmZmVjdCB0aGUgZWRpdGluZyBwcm9jZXNzLCB1bmRlcm1pbmluZyBib3RoIGl0cyBzdGFiaWxpdHkgYW5kIHJlZ3VsYXRvcnkgcG90ZW50aWFsLiBJbiB0aGlzIHN0dWR5LCB3ZSBkZXZlbG9wZWQgYSBkZWVwIGdlbmVyYXRpdmUgbW9kZWwgYmFzZWQgb24gYSBkZWNvZGVyLW9ubHkgVHJhbnNmb3JtZXIgYXJjaGl0ZWN0dXJlIChzZ1JOQUdlbikgZm9yIHRoZSBkZSBub3ZvIGdlbmVyYXRpb24gb2YgYSBzZXJpZXMgb2Ygbm9ucmVwZXRpdGl2ZSBhbmQgZGl2ZXJzZSBzZ1JOQXMgd2l0aCBhY3Rpdml0eS4gVG8gYXNzZXNzIHRoZSBxdWFsaXR5IG9mIHNnUk5BcyBnZW5lcmF0ZWQgYnkgc2dSTkFHZW4sIHdlIGV2YWx1YXRlZCB0aGVpciBhY3Rpdml0eSBieSB0YXJnZXRpbmcgZXNzZW50aWFsIGdlbmVzLCB3aXRoIHRoZSByZXN1bHRzIGluZGljYXRpbmcgdGhhdCA5OCUgb2YgdGhlIGdlbmVyYXRlZCBzZ1JOQXMgd2VyZSBhY3RpdmUgaW4gQmFjaWxsdXMgc3VidGlsaXMuIFRoZSBnZW5lcmF0ZWQgc2dSTkFzIHdlcmUgZnVydGhlciB2YWxpZGF0ZWQgZm9yIGFwcGxpY2F0aW9ucyBpbiBzaW5nbGUtZ2VuZSBlZGl0aW5nLCBsYXJnZSBmcmFnbWVudCBrbm9ja291dHMsIGFuZCBtdWx0aXBsZXggZWRpdGluZy4gTm90YWJseSwgdGhlIGVmZmljaWVuY3kgb2Yga25vY2tpbmcgb3V0IGxvbmcgZnJhZ21lbnRzIHVwIHRvIDE2OS41IGtiIHJlYWNoZWQgMTAwJSwgYW5kIHRhcmdldGluZyBtdWx0aXBsZSBzaXRlcyBhbGxvd2VkIGZvciB0aGUgY3JlYXRpb24gb2Ygc3RyYWlucyB3aXRoIHZhcmlvdXMgY29tYmluYXRpb25zIG9mIG11dGF0aW9ucyBpbiBhIHNpbmdsZSBlZGl0aW5nLiBGdXJ0aGVybW9yZSwgd2UgZGV2ZWxvcGVkIGEgQ1JJU1BSaSBzeXN0ZW0gdXRpbGl6aW5nIHRoZSBkZXNpZ25lZCBzZ1JOQXMgdG8gcmVndWxhdGUgZ2VuZSBleHByZXNzaW9uIHdpdGggZGVzaXJlZCBzdHJlbmd0aCBhbmQgaGlnaCBwcmVjaXNpb24uIFNnUk5BR2VuIG9mZmVycyBhIG1ldGhvZCBmb3IgZGV2aXNpbmcgbm9ucmVwZXRpdGl2ZSBhbmQgZGl2ZXJzZSBhY3Rpdml0eSBzZ1JOQXMsIGVuaGFuY2luZyBtZXRhYm9saWMgY29udHJvbCBhbmQgYWR2YW5jaW5nIGFwcGxpY2F0aW9ucyB3aXRoaW4gc3ludGhldGljIGJpb2xvZ3kuIiwsLCxDaGluYSwsLCwsLDIwMjUtMTEtMjggMTE6NTM6NDQrMDA6MDAsLCwsLCxBY2FkZW1pYSwsLCwsLCwsLCwsLCwsLCwsLApBcmsgTExNICjmlrnoiJ/lpKfmqKHlnospLExhbmd1YWdlLCxaaHVoYWkgV3VqaWVmYW5nemhvdSBJbnRlbGxpZ2VudCBUZWNobm9sb2d5LCwyMDI0LTA1LTMxLENBQyByZWdpc3RyeSxodHRwczovL3dlYi5hcmNoaXZlLm9yZy93ZWIvMjAyNTA2MjQwODIwMDQvaHR0cHM6Ly9nemRhaWx5LmRheW9vLmNvbS9oNS9odG1sNS8yMDI0LTA2LzAzL2NvbnRlbnRfODc1Xzg1OTgxOS5odG0sLCwsLCwsLCwidXNpbmcgIiJvbmUtdHJpbGxpb24gaXRlbXMiIiBoZXJlIGluc3RlYWQgb2YgIyBvZiB0b2tlbnMiLCwsLCxDb25maWRlbnQsVGhlIGZpcm0gaGlnaGxpZ2h0cyBhIOKAnHNtYWxsLWJyYWluIOKGlCBiaWctYnJhaW4gcHJpdmFjeS1wYXRjaOKAnSBhcmNoaXRlY3R1cmUgaW4gd2hpY2ggc2Vuc2l0aXZlIHVzZXIgdGV4dCBpcyBzY3J1YmJlZCBsb2NhbGx5IG9uIHRoZSBkZXZpY2UgYmVmb3JlIGJlaW5nIHNlbnQgdG8gdGhlIGNsb3VkIGZvciBpbmZlcmVuY2UuLCwsLENoaW5hLCwsLCwsMjAyNi0wMi0xMSAxOToyNjoyNyswMDowMCwsLCwsLEluZHVzdHJ5LCwsLCwsLCwsLCwsLCwsLCwsCkZvbGRGbG93MixCaW9sb2d5LCJQcm90ZWluIGdlbmVyYXRpb24sUHJvdGVpbiBkZXNpZ24iLCJEcmVhbWZvbGQsVW5pdmVyc2l0eSBvZiBNb250cmVhbCAvIFVuaXZlcnNpdMOpIGRlIE1vbnRyw6lhbCxNY0dpbGwgVW5pdmVyc2l0eSxVbml2ZXJzaXR5IG9mIE94Zm9yZCIsIkd1aWxsYXVtZSBIdWd1ZXQsIEphbWVzIFZ1Y2tvdmljLCBLaWxpYW4gRmF0cmFzLCBFcmljIFRoaWJvZGVhdS1MYXVmZXIsIFBhYmxvIExlbW9zLCBSaWFzaGF0IElzbGFtLCBDaGVuZy1IYW8gTGl1LCBKYXJyaWQgUmVjdG9yLUJyb29rcywgVGFyYSBBa2hvdW5kLVNhZGVnaCwgTWljaGFlbCBCcm9uc3RlaW4sIEFsZXhhbmRlciBUb25nLCBBdmlzaGVrIEpvZXkgQm9zZSIsMjAyNC0wNS0zMCxTZXF1ZW5jZS1BdWdtZW50ZWQgU0UoMyktRmxvdyBNYXRjaGluZyBGb3IgQ29uZGl0aW9uYWwgUHJvdGVpbiBCYWNrYm9uZSBHZW5lcmF0aW9uLGh0dHBzOi8vYXJ4aXYub3JnL2Ficy8yNDA1LjIwMzEzLDQ5LjAsLCwsLDcuNjQ2MDAwMDAwMDAxZSsyMSwiMS4gSGFyZHdhcmUgc2V0dXA6IDJ4IE5WSURJQSBBMTAwIDQwR0IgR1BVcyAoMy4xMiB4IDEwXjE0IEZMT1AvcyBwZXIgR1BVKQoyLiBUcmFpbmluZyBkdXJhdGlvbjogNCBkYXlzIChkaXJlY3RseSBwcm92aWRlZCkgPSAzNDUsNjAwIHNlY29uZHMKMy4gVXRpbGl6YXRpb24gcmF0ZTogNDAlCjQuIENhbGN1bGF0aW9uOiAyIEdQVXMgw5cgMy4xMsOXMTBeMTQgRkxPUC9zIMOXIDM0NSw2MDBzIMOXIDAuNCA9IDguNsOXMTBeMTkgRkxPUHMKCkJhc2UgbW9kZWw6IDcuNTYwMDAwMDAwMDAxZSsyMQpUb3RhbDogNzY0NjAwMDAwMDAwMTAwMDAwMDAwMCIsNDgwMDAwMDAsIkF2ZXJhZ2UgcHJvdGVpbiBsZW5ndGggPSAoNjAgKyAzODQpIC8gMiA9IDIyMiByZXNpZHVlcwpUb3RhbCBkYXRhcG9pbnRzID0gMTYwLDAwMCBzdHJ1Y3R1cmVzIMOXIDIyMiByZXNpZHVlcyA9IDM1LDUyMCwwMDAKIiw5Ni4wLCxOVklESUEgQTEwMCwsQ29uZmlkZW50LCJQcm90ZWlucyBhcmUgZXNzZW50aWFsIGZvciBhbG1vc3QgYWxsIGJpb2xvZ2ljYWwgcHJvY2Vzc2VzIGFuZCBkZXJpdmUgdGhlaXIgZGl2ZXJzZSBmdW5jdGlvbnMgZnJvbSBjb21wbGV4IDNEIHN0cnVjdHVyZXMsIHdoaWNoIGFyZSBpbiB0dXJuIGRldGVybWluZWQgYnkgdGhlaXIgYW1pbm8gYWNpZCBzZXF1ZW5jZXMuIEluIHRoaXMgcGFwZXIsIHdlIGV4cGxvaXQgdGhlIHJpY2ggYmlvbG9naWNhbCBpbmR1Y3RpdmUgYmlhcyBvZiBhbWlubyBhY2lkIHNlcXVlbmNlcyBhbmQgaW50cm9kdWNlIEZvbGRGbG93LTIsIGEgbm92ZWwgc2VxdWVuY2UtY29uZGl0aW9uZWQgU0UoMyktZXF1aXZhcmlhbnQgZmxvdyBtYXRjaGluZyBtb2RlbCBmb3IgcHJvdGVpbiBzdHJ1Y3R1cmUgZ2VuZXJhdGlvbi4gRm9sZEZsb3ctMiBwcmVzZW50cyBzdWJzdGFudGlhbCBuZXcgYXJjaGl0ZWN0dXJhbCBmZWF0dXJlcyBvdmVyIHRoZSBwcmV2aW91cyBGb2xkRmxvdyBmYW1pbHkgb2YgbW9kZWxzIGluY2x1ZGluZyBhIHByb3RlaW4gbGFyZ2UgbGFuZ3VhZ2UgbW9kZWwgdG8gZW5jb2RlIHNlcXVlbmNlLCBhIG5ldyBtdWx0aS1tb2RhbCBmdXNpb24gdHJ1bmsgdGhhdCBjb21iaW5lcyBzdHJ1Y3R1cmUgYW5kIHNlcXVlbmNlIHJlcHJlc2VudGF0aW9ucywgYW5kIGEgZ2VvbWV0cmljIHRyYW5zZm9ybWVyIGJhc2VkIGRlY29kZXIuIFRvIGluY3JlYXNlIGRpdmVyc2l0eSBhbmQgbm92ZWx0eSBvZiBnZW5lcmF0ZWQgc2FtcGxlcyAtLSBjcnVjaWFsIGZvciBkZS1ub3ZvIGRydWcgZGVzaWduIC0tIHdlIHRyYWluIEZvbGRGbG93LTIgYXQgc2NhbGUgb24gYSBuZXcgZGF0YXNldCB0aGF0IGlzIGFuIG9yZGVyIG9mIG1hZ25pdHVkZSBsYXJnZXIgdGhhbiBQREIgZGF0YXNldHMgb2YgcHJpb3Igd29ya3MsIGNvbnRhaW5pbmcgYm90aCBrbm93biBwcm90ZWlucyBpbiBQREIgYW5kIGhpZ2gtcXVhbGl0eSBzeW50aGV0aWMgc3RydWN0dXJlcyBhY2hpZXZlZCB0aHJvdWdoIGZpbHRlcmluZy4gV2UgZnVydGhlciBkZW1vbnN0cmF0ZSB0aGUgYWJpbGl0eSB0byBhbGlnbiBGb2xkRmxvdy0yIHRvIGFyYml0cmFyeSByZXdhcmRzLCBlLmcuIGluY3JlYXNpbmcgc2Vjb25kYXJ5IHN0cnVjdHVyZXMgZGl2ZXJzaXR5LCBieSBpbnRyb2R1Y2luZyBhIFJlaW5mb3JjZWQgRmluZXR1bmluZyAoUmVGVCkgb2JqZWN0aXZlLiBXZSBlbXBpcmljYWxseSBvYnNlcnZlIHRoYXQgRm9sZEZsb3ctMiBvdXRwZXJmb3JtcyBwcmV2aW91cyBzdGF0ZS1vZi10aGUtYXJ0IHByb3RlaW4gc3RydWN0dXJlLWJhc2VkIGdlbmVyYXRpdmUgbW9kZWxzLCBpbXByb3Zpbmcgb3ZlciBSRkRpZmZ1c2lvbiBpbiB0ZXJtcyBvZiB1bmNvbmRpdGlvbmFsIGdlbmVyYXRpb24gYWNyb3NzIGFsbCBtZXRyaWNzIGluY2x1ZGluZyBkZXNpZ25hYmlsaXR5LCBkaXZlcnNpdHksIGFuZCBub3ZlbHR5IGFjcm9zcyBhbGwgcHJvdGVpbiBsZW5ndGhzLCBhcyB3ZWxsIGFzIGV4aGliaXRpbmcgZ2VuZXJhbGl6YXRpb24gb24gdGhlIHRhc2sgb2YgZXF1aWxpYnJpdW0gY29uZm9ybWF0aW9uIHNhbXBsaW5nLiBGaW5hbGx5LCB3ZSBkZW1vbnN0cmF0ZSB0aGF0IGEgZmluZS10dW5lZCBGb2xkRmxvdy0yIG1ha2VzIHByb2dyZXNzIG9uIGNoYWxsZW5naW5nIGNvbmRpdGlvbmFsIGRlc2lnbiB0YXNrcyBzdWNoIGFzIGRlc2lnbmluZyBzY2FmZm9sZHMgZm9yIHRoZSBWSEggbmFub2JvZHkuIiwsLE9wZW4gd2VpZ2h0cyAobm9uLWNvbW1lcmNpYWwpLCJDYW5hZGEsQ2FuYWRhLENhbmFkYSxVbml0ZWQgS2luZ2RvbSBvZiBHcmVhdCBCcml0YWluIGFuZCBOb3J0aGVybiBJcmVsYW5kIixFU00yLTY1ME0sLCwyLjAsLDIwMjYtMDUtMjUgMTI6MzM6MDErMDA6MDAsLCwsLCwiSW5kdXN0cnksQWNhZGVtaWEsQWNhZGVtaWEsQWNhZGVtaWEiLCwsLCxPcGVuIChub24tY29tbWVyY2lhbCksIkNDIE5DIDQuMApodHRwczovL2dpdGh1Yi5jb20vRHJlYW1Gb2xkL0ZvbGRGbG93CndlaWdodHMKaHR0cHM6Ly9naXRodWIuY29tL0RyZWFtRm9sZC9Gb2xkRmxvdy9yZWxlYXNlcy90YWcvMC4yLjAiLCwsLCwsMTU3OS45MjEzOTc4NzQ5ODE3LEhhcmR3YXJlLCwsLCxZZXMKQ0xBWSwiM0QgbW9kZWxpbmcsVmlzaW9uIiwzRCByZWNvbnN0cnVjdGlvbiwiU2hhbmdoYWkgVGVjaCBVbml2ZXJzaXR5LERlZW1vcyBUZWNobm9sb2d5LEh1YXpob25nIFVuaXZlcnNpdHkgb2YgU2NpZW5jZSBhbmQgVGVjaG5vbG9neSIsIkxvbmd3ZW4gWmhhbmcsIFppeXUgV2FuZywgUWl4dWFuIFpoYW5nLCBRaXdlaSBRaXUsIEFucWkgUGFuZywgSGFvcmFuIEppYW5nLCBXZWkgWWFuZywgTGFuIFh1LCBKaW5neWkgWXUiLDIwMjQtMDUtMzAsQ0xBWTogQSBDb250cm9sbGFibGUgTGFyZ2Utc2NhbGUgR2VuZXJhdGl2ZSBNb2RlbCBmb3IgQ3JlYXRpbmcgSGlnaC1xdWFsaXR5IDNEIEFzc2V0cyxodHRwczovL2FyeGl2Lm9yZy9hYnMvMjQwNi4xMzg5N3YxLCwsLDE1MDAwMDAwMDAuMCwsMy4xMDU0MjM0ZSsyMiwzMTIwMDAwMDAwMDAwMDAgRkxPUCAvIEdQVSAvIHNlYyBbQTgwMCByZXBvcnRlZF0gKiAyNTYgR1BVcyAqIDM2MCBob3VycyAqIDM2MDAgc2VjIC8gaG91ciAqIDAuMyBbYXNzdW1lZCB1dGlsaXphdGlvbl0gPSAzLjEwNTQyMzRlKzIyIEZMT1AsLCIiImEgcmVmaW5lZCBjb2xsZWN0aW9uIG9mIDUyN0sgb2JqZWN0cyBmcm9tIFNoYXBlTmV0IGFuZCBPYmphdmVyc2UiIiIsMzYwLjAsIiIiT3VyIGxhcmdlc3QgbW9kZWwsIHRoZSBYTCwgd2FzIHRyYWluZWQgb24gYSBjbHVzdGVyIG9mIDI1NiBOVmlkaWEKQTgwMCBHUFVzLCBmb3IgYXBwcm94aW1hdGVseSAxNSBkYXlzLCB3aXRoIHByb2dyZXNzaXZlIHRyYWluaW5nLiIiCgoxNSBkYXlzID0gMzYwIGhvdXJzIixOVklESUEgQTgwMCBQQ0llLCxDb25maWRlbnQsIkluIHRoZSByZWFsbSBvZiBkaWdpdGFsIGNyZWF0aXZpdHksIG91ciBwb3RlbnRpYWwgdG8gY3JhZnQgaW50cmljYXRlIDNEIHdvcmxkcyBmcm9tIGltYWdpbmF0aW9uIGlzIG9mdGVuIGhhbXBlcmVkIGJ5IHRoZSBsaW1pdGF0aW9ucyBvZiBleGlzdGluZyBkaWdpdGFsIHRvb2xzLCB3aGljaCBkZW1hbmQgZXh0ZW5zaXZlIGV4cGVydGlzZSBhbmQgZWZmb3J0cy4gVG8gbmFycm93IHRoaXMgZGlzcGFyaXR5LCB3ZSBpbnRyb2R1Y2UgQ0xBWSwgYSAzRCBnZW9tZXRyeSBhbmQgbWF0ZXJpYWwgZ2VuZXJhdG9yIGRlc2lnbmVkIHRvIGVmZm9ydGxlc3NseSB0cmFuc2Zvcm0gaHVtYW4gaW1hZ2luYXRpb24gaW50byBpbnRyaWNhdGUgM0QgZGlnaXRhbCBzdHJ1Y3R1cmVzLiBDTEFZIHN1cHBvcnRzIGNsYXNzaWMgdGV4dCBvciBpbWFnZSBpbnB1dHMgYXMgd2VsbCBhcyAzRC1hd2FyZSBjb250cm9scyBmcm9tIGRpdmVyc2UgcHJpbWl0aXZlcyAobXVsdGktdmlldyBpbWFnZXMsIHZveGVscywgYm91bmRpbmcgYm94ZXMsIHBvaW50IGNsb3VkcywgaW1wbGljaXQgcmVwcmVzZW50YXRpb25zLCBldGMpLiBBdCBpdHMgY29yZSBpcyBhIGxhcmdlLXNjYWxlIGdlbmVyYXRpdmUgbW9kZWwgY29tcG9zZWQgb2YgYSBtdWx0aS1yZXNvbHV0aW9uIFZhcmlhdGlvbmFsIEF1dG9lbmNvZGVyIChWQUUpIGFuZCBhIG1pbmltYWxpc3RpYyBsYXRlbnQgRGlmZnVzaW9uIFRyYW5zZm9ybWVyIChEaVQpLCB0byBleHRyYWN0IHJpY2ggM0QgcHJpb3JzIGRpcmVjdGx5IGZyb20gYSBkaXZlcnNlIHJhbmdlIG9mIDNEIGdlb21ldHJpZXMuIFNwZWNpZmljYWxseSwgaXQgYWRvcHRzIG5ldXJhbCBmaWVsZHMgdG8gcmVwcmVzZW50IGNvbnRpbnVvdXMgYW5kIGNvbXBsZXRlIHN1cmZhY2VzIGFuZCB1c2VzIGEgZ2VvbWV0cnkgZ2VuZXJhdGl2ZSBtb2R1bGUgd2l0aCBwdXJlIHRyYW5zZm9ybWVyIGJsb2NrcyBpbiBsYXRlbnQgc3BhY2UuIFdlIHByZXNlbnQgYSBwcm9ncmVzc2l2ZSB0cmFpbmluZyBzY2hlbWUgdG8gdHJhaW4gQ0xBWSBvbiBhbiB1bHRyYSBsYXJnZSAzRCBtb2RlbCBkYXRhc2V0IG9idGFpbmVkIHRocm91Z2ggYSBjYXJlZnVsbHkgZGVzaWduZWQgcHJvY2Vzc2luZyBwaXBlbGluZSwgcmVzdWx0aW5nIGluIGEgM0QgbmF0aXZlIGdlb21ldHJ5IGdlbmVyYXRvciB3aXRoIDEuNSBiaWxsaW9uIHBhcmFtZXRlcnMuIEZvciBhcHBlYXJhbmNlIGdlbmVyYXRpb24sIENMQVkgc2V0cyBvdXQgdG8gcHJvZHVjZSBwaHlzaWNhbGx5LWJhc2VkIHJlbmRlcmluZyAoUEJSKSB0ZXh0dXJlcyBieSBlbXBsb3lpbmcgYSBtdWx0aS12aWV3IG1hdGVyaWFsIGRpZmZ1c2lvbiBtb2RlbCB0aGF0IGNhbiBnZW5lcmF0ZSAySyByZXNvbHV0aW9uIHRleHR1cmVzIHdpdGggZGlmZnVzZSwgcm91Z2huZXNzLCBhbmQgbWV0YWxsaWMgbW9kYWxpdGllcy4gV2UgZGVtb25zdHJhdGUgdXNpbmcgQ0xBWSBmb3IgYSByYW5nZSBvZiBjb250cm9sbGFibGUgM0QgYXNzZXQgY3JlYXRpb25zLCBmcm9tIHNrZXRjaHkgY29uY2VwdHVhbCBkZXNpZ25zIHRvIHByb2R1Y3Rpb24gcmVhZHkgYXNzZXRzIHdpdGggaW50cmljYXRlIGRldGFpbHMuIEV2ZW4gZmlyc3QgdGltZSB1c2VycyBjYW4gZWFzaWx5IHVzZSBDTEFZIHRvIGJyaW5nIHRoZWlyIHZpdmlkIDNEIGltYWdpbmF0aW9ucyB0byBsaWZlLCB1bmxlYXNoaW5nIHVubGltaXRlZCBjcmVhdGl2aXR5LiIsLCxVbnJlbGVhc2VkLCJDaGluYSxDaGluYSxDaGluYSIsLCwsMjU2LjAsLDIwMjUtMTEtMjggMTE6NTM6NDQrMDA6MDAsLCwsLCwiQWNhZGVtaWEsSW5kdXN0cnksQWNhZGVtaWEiLCwsLCxVbnJlbGVhc2VkLCwsLCwsLCxIYXJkd2FyZSwsLCwsTm8KQ29kZXN0cmFsLExhbmd1YWdlLCJDb2RlIGdlbmVyYXRpb24sQ29kZSBhdXRvY29tcGxldGlvbiIsTWlzdHJhbCBBSSwiQWxiZXJ0IEppYW5nLCBBbGV4YW5kcmUgU2FibGF5cm9sbGVzLCBBbGV4aXMgVGFjbmV0LCBBbnRvaW5lIFJvdXgsIEFydGh1ciBNZW5zY2gsIEF1ZHJleSBIZXJibGluLVN0b29wLCBCYXB0aXN0ZSBCb3V0LCBCYXVkb3VpbiBkZSBNb25pY2F1bHQsIEJsYW5jaGUgU2F2YXJ5LCBCYW00ZCwgQ2Fyb2xpbmUgRmVsZG1hbiwgRGV2ZW5kcmEgU2luZ2ggQ2hhcGxvdCwgRGllZ28gZGUgbGFzIENhc2FzLCBFbGVvbm9yZSBBcmNlbGluLCBFbW1hIEJvdSBIYW5uYSwgRXRpZW5uZSBNZXR6Z2VyLCBHaWFubmEgTGVuZ3llbCwgR3VpbGxhdW1lIEJvdXIsIEd1aWxsYXVtZSBMYW1wbGUsIEhhcml6byBSYWphb25hLCBIZW5yaSBSb3Vzc2V6LCBKZWFuLU1hbG8gRGVsaWdub24sIEppYSBMaSwgSnVzdHVzIE11cmtlLCBLYXJ0aWsgS2hhbmRlbHdhbCwgTGF3cmVuY2UgU3Rld2FydCwgTG91aXMgTWFydGluLCBMb3VpcyBUZXJub24sIEx1Y2lsZSBTYXVsbmllciwgTMOpbGlvIFJlbmFyZCBMYXZhdWQsIE1hcmdhcmV0IEplbm5pbmdzLCBNYXJpZSBQZWxsYXQsIE1hcmllIFRvcmVsbGksIE1hcmllLUFubmUgTGFjaGF1eCwgTWFyam9yaWUgSmFuaWV3aWN6LCBNaWNrYWVsIFNlem5lYywgTmljb2xhcyBTY2h1aGwsIFBhdHJpY2sgdm9uIFBsYXRlbiwgUm9tYWluIFNhdXZlc3RyZSwgUGllcnJlIFN0b2NrLCBTYW5kZWVwIFN1YnJhbWFuaWFuLCBTYXVyYWJoIEdhcmcsIFNvcGhpYSBZYW5nLCBTenltb24gQW50b25pYWssIFRldmVuIExlIFNjYW8sIFRoaWJhdXQgTGF2cmlsLCBUaGliYXVsdCBTY2h1ZWxsZXIsIFRpbW90aMOpZSBMYWNyb2l4LCBUaMOpb3BoaWxlIEdlcnZldCwgVGhvbWFzIFdhbmcsIFZhbGVyYSBOZW15Y2huaWtvdmEsIFdlbmR5IFNoYW5nLCBXaWxsaWFtIEVsIFNheWVkLCBXaWxsaWFtIE1hcnNoYWxsIiwyMDI0LTA1LTI5LEVtcG93ZXJpbmcgZGV2ZWxvcGVycyBhbmQgZGVtb2NyYXRpc2luZyBjb2Rpbmcgd2l0aCBNaXN0cmFsIEFJLixodHRwczovL21pc3RyYWwuYWkvbmV3cy9jb2Rlc3RyYWwvLCwsLDIyMjAwMDAwMDAwLjAsMjIuMkIgZnJvbSBodWdnaW5nIGZhY2UgbW9kZWwgY2FyZCwsLCwsLCwsLENvbmZpZGVudCwiV2UgaW50cm9kdWNlIENvZGVzdHJhbCwgb3VyIGZpcnN0LWV2ZXIgY29kZSBtb2RlbC4gQ29kZXN0cmFsIGlzIGFuIG9wZW4td2VpZ2h0IGdlbmVyYXRpdmUgQUkgbW9kZWwgZXhwbGljaXRseSBkZXNpZ25lZCBmb3IgY29kZSBnZW5lcmF0aW9uIHRhc2tzLiBJdCBoZWxwcyBkZXZlbG9wZXJzIHdyaXRlIGFuZCBpbnRlcmFjdCB3aXRoIGNvZGUgdGhyb3VnaCBhIHNoYXJlZCBpbnN0cnVjdGlvbiBhbmQgY29tcGxldGlvbiBBUEkgZW5kcG9pbnQuIEFzIGl0IG1hc3RlcnMgY29kZSBhbmQgRW5nbGlzaCwgaXQgY2FuIGJlIHVzZWQgdG8gZGVzaWduIGFkdmFuY2VkIEFJIGFwcGxpY2F0aW9ucyBmb3Igc29mdHdhcmUgZGV2ZWxvcGVycy4KCkEgbW9kZWwgZmx1ZW50IGluIDgwKyBwcm9ncmFtbWluZyBsYW5ndWFnZXMKQ29kZXN0cmFsIGlzIHRyYWluZWQgb24gYSBkaXZlcnNlIGRhdGFzZXQgb2YgODArIHByb2dyYW1taW5nIGxhbmd1YWdlcywgaW5jbHVkaW5nIHRoZSBtb3N0IHBvcHVsYXIgb25lcywgc3VjaCBhcyBQeXRob24sIEphdmEsIEMsIEMrKywgSmF2YVNjcmlwdCwgYW5kIEJhc2guIEl0IGFsc28gcGVyZm9ybXMgd2VsbCBvbiBtb3JlIHNwZWNpZmljIG9uZXMgbGlrZSBTd2lmdCBhbmQgRm9ydHJhbi4gVGhpcyBicm9hZCBsYW5ndWFnZSBiYXNlIGVuc3VyZXMgQ29kZXN0cmFsIGNhbiBhc3Npc3QgZGV2ZWxvcGVycyBpbiB2YXJpb3VzIGNvZGluZyBlbnZpcm9ubWVudHMgYW5kIHByb2plY3RzLgoKQ29kZXN0cmFsIHNhdmVzIGRldmVsb3BlcnMgdGltZSBhbmQgZWZmb3J0OiBpdCBjYW4gY29tcGxldGUgY29kaW5nIGZ1bmN0aW9ucywgd3JpdGUgdGVzdHMsIGFuZCBjb21wbGV0ZSBhbnkgcGFydGlhbCBjb2RlIHVzaW5nIGEgZmlsbC1pbi10aGUtbWlkZGxlIG1lY2hhbmlzbS4gSW50ZXJhY3Rpbmcgd2l0aCBDb2Rlc3RyYWwgd2lsbCBoZWxwIGxldmVsIHVwIHRoZSBkZXZlbG9wZXLigJlzIGNvZGluZyBnYW1lIGFuZCByZWR1Y2UgdGhlIHJpc2sgb2YgZXJyb3JzIGFuZCBidWdzLiIsLCxPcGVuIHdlaWdodHMgKG5vbi1jb21tZXJjaWFsKSxGcmFuY2UsLCwsLCwyMDI2LTA2LTE5IDIxOjQ5OjEyKzAwOjAwLCwsLCwsSW5kdXN0cnksLCwsLFVucmVsZWFzZWQsIkNvZGVzdHJhbCBpcyBhIDIyQiBvcGVuLXdlaWdodCBtb2RlbCBsaWNlbnNlZCB1bmRlciB0aGUgbmV3IE1pc3RyYWwgQUkgTm9uLVByb2R1Y3Rpb24gTGljZW5zZSwgd2hpY2ggbWVhbnMgdGhhdCB5b3UgY2FuIHVzZSBpdCBmb3IgcmVzZWFyY2ggYW5kIHRlc3RpbmcgcHVycG9zZXMuIENvZGVzdHJhbCBjYW4gYmUgZG93bmxvYWRlZCBvbiBIdWdnaW5nRmFjZS4KCmh0dHBzOi8vaHVnZ2luZ2ZhY2UuY28vbWlzdHJhbGFpL0NvZGVzdHJhbC0yMkItdjAuMSIsVHJ1ZSwsLCwsLCxtaXN0cmFsYWksLCwsWWVzCkNodW5rTGxhbWEyLTEzQixMYW5ndWFnZSwiTGFuZ3VhZ2UgbW9kZWxpbmcvZ2VuZXJhdGlvbixRdWVzdGlvbiBhbnN3ZXJpbmciLCJBbGliYWJhLFRoZSBVbml2ZXJzaXR5IG9mIEhvbmcgS29uZyxGdWRhbiBVbml2ZXJzaXR5IiwiQ2hlbnhpbiBBbiwgRmVpIEh1YW5nLCBKdW4gWmhhbmcsIFNoYW5zYW4gR29uZywgWGlwZW5nIFFpdSwgQ2hhbmcgWmhvdSwgTGluZ3BlbmcgS29uZyIsMjAyNC0wNS0yOSxUcmFpbmluZy1GcmVlIExvbmctQ29udGV4dCBTY2FsaW5nIG9mIExhcmdlIExhbmd1YWdlIE1vZGVscyxodHRwczovL2FyeGl2Lm9yZy9hYnMvMjQwMi4xNzQ2MywsLCwxMzAwMDAwMDAwMC4wLHNhbWUgYXMgYmFzZSBtb2RlbCwsLDI1NjAwMDAwMCwiVGhlIHRyYWluaW5nIGRhdGFzZXQgaXMgc291cmNlZCBmcm9tIFNoYXJlR1BUIGFuZCBBbHBhY2FHUFQgKFRhb3JpIGV0IGFsLiwgMjAyMykuIEZvciB0aGUgZGF0YSBkZXJpdmVkIGZyb20gU2hhcmVHUFQsIHdlIHNwZWNpZmljYWxseSBjdXJhdGUgYSBzdWJzZXQgYnkgZXh0cmFjdGluZyByZXNwb25zZXMgZ2VuZXJhdGVkIGJ5IEdQVC00LCBhbmQgZGlhbG9ndWVzIHRoYXQgZXhjZWVkIDRrIHRva2VucyBpbiBsZW5ndGguIFRoaXMgc2VsZWN0aW9uIHJlc3VsdHMgaW4gYSBjb21waWxhdGlvbiBvZiA1LDQwNSB0cmFpbmluZyBpbnN0YW5jZXMuCgpXZSBmdXJ0aGVyIGZpbmV0dW5lIExsYW1hMiB3aXRoIG92ZXIgMTZrIHN0ZXBzIHdpdGggYSBiYXRjaCBzaXplIG9mIDEuCgpwcm9tcHQgbGVuZ3RoIDE2ayB0b2tlbnMgLT4xNjAwMCBzdGVwcyoxNjAwMCB0b2tlbnM9IDI1NjAwMDAwMCB0b2tlbnMiLCwiNjAgR1BVIGhvdXJzIGZvciB0aGUgMTNCIHZhcmlhbnQKIixOVklESUEgQTEwMCBTWE00IDgwIEdCLCxDb25maWRlbnQsIlRoZSBhYmlsaXR5IG9mIExhcmdlIExhbmd1YWdlIE1vZGVscyAoTExNcykgdG8gcHJvY2VzcyBhbmQgZ2VuZXJhdGUgY29oZXJlbnQgdGV4dCBpcyBtYXJrZWRseSB3ZWFrZW5lZCB3aGVuIHRoZSBudW1iZXIgb2YgaW5wdXQgdG9rZW5zIGV4Y2VlZHMgdGhlaXIgcHJldHJhaW5pbmcgbGVuZ3RoLiBHaXZlbiB0aGUgZXhwZW5zaXZlIG92ZXJoZWFkIG9mIGZpbmV0dW5pbmcgbGFyZ2Utc2NhbGUgbW9kZWxzIHdpdGggbG9uZ2VyIHNlcXVlbmNlcywgd2UgcHJvcG9zZSBEdWFsIENodW5rIEF0dGVudGlvbiAoRENBKSwgd2hpY2ggZW5hYmxlcyBMbGFtYTIgNzBCIHRvIHN1cHBvcnQgY29udGV4dCB3aW5kb3dzIG9mIG1vcmUgdGhhbiAxMDBrIHRva2VucyB3aXRob3V0IGNvbnRpbnVhbCB0cmFpbmluZy4gQnkgZGVjb21wb3NpbmcgdGhlIGF0dGVudGlvbiBjb21wdXRhdGlvbiBmb3IgbG9uZyBzZXF1ZW5jZXMgaW50byBjaHVuay1iYXNlZCBtb2R1bGVzLCBEQ0EgbWFuYWdlcyB0byBlZmZlY3RpdmVseSBjYXB0dXJlIHRoZSByZWxhdGl2ZSBwb3NpdGlvbmFsIGluZm9ybWF0aW9uIG9mIHRva2VucyB3aXRoaW4gdGhlIHNhbWUgY2h1bmsgKEludHJhLUNodW5rKSBhbmQgYWNyb3NzIGRpc3RpbmN0IGNodW5rcyAoSW50ZXItQ2h1bmspLCBhcyB3ZWxsIGFzIGludGVncmF0ZXMgc2VhbWxlc3NseSB3aXRoIEZsYXNoIEF0dGVudGlvbi4gSW4gYWRkaXRpb24gdG8gaXRzIGltcHJlc3NpdmUgZXh0cmFwb2xhdGlvbiBjYXBhYmlsaXR5LCBEQ0EgYWNoaWV2ZXMgcGVyZm9ybWFuY2Ugb24gcHJhY3RpY2FsIGxvbmctY29udGV4dCB0YXNrcyB0aGF0IGlzIGNvbXBhcmFibGUgdG8gb3IgZXZlbiBiZXR0ZXIgdGhhbiB0aGF0IG9mIGZpbmV0dW5lZCBtb2RlbHMuIFdoZW4gY29tcGFyZWQgd2l0aCBwcm9wcmlldGFyeSBtb2RlbHMsIG91ciB0cmFpbmluZy1mcmVlIDcwQiBtb2RlbCBhdHRhaW5zIDk0JSBvZiB0aGUgcGVyZm9ybWFuY2Ugb2YgZ3B0LTMuNS0xNmssIGluZGljYXRpbmcgaXQgaXMgYSB2aWFibGUgb3Blbi1zb3VyY2UgYWx0ZXJuYXRpdmUuIEFsbCBjb2RlIGFuZCBkYXRhIHVzZWQgaW4gdGhpcyB3b3JrIGFyZSByZWxlYXNlZCBhdCBcdXJse3RoaXMgaHR0cHMgVVJMfS4iLCwsVW5yZWxlYXNlZCwiQ2hpbmEsSG9uZyBLb25nLENoaW5hIixMbGFtYSAyLTEzQiwyLjAwOTI0MTJlKzE5LCI2IEZMT1AvcGFyYW1ldGVyL3Rva2VuICogMTMwMDAwMDAwMDAgcGFyYW1ldGVycyAqIDI1NjAwMDAwMCB0b2tlbnMgPSAxOTk2ODAwMDAwMDAwMDAwMDAwMCBGTE9QCgozMTIwMDAwMDAwMDAwMDAgRkxPUC9HUFUvc2VjICogNjAgR1BVLWhvdXJzICogMzYwMCBzZWMgLyBob3VyICogMC4zIFthc3N1bWVkIHV0aWxpemF0aW9uXSA9IDIwMjE3NjAwMDAwMDAwMDAwMDAwIEZMT1AKCnNxcnQoMTk5NjgwMDAwMDAwMDAwMDAwMDAqMjAyMTc2MDAwMDAwMDAwMDAwMDApID0gMi4wMDkyNDEyZSsxOSIsLCwyMDI1LTExLTI4IDExOjUzOjQ0KzAwOjAwLCwsLCwsIkluZHVzdHJ5LEFjYWRlbWlhLEFjYWRlbWlhIiwsLCw2MC4wLE9wZW4gc291cmNlLCJBcGFjaGUgMi4wCmh0dHBzOi8vZ2l0aHViLmNvbS9IS1VOTFAvQ2h1bmtMbGFtYSIsLCwsLCwsIkhhcmR3YXJlLE9wZXJhdGlvbiBjb3VudGluZyIsLCwsLE5vCkF1cm9yYSxFYXJ0aCBzY2llbmNlLFdlYXRoZXIgZm9yZWNhc3RpbmcsTWljcm9zb2Z0IFJlc2VhcmNoLCJDcmlzdGlhbiBCb2RuYXIsIFdlc3NlbCBQLiBCcnVpbnNtYSwgQW5hIEx1Y2ljLCBNZWdhbiBTdGFubGV5LCBKb2hhbm5lcyBCcmFuZHN0ZXR0ZXIsIFBhdHJpY2sgR2FydmFuLCBNYWlrIFJpZWNoZXJ0LCBKb25hdGhhbiBXZXluLCBIYWl5dSBEb25nLCBBbm5hIFZhdWdoYW4sIEpheWVzaCBLLiBHdXB0YSwgS2l0IFRhbWJpcmF0bmFtLCBBbGV4IEFyY2hpYmFsZCwgRWxpemFiZXRoIEhlaWRlciwgTWF4IFdlbGxpbmcsIFJpY2hhcmQgRS4gVHVybmVyLCBQYXJpcyBQZXJkaWthcmlzIiwyMDI0LTA1LTI4LEF1cm9yYTogQSBGb3VuZGF0aW9uIE1vZGVsIG9mIHRoZSBBdG1vc3BoZXJlLGh0dHBzOi8vYXJ4aXYub3JnL2Ficy8yNDA1LjEzMDYzLCwsLDEzMDAwMDAwMDAuMCwsNC41Mjg3NDI0ZSsyMSwiIiJUaGUgbW9kZWwgaXMgdHJhaW5lZCB1c2luZyBiZjE2IG1peGVkCnByZWNpc2lvbi4iIgoKMzEyMDAwMDAwMDAwMDAwKjQyMCozMiozNjAwKi4zID0gIDQ1Mjg3NDI0MDAwMDAwMDAwMDAwMDAgRkxPUAoKIiwsIjcwMEIgdG9rZW5zIChzZWUgRmlndXJlIDQpClRvdGFsIDEsMjE5LjkxIFRCIDExLDAyMyw3MzAgZnJhbWVzCgoiIkFsbCBtb2RlbHMgYXJlIHByZXRyYWluZWQgZm9yIDE1MCBrIHN0ZXBzIG9uIDMyIEdQVXMsIHdpdGggYSBiYXRjaCBzaXplIG9mIG9uZSBwZXIgR1BVLiIiIiw0MjAuMCwiIiIzMiBBMTAwIEdQVXMsIHdoaWNoIGNvcnJlc3BvbmRzIHRvIGFwcHJveGltYXRlbHkgdHdvIGFuZCBhIGhhbGYgd2Vla3Mgb2YgdHJhaW5pbmciIgoKMTcsNSBkYXlzICogMjQgaG91cnMgPSA0MjAiLE5WSURJQSBBMTAwLCxDb25maWRlbnQsIkRlZXAgbGVhcm5pbmcgZm91bmRhdGlvbiBtb2RlbHMgYXJlIHJldm9sdXRpb25pemluZyBtYW55IGZhY2V0cyBvZiBzY2llbmNlIGJ5IGxldmVyYWdpbmcgdmFzdCBhbW91bnRzIG9mIGRhdGEgdG8gbGVhcm4gZ2VuZXJhbC1wdXJwb3NlIHJlcHJlc2VudGF0aW9ucyB0aGF0IGNhbiBiZSBhZGFwdGVkIHRvIHRhY2tsZSBkaXZlcnNlIGRvd25zdHJlYW0gdGFza3MuIEZvdW5kYXRpb24gbW9kZWxzIGhvbGQgdGhlIHByb21pc2UgdG8gYWxzbyB0cmFuc2Zvcm0gb3VyIGFiaWxpdHkgdG8gbW9kZWwgb3VyIHBsYW5ldCBhbmQgaXRzIHN1YnN5c3RlbXMgYnkgZXhwbG9pdGluZyB0aGUgdmFzdCBleHBhbnNlIG9mIEVhcnRoIHN5c3RlbSBkYXRhLiBIZXJlIHdlIGludHJvZHVjZSBBdXJvcmEsIGEgbGFyZ2Utc2NhbGUgZm91bmRhdGlvbiBtb2RlbCBvZiB0aGUgYXRtb3NwaGVyZSB0cmFpbmVkIG9uIG92ZXIgYSBtaWxsaW9uIGhvdXJzIG9mIGRpdmVyc2Ugd2VhdGhlciBhbmQgY2xpbWF0ZSBkYXRhLiBBdXJvcmEgbGV2ZXJhZ2VzIHRoZSBzdHJlbmd0aHMgb2YgdGhlIGZvdW5kYXRpb24gbW9kZWxsaW5nIGFwcHJvYWNoIHRvIHByb2R1Y2Ugb3BlcmF0aW9uYWwgZm9yZWNhc3RzIGZvciBhIHdpZGUgdmFyaWV0eSBvZiBhdG1vc3BoZXJpYyBwcmVkaWN0aW9uIHByb2JsZW1zLCBpbmNsdWRpbmcgdGhvc2Ugd2l0aCBsaW1pdGVkIHRyYWluaW5nIGRhdGEsIGhldGVyb2dlbmVvdXMgdmFyaWFibGVzLCBhbmQgZXh0cmVtZSBldmVudHMuIEluIHVuZGVyIGEgbWludXRlLCBBdXJvcmEgcHJvZHVjZXMgNS1kYXkgZ2xvYmFsIGFpciBwb2xsdXRpb24gcHJlZGljdGlvbnMgYW5kIDEwLWRheSBoaWdoLXJlc29sdXRpb24gd2VhdGhlciBmb3JlY2FzdHMgdGhhdCBvdXRwZXJmb3JtIHN0YXRlLW9mLXRoZS1hcnQgY2xhc3NpY2FsIHNpbXVsYXRpb24gdG9vbHMgYW5kIHRoZSBiZXN0IHNwZWNpYWxpemVkIGRlZXAgbGVhcm5pbmcgbW9kZWxzLiBUYWtlbiB0b2dldGhlciwgdGhlc2UgcmVzdWx0cyBpbmRpY2F0ZSB0aGF0IGZvdW5kYXRpb24gbW9kZWxzIGNhbiB0cmFuc2Zvcm0gZW52aXJvbm1lbnRhbCBmb3JlY2FzdGluZy4iLCwsVW5yZWxlYXNlZCxVbml0ZWQgU3RhdGVzIG9mIEFtZXJpY2EsLCwsMzIuMCwsMjAyNS0xMS0yOCAxMTo1Mzo0NCswMDowMCwsLCwsLEluZHVzdHJ5LCwsLCxVbnJlbGVhc2VkLCwsLCxCRjE2LCwyNTI3OS44NjgyNzQ0NzEwNDIsSGFyZHdhcmUsLCwsLE5vCk5hbmJlaWdlMi0xNkItQ2hhdCxMYW5ndWFnZSwiQ2hhdCxRdWVzdGlvbiBhbnN3ZXJpbmciLE5hbmJlaWdlIExMTSBMYWIsTmFuYmVpZ2UgTGFiLDIwMjQtMDUtMjgsTmFuYmVpZ2UyLTE2Qi1DaGF0LGh0dHBzOi8vaHVnZ2luZ2ZhY2UuY28vTmFuYmVpZ2UvTmFuYmVpZ2UyLTE2Qi1DaGF0LCwsLDE1ODAwMDAwMDAwLjAsaHR0cHM6Ly9odWdnaW5nZmFjZS5jby9OYW5iZWlnZS9OYW5iZWlnZTItMTZCLUNoYXQsNC4wNWUrMjMsIlRoZSBtb2RlbCBoYXMgMTUuOEIgcGFyYW1ldGVycyBhbmQgd2FzIHRyYWluZWQgb24gNC41VCB0b2tlbnMgZHVyaW5nIHRoZSB0cmFpbmluZyBwaHJhc2UgKGh0dHBzOi8vaHVnZ2luZ2ZhY2UuY28vTmFuYmVpZ2UvTmFuYmVpZ2UyLTE2Qi1DaGF0KS4gSXQgYXBwZWFycyB0byBiZSBlbnRpcmVseSB0cmFuc2Zvcm1lci1iYXNlZCAoaHR0cHM6Ly9odWdnaW5nZmFjZS5jby9OYW5iZWlnZS9OYW5iZWlnZTItMTZCLUNoYXQvYmxvYi9tYWluL21vZGVsaW5nX25hbmJlaWdlLnB5KS4KCkFzc3VtaW5nIHRyYWluaW5nIHdhcyBkb25lIGZvciAxIGVwb2NoLCB0aGUgNk5EIGFwcHJveGltYXRpb24geWllbGRzClRyYWluaW5nIGNvbXB1dGUKPSAjIG9mIGFjdGl2ZSBwYXJhbWV0ZXJzIC8gZm9yd2FyZCBwYXNzICogIyBvZiB0b2tlbnMgKiA2IEZMT1BTIC8gdG9rZW4KPSAxLjVlMTAgcGFyYW1ldGVycyAqIDQuNWUxMiB0b2tlbnMgKiA2IEZMT1BTIC8gdG9rZW4KPSA0LjA1ZTIzIEZMT1BTIiwsVGhlIG1vZGVsIHdhcyB0cmFpbmVkIG9uIDQuNVQgdG9rZW5zIGR1cmluZyB0aGUgdHJhaW5pbmcgcGhyYXNlIChodHRwczovL2h1Z2dpbmdmYWNlLmNvL05hbmJlaWdlL05hbmJlaWdlMi0xNkItQ2hhdCkuLCwsLCxDb25maWRlbnQsIlRoZSBOYW5iZWlnZTItMTZCLUNoYXQgaXMgdGhlIGxhdGVzdCAxNkIgbW9kZWwgZGV2ZWxvcGVkIGJ5IHRoZSBOYW5iZWlnZSBMYWIsIHdoaWNoIHV0aWxpemVkIDQuNVQgdG9rZW5zIG9mIGhpZ2gtcXVhbGl0eSB0cmFpbmluZyBkYXRhIGR1cmluZyB0aGUgdHJhaW5pbmcgcGhhc2UuIER1cmluZyB0aGUgYWxpZ25tZW50IHBoYXNlLCB3ZSBpbml0aWFsbHkgdHJhaW5lZCBvdXIgbW9kZWwgdXNpbmcgMSBtaWxsaW9uIHNhbXBsZXMgdGhyb3VnaCBTdXBlcnZpc2VkIEZpbmUtVHVuaW5nIChTRlQpLiBXZSB0aGVuIGVuZ2FnZWQgaW4gY3VycmljdWx1bSBsZWFybmluZyB3aXRoIDQwMCwwMDAgaGlnaC1xdWFsaXR5IHNhbXBsZXMgdGhhdCBwcmVzZW50ZWQgYSBncmVhdGVyIGxldmVsIG9mIGRpZmZpY3VsdHkuIFN1YnNlcXVlbnRseSwgd2UgaW5jb3Jwb3JhdGVkIGh1bWFuIGZlZWRiYWNrIHRocm91Z2ggdGhlIERpcmVjdCBQcmVmZXJlbmNlIE9wdGltaXphdGlvbiAoRFBPKSwgY3VsbWluYXRpbmcgaW4gdGhlIGRldmVsb3BtZW50IG9mIE5hbmJlaWdlMi0xNkItQ2hhdC4gTmFuYmVpZ2UyLTE2Qi1DaGF0IGhhcyBhY2hpZXZlZCBzdXBlcmlvciBwZXJmb3JtYW5jZSBhY3Jvc3MgdmFyaW91cyBhdXRob3JpdGF0aXZlIGJlbmNobWFyayBkYXRhc2V0cy4iLCwsT3BlbiB3ZWlnaHRzIChyZXN0cmljdGVkIHVzZSksQ2hpbmEsLCwsLCwyMDI1LTExLTI4IDExOjUzOjQ0KzAwOjAwLCwsLCwsSW5kdXN0cnksLCwsLFVucmVsZWFzZWQsIkFwYWNoZSAyLjAgdGhvdWdoIHlvdSBuZWVkIHRvIGFzayB0byB1c2UgY29tbWVyY2lhbGx5CiIiSWYgeW91IGludGVuZCB0byB1c2UgdGhlIE5hbmJlaWdlIE1vZGVscyBvciBpdHMgZGVyaXZhdGl2ZXMgZm9yIGNvbW1lcmNpYWwgcHVycG9zZXMsIHBsZWFzZSBzdWJtaXQgYXBwbGljYXRpb24gbWF0ZXJpYWxzIHRvIG1lZXQgdGhlIHJlcXVpcmVtZW50cyBvZiB0aGUgTmFuYmVpZ2UgTW9kZWxzIENvbW11bml0eSBMaWNlbnNlIEFncmVlbWVudCBieSBjb250YWN0aW5nIG5hbmJlaWdlQDEyNi5jb20iIgoKaHR0cHM6Ly9odWdnaW5nZmFjZS5jby9OYW5iZWlnZS9OYW5iZWlnZTItMTZCLUNoYXQKCm5vIHRyYWluaW5nIGNvZGUgaGVyZQoKaHR0cHM6Ly9naXRodWIuY29tL05hbmJlaWdlL05hbmJlaWdlL2Jsb2IvbWFpbi9SRUFETUVfRU4ubWQiLFRydWUsLCwsLCwsTmFuYmVpZ2UsLCwsWWVzClRpbWVHUFQtMSxPdGhlciwsTml4dGxhLCJBenVsIEdhcnphLCBDcmlzdGlhbiBDaGFsbHUsIE1heCBNZXJnZW50aGFsZXItQ2Fuc2VjbyIsMjAyNC0wNS0yNyxUaW1lR1BULTEsaHR0cHM6Ly9hcnhpdi5vcmcvYWJzLzIzMTAuMDM1ODksLCwsLCwsLCwiIiJUaW1lR1BUIHdhcyB0cmFpbmVkIG9uLCB0byBvdXIga25vd2xlZGdlLCB0aGUgbGFyZ2VzdCBjb2xsZWN0aW9uIG9mIHB1YmxpY2x5IGF2YWlsYWJsZSB0aW1lIHNlcmllcyxjb2xsZWN0aXZlbHkgZW5jb21wYXNzaW5nIG92ZXIgMTAwIGJpbGxpb24gZGF0YSBwb2ludHMuIiIiLCwiIiJUaW1lR1BUIHVuZGVyd2VudCBhIG11bHRpLWRheSB0cmFpbmluZyBwZXJpb2Qgb24gYSBjbHVzdGVyIG9mIE5WSURJQSBBMTBHIEdQVXMuIiIiLE5WSURJQSBBMTBHLCxDb25maWRlbnQsIkluIHRoaXMgcGFwZXIsIHdlIGludHJvZHVjZSBUaW1lR1BULCB0aGUgZmlyc3QgZm91bmRhdGlvbiBtb2RlbCBmb3IgdGltZSBzZXJpZXMsIGNhcGFibGUgb2YgZ2VuZXJhdGluZyBhY2N1cmF0ZSBwcmVkaWN0aW9ucyBmb3IgZGl2ZXJzZSBkYXRhc2V0cyBub3Qgc2VlbiBkdXJpbmcgdHJhaW5pbmcuIFdlIGV2YWx1YXRlIG91ciBwcmUtdHJhaW5lZCBtb2RlbCBhZ2FpbnN0IGVzdGFibGlzaGVkIHN0YXRpc3RpY2FsLCBtYWNoaW5lIGxlYXJuaW5nLCBhbmQgZGVlcCBsZWFybmluZyBtZXRob2RzLCBkZW1vbnN0cmF0aW5nIHRoYXQgVGltZUdQVCB6ZXJvLXNob3QgaW5mZXJlbmNlIGV4Y2VscyBpbiBwZXJmb3JtYW5jZSwgZWZmaWNpZW5jeSwgYW5kIHNpbXBsaWNpdHkuIE91ciBzdHVkeSBwcm92aWRlcyBjb21wZWxsaW5nIGV2aWRlbmNlIHRoYXQgaW5zaWdodHMgZnJvbSBvdGhlciBkb21haW5zIG9mIGFydGlmaWNpYWwgaW50ZWxsaWdlbmNlIGNhbiBiZSBlZmZlY3RpdmVseSBhcHBsaWVkIHRvIHRpbWUgc2VyaWVzIGFuYWx5c2lzLiBXZSBjb25jbHVkZSB0aGF0IGxhcmdlLXNjYWxlIHRpbWUgc2VyaWVzIG1vZGVscyBvZmZlciBhbiBleGNpdGluZyBvcHBvcnR1bml0eSB0byBkZW1vY3JhdGl6ZSBhY2Nlc3MgdG8gcHJlY2lzZSBwcmVkaWN0aW9ucyBhbmQgcmVkdWNlIHVuY2VydGFpbnR5IGJ5IGxldmVyYWdpbmcgdGhlIGNhcGFiaWxpdGllcyBvZiBjb250ZW1wb3JhcnkgYWR2YW5jZW1lbnRzIGluIGRlZXAgbGVhcm5pbmcuIiwsLCxVbml0ZWQgU3RhdGVzIG9mIEFtZXJpY2EsLCwsLCwyMDI1LTExLTI4IDExOjUzOjQ0KzAwOjAwLCwsLCwsSW5kdXN0cnksLCwsLCwsLCwsLCwsLCwsLCwKTlYtRW1iZWQtdjEsTGFuZ3VhZ2UsIkxhbmd1YWdlIG1vZGVsaW5nL2dlbmVyYXRpb24sUXVlc3Rpb24gYW5zd2VyaW5nIixOVklESUEsIkNoYW5reXUgTGVlLCBSYWphcnNoaSBSb3ksIE1lbmd5YW8gWHUsIEpvbmF0aGFuIFJhaW1hbiwgTW9oYW1tYWQgU2hvZXliaSwgQnJ5YW4gQ2F0YW56YXJvLCBXZWkgUGluZyIsMjAyNC0wNS0yNyxOVi1FbWJlZDogSW1wcm92ZWQgVGVjaG5pcXVlcyBmb3IgVHJhaW5pbmcgTExNcyBhcyBHZW5lcmFsaXN0IEVtYmVkZGluZyBNb2RlbHMsaHR0cHM6Ly9hcnhpdi5vcmcvYWJzLzI0MDUuMTc0MjgsLCwsNzAwMDAwMDAwMC4wLCwsLCwiIiJUaGUgbW9kZWwgaXMgZmluZXR1bmVkIHdpdGggMTI4IGJhdGNoCnNpemUsIHdoZXJlIGVhY2ggYmF0Y2ggaXMgY29tcG9zZWQgb2YgYSBxdWVyeSBwYWlyZWQgd2l0aCAxIHBvc2l0aXZlIGFuZCA3IGhhcmQgbmVnYXRpdmUgZG9jdW1lbnRzLgpXZSB0cmFpbiB1c2luZyBCZmxvYXQxNiwgYW5kIHNldCB0aGUgbWF4aW11bSBzZXF1ZW5jZSBsZW5ndGggYXMgNTEyIHRva2Vucy4iIgoKRmlyc3Qgc3RhZ2UgLSAyMGsKU2Vjb25kIHN0YWdlIC0gMThrCgoxMjgqNTEyKjM4MDAwPTI0OTAzNjgwMDAiLCwsLCxDb25maWRlbnQsIkRlY29kZXItb25seSBsYXJnZSBsYW5ndWFnZSBtb2RlbCAoTExNKS1iYXNlZCBlbWJlZGRpbmcgbW9kZWxzIGFyZSBiZWdpbm5pbmcgdG8gb3V0cGVyZm9ybSBCRVJUIG9yIFQ1LWJhc2VkIGVtYmVkZGluZyBtb2RlbHMgaW4gZ2VuZXJhbC1wdXJwb3NlIHRleHQgZW1iZWRkaW5nIHRhc2tzLCBpbmNsdWRpbmcgZGVuc2UgdmVjdG9yLWJhc2VkIHJldHJpZXZhbC4gSW4gdGhpcyB3b3JrLCB3ZSBpbnRyb2R1Y2UgdGhlIE5WLUVtYmVkIG1vZGVsIHdpdGggYSB2YXJpZXR5IG9mIGFyY2hpdGVjdHVyYWwgZGVzaWducyBhbmQgdHJhaW5pbmcgcHJvY2VkdXJlcyB0byBzaWduaWZpY2FudGx5IGVuaGFuY2UgdGhlIHBlcmZvcm1hbmNlIG9mIExMTSBhcyBhIHZlcnNhdGlsZSBlbWJlZGRpbmcgbW9kZWwsIHdoaWxlIG1haW50YWluaW5nIGl0cyBzaW1wbGljaXR5IGFuZCByZXByb2R1Y2liaWxpdHkuIEZvciBtb2RlbCBhcmNoaXRlY3R1cmUsIHdlIHByb3Bvc2UgYSBsYXRlbnQgYXR0ZW50aW9uIGxheWVyIHRvIG9idGFpbiBwb29sZWQgZW1iZWRkaW5ncywgd2hpY2ggY29uc2lzdGVudGx5IGltcHJvdmVzIHJldHJpZXZhbCBhbmQgZG93bnN0cmVhbSB0YXNrIGFjY3VyYWN5IGNvbXBhcmVkIHRvIG1lYW4gcG9vbGluZyBvciB1c2luZyB0aGUgbGFzdCA8RU9TPiB0b2tlbiBlbWJlZGRpbmcgZnJvbSBMTE1zLiBUbyBlbmhhbmNlIHJlcHJlc2VudGF0aW9uIGxlYXJuaW5nLCB3ZSByZW1vdmUgdGhlIGNhdXNhbCBhdHRlbnRpb24gbWFzayBvZiBMTE1zIGR1cmluZyBjb250cmFzdGl2ZSB0cmFpbmluZy4gRm9yIG1vZGVsIHRyYWluaW5nLCB3ZSBpbnRyb2R1Y2UgYSB0d28tc3RhZ2UgY29udHJhc3RpdmUgaW5zdHJ1Y3Rpb24tdHVuaW5nIG1ldGhvZC4gSXQgZmlyc3QgYXBwbGllcyBjb250cmFzdGl2ZSB0cmFpbmluZyB3aXRoIGluc3RydWN0aW9ucyBvbiByZXRyaWV2YWwgZGF0YXNldHMsIHV0aWxpemluZyBpbi1iYXRjaCBuZWdhdGl2ZXMgYW5kIGN1cmF0ZWQgaGFyZCBuZWdhdGl2ZSBleGFtcGxlcy4gQXQgc3RhZ2UtMiwgaXQgYmxlbmRzIHZhcmlvdXMgbm9uLXJldHJpZXZhbCBkYXRhc2V0cyBpbnRvIGluc3RydWN0aW9uIHR1bmluZywgd2hpY2ggbm90IG9ubHkgZW5oYW5jZXMgbm9uLXJldHJpZXZhbCB0YXNrIGFjY3VyYWN5IGJ1dCBhbHNvIGltcHJvdmVzIHJldHJpZXZhbCBwZXJmb3JtYW5jZS4gQ29tYmluaW5nIHRoZXNlIHRlY2huaXF1ZXMsIG91ciBOVi1FbWJlZCBtb2RlbCwgdXNpbmcgb25seSBwdWJsaWNseSBhdmFpbGFibGUgZGF0YSwgaGFzIGFjaGlldmVkIGEgcmVjb3JkLWhpZ2ggc2NvcmUgb2YgNjkuMzIsIHJhbmtpbmcgTm8uIDEgb24gdGhlIE1hc3NpdmUgVGV4dCBFbWJlZGRpbmcgQmVuY2htYXJrIChNVEVCKSAoYXMgb2YgTWF5IDI0LCAyMDI0KSwgd2l0aCA1NiB0YXNrcywgZW5jb21wYXNzaW5nIHJldHJpZXZhbCwgcmVyYW5raW5nLCBjbGFzc2lmaWNhdGlvbiwgY2x1c3RlcmluZywgYW5kIHNlbWFudGljIHRleHR1YWwgc2ltaWxhcml0eSB0YXNrcy4gTm90YWJseSwgb3VyIG1vZGVsIGFsc28gYXR0YWlucyB0aGUgaGlnaGVzdCBzY29yZSBvZiA1OS4zNiBvbiAxNSByZXRyaWV2YWwgdGFza3MgaW4gdGhlIE1URUIgYmVuY2htYXJrIChhbHNvIGtub3duIGFzIEJFSVIpLiBXZSB3aWxsIG9wZW4tc291cmNlIHRoZSBtb2RlbCBhdDogdGhpcyBodHRwcyBVUkwuIiwsLE9wZW4gd2VpZ2h0cyAobm9uLWNvbW1lcmNpYWwpLFVuaXRlZCBTdGF0ZXMgb2YgQW1lcmljYSxNaXN0cmFsIDdCLDEuMDQ1OTU0NmUrMjAsNk5EID0gNio3KjEwXjkqMjQ5MDM2ODAwMCA9IDEuMDQ1OTU0NmUrMjAsLCwyMDI1LTExLTI4IDExOjUzOjQ0KzAwOjAwLCwsLCwsSW5kdXN0cnksLCwsLFVucmVsZWFzZWQsIkNyZWF0aXZlIENvbW1vbnMgQXR0cmlidXRpb24gTm9uIENvbW1lcmNpYWwgNC4wCgpodHRwczovL2h1Z2dpbmdmYWNlLmNvL252aWRpYS9OVi1FbWJlZC12MSIsLCwsLCwsT3BlcmF0aW9uIGNvdW50aW5nLCwsLCxZZXMKTFVYSUEt</x:v>
      </x:c>
    </x:row>
    <x:row r="116" ht="18" customHeight="1">
      <x:c r="A116" s="17" t="n">
        <x:v>111</x:v>
      </x:c>
      <x:c r="B116" s="17" t="n">
        <x:v>310</x:v>
      </x:c>
      <x:c r="C116" s="160" t="str">
        <x:v>MjEuNEItQWxpZ25tZW50LExhbmd1YWdlLCJMYW5ndWFnZSBtb2RlbGluZy9nZW5lcmF0aW9uLFF1ZXN0aW9uIGFuc3dlcmluZyIsU2FsdEx1eCwsMjAyNC0wNS0yNyxMVVhJQS0yMS40Qi1BbGlnbm1lbnQsaHR0cHM6Ly9odWdnaW5nZmFjZS5jby9zYWx0bHV4L2x1eGlhLTIxLjRiLWFsaWdubWVudC12MS4yLCwsLDIxNDAwMDAwMDAwLjAsMjEuNEIgLCwsLCwsLCwsQ29uZmlkZW50LCJXZSBpbnRyb2R1Y2UgTFVYSUEtMjEuNEItQWxpZ25tZW50LCBhIGxhcmdlIGxhbmd1YWdlIG1vZGVsIChMTE0pIHdpdGggMjEuNCBiaWxsaW9uIHBhcmFtZXRlcnMsIGRlbW9uc3RyYXRpbmcgc3VwZXJpb3IgcGVyZm9ybWFuY2UgaW4gdmFyaW91cyBuYXR1cmFsIGxhbmd1YWdlIHByb2Nlc3NpbmcgKE5MUCkgdGFza3MuCgpJdCdzIGRlbW9uc3RyYXRlcyB1bnBhcmFsbGVsZWQgc3RhdGUtb2YtdGhlLWFydCBwZXJmb3JtYW5jZSBpbiBtb2RlbHMgd2l0aCBwYXJhbWV0ZXJzIHVuZGVyIDM1QiwgYW5kIGl0IGFsc28gb3V0cGVyZm9ybWVkIHRoZSA3MkIgbW9kZWwgYW5kIHRoZSAzNEJ4MiBNb0UgKE1peHR1cmUgb2YgRXhwZXJ0cykgbW9kZWwuIFBsZWFzZSByZWZlciB0byB0aGUgZXZhbHVhdGlvbiByZXN1bHRzIHRhYmxlIGZvciBkZXRhaWxzLgoKVGhlIGx1eGlhLTIxLjRiLWFsaWdubWVudCBtb2RlbCBpcyBkZXJpdmVkIGZyb20gdGhlIGx1eGlhLTIxLjRiLWluc3RydWN0IG1vZGVsIHRocm91Z2ggRFBPIHRyYWluaW5nLCBhbmQgdGhlIGx1eGlhLTIxLjRiLWluc3RydWN0IG1vZGVsIGlzIGFuIFNGVCB0cmFpbmVkIHZlcnNpb24gb2YgdGhlIGx1eGlhLTIxLjRiIG1vZGVsLiBXZSBwbGFuIHRvIHJlbGVhc2UgYm90aCB0aGUgcHJldHJhaW5lZCBtb2RlbCBhbmQgdGhlIGluc3RydWN0aW9uLXR1bmVkIG1vZGVsIHNvb24uIiwsLE9wZW4gd2VpZ2h0cyAodW5yZXN0cmljdGVkKSxLb3JlYSAoUmVwdWJsaWMgb2YpLEludGVybkxNMi0yMEIsLCwsLDIwMjUtMTEtMjggMTE6NTM6NDQrMDA6MDAsLCwsLCxJbmR1c3RyeSwsLCwsVW5yZWxlYXNlZCwiYXBhY2hlIDIuMApodHRwczovL2h1Z2dpbmdmYWNlLmNvL3NhbHRsdXgvbHV4aWEtMjEuNGItYWxpZ25tZW50LXYxLjIiLCwsLCwsLCxzYWx0bHV4LCwsLFllcwpaYW1iYTItN0IsTGFuZ3VhZ2UsIkxhbmd1YWdlIG1vZGVsaW5nL2dlbmVyYXRpb24sQ2hhdCxUZXh0IHN1bW1hcml6YXRpb24sQ29kZSBnZW5lcmF0aW9uLFF1ZXN0aW9uIGFuc3dlcmluZyIsWnlwaHJhLCJQYW9sbyBHbG9yaW9zbywgUXVlbnRpbiBBbnRob255LCBZdXJ5IFRva3Bhbm92LCBKYW1lcyBXaGl0dGluZ3RvbiwgSm9uYXRoYW4gUGlsYXVsdCwgQWRhbSBJYnJhaGltLCBCZXJlbiBNaWxsaWRnZSIsMjAyNC0wNS0yNixaYW1iYTogQSBDb21wYWN0IDdCIFNTTSBIeWJyaWQgTW9kZWwsaHR0cHM6Ly9hcnhpdi5vcmcvYWJzLzI0MDUuMTY3MTIsMTEyLjAsLCw3MDAwMDAwMDAwLjAsLDguODJlKzIyLCI2IEZMT1AgLyBwYXJhbWV0ZXIgLyB0b2tlbiAqIDcgKiAxMF45IHBhcmFtZXRlcnMgKiAyMTAwMDAwMDAwMDAwIHRva2VucyA9IDguODJlKzIyIEZMT1AKClthc3N1bWluZyAxIGVwb2NoXSIsLCJaYW1iYTItN0IgdXNlcyB0aGUgTWlzdHJhbCB2MC4xIHRva2VuaXplciBhbmQgd2FzIHByZS10cmFpbmVkIG9uIDJUIHRva2VucyBvZiB0ZXh0IGFuZCBjb2RlIGRhdGEgc291cmNlZCBmcm9tIG9wZW4gd2ViLWRhdGFzZXRzLCBpbmNsdWRpbmcgWnlkYS4gU3Vic2VxdWVudGx5LCBpbiBhIHNlY29uZCBwaGFzZSwgWmFtYmEyLTdCIHdhcyBhbm5lYWxlZCBvbiBhIG1peHR1cmUgb2YgYXBwcm94aW1hdGVseSAxMDBCIGhpZ2gtcXVhbGl0eSB0b2tlbnMuIiwsWmFtYmEtdjEgd2FzIHRyYWluZWQgb24gMTI4IEgxMDAgR1BVcyBmb3IgYXBwcm94aW1hdGVseSAzMCBkYXlzLixOVklESUEgSDEwMCBTWE01IDgwR0IsLENvbmZpZGVudCwiSW4gdGhpcyB0ZWNobmljYWwgcmVwb3J0LCB3ZSBwcmVzZW50IFphbWJhLCBhIG5vdmVsIDdCIFNTTS10cmFuc2Zvcm1lciBoeWJyaWQgbW9kZWwgd2hpY2ggYWNoaWV2ZXMgY29tcGV0aXRpdmUgcGVyZm9ybWFuY2UgYWdhaW5zdCBsZWFkaW5nIG9wZW4td2VpZ2h0IG1vZGVscyBhdCBhIGNvbXBhcmFibGUgc2NhbGUuIFphbWJhIGlzIHRyYWluZWQgb24gMVQgdG9rZW5zIGZyb20gb3Blbmx5IGF2YWlsYWJsZSBkYXRhc2V0cyBhbmQgaXMgdGhlIGJlc3Qgbm9uLXRyYW5zZm9ybWVyIG1vZGVsIGF0IHRoaXMgc2NhbGUuIFphbWJhIHBpb25lZXJzIGEgdW5pcXVlIGFyY2hpdGVjdHVyZSBjb21iaW5pbmcgYSBNYW1iYSBiYWNrYm9uZSB3aXRoIGEgc2luZ2xlIHNoYXJlZCBhdHRlbnRpb24gbW9kdWxlLCB0aHVzIG9idGFpbmluZyB0aGUgYmVuZWZpdHMgb2YgYXR0ZW50aW9uIGF0IG1pbmltYWwgcGFyYW1ldGVyIGNvc3QuIER1ZSB0byBpdHMgYXJjaGl0ZWN0dXJlLCBaYW1iYSBpcyBzaWduaWZpY2FudGx5IGZhc3RlciBhdCBpbmZlcmVuY2UgdGhhbiBjb21wYXJhYmxlIHRyYW5zZm9ybWVyIG1vZGVscyBhbmQgcmVxdWlyZXMgc3Vic3RhbnRpYWxseSBsZXNzIG1lbW9yeSBmb3IgZ2VuZXJhdGlvbiBvZiBsb25nIHNlcXVlbmNlcy4gWmFtYmEgaXMgcHJldHJhaW5lZCBpbiB0d28gcGhhc2VzOiB0aGUgZmlyc3QgcGhhc2UgaXMgYmFzZWQgb24gZXhpc3Rpbmcgd2ViIGRhdGFzZXRzLCB3aGlsZSB0aGUgc2Vjb25kIG9uZSBjb25zaXN0cyBvZiBhbm5lYWxpbmcgdGhlIG1vZGVsIG92ZXIgaGlnaC1xdWFsaXR5IGluc3RydWN0IGFuZCBzeW50aGV0aWMgZGF0YXNldHMsIGFuZCBpcyBjaGFyYWN0ZXJpemVkIGJ5IGEgcmFwaWQgbGVhcm5pbmcgcmF0ZSBkZWNheS4gV2Ugb3Blbi1zb3VyY2UgdGhlIHdlaWdodHMgYW5kIGFsbCBjaGVja3BvaW50cyBmb3IgWmFtYmEsIHRocm91Z2ggYm90aCBwaGFzZSAxIGFuZCBhbm5lYWxpbmcgcGhhc2VzLgoiLDEuMCwsT3BlbiB3ZWlnaHRzICh1bnJlc3RyaWN0ZWQpLFVuaXRlZCBTdGF0ZXMgb2YgQW1lcmljYSwiTWFtYmEgMiwgMi43QiIsLCwxMjguMCwsMjAyNi0wNS0yNSAxMjozMzowMCswMDowMCwsLCwsLEluZHVzdHJ5LCwsLCxVbnJlbGVhc2VkLCJBcGFjaGUgMi4wCmh0dHBzOi8vaHVnZ2luZ2ZhY2UuY28vWnlwaHJhL1phbWJhMi03QiIsLCwsLCwxNzY5NjYuOTU5NjMxNjMwMjgsT3BlcmF0aW9uIGNvdW50aW5nLHp5cGhyYSwsLCxZZXMKTGxhbWEtMy03MEItU3ludGhpYS12My41LExhbmd1YWdlLCJMYW5ndWFnZSBtb2RlbGluZy9nZW5lcmF0aW9uLFF1ZXN0aW9uIGFuc3dlcmluZyIsLE1pZ2VsIFRpc3NlcmEsMjAyNC0wNS0yNixMbGFtYS0zLTcwQi1TeW50aGlhLXYzLjUsaHR0cHM6Ly9odWdnaW5nZmFjZS5jby9taWd0aXNzZXJhL0xsYW1hLTMtNzBCLVN5bnRoaWEtdjMuNSwsLCw3MDAwMDAwMDAwMC4wLCwsLCwsLCwsLENvbmZpZGVudCwiTGxhbWEtMy03MEItU3ludGhpYS12My41IChTeW50aGV0aWMgSW50ZWxsaWdlbnQgQWdlbnQpIGlzIGEgZ2VuZXJhbCBwdXJwb3NlIExhcmdlIExhbmd1YWdlIE1vZGVsIChMTE0pLiBJdCB3YXMgdHJhaW5lZCBvbiB0aGUgU3ludGhpYS12My41IGRhdGFzZXQgdGhhdCBjb250YWlucyB0aGUgdmFyaWVkIHN5c3RlbSBjb250ZXh0cywgcGx1cyBzb21lIG90aGVyIHB1YmxpY2x5IGF2YWlsYWJsZSBkYXRhc2V0cy4KCkl0IGhhcyBiZWVuIGZpbmUtdHVuZWQgZm9yIGluc3RydWN0aW9uIGZvbGxvd2luZyBhcyB3ZWxsIGFzIGhhdmluZyBsb25nLWZvcm0gY29udmVyc2F0aW9ucy4KCkNvbXB1dGUgZm9yIExsYW1hLTMtNzBCLVN5bnRoaWEtdjMuNSB3YXMgc3BvbnNvcmVkIGJ5IEtpbmRvQUkuIiwsLE9wZW4gd2VpZ2h0cyAocmVzdHJpY3RlZCB1c2UpLCxMbGFtYSAzLTcwQiwsLCwsMjAyNS0xMS0yOCAxMTo1Mzo0NCswMDowMCwsLCwsLCwsLCwsVW5yZWxlYXNlZCwibGxhbWEgMyBsaWNlbnNlCmh0dHBzOi8vaHVnZ2luZ2ZhY2UuY28vbWlndGlzc2VyYS9MbGFtYS0zLTcwQi1TeW50aGlhLXYzLjUiLCwsLCwsLCxtaWd0aXNzZXJhLCwsLFllcwpYaW5nY2hlbiBKaWFud2VpIFNlY3VyaXR5IE1vZGVsICjmmJ/ovrDCt+ingeW+ruWuieWFqOWkpyDmqKHlnospLCJMYW5ndWFnZSxDeWJlcnNlY3VyaXR5IiwiRGF0YSBhbmFseXRpY3MsTGFuZ3VhZ2UgbW9kZWxpbmcvZ2VuZXJhdGlvbiIsQ2hpbmEgVGVsZWNvbSwsMjAyNC0wNS0yNSxDQUMgcmVnaXN0cnksImh0dHBzOi8vd2ViLmFyY2hpdmUub3JnL3dlYi8yMDI1MDcwNzA3NDIzOC9odHRwczovL2JhYnkuaWZlbmcuY29tL2MvOGpMVHR3Q3k0V1MKaHR0cHM6Ly93ZWIuYXJjaGl2ZS5vcmcvd2ViLzIwMjUwNzA3MDc0NTEwL2h0dHBzOi8vZmluYW5jZS5zaW5hLmNuLzIwMjQtMDUtMjcvZGV0YWlsLWluYXdyc3F1NzA5MzMwMy5kLmh0bWwiLCwsLCwsLCwsLCwsLCxDb25maWRlbnQsIkppYW53ZWkgU2VjdXJpdHkgQmlnIE1vZGVsIDIuMCB0YWtlcyBhY3R1YWwgYXR0YWNrIGFuZCBkZWZlbnNlIHNjZW5hcmlvcyBhcyB0aGUgZW50cnkgcG9pbnQsIGFuZCBmb2N1c2VzIG9uIHRoZSByZXNlYXJjaCBhbmQgZGV2ZWxvcG1lbnQgb2Yga2V5IGNhcGFiaWxpdGllcyBzdWNoIGFzIGxvZyBub2lzZSByZWR1Y3Rpb24gYW5kIGp1ZGdtZW50LCBpbnRlbGxpZ2VudCBhdHRhY2sgYW5kIGRlZmVuc2UgdGVycmFpbiBhbmFseXNpcywgbGFyZ2UgbW9kZWwgZ3VhcmRyYWlscywgYXV0b21hdGljIHJlcG9ydCBnZW5lcmF0aW9uIGFuZCBpbnRlcnByZXRhdGlvbiwgYW5kIHNlY3VyaXR5IHNlcnZpY2Ugb3BlcmF0aW9uIGFzc2lzdGFudHMuIiwsLFVucmVsZWFzZWQsQ2hpbmEsLCwsLCwyMDI2LTAyLTExIDE5OjI2OjI3KzAwOjAwLCwsLCwsSW5kdXN0cnksLCwsLFVucmVsZWFzZWQsLCwsLCwsLCwsLCwsTm8KR2VuaWUgMiAoYmlvKSxCaW9sb2d5LFByb3RlaW4gZ2VuZXJhdGlvbiwiQ29sdW1iaWEgVW5pdmVyc2l0eSxSdXRnZXJzIFVuaXZlcnNpdHkiLCJZZXFpbmcgTGluLCBNaW5qaSBMZWUsIFpoYW8gWmhhbmcsIE1vaGFtbWVkIEFsUXVyYWlzaGkiLDIwMjQtMDUtMjQsIk91dCBvZiBNYW55LCBPbmU6IERlc2lnbmluZyBhbmQgU2NhZmZvbGRpbmcgUHJvdGVpbnMgYXQgdGhlIFNjYWxlIG9mIHRoZSBTdHJ1Y3R1cmFsIFVuaXZlcnNlIHdpdGggR2VuaWUgMiIsaHR0cHM6Ly9hcnhpdi5vcmcvYWJzLzI0MDUuMTU0ODksLCwsMTU3MDAwMDAuMCxUYWJsZSAyLDMuMjM0ODE2ZSsyMCwiIiJXZSB0cmFpbiBHZW5pZSAyIHVzaW5nIGRhdGEgcGFyYWxsZWxpc20gb24gOCBOdmlkaWEgQTEwMCBHUFVzIHdpdGggYW4gZWZmZWN0aXZlIGJhdGNoIHNpemUgb2YgNDguIFdlIHRyYWluIHRoZSBtb2RlbCBmb3IgNDAgZXBvY2hzICjiiLw1IGRheXMpIGZvciBhIHRvdGFsIG9mIOKIvDk2MCBHUFUgaG91cnMuIiIKCjMxMjAwMDAwMDAwMDAwMCBwZWFrIEZMT1AvcyAqIDk2MCBHUFUgaG91cnMgKiAzNjAwIHMgKiAwLjMgYXNzdW1lZCB1dGlsaXphdGlvbiA9IDMuMjM0ODE2ZSsyMCAiLDE1MDY3MzkyMCwsMTIwLjAsLE5WSURJQSBBMTAwLCxDb25maWRlbnQsIlByb3RlaW4gZGlmZnVzaW9uIG1vZGVscyBoYXZlIGVtZXJnZWQgYXMgYSBwcm9taXNpbmcgYXBwcm9hY2ggZm9yIHByb3RlaW4gZGVzaWduLiBPbmUgc3VjaCBwaW9uZWVyaW5nIG1vZGVsIGlzIEdlbmllLCBhIG1ldGhvZCB0aGF0IGFzeW1tZXRyaWNhbGx5IHJlcHJlc2VudHMgcHJvdGVpbiBzdHJ1Y3R1cmVzIGR1cmluZyB0aGUgZm9yd2FyZCBhbmQgYmFja3dhcmQgcHJvY2Vzc2VzLCB1c2luZyBzaW1wbGUgR2F1c3NpYW4gbm9pc2luZyBmb3IgdGhlIGZvcm1lciBhbmQgZXhwcmVzc2l2ZSBTRSgzKS1lcXVpdmFyaWFudCBhdHRlbnRpb24gZm9yIHRoZSBsYXR0ZXIuIEluIHRoaXMgd29yayB3ZSBpbnRyb2R1Y2UgR2VuaWUgMiwgZXh0ZW5kaW5nIEdlbmllIHRvIGNhcHR1cmUgYSBsYXJnZXIgYW5kIG1vcmUgZGl2ZXJzZSBwcm90ZWluIHN0cnVjdHVyZSBzcGFjZSB0aHJvdWdoIGFyY2hpdGVjdHVyYWwgaW5ub3ZhdGlvbnMgYW5kIG1hc3NpdmUgZGF0YSBhdWdtZW50YXRpb24uIEdlbmllIDIgYWRkcyBtb3RpZiBzY2FmZm9sZGluZyBjYXBhYmlsaXRpZXMgdmlhIGEgbm92ZWwgbXVsdGktbW90aWYgZnJhbWV3b3JrIHRoYXQgZGVzaWducyBjby1vY2N1cnJpbmcgbW90aWZzIHdpdGggdW5zcGVjaWZpZWQgaW50ZXItbW90aWYgcG9zaXRpb25zIGFuZCBvcmllbnRhdGlvbnMuIFRoaXMgbWFrZXMgcG9zc2libGUgY29tcGxleCBwcm90ZWluIGRlc2lnbnMgdGhhdCBlbmdhZ2UgbXVsdGlwbGUgaW50ZXJhY3Rpb24gcGFydG5lcnMgYW5kIHBlcmZvcm0gbXVsdGlwbGUgZnVuY3Rpb25zLiBPbiBib3RoIHVuY29uZGl0aW9uYWwgYW5kIGNvbmRpdGlvbmFsIGdlbmVyYXRpb24sIEdlbmllIDIgYWNoaWV2ZXMgc3RhdGUtb2YtdGhlLWFydCBwZXJmb3JtYW5jZSwgb3V0cGVyZm9ybWluZyBhbGwga25vd24gbWV0aG9kcyBvbiBrZXkgZGVzaWduIG1ldHJpY3MgaW5jbHVkaW5nIGRlc2lnbmFiaWxpdHksIGRpdmVyc2l0eSwgYW5kIG5vdmVsdHkuIEdlbmllIDIgYWxzbyBzb2x2ZXMgbW9yZSBtb3RpZiBzY2FmZm9sZGluZyBwcm9ibGVtcyB0aGFuIG90aGVyIG1ldGhvZHMgYW5kIGRvZXMgc28gd2l0aCBtb3JlIHVuaXF1ZSBhbmQgdmFyaWVkIHNvbHV0aW9ucy4gVGFrZW4gdG9nZXRoZXIsIHRoZXNlIGFkdmFuY2VzIHNldCBhIG5ldyBzdGFuZGFyZCBmb3Igc3RydWN0dXJlLWJhc2VkIHByb3RlaW4gZGVzaWduLiBHZW5pZSAyIGluZmVyZW5jZSBhbmQgdHJhaW5pbmcgY29kZSwgYXMgd2VsbCBhcyBtb2RlbCB3ZWlnaHRzLCBhcmUgZnJlZWx5IGF2YWlsYWJsZSBhdDogdGhpcyBodHRwcyBVUkwuIiw0MC4wLCxPcGVuIHdlaWdodHMgKHVucmVzdHJpY3RlZCksIlVuaXRlZCBTdGF0ZXMgb2YgQW1lcmljYSxVbml0ZWQgU3RhdGVzIG9mIEFtZXJpY2EiLCwsLDguMCwsMjAyNi0wMi0xMSAxOToyNjoyNyswMDowMCwsLCw0OC4wLCwiQWNhZGVtaWEsQWNhZGVtaWEiLCwsLDk2MC4wLE9wZW4gc291cmNlLCJBcGFjaGUgMgpodHRwczovL2dpdGh1Yi5jb20vYXFsYWJvcmF0b3J5L2dlbmllMiIsLCwsLCw2MzIwLjUzMDA2MDQ2NDczNSxIYXJkd2FyZSwsLCwsWWVzCkxMUFMsQmlvbG9neSxQcm90ZWluIG9yIG51Y2xlb3RpZGUgbGFuZ3VhZ2UgbW9kZWwgKHBMTS9uTE0pLEluc3RhRGVlcCwiQmVub2l0IEdhdWphYywgSsOpcsOpbWllIERvbsOgLCBMaXZpdSBDb3BvaXUsIFRpbW90aHkgQXRraW5zb24sIFRob21hcyBQaWVycm90LCBUaG9tYXMgRC4gQmFycmV0dCIsMjAyNC0wNS0yNCxMZWFybmluZyB0aGUgTGFuZ3VhZ2Ugb2YgUHJvdGVpbiBTdHJ1Y3R1cmUsaHR0cHM6Ly9hcnhpdi5vcmcvYWJzLzI0MDUuMTU4NDAsMTcuMCwsLDM0NDAwMDAwMC4wLCwsLDEyMDkwMDAwMDAsIjcwIG1pbGxpb24gdG90YWwgc3RydWN0dXJhbCB0b2tlbnMgCj0gMzEwLDAwMCBwcm90ZWluIHN0cnVjdHVyZXMgeCB+MjI1IHRva2Vucy9zdHJ1Y3R1cmUKPSA3LjAgeCAxMF43IHRva2VucyIsLCxHb29nbGUgVFBVIHY0LCxDb25maWRlbnQsIlJlcHJlc2VudGF0aW9uIGxlYXJuaW5nIGFuZCBcZW1waHtkZSBub3ZvfSBnZW5lcmF0aW9uIG9mIHByb3RlaW5zIGFyZSBwaXZvdGFsIGNvbXB1dGF0aW9uYWwgYmlvbG9neSB0YXNrcy4gV2hpbHN0IG5hdHVyYWwgbGFuZ3VhZ2UgcHJvY2Vzc2luZyAoTkxQKSB0ZWNobmlxdWVzIGhhdmUgcHJvdmVuIGhpZ2hseSBlZmZlY3RpdmUgZm9yIHByb3RlaW4gc2VxdWVuY2UgbW9kZWxsaW5nLCBzdHJ1Y3R1cmUgbW9kZWxsaW5nIHByZXNlbnRzIGEgY29tcGxleCBjaGFsbGVuZ2UsIHByaW1hcmlseSBkdWUgdG8gaXRzIGNvbnRpbnVvdXMgYW5kIHRocmVlLWRpbWVuc2lvbmFsIG5hdHVyZS4gTW90aXZhdGVkIGJ5IHRoaXMgZGlzY3JlcGFuY3ksIHdlIGludHJvZHVjZSBhbiBhcHByb2FjaCB1c2luZyBhIHZlY3Rvci1xdWFudGl6ZWQgYXV0b2VuY29kZXIgdGhhdCBlZmZlY3RpdmVseSB0b2tlbml6ZXMgcHJvdGVpbiBzdHJ1Y3R1cmVzIGludG8gZGlzY3JldGUgcmVwcmVzZW50YXRpb25zLiBUaGlzIG1ldGhvZCB0cmFuc2Zvcm1zIHRoZSBjb250aW51b3VzLCBjb21wbGV4IHNwYWNlIG9mIHByb3RlaW4gc3RydWN0dXJlcyBpbnRvIGEgbWFuYWdlYWJsZSwgZGlzY3JldGUgZm9ybWF0IHdpdGggYSBjb2RlYm9vayByYW5naW5nIGZyb20gNDA5NiB0byA2NDAwMCB0b2tlbnMsIGFjaGlldmluZyBoaWdoLWZpZGVsaXR5IHJlY29uc3RydWN0aW9ucyB3aXRoIGJhY2tib25lIHJvb3QgbWVhbiBzcXVhcmUgZGV2aWF0aW9ucyAoUk1TRCkgb2YgYXBwcm94aW1hdGVseSAxLTUgw4UuIFRvIGRlbW9uc3RyYXRlIHRoZSBlZmZpY2FjeSBvZiBvdXIgbGVhcm5lZCByZXByZXNlbnRhdGlvbnMsIHdlIHNob3cgdGhhdCBhIHNpbXBsZSBHUFQgbW9kZWwgdHJhaW5lZCBvbiBvdXIgY29kZWJvb2tzIGNhbiBnZW5lcmF0ZSBub3ZlbCwgZGl2ZXJzZSwgYW5kIGRlc2lnbmFibGUgcHJvdGVpbiBzdHJ1Y3R1cmVzLiBPdXIgYXBwcm9hY2ggbm90IG9ubHkgcHJvdmlkZXMgcmVwcmVzZW50YXRpb25zIG9mIHByb3RlaW4gc3RydWN0dXJlLCBidXQgYWxzbyBtaXRpZ2F0ZXMgdGhlIGNoYWxsZW5nZXMgb2YgZGlzcGFyYXRlIG1vZGFsIHJlcHJlc2VudGF0aW9ucyBhbmQgc2V0cyBhIGZvdW5kYXRpb24gZm9yIHNlYW1sZXNzLCBtdWx0aS1tb2RhbCBpbnRlZ3JhdGlvbiwgZW5oYW5jaW5nIHRoZSBjYXBhYmlsaXRpZXMgb2YgY29tcHV0YXRpb25hbCBtZXRob2RzIGluIHByb3RlaW4gZGVzaWduLiIsMjUwLjAsLCxVbml0ZWQgS2luZ2RvbSBvZiBHcmVhdCBCcml0YWluIGFuZCBOb3J0aGVybiBJcmVsYW5kLCwsLDEyOC4wLCwyMDI2LTA1LTI1IDEyOjMxOjE4KzAwOjAwLCwsLCwsSW5kdXN0cnksLCwsLCwsLCwsLCw4NTk1OS4yMDg4MjIzMjA0LCwsLCwsClVuaUdQVC1tTWVkLCwsLCwyMDI0LTA1LTI0LCLlvJXpooZBR0nmlrDpq5jluqbvvIzkupHnn6Xlo7DojaPojrdDQ0tTIDIwMjPljLvnlpflpKfmqKHlnovor4TmtYvlj4zlhqDlhpsKIixodHRwczovL3d3dy4xNjMuY29tL2R5L2FydGljbGUvSURGQzhQSkowNTE4QzUxUi5odG1sLCwsLCwsLCwsLCwsLCxVbmtub3duLCwsLCwsLCwsLCwyMDI1LTExLTI4IDExOjUzOjQ0KzAwOjAwLCwsLCwsLCwsLCwsLCwsLCwsLCwsLCwsCk9NTkktRVBJQyxMYW5ndWFnZSxDb2RlIGdlbmVyYXRpb24sIkltcGVyaWFsIENvbGxlZ2UgTG9uZG9uLFVuaXZlcnNpdHkgb2YgQnJpdGlzaCBDb2x1bWJpYSAoVUJDKSIsIk1heGVuY2UgRmFsZG9yLCBKZW5ueSBaaGFuZywgQW50b2luZSBDdWxseSwgSmVmZiBDbHVuZSIsMjAyNC0wNS0yNCxPTU5JLUVQSUM6IE9wZW4tZW5kZWRuZXNzIHZpYSBNb2RlbHMgb2YgaHVtYW4gTm90aW9ucyBvZiBJbnRlcmVzdGluZ25lc3Mgd2l0aCBFbnZpcm9ubWVudHMgUHJvZ3JhbW1lZCBpbiBDb2RlLGh0dHBzOi8vYXJ4aXYub3JnL2Ficy8yNDA1LjE1NTY4LDU3LjAsLCwsLDIuM2UrMTcsMzYwMCAqIDIgKiAoOTEuMSAqIDEwXjEyKSAqIDAuMzUgPSAyLjNlMTcsLCJSTCwgc28gdGhlIG5hdHVyYWwgdW5pdCBpcyBlbnZpcm9ubWVudCBzdGVwcywgc2VlICIiVGFibGUgMjogRHJlYW1lclYzIGh5cGVycGFyYW1ldGVycyIiIiwsLCwsQ29uZmlkZW50LCJPcGVuLWVuZGVkIGFuZCBBSS1nZW5lcmF0aW5nIGFsZ29yaXRobXMgYWltIHRvIGNvbnRpbnVvdXNseSBnZW5lcmF0ZSBhbmQgc29sdmUgaW5jcmVhc2luZ2x5IGNvbXBsZXggdGFza3MgaW5kZWZpbml0ZWx5LCBvZmZlcmluZyBhIHByb21pc2luZyBwYXRoIHRvd2FyZCBtb3JlIGdlbmVyYWwgaW50ZWxsaWdlbmNlLiBUbyBhY2NvbXBsaXNoIHRoaXMgZ3JhbmQgdmlzaW9uLCBsZWFybmluZyBtdXN0IG9jY3VyIHdpdGhpbiBhIHZhc3QgYXJyYXkgb2YgcG90ZW50aWFsIHRhc2tzLiBFeGlzdGluZyBhcHByb2FjaGVzIHRvIGF1dG9tYXRpY2FsbHkgZ2VuZXJhdGluZyBlbnZpcm9ubWVudHMgYXJlIGNvbnN0cmFpbmVkIHdpdGhpbiBtYW51YWxseSBwcmVkZWZpbmVkLCBvZnRlbiBuYXJyb3cgZGlzdHJpYnV0aW9ucyBvZiBlbnZpcm9ubWVudCwgbGltaXRpbmcgdGhlaXIgYWJpbGl0eSB0byBjcmVhdGUgYW55IGxlYXJuaW5nIGVudmlyb25tZW50LiBUbyBhZGRyZXNzIHRoaXMgbGltaXRhdGlvbiwgd2UgaW50cm9kdWNlIGEgbm92ZWwgZnJhbWV3b3JrLCBPTU5JLUVQSUMsIHRoYXQgYXVnbWVudHMgcHJldmlvdXMgd29yayBpbiBPcGVuLWVuZGVkbmVzcyB2aWEgTW9kZWxzIG9mIGh1bWFuIE5vdGlvbnMgb2YgSW50ZXJlc3RpbmduZXNzIChPTU5JKSB3aXRoIEVudmlyb25tZW50cyBQcm9ncmFtbWVkIGluIENvZGUgKEVQSUMpLiBPTU5JLUVQSUMgbGV2ZXJhZ2VzIGZvdW5kYXRpb24gbW9kZWxzIHRvIGF1dG9ub21vdXNseSBnZW5lcmF0ZSBjb2RlIHNwZWNpZnlpbmcgdGhlIG5leHQgbGVhcm5hYmxlIChpLmUuLCBub3QgdG9vIGVhc3kgb3IgZGlmZmljdWx0IGZvciB0aGUgYWdlbnQncyBjdXJyZW50IHNraWxsIHNldCkgYW5kIGludGVyZXN0aW5nIChlLmcuLCB3b3J0aHdoaWxlIGFuZCBub3ZlbCkgdGFza3MuIE9NTkktRVBJQyBnZW5lcmF0ZXMgYm90aCBlbnZpcm9ubWVudHMgKGUuZy4sIGFuIG9ic3RhY2xlIGNvdXJzZSkgYW5kIHJld2FyZCBmdW5jdGlvbnMgKGUuZy4sIHByb2dyZXNzIHRocm91Z2ggdGhlIG9ic3RhY2xlIGNvdXJzZSBxdWlja2x5IHdpdGhvdXQgdG91Y2hpbmcgcmVkIG9iamVjdHMpLCBlbmFibGluZyBpdCwgaW4gcHJpbmNpcGxlLCB0byBjcmVhdGUgYW55IHNpbXVsYXRhYmxlIGxlYXJuaW5nIHRhc2suIFdlIHNob3djYXNlIHRoZSBleHBsb3NpdmUgY3JlYXRpdml0eSBvZiBPTU5JLUVQSUMsIHdoaWNoIGNvbnRpbnVvdXNseSBpbm5vdmF0ZXMgdG8gc3VnZ2VzdCBuZXcsIGludGVyZXN0aW5nIGxlYXJuaW5nIGNoYWxsZW5nZXMuIFdlIGFsc28gaGlnaGxpZ2h0IGhvdyBPTU5JLUVQSUMgY2FuIGFkYXB0IHRvIHJlaW5mb3JjZW1lbnQgbGVhcm5pbmcgYWdlbnRzJyBsZWFybmluZyBwcm9ncmVzcywgZ2VuZXJhdGluZyB0YXNrcyB0aGF0IGFyZSBvZiBzdWl0YWJsZSBkaWZmaWN1bHR5LiBPdmVyYWxsLCBPTU5JLUVQSUMgY2FuIGVuZGxlc3NseSBjcmVhdGUgbGVhcm5hYmxlIGFuZCBpbnRlcmVzdGluZyBlbnZpcm9ubWVudHMsIGZ1cnRoZXIgcHJvcGVsbGluZyB0aGUgZGV2ZWxvcG1lbnQgb2Ygc2VsZi1pbXByb3ZpbmcgQUkgc3lzdGVtcyBhbmQgQUktR2VuZXJhdGluZyBBbGdvcml0aG1zLiBQcm9qZWN0IHdlYnNpdGUgd2l0aCB2aWRlb3M6IGh0dHBzOi8vZHViLnNoL29tbmllcGljLiIsLCwsIlVuaXRlZCBLaW5nZG9tIG9mIEdyZWF0IEJyaXRhaW4gYW5kIE5vcnRoZXJuIElyZWxhbmQsQ2FuYWRhIiwsLCwsLDIwMjYtMDUtMjUgMTI6MzE6MTcrMDA6MDAsLCwsLCwiQWNhZGVtaWEsQWNhZGVtaWEiLCwsLCwsLCwsLCwsLCwsLCwsCllPTE92MTAtWCxWaXNpb24sT2JqZWN0IGRldGVjdGlvbixUc2luZ2h1YSBVbml2ZXJzaXR5LCJBbyBXYW5nLCBIdWkgQ2hlbiwgTGloYW8gTGl1LCBLYWkgQ2hlbiwgWmlqaWEgTGluLCBKdW5nb25nIEhhbiwgR3VpZ3VhbmcgRGluZyIsMjAyNC0wNS0yMyxZT0xPdjEwOiBSZWFsLVRpbWUgRW5kLXRvLUVuZCBPYmplY3QgRGV0ZWN0aW9uLGh0dHBzOi8vYXJ4aXYub3JnL2Ficy8yNDA1LjE0NDU4LCwsLDI5NTAwMDAwLjAsMjkuNU0sMS40Nzg4ODhlKzE3LCI2TkQgPSA2KjI5NTAwMDAwLjAwKjExODAwMCo1MDAgPSAxLjA0NDNlKzE2IChsaWtlbHkgYW4gdW5kZXJlc3RpbWF0aW9uKQoKKHNwZWN1bGF0aXZlIGNvbmZpZGVuY2UgYmVjYXVzZSBJIGRvbid0IGtub3cgdGhlIGFtb3VudCBvZiB0b2tlbnMgcGVyIGltYWdlKQoKYXNzdW1pbmcoISkgYmF0Y2ggc2l6ZSA2NCAtPiBudW1iZXIgb2YgdXBkYXRlcyBwZXIgZXBvY2ggPSAxMTgwMDAvNjQgPSAxODQ0CgoxNjAuNCBHaWdhZmxvcHMgKiAxODQ0ICogNTAwID0gMS40Nzg4ODhlKzE3Iiwsc2l6ZSBvZiBDT0NPIDIwMTcsLCBBbGwgbW9kZWxzIGFyZSB0cmFpbmVkIG9uIDggTlZJRElBIDMwOTAgR1BVcyxOVklESUEgR2VGb3JjZSBSVFggMzA5MCBUaSwsTGlrZWx5LFlPTE92MTAgaXMgY3JlYXRlZCBieSByZXNlYXJjaGVycyBmcm9tIFRzaW5naHVhIFVuaXZlcnNpdHkgdXNpbmcgdGhlIFVsdHJhbHl0aWNzIFB5dGhvbiBwYWNrYWdlLiBUaGlzIHZlcnNpb24gcHJvdmlkZXMgcmVhbC10aW1lIG9iamVjdCBkZXRlY3Rpb24gYWR2YW5jZW1lbnRzIGJ5IGludHJvZHVjaW5nIGFuIEVuZC10by1FbmQgaGVhZCB0aGF0IGVsaW1pbmF0ZXMgTm9uLU1heGltdW0gU3VwcHJlc3Npb24gKE5NUykgcmVxdWlyZW1lbnRzLiw1MDAuMCwsT3BlbiB3ZWlnaHRzICh1bnJlc3RyaWN0ZWQpLENoaW5hLCwsLDguMCwsMjAyNS0xMS0yOCAxMTo1Mzo0NCswMDowMCwsLCwsLEFjYWRlbWlhLCwsLCxPcGVuIHNvdXJjZSwiaHR0cHM6Ly9naXRodWIuY29tL1RIVS1NSUcveW9sb3YxMAoKQUdQTC0zLjAgbGljZW5zZSIsLCwsLCw3MTEwLjc1NDY2ODI5NTM5NixPcGVyYXRpb24gY291bnRpbmcsLCwsLFllcwpCYWljaHVhbjQsLCxCYWljaHVhbiwsMjAyNC0wNS0yMizlm73kuqfmnIDlvLrlpKfmqKHlnovmmJPkuLvvvIFCYWljaHVhbiA06Zy45qacU3VwZXJDTFVF77yM5Ye76LSlR1BULTQtVHVyYm/vvIzpppbmrL5BSeWKqeaJi+adpeS6hixodHRwczovL3poaWR4LmNvbS9wLzQyNjUyNi5odG1sLCwsLCwsLCwsLCwsLCxVbmtub3duLCwsLCxDaGluYSwsLCwsLDIwMjYtMDEtMDUgMTk6MTg6MzQrMDA6MDAsLCwsLCxJbmR1c3RyeSwsLCwsLCwsLCwsLCwsLCwsLAozNjBaaGluYW8tN0IsTGFuZ3VhZ2UsIlF1ZXN0aW9uIGFuc3dlcmluZyxMYW5ndWFnZSBtb2RlbGluZy9nZW5lcmF0aW9uIiwzNjAgU2VjdXJpdHkgVGVjaG5vbG9neSwzNjB6aGluYW8sMjAyNC0wNS0yMiwzNjBaaGluYW8gVGVjaG5pY2FsIFJlcG9ydCxodHRwczovL2FyeGl2Lm9yZy9hYnMvMjQwNS4xMzM4NiwwLjAsLCw3MDAwMDAwMDAwLjAsLDEuNDI4ZSsyMyw2KjM0MDAwMDAwMDAwMDAqNzAwMDAwMDAwMD0xLjQyOGUrMjMsLDMuNCB0cmlsbGlvbiB0b2tlbnMsLCwsLENvbmZpZGVudCwiV2UgcHJlc2VudCAzNjBaaGluYW8gbW9kZWxzIHdpdGggN0IgcGFyYW1ldGVyIHNpemUgYW5kIGNvbnRleHQgbGVuZ3RocyBzcGFubmluZyA0SywgMzJLIGFuZCAzNjBLLCBhbGwgYXZhaWxhYmxlIGF0IHRoaXMgaHR0cHMgVVJMLiBGb3IgcmFwaWQgZGV2ZWxvcG1lbnQgaW4gcHJldHJhaW5pbmcsIHdlIGVzdGFibGlzaCBhIHN0YWJsZSBhbmQgc2Vuc2l0aXZlIGFibGF0aW9uIGVudmlyb25tZW50IHRvIGV2YWx1YXRlIGFuZCBjb21wYXJlIGV4cGVyaW1lbnQgcnVucyB3aXRoIG1pbmltYWwgbW9kZWwgc2l6ZS4gVW5kZXIgc3VjaCBndWlkYW5jZSwgd2UgcGVyZmVjdCBvdXIgZGF0YSBjbGVhbmluZyBhbmQgY29tcG9zaXRpb24gc3RyYXRlZ2llcyB0byBwcmV0cmFpbiAzNjBaaGluYW8tN0ItQmFzZSBvbiAzLjRUIHRva2Vucy4gV2UgYWxzbyBtYWlubHkgZW1waGFzaXplIGRhdGEgZHVyaW5nIGFsaWdubWVudCwgd2hlcmUgd2Ugc3RyaXZlIHRvIGJhbGFuY2UgcXVhbnRpdHkgYW5kIHF1YWxpdHkgd2l0aCBmaWx0ZXJpbmcgYW5kIHJlZm9ybWF0dGluZy4gV2l0aCB0YWlsb3JlZCBkYXRhLCAzNjBaaGluYW8tN0IncyBjb250ZXh0IHdpbmRvdyBpcyBlYXNpbHkgZXh0ZW5kZWQgdG8gMzJLIGFuZCAzNjBLLiBSTXMgYW5kIFJMSEYgYXJlIHRyYWluZWQgZm9sbG93aW5nIFNGVCBhbmQgY3JlZGlibHkgYXBwbGllZCB0byBzcGVjaWZpYyB0YXNrcy4gQWxsIHRvZ2V0aGVyIHRoZXNlIGNvbnRyaWJ1dGlvbnMgbGVhZCB0byAzNjBaaGluYW8tN0IncyBjb21wZXRpdGl2ZSBwZXJmb3JtYW5jZSBhbW9uZyBtb2RlbHMgb2Ygc2ltaWxhciBzaXplLiIsLCxPcGVuIHdlaWdodHMgKHVucmVzdHJpY3RlZCksQ2hpbmEsLCwsLCwyMDI1LTExLTI4IDExOjUzOjQ0KzAwOjAwLCwsLCwsSW5kdXN0cnksLCwsLE9wZW4gc291cmNlLCJBcGFjaGUgMi4wCmh0dHBzOi8vaHVnZ2luZ2ZhY2UuY28vcWlob28zNjAvMzYwWmhpbmFvLTdCLUJhc2UKCmh0dHBzOi8vZ2l0aHViLmNvbS9RaWhvbzM2MC8zNjB6aGluYW8/dGFiPXJlYWRtZS1vdi1maWxlIixUcnVlLCwsLCwsLHFpaG9vMzYwLCwsLFllcwpQcm90VDMsQmlvbG9neSxQcm90ZWluIHF1ZXN0aW9uIGFuc3dlcmluZywiTmF0aW9uYWwgVW5pdmVyc2l0eSBvZiBTaW5nYXBvcmUsVW5pdmVyc2l0eSBvZiBTY2llbmNlIGFuZCBUZWNobm9sb2d5IG9mIENoaW5hIChVU1RDKSxIb2trYWlkbyBVbml2ZXJzaXR5IiwiWmhpeXVhbiBMaXUsIEFuIFpoYW5nLCBIYW8gRmVpLCBFbnpoaSBaaGFuZywgWGlhbmcgV2FuZywgS2VuamkgS2F3YWd1Y2hpLCBUYXQtU2VuZyBDaHVhIiwyMDI0LTA1LTIxLFByb3RUMzogUHJvdGVpbi10by1UZXh0IEdlbmVyYXRpb24gZm9yIFRleHQtYmFzZWQgUHJvdGVpbiBVbmRlcnN0YW5kaW5nLGh0dHBzOi8vYXJ4aXYub3JnL2Ficy8yNDA1LjEyNTY0LDM0LjAsLCwxNjAwMDAwMDAwLjAsVGFibGUgMTIsLCwsIjQzMCw1OTUgKyA0MjIsMzE1ICsgMywzNjAsMDAwID0gNCwyMTIsOTEwIGRhdGFwb2ludHMKNCwyMTIsOTEwIMOXIDMwMCA9IDEsMjYzLDg3MywwMDAgdG9rZW5zCkZpbmFsIGVzdGltYXRlOiAxLjMgYmlsbGlvbiB0b2tlbnMKRXhhY3QgbnVtYmVycyBmcm9tIFRhYmxlIDIKNDMwNTk1KigzMzYrNDgpKzQyMjMxNSooMzM4KzEwMSkrMzM1OTY5MyooMjkxKzEwKT0xMzYyMDEyMzU4IiwsLCJOVklESUEgQTEwMCxOVklESUEgVjEwMCIsLExpa2VseSwiTGFuZ3VhZ2UgTW9kZWxzIChMTXMpIGV4Y2VsIGluIHVuZGVyc3RhbmRpbmcgdGV4dHVhbCBkZXNjcmlwdGlvbnMgb2YgcHJvdGVpbnMsIGFzIGV2aWRlbnQgaW4gYmlvbWVkaWNhbCBxdWVzdGlvbi1hbnN3ZXJpbmcgdGFza3MuIEhvd2V2ZXIsIHRoZWlyIGNhcGFiaWxpdHkgZmFsdGVycyB3aXRoIHJhdyBwcm90ZWluIGRhdGEsIHN1Y2ggYXMgYW1pbm8gYWNpZCBzZXF1ZW5jZXMsIGR1ZSB0byBhIGRlZmljaXQgaW4gcHJldHJhaW5pbmcgb24gc3VjaCBkYXRhLiBDb252ZXJzZWx5LCBQcm90ZWluIExhbmd1YWdlIE1vZGVscyAoUExNcykgY2FuIHVuZGVyc3RhbmQgYW5kIGNvbnZlcnQgcHJvdGVpbiBkYXRhIGludG8gaGlnaC1xdWFsaXR5IHJlcHJlc2VudGF0aW9ucywgYnV0IHN0cnVnZ2xlIHRvIHByb2Nlc3MgdGV4dHMuIFRvIGFkZHJlc3MgdGhlaXIgbGltaXRhdGlvbnMsIHdlIGludHJvZHVjZSBQcm90VDMsIGEgZnJhbWV3b3JrIGZvciBQcm90ZWluLXRvLVRleHQgR2VuZXJhdGlvbiBmb3IgVGV4dC1iYXNlZCBQcm90ZWluIFVuZGVyc3RhbmRpbmcuIFByb3RUMyBlbXBvd2VycyBhbiBMTSB0byB1bmRlcnN0YW5kIHByb3RlaW4gc2VxdWVuY2VzIG9mIGFtaW5vIGFjaWRzIGJ5IGluY29ycG9yYXRpbmcgYSBQTE0gYXMgaXRzIHByb3RlaW4gdW5kZXJzdGFuZGluZyBtb2R1bGUsIGVuYWJsaW5nIGVmZmVjdGl2ZSBwcm90ZWluLXRvLXRleHQgZ2VuZXJhdGlvbi4gVGhpcyBjb2xsYWJvcmF0aW9uIGJldHdlZW4gUExNIGFuZCBMTSBpcyBmYWNpbGl0YXRlZCBieSBhIGNyb3NzLW1vZGFsIHByb2plY3RvciAoaS5lLiwgUS1Gb3JtZXIpIHRoYXQgYnJpZGdlcyB0aGUgbW9kYWxpdHkgZ2FwIGJldHdlZW4gdGhlIFBMTSdzIHJlcHJlc2VudGF0aW9uIHNwYWNlIGFuZCB0aGUgTE0ncyBpbnB1dCBzcGFjZS4gVW5saWtlIHByZXZpb3VzIHN0dWRpZXMgZm9jdXNpbmcgb24gcHJvdGVpbiBwcm9wZXJ0eSBwcmVkaWN0aW9uIGFuZCBwcm90ZWluLXRleHQgcmV0cmlldmFsLCB3ZSBkZWx2ZSBpbnRvIHRoZSBsYXJnZWx5IHVuZXhwbG9yZWQgZmllbGQgb2YgcHJvdGVpbi10by10ZXh0IGdlbmVyYXRpb24uIFRvIGZhY2lsaXRhdGUgY29tcHJlaGVuc2l2ZSBiZW5jaG1hcmtzIGFuZCBwcm9tb3RlIGZ1dHVyZSByZXNlYXJjaCwgd2UgZXN0YWJsaXNoIHF1YW50aXRhdGl2ZSBldmFsdWF0aW9ucyBmb3IgcHJvdGVpbi10ZXh0IG1vZGVsaW5nIHRhc2tzLCBpbmNsdWRpbmcgcHJvdGVpbiBjYXB0aW9uaW5nLCBwcm90ZWluIHF1ZXN0aW9uLWFuc3dlcmluZywgYW5kIHByb3RlaW4tdGV4dCByZXRyaWV2YWwuIE91ciBleHBlcmltZW50cyBzaG93IHRoYXQgUHJvdFQzIHN1YnN0YW50aWFsbHkgc3VycGFzc2VzIGN1cnJlbnQgYmFzZWxpbmVzLCB3aXRoIGFibGF0aW9uIHN0dWRpZXMgZnVydGhlciBoaWdobGlnaHRpbmcgdGhlIGVmZmljYWN5IG9mIGl0cyBjb3JlIGNvbXBvbmVudHMuIE91ciBjb2RlIGlzIGF2YWlsYWJsZSBhdCB0aGlzIGh0dHBzIFVSTC4iLDYwLjAsLCwiU2luZ2Fwb3JlLENoaW5hLEphcGFuIiwsLCw2LjAsLDIwMjYtMDUtMjUgMTI6MzE6MTgrMDA6MDAsLCwsLCwiQWNhZGVtaWEsQWNhZGVtaWEsQWNhZGVtaWEiLCwsLCwsLCwsLCwsLCwsLCwsCiJBTExhTSBhZGFwdGVkMTNCCiIsTGFuZ3VhZ2UsIkxhbmd1YWdlIG1vZGVsaW5nL2dlbmVyYXRpb24sVHJhbnNsYXRpb24sUXVlc3Rpb24gYW5zd2VyaW5nIixTYXVkaSBEYXRhIGFuZCBBcnRpZmljaWFsIEludGVsbGlnZW5jZSBBdXRob3JpdHksU2F1ZGkgRGF0YSBhbmQgQXJ0aWZpY2lhbCBJbnRlbGxpZ2VuY2UgQXV0aG9yaXR5LDIwMjQtMDUtMjEsIkFMTGFNOiBMYXJnZSBMYW5ndWFnZSBNb2RlbHMgZm9yIEFyYWJpYyBhbmQgRW5nbGlzaAoiLCJodHRwczovL2FyeGl2Lm9yZy9hYnMvMjQwNy4xNTM5MApodHRwczovL2h1Z2dpbmdmYWNlLmNvL0FMTGFNLUFJL0FMTGFNLTdCLUluc3RydWN0LXByZXZpZWh0dHBzOi8vd3d3Lm1pZGRsZWVhc3RhaW5ld3MuY29tL3Avc2RhaWFzLWFsbGFtLWFyYWJpYy1sbG0tbGl2ZS1vbi13YXRzb254dyIsNjkuMCwsIlNPVEEgYXQgQXJhYmljIE1NTFUgYmVuY2htYXJrcywgYWxsIHJlc3VsdHMgaW4gdGhpcyBwYXBlcjogaHR0cHM6Ly9vcGVucmV2aWV3Lm5ldC9wZGY/aWQ9TXNjZHNGVlpyTgoKdXBkIDcwQiBtb2RlbCBpcyBTT1RBIiwxMzAwMDAwMDAwMC4wLCwxLjcxNmUrMjMsIkZpbmV0dW5pbmcgY29tcHV0ZTogCjYqMTMwMDAwMDAwMDAqMTIwMDAwMDAwMDAwMD05LjM2ZSsyMgoKTGxhbWEgMTNCIHRyYWluaW5nIEZMT1A6IDcuOGUrMjIKClRvdGFsOiAxLjcxNmUrMjMiLDUyMDAwMDAwMDAwMDAsIjMsNDMxLDIxNyw1NzkoNC4zQikgdG90YWwgZG9jdW1lbnRzLCB3aXRoIGEgdG90YWwgb2YgNCw1ODcsNzgxLDk4MSw1NDYoNC41VCkgd29yZHMsIGFuZCA1LjJUIHRva2Vucy4iLCwsTlZJRElBIEExMDAsLENvbmZpZGVudCwiV2UgcHJlc2VudCBBTExhTTogQXJhYmljIExhcmdlIExhbmd1YWdlIE1vZGVsLCBhIHNlcmllcyBvZiBsYXJnZSBsYW5ndWFnZSBtb2RlbHMgdG8gc3VwcG9ydCB0aGUgZWNvc3lzdGVtIG9mIEFyYWJpYyBMYW5ndWFnZSBUZWNobm9sb2dpZXMgKEFMVCkuIEFMTGFNIGlzIGNhcmVmdWxseSB0cmFpbmVkIGNvbnNpZGVyaW5nIHRoZSB2YWx1ZXMgb2YgbGFuZ3VhZ2UgYWxpZ25tZW50IGFuZCBrbm93bGVkZ2UgdHJhbnNmZXIgYXQgc2NhbGUuIE91ciBhdXRvcmVncmVzc2l2ZSBkZWNvZGVyLW9ubHkgYXJjaGl0ZWN0dXJlIG1vZGVscyBkZW1vbnN0cmF0ZSBob3cgc2Vjb25kLWxhbmd1YWdlIGFjcXVpc2l0aW9uIHZpYSB2b2NhYnVsYXJ5IGV4cGFuc2lvbiBhbmQgcHJldHJhaW5pbmcgb24gYSBtaXh0dXJlIG9mIEFyYWJpYyBhbmQgRW5nbGlzaCB0ZXh0IGNhbiBzdGVlciBhIG1vZGVsIHRvd2FyZHMgYSBuZXcgbGFuZ3VhZ2UgKEFyYWJpYykgd2l0aG91dCBhbnkgY2F0YXN0cm9waGljIGZvcmdldHRpbmcgaW4gdGhlIG9yaWdpbmFsIGxhbmd1YWdlIChFbmdsaXNoKS4gRnVydGhlcm1vcmUsIHdlIGhpZ2hsaWdodCB0aGUgZWZmZWN0aXZlbmVzcyBvZiB1c2luZyBwYXJhbGxlbC90cmFuc2xhdGVkIGRhdGEgdG8gYWlkIHRoZSBwcm9jZXNzIG9mIGtub3dsZWRnZSBhbGlnbm1lbnQgYmV0d2VlbiBsYW5ndWFnZXMuIEZpbmFsbHksIHdlIHNob3cgdGhhdCBleHRlbnNpdmUgYWxpZ25tZW50IHdpdGggaHVtYW4gcHJlZmVyZW5jZXMgY2FuIHNpZ25pZmljYW50bHkgZW5oYW5jZSB0aGUgcGVyZm9ybWFuY2Ugb2YgYSBsYW5ndWFnZSBtb2RlbCBjb21wYXJlZCB0byBtb2RlbHMgb2YgYSBsYXJnZXIgc2NhbGUgd2l0aCBsb3dlciBxdWFsaXR5IGFsaWdubWVudC4gQUxMYU0gYWNoaWV2ZXMgc3RhdGUtb2YtdGhlLWFydCBwZXJmb3JtYW5jZSBpbiB2YXJpb3VzIEFyYWJpYyBiZW5jaG1hcmtzLCBpbmNsdWRpbmcgTU1MVSBBcmFiaWMsIEFDVkEsIGFuZCBBcmFiaWMgRXhhbXMuIE91ciBhbGlnbmVkIG1vZGVscyBpbXByb3ZlIGJvdGggaW4gQXJhYmljIGFuZCBFbmdsaXNoIGZyb20gdGhlaXIgYmFzZSBhbGlnbmVkIG1vZGVscy4iLDEuMCwsQVBJIGFjY2VzcyxTYXVkaSBBcmFiaWEsTExhTUEtMTNCLCwsLCwyMDI2LTA1LTI1IDEyOjMxOjE4KzAwOjAwLCwsLCwsIkluZHVzdHJ5LEdvdmVybm1lbnQiLCwsLCxVbnJlbGVhc2VkLCJvbiBJQk0gd2F0c29ueCBwbGF0Zm9ybQpodHRwczovL2RhdGFwbGF0Zm9ybS5jbG91ZC5pYm0uY29tL2RvY3MvY29udGVudC93c2ovYW5hbHl6ZS1kYXRhL2ZtLW1vZGVscy5odG1sP2NvbnRleHQ9d3giLFRydWUsLCxCRjE2LCwsLCwsLCxObwpBTExhTcKgYWRhcHRlZCA3MEIsTGFuZ3VhZ2UsIkxhbmd1YWdlIG1vZGVsaW5nL2dlbmVyYXRpb24sVHJhbnNsYXRpb24sUXVlc3Rpb24gYW5zd2VyaW5nIixTYXVkaSBEYXRhIGFuZCBBcnRpZmljaWFsIEludGVsbGlnZW5jZSBBdXRob3JpdHksU2F1ZGkgRGF0YSBhbmQgQXJ0aWZpY2lhbCBJbnRlbGxpZ2VuY2UgQXV0aG9yaXR5LDIwMjQtMDUtMjEsIkFMTGFNOiBMYXJnZSBMYW5ndWFnZSBNb2RlbHMgZm9yIEFyYWJpYyBhbmQgRW5nbGlzaAoiLGh0dHBzOi8vYXJ4aXYub3JnL2Ficy8yNDA3LjE1MzkwLDY5LjAsU09UQSBpbXByb3ZlbWVudCwiU09UQSBhdCBBcmFiaWMgTU1MVSBiZW5jaG1hcmtzLCBhbGwgcmVzdWx0cyBpbiB0aGlzIHBhcGVyOiBodHRwczovL29wZW5yZXZpZXcubmV0L3BkZj9pZD1Nc2Nkc0ZWWnJOIiw3MDAwMDAwMDAwMC4wLCwxLjA2MmUrMjQsIkxsYW1hIDcwQjogOC4xZSsyMwpGaW5ldHVuZTogNio3MDAwMDAwMDAwMCo2MDAwMDAwMDAwMDA9MjUyMDAwMDAwMDAwMDAwMDAwMDAwMDAwClRvdGFsOiAxMDYyMDAwMDAwMDAwMDAwMDAwMDAwMDAwIiw2MDAwMDAwMDAwMDAsIiIiRm9yIHRoZSBBTExhTS03MEIgbW9kZWwsIHdlIG9ubHkgdHJhaW4gdXAgdG8gNjAwQiB0b2tlbnMiIiIsLCxOVklESUEgQTEwMCwsQ29uZmlkZW50LCJXZSBwcmVzZW50IEFMTGFNOiBBcmFiaWMgTGFyZ2UgTGFuZ3VhZ2UgTW9kZWwsIGEgc2VyaWVzIG9mIGxhcmdlIGxhbmd1YWdlIG1vZGVscyB0byBzdXBwb3J0IHRoZSBlY29zeXN0ZW0gb2YgQXJhYmljIExhbmd1YWdlIFRlY2hub2xvZ2llcyAoQUxUKS4gQUxMYU0gaXMgY2FyZWZ1bGx5IHRyYWluZWQgY29uc2lkZXJpbmcgdGhlIHZhbHVlcyBvZiBsYW5ndWFnZSBhbGlnbm1lbnQgYW5kIGtub3dsZWRnZSB0cmFuc2ZlciBhdCBzY2FsZS4gT3VyIGF1dG9yZWdyZXNzaXZlIGRlY29kZXItb25seSBhcmNoaXRlY3R1cmUgbW9kZWxzIGRlbW9uc3RyYXRlIGhvdyBzZWNvbmQtbGFuZ3VhZ2UgYWNxdWlzaXRpb24gdmlhIHZvY2FidWxhcnkgZXhwYW5zaW9uIGFuZCBwcmV0cmFpbmluZyBvbiBhIG1peHR1cmUgb2YgQXJhYmljIGFuZCBFbmdsaXNoIHRleHQgY2FuIHN0ZWVyIGEgbW9kZWwgdG93YXJkcyBhIG5ldyBsYW5ndWFnZSAoQXJhYmljKSB3aXRob3V0IGFueSBjYXRhc3Ryb3BoaWMgZm9yZ2V0dGluZyBpbiB0aGUgb3JpZ2luYWwgbGFuZ3VhZ2UgKEVuZ2xpc2gpLiBGdXJ0aGVybW9yZSwgd2UgaGlnaGxpZ2h0IHRoZSBlZmZlY3RpdmVuZXNzIG9mIHVzaW5nIHBhcmFsbGVsL3RyYW5zbGF0ZWQgZGF0YSB0byBhaWQgdGhlIHByb2Nlc3Mgb2Yga25vd2xlZGdlIGFsaWdubWVudCBiZXR3ZWVuIGxhbmd1YWdlcy4gRmluYWxseSwgd2Ugc2hvdyB0aGF0IGV4dGVuc2l2ZSBhbGlnbm1lbnQgd2l0aCBodW1hbiBwcmVmZXJlbmNlcyBjYW4gc2lnbmlmaWNhbnRseSBlbmhhbmNlIHRoZSBwZXJmb3JtYW5jZSBvZiBhIGxhbmd1YWdlIG1vZGVsIGNvbXBhcmVkIHRvIG1vZGVscyBvZiBhIGxhcmdlciBzY2FsZSB3aXRoIGxvd2VyIHF1YWxpdHkgYWxpZ25tZW50LiBBTExhTSBhY2hpZXZlcyBzdGF0ZS1vZi10aGUtYXJ0IHBlcmZvcm1hbmNlIGluIHZhcmlvdXMgQXJhYmljIGJlbmNobWFya3MsIGluY2x1ZGluZyBNTUxVIEFyYWJpYywgQUNWQSwgYW5kIEFyYWJpYyBFeGFtcy4gT3VyIGFsaWduZWQgbW9kZWxzIGltcHJvdmUgYm90aCBpbiBBcmFiaWMgYW5kIEVuZ2xpc2ggZnJvbSB0aGVpciBiYXNlIGFsaWduZWQgbW9kZWxzLiIsMS4wLCxVbnJlbGVhc2VkLFNhdWRpIEFyYWJpYSxMbGFtYSAyLTcwQiwsLCwsMjAyNi0wNS0yNSAxMjozMToxNyswMDowMCwsLCwsLCJJbmR1c3RyeSxHb3Zlcm5tZW50IiwsLCwsVW5yZWxlYXNlZCxub3QgeWV0IHJlbGVhc2VkLFRydWUsLCxCRjE2LCwsLCwsLCxObwpBTExhTSA3QixMYW5ndWFnZSwiTGFuZ3VhZ2UgbW9kZWxpbmcvZ2VuZXJhdGlvbixUcmFuc2xhdGlvbixRdWVzdGlvbiBhbnN3ZXJpbmciLFNhdWRpIERhdGEgYW5kIEFydGlmaWNpYWwgSW50ZWxsaWdlbmNlIEF1dGhvcml0eSxTYXVkaSBEYXRhIGFuZCBBcnRpZmljaWFsIEludGVsbGlnZW5jZSBBdXRob3JpdHksMjAyNC0wNS0yMSwiQUxMYU06IExhcmdlIExhbmd1YWdlIE1vZGVscyBmb3IgQXJhYmljIGFuZCBFbmdsaXNoCiIsaHR0cHM6Ly9hcnhpdi5vcmcvYWJzLzI0MDcuMTUzOTAsNjkuMCwsIlNPVEEgYXQgQXJhYmljIE1NTFUgYmVuY2htYXJrcywgYWxsIHJlc3VsdHMgaW4gdGhpcyBwYXBlcjogaHR0cHM6Ly9vcGVucmV2aWV3Lm5ldC9wZGY/aWQ9TXNjZHNGVlpyTiIsNzAwMDAwMDAwMC4wLCw5LjA0ZSsyMiwiRlQ6IDYqNzAwMDAwMDAwMCoxMjAwMDAwMDAwMDAwPTUuMDRlKzIyCgpMbGFtYSA3QiBjb21wdXRlOiA0ZSsyMgoKVG90YWw6IDkuMDRlKzIyIiw1MjAwMDAwMDAwMDAwLCIiIlN0YXJ0aW5nIGZyb20gTGxhbWEtMiBwcmV0cmFpbmVkIG1vZGVsIHdlaWdodHMsIHdlIGNvbnRpbnVlIHByZXRyYWluaW5nCnRoZSBBTExhTS03QiBhbmQgQUxMYU0tMTNCIG1vZGVscyBvbiAxLjJUIHRva2VucyIiIiwsLE5WSURJQSBBMTAwLCxDb25maWRlbnQsIldlIHByZXNlbnQgQUxMYU06IEFyYWJpYyBMYXJnZSBMYW5ndWFnZSBNb2RlbCwgYSBzZXJpZXMgb2YgbGFyZ2UgbGFuZ3VhZ2UgbW9kZWxzIHRvIHN1cHBvcnQgdGhlIGVjb3N5c3RlbSBvZiBBcmFiaWMgTGFuZ3VhZ2UgVGVjaG5vbG9naWVzIChBTFQpLiBBTExhTSBpcyBjYXJlZnVsbHkgdHJhaW5lZCBjb25zaWRlcmluZyB0aGUgdmFsdWVzIG9mIGxhbmd1YWdlIGFsaWdubWVudCBhbmQga25vd2xlZGdlIHRyYW5zZmVyIGF0IHNjYWxlLiBPdXIgYXV0b3JlZ3Jlc3NpdmUgZGVjb2Rlci1vbmx5IGFyY2hpdGVjdHVyZSBtb2RlbHMgZGVtb25zdHJhdGUgaG93IHNlY29uZC1sYW5ndWFnZSBhY3F1aXNpdGlvbiB2aWEgdm9jYWJ1bGFyeSBleHBhbnNpb24gYW5kIHByZXRyYWluaW5nIG9uIGEgbWl4dHVyZSBvZiBBcmFiaWMgYW5kIEVuZ2xpc2ggdGV4dCBjYW4gc3RlZXIgYSBtb2RlbCB0b3dhcmRzIGEgbmV3IGxhbmd1YWdlIChBcmFiaWMpIHdpdGhvdXQgYW55IGNhdGFzdHJvcGhpYyBmb3JnZXR0aW5nIGluIHRoZSBvcmlnaW5hbCBsYW5ndWFnZSAoRW5nbGlzaCkuIEZ1cnRoZXJtb3JlLCB3ZSBoaWdobGlnaHQgdGhlIGVmZmVjdGl2ZW5lc3Mgb2YgdXNpbmcgcGFyYWxsZWwvdHJhbnNsYXRlZCBkYXRhIHRvIGFpZCB0aGUgcHJvY2VzcyBvZiBrbm93bGVkZ2UgYWxpZ25tZW50IGJldHdlZW4gbGFuZ3VhZ2VzLiBGaW5hbGx5LCB3</x:v>
      </x:c>
    </x:row>
    <x:row r="117" ht="18" customHeight="1">
      <x:c r="A117" s="17" t="n">
        <x:v>112</x:v>
      </x:c>
      <x:c r="B117" s="17" t="n">
        <x:v>310</x:v>
      </x:c>
      <x:c r="C117" s="160" t="str">
        <x:v>ZSBzaG93IHRoYXQgZXh0ZW5zaXZlIGFsaWdubWVudCB3aXRoIGh1bWFuIHByZWZlcmVuY2VzIGNhbiBzaWduaWZpY2FudGx5IGVuaGFuY2UgdGhlIHBlcmZvcm1hbmNlIG9mIGEgbGFuZ3VhZ2UgbW9kZWwgY29tcGFyZWQgdG8gbW9kZWxzIG9mIGEgbGFyZ2VyIHNjYWxlIHdpdGggbG93ZXIgcXVhbGl0eSBhbGlnbm1lbnQuIEFMTGFNIGFjaGlldmVzIHN0YXRlLW9mLXRoZS1hcnQgcGVyZm9ybWFuY2UgaW4gdmFyaW91cyBBcmFiaWMgYmVuY2htYXJrcywgaW5jbHVkaW5nIE1NTFUgQXJhYmljLCBBQ1ZBLCBhbmQgQXJhYmljIEV4YW1zLiBPdXIgYWxpZ25lZCBtb2RlbHMgaW1wcm92ZSBib3RoIGluIEFyYWJpYyBhbmQgRW5nbGlzaCBmcm9tIHRoZWlyIGJhc2UgYWxpZ25lZCBtb2RlbHMuIiwxLjAsLE9wZW4gd2VpZ2h0cyAodW5yZXN0cmljdGVkKSxTYXVkaSBBcmFiaWEsTExhTUEtN0IsLCwsLDIwMjYtMDUtMjUgMTI6MzE6MTgrMDA6MDAsLCwsNDAwMDAwMC4wLCIiIldlIG1hdGNoIGh5cGVycGFyYW1ldGVycyBhbmQgYXJjaGl0ZWN0dXJlIGZvciBwcmV0cmFpbmluZyBmcm9tIHNjcmF0Y2ggd2l0aCBUb3V2cm9uIGV0IGFsLiAoMjAyM2EpLCBpbmNsdWRpbmcgNE0gdG9rZW5zIHBlciBiYXRjaCAiIiIsIkluZHVzdHJ5LEdvdmVybm1lbnQiLCwsLCxVbnJlbGVhc2VkLCJBcGFjaGUgMi4wCmh0dHBzOi8vaHVnZ2luZ2ZhY2UuY28vQUxMYU0tQUkvQUxMYU0tN0ItSW5zdHJ1Y3QtcHJldmlldyIsVHJ1ZSwsLEJGMTYsLCwsLCwsLFllcwpBTExhTSAzNEIsTGFuZ3VhZ2UsIkxhbmd1YWdlIG1vZGVsaW5nL2dlbmVyYXRpb24sVHJhbnNsYXRpb24sUXVlc3Rpb24gYW5zd2VyaW5nIixTYXVkaSBEYXRhIGFuZCBBcnRpZmljaWFsIEludGVsbGlnZW5jZSBBdXRob3JpdHksU2F1ZGkgRGF0YSBhbmQgQXJ0aWZpY2lhbCBJbnRlbGxpZ2VuY2UgQXV0aG9yaXR5LDIwMjQtMDUtMjEsQUkgTW9kZWxzIGZvciBBcmFiaWMgYW5kIEVuZ2xpc2gsaHR0cHM6Ly9hcnhpdi5vcmcvYWJzLzI0MDcuMTUzOTAsNjkuMCwsIlNPVEEgYXQgQXJhYmljIE1NTFUgYmVuY2htYXJrcywgYWxsIHJlc3VsdHMgaW4gdGhpcyBwYXBlcjogaHR0cHM6Ly9vcGVucmV2aWV3Lm5ldC9wZGY/aWQ9TXNjZHNGVlpyTiIsMzQwMDAwMDAwMDAuMCwsMS4wNjA4ZSsyNCw2KjM0MDAwMDAwMDAwKjUyMDAwMDAwMDAwMDA9MS4wNjA4MDBlKzI0LDUyMDAwMDAwMDAwMDAsIjMsNDMxLDIxNyw1NzkoNC4zQikgdG90YWwgZG9jdW1lbnRzLCB3aXRoIGEgdG90YWwgb2YgNCw1ODcsNzgxLDk4MSw1NDYoNC41VCkgd29yZHMsIGFuZCA1LjJUIHRva2Vucy4iLCwsTlZJRElBIEExMDAsLENvbmZpZGVudCwiV2UgcHJlc2VudCBBTExhTTogQXJhYmljIExhcmdlIExhbmd1YWdlIE1vZGVsLCBhIHNlcmllcyBvZiBsYXJnZSBsYW5ndWFnZSBtb2RlbHMgdG8gc3VwcG9ydCB0aGUgZWNvc3lzdGVtIG9mIEFyYWJpYyBMYW5ndWFnZSBUZWNobm9sb2dpZXMgKEFMVCkuIEFMTGFNIGlzIGNhcmVmdWxseSB0cmFpbmVkIGNvbnNpZGVyaW5nIHRoZSB2YWx1ZXMgb2YgbGFuZ3VhZ2UgYWxpZ25tZW50IGFuZCBrbm93bGVkZ2UgdHJhbnNmZXIgYXQgc2NhbGUuIE91ciBhdXRvcmVncmVzc2l2ZSBkZWNvZGVyLW9ubHkgYXJjaGl0ZWN0dXJlIG1vZGVscyBkZW1vbnN0cmF0ZSBob3cgc2Vjb25kLWxhbmd1YWdlIGFjcXVpc2l0aW9uIHZpYSB2b2NhYnVsYXJ5IGV4cGFuc2lvbiBhbmQgcHJldHJhaW5pbmcgb24gYSBtaXh0dXJlIG9mIEFyYWJpYyBhbmQgRW5nbGlzaCB0ZXh0IGNhbiBzdGVlciBhIG1vZGVsIHRvd2FyZHMgYSBuZXcgbGFuZ3VhZ2UgKEFyYWJpYykgd2l0aG91dCBhbnkgY2F0YXN0cm9waGljIGZvcmdldHRpbmcgaW4gdGhlIG9yaWdpbmFsIGxhbmd1YWdlIChFbmdsaXNoKS4gRnVydGhlcm1vcmUsIHdlIGhpZ2hsaWdodCB0aGUgZWZmZWN0aXZlbmVzcyBvZiB1c2luZyBwYXJhbGxlbC90cmFuc2xhdGVkIGRhdGEgdG8gYWlkIHRoZSBwcm9jZXNzIG9mIGtub3dsZWRnZSBhbGlnbm1lbnQgYmV0d2VlbiBsYW5ndWFnZXMuIEZpbmFsbHksIHdlIHNob3cgdGhhdCBleHRlbnNpdmUgYWxpZ25tZW50IHdpdGggaHVtYW4gcHJlZmVyZW5jZXMgY2FuIHNpZ25pZmljYW50bHkgZW5oYW5jZSB0aGUgcGVyZm9ybWFuY2Ugb2YgYSBsYW5ndWFnZSBtb2RlbCBjb21wYXJlZCB0byBtb2RlbHMgb2YgYSBsYXJnZXIgc2NhbGUgd2l0aCBsb3dlciBxdWFsaXR5IGFsaWdubWVudC4gQUxMYU0gYWNoaWV2ZXMgc3RhdGUtb2YtdGhlLWFydCBwZXJmb3JtYW5jZSBpbiB2YXJpb3VzIEFyYWJpYyBiZW5jaG1hcmtzLCBpbmNsdWRpbmcgTU1MVSBBcmFiaWMsIEFDVkEsIGFuZCBBcmFiaWMgRXhhbXMuIE91ciBhbGlnbmVkIG1vZGVscyBpbXByb3ZlIGJvdGggaW4gQXJhYmljIGFuZCBFbmdsaXNoIGZyb20gdGhlaXIgYmFzZSBhbGlnbmVkIG1vZGVscy4iLDEuMCwsVW5yZWxlYXNlZCxTYXVkaSBBcmFiaWEsLCwsLCwyMDI2LTA1LTI1IDEyOjMxOjE3KzAwOjAwLCwsLCwsIkluZHVzdHJ5LEdvdmVybm1lbnQiLCwsLCxVbnJlbGVhc2VkLCIzNGIgaXMgbm90IGluIHRoZSBIRiByZXBvIHlldApodHRwczovL2h1Z2dpbmdmYWNlLmNvL0FMTGFNLUFJIixUcnVlLCwsQkYxNiwsLCwsLCwsTm8KR0xNLTQgKDA1MjApLExhbmd1YWdlLCJMYW5ndWFnZSBtb2RlbGluZy9nZW5lcmF0aW9uLFF1ZXN0aW9uIGFuc3dlcmluZyxDb2RlIGdlbmVyYXRpb24sUXVhbnRpdGF0aXZlIHJlYXNvbmluZyxUcmFuc2xhdGlvbiIsWi5haSAoWmhpcHUgQUkpLCJBb2hhbiBaZW5nLCBCaW4gWHUsIEJvd2VuIFdhbmcsIENoZW5odWkgWmhhbmcsIERhIFlpbiwgRGllZ28gUm9qYXMsIEd1YW55dSBGZW5nLCBIYW5saW4gWmhhbywgSGFueXUgTGFpLCBIYW8gWXUsIEhvbmduaW5nIFdhbmcsIEppYWRhaSBTdW4sIEppYWppZSBaaGFuZywgSmlhbGUgQ2hlbmcsIEppYXlpIEd1aSwgSmllIFRhbmcsIEppbmcgWmhhbmcsIEp1YW56aSBMaSwgTGVpIFpoYW8sIExpbmRvbmcgV3UsIEx1Y2VuIFpob25nLCBNaW5nZGFvIExpdSwgTWlubGllIEh1YW5nLCBQZW5nIFpoYW5nLCBRaW5rYWkgWmhlbmcsIFJ1aSBMdSwgU2h1YWlxaSBEdWFuLCBTaHVkYW4gWmhhbmcsIFNodWxpbiBDYW8sIFNodXh1biBZYW5nLCBXZW5nIExhbSBUYW0sIFdlbnlpIFpoYW8sIFhpYW8gTGl1LCBYaWFvIFhpYSwgWGlhb2hhbiBaaGFuZywgWGlhb3RhbyBHdSwgWGluIEx2LCBYaW5naGFuIExpdSwgWGlueWkgTGl1LCBYaW55dWUgWWFuZywgWGl4dWFuIFNvbmcsIFh1bmthaSBaaGFuZywgWWlmYW4gQW4sIFlpZmFuIFh1LCBZaWxpbiBOaXUsIFl1YW50YW8gWWFuZywgWXVleWFuIExpLCBZdXNoaSBCYWksIFl1eGlhbyBEb25nLCBaZWhhbiBRaSwgWmhhb3l1IFdhbmcsIFpoZW4gWWFuZywgWmhlbmd4aWFvIER1LCBaaGVueXUgSG91LCBaaWhhbiBXYW5nIiwyMDI0LTA1LTIwLENoYXRHTE06IEEgRmFtaWx5IG9mIExhcmdlIExhbmd1YWdlIE1vZGVscyBmcm9tIEdMTS0xMzBCIHRvIEdMTS00IEFsbCBUb29scyxodHRwczovL2FyeGl2Lm9yZy9hYnMvMjQwNi4xMjc5MywsVHJhaW5pbmcgY29zdCwiVHJhaW5lZCBvbiAxMFQgdG9rZW5zIHdpdGggc2ltaWxhciBhcmNoaXRlY3R1cmUgdG8gR1BULTQsIHByb2JhYmx5ID4kMU0gY29tcHV0ZSBjb3N0LiIsLCwsIi0g4oCcdGhlIEdMTS00IG1vZGVscyBhcmUgcHJlLXRyYWluZWQgb24gdGVuIHRyaWxsaW9ucyBvZiB0b2tlbnPigJ0KLSBJIGRpZCBub3QgZmluZCBhbnkgaW5mb3JtYXRpb24gYWJvdXQgcGFyYW1ldGVycyBvciBjb21wdXRlLiBIZXJlIHRoZXkgc3BlY3VsYXRpdmVseSBlc3RpbWF0ZSBHTE0tNCB0byBiZSAyMDBCIHBhcmFtZXRlcnMgKHdoaWNoIHNlZW1zIHBsYXVzaWJsZSksIHRob3VnaCBubyBzb3VyY2UgcHJvdmlkZWQ6IGh0dHBzOi8vbGlmZWFyY2hpdGVjdC5haS9tb2RlbHMtdGFibGUvCi0g4oCcR0xNLTQgZ2V0cyBjbG9zZSB0byB0aGUgc3RhdGUtb2YtdGhlLWFydCBtb2RlbHMgKEdQVC00LVR1cmJvLCBHZW1pbmkgMS41IFBybywgYW5kIENsYXVkZSAzIE9wdXMp4oCdICBub25lIG9mIHRoZXNlIG1vZGVscyBoYXMgcGFyYW1ldGVycyBkaXNjbG9zZWQgb3IgY29tcHV0ZSBlc3RpbWF0aW9uLgoKNiBGTE9QIC8gcGFyYW1ldGVyIC8gdG9rZW4gKiAxMDAwMDAwMDAwMDAwMCB0b2tlbnMgKiAyMDAwMDAwMDAwMDAgcGFyYW1ldGVycyA9IDEuMmUrMjUgRkxPUHMgd2l0aCDigJxMaWtlbHnigJ0gY29uZmlkZW5jZSAoKy8tIDEgT09NKSIsMTAwMDAwMDAwMDAwMDAsLCwsLCxMaWtlbHksIldlIGludHJvZHVjZSBDaGF0R0xNLCBhbiBldm9sdmluZyBmYW1pbHkgb2YgbGFyZ2UgbGFuZ3VhZ2UgbW9kZWxzIHRoYXQgd2UgaGF2ZSBiZWVuIGRldmVsb3Bpbmcgb3ZlciB0aW1lLiBUaGlzIHJlcG9ydCBwcmltYXJpbHkgZm9jdXNlcyBvbiB0aGUgR0xNLTQgbGFuZ3VhZ2Ugc2VyaWVzLCB3aGljaCBpbmNsdWRlcyBHTE0tNCwgR0xNLTQtQWlyLCBhbmQgR0xNLTQtOUIuIFRoZXkgcmVwcmVzZW50IG91ciBtb3N0IGNhcGFibGUgbW9kZWxzIHRoYXQgYXJlIHRyYWluZWQgd2l0aCBhbGwgdGhlIGluc2lnaHRzIGFuZCBsZXNzb25zIGdhaW5lZCBmcm9tIHRoZSBwcmVjZWRpbmcgdGhyZWUgZ2VuZXJhdGlvbnMgb2YgQ2hhdEdMTS4gVG8gZGF0ZSwgdGhlIEdMTS00IG1vZGVscyBhcmUgcHJlLXRyYWluZWQgb24gdGVuIHRyaWxsaW9ucyBvZiB0b2tlbnMgbW9zdGx5IGluIENoaW5lc2UgYW5kIEVuZ2xpc2gsIGFsb25nIHdpdGggYSBzbWFsbCBzZXQgb2YgY29ycHVzIGZyb20gMjQgbGFuZ3VhZ2VzLCBhbmQgYWxpZ25lZCBwcmltYXJpbHkgZm9yIENoaW5lc2UgYW5kIEVuZ2xpc2ggdXNhZ2UuIFRoZSBoaWdoLXF1YWxpdHkgYWxpZ25tZW50IGlzIGFjaGlldmVkIHZpYSBhIG11bHRpLXN0YWdlIHBvc3QtdHJhaW5pbmcgcHJvY2Vzcywgd2hpY2ggaW52b2x2ZXMgc3VwZXJ2aXNlZCBmaW5lLXR1bmluZyBhbmQgbGVhcm5pbmcgZnJvbSBodW1hbiBmZWVkYmFjay4gRXZhbHVhdGlvbnMgc2hvdyB0aGF0IEdMTS00IDEpIGNsb3NlbHkgcml2YWxzIG9yIG91dHBlcmZvcm1zIEdQVC00IGluIHRlcm1zIG9mIGdlbmVyYWwgbWV0cmljcyBzdWNoIGFzIE1NTFUsIEdTTThLLCBNQVRILCBCQkgsIEdQUUEsIGFuZCBIdW1hbkV2YWwsIDIpIGdldHMgY2xvc2UgdG8gR1BULTQtVHVyYm8gaW4gaW5zdHJ1Y3Rpb24gZm9sbG93aW5nIGFzIG1lYXN1cmVkIGJ5IElGRXZhbCwgMykgbWF0Y2hlcyBHUFQtNCBUdXJibyAoMTI4SykgYW5kIENsYXVkZSAzIGZvciBsb25nIGNvbnRleHQgdGFza3MsIGFuZCA0KSBvdXRwZXJmb3JtcyBHUFQtNCBpbiBDaGluZXNlIGFsaWdubWVudHMgYXMgbWVhc3VyZWQgYnkgQWxpZ25CZW5jaC4gVGhlIEdMTS00IEFsbCBUb29scyBtb2RlbCBpcyBmdXJ0aGVyIGFsaWduZWQgdG8gdW5kZXJzdGFuZCB1c2VyIGludGVudCBhbmQgYXV0b25vbW91c2x5IGRlY2lkZSB3aGVuIGFuZCB3aGljaCB0b29sKHMpIHRvdXNlIC0tIGluY2x1ZGluZyB3ZWIgYnJvd3NlciwgUHl0aG9uIGludGVycHJldGVyLCB0ZXh0LXRvLWltYWdlIG1vZGVsLCBhbmQgdXNlci1kZWZpbmVkIGZ1bmN0aW9ucyAtLSB0byBlZmZlY3RpdmVseSBjb21wbGV0ZSBjb21wbGV4IHRhc2tzLiBJbiBwcmFjdGljYWwgYXBwbGljYXRpb25zLCBpdCBtYXRjaGVzIGFuZCBldmVuIHN1cnBhc3NlcyBHUFQtNCBBbGwgVG9vbHMgaW4gdGFza3MgbGlrZSBhY2Nlc3Npbmcgb25saW5lIGluZm9ybWF0aW9uIHZpYSB3ZWIgYnJvd3NpbmcgYW5kIHNvbHZpbmcgbWF0aCBwcm9ibGVtcyB1c2luZyBQeXRob24gaW50ZXJwcmV0ZXIuIE92ZXIgdGhlIGNvdXJzZSwgd2UgaGF2ZSBvcGVuLXNvdXJjZWQgYSBzZXJpZXMgb2YgbW9kZWxzLCBpbmNsdWRpbmcgQ2hhdEdMTS02QiAodGhyZWUgZ2VuZXJhdGlvbnMpLCBHTE0tNC05QiAoMTI4SywgMU0pLCBHTE0tNFYtOUIsIFdlYkdMTSwgYW5kIENvZGVHZWVYLCBhdHRyYWN0aW5nIG92ZXIgMTAgbWlsbGlvbiBkb3dubG9hZHMgb24gSHVnZ2luZyBmYWNlIGluIHRoZSB5ZWFyIDIwMjMgYWxvbmUuIFRoZSBvcGVuIG1vZGVscyBjYW4gYmUgYWNjZXNzZWQgdGhyb3VnaCB0aGlzIGh0dHBzIFVSTCBhbmQgdGhpcyBodHRwcyBVUkwuIiwsLEFQSSBhY2Nlc3MsQ2hpbmEsR0xNLTQgKDAxMTYpLCwsLCwyMDI2LTAyLTExIDE5OjM1OjA1KzAwOjAwLCwsLCxOb3QgbGlzdGVkLEluZHVzdHJ5LCwsLCxVbnJlbGVhc2VkLCJ0aGUgR0xNLTQgQVBJIGF0Cmh0dHBzOi8vYmlnbW9kZWwuY24KCnJlcG8gd2l0aCBtb2RlbHMgZnJvbSB0aGUgc2FtZSBzZXJpZXMgYnV0IG5vdCBleGFjdGx5IHRoaXMgb25lOiBodHRwczovL2dpdGh1Yi5jb20vVEhVRE0vR0xNLTQiLFRydWUsLCxCRjE2LCwsT3BlcmF0aW9uIGNvdW50aW5nLCwsLCxObwpEaWFtb25kLEdhbWVzLEF0YXJpLCJVbml2ZXJzaXR5IG9mIEdlbmV2YSxVbml2ZXJzaXR5IG9mIEVkaW5idXJnaCxNaWNyb3NvZnQgUmVzZWFyY2giLCJFbG9pIEFsb25zbywgQWRhbSBKZWxsZXksIFZpbmNlbnQgTWljaGVsaSwgQW5zc2kgS2FuZXJ2aXN0bywgQW1vcyBTdG9ya2V5LCBUaW0gUGVhcmNlLCBGcmFuw6dvaXMgRmxldXJldCIsMjAyNC0wNS0yMCxEaWZmdXNpb24gZm9yIFdvcmxkIE1vZGVsaW5nOiBWaXN1YWwgRGV0YWlscyBNYXR0ZXIgaW4gQXRhcmksaHR0cHM6Ly9hcnhpdi5vcmcvYWJzLzI0MDUuMTIzOTksLCwsLCw4LjA0OTA1OTRlKzIwLDgyNjAwMDAwMDAwMDAwKjkwMjIuOCozNjAwKjAuMz04LjA0OTA1OTRlKzIwLCwsOTAyMi44LCIiIldlIHRyYWluZWQgRElBTU9ORCBmcm9tIHNjcmF0Y2ggZm9yIDUgcmFuZG9tIHNlZWRzIG9uIGVhY2ggZ2FtZS4gRWFjaCBydW4gdXRpbGl6ZWQgYXJvdW5kIDEyR0Igb2YgVlJBTSBhbmQgdG9vayBhcHByb3hpbWF0ZWx5IDIuOSBkYXlzIG9uIGEgc2luZ2xlIE52aWRpYSBSVFggNDA5MCAoMS4wMyBHUFUgeWVhcnMgaW4gdG90YWwpLiIiCgoxLjAzKjM2NSoyNCA9IDkwMjIuOCIsTlZJRElBIEdlRm9yY2UgUlRYIDQwOTAsLExpa2VseSwiV29ybGQgbW9kZWxzIGNvbnN0aXR1dGUgYSBwcm9taXNpbmcgYXBwcm9hY2ggZm9yIHRyYWluaW5nIHJlaW5mb3JjZW1lbnQgbGVhcm5pbmcgYWdlbnRzIGluIGEgc2FmZSBhbmQgc2FtcGxlLWVmZmljaWVudCBtYW5uZXIuIFJlY2VudCB3b3JsZCBtb2RlbHMgcHJlZG9taW5hbnRseSBvcGVyYXRlIG9uIHNlcXVlbmNlcyBvZiBkaXNjcmV0ZSBsYXRlbnQgdmFyaWFibGVzIHRvIG1vZGVsIGVudmlyb25tZW50IGR5bmFtaWNzLiBIb3dldmVyLCB0aGlzIGNvbXByZXNzaW9uIGludG8gYSBjb21wYWN0IGRpc2NyZXRlIHJlcHJlc2VudGF0aW9uIG1heSBpZ25vcmUgdmlzdWFsIGRldGFpbHMgdGhhdCBhcmUgaW1wb3J0YW50IGZvciByZWluZm9yY2VtZW50IGxlYXJuaW5nLiBDb25jdXJyZW50bHksIGRpZmZ1c2lvbiBtb2RlbHMgaGF2ZSBiZWNvbWUgYSBkb21pbmFudCBhcHByb2FjaCBmb3IgaW1hZ2UgZ2VuZXJhdGlvbiwgY2hhbGxlbmdpbmcgd2VsbC1lc3RhYmxpc2hlZCBtZXRob2RzIG1vZGVsaW5nIGRpc2NyZXRlIGxhdGVudHMuIE1vdGl2YXRlZCBieSB0aGlzIHBhcmFkaWdtIHNoaWZ0LCB3ZSBpbnRyb2R1Y2UgRElBTU9ORCAoRElmZnVzaW9uIEFzIGEgTW9kZWwgT2YgZU52aXJvbm1lbnQgRHJlYW1zKSwgYSByZWluZm9yY2VtZW50IGxlYXJuaW5nIGFnZW50IHRyYWluZWQgaW4gYSBkaWZmdXNpb24gd29ybGQgbW9kZWwuIFdlIGFuYWx5emUgdGhlIGtleSBkZXNpZ24gY2hvaWNlcyB0aGF0IGFyZSByZXF1aXJlZCB0byBtYWtlIGRpZmZ1c2lvbiBzdWl0YWJsZSBmb3Igd29ybGQgbW9kZWxpbmcsIGFuZCBkZW1vbnN0cmF0ZSBob3cgaW1wcm92ZWQgdmlzdWFsIGRldGFpbHMgY2FuIGxlYWQgdG8gaW1wcm92ZWQgYWdlbnQgcGVyZm9ybWFuY2UuIERJQU1PTkQgYWNoaWV2ZXMgYSBtZWFuIGh1bWFuIG5vcm1hbGl6ZWQgc2NvcmUgb2YgMS40NiBvbiB0aGUgY29tcGV0aXRpdmUgQXRhcmkgMTAwayBiZW5jaG1hcms7IGEgbmV3IGJlc3QgZm9yIGFnZW50cyB0cmFpbmVkIGVudGlyZWx5IHdpdGhpbiBhIHdvcmxkIG1vZGVsLiBUbyBmb3N0ZXIgZnV0dXJlIHJlc2VhcmNoIG9uIGRpZmZ1c2lvbiBmb3Igd29ybGQgbW9kZWxpbmcsIHdlIHJlbGVhc2Ugb3VyIGNvZGUsIGFnZW50cyBhbmQgcGxheWFibGUgd29ybGQgbW9kZWxzIGF0IHRoaXMgaHR0cHMgVVJMLiIsLCxPcGVuIHdlaWdodHMgKHVucmVzdHJpY3RlZCksIlN3aXR6ZXJsYW5kLFVuaXRlZCBLaW5nZG9tIG9mIEdyZWF0IEJyaXRhaW4gYW5kIE5vcnRoZXJuIElyZWxhbmQsVW5pdGVkIFN0YXRlcyBvZiBBbWVyaWNhIiwsLCwsLDIwMjUtMTEtMjggMTE6NTM6NDQrMDA6MDAsLCwsLCwiQWNhZGVtaWEsQWNhZGVtaWEsSW5kdXN0cnkiLCwsLCwsIk1JVCBsaWNlbnNlCmh0dHBzOi8vZ2l0aHViLmNvbS9lbG9pYWxvbnNvL2RpYW1vbmQ/dGFiPU1JVC0xLW92LWZpbGUiLCwsLCwsLEhhcmR3YXJlLCwsLCxZZXMKT2N0by1CYXNlLFJvYm90aWNzLFJvYm90aWMgbWFuaXB1bGF0aW9uLCJVbml2ZXJzaXR5IG9mIENhbGlmb3JuaWEgKFVDKSBCZXJrZWxleSxTdGFuZm9yZCBVbml2ZXJzaXR5LENhcm5lZ2llIE1lbGxvbiBVbml2ZXJzaXR5IChDTVUpLERlZXBNaW5kIiwiT2N0byBNb2RlbCBUZWFtLCBEaWJ5YSBHaG9zaCwgSG9tZXIgV2Fsa2UsIEthcmwgUGVydHNjaCwgS2V2aW4gQmxhY2ssIE9pZXIgTWVlcywgU3VkZWVwIERhc2FyaSwgSm9leSBIZWpuYSwgVG9iaWFzIEtyZWltYW4sIENoYXJsZXMgWHUsIEppYW5sYW4gTHVvLCBZb3UgTGlhbmcgVGFuLCBMYXdyZW5jZSBZdW5saWFuZyBDaGVuLCBQYW5uYWcgU2Fua2V0aSwgUXVhbiBWdW9uZywgVGVkIFhpYW8sIERvcnNhIFNhZGlnaCwgQ2hlbHNlYSBGaW5uLCBTZXJnZXkgTGV2aW5lIiwyMDI0LTA1LTIwLE9jdG86IEFuIE9wZW4tU291cmNlIEdlbmVyYWxpc3QgUm9ib3QgUG9saWN5LGh0dHBzOi8vYXJ4aXYub3JnL2Ficy8yNDA1LjEyMjEzICwxMjQ0LjAsU09UQSBpbXByb3ZlbWVudCwiT2N0b+KAmXMgYWJpbGl0eSB0byBjb250cm9sIG11bHRpcGxlIHJvYm90cyBvdXQtb2YtdGhlLWJveCB0byB0aGUgYmVzdCBvcGVubHkgYXZhaWxhYmxlIGdlbmVyYWxpc3Qgcm9ib3QgcG9saWN5LCBSVC0xLVguIFJULTEtWCBoYWQgc3VjY2VzcyByYXRlcyBvZiAwLjIsIH4wLjM4LCBhbmQgMC42IG9uIFdpZG93WCwgVVI1LCBhbmQgUlQtMSBSb2JvdC4gT2N0by1CYXNlIG91dHBlcmZvcm1lZCBSVC0xLVggb24gYWxsIHRhc2tzLCB3aXRoIHN1Y2Nlc3MgcmF0ZXMgb2YgYXBwcm94aW1hdGVseSAwLjUsIDAuNywgYW5kIDAuOCBvbiBXaWRvd1gsIFVSNSwgYW5kIFJULTEgUm9ib3QsIHJlc3BlY3RpdmVseS4gKFNvdXJjZTogaHR0cHM6Ly9hcnhpdi5vcmcvYWJzLzI0MDUuMTIyMTMpIiw5MzAwMDAwMC4wLFNvdXJjZTogaHR0cHM6Ly9hcnhpdi5vcmcvYWJzLzI0MDUuMTIyMTMgLDUuODVlKzIwLCJUcmFpbmluZyBjb21wdXRlIAo9IHBlYWsgRkxPUHMgKiB1dGlsaXphdGlvbiByYXRlICogdHJhaW5pbmcgdGltZQp+PSAxMjggVFBVcyAqIDI3NWUxMiBGTE9QcyAvIFRQVSAqIDAuMzMgKiAxNCBob3VycyAqIDM2MDAgcyAvIGhvdXIKfj0gNTg1NDQ2NDAwZTEyIEZMT1BzCj0gNS44NWUyMCBGTE9QcywKYXNzdW1pbmcgdXRpbGl6YXRpb24gcmF0ZSA9IDAuMzMuIiwsIk9jdG8gd2FzIHByZS10cmFpbmVkIG9uIDgwMGsgcm9ib3QgZXBpc29kZXMgZnJvbSB0aGUgT3BlbiBYLUVtYm9kaW1lbnQgZGF0YXNldC4gVGhlIGF1dGhvcnMgZGVzY3JpYmUgdGhpcyBkYXRhc2V0IGFzICIiaGV0ZXJvZ2VuZW91cywiIiBzbyBpdCdzIHVuY2xlYXIgaG93IHRvIGNvbXB1dGUgdGhlIHNpemUgb2YgdGhlIGRhdGFzZXQuIChTb3VyY2U6IGh0dHBzOi8vYXJ4aXYub3JnL2Ficy8yNDA1LjEyMjEzKSIsMTQuMCwi4oCcV2UgdHJhaW5lZCB0d28gdmFyaWFudHMgb2Ygb3VyIG1vZGVsOiBPY3RvLVNtYWxsIHdpdGggYSB0cmFuc2Zvcm1lciBiYWNrYm9uZSB0aGF0IG1pcnJvcnMgdGhlIHNpemUgb2YgYSBWaVQtUywgYW5kT2N0by1CYXNlIHdpdGggYSB0cmFuc2Zvcm1lciBiYWNrYm9uZSB0aGF0IG1pcnJvcnMgdGhlIHNpemUgb2YgYSBWaVQtQi4gVGhlIFZpVC1CIHdhcyB0cmFpbmVkIGZvciAzMDBrIHN0ZXBzIHdpdGggYSBiYXRjaCBzaXplIG9mIDIwNDggdXNpbmcgYSBUUFUgdjQtMTI4IHBvZCwgd2hpY2ggdG9vayAxNCBob3Vycy4iIiAoU291cmNlOiBodHRwczovL2FyeGl2Lm9yZy9hYnMvMjQwNS4xMjIxMykKIixHb29nbGUgVFBVIHY0LCxDb25maWRlbnQsIkxhcmdlIHBvbGljaWVzIHByZXRyYWluZWQgb24gZGl2ZXJzZSByb2JvdCBkYXRhc2V0cyBoYXZlIHRoZSBwb3RlbnRpYWwgdG8gdHJhbnNmb3JtIHJvYm90aWMgbGVhcm5pbmc6IGluc3RlYWQgb2YgdHJhaW5pbmcgbmV3IHBvbGljaWVzIGZyb20gc2NyYXRjaCwgc3VjaCBnZW5lcmFsaXN0IHJvYm90IHBvbGljaWVzIG1heSBiZSBmaW5ldHVuZWQgd2l0aCBvbmx5IGEgbGl0dGxlIGluLWRvbWFpbiBkYXRhLCB5ZXQgZ2VuZXJhbGl6ZSBicm9hZGx5LiBIb3dldmVyLCB0byBiZSB3aWRlbHkgYXBwbGljYWJsZSBhY3Jvc3MgYSByYW5nZSBvZiByb2JvdGljIGxlYXJuaW5nIHNjZW5hcmlvcywgZW52aXJvbm1lbnRzLCBhbmQgdGFza3MsIHN1Y2ggcG9saWNpZXMgbmVlZCB0byBoYW5kbGUgZGl2ZXJzZSBzZW5zb3JzIGFuZCBhY3Rpb24gc3BhY2VzLCBhY2NvbW1vZGF0ZSBhIHZhcmlldHkgb2YgY29tbW9ubHkgdXNlZCByb2JvdGljIHBsYXRmb3JtcywgYW5kIGZpbmV0dW5lIHJlYWRpbHkgYW5kIGVmZmljaWVudGx5IHRvIG5ldyBkb21haW5zLiBJbiB0aGlzIHdvcmssIHdlIGFpbSB0byBsYXkgdGhlIGdyb3VuZHdvcmsgZm9yIGRldmVsb3Bpbmcgb3Blbi1zb3VyY2UsIHdpZGVseSBhcHBsaWNhYmxlLCBnZW5lcmFsaXN0IHBvbGljaWVzIGZvciByb2JvdGljIG1hbmlwdWxhdGlvbi4gQXMgYSBmaXJzdCBzdGVwLCB3ZSBpbnRyb2R1Y2UgT2N0bywgYSBsYXJnZSB0cmFuc2Zvcm1lci1iYXNlZCBwb2xpY3kgdHJhaW5lZCBvbiA4MDBrIHRyYWplY3RvcmllcyBmcm9tIHRoZSBPcGVuIFgtRW1ib2RpbWVudCBkYXRhc2V0LCB0aGUgbGFyZ2VzdCByb2JvdCBtYW5pcHVsYXRpb24gZGF0YXNldCB0byBkYXRlLiBJdCBjYW4gYmUgaW5zdHJ1Y3RlZCB2aWEgbGFuZ3VhZ2UgY29tbWFuZHMgb3IgZ29hbCBpbWFnZXMgYW5kIGNhbiBiZSBlZmZlY3RpdmVseSBmaW5ldHVuZWQgdG8gcm9ib3Qgc2V0dXBzIHdpdGggbmV3IHNlbnNvcnkgaW5wdXRzIGFuZCBhY3Rpb24gc3BhY2VzIHdpdGhpbiBhIGZldyBob3VycyBvbiBzdGFuZGFyZCBjb25zdW1lciBHUFVzLiBJbiBleHBlcmltZW50cyBhY3Jvc3MgOSByb2JvdGljIHBsYXRmb3Jtcywgd2UgZGVtb25zdHJhdGUgdGhhdCBPY3RvIHNlcnZlcyBhcyBhIHZlcnNhdGlsZSBwb2xpY3kgaW5pdGlhbGl6YXRpb24gdGhhdCBjYW4gYmUgZWZmZWN0aXZlbHkgZmluZXR1bmVkIHRvIG5ldyBvYnNlcnZhdGlvbiBhbmQgYWN0aW9uIHNwYWNlcy4gV2UgYWxzbyBwZXJmb3JtIGRldGFpbGVkIGFibGF0aW9ucyBvZiBkZXNpZ24gZGVjaXNpb25zIGZvciB0aGUgT2N0byBtb2RlbCwgZnJvbSBhcmNoaXRlY3R1cmUgdG8gdHJhaW5pbmcgZGF0YSwgdG8gZ3VpZGUgZnV0dXJlIHJlc2VhcmNoIG9uIGJ1aWxkaW5nIGdlbmVyYWxpc3Qgcm9ib3QgbW9kZWxzLiIsLCxPcGVuIHdlaWdodHMgKHVucmVzdHJpY3RlZCksIlVuaXRlZCBTdGF0ZXMgb2YgQW1lcmljYSxVbml0ZWQgU3RhdGVzIG9mIEFtZXJpY2EsVW5pdGVkIFN0YXRlcyBvZiBBbWVyaWNhLFVuaXRlZCBLaW5nZG9tIG9mIEdyZWF0IEJyaXRhaW4gYW5kIE5vcnRoZXJuIElyZWxhbmQiLCwsLDEyOC4wLCwyMDI2LTA1LTI1IDEyOjMxOjE4KzAwOjAwLCwsLCwsIkFjYWRlbWlhLEFjYWRlbWlhLEFjYWRlbWlhLEluZHVzdHJ5IiwsLCwsT3BlbiBzb3VyY2UsIk1JVCBsaWNlbnNlCmh0dHBzOi8vaHVnZ2luZ2ZhY2UuY28vcmFpbC1iZXJrZWxleS9vY3RvLWJhc2UKCmh0dHBzOi8vZ2l0aHViLmNvbS9vY3RvLW1vZGVscy9vY3RvIiwsLCxCRjE2LCw4NTk2Ni44NjYxOTM1MDgyMyxIYXJkd2FyZSxyYWlsLWJlcmtlbGV5LCwsLFllcwpPY3RvLVNtYWxsLFJvYm90aWNzLFJvYm90aWMgbWFuaXB1bGF0aW9uLCJVbml2ZXJzaXR5IG9mIENhbGlmb3JuaWEgKFVDKSBCZXJrZWxleSxTdGFuZm9yZCBVbml2ZXJzaXR5LENhcm5lZ2llIE1lbGxvbiBVbml2ZXJzaXR5IChDTVUpLERlZXBNaW5kIiwiT2N0byBNb2RlbCBUZWFtLCBEaWJ5YSBHaG9zaCwgSG9tZXIgV2Fsa2UsIEthcmwgUGVydHNjaCwgS2V2aW4gQmxhY2ssIE9pZXIgTWVlcywgU3VkZWVwIERhc2FyaSwgSm9leSBIZWpuYSwgVG9iaWFzIEtyZWltYW4sIENoYXJsZXMgWHUsIEppYW5sYW4gTHVvLCBZb3UgTGlhbmcgVGFuLCBMYXdyZW5jZSBZdW5saWFuZyBDaGVuLCBQYW5uYWcgU2Fua2V0aSwgUXVhbiBWdW9uZywgVGVkIFhpYW8sIERvcnNhIFNhZGlnaCwgQ2hlbHNlYSBGaW5uLCBTZXJnZXkgTGV2aW5lIiwyMDI0LTA1LTIwLE9jdG86IEFuIE9wZW4tU291cmNlIEdlbmVyYWxpc3QgUm9ib3QgUG9saWN5LGh0dHBzOi8vYXJ4aXYub3JnL2Ficy8yNDA1LjEyMjEzICwxMjQ0LjAsLCwyNzAwMDAwMC4wLFNvdXJjZTogaHR0cHM6Ly9hcnhpdi5vcmcvYWJzLzI0MDUuMTIyMTMgLCwsLCJPY3RvIHdhcyBwcmUtdHJhaW5lZCBvbiA4MDBrIHJvYm90IGVwaXNvZGVzIGZyb20gdGhlIE9wZW4gWC1FbWJvZGltZW50IGRhdGFzZXQuIFRoZSBhdXRob3JzIGRlc2NyaWJlIHRoaXMgZGF0YXNldCBhcyAiImhldGVyb2dlbmVvdXMsIiIgc28gaXQncyB1bmNsZWFyIGhvdyB0byBjb21wdXRlIHRoZSBzaXplIG9mIHRoZSBkYXRhc2V0LiAoU291cmNlOiBodHRwczovL2FyeGl2Lm9yZy9hYnMvMjQwNS4xMjIxMykiLCwsR29vZ2xlIFRQVSB2NCwsQ29uZmlkZW50LCJMYXJnZSBwb2xpY2llcyBwcmV0cmFpbmVkIG9uIGRpdmVyc2Ugcm9ib3QgZGF0YXNldHMgaGF2ZSB0aGUgcG90ZW50aWFsIHRvIHRyYW5zZm9ybSByb2JvdGljIGxlYXJuaW5nOiBpbnN0ZWFkIG9mIHRyYWluaW5nIG5ldyBwb2xpY2llcyBmcm9tIHNjcmF0Y2gsIHN1Y2ggZ2VuZXJhbGlzdCByb2JvdCBwb2xpY2llcyBtYXkgYmUgZmluZXR1bmVkIHdpdGggb25seSBhIGxpdHRsZSBpbi1kb21haW4gZGF0YSwgeWV0IGdlbmVyYWxpemUgYnJvYWRseS4gSG93ZXZlciwgdG8gYmUgd2lkZWx5IGFwcGxpY2FibGUgYWNyb3NzIGEgcmFuZ2Ugb2Ygcm9ib3RpYyBsZWFybmluZyBzY2VuYXJpb3MsIGVudmlyb25tZW50cywgYW5kIHRhc2tzLCBzdWNoIHBvbGljaWVzIG5lZWQgdG8gaGFuZGxlIGRpdmVyc2Ugc2Vuc29ycyBhbmQgYWN0aW9uIHNwYWNlcywgYWNjb21tb2RhdGUgYSB2YXJpZXR5IG9mIGNvbW1vbmx5IHVzZWQgcm9ib3RpYyBwbGF0Zm9ybXMsIGFuZCBmaW5ldHVuZSByZWFkaWx5IGFuZCBlZmZpY2llbnRseSB0byBuZXcgZG9tYWlucy4gSW4gdGhpcyB3b3JrLCB3ZSBhaW0gdG8gbGF5IHRoZSBncm91bmR3b3JrIGZvciBkZXZlbG9waW5nIG9wZW4tc291cmNlLCB3aWRlbHkgYXBwbGljYWJsZSwgZ2VuZXJhbGlzdCBwb2xpY2llcyBmb3Igcm9ib3RpYyBtYW5pcHVsYXRpb24uIEFzIGEgZmlyc3Qgc3RlcCwgd2UgaW50cm9kdWNlIE9jdG8sIGEgbGFyZ2UgdHJhbnNmb3JtZXItYmFzZWQgcG9saWN5IHRyYWluZWQgb24gODAwayB0cmFqZWN0b3JpZXMgZnJvbSB0aGUgT3BlbiBYLUVtYm9kaW1lbnQgZGF0YXNldCwgdGhlIGxhcmdlc3Qgcm9ib3QgbWFuaXB1bGF0aW9uIGRhdGFzZXQgdG8gZGF0ZS4gSXQgY2FuIGJlIGluc3RydWN0ZWQgdmlhIGxhbmd1YWdlIGNvbW1hbmRzIG9yIGdvYWwgaW1hZ2VzIGFuZCBjYW4gYmUgZWZmZWN0aXZlbHkgZmluZXR1bmVkIHRvIHJvYm90IHNldHVwcyB3aXRoIG5ldyBzZW5zb3J5IGlucHV0cyBhbmQgYWN0aW9uIHNwYWNlcyB3aXRoaW4gYSBmZXcgaG91cnMgb24gc3RhbmRhcmQgY29uc3VtZXIgR1BVcy4gSW4gZXhwZXJpbWVudHMgYWNyb3NzIDkgcm9ib3RpYyBwbGF0Zm9ybXMsIHdlIGRlbW9uc3RyYXRlIHRoYXQgT2N0byBzZXJ2ZXMgYXMgYSB2ZXJzYXRpbGUgcG9saWN5IGluaXRpYWxpemF0aW9uIHRoYXQgY2FuIGJlIGVmZmVjdGl2ZWx5IGZpbmV0dW5lZCB0byBuZXcgb2JzZXJ2YXRpb24gYW5kIGFjdGlvbiBzcGFjZXMuIFdlIGFsc28gcGVyZm9ybSBkZXRhaWxlZCBhYmxhdGlvbnMgb2YgZGVzaWduIGRlY2lzaW9ucyBmb3IgdGhlIE9jdG8gbW9kZWwsIGZyb20gYXJjaGl0ZWN0dXJlIHRvIHRyYWluaW5nIGRhdGEsIHRvIGd1aWRlIGZ1dHVyZSByZXNlYXJjaCBvbiBidWlsZGluZyBnZW5lcmFsaXN0IHJvYm90IG1vZGVscy4iLCwsT3BlbiB3ZWlnaHRzICh1bnJlc3RyaWN0ZWQpLCJVbml0ZWQgU3RhdGVzIG9mIEFtZXJpY2EsVW5pdGVkIFN0YXRlcyBvZiBBbWVyaWNhLFVuaXRlZCBTdGF0ZXMgb2YgQW1lcmljYSxVbml0ZWQgS2luZ2RvbSBvZiBHcmVhdCBCcml0YWluIGFuZCBOb3J0aGVybiBJcmVsYW5kIiwsLCwsLDIwMjYtMDUtMjUgMTI6MzE6MTgrMDA6MDAsLCwsLCwiQWNhZGVtaWEsQWNhZGVtaWEsQWNhZGVtaWEsSW5kdXN0cnkiLCwsLCwsLCwsLCwsLCwsLCwsWWVzCkhlbGl4Rm9sZCxCaW9sb2d5LFByb3RlaW4gZm9sZGluZyBwcmVkaWN0aW9uLEJhaWR1LCJYaWFvbWluIEZhbmcsIEppZSBHYW8sIEppbmcgSHUsIExpaGFuZyBMaXUsIFlhbmcgWHVlLCBYaWFvbmFuIFpoYW5nLCBLdW5ydWkgWmh1IiwyMDI0LTA1LTE3LEhlbGl4Rm9sZC1NdWx0aW1lcjogRWxldmF0aW5nIFByb3RlaW4gQ29tcGxleCBTdHJ1Y3R1cmUgUHJlZGljdGlvbiB0byBOZXcgSGVpZ2h0cyxodHRwczovL2FyeGl2Lm9yZy9hYnMvMjQwNC4xMDI2MHYyLDEyLjAsLCwsLCwsLCwxMjIuODgsIiIiVGhlIGNvbXBsZXRlIHRyYWluaW5nIHRpbWUgYXJlIG9wdGltaXplZCBmcm9tIDExIGRheXMgdG8gNS4xMiBkYXlzIiIiLCwsVW5rbm93biwiV2hpbGUgbW9ub21lciBwcm90ZWluIHN0cnVjdHVyZSBwcmVkaWN0aW9uIHRvb2xzIGJvYXN0IGltcHJlc3NpdmUgYWNjdXJhY3ksIHRoZSBwcmVkaWN0aW9uIG9mIHByb3RlaW4gY29tcGxleCBzdHJ1Y3R1cmVzIHJlbWFpbnMgYSBkYXVudGluZyBjaGFsbGVuZ2UgaW4gdGhlIGZpZWxkLiBUaGlzIGNoYWxsZW5nZSBpcyBwYXJ0aWN1bGFybHkgcHJvbm91bmNlZCBpbiBzY2VuYXJpb3MgaW52b2x2aW5nIGNvbXBsZXhlcyB3aXRoIHByb3RlaW4gY2hhaW5zIGZyb20gZGlmZmVyZW50IHNwZWNpZXMsIHN1Y2ggYXMgYW50aWdlbi1hbnRpYm9keSBpbnRlcmFjdGlvbnMsIHdoZXJlIGFjY3VyYWN5IG9mdGVuIGZhbGxzIHNob3J0LiBMaW1pdGVkIGJ5IHRoZSBhY2N1cmFjeSBvZiBjb21wbGV4IHByZWRpY3Rpb24sIHRhc2tzIGJhc2VkIG9uIHByZWNpc2UgcHJvdGVpbi1wcm90ZWluIGludGVyYWN0aW9uIGFuYWx5c2lzIGFsc28gZmFjZSBvYnN0YWNsZXMuIEluIHRoaXMgcmVwb3J0LCB3ZSBoaWdobGlnaHQgdGhlIG9uZ29pbmcgYWR2YW5jZW1lbnRzIG9mIG91ciBwcm90ZWluIGNvbXBsZXggc3RydWN0dXJlIHByZWRpY3Rpb24gbW9kZWwsIEhlbGl4Rm9sZC1NdWx0aW1lciwgdW5kZXJzY29yaW5nIGl0cyBlbmhhbmNlZCBwZXJmb3JtYW5jZS4gSGVsaXhGb2xkLU11bHRpbWVyIHByb3ZpZGVzIHByZWNpc2UgcHJlZGljdGlvbnMgZm9yIGRpdmVyc2UgcHJvdGVpbiBjb21wbGV4IHN0cnVjdHVyZXMsIGVzcGVjaWFsbHkgaW4gdGhlcmFwZXV0aWMgcHJvdGVpbiBpbnRlcmFjdGlvbnMuIE5vdGFibHksIEhlbGl4Rm9sZC1NdWx0aW1lciBhY2hpZXZlcyByZW1hcmthYmxlIHN1Y2Nlc3MgaW4gYW50aWdlbi1hbnRpYm9keSBhbmQgcGVwdGlkZS1wcm90ZWluIHN0cnVjdHVyZSBwcmVkaWN0aW9uLCBncmVhdGx5IHN1cnBhc3NpbmcgQWxwaGFGb2xkIDMuIEhlbGl4Rm9sZC1NdWx0aW1lciBpcyBub3cgYXZhaWxhYmxlIGZvciBwdWJsaWMgdXNlIG9uIHRoZSBQYWRkbGVIZWxpeCBwbGF0Zm9ybSwgb2ZmZXJpbmcgYm90aCBhIGdlbmVyYWwgdmVyc2lvbiBhbmQgYW4gYW50aWdlbi1hbnRpYm9keSB2ZXJzaW9uLiBSZXNlYXJjaGVycyBjYW4gY29udmVuaWVudGx5IGFjY2VzcyBhbmQgdXRpbGl6ZSB0aGlzIHNlcnZpY2UgZm9yIHRoZWlyIGRldmVsb3BtZW50IG5lZWRzLiIsLCxVbnJlbGVhc2VkLENoaW5hLCwsLCwsMjAyNi0wNS0yNSAxMjozMToxNyswMDowMCwsLCwsLEluZHVzdHJ5LCwsLCxPcGVuIChub24tY29tbWVyY2lhbCksIkNDIEJZLU5DLVNBIDQuMApodHRwczovL2dpdGh1Yi5jb20vUGFkZGxlUGFkZGxlL1BhZGRsZUhlbGl4IiwsLCwsLCwsLCwsLE5vClByb1NTVCxCaW9sb2d5LFByb3RlaW4gb3IgbnVjbGVvdGlkZSBsYW5ndWFnZSBtb2RlbCAocExNL25MTSksIlNoYW5naGFpIEppYW8gVG9uZyBVbml2ZXJzaXR5LFNoYW5naGFpIEFJIExhYixFYXN0IENoaW5hIFVuaXZlcnNpdHkgb2YgU2NpZW5jZSBhbmQgVGVjaG5vbG9neSIsIk1pbmdjaGVuIExpLCBQYW4gVGFuLCBYaW56aHUgTWEsIEJveml0YW8gWmhvbmcsIEh1aXF1biBZdSwgWml5aSBaaG91LCBXYW5saSBPdXlhbmcsIEJpbmd4aW4gWmhvdSwgTGlhbmcgSG9uZywgWWFuZyBUYW4iLDIwMjQtMDUtMTcsUHJvU1NUOiBQcm90ZWluIExhbmd1YWdlIE1vZGVsaW5nIHdpdGggUXVhbnRpemVkIFN0cnVjdHVyZSBhbmQgRGlzZW50YW5nbGVkIEF0dGVudGlvbixodHRwczovL3d3dy5iaW9yeGl2Lm9yZy9jb250ZW50LzEwLjExMDEvMjAyNC4wNC4xNS41ODk2NzJ2My5hYnN0cmFjdCw1Ny4wLCwsMTEwMDAwMDAwLjAsRXhwbGljaXRseSBkZW5vdGVkIGluIFRhYmxlIDIsNi40NjcxNDM2OGUrMjAsIiIiQWxsIFByb1NTVCBtb2RlbHMgaXMgdHJhaW5lZCBvbiBhIERHWC1BODAwIEdQVSAoOMOXODBHKSBzZXJ2ZXIgaW4gQkYxNiBwcmVjaXNpb24gZm9yIGFib3V0IGEgbW9udGguIiIgCgo4Kjc3OTcwMDAwMDAwMDAwKjAuNCoxbW9udGg9NjQ2NzE0MzY4MDAwMDAwMDAwMDAwIiwsMTguOE0gc3RydWN0dXJlcyDDlyAzMDAgcmVzaWR1ZXMgcGVyIHN0cnVjdHVyZSA9IDUuNjRCIGRhdGEgcG9pbnRzIOKJiCA1LjZCIGRhdGEgcG9pbnRzLDcyMC4wLCIiIkFsbCBQcm9TU1QgbW9kZWxzIGlzIHRyYWluZWQgWy4uLl0gZm9yIGFib3V0IGEgbW9udGguIiIiLE5WSURJQSBBODAwIFBDSWUgNDAgR0IsLENvbmZpZGVudCwiUHJvdGVpbiBsYW5ndWFnZSBtb2RlbHMgKFBMTXMpIGhhdmUgc2hvd24gcmVtYXJrYWJsZSBjYXBhYmlsaXRpZXMgaW4gdmFyaW91cyBwcm90ZWluIGZ1bmN0aW9uIHByZWRpY3Rpb24gdGFza3MuIEhvd2V2ZXIsIHdoaWxlIHByb3RlaW4gZnVuY3Rpb24gaXMgaW50cmljYXRlbHkgdGllZCB0byBzdHJ1Y3R1cmUsIG1vc3QgZXhpc3RpbmcgUExNcyBkbyBub3QgaW5jb3Jwb3JhdGUgcHJvdGVpbiBzdHJ1Y3R1cmUgaW5mb3JtYXRpb24uIFRvIGFkZHJlc3MgdGhpcyBpc3N1ZSwgd2UgaW50cm9kdWNlIFByb1NTVCwgYSBUcmFuc2Zvcm1lci1iYXNlZCBwcm90ZWluIGxhbmd1YWdlIG1vZGVsIHRoYXQgc2VhbWxlc3NseSBpbnRlZ3JhdGVzIGJvdGggcHJvdGVpbiBzZXF1ZW5jZXMgYW5kIHN0cnVjdHVyZXMuIFByb1NTVCBpbmNvcnBvcmF0ZXMgYSBzdHJ1Y3R1cmUgcXVhbnRpemF0aW9uIG1vZHVsZSBhbmQgYSBUcmFuc2Zvcm1lciBhcmNoaXRlY3R1cmUgd2l0aCBkaXNlbnRhbmdsZWQgYXR0ZW50aW9uLiBUaGUgc3RydWN0dXJlIHF1YW50aXphdGlvbiBtb2R1bGUgdHJhbnNsYXRlcyBhIDNEIHByb3RlaW4gc3RydWN0dXJlIGludG8gYSBzZXF1ZW5jZSBvZiBkaXNjcmV0ZSB0b2tlbnMgYnkgZmlyc3Qgc2VyaWFsaXppbmcgdGhlIHByb3RlaW4gc3RydWN0dXJlIGludG8gcmVzaWR1ZS1sZXZlbCBsb2NhbCBzdHJ1Y3R1cmVzIGFuZCB0aGVuIGVtYmVkcyB0aGVtIGludG8gZGVuc2UgdmVjdG9yIHNwYWNlLiBUaGVzZSB2ZWN0b3JzIGFyZSB0aGVuIHF1YW50aXplZCBpbnRvIGRpc2NyZXRlIHN0cnVjdHVyZSB0b2tlbnMgYnkgYSBwcmUtdHJhaW5lZCBjbHVzdGVyaW5nIG1vZGVsLiBUaGVzZSB0b2tlbnMgc2VydmUgYXMgYW4gZWZmZWN0aXZlIHByb3RlaW4gc3RydWN0dXJlIHJlcHJlc2VudGF0aW9uLiBGdXJ0aGVybW9yZSwgUHJvU1NUIGV4cGxpY2l0bHkgbGVhcm5zIHRoZSByZWxhdGlvbnNoaXAgYmV0d2VlbiBwcm90ZWluIHJlc2lkdWUgdG9rZW4gc2VxdWVuY2VzIGFuZCBzdHJ1Y3R1cmUgdG9rZW4gc2VxdWVuY2VzIHRocm91Z2ggdGhlIHNlcXVlbmNlLXN0cnVjdHVyZSBkaXNlbnRhbmdsZWQgYXR0ZW50aW9uLiBXZSBwcmUtdHJhaW4gUHJvU1NUIG9uIG1pbGxpb25zIG9mIHByb3RlaW4gc3RydWN0dXJlcyB1c2luZyBhIG1hc2tlZCBsYW5ndWFnZSBtb2RlbCBvYmplY3RpdmUsIGVuYWJsaW5nIGl0IHRvIGxlYXJuIGNvbXByZWhlbnNpdmUgY29udGV4dHVhbCByZXByZXNlbnRhdGlvbnMgb2YgcHJvdGVpbnMuIFRvIGV2YWx1YXRlIHRoZSBwcm9wb3NlZCBQcm9TU1QsIHdlIGNvbmR1Y3QgZXh0ZW5zaXZlIGV4cGVyaW1lbnRzIG9uIHRoZSB6ZXJvLXNob3QgbXV0YXRpb24gZWZmZWN0IHByZWRpY3Rpb24gYW5kIHNldmVyYWwgc3VwZXJ2aXNlZCBkb3duc3RyZWFtIHRhc2tzLCB3aGVyZSBQcm9TU1QgYWNoaWV2ZXMgdGhlIHN0YXRlLW9mLXRoZS1hcnQgcGVyZm9ybWFuY2UgYW1vbmcgYWxsIGJhc2VsaW5lcy4gT3VyIGNvZGUgYW5kIHByZXRyYWluZWQgbW9kZWxzIGFyZSBwdWJsaWNseSBhdmFpbGFibGUgMi4iLCwsLCJDaGluYSxDaGluYSxDaGluYSIsLCwsOC4wLCwyMDI2LTAxLTAxIDE0OjAzOjE2KzAwOjAwLCwsLCwsIkFjYWRlbWlhLEFjYWRlbWlhLEFjYWRlbWlhIiwsLCwsLCwsLCwsLDM5NTAuOTQ3MTM1NTQ4ODcwNCxIYXJkd2FyZSwsLCwsCkNoYW1lbGVvbi0zNEIsIk11bHRpbW9kYWwsSW1hZ2UgZ2VuZXJhdGlvbixMYW5ndWFnZSxWaXNpb24iLCJMYW5ndWFnZSBtb2RlbGluZy9nZW5lcmF0aW9uLFZpc2lvbi1sYW5ndWFnZSBnZW5lcmF0aW9uLFZpc3VhbCBxdWVzdGlvbiBhbnN3ZXJpbmcsVGV4dC10by1pbWFnZSIsRmFjZWJvb2sgQUkgUmVzZWFyY2gsIlNyaW5pdmFzYW4gSXllciwgQmVybmllIEh1YW5nLCBMaWxpIFl1LCBBcnVuIEJhYnUsIENodW50aW5nIFpob3UsIEt1c2hhbCBUaXJ1bWFsYSwgWGkgVmljdG9yaWEgTGluLCBIdSBYdSwgWGlhbiBMaSwgQWtzaGF0IFNocml2YXN0YXZhLCBPbWVyIExldnksIEFybWVuIEFnaGFqYW55YW4sIFJhbSBQYXN1bnVydSwgQW5kcmV3IENvaGVuLCBBcmFtIEguIE1hcmtvc3lhbiwgS291c3R1diBTaW5oYSwgWGlhb3FpbmcgRWxsZW4gVGFuLCBJdmFuIEV2dGltb3YsIFBpbmcgWXUsIFRpYW5sdSBXYW5nLCBPbGdhIEdvbG92bmV2YSwgQXNsaSBDZWxpa3lpbG1heiwgUGVkcm8gUm9kcmlndWV6LCBMZW9uaWQgU2hhbWlzLCBWYXN1IFNoYXJtYSwgQ2hyaXN0aW5lIEpvdSwgS2FydGhpayBQYWR0aGUsIENoaW5nLUZlbmcgWWVoLCBNaW5nZGEgQ2hlbiwgQmFwaSBBa3VsYSwgSmFjb2IgS2FobiwgRGFuaWVsIExpLCBTY290dCBZaWgsIEJhcmxhcyBPZ3V6LCBNb3J0ZXphIEJlaHJvb3osIEJlbmphbWluIE11bGxlciwgQ2FybGVpZ2ggV29vZCwgTWFyeSBXaWxsaWFtc29uLCBSYW15YSBSYWdoYXZlbmRyYSwgQmFyYmFyYSBVc2hlciwgV2lsbGlhbSBOZ2FuLCBOaWtvbGF5IEJhc2hseWtvdiwgTHVrYXMgQmxlY2hlciwgU29ueSBUaGVha2FuYXRoLCBBbW1hciBSaXp2aSwgR2FyZ2kgR2hvc2gsIEx1a2UgWmV0dGxlbW95ZXIiLDIwMjQtMDUtMTYsQ2hhbWVsZW9uOiBNaXhlZC1Nb2RhbCBFYXJseS1GdXNpb24gRm91bmRhdGlvbiBNb2RlbHMsaHR0cHM6Ly9hcnhpdi5vcmcvYWJzLzI0MDUuMDk4MTh2MSwsLCJUaGV5IGNsYWltIFNPVEEgb24gc29tZSB2aXNpb24tdGV4dCB0YXNrcywgYnV0IGl0IHNlZW1zIGxpa2UgdGhpcyBpcyBvbmx5IGFnYWluc3Qgb3RoZXIgZ2VuZXJhbCBwdXJwb3NlIHZpc2lvbi1sYW5ndWFnZSBtb2RlbHMuIFNwZWNpYWxpemVkIG1vZGVscyB3aW4gYnkgYSBmYWlyIG1hcmdpbiBvbiBDT0NPIGltYWdlIGNhcHRpb25pbmcgYW5kIEZsaWNrcjMway4iLDM0MDAwMDAwMDAwLjAsLDEuNjQ1MzU3MTA0MWUrMjQsIkdQVSBtZXRob2Q6ClRhYmxlIDIgc2hvd3MgdGhhdCAzNEIgbW9kZWwgcHJlLXRyYWluaW5nIHVzZXMgNDI4MjQwNyBHUFUtaG91cnMsIHRyYWluZWQgYWNyb3NzIDMwNzIgQTEwMHMuCjMuMTJlMTQgKiA0MjgyNDA3ICogMzYwMCAqIDAuMyA9ICAxLjQ0ZTI0CgpQYXJhbWV0ZXItdG9rZW4gbWV0aG9kOgpQcmUtdHJhaW5pbmcgZ29lcyBvdmVyIDkuMlQgdG9rZW5zLCBwb3N0LXRyYWluaW5nIG9ubHkgZ29lcyBvdmVyIDEuMUIgdG9rZW5zIChzdW0gb2YgdG9rZW5zIGNvbHVtbiBpbiBUYWJsZSAzKS4KNiAqIDM0QiAqICA5LjJUID0gMS44OGUyNAoKR2VvbWV0cmljIG1lYW46IHNxcnQoMS40NGUyNCAqIDEuODhlMjQpID0gMS42NWUyNCIsIjQ0MDAwMDAwMDAwMDAsNDQwMDAwMDAwMDAwMCIsIlNsaWdodGx5IGNvbmZsaWN0aW5nIGluZm8uIFByZS10cmFpbmluZyBkYXRhIGRldGFpbHMgZGVzY3JpYmUgZGlmZmVyZW50IHR5cGVzIG9mIGRhdGEgdGhhdCBzdW0gdG8gNC44IHRyaWxsaW9uIHRva2VucywgYnV0IFRhYmxlIDEgaW5kaWNhdGVzIDQuNFQuIFVzaW5nIHRhYmxlIHZhbHVlcyBhcyB0aGlzIGFncmVlcyB3aXRoIG90aGVyIHN0YXRlbWVudHMgYWJvdXQgZXBvY2hzIGFuZCB0b3RhbCB0b2tlbnMgc2Vlbi4iLDEzOTQuMCwiMzRCIG1vZGVsIHByZS10cmFpbmluZyB1c2VzIDQyODI0MDcgR1BVLWhvdXJzLCB0cmFpbmVkIGFjcm9zcyAzMDcyIEExMDBzCjQyODI0MDcgLyAzMDcyID0gMTM5NCIsTlZJRElBIEExMDAgU1hNNCA4MCBHQixTZWxmLXN1cGVydmlzZWQgbGVhcm5pbmcsQ29uZmlkZW50LCJXZSBwcmVzZW50IENoYW1lbGVvbiwgYSBmYW1pbHkgb2YgZWFybHktZnVzaW9uIHRva2VuLWJhc2VkIG1peGVkLW1vZGFsIG1vZGVscyBjYXBhYmxlIG9mIHVuZGVyc3RhbmRpbmcgYW5kIGdlbmVyYXRpbmcgaW1hZ2VzIGFuZCB0ZXh0IGluIGFueSBhcmJpdHJhcnkgc2VxdWVuY2UuIFdlIG91dGxpbmUgYSBzdGFibGUgdHJhaW5pbmcgYXBwcm9hY2ggZnJvbSBpbmNlcHRpb24sIGFuIGFsaWdubWVudCByZWNpcGUsIGFuZCBhbiBhcmNoaXRlY3R1cmFsIHBhcmFtZXRlcml6YXRpb24gdGFpbG9yZWQgZm9yIHRoZSBlYXJseS1mdXNpb24sIHRva2VuLWJhc2VkLCBtaXhlZC1tb2RhbCBzZXR0aW5nLiBUaGUgbW9kZWxzIGFyZSBldmFsdWF0ZWQgb24gYSBjb21wcmVoZW5zaXZlIHJhbmdlIG9mIHRhc2tzLCBpbmNsdWRpbmcgdmlzdWFsIHF1ZXN0aW9uIGFuc3dlcmluZywgaW1hZ2UgY2FwdGlvbmluZywgdGV4dCBnZW5lcmF0aW9uLCBpbWFnZSBnZW5lcmF0aW9uLCBhbmQgbG9uZy1mb3JtIG1peGVkIG1vZGFsIGdlbmVyYXRpb24uIENoYW1lbGVvbiBkZW1vbnN0cmF0ZXMgYnJvYWQgYW5kIGdlbmVyYWwgY2FwYWJpbGl0aWVzLCBpbmNsdWRpbmcgc3RhdGUtb2YtdGhlLWFydCBwZXJmb3JtYW5jZSBpbiBpbWFnZSBjYXB0aW9uaW5nIHRhc2tzLCBvdXRwZXJmb3JtcyBMbGFtYS0yIGluIHRleHQtb25seSB0YXNrcyB3aGlsZSBiZWluZyBjb21wZXRpdGl2ZSB3aXRoIG1vZGVscyBzdWNoIGFzIE1peHRyYWwgOHg3QiBhbmQgR2VtaW5pLVBybywgYW5kIHBlcmZvcm1zIG5vbi10cml2aWFsIGltYWdlIGdlbmVyYXRpb24sIGFsbCBpbiBhIHNpbmdsZSBtb2RlbC4gSXQgYWxzbyBtYXRjaGVzIG9yIGV4Y2VlZHMgdGhlIHBlcmZvcm1hbmNlIG9mIG11Y2ggbGFyZ2VyIG1vZGVscywgaW5jbHVkaW5nIEdlbWluaSBQcm8gYW5kIEdQVC00ViwgYWNjb3JkaW5nIHRvIGh1bWFuIGp1ZGdt</x:v>
      </x:c>
    </x:row>
    <x:row r="118" ht="18" customHeight="1">
      <x:c r="A118" s="17" t="n">
        <x:v>113</x:v>
      </x:c>
      <x:c r="B118" s="17" t="n">
        <x:v>310</x:v>
      </x:c>
      <x:c r="C118" s="160" t="str">
        <x:v>ZW50cyBvbiBhIG5ldyBsb25nLWZvcm0gbWl4ZWQtbW9kYWwgZ2VuZXJhdGlvbiBldmFsdWF0aW9uLCB3aGVyZSBlaXRoZXIgdGhlIHByb21wdCBvciBvdXRwdXRzIGNvbnRhaW4gbWl4ZWQgc2VxdWVuY2VzIG9mIGJvdGggaW1hZ2VzIGFuZCB0ZXh0LiBDaGFtZWxlb24gbWFya3MgYSBzaWduaWZpY2FudCBzdGVwIGZvcndhcmQgaW4gYSB1bmlmaWVkIG1vZGVsaW5nIG9mIGZ1bGwgbXVsdGltb2RhbCBkb2N1bWVudHMuIiwyLjEsLE9wZW4gd2VpZ2h0cyAobm9uLWNvbW1lcmNpYWwpLCJVbml0ZWQgU3RhdGVzIG9mIEFtZXJpY2EsRnJhbmNlIiwsLCJOb3QgZW5vdWdoIGluZm8gdG8gZXN0aW1hdGUuIEdQVSB0aW1lIGdpdmVuIGZvciBwcmV0cmFpbmluZywgYW5kIHdoaWxlIHdlIGtub3cgIyBvZiBmaW5lLXR1bmluZyB0b2tlbnMgd2UgZG9uJ3Qga25vdyAjIG9mIGVwb2Nocy4iLDMwNzIuMCwsMjAyNS0xMS0yOCAxMTo1Mzo0NCswMDowMCwsLCwsLEluZHVzdHJ5LCwsLCxVbnJlbGVhc2VkLCJodHRwczovL2FpLm1ldGEuY29tL3Jlc291cmNlcy9tb2RlbHMtYW5kLWxpYnJhcmllcy9jaGFtZWxlb24tZG93bmxvYWRzLz9na19lbmFibGU9Y2hhbWVsZW9uX3dlYl9mbG93X2lzX2xpdmUKCiIiVGhlIG1vZGVscyB3ZeKAmXJlIHJlbGVhc2luZyB0b2RheSB3ZXJlIHNhZmV0eSB0dW5lZCBhbmQgc3VwcG9ydCBtaXhlZC1tb2RhbCBpbnB1dHMgYW5kIHRleHQtb25seSBvdXRwdXQgdG8gYmUgdXNlZCBmb3IgcmVzZWFyY2ggcHVycG9zZXMuIFdoaWxlIHdl4oCZdmUgdGFrZW4gc3RlcHMgdG8gZGV2ZWxvcCB0aGVzZSBtb2RlbHMgcmVzcG9uc2libHksIHdlIHJlY29nbml6ZSB0aGF0IHJpc2tzIHJlbWFpbi4gQXQgdGhpcyB0aW1lLCB3ZSBhcmUgbm90IHJlbGVhc2luZyB0aGUgQ2hhbWVsZW9uIGltYWdlIGdlbmVyYXRpb24gbW9kZWwuIiIiLFRydWUsLCwsLDI0Mjc1MTUuOTc4NzMzOTA0NywiSGFyZHdhcmUsT3BlcmF0aW9uIGNvdW50aW5nIiwsLCwsWWVzCkZyYWdMbGFtYTogTmV4dC1mcmFnbWVudCBwcmVkaWN0aW9uIGZvciBtb2xlY3VsYXIgZGVzaWduLCJNdWx0aW1vZGFsLEltYWdlIGdlbmVyYXRpb24sVmlzaW9uLExhbmd1YWdlIiwiTGFuZ3VhZ2UgbW9kZWxpbmcvZ2VuZXJhdGlvbixWaXNpb24tbGFuZ3VhZ2UgZ2VuZXJhdGlvbixWaXN1YWwgcXVlc3Rpb24gYW5zd2VyaW5nLFRleHQtdG8taW1hZ2UiLEZhY2Vib29rIEFJIFJlc2VhcmNoLCJTcmluaXZhc2FuIEl5ZXIsIEJlcm5pZSBIdWFuZywgTGlsaSBZdSwgQXJ1biBCYWJ1LCBDaHVudGluZyBaaG91LCBLdXNoYWwgVGlydW1hbGEsIFhpIFZpY3RvcmlhIExpbiwgSHUgWHUsIFhpYW4gTGksIEFrc2hhdCBTaHJpdmFzdGF2YSwgT21lciBMZXZ5LCBBcm1lbiBBZ2hhamFueWFuLCBSYW0gUGFzdW51cnUsIEFuZHJldyBDb2hlbiwgQXJhbSBILiBNYXJrb3N5YW4sIEtvdXN0dXYgU2luaGEsIFhpYW9xaW5nIEVsbGVuIFRhbiwgSXZhbiBFdnRpbW92LCBQaW5nIFl1LCBUaWFubHUgV2FuZywgT2xnYSBHb2xvdm5ldmEsIEFzbGkgQ2VsaWt5aWxtYXosIFBlZHJvIFJvZHJpZ3VleiwgTGVvbmlkIFNoYW1pcywgVmFzdSBTaGFybWEsIENocmlzdGluZSBKb3UsIEthcnRoaWsgUGFkdGhlLCBDaGluZy1GZW5nIFllaCwgTWluZ2RhIENoZW4sIEJhcGkgQWt1bGEsIEphY29iIEthaG4sIERhbmllbCBMaSwgU2NvdHQgWWloLCBCYXJsYXMgT2d1eiwgTW9ydGV6YSBCZWhyb296LCBCZW5qYW1pbiBNdWxsZXIsIENhcmxlaWdoIFdvb2QsIE1hcnkgV2lsbGlhbXNvbiwgUmFteWEgUmFnaGF2ZW5kcmEsIEJhcmJhcmEgVXNoZXIsIFdpbGxpYW0gTmdhbiwgTmlrb2xheSBCYXNobHlrb3YsIEx1a2FzIEJsZWNoZXIsIFNvbnkgVGhlYWthbmF0aCwgQW1tYXIgUml6dmksIEdhcmdpIEdob3NoLCBMdWtlIFpldHRsZW1veWVyIiwyMDI0LTA1LTE2LENoYW1lbGVvbjogTWl4ZWQtTW9kYWwgRWFybHktRnVzaW9uIEZvdW5kYXRpb24gTW9kZWxzLGh0dHBzOi8vYXJ4aXYub3JnL2Ficy8yNDA1LjA5ODE4djEsLCwsNzAwMDAwMDAwMC4wLCwzLjMzOTk3MDA2MDJlKzIzLCJHUFUgbWV0aG9kOgpUYWJsZSAyIHNob3dzIHRoYXQgN0IgbW9kZWwgcHJlLXRyYWluaW5nIHVzZXMgODU2NDgxIEdQVS1ob3VycywgdHJhaW5lZCBhY3Jvc3MgMTAyNCBBMTAwcwozLjEyZTE0ICogODU2NDgxICogMzYwMCAqIDAuMyA9ICAyLjg5ZTIzCgpQYXJhbWV0ZXItdG9rZW4gbWV0aG9kOgpQcmUtdHJhaW5pbmcgZ29lcyBvdmVyIDkuMlQgdG9rZW5zLCBwb3N0LXRyYWluaW5nIG9ubHkgZ29lcyBvdmVyIDEuMUIgdG9rZW5zIChzdW0gb2YgdG9rZW5zIGNvbHVtbiBpbiBUYWJsZSAzKQo2ICogN0IgKiAgOS4yVCA9IDMuODZlMjMKCkdlb21ldHJpYyBtZWFuOiBzcXJ0KDIuODllMjMgKiAzLjg2ZTIzKSA9IDMuMzRlMjMiLDQ0MDAwMDAwMDAwMDAsIlNsaWdodGx5IGNvbmZsaWN0aW5nIGluZm8uIFByZS10cmFpbmluZyBkYXRhIGRldGFpbHMgZGVzY3JpYmUgZGlmZmVyZW50IHR5cGVzIG9mIGRhdGEgdGhhdCBzdW0gdG8gNC44IHRyaWxsaW9uIHRva2VucywgYnV0IFRhYmxlIDEgaW5kaWNhdGVzIDQuNFQuIFVzaW5nIHRhYmxlIHZhbHVlcyBhcyB0aGlzIGFncmVlcyB3aXRoIG90aGVyIHN0YXRlbWVudHMgYWJvdXQgZXBvY2hzIGFuZCB0b3RhbCB0b2tlbnMgc2Vlbi4iLDgzNi40LCIzNEIgbW9kZWwgcHJlLXRyYWluaW5nIHVzZXMgODU2NDgxIEdQVS1ob3VycywgdHJhaW5lZCBhY3Jvc3MgMTAyNCBBMTAwcwo4NTY0ODEgLyAxMDI0ID0gODM2LjQiLE5WSURJQSBBMTAwIFNYTTQgODAgR0IsU2VsZi1zdXBlcnZpc2VkIGxlYXJuaW5nLENvbmZpZGVudCwiV2UgcHJlc2VudCBDaGFtZWxlb24sIGEgZmFtaWx5IG9mIGVhcmx5LWZ1c2lvbiB0b2tlbi1iYXNlZCBtaXhlZC1tb2RhbCBtb2RlbHMgY2FwYWJsZSBvZiB1bmRlcnN0YW5kaW5nIGFuZCBnZW5lcmF0aW5nIGltYWdlcyBhbmQgdGV4dCBpbiBhbnkgYXJiaXRyYXJ5IHNlcXVlbmNlLiBXZSBvdXRsaW5lIGEgc3RhYmxlIHRyYWluaW5nIGFwcHJvYWNoIGZyb20gaW5jZXB0aW9uLCBhbiBhbGlnbm1lbnQgcmVjaXBlLCBhbmQgYW4gYXJjaGl0ZWN0dXJhbCBwYXJhbWV0ZXJpemF0aW9uIHRhaWxvcmVkIGZvciB0aGUgZWFybHktZnVzaW9uLCB0b2tlbi1iYXNlZCwgbWl4ZWQtbW9kYWwgc2V0dGluZy4gVGhlIG1vZGVscyBhcmUgZXZhbHVhdGVkIG9uIGEgY29tcHJlaGVuc2l2ZSByYW5nZSBvZiB0YXNrcywgaW5jbHVkaW5nIHZpc3VhbCBxdWVzdGlvbiBhbnN3ZXJpbmcsIGltYWdlIGNhcHRpb25pbmcsIHRleHQgZ2VuZXJhdGlvbiwgaW1hZ2UgZ2VuZXJhdGlvbiwgYW5kIGxvbmctZm9ybSBtaXhlZCBtb2RhbCBnZW5lcmF0aW9uLiBDaGFtZWxlb24gZGVtb25zdHJhdGVzIGJyb2FkIGFuZCBnZW5lcmFsIGNhcGFiaWxpdGllcywgaW5jbHVkaW5nIHN0YXRlLW9mLXRoZS1hcnQgcGVyZm9ybWFuY2UgaW4gaW1hZ2UgY2FwdGlvbmluZyB0YXNrcywgb3V0cGVyZm9ybXMgTGxhbWEtMiBpbiB0ZXh0LW9ubHkgdGFza3Mgd2hpbGUgYmVpbmcgY29tcGV0aXRpdmUgd2l0aCBtb2RlbHMgc3VjaCBhcyBNaXh0cmFsIDh4N0IgYW5kIEdlbWluaS1Qcm8sIGFuZCBwZXJmb3JtcyBub24tdHJpdmlhbCBpbWFnZSBnZW5lcmF0aW9uLCBhbGwgaW4gYSBzaW5nbGUgbW9kZWwuIEl0IGFsc28gbWF0Y2hlcyBvciBleGNlZWRzIHRoZSBwZXJmb3JtYW5jZSBvZiBtdWNoIGxhcmdlciBtb2RlbHMsIGluY2x1ZGluZyBHZW1pbmkgUHJvIGFuZCBHUFQtNFYsIGFjY29yZGluZyB0byBodW1hbiBqdWRnbWVudHMgb24gYSBuZXcgbG9uZy1mb3JtIG1peGVkLW1vZGFsIGdlbmVyYXRpb24gZXZhbHVhdGlvbiwgd2hlcmUgZWl0aGVyIHRoZSBwcm9tcHQgb3Igb3V0cHV0cyBjb250YWluIG1peGVkIHNlcXVlbmNlcyBvZiBib3RoIGltYWdlcyBhbmQgdGV4dC4gQ2hhbWVsZW9uIG1hcmtzIGEgc2lnbmlmaWNhbnQgc3RlcCBmb3J3YXJkIGluIGEgdW5pZmllZCBtb2RlbGluZyBvZiBmdWxsIG11bHRpbW9kYWwgZG9jdW1lbnRzLiIsMi4xLCxPcGVuIHdlaWdodHMgKG5vbi1jb21tZXJjaWFsKSwiVW5pdGVkIFN0YXRlcyBvZiBBbWVyaWNhLEZyYW5jZSIsLCwiTm90IGVub3VnaCBpbmZvIHRvIGVzdGltYXRlLiBHUFUgdGltZSBnaXZlbiBmb3IgcHJldHJhaW5pbmcsIGFuZCB3aGlsZSB3ZSBrbm93ICMgb2YgZmluZS10dW5pbmcgdG9rZW5zIHdlIGRvbid0IGtub3cgIyBvZiBlcG9jaHMuIiwsLDIwMjUtMTEtMjggMTE6NTM6NDQrMDA6MDAsLCwsLCxJbmR1c3RyeSwsLCwsVW5yZWxlYXNlZCwiaHR0cHM6Ly9haS5tZXRhLmNvbS9yZXNvdXJjZXMvbW9kZWxzLWFuZC1saWJyYXJpZXMvY2hhbWVsZW9uLWRvd25sb2Fkcy8/Z2tfZW5hYmxlPWNoYW1lbGVvbl93ZWJfZmxvd19pc19saXZlCgoiIlRoZSBtb2RlbHMgd2XigJlyZSByZWxlYXNpbmcgdG9kYXkgd2VyZSBzYWZldHkgdHVuZWQgYW5kIHN1cHBvcnQgbWl4ZWQtbW9kYWwgaW5wdXRzIGFuZCB0ZXh0LW9ubHkgb3V0cHV0IHRvIGJlIHVzZWQgZm9yIHJlc2VhcmNoIHB1cnBvc2VzLiBXaGlsZSB3ZeKAmXZlIHRha2VuIHN0ZXBzIHRvIGRldmVsb3AgdGhlc2UgbW9kZWxzIHJlc3BvbnNpYmx5LCB3ZSByZWNvZ25pemUgdGhhdCByaXNrcyByZW1haW4uIEF0IHRoaXMgdGltZSwgd2UgYXJlIG5vdCByZWxlYXNpbmcgdGhlIENoYW1lbGVvbiBpbWFnZSBnZW5lcmF0aW9uIG1vZGVsLiIiIixUcnVlLCwsLCwsIkhhcmR3YXJlLE9wZXJhdGlvbiBjb3VudGluZyIsLCwsLFllcwpMQlNURVIsQmlvbG9neSxQcm90ZWluIG9yIG51Y2xlb3RpZGUgbGFuZ3VhZ2UgbW9kZWwgKHBMTS9uTE0pLCJQcmVzY2llbnQgRGVzaWduLEdlbmVudGVjaCIsIk5hdGhhbiBDLiBGcmV5LCBUYXlsb3IgSm9yZW4sIEF5YSBBYmRlbHNhbGFtIElzbWFpbCwgQWxsZW4gR29vZG1hbiwgUmljaGFyZCBCb25uZWF1LCBLeXVuZ2h5dW4gQ2hvLCBWbGFkaW1pciBHbGlnb3JpamV2acSHIiwyMDI0LTA1LTE1LENyYW1taW5nIFByb3RlaW4gTGFuZ3VhZ2UgTW9kZWwgVHJhaW5pbmcgaW4gMjQgR1BVIEhvdXJzLGh0dHBzOi8vd3d3LmJpb3J4aXYub3JnL2NvbnRlbnQvMTAuMTEwMS8yMDI0LjA1LjE0LjU5NDEwOHYxLmFic3RyYWN0LDQuMCwsLDY3MDAwMDAwLjAsIiIid2UgYXJlIGFibGUgdG8gdHJhaW4gYSA2NyBtaWxsaW9uIHBhcmFtZXRlciBtb2RlbCIiIiwxLjA3ODI3MmUrMTksIjEgZGF5IG9uIDEgQTEwMAoKMzEyMDAwMDAwMDAwMDAwKjFkYXkqMC40PTEwNzgyNzIwMDAwMDAwMDAwMDAwIiwzMzc1MDAwMDAwLCJVbmlSZWY1MCBkYXRhc2V0IHNpemUgY2FsY3VsYXRpb246CjQzLDAwMCwwMDAgc2VxdWVuY2VzIMOXIDMwMCB0b2tlbnMvc2VxdWVuY2UgPSAxLjI5IMOXIDEwwrnigbAgdG9rZW5zCgpUcmFpbmluZyBwcm9jZXNzIGNhbGN1bGF0aW9uOiAKMSwwNDgsNTc2IHRva2Vucy9zdGVwIMOXIDUwLDAwMCBzdGVwcyA9IDUuMjQyODggw5cgMTDCueKBsCB0b3RhbCB0b2tlbnMKCkVwb2NocyBjYWxjdWxhdGlvbjoKNS4yNDI4OCDDlyAxMMK54oGwIC8gMS4yOSDDlyAxMMK54oGwID0gNC4wNiBlcG9jaHMKCkZpbmFsIHVuaXF1ZSB0b2tlbnMgKGZpcnN0IGVwb2NoIG9ubHkpOiAxLjMgw5cgMTDCueKBsCB0b2tlbnMiLDI0LjAsIiIid2UgYXJlIGFibGUgdG8gdHJhaW4gYSA2NyBtaWxsaW9uIHBhcmFtZXRlciBtb2RlbCBpbiBhIHNpbmdsZSBkYXkiLE5WSURJQSBBMTAwIFNYTTQgODAgR0IsLENvbmZpZGVudCwiUHJvdGVpbiBsYW5ndWFnZSBtb2RlbHMgKHBMTXMpIGFyZSB1YmlxdWl0b3VzIGFjcm9zcyBiaW9sb2dpY2FsIG1hY2hpbmUgbGVhcm5pbmcgcmVzZWFyY2gsIGJ1dCBzdGF0ZS1vZi10aGUtYXJ0IG1vZGVscyBsaWtlIEVTTTIgdGFrZSBodW5kcmVkcyBvZiB0aG91c2FuZHMgb2YgR1BVIGhvdXJzIHRvIHByZS10cmFpbiBvbiB0aGUgdmFzdCBwcm90ZWluIHVuaXZlcnNlLiBSZXNvdXJjZSByZXF1aXJlbWVudHMgZm9yIHNjYWxpbmcgdXAgcExNcyBwcmV2ZW50IGZ1bmRhbWVudGFsIGludmVzdGlnYXRpb25zIGludG8gaG93IG9wdGltYWwgbW9kZWxpbmcgY2hvaWNlcyBtaWdodCBkaWZmZXIgZnJvbSB0aG9zZSB1c2VkIGluIG5hdHVyYWwgbGFuZ3VhZ2UuIEhlcmUsIHdlIGRlZmluZSBhIOKAnGNyYW1taW5n4oCdIGNoYWxsZW5nZSBmb3IgcExNcyBhbmQgdHJhaW4gcGVyZm9ybWFudCBtb2RlbHMgaW4gMjQgaG91cnMgb24gYSBzaW5nbGUgR1BVLiBCeSByZS1leGFtaW5pbmcgbWFueSBhc3BlY3RzIG9mIHBMTSB0cmFpbmluZywgd2UgYXJlIGFibGUgdG8gdHJhaW4gYSA2NyBtaWxsaW9uIHBhcmFtZXRlciBtb2RlbCBpbiBhIHNpbmdsZSBkYXkgdGhhdCBhY2hpZXZlcyBjb21wYXJhYmxlIHBlcmZvcm1hbmNlIG9uIGRvd25zdHJlYW0gcHJvdGVpbiBmaXRuZXNzIGxhbmRzY2FwZSBpbmZlcmVuY2UgdGFza3MgdG8gRVNNLTNCLCBhIG1vZGVsIHRyYWluZWQgZm9yIG92ZXIgMTUsIDAwMMOXIG1vcmUgR1BVIGhvdXJzIHRoYW4gb3Vycy4gV2Ugb3BlbiBzb3VyY2Ugb3VyIGxpYnJhcnkxIGZvciB0cmFpbmluZyBhbmQgaW5mZXJlbmNlLCBMQlNURVI6IExhbmd1YWdlIG1vZGVscyBmb3IgQmlvbG9naWNhbCBTZXF1ZW5jZSBUcmFuc2Zvcm1hdGlvbiBhbmQgRXZvbHV0aW9uYXJ5IFJlcHJlc2VudGF0aW9uLiIsNC4wNiwsLCJVbml0ZWQgU3RhdGVzIG9mIEFtZXJpY2EsVW5pdGVkIFN0YXRlcyBvZiBBbWVyaWNhIiwsLCwxLjAsLDIwMjUtMTEtMjggMTE6NTM6NDQrMDA6MDAsLCwsLCwiSW5kdXN0cnksSW5kdXN0cnkiLCwsLCwsLCwsLCwsNDM0LjE4OTM1MjcxMjYzNDgsSGFyZHdhcmUsLCwsLApEb3ViYW8tbGl0ZSxMYW5ndWFnZSwiTGFuZ3VhZ2UgbW9kZWxpbmcvZ2VuZXJhdGlvbixRdWVzdGlvbiBhbnN3ZXJpbmciLEJ5dGVEYW5jZSwsMjAyNC0wNS0xNSxEb3ViYW8gR2VuZXJhbCBNb2RlbCBMaXRlIChEb3ViYW8tbGl0ZSksaHR0cHM6Ly93d3cudm9sY2VuZ2luZS5jb20vZG9jcy82MzYwLzEyNjQ2NjMsLCwsLCwsLCwsLCwsLFVua25vd24sIkEgbGlnaHR3ZWlnaHQgdmVyc2lvbiBvZiB0aGUgTExNLCBvZmZlcmluZyBsb3dlciB0b2tlbiBjb3N0cyBhbmQgbGF0ZW5jeSBjb21wYXJlZCB0byB0aGUgUHJvIHZlcnNpb24uIAoiLCwsQVBJIGFjY2VzcyxDaGluYSwsLCwsLDIwMjUtMTEtMjggMTE6NTM6NDQrMDA6MDAsLCwsLCxJbmR1c3RyeSwsLCwsVW5yZWxlYXNlZCwsVHJ1ZSwsLCwsLCwsLCwsTm8KRG91YmFvIFJvbGUtUGxheWluZyBNb2RlbCxMYW5ndWFnZSwiTGFuZ3VhZ2UgbW9kZWxpbmcvZ2VuZXJhdGlvbixRdWVzdGlvbiBhbnN3ZXJpbmciLEJ5dGVEYW5jZSwsMjAyNC0wNS0xNSxEb3ViYW8gUm9sZS1QbGF5aW5nIE1vZGVsLGh0dHBzOi8vd3d3LnZvbGNlbmdpbmUuY29tL2RvY3MvNjM2MC8xMjY0NjYzLCwsLCwsLCwsLCwsLCxVbmtub3duLCJUaGlzIG1vZGVsIGlzIGRlc2lnbmVkIGZvciBwZXJzb25hbGl6ZWQgY2hhcmFjdGVyIGNyZWF0aW9uLiAKIiwsLEFQSSBhY2Nlc3MsQ2hpbmEsLCwsLCwyMDI1LTExLTI4IDExOjUzOjQ0KzAwOjAwLCwsLCwsSW5kdXN0cnksLCwsLFVucmVsZWFzZWQsLCwsLCwsLCwsLCwsTm8KRG91YmFvIFRleHQtdG8tU3BlZWNoIE1vZGVsLFNwZWVjaCxUZXh0LXRvLXNwZWVjaCAoVFRTKSxCeXRlRGFuY2UsLDIwMjQtMDUtMTUsRG91YmFvIFRleHQtdG8tU3BlZWNoIE1vZGVsLGh0dHBzOi8vd3d3LnZvbGNlbmdpbmUuY29tL2RvY3MvNjM2MC8xMjY0NjYzLCwsLCwsLCwsLCwsLCxVbmtub3duLFRoaXMgbW9kZWwgaXMgY2FwYWJsZSBvZiBnZW5lcmF0aW5nIG5hdHVyYWwgYW5kIGV4cHJlc3NpdmUgc3BlZWNoLiAsLCxBUEkgYWNjZXNzLENoaW5hLCwsLCwsMjAyNS0xMS0yOCAxMTo1Mzo0NCswMDowMCwsLCwsLEluZHVzdHJ5LCwsLCxVbnJlbGVhc2VkLCwsLCwsLCwsLCwsLE5vCkRvdWJhbyBWb2ljZSBDbG9uaW5nIE1vZGVsLFNwZWVjaCwiQXVkaW8gZ2VuZXJhdGlvbixTcGVlY2ggc3ludGhlc2lzLFNwZWVjaCByZWNvZ25pdGlvbiAoQVNSKSIsQnl0ZURhbmNlLCwyMDI0LTA1LTE1LERvdWJhbyBWb2ljZSBDbG9uaW5nIE1vZGVsLGh0dHBzOi8vd3d3LnZvbGNlbmdpbmUuY29tL2RvY3MvNjM2MC8xMjY0NjYzLCwsLCwsLCwsLCwsLCxVbmtub3duLCJUaGlzIG1vZGVsIGNhbiBhY2N1cmF0ZWx5IGNsb25lIGEgdm9pY2Ugd2l0aGluIGp1c3QgNSBzZWNvbmRzLCBwcmVzZXJ2aW5nIHRpbWJyZSBzaW1pbGFyaXR5IGFuZCBuYXR1cmFsbmVzcy4gSXQgYWxzbyBzdXBwb3J0cyBjcm9zcy1saW5ndWFsIHZvaWNlIHRyYW5zZmVyLiAKIiwsLEFQSSBhY2Nlc3MsQ2hpbmEsLCwsLCwyMDI1LTExLTI4IDExOjUzOjQ0KzAwOjAwLCwsLCwsSW5kdXN0cnksLCwsLFVucmVsZWFzZWQsLCwsLCwsLCwsLCwsTm8KRG91YmFvIFNwZWVjaCBSZWNvZ25pdGlvbiBNb2RlbCxTcGVlY2gsU3BlZWNoIHJlY29nbml0aW9uIChBU1IpLEJ5dGVEYW5jZSwsMjAyNC0wNS0xNSxEb3ViYW8gU3BlZWNoIFJlY29nbml0aW9uIE1vZGVsLGh0dHBzOi8vd3d3LnZvbGNlbmdpbmUuY29tL2RvY3MvNjM2MC8xMjY0NjYzLCwsLCwsLCwsLCwsLCxVbmtub3duLCJUaGlzIG1vZGVsIHN1cHBvcnRzIG11bHRpLWxhbmd1YWdlIHNwZWVjaCByZWNvZ25pdGlvbiwgd2l0aCBoaWdoIGFjY3VyYWN5LCBzZW5zaXRpdml0eSwgYW5kIGxvdyBsYXRlbmN5LiAiLCwsQVBJIGFjY2VzcyxDaGluYSwsLCwsLDIwMjUtMTEtMjggMTE6NTM6NDQrMDA6MDAsLCwsLCxJbmR1c3RyeSwsLCwsVW5yZWxlYXNlZCwsLCwsLCwsLCwsLCxObwpEb3ViYW8gVGV4dC10by1JbWFnZSBNb2RlbCxJbWFnZSBnZW5lcmF0aW9uLCJUZXh0LXRvLWltYWdlLEltYWdlIGdlbmVyYXRpb24iLEJ5dGVEYW5jZSwsMjAyNC0wNS0xNSxEb3ViYW8gVGV4dC10by1JbWFnZSBNb2RlbCxodHRwczovL3d3dy52b2xjZW5naW5lLmNvbS9kb2NzLzYzNjAvMTI2NDY2MywsLCwsLCwsLCwsLCwsVW5rbm93biwiV2l0aCBwcmVjaXNlIHRleHQgdW5kZXJzdGFuZGluZyBhbmQgYWNjdXJhdGUgaW1hZ2UtdGV4dCBtYXRjaGluZywgdGhpcyBtb2RlbCBwcm9kdWNlcyBhZXN0aGV0aWNhbGx5IHBsZWFzaW5nIGltYWdlcywgZXNwZWNpYWxseSB0aG9zZSByZWxhdGVkIHRvIENoaW5lc2UgY3VsdHVyYWwgZWxlbWVudHMuIAoiLCwsQVBJIGFjY2VzcyxDaGluYSwsLCwsLDIwMjUtMTEtMjggMTE6NTM6NDQrMDA6MDAsLCwsLCxJbmR1c3RyeSwsLCwsVW5yZWxlYXNlZCwsLCwsLCwsLCwsLCxObwpEb3ViYW8gRnVuY3Rpb24gQ2FsbCBNb2RlbCxMYW5ndWFnZSxMYW5ndWFnZSBtb2RlbGluZy9nZW5lcmF0aW9uLEJ5dGVEYW5jZSwsMjAyNC0wNS0xNSxEb3ViYW8gRnVuY3Rpb24gQ2FsbCBNb2RlbCxodHRwczovL3d3dy52b2xjZW5naW5lLmNvbS9kb2NzLzYzNjAvMTI2NDY2MywsLCwsLCwsLCwsLCwsVW5rbm93biwiRGVzaWduZWQgZm9yIGNvbXBsZXggdG9vbCBpbnZvY2F0aW9uLCB0aGlzIG1vZGVsIGV4Y2VscyBhdCBhY2N1cmF0ZWx5IGlkZW50aWZ5aW5nIGZ1bmN0aW9ucyBhbmQgZXh0cmFjdGluZyBwYXJhbWV0ZXJzLiAKIiwsLEFQSSBhY2Nlc3MsQ2hpbmEsLCwsLCwyMDI1LTExLTI4IDExOjUzOjQ0KzAwOjAwLCwsLCwsSW5kdXN0cnksLCwsLFVucmVsZWFzZWQsLCwsLCwsLCwsLCwsTm8KRG91YmFvIFZlY3Rvcml6YXRpb24gTW9kZWwsTGFuZ3VhZ2UsTGFuZ3VhZ2UgbW9kZWxpbmcvZ2VuZXJhdGlvbixCeXRlRGFuY2UsLDIwMjQtMDUtMTUsRG91YmFvIFZlY3Rvcml6YXRpb24gTW9kZWwsaHR0cHM6Ly93d3cudm9sY2VuZ2luZS5jb20vZG9jcy82MzYwLzEyNjQ2NjMsLCwsLCwsLCwsLCwsLFVua25vd24sIkZvY3VzZWQgb24gdmVjdG9yIHNlYXJjaCBhcHBsaWNhdGlvbnMsIHRoaXMgbW9kZWwgcHJvdmlkZXMgY29yZSB1bmRlcnN0YW5kaW5nIGNhcGFiaWxpdGllcyBmb3IgTExNIGtub3dsZWRnZSBiYXNlcyBhbmQgc3VwcG9ydHMgbXVsdGlwbGUgbGFuZ3VhZ2VzLiAKIiwsLEFQSSBhY2Nlc3MsQ2hpbmEsLCwsLCwyMDI1LTExLTI4IDExOjUzOjQ0KzAwOjAwLCwsLCwsSW5kdXN0cnksLCwsLFVucmVsZWFzZWQsLCwsLCwsLCwsLCwsTm8KRG91YmFvIEltYWdlLXRvLUltYWdlIGdlbmVyYXRpb24gbW9kZWwsIkltYWdlIGdlbmVyYXRpb24sVmlzaW9uIixJbWFnZSBnZW5lcmF0aW9uLEJ5dGVEYW5jZSwsMjAyNC0wNS0xNSxEb3ViYW8gSW1hZ2UtdG8tSW1hZ2UgZ2VuZXJhdGlvbiBtb2RlbCxodHRwczovL3d3dy52b2xjZW5naW5lLmNvbS9wcm9kdWN0L2RvdWJhbywsLCwsLCwsLCwsLCwsVW5rbm93biwsLCxBUEkgYWNjZXNzLENoaW5hLCwsLCwsMjAyNS0xMS0yOCAxMTo1Mzo0NCswMDowMCwsLCwsLEluZHVzdHJ5LCwsLCxVbnJlbGVhc2VkLCwsLCwsLCwsLCwsLE5vCkRvdWJhbyBSZWFsLVRpbWUgdHJhbnNsYXRpb24gbW9kZWwsIkxhbmd1YWdlLFNwZWVjaCIsIlRyYW5zbGF0aW9uLFNwZWVjaCBzeW50aGVzaXMsU3BlZWNoIHJlY29nbml0aW9uIChBU1IpIixCeXRlRGFuY2UsLDIwMjQtMDUtMTUsRG91YmFvIFJlYWwtVGltZSB0cmFuc2xhdGlvbiBtb2RlbCxodHRwczovL3d3dy52b2xjZW5naW5lLmNvbS9wcm9kdWN0L2RvdWJhbywsLCwsLCwsLCwsLCwsVW5rbm93biwsLCxBUEkgYWNjZXNzLENoaW5hLCwsLCwsMjAyNS0xMS0yOCAxMTo1Mzo0NCswMDowMCwsLCwsLEluZHVzdHJ5LCwsLCxVbnJlbGVhc2VkLCwsLCwsLCwsLCwsLE5vCkRvdWJhbyBWaWRlbyBHZW5lcmF0aW9uIG1vZGVsLFZpZGVvLFZpZGVvIGdlbmVyYXRpb24sQnl0ZURhbmNlLCwyMDI0LTA1LTE1LERvdWJhbyBWaWRlbyBHZW5lcmF0aW9uIG1vZGVsLGh0dHBzOi8vd3d3LnZvbGNlbmdpbmUuY29tL3Byb2R1Y3QvZG91YmFvLCwsLCwsLCwsLCwsLCxVbmtub3duLCwsLEFQSSBhY2Nlc3MsQ2hpbmEsLCwsLCwyMDI1LTExLTI4IDExOjUzOjQ0KzAwOjAwLCwsLCwsSW5kdXN0cnksLCwsLFVucmVsZWFzZWQsLCwsLCwsLCwsLCwsTm8KVklMQTEuNS00MEIsIk11bHRpbW9kYWwsTGFuZ3VhZ2UsVmlzaW9uLFZpZGVvIiwiQ2hhdCxWaXN1YWwgcXVlc3Rpb24gYW5zd2VyaW5nLEltYWdlIGNhcHRpb25pbmcsTGFuZ3VhZ2UgbW9kZWxpbmcvZ2VuZXJhdGlvbixRdWVzdGlvbiBhbnN3ZXJpbmcsVmlkZW8gZGVzY3JpcHRpb24iLCJOVklESUEsTWFzc2FjaHVzZXR0cyBJbnN0aXR1dGUgb2YgVGVjaG5vbG9neSAoTUlUKSIsLDIwMjQtMDUtMTUsRWZmaWNpZW50LUxhcmdlLU1vZGVsL1ZJTEExLjUtNDBiLGh0dHBzOi8vaHVnZ2luZ2ZhY2UuY28vRWZmaWNpZW50LUxhcmdlLU1vZGVsL1ZJTEExLjUtNDBiLCwsLDQwMDAwMDAwMDAwLjAsLCwsLCwsLCwsQ29uZmlkZW50LCJWSUxBIGlzIGEgdmlzdWFsIGxhbmd1YWdlIG1vZGVsIChWTE0pIHByZXRyYWluZWQgd2l0aCBpbnRlcmxlYXZlZCBpbWFnZS10ZXh0IGRhdGEgYXQgc2NhbGUsIGVuYWJsaW5nIG11bHRpLWltYWdlIFZMTS4gVklMQSBpcyBkZXBsb3lhYmxlIG9uIHRoZSBlZGdlLCBpbmNsdWRpbmcgSmV0c29uIE9yaW4gYW5kIGxhcHRvcCBieSBBV1EgNGJpdCBxdWFudGl6YXRpb24gdGhyb3VnaCBUaW55Q2hhdCBmcmFtZXdvcmsuIFdlIGZpbmQ6ICgxKSBpbWFnZS10ZXh0IHBhaXJzIGFyZSBub3QgZW5vdWdoLCBpbnRlcmxlYXZlZCBpbWFnZS10ZXh0IGlzIGVzc2VudGlhbDsgKDIpIHVuZnJlZXppbmcgTExNIGR1cmluZyBpbnRlcmxlYXZlZCBpbWFnZS10ZXh0IHByZS10cmFpbmluZyBlbmFibGVzIGluLWNvbnRleHQgbGVhcm5pbmc7ICgzKXJlLWJsZW5kaW5nIHRleHQtb25seSBpbnN0cnVjdGlvbiBkYXRhIGlzIGNydWNpYWwgdG8gYm9vc3QgYm90aCBWTE0gYW5kIHRleHQtb25seSBwZXJmb3JtYW5jZS4gVklMQSB1bnZlaWxzIGFwcGVhbGluZyBjYXBhYmlsaXRpZXMsIGluY2x1ZGluZzogbXVsdGktaW1hZ2UgcmVhc29uaW5nLCBpbi1jb250ZXh0IGxlYXJuaW5nLCB2aXN1YWwgY2hhaW4tb2YtdGhvdWdodCwgYW5kIGJldHRlciB3b3JsZCBrbm93bGVkZ2UuIiwsLE9wZW4gd2VpZ2h0cyAobm9uLWNvbW1lcmNpYWwpLCJVbml0ZWQgU3RhdGVzIG9mIEFtZXJpY2EsVW5pdGVkIFN0YXRlcyBvZiBBbWVyaWNhIiwsLCwsLDIwMjUtMTEtMjggMTE6NTM6NDQrMDA6MDAsLCwsLCwiSW5kdXN0cnksQWNhZGVtaWEiLCwsLCxPcGVuIHNvdXJjZSwiY2MtYnktbmMtNC4wCmh0dHBzOi8vaHVnZ2luZ2ZhY2UuY28vRWZmaWNpZW50LUxhcmdlLU1vZGVsL1ZJTEExLjUtNDBiCgpBcGFjaGUgMi4wCmh0dHBzOi8vZ2l0aHViLmNvbS9OVkxhYnMvVklMQSIsLCwsLCwsLEVmZmljaWVudC1MYXJnZS1Nb2RlbCwsLCxZZXMKVklMQS03QiwiTXVsdGltb2RhbCxMYW5ndWFnZSxWaXNpb24sVmlkZW8iLCJDaGF0LFZpc3VhbCBxdWVzdGlvbiBhbnN3ZXJpbmcsSW1hZ2UgY2FwdGlvbmluZyxMYW5ndWFnZSBtb2RlbGluZy9nZW5lcmF0aW9uLFF1ZXN0aW9uIGFuc3dlcmluZyIsIk5WSURJQSxNYXNzYWNodXNldHRzIEluc3RpdHV0ZSBvZiBUZWNobm9sb2d5IChNSVQpIiwiSmkgTGluLCBIb25neHUgWWluLCBXZWkgUGluZywgWWFvIEx1LCBQYXZsbyBNb2xjaGFub3YsIEFuZHJldyBUYW8sIEh1aXppIE1hbywgSmFuIEthdXR6LCBNb2hhbW1hZCBTaG9leWJpLCBTb25nIEhhbiIsMjAyNC0wNS0xNSxWSUxBOiBPbiBQcmUtdHJhaW5pbmcgZm9yIFZpc3VhbCBMYW5ndWFnZSBNb2RlbHMsaHR0cHM6Ly9hcnhpdi5vcmcvYWJzLzIzMTIuMDc1MzMsODI3LjAsLCw3MDAwMDAwMDAwLjAsLCwsLCwsIlRoZSB0cmFpbmluZyBob3VycyBmb3IgZWFjaCBzdGFnZSBvZiB0aGUgN0IgbW9kZWwgYXJlOiBwcm9qZWN0b3IgaW5pdGlhbGl6YXRpb246IDQgaG91cnM7IHZpc3VhbCBsYW5ndWFnZSBwcmUtdHJhaW5pbmc6IDMwIGhvdXJzOyB2aXN1YWwgaW5zdHJ1Y3Rpb24tdHVuaW5nOiA2IGhvdXJzLgpUaGUgdHJhaW5pbmcgY29ycmVzcG9uZHMgdG8gYSB0b3RhbCBvZiA1LjFrIEdQVSBob3VycyIsTlZJRElBIEExMDAsLENvbmZpZGVudCwiVmlzdWFsIGxhbmd1YWdlIG1vZGVscyAoVkxNcykgcmFwaWRseSBwcm9ncmVzc2VkIHdpdGggdGhlIHJlY2VudCBzdWNjZXNzIG9mIGxhcmdlIGxhbmd1YWdlIG1vZGVscy4gVGhlcmUgaGF2ZSBiZWVuIGdyb3dpbmcgZWZmb3J0cyBvbiB2aXN1YWwgaW5zdHJ1Y3Rpb24gdHVuaW5nIHRvIGV4dGVuZCB0aGUgTExNIHdpdGggdmlzdWFsIGlucHV0cywgYnV0IGxhY2tzIGFuIGluLWRlcHRoIHN0dWR5IG9mIHRoZSB2aXN1YWwgbGFuZ3VhZ2UgcHJlLXRyYWluaW5nIHByb2Nlc3MsIHdoZXJlIHRoZSBtb2RlbCBsZWFybnMgdG8gcGVyZm9ybSBqb2ludCBtb2RlbGluZyBvbiBib3RoIG1vZGFsaXRpZXMuIEluIHRoaXMgd29yaywgd2UgZXhhbWluZSB0aGUgZGVzaWduIG9wdGlvbnMgZm9yIFZMTSBwcmUtdHJhaW5pbmcgYnkgYXVnbWVudGluZyBMTE0gdG93YXJkcyBWTE0gdGhyb3VnaCBzdGVwLWJ5LXN0ZXAgY29udHJvbGxhYmxlIGNvbXBhcmlzb25zLiBXZSBpbnRyb2R1Y2UgdGhyZWUgbWFpbiBmaW5kaW5nczogKDEpIGZyZWV6aW5nIExMTXMgZHVyaW5nIHByZS10cmFpbmluZyBjYW4gYWNoaWV2ZSBkZWNlbnQgemVyby1zaG90IHBlcmZvcm1hbmNlLCBidXQgbGFjayBpbi1jb250ZXh0IGxlYXJuaW5nIGNhcGFiaWxpdHksIHdoaWNoIHJlcXVpcmVzIHVuZnJlZXppbmcgdGhlIExMTTsgKDIpIGludGVybGVhdmVkIHByZS10cmFpbmluZyBkYXRhIGlzIGJlbmVmaWNpYWwgd2hlcmVhcyBpbWFnZS10ZXh0IHBhaXJzIGFsb25lIGFyZSBub3Qgb3B0aW1hbDsgKDMpIHJlLWJsZW5kaW5nIHRleHQtb25seSBpbnN0cnVjdGlvbiBkYXRhIHRvIGltYWdlLXRleHQgZGF0YSBkdXJpbmcgaW5zdHJ1Y3Rpb24gZmluZS10dW5pbmcgbm90IG9ubHkgcmVtZWRpZXMgdGhlIGRlZ3JhZGF0aW9uIG9mIHRleHQtb25seSB0YXNrcywgYnV0IGFsc28gYm9vc3RzIFZMTSB0YXNrIGFjY3VyYWN5LiBXaXRoIGFuIGVuaGFuY2VkIHByZS10cmFpbmluZyByZWNpcGUgd2UgYnVpbGQgVklMQSwgYSBWaXN1YWwgTGFuZ3VhZ2UgbW9kZWwgZmFtaWx5IHRoYXQgY29uc2lzdGVudGx5IG91dHBlcmZvcm1zIHRoZSBzdGF0ZS1vZi10aGUtYXJ0IG1vZGVscywgZS5nLiwgTExhVkEtMS41LCBhY3Jvc3MgbWFpbiBiZW5jaG1hcmtzIHdpdGhvdXQgYmVsbHMgYW5kIHdoaXN0bGVzLiBNdWx0aS1tb2RhbCBwcmUtdHJhaW5pbmcgYWxzbyBoZWxwcyB1bnZlaWwgYXBwZWFsaW5nIHByb3BlcnRpZXMgb2YgVklMQSwgaW5jbHVkaW5nIG11bHRpLWltYWdlIHJlYXNvbmluZywgZW5oYW5jZWQgaW4tY29udGV4dCBsZWFybmluZywgYW5kIGJldHRlciB3b3JsZCBrbm93bGVkZ2UuCiIsLCxVbnJlbGVhc2VkLCJVbml0ZWQgU3RhdGVzIG9mIEFtZXJpY2EsVW5pdGVkIFN0YXRlcyBvZiBBbWVyaWNhIixMbGFtYSAyLTdCLDEuNzE4NDk2ZSsyMSwzMTIwMDAwMDAwMDAwMDAgRkxPUC9HUFUvc2VjICogNTEwMCBHUFUtaG91cnMgKiAzNjAwIHNlYyAvIGhvdXIgKiAwLjMgW2Fzc3VtZWQgdXRpbGl6YXRpb25dID0gMS43MTg0OTZlKzIxIEZMT1AsMTI4LjAsLDIwMjYtMDUtMjUgMTI6Mjg6MTIrMDA6MDAsLCwsLCwiSW5kdXN0cnksQWNhZGVtaWEiLCwsLDUxMDAuMCxVbnJlbGVhc2VkLCwsLCwsLDEwMTE0OC43NTE2MDc5MzU0LEhhcmR3YXJlLEVmZmljaWVudC1MYXJnZS1Nb2RlbCwsLCxObwpWZW8sIlZpZGVvLFZpc2lvbiIsIlZpZGVvIGdlbmVyYXRpb24sVGV4dC10by12aWRlbyxJbWFnZS10by12aWRlbyIsR29vZ2xlIERlZXBNaW5kLCJBYmhpc2hlayBTaGFybWEsIEFkYW1zIFl1LCBBbGkgUmF6YXZpLCBBbmRlZXAgVG9vciwgQW5kcmV3IFBpZXJzb24sIEFua3VzaCBHdXB0YSwgQXVzdGluIFdhdGVycywgQcOkcm9uIHZhbiBkZW4gT29yZCwgRGFuaWVsIFRhbmlzLCBEdW1pdHJ1IEVyaGFuLCBFcmljIExhdSwgRWxlbmkgU2hhdywgR2FiZSBCYXJ0aC1NYXJvbiwgR3JlZyBTaGF3LCBIYW4gWmhhbmcsIEhlbm5hIE5hbmR3YW5pLCBIZXJuYW4gTW9yYWxkbywgSHl1bmppayBLaW0sIElyaW5hIEJsb2ssIEpha29iIEJhdWVyLCBKZWZmIERvbmFodWUsIEp1bnlvdW5nIENodW5nLCBLb3J5IE1hdGhld3NvbiwgS3VydGlzIERhdmlkLCBMYXNzZSBFc3BlaG9sdCwgTWFyYyB2YW4gWmVlLCBNYXR0IE1jR2lsbCwgTWVkaGluaSBOYXJhc2ltaGFuLCBNaWFvc2VuIFdhbmcsIE1pa2/FgmFqIEJpxYRrb3dza2ksIE1vaGFtbWFkIEJhYmFlaXphZGVoLCBNb2hhbW1hZCBUYWdoaSBTYWZmYXIsIE5hbmRvIGRlIEZyZWl0YXMsIE5pY2sgUGV6em90dGksIFBpZXRlci1KYW4gS2luZGVybWFucywgUG9vcnZhIFJhbmUsIFJhY2hlbCBIb3JudW5nLCBSb2JlcnQgUmlhY2hpLCBSdWJlbiBWaWxsZWdhcywgUnVpIFFpYW4sIFNhbmRlciBEaWVsZW1hbiwgU2VyZW5hIFpoYW5nLCBTZXJrYW4gQ2FiaSwgU2hpeGluIEx1bywgU2hsb21pIEZydWNodGVyLCBTaWduZSBOw7hybHksIFNyaXZhdHNhbiBTcmluaXZhc2FuLCBUb2JpYXMgUGZhZmYsIFRvbSBIdW1lLCBWaWthcyBWZXJtYSwgV2VpemhlIEh1YSwgV2lsbGlhbSBaaHUsIFhpbmNoZW4gWWFuLCBYaW55dSBXYW5nLCBZZWxpbiBLaW0sIFl1cWluZyBEdSBhbmQgWXV0aWFuIENoZW4uIiwyMDI0LTA1LTE0LCJXZeKAmXJlIGludHJvZHVjaW5nIFZlbywgb3VyIG1vc3QgY2FwYWJsZSBtb2RlbCBmb3IgZ2VuZXJhdGluZyBoaWdoLWRlZmluaXRpb24gdmlkZW8iLGh0dHBzOi8vZGVlcG1pbmQuZ29vZ2xlL3RlY2hub2xvZ2llcy92ZW8vLCwsLCwsLCwsLCwsLCxVbmtub3duLCJWZW8gaXMgb3VyIG1vc3QgY2FwYWJsZSB2aWRlbyBnZW5lcmF0aW9uIG1vZGVsIHRvIGRhdGUuIEl0IGdlbmVyYXRlcyBoaWdoLXF1YWxpdHksIDEwODBwIHJlc29sdXRpb24gdmlkZW9zIHRoYXQgY2FuIGdvIGJleW9uZCBhIG1pbnV0ZSwgaW4gYSB3aWRlIHJhbmdlIG9mIGNpbmVtYXRpYyBhbmQgdmlzdWFsIHN0eWxlcy4iLCwsSG9zdGVkIGFjY2VzcyAobm8gQVBJKSxVbml0ZWQgU3RhdGVzIG9mIEFtZXJpY2EsLCwsLCwyMDI1LTExLTI4IDExOjUzOjQ0KzAwOjAwLCwsLCwsSW5kdXN0cnksLCwsLFVucmVsZWFzZWQsLCwsLCwsLCwsLCwsTm8KSW1hZ2VuIDMsSW1hZ2UgZ2VuZXJhdGlvbiwiSW1hZ2UgZ2VuZXJhdGlvbixUZXh0LXRvLWltYWdlIixHb29nbGUgRGVlcE1pbmQsIkphc29uIEJhbGRyaWRnZSwgSmFrb2IgQmF1ZXIsIE11a3VsIEJodXRhbmksIE5pY29sZSBCcmljaHRvdmEsIEFuZHJldyBCdW5uZXIsIEtlbHZpbiBDaGFuLCBTZXJnaW8gR8OzbWV6IENvbG1lbmFyZWpvLCBTYW5kZXIgRGllbGVtYW4sIFl1cWluZyBEdSwgWmFjaCBFYXRvbi1Sb3NlbiwgSG9uZ2xpYW5nIEZlaSwgWWlsaW4gR2FvLCBFdmdlbnkgR2xhZGNoZW5rbywgTWFuZHkgR3VvLCBBbGV4IEhhaWcsIFdpbGwgSGF3a2lucywgSGV4aWFuZyAoRnJhbmspIEh1LCBIdWlsaWFuIEh1YW5nLCBUb2Jlbm5hIFBldGVyIElnd2UsIENocmlzdG9zIEthcGxhbmlzLCBTaWF2YXNoIEtob2RhZGFkZWgsIEtzZW5pYSBLb255dXNoa292YSwgS2Fyb2wgTGFuZ25lciwgRXJpYyBMYXUsIFNoaXhpbiBMdW8sIFNvxYhhIE1va3LDoSwgSGVubmEgTmFuZHdhbmksIFlhc3VtYXNhIE9ub2UsIEHDpHJvbiB2YW4gZGVuIE9vcmQsIFphcmFuYSBQYXJla2gsIEpvcmRpIFBvbnQtVHVzZXQsIEhhbmcgUWksIFJ1aSBRaWFuLCBEZWVwYWsgUmFtYWNoYW5kcmFuLCBBbGkgUmF6YXZpLCBSb2JlcnQgUmlhY2hpLCBIYW5zYSBTcmluaXZhc2FuLCBTcml2YXRzYW4gU3Jpbml2YXNhbiwgUm9iaW4gU3RydWRlbCwgQmVuaWdubyBVcmlhLCBPbGl2ZXIgV2FuZywgU3UgV2FuZywgQXVzdGluIFdhdGVycywgQ2hyaXMgV29sZmYsIEF1cmllbCBXcmlnaHQsIFpoaXNoZW5nIFhpYW8sIEtleWFuZyBYdSwgTWFyYyB2YW4gWmVlLCBKdW5saW4gWmhhbmcsIFdlbmxlaSBaaG91IGFuZCBLb25yYWQgWm9sbi4iLDIwMjQtMDUtMTQsSW1hZ2VuIDM6IG91ciBoaWdoZXN0IHF1YWxpdHkgdGV4dC10by1pbWFnZSBtb2RlbCxodHRwczovL2RlZXBtaW5kLmdvb2dsZS90ZWNobm9sb2dpZXMvaW1hZ2VuLTMvLCwsLCwsLCwsLCwsIkdvb2dsZSBUUFUgdjQsR29vZ2xlIFRQVSB2NWUiLCxVbmtub3duLCJJbWFnZW4gMyBpcyBvdXIgaGlnaGVzdCBxdWFsaXR5IHRleHQtdG8taW1hZ2UgbW9kZWwsIGNhcGFibGUgb2YgZ2VuZXJhdGluZyBpbWFnZXMgd2l0aCBldmVuIGJldHRlciBkZXRhaWwsIHJpY2hlciBsaWdodGluZyBhbmQgZmV3ZXIgZGlzdHJhY3RpbmcgYXJ0aWZhY3RzIHRoYW4gb3VyIHByZXZpb3VzIG1vZGVscy4iLCwsSG9zdGVkIGFjY2VzcyAobm8gQVBJKSxVbml0ZWQgU3RhdGVzIG9mIEFtZXJpY2EsLCwsLCwyMDI1LTExLTI4IDExOjUzOjQ0KzAwOjAwLCwsLCwsSW5kdXN0cnksLCwsLFVucmVsZWFzZWQsLFRydWUsLCwsLCwsLCwsLE5vCkxlYXJuTE0tVHV0b3IsTGFuZ3VhZ2UsIkxhbmd1YWdlIG1vZGVsaW5nL2dlbmVyYXRpb24sQ2hhdCxRdWVzdGlvbiBhbnN3ZXJpbmciLCJHb29nbGUgUmVzZWFyY2gsR29vZ2xlIERlZXBNaW5kLEdvb2dsZSxBcml6b25hIFN0YXRlIFVuaXZlcnNpdHksTHVuZCBVbml2ZXJzaXR5LFVuaXZlcnNpdHkgb2YgT3hmb3JkIiwiSXJpbmEgSnVyZW5rYSwgTWFya3VzIEt1bmVzY2gsIEtldmluIFIuIE1jS2VlLCBEYW5pZWwgR2lsbGljaywgU2hhb2ppYW4gWmh1LCBTYXJhIFdpbHRiZXJnZXIsIFNodWJoYW0gTWlsaW5kIFBoYWwsIEthdGhlcmluZSBIZXJtYW5uLCBEYW5pZWwgS2FzZW5iZXJnLCBBdmlzaGthciBCaG9vcGNoYW5kLCBBbmtpdCBBbmFuZCwgTWlydW5hIFDDrnNsYXIsIFN0ZXBoYW5pZSBDaGFuLCBMaXNhIFdhbmfCpywgSmVubmlmZXIgU2hlLCBQYXJzYSBNYWhtb3VkaWVoLCBBbGl5YSBSeXNiZWssIFdlaS1KZW4gS28sIEFuZHJlYSBIdWJlciwgQnJldHQgV2lsdHNoaXJlLCBHYWwgRWxpZGFu4oChLCBSb25pIFJhYmluLCBKYXNtaW4gUnViaW5vdml0euKAoCwgQW1pdCBQaXRhcnUsIE1hYyBNY0FsbGlzdGVyLCBKdWxpYSBXaWxrb3dza2ksIERhdmlkIENob2ksIFJvZWUgRW5nZWxiZXJnLCBMaWRhbiBIYWNrbW9uLCBBZHZhIExldmluLCBSYWNoZWwgR3JpZmZpbiwgTWljaGFlbCBTZWFycywgRmlsaXAgQmFyLCBNaWEgTWVzYXIsIE1hbmEgSmFiYm91ciwgQXJzbGFuIENoYXVkaHJ5LCBKYW1lcyBDb2hhbiwgU3JpZGhhciBUaGlhZ2FyYWphbiwgTmlyIExldmluZSwgQmVuIEJyb3duLCBEaWxhbiBHb3J1csKnLCBTdmV0bGFuYSBHcmFudCwgUmFjaGVsIEhhc2hpbXNob25pLCBMYXVyYSBXZWlkaW5nZXIsIEppZXJ1IEh1LCBEYXduIENoZW4sIEt1YmEgRG9sZWNraSwgQ2FuZmVyIEFrYnVsdXQsIE1heHdlbGwgQmlsZXNjaGksIExhdXJhIEN1bHAsIFdlbi1YaW4gRG9uZywgTmFoZW1hIE1hcmNoYWwsIEtlbHNpZSBWYW4gRGVtYW4sIEhlbWEgQmFqYWogTWlzcmEsIE1pY2hhZWwgRHVhaCwgTW9yYW4gQW1iYXIsIEF2aSBDYWNpdWxhcnUsIFNhbmRyYSBMZWZkYWwsIENocmlzIFN1bW1lcmZpZWxkLCBKYW1lcyBBbiwgUGllcnJlLUFsZXhhbmRyZSBLYW1pZW5ueSwgQWJoaW5pdCBNb2hkaSwgVGhlb2ZpbG9zIFN0cmlub3BvdWxvdXMsIEFubmllIEhhbGUsIFdheW5lIEFuZGVyc29uLCBMdWlzIEMuIENvYm8sIE5pdiBFZnJvbuKAoCwgTXVrdGhhIEFuYW5kYSwgU2hha2lyIE1vaGFtZWQsIE1hdXJlZW4gSGV5bWFucywgWm91YmluIEdoYWhyYW1hbmksIFlvc3NpIE1hdGlhcywgQmVuIEdvbWVzLCBMaWxhIElicmFoaW0uIiwyMDI0LTA1LTE0LFRvd2FyZHMgUmVzcG9uc2libGUgRGV2ZWxvcG1lbnQgb2YgR2VuZXJhdGl2ZSBBSSBmb3IgRWR1Y2F0aW9uOiBBbiBFdmFsdWF0aW9uLURyaXZlbiBBcHByb2FjaCxodHRwczovL3N0b3JhZ2UuZ29vZ2xlYXBpcy5jb20vZGVlcG1pbmQtbWVkaWEvTGVhcm5MTS9MZWFybkxNX3BhcGVyLnBkZiwsLCwsLCwsLCwsLCwsVW5rbm93biwiQSBtYWpvciBjaGFsbGVuZ2UgZmFjaW5nIHRoZSB3b3JsZCBpcyB0aGUgcHJvdmlzaW9uIG9mIGVxdWl0YWJsZSBhbmQgdW5pdmVyc2FsIGFjY2VzcyB0byBxdWFsaXR5IGVkdWNhdGlvbi4gUmVjZW50IGFkdmFuY2VzIGluIGdlbmVyYXRpdmUgQUkgKGdlbiBBSSkgaGF2ZSBjcmVhdGVkIGV4Y2l0ZW1lbnQgYWJvdXQgdGhlIHBvdGVudGlhbCBvZiBuZXcgdGVjaG5vbG9naWVzIHRvIG9mZmVyIGEgcGVyc29uYWwgdHV0b3IgZm9yIGV2ZXJ5IGxlYXJuZXIgYW5kIGEgdGVhY2hpbmcgYXNzaXN0YW50IGZvciBldmVyeSB0ZWFjaGVyLiBUaGUgZnVsbCBleHRlbnQgb2YgdGhpcyBkcmVhbSwgaG93ZXZlciwgaGFzIG5vdCB5ZXQgbWF0ZXJpYWxpc2VkLiBXZSBhcmd1ZSB0aGF0IHRoaXMgaXMgcHJpbWFyaWx5IGR1ZSB0byB0aGUgZGlmZmljdWx0aWVzIHdpdGggdmVyYmFsaXNpbmcgcGVkYWdvZ2ljYWwgaW50dWl0aW9ucyBpbnRvIGdlbiBBSSBwcm9tcHRzIGFuZCB0aGUgbGFjayBvZiBnb29kIGV2YWx1YXRpb24gcHJhY3RpY2VzLCByZWluZm9yY2VkIGJ5IHRoZSBjaGFsbGVuZ2VzIGluIGRlZmluaW5nIGV4Y2VsbGVudCBwZWRhZ29neS4gSGVyZSB3ZSBwcmVzZW50IG91ciB3b3JrIGNvbGxhYm9yYXRpbmcgd2l0aCBsZWFybmVycyBhbmQgZWR1Y2F0b3JzIHRvIHRyYW5zbGF0ZSBoaWdoIGxldmVsIHByaW5jaXBsZXMgZnJvbSBsZWFybmluZyBzY2llbmNlIGludG8gYSBwcmFnbWF0aWMgc2V0IG9mIHNldmVuIGRpdmVyc2UgZWR1Y2F0aW9uYWwgYmVuY2htYXJrcywgc3Bhbm5pbmcgcXVhbnRpdGF0aXZlLCBxdWFsaXRhdGl2ZSwgYXV0b21hdGljIGFuZCBodW1hbgpldmFsdWF0aW9uczsgYW5kIHRvIGRldmVsb3AgYSBuZXcgc2V0IG9mIGZpbmUtdHVuaW5nIGRhdGFzZXRzIHRvIGltcHJvdmUgdGhlIHBlZGFnb2dpY2FsIGNhcGFiaWxpdGllcyBvZiBHZW1pbmksIGludHJvZHVjaW5nIExlYXJuTE0tVHV0b3IuIE91ciBldmFsdWF0aW9ucyBzaG93IHRoYXQgTGVhcm5MTS1UdXRvciBpcyBjb25zaXN0ZW50bHkgcHJlZmVycmVkIG92ZXIgYSBwcm9tcHQgdHVuZWQgR2VtaW5pIGJ5IGVkdWNhdG9ycyBhbmQgbGVhcm5lcnMgb24gYSBudW1iZXIgb2YgcGVkYWdvZ2ljYWwgZGltZW5zaW9ucy4gV2UgaG9wZSB0aGF0IHRoaXMgd29yayBjYW4gc2VydmUgYXMgYSBmaXJzdCBzdGVwIHRvd2FyZHMgZGV2ZWxvcGluZyBhIGNvbXByZWhlbnNpdmUgZWR1Y2F0aW9uYWwgZXZhbHVhdGlvbiBmcmFtZXdvcmssIGFuZCB0aGF0IHRoaXMgY2FuIGVuYWJsZSByYXBpZCBwcm9ncmVzcyB3aXRoaW4gdGhlIEFJIGFuZCBFZFRlY2ggY29tbXVuaXRpZXMgdG93YXJkcwptYXhpbWlzaW5nIHRoZSBwb3NpdGl2ZSBpbXBhY3Qgb2YgZ2VuIEFJIGluIGVkdWNhdGlvbi4iLCwsSG9zdGVkIGFjY2VzcyAobm8gQVBJKSwiVW5pdGVkIFN0YXRlcyBvZiBBbWVyaWNhLFVuaXRlZCBTdGF0ZXMgb2YgQW1lcmljYSxVbml0ZWQgU3RhdGVzIG9mIEFtZXJpY2EsVW5pdGVkIFN0YXRlcyBvZiBBbWVyaWNhLFN3ZWRlbixVbml0ZWQgS2luZ2RvbSBvZiBHcmVhdCBCcml0YWluIGFuZCBOb3J0aGVybiBJcmVsYW5kIixHZW1pbmkgMS4wIFVsdHJhLCwsLCwyMDI1LTExLTI4IDExOjUzOjQ0KzAwOjAwLCwsLCwsIkluZHVzdHJ5LEluZHVzdHJ5LEluZHVzdHJ5LEFjYWRlbWlhLEFjYWRlbWlhLEFjYWRlbWlhIiwsLCwsVW5yZWxlYXNlZCwsLCwsLCwsLCwsLCxObwpIdW55dWFuLURpVCxJbWFnZSBnZW5lcmF0aW9uLCJJbWFnZSBnZW5lcmF0aW9uLFRleHQtdG8taW1hZ2UiLFRlbmNlbnQsIlpoaW1pbiBMaSwgSmlhbndlaSBaaGFuZywgUWluIExpbiwgSmlhbmdmZW5nIFhpb25nLCBZYW54aW4gTG9uZywgWGluY2hpIERlbmcsIFlpbmdmYW5nIFpoYW5nLCBYaW5nY2hhbyBMaXUsIE1pbmJpbiBIdWFuZywgWmVkb25nIFhpYW8sIERheW91IENoZW4sIEppYWp1biBIZSwgSmlhaGFvIExpLCBXZW55dWUgTGksIENoZW4gWmhhbmcsIFJvbmd3ZWkgUXVhbiwgSmlhbnhpYW5nIEx1LCBKaWFiaW4gSHVhbmcsIFhpYW95YW4gWXVhbiwgWGlhb3hpYW8gWmhlbmcsIFlpeHVhbiBMaSwgSmlob25nIFpoYW5nLCBDaGFvIFpoYW5nLCBNZW5nIENoZW4sIEppZSBMaXUsIFpoZW5nIEZhbmcsIFdlaXlhbiBXYW5nLCBKaW5iYW8gWHVlLCBZYW5neXUgVGFvLCBKaWFuY2hlbiBaaHUsIEthaSBMaXUsIFNpaHVhbiBMaW4sIFlpZnUgU3VuLCBZdW4gTGksIERvbmdkb25nIFdhbmcsIE1pbmd0YW8gQ2hlbiwgWmhpY2hhbyBIdSwgWGlhbyBYaWFvLCBZYW4gQ2hlbiwgWXVob25nIExpdSwgV2VpIExpdSwgRGkgV2FuZywgWW9uZyBZYW5nLCBKaWUgSmlhbmcsIFFpbmdsaW4gTHUiLDIwMjQtMDUtMTQsSHVueXVhbi1EaVQ6IEEgUG93ZXJmdWwgTXVsdGktUmVzb2x1dGlvbiBEaWZmdXNpb24gVHJhbnNmb3JtZXIgd2l0aCBGaW5lLUdyYWluZWQgQ2hpbmVzZSBVbmRlcnN0YW5kaW5nLGh0dHBzOi8vYXJ4aXYub3JnL2Ficy8yNDA1LjA4NzQ4LCwsLDE1MDAwMDAwMDAuMCwxLjVCLCwsLCwsLCwsQ29uZmlkZW50LCJXZSBwcmVzZW50IEh1bnl1YW4tRGlULCBhIHRleHQtdG8taW1hZ2UgZGlmZnVzaW9uIHRyYW5zZm9ybWVyIHdpdGggZmluZS1ncmFpbmVkIHVuZGVyc3RhbmRpbmcgb2YgYm90aCBFbmdsaXNoIGFuZCBDaGluZXNlLiBUbyBjb25zdHJ1Y3QgSHVueXVhbi1EaVQsIHdlIGNhcmVmdWxseSBkZXNpZ24gdGhlIHRyYW5zZm9ybWVyIHN0cnVjdHVyZSwgdGV4dCBlbmNvZGVyLCBhbmQgcG9zaXRpb25hbCBlbmNvZGluZy4gV2UgYWxzbyBidWlsZCBmcm9tIHNjcmF0Y2ggYSB3aG9sZSBkYXRhIHBpcGVsaW5lIHRvIHVwZGF0ZSBhbmQgZXZhbHVhdGUgZGF0YSBmb3IgaXRlcmF0aXZlIG1vZGVsIG9wdGltaXphdGlvbi4gRm9yIGZpbmUtZ3JhaW5lZCBsYW5ndWFnZSB1bmRlcnN0YW5kaW5nLCB3ZSB0cmFpbiBhIE11bHRpbW9kYWwgTGFyZ2UgTGFuZ3VhZ2UgTW9k</x:v>
      </x:c>
    </x:row>
    <x:row r="119" ht="18" customHeight="1">
      <x:c r="A119" s="17" t="n">
        <x:v>114</x:v>
      </x:c>
      <x:c r="B119" s="17" t="n">
        <x:v>310</x:v>
      </x:c>
      <x:c r="C119" s="160" t="str">
        <x:v>ZWwgdG8gcmVmaW5lIHRoZSBjYXB0aW9ucyBvZiB0aGUgaW1hZ2VzLiBGaW5hbGx5LCBIdW55dWFuLURpVCBjYW4gcGVyZm9ybSBtdWx0aS10dXJuIG11bHRpbW9kYWwgZGlhbG9ndWUgd2l0aCB1c2VycywgZ2VuZXJhdGluZyBhbmQgcmVmaW5pbmcgaW1hZ2VzIGFjY29yZGluZyB0byB0aGUgY29udGV4dC4gVGhyb3VnaCBvdXIgaG9saXN0aWMgaHVtYW4gZXZhbHVhdGlvbiBwcm90b2NvbCB3aXRoIG1vcmUgdGhhbiA1MCBwcm9mZXNzaW9uYWwgaHVtYW4gZXZhbHVhdG9ycywgSHVueXVhbi1EaVQgc2V0cyBhIG5ldyBzdGF0ZS1vZi10aGUtYXJ0IGluIENoaW5lc2UtdG8taW1hZ2UgZ2VuZXJhdGlvbiBjb21wYXJlZCB3aXRoIG90aGVyIG9wZW4tc291cmNlIG1vZGVscy4gQ29kZSBhbmQgcHJldHJhaW5lZCBtb2RlbHMgYXJlIHB1YmxpY2x5IGF2YWlsYWJsZSBhdCB0aGlzIGh0dHAgVVJMIiwsLE9wZW4gd2VpZ2h0cyAocmVzdHJpY3RlZCB1c2UpLENoaW5hLCwsLCwsMjAyNS0xMS0yOCAxMTo1Mzo0NCswMDowMCwsLCwsLEluZHVzdHJ5LCwsLCxPcGVuIChyZXN0cmljdGVkIHVzZSksImh0dHBzOi8vaHVnZ2luZ2ZhY2UuY28vVGVuY2VudC1IdW55dWFuL0h1bnl1YW5EaVQKcmVxdWlyZXMgYWRkaXRpb25hbCBsaWNlbnNpbmcgaW4gY2FzZSBvZiAxMDBNKyBtb250aGx5IHVzZXJzCisgdGhlIGxpY2Vuc2UgZG9lc24ndCBhcHBseSBmb3IgdGhlIEVVICIsLCwsLCwsLFRlbmNlbnQtSHVueXVhbiwsLCxZZXMKQlJJQSAyLjMsSW1hZ2UgZ2VuZXJhdGlvbixUZXh0LXRvLWltYWdlLEJSSUEgQUksLDIwMjQtMDUtMTQsIlRoZSBjb3JlIHRleHQtdG8taW1hZ2UgbW9kZWwgZm9yIDIuWCBmYW1pbHksIHdpdGggc3VwcG9ydCBmb3IgdmFyaW91cyBndWlkYW5jZSBtZXRob2RzIixodHRwczovL2h1Z2dpbmdmYWNlLmNvL2JyaWFhaS9CUklBLTIuMywsLCwsLCwsLCwsLCwsVW5rbm93biwiQnJpYSBBSSAyLjMgaXMgb3VyIGdyb3VuZGJyZWFraW5nIHRleHQtdG8taW1hZ2UgbW9kZWwsIGV4cGxpY2l0bHkgdHJhaW5lZCBvbiBsZWdhbCBkYXRhLiBUaGlzIG1vZGVsIGNvbWJpbmVzIHRlY2hub2xvZ2ljYWwgaW5ub3ZhdGlvbiB3aXRoIGV0aGljYWwgcmVzcG9uc2liaWxpdHkgYW5kIGxlZ2FsIHNlY3VyaXR5LCBzZXR0aW5nIGEgbmV3IHN0YW5kYXJkIGluIHRoZSBBSSBpbmR1c3RyeS4gQnJpYSBBSSBsaWNlbnNlcyB0aGUgZm91bmRhdGlvbiBtb2RlbCB3aXRoIGZ1bGwgbGVnYWwgbGlhYmlsaXR5IGNvdmVyYWdlLiBPdXIgZGF0YXNldCBkb2VzIG5vdCBjb250YWluIGNvcHlyaWdodGVkIG1hdGVyaWFscywgc3VjaCBhcyBmaWN0aW9uYWwgY2hhcmFjdGVycywgbG9nb3MsIHRyYWRlbWFya3MsIHB1YmxpYyBmaWd1cmVzLCBoYXJtZnVsIGNvbnRlbnQsIG9yIHByaXZhY3ktaW5mcmluZ2luZyBjb250ZW50LiBUbyBvYnRhaW4gbGVnYWwgbGlhYmlsaXR5IGluc3RhbGwgdGhlIEJyaWEgQWdlbnQiLCwsT3BlbiB3ZWlnaHRzIChub24tY29tbWVyY2lhbCksVW5pdGVkIFN0YXRlcyBvZiBBbWVyaWNhLCwsLCwsMjAyNS0xMS0yOCAxMTo1Mzo0NCswMDowMCwsLCwsLEluZHVzdHJ5LCwsLCxVbnJlbGVhc2VkLCJDQyBCWS1OQyA0LjAKaHR0cHM6Ly9odWdnaW5nZmFjZS5jby9icmlhYWkvQlJJQS0yLjMiLCwsLCwsLCxicmlhYWksLCwsWWVzCllpLUxhcmdlLExhbmd1YWdlLCJDaGF0LExhbmd1YWdlIG1vZGVsaW5nL2dlbmVyYXRpb24iLDAxLkFJLCJBbGV4IFlvdW5nLCBCZWkgQ2hlbiwgQ2hhbyBMaSwgQ2hlbmdlbiBIdWFuZywgR2UgWmhhbmcsIEd1YW53ZWkgWmhhbmcsIEhlbmcgTGksIEppYW5nY2hlbmcgWmh1LCBKaWFucXVuIENoZW4sIEppbmcgQ2hhbmcsIEthaWRvbmcgWXUsIFBlbmcgTGl1LCBRaWFuZyBMaXUsIFNoYXduIFl1ZSwgU2VuYmluIFlhbmcsIFNoaW1pbmcgWWFuZywgVGFvIFl1LCBXZW4gWGllLCBXZW5oYW8gSHVhbmcsIFhpYW9odWkgSHUsIFhpYW95aSBSZW4sIFhpbnlhbyBOaXUsIFBlbmdjaGVuZyBOaWUsIFl1Y2hpIFh1LCBZdWRvbmcgTGl1LCBZdWUgV2FuZywgWXV4dWFuIENhaSwgWmhlbnl1IEd1LCBaaGl5dWFuIExpdSwgWm9uZ2hvbmcgRGFpIiwyMDI0LTA1LTEzLCwsLFRyYWluaW5nIGNvc3QsLDEwMDAwMDAwMDAwMC4wLCIiIllpLUxhcmdlIGlzIGEgc29mdHdhcmUgb3Zlci10aGUtYWlyLWRyaXZlbiBjbG9zZWQtc291cmNlIGxhcmdlIG1vZGVsIHdpdGggYSBwYXJhbWV0ZXIgb2Ygb3ZlciAxMDAgYmlsbGlvbiB0b2tlbnMuIiIgZnJvbSBodHRwczovL3d3dy5jaGluYWRhaWx5LmNvbS5jbi9hLzIwMjQwNS8xMy9XUzY2NDFhYmQxYTMxMDgyZmMwNDNjNmNjZC5odG1sIiwxLjhlKzI0LCI2TkQgPSA2KjEwMDAwMDAwMDAwMCozMDAwMDAwMDAwMDAwPTEuOGUrMjQKCihzcGVjdWxhdGl2ZSBjb25maWRlbmNlIGJlY2F1c2UgdHJhaW5pbmcgZGF0YXNldCBzaXplIGlzIHZlcnkgdW5jZXJ0YWluKSIsMzAwMDAwMDAwMDAwMCwiM1QgdG9rZW5zIGZvciBwcmV2aW91cyBZaSBtb2RlbHM6ICIiVGFyZ2V0ZWQgYXMgYSBiaWxpbmd1YWwgbGFuZ3VhZ2UgbW9kZWwgYW5kIHRyYWluZWQgb24gM1QgbXVsdGlsaW5ndWFsIGNvcnB1cywgdGhlIFlpIHNlcmllcyBtb2RlbHMgYmVjb21lIG9uZSBvZiB0aGUgc3Ryb25nZXN0IExMTSB3b3JsZHdpZGUsIHNob3dpbmcgcHJvbWlzZSBpbiBsYW5ndWFnZSB1bmRlcnN0YW5kaW5nLCBjb21tb25zZW5zZSByZWFzb25pbmcsIHJlYWRpbmcgY29tcHJlaGVuc2lvbiwgYW5kIG1vcmUuIiIKIiwsLCwsU3BlY3VsYXRpdmUsLCwsQVBJIGFjY2VzcyxDaGluYSwsLCwsLDIwMjUtMTEtMjggMTE6NTM6NDQrMDA6MDAsLCJUaGVyZSBpcyBubyBwYXBlciB0byByZWZlcmVuY2UsIG5vIGluZm9ybWF0aW9uIGFib3V0IGhhcmR3YXJlIHVzZWQgZm9yIHRyYWluaW5nIGZvdW5kIGluIG1lZGlhLiIsLCwsSW5kdXN0cnksLCw1LjY5MjA5OTc4ODNlKzI1LCxVbnJlbGVhc2VkLCxUcnVlLCwsRlA4LCwsT3BlcmF0aW9uIGNvdW50aW5nLCwsLCxObwpHUFQtNG8sIk11bHRpbW9kYWwsTGFuZ3VhZ2UsQXVkaW8sU3BlZWNoLFZpc2lvbiIsIkNoYXQsSW1hZ2UgZ2VuZXJhdGlvbixBdWRpbyBnZW5lcmF0aW9uLFZpc2lvbi1sYW5ndWFnZSBnZW5lcmF0aW9uLFRhYmxlIHRhc2tzLExhbmd1YWdlIG1vZGVsaW5nL2dlbmVyYXRpb24sUXVlc3Rpb24gYW5zd2VyaW5nLFNwZWVjaCByZWNvZ25pdGlvbiAoQVNSKSxTcGVlY2gtdG8tdGV4dCIsT3BlbkFJLCJBaWRhbiBDbGFyaywgQWxleCBQYWlubywgSmFjb2IgTWVuaWNrLCBMaWFtIEZlZHVzLCBMdWtlIE1ldHosIENsZW1lbnMgV2ludGVyLCBMaWEgR3V5LCBTYW0gU2Nob2VuaG9seiwgRGFuaWVsIExldnksIE5pdGlzaCBLZXNrYXIsIEFsZXggQ2FybmV5LCBBbGV4IFBhaW5vLCBJYW4gU29obCwgUWltaW5nIFl1YW4sIFJlaW1hciBMZWlrZSwgQXJrYSBEaGFyLCBCcnlkb24gRWFzdG1hbiwgTWlhIEdsYWVzZSwgQmVuIFNva29sb3dza3ksIEFuZHJldyBLb25kcmljaCwgRmVsaXBlIFBldHJvc2tpIFN1Y2gsIEhlbnJpcXVlIFBvbmRlIGRlIE9saXZlaXJhIFBpbnRvLCBKaWF5aSBXZW5nLCBSYW5kYWxsIExpbiwgWW91bG9uZyBDaGVuZywgTmljayBSeWRlciwgTGF1cmVuIEl0b3csIEJhcnJldCBab3BoLCBKb2huIFNjaHVsbWFuLCBNaWFubmEgQ2hlbiwgQWRhbSBMZXJlciwgQWRhbSBQLiBHb3VjaGVyLCBBZGFtIFBlcmVsbWFuLCBBa2lsYSBXZWxpaGluZGEsIEFsZWMgUmFkZm9yZCwgQWxleCBCb3J6dW5vdiwgQWxleCBDYXJuZXksIEFsZXggQ2hvdywgQWxleCBQYWlubywgQWxleCBSZW56aW4sIEFsZXggVGFjaGFyZCBQYXNzb3MsIEFsZXhpIENocmlzdGFraXMsIEFsaSBLYW1hbGksIEFsbGlzb24gTW95ZXIsIEFsbGlzb24gVGFtLCBBbWluIFRvb3Rvb25jaGlhbiwgQW5hbnlhIEt1bWFyLCBBbmRyZWogS2FycGF0aHksIEFuZHJleSBNaXNoY2hlbmtvLCBBbmRyZXcgQ2FubiwgQW5kcmV3IEtvbmRyaWNoLCBBbmRyZXcgVHVsbG9jaCwgQW5nZWxhIEppYW5nLCBBbnRvaW5lIFBlbGlzc2UsIEFudWogR29zYWxpYSwgQXZpIE5heWFrLCBBdml0YWwgT2xpdmVyLCBCZWhyb296IEdob3JiYW5pLCBCZW4gTGVpbWJlcmdlciwgQmVuIFdhbmcsIEJsYWtlIFNhbWljLCBCcmlhbiBHdWFycmFjaSwgQnJ5ZG9uIEVhc3RtYW4sIENhbWlsbG8gTHVnYXJlc2ksIENoYWsgTGksIENoYXJsb3R0ZSBCYXJldHRlLCBDaGVsc2VhIFZvc3MsIENob25nIFpoYW5nLCBDaHJpcyBCZWF1bW9udCwgQ2hyaXMgSGFsbGFjeSwgQ2hyaXMgS29jaCwgQ2hyaXN0aWFuIEdpYnNvbiwgQ2hyaXN0b3BoZXIgSGVzc2UsIENvbGluIFdlaSwgRGFuaWVsIEthcHBsZXIsIERhbmllbCBMZXZpbiwgRGFuaWVsIExldnksIERhdmlkIEZhcmhpLCBEYXZpZCBNZWx5LCBEYXZpZCBTYXNha2ksIERpbWl0cmlzIFRzaXByYXMsIERvdWcgTGksIER1YyBQaG9uZyBOZ3V5ZW4sIER1bmNhbiBGaW5kbGF5LCBFZG11bmQgV29uZywgRWhzYW4gQXNkYXIsIEVsaXphYmV0aCBQcm9laGwsIEVsaXphYmV0aCBZYW5nLCBFcmljIFBldGVyc29uLCBFcmljIFNpZ2xlciwgRXVnZW5lIEJyZXZkbywgRmFyemFkIEtob3Jhc2FuaSwgRnJhbmNpcyBaaGFuZywgR2VuZSBPZGVuLCBHZW9mZiBTYWxtb24sIEhhZGkgU2FsbWFuLCBIYWltaW5nIEJhbywgSGVhdGhlciBTY2htaWR0LCBIb25neXUgUmVuLCBIeXVuZyBXb24gQ2h1bmcsIElhbiBLaXZsaWNoYW4sIElhbiBPJ0Nvbm5lbGwsIElhbiBPc2JhbmQsIElseWEgS29zdHJpa292LCBJbmdtYXIgS2FuaXRzY2hlaWRlciwgSmFjb2IgQ294b24sIEphbWVzIENyb29rcywgSmFtZXMgTGVubm9uLCBKYXNvbiBUZXBsaXR6LCBKYXNvbiBXZWksIEphc29uIFdvbGZlLCBKYXkgQ2hlbiwgSmVmZiBIYXJyaXMsIEppYXlpIFdlbmcsIEppZSBUYW5nLCBKb2FubmUgSmFuZywgSm9uYXRoYW4gV2FyZCwgSm9uYXRoYW4gTWNLYXksIEpvbmcgV29vayBLaW0sIEpvc2ggR3Jvc3MsIEpvc2ggS2FwbGFuLCBKb3kgSmlhbywgSm95Y2UgTGVlLCBKdW50YW5nIFpodWFuZywgS2FpIEZyaWNrZSwgS2F2aW4gS2FydGhpaywgS2VubnkgSHN1LCBLaWVsIEhvd2UsIEt5bGUgTHV0aGVyLCBMYXJyeSBLYWksIExhdXJlbiBJdG93LCBMZW8gQ2hlbiwgTGlhIEd1eSwgTGllbiBNYW1pdHN1a2EsIExpbGlhbiBXZW5nLCBMb25nIE91eWFuZywgTG91aXMgRmV1dnJpZXIsIEx1a2FzIEtvbmRyYWNpdWssIEx1a2FzeiBLYWlzZXIsIEx5cmljIERvc2hpLCBNYWRhIEFmbGFrLCBNYWRkaWUgU2ltZW5zLCBNYWRlbGVpbmUgVGhvbXBzb24sIE1hcmF0IER1a2hhbiwgTWFydmluIFpoYW5nLCBNYXRldXN6IExpdHdpbiwgTWF4IEpvaG5zb24sIE1heWFuayBHdXB0YSwgTWlhIEdsYWVzZSwgTWljaGFlbCBKYW5uZXIsIE1pY2hhZWwgUGV0cm92LCBNaWNoYWVsIFd1LCBNaWNoZWxsZSBGcmFkaW4sIE1pY2hlbGxlIFBva3Jhc3MsIE1pZ3VlbCBPb20gVGVtdWRvIGRlIENhc3RybywgTWlraGFpbCBQYXZsb3YsIE1pbmFsIEtoYW4sIE1vIEJhdmFyaWFuLCBOYXRhbGlhIEdpbWVsc2hlaW4sIE5hdGFsaWUgU3RhdWRhY2hlciwgTmljayBTdGF0aGFzLCBOaWsgVGV6YWssIE5pdGhhbnRoIEt1ZGlnZSwgTm9lbCBCdW5kaWNrLCBPZmlyIE5hY2h1bSwgT2xlZyBCb2lrbywgT2xlZyBNdXJrLCBPbGl2aWVyIEdvZGVtZW50LCBPd2VuIENhbXBiZWxsLU1vb3JlLCBQaGlsaXAgUHJvbmluLCBQaGlsaXBwZSBUaWxsZXQsIFJhY2hlbCBMaW0sIFJhamFuIFRyb2xsLCBSYW5kYWxsIExpbiwgUmFwaGEgZ29udGlqbyBsb3BlcywgUmF1bCBQdXJpLCBSZWFoIE1peWFyYSwgUmVpbWFyIExlaWtlLCBSZW5hdWQgR2F1YmVydCwgUmV6YSBaYW1hbmksIFJvYiBIb25zYnksIFJvaGl0IFJhbWNoYW5kYW5pLCBSb3J5IENhcm1pY2hhZWwsIFJ1c2xhbiBOaWdtYXR1bGxpbiwgUnlhbiBDaGV1LCBTY290dCBHcmF5LCBTZWFuIEdyb3ZlLCBTZWFuIE1ldHpnZXIsIFNoYW50YW51IEphaW4sIFNoZW5namlhIFpoYW8sIFNoZXJ3aW4gV3UsIFNodWFpcWkgKFRvbnkpIFhpYSwgU29uaWEgUGhlbmUsIFNwZW5jZXIgUGFwYXksIFN0ZXZlIENvZmZleSwgU3RldmUgTGVlLCBTdGV2ZSBMZWUsIFN0ZXdhcnQgSGFsbCwgU3VjaGlyIEJhbGFqaSwgVGFsIEJyb2RhLCBUYWwgU3RyYW1lciwgVGFydW4gR29naW5lbmksIFRlZCBTYW5kZXJzLCBUaG9tYXMgQ3VubmluZ2htYW4sIFRob21hcyBEaW1zb24sIFRob21hcyBSYW91eCwgVGlhbmhhbyBaaGVuZywgVGluYSBLaW0sIFRvZGQgVW5kZXJ3b29kLCBUcmlzdGFuIEhleXdvb2QsIFZhbGVyaWUgUWksIFZpbm5pZSBNb25hY28sIFZsYWQgRm9tZW5rbywgV2VpeWkgWmhlbmcsIFdlbmRhIFpob3UsIFdvamNpZWNoIFphcmVtYmEsIFlhc2ggUGF0aWwsIFlpbGVpLCBRaWFuLCBZb25namlrIEtpbSwgWW91bG9uZyBDaGVuZywgWXVjaGVuIEhlLCBZdWNoZW4gWmhhbmcsIFl1amlhIEppbiwgWXVueGluZyBEYWksIFl1cnkgTWFsa292IiwyMDI0LTA1LTEzLEhlbGxvIEdQVC00bywiaHR0cHM6Ly9vcGVuYWkuY29tL2luZGV4L2hlbGxvLWdwdC00by8gCmh0dHBzOi8vb3BlbmFpLmNvbS9pbmRleC9ncHQtNG8tc3lzdGVtLWNhcmQvIiwsIlNPVEEgaW1wcm92ZW1lbnQsU2lnbmlmaWNhbnQgdXNlIiwiT3V0cGVyZm9ybXMgR1BULTQgVHVyYm8gYW5kIG90aGVyIG1vZGVscyBvbiB0ZXh0IGFuZCBlc3BlY2lhbGx5IG9uIG11bHRpbW9kYWwgYmVuY2htYXJrcywgc3VjaCBhcyBNTUxVLCBHUFFBLCBIdW1hbkV2YWwsIE1NTVUsIGV0YyBTZWUgTW9kZWwgRXZhbHVhdGlvbnM6IGh0dHBzOi8vb3BlbmFpLmNvbS9pbmRleC9oZWxsby1ncHQtNG8vIAoKR1BULTRvIGlzIG5vdyB0aGUgZGVmYXVsdCBtb2RlbCBpbiBDaGF0R1BULCBzbyBpdCdzIG9uZSBvZiB0aGUgbW9zdCB3aWRlbHkgdXNlZCBtb2RlbHMuIiwsIk5vdCBrbm93bi4KCkluZmVyZW5jZSBjb3N0cyBpbiB0aGUgQVBJIGFyZSAyeCBjaGVhcGVyIHRoYW4gR1BULTQgVHVyYm8iLCxUcmFpbmluZyBjb21wdXRlIGVzdGltYXRlZCB0byBiZSAzLjhlMjUgRkxPUCBmcm9tIGJlbmNobWFyayBzY29yZXMuIGh0dHBzOi8vY29sYWIucmVzZWFyY2guZ29vZ2xlLmNvbS9kcml2ZS8xcjNwVU1oQjdLaDBHbHM5ZUctdl9YZWZXcnllOWZWUVI/dXNwPXNoYXJpbmcsLCwsLCwsU3BlY3VsYXRpdmUsIldl4oCZcmUgYW5ub3VuY2luZyBHUFQtNG8sIG91ciBuZXcgZmxhZ3NoaXAgbW9kZWwgdGhhdCBjYW4gcmVhc29uIGFjcm9zcyBhdWRpbywgdmlzaW9uLCBhbmQgdGV4dCBpbiByZWFsIHRpbWUuCgpHUFQtNG8gKOKAnG/igJ0gZm9yIOKAnG9tbmnigJ0pIGlzIGEgc3RlcCB0b3dhcmRzIG11Y2ggbW9yZSBuYXR1cmFsIGh1bWFuLWNvbXB1dGVyIGludGVyYWN0aW9u4oCUaXQgYWNjZXB0cyBhcyBpbnB1dCBhbnkgY29tYmluYXRpb24gb2YgdGV4dCwgYXVkaW8sIGltYWdlLCBhbmQgdmlkZW8gYW5kIGdlbmVyYXRlcyBhbnkgY29tYmluYXRpb24gb2YgdGV4dCwgYXVkaW8sIGFuZCBpbWFnZSBvdXRwdXRzLiBJdCBjYW4gcmVzcG9uZCB0byBhdWRpbyBpbnB1dHMgaW4gYXMgbGl0dGxlIGFzIDIzMiBtaWxsaXNlY29uZHMsIHdpdGggYW4gYXZlcmFnZSBvZiAzMjAgbWlsbGlzZWNvbmRzLCB3aGljaCBpcyBzaW1pbGFyIHRvIGh1bWFuIHJlc3BvbnNlIHRpbWUob3BlbnMgaW4gYSBuZXcgd2luZG93KSBpbiBhIGNvbnZlcnNhdGlvbi4gSXQgbWF0Y2hlcyBHUFQtNCBUdXJibyBwZXJmb3JtYW5jZSBvbiB0ZXh0IGluIEVuZ2xpc2ggYW5kIGNvZGUsIHdpdGggc2lnbmlmaWNhbnQgaW1wcm92ZW1lbnQgb24gdGV4dCBpbiBub24tRW5nbGlzaCBsYW5ndWFnZXMsIHdoaWxlIGFsc28gYmVpbmcgbXVjaCBmYXN0ZXIgYW5kIDUwJSBjaGVhcGVyIGluIHRoZSBBUEkuIEdQVC00byBpcyBlc3BlY2lhbGx5IGJldHRlciBhdCB2aXNpb24gYW5kIGF1ZGlvIHVuZGVyc3RhbmRpbmcgY29tcGFyZWQgdG8gZXhpc3RpbmcgbW9kZWxzLiIsLCxBUEkgYWNjZXNzLFVuaXRlZCBTdGF0ZXMgb2YgQW1lcmljYSwsLCJEZWZpbml0ZWx5IGEgbmV3IG1vZGVsLCBub3QgYSBHUFQtNCBmaW5ldHVuZSIsLCwyMDI2LTAzLTAzIDAxOjAwOjM5KzAwOjAwLCwsLCwsSW5kdXN0cnksLCwsLFVucmVsZWFzZWQsLFRydWUsLCwsVHJ1ZSwsQmVuY2htYXJrcywsLCwsTm8KWWktMS41LTM0QixMYW5ndWFnZSwiQ2hhdCxMYW5ndWFnZSBtb2RlbGluZy9nZW5lcmF0aW9uLFRyYW5zbGF0aW9uLENvZGUgZ2VuZXJhdGlvbiIsMDEuQUksLDIwMjQtMDUtMTMsIllpLTEuNSBpcyBhbiB1cGdyYWRlZCB2ZXJzaW9uIG9mIFlpLCBkZWxpdmVyaW5nIHN0cm9uZ2VyIHBlcmZvcm1hbmNlIGluIGNvZGluZywgbWF0aCwgcmVhc29uaW5nLCBhbmQgaW5zdHJ1Y3Rpb24tZm9sbG93aW5nIGNhcGFiaWxpdHkuIixodHRwczovL2h1Z2dpbmdmYWNlLmNvLzAxLWFpL1lpLTEuNS0zNEIsLCwsMzQwMDAwMDAwMDAuMCwzNGIsNy4zNDRlKzIzLDYgRkxPUCAvIHBhcmFtZXRlciAvIHRva2VuICogMzQqMTBeOSBwYXJhbWV0ZXJzICogMy42KjEwXjEyIHRva2VucyA9IDcuMzQ0ZSsyMyBGTE9QLCwiMy42VAoiIllpLTEuNSBpcyBhbiB1cGdyYWRlZCB2ZXJzaW9uIG9mIFlpLiBJdCBpcyBjb250aW51b3VzbHkgcHJlLXRyYWluZWQgb24gWWkgd2l0aCBhIGhpZ2gtcXVhbGl0eSBjb3JwdXMgb2YgNTAwQiB0b2tlbnMgYW5kIGZpbmUtdHVuZWQgb24gM00gZGl2ZXJzZSBmaW5lLXR1bmluZyBzYW1wbGVzLiIiCgozLjZUIHRvdGFsIHByZS10cmFpbmVkIHRva2VucyAiLCwsLCxDb25maWRlbnQsIllpLTEuNSBpcyBhbiB1cGdyYWRlZCB2ZXJzaW9uIG9mIFlpLiBJdCBpcyBjb250aW51b3VzbHkgcHJlLXRyYWluZWQgb24gWWkgd2l0aCBhIGhpZ2gtcXVhbGl0eSBjb3JwdXMgb2YgNTAwQiB0b2tlbnMgYW5kIGZpbmUtdHVuZWQgb24gM00gZGl2ZXJzZSBmaW5lLXR1bmluZyBzYW1wbGVzLgoKQ29tcGFyZWQgd2l0aCBZaSwgWWktMS41IGRlbGl2ZXJzIHN0cm9uZ2VyIHBlcmZvcm1hbmNlIGluIGNvZGluZywgbWF0aCwgcmVhc29uaW5nLCBhbmQgaW5zdHJ1Y3Rpb24tZm9sbG93aW5nIGNhcGFiaWxpdHksIHdoaWxlIHN0aWxsIG1haW50YWluaW5nIGV4Y2VsbGVudCBjYXBhYmlsaXRpZXMgaW4gbGFuZ3VhZ2UgdW5kZXJzdGFuZGluZywgY29tbW9uc2Vuc2UgcmVhc29uaW5nLCBhbmQgcmVhZGluZyBjb21wcmVoZW5zaW9uLgoKWWktMS41IGNvbWVzIGluIDMgbW9kZWwgc2l6ZXM6IDM0QiwgOUIsIGFuZCA2Qi4gRm9yIG1vZGVsIGRldGFpbHMgYW5kIGJlbmNobWFya3MsIHNlZSBNb2RlbCBDYXJkLiIsLCxPcGVuIHdlaWdodHMgKHJlc3RyaWN0ZWQgdXNlKSxDaGluYSwsLCwsLDIwMjUtMTEtMjggMTE6NTM6NDQrMDA6MDAsLCxZaS0zNEIsLCxJbmR1c3RyeSwsLCwsVW5yZWxlYXNlZCwibm8gdHJhaW5pbmcgY29kZQoKdGhlIG1vZGVsIGh0dHBzOi8vaHVnZ2luZ2ZhY2UuY28vMDEtYWkvWWktMS41LTM0QiBBcGFjaGUgMi4wCgoiIklmIHlvdSBjcmVhdGUgZGVyaXZhdGl2ZSB3b3JrcyBiYXNlZCBvbiB0aGlzIG1vZGVsLCBwbGVhc2UgaW5jbHVkZSB0aGUgZm9sbG93aW5nIGF0dHJpYnV0aW9uIGluIHlvdXIgZGVyaXZhdGl2ZSB3b3JrczoiIiIsVHJ1ZSwsLCwsLE9wZXJhdGlvbiBjb3VudGluZywwMS1haSwsLCxZZXMKWWktMS41LTlCLExhbmd1YWdlLCJMYW5ndWFnZSBtb2RlbGluZy9nZW5lcmF0aW9uLFF1ZXN0aW9uIGFuc3dlcmluZyxDaGF0IiwwMS5BSSwsMjAyNC0wNS0xMyxZaS0xLjUgaXMgYW4gdXBncmFkZWQgdmVyc2lvbiBvZiBZaS4saHR0cHM6Ly9odWdnaW5nZmFjZS5jby8wMS1haS9ZaS0xLjUtOUIsLCwsODgzMDAwMDAwMC4wLDguODNCIChzYWZldGVuc29ycyksMS45MDcyOGUrMjMsNiBGTE9QIC8gcGFyYW1ldGVyIC8gdG9rZW4gKiA4LjgzKjEwXjkgcGFyYW1ldGVycyAqIDMuNioxMF4xMiB0b2tlbnMgPSAxLjkwNzI4ZSsyMyBGTE9QLCwzLjZUIHByZS10cmFpbmVkIHRva2VucywsLCwsQ29uZmlkZW50LCJZaS0xLjUgaXMgYW4gdXBncmFkZWQgdmVyc2lvbiBvZiBZaS4gSXQgaXMgY29udGludW91c2x5IHByZS10cmFpbmVkIG9uIFlpIHdpdGggYSBoaWdoLXF1YWxpdHkgY29ycHVzIG9mIDUwMEIgdG9rZW5zIGFuZCBmaW5lLXR1bmVkIG9uIDNNIGRpdmVyc2UgZmluZS10dW5pbmcgc2FtcGxlcy4KCkNvbXBhcmVkIHdpdGggWWksIFlpLTEuNSBkZWxpdmVycyBzdHJvbmdlciBwZXJmb3JtYW5jZSBpbiBjb2RpbmcsIG1hdGgsIHJlYXNvbmluZywgYW5kIGluc3RydWN0aW9uLWZvbGxvd2luZyBjYXBhYmlsaXR5LCB3aGlsZSBzdGlsbCBtYWludGFpbmluZyBleGNlbGxlbnQgY2FwYWJpbGl0aWVzIGluIGxhbmd1YWdlIHVuZGVyc3RhbmRpbmcsIGNvbW1vbnNlbnNlIHJlYXNvbmluZywgYW5kIHJlYWRpbmcgY29tcHJlaGVuc2lvbi4iLCwsT3BlbiB3ZWlnaHRzICh1bnJlc3RyaWN0ZWQpLENoaW5hLCwsLCwsMjAyNS0xMS0yOCAxMTo1Mzo0NCswMDowMCwsLCwsLEluZHVzdHJ5LCwsLCxVbnJlbGVhc2VkLCJodHRwczovL2h1Z2dpbmdmYWNlLmNvLzAxLWFpL1lpLTEuNS05QgpBcGFjaGUgMi4wIixUcnVlLCwsLCwsT3BlcmF0aW9uIGNvdW50aW5nLDAxLWFpLCwsLFllcwoiRGlnaXZpbyAo6L+q5pm65Lyf5aWlRElHSVZJTykKCgoiLExhbmd1YWdlLCJDaGF0LExhbmd1YWdlIG1vZGVsaW5nL2dlbmVyYXRpb24iLCJTaGFuZ2hhaSBEaWdpdmlvIEluZm9ybWF0aW9uIFRlY2hub2xvZ3kgQ28uLCBMdGQuIiwsMjAyNC0wNS0xMyxDQUMgcmVnaXN0cnksLCwsLCwsLCwsLCwsLCxVbmtub3duLCwsLCxDaGluYSwsLCwsLDIwMjYtMDItMTEgMTk6MjY6MjcrMDA6MDAsLCwsLCxJbmR1c3RyeSwsLCwsLCwsLCwsLCwsLCwsLApZdWFuc2hpICjlhYPnn7PlpKfmqKHlnospLExhbmd1YWdlLExhbmd1YWdlIG1vZGVsaW5nL2dlbmVyYXRpb24sIkJlaWppbmcgWXVhbnNoaSBUZWNobm9sb2d5IENvLiwgTHRkLiIsLDIwMjQtMDUtMTMsQ0FDIHJlZ2lzdHJ5LCwsLCwsLCwsLCwsLCwsVW5rbm93biwsLCwsQ2hpbmEsLCwsLCwyMDI2LTAyLTExIDE5OjI2OjI3KzAwOjAwLCwsLCwsLCwsLCwsLCwsLCwsLCwsLCwsClhpYW95dSBRJkEsIkxhbmd1YWdlLEF1ZGlvLFNwZWVjaCIsIlRyYW5zY3JpcHRpb24sVHJhbnNsYXRpb24sQ2hhcmFjdGVyIHJlY29nbml0aW9uIChPQ1IpLFNwZWVjaC10by10ZXh0IiwiWGlhb3l1IEludGVsbGlnZW5jZSBJbmZvcm1hdGlvbiBUZWNobm9sb2d5IChZdW5uYW4pIENvLiwgTHRkIiwsMjAyNC0wNS0xMyxDQUMgcmVnaXN0cnksaHR0cHM6Ly94aWFveXV6aGluZW5nLmNvbS8sLCwsLCwsLCwsLCwsLFVua25vd24sQWltZWQgYXQgY3Jvc3MtbGFuZ3VhZ2Ugc2VydmljZXMgZm9yIFNvdXRoLS9Tb3V0aGVhc3QtQXNpYW4g4oCcbWlub3LigJ0gbGFuZ3VhZ2VzLiwsLCxDaGluYSwsLCwsLDIwMjUtMTEtMjggMTE6NTM6NDQrMDA6MDAsLCwsLCxJbmR1c3RyeSwsLCwsLCwsLCwsLCwsLCwsLApYaW55dWFuICjlv4PlhYPlpKfmqKHlnospLCJQc3ljaG9sb2d5LExhbmd1YWdlIiwiRW1vdGlvbiByZWNvZ25pdGlvbixMYW5ndWFnZSBtb2RlbGluZy9nZW5lcmF0aW9uLFF1ZXN0aW9uIGFuc3dlcmluZyxDaGF0IiwiQmVpamluZyBMaXR1byBGZWl5dWFuIFRlY2hub2xvZ3kgQ28uLCBMdGQuLEN5bGluZ28gR3JvdXAiLCwyMDI0LTA1LTEzLENBQyByZWdpc3RyeSxodHRwczovL3dlYi5hcmNoaXZlLm9yZy93ZWIvMjAyNTA2MjQxMzEwMTUvaHR0cHM6Ly93d3cuc29odS5jb20vYS84OTIzOTE1OTFfMTIxMjg0OTQzLCwsLDE0MDAwMDAwMDAwLjAsLCwsLCwsLCwsQ29uZmlkZW50LCJYaW55dWFuLUxMTS0xNEItMDQyOCBpcyB0aGUgZmlyc3QgZm91bmRhdGlvbmFsIG1vZGVsIGluIHRoZSBtZW50YWwgaGVhbHRoIGluZHVzdHJ5LCBsYXVuY2hlZCBieSBDeWxpbmdvIEdyb3VwLiBCdWlsdCB1cG9uIHRoZSByb2J1c3QgY2FwYWJpbGl0aWVzIG9mIFF3ZW4zLTE0QiwgdGhpcyBtb2RlbCBoYXMgYmVlbiBmaW5lLXR1bmVkIG9uIG1pbGxpb25zIG9mIGRhdGEgcG9pbnRzIGFjcm9zcyBkaXZlcnNlIHNjZW5hcmlvcyB3aXRoaW4gdGhlIGZpZWxkLgoKVGhlIEZpcnN0IEFsbC1TY2VuYXJpbyBNZW50YWwgSGVhbHRoIFN1cHBvcnQgRm91bmRhdGlvbiBNb2RlbCB3aXRoIDI0LzcgSW50ZWxsaWdlbnQgQ2FwYWJpbGl0aWVzCkNvdmVyaW5nIERpdmVyc2UgTWVudGFsIEhlYWx0aCBTY2VuYXJpb3MgYW5kIEJ1aWxkaW5nIFBlcnNvbmFsaXplZCBQc3ljaG9sb2dpY2FsIFByb2ZpbGVzClJlc29sdmluZyBNdWx0aXBsZSBQYXJlbnRpbmcgQ2hhbGxlbmdlcyB3aXRoIEN1c3RvbWl6ZWQgRmFtaWx5IENvbXBhbmlvbiBTb2x1dGlvbnMiLCwsT3BlbiB3ZWlnaHRzICh1bnJlc3RyaWN0ZWQpLCJDaGluYSxDaGluYSIsUXdlbjMtMTRCLCwsLCwyMDI2LTAyLTExIDE5OjI2OjI3KzAwOjAwLCwsLCwsIkluZHVzdHJ5LEluZHVzdHJ5IiwsLCwsVW5yZWxlYXNlZCwiQXBhY2hlIDIuMApodHRwczovL2h1Z2dpbmdmYWNlLmNvL0N5bGluZ28vWGlueXVhbi1MTE0tMTRCLTA0MjgiLCwsLCwsLCxDeWxpbmdvLCwsLFllcwpMYW50dSAo6JOd5Zu+5aSn5qih5Z6LKSwsLEJlaWppbmcgQml0YXV0byBJbnRlcmFjdGl2ZSBBZHZlcnRpc2luZyBDb21wYW55IExpbWl0ZWQsLDIwMjQtMDUtMTMsQ0FDIHJlZ2lzdHJ5LCwsLCwsLCwsLCwsLCwsVW5rbm93biwsLCwsQ2hpbmEsLCwsLCwyMDI2LTAyLTExIDE5OjI2OjI3KzAwOjAwLCwsLCwsSW5kdXN0cnksLCwsLCwsLCwsLCwsLCwsLCwKbGxhbWEtMy1haXJvYm9yb3MtNzBiLTMuMyxMYW5ndWFnZSwiTGFuZ3VhZ2UgbW9kZWxpbmcvZ2VuZXJhdGlvbixRdWVzdGlvbiBhbnN3ZXJpbmciLCxKb24gRHVyYmluLDIwMjQtMDUtMTIsYWlyb2Jvcm9zOiB1c2luZyBsYXJnZSBsYW5ndWFnZSBtb2RlbHMgdG8gZmluZS10dW5lIGxhcmdlIGxhbmd1YWdlIG1vZGVscyxodHRwczovL2h1Z2dpbmdmYWNlLmNvL2pvbmR1cmJpbi9haXJvYm9yb3MtNzBiLTMuMywsLCw3MDAwMDAwMDAwMC4wLHNhbWUgYXMgbGxhbWEgMyA3MEIsLCwsLCwsTlZJRElBIFJUWCBBNjAwMCwsQ29uZmlkZW50LCJUaGlzIGlzIG15IHRha2Ugb24gaW1wbGVtZW50aW5nIHRoZSBTZWxmLUluc3RydWN0IHBhcGVyLiBUaGUgYXBwcm9hY2ggaXMgcXVpdGUgaGVhdmlseSBtb2RpZmllZCwgYW5kIGRvZXMgbm90IHVzZSBhbnkgaHVtYW4tZ2VuZXJhdGVkIHNlZWRzLgoKVGhpcyB1cGRhdGVkIGltcGxlbWVudGF0aW9uIHN1cHBvcnRzIGVpdGhlciB0aGUgL3YxL2NvbXBsZXRpb25zIGVuZHBvaW50IG9yIC92MS9jaGF0L2NvbXBsZXRpb25zLCB3aGljaCBpcyBwYXJ0aWN1bGFybHkgdXNlZnVsIGluIHRoYXQgaXQgc3VwcG9ydHMgZ3B0LTQgYW5kIGdwdC0zLjUtdHVyYm8gKHdoaWNoIGlzIDEvMTAgdGhlIGNvc3Qgb2YgdGV4dC1kYXZpbmNpLTAwMykuCgpIdWdlIHRoYW5rIHlvdSB0byB0aGUgZm9sa3Mgb3ZlciBhdCBhMTZ6IGZvciBzcG9uc29yaW5nIHRoZSBjb3N0cyBhc3NvY2lhdGVkIHdpdGggYnVpbGRpbmcgbW9kZWxzIGFuZCBhc3NvY2lhdGVkIHRvb2xzISIsLCxPcGVuIHdlaWdodHMgKHJlc3RyaWN0ZWQgdXNlKSwsTGxhbWEgMy03MEIsLCwyLjAsLDIwMjUtMTEtMjggMTE6NTM6NDQrMDA6MDAsLCwsLCwsLCwsLE9wZW4gc291cmNlLCIiIkkgYW0gcHVycG9zaW5nbHkgbGVhdmluZyB0aGlzIGxpY2Vuc2UgYW1iaWd1b3VzIChvdGhlciB0aGFuIHRoZSBmYWN0IHlvdSBtdXN0IGNvbXBseSB3aXRoIHRoZSBNZXRhIG9yaWdpbmFsIGxpY2Vuc2UgZm9yIGxsYW1hLTIpIGJlY2F1c2UgSSBhbSBub3QgYSBsYXd5ZXIgYW5kIHJlZnVzZSB0byBhdHRlbXB0IHRvIGludGVycHJldCBhbGwgb2YgdGhlIHRlcm1zIGFjY29yZGluZ2x5LgoKWW91ciBiZXN0IGJldCBpcyBwcm9iYWJseSB0byBhdm9pZCB1c2luZyB0aGlzIGNvbW1lcmNpYWxseSBkdWUgdG8gdGhlIE9wZW5BSSBBUEkgdXNhZ2UuCgpFaXRoZXIgd2F5LCBieSB1c2luZyB0aGlzIG1vZGVsLCB5b3UgYWdyZWUgdG8gY29tcGxldGVseSBpbmRlbW5pZnkgbWUuCgpZb3UgbXVzdCBhbHNvIGFncmVlIHRvIGFsbCBvZiB0aGUgdGVybXMgaW4gdGhlIG9yaWdpbmEgbGxhbWEtMyBsaWNlbnNlLiIiCmh0dHBzOi8vaHVnZ2luZ2ZhY2UuY28vam9uZHVyYmluL2Fpcm9ib3Jvcy03MGItMy4zCgp0cmFpbmluZyBjb2RlIEFwYWNoZSAyLjAKaHR0cHM6Ly9naXRodWIuY29tL2pvbmR1cmJpbi9haXJvYm9yb3MiLCwsLCwsMTE4NS40MTYxMjU2NzU1NTksLGpvbmR1cmJpbiwsLCxZZXMKTW9MZVIsQmlvbG9neSxEcnVnIGRpc2NvdmVyeSwiTWljcm9zb2Z0IFJlc2VhcmNoLE5vdmFydGlzIiwiS3J6eXN6dG9mIE1hemlhcnosIEhlbnJ5IEphY2tzb24tRmx1eCwgUGFzaG1pbmEgQ2FtZXJvbiwgRmludG9uIFNpcm9ja2luLCBOYWRpbmUgU2NobmVpZGVyLCBOaWtvbGF1cyBTdGllZmwsIE1hcndpbiBTZWdsZXIsIE1hcmMgQnJvY2tzY2htaWR0IiwyMDI0LTA1LTEyLExlYXJuaW5nIHRvIEV4dGVuZCBNb2xlY3VsYXIgU2NhZmZvbGRzIHdpdGggU3RydWN0dXJhbCBNb3RpZnMsaHR0cHM6Ly9hcnhpdi5vcmcvYWJzLzIxMDMuMDM4NjQsLCwsLCwyLjEwNjI1OTJlKzE4LCJ0cmFpbmluZyBzcGVlZCA5NS4yIG1vbGVjdWxlcy9zZWMgKFRhYmxlIDEpCgoxLjUqMTBeNiBtb2xlY3VsZXMgLyA5NS4yID0gMTU3NTYgc2Vjb25kcyA9IDQgaG91cnMgKDEgZXBvY2gpCgoiImEgZmV3IEdQVSBkYXlzIiIgLSBsZXQncyBhc3N1bWUgKCEpIGl0IHdhcyAxMCBHUFUtZGF5cyAKCjEwKjI0KjM2MDAqODEyNjAwMDAwMDAwMCowLjMgPSAyLjEwNjI1OTJlKzE4IiwsLCwiIiJUcmFpbmluZyBNb0xlUiByZXF1aXJlcyBmaXJzdCBwcmVwcm9jZXNzaW5nIHRoZSBkYXRhLCB3aGljaCB0YWtlcyB1cCB0byBvbmUgQ1BVIGRheSBmb3IgR3VhY2FNb2wsIGZvbGxvd2VkIGJ5IHRyYWluaW5nIGl0c2VsZiwgd2hpY2ggdGFrZXMgdXAgdG8gYSBmZXcgR1BVIGRheXMuIiIiLE5WSURJQSBUZXNsYSBLODAsLFNwZWN1bGF0aXZlLCJSZWNlbnQgYWR2YW5jZW1lbnRzIGluIGRlZXAgbGVhcm5pbmctYmFzZWQgbW9kZWxpbmcgb2YgbW9sZWN1bGVzIHByb21pc2UgdG8gYWNjZWxlcmF0ZSBpbiBzaWxpY28gZHJ1ZyBkaXNjb3ZlcnkuIEEgcGxldGhvcmEgb2YgZ2VuZXJhdGl2ZSBtb2RlbHMgaXMgYXZhaWxhYmxlLCBidWlsZGluZyBtb2xlY3VsZXMgZWl0aGVyIGF0b20tYnktYXRvbSBhbmQgYm9uZC1ieS1ib25kIG9yIGZyYWdtZW50LWJ5LWZyYWdtZW50LiBIb3dldmVyLCBtYW55IGRydWcgZGlzY292ZXJ5IHByb2plY3RzIHJlcXVpcmUgYSBmaXhlZCBzY2FmZm9sZCB0byBiZSBwcmVzZW50IGluIHRoZSBnZW5lcmF0ZWQgbW9sZWN1bGUsIGFuZCBpbmNvcnBvcmF0aW5nIHRoYXQgY29uc3RyYWludCBoYXMgb25seSByZWNlbnRseSBiZWVuIGV4cGxvcmVkLiBIZXJlLCB3ZSBwcm9wb3NlIE1vTGVSLCBhIGdyYXBoLWJhc2VkIG1vZGVsIHRoYXQgbmF0dXJhbGx5IHN1cHBvcnRzIHNjYWZmb2xkcyBhcyBpbml0aWFsIHNlZWQgb2YgdGhlIGdlbmVyYXRpdmUgcHJvY2VkdXJlLCB3aGljaCBpcyBwb3NzaWJsZSBiZWNhdXNlIGl0IGlzIG5vdCBjb25kaXRpb25lZCBvbiB0aGUgZ2VuZXJhdGlvbiBoaXN0b3J5LiBPdXIgZXhwZXJpbWVudHMgc2hvdyB0aGF0IE1vTGVSIHBlcmZvcm1zIGNvbXBhcmFibHkgdG8gc3RhdGUtb2YtdGhlLWFydCBtZXRob2RzIG9uIHVuY29uc3RyYWluZWQgbW9sZWN1bGFyIG9wdGltaXphdGlvbiB0YXNrcywgYW5kIG91dHBlcmZvcm1zIHRoZW0gb24gc2NhZmZvbGQtYmFzZWQgdGFza3MsIHdoaWxlIGJlaW5nIGFuIG9yZGVyIG9mIG1hZ25pdHVkZSBmYXN0ZXIgdG8gdHJhaW4gYW5kIHNhbXBsZSBmcm9tIHRoYW4gZXhpc3RpbmcgYXBwcm9hY2hlcy4gRnVydGhlcm1vcmUsIHdlIHNob3cgdGhlIGluZmx1ZW5jZSBvZiBhIG51bWJlciBvZiBzZWVtaW5nbHkgbWlub3IgZGVzaWduIGNob2ljZXMgb24gdGhlIG92ZXJhbGwgcGVyZm9ybWFuY2UuIiwsLE9wZW4gd2VpZ2h0cyAodW5yZXN0cmljdGVkKSwiVW5pdGVkIFN0YXRlcyBvZiBBbWVyaWNhLFN3aXR6ZXJsYW5kIiwsLCwsLDIwMjUtMTEtMjggMTE6NTM6NDQrMDA6MDAsLCwsLCwiSW5kdXN0cnksSW5kdXN0cnkiLCwsLCxPcGVuIHNvdXJjZSxodHRwczovL2dpdGh1Yi5jb20vbWljcm9zb2Z0L21vbGVjdWxlLWdlbmVyYXRpb24sLCwsLCwsSGFyZHdhcmUsLCwsLFllcwpGdWdha3UtTExNLExhbmd1YWdlLCJMYW5ndWFnZSBtb2RlbGluZyxUcmFuc2xhdGlvbixKYXBhbmVzZSBsYW5ndWFnZSBtb2RlbGluZyxMYW5ndWFnZSBtb2RlbGluZy9nZW5lcmF0aW9uLFF1ZXN0aW9uIGFuc3dlcmluZyIsIlRvaG9rdSBVbml2ZXJzaXR5LEN5YmVyQWdlbnQsVG9reW8gSW5zdGl0dXRlIG9mIFRlY2hub2xvZ3ksRnVqaXRzdSxSSUtFTixOYWdveWEgVW5pdmVyc2l0eSxLb3RvYmEgVGVjaG5vbG9naWVzIixGdWdha3UgVGVhbSwyMDI0LTA1LTEwLFJlbGVhc2Ugb2Yg4oCcRnVnYWt1LUxMTeKAnSDigJMgYSBsYXJnZSBsYW5ndWFnZSBtb2RlbCB0cmFpbmVkIG9uIHRoZSBzdXBlcmNvbXB1dGVyIOKAnEZ1Z2FrdeKAnSxodHRwczovL3d3dy5mdWppdHN1LmNvbS9nbG9iYWwvYWJvdXQvcmVzb3VyY2VzL25ld3MvcHJlc3MtcmVsZWFzZXMvMjAyNC8wNTEwLTAxLmh0bWwsLCwsMTMwMDAwMDAwMDAuMCwiIiJGdWdha3UtTExNIGhhcyAxMyBiaWxsaW9uIHBhcmFtZXRlcnMgKDIpIiIiLDIuOTY0MDAwMDAwMDAwMWUrMjIsaHR0cHM6Ly93d3cud29sZnJhbWFscGhhLmNvbS9pbnB1dD9pPTYrRkxPUCsqKzEzK2JpbGxpb24rKiszODArYmlsbGlvbiwzODAwMDAwMDAwMDAsIiIiRnVnYWt1LUxMTSB3YXMgdHJhaW5lZCBvbiAzODAgYmlsbGlvbiB0b2tlbnMgdXNpbmcgMTMsODI0IG5vZGVzIG9mIEZ1Z2FrdSwgd2l0aCBhYm91dCA2MCUgb2YgdGhlIHRyYWluaW5nIGRhdGEgYmVpbmcgSmFwYW5lc2UsIGNvbWJpbmVkIHdpdGggRW5nbGlzaCwgbWF0aGVtYXRpY3MsIGFuZCBjb2RlLiIiIiwsLCwsQ29uZmlkZW50LCJBIHRlYW0gb2YgcmVzZWFyY2hlcnMgaW4gSmFwYW4gcmVsZWFzZWQgRnVnYWt1LUxMTSwgYSBsYXJnZSBsYW5ndWFnZSBtb2RlbCAoMSkgd2l0aCBlbmhhbmNlZCBKYXBhbmVzZSBsYW5ndWFnZSBjYXBhYmlsaXR5LCB1c2luZyB0aGUgUklLRU4gc3VwZXJjb21wdXRlciBGdWdha3UuIFRoZSB0ZWFtIGlzIGxlZCBieSBQcm9mZXNzb3IgUmlvIFlva290YSBvZiBUb2t5byBJbnN0aXR1dGUgb2YgVGVjaG5vbG9neSwgQXNzb2NpYXRlIFByb2Zlc3NvciBLZWlzdWtlIFNha2FndWNoaSBvZiBUb2hva3UgVW5pdmVyc2l0eSwgS29pY2hpIFNoaXJhaGF0YSBvZiBGdWppdHN1IExpbWl0ZWQsIFRlYW0gTGVhZGVyIE1vaGFtZWQgV2FoaWIgb2YgUklLRU4sIEFzc29jaWF0ZSBQcm9mZXNzb3IgS29qaSBOaXNoaWd1Y2hpIG9mIE5hZ295YSBVbml2ZXJzaXR5LCBTaG90YSBTYXNha2kgb2YgQ3liZXJBZ2VudCwgSW5jLCBhbmQgTm9yaXl1a2kgS29qaW1hIG9mIEtvdG9iYSBUZWNobm9sb2dpZXMgSW5jLgoKVG8gdHJhaW4gbGFyZ2UgbGFuZ3VhZ2UgbW9kZWxzIG9uIEZ1Z2FrdSwgdGhlIHJlc2VhcmNoZXJzIGRldmVsb3BlZCBkaXN0cmlidXRlZCB0cmFpbmluZyBtZXRob2RzLCBpbmNsdWRpbmcgcG9ydGluZyB0aGUgZGVlcCBsZWFybmluZyBmcmFtZXdvcmsgTWVnYXRyb24tRGVlcFNwZWVkIHRvIEZ1Z2FrdSBpbiBvcmRlciB0byBvcHRpbWl6ZSB0aGUgcGVyZm9ybWFuY2Ugb2YgVHJhbnNmb3JtZXJzIG9uIEZ1Z2FrdS4gVGhleSBhY2NlbGVyYXRlZCB0aGUgZGVuc2UgbWF0cml4IG11bHRpcGxpY2F0aW9uIGxpYnJhcnkgZm9yIFRyYW5zZm9ybWVycywgYW5kIG9wdGltaXplZCBjb21tdW5pY2F0aW9uIHBlcmZvcm1hbmNlIGZvciBGdWdha3UgYnkgY29tYmluaW5nIHRocmVlIHR5cGVzIG9mIHBhcmFsbGVsaXphdGlvbiB0ZWNobmlxdWVzIGFuZCBhY2NlbGVyYXRlZCB0aGUgY29sbGVjdGl2ZSBjb21tdW5pY2F0aW9uIGxpYnJhcnkgb24gdGhlIFRvZnUgaW50ZXJjb25uZWN0IEQuCgpGdWdha3UtTExNIGhhcyAxMyBiaWxsaW9uIHBhcmFtZXRlcnMgKDIpIGFuZCBpcyBsYXJnZXIgdGhhbiB0aGUgNy1iaWxsaW9uLXBhcmFtZXRlciBtb2RlbHMgdGhhdCBoYXZlIGJlZW4gZGV2ZWxvcGVkIHdpZGVseSBpbiBKYXBhbi4gRnVnYWt1LUxMTSBoYXMgZW5oYW5jZWQgSmFwYW5lc2UgY2FwYWJpbGl0aWVzLCB3aXRoIGFuIGF2ZXJhZ2Ugc2NvcmUgb2YgNS41IG9uIHRoZSBKYXBhbmVzZSBNVC1CZW5jaCAoMyksIHRoZSBoaWdoZXN0IHBlcmZvcm1hbmNlIGFtb25nIG9wZW4gbW9kZWxzIHRoYXQgYXJlIHRyYWluZWQgdXNpbmcgb3JpZ2luYWwgZGF0YSBwcm9kdWNlZCBpbiBKYXBhbi4gSW4gcGFydGljdWxhciwgdGhlIGJlbmNobWFyayBwZXJmb3JtYW5jZSBmb3IgaHVtYW5pdGllcyBhbmQgc29jaWFsIHNjaWVuY2VzIHRhc2tzIHJlYWNoZWQgYSByZW1hcmthYmx5IGhpZ2ggc2NvcmUgb2YgOS4xOC4KCkZ1Z2FrdS1MTE0gd2FzIHRyYWluZWQgb24gcHJvcHJpZXRhcnkgSmFwYW5lc2UgZGF0YSBjb2xsZWN0ZWQgYnkgQ3liZXJBZ2VudCwgYWxvbmcgd2l0aCBFbmdsaXNoIGRhdGEsIGFuZCBvdGhlciBkYXRhLiBUaGUgc291cmNlIGNvZGUgb2YgRnVnYWt1LUxMTSBpcyBhdmFpbGFibGUgb24gR2l0SHViICg0KSBhbmQgdGhlIG1vZGVsIGlzIGF2YWlsYWJsZSBvbiBIdWdnaW5nIEZhY2UgKDUpLiBGdWdha3UtTExNIGNhbiBiZSB1c2VkIGZvciByZXNlYXJjaCBhbmQgY29tbWVyY2lhbCBwdXJwb3NlcyBhcyBsb25nIGFzIHVzZXJzIGNvbXBseSB3aXRoIHRoZSBsaWNlbnNlLgoKSW4gdGhlIGZ1dHVyZSwgYXMgbW9yZSByZXNlYXJjaGVycyBhbmQgZW5naW5lZXJzIHBhcnRpY2lwYXRlIGluIGltcHJvdmluZyB0aGUgbW9kZWxzIGFuZCB0aGVpciBhcHBsaWNhdGlvbnMsIHRoZSBlZmZpY2llbmN5IG9mIHRyYWluaW5nIHdpbGwgYmUgaW1wcm92ZWQsIGxlYWRpbmcgdG8gbmV4dC1nZW5lcmF0aW9uIGlubm92YXRpdmUgcmVzZWFyY2ggYW5kIGJ1c2luZXNzIGFwcGxpY2F0aW9ucywgc3VjaCBhcyB0aGUgbGlua2FnZSBvZiBzY2llbnRpZmljIHNpbXVsYXRpb24gYW5kIGdlbmVyYXRpdmUgQUksIGFuZCBzb2NpYWwgc2ltdWxhdGlvbiBvZiB2aXJ0dWFsIGNvbW11bml0aWVzIHdpdGggdGhvdXNhbmRzIG9mIEFJcy4iLCwsT3BlbiB3ZWlnaHRzICh1bnJlc3RyaWN0ZWQpLCJKYXBhbixKYXBhbixKYXBhbixKYXBhbixKYXBhbixKYXBhbixKYXBhbiIsLCwsLCwyMDI1LTExLTI4IDExOjUzOjQ0KzAwOjAwLCwsLCwsIkFjYWRlbWlhLEluZHVzdHJ5LEFjYWRlbWlhLEluZHVzdHJ5LEFjYWRlbWlhLEluZHVzdHJ5IiwsLCwsVW5yZWxlYXNlZCwsLCwsLCwsT3BlcmF0aW9uIGNvdW50aW5nLCwsLCxZZXMKR2VtaW5pIDEuNSBGbGFzaCwiTXVsdGltb2RhbCxMYW5ndWFnZSxWaXNpb24sQXVkaW8iLCJDaGF0LEltYWdlIGNhcHRpb25pbmcsVmlzdWFsIHF1ZXN0aW9uIGFuc3dlcmluZyxUcmFuc2xhdGlvbixMYW5ndWFnZSBtb2RlbGluZy9nZW5lcmF0aW9uLFF1ZXN0aW9uIGFuc3dlcmluZyxTcGVlY2ggcmVjb2duaXRpb24gKEFTUikiLEdvb2dsZSBEZWVwTWluZCxHZW1pbmkgVGVhbSwyMDI0LTA1LTEwLEdlbWluaSAxLjU6IFVubG9ja2luZyBtdWx0aW1vZGFsIHVuZGVyc3RhbmRpbmcgYWNyb3NzIG1pbGxpb25zIG9mIHRva2VucyBvZiBjb250ZXh0LGh0dHBzOi8vc3RvcmFnZS5nb29nbGVhcGlzLmNvbS9kZWVwbWluZC1tZWRpYS9nZW1pbmkvZ2VtaW5pX3YxXzVfcmVwb3J0LnBkZiwsLCwsLCwiIiJHZW1pbmkgMS41IEZsYXNoIGlzIGEgZGVuc2UgVHJhbnNmb3JtZXIgYmFzZWQgbW9kZWwgdGhhdCBpcyBvbmxpbmUgZGlzdGlsbGVkIFsuLi5dIGZyb20gR2VtaW5pIDEuNSBQcm8uIiIiLCwsLCIiIkdlbWluaSAxLjUgbW9kZWxzIGFyZSB0cmFpbmVkIG9uIG11bHRpcGxlIDQwOTYtY2hpcCBwb2RzIG9mIEdvb2dsZeKAmXMgVFBVdjQgYWNjZWxlcmF0b3JzLCBkaXN0cmlidXRlZCBhY3Jvc3MgbXVsdGlwbGUgZGF0YWNlbnRlcnMiIiIsR29vZ2xlIFRQVSB2NCwsVW5rbm93biwiSW4gdGhpcyByZXBvcnQsIHdlIGludHJvZHVjZSB0aGUgR2VtaW5pIDEuNSBmYW1pbHkgb2YgbW9kZWxzLCByZXByZXNlbnRpbmcgdGhlIG5leHQgZ2VuZXJhdGlvbiBvZiBoaWdobHkgY29tcHV0ZS1lZmZpY2llbnQgbXVsdGltb2RhbCBtb2RlbHMgY2FwYWJsZSBvZiByZWNhbGxpbmcgYW5kIHJlYXNvbmluZyBvdmVyIGZpbmUtZ3JhaW5lZCBpbmZvcm1hdGlvbiBmcm9tIG1pbGxpb25zIG9mIHRva2VucyBvZiBjb250ZXh0LCBpbmNsdWRpbmcgbXVsdGlwbGUgbG9uZyBkb2N1bWVudHMgYW5kIGhvdXJzIG9mIHZpZGVvIGFuZCBhdWRpby4gVGhlIGZhbWlseSBpbmNsdWRlcyB0d28gbmV3IG1vZGVsczogKDEpIGFuIHVwZGF0ZWQgR2VtaW5pIDEuNSBQcm8sIHdoaWNoIGV4Y2VlZHMgdGhlIEZlYnJ1YXJ5IHZlcnNpb24gb24gdGhlIGdyZWF0IG1ham9yaXR5IG9mIGNhcGFiaWxpdGllcyBhbmQgYmVuY2htYXJrczsgKDIpIEdlbWluaSAxLjUgRmxhc2gsIGEgbW9yZSBsaWdodHdlaWdodCB2YXJpYW50IGRlc2lnbmVkIGZvciBlZmZpY2llbmN5IHdpdGggbWluaW1hbCByZWdyZXNzaW9uIGluIHF1YWxpdHkuIEdlbWluaSAxLjUgbW9kZWxzIGFjaGlldmUgbmVhci1wZXJmZWN0IHJlY2FsbCBvbiBsb25nLWNvbnRleHQgcmV0cmlldmFsIHRhc2tzIGFjcm9zcyBtb2RhbGl0aWVzLCBpbXByb3ZlIHRoZSBzdGF0ZS1vZi10aGUtYXJ0IGluIGxvbmctZG9jdW1lbnQgUUEsIGxvbmctdmlkZW8gUUEgYW5kIGxvbmctY29udGV4dCBBU1IsIGFuZCBtYXRjaCBvciBzdXJwYXNzIEdlbWluaSAxLjAgVWx0cmHigJlzIHN0YXRlLW9mLXRoZS1hcnQgcGVyZm9ybWFuY2UgYWNyb3NzIGEgYnJvYWQgc2V0IG9mIGJlbmNobWFya3MuIFN0dWR5aW5nIHRoZSBsaW1pdHMgb2YgR2VtaW5pIDEuNeKAmXMgbG9uZy1jb250ZXh0IGFiaWxpdHksIHdlIGZpbmQgY29udGludWVkIGltcHJvdmVtZW50IGluIG5leHQtdG9rZW4gcHJlZGljdGlvbiBhbmQgbmVhci1wZXJmZWN0IHJldHJpZXZhbCAoPjk5JSkgdXAgdG8gYXQgbGVhc3QgMTBNIHRva2VucywgYSBnZW5lcmF0aW9uYWwgbGVhcCBvdmVyIGV4aXN0aW5nIG1vZGVscyBzdWNoIGFzIENsYXVkZSAzLjAgKDIwMGspIGFuZCBHUFQtNCBUdXJibyAoMTI4aykuIEZpbmFsbHksIHdlIGhpZ2hsaWdodCByZWFsLXdvcmxkIHVzZSBjYXNlcywgc3VjaCBhcyBHZW1pbmkgMS41IGNvbGxhYm9yYXRpbmcgd2l0aCBwcm9mZXNzaW9ucyBvbiB0aGVpciBjb21wbGV0aW5nIHRoZWlyIHRhc2tzIGFjaGlldmluZyAyNiB0byA3NSUgdGltZSBzYXZpbmdzIGFjcm9zcyAxMCBkaWZmZXJlbnQgam9iIGNhdGVnb3JpZXMsIGFzIHdlbGwgYXMgc3VycHJpc2luZyBuZXcgY2FwYWJpbGl0aWVzIG9mIGxhcmdlIGxhbmd1YWdlIG1vZGVscyBhdCB0aGUgZnJvbnRpZXI7IHdoZW4gZ2l2ZW4gYSBncmFtbWFyIG1hbnVhbCBmb3IgS2FsYW1hbmcsIGEgbGFuZ3VhZ2Ugd2l0aCBmZXdlciB0aGFuIDIwMCBzcGVha2VycyB3b3JsZHdpZGUsIHRoZSBtb2RlbCBsZWFybnMgdG8gdHJhbnNsYXRlIEVuZ2xpc2ggdG8gS2FsYW1hbmcgYXQgYSBzaW1pbGFyIGxldmVsIHRvIGEgcGVyc29uIHdobyBsZWFybmVkIGZyb20gdGhlIHNhbWUgY29udGVudC4KIiwsLEFQSSBhY2Nlc3MsVW5pdGVkIFN0YXRlcyBvZiBBbWVyaWNhLCwsLCwsMjAyNi0wMi0xMSAxOTo0MTozMyswMDowMCwsLCwsLEluZHVzdHJ5LCwsLCxVbnJlbGVhc2VkLEFQSSBhY2Nlc3M6IGh0dHBzOi8vY2xvdWQuZ29vZ2xlLmNvbS92ZXJ0ZXgtYWkvZ2VuZXJhdGl2ZS1haS9kb2NzL2xlYXJuL21v</x:v>
      </x:c>
    </x:row>
    <x:row r="120" ht="18" customHeight="1">
      <x:c r="A120" s="17" t="n">
        <x:v>115</x:v>
      </x:c>
      <x:c r="B120" s="17" t="n">
        <x:v>310</x:v>
      </x:c>
      <x:c r="C120" s="160" t="str">
        <x:v>ZGVscywsLCwsLCwsLCwsLE5vCkdlbWluaSAxLjUgRmxhc2ggOEIsIk11bHRpbW9kYWwsTGFuZ3VhZ2UsVmlzaW9uLEF1ZGlvIiwiQ2hhdCxJbWFnZSBjYXB0aW9uaW5nLFZpc3VhbCBxdWVzdGlvbiBhbnN3ZXJpbmcsVHJhbnNsYXRpb24sTGFuZ3VhZ2UgbW9kZWxpbmcvZ2VuZXJhdGlvbixRdWVzdGlvbiBhbnN3ZXJpbmcsU3BlZWNoIHJlY29nbml0aW9uIChBU1IpIixHb29nbGUgRGVlcE1pbmQsR2VtaW5pIFRlYW0sMjAyNC0wNS0xMCxHZW1pbmkgMS41OiBVbmxvY2tpbmcgbXVsdGltb2RhbCB1bmRlcnN0YW5kaW5nIGFjcm9zcyBtaWxsaW9ucyBvZiB0b2tlbnMgb2YgY29udGV4dCxodHRwczovL3N0b3JhZ2UuZ29vZ2xlYXBpcy5jb20vZGVlcG1pbmQtbWVkaWEvZ2VtaW5pL2dlbWluaV92MV81X3JlcG9ydC5wZGYsLCwsODAwMDAwMDAwMC4wLDhCLCwsLCwsIiIiR2VtaW5pIDEuNSBtb2RlbHMgYXJlIHRyYWluZWQgb24gbXVsdGlwbGUgNDA5Ni1jaGlwIHBvZHMgb2YgR29vZ2xl4oCZcyBUUFV2NCBhY2NlbGVyYXRvcnMsIGRpc3RyaWJ1dGVkIGFjcm9zcyBtdWx0aXBsZSBkYXRhY2VudGVycyIiIixHb29nbGUgVFBVIHY0LCxDb25maWRlbnQsIkluIHRoaXMgcmVwb3J0LCB3ZSBpbnRyb2R1Y2UgdGhlIEdlbWluaSAxLjUgZmFtaWx5IG9mIG1vZGVscywgcmVwcmVzZW50aW5nIHRoZSBuZXh0IGdlbmVyYXRpb24gb2YgaGlnaGx5IGNvbXB1dGUtZWZmaWNpZW50IG11bHRpbW9kYWwgbW9kZWxzIGNhcGFibGUgb2YgcmVjYWxsaW5nIGFuZCByZWFzb25pbmcgb3ZlciBmaW5lLWdyYWluZWQgaW5mb3JtYXRpb24gZnJvbSBtaWxsaW9ucyBvZiB0b2tlbnMgb2YgY29udGV4dCwgaW5jbHVkaW5nIG11bHRpcGxlIGxvbmcgZG9jdW1lbnRzIGFuZCBob3VycyBvZiB2aWRlbyBhbmQgYXVkaW8uIFRoZSBmYW1pbHkgaW5jbHVkZXMgdHdvIG5ldyBtb2RlbHM6ICgxKSBhbiB1cGRhdGVkIEdlbWluaSAxLjUgUHJvLCB3aGljaCBleGNlZWRzIHRoZSBGZWJydWFyeSB2ZXJzaW9uIG9uIHRoZSBncmVhdCBtYWpvcml0eSBvZiBjYXBhYmlsaXRpZXMgYW5kIGJlbmNobWFya3M7ICgyKSBHZW1pbmkgMS41IEZsYXNoLCBhIG1vcmUgbGlnaHR3ZWlnaHQgdmFyaWFudCBkZXNpZ25lZCBmb3IgZWZmaWNpZW5jeSB3aXRoIG1pbmltYWwgcmVncmVzc2lvbiBpbiBxdWFsaXR5LiBHZW1pbmkgMS41IG1vZGVscyBhY2hpZXZlIG5lYXItcGVyZmVjdCByZWNhbGwgb24gbG9uZy1jb250ZXh0IHJldHJpZXZhbCB0YXNrcyBhY3Jvc3MgbW9kYWxpdGllcywgaW1wcm92ZSB0aGUgc3RhdGUtb2YtdGhlLWFydCBpbiBsb25nLWRvY3VtZW50IFFBLCBsb25nLXZpZGVvIFFBIGFuZCBsb25nLWNvbnRleHQgQVNSLCBhbmQgbWF0Y2ggb3Igc3VycGFzcyBHZW1pbmkgMS4wIFVsdHJh4oCZcyBzdGF0ZS1vZi10aGUtYXJ0IHBlcmZvcm1hbmNlIGFjcm9zcyBhIGJyb2FkIHNldCBvZiBiZW5jaG1hcmtzLiBTdHVkeWluZyB0aGUgbGltaXRzIG9mIEdlbWluaSAxLjXigJlzIGxvbmctY29udGV4dCBhYmlsaXR5LCB3ZSBmaW5kIGNvbnRpbnVlZCBpbXByb3ZlbWVudCBpbiBuZXh0LXRva2VuIHByZWRpY3Rpb24gYW5kIG5lYXItcGVyZmVjdCByZXRyaWV2YWwgKD45OSUpIHVwIHRvIGF0IGxlYXN0IDEwTSB0b2tlbnMsIGEgZ2VuZXJhdGlvbmFsIGxlYXAgb3ZlciBleGlzdGluZyBtb2RlbHMgc3VjaCBhcyBDbGF1ZGUgMy4wICgyMDBrKSBhbmQgR1BULTQgVHVyYm8gKDEyOGspLiBGaW5hbGx5LCB3ZSBoaWdobGlnaHQgcmVhbC13b3JsZCB1c2UgY2FzZXMsIHN1Y2ggYXMgR2VtaW5pIDEuNSBjb2xsYWJvcmF0aW5nIHdpdGggcHJvZmVzc2lvbnMgb24gdGhlaXIgY29tcGxldGluZyB0aGVpciB0YXNrcyBhY2hpZXZpbmcgMjYgdG8gNzUlIHRpbWUgc2F2aW5ncyBhY3Jvc3MgMTAgZGlmZmVyZW50IGpvYiBjYXRlZ29yaWVzLCBhcyB3ZWxsIGFzIHN1cnByaXNpbmcgbmV3IGNhcGFiaWxpdGllcyBvZiBsYXJnZSBsYW5ndWFnZSBtb2RlbHMgYXQgdGhlIGZyb250aWVyOyB3aGVuIGdpdmVuIGEgZ3JhbW1hciBtYW51YWwgZm9yIEthbGFtYW5nLCBhIGxhbmd1YWdlIHdpdGggZmV3ZXIgdGhhbiAyMDAgc3BlYWtlcnMgd29ybGR3aWRlLCB0aGUgbW9kZWwgbGVhcm5zIHRvIHRyYW5zbGF0ZSBFbmdsaXNoIHRvIEthbGFtYW5nIGF0IGEgc2ltaWxhciBsZXZlbCB0byBhIHBlcnNvbiB3aG8gbGVhcm5lZCBmcm9tIHRoZSBzYW1lIGNvbnRlbnQuCiIsLCxBUEkgYWNjZXNzLFVuaXRlZCBTdGF0ZXMgb2YgQW1lcmljYSwsLCwsLDIwMjUtMTEtMjggMTE6NTM6NDQrMDA6MDAsLCwsLCxJbmR1c3RyeSwsLCwsVW5yZWxlYXNlZCxBUEkgYWNjZXNzOiBodHRwczovL2Nsb3VkLmdvb2dsZS5jb20vdmVydGV4LWFpL2dlbmVyYXRpdmUtYWkvZG9jcy9sZWFybi9tb2RlbHMsLCwsLCwsLCwsLCxObwpNYXR0ZXJTaW0gKE0zR05ldCAtIE1hdHRlclNpbS12MS4wLjAtNU0pLE1hdGVyaWFscyBzY2llbmNlLCJBdG9taXN0aWMgc2ltdWxhdGlvbnMsTW9sZWN1bGFyIHNpbXVsYXRpb24iLE1pY3Jvc29mdCBSZXNlYXJjaCBBSSBmb3IgU2NpZW5jZSwiSGFuIFlhbmcsIENoZW54aSBIdSwgWWljaGkgWmhvdSwgWGl4aWFuIExpdSwgWXUgU2hpLCBKaWVsYW4gTGksIEd1YW56aGkgTGksIFpla3VuIENoZW4sIFNodWl6aG91IENoZW4sIENsYXVkaW8gWmVuaSwgTWF0dGhldyBIb3J0b24sIFJvYmVydCBQaW5zbGVyLCBBbmRyZXcgRm93bGVyLCBEYW5pZWwgWsO8Z25lciwgVGlhbiBYaWUsIEpha2UgU21pdGgsIExpeGluIFN1biwgUWlhbiBXYW5nLCBMaW5neXUgS29uZywgQ2hhbmcgTGl1LCBIb25neGlhIEhhbywgWmloZW5nIEx1IiwyMDI0LTA1LTEwLCJNYXR0ZXJTaW06IEEgRGVlcCBMZWFybmluZyBBdG9taXN0aWMgTW9kZWwgQWNyb3NzIEVsZW1lbnRzLCBUZW1wZXJhdHVyZXMgYW5kIFByZXNzdXJlcyIsaHR0cHM6Ly9hcnhpdi5vcmcvYWJzLzI0MDUuMDQ5NjcsLCwsNDUwMDAwMC4wLCIiIkFzIHRoZSB0cmFpbmluZyBkYXRhIHNpemUgaW5jcmVhc2VzIHVwIHRvIDNNLCB0aGUgdGhlIHRvdGFsIG51bWJlciBvZiBwYXJhbWV0ZXJzIGluIE0zR05ldCBpbmNyZWFzZSBhY2NvcmRpbmdseSBmcm9tIDg4MEsgdG8gNC41TS4iIiIsMS42MmUrMTYsIlNwZWN1bGF0aXZlIGNvbmZpZGVuY2UgYmVjYXVzZSBJIGFtIHVuc3VyZSBob3cgdG8gY2FsY3VsYXRlIGdyYWRpZW50IHVwZGF0ZXMvdG9rZW5zCgo2TkQgPSA2KjQ1MDAwMDAqMzAwMDAwMCoyMDAgPSAxLjYyZSsxNiIsLCIiIkFzIHRoZSB0cmFpbmluZyBkYXRhIHNpemUgaW5jcmVhc2VzIHVwIHRvIDNNLCB0aGUgdGhlIHRvdGFsIG51bWJlciBvZiBwYXJhbWV0ZXJzIGluIE0zR05ldCBpbmNyZWFzZSBhY2NvcmRpbmdseSBmcm9tIDg4MEsgdG8gNC41TS4iIiIsLCxOVklESUEgQTEwMCwsU3BlY3VsYXRpdmUsIkFjY3VyYXRlIGFuZCBmYXN0IHByZWRpY3Rpb24gb2YgbWF0ZXJpYWxzIHByb3BlcnRpZXMgaXMgY2VudHJhbCB0byB0aGUgZGlnaXRhbCB0cmFuc2Zvcm1hdGlvbiBvZiBtYXRlcmlhbHMgZGVzaWduLiBIb3dldmVyLCB0aGUgdmFzdCBkZXNpZ24gc3BhY2UgYW5kIGRpdmVyc2Ugb3BlcmF0aW5nIGNvbmRpdGlvbnMgcG9zZSBzaWduaWZpY2FudCBjaGFsbGVuZ2VzIGZvciBhY2N1cmF0ZWx5IG1vZGVsaW5nIGFyYml0cmFyeSBtYXRlcmlhbCBjYW5kaWRhdGVzIGFuZCBmb3JlY2FzdGluZyB0aGVpciBwcm9wZXJ0aWVzLiBXZSBwcmVzZW50IE1hdHRlclNpbSwgYSBkZWVwIGxlYXJuaW5nIG1vZGVsIGFjdGl2ZWx5IGxlYXJuZWQgZnJvbSBsYXJnZS1zY2FsZSBmaXJzdC1wcmluY2lwbGVzIGNvbXB1dGF0aW9ucywgZm9yIGVmZmljaWVudCBhdG9taXN0aWMgc2ltdWxhdGlvbnMgYXQgZmlyc3QtcHJpbmNpcGxlcyBsZXZlbCBhbmQgYWNjdXJhdGUgcHJlZGljdGlvbiBvZiBicm9hZCBtYXRlcmlhbCBwcm9wZXJ0aWVzIGFjcm9zcyB0aGUgcGVyaW9kaWMgdGFibGUsIHNwYW5uaW5nIHRlbXBlcmF0dXJlcyBmcm9tIDAgdG8gNTAwMCBLIGFuZCBwcmVzc3VyZXMgdXAgdG8gMTAwMCBHUGEuIE91dC1vZi10aGUtYm94LCB0aGUgbW9kZWwgc2VydmVzIGFzIGEgbWFjaGluZSBsZWFybmluZyBmb3JjZSBmaWVsZCwgYW5kIHNob3dzIHJlbWFya2FibGUgY2FwYWJpbGl0aWVzIG5vdCBvbmx5IGluIHByZWRpY3RpbmcgZ3JvdW5kLXN0YXRlIG1hdGVyaWFsIHN0cnVjdHVyZXMgYW5kIGVuZXJnZXRpY3MsIGJ1dCBhbHNvIGluIHNpbXVsYXRpbmcgdGhlaXIgYmVoYXZpb3IgdW5kZXIgcmVhbGlzdGljIHRlbXBlcmF0dXJlcyBhbmQgcHJlc3N1cmVzLCBzaWduaWZ5aW5nIGFuIHVwIHRvIHRlbi1mb2xkIGVuaGFuY2VtZW50IGluIHByZWNpc2lvbiBjb21wYXJlZCB0byB0aGUgcHJpb3IgYmVzdC1pbi1jbGFzcy4gVGhpcyBlbmFibGVzIE1hdHRlclNpbSB0byBjb21wdXRlIG1hdGVyaWFscycgbGF0dGljZSBkeW5hbWljcywgbWVjaGFuaWNhbCBhbmQgdGhlcm1vZHluYW1pYyBwcm9wZXJ0aWVzLCBhbmQgYmV5b25kLCB0byBhbiBhY2N1cmFjeSBjb21wYXJhYmxlIHdpdGggZmlyc3QtcHJpbmNpcGxlcyBtZXRob2RzLiBTcGVjaWZpY2FsbHksIE1hdHRlclNpbSBwcmVkaWN0cyBHaWJicyBmcmVlIGVuZXJnaWVzIGZvciBhIHdpZGUgcmFuZ2Ugb2YgaW5vcmdhbmljIHNvbGlkcyB3aXRoIG5lYXItZmlyc3QtcHJpbmNpcGxlcyBhY2N1cmFjeSBhbmQgYWNoaWV2ZXMgYSAxNSBtZVYvYXRvbSByZXNvbHV0aW9uIGZvciB0ZW1wZXJhdHVyZXMgdXAgdG8gMTAwMEsgY29tcGFyZWQgd2l0aCBleHBlcmltZW50cy4gVGhpcyBvcGVucyBhbiBvcHBvcnR1bml0eSB0byBwcmVkaWN0IGV4cGVyaW1lbnRhbCBwaGFzZSBkaWFncmFtcyBvZiBtYXRlcmlhbHMgYXQgbWluaW1hbCBjb21wdXRhdGlvbmFsIGNvc3QuIE1vcmVvdmVyLCBNYXR0ZXJTaW0gYWxzbyBzZXJ2ZXMgYXMgYSBwbGF0Zm9ybSBmb3IgY29udGludW91cyBsZWFybmluZyBhbmQgY3VzdG9taXphdGlvbiBieSBpbnRlZ3JhdGluZyBkb21haW4tc3BlY2lmaWMgZGF0YS4gVGhlIG1vZGVsIGNhbiBiZSBmaW5lLXR1bmVkIGZvciBhdG9taXN0aWMgc2ltdWxhdGlvbnMgYXQgYSBkZXNpcmVkIGxldmVsIG9mIHRoZW9yeSBvciBmb3IgZGlyZWN0IHN0cnVjdHVyZS10by1wcm9wZXJ0eSBwcmVkaWN0aW9ucywgYWNoaWV2aW5nIGhpZ2ggZGF0YSBlZmZpY2llbmN5IHdpdGggYSByZWR1Y3Rpb24gaW4gZGF0YSByZXF1aXJlbWVudHMgYnkgdXAgdG8gOTclLiIsMjAwLjAsLE9wZW4gd2VpZ2h0cyAodW5yZXN0cmljdGVkKSxVbml0ZWQgU3RhdGVzIG9mIEFtZXJpY2EsLCwsOC4wLCwyMDI2LTAyLTExIDE5OjI2OjI3KzAwOjAwLCwsLCwsSW5kdXN0cnksLCwsLCwiTUlUIGxpY2Vuc2UgCmh0dHBzOi8vZ2l0aHViLmNvbS9taWNyb3NvZnQvbWF0dGVyc2ltIiwsLCwsLDYzMjIuNTAwOTI2OTA2NDk4LE9wZXJhdGlvbiBjb3VudGluZywsLCwsWWVzCk1hdHRlclNpbSAoR3JwYXBob21lciksTWF0ZXJpYWxzIHNjaWVuY2UsIkF0b21pc3RpYyBzaW11bGF0aW9ucyxNb2xlY3VsYXIgc2ltdWxhdGlvbiIsTWljcm9zb2Z0IFJlc2VhcmNoIEFJIGZvciBTY2llbmNlLCJIYW4gWWFuZywgQ2hlbnhpIEh1LCBZaWNoaSBaaG91LCBYaXhpYW4gTGl1LCBZdSBTaGksIEppZWxhbiBMaSwgR3VhbnpoaSBMaSwgWmVrdW4gQ2hlbiwgU2h1aXpob3UgQ2hlbiwgQ2xhdWRpbyBaZW5pLCBNYXR0aGV3IEhvcnRvbiwgUm9iZXJ0IFBpbnNsZXIsIEFuZHJldyBGb3dsZXIsIERhbmllbCBaw7xnbmVyLCBUaWFuIFhpZSwgSmFrZSBTbWl0aCwgTGl4aW4gU3VuLCBRaWFuIFdhbmcsIExpbmd5dSBLb25nLCBDaGFuZyBMaXUsIEhvbmd4aWEgSGFvLCBaaWhlbmcgTHUiLDIwMjQtMDUtMTAsIk1hdHRlclNpbTogQSBEZWVwIExlYXJuaW5nIEF0b21pc3RpYyBNb2RlbCBBY3Jvc3MgRWxlbWVudHMsIFRlbXBlcmF0dXJlcyBhbmQgUHJlc3N1cmVzIixodHRwczovL2FyeGl2Lm9yZy9hYnMvMjQwNS4wNDk2NywsLCwxODIwMDAwMDAuMCwiIiJUaGUgdG90YWwgcGFyYW1ldGVycyBvZiBHcmFwaG9ybWVyIGlzIDE4Mk0uIiIiLDEuMTE4MjA4ZSsyMCwiU3BlY3VsYXRpdmUgY29uZmlkZW5jZSBiZWNhdXNlIEkgYW0gdW5zdXJlIGhvdyB0byBjYWxjdWxhdGUgZ3JhZGllbnQgdXBkYXRlcy90b2tlbnMKCjYqMSw1NjIsNTAwKjI1NioyNTYqMTgyMDAwMDAwPTEuMTE4MjA4ZSsyMCIsLCIiIlRoZSBtb2RlbCBpcyB0cmFpbmVkIGZvciBhIHRvdGFsIG9mIDEsNTYyLDUwMCBzdGVwcyIiCiIiVGhlIGJhdGNoIHNpemUgZm9yIHRyYWluaW5nIGlzIHNldCB0byAyNTYiIgoiInRoZSBtYXhpbXVtIG51bWJlciBvZiBleHBhbmRlZCBhdG9tcyBpcyBjYXBwZWQgYXQgMjU2IiIKCiIsLCxOVklESUEgQTEwMCwsU3BlY3VsYXRpdmUsIkFjY3VyYXRlIGFuZCBmYXN0IHByZWRpY3Rpb24gb2YgbWF0ZXJpYWxzIHByb3BlcnRpZXMgaXMgY2VudHJhbCB0byB0aGUgZGlnaXRhbCB0cmFuc2Zvcm1hdGlvbiBvZiBtYXRlcmlhbHMgZGVzaWduLiBIb3dldmVyLCB0aGUgdmFzdCBkZXNpZ24gc3BhY2UgYW5kIGRpdmVyc2Ugb3BlcmF0aW5nIGNvbmRpdGlvbnMgcG9zZSBzaWduaWZpY2FudCBjaGFsbGVuZ2VzIGZvciBhY2N1cmF0ZWx5IG1vZGVsaW5nIGFyYml0cmFyeSBtYXRlcmlhbCBjYW5kaWRhdGVzIGFuZCBmb3JlY2FzdGluZyB0aGVpciBwcm9wZXJ0aWVzLiBXZSBwcmVzZW50IE1hdHRlclNpbSwgYSBkZWVwIGxlYXJuaW5nIG1vZGVsIGFjdGl2ZWx5IGxlYXJuZWQgZnJvbSBsYXJnZS1zY2FsZSBmaXJzdC1wcmluY2lwbGVzIGNvbXB1dGF0aW9ucywgZm9yIGVmZmljaWVudCBhdG9taXN0aWMgc2ltdWxhdGlvbnMgYXQgZmlyc3QtcHJpbmNpcGxlcyBsZXZlbCBhbmQgYWNjdXJhdGUgcHJlZGljdGlvbiBvZiBicm9hZCBtYXRlcmlhbCBwcm9wZXJ0aWVzIGFjcm9zcyB0aGUgcGVyaW9kaWMgdGFibGUsIHNwYW5uaW5nIHRlbXBlcmF0dXJlcyBmcm9tIDAgdG8gNTAwMCBLIGFuZCBwcmVzc3VyZXMgdXAgdG8gMTAwMCBHUGEuIE91dC1vZi10aGUtYm94LCB0aGUgbW9kZWwgc2VydmVzIGFzIGEgbWFjaGluZSBsZWFybmluZyBmb3JjZSBmaWVsZCwgYW5kIHNob3dzIHJlbWFya2FibGUgY2FwYWJpbGl0aWVzIG5vdCBvbmx5IGluIHByZWRpY3RpbmcgZ3JvdW5kLXN0YXRlIG1hdGVyaWFsIHN0cnVjdHVyZXMgYW5kIGVuZXJnZXRpY3MsIGJ1dCBhbHNvIGluIHNpbXVsYXRpbmcgdGhlaXIgYmVoYXZpb3IgdW5kZXIgcmVhbGlzdGljIHRlbXBlcmF0dXJlcyBhbmQgcHJlc3N1cmVzLCBzaWduaWZ5aW5nIGFuIHVwIHRvIHRlbi1mb2xkIGVuaGFuY2VtZW50IGluIHByZWNpc2lvbiBjb21wYXJlZCB0byB0aGUgcHJpb3IgYmVzdC1pbi1jbGFzcy4gVGhpcyBlbmFibGVzIE1hdHRlclNpbSB0byBjb21wdXRlIG1hdGVyaWFscycgbGF0dGljZSBkeW5hbWljcywgbWVjaGFuaWNhbCBhbmQgdGhlcm1vZHluYW1pYyBwcm9wZXJ0aWVzLCBhbmQgYmV5b25kLCB0byBhbiBhY2N1cmFjeSBjb21wYXJhYmxlIHdpdGggZmlyc3QtcHJpbmNpcGxlcyBtZXRob2RzLiBTcGVjaWZpY2FsbHksIE1hdHRlclNpbSBwcmVkaWN0cyBHaWJicyBmcmVlIGVuZXJnaWVzIGZvciBhIHdpZGUgcmFuZ2Ugb2YgaW5vcmdhbmljIHNvbGlkcyB3aXRoIG5lYXItZmlyc3QtcHJpbmNpcGxlcyBhY2N1cmFjeSBhbmQgYWNoaWV2ZXMgYSAxNSBtZVYvYXRvbSByZXNvbHV0aW9uIGZvciB0ZW1wZXJhdHVyZXMgdXAgdG8gMTAwMEsgY29tcGFyZWQgd2l0aCBleHBlcmltZW50cy4gVGhpcyBvcGVucyBhbiBvcHBvcnR1bml0eSB0byBwcmVkaWN0IGV4cGVyaW1lbnRhbCBwaGFzZSBkaWFncmFtcyBvZiBtYXRlcmlhbHMgYXQgbWluaW1hbCBjb21wdXRhdGlvbmFsIGNvc3QuIE1vcmVvdmVyLCBNYXR0ZXJTaW0gYWxzbyBzZXJ2ZXMgYXMgYSBwbGF0Zm9ybSBmb3IgY29udGludW91cyBsZWFybmluZyBhbmQgY3VzdG9taXphdGlvbiBieSBpbnRlZ3JhdGluZyBkb21haW4tc3BlY2lmaWMgZGF0YS4gVGhlIG1vZGVsIGNhbiBiZSBmaW5lLXR1bmVkIGZvciBhdG9taXN0aWMgc2ltdWxhdGlvbnMgYXQgYSBkZXNpcmVkIGxldmVsIG9mIHRoZW9yeSBvciBmb3IgZGlyZWN0IHN0cnVjdHVyZS10by1wcm9wZXJ0eSBwcmVkaWN0aW9ucywgYWNoaWV2aW5nIGhpZ2ggZGF0YSBlZmZpY2llbmN5IHdpdGggYSByZWR1Y3Rpb24gaW4gZGF0YSByZXF1aXJlbWVudHMgYnkgdXAgdG8gOTclLiIsLCwsVW5pdGVkIFN0YXRlcyBvZiBBbWVyaWNhLCwsLDY0LjAsLDIwMjYtMDItMTEgMTk6MjY6MjcrMDA6MDAsLCwsLCxJbmR1c3RyeSwsLCwsLCwsLCwsLDUwNTgwLjAwNzQxNTI1MTk4LE9wZXJhdGlvbiBjb3VudGluZywsLCwsCkZhbGNvbiAyIDExQixMYW5ndWFnZSwiTGFuZ3VhZ2UgbW9kZWxpbmcvZ2VuZXJhdGlvbixRdWVzdGlvbiBhbnN3ZXJpbmciLFRlY2hub2xvZ3kgSW5ub3ZhdGlvbiBJbnN0aXR1dGUsLDIwMjQtMDUtMDksRmFsY29uMi0xMUIsaHR0cHM6Ly9odWdnaW5nZmFjZS5jby90aWl1YWUvZmFsY29uLTExQiAsLCwsMTEwMDAwMDAwMDAuMCwxMUIsMy42ZSsyMywidHJhaW5lZCBvbiA1LjVUIHRva2VucwoKNiAqIDExQiAqIDUuNVQgPSAzLjZlMjMiLDU1MDAwMDAwMDAwMDAsNS41VCB0b2tlbnM6IGh0dHBzOi8vZmFsY29ubGxtLnRpaS5hZS9mYWxjb24tMi5odG1sICwxNDAwLjAsInJvdWdobHkgdHdvIG1vbnRoczogaHR0cHM6Ly9odWdnaW5nZmFjZS5jby90aWl1YWUvZmFsY29uLTExQiAKCnNvIH4xNDAwIGRheXMiLE5WSURJQSBBMTAwIFNYTTQgNDAgR0IsLENvbmZpZGVudCwiRmFsY29uMi0xMUIgaXMgYW4gMTFCIHBhcmFtZXRlcnMgY2F1c2FsIGRlY29kZXItb25seSBtb2RlbCBidWlsdCBieSBUSUkgYW5kIHRyYWluZWQgb24gb3ZlciA1LDAwMEIgdG9rZW5zIG9mIFJlZmluZWRXZWIgZW5oYW5jZWQgd2l0aCBjdXJhdGVkIGNvcnBvcmEuIFRoZSBtb2RlbCBpcyBtYWRlIGF2YWlsYWJsZSB1bmRlciB0aGUgVElJIEZhbGNvbiBMaWNlbnNlIDIuMCwgdGhlIHBlcm1pc3NpdmUgQXBhY2hlIDIuMC1iYXNlZCBzb2Z0d2FyZSBsaWNlbnNlIHdoaWNoIGluY2x1ZGVzIGFuIGFjY2VwdGFibGUgdXNlIHBvbGljeSB0aGF0IHByb21vdGVzIHRoZSByZXNwb25zaWJsZSB1c2Ugb2YgQUkuIiwsLE9wZW4gd2VpZ2h0cyAocmVzdHJpY3RlZCB1c2UpLFVuaXRlZCBBcmFiIEVtaXJhdGVzLCwsLCwsMjAyNS0xMS0yOCAxMTo1Mzo0NCswMDowMCwsLCwsLEdvdmVybm1lbnQsLCwsLFVucmVsZWFzZWQsIk9wZW4gYnV0IGhhcyBhbiBhY2NlcHRhYmxlIHVzZSBwb2xpY3k6IGh0dHBzOi8vZmFsY29ubGxtLXN0YWdpbmcudGlpLmFlL2ZhbGNvbi0yLWFjY2VwdGFibGUtdXNlLXBvbGljeS5odG1sIAoKaHR0cHM6Ly9odWdnaW5nZmFjZS5jby90aWl1YWUvZmFsY29uLTExQiIsVHJ1ZSwsLCwsLE9wZXJhdGlvbiBjb3VudGluZyx0aWl1YWUsLCwsWWVzClhQVCDigJxYaWFvIE1vZGVs4oCdICjmmZPmqKHlnotYUFQpLCwiQ2hhdCxTZWFyY2gsUmVjb21tZW5kZXIgc3lzdGVtIiwiQ2hlbmdkdSBYaWFvZHVvIFRlY2hub2xvZ3kgQ28uLCBMdGQuIiwsMjAyNC0wNS0wOSxDQUMgcmVnaXN0cnksaHR0cHM6Ly93ZWIuYXJjaGl2ZS5vcmcvd2ViLzIwMjUwNjI0MDkxOTE3L2h0dHBzOi8vMzZrci5jb20vcC8yNzg5NzY5MTQyNzE1MjY5LCwsLCwsLCwsLCwsLCxVbmtub3duLCJ0cmFpbmVkIG9uIE5hdGlvbmFsIFN1cGVyY29tcHV0aW5nIENlbnRlciBpbiBDaGVuZ2R1CiIsLCwsQ2hpbmEsLCwsLCwyMDI2LTAyLTExIDE5OjI2OjI3KzAwOjAwLCwsLCwsSW5kdXN0cnksLCwsLCwsLCwsLCwsLCwsLCwKQWxwaGFGb2xkIDMsQmlvbG9neSwiUHJvdGVpbiBmb2xkaW5nIHByZWRpY3Rpb24sQW50aWJvZHkgcHJvcGVydHkgcHJlZGljdGlvbixQcm90ZWluLWxpZ2FuZCBjb250YWN0IHByZWRpY3Rpb24sUk5BIHN0cnVjdHVyZSBwcmVkaWN0aW9uLFByb3RlaW4gaW50ZXJhY3Rpb24gcHJlZGljdGlvbiIsIkdvb2dsZSBEZWVwTWluZCxJc29tb3JwaGljIExhYnMiLCJKb3NoIEFicmFtc29uLCBKb25hcyBBZGxlciwgSmFjayBEdW5nZXIsIFJpY2hhcmQgRXZhbnMsIFRpbSBHcmVlbiwgQWxleGFuZGVyIFByaXR6ZWwsIE9sYWYgUm9ubmViZXJnZXIsIExpbmRzYXkgV2lsbG1vcmUsIEFuZHJldyBKLiBCYWxsYXJkLCBKb3NodWEgQmFtYnJpY2ssIFNlYmFzdGlhbiBXLiBCb2RlbnN0ZWluLCBEYXZpZCBBLiBFdmFucywgQ2hpYS1DaHVuIEh1bmcsIE1pY2hhZWwgT+KAmU5laWxsLCBEYXZpZCBSZWltYW4sIEthdGhyeW4gVHVueWFzdXZ1bmFrb29sLCBaYWNoYXJ5IFd1LCBBa3ZpbMSXIMW9ZW1ndWx5dMSXLCBFaXJpbmkgQXJ2YW5pdGksIENoYXJsZXMgQmVhdHRpZSwgT3R0YXZpYSBCZXJ0b2xsaSwgQWxleCBCcmlkZ2xhbmQsIEFsZXhleSBDaGVyZXBhbm92LCBNaWxlcyBDb25ncmV2ZSwgQWxleGFuZGVyIEkuIENvd2VuLVJpdmVycywgQW5kcmV3IENvd2llLCBNaWNoYWVsIEZpZ3Vybm92LCBGYWJpYW4gQi4gRnVjaHMsIEhhbm5haCBHbGFkbWFuLCBSaXNodWIgSmFpbiwgWW91c3VmIEEuIEtoYW4sIENhcm9saW5lIE0uIFIuIExvdywgS3ViYSBQZXJsaW4sIEFubmEgUG90YXBlbmtvLCBQYXNjYWwgU2F2eSwgU3VraGRlZXAgU2luZ2gsIEFkcmlhbiBTdGVjdWxhLCBBc2hvayBUaGlsbGFpc3VuZGFyYW0sIENhdGhlcmluZSBUb25nLCBTZXJnZWkgWWFrbmVlbiwgRWxsZW4gRC4gWmhvbmcsIE1pY2hhbCBaaWVsaW5za2ksIEF1Z3VzdGluIMW9w61kZWssIFZpY3RvciBCYXBzdCwgUHVzaG1lZXQgS29obGksIE1heCBKYWRlcmJlcmcsIERlbWlzIEhhc3NhYmlzLCBKb2huIE0uIEp1bXBlciIsMjAyNC0wNS0wOCxBY2N1cmF0ZSBzdHJ1Y3R1cmUgcHJlZGljdGlvbiBvZiBiaW9tb2xlY3VsYXIgaW50ZXJhY3Rpb25zIHdpdGggQWxwaGFGb2xkIDMsaHR0cHM6Ly93d3cubmF0dXJlLmNvbS9hcnRpY2xlcy9zNDE1ODYtMDI0LTA3NDg3LXcsLFNPVEEgaW1wcm92ZW1lbnQsIkZpZ3VyZSA0ICsKIiJ3ZSBhY2hpZXZlIGEgaGlnaGVyIGF2ZXJhZ2UgcGVyZm9ybWFuY2UgdGhhbiBSb3NlVFRBRm9sZDJOQSBhbmQKQUljaGVteV9STkEyNyAodGhlIGJlc3QgQUktYmFzZWQgc3VibWlzc2lvbiBpbiBDQVNQMTUxOCwzMSkiIgoKIiJFdmVuIHNvLCBBRjMgZ3JlYXRseSBvdXRwZXJmb3JtcyBjbGFzc2ljYWwgZG9ja2luZyB0b29scyBzdWNoIGFzClZpbmEzNywzOCBldmVuIHdoaWxlIG5vdCB1c2luZyBhbnkgc3RydWN0dXJhbCBpbnB1dHMgKEZpc2hlcuKAmXMgZXhhY3QgdGVzdCwKUCA9IDIuMjcgw5cgMTDiiJIxMykgYW5kIGdyZWF0bHkgb3V0cGVyZm9ybXMgYWxsIG90aGVyIHRydWUgYmxpbmQgZG9ja2luZyBsaWtlIFJvc2VUVEFGb2xkIEFsbC1BdG9tICIiCgphbHNvIGlzIG9uIHRvcCBvZiB0aGUgQ0FNRU8gbGVhZGVyYm9hcmQgaHR0cHM6Ly9jYW1lbzNkLm9yZy8iLCwsNC4xNDA1NjQ1ZSsyMiwyNTYgR1BVcyAqIDQ4MCBob3VycyBbc2VlIHRyYWluaW5nIHRpbWUgbm90ZXNdICogMzYwMCBzZWMgLyBob3VyICogMzEyMDAwMDAwMDAwMDAwIEZMT1AgLyBHUFUgLyBzZWMgKiAwLjMgW2Fzc3VtZWQgdXRpbGl6YXRpb25dID0gNC4xNDA1NjQ1ZSsyMiBGTE9QLDI5NDkxMjAwMDAwLCJmcm9tIGh0dHBzOi8vd3d3LmJpb3J4aXYub3JnL2NvbnRlbnQvMTAuMTEwMS8yMDI0LjExLjE5LjYyNDE2N3YyLmZ1bGwucGRmCiIiQXMgYSBjb21wYXJpc29uIEFscGhhRm9sMyB0cmFpbmVkIGEgc2ltaWxhciBhcmNoaXRlY3R1cmUgZm9yIG5lYXJseSAxNTBrIHN0ZXBzIHdpdGggYSBiYXRjaCBzaXplIG9mIDI1NiIiCgpmcm9tIHN1cHBsZW1lbnRhcnkgbWF0ZXJpYWxzICIiVGhlIG1vZGVsIGlzIHRyYWluZWQgd2l0aCBhIGJhdGNoIHNpemUgb2YgMjU2IiIKCjE1MDAwMCBzdGVwcyAqIDI1NiBzZXF1ZW5jZXMgcGVyIGJhdGNoICogMzg0IHRva2VucyBwZXIgYmF0Y2ggW2F0IGluaXRpYWwgdHJhaW5pbmcgc3RhZ2UsIFRhYmxlIDYsIHN1cHBsZW1lbnRhcnkgbWF0ZXJpYWxzXSA9IDE0IDc0NSA2MDAgMDAwIHRva2VucwoKZnJvbSBzdXBwbGVtZW50YXJ5IG1hdGVyaWFscyBUYWJsZSA2IGZpbmUtdHVuaW5nIHRvb2sgZXhhY3RseSB0aGUgc2FtZSBhbW91bnQgb2YgR1BVLWhvdXJzIC0+IHRoZSBlbnRpcmUgYW1vdW50IG9mIHRyYWluaW5nIHRva2VucyBpcyAxNCA3NDUgNjAwIDAwMCAqIDIgPSAyOTQ5MTIwMDAwMAoiLDQ4MC4wLCJzdXBwbGVtZW50YXJ5IG1hdGVyaWFscyBUYWJsZSA2CjIwIGRheXMgKjI0IGhvdXJzID0gNDgwIGhvdXJzIixOVklESUEgQTEwMCwsQ29uZmlkZW50LCJUaGUgaW50cm9kdWN0aW9uIG9mIEFscGhhRm9sZOKAiTIgaGFzIHNwdXJyZWQgYSByZXZvbHV0aW9uIGluIG1vZGVsbGluZyB0aGUgc3RydWN0dXJlIG9mIHByb3RlaW5zIGFuZCB0aGVpciBpbnRlcmFjdGlvbnMsIGVuYWJsaW5nIGEgaHVnZSByYW5nZSBvZiBhcHBsaWNhdGlvbnMgaW4gcHJvdGVpbiBtb2RlbGxpbmcgYW5kIGRlc2lnbiBIZXJlIHdlIGRlc2NyaWJlIG91ciBBbHBoYUZvbGTigIkzIG1vZGVsIHdpdGggYSBzdWJzdGFudGlhbGx5IHVwZGF0ZWQgZGlmZnVzaW9uLWJhc2VkIGFyY2hpdGVjdHVyZSB0aGF0IGlzIGNhcGFibGUgb2YgcHJlZGljdGluZyB0aGUgam9pbnQgc3RydWN0dXJlIG9mIGNvbXBsZXhlcyBpbmNsdWRpbmcgcHJvdGVpbnMsIG51Y2xlaWMgYWNpZHMsIHNtYWxsIG1vbGVjdWxlcywgaW9ucyBhbmQgbW9kaWZpZWQgcmVzaWR1ZXMuIFRoZSBuZXcgQWxwaGFGb2xkIG1vZGVsIGRlbW9uc3RyYXRlcyBzdWJzdGFudGlhbGx5IGltcHJvdmVkIGFjY3VyYWN5IG92ZXIgbWFueSBwcmV2aW91cyBzcGVjaWFsaXplZCB0b29sczogZmFyIGdyZWF0ZXIgYWNjdXJhY3kgZm9yIHByb3RlaW7igJNsaWdhbmQgaW50ZXJhY3Rpb25zIGNvbXBhcmVkIHdpdGggc3RhdGUtb2YtdGhlLWFydCBkb2NraW5nIHRvb2xzLCBtdWNoIGhpZ2hlciBhY2N1cmFjeSBmb3IgcHJvdGVpbuKAk251Y2xlaWMgYWNpZCBpbnRlcmFjdGlvbnMgY29tcGFyZWQgd2l0aCBudWNsZWljLWFjaWQtc3BlY2lmaWMgcHJlZGljdG9ycyBhbmQgc3Vic3RhbnRpYWxseSBoaWdoZXIgYW50aWJvZHnigJNhbnRpZ2VuIHByZWRpY3Rpb24gYWNjdXJhY3kgY29tcGFyZWQgd2l0aCBBbHBoYUZvbGQtTXVsdGltZXIuIFRvZ2V0aGVyLCB0aGVzZSByZXN1bHRzIHNob3cgdGhhdCBoaWdoLWFjY3VyYWN5IG1vZGVsbGluZyBhY3Jvc3MgYmlvbW9sZWN1bGFyIHNwYWNlIGlzIHBvc3NpYmxlIHdpdGhpbiBhIHNpbmdsZSB1bmlmaWVkIGRlZXAtbGVhcm5pbmcgZnJhbWV3b3JrLiIsMS4wLCxPcGVuIHdlaWdodHMgKG5vbi1jb21tZXJjaWFsKSwiVW5pdGVkIFN0YXRlcyBvZiBBbWVyaWNhLFVuaXRlZCBLaW5nZG9tIG9mIEdyZWF0IEJyaXRhaW4gYW5kIE5vcnRoZXJuIElyZWxhbmQiLCwsLDI1Ni4wLCwyMDI1LTExLTI4IDExOjUzOjQ0KzAwOjAwLCwsLCwsIkluZHVzdHJ5LEluZHVzdHJ5IiwsLCwsVW5yZWxlYXNlZCwiSW5mZXJlbmNlIGNvZGUgQ0MtQlktTkMtU0EgNC4wCndlaWdodHMgLSBwZXJtaXNzaW9ucyBnaXZlbiBhZnRlciBhcHByb3ZhbCAob25seSBub24tY29tbWVyY2lhbCB1c2UpCgoiIkFscGhhRm9sZCAzIHdpbGwgYmUgYXZhaWxhYmxlIGFzIGEgbm9uLWNvbW1lcmNpYWwgdXNhZ2Ugb25seSBzZXJ2ZXIgYXQgaHR0cHM6Ly93d3cuYWxwaGFmb2xkc2VydmVyLmNvbSwgd2l0aCByZXN0cmljdGlvbnMgb24gYWxsb3dlZCBsaWdhbmRzIGFuZCBjb3ZhbGVudCBtb2RpZmljYXRpb25zLiBQc2V1ZG9jb2RlIGRlc2NyaWJpbmcgdGhlIGFsZ29yaXRobXMgaXMgYXZhaWxhYmxlIGluIHRoZSBTdXBwbGVtZW50YXJ5IEluZm9ybWF0aW9uLiBDb2RlIGlzIG5vdCBwcm92aWRlZCIiIiwsLCwsLDIwMjMyOS4wNDA5NDEzOTU5LEhhcmR3YXJlLCwsLCxZZXMKQmlvc2ltRG9jaywiTWVkaWNpbmUsQmlvbG9neSIsIkRydWcgZGlzY292ZXJ5LFByb3RlaW4tbGlnYW5kIGJpbmRpbmcgYWZmaW5pdHkgcHJlZGljdGlvbiIsRGVlcE9yaWdpbiwiR2FyaWsgUGV0cm9zeWFuLCBHYXJlZ2luIFBhcG9pYW4sIE5hdGFsaWUgTWEsIFRpZ3JhbiBBYnJhbXlhbiIsMjAyNC0wNS0wOCxXZSBTcGlsbCB0aGUgQmVhbnM6IERlZXAgT3JpZ2luJ3MgQUktIGFuZCBQaHlzaWNzLUJhc2VkIE1vZGVscyBmb3IgRHJ1ZyBEaXNjb3ZlcnksaHR0cHM6Ly93d3cuZGVlcG9yaWdpbi5jb20vYmxvZy93ZS1zcGlsbC10aGUtYmVhbnMtZGVlcC1vcmlnaW5zLWFpLWFuZC1waHlzaWNzLWJhc2VkLW1vZGVscy1mb3ItZHJ1Zy1kaXNjb3ZlcnksLCwsLCwsLCwsLCwsLFVua25vd24sIldlIG91dHBlcmZvcm0gb3RoZXIgbW9kZWxzIG9uIGFjY3VyYWN5IG9mIGJpbmRpbmcgYWZmaW5pdHkgYW5kIGJpbmRpbmcgcG9zZSBwcmVkaWN0aW9uCkRvY2tpbmcgYW5kIHZpcnR1YWwgc2NyZWVuaW5nIHRvb2xzIGFyZSBtZWFuaW5nZnVsIG9ubHkgaWYgdGhleSBhcmUgYWJsZSB0byBtYWtlIGZhc3QsIGFjY3VyYXRlLCBhbmQgdXNlZnVsIHByZWRpY3Rpb25zLiBBIGdvb2QgbW9kZWwgY2FuIGZpbHRlciB0cnVlIGJpbmRlcnMgZnJvbSBhIGJyb2FkIHBvb2wgb2YgcG90ZW50aWFsIG1vbGVjdWxlcywgaW5jbHVkaW5nIGZhbHNlIHBvc2l0aXZlcyB0aGF0IG1heSBiZSBzaW1pbGFyIGluIGNoZW1pY2FsIHByb3BlcnRpZXMuIEluIHRoZSBoaXQgaWRlbnRpZmljYXRpb24gc3RhZ2Ugb2YgZHJ1ZyBkaXNjb3ZlcnkgaXQgY2FuIGdpdmUgZHJ1ZyBodW50aW5nIHRlYW1zIGEgY2hlbWljYWxseS1kaXZlcnNlIHNldCBvZiBwb3RlbnRpYWwgaGl0IG1vbGVjdWxlcyB0byBldmFsdWF0ZSB3aXRoIGV4cGVyaW1lbnRhbCBhc3NheXMgb3IgZnVydGhlciBjb21wdXRhdGlvbmFsIGFuYWx5c2lzLCBoZWxwaW5nIHRoZW0gbmFycm93IHRoZSBwYXRoIHRvIGEgbGVhZCBjYW5kaWRhdGUuIEluIGNvbnRyYXN0LCBhIGJhZCBtb2RlbCByZXR1cm5zIG1hbnkgZmFsc2UgcG9zaXRpdmVzLCBjb3N0aW5nIGEgdGVhbSBtb25leSBhbmQgZWZmb3J0IOKAkyBhbmQgcG90ZW50aWFsbHkgbGVhZGluZyBkcnVnIGh1bnRlcnMgb2ZmLWNvdXJzZSBmb3IgbW9udGhzIG9yIHllYXJzLgoKVG8gYmVuY2htYXJrLCB3ZSB0ZXN0ZWQgdGhlIEJpb3NpbURvY2sgbW9kZWwgb24gdGhlIFBEQmJpbmQgY29yZSBkYXRhc2V0IGFuZCB0aGUgREVLT0lTIDIuMCBkYXRhc2V0LjEsIDIsIDMsIDQgVGhlIFBEQmJpbmQgY29yZSBkYXRhc2V0IGNvbnRhaW5zIDI4NSBleHBlcmltZW50YWwgc3RydWN0dXJlcyBvZiBwcm90ZWluLWxpZ2FuZCBib3VuZCBjb21wbGV4ZXMgYWNyb3NzIGRpZmZlcmVudCBwcm90ZWluIGNsYXNzZXMuIEl0IHJlbWFpbnMgYSBzdGFuZGFyZCBkdWUgdG8gd2lkZXNwcmVhZCB1c2UgaW4gYmVuY2htYXJraW5nLCBmYWNpbGl0YXRpbmcgY29tcGFyaXNvbiBiZXR3ZWVuIG1vZGVscy4gSXQgYWxzbyBlbmFibGVzIGFjY3VyYWN5IHByZWRpY3Rpb24gYmFzZWQgb24gYmluZGluZyBwb3Nlcy4gREVLT0lTIDIuMCAoRGVtYW5kaW5nIEV2YWx1YXRpb24gS2l0cyBmb3IgT2JqZWN0aXZlIEluIHNpbGljbyBTY3JlZW5pbmcpIGlzIGFuIGV4dGVuc2l2ZWx5LWN1cmF0ZWQgZGF0YXNldCBvZiA4MSB0YXJnZXRzIGFjcm9zcyBwcm90ZWluIGNsYXNzZXMsIGluY2x1ZGluZyBwcm90ZWFzZXMsIGtpbmFzZXMsIHRyYW5zZmVyYXNlcywgb3hpZG8tcmVkdWN0YXNlcywgbnVjbGVhciByZWNlcHRvcnMsIGFuZCBoeWRyb2xhc2VzLiBFYWNoIHRhcmdldCBoYXMgYW4gYWNjb21wYW55aW5nIGxpYnJhcnkgb2YgdHJ1ZSBiaW5kZXJzIGFuZCBkZWNveXMsIHdoaWNoIGhhdmUgc2ltaWxhciBwaHlzaWNhbCBhbmQgY2hlbWljYWwgcHJvcGVydGllcyBidXQgZG8gbm90IGludGVyYWN0IHdpdGggdGhlIHRhcmdldCBwcm90ZWluLiBUaGlzIGVuYWJsZXMgcmlnb3JvdXMgYmVuY2htYXJraW5nIG9mIG1vZGVscyBmb3IgZW5yaWNobWVudCBvZiB0cnVlIGJpbmRlcnMgb3ZlciBmYWxzZSBwb3NpdGl2ZXMuNCwgNSwgNiAiLCwsSG9zdGVkIGFjY2VzcyAobm8gQVBJKSxVbml0ZWQgU3RhdGVzIG9mIEFtZXJpY2EsLCwsLCwyMDI1LTExLTI4IDExOjUzOjQ0KzAwOjAwLCwsLCwsSW5kdXN0cnksLCwsLFVucmVsZWFzZWQsLCwsLCwsLCwsLCwsTm8KRW11MiwiTXVsdGltb2RhbCxMYW5ndWFnZSxWaXNpb24sSW1hZ2UgZ2VuZXJhdGlvbiIsIkxhbmd1YWdlIG1vZGVsaW5nL2dlbmVyYXRpb24sUXVlc3Rpb24gYW5zd2VyaW5nLFZpc3VhbCBxdWVzdGlvbiBhbnN3ZXJpbmcsSW1hZ2UgZ2VuZXJhdGlvbixUZXh0LXRvLWltYWdlIiwiQmVpamluZyBBY2FkZW15IG9mIEFydGlmaWNpYWwgSW50ZWxsaWdlbmNlIC8gQkFBSSxUc2luZ2h1YSBVbml2ZXJzaXR5LFBla2luZyBVbml2ZXJzaXR5IiwiUXVhbiBTdW4sIFl1ZmVuZyBDdWksIFhpYW9zb25nIFpoYW5nLCBGYW4gWmhhbmcsIFFpeWluZyBZdSwgWmhlbmd4aW9uZyBMdW8sIFl1ZXplIFdhbmcsIFlvbmdtaW5nIFJhbywgSmluZ2ppbmcgTGl1LCBUaWVqdW4gSHVhbmcsIFhpbmxvbmcgV2FuZyIsMjAyNC0wNS0wOCxHZW5lcmF0aXZlIE11bHRpbW9kYWwgTW9kZWxzIGFyZSBJbi1Db250ZXh0IExlYXJuZXJzLGh0dHBzOi8vYXJ4aXYub3JnL2Ficy8yMzEyLjEzMjg2LCwsLDM3MDAwMDAwMDAwLjAsIjM3QgoKIiJ3ZSBsZXZlcmFnZSBwcmV0cmFpbmVkIEVWQS0wMi1DTElQLUUtcGx1cyBbNzBdLCBMTGFNQS0zM0IgWzczXSBhbmQgU0RYTCBbNThdIHRvIGluaXRpYWxpemUgdGhlIFZpc3VhbCBFbmNvZGVyLCBNdWx0aW1vZGFsIE1vZGVsaW5nLCBhbmQgVmlzdWFsIERlY29kZXIsIHJlc3BlY3RpdmVseSIiIiwsLCwiMS4gb25seSBjYXB0aW9uaW5nIGxvc3Mgb24gdGhlIHRleHQgdG9rZW5zOgoiIlRoZSBpbnB1dCBpbWFnZXMgYXJlIHJlc2l6ZWQgdG8gMjI0w5cyMjQuIDwuLj4gV2UgcHJldHJhaW4gRW11MiBvbiAxNjIgbWlsbGlvbiBpbWFnZXRleHQgc2FtcGxlcyBhbmQgNyBtaWxsaW9uIHZpZGVvLXRleHQgc2FtcGxlcyBmb3IgMzUsMjAwIGl0ZXJhdGlvbnMuIFRoZSBnbG9iYWwgYmF0Y2ggc2l6ZSBpcyA2LDE0NCBmb3IgdGhlIGltYWdlLXRleHQgcGFpcnMgYW5kIDc2OCBmb3IgdmlkZW8tdGV4dCBwYWlycy4gVGhlIHRyYWluaW5nIHByb2Nlc3MgaXMgdGhlbiByZXN0YXJ0ZWQgYXQgYSBoaWdoZXIgNDQ4LXBpeGVsIHJlc29sdXRpb24gZm9yIGFuIGFkZGl0aW9uYWwgNCwwMDAgaXRlcmF0aW9ucy4iIgoKMi4gZnJlZXplIHRoZSBWaXN1YWwgRW5jb2RlciBhbmQgb25seSBvcHRpbWl6ZSB0aGUgbGluZWFyIHByb2plY3Rpb24gbGF5ZXIgYW5kIE11bHRpbW9kZWwgTW9kZWxpbmcgd2l0aCBib3RoIHRleHQgY2xhc3NpZmljYXRpb24gbG9zcyBhbmQgaW1hZ2UgcmVncmVzc2lvbiBsb3NzLjoKIiIgQWxsIGltYWdlcyBhcmUgcmVzaXplZCB0byA0NDggw5cgNDQ4LCBhbmQgdGhlIG1heGltdW0gbGVhcm5pbmcKcmF0ZSBpcyAxIFx0aW1lcyAxMF57LTV9IC4gV2UgdXNlIGEgZ2xvYmFsIGJhdGNoIHNpemUgb2YgMTIsODAwIGZvcgppbWFnZS10ZXh0IHBhaXIgZGF0YSwgNiw0MDAgZm9yIHZpZGVvLXRleHQgcGFpciBkYXRhLCAzLDIwMApmb3IgaW1hZ2UtdGV4dCBhbmQgdmlkZW8tdGV4dCBpbnRlcmxlYXZlZCBkYXRhLCBhbmQgODAwIGZvcgpsYW5ndWFnZS1vbmx5IGRhdGEuIFRoZSB0cmFpbmluZyBwcm9jZXNzIHNwYW5zIDIwLDM1MCBpdGVyYXRpb25zIGFuZCBjb25zdW1lcyBhYm91dCAxNjAgbWlsbGlvbiBzYW1wbGVzIG9mIGltYWdldGV4dCBkYXRhIGFuZCAzLjhCIHRva2VucyBvZiBsYW5ndWFnZS1vbmx5IGRhdGEuIiIKCjMuIFZpc3VhbCBkZWNvZGluZyIsLCwsLENvbmZpZGVudCwiVGhlIGh1bWFuIGFiaWxpdHkgdG8gZWFzaWx5IHNvbHZlIG11bHRpbW9kYWwgdGFza3MgaW4gY29udGV4dCAoaS5lLiwgd2l0aCBvbmx5IGEgZmV3IGRlbW9uc3RyYXRpb25zIG9yIHNpbXBsZSBpbnN0cnVjdGlvbnMpLCBpcyB3aGF0IGN1cnJlbnQgbXVsdGltb2RhbCBzeXN0ZW1zIGhhdmUgbGFyZ2VseSBzdHJ1Z2dsZWQgdG8gaW1pdGF0ZS4gSW4gdGhpcyB3b3JrLCB3ZSBkZW1vbnN0cmF0ZSB0aGF0IHRoZSB0YXNrLWFnbm9zdGljIGluLWNvbnRleHQgbGVhcm5pbmcgY2FwYWJpbGl0aWVzIG9mIGxhcmdlIG11bHRpbW9kYWwgbW9kZWxzIGNhbiBiZSBzaWduaWZpY2FudGx5IGVuaGFuY2VkIGJ5IGVmZmVjdGl2ZSBzY2FsaW5nLXVwLiBXZSBpbnRyb2R1Y2UgRW11MiwgYSBnZW5lcmF0aXZlIG11bHRpbW9kYWwgbW9kZWwgd2l0aCAzNyBiaWxsaW9uIHBhcmFtZXRlcnMsIHRyYWluZWQgb24gbGFyZ2Utc2NhbGUgbXVsdGltb2RhbCBzZXF1ZW5jZXMgd2l0aCBhIHVuaWZpZWQgYXV0b3JlZ3Jlc3NpdmUgb2JqZWN0aXZlLiBFbXUyIGV4aGliaXRzIHN0cm9uZyBtdWx0aW1vZGFsIGluLWNvbnRleHQgbGVhcm5pbmcgYWJpbGl0aWVzLCBldmVuIGVtZXJnaW5nIHRvIHNvbHZlIHRhc2tzIHRoYXQgcmVxdWlyZSBvbi10aGUtZmx5IHJlYXNvbmluZywgc3VjaCBhcyB2aXN1YWwgcHJvbXB0aW5nIGFuZCBvYmplY3QtZ3JvdW5kZWQgZ2VuZXJhdGlvbi4gVGhlIG1vZGVsIHNldHMgYSBuZXcgcmVjb3JkIG9uIG11bHRpcGxlIG11bHRpbW9kYWwgdW5kZXJzdGFuZGluZyB0YXNrcyBpbiBmZXctc2hvdCBzZXR0aW5ncy4gV2hlbiBpbnN0cnVjdGlvbi10dW5lZCB0byBmb2xsb3cgc3BlY2lmaWMgaW5zdHJ1Y3Rpb25zLCBFbXUyIGZ1cnRoZXIgYWNoaWV2ZXMgbmV3IHN0YXRlLW9mLXRoZS1hcnQgb24gY2hhbGxlbmdpbmcgdGFza3Mgc3VjaCBhcyBxdWVzdGlvbiBhbnN3ZXJpbmcgYmVuY2htYXJrcyBmb3IgbGFyZ2UgbXVsdGltb2RhbCBtb2RlbHMgYW5kIG9wZW4tZW5kZWQgc3ViamVjdC1kcml2ZW4gZ2VuZXJhdGlvbi4gVGhlc2UgYWNoaWV2ZW1lbnRzIGRlbW9uc3RyYXRlIHRoYXQgRW11MiBjYW4gc2VydmUgYXMgYSBiYXNlIG1vZGVsIGFuZCBnZW5lcmFsLXB1cnBvc2UgaW50ZXJmYWNlIGZvciBhIHdpZGUgcmFuZ2Ugb2YgbXVsdGltb2RhbCB0YXNrcy4gQ29kZSBhbmQgbW9kZWxzIGFyZSBwdWJsaWNseSBhdmFpbGFibGUgdG8gZmFjaWxpdGF0ZSBmdXR1cmUgcmVzZWFyY2guIiwsLE9wZW4gd2VpZ2h0cyAobm9uLWNvbW1lcmNpYWwpLCJDaGluYSxDaGluYSxDaGluYSIsIkxMYU1BLTMzQixTdGFibGUgRGlmZnVzaW9uIFhMIChTRFhMKSIsLCwsLDIwMjUtMTEtMjggMTE6NTM6NDQrMDA6MDAsLCwsLCwiQWNhZGVtaWEsQWNhZGVtaWEsQWNhZGVtaWEiLCwsLCxVbnJlbGVhc2VkLCJBcGFjaGUgMi4wCmh0dHBzOi8vZ2l0aHViLmNvbS9iYWFpdmlzaW9uL0VtdS90cmVlL21haW4vRW11MgoKTGljZW5zZTogTm9uLWNvbW1lcmNpYWwgbGljZW5zZSAobWVudGlvbmVkIGluIGdpdGh1YiByZWFkbWUpCmh0dHBzOi8vaHVnZ2luZ2ZhY2UuY28vQkFBSS9FbXUyIiwsLCxCRjE2LCwsLEJBQUksLCwsWWVzCkRlZXBTZWVrLVYyIChNb0UtMjM2QiksTGFuZ3VhZ2UsIkxhbmd1YWdlIG1vZGVsaW5nL2dlbmVyYXRpb24sQ2hhdCxDb2RlIGdlbmVyYXRpb24iLERlZXBTZWVrLCJEZWVwU2Vlay1BSSwgQWl4aW4gTGl1LCBCZWkgRmVuZywgQmluIFdhbmcsIEJpbmd4dWFuIFdhbmcsIEJvIExpdSwgQ2hlbmdnYW5nIFpoYW8sIENoZW5ncWkgRGVuZ3IsIENob25nIFJ1YW4sIERhbWFpIERhaSwgRGF5YSBHdW8sIERlamlhbiBZYW5nLCBEZWxpIENoZW4sIERvbmdqaWUgSmksIEVyaGFuZyBMaSwgRmFuZ3l1biBMaW4sIEZ1bGkgTHVvLCBHdWFuZ2JvIEhhbywgR3VhbnRpbmcgQ2hlbiwgR3Vvd2VpIExpLCBILiBaaGFuZywgSGFud2VpIFh1LCBIYW8gWWFuZywgSGFvd2VpIFpoYW5nLCBIb25naHVpIERpbmcsIEh1YWppYW4gWGluLCBIdWF6dW8gR2FvLCBIdWkgTGksIEh1aSBRdSwgSi5MLiBDYWksIEppYW4gTGlhbmcsIEppYW56aG9uZyBHdW8sIEppYXFpIE5pLCBKaWFzaGkgTGksIEppbiBDaGVuLCBKaW5neWFuZyBZdWFuLCBKdW5qaWUgUWl1LCBKdW54aWFvIFNvbmcsIEthaSBEb25nLCBLYWlnZSBHYW8sIEthbmcgR3VhbiwgTGVhbiBXYW5nLCBMZWNvbmcgWmhhbmcsIExlaSBYdSwgTGV5aSBYaWEsIExpYW5nIFpoYW8sIExpeXVlIFpoYW5nLCBNZW5nIExpLCBNaWFvanVuIFdhbmcsIE1pbmdjaHVhbiBaaGFuZywgTWluZ2h1YSBaaGFuZywgTWluZ2h1aSBUYW5nLCBNaW5nbWluZyBMaSwgTmluZyBUaWFuLCBQYW5wYW4gSHVhbmcsIFBlaXlpIFdhbmcsIFBlbmcgWmhhbmcsIFFpaGFvIFpodSwgUWlueXUgQ2hlbiwgUWl1c2hpIER1LCBSLkouIENoZW4sIFIuTC4gSmluLCBSdWlxaSBHZSwgUnVpemhlIFBhbiwgUnVueGluIFh1LCBSdXlpIENoZW4sIFMuUy4gTGksIFNoYW5naGFvIEx1LCBTaGFuZ3lhbiBaaG91LCBTaGFuaHVhbmcgQ2hlbiwgU2hhb3FpbmcgV3UsIFNoZW5nZmVuZyBZZSwgU2hpcm9uZyBNYSwgU2hpeXUgV2FuZywgU2h1YW5nIFpob3UsIFNodWlwaW5nIFl1LCBTaHVuZmVuZyBaaG91LCBTaXplIFpoZW5nLCBULiBXYW5nLCBUaWFuIFBlaSwgVGlhbiBZdWFuLCBUaWFueXUgU3VuLCBXLkwuIFhpYW8sIFdhbmdkaW5nIFplbmcsIFdlaSBBbiwgV2VuIExpdSwgV2VuZmVuZyBMaWFuZywgV2VuanVuIEdhbywgV2VudGFvIFpoYW5nLCBYLlEuIExpLCBYaWFuZ3l1ZSBKaW4sIFhpYW56dSBXYW5nLCBYaWFvIEJpLCBYaWFvZG9uZyBMaXUsIFhpYW9oYW4gV2FuZywgWGlhb2ppbiBTaGVuLCBYaWFva2FuZyBDaGVuLCBYaWFvc2hhIENoZW4sIFhpYW90YW8gTmllLCBYaWFvd2VuIFN1biIsMjAyNC0wNS0wNywiRGVlcFNlZWstVjI6IEEgU3Ryb25nLCBFY29ub21pY2FsLCBhbmQgRWZmaWNpZW50IE1peHR1cmUtb2YtRXhwZXJ0cyBMYW5ndWFnZSBNb2RlbCIsImh0dHBzOi8vYXJ4aXYub3JnL2Ficy8yNDA1LjA0NDM0IApodHRwczovL2dpdGh1Yi5jb20vZGVlcHNlZWstYWkvRGVlcFNlZWstVjIgIiwsLGFzIG9mIEp1bHkgMjAyNCB0aGUgc3Ryb25nZXN0IG9wZW4gbW9kZWwgaW4gbG1zeXM6IGh0dHBzOi8vaHVnZ2luZ2ZhY2UuY28vc3BhY2VzL2xtc3lzL2NoYXRib3QtYXJlbmEtbGVhZGVyYm9hcmQgLDIzNjAwMDAwMDAwMC4wLCIyMUIgYWN0aXZlIHBhcmFtcywgMjM2QiB0b3RhbCIsMS4wMmUrMjQsMjFiIGFjdGl2ZSBwYXJhbXMgKiA4LjEgdHJpbGxpb24gKiA2ID0gMS4wMmUyNCw4MTAwMDAwMDAwMDAwLDguMSBUcmlsbGlvbiwsIjE3Mi44SyBHUFUgaG91cnMsIHdhbGwgdGltZSBub3Qgc3RhdGVkIixOVklESUEgSDgwMCBTWE01LCxDb25maWRlbnQsIldlIHByZXNlbnQgRGVlcFNlZWstVjIsIGEgc3Ryb25nIE1peHR1cmUtb2YtRXhwZXJ0cyAoTW9FKSBsYW5ndWFnZSBtb2RlbCBjaGFyYWN0ZXJpemVkIGJ5IGVjb25vbWljYWwgdHJhaW5pbmcgYW5kIGVmZmljaWVudCBpbmZlcmVuY2UuIEl0IGNvbXByaXNlcyAyMzZCIHRvdGFsIHBhcmFtZXRlcnMsIG9mIHdoaWNoIDIxQiBhcmUgYWN0aXZhdGVkIGZvciBlYWNoIHRva2VuLCBhbmQgc3VwcG9ydHMgYSBjb250ZXh0IGxlbmd0aCBvZiAxMjhLIHRva2Vucy4gRGVlcFNlZWstVjIgYWRvcHRzIGlubm92YXRpdmUgYXJjaGl0ZWN0dXJlcyBpbmNsdWRpbmcgTXVsdGktaGVhZCBMYXRlbnQgQXR0ZW50aW9uIChNTEEpIGFuZCBEZWVwU2Vla01vRS4gTUxBIGd1YXJhbnRlZXMgZWZmaWNpZW50IGluZmVyZW5jZSB0aHJvdWdoIHNpZ25pZmljYW50bHkgY29tcHJlc3NpbmcgdGhlIEtleS1WYWx1ZSAoS1YpIGNhY2hlIGludG8gYSBsYXRlbnQgdmVjdG9yLCB3aGlsZSBEZWVwU2Vla01vRSBlbmFibGVzIHRyYWluaW5nIHN0cm9uZyBtb2RlbHMgYXQgYW4gZWNvbm9taWNhbCBjb3N0IHRocm91Z2ggc3BhcnNlIGNvbXB1dGF0aW9uLiBDb21wYXJlZCB3aXRoIERlZXBTZWVrIDY3QiwgRGVlcFNlZWstVjIgYWNoaWV2ZXMgc2lnbmlmaWNhbnRseSBzdHJvbmdlciBwZXJmb3JtYW5j</x:v>
      </x:c>
    </x:row>
    <x:row r="121" ht="18" customHeight="1">
      <x:c r="A121" s="17" t="n">
        <x:v>116</x:v>
      </x:c>
      <x:c r="B121" s="17" t="n">
        <x:v>310</x:v>
      </x:c>
      <x:c r="C121" s="160" t="str">
        <x:v>ZSwgYW5kIG1lYW53aGlsZSBzYXZlcyA0Mi41JSBvZiB0cmFpbmluZyBjb3N0cywgcmVkdWNlcyB0aGUgS1YgY2FjaGUgYnkgOTMuMyUsIGFuZCBib29zdHMgdGhlIG1heGltdW0gZ2VuZXJhdGlvbiB0aHJvdWdocHV0IHRvIDUuNzYgdGltZXMuIFdlIHByZXRyYWluIERlZXBTZWVrLVYyIG9uIGEgaGlnaC1xdWFsaXR5IGFuZCBtdWx0aS1zb3VyY2UgY29ycHVzIGNvbnNpc3Rpbmcgb2YgOC4xVCB0b2tlbnMsIGFuZCBmdXJ0aGVyIHBlcmZvcm0gU3VwZXJ2aXNlZCBGaW5lLVR1bmluZyAoU0ZUKSBhbmQgUmVpbmZvcmNlbWVudCBMZWFybmluZyAoUkwpIHRvIGZ1bGx5IHVubG9jayBpdHMgcG90ZW50aWFsLiBFdmFsdWF0aW9uIHJlc3VsdHMgc2hvdyB0aGF0LCBldmVuIHdpdGggb25seSAyMUIgYWN0aXZhdGVkIHBhcmFtZXRlcnMsIERlZXBTZWVrLVYyIGFuZCBpdHMgY2hhdCB2ZXJzaW9ucyBzdGlsbCBhY2hpZXZlIHRvcC10aWVyIHBlcmZvcm1hbmNlIGFtb25nIG9wZW4tc291cmNlIG1vZGVscy4iLCwsT3BlbiB3ZWlnaHRzIChyZXN0cmljdGVkIHVzZSksQ2hpbmEsLCwsLCwyMDI2LTAyLTExIDE5OjM3OjM4KzAwOjAwLCxQYXBlciBvbiBEZWVwU2Vlay1WMywsMTg0MzIwMDAuMCwiRHVyaW5nIG1haW4gdHJhaW5pbmc6ICIidGhlIGJhdGNoIHNpemUgaXMgZ3JhZHVhbGx5IGluY3JlYXNlZCBmcm9tIDIzMDQgdG8gOTIxNiBpbiB0aGUgdHJhaW5pbmcgb2YgdGhlIGZpcnN0IDIyNUIgdG9rZW5zLCBhbmQgdGhlbiBrZWVwcyA5MjE2IGluIHRoZSByZW1haW5pbmcgdHJhaW5pbmcuIFdlIHNldCB0aGUgbWF4aW11bSBzZXF1ZW5jZSBsZW5ndGggdG8gNEsuIiIgU28gZm9yIG1vc3Qgb2YgdHJhaW5pbmcgaXQgaXMgOTIxNio0ayA9IDM2LDg2NC4gVGhleSB0aGVuIGRvIGxvbmcgY29udGV4dCB0cmFpbmluZyAiIndpdGggYSBzZXF1ZW5jZSBsZW5ndGggb2YgMzJLIGFuZCBhIGJhdGNoIHNpemUgb2YgNTc2IHNlcXVlbmNlcyIiIHNvIDMySyAqIDU3NiA9IDE4LDQzMiwwMDAiLEluZHVzdHJ5LCwsLDE3MjgwMC4wLFVucmVsZWFzZWQsb3BlbiB3ZWlnaHRzIHdpdGggaGFybWZ1bCB1c2UgcmVzdHJpY3Rpb25zOiBodHRwczovL2dpdGh1Yi5jb20vZGVlcHNlZWstYWkvRGVlcFNlZWstVjIvYmxvYi9tYWluL0xJQ0VOU0UtTU9ERUwgLFRydWUsLCwsLCxPcGVyYXRpb24gY291bnRpbmcsZGVlcHNlZWstYWksLCwsWWVzCnhMU1RNIDEuNEIsTGFuZ3VhZ2UsLEpvaGFubmVzIEtlcGxlciBVbml2ZXJzaXR5IExpbnosIk1heGltaWxpYW4gQmVjaywgS29yYmluaWFuIFDDtnBwZWwsIE1hcmt1cyBTcGFucmluZywgQW5kcmVhcyBBdWVyLCBPbGVrc2FuZHJhIFBydWRuaWtvdmEsIE1pY2hhZWwgS29wcCwgR8O8bnRlciBLbGFtYmF1ZXIsIEpvaGFubmVzIEJyYW5kc3RldHRlciwgU2VwcCBIb2NocmVpdGVyIiwyMDI0LTA1LTA3LHhMU1RNOiBFeHRlbmRlZCBMb25nIFNob3J0LVRlcm0gTWVtb3J5LGh0dHBzOi8vYXJ4aXYub3JnL2Ficy8yNDA1LjA0NTE3LCwsLDE0MjI2MDAwMDAuMCwsMi41NmUrMTgsIiIiV2UgZGV2ZWxvcGVkIGFuZCB0cmFpbmVkIGFsbCBvdXIgbW9kZWxzIGFuZCBiYXNlbGluZXMgb3ZlciB0aGUgY291cnNlIG9mCnRocmVlIG1vbnRocyBvbiBhIGNsdXN0ZXIgd2l0aCAxMjggbm9kZXMgb2YgZWlnaHQgTlZJRElBIEExMDAgR1BVcyBlYWNoLiIiIDEwMjQgCgo2KjMwMDAwMDAwMCoxNDIyNjAwMDAwPTIuNTYwNjhlKzE4IiwsIiIiV2UgdGhlcmVmb3JlIGluY3JlYXNlIHRoZSBhbW91bnQgb2YgdHJhaW5pbmcgZGF0YSBhbmQgdHJhaW4gb24gMzAwQiB0b2tlbnMKZnJvbSBTbGltUGFqYW1hLiAiIiIsLCxOVklESUEgQTEwMCwsQ29uZmlkZW50LCJJbiB0aGUgMTk5MHMsIHRoZSBjb25zdGFudCBlcnJvciBjYXJvdXNlbCBhbmQgZ2F0aW5nIHdlcmUgaW50cm9kdWNlZCBhcyB0aGUgY2VudHJhbCBpZGVhcyBvZiB0aGUgTG9uZyBTaG9ydC1UZXJtIE1lbW9yeSAoTFNUTSkuIFNpbmNlIHRoZW4sIExTVE1zIGhhdmUgc3Rvb2QgdGhlIHRlc3Qgb2YgdGltZSBhbmQgY29udHJpYnV0ZWQgdG8gbnVtZXJvdXMgZGVlcCBsZWFybmluZyBzdWNjZXNzIHN0b3JpZXMsIGluIHBhcnRpY3VsYXIgdGhleSBjb25zdGl0dXRlZCB0aGUgZmlyc3QgTGFyZ2UgTGFuZ3VhZ2UgTW9kZWxzIChMTE1zKS4gSG93ZXZlciwgdGhlIGFkdmVudCBvZiB0aGUgVHJhbnNmb3JtZXIgdGVjaG5vbG9neSB3aXRoIHBhcmFsbGVsaXphYmxlIHNlbGYtYXR0ZW50aW9uIGF0IGl0cyBjb3JlIG1hcmtlZCB0aGUgZGF3biBvZiBhIG5ldyBlcmEsIG91dHBhY2luZyBMU1RNcyBhdCBzY2FsZS4gV2Ugbm93IHJhaXNlIGEgc2ltcGxlIHF1ZXN0aW9uOiBIb3cgZmFyIGRvIHdlIGdldCBpbiBsYW5ndWFnZSBtb2RlbGluZyB3aGVuIHNjYWxpbmcgTFNUTXMgdG8gYmlsbGlvbnMgb2YgcGFyYW1ldGVycywgbGV2ZXJhZ2luZyB0aGUgbGF0ZXN0IHRlY2huaXF1ZXMgZnJvbSBtb2Rlcm4gTExNcywgYnV0IG1pdGlnYXRpbmcga25vd24gbGltaXRhdGlvbnMgb2YgTFNUTXM/IEZpcnN0bHksIHdlIGludHJvZHVjZSBleHBvbmVudGlhbCBnYXRpbmcgd2l0aCBhcHByb3ByaWF0ZSBub3JtYWxpemF0aW9uIGFuZCBzdGFiaWxpemF0aW9uIHRlY2huaXF1ZXMuIFNlY29uZGx5LCB3ZSBtb2RpZnkgdGhlIExTVE0gbWVtb3J5IHN0cnVjdHVyZSwgb2J0YWluaW5nOiAoaSkgc0xTVE0gd2l0aCBhIHNjYWxhciBtZW1vcnksIGEgc2NhbGFyIHVwZGF0ZSwgYW5kIG5ldyBtZW1vcnkgbWl4aW5nLCAoaWkpIG1MU1RNIHRoYXQgaXMgZnVsbHkgcGFyYWxsZWxpemFibGUgd2l0aCBhIG1hdHJpeCBtZW1vcnkgYW5kIGEgY292YXJpYW5jZSB1cGRhdGUgcnVsZS4gSW50ZWdyYXRpbmcgdGhlc2UgTFNUTSBleHRlbnNpb25zIGludG8gcmVzaWR1YWwgYmxvY2sgYmFja2JvbmVzIHlpZWxkcyB4TFNUTSBibG9ja3MgdGhhdCBhcmUgdGhlbiByZXNpZHVhbGx5IHN0YWNrZWQgaW50byB4TFNUTSBhcmNoaXRlY3R1cmVzLiBFeHBvbmVudGlhbCBnYXRpbmcgYW5kIG1vZGlmaWVkIG1lbW9yeSBzdHJ1Y3R1cmVzIGJvb3N0IHhMU1RNIGNhcGFiaWxpdGllcyB0byBwZXJmb3JtIGZhdm9yYWJseSB3aGVuIGNvbXBhcmVkIHRvIHN0YXRlLW9mLXRoZS1hcnQgVHJhbnNmb3JtZXJzIGFuZCBTdGF0ZSBTcGFjZSBNb2RlbHMsIGJvdGggaW4gcGVyZm9ybWFuY2UgYW5kIHNjYWxpbmcuIENvZGUgYXZhaWxhYmxlIGF0OiBodHRwczovL2dpdGh1Yi5jb20vTlgtQUkveGxzdG0iLDEuMCwsLEF1c3RyaWEsLCwsMTAyNC4wLCwyMDI1LTExLTI4IDExOjUzOjQ0KzAwOjAwLCwsLCwsQWNhZGVtaWEsLCwsLCwsLCwsLCw4MDkzMzQuMTg2OTI4Mzk1MiwsLCwsLApBbWF6b24gVGl0YW4gVGV4dCBQcmVtaWVyLExhbmd1YWdlLCJMYW5ndWFnZSBtb2RlbGluZy9nZW5lcmF0aW9uLFRleHQgc3VtbWFyaXphdGlvbixDaGF0LENvZGUgZ2VuZXJhdGlvbixSZXRyaWV2YWwtYXVnbWVudGVkIGdlbmVyYXRpb24sUXVlc3Rpb24gYW5zd2VyaW5nIixBbWF6b24sLDIwMjQtMDUtMDcsQW1hem9uIFRpdGFuIFRleHQgUHJlbWllciBpcyBub3cgYXZhaWxhYmxlIGluIEFtYXpvbiBCZWRyb2NrLCJodHRwczovL2F3cy5hbWF6b24uY29tL3J1L2Fib3V0LWF3cy93aGF0cy1uZXcvMjAyNC8wNS9hbWF6b24tdGl0YW4tdGV4dC1wcmVtaWVyLWFtYXpvbi1iZWRyb2NrLwoKaHR0cHM6Ly9hd3MuYW1hem9uLmNvbS9ibG9ncy9hd3MvYnVpbGQtcmFnLWFuZC1hZ2VudC1iYXNlZC1nZW5lcmF0aXZlLWFpLWFwcGxpY2F0aW9ucy13aXRoLW5ldy1hbWF6b24tdGl0YW4tdGV4dC1wcmVtaWVyLW1vZGVsLWF2YWlsYWJsZS1pbi1hbWF6b24tYmVkcm9jay8iLCwsLCwsLCwsLCwsLCxVbmtub3duLCJBbWF6b24gVGl0YW4gVGV4dCBQcmVtaWVyLCB0aGUgbGF0ZXN0IGFkZGl0aW9uIHRvIHRoZSBBbWF6b24gVGl0YW4gZmFtaWx5IG9mIGxhcmdlIGxhbmd1YWdlIG1vZGVscyAoTExNcyksIGlzIG5vdyBnZW5lcmFsbHkgYXZhaWxhYmxlIGluIEFtYXpvbiBCZWRyb2NrLiBBbWF6b24gVGl0YW4gVGV4dCBQcmVtaWVyIGlzIGFuIGFkdmFuY2VkLCBoaWdoLXBlcmZvcm1hbmNlLCBhbmQgY29zdC1lZmZlY3RpdmUgTExNIGVuZ2luZWVyZWQgdG8gZGVsaXZlciBzdXBlcmlvciBwZXJmb3JtYW5jZSBmb3IgZW50ZXJwcmlzZS1ncmFkZSB0ZXh0IGdlbmVyYXRpb24gYXBwbGljYXRpb25zLCBpbmNsdWRpbmcgb3B0aW1pemVkIHBlcmZvcm1hbmNlIGZvciByZXRyaWV2YWwtYXVnbWVudGVkIGdlbmVyYXRpb24gKFJBRykgYW5kIEFnZW50cy4gVGhlIG1vZGVsIGluY29ycG9yYXRlcyBzYWZlLCBzZWN1cmUsIGFuZCB0cnVzdHdvcnRoeSByZXNwb25zaWJsZSBBSSBwcmFjdGljZXMgYW5kIGV4Y2VscyBpbiBkZWxpdmVyaW5nIGV4Y2VwdGlvbmFsIGdlbmVyYXRpdmUgQUkgdGV4dCBjYXBhYmlsaXRpZXMgYXQgc2NhbGUuCgpFeGNsdXNpdmUgdG8gQW1hem9uIEJlZHJvY2ssIEFtYXpvbiBUaXRhbiBUZXh0IG1vZGVscyBzdXBwb3J0IGEgd2lkZSByYW5nZSBvZiB0ZXh0LXJlbGF0ZWQgdGFza3MsIGluY2x1ZGluZyBzdW1tYXJpemF0aW9uLCB0ZXh0IGdlbmVyYXRpb24sIGNsYXNzae+sgWNhdGlvbiwgcXVlc3Rpb24tYW5zd2VyaW5nLCBhbmQgaW5mb3JtYXRpb24gZXh0cmFjdGlvbi4gV2l0aCBUaXRhbiBUZXh0IFByZW1pZXIsIHlvdSBjYW4gdW5sb2NrIG5ldyBsZXZlbHMgb2YgZWZmaWNpZW5jeSBhbmQgcHJvZHVjdGl2aXR5IGZvciB5b3VyIHRleHQgZ2VuZXJhdGlvbiBuZWVkcy4gVGhpcyBuZXcgbW9kZWwgb2ZmZXJzIG9wdGltaXplZCBwZXJmb3JtYW5jZSBmb3Iga2V5IGZlYXR1cmVzIGxpa2UgUkFHIG9uIEtub3dsZWRnZSBCYXNlcyBmb3IgQW1hem9uIEJlZHJvY2ssIGFuZCBmdW5jdGlvbiBjYWxsaW5nIG9uIEFnZW50cyBmb3IgQW1hem9uIEJlZHJvY2suIFN1Y2ggaW50ZWdyYXRpb25zIGVuYWJsZSBhZHZhbmNlZCBhcHBsaWNhdGlvbnMgbGlrZSBidWlsZGluZyBpbnRlcmFjdGl2ZSBBSSBhc3Npc3RhbnRzIHRoYXQgbGV2ZXJhZ2UgeW91ciBBUElzIGFuZCBpbnRlcmFjdCB3aXRoIHlvdXIgZG9jdW1lbnRzLiBXaXRoIFRpdGFuIFRleHQgUHJlbWllciBiZWluZyBhdmFpbGFibGUgdmlhIEFtYXpvbiBCZWRyb2Nr4oCZcyBzZXJ2ZXJsZXNzIGV4cGVyaWVuY2UsIHlvdSBjYW4gZWFzaWx5IGFjY2VzcyB0aGUgbW9kZWwgdXNpbmcgYSBzaW5nbGUgQVBJIGFuZCB3aXRob3V0IG1hbmFnaW5nIGFueSBpbmZyYXN0cnVjdHVyZS4iLCwsQVBJIGFjY2VzcyxVbml0ZWQgU3RhdGVzIG9mIEFtZXJpY2EsLCwsLCwyMDI1LTExLTI4IDExOjUzOjQ0KzAwOjAwLCwsLCwsSW5kdXN0cnksLCwsLFVucmVsZWFzZWQsLCwsLCwsLCwsLCwsTm8KTWVkLUdlbWluaS0yRCwiTWVkaWNpbmUsVmlzaW9uIiwiVmlzdWFsIHF1ZXN0aW9uIGFuc3dlcmluZyxNZWRpY2FsIGRpYWdub3NpcyIsIkdvb2dsZSBEZWVwTWluZCxHb29nbGUgUmVzZWFyY2giLCJMaW4gWWFuZywgU2hhd24gWHUsIEFuZHJldyBTZWxsZXJncmVuLCBUaW1vIEtvaGxiZXJnZXIsIFl1Y2hlbiBaaG91LCBJcmEgS3RlbmEsIEF0aWxsYSBLaXJhbHksIEZhcnVrIEFobWVkLCBGYXJoYWQgSG9ybW96ZGlhcmksIFRpYW0gSmFyb2Vuc3JpLCBFcmljIFdhbmcsIEVsbGVyeSBXdWxjenluLCBGYXlheiBKYW1pbCwgVGhlbyBHdWlkcm96LCBDaHVjayBMYXUsIFNpeXVhbiBRaWFvLCBZdW4gTGl1LCBBa3NoYXkgR29lbCwgS2VuZGFsbCBQYXJrLCBBcm5hdiBBZ2hhcndhbCwgTmljayBHZW9yZ2UsIFlhbmcgV2FuZywgUnl1dGFybyBUYW5ubywgRGF2aWQgRy4gVC4gQmFycmV0dCwgV2VpLUh1bmcgV2VuZywgUy4gU2FyYSBNYWhkYXZpLCBLaGFsZWQgU2FhYiwgVGFvIFR1LCBTcmVlbml2YXNhIFJhanUgS2FsaWRpbmRpLCBNb3p6aXlhciBFdGVtYWRpLCBKb3JnZSBDdWFkcm9zLCBHcmVnb3J5IFNvcmVuc2VuLCBZb3NzaSBNYXRpYXMsIEthdGhlcmluZSBDaG91LCBHcmVnIENvcnJhZG8sIEpvZWxsZSBCYXJyYWwsIFNocmF2eWEgU2hldHR5LCBEYXZpZCBGbGVldCwgUy4gTS4gQWxpIEVzbGFtaSwgRGFuaWVsIFRzZSwgU2hydXRoaSBQcmFiaGFrYXJhLCBDb3J5IE1jTGVhbiwgRGF2ZSBTdGVpbmVyLCBSb3J5IFBpbGdyaW0sIENocmlzdG9waGVyIEtlbGx5LCBTaGVrb29mZWggQXppemksIERhbmllbCBHb2xkZW4iLDIwMjQtMDUtMDYsQWR2YW5jaW5nIE11bHRpbW9kYWwgTWVkaWNhbCBDYXBhYmlsaXRpZXMgb2YgR2VtaW5pLGh0dHBzOi8vYXJ4aXYub3JnL2Ficy8yNDA1LjAzMTYyLCwsLCwsLCwsLCwiIiJMaWtlIGl0cyBwcmVkZWNlc3NvciBHZW1pbmkgMS41IFBybyBhbmQgYWxsIG90aGVyIEdlbWluaSBtb2RlbHMsIE1lZC1HZW1pbmkgd2FzIHRyYWluZWQgb24KbGFyZ2Utc2NhbGUgR29vZ2xlIFRQVXY0IGFjY2VsZXJhdG9yIHBvZHMgc3ByZWFkIGFjcm9zcyBtdWx0aXBsZSBkYXRhLWNlbnRlcnMuIiIiLEdvb2dsZSBUUFUgdjQsLFVua25vd24sIk1hbnkgY2xpbmljYWwgdGFza3MgcmVxdWlyZSBhbiB1bmRlcnN0YW5kaW5nIG9mIHNwZWNpYWxpemVkIGRhdGEsIHN1Y2ggYXMgbWVkaWNhbCBpbWFnZXMgYW5kIGdlbm9taWNzLCB3aGljaCBpcyBub3QgdHlwaWNhbGx5IGZvdW5kIGluIGdlbmVyYWwtcHVycG9zZSBsYXJnZSBtdWx0aW1vZGFsIG1vZGVscy4gQnVpbGRpbmcgdXBvbiBHZW1pbmkncyBtdWx0aW1vZGFsIG1vZGVscywgd2UgZGV2ZWxvcCBzZXZlcmFsIG1vZGVscyB3aXRoaW4gdGhlIG5ldyBNZWQtR2VtaW5pIGZhbWlseSB0aGF0IGluaGVyaXQgY29yZSBjYXBhYmlsaXRpZXMgb2YgR2VtaW5pIGFuZCBhcmUgb3B0aW1pemVkIGZvciBtZWRpY2FsIHVzZSB2aWEgZmluZS10dW5pbmcgd2l0aCAyRCBhbmQgM0QgcmFkaW9sb2d5LCBoaXN0b3BhdGhvbG9neSwgb3BodGhhbG1vbG9neSwgZGVybWF0b2xvZ3kgYW5kIGdlbm9taWMgZGF0YS4gTWVkLUdlbWluaS0yRCBzZXRzIGEgbmV3IHN0YW5kYXJkIGZvciBBSS1iYXNlZCBjaGVzdCBYLXJheSAoQ1hSKSByZXBvcnQgZ2VuZXJhdGlvbiBiYXNlZCBvbiBleHBlcnQgZXZhbHVhdGlvbiwgZXhjZWVkaW5nIHByZXZpb3VzIGJlc3QgcmVzdWx0cyBhY3Jvc3MgdHdvIHNlcGFyYXRlIGRhdGFzZXRzIGJ5IGFuIGFic29sdXRlIG1hcmdpbiBvZiAxJSBhbmQgMTIlLCB3aGVyZSA1NyUgYW5kIDk2JSBvZiBBSSByZXBvcnRzIG9uIG5vcm1hbCBjYXNlcywgYW5kIDQzJSBhbmQgNjUlIG9uIGFibm9ybWFsIGNhc2VzLCBhcmUgZXZhbHVhdGVkIGFzICIiZXF1aXZhbGVudCBvciBiZXR0ZXIiIiB0aGFuIHRoZSBvcmlnaW5hbCByYWRpb2xvZ2lzdHMnIHJlcG9ydHMuIFdlIGRlbW9uc3RyYXRlIHRoZSBmaXJzdCBldmVyIGxhcmdlIG11bHRpbW9kYWwgbW9kZWwtYmFzZWQgcmVwb3J0IGdlbmVyYXRpb24gZm9yIDNEIGNvbXB1dGVkIHRvbW9ncmFwaHkgKENUKSB2b2x1bWVzIHVzaW5nIE1lZC1HZW1pbmktM0QsIHdpdGggNTMlIG9mIEFJIHJlcG9ydHMgY29uc2lkZXJlZCBjbGluaWNhbGx5IGFjY2VwdGFibGUsIGFsdGhvdWdoIGFkZGl0aW9uYWwgcmVzZWFyY2ggaXMgbmVlZGVkIHRvIG1lZXQgZXhwZXJ0IHJhZGlvbG9naXN0IHJlcG9ydGluZyBxdWFsaXR5LiBCZXlvbmQgcmVwb3J0IGdlbmVyYXRpb24sIE1lZC1HZW1pbmktMkQgc3VycGFzc2VzIHRoZSBwcmV2aW91cyBiZXN0IHBlcmZvcm1hbmNlIGluIENYUiB2aXN1YWwgcXVlc3Rpb24gYW5zd2VyaW5nIChWUUEpIGFuZCBwZXJmb3JtcyB3ZWxsIGluIENYUiBjbGFzc2lmaWNhdGlvbiBhbmQgcmFkaW9sb2d5IFZRQSwgZXhjZWVkaW5nIFNvVEEgb3IgYmFzZWxpbmVzIG9uIDE3IG9mIDIwIHRhc2tzLiBJbiBoaXN0b3BhdGhvbG9neSwgb3BodGhhbG1vbG9neSwgYW5kIGRlcm1hdG9sb2d5IGltYWdlIGNsYXNzaWZpY2F0aW9uLCBNZWQtR2VtaW5pLTJEIHN1cnBhc3NlcyBiYXNlbGluZXMgYWNyb3NzIDE4IG91dCBvZiAyMCB0YXNrcyBhbmQgYXBwcm9hY2hlcyB0YXNrLXNwZWNpZmljIG1vZGVsIHBlcmZvcm1hbmNlLiBCZXlvbmQgaW1hZ2luZywgTWVkLUdlbWluaS1Qb2x5Z2VuaWMgb3V0cGVyZm9ybXMgdGhlIHN0YW5kYXJkIGxpbmVhciBwb2x5Z2VuaWMgcmlzayBzY29yZS1iYXNlZCBhcHByb2FjaCBmb3IgZGlzZWFzZSByaXNrIHByZWRpY3Rpb24gYW5kIGdlbmVyYWxpemVzIHRvIGdlbmV0aWNhbGx5IGNvcnJlbGF0ZWQgZGlzZWFzZXMgZm9yIHdoaWNoIGl0IGhhcyBuZXZlciBiZWVuIHRyYWluZWQuIEFsdGhvdWdoIGZ1cnRoZXIgZGV2ZWxvcG1lbnQgYW5kIGV2YWx1YXRpb24gYXJlIG5lY2Vzc2FyeSBpbiB0aGUgc2FmZXR5LWNyaXRpY2FsIG1lZGljYWwgZG9tYWluLCBvdXIgcmVzdWx0cyBoaWdobGlnaHQgdGhlIHBvdGVudGlhbCBvZiBNZWQtR2VtaW5pIGFjcm9zcyBhIHdpZGUgcmFuZ2Ugb2YgbWVkaWNhbCB0YXNrcy4KIiwsLFVucmVsZWFzZWQsIlVuaXRlZCBTdGF0ZXMgb2YgQW1lcmljYSxVbml0ZWQgU3RhdGVzIG9mIEFtZXJpY2EiLEdlbWluaSAxLjUgUHJvLCwsLCwyMDI1LTExLTI4IDExOjUzOjQ0KzAwOjAwLCwsLCwsIkluZHVzdHJ5LEluZHVzdHJ5IiwsLCwsVW5yZWxlYXNlZCwsLCwsLCwsLCwsLCxObwpNZWQtR2VtaW5pLTNELCJNZWRpY2luZSxWaXNpb24iLCJWaXN1YWwgcXVlc3Rpb24gYW5zd2VyaW5nLE1lZGljYWwgZGlhZ25vc2lzIiwiR29vZ2xlIERlZXBNaW5kLEdvb2dsZSBSZXNlYXJjaCIsIkxpbiBZYW5nLCBTaGF3biBYdSwgQW5kcmV3IFNlbGxlcmdyZW4sIFRpbW8gS29obGJlcmdlciwgWXVjaGVuIFpob3UsIElyYSBLdGVuYSwgQXRpbGxhIEtpcmFseSwgRmFydWsgQWhtZWQsIEZhcmhhZCBIb3Jtb3pkaWFyaSwgVGlhbSBKYXJvZW5zcmksIEVyaWMgV2FuZywgRWxsZXJ5IFd1bGN6eW4sIEZheWF6IEphbWlsLCBUaGVvIEd1aWRyb3osIENodWNrIExhdSwgU2l5dWFuIFFpYW8sIFl1biBMaXUsIEFrc2hheSBHb2VsLCBLZW5kYWxsIFBhcmssIEFybmF2IEFnaGFyd2FsLCBOaWNrIEdlb3JnZSwgWWFuZyBXYW5nLCBSeXV0YXJvIFRhbm5vLCBEYXZpZCBHLiBULiBCYXJyZXR0LCBXZWktSHVuZyBXZW5nLCBTLiBTYXJhIE1haGRhdmksIEtoYWxlZCBTYWFiLCBUYW8gVHUsIFNyZWVuaXZhc2EgUmFqdSBLYWxpZGluZGksIE1venppeWFyIEV0ZW1hZGksIEpvcmdlIEN1YWRyb3MsIEdyZWdvcnkgU29yZW5zZW4sIFlvc3NpIE1hdGlhcywgS2F0aGVyaW5lIENob3UsIEdyZWcgQ29ycmFkbywgSm9lbGxlIEJhcnJhbCwgU2hyYXZ5YSBTaGV0dHksIERhdmlkIEZsZWV0LCBTLiBNLiBBbGkgRXNsYW1pLCBEYW5pZWwgVHNlLCBTaHJ1dGhpIFByYWJoYWthcmEsIENvcnkgTWNMZWFuLCBEYXZlIFN0ZWluZXIsIFJvcnkgUGlsZ3JpbSwgQ2hyaXN0b3BoZXIgS2VsbHksIFNoZWtvb2ZlaCBBeml6aSwgRGFuaWVsIEdvbGRlbiIsMjAyNC0wNS0wNixBZHZhbmNpbmcgTXVsdGltb2RhbCBNZWRpY2FsIENhcGFiaWxpdGllcyBvZiBHZW1pbmksaHR0cHM6Ly9hcnhpdi5vcmcvYWJzLzI0MDUuMDMxNjIsLCwsLCwsLCwsLCIiIkxpa2UgaXRzIHByZWRlY2Vzc29yIEdlbWluaSAxLjUgUHJvIGFuZCBhbGwgb3RoZXIgR2VtaW5pIG1vZGVscywgTWVkLUdlbWluaSB3YXMgdHJhaW5lZCBvbgpsYXJnZS1zY2FsZSBHb29nbGUgVFBVdjQgYWNjZWxlcmF0b3IgcG9kcyBzcHJlYWQgYWNyb3NzIG11bHRpcGxlIGRhdGEtY2VudGVycy4iIiIsR29vZ2xlIFRQVSB2NCwsVW5rbm93biwiTWFueSBjbGluaWNhbCB0YXNrcyByZXF1aXJlIGFuIHVuZGVyc3RhbmRpbmcgb2Ygc3BlY2lhbGl6ZWQgZGF0YSwgc3VjaCBhcyBtZWRpY2FsIGltYWdlcyBhbmQgZ2Vub21pY3MsIHdoaWNoIGlzIG5vdCB0eXBpY2FsbHkgZm91bmQgaW4gZ2VuZXJhbC1wdXJwb3NlIGxhcmdlIG11bHRpbW9kYWwgbW9kZWxzLiBCdWlsZGluZyB1cG9uIEdlbWluaSdzIG11bHRpbW9kYWwgbW9kZWxzLCB3ZSBkZXZlbG9wIHNldmVyYWwgbW9kZWxzIHdpdGhpbiB0aGUgbmV3IE1lZC1HZW1pbmkgZmFtaWx5IHRoYXQgaW5oZXJpdCBjb3JlIGNhcGFiaWxpdGllcyBvZiBHZW1pbmkgYW5kIGFyZSBvcHRpbWl6ZWQgZm9yIG1lZGljYWwgdXNlIHZpYSBmaW5lLXR1bmluZyB3aXRoIDJEIGFuZCAzRCByYWRpb2xvZ3ksIGhpc3RvcGF0aG9sb2d5LCBvcGh0aGFsbW9sb2d5LCBkZXJtYXRvbG9neSBhbmQgZ2Vub21pYyBkYXRhLiBNZWQtR2VtaW5pLTJEIHNldHMgYSBuZXcgc3RhbmRhcmQgZm9yIEFJLWJhc2VkIGNoZXN0IFgtcmF5IChDWFIpIHJlcG9ydCBnZW5lcmF0aW9uIGJhc2VkIG9uIGV4cGVydCBldmFsdWF0aW9uLCBleGNlZWRpbmcgcHJldmlvdXMgYmVzdCByZXN1bHRzIGFjcm9zcyB0d28gc2VwYXJhdGUgZGF0YXNldHMgYnkgYW4gYWJzb2x1dGUgbWFyZ2luIG9mIDElIGFuZCAxMiUsIHdoZXJlIDU3JSBhbmQgOTYlIG9mIEFJIHJlcG9ydHMgb24gbm9ybWFsIGNhc2VzLCBhbmQgNDMlIGFuZCA2NSUgb24gYWJub3JtYWwgY2FzZXMsIGFyZSBldmFsdWF0ZWQgYXMgIiJlcXVpdmFsZW50IG9yIGJldHRlciIiIHRoYW4gdGhlIG9yaWdpbmFsIHJhZGlvbG9naXN0cycgcmVwb3J0cy4gV2UgZGVtb25zdHJhdGUgdGhlIGZpcnN0IGV2ZXIgbGFyZ2UgbXVsdGltb2RhbCBtb2RlbC1iYXNlZCByZXBvcnQgZ2VuZXJhdGlvbiBmb3IgM0QgY29tcHV0ZWQgdG9tb2dyYXBoeSAoQ1QpIHZvbHVtZXMgdXNpbmcgTWVkLUdlbWluaS0zRCwgd2l0aCA1MyUgb2YgQUkgcmVwb3J0cyBjb25zaWRlcmVkIGNsaW5pY2FsbHkgYWNjZXB0YWJsZSwgYWx0aG91Z2ggYWRkaXRpb25hbCByZXNlYXJjaCBpcyBuZWVkZWQgdG8gbWVldCBleHBlcnQgcmFkaW9sb2dpc3QgcmVwb3J0aW5nIHF1YWxpdHkuIEJleW9uZCByZXBvcnQgZ2VuZXJhdGlvbiwgTWVkLUdlbWluaS0yRCBzdXJwYXNzZXMgdGhlIHByZXZpb3VzIGJlc3QgcGVyZm9ybWFuY2UgaW4gQ1hSIHZpc3VhbCBxdWVzdGlvbiBhbnN3ZXJpbmcgKFZRQSkgYW5kIHBlcmZvcm1zIHdlbGwgaW4gQ1hSIGNsYXNzaWZpY2F0aW9uIGFuZCByYWRpb2xvZ3kgVlFBLCBleGNlZWRpbmcgU29UQSBvciBiYXNlbGluZXMgb24gMTcgb2YgMjAgdGFza3MuIEluIGhpc3RvcGF0aG9sb2d5LCBvcGh0aGFsbW9sb2d5LCBhbmQgZGVybWF0b2xvZ3kgaW1hZ2UgY2xhc3NpZmljYXRpb24sIE1lZC1HZW1pbmktMkQgc3VycGFzc2VzIGJhc2VsaW5lcyBhY3Jvc3MgMTggb3V0IG9mIDIwIHRhc2tzIGFuZCBhcHByb2FjaGVzIHRhc2stc3BlY2lmaWMgbW9kZWwgcGVyZm9ybWFuY2UuIEJleW9uZCBpbWFnaW5nLCBNZWQtR2VtaW5pLVBvbHlnZW5pYyBvdXRwZXJmb3JtcyB0aGUgc3RhbmRhcmQgbGluZWFyIHBvbHlnZW5pYyByaXNrIHNjb3JlLWJhc2VkIGFwcHJvYWNoIGZvciBkaXNlYXNlIHJpc2sgcHJlZGljdGlvbiBhbmQgZ2VuZXJhbGl6ZXMgdG8gZ2VuZXRpY2FsbHkgY29ycmVsYXRlZCBkaXNlYXNlcyBmb3Igd2hpY2ggaXQgaGFzIG5ldmVyIGJlZW4gdHJhaW5lZC4gQWx0aG91Z2ggZnVydGhlciBkZXZlbG9wbWVudCBhbmQgZXZhbHVhdGlvbiBhcmUgbmVjZXNzYXJ5IGluIHRoZSBzYWZldHktY3JpdGljYWwgbWVkaWNhbCBkb21haW4sIG91ciByZXN1bHRzIGhpZ2hsaWdodCB0aGUgcG90ZW50aWFsIG9mIE1lZC1HZW1pbmkgYWNyb3NzIGEgd2lkZSByYW5nZSBvZiBtZWRpY2FsIHRhc2tzLgoiLCwsVW5yZWxlYXNlZCwiVW5pdGVkIFN0YXRlcyBvZiBBbWVyaWNhLFVuaXRlZCBTdGF0ZXMgb2YgQW1lcmljYSIsR2VtaW5pIDEuNSBQcm8sLCwsLDIwMjUtMTEtMjggMTE6NTM6NDQrMDA6MDAsLCwsLCwiSW5kdXN0cnksSW5kdXN0cnkiLCwsLCxVbnJlbGVhc2VkLCwsLCwsLCwsLCwsLE5vCk1pY3Jvc29mdCBNQUktMSAoMjAyNCB1bnJlbGVhc2VkKSxMYW5ndWFnZSwiTGFuZ3VhZ2UgbW9kZWxpbmcsTGFuZ3VhZ2UgbW9kZWxpbmcvZ2VuZXJhdGlvbiIsTWljcm9zb2Z0LCwyMDI0LTA1LTA2LCJNZWV0IE1BSS0xOiBNaWNyb3NvZnQgUmVhZGllcyBOZXcgQUkgTW9kZWwgdG8gQ29tcGV0ZSBXaXRoIEdvb2dsZSwgT3BlbkFJIiwiaHR0cHM6Ly93d3cudGhlaW5mb3JtYXRpb24uY29tL2FydGljbGVzL21lZXQtbWFpLTEtbWljcm9zb2Z0LXJlYWRpZXMtbmV3LWFpLW1vZGVsLXRvLWNvbXBldGUtd2l0aC1nb29nbGUtb3BlbmFpCgpodHRwczovL2VtMzYwdGVjaC5jb20vdGVjaC1hcnRpY2xlcy93aGF0LW1haS0xLWRlZXAtZGl2ZS1taWNyb3NvZnRzLWdwdC00LXJpdmFsIiwsLCw1MDAwMDAwMDAwMDAuMCw1MDBCICwxLjYwMjgyOGUrMjIsOTg5NDAwMDAwMDAwMDAwIEZMT1AvR1BVL3NlYyAqIDE1MDAwIEdQVS1ob3VycyAqIDM2MDAgc2VjIC8gaG91ciAqIDAuMyBbYXNzdW1lZCB1dGlsaXphdGlvbl0gPSAxLjYwMjgyOGUrMjIgRkxPUCwsLCwiIiJNQUktMS1wcmV2aWV3IGlzIGFuIGluLWhvdXNlIG1peHR1cmUtb2YtZXhwZXJ0cyBtb2RlbCwgcHJlLXRyYWluZWQgYW5kIHBvc3QtdHJhaW5lZCBvbiB+MTUsMDAwIE5WSURJQSBIMTAwIEdQVXMuIiIKCmh0dHBzOi8vbWljcm9zb2Z0LmFpL25ld3MvdHdvLW5ldy1pbi1ob3VzZS1tb2RlbHMvIixOVklESUEgSDEwMCBTWE01IDgwR0IsU3VwZXJ2aXNlZCxDb25maWRlbnQsIiIiTUFJLTEgaXMgYSBuZXcgbGFyZ2UgbGFuZ3VhZ2UgbW9kZWwgKExMTSkgYmVpbmcgZGV2ZWxvcGVkIGJ5IE1pY3Jvc29mdCB0aGF04oCZcyByZXBvcnRlZGx5IGFzIHBvd2VyZnVsIGFzIG90aGVyIGxlYWRpbmcgTExNcyBpbmNsdWRpbmcgT3BlbkFJ4oCZcyBHUFQtNCBhbmQgR29vZ2xl4oCZcyBHZW1pbmkgVWx0cmEuCgpUaGUgbmV3IG1vZGVsIGlzIGJlaW5nIG92ZXJzZWVuIGJ5IHJlY2VudGx5IGhpcmVkIE11c3RhZmEgU3VsZXltYW4g4oCTIGNvLWZvdW5kZXIgb2YgR29vZ2xlIERlZXBNaW5kIGFuZCBmb3JtZXIgQ0VPIG9mIEFJIHN0YXJ0dXAgSW5mbGVjdGlvbiDigJMgIHdobyBqb2luZWQgTWljcm9zb2Z0IGluIE1hcmNoIGFsb25nIHdpdGggbW9zdCBvZiB0aGUgc3RhcnR1cOKAmXMgZW1wbG95ZWVzIHRocm91Z2ggYSBkZWFsIHdvcnRoICQ2MjUgbWlsbGlvbi4gCgpNaWNyb3NvZnQgbWF5IHJlcG9ydGVkbHkgdXNlIHRyYWluaW5nIGRhdGEgYW5kIGNlcnRhaW4gb3RoZXIgYXNzZXRzIGZyb20gSW5mbGVjdGlvbiBBSSB0byB0cmFpbiBNQUktMS4gVGhlIG1vZGVs4oCZcyB0cmFpbmluZyBkYXRhc2V0IGlzIGFsc28gc2FpZCB0byBpbmNsdWRlIG90aGVyIHR5cGVzIG9mIHRleHR1YWwgZGF0YSBhcyB3ZWxsLCBpbmNsdWRpbmcgdGV4dCBnZW5lcmF0ZWQgYnkgR1BULTQgYW5kIGNvbnRlbnQgc2NyYXBlZCBmcm9tIHRoZSB3ZWIuIE1pY3Jvc29mdCBpcyByZXBvcnRlZGx5IGNhcnJ5aW5nIG91dCB0aGUgZGV2ZWxvcG1lbnQgcHJvY2VzcyB1c2luZyBhIOKAnGxhcmdlIGNsdXN0ZXIgb2Ygc2VydmVyc+KAnSBlcXVpcHBlZCB3aXRoIE52aWRpYSBDb3JwLiBncmFwaGljcyBjYXJkcy4KClRoZSBleGFjdCBwdXJwb3NlIG9mIHRoZSBNQUktMSBpcyBub3QgeWV0IGtub3duIGFuZCB3aWxsIGRlcGVuZCBvbiBob3cgd2VsbCB0aGUgbW9kZWwgcGVyZm9ybXMuIAoKQnV0IHdpdGggYSByZXBvcnRlZCA1MDAgcGFyYW1ldGVycywgdGhlIG1vZGVsIGlzIHJlcG9ydGVkbHkgIiJmYXIgbGFyZ2VyIiIgdGhhbiB0aGUgc21hbGxlciwgb3Blbi1zb3VyY2UgbW9kZWxzIE1pY3Jvc29mdCBoYWQgcHJldmlvdXNseSB0cmFpbmVkLiIiIiwsLEhvc3RlZCBhY2Nlc3MgKG5vIEFQSSksVW5pdGVkIFN0YXRlcyBvZiBBbWVyaWNhLCwsLCwsMjAyNi0wMy0yMCAxNDo0NzoxNiswMDowMCwsLCwsLEluZHVzdHJ5LCwsLDE1MDAwLjAsVW5yZWxlYXNlZCwsLCwsLCwsLCwsLCxObwpTb2NjZXIgUm9ib3QsUm9ib3RpY3MsIkFuaW1hbCAoaHVtYW4vbm9uLWh1bWFuKSBpbWl0YXRpb24sU3BvcnRzIiwiR29vZ2xlIERlZXBNaW5kLFVuaXZlcnNpdHkgQ29sbGVnZSBMb25kb24gKFVDTCkiLCJEaHJ1dmEgVGlydW1hbGEsIE1hcmt1cyBXdWxmbWVpZXIsIEJlbiBNb3JhbiwgU2FuZHkgSHVhbmcsIEphbiBIdW1wbGlrLCBHdXkgTGV2ZXIsIFR1b21hcyBIYWFybm9qYSwgTGVvbmFyZCBIYXNlbmNsZXZlciwgQXJ1bmt1bWFyIEJ5cmF2YW4sIE5hdGhhbiBCYXRjaGVsb3IsIE5laWwgU3JlZW5kcmEsIEt1c2hhbCBQYXRlbCwgTWFybG9uIEd3aXJhLCBGcmFuY2VzY28gTm9yaSwgTWFydGluIFJpZWRtaWxsZXIsIE5pY29sYXMgSGVlc3MiLDIwMjQtMDUtMDMsTGVhcm5pbmcgUm9ib3QgU29jY2VyIGZyb20gRWdvY2VudHJpYyBWaXNpb24gd2l0aCBEZWVwIFJlaW5mb3JjZW1lbnQgTGVhcm5pbmcsaHR0cHM6Ly9hcnhpdi5vcmcvYWJzLzI0MDUuMDI0MjUsLCwsLCwsLCwsLCIiIldlIHVzZSBhIGRpc3RyaWJ1dGVkIHRyYWluaW5nIHNldHVwIHdpdGggNjQgVjEwMCBHUFUgYWN0b3JzIGFuZCBhClRQVSB2MiBsZWFybmVyIHBvZCBhcnJhbmdlZCBpbiBhIDIgw5cgMiB0b3BvbG9neS4iIiIsIk5WSURJQSBWMTAwLEdvb2dsZSBUUFUgdjIiLCxVbmtub3duLCJXZSBhcHBseSBtdWx0aS1hZ2VudCBkZWVwIHJlaW5mb3JjZW1lbnQgbGVhcm5pbmcgKFJMKSB0byB0cmFpbiBlbmQtdG8tZW5kIHJvYm90IHNvY2NlciBwb2xpY2llcyB3aXRoIGZ1bGx5IG9uYm9hcmQgY29tcHV0YXRpb24gYW5kIHNlbnNpbmcgdmlhIGVnb2NlbnRyaWMgUkdCIHZpc2lvbi4gVGhpcyBzZXR0aW5nIHJlZmxlY3RzIG1hbnkgY2hhbGxlbmdlcyBvZiByZWFsLXdvcmxkIHJvYm90aWNzLCBpbmNsdWRpbmcgYWN0aXZlIHBlcmNlcHRpb24sIGFnaWxlIGZ1bGwtYm9keSBjb250cm9sLCBhbmQgbG9uZy1ob3Jpem9uIHBsYW5uaW5nIGluIGEgZHluYW1pYywgcGFydGlhbGx5LW9ic2VydmFibGUsIG11bHRpLWFnZW50IGRvbWFpbi4gV2UgcmVseSBvbiBsYXJnZS1zY2FsZSwgc2ltdWxhdGlvbi1iYXNlZCBkYXRhIGdlbmVyYXRpb24gdG8gb2J0YWluIGNvbXBsZXggYmVoYXZpb3JzIGZyb20gZWdvY2VudHJpYyB2aXNpb24gd2hpY2ggY2FuIGJlIHN1Y2Nlc3NmdWxseSB0cmFuc2ZlcnJlZCB0byBwaHlzaWNhbCByb2JvdHMgdXNpbmcgbG93LWNvc3Qgc2Vuc29ycy4gVG8gYWNoaWV2ZSBhZGVxdWF0ZSB2aXN1YWwgcmVhbGlzbSwgb3VyIHNpbXVsYXRpb24gY29tYmluZXMgcmlnaWQtYm9keSBwaHlzaWNzIHdpdGggbGVhcm5lZCwgcmVhbGlzdGljIHJlbmRlcmluZyB2aWEgbXVsdGlwbGUgTmV1cmFsIFJhZGlhbmNlIEZpZWxkcyAoTmVSRnMpLiBXZSBjb21iaW5lIHRlYWNoZXItYmFzZWQgbXVsdGktYWdlbnQgUkwgYW5kIGNyb3NzLWV4cGVyaW1lbnQgZGF0YSByZXVzZSB0byBlbmFibGUgdGhlIGRpc2NvdmVyeSBvZiBzb3BoaXN0aWNhdGVkIHNvY2NlciBzdHJhdGVnaWVzLiBXZSBhbmFseXplIGFjdGl2ZS1wZXJjZXB0aW9uIGJlaGF2aW9ycyBpbmNsdWRpbmcgb2JqZWN0IHRyYWNraW5nIGFuZCBiYWxsIHNlZWtpbmcgdGhhdCBlbWVyZ2Ugd2hlbiBzaW1wbHkgb3B0aW1pemluZyBwZXJjZXB0aW9uLWFnbm9zdGljIHNvY2NlciBwbGF5LiBUaGUgYWdlbnRzIGRpc3BsYXkgZXF1aXZhbGVudCBsZXZlbHMgb2YgcGVyZm9ybWFuY2UgYW5kIGFnaWxpdHkgYXMgcG9saWNpZXMgd2l0aCBhY2Nlc3MgdG8gcHJpdmlsZWdlZCwgZ3JvdW5kLXRydXRoIHN0YXRlLiBUbyBvdXIga25vd2xlZGdlLCB0aGlzIHBhcGVyIGNvbnN0aXR1dGVzIGEgZmlyc3QgZGVtb25zdHJhdGlvbiBvZiBlbmQtdG8tZW5kIHRyYWluaW5nIGZvciBtdWx0aS1hZ2VudCByb2JvdCBzb2NjZXIsIG1hcHBpbmcgcmF3IHBpeGVsIG9ic2VydmF0aW9ucyB0byBqb2ludC1sZXZlbCBhY3Rpb25zLCB0aGF0IGNhbiBiZSBkZXBsb3llZCBpbiB0aGUgcmVhbCB3b3JsZC4gVmlkZW9zIG9mIHRoZSBnYW1lLXBsYXkgYW5kIGFuYWx5c2VzIGNhbiBiZSBzZWVuIG9uIG91ciB3ZWJzaXRlIHRoaXMgaHR0cHMgVVJMIC4iLCwsVW5yZWxlYXNlZCwiVW5pdGVkIFN0YXRlcyBvZiBBbWVyaWNhLFVuaXRlZCBLaW5nZG9tIG9mIEdyZWF0IEJyaXRhaW4gYW5kIE5vcnRoZXJuIElyZWxhbmQiLCwsLDY0LjAsLDIwMjUtMTEtMjggMTE6NTM6NDQrMDA6MDAsLCwsLCwiSW5kdXN0cnksQWNhZGVtaWEiLCwsLCxVbnJlbGVhc2VkLCwsLCwsLCwsLCwsLE5vCk1ldGFNYXRoIDcwQixMYW5ndWFnZSxRdWFudGl0YXRpdmUgcmVhc29uaW5nLCJVbml2ZXJzaXR5IG9mIENhbWJyaWRnZSxTb3V0aGVybiBVbml2ZXJzaXR5IG9mIFNjaWVuY2UgYW5kIFRlY2hub2xvZ3kgKFNVU1RlY2gpLEhvbmcgS29uZyBVbml2ZXJzaXR5IG9mIFNjaWVuY2UgYW5kIFRlY2hub2xvZ3kgKEhLVVNUKSxIdWF3ZWkgTm9haCdzIEFyayBMYWIsQWxhbiBUdXJpbmcgSW5zdGl0dXRlLE1heCBQbGFuY2sgSW5zdGl0dXRlIGZvciBJbnRlbGxpZ2VudCBTeXN0ZW1zIiwiTG9uZ2h1aSBZdSwgV2Vpc2VuIEppYW5nLCBIYW4gU2hpLCBKaW5jaGVuZyBZdSwgWmhlbmd5aW5nIExpdSwgWXUgWmhhbmcsIEphbWVzIFQuIEt3b2ssIFpoZW5ndW8gTGksIEFkcmlhbiBXZWxsZXIsIFdlaXlhbmcgTGl1IiwyMDI0LTA1LTAzLE1ldGFNYXRoOiBCb290c3RyYXAgWW91ciBPd24gTWF0aGVtYXRpY2FsIFF1ZXN0aW9ucyBmb3IgTGFyZ2UgTGFuZ3VhZ2UgTW9kZWxzLGh0dHBzOi8vYXJ4aXYub3JnL2Ficy8yMzA5LjEyMjg0LCwsLDcwMDAwMDAwMDAwLjAsNzBCLCwsLCIxNjBLIGV4YW1wbGVzIAozOTYgTUIKCjM5NiBNQiAqIDIwMDAwMCBlbmdsaXNoIHdvcmRzIHBlciBNQiAqIDQvMyB0b2tlbnMgcGVyIGVuZ2xpc2ggd29yZCA9IDEwNTYwMDAwMCB0b2tlbnMiLCwsLCxMaWtlbHksIkxhcmdlIGxhbmd1YWdlIG1vZGVscyAoTExNcykgaGF2ZSBwdXNoZWQgdGhlIGxpbWl0cyBvZiBuYXR1cmFsIGxhbmd1YWdlIHVuZGVyc3RhbmRpbmcgYW5kIGV4aGliaXRlZCBleGNlbGxlbnQgcHJvYmxlbS1zb2x2aW5nIGFiaWxpdHkuIERlc3BpdGUgdGhlIGdyZWF0IHN1Y2Nlc3MsIG1vc3QgZXhpc3Rpbmcgb3Blbi1zb3VyY2UgTExNcyAoZS5nLiwgTExhTUEtMikgYXJlIHN0aWxsIGZhciBhd2F5IGZyb20gc2F0aXNmYWN0b3J5IGZvciBzb2x2aW5nIG1hdGhlbWF0aWNhbCBwcm9ibGVtIGR1ZSB0byB0aGUgY29tcGxleCByZWFzb25pbmcgcHJvY2VkdXJlcy4gVG8gYnJpZGdlIHRoaXMgZ2FwLCB3ZSBwcm9wb3NlIE1ldGFNYXRoLCBhIGZpbmUtdHVuZWQgbGFuZ3VhZ2UgbW9kZWwgdGhhdCBzcGVjaWFsaXplcyBpbiBtYXRoZW1hdGljYWwgcmVhc29uaW5nLiBTcGVjaWZpY2FsbHksIHdlIHN0YXJ0IGJ5IGJvb3RzdHJhcHBpbmcgbWF0aGVtYXRpY2FsIHF1ZXN0aW9ucyBieSByZXdyaXRpbmcgdGhlIHF1ZXN0aW9uIGZyb20gbXVsdGlwbGUgcGVyc3BlY3RpdmVzIHdpdGhvdXQgZXh0cmEga25vd2xlZGdlLCB3aGljaCByZXN1bHRzIGluIGEgbmV3IGRhdGFzZXQgY2FsbGVkIE1ldGFNYXRoUUEuIFRoZW4gd2UgZmluZS10dW5lIHRoZSBMTGFNQS0yIG1vZGVscyBvbiBNZXRhTWF0aFFBLiBFeHBlcmltZW50YWwgcmVzdWx0cyBvbiB0d28gcG9wdWxhciBiZW5jaG1hcmtzIChpLmUuLCBHU004SyBhbmQgTUFUSCkgZm9yIG1hdGhlbWF0aWNhbCByZWFzb25pbmcgZGVtb25zdHJhdGUgdGhhdCBNZXRhTWF0aCBvdXRwZXJmb3JtcyBhIHN1aXRlIG9mIG9wZW4tc291cmNlIExMTXMgYnkgYSBzaWduaWZpY2FudCBtYXJnaW4uIE91ciBNZXRhTWF0aC03QiBtb2RlbCBhY2hpZXZlcyA2Ni40JSBvbiBHU004SyBhbmQgMTkuNCUgb24gTUFUSCwgZXhjZWVkaW5nIHRoZSBzdGF0ZS1vZi10aGUtYXJ0IG1vZGVscyBvZiB0aGUgc2FtZSBzaXplIGJ5IDExLjUlIGFuZCA4LjclLiBQYXJ0aWN1bGFybHksIE1ldGFNYXRoLTcwQiBhY2hpZXZlcyBhbiBhY2N1cmFjeSBvZiA4Mi4zJSBvbiBHU004Sywgc2xpZ2h0bHkgYmV0dGVyIHRoYW4gR1BULTMuNS1UdXJiby4gV2UgcmVsZWFzZSBhbGwgdGhlIE1ldGFNYXRoUUEgZGF0YXNldCwgdGhlIE1ldGFNYXRoIG1vZGVscyB3aXRoIGRpZmZlcmVudCBtb2RlbCBzaXplcyBhbmQgdGhlIHRyYWluaW5nIGNvZGUgZm9yIHB1YmxpYyB1c2UuIiwzLjAsLE9wZW4gd2VpZ2h0cyAocmVzdHJpY3RlZCB1c2UpLCJVbml0ZWQgS2luZ2RvbSBvZiBHcmVhdCBCcml0YWluIGFuZCBOb3J0aGVybiBJcmVsYW5kLENoaW5hLEhvbmcgS29uZyxDaGluYSxVbml0ZWQgS2luZ2RvbSBvZiBHcmVhdCBCcml0YWluIGFuZCBOb3J0aGVybiBJcmVsYW5kLEdlcm1hbnkiLExsYW1hIDItNzBCLDEuMzMwNTZlKzIwLCJMaWtlbHkgY29uZmlkZW5jZSBiZWNhdXNlIEkgYW0gbm90IHN1cmUgYWJvdXQgdGhlIGVwb2NocwoKNio3MCoxMF45KjEwNTYwMDAwMCozID0gMS4zMzA1NiDDlyAxMF4yMAoiLCwsMjAyNS0xMS0yOCAxMTo1Mzo0NCswMDowMCwsLCwsLCJBY2FkZW1pYSxBY2FkZW1pYSxBY2FkZW1pYSxJbmR1c3RyeSxHb3Zlcm5tZW50LEFjYWRlbWlhIiwsLCwsLCJsbGFtYSAyIGxpY2Vuc2UKCmh0dHBzOi8vaHVnZ2luZ2ZhY2UuY28vbWV0YS1tYXRoL01ldGFNYXRoLTcwQi1WMS4wIiwsLCwsLCxPcGVyYXRpb24gY291bnRpbmcsLCwsLFllcwpNZXRhTWF0aCA3QiAoTExhTWEgZmluZXR1bmUpLExhbmd1YWdlLFF1YW50aXRhdGl2ZSByZWFzb25pbmcsIlVuaXZlcnNpdHkgb2YgQ2FtYnJpZGdlLFNvdXRoZXJuIFVuaXZlcnNpdHkgb2YgU2NpZW5jZSBhbmQgVGVjaG5vbG9neSAoU1VTVGVjaCksSG9uZyBLb25nIFVuaXZlcnNpdHkgb2YgU2NpZW5jZSBhbmQgVGVjaG5vbG9neSAoSEtVU1QpLEh1YXdlaSBOb2FoJ3MgQXJrIExhYixBbGFuIFR1cmluZyBJbnN0aXR1dGUsTWF4IFBsYW5jayBJbnN0aXR1dGUgZm9yIEludGVsbGlnZW50IFN5c3RlbXMiLCJMb25naHVpIFl1LCBXZWlzZW4gSmlhbmcsIEhhbiBTaGksIEppbmNoZW5nIFl1LCBaaGVuZ3lpbmcgTGl1LCBZdSBaaGFuZywgSmFtZXMgVC4gS3dvaywgWmhlbmd1byBMaSwgQWRyaWFuIFdlbGxlciwgV2VpeWFuZyBMaXUiLDIwMjQtMDUtMDMsTWV0YU1hdGg6IEJvb3RzdHJhcCBZb3VyIE93biBNYXRoZW1hdGljYWwgUXVlc3Rpb25zIGZvciBMYXJnZSBMYW5ndWFnZSBNb2RlbHMsaHR0cHM6Ly9hcnhpdi5vcmcvYWJzLzIzMDkuMTIyODQsLCwsNzAwMDAwMDAwMC4wLDdCLCwsLCIxNjBLIGV4YW1wbGVzIAozOTYgTUIKCjM5NiBNQiAqIDIwMDAwMCBlbmdsaXNoIHdvcmRzIHBlciBNQiAqIDQvMyB0b2tlbnMgcGVyIGVuZ2xpc2ggd29yZCA9IDEwNTYwMDAwMCB0b2tlbnMiLCwsTlZJRElBIEExMDAsLENvbmZpZGVudCwiTGFyZ2UgbGFuZ3VhZ2UgbW9kZWxzIChMTE1zKSBoYXZlIHB1c2hlZCB0aGUgbGltaXRzIG9mIG5hdHVyYWwgbGFuZ3VhZ2UgdW5kZXJzdGFuZGluZyBhbmQgZXhoaWJpdGVkIGV4Y2VsbGVudCBwcm9ibGVtLXNvbHZpbmcgYWJpbGl0eS4gRGVzcGl0ZSB0aGUgZ3JlYXQgc3VjY2VzcywgbW9zdCBleGlzdGluZyBvcGVuLXNvdXJjZSBMTE1zIChlLmcuLCBMTGFNQS0yKSBhcmUgc3RpbGwgZmFyIGF3YXkgZnJvbSBzYXRpc2ZhY3RvcnkgZm9yIHNvbHZpbmcgbWF0aGVtYXRpY2FsIHByb2JsZW0gZHVlIHRvIHRoZSBjb21wbGV4IHJlYXNvbmluZyBwcm9jZWR1cmVzLiBUbyBicmlkZ2UgdGhpcyBnYXAsIHdlIHByb3Bvc2UgTWV0YU1hdGgsIGEgZmluZS10dW5lZCBsYW5ndWFnZSBtb2RlbCB0aGF0IHNwZWNpYWxpemVzIGluIG1hdGhlbWF0aWNhbCByZWFzb25pbmcuIFNwZWNpZmljYWxseSwgd2Ugc3RhcnQgYnkgYm9vdHN0cmFwcGluZyBtYXRoZW1hdGljYWwgcXVlc3Rpb25zIGJ5IHJld3JpdGluZyB0aGUgcXVlc3Rpb24gZnJvbSBtdWx0aXBsZSBwZXJzcGVjdGl2ZXMgd2l0aG91dCBleHRyYSBrbm93bGVkZ2UsIHdoaWNoIHJlc3VsdHMgaW4gYSBuZXcgZGF0YXNldCBjYWxsZWQgTWV0YU1hdGhRQS4gVGhlbiB3ZSBmaW5lLXR1bmUgdGhlIExMYU1BLTIgbW9kZWxzIG9uIE1ldGFNYXRoUUEuIEV4cGVyaW1lbnRhbCByZXN1bHRzIG9uIHR3byBwb3B1bGFyIGJlbmNobWFya3MgKGkuZS4sIEdTTThLIGFuZCBNQVRIKSBmb3IgbWF0aGVtYXRpY2FsIHJlYXNvbmluZyBkZW1vbnN0cmF0ZSB0aGF0IE1ldGFNYXRoIG91dHBlcmZvcm1zIGEgc3VpdGUgb2Ygb3Blbi1zb3VyY2UgTExNcyBieSBhIHNpZ25pZmljYW50IG1hcmdpbi4gT3VyIE1ldGFNYXRoLTdCIG1vZGVsIGFjaGlldmVzIDY2LjQlIG9uIEdTTThLIGFuZCAxOS40JSBvbiBNQVRILCBleGNlZWRpbmcgdGhlIHN0YXRlLW9mLXRoZS1hcnQgbW9kZWxzIG9mIHRoZSBzYW1lIHNpemUgYnkgMTEuNSUgYW5kIDguNyUuIFBhcnRpY3VsYXJseSwgTWV0YU1hdGgtNzBCIGFjaGlldmVzIGFuIGFjY3VyYWN5IG9mIDgyLjMlIG9uIEdTTThLLCBzbGlnaHRseSBiZXR0ZXIgdGhhbiBHUFQtMy41LVR1cmJvLiBXZSByZWxlYXNlIGFsbCB0aGUgTWV0YU1hdGhRQSBkYXRhc2V0LCB0aGUgTWV0YU1hdGggbW9kZWxzIHdpdGggZGlmZmVyZW50IG1vZGVsIHNpemVzIGFuZCB0aGUgdHJhaW5pbmcgY29kZSBmb3IgcHVibGljIHVzZS4iLDMuMCwsT3BlbiB3ZWlnaHRzIChyZXN0cmljdGVkIHVzZSksIlVuaXRlZCBLaW5nZG9tIG9mIEdyZWF0IEJyaXRhaW4gYW5kIE5vcnRoZXJuIElyZWxhbmQsQ2hpbmEsSG9uZyBLb25nLENoaW5hLFVuaXRlZCBLaW5nZG9tIG9mIEdyZWF0IEJyaXRhaW4gYW5kIE5vcnRoZXJuIElyZWxhbmQsR2VybWFueSIsTGxhbWEgMi03QiwxLjMzMDU2ZSsxOSw2KjcqMTBeOSoxMDU2MDAwMDAqMyA9IDEuMzMwNTYgw5cgMTBeMTksOC4wLCwyMDI2LTAyLTExIDE5OjI2OjI3KzAwOjAwLCwsLCwsIkFjYWRlbWlhLEFjYWRlbWlhLEFjYWRlbWlhLEluZHVzdHJ5LEdvdmVybm1lbnQsQWNhZGVtaWEiLCwsLCwsImxsYW1hIDIgbGljZW5zZQoKaHR0cHM6Ly9odWdnaW5nZmFjZS5jby9tZXRhLW1hdGgvTWV0YU1hdGgtN0ItVjEuMCIsLCwsLCw2MzIzLjQ4NjU5MDU3MzU5OCxPcGVyYXRpb24gY291bnRpbmcsLCwsLFllcwpNZXRhTWF0aCA3QiAoTWlzdHJhbCBmaW5ldHVuZSksTGFuZ3VhZ2UsUXVhbnRpdGF0aXZlIHJlYXNvbmluZywiVW5pdmVyc2l0eSBvZiBDYW1icmlkZ2UsU291dGhlcm4gVW5pdmVyc2l0eSBvZiBTY2llbmNlIGFuZCBUZWNobm9sb2d5IChTVVNUZWNoKSxIb25nIEtvbmcgVW5pdmVyc2l0eSBvZiBTY2llbmNlIGFuZCBUZWNobm9sb2d5IChIS1VTVCksSHVhd2VpIE5vYWgncyBBcmsgTGFiLEFsYW4gVHVyaW5nIEluc3RpdHV0ZSxNYXggUGxhbmNrIEluc3RpdHV0ZSBmb3IgSW50ZWxsaWdlbnQgU3lzdGVtcyIsIkxvbmdodWkgWXUsIFdlaXNlbiBKaWFuZywgSGFuIFNoaSwgSmluY2hlbmcgWXUsIFpoZW5neWluZyBMaXUsIFl1IFpoYW5nLCBKYW1lcyBULiBLd29rLCBaaGVuZ3VvIExpLCBBZHJpYW4gV2VsbGVyLCBXZWl5YW5nIExpdSIsMjAyNC0wNS0wMyxNZXRhTWF0aDogQm9vdHN0cmFwIFlvdXIgT3duIE1hdGhlbWF0aWNhbCBRdWVzdGlvbnMgZm9yIExhcmdlIExhbmd1YWdlIE1vZGVscyxodHRwczovL2FyeGl2Lm9yZy9hYnMvMjMwOS4xMjI4NCwsLCw3MDAwMDAwMDAwLjAsN0IsLCwsIjE2MEsgZXhhbXBsZXMgCjM5NiBNQgoKMzk2IE1CICogMjAwMDAwIGVuZ2xpc2ggd29yZHMgcGVyIE1CICogNC8zIHRva2VucyBwZXIgZW5nbGlzaCB3b3JkID0gMTA1NjAwMDAwIHRva2VucyIsLCxOVklESUEgQTEwMCwsQ29uZmlkZW50LCJMYXJnZSBsYW5ndWFnZSBtb2RlbHMgKExMTXMpIGhhdmUgcHVzaGVkIHRoZSBsaW1pdHMgb2YgbmF0dXJhbCBsYW5ndWFnZSB1bmRlcnN0YW5kaW5nIGFuZCBleGhpYml0ZWQgZXhjZWxsZW50IHByb2JsZW0tc29sdmluZyBhYmlsaXR5LiBEZXNwaXRlIHRoZSBncmVhdCBzdWNjZXNzLCBtb3N0IGV4aXN0aW5nIG9wZW4tc291cmNlIExMTXMgKGUuZy4sIExMYU1BLTIpIGFyZSBzdGlsbCBmYXIgYXdheSBmcm9tIHNhdGlzZmFjdG9yeSBmb3Igc29sdmluZyBtYXRoZW1hdGljYWwgcHJvYmxlbSBkdWUgdG8gdGhlIGNvbXBsZXggcmVh</x:v>
      </x:c>
    </x:row>
    <x:row r="122" ht="18" customHeight="1">
      <x:c r="A122" s="17" t="n">
        <x:v>117</x:v>
      </x:c>
      <x:c r="B122" s="17" t="n">
        <x:v>310</x:v>
      </x:c>
      <x:c r="C122" s="160" t="str">
        <x:v>c29uaW5nIHByb2NlZHVyZXMuIFRvIGJyaWRnZSB0aGlzIGdhcCwgd2UgcHJvcG9zZSBNZXRhTWF0aCwgYSBmaW5lLXR1bmVkIGxhbmd1YWdlIG1vZGVsIHRoYXQgc3BlY2lhbGl6ZXMgaW4gbWF0aGVtYXRpY2FsIHJlYXNvbmluZy4gU3BlY2lmaWNhbGx5LCB3ZSBzdGFydCBieSBib290c3RyYXBwaW5nIG1hdGhlbWF0aWNhbCBxdWVzdGlvbnMgYnkgcmV3cml0aW5nIHRoZSBxdWVzdGlvbiBmcm9tIG11bHRpcGxlIHBlcnNwZWN0aXZlcyB3aXRob3V0IGV4dHJhIGtub3dsZWRnZSwgd2hpY2ggcmVzdWx0cyBpbiBhIG5ldyBkYXRhc2V0IGNhbGxlZCBNZXRhTWF0aFFBLiBUaGVuIHdlIGZpbmUtdHVuZSB0aGUgTExhTUEtMiBtb2RlbHMgb24gTWV0YU1hdGhRQS4gRXhwZXJpbWVudGFsIHJlc3VsdHMgb24gdHdvIHBvcHVsYXIgYmVuY2htYXJrcyAoaS5lLiwgR1NNOEsgYW5kIE1BVEgpIGZvciBtYXRoZW1hdGljYWwgcmVhc29uaW5nIGRlbW9uc3RyYXRlIHRoYXQgTWV0YU1hdGggb3V0cGVyZm9ybXMgYSBzdWl0ZSBvZiBvcGVuLXNvdXJjZSBMTE1zIGJ5IGEgc2lnbmlmaWNhbnQgbWFyZ2luLiBPdXIgTWV0YU1hdGgtN0IgbW9kZWwgYWNoaWV2ZXMgNjYuNCUgb24gR1NNOEsgYW5kIDE5LjQlIG9uIE1BVEgsIGV4Y2VlZGluZyB0aGUgc3RhdGUtb2YtdGhlLWFydCBtb2RlbHMgb2YgdGhlIHNhbWUgc2l6ZSBieSAxMS41JSBhbmQgOC43JS4gUGFydGljdWxhcmx5LCBNZXRhTWF0aC03MEIgYWNoaWV2ZXMgYW4gYWNjdXJhY3kgb2YgODIuMyUgb24gR1NNOEssIHNsaWdodGx5IGJldHRlciB0aGFuIEdQVC0zLjUtVHVyYm8uIFdlIHJlbGVhc2UgYWxsIHRoZSBNZXRhTWF0aFFBIGRhdGFzZXQsIHRoZSBNZXRhTWF0aCBtb2RlbHMgd2l0aCBkaWZmZXJlbnQgbW9kZWwgc2l6ZXMgYW5kIHRoZSB0cmFpbmluZyBjb2RlIGZvciBwdWJsaWMgdXNlLiIsMy4wLCxPcGVuIHdlaWdodHMgKHVucmVzdHJpY3RlZCksIlVuaXRlZCBLaW5nZG9tIG9mIEdyZWF0IEJyaXRhaW4gYW5kIE5vcnRoZXJuIElyZWxhbmQsQ2hpbmEsSG9uZyBLb25nLENoaW5hLFVuaXRlZCBLaW5nZG9tIG9mIEdyZWF0IEJyaXRhaW4gYW5kIE5vcnRoZXJuIElyZWxhbmQsR2VybWFueSIsTWlzdHJhbCA3QiwxLjMzMDU2ZSsxOSw2KjcqMTBeOSoxMDU2MDAwMDAqMyA9IDEuMzMwNTYgw5cgMTBeMTksOC4wLCwyMDI2LTAyLTExIDE5OjI2OjI3KzAwOjAwLCwsLCwsIkFjYWRlbWlhLEFjYWRlbWlhLEFjYWRlbWlhLEluZHVzdHJ5LEdvdmVybm1lbnQsQWNhZGVtaWEiLCwsLCwsImFwYWNoZSAyIGxpY2Vuc2UKaHR0cHM6Ly9odWdnaW5nZmFjZS5jby9tZXRhLW1hdGgvTWV0YU1hdGgtTWlzdHJhbC03QiIsLCwsLCw2MzIzLjQ4NjU5MDU3MzU5OCxPcGVyYXRpb24gY291bnRpbmcsbWV0YS1tYXRoLCwsLFllcwpJZGVmaWNzMiwiTXVsdGltb2RhbCxMYW5ndWFnZSxWaXNpb24iLCJMYW5ndWFnZSBtb2RlbGluZyxJbWFnZSBjYXB0aW9uaW5nLFZpc3VhbCBxdWVzdGlvbiBhbnN3ZXJpbmciLCJIdWdnaW5nIEZhY2UsU29yYm9ubmUgVW5pdmVyc2l0eSIsIkh1Z28gTGF1cmVuw6dvbiwgTMOpbyBUcm9uY2hvbiwgTWF0dGhpZXUgQ29yZCwgVmljdG9yIFNhbmgiLDIwMjQtMDUtMDMsV2hhdCBtYXR0ZXJzIHdoZW4gYnVpbGRpbmcgdmlzaW9uLWxhbmd1YWdlIG1vZGVscz8saHR0cHM6Ly9hcnhpdi5vcmcvYWJzLzI0MDUuMDIyNDYsLCwsODAwMDAwMDAwMC4wLDhCLCwsMTYwNTAwMDAwMDAwLCIiIlRoZSByZXN1bHRpbmcgdmlzdWFsIGZlYXR1cmVzIGFyZSBtYXBwZWQgKGFuZCBvcHRpb25hbGx5IHBvb2xlZCkgdG8gdGhlIExMTSBpbnB1dCBzcGFjZSB0byBnZXQgdGhlIHZpc3VhbCB0b2tlbnMgKDY0IGluIG91ciBzdGFuZGFyZCBjb25maWd1cmF0aW9uKS4iIgoKIiJXZSB1c2UgYSBsZWFybmluZyByYXRlIG9mIDEw4oiSNCBhbmQgZG8gYXJvdW5kIDIgZXBvY2hzIG9uIG91ciB0cmFpbmluZyBkYXRhLiBJdCBjb3JyZXNwb25kcyB0byBhcHByb3hpbWF0ZWx5IDEuNSBiaWxsaW9uIGltYWdlcyBhbmQgMjI1IGJpbGxpb24gdGV4dCB0b2tlbnMuIFdlIG5vdGUgdGhhdCB0aGlzIGlzIG9yZGVycyBvZiBtYWduaXR1ZGUgbW9yZSB0cmFpbmluZyBkYXRhIHRoYW4gb3RoZXIgb3BlbiBWTE1zLiIiCgoyMjUqMTBeOSs2NCoxLjUqMTBeOSA9IDMyMTAwMDAwMDAwMCA9IDMyMUIgdG9rZW5zCgorIHRoZXkgdXNlZCBzaW1pbGFyIHNpemVkIGRhdGFzZXQgZm9yIGZpbmUtdHVuaW5nIiwsLCwsQ29uZmlkZW50LCJUaGUgZ3Jvd2luZyBpbnRlcmVzdCBpbiB2aXNpb24tbGFuZ3VhZ2UgbW9kZWxzIChWTE1zKSBoYXMgYmVlbiBkcml2ZW4gYnkgaW1wcm92ZW1lbnRzIGluIGxhcmdlIGxhbmd1YWdlIG1vZGVscyBhbmQgdmlzaW9uIHRyYW5zZm9ybWVycy4gRGVzcGl0ZSB0aGUgYWJ1bmRhbmNlIG9mIGxpdGVyYXR1cmUgb24gdGhpcyBzdWJqZWN0LCB3ZSBvYnNlcnZlIHRoYXQgY3JpdGljYWwgZGVjaXNpb25zIHJlZ2FyZGluZyB0aGUgZGVzaWduIG9mIFZMTXMgYXJlIG9mdGVuIG5vdCBqdXN0aWZpZWQuIFdlIGFyZ3VlIHRoYXQgdGhlc2UgdW5zdXBwb3J0ZWQgZGVjaXNpb25zIGltcGVkZSBwcm9ncmVzcyBpbiB0aGUgZmllbGQgYnkgbWFraW5nIGl0IGRpZmZpY3VsdCB0byBpZGVudGlmeSB3aGljaCBjaG9pY2VzIGltcHJvdmUgbW9kZWwgcGVyZm9ybWFuY2UuIFRvIGFkZHJlc3MgdGhpcyBpc3N1ZSwgd2UgY29uZHVjdCBleHRlbnNpdmUgZXhwZXJpbWVudHMgYXJvdW5kIHByZS10cmFpbmVkIG1vZGVscywgYXJjaGl0ZWN0dXJlIGNob2ljZSwgZGF0YSwgYW5kIHRyYWluaW5nIG1ldGhvZHMuIE91ciBjb25zb2xpZGF0aW9uIG9mIGZpbmRpbmdzIGluY2x1ZGVzIHRoZSBkZXZlbG9wbWVudCBvZiBJZGVmaWNzMiwgYW4gZWZmaWNpZW50IGZvdW5kYXRpb25hbCBWTE0gb2YgOCBiaWxsaW9uIHBhcmFtZXRlcnMuIElkZWZpY3MyIGFjaGlldmVzIHN0YXRlLW9mLXRoZS1hcnQgcGVyZm9ybWFuY2Ugd2l0aGluIGl0cyBzaXplIGNhdGVnb3J5IGFjcm9zcyB2YXJpb3VzIG11bHRpbW9kYWwgYmVuY2htYXJrcywgYW5kIGlzIG9mdGVuIG9uIHBhciB3aXRoIG1vZGVscyBmb3VyIHRpbWVzIGl0cyBzaXplLiBXZSByZWxlYXNlIHRoZSBtb2RlbCAoYmFzZSwgaW5zdHJ1Y3RlZCwgYW5kIGNoYXQpIGFsb25nIHdpdGggdGhlIGRhdGFzZXRzIGNyZWF0ZWQgZm9yIGl0cyB0cmFpbmluZy4iLCwsT3BlbiB3ZWlnaHRzICh1bnJlc3RyaWN0ZWQpLCJVbml0ZWQgU3RhdGVzIG9mIEFtZXJpY2EsRnJhbmNlIiwiTWlzdHJhbCA3QixTaWdMSVAgNDAwTSIsMS41NDA4ZSsyMiw2TkQgPSA2KjMyMSoxMF45KjgqMTBeOSA9IDEuNTQwOGUrMjIsLCwyMDI1LTExLTI4IDExOjUzOjQ0KzAwOjAwLCwsLCwsIkluZHVzdHJ5LEFjYWRlbWlhIiwsLCwsLCJhcGFjaGUgMi4wCmh0dHBzOi8vaHVnZ2luZ2ZhY2UuY28vSHVnZ2luZ0ZhY2VNNC9pZGVmaWNzMi04YiIsLCwsLCwsT3BlcmF0aW9uIGNvdW50aW5nLEh1Z2dpbmdGYWNlTTQsLCwsWWVzClZJTEExLjUtMTNCLCJNdWx0aW1vZGFsLExhbmd1YWdlLFZpc2lvbixWaWRlbyIsIkNoYXQsVmlzdWFsIHF1ZXN0aW9uIGFuc3dlcmluZyxJbWFnZSBjYXB0aW9uaW5nLExhbmd1YWdlIG1vZGVsaW5nL2dlbmVyYXRpb24sUXVlc3Rpb24gYW5zd2VyaW5nIiwiTlZJRElBLE1hc3NhY2h1c2V0dHMgSW5zdGl0dXRlIG9mIFRlY2hub2xvZ3kgKE1JVCkiLCJKaSBMaW4sIEhvbmd4dSBZaW4sIFdlaSBQaW5nLCBZYW8gTHUsIFBhdmxvIE1vbGNoYW5vdiwgQW5kcmV3IFRhbywgSHVpemkgTWFvLCBKYW4gS2F1dHosIE1vaGFtbWFkIFNob2V5YmksIFNvbmcgSGFuIiwyMDI0LTA1LTAzLFZJTEE6IE9uIFByZS10cmFpbmluZyBmb3IgVmlzdWFsIExhbmd1YWdlIE1vZGVscywiaHR0cHM6Ly9odWdnaW5nZmFjZS5jby9FZmZpY2llbnQtTGFyZ2UtTW9kZWwvVklMQTEuNS0xM2IKaHR0cHM6Ly9naXRodWIuY29tL05WbGFicy9WSUxBL3RyZWUvYmJjNjA5YmFmMzI2YjFiNDliOTM0NTBiNDhlZGM1MTZkYjM3MzdmYy9zY3JpcHRzL3YxXzUvcmVsZWFzZS8xM2IKaHR0cHM6Ly9kZXZlbG9wZXIubnZpZGlhLmNvbS9ibG9nL3Zpc3VhbC1sYW5ndWFnZS1tb2RlbHMtb24tbnZpZGlhLWhhcmR3YXJlLXdpdGgtdmlsYS8KIiw4MjcuMCxTT1RBIGltcHJvdmVtZW50LFRoZSBwYXBlciByZXBvcnRzIFNPVEEgYmVuY2htYXJrIHJlc3VsdHMgZm9yIFZJTEEtMTNCIG5vdCBWSUxBMS41LTEzQiwxMzQ5MzkxNjczNi4wLCJodHRwczovL2h1Z2dpbmdmYWNlLmNvL0VmZmljaWVudC1MYXJnZS1Nb2RlbC9WSUxBMS41LTEzYi9ibG9iL21haW4vbGxtL21vZGVsLnNhZmV0ZW5zb3JzLmluZGV4Lmpzb24KaHR0cHM6Ly9odWdnaW5nZmFjZS5jby9FZmZpY2llbnQtTGFyZ2UtTW9kZWwvVklMQTEuNS0xM2IvdHJlZS9tYWluL3Zpc2lvbl90b3dlcgpodHRwczovL2h1Z2dpbmdmYWNlLmNvL0VmZmljaWVudC1MYXJnZS1Nb2RlbC9WSUxBMS41LTEzYi9ibG9iL21haW4vbW1fcHJvamVjdG9yL21vZGVsLnNhZmV0ZW5zb3JzCgpsbG06IDEzMDE1ODY0MzIwCnZpc2lvbl90b3dlcjogNDI4MjI1NjAwCm1tX3Byb2plY3RvcjogNDk4MjY4MTYKCnRvdGFsOiAxMzQ5MzkxNjczNgoiLDIuMzAwMzEzNmUrMjEsIm5vdCBkaXJlY3RseSByZXBvcnRlZCAoYXJYaXYgcHJlcHJpbnQgaXMgZm9yIFZJTEEtMTNCKSwgYnV0IGFzc3VtZWQgdG8gYmUgc2ltaWxhciB0byBWSUxBLTEzQiAoZ2l2ZW4gc2ltaWxhciBzaXplL2FyY2hpdGVjdHVyZSkiLDMyNDMwMDAwMDAwLCJUYWJsZSAyCk1NQzQ6IDI1TSBpbWFnZXMgd2l0aCA1NzYrMTIyLjUgdG9rZW5zIGVhY2gKQ09ZTzogMjVNIGltYWdlcyB3aXRoIDU3NisyMi43IHRva2VucyBlYWNoCjI1TSooNTc2KzEyMi41KzU3NisyMi43KT0zMjQzMDAwMDAwMCIsLCxOVklESUEgQTEwMCwsQ29uZmlkZW50LCJWaXN1YWwgbGFuZ3VhZ2UgbW9kZWxzIChWTE1zKSByYXBpZGx5IHByb2dyZXNzZWQgd2l0aCB0aGUgcmVjZW50IHN1Y2Nlc3Mgb2YgbGFyZ2UgbGFuZ3VhZ2UgbW9kZWxzLiBUaGVyZSBoYXZlIGJlZW4gZ3Jvd2luZyBlZmZvcnRzIG9uIHZpc3VhbCBpbnN0cnVjdGlvbiB0dW5pbmcgdG8gZXh0ZW5kIHRoZSBMTE0gd2l0aCB2aXN1YWwgaW5wdXRzLCBidXQgbGFja3MgYW4gaW4tZGVwdGggc3R1ZHkgb2YgdGhlIHZpc3VhbCBsYW5ndWFnZSBwcmUtdHJhaW5pbmcgcHJvY2Vzcywgd2hlcmUgdGhlIG1vZGVsIGxlYXJucyB0byBwZXJmb3JtIGpvaW50IG1vZGVsaW5nIG9uIGJvdGggbW9kYWxpdGllcy4gSW4gdGhpcyB3b3JrLCB3ZSBleGFtaW5lIHRoZSBkZXNpZ24gb3B0aW9ucyBmb3IgVkxNIHByZS10cmFpbmluZyBieSBhdWdtZW50aW5nIExMTSB0b3dhcmRzIFZMTSB0aHJvdWdoIHN0ZXAtYnktc3RlcCBjb250cm9sbGFibGUgY29tcGFyaXNvbnMuIFdlIGludHJvZHVjZSB0aHJlZSBtYWluIGZpbmRpbmdzOiAoMSkgZnJlZXppbmcgTExNcyBkdXJpbmcgcHJlLXRyYWluaW5nIGNhbiBhY2hpZXZlIGRlY2VudCB6ZXJvLXNob3QgcGVyZm9ybWFuY2UsIGJ1dCBsYWNrIGluLWNvbnRleHQgbGVhcm5pbmcgY2FwYWJpbGl0eSwgd2hpY2ggcmVxdWlyZXMgdW5mcmVlemluZyB0aGUgTExNOyAoMikgaW50ZXJsZWF2ZWQgcHJlLXRyYWluaW5nIGRhdGEgaXMgYmVuZWZpY2lhbCB3aGVyZWFzIGltYWdlLXRleHQgcGFpcnMgYWxvbmUgYXJlIG5vdCBvcHRpbWFsOyAoMykgcmUtYmxlbmRpbmcgdGV4dC1vbmx5IGluc3RydWN0aW9uIGRhdGEgdG8gaW1hZ2UtdGV4dCBkYXRhIGR1cmluZyBpbnN0cnVjdGlvbiBmaW5lLXR1bmluZyBub3Qgb25seSByZW1lZGllcyB0aGUgZGVncmFkYXRpb24gb2YgdGV4dC1vbmx5IHRhc2tzLCBidXQgYWxzbyBib29zdHMgVkxNIHRhc2sgYWNjdXJhY3kuIFdpdGggYW4gZW5oYW5jZWQgcHJlLXRyYWluaW5nIHJlY2lwZSB3ZSBidWlsZCBWSUxBLCBhIFZpc3VhbCBMYW5ndWFnZSBtb2RlbCBmYW1pbHkgdGhhdCBjb25zaXN0ZW50bHkgb3V0cGVyZm9ybXMgdGhlIHN0YXRlLW9mLXRoZS1hcnQgbW9kZWxzLCBlLmcuLCBMTGFWQS0xLjUsIGFjcm9zcyBtYWluIGJlbmNobWFya3Mgd2l0aG91dCBiZWxscyBhbmQgd2hpc3RsZXMuIE11bHRpLW1vZGFsIHByZS10cmFpbmluZyBhbHNvIGhlbHBzIHVudmVpbCBhcHBlYWxpbmcgcHJvcGVydGllcyBvZiBWSUxBLCBpbmNsdWRpbmcgbXVsdGktaW1hZ2UgcmVhc29uaW5nLCBlbmhhbmNlZCBpbi1jb250ZXh0IGxlYXJuaW5nLCBhbmQgYmV0dGVyIHdvcmxkIGtub3dsZWRnZS4KIiwsLE9wZW4gd2VpZ2h0cyAobm9uLWNvbW1lcmNpYWwpLCJVbml0ZWQgU3RhdGVzIG9mIEFtZXJpY2EsVW5pdGVkIFN0YXRlcyBvZiBBbWVyaWNhIiwiU2lnTElQIDQwME0sVmljdW5hLTEzQi12MS41IiwsLDEyOC4wLCwyMDI2LTA1LTI1IDEyOjI4OjEwKzAwOjAwLCwsLCwsIkluZHVzdHJ5LEFjYWRlbWlhIiwsLCwsT3BlbiBzb3VyY2UsIkFwYWNoZSAyLjAgZm9yIGNvZGUsIENDIGJ5IE5DIGZvciB3ZWlnaHRzCmh0dHBzOi8vZ2l0aHViLmNvbS9OVmxhYnMvVklMQQoKaHR0cHM6Ly9odWdnaW5nZmFjZS5jby9FZmZpY2llbnQtTGFyZ2UtTW9kZWwvVklMQTEuNS0xM2IiLCwsLEJGMTYsLDEwMTE3NS43ODU0NDkxNzc1NywsRWZmaWNpZW50LUxhcmdlLU1vZGVsLCwsLFllcwpPcGVuRUxNLTEuMUIsTGFuZ3VhZ2UsIkxhbmd1YWdlIG1vZGVsaW5nL2dlbmVyYXRpb24sQ29kZSBnZW5lcmF0aW9uLFF1ZXN0aW9uIGFuc3dlcmluZyIsQXBwbGUsIlNhY2hpbiBNZWh0YSwgTW9oYW1tYWQgSG9zc2VpbiBTZWtoYXZhdCwgUWluZ3FpbmcgQ2FvLCBNYXh3ZWxsIEhvcnRvbiwgWWFuemkgSmluLCBDaGVuZmFuIFN1biwgSW1hbiBNaXJ6YWRlaCwgTWFoeWFyIE5hamliaSwgRG1pdHJ5IEJlbGVua28sIFBldGVyIFphdGxvdWthbCwgTW9oYW1tYWQgUmFzdGVnYXJpIiwyMDI0LTA1LTAyLE9wZW5FTE06IEFuIEVmZmljaWVudCBMYW5ndWFnZSBNb2RlbCBGYW1pbHkgd2l0aCBPcGVuIFRyYWluaW5nIGFuZCBJbmZlcmVuY2UgRnJhbWV3b3JrLGh0dHBzOi8vYXJ4aXYub3JnL2Ficy8yNDA0LjE0NjE5LCwsLDEwODAwMDAwMDAuMCwxLjA4QiAoVGFibGUgNGEpLDEuMDUyMDMyN2UrMjIsImRldGFpbHMgZnJvbSBUYWJsZSA0IGFuZCBUYWJsZSA5Cgo2IEZMT1AgLyB0b2tlbiAvIHBhcmFtZXRlciAqIDEuMDgqMTBeOSBwYXJhbWV0ZXJzICogMS41KjEwXjEyIHRva2VucyA9IDkuNzJlKzIxIEZMT1AKCjMxMjAwMDAwMDAwMDAwMCBGTE9QIC8gc2VjIC8gR1BVIFtiZjE2IGFzc3VtZWRdICogMTI4IEdQVXMgKiAxMSBkYXlzICogMjQgaG91cnMgLyBkYXkgKiAzNjAwIHNlYyAvIGhvdXIgKiAwLjMgW2Fzc3VtZWQgdXRpbGl6YXRpb25dID0gMS4xMzg2NTUyZSsyMiBGTE9QCgpzcXJ0KDkuNzJlKzIxKjEuMTM4NjU1MmUrMjIpID0gMS4wNTIwMzI3ZSsyMiIsLCIxLjVUIChUYWJsZSA0YSkKClRhYmxlIDk6CkJhdGNoIHNpemUgKHRva2VucykgYXBwcm94LiA0TSAKVHJhaW5pbmcgc3RlcHMgMzUwLDAwMCIsMjQwLjAsMTEgZGF5cyAoVGFibGUgOSkgPSAyNDAgaG91cnMsTlZJRElBIEExMDAgU1hNNCA4MCBHQiwsQ29uZmlkZW50LCJUaGUgcmVwcm9kdWNpYmlsaXR5IGFuZCB0cmFuc3BhcmVuY3kgb2YgbGFyZ2UgbGFuZ3VhZ2UgbW9kZWxzIGFyZSBjcnVjaWFsIGZvciBhZHZhbmNpbmcgb3BlbiByZXNlYXJjaCwgZW5zdXJpbmcgdGhlIHRydXN0d29ydGhpbmVzcyBvZiByZXN1bHRzLCBhbmQgZW5hYmxpbmcgaW52ZXN0aWdhdGlvbnMgaW50byBkYXRhIGFuZCBtb2RlbCBiaWFzZXMsIGFzIHdlbGwgYXMgcG90ZW50aWFsIHJpc2tzLiBUbyB0aGlzIGVuZCwgd2UgcmVsZWFzZSBPcGVuRUxNLCBhIHN0YXRlLW9mLXRoZS1hcnQgb3BlbiBsYW5ndWFnZSBtb2RlbC4gT3BlbkVMTSB1c2VzIGEgbGF5ZXItd2lzZSBzY2FsaW5nIHN0cmF0ZWd5IHRvIGVmZmljaWVudGx5IGFsbG9jYXRlIHBhcmFtZXRlcnMgd2l0aGluIGVhY2ggbGF5ZXIgb2YgdGhlIHRyYW5zZm9ybWVyIG1vZGVsLCBsZWFkaW5nIHRvIGVuaGFuY2VkIGFjY3VyYWN5LiBGb3IgZXhhbXBsZSwgd2l0aCBhIHBhcmFtZXRlciBidWRnZXQgb2YgYXBwcm94aW1hdGVseSBvbmUgYmlsbGlvbiBwYXJhbWV0ZXJzLCBPcGVuRUxNIGV4aGliaXRzIGEgMi4zNiUgaW1wcm92ZW1lbnQgaW4gYWNjdXJhY3kgY29tcGFyZWQgdG8gT0xNbyB3aGlsZSByZXF1aXJpbmcgMsOXIGZld2VyIHByZS10cmFpbmluZyB0b2tlbnMuCkRpdmVyZ2luZyBmcm9tIHByaW9yIHByYWN0aWNlcyB0aGF0IG9ubHkgcHJvdmlkZSBtb2RlbCB3ZWlnaHRzIGFuZCBpbmZlcmVuY2UgY29kZSwgYW5kIHByZS10cmFpbiBvbiBwcml2YXRlIGRhdGFzZXRzLCBvdXIgcmVsZWFzZSBpbmNsdWRlcyB0aGUgY29tcGxldGUgZnJhbWV3b3JrIGZvciB0cmFpbmluZyBhbmQgZXZhbHVhdGlvbiBvZiB0aGUgbGFuZ3VhZ2UgbW9kZWwgb24gcHVibGljbHkgYXZhaWxhYmxlIGRhdGFzZXRzLCBpbmNsdWRpbmcgdHJhaW5pbmcgbG9ncywgbXVsdGlwbGUgY2hlY2twb2ludHMsIGFuZCBwcmUtdHJhaW5pbmcgY29uZmlndXJhdGlvbnMuIFdlIGFsc28gcmVsZWFzZSBjb2RlIHRvIGNvbnZlcnQgbW9kZWxzIHRvIE1MWCBsaWJyYXJ5IGZvciBpbmZlcmVuY2UgYW5kIGZpbmUtdHVuaW5nIG9uIEFwcGxlIGRldmljZXMuIFRoaXMgY29tcHJlaGVuc2l2ZSByZWxlYXNlIGFpbXMgdG8gZW1wb3dlciBhbmQgc3RyZW5ndGhlbiB0aGUgb3BlbiByZXNlYXJjaCBjb21tdW5pdHksIHBhdmluZyB0aGUgd2F5IGZvciBmdXR1cmUgb3BlbiByZXNlYXJjaCBlbmRlYXZvcnMuCk91ciBzb3VyY2UgY29kZSBhbG9uZyB3aXRoIHByZS10cmFpbmVkIG1vZGVsIHdlaWdodHMgYW5kIHRyYWluaW5nIHJlY2lwZXMgaXMgYXZhaWxhYmxlIGF0IFx1cmx7dGhpcyBodHRwcyBVUkx9LiBBZGRpdGlvbmFsbHksIFxtb2RlbCBtb2RlbHMgY2FuIGJlIGZvdW5kIG9uIEh1Z2dpbmdGYWNlIGF0OiBcdXJse3RoaXMgaHR0cHMgVVJMfS4iLDEuMCwsT3BlbiB3ZWlnaHRzIChub24tY29tbWVyY2lhbCksVW5pdGVkIFN0YXRlcyBvZiBBbWVyaWNhLCwsLDEyOC4wLCwyMDI1LTExLTI4IDExOjUzOjQ0KzAwOjAwLCwsLDQwMDAwMDAuMCxUYWJsZSA5LEluZHVzdHJ5LCwsLCwsImh0dHBzOi8vZ2l0aHViLmNvbS9hcHBsZS9jb3JlbmV0L3RyZWUvbWFpbi9wcm9qZWN0cy9vcGVuZWxtCmh0dHBzOi8vaHVnZ2luZ2ZhY2UuY28vYXBwbGUvT3BlbkVMTS0xXzFCCmFwcGxlIHJlc2VhcmNoIGxpY2Vuc2UiLCwsLCwsMTAxMTc4LjAzODU5NTM5NTgsIk9wZXJhdGlvbiBjb3VudGluZyxIYXJkd2FyZSIsYXBwbGUsLCwsWWVzCk9wZW5FTE0tM0IsTGFuZ3VhZ2UsIkxhbmd1YWdlIG1vZGVsaW5nL2dlbmVyYXRpb24sQ29kZSBnZW5lcmF0aW9uLFF1ZXN0aW9uIGFuc3dlcmluZyIsQXBwbGUsIlNhY2hpbiBNZWh0YSwgTW9oYW1tYWQgSG9zc2VpbiBTZWtoYXZhdCwgUWluZ3FpbmcgQ2FvLCBNYXh3ZWxsIEhvcnRvbiwgWWFuemkgSmluLCBDaGVuZmFuIFN1biwgSW1hbiBNaXJ6YWRlaCwgTWFoeWFyIE5hamliaSwgRG1pdHJ5IEJlbGVua28sIFBldGVyIFphdGxvdWthbCwgTW9oYW1tYWQgUmFzdGVnYXJpIiwyMDI0LTA1LTAyLE9wZW5FTE06IEFuIEVmZmljaWVudCBMYW5ndWFnZSBNb2RlbCBGYW1pbHkgd2l0aCBPcGVuIFRyYWluaW5nIGFuZCBJbmZlcmVuY2UgRnJhbWV3b3JrLGh0dHBzOi8vYXJ4aXYub3JnL2Ficy8yNDA0LjE0NjE5LCwsLDMwNDAwMDAwMDAuMCwzLjA0QiAoVGFibGUgNGEpLDMuNDE3MTE5ZSsyMiwiZGV0YWlscyBmcm9tIFRhYmxlIDQgYW5kIFRhYmxlIDkKCjYgRkxPUCAvIHRva2VuIC8gcGFyYW1ldGVyICogMy4wNCoxMF45IHBhcmFtZXRlcnMgKiAxLjUqMTBeMTIgdG9rZW5zID0gMi43MzZlKzIyIEZMT1AKCjk4OTUwMDAwMDAwMDAwMCBGTE9QIC8gc2VjIC8gR1BVIFtiZjE2IGFzc3VtZWRdICogIDEyOCBHUFVzICogMTMgZGF5cyAqIDI0IGhvdXJzIC8gZGF5ICogMzYwMCBzZWMgLyBob3VyICogMC4zIFthc3N1bWVkIHV0aWxpemF0aW9uXSA9IDQuMjY3ODAwNmUrMjIgRkxPUAoKc3FydCgyLjczNmUrMjIqNC4yNjc4MDA2ZSsyMikgPSAzLjQxNzExOWUrMjIiLCwiMS41VCAoVGFibGUgNGEpCgpUYWJsZSA5OgpCYXRjaCBzaXplICh0b2tlbnMpIGFwcHJveC4gNE0gClRyYWluaW5nIHN0ZXBzIDM1MCwwMDAiLDI4OC4wLDEzIGRheXMgKFRhYmxlIDkpID0gMjg4IGhvdXJzLE5WSURJQSBIMTAwIFNYTTUgODBHQiwsQ29uZmlkZW50LCJUaGUgcmVwcm9kdWNpYmlsaXR5IGFuZCB0cmFuc3BhcmVuY3kgb2YgbGFyZ2UgbGFuZ3VhZ2UgbW9kZWxzIGFyZSBjcnVjaWFsIGZvciBhZHZhbmNpbmcgb3BlbiByZXNlYXJjaCwgZW5zdXJpbmcgdGhlIHRydXN0d29ydGhpbmVzcyBvZiByZXN1bHRzLCBhbmQgZW5hYmxpbmcgaW52ZXN0aWdhdGlvbnMgaW50byBkYXRhIGFuZCBtb2RlbCBiaWFzZXMsIGFzIHdlbGwgYXMgcG90ZW50aWFsIHJpc2tzLiBUbyB0aGlzIGVuZCwgd2UgcmVsZWFzZSBPcGVuRUxNLCBhIHN0YXRlLW9mLXRoZS1hcnQgb3BlbiBsYW5ndWFnZSBtb2RlbC4gT3BlbkVMTSB1c2VzIGEgbGF5ZXItd2lzZSBzY2FsaW5nIHN0cmF0ZWd5IHRvIGVmZmljaWVudGx5IGFsbG9jYXRlIHBhcmFtZXRlcnMgd2l0aGluIGVhY2ggbGF5ZXIgb2YgdGhlIHRyYW5zZm9ybWVyIG1vZGVsLCBsZWFkaW5nIHRvIGVuaGFuY2VkIGFjY3VyYWN5LiBGb3IgZXhhbXBsZSwgd2l0aCBhIHBhcmFtZXRlciBidWRnZXQgb2YgYXBwcm94aW1hdGVseSBvbmUgYmlsbGlvbiBwYXJhbWV0ZXJzLCBPcGVuRUxNIGV4aGliaXRzIGEgMi4zNiUgaW1wcm92ZW1lbnQgaW4gYWNjdXJhY3kgY29tcGFyZWQgdG8gT0xNbyB3aGlsZSByZXF1aXJpbmcgMsOXIGZld2VyIHByZS10cmFpbmluZyB0b2tlbnMuCkRpdmVyZ2luZyBmcm9tIHByaW9yIHByYWN0aWNlcyB0aGF0IG9ubHkgcHJvdmlkZSBtb2RlbCB3ZWlnaHRzIGFuZCBpbmZlcmVuY2UgY29kZSwgYW5kIHByZS10cmFpbiBvbiBwcml2YXRlIGRhdGFzZXRzLCBvdXIgcmVsZWFzZSBpbmNsdWRlcyB0aGUgY29tcGxldGUgZnJhbWV3b3JrIGZvciB0cmFpbmluZyBhbmQgZXZhbHVhdGlvbiBvZiB0aGUgbGFuZ3VhZ2UgbW9kZWwgb24gcHVibGljbHkgYXZhaWxhYmxlIGRhdGFzZXRzLCBpbmNsdWRpbmcgdHJhaW5pbmcgbG9ncywgbXVsdGlwbGUgY2hlY2twb2ludHMsIGFuZCBwcmUtdHJhaW5pbmcgY29uZmlndXJhdGlvbnMuIFdlIGFsc28gcmVsZWFzZSBjb2RlIHRvIGNvbnZlcnQgbW9kZWxzIHRvIE1MWCBsaWJyYXJ5IGZvciBpbmZlcmVuY2UgYW5kIGZpbmUtdHVuaW5nIG9uIEFwcGxlIGRldmljZXMuIFRoaXMgY29tcHJlaGVuc2l2ZSByZWxlYXNlIGFpbXMgdG8gZW1wb3dlciBhbmQgc3RyZW5ndGhlbiB0aGUgb3BlbiByZXNlYXJjaCBjb21tdW5pdHksIHBhdmluZyB0aGUgd2F5IGZvciBmdXR1cmUgb3BlbiByZXNlYXJjaCBlbmRlYXZvcnMuCk91ciBzb3VyY2UgY29kZSBhbG9uZyB3aXRoIHByZS10cmFpbmVkIG1vZGVsIHdlaWdodHMgYW5kIHRyYWluaW5nIHJlY2lwZXMgaXMgYXZhaWxhYmxlIGF0IFx1cmx7dGhpcyBodHRwcyBVUkx9LiBBZGRpdGlvbmFsbHksIFxtb2RlbCBtb2RlbHMgY2FuIGJlIGZvdW5kIG9uIEh1Z2dpbmdGYWNlIGF0OiBcdXJse3RoaXMgaHR0cHMgVVJMfS4iLDEuMCwsT3BlbiB3ZWlnaHRzIChub24tY29tbWVyY2lhbCksVW5pdGVkIFN0YXRlcyBvZiBBbWVyaWNhLCwsLDEyOC4wLCwyMDI1LTExLTI4IDExOjUzOjQ0KzAwOjAwLCwsLDQwMDAwMDAuMCxUYWJsZSA5LEluZHVzdHJ5LCwsLCwsImh0dHBzOi8vZ2l0aHViLmNvbS9hcHBsZS9jb3JlbmV0L3RyZWUvbWFpbi9wcm9qZWN0cy9vcGVuZWxtCmh0dHBzOi8vaHVnZ2luZ2ZhY2UuY28vYXBwbGUvT3BlbkVMTS0zQgphcHBsZSByZXNlYXJjaCBsaWNlbnNlIiwsLCwsLDE3NzA2MS41Njc1NDE5NDI2NCwiT3BlcmF0aW9uIGNvdW50aW5nLEhhcmR3YXJlIixhcHBsZSwsLCxZZXMKT3BlbkVMTS00NTBNLExhbmd1YWdlLCJMYW5ndWFnZSBtb2RlbGluZy9nZW5lcmF0aW9uLENvZGUgZ2VuZXJhdGlvbixRdWVzdGlvbiBhbnN3ZXJpbmciLEFwcGxlLCJTYWNoaW4gTWVodGEsIE1vaGFtbWFkIEhvc3NlaW4gU2VraGF2YXQsIFFpbmdxaW5nIENhbywgTWF4d2VsbCBIb3J0b24sIFlhbnppIEppbiwgQ2hlbmZhbiBTdW4sIEltYW4gTWlyemFkZWgsIE1haHlhciBOYWppYmksIERtaXRyeSBCZWxlbmtvLCBQZXRlciBaYXRsb3VrYWwsIE1vaGFtbWFkIFJhc3RlZ2FyaSIsMjAyNC0wNS0wMixPcGVuRUxNOiBBbiBFZmZpY2llbnQgTGFuZ3VhZ2UgTW9kZWwgRmFtaWx5IHdpdGggT3BlbiBUcmFpbmluZyBhbmQgSW5mZXJlbmNlIEZyYW1ld29yayxodHRwczovL2FyeGl2Lm9yZy9hYnMvMjQwNC4xNDYxOSwsLCw0NTAwMDAwMDAuMCwwLjQ1QiAoVGFibGUgNGEpLDYuMzE1NjU2OGUrMjEsImRldGFpbHMgZnJvbSBUYWJsZSA0IGFuZCBUYWJsZSA5Cgo2IEZMT1AgLyB0b2tlbiAvIHBhcmFtZXRlciAqIDAuNDUqMTBeOSBwYXJhbWV0ZXJzICogMS41KjEwXjEyIHRva2VucyA9IDQuMDVlKzIxIEZMT1AKCjk4OTUwMDAwMDAwMDAwMCBGTE9QIC8gc2VjIC8gR1BVIFtiZjE2IGFzc3VtZWRdICogMTI4IEdQVXMgKiAzIGRheXMgKiAyNCBob3VycyAvIGRheSAqIDM2MDAgc2VjIC8gaG91ciAqIDAuMyBbYXNzdW1lZCB1dGlsaXphdGlvbl0gPSA5Ljg0ODc3MDZlKzIxIEZMT1AKCnNxcnQoNC4wNWUrMjEqOS44NDg3NzA2ZSsyMSkgPSA2LjMxNTY1NjhlKzIxIiwsIjEuNVQgKFRhYmxlIDRhKQoKVGFibGUgOToKQmF0Y2ggc2l6ZSAodG9rZW5zKSBhcHByb3guIDRNIApUcmFpbmluZyBzdGVwcyAzNTAsMDAwIiw3Mi4wLDMgZGF5cyAoVGFibGUgOSkgPSA3MiBob3VycyxOVklESUEgSDEwMCBTWE01IDgwR0IsLENvbmZpZGVudCwiVGhlIHJlcHJvZHVjaWJpbGl0eSBhbmQgdHJhbnNwYXJlbmN5IG9mIGxhcmdlIGxhbmd1YWdlIG1vZGVscyBhcmUgY3J1Y2lhbCBmb3IgYWR2YW5jaW5nIG9wZW4gcmVzZWFyY2gsIGVuc3VyaW5nIHRoZSB0cnVzdHdvcnRoaW5lc3Mgb2YgcmVzdWx0cywgYW5kIGVuYWJsaW5nIGludmVzdGlnYXRpb25zIGludG8gZGF0YSBhbmQgbW9kZWwgYmlhc2VzLCBhcyB3ZWxsIGFzIHBvdGVudGlhbCByaXNrcy4gVG8gdGhpcyBlbmQsIHdlIHJlbGVhc2UgT3BlbkVMTSwgYSBzdGF0ZS1vZi10aGUtYXJ0IG9wZW4gbGFuZ3VhZ2UgbW9kZWwuIE9wZW5FTE0gdXNlcyBhIGxheWVyLXdpc2Ugc2NhbGluZyBzdHJhdGVneSB0byBlZmZpY2llbnRseSBhbGxvY2F0ZSBwYXJhbWV0ZXJzIHdpdGhpbiBlYWNoIGxheWVyIG9mIHRoZSB0cmFuc2Zvcm1lciBtb2RlbCwgbGVhZGluZyB0byBlbmhhbmNlZCBhY2N1cmFjeS4gRm9yIGV4YW1wbGUsIHdpdGggYSBwYXJhbWV0ZXIgYnVkZ2V0IG9mIGFwcHJveGltYXRlbHkgb25lIGJpbGxpb24gcGFyYW1ldGVycywgT3BlbkVMTSBleGhpYml0cyBhIDIuMzYlIGltcHJvdmVtZW50IGluIGFjY3VyYWN5IGNvbXBhcmVkIHRvIE9MTW8gd2hpbGUgcmVxdWlyaW5nIDLDlyBmZXdlciBwcmUtdHJhaW5pbmcgdG9rZW5zLgpEaXZlcmdpbmcgZnJvbSBwcmlvciBwcmFjdGljZXMgdGhhdCBvbmx5IHByb3ZpZGUgbW9kZWwgd2VpZ2h0cyBhbmQgaW5mZXJlbmNlIGNvZGUsIGFuZCBwcmUtdHJhaW4gb24gcHJpdmF0ZSBkYXRhc2V0cywgb3VyIHJlbGVhc2UgaW5jbHVkZXMgdGhlIGNvbXBsZXRlIGZyYW1ld29yayBmb3IgdHJhaW5pbmcgYW5kIGV2YWx1YXRpb24gb2YgdGhlIGxhbmd1YWdlIG1vZGVsIG9uIHB1YmxpY2x5IGF2YWlsYWJsZSBkYXRhc2V0cywgaW5jbHVkaW5nIHRyYWluaW5nIGxvZ3MsIG11bHRpcGxlIGNoZWNrcG9pbnRzLCBhbmQgcHJlLXRyYWluaW5nIGNvbmZpZ3VyYXRpb25zLiBXZSBhbHNvIHJlbGVhc2UgY29kZSB0byBjb252ZXJ0IG1vZGVscyB0byBNTFggbGlicmFyeSBmb3IgaW5mZXJlbmNlIGFuZCBmaW5lLXR1bmluZyBvbiBBcHBsZSBkZXZpY2VzLiBUaGlzIGNvbXByZWhlbnNpdmUgcmVsZWFzZSBhaW1zIHRvIGVtcG93ZXIgYW5kIHN0cmVuZ3RoZW4gdGhlIG9wZW4gcmVzZWFyY2ggY29tbXVuaXR5LCBwYXZpbmcgdGhlIHdheSBmb3IgZnV0dXJlIG9wZW4gcmVzZWFyY2ggZW5kZWF2b3JzLgpPdXIgc291cmNlIGNvZGUgYWxvbmcgd2l0aCBwcmUtdHJhaW5lZCBtb2RlbCB3ZWlnaHRzIGFuZCB0cmFpbmluZyByZWNpcGVzIGlzIGF2YWlsYWJsZSBhdCBcdXJse3RoaXMgaHR0cHMgVVJMfS4gQWRkaXRpb25hbGx5LCBcbW9kZWwgbW9kZWxzIGNhbiBiZSBmb3VuZCBvbiBIdWdnaW5nRmFjZSBhdDogXHVybHt0aGlzIGh0dHBzIFVSTH0uIiwxLjAsLE9wZW4gd2VpZ2h0cyAobm9uLWNvbW1lcmNpYWwpLFVuaXRlZCBTdGF0ZXMgb2YgQW1lcmljYSwsLCwxMjguMCwsMjAyNS0xMS0yOCAxMTo1Mzo0NCswMDowMCwsLCw0MDAwMDAwLjAsVGFibGUgOSxJbmR1c3RyeSwsLCwsLCJodHRwczovL2dpdGh1Yi5jb20vYXBwbGUvY29yZW5ldC90cmVlL21haW4vcHJvamVjdHMvb3BlbmVsbQpodHRwczovL2h1Z2dpbmdmYWNlLmNvL2FwcGxlL09wZW5FTE0tNDUwTQphcHBsZSByZXNlYXJjaCBsaWNlbnNlIiwsLCwsLDE3NzA2MS41Njc1NDE5NDI2NCwiT3BlcmF0aW9uIGNvdW50aW5nLEhhcmR3YXJlIixhcHBsZSwsLCxZZXMKT3BlbkVMTS0yNzBNLExhbmd1YWdlLCJMYW5ndWFnZSBtb2RlbGluZy9nZW5lcmF0aW9uLENvZGUgZ2VuZXJhdGlvbixRdWVzdGlvbiBhbnN3ZXJpbmciLEFwcGxlLCJTYWNoaW4gTWVodGEsIE1vaGFtbWFkIEhvc3NlaW4gU2VraGF2YXQsIFFpbmdxaW5nIENhbywgTWF4d2VsbCBIb3J0b24sIFlhbnppIEppbiwgQ2hlbmZhbiBTdW4sIEltYW4gTWlyemFkZWgsIE1haHlhciBOYWppYmksIERtaXRyeSBCZWxlbmtvLCBQZXRlciBaYXRsb3VrYWwsIE1vaGFtbWFkIFJhc3RlZ2FyaSIsMjAyNC0wNS0wMixPcGVuRUxNOiBBbiBFZmZpY2llbnQgTGFuZ3VhZ2UgTW9kZWwgRmFtaWx5IHdpdGggT3BlbiBUcmFpbmluZyBhbmQgSW5mZXJlbmNlIEZyYW1ld29yayxodHRwczovL2FyeGl2Lm9yZy9hYnMvMjQwNC4xNDYxOSwsLCwyNzAwMDAwMDAuMCwwLjI3QiAoVGFibGUgNGEpLDIuNzQ3MDMwOWUrMjEsImRldGFpbHMgZnJvbSBUYWJsZSA0IGFuZCBUYWJsZSA5Cgo2IEZMT1AgLyB0b2tlbiAvIHBhcmFtZXRlciAqIDAuMjcqMTBeOSBwYXJhbWV0ZXJzICogMS41KjEwXjEyIHRva2VucyA9IDIuNDNlKzIxIEZMT1AKCjMxMjAwMDAwMDAwMDAwMCBGTE9QIC8gc2VjIC8gR1BVIFtiZjE2IGFzc3VtZWRdICogMTI4IEdQVXMgKiAzIGRheXMgKiAyNCBob3VycyAvIGRheSAqIDM2MDAgc2VjIC8gaG91ciAqIDAuMyBbYXNzdW1lZCB1dGlsaXphdGlvbl0gID0gMy4xMDU0MjM0ZSsyMSBGTE9QCgpzcXJ0KDIuNDNlKzIxKjMuMTA1NDIzNGUrMjEpID0gMi43NDcwMzA5ZSsyMSIsLCIxLjVUIChUYWJsZSA0YSkKClRhYmxlIDk6CkJhdGNoIHNpemUgKHRva2VucykgYXBwcm94LiA0TSAKVHJhaW5pbmcgc3RlcHMgMzUwLDAwMCIsNzIuMCwzIGRheXMgKFRhYmxlIDkpID0gNzIgaG91cnMsTlZJRElBIEExMDAgU1hNNCA4MCBHQiwsQ29uZmlkZW50LCJUaGUgcmVwcm9kdWNpYmlsaXR5IGFuZCB0cmFuc3BhcmVuY3kgb2YgbGFyZ2UgbGFuZ3VhZ2UgbW9kZWxzIGFyZSBjcnVjaWFsIGZvciBhZHZhbmNpbmcgb3BlbiByZXNlYXJjaCwgZW5zdXJpbmcgdGhlIHRydXN0d29ydGhpbmVzcyBvZiByZXN1bHRzLCBhbmQgZW5hYmxpbmcgaW52ZXN0aWdhdGlvbnMgaW50byBkYXRhIGFuZCBtb2RlbCBiaWFzZXMsIGFzIHdlbGwgYXMgcG90ZW50aWFsIHJpc2tzLiBUbyB0aGlzIGVuZCwgd2UgcmVsZWFzZSBPcGVuRUxNLCBhIHN0YXRlLW9mLXRoZS1hcnQgb3BlbiBsYW5ndWFnZSBtb2RlbC4gT3BlbkVMTSB1c2VzIGEgbGF5ZXItd2lzZSBzY2FsaW5nIHN0cmF0ZWd5IHRvIGVmZmljaWVudGx5IGFsbG9jYXRlIHBhcmFtZXRlcnMgd2l0aGluIGVhY2ggbGF5ZXIgb2YgdGhlIHRyYW5zZm9ybWVyIG1vZGVsLCBsZWFkaW5nIHRvIGVuaGFuY2VkIGFjY3VyYWN5LiBGb3IgZXhhbXBsZSwgd2l0aCBhIHBhcmFtZXRlciBidWRnZXQgb2YgYXBwcm94aW1hdGVseSBvbmUgYmlsbGlvbiBwYXJhbWV0ZXJzLCBPcGVuRUxNIGV4aGliaXRzIGEgMi4zNiUgaW1wcm92ZW1lbnQgaW4gYWNjdXJhY3kgY29tcGFyZWQgdG8gT0xNbyB3aGlsZSByZXF1aXJpbmcgMsOXIGZld2VyIHByZS10cmFpbmluZyB0b2tlbnMuCkRpdmVyZ2luZyBmcm9tIHByaW9yIHByYWN0aWNlcyB0aGF0IG9ubHkgcHJvdmlkZSBtb2RlbCB3ZWlnaHRzIGFuZCBpbmZlcmVuY2UgY29kZSwgYW5kIHByZS10cmFpbiBvbiBwcml2YXRlIGRhdGFzZXRzLCBvdXIgcmVsZWFzZSBpbmNsdWRlcyB0aGUgY29tcGxldGUgZnJhbWV3b3JrIGZvciB0cmFpbmluZyBhbmQgZXZhbHVhdGlvbiBvZiB0aGUgbGFuZ3VhZ2UgbW9kZWwgb24gcHVibGljbHkgYXZhaWxhYmxlIGRhdGFzZXRzLCBpbmNsdWRpbmcgdHJhaW5pbmcgbG9ncywgbXVsdGlwbGUgY2hlY2twb2ludHMsIGFuZCBwcmUtdHJhaW5pbmcgY29uZmlndXJhdGlvbnMuIFdlIGFsc28gcmVsZWFzZSBjb2RlIHRvIGNvbnZlcnQgbW9kZWxzIHRvIE1MWCBsaWJyYXJ5IGZvciBpbmZlcmVuY2UgYW5kIGZpbmUtdHVuaW5nIG9uIEFwcGxlIGRldmljZXMuIFRoaXMgY29tcHJlaGVuc2l2ZSByZWxlYXNlIGFpbXMgdG8gZW1wb3dlciBhbmQgc3RyZW5ndGhlbiB0aGUgb3BlbiByZXNlYXJjaCBjb21tdW5pdHksIHBhdmluZyB0aGUgd2F5IGZvciBmdXR1cmUgb3BlbiByZXNlYXJjaCBlbmRlYXZvcnMuCk91ciBzb3VyY2UgY29kZSBhbG9uZyB3aXRoIHByZS10cmFpbmVkIG1vZGVsIHdlaWdodHMgYW5kIHRyYWluaW5nIHJlY2lwZXMgaXMgYXZhaWxhYmxlIGF0IFx1cmx7dGhpcyBodHRwcyBVUkx9LiBBZGRpdGlvbmFsbHksIFxtb2RlbCBtb2RlbHMgY2FuIGJlIGZvdW5kIG9uIEh1Z2dpbmdGYWNlIGF0OiBcdXJse3RoaXMgaHR0cHMgVVJMfS4iLDEuMCwsT3BlbiB3ZWlnaHRzIChub24tY29tbWVyY2lhbCksVW5pdGVkIFN0YXRlcyBvZiBBbWVyaWNhLCwsLDEyOC4wLCwyMDI1LTExLTI4IDExOjUzOjQ0KzAwOjAwLCwsLDQwMDAwMDAuMCxUYWJsZSA5LEluZHVzdHJ5LCwsLCwsImh0dHBzOi8vZ2l0aHViLmNvbS9hcHBsZS9jb3JlbmV0L3RyZWUvbWFpbi9wcm9qZWN0cy9vcGVuZWxtCmh0dHBzOi8vaHVnZ2luZ2ZhY2UuY28vYXBwbGUvT3BlbkVMTS0yNzBNCmFwcGxlIHJlc2VhcmNoIGxpY2Vuc2UiLCwsLCwsMTAxMTc4LjAzODU5NTM5NTgsIk9wZXJhdGlvbiBjb3VudGluZyxIYXJkd2FyZSIsYXBwbGUsLCwsWWVzCk1lZC1HZW1pbmktTSAxLjUsIk1lZGljaW5lLFZpc2lvbixWaWRlbyxMYW5ndWFnZSxNdWx0aW1vZGFsIiwiTWVkaWNhbCBkaWFnbm9zaXMsUXVlc3Rpb24gYW5zd2VyaW5nLFZpc3VhbCBxdWVzdGlvbiBhbnN3ZXJpbmcsTW9ydGFsaXR5IHByZWRpY3Rpb24sVmlkZW8gZGVzY3JpcHRpb24sVGV4dCBzdW1tYXJpemF0aW9uIiwiR29vZ2xlIERlZXBNaW5kLEdvb2dsZSBSZXNlYXJjaCIsIktoYWxlZCBTYWFiLCBUYW8gVHUsIFdlaS1IdW5nIFdlbmcsIFJ5dXRhcm8gVGFubm8sIERhdmlkIFN0dXR6LCBFbGxlcnkgV3VsY3p5biwgRmFuIFpoYW5nLCBUaW0gU3Ryb3RoZXIsIENodW5qb25nIFBhcmssIEVsYWhlIFZlZGFkaSwgSnVhbm1hIFphbWJyYW5vIENoYXZlcywgU3p1LVlldSBIdSwgTWlrZSBTY2hhZWtlcm1hbm4sIEFpc2h3YXJ5YSBLYW1hdGgsIFlvbmcgQ2hlbmcsIERhdmlkIEcuVC4gQmFycmV0dCwgQ2F0aHkgQ2hldW5nLCBCYXNpbCBNdXN0YWZhLCBBbmlsIFBhbGVwdSwgRGFuaWVsIE1jRHVmZiwgTGUgSG91LCBUb21lciBHb2xhbnksIEx1eWFuZyBMaXUsIEplYW4tYmFwdGlzdGUgQWxheXJhYywgTmVpbCBIb3Vsc2J5LCBOZW5hZCBUb21hc2V2LCBKYW4gRnJleWJlcmcsIENoYXJsZXMgTGF1LCBKb25hcyBLZW1wLCBKZXJlbXkgTGFpLCBTaGVrb29mZWggQXppemksIEtpbWJlcmx5IEthbmFkYSwgU2lXYWkgTWFuLCBLYXZpdGEgS3Vsa2FybmksIFJ1b3hpIFN1biwgU2lhbWFrIFNoYWtlcmksIEx1aGVuZyBIZSwgQmVuIENhaW5lLCBBbGJlcnQgV2Vic29uLCBOYXRhc2hhIExhdHlzaGV2YSwgTWVsdmluIEpvaG5zb24sIFBoaWxpcCBNYW5zZmllbGQsIEppYW4gTHUsIEVodWQgUml2bGluLCBKZXNwZXIgQW5kZXJzb24sIEJyYWRsZXkgR3JlZW4sIFJlbmVlIFdvbmcsIEpvbmF0aGFuIEtyYXVzZSwgSm9uYXRob24gU2hsZW5zLCBFd2EgRG9taW5vd3NrYSwgUy4gTS4gQWxpIEVzbGFtaSwgS2F0aGVyaW5lIENob3UsIENsYWlyZSBDdWksIE9yaW9sIFZpbnlhbHMsIEtvcmF5IEthdnVrY3VvZ2x1LCBKYW1lcyBNYW55aWthLCBKZWZmIERlYW4sIERlbWlzIEhhc3NhYmlzLCBZb3NzaSBNYXRpYXMsIERhbGUgV2Vic3RlciwgSm9lbGxlIEJhcnJhbCwgR3JlZyBDb3JyYWRvLCBDaHJpc3RvcGhlciBTZW10dXJzLCBTLiBTYXJhIE1haGRhdmksIEp1cmFqIEdvdHR3ZWlzLCBBbGFuIEthcnRoaWtlc2FsaW5nYW0sIFZpdmVrIE5hdGFyYWphbiIsMjAyNC0wNS0wMSxDYXBhYmlsaXRpZXMgb2YgR2VtaW5pIE1vZGVscyBpbiBNZWRpY2luZSxodHRwczovL2FyeGl2Lm9yZy9hYnMvMjQwNC4xODQxNiwsLCwsLCwsLCwsLEdvb2dsZSBUUFUgdjQsLFVua25vd24sIkV4Y2VsbGVuY2UgaW4gYSB3aWRlIHZhcmlldHkgb2YgbWVkaWNhbCBhcHBsaWNhdGlvbnMgcG9zZXMgY29uc2lkZXJhYmxlIGNoYWxsZW5nZXMgZm9yIEFJLCByZXF1aXJpbmcgYWR2YW5jZWQgcmVhc29uaW5nLCBhY2Nlc3MgdG8gdXAtdG8tZGF0ZSBtZWRpY2FsIGtub3dsZWRnZSBhbmQgdW5kZXJzdGFuZGluZyBvZiBjb21wbGV4IG11bHRpbW9kYWwgZGF0YS4gR2VtaW5pIG1vZGVscywgd2l0aCBzdHJvbmcgZ2VuZXJhbCBjYXBhYmlsaXRpZXMgaW4gbXVsdGltb2RhbCBhbmQgbG9uZy1jb250ZXh0IHJlYXNvbmluZywgb2ZmZXIgZXhjaXRpbmcgcG9zc2liaWxpdGllcyBpbiBtZWRpY2luZS4gQnVpbGRpbmcgb24gdGhlc2UgY29yZSBzdHJlbmd0aHMgb2YgR2VtaW5pLCB3ZSBpbnRyb2R1Y2UgTWVkLUdlbWluaSwgYSBmYW1pbHkgb2YgaGlnaGx5IGNhcGFibGUgbXVsdGltb2RhbCBtb2RlbHMgdGhhdCBhcmUgc3BlY2lhbGl6ZWQgaW4gbWVkaWNpbmUgd2l0aCB0aGUgYWJpbGl0eSB0byBzZWFtbGVzc2x5IHVzZSB3ZWIgc2VhcmNoLCBhbmQgdGhhdCBjYW4gYmUgZWZmaWNpZW50bHkgdGFpbG9yZWQgdG8gbm92ZWwgbW9kYWxpdGllcyB1c2luZyBjdXN0b20gZW5jb2RlcnMuIFdlIGV2YWx1YXRlIE1lZC1HZW1pbmkgb24gMTQgbWVkaWNhbCBiZW5jaG1hcmtzLCBlc3RhYmxpc2hpbmcgbmV3IHN0YXRlLW9mLXRoZS1hcnQgKFNvVEEpIHBlcmZvcm1hbmNlIG9uIDEwIG9mIHRoZW0sIGFuZCBzdXJwYXNzIHRoZSBHUFQtNCBtb2RlbCBmYW1pbHkgb24gZXZlcnkgYmVuY2htYXJrIHdoZXJlIGEgZGlyZWN0IGNvbXBhcmlzb24gaXMgdmlhYmxlLCBvZnRlbiBieSBhIHdpZGUgbWFyZ2luLiBPbiB0aGUgcG9wdWxhciBNZWRRQSAoVVNNTEUpIGJlbmNobWFyaywgb3VyIGJlc3QtcGVyZm9ybWluZyBNZWQtR2VtaW5pIG1vZGVsIGFjaGlldmVzIFNvVEEgcGVyZm9ybWFuY2Ugb2YgOTEuMSUgYWNjdXJhY3ksIHVzaW5nIGEgbm92ZWwgdW5jZXJ0YWludHktZ3VpZGVkIHNlYXJjaCBzdHJhdGVneS4gT24gNyBtdWx0aW1vZGFsIGJlbmNobWFya3MgaW5jbHVkaW5nIE5FSk0gSW1hZ2UgQ2hhbGxlbmdlcyBhbmQgTU1NVSAoaGVhbHRoICYgbWVkaWNpbmUpLCBNZWQtR2VtaW5pIGltcHJvdmVzIG92ZXIgR1BULTRWIGJ5IGFuIGF2ZXJhZ2UgcmVsYXRpdmUgbWFyZ2luIG9mIDQ0LjUlLiBXZSBkZW1vbnN0cmF0ZSB0aGUgZWZmZWN0aXZlbmVzcyBvZiBNZWQtR2VtaW5pJ3MgbG9uZy1jb250ZXh0IGNhcGFiaWxpdGllcyB0aHJvdWdoIFNvVEEgcGVyZm9ybWFuY2Ugb24gYSBuZWVkbGUtaW4tYS1oYXlzdGFjayByZXRyaWV2YWwgdGFzayBmcm9tIGxvbmcgZGUtaWRlbnRpZmllZCBoZWFsdGggcmVjb3JkcyBhbmQgbWVkaWNhbCB2aWRlbyBxdWVzdGlvbiBhbnN3ZXJpbmcsIHN1cnBhc3NpbmcgcHJpb3IgYmVzcG9rZSBtZXRob2RzIHVzaW5nIG9ubHkgaW4tY29udGV4dCBsZWFybmluZy4gRmluYWxseSwgTWVkLUdlbWluaSdzIHBlcmZvcm1hbmNlIHN1Z2dlc3RzIHJlYWwtd29ybGQgdXRpbGl0eSBieSBzdXJwYXNzaW5nIGh1bWFuIGV4cGVydHMgb24gdGFza3Mgc3VjaCBhcyBtZWRpY2FsIHRleHQgc3VtbWFyaXphdGlvbiwgYWxvbmdzaWRlIGRlbW9uc3RyYXRpb25zIG9mIHByb21pc2luZyBwb3RlbnRpYWwgZm9yIG11bHRpbW9kYWwgbWVkaWNhbCBkaWFsb2d1ZSwgbWVkaWNhbCByZXNlYXJjaCBhbmQgZWR1Y2F0aW9uLiBUYWtlbiB0b2dldGhlciwgb3VyIHJlc3VsdHMgb2ZmZXIgY29tcGVsbGluZyBldmlkZW5jZSBmb3IgTWVkLUdlbWluaSdzIHBvdGVudGlhbCwgYWx0aG91Z2ggZnVydGhlciByaWdvcm91cyBldmFsdWF0aW9uIHdpbGwgYmUgY3J1Y2lhbCBiZWZvcmUgcmVhbC13b3JsZCBkZXBsb3ltZW50IGluIHRoaXMgc2FmZXR5LWNyaXRpY2FsIGRvbWFpbi4iLCwsVW5yZWxlYXNlZCwiVW5pdGVkIFN0YXRlcyBvZiBBbWVyaWNhLFVuaXRlZCBTdGF0ZXMgb2YgQW1lcmljYSIsR2VtaW5pIDEuNSBQcm8sLCwsLDIwMjUtMTEtMjggMTE6NTM6NDQrMDA6MDAsLCwsLCwiSW5kdXN0cnksSW5kdXN0cnkiLCwsLCxVbnJlbGVhc2VkLCwsLCwsLCwsLCwsLE5vCkdlbkNhc3QsRWFydGggc2NpZW5jZSxXZWF0aGVyIGZvcmVjYXN0aW5nLEdvb2dsZSBEZWVwTWluZCwiSWxhbiBQcmljZSwgQWx2YXJvIFNhbmNoZXotR29uemFsZXosIEZlcnJhbiBBbGV0LCBUb20gUi4gQW5kZXJzc29uLCBBbmRyZXcgRWwtS2FkaSwgRG9taW5pYyBNYXN0ZXJzLCBUaW1vIEV3YWxkcywgSmFja2x5bm4gU3RvdHQsIFNoYWtpciBNb2hhbWVkLCBQZXRlciBCYXR0YWdsaWEsIFJlbWkgTGFtLCBNYXR0aGV3IFdpbGxzb24iLDIwMjQtMDUtMDEsR2VuQ2FzdDogRGlmZnVzaW9uLWJhc2VkIGVuc2VtYmxlIGZvcmVjYXN0aW5nIGZvciBtZWRpdW0tcmFuZ2Ugd2VhdGhlcixodHRwczovL2FyeGl2Lm9yZy9hYnMvMjMxMi4xNTc5NiwsU09UQSBpbXByb3ZlbWVudCwsLCw4LjE2OTk4NGUrMjAsIlRoZSBtb2RlbCB3YXMgdHJhaW5lZCBmb3IgMTIwIGhvdXJzIG9uIDMyIFRQVXY1LiAKQXNzdW1pbmcgaXQgd2FzIFRQVXY1ZSwgYmYxNiBwcmVjaXNpb246CgoxOTcwMDAwMDAwMDAwMDAgRkxPUC9zICogMTIwIGhvdXJzICogMzYwMCBzL2hvdXIgKiAzMiBpbnN0YW5jZXMgKiAwLjMgW2Fzc3VtZWQgdXRpbGl6YXRpb25dID0gOC4xNjk5ODRlKzIwIEZMT1AiLCwiU3RhZ2UgMTogIDIgbWlsbGlvbiB0cmFpbmluZyBzdGVwcy4gYmF0Y2ggc2l6ZSAzMiAKU3RhZ2UgMjogNjQgMDAwIGZ1cnRoZXIgdHJhaW5pbmcgc3RlcHMuICBiYXRjaCBzaXplIDMyICIsLCJTdGFnZSAxOiAiIlRoaXMgdHJhaW5pbmcgc3RhZ2UgdGFrZXMgYSBsaXR0bGUgb3ZlciAzLjUgZGF5cyB1c2luZyAzMiBUUFV2NSBpbnN0YW5jZXMuIiIKU3RhZ2UgMjogIiJUaGlzIHRha2VzIGp1c3QgdW5kZXIgMS41IGRheXMgdXNpbmcgMzIgVFBVdjUgaW5zdGFuY2VzLiIiCjUqMjQgPSAxMjAgaG91cnMiLEdvb2dsZSBUUFUgdjVlLCxDb25maWRlbnQsIldlYXRoZXIgZm9yZWNhc3RzIGFyZSBmdW5kYW1lbnRhbGx5IHVuY2VydGFpbiwgc28gcHJlZGljdGluZyB0aGUgcmFuZ2Ugb2YgcHJvYmFibGUgd2VhdGhlciBzY2VuYXJpb3MgaXMgY3J1Y2lhbCBmb3IgaW1wb3J0YW50IGRlY2lzaW9ucywgZnJvbSB3YXJuaW5nIHRoZSBwdWJsaWMgYWJvdXQgaGF6YXJkb3VzIHdlYXRoZXIsIHRvIHBsYW5uaW5nIHJlbmV3YWJsZSBlbmVy</x:v>
      </x:c>
    </x:row>
    <x:row r="123" ht="18" customHeight="1">
      <x:c r="A123" s="17" t="n">
        <x:v>118</x:v>
      </x:c>
      <x:c r="B123" s="17" t="n">
        <x:v>310</x:v>
      </x:c>
      <x:c r="C123" s="160" t="str">
        <x:v>Z3kgdXNlLiBIZXJlLCB3ZSBpbnRyb2R1Y2UgR2VuQ2FzdCwgYSBwcm9iYWJpbGlzdGljIHdlYXRoZXIgbW9kZWwgd2l0aCBncmVhdGVyIHNraWxsIGFuZCBzcGVlZCB0aGFuIHRoZSB0b3Agb3BlcmF0aW9uYWwgbWVkaXVtLXJhbmdlIHdlYXRoZXIgZm9yZWNhc3QgaW4gdGhlIHdvcmxkLCB0aGUgRXVyb3BlYW4gQ2VudHJlIGZvciBNZWRpdW0tUmFuZ2UgRm9yZWNhc3RzIChFQ01XRikncyBlbnNlbWJsZSBmb3JlY2FzdCwgRU5TLiBVbmxpa2UgdHJhZGl0aW9uYWwgYXBwcm9hY2hlcywgd2hpY2ggYXJlIGJhc2VkIG9uIG51bWVyaWNhbCB3ZWF0aGVyIHByZWRpY3Rpb24gKE5XUCksIEdlbkNhc3QgaXMgYSBtYWNoaW5lIGxlYXJuaW5nIHdlYXRoZXIgcHJlZGljdGlvbiAoTUxXUCkgbWV0aG9kLCB0cmFpbmVkIG9uIGRlY2FkZXMgb2YgcmVhbmFseXNpcyBkYXRhLiBHZW5DYXN0IGdlbmVyYXRlcyBhbiBlbnNlbWJsZSBvZiBzdG9jaGFzdGljIDE1LWRheSBnbG9iYWwgZm9yZWNhc3RzLCBhdCAxMi1ob3VyIHN0ZXBzIGFuZCAwLjI1IGRlZ3JlZSBsYXRpdHVkZS1sb25naXR1ZGUgcmVzb2x1dGlvbiwgZm9yIG92ZXIgODAgc3VyZmFjZSBhbmQgYXRtb3NwaGVyaWMgdmFyaWFibGVzLCBpbiA4IG1pbnV0ZXMuIEl0IGhhcyBncmVhdGVyIHNraWxsIHRoYW4gRU5TIG9uIDk3LjQlIG9mIDEzMjAgdGFyZ2V0cyB3ZSBldmFsdWF0ZWQsIGFuZCBiZXR0ZXIgcHJlZGljdHMgZXh0cmVtZSB3ZWF0aGVyLCB0cm9waWNhbCBjeWNsb25lcywgYW5kIHdpbmQgcG93ZXIgcHJvZHVjdGlvbi4gVGhpcyB3b3JrIGhlbHBzIG9wZW4gdGhlIG5leHQgY2hhcHRlciBpbiBvcGVyYXRpb25hbCB3ZWF0aGVyIGZvcmVjYXN0aW5nLCB3aGVyZSBjcml0aWNhbCB3ZWF0aGVyLWRlcGVuZGVudCBkZWNpc2lvbnMgYXJlIG1hZGUgd2l0aCBncmVhdGVyIGFjY3VyYWN5IGFuZCBlZmZpY2llbmN5LiIsLCxPcGVuIHdlaWdodHMgKG5vbi1jb21tZXJjaWFsKSxVbml0ZWQgU3RhdGVzIG9mIEFtZXJpY2EsLCwsMzIuMCwsMjAyNS0xMS0yOCAxMTo1Mzo0NCswMDowMCwsLCwsLEluZHVzdHJ5LCwsLDEyMC4wLE9wZW4gc291cmNlLCJBcGFjaGUgMi4wIGZvciB0cmFpbmluZyBhbmQgaW5mZXJlbmNlIGNvZGUKaHR0cHM6Ly9naXRodWIuY29tL2dvb2dsZS1kZWVwbWluZC9ncmFwaGNhc3QKCkNDIEJZLU5DLVNBIDQuMCBmb3Igd2VpZ2h0cyIsLCwsLCwxNDIyOC40Nzg1MzMyMjA1NyxIYXJkd2FyZSwsLCwsWWVzCk11bHRpLVRva2VuIFByZWRpY3Rpb24gN0IsTGFuZ3VhZ2UsQ29kZSBnZW5lcmF0aW9uLEZhY2Vib29rIEFJIFJlc2VhcmNoLCJGYWJpYW4gR2xvZWNrbGUsIEJhZHIgWW91YmkgSWRyaXNzaSwgQmFwdGlzdGUgUm96acOocmUsIERhdmlkIExvcGV6LVBheiwgR2FicmllbCBTeW5uYWV2ZSIsMjAyNC0wNC0zMCxCZXR0ZXIgJiBGYXN0ZXIgTGFyZ2UgTGFuZ3VhZ2UgTW9kZWxzIHZpYSBNdWx0aS10b2tlbiBQcmVkaWN0aW9uLGh0dHBzOi8vYXJ4aXYub3JnL2Ficy8yNDA0LjE5NzM3LCwsLDY3MDAwMDAwMDAuMCw2LjdCICjigJw3QuKAnSksMy44NDEwOTJlKzIzLCIiInRyYWluaW5nIGFsbCBtb2RlbHMgcmVwb3J0ZWQgaW4gdGhlIHBhcGVyIHJlcXVpcmVkIGFyb3VuZCA1MDBLIEdQVSBob3VycyBvZiBjb21wdXRhdGlvbiBvbiBoYXJkd2FyZSBvZiB0eXBlIEExMDAtODBHQiBhbmQgSDEwMC4iIgpBMTAwLTgwIEdCIHBlYWsgRkxPUC9zIFthc3N1bWVkIGZwMTYgcHJlY2lzaW9uXTogNzc5NzAwMDAwMDAwMDAKSDEwMCBwZWFrIEZMT1AvcyBbYXNzdW1lZCBTWE01IFRlbnNvckNvcmVdOiA5ODkwMDAwMDAwMDAwMDAKYXNzdW1pbmcgNTAvNTAgdXNhZ2U6CgooNzc5NzAwMDAwMDAwMDArOTg5MDAwMDAwMDAwMDAwKSowLjUqNTAwMDAwaG91cnMqMzYwMHMqMC4zPTIuODgwODE5ZSsyMyBmb3IgQUxMIG1vZGVscyBpbiB0aGUgcGFwZXIKCmFzc3VtaW5nIHRoaXMgbW9kZWwgaGFzIHRha2VuIGFyb3VuZCA0MCUgb2YgYWxsIHVzZWQgY29tcHV0ZSAoaHR0cHM6Ly9kb2NzLmdvb2dsZS5jb20vc3ByZWFkc2hlZXRzL2QvMVljLUhBZFlnbjZlOVNVSWxpTWFRdHZRc2NJc0Vab21MZFhiV3lZbF9qZlEvZWRpdD91c3A9c2hhcmluZykKCnRoZW4gaXQncyBhc3N1bWVkIGNvbXB1dGUgaXMgMy44NDEwOTJlKzIzIEZMT1BzIiwsMVQgdG90YWwgdG9rZW5zIG92ZXIgNCBlcG9jaHMgKFRhYmxlIDEpLCwsIk5WSURJQSBBMTAwIFNYTTQgODAgR0IsTlZJRElBIEgxMDAgU1hNNSA4MEdCIiwsTGlrZWx5LCJMYXJnZSBsYW5ndWFnZSBtb2RlbHMgc3VjaCBhcyBHUFQgYW5kIExsYW1hIGFyZSB0cmFpbmVkIHdpdGggYSBuZXh0LXRva2VuIHByZWRpY3Rpb24gbG9zcy4gSW4gdGhpcyB3b3JrLCB3ZSBzdWdnZXN0IHRoYXQgdHJhaW5pbmcgbGFuZ3VhZ2UgbW9kZWxzIHRvIHByZWRpY3QgbXVsdGlwbGUgZnV0dXJlIHRva2VucyBhdCBvbmNlIHJlc3VsdHMgaW4gaGlnaGVyIHNhbXBsZSBlZmZpY2llbmN5LiBNb3JlIHNwZWNpZmljYWxseSwgYXQgZWFjaCBwb3NpdGlvbiBpbiB0aGUgdHJhaW5pbmcgY29ycHVzLCB3ZSBhc2sgdGhlIG1vZGVsIHRvIHByZWRpY3QgdGhlIGZvbGxvd2luZyBuIHRva2VucyB1c2luZyBuIGluZGVwZW5kZW50IG91dHB1dCBoZWFkcywgb3BlcmF0aW5nIG9uIHRvcCBvZiBhIHNoYXJlZCBtb2RlbCB0cnVuay4gQ29uc2lkZXJpbmcgbXVsdGktdG9rZW4gcHJlZGljdGlvbiBhcyBhbiBhdXhpbGlhcnkgdHJhaW5pbmcgdGFzaywgd2UgbWVhc3VyZSBpbXByb3ZlZCBkb3duc3RyZWFtIGNhcGFiaWxpdGllcyB3aXRoIG5vIG92ZXJoZWFkIGluIHRyYWluaW5nIHRpbWUgZm9yIGJvdGggY29kZSBhbmQgbmF0dXJhbCBsYW5ndWFnZSBtb2RlbHMuIFRoZSBtZXRob2QgaXMgaW5jcmVhc2luZ2x5IHVzZWZ1bCBmb3IgbGFyZ2VyIG1vZGVsIHNpemVzLCBhbmQga2VlcHMgaXRzIGFwcGVhbCB3aGVuIHRyYWluaW5nIGZvciBtdWx0aXBsZSBlcG9jaHMuIEdhaW5zIGFyZSBlc3BlY2lhbGx5IHByb25vdW5jZWQgb24gZ2VuZXJhdGl2ZSBiZW5jaG1hcmtzIGxpa2UgY29kaW5nLCB3aGVyZSBvdXIgbW9kZWxzIGNvbnNpc3RlbnRseSBvdXRwZXJmb3JtIHN0cm9uZyBiYXNlbGluZXMgYnkgc2V2ZXJhbCBwZXJjZW50YWdlIHBvaW50cy4gT3VyIDEzQiBwYXJhbWV0ZXIgbW9kZWxzIHNvbHZlcyAxMiAlIG1vcmUgcHJvYmxlbXMgb24gSHVtYW5FdmFsIGFuZCAxNyAlIG1vcmUgb24gTUJQUCB0aGFuIGNvbXBhcmFibGUgbmV4dC10b2tlbiBtb2RlbHMuIEV4cGVyaW1lbnRzIG9uIHNtYWxsIGFsZ29yaXRobWljIHRhc2tzIGRlbW9uc3RyYXRlIHRoYXQgbXVsdGktdG9rZW4gcHJlZGljdGlvbiBpcyBmYXZvcmFibGUgZm9yIHRoZSBkZXZlbG9wbWVudCBvZiBpbmR1Y3Rpb24gaGVhZHMgYW5kIGFsZ29yaXRobWljIHJlYXNvbmluZyBjYXBhYmlsaXRpZXMuIEFzIGFuIGFkZGl0aW9uYWwgYmVuZWZpdCwgbW9kZWxzIHRyYWluZWQgd2l0aCA0LXRva2VuIHByZWRpY3Rpb24gYXJlIHVwIHRvIDMgdGltZXMgZmFzdGVyIGF0IGluZmVyZW5jZSwgZXZlbiB3aXRoIGxhcmdlIGJhdGNoIHNpemVzLiIsNC4wLCxPcGVuIHdlaWdodHMgKG5vbi1jb21tZXJjaWFsKSwiVW5pdGVkIFN0YXRlcyBvZiBBbWVyaWNhLEZyYW5jZSIsLCwsLCwyMDI1LTExLTI4IDExOjUzOjQ0KzAwOjAwLCwsLCwsSW5kdXN0cnksLCwsLFVucmVsZWFzZWQsImh0dHBzOi8vaHVnZ2luZ2ZhY2UuY28vZmFjZWJvb2svbXVsdGktdG9rZW4tcHJlZGljdGlvbgoKIiJ3ZeKAmXJlIHJlbGVhc2luZyB0aGUgcHJlLXRyYWluZWQgbW9kZWxzIGZvciBjb2RlIGNvbXBsZXRpb24gdW5kZXIgYSBub24tY29tbWVyY2lhbC9yZXNlYXJjaC1vbmx5IGxpY2Vuc2UuIiIiLFRydWUsLCwsLCxIYXJkd2FyZSwsLCwsWWVzCk11bHRpLVRva2VuIFByZWRpY3Rpb24gMTNCLExhbmd1YWdlLENvZGUgZ2VuZXJhdGlvbixGYWNlYm9vayBBSSBSZXNlYXJjaCwiRmFiaWFuIEdsb2Vja2xlLCBCYWRyIFlvdWJpIElkcmlzc2ksIEJhcHRpc3RlIFJvemnDqHJlLCBEYXZpZCBMb3Blei1QYXosIEdhYnJpZWwgU3lubmFldmUiLDIwMjQtMDQtMzAsQmV0dGVyICYgRmFzdGVyIExhcmdlIExhbmd1YWdlIE1vZGVscyB2aWEgTXVsdGktdG9rZW4gUHJlZGljdGlvbixodHRwczovL2FyeGl2Lm9yZy9hYnMvMjQwNC4xOTczNywsLCwxMzAwMDAwMDAwMC4wLDEzQiAoRmlndXJlIDEpLDEuNTM2NDM2OGUrMjMsIiIidHJhaW5pbmcgYWxsIG1vZGVscyByZXBvcnRlZCBpbiB0aGUgcGFwZXIgcmVxdWlyZWQgYXJvdW5kIDUwMEsgR1BVIGhvdXJzIG9mIGNvbXB1dGF0aW9uIG9uIGhhcmR3YXJlIG9mIHR5cGUgQTEwMC04MEdCIGFuZCBIMTAwLiIiCkExMDAtODAgR0IgcGVhayBGTE9QL3MgW2Fzc3VtZWQgZnAxNiBwcmVjaXNpb25dOiA3Nzk3MDAwMDAwMDAwMApIMTAwIHBlYWsgRkxPUC9zIFthc3N1bWVkIFNYTTUgVGVuc29yQ29yZV06IDk4OTAwMDAwMDAwMDAwMAphc3N1bWluZyA1MC81MCB1c2FnZToKCig3Nzk3MDAwMDAwMDAwMCs5ODkwMDAwMDAwMDAwMDApKjAuNSo1MDAwMDBob3VycyozNjAwcyowLjM9Mi44ODA4MTllKzIzIGZvciBBTEwgbW9kZWxzIGluIHRoZSBwYXBlcgoKYXNzdW1pbmcgdGhpcyBtb2RlbCBoYXMgdGFrZW4gYXJvdW5kIDE2JSBvZiBhbGwgdXNlZCBjb21wdXRlIChodHRwczovL2RvY3MuZ29vZ2xlLmNvbS9zcHJlYWRzaGVldHMvZC8xWWMtSEFkWWduNmU5U1VJbGlNYVF0dlFzY0lzRVpvbUxkWGJXeVlsX2pmUS9lZGl0P3VzcD1zaGFyaW5nKQoKdGhlbiBpdCdzIGFzc3VtZWQgY29tcHV0ZSBpcyAxLjUzNjQzNjhlKzIzIEZMT1BzIiwsIDIwOS43QiAoVGFibGUgUzEzKSwsLCJOVklESUEgQTEwMCBTWE00IDgwIEdCLE5WSURJQSBIMTAwIFNYTTUgODBHQiIsLExpa2VseSwiTGFyZ2UgbGFuZ3VhZ2UgbW9kZWxzIHN1Y2ggYXMgR1BUIGFuZCBMbGFtYSBhcmUgdHJhaW5lZCB3aXRoIGEgbmV4dC10b2tlbiBwcmVkaWN0aW9uIGxvc3MuIEluIHRoaXMgd29yaywgd2Ugc3VnZ2VzdCB0aGF0IHRyYWluaW5nIGxhbmd1YWdlIG1vZGVscyB0byBwcmVkaWN0IG11bHRpcGxlIGZ1dHVyZSB0b2tlbnMgYXQgb25jZSByZXN1bHRzIGluIGhpZ2hlciBzYW1wbGUgZWZmaWNpZW5jeS4gTW9yZSBzcGVjaWZpY2FsbHksIGF0IGVhY2ggcG9zaXRpb24gaW4gdGhlIHRyYWluaW5nIGNvcnB1cywgd2UgYXNrIHRoZSBtb2RlbCB0byBwcmVkaWN0IHRoZSBmb2xsb3dpbmcgbiB0b2tlbnMgdXNpbmcgbiBpbmRlcGVuZGVudCBvdXRwdXQgaGVhZHMsIG9wZXJhdGluZyBvbiB0b3Agb2YgYSBzaGFyZWQgbW9kZWwgdHJ1bmsuIENvbnNpZGVyaW5nIG11bHRpLXRva2VuIHByZWRpY3Rpb24gYXMgYW4gYXV4aWxpYXJ5IHRyYWluaW5nIHRhc2ssIHdlIG1lYXN1cmUgaW1wcm92ZWQgZG93bnN0cmVhbSBjYXBhYmlsaXRpZXMgd2l0aCBubyBvdmVyaGVhZCBpbiB0cmFpbmluZyB0aW1lIGZvciBib3RoIGNvZGUgYW5kIG5hdHVyYWwgbGFuZ3VhZ2UgbW9kZWxzLiBUaGUgbWV0aG9kIGlzIGluY3JlYXNpbmdseSB1c2VmdWwgZm9yIGxhcmdlciBtb2RlbCBzaXplcywgYW5kIGtlZXBzIGl0cyBhcHBlYWwgd2hlbiB0cmFpbmluZyBmb3IgbXVsdGlwbGUgZXBvY2hzLiBHYWlucyBhcmUgZXNwZWNpYWxseSBwcm9ub3VuY2VkIG9uIGdlbmVyYXRpdmUgYmVuY2htYXJrcyBsaWtlIGNvZGluZywgd2hlcmUgb3VyIG1vZGVscyBjb25zaXN0ZW50bHkgb3V0cGVyZm9ybSBzdHJvbmcgYmFzZWxpbmVzIGJ5IHNldmVyYWwgcGVyY2VudGFnZSBwb2ludHMuIE91ciAxM0IgcGFyYW1ldGVyIG1vZGVscyBzb2x2ZXMgMTIgJSBtb3JlIHByb2JsZW1zIG9uIEh1bWFuRXZhbCBhbmQgMTcgJSBtb3JlIG9uIE1CUFAgdGhhbiBjb21wYXJhYmxlIG5leHQtdG9rZW4gbW9kZWxzLiBFeHBlcmltZW50cyBvbiBzbWFsbCBhbGdvcml0aG1pYyB0YXNrcyBkZW1vbnN0cmF0ZSB0aGF0IG11bHRpLXRva2VuIHByZWRpY3Rpb24gaXMgZmF2b3JhYmxlIGZvciB0aGUgZGV2ZWxvcG1lbnQgb2YgaW5kdWN0aW9uIGhlYWRzIGFuZCBhbGdvcml0aG1pYyByZWFzb25pbmcgY2FwYWJpbGl0aWVzLiBBcyBhbiBhZGRpdGlvbmFsIGJlbmVmaXQsIG1vZGVscyB0cmFpbmVkIHdpdGggNC10b2tlbiBwcmVkaWN0aW9uIGFyZSB1cCB0byAzIHRpbWVzIGZhc3RlciBhdCBpbmZlcmVuY2UsIGV2ZW4gd2l0aCBsYXJnZSBiYXRjaCBzaXplcy4iLCwsVW5yZWxlYXNlZCwiVW5pdGVkIFN0YXRlcyBvZiBBbWVyaWNhLEZyYW5jZSIsLCwsLCwyMDI1LTExLTI4IDExOjUzOjQ0KzAwOjAwLCwsLCwsSW5kdXN0cnksLCwsLFVucmVsZWFzZWQsLFRydWUsLCwsLCxIYXJkd2FyZSwsLCwsTm8KRGlmZlBlcEJ1aWxkZXIsQmlvbG9neSxQcm90ZWluIGdlbmVyYXRpb24sUGVraW5nIFVuaXZlcnNpdHksIkZhbmhhbyBXYW5nLCBZdXpoZSBXYW5nLCBMYWl5aSBGZW5nLCBDaGFuZ3NoZW5nIFpoYW5nLCBMdWh1YSBMYWkiLDIwMjQtMDQtMzAsVGFyZ2V0LVNwZWNpZmljIERlIE5vdm8gUGVwdGlkZSBCaW5kZXIgRGVzaWduIHdpdGggRGlmZlBlcEJ1aWxkZXIsaHR0cHM6Ly9hcnhpdi5vcmcvYWJzLzI0MDUuMDAxMjgsMjcuMCwsLDEwNDAwMDAwMC4wLCw3LjY2Nzc4NTcyODAwMWUrMjEsIjEuIEhhcmR3YXJlOiA4eCBOVklESUEgQTgwMCA4MEdCIEdQVXMgKDcuODBlMTMgRkxPUC9zIHBlciBHUFUpCjIuIFRyYWluaW5nIGR1cmF0aW9uOiA1IGRheXMgPSA0MzIsMDAwIHNlY29uZHMgKGRpcmVjdGx5IHByb3ZpZGVkKQozLiBVdGlsaXphdGlvbjogNDAlCjQuIENhbGN1bGF0aW9uOiAKICAgNy44MGUxMyBGTE9QL3MvR1BVIMOXIDggR1BVcyDDlyA0MzIsMDAwcyDDlyAwLjQwID0gMS4wOGUyMCBGTE9QCiAgICg3LjgwZTEzIMOXIDggPSA2LjI0ZTE0IEZMT1AvcyB0b3RhbCDihpIgw5cgNDMyLDAwMHMgPSAyLjcwZTIwIOKGkiDDlyAwLjQwID0gMS4wOGUyMCkKCkJhc2UgbW9kZWw6IDcuNTYwMDAwMDAwMDAxZSsyMQoKVG90YWw6IDc2Njc3ODU3MjgwMDEwMDAwMDAwMDAiLDE0ODk3MDAsIlN0ZXAtYnktc3RlcCBjYWxjdWxhdGlvbjoKQ29tcGxleGVzID0gMTQsODk3CkF2ZXJhZ2UgbGVuZ3RoID0gKDggKyAzMCkvMiA9IDE5ClRvdGFsIGRhdGFwb2ludHMgPSAxNCw4OTcgw5cgMTkgPSAyODMsMDQzIOKJiCAyLjgzw5cxMOKBtSIsMTIwLjAsLE5WSURJQSBBODAwIFBDSWUgNDAgR0IsLENvbmZpZGVudCwiRGVzcGl0ZSB0aGUgZXhjaXRpbmcgcHJvZ3Jlc3MgaW4gdGFyZ2V0LXNwZWNpZmljIGRlIG5vdm8gcHJvdGVpbiBiaW5kZXIgZGVzaWduLCBwZXB0aWRlIGJpbmRlciBkZXNpZ24gcmVtYWlucyBjaGFsbGVuZ2luZyBkdWUgdG8gdGhlIGZsZXhpYmlsaXR5IG9mIHBlcHRpZGUgc3RydWN0dXJlcyBhbmQgdGhlIHNjYXJjaXR5IG9mIHByb3RlaW4tcGVwdGlkZSBjb21wbGV4IHN0cnVjdHVyZSBkYXRhLiBJbiB0aGlzIHN0dWR5LCB3ZSBjdXJhdGVkIGEgbGFyZ2Ugc3ludGhldGljIGRhdGFzZXQsIHJlZmVycmVkIHRvIGFzIFBlcFBDLUYsIGZyb20gdGhlIGFidW5kYW50IHByb3RlaW4tcHJvdGVpbiBpbnRlcmZhY2UgZGF0YSBhbmQgZGV2ZWxvcGVkIERpZmZQZXBCdWlsZGVyLCBhIGRlIG5vdm8gdGFyZ2V0LXNwZWNpZmljIHBlcHRpZGUgYmluZGVyIGdlbmVyYXRpb24gbWV0aG9kIHRoYXQgdXRpbGl6ZXMgYW4gU0UoMyktZXF1aXZhcmlhbnQgZGlmZnVzaW9uIG1vZGVsIHRyYWluZWQgb24gUGVwUEMtRiB0byBjby1kZXNpZ24gcGVwdGlkZSBzZXF1ZW5jZXMgYW5kIHN0cnVjdHVyZXMuIERpZmZQZXBCdWlsZGVyIGFsc28gaW50cm9kdWNlcyBkaXN1bGZpZGUgYm9uZHMgdG8gc3RhYmlsaXplIHRoZSBnZW5lcmF0ZWQgcGVwdGlkZSBzdHJ1Y3R1cmVzLiBXZSB0ZXN0ZWQgRGlmZlBlcEJ1aWxkZXIgb24gMzAgZXhwZXJpbWVudGFsbHkgdmVyaWZpZWQgc3Ryb25nIHBlcHRpZGUgYmluZGVycyB3aXRoIGF2YWlsYWJsZSBwcm90ZWluLXBlcHRpZGUgY29tcGxleCBzdHJ1Y3R1cmVzLiBEaWZmUGVwQnVpbGRlciB3YXMgYWJsZSB0byBlZmZlY3RpdmVseSByZWNhbGwgdGhlIG5hdGl2ZSBzdHJ1Y3R1cmVzIGFuZCBzZXF1ZW5jZXMgb2YgdGhlIHBlcHRpZGUgbGlnYW5kcyBhbmQgdG8gZ2VuZXJhdGUgbm92ZWwgcGVwdGlkZSBiaW5kZXJzIHdpdGggaW1wcm92ZWQgYmluZGluZyBmcmVlIGVuZXJneS4gV2Ugc3Vic2VxdWVudGx5IGNvbmR1Y3RlZCBkZSBub3ZvIGdlbmVyYXRpb24gY2FzZSBzdHVkaWVzIG9uIHRocmVlIHRhcmdldHMuIEluIGJvdGggdGhlIHJlZ2VuZXJhdGlvbiB0ZXN0IGFuZCBjYXNlIHN0dWRpZXMsIERpZmZQZXBCdWlsZGVyIG91dHBlcmZvcm1lZCBBZkRlc2lnbiBhbmQgUkZkaWZmdXNpb24gY291cGxlZCB3aXRoIFByb3RlaW5NUE5OLCBpbiB0ZXJtcyBvZiBzZXF1ZW5jZSBhbmQgc3RydWN0dXJlIHJlY2FsbCwgaW50ZXJmYWNlIHF1YWxpdHksIGFuZCBzdHJ1Y3R1cmFsIGRpdmVyc2l0eS4gTW9sZWN1bGFyIGR5bmFtaWNzIHNpbXVsYXRpb25zIGNvbmZpcm1lZCB0aGF0IHRoZSBpbnRyb2R1Y3Rpb24gb2YgZGlzdWxmaWRlIGJvbmRzIGVuaGFuY2VkIHRoZSBzdHJ1Y3R1cmFsIHJpZ2lkaXR5IGFuZCBiaW5kaW5nIHBlcmZvcm1hbmNlIG9mIHRoZSBnZW5lcmF0ZWQgcGVwdGlkZXMuIEFzIGEgZ2VuZXJhbCBwZXB0aWRlIGJpbmRlciBkZSBub3ZvIGRlc2lnbiB0b29sLCBEaWZmUGVwQnVpbGRlciBjYW4gYmUgdXNlZCB0byBkZXNpZ24gcGVwdGlkZSBiaW5kZXJzIGZvciBnaXZlbiBwcm90ZWluIHRhcmdldHMgd2l0aCB0aHJlZSBkaW1lbnNpb25hbCBhbmQgYmluZGluZyBzaXRlIGluZm9ybWF0aW9uLiIsLCwsQ2hpbmEsRVNNMi02NTBNLCwsOC4wLCwyMDI2LTA1LTI1IDEyOjMxOjE4KzAwOjAwLCwsLCwsQWNhZGVtaWEsLCwsLCwsLCwsLCwzOTUyLjQ0MzE2NTU2MTA3NDIsSGFyZHdhcmUsLCwsLApBbWF6b24gUSBEZXZlbG9wZXIsTGFuZ3VhZ2UsIkNvZGUgZ2VuZXJhdGlvbixDb2RlIGF1dG9jb21wbGV0aW9uIixBbWF6b24sLDIwMjQtMDQtMzAsVGhlIG1vc3QgY2FwYWJsZSBnZW5lcmF0aXZlIEFJ4oCTcG93ZXJlZCBhc3Npc3RhbnQgZm9yIHNvZnR3YXJlIGRldmVsb3BtZW50LGh0dHBzOi8vYXdzLmFtYXpvbi5jb20vYmxvZ3MvYXdzL2FtYXpvbi1xLWRldmVsb3Blci1ub3ctZ2VuZXJhbGx5LWF2YWlsYWJsZS1pbmNsdWRlcy1uZXctY2FwYWJpbGl0aWVzLXRvLXJlaW1hZ2luZS1kZXZlbG9wZXItZXhwZXJpZW5jZS8sLCwsLCwsLCwsLCwsLFVua25vd24sIkFtYXpvbiBRIERldmVsb3BlciBoYXMgYWdlbnRzIHRoYXQgY2FuIGdlbmVyYXRlIHJlYWwtdGltZSBjb2RlIHN1Z2dlc3Rpb25zIGJhc2VkIG9uIHlvdXIgY29tbWVudHMgYW5kIGV4aXN0aW5nIGNvZGUsIGJvb3RzdHJhcCBuZXcgcHJvamVjdHMgZnJvbSBhIHNpbmdsZSBwcm9tcHQgKC9kZXYpLCBhdXRvbWF0ZSB0aGUgcHJvY2VzcyBvZiB1cGdyYWRpbmcgYW5kIHRyYW5zZm9ybWluZyBsZWdhY3kgSmF2YSBhcHBsaWNhdGlvbnMgd2l0aCB0aGUgQW1hem9uIFEgRGV2ZWxvcGVyIHRyYW5zZm9ybWF0aW9uIGNhcGFiaWxpdHkgKC90cmFuc2Zvcm0pLCBnZW5lcmF0ZSBjdXN0b21pemVkIGNvZGUgcmVjb21tZW5kYXRpb25zIGZyb20geW91ciBwcml2YXRlIHJlcG9zaXRvcmllcyBzZWN1cmVseSwgYW5kIHF1aWNrbHkgdW5kZXJzdGFuZCB3aGF0IHJlc291cmNlcyBhcmUgcnVubmluZyBpbiB5b3VyIEFXUyBhY2NvdW50IHdpdGggYSBzaW1wbGUgcHJvbXB0LgoKVG9kYXkgW0RlYyAwMywgMjAyNF0sIHdl4oCZcmUgZXhwYW5kaW5nIEFtYXpvbiBRIERldmVsb3BlciBhZ2VudCBjYXBhYmlsaXRpZXMgZm9yOiAxKSBlbmhhbmNlZCBkb2N1bWVudGF0aW9uIGluIGNvZGViYXNlcyAoL2RvYyksIDIpIHN1cHBvcnRpbmcgY29kZSByZXZpZXdzIHRvIGRldGVjdCBhbmQgcmVzb2x2ZSBzZWN1cml0eSBhbmQgY29kZSBxdWFsaXR5IGlzc3VlcyAoL3JldmlldyksIGFuZCAzKSBnZW5lcmF0aW5nIHVuaXQgdGVzdHMgYXV0b21hdGljYWxseSBhbmQgaW1wcm92aW5nIHRlc3QgY292ZXJhZ2UgKC90ZXN0KSBhY3Jvc3MgdGhlIHNvZnR3YXJlIGRldmVsb3BtZW50IGxpZmVjeWNsZSBpbiB5b3VyIHByZWZlcnJlZCBJREUgb3IgR2l0TGFiIER1byB3aXRoIEFtYXpvbiBRIChpbiBwcmV2aWV3KSwgd2hpY2ggaXMgb25lIG9mIHRoZSBtb3N0IHBvcHVsYXIgZW50ZXJwcmlzZSBEZXZPcHMgcGxhdGZvcm1zIiwsLEFQSSBhY2Nlc3MsVW5pdGVkIFN0YXRlcyBvZiBBbWVyaWNhLCwsLCwsMjAyNS0xMS0yOCAxMTo1Mzo0NCswMDowMCwsLCwsLEluZHVzdHJ5LCwsLCxVbnJlbGVhc2VkLCwsLCwsLCwsLCwsLE5vClNlZWRMTE0sU3BlZWNoLFNwZWVjaCByZWNvZ25pdGlvbiAoQVNSKSwsIkZhbiBZYW5nLCBIdWFuanVuIEtvbmcsIEppZSBZaW5nLCBaaWhvbmcgQ2hlbiwgVGFvIEx1bywgV2FubGkgSmlhbmcsIFpob25naGFuZyBZdWFuLCBaaGVmYW4gV2FuZywgWmhhb25hIE1hLCBTaGlrdWFuIFdhbmcsIFdhbmZlbmcgTWEsIFhpYW95aSBXYW5nLCBYaWFveWluZyBMaSwgWmhlbmd5aW4gSHUsIFhpYW9kb25nIE1hLCBNaW5ndW8gTGl1LCBYaXFpbmcgV2FuZywgRmFuIENoZW4sIE5hbnFpbmcgRG9uZyIsMjAyNC0wNC0yOSwi5oiR5Zu96aaW5Liq56eN5Lia5aSn6K+t6KiA5qih5Z6L4oCc5Liw55m74oCd5Y+R5biDCiIsaHR0cHM6Ly93d3cuc2NpZW5jZWRpcmVjdC5jb20vc2NpZW5jZS9hcnRpY2xlL2Ficy9waWkvUzE2NzQyMDUyMjUwMDE3MjgsLCwsNzAwMDAwMDAwMC4wLCJUbyBhZGRyZXNzIHRoZXNlIGNoYWxsZW5nZXMsIHdlIGludHJvZHVjZSBTZWVkTExNwrdSaWNlIChTZWVkTExNKSwgYSA3LWJpbGxpb24tcGFyYW1ldGVyIG1vZGVsIHRyYWluZWQgb24gMS40IG1pbGxpb24gcmljZS1yZWxhdGVkIHB1YmxpY2F0aW9ucywgcmVwcmVzZW50aW5nIG5lYXJseSA5OC4yNCUgb2YgZ2xvYmFsIHJpY2UgcmVzZWFyY2ggb3V0cHV0LiIsLCwsLCwsLCxDb25maWRlbnQsIlRoaXMgaXMgdGhlIGluZHVzdHJ5J3MgZmlyc3Qgc3BlZWNoIHJlY29nbml0aW9uIGJpZyBtb2RlbCB0aGF0IHN1cHBvcnRzIHRoZSBmcmVlIG1peGluZyBvZiAzMCBkaWFsZWN0cy4gSXQgaXMgYWxzbyB0aGUgc3BlZWNoIHJlY29nbml0aW9uIGJpZyBtb2RlbCB0aGF0IGN1cnJlbnRseSBzdXBwb3J0cyB0aGUgbW9zdCBkaWFsZWN0cyBpbiBDaGluYS4gSXQgY2FuIHNpbXVsdGFuZW91c2x5IHJlY29nbml6ZSBhbmQgdW5kZXJzdGFuZCBtb3JlIHRoYW4gMzAgZGlhbGVjdHMgaW5jbHVkaW5nIENhbnRvbmVzZSwgU2hhbmdoYWluZXNlLCBTaWNodWFuZXNlLCBXZW56aG91bmVzZSwgZXRjLiIsLCwsLCwsLCwsMjAyNS0xMS0yOCAxMTo1Mzo0NCswMDowMCwsLCwsLCwsLCwsLCwsLCwsLCwsLCwsLApUQUlERS1MWC03QixMYW5ndWFnZSxDaGF0LE5hdGlvbmFsIFNjaWVuY2UgYW5kIFRlY2hub2xvZ3kgQ291bmNpbCwsMjAyNC0wNC0yOSwsaHR0cHM6Ly9odWdnaW5nZmFjZS5jby90YWlkZS9UQUlERS1MWC03QiwsLCw3MDAwMDAwMDAwLjAsLCwsLCwsLE5WSURJQSBIMTAwIFNYTTUgODBHQiwsQ29uZmlkZW50LCwsLCxUYWl3YW4sTGxhbWEgMi03QiwsLCwsMjAyNS0xMS0yOCAxMTo1Mzo0NCswMDowMCwsLCwsLEdvdmVybm1lbnQsLCwsLCwsLCwsLCwsLCwsLCwKVEFJREUgTFgtMTNCLExhbmd1YWdlLENoYXQsTmF0aW9uYWwgU2NpZW5jZSBhbmQgVGVjaG5vbG9neSBDb3VuY2lsLCwyMDI0LTA0LTI5LCxodHRwczovL2VuLnRhaWRlLnR3LywsLCwxMzAwMDAwMDAwMC4wLCwsLCwsLCwsLENvbmZpZGVudCwsLCwsVGFpd2FuLCwsLCwsMjAyNS0xMS0yOCAxMTo1Mzo0NCswMDowMCwsLCwsLEdvdmVybm1lbnQsLCwsLCwsLCwsLCwsLCwsLCwKTGxhbWEgMy1UQUlERS1MWC04Qi1DaGF0LUFscGhhMSxMYW5ndWFnZSxDaGF0LE5hdGlvbmFsIFNjaWVuY2UgYW5kIFRlY2hub2xvZ3kgQ291bmNpbCwsMjAyNC0wNC0yOSwsaHR0cHM6Ly9odWdnaW5nZmFjZS5jby90YWlkZS9MbGFtYTMtVEFJREUtTFgtOEItQ2hhdC1BbHBoYTEsLCwsODAwMDAwMDAwMC4wLCwsLDQzMDAwMDAwMDAwLCLnuYHkuK3oqJPnt7Tos4fmlpkgdG9rZW4g6YePOiA0M0IKIiwsLCwsQ29uZmlkZW50LCwsLCxUYWl3YW4sTGxhbWEgMy04QiwsLCwsMjAyNS0xMS0yOCAxMTo1Mzo0NCswMDowMCwsLCwsLEdvdmVybm1lbnQsLCwsLCwsLCwsLCwsLCwsLCwKSW50ZXJuVkwxLjUsIk11bHRpbW9kYWwsVmlzaW9uLExhbmd1YWdlIiwiVmlzdWFsIHF1ZXN0aW9uIGFuc3dlcmluZyxJbWFnZSBjYXB0aW9uaW5nLE9iamVjdCBkZXRlY3Rpb24sQ2hhcmFjdGVyIHJlY29nbml0aW9uIChPQ1IpLExhbmd1YWdlIG1vZGVsaW5nL2dlbmVyYXRpb24sVHJhbnNsYXRpb24iLCJTaGFuZ2hhaSBBSSBMYWIsU2Vuc2VUaW1lLFRzaW5naHVhIFVuaXZlcnNpdHksTmFuamluZyBVbml2ZXJzaXR5LEZ1ZGFuIFVuaXZlcnNpdHksQ2hpbmVzZSBVbml2ZXJzaXR5IG9mIEhvbmcgS29uZyAoQ1VISykiLCJaaGUgQ2hlbiwgV2VpeXVuIFdhbmcsIEhhbyBUaWFuLCBTaGVuZ2xvbmcgWWUsIFpoYW5nd2VpIEdhbywgRXJmZWkgQ3VpLCBXZW53ZW4gVG9uZywgS29uZ3poaSBIdSwgSmlhcGVuZyBMdW8sIFpoZW5nIE1hLCBKaSBNYSwgSmlhcWkgV2FuZywgWGlhb3lpIERvbmcsIEhhbmcgWWFuLCBIZXdlaSBHdW8sIENvbmdodWkgSGUsIEJvdGlhbiBTaGksIFpoZW5qaWFuZyBKaW4sIENoYW8gWHUsIEJpbiBXYW5nLCBYaW5namlhbiBXZWksIFdlaSBMaSwgV2VuamlhbiBaaGFuZywgQm8gWmhhbmcsIFBpbmxvbmcgQ2FpLCBMaWNoZW5nIFdlbiwgWGlhbmdjaGFvIFlhbiwgTWluIERvdSwgTGV3ZWkgTHUsIFhpemhvdSBaaHUsIFRvbmcgTHUsIERhaHVhIExpbiwgWXUgUWlhbywgSmlmZW5nIERhaSwgV2VuaGFpIFdhbmciLDIwMjQtMDQtMjksSG93IEZhciBBcmUgV2UgdG8gR1BULTRWPyBDbG9zaW5nIHRoZSBHYXAgdG8gQ29tbWVyY2lhbCBNdWx0aW1vZGFsIE1vZGVscyB3aXRoIE9wZW4tU291cmNlIFN1aXRlcyxodHRwczovL2FyeGl2Lm9yZy9hYnMvMjQwNC4xNjgyMSwsLCwyNTUwMDAwMDAwMC4wLDI1LjVCLCwsLCIiImluIG91ciBtb2RlbCwKYSA0NDjDlzQ0OCBpbWFnZSBpcyByZXByZXNlbnRlZCBieSAyNTYgdmlzdWFsIHRva2Vucy4iIiIsLCwsLENvbmZpZGVudCwiSW4gdGhpcyByZXBvcnQsIHdlIGludHJvZHVjZSBJbnRlcm5WTCAxLjUsIGFuIG9wZW4tc291cmNlIG11bHRpbW9kYWwgbGFyZ2UgbGFuZ3VhZ2UgbW9kZWwgKE1MTE0pIHRvIGJyaWRnZSB0aGUgY2FwYWJpbGl0eSBnYXAgYmV0d2VlbiBvcGVuLXNvdXJjZSBhbmQgcHJvcHJpZXRhcnkgY29tbWVyY2lhbCBtb2RlbHMgaW4gbXVsdGltb2RhbCB1bmRlcnN0YW5kaW5nLiBXZSBpbnRyb2R1Y2UgdGhyZWUgc2ltcGxlIGltcHJvdmVtZW50czogKDEpIFN0cm9uZyBWaXNpb24gRW5jb2Rlcjogd2UgZXhwbG9yZWQgYSBjb250aW51b3VzIGxlYXJuaW5nIHN0cmF0ZWd5IGZvciB0aGUgbGFyZ2Utc2NhbGUgdmlzaW9uIGZvdW5kYXRpb24gbW9kZWwgLS0gSW50ZXJuVmlULTZCLCBib29zdGluZyBpdHMgdmlzdWFsIHVuZGVyc3RhbmRpbmcgY2FwYWJpbGl0aWVzLCBhbmQgbWFraW5nIGl0IGNhbiBiZSB0cmFuc2ZlcnJlZCBhbmQgcmV1c2VkIGluIGRpZmZlcmVudCBMTE1zLiAoMikgRHluYW1pYyBIaWdoLVJlc29sdXRpb246IHdlIGRpdmlkZSBpbWFnZXMgaW50byB0aWxlcyByYW5naW5nIGZyb20gMSB0byA0MCBvZiA0NDjDlzQ0OCBwaXhlbHMgYWNjb3JkaW5nIHRvIHRoZSBhc3BlY3QgcmF0aW8gYW5kIHJlc29sdXRpb24gb2YgdGhlIGlucHV0IGltYWdlcywgd2hpY2ggc3VwcG9ydHMgdXAgdG8gNEsgcmVzb2x1dGlvbiBpbnB1dC4gKDMpIEhpZ2gtUXVhbGl0eSBCaWxpbmd1YWwgRGF0YXNldDogd2UgY2FyZWZ1bGx5IGNvbGxlY3RlZCBhIGhpZ2gtcXVhbGl0eSBiaWxpbmd1YWwgZGF0YXNldCB0aGF0IGNvdmVycyBjb21tb24gc2NlbmVzLCBkb2N1bWVudCBpbWFnZXMsIGFuZCBhbm5vdGF0ZWQgdGhlbSB3aXRoIEVuZ2xpc2ggYW5kIENoaW5lc2UgcXVlc3Rpb24tYW5zd2VyIHBhaXJzLCBzaWduaWZpY2FudGx5IGVuaGFuY2luZyBwZXJmb3JtYW5jZSBpbiBPQ1ItIGFuZCBDaGluZXNlLXJlbGF0ZWQgdGFza3MuIFdlIGV2YWx1YXRlIEludGVyblZMIDEuNSB0aHJvdWdoIGEgc2VyaWVzIG9mIGJlbmNobWFya3MgYW5kIGNvbXBhcmF0aXZlIHN0dWRpZXMuIENvbXBhcmVkIHRvIGJvdGggb3Blbi1zb3VyY2UgYW5kIHByb3ByaWV0YXJ5IG1vZGVscywgSW50ZXJuVkwgMS41IHNob3dzIGNvbXBldGl0aXZlIHBlcmZvcm1hbmNlLCBhY2hpZXZpbmcgc3RhdGUtb2YtdGhlLWFydCByZXN1bHRzIGluIDggb2YgMTggYmVuY2htYXJrcy4gQ29kZSBoYXMgYmVlbiByZWxlYXNlZCBhdCB0aGlzIGh0dHBzIFVSTC4iLCwsT3BlbiB3ZWlnaHRzICh1bnJlc3RyaWN0ZWQpLCJDaGluYSxIb25nIEtvbmcsQ2hpbmEsQ2hpbmEsQ2hpbmEsSG9uZyBLb25nIiwiSW50ZXJuVmlULTZCLEludGVybkxNMi0yMEIiLCwsLCwyMDI1LTExLTI4IDExOjUzOjQ0KzAwOjAwLCwsLCwsIkFjYWRlbWlhLEluZHVzdHJ5LEFjYWRlbWlhLEFjYWRlbWlhLEFjYWRlbWlhLEFjYWRlbWlhIiwsLCwsVW5yZWxlYXNlZCwiTUlUIGxpY2Vuc2UKCmh0dHBzOi8vaHVnZ2luZ2ZhY2UuY28vT3BlbkdWTGFiL0ludGVyblZMLUNoYXQtVjEtNSIsLCwsLCwsLE9wZW5HVkxhYiwsLCxZZXMKU3dhbGxvdyxMYW5ndWFnZSwiTGFuZ3VhZ2UgbW9kZWxpbmcvZ2VuZXJhdGlvbixDaGF0LFRyYW5zbGF0aW9uIixUb2t5byBJbnN0aXR1dGUgb2YgVGVjaG5vbG9neSwiS2F6dWtpIEZ1amlpLCBUYWlzaGkgTmFrYW11cmEsIE1lbmdzYXkgTG9lbSwgSGlyb2tpIElpZGEsIE1hc2FuYXJpIE9oaSwgS2FrZXJ1IEhhdHRvcmksIEhpcmFpIFNob3RhLCBTYWthZSBNaXp1a2ksIFJpbyBZb2tvdGEsIE5hb2FraSBPa2F6YWtpIiwyMDI0LTA0LTI3LENvbnRpbnVhbCBQcmUtVHJhaW5pbmcgZm9yIENyb3NzLUxpbmd1YWwgTExNIEFkYXB0YXRpb246IEVuaGFuY2luZyBKYXBhbmVzZSBMYW5ndWFnZSBDYXBhYmlsaXRpZXMsaHR0cHM6Ly9hcnhpdi5vcmcvYWJzLzI0MDQuMTc3OTAsLCwsNzAwMDAwMDAuMCwsLCwxMDAwMDAwMDAwMDAsMTAwQiwsLE5WSURJQSBBMTAwLCxDb25maWRlbnQsIkNyb3NzLWxpbmd1YWwgY29udGludWFsIHByZS10cmFpbmluZyBvZiBsYXJnZSBsYW5ndWFnZSBtb2RlbHMgKExMTXMpIGluaXRpYWxseSB0cmFpbmVkIG9uIEVuZ2xpc2ggY29ycHVzIGFsbG93cyB1cyB0byBsZXZlcmFnZSB0aGUgdmFzdCBhbW91bnQgb2YgRW5nbGlzaCBsYW5ndWFnZSByZXNvdXJjZXMgYW5kIHJlZHVjZSB0aGUgcHJlLXRyYWluaW5nIGNvc3QuIEluIHRoaXMgc3R1ZHksIHdlIGNvbnN0cnVjdGVkIFN3YWxsb3csIGFuIExMTSB3aXRoIGVuaGFuY2VkIEphcGFuZXNlIGNhcGFiaWxpdHksIGJ5IGV4dGVuZGluZyB0aGUgdm9jYWJ1bGFyeSBvZiBMbGFtYSAyIHRvIGluY2x1ZGUgSmFwYW5lc2UgY2hhcmFjdGVycyBhbmQgY29uZHVjdGluZyBjb250aW51YWwgcHJlLXRyYWluaW5nIG9uIGEgbGFyZ2UgSmFwYW5lc2Ugd2ViIGNvcnB1cy4gRXhwZXJpbWVudGFsIHJlc3VsdHMgY29uZmlybWVkIHRoYXQgdGhlIHBlcmZvcm1hbmNlIG9uIEphcGFuZXNlIHRhc2tzIGRyYXN0aWNhbGx5IGltcHJvdmVkIHRocm91Z2ggY29udGludWFsIHByZS10cmFpbmluZywgYW5kIHRoZSBwZXJmb3JtYW5jZSBtb25vdG9uaWNhbGx5IGluY3JlYXNlZCB3aXRoIHRoZSBhbW91bnQgb2YgdHJhaW5pbmcgZGF0YSB1cCB0byAxMDBCIHRva2Vucy4gQ29uc2VxdWVudGx5LCBTd2FsbG93IGFjaGlldmVkIHN1cGVyaW9yIHBlcmZvcm1hbmNlIGNvbXBhcmVkIHRvIG90aGVyIExMTXMgdGhhdCB3ZXJlIHRyYWluZWQgZnJvbSBzY3JhdGNoIGluIEVuZ2xpc2ggYW5kIEphcGFuZXNlLiBBbiBhbmFseXNpcyBvZiB0aGUgZWZmZWN0cyBvZiBjb250aW51YWwgcHJlLXRyYWluaW5nIHJldmVhbGVkIHRoYXQgaXQgd2FzIHBhcnRpY3VsYXJseSBlZmZlY3RpdmUgZm9yIEphcGFuZXNlIHF1ZXN0aW9uIGFuc3dlcmluZyB0YXNrcy4gRnVydGhlcm1vcmUsIHRvIGVsdWNpZGF0ZSBlZmZlY3RpdmUgbWV0aG9kb2xvZ2llcyBmb3IgY3Jvc3MtbGluZ3VhbCBjb250aW51YWwgcHJlLXRyYWluaW5nIGZyb20gRW5nbGlzaCB0byBKYXBhbmVzZSwgd2UgaW52ZXN0aWdhdGVkIHRoZSBpbXBhY3Qgb2Ygdm9jYWJ1bGFyeSBleHBhbnNpb24gYW5kIHRoZSBlZmZlY3RpdmVuZXNzIG9mIGluY29ycG9yYXRpbmcgcGFyYWxsZWwgY29ycG9yYS4gVGhlIHJlc3VsdHMgc2hvd2VkIHRoYXQgdGhlIGVmZmljaWVuY3kgZ2FpbmVkIHRocm91Z2ggdm9jYWJ1bGFyeSBleHBhbnNpb24gaGFkIG5vIG5lZ2F0aXZlIGltcGFjdCBvbiBwZXJmb3JtYW5jZSwgZXhjZXB0IGZvciB0aGUgc3VtbWFyaXphdGlvbiB0YXNrLCBhbmQgdGhhdCB0aGUgY29tYmluZWQgdXNlIG9mIHBhcmFsbGVsIGNvcnBvcmEgZW5oYW5jZWQgdHJhbnNsYXRpb24gYWJpbGl0eS4iLCwsT3BlbiB3ZWlnaHRzIChyZXN0cmljdGVkIHVzZSksSmFwYW4sTGxhbWEgMi03MEIsNS4wMDAwMDAwMDAwMDAwMDA0ZSsyMiwiTWVudGlvbmVkIGRpcmVjdGx5IGluIHRoZSBwYXBlcjogVGhlIHRyYWluaW5nIG9mIFN3YWxsb3cgN2IsIDEzYiwgYW5kIDcwYiByZXF1aXJlZCBhcHByb3hpbWF0ZWx5IDUuMCDDlyAxMDIxIEZMT1BTLCA5LjQgw5cgMTAyMSBGTE9QUywgNS4wIMOXIDEwMjIgRkxPUFMgb2YgY29tcHV0YXRpb24sIHJlc3BlY3RpdmVseS4KCjZORCA9IDYqNzBCKjEwMEI9NC4yKjEwXjIyIEZMT1BzCgpXZSB1dGlsaXplZCB0aGUgQUkgQnJpZGdpbmcgQ2xvdWQgSW5mcmFzdHJ1Y3R1cmUgKEFCQ0kpIG9mIHRoZSBOYXRpb25hbCBJbnN0aXR1dGUgb2YgQWR2YW5jZWQgSW5kdXN0cmlhbCBTY2llbmNlIGFuZCBUZWNobm9sb2d5LCBKYXBhbiBmb3IgdHJhaW5pbmcuIFdlIGVtcGxveWVkIG1peGVkIHByZWNpc2lvbiAoYmZsb2F0MTYpIGFuZCB1c2VkIG11bHRpcGxlIE5WSURJQSBBMTAwIG5vZGVzIGZvciBkaXN0cmlidXRlZCBwYXJhbGxlbCB0cmFpbmluZy4gRWFjaCBub2RlIGlzIGVxdWlwcGVkIHdpdGggZWlnaHQgTlZJRElBIEExMDAgNDBHQiBHUFVzLCBhbmQgdGhlIG5vZGVzIGFyZSBpbnRlcmNvbm5lY3RlZCB2aWEgSW5maW5pQmFuZCBIRFIuIiwsLDIwMjUtMTEtMjggMTE6NTM6NDQrMDA6MDAsLCwsLCxBY2FkZW1pYSwsLCwsLCJodHRwczovL2h1Z2dpbmdmYWNlLmNvL3Rva3lvdGVjaC1sbG0vU3dhbGxvdy03MGItaW5zdHJ1Y3QtaGYKbGljZW5zZTogbGxhbWEyIiwsLCJUYWJsZSA3CgpUaGUgdGFibGUgc2hvd3MgdGhyb3VnaHB1dCBhcyBtYXhpbXVtIG9mIGFuIEExMDAncyBwZWFrIHBlcmZvcm1hbmNlLiBUaGVyZWZvcmUsIHRoaXMgcmVwb3J0ZWQgdXRpbGl6YXRpb24gaXMgSEZVLiIsLCwsIlJlcG9ydGVkLE9wZXJhdGlvbiBjb3VudGluZyIsLCwsMC41MDYsWWVzClZpZHUsVmlkZW8sIlZpZGVvIGdlbmVyYXRpb24sVGV4dC10by12aWRlbyIsIlRzaW5naHVhIFVuaXZlcnNpdHksU2hlbmdTaHUiLCJGYW4gQmFvLCBDaGVuZG9uZyBYaWFuZywgR2FuZyBZdWUsIEd1YW5kZSBIZSwgSG9uZ3pob3UgWmh1LCBLYWl3ZW4gWmhlbmcsIE1pbiBaaGFvLCBTaGlsb25nIExpdSwgWWFvbGUgV2FuZywgSnVuIFpodSIsMjAyNC0wNC0yNywi5oiR5Zu96Ieq56CU6KeG6aKR5aSn5qih5Z6L6Z2i5ZCR5YWo55CD5LiK57q/CgpWaWR1OiBhIEhpZ2hseSBDb25zaXN0ZW50LCBEeW5hbWljIGFuZCBTa2lsbGVkIFRleHQtdG8tVmlkZW8gR2VuZXJhdG9yIHdpdGggRGlmZnVzaW9uIE1vZGVscyIsImh0dHBzOi8vd3d3LnN0ZGFpbHkuY29tL2luZGV4L2tlaml4aW53ZW4vMjAyNDA4LzkyN2YwNDZmNGZiNzQzZjk5NDcyNmZiMDhjN2UzY2JmLnNodG1sCgpodHRwczovL2FyeGl2Lm9yZy9hYnMvMjQwNS4wNDIzMyIsLCwsLCwsLCwsLCwsLFVua25vd24sIldlIGludHJvZHVjZSBWaWR1LCBhIGhpZ2gtcGVyZm9ybWFuY2UgdGV4dC10by12aWRlbyBnZW5lcmF0b3IgdGhhdCBpcyBjYXBhYmxlIG9mIHByb2R1Y2luZyAxMDgwcCB2aWRlb3MgdXAgdG8gMTYgc2Vjb25kcyBpbiBhIHNpbmdsZSBnZW5lcmF0aW9uLiBWaWR1IGlzIGEgZGlmZnVzaW9uIG1vZGVsIHdpdGggVS1WaVQgYXMgaXRzIGJhY2tib25lLCB3aGljaCB1bmxvY2tzIHRoZSBzY2FsYWJpbGl0eSBhbmQgdGhlIGNhcGFiaWxpdHkgZm9yIGhhbmRsaW5nIGxvbmcgdmlkZW9zLiBWaWR1IGV4aGliaXRzIHN0cm9uZyBjb2hlcmVuY2UgYW5kIGR5bmFtaXNtLCBhbmQgaXMgY2FwYWJsZSBvZiBnZW5lcmF0aW5nIGJvdGggcmVhbGlzdGljIGFuZCBpbWFnaW5hdGl2ZSB2aWRlb3MsIGFzIHdlbGwgYXMgdW5kZXJzdGFuZGluZyBzb21lIHByb2Zlc3Npb25hbCBwaG90b2dyYXBoeSB0ZWNobmlxdWVzLCBvbiBwYXIgd2l0aCBTb3JhIC0tIHRoZSBtb3N0IHBvd2VyZnVsIHJlcG9ydGVkIHRleHQtdG8tdmlkZW8gZ2VuZXJhdG9yLiBGaW5hbGx5LCB3ZSBwZXJmb3JtIGluaXRpYWwgZXhwZXJpbWVudHMgb24gb3RoZXIgY29udHJvbGxhYmxlIHZpZGVvIGdlbmVyYXRpb24sIGluY2x1ZGluZyBjYW5ueS10by12aWRlbyBnZW5lcmF0aW9uLCB2aWRlbyBwcmVkaWN0aW9uIGFuZCBzdWJqZWN0LWRyaXZlbiBnZW5lcmF0aW9uLCB3aGljaCBkZW1vbnN0cmF0ZSBwcm9taXNpbmcgcmVzdWx0cy4iLCwsQVBJIGFjY2VzcywiQ2hpbmEsQ2hpbmEiLCwsLCwsMjAyNS0xMS0yOCAxMTo1Mzo0NCswMDowMCwsLCwsLCJBY2FkZW1pYSxJbmR1c3RyeSIsLCwsLFVucmVsZWFzZWQsLCwsLCwsLCwsLCwsTm8KSW5zaWdodHMgaW50byBIdW1hbiBIYXJtb255ICjmtJ7op4HkurrlkowpLCJNdWx0aW1vZGFsLFBzeWNob2xvZ3kiLCJNaXNjZWxsYW5lb3VzIGltYWdlIGFuYWx5c2lzLEVtb3Rpb24gcmVjb2duaXRpb24iLCJaaGVqaWFuZyBMaWFueGluIERpZ2l0YWwgQ28uLCBMdGQuIiwsMjAyNC0wNC0yNyxDQUMgcmVnaXN0cnksaHR0cHM6Ly93d3cuaXlpb3UuY29tL25ld3MvMjAyNDA0MTkxMDY0NTYzLCwsLCwsLCwsLCwsLCxVbmtub3duLCwsLCxDaGluYSwsLCwsLDIwMjYtMDItMTEgMTk6MjY6MjcrMDA6MDAsLCwsLCxJbmR1c3RyeSwsLCwsLCwsLCwsLCwsLCwsLApRd2VuMS41LTExMEIsTGFuZ3VhZ2UsIkNoYXQsTGFuZ3VhZ2UgbW9kZWxpbmcvZ2VuZXJhdGlvbixRdWFudGl0YXRpdmUgcmVhc29uaW5nLENvZGUgZ2VuZXJhdGlvbixUcmFuc2xhdGlvbiIsQWxpYmFiYSxRd2VuIFRlYW0sMjAyNC0wNC0yNSxRd2VuMS41LTExMEI6IFRoZSBGaXJzdCAxMDBCKyBNb2RlbCBvZiB0aGUgUXdlbjEuNSBTZXJpZXMsaHR0cHM6Ly9xd2VubG0uZ2l0aHViLmlvL2Jsb2cvcXdlbjEuNS0xMTBiLz9yZWY9dXBzdHJhY3QuY29tLCwsLDExMDAwMDAwMDAwMC4wLCIxMTBCCiIsLGxvd2VyIGJvdW5kIGlzIHRha2VuIGZyb20gUXdlbjEuNSA3MkIgdHJhaW5pbmcgY29tcHV0ZSBlc3RpbWF0aW9uLCwiQSBRd2VuIGRldmVsb3BlciBnYXZlIHRva2VuIGNvdW50cyBmb3Igb3RoZXIgbW9kZWxzIGluIHRoZSBzZXJpZXMgYXQgdGhpcyBnaXRodWIgaXNzdWU6IGh0dHBzOi8vZ2l0aHViLmNvbS9Rd2VuTE0vUXdlbjIvaXNzdWVzLzk3CjExMEIgd2FzIGFza2VkIGJ1dCBnb3Qgbm8gcmVzcG9uc2UuCjdCLCAxNEIsIGFuZCA3MkIgZ290IDRULCA0VCwgYW5kIDNUIHRva2VucyByZXNwZWN0aXZlbHkuCgpJbiBhbm90aGVyIGlzc3VlIGZyb20gUXdlbjI6ICIiV2UgYXJlIG5vdCBhdXRob3JpemVkIHRvIHNoYXJlIHRoZSBkZXRhaWxzIHJpZ2h0IG5vdyBidXQgdGhlIHJvdWdoIG51bWJlciBpcyBvdmVyIDNUIHRva2VucyBmb3IgUXdlbjEuNSBhbmQgb3ZlciA3VCB0b2tlbnMgZm9yIFF3ZW4yLiIiIGh0dHBzOi8vZ2l0aHViLmNvbS9Rd2VuTE0vUXdlbjIvaXNzdWVzLzU2MiIsLCwsLENvbmZpZGVudCwiVGhlIFF3ZW4xLjUtMTEwQiBpcyB0aGUgbGFyZ2VzdCBtb2RlbCBpbiB0aGUgUXdlbjEuNSBzZXJpZXMsIGFuZCBpdCBpcyBhbHNvIHRoZSBmaXJzdCBvbmUgd2l0aCBvdmVyIDEwMCBiaWxsaW9uIHBhcmFtZXRlcnMgaW4gdGhlIHNlcmllcy4gSXQgZGVtb25zdHJhdGVzIGNvbXBldGl0aXZlIHBlcmZvcm1hbmNlIGFnYWluc3QgdGhlIHZlcnkgcmVjZW50bHkgcmVsZWFzZWQgU09UQSBtb2RlbCBMbGFtYS0zLTcwQiBhbmQgaXQgaXMgc2lnbmlmaWNhbnRseSBiZXR0ZXIgdGhhbiB0aGUgNzJCIG1vZGVsLiBUaGlzIHRlbGxzIHVzIHRoYXQgdGhlcmUgaXMgc3RpbGwgYSBsb3Qgb2Ygcm9vbSBpbiBtb2RlbCBzaXplIHNjYWxpbmcgZm9yIGJldHRlciBwZXJmb3JtYW5jZS4gV2hpbGUgdGhlIHJlbGVlYXNlIG9mIExsYW1hLTMgaW5kaWNhdGVzIHRoZSBzaWduaWZpY2FuY2Ugb2YgZGF0YSBzY2FsaW5nIHRvIGFuIGV4dHJlbWVseSBsYXJnZSBzY2FsZSwgd2UgYmVsaWV2ZSB3ZSBjYW4gZ2V0IHRoZSBiZXN0IG9mIGJvdGggd29ybGRzIGJ5IHNjYWxpbmcgYm90aCBkYXRhIGFuZCBtb2RlbCBzaXplIGluIG91ciBmdXR1cmUgcmVsZWFzZS4gU3RheSB0dW5lZCBmb3IgUXdlbjIhIiwsLE9wZW4gd2VpZ2h0cyAodW5yZXN0cmljdGVkKSxDaGluYSwsLCwsLDIwMjUtMTEtMjggMTE6NTM6NDQrMDA6MDAsLCwsLCxJbmR1c3RyeSwsMS4zZSsyNCwsLFVucmVsZWFzZWQsaHR0cHM6Ly9odWdnaW5nZmFjZS5jby9Rd2VuL1F3ZW4xLjUtMTEwQixUcnVlLCwsLCwsLFF3ZW4sLCwsWWVzCkJleW9uZCBFU00yOiBHcmFwaC1FbmhhbmNlZCBQcm90ZWluIFNlcXVlbmNlIE1vZGVsaW5nIHdpdGggRWZmaWNpZW50LEJpb2xvZ3ksUHJvdGVpbiBvciBudWNsZW90aWRlIGxhbmd1YWdlIG1vZGVsIChwTE0vbkxNKSwiSHVhemhvbmcgVW5pdmVyc2l0eSBvZiBTY2llbmNlIGFuZCBUZWNobm9sb2d5LEZ1ZGFuIFVuaXZlcnNpdHksTm9ydGh3ZXN0ZXJuIFBvbHl0ZWNobmljYWwgVW5pdmVyc2l0eSIsIlNodWppYW4gSmlhbywgQmluZ3h1YW4gTGksIExlaSBXYW5nLCBYaWFvamluIFpoYW5nLCBXZWkgQ2hlbiwgSmlhamllIFBlbmcsIFpob25neXUgV2VpIiwyMDI0LTA0LTI0LEJleW9uZCBFU00yOiBHcmFwaC1FbmhhbmNlZCBQcm90ZWluIFNlcXVlbmNlIE1vZGVsaW5nIHdpdGggRWZmaWNpZW50IENsdXN0ZXJpbmcsaHR0cHM6Ly9hcnhpdi5vcmcvYWJzLzI0MDQuMTU4MDUsLCwsMzU4MDAwMDAuMCwsLCwzMDg0MTI4NyxUYWJsZSAyOiA1NDA2MDEqMzY3LjAxPTE5ODQwNTk3MywsLCwsQ29uZmlkZW50LCJQcm90ZWlucyBhcmUgZXNzZW50aWFsIHRvIGxpZmUncyBwcm9jZXNzZXMsIHVuZGVycGlubmluZyBldm9sdXRpb24gYW5kIGRpdmVyc2l0eS4gQWR2YW5jZXMgaW4gc2VxdWVuY2luZyB0ZWNobm9sb2d5IGhhdmUgcmV2ZWFsZWQgbWlsbGlvbnMgb2YgcHJvdGVpbnMsIHVuZGVyc2NvcmluZyB0aGUgbmVlZCBmb3Igc29waGlzdGljYXRlZCBwcmUtdHJhaW5lZCBwcm90ZWluIG1vZGVscyBmb3IgYmlvbG9naWNhbCBhbmFseXNpcyBhbmQgQUkgZGV2ZWxvcG1lbnQuIEZhY2Vib29rJ3MgRVNNMiwgdGhlIG1vc3QgYWR2YW5jZWQgcHJvdGVpbiBsYW5ndWFnZSBtb2RlbCB0byBkYXRlLCBsZXZlcmFnZXMgYSBtYXNrZWQgcHJlZGljdGlvbiB0YXNrIGZvciB1bnN1cGVydmlzZWQgbGVhcm5pbmcsIGNyYWZ0aW5nIGFtaW5vIGFjaWQgcmVwcmVzZW50YXRpb25zIHdpdGggbm90YWJsZSBiaW9jaGVtaWNhbCBhY2N1cmFjeS4gWWV0LCBpdCBsYWNrcyBpbiBkZWxpdmVyaW5nIGZ1bmN0aW9uYWwgcHJvdGVpbiBpbnNpZ2h0cywgc2lnbmFsaW5nIGFuIG9wcG9ydHVuaXR5IGZvciBlbmhhbmNpbmcgcmVwcmVzZW50YXRpb24gdGhpcyBodHRwIFVSTCBzdHVkeSBhZGRyZXNzZXMgdGhpcyBnYXAgYnkgaW5jb3Jwb3JhdGluZyBwcm90</x:v>
      </x:c>
    </x:row>
    <x:row r="124" ht="18" customHeight="1">
      <x:c r="A124" s="17" t="n">
        <x:v>119</x:v>
      </x:c>
      <x:c r="B124" s="17" t="n">
        <x:v>310</x:v>
      </x:c>
      <x:c r="C124" s="160" t="str">
        <x:v>ZWluIGZhbWlseSBjbGFzc2lmaWNhdGlvbiBpbnRvIEVTTTIncyB0aGlzIGh0dHAgVVJMIGFwcHJvYWNoLCBhdWdtZW50ZWQgd2l0aCBDb21tdW5pdHkgUHJvcGFnYXRpb24tQmFzZWQgQ2x1c3RlcmluZyBBbGdvcml0aG0sIGltcHJvdmVzIGdsb2JhbCBwcm90ZWluIHJlcHJlc2VudGF0aW9ucywgd2hpbGUgYSBjb250ZXh0dWFsIHByZWRpY3Rpb24gdGFzayBmaW5lLXR1bmVzIGxvY2FsIGFtaW5vIGFjaWQgYWNjdXJhY3kuIFNpZ25pZmljYW50bHksIG91ciBtb2RlbCBhY2hpZXZlZCBzdGF0ZS1vZi10aGUtYXJ0IHJlc3VsdHMgaW4gc2V2ZXJhbCBkb3duc3RyZWFtIGV4cGVyaW1lbnRzLCBkZW1vbnN0cmF0aW5nIHRoZSBwb3dlciBvZiBjb21iaW5pbmcgZ2xvYmFsIGFuZCBsb2NhbCBtZXRob2RvbG9naWVzIHRvIHN1YnN0YW50aWFsbHkgYm9vc3QgcHJvdGVpbiByZXByZXNlbnRhdGlvbiBxdWFsaXR5LiIsLCwsIkNoaW5hLENoaW5hLENoaW5hIixFU00yLTM1TSwsLCwsMjAyNS0xMS0yOCAxMTo1Mzo0NCswMDowMCwsLCwsLCJBY2FkZW1pYSxBY2FkZW1pYSxBY2FkZW1pYSIsLCwsLCwsLCwsLCwsLCwsLCwKQXJjdGljLExhbmd1YWdlLCJMYW5ndWFnZSBtb2RlbGluZy9nZW5lcmF0aW9uLFF1ZXN0aW9uIGFuc3dlcmluZyxDb2RlIGdlbmVyYXRpb24sUXVhbnRpdGF0aXZlIHJlYXNvbmluZyIsU25vd2ZsYWtlLFNub3dmbGFrZSBBSSBSZXNlYXJjaCwyMDI0LTA0LTI0LCJTbm93Zmxha2UgQXJjdGljOiBUaGUgQmVzdCBMTE0gZm9yIEVudGVycHJpc2UgQUkg4oCUIEVmZmljaWVudGx5IEludGVsbGlnZW50LCBUcnVseSBPcGVuIixodHRwczovL3d3dy5zbm93Zmxha2UuY29tL2VuL2Jsb2cvYXJjdGljLW9wZW4tZWZmaWNpZW50LWZvdW5kYXRpb24tbGFuZ3VhZ2UtbW9kZWxzLXNub3dmbGFrZS8sLCwsNDgwMDAwMDAwMDAwLjAsIiIiIEl0IGNvbWJpbmVzIGEgMTBCIGRlbnNlIHRyYW5zZm9ybWVyIG1vZGVsIHdpdGggYSByZXNpZHVhbCAxMjh4My42NkIgTW9FIE1MUCByZXN1bHRpbmcgaW4gNDgwQiB0b3RhbCBhbmQgMTdCIGFjdGl2ZSBwYXJhbWV0ZXJzIGNob3NlbiB1c2luZyBhIHRvcC0yIGdhdGluZy4iIiIsMy44MzQ3MTc1ZSsyMywiZnJvbSB0aGUgZ3JhcGg6CjF4IC0gQXJjdGljCjEuOVggLSBMbGFtYSAzIDhCICg3LjLDlzEwXjIzKSB+ID0gWWkgMzRCICg2LjFlMjMpIC0+IHggPSAzLjIxMDUyNjNlKzIzCjNYIC0gQ29kZSBMbGFtYSA3MEIgKDEuMjZlKzI0KSAtPiB4ID0gNC4yZSsyMwoxNy41WCAtIExsYW1hIDMgNzBCICg3Ljg2MWUyNCkgLT4geCA9NC40OTJlKzIzCgo9IDMuNzk3NTg5M2UrMjMKCk9wZXJhdGlvbiBjb3VudGluZyAoMTdCIGFjdGl2ZSBwYXJhbWV0ZXJzKTogCjZORCA9IDYgRkxPUCAvIHBhcmFtZXRlciAvIHRva2VuICogMTcqMTBeOSBwYXJhbWV0ZXJzICogMy41KjEwXjEyIHRva2VucyA9IDMuNTdlKzIzIEZMT1AKCmdlb21ldHJpYyBtZWFuOigzLjIxMDUyNjNlKzIzKjQuNDkyZSsyMyo0LjJlKzIzKjMuNTdlKzIzKV4oMS80KSA9IDMuODM0NzE3NWUrMjMiLCwiIiJBcmN0aWMgd2FzIHRyYWluZWQgd2l0aCBhIHRocmVlLXN0YWdlIGN1cnJpY3VsdW0gZWFjaCB3aXRoIGEgZGlmZmVyZW50IGRhdGEgY29tcG9zaXRpb24gZm9jdXNpbmcgb24gZ2VuZXJpYyBza2lsbHMgaW4gdGhlIGZpcnN0IHBoYXNlICgxVCBUb2tlbnMpLCBhbmQgZW50ZXJwcmlzZS1mb2N1c2VkIHNraWxscyBpbiB0aGUgbGF0dGVyIHR3byBwaGFzZXMgKDEuNVQgYW5kIDFUIHRva2VucykuICIiCgoxKzEuNSsxID0gMy41IiwsIiIibGVzcyB0aGFuIDNLIEdQVSB3ZWVrcyIiIiwsLENvbmZpZGVudCwiQnVpbHQgYnkgU25vd2ZsYWtlLCBBcmN0aWMgaXMgYSBmYW1pbHkgb2YgZW50ZXJwcmlzZS1ncmFkZSBMTE1zIHdpdGggbGVhZGluZyBwZXJmb3JtYW5jZSBpbiBlbnRlcnByaXNlIGludGVsbGlnZW5jZSBhbmQgYnJlYWt0aHJvdWdoIGVmZmljaWVuY3kuIFNub3dmbGFrZSBBcmN0aWMgaXMgYSB0cnVseSBvcGVuLCBBcGFjaGUgMi4wIGxpY2Vuc2VkIG1vZGVsLiIsLCxPcGVuIHdlaWdodHMgKHVucmVzdHJpY3RlZCksVW5pdGVkIFN0YXRlcyBvZiBBbWVyaWNhLCwsLCwsMjAyNS0xMS0yOCAxMTo1Mzo0NCswMDowMCxBV1MsLCwsLEluZHVzdHJ5LCwsLDUwNDAwMC4wLE9wZW4gc291cmNlLEFwYWNoZSAyLjAgbGljZW5zZSB3aXRoIHVuZ2F0ZWQgYWNjZXNzIHRvIHdlaWdodHMgYW5kIGNvZGUgcGFpcmVkIHdpdGggb3BlbiBkYXRhIHJlY2lwZSBhbmQgcmVzZWFyY2ggaW5zaWdodHMuLFRydWUsMjAwMDAwMC4wLCwsLCwiT3RoZXIsT3BlcmF0aW9uIGNvdW50aW5nIiwsLCwsWWVzCk5FQyBjb3RvbWksTGFuZ3VhZ2UsIkNoYXQsUXVlc3Rpb24gYW5zd2VyaW5nLFRleHQgc3VtbWFyaXphdGlvbiIsTkVDIENvcnBvcmF0aW9uLE5FQyBDb3Jwb3JhdGlvbiwyMDI0LTA0LTI0LE5FQyBEZXZlbG9wcyBIaWdoLXNwZWVkIEdlbmVyYXRpdmUgQUkgTGFyZ2UgTGFuZ3VhZ2UgTW9kZWxzIChMTE0pIHdpdGggV29ybGQtY2xhc3MgUGVyZm9ybWFuY2UsaHR0cHM6Ly93d3cubmVjLmNvbS9lbi9wcmVzcy8yMDI0MDQvZ2xvYmFsXzIwMjQwNDI0XzAxLmh0bWwsLCwsLCwsLCwsLCwsLFVua25vd24sIiIiTkVDIGNvdG9taSBQcm8iIiBhbmQgIiJORUMgY290b21pIExpZ2h0IiIgYWNoaWV2ZSB0aGUgc2FtZSBxdWFsaXR5IGFzIGdsb2JhbCBtb2RlbHMgYXQgbW9yZSB0aGFuIDEwIHRpbWVzIHRoZSBzcGVlZCIsLCwsSmFwYW4sLCwsLCwyMDI1LTExLTI4IDExOjUzOjQ0KzAwOjAwLCwsLCwsSW5kdXN0cnksLCwsLCwsLCwsLCwsLCwsLCwKWXVhbmppbmcgTExNICjogZTpgJrlhYPmma/lpKfmqKHlnospLExhbmd1YWdlLCJRdWVzdGlvbiBhbnN3ZXJpbmcsTGFuZ3VhZ2UgbW9kZWxpbmcvZ2VuZXJhdGlvbixEYXRhIGFuYWx5dGljcyxGYWNlIHJlY29nbml0aW9uIixDaGluYSBVbmljb20sLDIwMjQtMDQtMjQsQ0FDIHJlZ2lzdHJ5LCJodHRwczovL3dlYi5hcmNoaXZlLm9yZy93ZWIvMjAyNTA3MDgxNDI1MjMvaHR0cDovL3d3dy54aW5odWFuZXQuY29tL2luZm8vMjAyNDA1MjYvOTMzMmE5MjlhYTNhNDNjY2I1MGZiNjRjMThhYmNlOTMvYy5odG1sCmh0dHBzOi8vd2ViLmFyY2hpdmUub3JnL3dlYi8yMDI1MDcwODE0Mjc0My9odHRwczovL3d3dy5zdGRhaWx5LmNvbS93ZWIvZ2R4dy8yMDI1LTAxLzAzL2NvbnRlbnRfMjgyNTUzLmh0bWwKaHR0cHM6Ly93ZWIuYXJjaGl2ZS5vcmcvd2ViLzIwMjUwNzA4MTQyOTM3L2h0dHBzOi8vd3d3LmhpYXNjZW5kLmNvbS9tYXJrZXRwbGFjZS9zb2x1dGlvbi9kZXRhaWwvMjE4MSIsLCwsLCwsLCwsLCxIdWF3ZWkgQXNjZW5kLCxVbmtub3duLFpoZWppYW5nIFVuaWNvbSB3aWxsIHVzZSB0aGUgWXVhbmppbmcgYmlnIG1vZGVsIGFzIGFuIGltcG9ydGFudCBzdGFydGluZyBwb2ludCBhbmQgd29yayB3aXRoIHBhcnRuZXIgY29tcGFuaWVzIHRvIGNvbnRpbnVvdXNseSBwcm9tb3RlIHRoZSBhcHBsaWNhdGlvbiBvZiB0ZWNobm9sb2dpY2FsIHJlc2VhcmNoIHJlc3VsdHMgaW4gaW5kdXN0cmlhbCBwcmFjdGljZS4sLCwsQ2hpbmEsLCwsLCwyMDI2LTAyLTExIDE5OjI2OjI3KzAwOjAwLCwsLCwsSW5kdXN0cnksLCwsLCwsLCwsLCwsLCwsLCwKcGhpLTMtbWluaSAzLjhCLExhbmd1YWdlLCJDaGF0LExhbmd1YWdlIG1vZGVsaW5nL2dlbmVyYXRpb24iLE1pY3Jvc29mdCwiTWFyYWggQWJkaW4sIFNhbSBBZGUgSmFjb2JzLCBBbW1hciBBaG1hZCBBd2FuLCBKeW90aSBBbmVqYSwgQWhtZWQgQXdhZGFsbGFoLCBIYW55IEF3YWRhbGxhLCBOZ3V5ZW4gQmFjaCwgQW1pdCBCYWhyZWUsIEFyYXNoIEJha2h0aWFyaSwgSGFya2lyYXQgQmVobCwgQWxvbiBCZW5oYWltLCBNaXNoYSBCaWxlbmtvLCBKb2hhbiBCam9yY2ssIFPDqWJhc3RpZW4gQnViZWNrLCBNYXJ0aW4gQ2FpLCBDYWlvIEPDqXNhciBUZW9kb3JvIE1lbmRlcywgV2Vpemh1IENoZW4sIFZpc2hyYXYgQ2hhdWRoYXJ5LCBQYXJ1bCBDaG9wcmEsIEFsbGllIERlbCBHaW9ybm8sIEd1c3Rhdm8gZGUgUm9zYSwgTWF0dGhldyBEaXhvbiwgUm9uZW4gRWxkYW4sIERhbiBJdGVyLCBBbWl0IEdhcmcsIEFiaGlzaGVrIEdvc3dhbWksIFN1cml5YSBHdW5hc2VrYXIsIEVtbWFuIEhhaWRlciwgSnVuaGVuZyBIYW8sIFJ1c3NlbGwgSi4gSGV3ZXR0LCBKYW1pZSBIdXluaCwgTW9qYW4gSmF2YWhlcmlwaSwgWGluIEppbiwgUGllcm8gS2F1ZmZtYW5uLCBOaWtvcyBLYXJhbXBhdHppYWtpcywgRG9uZ3dvbyBLaW0sIE1haG91ZCBLaGFkZW1pLCBMZXYgS3VyaWxlbmtvLCBKYW1lcyBSLiBMZWUsIFlpbiBUYXQgTGVlLCBZdWFuemhpIExpLCBDaGVuIExpYW5nLCBXZWlzaHVuZyBMaXUsIEVyaWMgTGluLCBaZXFpIExpbiwgUGl5dXNoIE1hZGFuLCBBcmluZGFtIE1pdHJhLCBIYXJkaWsgTW9kaSwgQW5oIE5ndXllbiwgQnJhbmRvbiBOb3JpY2ssIEJhcnVuIFBhdHJhLCBEYW5pZWwgUGVyZXotQmVja2VyLCBUaG9tYXMgUG9ydGV0LCBSZWlkIFByeXphbnQsIEhleWFuZyBRaW4sIE1hcmtvIFJhZG1pbGFjLCBDb3JieSBSb3NzZXQsIFNhbWJ1ZGhhIFJveSwgT2xhdHVuamkgUnV3YXNlLCBPbGxpIFNhYXJpa2l2aSwgQW1pbiBTYWllZCwgQWRpbCBTYWxpbSwgTWljaGFlbCBTYW50YWNyb2NlLCBTaGl0YWwgU2hhaCwgTmluZyBTaGFuZywgSGl0ZXNoaSBTaGFybWEsIFhpYSBTb25nLCBNYXNhaGlybyBUYW5ha2EsIFhpbiBXYW5nLCBSYWNoZWwgV2FyZCwgR3Vhbmh1YSBXYW5nLCBQaGlsaXBwIFdpdHRlLCBNaWNoYWVsIFd5YXR0LCBDYW4gWHUsIEppYWhhbmcgWHUsIFNvbmFsaSBZYWRhdiwgRmFuIFlhbmcsIFppeWkgWWFuZywgRG9uZ2hhbiBZdSwgQ2hlbmdydWlkb25nIFpoYW5nLCBDeXJpbCBaaGFuZywgSmlhbndlbiBaaGFuZywgTGkgTHluYSBaaGFuZywgWWkgWmhhbmcsIFl1ZSBaaGFuZywgWXVuYW4gWmhhbmcsIFhpcmVuIFpob3UiLDIwMjQtMDQtMjMsUGhpLTMgVGVjaG5pY2FsIFJlcG9ydDogQSBIaWdobHkgQ2FwYWJsZSBMYW5ndWFnZSBNb2RlbCBMb2NhbGx5IG9uIFlvdXIgUGhvbmUsaHR0cHM6Ly9hcnhpdi5vcmcvYWJzLzI0MDQuMTQyMTksLFNpZ25pZmljYW50IHVzZSwiPjJtIEhGIGRvd25sb2FkcyBpbiB0aGUgbGFzdCBtb250aCBhcyBvZiBKdWx5IDIwMjQsIGZhaXIgdG8gY29uc2lkZXIgdGhhdCA+MW0gbW9udGhseSB1c2VycwoKaHR0cHM6Ly9odWdnaW5nZmFjZS5jby9taWNyb3NvZnQvUGhpLTMtbWluaS0xMjhrLWluc3RydWN0ICIsMzgwMDAwMDAwMC4wLDMuOEIsNy41MjRlKzIyLCJjb3VudGluZyBvcGVyYXRpb25zOiA2w5czLjPDlzEwXjEyIHRva2VucyDDlzMuOMOXMTBeOSBwYXJhbWV0ZXJzIOKJiDcuNTI0w5cxMF4yMiBGTE9QUwpoYXJkd2FyZSBlc3RpbWF0ZTogNyBkYXlzIMOXMjQgaG91cnMgLyBkYXnDlzM2MDAgc2VjIC8gaG91ciAqOTg5LDAwMCwwMDAsMDAwLDAwMCBGTE9QL3MqNTEyIEdQVXMqMC4zIFthc3N1bWVkIHV0aWxpemF0aW9uXT05LjE4NzU0MDk5MsOXMTBeMjIiLDMzMDAwMDAwMDAwMDAsIkluIHRoaXMgcmVwb3J0IHdlIHByZXNlbnQgYSBuZXcgbW9kZWwsIHBoaS0zLW1pbmkgKDMuOEIgcGFyYW1ldGVycyksIHRyYWluZWQgZm9yIDMuM1QgdG9rZW5zIiwxNjguMCwiR1BVczogNTEyIEgxMDAtODBHClRyYWluaW5nIHRpbWU6IDcgZGF5cwpUZW5zb3IgdHlwZSBCRjE2Cmh0dHBzOi8vaHVnZ2luZ2ZhY2UuY28vbWljcm9zb2Z0L1BoaS0zLW1pbmktNGstaW5zdHJ1Y3QiLE5WSURJQSBIMTAwIFNYTTUgODBHQiwsQ29uZmlkZW50LCJXZSBpbnRyb2R1Y2UgcGhpLTMtbWluaSwgYSAzLjggYmlsbGlvbiBwYXJhbWV0ZXIgbGFuZ3VhZ2UgbW9kZWwgdHJhaW5lZCBvbiAzLjMgdHJpbGxpb24gdG9rZW5zLCB3aG9zZSBvdmVyYWxsIHBlcmZvcm1hbmNlLCBhcyBtZWFzdXJlZCBieSBib3RoIGFjYWRlbWljIGJlbmNobWFya3MgYW5kIGludGVybmFsIHRlc3RpbmcsIHJpdmFscyB0aGF0IG9mIG1vZGVscyBzdWNoIGFzIE1peHRyYWwgOHg3QiBhbmQgR1BULTMuNSAoZS5nLiwgcGhpLTMtbWluaSBhY2hpZXZlcyA2OSUgb24gTU1MVSBhbmQgOC4zOCBvbiBNVC1iZW5jaCksIGRlc3BpdGUgYmVpbmcgc21hbGwgZW5vdWdoIHRvIGJlIGRlcGxveWVkIG9uIGEgcGhvbmUuIFRoZSBpbm5vdmF0aW9uIGxpZXMgZW50aXJlbHkgaW4gb3VyIGRhdGFzZXQgZm9yIHRyYWluaW5nLCBhIHNjYWxlZC11cCB2ZXJzaW9uIG9mIHRoZSBvbmUgdXNlZCBmb3IgcGhpLTIsIGNvbXBvc2VkIG9mIGhlYXZpbHkgZmlsdGVyZWQgd2ViIGRhdGEgYW5kIHN5bnRoZXRpYyBkYXRhLiBUaGUgbW9kZWwgaXMgYWxzbyBmdXJ0aGVyIGFsaWduZWQgZm9yIHJvYnVzdG5lc3MsIHNhZmV0eSwgYW5kIGNoYXQgZm9ybWF0LiBXZSBhbHNvIHByb3ZpZGUgc29tZSBpbml0aWFsIHBhcmFtZXRlci1zY2FsaW5nIHJlc3VsdHMgd2l0aCBhIDdCIGFuZCAxNEIgbW9kZWxzIHRyYWluZWQgZm9yIDQuOFQgdG9rZW5zLCBjYWxsZWQgcGhpLTMtc21hbGwgYW5kIHBoaS0zLW1lZGl1bSwgYm90aCBzaWduaWZpY2FudGx5IG1vcmUgY2FwYWJsZSB0aGFuIHBoaS0zLW1pbmkgKGUuZy4sIHJlc3BlY3RpdmVseSA3NSUgYW5kIDc4JSBvbiBNTUxVLCBhbmQgOC43IGFuZCA4Ljkgb24gTVQtYmVuY2gpLiIsLCxPcGVuIHdlaWdodHMgKHVucmVzdHJpY3RlZCksVW5pdGVkIFN0YXRlcyBvZiBBbWVyaWNhLCwsLDUxMi4wLCwyMDI1LTEyLTE4IDA1OjMzOjUwKzAwOjAwLCwsLCxub3QgbGlzdGVkLEluZHVzdHJ5LCwsLCxVbnJlbGVhc2VkLCJUaGUgbW9kZWwgaXMgbGljZW5zZWQgdW5kZXIgdGhlIE1JVCBsaWNlbnNlLgpodHRwczovL2h1Z2dpbmdmYWNlLmNvL21pY3Jvc29mdC9QaGktMy1taW5pLTRrLWluc3RydWN0Cgpzb21lIGZpbmUtdHVuaW5nIGNvZGU6Cmh0dHBzOi8vZ2l0aHViLmNvbS9taWNyb3NvZnQvUGhpLTNDb29rQm9vay90cmVlL21haW4/dGFiPXJlYWRtZS1vdi1maWxlICIsVHJ1ZSwsLCwsNzA4Mzg4LjIzNDE4NjEyMDcsIkhhcmR3YXJlLE9wZXJhdGlvbiBjb3VudGluZyIsbWljcm9zb2Z0LCwsLFllcwpwaGktMy1tZWRpdW0gMTRCLExhbmd1YWdlLCJDaGF0LExhbmd1YWdlIG1vZGVsaW5nL2dlbmVyYXRpb24iLE1pY3Jvc29mdCwiTWFyYWggQWJkaW4sIFNhbSBBZGUgSmFjb2JzLCBBbW1hciBBaG1hZCBBd2FuLCBKeW90aSBBbmVqYSwgQWhtZWQgQXdhZGFsbGFoLCBIYW55IEF3YWRhbGxhLCBOZ3V5ZW4gQmFjaCwgQW1pdCBCYWhyZWUsIEFyYXNoIEJha2h0aWFyaSwgSGFya2lyYXQgQmVobCwgQWxvbiBCZW5oYWltLCBNaXNoYSBCaWxlbmtvLCBKb2hhbiBCam9yY2ssIFPDqWJhc3RpZW4gQnViZWNrLCBNYXJ0aW4gQ2FpLCBDYWlvIEPDqXNhciBUZW9kb3JvIE1lbmRlcywgV2Vpemh1IENoZW4sIFZpc2hyYXYgQ2hhdWRoYXJ5LCBQYXJ1bCBDaG9wcmEsIEFsbGllIERlbCBHaW9ybm8sIEd1c3Rhdm8gZGUgUm9zYSwgTWF0dGhldyBEaXhvbiwgUm9uZW4gRWxkYW4sIERhbiBJdGVyLCBBbWl0IEdhcmcsIEFiaGlzaGVrIEdvc3dhbWksIFN1cml5YSBHdW5hc2VrYXIsIEVtbWFuIEhhaWRlciwgSnVuaGVuZyBIYW8sIFJ1c3NlbGwgSi4gSGV3ZXR0LCBKYW1pZSBIdXluaCwgTW9qYW4gSmF2YWhlcmlwaSwgWGluIEppbiwgUGllcm8gS2F1ZmZtYW5uLCBOaWtvcyBLYXJhbXBhdHppYWtpcywgRG9uZ3dvbyBLaW0sIE1haG91ZCBLaGFkZW1pLCBMZXYgS3VyaWxlbmtvLCBKYW1lcyBSLiBMZWUsIFlpbiBUYXQgTGVlLCBZdWFuemhpIExpLCBDaGVuIExpYW5nLCBXZWlzaHVuZyBMaXUsIEVyaWMgTGluLCBaZXFpIExpbiwgUGl5dXNoIE1hZGFuLCBBcmluZGFtIE1pdHJhLCBIYXJkaWsgTW9kaSwgQW5oIE5ndXllbiwgQnJhbmRvbiBOb3JpY2ssIEJhcnVuIFBhdHJhLCBEYW5pZWwgUGVyZXotQmVja2VyLCBUaG9tYXMgUG9ydGV0LCBSZWlkIFByeXphbnQsIEhleWFuZyBRaW4sIE1hcmtvIFJhZG1pbGFjLCBDb3JieSBSb3NzZXQsIFNhbWJ1ZGhhIFJveSwgT2xhdHVuamkgUnV3YXNlLCBPbGxpIFNhYXJpa2l2aSwgQW1pbiBTYWllZCwgQWRpbCBTYWxpbSwgTWljaGFlbCBTYW50YWNyb2NlLCBTaGl0YWwgU2hhaCwgTmluZyBTaGFuZywgSGl0ZXNoaSBTaGFybWEsIFhpYSBTb25nLCBNYXNhaGlybyBUYW5ha2EsIFhpbiBXYW5nLCBSYWNoZWwgV2FyZCwgR3Vhbmh1YSBXYW5nLCBQaGlsaXBwIFdpdHRlLCBNaWNoYWVsIFd5YXR0LCBDYW4gWHUsIEppYWhhbmcgWHUsIFNvbmFsaSBZYWRhdiwgRmFuIFlhbmcsIFppeWkgWWFuZywgRG9uZ2hhbiBZdSwgQ2hlbmdydWlkb25nIFpoYW5nLCBDeXJpbCBaaGFuZywgSmlhbndlbiBaaGFuZywgTGkgTHluYSBaaGFuZywgWWkgWmhhbmcsIFl1ZSBaaGFuZywgWXVuYW4gWmhhbmcsIFhpcmVuIFpob3UiLDIwMjQtMDQtMjMsUGhpLTMgVGVjaG5pY2FsIFJlcG9ydDogQSBIaWdobHkgQ2FwYWJsZSBMYW5ndWFnZSBNb2RlbCBMb2NhbGx5IG9uIFlvdXIgUGhvbmUsaHR0cHM6Ly9hcnhpdi5vcmcvYWJzLzI0MDQuMTQyMTksLCwsMTQwMDAwMDAwMDAuMCwxNEIsNC4wMzJlKzIzLGNvdW50aW5nIG9wZXJhdGlvbnM6IDbDlzQuOMOXMTBeMTIgdG9rZW5zIMOXIDE0w5cxMF45IHBhcmFtZXRlcnMg4omIIDQuMDMyw5cxMF4yMyBGTE9QUyw0ODAwMDAwMDAwMDAwLCwsLCwsTGlrZWx5LCJXZSBpbnRyb2R1Y2UgcGhpLTMtbWluaSwgYSAzLjggYmlsbGlvbiBwYXJhbWV0ZXIgbGFuZ3VhZ2UgbW9kZWwgdHJhaW5lZCBvbiAzLjMgdHJpbGxpb24gdG9rZW5zLCB3aG9zZSBvdmVyYWxsIHBlcmZvcm1hbmNlLCBhcyBtZWFzdXJlZCBieSBib3RoIGFjYWRlbWljIGJlbmNobWFya3MgYW5kIGludGVybmFsIHRlc3RpbmcsIHJpdmFscyB0aGF0IG9mIG1vZGVscyBzdWNoIGFzIE1peHRyYWwgOHg3QiBhbmQgR1BULTMuNSAoZS5nLiwgcGhpLTMtbWluaSBhY2hpZXZlcyA2OSUgb24gTU1MVSBhbmQgOC4zOCBvbiBNVC1iZW5jaCksIGRlc3BpdGUgYmVpbmcgc21hbGwgZW5vdWdoIHRvIGJlIGRlcGxveWVkIG9uIGEgcGhvbmUuIFRoZSBpbm5vdmF0aW9uIGxpZXMgZW50aXJlbHkgaW4gb3VyIGRhdGFzZXQgZm9yIHRyYWluaW5nLCBhIHNjYWxlZC11cCB2ZXJzaW9uIG9mIHRoZSBvbmUgdXNlZCBmb3IgcGhpLTIsIGNvbXBvc2VkIG9mIGhlYXZpbHkgZmlsdGVyZWQgd2ViIGRhdGEgYW5kIHN5bnRoZXRpYyBkYXRhLiBUaGUgbW9kZWwgaXMgYWxzbyBmdXJ0aGVyIGFsaWduZWQgZm9yIHJvYnVzdG5lc3MsIHNhZmV0eSwgYW5kIGNoYXQgZm9ybWF0LiBXZSBhbHNvIHByb3ZpZGUgc29tZSBpbml0aWFsIHBhcmFtZXRlci1zY2FsaW5nIHJlc3VsdHMgd2l0aCBhIDdCIGFuZCAxNEIgbW9kZWxzIHRyYWluZWQgZm9yIDQuOFQgdG9rZW5zLCBjYWxsZWQgcGhpLTMtc21hbGwgYW5kIHBoaS0zLW1lZGl1bSwgYm90aCBzaWduaWZpY2FudGx5IG1vcmUgY2FwYWJsZSB0aGFuIHBoaS0zLW1pbmkgKGUuZy4sIHJlc3BlY3RpdmVseSA3NSUgYW5kIDc4JSBvbiBNTUxVLCBhbmQgOC43IGFuZCA4Ljkgb24gTVQtYmVuY2gpLiIsLCxPcGVuIHdlaWdodHMgKHVucmVzdHJpY3RlZCksVW5pdGVkIFN0YXRlcyBvZiBBbWVyaWNhLCwsLCwsMjAyNS0xMS0yOCAxMTo1Mzo0NCswMDowMCwsLCwsLEluZHVzdHJ5LCwsLCxVbnJlbGVhc2VkLCJNSVQgbGljZW5zZSBmb3Igd2VpZ2h0czoKaHR0cHM6Ly9odWdnaW5nZmFjZS5jby9taWNyb3NvZnQvUGhpLTMtbWVkaXVtLTEyOGstaW5zdHJ1Y3QgIixUcnVlLCwsLCwsT3BlcmF0aW9uIGNvdW50aW5nLG1pY3Jvc29mdCwsLCxZZXMKU2Vuc2VDaGF0IDUuMCxMYW5ndWFnZSwiQ2hhdCxMYW5ndWFnZSBtb2RlbGluZy9nZW5lcmF0aW9uIixTZW5zZVRpbWUsU2Vuc2VOb3ZhIFRlYW0sMjAyNC0wNC0yMywsaHR0cHM6Ly96aGlkeC5jb20vcC80MjE4NjYuaHRtbCwsLCw2MDAwMDAwMDAwMDAuMCwiVGhpcyBhcnRpY2xlIGNsYWltcyB0aGUgbW9kZWwgaXMgYSA2MDBCIE1vRToKaHR0cHM6Ly93d3cuc2Vuc2V0aW1lLmNvbS9jbi9uZXdzLWRldGFpbC81MTE2ODE1OD9jYXRlZ29yeUlkPTcyIiwsLDE4MzUwMDAwMDAwMDAsIldvcmRzIHBlciBneWdhYnl0ZSBmb3IgTWFuZGFyaW4gQ2hpbmVzZTogMTY3TQoKMTAwMDAqMTY3MDAwMDAwID0gMTY3MDAwMDAwMDAwMAoKIiJpcyB0cmFpbmVkIGJhc2VkIG9uIG1vcmUgdGhhbiAxMFRCIG9mIHRva2VucywgY292ZXJzIGEgbGFyZ2UgYW1vdW50IG9mIHN5bnRoZXRpYyBkYXRhIiIKCkhvd2V2ZXIsIGEgbGF0ZXIgbmV3cyBhcnRpY2xlIGZyb20gU2Vuc2VUaW1lIGl0c2VsZiBzYWlkOiAiIkluIHRlcm1zIG9mIGRhdGEsIFNlbnNlQ2hhdCBWNSB1c2VzIGEgbmV3IGdlbmVyYXRpb24gb2YgZGF0YSBwcm9kdWN0aW9uIHBpcGVsaW5lcyB0byBwcm9kdWNlIDEwVCB0b2tlbnMgb2YgaGlnaC1xdWFsaXR5IHRyYWluaW5nIGRhdGEuIiIgKEl0IGFsc28gc2F5cyAiIjEwVCB0b2tlbnMiIiBpbiB0aGUgb3JpZ2luYWwgdW50cmFuc2xhdGVkIHZlcnNpb24pLiIsLCwsLExpa2VseSwiU2Vuc2VUaW1lIGhhcyBuZXdseSB1cGdyYWRlZCBpdHMgIiJTZW5zZU5vdmEgNS4wIiIgbGFyZ2UgbW9kZWwgc3lzdGVtICwgYW5kIGl0cyBjb21wcmVoZW5zaXZlIGNhcGFiaWxpdGllcyBhcmUgZnVsbHkgY29tcGFyYWJsZSB0byBHUFQtNCBUdXJibyAuIiwsLEhvc3RlZCBhY2Nlc3MgKG5vIEFQSSksSG9uZyBLb25nLCwsLCwsMjAyNS0xMS0yOCAxMTo1Mzo0NCswMDowMCwsLCwsLEluZHVzdHJ5LCwsLCxVbnJlbGVhc2VkLCxUcnVlLCwsLCwsLCwsLCxObwpwaGktMy1zbWFsbCA3LjRCLExhbmd1YWdlLCJDaGF0LExhbmd1YWdlIG1vZGVsaW5nL2dlbmVyYXRpb24iLE1pY3Jvc29mdCwiTWFyYWggQWJkaW4sIFNhbSBBZGUgSmFjb2JzLCBBbW1hciBBaG1hZCBBd2FuLCBKeW90aSBBbmVqYSwgQWhtZWQgQXdhZGFsbGFoLCBIYW55IEF3YWRhbGxhLCBOZ3V5ZW4gQmFjaCwgQW1pdCBCYWhyZWUsIEFyYXNoIEJha2h0aWFyaSwgSGFya2lyYXQgQmVobCwgQWxvbiBCZW5oYWltLCBNaXNoYSBCaWxlbmtvLCBKb2hhbiBCam9yY2ssIFPDqWJhc3RpZW4gQnViZWNrLCBNYXJ0aW4gQ2FpLCBDYWlvIEPDqXNhciBUZW9kb3JvIE1lbmRlcywgV2Vpemh1IENoZW4sIFZpc2hyYXYgQ2hhdWRoYXJ5LCBQYXJ1bCBDaG9wcmEsIEFsbGllIERlbCBHaW9ybm8sIEd1c3Rhdm8gZGUgUm9zYSwgTWF0dGhldyBEaXhvbiwgUm9uZW4gRWxkYW4sIERhbiBJdGVyLCBBbWl0IEdhcmcsIEFiaGlzaGVrIEdvc3dhbWksIFN1cml5YSBHdW5hc2VrYXIsIEVtbWFuIEhhaWRlciwgSnVuaGVuZyBIYW8sIFJ1c3NlbGwgSi4gSGV3ZXR0LCBKYW1pZSBIdXluaCwgTW9qYW4gSmF2YWhlcmlwaSwgWGluIEppbiwgUGllcm8gS2F1ZmZtYW5uLCBOaWtvcyBLYXJhbXBhdHppYWtpcywgRG9uZ3dvbyBLaW0sIE1haG91ZCBLaGFkZW1pLCBMZXYgS3VyaWxlbmtvLCBKYW1lcyBSLiBMZWUsIFlpbiBUYXQgTGVlLCBZdWFuemhpIExpLCBDaGVuIExpYW5nLCBXZWlzaHVuZyBMaXUsIEVyaWMgTGluLCBaZXFpIExpbiwgUGl5dXNoIE1hZGFuLCBBcmluZGFtIE1pdHJhLCBIYXJkaWsgTW9kaSwgQW5oIE5ndXllbiwgQnJhbmRvbiBOb3JpY2ssIEJhcnVuIFBhdHJhLCBEYW5pZWwgUGVyZXotQmVja2VyLCBUaG9tYXMgUG9ydGV0LCBSZWlkIFByeXphbnQsIEhleWFuZyBRaW4sIE1hcmtvIFJhZG1pbGFjLCBDb3JieSBSb3NzZXQsIFNhbWJ1ZGhhIFJveSwgT2xhdHVuamkgUnV3YXNlLCBPbGxpIFNhYXJpa2l2aSwgQW1pbiBTYWllZCwgQWRpbCBTYWxpbSwgTWljaGFlbCBTYW50YWNyb2NlLCBTaGl0YWwgU2hhaCwgTmluZyBTaGFuZywgSGl0ZXNoaSBTaGFybWEsIFhpYSBTb25nLCBNYXNhaGlybyBUYW5ha2EsIFhpbiBXYW5nLCBSYWNoZWwgV2FyZCwgR3Vhbmh1YSBXYW5nLCBQaGlsaXBwIFdpdHRlLCBNaWNoYWVsIFd5YXR0LCBDYW4gWHUsIEppYWhhbmcgWHUsIFNvbmFsaSBZYWRhdiwgRmFuIFlhbmcsIFppeWkgWWFuZywgRG9uZ2hhbiBZdSwgQ2hlbmdydWlkb25nIFpoYW5nLCBDeXJpbCBaaGFuZywgSmlhbndlbiBaaGFuZywgTGkgTHluYSBaaGFuZywgWWkgWmhhbmcsIFl1ZSBaaGFuZywgWXVuYW4gWmhhbmcsIFhpcmVuIFpob3UiLDIwMjQtMDQtMjMsUGhpLTMgVGVjaG5pY2FsIFJlcG9ydDogQSBIaWdobHkgQ2FwYWJsZSBMYW5ndWFnZSBNb2RlbCBMb2NhbGx5IG9uIFlvdXIgUGhvbmUsaHR0cHM6Ly9hcnhpdi5vcmcvYWJzLzI0MDQuMTQyMTksLCwsNzQwMDAwMDAwMC4wLDcuNEIsMi4xMzEyZSsyMyw2TkQgPSA2IEZMT1AgLyBwYXJhbWV0ZXIgLyB0b2tlbiAqIDcuNEIgcGFyYW1ldGVycyAqIDQuOFQgdG9rZW5zID0gMi4xMzEyZSsyMyBGTE9QLDQ4MDAwMDAwMDAwMDAsLCwsLCxDb25maWRlbnQsIldlIGludHJvZHVjZSBwaGktMy1taW5pLCBhIDMuOCBiaWxsaW9uIHBhcmFtZXRlciBsYW5ndWFnZSBtb2RlbCB0cmFpbmVkIG9uIDMuMyB0cmlsbGlvbiB0b2tlbnMsIHdob3NlIG92ZXJhbGwgcGVyZm9ybWFuY2UsIGFzIG1lYXN1cmVkIGJ5IGJvdGggYWNhZGVtaWMgYmVuY2htYXJrcyBhbmQgaW50ZXJuYWwgdGVzdGluZywgcml2YWxzIHRoYXQgb2YgbW9kZWxzIHN1Y2ggYXMgTWl4dHJhbCA4eDdCIGFuZCBHUFQtMy41IChlLmcuLCBwaGktMy1taW5pIGFjaGlldmVzIDY5JSBvbiBNTUxVIGFuZCA4LjM4IG9uIE1ULWJlbmNoKSwgZGVzcGl0ZSBiZWluZyBzbWFsbCBlbm91Z2ggdG8gYmUgZGVwbG95ZWQgb24gYSBwaG9uZS4gVGhlIGlubm92YXRpb24gbGllcyBlbnRpcmVseSBpbiBvdXIgZGF0YXNldCBmb3IgdHJhaW5pbmcsIGEgc2NhbGVkLXVwIHZlcnNpb24gb2YgdGhlIG9uZSB1c2VkIGZvciBwaGktMiwgY29tcG9zZWQgb2YgaGVhdmlseSBmaWx0ZXJlZCB3ZWIgZGF0YSBhbmQgc3ludGhldGljIGRhdGEuIFRoZSBtb2RlbCBpcyBhbHNvIGZ1cnRoZXIgYWxpZ25lZCBmb3Igcm9idXN0bmVzcywgc2FmZXR5LCBhbmQgY2hhdCBmb3JtYXQuIFdlIGFsc28gcHJvdmlkZSBzb21lIGluaXRpYWwgcGFyYW1ldGVyLXNjYWxpbmcgcmVzdWx0cyB3aXRoIGEgN0IgYW5kIDE0QiBtb2RlbHMgdHJhaW5lZCBmb3IgNC44VCB0b2tlbnMsIGNhbGxlZCBwaGktMy1zbWFsbCBhbmQgcGhpLTMtbWVkaXVtLCBib3RoIHNpZ25pZmljYW50bHkgbW9yZSBjYXBhYmxlIHRoYW4gcGhpLTMtbWluaSAoZS5nLiwgcmVzcGVjdGl2ZWx5IDc1JSBhbmQgNzglIG9uIE1NTFUsIGFuZCA4LjcgYW5kIDguOSBvbiBNVC1iZW5jaCkuIiwsLE9wZW4gd2VpZ2h0cyAodW5yZXN0cmljdGVkKSxVbml0ZWQgU3RhdGVzIG9mIEFtZXJpY2EsLCwsLCwyMDI1LTExLTI4IDExOjUzOjQ0KzAwOjAwLCwsLCwsSW5kdXN0cnksLCwsLFVucmVsZWFzZWQsIk1JVCBsaWNlbnNlCgpodHRwczovL2h1Z2dpbmdmYWNlLmNvL21pY3Jvc29mdC9QaGktMy1zbWFsbC0xMjhrLWluc3RydWN0IixUcnVlLCwsLCwsT3BlcmF0aW9uIGNvdW50aW5nLG1pY3Jvc29mdCwsLCxZZXMKU0ktUExNLEJpb2xvZ3ksUHJvdGVpbiBvciBudWNsZW90aWRlIGxhbmd1YWdlIG1vZGVsIChwTE0vbkxNKSxVbml2ZXJzaXR5IG9mIFBpdHRzYnVyZ2gsIkRhbmllbCBQZcOxYWhlcnJlcmEsIERhdmlkIFJ5YW4gS29lcyIsMjAyNC0wNC0yMyxTdHJ1Y3R1cmUtSW5mdXNlZCBQcm90ZWluIExhbmd1YWdlIE1vZGVscyxodHRwczovL3d3dy5uY2JpLm5sbS5uaWguZ292L3BtYy9hcnRpY2xlcy9QTUMxMTA3MTI4Mi8sLCwsLCwsLCwsLCwsLFVua25vd24sIkVtYmVkZGluZ3MgZnJvbSBwcm90ZWluIGxhbmd1YWdlIG1vZGVscyAoUExN4oCZcykgY2FwdHVyZSBpbnRyaWNhdGUgcGF0dGVybnMKZm9yIHByb3RlaW4gc2VxdWVuY2VzLCBlbmFibGluZyBtb3JlIGFjY3VyYXRlIGFuZCBlZmZpY2llbnQgcHJlZGljdGlvbiBvZiBwcm90ZWluCnByb3BlcnRpZXMuIEluY29ycG9yYXRpbmcgcHJvdGVpbiBzdHJ1Y3R1cmUgaW5mb3JtYXRpb24gYXMgZGlyZWN0IGlucHV0IGludG8gUExNcwpyZXN1bHRzIGluIGFuIGltcHJvdmVtZW50IG9uIHRoZSBwcmVkaWN0aXZlIGFiaWxpdHkgb2YgcHJvdGVpbiBlbWJlZGRpbmdzIG9uCmRvd25zdHJlYW0gdGFza3MuIEluIHRoaXMgd29yayB3ZSBkZW1vbnN0cmF0ZSB0aGF0IGluZGlyZWN0bHkgaW5mdXNpbmcgc3RydWN0dXJlCmluZm9ybWF0aW9uIGludG8gUExNcyBhbHNvIGxlYWRzIHRvIHBlcmZvcm1hbmNlIGdhaW5zIG9uIHN0cnVjdHVyZSByZWxhdGVkIHRhc2tzLgpUaGUga2V5IGRpZmZlcmVuY2UgYmV0d2VlbiB0aGlzIGZyYW1ld29yayBhbmQgb3RoZXJzIGlzIHRoYXQgYXQgaW5mZXJlbmNlIHRpbWUgdGhlCm1vZGVsIGRvZXMgbm90IHJlcXVpcmUgYWNjZXNzIHRvIHN0cnVjdHVyZSB0byBwcm9kdWNlIGl0cyBlbWJlZGRpbmdzLiIsLCwsVW5pdGVkIFN0YXRlcyBvZiBBbWVyaWNhLCwsLCwsMjAyNS0xMS0yOCAxMTo1Mzo0NCswMDowMCwsLCwsLEFjYWRlbWlhLCwsLCwsLCwsLCwsLCwsLCwsCnBoaS0zLjUtbWluaSxMYW5ndWFnZSwiTGFuZ3VhZ2UgbW9kZWxpbmcvZ2VuZXJhdGlvbixRdWVzdGlvbiBhbnN3ZXJpbmcsVHJhbnNsYXRpb24iLE1pY3Jvc29mdCwiTWFyYWggQWJkaW4sIFNhbSBBZGUgSmFjb2JzLCBBbW1hciBBaG1hZCBBd2FuLCBKeW90aSBBbmVqYSwgQWhtZWQgQXdhZGFsbGFoLCBIYW55IEF3YWRhbGxhLCBOZ3V5ZW4gQmFjaCwgQW1pdCBCYWhyZWUsIEFyYXNoIEJha2h0aWFyaSwgSGFya2lyYXQgQmVobCwgQWxvbiBCZW5oYWltLCBNaXNoYSBCaWxlbmtvLCBKb2hhbiBCam9yY2ssIFPDqWJhc3RpZW4gQnViZWNrLCBNYXJ0aW4gQ2FpLCBDYWlvIEPDqXNhciBUZW9kb3JvIE1lbmRlcywgV2Vpemh1IENoZW4sIFZpc2hyYXYgQ2hhdWRoYXJ5LCBQYXJ1bCBDaG9wcmEsIEFsbGllIERlbCBHaW9ybm8sIEd1c3Rhdm8gZGUgUm9zYSwgTWF0dGhldyBEaXhvbiwgUm9uZW4gRWxkYW4sIERhbiBJdGVyLCBBbWl0IEdhcmcsIEFiaGlzaGVrIEdvc3dhbWksIFN1cml5YSBHdW5hc2VrYXIsIEVtbWFuIEhhaWRlciwgSnVuaGVuZyBIYW8sIFJ1c3NlbGwgSi4gSGV3ZXR0LCBKYW1pZSBIdXluaCwgTW9qYW4gSmF2YWhlcmlwaSwgWGluIEppbiwgUGllcm8gS2F1ZmZtYW5uLCBOaWtvcyBLYXJhbXBhdHppYWtpcywgRG9uZ3dvbyBLaW0sIE1haG91ZCBLaGFkZW1pLCBMZXYgS3VyaWxlbmtvLCBKYW1lcyBSLiBMZWUsIFlpbiBUYXQgTGVlLCBZdWFuemhpIExpLCBDaGVuIExpYW5nLCBXZWlzaHVuZyBMaXUsIEVyaWMgTGluLCBaZXFpIExpbiwgUGl5dXNoIE1hZGFuLCBBcmluZGFtIE1pdHJhLCBIYXJkaWsgTW9kaSwgQW5oIE5ndXllbiwgQnJhbmRvbiBOb3JpY2ssIEJhcnVuIFBhdHJhLCBEYW5pZWwgUGVyZXotQmVja2VyLCBUaG9tYXMgUG9ydGV0LCBSZWlkIFByeXphbnQsIEhleWFuZyBRaW4sIE1hcmtvIFJhZG1pbGFjLCBDb3JieSBSb3NzZXQsIFNhbWJ1ZGhhIFJveSwgT2xhdHVuamkgUnV3YXNlLCBPbGxpIFNhYXJpa2l2aSwgQW1pbiBTYWllZCwgQWRpbCBTYWxpbSwgTWljaGFlbCBTYW50YWNyb2NlLCBTaGl0YWwgU2hhaCwgTmluZyBTaGFuZywgSGl0ZXNoaSBTaGFybWEsIFhpYSBTb25nLCBNYXNhaGlybyBUYW5ha2EsIFhpbiBXYW5nLCBSYWNoZWwgV2FyZCwgR3Vhbmh1YSBXYW5nLCBQaGlsaXBwIFdpdHRlLCBNaWNoYWVsIFd5YXR0LCBDYW4gWHUsIEppYWhhbmcgWHUsIFNvbmFsaSBZYWRhdiwgRmFuIFlhbmcsIFppeWkgWWFuZywgRG9uZ2hhbiBZdSwgQ2hlbmdydWlkb25nIFpoYW5nLCBDeXJpbCBaaGFuZywgSmlhbndlbiBaaGFuZywgTGkgTHluYSBaaGFuZywgWWkgWmhhbmcsIFl1ZSBaaGFuZywgWXVuYW4gWmhhbmcsIFhpcmVuIFpob3UiLDIwMjQtMDQtMjMsUGhpLTMgVGVjaG5pY2FsIFJlcG9ydDogQSBIaWdobHkgQ2FwYWJsZSBMYW5ndWFnZSBNb2RlbCBMb2NhbGx5IG9uIFlvdXIgUGhvbmUsaHR0cHM6Ly9hcnhpdi5vcmcvYWJzLzI0MDQuMTQyMTksLCwsMzgwMDAwMDAwMC4wLDMuOEIsMy43MTAxMTU0ZSsyMiwiNk5EID0gNiozODAwMDAwMDAwLjAwIHBhcmFtZXRlcnMgKjM0MDAwMDAwMDAwMDAgdG9rZW5zICA9IDcuNzUyZSsyMgoKNTEyIEdQVXMgKjEzMzgwMDAwMDAwMDAwMCBGTE9QL3MgKjI0MCBob3VycyAqMzYwMCBzZWMvaG91ciAqMC4zIFthc3N1bWVkIHV0aWxpemF0aW9uXSA9IDEuNzc1NjY1MmUrMjIKCmdlb21ldHJpYyBtZWFuIHNxcnQgKDcuNzUyZSsyMioxLjc3NTY2NTJlKzIyKSA9IDMuNzEwMTE1NGUrMjIiLCxUcmFpbmluZyBkYXRhOiAzLjRUIHRva2VucywyNDAuMCwiR1BVczogNTEyIEgxMDAtODBHClRyYWluaW5nIHRpbWU6IDEwIGRheXMKaHR0cHM6Ly9odWdnaW5nZmFjZS5jby9taWNyb3NvZnQvUGhpLTMuNS1taW5pLWluc3RydWN0IixOVklESUEgSDEwMCBTWE01IDgwR0IsLENvbmZpZGVudCwiV2UgaW50cm9kdWNlIHBoaS0zLW1pbmksIGEgMy44IGJpbGxpb24gcGFyYW1ldGVyIGxhbmd1YWdlIG1vZGVsIHRyYWluZWQgb24gMy4zIHRyaWxsaW9uIHRva2Vucywgd2hvc2Ugb3ZlcmFsbCBwZXJmb3JtYW5jZSwgYXMgbWVhc3VyZWQgYnkgYm90aCBhY2FkZW1pYyBiZW5jaG1hcmtzIGFuZCBpbnRlcm5hbCB0ZXN0aW5nLCByaXZhbHMgdGhhdCBvZiBtb2RlbHMgc3VjaCBhcyBNaXh0cmFsIDh4N0IgYW5kIEdQVC0zLjUgKGUuZy4sIHBoaS0zLW1pbmkgYWNoaWV2ZXMgNjklIG9uIE1NTFUgYW5kIDguMzggb24gTVQtYmVuY2gpLCBkZXNwaXRlIGJlaW5nIHNtYWxsIGVub3VnaCB0byBiZSBkZXBsb3llZCBvbiBhIHBob25lLiBUaGUgaW5ub3ZhdGlvbiBsaWVzIGVudGlyZWx5IGluIG91ciBkYXRhc2V0IGZvciB0cmFpbmluZywgYSBzY2FsZWQtdXAgdmVyc2lvbiBvZiB0aGUgb25lIHVzZWQgZm9yIHBoaS0yLCBjb21wb3NlZCBvZiBoZWF2aWx5IGZpbHRlcmVkIHdlYiBkYXRhIGFuZCBzeW50aGV0aWMgZGF0YS4gVGhlIG1vZGVsIGlzIGFsc28gZnVydGhlciBhbGlnbmVkIGZvciByb2J1c3RuZXNzLCBzYWZldHksIGFuZCBjaGF0IGZvcm1hdC4gV2UgYWxzbyBwcm92aWRlIHNvbWUgaW5pdGlhbCBwYXJhbWV0ZXItc2NhbGluZyByZXN1bHRzIHdpdGggYSA3QiBhbmQgMTRCIG1vZGVscyB0cmFpbmVkIGZvciA0LjhUIHRva2VucywgY2FsbGVkIHBoaS0zLXNtYWxsIGFuZCBwaGktMy1tZWRpdW0sIGJvdGggc2lnbmlmaWNhbnRseSBtb3JlIGNhcGFibGUgdGhhbiBwaGktMy1taW5pIChlLmcuLCByZXNwZWN0aXZlbHkgNzUlIGFuZCA3OCUgb24gTU1MVSwgYW5kIDguNyBhbmQgOC45IG9uIE1ULWJlbmNoKS4iLCwsT3BlbiB3ZWlnaHRzICh1bnJlc3RyaWN0ZWQpLFVuaXRlZCBTdGF0ZXMgb2YgQW1lcmljYSwsLCw1MTIuMCwsMjAyNS0xMS0yOCAxMTo1Mzo0NCswMDowMCwsLCwsLEluZHVzdHJ5LCwsLCxVbnJlbGVhc2VkLCJodHRwczovL2h1Z2dpbmdmYWNlLmNvL21pY3Jvc29mdC9QaGktMy41LW1pbmktaW5zdHJ1Y3QKClRoZSBtb2RlbCBpcyBsaWNlbnNlZCB1bmRlciB0aGUgTUlUIGxpY2Vuc2UuIiwsLCwsLDcwODM4OC4yMzQxODYxMjA3LCJIYXJkd2FyZSxPcGVyYXRpb24gY291bnRpbmciLG1pY3Jvc29mdCwsLCxZZXMKcGhpLTMuNS1WaXNpb24sVmlzaW9uLFZpc3VhbCBxdWVzdGlvbiBhbnN3ZXJpbmcsTWljcm9zb2Z0LCJNYXJhaCBBYmRpbiwgU2FtIEFkZSBKYWNvYnMsIEFtbWFyIEFobWFkIEF3YW4sIEp5b3RpIEFuZWphLCBBaG1lZCBBd2FkYWxsYWgsIEhhbnkgQXdhZGFsbGEsIE5ndXllbiBCYWNoLCBBbWl0IEJhaHJlZSwgQXJhc2ggQmFraHRpYXJpLCBIYXJraXJhdCBCZWhsLCBBbG9uIEJlbmhhaW0sIE1pc2hhIEJpbGVua28sIEpvaGFuIEJqb3JjaywgU8OpYmFzdGllbiBCdWJlY2ssIE1hcnRpbiBDYWksIENhaW8gQ8Opc2FyIFRlb2Rvcm8gTWVuZGVzLCBXZWl6aHUgQ2hlbiwgVmlzaHJhdiBDaGF1ZGhhcnksIFBhcnVsIENob3ByYSwgQWxsaWUgRGVsIEdpb3JubywgR3VzdGF2byBkZSBSb3NhLCBNYXR0aGV3IERpeG9uLCBSb25lbiBFbGRhbiwgRGFuIEl0ZXIsIEFtaXQgR2FyZywgQWJoaXNoZWsgR29zd2FtaSwgU3VyaXlhIEd1bmFzZWthciwgRW1tYW4gSGFpZGVyLCBKdW5oZW5nIEhhbywgUnVzc2VsbCBKLiBIZXdldHQsIEphbWllIEh1eW5oLCBNb2phbiBKYXZhaGVyaXBpLCBYaW4gSmluLCBQaWVybyBLYXVmZm1hbm4sIE5pa29zIEthcmFtcGF0emlha2lzLCBEb25nd29vIEtpbSwgTWFob3VkIEtoYWRlbWksIExldiBLdXJpbGVua28sIEphbWVzIFIuIExlZSwgWWluIFRhdCBMZWUsIFl1YW56aGkgTGksIENoZW4gTGlhbmcsIFdlaXNodW5nIExpdSwgRXJpYyBMaW4sIFplcWkgTGluLCBQaXl1c2ggTWFkYW4sIEFyaW5kYW0gTWl0cmEsIEhhcmRpayBNb2RpLCBBbmggTmd1eWVuLCBCcmFuZG9uIE5vcmljaywgQmFydW4gUGF0cmEsIERhbmllbCBQZXJlei1CZWNrZXIsIFRob21hcyBQb3J0ZXQsIFJlaWQgUHJ5emFudCwgSGV5YW5nIFFpbiwgTWFya28gUmFkbWlsYWMsIENvcmJ5IFJvc3NldCwgU2FtYnVkaGEgUm95LCBPbGF0dW5qaSBSdXdhc2UsIE9sbGkgU2FhcmlraXZpLCBBbWluIFNhaWVkLCBBZGlsIFNhbGltLCBNaWNoYWVsIFNhbnRhY3JvY2UsIFNoaXRhbCBTaGFoLCBOaW5nIFNoYW5nLCBIaXRlc2hpIFNoYXJtYSwgWGlhIFNvbmcsIE1hc2FoaXJvIFRhbmFrYSwgWGluIFdhbmcsIFJhY2hlbCBXYXJkLCBHdWFuaHVhIFdhbmcsIFBoaWxpcHAgV2l0dGUsIE1pY2hhZWwgV3lhdHQsIENhbiBYdSwgSmlhaGFuZyBYdSwgU29uYWxpIFlhZGF2LCBGYW4gWWFuZywgWml5aSBZYW5nLCBEb25naGFuIFl1LCBDaGVuZ3J1aWRvbmcgWmhhbmcsIEN5cmlsIFpoYW5nLCBKaWFud2VuIFpoYW5nLCBMaSBMeW5hIFpoYW5nLCBZaSBaaGFuZywgWXVlIFpoYW5nLCBZdW5hbiBaaGFuZywgWGlyZW4gWmhvdSIsMjAyNC0wNC0yMyxQaGktMyBUZWNobmljYWwgUmVwb3J0OiBBIEhpZ2hseSBDYXBhYmxlIExhbmd1YWdlIE1vZGVsIExvY2FsbHkgb24gWW91ciBQaG9uZSxodHRwczovL2FyeGl2Lm9yZy9hYnMvMjQwNC4xNDIxOSwsLCw0MjAwMDAwMDAwLjAsNC4yQiw4Ljc4NGUrMjIsIkJhc2UgbW9kZWw6IDcuNTI0ZSsyMgpGaW5ldHVuZTogMS4yNjAwMDBlKzIyClRvdGFsOiA4Nzg0MDAwMDAwMDAwMDAwMDAwMDAwMCIsLFRyYWluaW5nIGRhdGE6IDUwMEIgdG9rZW5zICh2aXNpb24gdG9rZW5zICsgdGV4dCB0b2tlbnMpLDE0NC4wLCJHUFVzOiAyNTYgQTEwMC04MEcKVHJhaW5pbmcgdGltZTogNiBkYXlzCmh0dHBzOi8vaHVnZ2luZ2ZhY2UuY28vbWljcm9zb2Z0L1BoaS0zLjUtdmlzaW9uLWluc3RydWN0IixOVklESUEgSDEwMCBTWE01IDgwR0IsLENvbmZpZGVudCwiV2UgaW50cm9kdWNlIHBoaS0zLW1pbmksIGEgMy44IGJpbGxpb24gcGFyYW1ldGVyIGxhbmd1YWdlIG1vZGVsIHRyYWluZWQgb24gMy4zIHRyaWxsaW9uIHRva2Vucywgd2hvc2Ugb3ZlcmFsbCBwZXJmb3JtYW5jZSwgYXMgbWVhc3VyZWQgYnkgYm90aCBhY2FkZW1pYyBiZW5jaG1hcmtzIGFuZCBpbnRlcm5hbCB0ZXN0aW5nLCByaXZhbHMgdGhhdCBvZiBtb2RlbHMgc3VjaCBhcyBNaXh0cmFsIDh4N0IgYW5kIEdQVC0zLjUgKGUuZy4sIHBoaS0zLW1pbmkgYWNoaWV2ZXMgNjklIG9uIE1NTFUgYW5kIDguMzggb24gTVQtYmVuY2gpLCBkZXNwaXRlIGJlaW5nIHNtYWxsIGVub3VnaCB0byBiZSBkZXBsb3llZCBvbiBhIHBob25lLiBUaGUgaW5ub3ZhdGlvbiBsaWVzIGVudGlyZWx5IGluIG91ciBkYXRhc2V0IGZvciB0cmFpbmluZywgYSBzY2FsZWQtdXAgdmVyc2lvbiBvZiB0aGUgb25lIHVzZWQgZm9yIHBoaS0yLCBjb21wb3NlZCBvZiBoZWF2aWx5IGZpbHRlcmVkIHdlYiBkYXRhIGFuZCBzeW50aGV0aWMgZGF0YS4gVGhlIG1vZGVsIGlzIGFsc28gZnVydGhlciBhbGlnbmVkIGZvciByb2J1c3RuZXNzLCBzYWZldHksIGFuZCBjaGF0IGZvcm1hdC4gV2UgYWxzbyBwcm92aWRlIHNvbWUgaW5pdGlhbCBwYXJhbWV0ZXItc2NhbGluZyByZXN1bHRzIHdpdGggYSA3QiBhbmQgMTRCIG1vZGVscyB0cmFpbmVkIGZvciA0LjhUIHRva2VucywgY2FsbGVkIHBoaS0zLXNtYWxsIGFuZCBwaGktMy1tZWRpdW0sIGJvdGggc2lnbmlmaWNhbnRseSBtb3JlIGNhcGFibGUgdGhhbiBwaGktMy1taW5pIChlLmcuLCByZXNwZWN0aXZlbHkgNzUlIGFuZCA3OCUgb24gTU1MVSwgYW5kIDguNyBhbmQgOC45IG9uIE1ULWJlbmNoKS4iLCwsT3BlbiB3ZWlnaHRzICh1bnJlc3RyaWN0ZWQpLFVuaXRlZCBTdGF0ZXMgb2YgQW1lcmljYSxwaGktMy1taW5pIDMuOEIsOC4xOTI2ODg0ZSsyMSwiNk5EID0gNio0MjAwMDAwMDAwLjAwIHBhcmFtZXRlcnMgKjUwMDAwMDAwMDAwMCB0b2tlbnMgPSAxLjI2ZSsyMgoKMjU2IEdQVXMgKjEzMzgwMDAwMDAwMDAwMCBGTE9QL3MqMTQ0IGhvdXJzICozNjAwIHNlYy9ob3VyICowLjMgW2Fzc3VtZWQgdXRpbGl6YXRpb25dPSA1LjMyNjk5NTVlKzIxCgpnZW9tZXRyaWMgbWVhbiBzcXJ0KDUuMzI2OTk1NWUrMjEqMS4yNmUrMjIpID0gOC4xOTI2ODg0ZSsyMSIsMjU2LjAsLDIwMjUtMTEtMjggMTE6NTM6NDQrMDA6MDAsLCwsLCxJbmR1c3RyeSwsLCwsVW5yZWxlYXNlZCwiaHR0cHM6Ly9odWdnaW5nZmFjZS5jby9taWNyb3NvZnQvUGhpLTMuNS12aXNpb24taW5zdHJ1Y3QKClRoZSBtb2RlbCBpcyBsaWNlbnNlZCB1bmRlciB0aGUgTUlUIGxpY2Vuc2UuIixUcnVlLCwsLCwzNTQxOTQuMTE3MDkzMDYwMzQsIkhhcmR3YXJlLE9wZXJhdGlvbiBjb3VudGluZyIsbWljcm9zb2Z0LCwsLFllcwpQaGktMy41LU1vRSxMYW5ndWFnZSwiTGFuZ3VhZ2UgbW9kZWxpbmcvZ2VuZXJhdGlvbixUcmFuc2xhdGlvbixRdWVzdGlvbiBhbnN3ZXJpbmcsQ29kZSBnZW5lcmF0aW9uLFF1YW50aXRhdGl2ZSByZWFzb25pbmciLE1pY3Jvc29mdCwiTWFyYWggQWJkaW4sIFNhbSBBZGUgSmFjb2JzLCBBbW1hciBBaG1hZCBBd2FuLCBKeW90aSBBbmVqYSwgQWhtZWQgQXdhZGFsbGFoLCBIYW55IEF3YWRhbGxhLCBOZ3V5ZW4gQmFjaCwgQW1pdCBCYWhyZWUsIEFyYXNoIEJha2h0aWFyaSwgSGFya2lyYXQgQmVobCwgQWxvbiBCZW5oYWltLCBNaXNoYSBCaWxlbmtvLCBKb2hhbiBCam9yY2ssIFPDqWJhc3RpZW4gQnViZWNrLCBNYXJ0aW4gQ2FpLCBDYWlvIEPDqXNhciBUZW9kb3JvIE1lbmRlcywgV2Vpemh1IENoZW4sIFZpc2hyYXYgQ2hhdWRoYXJ5LCBQYXJ1bCBDaG9wcmEsIEFsbGllIERlbCBHaW9ybm8sIEd1c3Rhdm8gZGUgUm9zYSwgTWF0dGhldyBEaXhvbiwgUm9uZW4gRWxkYW4sIERhbiBJdGVyLCBBbWl0IEdhcmcsIEFiaGlzaGVrIEdvc3dhbWksIFN1cml5YSBHdW5hc2VrYXIsIEVtbWFuIEhhaWRlciwgSnVuaGVuZyBIYW8sIFJ1c3NlbGwgSi4gSGV3ZXR0LCBKYW1pZSBIdXluaCwgTW9qYW4gSmF2YWhlcmlwaSwgWGluIEppbiwgUGllcm8gS2F1ZmZtYW5uLCBOaWtvcyBLYXJhbXBhdHppYWtpcywgRG9uZ3dvbyBLaW0sIE1haG91ZCBLaGFkZW1pLCBMZXYgS3VyaWxlbmtvLCBKYW1lcyBSLiBMZWUsIFlpbiBUYXQgTGVlLCBZdWFuemhpIExpLCBDaGVuIExpYW5nLCBXZWlzaHVuZyBMaXUsIEVyaWMgTGluLCBaZXFpIExpbiwgUGl5dXNoIE1hZGFuLCBBcmluZGFtIE1pdHJhLCBIYXJkaWsgTW9kaSwgQW5oIE5ndXllbiwgQnJhbmRvbiBOb3JpY2ssIEJhcnVuIFBhdHJhLCBEYW5pZWwgUGVyZXotQmVja2VyLCBUaG9tYXMgUG9ydGV0LCBSZWlkIFByeXphbnQsIEhleWFuZyBRaW4sIE1hcmtvIFJhZG1pbGFjLCBDb3JieSBSb3NzZXQsIFNhbWJ1ZGhhIFJveSwgT2xhdHVuamkgUnV3YXNlLCBPbGxpIFNhYXJpa2l2aSwgQW1pbiBTYWllZCwgQWRpbCBTYWxpbSwgTWljaGFlbCBTYW50YWNyb2NlLCBTaGl0YWwgU2hhaCwgTmluZyBTaGFuZywgSGl0ZXNoaSBTaGFybWEsIFhpYSBTb25nLCBNYXNhaGlybyBUYW5ha2EsIFhpbiBXYW5nLCBSYWNoZWwgV2FyZCwgR3Vhbmh1YSBXYW5nLCBQaGlsaXBwIFdpdHRlLCBNaWNoYWVsIFd5YXR0</x:v>
      </x:c>
    </x:row>
    <x:row r="125" ht="18" customHeight="1">
      <x:c r="A125" s="17" t="n">
        <x:v>120</x:v>
      </x:c>
      <x:c r="B125" s="17" t="n">
        <x:v>310</x:v>
      </x:c>
      <x:c r="C125" s="160" t="str">
        <x:v>LCBDYW4gWHUsIEppYWhhbmcgWHUsIFNvbmFsaSBZYWRhdiwgRmFuIFlhbmcsIFppeWkgWWFuZywgRG9uZ2hhbiBZdSwgQ2hlbmdydWlkb25nIFpoYW5nLCBDeXJpbCBaaGFuZywgSmlhbndlbiBaaGFuZywgTGkgTHluYSBaaGFuZywgWWkgWmhhbmcsIFl1ZSBaaGFuZywgWXVuYW4gWmhhbmcsIFhpcmVuIFpob3UiLDIwMjQtMDQtMjMsUGhpLTMgVGVjaG5pY2FsIFJlcG9ydDogQSBIaWdobHkgQ2FwYWJsZSBMYW5ndWFnZSBNb2RlbCBMb2NhbGx5IG9uIFlvdXIgUGhvbmUsaHR0cHM6Ly9hcnhpdi5vcmcvYWJzLzI0MDQuMTQyMTksLCwsNjA4MDAwMDAwMDAuMCwiIiJQaGktMy41LU1vRSBoYXMgMTZ4My44QiBwYXJhbWV0ZXJzIHdpdGggNi42QiBhY3RpdmUgcGFyYW1ldGVycyB3aGVuIHVzaW5nIDIgZXhwZXJ0cy4gVGhlIG1vZGVsIGlzIGEgbWl4dHVyZS1vZi1leHBlcnQgZGVjb2Rlci1vbmx5IFRyYW5zZm9ybWVyIG1vZGVsIHVzaW5nIHRoZSB0b2tlbml6ZXIgd2l0aCB2b2NhYnVsYXJ5IHNpemUgb2YgMzIsMDY0LiIiIiwzLjAyMDI4OTZlKzIzLCI1MTIgR1BVcyAqIDk4OTUwMDAwMDAwMDAwMCBGTE9QIC8gc2VjICogNTUyIGhvdXJzICogMzYwMCBzZWMgLyBob3VyICogMC4zIFthc3N1bWVkIHV0aWxpemF0aW9uXSA9IDMuMDIwMjg5NmUrMjMgRkxPUAoKNiBGTE9QIC8gdG9rZW4gLyBwYXJhbWV0ZXIgKiA0OTAwMDAwMDAwMDAwIHRva2VucyAqIDYuNioxMF45IGFjdGl2ZSBwYXJhbWV0ZXJzID0gMS45NDA0ZSsyMyBGTE9QIChzbGlnaHRseSBsZXNzIGNvbmZpZGVuY2UgdGhhbiBoYXJkd2FyZSBlc3RpbWF0aW9uIHNpbmNlIHRoZSA2TkQgZm9ybXVsYSBpcyBsZXNzIGFjY3VyYXRlIGZvciBNb0UpIiwsVHJhaW5pbmcgZGF0YTogNC45VCB0b2tlbnMsNTUyLjAsIkdQVXM6IDUxMiBIMTAwLTgwRwpUcmFpbmluZyB0aW1lOiAyMyBkYXlzCgoyMyBkYXlzICogMjQgaG91cnMgLyBkYXkgPSA1NTIgaG91cnMiLE5WSURJQSBIMTAwIFNYTTUgODBHQiwsQ29uZmlkZW50LCJXZSBpbnRyb2R1Y2UgcGhpLTMtbWluaSwgYSAzLjggYmlsbGlvbiBwYXJhbWV0ZXIgbGFuZ3VhZ2UgbW9kZWwgdHJhaW5lZCBvbiAzLjMgdHJpbGxpb24gdG9rZW5zLCB3aG9zZSBvdmVyYWxsIHBlcmZvcm1hbmNlLCBhcyBtZWFzdXJlZCBieSBib3RoIGFjYWRlbWljIGJlbmNobWFya3MgYW5kIGludGVybmFsIHRlc3RpbmcsIHJpdmFscyB0aGF0IG9mIG1vZGVscyBzdWNoIGFzIE1peHRyYWwgOHg3QiBhbmQgR1BULTMuNSAoZS5nLiwgcGhpLTMtbWluaSBhY2hpZXZlcyA2OSUgb24gTU1MVSBhbmQgOC4zOCBvbiBNVC1iZW5jaCksIGRlc3BpdGUgYmVpbmcgc21hbGwgZW5vdWdoIHRvIGJlIGRlcGxveWVkIG9uIGEgcGhvbmUuIE91ciB0cmFpbmluZyBkYXRhc2V0IGlzIGEgc2NhbGVkLXVwIHZlcnNpb24gb2YgdGhlIG9uZSB1c2VkIGZvciBwaGktMiwgY29tcG9zZWQgb2YgaGVhdmlseSBmaWx0ZXJlZCBwdWJsaWNseSBhdmFpbGFibGUgd2ViIGRhdGEgYW5kIHN5bnRoZXRpYyBkYXRhLiBUaGUgbW9kZWwgaXMgYWxzbyBmdXJ0aGVyIGFsaWduZWQgZm9yIHJvYnVzdG5lc3MsIHNhZmV0eSwgYW5kIGNoYXQgZm9ybWF0LiBXZSBhbHNvIHByb3ZpZGUgcGFyYW1ldGVyLXNjYWxpbmcgcmVzdWx0cyB3aXRoIGEgN0IsIDE0QiBtb2RlbHMgdHJhaW5lZCBmb3IgNC44VCB0b2tlbnMsIGNhbGxlZCBwaGktMy1zbWFsbCwgcGhpLTMtbWVkaXVtLCBib3RoIHNpZ25pZmljYW50bHkgbW9yZSBjYXBhYmxlIHRoYW4gcGhpLTMtbWluaSAoZS5nLiwgcmVzcGVjdGl2ZWx5IDc1JSwgNzglIG9uIE1NTFUsIGFuZCA4LjcsIDguOSBvbiBNVC1iZW5jaCkuIFRvIGVuaGFuY2UgbXVsdGlsaW5ndWFsLCBtdWx0aW1vZGFsLCBhbmQgbG9uZy1jb250ZXh0IGNhcGFiaWxpdGllcywgd2UgaW50cm9kdWNlIHRocmVlIG1vZGVscyBpbiB0aGUgcGhpLTMuNSBzZXJpZXM6IHBoaS0zLjUtbWluaSwgcGhpLTMuNS1Nb0UsIGFuZCBwaGktMy41LVZpc2lvbi4gVGhlIHBoaS0zLjUtTW9FLCBhIDE2IHggMy44QiBNb0UgbW9kZWwgd2l0aCA2LjYgYmlsbGlvbiBhY3RpdmUgcGFyYW1ldGVycywgYWNoaWV2ZXMgc3VwZXJpb3IgcGVyZm9ybWFuY2UgaW4gbGFuZ3VhZ2UgcmVhc29uaW5nLCBtYXRoLCBhbmQgY29kZSB0YXNrcyBjb21wYXJlZCB0byBvdGhlciBvcGVuLXNvdXJjZSBtb2RlbHMgb2Ygc2ltaWxhciBzY2FsZSwgc3VjaCBhcyBMbGFtYSAzLjEgYW5kIHRoZSBNaXh0cmFsIHNlcmllcywgYW5kIG9uIHBhciB3aXRoIEdlbWluaS0xLjUtRmxhc2ggYW5kIEdQVC00by1taW5pLiBNZWFud2hpbGUsIHBoaS0zLjUtVmlzaW9uLCBhIDQuMiBiaWxsaW9uIHBhcmFtZXRlciBtb2RlbCBkZXJpdmVkIGZyb20gcGhpLTMuNS1taW5pLCBleGNlbHMgaW4gcmVhc29uaW5nIHRhc2tzIGFuZCBpcyBhZGVwdCBhdCBoYW5kbGluZyBib3RoIHNpbmdsZS1pbWFnZSBhbmQgdGV4dCBwcm9tcHRzLCBhcyB3ZWxsIGFzIG11bHRpLWltYWdlIGFuZCB0ZXh0IHByb21wdHMuIiwsLE9wZW4gd2VpZ2h0cyAodW5yZXN0cmljdGVkKSxVbml0ZWQgU3RhdGVzIG9mIEFtZXJpY2EsLCwsNTEyLjAsLDIwMjUtMTEtMjggMTE6NTM6NDQrMDA6MDAsLCwsLCxJbmR1c3RyeSwsLCwsVW5yZWxlYXNlZCwiaHR0cHM6Ly9odWdnaW5nZmFjZS5jby9taWNyb3NvZnQvUGhpLTMuNS1Nb0UtaW5zdHJ1Y3QKCk1JVCBsaWNlbnNlIChpbnN0cnVjdCBtb2RlbCkiLFRydWUsLCwsLDcwODM4OC4yMzQxODYxMjA3LCJIYXJkd2FyZSxPcGVyYXRpb24gY291bnRpbmciLG1pY3Jvc29mdCwsLCxZZXMKUGhvZW5peCAo5Yek5Yew5aSn5qih5Z6LKSwsLCJaaGl4aW4gU2h1Y2h1YW5nIChDaG9uZ3FpbmcpIFRlY2hub2xvZ3kgQ28uLCBMdGQuIiwsMjAyNC0wNC0yMyxDQUMgcmVnaXN0cnksUERGIGRvYzogaHR0cHM6Ly93d3cuY2FjLmdvdi5jbi9jbXMvcHViL2ludGVyYWN0L2Rvd25sb2FkZmlsZS5qc3A/ZlRleHQ9JUU3JTk0JTlGJUU2JTg4JTkwJUU1JUJDJThGJUU0JUJBJUJBJUU1JUI3JUE1JUU2JTk5JUJBJUU4JTgzJUJEJUU2JTlDJThEJUU1JThBJUExJUU1JUI3JUIyJUU1JUE0JTg3JUU2JUExJTg4JUU1JTkyJThDJUU1JUI3JUIyJUU3JTk5JUJCJUU4JUFFJUIwJUU0JUJGJUExJUU2JTgxJUFGJUVGJUJDJTg4MjAyNCVFNSVCOSVCNDglRTYlOUMlODglRUYlQkMlODkmZmlsZXBhdGg9TlV0cUVJd0dpQ2pHbTJCaGwyMGN2RDNrMmpaSHhXNjJQcFRiQ29kQXElMkZodnowdkhTU0o2c0FUVTZEdG1jR28xU1ZoMlhMVlRidlhwdVA0S00wZ2ZjbEFmcXBoZkZuMDBqVWZGUkxkQkU1SSUzRCZ1dG1fc291cmNlPWNoYXRncHQuY29tLCwsLCwsLCwsLCwsLCxVbmtub3duLCwsLCxDaGluYSwsLCwsLDIwMjYtMDItMTEgMTk6MjY6MjcrMDA6MDAsLCwsLCxJbmR1c3RyeSwsLCwsLCwsLCwsLCwsLCwsLApGaXJlZmx5IEltYWdlIDMsSW1hZ2UgZ2VuZXJhdGlvbiwiSW1hZ2UgZ2VuZXJhdGlvbixUZXh0LXRvLWltYWdlIixBZG9iZSwsMjAyNC0wNC0yMyxBZG9iZSBJbnRyb2R1Y2VzIEZpcmVmbHkgSW1hZ2UgMyBGb3VuZGF0aW9uIE1vZGVsIHRvIFRha2UgQ3JlYXRpdmUgRXhwbG9yYXRpb24gYW5kIElkZWF0aW9uIHRvIE5ldyBIZWlnaHRzLGh0dHBzOi8vbmV3cy5hZG9iZS5jb20vbmV3cy9uZXdzLWRldGFpbHMvMjAyNC9hZG9iZS1pbnRyb2R1Y2VzLWZpcmVmbHktaW1hZ2UtMy1mb3VuZGF0aW9uLW1vZGVsLXRvLXRha2UtY3JlYXRpdmUtZXhwbG9yYXRpb24tYW5kLWlkZWF0aW9uLXRvLW5ldy1oZWlnaHRzLCwsLCwsLCwsLCwsLCxVbmtub3duLCJBZG9iZSBGaXJlZmx5IEltYWdlIDMgRm91bmRhdGlvbiBNb2RlbCAoYmV0YSkgZGVsaXZlcnMgc3R1bm5pbmcgYWR2YW5jZW1lbnRzIGluIHBob3RvcmVhbGlzdGljIHF1YWxpdHksIHN0eWxpbmcgY2FwYWJpbGl0aWVzIGRldGFpbCBhbmQgYWNjdXJhY3kgYWxvbmcgd2l0aCBncmVhdGVyIHZhcmlldHkKU2lnbmlmaWNhbnQgYWR2YW5jZW1lbnRzIGluIHNwZWVkIG9mIGdlbmVyYXRpb24gbWFrZSB0aGUgaWRlYXRpb24gYW5kIGNyZWF0aW9uIHByb2Nlc3MgbW9yZSBwcm9kdWN0aXZlIGFuZCBlZmZpY2llbnQKRmlyZWZseSBJbWFnZSAzIEZvdW5kYXRpb24gTW9kZWwgKGJldGEpIGlzIGF2YWlsYWJsZSBmb3IgdXNlIGluIFBob3Rvc2hvcCAoYmV0YSkgYW5kIG9uIGZpcmVmbHkuYWRvYmUuY29tIiwsLEhvc3RlZCBhY2Nlc3MgKG5vIEFQSSksVW5pdGVkIFN0YXRlcyBvZiBBbWVyaWNhLCwsLCwsMjAyNS0xMS0yOCAxMTo1Mzo0NCswMDowMCwsLCwsLEluZHVzdHJ5LCwsLCxVbnJlbGVhc2VkLCIiIkF2YWlsYWJsZSB0b2RheSBpbiB0aGUgRmlyZWZseSB3ZWIgYXBwbGljYXRpb24iIiIsLCwsLCwsLCwsLCxObwpWSVNUQS0yRCwiQmlvbG9neSxWaXNpb24iLENlbGwgc2VnbWVudGF0aW9uLE5WSURJQSwiVmlzaHdlc2ggTmF0aCwgQW5kcml5IE15cm9uZW5rbywgSGFycnkgQ2xpZmZvcmQiLDIwMjQtMDQtMjIsQWR2YW5jaW5nIENlbGwgU2VnbWVudGF0aW9uIGFuZCBNb3JwaG9sb2d5IEFuYWx5c2lzIHdpdGggTlZJRElBIEFJIEZvdW5kYXRpb24gTW9kZWwgVklTVEEtMkQsaHR0cHM6Ly9kZXZlbG9wZXIubnZpZGlhLmNvbS9ibG9nL2FkdmFuY2luZy1jZWxsLXNlZ21lbnRhdGlvbi1hbmQtbW9ycGhvbG9neS1hbmFseXNpcy13aXRoLW52aWRpYS1haS1mb3VuZGF0aW9uLW1vZGVsLXZpc3RhLTJkLywsLCwxMDAwMDAwMDAuMCwiIiJWSVNUQS0yRCBoYXMgYSBuZXR3b3JrIGFyY2hpdGVjdHVyZSB3aXRoIH4xMDAgbWlsbGlvbiB0cmFpbmluZyBoeXBlcnBhcmFtZXRlcnMiIgpQcmVzdW1hYmx5IHRoZSBxdW90ZSBpcyBpbmNvcnJlY3QgYW5kIHRoZXkgbWVhbnQgMTAwIG1pbGxpb24gcGFyYW1ldGVycy4iLCwsLCIiIkEgdG90YWwgb2YgfjE1LDAwMCBhbm5vdGF0ZWQgY2VsbCBpbWFnZXMgd2VyZSBjb2xsZWN0ZWQgdG8gdHJhaW4gdGhlIGdlbmVyYWxpc3QgVklTVEEtMkQgbW9kZWwuIiIiLCwsLCxDb25maWRlbnQsIk1vZGVsIGhpZ2hsaWdodHMKUm9idXN0IGRlZXAgbGVhcm5pbmcgYWxnb3JpdGhtIGJhc2VkIG9uIHRyYW5zZm9ybWVycwpHZW5lcmFsaXN0IG1vZGVsIGFzIGNvbXBhcmVkIHRvIHNwZWNpYWxpc3QgbW9kZWxzCk11bHRpcGxlIGRhdGFzZXQgc291cmNlcyBhbmQgZmlsZSBmb3JtYXRzIHN1cHBvcnRlZApNdWx0aXBsZSBtb2RhbGl0aWVzIG9mIGltYWdpbmcgZGF0YSBjb2xsZWN0aXZlbHkgc3VwcG9ydGVkIApNdWx0aS1HUFUgYW5kIG11bHRpbm9kZSB0cmFpbmluZyBzdXBwb3J0IiwsLEhvc3RlZCBhY2Nlc3MgKG5vIEFQSSksVW5pdGVkIFN0YXRlcyBvZiBBbWVyaWNhLFNlZ21lbnQgQW55dGhpbmcgTW9kZWwsLCwsLDIwMjUtMTEtMjggMTE6NTM6NDQrMDA6MDAsLCwsLCxJbmR1c3RyeSwsLCwsVW5yZWxlYXNlZCwsLCwsLCwsLCwsLCxObwpJbnN0cnVjdFBMTSxCaW9sb2d5LCJQcm90ZWluIGdlbmVyYXRpb24sUHJvdGVpbiBmb2xkaW5nIHByZWRpY3Rpb24iLCJaaGVqaWFuZyBMYWIsWmhlamlhbmcgVW5pdmVyc2l0eSAoWkpVKSxOYW5qaW5nIFVuaXZlcnNpdHksVHNpbmdodWEgVW5pdmVyc2l0eSxBbGliYWJhLENoaW5lc2UgVW5pdmVyc2l0eSBvZiBIb25nIEtvbmcgKENVSEspIiwiSmllemhvbmcgUWl1LCBKdW5kZSBYdSwgSmllIEh1LCBIYW5xdW4gQ2FvLCBMaXlhIEhvdSwgWmlqdW4gR2FvLCBYaW55aSBaaG91LCBBbm5pIExpLCBYaXVqdWFuIExpLCBCaW4gQ3VpLCBGZWkgWWFuZywgU2h1YW5nIFBlbmcsIE5pbmcgU3VuLCBGYW5neXUgV2FuZywgQWltaW4gUGFuLCBKaWUgVGFuZywgSmllcGluZyBZZSwgSnVueWFuZyBMaW4sIEppbiBUYW5nLCBYaW5neHUgSHVhbmcsIFBoZW5nIEFubiBIZW5nLCBHdWFuZ3lvbmcgQ2hlbiIsMjAyNC0wNC0yMCxJbnN0cnVjdFBMTTogQWxpZ25pbmcgUHJvdGVpbiBMYW5ndWFnZSBNb2RlbHMgdG8gRm9sbG93IFByb3RlaW4gU3RydWN0dXJlIEluc3RydWN0aW9ucyxodHRwczovL3d3dy5iaW9yeGl2Lm9yZy9jb250ZW50LzEwLjExMDEvMjAyNC4wNC4xNy41ODk2NDJ2MS5hYnN0cmFjdCwxMy4wLCwsODkxMDAwMDAuMCxUYWJsZSAyLCwsNTQwNzIwMCwiSW5zdHJ1Y3RQTE0gVHJhaW5pbmcgRGF0YSBQb2ludHM6Ci0gVHJhaW5pbmcgUHJvdGVpbnM6IDE4LDAyNAotIEF2ZyBTZXF1ZW5jZSBMZW5ndGg6IDMwMAotIFRvdGFsIFRva2VucyA9IDE4LDAyNCDDlyAzMDAgPSA1LDQwNywyMDAg4omIIDUuNCDDlyAxMF42IGRhdGEgcG9pbnRzIiwsLE5WSURJQSBBMTAwLCxDb25maWRlbnQsIkxhcmdlIGxhbmd1YWdlIG1vZGVscyBhcmUgcmVub3duZWQgZm9yIHRoZWlyIGVmZmljYWN5IGluIGNhcHR1cmluZyBpbnRyaWNhdGUgcGF0dGVybnMsIGluY2x1ZGluZyBjby1ldm9sdXRpb25hcnkgcmVsYXRpb25zaGlwcywgYW5kIHVuZGVybHlpbmcgcHJvdGVpbiBsYW5ndWFnZXMuIEhvd2V2ZXIsIGN1cnJlbnQgbWV0aG9kb2xvZ2llcyBvZnRlbiBmYWxsIHNob3J0IGluIGlsbHVzdHJhdGluZyB0aGUgZW1lcmdlbmNlIG9mIGdlbm9taWMgaW5zZXJ0aW9ucywgZHVwbGljYXRpb25zLCBhbmQgaW5zZXJ0aW9uL2RlbGV0aW9ucyAoaW5kZWxzKSwgd2hpY2ggYWNjb3VudCBmb3IgYXBwcm94aW1hdGVseSAxNCUgb2YgaHVtYW4gcGF0aG9nZW5pYyBtdXRhdGlvbnMuIEdpdmVuIHRoYXQgc3RydWN0dXJlIGRpY3RhdGVzIGZ1bmN0aW9uLCBtdXRhdGVkIHByb3RlaW5zIHdpdGggc2ltaWxhciBzdHJ1Y3R1cmVzIGFyZSBtb3JlIGxpa2VseSB0byBwZXJzaXN0IHRocm91Z2hvdXQgYmlvbG9naWNhbCBldm9sdXRpb24uIE1vdGl2YXRlZCBieSB0aGlzLCB3ZSBsZXZlcmFnZSBjcm9zc21vZGFsaXR5IGFsaWdubWVudCBhbmQgaW5zdHJ1Y3QgZmluZS10dW5pbmcgdGVjaG5pcXVlcyBpbnNwaXJlZCBieSBsYXJnZSBsYW5ndWFnZSBtb2RlbHMgdG8gYWxpZ24gYSBnZW5lcmF0aXZlIHByb3RlaW4gbGFuZ3VhZ2UgbW9kZWwgd2l0aCBwcm90ZWluIHN0cnVjdHVyZSBpbnN0cnVjdGlvbnMuIFNwZWNpZmljYWxseSwgd2UgcHJlc2VudCBhIG1ldGhvZCBmb3IgZ2VuZXJhdGluZyB2YXJpYWJsZS1sZW5ndGggYW5kIGRpdmVyc2UgcHJvdGVpbnMgdG8gZXhwbG9yZSBhbmQgc2ltdWxhdGUgdGhlIGNvbXBsZXggZXZvbHV0aW9uIG9mIGxpZmUsIHRoZXJlYnkgZXhwYW5kaW5nIHRoZSByZXBlcnRvaXJlIG9mIG9wdGlvbnMgZm9yIHByb3RlaW4gZW5naW5lZXJpbmcuIE91ciBwcm9wb3NlZCBwcm90ZWluIExNLWJhc2VkIGFwcHJvYWNoLCBJbnN0cnVjdFBMTSwgZGVtb25zdHJhdGVzIHNpZ25pZmljYW50IHBlcmZvcm1hbmNlIGVuaGFuY2VtZW50cyBib3RoIGluIHNpbGljbyBhbmQgaW4gdml0cm8uIE9uIG5hdGl2ZSBwcm90ZWluIGJhY2tib25lcywgaXQgYWNoaWV2ZXMgYSBwZXJwbGV4aXR5IG9mIDIuNjggYW5kIGEgc2VxdWVuY2UgcmVjb3ZlcnkgcmF0ZSBvZiA1Ny41MSwgc3VycGFzc2luZyBQcm90ZWluLU1QTk4gYnkgMzkuMiUgYW5kIDI1LjElLCByZXNwZWN0aXZlbHkuIEZ1cnRoZXJtb3JlLCB3ZSB2YWxpZGF0ZSB0aGUgZWZmaWNhY3kgb2Ygb3VyIG1vZGVsIGJ5IHJlZGVzaWduaW5nIFBFVGFzZSBhbmQgTC1NREguIEZvciBQRVRhc2UsIGFsbCBmaWZ0ZWVuIGRlc2lnbmVkIHZhcmlhYmxlLWxlbmd0aCBQRVRhc2UgZXhoaWJpdCBkZXBvbHltZXJpemF0aW9uIGFjdGl2aXR5LCB3aXRoIGVsZXZlbiBzdXJwYXNzaW5nIHRoZSBhY3Rpdml0eSBsZXZlbHMgb2YgdGhlIHdpbGQgdHlwZS4gUmVnYXJkaW5nIEwtTURILCBhbiBlbnp5bWUgbGFja2luZyBhbiBleHBlcmltZW50YWxseSBkZXRlcm1pbmVkIHN0cnVjdHVyZSwgSW5zdHJ1Y3RQTE0gaXMgYWJsZSB0byBkZXNpZ24gZnVuY3Rpb25hbCBlbnp5bWVzIHdpdGggYW4gQUYyLXByZWRpY3RlZCBzdHJ1Y3R1cmUuIENvZGUgYW5kIG1vZGVsIHdlaWdodHMgb2YgSW5zdHJ1Y3RQTE0gYXJlIHB1YmxpY2x5IGF2YWlsYWJsZSouIiwyMDAuMCwsLCJDaGluYSxDaGluYSxDaGluYSxDaGluYSxDaGluYSxIb25nIEtvbmciLCwsLDQuMCwsMjAyNi0wMS0wMSAxNDowMzoxNyswMDowMCwsLCwsLCJBY2FkZW1pYSxBY2FkZW1pYSxBY2FkZW1pYSxJbmR1c3RyeSxBY2FkZW1pYSIsLCwsLCwsLCwsLCwzMTYyLjY1ODc1ODI1MzY2OCwsLCwsLApTYVByb3QsQmlvbG9neSxQcm90ZWluIG9yIG51Y2xlb3RpZGUgbGFuZ3VhZ2UgbW9kZWwgKHBMTS9uTE0pLCJaaGVqaWFuZyBVbml2ZXJzaXR5IChaSlUpLFdlc3RsYWtlIFVuaXZlcnNpdHkiLCJKaW4gU3UsIENoZW5jaGVuIEhhbiwgWXV5YW5nIFpob3UsIEp1bmppZSBTaGFuLCBYaWJpbiBaaG91LCBGYWppZSBZdWFuIiwyMDI0LTA0LTE5LFNhUHJvdDogUHJvdGVpbiBMYW5ndWFnZSBNb2RlbGluZyB3aXRoIFN0cnVjdHVyZS1hd2FyZSBWb2NhYnVsYXJ5LGh0dHBzOi8vd3d3LmJpb3J4aXYub3JnL2NvbnRlbnQvMTAuMTEwMS8yMDIzLjEwLjAxLjU2MDM0OXY1LmFic3RyYWN0LDIyOS4wLCwsNjUwMDAwMDAwLjAsIiIiVG8gb3VyIGtub3dsZWRnZSwgU2FQcm90IHN0YW5kcyBvdXQgYXMgdGhlIFBMTSBjdXJyZW50bHkgdHJhaW5lZCB3aXRoIHRoZSBsYXJnZXN0IG51bWJlciBvZiBwcm90ZWluIHN0cnVjdHVyZXMsIGNvbnRhaW5pbmcgNjUwIG1pbGxpb24gcGFyYW1ldGVycyIiIEFzc3VtZSA0MCUgdXRpbGl6YXRpb24sIEZQMTYgdGVuc29yIHByZWNpc2lvbiIsNi4yMTA4NDY3MmUrMjIsIiIiSXRzIHRyYWluaW5nIGxhc3RlZCAzIG1vbnRocyBhbmQgdXRpbGl6ZWQgNjQgTlZJRElBIDgwRyBBMTAwIEdQVXMsIiIKNjQqMzEyMDAwMDAwMDAwMDAwKjAuNCozbW9udGhzPTYuMjEwODQ3ZSsyMiIsLDQuMCDDlyAxMOKBtyBzZXF1ZW5jZXMgw5cgMy4wIMOXIDEwwrIgdG9rZW5zL3NlcXVlbmNlID0gMS4yIMOXIDEwwrnigbAgdG9rZW5zLDIxNjAuMCwiIiJJdHMgdHJhaW5pbmcgbGFzdGVkIDMgbW9udGhzICIiIixOVklESUEgQTEwMCwsQ29uZmlkZW50LCJMYXJnZS1zY2FsZSBwcm90ZWluIGxhbmd1YWdlIG1vZGVscyAoUExNcyksIHN1Y2ggYXMgdGhlIEVTTSBmYW1pbHksIGhhdmUgYWNoaWV2ZWQgcmVtYXJrYWJsZSBwZXJmb3JtYW5jZSBpbiB2YXJpb3VzIGRvd25zdHJlYW0gdGFza3MgcmVsYXRlZCB0byBwcm90ZWluIHN0cnVjdHVyZSBhbmQgZnVuY3Rpb24gYnkgdW5kZXJnb2luZyB1bnN1cGVydmlzZWQgdHJhaW5pbmcgb24gcmVzaWR1ZSBzZXF1ZW5jZXMuIFRoZXkgaGF2ZSBiZWNvbWUgZXNzZW50aWFsIHRvb2xzIGZvciByZXNlYXJjaGVycyBhbmQgcHJhY3RpdGlvbmVycyBpbiBiaW9sb2d5LiBIb3dldmVyLCBhIGxpbWl0YXRpb24gb2YgdmFuaWxsYSBQTE1zIGlzIHRoZWlyIGxhY2sgb2YgZXhwbGljaXQgY29uc2lkZXJhdGlvbiBmb3IgcHJvdGVpbiBzdHJ1Y3R1cmUgaW5mb3JtYXRpb24sIHdoaWNoIHN1Z2dlc3RzIHRoZSBwb3RlbnRpYWwgZm9yIGZ1cnRoZXIgaW1wcm92ZW1lbnQuIE1vdGl2YXRlZCBieSB0aGlzLCB3ZSBpbnRyb2R1Y2UgdGhlIGNvbmNlcHQgb2YgYSDigJxzdHJ1Y3R1cmUtYXdhcmUgdm9jYWJ1bGFyeeKAnSB0aGF0IGludGVncmF0ZXMgcmVzaWR1ZSB0b2tlbnMgd2l0aCBzdHJ1Y3R1cmUgdG9rZW5zLiBUaGUgc3RydWN0dXJlIHRva2VucyBhcmUgZGVyaXZlZCBieSBlbmNvZGluZyB0aGUgM0Qgc3RydWN0dXJlIG9mIHByb3RlaW5zIHVzaW5nIEZvbGRzZWVrLiBXZSB0aGVuIHByb3Bvc2UgU2FQcm90LCBhIGxhcmdlLXNjYWxlIGdlbmVyYWwtcHVycG9zZSBQTE0gdHJhaW5lZCBvbiBhbiBleHRlbnNpdmUgZGF0YXNldCBjb21wcmlzaW5nIGFwcHJveGltYXRlbHkgNDAgbWlsbGlvbiBwcm90ZWluIHNlcXVlbmNlcyBhbmQgc3RydWN0dXJlcy4gVGhyb3VnaCBleHRlbnNpdmUgZXZhbHVhdGlvbiwgb3VyIFNhUHJvdCBtb2RlbCBzdXJwYXNzZXMgd2VsbC1lc3RhYmxpc2hlZCBhbmQgcmVub3duZWQgYmFzZWxpbmVzIGFjcm9zcyAxMCBzaWduaWZpY2FudCBkb3duc3RyZWFtIHRhc2tzLCBkZW1vbnN0cmF0aW5nIGl0cyBleGNlcHRpb25hbCBjYXBhY2l0eSBhbmQgYnJvYWQgYXBwbGljYWJpbGl0eS4gV2UgaGF2ZSBtYWRlIHRoZSBjb2RlMSwgcHJlLXRyYWluZWQgbW9kZWwsIGFuZCBhbGwgcmVsZXZhbnQgbWF0ZXJpYWxzIGF2YWlsYWJsZSBhdCBodHRwczovL2dpdGh1Yi5jb20vd2VzdGxha2UtcmVwbC9TYVByb3QuIiwsLCwiQ2hpbmEsQ2hpbmEiLCwsLDY0LjAsLDIwMjYtMDEtMDEgMTQ6MDM6MTcrMDA6MDAsLCwsLCwiQWNhZGVtaWEsQWNhZGVtaWEiLCwsLCwsLCwsLCwsNTA2MDMuNjY3MDMxMzU5OTksSGFyZHdhcmUsLCwsLApMbGFtYSAzLTcwQixMYW5ndWFnZSwiQ2hhdCxMYW5ndWFnZSBtb2RlbGluZy9nZW5lcmF0aW9uLENvZGUgZ2VuZXJhdGlvbiIsTWV0YSBBSSxBYWRpdHlhIFNpbmdoOyBBYXJvbiBHcmF0dGFmaW9yaTsgQWJoaW1hbnl1IER1YmV5OyBBYmhpbmF2IEphdWhyaTsgQWJoaW5hdiBQYW5kZXk7IEFiaGlzaGVrIEthZGlhbjsgQWRhbSBLZWxzZXk7IEFkaSBHYW5naWRpOyBBaG1hZCBBbC1EYWhsZTsgQW1pdCBTYW5nYW5pOyBBaHV2YSBHb2xkc3RhbmQ7IEFpZXNoYSBMZXRtYW47IEFqYXkgTWVub247IEFraGlsIE1hdGh1cjsgQWxhbiBTY2hlbHRlbjsgQWxleCBWYXVnaGFuOyBBbXkgWWFuZzsgQW5kcmVpIEx1cHU7IEFuZHJlcyBBbHZhcmFkbzsgQW5kcmV3IEdhbGxhZ2hlcjsgQW5kcmV3IEd1OyBBbmRyZXcgSG87IEFuZHJldyBQb3VsdG9uOyBBbmRyZXcgUnlhbjsgQW5nZWxhIEZhbjsgQW5raXQgUmFtY2hhbmRhbmk7IEFudGhvbnkgSGFydHNob3JuOyBBcmNoaSBNaXRyYTsgQXJjaGllIFNyYXZhbmt1bWFyOyBBcnRlbSBLb3JlbmV2OyBBcnVuIFJhbzsgQXNobGV5IEdhYnJpZWw7IEFzaHdpbiBCaGFyYW1iZTsgQXNzYWYgRWlzZW5tYW47IEFzdG9uIFpoYW5nOyBBc2ggSkpoYXZlcmk7IEF1cmVsaWVuIFJvZHJpZ3VlejsgQXVzdGVuIEdyZWdlcnNvbjsgQXZhIFNwYXRhcnU7IEJhcHRpc3RlIFJvemllcmU7IEJlbiBNYXVyZXI7IEJlbmphbWluIExlb25oYXJkaTsgQmVybmllIEh1YW5nOyBCaGFyZ2F2aSBQYXJhbmphcGU7IEJpbmcgTGl1OyBCaW5oIFRhbmc7IEJvYmJpZSBDaGVybjsgQnJhbmkgU3RvamtvdmljOyBCcmlhbiBGdWxsZXI7IENhdGFsaW5hIE1lamlhIEFyZW5hczsgQ2hhbyBaaG91OyBDaGFybG90dGUgQ2F1Y2hldGV1eDsgQ2hheWEgTmF5YWs7IENoaW5nLUhzaWFuZyBDaHU7IENobG9lIEJpOyBDaHJpcyBDYWk7IENocmlzIENveDsgQ2hyaXMgTWFycmE7IENocmlzIE1jQ29ubmVsbDsgQ2hyaXN0aWFuIEtlbGxlcjsgQ2hyaXN0b3BoIEZlaWNodGVuaG9mZXI7IENocmlzdG9waGUgVG91cmV0OyBDaHVueWFuZyBXdTsgQ29yaW5uZSBXb25nOyBDcmlzdGlhbiBDYW50b24gRmVycmVyOyBEYW1pZW4gQWxsb25zaXVzOyBEYW5pZWwgS3JleW1lcjsgRGFuaWVsIEhheml6YTsgRGFuaWVsIExpOyBEYW5pZWxsZSBQaW50ejsgRGFubnkgTGl2c2hpdHM7IERhbm55IFd5YXR0OyBEYXZpZCBBZGtpbnM7IERhdmlkIEVzaW9idTsgRGF2aWQgWHU7IERhdmlkZSBUZXN0dWdnaW5lOyBEZWxpYSBEYXZpZDsgRGV2aSBQYXJpa2g7IERocnV2IENob3VkaGFyeTsgRGhydXYgTWFoYWphbjsgRGlhbmEgTGlza292aWNoOyBEaWVnbyBHYXJjaWEtT2xhbm87IERpZWdvIFBlcmlubzsgRGlldXdrZSBIdXBrZXM7IERpbmdrYW5nIFdhbmc7IER1c3RpbiBIb2xsYW5kOyBFZ29yIExha29ta2luOyBFbGluYSBMb2Jhbm92YTsgWGlhb3FpbmcgRWxsZW4gVGFuOyBFbWlseSBEaW5hbjsgRXJpYyBTbWl0aDsgRXJpayBCcmlua21hbjsgRXN0ZWJhbiBBcmNhdXRlOyBGaWxpcCBSYWRlbm92aWM7IEZpcmF0IE96Z2VuZWw7IEZyYW5jZXNjbyBDYWdnaW9uaTsgRnJhbmsgU2VpZGU7IEZyYW5rIFpoYW5nOyBHYWJyaWVsIFN5bm5hZXZlOyBHYWJyaWVsbGEgU2Nod2FyejsgR2FicmllbGxlIExlZTsgR2FkYSBCYWRlZXI7IEdlb3JnaWEgQW5kZXJzb247IEdyYWVtZSBOYWlsOyBHcmVnb2lyZSBNaWFsb247IEd1YW4gUGFuZzsgR3VpbGxlbSBDdWN1cmVsbDsgSGFpbGV5IE5ndXllbjsgSGFtaWQgU2hvamFuYXplcmk7IEhhbm5haCBLb3JldmFhcjsgSGFubmFoIFdhbmc7IEhhcm91biBIYWJlZWI7IEhhcnJpc29uIFJ1ZG9scGg7IEhlbnJ5IEFzcGVncmVuOyBIdSBYdTsgSHVnbyBUb3V2cm9uOyBJZ2EgS296bG93c2thOyBJZ29yIE1vbHlib2c7IElnb3IgVHVmYW5vdjsgSWxpeWFuIFphcm92OyBJbWFub2wgQXJyaWV0YSBJYmFycmE7IElyaW5hLUVsZW5hIFZlbGljaGU7IElzYWJlbCBLbG91bWFubjsgSXNoYW4gTWlzcmE7IEl2YW4gRXZ0aW1vdjsgSmFjb2IgWHU7IEphZGUgQ29wZXQ7IEpha2UgV2Vpc3NtYW47IEphbiBHZWZmZXJ0OyBKYW5hIFZyYW5lczsgSmFwaGV0IEFzaGVyOyBKYXNvbiBQYXJrOyBKYXkgTWFoYWRlb2thcjsgSmVhbi1CYXB0aXN0ZSBHYXlhOyBKZWV0IFNoYWg7IEplbG1lciB2YW4gZGVyIExpbmRlOyBKZW5uaWZlciBDaGFuOyBKZW5ueSBIb25nOyBKZW55YSBMZWU7IEplcmVteSBGdTsgSmVyZW15IFRlYm91bDsgSmlhbmZlbmcgQ2hpOyBKaWFueXUgSHVhbmc7IEppZSBXYW5nOyBKaWVjYW8gWXU7IEpvYW5uYSBCaXR0b247IEpvZSBTcGlzYWs7IEpvZWxsZSBQaW5lYXU7IEpvbiBDYXJ2aWxsOyBKb25nc29vIFBhcms7IEpvc2VwaCBSb2NjYTsgSm9zaHVhIEpvaG5zdHVuOyBKdW50ZW5nIEppYTsgS2FseWFuIFZhc3VkZW4gQWx3YWxhOyBLYW0gSG91IFU7IEthdGUgUGxhd2lhazsgS2FydGlrZXlhIFVwYXNhbmk7IEthdXNoaWsgVmVlcmFyYWdoYXZhbjsgS2UgTGk7IEtlbm5ldGggSGVhZmllbGQ7IEtldmluIFN0b25lOyBLaGFsaWQgRWwtQXJpbmk7IEtyaXRoaWthIEl5ZXI7IEtzaGl0aXogTWFsaWs7IEt1ZW5sZXkgQ2hpdTsgS3VuYWwgQmhhbGxhOyBLeWxlIEh1YW5nOyBMYWtzaHlhIEdhcmc7IExhdXJlbiBSYW50YWxhLVllYXJ5OyBMYXVyZW5zIHZhbiBkZXIgTWFhdGVuOyBMYXdyZW5jZSBDaGVuOyBMZWFuZHJvIFNpbHZhOyBMZWUgQmVsbDsgTGVpIFpoYW5nOyBMaWFuZyBUYW47IExvdWlzIE1hcnRpbjsgTG92aXNoIE1hZGFhbjsgTHVjYSBXZWhyc3RlZHQ7IEx1a2FzIEJsZWNoZXI7IEx1a2UgZGUgT2xpdmVpcmE7IE1hZGVsaW5lIE11enppOyBNYWRpYW4gS2hhYnNhOyBNYW5hdiBBdmxhbmk7IE1hbm5hdCBTaW5naDsgTWFub2hhciBQYWx1cmk7IE1hcmsgWnVja2VyYmVyZzsgTWFyY2luIEthcmRhczsgTWFydHluYXMgTWFua3VzOyBNYXRoZXcgT2xkaGFtOyBNYXRoaWV1IFJpdGE7IE1hdHRoZXcgTGVubmllOyBNYXlhIFBhdmxvdmE7IE1lZ2hhbiBLZW5lYWxseTsgTWVsYW5pZSBLYW1iYWR1cjsgTWloaXIgUGF0ZWw7IE1pa2F5ZWwgU2FtdmVseWFuOyBNaWtlIENsYXJrOyBNaWtlIExld2lzOyBNaW4gU2k7IE1pdGVzaCBLdW1hciBTaW5naDsgTW8gTWV0YW5hdDsgTW9uYSBIYXNzYW47IE5hbWFuIEdveWFsOyBOYXJqZXMgVG9yYWJpOyBOaWNvbGFzIFVzdW5pZXI7IE5pa29sYXkgQmFzaGx5a292OyBOaWtvbGF5IEJvZ295Y2hldjsgTmlsYWRyaSBDaGF0dGVyamk7IE5pbmcgRG9uZzsgT2xpdmVyIEFvYm8gWWFuZzsgT2xpdmllciBEdWNoZW5uZTsgT251ciBDZWxlYmk7IFBhcnRoIFBhcmVraDsgUGF0cmljayBBbHJhc3N5OyBQYXVsIFNhYWI7IFBhdmFuIEJhbGFqaTsgUGVkcm8gUml0dG5lcjsgUGVuZ2NodWFuIFpoYW5nOyBQZW5nd2VpIExpOyBQZXRhciBWYXNpYzsgUGV0ZXIgV2VuZzsgUG9saW5hIFp2eWFnaW5hOyBQcmFqandhbCBCaGFyZ2F2YTsgUHJhdGlrIER1YmFsOyBQcmF2ZWVuIEtyaXNobmFuOyBQdW5pdCBTaW5naCBLb3VyYTsgUWluZyBIZTsgUmFjaGVsIFJvZHJpZ3VlejsgUmFnYXZhbiBTcmluaXZhc2FuOyBSYWh1bCBNaXRyYTsgUmFtb24gQ2FsZGVyZXI7IFJheW1vbmQgTGk7IFJvYmVydCBTdG9qbmljOyBSb2JlcnRhIFJhaWxlYW51OyBSb2JpbiBCYXR0ZXk7IFJvY2t5IFdhbmc7IFJvaGl0IEdpcmRoYXI7IFJvaGl0IFBhdGVsOyBSb21haW4gU2F1dmVzdHJlOyBSb25uaWUgUG9saWRvcm87IFJvc2hhbiBTdW1iYWx5OyBSb3NzIFRheWxvcjsgUnVhbiBTaWx2YTsgUnVpIEhvdTsgUnVpIFdhbmc7IFJ1c3MgSG93ZXM7IFJ1dHkgUmlub3R0OyBTYWdoYXIgSG9zc2Vpbmk7IFNhaSBKYXllc2ggQm9uZHU7IFNhbXlhayBEYXR0YTsgU2FuamF5IFNpbmdoOyBTYXJhIENodWdoOyBTYXJndW4gRGhpbGxvbjsgU2F0YWRydSBQYW47IFNlYW4gQmVsbDsgU2VyZ2V5IEVkdW5vdjsgU2hhb2xpYW5nIE5pZTsgU2hhcmFuIE5hcmFuZzsgU2hhcmF0aCBSYXBhcnRoeTsgU2hhdW4gTGluZHNheTsgU2hlbmcgRmVuZzsgU2hlbmcgU2hlbjsgU2hlbmdoYW8gTGluOyBTaGl2YSBTaGFua2FyOyBTaHJ1dGkgQmhvc2FsZTsgU2h1biBaaGFuZzsgU2ltb24gVmFuZGVuaGVuZGU7IFNpbm9uZyBXYW5nOyBTZW9oeXVuIFNvbmlhIEtpbTsgU291bXlhIEJhdHJhOyBTdGVuIFNvb3RsYTsgU3RldmUgS2Vob2U7IFN1Y2hpbiBHdXJ1cmFuZ2FuOyBTdW1pdCBHdXB0YTsgU3VubnkgVmlyazsgU3lkbmV5IEJvcm9kaW5za3k7IFRhbWFyIEdsYXNlcjsgVGFtYXIgSGVybWFuOyBUYW1hcmEgQmVzdDsgVGFyYSBGb3dsZXI7IFRob21hcyBHZW9yZ2lvdTsgVGhvbWFzIFNjaWFsb207IFRpYW5oZSBMaTsgVG9kb3IgTWloYXlsb3Y7IFRvbmcgWGlhbzsgVWpqd2FsIEthcm47IFZlZGFudWogR29zd2FtaTsgVmliaG9yIEd1cHRhOyBWaWduZXNoIFJhbWFuYXRoYW47IFZpa3RvciBLZXJrZXo7IFZpbmF5IFNhdGlzaCBLdW1hcjsgVmluY2VudCBHb25ndWV0OyBWaXNoIFZvZ2V0aTsgVmxhZCBQb2VuYXJ1OyBWbGFkIFRpYmVyaXUgTWloYWlsZXNjdTsgVmxhZGFuIFBldHJvdmljOyBWbGFkaW1pciBJdmFub3Y7IFdlaSBMaTsgV2Vpd2VpIENodTsgV2VuaGFuIFhpb25nOyBXZW55aW4gRnU7IFdlcyBCb3Vheml6OyBXaGl0bmV5IE1lZXJzOyBXaWxsIENvbnN0YWJsZTsgWGF2aWVyIE1hcnRpbmV0OyBYaWFvamlhbiBXdTsgWGluYm8gR2FvOyBYaW5mZW5nIFhpZTsgWHVjaGFvIEppYTsgWWFlbGxlIEdvbGRzY2hsYWc7IFlhbm4gTGVDdW47IFlhc2hlc2ggR2F1cjsgWWFzbWluZSBCYWJhZWk7IFllIFFpOyBZZW5kYSBMaTsgWWkgV2VuOyBZaXdlbiBTb25nOyBZb3VuZ2ppbiBOYW07IFl1Y2hlbiBIYW87IFl1Y2hlbiBaaGFuZzsgWXVuIFdhbmc7IFl1bmluZyBNYW87IFl1emkgSGU7IFphY2hhcmllIERlbHBpZXJyZSBDb3VkZXJ0OyBaYWNoYXJ5IERlVml0bzsgWmFocmEgSGFua2lyOyBaaGFvZHVvIFdlbjsgWmhlbmcgWWFuOyBaaGVuZ3hpbmcgQ2hlbjsgWmhlbnl1IFlhbmc7IFpvZSBQYXBha2lwb3MsMjAyNC0wNC0xOCxJbnRyb2R1Y2luZyBNZXRhIExsYW1hIDM6IFRoZSBtb3N0IGNhcGFibGUgb3Blbmx5IGF2YWlsYWJsZSBMTE0gdG8gZGF0ZSxodHRwczovL2FpLm1ldGEuY29tL2Jsb2cvbWV0YS1sbGFtYS0zLywsU2lnbmlmaWNhbnQgdXNlLCJXaWxsIGFsbW9zdCBjZXJ0YWlubHkgYmUgdmVyeSBpbmZsdWVudGlhbCBhbmQgd2lkZWx5IHVzZWQgaW4gdGhlIG9wZW4gYWNjZXNzIEFJIGluZHVzdHJ5LCBhcyB3aXRoIHRoZSBwcmV2aW91cyBMbGFtYSBnZW5lcmF0aW9ucy4iLDcwMDAwMDAwMDAwLjAsLDcuODYxZSsyNCwiQXJpdGhtZXRpYyBjYWxjdWxhdGlvbjoKNiAqIDE1VCB0b2tlbnMgKiA3MEIgcGFyYW1ldGVycyA9IDYuM2UyNAoKR1BVIGNhbGN1bGF0aW9uOgpodHRwczovL2h1Z2dpbmdmYWNlLmNvL21ldGEtbGxhbWEvTWV0YS1MbGFtYS0zLTcwQiBpbmRpY2F0ZXMgdHJhaW5pbmcgdG9vayA2LjRNIEdQVS1ob3VycwpXZSBhbHNvIGtub3cgdGhlaXIgbGFyZ2VyIHNjYWxlIHRyYWluaW5nIHJ1bnMgZm9yIDQwNUIgd2VyZSBnZXR0aW5nIGJldHdlZW4gMC4zOC0wLjQxIE1GVS4gUHJlc3VtYWJseSB0aGUgNzBCIG1vZGVsIGdldHMgYXQgbGVhc3QgMC40MyB1dGlsaXphdGlvbiAoNDA1QiBoYXMgdG8gYmUgc3BsaXQgYWNyb3NzIHR3byBub2Rlcywgd2hpbGUgNzBCIHNob3VsZCBmaXQgb24gb25lKS4KOTkwIFRGTE9QUyBwZXIgR1BVICogNi40IG1pbGxpb24gR1BVIGhvdXJzICogMzYwMHMgKiAwLjQzID0gOS44MDhlMjQKCkdlb21ldHJpYyBtZWFuOiBzcXJ0KDYuM2UyNCAqIDkuODA4ZTI0KSA9IDcuODYxZTI0IiwxNTAwMDAwMDAwMDAwMCwsLCxOVklESUEgSDEwMCBTWE01IDgwR0IsLENvbmZpZGVudCwsLCxPcGVuIHdlaWdodHMgKHJlc3RyaWN0ZWQgdXNlKSxVbml0ZWQgU3RhdGVzIG9mIEFtZXJpY2EsLCwsLCwyMDI1LTEyLTE4IDA1OjAxOjQzKzAwOjAwLCwsLCxub3QgbWVudGlvbmVkLEluZHVzdHJ5LCwsOS44ZSsyNCw2NDAwMDAwLjAsVW5yZWxlYXNlZCwiaHR0cHM6Ly9naXRodWIuY29tL21ldGEtbGxhbWEvbGxhbWEzL2Jsb2IvbWFpbi9NT0RFTF9DQVJELm1kCgpMaWNlbnNlIEEgY3VzdG9tIGNvbW1lcmNpYWwgbGljZW5zZSBpcyBhdmFpbGFibGUgYXQ6IGh0dHBzOi8vbGxhbWEubWV0YS5jb20vbGxhbWEzL2xpY2Vuc2UiLFRydWUsLCJBbHRob3VnaCB0aGV5IGRlc2NyaWJlIHV0aWxpemF0aW9uLCB0aGlzIGlzIGltcGxpZWQgdG8gb25seSBiZSBmb3IgdGhlIGxhcmdlc3QgbW9kZWwsIHByZXN1bWFibHkgdGhlIDQwNUIuCgpXZSBjYW4gaW1wdXRlIHV0aWxpemF0aW9uIGZyb20gY29tcGFyaXNvbiBiZXR3ZWVuIGFyaXRobWV0aWMgYW5kIGhhcmR3YXJlIG1ldGhvZHMuCgpBcml0aG1ldGljIGNhbGN1bGF0aW9uOgo2ICogMTVUIHRva2VucyAqIDcwQiBwYXJhbWV0ZXJzID0gNi4zZTI0CgpHUFUgY2FsY3VsYXRpb246Cjk5MCBURkxPUFMgcGVyIEdQVSAqIDYuNCBtaWxsaW9uIEdQVSBob3VycyAqIDM2MDBzID0gMi4yODFlMjUgYXQgZnVsbCB1dGlsaXphdGlvbgoKSW1wbGllcyA2LjNlMjQgLyAyLjI4MWUyNSA9IDAuMjc2MiB1dGlsaXphdGlvbi4gClRoaXMgc2VlbXMgdW5saWtlbHkg4oCTIHRoZXkgcmVwb3J0IHV0aWxpemF0aW9uIGR1cmluZyB0aGUgdHJhaW5pbmcgb2YgNDA1QiAod2hpY2ggd2FzIGJpZyBlbm91Z2ggdG8gbmVlZCB0byBiZSBzcGxpdCBhY3Jvc3MgMiBub2RlcyBvZiA4IEgxMDBzKSBiZXR3ZWVuIDAuMzgtMC40My4iLEJGMTYsLCwiT3BlcmF0aW9uIGNvdW50aW5nLEhhcmR3YXJlIixtZXRhLWxsYW1hLCwsLFllcwpMbGFtYSAzLThCLExhbmd1YWdlLCJDaGF0LExhbmd1YWdlIG1vZGVsaW5nL2dlbmVyYXRpb24sQ29kZSBnZW5lcmF0aW9uLFF1ZXN0aW9uIGFuc3dlcmluZyIsTWV0YSBBSSxBYWRpdHlhIFNpbmdoOyBBYXJvbiBHcmF0dGFmaW9yaTsgQWJoaW1hbnl1IER1YmV5OyBBYmhpbmF2IEphdWhyaTsgQWJoaW5hdiBQYW5kZXk7IEFiaGlzaGVrIEthZGlhbjsgQWRhbSBLZWxzZXk7IEFkaSBHYW5naWRpOyBBaG1hZCBBbC1EYWhsZTsgQW1pdCBTYW5nYW5pOyBBaHV2YSBHb2xkc3RhbmQ7IEFpZXNoYSBMZXRtYW47IEFqYXkgTWVub247IEFraGlsIE1hdGh1cjsgQWxhbiBTY2hlbHRlbjsgQWxleCBWYXVnaGFuOyBBbXkgWWFuZzsgQW5kcmVpIEx1cHU7IEFuZHJlcyBBbHZhcmFkbzsgQW5kcmV3IEdhbGxhZ2hlcjsgQW5kcmV3IEd1OyBBbmRyZXcgSG87IEFuZHJldyBQb3VsdG9uOyBBbmRyZXcgUnlhbjsgQW5nZWxhIEZhbjsgQW5raXQgUmFtY2hhbmRhbmk7IEFudGhvbnkgSGFydHNob3JuOyBBcmNoaSBNaXRyYTsgQXJjaGllIFNyYXZhbmt1bWFyOyBBcnRlbSBLb3JlbmV2OyBBcnVuIFJhbzsgQXNobGV5IEdhYnJpZWw7IEFzaHdpbiBCaGFyYW1iZTsgQXNzYWYgRWlzZW5tYW47IEFzdG9uIFpoYW5nOyBBc2ggSkpoYXZlcmk7IEF1cmVsaWVuIFJvZHJpZ3VlejsgQXVzdGVuIEdyZWdlcnNvbjsgQXZhIFNwYXRhcnU7IEJhcHRpc3RlIFJvemllcmU7IEJlbiBNYXVyZXI7IEJlbmphbWluIExlb25oYXJkaTsgQmVybmllIEh1YW5nOyBCaGFyZ2F2aSBQYXJhbmphcGU7IEJpbmcgTGl1OyBCaW5oIFRhbmc7IEJvYmJpZSBDaGVybjsgQnJhbmkgU3RvamtvdmljOyBCcmlhbiBGdWxsZXI7IENhdGFsaW5hIE1lamlhIEFyZW5hczsgQ2hhbyBaaG91OyBDaGFybG90dGUgQ2F1Y2hldGV1eDsgQ2hheWEgTmF5YWs7IENoaW5nLUhzaWFuZyBDaHU7IENobG9lIEJpOyBDaHJpcyBDYWk7IENocmlzIENveDsgQ2hyaXMgTWFycmE7IENocmlzIE1jQ29ubmVsbDsgQ2hyaXN0aWFuIEtlbGxlcjsgQ2hyaXN0b3BoIEZlaWNodGVuaG9mZXI7IENocmlzdG9waGUgVG91cmV0OyBDaHVueWFuZyBXdTsgQ29yaW5uZSBXb25nOyBDcmlzdGlhbiBDYW50b24gRmVycmVyOyBEYW1pZW4gQWxsb25zaXVzOyBEYW5pZWwgS3JleW1lcjsgRGFuaWVsIEhheml6YTsgRGFuaWVsIExpOyBEYW5pZWxsZSBQaW50ejsgRGFubnkgTGl2c2hpdHM7IERhbm55IFd5YXR0OyBEYXZpZCBBZGtpbnM7IERhdmlkIEVzaW9idTsgRGF2aWQgWHU7IERhdmlkZSBUZXN0dWdnaW5lOyBEZWxpYSBEYXZpZDsgRGV2aSBQYXJpa2g7IERocnV2IENob3VkaGFyeTsgRGhydXYgTWFoYWphbjsgRGlhbmEgTGlza292aWNoOyBEaWVnbyBHYXJjaWEtT2xhbm87IERpZWdvIFBlcmlubzsgRGlldXdrZSBIdXBrZXM7IERpbmdrYW5nIFdhbmc7IER1c3RpbiBIb2xsYW5kOyBFZ29yIExha29ta2luOyBFbGluYSBMb2Jhbm92YTsgWGlhb3FpbmcgRWxsZW4gVGFuOyBFbWlseSBEaW5hbjsgRXJpYyBTbWl0aDsgRXJpayBCcmlua21hbjsgRXN0ZWJhbiBBcmNhdXRlOyBGaWxpcCBSYWRlbm92aWM7IEZpcmF0IE96Z2VuZWw7IEZyYW5jZXNjbyBDYWdnaW9uaTsgRnJhbmsgU2VpZGU7IEZyYW5rIFpoYW5nOyBHYWJyaWVsIFN5bm5hZXZlOyBHYWJyaWVsbGEgU2Nod2FyejsgR2FicmllbGxlIExlZTsgR2FkYSBCYWRlZXI7IEdlb3JnaWEgQW5kZXJzb247IEdyYWVtZSBOYWlsOyBHcmVnb2lyZSBNaWFsb247IEd1YW4gUGFuZzsgR3VpbGxlbSBDdWN1cmVsbDsgSGFpbGV5IE5ndXllbjsgSGFtaWQgU2hvamFuYXplcmk7IEhhbm5haCBLb3JldmFhcjsgSGFubmFoIFdhbmc7IEhhcm91biBIYWJlZWI7IEhhcnJpc29uIFJ1ZG9scGg7IEhlbnJ5IEFzcGVncmVuOyBIdSBYdTsgSHVnbyBUb3V2cm9uOyBJZ2EgS296bG93c2thOyBJZ29yIE1vbHlib2c7IElnb3IgVHVmYW5vdjsgSWxpeWFuIFphcm92OyBJbWFub2wgQXJyaWV0YSBJYmFycmE7IElyaW5hLUVsZW5hIFZlbGljaGU7IElzYWJlbCBLbG91bWFubjsgSXNoYW4gTWlzcmE7IEl2YW4gRXZ0aW1vdjsgSmFjb2IgWHU7IEphZGUgQ29wZXQ7IEpha2UgV2Vpc3NtYW47IEphbiBHZWZmZXJ0OyBKYW5hIFZyYW5lczsgSmFwaGV0IEFzaGVyOyBKYXNvbiBQYXJrOyBKYXkgTWFoYWRlb2thcjsgSmVhbi1CYXB0aXN0ZSBHYXlhOyBKZWV0IFNoYWg7IEplbG1lciB2YW4gZGVyIExpbmRlOyBKZW5uaWZlciBDaGFuOyBKZW5ueSBIb25nOyBKZW55YSBMZWU7IEplcmVteSBGdTsgSmVyZW15IFRlYm91bDsgSmlhbmZlbmcgQ2hpOyBKaWFueXUgSHVhbmc7IEppZSBXYW5nOyBKaWVjYW8gWXU7IEpvYW5uYSBCaXR0b247IEpvZSBTcGlzYWs7IEpvZWxsZSBQaW5lYXU7IEpvbiBDYXJ2aWxsOyBKb25nc29vIFBhcms7IEpvc2VwaCBSb2NjYTsgSm9zaHVhIEpvaG5zdHVuOyBKdW50ZW5nIEppYTsgS2FseWFuIFZhc3VkZW4gQWx3YWxhOyBLYW0gSG91IFU7IEthdGUgUGxhd2lhazsgS2FydGlrZXlhIFVwYXNhbmk7IEthdXNoaWsgVmVlcmFyYWdoYXZhbjsgS2UgTGk7IEtlbm5ldGggSGVhZmllbGQ7IEtldmluIFN0b25lOyBLaGFsaWQgRWwtQXJpbmk7IEtyaXRoaWthIEl5ZXI7IEtzaGl0aXogTWFsaWs7IEt1ZW5sZXkgQ2hpdTsgS3VuYWwgQmhhbGxhOyBLeWxlIEh1YW5nOyBMYWtzaHlhIEdhcmc7IExhdXJlbiBSYW50YWxhLVllYXJ5OyBMYXVyZW5zIHZhbiBkZXIgTWFhdGVuOyBMYXdyZW5jZSBDaGVuOyBMZWFuZHJvIFNpbHZhOyBMZWUgQmVsbDsgTGVpIFpoYW5nOyBMaWFuZyBUYW47IExvdWlzIE1hcnRpbjsgTG92aXNoIE1hZGFhbjsgTHVjYSBXZWhyc3RlZHQ7IEx1a2FzIEJsZWNoZXI7IEx1a2UgZGUgT2xpdmVpcmE7IE1hZGVsaW5lIE11enppOyBNYWRpYW4gS2hhYnNhOyBNYW5hdiBBdmxhbmk7IE1hbm5hdCBTaW5naDsgTWFub2hhciBQYWx1cmk7IE1hcmsgWnVja2VyYmVyZzsgTWFyY2luIEthcmRhczsgTWFydHluYXMgTWFua3VzOyBNYXRoZXcgT2xkaGFtOyBNYXRoaWV1IFJpdGE7IE1hdHRoZXcgTGVubmllOyBNYXlhIFBhdmxvdmE7IE1lZ2hhbiBLZW5lYWxseTsgTWVsYW5pZSBLYW1iYWR1cjsgTWloaXIgUGF0ZWw7IE1pa2F5ZWwgU2FtdmVseWFuOyBNaWtlIENsYXJrOyBNaWtlIExld2lzOyBNaW4gU2k7IE1pdGVzaCBLdW1hciBTaW5naDsgTW8gTWV0YW5hdDsgTW9uYSBIYXNzYW47IE5hbWFuIEdveWFsOyBOYXJqZXMgVG9yYWJpOyBOaWNvbGFzIFVzdW5pZXI7IE5pa29sYXkgQmFzaGx5a292OyBOaWtvbGF5IEJvZ295Y2hldjsgTmlsYWRyaSBDaGF0dGVyamk7IE5pbmcgRG9uZzsgT2xpdmVyIEFvYm8gWWFuZzsgT2xpdmllciBEdWNoZW5uZTsgT251ciBDZWxlYmk7IFBhcnRoIFBhcmVraDsgUGF0cmljayBBbHJhc3N5OyBQYXVsIFNhYWI7IFBhdmFuIEJhbGFqaTsgUGVkcm8gUml0dG5lcjsgUGVuZ2NodWFuIFpoYW5nOyBQZW5nd2VpIExpOyBQZXRhciBWYXNpYzsgUGV0ZXIgV2VuZzsgUG9saW5hIFp2eWFnaW5hOyBQcmFqandhbCBCaGFyZ2F2YTsgUHJhdGlrIER1YmFsOyBQcmF2ZWVuIEtyaXNobmFuOyBQdW5pdCBTaW5naCBLb3VyYTsgUWluZyBIZTsgUmFjaGVsIFJvZHJpZ3VlejsgUmFnYXZhbiBTcmluaXZhc2FuOyBSYWh1bCBNaXRyYTsgUmFtb24gQ2FsZGVyZXI7IFJheW1vbmQgTGk7IFJvYmVydCBTdG9qbmljOyBSb2JlcnRhIFJhaWxlYW51OyBSb2JpbiBCYXR0ZXk7IFJvY2t5IFdhbmc7IFJvaGl0IEdpcmRoYXI7IFJvaGl0IFBhdGVsOyBSb21haW4gU2F1dmVzdHJlOyBSb25uaWUgUG9saWRvcm87IFJvc2hhbiBTdW1iYWx5OyBSb3NzIFRheWxvcjsgUnVhbiBTaWx2YTsgUnVpIEhvdTsgUnVpIFdhbmc7IFJ1c3MgSG93ZXM7IFJ1dHkgUmlub3R0OyBTYWdoYXIgSG9zc2Vpbmk7IFNhaSBKYXllc2ggQm9uZHU7IFNhbXlhayBEYXR0YTsgU2FuamF5IFNpbmdoOyBTYXJhIENodWdoOyBTYXJndW4gRGhpbGxvbjsgU2F0YWRydSBQYW47IFNlYW4gQmVsbDsgU2VyZ2V5IEVkdW5vdjsgU2hhb2xpYW5nIE5pZTsgU2hhcmFuIE5hcmFuZzsgU2hhcmF0aCBSYXBhcnRoeTsgU2hhdW4gTGluZHNheTsgU2hlbmcgRmVuZzsgU2hlbmcgU2hlbjsgU2hlbmdoYW8gTGluOyBTaGl2YSBTaGFua2FyOyBTaHJ1dGkgQmhvc2FsZTsgU2h1biBaaGFuZzsgU2ltb24gVmFuZGVuaGVuZGU7IFNpbm9uZyBXYW5nOyBTZW9oeXVuIFNvbmlhIEtpbTsgU291bXlhIEJhdHJhOyBTdGVuIFNvb3RsYTsgU3RldmUgS2Vob2U7IFN1Y2hpbiBHdXJ1cmFuZ2FuOyBTdW1pdCBHdXB0YTsgU3VubnkgVmlyazsgU3lkbmV5IEJvcm9kaW5za3k7IFRhbWFyIEdsYXNlcjsgVGFtYXIgSGVybWFuOyBUYW1hcmEgQmVzdDsgVGFyYSBGb3dsZXI7IFRob21hcyBHZW9yZ2lvdTsgVGhvbWFzIFNjaWFsb207IFRpYW5oZSBMaTsgVG9kb3IgTWloYXlsb3Y7IFRvbmcgWGlhbzsgVWpqd2FsIEthcm47IFZlZGFudWogR29zd2FtaTsgVmliaG9yIEd1cHRhOyBWaWduZXNoIFJhbWFuYXRoYW47IFZpa3RvciBLZXJrZXo7IFZpbmF5IFNhdGlzaCBLdW1hcjsgVmluY2VudCBHb25ndWV0OyBWaXNoIFZvZ2V0aTsgVmxhZCBQb2VuYXJ1OyBWbGFkIFRpYmVyaXUgTWloYWlsZXNjdTsgVmxhZGFuIFBldHJvdmljOyBWbGFkaW1pciBJdmFub3Y7IFdlaSBMaTsgV2Vpd2VpIENodTsgV2VuaGFuIFhpb25nOyBXZW55aW4gRnU7IFdlcyBCb3Vheml6OyBXaGl0bmV5IE1lZXJzOyBXaWxsIENvbnN0YWJsZTsgWGF2aWVyIE1hcnRpbmV0OyBYaWFvamlhbiBXdTsgWGluYm8gR2FvOyBYaW5mZW5nIFhpZTsgWHVjaGFvIEppYTsgWWFlbGxlIEdv</x:v>
      </x:c>
    </x:row>
    <x:row r="126" ht="18" customHeight="1">
      <x:c r="A126" s="17" t="n">
        <x:v>121</x:v>
      </x:c>
      <x:c r="B126" s="17" t="n">
        <x:v>310</x:v>
      </x:c>
      <x:c r="C126" s="160" t="str">
        <x:v>bGRzY2hsYWc7IFlhbm4gTGVDdW47IFlhc2hlc2ggR2F1cjsgWWFzbWluZSBCYWJhZWk7IFllIFFpOyBZZW5kYSBMaTsgWWkgV2VuOyBZaXdlbiBTb25nOyBZb3VuZ2ppbiBOYW07IFl1Y2hlbiBIYW87IFl1Y2hlbiBaaGFuZzsgWXVuIFdhbmc7IFl1bmluZyBNYW87IFl1emkgSGU7IFphY2hhcmllIERlbHBpZXJyZSBDb3VkZXJ0OyBaYWNoYXJ5IERlVml0bzsgWmFocmEgSGFua2lyOyBaaGFvZHVvIFdlbjsgWmhlbmcgWWFuOyBaaGVuZ3hpbmcgQ2hlbjsgWmhlbnl1IFlhbmc7IFpvZSBQYXBha2lwb3MsMjAyNC0wNC0xOCxJbnRyb2R1Y2luZyBNZXRhIExsYW1hIDM6IFRoZSBtb3N0IGNhcGFibGUgb3Blbmx5IGF2YWlsYWJsZSBMTE0gdG8gZGF0ZSxodHRwczovL2FpLm1ldGEuY29tL2Jsb2cvbWV0YS1sbGFtYS0zLywsU2lnbmlmaWNhbnQgdXNlLCJXaWxsIGFsbW9zdCBjZXJ0YWlubHkgYmUgdmVyeSBpbmZsdWVudGlhbCBhbmQgd2lkZWx5IHVzZWQgaW4gdGhlIG9wZW4gYWNjZXNzIEFJIGluZHVzdHJ5LCBhcyB3aXRoIHRoZSBwcmV2aW91cyBMbGFtYSBnZW5lcmF0aW9ucy4iLDgwMDAwMDAwMDAuMCwsNy4yZSsyMywiQ291bnRpbmcgb3BlcmF0aW9ucwoxNTAwMDAwMDAwMDAwMCB0b2tlbnMqODAwMDAwMDAwMC4wMCBwYXJhbWV0ZXJzKjYgRkxPUCAvIHRva2VuIC8gcGFyYW1ldGVyID0gNy4yw5cxMF4yMyBGTE9QCgpHUFUgY2FsY3VsYXRpb24KNDAwIFRGTE9QUyBwZXIgR1BVICogMS4zTSBHUFUgaG91cnMgKiAzNjAwcz0xLjg3MsOXMTBeMjQgCihpdCBpcyBub3QgY29uZmlkZW50IHRoYXQgNDAwIFRGTE9QcyBhcHBsaWVzIHRvIHRoZSBMbGFtYSAzLThCIHRyYWluaW5nIHJ1bikiLDE1MDAwMDAwMDAwMDAwLCwsLE5WSURJQSBIMTAwIFNYTTUgODBHQiwsQ29uZmlkZW50LCJUb2RheSwgd2XigJlyZSBpbnRyb2R1Y2luZyBNZXRhIExsYW1hIDMsIHRoZSBuZXh0IGdlbmVyYXRpb24gb2Ygb3VyIHN0YXRlLW9mLXRoZS1hcnQgb3BlbiBzb3VyY2UgbGFyZ2UgbGFuZ3VhZ2UgbW9kZWwuCkxsYW1hIDMgbW9kZWxzIHdpbGwgc29vbiBiZSBhdmFpbGFibGUgb24gQVdTLCBEYXRhYnJpY2tzLCBHb29nbGUgQ2xvdWQsIEh1Z2dpbmcgRmFjZSwgS2FnZ2xlLCBJQk0gV2F0c29uWCwgTWljcm9zb2Z0IEF6dXJlLCBOVklESUEgTklNLCBhbmQgU25vd2ZsYWtlLCBhbmQgd2l0aCBzdXBwb3J0IGZyb20gaGFyZHdhcmUgcGxhdGZvcm1zIG9mZmVyZWQgYnkgQU1ELCBBV1MsIERlbGwsIEludGVsLCBOVklESUEsIGFuZCBRdWFsY29tbS4KV2XigJlyZSBkZWRpY2F0ZWQgdG8gZGV2ZWxvcGluZyBMbGFtYSAzIGluIGEgcmVzcG9uc2libGUgd2F5LCBhbmQgd2XigJlyZSBvZmZlcmluZyB2YXJpb3VzIHJlc291cmNlcyB0byBoZWxwIG90aGVycyB1c2UgaXQgcmVzcG9uc2libHkgYXMgd2VsbC4gVGhpcyBpbmNsdWRlcyBpbnRyb2R1Y2luZyBuZXcgdHJ1c3QgYW5kIHNhZmV0eSB0b29scyB3aXRoIExsYW1hIEd1YXJkIDIsIENvZGUgU2hpZWxkLCBhbmQgQ3liZXJTZWMgRXZhbCAyLgpJbiB0aGUgY29taW5nIG1vbnRocywgd2UgZXhwZWN0IHRvIGludHJvZHVjZSBuZXcgY2FwYWJpbGl0aWVzLCBsb25nZXIgY29udGV4dCB3aW5kb3dzLCBhZGRpdGlvbmFsIG1vZGVsIHNpemVzLCBhbmQgZW5oYW5jZWQgcGVyZm9ybWFuY2UsIGFuZCB3ZeKAmWxsIHNoYXJlIHRoZSBMbGFtYSAzIHJlc2VhcmNoIHBhcGVyLgpNZXRhIEFJLCBidWlsdCB3aXRoIExsYW1hIDMgdGVjaG5vbG9neSwgaXMgbm93IG9uZSBvZiB0aGUgd29ybGTigJlzIGxlYWRpbmcgQUkgYXNzaXN0YW50cyB0aGF0IGNhbiBib29zdCB5b3VyIGludGVsbGlnZW5jZSBhbmQgbGlnaHRlbiB5b3VyIGxvYWTigJRoZWxwaW5nIHlvdSBsZWFybiwgZ2V0IHRoaW5ncyBkb25lLCBjcmVhdGUgY29udGVudCwgYW5kIGNvbm5lY3QgdG8gbWFrZSB0aGUgbW9zdCBvdXQgb2YgZXZlcnkgbW9tZW50LiBZb3UgY2FuIHRyeSBNZXRhIEFJIGhlcmUuIiwsLE9wZW4gd2VpZ2h0cyAocmVzdHJpY3RlZCB1c2UpLFVuaXRlZCBTdGF0ZXMgb2YgQW1lcmljYSwsLCwsLDIwMjUtMTItMTggMDU6MDE6NDMrMDA6MDAsLCwsLG5vdCBtZW50aW9uZWQsSW5kdXN0cnksLCwsMTMwMDAwMC4wLFVucmVsZWFzZWQsImh0dHBzOi8vZ2l0aHViLmNvbS9tZXRhLWxsYW1hL2xsYW1hMy9ibG9iL21haW4vTU9ERUxfQ0FSRC5tZAoKTGljZW5zZSBBIGN1c3RvbSBjb21tZXJjaWFsIGxpY2Vuc2UgaXMgYXZhaWxhYmxlIGF0OiBodHRwczovL2xsYW1hLm1ldGEuY29tL2xsYW1hMy9saWNlbnNlIixUcnVlLCwiQWx0aG91Z2ggdGhleSBkZXNjcmliZSB1dGlsaXphdGlvbiwgdGhpcyBpcyBpbXBsaWVkIHRvIG9ubHkgYmUgZm9yIHRoZSBsYXJnZXN0IG1vZGVsLCBwcmVzdW1hYmx5IHRoZSA0MDVCLiIsLCwsT3BlcmF0aW9uIGNvdW50aW5nLG1ldGEtbGxhbWEsLCwsWWVzCkZSRUQtVDUtWEwsTGFuZ3VhZ2UsIkNoYXQsTGFuZ3VhZ2UgbW9kZWxpbmcvZ2VuZXJhdGlvbiIsU2JlciwiRG1pdHJ5IFptaXRyb3ZpY2gsIEFsZXhhbmRlciBBYnJhbW92LCBBbmRyZXkgS2FsbXlrb3YsIE1hcmlhIFRpa2hvbm92YSwgRWthdGVyaW5hIFRha3Rhc2hldmEsIERhbmlsIEFzdGFmdXJvdiwgTWFyayBCYXVzaGVua28sIEFydGVtIFNuZWdpcmV2LCBWaXRhbGlpIEthZHVsaW4sIFNlcmdleSBNYXJrb3YsIFRhdGlhbmEgU2hhdnJpbmEsIFZsYWRpc2xhdiBNaWtoYWlsb3YsIEFsZW5hIEZlbm9nZW5vdmEiLDIwMjQtMDQtMTgsQSBGYW1pbHkgb2YgUHJldHJhaW5lZCBUcmFuc2Zvcm1lciBMYW5ndWFnZSBNb2RlbHMgZm9yIFJ1c3NpYW4saHR0cHM6Ly9hcnhpdi5vcmcvYWJzLzIzMDkuMTA5MzEsLCwsMTc0MDAwMDAwMC4wLDEuNzRCLDIuNTI2NDIyMjgwM2UrMjIsIjYgRkxPUCAvIHRva2VuIC8gcGFyYW1ldGVyICogMTUwMDAwMDAwMDAwMCB0b2tlbnMgKiAxNzQwMDAwMDAwIHBhcmFtZXRlcnMgPSAxLjU2NmUrMjIgRkxPUApvcgozMTIwMDAwMDAwMDAwMDAgRkxPUHMvcy9HUFUgKiAxMTIgR1BVcyAqIDQ1IGRheXMgKiAyNCBoICogMzYwMCBzICogMC4zICA9IDQuMDc2ZTIyIEZMT1AKZ2VvbWV0cmljIG1lYW46IDIuNWUyMiIsODAwMDAwMDAwMDAsIjQ1MEdCICoyMDBNIHdvcmRzIHBlciBHQiA9IDkwMDAwMDAwMDAwIHdvcmRzCkluIGdlbmVyYWwsIGRpZmZlcmVudCBkb21haW5zIGFuZCBzaXplcyBvZiB0aGUgc3ViY29ycG9yYSBhcmUgaW5jbHVkZWQgaW4gdGhlIHJlc3VsdGluZyBwcmV0cmFpbmluZyBjb3Jwb3JhIG9mIG91ciBMTXMsIHdoaWNoIHJhbmdlIGZyb20gMzBHQiAocnVCRVJUKSB0byA0NTBHQiAocnVHUFQtMykuCgoiIkNvbGxlY3RpdmVseSwgdGhlIG1vZGVsIHNhdyBhYm91dCAxLjUgdHJpbGxpb24gdG9rZW5zLiIiIGZyb20gaHR0cHM6Ly9oYWJyLmNvbS9ydS9jb21wYW5pZXMvc2JlcmRldmljZXMvYXJ0aWNsZXMvNzMwMDg4LyIsMTkyMC4wLCIiIlRoZSBGUkVELVQ1LWxhcmdlIGFuZCBGUkVEVDUtWEwgbW9kZWxzIGFyZSBwcmV0cmFpbmVkIHdpdGggYSB0b3RhbCBiYXRjaCBzaXplIG9mIDIwNDggZm9yIDM1IGRheXMgb24gMTYwIFYxMDAgR1BVcywgZm9sbG93ZWQgYnkgNSBkYXlzIG9uIDgwIEExMDAgR1BVcywgYW5kIGZvciA0NSBkYXlzIG9uIDExMiBBMTAwIEdQVXMsIHJlc3BlY3RpdmVseS4iIgoKVG90YWwgaGFyZHdhcmUtdGltZTogMjY0OTYwIGNoaXAtaG91cnMKaHR0cHM6Ly93d3cud29sZnJhbWFscGhhLmNvbS9pbnB1dD9pPSUyODM1KjE2MCUyQjUqODAlMkI0NSoxMTIlMjkqMjQuIiwiTlZJRElBIEExMDAsTlZJRElBIFRlc2xhIFYxMDAgU1hNMiIsLENvbmZpZGVudCwiVHJhbnNmb3JtZXIgbGFuZ3VhZ2UgbW9kZWxzIChMTXMpIGFyZSBmdW5kYW1lbnRhbCB0byBOTFAgcmVzZWFyY2ggbWV0aG9kb2xvZ2llcyBhbmQgYXBwbGljYXRpb25zIGluIHZhcmlvdXMgbGFuZ3VhZ2VzLiBIb3dldmVyLCBkZXZlbG9waW5nIHN1Y2ggbW9kZWxzIHNwZWNpZmljYWxseSBmb3IgdGhlIFJ1c3NpYW4gbGFuZ3VhZ2UgaGFzIHJlY2VpdmVkIGxpdHRsZSBhdHRlbnRpb24uIFRoaXMgcGFwZXIgaW50cm9kdWNlcyBhIGNvbGxlY3Rpb24gb2YgMTMgUnVzc2lhbiBUcmFuc2Zvcm1lciBMTXMsIHdoaWNoIHNwYW5zIGVuY29kZXIgKHJ1QkVSVCwgcnVSb0JFUlRhLCBydUVMRUNUUkEpLCBkZWNvZGVyIChydUdQVC0zKSwgYW5kIGVuY29kZXItZGVjb2RlciAocnVUNSwgRlJFRC1UNSkgYXJjaGl0ZWN0dXJlcy4gV2UgcHJvdmlkZSBhIHJlcG9ydCBvbiB0aGUgbW9kZWwgYXJjaGl0ZWN0dXJlIGRlc2lnbiBhbmQgcHJldHJhaW5pbmcsIGFuZCB0aGUgcmVzdWx0cyBvZiBldmFsdWF0aW5nIHRoZWlyIGdlbmVyYWxpemF0aW9uIGFiaWxpdGllcyBvbiBSdXNzaWFuIGxhbmd1YWdlIHVuZGVyc3RhbmRpbmcgYW5kIGdlbmVyYXRpb24gZGF0YXNldHMgYW5kIGJlbmNobWFya3MuIEJ5IHByZXRyYWluaW5nIGFuZCByZWxlYXNpbmcgdGhlc2Ugc3BlY2lhbGl6ZWQgVHJhbnNmb3JtZXIgTE1zLCB3ZSBhaW0gdG8gYnJvYWRlbiB0aGUgc2NvcGUgb2YgdGhlIE5MUCByZXNlYXJjaCBkaXJlY3Rpb25zIGFuZCBlbmFibGUgdGhlIGRldmVsb3BtZW50IG9mIGluZHVzdHJpYWwgc29sdXRpb25zIGZvciB0aGUgUnVzc2lhbiBsYW5ndWFnZS4iLCwsT3BlbiB3ZWlnaHRzICh1bnJlc3RyaWN0ZWQpLFJ1c3NpYSwsLCwxNjAuMCwsMjAyNS0xMS0yOCAxMTo1Mzo0NCswMDowMCwsLCwyMDQ4LjAsLCJJbmR1c3RyeSxHb3Zlcm5tZW50IiwsLCwyNjQ5NjAuMCxVbnJlbGVhc2VkLCJodHRwczovL2h1Z2dpbmdmYWNlLmNvL2FpLWZvcmV2ZXIvRlJFRC1UNS0xLjdCCkxpY2Vuc2U6CmFwYWNoZS0yLjAKIiwsLCwsLCwiT3BlcmF0aW9uIGNvdW50aW5nLEhhcmR3YXJlIixhaS1mb3JldmVyLCwsLFllcwpMTGFNQS0zLUluc3RydWN0LThCLExhbmd1YWdlLCJMYW5ndWFnZSBtb2RlbGluZy9nZW5lcmF0aW9uLFF1ZXN0aW9uIGFuc3dlcmluZyxDb2RlIGdlbmVyYXRpb24iLE1ldGEgQUksLDIwMjQtMDQtMTgsLGh0dHBzOi8vaHVnZ2luZ2ZhY2UuY28vbWV0YS1sbGFtYS9NZXRhLUxsYW1hLTMtOEItSW5zdHJ1Y3QsLCwsODAwMDAwMDAwMC4wLCwsLCwsLCwsLENvbmZpZGVudCwiTWV0YSBkZXZlbG9wZWQgYW5kIHJlbGVhc2VkIHRoZSBNZXRhIExsYW1hIDMgZmFtaWx5IG9mIGxhcmdlIGxhbmd1YWdlIG1vZGVscyAoTExNcyksIGEgY29sbGVjdGlvbiBvZiBwcmV0cmFpbmVkIGFuZCBpbnN0cnVjdGlvbiB0dW5lZCBnZW5lcmF0aXZlIHRleHQgbW9kZWxzIGluIDggYW5kIDcwQiBzaXplcy4gVGhlIExsYW1hIDMgaW5zdHJ1Y3Rpb24gdHVuZWQgbW9kZWxzIGFyZSBvcHRpbWl6ZWQgZm9yIGRpYWxvZ3VlIHVzZSBjYXNlcyBhbmQgb3V0cGVyZm9ybSBtYW55IG9mIHRoZSBhdmFpbGFibGUgb3BlbiBzb3VyY2UgY2hhdCBtb2RlbHMgb24gY29tbW9uIGluZHVzdHJ5IGJlbmNobWFya3MuIEZ1cnRoZXIsIGluIGRldmVsb3BpbmcgdGhlc2UgbW9kZWxzLCB3ZSB0b29rIGdyZWF0IGNhcmUgdG8gb3B0aW1pemUgaGVscGZ1bG5lc3MgYW5kIHNhZmV0eS4iLCwsT3BlbiB3ZWlnaHRzIChyZXN0cmljdGVkIHVzZSksVW5pdGVkIFN0YXRlcyBvZiBBbWVyaWNhLExsYW1hIDMtOEIsLCwsLDIwMjUtMTEtMjggMTE6NTM6NDQrMDA6MDAsLCwsLCxJbmR1c3RyeSwsLCwsVW5yZWxlYXNlZCwiTGljZW5zZSBBIGN1c3RvbSBjb21tZXJjaWFsIGxpY2Vuc2UgaXMgYXZhaWxhYmxlIGF0OiBodHRwczovL2xsYW1hLm1ldGEuY29tL2xsYW1hMy9saWNlbnNlCgpodHRwczovL2h1Z2dpbmdmYWNlLmNvL21ldGEtbGxhbWEvTWV0YS1MbGFtYS0zLThCLUluc3RydWN0IiwsLCwsLCwsbWV0YS1sbGFtYSwsLCxZZXMKUGFyYWtlZXQgQVNSIHJubnQgMS4xQixTcGVlY2gsIlNwZWVjaCByZWNvZ25pdGlvbiAoQVNSKSxTcGVlY2gtdG8tdGV4dCIsTlZJRElBLCJTb21zaHVicmEgTWFqdW1kYXIsIE5pdGhpbiBSYW8gS29sdWd1cmkiLDIwMjQtMDQtMTgsUHVzaGluZyB0aGUgQm91bmRhcmllcyBvZiBTcGVlY2ggUmVjb2duaXRpb24gd2l0aCBOVklESUEgTmVNbyBQYXJha2VldCBBU1IgTW9kZWxzLGh0dHBzOi8vZGV2ZWxvcGVyLm52aWRpYS5jb20vYmxvZy9wdXNoaW5nLXRoZS1ib3VuZGFyaWVzLW9mLXNwZWVjaC1yZWNvZ25pdGlvbi13aXRoLW5lbW8tcGFyYWtlZXQtYXNyLW1vZGVscy8jaW50cm9kdWNpbmdfdGhlX3BhcmFrZWV0X2Fzcl9mYW1pbHksLCwsMTEwMDAwMDAwMC4wLDEuMUIsLCwsIiIiVGhlIG1vZGVsIHdhcyB0cmFpbmVkIG9uIDY0SyBob3VycyBvZiBFbmdsaXNoIHNwZWVjaCBjb2xsZWN0ZWQgYW5kIHByZXBhcmVkIGJ5IE5WSURJQSBOZU1vIGFuZCBTdW5vIHRlYW1zLiIiCgoiIlRoZSBOZU1vIHRvb2xraXQgWzNdIHdhcyB1c2VkIGZvciB0cmFpbmluZyB0aGUgbW9kZWxzIGZvciBvdmVyIHNldmVyYWwgaHVuZHJlZCBlcG9jaHMuIiIiLCwsLCxDb25maWRlbnQsIk5WSURJQSBOZU1vLCBhbiBlbmQtdG8tZW5kIHBsYXRmb3JtIGZvciB0aGUgZGV2ZWxvcG1lbnQgb2YgbXVsdGltb2RhbCBnZW5lcmF0aXZlIEFJIG1vZGVscyBhdCBzY2FsZSBhbnl3aGVyZeKAlG9uIGFueSBjbG91ZCBhbmQgb24tcHJlbWlzZXPigJRyZWxlYXNlZCB0aGUgUGFyYWtlZXQgZmFtaWx5IG9mIGF1dG9tYXRpYyBzcGVlY2ggcmVjb2duaXRpb24gKEFTUikgbW9kZWxzLiBUaGVzZSBzdGF0ZS1vZi10aGUtYXJ0IEFTUiBtb2RlbHMsIGRldmVsb3BlZCBpbiBjb2xsYWJvcmF0aW9uIHdpdGggU3Vuby5haSwgdHJhbnNjcmliZSBzcG9rZW4gRW5nbGlzaCB3aXRoIGV4Y2VwdGlvbmFsIGFjY3VyYWN5LiIsLCxPcGVuIHdlaWdodHMgKHVucmVzdHJpY3RlZCksVW5pdGVkIFN0YXRlcyBvZiBBbWVyaWNhLCwsLCwsMjAyNS0xMS0yOCAxMTo1Mzo0NCswMDowMCwsLCwsLEluZHVzdHJ5LCwsLCxVbnJlbGVhc2VkLCJjYy1ieS00LjAKaHR0cHM6Ly9odWdnaW5nZmFjZS5jby9udmlkaWEvcGFyYWtlZXQtcm5udC0xLjFiIiwsLCwsLCwsbnZpZGlhLCwsLFllcwpSZWthIEVkZ2UsIk11bHRpbW9kYWwsTGFuZ3VhZ2UsVmlzaW9uLFZpZGVvLFNwZWVjaCIsIkNoYXQsTGFuZ3VhZ2UgbW9kZWxpbmcvZ2VuZXJhdGlvbixJbWFnZSBjYXB0aW9uaW5nLENvZGUgZ2VuZXJhdGlvbixDb2RlIGF1dG9jb21wbGV0aW9uLFF1ZXN0aW9uIGFuc3dlcmluZyxWaXN1YWwgcXVlc3Rpb24gYW5zd2VyaW5nLFZpZGVvIGRlc2NyaXB0aW9uLFNwZWVjaCByZWNvZ25pdGlvbiAoQVNSKSxTcGVlY2gtdG8tdGV4dCIsUmVrYSBBSSwiQWl0b3IgT3JtYXphYmFsLCBDaGUgWmhlbmcsIEN5cHJpZW4gZGUgTWFzc29uIGQnQXV0dW1lLCBEYW5pIFlvZ2F0YW1hLCBEZXl1IEZ1LCBEb25vdmFuIE9uZywgRXJpYyBDaGVuLCBFdWdlbmllIExhbXByZWNodCwgSGFpIFBoYW0sIElzYWFjIE9uZywgS2Fsb3lhbiBBbGVrc2lldiwgTGVpIExpLCBNYXR0aGV3IEhlbmRlcnNvbiwgTWF4IEJhaW4sIE1pa2VsIEFydGV0eGUsIE5pc2hhbnQgUmVsYW4sIFBpb3RyIFBhZGxld3NraSwgUWkgTGl1LCBSZW4gQ2hlbiwgU2FtdWVsIFBodWEsIFlhemhlbmcgWWFuZywgWWkgVGF5LCBZdXFpIFdhbmcsIFpob25na2FpIFpodSwgWmhpaHVpIFhpZSIsMjAyNC0wNC0xOCwiUmVrYSBDb3JlLCBGbGFzaCwgYW5kIEVkZ2U6IEEgU2VyaWVzIG9mIFBvd2VyZnVsIE11bHRpbW9kYWwgTGFuZ3VhZ2UgTW9kZWxzIixodHRwczovL2FyeGl2Lm9yZy9hYnMvMjQwNC4xMjM4NywsLCw3MDAwMDAwMDAwLjAsN0IgZGVuc2UsMS44OWUrMjMsIjYgRkxPUCAvIHBhcmFtZXRlciAvIHRva2VuICogNyAqIDEwXjkgcGFyYW1ldGVycyAqIDQuNSAqIDEwXjEyIHRleHQgdG9rZW5zID0gMS44OWUrMjMgRkxPUCAKCnRoZSBjYWxjdWxhdGlvbiBhYm92ZSBkb2Vzbid0IGFjY291bnQgZm9yIG11bHRpbW9kYWwgdHJhaW5pbmcsIHRvdGFsIHRyYWluaW5nIGNvbXB1dGUgY291bGQgYmUgMi01IHRpbWVzIGhpZ2hlcgoKIiJSZWthIEZsYXNoIGFuZCBFZGdlIHdlcmUgdHJhaW5lZCBvbiBzZXZlcmFsIGh1bmRyZWRzIG9mIEgxMDBzIGFjcm9zcyBhIHBlcmlvZCBvZiBzZXZlcmFsIHdlZWtzLiIiCgo5ODk0MDAwMDAwMDAwMDAgRkxPUCAvIEdQVSAvIHNlYyAqIDMwMCBHUFVzIFthc3N1bXB0aW9uXSAqIDMgd2Vla3MgW2Fzc3VtcHRpb25dICogMTY4IGhvdXJzIC8gd2VlayAqIDM2MDAgc2VjIC8gaG91ciAqIDAuMyBbYXNzdW1lZCB1dGlsaXphdGlvbl0gPSAxLjYxNTY1MDZlKzIzIEZMT1AgKHNhbWUgT09NKSIsLDQuNVQgdGV4dCB0b2tlbnMgKyB1bmtub3duIGFtb3VudCBvZiBtdWx0aW1vZGFsIGRhdGEsLCwiTlZJRElBIEExMDAsTlZJRElBIEgxMDAgU1hNNSA4MEdCIiwsTGlrZWx5LCJXZSBpbnRyb2R1Y2UgUmVrYSBDb3JlLCBGbGFzaCwgYW5kIEVkZ2UsIGEgc2VyaWVzIG9mIHBvd2VyZnVsIG11bHRpbW9kYWwgbGFuZ3VhZ2UgbW9kZWxzIHRyYWluZWQgZnJvbSBzY3JhdGNoIGJ5IFJla2EuIFJla2EgbW9kZWxzIGFyZSBhYmxlIHRvIHByb2Nlc3MgYW5kIHJlYXNvbiB3aXRoIHRleHQsIGltYWdlcywgdmlkZW8sIGFuZCBhdWRpbyBpbnB1dHMuIFRoaXMgdGVjaG5pY2FsIHJlcG9ydCBkaXNjdXNzZXMgZGV0YWlscyBvZiB0cmFpbmluZyBzb21lIG9mIHRoZXNlIG1vZGVscyBhbmQgcHJvdmlkZXMgY29tcHJlaGVuc2l2ZSBldmFsdWF0aW9uIHJlc3VsdHMuIFdlIHNob3cgdGhhdCBSZWthIEVkZ2UgYW5kIFJla2EgRmxhc2ggYXJlIG5vdCBvbmx5IHN0YXRlLW9mLXRoZS1hcnQgYnV0IGFsc28gb3V0cGVyZm9ybSBtYW55IG11Y2ggbGFyZ2VyIG1vZGVscywgZGVsaXZlcmluZyBvdXRzaXplZCB2YWx1ZXMgZm9yIHRoZWlyIHJlc3BlY3RpdmUgY29tcHV0ZSBjbGFzcy4gTWVhbndoaWxlLCBvdXIgbW9zdCBjYXBhYmxlIGFuZCBsYXJnZXN0IG1vZGVsLCBSZWthIENvcmUsIGFwcHJvYWNoZXMgdGhlIGJlc3QgZnJvbnRpZXIgbW9kZWxzIG9uIGJvdGggYXV0b21hdGljIGV2YWx1YXRpb25zIGFuZCBibGluZCBodW1hbiBldmFsdWF0aW9ucy4gT24gaW1hZ2UgcXVlc3Rpb24gYW5zd2VyaW5nIGJlbmNobWFya3MgKGUuZy4gTU1NVSwgVlFBdjIpLCBDb3JlIHBlcmZvcm1zIGNvbXBldGl0aXZlbHkgdG8gR1BUNC1WLiBNZWFud2hpbGUsIG9uIG11bHRpbW9kYWwgY2hhdCwgQ29yZSByYW5rcyBhcyB0aGUgc2Vjb25kIG1vc3QgcHJlZmVycmVkIG1vZGVsIHVuZGVyIGEgYmxpbmQgdGhpcmQtcGFydHkgaHVtYW4gZXZhbHVhdGlvbiBzZXR1cCwgb3V0cGVyZm9ybWluZyBvdGhlciBtb2RlbHMgc3VjaCBhcyBDbGF1ZGUgMyBPcHVzLiBPbiB0ZXh0IGJlbmNobWFya3MsIENvcmUgbm90IG9ubHkgcGVyZm9ybXMgY29tcGV0aXRpdmVseSB0byBvdGhlciBmcm9udGllciBtb2RlbHMgb24gYSBzZXQgb2Ygd2VsbC1lc3RhYmxpc2hlZCBiZW5jaG1hcmtzIChlLmcuIE1NTFUsIEdTTThLKSBidXQgYWxzbyBvdXRwZXJmb3JtcyBHUFQ0LTA2MTMgb24gaHVtYW4gZXZhbHVhdGlvbi4gT24gdmlkZW8gcXVlc3Rpb24gYW5zd2VyaW5nIChQZXJjZXB0aW9uLVRlc3QpLCBDb3JlIG91dHBlcmZvcm1zIEdlbWluaSBVbHRyYS4gTW9kZWxzIGFyZSBzaGlwcGVkIGluIHByb2R1Y3Rpb24gYXQgdGhpcyBodHRwIFVSTCAuIEEgc2hvd2Nhc2Ugb2Ygbm9uIGNoZXJyeSBwaWNrZWQgcXVhbGl0YXRpdmUgZXhhbXBsZXMgY2FuIGFsc28gYmUgZm91bmQgYXQgdGhpcyBodHRwIFVSTCAuIiwsLEFQSSBhY2Nlc3MsVW5pdGVkIFN0YXRlcyBvZiBBbWVyaWNhLCwsLCwsMjAyNS0xMS0yOCAxMTo1Mzo0NCswMDowMCwsLCwsLEluZHVzdHJ5LCwsLCxVbnJlbGVhc2VkLCwsLCwsLCwsLCwsLE5vCkVWSSxTcGVlY2gsIlRleHQtdG8tc3BlZWNoIChUVFMpLFNwZWVjaCBzeW50aGVzaXMsU3BlZWNoLXRvLXRleHQsU3BlZWNoIHJlY29nbml0aW9uIChBU1IpLEF1ZGlvIHF1ZXN0aW9uIGFuc3dlcmluZyIsSHVtZSwsMjAyNC0wNC0xOCxJbnRyb2R1Y2luZyBIdW1l4oCZcyBFbXBhdGhpYyBWb2ljZSBJbnRlcmZhY2UgKEVWSSkgQVBJLCJodHRwczovL3d3dy5odW1lLmFpL2Jsb2cvaW50cm9kdWNpbmctaHVtZS1ldmktYXBpCgpodHRwczovL2Rldi5odW1lLmFpL2RvY3MvZW1wYXRoaWMtdm9pY2UtaW50ZXJmYWNlLWV2aS9jb25maWd1cmF0aW9uL2V2aS12ZXJzaW9uIiwsLCwsLCwsLCwsLCwsVW5rbm93biwiRVZJIGRvZXMgYSBsb3QgbW9yZSB0aGFuIHN0aXRjaCB0b2dldGhlciB0cmFuc2NyaXB0aW9uLCBMTE1zLCBhbmQgdGV4dC10by1zcGVlY2guIFdpdGggYSBuZXcgZW1wYXRoaWMgTExNIChlTExNKSB0aGF0IHByb2Nlc3NlcyB5b3VyIHRvbmUgb2Ygdm9pY2UsIEVWSSB1bmxvY2tzIG5ldyBjYXBhYmlsaXRpZXMgbGlrZSBrbm93aW5nIHdoZW4gdG8gc3BlYWssIGdlbmVyYXRpbmcgbW9yZSBlbXBhdGhpYyBsYW5ndWFnZSwgYW5kIGludGVsbGlnZW50bHkgbW9kdWxhdGluZyBpdHMgb3duIHR1bmUsIHJoeXRobSwgYW5kIHRpbWJyZS4gCgpFVkkgaXMgdGhlIGZpcnN0IHZvaWNlIEFJIHRoYXQgcmVhbGx5IHNvdW5kcyBsaWtlIGl0IHVuZGVyc3RhbmRzIHlvdS4gQnkgYWRhcHRpbmcgaXRzIHRvbmUgb2Ygdm9pY2UsIGl0IGVtdWxhdGVzIHRoZSB3YXkgaHVtYW5zIGNvbnZleSBtZWFuaW5nIGJleW9uZCB3b3JkcywgdW5sb2NraW5nIG1vcmUgZWZmaWNpZW50LCBzbW9vdGgsIGFuZCBzYXRpc2Z5aW5nIEFJIGludGVyYWN0aW9ucy4iLCwsQVBJIGFjY2VzcyxVbml0ZWQgU3RhdGVzIG9mIEFtZXJpY2EsLCwsLCwyMDI1LTExLTI4IDExOjUzOjQ0KzAwOjAwLCwsLCwsSW5kdXN0cnksLCwsLFVucmVsZWFzZWQsaHR0cHM6Ly9kZXYuaHVtZS5haS9kb2NzL2VtcGF0aGljLXZvaWNlLWludGVyZmFjZS1ldmkvY29uZmlndXJhdGlvbi9ldmktdmVyc2lvbiwsLCwsLCwsLCwsLE5vCk1peHRyYWwgOHgyMkIsTGFuZ3VhZ2UsIkxhbmd1YWdlIG1vZGVsaW5nL2dlbmVyYXRpb24sQ29kZSBnZW5lcmF0aW9uLFRyYW5zbGF0aW9uLFF1YW50aXRhdGl2ZSByZWFzb25pbmcsUXVlc3Rpb24gYW5zd2VyaW5nIixNaXN0cmFsIEFJLCJBbGJlcnQgSmlhbmcsIEFsZXhhbmRyZSBTYWJsYXlyb2xsZXMsIEFsZXhpcyBUYWNuZXQsIEFudG9pbmUgUm91eCwgQXJ0aHVyIE1lbnNjaCwgQXVkcmV5IEhlcmJsaW4tU3Rvb3AsIEJhcHRpc3RlIEJvdXQsIEJhdWRvdWluIGRlIE1vbmljYXVsdCxCbGFuY2hlIFNhdmFyeSwgQmFtNGQsIENhcm9saW5lIEZlbGRtYW4sIERldmVuZHJhIFNpbmdoIENoYXBsb3QsIERpZWdvIGRlIGxhcyBDYXNhcywgRWxlb25vcmUgQXJjZWxpbiwgRW1tYSBCb3UgSGFubmEsIEV0aWVubmUgTWV0emdlciwgR2lhbm5hIExlbmd5ZWwsIEd1aWxsYXVtZSBCb3VyLCBHdWlsbGF1bWUgTGFtcGxlLCBIYXJpem8gUmFqYW9uYSwgSmVhbi1NYWxvIERlbGlnbm9uLCBKaWEgTGksIEp1c3R1cyBNdXJrZSwgTG91aXMgTWFydGluLCBMb3VpcyBUZXJub24sIEx1Y2lsZSBTYXVsbmllciwgTMOpbGlvIFJlbmFyZCBMYXZhdWQsIE1hcmdhcmV0IEplbm5pbmdzLCBNYXJpZSBQZWxsYXQsIE1hcmllIFRvcmVsbGksIE1hcmllLUFubmUgTGFjaGF1eCwgTmljb2xhcyBTY2h1aGwsIFBhdHJpY2sgdm9uIFBsYXRlbiwgUGllcnJlIFN0b2NrLCBTYW5kZWVwIFN1YnJhbWFuaWFuLCBTb3BoaWEgWWFuZywgU3p5bW9uIEFudG9uaWFrLCBUZXZlbiBMZSBTY2FvLCBUaGliYXV0IExhdnJpbCwgVGltb3Row6llIExhY3JvaXgsIFRow6lvcGhpbGUgR2VydmV0LCBUaG9tYXMgV2FuZywgVmFsZXJhIE5lbXljaG5pa292YSwgV2lsbGlhbSBFbCBTYXllZCwgV2lsbGlhbSBNYXJzaGFsbCIsMjAyNC0wNC0xNyxNaXh0cmFsIDh4MjJCLGh0dHBzOi8vbWlzdHJhbC5haS9uZXdzL21peHRyYWwtOHgyMmIvLCwsUHJldmlvdXMgcmVsZWFzZSAoTWl4dHJhbCA4eDdCKSBzZWVtcyB0byBoYXZlIHNpZ25pZmljYW50IHVzYWdlLiBBcHBlYXJzIHRvIGJlIFNPVEEgaW4gc2V2ZXJhbCBiZW5jaG1hcmtzIChNTUxVKSBmb3Igb3BlbiBzb3VyY2UgbW9kZWxzLDE0MTAwMDAwMDAwMC4wLCIxNDFCIHBhcmFtcywgMzlCIGFjdGl2ZTogaHR0cHM6Ly9taXN0cmFsLmFpL25ld3MvbWl4dHJhbC04eDIyYi8gIiwyLjM0ZSsyNCwiQXNzdW1pbmcgdGhlIG1vZGVsIHdhcyB0cmFpbmVkIG9uIH4xLTEwIHRyaWxsaW9ucyBvZiB0b2tlbnMgKHNhbWUgT09NIGFzIHRoZSBtb2RlbHMgZnJvbSB0aGUgY29tcGFyaXNvbiBpbiBGaWd1cmUgMS4gTGxhbWEgMiB3YXMgdHJhaW5lZCBvbiAyVCB0b2tlbnMpICsgTWlzdHJhbCBTbWFsbCAzIHdhcyB0cmFpbmVkIG9uIDhUIG9mIHRva2Vucywgd2UgY2FuIGVzdGltYXRlIHRyYWluaW5nIGNvbXB1dGUgd2l0aCAiInNwZWN1bGF0aXZlIiIgY29uZmlkZW5jZToKCjYgRkxPUCAvIHRva2VuIC8gcGFyYW1ldGVyICogMzkgKiAxMF45IGFjdGl2ZSBwYXJhbWV0ZXJzICogMTAqMTBeMTIgdG9rZW5zIFtzcGVjdWxhdGl2ZWx5XSA9IDIuMzRlKzI0IEZMT1AiLCwsLCwsU2VsZi1zdXBlcnZpc2VkIGxlYXJuaW5nLFNwZWN1bGF0aXZlLCJNaXh0cmFsIDh4MjJCIGlzIG91ciBsYXRlc3Qgb3BlbiBtb2RlbC4gSXQgc2V0cyBhIG5ldyBzdGFuZGFyZCBmb3IgcGVyZm9ybWFuY2UgYW5kIGVmZmljaWVuY3kgd2l0aGluIHRoZSBBSSBjb21tdW5pdHkuIEl0IGlzIGEgc3BhcnNlIE1peHR1cmUtb2YtRXhwZXJ0cyAoU01vRSkgbW9kZWwgdGhhdCB1c2VzIG9ubHkgMzlCIGFjdGl2ZSBwYXJhbWV0ZXJzIG91dCBvZiAxNDFCLCBvZmZlcmluZyB1bnBhcmFsbGVsZWQgY29zdCBlZmZpY2llbmN5IGZvciBpdHMgc2l6ZS4KCk1peHRyYWwgOHgyMkIgY29tZXMgd2l0aCB0aGUgZm9sbG93aW5nIHN0cmVuZ3RoczoKCi0gSXQgaXMgZmx1ZW50IGluIEVuZ2xpc2gsIEZyZW5jaCwgSXRhbGlhbiwgR2VybWFuLCBhbmQgU3BhbmlzaAotIEl0IGhhcyBzdHJvbmcgbWF0aGVtYXRpY3MgYW5kIGNvZGluZyBjYXBhYmlsaXRpZXMKLSBJdCBpcyBuYXRpdmVseSBjYXBhYmxlIG9mIGZ1bmN0aW9uIGNhbGxpbmc7IGFsb25nIHdpdGggdGhlIGNvbnN0cmFpbmVkIG91dHB1dCBtb2RlIGltcGxlbWVudGVkIG9uIGxhIFBsYXRlZm9ybWUsIHRoaXMgZW5hYmxlcyBhcHBsaWNhdGlvbiBkZXZlbG9wbWVudCBhbmQgdGVjaCBzdGFjayBtb2Rlcm5pc2F0aW9uIGF0IHNjYWxlCi0gSXRzIDY0SyB0b2tlbnMgY29udGV4dCB3aW5kb3cgYWxsb3dzIHByZWNpc2UgaW5mb3JtYXRpb24gcmVjYWxsIGZyb20gbGFyZ2UgZG9jdW1lbnRzCiIsLCxPcGVuIHdlaWdodHMgKHVucmVzdHJpY3RlZCksRnJhbmNlLCwsLCwsMjAyNS0xMS0yOCAxMTo1Mzo0NCswMDowMCwsLCwsLEluZHVzdHJ5LCwsLCxVbnJlbGVhc2VkLEFwYWNoZSAyLjAgbGljZW5zZSxUcnVlLCwsLCwsT3BlcmF0aW9uIGNvdW50aW5nLG1pc3RyYWxhaSwsLCxZZXMKU0lNQSwiR2FtZXMsVmlkZW8iLCJBY3Rpb24gcmVjb2duaXRpb24sVmlkZW8gZGVzY3JpcHRpb24sVmlkZW8iLEdvb2dsZSBEZWVwTWluZCwiU0lNQSBUZWFtLCBNYXJpYSBBYmkgUmFhZCwgQXJ1biBBaHVqYSwgQ2F0YXJpbmEgQmFycm9zLCBGcmVkZXJpYyBCZXNzZSwgQW5kcmV3IEJvbHQsIEFkcmlhbiBCb2x0b24sIEJldGhhbmllIEJyb3duZmllbGQsIEdhdmluIEJ1dHRpbW9yZSwgTWF4IENhbnQsIFNhcmFoIENoYWtlcmEsIFN0ZXBoYW5pZSBDLiBZLiBDaGFuLCBKZWZmIENsdW5lLCBBZHJpYW4gQ29sbGlzdGVyLCBWaWtraSBDb3BlbWFuLCBBbGV4IEN1bGx1bSwgSXNoaXRhIERhc2d1cHRhLCBEYXJpbyBkZSBDZXNhcmUsIEp1bGlhIERpIFRyYXBhbmksIFlhbmkgRG9uY2hldiwgRW1tYSBEdW5sZWF2eSwgTWFydGluIEVuZ2VsY2tlLCBSeWFuIEZhdWxrbmVyLCBGcmFua2llIEdhcmNpYSwgQ2hhcmxlcyBHYmFkYW1vc2ksIFpoaXRhbyBHb25nLCBMdWN5IEdvbnphbGVzLCBLc2hpdGlqIEd1cHRhLCBLYXJvbCBHcmVnb3IsIEFybmUgT2xhdiBIYWxsaW5nc3RhZCwgVGltIEhhcmxleSwgU2FtIEhhdmVzLCBGZWxpeCBIaWxsLCBFZCBIaXJzdCwgRHJldyBBLiBIdWRzb24sIEpvbnkgSHVkc29uLCBTdGVwaCBIdWdoZXMtRml0dCwgRGFuaWxvIEouIFJlemVuZGUsIE1pbWkgSmFzYXJldmljLCBMYXVyYSBLYW1waXMsIFJvc2VtYXJ5IEtlLCBUaG9tYXMgS2VjaywgSnVua3l1bmcgS2ltLCBPc2NhciBLbmFnZywgS2F2eWEgS29wcGFyYXB1LCBBbmRyZXcgTGFtcGluZW4sIFNoYW5lIExlZ2csIEFsZXhhbmRlciBMZXJjaG5lciwgTWFyam9yaWUgTGltb250LCBZdWxhbiBMaXUsIE1hcmlhIExva3MtVGhvbXBzb24sIEpvc2VwaCBNYXJpbm8sIEthdGhyeW4gTWFydGluIEN1c3NvbnMsIExvaWMgTWF0dGhleSwgU2lvYmhhbiBNY2xvdWdobGluLCBQaWVybWFyaWEgTWVuZG9saWNjaGlvLCBIYW16YSBNZXJ6aWMsIEFubmEgTWl0ZW5rb3ZhLCBBbGV4YW5kcmUgTW91ZmFyZWssIFZhbGVyaWEgT2xpdmVpcmEsIFlhbmtvIE9saXZlaXJhLCBIYW5uYWggT3BlbnNoYXcsIFJlbmtlIFBhbiwgQW5lZXNoIFBhcHB1LCBBbGV4IFBsYXRvbm92LCBPbGxpZSBQdXJraXNzLCBEYXZpZCBSZWljaGVydCwgSm9obiBSZWlkLCBQaWVycmUgSGFydmV5IFJpY2hlbW9uZCwgVHlzb24gUm9iZXJ0cywgR2lsZXMgUnVzY29lLCBKYXVtZSBTYW5jaGV6IEVsaWFzLCBUYXNoYSBTYW5kYXJzLCBEYW5pZWwgUC4gU2F3eWVyLCBUaW0gU2Nob2x0ZXMsIEd1eSBTaW1tb25zLCBEYW5pZWwgU2xhdGVyLCBIdWJlcnQgU295ZXIsIEhlaWtvIFN0cmF0aG1hbm4sIFBldGVyIFN0eXMsIEFsbGlzb24gQy4gVGFtLCBEZW5pcyBUZXBseWFzaGluLCBUYXlmdW4gVGVyemksIERhdmlkZSBWZXJjZWxsaSwgQm9qYW4gVnVqYXRvdmljLCBNYXJjdXMgV2FpbndyaWdodCwgSmFuZSBYLiBXYW5nLCBaaGVuZ2RvbmcgV2FuZywgRGFhbiBXaWVyc3RyYSwgRHVuY2FuIFdpbGxpYW1zLCBOYXRoYW5pZWwgV29uZywgU2FyYWggWW9yaywgTmljayBZb3VuZyIsMjAyNC0wNC0xNyxTY2FsaW5nIEluc3RydWN0YWJsZSBBZ2VudHMgQWNyb3NzIE1hbnkgU2ltdWxhdGVkIFdvcmxkcyxodHRwczovL2FyeGl2Lm9yZy9hYnMvMjQwNC4xMDE3OSwsLCwsLCwsLCwsLCwsVW5rbm93biwiQnVpbGRpbmcgZW1ib2RpZWQgQUkgc3lzdGVtcyB0aGF0IGNhbiBmb2xsb3cgYXJiaXRyYXJ5IGxhbmd1YWdlIGluc3RydWN0aW9ucyBpbiBhbnkgM0QgZW52aXJvbm1lbnQgaXMgYSBrZXkgY2hhbGxlbmdlIGZvciBjcmVhdGluZyBnZW5lcmFsIEFJLiBBY2NvbXBsaXNoaW5nIHRoaXMgZ29hbCByZXF1aXJlcyBsZWFybmluZyB0byBncm91bmQgbGFuZ3VhZ2UgaW4gcGVyY2VwdGlvbiBhbmQgZW1ib2RpZWQgYWN0aW9ucywgaW4gb3JkZXIgdG8gYWNjb21wbGlzaCBjb21wbGV4IHRhc2tzLiBUaGUgU2NhbGFibGUsIEluc3RydWN0YWJsZSwgTXVsdGl3b3JsZCBBZ2VudCAoU0lNQSkgcHJvamVjdCB0YWNrbGVzIHRoaXMgYnkgdHJhaW5pbmcgYWdlbnRzIHRvIGZvbGxvdyBmcmVlLWZvcm0gaW5zdHJ1Y3Rpb25zIGFjcm9zcyBhIGRpdmVyc2UgcmFuZ2Ugb2YgdmlydHVhbCAzRCBlbnZpcm9ubWVudHMsIGluY2x1ZGluZyBjdXJhdGVkIHJlc2VhcmNoIGVudmlyb25tZW50cyBhcyB3ZWxsIGFzIG9wZW4tZW5kZWQsIGNvbW1lcmNpYWwgdmlkZW8gZ2FtZXMuIE91ciBnb2FsIGlzIHRvIGRldmVsb3AgYW4gaW5zdHJ1Y3RhYmxlIGFnZW50IHRoYXQgY2FuIGFjY29tcGxpc2ggYW55dGhpbmcgYSBodW1hbiBjYW4gZG8gaW4gYW55IHNpbXVsYXRlZCAzRCBlbnZpcm9ubWVudC4gT3VyIGFwcHJvYWNoIGZvY3VzZXMgb24gbGFuZ3VhZ2UtZHJpdmVuIGdlbmVyYWxpdHkgd2hpbGUgaW1wb3NpbmcgbWluaW1hbCBhc3N1bXB0aW9ucy4gT3VyIGFnZW50cyBpbnRlcmFjdCB3aXRoIGVudmlyb25tZW50cyBpbiByZWFsLXRpbWUgdXNpbmcgYSBnZW5lcmljLCBodW1hbi1saWtlIGludGVyZmFjZTogdGhlIGlucHV0cyBhcmUgaW1hZ2Ugb2JzZXJ2YXRpb25zIGFuZCBsYW5ndWFnZSBpbnN0cnVjdGlvbnMgYW5kIHRoZSBvdXRwdXRzIGFyZSBrZXlib2FyZC1hbmQtbW91c2UgYWN0aW9ucy4gVGhpcyBnZW5lcmFsIGFwcHJvYWNoIGlzIGNoYWxsZW5naW5nLCBidXQgaXQgYWxsb3dzIGFnZW50cyB0byBncm91bmQgbGFuZ3VhZ2UgYWNyb3NzIG1hbnkgdmlzdWFsbHkgY29tcGxleCBhbmQgc2VtYW50aWNhbGx5IHJpY2ggZW52aXJvbm1lbnRzIHdoaWxlIGFsc28gYWxsb3dpbmcgdXMgdG8gcmVhZGlseSBydW4gYWdlbnRzIGluIG5ldyBlbnZpcm9ubWVudHMuIEluIHRoaXMgcGFwZXIgd2UgZGVzY3JpYmUgb3VyIG1vdGl2YXRpb24gYW5kIGdvYWwsIHRoZSBpbml0aWFsIHByb2dyZXNzIHdlIGhhdmUgbWFkZSwgYW5kIHByb21pc2luZyBwcmVsaW1pbmFyeSByZXN1bHRzIG9uIHNldmVyYWwgZGl2ZXJzZSByZXNlYXJjaCBlbnZpcm9ubWVudHMgYW5kIGEgdmFyaWV0eSBvZiBjb21tZXJjaWFsIHZpZGVvIGdhbWVzLiIsLCxVbnJlbGVhc2VkLFVuaXRlZCBTdGF0ZXMgb2YgQW1lcmljYSwsLCwsLDIwMjUtMTEtMjggMTE6NTM6NDQrMDA6MDAsLCwsLCxJbmR1c3RyeSwsLCwsVW5yZWxlYXNlZCwsLCwsLCwsLCwsLCxObwpNRVRMLUdsb2JhbCxCaW9sb2d5LCJQcm90ZWluIG9yIG51Y2xlb3RpZGUgbGFuZ3VhZ2UgbW9kZWwgKHBMTS9uTE0pLFByb3RlaW4gZGVzaWduIiwiVW5pdmVyc2l0eSBvZiBXaXNjb25zaW4gTWFkaXNvbixNb3JncmlkZ2UgSW5zdGl0dXRlIGZvciBSZXNlYXJjaCIsIlNhbSBHZWxtYW4sIEJyeWNlIEpvaG5zb24sIENoYXNlIEZyZXNjaGxpbiwgU2FtZWVyIETigJlDb3N0YSwgQW50aG9ueSBHaXR0ZXIsIFBoaWxpcCBBLiBSb21lcm8iLDIwMjQtMDQtMTcsQmlvcGh5c2ljcy1iYXNlZCBwcm90ZWluIGxhbmd1YWdlIG1vZGVscyBmb3IgcHJvdGVpbiBlbmdpbmVlcmluZyxodHRwczovL3d3dy5iaW9yeGl2Lm9yZy9jb250ZW50LzEwLjExMDEvMjAyNC4wMy4xNS41ODUxMjh2MS5hYnN0cmFjdCwyNS4wLCwsNTAwMDAwMDAuMCwsLCwsIk5ldyBlc3RpbWF0ZSwgR2xvYmFsIG9ubHk6CjMwTSAqIDIwMCByZXNpZHVlcyA9IDYwMDAwMDAwMDAKCkNvbWJpbmVkIGRhdGEKNTBNIHZhcmlhbnRzICgyME0gKyAzME0pIMOXIDIwMCByZXNpZHVlcyA9IDEwIGJpbGxpb24gKDEuMGUxMCkgdG9rZW5zCgoyME0gZnJvbSBNRVRMLUxvY2FsCjMwTSBmcm9tIE1FVEwtR2xvYmFsICgxNDggcHJvdGVpbnMgw5cgMjAwayB2YXJpYW50cykKQXZlcmFnZSBzZXF1ZW5jZSBsZW5ndGg6IDIwMCByZXNpZHVlcwoKRmluYWwgZXN0aW1hdGU6IDEuMGUxMCB0b2tlbnMiLCwsLCxMaWtlbHksIlByb3RlaW4gbGFuZ3VhZ2UgbW9kZWxzIHRyYWluZWQgb24gZXZvbHV0aW9uYXJ5IGRhdGEgaGF2ZSBlbWVyZ2VkIGFzIHBvd2VyZnVsIHRvb2xzIGZvciBwcmVkaWN0aXZlIHByb2JsZW1zIGludm9sdmluZyBwcm90ZWluIHNlcXVlbmNlLCBzdHJ1Y3R1cmUsIGFuZCBmdW5jdGlvbi4gSG93ZXZlciwgdGhlc2UgbW9kZWxzIG92ZXJsb29rIGRlY2FkZXMgb2YgcmVzZWFyY2ggaW50byBiaW9waHlzaWNhbCBmYWN0b3JzIGdvdmVybmluZyBwcm90ZWluIGZ1bmN0aW9uLiBXZSBwcm9wb3NlIE11dGF0aW9uYWwgRWZmZWN0IFRyYW5zZmVyIExlYXJuaW5nIChNRVRMKSwgYSBwcm90ZWluIGxhbmd1YWdlIG1vZGVsIGZyYW1ld29yayB0aGF0IHVuaXRlcyBhZHZhbmNlZCBtYWNoaW5lIGxlYXJuaW5nIGFuZCBiaW9waHlzaWNhbCBtb2RlbGluZy4gVXNpbmcgdGhlIE1FVEwgZnJhbWV3b3JrLCB3ZSBwcmV0cmFpbiB0cmFuc2Zvcm1lci1iYXNlZCBuZXVyYWwgbmV0d29ya3Mgb24gYmlvcGh5c2ljYWwgc2ltdWxhdGlvbiBkYXRhIHRvIGNhcHR1cmUgZnVuZGFtZW50YWwgcmVsYXRpb25zaGlwcyBiZXR3ZWVuIHByb3RlaW4gc2VxdWVuY2UsIHN0cnVjdHVyZSwgYW5kIGVuZXJnZXRpY3MuIFdlIGZpbmV0dW5lIE1FVEwgb24gZXhwZXJpbWVudGFsIHNlcXVlbmNlLWZ1bmN0aW9uIGRhdGEgdG8gaGFybmVzcyB0aGVzZSBiaW9waHlzaWNhbCBzaWduYWxzIGFuZCBhcHBseSB0aGVtIHdoZW4gcHJlZGljdGluZyBwcm90ZWluIHByb3BlcnRpZXMgbGlrZSB0aGVybW9zdGFiaWxpdHksIGNhdGFseXRpYyBhY3Rpdml0eSwgYW5kIGZsdW9yZXNjZW5jZS4gTUVUTCBleGNlbHMgaW4gY2hhbGxlbmdpbmcgcHJvdGVpbiBlbmdpbmVlcmluZyB0YXNrcyBsaWtlIGdlbmVyYWxpemluZyBmcm9tIHNtYWxsIHRyYWluaW5nIHNldHMgYW5kIHBvc2l0aW9uIGV4dHJhcG9sYXRpb24sIGFsdGhvdWdoIGV4aXN0aW5nIG1ldGhvZHMgdGhhdCB0cmFpbiBvbiBldm9sdXRpb25hcnkgc2lnbmFscyByZW1haW4gcG93ZXJmdWwgZm9yIG1hbnkgdHlwZXMgb2YgZXhwZXJpbWVudGFsIGFzc2F5cy4gV2UgZGVtb25zdHJhdGUgTUVUTOKAmXMgYWJpbGl0eSB0byBkZXNpZ24gZnVuY3Rpb25hbCBncmVlbiBmbHVvcmVzY2VudCBwcm90ZWluIHZhcmlhbnRzIHdoZW4gdHJhaW5lZCBvbiBvbmx5IDY0IGV4YW1wbGVzLCBzaG93Y2FzaW5nIHRoZSBwb3RlbnRpYWwgb2YgYmlvcGh5c2ljcy1iYXNlZCBwcm90ZWluIGxhbmd1YWdlIG1vZGVscyBmb3IgcHJvdGVpbiBlbmdpbmVlcmluZy4iLDMwLjAsLCwiVW5pdGVkIFN0YXRlcyBvZiBBbWVyaWNhLFVuaXRlZCBTdGF0ZXMgb2YgQW1lcmljYSIsLCwsNC4wLCwyMDI2LTAxLTAxIDE0OjAzOjE3KzAwOjAwLCwsLCwsIkFjYWRlbWlhLEFjYWRlbWlhIiwsLCwsLCwsLCwsLCwsLCwsLApHUklUTE0gN0IsTGFuZ3VhZ2UsIkxhbmd1YWdlIG1vZGVsaW5nL2dlbmVyYXRpb24sUXVlc3Rpb24gYW5zd2VyaW5nLFF1YW50aXRhdGl2ZSByZWFzb25pbmciLCJDb250ZXh0dWFsIEFJLFRoZSBVbml2ZXJzaXR5IG9mIEhvbmcgS29uZyxNaWNyb3NvZnQiLCJOaWtsYXMgTXVlbm5pZ2hvZmYsIEhvbmdqaW4gU3UsIExpYW5nIFdhbmcsIE5hbiBZYW5nLCBGdXJ1IFdlaSwgVGFvIFl1LCBBbWFucHJlZXQgU2luZ2gsIERvdXdlIEtpZWxhIiwyMDI0LTA0LTE3LEdlbmVyYXRpdmUgUmVwcmVzZW50YXRpb25hbCBJbnN0cnVjdGlvbiBUdW5pbmcsaHR0cHM6Ly9hcnhpdi5vcmcvYWJzLzI0MDIuMDk5MDYsLCwsNzI0MDAwMDAwMC4wLDcuMjRCLCwsLCIiIkZvciBHUklUTE0gN0IsIHdlIHVzZSBhIGJhdGNoIHNpemUgb2YgMjA0OCBmb3IgZW1iZWRkaW5nIGRhdGEgYW5kIDI1NiBmb3IgZ2VuZXJhdGl2ZSBkYXRhIGFuZCB3ZSB0cmFpbiB0aGUgbW9kZWwgZm9yIGEgdG90YWwgb2YgMTI1MyBzdGVwcyBjb3JyZXNwb25kaW5nIHRvIG9uZSBlcG9jaCBvbiB0aGUgZ2VuZXJhdGl2ZSBkYXRhIGFuZCAxLjM2IGVwb2NocyBvbiB0aGUgZW1iZWRkaW5nIGRhdGEuIiIiLDQ4LjAsIiIiRm9yIHRoZSB0cmFpbmluZyBvZiBHUklUTE0gN0IsIHdlIHVzZWQgOCBub2RlcyB3aXRoIDggTlZJRElBIEExMDAgODBHQiBHUFVzIGVhY2ggZm9yIDQ4IGhvdXJzIGNvcnJlc3BvbmRpbmcgdG8gMywwNzIgR1BVIGhvdXJzLiAiIiIsTlZJRElBIEExMDAgU1hNNCA4MCBHQiwsQ29uZmlkZW50LCI3QiBwYXJhbWV0ZXIgbW9kZWwgdGhhdCB1c2VzIGJpZGlyZWN0aW9uYWwgYXR0ZW50aW9uIGZvciBlbWJlZGRpbmcgYW5kIGNhdXNhbCBhdHRlbnRpb24gZm9yIGdlbmVyYXRpb24uIEl0IGlzIGZpbmV0dW5lZCBmcm9tIE1pc3RyYWwtN0IKCkFsbCB0ZXh0LWJhc2VkIGxhbmd1YWdlIHByb2JsZW1zIGNhbiBiZSByZWR1Y2VkIHRvIGVpdGhlciBnZW5lcmF0aW9uIG9yIGVtYmVkZGluZy4gQ3VycmVudCBtb2RlbHMgb25seSBwZXJmb3JtIHdlbGwgYXQgb25lIG9yIHRoZSBvdGhlci4gV2UgaW50cm9kdWNlIGdlbmVyYXRpdmUgcmVwcmVzZW50YXRpb25hbCBpbnN0cnVjdGlvbiB0dW5pbmcgKEdSSVQpIHdoZXJlYnkgYSBsYXJnZSBsYW5ndWFnZSBtb2RlbCBpcyB0cmFpbmVkIHRvIGhhbmRsZSBib3RoIGdlbmVyYXRpdmUgYW5kIGVtYmVkZGluZyB0YXNrcyBieSBkaXN0aW5ndWlzaGluZyBiZXR3ZWVuIHRoZW0gdGhyb3VnaCBpbnN0cnVjdGlvbnMuIENvbXBhcmVkIHRvIG90aGVyIG9wZW4gbW9kZWxzLCBvdXIgcmVzdWx0aW5nIEdyaXRMTSA3QiBzZXRzIGEgbmV3IHN0YXRlIG9mIHRoZSBhcnQgb24gdGhlIE1hc3NpdmUgVGV4dCBFbWJlZGRpbmcgQmVuY2htYXJrIChNVEVCKSBhbmQgb3V0cGVyZm9ybXMgYWxsIG1vZGVscyB1cCB0byBpdHMgc2l6ZSBvbiBhIHJhbmdlIG9mIGdlbmVyYXRpdmUgdGFza3MuIEJ5IHNjYWxpbmcgdXAgZnVydGhlciwgR3JpdExNIDh4N0Igb3V0cGVyZm9ybXMgYWxsIG9wZW4gZ2VuZXJhdGl2ZSBsYW5ndWFnZSBtb2RlbHMgdGhhdCB3ZSB0cmllZCB3aGlsZSBzdGlsbCBiZWluZyBhbW9uZyB0aGUgYmVzdCBlbWJlZGRpbmcgbW9kZWxzLiBOb3RhYmx5LCB3ZSBmaW5kIHRoYXQgR1JJVCBtYXRjaGVzIHRyYWluaW5nIG9uIG9ubHkgZ2VuZXJhdGl2ZSBvciBlbWJlZGRpbmcgZGF0YSwgdGh1cyB3ZSBjYW4gdW5pZnkgYm90aCBhdCBubyBwZXJmb3JtYW5jZSBsb3NzLiBBbW9uZyBvdGhlciBiZW5lZml0cywgdGhlIHVuaWZpY2F0aW9uIHZpYSBHUklUIHNwZWVkcyB1cCBSZXRyaWV2YWwtQXVnbWVudGVkIEdlbmVyYXRpb24gKFJBRykgYnkgPiA2MCUgZm9yIGxvbmcgZG9jdW1lbnRzLCBieSBubyBsb25nZXIgcmVxdWlyaW5nIHNlcGFyYXRlIHJldHJpZXZhbCBhbmQgZ2VuZXJhdGlvbiBtb2RlbHMuIE1vZGVscywgY29kZSwgZXRjLiBhcmUgZnJlZWx5IGF2YWlsYWJsZSBhdCB0aGlzIGh0dHBzIFVSTC4iLCwsT3BlbiB3ZWlnaHRzICh1bnJlc3RyaWN0ZWQpLCJVbml0ZWQgU3RhdGVzIG9mIEFtZXJpY2EsSG9uZyBLb25nLFVuaXRlZCBTdGF0ZXMgb2YgQW1lcmljYSIsTWlzdHJhbCA3QiwxLjAzNTE0MTFlKzIxLDMxMjAwMDAwMDAwMDAwMCBGTE9QIC8gR1BVIC8gaG91ciAqIDMwNzIgR0xVLWhvdXJzICogMzYwMCBzZWMgLyBob3VyICogMC4zIFthc3N1bWVkIHV0aWxpemF0aW9uXSA9IDEuMDM1MTQxMWUrMjEgRkxPUCw4LjAsLDIwMjUtMTEtMjggMTE6NTM6NDQrMDA6MDAsLCwsLCwiSW5kdXN0cnksQWNhZGVtaWEsSW5kdXN0cnkiLCwsLDMwNzIuMCxPcGVuIHNvdXJjZSwiTUlUIExpY2Vuc2UKCmh0dHBzOi8vZ2l0aHViLmNvbS9Db250ZXh0dWFsQUkvZ3JpdGxtIiwsLCxCRjE2LCw2MzI1Ljc0MDExMzE1NjI1MSxIYXJkd2FyZSwsLCwsWWVzCkdSSVRMTSA4eDdCLExhbmd1YWdlLCJMYW5ndWFnZSBtb2RlbGluZy9nZW5lcmF0aW9uLFF1ZXN0aW9uIGFuc3dlcmluZyxRdWFudGl0YXRpdmUgcmVhc29uaW5nIiwiQ29udGV4dHVhbCBBSSxUaGUgVW5pdmVyc2l0eSBvZiBIb25nIEtvbmcsTWljcm9zb2Z0IiwiTmlrbGFzIE11ZW5uaWdob2ZmLCBIb25namluIFN1LCBMaWFuZyBXYW5nLCBOYW4gWWFuZywgRnVydSBXZWksIFRhbyBZdSwgQW1hbnByZWV0IFNpbmdoLCBEb3V3ZSBLaWVsYSIsMjAyNC0wNC0xNyxHZW5lcmF0aXZlIFJlcHJlc2VudGF0aW9uYWwgSW5zdHJ1Y3Rpb24gVHVuaW5nLGh0dHBzOi8vYXJ4aXYub3JnL2Ficy8yNDAyLjA5OTA2LCwsLDQ2NzAwMDAwMDAwLjAsNDYuN0IsLCwsIiIiRm9yIEdSSVRMTSA4WDdCLCB0aGUgZW1iZWRkaW5nIGJhdGNoIHNpemUgaXMgMjU2IGR1ZSB0byBjb21wdXRlIGxpbWl0YXRpb25zLiAiIiIsODAuMCwiIiJmb3IgR1JJVExNIDhYN0IsIHdlIHVzZWQgMzIgbm9kZXMgd2l0aCA4IE5WSURJQSBIMTAwIDgwR0IgR1BVcyBlYWNoIGZvciA4MCBob3VycyBjb3JyZXNwb25kaW5nIHRvIDIwLDQ4MCBHUFUgaG91cnMuIiIiLE5WSURJQSBIMTAwIFNYTTUgODBHQiwsQ29uZmlkZW50LCI4eDdCIHBhcmFtZXRlciBtb2RlbCB0aGF0IHVzZXMgYmlkaXJlY3Rpb25hbCBhdHRlbnRpb24gZm9yIGVtYmVkZGluZyBhbmQgY2F1c2FsIGF0dGVudGlvbiBmb3IgZ2VuZXJhdGlvbi4gSXQgaXMgZmluZXR1bmVkIGZyb20gTWlzdHJhbC04eDdCCgpBbGwgdGV4dC1iYXNlZCBsYW5ndWFnZSBwcm9ibGVtcyBj</x:v>
      </x:c>
    </x:row>
    <x:row r="127" ht="18" customHeight="1">
      <x:c r="A127" s="17" t="n">
        <x:v>122</x:v>
      </x:c>
      <x:c r="B127" s="17" t="n">
        <x:v>310</x:v>
      </x:c>
      <x:c r="C127" s="160" t="str">
        <x:v>YW4gYmUgcmVkdWNlZCB0byBlaXRoZXIgZ2VuZXJhdGlvbiBvciBlbWJlZGRpbmcuIEN1cnJlbnQgbW9kZWxzIG9ubHkgcGVyZm9ybSB3ZWxsIGF0IG9uZSBvciB0aGUgb3RoZXIuIFdlIGludHJvZHVjZSBnZW5lcmF0aXZlIHJlcHJlc2VudGF0aW9uYWwgaW5zdHJ1Y3Rpb24gdHVuaW5nIChHUklUKSB3aGVyZWJ5IGEgbGFyZ2UgbGFuZ3VhZ2UgbW9kZWwgaXMgdHJhaW5lZCB0byBoYW5kbGUgYm90aCBnZW5lcmF0aXZlIGFuZCBlbWJlZGRpbmcgdGFza3MgYnkgZGlzdGluZ3Vpc2hpbmcgYmV0d2VlbiB0aGVtIHRocm91Z2ggaW5zdHJ1Y3Rpb25zLiBDb21wYXJlZCB0byBvdGhlciBvcGVuIG1vZGVscywgb3VyIHJlc3VsdGluZyBHcml0TE0gN0Igc2V0cyBhIG5ldyBzdGF0ZSBvZiB0aGUgYXJ0IG9uIHRoZSBNYXNzaXZlIFRleHQgRW1iZWRkaW5nIEJlbmNobWFyayAoTVRFQikgYW5kIG91dHBlcmZvcm1zIGFsbCBtb2RlbHMgdXAgdG8gaXRzIHNpemUgb24gYSByYW5nZSBvZiBnZW5lcmF0aXZlIHRhc2tzLiBCeSBzY2FsaW5nIHVwIGZ1cnRoZXIsIEdyaXRMTSA4eDdCIG91dHBlcmZvcm1zIGFsbCBvcGVuIGdlbmVyYXRpdmUgbGFuZ3VhZ2UgbW9kZWxzIHRoYXQgd2UgdHJpZWQgd2hpbGUgc3RpbGwgYmVpbmcgYW1vbmcgdGhlIGJlc3QgZW1iZWRkaW5nIG1vZGVscy4gTm90YWJseSwgd2UgZmluZCB0aGF0IEdSSVQgbWF0Y2hlcyB0cmFpbmluZyBvbiBvbmx5IGdlbmVyYXRpdmUgb3IgZW1iZWRkaW5nIGRhdGEsIHRodXMgd2UgY2FuIHVuaWZ5IGJvdGggYXQgbm8gcGVyZm9ybWFuY2UgbG9zcy4gQW1vbmcgb3RoZXIgYmVuZWZpdHMsIHRoZSB1bmlmaWNhdGlvbiB2aWEgR1JJVCBzcGVlZHMgdXAgUmV0cmlldmFsLUF1Z21lbnRlZCBHZW5lcmF0aW9uIChSQUcpIGJ5ID4gNjAlIGZvciBsb25nIGRvY3VtZW50cywgYnkgbm8gbG9uZ2VyIHJlcXVpcmluZyBzZXBhcmF0ZSByZXRyaWV2YWwgYW5kIGdlbmVyYXRpb24gbW9kZWxzLiBNb2RlbHMsIGNvZGUsIGV0Yy4gYXJlIGZyZWVseSBhdmFpbGFibGUgYXQgdGhpcyBodHRwcyBVUkwuIiwsLE9wZW4gd2VpZ2h0cyAodW5yZXN0cmljdGVkKSwiVW5pdGVkIFN0YXRlcyBvZiBBbWVyaWNhLEhvbmcgS29uZyxVbml0ZWQgU3RhdGVzIG9mIEFtZXJpY2EiLE1peHRyYWwgOHg3QiwyLjE4ODYxNTdlKzIyLDk4OTUwMDAwMDAwMDAwMCBGTE9QIC8gR1BVIC8gc2VjICogMjA0ODAgR1BVLWhvdXJzICogMzYwMCBzZWMgLyBob3VyICogMC4zIFthc3N1bWVkIHV0aWxpemF0aW9uXSA9IDIuMTg4NjE1N2UrMjIgRkxPUCw4LjAsLDIwMjUtMTEtMjggMTE6NTM6NDQrMDA6MDAsLCwsLCwiSW5kdXN0cnksQWNhZGVtaWEsSW5kdXN0cnkiLCwsLDIwNDgwLjAsT3BlbiBzb3VyY2UsIk1JVCBMaWNlbnNlCgpodHRwczovL2dpdGh1Yi5jb20vQ29udGV4dHVhbEFJL2dyaXRsbSIsLCwsQkYxNiwsMTEwNzAuMDQ1MTk4MDIzNDQsSGFyZHdhcmUsLCwsLFllcwpUaWFuZ29uZyAzLjAgKE1vRSksTGFuZ3VhZ2UsIlF1ZXN0aW9uIGFuc3dlcmluZyxDaGF0IixLdW5sdW4gSW5jLiwsMjAyNC0wNC0xNywsaHR0cHM6Ly93d3cubGVpcGhvbmUuY29tL2NhdGVnb3J5L2luZHVzdHJ5bmV3cy9hS20zRGlFVGw0cncxQTZHLmh0bWwsLCwsNDAwMDAwMDAwMDAwLjAsIiIi44CM5aSp5belMy4w44CN5oul5pyJNDAwMOS6v+WPguaVsO+8jOi2hei2iuS6hjMxNDDkur/lj4LmlbDnmoRHcm9rLTHvvIzmmK/lhajnkIPmnIDlpKfnmoTlvIDmupBNb0XlpKfmqKHlnosiIiIsLCwsLCwsLCxDb25maWRlbnQsLCwsLENoaW5hLCwsLCwsMjAyNi0wMi0xMSAxOToyNjoyNyswMDowMCwsLCwsLEluZHVzdHJ5LCwsLCwsLCwsLCwsLCwsLCwsClRpYW5nb25nIFNreU11c2ljLEF1ZGlvLEF1ZGlvIGdlbmVyYXRpb24sS3VubHVuIEluYy4sLDIwMjQtMDQtMTcsIkt1bmx1biBXb3JsZCBXaWRlICgzMDA0MTgpOiBVcGdyYWRlZCBUaWFuZ29uZyAzLjAgQmlnIE1vZGVsIEFJIE11c2ljIEl0ZXJhdGlvbgoiLGh0dHBzOi8vbmV3cy5mdXR1bm4uY29tL2VuL3Bvc3QvNDA2Nzc3ODQva3VubHVuLXdvcmxkLXdpZGUtMzAwNDE4LXVwZ3JhZGVkLXRpYW5nb25nLTMtMC1iaWctbW9kZWw/bGV2ZWw9MSZkYXRhX3RpY2tldD0xNzMzOTk4MDk5MTIyNzA4LCwsLCwsLCwsLCwsLCxVbmtub3duLCLigJxUaWFuZ29uZyBTa3lNdXNpY+KAnSBpcyBiYXNlZCBvbiB0aGUg4oCcVGlhbmdvbmcgMy4w4oCdIGxhcmdlIG1vZGVsIGJhc2UuIEl0IGlzIGN1cnJlbnRseSB0aGUgb25seSBwdWJsaWNseSBhdmFpbGFibGUgQUkgbXVzaWMgZ2VuZXJhdGlvbiBsYXJnZSBtb2RlbCBpbiBDaGluYS4gSXQgdXNlcyBhIFNvcmEgbW9kZWwgYXJjaGl0ZWN0dXJlIGluIHRoZSBmaWVsZCBvZiBtdXNpYyBhdWRpbywgYW5kIHN1cHBvcnRzIHRoZSBnZW5lcmF0aW9uIG9mIGR1YWwtY2hhbm5lbCBzdGVyZW8gc29uZ3Mgd2l0aCBhIHNhbXBsZSByYXRlIG9mIDQ0LDEwMCBIeiBpbiA4MCBzZWNvbmRzLiIsLCxBUEkgYWNjZXNzLENoaW5hLCwsLCwsMjAyNS0xMS0yOCAxMTo1Mzo0NCswMDowMCwsLCwsLEluZHVzdHJ5LCwsLCxVbnJlbGVhc2VkLCwsLCwsLCwsLCwsLE5vCmFiYWI2LjUsTGFuZ3VhZ2UsTGFuZ3VhZ2UgbW9kZWxpbmcvZ2VuZXJhdGlvbixNaW5pTWF4LCwyMDI0LTA0LTE3LFRoZSBHZW5lcmFsIExhcmdlIExhbmd1YWdlIE1vZGVsIGFiYWI2LjUgU2VyaWVzLGh0dHBzOi8vd3d3Lm1pbmltYXhpLmNvbS9lbi9uZXdzL2FiYWI2NS1zZXJpZXMsLCwsMTAwMDAwMDAwMDAwMC4wLCwsLCwsLCwsLENvbmZpZGVudCwiVGhlIGFiYWI2LjUgc2VyaWVzIGluY2x1ZGVzIHR3byBtb2RlbHM6IGFiYWI2LjUgYW5kIGFiYWI2LjVzLiBBYmFiNi41IGZlYXR1cmVzIGEgdHJpbGxpb24gcGFyYW1ldGVycyBhbmQgc3VwcG9ydHMgYSBjb250ZXh0IGxlbmd0aCBvZiAyMDBrIHRva2VuczsgYWJhYjYuNXMgdXNlcyB0aGUgc2FtZSB0cmFpbmluZyB0ZWNobmlxdWVzIGFuZCBkYXRhIGFzIGFiYWI2LjUgYnV0IGlzIG1vcmUgZWZmaWNpZW50LCBzdXBwb3J0aW5nIGEgMjAwayB0b2tlbiBjb250ZXh0IGxlbmd0aCBhbmQgY2FwYWJsZSBvZiBwcm9jZXNzaW5nIG5lYXJseSAzMCwwMDAgd29yZHMgd2l0aGluIGEgc2Vjb25kLiBXaXRoIHNpZ25pZmljYW50IGNvc3QgYWR2YW50YWdlcywgYW4gaW5kdXN0cnktbGVhZGluZyBjb250ZXh0IGxlbmd0aCBhbmQgZmFzdCBzcGVlZCwgTWluaU1heCdzIGFiYWI2LjUgc2VyaWVzIG9mIExMTXMgb2ZmZXIgdW5pcXVlIHZhbHVlIHByb3Bvc2l0aW9ucy4iLCwsQVBJIGFjY2VzcyxDaGluYSwsLCwsLDIwMjUtMTEtMjggMTE6NTM6NDQrMDA6MDAsLCwsLCxJbmR1c3RyeSwsLCwsVW5yZWxlYXNlZCwsVHJ1ZSwsLCwsLCwsLCwsTm8KT0xNbyAxLjctN0IgLExhbmd1YWdlLCJMYW5ndWFnZSBtb2RlbGluZy9nZW5lcmF0aW9uLENoYXQsUXVlc3Rpb24gYW5zd2VyaW5nIixBbGxlbiBJbnN0aXR1dGUgZm9yIEFJLCwyMDI0LTA0LTE3LE9MTW8gMS434oCTN0I6IEEgMjQgcG9pbnQgaW1wcm92ZW1lbnQgb24gTU1MVSxodHRwczovL2FsbGVuYWkub3JnL2Jsb2cvb2xtby0xLTctN2ItYS0yNC1wb2ludC1pbXByb3ZlbWVudC1vbi1tbWx1LTkyYjQzZjdkMjY5ZCwsLCw3MDAwMDAwMDAwLjAsLCwsMjAwMDAwMDAwMDAwMCxUaGUgZnVsbCBEb2xtYSAxLjcgY29sbGVjdGlvbiBpcyAyLjMgdHJpbGxpb24gdG9rZW5zIHN1bW1pbmcgYWNyb3NzIGFsbCBzb3VyY2VzLiwsLCwsLCJUb2RheSwgd2UndmUgcmVsZWFzZWQgYW4gdXBkYXRlZCB2ZXJzaW9uIG9mIG91ciA3IGJpbGxpb24gcGFyYW1ldGVyIE9wZW4gTGFuZ3VhZ2UgTW9kZWwsIE9MTW8gMS434oCTN0IuIFRoaXMgbW9kZWwgc2NvcmVzIDUyIG9uIE1NTFUsIHNpdHRpbmcgYWJvdmUgTGxhbWEgMuKAkzdCIGFuZCBhcHByb2FjaGluZyBMbGFtYSAy4oCTMTNCLCBhbmQgb3V0cGVyZm9ybXMgTGxhbWEgMuKAkzEzQiBvbiBHU004SyAoc2VlIGJlbG93KS4KCk9MTW8gMS434oCTN0LigIot4oCKY3JlYXRlZCBvbiB0aGUgcGF0aCB0b3dhcmRzIG91ciB1cGNvbWluZyA3MCBiaWxsaW9uIHBhcmFtZXRlciBtb2RlbOKAii3igIpzaG93Y2FzZXMgYSBsb25nZXIgY29udGV4dCBsZW5ndGgsIHVwIGZyb20gMjA0OCB0byA0MDk2IHRva2Vucy4gSXQgZXhoaWJpdHMgaGlnaGVyIGJlbmNobWFyayBwZXJmb3JtYW5jZSBkdWUgdG8gYSBjb21iaW5hdGlvbiBvZiBpbXByb3ZlZCBkYXRhIHF1YWxpdHksIGEgbmV3IHR3by1zdGFnZSB0cmFpbmluZyBwcm9jZWR1cmUsIGFuZCBhcmNoaXRlY3R1cmFsIGltcHJvdmVtZW50cy4gR2V0IHRoZSBtb2RlbCBvbiBIdWdnaW5nIEZhY2UsIGxpY2Vuc2VkIHdpdGggQXBhY2hlIDIuMC4gVGhlIHRyYWluaW5nIGRhdGEsIERvbG1hIDEuNywgaXMgbGljZW5zZWQgdW5kZXIgT0RDLUJZLCBhcyByZWNlbnRseSBhbm5vdW5jZWQuIiwsLE9wZW4gd2VpZ2h0cyAodW5yZXN0cmljdGVkKSxVbml0ZWQgU3RhdGVzIG9mIEFtZXJpY2EsLCwsLCwyMDI1LTExLTI4IDExOjUzOjQ0KzAwOjAwLCwsLCwsUmVzZWFyY2ggY29sbGVjdGl2ZSwsLCwsT3BlbiBzb3VyY2UsIkxpY2Vuc2U6IFRoZSBjb2RlIGFuZCBtb2RlbCBhcmUgcmVsZWFzZWQgdW5kZXIgQXBhY2hlIDIuMC4KCldlaWdodHMgaHR0cHM6Ly9odWdnaW5nZmFjZS5jby9hbGxlbmFpL09MTW8tN0IKQ29kZSBodHRwczovL2dpdGh1Yi5jb20vYWxsZW5haS9PTE1vIixUcnVlLCwsLCwsLGFsbGVuYWksLCwsWWVzCkxJTkdPLTIsIkRyaXZpbmcsVmlzaW9uLExhbmd1YWdlLFZpZGVvIiwiU2VsZi1kcml2aW5nIGNhcixMYW5ndWFnZSBtb2RlbGluZy9nZW5lcmF0aW9uLEluc3RydWN0aW9uIGludGVycHJldGF0aW9uIixXYXl2ZSwsMjAyNC0wNC0xNyxMSU5HTy0yOiBEcml2aW5nIHdpdGggTmF0dXJhbCBMYW5ndWFnZSxodHRwczovL3dheXZlLmFpL3RoaW5raW5nL2xpbmdvLTItZHJpdmluZy13aXRoLWxhbmd1YWdlLywsLCwsLCwsLCwsLCwsVW5rbm93biwiVGhpcyBibG9nIGludHJvZHVjZXMgTElOR08tMiwgYSBkcml2aW5nIG1vZGVsIHRoYXQgbGlua3MgdmlzaW9uLCBsYW5ndWFnZSwgYW5kIGFjdGlvbiB0byBleHBsYWluIGFuZCBkZXRlcm1pbmUgZHJpdmluZyBiZWhhdmlvciwgb3BlbmluZyB1cCBhIG5ldyBkaW1lbnNpb24gb2YgY29udHJvbCBhbmQgY3VzdG9taXphdGlvbiBmb3IgYW4gYXV0b25vbW91cyBkcml2aW5nIGV4cGVyaWVuY2UuIExJTkdPLTIgaXMgdGhlIGZpcnN0IGNsb3NlZC1sb29wIHZpc2lvbi1sYW5ndWFnZS1hY3Rpb24gZHJpdmluZyBtb2RlbCAoVkxBTSkgdGVzdGVkIG9uIHB1YmxpYyByb2Fkcy4iLCwsVW5yZWxlYXNlZCxVbml0ZWQgS2luZ2RvbSBvZiBHcmVhdCBCcml0YWluIGFuZCBOb3J0aGVybiBJcmVsYW5kLCwsLCwsMjAyNS0xMS0yOCAxMTo1Mzo0NCswMDowMCwsLCwsLEluZHVzdHJ5LCwsLCxVbnJlbGVhc2VkLCwsLCwsLCwsLCwsLE5vCk9MTW8gMS43LTdCLCwsQWxsZW4gSW5zdGl0dXRlIGZvciBBSSwiRGlyayBHcm9lbmV2ZWxkLCBJeiBCZWx0YWd5LCBQZXRlIFdhbHNoLCBBa3NoaXRhIEJoYWdpYSwgUm9kbmV5IEtpbm5leSwgT3l2aW5kIFRhZmpvcmQsIEFuYW55YSBIYXJzaCBKaGEsIEhhbWlzaCBJdmlzb24sIElhbiBNYWdudXNzb24sIFlpemhvbmcgV2FuZywgU2hhbmUgQXJvcmEsIERhdmlkIEF0a2luc29uLCBSdXNzZWxsIEF1dGh1ciwgS2h5YXRoaSBSYWdoYXZpIENoYW5kdSwgQXJtYW4gQ29oYW4sIEplbm5pZmVyIER1bWFzLCBZYW5haSBFbGF6YXIsIFl1bGluZyBHdSwgSmFjayBIZXNzZWwsIFR1c2hhciBLaG90LCBXaWxsaWFtIE1lcnJpbGwsIEphY29iIE1vcnJpc29uLCBOaWtsYXMgTXVlbm5pZ2hvZmYsIEFha2Fua3NoYSBOYWlrLCBDcnlzdGFsIE5hbSwgTWF0dGhldyBFLiBQZXRlcnMsIFZhbGVudGluYSBQeWF0a2luLCBBYmhpbGFzaGEgUmF2aWNoYW5kZXIsIER1c3RpbiBTY2h3ZW5rLCBTYXVyYWJoIFNoYWgsIFdpbGwgU21pdGgsIEVtbWEgU3RydWJlbGwsIE5pc2hhbnQgU3VicmFtYW5pLCBNaXRjaGVsbCBXb3J0c21hbiwgUHJhZGVlcCBEYXNpZ2ksIE5hdGhhbiBMYW1iZXJ0LCBLeWxlIFJpY2hhcmRzb24sIEx1a2UgWmV0dGxlbW95ZXIsIEplc3NlIERvZGdlLCBLeWxlIExvLCBMdWNhIFNvbGRhaW5pLCBOb2FoIEEuIFNtaXRoLCBIYW5uYW5laCBIYWppc2hpcnppIiwyMDI0LTA0LTE3LCxodHRwczovL2h1Z2dpbmdmYWNlLmNvL2FsbGVuYWkvT0xNby03Qi0wNDI0LCwsLDcwMDAwMDAwMDAuMCwsLCwsLCwsLCxDb25maWRlbnQsLCwsLFVuaXRlZCBTdGF0ZXMgb2YgQW1lcmljYSwsLCwsLDIwMjUtMTEtMjggMTE6NTM6NDQrMDA6MDAsLCwsLCxSZXNlYXJjaCBjb2xsZWN0aXZlLCwsLCwsLCwsLCwsLCwsLCwsClJla2EgQ29yZSwiTXVsdGltb2RhbCxMYW5ndWFnZSxWaXNpb24sVmlkZW8sU3BlZWNoIiwiQ2hhdCxMYW5ndWFnZSBtb2RlbGluZy9nZW5lcmF0aW9uLEltYWdlIGNhcHRpb25pbmcsQ29kZSBnZW5lcmF0aW9uLENvZGUgYXV0b2NvbXBsZXRpb24sUXVlc3Rpb24gYW5zd2VyaW5nLFZpc3VhbCBxdWVzdGlvbiBhbnN3ZXJpbmcsVmlkZW8gZGVzY3JpcHRpb24sU3BlZWNoIHJlY29nbml0aW9uIChBU1IpLFNwZWVjaC10by10ZXh0LFF1YW50aXRhdGl2ZSByZWFzb25pbmciLFJla2EgQUksIkFpdG9yIE9ybWF6YWJhbCwgQ2hlIFpoZW5nLCBDeXByaWVuIGRlIE1hc3NvbiBkJ0F1dHVtZSwgRGFuaSBZb2dhdGFtYSwgRGV5dSBGdSwgRG9ub3ZhbiBPbmcsIEVyaWMgQ2hlbiwgRXVnZW5pZSBMYW1wcmVjaHQsIEhhaSBQaGFtLCBJc2FhYyBPbmcsIEthbG95YW4gQWxla3NpZXYsIExlaSBMaSwgTWF0dGhldyBIZW5kZXJzb24sIE1heCBCYWluLCBNaWtlbCBBcnRldHhlLCBOaXNoYW50IFJlbGFuLCBQaW90ciBQYWRsZXdza2ksIFFpIExpdSwgUmVuIENoZW4sIFNhbXVlbCBQaHVhLCBZYXpoZW5nIFlhbmcsIFlpIFRheSwgWXVxaSBXYW5nLCBaaG9uZ2thaSBaaHUsIFpoaWh1aSBYaWUiLDIwMjQtMDQtMTUsIlJla2EgQ29yZSwgRmxhc2gsIGFuZCBFZGdlOiBBIFNlcmllcyBvZiBQb3dlcmZ1bApNdWx0aW1vZGFsIExhbmd1YWdlIE1vZGVscyIsaHR0cHM6Ly9hcnhpdi5vcmcvYWJzLzI0MDQuMTIzODcsLFRyYWluaW5nIGNvc3QsLDY3MDAwMDAwMDAwLjAsLDguNDAwMDEwMDAwMDAwMDAxZSsyNCwiTm8gZGlyZWN0IGluZm9ybWF0aW9uIGFib3V0IFJla2EgQ29yZSBtb2RlbCAoIiJSZWthIENvcmUgaGFzIG5vdCBmaW5pc2hlZCB0cmFpbmluZyBhbmQgaXMgc3RpbGwgaW1wcm92aW5nLiIiKQoKVGhlIHNtYWxsZXIgZGVuc2UgbW9kZWwgUmVrYSBGbGFzaCBoYXMgMjFCIHBhcmFtZXRlcnMgYW5kIHdhcyB0cmFpbmVkIG9uIDUgdHJpbGxpb24gbGFuZ3VhZ2UgdG9rZW5zLgoKVGhlcmUgaXMgaW5mb3JtYXRpb24gYWJvdXQgY29tcHV0ZTogIiJPdXIgc2V0dXAgY29tcHJpc2VzIG9mIGNsdXN0ZXJzIGZyb20gYSBtaXh0dXJlIG9mIHZlbmRvcnMgd2l0aCBvdXIgcGVhayBjb21wdXRlIGJlaW5nIGFwcHJveGltYXRlbHkKMi41SyBIMTAwcyBhbmQgMi41SyBBMTAwcy4iIgoKSWYgd2UgYXNzdW1lIDIgbW9udGhzIG9mIHRyYWluaW5nIHdpdGggMi41ayBIMTAwcyBhbmQgMi41ayBBMTAwcyBhdCB1dGlsaXphdGlvbiAwLjUgd2UgZ2V0IDguNGUyNCBGTE9QICgyNTAwKjkuOWUxNCsyNTAwKjMuMTJlMTQpKjYwKjYwKjI0KjYwKjAuNS4iLCwsLCwiTlZJRElBIEExMDAsTlZJRElBIEgxMDAgU1hNNSA4MEdCIiwsU3BlY3VsYXRpdmUsIldlIGludHJvZHVjZSBSZWthIENvcmUsIEZsYXNoLCBhbmQgRWRnZSwgYSBzZXJpZXMgb2YgcG93ZXJmdWwgbXVsdGltb2RhbCBsYW5ndWFnZSBtb2RlbHMgdHJhaW5lZCBmcm9tIHNjcmF0Y2ggYnkgUmVrYS4gUmVrYSBtb2RlbHMgYXJlIGFibGUgdG8gcHJvY2VzcyBhbmQgcmVhc29uIHdpdGggdGV4dCwgaW1hZ2VzLCB2aWRlbywgYW5kIGF1ZGlvIGlucHV0cy4gVGhpcyB0ZWNobmljYWwgcmVwb3J0IGRpc2N1c3NlcyBkZXRhaWxzIG9mIHRyYWluaW5nIHNvbWUgb2YgdGhlc2UgbW9kZWxzIGFuZCBwcm92aWRlcyBjb21wcmVoZW5zaXZlIGV2YWx1YXRpb24gcmVzdWx0cy4gV2Ugc2hvdyB0aGF0IFJla2EgRWRnZSBhbmQgUmVrYSBGbGFzaCBhcmUgbm90IG9ubHkgc3RhdGUtb2YtdGhlLWFydCBidXQgYWxzbyBvdXRwZXJmb3JtIG1hbnkgbXVjaCBsYXJnZXIgbW9kZWxzLCBkZWxpdmVyaW5nIG91dHNpemVkIHZhbHVlcyBmb3IgdGhlaXIgcmVzcGVjdGl2ZSBjb21wdXRlIGNsYXNzLiBNZWFud2hpbGUsIG91ciBtb3N0IGNhcGFibGUgYW5kIGxhcmdlc3QgbW9kZWwsIFJla2EgQ29yZSwgYXBwcm9hY2hlcyB0aGUgYmVzdCBmcm9udGllciBtb2RlbHMgb24gYm90aCBhdXRvbWF0aWMgZXZhbHVhdGlvbnMgYW5kIGJsaW5kIGh1bWFuIGV2YWx1YXRpb25zLiBPbiBpbWFnZSBxdWVzdGlvbiBhbnN3ZXJpbmcgYmVuY2htYXJrcyAoZS5nLiBNTU1VLCBWUUF2MiksIENvcmUgcGVyZm9ybXMgY29tcGV0aXRpdmVseSB0byBHUFQ0LVYuIE1lYW53aGlsZSwgb24gbXVsdGltb2RhbCBjaGF0LCBDb3JlIHJhbmtzIGFzIHRoZSBzZWNvbmQgbW9zdCBwcmVmZXJyZWQgbW9kZWwgdW5kZXIgYSBibGluZCB0aGlyZC1wYXJ0eSBodW1hbiBldmFsdWF0aW9uIHNldHVwLCBvdXRwZXJmb3JtaW5nIG90aGVyIG1vZGVscyBzdWNoIGFzIENsYXVkZSAzIE9wdXMuIE9uIHRleHQgYmVuY2htYXJrcywgQ29yZSBub3Qgb25seSBwZXJmb3JtcyBjb21wZXRpdGl2ZWx5IHRvIG90aGVyIGZyb250aWVyIG1vZGVscyBvbiBhIHNldCBvZiB3ZWxsLWVzdGFibGlzaGVkIGJlbmNobWFya3MgKGUuZy4gTU1MVSwgR1NNOEspIGJ1dCBhbHNvIG91dHBlcmZvcm1zIEdQVDQtMDYxMyBvbiBodW1hbiBldmFsdWF0aW9uLiBPbiB2aWRlbyBxdWVzdGlvbiBhbnN3ZXJpbmcgKFBlcmNlcHRpb24tVGVzdCksIENvcmUgb3V0cGVyZm9ybXMgR2VtaW5pIFVsdHJhLiBNb2RlbHMgYXJlIHNoaXBwZWQgaW4gcHJvZHVjdGlvbiBhdCB0aGlzIGh0dHAgVVJMIC4gQSBzaG93Y2FzZSBvZiBub24gY2hlcnJ5IHBpY2tlZCBxdWFsaXRhdGl2ZSBleGFtcGxlcyBjYW4gYWxzbyBiZSBmb3VuZCBhdCB0aGlzIGh0dHAgVVJMIC4iLCwsQVBJIGFjY2VzcyxVbml0ZWQgU3RhdGVzIG9mIEFtZXJpY2EsLCwsLCwyMDI1LTExLTI4IDExOjUzOjQ0KzAwOjAwLCwsLCwsSW5kdXN0cnksLDYuM2UrMjMsMi42NTYzMTMyMzQ1ZSsyNiwsVW5yZWxlYXNlZCwsVHJ1ZSwsLEJGMTYsLCxIYXJkd2FyZSwsLCwsTm8KUmVrYSBGbGFzaCwiTXVsdGltb2RhbCxMYW5ndWFnZSxWaXNpb24sVmlkZW8sU3BlZWNoIiwiQ2hhdCxMYW5ndWFnZSBtb2RlbGluZy9nZW5lcmF0aW9uLEltYWdlIGNhcHRpb25pbmcsQ29kZSBnZW5lcmF0aW9uLENvZGUgYXV0b2NvbXBsZXRpb24sUXVlc3Rpb24gYW5zd2VyaW5nLFZpc3VhbCBxdWVzdGlvbiBhbnN3ZXJpbmcsVmlkZW8gZGVzY3JpcHRpb24sU3BlZWNoIHJlY29nbml0aW9uIChBU1IpLFNwZWVjaC10by10ZXh0IixSZWthIEFJLCJBaXRvciBPcm1hemFiYWwsIENoZSBaaGVuZywgQ3lwcmllbiBkZSBNYXNzb24gZCdBdXR1bWUsIERhbmkgWW9nYXRhbWEsIERleXUgRnUsIERvbm92YW4gT25nLCBFcmljIENoZW4sIEV1Z2VuaWUgTGFtcHJlY2h0LCBIYWkgUGhhbSwgSXNhYWMgT25nLCBLYWxveWFuIEFsZWtzaWV2LCBMZWkgTGksIE1hdHRoZXcgSGVuZGVyc29uLCBNYXggQmFpbiwgTWlrZWwgQXJ0ZXR4ZSwgTmlzaGFudCBSZWxhbiwgUGlvdHIgUGFkbGV3c2tpLCBRaSBMaXUsIFJlbiBDaGVuLCBTYW11ZWwgUGh1YSwgWWF6aGVuZyBZYW5nLCBZaSBUYXksIFl1cWkgV2FuZywgWmhvbmdrYWkgWmh1LCBaaGlodWkgWGllIiwyMDI0LTA0LTE1LCJSZWthIENvcmUsIEZsYXNoLCBhbmQgRWRnZTogQSBTZXJpZXMgb2YgUG93ZXJmdWwKTXVsdGltb2RhbCBMYW5ndWFnZSBNb2RlbHMiLGh0dHBzOi8vYXJ4aXYub3JnL2Ficy8yNDA0LjEyMzg3LCwsLDIxMDAwMDAwMDAwLjAsMjFCIGRlbnNlLDYuM2UrMjMsIlJla2EgRmxhc2ggaGFzIDIxQiBwYXJhbWV0ZXJzIGFuZCB3YXMgdHJhaW5lZCBvbiA1IHRyaWxsaW9uIGxhbmd1YWdlIHRva2VucyAoKyB1bmtub3duIGFtb3VudCBvZiBtdWx0aW1vZGFsIGRhdGEpCgo2IEZMT1AgLyB0b2tlbiAvIHBhcmFtZXRlciAqIDIxQiBwYXJhbWV0ZXJzICogNSB0cmlsbGlvbiB0ZXh0IHRva2VucyA9IDYuMyDDlyAxMF4yMyBGTE9QCgpPT00gYWdyZWVzIHdpdGggR1BVIGRldGFpbHM6ICIiUmVrYSBGbGFzaCBhbmQgRWRnZSB3ZXJlIHRyYWluZWQgb24gc2V2ZXJhbCBodW5kcmVkcyBvZiBIMTAwcyBhY3Jvc3MgYSBwZXJpb2Qgb2Ygc2V2ZXJhbCB3ZWVrcy4iIgoKMyB3ZWVrcyAqIDMwMCBIMTAwcyAqIDcgZGF5L3dlZWsgKiAyNCBob3VyL2RheSAqIDM2MDAgcy9kYXkgKiA5LjllMTQgRkxPUC9HUFUtcyAqIDAuMyBbYXNzdW1lZCB1dGlsaXphdGlvbl09ICAxLjYxNTY1MDZlKzIzIEZMT1AKCk5vdCBlbm91Z2ggaW5mbyB0byBlc3RpbWF0ZSBTRlQgYW5kIFJMSEYgcG9zdC10cmFpbmluZyBGTE9Qcy4iLCw1VCB0ZXh0IHRva2VucyArIHVua25vd24gYW1vdW50IG9mIG11bHRpbW9kYWwgZGF0YSwsLCJOVklESUEgQTEwMCxOVklESUEgSDEwMCBTWE01IDgwR0IiLCxMaWtlbHksIldlIGludHJvZHVjZSBSZWthIENvcmUsIEZsYXNoLCBhbmQgRWRnZSwgYSBzZXJpZXMgb2YgcG93ZXJmdWwgbXVsdGltb2RhbCBsYW5ndWFnZSBtb2RlbHMgdHJhaW5lZCBmcm9tIHNjcmF0Y2ggYnkgUmVrYS4gUmVrYSBtb2RlbHMgYXJlIGFibGUgdG8gcHJvY2VzcyBhbmQgcmVhc29uIHdpdGggdGV4dCwgaW1hZ2VzLCB2aWRlbywgYW5kIGF1ZGlvIGlucHV0cy4gVGhpcyB0ZWNobmljYWwgcmVwb3J0IGRpc2N1c3NlcyBkZXRhaWxzIG9mIHRyYWluaW5nIHNvbWUgb2YgdGhlc2UgbW9kZWxzIGFuZCBwcm92aWRlcyBjb21wcmVoZW5zaXZlIGV2YWx1YXRpb24gcmVzdWx0cy4gV2Ugc2hvdyB0aGF0IFJla2EgRWRnZSBhbmQgUmVrYSBGbGFzaCBhcmUgbm90IG9ubHkgc3RhdGUtb2YtdGhlLWFydCBidXQgYWxzbyBvdXRwZXJmb3JtIG1hbnkgbXVjaCBsYXJnZXIgbW9kZWxzLCBkZWxpdmVyaW5nIG91dHNpemVkIHZhbHVlcyBmb3IgdGhlaXIgcmVzcGVjdGl2ZSBjb21wdXRlIGNsYXNzLiBNZWFud2hpbGUsIG91ciBtb3N0IGNhcGFibGUgYW5kIGxhcmdlc3QgbW9kZWwsIFJla2EgQ29yZSwgYXBwcm9hY2hlcyB0aGUgYmVzdCBmcm9udGllciBtb2RlbHMgb24gYm90aCBhdXRvbWF0aWMgZXZhbHVhdGlvbnMgYW5kIGJsaW5kIGh1bWFuIGV2YWx1YXRpb25zLiBPbiBpbWFnZSBxdWVzdGlvbiBhbnN3ZXJpbmcgYmVuY2htYXJrcyAoZS5nLiBNTU1VLCBWUUF2MiksIENvcmUgcGVyZm9ybXMgY29tcGV0aXRpdmVseSB0byBHUFQ0LVYuIE1lYW53aGlsZSwgb24gbXVsdGltb2RhbCBjaGF0LCBDb3JlIHJhbmtzIGFzIHRoZSBzZWNvbmQgbW9zdCBwcmVmZXJyZWQgbW9kZWwgdW5kZXIgYSBibGluZCB0aGlyZC1wYXJ0eSBodW1hbiBldmFsdWF0aW9uIHNldHVwLCBvdXRwZXJmb3JtaW5nIG90aGVyIG1vZGVscyBzdWNoIGFzIENsYXVkZSAzIE9wdXMuIE9uIHRleHQgYmVuY2htYXJrcywgQ29yZSBub3Qgb25seSBwZXJmb3JtcyBjb21wZXRpdGl2ZWx5IHRvIG90aGVyIGZyb250aWVyIG1vZGVscyBvbiBhIHNldCBvZiB3ZWxsLWVzdGFibGlzaGVkIGJlbmNobWFya3MgKGUuZy4gTU1MVSwgR1NNOEspIGJ1dCBhbHNvIG91dHBlcmZvcm1zIEdQVDQtMDYxMyBvbiBodW1hbiBldmFsdWF0aW9uLiBPbiB2aWRlbyBxdWVzdGlvbiBhbnN3ZXJpbmcgKFBlcmNlcHRpb24tVGVzdCksIENvcmUgb3V0cGVyZm9ybXMgR2VtaW5pIFVsdHJhLiBNb2RlbHMgYXJlIHNoaXBwZWQgaW4gcHJvZHVjdGlvbiBhdCB0aGlzIGh0dHAgVVJMIC4gQSBzaG93Y2FzZSBvZiBub24gY2hlcnJ5IHBpY2tlZCBxdWFsaXRhdGl2ZSBleGFtcGxlcyBjYW4gYWxzbyBiZSBmb3VuZCBhdCB0aGlzIGh0dHAgVVJMIC4iLCwsQVBJIGFjY2VzcyxVbml0ZWQgU3RhdGVzIG9mIEFtZXJpY2EsLCwsLCwyMDI1LTExLTI4IDExOjUzOjQ0KzAwOjAwLCwsLCwsSW5kdXN0cnksLCwsLFVucmVsZWFzZWQsLFRydWUsLCwsLCwiSGFyZHdhcmUsT3BlcmF0aW9uIGNvdW50aW5nIiwsLCwsTm8KV2l6YXJkTE0tMiA4eDIyQixMYW5ndWFnZSwiTGFuZ3VhZ2UgbW9kZWxpbmcvZ2VuZXJhdGlvbixRdWVzdGlvbiBhbnN3ZXJpbmciLE1pY3Jvc29mdCwsMjAyNC0wNC0xNSwsaHR0cHM6Ly93aXphcmRsbS5naXRodWIuaW8vV2l6YXJkTE0yLywsLCwxNDEwMDAwMDAwMDAuMCxQYXJhbWV0ZXJzOiAxNDFCLCwsLCwsLCwsQ29uZmlkZW50LCJXZSBpbnRyb2R1Y2UgYW5kIG9wZW5zb3VyY2UgV2l6YXJkTE0tMiwgb3VyIG5leHQgZ2VuZXJhdGlvbiBzdGF0ZS1vZi10aGUtYXJ0IGxhcmdlIGxhbmd1YWdlIG1vZGVscywgd2hpY2ggaGF2ZSBpbXByb3ZlZCBwZXJmb3JtYW5jZSBvbiBjb21wbGV4IGNoYXQsIG11bHRpbGluZ3VhbCwgcmVhc29uaW5nIGFuZCBhZ2VudC4gTmV3IGZhbWlseSBpbmNsdWRlcyB0aHJlZSBjdXR0aW5nLWVkZ2UgbW9kZWxzOiBXaXphcmRMTS0yIDh4MjJCLCBXaXphcmRMTS0yIDcwQiwgYW5kIFdpemFyZExNLTIgN0IuCgpXaXphcmRMTS0yIGlzIHRoZSBsYXRlc3QgbWlsZXN0b25lIGluIG91ciBlZmZvcnQgaW4gc2NhbGluZyB1cCBMTE0gcG9zdC10cmFpbmluZy4gT25lIHllYXIgYWdvLCB3ZSBoYXZlIGJlZW4gaXRlcmF0aW5nIG9uIHRyYWluaW5nIG9mIFdpemFyZCBzZXJpZXMgc2luY2Ugb3VyIGZpcnN0IHdvcmsgb24gRW1wb3dlcmluZyBMYXJnZSBMYW5ndWFnZSBNb2RlbHMgdG8gRm9sbG93IENvbXBsZXggSW5zdHJ1Y3Rpb25zLCB0aGVuIHdlIGFjY2VsZXJhdGUgdGhlIGV2b2x1dGlvbiB0byBjb2RlIGFuZCBtYXRoIHJlYXNvbmluZyBzY2VuYXJpb3MuIFNpbmNlIHRoZW4sIEV2b2wtSW5zdHJ1Y3QgYW5kIEluc3RydWN0aW9uJlByb2Nlc3MgU3VwZXJ2aXNlZCBSZWluZm9yY2VtZW50IExlYXJuaW5nIChSTEVJRikgaGF2ZSBiZWNvbWUgZnVuZGFtZW50YWwgdGVjaG5vbG9naWVzIGZvciBHZW5BSSBjb21tdW5pdHkuIFJlY2VudGx5LCB3ZSBoYXZlIGZ1cnRoZXIgb3B0aW1pemVkIG91ciBtZXRob2RzIGFuZCBkYXRhIHF1YWxpdHksIHJlc3VsdGluZyBpbiBzaWduaWZpY2FudCBwZXJmb3JtYW5jZSBpbXByb3ZlbWVudHMsIHRoZSBvdXRjb21lIGlzIFdpemFyZExNLTIuCgpXaXphcmRMTS0yIDh4MjJCIGlzIG91ciBtb3N0IGFkdmFuY2VkIG1vZGVsLCBhbmQgdGhlIGJlc3Qgb3BlbnNvdXJjZSBMTE0gaW4gb3VyIGludGVybmFsIGV2YWx1YXRpb24gb24gaGlnaGx5IGNvbXBsZXggdGFza3MuIFdpemFyZExNLTIgNzBCIHJlYWNoZXMgdG9wLXRpZXIgcmVhc29uaW5nIGNhcGFiaWxpdGllcyBhbmQgaXMgdGhlIGZpcnN0IGNob2ljZSBpbiB0aGUgc2FtZSBzaXplLiBXaXphcmRMTS0yIDdCIGlzIHRoZSBmYXN0ZXN0IGFuZCBhY2hpZXZlcyBjb21wYXJhYmxlIHBlcmZvcm1hbmNlIHdpdGggZXhpc3RpbmcgMTB4IGxhcmdlciBvcGVuc291cmNlIGxlYWRpbmcgbW9kZWxzLgoiLCwsT3BlbiB3ZWlnaHRzICh1bnJlc3RyaWN0ZWQpLFVuaXRlZCBTdGF0ZXMgb2YgQW1lcmljYSxNaXh0cmFsIDh4MjJCLCwsLCwyMDI1LTExLTI4IDExOjUzOjQ0KzAwOjAwLCwsLCwsSW5kdXN0cnksLCwsLFVucmVsZWFzZWQsIlRoZSBMaWNlbnNlIG9mIFdpemFyZExNLTIgOHgyMkIgYW5kIFdpemFyZExNLTIgN0IgaXMgQXBhY2hlMi4wLgoKaHR0cHM6Ly9odWdnaW5nZmFjZS5jby9hbHBpbmRhbGUvV2l6YXJkTE0tMi04eDIyQiIsLCwsLCwsLGFscGluZGFsZSwsLCxZZXMKV2l6YXJkTE0tMiA3MEIsTGFuZ3VhZ2UsIkxhbmd1YWdlIG1vZGVsaW5nL2dlbmVyYXRpb24sUXVlc3Rpb24gYW5zd2VyaW5nIixNaWNyb3NvZnQsLDIwMjQtMDQtMTUsLGh0dHBzOi8vd2l6YXJkbG0uZ2l0aHViLmlvL1dpemFyZExNMi8sLCwsNzAwMDAwMDAwMDAuMCw3MGIsLCwsLCwsLCxDb25maWRlbnQsIldlIGludHJvZHVjZSBhbmQgb3BlbnNvdXJjZSBXaXphcmRMTS0yLCBvdXIgbmV4dCBnZW5lcmF0aW9uIHN0YXRlLW9mLXRoZS1hcnQgbGFyZ2UgbGFuZ3VhZ2UgbW9kZWxzLCB3aGljaCBoYXZlIGltcHJvdmVkIHBlcmZvcm1hbmNlIG9uIGNvbXBsZXggY2hhdCwgbXVsdGlsaW5ndWFsLCByZWFzb25pbmcgYW5kIGFnZW50LiBOZXcgZmFtaWx5IGluY2x1ZGVzIHRocmVlIGN1dHRpbmctZWRnZSBtb2RlbHM6IFdpemFyZExNLTIgOHgyMkIsIFdpemFyZExNLTIgNzBCLCBhbmQgV2l6YXJkTE0tMiA3Qi4KCldpemFyZExNLTIgaXMgdGhlIGxhdGVzdCBtaWxlc3RvbmUgaW4gb3VyIGVmZm9ydCBpbiBzY2FsaW5nIHVwIExMTSBwb3N0LXRyYWluaW5nLiBPbmUgeWVhciBhZ28sIHdlIGhhdmUgYmVlbiBpdGVyYXRpbmcgb24gdHJhaW5pbmcgb2YgV2l6YXJkIHNlcmllcyBzaW5jZSBvdXIgZmlyc3Qgd29yayBvbiBFbXBvd2VyaW5nIExhcmdlIExhbmd1YWdlIE1vZGVscyB0byBGb2xsb3cgQ29tcGxleCBJbnN0cnVjdGlvbnMsIHRoZW4gd2UgYWNjZWxlcmF0ZSB0aGUgZXZvbHV0aW9uIHRvIGNvZGUgYW5kIG1hdGggcmVhc29uaW5nIHNjZW5hcmlvcy4gU2luY2UgdGhlbiwgRXZvbC1JbnN0cnVjdCBhbmQgSW5zdHJ1Y3Rpb24mUHJvY2VzcyBTdXBlcnZpc2VkIFJlaW5mb3JjZW1lbnQgTGVhcm5pbmcgKFJMRUlGKSBoYXZlIGJlY29tZSBmdW5kYW1lbnRhbCB0ZWNobm9sb2dpZXMgZm9yIEdlbkFJIGNvbW11bml0eS4gUmVjZW50bHksIHdlIGhhdmUgZnVydGhlciBvcHRpbWl6ZWQgb3VyIG1ldGhvZHMgYW5kIGRhdGEgcXVhbGl0eSwgcmVzdWx0aW5nIGluIHNpZ25pZmljYW50IHBlcmZvcm1hbmNlIGltcHJvdmVtZW50cywgdGhlIG91dGNvbWUgaXMgV2l6YXJkTE0tMi4KCldpemFyZExNLTIgOHgyMkIgaXMgb3VyIG1vc3QgYWR2YW5jZWQgbW9kZWwsIGFuZCB0aGUgYmVzdCBvcGVuc291cmNlIExMTSBpbiBvdXIgaW50ZXJuYWwgZXZhbHVhdGlvbiBvbiBoaWdobHkgY29tcGxleCB0YXNrcy4gV2l6YXJkTE0tMiA3MEIgcmVhY2hlcyB0b3AtdGllciByZWFzb25pbmcgY2FwYWJpbGl0aWVzIGFuZCBpcyB0aGUgZmlyc3QgY2hvaWNlIGluIHRoZSBzYW1lIHNpemUuIFdpemFyZExNLTIgN0IgaXMgdGhlIGZhc3Rlc3QgYW5kIGFjaGlldmVzIGNvbXBhcmFibGUgcGVyZm9ybWFuY2Ugd2l0aCBleGlzdGluZyAxMHggbGFyZ2VyIG9wZW5zb3VyY2UgbGVhZGluZyBtb2RlbHMuCiIsLCxVbnJlbGVhc2VkLFVuaXRlZCBTdGF0ZXMgb2YgQW1lcmljYSxMbGFtYSAyLTcwQiwsLCwsMjAyNS0xMS0yOCAxMTo1Mzo0NCswMDowMCwsLCwsLEluZHVzdHJ5LCwsLCxVbnJlbGVhc2VkLCJUaGUgTGljZW5zZSBvZiBXaXphcmRMTS0yIDcwQiBpcyBMbGFtYS0yLUNvbW11bml0eS4KCkkgaGF2ZW4ndCBmb3VuZCBhIHJlcG9zaXRvcnkgdGhvdWdoIiwsLCwsLCwsLCwsLE5vCldpemFyZExNLTIgN0IsTGFuZ3VhZ2UsIkxhbmd1YWdlIG1vZGVsaW5nL2dlbmVyYXRpb24sUXVlc3Rpb24gYW5zd2VyaW5nIixNaWNyb3NvZnQsLDIwMjQtMDQtMTUsLGh0dHBzOi8vd2l6YXJkbG0uZ2l0aHViLmlvL1dpemFyZExNMi8sLCwsNzAwMDAwMDAwMC4wLDdiLCwsLCwsLCwsQ29uZmlkZW50LCJXZSBpbnRyb2R1Y2UgYW5kIG9wZW5zb3VyY2UgV2l6YXJkTE0tMiwgb3VyIG5leHQgZ2VuZXJhdGlvbiBzdGF0ZS1vZi10aGUtYXJ0IGxhcmdlIGxhbmd1YWdlIG1vZGVscywgd2hpY2ggaGF2ZSBpbXByb3ZlZCBwZXJmb3JtYW5jZSBvbiBjb21wbGV4IGNoYXQsIG11bHRpbGluZ3VhbCwgcmVhc29uaW5nIGFuZCBhZ2VudC4gTmV3IGZhbWlseSBpbmNsdWRlcyB0aHJlZSBjdXR0aW5nLWVkZ2UgbW9kZWxzOiBXaXphcmRMTS0yIDh4MjJCLCBXaXphcmRMTS0yIDcwQiwgYW5kIFdpemFyZExNLTIgN0IuCgpXaXphcmRMTS0yIGlzIHRoZSBsYXRlc3QgbWlsZXN0b25lIGluIG91ciBlZmZvcnQgaW4gc2NhbGluZyB1cCBMTE0gcG9zdC10cmFpbmluZy4gT25lIHllYXIgYWdvLCB3ZSBoYXZlIGJlZW4gaXRlcmF0aW5nIG9uIHRyYWluaW5nIG9mIFdpemFyZCBzZXJpZXMgc2luY2Ugb3VyIGZpcnN0IHdvcmsgb24gRW1wb3dlcmluZyBMYXJnZSBMYW5ndWFnZSBNb2RlbHMgdG8gRm9sbG93IENvbXBsZXggSW5zdHJ1Y3Rpb25zLCB0aGVuIHdlIGFjY2VsZXJhdGUgdGhlIGV2b2x1dGlvbiB0byBjb2RlIGFuZCBtYXRoIHJlYXNvbmluZyBzY2VuYXJpb3MuIFNpbmNlIHRoZW4sIEV2b2wtSW5zdHJ1Y3QgYW5kIEluc3RydWN0aW9uJlByb2Nlc3MgU3VwZXJ2aXNlZCBSZWluZm9yY2VtZW50IExlYXJuaW5nIChSTEVJRikgaGF2ZSBiZWNvbWUgZnVuZGFtZW50YWwgdGVjaG5vbG9naWVzIGZvciBHZW5BSSBjb21tdW5pdHkuIFJlY2VudGx5LCB3ZSBoYXZlIGZ1cnRoZXIgb3B0aW1pemVkIG91ciBtZXRob2RzIGFuZCBkYXRhIHF1YWxpdHksIHJlc3VsdGluZyBpbiBzaWduaWZpY2FudCBwZXJmb3JtYW5jZSBpbXByb3ZlbWVudHMsIHRoZSBvdXRjb21lIGlzIFdpemFyZExNLTIuCgpXaXphcmRMTS0yIDh4MjJCIGlzIG91ciBtb3N0IGFkdmFuY2VkIG1vZGVsLCBhbmQgdGhlIGJlc3Qgb3BlbnNvdXJjZSBMTE0gaW4gb3VyIGludGVybmFsIGV2YWx1YXRpb24gb24gaGlnaGx5IGNvbXBsZXggdGFza3MuIFdpemFyZExNLTIgNzBCIHJlYWNoZXMgdG9wLXRpZXIgcmVhc29uaW5nIGNhcGFiaWxpdGllcyBhbmQgaXMgdGhlIGZpcnN0IGNob2ljZSBpbiB0aGUgc2FtZSBzaXplLiBXaXphcmRMTS0yIDdCIGlzIHRoZSBmYXN0ZXN0IGFuZCBhY2hpZXZlcyBjb21wYXJhYmxlIHBlcmZvcm1hbmNlIHdpdGggZXhpc3RpbmcgMTB4IGxhcmdlciBvcGVuc291cmNlIGxlYWRpbmcgbW9kZWxzLgoiLCwsT3BlbiB3ZWlnaHRzICh1bnJlc3RyaWN0ZWQpLFVuaXRlZCBTdGF0ZXMgb2YgQW1lcmljYSxNaXN0cmFsIDdCLCwsLCwyMDI1LTExLTI4IDExOjUzOjQ0KzAwOjAwLCwsLCwsSW5kdXN0cnksLCwsLFVucmVsZWFzZWQsIlRoZSBMaWNlbnNlIG9mIFdpemFyZExNLTIgOHgyMkIgYW5kIFdpemFyZExNLTIgN0IgaXMgQXBhY2hlMi4wLgoKaHR0cHM6Ly9odWdnaW5nZmFjZS5jby9kcmVhbWdlbi9XaXphcmRMTS0yLTdCIiwsLCwsLCwsZHJlYW1nZW4sLCwsWWVzCkREUE0sQmlvbG9neSxHZW5lIGV4cHJlc3Npb24gcHJvZmlsZSBnZW5lcmF0aW9uLCJVbml2ZXJzaXR5IFBhcmlzLVNhY2xheSxSYWRib3VkIFVuaXZlcnNpdHkgTWVkaWNhbCBDZW50ZXIiLCJBbGljZSBMYWNhbiwgUm9tYWluIEFuZHLDqSwgTWljaGVsZSBTZWJhZywgQmxhaXNlIEhhbmN6YXIiLDIwMjQtMDQtMTMsSW4gU2lsaWNvIEdlbmVyYXRpb24gb2YgR2VuZSBFeHByZXNzaW9uIHByb2ZpbGVzIHVzaW5nIERpZmZ1c2lvbiBNb2RlbHMsaHR0cHM6Ly93d3cuYmlvcnhpdi5vcmcvY29udGVudC8xMC4xMTAxLzIwMjQuMDQuMTAuNTg4ODI1djEuYWJzdHJhY3QsNC4wLCwsLCw5LjAwMDAwMDAwMDAwMDAwNmUrMTcsIjEuIEhhcmR3YXJlIHNldHVwOiAxeCBOVklESUEgQTQwIEdQVSAoMS41MMOXMTDCueKBtCBGTE9QL3MgcGVyIEdQVSkKCjIuIFRyYWluaW5nIGR1cmF0aW9uOiAxNSwwMDAgc2Vjb25kcyAoZGlyZWN0bHkgcHJvdmlkZWQgLSBzdW0gb2YgVENHQSB0cmFpbmluZzogMyw3ODBzIGFuZCBHVEV4IHRyYWluaW5nOiAxMSwyMjBzKQoKMy4gVXRpbGl6YXRpb24gcmF0ZTogNDAlCgo0LiBDYWxjdWxhdGlvbjogMS41MMOXMTDCueKBtCBGTE9QL3Mgw5cgMSBHUFUgw5cgMTUsMDAwcyDDlyAwLjQgPSA5LjDDlzEwwrnigbcgRkxPUHMiLDk1NDEzMDQsIlRDR0E6IDYsNDk5IMOXIDk3OCA9IDYsMzU2LDAyMgpHVEV4OiA5LDc5NiDDlyA5NzQgPSA5LDU0MSwzMDQKVG90YWw6IDYsMzU2LDAyMiArIDksNTQxLDMwNCA9IDE1LDg5NywzMjYg4omIIDEuNmU3IGRhdGFwb2ludHMiLCwsTlZJRElBIEE0MCBQQ0llLCxDb25maWRlbnQsIk1vdGl2YXRpb24gUk5BLXNlcSBkYXRhIGlzIHVzZWQgZm9yIHByZWNpc2lvbiBtZWRpY2luZSAoZS5nLiwgY2FuY2VyIHByZWRpY3Rpb25zKSwgd2hpY2ggYmVuZWZpdHMgZnJvbSBkZWVwIGxlYXJuaW5nIGFwcHJvYWNoZXMgdG8gYW5hbHl6ZSBjb21wbGV4IGdlbmUgZXhwcmVzc2lvbiBkYXRhLiBIb3dldmVyLCB0cmFuc2NyaXB0b21pY3MgZGF0YXNldHMgb2Z0ZW4gaGF2ZSBmZXcgc2FtcGxlcyBjb21wYXJlZCB0byBkZWVwIGxlYXJuaW5nIHN0YW5kYXJkcy4gU3ludGhldGljIGRhdGEgZ2VuZXJhdGlvbiBpcyB0aHVzIGJlaW5nIGV4cGxvcmVkIHRvIGFkZHJlc3MgdGhpcyBkYXRhIHNjYXJjaXR5LiBTbyBmYXIsIG9ubHkgZGVlcCBnZW5lcmF0aXZlIG1vZGVscyBzdWNoIGFzIFZhcmlhdGlvbmFsIEF1dG9lbmNvZGVycyAoVkFFcykgYW5kIEdlbmVyYXRpdmUgQWR2ZXJzYXJpYWwgTmV0d29ya3MgKEdBTnMpIGhhdmUgYmVlbiB1c2VkIGZvciB0aGlzIGFpbS4gQ29uc2lkZXJpbmcgdGhlIHJlY2VudCBzdWNjZXNzIG9mIGRpZmZ1c2lvbiBtb2RlbHMgKERNKSBpbiBpbWFnZSBnZW5lcmF0aW9uLCB3ZSBwcm9wb3NlIHRoZSBmaXJzdCBnZW5lcmF0aW9uIHBpcGVsaW5lIHRoYXQgbGV2ZXJhZ2VzIHRoZSBwb3dlciBvZiBzYWlkIGRpZmZ1c2lvbiBtb2RlbHMuCgpSZXN1bHRzIFRoaXMgcGFwZXIgcHJlc2VudHMgdHdvIHN0YXRlLW9mLXRoZS1hcnQgZGlmZnVzaW9uIG1vZGVscyAoRERQTSBhbmQgRERJTSkgYW5kIGFjaGlldmVzIHRoZWlyIGFkYXB0YXRpb24gaW4gdGhlIHRyYW5zY3JpcHRvbWljcyBmaWVsZC4gRE0tZ2VuZXJhdGVkIGRhdGEgb2YgTDEwMDAgbGFuZG1hcmsgZ2VuZXMgc2hvdyBiZXR0ZXIgcHJlZGljdGl2ZSBwZXJmb3JtYW5jZSBvdmVyIFRDR0EgYW5kIEdURXggZGF0YXNldHMuIFdlIGFsc28gY29tcGFyZSBsaW5lYXIgYW5kIG5vbmxpbmVhciByZWNvbnN0cnVjdGlvbiBtZXRob2RzIHRvIHJlY292ZXIgdGhlIGNvbXBsZXRlIHRyYW5zY3JpcHRvbWUuIFJlc3VsdHMgc2hvdyB0aGF0IHN1Y2ggcmVjb25zdHJ1Y3Rpb24gbWV0aG9kcyBjYW4gYm9vc3QgdGhlIHBlcmZvcm1hbmNlcyBvZiBkaWZmdXNpb24gbW9kZWxzLCBhcyB3ZWxsIGFzIFZBRXMgYW5kIEdBTnMuIE92ZXJhbGwsIHRoZSBleHRlbnNpdmUgY29tcGFyaXNvbiBvZiB2YXJpb3VzIGdlbmVyYXRpdmUgbW9kZWxzIHVzaW5nIGRhdGEgcXVhbGl0eSBpbmRpY2F0b3JzIHNob3dzIHRoYXQgZGlmZnVzaW9uIG1vZGVscyBwZXJmb3JtIGJlc3QgYW5kIHNlY29uZC1iZXN0LCBtYWtpbmcgdGhlbSBwcm9taXNpbmcgc3ludGhldGljIHRyYW5zY3JpcHRvbWljcyBnZW5lcmF0b3JzLiIsLCwsIkZyYW5jZSxOZXRoZXJsYW5kcyIsLCwsMS4wLCwyMDI1LTExLTI4IDExOjUzOjQ0KzAwOjAwLCwsLCwsIkFjYWRlbWlhLEFjYWRlbWlhIiwsLCwsLCwsLCwsLDMyNS44NzQxNTYyMTI2MjQ1NCxIYXJkd2FyZSwsLCwsCkRESU0sQmlvbG9neSxHZW5lIGV4cHJlc3Npb24gcHJvZmlsZSBnZW5lcmF0aW9uLCJVbml2ZXJzaXR5IFBhcmlzLVNhY2xheSxSYWRib3VkIFVuaXZlcnNpdHkgTWVkaWNhbCBDZW50ZXIiLCJBbGljZSBMYWNhbiwgUm9tYWluIEFuZHLDqSwgTWljaGVsZSBTZWJhZywgQmxhaXNlIEhhbmN6YXIiLDIwMjQtMDQtMTMsSW4gU2lsaWNvIEdlbmVyYXRpb24gb2YgR2VuZSBFeHByZXNzaW9uIHByb2ZpbGVzIHVzaW5nIERpZmZ1c2lvbiBNb2RlbHMsaHR0cHM6Ly93d3cuYmlvcnhpdi5vcmcvY29udGVudC8xMC4xMTAxLzIwMjQuMDQuMTAuNTg4ODI1djEuYWJzdHJhY3QsNC4wLCwsLCw5LjAwMDAwMDAwMDAwMDAwNmUrMTcsIjEuIEhhcmR3YXJlIHNldHVwOiAxeCBOVklESUEgQTQwIEdQVSAoMS41MMOXMTDCueKBtCBGTE9QL3MgcGVyIEdQVSkKCjIuIFRyYWluaW5nIGR1cmF0aW9uOiAxNSwwMDAgc2Vjb25kcyAoZGlyZWN0bHkgcHJvdmlkZWQgLSBzdW0gb2YgVENHQSB0cmFpbmluZzogMyw3ODBzIGFuZCBHVEV4IHRyYWluaW5nOiAxMSwyMjBzKQoKMy4gVXRpbGl6YXRpb24gcmF0ZTogNDAlCgo0LiBDYWxjdWxhdGlvbjogMS41MMOXMTDCueKBtCBGTE9QL3Mgw5cgMSBHUFUgw5cgMTUsMDAwcyDDlyAwLjQgPSA5LjDDlzEwwrnigbcgRkxPUHMiLDk1NDEzMDQsIlRDR0E6IDYsNDk5IMOXIDk3OCA9IDYsMzU2LDAyMgpHVEV4OiA5LDc5NiDDlyA5NzQgPSA5LDU0MSwzMDQKVG90YWw6IDYsMzU2LDAyMiArIDksNTQxLDMwNCA9IDE1LDg5NywzMjYg4omIIDEuNmU3IGRhdGFwb2ludHMiLCwsLCxDb25maWRlbnQsIk1vdGl2YXRpb246IFJOQS1zZXEgZGF0YSBpcyB1c2VkIGZvciBwcmVjaXNpb24gbWVkaWNpbmUgKGUuZy4sIGNhbmNlciBwcmVkaWN0aW9ucyksIHdoaWNoIGJlbmVmaXRzIGZyb20gZGVlcCBsZWFybmluZyBhcHByb2FjaGVzIHRvIGFuYWx5emUgY29tcGxleCBnZW5lIGV4cHJlc3Npb24gZGF0YS4gSG93ZXZlciwgdHJhbnNjcmlwdG9taWNzIGRhdGFzZXRzIG9mdGVuIGhhdmUgZmV3IHNhbXBsZXMgY29tcGFyZWQgdG8gZGVlcCBsZWFybmluZyBzdGFuZGFyZHMuIFN5bnRoZXRpYyBkYXRhIGdlbmVyYXRpb24gaXMgdGh1cyBiZWluZyBleHBsb3JlZCB0byBhZGRyZXNzIHRoaXMgZGF0YSBzY2FyY2l0eS4gU28gZmFyLCBvbmx5IGRlZXAgZ2VuZXJhdGl2ZSBtb2RlbHMgc3VjaCBhcyBWYXJpYXRpb25hbCBBdXRvZW5jb2RlcnMgKFZBRXMpIGFuZCBHZW5lcmF0aXZlIEFkdmVyc2FyaWFsIE5ldHdvcmtzIChHQU5zKSBoYXZlIGJlZW4gdXNlZCBmb3IgdGhpcyBhaW0uIENvbnNpZGVyaW5nIHRoZSByZWNlbnQgc3VjY2VzcyBvZiBkaWZmdXNpb24gbW9kZWxzIChETSkgaW4gaW1hZ2UgZ2VuZXJhdGlvbiwgd2UgcHJvcG9zZSB0aGUgZmlyc3QgZ2VuZXJhdGlvbiBwaXBlbGluZSB0aGF0IGxldmVyYWdlcyB0aGUgcG93ZXIgb2Ygc2FpZCBkaWZmdXNpb24gbW9kZWxzLiBSZXN1bHRzOiBUaGlzIHBhcGVyIHByZXNlbnRzIHR3byBzdGF0ZS1vZi10aGUtYXJ0IGRpZmZ1c2lvbiBtb2RlbHMgKEREUE0gYW5kIERESU0pIGFuZCBhY2hpZXZlcyB0aGVpciBhZGFwdGF0aW9uIGluIHRoZSB0cmFuc2NyaXB0b21pY3MgZmllbGQuIERNLWdlbmVyYXRlZCBkYXRhIG9mIEwxMDAwIGxhbmRtYXJrIGdlbmVzIHNob3cgYmV0dGVyIHByZWRpY3RpdmUgcGVyZm9ybWFuY2Ugb3ZlciBUQ0dBIGFuZCBHVEV4IGRhdGFzZXRzLiBXZSBhbHNvIGNvbXBhcmUgbGluZWFyIGFuZCBub25saW5lYXIgcmVjb25zdHJ1Y3Rpb24gbWV0aG9kcyB0byByZWNvdmVyIHRoZSBjb21wbGV0ZSB0cmFuc2NyaXB0b21lLiBSZXN1bHRzIHNob3cgdGhhdCBzdWNoIHJlY29uc3RydWN0aW9uIG1ldGhvZHMgY2FuIGJvb3N0IHRoZSBwZXJmb3JtYW5jZXMgb2YgZGlmZnVzaW9uIG1vZGVscywgYXMgd2VsbCBhcyBWQUVzIGFuZCBHQU5zLiBPdmVyYWxsLCB0aGUgZXh0ZW5zaXZlIGNvbXBhcmlzb24gb2YgdmFyaW91cyBnZW5lcmF0aXZlIG1vZGVscyB1c2luZyBkYXRhIHF1YWxpdHkgaW5kaWNhdG9ycyBzaG93cyB0aGF0IGRpZmZ1c2lvbiBtb2RlbHMgcGVyZm9ybSBiZXN0IGFuZCBzZWNvbmQtYmVzdCwgbWFraW5nIHRoZW0gcHJvbWlzaW5nIHN5bnRoZXRpYyB0cmFuc2NyaXB0b21pY3MgZ2VuZXJhdG9ycy4iLCwsLCJGcmFuY2UsTmV0aGVybGFuZHMiLCwsLCwsMjAyNS0xMS0yOCAxMTo1Mzo0NCswMDowMCwsLCwsLCJBY2FkZW1pYSxBY2FkZW1pYSIsLCwsLCwsLCwsLCwsSGFyZHdhcmUsLCwsLApCZW5jYW8gWmhpa3UsTGFuZ3VhZ2UsIkxhbmd1YWdlIG1vZGVsaW5nL2dlbmVyYXRpb24sUXVlc3Rpb24gYW5zd2VyaW5nIixDaGVuZ2R1IFVuaXZlcnNpdHkgb2YgVHJhZGl0aW9uYWwgQ2hpbmVzZSBNZWRpY2luZSwsMjAyNC0wNC0xMiwi5oiR5Zu95Y+R5biD5YWo55CD6aaW5Liq5Lit6I2v5YWo5Lqn5Lia6ZO+5aSn5qih5Z6LCgoiLGh0dHBz</x:v>
      </x:c>
    </x:row>
    <x:row r="128" ht="18" customHeight="1">
      <x:c r="A128" s="17" t="n">
        <x:v>123</x:v>
      </x:c>
      <x:c r="B128" s="17" t="n">
        <x:v>310</x:v>
      </x:c>
      <x:c r="C128" s="160" t="str">
        <x:v>Oi8vZWNhcy5jYXMuY24veHhrdy9rYmNkLzIwMTExNV8xNDU5ODcvbWwveHhoY3h5eXlhbC8yMDI0MDcvdDIwMjQwNzE4XzUwMjYzNzguaHRtbCwsLCwxMDAwMDAwMDAwLjAsIm11bHRpLWJpbGxpb24gKHB1dHRpbmcgYmlsbGlvbiwgdGhlbiBzcGVjdWxhdGl2ZSkiLCwsLCwsLCwsU3BlY3VsYXRpdmUsIjIwMjQgeWVhciA0IG1vbnRoIDEyIE9uIHRoZSBkYXksIHRoZSB3b3JsZCdzIGZpcnN0IGxhcmdlLXNjYWxlIG1vZGVsIG9mIHRoZSBDaGluZXNlLW1lZGljaW5lIGluZHVzdHJ5IGNoYWluIOKAlOKAlCBCZW5jaCBUaGluayBUYW5rIGpvaW50bHkgZGV2ZWxvcGVkIGJ5IENoZW5nZHUgVW5pdmVyc2l0eSBvZiBNZWRpY2luZSwgQmVpamluZyBCYWlkdSBOZXR3b3JrIFRlY2hub2xvZ3kgQ28uLCBMdGQuLCBUYWkgQ2hpIEdyb3VwIENvLiwgTHRkLiwgVGlhbmZ1IENoaW5lc2UgUGhhcm1hY3kgQ2l0eSBhbmQgb3RoZXIgdW5pdHMg4oCcIFRob3VzYW5kIFNwZWNpZXMgR2Vub21lIFByb2plY3Qg4oCdIHdhcyByZWxlYXNlZCBhdCB0aGUgc2VtaW5hci4KClRoZSBsYXJnZSBtb2RlbCBvZiB0aGlzIGdyYXNzIHRoaW5rIHRhbmsgaXMgYmFzZWQgb24gdGhlIHJlc2VhcmNoIHJlc3VsdHMgb2YgQ2hlbiBTaGlsaW4gdGVhbSdzIGhlcmJhbCBnZW5vbWljcywgYW4gYWNhZGVtaWNpYW4gb2YgdGhlIENoaW5lc2UgQWNhZGVteSBvZiBFbmdpbmVlcmluZyBhbmQgYSBjaGllZiBwcm9mZXNzb3IgYXQgQ2hlbmdkdSBVbml2ZXJzaXR5IG9mIENoaW5lc2UgTWVkaWNpbmUuIFRoaXMgZ3Jhc3MgdGhpbmsgdGFuayBpcyBnYXRoZXJlZCAxNTAwIEdlbmUgaW5mb3JtYXRpb24gb2YgcmFkaWNhbCBiYXNlIHNwZWNpZXMgaW4gV2FuamllLCAzMDAwIEluIHRoZSByZW1haW5pbmcgMTAsMDAwIG1lZGljaW5lIGNvbXBvbmVudHMgYW5kIHRhcmdldHMgYXJlIHVzZWQgZm9yIGluZm9ybWF0aW9uLCA0MDAgVGhlIGNvcmUgZGF0YSBvZiB0aGUgYm90dG9tIGxheWVyIG9mIENoaW5lc2UgbWVkaWNpbmUgcmVzZWFyY2gsIHN1Y2ggYXMgdGhlIHJlbWFpbmluZyB0ZW4gdGhvdXNhbmQgY29tcG91bmRzLCBmb3JtZWQgYSBjaGFpbiBjb3ZlcmluZyB0aGUgZW50aXJlIGluZHVzdHJ5IG9mIENoaW5lc2UgbWVkaWNpbmUgMjAwMCBUaGUgcmVtYWluaW5nIHRlbiB0aG91c2FuZCBlbnRpdGllcyBhbmQgc3VwZXIgMjAgQmlsbGlvbnMgb2YgcmVsYXRpb25zaGlwcyB0byBrbm93bGVkZ2UgYXRsYXMuCgpUaGUgbW9kZWwgaXMgc3VwcG9ydGVkIGJ5IGEgbGFyZ2Utc2NhbGUgcGVkaWdyZWUgbW9kZWwgb2YgaHVuZHJlZHMgb2YgYmlsbGlvbnMgb2YgcGFyYW1ldGVycy4gSXQgZW5oYW5jZXMgZ2VuZXJhdGlvbiB0ZWNobm9sb2d5IHRocm91Z2ggZmluZS10dW5pbmcgYW5kIHJldHJpZXZhbCBvZiBpbnN0cnVjdGlvbnMuIEl0IGhhcyB0aHJlZSBtYWpvciBmdW5jdGlvbnM6IGV4dHJhY3Rpb24gYW5kIGdlbmVyYXRpb24gb2YgQ2hpbmVzZSBtZWRpY2luZSBrbm93bGVkZ2UsIG91dHB1dCBvZiBDaGluZXNlIG1lZGljaW5lIHZlcnRpY2FsIHNvbHV0aW9ucywgYW5kIG9uZS1zdG9wIGRpZ2l0YWwgc2VydmljZXMgaW4gdGhlIENoaW5lc2UgbWVkaWNpbmUgaW5kdXN0cnkuIFRoZSBjb3JlIGRhdGEgb2YgdGhlIENoaW5lc2UgbWVkaWNpbmUgcmVzZWFyY2ggaXMgb3JnYW5pY2FsbHkgY29tYmluZWQgd2l0aCB0aGUga2V5IGxpbmtzIG9mIHRoZSBDaGluZXNlIG1lZGljaW5lIGluZHVzdHJ5IGNoYWluLiBUaGlzIG1vZGVsIGhlbHBzIHRvIGltcHJvdmUgYmFzaWMgQ2hpbmVzZSBtZWRpY2luZSByZXNlYXJjaCBhbmQgdGhlIG92ZXJhbGwgZWZmaWNpZW5jeSBhbmQgcXVhbGl0eSBsZXZlbCBvZiB0aGUgaW5kdXN0cnkuIEl0IGNhbiBwcm92aWRlIGFjY3VyYXRlIGRlY2lzaW9uIHN1cHBvcnQgZm9yIGFsbCBrZXkgbGlua3MgaW4gdGhlIENoaW5lc2UgbWVkaWNpbmUgaW5kdXN0cnkgY2hhaW4sIHRoZXJlYnkgb3B0aW1pemluZyB0aGUgcHJvZHVjdGlvbiBwcm9jZXNzLCBpbXByb3ZpbmcgcHJvZHVjdCBxdWFsaXR5LCBhbmQgZW5zdXJpbmcgZHJ1ZyBzYWZldHkuIiwsLFVucmVsZWFzZWQsQ2hpbmEsLCwsLCwyMDI1LTExLTI4IDExOjUzOjQ0KzAwOjAwLCwsLCwsQWNhZGVtaWEsLCwsLFVucmVsZWFzZWQsLCwsLCwsLCwsLCwsTm8KTk9NSSBHUFQsIk11bHRpbW9kYWwsTGFuZ3VhZ2UsVmlzaW9uLFNwZWVjaCIsIk9iamVjdCByZWNvZ25pdGlvbixBdWRpbyBxdWVzdGlvbiBhbnN3ZXJpbmcsU3lzdGVtIGNvbnRyb2wsSW5zdHJ1Y3Rpb24gaW50ZXJwcmV0YXRpb24sU3BlZWNoIHJlY29nbml0aW9uIChBU1IpLExhbmd1YWdlIG1vZGVsaW5nL2dlbmVyYXRpb24sUXVlc3Rpb24gYW5zd2VyaW5nLEF1ZGlvIGNsYXNzaWZpY2F0aW9uLFRleHQgY2xhc3NpZmljYXRpb24iLE5JTywsMjAyNC0wNC0xMixOT01JIEdQVCBIb3cgdG8gQ29udmVyc2F0ZSBQcmVjaXNlbHk/LCJodHRwczovL2F1dG8uZ2FzZ29vLmNvbS9uZXdzLzIwMjQwNC8xMkk3MDM4ODc1N0M2MDEuc2h0bWwKaHR0cHM6Ly93d3cubmlvLmNuL3NtYXJ0LXRlY2hub2xvZ3kvMjAyNDA5MjkwMDEiLCwsLCwsLCwsIlRoZXJlZm9yZSwgdGhlIG1vcmUgc3BlZWNoL3RleHQgZGF0YSBOT01JIGxlYXJucywgdGhlIGhpZ2hlciB0aGUgYWNjdXJhY3kgb2YgdGhlICIibXVsdGltb2RlIHJlamVjdGlvbiIiIG1vZGVsIGp1ZGdtZW50LiBOT01JIHBhc3NlZCBPdmVyIDEyLDAwMCBob3VycyBvZiBpbi12ZWhpY2xlIHZvaWNlLCBvdmVyIDIwIG1pbGxpb24gdGV4dHMgIiJMZWFybmluZyIiIGFsbG93cyAiIm11bHRpLW1vZGUgcmVqZWN0aW9uIiIgaW4gdGhlIGVudGlyZSBmaWVsZCIsLCwsLFVua25vd24sIiIiTXVsdGltb2RlIHJlY29nbml0aW9uIiIgaXMgYW4gaW1wb3J0YW50IHBhcnQgb2YgdGhlICIiTk9NSSBHUFQgY29nbml0aXZlIGNlbnRlciIiLiBJbiBmYWN0LCAiIm11bHRpLW1vZGUgZGVuaWFsIiIgaXMgbm8gc3RyYW5nZXIgdG8gdXNlcnMuIFNpbmNlIHRoZSBsYXVuY2ggb2YgdGhlIE5PTUkgY29udGludW91cyBkaWFsb2d1ZSBmdW5jdGlvbiwgIiJtdWx0aS1tb2RlIGRlbmlhbCIiIGhhcyBiZWVuIG9ubGluZSB0byBlbnN1cmUgdXNlcnMgYSBmcmVlIGFuZCBzbW9vdGggaW50ZXJhY3RpdmUgZXhwZXJpZW5jZS4gQXQgcHJlc2VudCwgYWZ0ZXIgY29udGludW91cyBpdGVyYXRpb24sICIibXVsdGltb2RlIHJlamVjdGlvbiIiIGNhbiBhbHJlYWR5IGJlIGZvdW5kIGluIEZ1bGwgY2FiaW4gd2FrZS1mcmVlLCBjb250aW51b3VzIGRpYWxvZ3VlLCBsYXJnZSBtb2RlbCBlbmN5Y2xvcGVkaWEgZGlhbG9ndWUgIiJXYWl0aW5nIiIgc2NlbmFyaW9zIHByb3ZpZGUgTk9NSSB3aXRoIHRoZSBhYmlsaXR5IHRvIHJlZnVzZSByZWNvZ25pdGlvbi4gSG93ZXZlciwgd2l0aCB0aGUgZW5oYW5jZW1lbnQgb2YgdGhlIGVuY3ljbG9wZWRpYSBjYXBhYmlsaXRpZXMgb2YgdGhlICIiTk9NSSBHUFQgTGFyZ2UgTW9kZWwiIiwgTk9NSSBoYXMgYSByaWNoZXIga25vd2xlZGdlIHJlc2VydmUgYW5kIGNhbiBhbnN3ZXIgbW9yZSBxdWVzdGlvbnMsIHdoaWNoIG1lYW5zIHRoYXQgIiJtdWx0aS1tb2RlIHJlamVjdGlvbiIiIHJlcXVpcmVzIHF1ZXN0aW9ucyBpbiBhIHdpZGVyIGZpZWxkLiBMaXN0ZW5pbmcgYW5kIGlkZW50aWZpY2F0aW9uIHB1dCBmb3J3YXJkIGhpZ2hlciByZXF1aXJlbWVudHMgZm9yIGl0cyBqdWRnbWVudCBhYmlsaXR5LgoKSG93IGNhbiAiIm11bHRpLW1vZGUgZGVuaWFsIiIgYWNjdXJhdGVseSBkZXRlcm1pbmUgdGhlIGRpcmVjdGlvbiBvZiBkaWFsb2d1ZSBhbmQgdXNlciBpbnRlbnRpb24/CgpUaGUgYWN0dWFsIGNvY2twaXQgc2NlbmUgaXMgdmVyeSBjb21wbGV4LCBpbmNsdWRpbmcgYm90aCBjb252ZW50aW9uYWwgdmVoaWNsZSBjb250cm9sIGNvbW1hbmQvbWlzc2lvbiBkaWFsb2d1ZSBzY2VuZXMgYW5kIGEgd2lkZSByYW5nZSBvZiBlbmN5Y2xvcGVkaWEgcXVlc3Rpb24gYW5kIGFuc3dlciBzY2VuZXMuIEl0IGlzIGV4dHJlbWVseSBjaGFsbGVuZ2luZyB0byBpZGVudGlmeSB0aGUgdXNlcidzIHRhcmdldCwganVkZ2UgdGhlIHVzZXIncyBpbnRlbnRpb24gYW5kIGdpdmUgYSBjb3JyZWN0IHJlc3BvbnNlLCB3aGljaCBpcyBhIGdyZWF0IHRlc3QuIFRoZSBzY2VuZSBkaXNjcmltaW5hdGlvbiBhYmlsaXR5IG9mIHRoZSAiIm11bHRpLW1vZGUgZGVuaWFsIiIgc3lzdGVtLiBJbiB0aGUgIiJtdWx0aS1tb2RlIHJlamVjdGlvbiIiIHN5c3RlbSwgd2UgcGFzc2VkICIiTGFyZ2UgbW9kZWwgKyBtdWx0aS1tb2RlIHBlcmNlcHRpb24iIiAiInRlY2huaWNhbCBzb2x1dGlvbiIiIHRvIGFjaGlldmUgc2NlbmUgaWRlbnRpZmljYXRpb24uCgpUaGUgc2VsZi1kZXZlbG9wZWQgIiJtdWx0aS1tb2RlIHJlY29nbml0aW9uIHJlamVjdGlvbiIiIG1vZGVsIGRpcmVjdGx5IGRldGVybWluZXMgc3BlZWNoIGNvbW1hbmRzCgpOSU8gaGFzIGRldmVsb3BlZCBhICIibXVsdGktbW9kZSByZWplY3Rpb24iIiBtb2RlbCBiYXNlZCBvbiB2b2ljZSBhbmQgdGV4dCB0byBoZWxwIE5PTUkgZGV0ZXJtaW5lIHdoaWNoIGNvbnZlcnNhdGlvbnMgYXJlIHVzZXIgaW5zdHJ1Y3Rpb25zIGFuZCB3aGljaCBjb252ZXJzYXRpb25zIGFyZSB1c2VyIGNoYXRzLiBXZSB1c2UgIiJWb2ljZSBwcmUtdHJhaW5pbmcgbW9kZWwgV2F2MlZlYyIiIEFuZCAiIlRleHQgcHJlLXRyYWluZWQgbW9kZWwgVGlueUJlcnQiIiBDb21lIHRvICIibW9kZWwiIiBhbmQgam9pbnRseSBwcmUtdHJhaW4gdGhlIE5PTUkgIiJtdWx0aS1tb2RlIHJlY29nbml0aW9uIHJlamVjdGlvbiIiIG1vZGVsLiBBdCB0aGUgc2FtZSB0aW1lLCB3ZSB3aWxsIGFsc28gbGV0IE5PTUkgZG8gbXVsdGktdmlldyBjb250cmFzdCBsZWFybmluZyB0byBoZWxwIE5PTUkgaWRlbnRpZnkgdXNlciBjb252ZXJzYXRpb25zIGFuZCBjbGFzc2lmeSB0aGVtLiIsLCwsQ2hpbmEsIlRpbnlCZXJ0LHdhdmUydmVjIDIuMCBMQVJHRSIsLCwsLDIwMjUtMTEtMjggMTE6NTM6NDQrMDA6MDAsLCwsLCxJbmR1c3RyeSwsLCwsLCwsLCwsLCwsLCwsLAp0c3V6dW1pIDdCIHVwZ3JhZGUgMjAyNCwiTGFuZ3VhZ2UsTXVsdGltb2RhbCxWaXNpb24iLCJDaGF0LExhbmd1YWdlIG1vZGVsaW5nL2dlbmVyYXRpb24sRG9jdW1lbnQgY2xhc3NpZmljYXRpb24iLE5UVCBDb21tdW5pY2F0aW9uIFNjaWVuY2UgTGFib3JhdG9yaWVzLEt5b3N1a2UgTmlzaGlkYSwyMDI0LTA0LTExLCJOVFQncyBMYXJnZSBMYW5ndWFnZSBNb2RlbCAiInRzdXp1bWkiIiBpcyBIZXJlISIsaHR0cHM6Ly9udHQtcmVzZWFyY2guY29tLzIwMjQtdXBncmFkZS1yZWFsaXR5LXRzdXp1bWkvLCwsLDcwMDAwMDAwMDAuMCw3Qiw0LjJlKzIyLCI2TkQgPSA2ICogNzAwMDAwMDAwMCAqIDEwMDAwMDAwMDAwMDAgPSA0LjJlKzIyCih1bmtub3duIG51bWJlciBvZiBlcG9jaHMgLT4gJ2xpa2VseScgY29uZmlkZW5jZSkiLDEwMDAwMDAwMDAwMDAsIjFUKyBmcm9tIGh0dHBzOi8vbnR0LXJlc2VhcmNoLmNvbS8yMDI0LXVwZ3JhZGUtcmVhbGl0eS10c3V6dW1pLwo1OjU1IiwsLCwsTGlrZWx5LCJ0c3V6dW1pIGlzIGEgbGFyZ2Utc2NhbGUgbGFuZ3VhZ2UgbW9kZWwgY3JlYXRlZCBieSBOVFQgTGFib3JhdG9yaWVzLiBUaGUgbmFtZSBpcyBpbnNwaXJlZCBieSB0aGUgdHJhZGl0aW9uYWwgSmFwYW5lc2UgZHJ1bSDigJzpvJPigJ0gYW5kIHRoZSBtb2RlbCByZWZsZWN0cyB0aGUgaW5zdHJ1bWVudOKAmXMgY29tcGFjdCBhbmQgZWZmaWNpZW50IGRlc2lnbi4gT3VyIHZpc2lvbiBmb3IgdGhlIGZ1dHVyZSBpbnZvbHZlcyB0YWNrbGluZyBzb2NpZXRhbCBjaGFsbGVuZ2VzIHRocm91Z2ggdGhlIGNvbGxhYm9yYXRpdmUgaW50ZWxsaWdlbmNlIG9mIGEgbmV0d29yayBvZiBzbWFsbGVyLCBzcGVjaWFsaXplZCBMTE1zIGxpa2UgdHN1enVtaS4gCgpJbiB0aGlzIHByZXNlbnRhdGlvbiwgS3lvc3VrZSBOaXNoaWRhLCBTZW5pb3IgRGlzdGluZ3Vpc2hlZCBSZXNlYXJjaGVyIGluIHRoZSBOVFQgSHVtYW4gSW5mb3JtYXRpY3MgTGFib3JhdG9yaWVzLCBkZW1vbnN0cmF0ZXMgdGhlIHRzdXp1bWktN0IgbW9kZWwsIHdoaWNoIHdhcyBkZXZlbG9wZWQgZnJvbSBzY3JhdGNoIGFuZCBmZWF0dXJlcyA3IGJpbGxpb24gcGFyYW1ldGVycyBhbmQgb3ZlciBvbmUgdHJpbGxpb24gSmFwYW5lc2UgYW5kIEVuZ2xpc2ggdG9rZW5zLiBBIHZpc2lvbi1hbmQtbGFuZ3VhZ2UgbW9kZWwgdXNpbmcgdHN1enVtaSBmb3IgdmlzdWFsIGRvY3VtZW50IHVuZGVyc3RhbmRpbmcgaXMgYWxzbyBzaG93Y2FzZWQuIiwsLCxKYXBhbiwsLCwsLDIwMjUtMTEtMjggMTE6NTM6NDQrMDA6MDAsLCwsLCxJbmR1c3RyeSwsLCwsLCwsLCwsLCxPcGVyYXRpb24gY291bnRpbmcsLCwsLApIR1JOMiAzQixMYW5ndWFnZSwiTGFuZ3VhZ2UgbW9kZWxpbmcvZ2VuZXJhdGlvbixRdWVzdGlvbiBhbnN3ZXJpbmciLCJTaGFuZ2hhaSBBSSBMYWIsTWFzc2FjaHVzZXR0cyBJbnN0aXR1dGUgb2YgVGVjaG5vbG9neSAoTUlUKSxUYXB0YXAiLCJaaGVuIFFpbiwgU29uZ2xpbiBZYW5nLCBXZWl4dWFuIFN1biwgWHV5YW5nIFNoZW4sIERvbmcgTGksIFdlaWdhbyBTdW4sIFlpcmFuIFpob25nIiwyMDI0LTA0LTExLEhHUk4yOiBHYXRlZCBMaW5lYXIgUk5OcyB3aXRoIFN0YXRlIEV4cGFuc2lvbixodHRwczovL2FyeGl2Lm9yZy9hYnMvMjQwNC4wNzkwNHYxLCwsLDI5MDAwMDAwMDAuMCwyLjlCLDEuNzRlKzIxLDZORCA9IDYqIDIuOSoxMF45KjEwMCoxMF45ID0gMS43NGUrMjEsMTAwMDAwMDAwMDAwLDEwMEIgVGFibGUgNiwsLCwsQ29uZmlkZW50LCJIaWVyYXJjaGljYWxseSBnYXRlZCBsaW5lYXIgUk5OIChIR1JOLFFpbiBldCBhbC4gMjAyMykgaGFzIGRlbW9uc3RyYXRlZCBjb21wZXRpdGl2ZSB0cmFpbmluZyBzcGVlZCBhbmQgcGVyZm9ybWFuY2UgaW4gbGFuZ3VhZ2UgbW9kZWxpbmcsIHdoaWxlIG9mZmVyaW5nIGVmZmljaWVudCBpbmZlcmVuY2UuIEhvd2V2ZXIsIHRoZSByZWN1cnJlbnQgc3RhdGUgc2l6ZSBvZiBIR1JOIHJlbWFpbnMgcmVsYXRpdmVseSBzbWFsbCwgd2hpY2ggbGltaXRzIGl0cyB0aGlzIGh0dHAgVVJMIGFkZHJlc3MgdGhpcyBpc3N1ZSwgaW5zcGlyZWQgYnkgbGluZWFyIGF0dGVudGlvbiwgd2UgaW50cm9kdWNlIGEgc2ltcGxlIG91dGVyLXByb2R1Y3QtYmFzZWQgc3RhdGUgZXhwYW5zaW9uIG1lY2hhbmlzbSBzbyB0aGF0IHRoZSByZWN1cnJlbnQgc3RhdGUgc2l6ZSBjYW4gYmUgc2lnbmlmaWNhbnRseSBlbmxhcmdlZCB3aXRob3V0IGludHJvZHVjaW5nIGFueSBhZGRpdGlvbmFsIHBhcmFtZXRlcnMuIFRoZSBsaW5lYXIgYXR0ZW50aW9uIGZvcm0gYWxzbyBhbGxvd3MgZm9yIGhhcmR3YXJlLWVmZmljaWVudCB0aGlzIGh0dHAgVVJMIGV4dGVuc2l2ZSBleHBlcmltZW50cyB2ZXJpZnkgdGhlIGFkdmFudGFnZSBvZiBIR1JOMiBvdmVyIEhHUk4xIGluIGxhbmd1YWdlIG1vZGVsaW5nLCBpbWFnZSBjbGFzc2lmaWNhdGlvbiwgYW5kIExvbmcgUmFuZ2UgdGhpcyBodHRwIFVSTCBsYXJnZXN0IDNCIEhHUk4yIG1vZGVsIHNsaWdodGx5IG91dHBlcmZvcm1zIE1hbWJhIGFuZCBMTGFNYSBBcmNoaXRlY3R1cmUgVHJhbnNmb3JtZXIgZm9yIGxhbmd1YWdlIG1vZGVsaW5nIGluIGEgY29udHJvbGxlZCBleHBlcmltZW50IHNldHRpbmc7IGFuZCBwZXJmb3JtcyBjb21wZXRpdGl2ZWx5IHdpdGggbWFueSBvcGVuLXNvdXJjZSAzQiBtb2RlbHMgaW4gZG93bnN0cmVhbSBldmFsdWF0aW9uIHdoaWxlIHVzaW5nIG11Y2ggZmV3ZXIgdG90YWwgdHJhaW5pbmcgdG9rZW5zLgoKIiJIR1JOMiBpcyBjb21wYXJhYmxlIHRvIHRoZSBzdGF0ZS1vZi10aGUtYXJ0IChTT1RBKQptZXRob2RzIGF0IDEgYmlsbGlvbiBhbmQgYmV0dGVyIHRoYW4gU09UQSBtZXRob2RzIGF0IDMgYmlsbGlvbiBzaXplLiIiIiwsLCwiQ2hpbmEsVW5pdGVkIFN0YXRlcyBvZiBBbWVyaWNhLFNwYWluIiwsLCwsLDIwMjUtMTEtMjggMTE6NTM6NDQrMDA6MDAsLCwsLCwiQWNhZGVtaWEsQWNhZGVtaWEsSW5kdXN0cnkiLCwsLCwsLCwsLCwsLE9wZXJhdGlvbiBjb3VudGluZywsLCwsCkhHUk4yIDFCLExhbmd1YWdlLCJMYW5ndWFnZSBtb2RlbGluZy9nZW5lcmF0aW9uLFF1ZXN0aW9uIGFuc3dlcmluZyIsIlNoYW5naGFpIEFJIExhYixNYXNzYWNodXNldHRzIEluc3RpdHV0ZSBvZiBUZWNobm9sb2d5IChNSVQpLFRhcHRhcCIsIlpoZW4gUWluLCBTb25nbGluIFlhbmcsIFdlaXh1YW4gU3VuLCBYdXlhbmcgU2hlbiwgRG9uZyBMaSwgV2VpZ2FvIFN1biwgWWlyYW4gWmhvbmciLDIwMjQtMDQtMTEsSEdSTjI6IEdhdGVkIExpbmVhciBSTk5zIHdpdGggU3RhdGUgRXhwYW5zaW9uLGh0dHBzOi8vYXJ4aXYub3JnL2Ficy8yNDA0LjA3OTA0djEsLCwsMTAwMDAwMDAwMC4wLDFCLDYuMDAwMDAwMDAxZSsyMSw2TkQgPSA2KjEwXjkgKiAxMDAqMTBeOSA9IDYqMTBeMjEsMTAwMDAwMDAwMDAwLDEwMEIgVGFibGUgNiwsLCwsQ29uZmlkZW50LCJIaWVyYXJjaGljYWxseSBnYXRlZCBsaW5lYXIgUk5OIChIR1JOLFFpbiBldCBhbC4gMjAyMykgaGFzIGRlbW9uc3RyYXRlZCBjb21wZXRpdGl2ZSB0cmFpbmluZyBzcGVlZCBhbmQgcGVyZm9ybWFuY2UgaW4gbGFuZ3VhZ2UgbW9kZWxpbmcsIHdoaWxlIG9mZmVyaW5nIGVmZmljaWVudCBpbmZlcmVuY2UuIEhvd2V2ZXIsIHRoZSByZWN1cnJlbnQgc3RhdGUgc2l6ZSBvZiBIR1JOIHJlbWFpbnMgcmVsYXRpdmVseSBzbWFsbCwgd2hpY2ggbGltaXRzIGl0cyB0aGlzIGh0dHAgVVJMIGFkZHJlc3MgdGhpcyBpc3N1ZSwgaW5zcGlyZWQgYnkgbGluZWFyIGF0dGVudGlvbiwgd2UgaW50cm9kdWNlIGEgc2ltcGxlIG91dGVyLXByb2R1Y3QtYmFzZWQgc3RhdGUgZXhwYW5zaW9uIG1lY2hhbmlzbSBzbyB0aGF0IHRoZSByZWN1cnJlbnQgc3RhdGUgc2l6ZSBjYW4gYmUgc2lnbmlmaWNhbnRseSBlbmxhcmdlZCB3aXRob3V0IGludHJvZHVjaW5nIGFueSBhZGRpdGlvbmFsIHBhcmFtZXRlcnMuIFRoZSBsaW5lYXIgYXR0ZW50aW9uIGZvcm0gYWxzbyBhbGxvd3MgZm9yIGhhcmR3YXJlLWVmZmljaWVudCB0aGlzIGh0dHAgVVJMIGV4dGVuc2l2ZSBleHBlcmltZW50cyB2ZXJpZnkgdGhlIGFkdmFudGFnZSBvZiBIR1JOMiBvdmVyIEhHUk4xIGluIGxhbmd1YWdlIG1vZGVsaW5nLCBpbWFnZSBjbGFzc2lmaWNhdGlvbiwgYW5kIExvbmcgUmFuZ2UgdGhpcyBodHRwIFVSTCBsYXJnZXN0IDNCIEhHUk4yIG1vZGVsIHNsaWdodGx5IG91dHBlcmZvcm1zIE1hbWJhIGFuZCBMTGFNYSBBcmNoaXRlY3R1cmUgVHJhbnNmb3JtZXIgZm9yIGxhbmd1YWdlIG1vZGVsaW5nIGluIGEgY29udHJvbGxlZCBleHBlcmltZW50IHNldHRpbmc7IGFuZCBwZXJmb3JtcyBjb21wZXRpdGl2ZWx5IHdpdGggbWFueSBvcGVuLXNvdXJjZSAzQiBtb2RlbHMgaW4gZG93bnN0cmVhbSBldmFsdWF0aW9uIHdoaWxlIHVzaW5nIG11Y2ggZmV3ZXIgdG90YWwgdHJhaW5pbmcgdG9rZW5zLgoKIiJIR1JOMiBpcyBjb21wYXJhYmxlIHRvIHRoZSBzdGF0ZS1vZi10aGUtYXJ0IChTT1RBKQptZXRob2RzIGF0IDEgYmlsbGlvbiBhbmQgYmV0dGVyIHRoYW4gU09UQSBtZXRob2RzIGF0IDMgYmlsbGlvbiBzaXplLiIiIiwsLCwiQ2hpbmEsVW5pdGVkIFN0YXRlcyBvZiBBbWVyaWNhLFNwYWluIiwsLCwsLDIwMjUtMTEtMjggMTE6NTM6NDQrMDA6MDAsLCwsLCwiQWNhZGVtaWEsQWNhZGVtaWEsSW5kdXN0cnkiLCwsLCwsLCwsLCwsLE9wZXJhdGlvbiBjb3VudGluZywsLCwsClplcGh5ciAxNDFCLUEzOUIsLCxIdWdnaW5nIEZhY2UsIkppd29vIEhvbmcsIE5vYWggTGVlLCBKYW1lcyBUaG9ybmUiLDIwMjQtMDQtMTEsLGh0dHBzOi8vaHVnZ2luZ2ZhY2UuY28vSHVnZ2luZ0ZhY2VINC96ZXBoeXItb3Jwby0xNDFiLUEzNWItdjAuMSwsLCwxNDEwMDAwMDAwMDAuMCwsLCwsdXNlcyBhcmdpbGxhL2Rpc3RpbGFiZWwtY2FweWJhcmEtZHBvLTdrLWJpbmFyaXplZCwsLCwsQ29uZmlkZW50LCwsLCxVbml0ZWQgU3RhdGVzIG9mIEFtZXJpY2EsLCwsLCwyMDI1LTExLTI4IDExOjUzOjQ0KzAwOjAwLCwsLCwsSW5kdXN0cnksLCwsLCwsLCwsLCwsLCwsLCwKQUYyUkFWRSxCaW9sb2d5LERydWcgZGlzY292ZXJ5LFVuaXZlcnNpdHkgb2YgTWFyeWxhbmQsIlhpbnl1IEd1LCBBa2FzaG5hdGhhbiBBcmFuZ2FuYXRoYW4sIFByYXR5dXNoIFRpd2FyeSIsMjAyNC0wNC0xMCxFbXBvd2VyaW5nIEFscGhhRm9sZDIgZm9yIFByb3RlaW4gQ29uZm9ybWF0aW9uLVNlbGVjdGl2ZSBEcnVnIERpc2NvdmVyeSB3aXRoIEFscGhhRm9sZDItUkFWRSxodHRwczovL2FyeGl2Lm9yZy9hYnMvMjQwNC4wNzEwMnYzLDE4LjAsLCwsLCwsLCJEb2VzIG5vdCB0cmFpbiBhIG5ldyBtb2RlbC4gUHJldmlvdXMgY2FsY3VsYXRpb25zIGJlbG93CgpJbml0aWFsIHNpbXVsYXRpb25zOiAxMiDDlyAoNDguNcOXMTBeLTkgLyAyw5cxMF4tMTUpID0gMjkxw5cxMF42IHN0ZXBzCgpVbWJyZWxsYSBzYW1wbGluZzogMTIgw5cgKDExw5cxMSkgw5cgKDkww5cxMF4tOSAvIDLDlzEwXi0xNSkgPSA2LjUzNMOXMTBeMTAgc3RlcHMKClRvdGFsOiAyOTHDlzEwXjYgKyA2LjUzNMOXMTBeMTAgPSA2LjU2M8OXMTBeMTAgc3RlcHMKCkNvbnNlcnZhdGl2ZSBlc3RpbWF0ZTogMS42w5cxMF4xMCBkYXRhIHBvaW50cyIsLCwsLFVua25vd24sIlNtYWxsIG1vbGVjdWxlIGRydWcgZGVzaWduIGhpbmdlcyBvbiBvYnRhaW5pbmcgY28tY3J5c3RhbGxpemVkIGxpZ2FuZC1wcm90ZWluIHN0cnVjdHVyZXMuIERlc3BpdGUgQWxwaGFGb2xkMuKAmXMgc3RyaWRlcyBpbiBwcm90ZWluIG5hdGl2ZSBzdHJ1Y3R1cmUgcHJlZGljdGlvbiwgaXRzIGZvY3VzIG9uIGFwbyBzdHJ1Y3R1cmVzIG92ZXJsb29rcyBsaWdhbmRzIGFuZCBhc3NvY2lhdGVkIGhvbG8gc3RydWN0dXJlcy4gTW9yZW92ZXIsIGRlc2lnbmluZyBzZWxlY3RpdmUgZHJ1Z3Mgb2Z0ZW4gYmVuZWZpdHMgZnJvbSB0aGUgdGFyZ2V0aW5nIG9mIGRpdmVyc2UgbWV0YXN0YWJsZSBjb25mb3JtYXRpb25zLiBUaGVyZWZvcmUsIGRpcmVjdCBhcHBsaWNhdGlvbiBvZiBBbHBoYUZvbGQyIG1vZGVscyBpbiB2aXJ0dWFsIHNjcmVlbmluZyBhbmQgZHJ1ZyBkaXNjb3ZlcnkgcmVtYWlucyB0ZW50YXRpdmUuIEhlcmUsIHdlIGRlbW9uc3RyYXRlIGFuIEFscGhhRm9sZDIgYmFzZWQgZnJhbWV3b3JrIGNvbWJpbmVkIHdpdGggYWxsLWF0b20gZW5oYW5jZWQgc2FtcGxpbmcgbW9sZWN1bGFyIGR5bmFtaWNzIGFuZCBpbmR1Y2VkIGZpdCBkb2NraW5nLCBuYW1lZCBBRjJSQVZFLUdsaWRlLCB0byBjb25kdWN0IGNvbXB1dGF0aW9uYWwgbW9kZWwgYmFzZWQgc21hbGwgbW9sZWN1bGUgYmluZGluZyBvZiBtZXRhc3RhYmxlIHByb3RlaW4ga2luYXNlIGNvbmZvcm1hdGlvbnMsIGluaXRpYXRlZCBmcm9tIHByb3RlaW4gc2VxdWVuY2VzLiBXZSBkZW1vbnN0cmF0ZSB0aGUgQUYyUkFWRS1HbGlkZSB3b3JrZmxvdyBvbiB0aHJlZSBkaWZmZXJlbnQgcHJvdGVpbiBraW5hc2VzIGFuZCB0aGVpciB0eXBlIEkgYW5kIElJIGluaGliaXRvcnMsIHdpdGggc3BlY2lhbCBlbXBoYXNpcyBvbiBiaW5kaW5nIG9mIGtub3duIHR5cGUgSUkga2luYXNlIGluaGliaXRvcnMgd2hpY2ggdGFyZ2V0IHRoZSBtZXRhc3RhYmxlIGNsYXNzaWNhbCBERkctb3V0IHN0YXRlLiBUaGVzZSBzdGF0ZXMgYXJlIG5vdCBlYXN5IHRvIHNhbXBsZSBmcm9tIEFscGhhRm9sZDIuIEhlcmUgd2UgZGVtb25zdHJhdGUgaG93IHdpdGggQUYyUkFWRSB0aGVzZSBtZXRhc3RhYmxlIGNvbmZvcm1hdGlvbnMgY2FuIGJlIHNhbXBsZWQgZm9yIGRpZmZlcmVudCBraW5hc2VzIHdpdGggaGlnaCBlbm91Z2ggYWNjdXJhY3kgdG8gZW5hYmxlIHN1YnNlcXVlbnQgZG9ja2luZyBvZiBrbm93biB0eXBlIElJIGtpbmFzZSBpbmhpYml0b3JzIHdpdGggbW9yZSB0aGFuIDUwJSBzdWNjZXNzIHJhdGVzIGFjcm9zcyBkb2NraW5nIGNhbGN1bGF0aW9ucy4gV2UgYmVsaWV2ZSB0aGUgcHJvdG9jb2wgc2hvdWxkIGJlIGRlcGxveWFibGUgZm9yIG90aGVyIGtpbmFzZXMgYW5kIG1vcmUgcHJvdGVpbnMgZ2VuZXJhbGx5LiIsLCwsVW5pdGVkIFN0YXRlcyBvZiBBbWVyaWNhLCwsLCwsMjAyNi0wNS0yNSAxMjozMToxOCswMDowMCwsLCwsLEFjYWRlbWlhLCwsLCwsLCwsLCwsLCwsLCwsClplcGh5ciAxNDFCLUEzOUIJCQkJCQkJCQkJCQkJCQkJCQkJCQkJCQkJCQkJCQkJCQkJCQkJCSxMYW5ndWFnZSwiTGFuZ3VhZ2UgbW9kZWxpbmcvZ2VuZXJhdGlvbixRdWVzdGlvbiBhbnN3ZXJpbmciLCJIdWdnaW5nIEZhY2UsS29yZWEgQWR2YW5jZWQgSW5zdGl0dXRlIG9mIFNjaWVuY2UgYW5kIFRlY2hub2xvZ3kgKEtBSVNUKSxBcmdpbGxhIiwiQWx2YXJvIEJhcnRvbG9tZSwgSml3b28gSG9uZywgTm9haCBMZWUsIEthc2hpZiBSYXN1bCwgTGV3aXMgVHVuc3RhbGwiLDIwMjQtMDQtMTAsTW9kZWwgQ2FyZCBmb3IgWmVwaHlyIDE0MUItQTM5QixodHRwczovL2h1Z2dpbmdmYWNlLmNvL0h1Z2dpbmdGYWNlSDQvemVwaHlyLW9ycG8tMTQxYi1BMzViLXYwLjEsLCwsMTQxMDAwMDAwMDAwLjAsIiIiQSBNaXh0dXJlIG9mIEV4cGVydHMgKE1vRSkgbW9kZWwgd2l0aCAxNDFCIHRvdGFsIHBhcmFtZXRlcnMgYW5kIDM5QiBhY3RpdmUgcGFyYW1ldGVycy4iIiIsLCwsLDEuMywiIiIxLjMgaG91cnMgb24gNCBub2RlcyBvZiA4IHggSDEwMHMiIiIsTlZJRElBIEgxMDAgU1hNNSA4MEdCLCxDb25maWRlbnQsIlplcGh5ciBpcyBhIHNlcmllcyBvZiBsYW5ndWFnZSBtb2RlbHMgdGhhdCBhcmUgdHJhaW5lZCB0byBhY3QgYXMgaGVscGZ1bCBhc3Npc3RhbnRzLiBaZXBoeXIgMTQxQi1BMzlCIGlzIHRoZSBsYXRlc3QgbW9kZWwgaW4gdGhlIHNlcmllcywgYW5kIGlzIGEgZmluZS10dW5lZCB2ZXJzaW9uIG9mIG1pc3RyYWwtY29tbXVuaXR5L01peHRyYWwtOHgyMkItdjAuMSB0aGF0IHdhcyB0cmFpbmVkIHVzaW5nIGEgbm92ZWwgYWxpZ25tZW50IGFsZ29yaXRobSBjYWxsZWQgT2RkcyBSYXRpbyBQcmVmZXJlbmNlIE9wdGltaXphdGlvbiAoT1JQTykgd2l0aCA3ayBpbnN0YW5jZXMgZm9yIDEuMyBob3VycyBvbiA0IG5vZGVzIG9mIDggeCBIMTAwcy4gT1JQTyBkb2VzIG5vdCByZXF1aXJlIGFuIFNGVCBzdGVwIHRvIGFjaGlldmUgaGlnaCBwZXJmb3JtYW5jZSBhbmQgaXMgdGh1cyBtdWNoIG1vcmUgY29tcHV0YXRpb25hbGx5IGVmZmljaWVudCB0aGFuIG1ldGhvZHMgbGlrZSBEUE8gYW5kIFBQTy4gVG8gdHJhaW4gWmVwaHlyLTE0MUItQTM5Qiwgd2UgdXNlZCB0aGUgYXJnaWxsYS9kaXN0aWxhYmVsLWNhcHliYXJhLWRwby03ay1iaW5hcml6ZWQgcHJlZmVyZW5jZSBkYXRhc2V0LCB3aGljaCBjb25zaXN0cyBvZiBzeW50aGV0aWMsIGhpZ2gtcXVhbGl0eSwgbXVsdGktdHVybiBwcmVmZXJlbmNlcyB0aGF0IGhhdmUgYmVlbiBzY29yZWQgdmlhIExMTXMuIiwzLjAsLE9wZW4gd2VpZ2h0cyAodW5yZXN0cmljdGVkKSwiVW5pdGVkIFN0YXRlcyBvZiBBbWVyaWNhLEtvcmVhIChSZXB1YmxpYyBvZiksU3BhaW4iLE1peHRyYWwgOHgyMkIsNC40NDU2MjU2ZSsxOSw5ODk1MDAwMDAwMDAwMDAqMzIqMS4zKjM2MDAqMC4zID0gNC40NDU2MjU2ZSsxOSwzMi4wLCwyMDI1LTExLTI4IDExOjUzOjQ0KzAwOjAwLCwsLCwsIkluZHVzdHJ5LEFjYWRlbWlhLEluZHVzdHJ5IiwsLCwsT3BlbiBzb3VyY2UsIkFwYWNoZSAyLjAKCmh0dHBzOi8vZ2l0aHViLmNvbS9odWdnaW5nZmFjZS9hbGlnbm1lbnQtaGFuZGJvb2svdHJlZS9tYWluL3JlY2lwZXMvemVwaHlyLTE0MWItQTM1YgpodHRwczovL2h1Z2dpbmdmYWNlLmNvL0h1Z2dpbmdGYWNlSDQvemVwaHlyLW9ycG8tMTQxYi1BMzViLXYwLjEiLCwsLCwsNDQyODcuMDgzOTcyNjM2MzksSGFyZHdhcmUsLCwsLFllcwpEaWZmQmluZEZSLEJpb2xvZ3ksIlByb3RlaW4tbGlnYW5kIGJpbmRpbmcgYWZmaW5pdHkgcHJlZGljdGlvbixQcm90ZWluLWxpZ2FuZCBjb250YWN0IHByZWRpY3Rpb24iLCJQZWtpbmcgVW5pdmVyc2l0eSxUc2luZ2h1YS1QZWlraW5nIENlbnRlciBmb3IgTGlmZSBTY2llbmNlcyIsIkppbnRhbyBaaHUsIFpob25naHVpIEd1LCBKaWFuZmVuZyBQZWksIEx1aHVhIExhaSIsMjAyNC0wNC0wOSxEaWZmQmluZEZSOiBhbiBTRSgzKSBlcXVpdmFyaWFudCBuZXR3b3JrIGZvciBmbGV4aWJsZSBwcm90ZWlu4oCTbGlnYW5kIGRvY2tpbmcsaHR0cHM6Ly9wdWJzLnJzYy5vcmcvZW4vY29udGVudC9hcnRpY2xlaHRtbC8yMDI0L3NjL2Qzc2MwNjgwM2osMTYuMCwsLCwsNC4wMDAwMDAwMDAwMDAwMDFlKzIwLCIxLiBIYXJkd2FyZSBzZXR1cDoKLSBNYWluIG1vZGVsOiA4w5cgTlZJRElBIEE4MDAgR1BVcyAoNy44MMOXMTDCucKzIEZMT1AvcyBwZXIgR1BVKQotIE1ETiBtb2RlbDogNMOXIE5WSURJQSBUZXNsYSBWMTAwLVNYTTIgR1BVcyAoMS4yNcOXMTDCueKBtCBGTE9QL3MgcGVyIEdQVSkKCjIuIFRyYWluaW5nIGR1cmF0aW9uIChlc3RpbWF0ZWQgZnJvbSBzdGVwcyBhbmQgc3RlcCB0aW1lKToKLSBNYWluIG1vZGVsOiAyNjIsMDAwIHN0ZXBzIMOXIDVzID0gMS4zMcOXMTDigbYgc2Vjb25kcyAofjE1IGRheXMpCi0gTUROIG1vZGVsOiA2NSwwMDAgc3RlcHMgw5cgNXMgPSAzLjI1w5cxMOKBtSBzZWNvbmRzICh+My43NiBkYXlzKQoKMy4gVXRpbGl6YXRpb24gcmF0ZTogNDAlCgo0LiBGaW5hbCBjYWxjdWxhdGlvbjoKTWFpbjogOCBHUFVzIMOXIDcuODDDlzEwwrnCsyBGTE9QL3Mgw5cgMS4zMcOXMTDigbYgcyDDlyAwLjQgPSAzLjMxw5cxMMKy4oGwIEZMT1BzCk1ETjogNCBHUFVzIMOXIDEuMjXDlzEwwrnigbQgRkxPUC9zIMOXIDMuMjXDlzEw4oG1IHMgw5cgMC40ID0gNi41MMOXMTDCueKBuSBGTE9QcwpUb3RhbDogMy4zMcOXMTDCsuKBsCArIDYuNTDDlzEwwrnigbkg4omIIDQuMMOXMTDCsuKBsCBGTE9QcyIsLCJEYXRhIHBvaW50cyA9IDE2LDczOSB0cmFpbmluZyBzdHJ1Y3R1cmVzCk5vdGU6IEVwb2NocyAoMTAwMCkgbm90IGNvdW50ZWQgYXMgd2Ugb25seSBjb25zaWRlciB1bmlxdWUgZGF0YSBwb2ludHMKCjE2LDczOSA9IDEuNjc0ZTQiLCwsLCxDb25maWRlbnQsIk1vbGVjdWxhciBkb2NraW5nLCBhIGtleSB0ZWNobmlxdWUgaW4gc3RydWN0dXJlLWJhc2VkIGRydWcgZGVzaWduLCBwbGF5cyBwaXZvdGFsIHJvbGVzIGluIHByb3RlaW7igJNsaWdhbmQgaW50ZXJhY3Rpb24gbW9kZWxpbmcsIGhpdCBpZGVudGlmaWNhdGlvbiBhbmQgb3B0aW1pemF0aW9uLCBpbiB3aGljaCBhY2N1cmF0ZSBwcmVkaWN0aW9uIG9mIHByb3RlaW7igJNsaWdhbmQgYmluZGluZyBtb2RlIGlzIGVzc2VudGlhbC4gQ29udmVudGlvbmFsIGRvY2tpbmcgYXBwcm9hY2hlcyBwZXJmb3JtIHdlbGwgaW4gcmVkb2NraW5nIHRhc2tzIHdpdGgga25vd24gcHJvdGVpbiBiaW5kaW5nIHBvY2tldCBjb25mb3JtYXRpb24gaW4gdGhlIGNvbXBsZXggc3RhdGUuIEhvd2V2ZXIsIGluIHJlYWwtd29ybGQgZG9ja2luZyBzY2VuYXJpbyB3aXRob3V0IGtub3dpbmcgdGhlIHByb3RlaW4gYmluZGluZyBjb25mb3JtYXRpb24gZm9yIGEgbmV3IGxpZ2FuZCwgYWNjdXJhdGVseSBtb2RlbGluZyB0aGUgYmluZGluZyBjb21wbGV4IHN0cnVjdHVyZSByZW1haW5zIGNoYWxsZW5naW5nIGFzIGZsZXhpYmxlIGRvY2tpbmcgaXMgY29tcHV0YXRpb25hbGx5IGV4cGVuc2l2ZSBhbmQgaW5hY2N1cmF0ZS4gVHlwaWNhbCBkZWVwIGxlYXJuaW5nLWJhc2VkIGRvY2tpbmcgbWV0aG9kcyBkbyBub3QgZXhwbGljaXRseSBjb25zaWRlciBwcm90ZWluIHNpZGUgY2hhaW4gY29uZm9ybWF0aW9ucyBhbmQgZmFpbCB0byBlbnN1cmUgdGhlIHBoeXNpY2FsIHBsYXVzaWJpbGl0eSBhbmQgZGV0YWlsZWQgYXRvbWljIGludGVyYWN0aW9ucy4gSW4gdGhpcyBzdHVkeSwgd2UgcHJlc2VudCBEaWZmQmluZEZSLCBhIGZ1bGwtYXRvbSBkaWZmdXNpb24tYmFzZWQgZmxleGlibGUgZG9ja2luZyBtb2RlbCB0aGF0IG9wZXJhdGVzIG92ZXIgdGhlIHByb2R1Y3Qgc3BhY2Ugb2YgbGlnYW5kIG92ZXJhbGwgbW92ZW1lbnRzIGFuZCBmbGV4aWJpbGl0eSBhbmQgcG9ja2V0IHNpZGUgY2hhaW4gdG9yc2lvbiBjaGFuZ2VzLiBXZSBzaG93IHRoYXQgRGlmZkJpbmRGUiBoYXMgaGlnaGVyIGFjY3VyYWN5IGluIHByb2R1Y2luZyBuYXRpdmUtbGlrZSBiaW5kaW5nIHN0cnVjdHVyZXMgd2l0aCBwaHlzaWNhbGx5IHBsYXVzaWJsZSBhbmQgZGV0YWlsZWQgaW50ZXJhY3Rpb25zIHRoYW4gYXZhaWxhYmxlIGRvY2tpbmcgbWV0aG9kcy4gRnVydGhlcm1vcmUsIGluIHRoZSBBcG8gYW5kIEFscGhhRm9sZDIgbW9kZWxlZCBzdHJ1Y3R1cmVzLCBEaWZmQmluZEZSIGRlbW9uc3RyYXRlcyBzdXBlcmlvciBhZHZhbnRhZ2VzIGluIGFjY3VyYXRlIGxpZ2FuZCBiaW5kaW5nIHBvc2UgYW5kIHByb3RlaW4gYmluZGluZyBjb25mb3JtYXRpb24gcHJlZGljdGlvbiwgbWFraW5nIGl0IHN1aXRhYmxlIGZvciBBcG8gYW5kIEFscGhhRm9sZDIgc3RydWN0dXJlLWJhc2VkIGRydWcgZGVzaWduLiBEaWZmQmluZEZSIHByb3ZpZGVzIGEgcG93ZXJmdWwgZmxleGlibGUgZG9ja2luZyB0b29sIGZvciBtb2RlbGluZyBhY2N1cmF0ZSBwcm90ZWlu4oCTbGlnYW5kIGJpbmRpbmcgc3RydWN0dXJlcy4iLCwsT3BlbiB3ZWlnaHRzICh1bnJlc3RyaWN0ZWQpLCJDaGluYSxDaGluYSIsLCwsLCwyMDI1LTEyLTAxIDE0OjE0OjI1KzAwOjAwLCwsLCwsIkFjYWRlbWlhLFJlc2VhcmNoIGNvbGxlY3RpdmUiLCwsLCxVbnJlbGVhc2VkLCJCU0QtMy1DbGF1c2UtQ2xlYXIgbGljZW5zZQpodHRwczovL2dpdGh1Yi5jb20vSEJpb3F1YW50L0RpZmZCaW5kRlIiLCwsLCwsLEhhcmR3YXJlLCwsLCxZZXMKV2VpdHVBSSAxLjAsIk11bHRpbW9kYWwsTGFuZ3VhZ2UsVmlzaW9uIiwiTGFuZ3VhZ2UgbW9kZWxpbmcvZ2VuZXJhdGlvbixRdWVzdGlvbiBhbnN3ZXJpbmcsVmlzdWFsIHF1ZXN0aW9uIGFuc3dlcmluZyIsV2VpdHUgQUksMjAyNC0wNC0wOSwyMDI0LTA0LTA5LCLpppnmuK/lpKfmqKHlnovlhazlj7hXZWl0dSBBSemmluengO+8jOaJk+mAoOWkmuaooeaAgU5hdGl2ZeeahOaKgOacr+WSjOS6p+WTgQoiLGh0dHBzOi8vMzZrci5jb20vcC8yNzI1OTI5ODE2Mzg0NzcwLCwsLDE1MDAwMDAwMDAwLjAsMTVCLCwsLCwsLCwsQ29uZmlkZW50LCwsLCxIb25nIEtvbmcsLCwsLCwyMDI1LTExLTI4IDExOjUzOjQ0KzAwOjAwLCwsLCwsSW5kdXN0cnksLCwsLCwsLCwsLCwsLCwsLCwKR1BULTQgVHVyYm8gKEFwciAyMDI0KSwiTXVsdGltb2RhbCxWaXNpb24sTGFuZ3VhZ2UsSW1hZ2UgZ2VuZXJhdGlvbiIsIkNoYXQsTGFuZ3VhZ2UgbW9kZWxpbmcvZ2VuZXJhdGlvbixJbWFnZSBnZW5lcmF0aW9uLFNwZWVjaCBzeW50aGVzaXMsVGFibGUgdGFza3MsVmlzdWFsIHF1ZXN0aW9uIGFuc3dlcmluZyxJbWFnZSBjYXB0aW9uaW5nIixPcGVuQUksLDIwMjQtMDQtMDksIk91ciBuZXcgR1BULTQgVHVyYm8gaXMgbm93IGF2YWlsYWJsZSB0byBwYWlkIENoYXRHUFQgdXNlcnMuIFdl4oCZdmUgaW1wcm92ZWQgY2FwYWJpbGl0aWVzIGluIHdyaXRpbmcsIG1hdGgsIGxvZ2ljYWwgcmVhc29uaW5nLCBhbmQgY29kaW5nIixodHRwczovL3guY29tL09wZW5BSS9zdGF0dXMvMTc3ODU3NDYxMzgxMzAwNjYxMCwsU09UQSBpbXByb3ZlbWVudCxJbXByb3ZlcyB1cG9uIEdQVC00IFR1cmJvIGZyb20gTm92IDIwMjMsLE5vdCBrbm93bi4gTWF5YmUgc21hbGxlci9zcGFyc2VyIHRoYW4gR1BULTQuLCxUcmFpbmluZyBjb21wdXRlIGVzdGltYXRlZCB0byBiZSAyLjJlMjUgRkxPUCB1c2luZyBiZW5jaG1hcmsgaW1wdXRhdGlvbi4gaHR0cHM6Ly9jb2xhYi5yZXNlYXJjaC5nb29nbGUuY29tL2RyaXZlLzFyM3BVTWhCN0toMEdsczllRy12X1hlZldyeWU5ZlZRUj91c3A9c2hhcmluZywsLCwsLCxVbmtub3duLCJUb2RheSwgd2Ugc2hhcmVkIGRvemVucyBvZiBuZXcgYWRkaXRpb25zIGFuZCBpbXByb3ZlbWVudHMsIGFuZCByZWR1Y2VkIHByaWNpbmcgYWNyb3NzIG1hbnkgcGFydHMgb2Ygb3VyIHBsYXRmb3JtLiBUaGVzZSBpbmNsdWRlOgoKTmV3IEdQVC00IFR1cmJvIG1vZGVsIHRoYXQgaXMgbW9yZSBjYXBhYmxlLCBjaGVhcGVyIGFuZCBzdXBwb3J0cyBhIDEyOEsgY29udGV4dCB3aW5kb3ciLCwsQVBJIGFjY2VzcyxVbml0ZWQgU3RhdGVzIG9mIEFtZXJpY2EsR1BULTQgVHVyYm8gKE5vdiAyMDIzKSwsLCwsMjAyNi0wMi0xMSAxOTozNTowNSswMDowMCwsLCwsLEluZHVzdHJ5LFRydWUsLCwsVW5yZWxlYXNlZCwsVHJ1ZSwsLCxUcnVlLCxCZW5jaG1hcmtzLCwsLCxObwpTdGFibGUgTE0gMiAxMkIsTGFuZ3VhZ2UsIkxhbmd1YWdlIG1vZGVsaW5nL2dlbmVyYXRpb24sVHJhbnNsYXRpb24iLFN0YWJpbGl0eSBBSSwsMjAyNC0wNC0wOCxJbnRyb2R1Y2luZyBTdGFibGUgTE0gMiAxMkIsImh0dHBzOi8vc3RhYmlsaXR5LmFpL25ld3MvaW50cm9kdWNpbmctc3RhYmxlLWxtLTItMTJiCmh0dHBzOi8vaHVnZ2luZ2ZhY2UuY28vc3RhYmlsaXR5YWkvc3RhYmxlbG0tMi0xMmIiLCwsLDEyMTQzNjA1NzYwLjAsUHJlY2lzZSBudW1iZXIgZ2l2ZW4gaW4gSEYgbW9kZWwgY2FyZCwyLjkxZSsyMywiMiogMTIxNDM2MDU3NjAgcGFyYW1zICogMyogMlQgdG9rZW5zICogMiBlcG9jaHMgPSAyLjkxZTIzLiAKVHJhaW5lZCBvbiAzODQgSDEwMHMgKEFXUyBQNSBpbnN0YW5jZXMpLiIsMjAwMDAwMDAwMDAwMCwyVCB0b2tlbnMsLCxOVklESUEgSDEwMCBTWE01IDgwR0IsU2VsZi1zdXBlcnZpc2VkIGxlYXJuaW5nLENvbmZpZGVudCwiSW50cm9kdWNpbmcgdGhlIGxhdGVzdCBhZGRpdGlvbnMgdG8gb3VyIFN0YWJsZSBMTSAyIGxhbmd1YWdlIG1vZGVsIHNlcmllczogYSAxMiBiaWxsaW9uIHBhcmFtZXRlciBiYXNlIG1vZGVsIGFuZCBhbiBpbnN0cnVjdGlvbi10dW5lZCB2YXJpYW50LCB0cmFpbmVkIG9uIDIgdHJpbGxpb24gdG9rZW5zIGluIHNldmVuIGxhbmd1YWdlczogRW5nbGlzaCwgU3BhbmlzaCwgR2VybWFuLCBJdGFsaWFuLCBGcmVuY2gsIFBvcnR1Z3Vlc2UsIGFuZCBEdXRjaC4gVGhpcyBtZWRpdW0tc2l6ZWQgbW9kZWwgYmFsYW5jZXMgc3Ryb25nIHBlcmZvcm1hbmNlLCBlZmZpY2llbmN5LCBtZW1vcnkgcmVxdWlyZW1lbnRzLCBhbmQgc3BlZWQsIGZvbGxvd2luZyBvdXIgZXN0YWJsaXNoZWQgU3RhYmxlIExNIDIgMS42QiBmcmFtZXdvcmsgYXMgZGV0YWlsZWQgaW4gb3VyIHByZXZpb3VzbHkgcmVsZWFzZWQgdGVjaG5pY2FsIHJlcG9ydC4gV2l0aCB0aGlzIHJlbGVhc2UsIHdl4oCZcmUgZXh0ZW5kaW5nIG91ciBtb2RlbCByYW5nZSwgb2ZmZXJpbmcgYSB0cmFuc3BhcmVudCBhbmQgcG93ZXJmdWwgdG9vbCBmb3IgZGV2ZWxvcGVycyB0byBpbm5vdmF0ZSBpbiBBSSBsYW5ndWFnZSB0ZWNobm9sb2d5LiBTb29uLCB3ZSBwbGFuIHRvIGludHJvZHVjZSBhIGxvbmctY29udGV4dCB2YXJpYW50IG9mIHRoZXNlIG1vZGVscyB3aGljaCB3aWxsIGJlIGF2YWlsYWJsZSBvbiBIdWdnaW5nIEZhY2UgdXBvbiByZWxlYXNlLgoKRnJvbSBIdWdnaW5nIEZhY2U6ClN0YWJsZSBMTSAyIDEyQiBpcyBhIDEyLjEgYmlsbGlvbiBwYXJhbWV0ZXIgZGVjb2Rlci1vbmx5IGxhbmd1YWdlIG1vZGVsIHByZS10cmFpbmVkIG9uIDIgdHJpbGxpb24gdG9rZW5zIG9mIGRpdmVyc2UgbXVsdGlsaW5ndWFsIGFuZCBjb2RlIGRhdGFzZXRzIGZvciB0d28gZXBvY2hzLiIsMi4wLCxPcGVuIHdlaWdodHMgKHJlc3RyaWN0ZWQgdXNlKSxVbml0ZWQgS2luZ2RvbSBvZiBHcmVhdCBCcml0YWluIGFuZCBOb3J0aGVybiBJcmVsYW5kLCwsLCwsMjAyNS0xMS0yOCAxMTo1Mzo0NCswMDowMCwsLCwsLEluZHVzdHJ5LCwsLCxPcGVuIHNvdXJjZSwiUmVxdWlyZXMgU3RhYmlsaXR5IEFJIE1lbWJlcnNoaXAuIEZyZWUgZm9yIG5vbi1jb21tZXJjaWFsIHVzZSwgJDIwL21vbnRoIGZvciBjb21tZXJjaWFsIHVzZSBpZiBsZXNzIHRoYW4gJDFNIGluIGFubnVhbCByZXZlbnVlLCAkMU0gaW4gaW5zdGl0dXRpb25hbCBmdW5kaW5nLCBhbmQgMU0gbW9udGhseSBhY3RpdmUgdXNlcnMuIAoKQXBhY2hlIDIuMCBsaWNlbnNlIGZvciByZXBvLCB3aGljaCBpbmNsdWRlcyBkZXRhaWxlZCBoeXBlcnBhcmFtcyBhbmQgdHJhaW5pbmcgZGV0YWlsczogaHR0cHM6Ly9naXRodWIuY29tL1N0YWJpbGl0eS1BSS9TdGFibGVMTS9ibG9iL21haW4vTElDRU5TRSAgIixUcnVlLCwsQkYxNiwsLE9wZXJhdGlvbiBjb3VudGluZywsLCwsWWVzCllhQVJULEltYWdlIGdlbmVyYXRpb24sIlRleHQtdG8taW1hZ2UsSW1hZ2UgZ2VuZXJhdGlvbiIsWWFuZGV4LCJTZXJnZXkgS2FzdHJ5dWxpbiwgQXJ0ZW0gS29uZXYsIEFsZXhhbmRlciBTaGlzaGVueWEsIEV1Z2VuZSBMeWFwdXN0aW4sIEFydGVtIEtodXJzaHVkb3YsIEFsZXhhbmRlciBUc2Vsb3Vzb3YsIE5pa2l0YSBWaW5va3Vyb3YsIERlbmlzIEt1em5lZGVsZXYsIEFsZXhhbmRlciBNYXJrb3ZpY2gsIEdyaWdvcml5IExpdnNoaXRzLCBBbGV4ZXkgS2lyaWxsb3YsIEFuYXN0YXNpaWEgVGFiaXNoZXZhLCBMaXVib3YgQ2h1YmFyb3ZhLCBNYXJpbmEgS2FtaW5za2FpYSwgQWxleGFuZGVyIFVzdHl1emhhbmluLCBBcnRlbWlpIFNodmV0c292LCBEYW5paWwgU2hsZW5za2lpLCBWYWxlcmlpIFN0YXJ0c2V2LCBEbWl0cmlpIEtvcm5pbG92LCBNaWtoYWlsIFJvbWFub3YsIEFydGVtIEJhYmVua28sIFNlcmdlaSBPdmNoYXJlbmtvLCBWYWxlbnRpbiBLaHJ1bGtvdiIsMjAyNC0wNC0wOCxZYUFSVDogWWV0IEFub3RoZXIgQVJUIFJlbmRlcmluZyBUZWNobm9sb2d5LGh0dHBzOi8vYXJ4aXYub3JnL2Ficy8yNDA0LjA1NjY2LCwsLDIzMDAwMDAwMDAuMCwsOC4yMTM3NmUrMTksIlRoZXJlIGlzIGNhc2NhZGUgb2YgMyBtb2RlbHM6CgpHRU42NApQYXJhbWV0ZXJzOiAyLjMgYmlsbGlvbgpJbnB1dDogVGV4dHVhbCBwcm9tcHQKT3V0cHV0OiA2NHg2NCBpbWFnZQpCYXRjaCBTaXplOiA0ODAwCkl0ZXJhdGlvbnM6IDEuMSDDlyAxMF42IAoKQ29tcHV0ZSA9IDYgKiAyLjMgYmlsbGlvbiAqIDQ4MDAgKiAxLjEgw5cgMTBeNiA9IDcuMjg2NGUrMTkKClNSMjU2ClBhcmFtZXRlcnM6IDcwMCBtaWxsaW9uCklucHV0OiA2NHg2NCBpbWFnZQpPdXRwdXQ6IDI1NngyNTYgaW1hZ2UKQmF0Y2ggU2l6ZTogOTYwCkl0ZXJhdGlvbnM6IDEuNSDDlyAxMF42IAoKQ29tcHV0ZSA9IDYgKiA3MDAgbWlsbGlvbiAqIDk2MCAqIDEuNSDDlyAxMF42ID0gNi4wNDhlKzE4CgpTUjEwMjQKUGFyYW1ldGVyczogNzAwIG1pbGxpb24KSW5wdXQ6IDI1NngyNTYgaW1hZ2UKT3V0cHV0OiAxMDI0eDEwMjQgaW1hZ2UKQmF0Y2ggU2l6ZTogNTEyCkl0ZXJhdGlvbnM6IDEuNSDDlyAxMF42IAoKQ29tcHV0ZSA9IDYgKiA3MDAgbWlsbGlvbiAqIDUxMiAqIDEuNSDDlyAxMF42ID0gMy4yMjU2ZSsxOAoKVG90YWwgY29tcHV0ZSA9IDcuMjg2NGUrMTkgKyA2LjA0OGUrMTggKyAzLjIyNTZlKzE4ID0gOC4yMTM3NmUrMTkiLCwsLCxOVklESUEgQTEwMCBTWE00IDgwIEdCLCxTcGVjdWxhdGl2ZSwiSW4gdGhlIHJhcGlkbHkgcHJvZ3Jlc3NpbmcgZmllbGQgb2YgZ2VuZXJhdGl2ZSBtb2RlbHMsIHRoZSBkZXZlbG9wbWVudCBvZiBlZmZpY2llbnQgYW5kIGhpZ2gtZmlkZWxpdHkgdGV4dC10by1pbWFnZSBkaWZmdXNpb24gc3lzdGVtcyByZXByZXNlbnRzIGEgc2lnbmlmaWNhbnQgZnJvbnRpZXIuIFRoaXMgc3R1ZHkgaW50cm9kdWNlcyBZYUFSVCwgYSBub3ZlbCBwcm9kdWN0aW9uLWdyYWRlIHRleHQtdG8taW1hZ2UgY2FzY2FkZWQgZGlmZnVzaW9uIG1vZGVsIGFsaWduZWQgdG8gaHVtYW4gcHJlZmVyZW5jZXMgdXNpbmcgUmVpbmZvcmNlbWVudCBMZWFybmluZyBmcm9tIEh1bWFuIEZlZWRiYWNrIChSTEhGKS4gRHVyaW5nIHRoZSBkZXZlbG9w</x:v>
      </x:c>
    </x:row>
    <x:row r="129" ht="18" customHeight="1">
      <x:c r="A129" s="17" t="n">
        <x:v>124</x:v>
      </x:c>
      <x:c r="B129" s="17" t="n">
        <x:v>310</x:v>
      </x:c>
      <x:c r="C129" s="160" t="str">
        <x:v>bWVudCBvZiBZYUFSVCwgd2UgZXNwZWNpYWxseSBmb2N1cyBvbiB0aGUgY2hvaWNlcyBvZiB0aGUgbW9kZWwgYW5kIHRyYWluaW5nIGRhdGFzZXQgc2l6ZXMsIHRoZSBhc3BlY3RzIHRoYXQgd2VyZSBub3Qgc3lzdGVtYXRpY2FsbHkgaW52ZXN0aWdhdGVkIGZvciB0ZXh0LXRvLWltYWdlIGNhc2NhZGVkIGRpZmZ1c2lvbiBtb2RlbHMgYmVmb3JlLiBJbiBwYXJ0aWN1bGFyLCB3ZSBjb21wcmVoZW5zaXZlbHkgYW5hbHl6ZSBob3cgdGhlc2UgY2hvaWNlcyBhZmZlY3QgYm90aCB0aGUgZWZmaWNpZW5jeSBvZiB0aGUgdHJhaW5pbmcgcHJvY2VzcyBhbmQgdGhlIHF1YWxpdHkgb2YgdGhlIGdlbmVyYXRlZCBpbWFnZXMsIHdoaWNoIGFyZSBoaWdobHkgaW1wb3J0YW50IGluIHByYWN0aWNlLiBGdXJ0aGVybW9yZSwgd2UgZGVtb25zdHJhdGUgdGhhdCBtb2RlbHMgdHJhaW5lZCBvbiBzbWFsbGVyIGRhdGFzZXRzIG9mIGhpZ2hlci1xdWFsaXR5IGltYWdlcyBjYW4gc3VjY2Vzc2Z1bGx5IGNvbXBldGUgd2l0aCB0aG9zZSB0cmFpbmVkIG9uIGxhcmdlciBkYXRhc2V0cywgZXN0YWJsaXNoaW5nIGEgbW9yZSBlZmZpY2llbnQgc2NlbmFyaW8gb2YgZGlmZnVzaW9uIG1vZGVscyB0cmFpbmluZy4gRnJvbSB0aGUgcXVhbGl0eSBwZXJzcGVjdGl2ZSwgWWFBUlQgaXMgY29uc2lzdGVudGx5IHByZWZlcnJlZCBieSB1c2VycyBvdmVyIG1hbnkgZXhpc3Rpbmcgc3RhdGUtb2YtdGhlLWFydCBtb2RlbHMuIiwsLEFQSSBhY2Nlc3MsUnVzc2lhLCwsLDE2MC4wLCwyMDI1LTExLTI4IDExOjUzOjQ0KzAwOjAwLCwsLDQ4MDAuMCwsSW5kdXN0cnksLCwsLFVucmVsZWFzZWQsLCwsLCwsMTI2NTQwLjE2MTQ1MDI3MDE0LE9wZXJhdGlvbiBjb3VudGluZywsLCwsTm8KT3BlblRoYWlHUFQgdjEuMC4wICgxM0IpLExhbmd1YWdlLCJDaGF0LExhbmd1YWdlIG1vZGVsaW5nL2dlbmVyYXRpb24sUXVlc3Rpb24gYW5zd2VyaW5nLFJldHJpZXZhbC1hdWdtZW50ZWQgZ2VuZXJhdGlvbiIsIk1haGlkb2wgVW5pdmVyc2l0eSxBSSBFbnRyZXByZW5ldXJzIEFzc29jaWF0aW9uIG9mIFRoYWlsYW5kIiwiS29ia3JpdCBWaXJpeWF5dWRoYWtvcm4sIFN1bWV0aCBZdWVueW9uZywgVGhhd2Vld2F0IFJ1Z3N1amFyaXQsIEppbGxhcGhhdCBKYXJvZW5rYW50YXNpbWEsIE5vcmFwYXQgQnVwcG9kb20sIEtvcmF2aWNoIFNhbmdrYWV3LCBQZWVyYXdhdCBSb2pyYXRjaGFkYWtvcm4sIFN1cmFwb24gTm9uZXN1bmcsIENoYW5vbiBVdHVwb24sIFNhZGhpcyBXb25ncHJheW9vbiwgTnVjaGFyZWUgVGhvbmd0aHVuZ3dvbmcsIENoYXdha29ybiBQaGlhbnRoYW0sIFBhdHRlZXJhIFRyaWFtYW1vcm53b290aC4gTmF0dGFyaWthIEp1bnRhcmFwYW9yYXlhLCBLcmlhbmdrcmFpIFNhZXRhbiwgUGl0aWtvcm4gS2hsYWlzYW1uaWFuZyIsMjAyNC0wNC0wOCxPcGVuVGhhaUdQVCAxM2IgMS4wLjAsaHR0cHM6Ly9vcGVudGhhaWdwdC5haWVhdC5vci50aC9vcGVudGhhaWdwdC0xLjAuMC1sZXNzLXRoYW4tOC1hcHItMjAyNC1ncmVhdGVyLXRoYW4sLCwsMTMxMDAwMDAwMDAuMCxodHRwczovL2h1Z2dpbmdmYWNlLmNvL29wZW50aGFpZ3B0L29wZW50aGFpZ3B0LTEuMC4wLTEzYi1jaGF0LDUuMTFlKzIxLCIiIlByZXRyYWluZWQgdXBvbiBhIGZvdW5kYXRpb24gb2YgbW9yZSB0aGFuIDY1IGJpbGxpb24gVGhhaSBsYW5ndWFnZSB3b3JkcyBhbmQgbWV0aWN1bG91c2x5IGZpbmUtdHVuZWQgd2l0aCBvdmVyIDEgbWlsbGlvbiBUaGFpIGluc3RydWN0aW9uIGV4YW1wbGVzIiIuIFRoZSBtb2RlbCBoYXMgMTMuMUIgcGFyYW1ldGVycyAoaHR0cHM6Ly9odWdnaW5nZmFjZS5jby9vcGVudGhhaWdwdC9vcGVudGhhaWdwdC0xLjAuMC0xM2ItY2hhdCkuCgpFdmVyeSBBc2lhbiBsYW5ndWFnZSBpbiBodHRwczovL2RvY3MuZ29vZ2xlLmNvbS9kb2N1bWVudC9kLzFYV0x5TXpjVmZEdjRlRlFYM3lQZ004TVozX1ExcGh0SUZ6OUdLdjRfS2FNL2VkaXQ/dGFiPXQuMCNoZWFkaW5nPWguaWVpaGMwOHA4ZG4wIGhhcyBhIHdvcmQgcGVyIHRva2VuIHJhdGlvIG9mIDEsIHNvIEkgd2lsbCBhc3N1bWUgdGhlIHNhbWUgZm9yIFRoYWkuIFNpbmNlIExsYW1hIGhhcyBkZW5zZSBhcmNoaXRlY3R1cmUsIGFzc3VtaW5nIHByZXRyYWluaW5nIHdhcyBkb25lIGZvciAxIGVwb2NoLCB0aGUgNk5EIGFwcHJveGltYXRpb24geWllbGRzClByZS10cmFpbmluZyBjb21wdXRlCj0gIyBvZiBhY3RpdmUgcGFyYW1ldGVycyAvIGZvcndhcmQgcGFzcyAqICMgb2YgdG9rZW5zICogNiBGTE9QUyAvIHRva2VuCn49IDEuMzFlMTAgcGFyYW1ldGVycyAqIDYuNWUxMCB3b3JkcyAqIDEgdG9rZW4gLyB3b3JkICogNiBGTE9QUyAvIHRva2VuCn49IDUuMTFlMjEgRkxPUFMiLCwiIiJQcmV0cmFpbmVkIHVwb24gYSBmb3VuZGF0aW9uIG9mIG1vcmUgdGhhbiA2NSBiaWxsaW9uIFRoYWkgbGFuZ3VhZ2Ugd29yZHMiIiAoaHR0cHM6Ly9odWdnaW5nZmFjZS5jby9vcGVudGhhaWdwdC9vcGVudGhhaWdwdC0xLjAuMC0xM2ItY2hhdCkuClNpbmNlIHRoaXMgaXMgYSB0ZXh0IGdlbmVyYXRpb24gbW9kZWwsIHRoZSBkYXRhc2V0IHNpemUgaXMgbWVhc3VyZWQgaW4gbnVtYmVyIG9mIHdvcmRzIChodHRwczovL2RvY3MuZ29vZ2xlLmNvbS9kb2N1bWVudC9kLzFYV0x5TXpjVmZEdjRlRlFYM3lQZ004TVozX1ExcGh0SUZ6OUdLdjRfS2FNL2VkaXQ/dGFiPXQuMCNoZWFkaW5nPWguaWVpaGMwOHA4ZG4wKS4iLCwsLCxDb25maWRlbnQsIvCfh7nwn4etIE9wZW5UaGFpR1BUIDEzYiBWZXJzaW9uIDEuMC4wIGlzIGFuIGFkdmFuY2VkIDEzLWJpbGxpb24tcGFyYW1ldGVyIFRoYWkgbGFuZ3VhZ2UgY2hhdCBtb2RlbCBiYXNlZCBvbiBMTGFNQSB2MiByZWxlYXNlZCBvbiBBcHJpbCA4LCAyMDI0LiBJdCBoYXMgYmVlbiBzcGVjaWZpY2FsbHkgZmluZS10dW5lZCBmb3IgVGhhaSBpbnN0cnVjdGlvbnMgYW5kIGVuaGFuY2VkIGJ5IGluY29ycG9yYXRpbmcgb3ZlciAxMCwwMDAgb2YgdGhlIG1vc3QgY29tbW9ubHkgdXNlZCBUaGFpIHdvcmRzIGludG8gdGhlIGxhcmdlIGxhbmd1YWdlIG1vZGVsJ3MgKExMTSkgZGljdGlvbmFyeSwgc2lnbmlmaWNhbnRseSBib29zdGluZyBpdHMgcmVzcG9uc2Ugc3BlZWQuIiwsLE9wZW4gd2VpZ2h0cyAocmVzdHJpY3RlZCB1c2UpLCJUaGFpbGFuZCxUaGFpbGFuZCIsTGxhbWEgMi0xM0IsNy44NmUrMTYsIiIiUHJldHJhaW5lZCB1cG9uIGEgZm91bmRhdGlvbiBvZiBtb3JlIHRoYW4gNjUgYmlsbGlvbiBUaGFpIGxhbmd1YWdlIHdvcmRzIGFuZCBtZXRpY3Vsb3VzbHkgZmluZS10dW5lZCB3aXRoIG92ZXIgMSBtaWxsaW9uIFRoYWkgaW5zdHJ1Y3Rpb24gZXhhbXBsZXMiIi4gVGhlIG1vZGVsIGhhcyAxMy4xQiBwYXJhbWV0ZXJzIChodHRwczovL2h1Z2dpbmdmYWNlLmNvL29wZW50aGFpZ3B0L29wZW50aGFpZ3B0LTEuMC4wLTEzYi1jaGF0KS4KClNpbmNlIExsYW1hIGhhcyBkZW5zZSBhcmNoaXRlY3R1cmUsIGFzc3VtaW5nIGZpbmUtdHVuaW5nIHdhcyBkb25lIGZvciAxIGVwb2NoLCB0aGUgNk5EIGFwcHJveGltYXRpb24geWllbGRzCkZpbmUtdHVuaW5nIGNvbXB1dGUKPSAjIG9mIGFjdGl2ZSBwYXJhbWV0ZXJzIC8gZm9yd2FyZCBwYXNzICogIyBvZiBleGFtcGxlcyAqIDYgRkxPUFMgLyB0b2tlbgp+PSAxLjMxZTEwIHBhcmFtZXRlcnMgKiAxZTYgZXhhbXBsZXMgKiA2IEZMT1BTIC8gdG9rZW4KPSA3Ljg2ZTE2IEZMT1BTIiwsLDIwMjYtMDItMTEgMTk6MjY6MjcrMDA6MDAsLCwsLCxBY2FkZW1pYSwsLCwsVW5yZWxlYXNlZCwibGxhbWEyIGxpY2Vuc2UKaHR0cHM6Ly9odWdnaW5nZmFjZS5jby9vcGVudGhhaWdwdC9vcGVudGhhaWdwdC0xLjAuMC0xM2ItY2hhdCIsLCwsLCwsT3BlcmF0aW9uIGNvdW50aW5nLG9wZW50aGFpZ3B0LCwsLFllcwpPcGVuVGhhaUdQVCB2MS4wLjAgKDdCKSxMYW5ndWFnZSwiQ2hhdCxMYW5ndWFnZSBtb2RlbGluZy9nZW5lcmF0aW9uLFF1ZXN0aW9uIGFuc3dlcmluZyxSZXRyaWV2YWwtYXVnbWVudGVkIGdlbmVyYXRpb24iLCJNYWhpZG9sIFVuaXZlcnNpdHksQUkgRW50cmVwcmVuZXVycyBBc3NvY2lhdGlvbiBvZiBUaGFpbGFuZCIsIktvYmtyaXQgVmlyaXlheXVkaGFrb3JuLCBTdW1ldGggWXVlbnlvbmcsIFRoYXdlZXdhdCBSdWdzdWphcml0LCBKaWxsYXBoYXQgSmFyb2Vua2FudGFzaW1hLCBOb3JhcGF0IEJ1cHBvZG9tLCBLb3JhdmljaCBTYW5na2FldywgUGVlcmF3YXQgUm9qcmF0Y2hhZGFrb3JuLCBTdXJhcG9uIE5vbmVzdW5nLCBDaGFub24gVXR1cG9uLCBTYWRoaXMgV29uZ3ByYXlvb24sIE51Y2hhcmVlIFRob25ndGh1bmd3b25nLCBDaGF3YWtvcm4gUGhpYW50aGFtLCBQYXR0ZWVyYSBUcmlhbWFtb3Jud29vdGguIE5hdHRhcmlrYSBKdW50YXJhcGFvcmF5YSwgS3JpYW5na3JhaSBTYWV0YW4sIFBpdGlrb3JuIEtobGFpc2FtbmlhbmciLDIwMjQtMDQtMDgsT3BlblRoYWlHUFQgN2IgMS4wLjAsaHR0cHM6Ly9vcGVudGhhaWdwdC5haWVhdC5vci50aC9vcGVudGhhaWdwdC0xLjAuMC1sZXNzLXRoYW4tOC1hcHItMjAyNC1ncmVhdGVyLXRoYW4sLCwsNjgxMDAwMDAwMC4wLGh0dHBzOi8vaHVnZ2luZ2ZhY2UuY28vb3BlbnRoYWlncHQvb3BlbnRoYWlncHQtMS4wLjAtN2ItY2hhdCwyLjY2ZSsyMSwiIiJQcmV0cmFpbmVkIHVwb24gYSBmb3VuZGF0aW9uIG9mIG1vcmUgdGhhbiA2NSBiaWxsaW9uIFRoYWkgbGFuZ3VhZ2Ugd29yZHMgYW5kIG1ldGljdWxvdXNseSBmaW5lLXR1bmVkIHdpdGggb3ZlciAxIG1pbGxpb24gVGhhaSBpbnN0cnVjdGlvbiBleGFtcGxlcyIiLiBUaGUgbW9kZWwgaGFzIDYuODFCIHBhcmFtZXRlcnMgKGh0dHBzOi8vaHVnZ2luZ2ZhY2UuY28vb3BlbnRoYWlncHQvb3BlbnRoYWlncHQtMS4wLjAtN2ItY2hhdCkuCgpFdmVyeSBBc2lhbiBsYW5ndWFnZSBpbiBodHRwczovL2RvY3MuZ29vZ2xlLmNvbS9kb2N1bWVudC9kLzFYV0x5TXpjVmZEdjRlRlFYM3lQZ004TVozX1ExcGh0SUZ6OUdLdjRfS2FNL2VkaXQ/dGFiPXQuMCNoZWFkaW5nPWguaWVpaGMwOHA4ZG4wIGhhcyBhIHdvcmQgcGVyIHRva2VuIHJhdGlvIG9mIDEsIHNvIEkgd2lsbCBhc3N1bWUgdGhlIHNhbWUgZm9yIFRoYWkuIFNpbmNlIExsYW1hIGhhcyBkZW5zZSBhcmNoaXRlY3R1cmUsIGFzc3VtaW5nIHByZXRyYWluaW5nIHdhcyBkb25lIGZvciAxIGVwb2NoLCB0aGUgNk5EIGFwcHJveGltYXRpb24geWllbGRzClByZS10cmFpbmluZyBjb21wdXRlCj0gIyBvZiBhY3RpdmUgcGFyYW1ldGVycyAvIGZvcndhcmQgcGFzcyAqICMgb2YgdG9rZW5zICogNiBGTE9QUyAvIHRva2VuCn49IDYuODFlOSBwYXJhbWV0ZXJzICogNi41ZTEwIHdvcmRzICogMSB0b2tlbiAvIHdvcmQgKiA2IEZMT1BTIC8gdG9rZW4Kfj0gMi42NmUyMSBGTE9QUyIsLCIiIlByZXRyYWluZWQgdXBvbiBhIGZvdW5kYXRpb24gb2YgbW9yZSB0aGFuIDY1IGJpbGxpb24gVGhhaSBsYW5ndWFnZSB3b3JkcyIiIChodHRwczovL2h1Z2dpbmdmYWNlLmNvL29wZW50aGFpZ3B0L29wZW50aGFpZ3B0LTEuMC4wLTEzYi1jaGF0KS4KU2luY2UgdGhpcyBpcyBhIHRleHQgZ2VuZXJhdGlvbiBtb2RlbCwgdGhlIGRhdGFzZXQgc2l6ZSBpcyBtZWFzdXJlZCBpbiBudW1iZXIgb2Ygd29yZHMgKGh0dHBzOi8vZG9jcy5nb29nbGUuY29tL2RvY3VtZW50L2QvMVhXTHlNemNWZkR2NGVGUVgzeVBnTThNWjNfUTFwaHRJRno5R0t2NF9LYU0vZWRpdD90YWI9dC4wI2hlYWRpbmc9aC5pZWloYzA4cDhkbjApLiIsLCwsLENvbmZpZGVudCwi8J+HufCfh60gT3BlblRoYWlHUFQgN2IgVmVyc2lvbiAxLjAuMCBpcyBhbiBhZHZhbmNlZCA3LWJpbGxpb24tcGFyYW1ldGVyIFRoYWkgbGFuZ3VhZ2UgY2hhdCBtb2RlbCBiYXNlZCBvbiBMTGFNQSB2MiByZWxlYXNlZCBvbiBBcHJpbCA4LCAyMDI0LiBJdCBoYXMgYmVlbiBzcGVjaWZpY2FsbHkgZmluZS10dW5lZCBmb3IgVGhhaSBpbnN0cnVjdGlvbnMgYW5kIGVuaGFuY2VkIGJ5IGluY29ycG9yYXRpbmcgb3ZlciAxMCwwMDAgb2YgdGhlIG1vc3QgY29tbW9ubHkgdXNlZCBUaGFpIHdvcmRzIGludG8gdGhlIGxhcmdlIGxhbmd1YWdlIG1vZGVsJ3MgKExMTSkgZGljdGlvbmFyeSwgc2lnbmlmaWNhbnRseSBib29zdGluZyBpdHMgcmVzcG9uc2Ugc3BlZWQuIiwsLE9wZW4gd2VpZ2h0cyAocmVzdHJpY3RlZCB1c2UpLCJUaGFpbGFuZCxUaGFpbGFuZCIsTGxhbWEgMi03Qiw0LjA5ZSsxNiwiIiJQcmV0cmFpbmVkIHVwb24gYSBmb3VuZGF0aW9uIG9mIG1vcmUgdGhhbiA2NSBiaWxsaW9uIFRoYWkgbGFuZ3VhZ2Ugd29yZHMgYW5kIG1ldGljdWxvdXNseSBmaW5lLXR1bmVkIHdpdGggb3ZlciAxIG1pbGxpb24gVGhhaSBpbnN0cnVjdGlvbiBleGFtcGxlcyIiLiBUaGUgbW9kZWwgaGFzIDYuODFCIHBhcmFtZXRlcnMgKGh0dHBzOi8vaHVnZ2luZ2ZhY2UuY28vb3BlbnRoYWlncHQvb3BlbnRoYWlncHQtMS4wLjAtN2ItY2hhdCkuCgpTaW5jZSBMbGFtYSBoYXMgZGVuc2UgYXJjaGl0ZWN0dXJlLCBhc3N1bWluZyBmaW5lLXR1bmluZyB3YXMgZG9uZSBmb3IgMSBlcG9jaCwgdGhlIDZORCBhcHByb3hpbWF0aW9uIHlpZWxkcwpGaW5lLXR1bmluZyBjb21wdXRlCj0gIyBvZiBhY3RpdmUgcGFyYW1ldGVycyAvIGZvcndhcmQgcGFzcyAqICMgb2YgZXhhbXBsZXMgKiA2IEZMT1BTIC8gdG9rZW4Kfj0gNi44MWU5IHBhcmFtZXRlcnMgKiAxZTYgZXhhbXBsZXMgKiA2IEZMT1BTIC8gdG9rZW4KPSA0LjA5ZTE2IEZMT1BTIiwsLDIwMjYtMDItMTEgMTk6MjY6MjcrMDA6MDAsLCwsLCxBY2FkZW1pYSwsLCwsVW5yZWxlYXNlZCwibGxhbWEyIGxpY2Vuc2UKaHR0cHM6Ly9odWdnaW5nZmFjZS5jby9vcGVudGhhaWdwdC9vcGVudGhhaWdwdC0xLjAuMC03Yi1jaGF0IiwsLCwsLCxPcGVyYXRpb24gY291bnRpbmcsb3BlbnRoYWlncHQsLCwsWWVzClNhbWJhTGluZ28tVGhhaS1DaGF0ICg3QiksTGFuZ3VhZ2UsQ2hhdCwiU2FtYmFOb3ZhIFN5c3RlbXMsIEluYyIsIlpvbHRhbiBDc2FraSwgQm8gTGksIEpvbmF0aGFuIExpLCBRaWFudG9uZyBYdSwgUGlhbiBQYXdha2FwYW4sIExlb24gWmhhbmcsIFl1biBEdSwgSGVuZ3l1IFpoYW8sIENoYW5ncmFuIEh1LCBVcm1pc2ggVGhha2tlciIsMjAyNC0wNC0wOCxTYW1iYUxpbmdvOiBUZWFjaGluZyBMYXJnZSBMYW5ndWFnZSBNb2RlbHMgTmV3IExhbmd1YWdlcyxodHRwczovL2FyeGl2Lm9yZy9hYnMvMjQwNC4wNTgyOSwsLCw2OTUwMDAwMDAwLjAsaHR0cHM6Ly9odWdnaW5nZmFjZS5jby9zYW1iYW5vdmFzeXN0ZW1zL1NhbWJhTGluZ28tVGhhaS1DaGF0LDguNTY5OTk5OTk5OTk5OTk5ZSsyMiwiIiJDb250aW51b3VzIFByZS10cmFpbmluZzogV2UgcGFjayB0aGUgcHJldHJhaW5pbmcgbWl4dHVyZSBpbnRvIHNlcXVlbmNlcyBvZiBsZW5ndGggNDA5NiBhbmQgcHJldHJhaW4gd2l0aCBkb2N1bWVudCBhdHRlbnRpb24gYXMgZGVzY3JpYmVkIGluIFNlY3Rpb24gMy4yIG9mIEl5ZXIgZXQgYWwuICgyMDIyKSB0byBlbnN1cmUgd2Ugb25seSBhdHRlbmQgdG8gdG9rZW5zIGluIHRoZSBjb250ZXh0IG9mIHRoZSBjb3JyZXNwb25kaW5nIHRleHQgZG9jdW1lbnQuIFdlIHRyYWluIHdpdGggYSBnbG9iYWwgYmF0Y2ggc2l6ZSBvZiAxMDI0LCBzZXF1ZW5jZSBsZW5ndGggb2YgNDA5NiwgbWF4aW11bSBsZWFybmluZyByYXRlIG9mIDFlLTQgd2l0aCBjb3NpbmUgZGVjYXksIHdhcm0tdXAgcmF0aW8gb2YgMC4wMSBhbmQgYSB3ZWlnaHQgZGVjYXkgb2YgMC4xLiBFYWNoIGV4cGVydCBpcyB0cmFpbmVkIGZvciBhIG1heGltdW0gb2YgNCBlcG9jaHMsIGZvbGxvd2luZyAoTXVlbm5pZ2hvZmYgZXQgYWwuLCAyMDIzKS4gTm90YWJseSwgd2UgdHJhaW4gYWxsIG1vZGVsIHBhcmFtZXRlcnMsIGZvcmVnb2luZyB1c2Ugb2YgUEVGVCBtZXRob2RzIHN1Y2ggYXMgTG9SQSAoSHUgZXQgYWwuLCAyMDIyKSwgd2hpY2ggYXJlIGtub3duIHRvIGJlIGluZmVyaW9yIHRvCmZ1bGwgcGFyYW1ldGVyIHRyYWluaW5nIChaaGFvIGV0IGFsLiwgMjAyNGEpKFN1biBldCBhbC4sIDIwMjMpIiIgKGh0dHBzOi8vYXJ4aXYub3JnL3BkZi8yNDA0LjA1ODI5LCBwYWdlIDE2KS4gCgoiIlRoZSBiYXNlIG1vZGVsIGFkYXB0cyBMbGFtYS0yLTdiIHRvIFRoYWkgYnkgdHJhaW5pbmcgb24gMzggYmlsbGlvbiB0b2tlbnMgZnJvbSB0aGUgVGhhaSBzcGxpdCBvZiB0aGUgQ3VsdHVyYS1YIGRhdGFzZXQiIiAoaHR0cHM6Ly9odWdnaW5nZmFjZS5jby9zYW1iYW5vdmFzeXN0ZW1zL1NhbWJhTGluZ28tVGhhaS1DaGF0KS4gIAoKCkZpbmUtdHVuZTogNy4wZSs5KjQuMGUrMTAqNj0xLjdlKzIxCkJhc2UgbW9kZWw6IDguNGUrMjIKVG90YWw6IDguNGUrMjIrMS43ZSsyMT04LjZlKzIyIiwsLCwsLCxDb25maWRlbnQsIkRlc3BpdGUgdGhlIHdpZGVzcHJlYWQgYXZhaWxhYmlsaXR5IG9mIExMTXMsIHRoZXJlIHJlbWFpbnMgYSBzdWJzdGFudGlhbCBnYXAgaW4gdGhlaXIgY2FwYWJpbGl0aWVzIGFuZCBhdmFpbGFiaWxpdHkgYWNyb3NzIGRpdmVyc2UgbGFuZ3VhZ2VzLiBPbmUgYXBwcm9hY2ggdG8gYWRkcmVzcyB0aGVzZSBpc3N1ZXMgaGFzIGJlZW4gdG8gdGFrZSBhbiBleGlzdGluZyBwcmUtdHJhaW5lZCBMTE0gYW5kIGNvbnRpbnVlIHRvIHRyYWluIGl0IG9uIG5ldyBsYW5ndWFnZXMuIFdoaWxlIHByaW9yIHdvcmtzIGhhdmUgZXhwZXJpbWVudGVkIHdpdGggbGFuZ3VhZ2UgYWRhcHRhdGlvbiwgbWFueSBxdWVzdGlvbnMgYXJvdW5kIGJlc3QgcHJhY3RpY2VzIGFuZCBtZXRob2RvbG9neSBoYXZlIG5vdCBiZWVuIGNvdmVyZWQuIEluIHRoaXMgcGFwZXIsIHdlIHByZXNlbnQgYSBjb21wcmVoZW5zaXZlIGludmVzdGlnYXRpb24gaW50byB0aGUgYWRhcHRhdGlvbiBvZiBMTE1zIHRvIG5ldyBsYW5ndWFnZXMuIE91ciBzdHVkeSBjb3ZlcnMgdGhlIGtleSBjb21wb25lbnRzIGluIHRoaXMgcHJvY2VzcywgaW5jbHVkaW5nIHZvY2FidWxhcnkgZXh0ZW5zaW9uLCBkaXJlY3QgcHJlZmVyZW5jZSBvcHRpbWl6YXRpb24gYW5kIHRoZSBkYXRhIHNjYXJjaXR5IHByb2JsZW0gZm9yIGh1bWFuIGFsaWdubWVudCBpbiBsb3ctcmVzb3VyY2UgbGFuZ3VhZ2VzLiBXZSBzY2FsZSB0aGVzZSBleHBlcmltZW50cyBhY3Jvc3MgOSBsYW5ndWFnZXMgYW5kIDIgcGFyYW1ldGVyIHNjYWxlcyAoN0IgYW5kIDcwQikuIFdlIGNvbXBhcmUgb3VyIG1vZGVscyBhZ2FpbnN0IExsYW1hIDIsIEF5YS0xMDEsIFhHTE0sIEJMT09NIGFuZCBleGlzdGluZyBsYW5ndWFnZSBleHBlcnRzLCBvdXRwZXJmb3JtaW5nIGFsbCBwcmlvciBwdWJsaXNoZWQgYmFzZWxpbmVzLiBBZGRpdGlvbmFsbHksIGFsbCBldmFsdWF0aW9uIGNvZGUgYW5kIGNoZWNrcG9pbnRzIGFyZSBtYWRlIHB1YmxpYyB0byBmYWNpbGl0YXRlIGZ1dHVyZSByZXNlYXJjaC4iLDQuMCwsT3BlbiB3ZWlnaHRzICh1bnJlc3RyaWN0ZWQpLFVuaXRlZCBTdGF0ZXMgb2YgQW1lcmljYSxMbGFtYSAyLTdCLCwiIiJUaGUgYWxpZ25tZW50IHBoYXNlIGZvbGxvd3MgdGhlIHJlY2lwZSBmb3IgWmVwaHlyLTdCLCBhbmQgY29tcHJpc2VzIHR3byBzdGFnZXM6IHN1cGVydmlzZWQgZmluZS10dW5pbmcgKFNGVCkgYW5kIERpcmVjdCBQZXJmb3JtYW5jZSBPcHRpbWl6YXRpb24gKERQTykuCgpUaGUgU0ZUIHBoYXNlIHdhcyBkb25lIG9uIHRoZSB1bHRyYWNoYXRfMjAwayBkYXRhc2V0IG1peGVkIHdpdGggdGhlIEdvb2dsZSB0cmFuc2xhdGVkIHZlcnNpb24gb2YgdGhlIHVsdHJhY2hhdF8yMDBrIGRhdGFzZXQuIEl0IHdhcyB0cmFpbmVkIGZvciBvbmUgZXBvY2ggd2l0aCBnbG9iYWwgYmF0Y2ggc2l6ZSA1MTIgYW5kIG1heCBzZXF1ZW5jZSBsZW5ndGggMjA0OCB0b2tlbnMuIFdlIHVzZWQgYSBsaW5lYXIgZGVjYXkgbGVhcm5pbmcgcmF0ZSBvZiAyZS01IGFuZCAxMCUgd2FybXVwLgoKVGhlIERQTyBwaGFzZSB3YXMgZG9uZSBvbiB0aGUgdWx0cmFmZWVkYmFjayBkYXRhc2V0IGFuZCBjYWktY29udmVyc2F0aW9uLWhhcm1sZXNzIGRhdGFzZXQsIG1peGVkIHdpdGggMTAlIG9mIHRoZSBkYXRhIEdvb2dsZSB0cmFuc2xhdGVkLiBJdCB3YXMgdHJhaW5lZCB3aXRoIGdsb2JhbCBiYXRjaCBzaXplIDMyIGFuZCBmb3IgdGhyZWUgZXBvY2hzLiBXZSB1c2VkIGEgbGluZWFyIGRlY2F5IGxlYXJuaW5nIHJhdGUgb2YgNWUtNywgMTAlIHdhcm11cCBhbmQgzrI9MC4xIGFzIHRoZSByZWd1bGFyaXphdGlvbiBmYWN0b3IgZm9yIERQTyIiICAoaHR0cHM6Ly9odWdnaW5nZmFjZS5jby9zYW1iYW5vdmFzeXN0ZW1zL1NhbWJhTGluZ28tVGhhaS1DaGF0KS4iLCwsMjAyNi0wMi0xMSAxOToyNjoyNyswMDowMCwsLCwxMDI0LjAsIiIiQ29udGludW91cyBQcmUtdHJhaW5pbmc6IFdlIHBhY2sgdGhlIHByZXRyYWluaW5nIG1peHR1cmUgaW50byBzZXF1ZW5jZXMgb2YgbGVuZ3RoIDQwOTYgYW5kIHByZXRyYWluIHdpdGggZG9jdW1lbnQgYXR0ZW50aW9uIGFzIGRlc2NyaWJlZCBpbiBTZWN0aW9uIDMuMiBvZiBJeWVyIGV0IGFsLiAoMjAyMikgdG8gZW5zdXJlIHdlIG9ubHkgYXR0ZW5kIHRvIHRva2VucyBpbiB0aGUgY29udGV4dCBvZiB0aGUgY29ycmVzcG9uZGluZyB0ZXh0IGRvY3VtZW50LiBXZSB0cmFpbiB3aXRoIGEgZ2xvYmFsIGJhdGNoIHNpemUgb2YgMTAyNCwgc2VxdWVuY2UgbGVuZ3RoIG9mIDQwOTYsIG1heGltdW0gbGVhcm5pbmcgcmF0ZSBvZiAxZS00IHdpdGggY29zaW5lIGRlY2F5LCB3YXJtLXVwIHJhdGlvIG9mIDAuMDEgYW5kIGEgd2VpZ2h0IGRlY2F5IG9mIDAuMS4gRWFjaCBleHBlcnQgaXMgdHJhaW5lZCBmb3IgYSBtYXhpbXVtIG9mIDQgZXBvY2hzLCBmb2xsb3dpbmcgKE11ZW5uaWdob2ZmIGV0IGFsLiwgMjAyMykuIE5vdGFibHksIHdlIHRyYWluIGFsbCBtb2RlbCBwYXJhbWV0ZXJzLCBmb3JlZ29pbmcgdXNlIG9mIFBFRlQgbWV0aG9kcyBzdWNoIGFzIExvUkEgKEh1IGV0IGFsLiwgMjAyMiksIHdoaWNoIGFyZSBrbm93biB0byBiZSBpbmZlcmlvciB0bwpmdWxsIHBhcmFtZXRlciB0cmFpbmluZyAoWmhhbyBldCBhbC4sIDIwMjRhKShTdW4gZXQgYWwuLCAyMDIzKSIiIChodHRwczovL2FyeGl2Lm9yZy9wZGYvMjQwNC4wNTgyOSwgcGFnZSAxNikuICIsSW5kdXN0cnksLCwsLCwsLCwsLCwsLCwsLCxZZXMKU2FtYmFMaW5nby1UaGFpLUNoYXQtNzBCLExhbmd1YWdlLENoYXQsIlNhbWJhTm92YSBTeXN0ZW1zLCBJbmMiLCJab2x0YW4gQ3Nha2ksIEJvIExpLCBKb25hdGhhbiBMaSwgUWlhbnRvbmcgWHUsIFBpYW4gUGF3YWthcGFuLCBMZW9uIFpoYW5nLCBZdW4gRHUsIEhlbmd5dSBaaGFvLCBDaGFuZ3JhbiBIdSwgVXJtaXNoIFRoYWtrZXIiLDIwMjQtMDQtMDgsU2FtYmFMaW5nbzogVGVhY2hpbmcgTGFyZ2UgTGFuZ3VhZ2UgTW9kZWxzIE5ldyBMYW5ndWFnZXMsaHR0cHM6Ly9hcnhpdi5vcmcvYWJzLzI0MDQuMDU4MjksLCwsNzAwMDAwMDAwMDAuMCxodHRwczovL2h1Z2dpbmdmYWNlLmNvL3NhbWJhbm92YXN5c3RlbXMvU2FtYmFMaW5nby1UaGFpLUNoYXQtNzBCLDguMTE2OGUrMjMsIiIiQ29udGludW91cyBQcmUtdHJhaW5pbmc6IFdlIHBhY2sgdGhlIHByZXRyYWluaW5nIG1peHR1cmUgaW50byBzZXF1ZW5jZXMgb2YgbGVuZ3RoIDQwOTYgYW5kIHByZXRyYWluIHdpdGggZG9jdW1lbnQgYXR0ZW50aW9uIGFzIGRlc2NyaWJlZCBpbiBTZWN0aW9uIDMuMiBvZiBJeWVyIGV0IGFsLiAoMjAyMikgdG8gZW5zdXJlIHdlIG9ubHkgYXR0ZW5kIHRvIHRva2VucyBpbiB0aGUgY29udGV4dCBvZiB0aGUgY29ycmVzcG9uZGluZyB0ZXh0IGRvY3VtZW50LiBXZSB0cmFpbiB3aXRoIGEgZ2xvYmFsIGJhdGNoIHNpemUgb2YgMTAyNCwgc2VxdWVuY2UgbGVuZ3RoIG9mIDQwOTYsIG1heGltdW0gbGVhcm5pbmcgcmF0ZSBvZiAxZS00IHdpdGggY29zaW5lIGRlY2F5LCB3YXJtLXVwIHJhdGlvIG9mIDAuMDEgYW5kIGEgd2VpZ2h0IGRlY2F5IG9mIDAuMS4gRWFjaCBleHBlcnQgaXMgdHJhaW5lZCBmb3IgYSBtYXhpbXVtIG9mIDQgZXBvY2hzLCBmb2xsb3dpbmcgKE11ZW5uaWdob2ZmIGV0IGFsLiwgMjAyMykuIE5vdGFibHksIHdlIHRyYWluIGFsbCBtb2RlbCBwYXJhbWV0ZXJzLCBmb3JlZ29pbmcgdXNlIG9mIFBFRlQgbWV0aG9kcyBzdWNoIGFzIExvUkEgKEh1IGV0IGFsLiwgMjAyMiksIHdoaWNoIGFyZSBrbm93biB0byBiZSBpbmZlcmlvciB0bwpmdWxsIHBhcmFtZXRlciB0cmFpbmluZyAoWmhhbyBldCBhbC4sIDIwMjRhKShTdW4gZXQgYWwuLCAyMDIzKSIiIChodHRwczovL2FyeGl2Lm9yZy9wZGYvMjQwNC4wNTgyOSwgcGFnZSAxNikuIAoKIiJUaGUgYmFzZSBtb2RlbCBhZGFwdHMgTGxhbWEtMi03MGIgdG8gVGhhaSBieSB0cmFpbmluZyBvbiAyNiBiaWxsaW9uIHRva2VucyBmcm9tIHRoZSBUaGFpIHNwbGl0IG9mIHRoZSBDdWx0dXJhLVggZGF0YXNldCIiIChodHRwczovL2h1Z2dpbmdmYWNlLmNvL3NhbWJhbm92YXN5c3RlbXMvU2FtYmFMaW5nby1UaGFpLUNoYXQpLiAgCgpTaW5jZSBMbGFtYSBpcyBhIGRlbnNlIG1vZGVsLCBhc3N1bWluZyBTYW1iYUxpbmdvLVRoYWktQ2hhdCB3YXMgdHJhaW5lZCBmb3IgNCBlcG9jaHMsIHRoZSA2TkQgYXBwcm94aW1hdGlvbiB5aWVsZHMKUHJlLXRyYWluaW5nIGNvbXB1dGUKPSAjIG9mIGFjdGl2ZSBwYXJhbWV0ZXJzIC8gZm9yd2FyZCBwYXNzICogIyBvZiB0b2tlbnMgKiA2IEZMT1BzIC8gdG9rZW4gKiAjIG9mIGVwb2Nocwp+PSA3ZTEwIHBhcmFtZXRlcnMgKiAyLjZlMTAgdG9rZW5zICogNiBGTE9QcyAvIHRva2VuICogNCBlcG9jaHMKfj0gNC4zN2UyMiBGTE9QcwoKRmluZXR1bmU6IDYqNy4wZSsxMCo0LjBlKzk9MS43ZSsyMQpCYXNlIG1vZGVsOiA4LjFlKzIzClRvdGFsOiA4LjExNjgwMGUrMjMiLCwsLCwsLENvbmZpZGVudCwiRGVzcGl0ZSB0aGUgd2lkZXNwcmVhZCBhdmFpbGFiaWxpdHkgb2YgTExNcywgdGhlcmUgcmVtYWlucyBhIHN1YnN0YW50aWFsIGdhcCBpbiB0aGVpciBjYXBhYmlsaXRpZXMgYW5kIGF2YWlsYWJpbGl0eSBhY3Jvc3MgZGl2ZXJzZSBsYW5ndWFnZXMuIE9uZSBhcHByb2FjaCB0byBhZGRyZXNzIHRoZXNlIGlzc3VlcyBoYXMgYmVlbiB0byB0YWtlIGFuIGV4aXN0aW5nIHByZS10cmFpbmVkIExMTSBhbmQgY29udGludWUgdG8gdHJhaW4gaXQgb24gbmV3IGxhbmd1YWdlcy4gV2hpbGUgcHJpb3Igd29ya3MgaGF2ZSBleHBlcmltZW50ZWQgd2l0aCBsYW5ndWFnZSBhZGFwdGF0aW9uLCBtYW55IHF1ZXN0aW9ucyBhcm91bmQgYmVzdCBwcmFjdGljZXMgYW5kIG1ldGhvZG9sb2d5IGhhdmUgbm90IGJlZW4gY292ZXJlZC4gSW4gdGhpcyBwYXBlciwgd2UgcHJlc2VudCBhIGNvbXByZWhlbnNpdmUgaW52ZXN0aWdhdGlvbiBpbnRvIHRoZSBhZGFwdGF0aW9uIG9mIExMTXMgdG8gbmV3IGxhbmd1YWdlcy4gT3VyIHN0dWR5IGNvdmVycyB0aGUga2V5IGNvbXBvbmVudHMgaW4gdGhpcyBwcm9jZXNzLCBpbmNsdWRpbmcgdm9jYWJ1bGFyeSBleHRlbnNpb24sIGRpcmVjdCBwcmVmZXJlbmNlIG9wdGltaXphdGlvbiBhbmQgdGhlIGRhdGEgc2NhcmNpdHkgcHJvYmxlbSBmb3IgaHVtYW4gYWxpZ25tZW50IGluIGxvdy1yZXNvdXJjZSBsYW5ndWFnZXMuIFdlIHNjYWxlIHRoZXNlIGV4cGVyaW1lbnRzIGFjcm9zcyA5IGxhbmd1YWdlcyBhbmQgMiBwYXJhbWV0ZXIgc2NhbGVzICg3QiBhbmQgNzBCKS4gV2UgY29tcGFyZSBvdXIgbW9kZWxzIGFnYWluc3QgTGxhbWEgMiwgQXlhLTEwMSwgWEdMTSwgQkxPT00gYW5kIGV4aXN0aW5nIGxhbmd1YWdlIGV4cGVydHMsIG91dHBlcmZvcm1pbmcgYWxsIHByaW9yIHB1Ymxpc2hlZCBiYXNlbGluZXMuIEFkZGl0aW9uYWxseSwgYWxsIGV2YWx1YXRpb24gY29kZSBhbmQgY2hlY2twb2ludHMgYXJlIG1hZGUgcHVibGljIHRvIGZhY2lsaXRhdGUgZnV0dXJlIHJlc2VhcmNoLiIsMC40LCxPcGVuIHdlaWdodHMgKHJlc3RyaWN0ZWQgdXNlKSxVbml0ZWQgU3RhdGVzIG9mIEFtZXJpY2EsTGxhbWEgMi03MEIsMS42OGUrMjEsIiIiVGhlIGFsaWdubWVudCBwaGFzZSBmb2xsb3dzIHRoZSByZWNpcGUgZm9yIFplcGh5ci03QiwgYW5kIGNvbXByaXNlcyB0d28gc3RhZ2VzOiBzdXBlcnZpc2VkIGZpbmUtdHVuaW5nIChTRlQpIGFuZCBEaXJlY3QgUGVyZm9ybWFuY2UgT3B0aW1pemF0aW9uIChEUE8pLgoKVGhlIFNGVCBwaGFzZSB3YXMgZG9uZSBvbiB0aGUgdWx0cmFjaGF0XzIwMGsgZGF0YXNldCBtaXhlZCB3aXRoIHRoZSBHb29nbGUgdHJhbnNsYXRlZCB2ZXJzaW9uIG9mIHRoZSB1bHRyYWNoYXRfMjAwayBkYXRhc2V0LiBJdCB3YXMgdHJhaW5lZCBmb3Igb25lIGVwb2NoIHdpdGggZ2xvYmFsIGJhdGNoIHNpemUgNTEyIGFuZCBtYXggc2VxdWVuY2UgbGVuZ3RoIDIwNDggdG9rZW5zLiBXZSB1c2VkIGEgbGluZWFyIGRlY2F5IGxlYXJuaW5nIHJhdGUgb2YgMmUtNSBhbmQgMTAlIHdhcm11cC4KClRoZSBEUE8gcGhhc2Ugd2FzIGRvbmUgb24gdGhlIHVsdHJhZmVlZGJhY2sgZGF0YXNldCBhbmQgY2FpLWNvbnZlcnNhdGlvbi1oYXJtbGVzcyBkYXRhc2V0LCBtaXhlZCB3aXRoIDEwJSBvZiB0aGUgZGF0YSBHb29nbGUgdHJhbnNsYXRlZC4gSXQgd2FzIHRyYWluZWQgd2l0aCBnbG9iYWwgYmF0Y2ggc2l6ZSAzMiBhbmQgZm9yIHRocmVlIGVwb2Nocy4gV2UgdXNlZCBhIGxpbmVhciBkZWNheSBsZWFybmluZyByYXRlIG9mIDVlLTcsIDEwJSB3YXJtdXAgYW5kIM6yPTAuMSBhcyB0aGUgcmVndWxhcml6YXRpb24gZmFjdG9yIGZvciBEUE8uIiIgIChodHRwczovL2h1Z2dpbmdmYWNlLmNvL3NhbWJhbm92YXN5c3RlbXMvU2FtYmFMaW5nby1UaGFpLUNoYXQtNzBCKS4iLCwsMjAyNS0xMS0yOCAxMTo1Mzo0NCswMDowMCwsLCwzMi4wLCxJbmR1c3RyeSwsLCwsVW5yZWxlYXNlZCwiTGxhbWEgMiBsaWNlbnNlCiIiWW91IHdpbGwgbm90IHVzZSB0aGUgTGxhbWEgTWF0ZXJpYWxzIG9yIGFueSBvdXRwdXQgb3IgcmVzdWx0cyBvZiB0aGUgCkxsYW1hIE1hdGVyaWFscyB0byBpbXByb3ZlIGFueSBvdGhlciBsYXJnZSBsYW5ndWFnZSBtb2RlbCIiCiIiTWV0YSBtYXkgdGVybWluYXRlIHRoaXMgQWdyZWVtZW50IGlmIHlvdSBhcmUgaW4gYnJlYWNoIG9mIGFueSB0ZXJtIG9yIApjb25kaXRpb24gb2YgdGhpcyBBZ3JlZW1lbnQiIgpbSWYgTUFVXSAiImlzIGdyZWF0ZXIgdGhhbiA3MDAgbWlsbGlvbiBtb250aGx5IGFjdGl2ZSB1c2VycyBpbiB0aGUgCnByZWNlZGluZyBjYWxlbmRhciBtb250aCwgeW91IG11c3QgcmVxdWVzdCBhIGxpY2Vuc2UgZnJvbSBNZXRhIiIKCmh0dHBzOi8vaHVnZ2luZ2ZhY2UuY28vc2FtYmFub3Zhc3lzdGVtcy9TYW1iYUxpbmdvLVRoYWktQ2hhdC03MEIiLFRydWUsLCwsLCwsc2FtYmFub3Zhc3lzdGVtcywsLCxZZXMKU29sYXIgU3RvbmUgTWluaW5nIExhcmdlIE1vZGVsLCwsLCwyMDI0LTA0LTA3LCLkuK3lm73nhaTnp5Hlj5HluIPigJzlpKrpmLPnn7Pnn7/lsbHlpKfmqKHlnovigJ0g5Yqp5Yqb54Wk54Kt6KGM5Lia5pm66IO95YyW6L2s5Z6LCiIsaHR0cHM6Ly93d3cuc3RkYWlseS5jb20vaW5kZXgva2VqaXhpbndlbi8yMDI0MDQvOGU3NWQ4Y2VmNWE2NDhhNDgwYTc5YjBmMmM1OWExMjguc2h0bWwgKExJTksgQlJPS0VOKSwsLCwsLCwsLCwsLCwsVW5rbm93biwiVGhlICIiU3Vuc3RvbmUgTWluZSBCaWcgTW9kZWwiIiBpcyBkZXNpZ25lZCB0byBtZWV0IHRoZSBzcGVjaWZpYyBuZWVkcyBvZiBtdWx0aS1kaW1lbnNpb25hbCBhcHBsaWNhdGlvbiBzY2VuYXJpb3MgaW4gY29hbCBtaW5lcy4gSXQgaXMgYnVpbHQgZnJvbSBzaXggbGV2ZWxzOiBpbmZyYXN0cnVjdHVyZSBsYXllciwgZGF0YSByZXNvdXJjZSBsYXllciwgYWxnb3JpdGhtIG1vZGVsIGxheWVyLCBhcHBsaWNhdGlvbiBzZXJ2aWNlIGxheWVyLCBzZWN1cml0eSwgdHJ1c3QgYW5kIHRlc3RpbmcgbGF5ZXIsIGFuZCBpbmR1c3RyeSBlY29zeXN0ZW0gbGF5ZXIuIENoZW5nIEppYW4sIGNoaWVmIHNjaWVudGlzdCBvZiBDaGluYSBDb2FsIFRlY2hub2xvZ3kgYW5kIEVuZ2luZWVyaW5nIEdyb3VwLCBpbnRyb2R1Y2VkIHRoYXQgdGhlIGRhdGEgcmVzb3VyY2UgbGF5ZXIgYnJpbmdzIHRvZ2V0aGVyIGEgbGFyZ2UgYW1vdW50IG9mIG11bHRpbW9kYWwgZGF0YSBpbiB0aGUgY29hbCBpbmR1c3RyeSwgaW5jbHVkaW5nIDUwIGJpbGxpb24gc2FmZXR5IG1vbml0b3JpbmcgZGF0YSBzZXRzLCAzIG1pbGxpb24gdmlzdWFsIGltYWdlIGRhdGEgc2V0cywgYW5kIHByb2Zlc3Npb25hbCBhY2FkZW1pYyBqb3VybmFsIGRhdGEgc2V0cy4gVGhlIGFsZ29yaXRobSBtb2RlbCBsYXllciBjYW4gc3VwcG9ydCBtb3JlIHRoYW4gMTAwIHR5cGVzIG9mIGF1dG9ub21vdXMgYW5kIGNvbnRyb2xsYWJsZSBBSSBhbGdvcml0aG1zOyB0aGUgYXBwbGljYXRpb24gc2VydmljZSBsYXllciBpbmNsdWRlcyBtaW5lIG11bHRpbW9kYWwgZGF0YSBpbnRlcmFjdGlvbiwgbWluZSBzcGFjZSByZWNvbnN0cnVjdGlvbiBhbmQgY2FsY3VsYXRpb24sIG1pbmUgb3BlcmF0aW9uIGFuZCBtYWludGVuYW5jZSBkZWNpc2lvbiBhbmFseXNpcywgbWluZSBkaXNhc3RlciB3YXJuaW5nIGRlY2lzaW9uIGFuYWx5c2lzLCBhbmQgbWluZSBpbnRlbGxpZ2VudCBkZXNpZ24uIiwsLCwsLCwsLCwyMDI1LTExLTI4IDExOjUzOjQ0KzAwOjAwLCwsLCwsLCwsLCwsLCwsLCwsLCwsLCwsCkVTTS1BQSxCaW9sb2d5LCJQcm90ZWluIGZvbGRpbmcgcHJlZGljdGlvbixQcm90ZWluIG9yIG51Y2xlb3RpZGUgbGFuZ3VhZ2UgbW9kZWwgKHBMTS9uTE0pLFByb3RlaW5zIiwiUGVraW5nIFVuaXZlcnNpdHksTmFuamluZyBVbml2ZXJzaXR5LFRzaW5naHVhIFVuaXZlcnNpdHksUGhhck1vbGl4IiwiS2FuZ2ppZSBaaGVuZywgU2l5dSBMb25nLCBUaWFueXUgTHUsIEp1bndlaSBZYW5nLCBYaW55dSBEYWksIE1pbmcgWmhhbmcsIFphaXFpbmcgTmllLCBXZWktWWluZyBNYSwgSGFvIFpob3UiLDIwMjQtMDQtMDUsRVNNIEFsbC1BdG9tOiBNdWx0aS1zY2FsZSBQcm90ZWluIExhbmd1YWdlIE1vZGVsIGZvciBVbmlmaWVkIE1vbGVjdWxhciBNb2RlbGluZyxodHRwczovL2FyeGl2Lm9yZy9hYnMvMjQwMy4xMjk5NSwxOS4wLCwsMzUwMDAwMDAuMCwsNy4yOGUrMjAsIjEuIEhhcmR3YXJlOiAxNnggTlZJRElBIEExMDAgR1BVcyAoMy4xMmUxNCBGTE9QL3MgcGVyIEdQVSkKMi4gVHJhaW5pbmcgZHVyYXRpb246IDMgZGF5cyBkaXJlY3RseSByZXBvcnRlZCA9IDI1OSwyMDAgc2Vjb25kcwozLiBVdGlsaXphdGlvbjogNDAlIGFzc3VtZWQKNC4gQ2FsY3VsYXRpb246IDMuMTJlMTQgRkxPUC9zIMOXIDE2IEdQVXMgw5cgMjU5LDIwMHMgw5cgMC40MCA9IDUuMThlMjAgRkxPUHMKCkJhc2UgbW9kZWw6IDIwOTk5OTk5OTk5OTk5OTk3MDAwMApUb3RhbDogMjA5OTk5OTk5OTk5OTk5OTcwMDAwKzUuMThlMjA9NzI4MDAwMDAwMDAwMDAwMDAwMDAwIiwxMTQzNzUwMDAwLCIKQXNzdW1pbmcgMzAwIHRva2VucyBwZXIgcHJvdGVpbiBhbmQgMTAwIHRva2VuIHBlciBtb2xlY3VsZQo4TSozMDArMjA5TSoxMDA9MjMzMDAwMDAwMDAKIiw3Mi4wLCxOVklESUEgQTEwMCwsQ29uZmlkZW50LCJQcm90ZWluIGxhbmd1YWdlIG1vZGVscyBoYXZlIGRlbW9uc3RyYXRlZCBzaWduaWZpY2FudCBwb3RlbnRpYWwgaW4gdGhlIGZpZWxkIG9mIHByb3RlaW4gZW5naW5lZXJpbmcuIEhvd2V2ZXIsIGN1cnJlbnQgcHJvdGVpbiBsYW5ndWFnZSBtb2RlbHMgcHJpbWFyaWx5IG9wZXJhdGUgYXQgdGhlIHJlc2lkdWUgc2NhbGUsIHdoaWNoIGxpbWl0cyB0aGVpciBhYmlsaXR5IHRvIHByb3ZpZGUgaW5mb3JtYXRpb24gYXQgdGhlIGF0b20gbGV2ZWwuIFRoaXMgbGltaXRhdGlvbiBwcmV2ZW50cyB1cyBmcm9tIGZ1bGx5IGV4cGxvaXRpbmcgdGhlIGNhcGFiaWxpdGllcyBvZiBwcm90ZWluIGxhbmd1YWdlIG1vZGVscyBmb3IgYXBwbGljYXRpb25zIGludm9sdmluZyBib3RoIHByb3RlaW5zIGFuZCBzbWFsbCBtb2xlY3VsZXMuIEluIHRoaXMgcGFwZXIsIHdlIHByb3Bvc2UgRVNNLUFBIChFU00gQWxsLUF0b20pLCBhIG5vdmVsIGFwcHJvYWNoIHRoYXQgZW5hYmxlcyBhdG9tLXNjYWxlIGFuZCByZXNpZHVlLXNjYWxlIHVuaWZpZWQgbW9sZWN1bGFyIG1vZGVsaW5nLiBFU00tQUEgYWNoaWV2ZXMgdGhpcyBieSBwcmUtdHJhaW5pbmcgb24gbXVsdGktc2NhbGUgY29kZS1zd2l0Y2ggcHJvdGVpbiBzZXF1ZW5jZXMgYW5kIHV0aWxpemluZyBhIG11bHRpLXNjYWxlIHBvc2l0aW9uIGVuY29kaW5nIHRvIGNhcHR1cmUgcmVsYXRpb25zaGlwcyBhbW9uZyByZXNpZHVlcyBhbmQgYXRvbXMuIEV4cGVyaW1lbnRhbCByZXN1bHRzIGluZGljYXRlIHRoYXQgRVNNLUFBIHN1cnBhc3NlcyBwcmV2aW91cyBtZXRob2RzIGluIHByb3RlaW4tbW9sZWN1bGUgdGFza3MsIGRlbW9uc3RyYXRpbmcgdGhlIGZ1bGwgdXRpbGl6YXRpb24gb2YgcHJvdGVpbiBsYW5ndWFnZSBtb2RlbHMuIEZ1cnRoZXIgaW52ZXN0aWdhdGlvbnMgcmV2ZWFsIHRoYXQgdGhyb3VnaCB1bmlmaWVkIG1vbGVjdWxhciBtb2RlbGluZywgRVNNLUFBIG5vdCBvbmx5IGdhaW5zIG1vbGVjdWxhciBrbm93bGVkZ2UgYnV0IGFsc28gcmV0YWlucyBpdHMgdW5kZXJzdGFuZGluZyBvZiBwcm90ZWlucy4gVGhlIHNvdXJjZSBjb2RlcyBvZiBFU00tQUEgYXJlIHB1YmxpY2x5IHJlbGVhc2VkIGF0IHRoaXMgaHR0cHMgVVJMLiIsLCwsIkNoaW5hLENoaW5hLENoaW5hLENoaW5hIixFU00yLTM1TSwsLDE2LjAsLDIwMjYtMDUtMjUgMTI6MzE6MTgrMDA6MDAsLCwsLCwiQWNhZGVtaWEsQWNhZGVtaWEsQWNhZGVtaWEsSW5kdXN0cnkiLCwsLCwsLCwsLCwsMTI2NTQuODYxNTY0MjE4MTA4LEhhcmR3YXJlLCwsLCwKQ29tbWFuZCBSKyxMYW5ndWFnZSwiTGFuZ3VhZ2UgbW9kZWxpbmcvZ2VuZXJhdGlvbixMYW5ndWFnZSBnZW5lcmF0aW9uLFRyYW5zbGF0aW9uLENvZGUgYXV0b2NvbXBsZXRpb24iLCJDb2hlcmUsQ29oZXJlIGZvciBBSSIsLDIwMjQtMDQtMDQsLGh0dHBzOi8vdHh0LmNvaGVyZS5jb20vY29tbWFuZC1yLXBsdXMtbWljcm9zb2Z0LWF6dXJlLywsLCwxMDQwMDAwMDAwMDAuMCwsLCwsLCwsLCxDb25maWRlbnQsIkM0QUkgQ29tbWFuZCBSKyBpcyBhbiBvcGVuIHdlaWdodHMgcmVzZWFyY2ggcmVsZWFzZSBvZiBhIDEwNEIgYmlsbGlvbiBwYXJhbWV0ZXIgbW9kZWwgd2l0aCBoaWdobHkgYWR2YW5jZWQgY2FwYWJpbGl0aWVzLCB0aGlzIGluY2x1ZGVzIFJldHJpZXZhbCBBdWdtZW50ZWQgR2VuZXJhdGlvbiAoUkFHKSBhbmQgdG9vbCB1c2UgdG8gYXV0b21hdGUgc29waGlzdGljYXRlZCB0YXNrcy4gVGhlIHRvb2wgdXNlIGluIHRoaXMgbW9kZWwgZ2VuZXJhdGlvbiBlbmFibGVzIG11bHRpLXN0ZXAgdG9vbCB1c2Ugd2hpY2ggYWxsb3dzIHRoZSBtb2RlbCB0byBjb21iaW5lIG11bHRpcGxlIHRvb2xzIG92ZXIgbXVsdGlwbGUgc3RlcHMgdG8gYWNjb21wbGlzaCBkaWZmaWN1bHQgdGFza3MuIEM0QUkgQ29tbWFuZCBSKyBpcyBhIG11bHRpbGluZ3VhbCBtb2RlbCBldmFsdWF0ZWQgaW4gMTAgbGFuZ3VhZ2VzIGZvciBwZXJmb3JtYW5jZTogRW5nbGlzaCwgRnJlbmNoLCBTcGFuaXNoLCBJdGFsaWFuLCBHZXJtYW4sIEJyYXppbGlhbiBQb3J0dWd1ZXNlLCBKYXBhbmVzZSwgS29yZWFuLCBBcmFiaWMsIGFuZCBTaW1wbGlmaWVkIENoaW5lc2UuIENvbW1hbmQgUisgaXMgb3B0aW1pemVkIGZvciBhIHZhcmlldHkgb2YgdXNlIGNhc2VzIGluY2x1ZGluZyByZWFzb25pbmcsIHN1bW1hcml6YXRpb24sIGFuZCBxdWVzdGlvbiBhbnN3ZXJpbmcuIiwsLE9wZW4gd2VpZ2h0cyAobm9uLWNvbW1lcmNpYWwpLCJDYW5hZGEsQ2FuYWRhIiwsLCwsLDIwMjUtMTEtMjggMTE6NTM6NDQrMDA6MDAsLCwsLCwiSW5kdXN0cnksSW5kdXN0cnkiLFRydWUsLCwsVW5yZWxlYXNlZCwiY2MtYnktbmMgbGljZW5zZSwgd2VpZ2h0cyBvbmx5OiBodHRwczovL2h1Z2dpbmdmYWNlLmNvL0NvaGVyZUZvckFJL2M0YWktY29tbWFuZC1yLXBsdXMgIixUcnVlLCwsLCwsLENvaGVyZUZvckFJLCwsLFllcwpWaWtpbmcsTGFuZ3VhZ2UsIkxhbmd1YWdlIG1vZGVsaW5nL2dlbmVyYXRpb24sTGFuZ3VhZ2UgZ2VuZXJhdGlvbixUcmFuc2xhdGlvbiIsIlNpbG8gQUksVW5pdmVyc2l0eSBvZiBUdXJrdSIsLDIwMjQtMDQtMDQsIlZpa2luZyAzM0IgaXMgYSAzM0IgcGFyYW1ldGVyIGRlY29kZXItb25seSB0cmFuc2Zvcm1lciBwcmV0cmFpbmVkIG9uIEZpbm5pc2gsIEVuZ2xpc2gsIFN3ZWRpc2gsIERhbmlzaCwgTm9yd2VnaWFuLCBJY2VsYW5kaWMgYW5kIGNvZGUuIEl0IGlzIGJlaW5nIHRyYWluZWQgb24gMiB0cmlsbGlvbiB0b2tlbnMgKDcwMEIgYmlsbGlvbiBhcyBvZiB0aGlzIHJlbGVhc2UpLiBWaWtpbmcgMzNCIGlzIGEgZnVsbHkgb3BlbiBzb3VyY2UgbW9kZWwgYW5kIGlzIG1hZGUgYXZhaWxhYmxlIHVuZGVyIHRoZSBBcGFjaGUgMi4wIExpY2Vuc2UuIixodHRwczovL2h1Z2dpbmdmYWNlLmNvL0x1bWlPcGVuL1Zpa2luZy0zM0IsLCwsMzMwMDAwMDAwMDAuMCwzM0IsMi41NzRlKzIzLCJQbGFuIGlzIHRvIHRyYWluIG9uIDIgdHJpbGxpb24gdG9rZW5zLCBidXQgbW9zdCByZWNlbnQgcmVsZWFzZSBpcyBhdCAxLjNUCjYgKiAzM0IgKiAxLjMgdHJpbGxpb24gPSAyLjU3NEUyMyIsMjAwMDAwMDAwMDAwMCwiVmlraW5nIGlzIGJlaW5nIHRyYWluZWQgb24gYSAyIHRyaWxsaW9uIHRva2VuIG1peGVkIGRhdGFzZXQgb2YgRW5nbGlzaCwgRmlubmlzaCwgU3dlZGlzaCwgRGFuaXNoLCBOb3J3ZWdpYW4sIEljZWxhbmRpYyBhbmQgY29kZS4iLCwsQU1EIFJhZGVvbiBJbnN0aW5jdCBNSTI1MFgsLENvbmZpZGVudCwsLCxPcGVuIHdlaWdodHMgKHVucmVzdHJpY3RlZCksIkZpbmxhbmQsRmlubGFuZCIsLCwsMTAyNC4wLCwyMDI1LTExLTI4IDExOjUzOjQ0KzAwOjAwLCxMVU1JIHN1cGVyY29tcHV0ZXIgKEZpbmxhbmQpLCwsLCJJbmR1c3RyeSxBY2FkZW1pYSIsLCwsLE9wZW4gc291cmNlLGNvZGUgaGVyZTogaHR0cHM6Ly9naXRodWIuY29tL0x1bWlPcGVuL01lZ2F0cm9uLURlZXBTcGVlZC9ibG9iL21haW4vcHJldHJhaW5fdmlraW5nXzMzQi5zaCAsVHJ1ZSwsLCwsMTAxMjQxMS40NzA2NTMzMzM5LE9wZXJhdGlvbiBjb3VudGluZywsLCwsWWVzCmVGb2xkLEJpb2xvZ3ksUHJvdGVpbiBvciBudWNsZW90aWRlIGxhbmd1YWdlIG1vZGVsIChwTE0vbkxNKSwiSGFydmFyZCBNZWRpY2FsIFNjaG9vbCxTdGFuZm9yZCBVbml2ZXJzaXR5LENvbHVtYmlhIFVuaXZlcnNpdHksVW5pdmVyc2l0eSBvZiBTdHJhc2JvdXJnIiwiU2lsdmkgUm91c2tpbiwgQWxiZXJpYyBkZSBMYWphcnQsIFl2ZXMgTWFydGluIGRlcyBUYWlsbGFkZXMsIENvbGluIEthbGlja2ksIEZlZGVyaWNvIEZ1Y2hzIFdpZ2h0bWFuLCBKdXN0aW4gQXJ1ZGEsIERyYWd1aSBTYWxhemFyLCBNYXR0aGV3IEFsbGFuLCBDYXNwZXIgTCdFc3BlcmFuY2UtS2VyY2tob2ZmLCBBbGV4IEthc2hpLCBGYWJyaWNlIEpvc3NpbmV0IiwyMDI0LTA0LTA0LERpdmVyc2UgRGF0YWJhc2UgYW5kIE1hY2hpbmUgTGVhcm5pbmcgTW9kZWwgdG8gTmFycm93IHRoZSBHZW5lcmFsaXphdGlvbiBHYXAgaW4gUk5BIFN0cnVjdHVyZSBQcmVkaWN0aW9uLGh0dHBzOi8vd3d3LnJlc2VhcmNoc3F1YXJlLmNvbS9hcnRpY2xlL3JzLTQxNTk2MjcvdjEsLCwsLCwsLCwicHJldHJhaW5pbmc6ICIib3ZlciAxMjAsMDAwIHVuaXF1ZSBzZXF1ZW5jZXMgYW5kIHN0cnVjdHVyZXPigJ0gKGJwUk5BICsgUmlib25hbnphKTsgIiJUaGUgZmluYWwgZGF0YXNldCBjb250YWlucyAyMjcsMDAwIHNlcXVlbmNlcyB1cCB0byA1MTIgaW4gbGVuZ3RoLiIiIChzeW50aGV0aWMgZnJvbSBSTkFjZW50cmFsICsgUk5Bc3RydWN0dXJlIEZvbGQpCgpmaW5ldHVuaW5nOiAiIjEsNDU2IG1STkEgYW5kIDEsMDk4IHByaS1taVJOQSBzdHJ1</x:v>
      </x:c>
    </x:row>
    <x:row r="130" ht="18" customHeight="1">
      <x:c r="A130" s="17" t="n">
        <x:v>125</x:v>
      </x:c>
      <x:c r="B130" s="17" t="n">
        <x:v>310</x:v>
      </x:c>
      <x:c r="C130" s="160" t="str">
        <x:v>Y3R1cmVzIiIgYWZ0ZXIgZmlsdGVyaW5nIChSTkFuZHJpYSkiLCwsLCxDb25maWRlbnQsIlVuZGVyc3RhbmRpbmcgbWFjcm9tb2xlY3VsYXIgc3RydWN0dXJlcyBvZiBwcm90ZWlucyBhbmQgbnVjbGVpYyBhY2lkcyBpcyBjcml0aWNhbCBmb3IgZGlzY2VybmluZyB0aGVpciBmdW5jdGlvbnMgYW5kIGJpb2xvZ2ljYWwgcm9sZXMuIEFkdmFuY2VkIHRlY2huaXF1ZXPigJRjcnlzdGFsbG9ncmFwaHksIE5NUiwgYW5kIENyeW9FTeKAlGhhdmUgZmFjaWxpdGF0ZWQgdGhlIGRldGVybWluYXRpb24gb2Ygb3ZlciAxODAsMDAwIHByb3RlaW4gc3RydWN0dXJlcywgYWxsIGNhdGFsb2dlZCBpbiB0aGUgUHJvdGVpbiBEYXRhIEJhbmsgKFBEQikuIFRoaXMgY29tcHJlaGVuc2l2ZSByZXBvc2l0b3J5IGhhcyBiZWVuIHBpdm90YWwgaW4gZGV2ZWxvcGluZyBkZWVwIGxlYXJuaW5nIGFsZ29yaXRobXMgZm9yIHByZWRpY3RpbmcgcHJvdGVpbiBzdHJ1Y3R1cmVzIGRpcmVjdGx5IGZyb20gc2VxdWVuY2VzLiBJbiBjb250cmFzdCwgUk5BIHN0cnVjdHVyZSBwcmVkaWN0aW9uIGhhcyBsYWdnZWQsIGFuZCBzdWZmZXJzIGZyb20gYSBzY2FyY2l0eSBvZiBzdHJ1Y3R1cmFsIGRhdGEuIEhlcmUsIHdlIHByZXNlbnQgdGhlIHNlY29uZGFyeSBzdHJ1Y3R1cmUgbW9kZWxzIG9mIDEwOTggcHJpLW1pUk5BcyBhbmQgMTQ1NiBodW1hbiBtUk5BIHJlZ2lvbnMgZGV0ZXJtaW5lZCB0aHJvdWdoIGNoZW1pY2FsIHByb2JpbmcuIFdlIGRldmVsb3AgYSBub3ZlbCBkZWVwIGxlYXJuaW5nIGFyY2hpdGVjdHVyZSwgaW5zcGlyZWQgZnJvbSB0aGUgRXZvZm9ybWVyIG1vZGVsIG9mIEFscGhhZm9sZCBhbmQgdHJhZGl0aW9uYWwgYXJjaGl0ZWN0dXJlcyBmb3Igc2Vjb25kYXJ5IHN0cnVjdHVyZSBwcmVkaWN0aW9uLiBUaGlzIG5ldyBtb2RlbCwgZUZvbGQsIHdhcyB0cmFpbmVkIG9uIG91ciBuZXdseSBnZW5lcmF0ZWQgZGF0YWJhc2UgYW5kIG92ZXIgMzAwLDAwMCBzZWNvbmRhcnkgc3RydWN0dXJlcyBhY3Jvc3MgbXVsdGlwbGUgc291cmNlcy4gV2UgYmVuY2htYXJrIGVGb2xkIG9uIHR3byBuZXcgdGVzdCBzZXRzIG9mIGxvbmcgYW5kIGRpdmVyc2UgUk5BIHN0cnVjdHVyZXMgYW5kIHNob3cgdGhhdCBvdXIgZGF0YXNldCBhbmQgbmV3IGFyY2hpdGVjdHVyZSBjb250cmlidXRlIHRvIGluY3JlYXNpbmcgdGhlIHByZWRpY3Rpb24gcGVyZm9ybWFuY2UsIGNvbXBhcmVkIHRvIHNpbWlsYXIgc3RhdGUtb2YtdGhlLWFydCBtZXRob2RzLiBBbGwgdG9nZXRoZXIsIG91ciByZXN1bHRzIHJldmVhbCB0aGF0IG1lcmVseSBleHBhbmRpbmcgdGhlIGRhdGFiYXNlIHNpemUgaXMgaW5zdWZmaWNpZW50IGZvciBnZW5lcmFsaXphdGlvbiBhY3Jvc3MgZmFtaWxpZXMsIHdoZXJlYXMgaW5jb3Jwb3JhdGluZyBhIGdyZWF0ZXIgZGl2ZXJzaXR5IGFuZCBjb21wbGV4aXR5IG9mIFJOQXMgc3RydWN0dXJlcyBhbGxvd3MgZm9yIGVuaGFuY2VkIG1vZGVsIHBlcmZvcm1hbmNlLiIsLCwsIlVuaXRlZCBTdGF0ZXMgb2YgQW1lcmljYSxVbml0ZWQgU3RhdGVzIG9mIEFtZXJpY2EsVW5pdGVkIFN0YXRlcyBvZiBBbWVyaWNhLEZyYW5jZSIsLCwsLCwyMDI1LTExLTI4IDExOjUzOjQ0KzAwOjAwLCwsLCwsIkFjYWRlbWlhLEFjYWRlbWlhLEFjYWRlbWlhLEFjYWRlbWlhIiwsLCwsLCwsLCwsLCwsLCwsLApTYWlsb3ItN0ItQ2hhdCxMYW5ndWFnZSxDaGF0LCJTZWEgQUkgTGFiLFNpbmdhcG9yZSBVbml2ZXJzaXR5IG9mIFRlY2hub2xvZ3kgJiBEZXNpZ24iLCJMb25neHUgRG91LCBRaWFuIExpdSwgR3Vhbmd0YW8gWmVuZywgSmlhIEd1bywgSmlhaHVpIFpob3UsIFdlaSBMdSwgTWluIExpbiIsMjAyNC0wNC0wNCxTYWlsb3I6IE9wZW4gTGFuZ3VhZ2UgTW9kZWxzIGZvciBTb3V0aC1FYXN0IEFzaWEsaHR0cHM6Ly9hcnhpdi5vcmcvYWJzLzI0MDQuMDM2MDgsLCwsNzcyMDAwMDAwMC4wLGh0dHBzOi8vaHVnZ2luZ2ZhY2UuY28vc2FpbC9TYWlsb3ItN0ItQ2hhdCwxLjc3MjZlKzIzLCIiIlRoZSBmaW5hbCBwcmUtdHJhaW5pbmcgY29ycHVzLCBTYWlsQ3JhZnQsIGlzIGNvbXBvc2VkIG9mIGFwcHJveGltYXRlbHkgMjAwQiB0b2tlbnMsIGludGVncmF0aW5nIGJvdGggU0VBIHRva2VucyBhbmQgcmVwbGF5IHRva2VucywgYXMgZWxhYm9yYXRlZCBpbiBTZWN0aW9uIDQuNC4gV2UgdXNlIHRoZSBiYXRjaCBzaXplIG9mIDRNIHRva2VucyBhbmQgdGhlIGxlYXJuaW5nIHJhdGUgb2YgMWUtNC4gRm9sbG93aW5nIGEgd2FybXVwIHBlcmlvZCBvZiA1MDAgc3RlcHMsIHRoZSBsZWFybmluZyByYXRlIHJlbWFpbnMgY29uc3RhbnQuIFRoaXMgc2NoZWR1bGluZyBzdHJhdGVneSBlbmNvdXJhZ2VzIG1vcmUgdHJhbnNmZXJhYmxlIGNvbmNsdXNpb25zIGZyb20gc2ltdWxhdGlvbnMgYW5kIGFsbG93cyBmb3IgZWFzaWVyIHJlY292ZXJ5IGZyb20gaW50ZXJydXB0ZWQgdHJhaW5pbmcKc2Vzc2lvbnMuIEdlbmVyYWxseSBTYWlsb3IgbW9kZWxzIGNvbnN1bWUgYXJvdW5kIDIwMEIgdG9rZW5zLCBjb21wbGV0aW5nIGEgZnVsbCBwYXNzIHRocm91Z2ggdGhlIFNhaWxDcmFmdCBjb3JwdXMgb25jZSIiIChodHRwczovL2FyeGl2Lm9yZy9wZGYvMjQwNC4wMzYwOCwgcGFnZSAxNSkuCgpRd2VuMS41IGlzIGEgZGVuc2UgbW9kZWwgKGh0dHBzOi8vaHVnZ2luZ2ZhY2UuY28vUXdlbi9Rd2VuMS41LTdCKSwgc28gYXNzdW1pbmcgU2FpbG9yLTdCLUNoYXQgd2FzIHRyYWluZWQgb24gU2FpbENyYWZ0IGZvciAxIGVwb2NoLCB0aGUgNk5EIGFwcHJveGltYXRpb24geWllbGRzClByZS10cmFpbmluZyBjb21wdXRlCj0gIyBvZiBhY3RpdmUgcGFyYW1ldGVycyAvIGZvcndhcmQgcGFzcyAqICMgb2YgdG9rZW5zICogNiBGTE9QcyAvIHRva2VuCn49IDcuNzJlOSBwYXJhbWV0ZXJzICogMmUxMSB0b2tlbnMgKiA2IEZMT1BzIC8gdG9rZW4Kfj0gOS4yNmUyMSBGTE9QUwoKQmFzZSBtb2RlbDogMS42OGUyMwpUb3RhbDogOS4yNmUyMSsxLjY4ZTIzPTEuOGUrMjMKIiwsIiIiVGhlIGZpbmFsIHByZS10cmFpbmluZyBjb3JwdXMsIFNhaWxDcmFmdCwgaXMgY29tcG9zZWQgb2YgYXBwcm94aW1hdGVseSAyMDBCIHRva2VucywgaW50ZWdyYXRpbmcgYm90aCBTRUEgdG9rZW5zIGFuZCByZXBsYXkgdG9rZW5zLCBhcyBlbGFib3JhdGVkIGluIFNlY3Rpb24gNC40IiIgKGh0dHBzOi8vYXJ4aXYub3JnL3BkZi8yNDA0LjAzNjA4LCBwYWdlIDE1KS4gQXNzdW1pbmcgYWxsIEFzaWFuIGxhbmd1YWdlcyBoYXZlIGEgd29yZCBwZXIgdG9rZW4gcmF0aW8gb2YgMSAoYXMgdGhlIG9uZXMgaW4gaHR0cHM6Ly9kb2NzLmdvb2dsZS5jb20vZG9jdW1lbnQvZC8xWFdMeU16Y1ZmRHY0ZUZRWDN5UGdNOE1aM19RMXBodElGejlHS3Y0X0thTS9lZGl0P3RhYj10LjAjaGVhZGluZz1oLmllaWhjMDhwOGRuMCksIFNhaWxDcmFmdCBjb250YWlucyBhcHByb3hpbWF0ZWx5IDIwMEIgd29yZHMuIFNpbmNlIHRoaXMgaXMgYSB0ZXh0IGdlbmVyYXRpb24gbW9kZWwsIHRoZSBkYXRhc2V0IHNpemUgaXMgbWVhc3VyZWQgaW4gbnVtYmVyIG9mIHdvcmRzLiIsLCxOVklESUEgQTEwMCBTWE00IDQwIEdCLCxDb25maWRlbnQsIldlIHByZXNlbnQgU2FpbG9yLCBhIGZhbWlseSBvZiBvcGVuIGxhbmd1YWdlIG1vZGVscyByYW5naW5nIGZyb20gMC41QiB0byA3QiBwYXJhbWV0ZXJzLCB0YWlsb3JlZCBmb3IgU291dGgtRWFzdCBBc2lhbiAoU0VBKSBsYW5ndWFnZXMuIFRoZXNlIG1vZGVscyBhcmUgY29udGludWFsbHkgcHJlLXRyYWluZWQgZnJvbSBRd2VuMS41LCBhIGdyZWF0IGxhbmd1YWdlIG1vZGVsIGZvciBtdWx0aWxpbmd1YWwgdXNlIGNhc2VzLiBGcm9tIFF3ZW4xLjUsIFNhaWxvciBtb2RlbHMgYWNjZXB0IDIwMEIgdG8gNDAwQiB0b2tlbnMsIHByaW1hcmlseSBjb3ZlcmluZyB0aGUgbGFuZ3VhZ2VzIG9mIEVuZ2xpc2gsIENoaW5lc2UsIFZpZXRuYW1lc2UsIFRoYWksIEluZG9uZXNpYW4sIE1hbGF5LCBhbmQgTGFvLiBUaGUgdHJhaW5pbmcgbGV2ZXJhZ2VzIHNldmVyYWwgdGVjaG5pcXVlcywgaW5jbHVkaW5nIEJQRSBkcm9wb3V0IGZvciBpbXByb3ZpbmcgdGhlIG1vZGVsIHJvYnVzdG5lc3MsIGFnZ3Jlc3NpdmUgZGF0YSBjbGVhbmluZyBhbmQgZGVkdXBsaWNhdGlvbiwgYW5kIHNtYWxsIHByb3h5IG1vZGVscyB0byBvcHRpbWl6ZSBkYXRhIG1peHR1cmUuIEV4cGVyaW1lbnRhbCByZXN1bHRzIG9uIGZvdXIgdHlwaWNhbCB0YXNrcyBpbmRpY2F0ZSB0aGF0IFNhaWxvciBtb2RlbHMgZGVtb25zdHJhdGUgc3Ryb25nIHBlcmZvcm1hbmNlIGFjcm9zcyBkaWZmZXJlbnQgYmVuY2htYXJrcywgaW5jbHVkaW5nIGNvbW1vbnNlbnNlIHJlYXNvbmluZywgcXVlc3Rpb24gYW5zd2VyaW5nLCByZWFkaW5nIGNvbXByZWhlbnNpb24gYW5kIGV4YW1pbmF0aW9uLiBFbWJyYWNpbmcgdGhlIG9wZW4tc291cmNlIHNwaXJpdCwgd2Ugc2hhcmUgb3VyIGluc2lnaHRzIHRocm91Z2ggdGhpcyByZXBvcnQgdG8gc3BhcmsgYSB3aWRlciBpbnRlcmVzdCBpbiBkZXZlbG9waW5nIGxhcmdlIGxhbmd1YWdlIG1vZGVscyBmb3IgbXVsdGlsaW5ndWFsIHVzZSBjYXNlcy4iLDEuMCwsT3BlbiB3ZWlnaHRzICh1bnJlc3RyaWN0ZWQpLCJTaW5nYXBvcmUsU2luZ2Fwb3JlIixRd2VuMS41LTdCLCwsNjQuMCwsMjAyNS0xMS0yOCAxMTo1Mzo0NCswMDowMCwsLCw0MDAwMDAwLjAsLEFjYWRlbWlhLCwsLCxVbnJlbGVhc2VkLCJBcGFjaGUgMi4wCgpodHRwczovL2h1Z2dpbmdmYWNlLmNvL3NhaWwvU2FpbG9yLTdCLUNoYXQKCiBvbmx5IGV2YWx1YXRpb24gYW5kIGluZmVyZW5jZSBjb2RlIGluIHRoZSByZXBvIGh0dHBzOi8vZ2l0aHViLmNvbS9zYWlsLXNnL3NhaWxvci1sbG0iLFRydWUsLCwsLDUwNjIwLjU3MzUzMjY2NjcsLHNhaWwsLCwsWWVzClVuaXZlcnNhbC0xLFNwZWVjaCxTcGVlY2ggcmVjb2duaXRpb24gKEFTUiksQXNzZW1ibHlBSSwiRnJhbmNpcyBNY0Nhbm4gKGxlYWQpLCBMdWthIENoa2hldGlhbmkgKGxlYWQpLCBBbmRyZXcgRWhyZW5iZXJnLCBSb2JlcnQgTWNIYXJkeSwgUmFtaSBCb3Ryb3MsIFlhc2ggS2hhcmUsIEFuZHJlYSBWYW56bywgVGF1ZmlxdXp6YW1hbiBQZXlhc2gsIEdhYnJpZWwgT2V4bGUsIE1pY2hhZWwgTGlhbmcsIElseWEgU2tseWFyLCBBaG1lZCBFdGVmeSwgRGFuaWVsIE1jQ3J5c3RhbCwgV2lsbGlhbSBQaXBzaWNvIEZlcnJlaXJhLCBSdWJlbiBCb3VzYmliLCBCZW4gR290dGhvbGQsIFNvaGV5bCBCYWhhZG9vcmksIEVudmVyIEZha2hhbiwgUmFodWwgQmFnYWksIE1leiBSYXNoaWQsIEphbWVzIEhlLCBUYWt1eWEgWW9zaGlva2EsIFRyYXZpcyBLdXBzY2hlLCBEb21lbmljIERvbmF0bywgTWFyY28gUmFtcG9uaSwgUnlhbiBP4oCZQ29ubm9yLCBTYW0gRmxhbWluaSwgClNlcmdpbyBSYW1pcmV6IE1hcnRpbiAobGVhZCksIFJhanByZWV0IFRoZXRoeSwgTGVlIFZhdWdobiwgTWFydGluIFNjaHdlaWdlciwgQW5pdGEgTWlsbGVyLCBQcmFjaGllIEJhbnRoaWEsIEF1ZHkgTXVsaWEsIEFtYW5kYSBMZWUsIENocmlzdHkgUm9hY2gsIERvbWVuaWMgRG9uYXRvLCBEeWxhbiBEdWFuLCBNYXR0IExhd2xlciwgUnlhbiBP4oCZQ29ubm9yLCBhbmQgV2hpdG5leSBEZUdyYWFmLCBGcmFuY2lzIE1jQ2FubiwgU2VyZ2lvIFJhbWlyZXogTWFydGluLCBKYWltZSBMb3JlbnpvLVRydWViYSwgUnViZW4gQm91c2JpYiwgTWljaGVsbGUgQXN1YW1haCwgTWFyY28gUmFtcG9uaSwgR2FicmllbCBPZXhsZSwgUmFtaSBCb3Ryb3MsIElseWEgU2t5bGFyLCBQYXRyaWNrIExvZWJlciwgRGlsbG9uIFB1bGxpYW0sIE1pY2hhZWwgQ2hpbmVuIiwyMDI0LTA0LTAzLFJvYnVzdCBhbmQgYWNjdXJhdGUgbXVsdGlsaW5ndWFsIHNwZWVjaC10by10ZXh0LGh0dHBzOi8vd3d3LmFzc2VtYmx5YWkuY29tL3Jlc2VhcmNoL3VuaXZlcnNhbC0xLCwsLDYwMDAwMDAwMC4wLCIiIlRyYWluaW5nIG9uIG1vcmUgdGhhbiAxMi41IG1pbGxpb24gaG91cnMgb2YgZGl2ZXJzZSBtdWx0aWxpbmd1YWwgYXVkaW8gZGF0YSwgNjAwTS1wYXJhbWV0ZXIgQ29uZm9ybWVyIFJOTi1UIGJhc2VkIFVuaXZlcnNhbC0xIGFjaGlldmVzIHJlbWFya2FibGUgcm9idXN0bmVzcyIiCiIsLCwsIiIiVHJhaW5lZCBvbiBvdmVyIDEyLjUgbWlsbGlvbiBob3VycyBvZiBtdWx0aWxpbmd1YWwgYXVkaW8gZGF0YSIiCgoKKyBmaW5lLXR1bmluZyAxNTBLIGhvdXJzCgoiIkEgYmF0Y2ggc2l6ZSBvZiAyMDQ4IGlzIHVzZWQuIiIiLCwsR29vZ2xlIFRQVSB2NWUsLENvbmZpZGVudCwiV2UgYXJlIGV4Y2l0ZWQgdG8gaW50cm9kdWNlIFVuaXZlcnNhbC0xLCBvdXIgbGF0ZXN0IGFuZCBtb3N0IHBvd2VyZnVsIHNwZWVjaCByZWNvZ25pdGlvbiBtb2RlbC4gVHJhaW5lZCBvbiBvdmVyIDEyLjUgbWlsbGlvbiBob3VycyBvZiBtdWx0aWxpbmd1YWwgYXVkaW8gZGF0YSwgVW5pdmVyc2FsLTEgYWNoaWV2ZXMgYmVzdC1pbi1jbGFzcyBzcGVlY2gtdG8tdGV4dCBhY2N1cmFjeSBhY3Jvc3MgZm91ciBtYWpvciBsYW5ndWFnZXM6IEVuZ2xpc2gsIFNwYW5pc2gsIEZyZW5jaCwgYW5kIEdlcm1hbi4iLCwsQVBJIGFjY2VzcywsQ29uZm9ybWVyLCwsLDAuNTQsMjAyNS0xMS0yOCAxMTo1Mzo0NCswMDowMCwsLCwsLEluZHVzdHJ5LCwsLCxVbnJlbGVhc2VkLCwsLCIiIlByZS10cmFpbmluZyB3YXMgcGVyZm9ybWVkIG9uIGEgY2x1c3RlciBvZiB2NWUgVFBVIGNoaXBzLCBvcGVyYXRpbmcgd2l0aCA1NCUgTW9kZWwgRmxvcHMgVXRpbGl6YXRpb24gKE1GVSksIHRoYW5rcyB0byBvdXIgb3B0aW1pemVkIEpBWCBpbXBsZW1lbnRhdGlvbi4iIiIsLCwsLCwsLCxObwpNaXh0dXJlLW9mLURlcHRocyxMYW5ndWFnZSxMYW5ndWFnZSBtb2RlbGluZy9nZW5lcmF0aW9uLCJHb29nbGUgRGVlcE1pbmQsTWNHaWxsIFVuaXZlcnNpdHksTWlsYSAtIFF1ZWJlYyBBSSAob3JpZ2luYWxseSBNb250cmVhbCBJbnN0aXR1dGUgZm9yIExlYXJuaW5nIEFsZ29yaXRobXMpIiwiRGF2aWQgUmFwb3NvLCBTYW0gUml0dGVyLCBCbGFrZSBSaWNoYXJkcywgVGltb3RoeSBMaWxsaWNyYXAsIFBldGVyIENvbndheSBIdW1waHJleXMsIEFkYW0gU2FudG9ybyIsMjAyNC0wNC0wMixNaXh0dXJlLW9mLURlcHRoczogRHluYW1pY2FsbHkgYWxsb2NhdGluZyBjb21wdXRlIGluIHRyYW5zZm9ybWVyLWJhc2VkIGxhbmd1YWdlIG1vZGVscyxodHRwczovL2FyeGl2Lm9yZy9hYnMvMjQwNC4wMjI1OCwxODcuMCwsIkltcHJvdmVtZW50cyBvbiB0cmFuc2Zvcm1lciBsb3NzIGZvciBhIGdpdmVuIGNvbXB1dGUgYnVkZ2V0LCBvciBjYW4gbWF0Y2ggbG9zcyB3aXRoID42MCUgZmV3ZXIgRkxPUHMgcGVyIHRyYWluaW5nIHN0ZXAuIFNlZSBGaWd1cmUgMy4iLDMwMDAwMDAwMDAuMCwiRmlndXJlIDQ6ICIiV2UgdXNlZCB0aGUgMTIuNSUgY2FwYWNpdHkgTW9EIHZhcmlhbnQgdG8gcGVyZm9ybSBhbiBpc29GTE9QIGFuYWx5c2lzIGZvciA2ZTE4LCAyZTE5LCBhbmQgMWUyMCBGTE9QcywgdHJhaW5pbmcgbW9kZWxzIHZhcnlpbmcgaW4gc2l6ZSBmcm9tIDYwTSB0byAzQiBwYXJhbWV0ZXJzIiIiLDFlKzIwLCJGaWd1cmUgNDogIiJXZSB1c2VkIHRoZSAxMi41JSBjYXBhY2l0eSBNb0QgdmFyaWFudCB0byBwZXJmb3JtIGFuIGlzb0ZMT1AgYW5hbHlzaXMgZm9yIDZlMTgsIDJlMTksIGFuZCAxZTIwIEZMT1BzLCB0cmFpbmluZyBtb2RlbHMgdmFyeWluZyBpbiBzaXplIGZyb20gNjBNIHRvIDNCIHBhcmFtZXRlcnMiIiIsLCwsLCwsQ29uZmlkZW50LCJUcmFuc2Zvcm1lci1iYXNlZCBsYW5ndWFnZSBtb2RlbHMgc3ByZWFkIEZMT1BzIHVuaWZvcm1seSBhY3Jvc3MgaW5wdXQgc2VxdWVuY2VzLiBJbiB0aGlzIHdvcmsgd2UgZGVtb25zdHJhdGUgdGhhdCB0cmFuc2Zvcm1lcnMgY2FuIGluc3RlYWQgbGVhcm4gdG8gZHluYW1pY2FsbHkgYWxsb2NhdGUgRkxPUHMgKG9yIGNvbXB1dGUpIHRvIHNwZWNpZmljIHBvc2l0aW9ucyBpbiBhIHNlcXVlbmNlLCBvcHRpbWlzaW5nIHRoZSBhbGxvY2F0aW9uIGFsb25nIHRoZSBzZXF1ZW5jZSBmb3IgZGlmZmVyZW50IGxheWVycyBhY3Jvc3MgdGhlIG1vZGVsIGRlcHRoLiBPdXIgbWV0aG9kIGVuZm9yY2VzIGEgdG90YWwgY29tcHV0ZSBidWRnZXQgYnkgY2FwcGluZyB0aGUgbnVtYmVyIG9mIHRva2VucyAoaykgdGhhdCBjYW4gcGFydGljaXBhdGUgaW4gdGhlIHNlbGYtYXR0ZW50aW9uIGFuZCBNTFAgY29tcHV0YXRpb25zIGF0IGEgZ2l2ZW4gbGF5ZXIuIFRoZSB0b2tlbnMgdG8gYmUgcHJvY2Vzc2VkIGFyZSBkZXRlcm1pbmVkIGJ5IHRoZSBuZXR3b3JrIHVzaW5nIGEgdG9wLWsgcm91dGluZyBtZWNoYW5pc20uIFNpbmNlIGsgaXMgZGVmaW5lZCBhIHByaW9yaSwgdGhpcyBzaW1wbGUgcHJvY2VkdXJlIHVzZXMgYSBzdGF0aWMgY29tcHV0YXRpb24gZ3JhcGggd2l0aCBrbm93biB0ZW5zb3Igc2l6ZXMsIHVubGlrZSBvdGhlciBjb25kaXRpb25hbCBjb21wdXRhdGlvbiB0ZWNobmlxdWVzLiBOZXZlcnRoZWxlc3MsIHNpbmNlIHRoZSBpZGVudGl0aWVzIG9mIHRoZSBrIHRva2VucyBhcmUgZmx1aWQsIHRoaXMgbWV0aG9kIGNhbiBleHBlbmQgRkxPUHMgbm9uLXVuaWZvcm1seSBhY3Jvc3MgdGhlIHRpbWUgYW5kIG1vZGVsIGRlcHRoIGRpbWVuc2lvbnMuIFRodXMsIGNvbXB1dGUgZXhwZW5kaXR1cmUgaXMgZW50aXJlbHkgcHJlZGljdGFibGUgaW4gc3VtIHRvdGFsLCBidXQgZHluYW1pYyBhbmQgY29udGV4dC1zZW5zaXRpdmUgYXQgdGhlIHRva2VuLWxldmVsLiBOb3Qgb25seSBkbyBtb2RlbHMgdHJhaW5lZCBpbiB0aGlzIHdheSBsZWFybiB0byBkeW5hbWljYWxseSBhbGxvY2F0ZSBjb21wdXRlLCB0aGV5IGRvIHNvIGVmZmljaWVudGx5LiBUaGVzZSBtb2RlbHMgbWF0Y2ggYmFzZWxpbmUgcGVyZm9ybWFuY2UgZm9yIGVxdWl2YWxlbnQgRkxPUFMgYW5kIHdhbGwtY2xvY2sgdGltZXMgdG8gdHJhaW4sIGJ1dCByZXF1aXJlIGEgZnJhY3Rpb24gb2YgdGhlIEZMT1BzIHBlciBmb3J3YXJkIHBhc3MsIGFuZCBjYW4gYmUgdXB3YXJkcyBvZiA1MFwlIGZhc3RlciB0byBzdGVwIGR1cmluZyBwb3N0LXRyYWluaW5nIHNhbXBsaW5nLiIsLCxVbnJlbGVhc2VkLCJVbml0ZWQgU3RhdGVzIG9mIEFtZXJpY2EsQ2FuYWRhLENhbmFkYSIsLCwsLCwyMDI2LTA1LTI1IDEyOjMxOjE3KzAwOjAwLCwsLCwsIkluZHVzdHJ5LEFjYWRlbWlhLEFjYWRlbWlhIiwsLCwsVW5yZWxlYXNlZCwsLCwsLCwsUmVwb3J0ZWQsLCwsLE5vClBPS0XCtExMTU9OLCJHYW1lcyxMYW5ndWFnZSIsIkxhbmd1YWdlIG1vZGVsaW5nL2dlbmVyYXRpb24sUG9rZW1vbiBiYXR0bGVzIixHZW9yZ2lhIEluc3RpdHV0ZSBvZiBUZWNobm9sb2d5LCJTaWhhbyBIdSwgVGlhbnNoZW5nIEh1YW5nLCBMaW5nIExpdSIsMjAyNC0wNC0wMixQb2tlTExNb246IEEgSHVtYW4tUGFyaXR5IEFnZW50IGZvciBQb2tlbW9uIEJhdHRsZXMgd2l0aCBMYXJnZSBMYW5ndWFnZSBNb2RlbHMsaHR0cHM6Ly9hcnhpdi5vcmcvYWJzLzI0MDIuMDExMTgsLCwsLCwsLCwsLCwsLFVua25vd24sIldlIGludHJvZHVjZSBQb2tlTExNb24sIHRoZSBmaXJzdCBMTE0tZW1ib2RpZWQgYWdlbnQgdGhhdCBhY2hpZXZlcyBodW1hbi1wYXJpdHkgcGVyZm9ybWFuY2UgaW4gdGFjdGljYWwgYmF0dGxlIGdhbWVzLCBhcyBkZW1vbnN0cmF0ZWQgaW4gUG9rZW1vbiBiYXR0bGVzLiBUaGUgZGVzaWduIG9mIFBva2VMTE1vbiBpbmNvcnBvcmF0ZXMgdGhyZWUga2V5IHN0cmF0ZWdpZXM6IChpKSBJbi1jb250ZXh0IHJlaW5mb3JjZW1lbnQgbGVhcm5pbmcgdGhhdCBpbnN0YW50bHkgY29uc3VtZXMgdGV4dC1iYXNlZCBmZWVkYmFjayBkZXJpdmVkIGZyb20gYmF0dGxlcyB0byBpdGVyYXRpdmVseSByZWZpbmUgdGhlIHBvbGljeTsgKGlpKSBLbm93bGVkZ2UtYXVnbWVudGVkIGdlbmVyYXRpb24gdGhhdCByZXRyaWV2ZXMgZXh0ZXJuYWwga25vd2xlZGdlIHRvIGNvdW50ZXJhY3QgaGFsbHVjaW5hdGlvbiBhbmQgZW5hYmxlcyB0aGUgYWdlbnQgdG8gYWN0IHRpbWVseSBhbmQgcHJvcGVybHk7IChpaWkpIENvbnNpc3RlbnQgYWN0aW9uIGdlbmVyYXRpb24gdG8gbWl0aWdhdGUgdGhlIHBhbmljIHN3aXRjaGluZyBwaGVub21lbm9uIHdoZW4gdGhlIGFnZW50IGZhY2VzIGEgcG93ZXJmdWwgb3Bwb25lbnQgYW5kIHdhbnRzIHRvIGVsdWRlIHRoZSBiYXR0bGUuIFdlIHNob3cgdGhhdCBvbmxpbmUgYmF0dGxlcyBhZ2FpbnN0IGh1bWFuIGRlbW9uc3RyYXRlcyBQb2tlTExNb24ncyBodW1hbi1saWtlIGJhdHRsZSBzdHJhdGVnaWVzIGFuZCBqdXN0LWluLXRpbWUgZGVjaXNpb24gbWFraW5nLCBhY2hpZXZpbmcgNDklIG9mIHdpbiByYXRlIGluIHRoZSBMYWRkZXIgY29tcGV0aXRpb25zIGFuZCA1NiUgb2Ygd2luIHJhdGUgaW4gdGhlIGludml0ZWQgYmF0dGxlcy4gT3VyIGltcGxlbWVudGF0aW9uIGFuZCBwbGF5YWJsZSBiYXR0bGUgbG9ncyBhcmUgYXZhaWxhYmxlIGF0OiB0aGlzIGh0dHBzIFVSTC4iLCwsSG9zdGVkIGFjY2VzcyAobm8gQVBJKSxVbml0ZWQgU3RhdGVzIG9mIEFtZXJpY2EsR1BULTQgKE1hciAyMDIzKSwsLCwsMjAyNS0xMS0yOCAxMTo1Mzo0NCswMDowMCwsLCwsLEFjYWRlbWlhLCwsLCxPcGVuIHNvdXJjZSwiaHR0cHM6Ly9wbGF5LnBva2Vtb25zaG93ZG93bi5jb20vCmh0dHBzOi8vZ2l0aHViLmNvbS9naXQtZGlzbC9Qb2tlTExNb24iLCwsLCwsLCwsLCwsTm8KQXV0b0RpZmYsQmlvbG9neSxEcnVnIGRpc2NvdmVyeSwiR2FsaXhpciBUZWNobm9sb2dpZXMsUmVuc3NlbGFlciBQb2x5dGVjaG5pYyBJbnN0aXR1dGUsTWFzc2FjaHVzZXR0cyBJbnN0aXR1dGUgb2YgVGVjaG5vbG9neSAoTUlUKSIsIlhpbnplIExpLCBQZW5nbGVpIFdhbmcsIFRpYW5mYW4gRnUsIFdlbmhhbyBHYW8sIENoZW5ndGFvIExpLCBMZWlsZWkgU2hpLCBKdW5ob25nIExpdSIsMjAyNC0wNC0wMixBVVRPRElGRjogQXV0b3JlZ3Jlc3NpdmUgRGlmZnVzaW9uIE1vZGVsaW5nIGZvciBTdHJ1Y3R1cmUtYmFzZWQgRHJ1ZyBEZXNpZ24saHR0cHM6Ly9hcnhpdi5vcmcvYWJzLzI0MDQuMDIwMDMsNS4wLCwsLCwsLCwiMjIuNU0gcG9zZXMgPSAyMi41TSBkYXRhcG9pbnRzCj0gMjIsNTAwLDAwMCBkYXRhcG9pbnRzCgpGaW5hbCBlc3RpbWF0ZSA9IDIyLjVNIiwsLCwsQ29uZmlkZW50LCJTdHJ1Y3R1cmUtYmFzZWQgZHJ1ZyBkZXNpZ24gKFNCREQpLCB3aGljaCBhaW1zIHRvIGdlbmVyYXRlIG1vbGVjdWxlcyB0aGF0IGNhbiBiaW5kIHRpZ2h0bHkgdG8gdGhlIHRhcmdldCBwcm90ZWluLCBpcyBhbiBlc3NlbnRpYWwgcHJvYmxlbSBpbiBkcnVnIGRpc2NvdmVyeSwgYW5kIHByZXZpb3VzIGFwcHJvYWNoZXMgaGF2ZSBhY2hpZXZlZCBpbml0aWFsIHN1Y2Nlc3MuIEhvd2V2ZXIsIG1vc3QgZXhpc3RpbmcgbWV0aG9kcyBzdGlsbCBzdWZmZXIgZnJvbSBpbnZhbGlkIGxvY2FsIHN0cnVjdHVyZSBvciB1bnJlYWxpc3RpYyBjb25mb3JtYXRpb24gaXNzdWVzLCB3aGljaCBhcmUgbWFpbmx5IGR1ZSB0byB0aGUgcG9vciBsZWFuaW5nIG9mIGJvbmQgYW5nbGVzIG9yIHRvcnNpb25hbCBhbmdsZXMuIFRvIGFsbGV2aWF0ZSB0aGVzZSBwcm9ibGVtcywgd2UgcHJvcG9zZSBBVVRPRElGRiwgYSBkaWZmdXNpb24tYmFzZWQgZnJhZ21lbnQtd2lzZSBhdXRvcmVncmVzc2l2ZSBnZW5lcmF0aW9uIG1vZGVsLiBTcGVjaWZpY2FsbHksIHdlIGRlc2lnbiBhIG5vdmVsIG1vbGVjdWxlIGFzc2VtYmx5IHN0cmF0ZWd5IG5hbWVkIGNvbmZvcm1hbCBtb3RpZiB0aGF0IHByZXNlcnZlcyB0aGUgY29uZm9ybWF0aW9uIG9mIGxvY2FsIHN0cnVjdHVyZXMgb2YgbW9sZWN1bGVzIGZpcnN0LCB0aGVuIHdlIGVuY29kZSB0aGUgaW50ZXJhY3Rpb24gb2YgdGhlIHByb3RlaW4tbGlnYW5kIGNvbXBsZXggd2l0aCBhbiBTRSgzKS1lcXVpdmFyaWFudCBjb252b2x1dGlvbmFsIG5ldHdvcmsgYW5kIGdlbmVyYXRlIG1vbGVjdWxlcyBtb3RpZi1ieS1tb3RpZiB3aXRoIGRpZmZ1c2lvbiBtb2RlbGluZy4gSW4gYWRkaXRpb24sIHdlIGFsc28gaW1wcm92ZSB0aGUgZXZhbHVhdGlvbiBmcmFtZXdvcmsgb2YgU0JERCBieSBjb25zdHJhaW5pbmcgdGhlIG1vbGVjdWxhciB3ZWlnaHRzIG9mIHRoZSBnZW5lcmF0ZWQgbW9sZWN1bGVzIGluIHRoZSBzYW1lIHJhbmdlLCB0b2dldGhlciB3aXRoIHNvbWUgbmV3IG1ldHJpY3MsIHdoaWNoIG1ha2UgdGhlIGV2YWx1YXRpb24gbW9yZSBmYWlyIGFuZCBwcmFjdGljYWwuIEV4dGVuc2l2ZSBleHBlcmltZW50cyBvbiBDcm9zc0RvY2tlZDIwMjAgZGVtb25zdHJhdGUgdGhhdCBvdXIgYXBwcm9hY2ggb3V0cGVyZm9ybXMgdGhlIGV4aXN0aW5nIG1vZGVscyBpbiBnZW5lcmF0aW5nIHJlYWxpc3RpYyBtb2xlY3VsZXMgd2l0aCB2YWxpZCBzdHJ1Y3R1cmVzIGFuZCBjb25mb3JtYXRpb25zIHdoaWxlIG1haW50YWluaW5nIGhpZ2ggYmluZGluZyBhZmZpbml0eS4iLCwsVW5yZWxlYXNlZCwiQ2hpbmEsVW5pdGVkIFN0YXRlcyBvZiBBbWVyaWNhLFVuaXRlZCBTdGF0ZXMgb2YgQW1lcmljYSIsLCwsLCwyMDI1LTExLTI4IDExOjUzOjQ0KzAwOjAwLCwsLCwsIkluZHVzdHJ5LEFjYWRlbWlhLEFjYWRlbWlhIiwsLCwsVW5yZWxlYXNlZCwsLCwsLCwsLCwsLCxObwpYVkVSU0UtTW9FLUE0LjJCLExhbmd1YWdlLENoYXQsIlhWRVJTRSBUZWNobm9sb2d5LFNoZW56aGVuIFl1YW54aWFuZyBUZWNobm9sb2d5IiwsMjAyNC0wNC0wMiwsaHR0cHM6Ly9odWdnaW5nZmFjZS5jby94dmVyc2UvWFZFUlNFLU1vRS1BNC4yQiwsLCw0MjAwMDAwMDAwLjAsIkl0IHVzZXMgYSBtaXhlZCBleHBlcnQgbW9kZWwgKE1vRSwgTWl4dHVyZS1vZi1leHBlcnRzKSBhcmNoaXRlY3R1cmUuIFRoZSB0b3RhbCBwYXJhbWV0ZXIgc2NhbGUgb2YgdGhlIG1vZGVsIGlzIDI1LjggYmlsbGlvbiwgYW5kIHRoZSBhY3R1YWwgbnVtYmVyIG9mIGFjdGl2YXRlZCBwYXJhbWV0ZXJzIGlzIDQuMiBiaWxsaW9uLiIsLCwsLCwsLCxDb25maWRlbnQsLCwsT3BlbiB3ZWlnaHRzIChub24tY29tbWVyY2lhbCksIkNoaW5hLENoaW5hIiwsLCwsLDIwMjUtMTEtMjggMTE6NTM6NDQrMDA6MDAsLCwsLCwiSW5kdXN0cnksSW5kdXN0cnkiLCwsLCwsLCwsLCwsLCx4dmVyc2UsLCwsWWVzCkFQVVMteERBTi00LjAoTW9FKSwiTXVsdGltb2RhbCxMYW5ndWFnZSIsIkNoYXQsUmVjb21tZW5kZXIgc3lzdGVtLEltYWdlIGdlbmVyYXRpb24sTGFuZ3VhZ2UgbW9kZWxpbmcvZ2VuZXJhdGlvbixRdWVzdGlvbiBhbnN3ZXJpbmcsTWF0aGVtYXRpY2FsIHJlYXNvbmluZyxRdWFudGl0YXRpdmUgcmVhc29uaW5nIiwiUWlsaW4gSGVzaGVuZyBOZXR3b3JrIFRlY2hub2xvZ3kgQ28uLCBMdGQuIChBUFVTKSIsLDIwMjQtMDQtMDIsIkEgVHJpbGxpb24tUGFyYW1ldGVyIE1PRSBBcmNoaXRlY3R1cmUgTW9kZWwgT3V0cGVyZm9ybXMgR3JvazEsIENvbXBhdGlibGUgd2l0aCA0MDkwIEdyYXBoaWNzIENhcmQiLCJodHRwczovL2dpdGh1Yi5jb20vc2hvb3RpbWUyMDIxL0FQVVMteERBTi00LjAtbW9lCmh0dHBzOi8vempiLmhlbmFuLmdvdi5jbi8yMDI0LzA1LTI3LzI5OTg2MzkuaHRtbCIsLCwsMTM2MDAwMDAwMDAwLjAsIkFjY29yZGluZyB0byByZXBvcnRzLCBBUFVTLXhEQU4tNC4wIChNb0UpIGlzIHRoZSBmaXJzdCBvcGVuIHNvdXJjZSBsYXJnZSBtb2RlbCBpbiBDaGluYSB3aXRoIGEgTW9FIGFyY2hpdGVjdHVyZSBvZiBtb3JlIHRoYW4gMTAwIGJpbGxpb24gcGFyYW1ldGVycywgd2l0aCBhIHBhcmFtZXRlciBzY2FsZSBvZiAxMzYgYmlsbGlvbi4gVGhpcyBpcyBhbHNvIHRoZSBsYXJnZXN0IG9wZW4gc291cmNlIG1vZGVsIGluIENoaW5hLiBBbW9uZyB0aGUgcHJldmlvdXMgbGFyZ2Ugb3BlbiBzb3VyY2UgbW9kZWxzIGluIENoaW5hLCB0aGUgbGFyZ2VzdCBwYXJhbWV0ZXIgc2NhbGUgd2FzIEFsaWJhYmEncyBRaWFud2VuIDcyQiB3aXRoIDcyIGJpbGxpb24gcGFyYW1ldGVycywgd2l0aCBhIHBhcmFtZXRlciBzY2FsZSBvZiA3MiBiaWxsaW9uLiIsLCwsLCwsLCxDb25maWRlbnQsIvCfk6IgV2VsY29tZSB0byB0aGUgRmlyc3QgSGlnaC1QZXJmb3JtYW5jZSBUcmlsbGlvbi1QYXJhbWV0ZXIgTU9FIEFyY2hpdGVjdHVyZSBMTE0gdHJhaW5lZCBqb2ludGx5IGJ5IHhEQU4gYW5kIEFQVVMuIPCfk6IK8J+klyBUaGlzIGEgaGlnaC1wZXJmb3JtYW5jZSBNT0UgbW9kZWwgd2hvc2UgTWF0aChHU004a19Db3Q6NzklKSwgUmVhc29uaW5nKE1NTFU6NzUlKSEK8J+ZjyBGZWVsIGZyZWUgdG8gdXNlIGFjY29yZGluZyB0byB0aGUgaW5mZXJlbmNlIGNvZGUuCgpBUFVTLXhEQU4tNC4wLU1PRSBsZXZlcmFnZXMgdGhlIGlubm92YXRpdmUgTWl4dHVyZSBvZiBFeHBlcnRzIChNb0UpIGFyY2hpdGVjdHVyZSwgaW5jb3Jwb3JhdGluZyBjb21wb25lbnRzIGZyb20gZGVuc2UgbGFuZ3VhZ2UgbW9kZWxzLiBTcGVjaWZpY2FsbHksIGl0IGluaGVyaXRzIGl0cyBjYXBhYmlsaXRpZXMgZnJvbSB0aGUgaGlnaGx5IHBlcmZvcm1hbnQgeERBTi1MMiBTZXJpZXMuIFdpdGggYSB0b3RhbCBvZiAxMzYgYmlsbGlvbiBwYXJhbWV0ZXJzLCBvZiB3aGljaCAzMCBiaWxsaW9uIGFyZSBhY3RpdmF0ZWQgZHVyaW5nIHJ1bnRpbWUsIEFQVVMteERBTi00LjAtTU9FIGRlbW9uc3RyYXRlcyB1bnBhcmFsbGVsZWQgZWZmaWNpZW5jeS4gVGhyb3VnaCBhZHZhbmNlZCBxdWFudGl6YXRpb24gdGVjaG5pcXVlcywgb3VyIG9wZW4tc291cmNlIHZlcnNpb24gb2NjdXBpZXMgYSBtZXJlIDQyR0IsIG1ha2luZyBpdCBzZWFtbGVzc2x5IGNvbXBhdGlibGUgd2l0aCBjb25zdW1lci1ncmFkZSBHUFVzIGxpa2UgdGhlIDQwOTAgYW5kIDMwOTAuICIsLCxPcGVuIHdlaWdodHMgKHJlc3RyaWN0ZWQgdXNlKSxDaGluYSwsLCwsLDIwMjYtMDItMTEgMTk6MjY6MjcrMDA6MDAsLCwsLCxJbmR1c3RyeSwsLCwsVW5yZWxlYXNlZCwiIiJBUFVTLXhEQU4tNC4wLU1PRSBpcyBkaXN0cmlidXRlZCB1bmRlciB0aGUgTExBTUEgMiBDb21tdW5pdHkgTGljZW5zZSIiIApnaXRodWIgYW5kIGhmIHJlcG9zaXRvcmllcyBhcmUgbGljZW5zZWQgdW5kZXIgYXBhY2hlIDIuMCB0aG91Z2gKCmh0dHBzOi8vZ2l0aHViLmNvbS9zaG9vdGltZTIwMjEvQVBVUy14REFOLTQuMC1tb2U/dGFiPXJlYWRtZS1vdi1maWxlCgpodHRwczovL2h1Z2dpbmdmYWNlLmNvL3hEQU4tQUkvQVBVUy14REFOLTQuMC1NT0UiLCwsLCwsLCx4REFOLUFJLCwsLFllcwpZb3V5dWFuamlhbiAo6YKu6L+c6KeBKSxMYW5ndWFnZSwiRmluYW5jaWFsIG1hbmFnZW1lbnQsQ2hhdCIsIkNoaW5hIFBvc3QgQ29uc3VtZXIgRmluYW5jZSBDby4sIEx0ZC4iLCwyMDI0LTA0LTAyLCxodHRwczovL3dlYi5hcmNoaXZlLm9yZy93ZWIvMjAyNTA2MjcwOTIwMTYvaHR0cHM6Ly93d3cuY2hpbmFwb3N0LmNvbS5jbi9odG1sMS9yZXBvcnQvMjQwNC8xMTc5LTEuaHRtLCwsLCwsLCwsLCwsLCxVbmtub3duLCwsLCxDaGluYSwsLCwsLDIwMjYtMDItMTEgMTk6MjY6MjcrMDA6MDAsLCwsLCxJbmR1c3RyeSwsLCwsLCwsLCwsLCwsLCwsLApNb2JpbGVDTElQLUIgKExUKSxWaXNpb24sIkltYWdlIGNhcHRpb25pbmcsSW1hZ2UgY2xhc3NpZmljYXRpb24iLEFwcGxlLCJQYXZhbiBLdW1hciBBbmFzb3NhbHUgVmFzdSwgSGFkaSBQb3VyYW5zYXJpLCBGYXJ0YXNoIEZhZ2hyaSwgUmF2aXRlamEgVmVtdWxhcGFsbGksIE9uY2VsIFR1emVsIiwyMDI0LTA0LTAxLE1vYmlsZUNMSVA6IEZhc3QgSW1hZ2UtVGV4dCBNb2RlbHMgdGhyb3VnaCBNdWx0aS1Nb2RhbCBSZWluZm9yY2VkIFRyYWluaW5nLGh0dHBzOi8vYXJ4aXYub3JnL2Ficy8yMzExLjE3MDQ5LCwsLDE0OTcwMDAwMC4wLCJUYWJsZSA3IApQYXJhbXMgKE0pIChpbWcrdHh0KQo4Ni4zICsgNjMuNCIsMS4zNDIzNTk5ZSsyMiwiNiBGTE9QIC8gdG9rZW4gLyBwYXJhbWV0ZXIgKiA0OTAqMTBeOSB0b2tlbnMgW3NlZSBkYXRhc2V0IHNpemUgbm90ZXNdICogMzAuNTAgZXBvY2hzICogMTQ5NzAwMDAwLjAwIHBhcmFtZXRlcnMgPSAxLjM0MjM1OTllKzIyIEZMT1AKCidMaWtlbHknIGNvbmZpZGVuY2UgYmVjYXVzZSBJIGFtIG5vdCBzdXJlIGFib3V0IGRhdGFzZXQgc2l6ZSIsLCIxNDBUQiwgMS4yOEIgZGF0YXBvaW50cyAtIHNpemUgb2YgdGhlIGRhdGFzZXQKCiIiV2UgdHJhaW4gdXNpbmcgNjQgbm9kZXMgd2l0aCA4eEExMDAtODBHQiBHUFVzIGFuZCBhCnBlci1HUFUgYmF0Y2ggc2l6ZSBvZiBlaXRoZXIgMTI4IG9yIDI1Ni4iIgoKMzlCIC0gc2VlbiBzYW1wbGVzCgpMUiBzY2hlZHVsZSBDb25zdCgzMDBrLCA2NWssIDJrKSArIENvc2luZSgzMDBrLCA2NWssIDJrKSAzOUIKCjYwMGsgdG90YWwgc3RlcHMoZm9yIExUID0gbG9uZyB0cmFpbmluZyBtb2RlbCkKCjM5LzEuMjggfiAzMC41IGVwb2NocwoKYXNzdW1taW5nIGltYWdlIHJlc29sdXRpb24gMjU2KjI1NiwgcGF0Y2ggc2l6ZSAxNCoxNCwgY2FwdGlvbiBsZW5ndGggNTAgdGV4dCB0b2tlbnMKCnRoZW4gdG90YWwgc2l6ZSBvZiB0aGUgZGF0YXNldCBpcwoKMS4yOCoxMF45KigoMjU2LzE0KV4yKzUwKSA9IDQ5MTk5MDIwNDA4MiB0b2tlbnMgfjQ5MEIgdG9rZW5zIiwsIiIiV2UgdHJhaW4gdXNpbmcgNjQgbm9kZXMgd2l0aCA4eEExMDAtODBHQiBHUFVzIGFuZCBhCnBlci1HUFUgYmF0Y2ggc2l6ZSBvZiBlaXRoZXIgMTI4IG9yIDI1Ni4iIiIsTlZJRElBIEExMDAgU1hNNCA4MCBHQiwsTGlrZWx5LCJDb250cmFzdGl2ZSBwcmV0cmFpbmluZyBvZiBpbWFnZS10ZXh0IGZvdW5kYXRpb24gbW9kZWxzLCBzdWNoIGFzIENMSVAsIGRlbW9uc3RyYXRlZCBleGNlbGxlbnQgemVyby1zaG90IHBlcmZvcm1hbmNlIGFuZCBpbXByb3ZlZCByb2J1c3RuZXNzIG9uIGEgd2lkZSByYW5nZSBvZiBkb3duc3RyZWFtIHRhc2tzLiBIb3dldmVyLCB0aGVzZSBtb2RlbHMgdXRpbGl6ZSBsYXJnZSB0cmFuc2Zvcm1lci1iYXNlZCBlbmNvZGVycyB3aXRoIHNpZ25pZmljYW50IG1lbW9yeSBhbmQgbGF0ZW5jeSBvdmVyaGVhZCB3aGljaCBwb3NlIGNoYWxsZW5nZXMgZm9yIGRlcGxveW1lbnQgb24gbW9iaWxlIGRldmljZXMuIEluIHRoaXMgd29yaywgd2UgaW50cm9kdWNlIE1vYmlsZUNMSVAgLS0gYSBuZXcgZmFtaWx5IG9mIGVmZmljaWVudCBpbWFnZS10ZXh0IG1vZGVscyBvcHRpbWl6ZWQgZm9yIHJ1bnRpbWUgcGVyZm9ybWFuY2UgYWxvbmcgd2l0aCBhIG5vdmVsIGFuZCBlZmZpY2llbnQgdHJhaW5pbmcgYXBwcm9hY2gsIG5hbWVseSBtdWx0aS1tb2RhbCByZWluZm9yY2VkIHRyYWluaW5nLiBUaGUgcHJvcG9zZWQgdHJhaW5pbmcgYXBwcm9hY2ggbGV2ZXJhZ2VzIGtub3dsZWRnZSB0cmFuc2ZlciBmcm9tIGFuIGltYWdlIGNhcHRpb25pbmcgbW9kZWwgYW5kIGFuIGVuc2VtYmxlIG9mIHN0cm9uZyBDTElQIGVuY29kZXJzIHRvIGltcHJvdmUgdGhlIGFjY3VyYWN5IG9mIGVmZmljaWVudCBtb2RlbHMuIE91ciBhcHByb2FjaCBhdm9pZHMgdHJhaW4tdGltZSBjb21wdXRlIG92ZXJoZWFkIGJ5IHN0b3JpbmcgdGhlIGFkZGl0aW9uYWwga25vd2xlZGdlIGluIGEgcmVpbmZvcmNlZCBkYXRhc2V0LiBNb2JpbGVDTElQIHNldHMgYSBuZXcgc3RhdGUtb2YtdGhlLWFydCBsYXRlbmN5LWFjY3VyYWN5IHRyYWRlb2ZmIGZvciB6ZXJvLXNob3QgY2xhc3NpZmljYXRpb24gYW5kIHJldHJpZXZhbCB0YXNrcyBvbiBzZXZlcmFsIGRhdGFzZXRzLiBPdXIgTW9iaWxlQ0xJUC1TMiB2YXJpYW50IGlzIDIuM8OXIGZhc3RlciB3aGlsZSBtb3JlIGFjY3VyYXRlIGNvbXBhcmVkIHRvIHByZXZpb3VzIGJlc3QgQ0xJUCBtb2RlbCBiYXNlZCBvbiBWaVQtQi8xNi4gV2UgZnVydGhlciBkZW1vbnN0cmF0ZSB0aGUgZWZmZWN0aXZlbmVzcyBvZiBvdXIgbXVsdGktbW9kYWwgcmVpbmZvcmNlZCB0cmFpbmluZyBieSB0cmFpbmluZyBhIENMSVAgbW9kZWwgYmFzZWQgb24gVmlULUIvMTYgaW1hZ2UgYmFja2JvbmUgYW5kIGFjaGlldmluZyArMi45JSBhdmVyYWdlIHBlcmZvcm1hbmNlIGltcHJvdmVtZW50IG9uIDM4IGV2YWx1YXRpb24gYmVuY2htYXJrcyBjb21wYXJlZCB0byB0aGUgcHJldmlvdXMgYmVzdC4gTW9yZW92ZXIsIHdlIHNob3cgdGhhdCB0aGUgcHJvcG9zZWQgYXBwcm9hY2ggYWNoaWV2ZXMgMTDDly0xMDAww5cgaW1wcm92ZWQgbGVhcm5pbmcgZWZmaWNpZW5jeSB3aGVuIGNvbXBhcmVkIHdpdGggbm9uLXJlaW5mb3JjZWQgQ0xJUCB0cmFpbmluZy4gQ29kZSBhbmQgbW9kZWxzIGFyZSBhdmFpbGFibGUgYXQgdGhpcyBodHRwcyBVUkwgLiIsMzAuNSwsT3BlbiB3ZWlnaHRzICh1bnJlc3RyaWN0ZWQpLFVuaXRlZCBTdGF0ZXMgb2YgQW1lcmljYSwsLCwyNTYuMCwsMjAyNi0wMi0xMSAxOToyNjoyNyswMDowMCwsLCwsLEluZHVzdHJ5LCwsLCxPcGVuIHNvdXJjZSxNSVQgTGljZW5zZSwsLCwsLDIwMjQ5NS44MjIwNDI3MDI5NixPcGVyYXRpb24gY291bnRpbmcsLCwsLFllcwpUZWxlQ2hhdC03QixMYW5ndWFnZSwiTGFuZ3VhZ2UgbW9kZWxpbmcvZ2VuZXJhdGlvbixDaGF0LFF1ZXN0aW9uIGFuc3dlcmluZyxUZXh0IHN1bW1hcml6YXRpb24sQ29kZSBnZW5lcmF0aW9uLFRyYW5zbGF0aW9uIixDaGluYSBUZWxlY29tLCJaaG9uZ2ppYW5nIEhlLCBaaWhhbiBXYW5nLCBYaW56aGFuZyBMaXUsIFNoaXh1YW4gTGl1LCBZaXRvbmcgWWFvLCBZdXlhbyBIdWFuZywgWHVlbG9uZyBMaSwgWW9uZ3hpYW5nIExpLCBaaG9uZ2hhbyBDaGUsIFpoYW94aSBaaGFuZywgWWFuIFdhbmcsIFhpbiBXYW5nLCBMdXdlbiBQdSwgSHVpbmFuIFh1LCBSdWl5dSBGYW5nLCBZdSBaaGFvLCBKaWUgWmhhbmcsIFhpYW9tZW5nIEh1YW5nLCBaaGlsb25nIEx1LCBKaWF4aW4gUGVuZywgV2VuanVuIFpoZW5nLCBTaGlxdWFuIFdhbmcsIEJpbmdrYWkgWWFuZywgWHVld2VpIGhlLCBaaHVvcnUgSmlhbmcsIFFpeWkgWGllLCBZYW5oYW4gWmhhbmcsIFpob25ncWl1IExpLCBMaW5nbGluZyBTaGksIFdlaXdlaSBGdSwgWWluIFpoYW5nLCBaaWx1IEh1YW5nLCBTaXNoaSBYaW9uZywgWXV4aWFuZyBaaGFuZywgQ2hhbyBXYW5nLCBTaHVhbmd5b25nIFNvbmciLDIwMjQtMDQtMDEsVEVMRUNIQVQgVEVDSE5JQ0FMIFJFUE9SVCxodHRwczovL2FyeGl2Lm9yZy9hYnMvMjQwMS4wMzgwNCwxMy4wLCwsNzAwMDAwMDAwMC4wLCw0LjJlKzIyLCI4MCBub2RlcywgZWFjaCBoYXZpbmcgOCBOdmlkaWEgQTEwMCBTeG0gNDBHQiBHUFVzCgo2IEZMT1AgLyB0b2tlbiAvIHBhcmFtZXRlciAqIDcqMTBeOSBwYXJhbWV0ZXJzICogMSAqIDEwXjEyIHRva2VucyA9IDQuMmUrMjIgRkxPUCIsLFRhYmxlIDMsLCIiIlRyYWluaW5nIFRlbGVDaGF0IHRvb2sgb25lIG1vbnRoIChpbmNsdWRpbmcgZG93bnRpbWUpLiIiIixOVklESUEgQTEwMCBTWE00IDQwIEdCLCxDb25maWRlbnQsIkluIHRoaXMgdGVjaG5pY2FsIHJlcG9ydCwgd2UgcHJlc2VudCBUZWxlQ2hhdCwgYSBjb2xsZWN0aW9uIG9mIGxhcmdlIGxhbmd1YWdlIG1vZGVscyAoTExNcykgd2l0aCBwYXJhbWV0ZXJzIG9mIDMgYmlsbGlvbiwgNyBiaWxsaW9uIGFuZCAxMiBiaWxsaW9uLiBJdCBpbmNsdWRlcyBwcmV0cmFpbmVkIGxhbmd1YWdlIG1vZGVscyBhcyB3ZWxsIGFzIGZpbmUtdHVuZWQgY2hhdCBtb2RlbHMgdGhhdCBpcyBhbGlnbmVkIHdpdGggaHVtYW4gcHJlZmVyZW5jZXMuIFRlbGVDaGF0IGlzIGluaXRpYWxseSBwcmV0cmFpbmVkIG9uIGFuIGV4dGVuc2l2ZSBjb3JwdXMgY29udGFpbmluZyBhIGRpdmVyc2UgY29sbGVjdGlvbiBvZiB0ZXh0cyBmcm9tIGJvdGggRW5nbGlzaCBhbmQgQ2hpbmVzZSBsYW5ndWFnZXMsIGluY2x1ZGluZyB0cmlsbGlvbnMgb2YgdG9rZW5zLiBTdWJzZXF1ZW50bHksIHRoZSBtb2RlbCB1bmRlcmdvZXMgZmluZS10dW5pbmcgdG8gYWxpZ24gd2l0aCBodW1hbiBwcmVmZXJlbmNlcywgZm9sbG93aW5nIGEgZGV0YWlsZWQgbWV0aG9kb2xvZ3kgdGhhdCB3ZSBkZXNjcmliZS4gV2UgZXZhbHVhdGUgdGhlIHBlcmZvcm1hbmNlIG9mIFRlbGVDaGF0IG9uIHZhcmlvdXMgdGFza3MsIGluY2x1ZGluZyBsYW5ndWFnZSB1bmRlcnN0YW5kaW5nLCBtYXRoZW1hdGljcywgcmVhc29uaW5nLCBjb2RlIGdlbmVyYXRpb24sIGFuZCBrbm93bGVkZ2UtYmFzZWQgcXVlc3Rpb24gYW5zd2VyaW5nLiBPdXIgZmluZGluZ3MgaW5kaWNhdGUgdGhhdCBUZWxlQ2hhdCBhY2hpZXZlcyBjb21wYXJhYmxlIHBlcmZvcm1hbmNlIHRvIG90aGVyIG9wZW4tc291cmNlIG1vZGVscyBvZiBzaW1pbGFyIHNpemUgYWNyb3NzIGEgd2lkZSByYW5nZSBvZiBwdWJsaWMgYmVuY2htYXJrcy4gVG8gc3VwcG9ydCBmdXR1cmUgcmVzZWFyY2ggYW5kIGFwcGxpY2F0aW9ucyB1dGlsaXppbmcgTExNcywgd2UgcmVsZWFzZSB0aGUgZmluZS10dW5lZCBtb2RlbCBjaGVja3BvaW50cyBvZiBUZWxlQ2hhdCdzIDdCIGFuZCAxMkIgdmFyaWFudCwgYWxvbmcgd2l0aCBjb2RlIGFuZCBhIHBvcnRpb24gb2Ygb3VyIHByZXRyYWluaW5nIGRhdGEsIHRvIHRoZSBwdWJsaWMgY29tbXVuaXR5LiIsLCxPcGVuIHdlaWdodHMgKHJlc3RyaWN0ZWQgdXNlKSxDaGluYSwsLCw2NDAuMCwsMjAyNi0wNS0yNSAxMjozMToxNyswMDowMCwsLCwsLEluZHVzdHJ5LCwsLCxPcGVuIChyZXN0cmljdGVkIHVzZSksIkFwYWNoZSAyLjAgCndlaWdodHM6Cmh0dHBzOi8vaHVnZ2luZ2ZhY2UuY28vVGVsZS1BSS90ZWxlY2hhdC03QgoKaW5mZXJlbmNlIGNvZGU6Cmh0dHBzOi8vZ2l0aHViLmNvbS9UZWxlLUFJL1RlbGVjaGF0CgoiIkNvbW11bml0eSB1c2UgVGVsZUNoYXQgbW9kZWwgbmVlZHMgdG8gZm9sbG93IOOAiiBUZWxlQ2hhdCBtb2RlbCBjb21tdW5pdHkgbGljZW5zZSBhZ3JlZW1lbnQg44CLLiBUaGUgVGVsZUNoYXQgbW9kZWwgc3VwcG9ydHMgY29tbWVyY2lhbCB1c2UuIElmIHlvdSBwbGFuIHRvIHVzZSB0aGUgVGVsZUNoYXQgbW9kZWwgb3IgaXRzIGRlcml2YXRpdmVzIGZvciBjb21tZXJjaWFsIHB1cnBvc2VzLCB5b3UgbmVlZCB0byBjb250YWN0IHRoZSBtYWlsYm94IGJlbG93IHRlbGVfYWlAY2hpbmF0ZWxlY29tLmNuICwgU3VibWl0IHRoZSBhcHBsaWNhdGlvbiBtYXRlcmlhbHMgcmVxdWlyZWQgYnkgdGhlIOOAilRlbGVDaGF0IG1vZGVsIGNvbW11bml0eSBsaWNlbnNlIGFncmVlbWVudOOAiy4gQWZ0ZXIgdGhlIHJldmlldyBpcyBhcHByb3ZlZCwgeW91IHdpbGwgYmUgZ3JhbnRlZCBhIG5vbi1leGNsdXNpdmUsIGdsb2JhbCwgbm9uLXRyYW5zZmVyYWJsZSwgbm9uLXJlbGljYWJsZSwgcmV2b2NhYmxlIGNvbW1lcmNpYWwgY29weXJpZ2h0IGxpY2Vuc2UuIiIiLCwsLCwsNTA2MjM5LjU1NTEwNjc1NzQsT3BlcmF0aW9uIGNvdW50aW5nLFRlbGUtQUksLCwsWWVzClRlbGVDaGF0LTNCLExhbmd1YWdlLCJMYW5ndWFnZSBtb2RlbGluZy9nZW5lcmF0aW9uLENoYXQsUXVlc3Rpb24gYW5zd2VyaW5nLFRleHQgc3VtbWFyaXphdGlvbixDb2RlIGdlbmVyYXRpb24sVHJhbnNsYXRpb24iLENoaW5hIFRlbGVjb20sIlpob25namlhbmcgSGUsIFppaGFuIFdhbmcsIFhpbnpoYW5nIExpdSwgU2hpeHVhbiBMaXUsIFlpdG9uZyBZYW8sIFl1eWFvIEh1YW5nLCBYdWVsb25nIExpLCBZb25neGlhbmcgTGksIFpob25naGFvIENoZSwgWmhhb3hpIFpoYW5nLCBZYW4gV2FuZywgWGluIFdhbmcsIEx1d2VuIFB1LCBIdWluYW4gWHUsIFJ1aXl1IEZhbmcsIFl1IFpoYW8sIEppZSBaaGFuZywgWGlhb21lbmcgSHVhbmcsIFpoaWxvbmcgTHUsIEppYXhpbiBQZW5nLCBXZW5qdW4gWmhlbmcsIFNoaXF1YW4gV2FuZywgQmluZ2thaSBZYW5nLCBYdWV3ZWkgaGUsIFpodW9ydSBKaWFuZywgUWl5aSBYaWUsIFlhbmhhbiBaaGFuZywgWmhvbmdxaXUgTGksIExpbmdsaW5nIFNoaSwgV2Vpd2VpIEZ1LCBZaW4gWmhhbmcsIFppbHUgSHVhbmcsIFNpc2hpIFhpb25nLCBZdXhpYW5nIFpoYW5nLCBDaGFvIFdhbmcsIFNodWFuZ3lv</x:v>
      </x:c>
    </x:row>
    <x:row r="131" ht="18" customHeight="1">
      <x:c r="A131" s="17" t="n">
        <x:v>126</x:v>
      </x:c>
      <x:c r="B131" s="17" t="n">
        <x:v>310</x:v>
      </x:c>
      <x:c r="C131" s="160" t="str">
        <x:v>bmcgU29uZyIsMjAyNC0wNC0wMSxURUxFQ0hBVCBURUNITklDQUwgUkVQT1JULGh0dHBzOi8vYXJ4aXYub3JnL2Ficy8yNDAxLjAzODA0LDEzLjAsLCwzMDAwMDAwMDAwLjAsLDEuNDRlKzIyLCI4MCBub2RlcywgZWFjaCBoYXZpbmcgOCBOdmlkaWEgQTEwMCBTeG0gNDBHQiBHUFVzCgo2IEZMT1AgLyB0b2tlbiAvIHBhcmFtZXRlciAqIDMqMTBeOSBwYXJhbWV0ZXJzICogMC44ICogMTBeMTIgdG9rZW5zID0gMS40NGUrMjIgRkxPUCIsLFRhYmxlIDMsLCIiIlRyYWluaW5nIFRlbGVDaGF0IHRvb2sgb25lIG1vbnRoIChpbmNsdWRpbmcgZG93bnRpbWUpLiIiIixOVklESUEgQTEwMCBTWE00IDQwIEdCLCxDb25maWRlbnQsIkluIHRoaXMgdGVjaG5pY2FsIHJlcG9ydCwgd2UgcHJlc2VudCBUZWxlQ2hhdCwgYSBjb2xsZWN0aW9uIG9mIGxhcmdlIGxhbmd1YWdlIG1vZGVscyAoTExNcykgd2l0aCBwYXJhbWV0ZXJzIG9mIDMgYmlsbGlvbiwgNyBiaWxsaW9uIGFuZCAxMiBiaWxsaW9uLiBJdCBpbmNsdWRlcyBwcmV0cmFpbmVkIGxhbmd1YWdlIG1vZGVscyBhcyB3ZWxsIGFzIGZpbmUtdHVuZWQgY2hhdCBtb2RlbHMgdGhhdCBpcyBhbGlnbmVkIHdpdGggaHVtYW4gcHJlZmVyZW5jZXMuIFRlbGVDaGF0IGlzIGluaXRpYWxseSBwcmV0cmFpbmVkIG9uIGFuIGV4dGVuc2l2ZSBjb3JwdXMgY29udGFpbmluZyBhIGRpdmVyc2UgY29sbGVjdGlvbiBvZiB0ZXh0cyBmcm9tIGJvdGggRW5nbGlzaCBhbmQgQ2hpbmVzZSBsYW5ndWFnZXMsIGluY2x1ZGluZyB0cmlsbGlvbnMgb2YgdG9rZW5zLiBTdWJzZXF1ZW50bHksIHRoZSBtb2RlbCB1bmRlcmdvZXMgZmluZS10dW5pbmcgdG8gYWxpZ24gd2l0aCBodW1hbiBwcmVmZXJlbmNlcywgZm9sbG93aW5nIGEgZGV0YWlsZWQgbWV0aG9kb2xvZ3kgdGhhdCB3ZSBkZXNjcmliZS4gV2UgZXZhbHVhdGUgdGhlIHBlcmZvcm1hbmNlIG9mIFRlbGVDaGF0IG9uIHZhcmlvdXMgdGFza3MsIGluY2x1ZGluZyBsYW5ndWFnZSB1bmRlcnN0YW5kaW5nLCBtYXRoZW1hdGljcywgcmVhc29uaW5nLCBjb2RlIGdlbmVyYXRpb24sIGFuZCBrbm93bGVkZ2UtYmFzZWQgcXVlc3Rpb24gYW5zd2VyaW5nLiBPdXIgZmluZGluZ3MgaW5kaWNhdGUgdGhhdCBUZWxlQ2hhdCBhY2hpZXZlcyBjb21wYXJhYmxlIHBlcmZvcm1hbmNlIHRvIG90aGVyIG9wZW4tc291cmNlIG1vZGVscyBvZiBzaW1pbGFyIHNpemUgYWNyb3NzIGEgd2lkZSByYW5nZSBvZiBwdWJsaWMgYmVuY2htYXJrcy4gVG8gc3VwcG9ydCBmdXR1cmUgcmVzZWFyY2ggYW5kIGFwcGxpY2F0aW9ucyB1dGlsaXppbmcgTExNcywgd2UgcmVsZWFzZSB0aGUgZmluZS10dW5lZCBtb2RlbCBjaGVja3BvaW50cyBvZiBUZWxlQ2hhdCdzIDdCIGFuZCAxMkIgdmFyaWFudCwgYWxvbmcgd2l0aCBjb2RlIGFuZCBhIHBvcnRpb24gb2Ygb3VyIHByZXRyYWluaW5nIGRhdGEsIHRvIHRoZSBwdWJsaWMgY29tbXVuaXR5LiIsLCxVbnJlbGVhc2VkLENoaW5hLCwsLDY0MC4wLCwyMDI2LTA1LTI1IDEyOjMxOjE4KzAwOjAwLCwsLCwsSW5kdXN0cnksLCwsLFVucmVsZWFzZWQsLCwsLCwsNTA2MjM5LjU1NTEwNjc1NzQsT3BlcmF0aW9uIGNvdW50aW5nLCwsLCxObwpXdXRvbmcgMi4wLCwsLCwyMDI0LTA0LTAxLCLjgIzoo4XlpIflpKfmqKHlnovljJbjgI3okL3lnLDnoLTlnIjvvIFBSeaKgOacr+eahOS4gOasoeiHquivgeS4juS7luivgQoiLGh0dHBzOi8vbmV3cy5xcS5jb20vcmFpbi9hLzIwMjQxMDIyQTA3N0lDMDAsLCwsLCwsLCwsLCwsLFVua25vd24sLCwsLCwsLCwsLDIwMjUtMTEtMjggMTE6NTM6NDQrMDA6MDAsLCwsLCwsLCwsLCwsLCwsLCwsLCwsLCwKVGVsZUNoYXQtMTJCLExhbmd1YWdlLCJMYW5ndWFnZSBtb2RlbGluZy9nZW5lcmF0aW9uLENoYXQsUXVlc3Rpb24gYW5zd2VyaW5nLFRleHQgc3VtbWFyaXphdGlvbixDb2RlIGdlbmVyYXRpb24sVHJhbnNsYXRpb24iLENoaW5hIFRlbGVjb20sIlpob25namlhbmcgSGUsIFppaGFuIFdhbmcsIFhpbnpoYW5nIExpdSwgU2hpeHVhbiBMaXUsIFlpdG9uZyBZYW8sIFl1eWFvIEh1YW5nLCBYdWVsb25nIExpLCBZb25neGlhbmcgTGksIFpob25naGFvIENoZSwgWmhhb3hpIFpoYW5nLCBZYW4gV2FuZywgWGluIFdhbmcsIEx1d2VuIFB1LCBIdWluYW4gWHUsIFJ1aXl1IEZhbmcsIFl1IFpoYW8sIEppZSBaaGFuZywgWGlhb21lbmcgSHVhbmcsIFpoaWxvbmcgTHUsIEppYXhpbiBQZW5nLCBXZW5qdW4gWmhlbmcsIFNoaXF1YW4gV2FuZywgQmluZ2thaSBZYW5nLCBYdWV3ZWkgaGUsIFpodW9ydSBKaWFuZywgUWl5aSBYaWUsIFlhbmhhbiBaaGFuZywgWmhvbmdxaXUgTGksIExpbmdsaW5nIFNoaSwgV2Vpd2VpIEZ1LCBZaW4gWmhhbmcsIFppbHUgSHVhbmcsIFNpc2hpIFhpb25nLCBZdXhpYW5nIFpoYW5nLCBDaGFvIFdhbmcsIFNodWFuZ3lvbmcgU29uZyIsMjAyNC0wNC0wMSxURUxFQ0hBVCBURUNITklDQUwgUkVQT1JULGh0dHBzOi8vYXJ4aXYub3JnL2Ficy8yNDAxLjAzODA0LDEzLjAsLCwxMjAwMDAwMDAwMC4wLCw4LjY0ZSsyMiwiODAgbm9kZXMsIGVhY2ggaGF2aW5nIDggTnZpZGlhIEExMDAgU3htIDQwR0IgR1BVcwoKNiBGTE9QIC8gdG9rZW4gLyBwYXJhbWV0ZXIgKiAxMioxMF45IHBhcmFtZXRlcnMgKiAxLjIgKiAxMF4xMiB0b2tlbnMgPSA4LjY0ZSsyMiBGTE9QIiwsVGFibGUgMywsIiIiVHJhaW5pbmcgVGVsZUNoYXQgdG9vayBvbmUgbW9udGggKGluY2x1ZGluZyBkb3dudGltZSkuIiIiLE5WSURJQSBBMTAwIFNYTTQgNDAgR0IsLENvbmZpZGVudCwiSW4gdGhpcyB0ZWNobmljYWwgcmVwb3J0LCB3ZSBwcmVzZW50IFRlbGVDaGF0LCBhIGNvbGxlY3Rpb24gb2YgbGFyZ2UgbGFuZ3VhZ2UgbW9kZWxzIChMTE1zKSB3aXRoIHBhcmFtZXRlcnMgb2YgMyBiaWxsaW9uLCA3IGJpbGxpb24gYW5kIDEyIGJpbGxpb24uIEl0IGluY2x1ZGVzIHByZXRyYWluZWQgbGFuZ3VhZ2UgbW9kZWxzIGFzIHdlbGwgYXMgZmluZS10dW5lZCBjaGF0IG1vZGVscyB0aGF0IGlzIGFsaWduZWQgd2l0aCBodW1hbiBwcmVmZXJlbmNlcy4gVGVsZUNoYXQgaXMgaW5pdGlhbGx5IHByZXRyYWluZWQgb24gYW4gZXh0ZW5zaXZlIGNvcnB1cyBjb250YWluaW5nIGEgZGl2ZXJzZSBjb2xsZWN0aW9uIG9mIHRleHRzIGZyb20gYm90aCBFbmdsaXNoIGFuZCBDaGluZXNlIGxhbmd1YWdlcywgaW5jbHVkaW5nIHRyaWxsaW9ucyBvZiB0b2tlbnMuIFN1YnNlcXVlbnRseSwgdGhlIG1vZGVsIHVuZGVyZ29lcyBmaW5lLXR1bmluZyB0byBhbGlnbiB3aXRoIGh1bWFuIHByZWZlcmVuY2VzLCBmb2xsb3dpbmcgYSBkZXRhaWxlZCBtZXRob2RvbG9neSB0aGF0IHdlIGRlc2NyaWJlLiBXZSBldmFsdWF0ZSB0aGUgcGVyZm9ybWFuY2Ugb2YgVGVsZUNoYXQgb24gdmFyaW91cyB0YXNrcywgaW5jbHVkaW5nIGxhbmd1YWdlIHVuZGVyc3RhbmRpbmcsIG1hdGhlbWF0aWNzLCByZWFzb25pbmcsIGNvZGUgZ2VuZXJhdGlvbiwgYW5kIGtub3dsZWRnZS1iYXNlZCBxdWVzdGlvbiBhbnN3ZXJpbmcuIE91ciBmaW5kaW5ncyBpbmRpY2F0ZSB0aGF0IFRlbGVDaGF0IGFjaGlldmVzIGNvbXBhcmFibGUgcGVyZm9ybWFuY2UgdG8gb3RoZXIgb3Blbi1zb3VyY2UgbW9kZWxzIG9mIHNpbWlsYXIgc2l6ZSBhY3Jvc3MgYSB3aWRlIHJhbmdlIG9mIHB1YmxpYyBiZW5jaG1hcmtzLiBUbyBzdXBwb3J0IGZ1dHVyZSByZXNlYXJjaCBhbmQgYXBwbGljYXRpb25zIHV0aWxpemluZyBMTE1zLCB3ZSByZWxlYXNlIHRoZSBmaW5lLXR1bmVkIG1vZGVsIGNoZWNrcG9pbnRzIG9mIFRlbGVDaGF0J3MgN0IgYW5kIDEyQiB2YXJpYW50LCBhbG9uZyB3aXRoIGNvZGUgYW5kIGEgcG9ydGlvbiBvZiBvdXIgcHJldHJhaW5pbmcgZGF0YSwgdG8gdGhlIHB1YmxpYyBjb21tdW5pdHkuIiwsLE9wZW4gd2VpZ2h0cyAocmVzdHJpY3RlZCB1c2UpLENoaW5hLCwsLDY0MC4wLCwyMDI2LTA1LTI1IDEyOjMxOjE4KzAwOjAwLCwsLCwsSW5kdXN0cnksLCwsLE9wZW4gKHJlc3RyaWN0ZWQgdXNlKSwiQXBhY2hlIDIuMApodHRwczovL2h1Z2dpbmdmYWNlLmNvL1RlbGUtQUkvVGVsZUNoYXQtMTJCCgoiIkNvbW11bml0eSB1c2UgVGVsZUNoYXQgbW9kZWwgbmVlZHMgdG8gZm9sbG93IOOAiiBUZWxlQ2hhdCBtb2RlbCBjb21tdW5pdHkgbGljZW5zZSBhZ3JlZW1lbnQg44CLLiBUaGUgVGVsZUNoYXQgbW9kZWwgc3VwcG9ydHMgY29tbWVyY2lhbCB1c2UuIElmIHlvdSBwbGFuIHRvIHVzZSB0aGUgVGVsZUNoYXQgbW9kZWwgb3IgaXRzIGRlcml2YXRpdmVzIGZvciBjb21tZXJjaWFsIHB1cnBvc2VzLCB5b3UgbmVlZCB0byBjb250YWN0IHRoZSBtYWlsYm94IGJlbG93IHRlbGVfYWlAY2hpbmF0ZWxlY29tLmNuICwgU3VibWl0IHRoZSBhcHBsaWNhdGlvbiBtYXRlcmlhbHMgcmVxdWlyZWQgYnkgdGhlIOOAilRlbGVDaGF0IG1vZGVsIGNvbW11bml0eSBsaWNlbnNlIGFncmVlbWVudOOAiy4gQWZ0ZXIgdGhlIHJldmlldyBpcyBhcHByb3ZlZCwgeW91IHdpbGwgYmUgZ3JhbnRlZCBhIG5vbi1leGNsdXNpdmUsIGdsb2JhbCwgbm9uLXRyYW5zZmVyYWJsZSwgbm9uLXJlbGljYWJsZSwgcmV2b2NhYmxlIGNvbW1lcmNpYWwgY29weXJpZ2h0IGxpY2Vuc2UuIiIiLCwsLCwsNTA2MjM5LjU1NTEwNjc1NzQsT3BlcmF0aW9uIGNvdW50aW5nLFRlbGUtQUksLCwsWWVzClRXMy1KUkdMLXYyLExhbmd1YWdlLCJMYW5ndWFnZSBtb2RlbGluZy9nZW5lcmF0aW9uLFF1ZXN0aW9uIGFuc3dlcmluZyIsIkZyZW5jaCBFbmdpbmVlcmluZyBTY2hvb2wgRUNFLFRXMyBQYXJ0bmVycyIsIkxvdWlzIEdhcmNpYS4gTWF0dGhpZXUgSm9sbGFyZCwgQW5kcmUtTG91aXMgUm9jaGV0LCBQYXVsIExlbWFpc3RyZSIsMjAyNC0wNC0wMSxUVzMtSlJHTC12MixodHRwczovL2h1Z2dpbmdmYWNlLmNvL3BhbG9hbG1hL1RXMy1KUkdMLXYyLCwsLDcyMDAwMDAwMDAwLjAsLCwsLCwsLCwsQ29uZmlkZW50LCJMZV9UcmlvbXBoYW50LUVDRS1UVzMgaXMgYSBtZXJnZSBvZiB0aGUgZm9sbG93aW5nIG1vZGVscyB1c2luZyBtZXJnZWtpdDoKCmRhdmlka2ltMjA1L1JoZWEtNzJiLXYwLjUKTVRTQUlSL011bHRpVmVyc2VfNzBCIiwsLE9wZW4gd2VpZ2h0cyAodW5yZXN0cmljdGVkKSwiRnJhbmNlLEZyYW5jZSIsTXVsdGlWZXJzZSA3MEIsLCwsLDIwMjUtMTEtMjggMTE6NTM6NDQrMDA6MDAsLCwsLCwiQWNhZGVtaWEsSW5kdXN0cnkiLCwsLCxVbnJlbGVhc2VkLCJBcGFjaGUgMi4wCmh0dHBzOi8vaHVnZ2luZ2ZhY2UuY28vcGFsb2FsbWEvVFczLUpSR0wtdjIiLCwsLCwsLCxwYWxvYWxtYSwsLCxZZXMKTGVfVHJpb21waGFudC1FQ0UtVFczLExhbmd1YWdlLCJMYW5ndWFnZSBtb2RlbGluZy9nZW5lcmF0aW9uLFF1ZXN0aW9uIGFuc3dlcmluZyIsIkZyZW5jaCBFbmdpbmVlcmluZyBTY2hvb2wgRUNFLFRXMyBQYXJ0bmVycyIsIkxvdWlzIEdhcmNpYS4gTWF0dGhpZXUgSm9sbGFyZCwgQW5kcmUtTG91aXMgUm9jaGV0LCBQYXVsIExlbWFpc3RyZSIsMjAyNC0wNC0wMSxMZV9UcmlvbXBoYW50LUVDRS1UVzMsaHR0cHM6Ly9odWdnaW5nZmFjZS5jby9wYWxvYWxtYS9MZV9UcmlvbXBoYW50LUVDRS1UVzMsLCwsNzIwMDAwMDAwMDAuMCwsLCwsLCwsLCxDb25maWRlbnQsIkxlX1RyaW9tcGhhbnQtRUNFLVRXMyBpcyBhIG1lcmdlIG9mIHRoZSBmb2xsb3dpbmcgbW9kZWxzIHVzaW5nIG1lcmdla2l0OgoKYWJhY3VzYWkvU21hdWctNzJCLXYwLjEKTVRTQUlSL011bHRpVmVyc2VfNzBCIiwsLE9wZW4gd2VpZ2h0cyAodW5yZXN0cmljdGVkKSwiRnJhbmNlLEZyYW5jZSIsIlNtYXVnLTcyQixNdWx0aVZlcnNlIDcwQiIsLCwsLDIwMjUtMTEtMjggMTE6NTM6NDQrMDA6MDAsLCwsLCwiQWNhZGVtaWEsSW5kdXN0cnkiLCwsLCxVbnJlbGVhc2VkLCJBcGFjaGUgMi4wCmh0dHBzOi8vaHVnZ2luZ2ZhY2UuY28vcGFsb2FsbWEvTGVfVHJpb21waGFudC1FQ0UtVFczIiwsLCwsLCwscGFsb2FsbWEsLCwsWWVzClJlQUxNLExhbmd1YWdlLCJOYW1lZCBlbnRpdHkgcmVjb2duaXRpb24gKE5FUiksTGFuZ3VhZ2UgbW9kZWxpbmcsUGFydC1vZi1zcGVlY2ggdGFnZ2luZyIsQXBwbGUsIkpvZWwgUnViZW4gQW50b255IE1vbml6LCBTb3VuZGFyeWEgS3Jpc2huYW4sIE1lbGlzIE96eWlsZGlyaW0sIFByYXRoYW1lc2ggU2FyYWYsIEhhbGltIENhZ3JpIEF0ZXMsIFl1YW4gWmhhbmcsIEhvbmcgWXUsIE5pZGhpIFJhanNocmVlIiwyMDI0LTAzLTI5LFJlQUxNOiBSZWZlcmVuY2UgUmVzb2x1dGlvbiBBcyBMYW5ndWFnZSBNb2RlbGluZyxodHRwczovL2FyeGl2Lm9yZy9hYnMvMjQwMy4yMDMyOSwsU09UQSBpbXByb3ZlbWVudCwiIiJXZSBzaG93IHRoYXQgUmVhTE0gb3V0cGVyZm9ybXMgcHJldmlvdXMgYXBwcm9hY2hlcywgYW5kIHBlcmZvcm1zIHJvdWdobHkgYXMgd2VsbCBhcyB0aGUgc3RhdGUtb2YtdGhlLWFydCBMTE0gdG9kYXksIEdQVC00LCBkZXNwaXRlIGNvbnNpc3Rpbmcgb2YgZmFyIGZld2VyIHBhcmFtZXRlcnMuIiIKCiIiV2UgYWxzbyBiZW5jaG1hcmsgYWdhaW5zdCBHUFQtMy41IGFuZCBHUFQtNCwgd2l0aCBvdXIgc21hbGxlc3QgbW9kZWwgYWNoaWV2aW5nIHBlcmZvcm1hbmNlIGNvbXBhcmFibGUgdG8gdGhhdCBvZiBHUFQtNCwgYW5kIG91ciBsYXJnZXIgbW9kZWxzIHN1YnN0YW50aWFsbHkgb3V0cGVyZm9ybWluZyBpdC4iIgoKSSBkb24ndCBzZWUgYW55IHN0YW5kYXJkIGJlbmNobWFya3MgdGhhdCB0aGV5IHdvdWxkIGNsYWltIFNPVEEgb24iLDMwMDAwMDAwMDAuMCxGaW5lLXR1bmVkIEZMQU4tVDUgbW9kZWxzIHJhbmdpbmcgZnJvbSA4ME0gdG8gM0IsLEZpbmUtdHVuZWQgZnJvbSBGTEFOLVQ1LDEzNDAwMDAwMDAwMCwyMzAwIHRyYWluaW5nIGV4YW1wbGVzIGZyb20gY29udmVyc2F0aW9uOyAzOTAwIHN5bnRoZXRpY2FsbHkgZ2VuZXJhdGVkIHRyYWluaW5nIGV4YW1wbGVzOyAxMDEwMCB0cmFpbmluZyBleGFtcGxlcyB1c2luZyBjb250ZXh0IGZyb20gYSBwaG9uZSBzY3JlZW4uLCwsLFN1cGVydmlzZWQsQ29uZmlkZW50LCJSZWZlcmVuY2UgcmVzb2x1dGlvbiBpcyBhbiBpbXBvcnRhbnQgcHJvYmxlbSwgb25lIHRoYXQgaXMgZXNzZW50aWFsIHRvIHVuZGVyc3RhbmQgYW5kIHN1Y2Nlc3NmdWxseSBoYW5kbGUgY29udGV4dCBvZiBkaWZmZXJlbnQga2luZHMuIFRoaXMgY29udGV4dCBpbmNsdWRlcyBib3RoIHByZXZpb3VzIHR1cm5zIGFuZCBjb250ZXh0IHRoYXQgcGVydGFpbnMgdG8gbm9uLWNvbnZlcnNhdGlvbmFsIGVudGl0aWVzLCBzdWNoIGFzIGVudGl0aWVzIG9uIHRoZSB1c2VyJ3Mgc2NyZWVuIG9yIHRob3NlIHJ1bm5pbmcgaW4gdGhlIGJhY2tncm91bmQuIFdoaWxlIExMTXMgaGF2ZSBiZWVuIHNob3duIHRvIGJlIGV4dHJlbWVseSBwb3dlcmZ1bCBmb3IgYSB2YXJpZXR5IG9mIHRhc2tzLCB0aGVpciB1c2UgaW4gcmVmZXJlbmNlIHJlc29sdXRpb24sIHBhcnRpY3VsYXJseSBmb3Igbm9uLWNvbnZlcnNhdGlvbmFsIGVudGl0aWVzLCByZW1haW5zIHVuZGVydXRpbGl6ZWQuIFRoaXMgcGFwZXIgZGVtb25zdHJhdGVzIGhvdyBMTE1zIGNhbiBiZSB1c2VkIHRvIGNyZWF0ZSBhbiBleHRyZW1lbHkgZWZmZWN0aXZlIHN5c3RlbSB0byByZXNvbHZlIHJlZmVyZW5jZXMgb2YgdmFyaW91cyB0eXBlcywgYnkgc2hvd2luZyBob3cgcmVmZXJlbmNlIHJlc29sdXRpb24gY2FuIGJlIGNvbnZlcnRlZCBpbnRvIGEgbGFuZ3VhZ2UgbW9kZWxpbmcgcHJvYmxlbSwgZGVzcGl0ZSBpbnZvbHZpbmcgZm9ybXMgb2YgZW50aXRpZXMgbGlrZSB0aG9zZSBvbiBzY3JlZW4gdGhhdCBhcmUgbm90IHRyYWRpdGlvbmFsbHkgY29uZHVjaXZlIHRvIGJlaW5nIHJlZHVjZWQgdG8gYSB0ZXh0LW9ubHkgbW9kYWxpdHkuIFdlIGRlbW9uc3RyYXRlIGxhcmdlIGltcHJvdmVtZW50cyBvdmVyIGFuIGV4aXN0aW5nIHN5c3RlbSB3aXRoIHNpbWlsYXIgZnVuY3Rpb25hbGl0eSBhY3Jvc3MgZGlmZmVyZW50IHR5cGVzIG9mIHJlZmVyZW5jZXMsIHdpdGggb3VyIHNtYWxsZXN0IG1vZGVsIG9idGFpbmluZyBhYnNvbHV0ZSBnYWlucyBvZiBvdmVyIDUlIGZvciBvbi1zY3JlZW4gcmVmZXJlbmNlcy4gV2UgYWxzbyBiZW5jaG1hcmsgYWdhaW5zdCBHUFQtMy41IGFuZCBHUFQtNCwgd2l0aCBvdXIgc21hbGxlc3QgbW9kZWwgYWNoaWV2aW5nIHBlcmZvcm1hbmNlIGNvbXBhcmFibGUgdG8gdGhhdCBvZiBHUFQtNCwgYW5kIG91ciBsYXJnZXIgbW9kZWxzIHN1YnN0YW50aWFsbHkgb3V0cGVyZm9ybWluZyBpdC4iLCwsVW5yZWxlYXNlZCxVbml0ZWQgU3RhdGVzIG9mIEFtZXJpY2EsRmxhbi1UNSAxMUIsLE5vIHRyYWluaW5nIGRldGFpbHMgZ2l2ZW4sLCwyMDI1LTExLTI4IDExOjUzOjQ0KzAwOjAwLCwsLCwsSW5kdXN0cnksLCwsLFVucmVsZWFzZWQsLCwsLCwsLCwsLCwsTm8KVm9pY2UgRW5naW5lLCJBdWRpbyxTcGVlY2giLEF1ZGlvIGdlbmVyYXRpb24sT3BlbkFJLCwyMDI0LTAzLTI5LE5hdmlnYXRpbmcgdGhlIENoYWxsZW5nZXMgYW5kIE9wcG9ydHVuaXRpZXMgb2YgU3ludGhldGljIFZvaWNlcyxodHRwczovL29wZW5haS5jb20vYmxvZy9uYXZpZ2F0aW5nLXRoZS1jaGFsbGVuZ2VzLWFuZC1vcHBvcnR1bml0aWVzLW9mLXN5bnRoZXRpYy12b2ljZXMsLCwsLCwsLCwsLCwsLFVua25vd24sLCwsLFVuaXRlZCBTdGF0ZXMgb2YgQW1lcmljYSwsLCwsLDIwMjUtMTEtMjggMTE6NTM6NDQrMDA6MDAsLCwsLCxJbmR1c3RyeSwsLCwsLCwsLCwsLCwsLCwsLApHcm9rLTEuNSxMYW5ndWFnZSwiTGFuZ3VhZ2UgbW9kZWxpbmcsQ2hhdCIseEFJLCwyMDI0LTAzLTI4LCJJbnRyb2R1Y2luZyBHcm9rLTEuNSwgb3VyIGxhdGVzdCBtb2RlbCBjYXBhYmxlIG9mIGxvbmcgY29udGV4dCB1bmRlcnN0YW5kaW5nIGFuZCBhZHZhbmNlZCByZWFzb25pbmcuIEdyb2stMS41IHdpbGwgYmUgYXZhaWxhYmxlIHRvIG91ciBlYXJseSB0ZXN0ZXJzIGFuZCBleGlzdGluZyBHcm9rIHVzZXJzIG9uIHRoZSDwnZWPIHBsYXRmb3JtIGluIHRoZSBjb21pbmcgZGF5cy4iLGh0dHBzOi8veC5haS9ibG9nL2dyb2stMS41LCwsLCwsOS4yNmUrMjQsIkxvd2VyIGJvdW5kIGlzIHRha2VuIGZyb20gR3Jvay0xIGVzdGltYXRpb24KVXBwZXIgYm91bmQgaXMgdGFrZW4gZnJvbSBHcm9rLTIgZXN0aW1hdGlvbgoKZ2VvbWV0cmljIG1lYW46IApzcXJ0KDIuOTAwMDAwMDAwMDEqMjkuNikqMTBeMjQgPSA5LjI2ZSsyNCIsLCwsLCwsU3BlY3VsYXRpdmUsLCwsSG9zdGVkIGFjY2VzcyAobm8gQVBJKSxVbml0ZWQgU3RhdGVzIG9mIEFtZXJpY2EsLCwsLCwyMDI1LTExLTI4IDExOjUzOjQ0KzAwOjAwLE9yYWNsZSwsLCwsSW5kdXN0cnksLDIuOTAwMDAwMDAwMDFlKzI0LDIuOTZlKzI1LCxVbnJlbGVhc2VkLCJNdXNrIG5vdGVkIHRoYXQgR3Jvay0xLjUgd2lsbCBwb3dlciB4QUnigJlzIENoYXRHUFQtY2hhbGxlbmdpbmcgY2hhdGJvdCBvbiB0aGUgWCBwbGF0Zm9ybSwgd2hpbGUgR3Jvay0yLCB0aGUgc3VjY2Vzc29yIG9mIHRoZSBuZXcgbW9kZWwsIGlzIHN0aWxsIGluIHRoZSB0cmFpbmluZyBwaGFzZSIsVHJ1ZSwsLCwsLCwsLCwsTm8KR3Jvay0xLjVWLCJNdWx0aW1vZGFsLExhbmd1YWdlLFZpc2lvbiIsIkxhbmd1YWdlIG1vZGVsaW5nLENoYXQsSW1hZ2UgY2FwdGlvbmluZyxDb2RlIGF1dG9jb21wbGV0aW9uLENvZGUgZ2VuZXJhdGlvbixWaXN1YWwgcXVlc3Rpb24gYW5zd2VyaW5nIix4QUksLDIwMjQtMDMtMjgsIkludHJvZHVjaW5nIEdyb2stMS41Viwgb3VyIGZpcnN0LWdlbmVyYXRpb24gbXVsdGltb2RhbCBtb2RlbC4gSW4gYWRkaXRpb24gdG8gaXRzIHN0cm9uZyB0ZXh0IGNhcGFiaWxpdGllcywgR3JvayBjYW4gbm93IHByb2Nlc3MgYSB3aWRlIHZhcmlldHkgb2YgdmlzdWFsIGluZm9ybWF0aW9uLCBpbmNsdWRpbmcgZG9jdW1lbnRzLCBkaWFncmFtcywgY2hhcnRzLCBzY3JlZW5zaG90cywgYW5kIHBob3RvZ3JhcGhzLiBHcm9rLTEuNVYgd2lsbCBiZSBhdmFpbGFibGUgc29vbiB0byBvdXIgZWFybHkgdGVzdGVycyBhbmQgZXhpc3RpbmcgR3JvayB1c2Vycy4iLGh0dHBzOi8veC5haS9ibG9nL2dyb2stMS41diwsLCwsLCxMb3dlciBib3VuZCBpcyB0YWtlbiBmcm9tIEdyb2stMSBlc3RpbWF0aW9uLCwsLCwsLFNwZWN1bGF0aXZlLCwsLEhvc3RlZCBhY2Nlc3MgKG5vIEFQSSksVW5pdGVkIFN0YXRlcyBvZiBBbWVyaWNhLCwsLCwsMjAyNS0xMS0yOCAxMTo1Mzo0NCswMDowMCxPcmFjbGUsLCwsLEluZHVzdHJ5LCwyLjkwMDAwMDAwMDAxZSsyNCwsLFVucmVsZWFzZWQsLFRydWUsLCwsLCwsLCwsLE5vCllhbmRleEdQVCAzLExhbmd1YWdlLCJMYW5ndWFnZSBtb2RlbGluZy9nZW5lcmF0aW9uLENoYXQsUXVlc3Rpb24gYW5zd2VyaW5nLFRleHQgc3VtbWFyaXphdGlvbixUYWJsZSB0YXNrcyIsWWFuZGV4LCwyMDI0LTAzLTI4LCxodHRwczovL3lhLnJ1L2FpL2dwdC0zLCwsLCwsLCwsLCwsLCxVbmtub3duLCwsLEFQSSBhY2Nlc3MsUnVzc2lhLCwsLCwsMjAyNS0xMS0yOCAxMTo1Mzo0NCswMDowMCwsLCwsLEluZHVzdHJ5LCwsLCxVbnJlbGVhc2VkLCxUcnVlLCwsLCwsLCwsLCxObwpKYW1iYSxMYW5ndWFnZSwiTGFuZ3VhZ2UgbW9kZWxpbmcvZ2VuZXJhdGlvbixDaGF0IixBSTIxIExhYnMsIk9waGVyIExpZWJlciwgQmFyYWsgTGVueiwgSG9maXQgQmF0YSwgR2FsIENvaGVuLCBKaG9uYXRoYW4gT3NpbiwgSXRheSBEYWxtZWRpZ29zLCBFcmV6IFNhZmFoaSwgU2hha2VkIE1laXJvbSwgWW9uYXRhbiBCZWxpbmtvdiwgU2hhaSBTaGFsZXYtU2h3YXJ0eiwgT21yaSBBYmVuZCwgUmF6IEFsb24sIFRvbWVyIEFzaWRhLCBBbWlyIEJlcmdtYW4sIFJvbWFuIEdsb3ptYW4sIE1pY2hhZWwgR29raG1hbiwgQXZhc2hhbG9tIE1hbmV2aWNoLCBOaXIgUmF0bmVyLCBOb2FtIFJvemVuLCBFcmV6IFNod2FydHosIE1vciBadXNtYW4sIFlvYXYgU2hvaGFtIiwyMDI0LTAzLTI4LEphbWJhOiBBIEh5YnJpZCBUcmFuc2Zvcm1lci1NYW1iYSBMYW5ndWFnZSBNb2RlbCxodHRwczovL2FyeGl2Lm9yZy9hYnMvMjQwMy4xOTg4NywsLCw1MTYwMDAwMDAwMC4wLCI1MS42QiBmcm9tIGh0dHBzOi8vaHVnZ2luZ2ZhY2UuY28vYWkyMWxhYnMvSmFtYmEtdjAuMQooMTJCIGFjdGl2ZSBwYXJhbWV0ZXJzLCA1MkIgdG90YWwgYXZhaWxhYmxlIHBhcmFtZXRlcnMpIiwsLCwsLCxOVklESUEgSDEwMCBTWE01IDgwR0IsLENvbmZpZGVudCwiV2UgcHJlc2VudCBKYW1iYSwgYSBuZXcgYmFzZSBsYXJnZSBsYW5ndWFnZSBtb2RlbCBiYXNlZCBvbiBhIG5vdmVsIGh5YnJpZCBUcmFuc2Zvcm1lci1NYW1iYSBtaXh0dXJlLW9mLWV4cGVydHMgKE1vRSkgYXJjaGl0ZWN0dXJlLiBTcGVjaWZpY2FsbHksIEphbWJhIGludGVybGVhdmVzIGJsb2NrcyBvZiBUcmFuc2Zvcm1lciBhbmQgTWFtYmEgbGF5ZXJzLCBlbmpveWluZyB0aGUgYmVuZWZpdHMgb2YgYm90aCBtb2RlbCBmYW1pbGllcy4gTW9FIGlzIGFkZGVkIGluIHNvbWUgb2YgdGhlc2UgbGF5ZXJzIHRvIGluY3JlYXNlIG1vZGVsIGNhcGFjaXR5IHdoaWxlIGtlZXBpbmcgYWN0aXZlIHBhcmFtZXRlciB1c2FnZSBtYW5hZ2VhYmxlLiBUaGlzIGZsZXhpYmxlIGFyY2hpdGVjdHVyZSBhbGxvd3MgcmVzb3VyY2UtIGFuZCBvYmplY3RpdmUtc3BlY2lmaWMgY29uZmlndXJhdGlvbnMuIEluIHRoZSBwYXJ0aWN1bGFyIGNvbmZpZ3VyYXRpb24gd2UgaGF2ZSBpbXBsZW1lbnRlZCwgd2UgZW5kIHVwIHdpdGggYSBwb3dlcmZ1bCBtb2RlbCB0aGF0IGZpdHMgaW4gYSBzaW5nbGUgODBHQiBHUFUuIEJ1aWx0IGF0IGxhcmdlIHNjYWxlLCBKYW1iYSBwcm92aWRlcyBoaWdoIHRocm91Z2hwdXQgYW5kIHNtYWxsIG1lbW9yeSBmb290cHJpbnQgY29tcGFyZWQgdG8gdmFuaWxsYSBUcmFuc2Zvcm1lcnMsIGFuZCBhdCB0aGUgc2FtZSB0aW1lIHN0YXRlLW9mLXRoZS1hcnQgcGVyZm9ybWFuY2Ugb24gc3RhbmRhcmQgbGFuZ3VhZ2UgbW9kZWwgYmVuY2htYXJrcyBhbmQgbG9uZy1jb250ZXh0IGV2YWx1YXRpb25zLiBSZW1hcmthYmx5LCB0aGUgbW9kZWwgcHJlc2VudHMgc3Ryb25nIHJlc3VsdHMgZm9yIHVwIHRvIDI1NksgdG9rZW5zIGNvbnRleHQgbGVuZ3RoLiBXZSBzdHVkeSB2YXJpb3VzIGFyY2hpdGVjdHVyYWwgZGVjaXNpb25zLCBzdWNoIGFzIGhvdyB0byBjb21iaW5lIFRyYW5zZm9ybWVyIGFuZCBNYW1iYSBsYXllcnMsIGFuZCBob3cgdG8gbWl4IGV4cGVydHMsIGFuZCBzaG93IHRoYXQgc29tZSBvZiB0aGVtIGFyZSBjcnVjaWFsIGluIGxhcmdlIHNjYWxlIG1vZGVsaW5nLiBXZSBhbHNvIGRlc2NyaWJlIHNldmVyYWwgaW50ZXJlc3RpbmcgcHJvcGVydGllcyBvZiB0aGVzZSBhcmNoaXRlY3R1cmVzIHdoaWNoIHRoZSB0cmFpbmluZyBhbmQgZXZhbHVhdGlvbiBvZiBKYW1iYSBoYXZlIHJldmVhbGVkLCBhbmQgcGxhbiB0byByZWxlYXNlIGNoZWNrcG9pbnRzIGZyb20gdmFyaW91cyBhYmxhdGlvbiBydW5zLCB0byBlbmNvdXJhZ2UgZnVydGhlciBleHBsb3JhdGlvbiBvZiB0aGlzIG5vdmVsIGFyY2hpdGVjdHVyZS4gV2UgbWFrZSB0aGUgd2VpZ2h0cyBvZiBvdXIgaW1wbGVtZW50YXRpb24gb2YgSmFtYmEgcHVibGljbHkgYXZhaWxhYmxlIHVuZGVyIGEgcGVybWlzc2l2ZSBsaWNlbnNlLiIsLCxPcGVuIHdlaWdodHMgKHVucmVzdHJpY3RlZCksSXNyYWVsLCwsLCwsMjAyNS0xMS0yOCAxMTo1Mzo0NCswMDowMCwsLCwsLEluZHVzdHJ5LCwsLCxVbnJlbGVhc2VkLFJlbGVhc2VkIHdpdGggb3BlbiB3ZWlnaHRzIHVuZGVyIEFwYWNoZSAyLjAsLCwsLCwsLGFpMjFsYWJzLCwsLFllcwpEQlJYLExhbmd1YWdlLCJDaGF0LENvZGUgZ2VuZXJhdGlvbiIsRGF0YWJyaWNrcyxNb3NhaWMgUmVzZWFyY2ggVGVhbSwyMDI0LTAzLTI3LEludHJvZHVjaW5nIERCUlg6IEEgTmV3IFN0YXRlLW9mLXRoZS1BcnQgT3BlbiBMTE0saHR0cHM6Ly93d3cuZGF0YWJyaWNrcy5jb20vYmxvZy9pbnRyb2R1Y2luZy1kYnJ4LW5ldy1zdGF0ZS1hcnQtb3Blbi1sbG0sLFRyYWluaW5nIGNvc3QsLDEzMjAwMDAwMDAwMC4wLDEzMkIgbWl4dHVyZSBvZiBleHBlcnRzLiAzNkIgcGFyYW1ldGVycyBhY3RpdmUgcGVyIGluZmVyZW5jZSwyLjZlKzI0LCJNaXh0dXJlIG9mIEV4cGVydHMgKE1vRSkKCjM2IGJpbGxpb24gYWN0aXZlIHBhcmFtcyAqIDEyIHRyaWxsaW9uIHRva2VucyAqIDYgfj0gMi42ZTI0Cmh0dHBzOi8vd3d3LndvbGZyYW1hbHBoYS5jb20vaW5wdXQ/aT02K0ZMT1ArKiszNitiaWxsaW9uKyorMTIrdHJpbGxpb24KCmFsc28sIGl0IHdhcyB0cmFpbmVkIG9uIDMwNzIgTlZJRElBIEgxMDBzLCBidXQgd2l0aCBhbiB1bmNsZWFyIHRpbWVmcmFtZSAoZW5kLWVuZCBwcm9jZXNzIHdhcyB0aHJlZSBtb250aHMsIGluY2x1ZGluZyBldmFscyBhbmQgcmVkLXRlYW1pbmcpLiIsMTIwMDAwMDAwMDAwMDAsIjEyVCB0b2tlbnMgaXMgZXF1aXZhbGVudCB0byA5VCB3b3Jkcy4gVGhvdWdoIGl0IGluY2x1ZGVzIGNvZGUgZGF0YSwgc28gbm90IHZlcnkgbGl0ZXJhbGx5IDlUIHdvcmRzIiwsLE5WSURJQSBIMTAwIFNYTTUgODBHQiwsQ29uZmlkZW50LCJUb2RheSwgd2UgYXJlIGV4Y2l0ZWQgdG8gaW50cm9kdWNlIERCUlgsIGFuIG9wZW4sIGdlbmVyYWwtcHVycG9zZSBMTE0gY3JlYXRlZCBieSBEYXRhYnJpY2tzLiBBY3Jvc3MgYSByYW5nZSBvZiBzdGFuZGFyZCBiZW5jaG1hcmtzLCBEQlJYIHNldHMgYSBuZXcgc3RhdGUtb2YtdGhlLWFydCBmb3IgZXN0YWJsaXNoZWQgb3BlbiBMTE1zLiBNb3Jlb3ZlciwgaXQgcHJvdmlkZXMgdGhlIG9wZW4gY29tbXVuaXR5IGFuZCBlbnRlcnByaXNlcyBidWlsZGluZyB0aGVpciBvd24gTExNcyB3aXRoIGNhcGFiaWxpdGllcyB0aGF0IHdlcmUgcHJldmlvdXNseSBsaW1pdGVkIHRvIGNsb3NlZCBtb2RlbCBBUElzOyBhY2NvcmRpbmcgdG8gb3VyIG1lYXN1cmVtZW50cywgaXQgc3VycGFzc2VzIEdQVC0zLjUsIGFuZCBpdCBpcyBjb21wZXRpdGl2ZSB3aXRoIEdlbWluaSAxLjAgUHJvLiBJdCBpcyBhbiBlc3BlY2lhbGx5IGNhcGFibGUgY29kZSBtb2RlbCwgc3VycGFzc2luZyBzcGVjaWFsaXplZCBtb2RlbHMgbGlrZSBDb2RlTExhTUEtNzBCIG9uIHByb2dyYW1taW5nLCBpbiBhZGRpdGlvbiB0byBpdHMgc3RyZW5ndGggYXMgYSBnZW5lcmFsLXB1cnBvc2UgTExNLiIsMS4wLCxPcGVuIHdlaWdodHMgKHJlc3RyaWN0ZWQgdXNlKSxVbml0ZWQgU3RhdGVzIG9mIEFtZXJpY2EsLCwsLCwyMDI1LTExLTI4IDExOjUzOjQ0KzAwOjAwLCwsLCwsSW5kdXN0cnksLCwsLFVucmVsZWFzZWQsImxpY2Vuc2U6IGh0dHBzOi8vd3d3LmRhdGFicmlja3MuY29tL2xlZ2FsL29wZW4tbW9kZWwtbGljZW5zZQpjb25kaXRpb25zIGJhc2VkIG9uIG1vbnRobHkgdXNlcnMiLFRydWUsLCxCRjE2LCwsT3BlcmF0aW9uIGNvdW50aW5nLGRhdGFicmlja3MsLCwsWWVzCkFJbm5vLTc1QiAyLjAsLCwsLDIwMjQtMDMtMjcs5aSn5qih5Z6L5Li65bel5Lia5pm66IO95YyW5oyJ5LiL4oCc5Yqg6YCf6ZSu4oCdLGh0dHBzOi8vd3d3LnBocC5jbi9mYXEvNzI3OTUzLmh0bWwsLCwsNzUwMDAwMDAwMDAuMCwsLCwsLCwsLCxDb25maWRlbnQsIkFmdGVyIHRoaXMgdXBncmFkZSwgdGhlIG51bWJlciBvZiBwYXJhbWV0ZXJzIG9mIHRoZSBpbmR1c3RyaWFsIGxhcmdlIG1vZGVsIGhhcyByZWFjaGVkIG1vcmUgdGhhbiA3NSBiaWxsaW9uLCBhY2hpZXZpbmcgYSBuZXcgYnJlYWt0aHJvdWdoLiBJdCBoYXMgbm90IG9ubHkgY29uc29saWRhdGVkIGluZHVzdHJpYWwga25vd2xlZGdlIHF1ZXN0aW9uIGFuZCBhbnN3ZXIsIGRhdGEgYW5hbHlzaXMsIGNvZGUgZ2VuZXJhdGlvbiwgdGFzayBzY2hlZHVsaW5nLCBldGMuLCBidXQgYWxzbyBlbmhhbmNlZCB0aGUgY2FwYWJpbGl0aWVzIGluIG1hc3NpdmUga25vd2xlZGdlIG1hbmFnZW1lbnQsIGNvbXBsZXggbG9naWNhbCByZWFzb25pbmcsIGxvbmctcHJvY2VzcyB0YXNrIHNjaGVkdWxpbmcsIGFuZCBBZ2VudCBpbnRlbGxpZ2VuY2UuIiwsLCwsLCwsLCwyMDI1LTExLTI4IDExOjUzOjQ0KzAwOjAwLCwsLCwsLCwsLCwsLCwsLCwsLCwsLCwsCk11bHRpVmVyc2UgNzBCLExhbmd1YWdlLCJMYW5ndWFnZSBtb2RlbGluZy9nZW5lcmF0aW9uLFF1ZXN0aW9uIGFuc3dlcmluZyIsTVRTLCwyMDI0LTAzLTI1LE11bHRpVmVyc2UgNzBCLGh0dHBzOi8vaHVnZ2luZ2ZhY2UuY28vTVRTQUlSL011bHRpVmVyc2VfNzBCLCwsLDcyMDAwMDAwMDAwLjAsLCwsLCwsLCwsQ29uZmlkZW50LCwsLE9wZW4gd2VpZ2h0cyAocmVzdHJpY3RlZCB1c2UpLFJ1c3NpYSxRd2VuLTcyQiwsLCwsMjAyNS0xMS0yOCAxMTo1Mzo0NCswMDowMCwsLCwsLEluZHVzdHJ5LCwsLCxVbnJlbGVhc2VkLCJRd2VuIGxpY2Vuc2UgKHJlc3RyaWN0aW9uIG9uID4xMDBtIG1vbnRobHkgdXNlcnMpCmh0dHBzOi8vaHVnZ2luZ2ZhY2UuY28vTVRTQUlSL011bHRpVmVyc2VfNzBCIiwsLCwsLCwsTVRTQUlSLCwsLFllcwpQcm9zdFQ1LEJpb2xvZ3ksUHJvdGVpbiBvciBudWNsZW90aWRlIGxhbmd1YWdlIG1vZGVsIChwTE0vbkxNKSwiVGVjaG5pY2FsIFVuaXZlcnNpdHkgb2YgTXVuaWNoLFNlb3VsIE5hdGlvbmFsIFVuaXZlcnNpdHksSW5zdGl0dXRlIGZvciBBZHZhbmNlZCBTdHVkeSxUVU0gU2Nob29sIG9mIExpZmUgU2NpZW5jZXMgV2VpaGVuc3RlcGhhbiIsIk1pY2hhZWwgSGVpbnppbmdlciwgS29uc3RhbnRpbiBXZWlzc2Vub3csIEpvYXF1aW4gR29tZXogU2FuY2hleiwgQWRyaWFuIEhlbmtlbCwgTWlsb3QgTWlyZGl0YSwgTWFydGluIFN0ZWluZWdnZXIsIEJ1cmtoYXJkIFJvc3QiLDIwMjQtMDMtMjQsQmlsaW5ndWFsIExhbmd1YWdlIE1vZGVsIGZvciBQcm90ZWluIFNlcXVlbmNlIGFuZCBTdHJ1Y3R1cmUsaHR0cHM6Ly93d3cuYmlvcnhpdi5vcmcvY29udGVudC8xMC4xMTAxLzIwMjMuMDcuMjMuNTUwMDg1djIuYWJzdHJhY3QsMjEyLjAsLCwzMDAwMDAwMDAwLjAsLDMuMDk5OTk5OTk5OTk5OTllKzIxLCIxLiBIYXJkd2FyZSBzZXR1cDogOHggTlZJRElBIEExMDAgR1BVcyAoMy4xMmUxNCBGTE9QL3MgcGVyIEdQVSkKCjIuIFRyYWluaW5nIGR1cmF0aW9uOiBEaXJlY3RseSBwcm92aWRlZCAtIDM2IGRheXMgdG90YWwgKDEwIGRheXMgcHJlLXRyYWluaW5nICsgMjYgZGF5cyB0cmFuc2xhdGlvbiB0cmFpbmluZykgPSAzLDExMCw0MDAgc2Vjb25kcwoKMy4gVXRpbGl6YXRpb24gcmF0ZTogNDAlCgo0LiBGaW5hbCBjYWxjdWxhdGlvbjoKMy4xMmUxNCBGTE9QL3Mgw5cgOCBHUFVzIMOXIDMsMTEwLDQwMHMgw5cgMC40ID0gMy4xZTIxIEZMT1BzIiwsIk51bWJlciBvZiBzYW1wbGVzID0gMzRNClRva2VucyBwZXIgc2VxdWVuY2UgPSAyMzgKVG90YWwgPSAzNCwwMDAsMDAwIMOXIDIzOCA9IDgsMDkyLDAwMCwwMDAgdG9rZW5zIOKJiCA4LjFCIiw4NjQuMCwsTlZJRElBIEExMDAsLENvbmZpZGVudCwiQWRhcHRpbmcgbGFyZ2UgbGFuZ3VhZ2UgbW9kZWxzIChMTE1zKSB0byBwcm90ZWluIHNlcXVlbmNlcyBzcGF3bmVkIHRoZSBkZXZlbG9wbWVudCBvZiBwb3dlcmZ1bApwcm90ZWluIGxhbmd1YWdlIG1vZGVscyAocExNcykuIENvbmN1cnJlbnRseSwgQWxwaGFGb2xkMiBicm9rZSB0aHJvdWdoIGluIHByb3RlaW4gc3RydWN0dXJlIHByZWRpY3Rpb24uCk5vdyB3ZSBjYW4gc3lzdGVtYXRpY2FsbHkgYW5kIGNvbXByZWhlbnNpdmVseSBleHBsb3JlIHRoZSBkdWFsIG5hdHVyZSBvZiBwcm90ZWlucyB0aGF0IGFjdCBhbmQgZXhpc3QKYXMgdGhyZWUtZGltZW5zaW9uYWwgKDNEKSBtYWNoaW5lcyBhbmQgZXZvbHZlIGFzIGxpbmVhciBzdHJpbmdzIG9mIG9uZS1kaW1lbnNpb25hbCAoMUQpIHNlcXVlbmNlcy4KSGVyZSwgd2UgbGV2ZXJhZ2UgcExNcyB0byBzaW11bHRhbmVvdXNseSBtb2RlbCBib3RoIG1vZGFsaXRpZXMgYnkgY29tYmluaW5nIDFEIHNlcXVlbmNlcyB3aXRoIDNECnN0cnVjdHVyZSBpbiBhIHNpbmdsZSBtb2RlbC4gV2UgZW5jb2RlIHByb3RlaW4gc3RydWN0dXJlcyBhcyB0b2tlbiBzZXF1ZW5jZXMgdXNpbmcgdGhlIDNEaS1hbHBoYWJldAppbnRyb2R1Y2VkIGJ5IHRoZSAzRC1hbGlnbm1lbnQgbWV0aG9kIEZvbGRzZWVrLiBUaGlzIG5ldyBmb3VuZGF0aW9uIHBMTSBleHRyYWN0cyB0aGUgZmVhdHVyZXMgYW5kCnBhdHRlcm5zIG9mIHRoZSByZXN1bHRpbmcg4oCcc3RydWN0dXJlLXNlcXVlbmNl4oCdIHJlcHJlc2VudGF0aW9uLiBUb3dhcmQgdGhpcyBlbmQsIHdlIGJ1aWx0IGEgbm9uLXJlZHVuZGFudApkYXRhc2V0IGZyb20gQWxwaGFGb2xkREIgYW5kIGZpbmUtdHVuZWQgYW4gZXhpc3RpbmcgcExNIChQcm90VDUpIHRvIHRyYW5zbGF0ZSBiZXR3ZWVuIDNEaSBhbmQgYW1pbm8KYWNpZCBzZXF1ZW5jZXMuIEFzIGEgcHJvb2Ytb2YtY29uY2VwdCBmb3Igb3VyIG5vdmVsIGFwcHJvYWNoLCBkdWJiZWQgUHJvdGVpbiBzdHJ1Y3R1cmUtc2VxdWVuY2UgVDUKKFByb3N0VDUpLCB3ZSBzaG93ZWQgaW1wcm92ZWQgcGVyZm9ybWFuY2UgZm9yIHN1YnNlcXVlbnQgcHJlZGljdGlvbiB0YXNrcywgYW5kIGZvciDigJxpbnZlcnNlIGZvbGRpbmfigJ0sCm5hbWVseSB0aGUgZ2VuZXJhdGlvbiBvZiBub3ZlbCBwcm90ZWluIHNlcXVlbmNlcyBhZG9wdGluZyBhIGdpdmVuIHN0cnVjdHVyYWwgc2NhZmZvbGQgKOKAnGZvbGTigJ0pLiBPdXIgd29yawpzaG93Y2FzZWQgdGhlIHBvdGVudGlhbCBvZiBwTE1zIHRvIHRhcCBpbnRvIHRoZSBpbmZvcm1hdGlvbi1yaWNoIHByb3RlaW4gc3RydWN0dXJlIHJldm9sdXRpb24gZnVlbGVkIGJ5CkFscGhhRm9sZDIuIFByb3N0VDUgcGF2ZXMgdGhlIHdheSB0byBkZXZlbG9wIG5ldyB0b29scyBpbnRlZ3JhdGluZyB0aGUgdmFzdCByZXNvdXJjZSBvZiAzRCBwcmVkaWN0aW9ucywKYW5kIG9wZW5zIG5ldyByZXNlYXJjaCBhdmVudWVzIGluIHRoZSBwb3N0LUFscGhhRm9sZDIgZXJhLiBPdXIgbW9kZWwgaXMgZnJlZWx5IGF2YWlsYWJsZSBmb3IgYWxsIGF0Cmh0dHBzOi8vZ2l0aHViLmNvbS9taGVpbnppbmdlci9Qcm9zdFQ1LiIsLCwsIkdlcm1hbnksS29yZWEgKFJlcHVibGljIG9mKSxVbml0ZWQgU3RhdGVzIG9mIEFtZXJpY2EsR2VybWFueSIsLCwsOC4wLCwyMDI2LTAxLTAxIDE0OjAzOjE3KzAwOjAwLCwsLCwsIkFjYWRlbWlhLEFjYWRlbWlhLEFjYWRlbWlhLEFjYWRlbWlhIiwsLCwsLCwsLCwsLDYzMjkuMTIxOTAyOTIzODQ2LEhhcmR3YXJlLCwsLCwKQ3Jvc3NCaW5kLEJpb2xvZ3ksUHJvdGVpbi1saWdhbmQgY29udGFjdCBwcmVkaWN0aW9uLCJTaGFuZ2hhaSBBSSBMYWIsRnVkYW4gVW5pdmVyc2l0eSxMb3VnaGJvcm91Z2ggVW5pdmVyc2l0eSxDaGluZXNlIFVuaXZlcnNpdHkgb2YgSG9uZyBLb25nIChDVUhLKSxTaGFuZ2hhaSBKaWFvIFRvbmcgVW5pdmVyc2l0eSIsIkxpbmdsaW4gSmluZywgU2hlbmcgWHUsIFlpZmFuIFdhbmcsIFl1emhlIFpob3UsIFRhbyBTaGVuLCBaaGlnYW5nIEppLCBIdWkgRmFuZywgWmhlbiBMaSwgU2lxaSBTdW4iLDIwMjQtMDMtMjQsQ3Jvc3NCaW5kOiBDb2xsYWJvcmF0aXZlIENyb3NzLU1vZGFsIElkZW50aWZpY2F0aW9uIG9mIFByb3RlaW4gTnVjbGVpYy1BY2lkLUJpbmRpbmcgUmVzaWR1ZXMsaHR0cHM6Ly9vanMuYWFhaS5vcmcvaW5kZXgucGhwL0FBQUkvYXJ0aWNsZS92aWV3LzI4MDQ0LCwsLCwsLCwzMjA0MDAsIlRvdGFsIFByb3RlaW5zID0gNTczICsgNDk1ID0gMTA2OApEYXRhcG9pbnRzID0gMTA2OCB4IDMwMCA9IDMyMCw0MDAKRmluYWwgcmVzdWx0ID0gMy4yZTUiLCwsLCxDb25maWRlbnQsIkFjY3VyYXRlIGlkZW50aWZpY2F0aW9uIG9mIHByb3RlaW4gbnVjbGVpYyBhY2lkIGJpbmRpbmcgcmVzaWR1ZXMgcG9zZXMgYSBzaWduaWZpY2FudCBjaGFsbGVuZ2Ugd2l0aCBpbXBvcnRhbnQgaW1wbGljYXRpb25zIGZvciB2YXJpb3VzIGJpb2xvZ2ljYWwgcHJvY2Vzc2VzIGFuZCBkcnVnIGRlc2lnbi4gTWFueSB0eXBpY2FsIGNvbXB1dGF0aW9uYWwgbWV0aG9kcyBmb3IgcHJvdGVpbiBhbmFseXNpcyByZWx5IG9uIGEgc2luZ2xlIG1vZGVsIHRoYXQgY291bGQgaWdub3JlIGVpdGhlciB0aGUgc2VtYW50aWMgY29udGV4dCBvZiB0aGUgcHJvdGVpbiBvciB0aGUgZ2xvYmFsIDNEIGdlb21ldHJpYyBpbmZvcm1hdGlvbi4gQ29uc2VxdWVudGx5LCB0aGVzZSBhcHByb2FjaGVzIG1heSByZXN1bHQgaW4gaW5jb21wbGV0ZSBvciBpbmFjY3VyYXRlIHByb3RlaW4gYW5hbHlzaXMuIFRvIGFkZHJlc3MgdGhlIGFib3ZlIGlzc3VlLCBpbiB0aGlzIHBhcGVyLCB3ZSBwcmVzZW50IENyb3NzQmluZCwgYSBub3ZlbCBjb2xsYWJvcmF0aXZlIGNyb3NzIG1vZGFsIGFwcHJvYWNoIGZvciBpZGVudGlmeWluZyBiaW5kaW5nIHJlc2lkdWVzIGJ5IGV4cGxvaXRpbmcgYm90aCBwcm90ZWluIGdlb21ldHJpYyBzdHJ1Y3R1cmUgYW5kIGl0cyBzZXF1ZW5jZSBwcmlvciBrbm93bGVkZ2UgZXh0cmFjdGVkIGZyb20gYSBsYXJnZSBzY2FsZSBwcm90ZWluIGxhbmd1YWdlIG1vZGVsLiBTcGVjaWZpY2FsbHksIG91ciBtdWx0aSBtb2RhbCBhcHByb2FjaCBsZXZlcmFnZXMgYSBjb250cmFzdGl2ZSBsZWFybmluZyB0ZWNobmlxdWUgYW5kIGF0b20gd2lzZSBhdHRlbnRpb24gdG8gY2FwdHVyZSB0aGUgcG9zaXRpb25hbCByZWxhdGlvbnNoaXBzIGJldHdlZW4gYXRvbXMgYW5kIHJlc2lkdWVzLCB0aGVyZWJ5IGluY29ycG9yYXRpbmcgZmluZSBncmFpbmVkIGxvY2FsIGdlb21ldHJpYyBrbm93bGVkZ2UsIGZvciBiZXR0ZXIgYmluZGluZyByZXNpZHVlIHByZWRpY3Rpb24uIEV4dGVuc2l2ZSBleHBlcmltZW50YWwgcmVzdWx0cyBkZW1vbnN0cmF0ZSB0aGF0IG91ciBhcHByb2FjaCBvdXRwZXJmb3JtcyB0aGUgbmV4dCBiZXN0IHN0YXRlIG9mIHRoZSBhcnQgbWV0aG9kcywgR3JhcGhTaXRlIGFuZCBHcmFwaEJpbmQsIG9uIEROQSBhbmQgUk5BIGRhdGFzZXRzIGJ5IDEwLjgvMTcuMyUgaW4gdGVybXMgb2YgdGhlIGhhcm1vbmljIG1lYW4gb2YgcHJlY2lzaW9uIGFuZCByZWNhbGwgKEYxIFNjb3JlKSBhbmQgMTEuOS8yNC44JSBpbiBNYXR0aGV3cyBjb3JyZWxhdGlvbiBjb2VmZmljaWVudCAoTUNDKSwgcmVzcGVjdGl2ZWx5LiBXZSByZWxlYXNlIHRoZSBjb2RlIGF0IGh0dHBzOi8vZ2l0aHViLmNvbS9CRUFNLUxhYnMvQ3Jvc3NCaW5kLiIsLCwsIkNoaW5hLENoaW5hLFVuaXRlZCBLaW5nZG9tIG9mIEdyZWF0IEJyaXRhaW4gYW5kIE5vcnRoZXJuIElyZWxhbmQsSG9uZyBLb25nLENoaW5hIiwsLCwsLDIwMjUtMTEtMjggMTE6NTM6NDQrMDA6MDAsLCwsLCwiQWNhZGVtaWEsQWNhZGVtaWEsQWNhZGVtaWEsQWNhZGVtaWEsQWNhZGVtaWEiLCwsLCwsLCwsLCwsLCwsLCwsCkJpbmRETSxCaW9sb2d5LCJEcnVnIGRpc2NvdmVyeSxQcm90ZWluLWxpZ2FuZCBjb250YWN0IHByZWRpY3Rpb24sUHJvdGVpbi1saWdhbmQgYmluZGluZyBhZmZpbml0eSBwcmVkaWN0aW9uIiwiUGVuZyBDaGVuZyBMYWJvcmF0b3J5LFBla2luZyBVbml2ZXJzaXR5LFVuaXZlcnNpdHkgb2YgU2NpZW5jZSBhbmQgVGVjaG5vbG9neSBvZiBDaGluYSAoVVNUQyksQnl0ZURhbmNlLFRzaW5naHVhIFVuaXZlcnNpdHkiLCJaaGlsaW4gSHVhbmcsIExpbmcgWWFuZywgWmFpeGkgWmhhbmcsIFhpYW5neGluIFpob3UsIFl1IEJhbywgWGlhd3UgWmhlbmcsIFl1d2VpIFlhbmcsIFl1IFdhbmcsIFdlbm1pbmcgWWFuZyIsMjAyNC0wMy0yNCxCaW5kaW5nLUFkYXB0aXZlIERpZmZ1c2lvbiBNb2RlbHMgZm9yIFN0cnVjdHVyZS1CYXNlZCBEcnVnIERlc2lnbixodHRwczovL29qcy5hYWFpLm9yZy9pbmRleC5waHAvQUFBSS9hcnRpY2xlL3ZpZXcvMjkxNjIsMTQuMCwsLCwsLCwxMDAwMDAwMCwiMTAwLDAwMCBwcm90ZWluLWxpZ2FuZCBwYWlycwoKVG90YWwgZGF0YXBvaW50cyA9IDEwMCwwMDAKRmluYWwgcmVzdWx0ID0gMS4wZTUiLCwsLCxDb25maWRlbnQsIlN0cnVjdHVyZS1iYXNlZCBkcnVnIGRlc2lnbiAoU0JERCkgYWltcyB0byBnZW5lcmF0ZSAzRCBsaWdhbmQgbW9sZWN1bGVzIHRoYXQgYmluZCB0byBzcGVjaWZpYyBwcm90ZWluIHRhcmdldHMuIEV4aXN0aW5nIDNEIGRlZXAgZ2VuZXJhdGl2ZSBtb2RlbHMgaW5jbHVkaW5nIGRpZmZ1c2lvbiBtb2RlbHMgaGF2ZSBzaG93biBncmVhdCBwcm9taXNlIGZvciBTQkRELiBIb3dldmVyLCBpdCBpcyBjb21wbGV4IHRvIGNhcHR1cmUgdGhlIGVzc2VudGlhbCBwcm90ZWluLWxpZ2FuZCBpbnRlcmFjdGlvbnMgZXhhY3RseSBpbiAzRCBzcGFjZSBmb3IgbW9sZWN1bGFyIGdlbmVyYXRpb24uIFRvIGFkZHJlc3MgdGhpcyBwcm9ibGVtLCB3ZSBwcm9wb3NlIGEgbm92ZWwgZnJhbWV3b3JrLCBuYW1lbHkgQmluZGluZy1BZGFwdGl2ZSBEaWZmdXNpb24gTW9kZWxzIChCaW5kRE0pLiBJbiBCaW5kRE0sIHdlIGFkYXB0aXZlbHkgZXh0cmFjdCBzdWJjb21wbGV4LCB0aGUgZXNzZW50aWFsIHBhcnQgb2YgYmluZGluZyBzaXRlcyByZXNwb25zaWJsZSBmb3IgcHJvdGVpbi1saWdhbmQgaW50ZXJhY3Rpb25zLiBUaGVuIHRoZSBzZWxlY3RlZCBwcm90ZWluLWxpZ2FuZCBzdWJjb21wbGV4IGlzIHByb2Nlc3NlZCB3aXRoIFNFKDMpLWVxdWl2YXJpYW50IG5ldXJhbCBuZXR3b3JrcywgYW5kIHRyYW5zbWl0dGVkIGJhY2sgdG8gZWFjaCBhdG9tIG9mIHRoZSBjb21wbGV4IGZvciBhdWdtZW50aW5nIHRoZSB0YXJnZXQtYXdhcmUgM0QgbW9sZWN1bGUgZGlmZnVzaW9uIGdlbmVyYXRpb24gd2l0aCBiaW5kaW5nIGludGVyYWN0aW9uIGluZm9ybWF0aW9uLiBXZSBpdGVyYXRlIHRoaXMgaGllcmFyY2hpY2FsIGNvbXBsZXgtc3ViY29tcGxleCBwcm9jZXNzIHdpdGggY3Jvc3MtaGllcmFyY2h5IGludGVyYWN0aW9uIG5vZGUgZm9yIGFkZXF1YXRlbHkgZnVzaW5nIGdsb2JhbCBiaW5kaW5nIGNvbnRleHQgYmV0d2VlbiB0aGUgY29tcGxleCBhbmQgaXRzIGNvcnJlc3BvbmRpbmcgc3ViY29tcGxl</x:v>
      </x:c>
    </x:row>
    <x:row r="132" ht="18" customHeight="1">
      <x:c r="A132" s="17" t="n">
        <x:v>127</x:v>
      </x:c>
      <x:c r="B132" s="17" t="n">
        <x:v>310</x:v>
      </x:c>
      <x:c r="C132" s="160" t="str">
        <x:v>eC4gRW1waXJpY2FsIHN0dWRpZXMgb24gdGhlIENyb3NzRG9ja2VkMjAyMCBkYXRhc2V0IHNob3cgQmluZERNIGNhbiBnZW5lcmF0ZSBtb2xlY3VsZXMgd2l0aCBtb3JlIHJlYWxpc3RpYyAzRCBzdHJ1Y3R1cmVzIGFuZCBoaWdoZXIgYmluZGluZyBhZmZpbml0aWVzIHRvd2FyZHMgdGhlIHByb3RlaW4gdGFyZ2V0cywgd2l0aCB1cCB0byAtNS45MiBBdmcuIFZpbmEgU2NvcmUsIHdoaWxlIG1haW50YWluaW5nIHByb3BlciBtb2xlY3VsYXIgcHJvcGVydGllcy4gT3VyIGNvZGUgaXMgYXZhaWxhYmxlIGF0IGh0dHBzOi8vZ2l0aHViLmNvbS9ZYW5nTGluZzA4MTgvQmluZERNIiwsLFVucmVsZWFzZWQsIkNoaW5hLENoaW5hLENoaW5hLENoaW5hLENoaW5hIiwsLCwsLDIwMjUtMTItMDEgMTQ6MTQ6MjcrMDA6MDAsLCwsLCwiQWNhZGVtaWEsQWNhZGVtaWEsQWNhZGVtaWEsSW5kdXN0cnksQWNhZGVtaWEiLCwsLCxPcGVuIChub24tY29tbWVyY2lhbCksIm5vIGNsZWFyIGxpY2Vuc2UKaHR0cHM6Ly9naXRodWIuY29tL1lhbmdMaW5nMDgxOC9CaW5kRE0iLCwsLCwsLCwsLCwsTm8KU3VubyB2MyxBdWRpbyxBdWRpbyBnZW5lcmF0aW9uLFN1bm8sLDIwMjQtMDMtMjEsIkNyZWF0ZSBmdWxsLCB0d28tbWludXRlIHNvbmdzIGluIHNlY29uZHMgd2l0aCB2MyIsaHR0cHM6Ly9zdW5vLmNvbS9ibG9nL3YzLCwsLCwsLCwsLCwsLCxVbmtub3duLCJBdCBTdW5vLCB3ZSBhcmUgYnVpbGRpbmcgYSBmdXR1cmUgd2hlcmUgYW55b25lIGNhbiBtYWtlIG11c2ljLiBZb3UgY2FuIG1ha2UgYSBzb25nIGZvciBhbnkgbW9tZW50IGluIGFueSBtYWpvciBsYW5ndWFnZSB3aXRoIGp1c3QgYSBmZXcgc2hvcnQgd29yZHMuIEF3YXJkLXdpbm5pbmcgYXJ0aXN0cyB1c2UgU3VubywgYnV0IG91ciBjb3JlIHVzZXIgYmFzZSBjb25zaXN0cyBvZiBldmVyeWRheSBwZW9wbGUgbWFraW5nIG11c2ljIOKAlCBvZnRlbiBmb3IgdGhlIGZpcnN0IHRpbWUuCgpUb2RheSwgd2UgYXJlIGV4Y2l0ZWQgdG8gaW50cm9kdWNlIHYzLCBvdXIgZmlyc3QgbW9kZWwgY2FwYWJsZSBvZiBwcm9kdWNpbmcgcmFkaW8tcXVhbGl0eSBtdXNpYy4gdjMgZW5hYmxlcyB5b3UgdG8gbWFrZSBmdWxsLCB0d28tbWludXRlIHNvbmdzIGluIHNlY29uZHMgYW5kIGlzIG5vdyBhdmFpbGFibGUgdG8gYWxsIHVzZXJzIGF0IGh0dHBzOi8vYXBwLnN1bm8uYWkuIE1ha2UgeW91ciBvd24gc29uZyB3aXRoIHYzIHRvZGF5ISIsLCxIb3N0ZWQgYWNjZXNzIChubyBBUEkpLFVuaXRlZCBTdGF0ZXMgb2YgQW1lcmljYSwsLCwsLDIwMjUtMTEtMjggMTE6NTM6NDQrMDA6MDAsLCwsLCxJbmR1c3RyeSwsLCwsVW5yZWxlYXNlZCwsLCwsLCwsLCwsLCxObwpRaXl1YW4gMy4wLCwsLCwyMDI0LTAzLTIwLCLlronlhajpoobln5/mlYjmnpzotoXotopHUFQ0IDM2MOWuieWFqOWkp+aooeWeizMuMOWPkeW4gwoiLGh0dHBzOi8vd3d3LnN0ZGFpbHkuY29tL2luZGV4L2tlaml4aW53ZW4vMjAyNDAzLzk3NmZjNTYzOGIwYzQzMjNiMTljNmU0MzQ5ZGFjZmE1LnNodG1sIChMSU5LIEJST0tFTiksLCwsLCwsLCwsLCwsLFVua25vd24sLCwsLCwsLCwsLDIwMjUtMTEtMjggMTE6NTM6NDQrMDA6MDAsLCwsLCwsLCwsLCwsLCwsLCwsLCwsLCwKWHVhbmppIFl1aGVuZyAo55KH546R546J6KGhKSxMYW5ndWFnZSwiUXVlc3Rpb24gYW5zd2VyaW5nLE1lZGljYWwgZGlhZ25vc2lzIixaaHVvc2hpIFRlY2hub2xvZ3ksLDIwMjQtMDMtMjAsQ0FDIHJlZ2lzdHJ5LCJodHRwczovL3dlYi5hcmNoaXZlLm9yZy93ZWIvMjAyNTA2MjQwOTM0MTkvaHR0cHM6Ly93d3cubWFhcy5jb20uY24vbmV3cy8yOTkuaHRtbApodHRwczovL3dlYi5hcmNoaXZlLm9yZy93ZWIvMjAyNTA2MjQwOTQwNTIvaHR0cHM6Ly93d3cueGhieS5uZXQvY29udGVudC9zNjdkZDA3YzdlNGIwMTcwODM2MWIwYjllLmh0bWwiLCwsLDEwMDAwMDAwMDAwMC4wLCIgVGhlIFh1YW5qaSBZdWhlbmcgbGFuZ3VhZ2UgaW50ZXJhY3Rpb24gYmlnIG1vZGVsIGJvYXN0cyBlbmhhbmNlZCBpbmR1c3RyeSBjYXBhYmlsaXRpZXMsIHNlY3VyaXR5IGFuZCByZWxpYWJpbGl0eSwgYW5kIGZ1bGwtc3RhY2sgbG9jYWxpemF0aW9uIHN1cHBvcnQuIEl0IGhhcyBkZXZlbG9wZWQgbXVsdGlwbGUgcGFyYW1ldGVyIHNpemVzLCBpbmNsdWRpbmcgOSBiaWxsaW9uLCAxMy45IGJpbGxpb24sIDU3IGJpbGxpb24sIGFuZCAxMDAgYmlsbGlvbiIsLCwsLCwsLCxDb25maWRlbnQsInBhc3NlZCB0aGUgZmlsaW5nIGluIHRoZSBmaWVsZHMgb2YgdHJhZGl0aW9uYWwgQ2hpbmVzZSBtZWRpY2luZSBoZWFsdGggY2FyZSwgcHVibGlzaGluZyBhbmQgbWVkaWEsIGN1bHR1cmFsIHRvdXJpc20sIGV0Yy4iLCwsLENoaW5hLCwsLCwsMjAyNi0wMi0xMSAxOToyNjoyNyswMDowMCwsLCwsLEluZHVzdHJ5LCwsLCwsLCwsLCwsLCwsLCwsCk1pbmlHUFQ0ICsgTFJWLUluc3RydWN0aW9uLCJMYW5ndWFnZSxWaXNpb24sTXVsdGltb2RhbCIsIkxhbmd1YWdlIG1vZGVsaW5nL2dlbmVyYXRpb24sQ2hhdCxWaXN1YWwgcXVlc3Rpb24gYW5zd2VyaW5nLEltYWdlIGNhcHRpb25pbmciLCJVbml2ZXJzaXR5IG9mIE1hcnlsYW5kLE1pY3Jvc29mdCIsIkZ1eGlhbyBMaXUsIEtldmluIExpbiwgTGluamllIExpLCBKaWFuZmVuZyBXYW5nLCBZYXNlciBZYWNvb2IsIExpanVhbiBXYW5nIiwyMDI0LTAzLTE5LE1pdGlnYXRpbmcgSGFsbHVjaW5hdGlvbiBpbiBMYXJnZSBNdWx0aS1Nb2RhbCBNb2RlbHMgdmlhIFJvYnVzdCBJbnN0cnVjdGlvbiBUdW5pbmcsaHR0cHM6Ly9hcnhpdi5vcmcvYWJzLzIzMDYuMTQ1NjUsLCwsNzAwMDAwMDAwMC4wLDdCIChUYWJsZSAzKSwsLDYwODAwMDAsIkZpZ3VyZSA0Ogo0MDBrIGluc3RydWN0aW9ucwpBdmUgSW5zdHJ1Y3Rpb24gTGVuZ3RoIDEyLjEKCjEyLjEqNDAwMDAwPTQ4NDAwMDAiLCwsTlZJRElBIFF1YWRybyBSVFggODAwMCwsU3BlY3VsYXRpdmUsIkRlc3BpdGUgdGhlIHByb21pc2luZyBwcm9ncmVzcyBpbiBtdWx0aS1tb2RhbCB0YXNrcywgY3VycmVudCBsYXJnZSBtdWx0aS1tb2RhbCBtb2RlbHMgKExNTXMpIGFyZSBwcm9uZSB0byBoYWxsdWNpbmF0aW5nIGluY29uc2lzdGVudCBkZXNjcmlwdGlvbnMgd2l0aCByZXNwZWN0IHRvIHRoZSBhc3NvY2lhdGVkIGltYWdlIGFuZCBodW1hbiBpbnN0cnVjdGlvbnMuIFRoaXMgcGFwZXIgYWRkcmVzc2VzIHRoaXMgaXNzdWUgYnkgaW50cm9kdWNpbmcgdGhlIGZpcnN0IGxhcmdlIGFuZCBkaXZlcnNlIHZpc3VhbCBpbnN0cnVjdGlvbiB0dW5pbmcgZGF0YXNldCwgbmFtZWQgTGFyZ2Utc2NhbGUgUm9idXN0IFZpc3VhbCAoTFJWKS1JbnN0cnVjdGlvbi4gT3VyIGRhdGFzZXQgY29tcHJpc2VzIDQwMGsgdmlzdWFsIGluc3RydWN0aW9ucyBnZW5lcmF0ZWQgYnkgR1BUNCwgY292ZXJpbmcgMTYgdmlzaW9uLWFuZC1sYW5ndWFnZSB0YXNrcyB3aXRoIG9wZW4tZW5kZWQgaW5zdHJ1Y3Rpb25zIGFuZCBhbnN3ZXJzLiBVbmxpa2UgZXhpc3Rpbmcgc3R1ZGllcyB0aGF0IHByaW1hcmlseSBmb2N1cyBvbiBwb3NpdGl2ZSBpbnN0cnVjdGlvbiBzYW1wbGVzLCB3ZSBkZXNpZ24gTFJWLUluc3RydWN0aW9uIHRvIGluY2x1ZGUgYm90aCBwb3NpdGl2ZSBhbmQgbmVnYXRpdmUgaW5zdHJ1Y3Rpb25zIGZvciBtb3JlIHJvYnVzdCB2aXN1YWwgaW5zdHJ1Y3Rpb24gdHVuaW5nLiBPdXIgbmVnYXRpdmUgaW5zdHJ1Y3Rpb25zIGFyZSBkZXNpZ25lZCBhdCB0aHJlZSBzZW1hbnRpYyBsZXZlbHM6IChpKSBOb25leGlzdGVudCBPYmplY3QgTWFuaXB1bGF0aW9uLCAoaWkpIEV4aXN0ZW50IE9iamVjdCBNYW5pcHVsYXRpb24gYW5kIChpaWkpIEtub3dsZWRnZSBNYW5pcHVsYXRpb24uIFRvIGVmZmljaWVudGx5IG1lYXN1cmUgdGhlIGhhbGx1Y2luYXRpb24gZ2VuZXJhdGVkIGJ5IExNTXMsIHdlIHByb3Bvc2UgR1BUNC1Bc3Npc3RlZCBWaXN1YWwgSW5zdHJ1Y3Rpb24gRXZhbHVhdGlvbiAoR0FWSUUpLCBhIHN0YWJsZSBhcHByb2FjaCB0byBldmFsdWF0ZSB2aXN1YWwgaW5zdHJ1Y3Rpb24gdHVuaW5nIGxpa2UgaHVtYW4gZXhwZXJ0cy4gR0FWSUUgZG9lcyBub3QgcmVxdWlyZSBodW1hbi1hbm5vdGF0ZWQgZ3JvdW5kdHJ1dGggYW5zd2VycyBhbmQgY2FuIGFkYXB0IHRvIGRpdmVyc2UgaW5zdHJ1Y3Rpb24gZm9ybWF0cy4gV2UgY29uZHVjdCBjb21wcmVoZW5zaXZlIGV4cGVyaW1lbnRzIHRvIGludmVzdGlnYXRlIHRoZSBoYWxsdWNpbmF0aW9uIG9mIExNTXMuIE91ciByZXN1bHRzIGRlbW9uc3RyYXRlIGV4aXN0aW5nIExNTXMgZXhoaWJpdCBzaWduaWZpY2FudCBoYWxsdWNpbmF0aW9ucyB3aGVuIHByZXNlbnRlZCB3aXRoIG91ciBuZWdhdGl2ZSBpbnN0cnVjdGlvbnMsIHBhcnRpY3VsYXJseSBFeGlzdGVudCBPYmplY3QgYW5kIEtub3dsZWRnZSBNYW5pcHVsYXRpb24gaW5zdHJ1Y3Rpb25zLiBNb3Jlb3Zlciwgd2Ugc3VjY2Vzc2Z1bGx5IG1pdGlnYXRlIGhhbGx1Y2luYXRpb24gYnkgZmluZXR1bmluZyBNaW5pR1BUNCBhbmQgbVBMVUctT3dsIG9uIExSVi1JbnN0cnVjdGlvbiB3aGlsZSBpbXByb3ZpbmcgcGVyZm9ybWFuY2Ugb24gc2V2ZXJhbCBwdWJsaWMgZGF0YXNldHMgY29tcGFyZWQgdG8gc3RhdGUtb2YtdGhlLWFydCBtZXRob2RzLiBBZGRpdGlvbmFsbHksIHdlIG9ic2VydmVkIHRoYXQgYSBiYWxhbmNlZCByYXRpbyBvZiBwb3NpdGl2ZSBhbmQgbmVnYXRpdmUgaW5zdGFuY2VzIGluIHRoZSB0cmFpbmluZyBkYXRhIGxlYWRzIHRvIGEgbW9yZSByb2J1c3QgbW9kZWwuIENvZGUgYW5kIGRhdGEgYXJlIGF2YWlsYWJsZSBhdCB0aGlzIGh0dHBzIFVSTC4iLCwsT3BlbiB3ZWlnaHRzICh1bnJlc3RyaWN0ZWQpLCJVbml0ZWQgU3RhdGVzIG9mIEFtZXJpY2EsVW5pdGVkIFN0YXRlcyBvZiBBbWVyaWNhIixNaW5pR1BUNCAoVmljdW5hIGZpbmV0dW5lKSwyZSsxNyw2TkQgPSA2KjdCKjQ4NDAwMDA9MjAzMjgwMDAwKjEwXjk9MioxMF4xNywsLDIwMjUtMTEtMjggMTE6NTM6NDQrMDA6MDAsLCwsLCwiQWNhZGVtaWEsSW5kdXN0cnkiLCwsLCxPcGVuIHNvdXJjZSwiaHR0cHM6Ly9naXRodWIuY29tL0Z1eGlhb0xpdS9MUlYtSW5zdHJ1Y3Rpb24KQlNEIDMtQ2xhdXNlIiwsLCwsLCxPcGVyYXRpb24gY291bnRpbmcsLCwsLFllcwpKZXRGaXJlIChHUFQyLUxBUkdFKSxMYW5ndWFnZSxMYW5ndWFnZSBtb2RlbGluZy9nZW5lcmF0aW9uLFRzaW5naHVhIFVuaXZlcnNpdHksIkhhb2NoZW5nIFhpLCBZdXhpYW5nIENoZW4sIEthbmcgWmhhbywgS2FpanVuIFpoZW5nLCBKaWFuZmVpIENoZW4sIEp1biBaaHUiLDIwMjQtMDMtMTksSmV0ZmlyZTogRWZmaWNpZW50IGFuZCBBY2N1cmF0ZSBUcmFuc2Zvcm1lciBQcmV0cmFpbmluZyB3aXRoIElOVDggRGF0YSBGbG93IGFuZCBQZXItQmxvY2sgUXVhbnRpemF0aW9uLGh0dHBzOi8vYXJ4aXYub3JnL2Ficy8yNDAzLjEyNDIydjEsLCwsNzc0MDAwMDAwLjAsVGFibGUgNC4sLCwsLCwsTlZJRElBIEdlRm9yY2UgUlRYIDQwOTAsLENvbmZpZGVudCwiUHJldHJhaW5pbmcgdHJhbnNmb3JtZXJzIGFyZSBnZW5lcmFsbHkgdGltZS1jb25zdW1pbmcuIEZ1bGx5IHF1YW50aXplZCB0cmFpbmluZyAoRlFUKSBpcyBhIHByb21pc2luZyBhcHByb2FjaCB0byBzcGVlZCB1cCBwcmV0cmFpbmluZy4gSG93ZXZlciwgbW9zdCBGUVQgbWV0aG9kcyBhZG9wdCBhIHF1YW50aXplLWNvbXB1dGUtZGVxdWFudGl6ZSBwcm9jZWR1cmUsIHdoaWNoIG9mdGVuIGxlYWRzIHRvIHN1Ym9wdGltYWwgc3BlZWR1cCBhbmQgc2lnbmlmaWNhbnQgcGVyZm9ybWFuY2UgZGVncmFkYXRpb24gd2hlbiB1c2VkIGluIHRyYW5zZm9ybWVycyBkdWUgdG8gdGhlIGhpZ2ggbWVtb3J5IGFjY2VzcyBvdmVyaGVhZHMgYW5kIGxvdy1wcmVjaXNpb24gY29tcHV0YXRpb25zLiBJbiB0aGlzIHdvcmssIHdlIHByb3Bvc2UgSmV0ZmlyZSwgYW4gZWZmaWNpZW50IGFuZCBhY2N1cmF0ZSBJTlQ4IHRyYWluaW5nIG1ldGhvZCBzcGVjaWZpYyB0byB0cmFuc2Zvcm1lcnMuIE91ciBtZXRob2QgZmVhdHVyZXMgYW4gSU5UOCBkYXRhIGZsb3cgdG8gb3B0aW1pemUgbWVtb3J5IGFjY2VzcyBhbmQgYSBwZXItYmxvY2sgcXVhbnRpemF0aW9uIG1ldGhvZCB0byBtYWludGFpbiB0aGUgYWNjdXJhY3kgb2YgcHJldHJhaW5lZCB0cmFuc2Zvcm1lcnMuIEV4dGVuc2l2ZSBleHBlcmltZW50cyBkZW1vbnN0cmF0ZSB0aGF0IG91ciBJTlQ4IEZRVCBtZXRob2QgYWNoaWV2ZXMgY29tcGFyYWJsZSBhY2N1cmFjeSB0byB0aGUgRlAxNiB0cmFpbmluZyBiYXNlbGluZSBhbmQgb3V0cGVyZm9ybXMgdGhlIGV4aXN0aW5nIElOVDggdHJhaW5pbmcgd29ya3MgZm9yIHRyYW5zZm9ybWVycy4gTW9yZW92ZXIsIGZvciBhIHN0YW5kYXJkIHRyYW5zZm9ybWVyIGJsb2NrLCBvdXIgbWV0aG9kIG9mZmVycyBhbiBlbmQtdG8tZW5kIHRyYWluaW5nIHNwZWVkdXAgb2YgMS40MnggYW5kIGEgMS40OXggbWVtb3J5IHJlZHVjdGlvbiBjb21wYXJlZCB0byB0aGUgRlAxNiBiYXNlbGluZS4iLCwsLENoaW5hLCwsLCwsMjAyNi0wMi0xMSAxOToyNjoyNyswMDowMCwsLCwsLEFjYWRlbWlhLCwsLCwsLCwsLCwsLCwsLCwsClN0YWJsZSBWaWRlbyAzRCAoU1YzRCksIlZpc2lvbiwzRCBtb2RlbGluZyIsM0QgcmVjb25zdHJ1Y3Rpb24sU3RhYmlsaXR5IEFJLCJWaWtyYW0gVm9sZXRpLCBDaHVuLUhhbiBZYW8sIE1hcmsgQm9zcywgQWRhbSBMZXR0cywgRGF2aWQgUGFua3JhdHosIERtaXRyeSBUb2NoaWxraW4sIENocmlzdGlhbiBMYWZvcnRlLCBSb2JpbiBSb21iYWNoLCBWYXJ1biBKYW1wYW5pIiwyMDI0LTAzLTE4LFNWM0Q6IE5vdmVsIE11bHRpLXZpZXcgU3ludGhlc2lzIGFuZCAzRCBHZW5lcmF0aW9uIGZyb20gYSBTaW5nbGUgSW1hZ2UgdXNpbmcgTGF0ZW50IFZpZGVvIERpZmZ1c2lvbixodHRwczovL2FyeGl2Lm9yZy9hYnMvMjQwMy4xMjAwOCwsLCwsLDUuMTc1NzA1NmUrMjAsNCBub2RlcyAqIDggR1BVcyAqIDE0NCBob3VycyAqIDM2MDAgc2VjIC8gaG91ciAqIDMxMjAwMDAwMDAwMDAwMCBGTE9QIC8gR1BVIC8gaG91ciAqIDAuMyBbYXNzdW1lZCB1dGlsaXphdGlvbl0gLyAzIG1vZGVscyA9IDUuMTc1NzA1NmUrMjAgRkxPUCwsIiIiQWxsIHRocmVlIG1vZGVscyAoU1YzRHUsIFNWM0RjLCBTVjNEcCkgYXJlIHRyYWluZWQgZm9yIDEwNWsgaXRlcmF0aW9ucyBpbgp0b3RhbCAoU1YzRHAgaXMgdHJhaW5lZCB1bmNvbmRpdGlvbmFsbHkgZm9yIDU1ayBpdGVyYXRpb25zIGFuZCBjb25kaXRpb25hbGx5IGZvciA1MGsgaXRlcmF0aW9ucyksIHdpdGggYW4gZWZmZWN0aXZlIGJhdGNoIHNpemUgb2YgNjQgb24gNCBub2RlcyBvZiA4IDgwR0IgQTEwMCBHUFVzIGZvciBhcm91bmQgNiBkYXlzLiIiIiwxNDQuMCwiIiJvbiA0IG5vZGVzIG9mIDggODBHQiBBMTAwIEdQVXMgZm9yIGFyb3VuZCA2IGRheXMuIiIKCjYqMjQgPSAxNDQgaG91cnMiLE5WSURJQSBBMTAwIFNYTTQgODAgR0IsLENvbmZpZGVudCwiV2UgcHJlc2VudCBTdGFibGUgVmlkZW8gM0QgKFNWM0QpIC0tIGEgbGF0ZW50IHZpZGVvIGRpZmZ1c2lvbiBtb2RlbCBmb3IgaGlnaC1yZXNvbHV0aW9uLCBpbWFnZS10by1tdWx0aS12aWV3IGdlbmVyYXRpb24gb2Ygb3JiaXRhbCB2aWRlb3MgYXJvdW5kIGEgM0Qgb2JqZWN0LiBSZWNlbnQgd29yayBvbiAzRCBnZW5lcmF0aW9uIHByb3Bvc2UgdGVjaG5pcXVlcyB0byBhZGFwdCAyRCBnZW5lcmF0aXZlIG1vZGVscyBmb3Igbm92ZWwgdmlldyBzeW50aGVzaXMgKE5WUykgYW5kIDNEIG9wdGltaXphdGlvbi4gSG93ZXZlciwgdGhlc2UgbWV0aG9kcyBoYXZlIHNldmVyYWwgZGlzYWR2YW50YWdlcyBkdWUgdG8gZWl0aGVyIGxpbWl0ZWQgdmlld3Mgb3IgaW5jb25zaXN0ZW50IE5WUywgdGhlcmVieSBhZmZlY3RpbmcgdGhlIHBlcmZvcm1hbmNlIG9mIDNEIG9iamVjdCBnZW5lcmF0aW9uLiBJbiB0aGlzIHdvcmssIHdlIHByb3Bvc2UgU1YzRCB0aGF0IGFkYXB0cyBpbWFnZS10by12aWRlbyBkaWZmdXNpb24gbW9kZWwgZm9yIG5vdmVsIG11bHRpLXZpZXcgc3ludGhlc2lzIGFuZCAzRCBnZW5lcmF0aW9uLCB0aGVyZWJ5IGxldmVyYWdpbmcgdGhlIGdlbmVyYWxpemF0aW9uIGFuZCBtdWx0aS12aWV3IGNvbnNpc3RlbmN5IG9mIHRoZSB2aWRlbyBtb2RlbHMsIHdoaWxlIGZ1cnRoZXIgYWRkaW5nIGV4cGxpY2l0IGNhbWVyYSBjb250cm9sIGZvciBOVlMuIFdlIGFsc28gcHJvcG9zZSBpbXByb3ZlZCAzRCBvcHRpbWl6YXRpb24gdGVjaG5pcXVlcyB0byB1c2UgU1YzRCBhbmQgaXRzIE5WUyBvdXRwdXRzIGZvciBpbWFnZS10by0zRCBnZW5lcmF0aW9uLiBFeHRlbnNpdmUgZXhwZXJpbWVudGFsIHJlc3VsdHMgb24gbXVsdGlwbGUgZGF0YXNldHMgd2l0aCAyRCBhbmQgM0QgbWV0cmljcyBhcyB3ZWxsIGFzIHVzZXIgc3R1ZHkgZGVtb25zdHJhdGUgU1YzRCdzIHN0YXRlLW9mLXRoZS1hcnQgcGVyZm9ybWFuY2Ugb24gTlZTIGFzIHdlbGwgYXMgM0QgcmVjb25zdHJ1Y3Rpb24gY29tcGFyZWQgdG8gcHJpb3Igd29ya3MuIiwsLE9wZW4gd2VpZ2h0cyAobm9uLWNvbW1lcmNpYWwpLFVuaXRlZCBLaW5nZG9tIG9mIEdyZWF0IEJyaXRhaW4gYW5kIE5vcnRoZXJuIElyZWxhbmQsLCwsMzIuMCwsMjAyNi0wMi0xMSAxOToyNjoyNyswMDowMCwsLCwsLEluZHVzdHJ5LCwsLCxVbnJlbGVhc2VkLCJMaWNlbnNlOiBTdGFiaWxpdHkgQUkgQ29tbXVuaXR5IExpY2Vuc2UuIE5DCmh0dHBzOi8vaHVnZ2luZ2ZhY2UuY28vc3RhYmlsaXR5YWkvc3YzZCIsLCwsLCwyNTMxOS44NzA1MzEyNjg5MDUsSGFyZHdhcmUsc3RhYmlsaXR5YWksLCwsWWVzCkVSTklFLVJOQSxCaW9sb2d5LFByb3RlaW4gb3IgbnVjbGVvdGlkZSBsYW5ndWFnZSBtb2RlbCAocExNL25MTSksIk1pY3Jvc29mdCBSZXNlYXJjaCxTeW5nZW50ZWNoLFRzaW5naHVhIFVuaXZlcnNpdHkiLCJXZWlqaWUgWWluLCBaaGFveXUgWmhhbmcsIExpYW5nIEhlLCBSdWkgSmlhbmcsIFNodW8gWmhhbmcsIEdhbiBMaXUsIFh1ZWdvbmcgWmhhbmcsIFRhbyBRaW4sIFpoZW4gWGllIiwyMDI0LTAzLTE3LEVSTklFLVJOQTogQW4gUk5BIExhbmd1YWdlIE1vZGVsIHdpdGggU3RydWN0dXJlLWVuaGFuY2VkIFJlcHJlc2VudGF0aW9ucyxodHRwczovL3d3dy5iaW9yeGl2Lm9yZy9jb250ZW50LzEwLjExMDEvMjAyNC4wMy4xNy41ODUzNzZ2MS5hYnN0cmFjdCwyMC4wLCwsODYwMDAwMDAuMCwsMi4xMDAwMDAwMDAwMDAwMDEzZSsyMSwiMS4gSGFyZHdhcmU6IDI0eCBWMTAwIDMyR0IgR1BVcyAoMS4zMGUrMTQgRkxPUHMvcyBwZXIgR1BVKQoyLiBUcmFpbmluZyBkdXJhdGlvbjogMjAgZGF5cyAoZGlyZWN0bHkgcHJvdmlkZWQpID0gMS43MjhlKzYgc2Vjb25kcwozLiBVdGlsaXphdGlvbjogNDAlCjQuIENhbGN1bGF0aW9uOiAKICAgMjQgR1BVcyDDlyAxLjMwZSsxNCBGTE9Qcy9zIMOXIDEuNzI4ZSs2IHNlY29uZHMgw5cgMC40IHV0aWxpemF0aW9uID0gMi4xZSsyMSBGTE9QcyIsOTE4MDAwMDAwLCJOdW1iZXIgb2Ygc2VxdWVuY2VzICgyMC40TSkgw5cgTWF4aW11bSBzZXF1ZW5jZSBsZW5ndGggKDEwMjQpCkF2ZXJhZ2UgYXNzdW1lZCBsZW5ndGggfjMwMAoyMC40TSozMDA9NjEyMDAwMDAwMCIsNDgwLjAsLE5WSURJQSBUZXNsYSBWMTAwIERHWFMgMzIgR0IsLENvbmZpZGVudCwiV2l0aCBsYXJnZSBhbW91bnRzIG9mIHVubGFiZWxlZCBSTkEgc2VxdWVuY2VzIGRhdGEgcHJvZHVjZWQgYnkgaGlnaC10aHJvdWdocHV0IHNlcXVlbmNpbmcgdGVjaG5vbG9naWVzLCBwcmUtdHJhaW5lZCBSTkEgbGFuZ3VhZ2UgbW9kZWxzIGhhdmUgYmVlbiBkZXZlbG9wZWQgdG8gZXN0aW1hdGUgc2VtYW50aWMgc3BhY2Ugb2YgUk5BIG1vbGVjdWxlcywgd2hpY2ggZmFjaWxpdGllcyB0aGUgdW5kZXJzdGFuZGluZyBvZiBncmFtbWFyIG9mIFJOQSBsYW5ndWFnZS4gSG93ZXZlciwgZXhpc3RpbmcgUk5BIGxhbmd1YWdlIG1vZGVscyBvdmVybG9vayB0aGUgaW1wYWN0IG9mIHN0cnVjdHVyZSB3aGVuIG1vZGVsaW5nIHRoZSBSTkEgc2VtYW50aWMgc3BhY2UsIHJlc3VsdGluZyBpbiBpbmNvbXBsZXRlIGZlYXR1cmUgZXh0cmFjdGlvbiBhbmQgc3Vib3B0aW1hbCBwZXJmb3JtYW5jZSBhY3Jvc3MgdmFyaW91cyBkb3duc3RyZWFtIHRhc2tzLiBJbiB0aGlzIHN0dWR5LCB3ZSBkZXZlbG9wZWQgYSBSTkEgcHJlLXRyYWluZWQgbGFuZ3VhZ2UgbW9kZWwgbmFtZWQgRVJOSUUtUk5BIChFbmhhbmNlZCBSZXByZXNlbnRhdGlvbnMgd2l0aCBiYXNlLXBhaXJpbmcgcmVzdHJpY3Rpb24gZm9yIFJOQSBtb2RlbGluZykgYmFzZWQgb24gYSBtb2RpZmllZCBCRVJUIChCaWRpcmVjdGlvbmFsIEVuY29kZXIgUmVwcmVzZW50YXRpb25zIGZyb20gVHJhbnNmb3JtZXJzKSBieSBpbmNvcnBvcmF0aW5nIGJhc2UtcGFpcmluZyByZXN0cmljdGlvbiB3aXRoIG5vIE1TQSAoTXVsdGlwbGUgU2VxdWVuY2UgQWxpZ25tZW50KSBpbmZvcm1hdGlvbi4gV2UgZm91bmQgdGhhdCB0aGUgYXR0ZW50aW9uIG1hcHMgZnJvbSBFUk5JRS1STkEgd2l0aCBubyBmaW5lLXR1bmluZyBhcmUgYWJsZSB0byBjYXB0dXJlIFJOQSBzdHJ1Y3R1cmUgaW4gdGhlIHplcm8tc2hvdCBleHBlcmltZW50IG1vcmUgcHJlY2lzZWx5IHRoYW4gY29udmVudGlvbmFsIG1ldGhvZHMgc3VjaCBhcyBmaW5lLXR1bmVkIFJOQWZvbGQgYW5kIFJOQXN0cnVjdHVyZSwgc3VnZ2VzdGluZyB0aGF0IHRoZSBFUk5JRS1STkEgY2FuIHByb3ZpZGUgY29tcHJlaGVuc2l2ZSBSTkEgc3RydWN0dXJhbCByZXByZXNlbnRhdGlvbnMuIEZ1cnRoZXJtb3JlLCBFUk5JRS1STkEgYWNoaWV2ZWQgU09UQSAoc3RhdGUtb2YtdGhlLWFydCkgcGVyZm9ybWFuY2UgYWZ0ZXIgZmluZS10dW5pbmcgZm9yIHZhcmlvdXMgZG93bnN0cmVhbSB0YXNrcywgaW5jbHVkaW5nIFJOQSBzdHJ1Y3R1cmFsIGFuZCBmdW5jdGlvbmFsIHByZWRpY3Rpb25zLiBJbiBzdW1tYXJ5LCBvdXIgRVJOSUUtUk5BIG1vZGVsIHByb3ZpZGVzIGdlbmVyYWwgZmVhdHVyZXMgd2hpY2ggY2FuIGJlIHdpZGVseSBhbmQgZWZmZWN0aXZlbHkgYXBwbGllZCBpbiB2YXJpb3VzIHN1YnNlcXVlbnQgcmVzZWFyY2ggdGFza3MuIE91ciByZXN1bHRzIGluZGljYXRlIHRoYXQgaW50cm9kdWNpbmcga2V5IGtub3dsZWRnZS1iYXNlZCBwcmlvciBpbmZvcm1hdGlvbiBpbiB0aGUgQkVSVCBmcmFtZXdvcmsgbWF5IGJlIGEgdXNlZnVsIHN0cmF0ZWd5IHRvIGVuaGFuY2UgdGhlIHBlcmZvcm1hbmNlIG9mIG90aGVyIGxhbmd1YWdlIG1vZGVscy4iLCwsLCJVbml0ZWQgU3RhdGVzIG9mIEFtZXJpY2EsQ2hpbmEsQ2hpbmEiLCwsLDI0LjAsLDIwMjYtMDEtMDEgMTQ6MDM6MTYrMDA6MDAsLCwsLCwiSW5kdXN0cnksSW5kdXN0cnksQWNhZGVtaWEiLCwsLCwsLCwsLCwsMTE4NjguOTUzNjIyNzI0MTQsSGFyZHdhcmUsLCwsLApQb2NrZXRWZWMsQmlvbG9neSxEcnVnIGRpc2NvdmVyeSwiQmFyY2Vsb25hIEluc3RpdHV0ZSBvZiBTY2llbmNlIGFuZCBUZWNobm9sb2d5LFVuaXZlcnNpdGF0IGRlIEJhcmNlbG9uYSxJbnN0aXR1Y2nDsyBDYXRhbGFuYSBkZSBSZWNlcmNhIGkgRXN0dWRpcyBBdmFuw6dhdHMgKElDUkVBKSIsIkFybmF1IENvbWFqdW5jb3NhLUNyZXVzLCBHdWlsbGVtIEpvcmJhLCBYYXZpZXIgQmFycmlsLCBQYXRyaWNrIEFsb3kiLDIwMjQtMDMtMTYsQ29tcHJlaGVuc2l2ZSBkZXRlY3Rpb24gYW5kIGNoYXJhY3Rlcml6YXRpb24gb2YgaHVtYW4gZHJ1Z2dhYmxlIHBvY2tldHMgdGhyb3VnaCBiaW5kaW5nIHNpdGUgZGVzY3JpcHRvcnMsaHR0cHM6Ly93d3cuYmlvcnhpdi5vcmcvY29udGVudC8xMC4xMTAxLzIwMjQuMDMuMTQuNTg0OTcxdjEuYWJzdHJhY3QsLCwsLCwsLCwiMC4wCgpGaW5hbCBjYWxjdWxhdGlvbjogMC4wCihObyBhZGRpdGlvbnMgb3IgbXVsdGlwbGljYXRpb25zIHBlcmZvcm1lZCBhcyB0aGVyZSBpcyBubyB0cmFpbmluZyBkYXRhIGludm9sdmVkKSIsLCwsLFVua25vd24sIkRydWdnYWJsZSBwb2NrZXRzIGFyZSBwcm90ZWluIHJlZ2lvbnMgdGhhdCBoYXZlIHRoZSBhYmlsaXR5IHRvIGJpbmQgb3JnYW5pYyBzbWFsbCBtb2xlY3VsZXMsIGFuZCB0aGVpciBjaGFyYWN0ZXJpemF0aW9uIGlzIGVzc2VudGlhbCBpbiB0YXJnZXQtYmFzZWQgZHJ1ZyBkaXNjb3ZlcnkuIEhvd2V2ZXIsIHN0cmF0ZWdpZXMgdG8gZGVyaXZlIHBvY2tldCBkZXNjcmlwdG9ycyBhcmUgc2NhcmNlIGFuZCB1c3VhbGx5IGV4aGliaXQgbGltaXRlZCBhcHBsaWNhYmlsaXR5LiBIZXJlLCB3ZSBwcmVzZW50IFBvY2tldFZlYywgYSBub3ZlbCBhcHByb2FjaCB0byBnZW5lcmF0ZSBwb2NrZXQgZGVzY3JpcHRvcnMgZm9yIGFueSBwcm90ZWluIGJpbmRpbmcgc2l0ZSBvZiBpbnRlcmVzdCB0aHJvdWdoIHRoZSBpbnZlcnNlIHZpcnR1YWwgc2NyZWVuaW5nIG9mIGxlYWQtbGlrZSBtb2xlY3VsZXMuIFdlIGFzc2VzcyB0aGUgcGVyZm9ybWFuY2Ugb2Ygb3VyIGRlc2NyaXB0b3JzIGluIGEgdmFyaWV0eSBvZiBzY2VuYXJpb3MsIHNob3dpbmcgdGhhdCBpdCBpcyBvbiBwYXIgd2l0aCB0aGUgYmVzdCBhdmFpbGFibGUgbWV0aG9kb2xvZ2llcywgd2hpbGUgb3ZlcmNvbWluZyBzb21lIGltcG9ydGFudCBsaW1pdGF0aW9ucy4gSW4gcGFyYWxsZWwsIHdlIHN5c3RlbWF0aWNhbGx5IHNlYXJjaCBmb3IgZHJ1Z2dhYmxlIHBvY2tldHMgaW4gdGhlIGZvbGRlZCBodW1hbiBwcm90ZW9tZSwgdXNpbmcgZXhwZXJpbWVudGFsbHkgZGV0ZXJtaW5lZCBwcm90ZWluIHN0cnVjdHVyZXMgYW5kIEFscGhhRm9sZDIgbW9kZWxzLCBpZGVudGlmeWluZyBvdmVyIDMyLDAwMCBiaW5kaW5nIHNpdGVzIGluIG1vcmUgdGhhbiAyMCwwMDAgcHJvdGVpbiBkb21haW5zLiBGaW5hbGx5LCB3ZSBkZXJpdmUgUG9ja2V0VmVjIGRlc2NyaXB0b3JzIGZvciBlYWNoIHNtYWxsIG1vbGVjdWxlIGJpbmRpbmcgc2l0ZSBhbmQgcnVuIGFuIGFsbC1hZ2FpbnN0LWFsbCBzaW1pbGFyaXR5IHNlYXJjaCwgZXhwbG9yaW5nIG92ZXIgMS4yIGJpbGxpb24gcGFpcndpc2UgY29tcGFyaXNvbnMuIFdlIHNob3cgaG93IFBvY2tldFZlYyBkZXNjcmlwdG9ycyBmYWNpbGl0YXRlIHRoZSBpZGVudGlmaWNhdGlvbiBvZiBkcnVnZ2FibGUgcG9ja2V0IHNpbWlsYXJpdGllcyBub3QgcmV2ZWFsZWQgYnkgc3RydWN0dXJlLSBvciBzZXF1ZW5jZS1iYXNlZCBjb21wYXJpc29ucy4gSW5kZWVkLCBvdXIgYW5hbHlzZXMgdW52ZWlsIGRlbnNlIGNsdXN0ZXJzIG9mIHNpbWlsYXIgcG9ja2V0cyBpbiBkaXN0aW5jdCBwcm90ZWlucyBmb3Igd2hpY2ggbm8gaW5oaWJpdG9yIGhhcyB5ZXQgYmVlbiBjcnlzdGFsaXplZCwgb3BlbmluZyB0aGUgZG9vciB0byBzdHJhdGVnaWVzIHRvIHByaW9yaXRpemUgdGhlIGRldmVsb3BtZW50IG9mIGNoZW1pY2FsIHByb2JlcyB0byBjb3ZlciB0aGUgZHJ1Z2dhYmxlIHNwYWNlLgoKIiwsLFVucmVsZWFzZWQsIlNwYWluLFNwYWluLFNwYWluIiwsLCwsLDIwMjUtMTEtMjggMTE6NTM6NDQrMDA6MDAsLCwsLCxBY2FkZW1pYSwsLCwsT3BlbiAobm9uLWNvbW1lcmNpYWwpLCJubyBjbGVhciBsaWNlbnNlCmh0dHBzOi8vZ2l0bGFic2JuYi5pcmJiYXJjZWxvbmEub3JnL2Fjb21hanVuY29zYS9wb2NrZXR2ZWMKCiIiVGhlIFBvY2tldFZlYyBSZXBvc2l0b3J5IGhvbGRzIHRoZSBjb2RlIG5lZWRlZCB0byBjcmVhdGUgYSBQb2NrZXRWZWMgZGVzY3JpcHRvciBmb3IgYW55IHByb3RlaW4gYmluZGluZyBzaXRlIG9mIGludGVyZXN0IHRvZ2V0aGVyIHdpdGggYWxsIHJlc3VsdHMgcHJlc2VudGVkIGFsb25nIHRoZSBtYW51c2NyaXB0LiIiIiwsLCwsLCwsLCwsLE5vClhpbmdoYWkgKOaYn+a1tyksIk11bHRpbW9kYWwsTGFuZ3VhZ2UsVmlzaW9uIiwiUmVjb21tZW5kZXIgc3lzdGVtLEltYWdlIHN1cGVyLXJlc29sdXRpb24iLEhpc2Vuc2UsLDIwMjQtMDMtMTUsLGh0dHBzOi8vd2ViLmFyY2hpdmUub3JnL3dlYi8yMDI1MDYyNzA5Mjc1My9odHRwczovL3d3dy5zb2h1LmNvbS9hLzc2NDM0NDI1MV8xMTU5NzgsLCwsLCwsLCwsLCwsLFVua25vd24sIlhpbmdoYWkgYmlnIG1vZGVsIHdhcyB0cmFpbmVkIGJhc2VkIG9uIEhpc2Vuc2UncyBvd24gdGVucyBvZiBtaWxsaW9ucyBvZiBoaWdoLXF1YWxpdHkgbGFuZ3VhZ2UsIGltYWdlIGFuZCBvdGhlciBkYXRhLCBhbmQgcmFua2VkIHNlY29uZCBvbiB0aGUgYXV0aG9yaXRhdGl2ZSBldmFsdWF0aW9uIGxpc3QgQy1FdmFsIGFuZCBmaXJzdCBpbiB0aGUgVFYgaW5kdXN0cnkuCgpJbiBGZWIgMjAyNSAtIGludGVncmF0aW9uIHdpdGggRGVlcFNlZWsgUjEiLCwsLENoaW5hLCwsLCwsMjAyNi0wMi0xMSAxOToyNjoyNyswMDowMCwsLCwsLEluZHVzdHJ5LCwsLCwsLFRydWUsLCwsLCwsLCwsLApNTTEtMzBCLCJNdWx0aW1vZGFsLExhbmd1YWdlLFZpc2lvbiIsIkNoYXQsSW1hZ2UgY2FwdGlvbmluZyxWaXN1YWwgcXVlc3Rpb24gYW5zd2VyaW5nIixBcHBsZSwiQnJhbmRvbiBNY0tpbnppZSwgWmhlIEdhbiwgSmVhbi1QaGlsaXBwZSBGYXVjb25uaWVyLCBTYW0gRG9kZ2UsIEJvd2VuIFpoYW5nLCBQaGlsaXBwIER1ZnRlciwgRGhydXRpIFNoYWgsIFhpYW56aGkgRHUsIEZ1dGFuZyBQZW5nLCBGbG9yaXMgV2VlcnMsIEFudG9uIEJlbHlpLCBIYW90aWFuIFpoYW5nLCBLYXJhbmplZXQgU2luZ2gsIERvdWcgS2FuZywgQW5rdXIgSmFpbiwgSG9uZ3l1IEjDqCwgTWF4IFNjaHdhcnplciwgVG9tIEd1bnRlciwgWGlhbmcgS29uZywgQW9uYW4gWmhhbmcsIEppYW55dSBXYW5nLCBDaG9uZyBXYW5nLCBOYW4gRHUsIFRhbyBMZWksIFNhbSBXaXNlbWFuLCBHdW9saSBZaW4sIE1hcmsgTGVlLCBaaXJ1aSBXYW5nLCBSdW9taW5nIFBhbmcsIFBldGVyIEdyYXNjaCwgQWxleGFuZGVyIFRvc2hldiwgWWluZmVpIFlhbmciLDIwMjQtMDMtMTQsIk1NMTogTWV0aG9kcywgQW5hbHlzaXMgJiBJbnNpZ2h0cyBmcm9tIE11bHRpbW9kYWwgTExNIFByZS10cmFpbmluZyIsaHR0cHM6Ly9hcnhpdi5vcmcvYWJzLzI0MDMuMDk2MTEsMjY2LjAsU09UQSBpbXByb3ZlbWVudCwiIiJJbiBwYXJ0aWN1bGFyLCB0aGUgcHJldHJhaW5lZCBtb2RlbCBNTTEgaXMgU09UQSwgcGVyZm9ybWluZyBiZXR0ZXIgdGhhbiBFbXUyIFsxMDVdLCBGbGFtaW5nbyBbM10sIGFuZCBJREVGSUNTIFs0N10gb24gY2FwdGlvbmluZyBhbmQgdmlzdWFsIHF1ZXN0aW9uIGFuc3dlcmluZyAoVlFBKSB0YXNrcyBpbiBmZXctc2hvdCBzZXR0aW5ncywgYm90aCBpbiBzbWFsbCBhbmQgbGFyZ2Ugc2l6ZSByZWdpbWVzIiIKClRhYmxlIDQ6IG91dHBlcmZvcm1zIEdlbWluaSBhbmQgR1BULTRWIG9uIFZRQSIsMzAwMDAwMDAwMDAuMCwzMEIsNC44NmUrMjMsIlByZS10cmFpbmVkIG9uIH4yQiBpbWFnZS10ZXh0IHBhaXJzIGFuZCAyVCB0b2tlbnMgKFRhYmxlIDIpLiBFYWNoIGltYWdlIGlzIDE0NCB0b2tlbnMsIHNvIHRoZSBpbWFnZXMgYXJlIH4zMDBCIHRva2Vucy4KVGhlbiBhZGRpdGlvbmFsIG11bHRpbW9kYWwgdHJhaW5pbmcgZm9yIDQwMEIgdG9rZW5zLCBmb3IgYSB0b3RhbCBvZiB+Mi43VCB0b2tlbnMuCgpUaGlzIGlzIHRoZSBmaW5hbCB0cmFpbmluZyByZWNpcGU6ICIiV2UgaW5pdGlhbGl6ZSBib3RoIHRoZSBpbWFnZSBlbmNvZGVyIGFuZCB0aGUgdW5kZXJseWluZyBMTE0gZGVjb2RlciB3ZWlnaHRzIGZvciBNTTEgZnJvbSBpbi1ob3VzZSBwcmUtdHJhaW5lZCBtb2RlbHMyLiBXZSB0aGVuIHBlcmZvcm0gbXVsdGltb2RhbCBwcmUtdHJhaW5pbmcgb24gdGhlIGFib3ZlIGRhdGEgbWl4IGZvciAyMDBrIHN0ZXBzIChhcHByb3guIDQwMEIgdG9rZW5zKS4iIgoKQ29tcHV0ZSAgPSA2TkQgPSA2ICogMi43IHRyaWxsaW9uICogMzAgYmlsbGlvbiA9IDQuODZlMjMKCm1heWJlIHRoZSBzaXplIG9mIHRoZSB2aXN1YWwgY29ubmVjdG9yIGlzIHJlbGV2YW50IiwsYXQgbGVhc3QgMlQgdG9rZW5zLCwsLCxMaWtlbHksIkluIHRoaXMgd29yaywgd2UgZGlzY3VzcyBidWlsZGluZyBwZXJmb3JtYW50IE11bHRpbW9kYWwgTGFyZ2UgTGFuZ3VhZ2UgTW9kZWxzIChNTExNcykuIEluIHBhcnRpY3VsYXIsIHdlIHN0dWR5IHRoZSBpbXBvcnRhbmNlIG9mIHZhcmlvdXMgYXJjaGl0ZWN0dXJlIGNvbXBvbmVudHMgYW5kIGRhdGEgY2hvaWNlcy4gVGhyb3VnaCBjYXJlZnVsIGFuZCBjb21wcmVoZW5zaXZlIGFibGF0aW9ucyBvZiB0aGUgaW1hZ2UgZW5jb2RlciwgdGhlIHZpc2lvbiBsYW5ndWFnZSBjb25uZWN0b3IsIGFuZCB2YXJpb3VzIHByZS10cmFpbmluZyBkYXRhIGNob2ljZXMsIHdlIGlkZW50aWZpZWQgc2V2ZXJhbCBjcnVjaWFsIGRlc2lnbiBsZXNzb25zLiBGb3IgZXhhbXBsZSwgd2UgZGVtb25zdHJhdGUgdGhhdCBmb3IgbGFyZ2Utc2NhbGUgbXVsdGltb2RhbCBwcmUtdHJhaW5pbmcgdXNpbmcgYSBjYXJlZnVsIG1peCBvZiBpbWFnZS1jYXB0aW9uLCBpbnRlcmxlYXZlZCBpbWFnZS10ZXh0LCBhbmQgdGV4dC1vbmx5IGRhdGEgaXMgY3J1Y2lhbCBmb3IgYWNoaWV2aW5nIHN0YXRlLW9mLXRoZS1hcnQgKFNPVEEpIGZldy1zaG90IHJlc3VsdHMgYWNyb3NzIG11bHRpcGxlIGJlbmNobWFya3MsIGNvbXBhcmVkIHRvIG90aGVyIHB1Ymxpc2hlZCBwcmUtdHJhaW5pbmcgcmVzdWx0cy4gRnVydGhlciwgd2Ugc2hvdyB0aGF0IHRoZSBpbWFnZSBlbmNvZGVyIHRvZ2V0aGVyIHdpdGggaW1hZ2UgcmVzb2x1dGlvbiBhbmQgdGhlIGltYWdlIHRva2VuIGNvdW50IGhhcyBzdWJzdGFudGlhbCBpbXBhY3QsIHdoaWxlIHRoZSB2aXNpb24tbGFuZ3VhZ2UgY29ubmVjdG9yIGRlc2lnbiBpcyBvZiBjb21wYXJhdGl2ZWx5IG5lZ2xpZ2libGUgaW1wb3J0YW5jZS4gQnkgc2NhbGluZyB1cCB0aGUgcHJlc2VudGVkIHJlY2lwZSwgd2UgYnVpbGQgTU0xLCBhIGZhbWlseSBvZiBtdWx0aW1vZGFsIG1vZGVscyB1cCB0byAzMEIgcGFyYW1ldGVycywgaW5jbHVkaW5nIGJvdGggZGVuc2UgbW9kZWxzIGFuZCBtaXh0dXJlLW9mLWV4cGVydHMgKE1vRSkgdmFyaWFudHMsIHRoYXQgYXJlIFNPVEEgaW4gcHJlLXRyYWluaW5nIG1ldHJpY3MgYW5kIGFjaGlldmUgY29tcGV0aXRpdmUgcGVyZm9ybWFuY2UgYWZ0ZXIgc3VwZXJ2aXNlZCBmaW5lLXR1bmluZyBvbiBhIHJhbmdlIG9mIGVzdGFibGlzaGVkIG11bHRpbW9kYWwgYmVuY2htYXJrcy4gVGhhbmtzIHRvIGxhcmdlLXNjYWxlIHByZS10cmFpbmluZywgTU0xIGVuam95cyBhcHBlYWxpbmcgcHJvcGVydGllcyBzdWNoIGFzIGVuaGFuY2VkIGluLWNvbnRleHQgbGVhcm5pbmcsIGFuZCBtdWx0aS1pbWFnZSByZWFzb25pbmcsIGVuYWJsaW5nIGZldy1zaG90IGNoYWluLW9mLXRob3VnaHQgcHJvbXB0aW5nLiIsLCxVbnJlbGVhc2VkLFVuaXRlZCBTdGF0ZXMgb2YgQW1lcmljYSwsLCwsLDIwMjYtMDUtMjUgMTI6MzE6MTcrMDA6MDAsLCwsLCxJbmR1c3RyeSwsLCwsVW5yZWxlYXNlZCwsVHJ1ZSwsLCwsLE9wZXJhdGlvbiBjb3VudGluZywsLCwsTm8KUXVpZXQtU1RhUixMYW5ndWFnZSwsU3RhbmZvcmQgVW5pdmVyc2l0eSwiRXJpYyBaZWxpa21hbiwgR2VvcmdlcyBIYXJpaywgWWlqaWEgU2hhbywgVmFydW5hIEpheWFzaXJpLCBOaWNrIEhhYmVyLCBOb2FoIEQuIEdvb2RtYW4iLDIwMjQtMDMtMTQsUXVpZXQtU1RhUjogTGFuZ3VhZ2UgTW9kZWxzIENhbiBUZWFjaCBUaGVtc2VsdmVzIHRvIFRoaW5rIEJlZm9yZSBTcGVha2luZyxodHRwczovL2FyeGl2Lm9yZy9hYnMvMjQwMy4wOTYyOSwsLCwsLCwsLCwsLE5WSURJQSBIMTAwIFNYTTUgODBHQiwsVW5rbm93biwiV2hlbiB3cml0aW5nIGFuZCB0YWxraW5nLCBwZW9wbGUgc29tZXRpbWVzIHBhdXNlIHRvIHRoaW5rLiBBbHRob3VnaCByZWFzb25pbmctZm9jdXNlZCB3b3JrcyBoYXZlIG9mdGVuIGZyYW1lZCByZWFzb25pbmcgYXMgYSBtZXRob2Qgb2YgYW5zd2VyaW5nIHF1ZXN0aW9ucyBvciBjb21wbGV0aW5nIGFnZW50aWMgdGFza3MsIHJlYXNvbmluZyBpcyBpbXBsaWNpdCBpbiBhbG1vc3QgYWxsIHdyaXR0ZW4gdGV4dC4gRm9yIGV4YW1wbGUsIHRoaXMgYXBwbGllcyB0byB0aGUgc3RlcHMgbm90IHN0YXRlZCBiZXR3ZWVuIHRoZSBsaW5lcyBvZiBhIHByb29mIG9yIHRvIHRoZSB0aGVvcnkgb2YgbWluZCB1bmRlcmx5aW5nIGEgY29udmVyc2F0aW9uLiBJbiB0aGUgU2VsZi1UYXVnaHQgUmVhc29uZXIgKFNUYVIsIFplbGlrbWFuIGV0IGFsLiAyMDIyKSwgdXNlZnVsIHRoaW5raW5nIGlzIGxlYXJuZWQgYnkgaW5mZXJyaW5nIHJhdGlvbmFsZXMgZnJvbSBmZXctc2hvdCBleGFtcGxlcyBpbiBxdWVzdGlvbi1hbnN3ZXJpbmcgYW5kIGxlYXJuaW5nIGZyb20gdGhvc2UgdGhhdCBsZWFkIHRvIGEgY29ycmVjdCBhbnN3ZXIuIFRoaXMgaXMgYSBoaWdobHkgY29uc3RyYWluZWQgc2V0dGluZyAtLSBpZGVhbGx5LCBhIGxhbmd1YWdlIG1vZGVsIGNvdWxkIGluc3RlYWQgbGVhcm4gdG8gaW5mZXIgdW5zdGF0ZWQgcmF0aW9uYWxlcyBpbiBhcmJpdHJhcnkgdGV4dC4gV2UgcHJlc2VudCBRdWlldC1TVGFSLCBhIGdlbmVyYWxpemF0aW9uIG9mIFNUYVIgaW4gd2hpY2ggTE1zIGxlYXJuIHRvIGdlbmVyYXRlIHJhdGlvbmFsZXMgYXQgZWFjaCB0b2tlbiB0byBleHBsYWluIGZ1dHVyZSB0ZXh0LCBpbXByb3ZpbmcgdGhlaXIgcHJlZGljdGlvbnMuIFdlIGFkZHJlc3Mga2V5IGNoYWxsZW5nZXMsIGluY2x1ZGluZyAxKSB0aGUgY29tcHV0YXRpb25hbCBjb3N0IG9mIGdlbmVyYXRpbmcgY29udGludWF0aW9ucywgMikgdGhlIGZhY3QgdGhhdCB0aGUgTE0gZG9lcyBub3QgaW5pdGlhbGx5IGtub3cgaG93IHRvIGdlbmVyYXRlIG9yIHVzZSBpbnRlcm5hbCB0aG91Z2h0cywgYW5kIDMpIHRoZSBuZWVkIHRvIHByZWRpY3QgYmV5b25kIGluZGl2aWR1YWwgbmV4dCB0b2tlbnMuIFRvIHJlc29sdmUgdGhlc2UsIHdlIHByb3Bvc2UgYSB0b2tlbndpc2UgcGFyYWxsZWwgc2FtcGxpbmcgYWxnb3JpdGhtLCB1c2luZyBsZWFybmFibGUgdG9rZW5zIGluZGljYXRpbmcgYSB0aG91Z2h0J3Mgc3RhcnQgYW5kIGVuZCwgYW5kIGFuIGV4dGVuZGVkIHRlYWNoZXItZm9yY2luZyB0ZWNobmlxdWUuIEVuY291cmFnaW5nbHksIGdlbmVyYXRlZCByYXRpb25hbGVzIGRpc3Byb3BvcnRpb25hdGVseSBoZWxwIG1vZGVsIGRpZmZpY3VsdC10by1wcmVkaWN0IHRva2VucyBhbmQgaW1wcm92ZSB0aGUgTE0ncyBhYmlsaXR5IHRvIGRpcmVjdGx5IGFuc3dlciBkaWZmaWN1bHQgcXVlc3Rpb25zLiBJbiBwYXJ0aWN1bGFyLCBhZnRlciBjb250aW51ZWQgcHJldHJhaW5pbmcgb2YgYW4gTE0gb24gYSBjb3JwdXMgb2YgaW50ZXJuZXQgdGV4dCB3aXRoIFF1aWV0LVNUYVIsIHdlIGZpbmQgemVyby1zaG90IGltcHJvdmVtZW50cyBvbiBHU004SyAoNS45JeKGkjEwLjklKSBhbmQgQ29tbW9uc2Vuc2VRQSAoMzYuMyXihpI0Ny4yJSkgYW5kIG9ic2VydmUgYSBwZXJwbGV4aXR5IGltcHJvdmVtZW50IG9mIGRpZmZpY3VsdCB0b2tlbnMgaW4gbmF0dXJhbCB0ZXh0LiBDcnVjaWFsbHksIHRoZXNlIGltcHJvdmVtZW50cyByZXF1aXJlIG5vIGZpbmUtdHVuaW5nIG9uIHRoZXNlIHRhc2tzLiBRdWlldC1TVGFSIG1hcmtzIGEgc3RlcCB0b3dhcmRzIExNcyB0aGF0IGNhbiBsZWFybiB0byByZWFzb24gaW4gYSBtb3JlIGdlbmVyYWwgYW5kIHNjYWxhYmxlIHdheS4iLCwsLFVuaXRlZCBTdGF0ZXMgb2YgQW1lcmljYSwsLCw4LjAsLDIwMjUtMTEtMjggMTE6NTM6NDQrMDA6MDAsLCwsLCxBY2FkZW1pYSwsLCwsLCwsLCwsLDExMDc4LjQzMDE1MjE3NTcyNiwsLCwsLApNYW5pR2F1c3NpYW4sIlJvYm90aWNzLFZpc2lvbixWaWRlbyIsUm9ib3RpYyBtYW5pcHVsYXRpb24sIlRzaW5naHVhIFVuaXZlcnNpdHksTmFueWFuZyBUZWNobm9sb2dpY2FsIFVuaXZlcnNpdHksQ2FybmVnaWUgTWVsbG9uIFVuaXZlcnNpdHkgKENNVSkiLCJHdWFueGluZyBMdSwgU2hpeWkgWmhhbmcsIFppd2VpIFdhbmcsIENoYW5nbGl1IExpdSwgSml3ZW4gTHUsIFlhbnNvbmcgVGFuZyIsMjAyNC0wMy0xMyxNYW5pR2F1c3NpYW46IER5bmFtaWMgR2F1c3NpYW4gU3BsYXR0aW5nIGZvciBNdWx0aS10YXNrIFJvYm90aWMgTWFuaXB1bGF0aW9uLCJodHRwczovL2FyeGl2Lm9yZy9hYnMvMjQwMy4wODMyMQpodHRwczovL2d1YW54aW5nbHUuZ2l0aHViLmlvL01hbmlHYXVzc2lhbi8iLDEyOS4wLFNPVEEgaW1wcm92ZW1lbnQsIjEgSW50cm9kdWN0aW9uOiAiIldlIGV2YWx1YXRlIG91ciBNYW5pR2F1c3NpYW4gbWV0aG9kIG9uIHRoZSBSTEJlbmNoIGRhdGFzZXQgWzI3XSB3aXRoIDEwIHRhc2tzIGFuZCAxNjYgdmFyaWFudHMsIHdoZXJlIG91ciBtZXRob2Qgb3V0cGVyZm9ybXMgdGhlIHN0YXRlLW9mLXRoZS1hcnQgbXVsdGktdGFzayByb2JvdGljIG1hbmlwdWxhdGlvbiBtZXRob2RzIGJ5IDEzLjElIGluIHRoZSBhdmVyYWdlIHRhc2sgc3VjY2VzcyByYXRlIiIiLCwsLCwsLCwiIiJBbGwgdGhlIGNvbXBhcmVkIG1ldGhvZHMgYXJlIHRyYWluZWQgb24gdHdvIE5WSURJQSBSVFggNDA5MCBHUFVzIGZvciAxMDBrIGl0ZXJhdGlvbnMgd2l0aCBhIGJhdGNoIHNpemUgb2YgMi4iIgoKaHR0cHM6Ly9naXRodWIuY29tL0d1YW54aW5nTHUvTWFuaUdhdXNzaWFuClRyYWluaW5nOiAiIldlIHRyYWluIG91ciBNYW5pR2F1c3NpYW4gb24gdHdvIE5WSURJQSBSVFggNDA5MCBHUFVzIGZvciA8MiBkYXlzLiIiCgpQYXBlciBkaWRuJ3Qgc3BlY2lmeSBwcmVjaXNpb24sIGJ1dCBHaXRIdWIgY29kZS93ZWlnaHRzIG1pZ2h0IGNvbmZpcm0gLSBJIGdhdmUgYSBjdXJzb3J5IGxvb2sgb3ZlciB0aGUgcmVwbyBidXQgZGlkbid0IHNlZSBhbnl0aGluZyBvYnZpb3VzLgoKQXNzdW1lIEJGMTYgLT4gMy4zZTE0IEZMT1Avcy9HUFUgCkFzc3VtZSA8MiBkYXlzID0gPDQ4IGhyICAtPiAgNDIgaHIgPSAxNTEyMDAgcwpBc3N1bWUgMC4zIHV0aWxpemF0aW9uCjAuMyAqIDIgR1BVICogMy4zZTE0IEZMT1Avcy9HUFUgKiAxNTEyMDAgcyB+PSAyLjk5ZTE5IEZMT1AKCgogIixOVklESUEgR2VGb3JjZSBSVFggNDA5MCwsQ29uZmlkZW50LCJQZXJmb3JtaW5nIGxhbmd1YWdlLWNvbmRpdGlvbmVkIHJvYm90aWMgbWFuaXB1bGF0aW9uIHRhc2tzIGluIHVuc3RydWN0dXJlZCBlbnZpcm9ubWVudHMgaXMgaGlnaGx5IGRlbWFuZGVkIGZvciBnZW5lcmFsIGludGVsbGlnZW50IHJvYm90cy4gQ29udmVudGlvbmFsIHJvYm90aWMgbWFuaXB1bGF0aW9uIG1ldGhvZHMgdXN1YWxseSBsZWFybiBzZW1hbnRpYyByZXByZXNlbnRhdGlvbiBvZiB0aGUgb2JzZXJ2YXRpb24gZm9yIGFjdGlvbiBwcmVkaWN0aW9uLCB3aGljaCBpZ25vcmVzIHRoZSBzY2VuZS1sZXZlbCBzcGF0aW90ZW1wb3JhbCBkeW5hbWljcyBmb3IgaHVtYW4gZ29hbCBjb21wbGV0aW9uLiBJbiB0aGlzIHBhcGVyLCB3ZSBwcm9wb3NlIGEgZHluYW1pYyBHYXVzc2lhbiBTcGxhdHRpbmcgbWV0aG9kIG5hbWVkIE1hbmlHYXVzc2lhbiBmb3IgbXVsdGktdGFzayByb2JvdGljIG1hbmlwdWxhdGlvbiwgd2hpY2ggbWluZXMgc2NlbmUgZHluYW1pY3MgdmlhIGZ1dHVyZSBzY2VuZSByZWNvbnN0cnVjdGlvbi4gU3BlY2lmaWNhbGx5LCB3ZSBmaXJzdCBmb3JtdWxhdGUgdGhlIGR5bmFtaWMgR2F1c3NpYW4gU3BsYXR0aW5nIGZyYW1ld29yayB0aGF0IGluZmVycyB0aGUgc2VtYW50aWNzIHByb3BhZ2F0aW9uIGluIHRoZSBHYXVzc2lhbiBlbWJlZGRpbmcgc3BhY2UsIHdoZXJlIHRoZSBzZW1hbnRpYyByZXByZXNlbnRhdGlvbiBpcyBsZXZlcmFnZWQgdG8gcHJlZGljdCB0aGUgb3B0aW1hbCByb2JvdCBhY3Rpb24uIFRoZW4sIHdlIGJ1aWxkIGEgR2F1c3NpYW4gd29ybGQgbW9kZWwgdG8gcGFyYW1ldGVyaXplIHRoZSBkaXN0cmlidXRpb24gaW4gb3VyIGR5bmFtaWMgR2F1c3NpYW4gU3BsYXR0aW5nIGZyYW1ld29yaywgd2hpY2ggcHJvdmlkZXMgaW5mb3JtYXRpdmUgc3Vw</x:v>
      </x:c>
    </x:row>
    <x:row r="133" ht="18" customHeight="1">
      <x:c r="A133" s="17" t="n">
        <x:v>128</x:v>
      </x:c>
      <x:c r="B133" s="17" t="n">
        <x:v>310</x:v>
      </x:c>
      <x:c r="C133" s="160" t="str">
        <x:v>ZXJ2aXNpb24gaW4gdGhlIGludGVyYWN0aXZlIGVudmlyb25tZW50IHZpYSBmdXR1cmUgc2NlbmUgcmVjb25zdHJ1Y3Rpb24uIFdlIGV2YWx1YXRlIG91ciBNYW5pR2F1c3NpYW4gb24gMTAgUkxCZW5jaCB0YXNrcyB3aXRoIDE2NiB2YXJpYXRpb25zLCBhbmQgdGhlIHJlc3VsdHMgZGVtb25zdHJhdGUgb3VyIGZyYW1ld29yayBjYW4gb3V0cGVyZm9ybSB0aGUgc3RhdGUtb2YtdGhlLWFydCBtZXRob2RzIGJ5IDEzLjFcJSBpbiBhdmVyYWdlIHN1Y2Nlc3MgcmF0ZS4gUHJvamVjdCBwYWdlOiB0aGlzIGh0dHBzIFVSTC4iLCwsT3BlbiB3ZWlnaHRzICh1bnJlc3RyaWN0ZWQpLCJDaGluYSxTaW5nYXBvcmUsVW5pdGVkIFN0YXRlcyBvZiBBbWVyaWNhIiwsLCwyLjAsLDIwMjYtMDUtMjUgMTI6MzE6MTcrMDA6MDAsLCwsLCwiQWNhZGVtaWEsQWNhZGVtaWEsQWNhZGVtaWEiLCwsLCxPcGVuIHNvdXJjZSwiTUlUIGxpY2Vuc2UKaHR0cHM6Ly9naXRodWIuY29tL0d1YW54aW5nTHUvTWFuaUdhdXNzaWFuIiwsLCwsLDE3ODAuNTAxNjM4OTUzMDg3NCwsLCwsLFllcwpSZWNyYWZ0IFYyIChSZWNyYWZ0IDIwQiksSW1hZ2UgZ2VuZXJhdGlvbiwiSW1hZ2UgZ2VuZXJhdGlvbixUZXh0LXRvLWltYWdlIixSZWNyYWZ0LCwyMDI0LTAzLTEzLFJlY3JhZnQg4oCTIHRoZSBmaXJzdCBBSSBtb2RlbCBidWlsdCBmb3IgZGVzaWduZXJzIOKAkyBiZWF0cyB0b3AgcGVyZm9ybWluZyBpbWFnZSBnZW5lcmF0aW9uIG1vZGVscyBhY3Jvc3MgbXVsdGlwbGUgY2hhbGxlbmdlcyxodHRwczovL3d3dy5yZWNyYWZ0LmFpL2Jsb2cvcmVjcmFmdC0yMGIsLCwsMjAwMDAwMDAwMDAuMCwyMEIsLCwsLCwsLCxVbmtub3duLCJXZSBhcmUgYSB0ZWFtIG9mIEFJIHJlc2VhcmNoZXJzIGFuZCBlbmdpbmVlcnMgd2l0aCBkZWVwIGV4cGVyaWVuY2UgaW4gYnVpbGRpbmcgZm91bmRhdGlvbiBtb2RlbHMgZnJvbSBzY3JhdGNoLiBJbiB0aGUgZWFybHkgZGF5cyBvZiBSZWNyYWZ0IHdlIHN0YXJ0ZWQgd2l0aCBhIHN0cm9uZyB1bmRlcnN0YW5kaW5nIG9mIHRoZSBkZXNpZ24gd29ya2Zsb3cuIFdlIHdhbnRlZCB0aGUgZm91bmRhdGlvbiBtb2RlbCBpdHNlbGYgdG8gZml0IHBlcmZlY3RseSBpbnRvIHRoZSB3b3JrZmxvd3MsIHNvIG91ciB1c2VycyB3b3VsZCBoYXZlIHRoZSBtb3N0IGludGVncmF0ZWQgZXhwZXJpZW5jZSBwb3NzaWJsZS4KCkFzIGEgcmVzdWx0LCBSZWNyYWZ0IGlzIHRoZSBmaXJzdCBBSSBhcnQgcGxhdGZvcm0gdGhhdCBhZGRyZXNzZXMgdGhlIHNwZWNpZmljIG5lZWRzIG9mIHByb2Zlc3Npb25hbCBkZXNpZ25lcnMuIEl0IGFsbG93cyB0aGVtIHRvOgoKQ3JlYXRlIGJvdGggdmVjdG9yIGFuZCByYXN0ZXIgaW1hZ2VzIHRoYXQgYXJlIGFuYXRvbWljYWxseSBwZXJmZWN0Ck1haW50YWluIGNvbnNpc3RlbnQgYnJhbmQgc3R5bGUKSXRlcmF0ZSB3aXRoIHVsdGltYXRlIGNvbnRyb2wgYW5kIHByZWNpc2lvbiIsLCxBUEkgYWNjZXNzLFVuaXRlZCBLaW5nZG9tIG9mIEdyZWF0IEJyaXRhaW4gYW5kIE5vcnRoZXJuIElyZWxhbmQsLCwsLCwyMDI2LTAyLTExIDE5OjI3OjExKzAwOjAwLCwsLCwsSW5kdXN0cnksLCwsLFVucmVsZWFzZWQsLCwsLCwsLCwsLCwsTm8KQ29tbWFuZCBSLExhbmd1YWdlLCJMYW5ndWFnZSBtb2RlbGluZy9nZW5lcmF0aW9uLExhbmd1YWdlIGdlbmVyYXRpb24sVHJhbnNsYXRpb24sQ29kZSBhdXRvY29tcGxldGlvbiIsIkNvaGVyZSxDb2hlcmUgZm9yIEFJIiwsMjAyNC0wMy0xMSwsaHR0cHM6Ly9jb2hlcmUuY29tL2Jsb2cvY29tbWFuZC1yLCwsLDM1MDAwMDAwMDAwLjAsaHR0cHM6Ly9odWdnaW5nZmFjZS5jby9Db2hlcmVGb3JBSS9jNGFpLWNvbW1hbmQtci12MDEsLCwsLCwsLCxDb25maWRlbnQsIlRvZGF5LCB3ZSBhcmUgaW50cm9kdWNpbmcgQ29tbWFuZCBSLCBhIG5ldyBMTE0gYWltZWQgYXQgbGFyZ2Utc2NhbGUgcHJvZHVjdGlvbiB3b3JrbG9hZHMuIENvbW1hbmQgUiB0YXJnZXRzIHRoZSBlbWVyZ2luZyDigJxzY2FsYWJsZeKAnSBjYXRlZ29yeSBvZiBtb2RlbHMgdGhhdCBiYWxhbmNlIGhpZ2ggZWZmaWNpZW5jeSB3aXRoIHN0cm9uZyBhY2N1cmFjeSwgZW5hYmxpbmcgY29tcGFuaWVzIHRvIG1vdmUgYmV5b25kIHByb29mIG9mIGNvbmNlcHQsIGFuZCBpbnRvIHByb2R1Y3Rpb24uCgpDb21tYW5kIFIgaXMgYSBnZW5lcmF0aXZlIG1vZGVsIG9wdGltaXplZCBmb3IgbG9uZyBjb250ZXh0IHRhc2tzIHN1Y2ggYXMgcmV0cmlldmFsLWF1Z21lbnRlZCBnZW5lcmF0aW9uIChSQUcpIGFuZCB1c2luZyBleHRlcm5hbCBBUElzIGFuZCB0b29scy4gSXQgaXMgZGVzaWduZWQgdG8gd29yayBpbiBjb25jZXJ0IHdpdGggb3VyIGluZHVzdHJ5LWxlYWRpbmcgRW1iZWQgYW5kIFJlcmFuayBtb2RlbHMgdG8gcHJvdmlkZSBiZXN0LWluLWNsYXNzIGludGVncmF0aW9uIGZvciBSQUcgYXBwbGljYXRpb25zIGFuZCBleGNlbCBhdCBlbnRlcnByaXNlIHVzZSBjYXNlcy4gQXMgYSBtb2RlbCBidWlsdCBmb3IgY29tcGFuaWVzIHRvIGltcGxlbWVudCBhdCBzY2FsZSwgQ29tbWFuZCBSIGJvYXN0czogCi0gU3Ryb25nIGFjY3VyYWN5IG9uIFJBRyBhbmQgVG9vbCBVc2UKLSBMb3cgbGF0ZW5jeSwgYW5kIGhpZ2ggdGhyb3VnaHB1dAotIExvbmdlciAxMjhrIGNvbnRleHQgYW5kIGxvd2VyIHByaWNpbmcKLSBTdHJvbmcgY2FwYWJpbGl0aWVzIGFjcm9zcyAxMCBrZXkgbGFuZ3VhZ2VzCi0gTW9kZWwgd2VpZ2h0cyBhdmFpbGFibGUgb24gSHVnZ2luZ0ZhY2UgZm9yIHJlc2VhcmNoIGFuZCBldmFsdWF0aW9uIiwsLE9wZW4gd2VpZ2h0cyAobm9uLWNvbW1lcmNpYWwpLCJDYW5hZGEsQ2FuYWRhIiwsLCwsLDIwMjUtMTEtMjggMTE6NTM6NDQrMDA6MDAsLCwsLCwiSW5kdXN0cnksSW5kdXN0cnkiLFRydWUsLCwsVW5yZWxlYXNlZCxOb3QgMTAwJSBzdXJlIHRoYXQgb3BlbiB3ZWlnaHQgcmVsZWFzZSBpcyBpZGVudGljYWwgdG8gdGhlIEFQSSB2ZXJzaW9uLiBXZWlnaHRzIGFyZSBDQy1CWS1OQyA0LjAuLCwsLCwsLCwsLCwsWWVzClJGTS0xLCJSb2JvdGljcyxWaXNpb24sVmlkZW8iLCJSb2JvdGljIG1hbmlwdWxhdGlvbixJbWFnZSBjYXB0aW9uaW5nLFZpZGVvIGRlc2NyaXB0aW9uIixDb3ZhcmlhbnQsIkFuZHJldyBTb2huLCBBbnVzaGEgTmFnYWJhbmRpLCBDYXJsb3MgRmxvcmVuc2EsIERhbmllbCBBZGVsYmVyZywgRGkgV3UsIEhhc3NhbiBGYXJvb3EsIElnbmFzaSBDbGF2ZXJhLCBKZXJlbXkgV2VsYm9ybiwgSnV5dWUgQ2hlbiwgTmlraGlsIE1pc2hyYSwgUGV0ZXIgQ2hlbiwgUGV0ZXIgUWlhbiwgUGlldGVyIEFiYmVlbCwgUm9ja3kgRHVhbiwgVmFydW4gVmlqYXksIFlhbmcgTGl1IiwyMDI0LTAzLTExLEludHJvZHVjaW5nIFJGTS0xOiBHaXZpbmcgcm9ib3RzIGh1bWFuLWxpa2UgcmVhc29uaW5nIGNhcGFiaWxpdGllcyxodHRwczovL2NvdmFyaWFudC5haS9pbnNpZ2h0cy9pbnRyb2R1Y2luZy1yZm0tMS1naXZpbmctcm9ib3RzLWh1bWFuLWxpa2UtcmVhc29uaW5nLWNhcGFiaWxpdGllcy8sLCwsODAwMDAwMDAwMC4wLDhiLDIuNGUrMjAsIjYgRkxPUCAvIHRva2VuIC8gcGFyYW1ldGVyICogNTAwMDAwMDAwMCB0b2tlbnMgKiA4KjEwXjkgcGFyYW1ldGVycyA9IDIuNGUrMjAgRkxPUAoKSSBhbSBub3QgY29uZmlkZW50IGFib3V0IGFtb3VudCBvZiBlcG9jaHMgYW5kIHdoZXRoZXIgdGhlIG1vZGVsIGlzIGRlbnNlIiwsImZyb20gaGVyZSBodHRwczovL2NvdmFyaWFudC5haS9pbnNpZ2h0cy9yZm0tMS11cGRhdGUtaGlnaGVyLXF1YWxpdHktZ3Jhc3AtYWNjdXJhY3kvCgo1KjEwXjkgdG9rZW5zIiwsLCwsTGlrZWx5LCJXaGF0IGlzIFJGTS0xClNldCB1cCBhcyBhIG11bHRpbW9kYWwgYW55LXRvLWFueSBzZXF1ZW5jZSBtb2RlbCwgUkZNLTEgaXMgYW4gOCBiaWxsaW9uIHBhcmFtZXRlciB0cmFuc2Zvcm1lciB0cmFpbmVkIG9uIHRleHQsIGltYWdlcywgdmlkZW9zLCByb2JvdCBhY3Rpb25zLCBhbmQgYSByYW5nZSBvZiBudW1lcmljYWwgc2Vuc29yIHJlYWRpbmdzLgoKQnkgdG9rZW5pemluZyBhbGwgbW9kYWxpdGllcyBpbnRvIGEgY29tbW9uIHNwYWNlIGFuZCBwZXJmb3JtaW5nIGF1dG9yZWdyZXNzaXZlIG5leHQtdG9rZW4gcHJlZGljdGlvbiwgUkZNLTEgdXNlcyBpdHMgYnJvYWQgcmFuZ2Ugb2YgaW5wdXQgYW5kIG91dHB1dCBtb2RhbGl0aWVzIHRvIGVuYWJsZSBkaXZlcnNlIGFwcGxpY2F0aW9ucy4KCkZvciBleGFtcGxlLCBpdCBjYW4gcGVyZm9ybSBpbWFnZS10by1pbWFnZSBsZWFybmluZyBmb3Igc2NlbmUgYW5hbHlzaXMgdGFza3MgbGlrZSBzZWdtZW50YXRpb24gYW5kIGlkZW50aWZpY2F0aW9uLiBJdCBjYW4gY29tYmluZSB0ZXh0IGluc3RydWN0aW9ucyB3aXRoIGltYWdlIG9ic2VydmF0aW9ucyB0byBnZW5lcmF0ZSBkZXNpcmVkIGdyYXNwIGFjdGlvbnMgb3IgbW90aW9uIHNlcXVlbmNlcy4gSXQgY2FuIHBhaXIgYSBzY2VuZSBpbWFnZSB3aXRoIGEgdGFyZ2V0ZWQgZ3Jhc3AgaW1hZ2UgdG8gcHJlZGljdCBvdXRjb21lcyBhcyB2aWRlb3Mgb3Igc2ltdWxhdGUgdGhlIG51bWVyaWNhbCBzZW5zb3IgcmVhZGluZ3MgdGhhdCB3b3VsZCBvY2N1ciBhbG9uZyB0aGUgd2F5LiIsLCxVbnJlbGVhc2VkLFVuaXRlZCBTdGF0ZXMgb2YgQW1lcmljYSwsLCwsLDIwMjUtMTEtMjggMTE6NTM6NDQrMDA6MDAsLCwsLCxJbmR1c3RyeSwsLCwsVW5yZWxlYXNlZCwsLCwsLCwsT3BlcmF0aW9uIGNvdW50aW5nLCwsLCxObwpEcmVhbSBIb21lIExMTSAo6LSd5aOz5qKm5oOz5a625aSn5qih5Z6LKSxJbWFnZSBnZW5lcmF0aW9uLCJJbWFnZSBnZW5lcmF0aW9uLEhvbWUgZGVzaWduIixLRSBIb2xkaW5ncyBJbmMuICjigJxCZWlrZeKAnSksLDIwMjQtMDMtMTEsQ0FDIHJlZ2lzdHJ5LCJodHRwczovL3dlYi5hcmNoaXZlLm9yZy93ZWIvMjAyNTA2MjQwNjAwMDIvaHR0cHM6Ly93d3cuc2hhcWl1LmNuL2FydGljbGUvV1BrbExHRDFWUTJ6Cmh0dHBzOi8vd2ViLmFyY2hpdmUub3JnL3dlYi8yMDI1MDYyNDA2MDIwOS9odHRwczovL2ZpbmFuY2Uuc2luYS5jb20uY24vY2ovMjAyNS0wNS0xOS9kb2MtaW5leGF2aGEyMjk1MjQ5LnNodG1sIiwsLCwsLCwsLCwsLCwsVW5rbm93biwsLCwsQ2hpbmEsLCwsLCwyMDI2LTAyLTExIDE5OjI2OjI3KzAwOjAwLCwsLCwsSW5kdXN0cnksLCwsLCwsLCwsLCwsLCwsLCwKSEFNLVRUUyxTcGVlY2gsIlRleHQtdG8tc3BlZWNoIChUVFMpLFNwZWVjaCBzeW50aGVzaXMiLCJHZWVseSBBdXRvbW9iaWxlIFJlc2VhcmNoIEluc3RpdHV0ZSAoTmluZ2JvKSBDb21wYW55LE5hdGlvbmFsIEluc3RpdHV0ZSBvZiBJbmZvcm1hdGljcyxTaGFuZ2hhaSBKaWFvIFRvbmcgVW5pdmVyc2l0eSIsIkNodW5odWkgV2FuZywgQ2hhbmcgWmVuZywgQm93ZW4gWmhhbmcsIFppeWFuZyBNYSwgWWVmYW4gWmh1LCBaaWZlbmcgQ2FpLCBKaWFuIFpoYW8sIFpob25nbGluIEppYW5nLCBZb25nIENoZW4iLDIwMjQtMDMtMDksSEFNLVRUUzogSGllcmFyY2hpY2FsIEFjb3VzdGljIE1vZGVsaW5nIGZvciBUb2tlbi1CYXNlZCBaZXJvLVNob3QgVGV4dC10by1TcGVlY2ggd2l0aCBNb2RlbCBhbmQgRGF0YSBTY2FsaW5nLGh0dHBzOi8vYXJ4aXYub3JnL2Ficy8yNDAzLjA1OTg5LCwsLDgwMDAwMDAwMC4wLCwsIiB0cmFpbmluZyB3YXMgY2FycmllZCBvdXQgb3ZlciBhIHRvdGFsIG9mCjQwMGsgc3RlcHMiLCwsLCxOVklESUEgQTEwMCwsQ29uZmlkZW50LCJUb2tlbi1iYXNlZCB0ZXh0LXRvLXNwZWVjaCAoVFRTKSBtb2RlbHMgaGF2ZSBlbWVyZ2VkIGFzIGEgcHJvbWlzaW5nIGF2ZW51ZSBmb3IgZ2VuZXJhdGluZyBuYXR1cmFsIGFuZCByZWFsaXN0aWMgc3BlZWNoLCB5ZXQgdGhleSBncmFwcGxlIHdpdGggbG93IHByb251bmNpYXRpb24gYWNjdXJhY3ksIHNwZWFraW5nIHN0eWxlIGFuZCB0aW1icmUgaW5jb25zaXN0ZW5jeSwgYW5kIGEgc3Vic3RhbnRpYWwgbmVlZCBmb3IgZGl2ZXJzZSB0cmFpbmluZyBkYXRhLiBJbiByZXNwb25zZSwgd2UgaW50cm9kdWNlIGEgbm92ZWwgaGllcmFyY2hpY2FsIGFjb3VzdGljIG1vZGVsaW5nIGFwcHJvYWNoIGNvbXBsZW1lbnRlZCBieSBhIHRhaWxvcmVkIGRhdGEgYXVnbWVudGF0aW9uIHN0cmF0ZWd5IGFuZCB0cmFpbiBpdCBvbiB0aGUgY29tYmluYXRpb24gb2YgcmVhbCBhbmQgc3ludGhldGljIGRhdGEsIHNjYWxpbmcgdGhlIGRhdGEgc2l6ZSB1cCB0byA2NTBrIGhvdXJzLCBsZWFkaW5nIHRvIHRoZSB6ZXJvLXNob3QgVFRTIG1vZGVsIHdpdGggMC44QiBwYXJhbWV0ZXJzLiBTcGVjaWZpY2FsbHksIG91ciBtZXRob2QgaW5jb3Jwb3JhdGVzIGEgbGF0ZW50IHZhcmlhYmxlIHNlcXVlbmNlIGNvbnRhaW5pbmcgc3VwcGxlbWVudGFyeSBhY291c3RpYyBpbmZvcm1hdGlvbiBiYXNlZCBvbiByZWZpbmVkIHNlbGYtc3VwZXJ2aXNlZCBsZWFybmluZyAoU1NMKSBkaXNjcmV0ZSB1bml0cyBpbnRvIHRoZSBUVFMgbW9kZWwgYnkgYSBwcmVkaWN0b3IuIFRoaXMgc2lnbmlmaWNhbnRseSBtaXRpZ2F0ZXMgcHJvbnVuY2lhdGlvbiBlcnJvcnMgYW5kIHN0eWxlIG11dGF0aW9ucyBpbiBzeW50aGVzaXplZCBzcGVlY2guIER1cmluZyB0cmFpbmluZywgd2Ugc3RyYXRlZ2ljYWxseSByZXBsYWNlIGFuZCBkdXBsaWNhdGUgc2VnbWVudHMgb2YgdGhlIGRhdGEgdG8gZW5oYW5jZSB0aW1icmUgdW5pZm9ybWl0eS4gTW9yZW92ZXIsIGEgcHJldHJhaW5lZCBmZXctc2hvdCB2b2ljZSBjb252ZXJzaW9uIG1vZGVsIGlzIHV0aWxpemVkIHRvIGdlbmVyYXRlIGEgcGxldGhvcmEgb2Ygdm9pY2VzIHdpdGggaWRlbnRpY2FsIGNvbnRlbnQgeWV0IHZhcmllZCB0aW1icmVzLiBUaGlzIGZhY2lsaXRhdGVzIHRoZSBleHBsaWNpdCBsZWFybmluZyBvZiB1dHRlcmFuY2UtbGV2ZWwgb25lLXRvLW1hbnkgbWFwcGluZ3MsIGVucmljaGluZyBzcGVlY2ggZGl2ZXJzaXR5IGFuZCBhbHNvIGVuc3VyaW5nIGNvbnNpc3RlbmN5IGluIHRpbWJyZS4gQ29tcGFyYXRpdmUgZXhwZXJpbWVudHMgKERlbW8gcGFnZTogdGhpcyBodHRwcyBVUkwgb3VyIG1vZGVsJ3Mgc3VwZXJpb3JpdHkgb3ZlciBWQUxMLUUgaW4gcHJvbnVuY2lhdGlvbiBwcmVjaXNpb24gYW5kIG1haW50YWluaW5nIHNwZWFraW5nIHN0eWxlLCBhcyB3ZWxsIGFzIHRpbWJyZSBjb250aW51aXR5LiIsLCxVbnJlbGVhc2VkLCJDaGluYSxKYXBhbixDaGluYSIsLCwsNTEyLjAsLDIwMjUtMTEtMjggMTE6NTM6NDQrMDA6MDAsLCwsLCwiSW5kdXN0cnksQWNhZGVtaWEiLCwsLCxVbnJlbGVhc2VkLGRlbW8gcGFnZTogaHR0cHM6Ly9hbm9ueW1vdXMuNG9wZW4uc2NpZW5jZS93L2hhbS10dHMvLCwsLCwsNDA1MTk5LjEzMjEzMTY2MzYsLCwsLCxObwpEZXJtIEZvdW5kYXRpb25hbCBNb2RlbCwiVmlzaW9uLE1lZGljaW5lIiwiSW1hZ2UgZW1iZWRkaW5nLE1lZGljYWwgZGlhZ25vc2lzLENhbmNlciBkaWFnbm9zaXMsSW1hZ2UgY2xhc3NpZmljYXRpb24iLEdvb2dsZSBSZXNlYXJjaCwiRGF2ZSBTdGVpbmVyLCBSb3J5IFBpbGdyaW0iLDIwMjQtMDMtMDgsSGVhbHRoLXNwZWNpZmljIGVtYmVkZGluZyB0b29scyBmb3IgZGVybWF0b2xvZ3kgYW5kIHBhdGhvbG9neSxodHRwczovL3Jlc2VhcmNoLmdvb2dsZS9ibG9nL2hlYWx0aC1zcGVjaWZpYy1lbWJlZGRpbmctdG9vbHMtZm9yLWRlcm1hdG9sb2d5LWFuZC1wYXRob2xvZ3kvLCwsLDkyODAwMDAwMC4wLCIiIlRoZSBtb2RlbCBpcyBhIEJpVC1NIFJlc05ldDEwMXgzIiIKCkJpVC1NIGhhcyA5MjhNIHBhcmFtZXRlcnMsIEkgYXNzdW1lIHNhbWUgaGVyZSIsLCwsLCwsLCxMaWtlbHksIkRlcm0gRm91bmRhdGlvbiBpcyBhIG1hY2hpbmUgbGVhcm5pbmcgKE1MKSBtb2RlbCB0aGF0IHByb2R1Y2VzIGVtYmVkZGluZ3MgYmFzZWQgb24gZGVybWF0b2xvZ3kgaW1hZ2VzLiBUaGUgZW1iZWRkaW5ncyBjYW4gYmUgdXNlZCB0byBlZmZpY2llbnRseSBidWlsZCBBSSBtb2RlbHMgZm9yIGRlcm1hdG9sb2d5IGltYWdlIHJlbGF0ZWQgdGFza3MsIHJlcXVpcmluZyBsZXNzIGRhdGEgYW5kIGxlc3MgY29tcHV0ZSB0aGFuIGhhdmluZyB0byBmdWxseSB0cmFpbiBhIG1vZGVsIHdpdGhvdXQgdGhlIGVtYmVkZGluZ3Mgb3IgdGhlIHByZXRyYWluZWQgbW9kZWwuCgpUcmFpbmVkIG9uIGxhcmdlIHNjYWxlIGRhdGFzZXRzLCBEZXJtIEZvdW5kYXRpb24gaGVscHMgYnVzaW5lc3NlcyBhbmQgaW5zdGl0dXRpb25zIGluIGhlYWx0aGNhcmUgYW5kIGxpZmUgc2NpZW5jZXMgZG8gbW9yZSB3aXRoIHRoZWlyIGRlcm1hdG9sb2d5IGRhdGEgd2l0aCBsZXNzIGRhdGEsIGFjY2VsZXJhdGluZyB0aGVpciBhYmlsaXR5IHRvIGJ1aWxkIEFJIG1vZGVscyBmb3IgZGVybWF0b2xvZ3kgaW1hZ2UgYW5hbHlzaXMuIiwsLE9wZW4gd2VpZ2h0cyAocmVzdHJpY3RlZCB1c2UpLFVuaXRlZCBTdGF0ZXMgb2YgQW1lcmljYSxCaWcgVHJhbnNmZXIgKEJpVC1NKSwsLCwsMjAyNS0xMS0yOCAxMTo1Mzo0NCswMDowMCwsLCwsLEluZHVzdHJ5LCwsLCxPcGVuIHNvdXJjZSwiaHR0cHM6Ly9odWdnaW5nZmFjZS5jby9nb29nbGUvZGVybS1mb3VuZGF0aW9uCm5vdCBmb3IgY2xpbmljYWwgdXNlCgpodHRwczovL2dpdGh1Yi5jb20vR29vZ2xlLUhlYWx0aC9kZXJtLWZvdW5kYXRpb24Kc291cmNlIGNvZGUgdW5kZXIgQXBhY2hlIDIuMCBidXQgbm8gdHJhaW5pbmcgZGF0YXNldCIsLCwsLCwsLGdvb2dsZSwsLCxZZXMKRGVlcFNlZWstVkwtN0IsIk11bHRpbW9kYWwsVmlzaW9uLExhbmd1YWdlIiwiQ2hhcmFjdGVyIHJlY29nbml0aW9uIChPQ1IpLExhbmd1YWdlIG1vZGVsaW5nL2dlbmVyYXRpb24sVmlzdWFsIHF1ZXN0aW9uIGFuc3dlcmluZyxRdWVzdGlvbiBhbnN3ZXJpbmciLERlZXBTZWVrLCJIYW95dSBMdSwgV2VuIExpdSwgQm8gWmhhbmcsIEJpbmd4dWFuIFdhbmcsIEthaSBEb25nLCBCbyBMaXUsIEppbmd4aWFuZyBTdW4sIFRvbmd6aGVuZyBSZW4sIFpodW9zaHUgTGksIEhhbyBZYW5nLCBZYW9mZW5nIFN1biwgQ2hlbmdxaSBEZW5nLCBIYW53ZWkgWHUsIFpoZW5kYSBYaWUsIENob25nIFJ1YW4iLDIwMjQtMDMtMDgsRGVlcFNlZWstVkw6IFRvd2FyZHMgUmVhbC1Xb3JsZCBWaXNpb24tTGFuZ3VhZ2UgVW5kZXJzdGFuZGluZyxodHRwczovL2FyeGl2Lm9yZy9hYnMvMjQwMy4wNTUyNSw3OTcuMCwsIkRlZXBTZWVrLVZMIG91dHBlcmZvcm1zIG9wZW4tc291cmNlIG1vZGVscyBvZiBzaW1pbGFyIHNpemUgaW4gYmVuY2htYXJrcyBzdWNoIGFzIE1NQiwgIE1NQywgYW5kIFNFRURiZW5jaCwgZXZlbiBhcHByb2FjaGluZyBwcm9wcmlldGFyeSBtb2RlbHMuIiw3MDAwMDAwMDAwLjAsLDEuMDI2NDk1OWUrMjMsOC40ZSsyMiBGTE9QIFtiYXNlIG1vZGVsXSArIDEuODY0OTU5NWUrMjIgRkxPUCBbZmluZXR1bmUgY29tcHV0ZV0gPSAxLjAyNjQ5NTllKzIzIEZMT1AsNDAwMDAwMDAwLCIiIlRoZSB3aG9sZSBEZWVwU2Vlay1WTC03Yi1iYXNlIG1vZGVsIGlzIGZpbmFsbHkgdHJhaW5lZCBhcm91bmQgNDAwQiB2aXNpb24tbGFuZ3VhZ2UgdG9rZW5zLiIiIiwxMjAuMCwiIiJEZWVwU2Vlay1WTDdCIGNvbnN1bWVkIDUgZGF5cyBvbiBhIGNsdXN0ZXIgb2YgNjQgbm9kZXMsIGVhY2ggY29tcHJpc2luZyA4IE52aWRpYSBBMTAwIEdQVXMiIgoKNSBkYXlzID0gMTIwIGhvdXJzIixOVklESUEgQTEwMCwsQ29uZmlkZW50LCJXZXByZXNlbnQgRGVlcFNlZWstVkwsIGFuIG9wZW4tc291cmNlIFZpc2lvbi1MYW5ndWFnZSAoVkwpIE1vZGVsIGRlc2lnbmVkIGZvciByZWFsLXdvcmxkIHZpc2lvbiBhbmQgbGFuZ3VhZ2UgdW5kZXJzdGFuZGluZyBhcHBsaWNhdGlvbnMuIE91ciBhcHByb2FjaCBpcyBzdHJ1Y3R1cmVkIGFyb3VuZCB0aHJlZSBrZXkgZGltZW5zaW9uczog4oCiIERhdGFDb25zdHJ1Y3Rpb246IFdlIHN0cml2ZSB0byBlbnN1cmUgb3VyIGRhdGEgaXMgZGl2ZXJzZSwgc2NhbGFibGUgYW5kIGV4dGVuc2l2ZWx5IGNvdmVycyByZWFsLXdvcmxkIHNjZW5hcmlvcyBpbmNsdWRpbmcgd2ViIHNjcmVlbnNob3RzLCBQREZzLCBPQ1IsIGNoYXJ0cywgYW5kIGtub3dsZWRnZS1iYXNlZCBjb250ZW50IChleHBlcnQga25vd2xlZGdlLCB0ZXh0Ym9va3MpLCBhaW1pbmcgZm9yIGEgY29tcHJlaGVuc2l2ZSByZXByZXNlbnRhdGlvbiBvZiBwcmFjdGljYWwgY29udGV4dHMuIEZ1cnRoZXIsIHdlIGNyZWF0ZSBhIHVzZSBjYXNlIHRheG9ub215IGZyb20gcmVhbCB1c2VyIHNjZW5hcmlvcyBhbmQgY29uc3RydWN0IGFuIGluc3RydWN0aW9uLXR1bmluZyBkYXRhc2V0IGFjY29yZGluZ2x5LiBUaGUgZmluZS10dW5pbmcgd2l0aCB0aGlzIGRhdGFzZXQgc3Vic3RhbnRpYWxseSBpbXByb3ZlcyB0aGUgbW9kZWzigJlzIHVzZXIgZXhwZXJpZW5jZSBpbiBwcmFjdGljYWwgYXBwbGljYXRpb25zLiDigKIgTW9kZWxBcmNoaXRlY3R1cmU6IENvbnNpZGVyaW5nIGVmZmljaWVuY3kgYW5kIHRoZSBkZW1hbmRzIG9mIG1vc3QgcmVhbC13b3JsZCBzY2VuYXJpb3MsIERlZXBTZWVrLVZMIGluY29ycG9yYXRlcyBhIGh5YnJpZCB2aXNpb24gZW5jb2RlciB0aGF0IGVmZmljaWVudGx5IHByb2Nlc3NlcyBoaWdoLXJlc29sdXRpb24gaW1hZ2VzICgxMDI0IHggMTAyNCkgd2l0aGluIGEgZml4ZWQgdG9rZW4gYnVkZ2V0LCB3aGlsZSBtYWludGFpbmluZyBhIHJlbGF0aXZlbHkgbG93IGNvbXB1dGF0aW9uYWwgb3ZlcmhlYWQuIFRoaXMgZGVzaWduIGNob2ljZSBlbnN1cmVzIHRoZSBtb2RlbOKAmXMgYWJpbGl0eSB0byBjYXB0dXJlIGNyaXRpY2FsIHNlbWFudGljIGFuZCBkZXRhaWxlZCBpbmZvcm1hdGlvbiBhY3Jvc3MgdmFyaW91cyB2aXN1YWwgdGFza3MuIOKAoiBUcmFpbmluZyBTdHJhdGVneTogV2UgcG9zaXQgdGhhdCBhIHByb2ZpY2llbnQgVmlzaW9uLUxhbmd1YWdlIE1vZGVsIHNob3VsZCwgZm9yZW1vc3QsIHBvc3Nlc3Mgc3Ryb25nIGxhbmd1YWdlIGFiaWxpdGllcy4gVG8gZW5zdXJlIHRoZSBwcmVzZXJ2YXRpb24gb2YgTExNIGNhcGFiaWxpdGllcyBkdXJpbmcgcHJldHJhaW5pbmcsIHdlIGludmVzdGlnYXRlIGFuIGVmZmVjdGl2ZSBWTCBwcmV0cmFpbmluZyBzdHJhdGVneSBieSBpbnRlZ3JhdGluZyBMTE0gdHJhaW5pbmcgZnJvbSB0aGUgYmVnaW5uaW5nIGFuZCBjYXJlZnVsbHkgbWFuYWdpbmcgdGhlIGNvbXBldGl0aXZlIGR5bmFtaWNzIG9ic2VydmVkIGJldHdlZW4gdmlzaW9uIGFuZCBsYW5ndWFnZSBtb2RhbGl0aWVzLiBTdGFydGluZyB3aXRoIGEgZm9jdXMgb24gdGV4dCwgd2UgZ3JhZHVhbGx5IGFkanVzdCB0aGUgcmF0aW8gdG8gZmFjaWxpdGF0ZSBhIGJhbGFuY2VkIGludGVncmF0aW9uIG9mIGJvdGggbW9kYWxpdGllcy4gVGhlIERlZXBTZWVrLVZMIGZhbWlseSAoYm90aCAxLjNCIGFuZCA3QiBtb2RlbHMpIHNob3djYXNlcyBzdXBlcmlvciB1c2VyIGV4cGVyaWVuY2VzIGFzIGEgdmlzaW9uLWxhbmd1YWdlIGNoYXRib3QgaW4gcmVhbC13b3JsZCBhcHBsaWNhdGlvbnMsIGFjaGlldmluZyBzdGF0ZS1vZi10aGUtYXJ0IG9yIGNvbXBldGl0aXZlIHBlcmZvcm1hbmNlIGFjcm9zcyBhIHdpZGUgcmFuZ2Ugb2YgdmlzdWFsLWxhbmd1YWdlIGJlbmNobWFya3MgYXQgdGhlIHNhbWUgbW9kZWwgc2l6ZSB3aGlsZSBtYWludGFpbmluZyByb2J1c3QgcGVyZm9ybWFuY2Ugb24gbGFuZ3VhZ2UtY2VudHJpYyBiZW5jaG1hcmtzLiBXZSBoYXZlIG1hZGUgYm90aCAxLjNCIGFuZCA3QiBtb2RlbHMgcHVibGljbHkgYWNjZXNzaWJsZSB0byBmb3N0ZXIgaW5ub3ZhdGlvbnMgYmFzZWQgb24gdGhpcyBmb3VuZGF0aW9uIG1vZGVsLiIsLCxPcGVuIHdlaWdodHMgKHJlc3RyaWN0ZWQgdXNlKSxDaGluYSxEZWVwU2VlayBMTE0gN0IsMS44NjQ5NTk1ZSsyMiwiNiBGTE9QIC8gcGFyYW1ldGVyIC8gdG9rZW4gKiA3ICogMTBeOSBwYXJhbWV0ZXJzICogNDAwICogMTBeOSB0b2tlbnMgPSAxLjY4ZSsyMiBGTE9QCgozMTIwMDAwMDAwMDAwMDAgRkxPUCAvIEdQVSAvIHNlYyAqIDUxMiBHUFVzICogMTIwIGhvdXJzIFtzZWUgdHJhaW5pbmcgdGltZSBub3Rlc10gKiAzNjAwIHNlYyAvIGhvdXIgKiAwLjMgW2Fzc3VtZWQgdXRpbGl6YXRpb25dID0gMi4wNzAyODIyZSsyMiBGTE9QCgpzcXJ0KDEuNjhlKzIyKjIuMDcwMjgyMmUrMjIpID0gMS44NjQ5NTk1ZSsyMiIsNTEyLjAsLDIwMjYtMDUtMjUgMTI6MzE6MTcrMDA6MDAsLCwsLCxJbmR1c3RyeSwsLCwsVW5yZWxlYXNlZCwiRGVlcFNlZWsgTW9kZWwgTGljZW5zZQpodHRwczovL2h1Z2dpbmdmYWNlLmNvL2RlZXBzZWVrLWFpL2RlZXBzZWVrLXZsLTdiLWJhc2UiLCwsLCwsNDA1MjA4LjE1NTc2MjA1MjQsIk9wZXJhdGlvbiBjb3VudGluZyxIYXJkd2FyZSIsZGVlcHNlZWstYWksLCwsWWVzCkRlZXBTZWVrLVZMLTEuM0IsIk11bHRpbW9kYWwsVmlzaW9uLExhbmd1YWdlIiwiQ2hhcmFjdGVyIHJlY29nbml0aW9uIChPQ1IpLExhbmd1YWdlIG1vZGVsaW5nL2dlbmVyYXRpb24sVmlzdWFsIHF1ZXN0aW9uIGFuc3dlcmluZyxRdWVzdGlvbiBhbnN3ZXJpbmciLERlZXBTZWVrLCJIYW95dSBMdSwgV2VuIExpdSwgQm8gWmhhbmcsIEJpbmd4dWFuIFdhbmcsIEthaSBEb25nLCBCbyBMaXUsIEppbmd4aWFuZyBTdW4sIFRvbmd6aGVuZyBSZW4sIFpodW9zaHUgTGksIEhhbyBZYW5nLCBZYW9mZW5nIFN1biwgQ2hlbmdxaSBEZW5nLCBIYW53ZWkgWHUsIFpoZW5kYSBYaWUsIENob25nIFJ1YW4iLDIwMjQtMDMtMDgsRGVlcFNlZWstVkw6IFRvd2FyZHMgUmVhbC1Xb3JsZCBWaXNpb24tTGFuZ3VhZ2UgVW5kZXJzdGFuZGluZyxodHRwczovL2FyeGl2Lm9yZy9hYnMvMjQwMy4wNTUyNSw3OTcuMCwsLDEzMDAwMDAwMDAuMCwsOC42NTQ3MzI2ZSsyMSwzLjllKzIxIEZMT1AgW2Jhc2UgbW9kZWxdICsgNC43NTQ3MzI2ZSsyMSBGTE9QIFtmaW5ldHVuZSBjb21wdXRlXSA9IDguNjU0NzMyNmUrMjEgRkxPUCw0MDAwMDAwMDAsIiIiLiBUaGUgd2hvbGUgRGVlcFNlZWstVkwtMS4zYi1iYXNlIG1vZGVsIGlzIGZpbmFsbHkgdHJhaW5lZCBhcm91bmQgNDAwQiB2aXNpb24tbGFuZ3VhZ2UgdG9rZW5zLiIiIiwxNjguMCwiICIiLi4uIGVhY2ggY29tcHJpc2luZyA4IE52aWRpYSBBMTAwIEdQVXMsIHdoaWxlCkRlZXBTZWVrLVZMLTFCIGNvbnN1bWVkIDcgZGF5cyBvbiBhIHNldHVwIGludm9sdmluZyAxNiBub2Rlcy4iIgoKNyBkYXlzID0gMTY4IGhvdXJzIixOVklESUEgQTEwMCwsQ29uZmlkZW50LCJXZXByZXNlbnQgRGVlcFNlZWstVkwsIGFuIG9wZW4tc291cmNlIFZpc2lvbi1MYW5ndWFnZSAoVkwpIE1vZGVsIGRlc2lnbmVkIGZvciByZWFsLXdvcmxkIHZpc2lvbiBhbmQgbGFuZ3VhZ2UgdW5kZXJzdGFuZGluZyBhcHBsaWNhdGlvbnMuIE91ciBhcHByb2FjaCBpcyBzdHJ1Y3R1cmVkIGFyb3VuZCB0aHJlZSBrZXkgZGltZW5zaW9uczog4oCiIERhdGFDb25zdHJ1Y3Rpb246IFdlIHN0cml2ZSB0byBlbnN1cmUgb3VyIGRhdGEgaXMgZGl2ZXJzZSwgc2NhbGFibGUgYW5kIGV4dGVuc2l2ZWx5IGNvdmVycyByZWFsLXdvcmxkIHNjZW5hcmlvcyBpbmNsdWRpbmcgd2ViIHNjcmVlbnNob3RzLCBQREZzLCBPQ1IsIGNoYXJ0cywgYW5kIGtub3dsZWRnZS1iYXNlZCBjb250ZW50IChleHBlcnQga25vd2xlZGdlLCB0ZXh0Ym9va3MpLCBhaW1pbmcgZm9yIGEgY29tcHJlaGVuc2l2ZSByZXByZXNlbnRhdGlvbiBvZiBwcmFjdGljYWwgY29udGV4dHMuIEZ1cnRoZXIsIHdlIGNyZWF0ZSBhIHVzZSBjYXNlIHRheG9ub215IGZyb20gcmVhbCB1c2VyIHNjZW5hcmlvcyBhbmQgY29uc3RydWN0IGFuIGluc3RydWN0aW9uLXR1bmluZyBkYXRhc2V0IGFjY29yZGluZ2x5LiBUaGUgZmluZS10dW5pbmcgd2l0aCB0aGlzIGRhdGFzZXQgc3Vic3RhbnRpYWxseSBpbXByb3ZlcyB0aGUgbW9kZWzigJlzIHVzZXIgZXhwZXJpZW5jZSBpbiBwcmFjdGljYWwgYXBwbGljYXRpb25zLiDigKIgTW9kZWxBcmNoaXRlY3R1cmU6IENvbnNpZGVyaW5nIGVmZmljaWVuY3kgYW5kIHRoZSBkZW1hbmRzIG9mIG1vc3QgcmVhbC13b3JsZCBzY2VuYXJpb3MsIERlZXBTZWVrLVZMIGluY29ycG9yYXRlcyBhIGh5YnJpZCB2aXNpb24gZW5jb2RlciB0aGF0IGVmZmljaWVudGx5IHByb2Nlc3NlcyBoaWdoLXJlc29sdXRpb24gaW1hZ2VzICgxMDI0IHggMTAyNCkgd2l0aGluIGEgZml4ZWQgdG9rZW4gYnVkZ2V0LCB3aGlsZSBtYWludGFpbmluZyBhIHJlbGF0aXZlbHkgbG93IGNvbXB1dGF0aW9uYWwgb3ZlcmhlYWQuIFRoaXMgZGVzaWduIGNob2ljZSBlbnN1cmVzIHRoZSBtb2RlbOKAmXMgYWJpbGl0eSB0byBjYXB0dXJlIGNyaXRpY2FsIHNlbWFudGljIGFuZCBkZXRhaWxlZCBpbmZvcm1hdGlvbiBhY3Jvc3MgdmFyaW91cyB2aXN1YWwgdGFza3MuIOKAoiBUcmFpbmluZyBTdHJhdGVneTogV2UgcG9zaXQgdGhhdCBhIHByb2ZpY2llbnQgVmlzaW9uLUxhbmd1YWdlIE1vZGVsIHNob3VsZCwgZm9yZW1vc3QsIHBvc3Nlc3Mgc3Ryb25nIGxhbmd1YWdlIGFiaWxpdGllcy4gVG8gZW5zdXJlIHRoZSBwcmVzZXJ2YXRpb24gb2YgTExNIGNhcGFiaWxpdGllcyBkdXJpbmcgcHJldHJhaW5pbmcsIHdlIGludmVzdGlnYXRlIGFuIGVmZmVjdGl2ZSBWTCBwcmV0cmFpbmluZyBzdHJhdGVneSBieSBpbnRlZ3JhdGluZyBMTE0gdHJhaW5pbmcgZnJvbSB0aGUgYmVnaW5uaW5nIGFuZCBjYXJlZnVsbHkgbWFuYWdpbmcgdGhlIGNvbXBldGl0aXZlIGR5bmFtaWNzIG9ic2VydmVkIGJldHdlZW4gdmlzaW9uIGFuZCBsYW5ndWFnZSBtb2RhbGl0aWVzLiBTdGFydGluZyB3aXRoIGEgZm9jdXMgb24gdGV4dCwgd2UgZ3JhZHVhbGx5IGFkanVzdCB0aGUgcmF0aW8gdG8gZmFjaWxpdGF0ZSBhIGJhbGFuY2VkIGludGVncmF0aW9uIG9mIGJvdGggbW9kYWxpdGllcy4gVGhlIERlZXBTZWVrLVZMIGZhbWlseSAoYm90aCAxLjNCIGFuZCA3QiBtb2RlbHMpIHNob3djYXNlcyBzdXBlcmlvciB1c2VyIGV4cGVyaWVuY2VzIGFzIGEgdmlzaW9uLWxhbmd1YWdlIGNoYXRib3QgaW4gcmVhbC13b3JsZCBhcHBsaWNhdGlvbnMsIGFjaGlldmluZyBzdGF0ZS1vZi10aGUtYXJ0IG9yIGNvbXBldGl0aXZlIHBlcmZvcm1hbmNlIGFjcm9zcyBhIHdpZGUgcmFuZ2Ugb2YgdmlzdWFsLWxhbmd1YWdlIGJlbmNobWFya3MgYXQgdGhlIHNhbWUgbW9kZWwgc2l6ZSB3aGlsZSBtYWludGFpbmluZyByb2J1c3QgcGVyZm9ybWFuY2Ugb24gbGFuZ3VhZ2UtY2VudHJpYyBiZW5jaG1hcmtzLiBXZSBoYXZlIG1hZGUgYm90aCAxLjNCIGFuZCA3QiBtb2RlbHMgcHVibGljbHkgYWNjZXNzaWJsZSB0byBmb3N0ZXIgaW5ub3ZhdGlvbnMgYmFzZWQgb24gdGhpcyBmb3VuZGF0aW9uIG1vZGVsLiIsLCxPcGVuIHdlaWdodHMgKHJlc3RyaWN0ZWQgdXNlKSxDaGluYSxEZWVwU2Vlay1MTE0tMS4zYi1iYXNlLDQuNzU0NzMyNmUrMjEsIjYgRkxPUCAvIHBhcmFtZXRlciAvIHRva2VuICogMS4zICogMTBeOSBwYXJhbWV0ZXJzICogNDAwICogMTBeOSB0b2tlbnMgPSAzLjEyZSsyMSBGTE9QCgozMTIwMDAwMDAwMDAwMDAgRkxPUCAvIEdQVSAvIHNlYyAqIDEyOCBHUFVzICogMTY4IGhvdXJzIFtzZWUgdHJhaW5pbmcgdGltZSBub3Rlc10gKiAzNjAwIHNlYyAvIGhvdXIgKiAwLjMgW2Fzc3VtZWQgdXRpbGl6YXRpb25dID0gNy4yNDU5ODc4ZSsyMSBGTE9QCgpzcXJ0KDMuMTJlKzIxKjcuMjQ1OTg3OGUrMjEpID0gNC43NTQ3MzI2ZSsyMSIsMTI4LjAsLDIwMjYtMDUtMjUgMTI6MzE6MTgrMDA6MDAsLCwsLCxJbmR1c3RyeSwsLCwsVW5yZWxlYXNlZCwiRGVlcFNlZWsgTW9kZWwgTGljZW5zZQpodHRwczovL2h1Z2dpbmdmYWNlLmNvL2RlZXBzZWVrLWFpL2RlZXBzZWVrLXZsLTEuM2ItYmFzZSIsLCwsLCwxMDEzMDIuMDM4OTQwNTEzMSwiT3BlcmF0aW9uIGNvdW50aW5nLEhhcmR3YXJlIixkZWVwc2Vlay1haSwsLCxZZXMKSW5mbGVjdGlvbi0yLjUsTGFuZ3VhZ2UsQ2hhdCxJbmZsZWN0aW9uIEFJLCwyMDI0LTAzLTA3LEluZmxlY3Rpb24tMi41OiBtZWV0IHRoZSB3b3JsZCdzIGJlc3QgcGVyc29uYWwgQUksaHR0cHM6Ly9pbmZsZWN0aW9uLmFpL2luZmxlY3Rpb24tMi01LCxTaWduaWZpY2FudCB1c2Usb25lIG1pbGxpb24gZGFpbHkgdXNlcnM7IHNpeCBtaWxsaW9uIG1vbnRobHksLCw4LjAwMDAwMWUrMjQsIiIiSW5mbGVjdGlvbi0xIHVzZWQgYXBwcm94aW1hdGVseSA0JSB0aGUgdHJhaW5pbmcgRkxPUHMgb2YgR1BULTQgYW5kLCBvbiBhdmVyYWdlLCBwZXJmb3JtZWQgYXQgYXBwcm94aW1hdGVseSA3MiUgR1BULTQgbGV2ZWwgb24gYSBkaXZlcnNlIHJhbmdlIG9mIElRLW9yaWVudGVkIHRhc2tzLiBJbmZsZWN0aW9uLTIuNSwgbm93IHBvd2VyaW5nIFBpLCBhY2hpZXZlcyBtb3JlIHRoYW4gOTQlIHRoZSBhdmVyYWdlIHBlcmZvcm1hbmNlIG9mIEdQVC00IGRlc3BpdGUgdXNpbmcgb25seSA0MCUgdGhlIHRyYWluaW5nIEZMT1BzLiIiCgpUaGlzIGlzIGEgd2VpcmQgb25lIC0gd2UgZXN0aW1hdGVkIEdQVC00IGF0IDIuMWUyNSBGTE9QICh3aGljaCBjb3VsZCBiZSBvZmYgc29tZXdoYXQsIG9yIEluZmxlY3Rpb24gY291bGQgYmVsaWV2ZSBhIGRpZmZlcmVudCBudW1iZXIpLiA0MCUgb2YgdGhhdCBpcyB+OGUyNC4gCiIsLCwsLE5WSURJQSBIMTAwIFNYTTUgODBHQiwsTGlrZWx5LCJBdCBJbmZsZWN0aW9uLCBvdXIgbWlzc2lvbiBpcyB0byBjcmVhdGUgYSBwZXJzb25hbCBBSSBmb3IgZXZlcnlvbmUuIExhc3QgTWF5LCB3ZSByZWxlYXNlZCBQaeKAlGEgcGVyc29uYWwgQUksIGRlc2lnbmVkIHRvIGJlIGVtcGF0aGV0aWMsIGhlbHBmdWwsIGFuZCBzYWZlLiBJbiBOb3ZlbWJlciB3ZSBhbm5vdW5jZWQgYSBuZXcgbWFqb3IgZm91bmRhdGlvbiBtb2RlbCwgSW5mbGVjdGlvbi0yLCB0aGUgc2Vjb25kIGJlc3QgTExNIGluIHRoZSB3b3JsZCBhdCB0aGUgdGltZS4KCk5vdyB3ZSBhcmUgYWRkaW5nIElRIHRvIFBp4oCZcyBleGNlcHRpb25hbCBFUS4KCldlIGFyZSBsYXVuY2hpbmcgSW5mbGVjdGlvbi0yLjUsIG91ciB1cGdyYWRlZCBpbi1ob3VzZSBtb2RlbCB0aGF0IGlzIGNvbXBldGl0aXZlIHdpdGggYWxsIHRoZSB3b3JsZCdzIGxlYWRpbmcgTExNcyBsaWtlIEdQVC00IGFuZCBHZW1pbmkuIEl0IGNvdXBsZXMgcmF3IGNhcGFiaWxpdHkgd2l0aCBvdXIgc2lnbmF0dXJlIHBlcnNvbmFsaXR5IGFuZCB1bmlxdWUgZW1wYXRoZXRpYyBmaW5lLXR1bmluZy4gSW5mbGVjdGlvbi0yLjUgaXMgYXZhaWxhYmxlIHRvIGFsbCBQaSdzIHVzZXJzIHRvZGF5LCBhdCBwaS5haSwgb24gaU9TLCBvbiBBbmRyb2lkLCBvciBvdXIgbmV3IGRlc2t0b3AgYXBwLiIsLCxIb3N0ZWQgYWNjZXNzIChubyBBUEkpLFVuaXRlZCBTdGF0ZXMgb2YgQW1lcmljYSwsLCwsLDIwMjUtMTEtMjggMTE6NTM6NDQrMDA6MDAsLCwsLCxJbmR1c3RyeSwsLCwsVW5yZWxlYXNlZCwsVHJ1ZSwxMTgwNDU5My4zMywsLCwsQ29tcGFyaXNvbiB3aXRoIG90aGVyIG1vZGVscywsLCwsTm8KQmFzZUZvbGQsQmlvbG9neSxQcm90ZWluIGZvbGRpbmcgcHJlZGljdGlvbixCYXNlY2FtcCBSZXNlYXJjaCwiR2VyYWxkZW5lIE11bnNhbXksIFRhbmdnaXMgQm9obnV1ZCwgUGhpbGlwcCBMb3JlbnoiLDIwMjQtMDMtMDYsSU1QUk9WSU5HIEFMUEhBRk9MRDIgUEVSRk9STUFOQ0UgV0lUSCBBIEdMT0JBTCBNRVRBR0VOT01JQyAmIEJJT0xPR0lDQUwgREFUQSBTVVBQTFkgQ0hBSU4saHR0cHM6Ly93d3cuYmlvcnhpdi5vcmcvY29udGVudC8xMC4xMTAxLzIwMjQuMDMuMDYuNTgzMzI1djEsLCwsLCwsLDAsIk51bWJlciBvZiBTZXF1ZW5jZXMgKDEgeCAxMOKBuSkgw5cgQXZlcmFnZSBSZXNpZHVlcyBwZXIgU2VxdWVuY2UgKDMwMCkgPSAzIMOXIDEwwrnCuSBkYXRhcG9pbnRzCgpGaW5hbCBlc3RpbWF0ZTogMyDDlyAxMMK5wrkiLCwsTlZJRElBIEExMDAsLFVua25vd24sIlNjYWxpbmcgbGF3cyBzdWdnZXN0IHRoYXQgbW9yZSB0aGFuIGEgdHJpbGxpb24gc3BlY2llcyBpbmhhYml0IG91ciBwbGFuZXQgYnV0IG9ubHkgYSBtaW5pc2N1bGUgYW5kIHVucmVwcmVzZW50YXRpdmUgZnJhY3Rpb24gKGxlc3MgdGhhbiAwLjAwMDAxJSkgaGF2ZSBiZWVuIHN0dWRpZWQgb3Igc2VxdWVuY2VkIHRvIGRhdGUuIERlZXAgbGVhcm5pbmcgbW9kZWxzLCBpbmNsdWRpbmcgdGhvc2UgYXBwbGllZCB0byB0YXNrcyBpbiB0aGUgbGlmZSBzY2llbmNlcywgZGVwZW5kIG9uIHRoZSBxdWFsaXR5IGFuZCBzaXplIG9mIHRyYWluaW5nIG9yIHJlZmVyZW5jZSBkYXRhc2V0cy4gR2l2ZW4gdGhlIGxhcmdlIGtub3dsZWRnZSBnYXAgd2UgZXhwZXJpZW5jZSB3aGVuIGl0IGNvbWVzIHRvIGxpZmUgb24gZWFydGgsIHdlIHByZXNlbnQgYSBkYXRhLWNlbnRyaWMgYXBwcm9hY2ggdG8gaW1wcm92aW5nIGRlZXAgbGVhcm5pbmcgbW9kZWxzIGluIEJpb2xvZ3k6IFdlIGJ1aWx0IHBhcnRuZXJzaGlwcyB3aXRoIG5hdHVyZSBwYXJrcyBhbmQgYmlvZGl2ZXJzaXR5IHN0YWtlaG9sZGVycyBhY3Jvc3MgNSBjb250aW5lbnRzIGNvdmVyaW5nIDUwJSBvZiBnbG9iYWwgYmlvbWVzLCBlc3RhYmxpc2hpbmcgYSBnbG9iYWwgbWV0YWdlbm9taWNzIGFuZCBiaW9sb2dpY2FsIGRhdGEgc3VwcGx5IGNoYWluLiBXaXRoIGhpZ2hlciBwcm90ZWluIHNlcXVlbmNlIGRpdmVyc2l0eSBjYXB0dXJlZCBpbiB0aGlzIGRhdGFzZXQgY29tcGFyZWQgdG8gZXhpc3RpbmcgcHVibGljIGRhdGEsIHdlIGFwcGx5IHRoaXMgZGF0YSBhZHZhbnRhZ2UgdG8gdGhlIHByb3RlaW4gZm9sZGluZyBwcm9ibGVtIGJ5IE1TQSBzdXBwbGVtZW50YXRpb24gZHVyaW5nIGluZmVyZW5jZSBvZiBBbHBoYUZvbGQyLiBPdXIgbW9kZWwsIEJhc2VGb2xkLCBleGNlZWRzIHRyYWRpdGlvbmFsIEFscGhhRm9sZDIgcGVyZm9ybWFuY2UgYWNyb3NzIHRhcmdldHMgZnJvbSB0aGUgQ0FTUDE1IGFuZCBDQU1FTywgNjAlIG9mIHdoaWNoIHNob3cgaW1wcm92ZWQgcExERFQgc2NvcmVzIGFuZCBSTVNEIHZhbHVlcyBiZWluZyByZWR1Y2VkIGJ5IHVwIHRvIDgwJS4gT24gdG9wIG9mIHRoaXMsIHRoZSBpbXByb3ZlZCBxdWFsaXR5IG9mIHRoZSBwcmVkaWN0ZWQgc3RydWN0dXJlcyBjYW4geWllbGQgYmV0dGVyIGRvY2tpbmcgcmVzdWx0cy4gQnkgc2hhcmluZyBiZW5lZml0cyB3aXRoIHRoZSBzdGFrZWhvbGRlcnMgdGhpcyBkYXRhIG9yaWdpbmF0ZXMgZnJvbSwgd2UgcHJlc2VudCBhIHdheSBvZiBzaW11bHRhbmVvdXNseSBpbXByb3ZpbmcgZGVlcCBsZWFybmluZyBtb2RlbHMgZm9yIGJpb2xvZ3kgYW5kIGluY2VudGl2aXNpbmcgcHJvdGVjdGlvbiBvZiBvdXIgcGxhbmV04oCZcyBiaW9kaXZlcnNpdHkuIiwsLFVucmVsZWFzZWQsVW5pdGVkIEtpbmdkb20gb2YgR3JlYXQgQnJpdGFpbiBhbmQgTm9ydGhlcm4gSXJlbGFuZCxBbHBoYUZvbGQgMiwsLCwsMjAyNS0xMS0yOCAxMTo1Mzo0NCswMDowMCwsLCwsLEluZHVzdHJ5LCwsLCxVbnJlbGVhc2VkLCwsLCwsLCwsLCwsLE5vCkdyb3VuZGluZ0dQVCwiTXVsdGltb2RhbCxMYW5ndWFnZSxWaWRlbyxWaXNpb24sU3BlZWNoIiwiQ2hhdCxMYW5ndWFnZSBtb2RlbGluZy9nZW5lcmF0aW9uLEltYWdlIGVtYmVkZGluZyxJbWFnZSBjYXB0aW9uaW5nLFZpZGVvIGRlc2NyaXB0aW9uLFNwZWVjaCByZWNvZ25pdGlvbiAoQVNSKSIsIkJ5dGVEYW5jZSxGdWRhbiBVbml2ZXJzaXR5IiwiWmhhb3dlaSBMaSwgUWkgWHUsIERvbmcgWmhhbmcsIEhhbmcgU29uZywgWWlxaW5nIENhaSwgUWkgUWksIFJhbiBaaG91LCBKdW50aW5nIFBhbiwgWmVmZW5nIExpLCBWYW4gVHUgVnUsIFpoaWRhIEh1YW5nLCBUYW8gV2FuZyIsMjAyNC0wMy0wNSxHcm91bmRpbmdHUFQ6TGFuZ3VhZ2UgRW5oYW5jZWQgTXVsdGktbW9kYWwgR3JvdW5kaW5nIE1vZGVsLGh0dHBzOi8vYXJ4aXYub3JnL2Ficy8yNDAxLjA2MDcxdjUsLCwsNzAwMDAwMDAwMC4wLCwsLCxjYW4gcHJvYmFibHkgYmUgZXh0cmFjdGVkIGZyb20gdGhlaXIgZ2l0aHViIGRhdGFzZXQgcHJlcGFyYXRpb24gZ3VpZGUsLCxOVklESUEgQTEwMCwsQ29uZmlkZW50LCJNdWx0aS1tb2RhbCBsYXJnZSBsYW5ndWFnZSBtb2RlbHMgaGF2ZSBkZW1vbnN0cmF0ZWQgaW1wcmVzc2l2ZSBwZXJmb3JtYW5jZSBhY3Jvc3MgdmFyaW91cyB0YXNrcyBpbiBkaWZmZXJlbnQgbW9kYWxpdGllcy4gSG93ZXZlciwgZXhpc3RpbmcgbXVsdGktbW9kYWwgbW9kZWxzIHByaW1hcmlseSBlbXBoYXNpemUgY2FwdHVyaW5nIGdsb2JhbCBpbmZvcm1hdGlvbiB3aXRoaW4gZWFjaCBtb2RhbGl0eSB3aGlsZSBuZWdsZWN0aW5nIHRoZSBpbXBvcnRhbmNlIG9mIHBlcmNlaXZpbmcgbG9jYWwgaW5mb3JtYXRpb24gYWNyb3NzIG1vZGFsaXRpZXMuIENvbnNlcXVlbnRseSwgdGhlc2UgbW9kZWxzIGxhY2sgdGhlIGFiaWxpdHkgdG8gZWZmZWN0aXZlbHkgdW5kZXJzdGFuZCB0aGUgZmluZS1ncmFpbmVkIGRldGFpbHMgb2YgaW5wdXQgZGF0YSwgbGltaXRpbmcgdGhlaXIgcGVyZm9ybWFuY2UgaW4gdGFza3MgdGhhdCByZXF1aXJlIGEgbW9yZSBudWFuY2VkIHVuZGVyc3RhbmRpbmcuIFRvIGFkZHJlc3MgdGhpcyBsaW1pdGF0aW9uLCB0aGVyZSBpcyBhIGNvbXBlbGxpbmcgbmVlZCB0byBkZXZlbG9wIG1vZGVscyB0aGF0IGVuYWJsZSBmaW5lLWdyYWluZWQgdW5kZXJzdGFuZGluZyBhY3Jvc3MgbXVsdGlwbGUgbW9kYWxpdGllcywgdGhlcmVieSBlbmhhbmNpbmcgdGhlaXIgYXBwbGljYWJpbGl0eSB0byBhIHdpZGUgcmFuZ2Ugb2YgdGFza3MuIEluIHRoaXMgcGFwZXIsIHdlIHByb3Bvc2UgR3JvdW5kaW5nR1BULCBhIGxhbmd1YWdlIGVuaGFuY2VkIG11bHRpLW1vZGFsIGdyb3VuZGluZyBtb2RlbC4gQmV5b25kIGNhcHR1cmluZyBnbG9iYWwgaW5mb3JtYXRpb24gbGlrZSBvdGhlciBtdWx0aS1tb2RhbCBtb2RlbHMsIG91ciBwcm9wb3NlZCBtb2RlbCBleGNlbHMgYXQgdGFza3MgZGVtYW5kaW5nIGEgZGV0YWlsZWQgdW5kZXJzdGFuZGluZyBvZiBsb2NhbCBpbmZvcm1hdGlvbiB3aXRoaW4gdGhlIGlucHV0LiBJdCBkZW1vbnN0cmF0ZXMgcHJlY2lzZSBpZGVudGlmaWNhdGlvbiBhbmQgbG9jYWxpemF0aW9uIG9mIHNwZWNpZmljIHJlZ2lvbnMgaW4gaW1hZ2VzIG9yIG1vbWVudHMgaW4gdmlkZW9zLiBUbyBhY2hpZXZlIHRoaXMgb2JqZWN0aXZlLCB3ZSBkZXNpZ24gYSBkaXZlcnNpZmllZCBkYXRhc2V0IGNvbnN0cnVjdGlvbiBwaXBlbGluZSwgcmVzdWx0aW5nIGluIGEgbXVsdGktbW9kYWwsIG11bHRpLWdyYW51bGFyaXR5IGRhdGFzZXQgZm9yIG1vZGVsIHRyYWluaW5nLiBUaGUgY29kZSwgZGF0YXNldCwgYW5kIGRlbW8gb2Ygb3VyIG1vZGVsIGNhbiBiZSBmb3VuZCBhdCBodHRwczogLy9naXRodWIuY29tL2x6dy1sencvR3JvdW5kaW5nR1BULiIsMS4wLCxPcGVuIHdlaWdodHMgKHVucmVzdHJpY3RlZCksIkNoaW5hLENoaW5hIixWaWN1bmEtN0IgdjAsLCw4LjAsLDIwMjUtMTEtMjggMTE6NTM6NDQrMDA6MDAsLCwsLCwiSW5kdXN0cnksQWNhZGVtaWEiLCwsLCxPcGVuIHNvdXJjZSwiaHR0cHM6IC8vZ2l0aHViLmNvbS9senctbHp3L0dyb3VuZGluZ0dQVAoKIEFwYWNoZS0yLjAgbGljZW5zZSIsLCwsLCw2MzMxLjgwMDQzNTI5NjE1MSwsLCwsLFllcwpDbGF1ZGUgMyBIYWlrdSxMYW5ndWFnZSwiQ2hhdCxDb2RlIGdlbmVyYXRpb24sTGFuZ3VhZ2UgbW9kZWxpbmcvZ2VuZXJhdGlvbixRdWVzdGlvbiBhbnN3ZXJpbmciLEFudGhyb3BpYywsMjAyNC0wMy0wNCwiVGhlIENsYXVkZSAzIE1vZGVsIEZhbWlseTogT3B1cywgU29ubmV0LCBIYWlrdSIsaHR0cHM6Ly93d3ctY2RuLmFudGhyb3BpYy5jb20vZGU4YmE5YjAxYzlhYjdjYmFiZjVjMzNiODBiN2JiYzYxODg1NzYyNy9Nb2RlbF9DYXJkX0NsYXVkZV8zLnBkZiwsLCwsLCwsLCwsIkxpa2UgaXRzIHByZWRlY2Vzc29ycywgQ2xhdWRlIDMgbW9kZWxzIGVtcGxveSB2YXJpb3VzIHRyYWluaW5nIG1ldGhvZHMsIHN1Y2gg</x:v>
      </x:c>
    </x:row>
    <x:row r="134" ht="18" customHeight="1">
      <x:c r="A134" s="17" t="n">
        <x:v>129</x:v>
      </x:c>
      <x:c r="B134" s="17" t="n">
        <x:v>310</x:v>
      </x:c>
      <x:c r="C134" s="160" t="str">
        <x:v>YXMgdW5zdXBlcnZpc2VkIGxlYXJuaW5nIGFuZCBDb25zdGl0dXRpb25hbCBBSSBbNl0uIFRoZXNlIG1vZGVscyB3ZXJlIHRyYWluZWQgdXNpbmcgaGFyZHdhcmUgZnJvbSBBbWF6b24gV2ViIFNlcnZpY2VzIChBV1MpIGFuZCBHb29nbGUgQ2xvdWQgUGxhdGZvcm0gKEdDUCkiLCwsVW5rbm93biwiV2UgaW50cm9kdWNlIENsYXVkZSAzLCBhIG5ldyBmYW1pbHkgb2YgbGFyZ2UgbXVsdGltb2RhbCBtb2RlbHMg4oCTIENsYXVkZSAzIE9wdXMsIG91ciBtb3N0IGNhcGFibGUgb2ZmZXJpbmcsIENsYXVkZSAzIFNvbm5ldCwgd2hpY2ggcHJvdmlkZXMgYSBjb21iaW5hdGlvbiBvZiBza2lsbHMgYW5kIHNwZWVkLCBhbmQgQ2xhdWRlIDMgSGFpa3UsIG91ciBmYXN0ZXN0IGFuZCBsZWFzdCBleHBlbnNpdmUgbW9kZWwuIEFsbCBuZXcgbW9kZWxzIGhhdmUgdmlzaW9uIGNhcGFiaWxpdGllcyB0aGF0IGVuYWJsZSB0aGVtIHRvIHByb2Nlc3MgYW5kIGFuYWx5emUgaW1hZ2UgZGF0YS4gVGhlIENsYXVkZSAzIGZhbWlseSBkZW1vbnN0cmF0ZXMgc3Ryb25nIHBlcmZvcm1hbmNlIGFjcm9zcyBiZW5jaG1hcmsgZXZhbHVhdGlvbnMgYW5kIHNldHMgYSBuZXcgc3RhbmRhcmQgb24KbWVhc3VyZXMgb2YgcmVhc29uaW5nLCBtYXRoLCBhbmQgY29kaW5nLiBDbGF1ZGUgMyBPcHVzIGFjaGlldmVzIHN0YXRlLW9mLXRoZS1hcnQgcmVzdWx0cyBvbiBldmFsdWF0aW9ucyBsaWtlIEdQUUEgWzFdLCBNTUxVIFsyXSwgTU1NVSBbM10gYW5kIG1hbnkgbW9yZS4gQ2xhdWRlIDMgSGFpa3UgcGVyZm9ybXMgYXMgd2VsbCBvciBiZXR0ZXIgdGhhbiBDbGF1ZGUgMiBbNF0gb24gbW9zdCBwdXJlLXRleHQgdGFza3MsIHdoaWxlIFNvbm5ldCBhbmQgT3B1cyBzaWduaWZpY2FudGx5IG91dHBlcmZvcm0gaXQuIEFkZGl0aW9uYWxseSwgdGhlc2UgbW9kZWxzIGV4aGliaXQgaW1wcm92ZWQgZmx1ZW5jeSBpbiBub24tRW5nbGlzaCBsYW5ndWFnZXMsIG1ha2luZyB0aGVtIG1vcmUgdmVyc2F0aWxlIGZvciBhIGdsb2JhbCBhdWRpZW5jZS4gSW4gdGhpcyByZXBvcnQsIHdlIHByb3ZpZGUgYW4gaW4tZGVwdGggYW5hbHlzaXMgb2Ygb3VyIGV2YWx1YXRpb25zLCBmb2N1c2luZyBvbiBjb3JlIGNhcGFiaWxpdGllcywgc2FmZXR5LCBzb2NpZXRhbCBpbXBhY3RzLCBhbmQgdGhlIGNhdGFzdHJvcGhpYyByaXNrIGFzc2Vzc21lbnRzIHdlIGNvbW1pdHRlZCB0byBpbiBvdXIgUmVzcG9uc2libGUgU2NhbGluZyBQb2xpY3kgWzVdLgoiLCwsQVBJIGFjY2VzcyxVbml0ZWQgU3RhdGVzIG9mIEFtZXJpY2EsLCwsLCwyMDI2LTA0LTI0IDE5OjMyOjQwKzAwOjAwLCwsLCwsSW5kdXN0cnksLCwsLFVucmVsZWFzZWQsLFRydWUsLCwsLCwsLCwsLE5vCkNsYXVkZSAzIFNvbm5ldCwiTXVsdGltb2RhbCxMYW5ndWFnZSxWaXNpb24iLCJDaGF0LEltYWdlIGNhcHRpb25pbmcsQ29kZSBnZW5lcmF0aW9uLExhbmd1YWdlIG1vZGVsaW5nL2dlbmVyYXRpb24iLEFudGhyb3BpYywsMjAyNC0wMy0wNCwiVGhlIENsYXVkZSAzIE1vZGVsIEZhbWlseTogT3B1cywgU29ubmV0LCBIYWlrdSIsaHR0cHM6Ly93d3ctY2RuLmFudGhyb3BpYy5jb20vZGU4YmE5YjAxYzlhYjdjYmFiZjVjMzNiODBiN2JiYzYxODg1NzYyNy9Nb2RlbF9DYXJkX0NsYXVkZV8zLnBkZiwsVHJhaW5pbmcgY29zdCwiQmFzZWQgb24gbGVha3MsIENsYXVkZSAzIE9wdXMgYW5kIFNvbm5ldCBwcm9iYWJseSBjb3N0ID4kMU0gdG8gdHJhaW4uIiwsLCwsLCwsIkxpa2UgaXRzIHByZWRlY2Vzc29ycywgQ2xhdWRlIDMgbW9kZWxzIGVtcGxveSB2YXJpb3VzIHRyYWluaW5nIG1ldGhvZHMsIHN1Y2ggYXMgdW5zdXBlcnZpc2VkIGxlYXJuaW5nIGFuZCBDb25zdGl0dXRpb25hbCBBSSBbNl0uIFRoZXNlIG1vZGVscyB3ZXJlIHRyYWluZWQgdXNpbmcgaGFyZHdhcmUgZnJvbSBBbWF6b24gV2ViIFNlcnZpY2VzIChBV1MpIGFuZCBHb29nbGUgQ2xvdWQgUGxhdGZvcm0gKEdDUCkiLCwsVW5rbm93biwiV2UgaW50cm9kdWNlIENsYXVkZSAzLCBhIG5ldyBmYW1pbHkgb2YgbGFyZ2UgbXVsdGltb2RhbCBtb2RlbHMg4oCTIENsYXVkZSAzIE9wdXMsIG91ciBtb3N0IGNhcGFibGUgb2ZmZXJpbmcsIENsYXVkZSAzIFNvbm5ldCwgd2hpY2ggcHJvdmlkZXMgYSBjb21iaW5hdGlvbiBvZiBza2lsbHMgYW5kIHNwZWVkLCBhbmQgQ2xhdWRlIDMgSGFpa3UsIG91ciBmYXN0ZXN0IGFuZCBsZWFzdCBleHBlbnNpdmUgbW9kZWwuIEFsbCBuZXcgbW9kZWxzIGhhdmUgdmlzaW9uIGNhcGFiaWxpdGllcyB0aGF0IGVuYWJsZSB0aGVtIHRvIHByb2Nlc3MgYW5kIGFuYWx5emUgaW1hZ2UgZGF0YS4gVGhlIENsYXVkZSAzIGZhbWlseSBkZW1vbnN0cmF0ZXMgc3Ryb25nIHBlcmZvcm1hbmNlIGFjcm9zcyBiZW5jaG1hcmsgZXZhbHVhdGlvbnMgYW5kIHNldHMgYSBuZXcgc3RhbmRhcmQgb24KbWVhc3VyZXMgb2YgcmVhc29uaW5nLCBtYXRoLCBhbmQgY29kaW5nLiBDbGF1ZGUgMyBPcHVzIGFjaGlldmVzIHN0YXRlLW9mLXRoZS1hcnQgcmVzdWx0cyBvbiBldmFsdWF0aW9ucyBsaWtlIEdQUUEgWzFdLCBNTUxVIFsyXSwgTU1NVSBbM10gYW5kIG1hbnkgbW9yZS4gQ2xhdWRlIDMgSGFpa3UgcGVyZm9ybXMgYXMgd2VsbCBvciBiZXR0ZXIgdGhhbiBDbGF1ZGUgMiBbNF0gb24gbW9zdCBwdXJlLXRleHQgdGFza3MsIHdoaWxlIFNvbm5ldCBhbmQgT3B1cyBzaWduaWZpY2FudGx5IG91dHBlcmZvcm0gaXQuIEFkZGl0aW9uYWxseSwgdGhlc2UgbW9kZWxzIGV4aGliaXQgaW1wcm92ZWQgZmx1ZW5jeSBpbiBub24tRW5nbGlzaCBsYW5ndWFnZXMsIG1ha2luZyB0aGVtIG1vcmUgdmVyc2F0aWxlIGZvciBhIGdsb2JhbCBhdWRpZW5jZS4gSW4gdGhpcyByZXBvcnQsIHdlIHByb3ZpZGUgYW4gaW4tZGVwdGggYW5hbHlzaXMgb2Ygb3VyIGV2YWx1YXRpb25zLCBmb2N1c2luZyBvbiBjb3JlIGNhcGFiaWxpdGllcywgc2FmZXR5LCBzb2NpZXRhbCBpbXBhY3RzLCBhbmQgdGhlIGNhdGFzdHJvcGhpYyByaXNrIGFzc2Vzc21lbnRzIHdlIGNvbW1pdHRlZCB0byBpbiBvdXIgUmVzcG9uc2libGUgU2NhbGluZyBQb2xpY3kgWzVdLgoiLCwsQVBJIGFjY2VzcyxVbml0ZWQgU3RhdGVzIG9mIEFtZXJpY2EsLCwsLCwyMDI2LTA0LTI0IDE5OjMyOjUzKzAwOjAwLCwsLCwsSW5kdXN0cnksLCwsLFVucmVsZWFzZWQsLFRydWUsLCwsLCwsLCwsLE5vCkNsYXVkZSAzIE9wdXMsIk11bHRpbW9kYWwsTGFuZ3VhZ2UsVmlzaW9uIiwiQ2hhdCxJbWFnZSBjYXB0aW9uaW5nLENvZGUgZ2VuZXJhdGlvbixMYW5ndWFnZSBtb2RlbGluZy9nZW5lcmF0aW9uIixBbnRocm9waWMsLDIwMjQtMDMtMDQsIlRoZSBDbGF1ZGUgMyBNb2RlbCBGYW1pbHk6IE9wdXMsIFNvbm5ldCwgSGFpa3UiLGh0dHBzOi8vd3d3LWNkbi5hbnRocm9waWMuY29tL2RlOGJhOWIwMWM5YWI3Y2JhYmY1YzMzYjgwYjdiYmM2MTg4NTc2MjcvTW9kZWxfQ2FyZF9DbGF1ZGVfMy5wZGYsLCJTT1RBIGltcHJvdmVtZW50LFRyYWluaW5nIGNvc3QiLCJCYXNlZCBvbiBsZWFrcywgQ2xhdWRlIDMgT3B1cyBhbmQgU29ubmV0IHByb2JhYmx5IGNvc3QgPiQxTSB0byB0cmFpbi4KCiIiQ2xhdWRlIDMgT3B1cyBhY2hpZXZlcyBzdGF0ZS1vZi10aGUtYXJ0IHJlc3VsdHMgb24gZXZhbHVhdGlvbnMgbGlrZSBHUFFBIFsxXSwgTU1MVSBbMl0sIE1NTVUgWzNdIGFuZCBtYW55IG1vcmUuICIiCgpUYWJsZSAxLCBUYWJsZSAzIiwsLCxUcmFpbmluZyBjb21wdXRlIGVzdGltYXRlZCB0byBiZSAxLjY0ZTI1IEZMT1AgZnJvbSBiZW5jaG1hcmsgc2NvcmVzLiBodHRwczovL2NvbGFiLnJlc2VhcmNoLmdvb2dsZS5jb20vZHJpdmUvMXIzcFVNaEI3S2gwR2xzOWVHLXZfWGVmV3J5ZTlmVlFSP3VzcD1zaGFyaW5nLCwsLCJMaWtlIGl0cyBwcmVkZWNlc3NvcnMsIENsYXVkZSAzIG1vZGVscyBlbXBsb3kgdmFyaW91cyB0cmFpbmluZyBtZXRob2RzLCBzdWNoIGFzIHVuc3VwZXJ2aXNlZCBsZWFybmluZyBhbmQgQ29uc3RpdHV0aW9uYWwgQUkgWzZdLiBUaGVzZSBtb2RlbHMgd2VyZSB0cmFpbmVkIHVzaW5nIGhhcmR3YXJlIGZyb20gQW1hem9uIFdlYiBTZXJ2aWNlcyAoQVdTKSBhbmQgR29vZ2xlIENsb3VkIFBsYXRmb3JtIChHQ1ApIiwsLFNwZWN1bGF0aXZlLCJXZSBpbnRyb2R1Y2UgQ2xhdWRlIDMsIGEgbmV3IGZhbWlseSBvZiBsYXJnZSBtdWx0aW1vZGFsIG1vZGVscyDigJMgQ2xhdWRlIDMgT3B1cywgb3VyIG1vc3QgY2FwYWJsZSBvZmZlcmluZywgQ2xhdWRlIDMgU29ubmV0LCB3aGljaCBwcm92aWRlcyBhIGNvbWJpbmF0aW9uIG9mIHNraWxscyBhbmQgc3BlZWQsIGFuZCBDbGF1ZGUgMyBIYWlrdSwgb3VyIGZhc3Rlc3QgYW5kIGxlYXN0IGV4cGVuc2l2ZSBtb2RlbC4gQWxsIG5ldyBtb2RlbHMgaGF2ZSB2aXNpb24gY2FwYWJpbGl0aWVzIHRoYXQgZW5hYmxlIHRoZW0gdG8gcHJvY2VzcyBhbmQgYW5hbHl6ZSBpbWFnZSBkYXRhLiBUaGUgQ2xhdWRlIDMgZmFtaWx5IGRlbW9uc3RyYXRlcyBzdHJvbmcgcGVyZm9ybWFuY2UgYWNyb3NzIGJlbmNobWFyayBldmFsdWF0aW9ucyBhbmQgc2V0cyBhIG5ldyBzdGFuZGFyZCBvbgptZWFzdXJlcyBvZiByZWFzb25pbmcsIG1hdGgsIGFuZCBjb2RpbmcuIENsYXVkZSAzIE9wdXMgYWNoaWV2ZXMgc3RhdGUtb2YtdGhlLWFydCByZXN1bHRzIG9uIGV2YWx1YXRpb25zIGxpa2UgR1BRQSBbMV0sIE1NTFUgWzJdLCBNTU1VIFszXSBhbmQgbWFueSBtb3JlLiBDbGF1ZGUgMyBIYWlrdSBwZXJmb3JtcyBhcyB3ZWxsIG9yIGJldHRlciB0aGFuIENsYXVkZSAyIFs0XSBvbiBtb3N0IHB1cmUtdGV4dCB0YXNrcywgd2hpbGUgU29ubmV0IGFuZCBPcHVzIHNpZ25pZmljYW50bHkgb3V0cGVyZm9ybSBpdC4gQWRkaXRpb25hbGx5LCB0aGVzZSBtb2RlbHMgZXhoaWJpdCBpbXByb3ZlZCBmbHVlbmN5IGluIG5vbi1FbmdsaXNoIGxhbmd1YWdlcywgbWFraW5nIHRoZW0gbW9yZSB2ZXJzYXRpbGUgZm9yIGEgZ2xvYmFsIGF1ZGllbmNlLiBJbiB0aGlzIHJlcG9ydCwgd2UgcHJvdmlkZSBhbiBpbi1kZXB0aCBhbmFseXNpcyBvZiBvdXIgZXZhbHVhdGlvbnMsIGZvY3VzaW5nIG9uIGNvcmUgY2FwYWJpbGl0aWVzLCBzYWZldHksIHNvY2lldGFsIGltcGFjdHMsIGFuZCB0aGUgY2F0YXN0cm9waGljIHJpc2sgYXNzZXNzbWVudHMgd2UgY29tbWl0dGVkIHRvIGluIG91ciBSZXNwb25zaWJsZSBTY2FsaW5nIFBvbGljeSBbNV0uCiIsLCxBUEkgYWNjZXNzLFVuaXRlZCBTdGF0ZXMgb2YgQW1lcmljYSwsLCwsLDIwMjYtMDQtMjQgMTk6MzI6NTMrMDA6MDAsLCwsLCxJbmR1c3RyeSwsLCwsVW5yZWxlYXNlZCwsVHJ1ZSwsLCxUcnVlLCxCZW5jaG1hcmtzLCwsLCxObwpBcmFtY28gTWV0YWJyYWluIEFJLExhbmd1YWdlLExhbmd1YWdlIG1vZGVsaW5nL2dlbmVyYXRpb24sU2F1ZGkgQXJhbWNvLFNhdWRpIEFyYW1jbywyMDI0LTAzLTA0LFNhdWRpIEFyYW1jbyB1bnZlaWxzIGluZHVzdHJ54oCZcyBmaXJzdCBnZW5lcmF0aXZlIEFJIG1vZGVsLGh0dHBzOi8vd3d3Lm9mZnNob3JlLXRlY2hub2xvZ3kuY29tL25ld3Mvc2F1ZGktYXJhbWNvLXVudmVpbHMtaW5kdXN0cnktZmlyc3QtZ2VuZXJhdGl2ZS1haS1tb2RlbC8sLFRyYWluaW5nIGNvc3QsLDI1MDAwMDAwMDAwMC4wLCIiIkl0IGhhcyAyNTAgYmlsbGlvbiBwYXJhbWV0ZXJzIHRoYXQgYXJlIGFkanVzdGFibGUgZHVyaW5nIHRyYWluaW5nIHRvIGdlbmVyYXRlIG91dHB1dHMgb3IgbWFrZSBwcmVkaWN0aW9ucy4iIiIsMS4wNWUrMjUsNioyNTBCKjdUPTEuMDVlKzI1LDcwMDAwMDAwMDAwMDAsLCwsLFN1cGVydmlzZWQsTGlrZWx5LCwsLFVucmVsZWFzZWQsU2F1ZGkgQXJhYmlhLCwsLCwsMjAyNS0xMS0yOCAxMTo1Mzo0NCswMDowMCwsLCwsLCJJbmR1c3RyeSxHb3Zlcm5tZW50IiwsLCwsVW5yZWxlYXNlZCwsVHJ1ZSwsLCwsLE9wZXJhdGlvbiBjb3VudGluZywsLCwsTm8KTUFDRS1NUC0wLE1hdGVyaWFscyBzY2llbmNlLE1vbGVjdWxhciBzaW11bGF0aW9uLCJVbml2ZXJzaXR5IG9mIENhbWJyaWRnZSxGZWRlcmFsIEluc3RpdHV0ZSBvZiBNYXRlcmlhbHMgUmVzZWFyY2ggYW5kIFRlc3RpbmcgKEJBTSksTkVSU0MsIExhd3JlbmNlIEJlcmtlbGV5IE5hdGlvbmFsIExhYm9yYXRvcnksVW5pdmVyc2l0eSBvZiBCcml0aXNoIENvbHVtYmlhIChVQkMpLEZyaWVkcmljaCBTY2hpbGxlciBVbml2ZXJzaXR5IEplbmEsVW5pdmVyc2l0eSBvZiBCYXlyZXV0aCxGcml0eiBIYWJlciBJbnN0aXR1dGUgb2YgdGhlIE1heCBQbGFuY2sgU29jaWV0eSxVLiBTLiBOYXZhbCBSZXNlYXJjaCBMYWJvcmF0b3J5LENoZW1peCxEYXJlc2J1cnkgTGFib3JhdG9yeSxCQVNGLFVuaXZlcnNpdHkgb2YgU291dGggQ2Fyb2xpbmEsVW5pdmVyc2l0eSBvZiBTdHV0dGdhcnQsVXBwc2FsYSBVbml2ZXJzaXR5LE5ld2Nhc3RsZSBVbml2ZXJzaXR5LFRlY2huaWNhbCBVbml2ZXJzaXR5IG9mIERlbm1hcmssQWl4LU1hcnNlaWxsZSBVbml2ZXJzaXTDqSxVbml2ZXJzaXR5IG9mIFdhcndpY2ssVW5pdmVyc2l0eSBvZiBDYWxpZm9ybmlhIExvcyBBbmdlbGVzIChVQ0xBKSxJbnN0YURlZXAsVW5pdmVyc2l0eSBvZiBDYWxpZm9ybmlhIChVQykgQmVya2VsZXkiLCJJbHllcyBCYXRhdGlhLCBQaGlsaXBwIEJlbm5lciwgWXVhbiBDaGlhbmcsIEFsaW4gTS4gRWxlbmEsIETDoXZpZCBQLiBLb3bDoWNzLCBKYW5vc2ggUmllYmVzZWxsLCBYYXZpZXIgUi4gQWR2aW5jdWxhLCBNYXJrIEFzdGEsIE1hdHRoZXcgQXZheWxvbiwgV2lsbGlhbSBKLiBCYWxkd2luLCBGYWJpYW4gQmVyZ2VyLCBOb2FtIEJlcm5zdGVpbiwgQXJnaHlhIEJob3dtaWssIFNhbXVlbCBNLiBCbGF1LCBWbGFkIEPEg3JhcmUsIEphbWVzIFAuIERhcmJ5LCBTYW5kaXAgRGUsIEZsYXZpYW5vIERlbGxhIFBpYSwgVm9sa2VyIEwuIERlcmluZ2VyLCBSb2thcyBFbGlqb8WhaXVzLCBaYWthcml5YSBFbC1NYWNoYWNoaSwgRmFiaW8gRmFsY2lvbmksIEVkdmluIEZha28sIEFuZHJlYSBDLiBGZXJyYXJpLCBBbm5hbGVuYSBHZW5yZWl0aC1TY2hyaWV2ZXIsIEphbmluZSBHZW9yZ2UsIFJoeXMgRS4gQS4gR29vZGFsbCwgQ2xhcmUgUC4gR3JleSwgUGV0ciBHcmlnb3JldiwgU2h1YW5nIEhhbiwgV2lsbCBIYW5kbGV5LCBIZW5kcmlrIEguIEhlZW5lbiwgS2Vyc3RpIEhlcm1hbnNzb24sIENocmlzdGlhbiBIb2xtLCBKYWQgSmFhZmFyLCBTdGVwaGFuIEhvZm1hbm4sIEtvbnN0YW50aW4gUy4gSmFrb2IsIEh5dW53b29rIEp1bmcsIFZlbmthdCBLYXBpbCwgQWFyb24gRC4gS2FwbGFuLCBOaW1hIEthcmltaXRhcmksIEphbWVzIFIuIEtlcm1vZGUsIE5hbXUgS3JvdXBhLCBKb2xsYSBLdWxsZ3JlbiwgTWF0dGhldyBDLiBLdW5lciwgRG9tYW50YXMgS3VyeWxhLCBHdW9kYSBMaWVwdW9uaXV0ZSwgSm9oYW5uZXMgVC4gTWFyZ3JhZiwgSW9hbi1Cb2dkYW4gTWFnZMSDdSwgQW5nZWxvcyBNaWNoYWVsaWRlcywgSi4gSGFycnkgTW9vcmUsIEFha2FzaCBBLiBOYWlrLCBTYW11ZWwgUC4gTmlibGV0dCwgU2FtIFdhbHRvbiBOb3J3b29kLCBOaWFtaCBPJ05laWxsLCBDaHJpc3RvcGggT3J0bmVyLCBLcmlzdGluIEEuIFBlcnNzb24sIEthcnN0ZW4gUmV1dGVyLCBBbmRyZXcgUy4gUm9zZW4sIExhcnMgTC4gU2NoYWFmLCBDaHJpc3RvcGggU2NocmFuLCBCZW5qYW1pbiBYLiBTaGksIEVyaWMgU2l2b254YXksIFRhbcOhcyBLLiBTdGVuY3plbCwgVmlrdG9yIFN2YWhuLCBDaHJpc3RvcGhlciBTdXR0b24sIFRob21hcyBELiBTd2luYnVybmUsIEp1bGVzIFRpbGx5LCBDYXMgdmFuIGRlciBPb3JkLCBFc3p0ZXIgVmFyZ2EtVW1icmljaCwgVGVqcyBWZWdnZSwgTWFydGluIFZvbmRyw6FrLCBZYW5nc2h1YWkgV2FuZywgV2lsbGlhbSBDLiBXaXR0LCBGYWJpYW4gWmlsbHMsIEfDoWJvciBDc8OhbnlpIiwyMDI0LTAzLTAxLEEgZm91bmRhdGlvbiBtb2RlbCBmb3IgYXRvbWlzdGljIG1hdGVyaWFscyBjaGVtaXN0cnksaHR0cHM6Ly9hcnhpdi5vcmcvYWJzLzI0MDEuMDAwOTYsLCwsLCw4Ljc2MDk2ZSsyMCwzMTIwMDAwMDAwMDAwMDAqMjYwMCozNjAwKjAuMyA9IDguNzYwOTZlKzIwLCwsLCIiIk1vZGVscyBhcmUgdHJhaW5lZCBmb3IgMjAwIGVwb2NocyBvbiA0MOKAkzgwIE5WSURJQSBBMTAwIEdQVXMgYWNyb3NzIDEw4oCTMjAgbm9kZXMuIFRyYWluaW5nIHRoZSBtZWRpdW0tc2l6ZWQgbW9kZWwgdG9vayBhcHByb3guIDIsNjAwIEdQVSBob3Vycy4iIiIsTlZJRElBIEExMDAsLENvbmZpZGVudCwiTWFjaGluZS1sZWFybmVkIGZvcmNlIGZpZWxkcyBoYXZlIHRyYW5zZm9ybWVkIHRoZSBhdG9taXN0aWMgbW9kZWxsaW5nIG9mIG1hdGVyaWFscyBieSBlbmFibGluZyBzaW11bGF0aW9ucyBvZiBhYiBpbml0aW8gcXVhbGl0eSBvbiB1bnByZWNlZGVudGVkIHRpbWUgYW5kIGxlbmd0aCBzY2FsZXMuIEhvd2V2ZXIsIHRoZXkgYXJlIGN1cnJlbnRseSBsaW1pdGVkIGJ5OiAoaSkgdGhlIHNpZ25pZmljYW50IGNvbXB1dGF0aW9uYWwgYW5kIGh1bWFuIGVmZm9ydCB0aGF0IG11c3QgZ28gaW50byBkZXZlbG9wbWVudCBhbmQgdmFsaWRhdGlvbiBvZiBwb3RlbnRpYWxzIGZvciBlYWNoIHBhcnRpY3VsYXIgc3lzdGVtIG9mIGludGVyZXN0OyBhbmQgKGlpKSBhIGdlbmVyYWwgbGFjayBvZiB0cmFuc2ZlcmFiaWxpdHkgZnJvbSBvbmUgY2hlbWljYWwgc3lzdGVtIHRvIHRoZSBuZXh0LiBIZXJlLCB1c2luZyB0aGUgc3RhdGUtb2YtdGhlLWFydCBNQUNFIGFyY2hpdGVjdHVyZSB3ZSBpbnRyb2R1Y2UgYSBzaW5nbGUgZ2VuZXJhbC1wdXJwb3NlIE1MIG1vZGVsLCB0cmFpbmVkIG9uIGEgcHVibGljIGRhdGFiYXNlIG9mIDE1MGsgaW5vcmdhbmljIGNyeXN0YWxzLCB0aGF0IGlzIGNhcGFibGUgb2YgcnVubmluZyBzdGFibGUgbW9sZWN1bGFyIGR5bmFtaWNzIG9uIG1vbGVjdWxlcyBhbmQgbWF0ZXJpYWxzLiBXZSBkZW1vbnN0cmF0ZSB0aGUgcG93ZXIgb2YgdGhlIE1BQ0UtTVAtMCBtb2RlbCAtIGFuZCBpdHMgcXVhbGl0YXRpdmUgYW5kIGF0IHRpbWVzIHF1YW50aXRhdGl2ZSBhY2N1cmFjeSAtIG9uIGEgZGl2ZXJzZSBzZXQgcHJvYmxlbXMgaW4gdGhlIHBoeXNpY2FsIHNjaWVuY2VzLCBpbmNsdWRpbmcgdGhlIHByb3BlcnRpZXMgb2Ygc29saWRzLCBsaXF1aWRzLCBnYXNlcywgY2hlbWljYWwgcmVhY3Rpb25zLCBpbnRlcmZhY2VzIGFuZCBldmVuIHRoZSBkeW5hbWljcyBvZiBhIHNtYWxsIHByb3RlaW4uIFRoZSBtb2RlbCBjYW4gYmUgYXBwbGllZCBvdXQgb2YgdGhlIGJveCBhbmQgYXMgYSBzdGFydGluZyBvciAiImZvdW5kYXRpb24gbW9kZWwiIiBmb3IgYW55IGF0b21pc3RpYyBzeXN0ZW0gb2YgaW50ZXJlc3QgYW5kIGlzIHRodXMgYSBzdGVwIHRvd2FyZHMgZGVtb2NyYXRpc2luZyB0aGUgcmV2b2x1dGlvbiBvZiBNTCBmb3JjZSBmaWVsZHMgYnkgbG93ZXJpbmcgdGhlIGJhcnJpZXJzIHRvIGVudHJ5LiIsMjAwLjAsLE9wZW4gd2VpZ2h0cyAodW5yZXN0cmljdGVkKSwiVW5pdGVkIEtpbmdkb20gb2YgR3JlYXQgQnJpdGFpbiBhbmQgTm9ydGhlcm4gSXJlbGFuZCxHZXJtYW55LFVuaXRlZCBTdGF0ZXMgb2YgQW1lcmljYSxDYW5hZGEsR2VybWFueSxHZXJtYW55LEdlcm1hbnksVW5pdGVkIFN0YXRlcyBvZiBBbWVyaWNhLFVuaXRlZCBTdGF0ZXMgb2YgQW1lcmljYSxVbml0ZWQgS2luZ2RvbSBvZiBHcmVhdCBCcml0YWluIGFuZCBOb3J0aGVybiBJcmVsYW5kLEdlcm1hbnksVW5pdGVkIFN0YXRlcyBvZiBBbWVyaWNhLEdlcm1hbnksU3dlZGVuLFVuaXRlZCBLaW5nZG9tIG9mIEdyZWF0IEJyaXRhaW4gYW5kIE5vcnRoZXJuIElyZWxhbmQsRGVubWFyayxGcmFuY2UsVW5pdGVkIEtpbmdkb20gb2YgR3JlYXQgQnJpdGFpbiBhbmQgTm9ydGhlcm4gSXJlbGFuZCxVbml0ZWQgU3RhdGVzIG9mIEFtZXJpY2EsVW5pdGVkIEtpbmdkb20gb2YgR3JlYXQgQnJpdGFpbiBhbmQgTm9ydGhlcm4gSXJlbGFuZCxVbml0ZWQgU3RhdGVzIG9mIEFtZXJpY2EiLCwsLDgwLjAsLDIwMjUtMTEtMjggMTE6NTM6NDQrMDA6MDAsLCwsLCwiQWNhZGVtaWEsQWNhZGVtaWEsR292ZXJubWVudCxBY2FkZW1pYSxBY2FkZW1pYSxBY2FkZW1pYSxBY2FkZW1pYSxHb3Zlcm5tZW50LEluZHVzdHJ5LEFjYWRlbWlhLEluZHVzdHJ5LEFjYWRlbWlhLEFjYWRlbWlhLEFjYWRlbWlhLEFjYWRlbWlhLEFjYWRlbWlhLEFjYWRlbWlhLEFjYWRlbWlhLEFjYWRlbWlhLEluZHVzdHJ5LEFjYWRlbWlhIiwsLCwyNjAwLjAsT3BlbiBzb3VyY2UsIk1JVCBMaWNlbnNlCgpodHRwczovL2dpdGh1Yi5jb20vQUNFc3VpdC9tYWNlLW1wCmh0dHBzOi8vZ2l0aHViLmNvbS9BQ0VzdWl0L21hY2UvIiwsLCwsLDYzMzIzLjY0NDgxMjc2NjE3LEhhcmR3YXJlLCwsLCxZZXMKU3RlcC0xWCxJbWFnZSBnZW5lcmF0aW9uLCJJbWFnZSBnZW5lcmF0aW9uLFRleHQtdG8taW1hZ2UiLFN0ZXBGdW4sLDIwMjQtMDMtMDEsIjEwMOWkqeWQju+8jOmYtui3g+aYn+i+sOS6pOWHuuS6huesrOS6jOS7veetlOWNtwoiLCJodHRwczovL3d3dy5zb2h1LmNvbS9hLzc5MTEwMTI3Ml8xMTQ4NzcKCmh0dHBzOi8vcGxhdGZvcm0uc3RlcGZ1bi5jb20vZG9jcy9sbG0vaW1hZ2UiLCwsLCwsLCwsLCwsLCxVbmtub3duLCJUaGUgbW9kZWwgaGFzIHBvd2VyZnVsIGltYWdlIGdlbmVyYXRpb24gY2FwYWJpbGl0aWVzIGFuZCBzdXBwb3J0cyB0ZXh0IGRlc2NyaXB0aW9uIGFzIGFuIGlucHV0IG1ldGhvZC4gV2l0aCBuYXRpdmUgQ2hpbmVzZSBzdXBwb3J0LCB5b3UgY2FuIGJldHRlciB1bmRlcnN0YW5kIGFuZCBwcm9jZXNzIENoaW5lc2UgdGV4dCBkZXNjcmlwdGlvbnMsIGFuZCB5b3UgY2FuIG1vcmUgYWNjdXJhdGVseSBjYXB0dXJlIHNlbWFudGljIGluZm9ybWF0aW9uIGluIHRleHQgZGVzY3JpcHRpb25zIGFuZCB0cmFuc2xhdGUgdGhlbSBpbnRvIGltYWdlIGZlYXR1cmVzIHRvIGFjaGlldmUgbW9yZSBhY2N1cmF0ZSBpbWFnZSBnZW5lcmF0aW9uLiBUaGUgbW9kZWwgY2FuIGdlbmVyYXRlIGhpZ2gtcmVzb2x1dGlvbiwgaGlnaC1xdWFsaXR5IGltYWdlcyBiYXNlZCBvbiBpbnB1dCwgYW5kIGhhcyBhIGNlcnRhaW4gc3R5bGUgbWlncmF0aW9uIGNhcGFiaWxpdHkuIiwsLEFQSSBhY2Nlc3MsQ2hpbmEsLCwsLCwyMDI1LTExLTI4IDExOjUzOjQ0KzAwOjAwLCwsLCwsSW5kdXN0cnksLCwsLCwsLCwsLCwsLCwsLCxObwpTdGVwLTEuNVYsVmlzaW9uLFZpc3VhbCBxdWVzdGlvbiBhbnN3ZXJpbmcsU3RlcEZ1biwsMjAyNC0wMy0wMSwiMTAw5aSp5ZCO77yM6Zi26LeD5pif6L6w5Lqk5Ye65LqG56ys5LqM5Lu9562U5Y23CiIsaHR0cHM6Ly93d3cuc29odS5jb20vYS83OTExMDEyNzJfMTE0ODc3LCwsLDEwMDAwMDAwMDAwMC4wLCwsLCwsLCwsLFVua25vd24sLCwsLENoaW5hLCwsLCwsMjAyNS0xMS0yOCAxMTo1Mzo0NCswMDowMCwsLCwsLEluZHVzdHJ5LCwsLCwsLCwsLCwsLCwsLCwsClN0ZXAtMixMYW5ndWFnZSwiTGFuZ3VhZ2UgbW9kZWxpbmcvZ2VuZXJhdGlvbixRdWVzdGlvbiBhbnN3ZXJpbmciLFN0ZXBGdW4sLDIwMjQtMDMtMDEsIjEwMOWkqeWQju+8jOmYtui3g+aYn+i+sOS6pOWHuuS6huesrOS6jOS7veetlOWNtwoiLCJodHRwczovL3d3dy5zb2h1LmNvbS9hLzc5MTEwMTI3Ml8xMTQ4NzcKaHR0cHM6Ly9wbGF0Zm9ybS5zdGVwZnVuLmNvbS8jc3RlcDIiLCwsLDEwMDAwMDAwMDAwMDAuMCwiIiJUaGUgY29tcGFueSBoYXMgYWxyZWFkeSBsYXVuY2hlZCB0aGUgU3RlcCBzZXJpZXMgb2YgZm91bmRhdGlvbiBtb2RlbHMsIHdoaWNoIGluY2x1ZGVzIFN0ZXAtMiwgYSBjdXR0aW5nLWVkZ2UgdHJpbGxpb24tcGFyYW1ldGVyIE1peHR1cmUgb2YgRXhwZXJ0cyAoTW9FKSBsYW5ndWFnZSBtb2RlbCIiIGFjY29yZGluZyB0byB0aGUgb3JnYW5pemF0aW9uIGNhcmQgb24gSEYuCmh0dHBzOi8vaHVnZ2luZ2ZhY2UuY28vc3RlcGZ1bi1haSIsLCJEZXZlbG9wZXIgcmFpc2VkIGh1bmRyZWRzIG9mIG1pbGxpb25zIG9mIGRvbGxhcnMgaW4gbGF0ZSAyMDI0LCBwbGF1c2libHkgbWlnaHQgaGF2ZSBkb25lIGEgMWUyNSBGTE9QIHRyYWluaW5nIHJ1biBpZiBwcmV2aW91cyBmdW5kaW5nIHdhcyBjb21tZW5zdXJhdGUgKGh0dHBzOi8vd3d3LnRlY2hpbmFzaWEuY29tL25ld3MvdGVuY2VudC1iYWNrZWQtY2hpbmVzZS1haS1zdGFydHVwLXJhaXNlcy1zZXJpZXMtYi1mdW5kaW5nKS4iLCwsLCwsLExpa2VseSwiQSBuZXcgZ2VuZXJhdGlvbiBvZiBNb0UgYXJjaGl0ZWN0dXJlIGxhcmdlIG1vZGVsLCB3aXRoIHBhcmFtZXRlcnMgYnJlYWtpbmcgdGhyb3VnaCB0cmlsbGlvbnMuIE1vZGVsIHBlcmZvcm1hbmNlL3NlbnNvcnkvcGxhbm5pbmcgY2FwYWJpbGl0aWVzIGFyZSBmdWxseSBhcHByb2FjaGluZyB0aGUgaW50ZXJuYXRpb25hbCBtYWluc3RyZWFtIG1vZGVsIHRvIG1lZXQgdGhlIHZhcmlvdXMgbmVlZHMgb2YgdXNlcnMgaW4gdGhlIENoaW5lc2UvRW5nbGlzaCBmaWVsZCwgcmVmbGVjdGluZyB0aGUgY3V0dGluZy1lZGdlIHJlc3VsdHMgb2YgU2NhbGluZyBMYXdzLiIsLCxBUEkgYWNjZXNzLENoaW5hLCwsLCwsMjAyNS0xMS0yOCAxMTo1Mzo0NCswMDowMCwsLCwsLEluZHVzdHJ5LCwsLCwsLFRydWUsLCwsLCwsLCwsLE5vCiJPdmlzMiAxNkIKIiwiTXVsdGltb2RhbCxMYW5ndWFnZSxWaXNpb24iLCJMYW5ndWFnZSBtb2RlbGluZy9nZW5lcmF0aW9uLFZpc3VhbCBxdWVzdGlvbiBhbnN3ZXJpbmciLEFsaWJhYmEsLDIwMjQtMDMtMDEsQUlEQy1BSS9PdmlzMi0xNkIsaHR0cHM6Ly9odWdnaW5nZmFjZS5jby9BSURDLUFJL092aXMyLTE2QiwsLCwxNjAwMDAwMDAwMC4wLDE2QiwsLCwsLCwsLENvbmZpZGVudCwiV2UgYXJlIHBsZWFzZWQgdG8gYW5ub3VuY2UgdGhlIHJlbGVhc2Ugb2YgT3ZpczIsIG91ciBsYXRlc3QgYWR2YW5jZW1lbnQgaW4gbXVsdGktbW9kYWwgbGFyZ2UgbGFuZ3VhZ2UgbW9kZWxzIChNTExNcykuIE92aXMyIGluaGVyaXRzIHRoZSBpbm5vdmF0aXZlIGFyY2hpdGVjdHVyYWwgZGVzaWduIG9mIHRoZSBPdmlzIHNlcmllcywgYWltZWQgYXQgc3RydWN0dXJhbGx5IGFsaWduaW5nIHZpc3VhbCBhbmQgdGV4dHVhbCBlbWJlZGRpbmdzLiBBcyB0aGUgc3VjY2Vzc29yIHRvIE92aXMxLjYsIE92aXMyIGluY29ycG9yYXRlcyBzaWduaWZpY2FudCBpbXByb3ZlbWVudHMgaW4gYm90aCBkYXRhc2V0IGN1cmF0aW9uIGFuZCB0cmFpbmluZyBtZXRob2RvbG9naWVzLiIsLCwsQ2hpbmEsLCwsLCwyMDI1LTExLTI4IDExOjUzOjQ0KzAwOjAwLCwsLCwsSW5kdXN0cnksLCwsLCwsLCwsLCwsLCwsLCwKIk92aXMyIDM0QgoiLCJNdWx0aW1vZGFsLExhbmd1YWdlLFZpc2lvbiIsIkxhbmd1YWdlIG1vZGVsaW5nL2dlbmVyYXRpb24sVmlzdWFsIHF1ZXN0aW9uIGFuc3dlcmluZyIsQWxpYmFiYSwsMjAyNC0wMy0wMSxBSURDLUFJL092aXMyLTM0QixodHRwczovL2h1Z2dpbmdmYWNlLmNvL0FJREMtQUkvT3ZpczItMzRCLCwsLDM0MDAwMDAwMDAwLjAsMzRCLCwsLCwsLCwsQ29uZmlkZW50LCJXZSBhcmUgcGxlYXNlZCB0byBhbm5vdW5jZSB0aGUgcmVsZWFzZSBvZiBPdmlzMiwgb3VyIGxhdGVzdCBhZHZhbmNlbWVudCBpbiBtdWx0aS1tb2RhbCBsYXJnZSBsYW5ndWFnZSBtb2RlbHMgKE1MTE1zKS4gT3ZpczIgaW5oZXJpdHMgdGhlIGlubm92YXRpdmUgYXJjaGl0ZWN0dXJhbCBkZXNpZ24gb2YgdGhlIE92aXMgc2VyaWVzLCBhaW1lZCBhdCBzdHJ1Y3R1cmFsbHkgYWxpZ25pbmcgdmlzdWFsIGFuZCB0ZXh0dWFsIGVtYmVkZGluZ3MuIEFzIHRoZSBzdWNjZXNzb3IgdG8gT3ZpczEuNiwgT3ZpczIgaW5jb3Jwb3JhdGVzIHNpZ25pZmljYW50IGltcHJvdmVtZW50cyBpbiBib3RoIGRhdGFzZXQgY3VyYXRpb24gYW5kIHRyYWluaW5nIG1ldGhvZG9sb2dpZXMuIiwsLCxDaGluYSwsLCwsLDIwMjUtMTEtMjggMTE6NTM6NDQrMDA6MDAsLCwsLCxJbmR1c3RyeSwsLCwsLCwsLCwsLCwsLCwsLApTdGFyQ29kZXIgMiAxNUIsTGFuZ3VhZ2UsIkNvZGUgZ2VuZXJhdGlvbixDb2RlIGF1dG9jb21wbGV0aW9uIiwiSHVnZ2luZyBGYWNlLFNlcnZpY2VOb3csTlZJRElBLEJpZ0NvZGUiLCJBbnRvbiBMb3poa292LCBSYXltb25kIExpLCBMb3VibmEgQmVuIEFsbGFsLCBGZWRlcmljbyBDYXNzYW5vLCBKb2VsIExhbXktUG9pcmllciwgTm91YW1hbmUgVGF6aSwgQW8gVGFuZywgRG15dHJvIFB5a2h0YXIsIEppYXdlaSBMaXUsIFl1eGlhbmcgV2VpLCBUaWFueWFuZyBMaXUsIE1heCBUaWFuLCBEZW5pcyBLb2NldGtvdiwgQXJ0aHVyIFp1Y2tlciwgWW91bmVzIEJlbGthZGEsIFppamlhbiBXYW5nLCBRaWFuIExpdSwgRG1pdHJ5IEFidWxraGFub3YsIEluZHJhbmVpbCBQYXVsLCBaaHVhbmcgTGksIFdlbi1EaW5nIExpLCBNZWdhbiBSaXNkYWwsIEppYSBMaSwgSmlhbiBaaHUsIFRlcnJ5IFl1ZSBaaHVvLCBFdmdlbmlpIFpoZWx0b25vemhza2lpLCBOaWkgT3NhZSBPc2FlIERhZGUsIFdlbmhhbyBZdSwgTHVjYXMgS3JhdcOfLCBOYW1hbiBKYWluLCBZaXh1YW4gU3UsIFh1YW5saSBIZSwgTWFuYW4gRGV5LCBFZG9hcmRvIEFiYXRpLCBZZWt1biBDaGFpLCBOaWtsYXMgTXVlbm5pZ2hvZmYsIFhpYW5ncnUgVGFuZywgTXVodGFzaGFtIE9ibG9rdWxvdiwgQ2hyaXN0b3BoZXIgQWtpa2ksIE1hcmMgTWFyb25lLCBDaGVuZ2hhbyBNb3UsIE1heWFuayBNaXNocmEsIEFsZXggR3UsIEJpbnl1YW4gSHVpLCBUcmkgRGFvLCBBcm1lbCBaZWJhemUsIE9saXZpZXIgRGVoYWVuZSwgTmljb2xhcyBQYXRyeSwgQ2Fud2VuIFh1LCBKdWxpYW4gTWNBdWxleSwgSGFuIEh1LCBUb3JzdGVuIFNjaG9sYWssIFNlYmFzdGllbiBQYXF1ZXQsIEplbm5pZmVyIFJvYmluc29uLCBDYXJvbHluIEphbmUgQW5kZXJzb24sIE5pY29sYXMgQ2hhcGFkb3MsIE1vc3RvZmEgUGF0d2FyeSwgTmltYSBUYWpiYWtoc2gsIFlhY2luZSBKZXJuaXRlLCBDYXJsb3MgTXXDsW96IEZlcnJhbmRpcywgTGluZ21pbmcgWmhhbmcsIFNlYW4gSHVnaGVzLCBUaG9tYXMgV29sZiwgQXJqdW4gR3VoYSwgTGVhbmRybyB2b24gV2VycmEsIEhhcm0gZGUgVnJpZXMiLDIwMjQtMDItMjksU3RhckNvZGVyIDIgYW5kIFRoZSBTdGFjayB2MjogVGhlIE5leHQgR2VuZXJhdGlvbixodHRwczovL2FyeGl2Lm9yZy9hYnMvMjQwMi4xOTE3MywsLCwxNTAwMDAwMDAwMC4wLDE1QiwzLjg3ZSsyMyxlc3RpbWF0aW9uIGlzIGdpdmVuIGluIFRhYmxlIDYgLDkxMzIzMDAwMDAwMCxmcm9tIFRhYmxlIDQsLCwsLENvbmZpZGVudCwiVGhlIEJpZ0NvZGUgcHJvamVjdCwgYW4gb3Blbi1zY2llbnRpZmljIGNvbGxhYm9yYXRpb24gZm9jdXNlZCBvbiB0aGUgcmVzcG9uc2libGUgZGV2ZWxvcG1lbnQgb2YgTGFyZ2UgTGFuZ3VhZ2UgTW9kZWxzIGZvciBDb2RlIChDb2RlIExMTXMpLCBpbnRyb2R1Y2VzIFN0YXJDb2RlcjIuIEluIHBhcnRuZXJzaGlwIHdpdGggU29mdHdhcmUgSGVyaXRhZ2UgKFNXSCksIHdlIGJ1aWxkIFRoZSBTdGFjayB2MiBvbiB0b3Agb2YgdGhlIGRpZ2l0YWwgY29tbW9ucyBvZiB0aGVpciBzb3VyY2UgY29kZSBhcmNoaXZlLiBBbG9uZ3NpZGUgdGhlIFNXSCByZXBvc2l0b3JpZXMgc3Bhbm5pbmcgNjE5IHByb2dyYW1taW5nIGxhbmd1YWdlcywgd2UgY2FyZWZ1bGx5IHNlbGVjdCBvdGhlciBoaWdoLXF1YWxpdHkgZGF0YSBzb3VyY2VzLCBzdWNoIGFzIEdpdEh1YiBwdWxsIHJlcXVlc3RzLCBLYWdnbGUgbm90ZWJvb2tzLCBhbmQgY29kZSBkb2N1bWVudGF0aW9uLiBUaGlzIHJlc3VsdHMgaW4gYSB0cmFpbmluZyBzZXQgdGhhdCBpcyA0eCBsYXJnZXIgdGhhbiB0aGUgZmlyc3QgU3RhckNvZGVyIGRhdGFzZXQuIFdlIHRyYWluIFN0YXJDb2RlcjIgbW9kZWxzIHdpdGggM0IsIDdCLCBhbmQgMTVCIHBhcmFtZXRlcnMgb24gMy4zIHRvIDQuMyB0cmlsbGlvbiB0b2tlbnMgYW5kIHRob3JvdWdobHkgZXZhbHVhdGUgdGhlbSBvbiBhIGNvbXByZWhlbnNpdmUgc2V0IG9mIENvZGUgTExNIGJlbmNobWFya3MuIFdlIGZpbmQgdGhhdCBvdXIgc21hbGwgbW9kZWwsIFN0YXJDb2RlcjItM0IsIG91dHBlcmZvcm1zIG90aGVyIENvZGUgTExNcyBvZiBzaW1pbGFyIHNpemUgb24gbW9zdCBiZW5jaG1hcmtzLCBhbmQgYWxzbyBvdXRwZXJmb3JtcyBTdGFyQ29kZXJCYXNlLTE1Qi4gT3VyIGxhcmdlIG1vZGVsLCBTdGFyQ29kZXIyLSAxNUIsIHNpZ25pZmljYW50bHkgb3V0cGVyZm9ybXMgb3RoZXIgbW9kZWxzIG9mIGNvbXBhcmFibGUgc2l6ZS4gSW4gYWRkaXRpb24sIGl0IG1hdGNoZXMgb3Igb3V0cGVyZm9ybXMgQ29kZUxsYW1hLTM0QiwgYSBtb2RlbCBtb3JlIHRoYW4gdHdpY2UgaXRzIHNpemUuIEFsdGhvdWdoIERlZXBTZWVrQ29kZXItIDMzQiBpcyB0aGUgYmVzdC1wZXJmb3JtaW5nIG1vZGVsIGF0IGNvZGUgY29tcGxldGlvbiBmb3IgaGlnaC1yZXNvdXJjZSBsYW5ndWFnZXMsIHdlIGZpbmQgdGhhdCBTdGFyQ29kZXIyLTE1QiBvdXRwZXJmb3JtcyBpdCBvbiBtYXRoIGFuZCBjb2RlIHJlYXNvbmluZyBiZW5jaG1hcmtzLCBhcyB3ZWxsIGFzIHNldmVyYWwgbG93LXJlc291cmNlIGxhbmd1YWdlcy4gV2UgbWFrZSB0aGUgbW9kZWwgd2VpZ2h0cyBhdmFpbGFibGUgdW5kZXIgYW4gT3BlblJBSUwgbGljZW5zZSBhbmQgZW5zdXJlIGZ1bGwgdHJhbnNwYXJlbmN5IHJlZ2FyZGluZyB0aGUgdHJhaW5pbmcgZGF0YSBieSByZWxlYXNpbmcgdGhlIFNvZnRXYXJlIEhlcml0YWdlIHBlcnNpc3RlbnQgSURlbnRpZmllcnMgKFNXSElEcykgb2YgdGhlIHNvdXJjZSBjb2RlIGRhdGEuICIsNC40OSwsT3BlbiB3ZWlnaHRzIChyZXN0cmljdGVkIHVzZSksIlVuaXRlZCBTdGF0ZXMgb2YgQW1lcmljYSxVbml0ZWQgU3RhdGVzIG9mIEFtZXJpY2EsVW5pdGVkIFN0YXRlcyBvZiBBbWVyaWNhIiwsLCwsLDIwMjUtMTEtMjggMTE6NTM6NDQrMDA6MDAsLCwsNDEwMDAwMC4wLFRhYmxlIDcsIkluZHVzdHJ5LEluZHVzdHJ5LEluZHVzdHJ5IiwsLCwsVW5yZWxlYXNlZCwiY29tbWVyY2lhbCB1c2UgYWxsb3dlZCwgYnV0IHZhcmlvdXMgdXNlIGNhc2VzIHJlc3RyaWN0ZWQ6IGh0dHBzOi8vaHVnZ2luZ2ZhY2UuY28vc3BhY2VzL2JpZ2NvZGUvYmlnY29kZS1tb2RlbC1saWNlbnNlLWFncmVlbWVudAoKY29kZSBpcyBmaW5lLXR1bmUgb25seTogaHR0cHM6Ly9naXRodWIuY29tL2JpZ2NvZGUtcHJvamVjdC9zdGFyY29kZXIyP3RhYj1yZWFkbWUtb3YtZmlsZSNmaW5lLXR1bmluZyAiLFRydWUsLCwsLCxSZXBvcnRlZCwsLCwsWWVzClN0YXJDb2RlciAyIDdCLExhbmd1YWdlLCJDb2RlIGdlbmVyYXRpb24sQ29kZSBhdXRvY29tcGxldGlvbiIsIkh1Z2dpbmcgRmFjZSxTZXJ2aWNlTm93LE5WSURJQSxCaWdDb2RlIiwiQW50b24gTG96aGtvdiwgUmF5bW9uZCBMaSwgTG91Ym5hIEJlbiBBbGxhbCwgRmVkZXJpY28gQ2Fzc2FubywgSm9lbCBMYW15LVBvaXJpZXIsIE5vdWFtYW5lIFRhemksIEFvIFRhbmcsIERteXRybyBQeWtodGFyLCBKaWF3ZWkgTGl1LCBZdXhpYW5nIFdlaSwgVGlhbnlhbmcgTGl1LCBNYXggVGlhbiwgRGVuaXMgS29jZXRrb3YsIEFydGh1ciBadWNrZXIsIFlvdW5lcyBCZWxrYWRhLCBaaWppYW4gV2FuZywgUWlhbiBMaXUsIERtaXRyeSBBYnVsa2hhbm92LCBJbmRyYW5laWwgUGF1bCwgWmh1YW5nIExpLCBXZW4tRGluZyBMaSwgTWVnYW4gUmlzZGFsLCBKaWEgTGksIEppYW4gWmh1LCBUZXJyeSBZdWUgWmh1bywgRXZnZW5paSBaaGVsdG9ub3poc2tpaSwgTmlpIE9zYWUgT3NhZSBEYWRlLCBXZW5oYW8gWXUsIEx1Y2FzIEtyYXXDnywgTmFtYW4gSmFpbiwgWWl4dWFuIFN1LCBYdWFubGkgSGUsIE1hbmFuIERleSwgRWRvYXJkbyBBYmF0aSwgWWVrdW4gQ2hhaSwgTmlrbGFzIE11ZW5uaWdob2ZmLCBYaWFuZ3J1IFRhbmcsIE11aHRhc2hhbSBPYmxva3Vsb3YsIENocmlzdG9waGVyIEFraWtpLCBNYXJjIE1hcm9uZSwgQ2hlbmdoYW8gTW91LCBNYXlhbmsgTWlzaHJhLCBBbGV4IEd1LCBCaW55dWFuIEh1aSwgVHJpIERhbywgQXJtZWwgWmViYXplLCBPbGl2aWVyIERlaGFlbmUsIE5pY29sYXMgUGF0cnksIENhbndlbiBYdSwgSnVsaWFuIE1jQXVsZXksIEhhbiBIdSwgVG9yc3RlbiBTY2hvbGFrLCBTZWJhc3RpZW4gUGFxdWV0LCBKZW5uaWZlciBSb2JpbnNvbiwgQ2Fyb2x5biBKYW5lIEFuZGVyc29uLCBOaWNvbGFzIENoYXBhZG9zLCBNb3N0b2ZhIFBhdHdhcnksIE5pbWEgVGFqYmFraHNoLCBZYWNpbmUgSmVybml0ZSwgQ2FybG9zIE11w7FveiBGZXJyYW5kaXMsIExpbmdtaW5nIFpoYW5nLCBTZWFuIEh1Z2hlcywgVGhvbWFzIFdvbGYsIEFyanVuIEd1aGEsIExlYW5kcm8gdm9uIFdlcnJhLCBIYXJtIGRlIFZyaWVzIiwyMDI0LTAyLTI5LFN0YXJDb2RlciAyIGFuZCBUaGUgU3RhY2sgdjI6IFRoZSBOZXh0IEdlbmVyYXRpb24saHR0cHM6Ly9hcnhpdi5vcmcvYWJzLzI0MDIuMTkxNzMsLCwsNzAwMDAwMDAwMC4wLDdCLDEuNTVlKzIzLGVzdGltYXRpb24gaXMgZ2l2ZW4gaW4gVGFibGUgNiAsNjU4NTgwMDAwMDAwLGZyb20gVGFibGUgNCwsIiIiQSBjdW11bGF0aXZlIG9mIDE0NSwxNTIgaG91cnMgb2YgY29tcHV0YXRpb24gd2FzIHBlcmZvcm1lZCBvbiBoYXJkd2FyZSBvZiB0eXBlIEgxMDAiIiIsTlZJRElBIEgxMDAgU1hNNSA4MEdCLCxDb25maWRlbnQsIlRoZSBCaWdDb2RlIHByb2plY3QsIGFuIG9wZW4tc2NpZW50aWZpYyBjb2xsYWJvcmF0aW9uIGZvY3VzZWQgb24gdGhlIHJlc3BvbnNpYmxlIGRldmVsb3BtZW50IG9mIExhcmdlIExhbmd1YWdlIE1vZGVscyBmb3IgQ29kZSAoQ29kZSBMTE1zKSwgaW50cm9kdWNlcyBTdGFyQ29kZXIyLiBJbiBwYXJ0bmVyc2hpcCB3aXRoIFNvZnR3YXJlIEhlcml0YWdlIChTV0gpLCB3ZSBidWlsZCBUaGUgU3RhY2sgdjIgb24gdG9wIG9mIHRoZSBkaWdpdGFsIGNvbW1vbnMgb2YgdGhlaXIgc291cmNlIGNvZGUgYXJjaGl2ZS4gQWxvbmdzaWRlIHRoZSBTV0ggcmVwb3NpdG9yaWVzIHNwYW5uaW5nIDYxOSBwcm9ncmFtbWluZyBsYW5ndWFnZXMsIHdlIGNhcmVmdWxseSBzZWxlY3Qgb3RoZXIgaGlnaC1xdWFsaXR5IGRhdGEgc291cmNlcywgc3VjaCBhcyBHaXRIdWIgcHVsbCByZXF1ZXN0cywgS2FnZ2xlIG5vdGVib29rcywgYW5kIGNvZGUgZG9jdW1lbnRhdGlvbi4gVGhpcyByZXN1bHRzIGluIGEgdHJhaW5pbmcgc2V0IHRoYXQgaXMgNHggbGFyZ2VyIHRoYW4gdGhlIGZpcnN0IFN0YXJDb2RlciBkYXRhc2V0LiBXZSB0cmFpbiBTdGFyQ29kZXIyIG1vZGVscyB3aXRoIDNCLCA3QiwgYW5kIDE1QiBwYXJhbWV0ZXJzIG9uIDMuMyB0byA0LjMgdHJpbGxpb24gdG9rZW5zIGFuZCB0aG9yb3VnaGx5IGV2YWx1YXRlIHRoZW0gb24gYSBjb21wcmVoZW5zaXZlIHNldCBvZiBDb2RlIExMTSBiZW5jaG1hcmtzLiBXZSBmaW5kIHRoYXQgb3VyIHNtYWxsIG1vZGVsLCBTdGFyQ29kZXIyLTNCLCBvdXRwZXJmb3JtcyBvdGhlciBDb2RlIExMTXMgb2Ygc2ltaWxhciBzaXplIG9uIG1vc3QgYmVuY2htYXJrcywgYW5kIGFsc28gb3V0cGVyZm9ybXMgU3RhckNvZGVyQmFzZS0xNUIuIE91ciBsYXJnZSBtb2RlbCwgU3RhckNvZGVyMi0gMTVCLCBzaWduaWZpY2FudGx5IG91dHBlcmZvcm1zIG90aGVyIG1vZGVscyBvZiBjb21wYXJhYmxlIHNpemUuIEluIGFkZGl0aW9uLCBpdCBtYXRjaGVzIG9yIG91dHBlcmZvcm1zIENvZGVMbGFtYS0zNEIsIGEgbW9kZWwgbW9yZSB0aGFuIHR3aWNlIGl0cyBzaXplLiBBbHRob3VnaCBEZWVwU2Vla0NvZGVyLSAzM0IgaXMgdGhlIGJlc3QtcGVyZm9ybWluZyBtb2RlbCBhdCBjb2RlIGNvbXBsZXRpb24gZm9yIGhpZ2gtcmVzb3VyY2UgbGFuZ3VhZ2VzLCB3ZSBmaW5kIHRoYXQgU3RhckNvZGVyMi0xNUIgb3V0cGVyZm9ybXMgaXQgb24gbWF0aCBhbmQgY29kZSByZWFzb25pbmcgYmVuY2htYXJrcywgYXMgd2VsbCBhcyBzZXZlcmFsIGxvdy1yZXNvdXJjZSBsYW5ndWFnZXMuIFdlIG1ha2UgdGhlIG1vZGVsIHdlaWdodHMgYXZhaWxhYmxlIHVuZGVyIGFuIE9wZW5SQUlMIGxpY2Vuc2UgYW5kIGVuc3VyZSBmdWxsIHRyYW5zcGFyZW5jeSByZWdhcmRpbmcgdGhlIHRyYWluaW5nIGRhdGEgYnkgcmVsZWFzaW5nIHRoZSBTb2Z0V2FyZSBIZXJpdGFnZSBwZXJzaXN0ZW50IElEZW50aWZpZXJzIChTV0hJRHMpIG9mIHRoZSBzb3VyY2UgY29kZSBkYXRhLiAiLDUuMzEsLE9wZW4gd2VpZ2h0cyAocmVzdHJpY3RlZCB1c2UpLCJVbml0ZWQgU3RhdGVzIG9mIEFtZXJpY2EsVW5pdGVkIFN0YXRlcyBvZiBBbWVyaWNhLFVuaXRlZCBTdGF0ZXMgb2YgQW1lcmljYSIsLCwsLCwyMDI1LTExLTI4IDExOjUzOjQ0KzAwOjAwLCwsLDM1MDAwMDAuMCwsIkluZHVzdHJ5LEluZHVzdHJ5LEluZHVzdHJ5IiwsLCwsVW5yZWxlYXNlZCwiaHR0cHM6Ly9odWdnaW5nZmFjZS5jby9zcGFjZXMvYmlnY29kZS9iaWdjb2RlLW1vZGVsLWxpY2Vuc2UtYWdyZWVtZW50CgpodHRwczovL2h1Z2dpbmdmYWNlLmNvL2JpZ2NvZGUvc3RhcmNvZGVyMi03YgoKVGhlIFJlc3BvbnNpYmxlIEFJIExpY2Vuc2UgYWxsb3dzIHVzZXJzIHRvIHRha2UgYWR2YW50YWdlIG9mIHRoZSBtb2RlbCBpbiBhIHdpZGUgcmFuZ2Ugb2Ygc2V0dGluZ3MgKGluY2x1ZGluZyBmcmVlIHVzZSBhbmQgcmVkaXN0cmlidXRpb24pIGFzIGxvbmcgYXMgdGhleSByZXNwZWN0IHRoZSBzcGVjaWZpYyB1c2UgY2FzZSByZXN0cmljdGlvbnMgb3V0bGluZWQsIHdoaWNoIGNvcnJlc3BvbmQgdG8gbW9kZWwgYXBwbGljYXRpb25zIHRoZSBsaWNlbnNvciBkZWVtcyBpbGwtc3VpdGVkIGZvciB0aGUgbW9kZWwgb3IgYXJlIGxpa2VseSB0byBjYXVzZSBoYXJtCgpvbmx5IGZpbmV0dW5lIGNvZGUgaGVyZQpodHRwczovL2dpdGh1Yi5jb20vYmlnY29kZS1wcm9qZWN0L3N0YXJjb2RlcjIiLFRydWUsLCwsLCxSZXBvcnRlZCxiaWdjb2RlLCwsLFllcwpTdGFyQ29kZXIgMiAzQixMYW5ndWFnZSwiQ29kZSBnZW5lcmF0aW9uLENvZGUgYXV0b2NvbXBsZXRpb24iLCJIdWdnaW5nIEZhY2UsU2VydmljZU5vdyxOVklESUEsQmlnQ29kZSIsIkFudG9uIExvemhrb3YsIFJheW1vbmQgTGksIExvdWJuYSBCZW4gQWxsYWwsIEZlZGVyaWNvIENhc3Nhbm8sIEpvZWwgTGFteS1Qb2lyaWVyLCBOb3VhbWFuZSBUYXppLCBBbyBUYW5nLCBEbXl0cm8gUHlraHRhciwgSmlhd2VpIExpdSwgWXV4aWFuZyBXZWksIFRpYW55YW5nIExpdSwgTWF4IFRpYW4sIERlbmlzIEtvY2V0a292LCBBcnRodXIgWnVja2VyLCBZb3VuZXMgQmVsa2FkYSwgWmlqaWFuIFdhbmcsIFFpYW4gTGl1LCBEbWl0cnkgQWJ1bGtoYW5vdiwgSW5kcmFuZWlsIFBhdWwsIFpodWFuZyBMaSwgV2VuLURpbmcgTGksIE1lZ2FuIFJpc2RhbCwgSmlhIExpLCBKaWFuIFpodSwgVGVycnkgWXVlIFpodW8sIEV2Z2VuaWkgWmhlbHRvbm96aHNraWksIE5paSBPc2FlIE9zYWUgRGFkZSwgV2VuaGFvIFl1LCBMdWNhcyBLcmF1w58sIE5hbWFuIEphaW4sIFlpeHVhbiBTdSwgWHVhbmxpIEhlLCBNYW5hbiBEZXksIEVkb2FyZG8gQWJhdGksIFlla3VuIENoYWksIE5pa2xhcyBNdWVubmlnaG9mZiwgWGlhbmdydSBUYW5nLCBNdWh0YXNoYW0gT2Jsb2t1bG92LCBDaHJpc3RvcGhlciBBa2lraSwgTWFyYyBNYXJvbmUsIENoZW5naGFvIE1vdSwgTWF5YW5rIE1pc2hyYSwgQWxleCBHdSwgQmlueXVhbiBIdWksIFRyaSBEYW8sIEFybWVsIFplYmF6ZSwgT2xpdmllciBEZWhhZW5lLCBOaWNvbGFzIFBhdHJ5LCBDYW53ZW4gWHUsIEp1bGlhbiBNY0F1bGV5LCBIYW4gSHUsIFRvcnN0ZW4gU2Nob2xhaywgU2ViYXN0aWVuIFBhcXVldCwgSmVubmlmZXIgUm9iaW5zb24sIENhcm9seW4gSmFuZSBBbmRlcnNvbiwgTmljb2xhcyBDaGFwYWRvcywgTW9zdG9mYSBQYXR3YXJ5LCBOaW1hIFRhamJha2hzaCwgWWFjaW5lIEplcm5pdGUsIENhcmxvcyBNdcOxb3ogRmVycmFuZGlzLCBMaW5nbWluZyBaaGFuZywgU2VhbiBIdWdoZXMsIFRob21hcyBXb2xmLCBBcmp1biBH</x:v>
      </x:c>
    </x:row>
    <x:row r="135" ht="18" customHeight="1">
      <x:c r="A135" s="17" t="n">
        <x:v>130</x:v>
      </x:c>
      <x:c r="B135" s="17" t="n">
        <x:v>310</x:v>
      </x:c>
      <x:c r="C135" s="160" t="str">
        <x:v>dWhhLCBMZWFuZHJvIHZvbiBXZXJyYSwgSGFybSBkZSBWcmllcyIsMjAyNC0wMi0yOSxTdGFyQ29kZXIgMiBhbmQgVGhlIFN0YWNrIHYyOiBUaGUgTmV4dCBHZW5lcmF0aW9uLGh0dHBzOi8vYXJ4aXYub3JnL2Ficy8yNDAyLjE5MTczLCwsLDMwMDAwMDAwMDAuMCwzQiw1Ljk0ZSsyMixlc3RpbWF0aW9uIGlzIGdpdmVuIGluIFRhYmxlIDYgLDYyMjA5MDAwMDAwMCxmcm9tIFRhYmxlIDQsLCIiIkEgY3VtdWxhdGl2ZSBvZiA5NywxMjAgaG91cnMgb2YgY29tcHV0YXRpb24gd2FzIHBlcmZvcm1lZCBvbiBoYXJkd2FyZSBvZiB0eXBlIEExMDAgU1hNNCA4MCBHQiIiIixOVklESUEgQTEwMCBTWE00IDgwIEdCLCxDb25maWRlbnQsIlRoZSBCaWdDb2RlIHByb2plY3QsIGFuIG9wZW4tc2NpZW50aWZpYyBjb2xsYWJvcmF0aW9uIGZvY3VzZWQgb24gdGhlIHJlc3BvbnNpYmxlIGRldmVsb3BtZW50IG9mIExhcmdlIExhbmd1YWdlIE1vZGVscyBmb3IgQ29kZSAoQ29kZSBMTE1zKSwgaW50cm9kdWNlcyBTdGFyQ29kZXIyLiBJbiBwYXJ0bmVyc2hpcCB3aXRoIFNvZnR3YXJlIEhlcml0YWdlIChTV0gpLCB3ZSBidWlsZCBUaGUgU3RhY2sgdjIgb24gdG9wIG9mIHRoZSBkaWdpdGFsIGNvbW1vbnMgb2YgdGhlaXIgc291cmNlIGNvZGUgYXJjaGl2ZS4gQWxvbmdzaWRlIHRoZSBTV0ggcmVwb3NpdG9yaWVzIHNwYW5uaW5nIDYxOSBwcm9ncmFtbWluZyBsYW5ndWFnZXMsIHdlIGNhcmVmdWxseSBzZWxlY3Qgb3RoZXIgaGlnaC1xdWFsaXR5IGRhdGEgc291cmNlcywgc3VjaCBhcyBHaXRIdWIgcHVsbCByZXF1ZXN0cywgS2FnZ2xlIG5vdGVib29rcywgYW5kIGNvZGUgZG9jdW1lbnRhdGlvbi4gVGhpcyByZXN1bHRzIGluIGEgdHJhaW5pbmcgc2V0IHRoYXQgaXMgNHggbGFyZ2VyIHRoYW4gdGhlIGZpcnN0IFN0YXJDb2RlciBkYXRhc2V0LiBXZSB0cmFpbiBTdGFyQ29kZXIyIG1vZGVscyB3aXRoIDNCLCA3QiwgYW5kIDE1QiBwYXJhbWV0ZXJzIG9uIDMuMyB0byA0LjMgdHJpbGxpb24gdG9rZW5zIGFuZCB0aG9yb3VnaGx5IGV2YWx1YXRlIHRoZW0gb24gYSBjb21wcmVoZW5zaXZlIHNldCBvZiBDb2RlIExMTSBiZW5jaG1hcmtzLiBXZSBmaW5kIHRoYXQgb3VyIHNtYWxsIG1vZGVsLCBTdGFyQ29kZXIyLTNCLCBvdXRwZXJmb3JtcyBvdGhlciBDb2RlIExMTXMgb2Ygc2ltaWxhciBzaXplIG9uIG1vc3QgYmVuY2htYXJrcywgYW5kIGFsc28gb3V0cGVyZm9ybXMgU3RhckNvZGVyQmFzZS0xNUIuIE91ciBsYXJnZSBtb2RlbCwgU3RhckNvZGVyMi0gMTVCLCBzaWduaWZpY2FudGx5IG91dHBlcmZvcm1zIG90aGVyIG1vZGVscyBvZiBjb21wYXJhYmxlIHNpemUuIEluIGFkZGl0aW9uLCBpdCBtYXRjaGVzIG9yIG91dHBlcmZvcm1zIENvZGVMbGFtYS0zNEIsIGEgbW9kZWwgbW9yZSB0aGFuIHR3aWNlIGl0cyBzaXplLiBBbHRob3VnaCBEZWVwU2Vla0NvZGVyLSAzM0IgaXMgdGhlIGJlc3QtcGVyZm9ybWluZyBtb2RlbCBhdCBjb2RlIGNvbXBsZXRpb24gZm9yIGhpZ2gtcmVzb3VyY2UgbGFuZ3VhZ2VzLCB3ZSBmaW5kIHRoYXQgU3RhckNvZGVyMi0xNUIgb3V0cGVyZm9ybXMgaXQgb24gbWF0aCBhbmQgY29kZSByZWFzb25pbmcgYmVuY2htYXJrcywgYXMgd2VsbCBhcyBzZXZlcmFsIGxvdy1yZXNvdXJjZSBsYW5ndWFnZXMuIFdlIG1ha2UgdGhlIG1vZGVsIHdlaWdodHMgYXZhaWxhYmxlIHVuZGVyIGFuIE9wZW5SQUlMIGxpY2Vuc2UgYW5kIGVuc3VyZSBmdWxsIHRyYW5zcGFyZW5jeSByZWdhcmRpbmcgdGhlIHRyYWluaW5nIGRhdGEgYnkgcmVsZWFzaW5nIHRoZSBTb2Z0V2FyZSBIZXJpdGFnZSBwZXJzaXN0ZW50IElEZW50aWZpZXJzIChTV0hJRHMpIG9mIHRoZSBzb3VyY2UgY29kZSBkYXRhLiAiLDQuOTgsLE9wZW4gd2VpZ2h0cyAocmVzdHJpY3RlZCB1c2UpLCJVbml0ZWQgU3RhdGVzIG9mIEFtZXJpY2EsVW5pdGVkIFN0YXRlcyBvZiBBbWVyaWNhLFVuaXRlZCBTdGF0ZXMgb2YgQW1lcmljYSIsLCwsLCwyMDI1LTExLTI4IDExOjUzOjQ0KzAwOjAwLCwsLCwsIkluZHVzdHJ5LEluZHVzdHJ5LEluZHVzdHJ5IiwsLCwsLGh0dHBzOi8vaHVnZ2luZ2ZhY2UuY28vc3BhY2VzL2JpZ2NvZGUvYmlnY29kZS1tb2RlbC1saWNlbnNlLWFncmVlbWVudCwsLCwsLCxSZXBvcnRlZCwsLCwsWWVzCkdyaWZmaW4sTGFuZ3VhZ2UsIkxhbmd1YWdlIG1vZGVsaW5nL2dlbmVyYXRpb24sQ2hhdCIsR29vZ2xlIERlZXBNaW5kLCJTb2hhbSBEZSwgU2FtdWVsIEwuIFNtaXRoLCBBbnVzaGFuIEZlcm5hbmRvLCBBbGVrc2FuZGFyIEJvdGV2LCBHZW9yZ2UgQ3Jpc3RpYW4tTXVyYXJ1LCBBbGJlcnQgR3UsIFJ1YmEgSGFyb3VuLCBMZW9uYXJkIEJlcnJhZGEsIFl1dGlhbiBDaGVuLCBTcml2YXRzYW4gU3Jpbml2YXNhbiwgR3VpbGxhdW1lIERlc2phcmRpbnMsIEFybmF1ZCBEb3VjZXQsIERhdmlkIEJ1ZGRlbiwgWWVlIFdoeWUgVGVoLCBSYXp2YW4gUGFzY2FudSwgTmFuZG8gRGUgRnJlaXRhcywgQ2FnbGFyIEd1bGNlaHJlIiwyMDI0LTAyLTI5LEdyaWZmaW46IE1peGluZyBHYXRlZCBMaW5lYXIgUmVjdXJyZW5jZXMgd2l0aCBMb2NhbCBBdHRlbnRpb24gZm9yIEVmZmljaWVudCBMYW5ndWFnZSBNb2RlbHMsaHR0cHM6Ly9hcnhpdi5vcmcvYWJzLzI0MDIuMTk0MjcsLCwsMTQwMDAwMDAwMDAuMCwsMS41ODQ4OTMxOTI0NjExMTM1ZSsyMiwiRmlndXJlIDEuYQoxMF4oMS81KSoxMF4yMiA9IDE1ODQ4OTMxOTI0NjExMTM0ODUyMDIxLjAxMzczMzkxNTA3MDEzMjY5NDQyMTMzODI1MDM5MDY4MzE2MjkiLDMwMDAwMDAwMDAwMCwsLCxHb29nbGUgVFBVIHYzLCxDb25maWRlbnQsIlJlY3VycmVudCBuZXVyYWwgbmV0d29ya3MgKFJOTnMpIGhhdmUgZmFzdCBpbmZlcmVuY2UgYW5kIHNjYWxlIGVmZmljaWVudGx5IG9uIGxvbmcgc2VxdWVuY2VzLCBidXQgdGhleSBhcmUgZGlmZmljdWx0IHRvIHRyYWluIGFuZCBoYXJkIHRvIHNjYWxlLiBXZSBwcm9wb3NlIEhhd2ssIGFuIFJOTiB3aXRoIGdhdGVkIGxpbmVhciByZWN1cnJlbmNlcywgYW5kIEdyaWZmaW4sIGEgaHlicmlkIG1vZGVsIHRoYXQgbWl4ZXMgZ2F0ZWQgbGluZWFyIHJlY3VycmVuY2VzIHdpdGggbG9jYWwgYXR0ZW50aW9uLiBIYXdrIGV4Y2VlZHMgdGhlIHJlcG9ydGVkIHBlcmZvcm1hbmNlIG9mIE1hbWJhIG9uIGRvd25zdHJlYW0gdGFza3MsIHdoaWxlIEdyaWZmaW4gbWF0Y2hlcyB0aGUgcGVyZm9ybWFuY2Ugb2YgTGxhbWEtMiBkZXNwaXRlIGJlaW5nIHRyYWluZWQgb24gb3ZlciA2IHRpbWVzIGZld2VyIHRva2Vucy4gV2UgYWxzbyBzaG93IHRoYXQgR3JpZmZpbiBjYW4gZXh0cmFwb2xhdGUgb24gc2VxdWVuY2VzIHNpZ25pZmljYW50bHkgbG9uZ2VyIHRoYW4gdGhvc2Ugc2VlbiBkdXJpbmcgdHJhaW5pbmcuIE91ciBtb2RlbHMgbWF0Y2ggdGhlIGhhcmR3YXJlIGVmZmljaWVuY3kgb2YgVHJhbnNmb3JtZXJzIGR1cmluZyB0cmFpbmluZywgYW5kIGR1cmluZyBpbmZlcmVuY2UgdGhleSBoYXZlIGxvd2VyIGxhdGVuY3kgYW5kIHNpZ25pZmljYW50bHkgaGlnaGVyIHRocm91Z2hwdXQuIFdlIHNjYWxlIEdyaWZmaW4gdXAgdG8gMTRCIHBhcmFtZXRlcnMsIGFuZCBleHBsYWluIGhvdyB0byBzaGFyZCBvdXIgbW9kZWxzIGZvciBlZmZpY2llbnQgZGlzdHJpYnV0ZWQgdHJhaW5pbmcuIiwsLFVucmVsZWFzZWQsVW5pdGVkIFN0YXRlcyBvZiBBbWVyaWNhLCwsLCwsMjAyNS0xMS0yOCAxMTo1Mzo0NCswMDowMCwsLCwsLEluZHVzdHJ5LCwsLCxVbnJlbGVhc2VkLCwsLCwsLCxSZXBvcnRlZCwsLCwsTm8KSGF3ayxMYW5ndWFnZSwiTGFuZ3VhZ2UgbW9kZWxpbmcvZ2VuZXJhdGlvbixDaGF0IixHb29nbGUgRGVlcE1pbmQsIlNvaGFtIERlLCBTYW11ZWwgTC4gU21pdGgsIEFudXNoYW4gRmVybmFuZG8sIEFsZWtzYW5kYXIgQm90ZXYsIEdlb3JnZSBDcmlzdGlhbi1NdXJhcnUsIEFsYmVydCBHdSwgUnViYSBIYXJvdW4sIExlb25hcmQgQmVycmFkYSwgWXV0aWFuIENoZW4sIFNyaXZhdHNhbiBTcmluaXZhc2FuLCBHdWlsbGF1bWUgRGVzamFyZGlucywgQXJuYXVkIERvdWNldCwgRGF2aWQgQnVkZGVuLCBZZWUgV2h5ZSBUZWgsIFJhenZhbiBQYXNjYW51LCBOYW5kbyBEZSBGcmVpdGFzLCBDYWdsYXIgR3VsY2VocmUiLDIwMjQtMDItMjksR3JpZmZpbjogTWl4aW5nIEdhdGVkIExpbmVhciBSZWN1cnJlbmNlcyB3aXRoIExvY2FsIEF0dGVudGlvbiBmb3IgRWZmaWNpZW50IExhbmd1YWdlIE1vZGVscyxodHRwczovL2FyeGl2Lm9yZy9hYnMvMjQwMi4xOTQyNywsLCw3MDAwMDAwMDAwLjAsIiIiQWxsIHRocmVlIG1vZGVsIGZhbWlsaWVzIGFyZSB0cmFpbmVkIGF0IGEgcmFuZ2Ugb2YgbW9kZWwgc2NhbGVzIGZyb20gMTAwTSB0byA3QiBwYXJhbWV0ZXJzLCB3aXRoIGFuIGFkZGl0aW9uYWwgR3JpZmZpbiBtb2RlbCB3aXRoIDE0IGJpbGxpb24gcGFyYW1ldGVycy4iIiIsMy45NWUrMjEsIkZpZ3VyZSAxLmEKRGlnaXRpemVkIGFuZCBmb3VuZCAzLjk1ZTIxIGZvciBiaWdnZXN0IEhhd2sgbW9kZWwiLDMwMDAwMDAwMDAwMCxUYWJsZSAxLCwsR29vZ2xlIFRQVSB2MywsQ29uZmlkZW50LCJSZWN1cnJlbnQgbmV1cmFsIG5ldHdvcmtzIChSTk5zKSBoYXZlIGZhc3QgaW5mZXJlbmNlIGFuZCBzY2FsZSBlZmZpY2llbnRseSBvbiBsb25nIHNlcXVlbmNlcywgYnV0IHRoZXkgYXJlIGRpZmZpY3VsdCB0byB0cmFpbiBhbmQgaGFyZCB0byBzY2FsZS4gV2UgcHJvcG9zZSBIYXdrLCBhbiBSTk4gd2l0aCBnYXRlZCBsaW5lYXIgcmVjdXJyZW5jZXMsIGFuZCBHcmlmZmluLCBhIGh5YnJpZCBtb2RlbCB0aGF0IG1peGVzIGdhdGVkIGxpbmVhciByZWN1cnJlbmNlcyB3aXRoIGxvY2FsIGF0dGVudGlvbi4gSGF3ayBleGNlZWRzIHRoZSByZXBvcnRlZCBwZXJmb3JtYW5jZSBvZiBNYW1iYSBvbiBkb3duc3RyZWFtIHRhc2tzLCB3aGlsZSBHcmlmZmluIG1hdGNoZXMgdGhlIHBlcmZvcm1hbmNlIG9mIExsYW1hLTIgZGVzcGl0ZSBiZWluZyB0cmFpbmVkIG9uIG92ZXIgNiB0aW1lcyBmZXdlciB0b2tlbnMuIFdlIGFsc28gc2hvdyB0aGF0IEdyaWZmaW4gY2FuIGV4dHJhcG9sYXRlIG9uIHNlcXVlbmNlcyBzaWduaWZpY2FudGx5IGxvbmdlciB0aGFuIHRob3NlIHNlZW4gZHVyaW5nIHRyYWluaW5nLiBPdXIgbW9kZWxzIG1hdGNoIHRoZSBoYXJkd2FyZSBlZmZpY2llbmN5IG9mIFRyYW5zZm9ybWVycyBkdXJpbmcgdHJhaW5pbmcsIGFuZCBkdXJpbmcgaW5mZXJlbmNlIHRoZXkgaGF2ZSBsb3dlciBsYXRlbmN5IGFuZCBzaWduaWZpY2FudGx5IGhpZ2hlciB0aHJvdWdocHV0LiBXZSBzY2FsZSBHcmlmZmluIHVwIHRvIDE0QiBwYXJhbWV0ZXJzLCBhbmQgZXhwbGFpbiBob3cgdG8gc2hhcmQgb3VyIG1vZGVscyBmb3IgZWZmaWNpZW50IGRpc3RyaWJ1dGVkIHRyYWluaW5nLiIsLCxVbnJlbGVhc2VkLFVuaXRlZCBTdGF0ZXMgb2YgQW1lcmljYSwsLCwsLDIwMjUtMTEtMjggMTE6NTM6NDQrMDA6MDAsLCwsLCxJbmR1c3RyeSwsLCwsVW5yZWxlYXNlZCwsLCwsLCwsUmVwb3J0ZWQsLCwsLE5vCkh1bWFub2lkIExvY29tb3Rpb24sUm9ib3RpY3MsQW5pbWFsIChodW1hbi9ub24taHVtYW4pIGltaXRhdGlvbixVbml2ZXJzaXR5IG9mIENhbGlmb3JuaWEgKFVDKSBCZXJrZWxleSwiSWxpamEgUmFkb3Nhdm92aWMsIEJpa2UgWmhhbmcsIEJhaWZlbmcgU2hpLCBKYXRodXNoYW4gUmFqYXNlZ2FyYW4sIFNhcnRoYWsgS2FtYXQsIFRyZXZvciBEYXJyZWxsLCBLb3VzaGlsIFNyZWVuYXRoLCBKaXRlbmRyYSBNYWxpayIsMjAyNC0wMi0yOSxIdW1hbm9pZCBMb2NvbW90aW9uIGFzIE5leHQgVG9rZW4gUHJlZGljdGlvbixodHRwczovL2FyeGl2Lm9yZy9hYnMvMjQwMi4xOTQ2OSwxMDguMCwsIk5vIFNPVEEgdGFnIGJlY2F1c2UgdGhlcmUgaXMgbm8gcmVjb2duaXplZCBiZW5jaG1hcmssIGJ1dCBkb2VzIGFwcGVhciB0byBpbXByb3ZlIG9uIFNPVEEgZm9yIG1ldHJpY3MgbGlrZSB0cmFqZWN0b3J5IGFkaGVyZW5jZSwgcG9zaXRpb25hbCB0cmFja2luZyBlcnJvciAoc2VlIGZpZ3VyZXMgNS04KS4iLDgwMDAwMDAuMCwiTGFyZ2VzdCBtb2RlbCB0cmFpbmVkIGhhcyA4TSBwYXJhbXMuIE5vdGUgYWN0dWFsIG1vZGVsIHVzZWQgaW4gcmVhbC13b3JsZCBleHBlcmltZW50cyBhcHBlYXJzIHRvIGJlIDJNLCB0byBpbXByb3ZlIGxhdGVuY3kuIFNlZSBzZWN0aW9ucyA1LjEgYW5kIDUuOS4iLCwsLCwsLCwsTGlrZWx5LCJXZSBjYXN0IHJlYWwtd29ybGQgaHVtYW5vaWQgY29udHJvbCBhcyBhIG5leHQgdG9rZW4gcHJlZGljdGlvbiBwcm9ibGVtLCBha2luIHRvIHByZWRpY3RpbmcgdGhlIG5leHQgd29yZCBpbiBsYW5ndWFnZS4gT3VyIG1vZGVsIGlzIGEgY2F1c2FsIHRyYW5zZm9ybWVyIHRyYWluZWQgdmlhIGF1dG9yZWdyZXNzaXZlIHByZWRpY3Rpb24gb2Ygc2Vuc29yaW1vdG9yIHRyYWplY3Rvcmllcy4gVG8gYWNjb3VudCBmb3IgdGhlIG11bHRpLW1vZGFsIG5hdHVyZSBvZiB0aGUgZGF0YSwgd2UgcGVyZm9ybSBwcmVkaWN0aW9uIGluIGEgbW9kYWxpdHktYWxpZ25lZCB3YXksIGFuZCBmb3IgZWFjaCBpbnB1dCB0b2tlbiBwcmVkaWN0IHRoZSBuZXh0IHRva2VuIGZyb20gdGhlIHNhbWUgbW9kYWxpdHkuIFRoaXMgZ2VuZXJhbCBmb3JtdWxhdGlvbiBlbmFibGVzIHVzIHRvIGxldmVyYWdlIGRhdGEgd2l0aCBtaXNzaW5nIG1vZGFsaXRpZXMsIGxpa2UgdmlkZW8gdHJhamVjdG9yaWVzIHdpdGhvdXQgYWN0aW9ucy4gV2UgdHJhaW4gb3VyIG1vZGVsIG9uIGEgY29sbGVjdGlvbiBvZiBzaW11bGF0ZWQgdHJhamVjdG9yaWVzIGNvbWluZyBmcm9tIHByaW9yIG5ldXJhbCBuZXR3b3JrIHBvbGljaWVzLCBtb2RlbC1iYXNlZCBjb250cm9sbGVycywgbW90aW9uIGNhcHR1cmUgZGF0YSwgYW5kIFlvdVR1YmUgdmlkZW9zIG9mIGh1bWFucy4gV2Ugc2hvdyB0aGF0IG91ciBtb2RlbCBlbmFibGVzIGEgZnVsbC1zaXplZCBodW1hbm9pZCB0byB3YWxrIGluIFNhbiBGcmFuY2lzY28gemVyby1zaG90LiBPdXIgbW9kZWwgY2FuIHRyYW5zZmVyIHRvIHRoZSByZWFsIHdvcmxkIGV2ZW4gd2hlbiB0cmFpbmVkIG9uIG9ubHkgMjcgaG91cnMgb2Ygd2Fsa2luZyBkYXRhLCBhbmQgY2FuIGdlbmVyYWxpemUgdG8gY29tbWFuZHMgbm90IHNlZW4gZHVyaW5nIHRyYWluaW5nIGxpa2Ugd2Fsa2luZyBiYWNrd2FyZC4gVGhlc2UgZmluZGluZ3Mgc3VnZ2VzdCBhIHByb21pc2luZyBwYXRoIHRvd2FyZCBsZWFybmluZyBjaGFsbGVuZ2luZyByZWFsLXdvcmxkIGNvbnRyb2wgdGFza3MgYnkgZ2VuZXJhdGl2ZSBtb2RlbGluZyBvZiBzZW5zb3JpbW90b3IgdHJhamVjdG9yaWVzLiIsLCxVbnJlbGVhc2VkLFVuaXRlZCBTdGF0ZXMgb2YgQW1lcmljYSwsLCwsLDIwMjYtMDUtMjUgMTI6MzE6MTcrMDA6MDAsLCwsLCxBY2FkZW1pYSwsLCwsLCwsLCwsLCwsLCwsLE5vCllPTE92OS1FLFZpc2lvbixPYmplY3QgZGV0ZWN0aW9uLCJBY2FkZW1pYSBTaW5pY2EsTmF0aW9uYWwgVGFpcGVpIFVuaXZlcnNpdHkgb2YgVGVjaG5vbG9neSxDaHVuZyBZdWFuIENocmlzdGlhbiBVbml2ZXJzaXR5IiwiQ2hpZW4tWWFvIFdhbmcsIEktSGF1IFllaCwgSG9uZy1ZdWFuIE1hcmsgTGlhbyIsMjAyNC0wMi0yOSxZT0xPdjk6IExlYXJuaW5nIFdoYXQgWW91IFdhbnQgdG8gTGVhcm4gVXNpbmcgUHJvZ3JhbW1hYmxlIEdyYWRpZW50IEluZm9ybWF0aW9uLGh0dHBzOi8vYXJ4aXYub3JnL2Ficy8yNDAyLjEzNjE2LCwsLDU3MzAwMDAwLjAsNTcuM00sMS43NDI1OGUrMTcsIjZORCA9IDYqNTczMDAwMDAuMDAgcGFyYW1ldGVycyAqMTE4MDAwIGltYWdlcyAqNTAwIGVwb2NocyA9IDIuMDI4NDJlKzE2IChsaWtlbHkgYW4gdW5kZXJlc3RpbWF0aW9uKQoKKHNwZWN1bGF0aXZlIGNvbmZpZGVuY2UgYmVjYXVzZSBJIGRvbid0IGtub3cgdGhlIGFtb3VudCBvZiB0b2tlbnMgcGVyIGltYWdlKQoKYXNzdW1pbmcoISkgYmF0Y2ggc2l6ZSA2NCAtPiBudW1iZXIgb2YgdXBkYXRlcyBwZXIgZXBvY2ggPSAxMTgwMDAvNjQgPSAxODQ0CgogMTg5LjAgR2lnYWZsb3BzICogMTg0NCAqIDUwMCA9IDEuNzQyNThlKzE3IiwsIlRyYWluaW5nIHNldDogQXBwcm94aW1hdGVseSAxMTgsMDAwIGltYWdlcyAoQ09DTy0yMDE3KSwgbm8gaW5mb3JtYXRpb24gYWJvdXQgYWJvdXQgdG9rZW5pemF0aW9uIC8gcGF0Y2hpbmcgLyBiYXRjaGluZyIsLCwsLExpa2VseSwiVG9kYXkncyBkZWVwIGxlYXJuaW5nIG1ldGhvZHMgZm9jdXMgb24gaG93IHRvIGRlc2lnbiB0aGUgbW9zdCBhcHByb3ByaWF0ZSBvYmplY3RpdmUgZnVuY3Rpb25zIHNvIHRoYXQgdGhlIHByZWRpY3Rpb24gcmVzdWx0cyBvZiB0aGUgbW9kZWwgY2FuIGJlIGNsb3Nlc3QgdG8gdGhlIGdyb3VuZCB0cnV0aC4gTWVhbndoaWxlLCBhbiBhcHByb3ByaWF0ZSBhcmNoaXRlY3R1cmUgdGhhdCBjYW4gZmFjaWxpdGF0ZSBhY3F1aXNpdGlvbiBvZiBlbm91Z2ggaW5mb3JtYXRpb24gZm9yIHByZWRpY3Rpb24gaGFzIHRvIGJlIGRlc2lnbmVkLiBFeGlzdGluZyBtZXRob2RzIGlnbm9yZSBhIGZhY3QgdGhhdCB3aGVuIGlucHV0IGRhdGEgdW5kZXJnb2VzIGxheWVyLWJ5LWxheWVyIGZlYXR1cmUgZXh0cmFjdGlvbiBhbmQgc3BhdGlhbCB0cmFuc2Zvcm1hdGlvbiwgbGFyZ2UgYW1vdW50IG9mIGluZm9ybWF0aW9uIHdpbGwgYmUgbG9zdC4gVGhpcyBwYXBlciB3aWxsIGRlbHZlIGludG8gdGhlIGltcG9ydGFudCBpc3N1ZXMgb2YgZGF0YSBsb3NzIHdoZW4gZGF0YSBpcyB0cmFuc21pdHRlZCB0aHJvdWdoIGRlZXAgbmV0d29ya3MsIG5hbWVseSBpbmZvcm1hdGlvbiBib3R0bGVuZWNrIGFuZCByZXZlcnNpYmxlIGZ1bmN0aW9ucy4gV2UgcHJvcG9zZWQgdGhlIGNvbmNlcHQgb2YgcHJvZ3JhbW1hYmxlIGdyYWRpZW50IGluZm9ybWF0aW9uIChQR0kpIHRvIGNvcGUgd2l0aCB0aGUgdmFyaW91cyBjaGFuZ2VzIHJlcXVpcmVkIGJ5IGRlZXAgbmV0d29ya3MgdG8gYWNoaWV2ZSBtdWx0aXBsZSBvYmplY3RpdmVzLiBQR0kgY2FuIHByb3ZpZGUgY29tcGxldGUgaW5wdXQgaW5mb3JtYXRpb24gZm9yIHRoZSB0YXJnZXQgdGFzayB0byBjYWxjdWxhdGUgb2JqZWN0aXZlIGZ1bmN0aW9uLCBzbyB0aGF0IHJlbGlhYmxlIGdyYWRpZW50IGluZm9ybWF0aW9uIGNhbiBiZSBvYnRhaW5lZCB0byB1cGRhdGUgbmV0d29yayB3ZWlnaHRzLiBJbiBhZGRpdGlvbiwgYSBuZXcgbGlnaHR3ZWlnaHQgbmV0d29yayBhcmNoaXRlY3R1cmUgLS0gR2VuZXJhbGl6ZWQgRWZmaWNpZW50IExheWVyIEFnZ3JlZ2F0aW9uIE5ldHdvcmsgKEdFTEFOKSwgYmFzZWQgb24gZ3JhZGllbnQgcGF0aCBwbGFubmluZyBpcyBkZXNpZ25lZC4gR0VMQU4ncyBhcmNoaXRlY3R1cmUgY29uZmlybXMgdGhhdCBQR0kgaGFzIGdhaW5lZCBzdXBlcmlvciByZXN1bHRzIG9uIGxpZ2h0d2VpZ2h0IG1vZGVscy4gV2UgdmVyaWZpZWQgdGhlIHByb3Bvc2VkIEdFTEFOIGFuZCBQR0kgb24gTVMgQ09DTyBkYXRhc2V0IGJhc2VkIG9iamVjdCBkZXRlY3Rpb24uIFRoZSByZXN1bHRzIHNob3cgdGhhdCBHRUxBTiBvbmx5IHVzZXMgY29udmVudGlvbmFsIGNvbnZvbHV0aW9uIG9wZXJhdG9ycyB0byBhY2hpZXZlIGJldHRlciBwYXJhbWV0ZXIgdXRpbGl6YXRpb24gdGhhbiB0aGUgc3RhdGUtb2YtdGhlLWFydCBtZXRob2RzIGRldmVsb3BlZCBiYXNlZCBvbiBkZXB0aC13aXNlIGNvbnZvbHV0aW9uLiBQR0kgY2FuIGJlIHVzZWQgZm9yIHZhcmlldHkgb2YgbW9kZWxzIGZyb20gbGlnaHR3ZWlnaHQgdG8gbGFyZ2UuIEl0IGNhbiBiZSB1c2VkIHRvIG9idGFpbiBjb21wbGV0ZSBpbmZvcm1hdGlvbiwgc28gdGhhdCB0cmFpbi1mcm9tLXNjcmF0Y2ggbW9kZWxzIGNhbiBhY2hpZXZlIGJldHRlciByZXN1bHRzIHRoYW4gc3RhdGUtb2YtdGhlLWFydCBtb2RlbHMgcHJlLXRyYWluZWQgdXNpbmcgbGFyZ2UgZGF0YXNldHMsIHRoZSBjb21wYXJpc29uIHJlc3VsdHMgYXJlIHNob3duIGluIEZpZ3VyZSAxLiBUaGUgc291cmNlIGNvZGVzIGFyZSBhdDogdGhpcyBodHRwcyBVUkwuIiw1MDAuMCwsT3BlbiB3ZWlnaHRzICh1bnJlc3RyaWN0ZWQpLCJUYWl3YW4sVGFpd2FuLFRhaXdhbiIsLCwsLCwyMDI1LTExLTI4IDExOjUzOjQ0KzAwOjAwLCwsLCwsIkFjYWRlbWlhLEFjYWRlbWlhLEFjYWRlbWlhIiwsLCwsT3BlbiBzb3VyY2UsIkdQTC0zLjAgbGljZW5zZSAoY29weWxlZnQpLiB0cmFpbiBhbmQgdmFsaWRhdGUgY29kZToKaHR0cHM6Ly9naXRodWIuY29tL1dvbmdLaW5ZaXUveW9sb3Y5P3RhYj1HUEwtMy4wLTEtb3YtZmlsZSIsLCwsLCwsT3BlcmF0aW9uIGNvdW50aW5nLCwsLCxZZXMKUmlOQUxNbyxCaW9sb2d5LCJSTkEgc3RydWN0dXJlIHByZWRpY3Rpb24sUk5BIHNwbGljZS1zaXRlIHByZWRpY3Rpb24sTWVhbiByaWJvc29tZSBsb2FkIHByZWRpY3Rpb24iLCJVbml2ZXJzaXR5IG9mIFphZ3JlYixHZW5vbWUgSW5zdGl0dXRlIG9mIFNpbmdhcG9yZSxCaW9pbmZvcm1hdGljcyBJbnN0aXR1dGUiLCJSYWZhZWwgSm9zaXAgUGVuacSHLCBUaW4gVmxhxaFpxIcsIFJvbGFuZCBHLiBIdWJlciwgWXVlIFdhbiwgTWlsZSDFoGlracSHIiwyMDI0LTAyLTI5LFJpTkFMTW86IEdlbmVyYWwtUHVycG9zZSBSTkEgTGFuZ3VhZ2UgTW9kZWxzIENhbiBHZW5lcmFsaXplIFdlbGwgb24gU3RydWN0dXJlIFByZWRpY3Rpb24gVGFza3MsaHR0cHM6Ly9hcnhpdi5vcmcvYWJzLzI0MDMuMDAwNDMsMTA4LjAsLCw2NTAwMDAwMDAuMCwsMS4wNTAwMDAwMDAwMDAwMDA1ZSsyMSwiMS4gSGFyZHdhcmU6IDd4IE5WSURJQSBBMTAwIEdQVXMgKDMuMTJlMTQgRkxPUC9zIHBlciBHUFUpCjIuIFRyYWluaW5nIGR1cmF0aW9uOiAyIHdlZWtzIChkaXJlY3RseSBwcm92aWRlZCkgPSAxLDIwOSw2MDAgc2Vjb25kcwozLiBVdGlsaXphdGlvbjogNDAlICgwLjQpCjQuIENhbGN1bGF0aW9uOiAzLjEyZTE0IEZMT1AvcyDDlyA3IEdQVXMgw5cgMSwyMDksNjAwcyDDlyAwLjQgPSAxLjA1ZTIxIEZMT1BzIiwsIjE3LDAwMCwwMDAgUk5BIHNlcXVlbmNlcyIsMzM2LjAsLE5WSURJQSBBMTAwLCxDb25maWRlbnQsIlJpYm9udWNsZWljIGFjaWQgKFJOQSkgcGxheXMgYSB2YXJpZXR5IG9mIGNydWNpYWwgcm9sZXMgaW4gZnVuZGFtZW50YWwgYmlvbG9naWNhbCBwcm9jZXNzZXMuIFJlY2VudGx5LCBSTkEgaGFzIGJlY29tZSBhbiBpbnRlcmVzdGluZyBkcnVnIHRhcmdldCwgZW1waGFzaXppbmcgdGhlIG5lZWQgdG8gaW1wcm92ZSBvdXIgdW5kZXJzdGFuZGluZyBvZiBpdHMgc3RydWN0dXJlcyBhbmQgZnVuY3Rpb25zLiBPdmVyIHRoZSB5ZWFycywgc2VxdWVuY2luZyB0ZWNobm9sb2dpZXMgaGF2ZSBwcm9kdWNlZCBhbiBlbm9ybW91cyBhbW91bnQgb2YgdW5sYWJlbGVkIFJOQSBkYXRhLCB3aGljaCBoaWRlcyBpbXBvcnRhbnQga25vd2xlZGdlIGFuZCBwb3RlbnRpYWwuIE1vdGl2YXRlZCBieSB0aGUgc3VjY2Vzc2VzIG9mIHByb3RlaW4gbGFuZ3VhZ2UgbW9kZWxzLCB3ZSBpbnRyb2R1Y2UgUmlib051Y2xlaWMgQWNpZCBMYW5ndWFnZSBNb2RlbCAoUmlOQUxNbykgdG8gaGVscCB1bnZlaWwgdGhlIGhpZGRlbiBjb2RlIG9mIFJOQS4gUmlOQUxNbyBpcyB0aGUgbGFyZ2VzdCBSTkEgbGFuZ3VhZ2UgbW9kZWwgdG8gZGF0ZSB3aXRoIDY1MCBtaWxsaW9uIHBhcmFtZXRlcnMgcHJlLXRyYWluZWQgb24gMzYgbWlsbGlvbiBub24tY29kaW5nIFJOQSBzZXF1ZW5jZXMgZnJvbSBzZXZlcmFsIGF2YWlsYWJsZSBkYXRhYmFzZXMuIFJpTkFMTW8gaXMgYWJsZSB0byBleHRyYWN0IGhpZGRlbiBrbm93bGVkZ2UgYW5kIGNhcHR1cmUgdGhlIHVuZGVybHlpbmcgc3RydWN0dXJlIGluZm9ybWF0aW9uIGltcGxpY2l0bHkgZW1iZWRkZWQgd2l0aGluIHRoZSBSTkEgc2VxdWVuY2VzLiBSaU5BTE1vIGFjaGlldmVzIHN0YXRlLW9mLXRoZS1hcnQgcmVzdWx0cyBvbiBzZXZlcmFsIGRvd25zdHJlYW0gdGFza3MuIE5vdGFibHksIHdlIHNob3cgdGhhdCBpdHMgZ2VuZXJhbGl6YXRpb24gY2FwYWJpbGl0aWVzIGNhbiBvdmVyY29tZSB0aGUgaW5hYmlsaXR5IG9mIG90aGVyIGRlZXAgbGVhcm5pbmcgbWV0aG9kcyBmb3Igc2Vjb25kYXJ5IHN0cnVjdHVyZSBwcmVkaWN0aW9uIHRvIGdlbmVyYWxpemUgb24gdW5zZWVuIFJOQSBmYW1pbGllcy4gVGhlIGNvZGUgaGFzIGJlZW4gbWFkZSBwdWJsaWNseSBhdmFpbGFibGUgb24gdGhpcyBodHRwcyBVUkwuIiwsLCwiQ3JvYXRpYSxTaW5nYXBvcmUsU2luZ2Fwb3JlIiwsLCw3LjAsLDIwMjYtMDUtMjUgMTI6MzE6MTcrMDA6MDAsLCwsLCwiQWNhZGVtaWEsQWNhZGVtaWEsR292ZXJubWVudCIsLCwsLCwsLCwsLCw1NTQwLjk0MjMxMzA0NDY4OSxIYXJkd2FyZSwsLCwsClBUTS1NYW1iYSxCaW9sb2d5LFByb3RlaW4gb3IgbnVjbGVvdGlkZSBsYW5ndWFnZSBtb2RlbCAocExNL25MTSksRHVrZSBVbml2ZXJzaXR5LCJaaGFuZ3poaSBQZW5nLCBCZW5qYW1pbiBTY2h1c3NoZWltLCBQcmFuYW0gQ2hhdHRlcmplZSIsMjAyNC0wMi0yOSxQVE0tTWFtYmE6IEEgUFRNLUF3YXJlIFByb3RlaW4gTGFuZ3VhZ2UgTW9kZWwgd2l0aCBCaWRpcmVjdGlvbmFsIEdhdGVkIE1hbWJhIEJsb2NrcyxodHRwczovL3d3dy5iaW9yeGl2Lm9yZy9jb250ZW50LzEwLjExMDEvMjAyNC4wMi4yOC41ODE5ODN2MSw0NS4wLCwsLCwsIgoiLCwiNzksNzA3IHNlcXVlbmNlcyDDlyA0MDAgdG9rZW5zL3NlcXVlbmNlID0gMzEsODgyLDgwMCB0b2tlbnMg4omIIDMuMiDDlyAxMOKBtyB0b2tlbnMiLCwsTlZJRElBIEExMDAsLExpa2VseSwiUHJvdGVpbnMgc2VydmUgYXMgdGhlIHdvcmtob3JzZXMgb2YgbGl2aW5nIG9yZ2FuaXNtcywgb3JjaGVzdHJhdGluZyBhIHdpZGUgYXJyYXkgb2Ygdml0YWwgZnVuY3Rpb25zLiBQb3N0LXRyYW5zbGF0aW9uYWwgbW9kaWZpY2F0aW9ucyAoUFRNcykgb2YgdGhlaXIgYW1pbm8gYWNpZHMgZ3JlYXRseSBpbmZsdWVuY2UgdGhlIHN0cnVjdHVyYWwgYW5kIGZ1bmN0aW9uYWwgZGl2ZXJzaXR5IG9mIGRpZmZlcmVudCBwcm90ZWluIHR5cGVzIGFuZCB1cGhvbGQgcHJvdGVvc3Rhc2lzLCBhbGxvd2luZyBjZWxscyB0byBzd2lmdGx5IHJlc3BvbmQgdG8gZW52aXJvbm1lbnRhbCBjaGFuZ2VzIGFuZCBpbnRyaWNhdGVseSByZWd1bGF0ZSBjb21wbGV4IGJpb2xvZ2ljYWwgcHJvY2Vzc2VzLiBUbyB0aGlzIHBvaW50LCBlZmZvcnRzIHRvIG1vZGVsIHRoZSBjb21wbGV4IGZlYXR1cmVzIG9mIHByb3RlaW5zIGhhdmUgaW52b2x2ZWQgdGhlIHRyYWluaW5nIG9mIGxhcmdlIGFuZCBleHByZXNzaXZlIHByb3RlaW4gbGFuZ3VhZ2UgbW9kZWxzIChwTE1zKSBzdWNoIGFzIEVTTS0yIGFuZCBQcm90VDUsIHdoaWNoIGFjY3VyYXRlbHkgZW5jb2RlIHN0cnVjdHVyYWwsIGZ1bmN0aW9uYWwsIGFuZCBwaHlzaWNvY2hlbWljYWwgcHJvcGVydGllcyBvZiBpbnB1dCBwcm90ZWluIHNlcXVlbmNlcy4gSG93ZXZlciwgdGhlIG92ZXIgMjAwIG1pbGxpb24gc2VxdWVuY2VzIHRoYXQgdGhlc2UgcExNcyB3ZXJlIHRyYWluZWQgb24gbWVyZWx5IHNjcmF0Y2ggdGhlIHN1cmZhY2Ugb2YgcHJvdGVvbWljIGRpdmVyc2l0eSwgYXMgdGhleSBuZWl0aGVyIGlucHV0IG5vciBhY2NvdW50IGZvciB0aGUgZWZmZWN0cyBvZiBQVE1zLiBJbiB0aGlzIHdvcmssIHdlIGZpbGwgdGhpcyBtYWpvciBnYXAgaW4gcHJvdGVpbiBzZXF1ZW5jZSBtb2RlbGluZyBieSBpbnRyb2R1Y2luZyBQVE0gdG9rZW5zIGludG8gdGhlIHBMTSB0cmFpbmluZyByZWdpbWUuIFdlIHRoZW4gbGV2ZXJhZ2UgcmVjZW50IGFkdmFuY2VtZW50cyBpbiBzdHJ1Y3R1cmVkIHN0YXRlIHNwYWNlIG1vZGVscyAoU1NNcyksIHNwZWNpZmljYWxseSBNYW1iYSwgd2hpY2ggdXRpbGl6ZXMgZWZmaWNpZW50IGhhcmR3YXJlLWF3YXJlIHByaW1pdGl2ZXMgdG8gb3ZlcmNvbWUgdGhlIHF1YWRyYXRpYyB0aW1lIGNvbXBsZXhpdGllcyBvZiBUcmFuc2Zvcm1lcnMuIEFmdGVyIGFkZGluZyBhIGNvbXByZWhlbnNpdmUgc2V0IG9mIFBUTSB0b2tlbnMgdG8gdGhlIG1vZGVsIHZvY2FidWxhcnksIHdlIHRyYWluIGJpZGlyZWN0aW9uYWwgTWFtYmEgYmxvY2tzIHdob3NlIG91dHB1dHMgYXJlIGZ1c2VkIHdpdGggc3RhdGUtb2YtdGhlLWFydCBFU00tMiBlbWJlZGRpbmdzIHZpYSBhIG5vdmVsIGdhdGluZyBtZWNoYW5pc20uIFdlIGRlbW9uc3RyYXRlIHRoYXQgb3VyIHJlc3VsdGFudCBQVE0tYXdhcmUgcExNLCBQVE0tTWFtYmEsIGltcHJvdmVzIHVwb24gRVNNLTLigJlzIHBlcmZvcm1hbmNlIG9uIHZhcmlvdXMgUFRNLXNwZWNpZmljIHRhc2tzLiBQVE0tTWFtYmEgaXMgdGhlIGZpcnN0IGFuZCBvbmx5IHBMTSB0aGF0IGNhbiB1bmlxdWVseSBpbnB1dCBhbmQgcmVwcmVzZW50IGJvdGggd2lsZC10eXBlIGFuZCBQVE0gc2VxdWVuY2VzLCBtb3RpdmF0aW5nIGRvd25zdHJlYW0gbW9kZWxpbmcgYW5kIGRlc2lnbiBhcHBsaWNhdGlvbnMgc3BlY2lmaWMgdG8gcG9zdC10cmFuc2xhdGlvbmFsbHkgbW9kaWZpZWQgcHJvdGVpbnMuIFRvIGZhY2lsaXRhdGUgUFRNLWF3YXJlIHByb3RlaW4gbGFuZ3VhZ2UgbW9kZWxpbmcgYXBwbGljYXRpb25zLCB3ZSBoYXZlIG1hZGUgb3VyIG1vZGVsIGF2YWlsYWJsZSBhdDogaHR0cHM6Ly9odWdnaW5nZmFjZS5jby9DaGF0dGVyamVlTGFiL1BUTS1NYW1iYS4iLCwsT3BlbiB3ZWlnaHRzIChub24tY29tbWVyY2lhbCksVW5pdGVkIFN0YXRlcyBvZiBBbWVyaWNhLEVTTTItNjUwTSwsLDguMCwsMjAyNi0wMS0wMSAxNDowMzoxNiswMDowMCwsLCwsLEFjYWRlbWlhLCwsLCxPcGVuIHNvdXJjZSwiQ0MtQlktTkMtTkQtNC4wIGZvciB3ZWlnaHRzCmh0dHBzOi8vaHVnZ2luZ2ZhY2UuY28vQ2hhdHRlcmplZUxhYi9QVE0tTWFtYmEKCkFwYWNoZSAyLjAgZm9yIGluZmVyZW5jZSBhbmQgdHJhaW5pbmcgY29kZQpodHRwczovL2dpdGh1Yi5jb20vcHJvZ3JhbW1hYmxlYmlvL3B0bS1tYW1iYT90YWI9cmVhZG1lLW92LWZpbGUiLCwsLCwsNjMzMi41MDU1MDA2MjI1MDIsSGFyZHdhcmUsQ2hhdHRlcmplZUxhYiwsLCxZZXMKQUkgUSZBIFJvYm90LCwsLCwyMDI0LTAyLTI5LCJXaGF04oCZcyBXb3J0aCBCdXlpbmcgUmVsZWFzZXMgQ29tcHJlaGVuc2l2ZSBBSSBTdHJhdGVneTogV2hhdOKAmXMgV29ydGggQnV5aW5nIENvbnN1bWVyIE1vZGVsIFBhcmFtZXRlcnMgUmVhY2ggMTMgQmlsbGlvbgoiLGh0dHBzOi8vd3d3LjFhaS5uZXQvZW4vMTAxNTUuaHRtbCwsLCwxMzAwMDAwMDAwMC4wLCwsLCwsLCwsLENvbmZpZGVudCwsLCwsLCwsLCwsMjAyNS0xMS0yOCAxMTo1Mzo0NCswMDowMCwsLCwsLCwsLCwsLCwsLCwsLCwsLCwsLApQcm90bGxtLEJpb2xvZ3ksUHJvdGVpbiBvciBudWNsZW90aWRlIGxhbmd1YWdlIG1vZGVsIChwTE0vbkxNKSwiQmVpamluZyBJbnN0aXR1dGUgb2YgVGVjaG5vbG9neSxCZWloYW5nIFVuaXZlcnNpdHksUGVraW5nIFVuaXZlcnNpdHksU21hcnQgR3JpZCBSZXNlYXJjaCBJbnN0aXR1dGUsU2hhbmdoYWkgQUkgTGFiIiwiTGUgWmh1bywgWmV3ZW4gQ2hpLCBNaW5naGFvIFh1LCBIZXlhbiBIdWFuZywgSGVxaSBaaGVuZywgQ29uZ2h1aSBIZSwgWGlhbi1MaW5nIE1hbywgV2VudGFvIFpoYW5nIiwyMDI0LTAyLTI4LFByb3RMTE06IEFuIEludGVybGVhdmVkIFByb3RlaW4tTGFuZ3VhZ2UgTExNIHdpdGggUHJvdGVpbi1hcy1Xb3JkIFByZS1UcmFpbmluZyxodHRwczovL2FyeGl2Lm9yZy9hYnMvMjQwMy4wNzkyMCwyOS4wLCwsLCwsIgoiLCwiU3VtbWFyeSBvZiBjYWxjdWxhdGlvbnM6CgpQdWJNZWQgQXJ0aWNsZXM6IDE2NSwyMDYgw5cgMTAsMDAwID0gMS42NTIwNiDDlyAxMF45ClVuaVByb3QgQW5ub3RhdGlvbnM6IDY0LDYzNCDDlyAxMDAgPSA2LjQ2MzQgw5cgMTBeNgpTVFJJTkcgQW5ub3RhdGlvbnM6IDI1LDY4MiDDlyAxMDAgPSAyLjU2ODIgw5cgMTBeNgpNb2wtSW5zdHJ1Y3Rpb25zOiAxNzMsOTczIMOXIDUwMCA9IDg2Ljk4NjUgw5cgMTBeNgoKRGF0YXNldCB0b3RhbDogMS42NTIwNiDDlyAxMF45ICsgNi40NjM0IMOXIDEwXjYgKyAyLjU2ODIgw5cgMTBeNiArIDg2Ljk4NjUgw5cgMTBeNiA9IDEuNzQ3NSDDlyAxMF45CgpUcmFpbmluZyB0b2tlbnM6IDEwLDAwMCDDlyAyNTYgw5cgNTEyID0gMS4zMTA3MiDDlyAxMF45CgpGaW5hbCBlc3RpbWF0ZTogMS4zMSDDlyAxMF45IGRhdGEgcG9pbnRzCgpUcmFpbmluZyBzdGVwIGJhc2VkIGVzdGltYXRlOiAKMTAwMDAgc3RlcHMgd2l0aCBiYXRjaCBzaXplIDI1NiBhbmQgbGVuZ3RoIDUxMiAoVGFibGUgNCkKMTAwMDAqMjU2KjUxMj0xMzEwNzIwMDAwCgoiLCwsTlZJRElBIEExMDAsLENvbmZpZGVudCwiV2UgcHJvcG9zZSBQcm90TExNLCBhIHZlcnNhdGlsZSBjcm9zcy1tb2RhbCBsYXJnZSBsYW5ndWFnZSBtb2RlbCAoTExNKSBmb3IgYm90aCBwcm90ZWluLWNlbnRyaWMgYW5kIHByb3RlaW4tbGFuZ3VhZ2UgdGFza3MuIFByb3RMTE0gZmVhdHVyZXMgYSB1bmlxdWUgZHluYW1pYyBwcm90ZWluIG1vdW50aW5nIG1lY2hhbmlzbSwgZW5hYmxpbmcgaXQgdG8gaGFuZGxlIGNvbXBsZXggaW5wdXRzIHdoZXJlIHRoZSBuYXR1cmFsIGxhbmd1YWdlIHRleHQgaXMgaW50ZXJzcGVyc2VkIHdpdGggYW4gYXJiaXRyYXJ5IG51bWJlciBvZiBwcm90ZWlucy4gQmVzaWRlcywgd2UgcHJvcG9zZSB0aGUgcHJvdGVpbi1hcy13b3JkIGxhbmd1YWdlIG1vZGVsaW5nIGFwcHJvYWNoIHRvIHRyYWluIFByb3RMTE0uIEJ5IGRldmVsb3BpbmcgYSBzcGVjaWFsaXplZCBwcm90ZWluIHZvY2FidWxhcnksIHdlIGVxdWlwIHRoZSBtb2RlbCB3aXRoIHRoZSBjYXBhYmlsaXR5IHRvIHByZWRpY3Qgbm90IGp1c3QgbmF0dXJhbCBsYW5ndWFnZSBidXQgYWxzbyBwcm90ZWlucyBmcm9tIGEgdmFzdCBwb29sIG9mIGNhbmRpZGF0ZXMuIEFkZGl0aW9uYWxseSwgd2UgY29uc3RydWN0IGEgbGFyZ2Utc2NhbGUgaW50ZXJsZWF2ZWQgcHJvdGVpbi10ZXh0IGRhdGFzZXQsIG5hbWVkIEludGVyUFQsIGZvciBwcmUtdHJhaW5pbmcuIFRoaXMgZGF0YXNldCBjb21wcmVoZW5zaXZlbHkgZW5jb21wYXNzZXMgYm90aCAoMSkgc3RydWN0dXJlZCBkYXRhIHNvdXJjZXMgbGlrZSBwcm90ZWluIGFubm90YXRpb25zIGFuZCAoMikgdW5zdHJ1Y3R1cmVkIGRhdGEgc291cmNlcyBsaWtlIGJpb2xvZ2ljYWwgcmVzZWFyY2ggcGFwZXJzLCB0aGVyZWJ5IGVuZG93aW5nIFByb3RMTE0gd2l0aCBjcnVjaWFsIGtub3dsZWRnZSBmb3IgdW5kZXJzdGFuZGluZyBwcm90ZWlucy4gV2UgZXZhbHVhdGUgUHJvdExMTSBvbiBjbGFzc2ljIHN1cGVydmlzZWQgcHJvdGVpbi1jZW50cmljIHRhc2tzIGFuZCBleHBsb3JlIGl0cyBub3ZlbCBwcm90ZWluLWxhbmd1YWdlIGFwcGxpY2F0aW9ucy4gRXhwZXJpbWVudGFsIHJlc3VsdHMgZGVtb25zdHJhdGUgdGhhdCBQcm90TExNIG5vdCBvbmx5IGFjaGlldmVzIHN1cGVyaW9yIHBlcmZvcm1hbmNlIGFnYWluc3QgcHJvdGVpbi1zcGVjaWFsaXplZCBiYXNlbGluZXMgb24gcHJvdGVpbi1jZW50cmljIHRhc2tzIGJ1dCBhbHNvIGluZHVjZXMgemVyby1zaG90IGFuZCBpbi1jb250ZXh0IGxlYXJuaW5nIGNhcGFiaWxpdGllcyBvbiBwcm90ZWluLWxhbmd1YWdlIHRhc2tzLiIsLCxVbnJlbGVhc2VkLCJDaGluYSxDaGluYSxDaGluYSxDaGluYSxDaGluYSIsTExhTUEtN0IsLCw0LjAsLDIwMjYtMDUtMjUgMTI6MzE6MTcrMDA6MDAsLCwsLCwiQWNhZGVtaWEsQWNhZGVtaWEsQWNhZGVtaWEsQWNhZGVtaWEiLCwsLCxPcGVuIChub24tY29tbWVyY2lhbCksIm5vIGNsZWFyIGxpY2Vuc2UgZm9yIHRyYWluaW5nIGFuZCBpbmZlcmVuY2UgY29kZQpodHRwczovL2dpdGh1Yi5jb20vUHJvdExMTS9Qcm90TExNL3RyZWUvbWFpbgoKd2VpZ2h0cyBhcmUgYW5ub3VuY2VkIGJ1dCBub3QgcmVsZWFzZWQKaHR0cHM6Ly9odWdnaW5nZmFjZS5jby9Qcm90TExNIiwsLCwsLDMxNjYuMzIzMjYxNTU0NDE2NixPcGVyYXRpb24gY291bnRpbmcsLCwsLE5vCklkZW9ncmFtIDEuMCxJbWFnZSBnZW5lcmF0aW9uLCJJbWFnZSBnZW5lcmF0aW9uLFRleHQtdG8taW1hZ2UiLElkZW9ncmFtLCwyMDI0LTAyLTI4LElkZW9ncmFtIDEuMCxodHRwczovL2Fib3V0LmlkZW9ncmFtLmFpLzEuMCwsLCwsLCwiVW5saWtlbHkgdG8gZXhjZWVkIDEwXjI1IEZMT1AgYXMgdGhlIGRldmVsb3BlciByYWlzZWQgJDgwTSAoaHR0cHM6Ly9iZXRha2l0LmNvbS9taWRqb3VybmV5LWNvbXBldGl0b3ItaWRlb2dyYW0tY2xvc2VzLTgwLW1pbGxpb24tc2VyaWVzLWEtcm91bmQtYXMtaXQtbGF1bmNoZXMtbGF0ZXN0LXRleHQtdG8taW1hZ2UtbW9kZWwvKSwgYW5kIHdhcyB1bmxpa2VseSB0byBzcGVuZCBhIHNpZ25pZmljYW50IGZyYWN0aW9uIG9mIHRoYXQgb24gYSAxMF4yNSBGTE9QIHRyYWluaW5nIHJ1bi4iLCwsLCwsLFVua25vd24sIldl4oCZcmUgZXhjaXRlZCB0byByZWxlYXNlIElkZW9ncmFtIDEuMCwgb3VyIG1vc3QgYWR2YW5jZWQgdGV4dC10by1pbWFnZSBtb2RlbCB0byBkYXRlLiBUcmFpbmVkIGZyb20gc2NyYXRjaCBsaWtlIGFsbCBJZGVvZ3JhbSBtb2RlbHMsIElkZW9ncmFtIDEuMCBvZmZlcnMgc3RhdGUtb2YtdGhlLWFydCB0ZXh0IHJlbmRlcmluZywgdW5wcmVjZWRlbnRlZCBwaG90b3JlYWxpc20gYW5kIHByb21wdCBhZGhlcmVuY2UsIGFuZCBhIG5ldyBmZWF0dXJlIGNhbGxlZCBNYWdpYyBQcm9tcHQgdGhhdCBoZWxwcyB5b3Ugd3JpdGUgZGV0YWlsZWQgcHJvbXB0cyBmb3IgYmVhdXRpZnVsLCBjcmVhdGl2ZSBpbWFnZXMuIiwsLEhvc3RlZCBhY2Nlc3MgKG5vIEFQSSksQ2FuYWRhLCwsLCwsMjAyNS0xMS0yOCAxMTo1Mzo0NCswMDowMCwsLCwsLEluZHVzdHJ5LCwsLCxVbnJlbGVhc2VkLCxUcnVlLCwsLCwsLCwsLCxObwpFdm8sQmlvbG9neSxQcm90ZWluIG9yIG51Y2xlb3RpZGUgbGFuZ3VhZ2UgbW9kZWwgKHBMTS9uTE0pLCJTdGFuZm9yZCBVbml2ZXJzaXR5LFVuaXZlcnNpdHkgb2YgQ2FsaWZvcm5pYSAoVUMpIEJlcmtlbGV5LFRvZ2V0aGVyIiwiRXJpYyBOZ3V5ZW4sIE1pY2hhZWwgUG9saSwgTWF0dGhldyBHLiBEdXJyYW50LCBBcm1pbiBXLiBUaG9tYXMsIEJyaWFuIEthbmcsIEplcmVteSBTdWxsaXZhbiwgTWFkZWxlbmEgWS4gTmcsIEFzaGxleSBMZXdpcywgQW1hbiBQYXRlbCwgQWFyb24gTG91LCBTdGVmYW5vIEVybW9uLCBTdGVwaGVuIEEuIEJhY2N1cywgVGluYSBIZXJuYW5kZXotQm91c3NhcmQsIENocmlzdG9waGVyIFLDqSwgUGF0cmljayBELiBIc3UsIEJyaWFuIEwuIEhpZSIsMjAyNC0wMi0yNyxTZXF1ZW5jZSBtb2RlbGluZyBhbmQgZGVzaWduIGZyb20gbW9sZWN1bGFyIHRvIGdlbm9tZSBzY2FsZSB3aXRoIEV2bywiaHR0cHM6Ly9hcmNpbnN0aXR1dGUub3JnL25ld3MvYmxvZy9ldm8KaHR0cHM6Ly93d3cuYmlvcnhpdi5vcmcvY29udGVudC8xMC4xMTAxLzIwMjQuMDIuMjcuNTgyMjM0djEiLDIyNC4wLCxDb21wZXRpdGl2ZSB3aXRoIFNPVEEgcHJvdGVpbiBsYW5ndWFnZSBtb2RlbHMsNzAwMDAwMDAwMC4wLCJCYXNlZCBvbiBhIFN0cmlwZWRIeWVuYSBhcmNoaXRlY3R1cmUsIGNvbnRleHQgbGVuZ3RoIG9mIDEzMSBraWxvYmFzZXMiLDIuMDAwMDAwMDAwMWUrMjIsIiIiSW4gdG90YWwsIEV2byB3YXMgdHJhaW5lZCBvbiBhcHByb3hpbWF0ZWx5IDM0MEIgdG9rZW5zLCB1c2luZyBhcHByb3hpbWF0ZWx5IDJlMjIgRkxPUFMiIiIsMzAwMDAwMDAwMDAwLCIzMDAgYmlsbGlvbiBudWNsZW90aWRlcy4gU2luY2UgdGhlc2UgYXJlIHRva2VuaXplZCBhdCB0aGUgc2luZ2xlLW51Y2xlb3RpZGUgbGV2ZWwsIDMwMEIgdG9rZW5zLiIsMjk2OC4wLCJUcmFpbmVkIGZvciBmaXJzdCBzdGFnZSBvbiA2NCBIMTAwcywgdGhlbiBmb3Igc2Vjb25kIHN0YWdlIG9uIDEyOCBBMTAwcy4gVHJhaW5lZCBwcmltYXJpbHkgd2l0aCBCRjE2IHByZWNpc2lvbjsgRlAzMiB1c2VkIGZvciAiImxvbmcgY29udm9sdXRpb25hbCBwYXJhbWV0ZXJzIiIuIEkgdXNlIEJGMTYgcGVyZm9ybWFuY2UgZm9yIHNpbXBsaWNpdHkuCgpUaGlzIGdpdmVzIGEgcGxhdXNpYmxlIHJhbmdlIGZvciBjb21wbGV0aW5nIDJlMjIgRkxPUHMuCgpJZiBhbGwgMmUyMiBGTE9QcyB3ZXJlIHBlcmZvcm1lZCBvbiBIMTAwczoKMmUyMiBGTE9QIC8gKDY0IEdQVXMgKiAxLjNlMTQgRkxPUC9HUFUtc2VjKSAqIDEvMC4zIGVmZmljaWVuY3kgKiAgMS8zNjAwIGhvdXIvc2VjICA9IDIyMjYgaG91cnMKCklmIGFsbCAyZTIyIEZMT1BzIHdlcmUgcGVyZm9ybWVkIG9uIEExMDBzOgoyZTIyIEZMT1AgLyAoMTI4IEdQVXMgKiAzLjllMTMgRkxPUC9HUFUtc2VjKSAqIDEvMC4zIGVmZmljaWVuY3kgKiAxLzM2MDAgaG91ci9zZWMgPSAzNzEwIGhvdXJzCgpBc3N1bWUgZWFjaCBzdGFnZSBpcyByb3VnaGx5IGhhbGYgdGhlIHRvdGFsIHRpbWUsIHNvOgooMjIyNiszNzEwKS8yID0gMjk2OCBob3VycyIsIk5WSURJQSBBMTAwLE5WSURJQSBIMTAwIFNYTTUgODBHQiIsU2VsZi1zdXBlcnZpc2VkIGxlYXJuaW5nLENvbmZpZGVudCwiVGhlIGdlbm9tZSBpcyBhIHNlcXVlbmNlIHRoYXQgY29tcGxldGVseSBlbmNvZGVzIHRoZSBETkEsIFJOQSwgYW5kIHByb3RlaW5zIHRoYXQgb3JjaGVzdHJhdGUgdGhlIGZ1bmN0aW9uIG9mIGEgd2hvbGUgb3JnYW5pc20uIEFkdmFuY2VzIGluIG1hY2hpbmUgbGVhcm5pbmcgY29tYmluZWQgd2l0aCBtYXNzaXZlIGRhdGFzZXRzIG9mIHdob2xlIGdlbm9tZXMgY291bGQgZW5hYmxlIGEgYmlvbG9naWNhbCBmb3VuZGF0aW9uIG1vZGVsIHRoYXQgYWNjZWxlcmF0ZXMgdGhlIG1lY2hhbmlzdGljIHVuZGVyc3RhbmRpbmcgYW5kIGdlbmVyYXRpdmUgZGVzaWduIG9mIGNvbXBsZXggbW9sZWN1bGFyIGludGVyYWN0aW9ucy4gV2UgcmVwb3J0IEV2bywgYSBnZW5vbWljIGZvdW5kYXRpb24gbW9kZWwgdGhhdCBlbmFibGVzIHByZWRpY3Rpb24gYW5kIGdlbmVyYXRpb24gdGFza3MgZnJvbSB0aGUgbW9sZWN1bGFyIHRvIGdlbm9tZSBzY2FsZS4gVXNpbmcgYW4gYXJjaGl0ZWN0dXJlIGJhc2VkIG9uIGFkdmFuY2VzIGluIGRlZXAgc2lnbmFsIHByb2Nlc3NpbmcsIHdlIHNjYWxlIEV2byB0byA3IGJpbGxpb24gcGFyYW1ldGVycyB3aXRoIGEgY29udGV4dCBsZW5ndGggb2YgMTMxIGtpbG9iYXNlcyAoa2IpIGF0IHNpbmdsZS1udWNsZW90aWRlLCBieXRlIHJlc29sdXRpb24uIFRyYWluZWQgb24gd2hvbGUgcHJva2FyeW90aWMgZ2Vub21lcywgRXZvIGNhbiBnZW5lcmFsaXplIGFjcm9zcyB0aGUgdGhyZWUgZnVuZGFtZW50YWwgbW9kYWxpdGllcyBvZiB0aGUgY2VudHJhbCBkb2dtYSBvZiBtb2xlY3VsYXIgYmlvbG9neSB0byBwZXJmb3JtIHplcm8tc2hvdCBmdW5jdGlvbiBwcmVkaWN0aW9uIHRoYXQgaXMgY29tcGV0aXRpdmUgd2l0aCwgb3Igb3V0cGVyZm9ybXMsIGxlYWRpbmcgZG9tYWluLXNwZWNpZmljIGxhbmd1YWdlIG1vZGVscy4gRXZvIGFsc28gZXhjZWxzIGF0IG11bHRpZWxlbWVudCBnZW5lcmF0aW9uIHRhc2tzLCB3aGljaCB3ZSBkZW1vbnN0cmF0ZSBieSBnZW5lcmF0aW5nIHN5bnRoZXRpYyBDUklTUFItQ2FzIG1vbGVjdWxhciBjb21wbGV4ZXMgYW5kIGVudGlyZSB0cmFuc3Bvc2FibGUgc3lzdGVtcyBmb3IgdGhlIGZpcnN0IHRpbWUuIFVzaW5nIGluZm9ybWF0aW9uIGxlYXJuZWQgb3ZlciB3aG9sZSBnZW5vbWVzLCBFdm8gY2FuIGFsc28gcHJlZGljdCBnZW5lIGVzc2VudGlhbGl0eSBhdCBudWNsZW90aWRlIHJlc29sdXRpb24gYW5kIGNhbiBnZW5lcmF0ZSBjb2RpbmctcmljaCBzZXF1ZW5jZXMgdXAgdG8gNjUwIGtiIGluIGxlbmd0aCwgb3JkZXJzIG9mIG1hZ25pdHVkZSBsb25nZXIgdGhhbiBwcmV2aW91cyBtZXRob2RzLiBBZHZhbmNlcyBpbiBtdWx0aS1tb2RhbCBhbmQgbXVsdGktc2NhbGUgbGVhcm5pbmcgd2l0aCBFdm8gcHJvdmlkZXMgYSBwcm9taXNpbmcgcGF0aCB0b3dhcmQgaW1w</x:v>
      </x:c>
    </x:row>
    <x:row r="136" ht="18" customHeight="1">
      <x:c r="A136" s="17" t="n">
        <x:v>131</x:v>
      </x:c>
      <x:c r="B136" s="17" t="n">
        <x:v>310</x:v>
      </x:c>
      <x:c r="C136" s="160" t="str">
        <x:v>cm92aW5nIG91ciB1bmRlcnN0YW5kaW5nIGFuZCBjb250cm9sIG9mIGJpb2xvZ3kgYWNyb3NzIG11bHRpcGxlIGxldmVscyBvZiBjb21wbGV4aXR5LiIsMS4wLCxPcGVuIHdlaWdodHMgKHVucmVzdHJpY3RlZCksIlVuaXRlZCBTdGF0ZXMgb2YgQW1lcmljYSxVbml0ZWQgU3RhdGVzIG9mIEFtZXJpY2EsVW5pdGVkIFN0YXRlcyBvZiBBbWVyaWNhIiwsLCwsLDIwMjYtMDEtMDEgMTQ6MDM6MTcrMDA6MDAsLCwsLCwiQWNhZGVtaWEsQWNhZGVtaWEsSW5kdXN0cnkiLCwsLCwsQXBhY2hlIExpY2Vuc2UgMi4wLCwsLCwsLFJlcG9ydGVkLCwsLCxZZXMKQml0TmV0IGIxLjU4LExhbmd1YWdlLCJMYW5ndWFnZSBtb2RlbGluZy9nZW5lcmF0aW9uLFF1ZXN0aW9uIGFuc3dlcmluZyIsIlVuaXZlcnNpdHkgb2YgQ2hpbmVzZSBBY2FkZW15IG9mIFNjaWVuY2VzLE1pY3Jvc29mdCBSZXNlYXJjaCIsIlNodW1pbmcgTWEsIEhvbmd5dSBXYW5nLCBMaW5neGlhbyBNYSwgTGVpIFdhbmcsIFdlbmh1aSBXYW5nLCBTaGFvaGFuIEh1YW5nLCBMaSBEb25nLCBSdWlwaW5nIFdhbmcsIEppbG9uZyBYdWUsIEZ1cnUgV2VpIiwyMDI0LTAyLTI3LFRoZSBFcmEgb2YgMS1iaXQgTExNczogQWxsIExhcmdlIExhbmd1YWdlIE1vZGVscyBhcmUgaW4gMS41OCBCaXRzLGh0dHBzOi8vYXJ4aXYub3JnL2Ficy8yNDAyLjE3NzY0LCwsLDcwMDAwMDAwMDAwLjAsLDIuODczNTQ4NmUrMjIsIjZORCA9IDYqNzAqMTBeOSoxMDAqMTBeOSA9IDQyMDAwMDAwMDAwMDAwMDAwMDAwMDAwICg0LjJlKzIyKQoKRmlndXJlIDMgc3VnZ2VzdHMgaXQgNDEuMiB0aW1lcyBtb3JlIGVuZXJneSBlZmZpY2llbnQgdGhhbiBMTEFNQSA3MEIgKHdoaWNoIGlzIGVzdGltYXRlZCA4LjFlKzIzIEZMT1BTICAtPiAxLjk2NjAxOTRlKzIyIEZMT1BzIAoKZ2VvbWV0cmljIG1lYW4gLT4gMi44NzM1NDg2ZSsyMiIsMTAwMDAwMDAwMDAwLCIiIndlIHByZS10cmFpbmVkIHRoZSBtb2RlbHMgb24gdGhlIFJlZFBhamFtYSBkYXRhc2V0IFtDb20yM10gZm9yIDEwMCBiaWxsaW9uIHRva2Vucy4iIiIsLCwsLENvbmZpZGVudCwiUmVjZW50IHJlc2VhcmNoLCBzdWNoIGFzIEJpdE5ldCwgaXMgcGF2aW5nIHRoZSB3YXkgZm9yIGEgbmV3IGVyYSBvZiAxLWJpdCBMYXJnZSBMYW5ndWFnZSBNb2RlbHMgKExMTXMpLiBJbiB0aGlzIHdvcmssIHdlIGludHJvZHVjZSBhIDEtYml0IExMTSB2YXJpYW50LCBuYW1lbHkgQml0TmV0IGIxLjU4LCBpbiB3aGljaCBldmVyeSBzaW5nbGUgcGFyYW1ldGVyIChvciB3ZWlnaHQpIG9mIHRoZSBMTE0gaXMgdGVybmFyeSB7LTEsIDAsIDF9LiBJdCBtYXRjaGVzIHRoZSBmdWxsLXByZWNpc2lvbiAoaS5lLiwgRlAxNiBvciBCRjE2KSBUcmFuc2Zvcm1lciBMTE0gd2l0aCB0aGUgc2FtZSBtb2RlbCBzaXplIGFuZCB0cmFpbmluZyB0b2tlbnMgaW4gdGVybXMgb2YgYm90aCBwZXJwbGV4aXR5IGFuZCBlbmQtdGFzayBwZXJmb3JtYW5jZSwgd2hpbGUgYmVpbmcgc2lnbmlmaWNhbnRseSBtb3JlIGNvc3QtZWZmZWN0aXZlIGluIHRlcm1zIG9mIGxhdGVuY3ksIG1lbW9yeSwgdGhyb3VnaHB1dCwgYW5kIGVuZXJneSBjb25zdW1wdGlvbi4gTW9yZSBwcm9mb3VuZGx5LCB0aGUgMS41OC1iaXQgTExNIGRlZmluZXMgYSBuZXcgc2NhbGluZyBsYXcgYW5kIHJlY2lwZSBmb3IgdHJhaW5pbmcgbmV3IGdlbmVyYXRpb25zIG9mIExMTXMgdGhhdCBhcmUgYm90aCBoaWdoLXBlcmZvcm1hbmNlIGFuZCBjb3N0LWVmZmVjdGl2ZS4gRnVydGhlcm1vcmUsIGl0IGVuYWJsZXMgYSBuZXcgY29tcHV0YXRpb24gcGFyYWRpZ20gYW5kIG9wZW5zIHRoZSBkb29yIGZvciBkZXNpZ25pbmcgc3BlY2lmaWMgaGFyZHdhcmUgb3B0aW1pemVkIGZvciAxLWJpdCBMTE1zLiIsLCwsIkNoaW5hLFVuaXRlZCBTdGF0ZXMgb2YgQW1lcmljYSIsLCwsLCwyMDI1LTExLTI4IDExOjUzOjQ0KzAwOjAwLCwsLCwsIkFjYWRlbWlhLEluZHVzdHJ5IiwsLCwsLCwsLCwsLCwiT3BlcmF0aW9uIGNvdW50aW5nLENvbXBhcmlzb24gd2l0aCBvdGhlciBtb2RlbHMiLCwsLCwKTmVtb3Ryb24tNCAxNUIsTGFuZ3VhZ2UsIkxhbmd1YWdlIG1vZGVsaW5nL2dlbmVyYXRpb24sQ29kZSBnZW5lcmF0aW9uLFF1ZXN0aW9uIGFuc3dlcmluZyxUcmFuc2xhdGlvbixRdWFudGl0YXRpdmUgcmVhc29uaW5nIixOVklESUEsIkp1cGluZGVyIFBhcm1hciwgU2hyaW1haSBQcmFiaHVtb3llLCBKb3NlcGggSmVubmluZ3MsIE1vc3RvZmEgUGF0d2FyeSwgU2FuZGVlcCBTdWJyYW1hbmlhbiwgRGFuIFN1LCBDaGVuIFpodSwgRGVlcGFrIE5hcmF5YW5hbiwgQWFzdGhhIEpodW5qaHVud2FsYSwgQXl1c2ggRGF0dGFndXB0YSwgVmliaHUgSmF3YSwgSml3ZWkgTGl1LCBBbWV5YSBNYWhhYmFsZXNod2Fya2FyLCBPc3ZhbGQgTml0c2tpLCBBbm5pa2EgQnJ1bmR5biwgSmFtZXMgTWFraSwgTWlndWVsIE1hcnRpbmV6LCBKaWF4dWFuIFlvdSwgSm9obiBLYW1hbHUsIFBhdHJpY2sgTGVHcmVzbGV5LCBEZW55cyBGcmlkbWFuLCBKYXJlZCBDYXNwZXIsIEFzaHdhdGggQWl0aGFsLCBPbGVrc2lpIEt1Y2hhaWV2LCBNb2hhbW1hZCBTaG9leWJpLCBKb25hdGhhbiBDb2hlbiwgQnJ5YW4gQ2F0YW56YXJvIiwyMDI0LTAyLTI3LE5lbW90cm9uLTQgMTVCIFRlY2huaWNhbCBSZXBvcnQsaHR0cHM6Ly9hcnhpdi5vcmcvYWJzLzI0MDIuMTY4MTksLCwsMTUwMDAwMDAwMDAuMCwxNWIsNy41MDA1MTE2ZSsyMywiNk5EID0gNiBGTE9QL3Rva2VuL3BhcmFtZXRlciAqIDE1KjEwXjkgcGFyYW1ldGVycyAqIDgqMTBeMTIgdG9rZW5zID0gNy4yZSsyMyBGTE9QCgoiIk5lbW90cm9uLTQgd2FzIHRyYWluZWQgdXNpbmcgMzg0IERHWCBIMTAwIG5vZGVzOyBlYWNoIG5vZGUgY29udGFpbnMgOCBIMTAwIDgwR0IgU1hNNSBHUFVzIGJhc2VkIG9uIHRoZSBOVklESUEgSG9wcGVyIGFyY2hpdGVjdHVyZSAoTlZJRElBLCAyMDIyKS4gRWFjaCBIMTAwIEdQVSBoYXMgYSBwZWFrIHRocm91Z2hwdXQgb2YgOTg5IHRlcmFGTE9QL3Mgd2hlbiBkb2luZyAxNi1iaXQgZmxvYXRpbmcgcG9pbnQgKGJmbG9hdDE2KSBhcml0aG1ldGljIHdpdGhvdXQgc3BhcnNpdHkuCgpUYWJsZSAyIHJlcG9ydHMgbW9yZSBkZXRhaWxlZCB0cmFpbmluZyBzY2hlZHVsZToKCjk4OSoxMF4xMiBGTE9QL3NlYyAqIDM2MDAgc2VjL2hvdXIgKiAyNCBob3VycyAqICg3NjggZ3B1cyAqIDAuMzQzIFtyZXBvcnRlZCB1dGlsaXphdGlvbl0gKiAwLjggZGF5cyArICAxNTM2IGdwdXMgKiAwLjMzMyBbcmVwb3J0ZWQgdXRpbGl6YXRpb25dICogMC40IGRheXMgKyAyMzA0IGdwdXMgKiAwLjMwNSBbcmVwb3J0ZWQgdXRpbGl6YXRpb25dICogMTEuOSBkYXlzKSA9IDcuNTAwNTExNmUrMjMgRkxPUCIsLCIiIjE1LWJpbGxpb24tcGFyYW1ldGVyIGxhcmdlIG11bHRpbGluZ3VhbCBsYW5ndWFnZSBtb2RlbCB0cmFpbmVkIG9uIDggdHJpbGxpb24gdGV4dCB0b2tlbnMiIiIsMzEyLjAsIiIiVHJhaW5pbmcgd2FzIGNvbXBsZXRlZCBpbiBhcHByb3hpbWF0ZWx5IDEzIGNhbGVuZGFyIGRheXMuIiIiLE5WSURJQSBIMTAwIFNYTTUgODBHQiwsQ29uZmlkZW50LCJXZSBpbnRyb2R1Y2UgTmVtb3Ryb24tNCAxNUIsIGEgMTUtYmlsbGlvbi1wYXJhbWV0ZXIgbGFyZ2UgbXVsdGlsaW5ndWFsIGxhbmd1YWdlIG1vZGVsIHRyYWluZWQgb24gOCB0cmlsbGlvbiB0ZXh0IHRva2Vucy4gTmVtb3Ryb24tNCAxNUIgZGVtb25zdHJhdGVzIHN0cm9uZyBwZXJmb3JtYW5jZSB3aGVuIGFzc2Vzc2VkIG9uIEVuZ2xpc2gsIG11bHRpbGluZ3VhbCwgYW5kIGNvZGluZyB0YXNrczogaXQgb3V0cGVyZm9ybXMgYWxsIGV4aXN0aW5nIHNpbWlsYXJseS1zaXplZCBvcGVuIG1vZGVscyBvbiA0IG91dCBvZiA3IGRvd25zdHJlYW0gZXZhbHVhdGlvbiBhcmVhcyBhbmQgYWNoaWV2ZXMgY29tcGV0aXRpdmUgcGVyZm9ybWFuY2UgdG8gdGhlIGxlYWRpbmcgb3BlbiBtb2RlbHMgaW4gdGhlIHJlbWFpbmluZyBvbmVzLiBTcGVjaWZpY2FsbHksIE5lbW90cm9uLTQgMTVCIGV4aGliaXRzIHRoZSBiZXN0IG11bHRpbGluZ3VhbCBjYXBhYmlsaXRpZXMgb2YgYWxsIHNpbWlsYXJseS1zaXplZCBtb2RlbHMsIGV2ZW4gb3V0cGVyZm9ybWluZyBtb2RlbHMgb3ZlciBmb3VyIHRpbWVzIGxhcmdlciBhbmQgdGhvc2UgZXhwbGljaXRseSBzcGVjaWFsaXplZCBmb3IgbXVsdGlsaW5ndWFsIHRhc2tzLiIsLCxVbnJlbGVhc2VkLFVuaXRlZCBTdGF0ZXMgb2YgQW1lcmljYSwsLCwzMDcyLjAsMC4zMDUsMjAyNS0xMS0yOCAxMTo1Mzo0NCswMDowMCwsLCwsLEluZHVzdHJ5LCwsLCxVbnJlbGVhc2VkLCxUcnVlLCxNRlUgc2hvd24gaW4gVGFibGUgMixCRjE2LCw0MjU1NjMzLjIzMjc1MDM3OTUsIk9wZXJhdGlvbiBjb3VudGluZyxIYXJkd2FyZSIsLCwsLE5vClBhbG15cmEgVmlzaW9uLCJWaXNpb24sVmlkZW8sTXVsdGltb2RhbCxMYW5ndWFnZSIsIlZpc3VhbCBxdWVzdGlvbiBhbnN3ZXJpbmcsVmlkZW8gZGVzY3JpcHRpb24sSW1hZ2UgY2FwdGlvbmluZyxDaGFyYWN0ZXIgcmVjb2duaXRpb24gKE9DUiksTGFuZ3VhZ2UgZ2VuZXJhdGlvbiIsV3JpdGVyLCwyMDI0LTAyLTI3LCJNZWV0IFBhbG15cmEgVmlzaW9uLCBvdXIgbXVsdGltb2RhbCBMTE0gd2l0aCB2aXNpb24gY2FwYWJpbGl0aWVzIixodHRwczovL3dyaXRlci5jb20vYmxvZy9wYWxteXJhLXZpc2lvbi8sLCwsLCwsLCwsLCwsLFVua25vd24sIlBhbG15cmEgVmlzaW9uIGlzIGEgbXVsdGltb2RhbCBsYXJnZSBsYW5ndWFnZSBtb2RlbCAoTExNKSB3aXRoIHZpc2lvbiBjYXBhYmlsaXRpZXMgZGV2ZWxvcGVkIGJ5IFdyaXRlciB0aGF0IGNhbiBhbmFseXplIGFuZCBnZW5lcmF0ZSB0ZXh0IGJhc2VkIG9uIGltYWdlcy4KSXQgZXhjZWxzIGluIHRhc2tzIHN1Y2ggYXMgZXh0cmFjdGluZyBoYW5kd3JpdHRlbiB0ZXh0LCBjbGFzc2lmeWluZyBvYmplY3RzLCBhbmFseXppbmcgZ3JhcGhzIGFuZCBjaGFydHMsIGFuZCBhbnN3ZXJpbmcgc3BlY2lmaWMgcXVlc3Rpb25zIGJhc2VkIG9uIHZpc3VhbCBpbnB1dHMuIFBhbG15cmEgVmlzaW9uIGFjaGlldmVkIGEgc2NvcmUgb2YgODQuNCUgb24gVlFBdjIgYmVuY2htYXJrLCBvdXRwZXJmb3JtaW5nIG90aGVyIHByb21pbmVudCBtdWx0aW1vZGFsIG1vZGVscy4KUGFsbXlyYSBWaXNpb24gb2ZmZXJzIGEgcmFuZ2Ugb2YgcHJhY3RpY2FsIGFwcGxpY2F0aW9ucyBpbiB0aGUgZW50ZXJwcmlzZSwgaW5jbHVkaW5nIHByb2R1Y3QgZGVzY3JpcHRpb24gZ2VuZXJhdGlvbiwgaW50ZXJwcmV0aW5nIGNoYXJ0cyBhbmQgZ3JhcGhzLCBjb21wbGlhbmNlIGRldGVjdGlvbiwgaW1wcm92aW5nIGFjY2Vzc2liaWxpdHkgYnkgY3JlYXRpbmcgQUxUIGRlc2NyaXB0aW9ucywgYW5kIHRleHQgZXh0cmFjdGlvbiBmcm9tIGhhbmR3cml0dGVuIHJlcG9ydHMuIiwsLEhvc3RlZCBhY2Nlc3MgKG5vIEFQSSksVW5pdGVkIFN0YXRlcyBvZiBBbWVyaWNhLCwsLCwsMjAyNS0xMS0yOCAxMTo1Mzo0NCswMDowMCwsLCwsLEluZHVzdHJ5LCwsLCxVbnJlbGVhc2VkLCwsLCwsLCwsLCwsLE5vClBsYXlncm91bmQgdjIuNSxJbWFnZSBnZW5lcmF0aW9uLCJUZXh0LXRvLWltYWdlLEltYWdlIGdlbmVyYXRpb24iLFBsYXlncm91bmQsIkRhaXFpbmcgTGksIEFsZWtzIEthbWtvLCBFaHNhbiBBa2hnYXJpLCBBbGkgU2FiZXQsIExpbm1pYW8gWHUsIFN1aGFpbCBEb3NoaSIsMjAyNC0wMi0yNyxQbGF5Z3JvdW5kIHYyLjU6IFRocmVlIEluc2lnaHRzIHRvd2FyZHMgRW5oYW5jaW5nIEFlc3RoZXRpYyBRdWFsaXR5IGluIFRleHQtdG8tSW1hZ2UgR2VuZXJhdGlvbixodHRwczovL2FyeGl2Lm9yZy9hYnMvMjQwMi4xNzI0NXYxLDIzNC4wLCwiTm8gcmVzdWx0cyBvbiByZWNvZ25pemVkIGJlbmNobWFya3MsIGRhdGFzZXRzLCBvciB1c2VyIHN0dWRpZXMgcHJvdmlkZWQuIiwzNTAwMDAwMDAwLjAsIlRoZSBNb2RlbCBEZXNjcmlwdGlvbiBzZWN0aW9uIG9mIFsxXSBzYXlzIHRoYXQgdGhlIG1vZGVsIOKAnGZvbGxvd3MgdGhlIHNhbWUgYXJjaGl0ZWN0dXJlIGFzIFN0YWJsZSBEaWZmdXNpb24gWEwu4oCdIEl0IGFsc28gc2F5cyB0aGF0IHRoZSBtb2RlbCBpcyBhIGxhdGVudCBkaWZmdXNpb24gbW9kZWwgdGhhdCB1c2VzIE9wZW5DTElQLVZpVC9HIGFuZCBDTElQLVZpVC9MIGFzIHRleHQgZW5jb2RlcnMsIHdoaWNoIHNlZW1pbmdseSB3b3VsZCBtYWtlIGl0IGlkZW50aWNhbCB0byBTdGFibGUgRGlmZnVzaW9uIFhMIFsyXS4gVGhlcmVmb3JlLCBJIHdpbGwgYXNzdW1lIHRoYXQgUGxheWdyb3VuZCB2Mi41IGhhcyB0aGUgc2FtZSBudW1iZXIgb2YgcGFyYW1ldGVycyBhcyB0aGUgU3RhYmxlIERpZmZ1c2lvbiBYTCAxLjAgYmFzZSBtb2RlbCwgd2hpY2ggaGFzIDMuNUIgbW9kZWwgcGFyYW1ldGVycyBbM10uCgoxLiBodHRwczovL2h1Z2dpbmdmYWNlLmNvL3BsYXlncm91bmRhaS9wbGF5Z3JvdW5kLXYyLjUtMTAyNHB4LWFlc3RoZXRpYwoyLiBodHRwczovL2FyeGl2Lm9yZy9wZGYvMjMwNy4wMTk1MgozLiBodHRwczovL3N0YWJpbGl0eS5haS9uZXdzL3N0YWJsZS1kaWZmdXNpb24tc2R4bC0xLWFubm91bmNlbWVudCIsLCwsLCwsLCxVbmtub3duLCJJbiB0aGlzIHdvcmssIHdlIHNoYXJlIHRocmVlIGluc2lnaHRzIGZvciBhY2hpZXZpbmcgc3RhdGUtb2YtdGhlLWFydCBhZXN0aGV0aWMgcXVhbGl0eSBpbiB0ZXh0LXRvLWltYWdlIGdlbmVyYXRpdmUgbW9kZWxzLiBXZSBmb2N1cyBvbiB0aHJlZSBjcml0aWNhbCBhc3BlY3RzIGZvciBtb2RlbCBpbXByb3ZlbWVudDogZW5oYW5jaW5nIGNvbG9yIGFuZCBjb250cmFzdCwgaW1wcm92aW5nIGdlbmVyYXRpb24gYWNyb3NzIG11bHRpcGxlIGFzcGVjdCByYXRpb3MsIGFuZCBpbXByb3ZpbmcgaHVtYW4tY2VudHJpYyBmaW5lIGRldGFpbHMuIEZpcnN0LCB3ZSBkZWx2ZSBpbnRvIHRoZSBzaWduaWZpY2FuY2Ugb2YgdGhlIG5vaXNlIHNjaGVkdWxlIGluIHRyYWluaW5nIGEgZGlmZnVzaW9uIG1vZGVsLCBkZW1vbnN0cmF0aW5nIGl0cyBwcm9mb3VuZCBpbXBhY3Qgb24gcmVhbGlzbSBhbmQgdmlzdWFsIGZpZGVsaXR5LiBTZWNvbmQsIHdlIGFkZHJlc3MgdGhlIGNoYWxsZW5nZSBvZiBhY2NvbW1vZGF0aW5nIHZhcmlvdXMgYXNwZWN0IHJhdGlvcyBpbiBpbWFnZSBnZW5lcmF0aW9uLCBlbXBoYXNpemluZyB0aGUgaW1wb3J0YW5jZSBvZiBwcmVwYXJpbmcgYSBiYWxhbmNlZCBidWNrZXRlZCBkYXRhc2V0LiBMYXN0bHksIHdlIGludmVzdGlnYXRlIHRoZSBjcnVjaWFsIHJvbGUgb2YgYWxpZ25pbmcgbW9kZWwgb3V0cHV0cyB3aXRoIGh1bWFuIHByZWZlcmVuY2VzLCBlbnN1cmluZyB0aGF0IGdlbmVyYXRlZCBpbWFnZXMgcmVzb25hdGUgd2l0aCBodW1hbiBwZXJjZXB0dWFsIGV4cGVjdGF0aW9ucy4gVGhyb3VnaCBleHRlbnNpdmUgYW5hbHlzaXMgYW5kIGV4cGVyaW1lbnRzLCBQbGF5Z3JvdW5kIHYyLjUgZGVtb25zdHJhdGVzIHN0YXRlLW9mLXRoZS1hcnQgcGVyZm9ybWFuY2UgaW4gdGVybXMgb2YgYWVzdGhldGljIHF1YWxpdHkgdW5kZXIgdmFyaW91cyBjb25kaXRpb25zIGFuZCBhc3BlY3QgcmF0aW9zLCBvdXRwZXJmb3JtaW5nIGJvdGggd2lkZWx5LXVzZWQgb3Blbi1zb3VyY2UgbW9kZWxzIGxpa2UgU0RYTCBhbmQgUGxheWdyb3VuZCB2MiwgYW5kIGNsb3NlZC1zb3VyY2UgY29tbWVyY2lhbCBzeXN0ZW1zIHN1Y2ggYXMgREFMTEUgMyBhbmQgTWlkam91cm5leSB2NS4yLiBPdXIgbW9kZWwgaXMgb3Blbi1zb3VyY2UsIGFuZCB3ZSBob3BlIHRoZSBkZXZlbG9wbWVudCBvZiBQbGF5Z3JvdW5kIHYyLjUgcHJvdmlkZXMgdmFsdWFibGUgZ3VpZGVsaW5lcyBmb3IgcmVzZWFyY2hlcnMgYWltaW5nIHRvIGVsZXZhdGUgdGhlIGFlc3RoZXRpYyBxdWFsaXR5IG9mIGRpZmZ1c2lvbi1iYXNlZCBpbWFnZSBnZW5lcmF0aW9uIG1vZGVscy4iLCwsT3BlbiB3ZWlnaHRzIChyZXN0cmljdGVkIHVzZSksVW5pdGVkIFN0YXRlcyBvZiBBbWVyaWNhLCwsLCwsMjAyNi0wNS0yNSAxMjoyODoxMCswMDowMCwsLCwsLEluZHVzdHJ5LCwsLCxVbnJlbGVhc2VkLFBsYXlncm91bmQgbGljZW5zZSAoMU0gbW9udGhseSB1c2VycyBjYXApIGh0dHBzOi8vaHVnZ2luZ2ZhY2UuY28vcGxheWdyb3VuZGFpL3BsYXlncm91bmQtdjIuNS0xMDI0cHgtYWVzdGhldGljLCwsLCwsLCxwbGF5Z3JvdW5kYWksLCwsWWVzCk1pc3RyYWwgTGFyZ2UsTGFuZ3VhZ2UsQ2hhdCxNaXN0cmFsIEFJLCwyMDI0LTAyLTI2LCJNaXN0cmFsIExhcmdlLCBvdXIgbmV3IGZsYWdzaGlwIG1vZGVsIixodHRwczovL21pc3RyYWwuYWkvbmV3cy9taXN0cmFsLWxhcmdlLywsVHJhaW5pbmcgY29zdCwifiQyME0gdHJhaW5pbmcgY29zdDogaHR0cHM6Ly93d3cud3NqLmNvbS90ZWNoL2FpL3RoZS05LW1vbnRoLW9sZC1haS1zdGFydHVwLWNoYWxsZW5naW5nLXNpbGljb24tdmFsbGV5cy1naWFudHMtZWUyZTRjNDgKaHR0cHM6Ly94LmNvbS9FTW9zdGFxdWUvc3RhdHVzLzE3NjIxNTI3NDA5MzgwMzE0ODQ/cz0yMCAiLCwsLCJodHRwczovL3d3dy53c2ouY29tL3RlY2gvYWkvdGhlLTktbW9udGgtb2xkLWFpLXN0YXJ0dXAtY2hhbGxlbmdpbmctc2lsaWNvbi12YWxsZXlzLWdpYW50cy1lZTJlNGM0OAoKTWlzdHJhbCBzcGVudCA8MjAgbWlsbGlvbiBldXJvIChtZWFuaW5nIGFwcHJveGltYXRlbHkgMjAgbWlsbGlvbj8pIHRvIHRyYWluIE1pc3RyYWwgTGFyZ2UuCgoKQXNzdW1pbmcgYmYxNiBvciBmcDE2LCBIMTAwIFNYTSBwZXJmb3JtYW5jZSBpcyA5ODkgVEZMT1BTCkF0IDEuOSBldXJvIHBlciBIMTAwLWhvdXIgYW5kIDMwJSB1dGlsaXphdGlvbiwgc3BlbmRpbmcgMjBNIGV1cm8gcHJvZHVjZXMgMS4xMioxMF4yNSBGTE9QLgpodHRwczovL3d3dy53b2xmcmFtYWxwaGEuY29tL2lucHV0P2k9MjArbWlsbGlvbislMkYrJTI4MS45JTJGaG91ciUyOSsqKzk4OStURkxPUFMrKiswLjMwICIsLCwyNTAwLjAsU3BlY3VsYXRpb24gYnkgRW1hZCBNb3N0YXF1ZTogMjBNIGV1cm8gc3BlbnQgYXQgU2NhbGV3YXkgKDEuOSBldXJvIHBlciBIMTAwLWhvdXIpIHdvdWxkIGJlIGFyb3VuZCAzIG1vbnRocyBvbiA0MDAwIEgxMDBzLixOVklESUEgSDEwMCBTWE01IDgwR0IsLFNwZWN1bGF0aXZlLCwsLEFQSSBhY2Nlc3MsRnJhbmNlLCwsLCwsMjAyNi0wNy0yMSAyMjoyMToyOSswMDowMCwsLCwsLEluZHVzdHJ5LCwsLCxVbnJlbGVhc2VkLCxUcnVlLDE0MTEwMTExLjkzLCwsLCxDb3N0LCwsLCxObwpQcm9MTGFNQSxCaW9sb2d5LFByb3RlaW4gcXVlc3Rpb24gYW5zd2VyaW5nLCJQZWtpbmcgVW5pdmVyc2l0eSxQZW5nIENoZW5nIExhYm9yYXRvcnkiLCJMaXV6aGVuZ2hhbyBMdiwgWm9uZ3lpbmcgTGluLCBIYW8gTGksIFl1eWFuZyBMaXUsIEppYXhpIEN1aSwgQ2FsdmluIFl1LUNoaWFuIENoZW4sIExpIFl1YW4sIFlvbmdob25nIFRpYW4iLDIwMjQtMDItMjYsUHJvTExhTUE6IEEgUHJvdGVpbiBMYW5ndWFnZSBNb2RlbCBmb3IgTXVsdGktVGFzayBQcm90ZWluIExhbmd1YWdlIFByb2Nlc3NpbmcsaHR0cHM6Ly9hcnhpdi5vcmcvYWJzLzI0MDIuMTY0NDUsODQuMCwsLDcwMDAwMDAwMDAuMCwsOC40MTJlKzIyLCIxLiBIYXJkd2FyZSBzZXR1cDogOHggTlZJRElBIFJUWCBBNjAwMCBHUFVzICgzLjg3ZTEzIEZMT1AvcyBwZXIgR1BVKQoKMi4gVHJhaW5pbmcgZHVyYXRpb246IFByb3ZpZGVkIGRpcmVjdGx5IC0gU3RhZ2UgMTogNiBkYXlzLCBTdGFnZSAyOiA1IGRheXMgKFRvdGFsOiAxMSBkYXlzID0gOTUwLDQwMCBzZWNvbmRzKQoKMy4gVXRpbGl6YXRpb24gcmF0ZTogNDAlCgo0LiBDYWxjdWxhdGlvbjoKKDggR1BVcyDDlyAzLjg3ZTEzIEZMT1Avcy9HUFUpIMOXIDk1MCw0MDAgc2Vjb25kcyDDlyAwLjQgdXRpbGl6YXRpb24gPSAxLjJlMjAgRkxPUHMKKFN0YWdlIDE6IDEuNjAzZTIwICsgU3RhZ2UgMjogMS4zMzhlMjApIMOXIDAuNCA9IDEuMmUyMCBGTE9QcwoKQmFzZSBtb2RlbDogOC40ZSsyMgp0b3RhbCA6IDg0MTIwMDAwMDAwMDAwMDAwMDAwMDAwIiwsIjUyLDgwNywyODMgc2VxdWVuY2VzIMOXIDMwMCByZXNpZHVlcy9zZXF1ZW5jZSA9IDE1LDg0MiwxODQsOTAwIHRva2VucyDiiYggMS42IMOXIDEwXjEwIHRva2VucyIsMjY0LjAsLE5WSURJQSBSVFggQTYwMDAsLENvbmZpZGVudCwiTGFyZ2UgTGFuZ3VhZ2UgTW9kZWxzIChMTE1zKSBoYXZlIGFjaGlldmVkIHJlbWFya2FibGUgcGVyZm9ybWFuY2UgaW4gbXVsdGlwbGUgTmF0dXJhbCBMYW5ndWFnZSBQcm9jZXNzaW5nIChOTFApIHRhc2tzLiBVbmRlciB0aGUgcHJlbWlzZSB0aGF0IHByb3RlaW4gc2VxdWVuY2VzIGNvbnN0aXR1dGUgdGhlIHByb3RlaW4gbGFuZ3VhZ2UsIFByb3RlaW4gTGFuZ3VhZ2UgTW9kZWxzKFBMTXMpIGhhdmUgYWR2YW5jZWQgdGhlIGZpZWxkIG9mIHByb3RlaW4gZW5naW5lZXJpbmcuIEhvd2V2ZXIsIGFzIG9mIG5vdywgdW5saWtlIExMTXMgaW4gTkxQLCBQTE1zIGNhbm5vdCBoYW5kbGUgdGhlIHByb3RlaW4gdW5kZXJzdGFuZGluZyB0YXNrIGFuZCB0aGUgcHJvdGVpbiBnZW5lcmF0aW9uIHRhc2sgc2ltdWx0YW5lb3VzbHkgaW4gdGhlIFByb3RlaW4gTGFuZ3VhZ2UgUHJvY2Vzc2luZyAoUExQKSBmaWVsZC4gVGhpcyBwcm9tcHRzIHVzIHRvIGRlbGluZWF0ZSB0aGUgaW5oZXJlbnQgbGltaXRhdGlvbnMgaW4gY3VycmVudCBQTE1zOiAoaSkgdGhlIGxhY2sgb2YgbmF0dXJhbCBsYW5ndWFnZSBjYXBhYmlsaXRpZXMsIChpaSkgaW5zdWZmaWNpZW50IGluc3RydWN0aW9uIHVuZGVyc3RhbmRpbmcsIGFuZCAoaWlpKSBoaWdoIHRyYWluaW5nIHJlc291cmNlIGRlbWFuZHMuIFRvIGFkZHJlc3MgdGhlc2UgY2hhbGxlbmdlcywgd2UgaW50cm9kdWNlIGEgdHJhaW5pbmcgZnJhbWV3b3JrIHRvIHRyYW5zZm9ybSBhbnkgZ2VuZXJhbCBMTE0gaW50byBhIFBMTSBjYXBhYmxlIG9mIGhhbmRsaW5nIG11bHRpcGxlIFBMUCB0YXNrcy4gVG8gaW1wcm92ZSB0cmFpbmluZyBlZmZpY2llbmN5LCB3ZSBwcm9wb3NlIFByb3RlaW4gVm9jYWJ1bGFyeSBQcnVuaW5nIChQVlApIGZvciBnZW5lcmFsIExMTXMuIFdlIGNvbnN0cnVjdCBhIG11bHRpLXRhc2sgaW5zdHJ1Y3Rpb24gZGF0YXNldCBjb250YWluaW5nIDEzIG1pbGxpb24gc2FtcGxlcyB3aXRoIHN1cGVyZmFtaWx5IGluZm9ybWF0aW9uLCBmYWNpbGl0YXRpbmcgYmV0dGVyIG1vZGVsaW5nIG9mIHByb3RlaW4gc2VxdWVuY2UtZnVuY3Rpb24gbGFuZHNjYXBlcy4gVGhyb3VnaCB0aGVzZSBtZXRob2RzLCB3ZSBkZXZlbG9wIHRoZSBQcm9MTGFNQSBtb2RlbCwgdGhlIGZpcnN0IGtub3duIFBMTSB0byBoYW5kbGUgbXVsdGlwbGUgUExQIHRhc2tzIHNpbXVsdGFuZW91c2x5LiBFeHBlcmltZW50cyBzaG93IHRoYXQgUHJvTExhTUEgYWNoaWV2ZXMgc3RhdGUtb2YtdGhlLWFydCByZXN1bHRzIGluIHRoZSB1bmNvbmRpdGlvbmFsIHByb3RlaW4gc2VxdWVuY2UgZ2VuZXJhdGlvbiB0YXNrLiBJbiB0aGUgY29udHJvbGxhYmxlIHByb3RlaW4gc2VxdWVuY2UgZ2VuZXJhdGlvbiB0YXNrLCBQcm9MTGFNQSBjYW4gZGVzaWduIG5vdmVsIHByb3RlaW5zIHdpdGggZGVzaXJlZCBmdW5jdGlvbmFsaXRpZXMuIEFzIGZvciB0aGUgcHJvdGVpbiB1bmRlcnN0YW5kaW5nIHRhc2ssIFByb0xMYU1BIGFjaGlldmVzIGEgNjJcJSBleGFjdCBtYXRjaCByYXRlIGluIHN1cGVyZmFtaWx5IHByZWRpY3Rpb24uIENvZGVzLCBtb2RlbCB3ZWlnaHRzLCBhbmQgZGF0YXNldHMgYXJlIGF2YWlsYWJsZSBhdCBcdXJse3RoaXMgaHR0cHMgVVJMfSBhbmQgXHVybHt0aGlzIGh0dHBzIFVSTH0uIiwsLCwiQ2hpbmEsQ2hpbmEiLExsYW1hIDItN0IsLCw4LjAsLDIwMjYtMDUtMjUgMTI6MzE6MTcrMDA6MDAsLCwsLCwiQWNhZGVtaWEsQWNhZGVtaWEiLCwsLCwsLCwsLCwsNDc0OS42OTY0MzMxMjczMzksSGFyZHdhcmUsLCwsLApEZWNvbXBEaWZmLEJpb2xvZ3ksRHJ1ZyBkaXNjb3ZlcnksIlVuaXZlcnNpdHkgb2YgSWxsaW5vaXMgVXJiYW5hLUNoYW1wYWlnbiAoVUlVQyksQnl0ZURhbmNlLFVuaXZlcnNpdHkgb2YgQ2hpbmVzZSBBY2FkZW15IG9mIFNjaWVuY2VzLENoaW5lc2UgQWNhZGVteSBvZiBTY2llbmNlcyxUc2luZ2h1YSBVbml2ZXJzaXR5IiwiSmlhcWkgR3VhbiwgWGlhbmd4aW4gWmhvdSwgWXV3ZWkgWWFuZywgWXUgQmFvLCBKaWFuIFBlbmcsIEppYW56aHUgTWEsIFFpYW5nIExpdSwgTGlhbmcgV2FuZywgUXVhbnF1YW4gR3UiLDIwMjQtMDItMjYsRGVjb21wRGlmZjogRGlmZnVzaW9uIE1vZGVscyB3aXRoIERlY29tcG9zZWQgUHJpb3JzIGZvciBTdHJ1Y3R1cmUtQmFzZWQgRHJ1ZyBEZXNpZ24saHR0cHM6Ly9hcnhpdi5vcmcvYWJzLzI0MDMuMDc5MDIsMTE5LjAsLCwsIlRoZSBrZXkvdmFsdWUvcXVlcnkgZW1iZWRkaW5nIGlzIG9idGFpbmVkIHRocm91Z2ggYSAyLWxheWVyIE1MUCB3aXRoIExheWVyTm9ybSBhbmQgUmVMVSBhY3RpdmF0aW9uLiBTdGFja2luZyB0aGVzZSB0aHJlZSBsYXllcnMgYXMgYSBibG9jaywgb3VyIG1vZGVsIGNvbnNpc3RzIG9mIDYgYmxvY2tzIHdpdGggaGlkZGVuIGRpbT0xMjggYW5kIG4gaGVhZHM9MTYuIiwxLjg5OTk5OTk5OTk5OTk5OTZlKzE5LCIxLiBIYXJkd2FyZSBzZXR1cDogMXggTlZJRElBIEExMDAgR1BVICgzLjEyZTE0IEZMT1BzL3MgZm9yIEZQMTYpCjIuIFRyYWluaW5nIGR1cmF0aW9uOiA0MS43IGhvdXJzIChwcm92aWRlZCBkaXJlY3RseSkgPSAxNTAsMTIwIHNlY29uZHMKMy4gVXRpbGl6YXRpb24gcmF0ZTogNDAlIChhc3N1bWVkKQo0LiBDYWxjdWxhdGlvbjogMy4xMmUxNCBGTE9Qcy9zIMOXIDEgR1BVIMOXIDE1MCwxMjBzIMOXIDAuNCA9IDEuODczZTE5IEZMT1BzIiwxMjUwMDAwMCwiIiIxMDAsMDAwIGNvbXBsZXhlcyBhcmUgc2VsZWN0ZWQgZm9yIHRyYWluaW5nIiIgKGRpZmZ1c2lvbiBiYXNlZCBtb2RlbCkiLDQxLjcsLE5WSURJQSBBMTAwLCxDb25maWRlbnQsIkRlc2lnbmluZyAzRCBsaWdhbmRzIHdpdGhpbiBhIHRhcmdldCBiaW5kaW5nIHNpdGUgaXMgYSBmdW5kYW1lbnRhbCB0YXNrIGluIGRydWcgZGlzY292ZXJ5LiBFeGlzdGluZyBzdHJ1Y3R1cmVkLWJhc2VkIGRydWcgZGVzaWduIG1ldGhvZHMgdHJlYXQgYWxsIGxpZ2FuZCBhdG9tcyBlcXVhbGx5LCB3aGljaCBpZ25vcmVzIGRpZmZlcmVudCByb2xlcyBvZiBhdG9tcyBpbiB0aGUgbGlnYW5kIGZvciBkcnVnIGRlc2lnbiBhbmQgY2FuIGJlIGxlc3MgZWZmaWNpZW50IGZvciBleHBsb3JpbmcgdGhlIGxhcmdlIGRydWctbGlrZSBtb2xlY3VsZSBzcGFjZS4gSW4gdGhpcyBwYXBlciwgaW5zcGlyZWQgYnkgdGhlIGNvbnZlbnRpb24gaW4gcGhhcm1hY2V1dGljYWwgcHJhY3RpY2UsIHdlIGRlY29tcG9zZSB0aGUgbGlnYW5kIG1vbGVjdWxlIGludG8gdHdvIHBhcnRzLCBuYW1lbHkgYXJtcyBhbmQgc2NhZmZvbGQsIGFuZCBwcm9wb3NlIGEgbmV3IGRpZmZ1c2lvbiBtb2RlbCwgREVDT01QRElGRiwgd2l0aCBkZWNvbXBvc2VkIHByaW9ycyBvdmVyIGFybXMgYW5kIHNjYWZmb2xkLiBJbiBvcmRlciB0byBmYWNpbGl0YXRlIHRoZSBkZWNvbXBvc2VkIGdlbmVyYXRpb24gYW5kIGltcHJvdmUgdGhlIHByb3BlcnRpZXMgb2YgdGhlIGdlbmVyYXRlZCBtb2xlY3VsZXMsIHdlIGluY29ycG9yYXRlIGJvdGggYm9uZCBkaWZmdXNpb24gaW4gdGhlIG1vZGVsIGFuZCBhZGRpdGlvbmFsIHZhbGlkaXR5IGd1aWRhbmNlIGluIHRoZSBzYW1wbGluZyBwaGFzZS4gRXh0ZW5zaXZlIGV4cGVyaW1lbnRzIG9uIENyb3NzRG9ja2VkMjAyMCBzaG93IHRoYXQgb3VyIGFwcHJvYWNoIGFjaGlldmVzIHN0YXRlLW9mLXRoZS1hcnQgcGVyZm9ybWFuY2UgaW4gZ2VuZXJhdGluZyBoaWdoLWFmZmluaXR5IG1vbGVjdWxlcyB3aGlsZSBtYWludGFpbmluZyBwcm9wZXIgbW9sZWN1bGFyIHByb3BlcnRpZXMgYW5kIGNvbmZvcm1hdGlvbmFsIHN0YWJpbGl0eSwgd2l0aCB1cCB0byDiiJI4LjM5IEF2Zy4gVmluYSBEb2NrIHNjb3JlIGFuZCAyNC41JSBTdWNjZXNzIFJhdGUuIFRoZSBjb2RlIGlzIHByb3ZpZGVkIGF0IGh0dHBzOi8vZ2l0aHViLiBjb20vYnl0ZWRhbmNlL0RlY29tcERpZmYiLCwsLCJVbml0ZWQgU3RhdGVzIG9mIEFtZXJpY2EsQ2hpbmEsQ2hpbmEsQ2hpbmEsQ2hpbmEiLCwsLDEuMCwsMjAyNi0wNS0yNSAxMjozMToxOCswMDowMCwsLCwsLCJBY2FkZW1pYSxJbmR1c3RyeSxBY2FkZW1pYSxBY2FkZW1pYSxBY2FkZW1pYSIsLCwsLCwsLCwsLCw0MzQuOTUzODg1ODE3NTIxOSxIYXJkd2FyZSwsLCwsCkdlbW1hIDEuMSA3QiBJbnN0cnVjdCxMYW5ndWFnZSwiTGFuZ3VhZ2UgbW9kZWxpbmcvZ2VuZXJhdGlvbixRdWVzdGlvbiBhbnN3ZXJpbmciLEdvb2dsZSwiR2VtbWEgVGVhbSwgVGhvbWFzIE1lc25hcmQsIENhc3NpZHkgSGFyZGluLCBSb2JlcnQgRGFkYXNoaSwgU3VyeWEgQmh1cGF0aXJhanUsIExhdXJlbnQgU2lmcmUsIE1vcmdhbmUgUml2acOocmUsIE1paGlyIFNhbmpheSBLYWxlLCBKdWxpZXR0ZSBMb3ZlLCBQb3V5YSBUYWZ0aSwgTMOpb25hcmQgSHVzc2Vub3QgYW5kIGV0IGFsLiIsMjAyNC0wMi0yNCwsaHR0cHM6Ly9odWdnaW5nZmFjZS5jby9nb29nbGUvZ2VtbWEtMS4xLTdiLWl0LCwsLDg1NDAwMDAwMDAuMCwiU2FmZXRlbnNvcnMgCk1vZGVsIHNpemUgOC41NEIgcGFyYW1zIiwzLjA3NDRlKzIzLDZORCA9IDYqNjAwMDAwMDAwMDAwMCo4NTQwMDAwMDAwPTMuMDc0NGUrMjMsNjAwMDAwMDAwMDAwMCwiIiJUaGVzZSBtb2RlbHMgd2VyZSB0cmFpbmVkIG9uIGEgZGF0YXNldCBvZiB0ZXh0IGRhdGEgdGhhdCBpbmNsdWRlcyBhIHdpZGUgdmFyaWV0eSBvZiBzb3VyY2VzLCB0b3RhbGluZyA2IHRyaWxsaW9uIHRva2Vucy4gIiIiLCwsR29vZ2xlIFRQVSB2NWUsLENvbmZpZGVudCwiVGhpcyBpcyBHZW1tYSAxLjEgN0IgKElUKSwgYW4gdXBkYXRlIG92ZXIgdGhlIG9yaWdpbmFsIGluc3RydWN0aW9uLXR1bmVkIEdlbW1hIHJlbGVhc2UuCgpHZW1tYSAxLjEgd2FzIHRyYWluZWQgdXNpbmcgYSBub3ZlbCBSTEhGIG1ldGhvZCwgbGVhZGluZyB0byBzdWJzdGFudGlhbCBnYWlucyBvbiBxdWFsaXR5LCBjb2RpbmcgY2FwYWJpbGl0aWVzLCBmYWN0dWFsaXR5LCBpbnN0cnVjdGlvbiBmb2xsb3dpbmcgYW5kIG11bHRpLXR1cm4gY29udmVyc2F0aW9uIHF1YWxpdHkuIFdlIGFsc28gZml4ZWQgYSBidWcgaW4gbXVsdGktdHVybiBjb252ZXJzYXRpb25zLCBhbmQgbWFkZSBzdXJlIHRoYXQgbW9kZWwgcmVzcG9uc2VzIGRvbid0IGFsd2F5cyBzdGFydCB3aXRoICIiU3VyZSwiIi4KCldlIGJlbGlldmUgdGhpcyByZWxlYXNlIHJlcHJlc2VudHMgYW4gaW1wcm92ZW1lbnQgZm9yIG1vc3QgdXNlIGNhc2VzLCBidXQgd2UgZW5jb3VyYWdlIHVzZXJzIHRvIHRlc3QgaW4gdGhlaXIgcGFydGljdWxhciBhcHBsaWNhdGlvbnMuIFRoZSBwcmV2aW91cyBtb2RlbCB3aWxsIGNvbnRpbnVlIHRvIGJlIGF2YWlsYWJsZSBpbiB0aGUgc2FtZSByZXBvLiBXZSBhcHByZWNpYXRlIHRoZSBlbnRodXNpYXN0aWMgYWRvcHRpb24gb2YgR2VtbWEsIGFuZCB3ZSBjb250aW51ZSB0byB3ZWxjb21lIGFsbCBmZWVkYmFjayBmcm9tIHRoZSBjb21tdW5pdHkuIiwsLE9wZW4gd2VpZ2h0cyAocmVzdHJpY3RlZCB1c2UpLFVuaXRlZCBTdGF0ZXMgb2YgQW1lcmljYSwsLCwsLDIwMjUtMTEtMjggMTE6NTM6NDQrMDA6MDAsLCwsLCxJbmR1c3RyeSwsLCwsVW5yZWxlYXNlZCwiaHR0cHM6Ly9odWdnaW5nZmFjZS5jby9nb29nbGUvZ2VtbWEtMS4xLTdiLWl0CgoiIlRoaXMgcmVwb3NpdG9yeSBpcyBwdWJsaWNseSBhY2Nlc3NpYmxlLCBidXQgeW91IGhhdmUgdG8gYWNjZXB0IHRoZSBjb25kaXRpb25zIHRvIGFjY2VzcyBpdHMgZmlsZXMgYW5kIGNvbnRlbnQuIiIiLFRydWUsLCwsLCxPcGVyYXRpb24gY291bnRpbmcsLCwsLFllcwpTRFhMLUxpZ2h0bmluZyxJbWFnZSBnZW5lcmF0aW9uLCJJbWFnZSBnZW5lcmF0aW9uLFRleHQtdG8taW1hZ2UiLEJ5dGVEYW5jZSwiU2hhbmNodWFuIExpbiwgQW5yYW4gV2FuZywgWGlhbyBZYW5nIiwyMDI0LTAyLTI0LFNEWEwtTGlnaHRuaW5nOiBQcm9ncmVzc2l2ZSBBZHZlcnNhcmlhbCBEaWZmdXNpb24gRGlzdGlsbGF0aW9uLGh0dHBzOi8vYXJ4aXYub3JnL2Ficy8yNDAyLjEzOTI5LCwsLCwiIiJPdXIgbW9kZWxzIGFyZSBkaXN0aWxsZWQgZnJvbSBzdGFiaWxpdHlhaS9zdGFibGUtZGlmZnVzaW9uLXhsLWJhc2UtMS4wIiIiLCwsLCwsIiIiV2UgdXNlIGJhdGNoIHNpemUgNTEyIGFjcm9zcyA2NCBBMTAwIDgwRyBHUFVzLiIiIixOVklESUEgQTEwMCBTWE00IDgwIEdCLCxVbmtub3duLCJXZSBwcm9wb3NlIGEgZGlmZnVzaW9uIGRpc3RpbGxhdGlvbiBtZXRob2QgdGhhdCBhY2hpZXZlcyBuZXcgc3RhdGUtb2YtdGhlLWFydCBpbiBvbmUtc3RlcC9mZXctc3RlcCAxMDI0cHggdGV4dC10by1pbWFnZSBnZW5lcmF0aW9uIGJhc2VkIG9uIFNEWEwuIE91ciBtZXRob2QgY29tYmluZXMgcHJvZ3Jlc3NpdmUgYW5kIGFkdmVyc2FyaWFsIGRpc3RpbGxhdGlvbiB0byBhY2hpZXZlIGEgYmFsYW5jZSBiZXR3ZWVuIHF1YWxpdHkgYW5kIG1vZGUgY292ZXJhZ2UuIEluIHRoaXMgcGFwZXIsIHdlIGRpc2N1c3MgdGhlIHRoZW9yZXRpY2FsIGFuYWx5c2lzLCBkaXNjcmltaW5hdG9yIGRlc2lnbiwgbW9kZWwgZm9ybXVsYXRpb24sIGFuZCB0cmFpbmluZyB0ZWNobmlxdWVzLiBXZSBvcGVuLXNvdXJjZSBvdXIgZGlzdGlsbGVkIFNEWEwtTGlnaHRuaW5nIG1vZGVscyBib3RoIGFzIExvUkEgYW5kIGZ1bGwgVU5ldCB3ZWlnaHRzLiIsLCxPcGVuIHdlaWdodHMgKHJlc3RyaWN0ZWQgdXNlKSxDaGluYSxTdGFibGUgRGlmZnVzaW9uIFhMIChTRFhMKSwsLDY0LjAsLDIwMjUtMTEtMjggMTE6NTM6NDQrMDA6MDAsLCwsLCxJbmR1c3RyeSwsLCwsVW5yZWxlYXNlZCwiT3BlbnJhaWwrKyBsaWNlbnNlCmh0dHBzOi8vaHVnZ2luZ2ZhY2UuY28vQnl0ZURhbmNlL1NEWEwtTGlnaHRuaW5nIiwsLCwsLDUwNjY1LjY4NTE1NTY4MDI2LCxCeXRlRGFuY2UsLCwsWWVzCk1lZ2FTY2FsZSAoMTc1QiksTGFuZ3VhZ2UsTGFuZ3VhZ2UgbW9kZWxpbmcvZ2VuZXJhdGlvbiwiQnl0ZURhbmNlLFBla2luZyBVbml2ZXJzaXR5IiwiWmloZW5nIEppYW5nLCBIYWliaW4gTGluLCBZaW5taW4gWmhvbmcsIFFpIEh1YW5nLCBZYW5ncnVpIENoZW4sIFpoaSBaaGFuZywgWWFuZ2h1YSBQZW5nLCBYaWFuZyBMaSwgQ29uZyBYaWUsIFNoaWJpYW8gTm9uZywgWXVsdSBKaWEsIFN1biBIZSwgSG9uZ21pbiBDaGVuLCBaaGloYW8gQmFpLCBRaSBIb3UsIFNoaXBlbmcgWWFuLCBEaW5nIFpob3UsIFlpeWFvIFNoZW5nLCBaaHVvIEppYW5nLCBIYW9oYW4gWHUsIEhhb3JhbiBXZWksIFpoYW5nIFpoYW5nLCBQZW5nZmVpIE5pZSwgTGVxaSBab3UsIFNpZGEgWmhhbywgTGlhbmcgWGlhbmcsIFpoZXJ1aSBMaXUsIFpoZSBMaSwgWGlhb3lpbmcgSmlhLCBKaWFueGkgWWUsIFhpbiBKaW4sIFhpbiBMaXUiLDIwMjQtMDItMjMsIk1lZ2FTY2FsZTogU2NhbGluZyBMYXJnZSBMYW5ndWFnZSBNb2RlbCBUcmFpbmluZyB0byBNb3JlIFRoYW4gMTAsMDAwIEdQVXMiLGh0dHBzOi8vYXJ4aXYub3JnL2Ficy8yNDAyLjE1NjI3LDMwMi4wLFNPVEEgaW1wcm92ZW1lbnQsSW1wcm92ZXMgU09UQSBpbiBGTE9QIHV0aWxpemF0aW9uIGZvciBkaXN0cmlidXRlZCBMTE0gdHJhaW5pbmcgYnkgMS4zNFgsMTc1MDAwMDAwMDAwLjAsIlR3byBtb2RlbHMgYXJlIHRyYWluZWQgZm9yIGVwb2NoIHRvIGV2YWx1YXRlIHRoZSBNZWdhU2NhbGUgdHJhaW5pbmcgc3lzdGVtOyBvbmUgbW9kZWwgd2l0aCAxNzVCIGFuZCBhbm90aGVyIHdpdGggNTMwQiBwYXJhbWV0ZXJzLiBUaGlzIGVudHJ5IHJlcG9ydHMgdGhlIDE3NUIgbW9kZWwuCgpUaGVyZSBpcyBhIHRoaXJkIHByb2R1Y3Rpb24gbW9kZWwgbWVudGlvbmVkLCB3aXRoIGZld2VyIGRldGFpbHMuIiwyLjczODU2NzE0MzZlKzIzLCJUYWJsZSAyIGdpdmVzIGRldGFpbHMgZm9yIHRoZSAxNzVCIG1vZGVsLiBMb29raW5nIGF0IHRoZSBsYXJnZXN0IDEgZXBvY2ggcnVuIHdpdGggMTIyODggR1BVczoKMjE2Ni4zIGFnZ3JlZ2F0ZSBQRmxvcHMvc2VjICogMS43NSBkYXlzICogMjQgaG91cnMvZGF5ICogMzYwMCBzZWNvbmRzL2hvdXIgPSAzLjI3NWUyMwoKVGhpcyBpcyBjb25zaXN0ZW50IHdpdGggdGhlIHRoZW9yZXRpY2FsIGNvbXB1dGF0aW9uIGNvdW50aW5nIGVzdGltYXRlLCBpZiB0aGV5IGZhY3RvciBNRlUgcmF0ZSBpbnRvIHRoZWlyIDIxNjYuMyBmaWd1cmU6CjIgw5cgMTc1QiBwYXJhbXMgw5cgMyDDlyAzMDBCIHRva2VucyDDlyAxIGVwb2NoID0gMi4yOWUyMwoKSSB1c2UgdGhlIGdlb21ldHJpYyBtZWFuIG9mIHRoZXNlIHR3bzoKKDMuMjc1ZTIzICsgMi4yOWUyMykgLyAyID0gMi43NGUyMyIsMzAwMDAwMDAwMDAwLDMwMEIgdG9rZW5zICogMC43NSB3b3Jkcy90b2tlbiA9IDIyNUIgd29yZHMsNDIuMCwsTlZJRElBIEExMDAsU2VsZi1zdXBlcnZpc2VkIGxlYXJuaW5nLENvbmZpZGVudCwiV2UgcHJlc2VudCB0aGUgZGVzaWduLCBpbXBsZW1lbnRhdGlvbiBhbmQgZW5naW5lZXJpbmcgZXhwZXJpZW5jZSBpbiBidWlsZGluZyBhbmQgZGVwbG95aW5nIE1lZ2FTY2FsZSwgYSBwcm9kdWN0aW9uIHN5c3RlbSBmb3IgdHJhaW5pbmcgbGFyZ2UgbGFuZ3VhZ2UgbW9kZWxzIChMTE1zKSBhdCB0aGUgc2NhbGUgb2YgbW9yZSB0aGFuIDEwLDAwMCBHUFVzLiBUcmFpbmluZyBMTE1zIGF0IHRoaXMgc2NhbGUgYnJpbmdzIHVucHJlY2VkZW50ZWQgY2hhbGxlbmdlcyB0byB0cmFpbmluZyBlZmZpY2llbmN5IGFuZCBzdGFiaWxpdHkuIFdlIHRha2UgYSBmdWxsLXN0YWNrIGFwcHJvYWNoIHRoYXQgY28tZGVzaWducyB0aGUgYWxnb3JpdGhtaWMgYW5kIHN5c3RlbSBjb21wb25lbnRzIGFjcm9zcyBtb2RlbCBibG9jayBhbmQgb3B0aW1pemVyIGRlc2lnbiwgY29tcHV0YXRpb24gYW5kIGNvbW11bmljYXRpb24gb3ZlcmxhcHBpbmcsIG9wZXJhdG9yIG9wdGltaXphdGlvbiwgZGF0YSBwaXBlbGluZSwgYW5kIG5ldHdvcmsgcGVyZm9ybWFuY2UgdHVuaW5nLiBNYWludGFpbmluZyBoaWdoIGVmZmljaWVuY3kgdGhyb3VnaG91dCB0aGUgdHJhaW5pbmcgcHJvY2VzcyAoaS5lLiwgc3RhYmlsaXR5KSBpcyBhbiBpbXBvcnRhbnQgY29uc2lkZXJhdGlvbiBpbiBwcm9kdWN0aW9uIGdpdmVuIHRoZSBsb25nIGV4dGVudCBvZiBMTE0gdHJhaW5pbmcgam9icy4gTWFueSBoYXJkIHN0YWJpbGl0eSBpc3N1ZXMgb25seSBlbWVyZ2UgYXQgbGFyZ2Ugc2NhbGUsIGFuZCBpbi1kZXB0aCBvYnNlcnZhYmlsaXR5IGlzIHRoZSBrZXkgdG8gYWRkcmVzcyB0aGVtLiBXZSBkZXZlbG9wIGEgc2V0IG9mIGRpYWdub3NpcyB0b29scyB0byBtb25pdG9yIHN5c3RlbSBjb21wb25lbnRzIGFuZCBldmVudHMgZGVlcCBpbiB0aGUgc3RhY2ssIGlkZW50aWZ5IHJvb3QgY2F1c2VzLCBhbmQgZGVyaXZlIGVmZmVjdGl2ZSB0ZWNobmlxdWVzIHRvIGFjaGlldmUgZmF1bHQgdG9sZXJhbmNlIGFuZCBtaXRpZ2F0ZSBzdHJhZ2dsZXJzLiBNZWdhU2NhbGUgYWNoaWV2ZXMgNTUuMiUgTW9kZWwgRkxPUHMgVXRpbGl6YXRpb24gKE1GVSkgd2hlbiB0cmFpbmluZyBhIDE3NUIgTExNIG1vZGVsIG9uIDEyLDI4OCBHUFVzLCBpbXByb3ZpbmcgdGhlIE1GVSBieSAxLjM0eCBjb21wYXJlZCB0byBNZWdhdHJvbi1MTS4gV2Ugc2hhcmUgb3VyIG9wZXJhdGlvbmFsIGV4cGVyaWVuY2UgaW4gaWRlbnRpZnlpbmcgYW5kIGZpeGluZyBmYWlsdXJlcyBhbmQgc3RyYWdnbGVycy4gV2UgaG9wZSBieSBhcnRpY3VsYXRpbmcgdGhlIHByb2JsZW1zIGFuZCBzaGFyaW5nIG91ciBleHBlcmllbmNlIGZyb20gYSBzeXN0ZW1zIHBlcnNwZWN0aXZlLCB0aGlzIHdvcmsgY2FuIGluc3BpcmUgZnV0dXJlIExMTSBzeXN0ZW1zIHJlc2VhcmNoLiIsMS4wLCxVbnJlbGVhc2VkLCJDaGluYSxDaGluYSIsLCwsMTIyODguMCwwLjU1MiwyMDI2LTA1LTI1IDEyOjMxOjE3KzAwOjAwLCwsLCwsIkluZHVzdHJ5LEFjYWRlbWlhIiwsLCwsVW5yZWxlYXNlZCwicmVwbywgYnV0IG5vIHRyYWluaW5nIGNvZGUgZm9yIHRoZSBiaWcgbW9kZWwgaHR0cHM6Ly9naXRodWIuY29tL3ZvbGNlbmdpbmUvdmVzY2FsZQpNb2RlbCB3ZWlnaHRzIHVucmVsZWFzZWQiLFRydWUsLE1GVSBnaXZlbiBpbiBUYWJsZSAyLiBUYWJsZSAzIHNob3dzIGhpZ2hlciB1dGlsaXphdGlvbiB3aGVuIHVzaW5nIGEgc21hbGxlciBudW1iZXIgb2YgR1BVcy4sLCw5NzI4MDI4LjE4NDU0OTg2LCJPcGVyYXRpb24gY291bnRpbmcsSGFyZHdhcmUiLCwsLCxObwpNZWdhU2NhbGUgKDUzMEIpLExhbmd1YWdlLExhbmd1YWdlIG1vZGVsaW5nL2dlbmVyYXRpb24sIkJ5dGVEYW5jZSxQZWtpbmcgVW5pdmVyc2l0eSIsIlppaGVuZyBKaWFuZywgSGFpYmluIExpbiwgWWlubWluIFpob25nLCBRaSBIdWFuZywgWWFuZ3J1aSBDaGVuLCBaaGkgWmhhbmcsIFlhbmdodWEgUGVuZywgWGlhbmcgTGksIENvbmcgWGllLCBTaGliaWFvIE5vbmcsIFl1bHUgSmlhLCBTdW4gSGUsIEhvbmdtaW4gQ2hlbiwgWmhpaGFvIEJhaSwgUWkgSG91LCBTaGlwZW5nIFlhbiwgRGluZyBaaG91LCBZaXlhbyBTaGVuZywgWmh1byBKaWFuZywgSGFvaGFuIFh1LCBIYW9yYW4gV2VpLCBaaGFuZyBaaGFuZywgUGVuZ2ZlaSBOaWUsIExlcWkgWm91LCBTaWRhIFpoYW8sIExpYW5nIFhpYW5nLCBaaGVydWkgTGl1LCBaaGUgTGksIFhpYW95aW5nIEppYSwgSmlhbnhpIFllLCBYaW4gSmluLCBYaW4gTGl1IiwyMDI0LTAyLTIzLCJNZWdhU2NhbGU6IFNjYWxpbmcgTGFyZ2UgTGFuZ3VhZ2UgTW9kZWwgVHJhaW5pbmcgdG8gTW9yZSBUaGFuIDEwLDAwMCBHUFVzIixodHRwczovL2FyeGl2Lm9yZy9hYnMvMjQwMi4xNTYyNywzMDIuMCxTT1RBIGltcHJvdmVtZW50LEltcHJvdmVzIFNPVEEgaW4gRkxPUCB1dGlsaXphdGlvbiBmb3IgZGlzdHJpYnV0ZWQgTExNIHRyYWluaW5nIGJ5IDEuMzRYLDUzMDAwMDAwMDAwMC4wLCJUd28gbW9kZWxzIGFyZSB0cmFpbmVkIGZvciBlcG9jaCB0byBldmFsdWF0ZSB0aGUgTWVnYVNjYWxlIHRyYWluaW5nIHN5c3RlbTsgb25lIG1vZGVsIHdpdGggMTc1QiBhbmQgYW5vdGhlciB3aXRoIDUzMEIgcGFyYW1ldGVycy4gVGhpcyBlbnRyeSByZXBvcnRzIHRoZSA1MzBCIG1vZGVsLgoKVGhlcmUgaXMgYSB0aGlyZCBwcm9kdWN0aW9uIG1vZGVsIG1lbnRpb25lZCwgd2l0aCBmZXdlciBkZXRhaWxzLiIsOS42OTEwMDAwMDAwMDAxZSsyMywiMTc1QiBtb2RlbHMgdXNlcyAzLjJlMjMgRkxPUHMgKFRhYmxlIDIsIGJvdHRvbSByb3cpCgpXaXRoIGNvbnN0YW50IGRhdGFzZXQgc2l6ZSBhbmQgdXRpbGl6YXRpb24sIEZMT1BzIHNob3VsZCBzY2FsZSBsaW5lYXJseSBpbiAjIHBhcmFtZXRlcnMsIHNvOiAzLjJlMjMgKiAoNTMwLzE3NSkgPSA5LjdlMjMiLDMwMDAwMDAwMDAwMCwzMDBCIHRva2VucywxMTcuOSwiMTc1QiBwYXJhbWV0ZXIgbW9kZWwgaXMgc3RhdGVkIHRvIGhhdmUgdGFrZW4gMS43NSBkYXlzLiA1MDBCIG1vZGVsIHVzZWQgbW9yZSBjb21wdXRlLCBmZXdlciBHUFVzLCBhbmQgaGFkIHNsaWdodGx5IHdvcnNlIE1GVS4gQWNjb3VudGluZyBmb3IgdGhlc2U6IAoxLjc1IGRheXMgKiAyNCBob3Vycy9kYXkgKiAoOS43ZTIzLzMuMmUyMykgKiAoMTEyMDAvMTIyODgpICogKDAuNTUyLzAuNTQzKSA9IDExNy45IGhvdXJzIixOVklESUEgQTEwMCxTZWxmLXN1cGVydmlzZWQgbGVhcm5pbmcsQ29uZmlkZW50LCJXZSBwcmVzZW50IHRoZSBkZXNpZ24sIGltcGxlbWVudGF0aW9uIGFuZCBlbmdpbmVlcmluZyBleHBlcmllbmNlIGluIGJ1aWxkaW5nIGFuZCBkZXBsb3lpbmcgTWVnYVNjYWxlLCBhIHByb2R1Y3Rpb24gc3lzdGVtIGZvciB0cmFpbmluZyBsYXJnZSBsYW5ndWFnZSBtb2RlbHMgKExMTXMpIGF0</x:v>
      </x:c>
    </x:row>
    <x:row r="137" ht="18" customHeight="1">
      <x:c r="A137" s="17" t="n">
        <x:v>132</x:v>
      </x:c>
      <x:c r="B137" s="17" t="n">
        <x:v>310</x:v>
      </x:c>
      <x:c r="C137" s="160" t="str">
        <x:v>IHRoZSBzY2FsZSBvZiBtb3JlIHRoYW4gMTAsMDAwIEdQVXMuIFRyYWluaW5nIExMTXMgYXQgdGhpcyBzY2FsZSBicmluZ3MgdW5wcmVjZWRlbnRlZCBjaGFsbGVuZ2VzIHRvIHRyYWluaW5nIGVmZmljaWVuY3kgYW5kIHN0YWJpbGl0eS4gV2UgdGFrZSBhIGZ1bGwtc3RhY2sgYXBwcm9hY2ggdGhhdCBjby1kZXNpZ25zIHRoZSBhbGdvcml0aG1pYyBhbmQgc3lzdGVtIGNvbXBvbmVudHMgYWNyb3NzIG1vZGVsIGJsb2NrIGFuZCBvcHRpbWl6ZXIgZGVzaWduLCBjb21wdXRhdGlvbiBhbmQgY29tbXVuaWNhdGlvbiBvdmVybGFwcGluZywgb3BlcmF0b3Igb3B0aW1pemF0aW9uLCBkYXRhIHBpcGVsaW5lLCBhbmQgbmV0d29yayBwZXJmb3JtYW5jZSB0dW5pbmcuIE1haW50YWluaW5nIGhpZ2ggZWZmaWNpZW5jeSB0aHJvdWdob3V0IHRoZSB0cmFpbmluZyBwcm9jZXNzIChpLmUuLCBzdGFiaWxpdHkpIGlzIGFuIGltcG9ydGFudCBjb25zaWRlcmF0aW9uIGluIHByb2R1Y3Rpb24gZ2l2ZW4gdGhlIGxvbmcgZXh0ZW50IG9mIExMTSB0cmFpbmluZyBqb2JzLiBNYW55IGhhcmQgc3RhYmlsaXR5IGlzc3VlcyBvbmx5IGVtZXJnZSBhdCBsYXJnZSBzY2FsZSwgYW5kIGluLWRlcHRoIG9ic2VydmFiaWxpdHkgaXMgdGhlIGtleSB0byBhZGRyZXNzIHRoZW0uIFdlIGRldmVsb3AgYSBzZXQgb2YgZGlhZ25vc2lzIHRvb2xzIHRvIG1vbml0b3Igc3lzdGVtIGNvbXBvbmVudHMgYW5kIGV2ZW50cyBkZWVwIGluIHRoZSBzdGFjaywgaWRlbnRpZnkgcm9vdCBjYXVzZXMsIGFuZCBkZXJpdmUgZWZmZWN0aXZlIHRlY2huaXF1ZXMgdG8gYWNoaWV2ZSBmYXVsdCB0b2xlcmFuY2UgYW5kIG1pdGlnYXRlIHN0cmFnZ2xlcnMuIE1lZ2FTY2FsZSBhY2hpZXZlcyA1NS4yJSBNb2RlbCBGTE9QcyBVdGlsaXphdGlvbiAoTUZVKSB3aGVuIHRyYWluaW5nIGEgMTc1QiBMTE0gbW9kZWwgb24gMTIsMjg4IEdQVXMsIGltcHJvdmluZyB0aGUgTUZVIGJ5IDEuMzR4IGNvbXBhcmVkIHRvIE1lZ2F0cm9uLUxNLiBXZSBzaGFyZSBvdXIgb3BlcmF0aW9uYWwgZXhwZXJpZW5jZSBpbiBpZGVudGlmeWluZyBhbmQgZml4aW5nIGZhaWx1cmVzIGFuZCBzdHJhZ2dsZXJzLiBXZSBob3BlIGJ5IGFydGljdWxhdGluZyB0aGUgcHJvYmxlbXMgYW5kIHNoYXJpbmcgb3VyIGV4cGVyaWVuY2UgZnJvbSBhIHN5c3RlbXMgcGVyc3BlY3RpdmUsIHRoaXMgd29yayBjYW4gaW5zcGlyZSBmdXR1cmUgTExNIHN5c3RlbXMgcmVzZWFyY2guIiwxLjAsLFVucmVsZWFzZWQsIkNoaW5hLENoaW5hIiwsLCwxMTIwMC4wLDAuNTQzLDIwMjYtMDUtMjUgMTI6MzE6MTgrMDA6MDAsLEJ5dGVEYW5jZSBNZWdhU2NhbGUgdHJhaW5pbmcgY2x1c3RlciwsMTI1ODI5MTIuMCwiRXhwZXJpbWVudHMgd2l0aCBib3RoIDc2OCBhbmQgNjE0NCwgbXVsdGlwbGllZCBieSAyMDQ4IiwiSW5kdXN0cnksQWNhZGVtaWEiLCwsLCxVbnJlbGVhc2VkLCJ0aGV5IG9wZW4tc291cmNlZCB0aGVpciBmcmFtZXdvcmsgYnV0IGRvbid0IHNlZSB0cmFpbmluZyBjb2RlIGZvciB0aGVpciBiaWcgbW9kZWwuIApodHRwczovL2dpdGh1Yi5jb20vdm9sY2VuZ2luZS92ZXNjYWxlCk1vZGVsIHdlaWdodHMgYXJlIHVucmVsZWFzZWQiLFRydWUsLCJNRlUgZ2l2ZW4gaW4gZmd1cmUgOSwgd2hlbiB0cmFpbmluZyB3aXRoIHRoZSBmdWxsIDExMjAwIEdQVXMuIiwsLDg4NjY2OTIuMzU1NzA5NTA4LENvbXBhcmlzb24gd2l0aCBvdGhlciBtb2RlbHMsLCwsLE5vCk1lZ2FTY2FsZSAoUHJvZHVjdGlvbiksTGFuZ3VhZ2UsTGFuZ3VhZ2UgbW9kZWxpbmcvZ2VuZXJhdGlvbiwiQnl0ZURhbmNlLFBla2luZyBVbml2ZXJzaXR5IiwiWmloZW5nIEppYW5nLCBIYWliaW4gTGluLCBZaW5taW4gWmhvbmcsIFFpIEh1YW5nLCBZYW5ncnVpIENoZW4sIFpoaSBaaGFuZywgWWFuZ2h1YSBQZW5nLCBYaWFuZyBMaSwgQ29uZyBYaWUsIFNoaWJpYW8gTm9uZywgWXVsdSBKaWEsIFN1biBIZSwgSG9uZ21pbiBDaGVuLCBaaGloYW8gQmFpLCBRaSBIb3UsIFNoaXBlbmcgWWFuLCBEaW5nIFpob3UsIFlpeWFvIFNoZW5nLCBaaHVvIEppYW5nLCBIYW9oYW4gWHUsIEhhb3JhbiBXZWksIFpoYW5nIFpoYW5nLCBQZW5nZmVpIE5pZSwgTGVxaSBab3UsIFNpZGEgWmhhbywgTGlhbmcgWGlhbmcsIFpoZXJ1aSBMaXUsIFpoZSBMaSwgWGlhb3lpbmcgSmlhLCBKaWFueGkgWWUsIFhpbiBKaW4sIFhpbiBMaXUiLDIwMjQtMDItMjMsIk1lZ2FTY2FsZTogU2NhbGluZyBMYXJnZSBMYW5ndWFnZSBNb2RlbCBUcmFpbmluZyB0byBNb3JlIFRoYW4gMTAsMDAwIEdQVXMiLGh0dHBzOi8vYXJ4aXYub3JnL2Ficy8yNDAyLjE1NjI3LDMwMi4wLFNPVEEgaW1wcm92ZW1lbnQsSW1wcm92ZXMgU09UQSBpbiBGTE9QIHV0aWxpemF0aW9uIGZvciBkaXN0cmlidXRlZCBMTE0gdHJhaW5pbmcgYnkgMS4zNFguLDUzMDAwMDAwMDAwMC4wLCJQcm9kdWN0aW9uIHJ1biBpcyBzdGF0ZWQgdG8gaGF2ZSAiImh1bmRyZWRzIG9mIGJpbGxpb25zIG9mIHBhcmFtZXRlcnMiIi4gU2luY2UgdGhlIGF1dGhvcnMgYWxzbyBkbyBhIG51bWJlciBvZiBleHBlcmltZW50cyB3aXRoIGEgNTMwQiBtb2RlbCwgSSBzcGVjdWxhdGUgdGhleSd2ZSB1c2VkIDUzMEIgZm9yIHRoZSBwcm9kdWN0aW9uIG1vZGVsLiIsMy45ZSsyNCwiU3BlY3VsYXRpdmUuIFRoZSBtb2RlbCBpcyBzdGF0ZWQgdG8gaGF2ZSB0cmFpbmVkIGZvciAiInNldmVyYWwgd2Vla3MiIi4gQXNzdW1pbmcgNTMwQiBwYXJhbWV0ZXJzIGFuZCAiInNldmVyYWwiIiA9IDMsIGNvbXB1dGUgY2FuIGJlIGVzdGltYXRlZCBmcm9tIHRoZSAxNzVCIG1vZGVsJ3Mgc3RhdGVkIFBGTE9QL3NlYzoKMjE2Ni4zIGFnZ3JlZ2F0ZSBQRmxvcHMvc2VjICogMyB3ZWVrcyAqIDcgZGF5cy93ZWVrICogMjQgaG91cnMvZGF5ICogMzYwMCBzZWNvbmRzL2hvdXIgPSAzLjllKzI0LgpBcyBhbiB1cHBlciBib3VuZCwgc2F5IDhlKzI0LiAiLCwiU3BlY3VsYXRpdmUuIEF1dGhvcnMgbm90ZSBwcm9kdWN0aW9uIHN5c3RlbSB3YXMgdHJhaW5lZCBvbiAiIm11bHRpLXRyaWxsaW9ucyBvZiB0b2tlbnMiIi4gVGhpcyBjb3VsZCByZWZlciB0byB0cmFpbmluZyBmb3IgbXVsdGlwbGUgZXBvY2hzIG9uIHRoZSBzYW1lIDMwMEIgdG9rZW5zIHVzZWQgdG8gdHJhaW4gdGhlIDE3NUIgYW5kIDUzMEIgbW9kZWxzIG91dGxpbmVkIGluIG1vcmUgZGV0YWlsIGluIHRoZSBwYXBlci4gQWx0ZXJuYXRpdmVseSwgaXQgY291bGQgcmVmZXIgdG8gYSBsYXJnZXIgZGF0YXNldCBvZiBwZXJoYXBzIDMtOSB0cmlsbGlvbiB0b2tlbnMuIiw1MDQuMCwiU3BlY3VsYXRpdmUuIEF1dGhvcnMgc3RhdGUgIiJzZXZlcmFsIHdlZWtzIiIuIEZvciBhbmFseXNpcywgSSd2ZSBhc3N1bWVkIHRoaXMgbWVhbnMgYXJvdW5kIDMgd2Vla3MuIixOVklESUEgQTEwMCxTZWxmLXN1cGVydmlzZWQgbGVhcm5pbmcsU3BlY3VsYXRpdmUsIldlIHByZXNlbnQgdGhlIGRlc2lnbiwgaW1wbGVtZW50YXRpb24gYW5kIGVuZ2luZWVyaW5nIGV4cGVyaWVuY2UgaW4gYnVpbGRpbmcgYW5kIGRlcGxveWluZyBNZWdhU2NhbGUsIGEgcHJvZHVjdGlvbiBzeXN0ZW0gZm9yIHRyYWluaW5nIGxhcmdlIGxhbmd1YWdlIG1vZGVscyAoTExNcykgYXQgdGhlIHNjYWxlIG9mIG1vcmUgdGhhbiAxMCwwMDAgR1BVcy4gVHJhaW5pbmcgTExNcyBhdCB0aGlzIHNjYWxlIGJyaW5ncyB1bnByZWNlZGVudGVkIGNoYWxsZW5nZXMgdG8gdHJhaW5pbmcgZWZmaWNpZW5jeSBhbmQgc3RhYmlsaXR5LiBXZSB0YWtlIGEgZnVsbC1zdGFjayBhcHByb2FjaCB0aGF0IGNvLWRlc2lnbnMgdGhlIGFsZ29yaXRobWljIGFuZCBzeXN0ZW0gY29tcG9uZW50cyBhY3Jvc3MgbW9kZWwgYmxvY2sgYW5kIG9wdGltaXplciBkZXNpZ24sIGNvbXB1dGF0aW9uIGFuZCBjb21tdW5pY2F0aW9uIG92ZXJsYXBwaW5nLCBvcGVyYXRvciBvcHRpbWl6YXRpb24sIGRhdGEgcGlwZWxpbmUsIGFuZCBuZXR3b3JrIHBlcmZvcm1hbmNlIHR1bmluZy4gTWFpbnRhaW5pbmcgaGlnaCBlZmZpY2llbmN5IHRocm91Z2hvdXQgdGhlIHRyYWluaW5nIHByb2Nlc3MgKGkuZS4sIHN0YWJpbGl0eSkgaXMgYW4gaW1wb3J0YW50IGNvbnNpZGVyYXRpb24gaW4gcHJvZHVjdGlvbiBnaXZlbiB0aGUgbG9uZyBleHRlbnQgb2YgTExNIHRyYWluaW5nIGpvYnMuIE1hbnkgaGFyZCBzdGFiaWxpdHkgaXNzdWVzIG9ubHkgZW1lcmdlIGF0IGxhcmdlIHNjYWxlLCBhbmQgaW4tZGVwdGggb2JzZXJ2YWJpbGl0eSBpcyB0aGUga2V5IHRvIGFkZHJlc3MgdGhlbS4gV2UgZGV2ZWxvcCBhIHNldCBvZiBkaWFnbm9zaXMgdG9vbHMgdG8gbW9uaXRvciBzeXN0ZW0gY29tcG9uZW50cyBhbmQgZXZlbnRzIGRlZXAgaW4gdGhlIHN0YWNrLCBpZGVudGlmeSByb290IGNhdXNlcywgYW5kIGRlcml2ZSBlZmZlY3RpdmUgdGVjaG5pcXVlcyB0byBhY2hpZXZlIGZhdWx0IHRvbGVyYW5jZSBhbmQgbWl0aWdhdGUgc3RyYWdnbGVycy4gTWVnYVNjYWxlIGFjaGlldmVzIDU1LjIlIE1vZGVsIEZMT1BzIFV0aWxpemF0aW9uIChNRlUpIHdoZW4gdHJhaW5pbmcgYSAxNzVCIExMTSBtb2RlbCBvbiAxMiwyODggR1BVcywgaW1wcm92aW5nIHRoZSBNRlUgYnkgMS4zNHggY29tcGFyZWQgdG8gTWVnYXRyb24tTE0uIFdlIHNoYXJlIG91ciBvcGVyYXRpb25hbCBleHBlcmllbmNlIGluIGlkZW50aWZ5aW5nIGFuZCBmaXhpbmcgZmFpbHVyZXMgYW5kIHN0cmFnZ2xlcnMuIFdlIGhvcGUgYnkgYXJ0aWN1bGF0aW5nIHRoZSBwcm9ibGVtcyBhbmQgc2hhcmluZyBvdXIgZXhwZXJpZW5jZSBmcm9tIGEgc3lzdGVtcyBwZXJzcGVjdGl2ZSwgdGhpcyB3b3JrIGNhbiBpbnNwaXJlIGZ1dHVyZSBMTE0gc3lzdGVtcyByZXNlYXJjaC4iLCwsVW5yZWxlYXNlZCwiQ2hpbmEsQ2hpbmEiLCwsLDEyMjg4LjAsMC40OCwyMDI2LTA1LTI1IDEyOjMxOjE4KzAwOjAwLCxCeXRlRGFuY2UgTWVnYVNjYWxlIHRyYWluaW5nIGNsdXN0ZXIsLCwsIkluZHVzdHJ5LEFjYWRlbWlhIiwsLDguMDFlKzI0LCxVbnJlbGVhc2VkLCJDb2RlIGZvciBNZWdhU2NhbGUgKGFsc28gY2FsbGVkIHZlU2NhbGUpIHRyYWluaW5nIHN5c3RlbSBhcmUgcmVsZWFzZWQgdW5kZXIgQXBhY2hlIExpY2VuY2U6IGh0dHBzOi8vZ2l0aHViLmNvbS92b2xjZW5naW5lL3Zlc2NhbGUKVGhlIG1vZGVsIGl0c2VsZiBpcyB1bnJlbGVhc2VkLiIsVHJ1ZSwyNjE0MDE5LjI0NSwiRmlndXJlIDEyIHNob3dzIE1GVSwgd2hpY2ggaXMgYXJvdW5kIDAuNDg0IGR1cmluZyBzdGFibGUgcGVyaW9kcywgd2l0aCBzaG9ydCBzcGlrZXMgdG8gYXMgbG93IGFzIDAuNC4gSXQgc2VlbXMgbGlrZSB0aGUgb3ZlcmFsbCBhdmVyYWdlIGlzIGxpa2VseSBtaW5pbWFsbHkgYWZmZWN0ZWQgYnkgdGhlIHNwaWtlcywgYnV0IEknbGwgcm91bmQgZG93biB0byAwLjQ4IiwsLDk3MjgwMjguMTg0NTQ5ODYsT3RoZXIsLCwsLE5vCkdlbmllLCJWaWRlbyxHYW1lcyIsIlZpZGVvIGdlbmVyYXRpb24sSW1hZ2UtdG8tdmlkZW8sVGV4dC10by12aWRlbyIsR29vZ2xlIERlZXBNaW5kLCJKYWtlIEJydWNlLCBNaWNoYWVsIERlbm5pcywgQXNobGV5IEVkd2FyZHMsIEphY2sgUGFya2VyLUhvbGRlciwgWXVnZSBTaGksIEVkd2FyZCBIdWdoZXMsIE1hdHRoZXcgTGFpLCBBZGl0aSBNYXZhbGFua2FyLCBSaWNoaWUgU3RlaWdlcndhbGQsIENocmlzIEFwcHMsIFl1c3VmIEF5dGFyLCBTYXJhaCBCZWNodGxlLCBGZXJ5YWwgQmVoYmFoYW5pLCBTdGVwaGFuaWUgQ2hhbiwgTmljb2xhcyBIZWVzcywgTHVjeSBHb256YWxleiwgU2ltb24gT3NpbmRlcm8sIFNoZXJqaWwgT3phaXIsIFNjb3R0IFJlZWQsIEppbmd3ZWkgWmhhbmcsIEtvbnJhZCBab2xuYSwgSmVmZiBDbHVuZSwgTmFuZG8gZGUgRnJlaXRhcywgU2F0aW5kZXIgU2luZ2gsIFRpbSBSb2NrdMOkc2NoZWwiLDIwMjQtMDItMjMsR2VuaWU6IEdlbmVyYXRpdmUgSW50ZXJhY3RpdmUgRW52aXJvbm1lbnRzLGh0dHBzOi8vYXJ4aXYub3JnL2Ficy8yNDAyLjE1MzkxLCwsLDEwNzAwMDAwMDAwLjAsIldoZW4gY29tYmluZWQgd2l0aCB0aGUgdG9rZW5pemVyIGFuZCBhY3Rpb24KbW9kZWwgdGhpcyBicmluZ3MgdGhlIHRvdGFsIHRvIDEwLjdCIHBhcmFtZXRlcnMsCnRyYWluZWQgb24gOTQyQiB0b2tlbnMsIHdoaWNoIHdlIHJlZmVyIHRvIGFzIHRoZQpHZW5pZSBtb2RlbC4gIiw2LjZlKzIyLFRhYmxlIDEyLDk0MjAwMDAwMDAwMCwiV2hlbiBjb21iaW5lZCB3aXRoIHRoZSB0b2tlbml6ZXIgYW5kIGFjdGlvbiBtb2RlbCB0aGlzIGJyaW5ncyB0aGUgdG90YWwgdG8gMTAuN0IgcGFyYW1ldGVycywgdHJhaW5lZCBvbiA5NDJCIHRva2Vucywgd2hpY2ggd2UgcmVmZXIgdG8gYXMgdGhlIEdlbmllIG1vZGVsLiIsLCxHb29nbGUgVFBVIHY1cCwsQ29uZmlkZW50LCJXZSBpbnRyb2R1Y2UgR2VuaWUsIHRoZSBmaXJzdCBnZW5lcmF0aXZlIGludGVyYWN0aXZlIGVudmlyb25tZW50IHRyYWluZWQgaW4gYW4gdW5zdXBlcnZpc2VkIG1hbm5lciBmcm9tIHVubGFiZWxsZWQgSW50ZXJuZXQgdmlkZW9zLiBUaGUgbW9kZWwgY2FuIGJlIHByb21wdGVkIHRvIGdlbmVyYXRlIGFuIGVuZGxlc3MgdmFyaWV0eSBvZiBhY3Rpb24tY29udHJvbGxhYmxlIHZpcnR1YWwgd29ybGRzIGRlc2NyaWJlZCB0aHJvdWdoIHRleHQsIHN5bnRoZXRpYyBpbWFnZXMsIHBob3RvZ3JhcGhzLCBhbmQgZXZlbiBza2V0Y2hlcy4gQXQgMTFCIHBhcmFtZXRlcnMsIEdlbmllIGNhbiBiZSBjb25zaWRlcmVkIGEgZm91bmRhdGlvbiB3b3JsZCBtb2RlbC4gSXQgaXMgY29tcHJpc2VkIG9mIGEgc3BhdGlvdGVtcG9yYWwgdmlkZW8gdG9rZW5pemVyLCBhbiBhdXRvcmVncmVzc2l2ZSBkeW5hbWljcyBtb2RlbCwgYW5kIGEgc2ltcGxlIGFuZCBzY2FsYWJsZSBsYXRlbnQgYWN0aW9uIG1vZGVsLiBHZW5pZSBlbmFibGVzIHVzZXJzIHRvIGFjdCBpbiB0aGUgZ2VuZXJhdGVkIGVudmlyb25tZW50cyBvbiBhIGZyYW1lLWJ5LWZyYW1lIGJhc2lzIGRlc3BpdGUgdHJhaW5pbmcgd2l0aG91dCBhbnkgZ3JvdW5kLXRydXRoIGFjdGlvbiBsYWJlbHMgb3Igb3RoZXIgZG9tYWluLXNwZWNpZmljIHJlcXVpcmVtZW50cyB0eXBpY2FsbHkgZm91bmQgaW4gdGhlIHdvcmxkIG1vZGVsIGxpdGVyYXR1cmUuIEZ1cnRoZXIgdGhlIHJlc3VsdGluZyBsZWFybmVkIGxhdGVudCBhY3Rpb24gc3BhY2UgZmFjaWxpdGF0ZXMgdHJhaW5pbmcgYWdlbnRzIHRvIGltaXRhdGUgYmVoYXZpb3JzIGZyb20gdW5zZWVuIHZpZGVvcywgb3BlbmluZyB0aGUgcGF0aCBmb3IgdHJhaW5pbmcgZ2VuZXJhbGlzdCBhZ2VudHMgb2YgdGhlIGZ1dHVyZS4iLCwsVW5yZWxlYXNlZCxVbml0ZWQgU3RhdGVzIG9mIEFtZXJpY2EsLCwsMjU2LjAsLDIwMjUtMTEtMjggMTE6NTM6NDQrMDA6MDAsLCwsNTEyLjAsIkFzIGEgcmVzdWx0LCBmb3Igb3VyIGZpbmFsIG1vZGVsLCB3ZSB0cmFpbiBhIDEwLjFCIGR5bmFtaWNzIG1vZGVsIHdpdGggYSBiYXRjaCBzaXplIG9mIDUxMiwgZm9yIGEgdG90YWwgb2YgMTI1ayBzdGVwcywgdXNpbmcgMjU2IFRQVXY1cCIsSW5kdXN0cnksLCwsLFVucmVsZWFzZWQsIldlIGhhdmUgY2hvc2VuIG5vdCB0byByZWxlYXNlIHRoZSB0cmFpbmVkIG1vZGVsIGNoZWNrcG9pbnRzLCB0aGUKbW9kZWzigJlzIHRyYWluaW5nIGRhdGFzZXQsIG9yIGV4YW1wbGVzIGZyb20gdGhhdCBkYXRhIHRvIGFjY29tcGFueSB0aGlzIHBhcGVyIG9yIHRoZSB3ZWJzaXRlLiBXZSB3b3VsZCBsaWtlIHRvIGhhdmUgdGhlIG9wcG9ydHVuaXR5IHRvIGZ1cnRoZXIgZW5nYWdlIHdpdGggdGhlIHJlc2VhcmNoIChhbmQgdmlkZW8gZ2FtZSkgY29tbXVuaXR5IGFuZCB0byBlbnN1cmUgdGhhdCBhbnkgZnV0dXJlIHN1Y2ggcmVsZWFzZXMgYXJlIHJlc3BlY3RmdWwsIHNhZmUgYW5kIHJlc3BvbnNpYmxlLiIsLCwsLCwyNzM2MDAuNzkyNjkwNDY0OSxSZXBvcnRlZCwsLCwsTm8KU3RhYmxlIERpZmZ1c2lvbiAzLEltYWdlIGdlbmVyYXRpb24sIkltYWdlIGdlbmVyYXRpb24sVGV4dC10by1pbWFnZSIsU3RhYmlsaXR5IEFJLCJQYXRyaWNrIEVzc2VyLCBTdW1pdGggS3VsYWwsIEFuZHJlYXMgQmxhdHRtYW5uLCBSYWhpbSBFbnRlemFyaSwgSm9uYXMgTcO8bGxlciwgSGFycnkgU2FpbmksIFlhbSBMZXZpLCBEb21pbmlrIExvcmVueiwgQXhlbCBTYXVlciwgRnJlZGVyaWMgQm9lc2VsLCBEdXN0aW4gUG9kZWxsLCBUaW0gRG9ja2hvcm4sIFppb24gRW5nbGlzaCwgS3lsZSBMYWNleSwgQWxleCBHb29kd2luLCBZYW5uaWsgTWFyZWssIFJvYmluIFJvbWJhY2giLDIwMjQtMDItMjIsU2NhbGluZyBSZWN0aWZpZWQgRmxvdyBUcmFuc2Zvcm1lcnMgZm9yIEhpZ2gtUmVzb2x1dGlvbiBJbWFnZSBTeW50aGVzaXMsImh0dHBzOi8vYXJ4aXYub3JnL2Ficy8yNDAzLjAzMjA2Cmh0dHBzOi8vc3RhYmlsaXR5LmFpL25ld3Mvc3RhYmxlLWRpZmZ1c2lvbi0zIiwsU09UQSBpbXByb3ZlbWVudCwiIiJPdXIgbGFyZ2VzdCBtb2RlbHMgb3V0cGVyZm9ybSBzdGF0ZS1vZi10aGUgYXJ0IG9wZW4gbW9kZWxzIHN1Y2ggYXMgU0RYTCAoUG9kZWxsIGV0IGFsLiwgMjAyMyksIFNEWEwtVHVyYm8gKFNhdWVyIGV0IGFsLiwgMjAyMyksIFBpeGFydC3OsSAoQ2hlbiBldCBhbC4sIDIwMjMpLCBhbmQgY2xvc2VkLXNvdXJjZQptb2RlbHMgc3VjaCBhcyBEQUxMLUUgMyAoQmV0a2VyIGV0IGFsLiwgMjAyMykgYm90aCBpbiBxdWFudGl0YXRpdmUgZXZhbHVhdGlvbiAoR2hvc2ggZXQgYWwuLCAyMDIzKSBvZiBwcm9tcHQgdW5kZXJzdGFuZGluZyBhbmQgaHVtYW4gcHJlZmVyZW5jZSByYXRpbmdzLjoiLDgwMDAwMDAwMDAuMCwsNS4wMDAwMDAwMDAwMDAwMDA0ZSsyMiwiRmluYWxseSwgd2UgcGVyZm9ybWVkCmEgc2NhbGluZyBzdHVkeSBvZiB0aGlzIGNvbWJpbmF0aW9uIHVwIHRvIGEgbW9kZWwgc2l6ZSBvZgo4QiBwYXJhbWV0ZXJzIGFuZCA1IMOXIDEwMjIgdHJhaW5pbmcgRkxPUHMuIiwsLCwsLCxDb25maWRlbnQsIkRpZmZ1c2lvbiBtb2RlbHMgY3JlYXRlIGRhdGEgZnJvbSBub2lzZSBieSBpbnZlcnRpbmcgdGhlIGZvcndhcmQgcGF0aHMgb2YgZGF0YSB0b3dhcmRzIG5vaXNlIGFuZCBoYXZlIGVtZXJnZWQgYXMgYSBwb3dlcmZ1bCBnZW5lcmF0aXZlIG1vZGVsaW5nIHRlY2huaXF1ZSBmb3IgaGlnaC1kaW1lbnNpb25hbCwgcGVyY2VwdHVhbCBkYXRhIHN1Y2ggYXMgaW1hZ2VzIGFuZCB2aWRlb3MuIFJlY3RpZmllZCBmbG93IGlzIGEgcmVjZW50IGdlbmVyYXRpdmUgbW9kZWwgZm9ybXVsYXRpb24gdGhhdCBjb25uZWN0cyBkYXRhIGFuZCBub2lzZSBpbiBhIHN0cmFpZ2h0IGxpbmUuIERlc3BpdGUgaXRzIGJldHRlciB0aGVvcmV0aWNhbCBwcm9wZXJ0aWVzIGFuZCBjb25jZXB0dWFsIHNpbXBsaWNpdHksIGl0IGlzIG5vdCB5ZXQgZGVjaXNpdmVseSBlc3RhYmxpc2hlZCBhcyBzdGFuZGFyZCBwcmFjdGljZS4gSW4gdGhpcyB3b3JrLCB3ZSBpbXByb3ZlIGV4aXN0aW5nIG5vaXNlIHNhbXBsaW5nIHRlY2huaXF1ZXMgZm9yIHRyYWluaW5nIHJlY3RpZmllZCBmbG93IG1vZGVscyBieSBiaWFzaW5nIHRoZW0gdG93YXJkcyBwZXJjZXB0dWFsbHkgcmVsZXZhbnQgc2NhbGVzLiBUaHJvdWdoIGEgbGFyZ2Utc2NhbGUgc3R1ZHksIHdlIGRlbW9uc3RyYXRlIHRoZSBzdXBlcmlvciBwZXJmb3JtYW5jZSBvZiB0aGlzIGFwcHJvYWNoIGNvbXBhcmVkIHRvIGVzdGFibGlzaGVkIGRpZmZ1c2lvbiBmb3JtdWxhdGlvbnMgZm9yIGhpZ2gtcmVzb2x1dGlvbiB0ZXh0LXRvLWltYWdlIHN5bnRoZXNpcy4gQWRkaXRpb25hbGx5LCB3ZSBwcmVzZW50IGEgbm92ZWwgdHJhbnNmb3JtZXItYmFzZWQgYXJjaGl0ZWN0dXJlIGZvciB0ZXh0LXRvLWltYWdlIGdlbmVyYXRpb24gdGhhdCB1c2VzIHNlcGFyYXRlIHdlaWdodHMgZm9yIHRoZSB0d28gbW9kYWxpdGllcyBhbmQgZW5hYmxlcyBhIGJpZGlyZWN0aW9uYWwgZmxvdyBvZiBpbmZvcm1hdGlvbiBiZXR3ZWVuIGltYWdlIGFuZCB0ZXh0IHRva2VucywgaW1wcm92aW5nIHRleHQgY29tcHJlaGVuc2lvbiwgdHlwb2dyYXBoeSwgYW5kIGh1bWFuIHByZWZlcmVuY2UgcmF0aW5ncy4gV2UgZGVtb25zdHJhdGUgdGhhdCB0aGlzIGFyY2hpdGVjdHVyZSBmb2xsb3dzIHByZWRpY3RhYmxlIHNjYWxpbmcgdHJlbmRzIGFuZCBjb3JyZWxhdGVzIGxvd2VyIHZhbGlkYXRpb24gbG9zcyB0byBpbXByb3ZlZCB0ZXh0LXRvLWltYWdlIHN5bnRoZXNpcyBhcyBtZWFzdXJlZCBieSB2YXJpb3VzIG1ldHJpY3MgYW5kIGh1bWFuIGV2YWx1YXRpb25zLiBPdXIgbGFyZ2VzdCBtb2RlbHMgb3V0cGVyZm9ybSBzdGF0ZS1vZi10aGUtYXJ0IG1vZGVscywgYW5kIHdlIHdpbGwgbWFrZSBvdXIgZXhwZXJpbWVudGFsIGRhdGEsIGNvZGUsIGFuZCBtb2RlbCB3ZWlnaHRzIHB1YmxpY2x5IGF2YWlsYWJsZS4iLCwsQVBJIGFjY2VzcyxVbml0ZWQgS2luZ2RvbSBvZiBHcmVhdCBCcml0YWluIGFuZCBOb3J0aGVybiBJcmVsYW5kLCwsLCwsMjAyNS0xMS0yOCAxMTo1Mzo0NCswMDowMCwsLCwsLEluZHVzdHJ5LCwsLCxVbnJlbGVhc2VkLCJBcHIgMjAxNApXZSBoYXZlIHBhcnRuZXJlZCB3aXRoIEZpcmV3b3JrcyBBSSwgdGhlIGZhc3Rlc3QgYW5kIG1vc3QgcmVsaWFibGUgQVBJIHBsYXRmb3JtIGluIHRoZSBtYXJrZXQsIHRvIGRlbGl2ZXIgU3RhYmxlIERpZmZ1c2lvbiAzIGFuZCBTdGFibGUgRGlmZnVzaW9uIDMgVHVyYm8uCgpJbiBrZWVwaW5nIHdpdGggb3VyIGNvbW1pdG1lbnQgdG8gb3BlbiBnZW5lcmF0aXZlIEFJLCB3ZSBhaW0gdG8gbWFrZSB0aGUgbW9kZWwgd2VpZ2h0cyBhdmFpbGFibGUgZm9yIHNlbGYtaG9zdGluZyB3aXRoIGEgU3RhYmlsaXR5IEFJIE1lbWJlcnNoaXAgaW4gdGhlIG5lYXIgZnV0dXJlLiIsLCwsLCwsUmVwb3J0ZWQsLCwsLE5vCkdlbW1hIDdCLExhbmd1YWdlLCJMYW5ndWFnZSBtb2RlbGluZy9nZW5lcmF0aW9uLENoYXQsQ29kZSBnZW5lcmF0aW9uLFF1ZXN0aW9uIGFuc3dlcmluZyxRdWFudGl0YXRpdmUgcmVhc29uaW5nIixHb29nbGUgRGVlcE1pbmQsIkdlbW1hIFRlYW0sIEdvb2dsZSBEZWVwTWluZCIsMjAyNC0wMi0yMSxHZW1tYTogT3BlbiBNb2RlbHMgQmFzZWQgb24gR2VtaW5pIFJlc2VhcmNoIGFuZCBUZWNobm9sb2d5LGh0dHBzOi8vc3RvcmFnZS5nb29nbGVhcGlzLmNvbS9kZWVwbWluZC1tZWRpYS9nZW1tYS9nZW1tYS1yZXBvcnQucGRmLCwsLDg1MzgwNzQxMTIuMCwiVGFibGUgMiwgc3VtIG9mIGVtYmVkZGluZyBhbmQgbm9uLWVtYmVkZGluZyBwYXJhbWV0ZXJzIiwzLjA3ZSsyMywiNk5EIGFwcm94aW1hdGlvbiA2KjguNTRCKjZUID0gMy4wN2UyMwoiIkdlbW1hIDJCIGFuZCA3QiBhcmUgdHJhaW5lZCBvbiAyVCBhbmQgNlQgdG9rZW5zIHJlc3BlY3RpdmVseSBvZiBwcmltYXJpbHktRW5nbGlzaCBkYXRhIGZyb20gd2ViIGRvY3VtZW50cywgbWF0aGVtYXRpY3MsIGFuZCBjb2RlLiIiCgpBcyBjb25maXJtYXRpb246ICIiV2UgZXN0aW1hdGUgdGhlIGNhcmJvbiBlbWlzc2lvbnMgZnJvbSBwcmV0cmFpbmluZyB0aGUgR2VtbWEgbW9kZWxzIHRvIGJlIOKIvCAxMzEg8J2RofCdkLbwnZGCMvCdkZLwnZGeLiAiIgoKVS5TLiBhdmcgQ08yIHBlciBrV2ggaXMgfjAuODdsYnMgCjEzMSB0Q08yICogMjAwMCBsYi90ICogKDEga1doLzAuODdsYikgPSAzLjAxZTUga1doCgpQZXIgU2VtaUFuYWx5c2lzIFRQVSB2NWUgdXNlcyB+IDV4IGxlc3MgcG93ZXIgdGhhbiBIMTAwLCBzbyB+MTQwIFcgVERQCjMuMDFlNSBrV2ggKiAxMDAwIFcva1cgKiAxIFRQVXY1ZS8xNDAgVyAgPSAyLjE1ZTYgVFBVdjVlLWhvdXJzCgpJbiBiZjE2IHByZWNpc2lvbiwgVFBVdjVlIGhhcyBwZWFrIHBlcmZvcm1hbmNlIG9mIDE5NyBURi9zLCBzbzoKMi4xNWU2ICogMzYwMCAqIDE5N2UxMiAqIDAuMyA9IDQuNTdlMjMiLDYwMDAwMDAwMDAwMDAsIiIiR2VtbWEgMkIgYW5kIDdCIGFyZSB0cmFpbmVkIG9uIDJUIGFuZCA2VCB0b2tlbnMgcmVzcGVjdGl2ZWx5IG9mIHByaW1hcmlseS1FbmdsaXNoIGRhdGEgZnJvbSB3ZWIgZG9jdW1lbnRzLCBtYXRoZW1hdGljcywgYW5kIGNvZGUuIiIKTm90IGV4cGxpY2l0bHkgc3RhdGVkIHRoYXQgdGhpcyBkb2Vzbid0IGludm9sdmUgbXVsdGlwbGUgZXBvY2hzLCBidXQgSSBleHBlY3QgaXQgZG9lcyBub3QuIiwsLEdvb2dsZSBUUFUgdjVlLCxDb25maWRlbnQsLCwsT3BlbiB3ZWlnaHRzIChyZXN0cmljdGVkIHVzZSksVW5pdGVkIFN0YXRlcyBvZiBBbWVyaWNhLCwsLDQwOTYuMCwsMjAyNS0xMS0yOCAxMTo1Mzo0NCswMDowMCwsLCwsLEluZHVzdHJ5LCwsLCxVbnJlbGVhc2VkLCJodHRwczovL2FpLmdvb2dsZS5kZXYvZ2VtbWEvdGVybXMKCm5vIGlsbGVnYWwgdXNlIG9yIGFidXNlIixUcnVlLCwsLCwxODI0MDg2LjUyNTMxNDA0NywiT3BlcmF0aW9uIGNvdW50aW5nLEhhcmR3YXJlIiwsLCwsWWVzClJlLURvY2ssQmlvbG9neSxQcm90ZWluLWxpZ2FuZCBjb250YWN0IHByZWRpY3Rpb24sIlpoZWppYW5nIFVuaXZlcnNpdHkgKFpKVSksV2VzdGxha2UgVW5pdmVyc2l0eSxVbml2ZXJzaXR5IG9mIFdhc2hpbmd0b24iLCJZdWZlaSBIdWFuZywgT2RpbiBaaGFuZywgTGlyb25nIFd1LCBDaGVuZyBUYW4sIEhhaXRhbyBMaW4sIFpoYW5neWFuZyBHYW8sIFNpeXVhbiBMaSwgU3Rhbi4gWi4gTGkiLDIwMjQtMDItMjEsUmUtRG9jazogVG93YXJkcyBGbGV4aWJsZSBhbmQgUmVhbGlzdGljIE1vbGVjdWxhciBEb2NraW5nIHdpdGggRGlmZnVzaW9uIEJyaWRnZSxodHRwczovL2FyeGl2Lm9yZy9hYnMvMjQwMi4xMTQ1OSwyNC4wLCwsLCw3LjUwMDAwMDAwMDAwMDAwMmUrMTksIjEuIEhhcmR3YXJlIHNldHVwOiAxeCBOVklESUEgQTEwMCBHUFUgKDMuMTJlMTQgRkxPUC9zKQoKMi4gVHJhaW5pbmcgZHVyYXRpb246IDcgZGF5cyAoZGlyZWN0bHkgcHJvdmlkZWQpID0gNjA0LDgwMCBzZWNvbmRzCgozLiBVdGlsaXphdGlvbiByYXRlOiA0MCUKCjQuIEZpbmFsIGNhbGN1bGF0aW9uOgoxIEdQVSDDlyAzLjEyZTE0IEZMT1AvcyDDlyA2MDQsODAwcyDDlyAwLjQgPSA3LjU1ZTE5IEZMT1BzIiwsMjM0OTYgZXhhbXBsZXMgaW4gUERCYmluZCAyMDIwLDE2OC4wLCxOVklESUEgQTEwMCwsTGlrZWx5LCJBY2N1cmF0ZSBwcmVkaWN0aW9uIG9mIHByb3RlaW4tbGlnYW5kIGJpbmRpbmcgc3RydWN0dXJlcywgYSB0YXNrIGtub3duIGFzIG1vbGVjdWxhciBkb2NraW5nIGlzIGNydWNpYWwgZm9yIGRydWcgZGVzaWduIGJ1dCByZW1haW5zIGNoYWxsZW5naW5nLiBXaGlsZSBkZWVwIGxlYXJuaW5nIGhhcyBzaG93biBwcm9taXNlLCBleGlzdGluZyBtZXRob2RzIG9mdGVuIGRlcGVuZCBvbiBob2xvLXByb3RlaW4gc3RydWN0dXJlcyAoZG9ja2VkLCBhbmQgbm90IGFjY2Vzc2libGUgaW4gcmVhbGlzdGljIHRhc2tzKSBvciBuZWdsZWN0IHBvY2tldCBzaWRlY2hhaW4gY29uZm9ybWF0aW9ucywgbGVhZGluZyB0byBsaW1pdGVkIHByYWN0aWNhbCB1dGlsaXR5IGFuZCB1bnJlYWxpc3RpYyBjb25mb3JtYXRpb24gcHJlZGljdGlvbnMuIFRvIGZpbGwgdGhlc2UgZ2Fwcywgd2UgaW50cm9kdWNlIGFuIHVuZGVyLWV4cGxvcmVkIHRhc2ssIG5hbWVkIGZsZXhpYmxlIGRvY2tpbmcgdG8gcHJlZGljdCBwb3NlcyBvZiBsaWdhbmQgYW5kIHBvY2tldCBzaWRlY2hhaW5zIHNpbXVsdGFuZW91c2x5IGFuZCBpbnRyb2R1Y2UgUmUtRG9jaywgYSBub3ZlbCBkaWZmdXNpb24gYnJpZGdlIGdlbmVyYXRpdmUgbW9kZWwgZXh0ZW5kZWQgdG8gZ2VvbWV0cmljIG1hbmlmb2xkcy4gU3BlY2lmaWNhbGx5LCB3ZSBwcm9wb3NlIGVuZXJneS10by1nZW9tZXRyeSBtYXBwaW5nIGluc3BpcmVkIGJ5IHRoZSBOZXd0b24tRXVsZXIgZXF1YXRpb24gdG8gY28tbW9kZWwgdGhlIGJpbmRpbmcgZW5lcmd5IGFuZCBjb25mb3JtYXRpb25zIGZvciByZWZsZWN0aW5nIHRoZSBlbmVyZ3ktY29uc3RyYWluZWQgZG9ja2luZyBnZW5lcmF0aXZlIHByb2Nlc3MuIENvbXByZWhlbnNpdmUgZXhwZXJpbWVudHMgb24gZGVzaWduZWQgYmVuY2htYXJrIGRhdGFzZXRzIGluY2x1ZGluZyBhcG8tZG9jayBhbmQgY3Jvc3MtZG9jayBkZW1vbnN0cmF0ZSBvdXIgbW9kZWwncyBzdXBlcmlvciBlZmZlY3RpdmVuZXNzIGFuZCBlZmZpY2llbmN5IG92ZXIgY3VycmVudCBtZXRob2RzLiIsLCwsIkNoaW5hLENoaW5hLFVuaXRlZCBTdGF0ZXMgb2YgQW1lcmljYSIsLCwsMS4wLCwyMDI2LTA1LTI1IDEyOjMxOjE4KzAwOjAwLCwsLCwsIkFjYWRlbWlhLEFjYWRlbWlhLEFjYWRlbWlhIiwsLCwsLCwsLCwsLDQzNS4wMDIzMTkyNjE3ODI0LEhhcmR3YXJlLCwsLCwKUGVwR0xBRCxCaW9sb2d5LFByb3RlaW4gZGVzaWduLCJUc2luZ2h1YSBVbml2ZXJzaXR5LFJlbm1pbiBVbml2ZXJzaXR5IG9mIENoaW5hIiwiWGlhbmd6aGUgS29uZywgWWluanVuIEppYSwgV2VuYmluZyBIdWFuZywgWWFuZyBMaXUiLDIwMjQtMDItMjEsRnVsbC1BdG9tIFBlcHRpZGUgRGVzaWduIHdpdGggR2VvbWV0cmljIExhdGVudCBEaWZmdXNpb24saHR0cHM6Ly9hcnhpdi5vcmcvYWJzLzI0MDIuMTM1NTUsLCwsLCwsIgoiLCwiClBlcEJlbmNoIFRyYWluaW5nOiA0LDE1NyBlbnRyaWVzIMOXIDEwIHJlc2lkdWVzID0gNDEsNTcwIHJlc2lkdWVzClBlcEJEQiBUcmFpbmluZzogOCw0MzQgZW50cmllcyDDlyAxMCByZXNpZHVlcyA9IDg0LDM0MCByZXNpZHVlcwpQcm90RnJhZzogNzAsNjQ1IG1vbm9tZXJzIMOXIDEgcmVzaWR1ZSA9IDcwLDY0NSByZXNpZHVlcwoKVG90YWw6IDQxLDU3MCArIDg0LDM0MCArIDcwLDY0NSA9IDE5Niw1NTUgcmVzaWR1ZXMiLCwsLCxDb25maWRlbnQsIlBlcHRpZGUgZGVzaWduIHBsYXlzIGEgcGl2b3RhbCByb2xlIGluIHRoZXJhcGV1dGljcywgYWxsb3dpbmcgYnJhbmQgbmV3IHBvc3NpYmlsaXR5IHRvIGxldmVyYWdlIHRhcmdldCBiaW5kaW5nIHNpdGVzIHRoYXQgYXJlIHByZXZpb3VzbHkgdW5kcnVnZ2FibGUuIE1vc3QgZXhpc3RpbmcgbWV0aG9kcyBhcmUgZWl0aGVyIGluZWZmaWNpZW50IG9yIG9ubHkgY29uY2VybmVkIHdpdGggdGhlIHRhcmdldC1hZ25vc3RpYyBkZXNpZ24gb2YgMUQgc2VxdWVuY2VzLiBJbiB0aGlzIHBhcGVyLCB3ZSBwcm9wb3NlIGEgZ2VuZXJhdGl2ZSBtb2RlbCBmb3IgZnVsbC1hdG9tIFx0ZXh0YmZ7UGVwfXRpZGUgZGVzaWduIHdpdGggXHRleHRiZntHfWVvbWV0cmljIFx0ZXh0YmZ7TEF9dGVudCBcdGV4dGJme0R9aWZmdXNpb24gKFBlcEdMQUQpIGdpdmVuIHRoZSBiaW5kaW5nIHNpdGUuIFdlIGZpcnN0IGVzdGFibGlzaCBhIGJlbmNobWFyayBjb25zaXN0aW5nIG9mIGJvdGggMUQgc2VxdWVuY2VzIGFuZCAzRCBzdHJ1Y3R1cmVzIGZyb20gUHJvdGVpbiBEYXRhIEJhbmsgKFBEQikgYW5kIGxpdGVyYXR1cmUgZm9yIHN5c3RlbWF0aWMgZXZhbHVhdGlvbi4gV2UgdGhlbiBpZGVudGlmeSB0d28gbWFqb3IgY2hhbGxlbmdlcyBvZiBsZXZlcmFnaW5nIGN1cnJlbnQgZGlmZnVzaW9uLWJhc2VkIG1vZGVscyBmb3IgcGVwdGlkZSBkZXNpZ246IHRoZSBmdWxsLWF0b20gZ2VvbWV0cnkgYW5kIHRoZSB2YXJpYWJsZSBiaW5kaW5nIGdlb21ldHJ5LiBUbyB0YWNrbGUgdGhlIGZpcnN0IGNoYWxsZW5nZSwgUGVwR0xBRCBkZXJpdmVzIGEgdmFyaWF0aW9uYWwgYXV0b2VuY29kZXIgdGhhdCBmaXJzdCBlbmNvZGVzIGZ1bGwtYXRvbSByZXNpZHVlcyBvZiB2YXJpYWJsZSBzaXplIGludG8gZml4ZWQtZGltZW5zaW9uYWwgbGF0ZW50IHJlcHJlc2VudGF0aW9ucywgYW5kIHRoZW4gZGVjb2RlcyBiYWNrIHRvIHRoZSByZXNpZHVlIHNwYWNlIGFmdGVyIGNvbmR1Y3RpbmcgdGhlIGRpZmZ1c2lvbiBwcm9jZXNzIGluIHRoZSBsYXRlbnQgc3BhY2UuIEZvciB0aGUgc2Vjb25kIGlzc3VlLCBQZXBHTEFEIGV4cGxvcmVzIGEgcmVjZXB0b3Itc3BlY2lmaWMgYWZmaW5lIHRyYW5zZm9ybWF0aW9uIHRvIGNvbnZlcnQgdGhlIDNEIGNvb3JkaW5hdGVzIGludG8gYSBzaGFyZWQgc3RhbmRhcmQgc3BhY2UsIGVuYWJsaW5nIGJldHRlciBnZW5lcmFsaXphdGlvbiBhYmlsaXR5IGFjcm9zcyBkaWZmZXJlbnQgYmluZGluZyBzaGFwZXMuIEV4cGVyaW1lbnRhbCBSZXN1bHRzIHNob3cgdGhhdCBvdXIgbWV0aG9kIG5vdCBvbmx5IGltcHJvdmVzIGRpdmVyc2l0eSBhbmQgYmluZGluZyBhZmZpbml0eSBzaWduaWZpY2FudGx5IGluIHRoZSB0YXNrIG9mIHNlcXVlbmNlLXN0cnVjdHVyZSBjby1kZXNpZ24sIGJ1dCBhbHNvIGV4Y2VscyBhdCByZWNvdmVyaW5nIHJlZmVyZW5jZSBzdHJ1Y3R1cmVzIGZvciBiaW5kaW5nIGNvbmZvcm1hdGlvbiBnZW5lcmF0aW9uLiIsNTYwLjAsLCwiQ2hpbmEsQ2hpbmEiLCwsLDEuMCwsMjAyNS0xMS0yOCAxMTo1Mzo0NCswMDowMCwsLCwsLCJBY2FkZW1pYSxBY2FkZW1pYSIsLCwsLCwsLCwsLCwsSGFyZHdhcmUsLCwsLApSZWludmVudCA0LEJpb2xvZ3ksRHJ1ZyBkaXNjb3ZlcnksQXN0cmFaZW5lY2EsIkhhbm5lcyBILiBMb2VmZmxlciwgSmlhemhlbiBIZSwgQWxlc3NhbmRybyBUaWJvLCBKb24gUGF1bCBKYW5ldCwgQWxleGV5IFZvcm9ub3YsIExld2lzIEguIE1lcnZpbiwgT2xhIEVuZ2t2aXN0IiwyMDI0LTAyLTIxLFJlaW52ZW50IDQ6IE1vZGVybiBBSeKAk2RyaXZlbiBnZW5lcmF0aXZlIG1vbGVjdWxlIGRlc2lnbixodHRwczovL2xpbmsuc3ByaW5nZXIuY29tL2FydGljbGUvMTAuMTE4Ni9zMTMzMjEtMDI0LTAwODEyLTUsNTAuMCwsLCwsLCwsIlByaW9yIE1vZGVsOiAxTSBtb2xlY3VsZXMgw5cgNTAgdG9rZW5zL21vbGVjdWxlID0gNSDDlyAxMF43IHRva2VucwpNb2wyTW9sIEFnZW50OiAyMDBCIHBhaXJzIMOXIDIgbW9sZWN1bGVzL3BhaXIgw5cgNTAgdG9rZW5zL21vbGVjdWxlID0gMiDDlyAxMF4xMyB0b2tlbnMKVG90YWw6IDUgw5cgMTBeNyArIDIgw5cgMTBeMTMg4omIIDIuMCDDlyAxMF4xMyB0b2tlbnMiLCwsLCxDb25maWRlbnQsIlJFSU5WRU5UIDQgaXMgYSBtb2Rlcm4gb3Blbi1zb3VyY2UgZ2VuZXJhdGl2ZSBBSSBmcmFtZXdvcmsgZm9yIHRoZSBkZXNpZ24gb2Ygc21hbGwgbW9sZWN1bGVzLiBUaGUgc29mdHdhcmUgdXRpbGl6ZXMgcmVjdXJyZW50IG5ldXJhbCBuZXR3b3JrcyBhbmQgdHJhbnNmb3JtZXIgYXJjaGl0ZWN0dXJlcyB0byBkcml2ZSBtb2xlY3VsZSBnZW5lcmF0aW9uLiBUaGVzZSBnZW5lcmF0b3JzIGFyZSBzZWFtbGVzc2x5IGVtYmVkZGVkIHdpdGhpbiB0aGUgZ2VuZXJhbCBtYWNoaW5lIGxlYXJuaW5nIG9wdGltaXphdGlvbiBhbGdvcml0aG1zLCB0cmFuc2ZlciBsZWFybmluZywgcmVpbmZvcmNlbWVudCBsZWFybmluZyBhbmQgY3VycmljdWx1bSBsZWFybmluZy4gUkVJTlZFTlQgNCBlbmFibGVzIGFuZCBmYWNpbGl0YXRlcyBkZSBub3ZvIGRlc2lnbiwgUi1ncm91cCByZXBsYWNlbWVudCwgbGlicmFyeSBkZXNpZ24sIGxpbmtlciBkZXNpZ24sIHNjYWZmb2xkIGhvcHBpbmcgYW5kIG1vbGVjdWxlIG9wdGltaXphdGlvbi4gVGhpcyBjb250cmlidXRpb24gZ2l2ZXMgYW4gb3ZlcnZpZXcgb2YgdGhlIHNvZnR3YXJlIGFuZCBkZXNjcmliZXMgaXRzIGRlc2lnbi4gQWxnb3JpdGhtcyBhbmQgdGhlaXIgYXBwbGljYXRpb25zIGFyZSBkaXNjdXNzZWQgaW4gZGV0YWlsLiBSRUlOVkVOVCA0IGlzIGEgY29tbWFuZCBsaW5lIHRvb2wgd2hpY2ggcmVhZHMgYSB1c2VyIGNvbmZpZ3VyYXRpb24gaW4gZWl0aGVyIFRPTUwgb3IgSlNPTiBmb3JtYXQuIFRoZSBhaW0gb2YgdGhpcyByZWxlYXNlIGlzIHRvIHByb3ZpZGUgcmVmZXJlbmNlIGltcGxlbWVudGF0aW9ucyBmb3Igc29tZSBvZiB0aGUgbW9zdCBjb21tb24gYWxnb3JpdGhtcyBpbiBBSSBiYXNlZCBtb2xlY3VsZSBnZW5lcmF0aW9uLiBBbiBhZGRpdGlvbmFsIGdvYWwgd2l0aCB0aGUgcmVsZWFzZSBpcyB0byBjcmVhdGUgYSBmcmFtZXdvcmsgZm9yIGVkdWNhdGlvbiBhbmQgZnV0dXJlIGlubm92YXRpb24gaW4gQUkgYmFzZWQgbW9sZWN1bGFyIGRlc2lnbi4gVGhlIHNvZnR3YXJlIGlzIGF2YWlsYWJsZSBmcm9tIGh0dHBzOi8vZ2l0aHViLmNvbS9Nb2xlY3VsYXJBSS9SRUlOVkVOVDQgYW5kIHJlbGVhc2VkIHVuZGVyIHRoZSBwZXJtaXNzaXZlIEFwYWNoZSAyLjAgbGljZW5zZS4gU2NpZW50aWZpYyBjb250cmlidXRpb24uIFRoZSBzb2Z0d2FyZSBwcm92aWRlcyBhbiBvcGVu4oCTc291cmNlIHJlZmVyZW5jZSBpbXBsZW1lbnRhdGlvbiBmb3IgZ2VuZXJhdGl2ZSBtb2xlY3VsYXIgZGVzaWduIHdoZXJlIHRoZSBzb2Z0d2FyZSBpcyBhbHNvIGJlaW5nIHVzZWQgaW4gcHJvZHVjdGlvbiB0byBzdXBwb3J0IGlu4oCTaG91c2UgZHJ1ZyBkaXNjb3ZlcnkgcHJvamVjdHMuIFRoZSBwdWJsaWNhdGlvbiBvZiB0aGUgbW9zdCBjb21tb24gbWFjaGluZSBsZWFybmluZyBhbGdvcml0aG1zIGluIG9uZSBjb2RlIGFuZCBmdWxsIGRvY3VtZW50YXRpb24gdGhlcmVvZiB3aWxsIGluY3JlYXNlIHRyYW5zcGFyZW5jeSBvZiBBSSBhbmQgZm9zdGVyIGlubm92YXRpb24sIGNvbGxhYm9yYXRpb24gYW5kIGVkdWNhdGlvbi4iLCwsT3BlbiB3ZWlnaHRzICh1bnJlc3RyaWN0ZWQpLCJVbml0ZWQgS2luZ2RvbSBvZiBHcmVhdCBCcml0YWluIGFuZCBOb3J0aGVybiBJcmVsYW5kLFN3ZWRlbiIsLCwsLCwyMDI1LTExLTI4IDExOjUzOjQ0KzAwOjAwLCwsLCwsSW5kdXN0cnksLCwsLE9wZW4gc291cmNlLCJBcGFjaGUgMi4wCgpodHRwczovL2dpdGh1Yi5jb20vTW9sZWN1bGFyQUkvUkVJTlZFTlQ0IiwsLCwsLCwsLCwsLFllcwpHZW1tYSAyQixMYW5ndWFnZSwiTGFuZ3VhZ2UgbW9kZWxpbmcvZ2VuZXJhdGlvbixDaGF0LENvZGUgZ2VuZXJhdGlvbixRdWVzdGlvbiBhbnN3ZXJpbmcsUXVhbnRpdGF0aXZlIHJlYXNvbmluZyIsR29vZ2xlIERlZXBNaW5kLCJHZW1tYSBUZWFtLCBHb29nbGUgRGVlcE1pbmQiLDIwMjQtMDItMjEsR2VtbWE6IE9wZW4gTW9kZWxzIEJhc2VkIG9uIEdlbWluaSBSZXNlYXJjaCBhbmQgVGVjaG5vbG9neSxodHRwczovL3N0b3JhZ2UuZ29vZ2xlYXBpcy5jb20vZGVlcG1pbmQtbWVkaWEvZ2VtbWEvZ2VtbWEtcmVwb3J0LnBkZiwsLCwyNTA2NDM0NTYwLjAsIlRhYmxlIDIsIHN1bSBvZiBlbWJlZGRpbmcgYW5kIG5vbi1lbWJlZGRpbmcgcGFyYW1ldGVyczoKCjJCIDUyNCw1NTAsMTQ0ICsgMSw5ODEsODg0LDQxNiA9IDI1MDY0MzQ1NjAiLDQuNTExNTgyMmUrMjIsIjZORCA9IDYqMjUwNjQzNDU2MC4wMCBwYXJhbWV0ZXJzICogMyoxMF4xMiB0cmFpbmluZyB0b2tlbnMgPSA0LjUxMTU4MjJlKzIyCgooYXNzdW1pbmcgMSBlcG9jaCkiLDMwMDAwMDAwMDAwMDAsIiIiR2VtbWEgMkIgYW5kIDdCIGFyZSB0cmFpbmVkIG9uIDNUIGFuZCA2VCB0b2tlbnMgcmVzcGVjdGl2ZWx5IG9mIHByaW1hcmlseS1FbmdsaXNoIGRhdGEgZnJvbSB3ZWIgZG9jdW1lbnRzLCBtYXRoZW1hdGljcywgYW5kIGNvZGUuIiIKTm90IGV4cGxpY2l0bHkgc3RhdGVkIHRoYXQgdGhpcyBkb2Vzbid0IGludm9sdmUgbXVsdGlwbGUgZXBvY2hzLCBidXQgSSBleHBlY3QgaXQgZG9lcyBub3QuIiwsLEdvb2dsZSBUUFUgdjVlLCxDb25maWRlbnQsLCwsT3BlbiB3ZWlnaHRzIChyZXN0cmljdGVkIHVzZSksVW5pdGVkIFN0YXRlcyBvZiBBbWVyaWNhLCwsLDUxMi4wLCwyMDI1LTExLTI4IDExOjUzOjQ0KzAwOjAwLCwsLCwsSW5kdXN0cnksLCwsLFVucmVsZWFzZWQsImh0dHBzOi8vYWkuZ29vZ2xlLmRldi9nZW1tYS90ZXJtcwoKbm8gaWxsZWdhbCB1c2Ugb3IgYWJ1c2UiLCwsLCwsMjI4MDEwLjgxNTY2NDI1NTg4LE9wZXJhdGlvbiBjb3VudGluZywsLCwsWWVzCk1lIExsYW1hIDcwQiwiTGFuZ3VhZ2UsTWVkaWNpbmUiLCJMYW5ndWFnZSBtb2RlbGluZy9nZW5lcmF0aW9uLFF1ZXN0aW9uIGFuc3dlcmluZyxNZWRpY2FsIGRpYWdub3NpcyxOYW1lZCBlbnRpdHkgcmVjb2duaXRpb24gKE5FUiksVGV4dCBjbGFzc2lmaWNhdGlvbixUZXh0IHN1bW1hcml6YXRpb24iLCJZYWxlIFNjaG9vbCBvZiBNZWRpY2luZSxVbml2ZXJzaXR5IG9mIEZsb3JpZGEsVW5pdmVyc2l0eSBvZiBUZXhhcyBIZWFsdGggU2NpZW5jZSBDZW50ZXIiLCJRaWFucWlhbiBYaWUsIFFpbmd5dSBDaGVuLCBBb2t1biBDaGVuLCBDaGVuZyBQZW5nLCBZYW4gSHUsIEZvbmdjaSBMaW4sIFh1ZXFpbmcgUGVuZywgSmltaW4gSHVhbmcsIEplZmZyZXkgWmhhbmcsIFZpcGluYSBLZWxvdGgsIFhpbnl1IFpob3UsIExpbmdmZWkgUWlhbiwgSHVhbiBIZSwgRGVubmlzIFNodW5nLCBMdWNpbGEgT2huby1NYWNoYWRvLCBZb25naHVpIFd1LCBIdWEgWHUsIEppYW5nIEJpYW4iLDIwMjQtMDItMjAsTWUgTExhTUE6IEZvdW5kYXRpb24gTGFyZ2UgTGFuZ3VhZ2UgTW9kZWxzIGZvciBNZWRpY2FsIEFwcGxpY2F0aW9ucyxodHRwczovL2FyeGl2Lm9yZy9hYnMvMjQwMi4xMjc0OSwsLCIiIk1lLUxMYU1BIG1vZGVscyBvdXRwZXJmb3JtIExMYU1BLCBhbmQgb3RoZXIgZXhpc3Rpbmcgb3Blbi1zb3VyY2UgbWVkaWNhbCBMTE1zIGluIGJvdGggemVyby1zaG90IGFuZCBzdXBlcnZpc2VkIGxlYXJuaW5nIHNldHRpbmdzIGZvciBtb3N0IHRleHQgYW5hbHlzaXMgdGFza3MuIFdpdGggdGFzay1zcGVjaWZpYyBpbnN0cnVjdGlvbiB0dW5pbmcsIE1lLUxMYU1BIG1vZGVscyBhbHNvIHN1cnBhc3MgbGVhZGluZyBjb21tZXJjaWFsIExMTXMsIG91dHBlcmZvcm1pbmcgQ2hhdEdQVCBvbiA3IG91dCBvZiA4IGRhdGFzZXRzIGFuZCBHUFQtNCBvbiA1IG91dCBvZiA4IGRhdGFzZXRzLiBNb3Jlb3ZlciwgZm9yIGRpYWdub3NpbmcgY29tcGxleCBjbGluaWNhbCBjYXNlcywgTWUtTExhTUHigJlzIHBlcmZvcm1hbmNlIGlzIGNvbXBhcmFibGUgdG8gQ2hhdEdQVCBhbmQgR1BULTQuIiIiLDcwMDAwMDAwMDAwLjAsNzBCLCwsMTI5MDAwMDAwMDAwLCIiIjEyOUIgcHJlLXRyYWluaW5nIHRva2VucyBhbmQgMjE0SyBpbnN0cnVjdGlvbiB0dW5pbmcgc2FtcGxlcyBmcm9tIGRpdmVyc2UgYmlvbWVkaWNhbCBhbmQgY2xpbmljYWwgZGF0YSBzb3VyY2VzIiIiLCwiIiJUcmFpbmluZyB0aGUgNzBCIG1vZGVscyByZXF1aXJlZCBzdWJzdGFudGlhbCBjb21wdXRhdGlvbmFsIHJlc291cmNlcywgZXhjZWVkaW5nIDEwMCwwMDAgQTEwMCBHUFUgaG91cnMuIiIKCiIiUHJlLXRyYWluaW5nLCBleGVtcGxpZmllZCBieSB0aGUgTExhTUEyIDcwQiBtb2RlbCwgaXMgbm90YWJseSByZXNvdXJjZS1oZWF2eSwgcmVxdWlyaW5nIGFib3V0IDcwMCBob3VycyBvbiAxNjAgQTEwMCBHUFVzIHBlciBlcG9jaC4gQ29udmVyc2VseSwgaW5zdHJ1Y3Rpb24gdHVuaW5nIGlzIGZhciBsZXNzIHJlc291cmNlLWRlbWFuZGluZywgbmVlZGluZyByb3VnaGx5IDcwIGhvdXJzIG9uIDggQTEwMCBHUFVzIHBlciBlcG9jaCwgbWFraW5nIGl0IG11Y2ggbW9yZSBhZmZvcmRhYmxlIHRoYW4gcHJlLXRyYWluaW5nLiAiIiIsTlZJRElBIEExMDAgU1hNNCA4MCBHQiwsQ29uZmlkZW50LCJSZWNlbnQgYWR2YW5jZW1lbnRzIGluIGxhcmdlIGxhbmd1YWdlIG1vZGVscyAoTExNcykgbGlrZSBDaGF0R1BUIGFuZCBMTGFNQSBzaG93IHByb21pc2UgaW4gbWVkaWNhbCBhcHBsaWNhdGlvbnMsIHlldCBjaGFsbGVuZ2VzIHJlbWFpbiBpbiBtZWRpY2FsIGxhbmd1YWdlIGNvbXByZWhlbnNpb24uIFRoaXMgc3R1ZHkgcHJlc2VudHMgTWUtTExhTUEsIGEgbmV3IG1lZGljYWwgTExNIGZhbWlseSBiYXNlZCBvbiBvcGVuLXNvdXJjZSBMTGFNQSBtb2RlbHMsIG9wdGltaXplZCBmb3IgbWVkaWNhbCB0ZXh0IGFuYWx5c2lzIGFuZCBkaWFnbm9zaXMgYnkgbGV2ZXJhZ2luZyBsYXJnZS1zY2FsZSwgZG9tYWluLXNwZWNpZmljIGRhdGFzZXRzLiBUaGUgTWUtTExhTUEgZmFtaWx5LCBpbmNsdWRpbmcgZm91bmRhdGlvbiBtb2RlbHMgTWUtTExhTUEgMTMvNzBCIGFuZCB0aGVpciBjaGF0LWVuaGFuY2VkIHZlcnNpb25zLCB3YXMgZGV2ZWxvcGVkIHRocm91Z2ggY29udGlu</x:v>
      </x:c>
    </x:row>
    <x:row r="138" ht="18" customHeight="1">
      <x:c r="A138" s="17" t="n">
        <x:v>133</x:v>
      </x:c>
      <x:c r="B138" s="17" t="n">
        <x:v>310</x:v>
      </x:c>
      <x:c r="C138" s="160" t="str">
        <x:v>dWVkIHByZS10cmFpbmluZyBhbmQgaW5zdHJ1Y3Rpb24gdHVuaW5nIHdpdGggMTI5QiB0b2tlbnMgYW5kIDIxNEsgc2FtcGxlcyBmcm9tIGJpb21lZGljYWwgYW5kIGNsaW5pY2FsIHNvdXJjZXMuIFRyYWluaW5nIHRoZSA3MEIgbW9kZWxzIHJlcXVpcmVkIG92ZXIgMTAwLDAwMCBBMTAwIEdQVSBob3Vycy4gTWUtTExhTUEncyBwZXJmb3JtYW5jZSB3YXMgZXZhbHVhdGVkIGFjcm9zcyBzaXggbWVkaWNhbCB0ZXh0IGFuYWx5c2lzIHRhc2tzIHVzaW5nIDEyIGJlbmNobWFyayBkYXRhc2V0cyBhbmQgY29tcGxleCBjbGluaWNhbCBjYXNlIGRpYWdub3Npcywgd2l0aCBhdXRvbWF0aWMgYW5kIGh1bWFuIGV2YWx1YXRpb25zLiBSZXN1bHRzIGluZGljYXRlIE1lLUxMYU1BIG91dHBlcmZvcm1zIExMYU1BIGFuZCBvdGhlciBvcGVuLXNvdXJjZSBtZWRpY2FsIExMTXMgaW4gemVyby1zaG90IGFuZCBzdXBlcnZpc2VkIHNldHRpbmdzLiBUYXNrLXNwZWNpZmljIHR1bmluZyBmdXJ0aGVyIGJvb3N0cyBwZXJmb3JtYW5jZSwgc3VycGFzc2luZyBDaGF0R1BUIG9uIDcgb2YgOCBkYXRhc2V0cyBhbmQgR1BULTQgb24gNSBvZiA4LiBGb3IgY29tcGxleCBjbGluaWNhbCBjYXNlcywgTWUtTExhTUEgYWNoaWV2ZXMgcGVyZm9ybWFuY2UgY29tcGFyYWJsZSB0byBDaGF0R1BUIGFuZCBHUFQtNC4gVGhpcyB3b3JrIHVuZGVyc2NvcmVzIHRoZSBpbXBvcnRhbmNlIG9mIGRvbWFpbi1zcGVjaWZpYyBkYXRhIGluIGRldmVsb3BpbmcgbWVkaWNhbCBMTE1zIGFuZCBhZGRyZXNzZXMgdGhlIGhpZ2ggY29tcHV0YXRpb25hbCBjb3N0cyBpbnZvbHZlZCBpbiB0cmFpbmluZywgaGlnaGxpZ2h0aW5nIGEgYmFsYW5jZSBiZXR3ZWVuIHByZS10cmFpbmluZyBhbmQgZmluZS10dW5pbmcgc3RyYXRlZ2llcy4gTWUtTExhTUEgbW9kZWxzIGFyZSBub3cgYWNjZXNzaWJsZSB1bmRlciB1c2VyIGFncmVlbWVudHMsIHByb3ZpZGluZyBhIHZhbHVhYmxlIHJlc291cmNlIGZvciBhZHZhbmNpbmcgbWVkaWNhbCBBSS4iLDEuMCwsT3BlbiB3ZWlnaHRzIChub24tY29tbWVyY2lhbCksIlVuaXRlZCBTdGF0ZXMgb2YgQW1lcmljYSxVbml0ZWQgU3RhdGVzIG9mIEFtZXJpY2EsVW5pdGVkIFN0YXRlcyBvZiBBbWVyaWNhIixMbGFtYSAyLTcwQiw0LjI3Mjc2MTdlKzIyLCI2IEZMT1AgLyBwYXJhbWV0ZXIgLyB0b2tlbiAqIDcwICogMTBeOSBwYXJhbWV0ZXJzICogMTI5ICogMTBeOSBwcmUtdHJhaW5pbmcgdG9rZW5zIFtpbnN0cnVjdGlvbi10dW5pbmcgaXMgbmVnbGlnaWJsZV0gPSA1LjQxOGUrMjIgRkxPUAoKMzEyMDAwMDAwMDAwMDAwIEZMT1AgLyBHUFUgLyBzZWMgW0ExMDAsIGJmMTZdICogMTAwMDAwIEdQVS1ob3VycyAqIDM2MDAgc2VjLyBob3VyICogMC4zIFthc3N1bWVkIHV0aWxpemF0aW9uXSA9IDMuMzY5NmUrMjIgRkxPUAoKc3FydCgzLjM2OTZlKzIyICogNS40MThlKzIyKSA9IDQuMjcyNzYxN2UrMjIgRkxPUCIsLCwyMDI1LTExLTI4IDExOjUzOjQ0KzAwOjAwLCwsLCwsIkFjYWRlbWlhLEFjYWRlbWlhLEFjYWRlbWlhIiwsLCwxMDAwMDAuMCxVbnJlbGVhc2VkLCJNSVQgbGljZW5zZSArIGxsYW1hIDIgcmVzdGlyY3Rpb25zICsgUGh5c2lvTmV0IENyZWRlbnRpYWxlZCBIZWFsdGggRFVBIDEuNS4wCmh0dHBzOi8vZ2l0aHViLmNvbS9CSURTLVh1LUxhYi9NZS1MTGFNQSIsLCwsQkYxNiwsLCJPcGVyYXRpb24gY291bnRpbmcsSGFyZHdhcmUiLCwsLCxZZXMKTWUgTGxhbWEgMTNCLCJMYW5ndWFnZSxNZWRpY2luZSIsIkxhbmd1YWdlIG1vZGVsaW5nL2dlbmVyYXRpb24sUXVlc3Rpb24gYW5zd2VyaW5nLE1lZGljYWwgZGlhZ25vc2lzLE5hbWVkIGVudGl0eSByZWNvZ25pdGlvbiAoTkVSKSxUZXh0IGNsYXNzaWZpY2F0aW9uLFRleHQgc3VtbWFyaXphdGlvbiIsIllhbGUgU2Nob29sIG9mIE1lZGljaW5lLFVuaXZlcnNpdHkgb2YgRmxvcmlkYSxVbml2ZXJzaXR5IG9mIFRleGFzIEhlYWx0aCBTY2llbmNlIENlbnRlciIsIlFpYW5xaWFuIFhpZSwgUWluZ3l1IENoZW4sIEFva3VuIENoZW4sIENoZW5nIFBlbmcsIFlhbiBIdSwgRm9uZ2NpIExpbiwgWHVlcWluZyBQZW5nLCBKaW1pbiBIdWFuZywgSmVmZnJleSBaaGFuZywgVmlwaW5hIEtlbG90aCwgWGlueXUgWmhvdSwgTGluZ2ZlaSBRaWFuLCBIdWFuIEhlLCBEZW5uaXMgU2h1bmcsIEx1Y2lsYSBPaG5vLU1hY2hhZG8sIFlvbmdodWkgV3UsIEh1YSBYdSwgSmlhbmcgQmlhbiIsMjAyNC0wMi0yMCxNZSBMTGFNQTogRm91bmRhdGlvbiBMYXJnZSBMYW5ndWFnZSBNb2RlbHMgZm9yIE1lZGljYWwgQXBwbGljYXRpb25zLGh0dHBzOi8vYXJ4aXYub3JnL2Ficy8yNDAyLjEyNzQ5LCwsLDEzMDAwMDAwMDAwLjAsMTNCLCwsMTI5MDAwMDAwMDAwLCIiIjEyOUIgcHJlLXRyYWluaW5nIHRva2VucyBhbmQgMjE0SyBpbnN0cnVjdGlvbiB0dW5pbmcgc2FtcGxlcyBmcm9tIGRpdmVyc2UgYmlvbWVkaWNhbCBhbmQgY2xpbmljYWwgZGF0YSBzb3VyY2VzIiIiLCwsTlZJRElBIEExMDAgU1hNNCA4MCBHQiwsQ29uZmlkZW50LCJSZWNlbnQgYWR2YW5jZW1lbnRzIGluIGxhcmdlIGxhbmd1YWdlIG1vZGVscyAoTExNcykgbGlrZSBDaGF0R1BUIGFuZCBMTGFNQSBzaG93IHByb21pc2UgaW4gbWVkaWNhbCBhcHBsaWNhdGlvbnMsIHlldCBjaGFsbGVuZ2VzIHJlbWFpbiBpbiBtZWRpY2FsIGxhbmd1YWdlIGNvbXByZWhlbnNpb24uIFRoaXMgc3R1ZHkgcHJlc2VudHMgTWUtTExhTUEsIGEgbmV3IG1lZGljYWwgTExNIGZhbWlseSBiYXNlZCBvbiBvcGVuLXNvdXJjZSBMTGFNQSBtb2RlbHMsIG9wdGltaXplZCBmb3IgbWVkaWNhbCB0ZXh0IGFuYWx5c2lzIGFuZCBkaWFnbm9zaXMgYnkgbGV2ZXJhZ2luZyBsYXJnZS1zY2FsZSwgZG9tYWluLXNwZWNpZmljIGRhdGFzZXRzLiBUaGUgTWUtTExhTUEgZmFtaWx5LCBpbmNsdWRpbmcgZm91bmRhdGlvbiBtb2RlbHMgTWUtTExhTUEgMTMvNzBCIGFuZCB0aGVpciBjaGF0LWVuaGFuY2VkIHZlcnNpb25zLCB3YXMgZGV2ZWxvcGVkIHRocm91Z2ggY29udGludWVkIHByZS10cmFpbmluZyBhbmQgaW5zdHJ1Y3Rpb24gdHVuaW5nIHdpdGggMTI5QiB0b2tlbnMgYW5kIDIxNEsgc2FtcGxlcyBmcm9tIGJpb21lZGljYWwgYW5kIGNsaW5pY2FsIHNvdXJjZXMuIFRyYWluaW5nIHRoZSA3MEIgbW9kZWxzIHJlcXVpcmVkIG92ZXIgMTAwLDAwMCBBMTAwIEdQVSBob3Vycy4gTWUtTExhTUEncyBwZXJmb3JtYW5jZSB3YXMgZXZhbHVhdGVkIGFjcm9zcyBzaXggbWVkaWNhbCB0ZXh0IGFuYWx5c2lzIHRhc2tzIHVzaW5nIDEyIGJlbmNobWFyayBkYXRhc2V0cyBhbmQgY29tcGxleCBjbGluaWNhbCBjYXNlIGRpYWdub3Npcywgd2l0aCBhdXRvbWF0aWMgYW5kIGh1bWFuIGV2YWx1YXRpb25zLiBSZXN1bHRzIGluZGljYXRlIE1lLUxMYU1BIG91dHBlcmZvcm1zIExMYU1BIGFuZCBvdGhlciBvcGVuLXNvdXJjZSBtZWRpY2FsIExMTXMgaW4gemVyby1zaG90IGFuZCBzdXBlcnZpc2VkIHNldHRpbmdzLiBUYXNrLXNwZWNpZmljIHR1bmluZyBmdXJ0aGVyIGJvb3N0cyBwZXJmb3JtYW5jZSwgc3VycGFzc2luZyBDaGF0R1BUIG9uIDcgb2YgOCBkYXRhc2V0cyBhbmQgR1BULTQgb24gNSBvZiA4LiBGb3IgY29tcGxleCBjbGluaWNhbCBjYXNlcywgTWUtTExhTUEgYWNoaWV2ZXMgcGVyZm9ybWFuY2UgY29tcGFyYWJsZSB0byBDaGF0R1BUIGFuZCBHUFQtNC4gVGhpcyB3b3JrIHVuZGVyc2NvcmVzIHRoZSBpbXBvcnRhbmNlIG9mIGRvbWFpbi1zcGVjaWZpYyBkYXRhIGluIGRldmVsb3BpbmcgbWVkaWNhbCBMTE1zIGFuZCBhZGRyZXNzZXMgdGhlIGhpZ2ggY29tcHV0YXRpb25hbCBjb3N0cyBpbnZvbHZlZCBpbiB0cmFpbmluZywgaGlnaGxpZ2h0aW5nIGEgYmFsYW5jZSBiZXR3ZWVuIHByZS10cmFpbmluZyBhbmQgZmluZS10dW5pbmcgc3RyYXRlZ2llcy4gTWUtTExhTUEgbW9kZWxzIGFyZSBub3cgYWNjZXNzaWJsZSB1bmRlciB1c2VyIGFncmVlbWVudHMsIHByb3ZpZGluZyBhIHZhbHVhYmxlIHJlc291cmNlIGZvciBhZHZhbmNpbmcgbWVkaWNhbCBBSS4iLDEuMCwsT3BlbiB3ZWlnaHRzIChub24tY29tbWVyY2lhbCksIlVuaXRlZCBTdGF0ZXMgb2YgQW1lcmljYSxVbml0ZWQgU3RhdGVzIG9mIEFtZXJpY2EsVW5pdGVkIFN0YXRlcyBvZiBBbWVyaWNhIixMbGFtYSAyLTEzQiwxLjAwNjJlKzIyLDYgRkxPUCAvIHBhcmFtZXRlciAvIHRva2VuICogMTMgKiAxMF45IHBhcmFtZXRlcnMgKiAxMjkgKiAxMF45IHRva2VucyA9IDEuMDA2MmUrMjIgRkxPUCwsLDIwMjUtMTEtMjggMTE6NTM6NDQrMDA6MDAsLCwsLCwiQWNhZGVtaWEsQWNhZGVtaWEsQWNhZGVtaWEiLCwsLCxVbnJlbGVhc2VkLCJNSVQgbGljZW5zZSArIGxsYW1hIDIgcmVzdGlyY3Rpb25zICtQaHlzaW9OZXQgQ3JlZGVudGlhbGVkIEhlYWx0aCBEVUEgMS41LjArCmh0dHBzOi8vZ2l0aHViLmNvbS9CSURTLVh1LUxhYi9NZS1MTGFNQSIsLCwsQkYxNiwsLE9wZXJhdGlvbiBjb3VudGluZywsLCwsWWVzClNvcmEsIlZpZGVvLFZpc2lvbiIsIlZpZGVvIGdlbmVyYXRpb24sVGV4dC10by12aWRlbyxJbWFnZS10by12aWRlbyxWaWRlby10by12aWRlbyIsT3BlbkFJLCwyMDI0LTAyLTE1LFZpZGVvIGdlbmVyYXRpb24gbW9kZWxzIGFzIHdvcmxkIHNpbXVsYXRvcnMsaHR0cHM6Ly9vcGVuYWkuY29tL2luZGV4L3ZpZGVvLWdlbmVyYXRpb24tbW9kZWxzLWFzLXdvcmxkLXNpbXVsYXRvcnMvLCxTT1RBIGltcHJvdmVtZW50LFRoZXkgZG9uJ3QgcmVwb3J0IGV2YWx1YXRpb24gcmVzdWx0cyBvbiBhbnkgc3RhbmRhcmQgYmVuY2htYXJrcywsLCwsLCwsLCwsVW5rbm93biwiU29yYSBpcyBPcGVuQUnigJlzIHZpZGVvIGdlbmVyYXRpb24gbW9kZWwsIGRlc2lnbmVkIHRvIHRha2UgdGV4dCwgaW1hZ2UsIGFuZCB2aWRlbyBpbnB1dHMgYW5kIGdlbmVyYXRlIGEgbmV3IHZpZGVvIGFzIGFuIG91dHB1dC4gVXNlcnMgY2FuIGNyZWF0ZSB2aWRlb3MgdXAgdG8gMTA4MHAgcmVzb2x1dGlvbiAoMjAgc2Vjb25kcyBtYXgpIGluIHZhcmlvdXMgZm9ybWF0cywgZ2VuZXJhdGUgbmV3IGNvbnRlbnQgZnJvbSB0ZXh0LCBvciBlbmhhbmNlLCByZW1peCwgYW5kIGJsZW5kIHRoZWlyIG93biBhc3NldHMuIFVzZXJzIHdpbGwgYmUgYWJsZSB0byBleHBsb3JlIHRoZSBGZWF0dXJlZCBhbmQgUmVjZW50IGZlZWRzIHdoaWNoIHNob3djYXNlIGNvbW11bml0eSBjcmVhdGlvbnMgYW5kIG9mZmVyIGluc3BpcmF0aW9uIGZvciBuZXcgaWRlYXMuIFNvcmEgYnVpbGRzIG9uIGxlYXJuaW5ncyBmcm9tIERBTEzCt0UgYW5kIEdQVCBtb2RlbHMsIGFuZCBpcyBkZXNpZ25lZCB0byBnaXZlIHBlb3BsZSBleHBhbmRlZCB0b29scyBmb3Igc3Rvcnl0ZWxsaW5nIGFuZCBjcmVhdGl2ZSBleHByZXNzaW9uLiAKClNvcmEgaXMgYSBkaWZmdXNpb24gbW9kZWwsIHdoaWNoIGdlbmVyYXRlcyBhIHZpZGVvIGJ5IHN0YXJ0aW5nIG9mZiB3aXRoIGEgYmFzZSB2aWRlbyB0aGF0IGxvb2tzIGxpa2Ugc3RhdGljIG5vaXNlIGFuZCBncmFkdWFsbHkgdHJhbnNmb3JtcyBpdCBieSByZW1vdmluZyB0aGUgbm9pc2Ugb3ZlciBtYW55IHN0ZXBzLiBCeSBnaXZpbmcgdGhlIG1vZGVsIGZvcmVzaWdodCBvZiBtYW55IGZyYW1lcyBhdCBhIHRpbWUsIHdl4oCZdmUgc29sdmVkIGEgY2hhbGxlbmdpbmcgcHJvYmxlbSBvZiBtYWtpbmcgc3VyZSBhIHN1YmplY3Qgc3RheXMgdGhlIHNhbWUgZXZlbiB3aGVuIGl0IGdvZXMgb3V0IG9mIHZpZXcgdGVtcG9yYXJpbHkuIFNpbWlsYXIgdG8gR1BUIG1vZGVscywgU29yYSB1c2VzIGEgdHJhbnNmb3JtZXIgYXJjaGl0ZWN0dXJlLCB1bmxvY2tpbmcgc3VwZXJpb3Igc2NhbGluZyBwZXJmb3JtYW5jZS4gIiwsLEhvc3RlZCBhY2Nlc3MgKG5vIEFQSSksVW5pdGVkIFN0YXRlcyBvZiBBbWVyaWNhLCwsLCwsMjAyNS0xMS0yOCAxMTo1Mzo0NCswMDowMCwsLCwsLEluZHVzdHJ5LCwsLCxVbnJlbGVhc2VkLCxUcnVlLCwsLCwsLCwsLCxObwpHZW1pbmkgMS41IFBybywiTGFuZ3VhZ2UsTXVsdGltb2RhbCIsIkxhbmd1YWdlIG1vZGVsaW5nLFZpc3VhbCBxdWVzdGlvbiBhbnN3ZXJpbmciLEdvb2dsZSBEZWVwTWluZCxHZW1pbmkgVGVhbSwyMDI0LTAyLTE1LEdlbWluaSAxLjU6IFVubG9ja2luZyBtdWx0aW1vZGFsIHVuZGVyc3RhbmRpbmcgYWNyb3NzIG1pbGxpb25zIG9mIHRva2VucyBvZiBjb250ZXh0LGh0dHBzOi8vc3RvcmFnZS5nb29nbGVhcGlzLmNvbS9kZWVwbWluZC1tZWRpYS9nZW1pbmkvZ2VtaW5pX3YxXzVfcmVwb3J0LnBkZiwsU2lnbmlmaWNhbnQgdXNlLCJHb29nbGUgRGVlcE1pbmQncyBjdXJyZW50IGJlc3QgcHVibGljIG1vZGVsLCBiZWluZyB1c2VkIGZvciB0aGVpciBwcm9kdWN0cy4iLCxNb0UgYXJjaGl0ZWN0dXJlLCxUcmFpbmluZyBjb21wdXRlIGltcHV0ZWQgdG8gYmUgMS41OGUyNSBGTE9QIGZyb20gYmVuY2htYXJrIHNjb3Jlcy4gaHR0cHM6Ly9jb2xhYi5yZXNlYXJjaC5nb29nbGUuY29tL2RyaXZlLzFyM3BVTWhCN0toMEdsczllRy12X1hlZldyeWU5ZlZRUj91c3A9c2hhcmluZywsLCwsR29vZ2xlIFRQVSB2NCwsU3BlY3VsYXRpdmUsLCwsQVBJIGFjY2VzcyxVbml0ZWQgU3RhdGVzIG9mIEFtZXJpY2EsLCwsLCwyMDI2LTA0LTA3IDIzOjIwOjE2KzAwOjAwLCwsLCwsSW5kdXN0cnksLCwsLFVucmVsZWFzZWQsQVBJIGFjY2VzczogaHR0cHM6Ly9jbG91ZC5nb29nbGUuY29tL3ZlcnRleC1haS9nZW5lcmF0aXZlLWFpL2RvY3MvbGVhcm4vbW9kZWxzLFRydWUsLCwsVHJ1ZSwsQmVuY2htYXJrcywsLCwsTm8KUHJvdENoYXRHUFQsQmlvbG9neSxQcm90ZWluIHF1ZXN0aW9uIGFuc3dlcmluZywiVW5pdmVyc2l0eSBvZiBUZWNobm9sb2d5IFN5ZG5leSxaaGVqaWFuZyBVbml2ZXJzaXR5IChaSlUpIiwiQ2hhbyBXYW5nLCBIZWhlIEZhbiwgUnVpamllIFF1YW4sIFlpIFlhbmciLDIwMjQtMDItMTUsUHJvdENoYXRHUFQ6IFRvd2FyZHMgVW5kZXJzdGFuZGluZyBQcm90ZWlucyB3aXRoIExhcmdlIExhbmd1YWdlIE1vZGVscyxodHRwczovL2FyeGl2Lm9yZy9hYnMvMjQwMi4wOTY0OSwyMy4wLCwsODAwMDAwMDAwMC4wLCw3LjIwMDM1MzIwMTIwOTA2OWUrMjMsIkdQVSBob3VyczogODY0MDBzKjkuOWUrMTQqMiowLjQ9Ni44ZSsxOQoKNk5EOiA2KjgwMDAwMDAwMDAqMzgwMDAwMDAxPTE4MjQwMDAwMDQ4MDAwMDAwMDAwCgpHTWVhbigxLjhlKzE5LDYuOGUrMTkpPTMuNWUrMTkKCkJhc2UgbW9kZWw6IDcuMmUrMjMKClRvdGFsOiA3MjAwMzUzMjAxMjA5MDY5MDAwMDAwMDAiLCwiU3RhZ2UgMToKLSBQcm90ZWluczogNTQ5LDAwMCDDlyA1MDAgPSAyLjc0NSDDlyAxMOKBuAotIERlc2NyaXB0aW9uczogNTQ5LDAwMCDDlyA1MCA9IDIuNzQ1IMOXIDEw4oG3Ci0gVG90YWw6IDIuNzQ1IMOXIDEw4oG4ICsgMi43NDUgw5cgMTDigbcgPSAzLjAxOTUgw5cgMTDigbgKClN0YWdlIDI6Ci0gUHJvdGVpbnM6IDE0Myw1MDggw5cgNTAwID0gNy4xNzU0IMOXIDEw4oG3Ci0gRGVzY3JpcHRpb25zOiAxNDMsNTA4IMOXIDUwID0gNy4xNzU0IMOXIDEw4oG2Ci0gVG90YWw6IDcuMTc1NCDDlyAxMOKBtyArIDcuMTc1NCDDlyAxMOKBtiA9IDcuODkyIMOXIDEw4oG3CgpGaW5hbCBUb3RhbDogMy4wMTk1IMOXIDEw4oG4ICsgNy44OTIgw5cgMTDigbcgPSAzLjgwODcgw5cgMTDigbgiLDI0LjAsLE5WSURJQSBIMTAwIFNYTTUgODBHQiwsQ29uZmlkZW50LCJQcm90ZWluIHJlc2VhcmNoIGlzIGNydWNpYWwgaW4gdmFyaW91cyBmdW5kYW1lbnRhbCBkaXNjaXBsaW5lcywgYnV0IHVuZGVyc3RhbmRpbmcgdGhlaXIgaW50cmljYXRlIHN0cnVjdHVyZS1mdW5jdGlvbiByZWxhdGlvbnNoaXBzIHJlbWFpbnMgY2hhbGxlbmdpbmcuIFJlY2VudCBMYXJnZSBMYW5ndWFnZSBNb2RlbHMgKExMTXMpIGhhdmUgbWFkZSBzaWduaWZpY2FudCBzdHJpZGVzIGluIGNvbXByZWhlbmRpbmcgdGFzay1zcGVjaWZpYyBrbm93bGVkZ2UsIHN1Z2dlc3RpbmcgdGhlIHBvdGVudGlhbCBmb3IgQ2hhdEdQVC1saWtlIHN5c3RlbXMgc3BlY2lhbGl6ZWQgaW4gcHJvdGVpbiB0byBmYWNpbGl0YXRlIGJhc2ljIHJlc2VhcmNoLiBJbiB0aGlzIHdvcmssIHdlIGludHJvZHVjZSBQcm90Q2hhdEdQVCwgd2hpY2ggYWltcyBhdCBsZWFybmluZyBhbmQgdW5kZXJzdGFuZGluZyBwcm90ZWluIHN0cnVjdHVyZXMgdmlhIG5hdHVyYWwgbGFuZ3VhZ2VzLiBQcm90Q2hhdEdQVCBlbmFibGVzIHVzZXJzIHRvIHVwbG9hZCBwcm90ZWlucywgYXNrIHF1ZXN0aW9ucywgYW5kIGVuZ2FnZSBpbiBpbnRlcmFjdGl2ZSBjb252ZXJzYXRpb25zIHRvIHByb2R1Y2UgY29tcHJlaGVuc2l2ZSBhbnN3ZXJzLiBUaGUgc3lzdGVtIGNvbXByaXNlcyBwcm90ZWluIGVuY29kZXJzLCBhIFByb3RlaW4tTGFuZ3VhZ2UgUGVydGFpbmluZyBUcmFuc2Zvcm1lciAoUExQLWZvcm1lciksIGEgcHJvamVjdGlvbiBhZGFwdGVyLCBhbmQgYW4gTExNLiBUaGUgcHJvdGVpbiBmaXJzdCB1bmRlcmdvZXMgcHJvdGVpbiBlbmNvZGVycyBhbmQgUExQLWZvcm1lciB0byBwcm9kdWNlIHByb3RlaW4gZW1iZWRkaW5ncywgd2hpY2ggYXJlIHRoZW4gcHJvamVjdGVkIGJ5IHRoZSBhZGFwdGVyIHRvIGNvbmZvcm0gd2l0aCB0aGUgTExNLiBUaGUgTExNIGZpbmFsbHkgY29tYmluZXMgdXNlciBxdWVzdGlvbnMgd2l0aCBwcm9qZWN0ZWQgZW1iZWRkaW5ncyB0byBnZW5lcmF0ZSBpbmZvcm1hdGl2ZSBhbnN3ZXJzLiBFeHBlcmltZW50cyBzaG93IHRoYXQgUHJvdENoYXRHUFQgY2FuIHByb2R1Y2UgcHJvbWlzaW5nIHJlc3BvbnNlcyB0byBwcm90ZWlucyBhbmQgdGhlaXIgY29ycmVzcG9uZGluZyBxdWVzdGlvbnMuIFdlIGhvcGUgdGhhdCBQcm90Q2hhdEdQVCBjb3VsZCBmb3JtIHRoZSBiYXNpcyBmb3IgZnVydGhlciBleHBsb3JhdGlvbiBhbmQgYXBwbGljYXRpb24gaW4gcHJvdGVpbiByZXNlYXJjaC4gQ29kZSBhbmQgb3VyIHByZS10cmFpbmVkIG1vZGVsIHdpbGwgYmUgcHVibGljbHkgYXZhaWxhYmxlLiIsLCxVbnJlbGVhc2VkLCJBdXN0cmFsaWEsQ2hpbmEiLExsYW1hIDMtOEIsMy41ZSsxOSwsMi4wLCwyMDI2LTA1LTI1IDEyOjMxOjE3KzAwOjAwLCwsLCwsIkFjYWRlbWlhLEFjYWRlbWlhIiwsLCwsVW5yZWxlYXNlZCwiIiJDb2RlIGFuZCBvdXIgcHJlLXRyYWluZWQgbW9kZWwgd2lsbCBiZSBwdWJsaWNseSBhdmFpbGFibGUiIgphcyBvZiBNYXknMjUgSSBjYW5ub3QgZmluZCBpdCIsVHJ1ZSwsLCwsMjc3MS4zMzUwNDQyOTQxMDIzLEhhcmR3YXJlLCwsLCxObwpHZW1pbmkgMS4wIFBybyBWaXNpb24sIlZpc2lvbixMYW5ndWFnZSxWaWRlbyIsIkxhbmd1YWdlIG1vZGVsaW5nLFZpc3VhbCBxdWVzdGlvbiBhbnN3ZXJpbmcsQ2hhdCxUcmFuc2xhdGlvbixWaWRlbyBkZXNjcmlwdGlvbixRdWVzdGlvbiBhbnN3ZXJpbmciLEdvb2dsZSBEZWVwTWluZCxHZW1pbmkgVGVhbSwyMDI0LTAyLTE1LFRoZSBiZXN0IHBlcmZvcm1pbmcgaW1hZ2UgYW5kIHZpZGVvIHVuZGVyc3RhbmRpbmcgbW9kZWwgdG8gaGFuZGxlIGEgYnJvYWQgcmFuZ2Ugb2YgYXBwbGljYXRpb25zLiAsLCwsLCwsLCJUbyB0aGUgZXh0ZW50IHRoYXQgd2UgYmVsaWV2ZSBHZW1pbmkgMSBQcm8gd2FzIGJlbG93IDFlMjUgRkxPUCwgR2VtaW5pIDEgUHJvIFZpc2lvbiBpcyB1bmxpa2VseSB0byBleGNlZWQgaXQuIiwsLCwsLCxVbmtub3duLCJHZW1pbmkgMS4wIFBybyBWaXNpb24gc3VwcG9ydHMgdGV4dCwgaW1hZ2UsIGFuZCB2aWRlbyBhcyBpbnB1dHMuCgpNYXggaW5wdXQgdG9rZW5zOiAxNiwzODQKTWF4IG91dHB1dCB0b2tlbnM6IDIsMDQ4Ck1heCBpbWFnZXMgcGVyIHByb21wdDogMTYKTWF4IHZpZGVvIGxlbmd0aDogMiBtaW51dGVzCk1heCB2aWRlb3MgcGVyIHByb21wdDogMQpUcmFpbmluZyBkYXRhOiBVcCB0byBGZWJydWFyeSAyMDIzIiwsLEFQSSBhY2Nlc3MsVW5pdGVkIFN0YXRlcyBvZiBBbWVyaWNhLCwsLCwsMjAyNS0xMS0yOCAxMTo1Mzo0NCswMDowMCwsLCwsLEluZHVzdHJ5LCwsLCxVbnJlbGVhc2VkLEFQSSBBY2Nlc3M6IGh0dHBzOi8vY29uc29sZS5jbG91ZC5nb29nbGUuY29tL3ZlcnRleC1haS9nZW5lcmF0aXZlL211bHRpbW9kYWwvY3JlYXRlL3RleHQ/bW9kZWw9Z2VtaW5pLTEuMC1wcm8tdmlzaW9uLTAwMSxUcnVlLCwsLCwsLCwsLCxObwpWLUpFUEEsVmlzaW9uLFJlcHJlc2VudGF0aW9uIGxlYXJuaW5nLE1ldGEgQUksIkFkcmllbiBCYXJkZXMsIFF1ZW50aW4gR2FycmlkbywgSmVhbiBQb25jZSwgWGlubGVpIENoZW4sIE1pY2hhZWwgUmFiYmF0LCBZYW5uIExlQ3VuLCBNYWhtb3VkIEFzc3JhbiwgTmljb2xhcyBCYWxsYXMiLDIwMjQtMDItMTUsUmV2aXNpdGluZyBGZWF0dXJlIFByZWRpY3Rpb24gZm9yIExlYXJuaW5nIFZpc3VhbCBSZXByZXNlbnRhdGlvbnMgZnJvbSBWaWRlbyxodHRwczovL2FpLm1ldGEuY29tL3Jlc2VhcmNoL3B1YmxpY2F0aW9ucy9yZXZpc2l0aW5nLWZlYXR1cmUtcHJlZGljdGlvbi1mb3ItbGVhcm5pbmctdmlzdWFsLXJlcHJlc2VudGF0aW9ucy1mcm9tLXZpZGVvLywsLCw2MzAwMDAwMDAuMCxUaGV5IHRyYWluIDIwME0gYW5kIDYzME0gbW9kZWxzIChzZWUgZS5nLiB0YWJsZSA2KSwxLjYzODcwODAxOTJlKzIxLCJGaWd1cmUgNyBzaG93cyB0aGF0IGVhY2ggZXhhbXBsZSAoMTYgZnJhbWVzIG9mIDIyNCoyMjQgcmVzb3VsdGlvbikgaXMgcmVwcmVzZW50ZWQgd2l0aCAxNTY4IHRva2Vucy4gCgpUYWJsZSA4IHNwZWNpZmllcyAoZm9yIFZpVC1ILzE2XzIyNCk6CkJhdGNoIHNpemUgPSAzMDcyCkl0ZXJhdGlvbnMgPSA5MDAwMAoKVG90YWwgdHJhaW5pbmcgdG9rZW5zOiA5MDAwMCBpdGVyYXRpb25zICozMDcyIGJhdGNoIHNpemUgKiAxNTY4IHRva2VucyA9NDMzNTIwNjQwMDAwCgpUcmFpbmluZyBjb21wdXRlIHVzaW5nIDZORCAoaWdub3JpbmcgZmluZS10dW5pbmcpOiA2KjYzMDAwMDAwMCo0MzM1MjA2NDAwMDAgPSAxNjM4NzA4MDE5MjAwMDAwMDAwMDAwIiwsMjkwMGsgdmlkZW8gY2xpcHMgKFRhYmxlIDIpLDUwLjAsRmlndXJlIDUsTlZJRElBIEExMDAsLENvbmZpZGVudCwsLCwsVW5pdGVkIFN0YXRlcyBvZiBBbWVyaWNhLCwsLCwsMjAyNS0xMS0yOCAxMTo1Mzo0NCswMDowMCwsLCwsLEluZHVzdHJ5LCwsLCwsLCwsLCwsLCwsLCwsCkt3YWlZaWkgMTc1QixMYW5ndWFnZSxMYW5ndWFnZSBtb2RlbGluZy9nZW5lcmF0aW9uLEt1YWlzaG91IFRlY2hub2xvZ3ksLDIwMjQtMDItMTQsLGh0dHBzOi8vYmxvZy5jc2RuLm5ldC9rdWFpc2hvdXRlY2gvYXJ0aWNsZS9kZXRhaWxzLzE0MDU0MjU2OCwsLCwxNzUwMDAwMDAwMDAuMCwxNzVCLCwsLCwsLCwsQ29uZmlkZW50LCJJbiBKdW5lIDIwMjQsIHF1aWNrLWhhbmRlZCBOTFAgZXhwZXJ0cyByZXBvcnRlZCBvbiB0aGUg4oCcS3dhaVlpaeKAnSBtb2RlbCBhdCB0aGUgR2xvYmFsIEFydGlmaWNpYWwgSW50ZWxsaWdlbmNlIFRlY2hub2xvZ3kgQ29uZmVyZW5jZS4gVGhlIG1vZGVsIHdhcyBkZXZlbG9wZWQgaW4gZWFybHkgMjAyMywgYW5kIHRoZSAxNzVCIG1vZGVsIHdhcyByZWxlYXNlZCBhdCB0aGUgZW5kIG9mIEZlYnJ1YXJ5IDIwMjQuIE1hbnkgY2FwYWJpbGl0aWVzIGFyZSBjbG9zZSB0byB0aGUgbGF0ZXN0IHZlcnNpb24gb2YgR1BULTQuIEludHJvZHVjZWQgZWlnaHQga2V5IHRlY2hub2xvZ2ljYWwgaW5ub3ZhdGlvbnMgYW5kIGxhbmRpbmcgcHJhY3RpY2VzIGluIHNjZW5lcyBzdWNoIGFzIEFJIFhpYW9mdSwgaW5jbHVkaW5nIHNvbHV0aW9ucyB0byB2YXJpb3VzIGNoYWxsZW5nZXMsIHdoaWNoIHdpbGwgY29udGludWUgdG8gYmUgaXRlcmF0ZWQgaW4gdGhlIGZ1dHVyZS4iLCwsLENoaW5hLCwsLCwsMjAyNS0xMS0yOCAxMTo1Mzo0NCswMDowMCwsLCwsLEluZHVzdHJ5LCwsLCxVbnJlbGVhc2VkLCxUcnVlLCwsLCwsLCwsLCwKQXlhLExhbmd1YWdlLCJMYW5ndWFnZSBtb2RlbGluZy9nZW5lcmF0aW9uLENoYXQsVHJhbnNsYXRpb24iLCJDb2hlcmUgZm9yIEFJLEJyb3duIFVuaXZlcnNpdHksQ29oZXJlLENhcm5lZ2llIE1lbGxvbiBVbml2ZXJzaXR5IChDTVUpLE1hc3NhY2h1c2V0dHMgSW5zdGl0dXRlIG9mIFRlY2hub2xvZ3kgKE1JVCkiLCJBaG1ldCDDnHN0w7xuLCBWaXJhYXQgQXJ5YWJ1bWksIFpoZW5nLVhpbiBZb25nLCBXZWktWWluIEtvLCBEYW5pZWwgRCdzb3V6YSwgR2JlbWlsZWtlIE9uaWx1ZGUsIE5lZWwgQmhhbmRhcmksIFNoaXZhbGlrYSBTaW5naCwgSHVpLUxlZSBPb2ksIEFtciBLYXlpZCwgRnJlZGRpZSBWYXJndXMsIFBoaWwgQmx1bnNvbSwgU2hheW5lIExvbmdwcmUsIE5pa2xhcyBNdWVubmlnaG9mZiwgTWFyemllaCBGYWRhZWUsIEp1bGlhIEtyZXV0emVyLCBTYXJhIEhvb2tlciIsMjAyNC0wMi0xMixBeWEgTW9kZWw6IEFuIEluc3RydWN0aW9uIEZpbmV0dW5lZCBPcGVuLUFjY2VzcyBNdWx0aWxpbmd1YWwgTGFuZ3VhZ2UgTW9kZWwsaHR0cHM6Ly9hcnhpdi5vcmcvYWJzLzI0MDIuMDc4MjcsMzY4LjAsU09UQSBpbXByb3ZlbWVudCwiZnJvbSBhYnN0cmFjdCAiIldlIGludHJvZHVjZSBleHRlbnNpdmUgbmV3IGV2YWx1YXRpb24gc3VpdGVzIHRoYXQgYnJvYWRlbiB0aGUgc3RhdGUtb2YtYXJ0IGZvciBtdWx0aWxpbmd1YWwgZXZhbCBhY3Jvc3MgOTkgbGFuZ3VhZ2UiIgoKVGFibGVzIDUtNwpzZWVtcyB0byBiZSBTT1RBIG9ubHkgYW1vbmcgbXVsdGlsaW5ndWFsIGluc3RydWN0aW9uLXR1bmVkIG9wZW4gbW9kZWxzLCBub3QgYWJzb2x1dGUgU09UQSIsMTMwMDAwMDAwMDAuMCwxM0IgIC0gZmluZSB0dW5lIG9mIG1UNSAtIGZyb20gbGFzdCBwYWdlIC0gbW9kZWwgY2FyZCAsLCIxM0IgcGFyYW1ldGVycywgYmF0Y2ggc2l6ZSA9IDI1Niwgc2VxdWVuY2UgbGVuZ3RoID0gMTAyNCAoZm9yIGJvdGggaW5wdXQgYW5kIG91dHB1dCksIDMwSyB1cGRhdGVzCi0gYXByb3hpbWF0aW9uIDZORCA9IDYgKiAxM0IgKiAyICogMTAyNCAqIDMwSyAqIDI1Nj0gMTIyNjgzMzkyMDAwMDAwMDAwMDAwMCA9IDEuMjI2ODMzOTJlKzIxCiIiV2UgZmluZXR1bmUgbVQ1IG1vZGVscyB1c2luZyB0aGUgQWRhZmFjdG9yIG9wdGltaXplciBbU2hhemVlciAmIFN0ZXJuLCAyMDE4XSB3aXRoIGEgbGVhcm5pbmcgcmF0ZSBvZiAzIMOXIDEw4oiSNCBhbmQgYSBiYXRjaCBzaXplIG9mIDI1Ni4gV2UgZmluZCB0aGF0IHVzaW5nIGEgc21hbGxlciBsZWFybmluZyByYXRlIGNvbXBhcmVkIHRvIDEgw5cgMTDiiJIzIGxlYWRzIHRvIGEgYmV0dGVyIGRvd25zdHJlYW0gcGVyZm9ybWFuY2UsIHdoaWNoIGlzIHBvdGVudGlhbGx5IGR1ZSB0byB0aGUgZGl2ZXJzZSBuYXR1cmUgb2Ygb3VyIElGVCBtaXh0dXJlLiBCb3RoIGlucHV0IGFuZCB0YXJnZXQgc2VxdWVuY2UgbGVuZ3RoIGFyZSBzZXQgdG8gMTAyNC4iIgoiIldlIHRyYWluIGFsbCB0aGUgbW9kZWxzIGZvciAzMCwwMDAgdXBkYXRlIHN0ZXBzIHdpdGggZGF0YSBwYWNraW5nIGVuYWJsZWQuMTYgVGhpcyByZXN1bHRzIGluIGEgdHJhaW5pbmcgYnVkZ2V0IG9mIDI1TSBzYW1wbGVzLiAiIiIsMTE0NDIyMDAwMDAwMCwiYXQgbGVhc3QgODM1IEdCICsgc2l6ZSBvZiBTaGFyZUdQVC1jb21tYW5kICsgc2l6ZSBvZiBEYXRhUHJvdmVuYW5jZSBjb2xsZWN0aW9uCmh0dHBzOi8vaHVnZ2luZ2ZhY2UuY28vQ29oZXJlRm9yQUkvYXlhLTEwMSNkYXRhLXNvdXJjZXN4UDN4ICAtIDY4MEdCIC0gZnJvbSAKaHR0cHM6Ly9odWdnaW5nZmFjZS5jby9kYXRhc2V0cy9Db2hlcmVGb3JBSS94UDN4CgpheWFfZGF0YXNldCAtIDEzOE1CIC0gaHR0cHM6Ly9odWdnaW5nZmFjZS5jby9kYXRhc2V0cy9Db2hlcmVGb3JBSS9heWFfZGF0YXNldAoKYXlhIGNvbGxlY3Rpb24gLSAxNTVHQiAtIGh0dHBzOi8vaHVnZ2luZ2ZhY2UuY28vZGF0YXNldHMvQ29oZXJlRm9yQUkvYXlhX2NvbGxlY3Rpb24iLCwsR29vZ2xlIFRQVSB2NCwsU3BlY3VsYXRpdmUsIlJlY2VudCBicmVha3Rocm91Z2hzIGluIGxhcmdlIGxhbmd1YWdlIG1vZGVscyAoTExNcykgaGF2ZSBjZW50ZXJlZCBhcm91bmQgYSBoYW5kZnVsIG9mIGRhdGEtcmljaCBsYW5ndWFnZXMuIFdoYXQgZG9lcyBpdCB0YWtlIHRvIGJyb2FkZW4gYWNjZXNzIHRvIGJyZWFrdGhyb3VnaHMgYmV5b25kIGZpcnN0LWNsYXNzIGNpdGl6ZW4gbGFuZ3VhZ2VzPyBPdXIgd29yayBpbnRyb2R1Y2VzIEF5YSwgYSBtYXNzaXZlbHkgbXVsdGlsaW5ndWFsIGdlbmVyYXRpdmUgbGFuZ3VhZ2UgbW9kZWwgdGhhdCBmb2xsb3dzIGluc3RydWN0aW9ucyBpbiAxMDEgbGFuZ3VhZ2VzIG9mIHdoaWNoIG92ZXIgNTAlIGFyZSBjb25zaWRlcmVkIGFzIGxvd2VyLXJlc291cmNlZC4gQXlhIG91dHBlcmZvcm1zIG1UMCBhbmQgQkxPT01aIG9uIHRoZSBtYWpvcml0eSBvZiB0YXNrcyB3aGlsZSBjb3ZlcmluZyBkb3VibGUgdGhlIG51bWJlciBvZiBsYW5ndWFnZXMuIFdlIGludHJvZHVjZSBleHRlbnNpdmUgbmV3IGV2YWx1YXRpb24gc3VpdGVzIHRoYXQgYnJvYWRlbiB0aGUgc3RhdGUtb2YtYXJ0IGZvciBtdWx0aWxpbmd1YWwgZXZhbCBhY3Jvc3MgOTkgbGFuZ3VhZ2VzIC0tIGluY2x1ZGluZyBkaXNjcmltaW5hdGl2ZSBhbmQgZ2VuZXJhdGl2ZSB0YXNrcywgaHVtYW4gZXZhbHVhdGlvbiwgYW5kIHNpbXVsYXRlZCB3aW4gcmF0ZXMgdGhhdCBjb3ZlciBib3RoIGhlbGQtb3V0IHRhc2tzIGFuZCBpbi1kaXN0cmlidXRpb24gcGVyZm9ybWFuY2UuIEZ1cnRoZXJtb3JlLCB3ZSBjb25kdWN0IGRldGFpbGVkIGludmVzdGlnYXRpb25zIG9uIHRoZSBvcHRpbWFsIGZpbmV0dW5pbmcgbWl4dHVyZSBjb21wb3NpdGlvbiwgZGF0YSBwcnVuaW5nLCBhcyB3ZWxsIGFzIHRoZSB0b3hpY2l0eSwgYmlhcywgYW5kIHNhZmV0eSBvZiBvdXIgbW9kZWxzLiBXZSBvcGVuLXNvdXJjZSBvdXIgaW5zdHJ1Y3Rpb24gZGF0YXNldHMgYW5kIG91ciBtb2RlbCBhdCB0aGlzIGh0dHBzOi8vaHVnZ2luZ2ZhY2UuY28vQ29oZXJlRm9yQUkvYXlhLTEwMSIsLCxPcGVuIHdlaWdodHMgKHVucmVzdHJpY3RlZCksIkNhbmFkYSxVbml0ZWQgU3RhdGVzIG9mIEFtZXJpY2EsQ2FuYWRhLFVuaXRlZCBTdGF0ZXMgb2YgQW1lcmljYSxVbml0ZWQgU3RhdGVzIG9mIEFtZXJpY2EiLG1UNS1YWEwsMS4yMjY4MzM5MmUrMjEsIjEzQiBwYXJhbWV0ZXJzLCBiYXRjaCBzaXplID0gMjU2LCBzZXF1ZW5jZSBsZW5ndGggPSAxMDI0IChmb3IgYm90aCBpbnB1dCBhbmQgb3V0cHV0KSwgMzBLIHVwZGF0ZXMKLSBhcHJveGltYXRpb24gNk5EID0gNiAqIDEzQiAqIDIgKiAxMDI0ICogMzBLICogMjU2PSAxMjI2ODMzOTIwMDAwMDAwMDAwMDAwID0gMS4yMjY4MzM5MmUrMjEKIiJXZSBmaW5ldHVuZSBtVDUgbW9kZWxzIHVzaW5nIHRoZSBBZGFmYWN0b3Igb3B0aW1pemVyIFtTaGF6ZWVyICYgU3Rlcm4sIDIwMThdIHdpdGggYSBsZWFybmluZyByYXRlIG9mIDMgw5cgMTDiiJI0IGFuZCBhIGJhdGNoIHNpemUgb2YgMjU2LiBXZSBmaW5kIHRoYXQgdXNpbmcgYSBzbWFsbGVyIGxlYXJuaW5nIHJhdGUgY29tcGFyZWQgdG8gMSDDlyAxMOKIkjMgbGVhZHMgdG8gYSBiZXR0ZXIgZG93bnN0cmVhbSBwZXJmb3JtYW5jZSwgd2hpY2ggaXMgcG90ZW50aWFsbHkgZHVlIHRvIHRoZSBkaXZlcnNlIG5hdHVyZSBvZiBvdXIgSUZUIG1peHR1cmUuIEJvdGggaW5wdXQgYW5kIHRhcmdldCBzZXF1ZW5jZSBsZW5ndGggYXJlIHNldCB0byAxMDI0LiIiCiIiV2UgdHJhaW4gYWxsIHRoZSBtb2RlbHMgZm9yIDMwLDAwMCB1cGRhdGUgc3RlcHMgd2l0aCBkYXRhIHBhY2tpbmcgZW5hYmxlZC4xNiBUaGlzIHJlc3VsdHMgaW4gYSB0cmFpbmluZyBidWRnZXQgb2YgMjVNIHNhbXBsZXMuICIiIiwxMjguMCwsMjAyNi0wNS0yNSAxMjozMToxNyswMDowMCwsLCwsLCJJbmR1c3RyeSxBY2FkZW1pYSxJbmR1c3RyeSxBY2FkZW1pYSxBY2FkZW1pYSIsLCwsLFVucmVsZWFzZWQsQXBhY2hlIDIuMCwsLCwsLDg2MTU0LjY4NTAxNjY1MzIsLCwsLCxZZXMKUExBUFQsQmlvbG9neSxQcm90ZWluLWxpZ2FuZCBiaW5kaW5nIGFmZmluaXR5IHByZWRpY3Rpb24sIldvbGZyYW0gUmVzZWFyY2gsQVNDMjcsTmV3cG9ydCBIaWdoIFNjaG9vbCxTYW5za3JpdGkgU2Nob29sIiwiVHlsZXIgUm9zZSwgTmljb2zDsiBNb250aSwgTmF2dnllIEFuYW5kLCBUaWFueXUgU2hlbiIsMjAyNC0wMi0xMixQTEFQVDogUHJvdGVpbi1MaWdhbmQgQmluZGluZyBBZmZpbml0eSBQcmVkaWN0aW9uIFVzaW5nIFByZXRyYWluZWQgVHJhbnNmb3JtZXJzLGh0dHBzOi8vd3d3LmJpb3J4aXYub3JnL2NvbnRlbnQvMTAuMTEwMS8yMDI0LjAyLjA4LjU3NTU3N3YzLmFic3RyYWN0LDguMCwsLDE0NzQ2MjQuMCwiIiJGaWd1cmUgMzogVGhlIHByZWRpY3Rpb24gbW9kdWxlIHRha2VzIGEgMTc5MngxIGZlYXR1cmUgdmVjdG9yIGFzIGl0cyBpbnB1dCwgd2hpY2ggaXMgdGhlbiBwYXJ0aXRpb25lZCBpbnRvIHR3byBzdHJlYW1zOiBUaGUgZmlyc3Qgc3RyZWFtIHByb2Nlc3NlcyB0aGUgZmlyc3QgMTAyNCBpbmRpY2VzIG9mIHRoZSBmZWF0dXJlIHZlY3RvciB0aHJvdWdoIGEgNTEyLW5vZGUgcHJvdGVpbi1zcGVjaWZpYyBsaW5lYXIgbGF5ZXIsIGZvbGxvd2VkIGJ5IGEgUmVMVSBhY3RpdmF0aW9uIGZ1bmN0aW9uLiBDb25jdXJyZW50bHksIHRoZSBzZWNvbmQgc3RyZWFtIHByb2Nlc3NlcyB0aGUgbGF0dGVyIDc2OCBmZWF0dXJlIGluZGljZXMgdGhyb3VnaCBhIHNpbWlsYXIgNTEyLW5vZGUgbW9sZWN1bGVzcGVjaWZpYyBsaW5lYXIgbGF5ZXIsIGFsc28gZm9sbG93ZWQgYnkgYSBSZUxVIGFjdGl2YXRpb24uICBPdXRwdXRzIGZyb20gYm90aCBzdHJlYW1zIGFyZSBjb25jYXRlbmF0ZWQgaW50byBhIHNpbmdsZSB2ZWN0b3Igb2YgMTAyNCBlbGVtZW50cy4gVGhpcyBjb21iaW5lZCB2ZWN0b3IgaXMgcGFzc2VkIHRocm91Z2ggYSBiYXRjaCBub3JtYWxpemF0aW9uIGxheWVyIHdpdGggYSBtb21lbnR1bSBvZiAwLjkgYW5kIGVwc2lsb24gb2YgMC4wMDEuIFRoZSB2ZWN0b3IgaXMgdGhlbiBmZWQgdGhyb3VnaCB0aGUgNTEyLW5vZGUgTGluZWFyIExheWVyIDEgYW5kIFJlTFUgYWN0aXZhdGlvbi4gQSBkcm9wb3V0IGxheWVyIHdpdGggYSBwcm9iYWJpbGl0eSBvZiAyMCUgaXMgdGhlbiBhcHBsaWVkIHRvIG1pdGlnYXRlIG92ZXJmaXR0aW5nLiAgRm9sbG93aW5nIHRoZSBkcm9wb3V0IGxheWVyLCB0aGUgcHJlZGljdGlvbiBtb2R1bGUgY29udGludWVzIHRvIHJlZHVjZSB0aGUgZmVhdHVyZSBzcGFjZSB3aXRoIHRoZSA2NC1ub2RlIExpbmVhciBMYXllciAyIHdpdGggUmVMVSBhY3RpdmF0aW9uLCBiZWZvcmUgcmVhY2hpbmcgdGhlIHNpbmdsZSBub2RlIExpbmVhciBMYXllciAzLiBUaGlzIGxheWVyIG91dHB1dHMgdGhlIHByZWRpY3RlZCBzY2FsYXIgdmFsdWUgcmVwcmVzZW50aW5nIHRoZSBub3JtYWxpemVkIG5lZ2F0aXZlIGxvZzEwIGFmZmluaXR5IHZhbHVlLCB3aGljaCBpcyB0aGVuIHVuLW5vcm1hbGl6ZWQuIiIgICg1MTIgKiAxMDI0KSArICg1MTIgKiA3NjgpICsgKDUxMiAqIDEwMjQpICsgKDY0ICogNTEyKSArIDY0ID0gMTQ3NDYyNCIsMy45MDA4NDY1NDg0Mzc3ODJlKzIyLCIxNDc0NjI0IGNvbm5lY3Rpb25zOyA5MCwwMDAgdHJhaW5pbmcgZXhhbXBsZXM7IHRhYmxlIGE0IG1lbnRpb25zIDYwIHRyYWluaW5nIHJvdW5kcwoKNioxNDc0NjI0KjkwMDAwKjYwPTQ3Nzc3ODE3NjAwMDAwCgpJbmNsdWRpbmcgYmFzZSBtb2RlbHM6Cjg0NjU0MzY2MDAwMDAwMDAwMDAgKyAzLjllKzIyICsgNDc3Nzc4MTc2MDAwMDAgPSAzOTAwODQ2NTQ4NDM3NzgyMDAwMDAwMCIsLCJUcmFpbmluZyBzZXQ6IDkwLDAwMCBzYW1wbGVzClRva2VucyBwZXIgc2FtcGxlOiAzLDIwMCAocHJvdGVpbikgKyAyNzggKGxpZ2FuZCkgPSAzLDQ3OApUb3RhbCB0b2tlbnMgPSA5MCwwMDAgw5cgMyw0NzggPSAzMTMsMDIwLDAwMCAoMy4xM2U4KSB0b2tlbnMiLCwsTlZJRElBIEdlRm9yY2UgUlRYIDQwNjAgVGksLENvbmZpZGVudCwiUHJlZGljdGluZyBwcm90ZWluLWxpZ2FuZCBiaW5kaW5nIGFmZmluaXR5IGlzIGNydWNpYWwgZm9yIGRydWcgZGlzY292ZXJ5LCBhcyBpdCBlbmFibGVzIGVmZmljaWVudCBpZGVudGlmaWNhdGlvbiBvZiBkcnVnIGNhbmRpZGF0ZXMuIFdlIGludHJvZHVjZSBQTEFQVCwgYSBub3ZlbCBtb2RlbCB1dGlsaXppbmcgdHJhbnNmZXIgbGVhcm5pbmcgZnJvbSBwcmUtdHJhaW5lZCB0cmFuc2Zvcm1lcnMgbGlrZSBQcm90QkVSVCBhbmQgQ2hlbUJFUlRhIHRvIHByZWRpY3QgYmluZGluZyBhZmZpbml0aWVzIHdpdGggaGlnaCBhY2N1cmFjeS4gT3VyIG1ldGhvZCBwcm9jZXNzZXMgb25lLWRpbWVuc2lvbmFsIHByb3RlaW4gYW5kIGxpZ2FuZCBzZXF1ZW5jZXMsIGxldmVyYWdpbmcgYSBicmFuY2hpbmcgbmV1cmFsIG5ldHdvcmsgYXJjaGl0ZWN0dXJlIGZvciBmZWF0dXJlIGludGVncmF0aW9uIGFuZCBhZmZpbml0eSBlc3RpbWF0aW9uLiBXZSBkZW1vbnN0cmF0ZSBQTEFQVOKAmXMgc3VwZXJpb3IgcGVyZm9ybWFuY2UgdGhyb3VnaCB2YWxpZGF0aW9uIG9uIG11bHRpcGxlIGRhdGFzZXRzLCBhY2hpZXZpbmcgc3RhdGUtb2YtdGhlLWFydCByZXN1bHRzIHdoaWxlIHJlcXVpcmluZyBzaWduaWZpY2FudGx5IGxlc3MgY29tcHV0YXRpb25hbCByZXNvdXJjZXMgZm9yIHRyYWluaW5nIGNvbXBhcmVkIHRvIGV4aXN0aW5nIG1vZGVscy4gT3VyIGZpbmRpbmdzIGluZGljYXRlIHRoYXQgUExBUFQgb2ZmZXJzIGEgaGlnaGx5IGVmZmVjdGl2ZSBhbmQgYWNjZXNzaWJsZSBhcHByb2FjaCBmb3IgYWNjZWxlcmF0aW5nIGRydWcgZGlzY292ZXJ5IGVmZm9ydHMuIiw2MC4wLCwsIlVuaXRlZCBTdGF0ZXMgb2YgQW1lcmljYSxJdGFseSxVbml0ZWQgU3RhdGVzIG9mIEFtZXJpY2EsSW5kaWEiLCJDaGVtQkVSVGEsUHJvdEJFUlQtQkZEIiwsLDEuMCwsMjAyNi0wMS0wMSAxNDowMzoxNiswMDowMCwsLCwsLCJJbmR1c3RyeSxJbmR1c3RyeSxBY2FkZW1pYSIsLCwsLCwsLCwsLCwxNzQuMDM1ODA1MjIxMDk5NjgsT3BlcmF0aW9uIGNvdW50aW5nLCwsLCwKU3RhYmxlIENhc2NhZGUsSW1hZ2UgZ2VuZXJhdGlvbiwiVGV4dC10by1pbWFnZSxJbWFnZSBnZW5lcmF0aW9uIixTdGFiaWxpdHkgQUksLDIwMjQtMDItMTIsSW50cm9kdWNpbmcgU3RhYmxlIENhc2NhZGUsaHR0cHM6Ly9zdGFiaWxpdHkuYWkvbmV3cy9pbnRyb2R1Y2luZy1zdGFibGUtY2FzY2FkZSwsLCw1MTIwMDAwMDAwLjAsIiIid2UgYXJlIHByb3ZpZGluZyB0d28gY2hlY2twb2ludHMgZm9yIFN0YWdlIEMsIHR3byBmb3IgU3RhZ2UgQiBhbmQgb25lIGZvciBTdGFnZSBBLiBTdGFnZSBDIGNvbWVzIHdpdGggYSAxIGJpbGxpb24gYW5kIDMuNiBiaWxsaW9uIHBhcmFtZXRlciB2ZXJzaW9uLCBidXQgd2UgaGlnaGx5IHJlY29tbWVuZCB1c2luZyB0aGUgMy42IGJpbGxpb24gdmVyc2lvbiwgYXMgbW9zdCB3b3JrIHdhcyBwdXQgaW50byBpdHMgZmluZXR1bmluZy4gVGhlIHR3byB2ZXJzaW9ucyBmb3IgU3RhZ2UgQiBhbW91bnQgdG8gNzAwIG1pbGxpb24gYW5kIDEuNSBiaWxsaW9uIHBhcmFtZXRlcnMuIEJvdGggYWNoaWV2ZSBncmVhdCByZXN1bHRzLCBob3dldmVyIHRoZSAxLjUgYmlsbGlvbiBleGNlbHMgYXQgcmVjb25zdHJ1Y3Rpbmcgc21hbGwgYW5kIGZpbmUgZGV0YWlscy4gVGhlcmVmb3JlLCB5b3Ugd2lsbCBhY2hpZXZlIHRoZSBiZXN0IHJlc3VsdHMgaWYgeW91IHVzZSB0aGUgbGFyZ2VyIHZhcmlhbnQgb2YgZWFjaC4gTGFzdGx5LCBTdGFnZSBBIGNvbnRhaW5zIDIwIG1pbGxpb24gcGFyYW1ldGVycyBhbmQgaXMgZml4ZWQgZHVlIHRvIGl0cyBzbWFsbCBzaXplLiIiCgozLjZCICsgMS41QiArIDIwTSA9IDUuMTJCIiwsLCwsLCwsLENvbmZpZGVudCwiS2V5IFRha2Vhd2F5czoKClRvZGF5IHdlIGFyZSByZWxlYXNpbmcgU3RhYmxlIENhc2NhZGUgaW4gcmVzZWFyY2ggcHJldmlldywgYSBuZXcgdGV4dCB0byBpbWFnZSBtb2RlbCBidWlsZGluZyB1cG9uIHRoZSBXw7xyc3RjaGVuIGFyY2hpdGVjdHVyZS4gVGhpcyBtb2RlbCBpcyBiZWluZyByZWxlYXNlZCB1bmRlciBhIG5vbi1jb21tZXJjaWFsIGxpY2Vuc2UgdGhhdCBwZXJtaXRzIG5vbi1jb21tZXJjaWFsIHVzZSBvbmx5LgoKU3RhYmxlIENhc2NhZGUgaXMgZXhjZXB0aW9uYWxseSBlYXN5IHRvIHRyYWluIGFuZCBmaW5ldHVuZSBvbiBjb25zdW1lciBoYXJkd2FyZSB0aGFua3MgdG8gaXRzIHRocmVlLXN0YWdlIGFwcHJvYWNoLgoKSW4gYWRkaXRpb24gdG8gcHJvdmlkaW5nIGNoZWNrcG9pbnRzIGFuZCBpbmZlcmVuY2Ugc2NyaXB0cywgd2UgYXJlIHJlbGVhc2luZyBzY3JpcHRzIGZvciBmaW5ldHVuaW5nLCBDb250cm9sTmV0LCBhbmQgTG9SQSB0cmFpbmluZyB0byBlbmFibGUgdXNlcnMgZnVydGhlciB0byBleHBlcmltZW50IHdpdGggdGhpcyBuZXcgYXJjaGl0ZWN0dXJlIHRoYXQgY2FuIGJlIGZvdW5kIG9uIHRoZSBTdGFiaWxpdHkgR2l0SHViIHBhZ2UuIiwsLE9wZW4gd2VpZ2h0cyAobm9uLWNvbW1lcmNpYWwpLFVuaXRlZCBLaW5nZG9tIG9mIEdyZWF0IEJyaXRhaW4gYW5kIE5vcnRoZXJuIElyZWxhbmQsLCwsLCwyMDI1LTExLTI4IDExOjUzOjQ0KzAwOjAwLCwsLCwsSW5kdXN0cnksLCwsLE9wZW4gc291cmNlLCJNSVQgbGljZW5jZSBmb3IgdHJhaW5pbmcgYW5kIGluZmVyZW5jZSBjb2RlCmh0dHBzOi8vZ2l0aHViLmNvbS9TdGFiaWxpdHktQUkvU3RhYmxlQ2FzY2FkZQoKbm9uIGNvbW1lcmNpYWwgbGljZW1zZSBmb3Igd2VpZ2h0cwpodHRwczovL2dpdGh1Yi5jb20vU3RhYmlsaXR5LUFJL1N0YWJsZUNhc2NhZGUvYmxvYi9tYXN0ZXIvbW9kZWxzL3JlYWRtZS5tZCIsLCwsLCwsLCwsLCxZZXMKRGlzY0RpZmYsQmlvbG9neSxQcm90ZWluIG9yIG51Y2xlb3RpZGUgbGFuZ3VhZ2UgbW9kZWwgKHBMTS9uTE0pLEltcGVyaWFsIENvbGxlZ2UgTG9uZG9uLCJaZWh1aSBMaSwgWXVoYW8gTmksIFdpbGxpYW0gQSBWIEJlYXJkYWxsLCBHdW94dWFuIFhpYSwgQWthc2hhZGl0eWEgRGFzLCBHdXktQmFydCBTdGFuLCBZaXJlbiBaaGFvIiwyMDI0LTAyLTA4LERpc2NEaWZmOiBMYXRlbnQgRGlmZnVzaW9uIE1vZGVsIGZvciBETkEgU2VxdWVuY2UgR2VuZXJhdGlvbixodHRwczovL2FyeGl2Lm9yZy9hYnMvMjQwMi4wNjA3OSwyMS4wLCwsLCwzLjM5OTk5OTk5OTk5OTk4OGUrMTksIjEuIEhhcmR3YXJlIHNldHVwOgotIFZBRSBzdGFnZTogMXggTlZJRElBIFJUWCBBNjAwMCAoMy44N2UxMyBGTE9QL3MpCi0gVU5ldCBzdGFnZTogMXggTlZJRElBIEExMDAgNDBHQiAoMy4xMmUxNCBGTE9QL3MpCgoyLiBUcmFpbmluZyBkdXJhdGlvbiAocHJvdmlkZWQgZGlyZWN0bHkpOgotIFZBRTogMjQgR1BVLWhvdXJzICg4Niw0MDAgc2Vjb25kcykKLSBVTmV0OiA3MiBHUFUtaG91cnMgKDI1OSwyMDAgc2Vjb25kcykKCjMuIFV0aWxpemF0aW9uIHJhdGU6IDQwJSBmb3IgYm90aCBzdGFnZXMKCjQuIENhbGN1bGF0aW9uOgpWQUU6IDMuODdlMTMgRkxPUC9zIMOXIDg2LDQwMHMgw5cgMC40ID0gMS4zNGUxOCBGTE9QcwpVTmV0OiAzLjEyZTE0IEZMT1AvcyDDlyAyNTksMjAwcyDDlyAwLjQgPSAzLjI0ZTE5IEZMT1BzClRvdGFsID0gMS4zNGUxOCArIDMuMjRlMTkgPSAzLjRlMTkgRkxPUHMiLDk4MzA0MDAwMCwiMTYwMDAwIGV4YW1wbGVzIHdpdGggMjA0OCBsZW5ndGggKFRhYmxlIDEpCjEuNmUrNSoyLjBlKzM9My4zZSs4CgoiLCwsIk5WSURJQSBSVFggQTYwMDAsTlZJRElBIEExMDAiLCxDb25maWRlbnQsIlRoaXMgcGFwZXIgaW50cm9kdWNlcyBhIG5vdmVsIGZyYW1ld29yayBmb3IgRE5BIHNlcXVlbmNlIGdlbmVyYXRpb24sIGNvbXByaXNpbmcgdHdvIGtleSBjb21wb25lbnRzOiBEaXNjRGlmZiwgYSBMYXRlbnQgRGlmZnVzaW9uIE1vZGVsIChMRE0pIHRhaWxvcmVkIGZvciBnZW5lcmF0aW5nIGRpc2NyZXRlIEROQSBzZXF1ZW5jZXMsIGFuZCBBYnNvcmIt</x:v>
      </x:c>
    </x:row>
    <x:row r="139" ht="18" customHeight="1">
      <x:c r="A139" s="17" t="n">
        <x:v>134</x:v>
      </x:c>
      <x:c r="B139" s="17" t="n">
        <x:v>310</x:v>
      </x:c>
      <x:c r="C139" s="160" t="str">
        <x:v>RXNjYXBlLCBhIHBvc3QtdHJhaW5pbmcgYWxnb3JpdGhtIGRlc2lnbmVkIHRvIHJlZmluZSB0aGVzZSBzZXF1ZW5jZXMuIEFic29yYi1Fc2NhcGUgZW5oYW5jZXMgdGhlIHJlYWxpc20gb2YgdGhlIGdlbmVyYXRlZCBzZXF1ZW5jZXMgYnkgY29ycmVjdGluZyDigJhyb3VuZCBlcnJvcnPigJkgaW5oZXJlbnQgaW4gdGhlIGNvbnZlcnNpb24gcHJvY2VzcyBiZXR3ZWVuIGxhdGVudCBhbmQgaW5wdXQgc3BhY2VzLiBPdXIgYXBwcm9hY2ggbm90IG9ubHkgc2V0cyBuZXcgc3RhbmRhcmRzIGluIEROQSBzZXF1ZW5jZSBnZW5lcmF0aW9uIGJ1dCBhbHNvIGRlbW9uc3RyYXRlcyBzdXBlcmlvciBwZXJmb3JtYW5jZSBvdmVyIGV4aXN0aW5nIGRpZmZ1c2lvbiBtb2RlbHMsIGluIGdlbmVyYXRpbmcgYm90aCBzaG9ydCBhbmQgbG9uZyBETkEgc2VxdWVuY2VzLiBBZGRpdGlvbmFsbHksIHdlIGludHJvZHVjZSBFUEQtR2VuRE5BLCB0aGUgZmlyc3QgY29tcHJlaGVuc2l2ZSwgbXVsdGktc3BlY2llcyBkYXRhc2V0IGZvciBETkEgZ2VuZXJhdGlvbiwgZW5jb21wYXNzaW5nIDE2MCwwMDAgdW5pcXVlIHNlcXVlbmNlcyBmcm9tIDE1IHNwZWNpZXMuIFdlIGhvcGUgdGhpcyBzdHVkeSB3aWxsIGFkdmFuY2UgdGhlIGdlbmVyYXRpdmUgbW9kZWxsaW5nIG9mIEROQSwgd2l0aCBwb3RlbnRpYWwgaW1wbGljYXRpb25zIGZvciBnZW5lIHRoZXJhcHkgYW5kIHByb3RlaW4gcHJvZHVjdGlvbi4iLCwsLFVuaXRlZCBLaW5nZG9tIG9mIEdyZWF0IEJyaXRhaW4gYW5kIE5vcnRoZXJuIElyZWxhbmQsLCwsMi4wLCwyMDI2LTA1LTI1IDEyOjI4OjExKzAwOjAwLCwsLCwsQWNhZGVtaWEsLCwsLCwsLCwsLCwsSGFyZHdhcmUsLCwsLApEaXN0aWxsZWQgR3JhbmRtYXN0ZXIsR2FtZXMsQ2hlc3MsRGVlcE1pbmQsIkFuaWFuIFJ1b3NzLCBHcsOpZ29pcmUgRGVsw6l0YW5nLCBTb3VyYWJoIE1lZGFwYXRpLCBKb3JkaSBHcmF1LU1veWEsIExpIEtldmluIFdlbmxpYW5nLCBFbGxpb3QgQ2F0dCwgSm9obiBSZWlkLCBUaW0gR2VuZXdlaW4iLDIwMjQtMDItMDcsR3JhbmRtYXN0ZXItTGV2ZWwgQ2hlc3MgV2l0aG91dCBTZWFyY2gsaHR0cHM6Ly9hcnhpdi5vcmcvYWJzLzI0MDIuMDQ0OTQsNDQuMCwsLDI3MDAwMDAwMC4wLCIiIk91ciBsYXJnZXN0IG1vZGVsIGhhcyByb3VnaGx5IDI3MCBtaWxsaW9uIHBhcmFtZXRlcnMuIiIiLDEuMDM1NjcxODMyZSsyMiwiMTAzNTY3MTgzMjAwMDAwMDAwNjU1MzYgRkxPUAoiIkJvYXJkIHN0YXRlcyDwnZGgIGFyZSBlbmNvZGVkIGFzIEZFTiBzdHJpbmdzIHdoaWNoIHdlIGNvbnZlcnQgdG8gZml4ZWQtbGVuZ3RoIHN0cmluZ3Mgb2YgNzcgY2hhcmFjdGVycyB3aGVyZSB0aGUgQVNDSUktY29kZSBvZiBlYWNoIGNoYXJhY3RlciBpcyBvbmUgdG9rZW4uIiIgc28gNzcgdG9rZW5zIGZvciBib2FyZCArIDEgdG9rZW4gZm9yIGFjdGlvbiAiIkZvciBvdXIgbGFyZ2VzdCB0cmFpbmluZyBkYXRhc2V0LCBiYXNlZCBvbiAxME0gZ2FtZXMsIHRoaXMgcmVzdWx0cyBpbiAxNS4zMkIgYWN0aW9uLXZhbHVlIGVzdGltYXRlcyIiCnNvIGlucHV0IGlzIDc4IHRva2VucyBmb3IgZWFjaCBhY3Rpb24tdmFsdWUKbnVtYmVyIG9mIHRva2VucyA9IDExOTQ5NjAwMDAwMDAuMApUaGUgbW9kZWwgaXMgZGVuc2UgdHJhbnNmb3JtZXIKIiIgV2UgdHJhaW4gZm9yIDEwIG1pbGxpb24Kc3RlcHMsIHdoaWNoIGNvcnJlc3BvbmRzIHRvIDIuNjcgZXBvY2hzIGZvciBhIGJhdGNoCnNpemUgb2YgNDA5NiB3aXRoIDE1LjMyQiBkYXRhIHBvaW50cyAiIiwgYnV0IGluIGFwcGVuZGl4IEEuMiB0aGVyZSBpcyBtZW50aW9uIG9mIDUuMzUgZXBvY2hzCkkgaGF2ZSB1c2VkIGhpZ2hlciB2YWx1ZSBmcm9tIDUuMzUgYW5kIDIuNjcsClByb2JhYmx5IGZpbmFsIHRoZXkgdHJhaW5lZCBtb2RlbCBmb3IgNS4zNSBlcG9jaHMgYW5kIHVzZWQgY2hlY2twb2ludCBmcm9tIDIuNjcgYXMgZmluYWwgbW9kZWwuCmFwcm94aW1hdGlvbiA2TkQgZm9yIDUuMzUgZXBvY2hzID0gNioyNzBlNioxMTk0OTYwMDAwMDAwLjAgKiA1LjM1ID0gIDEwMzU2NzE4MzIwMDAwMDAwMDY1NTM2CiIsMTE5NDk2MDAwMDAwMCwiMTUuMzJCIGV4YW1wbGVzICogNzggdG9rZW5zIHBlciBleGFtcGxlID0gMS4xOWUxMgpUcmFpbmluZyBpcyBzdXBlcnZpc2VkLiBJIGNvdW50IGVhY2ggYWN0aW9uLXZhbHVlIChib2FyZCBzdGF0ZSwgYWN0aW9uIGFuZCBudW1lcmljIGV2YWx1YXRpb24gb2Ygc3RhdGUgZnJvbSBTdG9ja2Zpc2ggMTYpIGFzIDEgZGF0YSBwb2ludC4iIkZvciBvdXIgbGFyZ2VzdCB0cmFpbmluZyBkYXRhc2V0LCBiYXNlZCBvbiAxME0gZ2FtZXMsIHRoaXMgcmVzdWx0cyBpbiAxNS4zMkIgYWN0aW9uLXZhbHVlIGVzdGltYXRlcyIiIiwsLCxTdXBlcnZpc2VkLENvbmZpZGVudCwiVGhlIHJlY2VudCBicmVha3Rocm91Z2ggc3VjY2Vzc2VzIGluIG1hY2hpbmUgbGVhcm5pbmcgYXJlIG1haW5seSBhdHRyaWJ1dGVkIHRvIHNjYWxlOiBuYW1lbHkgbGFyZ2Utc2NhbGUgYXR0ZW50aW9uLWJhc2VkIGFyY2hpdGVjdHVyZXMgYW5kIGRhdGFzZXRzIG9mIHVucHJlY2VkZW50ZWQgc2NhbGUuIFRoaXMgcGFwZXIgaW52ZXN0aWdhdGVzIHRoZSBpbXBhY3Qgb2YgdHJhaW5pbmcgYXQgc2NhbGUgZm9yIGNoZXNzLiBVbmxpa2UgdHJhZGl0aW9uYWwgY2hlc3MgZW5naW5lcyB0aGF0IHJlbHkgb24gY29tcGxleCBoZXVyaXN0aWNzLCBleHBsaWNpdCBzZWFyY2gsIG9yIGEgY29tYmluYXRpb24gb2YgYm90aCwgd2UgdHJhaW4gYSAyNzBNIHBhcmFtZXRlciB0cmFuc2Zvcm1lciBtb2RlbCB3aXRoIHN1cGVydmlzZWQgbGVhcm5pbmcgb24gYSBkYXRhc2V0IG9mIDEwIG1pbGxpb24gY2hlc3MgZ2FtZXMuIFdlIGFubm90YXRlIGVhY2ggYm9hcmQgaW4gdGhlIGRhdGFzZXQgd2l0aCBhY3Rpb24tdmFsdWVzIHByb3ZpZGVkIGJ5IHRoZSBwb3dlcmZ1bCBTdG9ja2Zpc2ggMTYgZW5naW5lLCBsZWFkaW5nIHRvIHJvdWdobHkgMTUgYmlsbGlvbiBkYXRhIHBvaW50cy4gT3VyIGxhcmdlc3QgbW9kZWwgcmVhY2hlcyBhIExpY2hlc3MgYmxpdHogRWxvIG9mIDI4OTUgYWdhaW5zdCBodW1hbnMsIGFuZCBzdWNjZXNzZnVsbHkgc29sdmVzIGEgc2VyaWVzIG9mIGNoYWxsZW5naW5nIGNoZXNzIHB1enpsZXMsIHdpdGhvdXQgYW55IGRvbWFpbi1zcGVjaWZpYyB0d2Vha3Mgb3IgZXhwbGljaXQgc2VhcmNoIGFsZ29yaXRobXMuIFdlIGFsc28gc2hvdyB0aGF0IG91ciBtb2RlbCBvdXRwZXJmb3JtcyBBbHBoYVplcm8ncyBwb2xpY3kgYW5kIHZhbHVlIG5ldHdvcmtzICh3aXRob3V0IE1DVFMpIGFuZCBHUFQtMy41LXR1cmJvLWluc3RydWN0LiBBIHN5c3RlbWF0aWMgaW52ZXN0aWdhdGlvbiBvZiBtb2RlbCBhbmQgZGF0YXNldCBzaXplIHNob3dzIHRoYXQgc3Ryb25nIGNoZXNzIHBlcmZvcm1hbmNlIG9ubHkgYXJpc2VzIGF0IHN1ZmZpY2llbnQgc2NhbGUuIFRvIHZhbGlkYXRlIG91ciByZXN1bHRzLCB3ZSBwZXJmb3JtIGFuIGV4dGVuc2l2ZSBzZXJpZXMgb2YgYWJsYXRpb25zIG9mIGRlc2lnbiBjaG9pY2VzIGFuZCBoeXBlcnBhcmFtZXRlcnMuICIsLCxPcGVuIHdlaWdodHMgKHVucmVzdHJpY3RlZCksVW5pdGVkIEtpbmdkb20gb2YgR3JlYXQgQnJpdGFpbiBhbmQgTm9ydGhlcm4gSXJlbGFuZCwsLCwsLDIwMjYtMDUtMjUgMTI6Mjg6MTIrMDA6MDAsLCwsLCxJbmR1c3RyeSwsLCwsT3BlbiBzb3VyY2UsIkFsbCBzb2Z0d2FyZSBpcyBsaWNlbnNlZCB1bmRlciB0aGUgQXBhY2hlIExpY2Vuc2UsIFZlcnNpb24gMi4wIChBcGFjaGUgMi4wKQpUaGUgbW9kZWwgd2VpZ2h0cyBhcmUgbGljZW5zZWQgdW5kZXIgQ3JlYXRpdmUgQ29tbW9ucyBBdHRyaWJ1dGlvbiA0LjAgKENDLUJZKS4gClNvbWUgcG9ydGlvbnMgb2YgdGhlIGRhdGFzZXQgYXJlIGluIHRoZSBwdWJsaWMgZG9tYWluIGJ5IGEgQ3JlYXRpdmUgQ29tbW9ucyBDQzAgbGljZW5zZSBmcm9tIGxpY2hlc3Mub3JnLiBUaGUgcmVtYWluZGVyIG9mIHRoZSBkYXRhc2V0IGlzIGxpY2Vuc2VkIHVuZGVyIENyZWF0aXZlIENvbW1vbnMgQXR0cmlidXRpb24gNC4wIChDQy1CWSkuIAoKaHR0cHM6Ly9naXRodWIuY29tL2dvb2dsZS1kZWVwbWluZC9zZWFyY2hsZXNzX2NoZXNzIiwsLCwsLCxPcGVyYXRpb24gY291bnRpbmcsLCwsLFllcwpTdHJ1Y3R1cmUtSW5mb3JtZWQgUHJvdGVpbiBMYW5ndWFnZSBNb2RlbCxCaW9sb2d5LFByb3RlaW4gb3IgbnVjbGVvdGlkZSBsYW5ndWFnZSBtb2RlbCAocExNL25MTSksIk1pbGEgLSBRdWViZWMgQUkgKG9yaWdpbmFsbHkgTW9udHJlYWwgSW5zdGl0dXRlIGZvciBMZWFybmluZyBBbGdvcml0aG1zKSxVbml2ZXJzaXR5IG9mIE1vbnRyZWFsIC8gVW5pdmVyc2l0w6kgZGUgTW9udHLDqWFsLElCTSBSZXNlYXJjaCxIRUMgTW9udHJlYWwsQ0lGQVIgQUkgUmVzZWFyY2giLCJadW9iYWkgWmhhbmcsIEppYXJ1aSBMdSwgVmlqaWwgQ2hlbnRoYW1hcmFrc2hhbiwgQXVyw6lsaWUgTG96YW5vLCBQYXllbCBEYXMsIEppYW4gVGFuZyIsMjAyNC0wMi0wNyxTdHJ1Y3R1cmUtSW5mb3JtZWQgUHJvdGVpbiBMYW5ndWFnZSBNb2RlbCxodHRwczovL2FyeGl2Lm9yZy9hYnMvMjQwMi4wNTg1NiwxNS4wLCwsNjUwMDAwMDAwLjAsLCwsLCJGaW5lLXR1bmluZzoKMTIsMzEyIHByb3RlaW5zIMOXIDMwMCByZXNpZHVlcyA9IDMuNyDDlyAxMF42IHRva2VucyIsLCwsLExpa2VseSwiUHJvdGVpbiBsYW5ndWFnZSBtb2RlbHMgYXJlIGEgcG93ZXJmdWwgdG9vbCBmb3IgbGVhcm5pbmcgcHJvdGVpbiByZXByZXNlbnRhdGlvbnMgdGhyb3VnaCBwcmUtdHJhaW5pbmcgb24gdmFzdCBwcm90ZWluIHNlcXVlbmNlIGRhdGFzZXRzLiBIb3dldmVyLCB0cmFkaXRpb25hbCBwcm90ZWluIGxhbmd1YWdlIG1vZGVscyBsYWNrIGV4cGxpY2l0IHN0cnVjdHVyYWwgc3VwZXJ2aXNpb24sIGRlc3BpdGUgaXRzIHJlbGV2YW5jZSB0byBwcm90ZWluIGZ1bmN0aW9uLiBUbyBhZGRyZXNzIHRoaXMgaXNzdWUsIHdlIGludHJvZHVjZSB0aGUgaW50ZWdyYXRpb24gb2YgcmVtb3RlIGhvbW9sb2d5IGRldGVjdGlvbiB0byBkaXN0aWxsIHN0cnVjdHVyYWwgaW5mb3JtYXRpb24gaW50byBwcm90ZWluIGxhbmd1YWdlIG1vZGVscyB3aXRob3V0IHJlcXVpcmluZyBleHBsaWNpdCBwcm90ZWluIHN0cnVjdHVyZXMgYXMgaW5wdXQuIFdlIGV2YWx1YXRlIHRoZSBpbXBhY3Qgb2YgdGhpcyBzdHJ1Y3R1cmUtaW5mb3JtZWQgdHJhaW5pbmcgb24gZG93bnN0cmVhbSBwcm90ZWluIGZ1bmN0aW9uIHByZWRpY3Rpb24gdGFza3MuIEV4cGVyaW1lbnRhbCByZXN1bHRzIHJldmVhbCBjb25zaXN0ZW50IGltcHJvdmVtZW50cyBpbiBmdW5jdGlvbiBhbm5vdGF0aW9uIGFjY3VyYWN5IGZvciBFQyBudW1iZXIgYW5kIEdPIHRlcm0gcHJlZGljdGlvbi4gUGVyZm9ybWFuY2Ugb24gbXV0YW50IGRhdGFzZXRzLCBob3dldmVyLCB2YXJpZXMgYmFzZWQgb24gdGhlIHJlbGF0aW9uc2hpcCBiZXR3ZWVuIHRhcmdldGVkIHByb3BlcnRpZXMgYW5kIHByb3RlaW4gc3RydWN0dXJlcy4gVGhpcyB1bmRlcnNjb3JlcyB0aGUgaW1wb3J0YW5jZSBvZiBjb25zaWRlcmluZyB0aGlzIHJlbGF0aW9uc2hpcCB3aGVuIGFwcGx5aW5nIHN0cnVjdHVyZS1hd2FyZSB0cmFpbmluZyB0byBwcm90ZWluIGZ1bmN0aW9uIHByZWRpY3Rpb24gdGFza3MuIENvZGUgYW5kIG1vZGVsIHdlaWdodHMgYXJlIGF2YWlsYWJsZSBhdCB0aGlzIGh0dHBzIFVSTC4iLDUwLjAsLCwiQ2FuYWRhLENhbmFkYSxVbml0ZWQgU3RhdGVzIG9mIEFtZXJpY2EsQ2FuYWRhLENhbmFkYSIsRVNNMi02NTBNLCwsLCwyMDI2LTA1LTI1IDEyOjI4OjEyKzAwOjAwLCwsLCwsIkFjYWRlbWlhLEFjYWRlbWlhLEluZHVzdHJ5LEFjYWRlbWlhLFJlc2VhcmNoIGNvbGxlY3RpdmUiLCwsLCwsLCwsLCwsLCwsLCwsClJlY0dQVCAvIFhpbmdjaGVuIExMTSAo5reY5a6d77yI5Lit5Zu977yJ6L2v5Lu25pyJ6ZmQ5YWs5Y+4KSwiTXVsdGltb2RhbCxSZWNvbW1lbmRhdGlvbixMYW5ndWFnZSIsIlJlY29tbWVuZGVyIHN5c3RlbSxMYW5ndWFnZSBtb2RlbGluZy9nZW5lcmF0aW9uLFRleHQgc3VtbWFyaXphdGlvbiIsQWxpYmFiYSwsMjAyNC0wMi0wNyxDQUMgcmVnaXN0cnksaHR0cHM6Ly93ZWIuYXJjaGl2ZS5vcmcvd2ViLzIwMjUwNzA3MDc1NzMyL2h0dHBzOi8vZmluYW5jZS5zaW5hLmNvbS5jbi90ZWNoLzIwMjUtMDctMDEvZG9jLWluZmN4c210NTYyNjQyMC5zaHRtbCwsLCw1MDAwMDAwMDAwMC4wLCIiInRlbnMgb2YgYmlsbGlvbnMgb2YgcGFyYW1ldGVycyIiCgp+NTBCIHBhcmFtZXRlcnMgd2l0aCAiIkxpa2VseSIiIGNvbmZpZGVuY2UiLCwsLCwsLCwsTGlrZWx5LCJUYW9iYWJvLWZvY3VzZWQgTExNIC0gZGVzaWduZWQgdG8gc3VtbWFyaXplIGFuZCBkZWVwbHkgYW5hbHl6ZSB0aGUgY29uc3VtcHRpb24gYmVoYXZpb3Igb2YgdXNlcnMgb24gVGFvYmFvIGZvciBtb3JlIHRoYW4gdGVuIHllYXJzLCBidXQgYWxzbyBpbnRlZ3JhdGUgaHVuZHJlZHMgb2YgbWlsbGlvbnMgb2YgcHJvZHVjdCBpbWFnZSBhbmQgdGV4dCBpbmZvcm1hdGlvbiB0aHJvdWdoIG11bHRpbW9kYWwgY29nbml0aXZlIHRlY2hub2xvZ3ksIGFuZCBjb21iaW5lIGl0IHdpdGggd29ybGQga25vd2xlZGdlIHRvIGZpbmFsbHkgZ2VuZXJhdGUgYSBwZXJzb25hbGl6ZWQgcmVjb21tZW5kYXRpb24gc2VxdWVuY2UKCkFjY29yZGluZyB0byByZXBvcnRzLCBSZWNHUFQgdXNlcyB0aGUgVGFvYmFvIFN0YXIgTExNIGxhcmdlIG1vZGVsIHdpdGggdGVucyBvZiBiaWxsaW9ucyBvZiBwYXJhbWV0ZXJzIGFzIHRoZSBiYXNlIHRvIGNvbmR1Y3QgcmVpbmZvcmNlbWVudCBsZWFybmluZyBvbiB0aGUgaGlzdG9yaWNhbCBiZWhhdmlvciBvZiBUYW9uZWkgdXNlcnMsIGFuZCBoYXMgc3Ryb25nZXIgcmVhc29uaW5nIGNhcGFiaWxpdGllcyBpbiB0aGUgZS1jb21tZXJjZSBmaWVsZC4gSXQgbm90IG9ubHkgcHJvdmlkZXMgYSBzdW1tYXJ5IGFuZCBpbi1kZXB0aCBhbmFseXNpcyBvZiB1c2VycycgY29uc3VtcHRpb24gYmVoYXZpb3Igb24gVGFvYmFvIGZvciBtb3JlIHRoYW4gdGVuIHllYXJzLCBidXQgYWxzbyBpbnRlZ3JhdGVzIGh1bmRyZWRzIG9mIG1pbGxpb25zIG9mIHByb2R1Y3QgZ3JhcGhpYyBhbmQgdGV4dHVhbCBpbmZvcm1hdGlvbiB0aHJvdWdoIG11bHRpLW1vZGFsIGNvZ25pdGl2ZSB0ZWNobm9sb2d5LCBjb21iaW5lZCB3aXRoIHdvcmxkIGtub3dsZWRnZSwgdG8gdWx0aW1hdGVseSBnZW5lcmF0ZSBwZXJzb25hbGl6ZWQgcmVjb21tZW5kYXRpb24gc2VxdWVuY2VzLiIsLCxVbnJlbGVhc2VkLENoaW5hLCwsLCwsMjAyNi0wMi0xMSAxOToyNjoyNyswMDowMCwsLCwsLEluZHVzdHJ5LCwsLCxVbnJlbGVhc2VkLCwsLCwsLCwsLCwsLE5vClN0YWJsZUxNLTItMTJCLCwsU3RhYmlsaXR5IEFJLCJNYXJjbyBCZWxsYWdlbnRlLCBKb25hdGhhbiBUb3csIERha290YSBNYWhhbiwgRHV5IFBodW5nLCBNYWtzeW0gWmh1cmF2aW5za3lpLCBSZXNoaW50aCBBZGl0aHlhbiwgSmFtZXMgQmFpY29pYW51LCBCZW4gQnJvb2tzLCBOYXRoYW4gQ29vcGVyLCBBc2hpc2ggRGF0dGEsIE1lbmcgTGVlLCBFbWFkIE1vc3RhcXVlLCBNaWNoYWVsIFBpZWxlciwgTmlraGlsIFBpbm5hcGFyanUsIFBhdWxvIFJvY2hhLCBIYXJyeSBTYWluaSwgSGFubmFoIFRldWZlbCwgTmljY29sbyBaYW5pY2hlbGxpLCBDYXJsb3MgUmlxdWVsbWUiLDIwMjQtMDItMDcsLGh0dHBzOi8vaHVnZ2luZ2ZhY2UuY28vc3RhYmlsaXR5YWkvc3RhYmxlbG0tMi0xMmIsLCwsMTIxNDM2MDU3NjAuMCwsLCwyMDAwMDAwMDAwMDAwLCwsLCwsQ29uZmlkZW50LCwsLCxVbml0ZWQgS2luZ2RvbSBvZiBHcmVhdCBCcml0YWluIGFuZCBOb3J0aGVybiBJcmVsYW5kLCwsLCwsMjAyNS0xMS0yOCAxMTo1Mzo0NCswMDowMCwsLCwsLEluZHVzdHJ5LCwsLCwsLCwsLCwsLCwsLCwsCkNBUlAsQmlvbG9neSxQcm90ZWluIG9yIG51Y2xlb3RpZGUgbGFuZ3VhZ2UgbW9kZWwgKHBMTS9uTE0pLE1pY3Jvc29mdCBSZXNlYXJjaCwiS2V2aW4gSy4gWWFuZywgTmljb2xvIEZ1c2ksIEFsZXggWC4gTHUiLDIwMjQtMDItMDYsQ29udm9sdXRpb25zIGFyZSBjb21wZXRpdGl2ZSB3aXRoIHRyYW5zZm9ybWVycyBmb3IgcHJvdGVpbiBzZXF1ZW5jZSBwcmV0cmFpbmluZyxodHRwczovL3d3dy5jZWxsLmNvbS9jZWxsLXN5c3RlbXMvYWJzdHJhY3QvUzI0MDUtNDcxMigyNCkwMDAyOS0yLDEzOC4wLCwsNjQzMDAwMDAwLjAsNjQzTSBmcm9tIFRhYmxlIFMxLDEuMDE5Mzk3N2UrMjIsIjEuIEhhcmR3YXJlIHNldHVwOiAxMjggTlZJRElBIFYxMDAgR1BVcyAoMS4yNWUxNCBGTE9QL3MgcGVyIEdQVSkKCjIuIFRyYWluaW5nIGR1cmF0aW9uOiA1NiBkYXlzIChkaXJlY3RseSBwcm92aWRlZCkKICAgLSBDb252ZXJ0ZWQgdG8gc2Vjb25kczogNTYgw5cgMjQgw5cgMzYwMCA9IDQuODM4NGU2IHNlY29uZHMKCjMuIFV0aWxpemF0aW9uIHJhdGU6IDQwJQoKNC4gRmluYWwgY2FsY3VsYXRpb246CiAgIDEuMjVlMTQgRkxPUC9zIMOXIDEyOCBHUFVzIMOXIDQuODM4NGU2IHNlY29uZHMgw5cgMC40ID0gMy4xZTIyIEZMT1BzCgoKNiBGTE9QIC8gcGFyYW1ldGVyIC8gdG9rZW4gKiA2NDAgKjEwXjYgcGFyYW1ldGVycyAqIDExMDAwIHRva2VucyBwZXIgR1BVIHBlciBiYXRjaCAqIDEyOCBHUFVzICogNjIwMDAwIHVwZGF0ZXMgPSAzLjM1MjE2NjRlKzIxIEZMT1AKCnNxcnQoMy4xZTIyKjMuMzUyMTY2NGUrMjEpID0gMS4wMTkzOTc3ZSsyMiBGTE9QIiwxODY3NTAwMDAwLCJUb3RhbCBEYXRhcG9pbnRzID0gNDEuNSDDlyAxMF42IMOXIDUwMCA9IDIuMDc1IMOXIDEwXjEwIOKJiCAyLjEgw5cgMTBeMTAgdG9rZW5zCndoZXJlOgotIE51bWJlciBvZiBzZXF1ZW5jZXM6IDQxLjUgbWlsbGlvbgotIEF2ZXJhZ2Ugc2VxdWVuY2UgbGVuZ3RoOiA1MDAgcmVzaWR1ZXMKCjExMDAwIHRva2VucyBwZXIgR1BVIHBlciBiYXRjaAo2MjAsMDAwIHVwZGF0ZXMiLCwsTlZJRElBIFYxMDAsLENvbmZpZGVudCwiUHJldHJhaW5lZCBwcm90ZWluIHNlcXVlbmNlIGxhbmd1YWdlIG1vZGVscyBoYXZlIGJlZW4gc2hvd24gdG8gaW1wcm92ZSB0aGUgcGVyZm9ybWFuY2Ugb2YgbWFueSBwcmVkaWN0aW9uIHRhc2tzIGFuZCBhcmUgbm93IHJvdXRpbmVseSBpbnRlZ3JhdGVkIGludG8gYmlvaW5mb3JtYXRpY3MgdG9vbHMuIEhvd2V2ZXIsIHRoZXNlIG1vZGVscyBsYXJnZWx5IHJlbHkgb24gdGhlIHRyYW5zZm9ybWVyIGFyY2hpdGVjdHVyZSwgd2hpY2ggc2NhbGVzIHF1YWRyYXRpY2FsbHkgd2l0aCBzZXF1ZW5jZSBsZW5ndGggaW4gYm90aCBydW4tdGltZSBhbmQgbWVtb3J5LiBUaGVyZWZvcmUsIHN0YXRlLW9mLXRoZS1hcnQgbW9kZWxzIGhhdmUgbGltaXRhdGlvbnMgb24gc2VxdWVuY2UgbGVuZ3RoLiBUbyBhZGRyZXNzIHRoaXMgbGltaXRhdGlvbiwgd2UgaW52ZXN0aWdhdGVkIHdoZXRoZXIgY29udm9sdXRpb25hbCBuZXVyYWwgbmV0d29yayAoQ05OKSBhcmNoaXRlY3R1cmVzLCB3aGljaCBzY2FsZSBsaW5lYXJseSB3aXRoIHNlcXVlbmNlIGxlbmd0aCwgY291bGQgYmUgYXMgZWZmZWN0aXZlIGFzIHRyYW5zZm9ybWVycyBpbiBwcm90ZWluIGxhbmd1YWdlIG1vZGVscy4gV2l0aCBtYXNrZWQgbGFuZ3VhZ2UgbW9kZWwgcHJldHJhaW5pbmcsIENOTnMgYXJlIGNvbXBldGl0aXZlIHdpdGgsIGFuZCBvY2Nhc2lvbmFsbHkgc3VwZXJpb3IgdG8sIHRyYW5zZm9ybWVycyBhY3Jvc3MgZG93bnN0cmVhbSBhcHBsaWNhdGlvbnMgd2hpbGUgbWFpbnRhaW5pbmcgc3Ryb25nIHBlcmZvcm1hbmNlIG9uIHNlcXVlbmNlcyBsb25nZXIgdGhhbiB0aG9zZSBhbGxvd2VkIGluIHRoZSBjdXJyZW50IHN0YXRlLW9mLXRoZS1hcnQgdHJhbnNmb3JtZXIgbW9kZWxzLiBPdXIgd29yayBzdWdnZXN0cyB0aGF0IGNvbXB1dGF0aW9uYWwgZWZmaWNpZW5jeSBjYW4gYmUgaW1wcm92ZWQgd2l0aG91dCBzYWNyaWZpY2luZyBwZXJmb3JtYW5jZSwgc2ltcGx5IGJ5IHVzaW5nIGEgQ05OIGFyY2hpdGVjdHVyZSBpbnN0ZWFkIG9mIGEgdHJhbnNmb3JtZXIsIGFuZCBlbXBoYXNpemVzIHRoZSBpbXBvcnRhbmNlIG9mIGRpc2VudGFuZ2xpbmcgcHJldHJhaW5pbmcgdGFzayBhbmQgbW9kZWwgYXJjaGl0ZWN0dXJlLiBBIHJlY29yZCBvZiB0aGlzIHBhcGVy4oCZcyB0cmFuc3BhcmVudCBwZWVyIHJldmlldyBwcm9jZXNzIGlzIGluY2x1ZGVkIGluIHRoZSBzdXBwbGVtZW50YWwgaW5mb3JtYXRpb24uIiwsLE9wZW4gd2VpZ2h0cyAodW5yZXN0cmljdGVkKSxVbml0ZWQgU3RhdGVzIG9mIEFtZXJpY2EsLCwsMTI4LjAsLDIwMjYtMDEtMDEgMTQ6MDI6NTMrMDA6MDAsLCwsLCxJbmR1c3RyeSwsLCwsT3BlbiBzb3VyY2UsaHR0cHM6Ly9naXRodWIuY29tL21pY3Jvc29mdC9wcm90ZWluLXNlcXVlbmNlLW1vZGVscz90YWI9cmVhZG1lLW92LWZpbGUsLCwsLCw3NjAyOC45OTc3NDk3OTM5NywiSGFyZHdhcmUsT3BlcmF0aW9uIGNvdW50aW5nIiwsLCwsWWVzClNlbnNlQ2hhdC1EYXRhQW5hbHlzaXMgVjQsTGFuZ3VhZ2UsIkxhbmd1YWdlIG1vZGVsaW5nL2dlbmVyYXRpb24sQ29kZSBnZW5lcmF0aW9uIixTZW5zZVRpbWUsLDIwMjQtMDItMDYsIlNlbnNlVGltZSBVbnZlaWxzIFNlbnNlTm92YSA0LjAsIEJyaW5naW5nIE5vdmVsIEFJIGV4cGVyaWVuY2UKIixodHRwczovL3d3dy5zZW5zZXRpbWUuY29tL2VuL25ld3MtZGV0YWlsLzUxMTY3NDkzP2NhdGVnb3J5SWQ9MTA3MiwsLCwsLCwsLCwsLCwsVW5rbm93biwiU2Vuc2VOb3ZhJ3MgbmV3IGNvZGUgaW50ZXJwcmV0ZXIsIFNlbnNlQ2hhdC1EYXRhQW5hbHlzaXMgVjQsIHN1cnBhc3NlcyBHUFQtNCB3aXRoIGFuIGFjY3VyYWN5IHJhdGUgb2YgODUuNzElIGluIGRhdGEgYW5hbHlzaXMgc2NlbmFyaW9zLCBjb21wcmlzaW5nIG9mIG1vcmUgdGhhbiAxLDAwMCBxdWVzdGlvbnMuIEl0IGRlbW9uc3RyYXRlcyBjb21wcmVoZW5zaW9uIG9mIGNvbXBsZXggYW5kIG11bHRpcGxlIGZvcm1zIGFuZCBmaWxlczsgYWxvbmcgd2l0aCBjb21tb24gZGF0YSBhbmFseXNpcyB0YXNrcyBzdWNoIGFzIGRhdGEgY2xlYW5pbmcsIG9wZXJhdGlvbiwgY29tcGFyYXRpdmUgYW5hbHlzaXMsIHRyZW5kIGFuYWx5c2lzLCBwcmVkaWN0aXZlIGFuYWx5c2lzLCBhbmQgdmlzdWFsaXphdGlvbi4gSXQgY2FuIGJlIGFwcGxpZWQgaW4gdmFyaW91cyBzY2VuYXJpb3MsIGluY2x1ZGluZyBmaW5hbmNpYWwgYW5hbHlzaXMsIGJ1c2luZXNzIGFuYWx5c2lzLCBzYWxlcyBmb3JlY2FzdGluZywgbWFya2V0IGFuYWx5c2lzLCBhbmQgbWFjcm8gYW5hbHlzaXMuIiwsLEFQSSBhY2Nlc3MsSG9uZyBLb25nLCwsLCwsMjAyNS0xMS0yOCAxMTo1Mzo0NCswMDowMCwsLCwsLEluZHVzdHJ5LCwsLCxVbnJlbGVhc2VkLEFQSTogaHR0cHM6Ly9wbGF0Zm9ybS5zZW5zZW5vdmEuY24vLCwsLCwsLCwsLCwsTm8KU2Vuc2VNaXJhZ2UgVjQsSW1hZ2UgZ2VuZXJhdGlvbiwiVGV4dC10by1pbWFnZSxJbWFnZSBnZW5lcmF0aW9uIixTZW5zZVRpbWUsLDIwMjQtMDItMDYsIlNlbnNlVGltZSBVbnZlaWxzIFNlbnNlTm92YSA0LjAsIEJyaW5naW5nIE5vdmVsIEFJIGV4cGVyaWVuY2UKIixodHRwczovL3d3dy5zZW5zZXRpbWUuY29tL2VuL25ld3MtZGV0YWlsLzUxMTY3NDkzP2NhdGVnb3J5SWQ9MTA3MiwsLCwxMDAwMDAwMDAwMC4wLCwsLCwsLCwsLENvbmZpZGVudCwiVGhlIHVwZ3JhZGVkIHRleHQtdG8taW1hZ2UgZ2VuZXJhdGlvbiBtb2RlbCwgU2Vuc2VNaXJhZ2UgVjQsIGNhbiBwcm9kdWNlIGNpbmVtYXRpYy1ncmFkZSBwb3N0ZXJzIHdpdGggZW5oYW5jZWQgY29udGV4dCwgdGV4dHVyZSBhbmQgZGV0YWlscywgb3dpbmcgdG8gaXRzIGluY3JlYXNlZCBwYXJhbWV0ZXJzIHRvIDEwIGJpbGxpb24gYW5kIHRoZSBvcHRpbWl6YXRpb24gb2YgbWl4dHVyZSBvZiB0ZXh0IGV4cGVydHMgYW5kIHNwYXRpYWwtYXdhcmUgQ0ZHIGFsZ29yaXRobXMsIHJlc3VsdGluZyBpbiBhIG1hcmtlZCBhZHZhbmNlbWVudCBpbiBwcm9tcHQgY29tcHJlaGVuc2lvbiBhbmQgaW1hZ2UgcmVuZGVyaW5nIGNhcGFiaWxpdGllcy4gVGhlIG5ld2x5IGludHJvZHVjZWQgU2Vuc2VNaXJhZ2UtVHVyYm8gVjQgaW5jb3Jwb3JhdGVzIHRoZSBhZHZlcnNhcmlhbCBkaXN0aWxsYXRpb24gYWxnb3JpdGhtIGFuZCB0aGUgaW5mZXJlbmNlIHRpbWUgaXMgMTAgdGltZXMgZmFzdGVyIHRoYW4gdGhlIFY0IGJhc2ljIHZlcnNpb24uIiwsLEFQSSBhY2Nlc3MsSG9uZyBLb25nLCwsLCwsMjAyNS0xMS0yOCAxMTo1Mzo0NCswMDowMCwsLCwsLEluZHVzdHJ5LCwsLCxVbnJlbGVhc2VkLEFQSTogaHR0cHM6Ly9wbGF0Zm9ybS5zZW5zZW5vdmEuY24vLCwsLCwsLCwsLCwsTm8KU2Vuc2VDaGF0LU1lZGljYWwgVjQsIkxhbmd1YWdlLFZpc2lvbixNdWx0aW1vZGFsIiwiTWVkaWNhbCBkaWFnbm9zaXMsTGFuZ3VhZ2UgbW9kZWxpbmcvZ2VuZXJhdGlvbixRdWVzdGlvbiBhbnN3ZXJpbmcsQ2hhcmFjdGVyIHJlY29nbml0aW9uIChPQ1IpIixTZW5zZVRpbWUsLDIwMjQtMDItMDYsIlNlbnNlVGltZSBVbnZlaWxzIFNlbnNlTm92YSA0LjAsIEJyaW5naW5nIE5vdmVsIEFJIGV4cGVyaWVuY2UKIiwiaHR0cHM6Ly93d3cuc2Vuc2V0aW1lLmNvbS9lbi9uZXdzLWRldGFpbC81MTE2NzQ5Mz9jYXRlZ29yeUlkPTEwNzIKCmh0dHBzOi8vd3d3LnNlbnNldGltZS5jb20vY24vcHJvZHVjdC1kZXRhaWw/Y2F0ZWdvcnlJZD01MTEzNDM5NSZnaW9OYXY9MSIsLCwsLCwsLCwzMCBiaWxsaW9uIHRva2VucyBvZiBtZWRpY2FsIGRhdGEgKGZpbmUtdHVuZSBvZiBTZW5zZUNoYXQpLCwsLCxDb25maWRlbnQsIlNlbnNlQ2hhdC1NZWRpY2FsIFY0LCBTZW5zZVRpbWUncyB1cGdyYWRlZCBtZWRpY2FsIExMTSwgYm9hc3RzIHN0cm9uZ2VyIGNhcGFiaWxpdGllcyBmb3IgbXVsdGktcm91bmQgZGlhbG9ndWVzLCBjb250ZXh0IHVuZGVyc3RhbmRpbmcsIGFuZCB0b29sIGludm9jYXRpb24uIEl0IGNhbiBoYW5kbGUgcHJvZmVzc2lvbmFsIG1lZGljYWwgUSZBLCBjb21wbGV4IGluZmVyZW5jZSBmb3IgbWVkaWNhbCB0YXNrcywgaW50ZWxsaWdlbnQgaW50ZXJwcmV0YXRpb24sIGFuZCBpbnRlcmFjdGl2ZSBRJkEgb2YgbXVsdGltb2RhbCBtZWRpY2FsIGRvY3VtZW50cy4gU2Vuc2VDaGF0LU1lZGljYWwgVjQncyBvdmVyYWxsIHBlcmZvcm1hbmNlIGNsb3NlbHkgbWF0Y2hlcyB0aGF0IG9mIEdQVC00IGFuZCByYW5rcyBzZWNvbmQgaW4gdHdvIGF1dGhvcml0YXRpdmUgaW5kdXN0cnkgZXZhbHVhdGlvbnM6IHRoZSAyMDIzIFBoYXJtYWNpc3QgTGljZW5zdXJlIEV4YW1pbmF0aW9uIExMTSBldmFsdWF0aW9uIGFuZCB0aGUgQ2hpbmVzZSBtZWRpY2FsIExMTSBldmFsdWF0aW9uIGJlbmNobWFyayBNZWRCZW5jaC4gSW4gdGhlIGZvcm1lciBldmFsdWF0aW9uLCBpdCBldmVuIG91dHBlcmZvcm1zIEdQVC00IGluIHR3byBjYXRlZ29yaWVzLiIsLCxBUEkgYWNjZXNzLEhvbmcgS29uZyxTZW5zZUNoYXQsLCwsLDIwMjUtMTEtMjggMTE6NTM6NDQrMDA6MDAsLCwsLCxJbmR1c3RyeSwsLCwsVW5yZWxlYXNlZCxBUEk6IGh0dHBzOi8vcGxhdGZvcm0uc2Vuc2Vub3ZhLmNuLywsLCwsLCwsLCwsLE5vClNlbnNlQ2hhdC1WaXNpb24gVjQsIlZpc2lvbixNdWx0aW1vZGFsLExhbmd1YWdlIiwiU2VsZi1kcml2aW5nIGNhcixWaXN1YWwgcXVlc3Rpb24gYW5zd2VyaW5nLEZhY2UgcmVjb2duaXRpb24sTGFuZ3VhZ2UgbW9kZWxpbmcvZ2VuZXJhdGlvbixJbWFnZSBjYXB0aW9uaW5nIixTZW5zZVRpbWUsLDIwMjQtMDItMDYsIlNlbnNlVGltZSBVbnZlaWxzIFNlbnNlTm92YSA0LjAsIEJyaW5naW5nIE5vdmVsIEFJIGV4cGVyaWVuY2UKIixodHRwczovL3d3dy5zZW5zZXRpbWUuY29tL2VuL25ld3MtZGV0YWlsLzUxMTY3NDkzP2NhdGVnb3J5SWQ9MTA3MiwsLCwzMDAwMDAwMDAwMC4wLDMwQiwsLCwsLCwsLENvbmZpZGVudCwiTXVsdGltb2RhbCBBSSByZXByZXNlbnRzIGEgcGl2b3RhbCBwaGFzZSBpbiB0aGUgZXZvbHV0aW9uIG9mIGxhcmdlIEFJIG1vZGVscy4gU2Vuc2VDaGF0LVZpc2lvbiBWNCwgdGhlIGxhcmdlIG11bHRpbW9kYWwgbW9kZWwgKCIiTE1NIiIpIHBvd2VyZWQgYnkgMzAgYmlsbGlvbiBwYXJhbWV0ZXJzIGFuZCB3b3JsZC1sZWFkaW5nIGltYWdlIGFuZCB0ZXh0IGNvbXByZWhlbnNpb24gYWJpbGl0aWVzLCB0b3BzIHRoZSBjb21wcmVoZW5zaXZlIHNjb3JlIG9mIE1NRSBCZW5jaG1hcmsgKDIxOTkuNSB2cyBHUFQtNCdzIDE5MjYuNTcpLCBhbiBhdXRob3JpdGF0aXZlIHRlc3QgZm9yIExNTXMuIFNlbnNlQ2hhdC1WaXNpb24gVjQgZW5hYmxlcyBhIHdpZGVyIGFycmF5IG9mIGluZHVzdHJpYWwgdXBncmFkZXMgdGhyb3VnaCBwcmFjdGljYWwgYXBwbGljYXRpb25zLCBzdWNoIGFzIGludGVsbGlnZW50IGRyaXZpbmcsIHNtYXJ0IGNhYmluLCBhbmQgdGhlIHBvd2VyIGluZHVzdHJ5LiIsLCxBUEkgYWNjZXNzLEhvbmcgS29uZywsLCwsLDIwMjUtMTEtMjggMTE6NTM6NDQrMDA6MDAsLCwsLCxJbmR1c3RyeSwsLCwsVW5yZWxlYXNlZCxBUEk6IGh0dHBzOi8vcGxhdGZvcm0uc2Vuc2Vub3ZhLmNuLywsLCwsLCwsLCwsLE5vClNlbnNlQ2hhdCA0LjAsTGFuZ3VhZ2UsIkxhbmd1YWdlIG1vZGVsaW5nL2dlbmVyYXRpb24sUXVlc3Rpb24gYW5zd2VyaW5nIixTZW5zZVRpbWUsLDIwMjQtMDItMDYsIlNlbnNlVGltZSBVbnZlaWxzIFNlbnNlTm92YSA0LjAsIEJyaW5naW5nIE5vdmVsIEFJIGV4cGVyaWVuY2UKIixodHRwczovL3d3dy5zZW5zZXRpbWUuY29tL2VuL25ld3MtZGV0YWlsLzUxMTY3NDkzP2NhdGVnb3J5SWQ9MTA3MiwsLCwsLCwsLCwsLCwsVW5rbm93biwiU2Vuc2VUaW1lIHJlbGVhc2VzIFNlbnNlTm92YSA0LjAsIGEgbXVsdGktZGltZW5zaW9uYWwgdXBncmFkZSBvZiB0aGUgZm91bmRhdGlvbiBtb2RlbCBzZXRzLiBTZW5zZU5vdmEgNC4wIGRlbW9uc3RyYXRlcyBtb3JlIGFkdmFuY2VkIGtub3dsZWRnZSBjb3ZlcmFnZSB3aXRoIGdyZWF0ZXIgY2FwYWJpbGl0aWVzIGluIHJlYXNvbmluZywgbG9uZyB0ZXh0IGNvbXByZWhlbnNpb24sIG51bWVyaWNhbCBpbmZlcmVuY2UsIGNvZGUgZ2VuZXJhdGlvbiwgYW5kIG11bHRpbW9kYWwgaW50ZXJhY3Rpb25zLiIsLCxBUEkgYWNjZXNzLEhvbmcgS29uZywsLCwsLDIwMjUtMTEtMjggMTE6NTM6NDQrMDA6MDAsLCwsLCxJbmR1c3RyeSwsLCwsVW5yZWxlYXNlZCxBUEk6IGh0dHBzOi8vcGxhdGZvcm0uc2Vuc2Vub3ZhLmNuLywsLCwsLCwsLCwsLE5vClF3ZW4gUGx1cyxMYW5ndWFnZSwiTGFuZ3VhZ2UgbW9kZWxpbmcvZ2VuZXJhdGlvbixDb2RlIGdlbmVyYXRpb24sUXVlc3Rpb24gYW5zd2VyaW5nLFRyYW5zbGF0aW9uLFF1YW50aXRhdGl2ZSByZWFzb25pbmciLEFsaWJhYmEsLDIwMjQtMDItMDYsIlF3ZW4tUGx1czogQmFsYW5jZWQgY2FwYWJpbGl0aWVzIHdpdGggcGVyZm9ybWFuY2UsIGNvc3QsIGFuZCBzcGVlZCBwb3NpdGlvbmVkIGJldHdlZW4gUXdlbi1NYXggYW5kIFF3ZW4tVHVyYm8uIFN1aXRhYmxlIGZvciB0YXNrcyBvZiBtb2RlcmF0ZSBjb21wbGV4aXR5LiIsaHR0cHM6Ly9oZWxwLmFsaXl1bi5jb20vemgvbW9kZWwtc3R1ZGlvL21vZGVscz9zY209MjAxNDA3MjIuU19oZWxwJTQwJTQwJUU2JTk2JTg3JUU2JUExJUEzJTQwJTQwMjg0MDkxNC5TX0JCMSU0MGJsJTJCQkIyJTQwYmwlMkJSUVclNDBhZzAlMkJvczAuSURfMjg0MDkxNC1STF9wbHVzLUxPQ19kb2MlN0VVTkQlN0VhYi1PUl9zZXItUEFSMV8yMTAyMDI5YzE3NDM3ODcyMzk5NjAxMzcxZDA4ZjMtVl80LVAwXzAtUDFfMCZzcG09YTJjNGcuMTExODY2MjMuaGVscC1zZWFyY2guaTIwLCwsLCwsLCwsLCwsLCxVbmtub3duLCwsLEFQSSBhY2Nlc3MsQ2hpbmEsLCwsLCwyMDI1LTExLTI4IDExOjUzOjQ0KzAwOjAwLCwsLCwsSW5kdXN0cnksLCwsLFVucmVsZWFzZWQsLCwsLCwsLCwsLCwsTm8KUXdlbi1UdXJibyxMYW5ndWFnZSwiTGFuZ3VhZ2UgbW9kZWxpbmcvZ2VuZXJhdGlvbixDb2RlIGdlbmVyYXRpb24sUXVlc3Rpb24gYW5zd2VyaW5nLFRyYW5zbGF0aW9uLFF1YW50aXRhdGl2ZSByZWFzb25pbmciLEFsaWJhYmEsLDIwMjQtMDItMDYsIlF3ZW4tVHVyYm86IFRoZSBmYXN0ZXN0IGFuZCBsb3dlc3QtY29zdCBtb2RlbCBpbiB0aGUgUXdlbiBzZXJpZXMsIHN1aXRhYmxlIGZvciBzaW1wbGUgdGFza3MuIixodHRwczovL2hlbHAuYWxpeXVuLmNvbS96aC9tb2RlbC1zdHVkaW8vbW9kZWxzP3NjbT0yMDE0MDcyMi5TX2hlbHAlNDAlNDAlRTYlOTYlODclRTYlQTElQTMlNDAlNDAyODQwOTE0LlNfQkIxJTQwYmwlMkJCQjIlNDBibCUyQlJRVyU0MGFnMCUyQm9zMC5JRF8yODQwOTE0LVJMX3BsdXMtTE9DX2RvYyU3RVVORCU3RWFiLU9SX3Nlci1QQVIxXzIxMDIwMjljMTc0Mzc4NzIzOTk2MDEzNzFkMDhmMy1WXzQtUDBfMC1QMV8wJnNwbT1hMmM0Zy4xMTE4NjYyMy5oZWxwLXNlYXJjaC5pMjAsLCwsLCwsLCwsLCwsLFVua25vd24sLCwsQVBJIGFjY2VzcyxDaGluYSwsLCwsLDIwMjUtMTEtMjggMTE6NTM6NDQrMDA6MDAsLCwsLCxJbmR1c3RyeSwsLCwsVW5yZWxlYXNlZCwsLCwsLCwsLCwsLCxObwpDYXVzYWxMTSAzNEIgzrIsTGFuZ3VhZ2UsIkxhbmd1YWdlIG1vZGVsaW5nL2dlbmVyYXRpb24sUXVlc3Rpb24gYW5zd2VyaW5nIixDYXVzYWxMTSwsMjAyNC0wMi0wNixDYXVzYWxMTSAzNEIgzrIsaHR0cHM6Ly9odWdnaW5nZmFjZS5jby9DYXVzYWxMTS8zNGItYmV0YSwsLCwzNDQwMDAwMDAwMC4wLCwsLCwsLCwsLENvbmZpZGVudCwiVGhlIDM0Yi1iZXRhIG1vZGVsIGlzIGEgbGFyZ2UgbGFuZ3VhZ2UgbW9kZWwgY3JlYXRlZCBieSBDYXVzYWxMTS4gSXQgaXMgYSAzNCBiaWxsaW9uIHBhcmFtZXRlciBtb2RlbCB0aGF0IGlzIGRlc2lnbmVkIGZvciB0ZXh0LXRvLXRleHQgZ2VuZXJhdGlvbiB0YXNrcy4gVGhlIG1vZGVsIGJ1aWxkcyBvbiB0aGUgY2FwYWJpbGl0aWVzIG9mIG90aGVyIGxhcmdlIGxhbmd1YWdlIG1vZGVscyBsaWtlIHRoZSBDYXVzYWxMTSA3QiBhbmQgQ2F1c2FsTE0gMTRCIHZlcnNpb25zLCB3aGljaCBoYXZlIGRlbW9uc3RyYXRlZCBzdHJvbmcgcGVyZm9ybWFuY2Ugb24gYSB2YXJpZXR5IG9mIGJlbmNobWFya3MuIiwsLE9wZW4gd2VpZ2h0cyAodW5yZXN0cmljdGVkKSxDaGluYSwsLCwsLDIwMjUtMTEtMjggMTE6NTM6NDQrMDA6MDAsLCwsLCwsLCwsLFVucmVsZWFzZWQsImh0dHBzOi8vaHVnZ2luZ2ZhY2UuY28vQ2F1c2FsTE0vMzRiLWJldGEKCkdOVSBHZW5lcmFsIFB1YmxpYyBMaWNlbnNlIHYzLjAgCmdwbCB2My4wIiwsLCwsLCwsQ2F1c2FsTE0sLCwsWWVzClF3ZW4xLjUtMzJCLExhbmd1YWdlLCJDaGF0LExhbmd1YWdlIG1vZGVsaW5nL2dlbmVyYXRpb24sUXVhbnRpdGF0aXZlIHJlYXNvbmluZyxDb2RlIGdlbmVyYXRpb24sVHJhbnNsYXRpb24iLEFsaWJhYmEsUXdlbiBUZWFtLDIwMjQtMDItMDUsSW50cm9kdWNpbmcgUXdlbjEuNSxodHRwczovL3F3ZW5sbS5naXRodWIuaW8vYmxvZy9xd2VuMS41LywsLCwzMjAwMDAwMDAwMC4wLDMyQiwsInVwcGVyIGJvdW5kIGlzIHRha2VuIGZyb20gUXdlbjEuNSA3MkIgdHJhaW5pbmcgY29tcHV0ZSBlc3RpbWF0aW9uCgpsb3dlciBib3VuZCBpcyB0YWtlbiBmcm9tIFF3ZW4xLjUgMTRCIHRyYWluaW5nIGNvbXB1dGUgZXN0aW1hdGlvbiIsLCwsLCwsQ29uZmlkZW50LCJRd2VuMS41IGlzIHRoZSBiZXRhIHZlcnNpb24gb2YgUXdlbjIsIGEgdHJhbnNmb3JtZXItYmFzZWQgZGVjb2Rlci1vbmx5IGxhbmd1YWdlIG1vZGVsIHByZXRyYWluZWQgb24gYSBsYXJnZSBhbW91bnQgb2YgZGF0YS4gSW4gY29tcGFyaXNvbiB3aXRoIHRoZSBwcmV2aW91cyByZWxlYXNlZCBRd2VuLCB0aGUgaW1wcm92ZW1lbnRzIGluY2x1ZGU6Cgo4IG1vZGVsIHNpemVzLCBpbmNsdWRpbmcgMC41QiwgMS44QiwgNEIsIDdCLCAxNEIsIDMyQiBhbmQgNzJCIGRlbnNlIG1vZGVscywgYW5kIGFuIE1vRSBtb2RlbCBvZiAxNEIgd2l0aCAyLjdCIGFjdGl2YXRlZDsKU2lnbmlmaWNhbnQgcGVyZm9ybWFuY2UgaW1wcm92ZW1lbnQgaW4gaHVtYW4gcHJlZmVyZW5jZSBmb3IgY2hhdCBtb2RlbHM7Ck11bHRpbGluZ3VhbCBzdXBwb3J0IG9mIGJvdGggYmFzZSBhbmQgY2hhdCBtb2RlbHM7ClN0YWJsZSBzdXBwb3J0IG9mIDMySyBjb250ZXh0IGxlbmd0aCBmb3IgbW9kZWxzIG9mIGFsbCBzaXplcwpObyBuZWVkIG9mIHRydXN0X3JlbW90ZV9jb2RlLiIsLCxPcGVuIHdlaWdodHMgKHJlc3RyaWN0ZWQgdXNlKSxDaGluYSwsLCwsLDIwMjUtMTEtMjggMTE6NTM6NDQrMDA6MDAsLCwsLCxJbmR1c3RyeSwsMy4zNmUrMjMsMS4zZSsyNCwsVW5yZWxlYXNlZCwiaHR0cHM6Ly9odWdnaW5nZmFjZS5jby9Rd2VuL1F3ZW4xLjUtMzJCCiIiSWYgeW91IGFyZSBjb21tZXJjaWFsbHkgdXNpbmcgdGhlIE1hdGVyaWFscywgYW5kIHlvdXIgcHJvZHVjdCBvciBzZXJ2aWNlIGhhcyBtb3JlIHRoYW4gMTAwIG1pbGxpb24gbW9udGhseSBhY3RpdmUgdXNlcnMsIFlvdSBzaGFsbCByZXF1ZXN0IGEgbGljZW5zZSBmcm9tIFVzIiIiLFRydWUsLCwsLCxPcGVyYXRpb24gY291bnRpbmcsUXdlbiwsLCxZZXMKRGVlcFNlZWtNYXRoIDdCLExhbmd1YWdlLFF1YW50aXRhdGl2ZSByZWFzb25pbmcsIkRlZXBTZWVrLFRzaW5naHVhIFVuaXZlcnNpdHksUGVraW5nIFVuaXZlcnNpdHkiLCJaaGlob25nIFNoYW8sIFBlaXlpIFdhbmcsIFFpaGFvIFpodSwgUnVueGluIFh1LCBKdW54aWFvIFNvbmcsIFhpYW8gQmksIEhhb3dlaSBaaGFuZywgTWluZ2NodWFuIFpoYW5nLCBZLksuIExpLCBZLiBXdSwgRGF5YSBHdW8iLDIwMjQtMDItMDUsRGVlcFNlZWtNYXRoOiBQdXNoaW5nIHRoZSBMaW1pdHMgb2YgTWF0aGVtYXRpY2FsIFJlYXNvbmluZyBpbiBPcGVuIExhbmd1YWdlIE1vZGVscyxodHRwczovL2FyeGl2Lm9yZy9hYnMvMjQwMi4wMzMwMCwsLCw3MDAwMDAwMDAwLjAsIiIiT3VyIG1vZGVsIGlzIGluaXRpYWxpemVkIHdpdGggRGVlcFNlZWstQ29kZXItQmFzZS12MS41IDdCIChHdW8gZXQgYWwuLCAyMDI0KSBhbmQgdHJhaW5lZCBmb3IgNTAwQiB0b2tlbnMuIiIiLDEuMDE0ZSsyMyw4LjA0ZSsyMiAoYmFzZSBtb2RlbCkgKyAyLjFlKzIyIChmaW5lLXR1bmUpID0gMS4wMTRlKzIzLDUwMDAwMDAwMDAwMCwiIiJPdXIgbW9kZWwgaXMgaW5pdGlhbGl6ZWQgd2l0aCBEZWVwU2Vlay1Db2Rlci1CYXNlLXYxLjUgN0IgKEd1byBldCBhbC4sIDIwMjQpIGFuZCB0cmFpbmVkIGZvciA1MDBCIHRva2Vucy4iIiIsLCwsLENvbmZpZGVudCwiTWF0aGVtYXRpY2FsIHJlYXNvbmluZyBwb3NlcyBhIHNpZ25pZmljYW50IGNoYWxsZW5nZSBmb3IgbGFuZ3VhZ2UgbW9kZWxzIGR1ZSB0byBpdHMgY29tcGxleCBhbmQgc3RydWN0dXJlZCBuYXR1cmUuIEluIHRoaXMgcGFwZXIsIHdlIGludHJvZHVjZSBEZWVwU2Vla01hdGggN0IsIHdoaWNoIGNvbnRpbnVlcyBwcmUtdHJhaW5pbmcgRGVlcFNlZWstQ29kZXItQmFzZS12MS41IDdCIHdpdGggMTIwQiBtYXRoLXJlbGF0ZWQgdG9rZW5zIHNvdXJjZWQgZnJvbSBDb21tb24gQ3Jhd2wsIHRvZ2V0aGVyIHdpdGggbmF0dXJhbCBsYW5ndWFnZSBhbmQgY29kZSBkYXRhLiBEZWVwU2Vla01hdGggN0IgaGFzIGFjaGlldmVkIGFuIGltcHJlc3NpdmUgc2NvcmUgb2YgNTEuNyUgb24gdGhlIGNvbXBldGl0aW9uLWxldmVsIE1BVEggYmVuY2htYXJrIHdpdGhvdXQgcmVseWluZyBvbiBleHRlcm5hbCB0b29sa2l0cyBhbmQgdm90aW5nIHRlY2huaXF1ZXMsIGFwcHJvYWNoaW5nIHRoZSBwZXJmb3JtYW5jZSBsZXZlbCBvZiBHZW1pbmktVWx0cmEgYW5kIEdQVC00LiBTZWxmLWNvbnNpc3RlbmN5IG92ZXIgNjQgc2FtcGxlcyBmcm9tIERlZXBTZWVrTWF0aCA3QiBhY2hpZXZlcyA2MC45JSBvbiBNQVRILiBUaGUgbWF0aGVtYXRpY2FsIHJlYXNvbmluZyBjYXBhYmlsaXR5IG9mIERlZXBTZWVrTWF0aCBpcyBhdHRyaWJ1dGVkIHRvIHR3byBrZXkgZmFjdG9yczogRmlyc3QsIHdlIGhhcm5lc3MgdGhlIHNpZ25pZmljYW50IHBvdGVudGlhbCBvZiBwdWJsaWNseSBhdmFpbGFibGUgd2ViIGRhdGEgdGhyb3VnaCBhIG1ldGljdWxvdXNseSBlbmdpbmVlcmVkIGRhdGEgc2VsZWN0aW9uIHBpcGVsaW5lLiBTZWNvbmQsIHdlIGludHJvZHVjZSBHcm91cCBSZWxhdGl2ZSBQb2xpY3kgT3B0aW1pemF0aW9uIChHUlBPKSwgYSB2YXJpYW50IG9mIFByb3hpbWFsIFBvbGljeSBPcHRpbWl6YXRpb24gKFBQTyksIHRoYXQgZW5oYW5jZXMgbWF0aGVtYXRpY2FsIHJlYXNvbmluZyBhYmlsaXRpZXMgd2hpbGUgY29uY3VycmVudGx5IG9wdGltaXppbmcgdGhlIG1lbW9yeSB1c2FnZSBvZiBQUE8uIiwsLE9wZW4gd2VpZ2h0cyAocmVzdHJpY3RlZCB1c2UpLCJDaGluYSxDaGluYSxDaGluYSIsRGVlcFNlZWsgQ29kZXIgNi43QiwyLjFlKzIyLDYgRkxPUCAvIHRva2VuIC8gcGFyYW1ldGVyICogN0IgcGFyYW1ldGVycyAqIDUwMEIgdG9rZW5zID0gMi4xZSsyMiBGTE9QLCwsMjAyNS0xMS0yOCAxMTo1Mzo0NCswMDowMCwsLCwsLCJJbmR1c3RyeSxBY2FkZW1pYSxBY2FkZW1pYSIsLCwsLFVucmVsZWFzZWQsImRlZXBzZWVrIGxpY2Vuc2UKaHR0cHM6Ly9odWdnaW5nZmFjZS5jby9kZWVwc2Vlay1haS9kZWVwc2Vlay1tYXRoLTdiLWJhc2UiLFRydWUsLCwsLCxPcGVyYXRpb24gY291bnRpbmcsZGVlcHNlZWstYWksLCwsWWVzCkdlbWluaSAyLjAgRmxhc2gtTGl0ZSwiTGFuZ3VhZ2UsVmlzaW9uLFZpZGVvLFNwZWVjaCxNdWx0aW1vZGFsIiwiTGFuZ3VhZ2UgbW9kZWxpbmcvZ2VuZXJhdGlvbixRdWVzdGlvbiBhbnN3ZXJpbmcsVHJhbnNsYXRpb24sVGV4dCBjbGFzc2lmaWNhdGlvbixRdWFudGl0YXRpdmUgcmVhc29uaW5nLENvZGUgZ2VuZXJhdGlvbixWaXN1YWwgcXVlc3Rpb24gYW5zd2VyaW5nLFZpZGVvIGRlc2NyaXB0aW9uLFNwZWVjaCByZWNvZ25pdGlvbiAoQVNSKSIsR29vZ2xlIERlZXBNaW5kLCwyMDI0LTAyLTA1LEdlbWluaSAyLjAgRmxhc2gtTGl0ZSBNb2RlbCBDYXJkLCJodHRwczovL2RlZXBtaW5kLmdvb2dsZS9tb2RlbHMvZ2VtaW5pL2ZsYXNoLWxpdGUvCgpodHRwczovL3N0b3JhZ2UuZ29vZ2xlYXBpcy5jb20vbW9kZWwtY2FyZHMvZG9jdW1lbnRzL2dlbWluaS0yLWZsYXNoLWxpdGUucGRmIiwsLCwsLCwsLCwsLEdvb2dsZSBUUFUgdjZlIFRyaWxsaXVtLCxVbmtub3duLCJEZXNjcmlwdGlvbjogR2VtaW5pIDIuMCBGbGFzaC1MaXRlIGlzIGEgbWVtYmVyIG9mIHRoZSBHZW1pbmkgMi4wIHNlcmllcyBvZiBtb2RlbHMsIGEgc3VpdGUgb2YgaGlnaGx5LWNhcGFibGUsIG5hdGl2ZWx5IG11bHRpbW9kYWwgbW9kZWxzIGRlc2lnbmVkIHRvIHBvd2VyIGEgbmV3IGVyYSBvZiBhZ2VudGljIHN5c3RlbXMuCkdlbWluaSAyLjAgRmxhc2gtTGl0ZSBpcyBHb29nbGXigJlzIG1vc3QgY29zdC1lZmZpY2llbnQgbW9kZWwsIHN0cmlraW5nIGEgYmFsYW5jZSBiZXR3ZWVuIGVmZmljaWVuY3kgYW5kIHF1YWxpdHkgdGFyZ2V0aW5nIGxvdy1jb3N0IHdvcmtmbG93cy4KSW5wdXRzOiBUZXh0IHN0cmluZ3MgKGUuZy4sIGEgcXVlc3Rpb24sIGEgcHJvbXB0LCBhIGRvY3VtZW50KHMpIHRvIGJlIHN1bW1hcml6ZWQpLCBpbWFnZXMsIGF1ZGlvLCBhbmQgdmlkZW8gZmlsZXMsIHdpdGggYSAxLDA0OCw1NzYgdG9rZW4gY29udGV4dCB3aW5kb3cuCk91dHB1dHM6IFRleHQsIHdpdGggYW4gOCwxOTIgdG9rZW4gb3V0cHV0LgpBcmNoaXRlY3R1cmU6IFRoZSBHZW1pbmkgMi4wIHNlcmllcyBidWlsZHMgdXBvbiB0aGUgc3BhcnNlIE1peHR1cmUtb2YtRXhwZXJ0cyAoTW9FKSBUcmFuc2Zvcm1lciBhcmNoaXRlY3R1cmUgKENsYXJrIGV0IGFsLiwgMjAyMDsgRmVkdXMgZXQgYWwuLCAyMDIxOyBMZXBpa2hpbiBldCBhbC4sIDIwMjA7IFJpcXVl</x:v>
      </x:c>
    </x:row>
    <x:row r="140" ht="18" customHeight="1">
      <x:c r="A140" s="17" t="n">
        <x:v>135</x:v>
      </x:c>
      <x:c r="B140" s="17" t="n">
        <x:v>310</x:v>
      </x:c>
      <x:c r="C140" s="160" t="str">
        <x:v>bG1lIGV0CmFsLiwgMjAyMTsgU2hhemVlciBldCBhbC4sIDIwMTc7IFpvcGggZXQgYWwuLCAyMDIyKSB1c2VkIGluIEdlbWluaSAxLjUuIEtleSBlbmhhbmNlbWVudHMgaW4gR2VtaW5pIDIuMCBpbmNsdWRlIHJlZmluZWQgYXJjaGl0ZWN0dXJhbCBkZXNpZ24gYW5kIG5vdmVsIG9wdGltaXphdGlvbiBtZXRob2RzLCBsZWFkaW5nIHRvIHN1YnN0YW50aWFsCmltcHJvdmVtZW50cyBpbiB0cmFpbmluZyBzdGFiaWxpdHkgYW5kIGNvbXB1dGF0aW9uYWwgZWZmaWNpZW5jeS4gRWFjaCBtb2RlbCB3aXRoaW4gdGhlIDIuMCBmYW1pbHksIGluY2x1ZGluZyBHZW1pbmkgMi4wIEZsYXNoLUxpdGUsIGlzIGNhcmVmdWxseSBkZXNpZ25lZCBhbmQgY2FsaWJyYXRlZCB0byBhY2hpZXZlIGFuIG9wdGltYWwKYmFsYW5jZSBiZXR3ZWVuIHF1YWxpdHkgYW5kIHBlcmZvcm1hbmNlIGZvciB0aGVpciBzcGVjaWZpYyBkb3duc3RyZWFtIGFwcGxpY2F0aW9ucy4gCiIsLCxBUEkgYWNjZXNzLFVuaXRlZCBTdGF0ZXMgb2YgQW1lcmljYSwsLCwsLDIwMjYtMDItMTEgMjI6MTk6MjArMDA6MDAsLCwsLCxJbmR1c3RyeSwsLCwsVW5yZWxlYXNlZCwiR29vZ2xlIEFJIFN0dWRpbwpHZW1pbmkgQVBJClZlcnRleCBBSSIsLCwsLCwsLCwsLCxObwpRd2VuMS41LTcyQixMYW5ndWFnZSwiQ2hhdCxMYW5ndWFnZSBtb2RlbGluZy9nZW5lcmF0aW9uLFF1YW50aXRhdGl2ZSByZWFzb25pbmcsQ29kZSBnZW5lcmF0aW9uLFRyYW5zbGF0aW9uIixBbGliYWJhLFF3ZW4gVGVhbSwyMDI0LTAyLTA0LEludHJvZHVjaW5nIFF3ZW4xLjUsaHR0cHM6Ly9xd2VubG0uZ2l0aHViLmlvL2Jsb2cvcXdlbjEuNS8sLFNPVEEgaW1wcm92ZW1lbnQsIiMxIGluIEMtRXZhbCAoODQuMSwgYmV0dGVyIHRoYW4gUXdlbi03MkIuIGh0dHBzOi8vcXdlbmxtLmdpdGh1Yi5pby9ibG9nL3F3ZW4xLjUvLCBodHRwczovL2NldmFsYmVuY2htYXJrLmNvbS9zdGF0aWMvbGVhZGVyYm9hcmQuaHRtbCkiLDcyMDAwMDAwMDAwLjAsNzJCLDEuM2UrMjQsIjNUIHRyYWluaW5nIHRva2VuczogaHR0cHM6Ly9naXRodWIuY29tL1F3ZW5MTS9Rd2VuMi9pc3N1ZXMvOTcgCgo2ICogNzIgYmlsbGlvbiAqIDMgdHJpbGxpb24gPSB+MS4zZTI0IiwzMDAwMDAwMDAwMDAwLDMgdHJpbGxpb24gdG9rZW5zIGZyb20gdGhpcyByZXNwb25zZSBodHRwczovL2dpdGh1Yi5jb20vUXdlbkxNL1F3ZW4yL2lzc3Vlcy85NywsLCwsQ29uZmlkZW50LCJJbiByZWNlbnQgbW9udGhzLCBvdXIgZm9jdXMgaGFzIGJlZW4gb24gZGV2ZWxvcGluZyBhIOKAnGdvb2TigJ0gbW9kZWwgd2hpbGUgb3B0aW1pemluZyB0aGUgZGV2ZWxvcGVyIGV4cGVyaWVuY2UuIEFzIHdlIHByb2dyZXNzIHRvd2FyZHMgUXdlbjEuNSwgdGhlIG5leHQgaXRlcmF0aW9uIGluIG91ciBRd2VuIHNlcmllcywgdGhpcyB1cGRhdGUgYXJyaXZlcyBqdXN0IGJlZm9yZSB0aGUgQ2hpbmVzZSBOZXcgWWVhci4gV2l0aCBRd2VuMS41LCB3ZSBhcmUgb3Blbi1zb3VyY2luZyBiYXNlIGFuZCBjaGF0IG1vZGVscyBhY3Jvc3Mgc2l4IHNpemVzOiAwLjVCLCAxLjhCLCA0QiwgN0IsIDE0QiwgYW5kIDcyQi4gSW4gbGluZSB3aXRoIHRyYWRpdGlvbiwgd2XigJlyZSBhbHNvIHByb3ZpZGluZyBxdWFudGl6ZWQgbW9kZWxzLCBpbmNsdWRpbmcgSW50NCBhbmQgSW50OCBHUFRRIG1vZGVscywgYXMgd2VsbCBhcyBBV1EgYW5kIEdHVUYgcXVhbnRpemVkIG1vZGVscy4gVG8gZW5oYW5jZSB0aGUgZGV2ZWxvcGVyIGV4cGVyaWVuY2UsIHdl4oCZdmUgbWVyZ2VkIFF3ZW4xLjXigJlzIGNvZGUgaW50byBIdWdnaW5nIEZhY2UgdHJhbnNmb3JtZXJzLCBtYWtpbmcgaXQgYWNjZXNzaWJsZSB3aXRoIHRyYW5zZm9ybWVycz49NC4zNy4wIHdpdGhvdXQgbmVlZGluZyB0cnVzdF9yZW1vdGVfY29kZS4iLCwsT3BlbiB3ZWlnaHRzIChyZXN0cmljdGVkIHVzZSksQ2hpbmEsLCwsLCwyMDI1LTEyLTE4IDA1OjQ1OjExKzAwOjAwLCwiVGhlcmUgaXMgbm8gcGFwZXIgdG8gcmVmZXJlbmNlLCBubyBpbmZvcm1hdGlvbiBhYm91dCBoYXJkd2FyZSB1c2VkIGZvciB0cmFpbmluZyBmb3VuZCBpbiBtZWRpYS4iLCwsbm90IGxpc3RlZCxJbmR1c3RyeSwsLCwsVW5yZWxlYXNlZCwicmVzdHJpY3Rpb24gb24gPjEwMG0gbW9udGhseSB1c2VyczoKCmh0dHBzOi8vaHVnZ2luZ2ZhY2UuY28vUXdlbi9Rd2VuMS41LTcyQi9ibG9iL21haW4vTElDRU5TRSIsVHJ1ZSwsLCwsLE9wZXJhdGlvbiBjb3VudGluZyxRd2VuLCwsLFllcwpRd2VuMS41LTdCLExhbmd1YWdlLCJDaGF0LExhbmd1YWdlIG1vZGVsaW5nL2dlbmVyYXRpb24sUXVhbnRpdGF0aXZlIHJlYXNvbmluZyxDb2RlIGdlbmVyYXRpb24sVHJhbnNsYXRpb24iLEFsaWJhYmEsUXdlbiBUZWFtLDIwMjQtMDItMDQsSW50cm9kdWNpbmcgUXdlbjEuNSxodHRwczovL2h1Z2dpbmdmYWNlLmNvL1F3ZW4vUXdlbjEuNS03QiwsLCw3MDAwMDAwMDAwLjAsN0IsMS42OGUrMjMsNiBGTE9QIC8gcGFyYW1ldGVyIC8gdG9rZW4gKiA3KjEwXjkgcGFyYW1ldGVycyAqIDQqMTBeMTIgdG9rZW5zID0gIDEuNjhlKzIzIEZMT1AsLDQgdHJpbGxpb24gdG9rZW5zIGZyb20gdGhpcyByZXNwb25zZSBodHRwczovL2dpdGh1Yi5jb20vUXdlbkxNL1F3ZW4yL2lzc3Vlcy85NywsLCwsQ29uZmlkZW50LCJRd2VuMS41IGlzIHRoZSBiZXRhIHZlcnNpb24gb2YgUXdlbjIsIGEgdHJhbnNmb3JtZXItYmFzZWQgZGVjb2Rlci1vbmx5IGxhbmd1YWdlIG1vZGVsIHByZXRyYWluZWQgb24gYSBsYXJnZSBhbW91bnQgb2YgZGF0YS4gSW4gY29tcGFyaXNvbiB3aXRoIHRoZSBwcmV2aW91cyByZWxlYXNlZCBRd2VuLCB0aGUgaW1wcm92ZW1lbnRzIGluY2x1ZGU6Cgo4IG1vZGVsIHNpemVzLCBpbmNsdWRpbmcgMC41QiwgMS44QiwgNEIsIDdCLCAxNEIsIDMyQiBhbmQgNzJCIGRlbnNlIG1vZGVscywgYW5kIGFuIE1vRSBtb2RlbCBvZiAxNEIgd2l0aCAyLjdCIGFjdGl2YXRlZDsKU2lnbmlmaWNhbnQgcGVyZm9ybWFuY2UgaW1wcm92ZW1lbnQgaW4gaHVtYW4gcHJlZmVyZW5jZSBmb3IgY2hhdCBtb2RlbHM7Ck11bHRpbGluZ3VhbCBzdXBwb3J0IG9mIGJvdGggYmFzZSBhbmQgY2hhdCBtb2RlbHM7ClN0YWJsZSBzdXBwb3J0IG9mIDMySyBjb250ZXh0IGxlbmd0aCBmb3IgbW9kZWxzIG9mIGFsbCBzaXplcwpObyBuZWVkIG9mIHRydXN0X3JlbW90ZV9jb2RlLiIsLCxPcGVuIHdlaWdodHMgKHVucmVzdHJpY3RlZCksQ2hpbmEsLCwsLCwyMDI1LTExLTI4IDExOjUzOjQ0KzAwOjAwLCwsLCwsSW5kdXN0cnksLCwsLFVucmVsZWFzZWQsaHR0cHM6Ly9odWdnaW5nZmFjZS5jby9Rd2VuL1F3ZW4xLjUtN0IsVHJ1ZSwsLCwsLE9wZXJhdGlvbiBjb3VudGluZyxRd2VuLCwsLFllcwpRd2VuMS41LTE0QixMYW5ndWFnZSwiQ2hhdCxMYW5ndWFnZSBtb2RlbGluZy9nZW5lcmF0aW9uLFF1YW50aXRhdGl2ZSByZWFzb25pbmcsQ29kZSBnZW5lcmF0aW9uLFRyYW5zbGF0aW9uIixBbGliYWJhLFF3ZW4gVGVhbSwyMDI0LTAyLTA0LEludHJvZHVjaW5nIFF3ZW4xLjUsaHR0cHM6Ly9odWdnaW5nZmFjZS5jby9Rd2VuL1F3ZW4xLjUtMTRCLCwsLDE0MDAwMDAwMDAwLjAsMTRCLDMuMzZlKzIzLDYgRkxPUCAvIHBhcmFtZXRlciAvIHRva2VuICogMTQqMTBeOSBwYXJhbWV0ZXJzICogNCoxMF4xMiB0b2tlbnMgPSAgMy4zNmUrMjMgRkxPUCwsNCB0cmlsbGlvbiB0b2tlbnMgZnJvbSB0aGlzIHJlc3BvbnNlIGh0dHBzOi8vZ2l0aHViLmNvbS9Rd2VuTE0vUXdlbjIvaXNzdWVzLzk3LCwsLCxDb25maWRlbnQsIlF3ZW4xLjUgaXMgdGhlIGJldGEgdmVyc2lvbiBvZiBRd2VuMiwgYSB0cmFuc2Zvcm1lci1iYXNlZCBkZWNvZGVyLW9ubHkgbGFuZ3VhZ2UgbW9kZWwgcHJldHJhaW5lZCBvbiBhIGxhcmdlIGFtb3VudCBvZiBkYXRhLiBJbiBjb21wYXJpc29uIHdpdGggdGhlIHByZXZpb3VzIHJlbGVhc2VkIFF3ZW4sIHRoZSBpbXByb3ZlbWVudHMgaW5jbHVkZToKCjggbW9kZWwgc2l6ZXMsIGluY2x1ZGluZyAwLjVCLCAxLjhCLCA0QiwgN0IsIDE0QiwgMzJCIGFuZCA3MkIgZGVuc2UgbW9kZWxzLCBhbmQgYW4gTW9FIG1vZGVsIG9mIDE0QiB3aXRoIDIuN0IgYWN0aXZhdGVkOwpTaWduaWZpY2FudCBwZXJmb3JtYW5jZSBpbXByb3ZlbWVudCBpbiBodW1hbiBwcmVmZXJlbmNlIGZvciBjaGF0IG1vZGVsczsKTXVsdGlsaW5ndWFsIHN1cHBvcnQgb2YgYm90aCBiYXNlIGFuZCBjaGF0IG1vZGVsczsKU3RhYmxlIHN1cHBvcnQgb2YgMzJLIGNvbnRleHQgbGVuZ3RoIGZvciBtb2RlbHMgb2YgYWxsIHNpemVzCk5vIG5lZWQgb2YgdHJ1c3RfcmVtb3RlX2NvZGUuIiwsLE9wZW4gd2VpZ2h0cyAodW5yZXN0cmljdGVkKSxDaGluYSwsLCwsLDIwMjUtMTEtMjggMTE6NTM6NDQrMDA6MDAsLCwsLCxJbmR1c3RyeSwsLCwsVW5yZWxlYXNlZCxodHRwczovL2h1Z2dpbmdmYWNlLmNvL1F3ZW4vUXdlbjEuNS0xNEIsVHJ1ZSwsLCwsLE9wZXJhdGlvbiBjb3VudGluZyxRd2VuLCwsLFllcwpPTE1vLTdCLExhbmd1YWdlLCJMYW5ndWFnZSBtb2RlbGluZy9nZW5lcmF0aW9uLENoYXQiLCJBbGxlbiBJbnN0aXR1dGUgZm9yIEFJLFVuaXZlcnNpdHkgb2YgV2FzaGluZ3RvbiIsIkRpcmsgR3JvZW5ldmVsZCwgSXogQmVsdGFneSwgUGV0ZSBXYWxzaCwgQWtzaGl0YSBCaGFnaWEsIFJvZG5leSBLaW5uZXksIE95dmluZCBUYWZqb3JkLCBBbmFueWEgSGFyc2ggSmhhLCBIYW1pc2ggSXZpc29uLCBJYW4gTWFnbnVzc29uLCBZaXpob25nIFdhbmcsIFNoYW5lIEFyb3JhLCBEYXZpZCBBdGtpbnNvbiwgUnVzc2VsbCBBdXRodXIsIEtoeWF0aGkgUmFnaGF2aSBDaGFuZHUsIEFybWFuIENvaGFuLCBKZW5uaWZlciBEdW1hcywgWWFuYWkgRWxhemFyLCBZdWxpbmcgR3UsIEphY2sgSGVzc2VsLCBUdXNoYXIgS2hvdCwgV2lsbGlhbSBNZXJyaWxsLCBKYWNvYiBNb3JyaXNvbiwgTmlrbGFzIE11ZW5uaWdob2ZmLCBBYWthbmtzaGEgTmFpaywgQ3J5c3RhbCBOYW0sIE1hdHRoZXcgRS4gUGV0ZXJzLCBWYWxlbnRpbmEgUHlhdGtpbiwgQWJoaWxhc2hhIFJhdmljaGFuZGVyLCBEdXN0aW4gU2Nod2VuaywgU2F1cmFiaCBTaGFoLCBXaWxsIFNtaXRoLCBFbW1hIFN0cnViZWxsLCBOaXNoYW50IFN1YnJhbWFuaSwgTWl0Y2hlbGwgV29ydHNtYW4sIFByYWRlZXAgRGFzaWdpLCBOYXRoYW4gTGFtYmVydCwgS3lsZSBSaWNoYXJkc29uLCBMdWtlIFpldHRsZW1veWVyLCBKZXNzZSBEb2RnZSwgS3lsZSBMbywgTHVjYSBTb2xkYWluaSwgTm9haCBBLiBTbWl0aCwgSGFubmFuZWggSGFqaXNoaXJ6aSIsMjAyNC0wMi0wMSxPTE1vOiBBY2NlbGVyYXRpbmcgdGhlIFNjaWVuY2Ugb2YgTGFuZ3VhZ2UgTW9kZWxzLGh0dHBzOi8vYXJ4aXYub3JnL2Ficy8yNDAyLjAwODM4djEsLCwsNzAwMDAwMDAwMC4wLCwxLjAzMzJlKzIzLCJkaXJlY3QgY2FsY3VsYXRpb246CjYqN0IqMi40NnRyaWxsaW9uPTEuMDMzMiDDlyAxMF4yMwoKKGNhbGN1bGF0aW9uIGFsc28gcmVwb3JvZHVjZWQgYnkgdGhlIGRldmVsb3BlcnMgaW4gaHR0cHM6Ly9hcnhpdi5vcmcvcGRmLzI1MDEuMDA2NTYpIiwyMDAwMDAwMDAwMDAwLCIiIldlIGJ1aWx0IG91ciB0cmFpbmluZyBkYXRhc2V0IG91dCBvZiBhIDJULXRva2VuIHNhbXBsZSBmcm9tIG91ciBvcGVuIGRhdGFzZXQsIERvbG1hIFsuLi5dIEFsbCBvZiBvdXIgcmVsZWFzZWQgbW9kZWxzIGhhdmUgYmVlbiB0cmFpbmVkIHRvIGF0IGxlYXN0IDJUIHRva2VucyAoYSBzaW5nbGUgZXBvY2ggb3ZlciBvdXIgdHJhaW5pbmcgZGF0YSksIGFuZCBzb21lIGhhdmUgYmVlbiB0cmFpbmVkIGJleW9uZCB0aGF0IGJ5IHN0YXJ0aW5nIGEgc2Vjb25kIGVwb2NoIG92ZXIgdGhlIGRhdGEgd2l0aCBhIGRpZmZlcmVudCBzaHVmZmxpbmcgb3JkZXIiIiAKClRhYmxlIDEgaW5kaWNhdGVzIHRvdGFsIHRva2VucyBzZWVuIGFyZSAyLjQ2VCBmb3IgdGhlIDdCIHBhcmFtZXRlciBtb2RlbCwgdGhvdWdoIG5vdGUgdGhhdCBhIGxhdGVyIHJlbGVhc2UgaW4gSnVseSAyMDI0IGhhcyBiZWVuIHRyYWluZWQgdG8gMi43NVQgdG9rZW5zOiBodHRwczovL2dpdGh1Yi5jb20vYWxsZW5haS9PTE1vP3RhYj1yZWFkbWUtb3YtZmlsZSIsLCwiQU1EIFJhZGVvbiBJbnN0aW5jdCBNSTI1MFgsTlZJRElBIEExMDAiLCxDb25maWRlbnQsIkxhbmd1YWdlIG1vZGVscyAoTE1zKSBoYXZlIGJlY29tZSB1YmlxdWl0b3VzIGluIGJvdGggTkxQIHJlc2VhcmNoIGFuZCBpbiBjb21tZXJjaWFsIHByb2R1Y3Qgb2ZmZXJpbmdzLiBBcyB0aGVpciBjb21tZXJjaWFsIGltcG9ydGFuY2UgaGFzIHN1cmdlZCwgdGhlIG1vc3QgcG93ZXJmdWwgbW9kZWxzIGhhdmUgYmVjb21lIGNsb3NlZCBvZmYsIGdhdGVkIGJlaGluZCBwcm9wcmlldGFyeSBpbnRlcmZhY2VzLCB3aXRoIGltcG9ydGFudCBkZXRhaWxzIG9mIHRoZWlyIHRyYWluaW5nIGRhdGEsIGFyY2hpdGVjdHVyZXMsIGFuZCBkZXZlbG9wbWVudCB1bmRpc2Nsb3NlZC4gR2l2ZW4gdGhlIGltcG9ydGFuY2Ugb2YgdGhlc2UgZGV0YWlscyBpbiBzY2llbnRpZmljYWxseSBzdHVkeWluZyB0aGVzZSBtb2RlbHMsIGluY2x1ZGluZyB0aGVpciBiaWFzZXMgYW5kIHBvdGVudGlhbCByaXNrcywgd2UgYmVsaWV2ZSBpdCBpcyBlc3NlbnRpYWwgZm9yIHRoZSByZXNlYXJjaCBjb21tdW5pdHkgdG8gaGF2ZSBhY2Nlc3MgdG8gcG93ZXJmdWwsIHRydWx5IG9wZW4gTE1zLiBUbyB0aGlzIGVuZCwgdGhpcyB0ZWNobmljYWwgcmVwb3J0IGRldGFpbHMgdGhlIGZpcnN0IHJlbGVhc2Ugb2YgT0xNbywgYSBzdGF0ZS1vZi10aGUtYXJ0LCB0cnVseSBPcGVuIExhbmd1YWdlIE1vZGVsIGFuZCBpdHMgZnJhbWV3b3JrIHRvIGJ1aWxkIGFuZCBzdHVkeSB0aGUgc2NpZW5jZSBvZiBsYW5ndWFnZSBtb2RlbGluZy4gVW5saWtlIG1vc3QgcHJpb3IgZWZmb3J0cyB0aGF0IGhhdmUgb25seSByZWxlYXNlZCBtb2RlbCB3ZWlnaHRzIGFuZCBpbmZlcmVuY2UgY29kZSwgd2UgcmVsZWFzZSBPTE1vIGFuZCB0aGUgd2hvbGUgZnJhbWV3b3JrLCBpbmNsdWRpbmcgdHJhaW5pbmcgZGF0YSBhbmQgdHJhaW5pbmcgYW5kIGV2YWx1YXRpb24gY29kZS4gV2UgaG9wZSB0aGlzIHJlbGVhc2Ugd2lsbCBlbXBvd2VyIGFuZCBzdHJlbmd0aGVuIHRoZSBvcGVuIHJlc2VhcmNoIGNvbW11bml0eSBhbmQgaW5zcGlyZSBhIG5ldyB3YXZlIG9mIGlubm92YXRpb24uIiwxLjIzLCxPcGVuIHdlaWdodHMgKHVucmVzdHJpY3RlZCksIlVuaXRlZCBTdGF0ZXMgb2YgQW1lcmljYSxVbml0ZWQgU3RhdGVzIG9mIEFtZXJpY2EiLCwsLCwsMjAyNS0xMS0yOCAxMTo1Mzo0NCswMDowMCwsIkxVTUkgc3VwZXJjb21wdXRlciwgIE1vc2FpY01MIChEYXRhYnJpY2tzKSIsLDQwMDAwMDAuMCwiRm9yIE9MTW8tMUIgYW5kIC03QiBtb2RlbHMsIHdlIHVzZSBhIGNvbnN0YW50IGdsb2JhbCBiYXRjaCBzaXplIG9mIAphcHByb3hpbWF0ZWx5IDRNIHRva2VucyAoMjA0OCBpbnN0YW5jZXMsIGVhY2ggd2l0aCBhIHNlcXVlbmNlIGxlbmd0aCBvZiAyMDQ4IHRva2VucykuIiwiUmVzZWFyY2ggY29sbGVjdGl2ZSxBY2FkZW1pYSIsLCwsLE9wZW4gc291cmNlLCJMaWNlbnNlOiBUaGUgY29kZSBhbmQgbW9kZWwgYXJlIHJlbGVhc2VkIHVuZGVyIEFwYWNoZSAyLjAuCgpXZWlnaHRzIGh0dHBzOi8vaHVnZ2luZ2ZhY2UuY28vYWxsZW5haS9PTE1vLTdCCkNvZGUgaHR0cHM6Ly9naXRodWIuY29tL2FsbGVuYWkvT0xNbyIsVHJ1ZSwsLCwsLE9wZXJhdGlvbiBjb3VudGluZyxhbGxlbmFpLCwsLFllcwpPTE1vLTFCLExhbmd1YWdlLCJMYW5ndWFnZSBtb2RlbGluZy9nZW5lcmF0aW9uLENoYXQiLCJBbGxlbiBJbnN0aXR1dGUgZm9yIEFJLFVuaXZlcnNpdHkgb2YgV2FzaGluZ3RvbiIsIkRpcmsgR3JvZW5ldmVsZCwgSXogQmVsdGFneSwgUGV0ZSBXYWxzaCwgQWtzaGl0YSBCaGFnaWEsIFJvZG5leSBLaW5uZXksIE95dmluZCBUYWZqb3JkLCBBbmFueWEgSGFyc2ggSmhhLCBIYW1pc2ggSXZpc29uLCBJYW4gTWFnbnVzc29uLCBZaXpob25nIFdhbmcsIFNoYW5lIEFyb3JhLCBEYXZpZCBBdGtpbnNvbiwgUnVzc2VsbCBBdXRodXIsIEtoeWF0aGkgUmFnaGF2aSBDaGFuZHUsIEFybWFuIENvaGFuLCBKZW5uaWZlciBEdW1hcywgWWFuYWkgRWxhemFyLCBZdWxpbmcgR3UsIEphY2sgSGVzc2VsLCBUdXNoYXIgS2hvdCwgV2lsbGlhbSBNZXJyaWxsLCBKYWNvYiBNb3JyaXNvbiwgTmlrbGFzIE11ZW5uaWdob2ZmLCBBYWthbmtzaGEgTmFpaywgQ3J5c3RhbCBOYW0sIE1hdHRoZXcgRS4gUGV0ZXJzLCBWYWxlbnRpbmEgUHlhdGtpbiwgQWJoaWxhc2hhIFJhdmljaGFuZGVyLCBEdXN0aW4gU2Nod2VuaywgU2F1cmFiaCBTaGFoLCBXaWxsIFNtaXRoLCBFbW1hIFN0cnViZWxsLCBOaXNoYW50IFN1YnJhbWFuaSwgTWl0Y2hlbGwgV29ydHNtYW4sIFByYWRlZXAgRGFzaWdpLCBOYXRoYW4gTGFtYmVydCwgS3lsZSBSaWNoYXJkc29uLCBMdWtlIFpldHRsZW1veWVyLCBKZXNzZSBEb2RnZSwgS3lsZSBMbywgTHVjYSBTb2xkYWluaSwgTm9haCBBLiBTbWl0aCwgSGFubmFuZWggSGFqaXNoaXJ6aSIsMjAyNC0wMi0wMSxPTE1vOiBBY2NlbGVyYXRpbmcgdGhlIFNjaWVuY2Ugb2YgTGFuZ3VhZ2UgTW9kZWxzLGh0dHBzOi8vYXJ4aXYub3JnL2Ficy8yNDAyLjAwODM4djEsLCwsMTAwMDAwMDAwMC4wLCwxLjJlKzIyLCJkaXJlY3QgY2FsY3VsYXRpb246CjYqMUIqMnRyaWxsaW9uPTEuMmUyMgoKKGNhbGN1bGF0aW9uIGFsc28gcmVwb3JvZHVjZWQgYnkgdGhlIGRldmVsb3BlcnMgaW4gaHR0cHM6Ly9hcnhpdi5vcmcvcGRmLzI1MDEuMDA2NTYpIiwyMDAwMDAwMDAwMDAwLCIiIldlIGJ1aWx0IG91ciB0cmFpbmluZyBkYXRhc2V0IG91dCBvZiBhIDJULXRva2VuIHNhbXBsZSBmcm9tIG91ciBvcGVuIGRhdGFzZXQsIERvbG1hIFsuLi5dIEFsbCBvZiBvdXIgcmVsZWFzZWQgbW9kZWxzIGhhdmUgYmVlbiB0cmFpbmVkIHRvIGF0IGxlYXN0IDJUIHRva2VucyAoYSBzaW5nbGUgZXBvY2ggb3ZlciBvdXIgdHJhaW5pbmcgZGF0YSksIGFuZCBzb21lIGhhdmUgYmVlbiB0cmFpbmVkIGJleW9uZCB0aGF0IGJ5IHN0YXJ0aW5nIGEgc2Vjb25kIGVwb2NoIG92ZXIgdGhlIGRhdGEgd2l0aCBhIGRpZmZlcmVudCBzaHVmZmxpbmcgb3JkZXIiIiAiLCwsIkFNRCBSYWRlb24gSW5zdGluY3QgTUkyNTBYLE5WSURJQSBBMTAwIiwsQ29uZmlkZW50LCJMYW5ndWFnZSBtb2RlbHMgKExNcykgaGF2ZSBiZWNvbWUgdWJpcXVpdG91cyBpbiBib3RoIE5MUCByZXNlYXJjaCBhbmQgaW4gY29tbWVyY2lhbCBwcm9kdWN0IG9mZmVyaW5ncy4gQXMgdGhlaXIgY29tbWVyY2lhbCBpbXBvcnRhbmNlIGhhcyBzdXJnZWQsIHRoZSBtb3N0IHBvd2VyZnVsIG1vZGVscyBoYXZlIGJlY29tZSBjbG9zZWQgb2ZmLCBnYXRlZCBiZWhpbmQgcHJvcHJpZXRhcnkgaW50ZXJmYWNlcywgd2l0aCBpbXBvcnRhbnQgZGV0YWlscyBvZiB0aGVpciB0cmFpbmluZyBkYXRhLCBhcmNoaXRlY3R1cmVzLCBhbmQgZGV2ZWxvcG1lbnQgdW5kaXNjbG9zZWQuIEdpdmVuIHRoZSBpbXBvcnRhbmNlIG9mIHRoZXNlIGRldGFpbHMgaW4gc2NpZW50aWZpY2FsbHkgc3R1ZHlpbmcgdGhlc2UgbW9kZWxzLCBpbmNsdWRpbmcgdGhlaXIgYmlhc2VzIGFuZCBwb3RlbnRpYWwgcmlza3MsIHdlIGJlbGlldmUgaXQgaXMgZXNzZW50aWFsIGZvciB0aGUgcmVzZWFyY2ggY29tbXVuaXR5IHRvIGhhdmUgYWNjZXNzIHRvIHBvd2VyZnVsLCB0cnVseSBvcGVuIExNcy4gVG8gdGhpcyBlbmQsIHRoaXMgdGVjaG5pY2FsIHJlcG9ydCBkZXRhaWxzIHRoZSBmaXJzdCByZWxlYXNlIG9mIE9MTW8sIGEgc3RhdGUtb2YtdGhlLWFydCwgdHJ1bHkgT3BlbiBMYW5ndWFnZSBNb2RlbCBhbmQgaXRzIGZyYW1ld29yayB0byBidWlsZCBhbmQgc3R1ZHkgdGhlIHNjaWVuY2Ugb2YgbGFuZ3VhZ2UgbW9kZWxpbmcuIFVubGlrZSBtb3N0IHByaW9yIGVmZm9ydHMgdGhhdCBoYXZlIG9ubHkgcmVsZWFzZWQgbW9kZWwgd2VpZ2h0cyBhbmQgaW5mZXJlbmNlIGNvZGUsIHdlIHJlbGVhc2UgT0xNbyBhbmQgdGhlIHdob2xlIGZyYW1ld29yaywgaW5jbHVkaW5nIHRyYWluaW5nIGRhdGEgYW5kIHRyYWluaW5nIGFuZCBldmFsdWF0aW9uIGNvZGUuIFdlIGhvcGUgdGhpcyByZWxlYXNlIHdpbGwgZW1wb3dlciBhbmQgc3RyZW5ndGhlbiB0aGUgb3BlbiByZXNlYXJjaCBjb21tdW5pdHkgYW5kIGluc3BpcmUgYSBuZXcgd2F2ZSBvZiBpbm5vdmF0aW9uLiIsMS4wLCxPcGVuIHdlaWdodHMgKHVucmVzdHJpY3RlZCksIlVuaXRlZCBTdGF0ZXMgb2YgQW1lcmljYSxVbml0ZWQgU3RhdGVzIG9mIEFtZXJpY2EiLCwsLCwsMjAyNS0xMS0yOCAxMTo1Mzo0NCswMDowMCwsIkxVTUkgc3VwZXJjb21wdXRlciwgIE1vc2FpY01MIChEYXRhYnJpY2tzKSIsLDQwMDAwMDAuMCwiRm9yIE9MTW8tMUIgYW5kIC03QiBtb2RlbHMsIHdlIHVzZSBhIGNvbnN0YW50IGdsb2JhbCBiYXRjaCBzaXplIG9mIAphcHByb3hpbWF0ZWx5IDRNIHRva2VucyAoMjA0OCBpbnN0YW5jZXMsIGVhY2ggd2l0aCBhIHNlcXVlbmNlIGxlbmd0aCBvZiAyMDQ4IHRva2VucykuIiwiUmVzZWFyY2ggY29sbGVjdGl2ZSxBY2FkZW1pYSIsLCwsLE9wZW4gc291cmNlLCJMaWNlbnNlOiBUaGUgY29kZSBhbmQgbW9kZWwgYXJlIHJlbGVhc2VkIHVuZGVyIEFwYWNoZSAyLjAuCgpXZWlnaHRzIGh0dHBzOi8vaHVnZ2luZ2ZhY2UuY28vYWxsZW5haS9PTE1vLTdCCkNvZGUgaHR0cHM6Ly9naXRodWIuY29tL2FsbGVuYWkvT0xNbyIsLCwsLCwsT3BlcmF0aW9uIGNvdW50aW5nLGFsbGVuYWksLCwsWWVzCkhhbmhhaSAo54Ca5rW3KSwiTXVsdGltb2RhbCxMYW5ndWFnZSxJbWFnZSBnZW5lcmF0aW9uLFNwZWVjaCIsIlRleHQtdG8tc3BlZWNoIChUVFMpLFRleHQtdG8taW1hZ2UsUmVjb21tZW5kZXIgc3lzdGVtLEltYWdlIGNhcHRpb25pbmcsU3BlZWNoIHN5bnRoZXNpcyxDaGFyYWN0ZXIgcmVjb2duaXRpb24gKE9DUikiLCJTaHVjaGkgSW5mb3JtYXRpb24gVGVjaG5vbG9neSAoIFNoYW5naGFpICkgQ28uICwgTHRkLiIsLDIwMjQtMDEtMzEsSGFuaGFpIHRleHQgaW1hZ2Ugc3BlZWNoIHN5bnRoZXNpcyBhbGdvcml0aG0gcHJpbmNpcGxlIGFuYWx5c2lzIHJlcG9ydCxodHRwczovL3d3dy5wYXl1ZS5jb20vaG9tZS9hcnRpY2xlL3Nob3cvaWQvMjc4Lmh0bWwsLCwsLCwsLCwsLCwsLFVua25vd24sLCwsLENoaW5hLCwsLCwsMjAyNi0wMi0xMSAxOToyNjoyNyswMDowMCwsLCwsLEluZHVzdHJ5LCwsLCwsLCwsLCwsLCwsLCwsCkxMYVZBLU5lWFQtMzRCIChMTGFWQS0xLjYpLCJNdWx0aW1vZGFsLExhbmd1YWdlLFZpc2lvbiIsIlZpc3VhbCBxdWVzdGlvbiBhbnN3ZXJpbmcsQ2hhdCxRdWVzdGlvbiBhbnN3ZXJpbmciLCJVbml2ZXJzaXR5IG9mIFdpc2NvbnNpbiBNYWRpc29uLEJ5dGVEYW5jZSxOYW55YW5nIFRlY2hub2xvZ2ljYWwgVW5pdmVyc2l0eSxVbml2ZXJzaXR5IG9mIENhbGlmb3JuaWEgKFVDKSBCZXJrZWxleSIsIkhhb3RpYW4gTGl1LCBDaHVueXVhbiBMaSwgWXVoZW5nIExpLCBCbyBMaSwgWXVhbmhhbiBaaGFuZywgU2hlbmcgU2hlbiwgWW9uZyBKYWUgTGVlIiwyMDI0LTAxLTMwLCJMTGFWQS1OZVhUOiBJbXByb3ZlZCByZWFzb25pbmcsIE9DUiwgYW5kIHdvcmxkIGtub3dsZWRnZSIsImh0dHBzOi8vbGxhdmEtdmwuZ2l0aHViLmlvL2Jsb2cvMjAyNC0wMS0zMC1sbGF2YS1uZXh0LywgaHR0cHM6Ly9odWdnaW5nZmFjZS5jby9saXVoYW90aWFuL2xsYXZhLXYxLjYtMzRiIiwsLCIiIlNvVEEgUGVyZm9ybWFuY2UhIExMYVZBLU5lWFQgYWNoaWV2ZXMgdGhlIGJlc3QgcGVyZm9ybWFuY2UgY29tcGFyZWQgd2l0aCBvcGVuLXNvdXJjZSBMTU1zIHN1Y2ggYXMgQ29nVkxNIG9yIFlpLVZMLiBDb21wYXJlZCB3aXRoIGNvbW1lcmNpYWwgb25lcywgaXQgY2F0Y2hlcyB1cCB0byBHZW1pbmkgUHJvIGFuZCBvdXRwZXJmb3JtcyBRd2VuLVZMLVBsdXMgb24gc2VsZWN0ZWQgYmVuY2htYXJrcy4iIiIsMzQ3NTAwMDAwMDAuMCwzNC43NUIsMi41ODc4NTI4ZSsyMCwiMi42ZTIwID0gMzIgKiAzMTJlMTIgKiAwLjMgKiAyNCogMzYwMCA9IG51bSBncHVzICogcGVhayBmbG9wcyAqIGFzc3VtZWQgdXRpbGl6YXRpb24gcmF0ZSAqIHRpbWUgaW4gc2Vjb25kcwoiIlRoZSBsYXJnZXN0IDM0QiB2YXJpYW50IGZpbmlzaGVzIHRyYWluaW5nIGluIH4xIGRheSB3aXRoIDMyIEExMDBzLiIiIiw4OTMzODAwMCwiJzEzMThLIiIgaW1hZ2UtdGV4dCBwYWlycyIsMjQuMCwiIiJUaGUgbGFyZ2VzdCAzNEIgdmFyaWFudCBmaW5pc2hlcyB0cmFpbmluZyBpbiB+MSBkYXkgd2l0aCAzMiBBMTAwcy4iIiIsTlZJRElBIEExMDAsLExpa2VseSwsLCxPcGVuIHdlaWdodHMgKHVucmVzdHJpY3RlZCksIlVuaXRlZCBTdGF0ZXMgb2YgQW1lcmljYSxDaGluYSxTaW5nYXBvcmUsVW5pdGVkIFN0YXRlcyBvZiBBbWVyaWNhIiwsLCwzMi4wLCwyMDI2LTAyLTExIDE5OjI2OjI3KzAwOjAwLCwsLCwsIkFjYWRlbWlhLEluZHVzdHJ5LEFjYWRlbWlhLEFjYWRlbWlhIiwsLCw3NjguMCwsQXBhY2hlIDIuMCwsLCwsLDI1MzQ2Ljk1MDE2NjQ4NTUyLEhhcmR3YXJlLCwsLCxZZXMKQkdFLU0zIEVtYmVkZGluZyxMYW5ndWFnZSwiTGFuZ3VhZ2UgbW9kZWxpbmcvZ2VuZXJhdGlvbixUcmFuc2xhdGlvbiIsQmVpamluZyBBY2FkZW15IG9mIEFydGlmaWNpYWwgSW50ZWxsaWdlbmNlIC8gQkFBSSwiSmlhbmx2IENoZW4sIFNoaXRhbyBYaWFvLCBQZWl0aWFuIFpoYW4sIEt1biBMdW8sIERlZnUgTGlhbiwgWmhlbmcgTGl1IiwyMDI0LTAxLTMwLCJCR0UgTTMtRW1iZWRkaW5nOiBNdWx0aS1MaW5ndWFsLCBNdWx0aS1GdW5jdGlvbmFsaXR5LCBNdWx0aS1HcmFudWxhcml0eSBUZXh0IEVtYmVkZGluZ3MgVGhyb3VnaCBTZWxmLUtub3dsZWRnZSBEaXN0aWxsYXRpb24iLGh0dHBzOi8vZ2l0aHViLmNvbS9GbGFnT3Blbi9GbGFnRW1iZWRkaW5nL2Jsb2IvbWFzdGVyL0ZsYWdFbWJlZGRpbmcvQkdFX00zL0JHRV9NMy5wZGYsLCwsMzM1MDAwMDAwLjAsMzM1TSBwYXJhbXMgKGZyb20gSHVnZ2luZyBGYWNlIG1vZGVsIGNhcmQpLCwiSSdtIG5vdCBzdXJlIHRoYXQgNk5EIHdvcmtzIHNpbmNlIHRoZSBhcmNoaXRlY3R1cmUgbWlnaHQgbm90IGJlIGRlbnNlLgoKUHJlLXRyYWluaW5nIGlzIGNvbmR1Y3RlZCBvbiAzMiBBMTAwKDQwR0IpIEdQVXMgZm9yIDIwLDAwMCBzdGVwcy4KVGhlIHNlY29uZCBzdGFnZSBpcyBjb25kdWN0ZWQgb24gOTYgQTgwMCg4MEdCKSBHUFVzLiBUaGlzIHRyYWluaW5nIHByb2Nlc3MgdGFrZXMgMjUsMDAwIHN0ZXBzLiIsMTIwMTEwMDAwMCwiRnJvbSBUYWJsZSAxClByZS10cmFpbmluZyBkYXRhOiAxLjJCIHRva2VucwpGaW5lLXR1bmluZyBkYXRhOiA0MS40SyB0b2tlbnMiLCwsIk5WSURJQSBBMTAwLE5WSURJQSBBODAwIFBDSWUgNDAgR0IiLCxMaWtlbHksIkluIHRoaXMgcGFwZXIsIHdlIHByZXNlbnQgYSBuZXcgZW1iZWRkaW5nCm1vZGVsLCBjYWxsZWQgTTMtRW1iZWRkaW5nLCB3aGljaCBpcyBkaXN0aW5ndWlzaGVkCmZvciBpdHMgdmVyc2F0aWxpdHkgaW4gTXVsdGktTGluZ3VhbGl0eSwKTXVsdGktRnVuY3Rpb25hbGl0eSwgYW5kIE11bHRpLUdyYW51bGFyaXR5LiBJdApjYW4gc3VwcG9ydCBtb3JlIHRoYW4gMTAwIHdvcmtpbmcgbGFuZ3VhZ2VzLApsZWFkaW5nIHRvIG5ldyBzdGF0ZS1vZi10aGUtYXJ0IHBlcmZvcm1hbmNlcwpvbiBtdWx0aS1saW5ndWFsIGFuZCBjcm9zcy1saW5ndWFsIHJldHJpZXZhbAp0YXNrcy4gSXQgY2FuIHNpbXVsdGFuZW91c2x5IHBlcmZvcm0gdGhlIHRocmVlCmNvbW1vbiByZXRyaWV2YWwgZnVuY3Rpb25hbGl0aWVzIG9mIGVtYmVkZGluZwptb2RlbDogZGVuc2UgcmV0cmlldmFsLCBtdWx0aS12ZWN0b3IgcmV0cmlldmFsLAphbmQgc3BhcnNlIHJldHJpZXZhbCwgd2hpY2ggcHJvdmlkZXMgYSB1bmlmaWVkCm1vZGVsIGZvdW5kYXRpb24gZm9yIHJlYWwtd29ybGQgSVIgYXBwbGljYXRpb25zLgpJdCBpcyBhYmxlIHRvIHByb2Nlc3MgaW5wdXRzIG9mIGRpZmZlcmVudApncmFudWxhcml0aWVzLCBzcGFubmluZyBmcm9tIHNob3J0IHNlbnRlbmNlcyB0bwpsb25nIGRvY3VtZW50cyBvZiB1cCB0byA4MTkyIHRva2Vucy4gVGhlIGVmZmVjdGl2ZQp0cmFpbmluZyBvZiBNMy1FbWJlZGRpbmcgaW52b2x2ZXMgdGhlCmZvbGxvd2luZyB0ZWNobmljYWwgY29udHJpYnV0aW9ucy4gV2UgcHJvcG9zZQphIG5vdmVsIHNlbGYta25vd2xlZGdlIGRpc3RpbGxhdGlvbiBhcHByb2FjaCwKd2hlcmUgdGhlIHJlbGV2YW5jZSBzY29yZXMgZnJvbSBkaWZmZXJlbnQgcmV0cmlldmFsCmZ1bmN0aW9uYWxpdGllcyBjYW4gYmUgaW50ZWdyYXRlZCBhcyB0aGUKdGVhY2hlciBzaWduYWwgdG8gZW5oYW5jZSB0aGUgdHJhaW5pbmcgcXVhbGl0eS4KV2UgYWxzbyBvcHRpbWl6ZSB0aGUgYmF0Y2hpbmcgc3RyYXRlZ3ksCmVuYWJsaW5nIGEgbGFyZ2UgYmF0Y2ggc2l6ZSBhbmQgaGlnaCB0cmFpbmluZwp0aHJvdWdocHV0IHRvIGVuc3VyZSB0aGUgZGlzY3JpbWluYXRpdmVuZXNzIG9mCmVtYmVkZGluZ3MuIFRvIHRoZSBiZXN0IG9mIG91ciBrbm93bGVkZ2UsCk0zLUVtYmVkZGluZyBpcyB0aGUgZmlyc3QgZW1iZWRkaW5nIG1vZGVsCndoaWNoIHJlYWxpemVzIHN1Y2ggYSBzdHJvbmcgdmVyc2F0aWxpdHkuIFRoZQptb2RlbCBhbmQgY29kZSB3aWxsIGJlIHB1YmxpY2x5IGF2YWlsYWJsZSBhdApodHRwczovL2dpdGh1Yi5jb20vRmxhZ09wZW4vRmxhZ0VtYmVkZGluZy4iLCwsT3BlbiB3ZWlnaHRzICh1bnJlc3RyaWN0ZWQpLENoaW5hLFhMTS1Sb0JFUlRhLCwsLCwyMDI1LTExLTI4IDExOjUzOjQ0KzAwOjAwLCwsLCwsQWNhZGVtaWEsLCwsLE9wZW4gc291cmNlLEZsYWdFbWJlZGRpbmcgaXMgbGljZW5zZWQgdW5kZXIgdGhlIE1JVCBMaWNlbnNlLiwsLCwsLCwsLCwsLFllcwpDb2RlIExsYW1hLTcwQixMYW5ndWFnZSxDb2RlIGdlbmVyYXRpb24sTWV0YSBBSSwiQmFwdGlzdGUgUm96acOocmUsIEpvbmFzIEdlaHJpbmcsIEZhYmlhbiBHbG9lY2tsZSwgU3RlbiBTb290bGEsIEl0YWkgR2F0LCBFbGxlbiBUYW4sIFlvc3NlZiAoWW9zc2kpIEFkaSwgSmluZ3l1IExpdSwgVGFsIFJlbWV6LCBKw6lyw6lteSBSYXBpbiwgQXJ0eW9tIEtvemhldm5pa292LCBJdmFuIEV2dGltb3YsIEpvYW5uYSBCaXR0b24sIE1hbmlzaCBCaGF0dCwgQ3Jpc3RpYW4gQ2FudG9uIEZlcnJlciwgQWFyb24gR3JhdHRhZmlvcmksIFdlbmhhbiBYaW9uZywgQWxleGFuZHJlIERlZm9zc2V6LCBKYWRlIENvcGV0LCBGYWlzYWwgQXpoYXIsIEh1Z28gVG91dnJvbiwgR2FicmllbCBTeW5uYWV2ZSwgTG91aXMgTWFydGluLCBOaWNvbGFzIFVzdW5pZXIsIFRob21hcyBTY2lhbG9tIiwyMDI0LTAxLTI5LENvZGUgTGxhbWE6IE9wZW4gRm91bmRhdGlvbiBNb2RlbHMgZm9yIENvZGUsImh0dHBzOi8vYWkubWV0YS5jb20vcmVzZWFyY2gvcHVibGljYXRpb25zL2NvZGUtbGxhbWEtb3Blbi1mb3VuZGF0aW9uLW1vZGVscy1mb3ItY29kZS8KaHR0cHM6Ly9hcnhpdi5vcmcvYWJzLzIzMDguMTI5NTAiLDMxNjMuMCwsIiIiSW4gb3VyIG93biBiZW5jaG1hcmsgdGVzdGluZywgQ29kZSBMbGFtYSBvdXRwZXJmb3JtZWQgc3RhdGUtb2YtdGhlLWFydCBwdWJsaWNseSBhdmFpbGFibGUgTExNcyBvbiBjb2RlIHRhc2tzIiIiLDcwMDAwMDAwMDAwLjAsNzBCLDEuMjZlKzI0LCJCYXNlIG1vZGVsIHNhdyAyVCB0b2tlbnMsIENvZGUgTGxhbWEtNzBCIHdhcyB0cmFpbmVkIG9uIGFuIGFkZGl0aW9uYWwgMVQuIDZOQzoKNiAqIDNUICogNzBCID0gMS4yNmUyNCIsMzAwMDAwMDAwMDAwMCxMbGFtYSA3MEIgdHJhaW5pbmcgZGF0YXNldCB3YXMgMiB0cmlsbGlvbiB0b2tlbnMuIENvZGUgTGxhbWEgZmluZXR1bmluZyBkYXRhc2V0IHdhcyAxIHRyaWxsaW9uIHRva2VucyBvZiBjb2RlLiw2NDgwLjAsIkFzc3VtaW5nIENvZGUgTGxhbWEgNzBCIHRyYWluaW5nIGNvbnRpbnVlZCBvbiBzYW1lIGhhcmR3YXJlIGFzIExsYW1hIDIgNzBCLgpMbGFtYSAyIDcwQiB1c2VkIDE3MjAzMjAgQTEwMCBob3Vycy4gVHJhaW5pbmcgYWxsIENvZGUgTGxhbWEgbW9kZWxzIHRvb2sgMS40TSBBMTAwIGhvdXJzIChUYWJsZSAyNikuIEJhc2VkIG9uIG1vZGVsIHNpemVzIGFuZCBudW1iZXIgb2YgdG9rZW5zIHNlZW4sIDcwQiBtb2RlbCB1c2VkIGFib3V0IDk4NWsgQTEwMCBob3VycyB0byBmaW5lIHR1bmUgKHNlZSB1dGlsaXphdGlvbiBub3RlcykuIFRvdGFsIEdQVSBob3VycyBpcyB0aHVzIGFyb3VuZCAyLjdNIixOVklESUEgQTEwMCBTWE00IDgwIEdCLCxDb25maWRlbnQsIldlIHJlbGVhc2UgQ29kZSBMbGFtYSwgYSBmYW1pbHkgb2YgbGFyZ2UgbGFuZ3VhZ2UgbW9kZWxzIGZvciBjb2RlIGJhc2VkIG9uIExsYW1hIDIgcHJvdmlkaW5nIHN0YXRlLW9mLXRoZS1hcnQgcGVyZm9ybWFuY2UgYW1vbmcgb3BlbiBtb2RlbHMsIGluZmlsbGluZyBjYXBhYmlsaXRpZXMsIHN1cHBvcnQgZm9yIGxhcmdlIGlucHV0IGNvbnRleHRzLCBhbmQgemVyby1zaG90IGluc3RydWN0aW9uIGZvbGxvd2luZyBhYmlsaXR5IGZvciBwcm9ncmFtbWluZyB0YXNrcy4gV2UgcHJvdmlkZSBtdWx0aXBsZSBmbGF2b3JzIHRvIGNvdmVyIGEgd2lkZSByYW5nZSBvZiBhcHBsaWNhdGlvbnM6IGZvdW5kYXRpb24gbW9kZWxzIChDb2RlIExsYW1hKSwgUHl0aG9uIHNwZWNpYWxpemF0aW9ucyAoQ29kZSBMbGFtYSAtIFB5dGhvbiksIGFuZCBpbnN0cnVjdGlvbi1mb2xsb3dpbmcgbW9kZWxzIChDb2RlIExsYW1hIC0gSW5zdHJ1Y3QpIHdpdGggN0IsIDEzQiBhbmQgMzRCIHBhcmFtZXRlcnMgZWFjaC4gQWxsIG1vZGVscyBhcmUgdHJhaW5lZCBvbiBzZXF1ZW5jZXMgb2YgMTZrIHRva2VucyBhbmQgc2hvdyBpbXByb3ZlbWVudHMgb24gaW5wdXRzIHdpdGggdXAgdG8gMTAwayB0b2tlbnMuIDdCIGFuZCAxM0IgQ29kZSBMbGFtYSBhbmQgQ29kZSBMbGFtYSAtIEluc3RydWN0IHZhcmlhbnRzIHN1cHBvcnQgaW5maWxsaW5nIGJhc2VkIG9uIHN1cnJvdW5kaW5nIGNvbnRlbnQuIENvZGUgTGxhbWEgcmVhY2hlcyBzdGF0ZS1vZi10aGUtYXJ0IHBlcmZvcm1hbmNlIGFtb25nIG9wZW4gbW9kZWxzIG9uIHNldmVyYWwgY29kZSBiZW5jaG1hcmtzLCB3aXRoIHNjb3JlcyBvZiB1cCB0byA1MyUgYW5kIDU1JSBvbiBIdW1hbkV2YWwgYW5kIE1CUFAsIHJlc3BlY3RpdmVseS4gTm90YWJseSwgQ29kZSBMbGFtYSAtIFB5dGhvbiA3QiBvdXRwZXJmb3JtcyBMbGFtYSAyIDcwQiBvbiBIdW1hbkV2YWwgYW5kIE1CUFAsIGFuZCBhbGwgb3VyIG1vZGVscyBvdXRwZXJmb3JtIGV2ZXJ5IG90aGVyIHB1YmxpY2x5IGF2YWlsYWJsZSBtb2RlbCBvbiBNdWx0aVBMLUUuIFdlIHJlbGVhc2UgQ29kZSBMbGFtYSB1bmRlciBhIHBlcm1pc3NpdmUgbGljZW5zZSB0aGF0IGFsbG93cyBmb3IgYm90aCByZXNlYXJjaCBhbmQgY29tbWVyY2lhbCB1c2UuIiwxLjAsLE9wZW4gd2VpZ2h0cyAocmVzdHJpY3RlZCB1c2UpLFVuaXRlZCBTdGF0ZXMgb2YgQW1lcmljYSxMbGFtYSAyLTcwQiw0LjJlKzIzLCJGaW5lIHR1bmluZyBmcm9tIGJhc2UgbW9kZWwgdXNlcyAxVCB0b2tlbnMuCjcwQiAqIDFUICogNiA9IDQuMkUyMyIsNDAwLjAsMC4zODIxLDIwMjYtMDUtMjUgMTI6Mjg6MTIrMDA6MDAsLCwsNDAwMDAwMC4wLCJMbGFtYSAyIHByZXRyYWluaW5nIHVzZWQgNE0gYmF0Y2hlcy4gSSBiZWxpZXZlIHRoZSBzZW50ZW5jZSBiZWxvdyByZWZlcnMgdG8gdGhlIHRyYWluaW5nIGZyb20gTGxhbWEgMiAtPiBDb2RlIExsYW1hLWJhc2UuIAoKIiJXZSB1c2UgYSBiYXRjaCBzaXplIG9mIDRNIHRva2VucyB3aGljaCBhcmUgcHJlc2VudGVkIGFzIHNlcXVlbmNlcyBvZiA0LDA5NiB0b2tlbnMgZWFjaC4iIgoKU3Vic2VxdWVudCBmaW5lLXR1bmluZyBiYXRjaCBzaXplcyBhcmUgNTAway0xTS4gCgoiIkZvciBDb2RlIExsYW1hIC0gSW5zdHJ1Y3QsIHdlIHRyYWluIHdpdGggYSBiYXRjaCBzaXplIG9mIDUyNCwyODggdG9rZW5zIGFuZCBvbiBhcHByb3guIDVCIHRva2VucyBpbiB0b3RhbC4uLiBGb3IgbG9uZyBjb250ZXh0IGZpbmUtdHVuaW5nIChMQ0ZUKS4uLiB0aGUgYmF0Y2ggc2l6ZSBpcyBzZXQgdG8gMk0gdG9rZW5zIGZvciBtb2RlbCBzaXplcyA3QiBhbmQgMTNCIGFuZCB0byAxTSB0b2tlbnMgZm9yIG1vZGVsIHNpemUgMzRCLCByZXNwZWN0aXZlbHkuIFRyYWluaW5nIGxhc3RzIGZvciAxMCwwMDAgZ3JhZGllbnQgc3RlcHMgYnkgZGVmYXVsdC4iIiAiLEluZHVzdHJ5LCwsLDI3MDUzMjAuMCxVbnJlbGVhc2VkLCJMbGFtYSAyIGxpY2Vuc2UuIGNhbid0IHVzZSBvdXRwdXRzIHRvIHRyYWluIG1vZGVscy4KCmh0dHBzOi8vZ2l0aHViLmNvbS9tZXRhLWxsYW1hL2xsYW1hL2Jsb2IvbWFpbi9MSUNFTlNFIixUcnVlLCwiQmFzZWQgb24gNk5DIGVzdGltYXRlLCBmaW5lIHR1bmluZyByZXF1aXJlZCBhcm91bmQgNC4yZTIzIEZMT1AuIFRhYmxlIDI2IGluZGljYXRlcyAxNDAwayBBMTAwIEdQVSBob3VycyB1c2VkIHRvIHRyYWluIGFsbCB0d2VsdmUgbW9kZWxzLCBpLmUuIDE0MDBrICogMzYwMCAqIDMuMTJlMTQgPSAxLjU3ZTI0IEZMT1AuIDcwQiBtb2RlbCB0cmFpbmVkIG9uIDFUIHRva2VucyB3aGlsZSBvdGhlcnMgdXNlZCA1MDBCLiBQeXRob24gZmluZXR1bmluZyBhZGRlZCBhbm90aGVyIDEwMEIgdG9rZW5zIHRvIGVhY2guIDcwQidzIHNoYXJlIG9mIHRvdGFsIEdQVSBob3VycyB3YXMgYXJvdW5kOgooNzAgYmlsbGlvbiAqIDEuMSB0cmlsbGlvbikgLyAoKCg3ICsgMTMgKyAzNCkgYmlsbGlvbiAqIDYwMCBiaWxsaW9uKSArICg3MCBiaWxsaW9uICogMS4xIHRyaWxsaW9uKSkgPSAwLjcwMzgKSW1wbGllcyBhY3R1YWwgR1BVLWhvdXJzIGZvciA3MEIgbW9kZWwgd2FzOiAwLjcwMzggKiAxNDAwayA9IDk4NWsKKEVhcmx5IHZlcnNpb24gb2YgcGFwZXIgd2l0aG91dCB0aGUgNzBCIG1vZGVscyBpbmRpY2F0ZWQgb25seSA0MDBrIEdQVS1ob3Vycywgd2hpY2ggYWxzbyBpbmRpY2F0ZXMgdHJhaW5pbmcgNzBCIG1vZGVscyB0b29rIGFyb3VuZCAxTSBHUFUtaG91cnMpClRvdGFsIGNvbXB1dGUgYXQgcGVhayB0aHJvdWdocHV0OiA5ODVrICogMzYwMCAqIDMuMTJlMTQgPSAxLjEwN2UyNApUaGVyZWZvcmUgTUZVIGlzOiA0LjIzZTIzIC8gMS4xMDdlMjQgPSAwLjM4MjEiLCwsMzE2ODQzLjkzMjkxNzY4MjcsT3BlcmF0aW9uIGNvdW50aW5nLCwsLCxZZXMKQmFpY2h1YW4zLCJMYW5ndWFnZSxNZWRpY2luZSIsIkxhbmd1YWdlIG1vZGVsaW5nL2dlbmVyYXRpb24sUXVlc3Rpb24gYW5zd2VyaW5nLENvZGUgZ2VuZXJhdGlvbixNYXRoZW1hdGljYWwgcmVhc29uaW5nLE1lZGljYWwgZGlhZ25vc2lzIixCYWljaHVhbiwsMjAyNC0wMS0yOSwiQmFpY2h1YW4gSW50ZWxsaWdlbnQgcmVsZWFzZWQgQmFpY2h1YW4gMywgYSBsYXJnZSBtb2RlbCB3b3J0aCBvdmVyIDEwMCBiaWxsaW9uLCBhbmQgaXRzIENoaW5lc2UgZXZhbHVhdGlvbiBsZXZlbCBleGNlZWRlZCBHUFQtNCIsaHR0cHM6Ly93d3cuamlxaXpoaXhpbi5jb20vYXJ0aWNsZXMvMjAyNC0wMS0yOS0xMiwsLCwxMDAwMDAwMDAwMDAuMCwiIiJCYWljaHVhbiBJbnRlbGxpZ2VuY2UgcmVsZWFzZXMgQmFpY2h1YW4gMywgYSBsYXJnZS1zY2FsZSBtb2RlbCB3aXRoIG92ZXIgMTAwIGJpbGxpb24gZGF0YSBwb2ludHMsIHdpdGggQ2hpbmVzZSBldmFsdWF0aW9uIGxldmVsIGV4Y2VlZGluZyBHUFQtNCIiCgoqZGlmZmVyZW50IHNvdXJjZXMgcmVwb3J0IGRpZmZyZW5ldGx5OiAiIm92ZXIgMTAwIGJpbGxpb24iIiBvciAiIjEgdHJpbGxpb24iIiBwYXJhbWV0ZXJzIiwsLCwsLCwsLExpa2VseSwiT24gSmFudWFyeSAyOSwgQmFpY2h1YW4gSW50ZWxsaWdlbnQgb2ZmaWNpYWxseSByZWxlYXNlZCBCYWljaHVhbiAzLCBhIGxhcmdlIGxhbmd1YWdlIG1vZGVsIHdpdGggaHVuZHJlZHMgb2YgYmlsbGlvbnMgb2YgcGFyYW1ldGVycy4KCkluIHNldmVyYWwgYXV0aG9yaXRhdGl2ZSBnZW5lcmFsLXB1cnBvc2UgY2FwYWJpbGl0eSBldmFsdWF0aW9ucyBzdWNoIGFzIENNTUxVLCBHQU9LQU8sIGFuZCBBR0ktRXZhbCwgQmFpY2h1YW4gMyBoYXMgZGVtb25zdHJhdGVkIG91dHN0YW5kaW5nIGNhcGFiaWxpdGllcywgZXNwZWNpYWxseSBzdXJwYXNzaW5nIEdQVC00IGluIENoaW5lc2UgbWlzc2lvbnMuIEFuZCBlcXVhbGx5IHdlbGwgaW4gc3BlY2lhbCBldmFsdWF0aW9ucyBpbiBtYXRoZW1hdGljcyBhbmQgY29kZSBzdWNoIGFzIE1BVEgsIEh1bWFuRXZhbCBhbmQgTUJQUCwgcHJvdmluZyB0aGUgc3RyZW5ndGggb2YgQmFpY2h1YW4gMyBpbiB0aGUgZmllbGQgb2YgbmF0dXJhbCBsYW5ndWFnZSBwcm9jZXNzaW5nIGFuZCBjb2RlIGdlbmVyYXRpb24uCgpOb3Qgb25seSB0aGF0LCBidXQgaXRzIENoaW5lc2UgZWZmZWN0IGluIGF1dGhvcml0YXRpdmUgbWVkaWNhbCBldmFsdWF0aW9ucyBzdWNoIGFzIE1DTUxFLCBNZWRFeGFtLCBhbmQgQ01FeGFtLCB3aGljaCBoYXZlIGV4dHJlbWVseSBoaWdoIHJlcXVpcmVtZW50cyBvbiBsb2dpY2FsIHJlYXNvbmluZyBhYmlsaXR5IGFuZCBwcm9mZXNzaW9uYWxpc20sIGFsc28gZXhjZWVkcyB0aGF0IG9mIEdQVC00LCBtYWtpbmcgaXQgdGhlIGJlc3QtcGVyZm9ybWluZyBsYXJnZSBtb2RlbCBmb3IgQ2hpbmVzZSBtZWRpY2FsIHRhc2tzLiBCYWljaHVhbiAzIGFsc28gYnJlYWtzIHRocm91Z2gg4oCcaXRlcmF0aXZlIHJlaW5mb3JjZW1lbnQgbGVhcm5pbmfigJ0gdGVjaG5vbG9neSwgZnVydGhlciBpbXByb3ZlcyBzZW1hbnRpYyB1bmRlcnN0YW5kaW5nIGFuZCBnZW5lcmF0aW9uIGNhcGFiaWxpdGllcywgYW5kIHBlcmZvcm1zIHdlbGwgaW4gdGhlIGZvcm1hdCwgcmh5dGhtLCBhbmQgbWVhbmluZyBvZiBwb2V0cnkgY3JlYXRpb24sIGFoZWFkIG9mIG90aGVyIGxhcmdlIG1vZGVscy4iLCwsQVBJIGFjY2VzcyxDaGluYSwsLCwsLDIwMjUtMTEtMjggMTE6NTM6NDQrMDA6MDAsLCwsLCxJbmR1c3RyeSwsLCwsVW5yZWxlYXNlZCwsLCwsLCwsLCwsLCxObwpLYXJha3VyaSBMTSxMYW5ndWFnZSwiTGFuZ3VhZ2UgbW9kZWxpbmcvZ2VuZXJhdGlvbixDaGF0IixLQVJBS1VSSSBJbmMuLCwyMDI0LTAxLTI2LEtBUkFLVVJJIExNLGh0dHBzOi8vaHVnZ2luZ2ZhY2UuY28va2FyYWt1cmktYWkva2FyYWt1cmktbG0tNzBiLXYwLjEsLCwsNzAwMDAwMDAwMDAuMCw3MEIsLCwsIklmIG5vIG92ZXJsYXAsIGZ1bGwgZGF0YXNldCBiZWluZyB0cmFpbmVkIG9uIGNvbnRhaW5zIGFzIG1hbnkgYXMgOC4xVCB0b2tlbnMuIiwsLCwsQ29uZmlkZW50LCwsLE9wZW4gd2VpZ2h0cyAocmVzdHJpY3RlZCB1c2UpLEphcGFuLExsYW1hIDItNzBCLCwsLCwyMDI1LTExLTI4IDExOjUzOjQ0KzAwOjAwLCwsLCwsSW5kdXN0cnksLCwsLCxib3Jyb3dzIExsYW1hIDIgbGljZW5zZSwsLCwsLCwsLCwsLFllcwpQcm90ZWluU3RydWN0dXJlVHJhbnNmb3JtZXIsQmlvbG9neSxQcm90ZWluIG9yIG51Y2xlb3RpZGUgbGFuZ3VhZ2UgbW9kZWwgKHBMTS9uTE0pLE1heCBQbGFuY2sgSW5zdGl0dXRlIG9mIEJpb2NoZW1pc3RyeSwiRGV4aW9uZyBDaGVuLCBQaGlsaXAgSGFydG91dCwgUGFvbG8gUGVsbGl6em9uaSwgQ2FybG9zIE9saXZlciwgS2Fyc3RlbiBCb3Jnd2FyZHQiLDIwMjQtMDEtMjYsRU5ET1dJTkcgUFJPVEVJTiBMQU5HVUFHRSBNT0RFTFMgV0lUSCBTVFJVQ1RVUkFMIEtOT1dMRURHRSxodHRwczovL2FyeGl2Lm9yZy9hYnMvMjQwMS4xNDgxOSwyMS4wLCwsMTEzNzAwMDAwMC4wLCw3LjYxNjk5NTIwMDAwMTAwMWUrMjEsIkdQVSBob3VyIGVzdGltYXRlCjQqMzYwMDBzKjkuOWUrMTQqMC40PTUuN2UrMTkKCkJhc2UgbW9kZWw6IDcuNTYwMDAwMDAwMDAxZSsyMQpDb21iaW5lZDogNzYxNjk5NTIwMDAwMTAwMTAwMDAwMCIsLCI1</x:v>
      </x:c>
    </x:row>
    <x:row r="141" ht="18" customHeight="1">
      <x:c r="A141" s="17" t="n">
        <x:v>136</x:v>
      </x:c>
      <x:c r="B141" s="17" t="n">
        <x:v>310</x:v>
      </x:c>
      <x:c r="C141" s="160" t="str">
        <x:v>NDIsMzc4IHByb3RlaW5zIMOXIDMwMCByZXNpZHVlcy9wcm90ZWluID0gMTYyLDcxMyw0MDAgdG9rZW5zICgxLjYyN2U4KQoKRmluYWwgZXN0aW1hdGU6IDEuNmU4IGRhdGFwb2ludHMiLDEwLjAsLE5WSURJQSBIMTAwIFNYTTUgODBHQiwsQ29uZmlkZW50LCJVbmRlcnN0YW5kaW5nIHRoZSByZWxhdGlvbnNoaXBzIGJldHdlZW4gcHJvdGVpbiBzZXF1ZW5jZSwgc3RydWN0dXJlIGFuZCBmdW5jdGlvbiBpcyBhIGxvbmctc3RhbmRpbmcgYmlvbG9naWNhbCBjaGFsbGVuZ2Ugd2l0aCBtYW5pZm9sZCBpbXBsaWNhdGlvbnMgZnJvbSBkcnVnIGRlc2lnbiB0byBvdXIgdW5kZXJzdGFuZGluZyBvZiBldm9sdXRpb24uIFJlY2VudGx5LCBwcm90ZWluIGxhbmd1YWdlIG1vZGVscyBoYXZlIGVtZXJnZWQgYXMgdGhlIHByZWZlcnJlZCBtZXRob2QgZm9yIHRoaXMgY2hhbGxlbmdlLCB0aGFua3MgdG8gdGhlaXIgYWJpbGl0eSB0byBoYXJuZXNzIGxhcmdlIHNlcXVlbmNlIGRhdGFiYXNlcy4gWWV0LCB0aGVpciByZWxpYW5jZSBvbiBleHBhbnNpdmUgc2VxdWVuY2UgZGF0YSBhbmQgcGFyYW1ldGVyIHNldHMgbGltaXRzIHRoZWlyIGZsZXhpYmlsaXR5IGFuZCBwcmFjdGljYWxpdHkgaW4gcmVhbC13b3JsZCBzY2VuYXJpb3MuIENvbmN1cnJlbnRseSwgdGhlIHJlY2VudCBzdXJnZSBpbiBjb21wdXRhdGlvbmFsbHkgcHJlZGljdGVkIHByb3RlaW4gc3RydWN0dXJlcyB1bmxvY2tzIG5ldyBvcHBvcnR1bml0aWVzIGluIHByb3RlaW4gcmVwcmVzZW50YXRpb24gbGVhcm5pbmcuIFdoaWxlIHByb21pc2luZywgdGhlIGNvbXB1dGF0aW9uYWwgYnVyZGVuIGNhcnJpZWQgYnkgc3VjaCBjb21wbGV4IGRhdGEgc3RpbGwgaGluZGVycyB3aWRlbHktYWRvcHRlZCBwcmFjdGljYWwgYXBwbGljYXRpb25zLiBUbyBhZGRyZXNzIHRoZXNlIGxpbWl0YXRpb25zLCB3ZSBpbnRyb2R1Y2UgYSBub3ZlbCBmcmFtZXdvcmsgdGhhdCBlbmhhbmNlcyBwcm90ZWluIGxhbmd1YWdlIG1vZGVscyBieSBpbnRlZ3JhdGluZyBwcm90ZWluIHN0cnVjdHVyYWwgZGF0YS4gRHJhd2luZyBmcm9tIHJlY2VudCBhZHZhbmNlcyBpbiBncmFwaCB0cmFuc2Zvcm1lcnMsIG91ciBhcHByb2FjaCByZWZpbmVzIHRoZSBzZWxmLWF0dGVudGlvbiBtZWNoYW5pc21zIG9mIHByZXRyYWluZWQgbGFuZ3VhZ2UgdHJhbnNmb3JtZXJzIGJ5IGludGVncmF0aW5nIHN0cnVjdHVyYWwgaW5mb3JtYXRpb24gd2l0aCBzdHJ1Y3R1cmUgZXh0cmFjdG9yIG1vZHVsZXMuIFRoaXMgcmVmaW5lZCBtb2RlbCwgdGVybWVkIFByb3RlaW4gU3RydWN0dXJlIFRyYW5zZm9ybWVyIChQU1QpLCBpcyBmdXJ0aGVyIHByZXRyYWluZWQgb24gYSBzbWFsbCBwcm90ZWluIHN0cnVjdHVyZSBkYXRhYmFzZSwgdXNpbmcgdGhlIHNhbWUgbWFza2VkIGxhbmd1YWdlIG1vZGVsaW5nIG9iamVjdGl2ZSBhcyB0cmFkaXRpb25hbCBwcm90ZWluIGxhbmd1YWdlIG1vZGVscy4gRW1waXJpY2FsIGV2YWx1YXRpb25zIG9mIFBTVCBkZW1vbnN0cmF0ZSBpdHMgc3VwZXJpb3IgcGFyYW1ldGVyIGVmZmljaWVuY3kgcmVsYXRpdmUgdG8gcHJvdGVpbiBsYW5ndWFnZSBtb2RlbHMsIGRlc3BpdGUgYmVpbmcgcHJldHJhaW5lZCBvbiBhIGRhdGFzZXQgY29tcHJpc2luZyBvbmx5IDU0Mksgc3RydWN0dXJlcy4gTm90YWJseSwgUFNUIGNvbnNpc3RlbnRseSBvdXRwZXJmb3JtcyB0aGUgc3RhdGUtb2YtdGhlLWFydCBmb3VuZGF0aW9uIG1vZGVsIGZvciBwcm90ZWluIHNlcXVlbmNlcywgRVNNLTIsIHNldHRpbmcgYSBuZXcgYmVuY2htYXJrIGluIHByb3RlaW4gZnVuY3Rpb24gcHJlZGljdGlvbi4gT3VyIGZpbmRpbmdzIHVuZGVyc2NvcmUgdGhlIHBvdGVudGlhbCBvZiBpbnRlZ3JhdGluZyBzdHJ1Y3R1cmFsIGluZm9ybWF0aW9uIGludG8gcHJvdGVpbiBsYW5ndWFnZSBtb2RlbHMsIHBhdmluZyB0aGUgd2F5IGZvciBtb3JlIGVmZmVjdGl2ZSBhbmQgZWZmaWNpZW50IHByb3RlaW4gbW9kZWxpbmcgQ29kZSBhbmQgcHJldHJhaW5lZCBtb2RlbHMgYXJlIGF2YWlsYWJsZSBhdCB0aGlzIGh0dHBzIFVSTC4iLDEwMC4wLCwsR2VybWFueSxFU00yLTY1ME0sNS42OTk1MmUrMTksLDQuMCwsMjAyNi0wNS0yNSAxMjoyODoxMCswMDowMCwsLCwsLEFjYWRlbWlhLCwsLCwsLCwsLCwsNTU0NS4xMzkyNzM5ODA2NDMsSGFyZHdhcmUsLCwsLApNYWdpYyBDdWJlLCwsLCwyMDI0LTAxLTI2LEV4Y2x1c2l2ZTogQW5vdGhlciAxNCBBSSBMYXJnZSBNb2RlbHMgaW4gVGhpcmQgQmF0Y2ggUmVnaXN0ZXJlZCBXaXRoIFJlZ3VsYXRvcixodHRwczovL2VuLnRtdHBvc3QuY29tL3Bvc3QvNjkwMjgzMCwsLCwsLCwsLCwsLCwsVW5rbm93biwiVGhlICIiTWFnaWMgQ3ViZSIiIGxhcmdlIG1vZGVsIGRldmVsb3BlZCBieSBDcmVhdGVWaWV3IFRlY2hub2xvZ3ksIGEgc3Vic2lkaWFyeSBvZiB0aGUgSW9UIGxpc3RlZCBjb21wYW55IENTT1QsIGlzIGFuIEFJIGxhcmdlIG1vZGVsIHByb2R1Y3QgdGhhdCBjbGFpbXMgdG8gY292ZXIgbGFyZ2UgbW9kZWxzIGZyb20gZWRnZSBjb21wdXRpbmcsIGxhbmd1YWdlLCBtdWx0aW1vZGFsaXR5LCB0byByb2JvdGljcywgY2xvc2VseSBpbnRlZ3JhdGVkIHdpdGggYnVzaW5lc3Mgc2NlbmFyaW9zLiBJbiB0aGUgc21hcnQgY29ja3BpdCBmaWVsZCBhbG9uZSwgdGhlIE1hZ2ljIEN1YmUgbW9kZWwgaGFzIGJlZW4gYXBwbGllZCBpbiBjb2xsYWJvcmF0aW9uIHdpdGggYXV0b21vYmlsZSBtYW51ZmFjdHVyZXJzIGluIHRoZSB2b2ljZSBhc3Npc3RhbnQgYW5kIDNEIGdyYXBoaWNzIG9mIHNtYXJ0IGNvY2twaXRzLiIsLCxVbnJlbGVhc2VkLCwsLCwsLDIwMjUtMTEtMjggMTE6NTM6NDQrMDA6MDAsLCwsLCwsLCwsLFVucmVsZWFzZWQsLCwsLCwsLCwsLCwsTm8KWXVlIEFJLCwsLCwyMDI0LTAxLTI2LEV4Y2x1c2l2ZTogQW5vdGhlciAxNCBBSSBMYXJnZSBNb2RlbHMgaW4gVGhpcmQgQmF0Y2ggUmVnaXN0ZXJlZCBXaXRoIFJlZ3VsYXRvcixodHRwczovL2VuLnRtdHBvc3QuY29tL3Bvc3QvNjkwMjgzMCwsLCwsLCwsLCwsLCwsVW5rbm93biwiSVJlYWRlcidzICIiWXVlIEFpIENoYXQiIiBXZUNoYXQgbWluaS1wcm9ncmFtIGlzIGFuIEFJIGNvbnZlcnNhdGlvbmFsIHJvYm90LXN0eWxlIHByb2R1Y3QsIG9mZmVyaW5nICIiY2hhdCBhYm91dCBib29rcyIiIGFuZCAiImNoYXQgYWJvdXQgcGVvcGxlIiIgdHdvIG1ham9yIHNjZW5hcmlvcy4gVXNlcnMgY2FuIGNvbnZlcnNlIHdpdGggZXN0YWJsaXNoZWQgY2hhcmFjdGVyIGltYWdlcyBpbiB0aGUgc3lzdGVtIGFuZCByZWFkIGNsYXNzaWNzIG9yIG5vdmVscyBpbiB0aGUgZm9ybSBvZiBjb252ZXJzYXRpb25zLiBDdXJyZW50bHksIElSZWFkZXIgVGVjaG5vbG9neSBtYWlubHkgdXNlcyB0aGUgdGVjaG5pY2FsIHN1cHBvcnQgcHJvdmlkZWQgYnkgQWxpYmFiYSBDbG91ZC4iLCwsVW5yZWxlYXNlZCwsLCwsLCwyMDI1LTExLTI4IDExOjUzOjQ0KzAwOjAwLCwsLCwsLCwsLCxVbnJlbGVhc2VkLCwsLCwsLCwsLCwsLE5vCllhbixMYW5ndWFnZSxMYW5ndWFnZSBtb2RlbGluZy9nZW5lcmF0aW9uLFJvY2sgQUkgLyBTaGFuZ2hhaSBTdG9uZWhpbGwgVGVjaG5vbG9neSwsMjAyNC0wMS0yNiwiU2hhbmdoYWkgU3RvbmVoaWxsIFRlY2hub2xvZ3kgVW52ZWlscyB0aGUgRmlyc3QgTm9uLUF0dGVudGlvbi1CYXNlZCBMYXJnZSBNb2RlbCBpbiBDaGluYTogRmFzdGVyLCBTdHJvbmdlciwgTW9yZSBFY29ub21pY2FsIixodHRwczovL2ZpbmFuY2UueWFob28uY29tL25ld3Mvc2hhbmdoYWktc3RvbmVoaWxsLXRlY2hub2xvZ3ktdW52ZWlscy1maXJzdC0wODQxMDA0NDQuaHRtbD9ndWNjb3VudGVyPTEmZ3VjZV9yZWZlcnJlcj1hSFIwY0hNNkx5OTNkM2N1WjI5dloyeGxMbU52YlM4Jmd1Y2VfcmVmZXJyZXJfc2lnPUFRQUFBTFpWT1dobkdYTWVCUEVxVkZLRGZnYjV5TW9CMklaY3ZWdEhETVdNSVJOREtCN2ltdWhIcVppZ1BpdzBmVDc2cHlMU0pDVS0zeWtKbE9VVXJsbV9FN0NqZFFvdzNfWGREc3QxZzBURVZ2akNEMlc5SlBnbDRNbW41Q09BZHFadFJ6ZUZQWDdHYUhOOXNwMFBGN0paODVsXzZHdTdMRDFIblhjVHNYSnRRUWVkLCwsLCwiIiJvbmx5IHRlbnMgb2YgYmlsbGlvbnMgb2YgcGFyYW1ldGVycyIiIiwsLCwsLCwsLFVua25vd24sIk9uIEphbnVhcnkgMjR0aCwgYXQgdGhlICIiTmV3IEFyY2hpdGVjdHVyZSBvZiBMYXJnZSBMYW5ndWFnZSBNb2RlbCIiLCBSb2NrIEFJIChhIHN1YnNpZGlhcnkgb2YgU2hhbmdoYWkgU3RvbmVoaWxsIFRlY2hub2xvZ3kgQ28uLCBMdGQuKSBvZmZpY2lhbGx5IHVudmVpbGVkIHRoZSBmaXJzdCBkb21lc3RpYyBnZW5lcmFsLXB1cnBvc2UgbGFyZ2UgbGFuZ3VhZ2UgbW9kZWwgd2l0aG91dCBhbiBBdHRlbnRpb24gbWVjaGFuaXNt4oCUdGhlIFlhbiBNb2RlbC4gSXQgaXMgYWxzbyBvbmUgb2YgdGhlIHJhcmUgbGFyZ2UgbW9kZWxzIGluIHRoZSBpbmR1c3RyeSB0aGF0IGRvZXMgbm90IHJlbHkgb24gYSBUcmFuc2Zvcm1lciBhcmNoaXRlY3R1cmUuIFRoZSBZYW4gTW9kZWwgb2ZmZXJzIGEgdHJhaW5pbmcgZWZmaWNpZW5jeSB0aGF0IGlzIDcgdGltZXMgaGlnaGVyIHRoYW4gdGhhdCBvZiBUcmFuc2Zvcm1lciBtb2RlbHMgd2l0aCBlcXVpdmFsZW50IHBhcmFtZXRlcnMsIDUgdGltZXMgdGhlIGluZmVyZW5jZSB0aHJvdWdocHV0LCBhbmQgMyB0aW1lcyB0aGUgbWVtb3J5IGNhcGFjaXR5LiBBZGRpdGlvbmFsbHksIGl0IHN1cHBvcnRzIGxvc3NsZXNzIG9wZXJhdGlvbiBvbiBDUFVzLCByZWR1Y2VkIGhhbGx1Y2luYXRpb24gaW4gZXhwcmVzc2lvbnMsIGFuZCAxMDAlIHN1cHBvcnQgZm9yIHByaXZhdGUgZGVwbG95bWVudCBhcHBsaWNhdGlvbnMuIiwsLEFQSSBhY2Nlc3MsQ2hpbmEsLCwsLCwyMDI1LTExLTI4IDExOjUzOjQ0KzAwOjAwLCwsLCwsSW5kdXN0cnksLCwsLFVucmVsZWFzZWQsaHR0cHM6Ly9kZXZlbG9wZXIucm9ja2FpLm5ldC8jL2hvbWUsLCwsLCwsLCwsLCxObwpEZWVwU2VlayBDb2RlciAzM0IsTGFuZ3VhZ2UsQ29kZSBnZW5lcmF0aW9uLCJEZWVwU2VlayxQZWtpbmcgVW5pdmVyc2l0eSIsIkRheWEgR3VvLCBRaWhhbyBaaHUsIERlamlhbiBZYW5nLCBaaGVuZGEgWGllLCBLYWkgRG9uZywgV2VudGFvIFpoYW5nLCBHdWFudGluZyBDaGVuLCBYaWFvIEJpLCBZLiBXdSwgWS5LLiBMaSwgRnVsaSBMdW8sIFlpbmdmZWkgWGlvbmcsIFdlbmZlbmcgTGlhbmciLDIwMjQtMDEtMjUsRGVlcFNlZWstQ29kZXI6IFdoZW4gdGhlIExhcmdlIExhbmd1YWdlIE1vZGVsIE1lZXRzIFByb2dyYW1taW5nIC0tIFRoZSBSaXNlIG9mIENvZGUgSW50ZWxsaWdlbmNlLGh0dHBzOi8vYXJ4aXYub3JnL2Ficy8yNDAxLjE0MTk2LCwsIlNPVEEgYW1vbmcgb3Blbi1zb3VyY2U6ICIiRm9yIGNvZGluZyBjYXBhYmlsaXRpZXMsIERlZXBTZWVrIENvZGVyIGFjaGlldmVzIHN0YXRlLW9mLXRoZS1hcnQgcGVyZm9ybWFuY2UgYW1vbmcgb3Blbi1zb3VyY2UgY29kZSBtb2RlbHMgb24gbXVsdGlwbGUgcHJvZ3JhbW1pbmcgbGFuZ3VhZ2VzIGFuZCB2YXJpb3VzIGJlbmNobWFya3MuIiIiLDMzMDAwMDAwMDAwLjAsMzNCLDMuOTZlKzIzLCIiIlN0ZXAgMTogSW5pdGlhbGx5IHByZS10cmFpbmVkIHdpdGggYSBkYXRhc2V0IGNvbnNpc3Rpbmcgb2YgODclIGNvZGUsIDEwJSBjb2RlLXJlbGF0ZWQgbGFuZ3VhZ2UgKEdpdGh1YiBNYXJrZG93biBhbmQgU3RhY2tFeGNoYW5nZSksIGFuZCAzJSBub24tY29kZS1yZWxhdGVkIENoaW5lc2UgbGFuZ3VhZ2UuIE1vZGVscyBhcmUgcHJlLXRyYWluZWQgdXNpbmcgMS44VCB0b2tlbnMgYW5kIGEgNEsgd2luZG93IHNpemUgaW4gdGhpcyBzdGVwLgpTdGVwIDI6IEZ1cnRoZXIgUHJlLXRyYWluaW5nIHVzaW5nIGFuIGV4dGVuZGVkIDE2SyB3aW5kb3cgc2l6ZSBvbiBhbiBhZGRpdGlvbmFsIDIwMEIgdG9rZW5zLCByZXN1bHRpbmcgaW4gZm91bmRhdGlvbmFsIG1vZGVscyAoRGVlcFNlZWstQ29kZXItQmFzZSkuClN0ZXAgMzogSW5zdHJ1Y3Rpb24gRmluZS10dW5pbmcgb24gMkIgdG9rZW5zIG9mIGluc3RydWN0aW9uIGRhdGEsIHJlc3VsdGluZyBpbiBpbnN0cnVjdGlvbi10dW5lZCBtb2RlbHMgKERlZXBTZWVrLUNvZGVyLUluc3RydWN0KS4iIgoKVGhpcyBtZWFucyBpdCB3YXMgdHJhaW5lZCBvbiAyVCB0b2tlbnMuIDJUICogMzNCICogNiA9IDMuOTZlMjMiLDIwMDAwMDAwMDAwMDAsIiIiVHJhaW5lZCBmcm9tIHNjcmF0Y2ggb24gMlQgdG9rZW5zLCBpbmNsdWRpbmcgODclIGNvZGUgYW5kIDEzJSBsaW5ndWlzdGljIGRhdGEgaW4gYm90aCBFbmdsaXNoIGFuZCBDaGluZXNlIGxhbmd1YWdlcy4iIgoKIiJUaGUgdG90YWwgZGF0YSB2b2x1bWUgaXMgNzk4IEdCIHdpdGggNjAzIG1pbGxpb24gZmlsZXMuIiIiLCwsLCxMaWtlbHksIlRoZSByYXBpZCBkZXZlbG9wbWVudCBvZiBsYXJnZSBsYW5ndWFnZSBtb2RlbHMgaGFzIHJldm9sdXRpb25pemVkIGNvZGUgaW50ZWxsaWdlbmNlIGluIHNvZnR3YXJlIGRldmVsb3BtZW50LiBIb3dldmVyLCB0aGUgcHJlZG9taW5hbmNlIG9mIGNsb3NlZC1zb3VyY2UgbW9kZWxzIGhhcyByZXN0cmljdGVkIGV4dGVuc2l2ZSByZXNlYXJjaCBhbmQgZGV2ZWxvcG1lbnQuIFRvIGFkZHJlc3MgdGhpcywgd2UgaW50cm9kdWNlIHRoZSBEZWVwU2Vlay1Db2RlciBzZXJpZXMsIGEgcmFuZ2Ugb2Ygb3Blbi1zb3VyY2UgY29kZSBtb2RlbHMgd2l0aCBzaXplcyBmcm9tIDEuM0IgdG8gMzNCLCB0cmFpbmVkIGZyb20gc2NyYXRjaCBvbiAyIHRyaWxsaW9uIHRva2Vucy4gVGhlc2UgbW9kZWxzIGFyZSBwcmUtdHJhaW5lZCBvbiBhIGhpZ2gtcXVhbGl0eSBwcm9qZWN0LWxldmVsIGNvZGUgY29ycHVzIGFuZCBlbXBsb3kgYSBmaWxsLWluLXRoZS1ibGFuayB0YXNrIHdpdGggYSAxNksgd2luZG93IHRvIGVuaGFuY2UgY29kZSBnZW5lcmF0aW9uIGFuZCBpbmZpbGxpbmcuIE91ciBleHRlbnNpdmUgZXZhbHVhdGlvbnMgZGVtb25zdHJhdGUgdGhhdCBEZWVwU2Vlay1Db2RlciBub3Qgb25seSBhY2hpZXZlcyBzdGF0ZS1vZi10aGUtYXJ0IHBlcmZvcm1hbmNlIGFtb25nIG9wZW4tc291cmNlIGNvZGUgbW9kZWxzIGFjcm9zcyBtdWx0aXBsZSBiZW5jaG1hcmtzIGJ1dCBhbHNvIHN1cnBhc3NlcyBleGlzdGluZyBjbG9zZWQtc291cmNlIG1vZGVscyBsaWtlIENvZGV4IGFuZCBHUFQtMy41LiBGdXJ0aGVybW9yZSwgRGVlcFNlZWstQ29kZXIgbW9kZWxzIGFyZSB1bmRlciBhIHBlcm1pc3NpdmUgbGljZW5zZSB0aGF0IGFsbG93cyBmb3IgYm90aCByZXNlYXJjaCBhbmQgdW5yZXN0cmljdGVkIGNvbW1lcmNpYWwgdXNlLiIsLCxPcGVuIHdlaWdodHMgKHJlc3RyaWN0ZWQgdXNlKSwiQ2hpbmEsQ2hpbmEiLCwsLCwsMjAyNS0xMS0yOCAxMTo1Mzo0NCswMDowMCwsLCwsLCJJbmR1c3RyeSxBY2FkZW1pYSIsLCwsLFVucmVsZWFzZWQsImNvZGUgZG9lc24ndCBzZWVtIHRvIGJlIHRyYWluaW5nIGNvZGUuCgpkZWVwc2VlayBsaWNlbnNlOgpodHRwczovL2dpdGh1Yi5jb20vZGVlcHNlZWstYWkvRGVlcFNlZWstQ29kZXIvYmxvYi9tYWluL0xJQ0VOU0UtTU9ERUwiLFRydWUsLCwsLCxPcGVyYXRpb24gY291bnRpbmcsZGVlcHNlZWstYWksLCwsWWVzClF3ZW4tVkwtTWF4LCJNdWx0aW1vZGFsLExhbmd1YWdlLFZpc2lvbiIsIkNoYXQsSW1hZ2UgY2FwdGlvbmluZyxGYWNlIHJlY29nbml0aW9uLFZpc3VhbCBxdWVzdGlvbiBhbnN3ZXJpbmciLEFsaWJhYmEsLDIwMjQtMDEtMjUsSW50cm9kdWNpbmcgUXdlbi1WTCxodHRwczovL3F3ZW5sbS5naXRodWIuaW8vYmxvZy9xd2VuLXZsLywsU09UQSBpbXByb3ZlbWVudCwiIiJOb3RhYmx5LCBRd2VuLVZMLU1heCBvdXRwZXJmb3JtcyBib3RoIEdQVC00ViBmcm9tIE9wZW5BSSBhbmQgR2VtaW5pIGZyb20gR29vZ2xlIGluIHRhc2tzIG9uIENoaW5lc2UgcXVlc3Rpb24gYW5zd2VyaW5nIGFuZCBDaGluZXNlIHRleHQgY29tcHJlaGVuc2lvbiIiIiw3MDAwMDAwMDAwLjAsIk5vdCBzdGF0ZWQuIFF3ZW4tVkwgKGxlc3MgY2FwYWJsZSwgcHJlc3VtYWJseSBzbWFsbGVyIHZlcnNpb24pIGlzIDkuNkIKClVwZDogN0IgcGFyYW1ldGVycyBtZW50aW9uZWQgaGVyZQpodHRwczovL2dpdGh1Yi5jb20vUXdlbkxNL1F3ZW4tVkwjcXdlbi12bC1wbHVzIiwsLCwsLCwsLENvbmZpZGVudCwiQWxvbmcgd2l0aCB0aGUgcmFwaWQgZGV2ZWxvcG1lbnQgb2Ygb3VyIGxhcmdlIGxhbmd1YWdlIG1vZGVsIFF3ZW4sIHdlIGxldmVyYWdlZCBRd2Vu4oCZcyBjYXBhYmlsaXRpZXMgYW5kIHVuaWZpZWQgbXVsdGltb2RhbCBwcmV0cmFpbmluZyB0byBhZGRyZXNzIHRoZSBsaW1pdGF0aW9ucyBvZiBtdWx0aW1vZGFsIG1vZGVscyBpbiBnZW5lcmFsaXphdGlvbiwgYW5kIHdlIG9wZW5zb3VyY2VkIG11bHRpbW9kYWwgbW9kZWwgUXdlbi1WTCBpbiBTZXAuIDIwMjMuIFJlY2VudGx5LCB0aGUgUXdlbi1WTCBzZXJpZXMgaGFzIHVuZGVyZ29uZSBhIHNpZ25pZmljYW50IHVwZ3JhZGUgd2l0aCB0aGUgbGF1bmNoIG9mIHR3byBlbmhhbmNlZCB2ZXJzaW9ucywgUXdlbi1WTC1QbHVzIGFuZCBRd2VuLVZMLU1heC4gVGhlIGtleSB0ZWNobmljYWwgYWR2YW5jZW1lbnRzIGluIHRoZXNlIHZlcnNpb25zIGluY2x1ZGU6CgpTdWJzdGFudGlhbGx5IGJvb3N0IGluIGltYWdlLXJlbGF0ZWQgcmVhc29uaW5nIGNhcGFiaWxpdGllczsKQ29uc2lkZXJhYmxlIGVuaGFuY2VtZW50IGluIHJlY29nbml6aW5nLCBleHRyYWN0aW5nLCBhbmQgYW5hbHl6aW5nIGRldGFpbHMgd2l0aGluIGltYWdlcyBhbmQgdGV4dHMgY29udGFpbmVkIHRoZXJlaW47ClN1cHBvcnQgZm9yIGhpZ2gtZGVmaW5pdGlvbiBpbWFnZXMgd2l0aCByZXNvbHV0aW9ucyBhYm92ZSBvbmUgbWlsbGlvbiBwaXhlbHMgYW5kIGltYWdlcyBvZiB2YXJpb3VzIGFzcGVjdCByYXRpb3MuIiwsLEFQSSBhY2Nlc3MsQ2hpbmEsLCwsLCwyMDI1LTExLTI4IDExOjUzOjQ0KzAwOjAwLCwsLCwsSW5kdXN0cnksLCwsLFVucmVsZWFzZWQsaHR0cHM6Ly9oZWxwLmFsaXl1bi5jb20vemgvZGFzaHNjb3BlL2RldmVsb3Blci1yZWZlcmVuY2UvdG9uZ3lpLXFpYW53ZW4tdmwtcGx1cy1hcGksVHJ1ZSwsLCwsLCwsLCwsTm8KdGV4dC1lbWJlZGRpbmctMy1zbWFsbCxMYW5ndWFnZSxMYW5ndWFnZSBtb2RlbGluZyxPcGVuQUksLDIwMjQtMDEtMjUsTmV3IGVtYmVkZGluZyBtb2RlbHMgYW5kIEFQSSB1cGRhdGVzLGh0dHBzOi8vb3BlbmFpLmNvbS9pbmRleC9uZXctZW1iZWRkaW5nLW1vZGVscy1hbmQtYXBpLXVwZGF0ZXMvLCwsLCwsLCwsLCwsLCxVbmtub3duLCwsLEFQSSBhY2Nlc3MsVW5pdGVkIFN0YXRlcyBvZiBBbWVyaWNhLCwsLCwsMjAyNS0xMS0yOCAxMTo1Mzo0NCswMDowMCwsLCwsLEluZHVzdHJ5LCwsLCwsLCwsLCwsLCwsLCwsTm8KdGV4dC1lbWJlZGRpbmctMy1sYXJnZSxMYW5ndWFnZSxMYW5ndWFnZSBtb2RlbGluZyxPcGVuQUksLDIwMjQtMDEtMjUsTmV3IGVtYmVkZGluZyBtb2RlbHMgYW5kIEFQSSB1cGRhdGVzLGh0dHBzOi8vb3BlbmFpLmNvbS9pbmRleC9uZXctZW1iZWRkaW5nLW1vZGVscy1hbmQtYXBpLXVwZGF0ZXMvLCwsLCwsLCwsLCwsLCxVbmtub3duLCwsLEFQSSBhY2Nlc3MsVW5pdGVkIFN0YXRlcyBvZiBBbWVyaWNhLCwsLCwsMjAyNS0xMS0yOCAxMTo1Mzo0NCswMDowMCwsLCwsLEluZHVzdHJ5LCwsLCwsLCwsLCwsLCwsLCwsTm8KRGVlcFNlZWsgQ29kZXIgMS4zQixMYW5ndWFnZSxDb2RlIGdlbmVyYXRpb24sIkRlZXBTZWVrLFBla2luZyBVbml2ZXJzaXR5IiwiRGF5YSBHdW8sIFFpaGFvIFpodSwgRGVqaWFuIFlhbmcsIFpoZW5kYSBYaWUsIEthaSBEb25nLCBXZW50YW8gWmhhbmcsIEd1YW50aW5nIENoZW4sIFhpYW8gQmksIFkuIFd1LCBZLksuIExpLCBGdWxpIEx1bywgWWluZ2ZlaSBYaW9uZywgV2VuZmVuZyBMaWFuZyIsMjAyNC0wMS0yNSxEZWVwU2Vlay1Db2RlcjogV2hlbiB0aGUgTGFyZ2UgTGFuZ3VhZ2UgTW9kZWwgTWVldHMgUHJvZ3JhbW1pbmcgLS0gVGhlIFJpc2Ugb2YgQ29kZSBJbnRlbGxpZ2VuY2UsaHR0cHM6Ly9hcnhpdi5vcmcvYWJzLzI0MDEuMTQxOTYsLCwsMTMwMDAwMDAwMC4wLDEuM0IsMS41NmUrMjIsMlQgdG9rZW5zICogMS4zQiBwYXJhbWV0ZXJzICogNiBGTE9QIC8gcGFyYW1ldGVyIC8gdG9rZW4gPSAxNS42ICogMTBeMjEgPSAxLjU2ICogMTBeMjIgRkxPUCwyMDAwMDAwMDAwMDAwLCIiIlRyYWluZWQgZnJvbSBzY3JhdGNoIG9uIDJUIHRva2VucywgaW5jbHVkaW5nIDg3JSBjb2RlIGFuZCAxMyUgbGluZ3Vpc3RpYyBkYXRhIGluIGJvdGggRW5nbGlzaCBhbmQgQ2hpbmVzZSBsYW5ndWFnZXMuIiIKCiIiVGhlIHRvdGFsIGRhdGEgdm9sdW1lIGlzIDc5OCBHQiB3aXRoIDYwMyBtaWxsaW9uIGZpbGVzLiIiIiwsLCwsTGlrZWx5LCJUaGUgcmFwaWQgZGV2ZWxvcG1lbnQgb2YgbGFyZ2UgbGFuZ3VhZ2UgbW9kZWxzIGhhcyByZXZvbHV0aW9uaXplZCBjb2RlIGludGVsbGlnZW5jZSBpbiBzb2Z0d2FyZSBkZXZlbG9wbWVudC4gSG93ZXZlciwgdGhlIHByZWRvbWluYW5jZSBvZiBjbG9zZWQtc291cmNlIG1vZGVscyBoYXMgcmVzdHJpY3RlZCBleHRlbnNpdmUgcmVzZWFyY2ggYW5kIGRldmVsb3BtZW50LiBUbyBhZGRyZXNzIHRoaXMsIHdlIGludHJvZHVjZSB0aGUgRGVlcFNlZWstQ29kZXIgc2VyaWVzLCBhIHJhbmdlIG9mIG9wZW4tc291cmNlIGNvZGUgbW9kZWxzIHdpdGggc2l6ZXMgZnJvbSAxLjNCIHRvIDMzQiwgdHJhaW5lZCBmcm9tIHNjcmF0Y2ggb24gMiB0cmlsbGlvbiB0b2tlbnMuIFRoZXNlIG1vZGVscyBhcmUgcHJlLXRyYWluZWQgb24gYSBoaWdoLXF1YWxpdHkgcHJvamVjdC1sZXZlbCBjb2RlIGNvcnB1cyBhbmQgZW1wbG95IGEgZmlsbC1pbi10aGUtYmxhbmsgdGFzayB3aXRoIGEgMTZLIHdpbmRvdyB0byBlbmhhbmNlIGNvZGUgZ2VuZXJhdGlvbiBhbmQgaW5maWxsaW5nLiBPdXIgZXh0ZW5zaXZlIGV2YWx1YXRpb25zIGRlbW9uc3RyYXRlIHRoYXQgRGVlcFNlZWstQ29kZXIgbm90IG9ubHkgYWNoaWV2ZXMgc3RhdGUtb2YtdGhlLWFydCBwZXJmb3JtYW5jZSBhbW9uZyBvcGVuLXNvdXJjZSBjb2RlIG1vZGVscyBhY3Jvc3MgbXVsdGlwbGUgYmVuY2htYXJrcyBidXQgYWxzbyBzdXJwYXNzZXMgZXhpc3RpbmcgY2xvc2VkLXNvdXJjZSBtb2RlbHMgbGlrZSBDb2RleCBhbmQgR1BULTMuNS4gRnVydGhlcm1vcmUsIERlZXBTZWVrLUNvZGVyIG1vZGVscyBhcmUgdW5kZXIgYSBwZXJtaXNzaXZlIGxpY2Vuc2UgdGhhdCBhbGxvd3MgZm9yIGJvdGggcmVzZWFyY2ggYW5kIHVucmVzdHJpY3RlZCBjb21tZXJjaWFsIHVzZS4iLCwsT3BlbiB3ZWlnaHRzIChyZXN0cmljdGVkIHVzZSksIkNoaW5hLENoaW5hIiwsLCwsLDIwMjUtMTEtMjggMTE6NTM6NDQrMDA6MDAsLCwsLCwiSW5kdXN0cnksQWNhZGVtaWEiLCwsLCxVbnJlbGVhc2VkLCJjb2RlIGRvZXNuJ3Qgc2VlbSB0byBiZSB0cmFpbmluZyBjb2RlLgoKZGVlcHNlZWsgbGljZW5zZToKaHR0cHM6Ly9naXRodWIuY29tL2RlZXBzZWVrLWFpL0RlZXBTZWVrLUNvZGVyL2Jsb2IvbWFpbi9MSUNFTlNFLU1PREVMIiwsLCwsLCxPcGVyYXRpb24gY291bnRpbmcsZGVlcHNlZWstYWksLCwsWWVzCkRlZXBTZWVrIENvZGVyIDYuN0IsTGFuZ3VhZ2UsQ29kZSBnZW5lcmF0aW9uLCJEZWVwU2VlayxQZWtpbmcgVW5pdmVyc2l0eSIsIkRheWEgR3VvLCBRaWhhbyBaaHUsIERlamlhbiBZYW5nLCBaaGVuZGEgWGllLCBLYWkgRG9uZywgV2VudGFvIFpoYW5nLCBHdWFudGluZyBDaGVuLCBYaWFvIEJpLCBZLiBXdSwgWS5LLiBMaSwgRnVsaSBMdW8sIFlpbmdmZWkgWGlvbmcsIFdlbmZlbmcgTGlhbmciLDIwMjQtMDEtMjUsRGVlcFNlZWstQ29kZXI6IFdoZW4gdGhlIExhcmdlIExhbmd1YWdlIE1vZGVsIE1lZXRzIFByb2dyYW1taW5nIC0tIFRoZSBSaXNlIG9mIENvZGUgSW50ZWxsaWdlbmNlLGh0dHBzOi8vYXJ4aXYub3JnL2Ficy8yNDAxLjE0MTk2LCwsLDY3MDAwMDAwMDAuMCw2LjdCLDguMDRlKzIyLDJUIHRva2VucyAqIDYuN0IgcGFyYW1ldGVycyAqIDYgRkxPUCAvIHBhcmFtZXRlciAvIHRva2VuID0gOC4wNCoxMF4yMiBGTE9QLDIwMDAwMDAwMDAwMDAsIiIiVHJhaW5lZCBmcm9tIHNjcmF0Y2ggb24gMlQgdG9rZW5zLCBpbmNsdWRpbmcgODclIGNvZGUgYW5kIDEzJSBsaW5ndWlzdGljIGRhdGEgaW4gYm90aCBFbmdsaXNoIGFuZCBDaGluZXNlIGxhbmd1YWdlcy4iIgoKIiJUaGUgdG90YWwgZGF0YSB2b2x1bWUgaXMgNzk4IEdCIHdpdGggNjAzIG1pbGxpb24gZmlsZXMuIiIiLCwsLCxMaWtlbHksIlRoZSByYXBpZCBkZXZlbG9wbWVudCBvZiBsYXJnZSBsYW5ndWFnZSBtb2RlbHMgaGFzIHJldm9sdXRpb25pemVkIGNvZGUgaW50ZWxsaWdlbmNlIGluIHNvZnR3YXJlIGRldmVsb3BtZW50LiBIb3dldmVyLCB0aGUgcHJlZG9taW5hbmNlIG9mIGNsb3NlZC1zb3VyY2UgbW9kZWxzIGhhcyByZXN0cmljdGVkIGV4dGVuc2l2ZSByZXNlYXJjaCBhbmQgZGV2ZWxvcG1lbnQuIFRvIGFkZHJlc3MgdGhpcywgd2UgaW50cm9kdWNlIHRoZSBEZWVwU2Vlay1Db2RlciBzZXJpZXMsIGEgcmFuZ2Ugb2Ygb3Blbi1zb3VyY2UgY29kZSBtb2RlbHMgd2l0aCBzaXplcyBmcm9tIDEuM0IgdG8gMzNCLCB0cmFpbmVkIGZyb20gc2NyYXRjaCBvbiAyIHRyaWxsaW9uIHRva2Vucy4gVGhlc2UgbW9kZWxzIGFyZSBwcmUtdHJhaW5lZCBvbiBhIGhpZ2gtcXVhbGl0eSBwcm9qZWN0LWxldmVsIGNvZGUgY29ycHVzIGFuZCBlbXBsb3kgYSBmaWxsLWluLXRoZS1ibGFuayB0YXNrIHdpdGggYSAxNksgd2luZG93IHRvIGVuaGFuY2UgY29kZSBnZW5lcmF0aW9uIGFuZCBpbmZpbGxpbmcuIE91ciBleHRlbnNpdmUgZXZhbHVhdGlvbnMgZGVtb25zdHJhdGUgdGhhdCBEZWVwU2Vlay1Db2RlciBub3Qgb25seSBhY2hpZXZlcyBzdGF0ZS1vZi10aGUtYXJ0IHBlcmZvcm1hbmNlIGFtb25nIG9wZW4tc291cmNlIGNvZGUgbW9kZWxzIGFjcm9zcyBtdWx0aXBsZSBiZW5jaG1hcmtzIGJ1dCBhbHNvIHN1cnBhc3NlcyBleGlzdGluZyBjbG9zZWQtc291cmNlIG1vZGVscyBsaWtlIENvZGV4IGFuZCBHUFQtMy41LiBGdXJ0aGVybW9yZSwgRGVlcFNlZWstQ29kZXIgbW9kZWxzIGFyZSB1bmRlciBhIHBlcm1pc3NpdmUgbGljZW5zZSB0aGF0IGFsbG93cyBmb3IgYm90aCByZXNlYXJjaCBhbmQgdW5yZXN0cmljdGVkIGNvbW1lcmNpYWwgdXNlLiIsLCxPcGVuIHdlaWdodHMgKHJlc3RyaWN0ZWQgdXNlKSwiQ2hpbmEsQ2hpbmEiLCwsLCwsMjAyNS0xMS0yOCAxMTo1Mzo0NCswMDowMCwsLCwsLCJJbmR1c3RyeSxBY2FkZW1pYSIsLCwsLFVucmVsZWFzZWQsImNvZGUgZG9lc24ndCBzZWVtIHRvIGJlIHRyYWluaW5nIGNvZGUuCgpkZWVwc2VlayBsaWNlbnNlOgpodHRwczovL2dpdGh1Yi5jb20vZGVlcHNlZWstYWkvRGVlcFNlZWstQ29kZXIvYmxvYi9tYWluL0xJQ0VOU0UtTU9ERUwiLFRydWUsLCwsLCxPcGVyYXRpb24gY291bnRpbmcsZGVlcHNlZWstYWksLCwsWWVzCkZ1eXUtSGVhdnksIk11bHRpbW9kYWwsTGFuZ3VhZ2UsVmlzaW9uIiwiQ2hhdCxMYW5ndWFnZSBtb2RlbGluZy9nZW5lcmF0aW9uLFZpc3VhbCBxdWVzdGlvbiBhbnN3ZXJpbmcsU3lzdGVtIGNvbnRyb2wiLEFkZXB0LCwyMDI0LTAxLTI0LEFkZXB0IEZ1eXUtSGVhdnk6IEEgbmV3IG11bHRpbW9kYWwgbW9kZWwsaHR0cHM6Ly93d3cuYWRlcHQuYWkvYmxvZy9hZGVwdC1mdXl1LWhlYXZ5LCwsIkFjY29yZGluZyB0byBBZGVwdDogIiJGdXl1LUhlYXZ5IGlzIHRoZSB3b3JsZOKAmXMgdGhpcmQtbW9zdC1jYXBhYmxlIG11bHRpbW9kYWwgbW9kZWwsIGJlaGluZCBvbmx5IEdQVDQtViBhbmQgR2VtaW5pIFVsdHJhLCB3aGljaCBhcmUgMTAtMjAgdGltZXMgYmlnZ2VyLiIiCgoiIkZ1eXUtSGVhdnkgcGVyZm9ybXMgcm91Z2hseSBvbiBwYXIgd2l0aCBHZW1pbmkgUHJvIG9uIHN0YW5kYXJkIHRleHQtb25seSBldmFsdWF0aW9ucywgb3V0cGVyZm9ybWluZyBpdCBvbiB0aGUgY29tbW9ubHkgdXNlZCBNTUxVIGJlbmNobWFyay4iIiIsMTAwMDAwMDAwMDAwLjAsIiIiRnV5dS1IZWF2eSBpcyB0aGUgd29ybGTigJlzIHRoaXJkLW1vc3QtY2FwYWJsZSBtdWx0aW1vZGFsIG1vZGVsLCBiZWhpbmQgb25seSBHUFQ0LVYgYW5kIEdlbWluaSBVbHRyYSwgd2hpY2ggYXJlIDEwLTIwIHRpbWVzIGJpZ2dlciIiCgpTbyBwb3NzaWJseSBhcm91bmQgfjEwMEIgcGFyYW1zLCB0aG91Z2ggR1BULTQvR2VtaW5pIHBhcmFtcyBhcmVuJ3QgcHVibGljIiwsTnZpZGlhIGhhcmR3YXJlLCwsLCwsLFNwZWN1bGF0aXZlLCJXZeKAmXJlIGV4Y2l0ZWQgdG8gaW50cm9kdWNlIEFkZXB0IEZ1eXUtSGVhdnksIGEgbmV3IG11bHRpbW9kYWwgbW9kZWwgZGVzaWduZWQgc3BlY2lmaWNhbGx5IGZvciBkaWdpdGFsIGFnZW50cy4gRnV5dS1IZWF2eSBpcyB0aGUgd29ybGTigJlzIHRoaXJkLW1vc3QtY2FwYWJsZSBtdWx0aW1vZGFsIG1vZGVsLCBiZWhpbmQgb25seSBHUFQ0LVYgYW5kIEdlbWluaSBVbHRyYSwgd2hpY2ggYXJlIDEwLTIwIHRpbWVzIGJpZ2dlci4gV2XigJlyZSBleGNpdGVkIGFib3V0IHRoaXMgbW9kZWwgYmVjYXVzZToKCkl0IGV4Y2VscyBhdCBtdWx0aW1vZGFsIHJlYXNvbmluZy4gVG8gdXMgdGhlIGtpbGxlciBmZWF0dXJlIGlzIFVJIHVuZGVyc3RhbmRpbmcsIGJ1dCBpdCBhbHNvIHBlcmZvcm1zIHdlbGwgb24gbW9yZSB0cmFkaXRpb25hbCBtdWx0aW1vZGFsIGJlbmNobWFya3MuIEluIHBhcnRpY3VsYXIsIEZ1eXUtSGVhdnkgc2NvcmVzIGhpZ2hlciBvbiB0aGUgTU1NVSBiZW5jaG1hcmsgdGhhbiBldmVuIEdlbWluaSBQcm8uCk9uIHN0YW5kYXJkIHRleHQtYmFzZWQgYmVuY2htYXJrcywgaXQgbWF0Y2hlcyBvciBleGNlZWRzIHRoZSBwZXJmb3JtYW5jZSBvZiBtb2RlbHMgaW4gdGhlIHNhbWUgY29tcHV0ZSBjbGFzcyBkZXNwaXRlIGhhdmluZyB0byBkZXZvdGUgc29tZSBvZiBpdHMgY2FwYWNpdHkgdG8gaW1hZ2UgbW9kZWxpbmcuCkl0IGRlbW9uc3RyYXRlcyB0aGF0ICh3aXRoIHNvbWUgbW9kaWZpY2F0aW9ucykgd2UgY2FuIHNjYWxlIHVwIHRoZSBGdXl1IGFyY2hpdGVjdHVyZSBhbmQgcmVhcCBhbGwgb2YgdGhlIGFzc29jaWF0ZWQgYmVuZWZpdHMsIGluY2x1ZGluZyBoYW5kbGluZyBhcmJpdHJhcnkgc2l6ZS9zaGFwZSBpbWFnZXMgYW5kIGVmZmljaWVudGx5IHJlLXVzaW5nIGV4aXN0aW5nIHRyYW5zZm9ybWVyIG9wdGltaXphdGlvbnMuIiwsLEhvc3RlZCBhY2Nlc3MgKG5vIEFQSSksVW5pdGVkIFN0YXRlcyBvZiBBbWVyaWNhLCwsLCwsMjAyNS0xMS0yOCAxMTo1Mzo0NCswMDowMCwsLCwsLEluZHVzdHJ5LCwsLCxVbnJlbGVhc2VkLCxUcnVlLCwsLCwsLCwsLCxObwpMdW1pZXJlLCJWaWRlbyxWaXNpb24iLCJWaWRlbyBnZW5lcmF0aW9uLFRleHQtdG8tdmlkZW8sSW1hZ2UtdG8tdmlkZW8iLCJHb29nbGUgUmVzZWFyY2gsV2Vpem1hbm4gSW5zdGl0dXRlIG9mIFNjaWVuY2UsVGVsIEF2aXYgVW5pdmVyc2l0eSxUZWNobmlvbiAtIElzcmFlbCBJbnN0aXR1dGUgb2YgVGVjaG5vbG9neSIsIk9tZXIgQmFyLVRhbCwgSGlsYSBDaGVmZXIsIE9tZXIgVG92LCBDaGFybGVzIEhlcnJtYW5uLCBSb25pIFBhaXNzLCBTaGlyYW4gWmFkYSwgQXJpZWwgRXBocmF0LCBKdW5od2EgSHVyLCBHdWFuZ2h1aSBMaXUsIEFtaXQgUmFqLCBZdWFuemhlbiBMaSwgTWljaGFlbCBSdWJpbnN0ZWluLCBUb21lciBNaWNoYWVsaSwgT2xpdmVyIFdhbmcsIERlcWluZyBTdW4sIFRhbGkgRGVrZWwsIEluYmFyIE1vc3NlcmkiLDIwMjQtMDEtMjMsTHVtaWVyZTogQSBTcGFjZS1UaW1lIERpZmZ1c2lvbiBNb2RlbCBmb3IgVmlkZW8gR2VuZXJhdGlvbixodHRwczovL2FyeGl2Lm9yZy9hYnMvMjQwMS4xMjk0NSw0NzcuMCwsIkF1dGhvcnMgY2xhaW0gdG8gYXR0YWluIHN0YXRlLW9mLXRoZS1hcnQgdGV4dC10by12aWRlbyBnZW5lcmF0aW9uIHJlc3VsdHMsIHRob3VnaCBxdWFudGl0YXRpdmUgcmVzdWx0cyBpbiBUYWJsZSAxIGluZGljYXRlIHRoYXQgTHVtaWVyZSBpcyBkaWQgbm90IHNldCByZWNvcmRzIGZvciBlaXRoZXIgbWV0cmljICh0aG91Z2ggaXQgaXMgYXQgdGhlIFBhcmV0byBmcm9udGllciBvZiB0aGVzZSBtZXRyaWNzKS4gRmlndXJlIDEwIGluZGljYXRlcyBxdWFsaXRhdGl2ZSBpbXByb3ZlbWVudHMgb3ZlciBiYXNlbGluZSBzeXN0ZW1zLCBidXQgdGhlIGJhc2VsaW5lIGFwcGVhcnMgdG8gYmUgYW4gYXZlcmFnZSBvZiBhbGwgb3RoZXIgc3lzdGVtcy4iLCwiVGhlIGF1dGhvcnMgIiJpbmZsYXRlIiIgYSBwcmUtdHJhaW5lZCBUMkkgSW1hZ2VuIG1vZGVsICgzQiBwYXJhbWV0ZXJzKS4gVGhlc2UgcHJlLXRyYWluZWQgd2VpZ2h0cyBhcmUgZnJvemVuLiBBbiBvdmVydmlldyBvZiB0aGUgaW5mbGF0ZWQgYXJjaGl0ZWN0dXJlIGlzIGdpdmVuIGluIEZpZ3VyZSA0LCBidXQgaXMgbm90IHN1ZmZpY2llbnQgdG8gY2FsY3VsYXRlIHRvdGFsIHRyYWluYWJsZSBwYXJhbWV0ZXJzLiIsLEFjdHVhbCAjIG9mIG5ld2x5IHRyYWluZWQgcGFyYW1ldGVycyBpcyB1bmNsZWFyLiBUaGUgM0IgSW1hZ2VuIHdlaWdodHMgYXJlIGZyb3plbi4sLCJXZSB0cmFpbiBvdXIgVDJWIG1vZGVsIG9uIGEgZGF0YXNldCBjb250YWluaW5nIDMwTSB2aWRlb3MgYWxvbmcgd2l0aCB0aGVpciB0ZXh0IGNhcHRpb24uIFRoZSB2aWRlb3MgYXJlIDgwIGZyYW1lcyBsb25nIGF0IDE2IGZwcyAoNSBzZWNvbmRzKS4gVGhlIGJhc2UgbW9kZWwgaXMgdHJhaW5lZCBhdCAxMjjDlzEyOCBhbmQgdGhlIFNTUiBvdXRwdXRzIDEwMjQgw5cgMTAyNCBmcmFtZXMuCgozME0gdmlkZW9zICogODAgZnJhbWUvdmlkZW8gPSAyLjRCIiwsLCxTZWxmLXN1cGVydmlzZWQgbGVhcm5pbmcsQ29uZmlkZW50LCJXZSBpbnRyb2R1Y2UgTHVtaWVyZSAtLSBhIHRleHQtdG8tdmlkZW8gZGlmZnVzaW9uIG1vZGVsIGRlc2lnbmVkIGZvciBzeW50aGVzaXppbmcgdmlkZW9zIHRoYXQgcG9ydHJheSByZWFsaXN0aWMsIGRpdmVyc2UgYW5kIGNvaGVyZW50IG1vdGlvbiAtLSBhIHBpdm90YWwgY2hhbGxlbmdlIGluIHZpZGVvIHN5bnRoZXNpcy4gVG8gdGhpcyBlbmQsIHdlIGludHJvZHVjZSBhIFNwYWNlLVRpbWUgVS1OZXQgYXJjaGl0ZWN0dXJlIHRoYXQgZ2VuZXJhdGVzIHRoZSBlbnRpcmUgdGVtcG9yYWwgZHVyYXRpb24gb2YgdGhlIHZpZGVvIGF0IG9uY2UsIHRocm91Z2ggYSBzaW5nbGUgcGFzcyBpbiB0aGUgbW9kZWwuIFRoaXMgaXMgaW4gY29udHJhc3QgdG8gZXhpc3RpbmcgdmlkZW8gbW9kZWxzIHdoaWNoIHN5bnRoZXNpemUgZGlzdGFudCBrZXlmcmFtZXMgZm9sbG93ZWQgYnkgdGVtcG9yYWwgc3VwZXItcmVzb2x1dGlvbiAtLSBhbiBhcHByb2FjaCB0aGF0IGluaGVyZW50bHkgbWFrZXMgZ2xvYmFsIHRlbXBvcmFsIGNvbnNpc3RlbmN5IGRpZmZpY3VsdCB0byBhY2hpZXZlLiBCeSBkZXBsb3lpbmcgYm90aCBzcGF0aWFsIGFuZCAoaW1wb3J0YW50bHkpIHRlbXBvcmFsIGRvd24tIGFuZCB1cC1zYW1wbGluZyBhbmQgbGV2ZXJhZ2luZyBhIHByZS10cmFpbmVkIHRleHQtdG8taW1hZ2UgZGlmZnVzaW9uIG1vZGVsLCBvdXIgbW9kZWwgbGVhcm5zIHRvIGRpcmVjdGx5IGdlbmVyYXRlIGEgZnVsbC1mcmFtZS1yYXRlLCBsb3ctcmVzb2x1dGlvbiB2aWRlbyBieSBwcm9jZXNzaW5nIGl0IGluIG11bHRpcGxlIHNwYWNlLXRpbWUgc2NhbGVzLiBXZSBkZW1vbnN0cmF0ZSBzdGF0ZS1vZi10aGUtYXJ0IHRleHQtdG8tdmlkZW8gZ2VuZXJhdGlvbiByZXN1bHRzLCBhbmQgc2hvdyB0aGF0IG91ciBkZXNpZ24gZWFzaWx5IGZhY2lsaXRhdGVzIGEgd2lkZSByYW5nZSBvZiBjb250ZW50IGNyZWF0aW9uIHRhc2tzIGFuZCB2aWRlbyBlZGl0aW5nIGFwcGxpY2F0aW9ucywgaW5jbHVkaW5nIGltYWdlLXRvLXZpZGVvLCB2aWRlbyBpbnBhaW50aW5nLCBhbmQgc3R5bGl6ZWQgZ2VuZXJhdGlvbi4iLDIwMC4wLCxVbnJlbGVhc2VkLCJVbml0ZWQgU3RhdGVzIG9mIEFtZXJpY2EsSXNyYWVsLElzcmFlbCxJc3JhZWwiLEltYWdlbiwsLCwsMjAyNi0wNS0yNSAxMjoyODoxMCswMDowMCwsLCwsLCJJbmR1c3RyeSxBY2FkZW1pYSxBY2FkZW1pYSxBY2FkZW1pYSIsLCwsLFVucmVsZWFzZWQsLCwsLCwsLCwsLCwsTm8KWWktVkwtMzRCLCJWaXNpb24sTGFuZ3VhZ2UsTXVsdGltb2RhbCIsIlZpc3VhbCBxdWVzdGlvbiBhbnN3ZXJpbmcsTGFuZ3VhZ2UgbW9kZWxpbmcvZ2VuZXJhdGlvbiIsMDEuQUksLDIwMjQtMDEtMjMsIllpIFZpc2lvbiBMYW5ndWFnZSBNb2RlbApCZXR0ZXIgQmlsaW5ndWFsIE11bHRpbW9kYWwgTW9kZWwiLGh0dHBzOi8vaHVnZ2luZ2ZhY2UuY28vMDEtYWkvWWktVkwtMzRCLCwsLDM0MDAwMDAwMDAwLjAsMzRiLDEuODUxNzRlKzIyLCI5ODk1MDAwMDAwMDAwMDAqMjQwKjM2MDAqMTI4KjAuMyA9IDMuMjgyOTIzNWUrMjIKCjYqMzRCKigxMDAqMTBeNioyMjTDlzIyNC8xNMOXMTQgKyAyNSoxMF42KjQ0OMOXNDQ4LzE0w5cxNCkgPSAgMS4wNDQ0OCDDlyAxMF4yMiAKCnNxcnQoMy4yODI5MjM1ZSsyMioxLjA0NDQ4IMOXIDEwXjIyICkgPSAxLjg1MTc0Li4uIMOXIDEwXjIyIiwsIiIiU3RhZ2UgMTogVGhlIHBhcmFtZXRlcnMgb2YgVmlUIGFuZCB0aGUgcHJvamVjdGlvbiBtb2R1bGUgYXJlIHRyYWluZWQgdXNpbmcgYW4gaW1hZ2UgcmVzb2x1dGlvbiBvZiAyMjTDlzIyNC4gVGhlIExMTSB3ZWlnaHRzIGFyZSBmcm96ZW4uIFRoZSB0cmFpbmluZyBsZXZlcmFnZXMgYW4gaW1hZ2UgY2FwdGlvbiBkYXRhc2V0IGNvbXByaXNpbmcgMTAwIG1pbGxpb24gaW1hZ2UtdGV4dCBwYWlycyBmcm9tIExBSU9OLTQwME0uICIiCgoiIlN0YWdlIDI6IFRoZSBpbWFnZSByZXNvbHV0aW9uIG9mIFZpVCBpcyBzY2FsZWQgdXAgdG8gNDQ4w5c0NDgsIGFuZCB0aGUgcGFyYW1ldGVycyBvZiBWaVQgYW5kIHRoZSBwcm9qZWN0aW9uIG1vZHVsZSBhcmUgdHJhaW5lZC4gSXQgYWltcyB0byBmdXJ0aGVyIGJvb3N0IHRoZSBtb2RlbCdzIGNhcGFiaWxpdHkgZm9yIGRpc2Nlcm5pbmcgaW50cmljYXRlIHZpc3VhbCBkZXRhaWxzLiBUaGUgZGF0YXNldCB1c2VkIGluIHRoaXMgc3RhZ2UgaW5jbHVkZXMgYWJvdXQgMjUgbWlsbGlvbiBpbWFnZS10ZXh0IHBhaXJzLCBzdWNoIGFzIExBSU9OLTQwME0sIENMTGFWQSwgTExhVkFSLCBGbGlja3IsIFZRQXYyLCBSZWZDT0NPLCBWaXN1YWw3dyBhbmQgc28gb24uIiIiLDI0MC4wLCIiIlRoZSB0b3RhbCB0cmFpbmluZyB0aW1lIGFtb3VudGVkIHRvIGFwcHJveGltYXRlbHkgMTAgZGF5cyBmb3IgWWktVkwtMzRCIiIiLE5WSURJQSBIMTAwIFNYTTUgODBHQiwsQ29uZmlkZW50LCJZaSBWaXNpb24gTGFuZ3VhZ2UgKFlpLVZMKSBtb2RlbCBpcyB0aGUgb3Blbi1zb3VyY2UsIG11bHRpbW9kYWwgdmVyc2lvbiBvZiB0aGUgWWkgTGFyZ2UgTGFuZ3VhZ2UgTW9kZWwgKExMTSkgc2VyaWVzLCBlbmFibGluZyBjb250ZW50IGNvbXByZWhlbnNpb24sIHJlY29nbml0aW9uLCBhbmQgbXVsdGktcm91bmQgY29udmVyc2F0aW9ucyBhYm91dCBpbWFnZXMuCgpZaS1WTCBkZW1vbnN0cmF0ZXMgZXhjZXB0aW9uYWwgcGVyZm9ybWFuY2UsIHJhbmtpbmcgZmlyc3QgYW1vbmcgYWxsIGV4aXN0aW5nIG9wZW4tc291cmNlIG1vZGVscyBpbiB0aGUgbGF0ZXN0IGJlbmNobWFya3MgaW5jbHVkaW5nIE1NTVUgaW4gRW5nbGlzaCBhbmQgQ01NTVUgaW4gQ2hpbmVzZSAoYmFzZWQgb24gZGF0YSBhdmFpbGFibGUgdXAgdG8gSmFudWFyeSAyMDI0KS4KCllpLVZMLTM0QiBpcyB0aGUgZmlyc3Qgb3Blbi1zb3VyY2UgMzRCIHZpc2lvbiBsYW5ndWFnZSBtb2RlbCB3b3JsZHdpZGUuIiwxLjAsLE9wZW4gd2VpZ2h0cyAocmVzdHJpY3RlZCB1c2UpLENoaW5hLCJZaS0zNEIsQ0xJUCBWaVQtSC8xNCAtIExBSU9OLTJCIiwsLDEyOC4wLCwyMDI1LTExLTI4IDExOjUzOjQ0KzAwOjAwLCwsLCwsSW5kdXN0cnksLCwsLFVucmVsZWFzZWQsIiIiQWxsIHVzYWdlIG11c3QgYWRoZXJlIHRvIHRoZSBBcGFjaGUgMi4wIGxpY2Vuc2UuCgpGb3IgZnJlZSBjb21tZXJjaWFsIHVzZSwgeW91IG9ubHkgbmVlZCB0byBzZW5kIGFuIGVtYWlsIHRvIGdldCBvZmZpY2lhbCBjb21tZXJjaWFsIHBlcm1pc3Npb24uIiIiLCwsLCwsMTc3NDU2LjMxMTg5Mjg1MSwiSGFyZHdhcmUsT3BlcmF0aW9uIGNvdW50aW5nIiwwMS1haSwsLCxZZXMKdm95YWdlLWNvZGUtMixMYW5ndWFnZSwiQ29kZSBnZW5lcmF0aW9uLENvZGUgYXV0b2NvbXBsZXRpb24sUmV0cmlldmFsLWF1Z21lbnRlZCBnZW5lcmF0aW9uLEVudGl0eSBlbWJlZGRpbmciLFZveWFnZSBBSSwsMjAyNC0wMS0yMyx2b3lhZ2UtY29kZS0yOiBFbGV2YXRlIFlvdXIgQ29kZSBSZXRyaWV2YWwsaHR0cHM6Ly9ibG9nLnZveWFnZWFpLmNvbS8yMDI0LzAxLzIzL3ZveWFnZS1jb2RlLTItZWxldmF0ZS15b3VyLWNvZGUtcmV0cmlldmFsLywsLCwsLCwsLCwsLCwsVW5rbm93biwiVEw7RFIg4oCTIFdlIGFyZSB0aHJpbGxlZCB0byBpbnRyb2R1Y2Ugdm95YWdlLWNvZGUtMiwgb3VyIGxhdGVzdCBlbWJlZGRpbmcgbW9kZWwgc3BlY2lmaWNhbGx5IHRhaWxvcmVkIGZvciBzZW1hbnRpYyByZXRyaWV2YWwgb2YgY29kZXMgYW5kIHJlbGF0ZWQgdGV4dCBkYXRhIGZyb20gYm90aCBuYXR1cmFsIGxhbmd1YWdlIGFuZCBjb2RlIHF1ZXJpZXMuIE91ciBjb21wcmVoZW5zaXZlIGV2YWx1YXRpb24sIGNvdmVyaW5nIDExIGNvZGUgcmV0cmlldmFsIHRhc2tzIChkZXJpdmVkIGZyb20gcG9wdWxhciBjb2RpbmcgZGF0YXNldHMgbGlrZSBIdW1hbkV2YWwgYW5kIE1CUFApLCBkZW1vbnN0cmF0ZWQgYSByZW1hcmthYmxlIDE0LjUyJSBpbXByb3ZlbWVudCBpbiByZWNhbGwgY29tcGFyZWQgdG8gY29tcGV0aXRvcnMsIGluY2x1ZGluZyBPcGVuQUkgYW5kIENvaGVyZS4gQWRkaXRpb25hbGx5LCB3ZSBub3RlZCBjb25zaXN0ZW50IGdhaW5zLCBhdmVyYWdpbmcgMy4wMyUsIGFjcm9zcyBkaXZlcnNlIGdlbmVyYWwtcHVycG9zZSB0ZXh0IGRhdGFzZXRzLiIsLCxBUEkgYWNjZXNzLFVuaXRlZCBTdGF0ZXMgb2YgQW1lcmljYSwsLCwsLDIwMjUtMTEtMjggMTE6NTM6NDQrMDA6MDAsLCwsLCxJbmR1c3RyeSwsLCwsVW5yZWxlYXNlZCwsLCwsLCwsLCwsLCxObwpQcm90aHllbmEsQmlvbG9neSxQcm90ZWluIG9yIG51Y2xlb3RpZGUgbGFuZ3VhZ2UgbW9kZWwgKHBMTS9uTE0pLFRva3lvIEluc3RpdHV0ZSBvZiBUZWNobm9sb2d5LCJZaW1pbmcgWmhhbmcsIE1hbmFidSBPa3VtdXJhIiwyMDI0LTAxLTIyLFByb3RIeWVuYTogQSBmYXN0IGFuZCBlZmZpY2llbnQgZm91bmRhdGlvbiBwcm90ZWluIGxhbmd1YWdlIG1vZGVsIGF0IHNpbmdsZSBhbWlubyBhY2lkIFJlc29sdXRpb24saHR0cHM6Ly93d3cuYmlvcnhpdi5vcmcvY29udGVudC8xMC4xMTAxLzIwMjQuMDEuMTguNTc2MjA2djEuYWJzdHJhY3QsNC4wLCwsNDMwMDAwMC4wLCIiIlRoaXMgbW9kZWwgZW1wbG95cyBhIEJQRSB0b2tlbml6ZXIgd2l0aAphIHZvY2FidWxhcnkgc2l6ZSBvZiAxMGssIHdoaWNoIGNvbnNlcXVlbnRpYWxseSBleHBhbmRzIHRoZQptb2RlbCBwYXJhbWV0ZXJzIHRvIDQuMyBtaWxsaW9uIiIiLCwsLCJEYXRhIEVzdGltYXRlIFN1bW1hcnk6CjEwLDAwMCwwMDAgc2VxdWVuY2VzIMOXIDMwMCBhbWlubyBhY2lkcyA9IDMsMDAwLDAwMCwwMDAgdG9rZW5zICgzIGJpbGxpb24pIiwsLCwsQ29uZmlkZW50LCJUaGUgZW1lcmdlbmNlIG9mIHNlbGYtc3VwZXJ2aXNlZCBkZWVwIGxhbmd1YWdlIG1vZGVscyBoYXMgcmV2b2x1dGlvbml6ZWQgbmF0dXJhbCBsYW5ndWFnZSBwcm9jZXNzaW5nIHRhc2tzIGFuZCBoYXMgcmVjZW50bHkgZXh0ZW5kZWQgaXRzIGFwcGxpY2F0aW9ucyB0byBiaW9sb2dpY2FsIHNlcXVlbmNlIGFuYWx5c2lzLiBUcmFkaXRpb25hbCBtb2RlbHMsIHByaW1h</x:v>
      </x:c>
    </x:row>
    <x:row r="142" ht="18" customHeight="1">
      <x:c r="A142" s="17" t="n">
        <x:v>137</x:v>
      </x:c>
      <x:c r="B142" s="17" t="n">
        <x:v>310</x:v>
      </x:c>
      <x:c r="C142" s="160" t="str">
        <x:v>cmlseSBiYXNlZCBvbiB0aGUgVHJhbnNmb3JtZXIgYW5kIEJFUlQgYXJjaGl0ZWN0dXJlcywgZGVtb25zdHJhdGUgc3Vic3RhbnRpYWwgZWZmZWN0aXZlbmVzcyBpbiB2YXJpb3VzIGFwcGxpY2F0aW9ucy4gSG93ZXZlciwgdGhlc2UgbW9kZWxzIGFyZSBpbmhlcmVudGx5IGNvbnN0cmFpbmVkIGJ5IHRoZSBhdHRlbnRpb24gbWVjaGFuaXNt4oCZcyBxdWFkcmF0aWMgY29tcHV0YXRpb25hbCBjb21wbGV4aXR5IE8oTDIpLCBsaW1pdGluZyB0aGVpciBlZmZpY2llbmN5IGFuZCB0aGUgbGVuZ3RoIG9mIGNvbnRleHQgdGhleSBjYW4gcHJvY2Vzcy4gQWRkcmVzc2luZyB0aGVzZSBsaW1pdGF0aW9ucywgd2UgaW50cm9kdWNlIFByb3RIeWVuYSwgYSBub3ZlbCBhcHByb2FjaCB0aGF0IGxldmVyYWdlcyB0aGUgSHllbmEgb3BlcmF0b3IuIFRoaXMgaW5ub3ZhdGl2ZSBtZXRob2RvbG9neSBjaXJjdW12ZW50cyB0aGUgY29uc3RyYWludHMgaW1wb3NlZCBieSBhdHRlbnRpb24gbWVjaGFuaXNtcywgdGhlcmVieSByZWR1Y2luZyB0aGUgdGltZSBjb21wbGV4aXR5IHRvIGEgc3VicXVhZHJhdGljLCBlbmFibGluZyB0aGUgbW9kZWxpbmcgb2YgZXh0cmEtbG9uZyBwcm90ZWluIHNlcXVlbmNlcyBhdCB0aGUgc2luZ2xlIGFtaW5vIGFjaWQgbGV2ZWwgd2l0aG91dCB0aGUgbmVlZCB0byBjb21wcmVzcyBkYXRhLiBQcm90SHllbmEgaXMgYWJsZSB0byBhY2hpZXZlLCBhbmQgaW4gbWFueSBjYXNlcyBleGNlZWQsIHN0YXRlLW9mLXRoZS1hcnQgcmVzdWx0cyBpbiB2YXJpb3VzIGRvd25zdHJlYW0gdGFza3Mgd2l0aCBvbmx5IDEwJSBvZiB0aGUgcGFyYW1ldGVycyB0eXBpY2FsbHkgcmVxdWlyZWQgYnkgYXR0ZW50aW9uLWJhc2VkIG1vZGVscy4gVGhlIGFyY2hpdGVjdHVyZSBvZiBQcm90SHllbmEgcHJlc2VudHMgYSBoaWdobHkgZWZmaWNpZW50IHNvbHV0aW9uIGZvciB0cmFpbmluZyBwcm90ZWluIHByZWRpY3RvcnMsIG9mZmVyaW5nIGEgcHJvbWlzaW5nIGF2ZW51ZSBmb3IgZmFzdCBhbmQgZWZmaWNpZW50IGFuYWx5c2lzIG9mIGJpb2xvZ2ljYWwgc2VxdWVuY2VzLiIsLCwsSmFwYW4sLCwsLCwyMDI1LTExLTI4IDExOjUzOjQ0KzAwOjAwLCwsLCwsQWNhZGVtaWEsLCwsLCwsLCwsLCwsLCwsLCwKT3Jpb24gU3RhciAo54yO5oi35pif56m65aSn5qih5Z6LKSxMYW5ndWFnZSwiTGFuZ3VhZ2UgbW9kZWxpbmcvZ2VuZXJhdGlvbixDaGF0LFRleHQgc3VtbWFyaXphdGlvbixDb2RlIGdlbmVyYXRpb24iLCJCZWlqaW5nIE9yaW9uU3RhciBUZWNobm9sb2d5IENvLiwgTHRkLiIsLDIwMjQtMDEtMjEsLGh0dHBzOi8vaHVnZ2luZ2ZhY2UuY28vT3Jpb25TdGFyQUkvT3Jpb24tMTRCLUJhc2UvYmxvYi9tYWluL1JFQURNRS5tZCwsLCwxNDAwMDAwMDAwMC4wLCwsLCwsLCwsLENvbmZpZGVudCwsLCxPcGVuIHdlaWdodHMgKHVucmVzdHJpY3RlZCksQ2hpbmEsLCwsLCwyMDI2LTAyLTExIDE5OjI2OjI3KzAwOjAwLCwsLCwsSW5kdXN0cnksLCwsLCwsLCwsLCwsLE9yaW9uU3RhckFJLCwsLFllcwpTdGFibGVMTS0yLTEuNkIsTGFuZ3VhZ2UsTGFuZ3VhZ2UgbW9kZWxpbmcvZ2VuZXJhdGlvbixTdGFiaWxpdHkgQUksU3RhYmlsaXR5IEFJIExhbmd1YWdlIFRlYW0sMjAyNC0wMS0xOCxTdGFibGUgTE0gMiAxLjZCLGh0dHBzOi8vaHVnZ2luZ2ZhY2UuY28vc3RhYmlsaXR5YWkvc3RhYmxlbG0tMi0xXzZiLCwsLDE2NDQ0MTcwMjQuMCxUYWJsZSB1bmRlciBNb2RlbCBBcmNoaXRlY3R1cmUgZ2l2ZXMgZXhhY3QgcGFyYW1ldGVyIGNvdW50LDEuOTJlKzIyLCI2ICogMS42QiAqIDJUID0gMTkyMDAwMDAwMDAwMDAwMDAwMDAwMDAKIiwyMDAwMDAwMDAwMDAwLCIiIm1vZGVsIHByZS10cmFpbmVkIG9uIDIgdHJpbGxpb24gdG9rZW5zIG9mIGRpdmVyc2UgbXVsdGlsaW5ndWFsIGFuZCBjb2RlIGRhdGFzZXRzIGZvciB0d28gZXBvY2hzLiIiIiwsLE5WSURJQSBBMTAwIFNYTTQgNDAgR0IsU2VsZi1zdXBlcnZpc2VkIGxlYXJuaW5nLENvbmZpZGVudCwsLCxPcGVuIHdlaWdodHMgKG5vbi1jb21tZXJjaWFsKSxVbml0ZWQgS2luZ2RvbSBvZiBHcmVhdCBCcml0YWluIGFuZCBOb3J0aGVybiBJcmVsYW5kLCwsLDUxMi4wLCwyMDI1LTExLTI4IDExOjUzOjQ0KzAwOjAwLCwsLCwsSW5kdXN0cnksLCwsLCwibm9uLWNvbW1lcmNpYWw6CgpodHRwczovL2h1Z2dpbmdmYWNlLmNvL3N0YWJpbGl0eWFpL3N0YWJsZWxtLTItMV82Yi9ibG9iL21haW4vTElDRU5TRSIsLCwsLCw0MDU2NTkuNTkzNTg5NTQ5MzYsT3BlcmF0aW9uIGNvdW50aW5nLHN0YWJpbGl0eWFpLCwsLFllcwpFU00tTkJSLEJpb2xvZ3ksUHJvdGVpbiBudWNsZW90aWRlIGludGVyYWN0aW9uIHByZWRpY3Rpb24sSHVuYW4gVW5pdmVyc2l0eSwiV2Vud3UgWmVuZywgRGFmZW5nIEx2LCBYdWFuIExpdSwgR3VvIENoZW4sIFdlbmp1YW4gTGl1LCBTaGFvbGlhbmcgUGVuZyIsMjAyNC0wMS0xOCxFU00tTkJSOiBmYXN0IGFuZCBhY2N1cmF0ZSBudWNsZWljIGFjaWQtYmluZGluZyByZXNpZHVlIHByZWRpY3Rpb24gdmlhIHByb3RlaW4gbGFuZ3VhZ2UgbW9kZWwgZmVhdHVyZSByZXByZXNlbnRhdGlvbiBhbmQgbXVsdGktdGFzayBsZWFybmluZyxodHRwczovL2llZWV4cGxvcmUuaWVlZS5vcmcvYWJzdHJhY3QvZG9jdW1lbnQvMTAzODU1MDk/Y2FzYV90b2tlbj0zZmRGbENUcXNuZ0FBQUFBOmUyeFJqeFAzTlA0dDM5ZWxOZjlCWVItenc2QVdIYXlycXFGc2F2ZFFZWHl5VkdwN0pweXU2MnNhdGN5enJ1bTdOUS1NU0ZLN1VnLDcuMCwsLCwsLCwsIlN1bW1hcnkgZm9yIEVTTS1OQlIgZGF0YSBlc3RpbWF0ZToKClByZS10cmFpbmluZyAoVW5pUmVmNTApOgo0MywwMDAsMDAwIHByb3RlaW5zIMOXIDMwMCByZXNpZHVlcyA9IDEyLDkwMCwwMDAsMDAwIHRva2VucyAoMS4yOWUxMCkKClRyYWluaW5nIChZSzE3LVRyICsgRFJOQVRyLTEwNjgpOgoyLDA2OCBwcm90ZWlucyDDlyAzMDAgcmVzaWR1ZXMgPSA2MjAsNDAwIHRva2VucyAoNi4yZTUpCgpUb3RhbDogMTIsOTAwLDAwMCwwMDAgKyA2MjAsNDAwIOKJiCAxLjI5ZTEwIHRva2VucwoKRmluYWwgZXN0aW1hdGU6IDEuM2UxMCBkYXRhIHBvaW50cyIsLCwsLENvbmZpZGVudCwiUHJvdGVpbi1udWNsZWljIGFjaWQgaW50ZXJhY3Rpb25zIHBsYXkgYSB2ZXJ5IGltcG9ydGFudCByb2xlIGluIGEgdmFyaWV0eSBvZiBiaW9sb2dpY2FsIGFjdGl2aXRpZXMuIEFjY3VyYXRlIGlkZW50aWZpY2F0aW9uIG9mIG51Y2xlaWMgYWNpZC1iaW5kaW5nIHJlc2lkdWVzIGlzIGEgY3JpdGljYWwgc3RlcCBpbiB1bmRlcnN0YW5kaW5nIHRoZSBpbnRlcmFjdGlvbiBtZWNoYW5pc21zLiBBbHRob3VnaCBtYW55IGNvbXB1dGF0aW9uYWxseSBiYXNlZCBtZXRob2RzIGhhdmUgYmVlbiBkZXZlbG9wZWQgdG8gcHJlZGljdCBudWNsZWljIGFjaWQtYmluZGluZyByZXNpZHVlcywgY2hhbGxlbmdlcyByZW1haW4uIEluIHRoaXMgc3R1ZHksIGEgZmFzdCBhbmQgYWNjdXJhdGUgc2VxdWVuY2UtYmFzZWQgbWV0aG9kLCBjYWxsZWQgRVNNLU5CUiwgaXMgcHJvcG9zZWQuIEluIEVTTS1OQlIsIHdlIGZpcnN0IHVzZSB0aGUgbGFyZ2UgcHJvdGVpbiBsYW5ndWFnZSBtb2RlbCBFU00yIHRvIGV4dHJhY3QgZGlzY3JpbWluYXRpdmUgYmlvbG9naWNhbCBwcm9wZXJ0aWVzIGZlYXR1cmUgcmVwcmVzZW50YXRpb24gZnJvbSBwcm90ZWluIHByaW1hcnkgc2VxdWVuY2VzOyB0aGVuLCBhIG11bHRpLXRhc2sgZGVlcCBsZWFybmluZyBtb2RlbCBjb21wb3NlZCBvZiBzdGFja2VkIGJpZGlyZWN0aW9uYWwgbG9uZyBzaG9ydC10ZXJtIG1lbW9yeSAoQmlMU1RNKSBhbmQgbXVsdGktbGF5ZXIgcGVyY2VwdHJvbiAoTUxQKSBuZXR3b3JrcyBpcyBlbXBsb3llZCB0byBleHBsb3JlIGNvbW1vbiBhbmQgcHJpdmF0ZSBpbmZvcm1hdGlvbiBvZiBETkEtIGFuZCBSTkEtYmluZGluZyByZXNpZHVlcyB3aXRoIEVTTTIgZmVhdHVyZSBhcyBpbnB1dC4gRXhwZXJpbWVudGFsIHJlc3VsdHMgb24gYmVuY2htYXJrIGRhdGEgc2V0cyBkZW1vbnN0cmF0ZSB0aGF0IHRoZSBwcmVkaWN0aW9uIHBlcmZvcm1hbmNlIG9mIEVTTTIgZmVhdHVyZSByZXByZXNlbnRhdGlvbiBjb21wcmVoZW5zaXZlbHkgb3V0cGVyZm9ybXMgZXZvbHV0aW9uYXJ5IGluZm9ybWF0aW9uLWJhc2VkIGhpZGRlbiBNYXJrb3YgbW9kZWwgKEhNTSkgZmVhdHVyZXMuIE1lYW53aGlsZSwgdGhlIEVTTS1OQlIgb2J0YWlucyB0aGUgTUNDIHZhbHVlcyBmb3IgRE5BLWJpbmRpbmcgcmVzaWR1ZXMgcHJlZGljdGlvbiBvZiAwLjQyNyBhbmQgMC4zOTEgb24gdHdvIGluZGVwZW5kZW50IHRlc3Qgc2V0cywgd2hpY2ggYXJlIDE4LjYxIGFuZCAxMC40NSUgaGlnaGVyIHRoYW4gdGhvc2Ugb2YgdGhlIHNlY29uZC1iZXN0IG1ldGhvZHMsIHJlc3BlY3RpdmVseS4gTW9yZW92ZXIsIGJ5IGNvbXBsZXRlbHkgZGlzY2FyZGluZyB0aGUgdGltZS1jb3N0IG11bHRpcGxlIHNlcXVlbmNlIGFsaWdubWVudCBwcm9jZXNzLCB0aGUgcHJlZGljdGlvbiBzcGVlZCBvZiBFU00tTkJSIGZhciBleGNlZWRzIHRoYXQgb2YgZXhpc3RpbmcgbWV0aG9kcyAoNS41MnMgZm9yIGEgcHJvdGVpbiBzZXF1ZW5jZSBvZiBsZW5ndGggNTAwLCB3aGljaCBpcyBhYm91dCAxNiB0aW1lcyBmYXN0ZXIgdGhhbiB0aGUgc2Vjb25kLWZhc3Rlc3QgbWV0aG9kKS4gQSB1c2VyLWZyaWVuZGx5IHN0YW5kYWxvbmUgcGFja2FnZSBhbmQgdGhlIGRhdGEgb2YgRVNNLU5CUiBhcmUgZnJlZWx5IGF2YWlsYWJsZSBmb3IgYWNhZGVtaWMgdXNlIGF0OiBodHRwczovL2dpdGh1Yi5jb20vd3d6bGwxMjMvRVNNLU5CUi4iLCwsLENoaW5hLCwsLCwsMjAyNS0xMS0yOCAxMTo1Mzo0NCswMDowMCwsLCwsLEFjYWRlbWlhLCwsLCwsLCwsLCwsLCwsLCwsClhHUFQsLCwsLDIwMjQtMDEtMTgsIlhHUFQtLS3lm73lhoXnvZHlronpoobln5/pppbkuKrpgJrov4flpIfmoYjnmoTnlJ/miJDlvI/kurrlt6Xmmbrog73lpKfmqKHlnosKIixodHRwczovL3gudGhyZWF0Ym9vay5jb20vdjUvYXJ0aWNsZT90aHJlYXRJbmZvSUQ9MTAxMTQ2LCwsLCwsLCwsLCwsLCxVbmtub3duLCwsLCwsLCwsLCwyMDI1LTExLTI4IDExOjUzOjQ0KzAwOjAwLCwsLCwsLCwsLCwsLCwsLCwsLCwsLCwsCkFscGhhR2VvbWV0cnksTWF0aGVtYXRpY3MsIkdlb21ldHJ5LE1hdGhlbWF0aWNhbCByZWFzb25pbmciLCJHb29nbGUgRGVlcE1pbmQsTmV3IFlvcmsgVW5pdmVyc2l0eSAoTllVKSIsIlRyaWV1IEguIFRyaW5oLCBZdWh1YWkgV3UsIFF1b2MgVi4gTGUsIEhlIEhlLCBUaGFuZyBMdW9uZyIsMjAyNC0wMS0xNyxTb2x2aW5nIG9seW1waWFkIGdlb21ldHJ5IHdpdGhvdXQgaHVtYW4gZGVtb25zdHJhdGlvbnMsaHR0cHM6Ly93d3cubmF0dXJlLmNvbS9hcnRpY2xlcy9zNDE1ODYtMDIzLTA2NzQ3LTUsNTc0LjAsU09UQSBpbXByb3ZlbWVudCwiIiJPbiBhIHRlc3Qgc2V0IG9mIDMwIGxhdGVzdCBvbHltcGlhZC1sZXZlbCBwcm9ibGVtcywgQWxwaGFHZW9tZXRyeSBzb2x2ZXMgMjUsIG91dHBlcmZvcm1pbmcgdGhlIHByZXZpb3VzIGJlc3QgbWV0aG9kIHRoYXQgb25seSBzb2x2ZXMgdGVuIHByb2JsZW1zIGFuZCBhcHByb2FjaGluZyB0aGUgcGVyZm9ybWFuY2Ugb2YgYW4gYXZlcmFnZSBJbnRlcm5hdGlvbmFsIE1hdGhlbWF0aWNhbCBPbHltcGlhZCAoSU1PKSBnb2xkIG1lZGFsbGlzdC4iIiIsMTUxMDAwMDAwLjAsIiIiT3ZlcmFsbCwgdGhlIHRyYW5zZm9ybWVyIGhhcyAxNTEgbWlsbGlvbiBwYXJhbWV0ZXJzLCBleGNsdWRpbmcgZW1iZWRkaW5nIGxheWVycyBhdCBpdHMgaW5wdXQgYW5kIG91dHB1dCBoZWFkcy4iIiIsLCJUcmFpbmluZyBkZXRhaWxzLiBEb24ndCB0aGluayB0aGVyZSdzIGVub3VnaCBpbmZvIGZvciBhIEZMT1AgZXN0aW1hdGUuCgoiIk91ciBjdXN0b21pemVkIHRva2VuaXplciBpcyB0cmFpbmVkIHdpdGgg4oCYd29yZOKAmSBtb2RlIHVzaW5nClNlbnRlbmNlUGllY2UzNiBhbmQgaGFzIGEgdm9jYWJ1bGFyeSBzaXplIG9mIDc1Ny4gV2UgbGltaXQgdGhlIG1heGltdW0gY29udGV4dCBsZW5ndGggdG8gMSwwMjQgdG9rZW5zIGFuZCB1c2UgVDUtc3R5bGUgcmVsYXRpdmUgcG9zaXRpb24gZW1iZWRkaW5nMzcuIFNlcXVlbmNlIHBhY2tpbmczOCwzOSBpcyBhbHNvIHVzZWQgYmVjYXVzZSBtb3JlCnRoYW4gOTAlIG9mIG91ciBzZXF1ZW5jZXMgYXJlIHVuZGVyIDIwMCBpbiBsZW5ndGguIER1cmluZyB0cmFpbmluZywgYQpkcm9wb3V0NDAgcmF0ZSBvZiA1JSBpcyBhcHBsaWVkIHByZS1hdHRlbnRpb24gYW5kIHBvc3QtZGVuc2UuIEEgNOKAicOX4oCJNCBzbGljZSBvZiBUUFV2MyAocmVmLuKAiTQxKSBpcyB1c2VkIGFzIGl0cyBoYXJkd2FyZSBhY2NlbGVyYXRvci4gRm9yIHByZXRyYWluaW5nLCB3ZSB0cmFpbiB0aGUgdHJhbnNmb3JtZXIgd2l0aCBhIGJhdGNoIHNpemUgb2YgMTYgcGVyIGNvcmUKYW5kIGEgY29zaW5lIGxlYXJuaW5nLXJhdGUgc2NoZWR1bGUgdGhhdCBkZWNheXMgZnJvbSAwLjAxIHRvIDAuMDAxCmluIDEwLDAwMCwwMDAgc3RlcHMuIEZvciBmaW5lLXR1bmluZywgd2UgbWFpbnRhaW4gdGhlIGZpbmFsIGxlYXJuaW5nIHJhdGUgb2YgMC4wMDEgZm9yIGFub3RoZXIgMSwwMDAsMDAwIHN0ZXBzIiIiLCwiMTAwbSBleGFtcGxlcyBvZiB0aGVvcmVtLXByb29mcwoKIiJCeSB1c2luZyBleGlzdGluZyBzeW1ib2xpYyBlbmdpbmVzIG9uIGEgZGl2ZXJzZSBzZXQgb2YgcmFuZG9tIHRoZW9yZW0gcHJlbWlzZXMsIHdlIGV4dHJhY3RlZCAxMDAgbWlsbGlvbiBzeW50aGV0aWMgdGhlb3JlbXMgYW5kIHRoZWlyCnByb29mcywgbWFueSB3aXRoIG1vcmUgdGhhbiAyMDAgcHJvb2Ygc3RlcHMsIGZvdXIgdGltZXMgbG9uZ2VyIHRoYW4KdGhlIGF2ZXJhZ2UgcHJvb2YgbGVuZ3RoIG9mIG9seW1waWFkIHRoZW9yZW1zLiIiIiwsLEdvb2dsZSBUUFUgdjMsLENvbmZpZGVudCwiUHJvdmluZyBtYXRoZW1hdGljYWwgdGhlb3JlbXMgYXQgdGhlIG9seW1waWFkIGxldmVsIHJlcHJlc2VudHMgYSBub3RhYmxlIG1pbGVzdG9uZSBpbiBodW1hbi1sZXZlbCBhdXRvbWF0ZWQgcmVhc29uaW5nMSwyLDMsNCwgb3dpbmcgdG8gdGhlaXIgcmVwdXRlZCBkaWZmaWN1bHR5IGFtb25nIHRoZSB3b3JsZOKAmXMgYmVzdCB0YWxlbnRzIGluIHByZS11bml2ZXJzaXR5IG1hdGhlbWF0aWNzLiBDdXJyZW50IG1hY2hpbmUtbGVhcm5pbmcgYXBwcm9hY2hlcywgaG93ZXZlciwgYXJlIG5vdCBhcHBsaWNhYmxlIHRvIG1vc3QgbWF0aGVtYXRpY2FsIGRvbWFpbnMgb3dpbmcgdG8gdGhlIGhpZ2ggY29zdCBvZiB0cmFuc2xhdGluZyBodW1hbiBwcm9vZnMgaW50byBtYWNoaW5lLXZlcmlmaWFibGUgZm9ybWF0LiBUaGUgcHJvYmxlbSBpcyBldmVuIHdvcnNlIGZvciBnZW9tZXRyeSBiZWNhdXNlIG9mIGl0cyB1bmlxdWUgdHJhbnNsYXRpb24gY2hhbGxlbmdlczEsNSwgcmVzdWx0aW5nIGluIHNldmVyZSBzY2FyY2l0eSBvZiB0cmFpbmluZyBkYXRhLiBXZSBwcm9wb3NlIEFscGhhR2VvbWV0cnksIGEgdGhlb3JlbSBwcm92ZXIgZm9yIEV1Y2xpZGVhbiBwbGFuZSBnZW9tZXRyeSB0aGF0IHNpZGVzdGVwcyB0aGUgbmVlZCBmb3IgaHVtYW4gZGVtb25zdHJhdGlvbnMgYnkgc3ludGhlc2l6aW5nIG1pbGxpb25zIG9mIHRoZW9yZW1zIGFuZCBwcm9vZnMgYWNyb3NzIGRpZmZlcmVudCBsZXZlbHMgb2YgY29tcGxleGl0eS4gQWxwaGFHZW9tZXRyeSBpcyBhIG5ldXJvLXN5bWJvbGljIHN5c3RlbSB0aGF0IHVzZXMgYSBuZXVyYWwgbGFuZ3VhZ2UgbW9kZWwsIHRyYWluZWQgZnJvbSBzY3JhdGNoIG9uIG91ciBsYXJnZS1zY2FsZSBzeW50aGV0aWMgZGF0YSwgdG8gZ3VpZGUgYSBzeW1ib2xpYyBkZWR1Y3Rpb24gZW5naW5lIHRocm91Z2ggaW5maW5pdGUgYnJhbmNoaW5nIHBvaW50cyBpbiBjaGFsbGVuZ2luZyBwcm9ibGVtcy4gT24gYSB0ZXN0IHNldCBvZiAzMCBsYXRlc3Qgb2x5bXBpYWQtbGV2ZWwgcHJvYmxlbXMsIEFscGhhR2VvbWV0cnkgc29sdmVzIDI1LCBvdXRwZXJmb3JtaW5nIHRoZSBwcmV2aW91cyBiZXN0IG1ldGhvZCB0aGF0IG9ubHkgc29sdmVzIHRlbiBwcm9ibGVtcyBhbmQgYXBwcm9hY2hpbmcgdGhlIHBlcmZvcm1hbmNlIG9mIGFuIGF2ZXJhZ2UgSW50ZXJuYXRpb25hbCBNYXRoZW1hdGljYWwgT2x5bXBpYWQgKElNTykgZ29sZCBtZWRhbGxpc3QuIE5vdGFibHksIEFscGhhR2VvbWV0cnkgcHJvZHVjZXMgaHVtYW4tcmVhZGFibGUgcHJvb2ZzLCBzb2x2ZXMgYWxsIGdlb21ldHJ5IHByb2JsZW1zIGluIHRoZSBJTU8gMjAwMCBhbmQgMjAxNSB1bmRlciBodW1hbiBleHBlcnQgZXZhbHVhdGlvbiBhbmQgZGlzY292ZXJzIGEgZ2VuZXJhbGl6ZWQgdmVyc2lvbiBvZiBhIHRyYW5zbGF0ZWQgSU1PIHRoZW9yZW0gaW4gMjAwNC4iLCwsT3BlbiB3ZWlnaHRzICh1bnJlc3RyaWN0ZWQpLCJVbml0ZWQgU3RhdGVzIG9mIEFtZXJpY2EsVW5pdGVkIFN0YXRlcyBvZiBBbWVyaWNhIiwsLCwsLDIwMjYtMDEtMDEgMTQ6MDI6NTQrMDA6MDAsLCwsLCwiSW5kdXN0cnksQWNhZGVtaWEiLCwsLCxPcGVuIHNvdXJjZSwiQXBhY2hlIDIuMDogaHR0cHM6Ly9naXRodWIuY29tL2dvb2dsZS1kZWVwbWluZC9hbHBoYWdlb21ldHJ5IAoKRGF0YSBpcyBzeW50aGV0aWMgc28gY2FuIGJlIHJlcHJvZHVjZWQgdXNpbmcgb3BlbiBjb2RlIiwsLCwsLCwsLCwsLFllcwpHTE0tNCAoMDExNiksTGFuZ3VhZ2UsIkxhbmd1YWdlIG1vZGVsaW5nL2dlbmVyYXRpb24sUXVlc3Rpb24gYW5zd2VyaW5nLENvZGUgZ2VuZXJhdGlvbixRdWFudGl0YXRpdmUgcmVhc29uaW5nLFRyYW5zbGF0aW9uIixaLmFpIChaaGlwdSBBSSksIkFvaGFuIFplbmcsIEJpbiBYdSwgQm93ZW4gV2FuZywgQ2hlbmh1aSBaaGFuZywgRGEgWWluLCBEaWVnbyBSb2phcywgR3Vhbnl1IEZlbmcsIEhhbmxpbiBaaGFvLCBIYW55dSBMYWksIEhhbyBZdSwgSG9uZ25pbmcgV2FuZywgSmlhZGFpIFN1biwgSmlhamllIFpoYW5nLCBKaWFsZSBDaGVuZywgSmlheWkgR3VpLCBKaWUgVGFuZywgSmluZyBaaGFuZywgSnVhbnppIExpLCBMZWkgWmhhbywgTGluZG9uZyBXdSwgTHVjZW4gWmhvbmcsIE1pbmdkYW8gTGl1LCBNaW5saWUgSHVhbmcsIFBlbmcgWmhhbmcsIFFpbmthaSBaaGVuZywgUnVpIEx1LCBTaHVhaXFpIER1YW4sIFNodWRhbiBaaGFuZywgU2h1bGluIENhbywgU2h1eHVuIFlhbmcsIFdlbmcgTGFtIFRhbSwgV2VueWkgWmhhbywgWGlhbyBMaXUsIFhpYW8gWGlhLCBYaWFvaGFuIFpoYW5nLCBYaWFvdGFvIEd1LCBYaW4gTHYsIFhpbmdoYW4gTGl1LCBYaW55aSBMaXUsIFhpbnl1ZSBZYW5nLCBYaXh1YW4gU29uZywgWHVua2FpIFpoYW5nLCBZaWZhbiBBbiwgWWlmYW4gWHUsIFlpbGluIE5pdSwgWXVhbnRhbyBZYW5nLCBZdWV5YW4gTGksIFl1c2hpIEJhaSwgWXV4aWFvIERvbmcsIFplaGFuIFFpLCBaaGFveXUgV2FuZywgWmhlbiBZYW5nLCBaaGVuZ3hpYW8gRHUsIFpoZW55dSBIb3UsIFppaGFuIFdhbmciLDIwMjQtMDEtMTcsQ2hhdEdMTTogQSBGYW1pbHkgb2YgTGFyZ2UgTGFuZ3VhZ2UgTW9kZWxzIGZyb20gR0xNLTEzMEIgdG8gR0xNLTQgQWxsIFRvb2xzLCJodHRwczovL2FyeGl2Lm9yZy9hYnMvMjQwNi4xMjc5MwpodHRwczovL3poaXB1YWkuY24vZW4vZGV2ZGF5IiwsVHJhaW5pbmcgY29zdCwiVHJhaW5lZCBvbiAxMFQgdG9rZW5zIHdpdGggc2ltaWxhciBhcmNoaXRlY3R1cmUgdG8gR1BULTQsIHByb2JhYmx5ID4kMU0gY29tcHV0ZSBjb3N0LiIsLCJDaGF0R0xNIHdhcyAxMzBCIHBhcmFtZXRlcnMsIGFuZCB0aGUgcGFwZXIgaW1wbGllcyBHTE0tNCB3YXMgc2NhbGVkIGxhcmdlciB0aGFuIHByZXZpb3VzIG1vZGVscy4iLCwiLSAwMTE2IGhhcyBzbGlnaHRseSB3b3JzZSBwZXJmb3JtYW5jZSB0aGFuIDA1MjAKLSDigJx0aGUgR0xNLTQgbW9kZWxzIGFyZSBwcmUtdHJhaW5lZCBvbiB0ZW4gdHJpbGxpb25zIG9mIHRva2Vuc+KAnQotIEkgZGlkIG5vdCBmaW5kIGFueSBpbmZvcm1hdGlvbiBhYm91dCBwYXJhbWV0ZXJzIG9yIGNvbXB1dGUuIAotIOKAnEdMTS00IGdldHMgY2xvc2UgdG8gdGhlIHN0YXRlLW9mLXRoZS1hcnQgbW9kZWxzIChHUFQtNC1UdXJibywgR2VtaW5pIDEuNSBQcm8sIGFuZCBDbGF1ZGUgMyBPcHVzKeKAnSAgbm9uZSBvZiB0aGVzZSBtb2RlbHMgaGFzIHBhcmFtZXRlcnMgZGlzY2xvc2VkIG9yIGNvbXB1dGUgZXN0aW1hdGlvbi4KCjYgRkxPUCAvIHRva2VuIC8gcGFyYW1ldGVyICogMTAwMDAwMDAwMDAwMDAgdG9rZW5zICogMjAwMDAwMDAwMDAwIHBhcmFtZXRlcnMgPSAxLjJlKzI1IEZMT1Agd2l0aCDigJxMaWtlbHnigJ0gY29uZmlkZW5jZSAoKy8tIDEgT09NKSIsMTAwMDAwMDAwMDAwMDAsLCwsLCxMaWtlbHksIldlIGludHJvZHVjZSBDaGF0R0xNLCBhbiBldm9sdmluZyBmYW1pbHkgb2YgbGFyZ2UgbGFuZ3VhZ2UgbW9kZWxzIHRoYXQgd2UgaGF2ZSBiZWVuIGRldmVsb3Bpbmcgb3ZlciB0aW1lLiBUaGlzIHJlcG9ydCBwcmltYXJpbHkgZm9jdXNlcyBvbiB0aGUgR0xNLTQgbGFuZ3VhZ2Ugc2VyaWVzLCB3aGljaCBpbmNsdWRlcyBHTE0tNCwgR0xNLTQtQWlyLCBhbmQgR0xNLTQtOUIuIFRoZXkgcmVwcmVzZW50IG91ciBtb3N0IGNhcGFibGUgbW9kZWxzIHRoYXQgYXJlIHRyYWluZWQgd2l0aCBhbGwgdGhlIGluc2lnaHRzIGFuZCBsZXNzb25zIGdhaW5lZCBmcm9tIHRoZSBwcmVjZWRpbmcgdGhyZWUgZ2VuZXJhdGlvbnMgb2YgQ2hhdEdMTS4gVG8gZGF0ZSwgdGhlIEdMTS00IG1vZGVscyBhcmUgcHJlLXRyYWluZWQgb24gdGVuIHRyaWxsaW9ucyBvZiB0b2tlbnMgbW9zdGx5IGluIENoaW5lc2UgYW5kIEVuZ2xpc2gsIGFsb25nIHdpdGggYSBzbWFsbCBzZXQgb2YgY29ycHVzIGZyb20gMjQgbGFuZ3VhZ2VzLCBhbmQgYWxpZ25lZCBwcmltYXJpbHkgZm9yIENoaW5lc2UgYW5kIEVuZ2xpc2ggdXNhZ2UuIFRoZSBoaWdoLXF1YWxpdHkgYWxpZ25tZW50IGlzIGFjaGlldmVkIHZpYSBhIG11bHRpLXN0YWdlIHBvc3QtdHJhaW5pbmcgcHJvY2Vzcywgd2hpY2ggaW52b2x2ZXMgc3VwZXJ2aXNlZCBmaW5lLXR1bmluZyBhbmQgbGVhcm5pbmcgZnJvbSBodW1hbiBmZWVkYmFjay4gRXZhbHVhdGlvbnMgc2hvdyB0aGF0IEdMTS00IDEpIGNsb3NlbHkgcml2YWxzIG9yIG91dHBlcmZvcm1zIEdQVC00IGluIHRlcm1zIG9mIGdlbmVyYWwgbWV0cmljcyBzdWNoIGFzIE1NTFUsIEdTTThLLCBNQVRILCBCQkgsIEdQUUEsIGFuZCBIdW1hbkV2YWwsIDIpIGdldHMgY2xvc2UgdG8gR1BULTQtVHVyYm8gaW4gaW5zdHJ1Y3Rpb24gZm9sbG93aW5nIGFzIG1lYXN1cmVkIGJ5IElGRXZhbCwgMykgbWF0Y2hlcyBHUFQtNCBUdXJibyAoMTI4SykgYW5kIENsYXVkZSAzIGZvciBsb25nIGNvbnRleHQgdGFza3MsIGFuZCA0KSBvdXRwZXJmb3JtcyBHUFQtNCBpbiBDaGluZXNlIGFsaWdubWVudHMgYXMgbWVhc3VyZWQgYnkgQWxpZ25CZW5jaC4gVGhlIEdMTS00IEFsbCBUb29scyBtb2RlbCBpcyBmdXJ0aGVyIGFsaWduZWQgdG8gdW5kZXJzdGFuZCB1c2VyIGludGVudCBhbmQgYXV0b25vbW91c2x5IGRlY2lkZSB3aGVuIGFuZCB3aGljaCB0b29sKHMpIHRvdXNlIC0tIGluY2x1ZGluZyB3ZWIgYnJvd3NlciwgUHl0aG9uIGludGVycHJldGVyLCB0ZXh0LXRvLWltYWdlIG1vZGVsLCBhbmQgdXNlci1kZWZpbmVkIGZ1bmN0aW9ucyAtLSB0byBlZmZlY3RpdmVseSBjb21wbGV0ZSBjb21wbGV4IHRhc2tzLiBJbiBwcmFjdGljYWwgYXBwbGljYXRpb25zLCBpdCBtYXRjaGVzIGFuZCBldmVuIHN1cnBhc3NlcyBHUFQtNCBBbGwgVG9vbHMgaW4gdGFza3MgbGlrZSBhY2Nlc3Npbmcgb25saW5lIGluZm9ybWF0aW9uIHZpYSB3ZWIgYnJvd3NpbmcgYW5kIHNvbHZpbmcgbWF0aCBwcm9ibGVtcyB1c2luZyBQeXRob24gaW50ZXJwcmV0ZXIuIE92ZXIgdGhlIGNvdXJzZSwgd2UgaGF2ZSBvcGVuLXNvdXJjZWQgYSBzZXJpZXMgb2YgbW9kZWxzLCBpbmNsdWRpbmcgQ2hhdEdMTS02QiAodGhyZWUgZ2VuZXJhdGlvbnMpLCBHTE0tNC05QiAoMTI4SywgMU0pLCBHTE0tNFYtOUIsIFdlYkdMTSwgYW5kIENvZGVHZWVYLCBhdHRyYWN0aW5nIG92ZXIgMTAgbWlsbGlvbiBkb3dubG9hZHMgb24gSHVnZ2luZyBmYWNlIGluIHRoZSB5ZWFyIDIwMjMgYWxvbmUuIFRoZSBvcGVuIG1vZGVscyBjYW4gYmUgYWNjZXNzZWQgdGhyb3VnaCB0aGlzIGh0dHBzIFVSTCBhbmQgdGhpcyBodHRwcyBVUkwuIiwsLEFQSSBhY2Nlc3MsQ2hpbmEsLCwsLCwyMDI2LTAyLTExIDE5OjI2OjI3KzAwOjAwLCwiVGhlIHBhcGVyIGRvZXMgbm90IG1lbnRpb24gYW55IGhhcmR3YXJlLCBHUFVzIG9yIGFueSBpbmZvcm1hdGlvbiByZWdhcmRpbmcgdGhlIGhhcmR3YXJlIHVzZWQuIiwsLE5vdCBsaXN0ZWQsSW5kdXN0cnksLCwsLFVucmVsZWFzZWQsIkdMTS00ICgwMTE2KSBoYXMgYmVlbiBtYWRlIGF2YWlsYWJsZSB0aHJvdWdoIHRoZSBHTE0tNCBBUEkgYXQKaHR0cHM6Ly9iaWdtb2RlbC5jbiIsVHJ1ZSwsLCxUcnVlLCxPcGVyYXRpb24gY291bnRpbmcsLCwsLE5vCkdMTS00LCJMYW5ndWFnZSxNdWx0aW1vZGFsLEltYWdlIGdlbmVyYXRpb24iLCJMYW5ndWFnZSBtb2RlbGluZy9nZW5lcmF0aW9uLFF1ZXN0aW9uIGFuc3dlcmluZyxDb2RlIGdlbmVyYXRpb24sVGV4dC10by1pbWFnZSxJbWFnZSBnZW5lcmF0aW9uIixaLmFpIChaaGlwdSBBSSksIkFvaGFuIFplbmcsIEJpbiBYdSwgQm93ZW4gV2FuZywgQ2hlbmh1aSBaaGFuZywgRGEgWWluLCBEaWVnbyBSb2phcywgR3Vhbnl1IEZlbmcsIEhhbmxpbiBaaGFvLCBIYW55dSBMYWksIEhhbyBZdSwgSG9uZ25pbmcgV2FuZywgSmlhZGFpIFN1biwgSmlhamllIFpoYW5nLCBKaWFsZSBDaGVuZywgSmlheWkgR3VpLCBKaWUgVGFuZywgSmluZyBaaGFuZywgSnVhbnppIExpLCBMZWkgWmhhbywgTGluZG9uZyBXdSwgTHVjZW4gWmhvbmcsIE1pbmdkYW8gTGl1LCBNaW5saWUgSHVhbmcsIFBlbmcgWmhhbmcsIFFpbmthaSBaaGVuZywgUnVpIEx1LCBTaHVhaXFpIER1YW4sIFNodWRhbiBaaGFuZywgU2h1bGluIENhbywgU2h1eHVuIFlhbmcsIFdlbmcgTGFtIFRhbSwgV2VueWkgWmhhbywgWGlhbyBMaXUsIFhpYW8gWGlhLCBYaWFvaGFuIFpoYW5nLCBYaWFvdGFvIEd1LCBYaW4gTHYsIFhpbmdoYW4gTGl1LCBYaW55aSBMaXUsIFhpbnl1ZSBZYW5nLCBYaXh1YW4gU29uZywgWHVua2FpIFpoYW5nLCBZaWZhbiBBbiwgWWlmYW4gWHUsIFlpbGluIE5pdSwgWXVhbnRhbyBZYW5nLCBZdWV5YW4gTGksIFl1c2hpIEJhaSwgWXV4aWFvIERvbmcsIFplaGFuIFFpLCBaaGFveXUgV2FuZywgWmhlbiBZYW5nLCBaaGVuZ3hpYW8gRHUsIFpoZW55dSBIb3UsIFppaGFuIFdhbmciLDIwMjQtMDEtMTcsQ2hhdEdMTTogQSBGYW1pbHkgb2YgTGFyZ2UgTGFuZ3VhZ2UgTW9kZWxzIGZyb20gR0xNLTEzMEIgdG8gR0xNLTQgQWxsIFRvb2xzLGh0dHBzOi8vYXJ4aXYub3JnL2Ficy8yNDA2LjEyNzkzLCwsLCwsLCwxMDAwMDAwMDAwMDAwMCwsLCwsLENvbmZpZGVudCwiV2UgaW50cm9kdWNlIENoYXRHTE0sIGFuIGV2b2x2aW5nIGZhbWlseSBvZiBsYXJnZSBsYW5ndWFnZSBtb2RlbHMgdGhhdCB3ZSBoYXZlIGJlZW4gZGV2ZWxvcGluZyBvdmVyIHRpbWUuIFRoaXMgcmVwb3J0IHByaW1hcmlseSBmb2N1c2VzIG9uIHRoZSBHTE0tNCBsYW5ndWFnZSBzZXJpZXMsIHdoaWNoIGluY2x1ZGVzIEdMTS00LCBHTE0tNC1BaXIsIGFuZCBHTE0tNC05Qi4gVGhleSByZXByZXNlbnQgb3VyIG1vc3QgY2FwYWJsZSBtb2RlbHMgdGhhdCBhcmUgdHJhaW5lZCB3aXRoIGFsbCB0aGUgaW5zaWdodHMgYW5kIGxlc3NvbnMgZ2FpbmVkIGZyb20gdGhlIHByZWNlZGluZyB0aHJlZSBnZW5lcmF0aW9ucyBvZiBDaGF0R0xNLiBUbyBkYXRlLCB0aGUgR0xNLTQgbW9kZWxzIGFyZSBwcmUtdHJhaW5lZCBvbiB0ZW4gdHJpbGxpb25zIG9mIHRva2VucyBtb3N0bHkgaW4gQ2hpbmVzZSBhbmQgRW5nbGlzaCwgYWxvbmcgd2l0aCBhIHNtYWxsIHNldCBvZiBjb3JwdXMgZnJvbSAyNCBsYW5ndWFnZXMsIGFuZCBhbGlnbmVkIHByaW1hcmlseSBmb3IgQ2hpbmVzZSBhbmQgRW5nbGlzaCB1c2FnZS4gVGhlIGhpZ2gtcXVhbGl0eSBhbGlnbm1lbnQgaXMgYWNoaWV2ZWQgdmlhIGEgbXVsdGktc3RhZ2UgcG9zdC10cmFpbmluZyBwcm9jZXNzLCB3aGljaCBpbnZvbHZlcyBzdXBlcnZpc2VkIGZpbmUtdHVuaW5nIGFuZCBsZWFybmluZyBmcm9tIGh1bWFuIGZlZWRiYWNrLiBFdmFsdWF0aW9ucyBzaG93IHRoYXQgR0xNLTQgMSkgY2xvc2VseSByaXZhbHMgb3Igb3V0cGVyZm9ybXMgR1BULTQgaW4gdGVybXMgb2YgZ2VuZXJhbCBtZXRyaWNzIHN1Y2ggYXMgTU1MVSwgR1NNOEssIE1BVEgsIEJCSCwgR1BRQSwgYW5kIEh1bWFuRXZhbCwgMikgZ2V0cyBjbG9zZSB0byBHUFQtNC1UdXJibyBpbiBpbnN0cnVjdGlvbiBmb2xsb3dpbmcgYXMgbWVhc3VyZWQgYnkgSUZFdmFsLCAzKSBtYXRjaGVzIEdQVC00IFR1cmJvICgxMjhLKSBhbmQgQ2xhdWRlIDMgZm9yIGxvbmcgY29udGV4dCB0YXNrcywgYW5kIDQpIG91dHBlcmZvcm1zIEdQVC00IGluIENoaW5lc2UgYWxpZ25tZW50cyBhcyBtZWFzdXJlZCBieSBBbGlnbkJlbmNoLiBUaGUgR0xNLTQgQWxsIFRvb2xzIG1vZGVsIGlzIGZ1cnRoZXIgYWxpZ25lZCB0byB1bmRlcnN0YW5kIHVzZXIgaW50ZW50IGFuZCBhdXRvbm9tb3VzbHkgZGVjaWRlIHdoZW4gYW5kIHdoaWNoIHRvb2wocykgdG91c2UgLS0gaW5jbHVkaW5nIHdlYiBicm93c2VyLCBQeXRob24gaW50ZXJwcmV0ZXIsIHRleHQtdG8taW1hZ2UgbW9kZWwsIGFuZCB1c2VyLWRlZmluZWQgZnVuY3Rpb25zIC0tIHRvIGVmZmVjdGl2ZWx5IGNvbXBsZXRlIGNvbXBsZXggdGFza3MuIEluIHByYWN0aWNhbCBhcHBsaWNhdGlvbnMsIGl0IG1hdGNoZXMgYW5kIGV2ZW4gc3VycGFzc2VzIEdQVC00IEFsbCBUb29scyBpbiB0YXNrcyBsaWtlIGFjY2Vzc2luZyBvbmxpbmUgaW5mb3JtYXRpb24gdmlhIHdlYiBicm93c2luZyBhbmQgc29sdmluZyBtYXRoIHByb2JsZW1zIHVzaW5nIFB5dGhvbiBpbnRlcnByZXRlci4gT3ZlciB0aGUgY291cnNlLCB3ZSBoYXZlIG9wZW4tc291cmNlZCBhIHNlcmllcyBvZiBtb2RlbHMsIGluY2x1ZGluZyBDaGF0R0xNLTZCICh0aHJlZSBnZW5lcmF0aW9ucyksIEdMTS00LTlCICgxMjhLLCAxTSksIEdMTS00Vi05QiwgV2ViR0xNLCBhbmQgQ29kZUdlZVgsIGF0dHJhY3Rpbmcgb3ZlciAxMCBtaWxsaW9uIGRvd25sb2FkcyBvbiBIdWdnaW5nIGZhY2UgaW4gdGhlIHllYXIgMjAyMyBhbG9uZS4gVGhlIG9wZW4gbW9kZWxzIGNhbiBiZSBhY2Nlc3NlZCB0aHJvdWdoIHRoaXMgaHR0cHMgVVJMIGFuZCB0aGlzIGh0dHBzIFVSTC4iLCwsSG9zdGVkIGFjY2VzcyAobm8gQVBJKSxDaGluYSwsLCwsLDIwMjUtMTEtMjggMTE6NTM6NDQrMDA6MDAsLCwsLCxJbmR1c3RyeSwsLCwsVW5yZWxlYXNlZCxHTE0tNCBBbGwgVG9vbHMgaXMgYWNjZXNzaWJsZSB2aWEgdGhlIHdlYnNpdGUgaHR0cHM6Ly9jaGF0Z2xtLmNuLFRydWUsLCwsLCwsLCwsLE5vClZpZGVvQ3JhZnRlcjIsIlZpZGVvLFZpc2lvbiIsIlZpZGVvIGdlbmVyYXRpb24sVGV4dC10by12aWRlbyxJbWFnZS10by12aWRlbyIsVGVuY2VudCwiSGFveGluIENoZW4sIFlvbmcgWmhhbmcsIFhpYW9kb25nIEN1biwgTWVuZ2hhbiBYaWEsIFhpbnRhbyBXYW5nLCBDaGFvIFdlbmcsIFlpbmcgU2hhbiIsMjAyNC0wMS0xNyxWaWRlb0NyYWZ0ZXIyOiBPdmVyY29taW5nIERhdGEgTGltaXRhdGlvbnMgZm9yIEhpZ2gtUXVhbGl0eSBWaWRlbyBEaWZmdXNpb24gTW9kZWxzLGh0dHBzOi8vYXJ4aXYub3JnL2Ficy8yNDAxLjA5MDQ3LCwsLCwsLCwsIiIiVGhlIHRyYWluaW5nIHJlc29sdXRpb24gaXMgc2V0IGF0IDUxMiDDlyAzMjAuIDwuLj4gVGhlIG1vZGVscyBhcmUgdHJhaW5lZCBvbiAzMiBOVklESUEgQTEwMCBHUFVzIGZvciAyNzBLIGl0ZXJhdGlvbnMgd2l0aCBhIGJhdGNoIHNpemUgb2YgMTI4LiAgPC4uPiBUaGUgZmluZXR1bmluZyBpcyBjb25kdWN0ZWQgb24gOCBBMTAwIEdQVXMgZm9yIDMwSyBpdGVyYXRpb25zIHdpdGggYSBiYXRjaCBzaXplIG9mIDI1Ni4gR2l2ZW4gdGhhdCB0aGUgaW1hZ2VzIGZyb20gSkRCIGhhdmUgYSBzcXVhcmUgcmVzb2x1dGlvbiwgd2UgYWRqdXN0IHRoZSBmaW5ldHVuaW5nIHJlc29sdXRpb24gdG8gNTEyIMOXIDUxMi4iIiIsLCxOVklESUEgQTEwMCwsVW5rbm93biwiVGV4dC10by12aWRlbyBnZW5lcmF0aW9uIGFpbXMgdG8gcHJvZHVjZSBhIHZpZGVvIGJhc2VkIG9uIGEgZ2l2ZW4gcHJvbXB0LiBSZWNlbnRseSwgc2V2ZXJhbCBjb21tZXJjaWFsIHZpZGVvIG1vZGVscyBoYXZlIGJlZW4gYWJsZSB0byBnZW5lcmF0ZSBwbGF1c2libGUgdmlkZW9zIHdpdGggbWluaW1hbCBub2lzZSwgZXhjZWxsZW50IGRldGFpbHMsIGFuZCBoaWdoIGFlc3RoZXRpYyBzY29yZXMuIEhvd2V2ZXIsIHRoZXNlIG1vZGVscyByZWx5IG9uIGxhcmdlLXNjYWxlLCB3ZWxsLWZpbHRlcmVkLCBoaWdoLXF1YWxpdHkgdmlkZW9zIHRoYXQgYXJlIG5vdCBhY2Nlc3NpYmxlIHRvIHRoZSBjb21tdW5pdHkuIE1hbnkgZXhpc3RpbmcgcmVzZWFyY2ggd29ya3MsIHdoaWNoIHRyYWluIG1vZGVscyB1c2luZyB0aGUgbG93LXF1YWxpdHkgV2ViVmlkLTEwTSBkYXRhc2V0LCBzdHJ1Z2dsZSB0byBnZW5lcmF0ZSBoaWdoLXF1YWxpdHkgdmlkZW9zIGJlY2F1c2UgdGhlIG1vZGVscyBhcmUgb3B0aW1pemVkIHRvIGZpdCBXZWJWaWQtMTBNLiBJbiB0aGlzIHdvcmssIHdlIGV4cGxvcmUgdGhlIHRyYWluaW5nIHNjaGVtZSBvZiB2aWRlbyBtb2RlbHMgZXh0ZW5kZWQgZnJvbSBTdGFibGUgRGlmZnVzaW9uIGFuZCBpbnZlc3RpZ2F0ZSB0aGUgZmVhc2liaWxpdHkgb2YgbGV2ZXJhZ2luZyBsb3ctcXVhbGl0eSB2aWRlb3MgYW5kIHN5bnRoZXNpemVkIGhpZ2gtcXVhbGl0eSBpbWFnZXMgdG8gb2J0YWluIGEgaGlnaC1xdWFsaXR5IHZpZGVvIG1vZGVsLiBXZSBmaXJzdCBhbmFseXplIHRoZSBjb25uZWN0aW9uIGJldHdlZW4gdGhlIHNwYXRpYWwgYW5kIHRlbXBvcmFsIG1vZHVsZXMgb2YgdmlkZW8gbW9kZWxzIGFuZCB0aGUgZGlzdHJpYnV0aW9uIHNoaWZ0IHRvIGxvdy1xdWFsaXR5IHZpZGVvcy4gV2Ugb2JzZXJ2ZSB0aGF0IGZ1bGwgdHJhaW5pbmcgb2YgYWxsIG1vZHVsZXMgcmVzdWx0cyBpbiBhIHN0cm9uZ2VyIGNvdXBsaW5nIGJldHdlZW4gc3BhdGlhbCBhbmQgdGVtcG9yYWwgbW9kdWxlcyB0aGFuIG9ubHkgdHJhaW5pbmcgdGVtcG9yYWwgbW9kdWxlcy4gQmFzZWQgb24gdGhpcyBzdHJvbmdlciBjb3VwbGluZywgd2Ugc2hpZnQgdGhlIGRpc3RyaWJ1dGlvbiB0byBoaWdoZXIgcXVhbGl0eSB3aXRob3V0IG1vdGlvbiBkZWdyYWRhdGlvbiBieSBmaW5ldHVuaW5nIHNwYXRpYWwgbW9kdWxlcyB3aXRoIGhpZ2gtcXVhbGl0eSBpbWFnZXMsIHJlc3VsdGluZyBpbiBhIGdlbmVyaWMgaGlnaC1xdWFsaXR5IHZpZGVvIG1vZGVsLiBFdmFsdWF0aW9ucyBhcmUgY29uZHVjdGVkIHRvIGRlbW9uc3RyYXRlIHRoZSBzdXBlcmlvcml0eSBvZiB0aGUgcHJvcG9zZWQgbWV0aG9kLCBwYXJ0aWN1bGFybHkgaW4gcGljdHVyZSBxdWFsaXR5LCBtb3Rpb24sIGFuZCBjb25jZXB0IGNvbXBvc2l0aW9uLiIsLCxPcGVuIHdlaWdodHMgKHVucmVzdHJpY3RlZCksQ2hpbmEsLCwsMzIuMCwsMjAyNS0xMS0yOCAxMTo1Mzo0NCswMDowMCwsLCwsLEluZHVzdHJ5LCwsLCxPcGVuIHNvdXJjZSwiIiJjb2RlLCBtb2RlbHMgYW5kIGRhdGEgYXJlIGRpc3RyaWJ1dGVkIHVuZGVyIEFwYWNoZSAyLjAgTGljZW5zZS4iIgoKaHR0cHM6Ly9naXRodWIuY29tL0FJTGFiLUNWQy9WaWRlb0NyYWZ0ZXI/dGFiPXJlYWRtZS1vdi1maWxlIiwsLCwsLDI1MzU0LjI4OTIxNzEzOTk3MywsLCwsLFllcwpTa2lmZiBMTE0gKOS4gOWPtui9u+iIn+Wkp+ivreiogOaooeWeiyksTGFuZ3VhZ2UsQ2hhdCwiU2hpeWluIEludGVsbGlnZW50IFRlY2hub2xvZ3kgQ28uLCBMdGQuIiwsMjAyNC0wMS0xNyxDQUMgcmVnaXN0cnksaHR0cHM6Ly93ZWIuYXJjaGl2ZS5vcmcvd2ViLzIwMjUwNjI0MDYzMjM2L2h0dHBzOi8vd3d3LmJqd21iLmdvdi5jbi93bWR0L3Nqc3EvMTAwNTQwMjMuaHRtbCwsLCw1NDAwMDAwMDAwMDAuMCwsLCwsIlRoZSBtb2RlbCB1c2VzIG1vcmUgdGhhbiAzVEIgb2Ygb3BlbiBzb3VyY2UgQ2hpbmVzZSBhbmQgRW5nbGlzaCBjb3Jwb3JhLCAyLjFUQiBvZiBoaWdoLXF1YWxpdHkgQ2hpbmVzZSB0ZXh0LCAwLjVUQiBvZiBFbmdsaXNoIHRleHQgYW5kIDAuOFRCIG9mIGNvZGUgZGF0YS4iLCwsLCxDb25maWRlbnQsIlRoZSBtYWluIGltcGxlbWVudGF0aW9uIHNjZW5hcmlvIHByb2plY3RzIGluY2x1ZGUgdGhlIGRpZ2l0YWwgb3BlcmF0aW9uIGFuZCBtYWludGVuYW5jZSBhbmQgaW50ZWxsaWdlbnQgc2VydmljZSBwcm9qZWN0IG9mIHRoZSBFeGhpYml0aW9uIEhhbGwgb2YgdGhlIEhpc3Rvcnkgb2YgdGhlIENvbW11bmlzdCBQYXJ0eSBvZiBDaGluYSBvZiB0aGUgQ2VudHJhbCBQcm9wYWdhbmRhIERlcGFydG1lbnQsIHRoZSBpbnRlbGxpZ2VudCByb2JvdCBhbnN3ZXJpbmcgc2VydmljZSBzeXN0ZW0gb2YgdGhlIE1hcmtldCBTdXBlcnZpc2lvbiBBZG1pbmlzdHJhdGlvbiBvZiBTaGlqaW5nc2hhbiBEaXN0cmljdCwgQmVpamluZywgYW5kIHRoZSBkaWdpdGFsIGVtcGxveWVlIHByb2plY3Qgb2YgdGhlIFNoYW5naGFpIEJyYW5jaCBvZiB0aGUgSW5kdXN0cmlhbCBhbmQgQ29tbWVyY2lhbCBCYW5rIG9mIENoaW5hLiIsLCwsQ2hpbmEsLCwsLCwyMDI2LTAyLTExIDE5OjI2OjI3KzAwOjAwLCwsLCwsSW5kdXN0cnksLCwsLCwsLCwsLCwsLCwsLCwKUnViaWsgKFJ1Ymlr6a2U5pa55aSn5qih5Z6LKSwsLCJUaHVuZGVyIFNvZnR3YXJlIFRlY2hub2xvZ3kgQ28uLEx0ZC4iLCwyMDI0LTAxLTE3LENBQyByZWdpc3RyeSxodHRwczovL2pwLnRodW5kZXJzb2Z0LmNvbS90aHVuZGVyc29mdHMtbmV3LXllYXItZ3JlZXRpbmdzLWZvci0yMDI0LXJlc2hhcGluZy1jb21wdXRhdGlvbi1hbmQtZW5saWdodGVuaW5nLXRoZS1mdXR1cmUvP3V0bV9zb3VyY2U9Y2hhdGdwdC5jb20sLCwsMTMwMDAwMDAwMDAuMCwsLCwsLCwsLCxDb25maWRlbnQsLCwsLENoaW5hLCwsLCwsMjAyNi0wMi0xMSAxOToyNjoyNyswMDowMCwsLCwsLEluZHVzdHJ5LCwsLCwsLCwsLCwsLCwsLCwsClByb3RlaW5JTlIsQmlvbG9neSxQcm90ZWluIHJlcHJlc2VudGF0aW9uIGxlYXJuaW5nLEtha2FvLCJZb3VoYW4gTGVlLCBIYXN1biBZdSwgSmFlbXl1bmcgTGVlLCBKYWVob29uIEtpbSIsMjAyNC0wMS0xNiwiUHJlLXRyYWluaW5nIFNlcXVlbmNlLCBTdHJ1Y3R1cmUsIGFuZCBTdXJmYWNlIEZlYXR1cmVzIGZvciBDb21wcmVoZW5zaXZlIFByb3RlaW4gUmVwcmVzZW50YXRpb24gTGVhcm5pbmciLGh0dHBzOi8vb3BlbnJldmlldy5uZXQvZm9ydW0/aWQ9QkVING1Hbzd6UCwyMC4wLCwsLCwsLCwiQ2FsY3VsYXRpb246IDE2LDM4NCB4IDkwNiw0NTggPSAxNCw4NzksNzU0LDExMiDiiYggMS41ZTEwIGRhdGEgcG9pbnRzCgpBZGRpdGlvbmFsIGNhbGN1bGF0aW9uOiAzMDAgeCA5MDYsNDU4ID0gMjcyLDAwMCwwMDAgcG9pbnRzIChzZXF1ZW5jZSBkYXRhKQoKRmluYWwgZXN0aW1hdGU6IDEuNWUxMCBkYXRhIHBvaW50cyAoZG9taW5hdGVkIGJ5IHN0cnVjdHVyYWwgZGF0YSkiLCwsLCxMaWtlbHksIlByb3RlaW5zIGNhbiBiZSByZXByZXNlbnRlZCBpbiB2YXJpb3VzIHdheXMsIGluY2x1ZGluZyB0aGVpciBzZXF1ZW5jZXMsIDNEIHN0cnVjdHVyZXMsIGFuZCBzdXJmYWNlcy4gV2hpbGUgcmVjZW50IHN0dWRpZXMgaGF2ZSBzdWNjZXNzZnVsbHkgZW1wbG95ZWQgc2VxdWVuY2UtIG9yIHN0cnVjdHVyZS1iYXNlZCByZXByZXNlbnRhdGlvbnMgdG8gYWRkcmVzcyBtdWx0aXBsZSB0YXNrcyBpbiBwcm90ZWluIHNjaWVuY2UsIHRoZXJlIGhhcyBiZWVuIHNpZ25pZmljYW50IG92ZXJzaWdodCBpbiBpbmNvcnBvcmF0aW5nIHByb3RlaW4gc3VyZmFjZSBpbmZvcm1hdGlvbiwgYSBjcml0aWNhbCBmYWN0b3IgZm9yIHByb3RlaW4gZnVuY3Rpb24uIEluIHRoaXMgcGFwZXIsIHdlIHByZXNlbnQgYSBwcmUtdHJhaW5pbmcgc3RyYXRlZ3kgdGhhdCBpbmNvcnBvcmF0ZXMgaW5mb3JtYXRpb24gZnJvbSBwcm90ZWluIHNlcXVlbmNlcywgM0Qgc3RydWN0dXJlcywgYW5kIHN1cmZhY2VzIHRvIGltcHJvdmUgcHJvdGVpbiByZXByZXNlbnRhdGlvbiBsZWFybmluZy4gU3BlY2lmaWNhbGx5LCB3ZSB1dGlsaXplIEltcGxpY2l0IE5ldXJhbCBSZXByZXNlbnRhdGlvbnMgKElOUnMpIGZvciBsZWFybmluZyBzdXJmYWNlIGNoYXJhY3RlcmlzdGljcywgYW5kIG5hbWUgaXQgUHJvdGVpbklOUi4gV2UgY29uZmlybSB0aGF0IFByb3RlaW5JTlIgc3VjY2Vzc2Z1bGx5IHJlY29uc3RydWN0cyBwcm90ZWluIHN1cmZhY2VzLCBhbmQgaW50ZWdyYXRlIHRoaXMgc3VyZmFjZSBsZWFybmluZyBpbnRvIHRoZSBleGlzdGluZyBwcmUtdHJhaW5pbmcgc3RyYXRlZ3kgb2Ygc2VxdWVuY2VzIGFuZCBzdHJ1Y3R1cmVzLiBPdXIgcmVzdWx0cyBkZW1vbnN0cmF0ZSB0aGF0IG91ciBhcHByb2FjaCBjYW4gZW5oYW5jZSBwZXJmb3JtYW5jZSBpbiB2YXJpb3VzIGRvd25zdHJlYW0gdGFza3MsIHRoZXJlYnkgdW5kZXJzY29yaW5nIHRoZSBpbXBvcnRhbmNlIG9mIGluY2x1ZGluZyBzdXJmYWNlIGF0dHJpYnV0ZXMgaW4gcHJvdGVpbiByZXByZXNlbnRhdGlvbiBsZWFybmluZy4gVGhlc2UgZmluZGluZ3MgdW5kZXJsaW5lIHRoZSBpbXBvcnRhbmNlIG9mIHVuZGVyc3RhbmRpbmcgcHJvdGVpbiBzdXJmYWNlcyBmb3IgZ2VuZXJhdGluZyBlZmZlY3RpdmUgcHJvdGVpbiByZXByZXNlbnRhdGlvbnMuIiwsLCxLb3JlYSAoUmVwdWJsaWMgb2YpLCwsLCwsMjAyNi0wMS0wMSAxNDowMjo1NCswMDowMCwsLCwsLEluZHVzdHJ5LCwsLCwsLCwsLCwsLCwsLCwsCkRlY2lDb2Rlci02QixMYW5ndWFnZSwiQ2hhdCxDb2RlIGF1dG9jb21wbGV0aW9uIixEZWNpIEFJLERlY2lBSSBSZXNlYXJjaCBUZWFtLDIwMjQtMDEtMTUsIE1vZGVsIENhcmQgZm9yIERlY2lDb2Rlci02QixodHRwczovL2h1Z2dpbmdmYWNlLmNvL0RlY2kvRGVjaUNvZGVyLTZCLCwsLDYwMDAwMDAwMDAuMCw2Qiw3LjU2ZSsyMSwiUHl0aG9uLCBKYXZhLCBKYXZhc2NyaXB0LCBSdXN0LCBDKyssIEMsIGFuZCBDIyBzdWJzZXQgb2YgU3RhcmNvZGVyIFRyYWluaW5nIERhdGFzZXQKCkZyb20gdGhlIFN0YXJjb2RlciBwYXBlciwgdGhhdCdzIDcuOSUgKyAxMS4zJSArIDguNCUgKyAxLjIlICsgNi40JSArIDclICsgNS44JSBvZiB0aGUgdG90YWwsIHNvIDQ4JSBvZiA4MTUgR0IsIHNheSA0MTAgR0Igb2YgY29kZS4gSWYgd2UgYXNzdW1lIHRoZXkgdHJhaW5lZCBmb3IgMiBlcG9jaHMsIDgyMCBHQi4KCjgyMCBHQiAqIDIwME0gd29yZCBwZXIgR0IgPSAxLjZlMTEgd29yZHMKMS42ZTExIC8gMC43NSA9IDIuMWUxMSB0b2tlbnMKCkMgPSA2TkQgPSA2ICogMi4xZTExICogNmU5ID0gNy42ZTIxIiwsLCwsLCxMaWtlbHksLCwsT3BlbiB3ZWlnaHRzICh1bnJlc3RyaWN0ZWQpLElzcmFlbCwsLCwsLDIwMjUtMTEtMjggMTE6NTM6NDQrMDA6MDAsLCwsLCxJbmR1c3RyeSwsLCwsLEFwYWNoZSAyLjAsLCwsLCwsT3BlcmF0aW9uIGNvdW50aW5nLCwsLCxZZXMKT21uaU5BLEJpb2xvZ3ksUHJvdGVpbiBvciBudWNsZW90aWRlIGxhbmd1YWdlIG1vZGVsIChwTE0vbkxNKSxUaWFuamluIE1lZGljYWwgVW5pdmVyc2l0eSwiWGlsaW4gU2hlbiwgWGlhbmdjaHVuIExpIiwyMDI0LTAxLTE1LE9tbmlOQTogQSBmb3VuZGF0aW9uIG1vZGVsIGZvciBudWNsZW90aWRlIHNlcXVlbmNlcyxodHRwczovL3d3dy5iaW9yeGl2Lm9yZy9jb250ZW50LzEwLjExMDEvMjAyNC4wMS4xNC41NzU1NDN2MS5h</x:v>
      </x:c>
    </x:row>
    <x:row r="143" ht="18" customHeight="1">
      <x:c r="A143" s="17" t="n">
        <x:v>138</x:v>
      </x:c>
      <x:c r="B143" s="17" t="n">
        <x:v>310</x:v>
      </x:c>
      <x:c r="C143" s="160" t="str">
        <x:v>YnN0cmFjdCwzLjAsLCwxNzAwMDAwMDAwLjAsLDIuNTEwOTI5OTJlKzIxLCIyMDBrIHN0ZXBzLCAyMDQ4YmF0Y2gsIDYwMSBzZXF1ZW5jZSBsZW5ndGgKCjIwMGsqMjA0OCo2MDE9MjQ2MTY5NjAwMDAwCgpDb21wdXRlOiA2KjEuN2UrOSoyLjVlKzExPTIuNWUrMjEKCkVwb2NoOiAyNDYxNjk2MDAwMDAvMTA3NjQ2MjY2NjY2Nj0wLjIyIiwsIkZyb20gTnVjbGVvdGlkZSBTZXF1ZW5jZXM6IDEsMDc2LDIwMCwwMDAsMDAwIHRva2VucwpGcm9tIFRleHQgQW5ub3RhdGlvbnM6IDE5NywwMDAsMDAwIHdvcmRzIChlc3RpbWF0ZWQgYXQgMTk3MDAwMDAwLzAuNzU9MjYyNjY2NjY2IHRva2VucwpUb3RhbDogMTA3NjQ2MjY2NjY2NiIsLCxOVklESUEgQTEwMCBTWE00IDgwIEdCLCxMaWtlbHksIkZvdW5kYXRpb24gbW9kZWxzIGhhdmUgZGVtb25zdHJhdGVkIGV4Y2VwdGlvbmFsIGVmZmljYWN5IGFjcm9zcyBkaXZlcnNlIGRvd25zdHJlYW0gdGFza3MuIEhvd2V2ZXIsIHdpdGhpbiB0aGUgcmVhbG1zIG9mIGdlbm9taWNzIGFuZCB0cmFuc2NyaXB0b21pY3MsIGEgbm90YWJsZSBnYXAgcGVyc2lzdHMgaW4gdGhlIGF2YWlsYWJpbGl0eSBvZiBtb2RlbHMgdGhhdCBhZmZvcmQgYSBjb21wcmVoZW5zaXZlIHVuZGVyc3RhbmRpbmcgb2YgbnVjbGVvdGlkZSBzZXF1ZW5jZSBwcmluY2lwbGVzIGFjcm9zcyB2YXJpb3VzIHNwZWNpZXMuIEhlcmUsIHdlIHByZXNlbnQgT21uaU5BLCBhIGZvdW5kYXRpb24gZ2VuZXJhdGl2ZSBtb2RlbCBkZXNpZ25lZCBmb3IgY29tcHJlaGVuc2l2ZSBudWNsZW90aWRlIHNlcXVlbmNlIGxlYXJuaW5nLiBUaGUgbW9kZWwgd2FzIHByZS10cmFpbmVkIG9uIDkxLjcgbWlsbGlvbiBudWNsZW90aWRlIHNlcXVlbmNlcyBhbmQgdGhlIGNvcnJlc3BvbmRpbmcgYW5ub3RhdGlvbnMgZW5jb21wYXNzaW5nIDEwNzYuMiBiaWxsaW9uIGJhc2VzIGFuZCAxOTcgbWlsbGlvbiB3b3JkcyBzcGFubmluZyBhIG11bHRpdHVkZSBvZiBzcGVjaWVzLiBXZSBkZW1vbnN0cmF0ZWQgT21uaU5BIGdhaW5zIHRoZSBjYXBhY2l0eSB0byB1bmRlcnN0YW5kIHRoZSBzZW1hbnRpY3Mgb2YgdGhlIG51Y2xlb3RpZGUgc2VxdWVuY2UgYW5kIHRleHR1YWwgYW5ub3RhdGlvbnMgYnkgYW5hbHl6aW5nIHRoZSBsZWFybmVkIHJlcHJlc2VudGF0aW9uIG9mIHRoZSBwcmUtdHJhaW5lZCBtb2RlbC4gT21uaU5BIGNhbiBiZSBmaW5lLXR1bmVkIHRvIGFsaWduIG11bHRpcGxlIG51Y2xlb3RpZGUgbGVhcm5pbmcgdGFza3Mgd2l0aCBuYXR1cmFsIGxhbmd1YWdlIHBhcmFkaWdtcy4gV2UgZGVtb25zdHJhdGUgT21uaU5BLTEuN0Igc3VycGFzc2VzIG9yIHJpdmFscyBzdGF0ZS1vZi10aGUgYXJ0IG1ldGhvZHMgaW4gMTcgbnVjbGVvdGlkZSB0YXNrcywgZW5jb21wYXNzaW5nIG51Y2xlb3RpZGUgc2VxdWVuY2VzIGRldGVjdGlvbiBhbmQgc3BlY2llcyBjbGFzc2lmaWNhdGlvbi4gVGhlIG1vZGVs4oCZcyB1bmRlcnN0YW5kaW5nIG9mIG51Y2xlb3RpZGUgZ3JhbW1hcnMgZW5oYW5jZXMgaXRzIGNhcGFiaWxpdHkgdG8gcmV2ZWFsIHRoZSBtdXRhdGlvbiBlZmZlY3Qgb2YgbnVjbGVvdGlkZSBzZXF1ZW5jZSBvbiBETkEgYW5kIFJOQSBwcm9jZXNzaW5nLiBXZSBoZXJlYnkgcmVsZWFzZSB0aGUgT21uaU5BLTEuN0IgbW9kZWwgYXMgYW4gb3Blbi1zb3VyY2UgY29udHJpYnV0aW9uIHRvIHRoZSByZXNlYXJjaCBjb21tdW5pdHkuIFRoaXMgZm91bmRhdGlvbiBtb2RlbCBzaWduaWZpZXMgYSBzdGVwIHRvd2FyZCBhZHZhbmNpbmcgb3VyIGNvbXByZWhlbnNpb24gb2YgbnVjbGVvdGlkZSBzZXF1ZW5jZXMgYWNyb3NzIGRpdmVyc2Ugc3BlY2llcyBhbmQgaG9sZHMgc3Vic3RhbnRpYWwgcHJvbWlzZSB0byBmYWNpbGl0YXRpbmcgZ2Vub21pY3MgYW5kIHRyYW5zY3JpcHRvbWljcyByZXNlYXJjaC4iLDAuMjIsLCxDaGluYSwsLCw4LjAsLDIwMjUtMTEtMjggMTE6NTM6NDQrMDA6MDAsLCwsLCxBY2FkZW1pYSwsLCwsLCwsLCwsLDYzMzguODU0NjIyNjExOTk4LE9wZXJhdGlvbiBjb3VudGluZywsLCwsCkludGVyblZpVC02QiwiVmlzaW9uLExhbmd1YWdlIixWaXN1YWwgcXVlc3Rpb24gYW5zd2VyaW5nLCJTaGFuZ2hhaSBBSSBMYWIsTmFuamluZyBVbml2ZXJzaXR5LFRoZSBVbml2ZXJzaXR5IG9mIEhvbmcgS29uZyxUc2luZ2h1YSBVbml2ZXJzaXR5LFNlbnNlVGltZSxVbml2ZXJzaXR5IG9mIFNjaWVuY2UgYW5kIFRlY2hub2xvZ3kgb2YgQ2hpbmEgKFVTVEMpIiwiWmhlIENoZW4sIEppYW5uYW4gV3UsIFdlbmhhaSBXYW5nLCBXZWlqaWUgU3UsIEd1byBDaGVuLCBTZW4gWGluZywgTXV5YW4gWmhvbmcsIFFpbmdsb25nIFpoYW5nLCBYaXpob3UgWmh1LCBMZXdlaSBMdSwgQmluIExpLCBQaW5nIEx1bywgVG9uZyBMdSwgWXUgUWlhbywgSmlmZW5nIERhaSIsMjAyNC0wMS0xNSxJbnRlcm5WTDogU2NhbGluZyB1cCBWaXNpb24gRm91bmRhdGlvbiBNb2RlbHMgYW5kIEFsaWduaW5nIGZvciBHZW5lcmljIFZpc3VhbC1MaW5ndWlzdGljIFRhc2tzLGh0dHBzOi8vYXJ4aXYub3JnL2Ficy8yMzEyLjE0MjM4LCwsLDYwMDAwMDAwMDAuMCw2QiwsLCwsLCxOVklESUEgQTEwMCwsQ29uZmlkZW50LCJUaGUgZXhwb25lbnRpYWwgZ3Jvd3RoIG9mIGxhcmdlIGxhbmd1YWdlIG1vZGVscyAoTExNcykgaGFzIG9wZW5lZCB1cCBudW1lcm91cyBwb3NzaWJpbGl0aWVzIGZvciBtdWx0aW1vZGFsIEFHSSBzeXN0ZW1zLiBIb3dldmVyLCB0aGUgcHJvZ3Jlc3MgaW4gdmlzaW9uIGFuZCB2aXNpb24tbGFuZ3VhZ2UgZm91bmRhdGlvbiBtb2RlbHMsIHdoaWNoIGFyZSBhbHNvIGNyaXRpY2FsIGVsZW1lbnRzIG9mIG11bHRpLW1vZGFsIEFHSSwgaGFzIG5vdCBrZXB0IHBhY2Ugd2l0aCBMTE1zLiBJbiB0aGlzIHdvcmssIHdlIGRlc2lnbiBhIGxhcmdlLXNjYWxlIHZpc2lvbi1sYW5ndWFnZSBmb3VuZGF0aW9uIG1vZGVsIChJbnRlcm5WTCksIHdoaWNoIHNjYWxlcyB1cCB0aGUgdmlzaW9uIGZvdW5kYXRpb24gbW9kZWwgdG8gNiBiaWxsaW9uIHBhcmFtZXRlcnMgYW5kIHByb2dyZXNzaXZlbHkgYWxpZ25zIGl0IHdpdGggdGhlIExMTSwgdXNpbmcgd2ViLXNjYWxlIGltYWdlLXRleHQgZGF0YSBmcm9tIHZhcmlvdXMgc291cmNlcy4gVGhpcyBtb2RlbCBjYW4gYmUgYnJvYWRseSBhcHBsaWVkIHRvIGFuZCBhY2hpZXZlIHN0YXRlLW9mLXRoZS1hcnQgcGVyZm9ybWFuY2Ugb24gMzIgZ2VuZXJpYyB2aXN1YWwtbGluZ3Vpc3RpYyBiZW5jaG1hcmtzIGluY2x1ZGluZyB2aXN1YWwgcGVyY2VwdGlvbiB0YXNrcyBzdWNoIGFzIGltYWdlLWxldmVsIG9yIHBpeGVsLWxldmVsIHJlY29nbml0aW9uLCB2aXNpb24tbGFuZ3VhZ2UgdGFza3Mgc3VjaCBhcyB6ZXJvLXNob3QgaW1hZ2UvdmlkZW8gY2xhc3NpZmljYXRpb24sIHplcm8tc2hvdCBpbWFnZS92aWRlby10ZXh0IHJldHJpZXZhbCwgYW5kIGxpbmsgd2l0aCBMTE1zIHRvIGNyZWF0ZSBtdWx0aS1tb2RhbCBkaWFsb2d1ZSBzeXN0ZW1zLiBJdCBoYXMgcG93ZXJmdWwgdmlzdWFsIGNhcGFiaWxpdGllcyBhbmQgY2FuIGJlIGEgZ29vZCBhbHRlcm5hdGl2ZSB0byB0aGUgVmlULTIyQi4gV2UgaG9wZSB0aGF0IG91ciByZXNlYXJjaCBjb3VsZCBjb250cmlidXRlIHRvIHRoZSBkZXZlbG9wbWVudCBvZiBtdWx0aS1tb2RhbCBsYXJnZSBtb2RlbHMuIENvZGUgYW5kIG1vZGVscyBhcmUgYXZhaWxhYmxlIGF0IHRoaXMgaHR0cHMgVVJMLiIsLCwsIkNoaW5hLENoaW5hLEhvbmcgS29uZyxDaGluYSxIb25nIEtvbmcsQ2hpbmEiLExMYU1BLTdCLCwsNjQwLjAsLDIwMjUtMTEtMjggMTE6NTM6NDQrMDA6MDAsLCwsLCwiQWNhZGVtaWEsQWNhZGVtaWEsQWNhZGVtaWEsQWNhZGVtaWEsSW5kdXN0cnksQWNhZGVtaWEiLCwsLCwsLCwsLCwsNTA3MTA4LjM2OTgwODk1OTgzLCwsLCwsCllpeWUgUWluZ3pob3UtMC43QiwiTXVsdGltb2RhbCxMYW5ndWFnZSxWaXNpb24sU3BlZWNoLFZpZGVvIiwiTGFuZ3VhZ2UgbW9kZWxpbmcvZ2VuZXJhdGlvbixRdWVzdGlvbiBhbnN3ZXJpbmcsVmlzdWFsIHF1ZXN0aW9uIGFuc3dlcmluZyxTcGVlY2ggcmVjb2duaXRpb24gKEFTUiksVmlkZW8gZGVzY3JpcHRpb24iLEVGRllJQyAo6K+G5Zug5pm66IO9KSwsMjAyNC0wMS0xNSwiMzbmsKrpppblj5EgfCDkuJPms6jkvIHkuJrnuqflpKfmqKHlnovokL3lnLDvvIzjgIzor4blm6Dmmbrog73jgI3lrozmiJDmlbDljYPkuIflhYPpppbova7ono3otYQKIiwiaHR0cHM6Ly8zNmtyLmNvbS9wLzMwNjI5ODI3NzI3NjE5ODQKaHR0cHM6Ly93d3cuZWZmeWljLmNvbS90ZWNobmljYWxfY29yZSIsLCwsNzAwMDAwMDAwLjAsMC43QiwsLCwsLCwsLENvbmZpZGVudCwsLCxIb3N0ZWQgYWNjZXNzIChubyBBUEkpLENoaW5hLCwsLCwsMjAyNS0xMS0yOCAxMTo1Mzo0NCswMDowMCwsLCwsLEluZHVzdHJ5LCwsLCxVbnJlbGVhc2VkLCwsLCwsLCwsLCwsLE5vCllpeWUgUWluZ3pob3UtNDVCLCJNdWx0aW1vZGFsLExhbmd1YWdlLFZpc2lvbixTcGVlY2gsVmlkZW8iLCJMYW5ndWFnZSBtb2RlbGluZy9nZW5lcmF0aW9uLFF1ZXN0aW9uIGFuc3dlcmluZyxWaXN1YWwgcXVlc3Rpb24gYW5zd2VyaW5nLFNwZWVjaCByZWNvZ25pdGlvbiAoQVNSKSxWaWRlbyBkZXNjcmlwdGlvbiIsRUZGWUlDICjor4blm6Dmmbrog70pLCwyMDI0LTAxLTE1LCIzNuawqummluWPkSB8IOS4k+azqOS8geS4mue6p+Wkp+aooeWei+iQveWcsO+8jOOAjOivhuWboOaZuuiDveOAjeWujOaIkOaVsOWNg+S4h+WFg+mmlui9ruiejei1hAoiLCJodHRwczovLzM2a3IuY29tL3AvMzA2Mjk4Mjc3Mjc2MTk4NApodHRwczovL3d3dy5lZmZ5aWMuY29tL3RlY2huaWNhbF9jb3JlIiwsLCw0NTAwMDAwMDAwMC4wLDQ1QiwsLCwsLCwsLENvbmZpZGVudCwsLCxIb3N0ZWQgYWNjZXNzIChubyBBUEkpLENoaW5hLCwsLCwsMjAyNS0xMS0yOCAxMTo1Mzo0NCswMDowMCwsLCwsLEluZHVzdHJ5LCwsLCxVbnJlbGVhc2VkLCwsLCwsLCwsLCwsLE5vCiBJbnRlcm5WTCwiVmlzaW9uLExhbmd1YWdlIiwiVmlzdWFsIHF1ZXN0aW9uIGFuc3dlcmluZyxJbWFnZSBjbGFzc2lmaWNhdGlvbixJbWFnZSBjYXB0aW9uaW5nIiwiU2hhbmdoYWkgQUkgTGFiLE5hbmppbmcgVW5pdmVyc2l0eSxUaGUgVW5pdmVyc2l0eSBvZiBIb25nIEtvbmcsVHNpbmdodWEgVW5pdmVyc2l0eSxTZW5zZVRpbWUsVW5pdmVyc2l0eSBvZiBTY2llbmNlIGFuZCBUZWNobm9sb2d5IG9mIENoaW5hIChVU1RDKSIsIlpoZSBDaGVuLCBKaWFubmFuIFd1LCBXZW5oYWkgV2FuZywgV2VpamllIFN1LCBHdW8gQ2hlbiwgU2VuIFhpbmcsIE11eWFuIFpob25nLCBRaW5nbG9uZyBaaGFuZywgWGl6aG91IFpodSwgTGV3ZWkgTHUsIEJpbiBMaSwgUGluZyBMdW8sIFRvbmcgTHUsIFl1IFFpYW8sIEppZmVuZyBEYWkiLDIwMjQtMDEtMTUsSW50ZXJuVkw6IFNjYWxpbmcgdXAgVmlzaW9uIEZvdW5kYXRpb24gTW9kZWxzIGFuZCBBbGlnbmluZyBmb3IgR2VuZXJpYyBWaXN1YWwtTGluZ3Vpc3RpYyBUYXNrcyxodHRwczovL2FyeGl2Lm9yZy9hYnMvMjMxMi4xNDIzOCwsLCwxNDAwMDAwMDAwMC4wLCIxNEIKIiwxLjc0NDk1NmUrMjMsInRyYWluYWJsZSAvIHRvdGFsIHBhcmFtZXRlcnMgCnN0YWdlIDE6IDEzQiAvIDEzQiAKc3RhZ2UgMjogMUIgLyAxNEIKCnRyYWluaW5nIHRva2VuczogCnN0YWdlIDE6ICgyOC43LTAuNSkqMC41KigxOTYvMTYpXjIgKyAwLjUqKDIyNC8xNileMiAgPSAyMjEzQgpzdGFnZSAyOiAxLjYqKDIyNC8xNileMiA9IDMxMy42IEIKCjYqMTNCKjIyMTNCICsgNioxQiozMTMuNiBCID0gMTc0NDk1LjYgKjEwXjE4ID0gMS43NDQ5NTYgw5cgMTAyMyIsLCJTdGFnZSAxCgoiIiBUaGUgdHJhaW5pbmcgaW52b2x2ZXMgYSB0b3RhbCBiYXRjaCBzaXplIG9mIDE2NEsgYWNyb3NzIDY0MCBBMTAwIEdQVXMsIGV4dGVuZGluZyBvdmVyIDE3NUsgaXRlcmF0aW9ucyB0byBwcm9jZXNzIGFib3V0IDI4LjcgYmlsbGlvbiBzYW1wbGVzLiBUbyBlbmhhbmNlIGVmZmljaWVuY3ksIHdlIGluaXRpYWxseSB0cmFpbiBhdCBhIDE5NsOXMTk2IHJlc29sdXRpb24sIG1hc2tpbmcgNTAlIG9mIGltYWdlIHRva2VucyBbODddLCBhbmQgbGF0ZXIgc3dpdGNoIHRvIDIyNMOXMjI0IHJlc29sdXRpb24gd2l0aG91dCBtYXNraW5nIGZvciB0aGUgZmluYWwgMC41IGJpbGxpb24gc2FtcGxlcy4iIgoKU3RhZ2UgMgoKMS42QiBzYW1wbGVzCiIiVGhlIGlucHV0IGltYWdlcyBhcmUgcHJvY2Vzc2VkIGF0IGEgcmVzb2x1dGlvbiBvZiAyMjTDlzIyNC4gRm9yIG9wdGltaXphdGlvbiwgdGhlIEFkYW1XIG9wdGltaXplciBbOThdIGlzIGVtcGxveWVkIHdpdGggzrIxID0gMC45LCDOsjIgPSAwLjk4LCB3ZWlnaHQgZGVjYXkgc2V0IGF0IDAuMDUsIGFuZCBhIHRvdGFsIGJhdGNoIHNpemUgb2YgMjBLLiBUaGUgdHJhaW5pbmcgZXh0ZW5kcyBvdmVyIDgwSyBzdGVwcyBhY3Jvc3MgMTYwIEExMDAgR1BVcyIiCgoyOC43IGJpbGxpb24gLyA0Ljk4ID0gNS43NiBlcG9jaHMKCiIiQXMgc3VtbWFyaXplZCBpbiBUYWJsZSAyLCB0aGUgb3JpZ2luYWwgZGF0YXNldCBjb250YWlucyA2LjAzIGJpbGxpb24gaW1hZ2UtdGV4dCBwYWlycywgYW5kIDQuOTggYmlsbGlvbiByZW1haW5zIGFmdGVyIGNsZWFuaW5nLiIiCgpwYXRjaCBzaXplIGlzIDE0CgooMjguNy0wLjUpKjAuNSooMTk2LzE2KV4yICsgMC41KigyMjQvMTYpXjIgKyAxLjYqKDIyNC8xNileMiA9IDIgNTI3IDAwMCAwMDAgMDAwIHRyYWluaW5nIHRva2VucyIsODAwLjAsMS43NDQ5NTZlKzIzLygzMTIwMDAwMDAwMDAwMDAqNjQwKjM2MDAqMC4zKSA9IDgwOSBob3VycyB+IDEgbW9udGgsTlZJRElBIEExMDAgU1hNNCA4MCBHQiwsTGlrZWx5LCJUaGUgZXhwb25lbnRpYWwgZ3Jvd3RoIG9mIGxhcmdlIGxhbmd1YWdlIG1vZGVscyAoTExNcykgaGFzIG9wZW5lZCB1cCBudW1lcm91cyBwb3NzaWJpbGl0aWVzIGZvciBtdWx0aW1vZGFsIEFHSSBzeXN0ZW1zLiBIb3dldmVyLCB0aGUgcHJvZ3Jlc3MgaW4gdmlzaW9uIGFuZCB2aXNpb24tbGFuZ3VhZ2UgZm91bmRhdGlvbiBtb2RlbHMsIHdoaWNoIGFyZSBhbHNvIGNyaXRpY2FsIGVsZW1lbnRzIG9mIG11bHRpLW1vZGFsIEFHSSwgaGFzIG5vdCBrZXB0IHBhY2Ugd2l0aCBMTE1zLiBJbiB0aGlzIHdvcmssIHdlIGRlc2lnbiBhIGxhcmdlLXNjYWxlIHZpc2lvbi1sYW5ndWFnZSBmb3VuZGF0aW9uIG1vZGVsIChJbnRlcm5WTCksIHdoaWNoIHNjYWxlcyB1cCB0aGUgdmlzaW9uIGZvdW5kYXRpb24gbW9kZWwgdG8gNiBiaWxsaW9uIHBhcmFtZXRlcnMgYW5kIHByb2dyZXNzaXZlbHkgYWxpZ25zIGl0IHdpdGggdGhlIExMTSwgdXNpbmcgd2ViLXNjYWxlIGltYWdlLXRleHQgZGF0YSBmcm9tIHZhcmlvdXMgc291cmNlcy4gVGhpcyBtb2RlbCBjYW4gYmUgYnJvYWRseSBhcHBsaWVkIHRvIGFuZCBhY2hpZXZlIHN0YXRlLW9mLXRoZS1hcnQgcGVyZm9ybWFuY2Ugb24gMzIgZ2VuZXJpYyB2aXN1YWwtbGluZ3Vpc3RpYyBiZW5jaG1hcmtzIGluY2x1ZGluZyB2aXN1YWwgcGVyY2VwdGlvbiB0YXNrcyBzdWNoIGFzIGltYWdlLWxldmVsIG9yIHBpeGVsLWxldmVsIHJlY29nbml0aW9uLCB2aXNpb24tbGFuZ3VhZ2UgdGFza3Mgc3VjaCBhcyB6ZXJvLXNob3QgaW1hZ2UvdmlkZW8gY2xhc3NpZmljYXRpb24sIHplcm8tc2hvdCBpbWFnZS92aWRlby10ZXh0IHJldHJpZXZhbCwgYW5kIGxpbmsgd2l0aCBMTE1zIHRvIGNyZWF0ZSBtdWx0aS1tb2RhbCBkaWFsb2d1ZSBzeXN0ZW1zLiBJdCBoYXMgcG93ZXJmdWwgdmlzdWFsIGNhcGFiaWxpdGllcyBhbmQgY2FuIGJlIGEgZ29vZCBhbHRlcm5hdGl2ZSB0byB0aGUgVmlULTIyQi4gV2UgaG9wZSB0aGF0IG91ciByZXNlYXJjaCBjb3VsZCBjb250cmlidXRlIHRvIHRoZSBkZXZlbG9wbWVudCBvZiBtdWx0aS1tb2RhbCBsYXJnZSBtb2RlbHMuIENvZGUgYW5kIG1vZGVscyBhcmUgYXZhaWxhYmxlIGF0IHRoaXMgaHR0cHMgVVJMLiIsLCxPcGVuIHdlaWdodHMgKHVucmVzdHJpY3RlZCksIkNoaW5hLENoaW5hLEhvbmcgS29uZyxDaGluYSxIb25nIEtvbmcsQ2hpbmEiLCJJbnRlcm5WaVQtNkIsTExhTUEtN0IiLCwsNjQwLjAsLDIwMjUtMTEtMjggMTE6NTM6NDQrMDA6MDAsLCwsMTY0MDAwLjAsLCJBY2FkZW1pYSxBY2FkZW1pYSxBY2FkZW1pYSxBY2FkZW1pYSxJbmR1c3RyeSxBY2FkZW1pYSIsLCwsLFVucmVsZWFzZWQsIk1JVCBsaWNlbnNlCmh0dHBzOi8vaHVnZ2luZ2ZhY2UuY28vT3BlbkdWTGFiL0ludGVyblZMLTE0Qi0yMjRweAoKSSBjYW5ub3QgZmluZCB0cmFpbmluZyBjb2RlIGZvciB0aGlzIG1vZGVsIGhlcmUgaHR0cHM6Ly9naXRodWIuY29tL09wZW5HVkxhYi9JbnRlcm5WTCIsVHJ1ZSwsLEJGMTYsLDUwNzEwOC4zNjk4MDg5NTk4MyxPcGVyYXRpb24gY291bnRpbmcsT3BlbkdWTGFiLCwsLFllcwpJbnRlcm5MTTItMjBCLExhbmd1YWdlLCJDaGF0LExhbmd1YWdlIG1vZGVsaW5nL2dlbmVyYXRpb24sUXVlc3Rpb24gYW5zd2VyaW5nIiwiU2hhbmdoYWkgQUkgTGFiLFNlbnNlVGltZSxDaGluZXNlIFVuaXZlcnNpdHkgb2YgSG9uZyBLb25nIChDVUhLKSxGdWRhbiBVbml2ZXJzaXR5IiwiWmhlbmcgQ2FpLCBNYW9zb25nIENhbywgSGFvamlvbmcgQ2hlbiwgS2FpIENoZW4sIEtleXUgQ2hlbiwgWGluIENoZW4sIFh1biBDaGVuLCBaZWh1aSBDaGVuLCBaaGkgQ2hlbiwgUGVpIENodSwgWGlhb3lpIERvbmcsIEhhb2RvbmcgRHVhbiwgUWkgRmFuLCBaaGFveWUgRmVpLCBZYW5nIEdhbywgSmlheWUgR2UsIENoZW55YSBHdSwgWXV6aGUgR3UsIFRhbyBHdWksIEFpamlhIEd1bywgUWlwZW5nIEd1bywgQ29uZ2h1aSBIZSwgWWluZ2ZhbiBIdSwgVGluZyBIdWFuZywgVGFvIEppYW5nLCBQZW5nbG9uZyBKaWFvLCBaaGVuamlhbmcgSmluLCBaaGlrYWkgTGVpLCBKaWF4aW5nIExpLCBKaW5nd2VuIExpLCBMaW55YW5nIExpLCBTaHVhaWJpbiBMaSwgV2VpIExpLCBZaW5pbmcgTGksIEhvbmd3ZWkgTGl1LCBKaWFuZ25pbmcgTGl1LCBKaWF3ZWkgSG9uZywgS2Fpd2VuIExpdSwgS3Vpa3VuIExpdSwgWGlhb3JhbiBMaXUsIENoZW5ncWkgTHYsIEhhaWp1biBMdiwgS2FpIEx2LCBMaSBNYSwgUnVueXVhbiBNYSwgWmVydW4gTWEsIFdlbmNoYW5nIE5pbmcsIExpbmtlIE91eWFuZywgSmlhbnRhbyBRaXUsIFl1YW4gUXUsIEZ1a2FpIFNoYW5nLCBZdW5mYW4gU2hhbywgRGVtaW4gU29uZywgWmlmYW4gU29uZywgWmhpaGFvIFN1aSwgUGVuZyBTdW4sIFl1IFN1biwgSHVhbnplIFRhbmcsIEJpbiBXYW5nLCBHdW90ZW5nIFdhbmcsIEppYXFpIFdhbmcsIEppYXl1IFdhbmcsIFJ1aSBXYW5nLCBZdWRvbmcgV2FuZywgWml5aSBXYW5nLCBYaW5namlhbiBXZWksIFFpemhlbiBXZW5nLCBGYW4gV3UsIFlpbmd0b25nIFhpb25nLCBDaGFvIFh1LCBSdWlsaWFuZyBYdSwgSGFuZyBZYW4sIFlpcm9uZyBZYW4sIFhpYW9ndWkgWWFuZywgSGFvY2hlbiBZZSwgSHVhaXl1YW4gWWluZywgSmlhIFl1LCBKaW5nIFl1LCBZdWhhbmcgWmFuZywgQ2h1eXUgWmhhbmcsIExpIFpoYW5nLCBQYW4gWmhhbmcsIFBlbmcgWmhhbmcsIFJ1aWppZSBaaGFuZywgU2h1byBaaGFuZywgU29uZ3lhbmcgWmhhbmcsIFdlbmppYW4gWmhhbmcsIFdlbndlaSBaaGFuZywgWGluZ2NoZW5nIFpoYW5nLCBYaW55dWUgWmhhbmcsIEh1aSBaaGFvLCBRaWFuIFpoYW8sIFhpYW9tZW5nIFpoYW8sIEZlbmd6aGUgWmhvdSwgWmFpZGEgWmhvdSwgSmluZ21pbmcgWmh1bywgWWljaGVuZyBab3UsIFhpcGVuZyBRaXUsIFl1IFFpYW8sIERhaHVhIExpbiIsMjAyNC0wMS0xMixJbnRlcm5MTTIgVGVjaG5pY2FsIFJlcG9ydCxodHRwczovL2FyeGl2Lm9yZy9hYnMvMjQwMy4xNzI5NywsLCwyMDAwMDAwMDAwMC4wLDIwQiwzLjEyZSsyMyw2TkQgPSA2ICogMjYwMDAwMDAwMDAwMCAqIDIwMDAwMDAwMDAwID0gMy4xMmUrMjMsMjYwMDAwMDAwMDAwMCwiIiJUaGUgdG90YWwgbnVtYmVyIG9mIHRva2VucyB1c2VkIGZvciBwcmUtdHJhaW5pbmcgdGhlIDEuOEIsIDdCLCBhbmQgMjBCIG1vZGVscyByYW5nZXMgZnJvbSAyLjBUIHRvIDIuNlQsIGFuZCB0aGUgcHJlLXRyYWluaW5nIHByb2Nlc3MgY29uc2lzdHMgb2YgdGhyZWUgZGlzdGluY3QgcGhhc2VzLiAiIiIsLCwsLENvbmZpZGVudCwiVGhlIGV2b2x1dGlvbiBvZiBMYXJnZSBMYW5ndWFnZSBNb2RlbHMgKExMTXMpIGxpa2UgQ2hhdEdQVCBhbmQgR1BULTQgaGFzIHNwYXJrZWQgZGlzY3Vzc2lvbnMgb24gdGhlIGFkdmVudCBvZiBBcnRpZmljaWFsIEdlbmVyYWwgSW50ZWxsaWdlbmNlIChBR0kpLiBIb3dldmVyLCByZXBsaWNhdGluZyBzdWNoIGFkdmFuY2VtZW50cyBpbiBvcGVuLXNvdXJjZSBtb2RlbHMgaGFzIGJlZW4gY2hhbGxlbmdpbmcuIFRoaXMgcGFwZXIgaW50cm9kdWNlcyBJbnRlcm5MTTIsIGFuIG9wZW4tc291cmNlIExMTSB0aGF0IG91dHBlcmZvcm1zIGl0cyBwcmVkZWNlc3NvcnMgaW4gY29tcHJlaGVuc2l2ZSBldmFsdWF0aW9ucyBhY3Jvc3MgNiBkaW1lbnNpb25zIGFuZCAzMCBiZW5jaG1hcmtzLCBsb25nLWNvbnRleHQgbW9kZWxpbmcsIGFuZCBvcGVuLWVuZGVkIHN1YmplY3RpdmUgZXZhbHVhdGlvbnMgdGhyb3VnaCBpbm5vdmF0aXZlIHByZS10cmFpbmluZyBhbmQgb3B0aW1pemF0aW9uIHRlY2huaXF1ZXMuIFRoZSBwcmUtdHJhaW5pbmcgcHJvY2VzcyBvZiBJbnRlcm5MTTIgaXMgbWV0aWN1bG91c2x5IGRldGFpbGVkLCBoaWdobGlnaHRpbmcgdGhlIHByZXBhcmF0aW9uIG9mIGRpdmVyc2UgZGF0YSB0eXBlcyBpbmNsdWRpbmcgdGV4dCwgY29kZSwgYW5kIGxvbmctY29udGV4dCBkYXRhLiBJbnRlcm5MTTIgZWZmaWNpZW50bHkgY2FwdHVyZXMgbG9uZy10ZXJtIGRlcGVuZGVuY2llcywgaW5pdGlhbGx5IHRyYWluZWQgb24gNGsgdG9rZW5zIGJlZm9yZSBhZHZhbmNpbmcgdG8gMzJrIHRva2VucyBpbiBwcmUtdHJhaW5pbmcgYW5kIGZpbmUtdHVuaW5nIHN0YWdlcywgZXhoaWJpdGluZyByZW1hcmthYmxlIHBlcmZvcm1hbmNlIG9uIHRoZSAyMDBrIGBgTmVlZGxlLWluLWEtSGF5c3RhY2siIiB0ZXN0LiBJbnRlcm5MTTIgaXMgZnVydGhlciBhbGlnbmVkIHVzaW5nIFN1cGVydmlzZWQgRmluZS1UdW5pbmcgKFNGVCkgYW5kIGEgbm92ZWwgQ29uZGl0aW9uYWwgT25saW5lIFJlaW5mb3JjZW1lbnQgTGVhcm5pbmcgZnJvbSBIdW1hbiBGZWVkYmFjayAoQ09PTCBSTEhGKSBzdHJhdGVneSB0aGF0IGFkZHJlc3NlcyBjb25mbGljdGluZyBodW1hbiBwcmVmZXJlbmNlcyBhbmQgcmV3YXJkIGhhY2tpbmcuIEJ5IHJlbGVhc2luZyBJbnRlcm5MTTIgbW9kZWxzIGluIGRpZmZlcmVudCB0cmFpbmluZyBzdGFnZXMgYW5kIG1vZGVsIHNpemVzLCB3ZSBwcm92aWRlIHRoZSBjb21tdW5pdHkgd2l0aCBpbnNpZ2h0cyBpbnRvIHRoZSBtb2RlbCdzIGV2b2x1dGlvbi4iLDEuMCwsT3BlbiB3ZWlnaHRzIChyZXN0cmljdGVkIHVzZSksIkNoaW5hLEhvbmcgS29uZyxIb25nIEtvbmcsQ2hpbmEiLCwsLCwsMjAyNS0xMS0yOCAxMTo1Mzo0NCswMDowMCwsLCw1MDAwMDAwLjAsVGFibGUgMy4gLCJBY2FkZW1pYSxJbmR1c3RyeSxBY2FkZW1pYSxBY2FkZW1pYSIsLCwsLFVucmVsZWFzZWQsbmVlZCB0byBhcHBseSBmb3IgY29tbWVyY2lhbCBsaWNlbnNlLiB0aGVyZSdzIGEgcmVwbyBidXQgZG9lc24ndCBsb29rIGxpa2UgdGhlcmUncyBwcmV0cmFpbmluZyBjb2RlLiAgaHR0cHM6Ly9naXRodWIuY29tL0ludGVybkxNL0ludGVybkxNICxUcnVlLCwsLCwsT3BlcmF0aW9uIGNvdW50aW5nLGludGVybmxtLCwsLFllcwpEZWVwU2Vla01vRS0xNkIsTGFuZ3VhZ2UsQ2hhdCxEZWVwU2VlaywiRGFtYWkgRGFpLCBDaGVuZ3FpIERlbmcsIENoZW5nZ2FuZyBaaGFvLCBSLlguIFh1LCBIdWF6dW8gR2FvLCBEZWxpIENoZW4sIEppYXNoaSBMaSwgV2FuZ2RpbmcgWmVuZywgWGluZ2thaSBZdSwgWS4gV3UsIFpoZW5kYSBYaWUsIFkuSy4gTGksIFBhbnBhbiBIdWFuZywgRnVsaSBMdW8sIENob25nIFJ1YW4sIFpoaWZhbmcgU3VpLCBXZW5mZW5nIExpYW5nIiwyMDI0LTAxLTExLERlZXBTZWVrTW9FOiBUb3dhcmRzIFVsdGltYXRlIEV4cGVydCBTcGVjaWFsaXphdGlvbiBpbiBNaXh0dXJlLW9mLUV4cGVydHMgTGFuZ3VhZ2UgTW9kZWxzLGh0dHBzOi8vYXJ4aXYub3JnL2Ficy8yNDAxLjA2MDY2LDg0NC4wLCwiIiJJbiBhZGRpdGlvbiwgRGVlcFNlZWtNb0UgMkIgbmVhcmx5IGFwcHJvYWNoZXMgdGhlIHBlcmZvcm1hbmNlIG9mIGl0cyBkZW5zZSBjb3VudGVycGFydCB3aXRoIHRoZSBzYW1lIG51bWJlciBvZiB0b3RhbCBwYXJhbWV0ZXJzLCB3aGljaCBzZXQgdGhlIHVwcGVyIGJvdW5kIG9mIE1vRSBtb2RlbHMuIFN1YnNlcXVlbnRseSwgd2Ugc2NhbGUgdXAgRGVlcFNlZWtNb0UgdG8gMTZCIHBhcmFtZXRlcnMgYW5kIHNob3cgdGhhdCBpdCBhY2hpZXZlcyBjb21wYXJhYmxlIHBlcmZvcm1hbmNlIHdpdGggTExhTUEyIDdCLCB3aXRoIG9ubHkgYWJvdXQgNDAlIG9mIGNvbXB1dGF0aW9ucyIiIiwxNjAwMDAwMDAwMC4wLCIxNkIgKHRvdGFsLCBidXQgaXQncyBzcGFyc2UpIiwzLjRlKzIyLCIiIldpdGggdGhlIERlZXBTZWVrTW9FIGFyY2hpdGVjdHVyZSwgd2Ugc2NhbGUgdXAgb3VyIE1vRSBtb2RlbCB0byBhIGxhcmdlciBzY2FsZSB3aXRoIDE2QiB0b3RhbCBwYXJhbWV0ZXJzIGFuZCB0cmFpbiBpdCBvbiAyVCB0b2tlbnMiIgoKIiJFdmFsdWF0aW9uIHJlc3VsdHMgcmV2ZWFsIHRoYXQgd2l0aCBvbmx5IGFib3V0IDQwJSBvZiBjb21wdXRhdGlvbnMsIERlZXBTZWVrTW9FIDE2QiBhY2hpZXZlcyBjb21wYXJhYmxlIHBlcmZvcm1hbmNlIHdpdGggRGVlcFNlZWsgN0IgKERlZXBTZWVrLUFJLCAyMDI0KSwgYSBkZW5zZSBtb2RlbCB0cmFpbmVkIG9uIHRoZSBzYW1lIDJUIGNvcnB1cyIiCgo0MCUgKiA3QiA9IDIuOEIsIHNvIDIuOEIgZWZmZWN0aXZlIHBhcmFtZXRlcnMgKHNlZSBhbHNvIFRhYmxlIDQpCgoyLjhCICogMlQgKiA2IH49IDMuNGUyMgoKVGFibGUgNCBzaG93cyA3NC40VCBGTE9QcyBwZXIgNGsgdG9rZW5zLiBPdmVyIDJUIHRva2VucywgdGhpcyBpcyAzLjcyZTIyIEZMT1BzICh1bmNsZWFyIHdoZXRoZXIgdGhpcyBpcyBGTE9QcyBmb3IgdHJhaW5pbmcgb3IgaW5mZXJlbmNlKSIsMjAwMDAwMDAwMDAwMCwiIiJMZXZlcmFnaW5nIG91ciBhcmNoaXRlY3R1cmUsIHdlIHN1YnNlcXVlbnRseSBzY2FsZSB1cCB0aGUgbW9kZWwgcGFyYW1ldGVycyB0byAxNkIgYW5kIHRyYWluIERlZXBTZWVrTW9FIDE2QiBvbiBhIGxhcmdlLXNjYWxlIGNvcnB1cyB3aXRoIDJUIHRva2Vucy4iIgpOb3QgYWN0dWFsbHkgY2xlYXIgdGhhdCB0aGUgZGF0YXNldCBzaXplIGlzIDJULCBzaW5jZSAyVCBhcHBlYXJzIHRvIGJlIHRoZSBudW1iZXIgb2YgdG9rZW5zIHRyYWluZWQgb3ZlciwgcG9zc2libHkgZm9yIG11bHRpcGxlIGVwb2Nocy4iLCwsIk5WSURJQSBBMTAwLE5WSURJQSBIODAwIFNYTTUiLCxMaWtlbHksIkluIHRoZSBlcmEgb2YgbGFyZ2UgbGFuZ3VhZ2UgbW9kZWxzLCBNaXh0dXJlLW9mLUV4cGVydHMgKE1vRSkgaXMgYSBwcm9taXNpbmcgYXJjaGl0ZWN0dXJlIGZvciBtYW5hZ2luZyBjb21wdXRhdGlvbmFsIGNvc3RzIHdoZW4gc2NhbGluZyB1cCBtb2RlbCBwYXJhbWV0ZXJzLiBIb3dldmVyLCBjb252ZW50aW9uYWwgTW9FIGFyY2hpdGVjdHVyZXMgbGlrZSBHU2hhcmQsIHdoaWNoIGFjdGl2YXRlIHRoZSB0b3AtSyBvdXQgb2YgTiBleHBlcnRzLCBmYWNlIGNoYWxsZW5nZXMgaW4gZW5zdXJpbmcgZXhwZXJ0IHNwZWNpYWxpemF0aW9uLCBpLmUuIGVhY2ggZXhwZXJ0IGFjcXVpcmVzIG5vbi1vdmVybGFwcGluZyBhbmQgZm9jdXNlZCBrbm93bGVkZ2UuIEluIHJlc3BvbnNlLCB3ZSBwcm9wb3NlIHRoZSBEZWVwU2Vla01vRSBhcmNoaXRlY3R1cmUgdG93YXJkcyB1bHRpbWF0ZSBleHBlcnQgc3BlY2lhbGl6YXRpb24uIEl0IGludm9sdmVzIHR3byBwcmluY2lwYWwgc3RyYXRlZ2llczogKDEpIGZpbmVseSBzZWdtZW50aW5nIHRoZSBleHBlcnRzIGludG8gbU4gb25lcyBhbmQgYWN0aXZhdGluZyBtSyBmcm9tIHRoZW0sIGFsbG93aW5nIGZvciBhIG1vcmUgZmxleGlibGUgY29tYmluYXRpb24gb2YgYWN0aXZhdGVkIGV4cGVydHM7ICgyKSBpc29sYXRpbmcgS3MgZXhwZXJ0cyBhcyBzaGFyZWQgb25lcywgYWltaW5nIGF0IGNhcHR1cmluZyBjb21tb24ga25vd2xlZGdlIGFuZCBtaXRpZ2F0aW5nIHJlZHVuZGFuY3kgaW4gcm91dGVkIGV4cGVydHMuIFN0YXJ0aW5nIGZyb20gYSBtb2Rlc3Qgc2NhbGUgd2l0aCAyQiBwYXJhbWV0ZXJzLCB3ZSBkZW1vbnN0cmF0ZSB0aGF0IERlZXBTZWVrTW9FIDJCIGFjaGlldmVzIGNvbXBhcmFibGUgcGVyZm9ybWFuY2Ugd2l0aCBHU2hhcmQgMi45Qiwgd2hpY2ggaGFzIDEuNSB0aW1lcyB0aGUgZXhwZXJ0IHBhcmFtZXRlcnMgYW5kIGNvbXB1dGF0aW9uLiBJbiBhZGRpdGlvbiwgRGVlcFNlZWtNb0UgMkIgbmVhcmx5IGFwcHJvYWNoZXMgdGhlIHBlcmZvcm1hbmNlIG9mIGl0cyBkZW5zZSBjb3VudGVycGFydCB3aXRoIHRoZSBzYW1lIG51bWJlciBvZiB0b3RhbCBwYXJhbWV0ZXJzLCB3aGljaCBzZXQgdGhlIHVwcGVyIGJvdW5kIG9mIE1vRSBtb2RlbHMuIFN1YnNlcXVlbnRseSwgd2Ugc2NhbGUgdXAgRGVlcFNlZWtNb0UgdG8gMTZCIHBhcmFtZXRlcnMgYW5kIHNob3cgdGhhdCBpdCBhY2hpZXZlcyBjb21wYXJhYmxlIHBlcmZvcm1hbmNlIHdpdGggTExhTUEyIDdCLCB3aXRoIG9ubHkgYWJvdXQgNDAlIG9mIGNvbXB1dGF0aW9ucy4gRnVydGhlciwgb3VyIHByZWxpbWluYXJ5IGVmZm9ydHMgdG8gc2NhbGUgdXAgRGVlcFNlZWtNb0UgdG8gMTQ1QiBwYXJhbWV0ZXJzIGNvbnNpc3RlbnRseSB2YWxpZGF0ZSBpdHMgc3Vic3RhbnRpYWwgYWR2YW50YWdlcyBvdmVyIHRoZSBHU2hhcmQgYXJjaGl0ZWN0dXJlLCBhbmQgc2hvdyBpdHMgcGVyZm9ybWFuY2UgY29tcGFyYWJsZSB3aXRoIERlZXBTZWVrIDY3QiwgdXNpbmcgb25seSAyOC41JSAobWF5YmUgZXZlbiAxOC4yJSkgb2YgY29tcHV0YXRpb25zLiIsMS4wLCxPcGVuIHdlaWdodHMgKHJlc3RyaWN0ZWQgdXNlKSxDaGluYSwsLCwsLDIwMjYtMDUtMjUgMTI6Mjg6MTErMDA6MDAsLCwsLCxJbmR1c3RyeSwsLCwsVW5yZWxlYXNlZCxhYnVzZSByZXN0cmljdGlvbnM6IGh0dHBzOi8vZ2l0aHViLmNvbS9kZWVwc2Vlay1haS9EZWVwU2Vlay1Nb0UvYmxvYi9tYWluL0xJQ0VOU0UtTU9ERUwsLCwsLCwsT3BlcmF0aW9uIGNvdW50aW5nLCwsLCxZZXMKWU9MT3Y4eCxWaXNpb24sT2JqZWN0IGRldGVjdGlvbixVbHRyYWx5dGljcywsMjAyNC0wMS0xMCwsImh0dHBzOi8veW9sb3Y4LmNvbS8KaHR0cHM6Ly9kb2NzLnVsdHJhbHl0aWNzLmNvbS9tb2RlbHMveW9sb3Y4CiIsLCwsNjgyMDAwMDAuMCwodGhlIGJpZ2dlc3QgbW9kZWwgZnJvbSBZT0xPdjggZmFtaWx5IHRyYWluZWQgb24gQ09DTyBkYXRhc2V0IGZvciBvYmplY3QgZGV0ZWN0aW9uIHRhc2tzKSwsLCwsLCwsLENvbmZpZGVudCwiWU9MT3Y4IGlzIHRoZSBsYXRlc3QgdmVyc2lvbiBvZiBZT0xPIGJ5IFVsdHJhbHl0aWNzLiBBcyBhIGN1dHRpbmctZWRnZSwgc3RhdGUtb2YtdGhlLWFydCAoU09UQSkgbW9kZWwsIFlPTE92OCBidWlsZHMgb24gdGhlIHN1Y2Nlc3Mgb2YgcHJldmlvdXMgdmVyc2lvbnMsIGludHJvZHVjaW5nIG5ldyBmZWF0dXJlcyBhbmQgaW1wcm92ZW1lbnRzIGZvciBlbmhhbmNlZCBwZXJmb3JtYW5jZSwgZmxleGliaWxpdHksIGFuZCBlZmZpY2llbmN5LiBZT0xPdjggc3VwcG9ydHMgYSBmdWxsIHJhbmdlIG9mIHZpc2lvbiBBSSB0YXNrcywgaW5jbHVkaW5nIGRldGVjdGlvbiwgc2VnbWVudGF0aW9uLCBwb3NlIGVzdGltYXRpb24sIHRyYWNraW5nLCBhbmQgY2xhc3NpZmljYXRpb24uIFRoaXMgdmVyc2F0aWxpdHkgYWxsb3dzIHVzZXJzIHRvIGxldmVyYWdlIFlPTE92OCdzIGNhcGFiaWxpdGllcyBhY3Jvc3MgZGl2ZXJzZSBhcHBsaWNhdGlvbnMgYW5kIGRvbWFpbnMuIiwsLE9wZW4gd2VpZ2h0cyAocmVzdHJpY3RlZCB1c2UpLFVuaXRlZCBTdGF0ZXMgb2YgQW1lcmljYSwsLCwsLDIwMjUtMTEtMjggMTE6NTM6NDQrMDA6MDAsLCwsLCxJbmR1c3RyeSwsLCwsT3BlbiAocmVzdHJpY3RlZCB1c2UpLCJodHRwczovL2dpdGh1Yi5jb20vdWx0cmFseXRpY3MvdWx0cmFseXRpY3MKCkFHUEwtMy4wIExpY2Vuc2U6IFRoaXMgT1NJLWFwcHJvdmVkIG9wZW4tc291cmNlIGxpY2Vuc2UgaXMgaWRlYWwgZm9yIHN0dWRlbnRzIGFuZCBlbnRodXNpYXN0cywgcHJvbW90aW5nIG9wZW4gY29sbGFib3JhdGlvbiBhbmQga25vd2xlZGdlIHNoYXJpbmcuIFNlZSB0aGUgTElDRU5TRSBmaWxlIGZvciBtb3JlIGRldGFpbHMuCkVudGVycHJpc2UgTGljZW5zZTogRGVzaWduZWQgZm9yIGNvbW1lcmNpYWwgdXNlLCB0aGlzIGxpY2Vuc2UgcGVybWl0cyBzZWFtbGVzcyBpbnRlZ3JhdGlvbiBvZiBVbHRyYWx5dGljcyBzb2Z0d2FyZSBhbmQgQUkgbW9kZWxzIGludG8gY29tbWVyY2lhbCBnb29kcyBhbmQgc2VydmljZXMsIGJ5cGFzc2luZyB0aGUgb3Blbi1zb3VyY2UgcmVxdWlyZW1lbnRzIG9mIEFHUEwtMy4wLiBJZiB5b3VyIHNjZW5hcmlvIGludm9sdmVzIGVtYmVkZGluZyBvdXIgc29sdXRpb25zIGludG8gYSBjb21tZXJjaWFsIG9mZmVyaW5nLCByZWFjaCBvdXQgdGhyb3VnaCBVbHRyYWx5dGljcyBMaWNlbnNpbmcuIiwsLCwsLCwsLCwsLFllcwpNYWdpYyBMTE0gKOmtlOazleWkp+aooeWeiyksTGFuZ3VhZ2UsIkNoYXQsTGFuZ3VhZ2UgbW9kZWxpbmcvZ2VuZXJhdGlvbixWaWRlbyBlZGl0aW5nIixTaGVuemhlbiBIb25vciBTb2Z0d2FyZSBUZWNobm9sb2d5LCwyMDI0LTAxLTEwLCJIb25vciByZWxlYXNlcyBzZWxmLWRldmVsb3BlZCA3IGJpbGxpb24gcGFyYW1ldGVyIGVuZC1zaWRlIHBsYXRmb3JtLWxldmVsIEFJIGJpZyBtb2RlbCAiIk1hZ2ljIEJpZyBNb2RlbCIiIixodHRwczovL3d3dy5pdGhvbWUuY29tLzAvNzQ0LzQwNS5odG0sLCwsNzAwMDAwMDAwMC4wLCJIb25vciByZWxlYXNlcyBpdHMgc2VsZi1kZXZlbG9wZWQgNyBiaWxsaW9uIHBhcmFtZXRlciBkZXZpY2Utc2lkZSBwbGF0Zm9ybS1sZXZlbCBBSSBiaWcgbW9kZWwgIiJNYWdpYyBCaWcgTW9kZWwiIiIsLCwsLCwsLCxDb25maWRlbnQsLCwsLENoaW5hLCwsLCwsMjAyNi0wMi0xMSAxOToyNjoyNyswMDowMCwsLCwsLEluZHVzdHJ5LCwsLCwsLCwsLCwsLCwsLCwsCk1BR05lVCxBdWRpbyxBdWRpbyBnZW5lcmF0aW9uLCJNZXRhIEFJLEhlYnJldyBVbml2ZXJzaXR5IG9mIEplcnVzYWxlbSxLeXV0YWkiLCJBbG9uIFppdiwgSXRhaSBHYXQsIEdhZWwgTGUgTGFuLCBUYWwgUmVtZXosIEZlbGl4IEtyZXVrLCBBbGV4YW5kcmUgRMOpZm9zc2V6LCBKYWRlIENvcGV0LCBHYWJyaWVsIFN5bm5hZXZlLCBZb3NzaSBBZGkiLDIwMjQtMDEtMDksTWFza2VkIEF1ZGlvIEdlbmVyYXRpb24gdXNpbmcgYSBTaW5nbGUgTm9uLUF1dG9yZWdyZXNzaXZlIFRyYW5zZm9ybWVyLCJodHRwczovL2FyeGl2Lm9yZy9hYnMvMjQwMS4wNDU3NywgaHR0cHM6Ly9naXRodWIuY29tL2ZhY2Vib29rcmVzZWFyY2gvYXVkaW9jcmFmdC9ibG9iL21haW4vZG9jcy9NQUdORVQubWQiLCwsIk1haW5seSBlZmZpY2llbmN5IGJlbmVmaXRzOiAiIlRoZSBwcm9wb3NlZCBhcHByb2FjaCBpcyBjb21wYXJhYmxlIHRvIHRoZSBldmFsdWF0ZWQgYmFzZWxpbmVzLCB3aGlsZSBiZWluZyBzaWduaWZpY2FudGx5IGZhc3RlciAoeDcgZmFzdGVyIHRoYW4gdGhlIGF1dG9yZWdyZXNzaXZlIGJhc2VsaW5lKS4iIiIsMTUwMDAwMDAwMC4wLCIiIldlIHRyYWluIG5vbi1hdXRvcmVncmVzc2l2ZSB0cmFuc2Zvcm1lciBtb2RlbHMgdXNpbmcgMzAwTSAoTUFHTkVULXNtYWxsKSBhbmQgMS41QgooTUFHTkVULWxhcmdlKSBwYXJhbWV0ZXJzLiIiIiwsIiIiV2UgdHJhaW4gdGhlIG1vZGVscyBmb3IKMU0gc3RlcHMgd2l0aCB0aGUgQWRhbVcgb3B0aW1pemVyIChMb3NoY2hpbG92ICYgSHV0dGVyLCAyMDE3KSwgYSBiYXRjaCBzaXplIG9mIDE5MiBleGFtcGxlcy4uLiBXZSB0cmFpbiB0aGUgbW9kZWxzIHVzaW5nIHJlc3BlY3RpdmVseSAzMiBHUFVzIGZvciB0aGUgc21hbGwgbW9kZWwgYW5kIDY0IEdQVXMgZm9yIHRoZSBsYXJnZSBvbmVzIHdpdGggZmxvYXQxNiBwcmVjaXNpb24uIiIiLCwyMGsgaG91cnMsLCwsLExpa2VseSwiV2UgaW50cm9kdWNlIE1BR05lVCwgYSBtYXNrZWQgZ2VuZXJhdGl2ZSBzZXF1ZW5jZSBtb2RlbGluZyBtZXRob2QgdGhhdCBvcGVyYXRlcyBkaXJlY3RseSBvdmVyIHNldmVyYWwgc3RyZWFtcyBvZiBhdWRpbyB0b2tlbnMuIFVubGlrZSBwcmlvciB3b3JrLCBNQUdOZVQgaXMgY29tcHJpc2VkIG9mIGEgc2luZ2xlLXN0YWdlLCBub24tYXV0b3JlZ3Jlc3NpdmUgdHJhbnNmb3JtZXIuIER1cmluZyB0cmFpbmluZywgd2UgcHJlZGljdCBzcGFucyBvZiBtYXNrZWQgdG9rZW5zIG9idGFpbmVkIGZyb20gYSBtYXNraW5nIHNjaGVkdWxlciwgd2hpbGUgZHVyaW5nIGluZmVyZW5jZSB3ZSBncmFkdWFsbHkgY29uc3RydWN0IHRoZSBvdXRwdXQgc2VxdWVuY2UgdXNpbmcgc2V2ZXJhbCBkZWNvZGluZyBzdGVwcy4gVG8gZnVydGhlciBlbmhhbmNlIHRoZSBxdWFsaXR5IG9mIHRoZSBnZW5lcmF0ZWQgYXVkaW8sIHdlIGludHJvZHVjZSBhIG5vdmVsIHJlc2NvcmluZyBtZXRob2QgaW4gd2hpY2gsIHdlIGxldmVyYWdlIGFuIGV4dGVybmFsIHByZS10cmFpbmVkIG1vZGVsIHRvIHJlc2NvcmUgYW5kIHJhbmsgcHJlZGljdGlvbnMgZnJvbSBNQUdOZVQsIHdoaWNoIHdpbGwgYmUgdGhlbiB1c2VkIGZvciBsYXRlciBkZWNvZGluZyBzdGVwcy4gTGFzdGx5LCB3ZSBleHBsb3JlIGEgaHlicmlkIHZlcnNpb24gb2YgTUFHTmVULCBpbiB3aGljaCB3ZSBmdXNlIGJldHdlZW4gYXV0b3JlZ3Jlc3NpdmUgYW5kIG5vbi1hdXRvcmVncmVzc2l2ZSBtb2RlbHMgdG8gZ2VuZXJhdGUgdGhlIGZpcnN0IGZldyBzZWNvbmRzIGluIGFuIGF1dG9yZWdyZXNzaXZlIG1hbm5lciB3aGlsZSB0aGUgcmVzdCBvZiB0aGUgc2VxdWVuY2UgaXMgYmVpbmcgZGVjb2RlZCBpbiBwYXJhbGxlbC4gV2UgZGVtb25zdHJhdGUgdGhlIGVmZmljaWVuY3kgb2YgTUFHTmVUIGZvciB0aGUgdGFzayBvZiB0ZXh0LXRvLW11c2ljIGFuZCB0ZXh0LXRvLWF1ZGlvIGdlbmVyYXRpb24gYW5kIGNvbmR1Y3QgYW4gZXh0ZW5zaXZlIGVtcGlyaWNhbCBldmFsdWF0aW9uLCBjb25zaWRlcmluZyBib3RoIG9iamVjdGl2ZSBtZXRyaWNzIGFuZCBodW1hbiBzdHVkaWVzLiBUaGUgcHJvcG9zZWQgYXBwcm9hY2ggaXMgY29tcGFyYWJsZSB0byB0aGUgZXZhbHVhdGVkIGJhc2VsaW5lcywgd2hpbGUgYmVpbmcgc2lnbmlmaWNhbnRseSBmYXN0ZXIgKHg3IGZhc3RlciB0aGFuIHRoZSBhdXRvcmVncmVzc2l2ZSBiYXNlbGluZSkuIFRocm91Z2ggYWJsYXRpb24gc3R1ZGllcyBhbmQgYW5hbHlzaXMsIHdlIHNoZWQgbGlnaHQgb24gdGhlIGltcG9ydGFuY2Ugb2YgZWFjaCBvZiB0aGUgY29tcG9uZW50cyBjb21wcmlzaW5nIE1BR05lVCwgdG9nZXRoZXIgd2l0aCBwb2ludGluZyB0byB0aGUgdHJhZGUtb2ZmcyBiZXR3ZWVuIGF1dG9yZWdyZXNzaXZlIGFuZCBub24tYXV0b3JlZ3Jlc3NpdmUgbW9kZWxpbmcsIGNvbnNpZGVyaW5nIGxhdGVuY3ksIHRocm91Z2hwdXQsIGFuZCBnZW5lcmF0aW9uIHF1YWxpdHkuIFNhbXBsZXMgYXJlIGF2YWlsYWJsZSBvbiBvdXIgZGVtbyBwYWdlIHRoaXMgaHR0cHMgVVJMLiIsLCxPcGVuIHdlaWdodHMgKHVucmVzdHJpY3RlZCksIlVuaXRlZCBTdGF0ZXMgb2YgQW1lcmljYSxJc3JhZWwsRnJhbmNlIiwsLCwsLDIwMjUtMTEtMjggMTE6NTM6NDQrMDA6MDAsLCwsLCwiSW5kdXN0cnksQWNhZGVtaWEsSW5kdXN0cnkiLCwsLCwsTUlULCwsLCwsLCwsLCwsWWVzClN0YWJsZSBDb2RlIDNCLExhbmd1YWdlLCJMYW5ndWFnZSBtb2RlbGluZy9nZW5lcmF0aW9uLENvZGUgZ2VuZXJhdGlvbiIsU3RhYmlsaXR5IEFJLCJQaW5uYXBhcmFqdSwgTmlraGlsIGFuZCBBZGl0aHlhbiwgUmVzaGludGggYW5kIFBodW5nLCBEdXkgYW5kIFRvdywgSm9uYXRoYW4gYW5kIEJhaWNvaWFudSwgSmFtZXMgYW5kICBhbmQgQ29vcGVyLCBOYXRoYW4iLDIwMjQtMDEtMDksU3RhYmxlIENvZGUgM0IsaHR0cHM6Ly9odWdnaW5nZmFjZS5jby9zdGFiaWxpdHlhaS9zdGFibGUtY29kZS0zYiwsLCwyNzk2NDMxMzYwLjAsIjI3OTY0MzEzNjAgZnJvbSBodHRwczovL2h1Z2dpbmdmYWNlLmNvL3N0YWJpbGl0eWFpL3N0YWJsZS1jb2RlLTNiI21vZGVsLWFyY2hpdGVjdHVyZQoiInN0YWJsZS1jb2RlLTNiIGlzIGEgMi43QiBiaWxsaW9uIHBhcmFtZXRlciBkZWNvZGVyLW9ubHkgbGFuZ3VhZ2UgbW9kZWwgcHJlLXRyYWluZWQgb24gMS4zIHRyaWxsaW9uIHRva2VucyBvZiBkaXZlcnNlIHRleHR1YWwgYW5kIGNvZGUgZGF0YXNldHMuICIiIiwyLjEwNmUrMjIsIjZORCA9IDIuN2U5ICogMS4zZTEyICogNiA9IDIsMTA2RSsyMgoiInN0YWJsZS1jb2RlLTNiIGlzIGEgMi43QiBiaWxsaW9uIHBhcmFtZXRlciBkZWNvZGVyLW9ubHkgbGFuZ3VhZ2UgbW9kZWwgcHJlLXRyYWluZWQgb24gMS4zIHRyaWxsaW9uIHRva2VucyBvZiBkaXZlcnNlIHRleHR1YWwgYW5kIGNvZGUgZGF0YXNldHMuICIiIiwsIjEuM1QgdG9rZW5zCiIic3RhYmxlLWNvZGUtM2IgaXMgYSAyLjdCIGJpbGxpb24gcGFyYW1ldGVyIGRlY29kZXItb25seSBsYW5ndWFnZSBtb2RlbCBwcmUtdHJhaW5lZCBvbiAxLjMgdHJpbGxpb24gdG9rZW5zIG9mIGRpdmVyc2UgdGV4dHVhbCBhbmQgY29kZSBkYXRhc2V0cy4gIiIiLCwsTlZJRElBIEExMDAgU1hNNCA0MCBHQiwsTGlrZWx5LCwsLE9wZW4gd2VpZ2h0cyAobm9uLWNvbW1lcmNpYWwpLFVuaXRlZCBLaW5nZG9tIG9mIEdyZWF0IEJyaXRhaW4gYW5kIE5vcnRoZXJuIElyZWxhbmQsLCwsMjU2LjAsLDIwMjUtMTEtMjggMTE6NTM6NDQrMDA6MDAsLCwsLCxJbmR1c3RyeSwsLCwsLCJub24tY29tbWVyY2lhbCBieSBkZWZhdWx0LiBsb29rcyBsaWtlIHRoZXkgY2hhcmdlIGZvciBjb21tZXJjaWFsIGxpY2Vuc2VzPyAKaHR0cHM6Ly9zdGFiaWxpdHkuYWkvbmV3cy9pbnRyb2R1Y2luZy1zdGFiaWxpdHktYWktbWVtYmVyc2hpcCIsLCwsLCwyMDI4NzAuNDUyODk3MzI5NyxPcGVyYXRpb24gY291bnRpbmcsLCwsLFllcwpGQUJpbmQsQmlvbG9neSxQcm90ZWluLWxpZ2FuZCBjb250YWN0IHByZWRpY3Rpb24sIlJlbm1pbiBVbml2ZXJzaXR5IG9mIENoaW5hLEh1YXpob25nIFVuaXZlcnNpdHkgb2YgU2NpZW5jZSBhbmQgVGVjaG5vbG9neSxNaWNyb3NvZnQgUmVzZWFyY2ggQUkgZm9yIFNjaWVuY2UsVW5pdmVyc2l0eSBvZiBTY2llbmNlIGFuZCBUZWNobm9sb2d5IG9mIENoaW5hIChVU1RDKSIsIlFpemhpIFBlaSwgS2FpeXVhbiBHYW8sIExpanVuIFd1LCBKaW5odWEgWmh1LCBZaW5nY2UgWGlhLCBTaHVmYW5nIFhpZSwgVGFvIFFpbiwgS3VuIEhlLCBUaWUtWWFuIExpdSwgUnVpIFlhbiIsMjAyNC0wMS0wOSxGQUJpbmQ6IEZhc3QgYW5kIEFjY3VyYXRlIFByb3RlaW4tTGlnYW5kIEJpbmRpbmcsaHR0cHM6Ly9hcnhpdi5vcmcvYWJzLzIzMTAuMDY3NjN2NSwsLCwsLCwsNjc0NjYxMCwsLCxOVklESUEgVjEwMCwsTGlrZWx5LCJNb2RlbGluZyB0aGUgaW50ZXJhY3Rpb24gYmV0d2VlbiBwcm90ZWlucyBhbmQgbGlnYW5kcyBhbmQgYWNjdXJhdGVseSBwcmVkaWN0aW5nIHRoZWlyIGJpbmRpbmcgc3RydWN0dXJlcyBpcyBhIGNyaXRpY2FsIHlldCBjaGFsbGVuZ2luZyB0YXNrIGluIGRydWcgZGlzY292ZXJ5LiBSZWNlbnQgYWR2YW5jZW1lbnRzIGluIGRlZXAgbGVhcm5pbmcgaGF2ZSBzaG93biBwcm9taXNlIGluIGFkZHJlc3NpbmcgdGhpcyBjaGFsbGVuZ2UsIHdpdGggc2FtcGxpbmctYmFzZWQgYW5k</x:v>
      </x:c>
    </x:row>
    <x:row r="144" ht="18" customHeight="1">
      <x:c r="A144" s="17" t="n">
        <x:v>139</x:v>
      </x:c>
      <x:c r="B144" s="17" t="n">
        <x:v>310</x:v>
      </x:c>
      <x:c r="C144" s="160" t="str">
        <x:v>IHJlZ3Jlc3Npb24tYmFzZWQgbWV0aG9kcyBlbWVyZ2luZyBhcyB0d28gcHJvbWluZW50IGFwcHJvYWNoZXMuIEhvd2V2ZXIsIHRoZXNlIG1ldGhvZHMgaGF2ZSBub3RhYmxlIGxpbWl0YXRpb25zLiBTYW1wbGluZy1iYXNlZCBtZXRob2RzIG9mdGVuIHN1ZmZlciBmcm9tIGxvdyBlZmZpY2llbmN5IGR1ZSB0byB0aGUgbmVlZCBmb3IgZ2VuZXJhdGluZyBtdWx0aXBsZSBjYW5kaWRhdGUgc3RydWN0dXJlcyBmb3Igc2VsZWN0aW9uLiBPbiB0aGUgb3RoZXIgaGFuZCwgcmVncmVzc2lvbi1iYXNlZCBtZXRob2RzIG9mZmVyIGZhc3QgcHJlZGljdGlvbnMgYnV0IG1heSBleHBlcmllbmNlIGRlY3JlYXNlZCBhY2N1cmFjeS4gQWRkaXRpb25hbGx5LCB0aGUgdmFyaWF0aW9uIGluIHByb3RlaW4gc2l6ZXMgb2Z0ZW4gcmVxdWlyZXMgZXh0ZXJuYWwgbW9kdWxlcyBmb3Igc2VsZWN0aW5nIHN1aXRhYmxlIGJpbmRpbmcgcG9ja2V0cywgZnVydGhlciBpbXBhY3RpbmcgZWZmaWNpZW5jeS4gSW4gdGhpcyB3b3JrLCB3ZSBwcm9wb3NlIEZBQmluZCwgYW4gZW5kLXRvLWVuZCBtb2RlbCB0aGF0IGNvbWJpbmVzIHBvY2tldCBwcmVkaWN0aW9uIGFuZCBkb2NraW5nIHRvIGFjaGlldmUgYWNjdXJhdGUgYW5kIGZhc3QgcHJvdGVpbi1saWdhbmQgYmluZGluZy4gRkFCaW5kIGluY29ycG9yYXRlcyBhIHVuaXF1ZSBsaWdhbmQtaW5mb3JtZWQgcG9ja2V0IHByZWRpY3Rpb24gbW9kdWxlLCB3aGljaCBpcyBhbHNvIGxldmVyYWdlZCBmb3IgZG9ja2luZyBwb3NlIGVzdGltYXRpb24uIFRoZSBtb2RlbCBmdXJ0aGVyIGVuaGFuY2VzIHRoZSBkb2NraW5nIHByb2Nlc3MgYnkgaW5jcmVtZW50YWxseSBpbnRlZ3JhdGluZyB0aGUgcHJlZGljdGVkIHBvY2tldCB0byBvcHRpbWl6ZSBwcm90ZWluLWxpZ2FuZCBiaW5kaW5nLCByZWR1Y2luZyBkaXNjcmVwYW5jaWVzIGJldHdlZW4gdHJhaW5pbmcgYW5kIGluZmVyZW5jZS4gVGhyb3VnaCBleHRlbnNpdmUgZXhwZXJpbWVudHMgb24gYmVuY2htYXJrIGRhdGFzZXRzLCBvdXIgcHJvcG9zZWQgRkFCaW5kIGRlbW9uc3RyYXRlcyBzdHJvbmcgYWR2YW50YWdlcyBpbiB0ZXJtcyBvZiBlZmZlY3RpdmVuZXNzIGFuZCBlZmZpY2llbmN5IGNvbXBhcmVkIHRvIGV4aXN0aW5nIG1ldGhvZHMuIE91ciBjb2RlIGlzIGF2YWlsYWJsZSBhdCB0aGlzIGh0dHBzIFVSTCIsNTAwLjAsLCwiQ2hpbmEsQ2hpbmEsVW5pdGVkIFN0YXRlcyBvZiBBbWVyaWNhLENoaW5hIiwsLCw4LjAsLDIwMjUtMTEtMjggMTE6NTM6NDQrMDA6MDAsLCwsLCwiQWNhZGVtaWEsQWNhZGVtaWEsSW5kdXN0cnksQWNhZGVtaWEiLCwsLCwsLCwsLCwsNDc1NC43NzYyMzk3ODExNjUsLCwsLCwKSW1wcm92ZWQgbW90aWYtc2NhZmZvbGRpbmcgd2l0aCBTRSgzKSBmbG93IG1hdGNoaW5nLEJpb2xvZ3ksUHJvdGVpbiBkZXNpZ24sIlVuaXZlcnNpdHkgb2YgT3hmb3JkLE1hc3NhY2h1c2V0dHMgSW5zdGl0dXRlIG9mIFRlY2hub2xvZ3kgKE1JVCksTWljcm9zb2Z0IFJlc2VhcmNoIEFJIGZvciBTY2llbmNlIiwiSmFzb24gWWltLCBBbmRyZXcgQ2FtcGJlbGwsIEVtaWxlIE1hdGhpZXUsIEFuZHJldyBZLiBLLiBGb29uZywgTWljaGFlbCBHYXN0ZWdnZXIsIEpvc8OpIEppbcOpbmV6LUx1bmEsIFNhcmFoIExld2lzLCBWaWN0b3IgR2FyY2lhIFNhdG9ycmFzLCBCYXN0aWFhbiBTLiBWZWVsaW5nLCBGcmFuayBOb8OpLCBSZWdpbmEgQmFyemlsYXksIFRvbW1pIFMuIEphYWtrb2xhIiwyMDI0LTAxLTA4LEltcHJvdmVkIG1vdGlmLXNjYWZmb2xkaW5nIHdpdGggU0UoMykgZmxvdyBtYXRjaGluZyxodHRwczovL2FyeGl2Lm9yZy9hYnMvMjQwMS4wNDA4MiwsLCwxNjgwMDAwMC4wLCwxLjYwMDAwMDAwMDAwMDAwMDhlKzE5LCIxLiBIYXJkd2FyZTogMnggTlZJRElBIFJUWCBBNjAwMCAoMy44N2UxMyBGTE9QL3MgcGVyIEdQVSkKMi4gVHJhaW5pbmcgZHVyYXRpb246IDYgZGF5cyA9IDUxOCw0MDAgc2Vjb25kcyAoZGlyZWN0bHkgcHJvdmlkZWQpCjMuIFV0aWxpemF0aW9uOiA0MCUKNC4gQ2FsY3VsYXRpb246IAogICAyIEdQVXMgw5cgMy44N2UxMyBGTE9QL3Mgw5cgNTE4LDQwMHMgw5cgMC40MCA9IDEuNmUxOSBGTE9QcyIsLCwxNDQuMCwsTlZJRElBIFJUWCBBNjAwMCwsQ29uZmlkZW50LCJQcm90ZWluIGRlc2lnbiBvZnRlbiBiZWdpbnMgd2l0aCB0aGUga25vd2xlZGdlIG9mIGEgZGVzaXJlZCBmdW5jdGlvbiBmcm9tIGEgbW90aWYgd2hpY2ggbW90aWYtc2NhZmZvbGRpbmcgYWltcyB0byBjb25zdHJ1Y3QgYSBmdW5jdGlvbmFsIHByb3RlaW4gYXJvdW5kLiBSZWNlbnRseSwgZ2VuZXJhdGl2ZSBtb2RlbHMgaGF2ZSBhY2hpZXZlZCBicmVha3Rocm91Z2ggc3VjY2VzcyBpbiBkZXNpZ25pbmcgc2NhZmZvbGRzIGZvciBhIHJhbmdlIG9mIG1vdGlmcy4gSG93ZXZlciwgZ2VuZXJhdGVkIHNjYWZmb2xkcyB0ZW5kIHRvIGxhY2sgc3RydWN0dXJhbCBkaXZlcnNpdHksIHdoaWNoIGNhbiBoaW5kZXIgc3VjY2VzcyBpbiB3ZXQtbGFiIHZhbGlkYXRpb24uIEluIHRoaXMgd29yaywgd2UgZXh0ZW5kIEZyYW1lRmxvdywgYW4gU0UoMykgZmxvdyBtYXRjaGluZyBtb2RlbCBmb3IgcHJvdGVpbiBiYWNrYm9uZSBnZW5lcmF0aW9uLCB0byBwZXJmb3JtIG1vdGlmLXNjYWZmb2xkaW5nIHdpdGggdHdvIGNvbXBsZW1lbnRhcnkgYXBwcm9hY2hlcy4gVGhlIGZpcnN0IGlzIG1vdGlmIGFtb3J0aXphdGlvbiwgaW4gd2hpY2ggRnJhbWVGbG93IGlzIHRyYWluZWQgd2l0aCB0aGUgbW90aWYgYXMgaW5wdXQgdXNpbmcgYSBkYXRhIGF1Z21lbnRhdGlvbiBzdHJhdGVneS4gVGhlIHNlY29uZCBpcyBtb3RpZiBndWlkYW5jZSwgd2hpY2ggcGVyZm9ybXMgc2NhZmZvbGRpbmcgdXNpbmcgYW4gZXN0aW1hdGUgb2YgdGhlIGNvbmRpdGlvbmFsIHNjb3JlIGZyb20gRnJhbWVGbG93IHdpdGhvdXQgYWRkaXRpb25hbCB0cmFpbmluZy4gT24gYSBiZW5jaG1hcmsgb2YgMjQgYmlvbG9naWNhbGx5IG1lYW5pbmdmdWwgbW90aWZzLCB3ZSBzaG93IG91ciBtZXRob2QgYWNoaWV2ZXMgMi41IHRpbWVzIG1vcmUgZGVzaWduYWJsZSBhbmQgdW5pcXVlIG1vdGlmLXNjYWZmb2xkcyBjb21wYXJlZCB0byBzdGF0ZS1vZi10aGUtYXJ0LiBDb2RlOiB0aGlzIGh0dHBzIFVSTCIsLCwsIlVuaXRlZCBLaW5nZG9tIG9mIEdyZWF0IEJyaXRhaW4gYW5kIE5vcnRoZXJuIElyZWxhbmQsVW5pdGVkIFN0YXRlcyBvZiBBbWVyaWNhLFVuaXRlZCBTdGF0ZXMgb2YgQW1lcmljYSIsLCwsMi4wLCwyMDI2LTAyLTExIDE5OjI2OjI3KzAwOjAwLCwsLCwsIkFjYWRlbWlhLEFjYWRlbWlhLEluZHVzdHJ5IiwsLCwsLCwsLCwsLDExODguNzIwNTMxNzA5Mzk4NSxIYXJkd2FyZSwsLCwsCkRlZXBTZWVrIExMTSA2N0IsTGFuZ3VhZ2UsIkNoYXQsTGFuZ3VhZ2UgbW9kZWxpbmcvZ2VuZXJhdGlvbixRdWVzdGlvbiBhbnN3ZXJpbmciLERlZXBTZWVrLCJYaWFvIEJpLCBEZWxpIENoZW4sIEd1YW50aW5nIENoZW4sIFNoYW5odWFuZyBDaGVuLCBEYW1haSBEYWksIENoZW5ncWkgRGVuZywgSG9uZ2h1aSBEaW5nLCBLYWkgRG9uZywgUWl1c2hpIER1LCBaaGUgRnUsIEh1YXp1byBHYW8sIEthaWdlIEdhbywgV2VuanVuIEdhbywgUnVpcWkgR2UsIEthbmcgR3VhbiwgRGF5YSBHdW8sIEppYW56aG9uZyBHdW8sIEd1YW5nYm8gSGFvLCBaaGV3ZW4gSGFvLCBZaW5nIEhlLCBXZW5qaWUgSHUsIFBhbnBhbiBIdWFuZywgRXJoYW5nIExpLCBHdW93ZWkgTGksIEppYXNoaSBMaSwgWWFvIExpLCBZLksuIExpLCBXZW5mZW5nIExpYW5nLCBGYW5neXVuIExpbiwgQS5YLiBMaXUsIEJvIExpdSwgV2VuIExpdSwgWGlhb2RvbmcgTGl1LCBYaW4gTGl1LCBZaXl1YW4gTGl1LCBIYW95dSBMdSwgU2hhbmdoYW8gTHUsIEZ1bGkgTHVvLCBTaGlyb25nIE1hLCBYaWFvdGFvIE5pZSwgVGlhbiBQZWksIFlpc2hpIFBpYW8sIEp1bmppZSBRaXUsIEh1aSBRdSwgVG9uZ3poZW5nIFJlbiwgWmVodWkgUmVuLCBDaG9uZyBSdWFuLCBaaGFuZ2xpIFNoYSwgWmhpaG9uZyBTaGFvLCBKdW54aWFvIFNvbmcsIFh1ZWNoZW5nIFN1LCBKaW5neGlhbmcgU3VuLCBZYW9mZW5nIFN1biwgTWluZ2h1aSBUYW5nLCBCaW5neHVhbiBXYW5nLCBQZWl5aSBXYW5nLCBTaGl5dSBXYW5nLCBZYW9odWkgV2FuZywgWW9uZ2ppIFdhbmcsIFRvbmcgV3UsIFkuIFd1LCBYaW4gWGllLCBaaGVuZGEgWGllLCBaaXdlaSBYaWUsIFlpbGlhbmcgWGlvbmcsIEhhbndlaSBYdSwgUi5YLiBYdSwgWWFuaG9uZyBYdSwgRGVqaWFuIFlhbmcsIFl1eGlhbmcgWW91LCBTaHVpcGluZyBZdSwgWGluZ2thaSBZdSwgQi4gWmhhbmcsIEhhb3dlaSBaaGFuZywgTGVjb25nIFpoYW5nLCBMaXl1ZSBaaGFuZywgTWluZ2NodWFuIFpoYW5nLCBNaW5naHVhIFpoYW5nLCBXZW50YW8gWmhhbmcsIFlpY2hhbyBaaGFuZywgQ2hlbmdnYW5nIFpoYW8sIFlhbyBaaGFvLCBTaGFuZ3lhbiBaaG91LCBTaHVuZmVuZyBaaG91LCBRaWhhbyBaaHUsIFl1aGVuZyBab3UiLDIwMjQtMDEtMDUsRGVlcFNlZWsgTExNOiBTY2FsaW5nIE9wZW4tU291cmNlIExhbmd1YWdlIE1vZGVscyB3aXRoIExvbmd0ZXJtaXNtLCJodHRwczovL2FyeGl2Lm9yZy9hYnMvMjQwMS4wMjk1NCwgaHR0cHM6Ly9naXRodWIuY29tL2RlZXBzZWVrLWFpL0RlZXBTZWVrLUxMTSIsLCwiT25lIG9mIHRoZSBiZXN0IG9wZW4vQ2hpbmVzZSBtb2RlbHM6ICIiT3VyIGV2YWx1YXRpb24gcmVzdWx0cyBkZW1vbnN0cmF0ZSB0aGF0IERlZXBTZWVrIExMTSA2N0Igc3VycGFzc2VzIExMYU1BLTIgNzBCIG9uIHZhcmlvdXMgYmVuY2htYXJrcywgcGFydGljdWxhcmx5IGluIHRoZSBkb21haW5zIG9mIGNvZGUsIG1hdGhlbWF0aWNzLCBhbmQgcmVhc29uaW5nLiBGdXJ0aGVybW9yZSwgb3Blbi1lbmRlZCBldmFsdWF0aW9ucyByZXZlYWwgdGhhdCBEZWVwU2VlayBMTE0gNjdCIENoYXQgZXhoaWJpdHMgc3VwZXJpb3IgcGVyZm9ybWFuY2UgY29tcGFyZWQgdG8gR1BULTMuNS4iIiIsNjcwMDAwMDAwMDAuMCwiNjdCCiIsOC4wNGUrMjMsNjdCIHBhcmFtZXRlcnMgKiAyVCB0b2tlbnMgKiA2IEZMT1AgLyB0b2tlbiAvIHBhcmFtZXRlciA9IDguMDRlMjMgRkxPUCwyMDAwMDAwMDAwMDAwLCIiIldlIGNvbGxlY3QgMiB0cmlsbGlvbiB0b2tlbnMgZm9yIHByZS10cmFpbmluZywgcHJpbWFyaWx5IGluIENoaW5lc2UgYW5kIEVuZ2xpc2giIiIsLCwsLENvbmZpZGVudCwiVGhlIHJhcGlkIGRldmVsb3BtZW50IG9mIG9wZW4tc291cmNlIGxhcmdlIGxhbmd1YWdlIG1vZGVscyAoTExNcykgaGFzIGJlZW4gdHJ1bHkgcmVtYXJrYWJsZS4gSG93ZXZlciwgdGhlIHNjYWxpbmcgbGF3IGRlc2NyaWJlZCBpbiBwcmV2aW91cyBsaXRlcmF0dXJlIHByZXNlbnRzIHZhcnlpbmcgY29uY2x1c2lvbnMsIHdoaWNoIGNhc3RzIGEgZGFyayBjbG91ZCBvdmVyIHNjYWxpbmcgTExNcy4gV2UgZGVsdmUgaW50byB0aGUgc3R1ZHkgb2Ygc2NhbGluZyBsYXdzIGFuZCBwcmVzZW50IG91ciBkaXN0aW5jdGl2ZSBmaW5kaW5ncyB0aGF0IGZhY2lsaXRhdGUgc2NhbGluZyBvZiBsYXJnZSBzY2FsZSBtb2RlbHMgaW4gdHdvIGNvbW1vbmx5IHVzZWQgb3Blbi1zb3VyY2UgY29uZmlndXJhdGlvbnMsIDdCIGFuZCA2N0IuIEd1aWRlZCBieSB0aGUgc2NhbGluZyBsYXdzLCB3ZSBpbnRyb2R1Y2UgRGVlcFNlZWsgTExNLCBhIHByb2plY3QgZGVkaWNhdGVkIHRvIGFkdmFuY2luZyBvcGVuLXNvdXJjZSBsYW5ndWFnZSBtb2RlbHMgd2l0aCBhIGxvbmctdGVybSBwZXJzcGVjdGl2ZS4gVG8gc3VwcG9ydCB0aGUgcHJlLXRyYWluaW5nIHBoYXNlLCB3ZSBoYXZlIGRldmVsb3BlZCBhIGRhdGFzZXQgdGhhdCBjdXJyZW50bHkgY29uc2lzdHMgb2YgMiB0cmlsbGlvbiB0b2tlbnMgYW5kIGlzIGNvbnRpbnVvdXNseSBleHBhbmRpbmcuIFdlIGZ1cnRoZXIgY29uZHVjdCBzdXBlcnZpc2VkIGZpbmUtdHVuaW5nIChTRlQpIGFuZCBEaXJlY3QgUHJlZmVyZW5jZSBPcHRpbWl6YXRpb24gKERQTykgb24gRGVlcFNlZWsgTExNIEJhc2UgbW9kZWxzLCByZXN1bHRpbmcgaW4gdGhlIGNyZWF0aW9uIG9mIERlZXBTZWVrIENoYXQgbW9kZWxzLiBPdXIgZXZhbHVhdGlvbiByZXN1bHRzIGRlbW9uc3RyYXRlIHRoYXQgRGVlcFNlZWsgTExNIDY3QiBzdXJwYXNzZXMgTExhTUEtMiA3MEIgb24gdmFyaW91cyBiZW5jaG1hcmtzLCBwYXJ0aWN1bGFybHkgaW4gdGhlIGRvbWFpbnMgb2YgY29kZSwgbWF0aGVtYXRpY3MsIGFuZCByZWFzb25pbmcuIEZ1cnRoZXJtb3JlLCBvcGVuLWVuZGVkIGV2YWx1YXRpb25zIHJldmVhbCB0aGF0IERlZXBTZWVrIExMTSA2N0IgQ2hhdCBleGhpYml0cyBzdXBlcmlvciBwZXJmb3JtYW5jZSBjb21wYXJlZCB0byBHUFQtMy41LiIsMS4wLCxPcGVuIHdlaWdodHMgKHJlc3RyaWN0ZWQgdXNlKSxDaGluYSwsLCwsLDIwMjUtMTEtMjggMTE6NTM6NDQrMDA6MDAsLCwsLCxJbmR1c3RyeSwsLCwsVW5yZWxlYXNlZCwicmVwbyB3aXRoIGluZmVyZW5jZSBjb2RlIGFuZCBkZXRhaWxzLCBidXQgbm8gdHJhaW5pbmcgY29kZToKCmh0dHBzOi8vZ2l0aHViLmNvbS9kZWVwc2Vlay1haS9kZWVwc2Vlay1MTE0vYmxvYi9tYWluL0xJQ0VOU0UtTU9ERUwiLFRydWUsLCwsLCxPcGVyYXRpb24gY291bnRpbmcsZGVlcHNlZWstYWksLCwsWWVzCkRlZXBTZWVrLUxMTS0xLjNiLWJhc2UsTGFuZ3VhZ2UsTGFuZ3VhZ2UgbW9kZWxpbmcvZ2VuZXJhdGlvbixEZWVwU2VlaywsMjAyNC0wMS0wNSwsIml0IGlzIG9ubHkgbWVudGlvbmVkIGluIEphbnVzIDEuM0IgcmVsZWFzZSBodHRwczovL2h1Z2dpbmdmYWNlLmNvL2RlZXBzZWVrLWFpL0phbnVzLTEuM0IKCnVwZCArIHN1cHBvc2VkbHkgaW4gSmFudXMtUHJvLTFCIHBhcGVyICIiSW4gb3VyIGV4cGVyaW1lbnRzLCB3ZSB1dGlsaXplIERlZXBTZWVrLUxMTSAoMS41QiBhbmQgN0IpIFszXSIiIHdoaWxlIHRoZXJlIGlzIG5vIDEuNUIgbW9kZWwgbWVudGlvbmVkIGluIHRoZSBsaW5rZWQgcGFwZXIiLCwsLDEzMDAwMDAwMDAuMCwxLjNiLDMuOWUrMjEsNiBGTE9QIC8gcGFyYW1ldGVyIC8gdG9rZW4gKiAxLjMqMTBeOSBwYXJhbWV0ZXJzICogNTAwKjEwXjkgdG9rZW5zID0gMy45w5cxMF4yMSBGTE9QLDUwMDAwMDAwMDAwMCw1MDBCIHRleHQgdG9rZW5zLCwsLCxDb25maWRlbnQsLCwsVW5yZWxlYXNlZCxDaGluYSwsLCwsLDIwMjUtMTEtMjggMTE6NTM6NDQrMDA6MDAsLCwsLCxJbmR1c3RyeSwsLCwsVW5yZWxlYXNlZCwiaHR0cHM6Ly9oZi5yc3QuaW0vZGVlcHNlZWstYWkvZGVlcHNlZWstbGxtLTdiLWJhc2UvZGlzY3Vzc2lvbnMvMgoKIiJXZSBkb24ndCBoYXZlIHBsYW5zIHRvIHJlbGVhc2UgdGhlIDEuM0IgbW9kZWwiIiIsLCwsLCwsT3BlcmF0aW9uIGNvdW50aW5nLCwsLCxObwpEZWVwU2VlayBMTE0gN0IsTGFuZ3VhZ2UsIkNoYXQsTGFuZ3VhZ2UgbW9kZWxpbmcvZ2VuZXJhdGlvbixRdWVzdGlvbiBhbnN3ZXJpbmciLERlZXBTZWVrLCJYaWFvIEJpLCBEZWxpIENoZW4sIEd1YW50aW5nIENoZW4sIFNoYW5odWFuZyBDaGVuLCBEYW1haSBEYWksIENoZW5ncWkgRGVuZywgSG9uZ2h1aSBEaW5nLCBLYWkgRG9uZywgUWl1c2hpIER1LCBaaGUgRnUsIEh1YXp1byBHYW8sIEthaWdlIEdhbywgV2VuanVuIEdhbywgUnVpcWkgR2UsIEthbmcgR3VhbiwgRGF5YSBHdW8sIEppYW56aG9uZyBHdW8sIEd1YW5nYm8gSGFvLCBaaGV3ZW4gSGFvLCBZaW5nIEhlLCBXZW5qaWUgSHUsIFBhbnBhbiBIdWFuZywgRXJoYW5nIExpLCBHdW93ZWkgTGksIEppYXNoaSBMaSwgWWFvIExpLCBZLksuIExpLCBXZW5mZW5nIExpYW5nLCBGYW5neXVuIExpbiwgQS5YLiBMaXUsIEJvIExpdSwgV2VuIExpdSwgWGlhb2RvbmcgTGl1LCBYaW4gTGl1LCBZaXl1YW4gTGl1LCBIYW95dSBMdSwgU2hhbmdoYW8gTHUsIEZ1bGkgTHVvLCBTaGlyb25nIE1hLCBYaWFvdGFvIE5pZSwgVGlhbiBQZWksIFlpc2hpIFBpYW8sIEp1bmppZSBRaXUsIEh1aSBRdSwgVG9uZ3poZW5nIFJlbiwgWmVodWkgUmVuLCBDaG9uZyBSdWFuLCBaaGFuZ2xpIFNoYSwgWmhpaG9uZyBTaGFvLCBKdW54aWFvIFNvbmcsIFh1ZWNoZW5nIFN1LCBKaW5neGlhbmcgU3VuLCBZYW9mZW5nIFN1biwgTWluZ2h1aSBUYW5nLCBCaW5neHVhbiBXYW5nLCBQZWl5aSBXYW5nLCBTaGl5dSBXYW5nLCBZYW9odWkgV2FuZywgWW9uZ2ppIFdhbmcsIFRvbmcgV3UsIFkuIFd1LCBYaW4gWGllLCBaaGVuZGEgWGllLCBaaXdlaSBYaWUsIFlpbGlhbmcgWGlvbmcsIEhhbndlaSBYdSwgUi5YLiBYdSwgWWFuaG9uZyBYdSwgRGVqaWFuIFlhbmcsIFl1eGlhbmcgWW91LCBTaHVpcGluZyBZdSwgWGluZ2thaSBZdSwgQi4gWmhhbmcsIEhhb3dlaSBaaGFuZywgTGVjb25nIFpoYW5nLCBMaXl1ZSBaaGFuZywgTWluZ2NodWFuIFpoYW5nLCBNaW5naHVhIFpoYW5nLCBXZW50YW8gWmhhbmcsIFlpY2hhbyBaaGFuZywgQ2hlbmdnYW5nIFpoYW8sIFlhbyBaaGFvLCBTaGFuZ3lhbiBaaG91LCBTaHVuZmVuZyBaaG91LCBRaWhhbyBaaHUsIFl1aGVuZyBab3UiLDIwMjQtMDEtMDUsRGVlcFNlZWsgTExNOiBTY2FsaW5nIE9wZW4tU291cmNlIExhbmd1YWdlIE1vZGVscyB3aXRoIExvbmd0ZXJtaXNtLCJodHRwczovL2FyeGl2Lm9yZy9hYnMvMjQwMS4wMjk1NCwgaHR0cHM6Ly9naXRodWIuY29tL2RlZXBzZWVrLWFpL0RlZXBTZWVrLUxMTSIsLCwsNzAwMDAwMDAwMC4wLDdCLDguNGUrMjIsN0IgcGFyYW1ldGVycyAqIDJUIHRva2VucyAqIDYgRkxPUCAvIHBhcmFtZXRlciAvIHRva2VuID0gODQqMTBeMjEgRkxPUCwyMDAwMDAwMDAwMDAwLCIiIldlIGNvbGxlY3QgMiB0cmlsbGlvbiB0b2tlbnMgZm9yIHByZS10cmFpbmluZywgcHJpbWFyaWx5IGluIENoaW5lc2UgYW5kIEVuZ2xpc2giIiIsLCwsLENvbmZpZGVudCwiVGhlIHJhcGlkIGRldmVsb3BtZW50IG9mIG9wZW4tc291cmNlIGxhcmdlIGxhbmd1YWdlIG1vZGVscyAoTExNcykgaGFzIGJlZW4gdHJ1bHkgcmVtYXJrYWJsZS4gSG93ZXZlciwgdGhlIHNjYWxpbmcgbGF3IGRlc2NyaWJlZCBpbiBwcmV2aW91cyBsaXRlcmF0dXJlIHByZXNlbnRzIHZhcnlpbmcgY29uY2x1c2lvbnMsIHdoaWNoIGNhc3RzIGEgZGFyayBjbG91ZCBvdmVyIHNjYWxpbmcgTExNcy4gV2UgZGVsdmUgaW50byB0aGUgc3R1ZHkgb2Ygc2NhbGluZyBsYXdzIGFuZCBwcmVzZW50IG91ciBkaXN0aW5jdGl2ZSBmaW5kaW5ncyB0aGF0IGZhY2lsaXRhdGUgc2NhbGluZyBvZiBsYXJnZSBzY2FsZSBtb2RlbHMgaW4gdHdvIGNvbW1vbmx5IHVzZWQgb3Blbi1zb3VyY2UgY29uZmlndXJhdGlvbnMsIDdCIGFuZCA2N0IuIEd1aWRlZCBieSB0aGUgc2NhbGluZyBsYXdzLCB3ZSBpbnRyb2R1Y2UgRGVlcFNlZWsgTExNLCBhIHByb2plY3QgZGVkaWNhdGVkIHRvIGFkdmFuY2luZyBvcGVuLXNvdXJjZSBsYW5ndWFnZSBtb2RlbHMgd2l0aCBhIGxvbmctdGVybSBwZXJzcGVjdGl2ZS4gVG8gc3VwcG9ydCB0aGUgcHJlLXRyYWluaW5nIHBoYXNlLCB3ZSBoYXZlIGRldmVsb3BlZCBhIGRhdGFzZXQgdGhhdCBjdXJyZW50bHkgY29uc2lzdHMgb2YgMiB0cmlsbGlvbiB0b2tlbnMgYW5kIGlzIGNvbnRpbnVvdXNseSBleHBhbmRpbmcuIFdlIGZ1cnRoZXIgY29uZHVjdCBzdXBlcnZpc2VkIGZpbmUtdHVuaW5nIChTRlQpIGFuZCBEaXJlY3QgUHJlZmVyZW5jZSBPcHRpbWl6YXRpb24gKERQTykgb24gRGVlcFNlZWsgTExNIEJhc2UgbW9kZWxzLCByZXN1bHRpbmcgaW4gdGhlIGNyZWF0aW9uIG9mIERlZXBTZWVrIENoYXQgbW9kZWxzLiBPdXIgZXZhbHVhdGlvbiByZXN1bHRzIGRlbW9uc3RyYXRlIHRoYXQgRGVlcFNlZWsgTExNIDY3QiBzdXJwYXNzZXMgTExhTUEtMiA3MEIgb24gdmFyaW91cyBiZW5jaG1hcmtzLCBwYXJ0aWN1bGFybHkgaW4gdGhlIGRvbWFpbnMgb2YgY29kZSwgbWF0aGVtYXRpY3MsIGFuZCByZWFzb25pbmcuIEZ1cnRoZXJtb3JlLCBvcGVuLWVuZGVkIGV2YWx1YXRpb25zIHJldmVhbCB0aGF0IERlZXBTZWVrIExMTSA2N0IgQ2hhdCBleGhpYml0cyBzdXBlcmlvciBwZXJmb3JtYW5jZSBjb21wYXJlZCB0byBHUFQtMy41LiIsMS4wLCxPcGVuIHdlaWdodHMgKHJlc3RyaWN0ZWQgdXNlKSxDaGluYSwsLCwsLDIwMjUtMTEtMjggMTE6NTM6NDQrMDA6MDAsLCwsLCxJbmR1c3RyeSwsLCwsVW5yZWxlYXNlZCwicmVwbyB3aXRoIGluZmVyZW5jZSBjb2RlIGFuZCBkZXRhaWxzLCBidXQgbm8gdHJhaW5pbmcgY29kZToKCmh0dHBzOi8vZ2l0aHViLmNvbS9kZWVwc2Vlay1haS9kZWVwc2Vlay1MTE0vYmxvYi9tYWluL0xJQ0VOU0UtTU9ERUwiLCwsLCwsLE9wZXJhdGlvbiBjb3VudGluZyxkZWVwc2Vlay1haSwsLCxZZXMKWGluZ3J1aSBBSSAo5pif552/QUkpLCJSb2JvdGljcyxNdWx0aW1vZGFsLExhbmd1YWdlLDNEIG1vZGVsaW5nIiwiU2VsZi1kcml2aW5nIGNhcixRdWVzdGlvbiBhbnN3ZXJpbmcsUmVjb21tZW5kZXIgc3lzdGVtLE9iamVjdCByZWNvZ25pdGlvbixMYW5ndWFnZSBtb2RlbGluZy9nZW5lcmF0aW9uLDNEIHJlY29uc3RydWN0aW9uIixHZWVseSBBdXRvbW9iaWxlIFJlc2VhcmNoIEluc3RpdHV0ZSAoTmluZ2JvKSBDb21wYW55LCwyMDI0LTAxLTA1LCxodHRwczovL3dlYi5hcmNoaXZlLm9yZy93ZWIvMjAyNDAxMTEwMzUzMzEvaHR0cHM6Ly9tLnRlY2guY2hpbmEuY29tL3JlZGlhbi8yMDI0LzAxMTEvMDEyMDI0XzE0Njk2NjQuaHRtbCwsLCwxMDAwMDAwMDAwMDAuMCxvdmVyIDEwMEIgcGFyYW1ldGVycywsLCxtb3JlIHRoYW4gMyB0cmlsbGlvbiB0b2tlbnMgKHVuc3VyZSB3aGVyZSBpdCBjb21lcyBmcm9tIC0gY2Fubm90IGZpbmQgdGhlIHNvdXJjZSksLCwiTlZJRElBIEg4MDAgU1hNNSxOVklESUEgQTgwMCBTWE0iLCxMaWtlbHksIlRoZSBYaW5ncnVpIEFJIGxhcmdlIG1vZGVsIGluY2x1ZGVzIHRocmVlIGJhc2ljIG1vZGVsczogbGFuZ3VhZ2UgbGFyZ2UgbW9kZWwsIG11bHRpLW1vZGFsIGxhcmdlIG1vZGVsLCBhbmQgZGlnaXRhbCB0d2luIGxhcmdlIG1vZGVsIiwsLCxDaGluYSwsLCwsLDIwMjYtMDItMTEgMTk6MjY6MjcrMDA6MDAsLEdlZWx5IFhpbmdydWkgaW50ZWxsaWdlbnQgY29tcHV0aW5nIGNlbnRlciwsLCxJbmR1c3RyeSwsLCwsLCwsLCwsLCwsLCwsLApSVC0xICsgQXV0b1JULFJvYm90aWNzLFJvYm90aWMgbWFuaXB1bGF0aW9uLEdvb2dsZSBEZWVwTWluZCwiTWljaGFlbCBBaG4sIERlYmlkYXR0YSBEd2liZWRpLCBDaGVsc2VhIEZpbm4sIE1vbnRzZSBHb256YWxleiBBcmVuYXMsIEtlZXJ0aGFuYSBHb3BhbGFrcmlzaG5hbiwgS2Fyb2wgSGF1c21hbiwgQnJpYW4gSWNodGVyLCBBbGV4IElycGFuLCBOaWtoaWwgSm9zaGksIFJ5YW4gSnVsaWFuLCBTZWFuIEtpcm1hbmksIElzYWJlbCBMZWFsLCBFZHdhcmQgTGVlLCBTZXJnZXkgTGV2aW5lLCBZYW8gTHUsIElzYWJlbCBMZWFsLCBTaGFyYXRoIE1hZGRpbmVuaSwgS2FuaXNoa2EgUmFvLCBEb3JzYSBTYWRpZ2gsIFBhbm5hZyBTYW5rZXRpLCBQaWVycmUgU2VybWFuZXQsIFF1YW4gVnVvbmcsIFN0ZWZhbiBXZWxrZXIsIEZlaSBYaWEsIFRlZCBYaWFvLCBQZW5nIFh1LCBTdGV2ZSBYdSwgWmh1byBYdSIsMjAyNC0wMS0wNCxBdXRvUlQ6IEVtYm9kaWVkIEZvdW5kYXRpb24gTW9kZWxzIGZvciBMYXJnZSBTY2FsZSBPcmNoZXN0cmF0aW9uIG9mIFJvYm90aWMgQWdlbnRzLCJodHRwczovL2F1dG8tcnQuZ2l0aHViLmlvLwpodHRwczovL2FyeGl2Lm9yZy9hYnMvMjQwMS4xMjk2MyIsLCwiU29tZSBpbXByb3ZlbWVudHMgb24gUlQtMTogIiJUaGUgY28tZmluZS10dW5lZCBtb2RlbCBpcyBldmFsdWF0ZWQgb24gdHdvIHRhc2tzIHdlIGZpbmQgUlQtMSBnZW5lcmFsaXplcyBwb29ybHkgdG86IHBpY2tpbmcgZnJvbQpkaWZmZXJlbnQgaGVpZ2h0cywgYW5kIHdpcGluZy4gRXhhY3QgZXZhbHVhdGlvbiBpbnN0cnVjdGlvbnMgYW5kIGRldGFpbHMgYXJlIGluIEFwcGVuZGl4IEYuIFdoZW4gY28tZmluZS10dW5lZCwgUlQtMeKAmXMgcGVyZm9ybWFuY2UgaW5jcmVhc2VzIGZyb20gMCUgdG8gMTIuNSUgb24gcGlja2luZyBmcm9tIGRpZmZlcmVudCBoZWlnaHQsIGFuZCAxMCUgdG8gMzAlIG9uIHdpcGluZy4iIiIsMzUwMDAwMDAuMCxmcm9tIFJULTEsLCwyMDcwMDAsIiIiRGF0YSBzdGF0aXN0aWNzOiBJbiB0b3RhbCwgNTMgcm9ib3RzIHdlcmUgdXNlZCB0byBjb2xsZWN0IDc3LDAwMCBuZXcgZXBpc29kZXMgb3ZlciB0aGUgY291cnNlIG9mIDcgbW9udGhzLCB3aXRoIGEgcGVhayBsb2FkIG9mIG92ZXIgMjAgc2ltdWx0YW5lb3VzIHJvYm90cy4gT3ZlciA2LDY1MCB1bmlxdWUgaW5zdHJ1Y3Rpb25zIGFwcGVhcgppbiB0aGUgZGF0YXNldCIiIiwsLCwsTGlrZWx5LCJGb3VuZGF0aW9uIG1vZGVscyB0aGF0IGluY29ycG9yYXRlIGxhbmd1YWdlLCB2aXNpb24sIGFuZCBtb3JlIHJlY2VudGx5IGFjdGlvbnMgaGF2ZSByZXZvbHV0aW9uaXplZCB0aGUgYWJpbGl0eSB0byBoYXJuZXNzIGludGVybmV0IHNjYWxlIGRhdGEgdG8gcmVhc29uIGFib3V0IHVzZWZ1bCB0YXNrcy4gSG93ZXZlciwgb25lIG9mIHRoZSBrZXkgY2hhbGxlbmdlcyBvZiB0cmFpbmluZyBlbWJvZGllZCBmb3VuZGF0aW9uIG1vZGVscyBpcyB0aGUgbGFjayBvZiBkYXRhIGdyb3VuZGVkIGluIHRoZSBwaHlzaWNhbCB3b3JsZC4gSW4gdGhpcyBwYXBlciwgd2UgcHJvcG9zZSBBdXRvUlQsIGEgc3lzdGVtIHRoYXQgbGV2ZXJhZ2VzIGV4aXN0aW5nIGZvdW5kYXRpb24gbW9kZWxzIHRvIHNjYWxlIHVwIHRoZSBkZXBsb3ltZW50IG9mIG9wZXJhdGlvbmFsIHJvYm90cyBpbiBjb21wbGV0ZWx5IHVuc2VlbiBzY2VuYXJpb3Mgd2l0aCBtaW5pbWFsIGh1bWFuIHN1cGVydmlzaW9uLiBBdXRvUlQgbGV2ZXJhZ2VzIHZpc2lvbi1sYW5ndWFnZSBtb2RlbHMgKFZMTXMpIGZvciBzY2VuZSB1bmRlcnN0YW5kaW5nIGFuZCBncm91bmRpbmcsIGFuZCBmdXJ0aGVyIHVzZXMgbGFyZ2UgbGFuZ3VhZ2UgbW9kZWxzIChMTE1zKSBmb3IgcHJvcG9zaW5nIGRpdmVyc2UgYW5kIG5vdmVsIGluc3RydWN0aW9ucyB0byBiZSBwZXJmb3JtZWQgYnkgYSBmbGVldCBvZiByb2JvdHMuIEd1aWRpbmcgZGF0YSBjb2xsZWN0aW9uIGJ5IHRhcHBpbmcgaW50byB0aGUga25vd2xlZGdlIG9mIGZvdW5kYXRpb24gbW9kZWxzIGVuYWJsZXMgQXV0b1JUIHRvIGVmZmVjdGl2ZWx5IHJlYXNvbiBhYm91dCBhdXRvbm9teSB0cmFkZW9mZnMgYW5kIHNhZmV0eSB3aGlsZSBzaWduaWZpY2FudGx5IHNjYWxpbmcgdXAgZGF0YSBjb2xsZWN0aW9uIGZvciByb2JvdCBsZWFybmluZy4gV2UgZGVtb25zdHJhdGUgQXV0b1JUCnByb3Bvc2luZyBpbnN0cnVjdGlvbnMgdG8gb3ZlciAyMCByb2JvdHMgYWNyb3NzIG11bHRpcGxlIGJ1aWxkaW5ncyBhbmQgY29sbGVjdGluZyA3N2sgcmVhbCByb2JvdCBlcGlzb2RlcyB2aWEgYm90aCB0ZWxlb3BlcmF0aW9uIGFuZCBhdXRvbm9tb3VzIHJvYm90IHBvbGljaWVzLiBXZSBleHBlcmltZW50YWxseSBzaG93IHRoYXQgc3VjaCDigJxpbi10aGUtd2lsZOKAnSBkYXRhIGNvbGxlY3RlZCBieSBBdXRvUlQgaXMgc2lnbmlmaWNhbnRseSBtb3JlIGRpdmVyc2UsIGFuZCB0aGF0IEF1dG9SVOKAmXMgdXNlIG9mIExMTXMgYWxsb3dzIGZvciBpbnN0cnVjdGlvbiBmb2xsb3dpbmcgZGF0YSBjb2xsZWN0aW9uIHJvYm90cyB0aGF0IGNhbiBhbGlnbiB0byBodW1hbiBwcmVmZXJlbmNlcy4iLCwsVW5yZWxlYXNlZCxVbml0ZWQgU3RhdGVzIG9mIEFtZXJpY2EsUlQtMSwsImZpbmUtdHVuZWQgb24gYSBtaXggb2YgQXV0b1JUIGRhdGEsIHdoaWNoIGlzIDc3ayBlcGlzb2RlcyAodW5jbGVhciBob3cgbWFueSBuZXR3b3JrIHBhc3NlcyBwZXIgZXBpc29kZSkgYW5kIG9yaWdpbmFsIFJULTEgZGF0YS4KCiIiQSBwcmV0cmFpbmVkIFJULTEgbW9kZWwgaXMgY28tZmluZS10dW5lZCBvbiBhIDUwLTUwIG1peHR1cmUgb2YgdGhlIHByZXRyYWluaW5nIGRhdGFzZXQgZGVzY3JpYmVkIGluIEJyb2hhbiBldCBhbC4gKDIwMjIpIGFuZCBBdXRvUlTigJlzIGRhdGFzZXQuIFJULTEgaXMgdXNlZCBpbnN0ZWFkIG9mIFJULTIgZHVlIHRvIHRyYWluaW5nIG1vcmUgcXVpY2tseSBhbmQgY2hlYXBseS4iIiIsLCwyMDI1LTExLTI4IDExOjUzOjQ0KzAwOjAwLCwsLCwsSW5kdXN0cnksLCwsLCwsLCwsLCwsLCwsLCxObwpiYWJiYWdlLTAwMixMYW5ndWFnZSxMYW5ndWFnZSBtb2RlbGluZyxPcGVuQUksLDIwMjQtMDEtMDQsLCwsLCwsLCwsLCwsLCwsVW5rbm93biwsLCwsVW5pdGVkIFN0YXRlcyBvZiBBbWVyaWNhLCwsLCwsMjAyNS0xMS0yOCAxMTo1Mzo0NCswMDowMCwsLCwsLEluZHVzdHJ5LCwsLCwsLCwsLCwsLCwsLCwsCkNMQVBFLURCLEJpb2xvZ3ksUHJvdGVpbiBudWNsZW90aWRlIGludGVyYWN0aW9uIHByZWRpY3Rpb24sVHNpbmdodWEgVW5pdmVyc2l0eSwiIFl1ZmFuIExpdSwgQm94dWUgVGlhbiIsMjAyNC0wMS0wMyxQcm90ZWlu4oCTRE5BIGJpbmRpbmcgc2l0ZXMgcHJlZGljdGlvbiBiYXNlZCBvbiBwcmUtdHJhaW5lZCBwcm90ZWluIGxhbmd1YWdlIG1vZGVsIGFuZCBjb250cmFzdGl2ZSBsZWFybmluZyxodHRwczovL2FjYWRlbWljLm91cC5jb20vYmliL2FydGljbGUvMjUvMS9iYmFkNDg4Lzc1MDUyMzgsLCwsLCwsLDMxNDEzOSwiRGF0YXNldDEgVFI2NDYgcmVzaWR1ZXM6IDMxNCwxMzkKRGF0YXNldDIgVFI1NzMgcmVzaWR1ZXM6IDE1OSw4ODMKMzE0LDEzOSArIDE1OSw4ODMgPSA0NzQsMDIyIHRvdGFsIHJlc2lkdWVzCkZpbmFsIGRhdGEgcG9pbnRzID0gNDc0LDAyMiIsLCwsLENvbmZpZGVudCwiUHJvdGVpbuKAk0ROQSBpbnRlcmFjdGlvbiBpcyBjcml0aWNhbCBmb3IgbGlmZSBhY3Rpdml0aWVzIHN1Y2ggYXMgcmVwbGljYXRpb24sIHRyYW5zY3JpcHRpb24gYW5kIHNwbGljaW5nLiBJZGVudGlmeWluZyBwcm90ZWlu4oCTRE5BIGJpbmRpbmcgcmVzaWR1ZXMgaXMgZXNzZW50aWFsIGZvciBtb2RlbGluZyB0aGVpciBpbnRlcmFjdGlvbiBhbmQgZG93bnN0cmVhbSBzdHVkaWVzLiBIb3dldmVyLCBkZXZlbG9waW5nIGFjY3VyYXRlIGFuZCBlZmZpY2llbnQgY29tcHV0YXRpb25hbCBtZXRob2RzIGZvciB0aGlzIHRhc2sgcmVtYWlucyBjaGFsbGVuZ2luZy4gSW1wcm92ZW1lbnRzIGluIHRoaXMgYXJlYSBoYXZlIHRoZSBwb3RlbnRpYWwgdG8gZHJpdmUgbm92ZWwgYXBwbGljYXRpb25zIGluIGJpb3RlY2hub2xvZ3kgYW5kIGRydWcgZGVzaWduLiBJbiB0aGlzIHN0dWR5LCB3ZSBwcm9wb3NlIGEgbm92ZWwgYXBwcm9hY2ggY2FsbGVkIENvbnRyYXN0aXZlIExlYXJuaW5nIEFuZCBQcmUtdHJhaW5lZCBFbmNvZGVyIChDTEFQRSksIHdoaWNoIGNvbWJpbmVzIGEgcHJlLXRyYWluZWQgcHJvdGVpbiBsYW5ndWFnZSBtb2RlbCBhbmQgdGhlIGNvbnRyYXN0aXZlIGxlYXJuaW5nIG1ldGhvZCB0byBwcmVkaWN0IEROQSBiaW5kaW5nIHJlc2lkdWVzLiBXZSB0cmFpbmVkIHRoZSBDTEFQRS1EQiBtb2RlbCBvbiB0aGUgcHJvdGVpbuKAk0ROQSBiaW5kaW5nIHNpdGVzIGRhdGFzZXQgYW5kIGV2YWx1YXRlZCB0aGUgbW9kZWwgcGVyZm9ybWFuY2UgYW5kIGdlbmVyYWxpemF0aW9uIGFiaWxpdHkgdGhyb3VnaCB2YXJpb3VzIGV4cGVyaW1lbnRzLiBUaGUgcmVzdWx0cyBzaG93ZWQgdGhhdCB0aGUgYXJlYSB1bmRlciBST0MgY3VydmUgdmFsdWVzIG9mIHRoZSBDTEFQRS1EQiBtb2RlbCBvbiB0aGUgdHdvIGJlbmNobWFyayBkYXRhc2V0cyByZWFjaGVkIDAuODcxIGFuZCAwLjg4MSwgcmVzcGVjdGl2ZWx5LCBpbmRpY2F0aW5nIHN1cGVyaW9yIHBlcmZvcm1hbmNlIGNvbXBhcmVkIHRvIG90aGVyIGV4aXN0aW5nIG1vZGVscy4gQ0xBUEUtREIgc2hvd2VkIGJldHRlciBnZW5lcmFsaXphdGlvbiBhYmlsaXR5IGFuZCB3YXMgc3BlY2lmaWMgdG8gRE5BLWJpbmRpbmcgc2l0ZXMuIEluIGFkZGl0aW9uLCB3ZSB0cmFpbmVkIENMQVBFIG9uIGRpZmZlcmVudCBwcm90ZWlu4oCTbGlnYW5kIGJpbmRpbmcgc2l0ZXMgZGF0YXNldHMsIGRlbW9uc3RyYXRpbmcgdGhhdCBDTEFQRSBpcyBhIGdlbmVyYWwgZnJhbWV3b3JrIGZvciBiaW5kaW5nIHNpdGVzIHByZWRpY3Rpb24uIFRvIGZhY2lsaXRhdGUgdGhlIHNjaWVudGlmaWMgY29tbXVuaXR5LCB0aGUgYmVuY2htYXJrIGRhdGFzZXRzIGFuZCBjb2RlcyBhcmUgZnJlZWx5IGF2YWlsYWJsZSBhdCBodHRwczovL2dpdGh1Yi5jb20vWUFuZHJld0wvY2xhcGUuIiwsLCxDaGluYSwsLCwsLDIwMjUtMTEtMjggMTE6NTM6NDQrMDA6MDAsLCwsLCxBY2FkZW1pYSwsLCwsLCwsLCwsLCwsLCwsLApQTExhTWEsQmlvbG9neSxMYW5ndWFnZSBtb2RlbGluZy9nZW5lcmF0aW9uLCJVbml2ZXJzaXR5IG9mIENhbGlmb3JuaWEgU2FudGEgQmFyYmFyYSAoVUNTQiksVW5pdmVyc2l0eSBvZiBMaW5jb2xuLENoaW5lc2UgQWNhZGVteSBvZiBBZ3JpY3VsdHVyYWwgU2NpZW5jZXMsU3dlZGlzaCBVbml2ZXJzaXR5IG9mIEFncmljdWx0dXJhbCBTY2llbmNlcyIsIlhpYW5qdW4gWWFuZywgSnVuZmVuZyBHYW8sIFdlbnhpbiBYdWUsIEVyaWsgQWxleGFuZGVyc3NvbiIsMjAyNC0wMS0wMyxQTExhTWE6IEFuIE9wZW4tc291cmNlIExhcmdlIExhbmd1YWdlIE1vZGVsIGZvciBQbGFudCBTY2llbmNlLGh0dHBzOi8vYXJ4aXYub3JnL2Ficy8yNDAxLjAxNjAwLDM5LjAsLCwxMzAwMDAwMDAwMC4wLCwxLjYwMjA5NzIzOTA0ZSsyMywiNTcgaG91cnMgcHJldHJhaW5pbmcgb24gOCBBMTAwLCAyLjcgaG91cnMgZmludGV1bmluZyBvbiA0IEExMDAKNTcgaG91cnMgKiAzLjEyRTE0ICogMC40ICogOCArIDIuNyBob3VycyAqIDMuMTJFMTQgKiAwLjQgKiA0ID0gMjA5NzIzOTA0MDAwMDAwMDAwMDAwCgpCYXNlIG1vZGVsOiAxLjZlKzIzClRvdGFsOiAxNjAyMDk3MjM5MDQwMDAwMDAwMDAwMDAiLCwiIiJTbyB0aGUgdG90YWwgcHJldHJhaW5pbmcgdGV4dCBwaWVjZXMgaXMKMiwgMjc4LCA0MzMuIE5vdGljZSB0aGF0IHRoZSBjaHVuayB3aW5kb3cgaXMgbGFyZ2VyIHRoYW4gb3VyIGZvbGxvd2luZyBtb2RlbCB0cmFpbmluZyBtYXgKbGVuZ3RoIG9mIDEwMjQgdG9rZW5zIiIKCjIyNzg0MzMqMTAyND0yMzMzMTE1MzkyIiw1OS43LCxOVklESUEgQTEwMCwsQ29uZmlkZW50LCJMYXJnZSBMYW5ndWFnZSBNb2RlbHMgKExMTXMpIGhhdmUgZXhoaWJpdGVkIHJlbWFya2FibGUgY2FwYWJpbGl0aWVzIGluCnVuZGVyc3RhbmRpbmcgYW5kIGludGVyYWN0aW5nIHdpdGggbmF0dXJhbCBsYW5ndWFnZSBhY3Jvc3MgdmFyaW91cyBzZWN0b3JzLgpIb3dldmVyLCB0aGVpciBlZmZlY3RpdmVuZXNzIGlzIGxpbWl0ZWQgaW4gc3BlY2lhbGl6ZWQgYXJlYXMgcmVxdWlyaW5nIGhpZ2ggYWNjdXJhY3ksIHN1Y2ggYXMgcGxhbnQgc2NpZW5jZSwgZHVlIHRvIGEgbGFjayBvZiBzcGVjaWZpYyBleHBlcnRpc2UgaW4gdGhlc2UgZmllbGRzLgpUaGlzIHBhcGVyIGludHJvZHVjZXMgUExMYU1hLCBhbiBvcGVuLXNvdXJjZSBsYW5ndWFnZSBtb2RlbCB0aGF0IGV2b2x2ZWQKZnJvbSBMTGFNYS0yLiBJdOKAmXMgZW5oYW5jZWQgd2l0aCBhIGNvbXByZWhlbnNpdmUgZGF0YWJhc2UsIGNvbXByaXNpbmcKbW9yZSB0aGFuIDEuNSBtaWxsaW9uIHNjaG9sYXJseSBhcnRpY2xlcyBpbiBwbGFudCBzY2llbmNlLiBUaGlzIGRldmVsb3BtZW50CnNpZ25pZmljYW50bHkgZW5yaWNoZXMgUExMYU1hIHdpdGggZXh0ZW5zaXZlIGtub3dsZWRnZSBhbmQgcHJvZmljaWVuY3kgaW4KcGxhbnQgYW5kIGFncmljdWx0dXJhbCBzY2llbmNlcy4gT3VyIGluaXRpYWwgdGVzdHMsIGludm9sdmluZyBzcGVjaWZpYyBkYXRhc2V0cwpyZWxhdGVkIHRvIHBsYW50cyBhbmQgYWdyaWN1bHR1cmUsIHNob3cgdGhhdCBQTExhTWEgc3Vic3RhbnRpYWxseSBpbXByb3ZlcwppdHMgdW5kZXJzdGFuZGluZyBvZiBwbGFudCBzY2llbmNlLXJlbGF0ZWQgdG9waWNzLiBNb3Jlb3Zlciwgd2UgaGF2ZSBmb3JtZWQKYW4gaW50ZXJuYXRpb25hbCBwYW5lbCBvZiBwcm9mZXNzaW9uYWxzLCBpbmNsdWRpbmcgcGxhbnQgc2NpZW50aXN0cywgYWdyaWN1bHR1cmFsCmVuZ2luZWVycywgYW5kIHBsYW50IGJyZWVkZXJzLiBUaGlzIHRlYW0gcGxheXMgYSBjcnVjaWFsIHJvbGUgaW4gdmVyaWZ5aW5nCnRoZSBhY2N1cmFjeSBvZiBQTExhTWHigJlzIHJlc3BvbnNlcyB0byB2YXJpb3VzIGFjYWRlbWljIGlucXVpcmllcywgZW5zdXJpbmcKaXRzIGVmZmVjdGl2ZSBhbmQgcmVsaWFibGUgYXBwbGljYXRpb24gaW4gdGhlIGZpZWxkLiBUbyBzdXBwb3J0IGZ1cnRoZXIgcmVzZWFyY2gKYW5kIGRldmVsb3BtZW50LCB3ZSBoYXZlIG1hZGUgdGhlIG1vZGVs4oCZcyBjaGVja3BvaW50cyBhbmQgc291cmNlIGNvZGVzCmFjY2Vzc2libGUgdG8gdGhlIHNjaWVudGlmaWMgY29tbXVuaXR5LiBUaGVzZSByZXNvdXJjZXMgYXJlIGF2YWlsYWJsZSBmb3IKZG93bmxvYWQgYXQgaHR0cHM6Ly9naXRodWIuY29tL1hpYW5qdW4tWWFuZy9QTExhTWEuIiwxNi4wLCxPcGVuIHdlaWdodHMgKHVucmVzdHJpY3RlZCksIlVuaXRlZCBTdGF0ZXMgb2YgQW1lcmljYSxVbml0ZWQgS2luZ2RvbSBvZiBHcmVhdCBCcml0YWluIGFuZCBOb3J0aGVybiBJcmVsYW5kLENoaW5hLFN3ZWRlbiIsTGxhbWEgMi0xM0IsLCw4LjAsLDIwMjYtMDUtMjUgMTI6Mjg6MTErMDA6MDAsLCwsLCwiQWNhZGVtaWEsQWNhZGVtaWEsQWNhZGVtaWEiLCwsLCxVbnJlbGVhc2VkLCJBcGFjaGUgMi4wCmh0dHBzOi8vaHVnZ2luZ2ZhY2UuY28vWGlhbmp1bi9QTExhTWEtMTNiLWJhc2UiLFRydWUsLCwsLDYzNDAuNTQ4Nzk2NjU1Njc5LEhhcmR3YXJlLFhpYW5qdW4sLCwsWWVzClBhbG15cmEgWCAwMDMsTGFuZ3VhZ2UsTGFuZ3VhZ2UgbW9kZWxpbmcvZ2VuZXJhdGlvbixXcml0ZXIsV3JpdGVyLDIwMjQtMDEtMDEsUGFsbXlyYSBYIDAwMyBJbnN0cnVjdCxodHRwczovL3dyaXRlci5jb20vbGxtcy9wYWxteXJhLXgtMDAzLywsU09UQSBpbXByb3ZlbWVudCwiIiJQYWxteXJhIFggMDAzIGxhdW5jaGVkIGFzIHRoZSAjMyBtb2RlbCBvbiBTdGFuZm9yZOKAmXMgSEVMTSBiZW5jaG1hcmsgYW5kIGhhcyBzaW5jZSBjbGFpbWVkIHRoZSB0b3Agc3BvdCBpbiB0cmFuc2xhdGlvbiBhY2N1cmFjeS4iIiIsNzIwMDAwMDAwMDAuMCwsLCwsLCwsLCwsIlBhbG15cmEgWCAwMDMsIGlzIGEgdG9wLXBlcmZvcm1pbmcgaW5zdHJ1Y3QgbW9kZWwsIGJ1aWx0IHNwZWNpZmljYWxseSBmb3Igc3RydWN0dXJlZCB0ZXh0IGNvbXBsZXRpb24gcmF0aGVyIHRoYW4gY29udmVyc2F0aW9uYWwgdXNlLiBBdmFpbGFibGUgaW4gQUkgU3R1ZGlvIG5vLWNvZGUgYXBwcywgdGhlIFdyaXRlciBGcmFtZXdvcmssIGFuZCB2aWEgQVBJLCBpdCBkZWxpdmVycyBwcmVjaXNlLCBjb250ZXh0dWFsbHkgYWNjdXJhdGUgcmVzcG9uc2VzIHRvIGluc3RydWN0aW9ucyBhY3Jvc3MgZGl2ZXJzZSB3b3JrZmxvd3MuIFJhbmtlZCAjMyBvbiBIRUxNIGF0IHJlbGVhc2UsIFBhbG15cmEgWCAwMDMgcmVtYWlucyBhIHBvd2VyZnVsIG9wdGlvbiBmb3IgZW50ZXJwcmlzZXMgbmVlZGluZyByZWxpYWJsZSwgaW5zdHJ1Y3QtZm9jdXNlZCBBSS4iLCwsQVBJIGFjY2VzcyxVbml0ZWQgU3RhdGVzIG9mIEFtZXJpY2EsLCwsLCwyMDI1LTExLTI4IDExOjUzOjQ0KzAwOjAwLCwsLCwsSW5kdXN0cnksLCwsLFVucmVsZWFzZWQsLCwsLCwsLCwsLCwsTm8KS2ltaSBFeHBsb3JlcixMYW5ndWFnZSxMYW5ndWFnZSBtb2RlbGluZy9nZW5lcmF0aW9uLE1vb25zaG90LCwyMDI0LTAxLTAxLCxodHRwczovL3d3dy41M2FpLmNvbS9uZXdzL0xhcmdlTGFuZ3VhZ2VNb2RlbC8yMDI0MTAxMTM3MDEyLmh0bWwsLFNPVEEgaW1wcm92ZW1lbnQsIkhpZ2hlc3Qgc2NvcmUgYXQgU3VwZXJDTFVFIGJlbmNobWFyayBmb3IgIiJBSVNlYXJjaCIiIGluIHRlcm0gb2YgIiJCYXNpYyBDYXBhYmlsaXRpZXMgaHR0cHM6Ly93d3cuc3VwZXJjbHVlYWkuY29tLyIsLCwsLCwsLCwsLFVua25vd24sLCwsSG9zdGVkIGFjY2VzcyAobm8gQVBJKSxDaGluYSwsLCwsLDIwMjUtMTEtMjggMTE6NTM6NDQrMDA6MDAsLCwsLCxJbmR1c3RyeSwsLCwsVW5yZWxlYXNlZCwsLCwsLCwsLCwsLCxObwpRYXJhc3UtMTRCLExhbmd1YWdlLENoYXQsTGlnaHRibHVlLFBldGVyIERldmluZSwyMDIzLTEyLTI5LEthcmFzdSBhbmQgUWFyYXN1OiBUaGUgbmV3IHRvcCBKYXBhbmVzZSBDaGF0Ym90cywiaHR0cHM6Ly9ub3RlLmNvbS9wZXRlcl9saWdodGJsdWUvbi9uZTA4YTdjOGNjNDdhLCBodHRwczovL2h1Z2dpbmdmYWNlLmNvL2xpZ2h0Ymx1ZS9xYXJhc3UtMTRCLWNoYXQtcGx1cy11bmxlYXNoZWQiLCwsU09UQSBpbiBjbGFzcyBmb3IgSmFwYW5lc2UsMTQwMDAwMDAwMDAuMCwxNEIsLCw3MDAwMDAwMDAwLDdCIHRva2VucywsLE5WSURJQSBBMTAwIFNYTTQgNDAgR0IsLENvbmZpZGVudCwiSW4gdGhpcyBibG9nIHBvc3QsIHdlIGludHJvZHVjZSBLYXJhc3UgYW5kIFFhcmFzdSAtIHN0YXRlIG9mIHRoZSBhcnQgb3Blbi1zb3VyY2UgSmFwYW5lc2UgY2hhdGJvdHMuCgpUcnkgY2hhdHRpbmcgdG8gb3VyIGJlc3QgbW9kZWwsIFFhcmFzdSwgaGVyZSAoIGh0dHBzOi8vbGlnaHRibHVlLXFhcmFzdS5zZXJ2ZW8ubmV0LyApIQoKVGhlc2UgbW9kZWxzIGFyZSBhYmxlIHRvIGNoYXQgaW4gSmFwYW5lc2UgdG8gYSBoaWdoZXIgbGV2ZWwgdGhhbiBhbGwgb3RoZXIgYXZhaWxhYmxlIExMTXMgb2YgYSBzaW1pbGFyIHNpemUsIGFzIHJhdGVkIGJ5IGEgcG9wdWxhciBjb252ZXJzYXRpb24gYmVuY2htYXJrLiBJbiB0aGlzIGFydGljbGUsIHdlIGRlc2NyaWJlIHRoZSBkZXNpZ24gYW5kIGVuZ2luZWVyaW5nIHByb2Nlc3MgYmVoaW5kIGJ1aWxkaW5nIHRoZW0uIiwsLE9wZW4gd2VpZ2h0cyAodW5yZXN0cmljdGVkKSxKYXBhbixRd2VuLTE0Qiw1LjllKzIwLCI3QiBmaW5ldHVuZSB0b2tlbnM6CgpodHRwczovL2h1Z2dpbmdmYWNlLmNvL2xpZ2h0Ymx1ZS9xYXJhc3UtMTRCLWNoYXQtcGx1cy11bmxlYXNoZWQKCjdCICogMTRCICogNiA9IDUuOWUyMCIsLCwyMDI1LTExLTI4IDExOjUzOjQ0KzAwOjAwLCwsLCwsSW5kdXN0cnksLCwsLCxBcGFjaGUgMi4wLCwsLCwsLCwsLCwsWWVzCkNvUmUsIk1hdGhlbWF0aWNzLExhbmd1YWdlIiwiUXVhbnRpdGF0aXZlIHJlYXNvbmluZyxMYW5ndWFnZSBtb2RlbGluZy9nZW5lcmF0aW9uIixUc2luZ2h1YSBVbml2ZXJzaXR5LCJYaW55dSBaaHUsIEp1bmppZSBXYW5nLCBMaW4gWmhhbmcsIFl1eGlhbmcgWmhhbmcsIFJ1eWkgR2FuLCBKaWF4aW5nIFpoYW5nLCBZdWppdSBZYW5nIiwyMDIzLTEyLTI5LFNvbHZpbmcgTWF0aCBXb3JkIFByb2JsZW1zIHZpYSBDb29wZXJhdGl2ZSBSZWFzb25pbmcgaW5kdWNlZCBMYW5ndWFnZSBNb2RlbHMsaHR0cHM6Ly9hcnhpdi5vcmcvYWJzLzIyMTAuMTYyNTcsMTA5LjAsU09UQSBpbXByb3ZlbWVudCwiV2UgZXZhbHVhdGUgb3VyIENvUmUgZnJhbWV3b3JrIG9uIHNldmVyYWwgbWF0aGVtYXRpY2FsIHJlYXNvbmluZyBkYXRhc2V0cyBhbmQgYWNoaWV2ZSBkZWNlbnQgaW1wcm92ZW1lbnQgb3ZlciBzdGF0ZS1vZi10aGUtYXJ0IG1ldGhvZHMsIHVwIHRvIDkuNiUgaW5jcmVhc2Ugb3ZlciBiZXN0IGJhc2VsaW5lcy4iLDEyNDAwMDAwMDAwLjAsIiIiU2luY2UgdGhlIGRlZmF1bHQgc2V0dGluZyBjb25zaXN0cyBvZiB0d28gR1BULUogKDZCKSBhbmQgYSBEZUJFUlRhLWxhcmdlICgwLjRCKSwgd2Ugbm90ZSBvdXIgYmFja2JvbmUgYXMg4oCcR1BULUogMTJC4oCdLCB3aGljaCBpbXBsaWVzIGFyb3VuZCAxMi40IGJpbGxpb24gcGFyYW1ldGVycyBpbiB0b3RhbC4gIiIiLCwsLCwsLE5WSURJQSBBMTAwIFNYTTQgNDAgR0IsLFNwZWN1bGF0aXZlLCJMYXJnZS1zY2FsZSBwcmUtdHJhaW5lZCBsYW5ndWFnZSBtb2RlbHMgKFBMTXMpIGJyaW5nIG5ldyBvcHBvcnR1bml0aWVzIHRvIGNoYWxsZW5naW5nIHByb2JsZW1z</x:v>
      </x:c>
    </x:row>
    <x:row r="145" ht="18" customHeight="1">
      <x:c r="A145" s="17" t="n">
        <x:v>140</x:v>
      </x:c>
      <x:c r="B145" s="17" t="n">
        <x:v>310</x:v>
      </x:c>
      <x:c r="C145" s="160" t="str">
        <x:v>LCBlc3BlY2lhbGx5IHRob3NlIHRoYXQgbmVlZCBoaWdoLWxldmVsIGludGVsbGlnZW5jZSwgc3VjaCBhcyB0aGUgbWF0aCB3b3JkIHByb2JsZW0gKE1XUHMpLiBIb3dldmVyLCBkaXJlY3RseSBhcHBseWluZyBleGlzdGluZyBQTE1zIHRvIE1XUHMgY2FuIGZhaWwgYXMgdGhlIGdlbmVyYXRpb24gcHJvY2VzcyBsYWNrcyBzdWZmaWNpZW50IHN1cGVydmlzaW9uIGFuZCB0aHVzIGxhY2tzIGZhc3QgYWRhcHRpdml0eSBhcyBodW1hbnMuIFdlIG5vdGljZSB0aGF0IGh1bWFuIHJlYXNvbmluZyBoYXMgYSBkdWFsIHJlYXNvbmluZyBmcmFtZXdvcmsgdGhhdCBjb25zaXN0cyBvZiBhbiBpbW1lZGlhdGUgcmVhY3Rpb24gc3lzdGVtIChzeXN0ZW0gMSkgYW5kIGEgZGVsaWNhdGUgcmVhc29uaW5nIHN5c3RlbSAoc3lzdGVtIDIpLCB3aGVyZSB0aGUgZW50aXJlIHJlYXNvbmluZyBpcyBkZXRlcm1pbmVkIGJ5IHRoZWlyIGludGVyYWN0aW9uLiBUaGlzIGluc3BpcmVzIHVzIHRvIGRldmVsb3AgYSBjb29wZXJhdGl2ZSByZWFzb25pbmctaW5kdWNlZCBQTE0gZm9yIHNvbHZpbmcgTVdQcywgY2FsbGVkIENvb3BlcmF0aXZlIFJlYXNvbmluZyAoQ29SZSksIHJlc3VsdGluZyBpbiBhIGh1bWFuLWxpa2UgcmVhc29uaW5nIGFyY2hpdGVjdHVyZSB3aXRoIHN5c3RlbSAxIGFzIHRoZSBnZW5lcmF0b3IgYW5kIHN5c3RlbSAyIGFzIHRoZSB2ZXJpZmllci4gSW4gb3VyIGFwcHJvYWNoLCB0aGUgZ2VuZXJhdG9yIGlzIHJlc3BvbnNpYmxlIGZvciBnZW5lcmF0aW5nIHJlYXNvbmluZyBwYXRocywgYW5kIHRoZSB2ZXJpZmllcnMgYXJlIHVzZWQgdG8gc3VwZXJ2aXNlIHRoZSBldmFsdWF0aW9uIGluIG9yZGVyIHRvIG9idGFpbiByZWxpYWJsZSBmZWVkYmFjayBmb3IgdGhlIGdlbmVyYXRvci4gV2UgZXZhbHVhdGUgb3VyIENvUmUgZnJhbWV3b3JrIG9uIHNldmVyYWwgbWF0aGVtYXRpY2FsIHJlYXNvbmluZyBkYXRhc2V0cyBhbmQgYWNoaWV2ZSBkZWNlbnQgaW1wcm92ZW1lbnQgb3ZlciBzdGF0ZS1vZi10aGUtYXJ0IG1ldGhvZHMsIHVwIHRvIDkuNiUgaW5jcmVhc2Ugb3ZlciBiZXN0IGJhc2VsaW5lcy4iLCwsVW5yZWxlYXNlZCxDaGluYSxHUFQtSi02QiwsLCwsMjAyNi0wNS0yNSAxMjoyODoxMSswMDowMCwsLCwsLEFjYWRlbWlhLCwsLCxPcGVuIChub24tY29tbWVyY2lhbCksIm5vIGNsZWFyIGxpY2Vuc2UKaHR0cHM6Ly9naXRodWIuY29tL1RpYW5Ib25nWlhZL0NvUmUiLCwsLCwsLCwsLCwsTm8KTWVuZ3ppLUNvZGUtNi43QixMYW5ndWFnZSwiTGFuZ3VhZ2UgbW9kZWxpbmcvZ2VuZXJhdGlvbixRdWVzdGlvbiBhbnN3ZXJpbmcsQ29kZSBnZW5lcmF0aW9uIixMYW5nYm9hdCwsMjAyMy0xMi0yOCwi5r6c6Iif56eR5oqA6YCa6L+H55Sf5oiQ5byP5Lq65bel5pm66IO95aSH5qGI5bm26YeN56OF5Y+R5biD5paw54mI5a2f5a2QR1BULemHkeiejeaooeWei+WSjOWtn+WtkEdQVC1Db2Rl5qih5Z6LCiIsaHR0cHM6Ly93d3cubGFuZ2JvYXQuY29tL2VuL3BvcnRhbC9tZW5nemktZ3B0LCwsLDY3MDAwMDAwMDAuMCwsLCwsLCwsLCxDb25maWRlbnQsLCwsLENoaW5hLCwsLCwsMjAyNS0xMS0yOCAxMTo1Mzo0NCswMDowMCwsLCwsLEluZHVzdHJ5LCwsLCwsLCwsLCwsLCwsLCwsCk1lbmd6aUdQVC1HZW5lcmFsLTEzQixMYW5ndWFnZSwiTGFuZ3VhZ2UgbW9kZWxpbmcvZ2VuZXJhdGlvbixRdWVzdGlvbiBhbnN3ZXJpbmciLExhbmdib2F0LCwyMDIzLTEyLTI4LCLmvpzoiJ/np5HmioDpgJrov4fnlJ/miJDlvI/kurrlt6Xmmbrog73lpIfmoYjlubbph43no4Xlj5HluIPmlrDniYjlrZ/lrZBHUFQt6YeR6J6N5qih5Z6L5ZKM5a2f5a2QR1BULUNvZGXmqKHlnosKIixodHRwczovL2h1Yi5iYWFpLmFjLmNuL3ZpZXcvMzM4OTUsLCwsMTMwMDAwMDAwMDAuMCwsLCwsLCwsLCxDb25maWRlbnQsLCwsLENoaW5hLCwsLCwsMjAyNS0xMS0yOCAxMTo1Mzo0NCswMDowMCwsLCwsLEluZHVzdHJ5LCwsLCwsLCwsLCwsLCwsLCwsCkVseXphLExhbmd1YWdlLCJMYW5ndWFnZSBtb2RlbGluZy9nZW5lcmF0aW9uLENoYXQiLEVseXphLCJBa2lyYSBTYXNha2ksIE1hc2F0byBIaXJha2F3YSwgU2hpbnRhcm8gSG9yaWUsIFRvbW9ha2kgTmFrYW11cmEsIFBhc3NhZ2xpYSBoaW1zZWxmLCBEYWlzdWtlIE9iYSAoaW50ZXJuKSIsMjAyMy0xMi0yNywsaHR0cHM6Ly9odWdnaW5nZmFjZS5jby9lbHl6YS9FTFlaQS1qYXBhbmVzZS1MbGFtYS0yLTEzYiwsLCwxMzAwMDAwMDAwMC4wLDEzQiwsLDIwMTgwMDAwMDAwMDAsLCwsLCxMaWtlbHksLCwsT3BlbiB3ZWlnaHRzIChyZXN0cmljdGVkIHVzZSksSmFwYW4sTGxhbWEgMi0xM0IsMS40MDRlKzIxLDZORCA9IDYqMTNCKjE4Qj0xNDA0KjEwXjE4PTEuNCoxMF4yMSwsLDIwMjUtMTEtMjggMTE6NTM6NDQrMDA6MDAsLCwsLCxJbmR1c3RyeSwsLCwsLExsYW1hIDIgbGljZW5zZSwsLCwsLCxPcGVyYXRpb24gY291bnRpbmcsLCwsLFllcwoiWmh1aGFpLTEzQgoiLCwsWmh1amlhbiBJbnRlbGxpZ2VuY2UsLDIwMjMtMTItMjcsZW1vdGlib3QtaW5jL1podWhhaS0xM0IsaHR0cHM6Ly9naXRodWIuY29tL2Vtb3RpYm90LWluYy9aaHVoYWktMTNCLCwsLDEzMDAwMDAwMDAwLjAsLCwsLDEuMiB0cmlsbGlvbiB0b2tlbnMsLCwsLENvbmZpZGVudCwsLCwsQ2hpbmEsLCwsLCwyMDI1LTExLTI4IDExOjUzOjQ0KzAwOjAwLCwsLCwsSW5kdXN0cnksLCwsLCwsLCwsLCwsLCwsLCwKTm91cy1IZXJtZXMtMi1ZaS0zNEIsTGFuZ3VhZ2UsIkxhbmd1YWdlIG1vZGVsaW5nL2dlbmVyYXRpb24sUXVlc3Rpb24gYW5zd2VyaW5nIixOb3VzIFJlc2VhcmNoLCwyMDIzLTEyLTI1LE5vdXMgSGVybWVzIDIgLSBZaS0zNEIsaHR0cHM6Ly9odWdnaW5nZmFjZS5jby9Ob3VzUmVzZWFyY2gvTm91cy1IZXJtZXMtMi1ZaS0zNEIsLCwsMzQwMDAwMDAwMDAuMCwzNEIsLCwsLCwsLCxDb25maWRlbnQsIk5vdXMgSGVybWVzIDIgLSBZaS0zNEIgaXMgYSBzdGF0ZSBvZiB0aGUgYXJ0IFlpIEZpbmUtdHVuZS4KCk5vdXMgSGVybWVzIDIgWWkgMzRCIHdhcyB0cmFpbmVkIG9uIDEsMDAwLDAwMCBlbnRyaWVzIG9mIHByaW1hcmlseSBHUFQtNCBnZW5lcmF0ZWQgZGF0YSwgYXMgd2VsbCBhcyBvdGhlciBoaWdoIHF1YWxpdHkgZGF0YSBmcm9tIG9wZW4gZGF0YXNldHMgYWNyb3NzIHRoZSBBSSBsYW5kc2NhcGUuIiwsLE9wZW4gd2VpZ2h0cyAodW5yZXN0cmljdGVkKSxVbml0ZWQgU3RhdGVzIG9mIEFtZXJpY2EsWWktMzRCLCwsLCwyMDI1LTExLTI4IDExOjUzOjQ0KzAwOjAwLCwsLCwsSW5kdXN0cnksLCwsLFVucmVsZWFzZWQsImFwYWNoZSAyLjAKCmh0dHBzOi8vaHVnZ2luZ2ZhY2UuY28vTm91c1Jlc2VhcmNoL05vdXMtSGVybWVzLTItWWktMzRCIiwsLCwsLCwsTm91c1Jlc2VhcmNoLCwsLFllcwpTb2xhci0xMC43QiAoU29sYXIgTWluaSksTGFuZ3VhZ2UsIkNoYXQsTGFuZ3VhZ2UgbW9kZWxpbmcvZ2VuZXJhdGlvbixRdWVzdGlvbiBhbnN3ZXJpbmciLFVwc3RhZ2UsIkRhaHl1biBLaW0sIENoYW5qdW4gUGFyaywgU2FuZ2hvb24gS2ltLCBXb25zdW5nIExlZSwgV29uaG8gU29uZywgWXVuc3UgS2ltLCBIeWVvbndvbyBLaW0sIFl1bmdpIEtpbSwgSHllb25qdSBMZWUsIEppaG9vIEtpbSwgQ2hhbmdiYWUgQWhuLCBTZW9uZ2hvb24gWWFuZywgU3VreXVuZyBMZWUsIEh5dW5ieXVuZyBQYXJrLCBHeW91bmdqaW4gR2ltLCBNaWt5b3VuZyBDaGEsIEh3YWxzdWsgTGVlLCBTdW5naHVuIEtpbSIsMjAyMy0xMi0yMyxTT0xBUiAxMC43QjogU2NhbGluZyBMYXJnZSBMYW5ndWFnZSBNb2RlbHMgd2l0aCBTaW1wbGUgeWV0IEVmZmVjdGl2ZSBEZXB0aCBVcC1TY2FsaW5nLGh0dHBzOi8vYXJ4aXYub3JnL2Ficy8yMzEyLjE1MTY2LDIxNi4wLCwiYmVzdCBpbiBjb21wdXRlIGNsYXNzOiAKCiIiV2UgaW50cm9kdWNlIFNPTEFSLTEwLjdCLCBhbiBhZHZhbmNlZCBsYXJnZSBsYW5ndWFnZSBtb2RlbCAoTExNKSB3aXRoIDEwLjcgYmlsbGlvbiBwYXJhbWV0ZXJzLCBkZW1vbnN0cmF0aW5nIHN1cGVyaW9yIHBlcmZvcm1hbmNlIGluIHZhcmlvdXMgbmF0dXJhbCBsYW5ndWFnZSBwcm9jZXNzaW5nIChOTFApIHRhc2tzLiBJdCdzIGNvbXBhY3QsIHlldCByZW1hcmthYmx5IHBvd2VyZnVsLCBhbmQgZGVtb25zdHJhdGVzIHVucGFyYWxsZWxlZCBzdGF0ZS1vZi10aGUtYXJ0IHBlcmZvcm1hbmNlIGluIG1vZGVscyB3aXRoIHBhcmFtZXRlcnMgdW5kZXIgMzBCLiIiCgpodHRwczovL2h1Z2dpbmdmYWNlLmNvL3Vwc3RhZ2UvU09MQVItMTAuN0ItdjEuMCIsMTA3MDAwMDAwMDAuMCwxMC43QiwsLCwsLCwsLExpa2VseSwiV2UgaW50cm9kdWNlIFNPTEFSIDEwLjdCLCBhIGxhcmdlIGxhbmd1YWdlIG1vZGVsIChMTE0pIHdpdGggMTAuNyBiaWxsaW9uIHBhcmFtZXRlcnMsIGRlbW9uc3RyYXRpbmcgc3VwZXJpb3IgcGVyZm9ybWFuY2UgaW4gdmFyaW91cyBuYXR1cmFsIGxhbmd1YWdlIHByb2Nlc3NpbmcgKE5MUCkgdGFza3MuIEluc3BpcmVkIGJ5IHJlY2VudCBlZmZvcnRzIHRvIGVmZmljaWVudGx5IHVwLXNjYWxlIExMTXMsIHdlIHByZXNlbnQgYSBtZXRob2QgZm9yIHNjYWxpbmcgTExNcyBjYWxsZWQgZGVwdGggdXAtc2NhbGluZyAoRFVTKSwgd2hpY2ggZW5jb21wYXNzZXMgZGVwdGh3aXNlIHNjYWxpbmcgYW5kIGNvbnRpbnVlZCBwcmV0cmFpbmluZy4gSW4gY29udHJhc3QgdG8gb3RoZXIgTExNIHVwLXNjYWxpbmcgbWV0aG9kcyB0aGF0IHVzZSBtaXh0dXJlLW9mLWV4cGVydHMsIERVUyBkb2VzIG5vdCByZXF1aXJlIGNvbXBsZXggY2hhbmdlcyB0byB0cmFpbiBhbmQgaW5mZXJlbmNlIGVmZmljaWVudGx5LiBXZSBzaG93IGV4cGVyaW1lbnRhbGx5IHRoYXQgRFVTIGlzIHNpbXBsZSB5ZXQgZWZmZWN0aXZlIGluIHNjYWxpbmcgdXAgaGlnaC1wZXJmb3JtYW5jZSBMTE1zIGZyb20gc21hbGwgb25lcy4gQnVpbGRpbmcgb24gdGhlIERVUyBtb2RlbCwgd2UgYWRkaXRpb25hbGx5IHByZXNlbnQgU09MQVIgMTAuN0ItSW5zdHJ1Y3QsIGEgdmFyaWFudCBmaW5lLXR1bmVkIGZvciBpbnN0cnVjdGlvbi1mb2xsb3dpbmcgY2FwYWJpbGl0aWVzLCBzdXJwYXNzaW5nIE1peHRyYWwtOHg3Qi1JbnN0cnVjdC4gU09MQVIgMTAuN0IgaXMgcHVibGljbHkgYXZhaWxhYmxlIHVuZGVyIHRoZSBBcGFjaGUgMi4wIGxpY2Vuc2UsIHByb21vdGluZyBicm9hZCBhY2Nlc3MgYW5kIGFwcGxpY2F0aW9uIGluIHRoZSBMTE0gZmllbGQuIiwsLE9wZW4gd2VpZ2h0cyAodW5yZXN0cmljdGVkKSxLb3JlYSAoUmVwdWJsaWMgb2YpLE1pc3RyYWwgN0IsLFRoZXkgaW50ZWdyYXRlIE1pc3RyYWwgN0Igd2VpZ2h0cyBpbnRvIGEgbGFyZ2VyIG1vZGVsLiBUaGV5IGRvbid0IHN0YXRlIHRva2VuIGNvdW50IGZvciBjb250aW51ZWQgcHJldHJhaW5pbmcvZmluZS10dW5pbmcsLCwyMDI2LTA1LTI1IDEyOjI4OjExKzAwOjAwLCwsLCwsSW5kdXN0cnksLCwsLFVucmVsZWFzZWQsIkFwYWNoZSAyLjAsIGJ1dCBpbnN0cnVjdCB2ZXJzaW9uIGlzIG5vbi1jb21tZXJjaWFsCmh0dHBzOi8vaHVnZ2luZ2ZhY2UuY28vdXBzdGFnZS9TT0xBUi0xMC43Qi12MS4wIiwsLCwsLCwsdXBzdGFnZSwsLCxZZXMKR1FBLTgtWFhMLExhbmd1YWdlLCJUZXh0IHN1bW1hcml6YXRpb24sTGFuZ3VhZ2UgbW9kZWxpbmcvZ2VuZXJhdGlvbixUcmFuc2xhdGlvbiIsR29vZ2xlIFJlc2VhcmNoLCJKb3NodWEgQWluc2xpZSwgSmFtZXMgTGVlLVRob3JwLCBNaWNoaWVsIGRlIEpvbmcsIFl1cnkgWmVtbHlhbnNraXksIEZlZGVyaWNvIExlYnLDs24sIFN1bWl0IFNhbmdoYWkiLDIwMjMtMTItMjMsR1FBOiBUcmFpbmluZyBHZW5lcmFsaXplZCBNdWx0aS1RdWVyeSBUcmFuc2Zvcm1lciBNb2RlbHMgZnJvbSBNdWx0aS1IZWFkIENoZWNrcG9pbnRzLGh0dHBzOi8vYXJ4aXYub3JnL2Ficy8yMzA1LjEzMjQ1LCxIaXN0b3JpY2FsIHNpZ25pZmljYW5jZSx0aGUgcGFwZXIgaW50cm9kdWNlZCBncm91cGVkLXF1ZXJ5IGF0dGVudGlvbiwxMTAwMDAwMDAwMC4wLHNhbWUgYXMgYmFzZSBtb2RlbCwzLjQ5MTI4OTZlKzIyLDMuM2UrMjIgRkxPUCBbYmFzZSBtb2RlbF0gKyAxLjkxMjg5NmUrMjEgRkxPUCA9IDMuNDkxMjg5NmUrMjIgRkxPUCwsLCwiIiJGb3IgzrEgPSAwLjA1LCB0cmFpbmluZyB0b29rIGFwcHJveGltYXRlbHkgNjAwIFRQVXYzIGNoaXAtZGF5cyIiCj0gMTQ0MDAgY2hpcC1ob3VycyIsR29vZ2xlIFRQVSB2MywsQ29uZmlkZW50LCJNdWx0aS1xdWVyeSBhdHRlbnRpb24gKE1RQSksIHdoaWNoIG9ubHkgdXNlcyBhIHNpbmdsZSBrZXktdmFsdWUgaGVhZCwgZHJhc3RpY2FsbHkgc3BlZWRzIHVwIGRlY29kZXIgaW5mZXJlbmNlLiBIb3dldmVyLCBNUUEgY2FuIGxlYWQgdG8gcXVhbGl0eSBkZWdyYWRhdGlvbiwgYW5kIG1vcmVvdmVyIGl0IG1heSBub3QgYmUgZGVzaXJhYmxlIHRvIHRyYWluIGEgc2VwYXJhdGUgbW9kZWwganVzdCBmb3IgZmFzdGVyIGluZmVyZW5jZS4gV2UgKDEpIHByb3Bvc2UgYSByZWNpcGUgZm9yIHVwdHJhaW5pbmcgZXhpc3RpbmcgbXVsdGktaGVhZCBsYW5ndWFnZSBtb2RlbCBjaGVja3BvaW50cyBpbnRvIG1vZGVscyB3aXRoIE1RQSB1c2luZyA1JSBvZiBvcmlnaW5hbCBwcmUtdHJhaW5pbmcgY29tcHV0ZSwgYW5kICgyKSBpbnRyb2R1Y2UgZ3JvdXBlZC1xdWVyeSBhdHRlbnRpb24gKEdRQSksIGEgZ2VuZXJhbGl6YXRpb24gb2YgbXVsdGktcXVlcnkgYXR0ZW50aW9uIHdoaWNoIHVzZXMgYW4gaW50ZXJtZWRpYXRlIChtb3JlIHRoYW4gb25lLCBsZXNzIHRoYW4gbnVtYmVyIG9mIHF1ZXJ5IGhlYWRzKSBudW1iZXIgb2Yga2V5LXZhbHVlIGhlYWRzLiBXZSBzaG93IHRoYXQgdXB0cmFpbmVkIEdRQSBhY2hpZXZlcyBxdWFsaXR5IGNsb3NlIHRvIG11bHRpLWhlYWQgYXR0ZW50aW9uIHdpdGggY29tcGFyYWJsZSBzcGVlZCB0byBNUUEuIiwsLFVucmVsZWFzZWQsVW5pdGVkIFN0YXRlcyBvZiBBbWVyaWNhLFQ1LTExQiwsMTIzMDAwMDAwMDAwMDAwIEZMT1AvR1BVL3NlYyAqIDE0NDAwIEdQVS1ob3VycyAqIDM2MDAgc2VjIC8gaG91ciAqIDAuMyBbYXNzdW1lZCB1dGlsaXphdGlvbl0gPSAxLjkxMjg5NmUrMjEgRkxPUCwsLDIwMjUtMTEtMjggMTE6NTM6NDQrMDA6MDAsLCwsLCxJbmR1c3RyeSwsLCwxNDQwMC4wLE9wZW4gc291cmNlLCJBcGFjaGUgMi4wCmh0dHBzOi8vZ2l0aHViLmNvbS9nb29nbGUvZmxheGZvcm1lciIsLCwsLCwsSGFyZHdhcmUsLCwsLE5vCllhWWkgMi4wLExhbmd1YWdlLExhbmd1YWdlIG1vZGVsaW5nL2dlbmVyYXRpb24sWWF5aSAoV2VuZ2UpLCJZaW4gTHVvLCBRaW5nY2hhbyBLb25nLCBOYW4gWHUsIEppYSBDYW8sIEJhbyBIYW8sIEJhb3l1IFF1LCBCbyBDaGVuLCBDaGFvIFpodSBDaGVueWFuZyBaaGFvLCBEb25nbGVpIFpoYW5nLCBGYW4gRmVuZywgRmVpZmVpIFpoYW8sIEhhaWxvbmcgU3VuLCBIYW54dWFuIFlhbmcsIEhhb2p1biBQYW4sIEhvbmd5dSBMaXUsIEppYW5iaW4gR3VvLCBKaWFuZ3RhbyBEdSwgSmluZ3lpIFdhbmcsIEp1bmZlbmcgTGksIExlaSBTdW4sIExpZHVvIExpdSwgTGlmZW5nIERvbmcsIExpbGkgTGl1LCBMaW4gV2FuZywgTGl3ZW4gWmhhbmcsIE1pbnpoZW5nIFdhbmcsIFBpbiBXYW5nLCBQaW5nIFl1LCBRaW5neGlhbyBMaSwgUnVpIFlhbiwgUnVpIFpvdSwgUnVpcXVuIExpLCBUYWl3ZW4gSHVhbmcsIFhpYW9kb25nIFdhbmcsIFhpYW9mZWkgV3UsIFhpbiBQZW5nLCBYaW5hIFpoYW5nLCBYaW5nIEZhbmcsIFhpbmdsaW4gWGlhbywgWWFubmkgSGFvLCBZYW8gRG9uZywgWWlnYW5nIFdhbmcsIFlpbmcgTGl1LCBZb25neXUgSmlhbmcsIFl1bmdhbiBXYW5nLCBZdXFpIFdhbmcsIFpoYW5nc2hlbmcgV2FuZywgWmhhb3hpbiBZdSwgWmhlbiBMdW8sIFdlbmppIE1hbywgTGVpIFdhbmcsIERhanVuIFplbmciLDIwMjMtMTItMjIsIllBWUkgMjogTXVsdGlsaW5ndWFsIE9wZW4tU291cmNlIExhcmdlIExhbmd1YWdlIE1vZGVscwoiLGh0dHBzOi8vYXJ4aXYub3JnL2Ficy8yMzEyLjE0ODYydjEsOC4wLCwsMzAwMDAwMDAwMDAuMCwsNC43N2UrMjMsMTAwMCBBODAwIEdQVXMsLCwsNiozMDAwMDAwMDAwMCoyNjUwMDAwMDAwMDAwPTQuNzdlKzIzLE5WSURJQSBBODAwIFBDSWUgNDAgR0IsLExpa2VseSwiSW4gdGhpcyB0ZWNobmljYWwgcmVwb3J0LCB3ZSBwcm9wb3NlIFlBWUkgMiwgaW5jbHVkaW5nIGJvdGggYmFzZSBhbmQgY2hhdCBtb2RlbHMsIHdpdGggMzAgYmlsbGlvbiBwYXJhbWV0ZXJzLiBZQVlJIDIgaXMgcHJlLXRyYWluZWQgZnJvbSBzY3JhdGNoIG9uIGEgbXVsdGlsaW5ndWFsIGNvcnB1cyB3aGljaCBjb250YWlucyAyLjY1IHRyaWxsaW9uIHRva2VucyBmaWx0ZXJlZCBieSBvdXIgcHJlLXRyYWluaW5nIGRhdGEgcHJvY2Vzc2luZyBwaXBlbGluZS4iLDEuMCwsT3BlbiB3ZWlnaHRzIChyZXN0cmljdGVkIHVzZSksQ2hpbmEsLCwsMTAwMC4wLCwyMDI2LTA1LTI1IDEyOjI4OjEwKzAwOjAwLCwsLCwsSW5kdXN0cnksLCwsLE9wZW4gc291cmNlLCJ1bmNsZWFyIGxpY2Vuc2UKaHR0cHM6Ly9odWdnaW5nZmFjZS5jby93ZW5nZS1yZXNlYXJjaC95YXlpMi0zMGIKCnRoaXMgbGljZW5zZSBmaWxlIGh0dHBzOi8vZ2l0aHViLmNvbS93ZW5nZS1yZXNlYXJjaC9ZQVlJMi9ibG9iL21haW4vQ09NTUVSQ0lBTF9MSUNFTlNFCnByb2hpYml0cyBwYXJ0aWN1bGFyIHVzYWdlIChpLmUuIG1pbGl0YXJ5LCBkaXJlY3QgY29tcGV0aXRvcnMpIApUbyB1c2UgWUFZSTIgbW9kZWxzIGNvbW1lcmNpYWxseSwgeW91IG11c3QgYXBwbHkgZm9yIGEgY29tbWVyY2lhbCBsaWNlbnNlLgoKYXBhY2hlIDIuMCBmb3IgY29kZSIsVHJ1ZSwsLCwsNDk1NDg3Ljc2NzQ2MDc5Mjg1LCx3ZW5nZS1yZXNlYXJjaCwsLCxZZXMKRnVsdSBHdWEgKOemj+emhOeTnCksSW1hZ2UgZ2VuZXJhdGlvbixJbWFnZSBnZW5lcmF0aW9uLEJ5dGVEYW5jZSwic3BlY2lmaWNhbGx5IGRldmVsb3BlZCBieSBCZWlqaW5nIFpoaXRpYW8gTmV0d29yayBUZWNobm9sb2d5IENvLiwgTHRkLiwgd2hpY2ggaXMgY29udHJvbGxlZCBieSBCeXRlRGFuY2UiLDIwMjMtMTItMjIsQ0FDIHJlZ2lzdHJ5LGh0dHBzOi8vd2ViLmFyY2hpdmUub3JnL3dlYi8yMDI1MDcwODE1Mzc0NC9odHRwczovL2R0emVkLmNvbS9pc3N1ZXMvMjAyNC8wNC8xMDExNi8sLCwsLCwsLCwsLCwsLFVua25vd24sLCwsLENoaW5hLCwsLCwsMjAyNi0wMi0xMSAxOToyNjoyNyswMDowMCwsLCwsLEluZHVzdHJ5LCwsLCwsLCwsLCwsLCwsLCwsClZpZGVvUG9ldCwiVmlkZW8sTGFuZ3VhZ2UsQXVkaW8iLCJWaWRlbyBnZW5lcmF0aW9uLEF1ZGlvIGdlbmVyYXRpb24sVGV4dC10by12aWRlbyxJbWFnZS10by12aWRlbyxWaWRlby10by12aWRlbyIsIkdvb2dsZSBSZXNlYXJjaCxDYXJuZWdpZSBNZWxsb24gVW5pdmVyc2l0eSAoQ01VKSxHb29nbGUgRGVlcE1pbmQiLCJEYW4gS29uZHJhdHl1aywgTGlqdW4gWXUsIFhpdXllIEd1LCBKb3PDqSBMZXphbWEsIEpvbmF0aGFuIEh1YW5nLCBHcmFudCBTY2hpbmRsZXIsIFJhY2hlbCBIb3JudW5nLCBWaWdobmVzaCBCaXJvZGthciwgSmltbXkgWWFuLCBNaW5nLUNoYW5nIENoaXUsIEtyaXNobmEgU29tYW5kZXBhbGxpLCBIYXNzYW4gQWtiYXJpLCBZYWlyIEFsb24sIFlvbmcgQ2hlbmcsIEpvc2ggRGlsbG9uLCBBZ3JpbSBHdXB0YSwgTWVlcmEgSGFobiwgQW5qYSBIYXV0aCwgRGF2aWQgSGVuZG9uLCBBbG9uc28gTWFydGluZXosIERhdmlkIE1pbm5lbiwgTWlraGFpbCBTaXJvdGVua28sIEtpaHl1ayBTb2huLCBYdWFuIFlhbmcsIEhhcnR3aWcgQWRhbSwgTWluZy1Ic3VhbiBZYW5nLCBJcmZhbiBFc3NhLCBIdWlzaGVuZyBXYW5nLCBEYXZpZCBBLiBSb3NzLCBCcnlhbiBTZXlib2xkLCBMdSBKaWFuZyIsMjAyMy0xMi0yMSxWaWRlb1BvZXQ6IEEgTGFyZ2UgTGFuZ3VhZ2UgTW9kZWwgZm9yIFplcm8tU2hvdCBWaWRlbyBHZW5lcmF0aW9uLCJodHRwczovL2FyeGl2Lm9yZy9hYnMvMjMxMi4xNDEyNQpodHRwczovL3NpdGVzLnJlc2VhcmNoLmdvb2dsZS92aWRlb3BvZXQvIiw0NzQuMCwsIkJlYXRzIG91dCBhbGwgY29tcGV0aW5nIHZpZGVvIGdlbmVyYXRpb24gc3lzdGVtcyBpbiBzdWJqZWN0aXZlIGV2YWx1YXRpb25zIGFjcm9zcyBzZXZlcmFsIGNhdGVnb3JpZXMuIAoKTm90YWJseSwgTHVtaWVyZSB3aW5zIGZvciAiIlZpZGVvIHF1YWxpdHkiIiAocHJlc3VtYWJseSB0aGUgbWFpbiBtZXRyaWMpLCBob3dldmVyIHRoaXMgY29tcGFyaXNvbiBpcyBvbmx5IG1hZGUgaW4gcmV2aXNlZCB2ZXJzaW9ucyBvZiB0aGUgcGFwZXIg4oCTIFZpZGVvUG9ldCB3YXMgcmVsZWFzZWQgYSBjb3VwbGUgb2YgbW9udGhzIGJlZm9yZSBMdW1pZXJlLiIsODAwMDAwMDAwMC4wLEJpZ2dlc3QgbW9kZWwgaGFzIDhCIHBhcmFtZXRlcnM7IHRoZXJlIGFyZSBhbHNvIGV4cGVyaW1lbnRzIHdpdGggMzAwTSBhbmQgMUIgbW9kZWxzLiwsIk5vdCBkaXJlY3RseSBjYWxjdWxhYmxlLCBzaW5jZSB3ZSBkb24ndCBrbm93IGhvdyBtYW55IGVwb2NocyB0aGUgbWFpbiBtb2RlbCB3YXMgdHJhaW5lZCBmb3IuIAoKRnJvbSBzZWN0aW9uIDUuMjogIiJXZSBpbnZlc3RpZ2F0ZSB0aGUgbGVhcm5pbmcgY2FwYWJpbGl0aWVzIG9mIGRpZmZlcmVudCBjb21iaW5hdGlvbnMgb2YgcHJldHJhaW5pbmcgdGFza3MgdXNpbmcgYSBtb2RlbCB3aXRoIDMwMCBtaWxsaW9uIHBhcmFtZXRlcnMuIEFsbCB0YXNrIGNvbWJpbmF0aW9ucyBhcmUgdHJhaW5lZCB1c2luZyBhIGxlYXJuaW5nIHJhdGUgb2YgMTBe4oiSMyBmb3IgdGhlIHNhbWUgbnVtYmVyIG9mIHN0ZXBzICgzMDBrKSB3aXRoIGEgYmF0Y2ggc2l6ZSBvZiAxMDI0Li4uIFRoZSBsYXN0IHJvdywg4oCcQUxMICg4QinigJ0sIGlzIHRoZSBtb2RlbCB3aXRoIDggYmlsbGlvbiBwYXJhbWV0ZXJzLCB0cmFpbmVkIG9uIHRoZSBwcmV0cmFpbmluZyB0YXNrcyBhcyBkaXNjdXNzZWQgaW4gU2VjdGlvbiAzIGFuZCB1dGlsaXplZCBzaWduaWZpY2FudGx5IG1vcmUgY29tcHV0ZS4iIgoKQ29tcHV0ZSBwZXIgZXBvY2ggKDJUIHRva2VucykgY2FuIGJlIGVzdGltYXRlZCBhcyA5LjZlMjI6CjIgKiA4QiBjb25uZWN0aW9ucyAqIDMgKiAyVCB0b2tlbnMgPSA5LjZlMjIiLDIwMDAwMDAwMDAwMDAsIlNlY3Rpb24gNS4xOiAiIldlIHRyYWluIG9uIGEgdG90YWwgb2YgMUIgaW1hZ2UtdGV4dCBwYWlycyBhbmQg4oi8MjcwTSB2aWRlb3MgKOKIvDEwME0gd2l0aCBwYWlyZWQgdGV4dCwgb2Ygd2hpY2gg4oi8NTBNIGFyZSB1c2VkIGZvciBoaWdoLXF1YWxpdHkgZmluZXR1bmluZywgYW5kIOKIvDE3ME0gd2l0aCBwYWlyZWQgYXVkaW8pIGZyb20gdGhlIHB1YmxpYyBpbnRlcm5ldCBhbmQgb3RoZXIgc291cmNlcywgaS5lLiBhcm91bmQgMiB0cmlsbGlvbiB0b2tlbnMgYWNyb3NzIGFsbCBtb2RhbGl0aWVzLiIiIiwsLCxTZWxmLXN1cGVydmlzZWQgbGVhcm5pbmcsQ29uZmlkZW50LCJXZSBwcmVzZW50IFZpZGVvUG9ldCwgYSBsYW5ndWFnZSBtb2RlbCBjYXBhYmxlIG9mIHN5bnRoZXNpemluZyBoaWdoLXF1YWxpdHkgdmlkZW8sIHdpdGggbWF0Y2hpbmcgYXVkaW8sIGZyb20gYSBsYXJnZSB2YXJpZXR5IG9mIGNvbmRpdGlvbmluZyBzaWduYWxzLiBWaWRlb1BvZXQgZW1wbG95cyBhIGRlY29kZXItb25seSB0cmFuc2Zvcm1lciBhcmNoaXRlY3R1cmUgdGhhdCBwcm9jZXNzZXMgbXVsdGltb2RhbCBpbnB1dHMgLS0gaW5jbHVkaW5nIGltYWdlcywgdmlkZW9zLCB0ZXh0LCBhbmQgYXVkaW8uIFRoZSB0cmFpbmluZyBwcm90b2NvbCBmb2xsb3dzIHRoYXQgb2YgTGFyZ2UgTGFuZ3VhZ2UgTW9kZWxzIChMTE1zKSwgY29uc2lzdGluZyBvZiB0d28gc3RhZ2VzOiBwcmV0cmFpbmluZyBhbmQgdGFzay1zcGVjaWZpYyBhZGFwdGF0aW9uLiBEdXJpbmcgcHJldHJhaW5pbmcsIFZpZGVvUG9ldCBpbmNvcnBvcmF0ZXMgYSBtaXh0dXJlIG9mIG11bHRpbW9kYWwgZ2VuZXJhdGl2ZSBvYmplY3RpdmVzIHdpdGhpbiBhbiBhdXRvcmVncmVzc2l2ZSBUcmFuc2Zvcm1lciBmcmFtZXdvcmsuIFRoZSBwcmV0cmFpbmVkIExMTSBzZXJ2ZXMgYXMgYSBmb3VuZGF0aW9uIHRoYXQgY2FuIGJlIGFkYXB0ZWQgZm9yIGEgcmFuZ2Ugb2YgdmlkZW8gZ2VuZXJhdGlvbiB0YXNrcy4gV2UgcHJlc2VudCBlbXBpcmljYWwgcmVzdWx0cyBkZW1vbnN0cmF0aW5nIHRoZSBtb2RlbCdzIHN0YXRlLW9mLXRoZS1hcnQgY2FwYWJpbGl0aWVzIGluIHplcm8tc2hvdCB2aWRlbyBnZW5lcmF0aW9uLCBzcGVjaWZpY2FsbHkgaGlnaGxpZ2h0aW5nIFZpZGVvUG9ldCdzIGFiaWxpdHkgdG8gZ2VuZXJhdGUgaGlnaC1maWRlbGl0eSBtb3Rpb25zLiIsLCxVbnJlbGVhc2VkLCJVbml0ZWQgU3RhdGVzIG9mIEFtZXJpY2EsVW5pdGVkIFN0YXRlcyBvZiBBbWVyaWNhLFVuaXRlZCBTdGF0ZXMgb2YgQW1lcmljYSIsLCwsLCwyMDI2LTA1LTI1IDEyOjI4OjEwKzAwOjAwLCwsLCwsIkluZHVzdHJ5LEFjYWRlbWlhLEluZHVzdHJ5IiwsLCwsLCwsLCwsLCwsLCwsLE5vCm5la29tYXRhLTE0YixMYW5ndWFnZSxMYW5ndWFnZSBnZW5lcmF0aW9uLHJpbm5hLCJUaWFueXUgWmhhbywgQWtpbyBLYWdhLCBLZWkgU2F3YWRhIiwyMDIzLTEyLTIxLHJpbm5hL25la29tYXRhLTE0YixodHRwczovL2FyeGl2Lm9yZy9hYnMvMjQwNC4wMTY1NywzNS4wLFNPVEEgaW1wcm92ZW1lbnQsIk5la29tYXRhLTE0YiB3YXMgcmVsZWFzZWQgb24gRGVjZW1iZXIgMjEsIDIwMjMuIEFjY29yZGluZyB0byByaW5uYSwgb24gdGhhdCBkYXRlLCB0aGUgbW9kZWwgd2FzIHRoZSBiZXN0LXBlcmZvcm1pbmcgb25lIG9uIHRoZSBKU1F1QUQgKDItc2hvdCkgZGF0YXNldCwgd2l0aCBhbiBGMSBzY29yZSBvZiA5NC4yMSwgd2hlbiBldmFsdWF0ZWQgdXNpbmcgdGVtcGxhdGUgdjAuMiBvZiBTdGFiaWxpdHktQUkvbG0tZXZhbHVhdGlvbi1oYXJuZXNzLiBXaGVuIGV2YWx1YXRlZCB1c2luZyB0ZW1wbGF0ZSB2MC4zIG9uIHRoYXQgc2FtZSBkYXRlLCBuZWtvbWF0YS0xNGIgd2FzIHRoZSBiZXN0LXBlcmZvcm1pbmcgbW9kZWwgb24gdGhlIEpDb21tb25zZW5zZVFBICgzLXNob3QpIGRhdGFzZXQgKHdpdGggYW4gYWNjdXJhY3kgb2YgOTIuMjMlKSwgdGhlIE1BUkMtamEgKDAtc2hvdCkgZGF0YXNldCAod2l0aCBhIGJhbGFuY2VkIGFjY3VyYWN5IG9mIDkyLjMxJSksIGFuZCB0aGUgamFxa2V0LTIgKDEtc2hvdCkgZGF0YXNldCAod2l0aCBhbiBGMSBzY29yZSBvZiA4OS4zNCkuIAoKV2hpbGUgdGhlIEpTUXVBRCBkYXRhc2V0IGFsb25lIGlzIG5vdCBhIGJlbmNobWFyaywgaXQgaXMgcGFydCBvZiB0aGUgSkdMVUUgYmVuY2htYXJrLiBUaGlzIGJlbmNobWFyayBzaG91bGQgYmUgcmVjb2duaXplZCBzaW5jZSBpdCB3YXMgaW50cm9kdWNlZCBpbiBhIHBhcGVyIHB1Ymxpc2hlZCBieSB0aGUgTFJFQywgd2hpY2ggaGFzIDEwNSBjaXRhdGlvbnMgYXMgb2YgQXByaWwgOSwgMjAyNSAoc291cmNlOiBodHRwczovL2FjbGFudGhvbG9neS5vcmcvMjAyMi5scmVjLTEuMzE3LykuIEkgdGhpbmsgbmVrb21hdGEtMTRi4oCZcyBwZXJmb3JtYW5jZSBvbiB0aGUgSlNRdUFEIGRhdGFzZXQgc3VmZmljZXMgdG8gc2hvdyB0aGF0IGl0IGlzIHN0YXRlIG9mIHRoZSBhcnQuIEkgZGVjaWRlZCB0byB1c2UgdGhlIGV2YWx1YXRpb24gd2l0aCB0ZW1wbGF0ZSB2MC4yIHRvIGRldGVybWluZSBub3RhYmlsaXR5IGJlY2F1c2UgbmVrb21hdGEtMTRiIHdhcyBjb21wYXJlZCBhZ2FpbnN0IGRvemVucyBvZiBvdGhlciBtb2RlbHMgaGVyZSwgdW5saWtlIGluIHRoZSBldmFsdWF0aW9uIHdpdGggdGVtcGxhdGUgdjAuMywgd2hlcmUgaXQgd2FzIGNvbXBhcmVkIHRvIG9ubHkgc2V2ZXJhbCBtb2RlbHMgYnkgUXdlbiBhbmQgcmlubmEgdGhlbXNlbHZlcy4iLDE0MjAwMDAwMDAwLjAsU291cmNlOiBodHRwczovL2h1Z2dpbmdmYWNlLmNvL3Jpbm5hL25la29tYXRhLTE0YiwyLjU1NjJlKzIzLCJCZWdpbnMgZnJvbSBRd2VuLTE0QiAoMi41ZTIzIEZMT1ApLiBUaGV5IGNvbnRpbnVlIHByZXRyYWluaW5nIG9uIGEgbWl4IG9mIEphcGFuZXNlIGFuZCBFbmdsaXNoIHRleHQgZm9yIDY2QiB0b2tlbnMuCihhc3N1bWluZyAxIGVwb2NoLCBhbmQgdXNpbmcgdGhlIEM9Nk5EIGFwcHJveGltYXRpb24pCj0gIyBvZiBhY3RpdmUgcGFyYW1ldGVycyAvIGZvcndhcmQgcGFzcyAqICMgb2YgdG9rZW5zICogNiBGTE9QcyAvIHRva2VuCn49IDE0LjJlOSBhY3RpdmUgcGFyYW1ldGVycyAqIDY2ZTkgdG9rZW5zICogNiBGTE9QcyAvIHRva2VuCn49IDU2MjMuMmUxOCBGTE9Qcwp+PSA1LjYyZTIxIEZMT1BzCgpJbiB0b3RhbCwgMi41NTYyZTIzIiw2NjAwMDAwMDAwMCwiVGhlIDY2QiB0b2tlbnMgb24gd2hpY2ggdGhlIG1vZGVsIHdhcyBwcmUtdHJhaW5lZCBjYW1lIGZyb20gYSBtaXh0dXJlIG9mIEphcGFuZXNlIGFuZCBFbmdsaXNoIGRhdGFzZXRzLiBUaGUgYXV0aG9ycyBkaWRu4oCZdCBzdGF0ZSB0aGUgSmFwYW5lc2UtdG8tRW5nbGlzaCByYXRpbyBvZiB0aGVzZSB0b2tlbnMsIHNvIEkgZGVjaWRlZCB0byBlc3RpbWF0ZSB0aGUgbWF4aW11bSBzaXplIG9mIHRoZSBkYXRhc2V0LiBTaW5jZSB0aGUgbW9kZWwgaXMgYSBwcmVkaWN0aXZlIGxhbmd1YWdlIG1vZGVsLCB0aGUgZGF0YXNldCBzaXplIGlzIG1lYXN1cmVkIGluIG51bWJlciBvZiB3b3JkcyAoaHR0cHM6Ly9kb2NzLmdvb2dsZS5jb20vZG9jdW1lbnQvZC8xWFdMeU16Y1ZmRHY0ZUZRWDN5UGdNOE1aM19RMXBodElGejlHS3Y0X0thTS9lZGl0P3RhYj10LjAjaGVhZGluZz1oLm9yNjdhOHE5ZmFlcCkuCgpBY2NvcmRpbmcgdG8gdGhlIHNvdXJjZSBjaXRlZCBhYm92ZSwgZm9yIHRleHQgZ2VuZXJhdGlvbiBtb2RlbHMsIEVuZ2xpc2ggaGFzIDAuNzUgd29yZHMvdG9rZW4gYW5kIEphcGFuZXNlIGhhcyAxIHdvcmQvdG9rZW4uIFRodXMsIHRoZSBkYXRhc2V0IGF0dGFpbnMgbWF4aW11bSBzaXplIHdoZW4gaXQgY29udGFpbnMgb25seSBKYXBhbmVzZSB0ZXh0LiBJIGRvbuKAmXQgdGhpbmsgdGhpcyBhc3N1bXB0aW9uIGlzIHVucmVhc29uYWJsZSBiZWNhdXNlIHRoZSBtb2RlbCBpcyBhIEphcGFuZXNlIGxhbmd1YWdlIG1vZGVsLiBUbyB0aGF0IGVuZCwKTWF4aW11bSBkYXRhc2V0IHNpemUKfj0gNjZlOSB0b2tlbnMgKiAxIEphcGFuZXNlIHdvcmQgLyB0b2tlbgo9IDYuNmUxMCB3b3JkcyIsMTY4LjAsVGhlIHByZS10cmFpbmluZyBqb2Igd2FzIGNvbXBsZXRlZCB3aXRoaW4gYSB0aW1lZnJhbWUgb2YgYXBwcm94aW1hdGVseSA3IGRheXMgKHNvdXJjZTogaHR0cHM6Ly9odWdnaW5nZmFjZS5jby9yaW5uYS9uZWtvbWF0YS0xNGIpLixBbWF6b24gVHJhaW5pdW0xLCxDb25maWRlbnQsIldlIGNvbmR1Y3QgY29udGludWFsIHByZS10cmFpbmluZyBvZiBxd2VuLTE0YiBvbiA2NkIgdG9rZW5zIGZyb20gYSBtaXh0dXJlIG9mIEphcGFuZXNlIGFuZCBFbmdsaXNoIGRhdGFzZXRzLiBUaGUgY29udGludWFsIHByZS10cmFpbmluZyBzaWduaWZpY2FudGx5IGltcHJvdmVzIHRoZSBtb2RlbCdzIHBlcmZvcm1hbmNlIG9uIEphcGFuZXNlIHRhc2tzLiBJdCBhbHNvIGVuam95cyB0aGUgZm9sbG93aW5nIGdyZWF0IGZlYXR1cmVzIHByb3ZpZGVkIGJ5IHRoZSBvcmlnaW5hbCBRd2VuIG1vZGVsLgoKKiBUaGUgaW5jbHVzaXZlIFF3ZW4gdm9jYWJ1bGFyeSAodm9jYWIgc2l6ZSA+IDE1MGspIGVuYWJsZXMgdGhlIG1vZGVsIHRvIHByb2Nlc3NzIEphcGFuZXNlIHRleHRzIG11Y2ggbW9yZSBlZmZpY2llbnRseSB0aGFuIHRoZSBwcmV2aW91c2x5IHJlbGVhc2VkIHlvdXJpIHNlcmllcy4KKiBUaGUgbW9kZWwgc3VwcG9ydHMgYSBtYXhpbXVtIHNlcXVlbmNlIGxlbmd0aCBvZiA4MTkyLgoKVGhlIG5hbWUgbmVrb21hdGEgY29tZXMgZnJvbSB0aGUgSmFwYW5lc2Ugd29yZCDnjKvlj4gv44Gt44GT44G+44GfL05la29tYXRhLCB3aGljaCBpcyBhIGtpbmQgb2YgSmFwYW5lc2UgbXl0aGljYWwgY3JlYXR1cmUgKOWmluaAqi/jgojjgYbjgYvjgYQvWW91a2FpKS4iLCwsT3BlbiB3ZWlnaHRzIChyZXN0cmljdGVkIHVzZSksSmFwYW4sUXdlbi0xNEIsLCwyNTYuMCwwLjE3MSwyMDI2LTA1LTI1IDEyOjI4OjExKzAwOjAwLCwsLCwsSW5kdXN0cnksLCwsLFVucmVsZWFzZWQsIlRvbmd5aSBRaWFud2VuIGxpY2Vuc2U6IHJlcXVpcmVzIHNlcGFyYXRlIGxpY2Vuc2UgaWYgPjEwME0gTUFVcwpodHRwczovL2h1Z2dpbmdmYWNlLmNvL3Jpbm5hL25la29tYXRhLTE0YiIsLCwiQWNjb3JkaW5nIHRvIHRoZSBkZXZlbG9wZXIsIHRoZSBtb2RlbCDigJx3YXMgdHJhaW5lZCBvbiAxNiBub2RlcyBvZiBBbWF6b24gRUMyIHRybjEuMzJ4bGFyZ2UgaW5zdGFuY2XigJ0gKGh0dHBzOi8vaHVnZ2luZ2ZhY2UuY28vcmlubmEvbmVrb21hdGEtMTRiKS4gQW4gQW1hem9uIEVDMiB0cm4xLjMyeGxhcmdlIGluc3RhbmNlIGNhbiBwcm92aWRlIHVwIHRvIDMuNCBwZXRhZmxvcHMgb2YgRlAxNi9CRjE2IGNvbXB1dGUgcG93ZXIgYW5kIGlzIHBvd2VyZWQgYnkgdXAgdG8gMTYgQVdTIFRyYWluaXVtIGNoaXBzIChodHRwczovL2F3cy5hbWF6b24uY29tL2Jsb2dzL2F3cy9hbWF6b24tZWMyLXRybjEtaW5zdGFuY2VzLWZvci1oaWdoLXBlcmZvcm1hbmNlLW1vZGVsLXRyYWluaW5nLWFyZS1ub3ctYXZhaWxhYmxlLykuIFRoZXJlZm9yZSwKClRyYWluaW5nIGNvbXB1dGUKPSB1dGlsaXphdGlvbiByYXRlICogcGVhayBGTE9QUyAvIGhhcmR3YXJlICogIyBvZiBoYXJkd2FyZSAqIHRyYWluaW5nIHRpbWUKfj0gdXRpbGl6YXRpb24gcmF0ZSAqIDMuNGUxNSBGTE9QUyAvIEFtYXpvbiBFQzIgdHJuMS4zMnhsYXJnZSBpbnN0YW5jZSAqIDE2IEFtYXpvbiBFQzIgdHJuMS4zMnhsYXJnZSBpbnN0YW5jZXMgKiA3IGRheXMgKiA4Niw0MDAgcyAvIGRheQp+PSA1LjYyMzJlMjEgRkxPUHMKClV0aWxpemF0aW9uIHJhdGU6IE1GVSBlcXVhbHMKfj0gNS42MjMyZTIxIEZMT1BzIC8gKCAzLjRlMTUgRkxPUFMgKiAxNiAqIDcgZGF5cyAqIDg2LDQwMCBzIC8gZGF5ICkKfj0gMC4xNzEiLEJGMTYsLCxPcGVyYXRpb24gY291bnRpbmcscmlubmEsLCwsWWVzClN1bm8gTXVzaWMgR2VuZXJhdGlvbixBdWRpbyxBdWRpbyBnZW5lcmF0aW9uLFN1bm8sLDIwMjMtMTItMjAsLGh0dHBzOi8vc3Vuby5jb20vYWJvdXQsLCwsLCwsLCwsLCwsLFVua25vd24sLCwsSG9zdGVkIGFjY2VzcyAobm8gQVBJKSxVbml0ZWQgU3RhdGVzIG9mIEFtZXJpY2EsLCwsLCwyMDI1LTExLTI4IDExOjUzOjQ0KzAwOjAwLCwsLCwsSW5kdXN0cnksLCwsLFVucmVsZWFzZWQsLCwsLCwsLCwsLCwsTm8KR2VtaW5pIE5hbm8tMiwiTXVsdGltb2RhbCxMYW5ndWFnZSxWaXNpb24sQXVkaW8iLCJDaGF0LEltYWdlIGNhcHRpb25pbmcsU3BlZWNoIHJlY29nbml0aW9uIChBU1IpIixHb29nbGUgRGVlcE1pbmQsR2VtaW5pIFRlYW0sMjAyMy0xMi0xOSxHZW1pbmk6IEEgRmFtaWx5IG9mIEhpZ2hseSBDYXBhYmxlIE11bHRpbW9kYWwgTW9kZWxzLGh0dHBzOi8vYXJ4aXYub3JnL2Ficy8yMzEyLjExODA1LDYzMy4wLFNpZ25pZmljYW50IHVzZSwiU2lnbmlmaWNhbnQgdXNlOyBkZXBsb3llZCBvbiBBbmRyb2lkIHBob25lcyBzdWNoIGFzIHRoZSBQaXhlbDogaHR0cHM6Ly9zdG9yZS5nb29nbGUuY29tL2ludGwvZW4vaWRlYXMvYXJ0aWNsZXMvcGl4ZWwtZmVhdHVyZS1kcm9wLWRlY2VtYmVyLTIwMjMvCgoiIkRlc3BpdGUgdGhlaXIgc2l6ZSwgdGhleSBzaG93IGV4Y2VwdGlvbmFsbHkgc3Ryb25nIHBlcmZvcm1hbmNlIG9uIGZhY3R1YWxpdHksCmkuZS4gcmV0cmlldmFsLXJlbGF0ZWQgdGFza3MsIGFuZCBzaWduaWZpY2FudCBwZXJmb3JtYW5jZSBvbiByZWFzb25pbmcsIFNURU0sIGNvZGluZywgbXVsdGltb2RhbCBhbmQgbXVsdGlsaW5ndWFsIHRhc2tzIiIiLDMyNTAwMDAwMDAuMCwzLjI1QiwsIk1vcmUgdG9rZW5zIHRoYW4gQ2hpbmNoaWxsYS1vcHRpbWFsOgoKIiJUaGUgbnVtYmVyIG9mIHRva2VucyB1c2VkIHRvIHRyYWluIHRoZSBsYXJnZXN0IG1vZGVscyB3ZXJlIGRldGVybWluZWQgZm9sbG93aW5nIHRoZSBhcHByb2FjaCBpbiBIb2ZmbWFubiBldCBhbC4gKDIwMjIpLiBUaGUgc21hbGxlciBtb2RlbHMgYXJlIHRyYWluZWQgZm9yIHNpZ25pZmljYW50bHkgbW9yZSB0b2tlbnMgdG8gaW1wcm92ZSBwZXJmb3JtYW5jZSBmb3IgYSBnaXZlbiBpbmZlcmVuY2UgYnVkZ2V0LCBzaW1pbGFyIHRvIHRoZSBhcHByb2FjaCBhZHZvY2F0ZWQgaW4gVG91dnJvbiBldCBhbC4gKDIwMjNhKSIiCgpDaGluY2hpbGxhIHdhcyAxLjRUIHRva2VucyBmb3IgNzBCIHBhcmFtcywgc28gQ2hpbmNoaWxsYS1vcHRpbWFsIGZvciAzLjI1QiBwYXJhbXMgd291bGQgYmUgfjEuNFQvMjAgPSA3MEIgdG9rZW5zLgoKU28gY29tcHV0ZSB3YXMgc2lnbmlmaWNhbnRseSBncmVhdGVyIHRoYW4gMy4yNUIgKiA3MEIgKiA2LCB3aGljaCBpcyAxLjRlMjEuIAoKVG91dnJvbiBldCBhbC4gaXMgdGhlIExsYW1hIDEgcGFwZXIsIGluIHdoaWNoIGEgNi43QiBtb2RlbCBpcyB0cmFpbmVkIGZvciAxVCB0b2tlbnMuIFVzaW5nIHRoZSBzYW1lIHJhdGlvLCBhIDMuMjVCIG1vZGVsIHdvdWxkIGJlIHRyYWluZWQgb24gfjUwMEIgdG9rZW5zLiAzLjI1ICogNTAwQiAqIDYgPSA5Ljc1ZTIxLiBObyBndWFyYW50ZWUgdGhhdCB0aGUgZXhhY3QgcmF0aW8gZm9yIE5hbm8gaXMgY2xvc2UgdG8gTGxhbWEncywgb2YgY291cnNlLiIsLCwsLEdvb2dsZSBUUFUgdjVlLCxDb25maWRlbnQsIlRoaXMgcmVwb3J0IGludHJvZHVjZXMgYSBuZXcgZmFtaWx5IG9mIG11bHRpbW9kYWwgbW9kZWxzLCBHZW1pbmksIHRoYXQgZXhoaWJpdCByZW1hcmthYmxlIGNhcGFiaWxpdGllcyBhY3Jvc3MgaW1hZ2UsIGF1ZGlvLCB2aWRlbywgYW5kIHRleHQgdW5kZXJzdGFuZGluZy4gVGhlIEdlbWluaSBmYW1pbHkgY29uc2lzdHMgb2YgVWx0cmEsIFBybywgYW5kIE5hbm8gc2l6ZXMsIHN1aXRhYmxlIGZvciBhcHBsaWNhdGlvbnMgcmFuZ2luZyBmcm9tIGNvbXBsZXggcmVhc29uaW5nIHRhc2tzIHRvIG9uLWRldmljZSBtZW1vcnktY29uc3RyYWluZWQgdXNlLWNhc2VzLiBFdmFsdWF0aW9uIG9uIGEgYnJvYWQgcmFuZ2Ugb2YgYmVuY2htYXJrcyBzaG93cyB0aGF0IG91ciBtb3N0LWNhcGFibGUgR2VtaW5pIFVsdHJhIG1vZGVsIGFkdmFuY2VzIHRoZSBzdGF0ZSBvZiB0aGUgYXJ0IGluIDMwIG9mIDMyIG9mIHRoZXNlIGJlbmNobWFya3MgLSBub3RhYmx5IGJlaW5nIHRoZSBmaXJzdCBtb2RlbCB0byBhY2hpZXZlIGh1bWFuLWV4cGVydCBwZXJmb3JtYW5jZSBvbiB0aGUgd2VsbC1zdHVkaWVkIGV4YW0gYmVuY2htYXJrIE1NTFUsIGFuZCBpbXByb3ZpbmcgdGhlIHN0YXRlIG9mIHRoZSBhcnQgaW4gZXZlcnkgb25lIG9mIHRoZSAyMCBtdWx0aW1vZGFsIGJlbmNobWFya3Mgd2UgZXhhbWluZWQuIFdlIGJlbGlldmUgdGhhdCB0aGUgbmV3IGNhcGFiaWxpdGllcyBvZiBHZW1pbmkgbW9kZWxzIGluIGNyb3NzLW1vZGFsIHJlYXNvbmluZyBhbmQgbGFuZ3VhZ2UgdW5kZXJzdGFuZGluZyB3aWxsIGVuYWJsZSBhIHdpZGUgdmFyaWV0eSBvZiB1c2UgY2FzZXMgYW5kIHdlIGRpc2N1c3Mgb3VyIGFwcHJvYWNoIHRvd2FyZCBkZXBsb3lpbmcgdGhlbSByZXNwb25zaWJseSB0byB1c2Vycy4iLCwsVW5yZWxlYXNlZCxVbml0ZWQgU3RhdGVzIG9mIEFtZXJpY2EsLCwsLCwyMDI1LTExLTI4IDExOjUzOjQ0KzAwOjAwLCwsLCwsSW5kdXN0cnksLCwsLFVucmVsZWFzZWQsIk1heSBiZSBBUEkgYWNjZXNzIGluIHRoZSBmdXR1cmUuIFRoZXJlIGlzIGFuIEFuZHJvaWQgQVBJIGJ1dCBpdCAiImlzIHVuZGVyIGEgY2xvc2VkIGVhcmx5IGFjY2VzcyBwcmV2aWV3IHByb2dyYW0gYXQgdGhpcyB0aW1lIiI6IGh0dHBzOi8vYWkuZ29vZ2xlLmRldi9nZW1pbmktYXBpL2RvY3MvZ2V0LXN0YXJ0ZWQvYW5kcm9pZF9haWNvcmUiLFRydWUsLCwsLCwsLCwsLE5vCkdlbWluaSBOYW5vLTEsIk11bHRpbW9kYWwsTGFuZ3VhZ2UsVmlzaW9uLEF1ZGlvIiwiQ2hhdCxJbWFnZSBjYXB0aW9uaW5nLFNwZWVjaCByZWNvZ25pdGlvbiAoQVNSKSIsR29vZ2xlIERlZXBNaW5kLEdlbWluaSBUZWFtLDIwMjMtMTItMTksR2VtaW5pOiBBIEZhbWlseSBvZiBIaWdobHkgQ2FwYWJsZSBNdWx0aW1vZGFsIE1vZGVscyxodHRwczovL2FyeGl2Lm9yZy9hYnMvMjMxMi4xMTgwNSw2MzMuMCxTaWduaWZpY2FudCB1c2UsIlNpZ25pZmljYW50IHVzZTsgZGVwbG95ZWQgb24gQW5kcm9pZCBwaG9uZXMgc3VjaCBhcyB0aGUgUGl4ZWw6IGh0dHBzOi8vc3RvcmUuZ29vZ2xlLmNvbS9pbnRsL2VuL2lkZWFzL2FydGljbGVzL3BpeGVsLWZlYXR1cmUtZHJvcC1kZWNlbWJlci0yMDIzLwoKIiJEZXNwaXRlIHRoZWlyIHNpemUsIHRoZXkgc2hvdyBleGNlcHRpb25hbGx5IHN0cm9uZyBwZXJmb3JtYW5jZSBvbiBmYWN0dWFsaXR5LAppLmUuIHJldHJpZXZhbC1yZWxhdGVkIHRhc2tzLCBhbmQgc2lnbmlmaWNhbnQgcGVyZm9ybWFuY2Ugb24gcmVhc29uaW5nLCBTVEVNLCBjb2RpbmcsIG11bHRpbW9kYWwgYW5kIG11bHRpbGluZ3VhbCB0YXNrcyIiIiwxODAwMDAwMDAwLjAsMS44QiwsIk1vcmUgdG9rZW5zIHRoYW4gQ2hpbmNoaWxsYS1vcHRpbWFsOgoKIiJUaGUgbnVtYmVyIG9mIHRva2VucyB1c2VkIHRvIHRyYWluIHRoZSBsYXJnZXN0IG1vZGVscyB3ZXJlIGRldGVybWluZWQgZm9sbG93aW5nIHRoZSBhcHByb2FjaCBpbiBIb2ZmbWFubiBldCBhbC4gKDIwMjIpLiBUaGUgc21hbGxlciBtb2RlbHMgYXJlIHRyYWluZWQgZm9yIHNpZ25pZmljYW50bHkgbW9yZSB0b2tlbnMgdG8gaW1wcm92ZSBwZXJmb3JtYW5jZSBmb3IgYSBnaXZlbiBpbmZlcmVuY2UgYnVkZ2V0LCBzaW1pbGFyIHRvIHRoZSBhcHByb2FjaCBhZHZvY2F0ZWQgaW4gVG91dnJvbiBldCBhbC4gKDIwMjNhKSIiIiwsLCwsR29vZ2xlIFRQVSB2NWUsLENvbmZpZGVudCwiVGhpcyByZXBvcnQgaW50cm9kdWNlcyBhIG5ldyBmYW1pbHkgb2YgbXVsdGltb2RhbCBtb2RlbHMsIEdlbWluaSwgdGhhdCBleGhpYml0IHJlbWFya2FibGUgY2FwYWJpbGl0aWVzIGFjcm9zcyBpbWFnZSwgYXVkaW8sIHZpZGVvLCBhbmQgdGV4dCB1bmRlcnN0YW5kaW5nLiBUaGUgR2VtaW5pIGZhbWlseSBjb25zaXN0cyBvZiBVbHRyYSwgUHJvLCBhbmQgTmFubyBzaXplcywgc3VpdGFibGUgZm9yIGFwcGxpY2F0aW9ucyByYW5naW5nIGZyb20gY29tcGxleCByZWFzb25pbmcgdGFza3MgdG8gb24tZGV2aWNlIG1lbW9yeS1jb25zdHJhaW5lZCB1c2UtY2FzZXMuIEV2YWx1YXRpb24gb24gYSBicm9hZCByYW5nZSBvZiBiZW5jaG1hcmtzIHNob3dzIHRoYXQgb3VyIG1vc3QtY2FwYWJsZSBHZW1pbmkgVWx0cmEgbW9kZWwgYWR2YW5jZXMgdGhlIHN0YXRlIG9mIHRoZSBhcnQgaW4gMzAgb2YgMzIgb2YgdGhlc2UgYmVuY2htYXJrcyAtIG5vdGFibHkgYmVpbmcgdGhlIGZpcnN0IG1vZGVsIHRvIGFjaGlldmUgaHVtYW4tZXhwZXJ0IHBlcmZvcm1hbmNlIG9uIHRoZSB3ZWxsLXN0dWRpZWQgZXhhbSBiZW5jaG1hcmsgTU1MVSwgYW5kIGltcHJvdmluZyB0aGUgc3RhdGUgb2YgdGhlIGFydCBpbiBldmVyeSBvbmUgb2YgdGhlIDIwIG11bHRpbW9kYWwgYmVuY2htYXJrcyB3ZSBleGFtaW5lZC4gV2UgYmVsaWV2ZSB0aGF0IHRoZSBuZXcgY2FwYWJpbGl0aWVzIG9mIEdlbWluaSBtb2RlbHMgaW4gY3Jvc3MtbW9kYWwgcmVhc29uaW5nIGFuZCBsYW5ndWFnZSB1bmRlcnN0YW5kaW5nIHdpbGwgZW5hYmxlIGEgd2lkZSB2YXJpZXR5IG9mIHVzZSBjYXNlcyBhbmQgd2UgZGlzY3VzcyBvdXIgYXBwcm9hY2ggdG93YXJkIGRlcGxveWluZyB0aGVtIHJlc3BvbnNpYmx5IHRvIHVzZXJzLiIsLCxBUEkgYWNjZXNzLFVuaXRlZCBTdGF0ZXMgb2YgQW1lcmljYSwsLCwsLDIwMjUtMTEtMjggMTE6NTM6NDQrMDA6MDAsLCwsLCxJbmR1</x:v>
      </x:c>
    </x:row>
    <x:row r="146" ht="18" customHeight="1">
      <x:c r="A146" s="17" t="n">
        <x:v>141</x:v>
      </x:c>
      <x:c r="B146" s="17" t="n">
        <x:v>310</x:v>
      </x:c>
      <x:c r="C146" s="160" t="str">
        <x:v>c3RyeSwsLCwsVW5yZWxlYXNlZCxodHRwczovL2RldmVsb3Blci5hbmRyb2lkLmNvbS9haS9nZW1pbmktbmFubywsLCwsLCwsLCwsLE5vCkhpRmkgLSBOTixCaW9sb2d5LEVuenltZSBmdW5jdGlvbiBwcmVkaWN0aW9uLCJCYXNlY2FtcCBSZXNlYXJjaCxUZWNobmljYWwgVW5pdmVyc2l0eSBvZiBNdW5pY2gsTW9sZWN1bGFyIEluc3RpdHV0ZSBvZiBCaW9sb2d5LE1pY3Jvc29mdCBSZXNlYXJjaCIsR2F2aW4gQXlyZXMsMjAyMy0xMi0xOSxCcmVha3Rocm91Z2ggaW4gRnVuY3Rpb25hbCBBbm5vdGF0aW9uIHdpdGggSGlGaS1OTixodHRwczovL2RldmVsb3Blci5udmlkaWEuY29tL2Jsb2cvYnJlYWt0aHJvdWdoLWluLWZ1bmN0aW9uYWwtYW5ub3RhdGlvbi13aXRoLWhpZmktbm4vLCwsLDMwMDAwMDAuMCwiIiJUaGUgbW9kZWwgYm9hc3RzIG92ZXIgM00gcGFyYW1ldGVycy4iIiIsLCwsIiIidGhlIG1vZGVsIHJldHJhaW5lZCB3aXRoIDNNIHNlbGVjdGVkLCBlbnZpcm9ubWVudGFsbHkgZGl2ZXJzZSBzZXF1ZW5jZXMgZnJvbSBCYXNlY2FtcCBSZXNlYXJjaOKAmXMgQmFzZUdyYXBoLiIiIiwsLE5WSURJQSBBMTAwLCxDb25maWRlbnQsIlRoZSBhY2N1cmF0ZSBjb21wdXRhdGlvbmFsIGFubm90YXRpb24gb2YgcHJvdGVpbiBzZXF1ZW5jZXMgd2l0aCBlbnp5bWF0aWMgZnVuY3Rpb24sIGVzcGVjaWFsbHkgdGhvc2UgdGhhdCBhcmUgcGFydCBvZiB0aGUgZnVuY3Rpb25hbCBhbmQgdGF4b25vbWljIGRhcmsgbWF0dGVyLCByZW1haW5zIGEgZnVuZGFtZW50YWwgY2hhbGxlbmdlIGluIGJpb2luZm9ybWF0aWNzLiBIZXJlLCB3ZSBwcmVzZW50IEhpRmktTk4sIChIaWVyYXJjaGljYWxseS1GaW5ldHVuZWQgTmVhcmVzdCBOZWlnaGJvciBzZWFyY2gpIHdoaWNoIGFubm90YXRlcyBwcm90ZWluIHNlcXVlbmNlcyB0byB0aGUgNHRoIGxldmVsIG9mIEVDIChlbnp5bWUgY29tbWlzc2lvbikgbnVtYmVyIHdpdGggZ3JlYXRlciBwcmVjaXNpb24gYW5kIHJlY2FsbCB0aGFuIGFsbCBleGlzdGluZyBkZWVwIGxlYXJuaW5nIG1ldGhvZHMuIEhpRmktTk4gaXMgYSBoaWVyYXJjaGljYWxseS1maW5ldHVuZWQgZGVlcCBsZWFybmluZyBtZXRob2QgYmFzZWQgb24gYSBjb21iaW5hdGlvbiBvZiBzZW1pLXN1cGVydmlzZWQgcmVwcmVzZW50YXRpb24gbGVhcm5pbmcgYW5kIGEgbmVhcmVzdCBuZWlnaGJvdXJzIGNsYXNzaWZpZXIuIEZ1cnRoZXJtb3JlLCB3ZSBzaG93IHRoYXQgdGhpcyBtZXRob2QgY2FuIGNvcnJlY3RseSBpZGVudGlmeSB0aGUgRUMgbnVtYmVyIG9mIGEgZ2l2ZW4gc2VxdWVuY2UgdG8gaWRlbnRpdGllcyBiZWxvdyA0MCUsIHdoZXJlIHRoZSBjdXJyZW50IHN0YXRlIG9mIHRoZSBhcnQgYW5ub3RhdGlvbiB0b29sLCBCTEFTVHAsIGNhbm5vdC4gV2UgcHJvY2VlZCB0byBpbXByb3ZlIHRoZSByZXByZXNlbnRhdGlvbnMgbGVhcm5lZCBieSBpbmNyZWFzaW5nIHRoZSBkaXZlcnNpdHkgb2YgdGhlIHRyYWluaW5nIHNldCwgbm90IGp1c3QgaW4gc2VxdWVuY2Ugc3BhY2UgYnV0IGFsc28gaW4gdGVybXMgb2YgdGhlIGVudmlyb25tZW50IHRoZSBzZXF1ZW5jZXMgaGF2ZSBiZWVuIHNhbXBsZWQgZnJvbS4gRmluYWxseSwgd2UgdXNlIEhpRmktTk4gdG8gYW5ub3RhdGUgYSBwb3J0aW9uIG9mIG1pY3JvYmlhbCBkYXJrIG1hdHRlciBzZXF1ZW5jZXMgaW4gdGhlIE1HbmlmeSBkYXRhYmFzZS4iLCwsT3BlbiB3ZWlnaHRzICh1bnJlc3RyaWN0ZWQpLCJVbml0ZWQgS2luZ2RvbSBvZiBHcmVhdCBCcml0YWluIGFuZCBOb3J0aGVybiBJcmVsYW5kLEdlcm1hbnksU3BhaW4sVW5pdGVkIFN0YXRlcyBvZiBBbWVyaWNhIiwsLCw4LjAsLDIwMjUtMTEtMjggMTE6NTM6NDQrMDA6MDAsLCwsLCwiSW5kdXN0cnksQWNhZGVtaWEsQWNhZGVtaWEsSW5kdXN0cnkiLCwsLCxPcGVuIHNvdXJjZSwiTUlUIGxpY2Vuc2UKaHR0cHM6Ly9naXRodWIuY29tL0Jhc2VjYW1wLVJlc2VhcmNoL0hpRmktTk4/dGFiPXJlYWRtZS1vdi1maWxlIiwsLCwsLDYzNDIuNjY3MTUwOTcyNzU4NSwsLCwsLFllcwpCaXJkIFZvY2FsaXphdGlvbiBDbGFzc2lmaWVyIChQZXJjaCksQXVkaW8sQXVkaW8gY2xhc3NpZmljYXRpb24sIkdvb2dsZSBSZXNlYXJjaCxDb3JuZWxsIFVuaXZlcnNpdHksTmF0dXJhbGlzIEJpb2RpdmVyc2l0eSBDZW50ZXIsQ2hlbW5pdHogVW5pdmVyc2l0eSBvZiBUZWNobm9sb2d5IiwiQnVyb29qIEdoYW5pLCBUb20gRGVudG9uLCBTdGVmYW4gS2FobCwgSG9sZ2VyIEtsaW5jayIsMjAyMy0xMi0xOCxHbG9iYWwgYmlyZHNvbmcgZW1iZWRkaW5ncyBlbmFibGUgc3VwZXJpb3IgdHJhbnNmZXIgbGVhcm5pbmcgZm9yIGJpb2Fjb3VzdGljIGNsYXNzaWZpY2F0aW9uLGh0dHBzOi8vd3d3Lm5hdHVyZS5jb20vYXJ0aWNsZXMvczQxNTk4LTAyMy00OTk4OS16LCwsLDc4MDAwMDAuMCwiRWZmaWNpZW50TmV0LUIxIGFyY2hpdGVjdHVyZSAoNy44TSBwYXJhbWV0ZXJzKSAtIEkgYXNzdW1lIHRoaXMgbW9kZWwgaGFzIHRoZSBzYW1lIGFtb3VudAplbWJlZGRpbmcgc2l6ZTogMTI4MCIsLCwsNDcwIGhvdXJzIG9mIGF1ZGlvIChzdW0gb2YgYWxsIGRhdGFzZXQgbGVuZ3RocyBmcm9tIGhlcmUgaHR0cHM6Ly93d3cua2FnZ2xlLmNvbS9tb2RlbHMvZ29vZ2xlL2JpcmQtdm9jYWxpemF0aW9uLWNsYXNzaWZpZXIpLCwsLCxMaWtlbHksIkF1dG9tYXRlZCBiaW9hY291c3RpYyBhbmFseXNpcyBhaWRzIHVuZGVyc3RhbmRpbmcgYW5kIHByb3RlY3Rpb24gb2YgYm90aCBtYXJpbmUgYW5kIHRlcnJlc3RyaWFsIGFuaW1hbHMgYW5kIHRoZWlyIGhhYml0YXRzIGFjcm9zcyBleHRlbnNpdmUgc3BhdGlvdGVtcG9yYWwgc2NhbGVzLCBhbmQgdHlwaWNhbGx5IGludm9sdmVzIGFuYWx5emluZyB2YXN0IGNvbGxlY3Rpb25zIG9mIGFjb3VzdGljIGRhdGEuIFdpdGggdGhlIGFkdmVudCBvZiBkZWVwIGxlYXJuaW5nIG1vZGVscywgY2xhc3NpZmljYXRpb24gb2YgaW1wb3J0YW50IHNpZ25hbHMgZnJvbSB0aGVzZSBkYXRhc2V0cyBoYXMgbWFya2VkbHkgaW1wcm92ZWQuIFRoZXNlIG1vZGVscyBwb3dlciBjcml0aWNhbCBkYXRhIGFuYWx5c2VzIGZvciByZXNlYXJjaCBhbmQgZGVjaXNpb24tbWFraW5nIGluIGJpb2RpdmVyc2l0eSBtb25pdG9yaW5nLCBhbmltYWwgYmVoYXZpb3VyIHN0dWRpZXMsIGFuZCBuYXR1cmFsIHJlc291cmNlIG1hbmFnZW1lbnQuIEhvd2V2ZXIsIGRlZXAgbGVhcm5pbmcgbW9kZWxzIGFyZSBvZnRlbiBkYXRhLWh1bmdyeSBhbmQgcmVxdWlyZSBhIHNpZ25pZmljYW50IGFtb3VudCBvZiBsYWJlbGVkIHRyYWluaW5nIGRhdGEgdG8gcGVyZm9ybSB3ZWxsLiBXaGlsZSBzdWZmaWNpZW50IHRyYWluaW5nIGRhdGEgaXMgYXZhaWxhYmxlIGZvciBjZXJ0YWluIHRheG9ub21pYyBncm91cHMgKGUuZy4sIGNvbW1vbiBiaXJkIHNwZWNpZXMpLCBtYW55IGNsYXNzZXMgKHN1Y2ggYXMgcmFyZSBhbmQgZW5kYW5nZXJlZCBzcGVjaWVzLCBtYW55IG5vbi1iaXJkIHRheGEsIGFuZCBjYWxsLXR5cGUpIGxhY2sgZW5vdWdoIGRhdGEgdG8gdHJhaW4gYSByb2J1c3QgbW9kZWwgZnJvbSBzY3JhdGNoLiBUaGlzIHN0dWR5IGludmVzdGlnYXRlcyB0aGUgdXRpbGl0eSBvZiBmZWF0dXJlIGVtYmVkZGluZ3MgZXh0cmFjdGVkIGZyb20gYXVkaW8gY2xhc3NpZmljYXRpb24gbW9kZWxzIHRvIGlkZW50aWZ5IGJpb2Fjb3VzdGljIGNsYXNzZXMgb3RoZXIgdGhhbiB0aGUgb25lcyB0aGVzZSBtb2RlbHMgd2VyZSBvcmlnaW5hbGx5IHRyYWluZWQgb24uIFdlIGV2YWx1YXRlIG1vZGVscyBvbiBkaXZlcnNlIGRhdGFzZXRzLCBpbmNsdWRpbmcgZGlmZmVyZW50IGJpcmQgY2FsbHMgYW5kIGRpYWxlY3QgdHlwZXMsIGJhdCBjYWxscywgbWFyaW5lIG1hbW1hbHMgY2FsbHMsIGFuZCBhbXBoaWJpYW5zIGNhbGxzLiBUaGUgZW1iZWRkaW5ncyBleHRyYWN0ZWQgZnJvbSB0aGUgbW9kZWxzIHRyYWluZWQgb24gYmlyZCB2b2NhbGl6YXRpb24gZGF0YSBjb25zaXN0ZW50bHkgYWxsb3dlZCBoaWdoZXIgcXVhbGl0eSBjbGFzc2lmaWNhdGlvbiB0aGFuIHRoZSBlbWJlZGRpbmdzIHRyYWluZWQgb24gZ2VuZXJhbCBhdWRpbyBkYXRhc2V0cy4gVGhlIHJlc3VsdHMgb2YgdGhpcyBzdHVkeSBpbmRpY2F0ZSB0aGF0IGhpZ2gtcXVhbGl0eSBmZWF0dXJlIGVtYmVkZGluZ3MgZnJvbSBsYXJnZS1zY2FsZSBhY291c3RpYyBiaXJkIGNsYXNzaWZpZXJzIGNhbiBiZSBoYXJuZXNzZWQgZm9yIGZldy1zaG90IHRyYW5zZmVyIGxlYXJuaW5nLCBlbmFibGluZyB0aGUgbGVhcm5pbmcgb2YgbmV3IGNsYXNzZXMgZnJvbSBhIGxpbWl0ZWQgcXVhbnRpdHkgb2YgdHJhaW5pbmcgZGF0YS4gT3VyIGZpbmRpbmdzIHJldmVhbCB0aGUgcG90ZW50aWFsIGZvciBlZmZpY2llbnQgYW5hbHlzZXMgb2Ygbm92ZWwgYmlvYWNvdXN0aWMgdGFza3MsIGV2ZW4gaW4gc2NlbmFyaW9zIHdoZXJlIGF2YWlsYWJsZSB0cmFpbmluZyBkYXRhIGlzIGxpbWl0ZWQgdG8gYSBmZXcgc2FtcGxlcy4iLCwsT3BlbiB3ZWlnaHRzICh1bnJlc3RyaWN0ZWQpLCJVbml0ZWQgU3RhdGVzIG9mIEFtZXJpY2EsVW5pdGVkIFN0YXRlcyBvZiBBbWVyaWNhLEdlcm1hbnksR2VybWFueSIsRWZmaWNpZW50TmV0LUIxLCwsLCwyMDI2LTAyLTExIDE5OjI2OjI3KzAwOjAwLCwsLCwsIkluZHVzdHJ5LEFjYWRlbWlhLEdvdmVybm1lbnQsQWNhZGVtaWEiLCwsLCxPcGVuIHNvdXJjZSwiQXBhY2hlIDIgaHR0cHM6Ly93d3cua2FnZ2xlLmNvbS9tb2RlbHMvZ29vZ2xlL2JpcmQtdm9jYWxpemF0aW9uLWNsYXNzaWZpZXIKCmh0dHBzOi8vZ2l0aHViLmNvbS9nb29nbGUtcmVzZWFyY2gvcGVyY2giLCwsLCwsLCwsLCwsWWVzCkx5cmEtRnIgMTBCLExhbmd1YWdlLCJMYW5ndWFnZSBtb2RlbGluZy9nZW5lcmF0aW9uLFNlbWFudGljIHNlYXJjaCxUZXh0IGNsYXNzaWZpY2F0aW9uLFF1ZXN0aW9uIGFuc3dlcmluZyxUZXh0IHN1bW1hcml6YXRpb24sU2VudGltZW50IGNsYXNzaWZpY2F0aW9uIixMaWdodE9uLCwyMDIzLTEyLTE1LExpZ2h0T24gTHlyYS1mciBtb2RlbCBpcyBub3cgYXZhaWxhYmxlIG9uIEFtYXpvbiBTYWdlTWFrZXIsaHR0cHM6Ly9hd3MuYW1hem9uLmNvbS9mci9ibG9ncy9tYWNoaW5lLWxlYXJuaW5nL2xpZ2h0b24tbHlyYS1mci1tb2RlbC1pcy1ub3ctYXZhaWxhYmxlLW9uLWFtYXpvbi1zYWdlbWFrZXIvLCwsLDEwMDAwMDAwMDAwLjAsMTBCLCwsLCwsLCwsTGlrZWx5LCJXZSBhcmUgdGhyaWxsZWQgdG8gYW5ub3VuY2UgdGhlIGF2YWlsYWJpbGl0eSBvZiB0aGUgTGlnaHRPbiBMeXJhLWZyIGZvdW5kYXRpb24gbW9kZWwgZm9yIGN1c3RvbWVycyB1c2luZyBBbWF6b24gU2FnZU1ha2VyLiBMaWdodE9uIGlzIGEgbGVhZGVyIGluIGJ1aWxkaW5nIGZvdW5kYXRpb24gbW9kZWxzIHNwZWNpYWxpemluZyBpbiBFdXJvcGVhbiBsYW5ndWFnZXMuIEx5cmEtZnIgaXMgYSBzdGF0ZS1vZi10aGUtYXJ0IEZyZW5jaCBsYW5ndWFnZSBtb2RlbCB0aGF0IGNhbiBiZSB1c2VkIHRvIGJ1aWxkIGNvbnZlcnNhdGlvbmFsIEFJLCBjb3B5d3JpdGluZyB0b29scywgdGV4dCBjbGFzc2lmaWVycywgc2VtYW50aWMgc2VhcmNoLCBhbmQgbW9yZS4gWW91IGNhbiBlYXNpbHkgdHJ5IG91dCB0aGlzIG1vZGVsIGFuZCB1c2UgaXQgd2l0aCBBbWF6b24gU2FnZU1ha2VyIEp1bXBTdGFydC4gSnVtcFN0YXJ0IGlzIHRoZSBtYWNoaW5lIGxlYXJuaW5nIChNTCkgaHViIG9mIFNhZ2VNYWtlciB0aGF0IHByb3ZpZGVzIGFjY2VzcyB0byBmb3VuZGF0aW9uIG1vZGVscyBpbiBhZGRpdGlvbiB0byBidWlsdC1pbiBhbGdvcml0aG1zIGFuZCBlbmQtdG8tZW5kIHNvbHV0aW9uIHRlbXBsYXRlcyB0byBoZWxwIHlvdSBxdWlja2x5IGdldCBzdGFydGVkIHdpdGggTUwuIiwsLEFQSSBhY2Nlc3MsRnJhbmNlLCwsLCwsMjAyNS0xMS0yOCAxMTo1Mzo0NCswMDowMCwsLCwsLEluZHVzdHJ5LCwsLCwsLFRydWUsLCwsLCwsLCwsLE5vCktvbmFuIExMTSA0MUIsIkxhbmd1YWdlLFZpc2lvbiIsTGFuZ3VhZ2UgbW9kZWxpbmcvZ2VuZXJhdGlvbixLb25hbiBUZWNobm9sb2d5LCJZYW5nIFNldW5nLWh5dW4sIFdpcmV0aW4sIENoYW5nbWluLCBLaW0gSm9uZy10YWUiLDIwMjMtMTItMTUsS29uYW4gTExNOiBBIEtvcmVhbiBMYXJnZSBMYW5ndWFnZSBNb2RlbCwiaHR0cHM6Ly9lbi5rb25hbnRlY2guY29tL2VuL2xsbS9rb25hbmxsbQpodHRwczovL3RlY2hmaW5jaC5rci9haS9rb25hbi10ZWNobm9sb2d5LXVudmVpbHMta29uYW4tbGxtLS1pdHMtb3duLWFpLWxhbmd1YWdlLW1vZGVsCmh0dHBzOi8vd3d3LmRicGlhLmNvLmtyL2pvdXJuYWwvYXJ0aWNsZURldGFpbD9ub2RlSWQ9Tk9ERTExNjEwMTI3ICIsLCwsNDEwMDAwMDAwMDAuMCwsMS43MjJlKzIzLD00MTAwMDAwMDAwMCBwYXJhbWV0ZXJzICogNzAwMDAwMDAwMDAwIHRva2VucyBbc2VlIGRhdGFzZXQgc2l6ZSBub3Rlc10gICogNiBGTE9QIC8gdG9rZW4gLyBwYXJhbWV0ZXIgPTEuNzIyIMOXIDEwXjIzIEZMT1AsNzAwMDAwMDAwMDAwMCwiaHR0cHM6Ly93d3cua29uYW50ZWNoLmNvbS9wci9wcmVzcz9udW1iZXI9MjYyOCZwbj0xJnN0eXBlMj0mc2ZpPXN1Ymomc3dvcmQ9CgpTaW5jZSAyMDA3LCB2aWEgdGhlIHJlYWwtdGltZSBBSSBhbmFseXNpcyBzZXJ2aWNlIHB1bHNlSywgb3ZlciAyMC41IGJpbGxpb24gcGllY2VzIG9mIGRhdGEgaGF2ZSBiZWVuIGluZGVwZW5kZW50bHkgc2VjdXJlZC4KQW1vbmcgdGhlbSwgb25seSAyIGJpbGxpb24gaGlnaC1xdWFsaXR5LCBsYXJnZS1zY2FsZSBkYXRhIHBpZWNlcyBoYXZlIGJlZW4gdXNlZCBmb3IgdHJhaW5pbmcuIiwsLCwsTGlrZWx5LCJLb25hbiBMTE0gaXMgYSBMYXJnZSBMYW5ndWFnZSBNb2RlbCBkZXZlbG9wZWQgaW4taG91c2UgYnkgS29uYW4gVGVjaG5vbG9neS4gS29uYW4gVGVjaG5vbG9neSBvcHRpbWl6ZWQgZm9yIHN1cGVyLWxhcmdlIEFJIHRyYWluaW5nLCBpdCBsZXZlcmFnZXMgaGlnaC1xdWFsaXR5LCBsYXJnZS1zY2FsZSBkYXRhIGFuZCBvdmVyIDIwIHllYXJzIG9mIGV4cGVydGlzZSBpbiBuYXR1cmFsIGxhbmd1YWdlIHByb2Nlc3NpbmcuCktvbmFuIExMTSBzdXBwb3J0cyBhbGwgY29ycG9yYXRlIGRvY3VtZW50YXRpb24gYW5kIGNyZWF0aXZlIHRhc2tzLApsZWFkaW5nIHRoZSB3YXkgaW4gd29ya3BsYWNlIGlubm92YXRpb24uIiwsLEhvc3RlZCBhY2Nlc3MgKG5vIEFQSSksS29yZWEgKFJlcHVibGljIG9mKSwsLCwsLDIwMjUtMTEtMjggMTE6NTM6NDQrMDA6MDAsLCwsLCxJbmR1c3RyeSwsLCwsVW5yZWxlYXNlZCwsVHJ1ZSwsLCwsLE9wZXJhdGlvbiBjb3VudGluZywsLCwsTm8KUG9ybyAzNEIsTGFuZ3VhZ2UsIkNvZGUgZ2VuZXJhdGlvbixMYW5ndWFnZSBtb2RlbGluZy9nZW5lcmF0aW9uIiwiSGlnaC1QZXJmb3JtYW5jZSBMYW5ndWFnZSBUZWNobm9sb2dpZXMgKEhQTFQpLFVuaXZlcnNpdHkgb2YgVHVya3UiLCJSaXN0byBMdXVra29uZW4sIEpvbmF0aGFuIEJ1cmRnZSwgRWxhaW5lIFpvc2EsIEFhcm5lIFRhbG1hbiwgVmlsbGUgS29tdWxhaW5lbiwgVsOkaW7DtiBIYXRhbnDDpMOkLCBQZXRlciBTYXJsaW4sIFNhbXBvIFB5eXNhbG8iLDIwMjMtMTItMTQsUG9ybyAzNEIgYW5kIHRoZSBCbGVzc2luZyBvZiBNdWx0aWxpbmd1YWxpdHksaHR0cHM6Ly9hcnhpdi5vcmcvYWJzLzI0MDQuMDE4NTYsLCwsMzQyMDAwMDAwMDAuMCxodHRwczovL2h1Z2dpbmdmYWNlLmNvL0x1bWlPcGVuL1Bvcm8tMzRCLDIuMDUyZSsyMywiNk5EID0gNioxVCozNC4yQj0gMi4wNGUrMjMKCiIiVGhpcyBhbGxvd2VkIHRvdGFsIHRyYWluaW5nIGN5Y2xlIHRocm91Z2hwdXQgb2YgNDk2MTggVEZMT1BzIGFuZCAxNzQzNzggdG9rZW5zL3NlY29uZC4iIgoKdGhlIHRyYWluaW5nIHRvb2sgYXJvdW5kIDE4IG1vbnRocyAoaHR0cHM6Ly9ocGx0LXByb2plY3Qub3JnL2RlbGl2ZXJhYmxlcykKNDk2MTgqMTgqMzAqMjQqMzYwMCoxMF4xMj0yLjMxNDk3NzRlKzI0CgoiLDEwMDAwMDAwMDAwMDAsIjFUIHRva2VucywgYXNzdW1pbmcgMC43NSB3b3JkIHBlciB0b2tlbgoiIlBvcm8gaXMgYSAzNEIgcGFyYW1ldGVyIGRlY29kZXItb25seSB0cmFuc2Zvcm1lciBwcmV0cmFpbmVkIG9uIEZpbm5pc2gsIEVuZ2xpc2ggYW5kIGNvZGUuIEl0IGlzIGJlaW5nIHRyYWluZWQgb24gMSB0cmlsbGlvbiB0b2tlbnMuIFBvcm8gaXMgYSBmdWxseSBvcGVuIHNvdXJjZSBtb2RlbCBhbmQgaXMgbWFkZSBhdmFpbGFibGUgdW5kZXIgdGhlIEFwYWNoZSAyLjAgTGljZW5zZS4iIiIsLCxBTUQgUmFkZW9uIEluc3RpbmN0IE1JMjUwWCwsQ29uZmlkZW50LCJUaGUgcHJldHJhaW5pbmcgb2Ygc3RhdGUtb2YtdGhlLWFydCBsYXJnZSBsYW5ndWFnZSBtb2RlbHMgbm93IHJlcXVpcmVzIHRyaWxsaW9ucyBvZiB3b3JkcyBvZiB0ZXh0LCB3aGljaCBpcyBvcmRlcnMgb2YgbWFnbml0dWRlIG1vcmUgdGhhbiBhdmFpbGFibGUgZm9yIHRoZSB2YXN0IG1ham9yaXR5IG9mIGxhbmd1YWdlcy4gV2hpbGUgaW5jbHVkaW5nIHRleHQgaW4gbW9yZSB0aGFuIG9uZSBsYW5ndWFnZSBpcyBhbiBvYnZpb3VzIHdheSB0byBhY3F1aXJlIG1vcmUgcHJldHJhaW5pbmcgZGF0YSwgbXVsdGlsaW5ndWFsaXR5IGlzIG9mdGVuIHNlZW4gYXMgYSBjdXJzZSwgYW5kIG1vc3QgbW9kZWwgdHJhaW5pbmcgZWZmb3J0cyBjb250aW51ZSB0byBmb2N1cyBuZWFyLWV4Y2x1c2l2ZWx5IG9uIGluZGl2aWR1YWwgbGFyZ2UgbGFuZ3VhZ2VzLiBXZSBiZWxpZXZlIHRoYXQgbXVsdGlsaW5ndWFsaXR5IGNhbiBiZSBhIGJsZXNzaW5nIGFuZCB0aGF0IGl0IHNob3VsZCBiZSBwb3NzaWJsZSB0byBzdWJzdGFudGlhbGx5IGltcHJvdmUgb3ZlciB0aGUgY2FwYWJpbGl0aWVzIG9mIG1vbm9saW5ndWFsIG1vZGVscyBmb3Igc21hbGwgbGFuZ3VhZ2VzIHRocm91Z2ggbXVsdGlsaW5ndWFsIHRyYWluaW5nLiBJbiB0aGlzIHN0dWR5LCB3ZSBpbnRyb2R1Y2UgUG9ybyAzNEIsIGEgMzQgYmlsbGlvbiBwYXJhbWV0ZXIgbW9kZWwgdHJhaW5lZCBmb3IgMSB0cmlsbGlvbiB0b2tlbnMgb2YgRmlubmlzaCwgRW5nbGlzaCwgYW5kIHByb2dyYW1taW5nIGxhbmd1YWdlcywgYW5kIGRlbW9uc3RyYXRlIHRoYXQgYSBtdWx0aWxpbmd1YWwgdHJhaW5pbmcgYXBwcm9hY2ggY2FuIHByb2R1Y2UgYSBtb2RlbCB0aGF0IG5vdCBvbmx5IHN1YnN0YW50aWFsbHkgYWR2YW5jZXMgb3ZlciB0aGUgY2FwYWJpbGl0aWVzIG9mIGV4aXN0aW5nIG1vZGVscyBmb3IgRmlubmlzaCwgYnV0IGFsc28gZXhjZWxzIGluIHRyYW5zbGF0aW9uIGFuZCBpcyBjb21wZXRpdGl2ZSBpbiBpdHMgY2xhc3MgaW4gZ2VuZXJhdGluZyBFbmdsaXNoIGFuZCBwcm9ncmFtbWluZyBsYW5ndWFnZXMuIFdlIHJlbGVhc2UgdGhlIG1vZGVsIHBhcmFtZXRlcnMsIHNjcmlwdHMsIGFuZCBkYXRhIHVuZGVyIG9wZW4gbGljZW5zZXMgYXQgdGhpcyBodHRwcyBVUkwuIiwsLE9wZW4gd2VpZ2h0cyAodW5yZXN0cmljdGVkKSwiTXVsdGluYXRpb25hbCxGaW5sYW5kIiwsLCw1MTIuMCwsMjAyNS0xMS0yOCAxMTo1Mzo0NCswMDowMCwsLCwsLCJSZXNlYXJjaCBjb2xsZWN0aXZlLEFjYWRlbWlhIiwsLCwsT3BlbiBzb3VyY2UsIkFwYWNoZSAyLjAKaHR0cHM6Ly9odWdnaW5nZmFjZS5jby9MdW1pT3Blbi9Qb3JvLTM0QgoKaHR0cHM6Ly9naXRodWIuY29tL1R1cmt1TkxQL01lZ2F0cm9uLURlZXBTcGVlZCIsVHJ1ZSwsLCwsNTA3NDY5Ljg3NDEwNzI4ODQzLE9wZXJhdGlvbiBjb3VudGluZyxMdW1pT3BlbiwsLCxZZXMKQ29nQWdlbnQsIlZpc2lvbixMYW5ndWFnZSIsIkluc3RydWN0aW9uIGludGVycHJldGF0aW9uLFZpc3VhbCBxdWVzdGlvbiBhbnN3ZXJpbmciLCJUc2luZ2h1YSBVbml2ZXJzaXR5LFouYWkgKFpoaXB1IEFJKSIsIldlbnlpIEhvbmcsIFdlaWhhbiBXYW5nLCBRaW5nc29uZyBMdiwgSmlhemhlbmcgWHUsIFdlbm1lbmcgWXUsIEp1bmh1aSBKaSwgWWFuIFdhbmcsIFppaGFuIFdhbmcsIFl1eHVhbiBaaGFuZywgSnVhbnppIExpLCBCaW4gWHUsIFl1eGlhbyBEb25nLCBNaW5nIERpbmcsIEppZSBUYW5nIiwyMDIzLTEyLTE0LENvZ0FnZW50OiBBIFZpc3VhbCBMYW5ndWFnZSBNb2RlbCBmb3IgR1VJIEFnZW50cyxodHRwczovL2FyeGl2Lm9yZy9hYnMvMjMxMi4wODkxNCw3MzEuMCxTT1RBIGltcHJvdmVtZW50LFNlZSBUYWJsZSAxLDE4MDAwMDAwMDAwLjAsLDYuNzA3ZSsyMiwiU3RhdGVzIDEyLjYgVEZMT1AgcGVyIDExMjB4MTEyMCBpbWFnZSBmb3J3YXJkIHBhc3MuIFRyYWluZWQgNjBrIHN0ZXBzIHdpdGggNDYwOCBiYXRjaCBzaXplLCBhbmQgdGhlbiAxMGsgd2l0aCAxMDI0IGJhdGNoIHNpemUuCjEyLjYgVEZMT1AgKiAoNjAwMDAqNDYwOCArIDEwMDAwKjEwMjQpID0gMy43NmUyMQoKVXNlcyBwcmV0cmFpbmVkIENvZ1ZMTSBhcyBiYXNlICg2LjMzMWUyMiBGTE9QKSwgYWxvbmcgd2l0aCBFVkEyLUNMSVAtTC4gRVZBMi1DTElQLUwncyBGTE9QcyBhcmUgcG90ZW50aWFsbHkgZXN0aW1hYmxlLCBidXQgYmFzZWQgb24gZGV0YWlscyBhYm91dCBFVkEyLUNMSVAtZy8xNCAoYSBsYXJnZXIgbW9kZWwpLCB0aGV5IGxpa2VseSBjb250cmlidXRlIG5lZ2xpZ2libHkgdG8gQ29nQWdlbnQuCgpTdW06IDYuNzA3ZTIyIiwsLCwsLFN1cGVydmlzZWQsTGlrZWx5LCJQZW9wbGUgYXJlIHNwZW5kaW5nIGFuIGVub3Jtb3VzIGFtb3VudCBvZiB0aW1lIG9uIGRpZ2l0YWwgZGV2aWNlcyB0aHJvdWdoIGdyYXBoaWNhbCB1c2VyIGludGVyZmFjZXMgKEdVSXMpLCBlLmcuLCBjb21wdXRlciBvciBzbWFydHBob25lIHNjcmVlbnMuIExhcmdlIGxhbmd1YWdlIG1vZGVscyAoTExNcykgc3VjaCBhcyBDaGF0R1BUIGNhbiBhc3Npc3QgcGVvcGxlIGluIHRhc2tzIGxpa2Ugd3JpdGluZyBlbWFpbHMsIGJ1dCBzdHJ1Z2dsZSB0byB1bmRlcnN0YW5kIGFuZCBpbnRlcmFjdCB3aXRoIEdVSXMsIHRodXMgbGltaXRpbmcgdGhlaXIgcG90ZW50aWFsIHRvIGluY3JlYXNlIGF1dG9tYXRpb24gbGV2ZWxzLiBJbiB0aGlzIHBhcGVyLCB3ZSBpbnRyb2R1Y2UgQ29nQWdlbnQsIGFuIDE4LWJpbGxpb24tcGFyYW1ldGVyIHZpc3VhbCBsYW5ndWFnZSBtb2RlbCAoVkxNKSBzcGVjaWFsaXppbmcgaW4gR1VJIHVuZGVyc3RhbmRpbmcgYW5kIG5hdmlnYXRpb24uIEJ5IHV0aWxpemluZyBib3RoIGxvdy1yZXNvbHV0aW9uIGFuZCBoaWdoLXJlc29sdXRpb24gaW1hZ2UgZW5jb2RlcnMsIENvZ0FnZW50IHN1cHBvcnRzIGlucHV0IGF0IGEgcmVzb2x1dGlvbiBvZiAxMTIwKjExMjAsIGVuYWJsaW5nIGl0IHRvIHJlY29nbml6ZSB0aW55IHBhZ2UgZWxlbWVudHMgYW5kIHRleHQuIEFzIGEgZ2VuZXJhbGlzdCB2aXN1YWwgbGFuZ3VhZ2UgbW9kZWwsIENvZ0FnZW50IGFjaGlldmVzIHRoZSBzdGF0ZSBvZiB0aGUgYXJ0IG9uIGZpdmUgdGV4dC1yaWNoIGFuZCBmb3VyIGdlbmVyYWwgVlFBIGJlbmNobWFya3MsIGluY2x1ZGluZyBWUUF2MiwgT0stVlFBLCBUZXh0LVZRQSwgU1QtVlFBLCBDaGFydFFBLCBpbmZvVlFBLCBEb2NWUUEsIE1NLVZldCwgYW5kIFBPUEUuIENvZ0FnZW50LCB1c2luZyBvbmx5IHNjcmVlbnNob3RzIGFzIGlucHV0LCBvdXRwZXJmb3JtcyBMTE0tYmFzZWQgbWV0aG9kcyB0aGF0IGNvbnN1bWUgZXh0cmFjdGVkIEhUTUwgdGV4dCBvbiBib3RoIFBDIGFuZCBBbmRyb2lkIEdVSSBuYXZpZ2F0aW9uIHRhc2tzIC0tIE1pbmQyV2ViIGFuZCBBSVRXLCBhZHZhbmNpbmcgdGhlIHN0YXRlIG9mIHRoZSBhcnQuIFRoZSBtb2RlbCBhbmQgY29kZXMgYXJlIGF2YWlsYWJsZSBhdCB0aGlzIGh0dHBzIFVSTCAuIiwsLE9wZW4gd2VpZ2h0cyAocmVzdHJpY3RlZCB1c2UpLCJDaGluYSxDaGluYSIsQ29nVkxNLTE3QiwsLCwsMjAyNi0wNS0yNSAxMjoyODoxMSswMDowMCwsLCwsLCJBY2FkZW1pYSxJbmR1c3RyeSIsLCwsLE9wZW4gc291cmNlLCJDb2RlIGlzIEFwYWNoZSBMaWNlbnNlIDIuMDsgbW9kZWwgaXMgdW5kZXIgYSBtb3JlIHJlc3RyaWN0aXZlIGN1c3RvbSBsaWNlbmNlIHdoaWNoIHN0aWxsIGFsbG93cyBjb21tZXJjaWFsIHVzYWdlIGJ1dCB3aGljaCBsaW1pdHMgdXNlcyB1bmRlcm1pbmluZyBDaGluZXNlIG5hdGlvbmFsIHNlY3VyaXR5IGFuZCB1bml0eS4KCmZpbmV0dW5lIGNvZGUgKHRoaXMgbW9kZWwgaXMgYSBmaW5ldHVuZSk6IGh0dHBzOi8vZ2l0aHViLmNvbS9USFVETS9Db2dWTE0vYmxvYi9tYWluL2ZpbmV0dW5lX2RlbW8vZmluZXR1bmVfY29nYWdlbnRfZGVtby5weSAiLCwsLEJGMTYsLCxPcGVyYXRpb24gY291bnRpbmcsLCwsLFllcwpGdW5TZWFyY2gsIkxhbmd1YWdlLFNlYXJjaCIsQ29kZSBnZW5lcmF0aW9uLEdvb2dsZSBEZWVwTWluZCwiQmVybmFyZGlubyBSb21lcmEtUGFyZWRlcywgTW9oYW1tYWRhbWluIEJhcmVrYXRhaW4sIEFsZXhhbmRlciBOb3Zpa292LCBNYXRlaiBCYWxvZywgTS4gUGF3YW4gS3VtYXIsIEVtaWxpZW4gRHVwb250LCBGcmFuY2lzY28gSi4gUi4gUnVpeiwgSm9yZGFuIFMuIEVsbGVuYmVyZywgUGVuZ21pbmcgV2FuZywgT21hciBGYXd6aSwgUHVzaG1lZXQgS29obGksIEFsaHVzc2VpbiBGYXd6aSAiLDIwMjMtMTItMTQsTWF0aGVtYXRpY2FsIGRpc2NvdmVyaWVzIGZyb20gcHJvZ3JhbSBzZWFyY2ggd2l0aCBsYXJnZSBsYW5ndWFnZSBtb2RlbHMsImh0dHBzOi8vd3d3Lm5hdHVyZS5jb20vYXJ0aWNsZXMvczQxNTg2LTAyMy0wNjkyNC02Cmh0dHBzOi8vZGVlcG1pbmQuZ29vZ2xlL2Rpc2NvdmVyL2Jsb2cvZnVuc2VhcmNoLW1ha2luZy1uZXctZGlzY292ZXJpZXMtaW4tbWF0aGVtYXRpY2FsLXNjaWVuY2VzLXVzaW5nLWxhcmdlLWxhbmd1YWdlLW1vZGVscy8iLDU5My4wLCJTT1RBIGltcHJvdmVtZW50LEhpc3RvcmljYWwgc2lnbmlmaWNhbmNlIixJbXByb3ZlZCBTT1RBIGZvciB0aGUgY2FwIHNldCBwcm9ibGVtLiBDYW4gcGxhdXNpYmx5IGNsYWltIHRoZSBmaXJzdCBpbnN0YW5jZSBvZiBhIExMTSBzeXN0ZW0gbWFraW5nIGEgZ2VudWluZSBhbmQgbm92ZWwgc2NpZW50aWZpYyBjb250cmlidXRpb24uLDE1MDAwMDAwMDAwLjAsIkZyb20gdGhlIHNlY3Rpb24gY2FsbGVkICIiUHJldHJhaW5lZCBMTE0iIjogIiJXZSB1c2UgQ29kZXksIGFuIExMTSBidWlsdCBvbiB0b3Agb2YgdGhlIFBhTE0yIG1vZGVsIGZhbWlseS4uLiBCZWNhdXNlIEZ1blNlYXJjaCByZWxpZXMgb24gc2FtcGxpbmcgZnJvbSBhbiBMTE0gZXh0ZW5zaXZlbHksIGFuIGltcG9ydGFudCBwZXJmb3JtYW5jZS1kZWZpbmluZyB0cmFkZW9mZiBpcyBiZXR3ZWVuIHRoZSBxdWFsaXR5IG9mIHRoZSBzYW1wbGVzIGFuZCB0aGUgaW5mZXJlbmNlIHNwZWVkIG9mIHRoZSBMTE0uIEluIHByYWN0aWNlLCB3ZSBoYXZlIGNob3NlbiB0byB3b3JrIHdpdGggYSBmYXN0LWluZmVyZW5jZSBtb2RlbCAocmF0aGVyIHRoYW4gc2xvd2VyLWluZmVyZW5jZSwgaGlnaGVyLXF1YWxpdHkpIiIKClVuY2xlYXIgd2hpY2ggUGFMTTIgbW9kZWwgd2FzIHVzZWQgKG9mIEdlY2tvLCBPdHRlciwgQmlzb24sIGFuZCBVbmljb3JuKTsgYWJvdmUgcXVvdGUgaW5kaWNhdGVzIGl0IHdhcyBwZXJoYXBzIE90dGVyIG9yIEJpc29uLCBidXQgbm90IFVuaWNvcm4uIEV4YWN0IHBhcmFtZXRlciBjb3VudHMgYXJlIG5vdCBwdWJsaWNseSBkaXNjbG9zZWQgZm9yIGFueSBvZiB0aGVzZSBtb2RlbHMuIEluIGNvbXBhcmlzb25zIHdoZXJlIEZ1blNlYXJjaCB1c2VzIFN0YXJDb2Rlci0xNUIsIENvZGV5IGlzIGFuIGltcHJvdmVtZW50IGJ1dCBub3Qgb2J2aW91c2x5IG9mIGFuIGVudGlyZWx5IGRpZmZlcmVudCBtb2RlbCBjbGFzcy4KCkkgcmVwb3J0IHRoZSAxNUIgcGFyYW1ldGVycyBmcm9tIFN0YXJDb2Rlci0xNUIsIHVzZWQgYXMgYW4gb3Blbi1zb3VyY2UgY29tcGFyaXNvbiIsMy44N2UrMjMsIkFwcGVuZGl4IEEuNTogIiJGaW5kaW5nIHRoZSBmdWxsLXNpemVkIHN5bW1ldHJpYyBhZG1pc3NpYmxlIHNldCBJKDE1LCAxMCkgcmVxdWlyZWQgdGhlIGdlbmVyYXRpb24gYW5kIGFuYWx5c2lzIG9mIGFwcHJveGltYXRlbHkgdHdvIG1pbGxpb24gcHJvZ3JhbXMuLi4gVG8gcmVwcm9kdWNlIGFkbWlzc2libGUgc2V0IGV4cGVyaW1lbnRzIGRvbmUgYWJvdmUgKGdlbmVyYXRpbmcgMiBtaWxsaW9uIHNhbXBsZXMpIG9uZSB3b3VsZCBoYXZlIHRvIHVzZSAxNSBpbnN0YW5jZXMgb2YgU3RhckNvZGVyLTE1QiBydW5uaW5nIG9uIEExMDAgNDAgR0IgR1BVIGVhY2ggYW5kIDUgQ1BVIHNlcnZlcnMgKGVhY2ggcnVubmluZyAzMiBldmFsdWF0b3JzIGluIHBhcmFsbGVsKSBmb3IgdHdvIGRheXMuIFdlIGVzdGltYXRlIHRoYXQgd2hlbiBydW5uaW5nIG9uIEdvb2dsZSBDbG91ZCwgdGhlIHByaWNlIG9mIGFuIGV4cGVyaW1lbnQgaXMgYXJvdW5kICQ4MDAg4oCTICQxNDAwLCBhbmQgdGhlIGVuZXJneSB1c2FnZSBhcm91bmQgMjUwIOKAkyA1MDAga1doOyBpLmUuLCAwLjUlIG9mIHRoZSBlbmVyZ3kgdXNlZCBmb3IgdHJhaW5pbmcgU3RhckNvZGVyIiIKCjE1IEdQVXMgKiA3LjgwRSsxMyBGTE9QL0dQVS1zZWMgKiAyIGRheXMgKiAyNCBob3Vycy9kYXkgKiAzNjAwIHNlYy9ob3VyID0gMi4wMmUyMCBGTE9QIGZvciB0aGUgR1BVIHNlcnZlcnMKCldlIHNob3VsZCBhbHNvIGFkZCB0aGUgY29tcHV0ZSB1c2VkIHRvIHRyYWluIHRoZSBQYUxNMiB2YXJpYW50IHVzZWQgYXMgdGhlIGJhc2UgTExNLiBTaW5jZSB3ZSBkb24ndCBoYXZlIGFueSBkZXRhaWxzIGFib3V0IHRoaXMgbW9kZWwsIEkgdXNlIHRoZSBjb21wdXRlIGZyb20gU3RhckNvZGVyLTE1QiAodXNlZCBhcyB0aGUgb3BlbiBzb3VyY2UgY29tcGFyaXNvbiBwb2ludCk6IDMuODdlKzIzIEZMT1AKClVuY2xlYXIgaG93IHRvIGV2YWx1YXRlIHRoZSBjb21wdXRlIGZyb20gdGhlIENQVSBzZXJ2ZXJzIGltcGxlbWVudGluZyB0aGUgZXZvbHV0aW9uYXJ5IGFsZ29yaXRobSwgYnV0IHRoaXMgaXMgdmVyeSBsaWtlbHkgZHdhcmZlZCBieSB0aGUgcHJlLXRyYWluaW5nIGNvbXB1dGUgZm9yIHRoZSBMTE0uIiwsIiIiVGhlIGV4cGVyaW1lbnRzIGNhcnJpZWQgb3V0IGluIHRoaXMgcGFwZXIgZG8gbm90IHJlcXVpcmUgYW55IGRhdGEgY29ycHVzIG90aGVyIHRoYW4gdGhlIHB1YmxpY2x5IGF2YWlsYWJsZSBPUi1MaWJyYXJ5IGJpbiBwYWNraW5nIGJlbmNobWFya3MiIiIsNDguMCwiQXBwZW5kaXggQS41OiAiIlRvIHJlcHJvZHVjZSBhZG1pc3NpYmxlIHNldCBleHBlcmltZW50cyBkb25lIGFib3ZlIChnZW5lcmF0aW5nIDIgbWlsbGlvbiBzYW1wbGVzKSBvbmUgd291bGQgaGF2ZSB0byB1c2UgMTUgaW5zdGFuY2VzIG9mIFN0YXJDb2Rlci0xNUIgcnVubmluZyBvbiBBMTAwIDQwIEdCIEdQVSBlYWNoIGFuZCA1IENQVSBzZXJ2ZXJzIChlYWNoIHJ1bm5pbmcgMzIgZXZhbHVhdG9ycyBpbiBwYXJhbGxlbCkgZm9yIHR3byBkYXlzIiIiLCwsU3BlY3VsYXRpdmUsIkxhcmdlIGxhbmd1YWdlIG1vZGVscyAoTExNcykgaGF2ZSBkZW1vbnN0cmF0ZWQgdHJlbWVuZG91cyBjYXBhYmlsaXRpZXMgaW4gc29sdmluZyBjb21wbGV4IHRhc2tzLCBmcm9tIHF1YW50aXRhdGl2ZSByZWFzb25pbmcgdG8gdW5kZXJzdGFuZGluZyBuYXR1cmFsIGxhbmd1YWdlLiBIb3dldmVyLCBMTE1zIHNvbWV0aW1lcyBzdWZmZXIgZnJvbSBjb25mYWJ1bGF0aW9ucyAob3IgaGFsbHVjaW5hdGlvbnMpLCB3aGljaCBjYW4gcmVzdWx0IGluIHRoZW0gbWFraW5nIHBsYXVzaWJsZSBidXQgaW5jb3JyZWN0IHN0YXRlbWVudHMxLDIuIFRoaXMgaGluZGVycyB0aGUgdXNlIG9mIGN1cnJlbnQgbGFyZ2UgbW9kZWxzIGluIHNjaWVudGlmaWMgZGlzY292ZXJ5LiBIZXJlIHdlIGludHJvZHVjZSBGdW5TZWFyY2ggKHNob3J0IGZvciBzZWFyY2hpbmcgaW4gdGhlIGZ1bmN0aW9uIHNwYWNlKSwgYW4gZXZvbHV0aW9uYXJ5IHByb2NlZHVyZSBiYXNlZCBvbiBwYWlyaW5nIGEgcHJldHJhaW5lZCBMTE0gd2l0aCBhIHN5c3RlbWF0aWMgZXZhbHVhdG9yLiBXZSBkZW1vbnN0cmF0ZSB0aGUgZWZmZWN0aXZlbmVzcyBvZiB0aGlzIGFwcHJvYWNoIHRvIHN1cnBhc3MgdGhlIGJlc3Qta25vd24gcmVzdWx0cyBpbiBpbXBvcnRhbnQgcHJvYmxlbXMsIHB1c2hpbmcgdGhlIGJvdW5kYXJ5IG9mIGV4aXN0aW5nIExMTS1iYXNlZCBhcHByb2FjaGVzMy4gQXBwbHlpbmcgRnVuU2VhcmNoIHRvIGEgY2VudHJhbCBwcm9ibGVtIGluIGV4dHJlbWFsIGNvbWJpbmF0b3JpY3PigJR0aGUgY2FwIHNldCBwcm9ibGVt4oCUd2UgZGlzY292ZXIgbmV3IGNvbnN0cnVjdGlvbnMgb2YgbGFyZ2UgY2FwIHNldHMgZ29pbmcgYmV5b25kIHRoZSBiZXN0LWtub3duIG9uZXMsIGJvdGggaW4gZmluaXRlIGRpbWVuc2lvbmFsIGFuZCBhc3ltcHRvdGljIGNhc2VzLiBUaGlzIHNob3dzIHRoYXQgaXQgaXMgcG9zc2libGUgdG8gbWFrZSBkaXNjb3ZlcmllcyBmb3IgZXN0YWJsaXNoZWQgb3BlbiBwcm9ibGVtcyB1c2luZyBMTE1zLiBXZSBzaG93Y2FzZSB0aGUgZ2VuZXJhbGl0eSBvZiBGdW5TZWFyY2ggYnkgYXBwbHlpbmcgaXQgdG8gYW4gYWxnb3JpdGhtaWMgcHJvYmxlbSwgb25saW5lIGJpbiBwYWNraW5nLCBmaW5kaW5nIG5ldyBoZXVyaXN0aWNzIHRoYXQgaW1wcm92ZSBvbiB3aWRlbHkgdXNlZCBiYXNlbGluZXMuIEluIGNvbnRyYXN0IHRvIG1vc3QgY29tcHV0ZXIgc2VhcmNoIGFwcHJvYWNoZXMsIEZ1blNlYXJjaCBzZWFyY2hlcyBmb3IgcHJvZ3JhbXMgdGhhdCBkZXNjcmliZSBob3cgdG8gc29sdmUgYSBwcm9ibGVtLCByYXRoZXIgdGhhbiB3aGF0IHRoZSBzb2x1dGlvbiBpcy4gQmV5b25kIGJlaW5nIGFuIGVmZmVjdGl2ZSBhbmQgc2NhbGFibGUgc3RyYXRlZ3ksIGRpc2NvdmVyZWQgcHJvZ3JhbXMgdGVuZCB0byBiZSBtb3JlIGludGVycHJldGFibGUgdGhhbiByYXcgc29sdXRpb25zLCBlbmFibGluZyBmZWVkYmFjayBsb29wcyBiZXR3ZWVuIGRvbWFpbiBleHBlcnRzIGFuZCBGdW5TZWFyY2gsIGFuZCB0aGUgZGVwbG95bWVudCBvZiBzdWNoIHByb2dyYW1zIGluIHJlYWwtd29ybGQgYXBwbGljYXRpb25zLiIsLCxPcGVuIHdlaWdodHMgKHVucmVzdHJpY3RlZCksVW5pdGVkIFN0YXRlcyBvZiBBbWVyaWNhLFBhTE0gMiwwLjAsTm8gZmluZXR1bmluZywsLDIwMjYtMDEtMDEgMTQ6MDI6NTMrMDA6MDAsLCwsLCxJbmR1c3RyeSwsLDkuOWUrMjQsLFVucmVsZWFzZWQsIkNvZGUgdG8gcnVuIEZ1blNlYXJjaCB3aXRoIGFuIExMTSBvZiB5b3VyIGNob2ljZSBpcyBvcGVuIHNvdXJjZSB1bmRlciBBcGFjaGUgMi4wIChzb2Z0d2FyZSkgYW5kIENDLUJZIChhbGwgZWxzZSkuIEhvd2V2ZXIsIHRoZSBhY3R1YWwgTExNIHVzZWQgaW4gdGhlIG1haW4gZXhwZXJpbWVudHMgaXMgdW5rbm93biBhbmQgbWF5IG9yIG1heSBub3QgYmUgb25lIG9mIHRoZSBDb2RleSBtb2RlbHMgYXZhaWxhYmxlIHZpYSBBUEkgYWNjZXNzLgoKKGluIG90aGVyIHdvcmRzIGNvZGUgaXMgYXZhaWxhYmxlIGZvciB0aGUgc2VhcmNoIHRvb2wgYnV0IG5vdCBmb3IgdGhlIG1vZGVsKTogaHR0cHM6Ly9naXRodWIuY29tL2dvb2dsZS1kZWVwbWluZC9mdW5zZWFyY2ggIixUcnVlLCwsLCwsSGFyZHdhcmUsLCwsLFllcwpJbWFnZW4gMixJbWFnZSBnZW5lcmF0aW9uLCJUZXh0LXRvLWltYWdlLEltYWdlIGdlbmVyYXRpb24sVmlkZW8gZ2VuZXJhdGlvbiIsR29vZ2xlIERlZXBNaW5kLCJBw6Ryb24gdmFuIGRlbiBPb3JkLCBBbGkgUmF6YXZpLCBCZW5pZ25vIFVyaWEsIMOHYcSfbGFyIMOcbmzDvCwgQ2hhcmxpZSBOYXNoLCBDaHJpcyBXb2xmZiwgQ29ub3IgRHVya2FuLCBEYXZpZCBEaW5nLCBEYXdpZCBHw7NybnksIEV2Z2VueSBHbGFkY2hlbmtvLCBGZWxpeCBSaWVkZWwsIEhhbmcgUWksIEphY29iIEtlbGx5LCBKYWtvYiBCYXVlciwgSmVmZiBEb25haHVlLCBKdW5saW4gWmhhbmcsIE1hdGV1c3ogTWFsaW5vd3NraSwgTWlrb8WCYWogQmnFhGtvd3NraSwgUGF1bGluZSBMdWMsIFJvYmVydCBSaWFjaGksIFJvYmluIFN0cnVkZWwsIFNhbmRlciBEaWVsZW1hbiwgVG9iZW5uYSBQZXRlciBJZ3dlLCBZYXJvc2xhdiBHYW5pbiwgWmFjaCBFYXRvbi1Sb3NlbiIsMjAyMy0xMi0xMyxJbWFnZW4gMixodHRwczovL2RlZXBtaW5kLmdvb2dsZS90ZWNobm9sb2dpZXMvaW1hZ2VuLTIvLCwsRG9lcyBub3QgYXBwZWFyIHRvIG1lZXQgYW55IG5vdGFiaWxpdHkgY3JpdGVyaWE7IGNvdWxkIHBsYXVzaWJseSByZWFjaCBzaWduaWZpY2FudCB1c2FnZSBnaXZlbiBpbnRlZ3JhdGlvbnMgaW50byBvdGhlciBHb29nbGUgcHJvZHVjdHMuLCwsLCwsLCwsLCxVbmtub3duLCJJbWFnZW4gMiBpcyBvdXIgbW9zdCBhZHZhbmNlZCB0ZXh0LXRvLWltYWdlIGRpZmZ1c2lvbiB0ZWNobm9sb2d5LCBkZWxpdmVyaW5nIGhpZ2gtcXVhbGl0eSwgcGhvdG9yZWFsaXN0aWMgb3V0cHV0cyB0aGF0IGFyZSBjbG9zZWx5IGFsaWduZWQgYW5kIGNvbnNpc3RlbnQgd2l0aCB0aGUgdXNlcuKAmXMgcHJvbXB0LiBJdCBjYW4gZ2VuZXJhdGUgbW9yZSBsaWZlbGlrZSBpbWFnZXMgYnkgdXNpbmcgdGhlIG5hdHVyYWwgZGlzdHJpYnV0aW9uIG9mIGl0cyB0cmFpbmluZyBkYXRhLCBpbnN0ZWFkIG9mIGFkb3B0aW5nIGEgcHJlLXByb2dyYW1tZWQgc3R5bGUuIiwsLEFQSSBhY2Nlc3MsVW5pdGVkIFN0YXRlcyBvZiBBbWVyaWNhLCwsLCwsMjAyNS0xMS0yOCAxMTo1Mzo0NCswMDowMCwsLCwsLEluZHVzdHJ5LCwsLCxVbnJlbGVhc2VkLEFjY2Vzc2libGUgdGhyb3VnaCBHb29nbGUncyBWZXJ0ZXggQUkgcGxhdGZvcm0uIFNvbWUgZmVhdHVyZXMgY3VycmVudGx5IGxpbWl0ZWQgdG8gd2hpdGVsaXN0ZWQgdGVzdGVycy4sVHJ1ZSwsLCwsLCwsLCwsTm8KR2lnYUNoYXQgUHJvLExhbmd1YWdlLCJMYW5ndWFnZSBtb2RlbGluZy9nZW5lcmF0aW9uLFF1ZXN0aW9uIGFuc3dlcmluZyxDaGF0IixTYmVyLCwyMDIzLTEyLTEzLEdpZ2FDaGF0IFBybyxodHRwczovL2hhYnIuY29tL3J1L2NvbXBhbmllcy9zYmVyZGV2aWNlcy9hcnRpY2xlcy83ODAzMzQvLCwsLDI5MDAwMDAwMDAwLjAsIiIiR2lnYUNoYXQgUHJvIGlzIGEgdHJhbnNmb3JtZXIgY29udGFpbmluZyAyOSBiaWxsaW9uIHBhcmFtZXRlcnMiIiIsLCwsLCwsTlZJRElBIEExMDAsLENvbmZpZGVudCwiR2lnYUNoYXQncyBtYWluIGZvY3VzIGlzIFJ1c3NpYW4sIGJ1dCBvdXIgcHJldHJhaW4gc2hvd3MgcmVzdWx0cyBjb21wYXJhYmxlIHRvIHRoZSBiZXN0IE9wZW4gU291cmNlIG1vZGVscyBpbiBFbmdsaXNoIGFzIHdlbGwuCkluIEVuZ2xpc2gsIE1NTFUgR2lnYUNoYXQgUHJvIGJlZm9yZSBhbGlnbm1lbnQgZ2l2ZXMgaGlnaGVyIHJlc3VsdHMgdGhhbiBMTGFtYS0yLTM0QiAoNjQuNyUgdnMuIDYyLjYlKS4gVW5mb3J0dW5hdGVseSwgTExhbWEtMi0zNEIgd2FzIG5vdCByZWxlYXNlZCBpbiBPcGVuIFNvdXJjZSwgc28gd2UgY2Fubm90IG1lYXN1cmUgb3RoZXIgbWV0cmljcyBsaWtlIE1NTFUtUlUuCgpPbiBNTUxVLVJVLCBHaWdhQ2hhdCBQcm8gYmVhdHMgb25lIG9mIHRoZSBzdHJvbmdlc3QgT3BlbiBTb3VyY2UgbW9kZWxzIGF0IHRoZSBtb21lbnQsIE1pc3RyYWwtN0IgKDU3LjglIHZzLiA1MC41JSkuIiwsLEFQSSBhY2Nlc3MsUnVzc2lhLCwsLDEyOC4wLCwyMDI1LTExLTI4IDExOjUzOjQ0KzAwOjAwLCwsLCwsIkluZHVzdHJ5LEdvdmVybm1lbnQiLCwsLCxVbnJlbGVhc2VkLCwsLCwsLDEwMTQ5Ni4yMzUwNTM2MzIwNywsLCwsLE5vCk1lZExNLCJMYW5ndWFnZSxNZWRpY2luZSIsIkxhbmd1YWdlIG1vZGVsaW5nL2dlbmVyYXRpb24sUXVlc3Rpb24gYW5zd2VyaW5nLE1lZGljYWwgZGlhZ25vc2lzIixHb29nbGUgQ2xvdWQsLDIwMjMtMTItMTMsTWVkTE06IGdlbmVyYXRpdmUgQUkgZmluZS10dW5lZCBmb3IgdGhlIGhlYWx0aGNhcmUgaW5kdXN0cnksaHR0cHM6Ly9jbG91ZC5nb29nbGUuY29tL2Jsb2cvdG9waWNzL2hlYWx0aGNhcmUtbGlmZS1zY2llbmNlcy9pbnRyb2R1Y2luZy1tZWRsbS1mb3ItdGhlLWhlYWx0aGNhcmUtaW5kdXN0cnksLCwsLCwsLCwsLCwsLFVua25vd24sIk5vdyB3ZeKAmXJlIGludHJvZHVjaW5nIE1lZExNIOKAlCBhIGZhbWlseSBvZiBmb3VuZGF0aW9uIG1vZGVscyBmaW5lLXR1bmVkIGZvciBoZWFsdGhjYXJlIGluZHVzdHJ5IHVzZSBjYXNlcy4gTWVkTE0gaXMgbm93IGF2YWlsYWJsZSB0byBHb29nbGUgQ2xvdWQgY3VzdG9tZXJzIGluIHRoZSBVbml0ZWQgU3RhdGVzIHRocm91Z2ggYW4gYWxsb3dsaXN0ZWQgZ2VuZXJhbCBhdmFpbGFiaWxpdHkgaW4gdGhlIFZlcnRleCBBSSBwbGF0Zm9ybS4gTWVkTE0gaXMgYWxzbyBjdXJyZW50bHkgYXZhaWxhYmxlIGluIHByZXZpZXcgaW4gY2VydGFpbiBvdGhlciBtYXJrZXRzIHdvcmxkd2lkZS4KCkN1cnJlbnRseSwgdGhlcmUgYXJlIHR3byBtb2RlbHMgdW5kZXIgTWVkTE0sIGJ1aWx0IG9uIE1lZC1QYUxNIDIsIHRvIG9mZmVyIGZsZXhpYmlsaXR5IHRvIGhlYWx0aGNhcmUgb3JnYW5pemF0aW9ucyBhbmQgdGhlaXIgZGlmZmVyZW50IG5lZWRzLiBIZWFsdGhjYXJlIG9yZ2FuaXphdGlvbnMgYXJlIGV4cGxvcmluZyB0aGUgdXNlIG9mIEFJIGZvciBhIHJhbmdlIG9mIGFwcGxpY2F0aW9ucywgZnJvbSBiYXNpYyB0YXNrcyB0byBjb21wbGV4IHdvcmtmbG93cy4gVGhyb3VnaCBwaWxvdGluZyBvdXIgdG9vbHMgd2l0aCBkaWZmZXJlbnQgb3JnYW5pemF0aW9ucywgd2XigJl2ZSBsZWFybmVkIHRoZSBtb3N0IGVmZmVjdGl2ZSBtb2RlbCBmb3IgYSBnaXZlbiB0YXNrIHZhcmllcyBkZXBlbmRpbmcgb24gdGhlIHVzZSBjYXNlLiBGb3IgZXhhbXBsZSwgc3VtbWFyaXppbmcgY29udmVyc2F0aW9ucyBtaWdodCBiZSBiZXN0IGhhbmRsZWQgYnkgb25lIG1vZGVsLCBhbmQgc2VhcmNoaW5nIHRocm91Z2ggbWVkaWNhdGlvbnMgbWlnaHQgYmUgYmV0dGVyIGhhbmRsZWQgYnkgYW5vdGhlci4gVGhlIGZpcnN0IE1lZExNIG1vZGVsIGlzIGxhcmdlciwgZGVzaWduZWQgZm9yIGNvbXBsZXggdGFza3MuIFRoZSBzZWNvbmQgaXMgYSBtZWRpdW0gbW9kZWwsIGFibGUgdG8gYmUgZmluZS10dW5lZCBhbmQgYmVzdCBmb3Igc2NhbGluZyBhY3Jvc3MgdGFza3MuIFRoZSBkZXZlbG9wbWVudCBvZiB0aGVzZSBtb2RlbHMgaGFzIGJlZW4gaW5mb3JtZWQgYnkgc3BlY2lmaWMgaGVhbHRoY2FyZSBhbmQgbGlmZSBzY2llbmNlcyBjdXN0b21lciBuZWVkcywgc3VjaCBhcyBhbnN3ZXJpbmcgYSBoZWFsdGhjYXJlIHByb3ZpZGVy4oCZcyBtZWRpY2FsIHF1ZXN0aW9ucyBhbmQgZHJhZnRpbmcgc3VtbWFyaWVzLiBJbiB0aGUgY29taW5nIG1vbnRocywgd2XigJlyZSBwbGFubmluZyB0byBicmluZyBHZW1pbmktYmFzZWQgbW9kZWxzIGludG8gdGhlIE1lZExNIHN1aXRlIHRvIG9mZmVyIGV2ZW4gbW9yZSBjYXBhYmlsaXRpZXMuIiwsLEFQSSBhY2Nlc3MsVW5pdGVkIFN0YXRlcyBvZiBBbWVyaWNhLE1lZC1QYUxNIDIsLCwsLDIwMjUtMTEtMjggMTE6NTM6NDQrMDA6MDAsLCwsLCxJbmR1c3RyeSwsLCwsVW5yZWxlYXNlZCwsLCwsLCwsLCwsLCxObwpQaGktMixMYW5ndWFnZSwiTGFuZ3VhZ2UgZ2VuZXJhdGlvbixDb2RlIGdlbmVyYXRpb24iLE1pY3Jvc29mdCwiTWFyYWggQWJkaW4sIEp5b3RpIEFuZWphLCBTZWJhc3RpZW4gQnViZWNrLCBDYWlvIEPDqXNhciBUZW9kb3JvIE1lbmRlcywgV2Vpemh1IENoZW4sIEFsbGllIERlbCBHaW9ybm8sIFJvbmVuIEVsZGFuLCBTaXZha2FudGggR29waSwgU3VyaXlhIEd1bmFzZWthciwgTW9qYW4gSmF2YWhlcmlwaSwgUGllcm8gS2F1ZmZtYW5uLCBZaW4gVGF0IExlZSwgWXVhbnpoaSBMaSwgQW5oIE5ndXllbiwgR3VzdGF2byBkZSBSb3NhLCBPbGxpIFNhYXJpa2l2aSwgQWRpbCBTYWxpbSwgU2hpdGFsIFNoYWgsIE1pY2hhZWwgU2FudGFjcm9jZSwgSGFya2lyYXQgU2luZ2ggQmVobCwgQWRhbSBUYXVtYW5uIEthbGFpLCBYaW4gV2FuZywgUmFjaGVs</x:v>
      </x:c>
    </x:row>
    <x:row r="147" ht="18" customHeight="1">
      <x:c r="A147" s="17" t="n">
        <x:v>142</x:v>
      </x:c>
      <x:c r="B147" s="17" t="n">
        <x:v>310</x:v>
      </x:c>
      <x:c r="C147" s="160" t="str">
        <x:v>IFdhcmQsIFBoaWxpcHAgV2l0dGUsIEN5cmlsIFpoYW5nLCBZaSBaaGFuZyIsMjAyMy0xMi0xMixQaGktMjogVGhlIHN1cnByaXNpbmcgcG93ZXIgb2Ygc21hbGwgbGFuZ3VhZ2UgbW9kZWxzLCJodHRwczovL3d3dy5taWNyb3NvZnQuY29tL2VuLXVzL3Jlc2VhcmNoL2Jsb2cvcGhpLTItdGhlLXN1cnByaXNpbmctcG93ZXItb2Ytc21hbGwtbGFuZ3VhZ2UtbW9kZWxzLwpodHRwczovL2h1Z2dpbmdmYWNlLmNvL21pY3Jvc29mdC9waGktMiAiLCwsIiIiV2l0aCBvbmx5IDIuNyBiaWxsaW9uIHBhcmFtZXRlcnMsIFBoaS0yIHN1cnBhc3NlcyB0aGUgcGVyZm9ybWFuY2Ugb2YgTWlzdHJhbCBhbmQgTGxhbWEtMiBtb2RlbHMgYXQgN0IgYW5kIDEzQiBwYXJhbWV0ZXJzIG9uIHZhcmlvdXMgYWdncmVnYXRlZCBiZW5jaG1hcmtzLiBOb3RhYmx5LCBpdCBhY2hpZXZlcyBiZXR0ZXIgcGVyZm9ybWFuY2UgY29tcGFyZWQgdG8gMjV4IGxhcmdlciBMbGFtYS0yLTcwQiBtb2RlbCBvbiBtdXRpLXN0ZXAgcmVhc29uaW5nIHRhc2tzLCBpLmUuLCBjb2RpbmcgYW5kIG1hdGguIEZ1cnRoZXJtb3JlLCBQaGktMiBtYXRjaGVzIG9yIG91dHBlcmZvcm1zIHRoZSByZWNlbnRseS1hbm5vdW5jZWQgR29vZ2xlIEdlbWluaSBOYW5vIDIsIGRlc3BpdGUgYmVpbmcgc21hbGxlciBpbiBzaXplLiIiIiwyNzAwMDAwMDAwLjAsMi43QiwyLjI3ZSsyMiwiMi43QiBwYXJhbXMsIHRyYWluZWQgb24gMS40VCB0b2tlbnMKCjIuNyBiaWxsaW9uICogMS40IHRyaWxsaW9uICogNiA9IDIuMjdlMjIKCjk2KjE0IEExMDAtZGF5cwoKMTQgKiA5NiAqIDMxMiB0cmlsbGlvbiAqIDI0ICogMzYwMCAqIDAuMyA9IDEuMDllMjIiLDI1MDAwMDAwMDAwMCwiIiJ0cmFpbmVkIG9uIDEuNFQgdG9rZW5zIGZyb20gbXVsdGlwbGUgcGFzc2VzIG9uIGEgbWl4dHVyZSBvZiBTeW50aGV0aWMgYW5kIFdlYiBkYXRhc2V0cyBmb3IgTkxQIGFuZCBjb2RpbmciIgpGcm9tIEh1Z2dpbmdmYWNlIEh1YjogIiJEYXRhc2V0IHNpemU6IDI1MEIgdG9rZW5zLCBjb21iaW5hdGlvbiBvZiBOTFAgc3ludGhldGljIGRhdGEgY3JlYXRlZCBieSBBT0FJIEdQVC0zLjUgYW5kIGZpbHRlcmVkIHdlYiBkYXRhIGZyb20gRmFsY29uIFJlZmluZWRXZWIgYW5kIFNsaW1QYWphbWEsIHdoaWNoIHdhcyBhc3Nlc3NlZCBieSBBT0FJIEdQVC00LiIiIiwzMzYuMCwxNCBkYXlzLE5WSURJQSBBMTAwLCxDb25maWRlbnQsIk92ZXIgdGhlIHBhc3QgZmV3IG1vbnRocywgb3VyIE1hY2hpbmUgTGVhcm5pbmcgRm91bmRhdGlvbnMgdGVhbSBhdCBNaWNyb3NvZnQgUmVzZWFyY2ggaGFzIHJlbGVhc2VkIGEgc3VpdGUgb2Ygc21hbGwgbGFuZ3VhZ2UgbW9kZWxzIChTTE1zKSBjYWxsZWQg4oCcUGhp4oCdIHRoYXQgYWNoaWV2ZSByZW1hcmthYmxlIHBlcmZvcm1hbmNlIG9uIGEgdmFyaWV0eSBvZiBiZW5jaG1hcmtzLiBPdXIgZmlyc3QgbW9kZWwsIHRoZSAxLjMgYmlsbGlvbiBwYXJhbWV0ZXIgUGhpLTEob3BlbnMgaW4gbmV3IHRhYiksIGFjaGlldmVkIHN0YXRlLW9mLXRoZS1hcnQgcGVyZm9ybWFuY2Ugb24gUHl0aG9uIGNvZGluZyBhbW9uZyBleGlzdGluZyBTTE1zIChzcGVjaWZpY2FsbHkgb24gdGhlIEh1bWFuRXZhbCBhbmQgTUJQUCBiZW5jaG1hcmtzKS4gV2UgdGhlbiBleHRlbmRlZCBvdXIgZm9jdXMgdG8gY29tbW9uIHNlbnNlIHJlYXNvbmluZyBhbmQgbGFuZ3VhZ2UgdW5kZXJzdGFuZGluZyBhbmQgY3JlYXRlZCBhIG5ldyAxLjMgYmlsbGlvbiBwYXJhbWV0ZXIgbW9kZWwgbmFtZWQgUGhpLTEuNShvcGVucyBpbiBuZXcgdGFiKSwgd2l0aCBwZXJmb3JtYW5jZSBjb21wYXJhYmxlIHRvIG1vZGVscyA1eCBsYXJnZXIuCgpXZSBhcmUgbm93IHJlbGVhc2luZyBQaGktMihvcGVucyBpbiBuZXcgdGFiKSwgYSAyLjcgYmlsbGlvbi1wYXJhbWV0ZXIgbGFuZ3VhZ2UgbW9kZWwgdGhhdCBkZW1vbnN0cmF0ZXMgb3V0c3RhbmRpbmcgcmVhc29uaW5nIGFuZCBsYW5ndWFnZSB1bmRlcnN0YW5kaW5nIGNhcGFiaWxpdGllcywgc2hvd2Nhc2luZyBzdGF0ZS1vZi10aGUtYXJ0IHBlcmZvcm1hbmNlIGFtb25nIGJhc2UgbGFuZ3VhZ2UgbW9kZWxzIHdpdGggbGVzcyB0aGFuIDEzIGJpbGxpb24gcGFyYW1ldGVycy4gT24gY29tcGxleCBiZW5jaG1hcmtzIFBoaS0yIG1hdGNoZXMgb3Igb3V0cGVyZm9ybXMgbW9kZWxzIHVwIHRvIDI1eCBsYXJnZXIsIHRoYW5rcyB0byBuZXcgaW5ub3ZhdGlvbnMgaW4gbW9kZWwgc2NhbGluZyBhbmQgdHJhaW5pbmcgZGF0YSBjdXJhdGlvbi4iLCwsT3BlbiB3ZWlnaHRzICh1bnJlc3RyaWN0ZWQpLFVuaXRlZCBTdGF0ZXMgb2YgQW1lcmljYSwsLCwsLDIwMjUtMTEtMjggMTE6NTM6NDQrMDA6MDAsLCwsLCxJbmR1c3RyeSwsLCwsVW5yZWxlYXNlZCxNSVQsLCwsLCwsIk9wZXJhdGlvbiBjb3VudGluZyxIYXJkd2FyZSIsLCwsLFllcwpWSUxBLTEzQiwiTXVsdGltb2RhbCxMYW5ndWFnZSxWaXNpb24iLCJDaGF0LFZpc3VhbCBxdWVzdGlvbiBhbnN3ZXJpbmcsSW1hZ2UgY2FwdGlvbmluZyxMYW5ndWFnZSBtb2RlbGluZy9nZW5lcmF0aW9uLFF1ZXN0aW9uIGFuc3dlcmluZyIsIk5WSURJQSxNYXNzYWNodXNldHRzIEluc3RpdHV0ZSBvZiBUZWNobm9sb2d5IChNSVQpIiwiSmkgTGluLCBIb25neHUgWWluLCBXZWkgUGluZywgWWFvIEx1LCBQYXZsbyBNb2xjaGFub3YsIEFuZHJldyBUYW8sIEh1aXppIE1hbywgSmFuIEthdXR6LCBNb2hhbW1hZCBTaG9leWJpLCBTb25nIEhhbiIsMjAyMy0xMi0xMixWSUxBOiBPbiBQcmUtdHJhaW5pbmcgZm9yIFZpc3VhbCBMYW5ndWFnZSBNb2RlbHMsImh0dHBzOi8vYXJ4aXYub3JnL2Ficy8yMzEyLjA3NTMzCmh0dHBzOi8vaHVnZ2luZ2ZhY2UuY28vRWZmaWNpZW50LUxhcmdlLU1vZGVsL1ZJTEEtMTNiIiw4MjcuMCxTT1RBIGltcHJvdmVtZW50LCJUYWJsZTUuIENvbXBhcmlzb24gd2l0aCBzdGF0ZS1vZi10aGUtYXJ0IG1ldGhvZHMgb24gMTIgdmlzdWFsLWxhbmd1YWdlIGJlbmNobWFya3MuIE91ciBtb2RlbHMgY29uc2lzdGVudGx5IG91dHBlcmZvcm0gTExhVkEtMS41IHVuZGVyIGEgaGVhZC10by1oZWFkIGNvbXBhcmlzb24sIHVzaW5nIHRoZSBzYW1lIHByb21wdHMgYW5kIHRoZSBzYW1lIGJhc2UgTExNIChWaWN1bmEtMS41IGlzIGJhc2VkIG9uIExsYW1hLTIpLCBzaG93aW5nIHRoZSBlZmZlY3RpdmVuZXNzIG9mIHZpc3VhbC1sYW5ndWFnZSBwcmUtdHJhaW5pbmciLDEzMzUwODM5Mjk2LjAsImh0dHBzOi8vaHVnZ2luZ2ZhY2UuY28vRWZmaWNpZW50LUxhcmdlLU1vZGVsL1ZJTEEtMTNiL3RyZWUvbWFpbj9zaG93X2ZpbGVfaW5mbz1tb2RlbC5zYWZldGVuc29ycy5pbmRleC5qc29uCiIsMi4zMDAzMTM2ZSsyMSwiQXBwZW5kaXggQjogIiJXZSBwZXJmb3JtIHRyYWluaW5nIG9uIDE2IEExMDAgR1BVIG5vZGVzLCBlYWNoIG5vZGUgaGFzIDggR1BVcy4gVGhlIHRyYWluaW5nIGhvdXJzIGZvciBlYWNoIHN0YWdlIG9mIHRoZSA3QiBtb2RlbCBhcmU6IHByb2plY3RvciBpbml0aWFsaXphdGlvbjogNCBob3VyczsgdmlzdWFsIGxhbmd1YWdlIHByZS10cmFpbmluZzogMzAgaG91cnM7IHZpc3VhbCBpbnN0cnVjdGlvbi10dW5pbmc6IDYgaG91cnMuIFRoZSB0cmFpbmluZyBjb3JyZXNwb25kcyB0byBhIHRvdGFsIG9mIDUuMWsgR1BVIGhvdXJzLiBNb3N0IG9mIHRoZSBjb21wdXRhdGlvbiBpcyBzcGVudCBvbiB0aGUgcHJlLXRyYWluaW5nIHN0YWdlLiIiCjE2IG5vZGVzICogOCBHUFUvbm9kZSA9IDEyOCBHUFUKMTI4IEdQVSAqICg0IGggKyAzMCBoICsgNiBoKSA9IDUxMjAgR1BVKmgKOCBHUFUvbm9kZSAtPiBBMTAwIFNNWDQKCmh0dHBzOi8vaHVnZ2luZ2ZhY2UuY28vRWZmaWNpZW50LUxhcmdlLU1vZGVsL1ZJTEEtMTNiL3RyZWUvbWFpbj9zaG93X2ZpbGVfaW5mbz1tb2RlbC5zYWZldGVuc29ycy5pbmRleC5qc29uCi0+IEJGMTYKCkFzc3VtZSA4MCBHQiB2YXJpYW50IChBMTAwIFNNWDQgODAgR0IpCnBrLUJGMTY6IDMxMjAwMDAwMDAwMDAwMCBGTE9QL3MgPSAzLjEyZTE0IEZMT1AvcwoKQXNzdW1lIDAuNCB1dGlsaXphdGlvbiAoTlZJRElBIGluLWhvdXNlKQoKMC40ICogMy4xMmUxNCBGTE9QL3MvR1BVICogKDM2MDAgcyAvIDEgaCkgKiA1MTIwIEdQVSpoID0gMi4zMDAzMTM2ZTIxIEZMT1AKIiwzMjQzMDAwMDAwMCwiVGFibGUgMgpNTUM0OiAyNU0gaW1hZ2VzIHdpdGggNTc2KzEyMi41IHRva2VucyBlYWNoCkNPWU86IDI1TSBpbWFnZXMgd2l0aCA1NzYrMjIuNyB0b2tlbnMgZWFjaAoyNU0qKDU3NisxMjIuNSs1NzYrMjIuNyk9MzI0MzAwMDAwMDAiLCwsTlZJRElBIEExMDAgU1hNNCA4MCBHQiwsQ29uZmlkZW50LCJWaXN1YWwgbGFuZ3VhZ2UgbW9kZWxzIChWTE1zKSByYXBpZGx5IHByb2dyZXNzZWQgd2l0aCB0aGUgcmVjZW50IHN1Y2Nlc3Mgb2YgbGFyZ2UgbGFuZ3VhZ2UgbW9kZWxzLiBUaGVyZSBoYXZlIGJlZW4gZ3Jvd2luZyBlZmZvcnRzIG9uIHZpc3VhbCBpbnN0cnVjdGlvbiB0dW5pbmcgdG8gZXh0ZW5kIHRoZSBMTE0gd2l0aCB2aXN1YWwgaW5wdXRzLCBidXQgbGFja3MgYW4gaW4tZGVwdGggc3R1ZHkgb2YgdGhlIHZpc3VhbCBsYW5ndWFnZSBwcmUtdHJhaW5pbmcgcHJvY2Vzcywgd2hlcmUgdGhlIG1vZGVsIGxlYXJucyB0byBwZXJmb3JtIGpvaW50IG1vZGVsaW5nIG9uIGJvdGggbW9kYWxpdGllcy4gSW4gdGhpcyB3b3JrLCB3ZSBleGFtaW5lIHRoZSBkZXNpZ24gb3B0aW9ucyBmb3IgVkxNIHByZS10cmFpbmluZyBieSBhdWdtZW50aW5nIExMTSB0b3dhcmRzIFZMTSB0aHJvdWdoIHN0ZXAtYnktc3RlcCBjb250cm9sbGFibGUgY29tcGFyaXNvbnMuIFdlIGludHJvZHVjZSB0aHJlZSBtYWluIGZpbmRpbmdzOiAoMSkgZnJlZXppbmcgTExNcyBkdXJpbmcgcHJlLXRyYWluaW5nIGNhbiBhY2hpZXZlIGRlY2VudCB6ZXJvLXNob3QgcGVyZm9ybWFuY2UsIGJ1dCBsYWNrIGluLWNvbnRleHQgbGVhcm5pbmcgY2FwYWJpbGl0eSwgd2hpY2ggcmVxdWlyZXMgdW5mcmVlemluZyB0aGUgTExNOyAoMikgaW50ZXJsZWF2ZWQgcHJlLXRyYWluaW5nIGRhdGEgaXMgYmVuZWZpY2lhbCB3aGVyZWFzIGltYWdlLXRleHQgcGFpcnMgYWxvbmUgYXJlIG5vdCBvcHRpbWFsOyAoMykgcmUtYmxlbmRpbmcgdGV4dC1vbmx5IGluc3RydWN0aW9uIGRhdGEgdG8gaW1hZ2UtdGV4dCBkYXRhIGR1cmluZyBpbnN0cnVjdGlvbiBmaW5lLXR1bmluZyBub3Qgb25seSByZW1lZGllcyB0aGUgZGVncmFkYXRpb24gb2YgdGV4dC1vbmx5IHRhc2tzLCBidXQgYWxzbyBib29zdHMgVkxNIHRhc2sgYWNjdXJhY3kuIFdpdGggYW4gZW5oYW5jZWQgcHJlLXRyYWluaW5nIHJlY2lwZSB3ZSBidWlsZCBWSUxBLCBhIFZpc3VhbCBMYW5ndWFnZSBtb2RlbCBmYW1pbHkgdGhhdCBjb25zaXN0ZW50bHkgb3V0cGVyZm9ybXMgdGhlIHN0YXRlLW9mLXRoZS1hcnQgbW9kZWxzLCBlLmcuLCBMTGFWQS0xLjUsIGFjcm9zcyBtYWluIGJlbmNobWFya3Mgd2l0aG91dCBiZWxscyBhbmQgd2hpc3RsZXMuIE11bHRpLW1vZGFsIHByZS10cmFpbmluZyBhbHNvIGhlbHBzIHVudmVpbCBhcHBlYWxpbmcgcHJvcGVydGllcyBvZiBWSUxBLCBpbmNsdWRpbmcgbXVsdGktaW1hZ2UgcmVhc29uaW5nLCBlbmhhbmNlZCBpbi1jb250ZXh0IGxlYXJuaW5nLCBhbmQgYmV0dGVyIHdvcmxkIGtub3dsZWRnZS4iLCwsT3BlbiB3ZWlnaHRzIChub24tY29tbWVyY2lhbCksIlVuaXRlZCBTdGF0ZXMgb2YgQW1lcmljYSxVbml0ZWQgU3RhdGVzIG9mIEFtZXJpY2EiLCJMbGFtYSAyLTEzQixDTElQIChWaVQgTC8xNEAzMzZweCkiLCwsMTI4LjAsLDIwMjYtMDUtMjUgMTI6Mjg6MTIrMDA6MDAsLCwsLCwiSW5kdXN0cnksQWNhZGVtaWEiLCwsLCxPcGVuIHNvdXJjZSwiaHR0cHM6Ly9odWdnaW5nZmFjZS5jby9FZmZpY2llbnQtTGFyZ2UtTW9kZWwvVklMQS0xM2IKCmNvZGU6CkFwYWNoZSAyLjAKCndlaWdodHM6CkNDLUJZLU5DLVNBLTQuMCIsLCwsQkYxNiwsMTAxNDk4LjQ5NTMzNjE0MDk5LCxFZmZpY2llbnQtTGFyZ2UtTW9kZWwsLCwsWWVzCk1peHRyYWwgOHg3QixMYW5ndWFnZSwiTGFuZ3VhZ2UgbW9kZWxpbmcvZ2VuZXJhdGlvbixRdWVzdGlvbiBhbnN3ZXJpbmcsUXVhbnRpdGF0aXZlIHJlYXNvbmluZyxUcmFuc2xhdGlvbiIsTWlzdHJhbCBBSSwiQWxiZXJ0IEppYW5nLCBBbGV4YW5kcmUgU2FibGF5cm9sbGVzLCBBcnRodXIgTWVuc2NoLCBCbGFuY2hlIFNhdmFyeSwgQ2hyaXMgQmFtZm9yZCwgRGV2ZW5kcmEgU2luZ2ggQ2hhcGxvdCwgRGllZ28gZGUgbGFzIENhc2FzLCBFbW1hIEJvdSBIYW5uYSwgRmxvcmlhbiBCcmVzc2FuZCwgR2lhbm5hIExlbmd5ZWwsIEd1aWxsYXVtZSBCb3VyLCBHdWlsbGF1bWUgTGFtcGxlLCBMw6lsaW8gUmVuYXJkIExhdmF1ZCwgTG91aXMgVGVybm9uLCBMdWNpbGUgU2F1bG5pZXIsIE1hcmllLUFubmUgTGFjaGF1eCwgUGllcnJlIFN0b2NrLCBUZXZlbiBMZSBTY2FvLCBUaMOpb3BoaWxlIEdlcnZldCwgVGhpYmF1dCBMYXZyaWwsIFRob21hcyBXYW5nLCBUaW1vdGjDqWUgTGFjcm9peCwgV2lsbGlhbSBFbCBTYXllZC4iLDIwMjMtMTItMTEsTWl4dHJhbCBvZiBleHBlcnRzOiBBIGhpZ2ggcXVhbGl0eSBTcGFyc2UgTWl4dHVyZS1vZi1FeHBlcnRzLiwiaHR0cHM6Ly9taXN0cmFsLmFpL25ld3MvbWl4dHJhbC1vZi1leHBlcnRzLywgaHR0cHM6Ly9hcnhpdi5vcmcvYWJzLzI0MDEuMDQwODgiLCxTaWduaWZpY2FudCB1c2UsIkZyZXF1ZW50bHkgZG93bmxvYWRlZDogaHR0cHM6Ly9odWdnaW5nZmFjZS5jby9taXN0cmFsYWkvTWl4dHJhbC04eDdCLUluc3RydWN0LXYwLjEKClByb2JhYmx5IHRoZSBiZXN0IE9TIG1vZGVsIGJ5IGEgYmlnIG1hcmdpbiBhdCB0aW1lIG9mIHJlbGVhc2UsIGUuZy4gIzcgb24gQ2hhdGJvdCBBcmVuYSwgYWJvdmUgR2VtaW5pIFBybyBhbmQgQ2xhdWRlIDIuMTogaHR0cHM6Ly9odWdnaW5nZmFjZS5jby9zcGFjZXMvbG1zeXMvY2hhdGJvdC1hcmVuYS1sZWFkZXJib2FyZAoiLDQ2NzAwMDAwMDAwLjAsIjQ2LjdCICpzcGFyc2UqIHBhcmFtcy4gMTIuOUIgcGFyYW1zIHVzZWQgb24gYXZlcmFnZToKCiIiQ29uY3JldGVseSwgTWl4dHJhbCBoYXMgNDYuN0IgdG90YWwgcGFyYW1ldGVycyBidXQgb25seSB1c2VzIDEyLjlCIHBhcmFtZXRlcnMgcGVyIHRva2VuLiBJdCwgdGhlcmVmb3JlLCBwcm9jZXNzZXMgaW5wdXQgYW5kIGdlbmVyYXRlcyBvdXRwdXQgYXQgdGhlIHNhbWUgc3BlZWQgYW5kIGZvciB0aGUgc2FtZSBjb3N0IGFzIGEgMTIuOUIgbW9kZWwuIiIiLDcuNzRlKzIzLCJBc3N1bWluZyB0aGUgbW9kZWwgd2FzIHRyYWluZWQgb24gfjEtMTAgdHJpbGxpb25zIG9mIHRva2VucyAoc2FtZSBPT00gYXMgdGhlIG1vZGVscyBmcm9tIHRoZSBjb21wYXJpc29uIGluIEZpZ3VyZSAxLiBMbGFtYSAyIHdhcyB0cmFpbmVkIG9uIDJUIHRva2VucykgKyBNaXN0cmFsIFNtYWxsIDMgd2FzIHRyYWluZWQgb24gOFQgb2YgdG9rZW5zLCB3ZSBjYW4gZXN0aW1hdGUgdHJhaW5pbmcgY29tcHV0ZSB3aXRoICIic3BlY3VsYXRpdmUiIiBjb25maWRlbmNlOgoKNiBGTE9QIC8gdG9rZW4gLyBwYXJhbWV0ZXIgKiAxMi45ICogMTBeOSBhY3RpdmUgcGFyYW1ldGVycyAqIDEwKjEwXjEyIHRva2VucyBbc3BlY3VsYXRpdmVseV0gPSA3Ljc0ZSsyMyBGTE9QIiwsLCwsLCxTcGVjdWxhdGl2ZSwiVG9kYXksIHRoZSB0ZWFtIGlzIHByb3VkIHRvIHJlbGVhc2UgTWl4dHJhbCA4eDdCLCBhIGhpZ2gtcXVhbGl0eSBzcGFyc2UgbWl4dHVyZSBvZiBleHBlcnRzIG1vZGVsIChTTW9FKSB3aXRoIG9wZW4gd2VpZ2h0cy4gTGljZW5zZWQgdW5kZXIgQXBhY2hlIDIuMC4gTWl4dHJhbCBvdXRwZXJmb3JtcyBMbGFtYSAyIDcwQiBvbiBtb3N0IGJlbmNobWFya3Mgd2l0aCA2eCBmYXN0ZXIgaW5mZXJlbmNlLiBJdCBpcyB0aGUgc3Ryb25nZXN0IG9wZW4td2VpZ2h0IG1vZGVsIHdpdGggYSBwZXJtaXNzaXZlIGxpY2Vuc2UgYW5kIHRoZSBiZXN0IG1vZGVsIG92ZXJhbGwgcmVnYXJkaW5nIGNvc3QvcGVyZm9ybWFuY2UgdHJhZGUtb2Zmcy4gSW4gcGFydGljdWxhciwgaXQgbWF0Y2hlcyBvciBvdXRwZXJmb3JtcyBHUFQzLjUgb24gbW9zdCBzdGFuZGFyZCBiZW5jaG1hcmtzLiIsLCxPcGVuIHdlaWdodHMgKHVucmVzdHJpY3RlZCksRnJhbmNlLCwsLCwsMjAyNS0xMS0yOCAxMTo1Mzo0NCswMDowMCwsLCwsLEluZHVzdHJ5LCwsLCxVbnJlbGVhc2VkLEFwYWNoZSAyLjAsVHJ1ZSwsLCwsLE9wZXJhdGlvbiBjb3VudGluZyxtaXN0cmFsYWksLCwsWWVzCk1pc3RyYWwgTWVkaXVtLExhbmd1YWdlLENoYXQsTWlzdHJhbCBBSSwsMjAyMy0xMi0xMSxMYSBQbGF0ZWZvcm1lLGh0dHBzOi8vbWlzdHJhbC5haS9uZXdzL2xhLXBsYXRlZm9ybWUvLCwsIk9uZSBvZiB0aGUgc3Ryb25nZXN0IG1vZGVscyBvbiBDaGF0Ym90IEFyZW5hLCBiZWhpbmQgb25seSBHUFQtNCBhbmQgQmFyZC9HZW1pbmkgUHJvOiBodHRwczovL2h1Z2dpbmdmYWNlLmNvL3NwYWNlcy9sbXN5cy9jaGF0Ym90LWFyZW5hLWxlYWRlcmJvYXJkLgoKIiJPdXIgaGlnaGVzdC1xdWFsaXR5IGVuZHBvaW50IGN1cnJlbnRseSBzZXJ2ZXMgYSBwcm90b3R5cGUgbW9kZWwsIHRoYXQgaXMgY3VycmVudGx5IGFtb25nIHRoZSB0b3Agc2VydmljZWQgbW9kZWxzIGF2YWlsYWJsZSBiYXNlZCBvbiBzdGFuZGFyZCBiZW5jaG1hcmtzIiIKaHR0cHM6Ly9taXN0cmFsLmFpL25ld3MvbGEtcGxhdGVmb3JtZS8iLCwiTWF5IGJlIDcwQiwgYmFzZWQgb24gdGhpcyB3ZWlyZCBsZWFrIGVwaXNvZGUuIAoKaHR0cHM6Ly92ZW50dXJlYmVhdC5jb20vYWkvbWlzdHJhbC1jZW8tY29uZmlybXMtbGVhay1vZi1uZXctb3Blbi1zb3VyY2UtYWktbW9kZWwtbmVhcmluZy1ncHQtNC1wZXJmb3JtYW5jZS8iLCwsLCwsLCwsVW5rbm93biwiTWlzdHJhbC1tZWRpdW0uIE91ciBoaWdoZXN0LXF1YWxpdHkgZW5kcG9pbnQgY3VycmVudGx5IHNlcnZlcyBhIHByb3RvdHlwZSBtb2RlbCwgdGhhdCBpcyBjdXJyZW50bHkgYW1vbmcgdGhlIHRvcCBzZXJ2aWNlZCBtb2RlbHMgYXZhaWxhYmxlIGJhc2VkIG9uIHN0YW5kYXJkIGJlbmNobWFya3MuIEl0IG1hc3RlcnMgRW5nbGlzaC9GcmVuY2gvSXRhbGlhbi9HZXJtYW4vU3BhbmlzaCBhbmQgY29kZSBhbmQgb2J0YWlucyBhIHNjb3JlIG9mIDguNiBvbiBNVC1CZW5jaC4gVGhlIGZvbGxvd2luZyB0YWJsZSBjb21wYXJlIHRoZSBwZXJmb3JtYW5jZSBvZiB0aGUgYmFzZSBtb2RlbHMgb2YgTWlzdHJhbC1tZWRpdW0sIE1pc3RyYWwtc21hbGwgYW5kIHRoZSBlbmRwb2ludCBvZiBhIGNvbXBldGl0b3IuIiwsLEFQSSBhY2Nlc3MsRnJhbmNlLCwsLCwsMjAyNS0xMS0yOCAxMTo1Mzo0NCswMDowMCwsLCwsLEluZHVzdHJ5LCwsLCxVbnJlbGVhc2VkLCxUcnVlLCwsLCwsLCwsLCxObwpydURhbGxlOiBLYW5kaW5za3kgMy4wLEltYWdlIGdlbmVyYXRpb24sIlRleHQtdG8taW1hZ2UsSW1hZ2UgZ2VuZXJhdGlvbiIsU2JlciwiVmxhZGltaXIgQXJraGlwa2luLCBBbmRyZWkgRmlsYXRvdiwgVmlhY2hlc2xhdiBWYXNpbGV2LCBBbmFzdGFzaWEgTWFsdHNldmEsIFNhaWQgQXppem92LCBJZ29yIFBhdmxvdiwgSnVsaWEgQWdhZm9ub3ZhLCBBbmRyZXkgS3V6bmV0c292LCBEZW5pcyBEaW1pdHJvdiIsMjAyMy0xMi0xMSxLQU5ESU5TS1kgMy4wIFRFQ0hOSUNBTCBSRVBPUlQsaHR0cHM6Ly9hcnhpdi5vcmcvYWJzLzIzMTIuMDM1MTEsLCwsMTE5MDAwMDAwMDAuMCwgMTEuOSBiaWxsaW9uIHBhcmFtZXRlcnMsMi4wMTQ5MDhlKzIwLDExOTAwMDAwMDAwIHBhcmFtZXRlcnMgKjI4MjIwMDAwMDAgdG9rZW5zICogNiBGTE9QIC8gdG9rZW4gLyBwYXJhbWV0ZXIgID0gMi4wMTQ5MDggw5cgMTBeMjAgRkxPUCwsLCwsTlZJRElBIEExMDAsLFNwZWN1bGF0aXZlLCJXZSBwcmVzZW50IEthbmRpbnNreSAzLjAsIGEgbGFyZ2Utc2NhbGUgdGV4dC10by1pbWFnZSBnZW5lcmF0aW9uIG1vZGVsIGJhc2VkIG9uIGxhdGVudCBkaWZmdXNpb24sIGNvbnRpbnVpbmcgdGhlIHNlcmllcyBvZiB0ZXh0LXRvLWltYWdlIEthbmRpbnNreSBtb2RlbHMgYW5kIHJlZmxlY3Rpbmcgb3VyIHByb2dyZXNzIHRvIGFjaGlldmUgaGlnaGVyIHF1YWxpdHkgYW5kIHJlYWxpc20gb2YgaW1hZ2UgZ2VuZXJhdGlvbi4gQ29tcGFyZWQgdG8gcHJldmlvdXMgdmVyc2lvbnMgb2YgS2FuZGluc2t5IDIueCwgS2FuZGluc2t5CjMuMCBsZXZlcmFnZXMgYSB0d28gdGltZXMgbGFyZ2VyIFUtTmV0WzFdIGJhY2tib25lLCBhIHRlbiB0aW1lcyBsYXJnZXIgdGV4dCBlbmNvZGVyIGFuZCByZW1vdmVzIGRpZmZ1c2lvbiBtYXBwaW5nLiBXZSBkZXNjcmliZSB0aGUgYXJjaGl0ZWN0dXJlIG9mIHRoZSBtb2RlbCwgdGhlIGRhdGEgY29sbGVjdGlvbiBwcm9jZWR1cmUsIHRoZSB0cmFpbmluZyB0ZWNobmlxdWUsIGFuZCB0aGUgcHJvZHVjdGlvbiBzeXN0ZW0gb2YgdXNlciBpbnRlcmFjdGlvbi4gV2UgZm9jdXMgb24gdGhlIGtleSBjb21wb25lbnRzCnRoYXQsIGFzIHdlIGhhdmUgaWRlbnRpZmllZCBhcyBhIHJlc3VsdCBvZiBhIGxhcmdlIG51bWJlciBvZiBleHBlcmltZW50cywgaGFkIHRoZSBtb3N0IHNpZ25pZmljYW50IGltcGFjdCBvbiBpbXByb3ZpbmcgdGhlIHF1YWxpdHkgb2Ygb3VyIG1vZGVsIGNvbXBhcmVkIHRvIHRoZSBvdGhlcnMuIEJ5IG91ciBzaWRlLWJ5LXNpZGUgY29tcGFyaXNvbnMsIEthbmRpbnNreSBiZWNvbWVzIGJldHRlciBpbiB0ZXh0IHVuZGVyc3RhbmRpbmcgYW5kIHdvcmtzIGJldHRlciBvbiBzcGVjaWZpYyBkb21haW5zLiBUaGUgcHJvamVjdCBpcwphdmFpbGFibGUgYXQgaHR0cHM6Ly9haS1mb3JldmVyLmdpdGh1Yi5pby9LYW5kaW5za3ktMyIsLCxPcGVuIHdlaWdodHMgKHVucmVzdHJpY3RlZCksUnVzc2lhLCwsLCwsMjAyNS0xMS0yOCAxMTo1Mzo0NCswMDowMCwsLCwsLCJJbmR1c3RyeSxHb3Zlcm5tZW50IiwsLCwsVW5yZWxlYXNlZCwiQXBhY2hlIDIgbGljZW5zZQpodHRwczovL2dpdGh1Yi5jb20vYWktZm9yZXZlci9LYW5kaW5za3ktMyIsLCwsLCwsT3BlcmF0aW9uIGNvdW50aW5nLGFpLWZvcmV2ZXIsLCwsWWVzCnJ1RGFsbGU6IEthbmRpbnNreSAzLjEsSW1hZ2UgZ2VuZXJhdGlvbiwiVGV4dC10by1pbWFnZSxJbWFnZSBnZW5lcmF0aW9uIixTYmVyLCwyMDIzLTEyLTExLHJ1RGFsbGU6IEthbmRpbnNreSAzLjEsaHR0cHM6Ly9haS1mb3JldmVyLmdpdGh1Yi5pby9LYW5kaW5za3ktMy9LMzEvLCwsLCwsLGxvd2VyIGJvdW5kIGlzIHRha2VuIGZyb20gS2FuZGluc2t5IDMuMCBlc3RpbWF0ZSwsLCwsTlZJRElBIEExMDAsLFVua25vd24sIldlIHByZXNlbnQgS2FuZGluc2t5IDMuMSwgdGhlIGZvbGxvdy11cCB0byB0aGUgS2FuZGluc2t5IDMuMCBtb2RlbCwgYSBsYXJnZS1zY2FsZSB0ZXh0LXRvLWltYWdlIGdlbmVyYXRpb24gbW9kZWwgYmFzZWQgb24gbGF0ZW50IGRpZmZ1c2lvbiwgY29udGludWluZyB0aGUgc2VyaWVzIG9mIHRleHQtdG8taW1hZ2UgS2FuZGluc2t5IG1vZGVscyBhbmQgcmVmbGVjdGluZyBvdXIgcHJvZ3Jlc3MgdG8gYWNoaWV2ZSBoaWdoZXIgcXVhbGl0eSBhbmQgcmVhbGlzbSBvZiBpbWFnZSBnZW5lcmF0aW9uLCB3aGljaCB3ZSBoYXZlIGVuaGFuY2VkIGFuZCBlbnJpY2hlZCB3aXRoIGEgdmFyaWV0eSBvZiB1c2VmdWwgZmVhdHVyZXMgYW5kIG1vZGVzIHRvIGdpdmUgdXNlcnMgbW9yZSBvcHBvcnR1bml0aWVzIHRvIGZ1bGx5IHV0aWxpc2UgdGhlIHBvd2VyIG9mIG91ciBuZXcgbW9kZWwuIiwsLE9wZW4gd2VpZ2h0cyAodW5yZXN0cmljdGVkKSxSdXNzaWEsLCwsLCwyMDI1LTExLTI4IDExOjUzOjQ0KzAwOjAwLCwsLCwsIkluZHVzdHJ5LEdvdmVybm1lbnQiLCwyLjAxNDkwODAwMDAwMWUrMjAsLCxPcGVuIHNvdXJjZSwiQXBhY2hlIDIgbGljZW5zZQoKaHR0cHM6Ly9naXRodWIuY29tL2FpLWZvcmV2ZXIvS2FuZGluc2t5LTMiLCwsLCwsLCxhaS1mb3JldmVyLCwsLFllcwpNQlAsQmlvbG9neSxQcm90ZWluLWxpZ2FuZCBiaW5kaW5nIGFmZmluaXR5IHByZWRpY3Rpb24sIlVuaXZlcnNpdHkgb2YgU2NpZW5jZSBhbmQgVGVjaG5vbG9neSBvZiBDaGluYSAoVVNUQyksVGVuY2VudCxaaGVqaWFuZyBVbml2ZXJzaXR5IChaSlUpIiwiSmlheGlhbiBZYW4sIFpoYW9mZW5nIFllLCBaaXlpIFlhbmcsIENoZW5ncWlhbmcgTHUsIFNoZW5neXUgWmhhbmcsIFFpIExpdSwgSmllemhvbmcgUWl1IiwyMDIzLTEyLTExLE11bHRpLXRhc2sgYmlvYXNzYXkgcHJlLXRyYWluaW5nIGZvciBwcm90ZWluLWxpZ2FuZCBiaW5kaW5nIGFmZmluaXR5IHByZWRpY3Rpb24saHR0cHM6Ly9hY2FkZW1pYy5vdXAuY29tL2JpYi9hcnRpY2xlLzI1LzEvYmJhZDQ1MS83NDY5MzQ5LCwsLCwiQXBwcm9hY2ggMTogdHJhaW5pbmcgRkxPUCA9IDIgKiBjb25uZWN0aW9ucyAqIDMgKiB0cmFpbmluZyBleGFtcGxlcyAqIGVwb2Nocy4gIiJGb3IgcHJlLXRyYWluaW5nLCB0aGUgbnVtYmVyIG9mIGVwb2NocyB3YXMgc2V0IHRvIDEwMC4iIiAKMS44ZTE4IEZMT1AgPSAyICogY29ubmVjdGlvbnMgKiAzICogICogMTAwIiwxLjhlKzE4LCIiIldlIHByZS10cmFpbmVkIG91ciBtb2RlbCBvbiBvbmUgTlZJRElBIEExMDAtUENJRS00MEdCIGZvciBhYm91dCAxNiBoIGFuZCBmaW5lLXR1bmVkIGZvciBhYm91dCAxIGguIiIgQXNzdW1lIDQwJSB1dGlsaXphdGlvbiBhbmQgRlAxNiBwcmVjaXNpb24uIiwsLCwsLCxMaWtlbHksIlByb3RlaW7igJNsaWdhbmQgYmluZGluZyBhZmZpbml0eSAoUExCQSkgcHJlZGljdGlvbiBpcyB0aGUgZnVuZGFtZW50YWwgdGFzayBpbiBkcnVnIGRpc2NvdmVyeS4gUmVjZW50bHksIHZhcmlvdXMgZGVlcCBsZWFybmluZy1iYXNlZCBtb2RlbHMgcHJlZGljdCBiaW5kaW5nIGFmZmluaXR5IGJ5IGluY29ycG9yYXRpbmcgdGhlIHRocmVlLWRpbWVuc2lvbmFsICgzRCkgc3RydWN0dXJlIG9mIHByb3RlaW7igJNsaWdhbmQgY29tcGxleGVzIGFzIGlucHV0IGFuZCBhY2hpZXZpbmcgYXN0b3VuZGluZyBwcm9ncmVzcy4gSG93ZXZlciwgZHVlIHRvIHRoZSBzY2FyY2l0eSBvZiBoaWdoLXF1YWxpdHkgdHJhaW5pbmcgZGF0YSwgdGhlIGdlbmVyYWxpemF0aW9uIGFiaWxpdHkgb2YgY3VycmVudCBtb2RlbHMgaXMgc3RpbGwgbGltaXRlZC4gQWx0aG91Z2ggdGhlcmUgaXMgYSB2YXN0IGFtb3VudCBvZiBhZmZpbml0eSBkYXRhIGF2YWlsYWJsZSBpbiBsYXJnZS1zY2FsZSBkYXRhYmFzZXMgc3VjaCBhcyBDaEVNQkwsIGlzc3VlcyBzdWNoIGFzIGluY29uc2lzdGVudCBhZmZpbml0eSBtZWFzdXJlbWVudCBsYWJlbHMgKGkuZS4gSUM1MCwgS2ksIEtkKSwgZGlmZmVyZW50IGV4cGVyaW1lbnRhbCBjb25kaXRpb25zLCBhbmQgdGhlIGxhY2sgb2YgYXZhaWxhYmxlIDNEIGJpbmRpbmcgc3RydWN0dXJlcyBjb21wbGljYXRlIHRoZSBkZXZlbG9wbWVudCBvZiBoaWdoLXByZWNpc2lvbiBhZmZpbml0eSBwcmVkaWN0aW9uIG1vZGVscyB1c2luZyB0aGVzZSBkYXRhLiBUbyBhZGRyZXNzIHRoZXNlIGlzc3Vlcywgd2UgKGkpIHByb3Bvc2UgTXVsdGktdGFzayBCaW9hc3NheSBQcmUtdHJhaW5pbmcgKE1CUCksIGEgcHJlLXRyYWluaW5nIGZyYW1ld29yayBmb3Igc3RydWN0dXJlLWJhc2VkIFBMQkEgcHJlZGljdGlvbjsgKGlpKSBjb25zdHJ1Y3QgYSBwcmUtdHJhaW5pbmcgZGF0YXNldCBjYWxsZWQgQ2hFTUJMLURvY2sgd2l0aCBtb3JlIHRoYW4gMzAwayBleHBlcmltZW50YWxseSBtZWFzdXJlZCBhZmZpbml0eSBsYWJlbHMgYW5kIGFib3V0IDIuOE0gZG9ja2VkIDNEIHN0cnVjdHVyZXMuIEJ5IGludHJvZHVjaW5nIG11bHRpLXRhc2sgcHJlLXRyYWluaW5nIHRvIHRyZWF0IHRoZSBwcmVkaWN0aW9uIG9mIGRpZmZlcmVudCBhZmZpbml0eSBsYWJlbHMgYXMgZGlmZmVyZW50IHRhc2tzIGFuZCBjbGFzc2lmeWluZyByZWxhdGl2ZSByYW5raW5ncyBiZXR3ZWVuIHNhbXBsZXMgZnJvbSB0aGUgc2FtZSBiaW9hc3NheSwgTUJQIGxlYXJucyByb2J1c3QgYW5kIHRyYW5zZmVycmFibGUgc3RydWN0dXJhbCBrbm93bGVkZ2UgZnJvbSBvdXIgbmV3IENoRU1CTC1Eb2NrIGRhdGFzZXQgd2l0aCB2YXJpZWQgYW5kIG5vaXN5IGxhYmVscy4gRXhwZXJpbWVudHMgc3Vic3RhbnRpYXRlIHRoZSBjYXBhYmlsaXR5IG9mIE1CUCBvbiB0aGUgc3RydWN0dXJlLWJhc2VkIFBMQkEgcHJlZGljdGlvbiB0YXNrLiBUbyB0aGUgYmVzdCBvZiBvdXIga25vd2xlZGdlLCBNQlAgaXMgdGhlIGZpcnN0IGFmZmluaXR5IHByZS10cmFpbmluZyBtb2RlbCBhbmQgc2hvd3MgZ3JlYXQgcG90ZW50aWFsIGZvciBmdXR1cmUgZGV2ZWxvcG1lbnQuIE1CUCB3ZWItc2VydmVyIGlzIG5vdyBhdmFpbGFibGUgZm9yIGZyZWUgYXQ6IGh0dHBzOi8vaHVnZ2luZ2ZhY2UuY28vc3BhY2VzL2ppYXhpYW51c3RjL21icC4iLCwsLCJDaGluYSxDaGluYSxDaGluYSIsLCwsLCwyMDI1LTExLTI4IDExOjUzOjQ0KzAwOjAwLCwsLCwsIkFjYWRlbWlhLEluZHVzdHJ5LEFjYWRlbWlhIiwsLCwsLCwsLCwsLCxIYXJkd2FyZSwsLCwsCkNSWVNUQUxDT0RFUixMYW5ndWFnZSwiTGFuZ3VhZ2UgbW9kZWxpbmcvZ2VuZXJhdGlvbixRdWVzdGlvbiBhbnN3ZXJpbmcsQ29kZSBnZW5lcmF0aW9uIiwiTW9oYW1lZCBiaW4gWmF5ZWQgVW5pdmVyc2l0eSBvZiBBcnRpZmljaWFsIEludGVsbGlnZW5jZSAoTUJaVUFJKSxQZXR1dW0sVW5pdmVyc2l0eSBvZiBTb3V0aGVybiBDYWxpZm9ybmlhLENhcm5lZ2llIE1lbGxvbiBVbml2ZXJzaXR5IChDTVUpLFVuaXZlcnNpdHkgb2YgSWxsaW5vaXMgVXJiYW5hLUNoYW1wYWlnbiAoVUlVQyksVW5pdmVyc2l0eSBvZiBDYWxpZm9ybmlhIFNhbiBEaWVnbyxMTE0zNjAiLCJaaGVuZ3pob25nIExpdSwgQXVyaWNrIFFpYW8sIFdpbGxpZSBOZWlzd2FuZ2VyLCBIb25neWkgV2FuZywgQm93ZW4gVGFuLCBUaWFuaHVhIFRhbywgSnVuYm8gTGksIFl1cWkgV2FuZywgU3VxaSBTdW4sIE9ta2FyIFBhbmdhcmthciwgUmljaGFyZCBGYW4sIFlpIEd1LCBWaWN0b3IgTWlsbGVyLCBZb25naGFvIFpodWFuZywgR3Vvd2VpIEhlLCBIYW9uYW4gTGksIEZhanJpIEtvdG8sIExpcGluZyBUYW5nLCBOaWtoaWwgUmFuamFuLCBaaGlxaWFuZyBTaGVuLCBYdWd1YW5nIFJlbiwgUm9iZXJ0byBJcmlvbmRvLCBDdW4gTXUsIFpoaXRpbmcgSHUsIE1hcmsgU2NodWx6ZSwgUHJlc2xhdiBOYWtvdiwgVGltIEJhbGR3aW4sIEVyaWMgUC4gWGluZyIsMjAyMy0xMi0xMSxMTE0zNjA6IFRvd2FyZHMgRnVsbHkgVHJhbnNwYXJlbnQgT3Blbi1Tb3VyY2UgTExNcyxodHRwczovL2FyeGl2Lm9yZy9hYnMvMjMxMi4wNjU1MCwsLCw2NzAwMDAwMDAwLjAsIjYuN0IKV2UgdXNlZCB0aGUgZXhhY3Qgc2FtZSBtb2RlbCBhcmNoaXRlY3R1cmUgYXMgTExhTUEgN0IiLDUuNTU1NjRlKzIyLDYqNjcwMDAwMDAwMC4wMCoxMzgyMDAwMDAwMDAwID0gNS41NTU2NGUrMjIsMTM4MjAwMDAwMDAwMCwgMTM4MkIgdG9rZW5zIGluIHRvdGFsLCwsLCxDb25maWRlbnQsIlRoZSByZWNlbnQgc3VyZ2UgaW4gb3Blbi1zb3VyY2UgTGFyZ2UgTGFuZ3VhZ2UgTW9kZWxzIChMTE1zKSwgc3VjaCBhcyBMTGFNQSwgRmFsY29uLCBhbmQgTWlzdHJhbCwgcHJvdmlkZXMgZGl2ZXJzZSBvcHRpb25zIGZvciBBSSBwcmFjdGl0aW9uZXJzIGFuZCByZXNlYXJjaGVycy4gSG93ZXZlciwgbW9zdCBMTE1zIGhhdmUgb25seSByZWxlYXNlZCBwYXJ0aWFsIGFydGlmYWN0cywgc3VjaCBhcyB0aGUgZmluYWwgbW9kZWwgd2VpZ2h0cyBvciBpbmZlcmVuY2UgY29kZSwgYW5kIHRlY2huaWNhbCByZXBvcnRzIGluY3JlYXNpbmdseSBsaW1pdCB0aGVpciBzY29wZSB0byBoaWdoLWxldmVsIGRlc2lnbiBjaG9pY2VzIGFuZCBzdXJmYWNlIHN0YXRpc3RpY3MuIFRoZXNlIGNob2ljZXMgaGluZGVyIHByb2dyZXNzIGluIHRoZSBmaWVsZCBieSBkZWdyYWRpbmcgdHJhbnNwYXJlbmN5IGludG8gdGhlIHRyYWluaW5nIG9mIExMTXMgYW5kIGZvcmNpbmcgdGVhbXMgdG8gcmVkaXNjb3ZlciBtYW55IGRldGFpbHMgaW4gdGhlIHRyYWluaW5nIHByb2Nlc3MuIFdlIHByZXNlbnQgTExNMzYwLCBhbiBpbml0aWF0aXZlIHRvIGZ1bGx5IG9wZW4tc291cmNlIExMTXMsIHdoaWNoIGFkdm9jYXRlcyBmb3IgYWxsIHRyYWluaW5nIGNvZGUgYW5kIGRhdGEsIG1vZGVsIGNoZWNrcG9pbnRzLCBhbmQgaW50ZXJtZWRpYXRlIHJlc3VsdHMgdG8gYmUgbWFkZSBhdmFpbGFibGUgdG8gdGhlIGNvbW11bml0eS4gVGhlIGdvYWwgb2YgTExNMzYwIGlzIHRvIHN1cHBvcnQgb3BlbiBhbmQgY29sbGFib3JhdGl2ZSBBSSByZXNlYXJjaCBieSBtYWtpbmcgdGhlIGVuZC10by1lbmQgTExNIHRyYWluaW5nIHByb2Nlc3MgdHJhbnNwYXJlbnQgYW5kIHJlcHJvZHVjaWJsZSBieSBldmVyeW9uZS4gQXMgYSBmaXJzdCBzdGVwIG9mIExMTTM2MCwgd2UgcmVsZWFzZSB0d28gN0IgcGFyYW1ldGVyIExMTXMgcHJlLXRyYWluZWQgZnJvbSBzY3JhdGNoLCBBbWJlciBhbmQgQ3J5c3RhbENvZGVyLCBpbmNsdWRpbmcgdGhlaXIgdHJhaW5pbmcgY29kZSwgZGF0YSwgaW50ZXJtZWRpYXRlIGNoZWNrcG9pbnRzLCBhbmQgYW5hbHlzZXMgKGF0IHRoaXMgaHR0cHMgVVJMKS4gV2UgYXJlIGNvbW1pdHRlZCB0byBjb250aW51YWxseSBwdXNoaW5nIHRoZSBib3VuZGFyaWVzIG9mIExMTXMgdGhyb3VnaCB0aGlzIG9wZW4tc291cmNlIGVmZm9ydC4gTW9yZSBsYXJnZS1zY2FsZSBhbmQgc3Ryb25nZXIgbW9kZWxzIGFyZSB1bmRlcndheSBhbmQgd2lsbCBiZSByZWxlYXNlZCBpbiB0aGUgZnV0dXJlLiIsLCxPcGVuIHdlaWdodHMgKHVucmVzdHJpY3RlZCksIlVuaXRlZCBBcmFiIEVtaXJhdGVzLFVuaXRlZCBTdGF0ZXMgb2YgQW1lcmljYSxVbml0ZWQgU3RhdGVzIG9mIEFtZXJpY2EsVW5pdGVkIFN0YXRlcyBvZiBBbWVyaWNhLFVuaXRlZCBTdGF0ZXMgb2YgQW1lcmljYSxVbml0ZWQgU3RhdGVzIG9mIEFtZXJpY2EiLCwsLCwsMjAyNS0xMS0yOCAxMTo1Mzo0NCswMDowMCxDZXJlYnJhcywiQ1JZU1RBTENPREVSIGlzIHRyYWluZWQgb24gdGhlIENlcmVicmFzIENvbmRvciBHYWxheHkgMSAoQ0ctMSksIGEgNCBleGFGTE9QUywgNTQgbWlsbGlvbiBjb3JlLCA2NC1ub2RlIGNsb3VkIEFJIHN1cGVyY29tcHV0ZXIiLCwsLCJBY2FkZW1pYSxJbmR1c3RyeSxBY2FkZW1pYSxBY2FkZW1pYSxBY2FkZW1pYSxBY2FkZW1pYSxSZXNlYXJjaCBjb2xsZWN0aXZlIiwsLCwsT3BlbiBzb3VyY2UsImh0dHBzOi8vaHVnZ2luZ2ZhY2UuY28vTExNMzYwL0NyeXN0YWwKaHR0cHM6Ly9naXRodWIuY29tL0xMTTM2MC9jcnlzdGFsY29kZXItdHJhaW4KYXBhY2hlIDIiLCwsLCwsLE9wZXJhdGlvbiBjb3VudGluZyxMTE0zNjAsLCwsWWVzCkFtYmVyLExhbmd1YWdlLCJMYW5ndWFnZSBtb2RlbGluZy9nZW5lcmF0aW9uLFF1ZXN0aW9uIGFuc3dlcmluZyIsIk1vaGFtZWQgYmluIFpheWVkIFVuaXZlcnNpdHkgb2YgQXJ0aWZpY2lhbCBJbnRlbGxpZ2VuY2UgKE1CWlVBSSksUGV0dXVtLFVuaXZlcnNpdHkgb2YgU291dGhlcm4gQ2FsaWZvcm5pYSxDYXJuZWdpZSBNZWxsb24gVW5pdmVyc2l0eSAoQ01VKSxVbml2ZXJzaXR5IG9mIElsbGlub2lzIFVyYmFuYS1DaGFtcGFpZ24gKFVJVUMpLFVuaXZlcnNpdHkgb2YgQ2FsaWZvcm5pYSBTYW4gRGllZ28sTExNMzYwIiwiWmhlbmd6aG9uZyBMaXUsIEF1cmljayBRaWFvLCBXaWxsaWUgTmVpc3dhbmdlciwgSG9uZ3lpIFdhbmcsIEJvd2VuIFRhbiwgVGlhbmh1YSBUYW8sIEp1bmJvIExpLCBZdXFpIFdhbmcsIFN1cWkgU3VuLCBPbWthciBQYW5nYXJrYXIsIFJpY2hhcmQgRmFuLCBZaSBHdSwgVmljdG9yIE1pbGxlciwgWW9uZ2hhbyBaaHVhbmcsIEd1b3dlaSBIZSwgSGFvbmFuIExpLCBGYWpyaSBLb3RvLCBMaXBpbmcgVGFuZywgTmlraGlsIFJhbmphbiwgWmhpcWlhbmcgU2hlbiwgWHVndWFuZyBSZW4sIFJvYmVydG8gSXJpb25kbywgQ3VuIE11LCBaaGl0aW5nIEh1LCBNYXJrIFNjaHVsemUsIFByZXNsYXYgTmFrb3YsIFRpbSBCYWxkd2luLCBFcmljIFAuIFhpbmciLDIwMjMtMTItMTEsTExNMzYwOiBUb3dhcmRzIEZ1bGx5IFRyYW5zcGFyZW50IE9wZW4tU291cmNlIExMTXMsaHR0cHM6Ly9hcnhpdi5vcmcvYWJzLzIzMTIuMDY1NTAsLCwsNjcwMDAwMDAwMC4wLCI2LjdCCldlIHVzZWQgdGhlIGV4YWN0IHNhbWUgbW9kZWwgYXJjaGl0ZWN0dXJlIGFzIExMYU1BIDdCIiw0Ljc4OTgwNjllKzIyLCI2KjYsNyoxMF45KjEyNTkxMzAwMDAwMDA9NS4wNjE3MDI2ZSsyMgoKMzEyMDAwMDAwMDAwMDAwKjYwMC41KjM2MDAqMjI0KjAuMyA9IDQuNTMyNTE2NGUrMjIKClNxcnQoNC41MzI1MTY0ZSsyMio1LjA2MTcwMjZlKzIyKSA9IDQuNzg5ODA2OWUrMjIiLCwxMjU5LjEzIGJpbGxpb24gdG9rZW5zICh0YWJsZSAyKSw2MDAuNSwiVGhlIEdQVSBjbHVzdGVyIGNvbnNpc3RzCm9mIDU2IERHWCBBMTAwIG5vZGVzLCBlYWNoIGVxdWlwcGVkIHdpdGggNMOXIDgwR0IgQTEwMCBHUFVzCgoiIlRoZSB0aHJvdWdocHV0IHdlIG1hbmFnZSB0byBhY2hpZXZlIHdpdGggb3VyIGRpc3RyaWJ1dGVkIHRyYWluaW5nIGZyYW1ld29yayBpcyBhcm91bmQgNTgyLjRrIHRva2VucyBwZXIgc2Vjb25kLiIiCgoxMjU5MTMwMDAwMDAwIC8gNTgyNDAwIC8gMzYwMCA9IDYwMC41IGhvdXJzCgoiLE5WSURJQSBBMTAwIFNYTTQgODAgR0IsLENvbmZpZGVudCwiVGhlIHJlY2VudCBzdXJnZSBpbiBvcGVuLXNvdXJjZSBMYXJnZSBMYW5ndWFnZSBNb2RlbHMgKExMTXMpLCBzdWNoIGFzIExMYU1BLCBGYWxjb24sIGFuZCBNaXN0cmFsLCBwcm92aWRlcyBkaXZlcnNlIG9wdGlvbnMgZm9yIEFJIHByYWN0aXRpb25lcnMgYW5kIHJlc2VhcmNoZXJzLiBIb3dldmVyLCBtb3N0IExMTXMgaGF2ZSBvbmx5IHJlbGVhc2VkIHBhcnRpYWwgYXJ0aWZhY3RzLCBzdWNoIGFzIHRoZSBmaW5hbCBtb2RlbCB3ZWlnaHRzIG9yIGluZmVyZW5jZSBjb2RlLCBhbmQgdGVjaG5pY2FsIHJlcG9ydHMgaW5jcmVhc2luZ2x5IGxpbWl0IHRoZWlyIHNjb3BlIHRvIGhpZ2gtbGV2ZWwgZGVzaWduIGNob2ljZXMgYW5kIHN1cmZhY2Ugc3RhdGlzdGljcy4gVGhlc2UgY2hvaWNlcyBoaW5kZXIgcHJvZ3Jlc3MgaW4gdGhlIGZpZWxkIGJ5IGRlZ3JhZGluZyB0cmFuc3BhcmVuY3kgaW50byB0aGUgdHJhaW5pbmcgb2YgTExNcyBhbmQgZm9yY2luZyB0ZWFtcyB0byByZWRpc2NvdmVyIG1hbnkgZGV0YWlscyBpbiB0aGUgdHJhaW5pbmcgcHJvY2Vzcy4gV2UgcHJlc2VudCBMTE0zNjAsIGFuIGluaXRpYXRpdmUgdG8gZnVsbHkgb3Blbi1zb3VyY2UgTExNcywgd2hpY2ggYWR2b2NhdGVzIGZvciBhbGwgdHJhaW5pbmcgY29kZSBhbmQgZGF0YSwgbW9kZWwgY2hlY2twb2ludHMsIGFuZCBpbnRlcm1lZGlhdGUgcmVzdWx0cyB0byBiZSBtYWRlIGF2YWlsYWJsZSB0byB0aGUgY29tbXVuaXR5LiBUaGUgZ29hbCBvZiBMTE0zNjAgaXMgdG8gc3VwcG9ydCBvcGVuIGFuZCBjb2xsYWJvcmF0aXZlIEFJIHJlc2VhcmNoIGJ5IG1ha2luZyB0aGUgZW5kLXRvLWVuZCBMTE0gdHJhaW5pbmcgcHJvY2VzcyB0cmFuc3BhcmVudCBhbmQgcmVwcm9kdWNpYmxlIGJ5IGV2ZXJ5b25lLiBBcyBhIGZpcnN0IHN0ZXAgb2YgTExNMzYwLCB3ZSByZWxlYXNlIHR3byA3QiBwYXJhbWV0ZXIgTExNcyBwcmUtdHJhaW5lZCBmcm9tIHNjcmF0Y2gsIEFtYmVyIGFuZCBDcnlzdGFsQ29kZXIsIGluY2x1ZGluZyB0aGVpciB0cmFpbmluZyBjb2RlLCBkYXRhLCBpbnRlcm1lZGlhdGUgY2hlY2twb2ludHMsIGFuZCBhbmFseXNlcyAoYXQgdGhpcyBodHRwcyBVUkwpLiBXZSBhcmUgY29tbWl0dGVkIHRvIGNvbnRpbnVhbGx5IHB1c2hpbmcgdGhlIGJvdW5kYXJpZXMgb2YgTExNcyB0aHJvdWdoIHRoaXMgb3Blbi1zb3VyY2UgZWZmb3J0LiBNb3JlIGxhcmdlLXNjYWxlIGFuZCBzdHJvbmdlciBtb2RlbHMgYXJlIHVuZGVyd2F5IGFuZCB3aWxsIGJlIHJlbGVhc2VkIGluIHRoZSBmdXR1cmUuIiwsLE9wZW4gd2VpZ2h0cyAodW5yZXN0cmljdGVkKSwiVW5pdGVkIEFyYWIgRW1pcmF0ZXMsVW5pdGVkIFN0YXRlcyBvZiBBbWVyaWNhLFVuaXRlZCBTdGF0ZXMgb2YgQW1lcmljYSxVbml0ZWQgU3RhdGVzIG9mIEFtZXJpY2EsVW5pdGVkIFN0YXRlcyBvZiBBbWVyaWNhLFVuaXRlZCBTdGF0ZXMgb2YgQW1lcmljYSIsLCwsMjI0LjAsLDIwMjUtMTEtMjggMTE6NTM6NDQrMDA6MDAsLCwsLCwiQWNhZGVtaWEsSW5kdXN0cnksQWNhZGVtaWEsQWNhZGVtaWEsQWNhZGVtaWEsQWNhZGVtaWEsUmVzZWFyY2ggY29sbGVjdGl2ZSIsLCwsLE9wZW4gc291cmNlLCJodHRwczovL2h1Z2dpbmdmYWNlLmNvL0xMTTM2MC9BbWJlcgpodHRwczovL2dpdGh1Yi5jb20vTExNMzYwL2FtYmVyLXRyYWluCmFwYWNoZSAyIiwsLCxCRjE2LCwxNzc2MjYuMzIyNDIwNzI0NjQsIk9wZXJhdGlvbiBjb3VudGluZyxIYXJkd2FyZSIsTExNMzYwLCwsLFllcwpXLkEuTC5ULFZpZGVvLCJWaWRlbyBnZW5lcmF0aW9uLFRleHQtdG8tdmlkZW8iLCJTdGFuZm9yZCBVbml2ZXJzaXR5LEdvb2dsZSBSZXNlYXJjaCxHZW9yZ2lhIEluc3RpdHV0ZSBvZiBUZWNobm9sb2d5IiwiQWdyaW0gR3VwdGEsIExpanVuIFl1LCBLaWh5dWsgU29obiwgWGl1eWUgR3UsIE1lZXJhIEhhaG4sIExpIEZlaS1GZWksIElyZmFuIEVzc2EsIEx1IEppYW5nLCBKb3PDqSBMZXphbWEiLDIwMjMtMTItMTEsUGhvdG9yZWFsaXN0aWMgVmlkZW8gR2VuZXJhdGlvbiB3aXRoIERpZmZ1c2lvbiBNb2RlbHMsaHR0cHM6Ly9hcnhpdi5vcmcvYWJzLzIzMTIuMDY2NjIsLFNPVEEgaW1wcm92ZW1lbnQsIiIidGhlc2UgZGVzaWduIGRlY2lzaW9ucyBlbmFibGUgdXMgdG8gYWNoaWV2ZSBzdGF0ZS1vZi10aGUtYXJ0IHBlcmZvcm1hbmNlIG9uIGVzdGFibGlzaGVkIHZpZGVvIChVQ0YtMTAxIGFuZCBLaW5ldGljcy02MDApIGFuZCBpbWFnZSAoSW1hZ2VOZXQpIGdlbmVyYXRpb24gYmVuY2htYXJrcyB3aXRob3V0IHVzaW5nIGNsYXNzaWZpZXIgZnJlZSBndWlkYW5jZSIiIiw0NzE5MDAwMDAwLjAsIiIiV2UgdHJhaW4gb3VyIGJhc2UgbW9kZWwgYXQgcmVzb2x1dGlvbiAxNyDDlyAxMjggw5cgMTI4ICgzQiBwYXJhbWV0ZXJzKSwgYW5kIHR3byAyw5cgY2FzY2FkZWQgc3VwZXItcmVzb2x1dGlvbiBtb2RlbHMgZm9yIDE3IMOXIDEyOCDDlyAyMjQg4oaSIDE3IMOXIDI1NiDDlyA0NDggKEwsIDEuM0IsIHAgPSAyKSBhbmQgMTcgw5cgMjU2IMOXIDQ0OCDihpIKMTcgw5cgNTEyIMOXIDg5NiAoTCwgNDE5TSwgcCA9IDIpIHJlc3BlY3RpdmVseSIiCgozQiArIDEuM0IgKyA0MTlNID0gNC43MTlCIiwsLCwiIiJXZSB0cmFpbiBXLkEuTC5UIGZvciB0ZXh0LXRvLXZpZGVvIGpvaW50bHkgb24gdGV4dC1pbWFnZSBhbmQgdGV4dC12aWRlbyBwYWlycyAoU2VjLiA0LjIpLiBXZSB1c2VkIGEgZGF0YXNldCBvZiDiiLw5NzBNIHRleHQtaW1hZ2UgcGFpcnMgYW5kIOKIvDg5TSB0ZXh0LXZpZGVvIHBhaXJzIGZyb20gdGhlIHB1YmxpYyBpbnRlcm5ldCBhbmQgaW50ZXJuYWwgc291cmNlcy4gIiIiLCwsLCxDb25maWRlbnQsIldlIHByZXNlbnQgVy5BLkwuVCwgYSB0cmFuc2Zvcm1lci1iYXNlZCBhcHByb2FjaCBmb3IgcGhvdG9yZWFsaXN0aWMgdmlkZW8gZ2VuZXJhdGlvbiB2aWEgZGlmZnVzaW9uIG1vZGVsaW5nLiBPdXIgYXBwcm9hY2ggaGFzIHR3byBrZXkgZGVzaWduIGRlY2lzaW9ucy4gRmlyc3QsIHdlIHVzZSBhIGNhdXNhbCBlbmNvZGVyIHRvIGpvaW50bHkgY29tcHJlc3MgaW1hZ2VzIGFuZCB2aWRlb3Mgd2l0aGluIGEgdW5pZmllZCBsYXRlbnQgc3BhY2UsIGVuYWJsaW5nIHRyYWluaW5nIGFuZCBnZW5lcmF0aW9uIGFjcm9zcyBtb2RhbGl0aWVzLiBTZWNvbmQsIGZvciBtZW1vcnkgYW5kIHRyYWluaW5nIGVmZmljaWVuY3ksIHdlIHVzZSBhIHdpbmRvdyBhdHRlbnRpb24gYXJj</x:v>
      </x:c>
    </x:row>
    <x:row r="148" ht="18" customHeight="1">
      <x:c r="A148" s="17" t="n">
        <x:v>143</x:v>
      </x:c>
      <x:c r="B148" s="17" t="n">
        <x:v>310</x:v>
      </x:c>
      <x:c r="C148" s="160" t="str">
        <x:v>aGl0ZWN0dXJlIHRhaWxvcmVkIGZvciBqb2ludCBzcGF0aWFsIGFuZCBzcGF0aW90ZW1wb3JhbCBnZW5lcmF0aXZlIG1vZGVsaW5nLiBUYWtlbiB0b2dldGhlciB0aGVzZSBkZXNpZ24gZGVjaXNpb25zIGVuYWJsZSB1cyB0byBhY2hpZXZlIHN0YXRlLW9mLXRoZS1hcnQgcGVyZm9ybWFuY2Ugb24gZXN0YWJsaXNoZWQgdmlkZW8gKFVDRi0xMDEgYW5kIEtpbmV0aWNzLTYwMCkgYW5kIGltYWdlIChJbWFnZU5ldCkgZ2VuZXJhdGlvbiBiZW5jaG1hcmtzIHdpdGhvdXQgdXNpbmcgY2xhc3NpZmllciBmcmVlIGd1aWRhbmNlLiBGaW5hbGx5LCB3ZSBhbHNvIHRyYWluIGEgY2FzY2FkZSBvZiB0aHJlZSBtb2RlbHMgZm9yIHRoZSB0YXNrIG9mIHRleHQtdG8tdmlkZW8gZ2VuZXJhdGlvbiBjb25zaXN0aW5nIG9mIGEgYmFzZSBsYXRlbnQgdmlkZW8gZGlmZnVzaW9uIG1vZGVsLCBhbmQgdHdvIHZpZGVvIHN1cGVyLXJlc29sdXRpb24gZGlmZnVzaW9uIG1vZGVscyB0byBnZW5lcmF0ZSB2aWRlb3Mgb2YgIHJlc29sdXRpb24gYXQgIGZyYW1lcyBwZXIgc2Vjb25kLiIsLCxVbnJlbGVhc2VkLCJVbml0ZWQgU3RhdGVzIG9mIEFtZXJpY2EsVW5pdGVkIFN0YXRlcyBvZiBBbWVyaWNhLFVuaXRlZCBTdGF0ZXMgb2YgQW1lcmljYSIsLCwsLCwyMDI1LTExLTI4IDExOjUzOjQ0KzAwOjAwLCwsLCwsIkFjYWRlbWlhLEluZHVzdHJ5LEFjYWRlbWlhIiwsLCwsVW5yZWxlYXNlZCwsLCwsLCwsLCwsLCxObwpYVkVSU0UtNjVCLTIsTGFuZ3VhZ2UsIkNoYXQsTGFuZ3VhZ2UgbW9kZWxpbmcvZ2VuZXJhdGlvbiIsIlhWRVJTRSBUZWNobm9sb2d5LFNoZW56aGVuIFl1YW54aWFuZyBUZWNobm9sb2d5IiwsMjAyMy0xMi0wOCwsaHR0cHM6Ly9naXRodWIuY29tL3h2ZXJzZS1haS9YVkVSU0UtNjVCL2Jsb2IvbWFpbi9SRUFETUVfRU4ubWQsLCwsNjUwMDAwMDAwMDAuMCxCYXNlZCBvbiB0aGUgbmFtZS4gRXhhY3QgY291bnQgdW5rbm93biBidXQgbWF5IGJlIGxpc3RlZCBvbiBIdWdnaW5nIEZhY2UuLDEuMjQ4MDAwMDAwMDAwMDFlKzI0LEMgPSA2TkQgPSA2ICogMy4yVCB0b2tlbnMgKiA2NUIgcGFyYW1zID0gMS4yNDhlMjQgRkxPUCwyNjAwMDAwMDAwMDAwLCJUcmFpbmluZyBEYXRhOiBUaGUgbW9kZWwgaGFzIGJlZW4gdGhvcm91Z2hseSB0cmFpbmVkIG9uIGEgZGl2ZXJzaWZpZWQgYW5kIGhpZ2gtcXVhbGl0eSBkYXRhc2V0IGNvbnNpc3Rpbmcgb2YgMi42IHRyaWxsaW9uIG9mIHRva2VucywgaW5jbHVkaW5nIG1vcmUgdGhhbiA0MCBsYW5ndWFnZXMgc3VjaCBhcyBDaGluZXNlLCBFbmdsaXNoLCBSdXNzaWFuLCBhbmQgU3BhbmlzaC4gVGhlIHNhbXBsaW5nIHJhdGlvIG9mIGRpZmZlcmVudCB0eXBlcyBvZiBkYXRhIGlzIGZpbmVseSBzZXQsIHdoaWNoIG1ha2VzIHRoZSBwZXJmb3JtYW5jZSBvZiBDaGluZXNlIGFuZCBFbmdsaXNoIGV4Y2VsbGVudCwgYW5kIGFsc28gdGFrZXMgaW50byBhY2NvdW50IHRoZSBlZmZlY3Qgb2Ygb3RoZXIgbGFuZ3VhZ2VzLgoKQXNzdW1lIDAuODUgd29yZHMgcGVyIHRva2VuIG9uIGF2ZXJhZ2UgZm9yIHRoZSBtaXggb2YgbGFuZ3VhZ2VzLiIsNDA5Ni4wLE5vdmVtYmVyIDYgdG8gRGVjZW1iZXIgOCBpcyAzMiBkYXlzLiBUaGV5IGRpZCA2MDBCIHRva2VucyBvZiBjb250aW51YWwgcHJldHJhaW5pbmcgZHVyaW5nIHRoaXMgcGVyaW9kLiBUaGUgbW9kZWwncyB0b3RhbCB0b2tlbnMgYXJlIDMyMDBCLiBUaGVyZWZvcmUgdGhlIHRvdGFsIHByZXRyYWluaW5nIHRpbWUgd2FzIGFyb3VuZCAoMzIgZGF5cyAqIDI0IGhvdXJzL2RheSkqKDMyMDAvNjAwKSA9IDQwOTYgaG91cnMuLCwsQ29uZmlkZW50LCwsLE9wZW4gd2VpZ2h0cyAocmVzdHJpY3RlZCB1c2UpLCJDaGluYSxDaGluYSIsLCwsLCwyMDI1LTExLTI4IDExOjUzOjQ0KzAwOjAwLCwiVGhlcmUgaXMgbm8gcGFwZXIgdG8gcmVmZXJlbmNlLCBubyBpbmZvcm1hdGlvbiBhYm91dCBoYXJkd2FyZSB1c2VkIGZvciB0cmFpbmluZyBmb3VuZCBpbiBtZWRpYS4iLCwsLCJJbmR1c3RyeSxJbmR1c3RyeSIsLCwsLE9wZW4gc291cmNlLCJodHRwczovL2dpdGh1Yi5jb20veHZlcnNlLWFpL1hWRVJTRS02NUIvYmxvYi9tYWluL1JFQURNRV9FTi5tZCAKCmxpY2Vuc2UgaW5mbzoKIiJUaGUgdXNlIG9mIHRoZSBzb3VyY2UgY29kZSBpbiB0aGlzIHJlcG9zaXRvcnkgbXVzdCBmb2xsb3cgdGhlIEFwYWNoZS0yLjAgb3Blbi1zb3VyY2UgbGljZW5zZSwgd2hpbGUgdGhlIHVzZSBvZiB0aGUgbW9kZWwgd2VpZ2h0cyBvZiBYVkVSU0UtNjVCIG5lZWRzIHRvIGFkaGVyZSB0byB0aGUgTW9kZWwgTGljZW5zZSBBZ3JlZW1lbnQuClRoZSBYVkVSU0UtNjVCIG1vZGVsIHdlaWdodHMgYXJlIGZ1bGx5IG9wZW4gdG8gYWNhZGVtaWMgcmVzZWFyY2ggYW5kIHN1cHBvcnQgZnJlZSBjb21tZXJjaWFsIHVzZS4gVG8gYXBwbHkgZm9yIGEgY29tbWVyY2lhbCBsaWNlbnNlLCBwbGVhc2UgZmlsbCBpbiB0aGUgYXBwbGljYXRpb24gZm9ybS4gRm9yIG90aGVyIHF1ZXN0aW9ucyBvciBjb2xsYWJvcmF0aW9ucywgcGxlYXNlIGNvbnRhY3Qgb3BlbnNvdXJjZUB4dmVyc2UuY24uIiIiLFRydWUsLCwsLCxPcGVyYXRpb24gY291bnRpbmcsLCwsLFllcwpTZWFtbGVzc000VCwiU3BlZWNoLExhbmd1YWdlIiwiVHJhbnNsYXRpb24sU3BlZWNoIHN5bnRoZXNpcyxTcGVlY2ggcmVjb2duaXRpb24gKEFTUiksU3BlZWNoLXRvLXRleHQsU3BlZWNoLXRvLXNwZWVjaCIsIkZhY2Vib29rLElOUklBLFVuaXZlcnNpdHkgb2YgQ2FsaWZvcm5pYSAoVUMpIEJlcmtlbGV5IiwiTG/Dr2MgQmFycmF1bHQsIFl1LUFuIENodW5nLCBNYXJpYW5vIENvcmlhIE1lZ2xpb2xpLCBEYXZpZCBEYWxlLCBOaW5nIERvbmcsIE1hcmsgRHVwcGVudGhhbGVyLCBQYXVsLUFtYnJvaXNlIER1cXVlbm5lLCBCcmlhbiBFbGxpcywgSGFkeSBFbHNhaGFyLCBKdXN0aW4gSGFhaGVpbSwgSm9obiBIb2ZmbWFuLCBNaW4tSmFlIEh3YW5nLCBIaXJvZnVtaSBJbmFndW1hLCBDaHJpc3RvcGhlciBLbGFpYmVyLCBJbGlhIEt1bGlrb3YsIFBlbmd3ZWkgTGksIERhbmllbCBMaWNodCwgSmVhbiBNYWlsbGFyZCwgUnVzbGFuIE1hdmx5dXRvdiwgQWxpY2UgUmFrb3RvYXJpc29uLCBLYXVzaGlrIFJhbSBTYWRhZ29wYW4sIEFiaW5lc2ggUmFtYWtyaXNobmFuLCBUdWFuIFRyYW4sIEd1aWxsYXVtZSBXZW56ZWssIFlpbGluIFlhbmcsIEV0aGFuIFllLCBJdmFuIEV2dGltb3YsIFBpZXJyZSBGZXJuYW5kZXosIEN5bnRoaWEgR2FvLCBQcmFuZ3RoaXAgSGFuc2FudGksIEVsYWhlIEthbGJhc3NpLCBBbWFuZGEgS2FsbGV0LCBBcnR5b20gS296aGV2bmlrb3YsIEdhYnJpZWwgTWVqaWEgR29uemFsZXosIFJvYmluIFNhbiBSb21hbiwgQ2hyaXN0b3BoZSBUb3VyZXQsIENvcmlubmUgV29uZywgQ2FybGVpZ2ggV29vZCwgQm9rYWkgWXUsIFBpZXJyZSBBbmRyZXdzLCBDYW4gQmFsaW9nbHUsIFBlbmctSmVuIENoZW4sIE1hcnRhIFIuIENvc3RhLWp1c3PDoCwgTWFoYSBFbGJheWFkLCBIb25neXUgR29uZywgRnJhbmNpc2NvIEd1em3DoW4sIEtldmluIEhlZmZlcm5hbiwgU29teWEgSmFpbiwgSnVzdGluZSBLYW8sIEFubiBMZWUsIFh1dGFpIE1hLCBBbGV4IE1vdXJhY2hrbywgQmVuamFtaW4gUGVsb3F1aW4sIEp1YW4gUGlubywgU3JhdnlhIFBvcHVyaSwgQ2hyaXN0b3BoZSBSb3BlcnMsIFNhZml5eWFoIFNhbGVlbSwgSG9sZ2VyIFNjaHdlbmssIEFubmEgU3VuLCBQYWRlbiBUb21hc2VsbG8sIENoYW5naGFuIFdhbmcsIEplZmYgV2FuZywgU2t5bGVyIFdhbmcsIE1hcnkgV2lsbGlhbXNvbiIsMjAyMy0xMi0wOCxTZWFtbGVzczogTXVsdGlsaW5ndWFsIEV4cHJlc3NpdmUgYW5kIFN0cmVhbWluZyBTcGVlY2ggVHJhbnNsYXRpb24sImh0dHBzOi8vYXJ4aXYub3JnL2Ficy8yMzEyLjA1MTg3LCBodHRwczovL2h1Z2dpbmdmYWNlLmNvL2ZhY2Vib29rL3NlYW1sZXNzLW00dC12Mi1sYXJnZSIsMjY1LjAsU09UQSBpbXByb3ZlbWVudCwiIiJBcyBhbiBpbXByb3ZlZCB2ZXJzaW9uIG9mIFNlYW1sZXNzTTRULCBTZWFtbGVzc000VCB2MiBkZWxpdmVycyBzdGF0ZS1vZi10aGUtYXJ0IHNlbWFudGljIGFjY3VyYWN5IGFjcm9zcyBkaWZmZXJlbnQgc3BlZWNoIGFuZCB0ZXh0IHRyYW5zbGF0aW9uIHRhc2tzIHdoaWxlIHN1cHBvcnRpbmcgbmVhcmx5IDEwMCBsYW5ndWFnZXMgYXMgaW5wdXQgc3BlZWNoIG9yIHRleHQiIgoKVGFibGUgNiIsMjMwMDAwMDAwMC4wLDIuM0IsLCwsfjVNIGhvdXJzIG9mIGF1ZGlvIGRhdGEgKGZpZ3VyZSAyKSwsLE5WSURJQSBWMTAwLFNlbGYtc3VwZXJ2aXNlZCBsZWFybmluZyxDb25maWRlbnQsIkxhcmdlLXNjYWxlIGF1dG9tYXRpYyBzcGVlY2ggdHJhbnNsYXRpb24gc3lzdGVtcyB0b2RheSBsYWNrIGtleSBmZWF0dXJlcyB0aGF0IGhlbHAgbWFjaGluZS1tZWRpYXRlZCBjb21tdW5pY2F0aW9uIGZlZWwgc2VhbWxlc3Mgd2hlbiBjb21wYXJlZCB0byBodW1hbi10by1odW1hbiBkaWFsb2d1ZS4gSW4gdGhpcyB3b3JrLCB3ZSBpbnRyb2R1Y2UgYSBmYW1pbHkgb2YgbW9kZWxzIHRoYXQgZW5hYmxlIGVuZC10by1lbmQgZXhwcmVzc2l2ZSBhbmQgbXVsdGlsaW5ndWFsIHRyYW5zbGF0aW9ucyBpbiBhIHN0cmVhbWluZyBmYXNoaW9uLiBGaXJzdCwgd2UgY29udHJpYnV0ZSBhbiBpbXByb3ZlZCB2ZXJzaW9uIG9mIHRoZSBtYXNzaXZlbHkgbXVsdGlsaW5ndWFsIGFuZCBtdWx0aW1vZGFsIFNlYW1sZXNzTTRUIG1vZGVsLVNlYW1sZXNzTTRUIHYyLiBUaGlzIG5ld2VyIG1vZGVsLCBpbmNvcnBvcmF0aW5nIGFuIHVwZGF0ZWQgVW5pdFkyIGZyYW1ld29yaywgd2FzIHRyYWluZWQgb24gbW9yZSBsb3ctcmVzb3VyY2UgbGFuZ3VhZ2UgZGF0YS4gU2VhbWxlc3NNNFQgdjIgcHJvdmlkZXMgdGhlIGZvdW5kYXRpb24gb24gd2hpY2ggb3VyIG5leHQgdHdvIG1vZGVscyBhcmUgaW5pdGlhdGVkLiBTZWFtbGVzc0V4cHJlc3NpdmUgZW5hYmxlcyB0cmFuc2xhdGlvbiB0aGF0IHByZXNlcnZlcyB2b2NhbCBzdHlsZXMgYW5kIHByb3NvZHkuIENvbXBhcmVkIHRvIHByZXZpb3VzIGVmZm9ydHMgaW4gZXhwcmVzc2l2ZSBzcGVlY2ggcmVzZWFyY2gsIG91ciB3b3JrIGFkZHJlc3NlcyBjZXJ0YWluIHVuZGVyZXhwbG9yZWQgYXNwZWN0cyBvZiBwcm9zb2R5LCBzdWNoIGFzIHNwZWVjaCByYXRlIGFuZCBwYXVzZXMsIHdoaWxlIGFsc28gcHJlc2VydmluZyB0aGUgc3R5bGUgb2Ygb25lJ3Mgdm9pY2UuIEFzIGZvciBTZWFtbGVzc1N0cmVhbWluZywgb3VyIG1vZGVsIGxldmVyYWdlcyB0aGUgRWZmaWNpZW50IE1vbm90b25pYyBNdWx0aWhlYWQgQXR0ZW50aW9uIG1lY2hhbmlzbSB0byBnZW5lcmF0ZSBsb3ctbGF0ZW5jeSB0YXJnZXQgdHJhbnNsYXRpb25zIHdpdGhvdXQgd2FpdGluZyBmb3IgY29tcGxldGUgc291cmNlIHV0dGVyYW5jZXMuIEFzIHRoZSBmaXJzdCBvZiBpdHMga2luZCwgU2VhbWxlc3NTdHJlYW1pbmcgZW5hYmxlcyBzaW11bHRhbmVvdXMgc3BlZWNoLXRvLXNwZWVjaC90ZXh0IHRyYW5zbGF0aW9uIGZvciBtdWx0aXBsZSBzb3VyY2UgYW5kIHRhcmdldCBsYW5ndWFnZXMuIFRvIGVuc3VyZSB0aGF0IG91ciBtb2RlbHMgY2FuIGJlIHVzZWQgc2FmZWx5IGFuZCByZXNwb25zaWJseSwgd2UgaW1wbGVtZW50ZWQgdGhlIGZpcnN0IGtub3duIHJlZC10ZWFtaW5nIGVmZm9ydCBmb3IgbXVsdGltb2RhbCBtYWNoaW5lIHRyYW5zbGF0aW9uLCBhIHN5c3RlbSBmb3IgdGhlIGRldGVjdGlvbiBhbmQgbWl0aWdhdGlvbiBvZiBhZGRlZCB0b3hpY2l0eSwgYSBzeXN0ZW1hdGljIGV2YWx1YXRpb24gb2YgZ2VuZGVyIGJpYXMsIGFuZCBhbiBpbmF1ZGlibGUgbG9jYWxpemVkIHdhdGVybWFya2luZyBtZWNoYW5pc20gZGVzaWduZWQgdG8gZGFtcGVuIHRoZSBpbXBhY3Qgb2YgZGVlcGZha2VzLiBDb25zZXF1ZW50bHksIHdlIGJyaW5nIG1ham9yIGNvbXBvbmVudHMgZnJvbSBTZWFtbGVzc0V4cHJlc3NpdmUgYW5kIFNlYW1sZXNzU3RyZWFtaW5nIHRvZ2V0aGVyIHRvIGZvcm0gU2VhbWxlc3MsIHRoZSBmaXJzdCBwdWJsaWNseSBhdmFpbGFibGUgc3lzdGVtIHRoYXQgdW5sb2NrcyBleHByZXNzaXZlIGNyb3NzLWxpbmd1YWwgY29tbXVuaWNhdGlvbiBpbiByZWFsLXRpbWUuIFRoZSBjb250cmlidXRpb25zIHRvIHRoaXMgd29yayBhcmUgcHVibGljbHkgcmVsZWFzZWQgYW5kIGFjY2Vzc2libGUgYXQgdGhpcyBodHRwcyBVUkwiLCwsT3BlbiB3ZWlnaHRzICh1bnJlc3RyaWN0ZWQpLCJVbml0ZWQgU3RhdGVzIG9mIEFtZXJpY2EsRnJhbmNlLFVuaXRlZCBTdGF0ZXMgb2YgQW1lcmljYSIsVzJ2LUJFUlQsLGV4cGFuZGVkIGZyb20gMU0gaG91cnMgZGF0YSB0byA0LjVNIGhvdXJzLCwsMjAyNi0wNS0yNSAxMjoyODoxMCswMDowMCwsLCwsLCJJbmR1c3RyeSxBY2FkZW1pYSxBY2FkZW1pYSIsLCwsLE9wZW4gc291cmNlLCJsb29rcyBsaWtlIGNvZGUgaXMgTUlUIGxpY2Vuc2VkLCBtb2RlbCBpcyBDQyA0LjA/Cmh0dHBzOi8vZ2l0aHViLmNvbS9mYWNlYm9va3Jlc2VhcmNoL3NlYW1sZXNzX2NvbW11bmljYXRpb24/dGFiPXJlYWRtZS1vdi1maWxlCnRyYWluIGNvZGU6IGh0dHBzOi8vZ2l0aHViLmNvbS9mYWNlYm9va3Jlc2VhcmNoL3NlYW1sZXNzX2NvbW11bmljYXRpb24vYmxvYi9tYWluL3NyYy9zZWFtbGVzc19jb21tdW5pY2F0aW9uL2NsaS9tNHQvZmluZXR1bmUvdHJhaW5lci5weSIsLCwsRlAxNiwsLCwsLCwsWWVzCkxsYW1hIEd1YXJkLExhbmd1YWdlLENoYXQsTWV0YSBBSSwiSGFrYW4gSW5hbiwgS2FydGlrZXlhIFVwYXNhbmksIEppYW5mZW5nIENoaSwgUmFzaGkgUnVuZ3RhLCBLcml0aGlrYSBJeWVyLCBZdW5pbmcgTWFvLCBEYXZpZGUgVGVzdHVnZ2luZSwgTWFkaWFuIEtoYWJzYSIsMjAyMy0xMi0wNyxMbGFtYSBHdWFyZDogTExNLWJhc2VkIElucHV0LU91dHB1dCBTYWZlZ3VhcmQgZm9yIEh1bWFuLUFJIENvbnZlcnNhdGlvbnMsaHR0cHM6Ly9hcnhpdi5vcmcvYWJzLzIzMTIuMDY2NzQsOTg3LjAsU09UQSBpbXByb3ZlbWVudCwiIiJMbGFtYSBHdWFyZCwgYSBMbGFtYTItN2IgbW9kZWwgdGhhdCBpcyBpbnN0cnVjdGlvbi10dW5lZCBvbiBvdXIgY29sbGVjdGVkIGRhdGFzZXQsIGFsYmVpdCBsb3cgaW4gdm9sdW1lLCBkZW1vbnN0cmF0ZXMgc3Ryb25nIHBlcmZvcm1hbmNlIG9uIGV4aXN0aW5nIGJlbmNobWFya3Mgc3VjaCBhcyB0aGUgT3BlbkFJIE1vZGVyYXRpb24gRXZhbHVhdGlvbiBkYXRhc2V0IGFuZCBveGljQ2hhdCwgd2hlcmUgaXRzIHBlcmZvcm1hbmNlIG1hdGNoZXMgb3IgZXhjZWVkcyB0aGF0IG9mIGN1cnJlbnRseSBhdmFpbGFibGUgY29udGVudCBtb2RlcmF0aW9uIHRvb2xzLiAiIgoKVGFibGUgMiIsNzAwMDAwMDAwMC4wLDdCLDEuNmUrMjMsIjEuN2UxNyBmaW5ldHVuZSBjb21wdXRlLCBwbHVzIExsYW1hIDItMTNCIHByZXRyYWluIGNvbXB1dGUgKDEuNmUrMjMpIiw0MDk2MDAwLCIxNGsgcHJvbXB0LXJlc3BvbnNlIHBhaXJzLiBCYXNlZCBvbiB0cmFpbmluZyBkZXRhaWxzIGl0J3MgdHJhaW5lZCBvbiB+NE0gdG9rZW5zLCB3aGljaCBpcyBzdGF0ZWQgdG8gYmUgfjEgZXBvY2g6CjIgKiA0MDk2ICogNTAwID0gNCwwOTYsMDAwCihiYXRjaCBzaXplKSAqIChzZXF1ZW5jZSBsZW5ndGgpICogKHN0ZXBzKSIsLCxOVklESUEgQTEwMCBTWE00IDgwIEdCLCxDb25maWRlbnQsIldlIGludHJvZHVjZSBMbGFtYSBHdWFyZCwgYW4gTExNLWJhc2VkIGlucHV0LW91dHB1dCBzYWZlZ3VhcmQgbW9kZWwgZ2VhcmVkIHRvd2FyZHMgSHVtYW4tQUkgY29udmVyc2F0aW9uIHVzZSBjYXNlcy4gT3VyIG1vZGVsIGluY29ycG9yYXRlcyBhIHNhZmV0eSByaXNrIHRheG9ub215LCBhIHZhbHVhYmxlIHRvb2wgZm9yIGNhdGVnb3JpemluZyBhIHNwZWNpZmljIHNldCBvZiBzYWZldHkgcmlza3MgZm91bmQgaW4gTExNIHByb21wdHMgKGkuZS4sIHByb21wdCBjbGFzc2lmaWNhdGlvbikuIFRoaXMgdGF4b25vbXkgaXMgYWxzbyBpbnN0cnVtZW50YWwgaW4gY2xhc3NpZnlpbmcgdGhlIHJlc3BvbnNlcyBnZW5lcmF0ZWQgYnkgTExNcyB0byB0aGVzZSBwcm9tcHRzLCBhIHByb2Nlc3Mgd2UgcmVmZXIgdG8gYXMgcmVzcG9uc2UgY2xhc3NpZmljYXRpb24uIEZvciB0aGUgcHVycG9zZSBvZiBib3RoIHByb21wdCBhbmQgcmVzcG9uc2UgY2xhc3NpZmljYXRpb24sIHdlIGhhdmUgbWV0aWN1bG91c2x5IGdhdGhlcmVkIGEgZGF0YXNldCBvZiBoaWdoIHF1YWxpdHkuIExsYW1hIEd1YXJkLCBhIExsYW1hMi03YiBtb2RlbCB0aGF0IGlzIGluc3RydWN0aW9uLXR1bmVkIG9uIG91ciBjb2xsZWN0ZWQgZGF0YXNldCwgYWxiZWl0IGxvdyBpbiB2b2x1bWUsIGRlbW9uc3RyYXRlcyBzdHJvbmcgcGVyZm9ybWFuY2Ugb24gZXhpc3RpbmcgYmVuY2htYXJrcyBzdWNoIGFzIHRoZSBPcGVuQUkgTW9kZXJhdGlvbiBFdmFsdWF0aW9uIGRhdGFzZXQgYW5kIFRveGljQ2hhdCwgd2hlcmUgaXRzIHBlcmZvcm1hbmNlIG1hdGNoZXMgb3IgZXhjZWVkcyB0aGF0IG9mIGN1cnJlbnRseSBhdmFpbGFibGUgY29udGVudCBtb2RlcmF0aW9uIHRvb2xzLiBMbGFtYSBHdWFyZCBmdW5jdGlvbnMgYXMgYSBsYW5ndWFnZSBtb2RlbCwgY2Fycnlpbmcgb3V0IG11bHRpLWNsYXNzIGNsYXNzaWZpY2F0aW9uIGFuZCBnZW5lcmF0aW5nIGJpbmFyeSBkZWNpc2lvbiBzY29yZXMuIEZ1cnRoZXJtb3JlLCB0aGUgaW5zdHJ1Y3Rpb24gZmluZS10dW5pbmcgb2YgTGxhbWEgR3VhcmQgYWxsb3dzIGZvciB0aGUgY3VzdG9taXphdGlvbiBvZiB0YXNrcyBhbmQgdGhlIGFkYXB0YXRpb24gb2Ygb3V0cHV0IGZvcm1hdHMuIFRoaXMgZmVhdHVyZSBlbmhhbmNlcyB0aGUgbW9kZWwncyBjYXBhYmlsaXRpZXMsIHN1Y2ggYXMgZW5hYmxpbmcgdGhlIGFkanVzdG1lbnQgb2YgdGF4b25vbXkgY2F0ZWdvcmllcyB0byBhbGlnbiB3aXRoIHNwZWNpZmljIHVzZSBjYXNlcywgYW5kIGZhY2lsaXRhdGluZyB6ZXJvLXNob3Qgb3IgZmV3LXNob3QgcHJvbXB0aW5nIHdpdGggZGl2ZXJzZSB0YXhvbm9taWVzIGF0IHRoZSBpbnB1dC4gV2UgYXJlIG1ha2luZyBMbGFtYSBHdWFyZCBtb2RlbCB3ZWlnaHRzIGF2YWlsYWJsZSBhbmQgd2UgZW5jb3VyYWdlIHJlc2VhcmNoZXJzIHRvIGZ1cnRoZXIgZGV2ZWxvcCBhbmQgYWRhcHQgdGhlbSB0byBtZWV0IHRoZSBldm9sdmluZyBuZWVkcyBvZiB0aGUgY29tbXVuaXR5IGZvciBBSSBzYWZldHkuIiwxLjAsLE9wZW4gd2VpZ2h0cyAocmVzdHJpY3RlZCB1c2UpLFVuaXRlZCBTdGF0ZXMgb2YgQW1lcmljYSxMbGFtYSAyLTdCLDEuN2UrMTcsIiIiV2UgdHJhaW4gb24gYSBzaW5nbGUgbWFjaGluZSB3aXRoIDh4QTEwMCA4MEdCIEdQVXMgdXNpbmcgYSBiYXRjaCBzaXplIG9mIDIsIHdpdGggc2VxdWVuY2UgbGVuZ3RoIG9mIDQwOTYsIHVzaW5nIG1vZGVsIHBhcmFsbGVsaXNtIG9mIDEgYW5kIGEgbGVhcm5pbmcgcmF0ZSBvZiAyIMOXIDEw4oiSNi4gV2UgdHJhaW4gZm9yIDUwMCBzdGVwcywgd2hpY2ggY29ycmVzcG9uZHMgdG8g4oi8MSBlcG9jaCBvdmVyIG91ciB0cmFpbmluZyBzZXQuIiIKCjYgKiAyKjQwOTYqNTAwICogNyBiaWxsaW9uID0gMS43ZTE3IiwsLDIwMjYtMDUtMjUgMTI6Mjg6MTErMDA6MDAsLCwsLCxJbmR1c3RyeSwsLCwsVW5yZWxlYXNlZCwiTGxhbWEgMiBsaWNlbnNlCmh0dHBzOi8vZ2l0aHViLmNvbS9mYWNlYm9va3Jlc2VhcmNoL1B1cnBsZUxsYW1hL3RyZWUvbWFpbi9MbGFtYS1HdWFyZCIsVHJ1ZSwsLCwsLE9wZXJhdGlvbiBjb3VudGluZywsLCwsWWVzClN0YWJsZUxNIC0gWmVwaHlyIDNCLExhbmd1YWdlLCJMYW5ndWFnZSBtb2RlbGluZy9nZW5lcmF0aW9uLFF1ZXN0aW9uIGFuc3dlcmluZyIsU3RhYmlsaXR5IEFJLCwyMDIzLTEyLTA3LCJJbnRyb2R1Y2luZyBTdGFibGUgTE0gWmVwaHlyIDNCOiBBIE5ldyBBZGRpdGlvbiB0byBTdGFibGUgTE0sIEJyaW5naW5nIFBvd2VyZnVsIExMTSBBc3Npc3RhbnRzIHRvIEVkZ2UgRGV2aWNlcyIsaHR0cHM6Ly9odWdnaW5nZmFjZS5jby9zdGFiaWxpdHlhaS9zdGFibGVsbS16ZXBoeXItM2IsLCwsMzAwMDAwMDAwMC4wLDNCLCwsLCwsIiIiSGFyZHdhcmU6IFN0YWJsZUxNIFplcGh5ciAzQiB3YXMgdHJhaW5lZCBvbiB0aGUgU3RhYmlsaXR5IEFJIGNsdXN0ZXIgYWNyb3NzIDggbm9kZXMgd2l0aCA4IEExMDAgODBHQnMgR1BVcyBmb3IgZWFjaCBub2Rlcy4iIiIsTlZJRElBIEExMDAgU1hNNCA4MCBHQiwsQ29uZmlkZW50LCJTdGFibGVMTSBaZXBoeXIgM0IgaXMgYSAzIGJpbGxpb24gcGFyYW1ldGVyIGluc3RydWN0aW9uIHR1bmVkIGluc3BpcmVkIGJ5IEh1Z2dpbkZhY2VINCdzIFplcGh5ciA3QiB0cmFpbmluZyBwaXBlbGluZSB0aGlzIG1vZGVsIHdhcyB0cmFpbmVkIG9uIGEgbWl4IG9mIHB1YmxpY2x5IGF2YWlsYWJsZSBkYXRhc2V0cywgc3ludGhldGljIGRhdGFzZXRzIHVzaW5nIERpcmVjdCBQcmVmZXJlbmNlIE9wdGltaXphdGlvbiAoRFBPKSwgZXZhbHVhdGlvbiBmb3IgdGhpcyBtb2RlbCBiYXNlZCBvbiBNVCBCZW5jaCBhbmQgQWxwYWNhIEJlbmNobWFyayIsLCxPcGVuIHdlaWdodHMgKHJlc3RyaWN0ZWQgdXNlKSxVbml0ZWQgS2luZ2RvbSBvZiBHcmVhdCBCcml0YWluIGFuZCBOb3J0aGVybiBJcmVsYW5kLFN0YWJsZUxNLTNCLTRFMVQsLCw4LjAsLDIwMjUtMTEtMjggMTE6NTM6NDQrMDA6MDAsLCwsLCxJbmR1c3RyeSwsLCwsLCJTVEFCSUxJVFkgQUkgQ09NTVVOSVRZIExJQ0VOU0UgQUdSRUVNRU5UCgpJZiBhdCBhbnkgdGltZSBZb3Ugb3IgWW91ciBBZmZpbGlhdGUocyksIGVpdGhlciBpbmRpdmlkdWFsbHkgb3IgaW4gYWdncmVnYXRlLCBnZW5lcmF0ZSBtb3JlIHRoYW4gVVNEICQxLDAwMCwwMDAgaW4gYW5udWFsIHJldmVudWUgPC4uPiBZb3UgbXVzdCByZXF1ZXN0IGEgbGljZW5zZSBmcm9tIFN0YWJpbGl0eSBBSSAiLCwsLCwsNjM0NC4zNjIzNDM5ODM4OTksLHN0YWJpbGl0eWFpLCwsLFllcwpHZW1pbmkgMS4wIFVsdHJhLCJNdWx0aW1vZGFsLExhbmd1YWdlLFZpc2lvbiIsIkxhbmd1YWdlIG1vZGVsaW5nLFZpc3VhbCBxdWVzdGlvbiBhbnN3ZXJpbmcsQ2hhdCxUcmFuc2xhdGlvbiIsR29vZ2xlIERlZXBNaW5kLEdlbWluaSBUZWFtLDIwMjMtMTItMDYsR2VtaW5pOiBBIEZhbWlseSBvZiBIaWdobHkgQ2FwYWJsZSBNdWx0aW1vZGFsIE1vZGVscyxodHRwczovL3N0b3JhZ2UuZ29vZ2xlYXBpcy5jb20vZGVlcG1pbmQtbWVkaWEvZ2VtaW5pL2dlbWluaV8xX3JlcG9ydC5wZGYsNjMzLjAsIlNPVEEgaW1wcm92ZW1lbnQsVHJhaW5pbmcgY29zdCIsIiIiRXZhbHVhdGlvbiBvbiBhIGJyb2FkIHJhbmdlIG9mIGJlbmNobWFya3Mgc2hvd3MgdGhhdCBvdXIgbW9zdC1jYXBhYmxlIEdlbWluaSBVbHRyYSBtb2RlbCBhZHZhbmNlcyB0aGUgc3RhdGUgb2YgdGhlIGFydCBpbiAzMCBvZiAzMiBvZiB0aGVzZSBiZW5jaG1hcmtzIOKAlCBub3RhYmx5IGJlaW5nIHRoZSBmaXJzdCBtb2RlbCB0byBhY2hpZXZlIGh1bWFuLWV4cGVydCBwZXJmb3JtYW5jZSBvbiB0aGUgd2VsbC1zdHVkaWVkIGV4YW0gYmVuY2htYXJrIE1NTFUsIGFuZCBpbXByb3ZpbmcgdGhlIHN0YXRlIG9mIHRoZSBhcnQgaW4gZXZlcnkgb25lIG9mIHRoZSAyMCBtdWx0aW1vZGFsIGJlbmNobWFya3Mgd2UgZXhhbWluZWQuIiIKClRhYmxlIDIiLCwsNS4wMDAwMDAwMDAxZSsyNSwiVGhpcyBudW1iZXIgaXMgYW4gZXN0aW1hdGUgYmFzZWQgb24gbGltaXRlZCBldmlkZW5jZS4gSW4gcGFydGljdWxhciwgd2UgY29tYmluZSBpbmZvcm1hdGlvbiBhYm91dCB0aGUgcGVyZm9ybWFuY2Ugb2YgR2VtaW5pIFVsdHJhIG9uIHZhcmlvdXMgYmVuY2htYXJrcyBjb21wYXJlZCB0byBvdGhlciBtb2RlbHMsIGFuZCBndWVzc3RpbWF0ZXMgYWJvdXQgdGhlIGhhcmR3YXJlIHNldHVwIHVzZWQgZm9yIHRyYWluaW5nIHRvIGFycml2ZSBhdCBvdXIgZXN0aW1hdGUuIE91ciByZWFzb25pbmcgYW5kIGNhbGN1bGF0aW9ucyBhcmUgZGV0YWlsZWQgaW4gdGhpcyBDb2xhYiBub3RlYm9vay4KaHR0cHM6Ly9jb2xhYi5yZXNlYXJjaC5nb29nbGUuY29tL2RyaXZlLzFzZkc5MVVmaVlwRVlual94QjVZUnkwN1Q1ZHYtOU9fYyIsLCwyNDAwLjAsIkR5bGFuIFBhdGVsLCBhdXRob3Igb2YgU2VtaUFuYWx5c2lzLCBzcGVjdWxhdGVzIHRoYXQgdGhlIHRyYWluaW5nIGR1cmF0aW9uIG9mIEdlbWluaSBtYXkgaGF2ZSBiZWVuIDEwMCBkYXlzLiIsR29vZ2xlIFRQVSB2NCwsU3BlY3VsYXRpdmUsIlRoaXMgcmVwb3J0IGludHJvZHVjZXMgYSBuZXcgZmFtaWx5IG9mIG11bHRpbW9kYWwgbW9kZWxzLCBHZW1pbmksIHRoYXQgZXhoaWJpdCByZW1hcmthYmxlIGNhcGFiaWxpdGllcyBhY3Jvc3MgaW1hZ2UsIGF1ZGlvLCB2aWRlbywgYW5kIHRleHQgdW5kZXJzdGFuZGluZy4gVGhlIEdlbWluaSBmYW1pbHkgY29uc2lzdHMgb2YgVWx0cmEsIFBybywgYW5kIE5hbm8gc2l6ZXMsIHN1aXRhYmxlIGZvciBhcHBsaWNhdGlvbnMgcmFuZ2luZyBmcm9tIGNvbXBsZXggcmVhc29uaW5nIHRhc2tzIHRvIG9uLWRldmljZSBtZW1vcnktY29uc3RyYWluZWQgdXNlLWNhc2VzLiBFdmFsdWF0aW9uIG9uIGEgYnJvYWQgcmFuZ2Ugb2YgYmVuY2htYXJrcyBzaG93cyB0aGF0IG91ciBtb3N0LWNhcGFibGUgR2VtaW5pIFVsdHJhIG1vZGVsIGFkdmFuY2VzIHRoZSBzdGF0ZSBvZiB0aGUgYXJ0IGluIDMwIG9mIDMyIG9mIHRoZXNlIGJlbmNobWFya3Mg4oCUIG5vdGFibHkgYmVpbmcgdGhlIGZpcnN0IG1vZGVsIHRvIGFjaGlldmUgaHVtYW4tZXhwZXJ0IHBlcmZvcm1hbmNlIG9uIHRoZSB3ZWxsLXN0dWRpZWQgZXhhbSBiZW5jaG1hcmsgTU1MVSwgYW5kIGltcHJvdmluZyB0aGUgc3RhdGUgb2YgdGhlIGFydCBpbiBldmVyeSBvbmUgb2YgdGhlIDIwIG11bHRpbW9kYWwgYmVuY2htYXJrcyB3ZSBleGFtaW5lZC4gV2UgYmVsaWV2ZSB0aGF0IHRoZSBuZXcgY2FwYWJpbGl0aWVzIG9mIEdlbWluaSBtb2RlbHMgaW4gY3Jvc3MtbW9kYWwgcmVhc29uaW5nIGFuZCBsYW5ndWFnZSB1bmRlcnN0YW5kaW5nIHdpbGwgZW5hYmxlIGEgd2lkZSB2YXJpZXR5IG9mIHVzZSBjYXNlcyBhbmQgd2UgZGlzY3VzcyBvdXIgYXBwcm9hY2ggdG93YXJkIGRlcGxveWluZyB0aGVtIHJlc3BvbnNpYmx5IHRvIHVzZXJzLgoiLCwsQVBJIGFjY2VzcyxVbml0ZWQgU3RhdGVzIG9mIEFtZXJpY2EsLCwsNTcwMDAuMCwsMjAyNS0xMi0xNiAxODowMTo1MCswMDowMCwsLCwsLEluZHVzdHJ5LCwsLDEzMjAwMDAwMC4wLFVucmVsZWFzZWQsQVBJIGFjY2VzczogaHR0cHM6Ly9jbG91ZC5nb29nbGUuY29tL3ZlcnRleC1haS9nZW5lcmF0aXZlLWFpL2RvY3MvbGVhcm4vbW9kZWxzLFRydWUsMzA3MTk0MTkuOTM1MzQ5NTIsLCxUcnVlLDM4NDIzOTAwLjExMjMyMjMzLCJCZW5jaG1hcmtzLEhhcmR3YXJlIiwsLCwsTm8KR2VtaW5pIDEuMCBQcm8sIk11bHRpbW9kYWwsTGFuZ3VhZ2UsVmlzaW9uIiwiTGFuZ3VhZ2UgbW9kZWxpbmcsVmlzdWFsIHF1ZXN0aW9uIGFuc3dlcmluZyxDaGF0LFRyYW5zbGF0aW9uIixHb29nbGUgRGVlcE1pbmQsR2VtaW5pIFRlYW0sMjAyMy0xMi0wNixHZW1pbmk6IEEgRmFtaWx5IG9mIEhpZ2hseSBDYXBhYmxlIE11bHRpbW9kYWwgTW9kZWxzLGh0dHBzOi8vc3RvcmFnZS5nb29nbGVhcGlzLmNvbS9kZWVwbWluZC1tZWRpYS9nZW1pbmkvZ2VtaW5pXzFfcmVwb3J0LnBkZiw2MzMuMCxTaWduaWZpY2FudCB1c2UsIkRlZmF1bHQvZnJlZSBtb2RlbCBvbiBnZW1pbmkuZ29vZ2xlLmNvbQoKRnJvbSBwYXBlcjoKIiJCcm9hZGx5LCB3ZSBmaW5kIHRoYXQgdGhlIHBlcmZvcm1hbmNlIG9mIEdlbWluaSBQcm8gb3V0cGVyZm9ybXMgaW5mZXJlbmNlLW9wdGltaXplZCBtb2RlbHMgc3VjaCBhcyBHUFQtMy41IGFuZCBwZXJmb3JtcyBjb21wYXJhYmx5IHdpdGggc2V2ZXJhbCBvZiB0aGUgbW9zdCBjYXBhYmxlIG1vZGVscyBhdmFpbGFibGUsIGFuZCBHZW1pbmkgVWx0cmEgb3V0cGVyZm9ybXMgYWxsIGN1cnJlbnQgbW9kZWxzLiBJbiB0aGlzIHNlY3Rpb24sIHdlIGV4YW1pbmUgc29tZSBvZiB0aGVzZSBmaW5kaW5ncy4iIiIsLCwsIlRyYWluaW5nIGNvbXB1dGUgZXN0aW1hdGVkIHRvIGJlIDEuOGUyNSBGTE9QIGZyb20gYmVuY2htYXJrIHNjb3Jlcy4gaHR0cHM6Ly9jb2xhYi5yZXNlYXJjaC5nb29nbGUuY29tL2RyaXZlLzFyM3BVTWhCN0toMEdsczllRy12X1hlZldyeWU5ZlZRUj91c3A9c2hhcmluZyAKCk91ciByZWFzb25pbmcgYW5kIGNhbGN1bGF0aW9ucyBmb3IgR2VtaW5pIDEgVWx0cmEgYXJlIGRldGFpbGVkIGluIHRoaXMgQ29sYWIgbm90ZWJvb2suCmh0dHBzOi8vY29sYWIucmVzZWFyY2guZ29vZ2xlLmNvbS9kcml2ZS8xc2ZHOTFVZmlZcEVZbmpfeEI1WVJ5MDdUNWR2LTlPX2MKCiIsLCwsLEdvb2dsZSBUUFUgdjQsLFNwZWN1bGF0aXZlLCJUaGlzIHJlcG9ydCBpbnRyb2R1Y2VzIGEgbmV3IGZhbWlseSBvZiBtdWx0aW1vZGFsIG1vZGVscywgR2VtaW5pLCB0aGF0IGV4aGliaXQgcmVtYXJrYWJsZSBjYXBhYmlsaXRpZXMgYWNyb3NzIGltYWdlLCBhdWRpbywgdmlkZW8sIGFuZCB0ZXh0IHVuZGVyc3RhbmRpbmcuIFRoZSBHZW1pbmkgZmFtaWx5IGNvbnNpc3RzIG9mIFVsdHJhLCBQcm8sIGFuZCBOYW5vIHNpemVzLCBzdWl0YWJsZSBmb3IgYXBwbGljYXRpb25zIHJhbmdpbmcgZnJvbSBjb21wbGV4IHJlYXNvbmluZyB0YXNrcyB0byBvbi1kZXZpY2UgbWVtb3J5LWNvbnN0cmFpbmVkIHVzZS1jYXNlcy4gRXZhbHVhdGlvbiBvbiBhIGJyb2FkIHJhbmdlIG9mIGJlbmNobWFya3Mgc2hvd3MgdGhhdCBvdXIgbW9zdC1jYXBhYmxlIEdlbWluaSBVbHRyYSBtb2RlbCBhZHZhbmNlcyB0aGUgc3RhdGUgb2YgdGhlIGFydCBpbiAzMCBvZiAzMiBvZiB0aGVzZSBiZW5jaG1hcmtzIOKAlCBub3RhYmx5IGJlaW5nIHRoZSBmaXJzdCBtb2RlbCB0byBhY2hpZXZlIGh1bWFuLWV4cGVydCBwZXJmb3JtYW5jZSBvbiB0aGUgd2VsbC1zdHVkaWVkIGV4YW0gYmVuY2htYXJrIE1NTFUsIGFuZCBpbXByb3ZpbmcgdGhlIHN0YXRlIG9mIHRoZSBhcnQgaW4gZXZlcnkgb25lIG9mIHRoZSAyMCBtdWx0aW1vZGFsIGJlbmNobWFya3Mgd2UgZXhhbWluZWQuIFdlIGJlbGlldmUgdGhhdCB0aGUgbmV3IGNhcGFiaWxpdGllcyBvZiBHZW1pbmkgbW9kZWxzIGluIGNyb3NzLW1vZGFsIHJlYXNvbmluZyBhbmQgbGFuZ3VhZ2UgdW5kZXJzdGFuZGluZyB3aWxsIGVuYWJsZSBhIHdpZGUgdmFyaWV0eSBvZiB1c2UgY2FzZXMgYW5kIHdlIGRpc2N1c3Mgb3VyIGFwcHJvYWNoIHRvd2FyZCBkZXBsb3lpbmcgdGhlbSByZXNwb25zaWJseSB0byB1c2Vycy4KIiwsLEFQSSBhY2Nlc3MsVW5pdGVkIFN0YXRlcyBvZiBBbWVyaWNhLCwsLCwsMjAyNS0xMS0yOCAxMTo1Mzo0NCswMDowMCwsLCwsLEluZHVzdHJ5LCwsNS43ODY5NzEyODA0ZSsyNSwsVW5yZWxlYXNlZCxBUEkgYWNjZXNzOiBodHRwczovL2Nsb3VkLmdvb2dsZS5jb20vdmVydGV4LWFpL2dlbmVyYXRpdmUtYWkvZG9jcy9sZWFybi9tb2RlbHMsVHJ1ZSwsLCwsLEJlbmNobWFya3MsLCwsLE5vCk9uZUxMTSwiTXVsdGltb2RhbCxMYW5ndWFnZSxWaXNpb24iLCJDaGF0LFZpc3VhbCBxdWVzdGlvbiBhbnN3ZXJpbmcsUXVlc3Rpb24gYW5zd2VyaW5nLEltYWdlIGNhcHRpb25pbmcsVmlkZW8gZGVzY3JpcHRpb24sU3BlZWNoIHJlY29nbml0aW9uIChBU1IpIiwiQ2hpbmVzZSBVbml2ZXJzaXR5IG9mIEhvbmcgS29uZyAoQ1VISyksU2hhbmdoYWkgQUkgTGFiIiwiSmlhbWluZyBIYW4sIEthaXhpb25nIEdvbmcsIFlpeXVhbiBaaGFuZywgSmlhcWkgV2FuZywgS2FpcGVuZyBaaGFuZywgRGFodWEgTGluLCBZdSBRaWFvLCBQZW5nIEdhbywgWGlhbmd5dSBZdWUiLDIwMjMtMTItMDYsT25lTExNOiBPbmUgRnJhbWV3b3JrIHRvIEFsaWduIEFsbCBNb2RhbGl0aWVzIHdpdGggTGFuZ3VhZ2UsaHR0cHM6Ly9hcnhpdi5vcmcvYWJzLzIzMTIuMDM3MDAsMjQwLjAsLEl0IGlzIHVzaW5nIG1hbnkgbW9kYWxpdGllcyAtIHBvc3NpYmxlIFNPVEEgaW1wcm92ZW1lbnQgb24gY2hhdGluZyBhYm91dCBmTVJJIHNjYW5zLiw3MDAwMDAwMDAwLjAsN0IgZnJvbSBUYWJsZSAxLCwsLFRhYmxlIDk6IDEwMDUwMDAwMDAgKyAyMDA2MDAwID0gMTAwNzAwNjAwMCBkYXRhcG9pbnRzLCwsTlZJRElBIEExMDAsLExpa2VseSwiTXVsdGltb2RhbCBsYXJnZSBsYW5ndWFnZSBtb2RlbHMgKE1MTE1zKSBoYXZlIGdhaW5lZCBzaWduaWZpY2FudCBhdHRlbnRpb24gZHVlIHRvIHRoZWlyIHN0cm9uZyBtdWx0aW1vZGFsIHVuZGVyc3RhbmRpbmcgY2FwYWJpbGl0eS4gSG93ZXZlciwgZXhpc3Rpbmcgd29ya3MgcmVseSBoZWF2aWx5IG9uIG1vZGFsaXR5LXNwZWNpZmljIGVuY29kZXJzLCB3aGljaCB1c3VhbGx5IGRpZmZlciBpbiBhcmNoaXRlY3R1cmUgYW5kIGFyZSBsaW1pdGVkIHRvIGNvbW1vbiBtb2RhbGl0aWVzLiBJbiB0aGlzIHBhcGVyLCB3ZSBwcmVzZW50IE9uZUxMTSwgYW4gTUxMTSB0aGF0IGFsaWducyBlaWdodCBtb2RhbGl0aWVzIHRvIGxhbmd1YWdlIHVzaW5nIGEgdW5pZmllZCBmcmFtZXdvcmsuIFdlIGFjaGlldmUgdGhpcyB0aHJvdWdoIGEgdW5pZmllZCBtdWx0aW1vZGFsIGVuY29kZXIgYW5kIGEgcHJvZ3Jlc3NpdmUgbXVsdGltb2RhbCBhbGlnbm1lbnQgcGlwZWxpbmUuIEluIGRldGFpbCwgd2UgZmlyc3QgdHJhaW4gYW4gaW1hZ2UgcHJvamVjdGlvbiBtb2R1bGUgdG8gY29ubmVjdCBhIHZpc2lvbiBlbmNvZGVyIHdpdGggTExNLiBUaGVuLCB3ZSBidWlsZCBhIHVuaXZlcnNhbCBwcm9qZWN0aW9uIG1vZHVsZSAoVVBNKSBieSBtaXhpbmcgbXVsdGlwbGUgaW1hZ2UgcHJvamVjdGlvbiBtb2R1bGVzIGFuZCBkeW5hbWljIHJvdXRpbmcuIEZpbmFsbHksIHdlIHByb2dyZXNzaXZlbHkgYWxpZ24gbW9yZSBtb2RhbGl0aWVzIHRvIExMTSB3aXRoIHRoZSBVUE0uIFRvIGZ1bGx5IGxldmVyYWdlIHRoZSBwb3RlbnRpYWwgb2YgT25lTExNIGluIGZvbGxvd2luZyBpbnN0cnVjdGlvbnMsIHdlIGFsc28gY3VyYXRlZCBhIGNvbXByZWhlbnNpdmUgbXVsdGltb2RhbCBpbnN0cnVjdGlvbiBkYXRhc2V0LCBpbmNsdWRpbmcgMk0gaXRlbXMgZnJvbSBpbWFnZSwgYXVkaW8sIHZpZGVvLCBwb2ludCBjbG91ZCwgZGVwdGgvbm9ybWFsIG1hcCwgSU1VIGFuZCBmTVJJIGJyYWluIGFjdGl2aXR5LiBPbmVMTE0gaXMgZXZhbHVhdGVkIG9uIDI1IGRpdmVyc2UgYmVuY2htYXJrcywgZW5jb21wYXNzaW5nIHRhc2tzIHN1Y2ggYXMgbXVsdGltb2RhbCBjYXB0aW9uaW5nLCBxdWVzdGlvbiBhbnN3ZXJpbmcgYW5kIHJlYXNvbmluZywgd2hlcmUgaXQgZGVsaXZlcnMgZXhjZWxsZW50IHBlcmZvcm1hbmNlLiBDb2RlLCBkYXRhLCBtb2RlbCBhbmQgb25saW5lIGRlbW8gYXJlIGF2YWlsYWJsZSBhdCB0aGlzIGh0dHBzIFVSTCIsLCxPcGVuIHdlaWdodHMgKG5vbi1jb21tZXJjaWFsKSwiSG9uZyBLb25nLENoaW5hIixMbGFtYSAyLTdCLDQuMmUrMTksImFzc3VtaW5nIHRoYXQgc2l6ZXMgaW4gVGFibGUgOSBhcmUgdG9rZW5zLCB3ZSBjYW4gdXNlIDZORCBhcHByb3hpbWF0aW9uOgo2KjFCKjdCID0gNC4yZTE5IiwxNi4wLCwyMDI2LTA1LTI1IDEyOjI4OjEwKzAwOjAwLCwsLCwsIkFjYWRlbWlhLEFjYWRlbWlhIiwsLCwsT3BlbiAobm9uLWNvbW1lcmNpYWwpLCJodHRwczovL2dpdGh1Yi5jb20vY3N1aGFuL09uZUxMTQpMTGFtYSBsaWNlbnNlIiwsLCwsLDEyNjg5LjAwNzI2MTAzNTIzNCwsLCwsLFllcwpOZXh1c1JhdmVuLVYyLExhbmd1YWdlLCJMYW5ndWFnZSBtb2RlbGluZy9nZW5lcmF0aW9uLENvZGUgZ2VuZXJhdGlvbiIsTmV4dXNmbG93LCwyMDIzLTEyLTA1LE5leHVzUmF2ZW4tVjI6IFN1cnBhc3NpbmcgR1BULTQgZm9yIFplcm8tc2hvdCBGdW5jdGlvbiBDYWxsaW5nLGh0dHBzOi8vbmV4dXNmbG93LmFpL2Jsb2dzL3JhdmVudjIsLCwsMTMwMDAwMDAwMDAuMCwiMTNCCiIsLCwsLCwsLCxDb25maWRlbnQsIldlIGFyZSB0aHJpbGxlZCB0byBvcGVuIHNvdXJjZSBOZXh1c1JhdmVuLVYyLCBhIDEzQiBMTE0gb3V0cGVyZm9ybWluZyBHUFQtNCBpbiB6ZXJvLXNob3QgZnVuY3Rpb24gY2FsbGluZywgdGhlIGNhcGFiaWxpdHkgdG8gdHVybiBuYXR1cmFsIGxhbmd1YWdlIGluc3RydWN0aW9ucyBpbnRvIGV4ZWN1dGFibGUgY29kZSB0byB1c2UgdG9vbHMuIFRoZSBmdW5jdGlvbiBjYWxsaW5nIGNhcGFiaWxpdHkgbGllcyBhdCB0aGUgY29yZSBvZiB0aGUgT3BlbkFJIEFzc2lzdGFudHMgQVBJLCBhbmQgc2VydmVzIGFzIHRoZSBrZXkgdG8gZW5hYmxpbmcgY29waWxvdHMgYW5kIGFnZW50cyB0byB1c2Ugc29mdHdhcmUgdG9vbHMuIFdpdGggdGhlIGdvYWwgb2YgYWR2YW5jaW5nIG9wZW4gc291cmNlIG1vZGVscyBmb3IgY29waWxvdHMgYW5kIGFnZW50cywgTmV4dXNSYXZlbi1WMiBtYXJrcyBhbiBleGNpdGluZyBzdGVwIGluIGNvbGxhYm9yYXRpb24gd2l0aCB0aGUgY29tbXVuaXR5IHRvIGV4cGFuZCB0aGUgb3BlbiBtb2RlbCBlY29zeXN0ZW0gZm9yIHRlY2hub2xvZ2ljYWwgYW5kIHNvY2lldGFsIGltcGFjdHMuIFRoZSBoaWdobGlnaHRzIG9mIHRoaXMgcmVsZWFzZSBpbmNsdWRlOgoKU3RhdGUtb2YtdGhlLWFydCAmIEdlbmVyYWxpemFibGUgQ2FwYWJpbGl0eS4gTmV4dXNSYXZlbi1WMiBzdXJwYXNzZXMgR1BULTQgYnkgdXAgdG8gNyUgaW4gZnVuY3Rpb24gY2FsbGluZyBzdWNjZXNzIHJhdGVzIGluIGh1bWFuLWdlbmVyYXRlZCB1c2UgY2FzZXMgaW52b2x2aW5nIG5lc3RlZCBhbmQgY29tcG9zaXRlIGZ1bmN0aW9ucy4gTmV4dXNSYXZlbi1WMiBoYXMgbmV2ZXIgYmVlbiB0cmFpbmVkIG9uIHRoZSBmdW5jdGlvbnMgdXNlZCBpbiBldmFsdWF0aW9uLgpPcGVuLXNvdXJjZSBhbmQgQ29tbWVyY2lhbGx5IFBlcm1pc3NpdmUuIE5leHVzUmF2ZW4tVjIgaXMgZnVydGhlciBpbnN0cnVjdGlvbi10dW5lZCBvbiBNZXRhJ3MgQ29kZUxsYW1hLTEzQi1pbnN0cnVjdCwgbGV2ZXJhZ2luZyBjdXJhdGVkIGRhdGEgZ2VuZXJhdGVkIHRocm91Z2ggTmV4dXNmbG93J3MgcGlwZWxpbmUsIGV4Y2x1c2l2ZWx5IHNvdXJjZWQgZnJvbSBvcGVuLWNvZGUgY29ycG9yYSB3aXRob3V0IHVzaW5nIHByb3ByaWV0YXJ5IExMTXMuIEl0IGlzIGNvbW1lcmNpYWxseSBwZXJtaXNzaXZlIGZvciBib3RoIGNvbW11bml0eSBkZXZlbG9wZXJzIGFuZCBlbnRlcnByaXNlcy4KRWFzZSBvZiBJbnRlZ3JhdGlvbi4gV2UgcmVsZWFzZSBvcGVuLXNvdXJjZSB1dGlsaXR5IGFydGlmYWN0cyB0aGF0IGVuYWJsZSB1c2VycyB0byBzZWFtbGVzc2x5IHJlcGxhY2UgbWFpbnN0cmVhbSBwcm9wcmlldGFyeSBmdW5jdGlvbiBjYWxsaW5nIEFQSXMgd2l0aCBOZXh1c1JhdmVuLVYyIGluIHRoZWlyIHNvZnR3YXJlIHdvcmtmbG93LiBXZSBhbHNvIHByb3ZpZGUgb25saW5lIGRlbW9zIGFuZCBDb2xhYiBub3RlYm9va3MgZm9yIG9uYm9hcmRpbmcgYW5kIGludGVncmF0aW9uIGRlbW9uc3RyYXRpb24uCkZ1bmN0aW9uIENhbGxpbmcgQmVuY2htYXJrIGFuZCBMZWFkZXJib2FyZC4gV2Ugb3BlbiBzb3VyY2Ugb3VyIGV2YWx1YXRpb24gYmVuY2htYXJrIE5leHVzLUZ1bmN0aW9uLUNhbGxpbmcgYW5kIGVzdGFibGlzaCBhIEh1Z2dpbmdmYWNlIGxlYWRlcmJvYXJkIHdoaWNoIGluY2x1ZGVzIGFuIGV4dGVuc2l2ZSBjb2xsZWN0aW9uIG9mIHJlYWwtbGlmZSBodW1hbi1jdXJhdGVkIGZ1bmN0aW9uLWNhbGxpbmcgZXhhbXBsZXMsIGNvdmVyaW5nIGEgZGl2ZXJzZSByYW5nZSBvZiBmdW5jdGlvbi1jYWxsaW5nIHVzZSBjYXNlcyBhbmQgZGlmZmljdWx0aWVzLiBUaGVzZSBodW5kcmVkcyBvZiBleGFtcGxlcywgYWNyb3NzIDkgdGFza3MsIGhhdmUgYmVlbiBjdXJhdGVkIHdpdGggaW5wdXQgZnJvbSBkb21haW4gZXhwZXJ0cywgYW5kIHRoZWlyIGdyb3VuZCB0cnV0aCBoYXMgYmVlbiBtZXRpY3Vsb3VzbHkgY2hlY2tlZC4gV2Ugb3BlbiBzb3VyY2UgOCBvdXQgb2YgdGhlIDkgYmVuY2htYXJrcywgbGVhdmluZyBvbmUgYXMgYW4gaW50ZXJuYWwgYmVuY2htYXJrIGZvciB0ZXN0aW5nIG5ldyBtb2RlbHMuIiwsLE9wZW4gd2VpZ2h0cyAocmVzdHJpY3RlZCB1c2UpLFVuaXRlZCBTdGF0ZXMgb2YgQW1lcmljYSxDb2RlIExsYW1hLTEzQiwsLCwsMjAyNS0xMS0yOCAxMTo1Mzo0NCswMDowMCwsLCwsLEluZHVzdHJ5LCwsLCwsIlRoaXMgbW9kZWwgd2FzIHRyYWluZWQgb24gY29tbWVyY2lhbGx5IHZpYWJsZSBkYXRhIGFuZCBpcyBsaWNlbnNlZCB1bmRlciB0aGUgTmV4dXNmbG93IGNvbW11bml0eSBsaWNlbnNlLgoKTmVlZHMgc3BlY2lhbCBwZXJtaXNzaW9uIGlmbnVtYmVyIG9mIHVzZXJzIGV4Y2VlZHMgY2VydGFpbiB0aHJlc2hvbGQKCmh0dHBzOi8vaHVnZ2luZ2ZhY2UuY28vTmV4dXNmbG93L05leHVzUmF2ZW4tVjItMTNCIiwsLCwsLCwsLCwsLFllcwpTQVJBLVJULTIsUm9ib3RpY3MsUm9ib3RpYyBtYW5pcHVsYXRpb24sR29vZ2xlIERlZXBNaW5kLCJJc2FiZWwgTGVhbCwgS3J6eXN6dG9mIENob3JvbWFuc2tpLCBEZWVwYWxpIEphaW4sIEF2aW5hdmEgRHViZXksIEpha2UgVmFybGV5LCBNaWNoYWVsIFJ5b28sIFlhbyBMdSwgRnJlZGVyaWNrIExpdSwgVmlrYXMgU2luZGh3YW5pLCBRdWFuIFZ1b25nLCBUYW1hcyBTYXJsb3MsIEtlbiBPc2x1bmQsIEthcm9sIEhhdXNtYW4sIEthbmlzaGthIFJhbyIsMjAyMy0xMi0wNCxTQVJBLVJUOiBTY2FsaW5nIHVwIFJvYm90aWNzIFRyYW5zZm9ybWVycyB3aXRoIFNlbGYtQWRhcHRpdmUgUm9idXN0IEF0dGVudGlvbixodHRwczovL2FyeGl2Lm9yZy9hYnMvMjMxMi4wMTk5MCwsLCJmcm9tIGJsb2c6IGh0dHBzOi8vZGVlcG1pbmQuZ29vZ2xlL2Rpc2NvdmVyL2Jsb2cvc2hhcGluZy10aGUtZnV0dXJlLW9mLWFkdmFuY2VkLXJvYm90aWNzLwoKIiJUaGUgYmVzdCBTQVJBLVJULTIgbW9kZWxzIHdlcmUgMTAuNiUgbW9yZSBhY2N1cmF0ZSBhbmQgMTQlIGZhc3RlciB0aGFuIFJULTIgbW9kZWxzIGFmdGVyIGJlaW5nIHByb3ZpZGVkIHdpdGggYSBzaG9ydCBoaXN0b3J5IG9mIGltYWdlcyIiCgpOb3Qgc3VyZSBpZiB0aGlzIGlzIFNPVEEgc2luY2UgdGhleSB1c2VkIGEgc21hbGxlciAoNUIpIFJULTIgdmFyaWFudCIsNTAwMDAwMDAwMC4wLCI1QgoKIiJXZSBmb2N1cyBvbiB0aGUgNUIgUGFMSS1YIHZhcmlhbnQsIGFzIG1vcmUgcHJhY3RpY2FsIGZvciB0aGUgb24tcm9ib3QgZGVwbG95bWVudCB0aGFuIHRoZSA1NUIgdmFyaWFudCIiIiwsLCwsLCwsLENvbmZpZGVudCwiV2UgcHJlc2VudCBTZWxmLUFkYXB0aXZlIFJvYnVzdCBBdHRlbnRpb24gZm9yIFJvYm90aWNzIFRyYW5zZm9ybWVycyAoU0FSQS1SVCk6IGEgbmV3IHBhcmFkaWdtIGZvciBhZGRyZXNzaW5nIHRoZSBlbWVyZ2luZyBjaGFsbGVuZ2Ugb2Ygc2NhbGluZyB1cCBSb2JvdGljcyBUcmFuc2Zvcm1lcnMgKFJUKSBmb3Igb24tcm9ib3QgZGVwbG95bWVudC4gU0FSQS1SVCByZWxpZXMgb24gdGhlIG5ldyBtZXRob2Qgb2YgZmluZS10dW5pbmcgcHJvcG9zZWQgYnkgdXMsIGNhbGxlZCB1cC10cmFpbmluZy4gSXQgY29udmVydHMgcHJlLXRyYWluZWQgb3IgYWxyZWFkeSBmaW5lLXR1bmVkIFRyYW5zZm9ybWVyLWJhc2VkIHJvYm90aWMgcG9saWNpZXMgb2YgcXVhZHJhdGljIHRpbWUgY29tcGxleGl0eSAoaW5jbHVkaW5nIG1hc3NpdmUgYmlsbGlvbi1wYXJhbWV0ZXIgdmlzaW9uLWxhbmd1YWdlLWFjdGlvbiBtb2RlbHMgb3IgVkxBcyksIGludG8gdGhlaXIgZWZmaWNpZW50IGxpbmVhci1hdHRlbnRpb24gY291bnRlcnBhcnRzIG1haW50YWluaW5nIGhpZ2ggcXVhbGl0eS4gV2UgZGVtb25zdHJhdGUgdGhlIGVmZmVjdGl2ZW5lc3Mgb2YgU0FSQS1SVCBieSBzcGVlZGluZyB1cDogKGEpIHRoZSBjbGFzcyBvZiByZWNlbnRseSBpbnRyb2R1Y2VkIFJULTIgbW9kZWxz</x:v>
      </x:c>
    </x:row>
    <x:row r="149" ht="18" customHeight="1">
      <x:c r="A149" s="17" t="n">
        <x:v>144</x:v>
      </x:c>
      <x:c r="B149" s="17" t="n">
        <x:v>310</x:v>
      </x:c>
      <x:c r="C149" s="160" t="str">
        <x:v>LCB0aGUgZmlyc3QgVkxBIHJvYm90aWMgcG9saWNpZXMgcHJlLXRyYWluZWQgb24gaW50ZXJuZXQtc2NhbGUgZGF0YSwgYXMgd2VsbCBhcyAoYikgUG9pbnQgQ2xvdWQgVHJhbnNmb3JtZXIgKFBDVCkgcm9ib3RpYyBwb2xpY2llcyBvcGVyYXRpbmcgb24gbGFyZ2UgcG9pbnQgY2xvdWRzLiBXZSBjb21wbGVtZW50IG91ciByZXN1bHRzIHdpdGggdGhlIHJpZ29yb3VzIG1hdGhlbWF0aWNhbCBhbmFseXNpcyBwcm92aWRpbmcgZGVlcGVyIGluc2lnaHQgaW50byB0aGUgcGhlbm9tZW5vbiBvZiBTQVJBLiIsLCxVbnJlbGVhc2VkLFVuaXRlZCBTdGF0ZXMgb2YgQW1lcmljYSxSVC0yLCwsLCwyMDI1LTExLTI4IDExOjUzOjQ0KzAwOjAwLCwsLCwsSW5kdXN0cnksLCwsLFVucmVsZWFzZWQsZGVtb3MgaGVyZSBodHRwczovL3NpdGVzLmdvb2dsZS5jb20vdmlldy9ydHNhcmEvLCwsLCwsLCwsLCwsTm8KUGxheWdyb3VuZCB2MixJbWFnZSBnZW5lcmF0aW9uLCJUZXh0LXRvLWltYWdlLEltYWdlIGdlbmVyYXRpb24iLFBsYXlncm91bmQsIkRhaXFpbmcgTGksIEFsZWtzIEthbWtvLCBFaHNhbiBBa2hnYXJpLCBBbGkgU2FiZXQsIExpbm1pYW8gWHUsIFN1aGFpbCBEb3NoaSIsMjAyMy0xMi0wMixQbGF5Z3JvdW5kIHYyLjU6IFRocmVlIEluc2lnaHRzIHRvd2FyZHMgRW5oYW5jaW5nIEFlc3RoZXRpYyBRdWFsaXR5IGluIFRleHQtdG8tSW1hZ2UgR2VuZXJhdGlvbixodHRwczovL2FyeGl2Lm9yZy9hYnMvMjQwMi4xNzI0NXYxLDIzNC4wLCxMaXR0bGUgaW5mb3JtYXRpb24gcHJvdmlkZWQgZm9yIHRoaXMgbW9kZWwgaW4gdGhlIGFyeGl2IHBhcGVyIG9yIG9uIEh1Z2dpbmdGYWNlLiwsU2tpcHBpbmcgYmVjYXVzZSB0aGlzIG51bWJlciBpc24ndCBzdGF0ZWQgYW55d2hlcmUgYW5kIHdvdWxkIGJlIHZlcnkgdGltZS1jb25zdW1pbmcgdG8gY2FsY3VsYXRlIGRpcmVjdGx5IGZyb20gdGhlIG1vZGVsIGFyY2hpdGVjdHVyZTogaHR0cHM6Ly9odWdnaW5nZmFjZS5jby9wbGF5Z3JvdW5kYWkvcGxheWdyb3VuZC12MS9ibG9iL21haW4vbW9kZWxfaW5kZXguanNvbiwsLCwsLCwsLFVua25vd24sIkluIHRoaXMgd29yaywgd2Ugc2hhcmUgdGhyZWUgaW5zaWdodHMgZm9yIGFjaGlldmluZyBzdGF0ZS1vZi10aGUtYXJ0IGFlc3RoZXRpYyBxdWFsaXR5IGluIHRleHQtdG8taW1hZ2UgZ2VuZXJhdGl2ZSBtb2RlbHMuIFdlIGZvY3VzIG9uIHRocmVlIGNyaXRpY2FsIGFzcGVjdHMgZm9yIG1vZGVsIGltcHJvdmVtZW50OiBlbmhhbmNpbmcgY29sb3IgYW5kIGNvbnRyYXN0LCBpbXByb3ZpbmcgZ2VuZXJhdGlvbiBhY3Jvc3MgbXVsdGlwbGUgYXNwZWN0IHJhdGlvcywgYW5kIGltcHJvdmluZyBodW1hbi1jZW50cmljIGZpbmUgZGV0YWlscy4gRmlyc3QsIHdlIGRlbHZlIGludG8gdGhlIHNpZ25pZmljYW5jZSBvZiB0aGUgbm9pc2Ugc2NoZWR1bGUgaW4gdHJhaW5pbmcgYSBkaWZmdXNpb24gbW9kZWwsIGRlbW9uc3RyYXRpbmcgaXRzIHByb2ZvdW5kIGltcGFjdCBvbiByZWFsaXNtIGFuZCB2aXN1YWwgZmlkZWxpdHkuIFNlY29uZCwgd2UgYWRkcmVzcyB0aGUgY2hhbGxlbmdlIG9mIGFjY29tbW9kYXRpbmcgdmFyaW91cyBhc3BlY3QgcmF0aW9zIGluIGltYWdlIGdlbmVyYXRpb24sIGVtcGhhc2l6aW5nIHRoZSBpbXBvcnRhbmNlIG9mIHByZXBhcmluZyBhIGJhbGFuY2VkIGJ1Y2tldGVkIGRhdGFzZXQuIExhc3RseSwgd2UgaW52ZXN0aWdhdGUgdGhlIGNydWNpYWwgcm9sZSBvZiBhbGlnbmluZyBtb2RlbCBvdXRwdXRzIHdpdGggaHVtYW4gcHJlZmVyZW5jZXMsIGVuc3VyaW5nIHRoYXQgZ2VuZXJhdGVkIGltYWdlcyByZXNvbmF0ZSB3aXRoIGh1bWFuIHBlcmNlcHR1YWwgZXhwZWN0YXRpb25zLiBUaHJvdWdoIGV4dGVuc2l2ZSBhbmFseXNpcyBhbmQgZXhwZXJpbWVudHMsIFBsYXlncm91bmQgdjIuNSBkZW1vbnN0cmF0ZXMgc3RhdGUtb2YtdGhlLWFydCBwZXJmb3JtYW5jZSBpbiB0ZXJtcyBvZiBhZXN0aGV0aWMgcXVhbGl0eSB1bmRlciB2YXJpb3VzIGNvbmRpdGlvbnMgYW5kIGFzcGVjdCByYXRpb3MsIG91dHBlcmZvcm1pbmcgYm90aCB3aWRlbHktdXNlZCBvcGVuLXNvdXJjZSBtb2RlbHMgbGlrZSBTRFhMIGFuZCBQbGF5Z3JvdW5kIHYyLCBhbmQgY2xvc2VkLXNvdXJjZSBjb21tZXJjaWFsIHN5c3RlbXMgc3VjaCBhcyBEQUxMRSAzIGFuZCBNaWRqb3VybmV5IHY1LjIuIE91ciBtb2RlbCBpcyBvcGVuLXNvdXJjZSwgYW5kIHdlIGhvcGUgdGhlIGRldmVsb3BtZW50IG9mIFBsYXlncm91bmQgdjIuNSBwcm92aWRlcyB2YWx1YWJsZSBndWlkZWxpbmVzIGZvciByZXNlYXJjaGVycyBhaW1pbmcgdG8gZWxldmF0ZSB0aGUgYWVzdGhldGljIHF1YWxpdHkgb2YgZGlmZnVzaW9uLWJhc2VkIGltYWdlIGdlbmVyYXRpb24gbW9kZWxzLiIsLCxPcGVuIHdlaWdodHMgKHVucmVzdHJpY3RlZCksVW5pdGVkIFN0YXRlcyBvZiBBbWVyaWNhLCwsLCwsMjAyNi0wNS0yNSAxMjoyODoxMCswMDowMCwsLCwsLEluZHVzdHJ5LCwsLCxVbnJlbGVhc2VkLCJQbGF5Z3JvdW5kIGxpY2Vuc2UgKDFNIG1vbnRobHkgdXNlcnMgY2FwKSAKaHR0cHM6Ly9odWdnaW5nZmFjZS5jby9wbGF5Z3JvdW5kYWkvcGxheWdyb3VuZC12Mi0xMDI0cHgtYWVzdGhldGljIiwsLCwsLCwscGxheWdyb3VuZGFpLCwsLFllcwpCYWl6ZS12Mi0xM0IgKOeZveazvSksTGFuZ3VhZ2UsIkxhbmd1YWdlIG1vZGVsaW5nL2dlbmVyYXRpb24sUXVlc3Rpb24gYW5zd2VyaW5nIiwiVW5pdmVyc2l0eSBvZiBDYWxpZm9ybmlhIFNhbiBEaWVnbyxTdW4gWWF0LXNlbiBVbml2ZXJzaXR5LE1pY3Jvc29mdCBSZXNlYXJjaCBBc2lhIiwiQ2Fud2VuIFh1LCBEYXlhIEd1bywgTmFuIER1YW4sIEp1bGlhbiBNY0F1bGV5IiwyMDIzLTEyLTAyLEJhaXplOiBBbiBPcGVuLVNvdXJjZSBDaGF0IE1vZGVsIHdpdGggUGFyYW1ldGVyLUVmZmljaWVudCBUdW5pbmcgb24gU2VsZi1DaGF0IERhdGEsaHR0cHM6Ly9hcnhpdi5vcmcvYWJzLzIzMDQuMDExOTZ2NCwsLCwxMzAwMDAwMDAwMC4wLCJUb3RhbCBwYXJhbWV0ZXJzOiAxM0IKVHJhaW5hYmxlIHBhcmFtZXRlcnM6IDI4TSIsLCwsIkZvciB0cmFpbmluZyB0aGUgZmlyc3QgdmVyc2lvbiBvZiBCYWl6ZSBmYW1pbHkgKEJhaXplIHYxKSwgd2UgY29sbGVjdCBhIHRvdGFsIG9mIDExMS41ayBkaWFsb2d1ZXMgdGhyb3VnaCBzZWxmLWNoYXQsIHVzaW5nIOKIvDU1ayBxdWVzdGlvbnMgZnJvbSBlYWNoIHNvdXJjZS4gVGhpcyBwcm9jZXNzIGNvc3QgdXMgYXBwcm94aW1hdGVseSAkMTAwIGZvciBjYWxsaW5nIE9wZW5BSeKAmXMgQVBJLiAiLCwiVGFibGUgMwo3Nis2NCA9IDE0MCBHUFUtaG91cnMiLE5WSURJQSBBMTAwIFNYTTQgODAgR0IsLENvbmZpZGVudCwiQ2hhdCBtb2RlbHMsIHN1Y2ggYXMgQ2hhdEdQVCwgaGF2ZSBzaG93biBpbXByZXNzaXZlIGNhcGFiaWxpdGllcyBhbmQgaGF2ZSBiZWVuIHJhcGlkbHkgYWRvcHRlZCBhY3Jvc3MgbnVtZXJvdXMgZG9tYWlucy4gSG93ZXZlciwgdGhlc2UgbW9kZWxzIGFyZSBvbmx5IGFjY2Vzc2libGUgdGhyb3VnaCBhIHJlc3RyaWN0ZWQgQVBJLCBjcmVhdGluZyBiYXJyaWVycyBmb3IgbmV3IHJlc2VhcmNoIGFuZCBwcm9ncmVzcyBpbiB0aGUgZmllbGQuIFdlIHByb3Bvc2UgYSBwaXBlbGluZSB0aGF0IGNhbiBhdXRvbWF0aWNhbGx5IGdlbmVyYXRlIGEgaGlnaC1xdWFsaXR5IG11bHRpLXR1cm4gY2hhdCBjb3JwdXMgYnkgbGV2ZXJhZ2luZyBDaGF0R1BUIHRvIGVuZ2FnZSBpbiBhIGNvbnZlcnNhdGlvbiB3aXRoIGl0c2VsZi4gU3Vic2VxdWVudGx5LCB3ZSBlbXBsb3kgcGFyYW1ldGVyLWVmZmljaWVudCB0dW5pbmcgdG8gZW5oYW5jZSBMTGFNQSwgYW4gb3Blbi1zb3VyY2UgbGFyZ2UgbGFuZ3VhZ2UgbW9kZWwuIFRoZSByZXN1bHRpbmcgbW9kZWwsIG5hbWVkIEJhaXplLCBkZW1vbnN0cmF0ZXMgZ29vZCBwZXJmb3JtYW5jZSBpbiBtdWx0aS10dXJuIGRpYWxvZ3VlcyB3aXRoIGd1YXJkcmFpbHMgdGhhdCBtaW5pbWl6ZSBwb3RlbnRpYWwgcmlza3MuIEZ1cnRoZXJtb3JlLCB3ZSBwcm9wb3NlIGEgbmV3IHRlY2huaXF1ZSBjYWxsZWQgU2VsZi1EaXN0aWxsIHdpdGggRmVlZGJhY2ssIHRvIGZ1cnRoZXIgaW1wcm92ZSB0aGUgcGVyZm9ybWFuY2Ugb2YgdGhlIEJhaXplIG1vZGVscyB3aXRoIGZlZWRiYWNrIGZyb20gQ2hhdEdQVC4gVGhlIEJhaXplIG1vZGVscyBhbmQgZGF0YSBhcmUgcmVsZWFzZWQgZm9yIHJlc2VhcmNoIHB1cnBvc2VzIG9ubHkgYXQgdGhpcyBodHRwcyBVUkwuIEFuIG9ubGluZSBkZW1vIGlzIGFsc28gYXZhaWxhYmxlIGF0IHRoaXMgaHR0cHMgVVJMLiIsLCxPcGVuIHdlaWdodHMgKG5vbi1jb21tZXJjaWFsKSwiVW5pdGVkIFN0YXRlcyBvZiBBbWVyaWNhLENoaW5hLENoaW5hIixMTGFNQS0xM0IsNC43MTc0NGUrMTksMzEyMDAwMDAwMDAwMDAwIEZMT1AvR1BVL3NlYyAqIDE0MCBHUFUtaG91cnMgKiAzNjAwIHNlYyAvIGhvdXIgKiAwLjMgW2Fzc3VtZWQgdXRpbGl6YXRpb25dID0gNDcxNzQ0MDAwMDAwMDAwMDAwMDAgRkxPUCwsLDIwMjYtMDItMTEgMTk6MjY6MjcrMDA6MDAsLCwsLCwiQWNhZGVtaWEsQWNhZGVtaWEsSW5kdXN0cnkiLCwsLDE0MC4wLFVucmVsZWFzZWQsIlRoZSBjb2RlIGlzIHJlbGVhc2VkIHVuZGVyIEdQTC0zLjAuIEFsbCBtb2RlbCB3ZWlnaHRzIGFuZCBkYXRhIGFyZSBmb3IgcmVzZWFyY2ggdXNlIE9OTFkuIENvbW1lcmNpYWwgdXNlIGlzIHN0cmljdGx5IHByb2hpYml0ZWQuIFdlIGFjY2VwdCBOTyByZXNwb25zaWJpbGl0eSBvciBsaWFiaWxpdHkgZm9yIGFueSB1c2Ugb2Ygb3VyIGRhdGEsIGNvZGUgb3Igd2VpZ2h0cy4KCmh0dHBzOi8vZ2l0aHViLmNvbS9wcm9qZWN0LWJhaXplL2JhaXplLWNoYXRib3QKCmNjLWJ5LW5jLTQuMApodHRwczovL2h1Z2dpbmdmYWNlLmNvL3Byb2plY3QtYmFpemUvYmFpemUtdjItMTNiIiwsLCwsLCxIYXJkd2FyZSxwcm9qZWN0LWJhaXplLCwsLFllcwpNYW1iYS0yNE0gKFNDMDkpLFNwZWVjaCwiQXVkaW8gZ2VuZXJhdGlvbixTcGVlY2ggc3ludGhlc2lzLFRleHQtdG8tc3BlZWNoIChUVFMpIiwiQ2FybmVnaWUgTWVsbG9uIFVuaXZlcnNpdHkgKENNVSksUHJpbmNldG9uIFVuaXZlcnNpdHkiLCJBbGJlcnQgR3UsIFRyaSBEYW8iLDIwMjMtMTItMDEsTWFtYmE6IExpbmVhci1UaW1lIFNlcXVlbmNlIE1vZGVsaW5nIHdpdGggU2VsZWN0aXZlIFN0YXRlIFNwYWNlcyxodHRwczovL2FyeGl2Lm9yZy9hYnMvMjMxMi4wMDc1Miw3MDYzLjAsU09UQSBpbXByb3ZlbWVudCwiIiJTQzA5IGlzIGEgYmVuY2htYXJrIHNwZWVjaCBnZW5lcmF0aW9uIGRhdGFzZXQgKERvbmFodWUsIE1jQXVsZXksIGFuZCBQdWNrZXR0ZSAyMDE5OyBXYXJkZW4gMjAxOCksIGNvbnNpc3RpbmcgIG9mIDEtc2Vjb25kIGNsaXBzIHNhbXBsZWQgYXQgMTYwMDAgSHogb2YgdGhlIGRpZ2l0cyDigJx6ZXJv4oCdIHRocm91Z2gg4oCcbmluZeKAnSB3aXRoIGhpZ2hseSB2YXJpYWJsZSBjaGFyYWN0ZXJpc3RpY3MuIFdlIGxhcmdlbHkgZm9sbG93IHRoZSBhdXRvcmVncmVzc2l2ZSB0cmFpbmluZyBzZXR1cCBhbmQgZ2VuZXJhdGlvbiBwcm90b2NvbCBvZiBHb2VsIGV0IGFsLiAoMjAyMikuClRhYmxlIDQgc2hvd3MgYXV0b21hdGVkIG1ldHJpY3Mgb2YgdGhlIE1hbWJhLVVOZXQgbW9kZWwgY29tcGFyZWQgdG8gYSB2YXJpZXR5IG9mIGJhc2VsaW5lcyBmcm9tIEdvZWwgZXQgYWwuICgyMDIyKTogV2F2ZU5ldCAoT29yZCBldCBhbC4gMjAxNiksIFNhbXBsZVJOTiAoTWVocmkgZXQgYWwuIDIwMTcpLCBXYXZlR0FOIChEb25haHVlLCBNY0F1bGV5LCBhbmQgUHVja2V0dGUgMjAxOSksIERpZmZXYXZlIChaLiBLb25nIGV0IGFsLiAyMDIxKSwgYW5kIFNhU2hpTWkuIEEgc21hbGwgTWFtYmEgbW9kZWwgb3V0cGVyZm9ybXMgdGhlIHN0YXRlLW9mLXRoZS1hcnQgKGFuZCBtdWNoIGxhcmdlcikgR0FOLSBhbmQgZGlmZnVzaW9uLSBiYXNlZCBtb2RlbHMuIEEgbGFyZ2VyIG1vZGVsIHBhcmFtZXRlci1tYXRjaGVkIHRvIHRoZSBiYXNlbGluZXMgZnVydGhlciBpbXByb3ZlcyBvbiBmaWRlbGl0eSBtZXRyaWNzIGRyYW1hdGljYWxseS4iIiIsMjM0MDAwMDAuMCxUYWJsZSA0LCwsOTY2NzIsIlNlY3Rpb24gNC40LjI6ICIiV2UgbGFyZ2VseSBmb2xsb3cgdGhlIGF1dG9yZWdyZXNzaXZlIHRyYWluaW5nIHNldHVwIGFuZCBnZW5lcmF0aW9uIHByb3RvY29sIG9mIEdvZWwgZXQgYWwuICgyMDIyKSIiCkluIHdoaWNoIHRoZXkgbW9kZWwgcmF3IGF1ZGlvIHdhdmVmb3Jtcywgc3VjaCB0aGF0IGVhY2ggc2FtcGxlIGlzIGEgZGF0YXBvaW50LgoKU0MwOSBpcyA1LjMgaG91cnMgbG9uZy4gNS4zaCAqIDM2MDAgc2VjL2ggKiAxNmsgc2FtcGxlcy9zZWMgPSAzMDUsMjgwLDAwMCBzYW1wbGVzCgpBcHBlbmRpeCBFLjQuMjogIiJXZSB1c2VkIGEgbGVhcm5pbmcgcmF0ZSBvZiAwLjAwMiBhbmQgMjAwMDAwIHRyYWluaW5nIHN0ZXBzIGF0IGEgYmF0Y2ggc2l6ZSBvZiAxNi4uLiB0cmFpbmluZyB3ZW50IHRocm91Z2ggMTAwIGVwb2NocyIiIiwsLCwsQ29uZmlkZW50LCJGb3VuZGF0aW9uIG1vZGVscywgbm93IHBvd2VyaW5nIG1vc3Qgb2YgdGhlIGV4Y2l0aW5nIGFwcGxpY2F0aW9ucyBpbiBkZWVwIGxlYXJuaW5nLCBhcmUgYWxtb3N0IHVuaXZlcnNhbGx5IGJhc2VkIG9uIHRoZSBUcmFuc2Zvcm1lciBhcmNoaXRlY3R1cmUgYW5kIGl0cyBjb3JlIGF0dGVudGlvbiBtb2R1bGUuIE1hbnkgc3VicXVhZHJhdGljLXRpbWUgYXJjaGl0ZWN0dXJlcyBzdWNoIGFzIGxpbmVhciBhdHRlbnRpb24sIGdhdGVkIGNvbnZvbHV0aW9uIGFuZCByZWN1cnJlbnQgbW9kZWxzLCBhbmQgc3RydWN0dXJlZCBzdGF0ZSBzcGFjZSBtb2RlbHMgKFNTTXMpIGhhdmUgYmVlbiBkZXZlbG9wZWQgdG8gYWRkcmVzcyBUcmFuc2Zvcm1lcnMnIGNvbXB1dGF0aW9uYWwgaW5lZmZpY2llbmN5IG9uIGxvbmcgc2VxdWVuY2VzLCBidXQgdGhleSBoYXZlIG5vdCBwZXJmb3JtZWQgYXMgd2VsbCBhcyBhdHRlbnRpb24gb24gaW1wb3J0YW50IG1vZGFsaXRpZXMgc3VjaCBhcyBsYW5ndWFnZS4gV2UgaWRlbnRpZnkgdGhhdCBhIGtleSB3ZWFrbmVzcyBvZiBzdWNoIG1vZGVscyBpcyB0aGVpciBpbmFiaWxpdHkgdG8gcGVyZm9ybSBjb250ZW50LWJhc2VkIHJlYXNvbmluZywgYW5kIG1ha2Ugc2V2ZXJhbCBpbXByb3ZlbWVudHMuIEZpcnN0LCBzaW1wbHkgbGV0dGluZyB0aGUgU1NNIHBhcmFtZXRlcnMgYmUgZnVuY3Rpb25zIG9mIHRoZSBpbnB1dCBhZGRyZXNzZXMgdGhlaXIgd2Vha25lc3Mgd2l0aCBkaXNjcmV0ZSBtb2RhbGl0aWVzLCBhbGxvd2luZyB0aGUgbW9kZWwgdG8gc2VsZWN0aXZlbHkgcHJvcGFnYXRlIG9yIGZvcmdldCBpbmZvcm1hdGlvbiBhbG9uZyB0aGUgc2VxdWVuY2UgbGVuZ3RoIGRpbWVuc2lvbiBkZXBlbmRpbmcgb24gdGhlIGN1cnJlbnQgdG9rZW4uIFNlY29uZCwgZXZlbiB0aG91Z2ggdGhpcyBjaGFuZ2UgcHJldmVudHMgdGhlIHVzZSBvZiBlZmZpY2llbnQgY29udm9sdXRpb25zLCB3ZSBkZXNpZ24gYSBoYXJkd2FyZS1hd2FyZSBwYXJhbGxlbCBhbGdvcml0aG0gaW4gcmVjdXJyZW50IG1vZGUuIFdlIGludGVncmF0ZSB0aGVzZSBzZWxlY3RpdmUgU1NNcyBpbnRvIGEgc2ltcGxpZmllZCBlbmQtdG8tZW5kIG5ldXJhbCBuZXR3b3JrIGFyY2hpdGVjdHVyZSB3aXRob3V0IGF0dGVudGlvbiBvciBldmVuIE1MUCBibG9ja3MgKE1hbWJhKS4gTWFtYmEgZW5qb3lzIGZhc3QgaW5mZXJlbmNlICg1w5cgaGlnaGVyIHRocm91Z2hwdXQgdGhhbiBUcmFuc2Zvcm1lcnMpIGFuZCBsaW5lYXIgc2NhbGluZyBpbiBzZXF1ZW5jZSBsZW5ndGgsIGFuZCBpdHMgcGVyZm9ybWFuY2UgaW1wcm92ZXMgb24gcmVhbCBkYXRhIHVwIHRvIG1pbGxpb24tbGVuZ3RoIHNlcXVlbmNlcy4gQXMgYSBnZW5lcmFsIHNlcXVlbmNlIG1vZGVsIGJhY2tib25lLCBNYW1iYSBhY2hpZXZlcyBzdGF0ZS1vZi10aGUtYXJ0IHBlcmZvcm1hbmNlIGFjcm9zcyBzZXZlcmFsIG1vZGFsaXRpZXMgc3VjaCBhcyBsYW5ndWFnZSwgYXVkaW8sIGFuZCBnZW5vbWljcy4gT24gbGFuZ3VhZ2UgbW9kZWxpbmcsIG91ciBNYW1iYS0zQiBtb2RlbCBvdXRwZXJmb3JtcyBUcmFuc2Zvcm1lcnMgb2YgdGhlIHNhbWUgc2l6ZSBhbmQgbWF0Y2hlcyBUcmFuc2Zvcm1lcnMgdHdpY2UgaXRzIHNpemUsIGJvdGggaW4gcHJldHJhaW5pbmcgYW5kIGRvd25zdHJlYW0gZXZhbHVhdGlvbi4iLDEwMC4wLCxVbnJlbGVhc2VkLCJVbml0ZWQgU3RhdGVzIG9mIEFtZXJpY2EsVW5pdGVkIFN0YXRlcyBvZiBBbWVyaWNhIiwsLCwsLDIwMjYtMDUtMjUgMTI6Mjg6MTErMDA6MDAsLCwsLCwiQWNhZGVtaWEsQWNhZGVtaWEiLCwsLCxVbnJlbGVhc2VkLCJubyBjb2RlIG9yIHdlaWdodHMgZm9yIDI0TSBNYW1hYmEgbW9kZWwsIGJ1dCB0aGVyZSBhcmUgY29kZSBhbmQgd2VpZ2h0cyBmb3Igb3RoZXIgTWFtYmEgbW9kZWxzOgpodHRwczovL2dpdGh1Yi5jb20vc3RhdGUtc3BhY2VzL21hbWJhIiwsLCwsLCwsLCwsLE5vCk1hbWJhLTIuOEIsTGFuZ3VhZ2UsIkxhbmd1YWdlIGdlbmVyYXRpb24sUXVlc3Rpb24gYW5zd2VyaW5nIiwiQ2FybmVnaWUgTWVsbG9uIFVuaXZlcnNpdHkgKENNVSksUHJpbmNldG9uIFVuaXZlcnNpdHkiLCJBbGJlcnQgR3UsIFRyaSBEYW8iLDIwMjMtMTItMDEsTWFtYmE6IExpbmVhci1UaW1lIFNlcXVlbmNlIE1vZGVsaW5nIHdpdGggU2VsZWN0aXZlIFN0YXRlIFNwYWNlcyxodHRwczovL2FyeGl2Lm9yZy9hYnMvMjMxMi4wMDc1Miw3MDYzLjAsLCwyODAwMDAwMDAwLjAsIjIuOEIKCmh0dHBzOi8vZ2l0aHViLmNvbS9zdGF0ZS1zcGFjZXMvbWFtYmEiLDUuNDAwMDAwMDAwMDAwMDAxZSsyMSwiIiJUYWJsZSAzIHNob3dzIHRoZSBwZXJmb3JtYW5jZSBvZiBNYW1iYSBvbiBhIHJhbmdlIG9mIHBvcHVsYXIgZG93bnN0cmVhbSB6ZXJvLXNob3QgZXZhbHVhdGlvbiB0YXNrcy4gV2UgY29tcGFyZSBhZ2FpbnN0IHRoZSBtb3N0IHdlbGwta25vd24gb3BlbiBzb3VyY2UgbW9kZWxzIGF0IHRoZXNlIHNpemVzLCBtb3N0IGltcG9ydGFudGx5IFB5dGhpYSAoQmlkZXJtYW4gZXQgYWwuIDIwMjMpIGFuZCBSV0tWIChCLiBQZW5nIGV0IGFsLiAyMDIzKSB3aGljaCB3ZXJlIHRyYWluZWQgd2l0aCB0aGUgc2FtZSB0b2tlbml6ZXIsIGRhdGFzZXQsIGFuZCB0cmFpbmluZyBsZW5ndGggKDMwMEIgdG9rZW5zKSBhcyBvdXIgbW9kZWxzLiIiCgozYiAqIDMwMGIgKiA2ID0gNS40ZTIxCgpOb3RlOiB0aGlzIGlzIGEgbmV3IGFyY2hpdGVjdHVyZSBzbyBub3Qgc3VyZSBob3cgd2VsbCA2KnBhcmFtcypkYXRhIHdvcmtzIGFzIGEgaGV1cmlzdGljCgpGaWd1cmUgNCBzaG93cyBwZXJwbGV4aXR5IGN1cnZlcyB3aGVyZSBNYW1iYSBpcyB0cmFpbmVkIHVwIHRvIDJlMjAgRkxPUCwgYnV0IHRob3NlIGFyZSBmb3IgdGhlIDEyNU0gYW5kIDEuM0IgdmFyaWFudHMuIiwzMDAwMDAwMDAwMDAsIjMwMEIgdG9rZW5zIG9mIHRleHQgCgoiIldlIGNvbXBhcmUgYWdhaW5zdCB0aGUgbW9zdCB3ZWxsLWtub3duIG9wZW4gc291cmNlIG1vZGVscyBhdCB0aGVzZSBzaXplcywgbW9zdCBpbXBvcnRhbnRseSBQeXRoaWEgKEJpZGVybWFuIGV0IGFsLiAyMDIzKSBhbmQgUldLViAoQi4gUGVuZyBldCBhbC4gMjAyMykgd2hpY2ggd2VyZSB0cmFpbmVkIHdpdGggdGhlIHNhbWUgdG9rZW5pemVyLCBkYXRhc2V0LCBhbmQgdHJhaW5pbmcgbGVuZ3RoICgzMDBCIHRva2VucykgYXMgb3VyIG1vZGVscy4iIiIsLCwsLExpa2VseSwiRm91bmRhdGlvbiBtb2RlbHMsIG5vdyBwb3dlcmluZyBtb3N0IG9mIHRoZSBleGNpdGluZyBhcHBsaWNhdGlvbnMgaW4gZGVlcCBsZWFybmluZywgYXJlIGFsbW9zdCB1bml2ZXJzYWxseSBiYXNlZCBvbiB0aGUgVHJhbnNmb3JtZXIgYXJjaGl0ZWN0dXJlIGFuZCBpdHMgY29yZSBhdHRlbnRpb24gbW9kdWxlLiBNYW55IHN1YnF1YWRyYXRpYy10aW1lIGFyY2hpdGVjdHVyZXMgc3VjaCBhcyBsaW5lYXIgYXR0ZW50aW9uLCBnYXRlZCBjb252b2x1dGlvbiBhbmQgcmVjdXJyZW50IG1vZGVscywgYW5kIHN0cnVjdHVyZWQgc3RhdGUgc3BhY2UgbW9kZWxzIChTU01zKSBoYXZlIGJlZW4gZGV2ZWxvcGVkIHRvIGFkZHJlc3MgVHJhbnNmb3JtZXJzJyBjb21wdXRhdGlvbmFsIGluZWZmaWNpZW5jeSBvbiBsb25nIHNlcXVlbmNlcywgYnV0IHRoZXkgaGF2ZSBub3QgcGVyZm9ybWVkIGFzIHdlbGwgYXMgYXR0ZW50aW9uIG9uIGltcG9ydGFudCBtb2RhbGl0aWVzIHN1Y2ggYXMgbGFuZ3VhZ2UuIFdlIGlkZW50aWZ5IHRoYXQgYSBrZXkgd2Vha25lc3Mgb2Ygc3VjaCBtb2RlbHMgaXMgdGhlaXIgaW5hYmlsaXR5IHRvIHBlcmZvcm0gY29udGVudC1iYXNlZCByZWFzb25pbmcsIGFuZCBtYWtlIHNldmVyYWwgaW1wcm92ZW1lbnRzLiBGaXJzdCwgc2ltcGx5IGxldHRpbmcgdGhlIFNTTSBwYXJhbWV0ZXJzIGJlIGZ1bmN0aW9ucyBvZiB0aGUgaW5wdXQgYWRkcmVzc2VzIHRoZWlyIHdlYWtuZXNzIHdpdGggZGlzY3JldGUgbW9kYWxpdGllcywgYWxsb3dpbmcgdGhlIG1vZGVsIHRvIHNlbGVjdGl2ZWx5IHByb3BhZ2F0ZSBvciBmb3JnZXQgaW5mb3JtYXRpb24gYWxvbmcgdGhlIHNlcXVlbmNlIGxlbmd0aCBkaW1lbnNpb24gZGVwZW5kaW5nIG9uIHRoZSBjdXJyZW50IHRva2VuLiBTZWNvbmQsIGV2ZW4gdGhvdWdoIHRoaXMgY2hhbmdlIHByZXZlbnRzIHRoZSB1c2Ugb2YgZWZmaWNpZW50IGNvbnZvbHV0aW9ucywgd2UgZGVzaWduIGEgaGFyZHdhcmUtYXdhcmUgcGFyYWxsZWwgYWxnb3JpdGhtIGluIHJlY3VycmVudCBtb2RlLiBXZSBpbnRlZ3JhdGUgdGhlc2Ugc2VsZWN0aXZlIFNTTXMgaW50byBhIHNpbXBsaWZpZWQgZW5kLXRvLWVuZCBuZXVyYWwgbmV0d29yayBhcmNoaXRlY3R1cmUgd2l0aG91dCBhdHRlbnRpb24gb3IgZXZlbiBNTFAgYmxvY2tzIChNYW1iYSkuIE1hbWJhIGVuam95cyBmYXN0IGluZmVyZW5jZSAoNcOXIGhpZ2hlciB0aHJvdWdocHV0IHRoYW4gVHJhbnNmb3JtZXJzKSBhbmQgbGluZWFyIHNjYWxpbmcgaW4gc2VxdWVuY2UgbGVuZ3RoLCBhbmQgaXRzIHBlcmZvcm1hbmNlIGltcHJvdmVzIG9uIHJlYWwgZGF0YSB1cCB0byBtaWxsaW9uLWxlbmd0aCBzZXF1ZW5jZXMuIEFzIGEgZ2VuZXJhbCBzZXF1ZW5jZSBtb2RlbCBiYWNrYm9uZSwgTWFtYmEgYWNoaWV2ZXMgc3RhdGUtb2YtdGhlLWFydCBwZXJmb3JtYW5jZSBhY3Jvc3Mgc2V2ZXJhbCBtb2RhbGl0aWVzIHN1Y2ggYXMgbGFuZ3VhZ2UsIGF1ZGlvLCBhbmQgZ2Vub21pY3MuIE9uIGxhbmd1YWdlIG1vZGVsaW5nLCBvdXIgTWFtYmEtM0IgbW9kZWwgb3V0cGVyZm9ybXMgVHJhbnNmb3JtZXJzIG9mIHRoZSBzYW1lIHNpemUgYW5kIG1hdGNoZXMgVHJhbnNmb3JtZXJzIHR3aWNlIGl0cyBzaXplLCBib3RoIGluIHByZXRyYWluaW5nIGFuZCBkb3duc3RyZWFtIGV2YWx1YXRpb24uIiwsLE9wZW4gd2VpZ2h0cyAodW5yZXN0cmljdGVkKSwiVW5pdGVkIFN0YXRlcyBvZiBBbWVyaWNhLFVuaXRlZCBTdGF0ZXMgb2YgQW1lcmljYSIsLCwsLCwyMDI2LTA1LTI1IDEyOjI4OjExKzAwOjAwLCwsLCwsIkFjYWRlbWlhLEFjYWRlbWlhIiwsLCwsVW5yZWxlYXNlZCwiQXBhY2hlIDIuMCBmb3IgbW9kZWwuCmluZmVyZW5jZS9tb2RlbCBjb2RlOgpodHRwczovL2dpdGh1Yi5jb20vc3RhdGUtc3BhY2VzL21hbWJhIAoKaHR0cHM6Ly9odWdnaW5nZmFjZS5jby9zdGF0ZS1zcGFjZXMvbWFtYmEtMi44YiIsLCwsLCwsT3BlcmF0aW9uIGNvdW50aW5nLCwsLCxZZXMKdHN1enVtaSA3QixMYW5ndWFnZSwiQ2hhdCxMYW5ndWFnZSBtb2RlbGluZy9nZW5lcmF0aW9uIixOVFQgQ29tbXVuaWNhdGlvbiBTY2llbmNlIExhYm9yYXRvcmllcywsMjAyMy0xMi0wMSwiTlRUJ3MgTGFyZ2UgTGFuZ3VhZ2UgTW9kZWwgIiJ0c3V6dW1pIiIgaXMgSGVyZSEiLGh0dHBzOi8vZ3JvdXAubnR0L2VuL21hZ2F6aW5lL2Jsb2cvdHN1enVtaS8sLCwsNzAwMDAwMDAwMC4wLDdCLCwsLCwsLCwsQ29uZmlkZW50LCwsLCxKYXBhbiwsLCwsLDIwMjUtMTEtMjggMTE6NTM6NDQrMDA6MDAsLCwsLCxJbmR1c3RyeSwsLCwsLCxUcnVlLCwsLCwsLCwsLCwKTkFTQSBTTUQsTGFuZ3VhZ2UsIkxhbmd1YWdlIG1vZGVsaW5nL2dlbmVyYXRpb24sUXVlc3Rpb24gYW5zd2VyaW5nIiwiTkFTQSxJQk0iLCJNYXNheWFzdSBNYXJhb2thLCBCaXNod2FyYW5qYW4gQmhhdHRhY2hhcmplZSwgTXV0aHVrdW1hcmFuIFJhbWFzdWJyYW1hbmlhbiwgSWtoc2EgR3VydW5nLCBSYWh1bCBSYW1hY2hhbmRyYW4sIE1hbmlsIE1hc2tleSwgS2F5bGluIEJ1Z2JlZSwgUm9uZyBaaGFuZywgWW91c2VmIEVsIEt1cmRpLCBCaGFyYXRoIERhbmRhbGEsIE1pa2UgTGl0dGxlLCBFbGl6YWJldGggRmFuY2hlciwgTGF1cmVuIFNhbmRlcnMsIFN5bHZhaW4gQ29zdGVzLCBTZXJnaSBCbGFuY28tQ3VhcmVzbWEsIEtlbGx5IExvY2toYXJ0LCBUaG9tYXMgQWxsZW4sIEZlbGl4IEdyYXplcywgTWVnYW4gQW5zZGVsbCwgQWxiZXJ0byBBY2NvbWF6emksIFNhbmF6IFZhaGlkaW5pYSwgUnlhbiBNY0dyYW5hZ2hhbiwgQXJtaW4gTWVocmFiaWFuLCBUc2VuZGdhciBMZWUiLDIwMjMtMTItMDEsbmFzYS1zbWQtaWJtLXYwLjEgKFJldmlzaW9uIGYwMWQ0MmYpLGh0dHBzOi8vaHVnZ2luZ2ZhY2UuY28vbmFzYS1pbXBhY3QvbmFzYS1zbWQtaWJtLXYwLjEsLCwsMTI1MDAwMDAwLjAsLCwsNjYyNDAwMDAwMDAsIlRyYWluaW5nIERhdGEKV2lraXBlZGlhIEVuZ2xpc2ggKEZlYiAxLCAyMDIwKQpBR1UgUHVibGljYXRpb25zCkFNUyBQdWJsaWNhdGlvbnMKU2NpZW50aWZpYyBwYXBlcnMgZnJvbSBBc3Ryb3BoeXNpY3MgRGF0YSBTeXN0ZW1zIChBRFMpClB1Yk1lZCBhYnN0cmFjdHMKUHViTWVkQ2VudHJhbCAoUE1DKSAoY29tbWVyY2lhbCBsaWNlbnNlIHN1YnNldCkiLCwsLCxTcGVjdWxhdGl2ZSwibmFzYS1zbWQtaWJtLXYwLjEgaXMgYSBSb0JFUlRhLWJhc2VkLCBFbmNvZGVyLW9ubHkgdHJhbnNmb3JtZXIgbW9kZWwsIGRvbWFpbi1hZGFwdGVkIGZvciBOQVNBIFNjaWVuY2UgTWlzc2lvbiBEaXJlY3RvcmF0ZSAoU01EKSBhcHBsaWNhdGlvbnMuIEl0J3MgZmluZS10dW5lZCBvbiBzY2llbnRpZmljIGpvdXJuYWxzIGFuZCBhcnRpY2xlcyByZWxldmFudCB0byBOQVNBIFNNRCwgYWltaW5nIHRvIGVuaGFuY2UgbmF0dXJhbCBsYW5ndWFnZSB0ZWNobm9sb2dpZXMgbGlrZSBpbmZvcm1hdGlvbiByZXRyaWV2YWwgYW5kIGludGVsbGlnZW50IHNlYXJjaC4KCklCTSBhbmQgTkFTQSB3aWxsIGJ1aWxkIHR3byBmb3VuZGF0aW9uIG1vZGVscy4gVGhlIGZpcnN0IHdpbGwgYmUgdHJhaW5lZCBvbiByZWFtcyBvZiBlYXJ0aCBzY2llbmNlIGpvdXJuYWxzIHRvIHRoZW1hdGljYWxseSBvcmdhbml6ZSB0aGUgbGl0ZXJhdHVyZSBhbmQgbWFrZSBpdCBlYXNpZXIgdG8gc2VhcmNoIGFuZCBkaXNjb3ZlciBuZXcga25vd2xlZGdlLiAiLCwsT3BlbiB3ZWlnaHRzICh1bnJlc3RyaWN0ZWQpLCJVbml0ZWQgU3RhdGVzIG9mIEFtZXJpY2EsVW5pdGVkIFN0YXRlcyBvZiBBbWVyaWNhIiwsNC45NjhlKzE5LDY2MjQwMDAwMDAwKjEyNTAwMDAwMC4wMCo2LCwsMjAyNS0xMS0yOCAxMTo1Mzo0NCswMDowMCwsLCwsLCJHb3Zlcm5tZW50LEluZHVzdHJ5IiwsLCwsLCJMaWNlbnNlOgphcGFjaGUtMi4wCmh0dHBzOi8vaHVnZ2luZ2ZhY2UuY28vbmFzYS1pbXBhY3QvbmFzYS1zbWQtaWJtLXYwLjEiLCwsLCwsLCwsLCwsWWVzClNFQS1MSU9OIFYxIDNCLExhbmd1YWdlLCJRdWVzdGlvbiBhbnN3ZXJpbmcsQ2hhdCxMYW5ndWFnZSBtb2RlbGluZy9nZW5lcmF0aW9uIixBSSBTaW5nYXBvcmUsIkxhbSBXZW4gWmhpIENsYXJlbmNlLCBMZW9uZyBXZWkgUWksIExpIFlpZXIsIExpdSBCaW5nIEppZSBEYXJpdXMsIExvdmVuaWEgSG9seSwgTW9udGFsYW4gSmFubiBSYWlsZXksIE5nIEJvb24gQ2hlb25nIFJheW1vbmQsIE5ndWkgSmlhbiBHYW5nLCBOZ3V5ZW4gVGhhbmggTmdhbiwgT25nIFRhdC1XZWUgRGF2aWQsIFJlbmdhcmFqYW4gSGFtc2F3YXJkaGluaSwgU3VzYW50byBZb3NlcGhpbmUsIFRhaSBOZ2VlIENoaWEsIFRhbiBDaG9vbiBNZW5nLCBUZW8gSmluIEhvd2UsIFRlbyBFbmcgU2lwcCBMZXNsaWUsIFRlbyBXZWkgWWksIFRqaGkgV2lsbGlhbSwgWWVvIFllb3cgVG9uZywgWW9uZyBYaWFuYmluIiwyMDIzLTEyLTAxLFNFQS1MSU9OIFYxLGh0dHBzOi8vaHVnZ2luZ2ZhY2UuY28vYWlzaW5nYXBvcmUvc2VhLWxpb24tM2IsLCwsMzAwMDAwMDAwMC4wLCwyLjE4OTM0MjZlKzIyLCI2IEZMT1AgLyBwYXJhbWV0ZXIgLyB0b2tlbiAqIDNCIHBhcmFtZXRlcnMgKiA5ODBCIHRva2VucyA9IDEuNzY0IMOXIDEwXjIyIEZMT1AKCjMxMjAwMDAwMDAwMDAwMCBGTE9QIC8gR1BVIC8gc2VjICogMzM2IGhvdXJzICogMzYwMCBzZWMgLyBob3VyICogMjQwIEdQVXMgKiAwLjMgW2Fzc3VtZWQgdXRpbGl6YXRpb25dID0gMi43MTcyNDU0ZSsyMiBGTE9QCgpzcXJ0KDEuNzY0IMOXIDEwXjIyICogIDIuNzE3MjQ1NGUrMjIpID0gMi4xODkzNDI2ZSsyMiBGTE9QIiw5ODAwMDAwMDAwMDAsIiIiU0VBLUxJT04gd2FzIHRyYWluZWQgb24gOTgwQiB0b2tlbnMiIiIsMzM2LjAsMTQgZGF5cyA9IDMzNiBob3VycyxOVklESUEgQTEwMCBTWE00IDQwIEdCLFNlbGYtc3VwZXJ2aXNlZCBsZWFybmluZyxDb25maWRlbnQsIlNFQS1MSU9OIHZlcnNpb24gMSB3YXMgcmVsZWFzZWQgaW4gRGVjZW1iZXIgMjAyMyBhbmQgdHJhaW5lZCBmcm9tIHNjcmF0Y2ggd2l0aCAxIHRyaWxsaW9uIHRva2VucywgMTMgcGVyY2VudCBvZiB3aGljaCBhcmUgZnJvbSBTRUEuIiwsLE9wZW4gd2VpZ2h0cyAodW5yZXN0cmljdGVkKSxTaW5nYXBvcmUsLCwsMjQwLjAsLDIwMjUtMTEtMjggMTE6NTM6NDQrMDA6MDAsLCwsLCxHb3Zlcm5tZW50LCwsLCxPcGVuIHNvdXJjZSwiTUlUIGxpY2Vuc2UKaHR0cHM6Ly9odWdnaW5nZmFjZS5jby9haXNpbmdhcG9yZS9TRUEtTElPTi12MS0zQgoKaHR0cHM6Ly9naXRodWIuY29tL2Fpc2luZ2Fwb3JlL3NlYWxpb24iLCwsLEJGMTYsLDE5MDM1Ni4zMDMzMTE1MDcyMiwiSGFyZHdhcmUsT3BlcmF0aW9uIGNvdW50aW5nIixhaXNpbmdhcG9yZSwsLCxZZXMKU0VBLUxJT04gVjEgN0IsTGFuZ3VhZ2UsIlF1ZXN0aW9uIGFuc3dlcmluZyxDaGF0LExhbmd1YWdlIG1vZGVsaW5nL2dlbmVyYXRpb24iLEFJIFNpbmdhcG9yZSwiTGFtIFdlbiBaaGkgQ2xhcmVuY2UsIExlb25nIFdlaSBRaSwgTGkgWWllciwgTGl1IEJpbmcgSmllIERhcml1cywgTG92ZW5pYSBIb2x5LCBNb250YWxhbiBKYW5uIFJhaWxleSwgTmcgQm9vbiBDaGVvbmcgUmF5bW9uZCwgTmd1aSBKaWFuIEdhbmcsIE5ndXllbiBUaGFuaCBOZ2FuLCBPbmcgVGF0LVdlZSBEYXZpZCwgUmVuZ2FyYWphbiBIYW1zYXdhcmRoaW5pLCBTdXNhbnRvIFlvc2VwaGluZSwgVGFpIE5nZWUgQ2hpYSwgVGFuIENob29uIE1lbmcsIFRlbyBKaW4gSG93ZSwgVGVvIEVuZyBTaXBwIExlc2xpZSwgVGVvIFdlaSBZaSwgVGpoaSBXaWxsaWFtLCBZZW8gWWVvdyBUb25nLCBZb25nIFhpYW5iaW4iLDIwMjMtMTItMDEsU0VBLUxJT04gVjEsaHR0cHM6Ly9odWdnaW5nZmFjZS5jby9haXNpbmdhcG9yZS9zZWEtbGlvbi03YiwsLCw3MDAwMDAwMDAwLjAsLDQuMzI5NzU5OGUrMjIsIjYgRkxPUCAvIHBhcmFtZXRlciAvIHRva2VuICogN0IgcGFyYW1ldGVycyAqIDk4MEIgdG9rZW5zID0gNC4xMTZlKzIyIEZMT1AKCjMxMjAwMDAwMDAwMDAwMCBGTE9QIC8gR1BVIC8gc2VjICogMjU2IEdQVXMgKiAyMiBkYXlzICogMjQgaG91cnMgLyBkYXkgKiAzNjAwIHNlYyAvIGhvdXIgKiAwLjMgW2Fzc3VtZWQgdXRpbGl6YXRpb25dID0gNC41NTQ2MjA5ZSsyMiBGTE9QCgpzcXJ0KDQuMTE2ZSsyMio0LjU1NDYyMDllKzIyKSA9IDQuMzI5NzU5OGUrMjIgRkxPUCIsOTgwMDAwMDAwMDAwLCIiIlNFQS1MSU9OIHdhcyB0cmFpbmVkIG9uIDk4MEIgdG9rZW5zIiIiLDUyOC4wLDIyIGRheXMsTlZJRElBIEExMDAgU1hNNCA0MCBHQixTZWxmLXN1cGVydmlzZWQgbGVhcm5pbmcsQ29uZmlkZW50LCJTRUEtTElPTiB2ZXJzaW9uIDEgd2FzIHJlbGVhc2VkIGluIERlY2VtYmVyIDIwMjMgYW5kIHRyYWluZWQgZnJvbSBzY3JhdGNoIHdpdGggMSB0cmlsbGlvbiB0b2tlbnMsIDEzIHBlcmNlbnQgb2Ygd2hpY2ggYXJlIGZyb20gU0VBLiIsLCxPcGVuIHdlaWdodHMgKHVucmVzdHJpY3RlZCksU2luZ2Fwb3JlLCwsLDI1Ni4wLCwyMDI1LTExLTI4IDExOjUzOjQ0KzAwOjAwLCwsLCwsR292ZXJubWVudCwsLCwsT3BlbiBzb3VyY2UsIk1JVCBsaWNlbnNlCmh0dHBzOi8vaHVnZ2luZ2ZhY2UuY28vYWlzaW5nYXBvcmUvU0VBLUxJT04tdjEtN0IKCmh0dHBzOi8vZ2l0aHViLmNvbS9haXNpbmdhcG9yZS9zZWFsaW9uIiwsLCxCRjE2LCwyMDMwNDYuNzIzNTMyMjc0MzcsIkhhcmR3YXJlLE9wZXJhdGlvbiBjb3VudGluZyIsYWlzaW5nYXBvcmUsLCwsWWVzClNlYUxMTS03Qi12MixMYW5ndWFnZSxDaGF0LEFsaWJhYmEgREFNTyBBY2FkZW15LCJYdWFuLVBoaSBOZ3V5ZW4sIFdlbnh1YW4gWmhhbmcsIFhpbiBMaSwgTWFoYW5pIEFsanVuaWVkLCBaaGlxaWFuZyBIdSwgQ2hlbmh1aSBTaGVuLCBZZXcgS2VuIENoaWEsIFhpbmd4dWFuIExpLCBKaWFueXUgV2FuZywgUWluZ3l1IFRhbiwgTGl5aW5nIENoZW5nLCBHdWFuemhlbmcgQ2hlbiwgWXVlIERlbmcsIFNlbiBZYW5nLCBDaGFvcXVuIExpdSwgSGFuZyBaaGFuZywgTGlkb25nIEJpbmciLDIwMjMtMTItMDEsU2VhTExNcyAtLSBMYXJnZSBMYW5ndWFnZSBNb2RlbHMgZm9yIFNvdXRoZWFzdCBBc2lhLGh0dHBzOi8vYXJ4aXYub3JnL2Ficy8yMzEyLjAwNzM4LCwsLDczODAwMDAwMDAuMCxodHRwczovL2h1Z2dpbmdmYWNlLmNvL1NlYUxMTXMvU2VhTExNLTdCLXYyLCwsLG5vdCBlbm91Z2ggZGV0YWlsLCwsLCxDb25maWRlbnQsIkRlc3BpdGUgdGhlIHJlbWFya2FibGUgYWNoaWV2ZW1lbnRzIG9mIGxhcmdlIGxhbmd1YWdlIG1vZGVscyAoTExNcykgaW4gdmFyaW91cyB0YXNrcywgdGhlcmUgcmVtYWlucyBhIGxpbmd1aXN0aWMgYmlhcyB0aGF0IGZhdm9ycyBoaWdoLXJlc291cmNlIGxhbmd1YWdlcywgc3VjaCBhcyBFbmdsaXNoLCBvZnRlbiBhdCB0aGUgZXhwZW5zZSBvZiBsb3ctcmVzb3VyY2UgYW5kIHJlZ2lvbmFsIGxhbmd1YWdlcy4gVG8gYWRkcmVzcyB0aGlzIGltYmFsYW5jZSwgd2UgaW50cm9kdWNlIFNlYUxMTXMsIGFuIGlubm92YXRpdmUgc2VyaWVzIG9mIGxhbmd1YWdlIG1vZGVscyB0aGF0IHNwZWNpZmljYWxseSBmb2N1c2VzIG9uIFNvdXRoZWFzdCBBc2lhbiAoU0VBKSBsYW5ndWFnZXMuIFNlYUxMTXMgYXJlIGJ1aWx0IHVwb24gdGhlIExsYW1hLTIgbW9kZWwgYW5kIGZ1cnRoZXIgYWR2YW5jZWQgdGhyb3VnaCBjb250aW51ZWQgcHJlLXRyYWluaW5nIHdpdGggYW4gZXh0ZW5kZWQgdm9jYWJ1bGFyeSwgc3BlY2lhbGl6ZWQgaW5zdHJ1Y3Rpb24gYW5kIGFsaWdubWVudCB0dW5pbmcgdG8gYmV0dGVyIGNhcHR1cmUgdGhlIGludHJpY2FjaWVzIG9mIHJlZ2lvbmFsIGxhbmd1YWdlcy4gVGhpcyBhbGxvd3MgdGhlbSB0byByZXNwZWN0IGFuZCByZWZsZWN0IGxvY2FsIGN1bHR1cmFsIG5vcm1zLCBjdXN0b21zLCBzdHlsaXN0aWMgcHJlZmVyZW5jZXMsIGFuZCBsZWdhbCBjb25zaWRlcmF0aW9ucy4gT3VyIGNvbXByZWhlbnNpdmUgZXZhbHVhdGlvbiBkZW1vbnN0cmF0ZXMgdGhhdCBTZWFMTE0tMTNiIG1vZGVscyBleGhpYml0IHN1cGVyaW9yIHBlcmZvcm1hbmNlIGFjcm9zcyBhIHdpZGUgc3BlY3RydW0gb2YgbGluZ3Vpc3RpYyB0YXNrcyBhbmQgYXNzaXN0YW50LXN0eWxlIGluc3RydWN0aW9uLWZvbGxvd2luZyBjYXBhYmlsaXRpZXMgcmVsYXRpdmUgdG8gY29tcGFyYWJsZSBvcGVuLXNvdXJjZSBtb2RlbHMuIE1vcmVvdmVyLCB0aGV5IG91dHBlcmZvcm0gQ2hhdEdQVC0zLjUgaW4gbm9uLUxhdGluIGxhbmd1YWdlcywgc3VjaCBhcyBUaGFpLCBLaG1lciwgTGFvLCBhbmQgQnVybWVzZSwgYnkgbGFyZ2UgbWFyZ2lucyB3aGlsZSByZW1haW5pbmcgbGlnaHR3ZWlnaHQgYW5kIGNvc3QtZWZmZWN0aXZlIHRvIG9wZXJhdGUuIiwsLE9wZW4gd2VpZ2h0cyAodW5yZXN0cmljdGVkKSxDaGluYSxNaXN0cmFsIDdCLCwsLCwyMDI1LTExLTI4IDExOjUzOjQ0KzAwOjAwLCwsLCwsSW5kdXN0cnksLCwsLCwsLCwsLCwsLCwsLCxZZXMKU2VhTExNLTdCLXYyLjUsTGFuZ3VhZ2UsQ2hhdCxBbGliYWJhIERBTU8gQWNhZGVteSwiWHVhbi1QaGkgTmd1eWVuLCBXZW54dWFuIFpoYW5nLCBYaW4gTGksIE1haGFuaSBBbGp1bmllZCwgWmhpcWlhbmcgSHUsIENoZW5odWkgU2hlbiwgWWV3IEtlbiBDaGlhLCBYaW5neHVhbiBMaSwgSmlhbnl1IFdhbmcsIFFpbmd5dSBUYW4sIExpeWluZyBDaGVuZywgR3VhbnpoZW5nIENoZW4sIFl1ZSBEZW5nLCBTZW4gWWFuZywgQ2hhb3F1biBMaXUsIEhhbmcgWmhhbmcsIExpZG9uZyBCaW5nIiwyMDIzLTEyLTAxLFNlYUxMTXMgLS0gTGFyZ2UgTGFuZ3VhZ2UgTW9kZWxzIGZvciBTb3V0aGVhc3QgQXNpYSxodHRwczovL2FyeGl2Lm9yZy9hYnMvMjMxMi4wMDczOCwsLCw4NTQwMDAwMDAwLjAsaHR0cHM6Ly9odWdnaW5nZmFjZS5jby9TZWFMTE1zL1NlYUxMTS03Qi12Mi41LCwsLCwsLCwsQ29uZmlkZW50LCJEZXNwaXRlIHRoZSByZW1hcmthYmxlIGFjaGlldmVtZW50cyBvZiBsYXJnZSBsYW5ndWFnZSBtb2RlbHMgKExMTXMpIGluIHZhcmlvdXMgdGFza3MsIHRoZXJlIHJlbWFpbnMgYSBsaW5ndWlzdGljIGJpYXMgdGhhdCBmYXZvcnMgaGlnaC1yZXNvdXJjZSBsYW5ndWFnZXMsIHN1Y2ggYXMgRW5nbGlzaCwgb2Z0ZW4gYXQgdGhlIGV4cGVuc2Ugb2YgbG93LXJlc291cmNlIGFuZCByZWdpb25hbCBsYW5ndWFnZXMuIFRvIGFkZHJlc3MgdGhpcyBpbWJhbGFuY2UsIHdlIGludHJvZHVjZSBTZWFMTE1zLCBhbiBpbm5vdmF0aXZlIHNlcmllcyBvZiBsYW5ndWFnZSBtb2RlbHMgdGhhdCBzcGVjaWZpY2FsbHkgZm9jdXNlcyBvbiBTb3V0aGVhc3QgQXNpYW4gKFNFQSkgbGFuZ3VhZ2VzLiBTZWFMTE1zIGFyZSBidWlsdCB1cG9uIHRoZSBMbGFtYS0yIG1vZGVsIGFuZCBmdXJ0aGVyIGFkdmFuY2VkIHRocm91Z2ggY29udGludWVkIHByZS10cmFpbmluZyB3aXRoIGFuIGV4dGVuZGVkIHZvY2FidWxhcnksIHNwZWNpYWxpemVkIGluc3RydWN0aW9uIGFuZCBhbGlnbm1lbnQgdHVuaW5nIHRvIGJldHRlciBjYXB0dXJlIHRoZSBpbnRyaWNhY2llcyBvZiByZWdpb25hbCBsYW5ndWFnZXMuIFRoaXMgYWxsb3dzIHRoZW0gdG8gcmVzcGVjdCBhbmQgcmVmbGVjdCBsb2NhbCBjdWx0dXJhbCBub3JtcywgY3VzdG9tcywgc3R5bGlzdGljIHByZWZlcmVuY2VzLCBhbmQgbGVnYWwgY29uc2lkZXJhdGlvbnMuIE91ciBjb21wcmVoZW5zaXZlIGV2YWx1YXRpb24gZGVtb25zdHJhdGVzIHRoYXQgU2VhTExNLTEzYiBtb2RlbHMgZXhoaWJpdCBzdXBlcmlvciBwZXJmb3JtYW5jZSBhY3Jvc3MgYSB3aWRlIHNwZWN0cnVtIG9mIGxpbmd1aXN0aWMgdGFza3MgYW5kIGFzc2lzdGFudC1zdHlsZSBpbnN0cnVjdGlvbi1mb2xsb3dpbmcgY2FwYWJpbGl0aWVzIHJlbGF0aXZlIHRvIGNvbXBhcmFibGUgb3Blbi1zb3VyY2UgbW9kZWxzLiBNb3Jlb3ZlciwgdGhleSBvdXRwZXJmb3JtIENoYXRHUFQtMy41IGluIG5vbi1MYXRpbiBsYW5ndWFnZXMsIHN1Y2ggYXMgVGhhaSwgS2htZXIsIExhbywgYW5kIEJ1cm1lc2UsIGJ5IGxhcmdlIG1hcmdpbnMgd2hpbGUgcmVtYWluaW5nIGxpZ2h0d2VpZ2h0IGFuZCBjb3N0LWVmZmVjdGl2ZSB0byBvcGVyYXRlLiIsLCxPcGVuIHdlaWdodHMgKHVucmVzdHJpY3RlZCksQ2hpbmEsR2VtbWEgN0IsLCwsLDIwMjUtMTEtMjggMTE6NTM6NDQrMDA6MDAsLCwsLCxJbmR1c3RyeSwsLCwsLCwsLCwsLCwsLCwsLFllcwpBemVyb0dQVCwiU3BlZWNoLE11bHRpbW9kYWwsTGFuZ3VhZ2UiLCJJbWFnZSBjYXB0aW9uaW5nLFNwZWVjaC10by10ZXh0LENoYXQsTGFuZ3VhZ2UgbW9kZWxpbmcvZ2VuZXJhdGlvbixRdWVzdGlvbiBhbnN3ZXJpbmcsQ29kZSBnZW5lcmF0aW9uIixTb3VuZEFJLCwyMDIzLTEyLTAxLCJTb3VuZEFJIGxhdW5jaGVzIHByaXZhdGUgZGVwbG95bWVudCBzb2x1dGlvbiBmb3IgbGFyZ2UgbW9kZWxzLCB3aXRoIDEwIEdQVXMgYW5kIDgwMEdCIG9mIG1lbW9yeSBvbiBhIHNpbmdsZSBtYWNoaW5lIHNpZ25pZmljYW50bHkgYWNjZWxlcmF0aW5nIHRoZSBzcGVlZCBvZiBodW5kcmVkcyBvZiBiaWxsaW9ucyBvZiBtb2RlbHMuIixodHRwczovL3dlYi5hcmNoaXZlLm9yZy93ZWIvMjAyNTA5MTgwOTA5MTEvaHR0cHM6Ly96aHVhbmxhbi56aGlodS5jb20vcC82MzYzOTM4OTMsLCwsMTAwMDAwMDAwMDAwLjAsMTAwQiwsLCwsLCxOVklESUEgQTgwMCBQQ0llLCxDb25maWRlbnQsIkJhc2VkIG9uIEh1bWFuLWNvbXB1dGVyIGludGVyYWN0aW9uICBXaXRoIHRoZSBsb25nLXRlcm0gYWNjdW11bGF0aW9uIG9mIGNoYXRib3RzIGluIHRoZSBmaWVsZCwgZXNwZWNpYWxseSBjaGF0Ym90cywgU2hlbmd6aGkgaGFzIGZ1bGx5IHVwZ3JhZGVkIHRoZSBtdWx0aS1za2lsbGVkIGRpYWxvZ3VlIG1vZGVsIHRoYXQgaW50ZWdyYXRlcyBuYXR1cmFsIGxhbmd1YWdlIHByb2Nlc3NpbmcgYW5kIGtub3dsZWRnZSBncmFwaHMgaW50byB0aGUgQXplcm9HUFQgb25lLWVsZW1lbnQgbW9kZWwsIHByb3ZpZGluZyBpbmR1c3RyeSB1c2VycyB3aXRoIHNlY3VyZSBwcml2YXRpemF0aW9uIGRlcGxveW1lbnQgYW5kIGNyZWRpYmxlIGluZHVzdHJ5IHRyYWluaW5nLCBwcm9mZXNzaW9uYWwgZ2VuZXJhdGl2ZSByZWFzb25pbmcgc29sdXRpb25zLiBJbmR1c3RyeSB1c2VycyBjYW4gY3VzdG9taXplIGFuZCB0cmFpbiBpbmR1c3RyeSB2ZXJ0aWNhbCBtb2RlbHMgb2YgMSBiaWxsaW9uIHRvIDE4MCBiaWxsaW9uIGFjY29yZGluZyB0byB0aGVpciBvd24gZGF0YSBzY2FsZSBhbmQgYXBwbGljYXRpb24gc2NlbmFyaW9zLCB3aGljaCBjYW4gbm90IG9ubHkgaW1wcm92ZSB0aGUgaW5kdXN0cnkga25vd2xlZGdlIGFjY3VyYWN5IG9mIGxhcmdlIG1vZGVscywgYnV0IGFsc28gZW5zdXJlIHVzZXIgcHJpdmFjeSBhbmQgZGF0YSBzZWN1cml0eSBpbiB0aGUgcHJpdmF0ZSBkb21haW4sIGFuZCBhdm9pZCBHZW5lcmF0aXZlIEFJIHRlY2hub2xvZ3kgIElzc3VlcyBzdWNoIGFzIHZhbHVlIGRpc2NyaW1pbmF0aW9uIGFuZCBrbm93bGVkZ2UgdG94aWNpdHkuIEluIG9yZGVyIHRvIG1lZXQgdGhlIHBlcnNvbmFsaXplZCBuZWVkcyBvZiB1c2VycyBvZiBkaWZmZXJlbnQgc2l6ZXMgaW4gZGlmZmVyZW50IGluZHVzdHJpZXMsIGhlbHAgcGFydG5lcnMgdXNlIGxhcmdlIG1vZGVscyB0byBhY2NlbGVyYXRlIGJ1c2luZXNzIGJyZWFrdGhyb3VnaHMsIGFuZCBzZWl6ZSB0aGUgb3Bwb3J0dW5pdHkgZGl2aWRlbmRzIG9mIHRlY2hub2xvZ3kgYW5kIGJ1c2luZXNzIGludGVncmF0aW9uLCBTaGVuZ3poaSBwcm92aWRlcyBpbmR1c3RyeSBsYXJnZSBtb2RlbCBjdXN0b21pemF0aW9uIGFuZCBob3N0aW5nIHNvbHV0aW9ucyBzdGFydGluZyBmcm9tIDEwMCwwMDAgeXVhbiwgYW5kIE9wZW4gdHJpYWwgYW5kIHByZWZlcmVudGlhbCBzdWJzY3JpcHRpb24gZm9yIFhpYW95aSBXcml0aW5nIGFuZCBYaWFveWkgT2ZmaWNlIHNlcmllcy4iLCwsVW5yZWxlYXNlZCxDaGluYSwsLCwsLDIwMjUtMTEtMjggMTE6NTM6NDQrMDA6MDAsLCwsLCxJbmR1c3RyeSwsLCwsLCwsLCwsLCwsLCwsLE5vClF3ZW4tNzJCLExhbmd1YWdlLCJDaGF0LENvZGUgZ2VuZXJhdGlvbixMYW5ndWFnZSBtb2RlbGluZy9nZW5lcmF0aW9uLFF1ZXN0aW9uIGFuc3dlcmluZyIsQWxpYmFiYSwiSmluemUgQmFpLCBTaHVhaSBCYWksIFl1bmZlaSBDaHUsIFpleXUgQ3VpLCBL</x:v>
      </x:c>
    </x:row>
    <x:row r="150" ht="18" customHeight="1">
      <x:c r="A150" s="17" t="n">
        <x:v>145</x:v>
      </x:c>
      <x:c r="B150" s="17" t="n">
        <x:v>310</x:v>
      </x:c>
      <x:c r="C150" s="160" t="str">
        <x:v>YWkgRGFuZywgWGlhb2RvbmcgRGVuZywgWWFuZyBGYW4sIFdlbmJpbiBHZSwgWXUgSGFuLCBGZWkgSHVhbmcsIEJpbnl1YW4gSHVpLCBMdW8gSmksIE1laSBMaSwgSnVueWFuZyBMaW4sIFJ1bmppIExpbiwgRGF5aWhlbmcgTGl1LCBHYW8gTGl1LCBDaGVuZ3FpYW5nIEx1LCBLZW1pbmcgTHUsIEppYW54aW4gTWEsIFJ1aSBNZW4sIFhpbmd6aGFuZyBSZW4sIFh1YW5jaGVuZyBSZW4sIENodWFucWkgVGFuLCBTaW5hbiBUYW4sIEppYW5ob25nIFR1LCBQZW5nIFdhbmcsIFNoaWppZSBXYW5nLCBXZWkgV2FuZywgU2hlbmdndWFuZyBXdSwgQmVuZmVuZyBYdSwgSmluIFh1LCBBbiBZYW5nLCBIYW8gWWFuZywgSmlhbiBZYW5nLCBTaHVzaGVuZyBZYW5nLCBZYW5nIFlhbywgQm93ZW4gWXUsIEhvbmd5aSBZdWFuLCBaaGVuZyBZdWFuLCBKaWFud2VpIFpoYW5nLCBYaW5neHVhbiBaaGFuZywgWWljaGFuZyBaaGFuZywgWmhlbnJ1IFpoYW5nLCBDaGFuZyBaaG91LCBKaW5ncmVuIFpob3UsIFhpYW9odWFuIFpob3UsIFRpYW5oYW5nIFpodSIsMjAyMy0xMS0zMCwsaHR0cHM6Ly9odWdnaW5nZmFjZS5jby9Rd2VuL1F3ZW4tNzJCLCxTT1RBIGltcHJvdmVtZW50LCJTT1RBIG9uIHNldmVyYWwgQ2hpbmVzZSBiZW5jaG1hcmtzLCB3aXRoIGhpZ2hlc3QgYXZlcmFnZSByYXRpbmcgb3ZlcmFsbCBmb3IgQ2hpbmVzZSBiZW5jaG1hcmtzOgoKaHR0cHM6Ly9vcGVuY29tcGFzcy5vcmcuY24vbGVhZGVyYm9hcmQtbGxtCgoiInNpZ25pZmljYW50bHkgc3VycGFzc2VzIGV4aXN0aW5nIG9wZW4tc291cmNlIG1vZGVscyBvbiBtdWx0aXBsZSBDaGluZXNlIGFuZCBFbmdsaXNoIGRvd25zdHJlYW0gZXZhbHVhdGlvbiB0YXNrcyAoaW5jbHVkaW5nIGNvbW1vbnNlbnNlLCByZWFzb25pbmcsIGNvZGUsIG1hdGhlbWF0aWNzLCBldGMuKSIiCgpJIGhhdmVuJ3QgZm91bmQgY29uZmlybWF0aW9ucyBvZiBpdCBiZWluZyBhYnNvbHV0ZSBTT1RBIG9uIGFueSBwYXJ0aWN1bGFyIGJlbmNobWFya3MsIG9ubHkgYW1vbmcgc2ltaWxhcmx5IHNpemVkIG1vZGVscyIsNzIwMDAwMDAwMDAuMCw3MkIsMS4zZSsyNCwiNzIgYmlsbGlvbiBwYXJhbXMsIDMgdHJpbGxpb24gdG9rZW5zCjcyYiAqIDNUICogNiA9IDEuM2UyNCIsMzAwMDAwMDAwMDAwMCxBc3N1bWluZyBub3QgdHJhaW5lZCBmb3IgbXVsdGlwbGUgZXBvY2hzLiwsLCwsQ29uZmlkZW50LCJRd2VuLTcyQiBpcyB0aGUgNzJCLXBhcmFtZXRlciB2ZXJzaW9uIG9mIHRoZSBsYXJnZSBsYW5ndWFnZSBtb2RlbCBzZXJpZXMsIFF3ZW4gKGFiYnIuIFRvbmd5aSBRaWFud2VuKSwgcHJvcG9zZWQgYnkgQWxpYmFiYSBDbG91ZC4gUXdlbi03MkIgaXMgYSBUcmFuc2Zvcm1lci1iYXNlZCBsYXJnZSBsYW5ndWFnZSBtb2RlbCwgd2hpY2ggaXMgcHJldHJhaW5lZCBvbiBhIGxhcmdlIHZvbHVtZSBvZiBkYXRhLCBpbmNsdWRpbmcgd2ViIHRleHRzLCBib29rcywgY29kZXMsIGV0Yy4gQWRkaXRpb25hbGx5LCBiYXNlZCBvbiB0aGUgcHJldHJhaW5lZCBRd2VuLTcyQiwgd2UgcmVsZWFzZSBRd2VuLTcyQi1DaGF0LCBhIGxhcmdlLW1vZGVsLWJhc2VkIEFJIGFzc2lzdGFudCwgd2hpY2ggaXMgdHJhaW5lZCB3aXRoIGFsaWdubWVudCB0ZWNobmlxdWVzLiIsLCxPcGVuIHdlaWdodHMgKHJlc3RyaWN0ZWQgdXNlKSxDaGluYSwsLCwsLDIwMjUtMTEtMjggMTE6NTM6NDQrMDA6MDAsLCJUaGUgcGFwZXIgZG9lcyBub3QgbWVudGlvbiBhbnkgaGFyZHdhcmUsIEdQVXMgb3IgYW55IGluZm9ybWF0aW9uIHJlZ2FyZGluZyB0aGUgaGFyZHdhcmUgdXNlZC4iLCw0MDAwMDAwLjAsIlRhYmxlIDEgaHR0cHM6Ly9hcnhpdi5vcmcvYWJzLzIzMDkuMTY2MDkKKHRoaXMgaXMgdW5jZXJ0YWluIGJlY2F1c2UgdGhpcyB0YWJsZSBvbmx5IGxpc3RzIHNpemVzIHVwIHRvIDE0Qi4gNzJCIHdhcyByZWxlYXNlZCBhZnRlciB0aGUgcGFwZXIpIixJbmR1c3RyeSwsLDQuMTEwOTZlKzI0LCxVbnJlbGVhc2VkLCJ1cCB0byAxMDBtIGFjdGl2ZSB1c2VyczoKaHR0cHM6Ly9naXRodWIuY29tL1F3ZW5MTS9Rd2VuL2Jsb2IvbWFpbi9Ub25neWklMjBRaWFud2VuJTIwTElDRU5TRSUyMEFHUkVFTUVOVCIsVHJ1ZSwsLEJGMTYsLCxPcGVyYXRpb24gY291bnRpbmcsLCwsLFllcwpHcmFuaXRlIDEzQixMYW5ndWFnZSwiQ2hhdCxMYW5ndWFnZSBtb2RlbGluZy9nZW5lcmF0aW9uLFF1ZXN0aW9uIGFuc3dlcmluZyxUZXh0IHN1bW1hcml6YXRpb24iLElCTSwsMjAyMy0xMS0zMCxHcmFuaXRlIEZvdW5kYXRpb24gTW9kZWxzLGh0dHBzOi8vd3d3LmlibS5jb20vZG93bmxvYWRzL2Nhcy9YOVc0TzZCTSwsLCJQb3NzaWJsZSBzaWduaWZpY2FudCB1c2UgLSBpdCBpcyAob25lIG9mKSB0aGUgZm91bmRhdGlvbiBtb2RlbHMgYmVoaW5kIElCTSdzICIid2F0c29ueCIiIHByb2R1Y3QsIGFsb25nc2lkZSBvcGVuIG1vZGVscyBsaWtlIExsYW1hIDIKCmh0dHBzOi8vd3d3LmlibS5jb20vcHJvZHVjdHMvd2F0c29ueC1haSIsMTMwMDAwMDAwMDAuMCwxMyBiaWxsaW9uLDIuNDRlKzIzLCJFc3RpbWF0ZSB1c2luZyBoYXJkd2FyZToKCiIiR3Jhbml0ZS4xM2IudjEgdXNlZCAyNTYgQTEwMCBHUFVzIGZvciAxMDU2IGhvdXJzIGFuZCAxMjAgVEZMT1BzLgpHcmFuaXRlLjEzYi52MiB3YXMgdHJhaW5lZCBvbiB0aGUgc2FtZSBpbmZyYXN0cnVjdHVyZSBmb3IgYW4KYWRkaXRpb25hbCAxMTUyIGhvdXJzIHdpdGggMTIwIFRGTE9QUywgYnJpbmdpbmcgdGhlIHRvdGFsIHRvCjIyMDggaG91cnMiIgoKU2VlbXMgbGlrZSAxMjAgVEZMT1BTIGlzIHRoZSBvdXRwdXQgcGVyIEdQVSBhZnRlciB1dGlsaXphdGlvbiwgdGhvdWdoIHRoZXkgZG9uJ3QgZXhwbGljaXRseSBleHBsYWluIHRoYXQgcGFydC4gVGhhdCdzIDM4JSB1dGlsaXphdGlvbi4KCjI1NiAqIDIyMDggKiAzNjAwICogMTIwIFRGTE9QUyA9IDIuNDRlMjMKClVzaW5nIDZORDoKCiIiVGhlIHNlY29uZCB2ZXJzaW9uIG9mIHRoZSBncmFuaXRlLjEzYiBtb2RlbHMgbGV2ZXJhZ2VzIGFuIHVwZGF0ZWQgYmFzZSBtb2RlbCB0cmFpbmVkIG9uIDIuNVQgdHJpbGxpb24gdG9rZW5zLiIiCgoiIlRoZSBncmFuaXRlLjEzYi52MSBiYXNlIG1vZGVsIGlzIHRyYWluZWQgZm9yIDMwMEsgaXRlcmF0aW9ucywKd2l0aCBhIGJhdGNoIHNpemUgb2YgNE0gdG9rZW5zLCBmb3IgYSB0b3RhbCBvZiAxLjI1IHRyaWxsaW9uCjUgdG9rZW5zLiBUaGUgZ3Jhbml0ZS4xM2IudjIgYmFzZSBtb2RlbCBjb250aW51ZWQgcHJlLXRyYWluaW5nCm9uIHRvcCBvZiB0aGUgZ3Jhbml0ZS4xM2IudjEgY2hlY2twb2ludCBmb3IgYW4gYWRkaXRpb25hbCAzMDBLCml0ZXJhdGlvbnMgYW5kIGEgdG90YWwgb2YgMi41IHRyaWxsaW9uIHRva2Vucy4iIgoKMi41VCAqIDEzQiAqIDYgPSAxLjk1ZTIzIiwyNTAwMDAwMDAwMDAwLCIyLjVUIHRva2VucywgMS44NzVUIHdvcmRzIGF0IDAuNzUgd29yZHMvdG9rZW4KCmh0dHBzOi8vd3d3LmlibS5jb20vZG9jcy9lbi9jbG91ZC1wYWtzL2NwLWRhdGEvNS4wLng/dG9waWM9bW9kZWxzLWdyYW5pdGUtMTNiLWNoYXQtdjItbW9kZWwtY2FyZCIsMjIwOC4wLCIiIkdyYW5pdGUuMTNiLnYxIHVzZWQgMjU2IEExMDAgR1BVcyBmb3IgMTA1NiBob3VycyBhbmQgMTIwIFRGTE9Qcy4gR3Jhbml0ZS4xM2IudjIgd2FzIHRyYWluZWQgb24gdGhlIHNhbWUgaW5mcmFzdHJ1Y3R1cmUgZm9yIGFuCmFkZGl0aW9uYWwgMTE1MiBob3VycyB3aXRoIDEyMCBURkxPUFMsIGJyaW5naW5nIHRoZSB0b3RhbCB0bwoyMjA4IGhvdXJzIiIiLE5WSURJQSBBMTAwLCxMaWtlbHksIldlIGludHJvZHVjZSB0aGUgR3Jhbml0ZSBzZXJpZXMgb2YgZGVjb2Rlci1vbmx5IGZvdW5kYXRpb24gbW9kZWxzIGZvciBnZW5lcmF0aXZlIGFydGlmaWNpYWwgaW50ZWxsaWdlbmNlIChBSSkgdGFza3MgdGhhdCBhcmUgcmVhZHkgZm9yIGVudGVycHJpc2UgdXNlLiBXZSByZXBvcnQgb24gdGhlIGFyY2hpdGVjdHVyZSwgY2FwYWJpbGl0aWVzLCB1bmRlcmx5aW5nIGRhdGEgYW5kIGRhdGEgZ292ZXJuYW5jZSwgdHJhaW5pbmcgYWxnb3JpdGhtcywgY29tcHV0ZSBpbmZyYXN0cnVjdHVyZSwgZW5lcmd5IGFuZCBjYXJib24gZm9vdHByaW50LAp0ZXN0aW5nIGFuZCBldmFsdWF0aW9uLCBzb2Npby10ZWNobmljYWwgaGFybXMgYW5kIG1pdGlnYXRpb25zLCBhbmQgdXNhZ2UgcG9saWNpZXMuIiwxLjAsLEFQSSBhY2Nlc3MsVW5pdGVkIFN0YXRlcyBvZiBBbWVyaWNhLCwsLCwsMjAyNS0xMS0yOCAxMTo1Mzo0NCswMDowMCwsLCwsLEluZHVzdHJ5LCwsLCxVbnJlbGVhc2VkLCxUcnVlLCwsLCwsIkhhcmR3YXJlLE9wZXJhdGlvbiBjb3VudGluZyIsLCwsLE5vCkNvaGVyZSBDb21tYW5kIExpZ2h0LExhbmd1YWdlLCJMYW5ndWFnZSBnZW5lcmF0aW9uLENoYXQsVGV4dCBzdW1tYXJpemF0aW9uLExhbmd1YWdlIG1vZGVsaW5nL2dlbmVyYXRpb24iLENvaGVyZSwsMjAyMy0xMS0zMCxDb2hlcmXigJlzIEVtYmVkIGFuZCBDb21tYW5kIExpZ2h0IE1vZGVscyB3aXRoIEZpbmUtdHVuaW5nIE5vdyBBdmFpbGFibGUgb24gQW1hem9uIEJlZHJvY2ssaHR0cHM6Ly90eHQuY29oZXJlLmNvbS9lbWJlZC1jb21tYW5kLWxpZ2h0LWZpbmUtdHVuaW5nLW9uLWFtYXpvbi1iZWRyb2NrLywsLCw2MDAwMDAwMDAwLjAsIjZCCgpodHRwczovL2F3cy5hbWF6b24uY29tL2JlZHJvY2svY29oZXJlLWNvbW1hbmQtZW1iZWQvIiwxLjAwMWUrMjIsImh0dHBzOi8vZG9jcy5jb2hlcmUuY29tL2RvY3MvZW52aXJvbm1lbnRhbC1pbXBhY3QKCjI3MDBrZyBDTzIgZXF1aXZhbGVudC4gQ29oZXJlIHVzZWQgdGhpcyBjYWxjdWxhdG9yOiBodHRwczovL21sY28yLmdpdGh1Yi5pby9pbXBhY3QvIAoKVGhpcyBjYWxjdWxhdG9yIGNsYWltcyB0aGF0IH40MDAwMCBUUFV2MyBob3VycyBjYXVzZXMgfjMwMDAga2cgQ08yIGVtaXNzaW9ucyBpbiB0aGUgIiJ1cy13ZXN0MSIiLCAiInVzLXdlc3QyIiIsIGFuZCAiInVzLXdlc3QzIiIgcmVnaW9ucy4gTm90IGNsZWFyIHdoYXQgcmVnaW9uIHRoZSBkYXRhIGNlbnRlciBDb2hlcmUgdXNlZCB3YXMgaW4uIEdvb2dsZSBoYXMgZGF0YSBjZW50ZXJzIGFyb3VuZCB0aGUgd29ybGQ7ICptb3N0KiByZWdpb25zIGFyZSBzaW1pbGFybHkgY2FyYm9uIGludGVuc2l2ZSBhcyB1cy13ZXN0IGJ1dCBub3J0aC1hbWVyaWNhLW5vcnRoZWFzdCBpcyAxMHggbGVzcyBjYXJib24gaW50ZW5zaXZlIGFuZCBzb3V0aCBBc2lhIGlzIDV4IG1vcmUgY2FyYm9uIGludGVuc2l2ZS4gU28gdGhlIGNhbGN1bGF0aW9uIGJlbG93IGNvdWxkIGJlIHF1aXRlIG9mZi4KCkNvaGVyZSBtb3N0IGxpa2VseSB1c2VkIFRQVXY0cywgd2hpY2ggdGhlIGNhbGN1bGF0b3IgZG9lcyBub3Qgc3VwcG9ydCwgd2hpY2ggc2VlbSB0byBiZSBtdWNoIG1vcmUgZWZmaWNpZW50ICgyLjd4IG1vcmUsIGFjY29yZGluZyB0byB0aGlzIGh0dHBzOi8vY2xvdWQuZ29vZ2xlLmNvbS9ibG9nL3RvcGljcy9zeXN0ZW1zL3RwdS12NC1lbmFibGVzLXBlcmZvcm1hbmNlLWVuZXJneS1hbmQtY28yZS1lZmZpY2llbmN5LWdhaW5zKQoKNDAwMDAgaG91cnMgKiAxMjMgdGVyYWZsb3BzICogMzYwMCAqIDAuMyB1dGlsaXphdGlvbiAqIDIuNyA9IDEuNGUyMgoKIiwsLCwsR29vZ2xlIFRQVSB2NCwsU3BlY3VsYXRpdmUsLCwsQVBJIGFjY2VzcyxDYW5hZGEsLCwsLCwyMDI1LTExLTI4IDExOjUzOjQ0KzAwOjAwLCwsLCwsSW5kdXN0cnksLCwsLFVucmVsZWFzZWQsLCwsLCwsLEhhcmR3YXJlLCwsLCxObwpHTm9NRSBmb3IgY3J5c3RhbCBkaXNjb3ZlcnksTWF0ZXJpYWxzIHNjaWVuY2UsQ3J5c3RhbCBkaXNjb3ZlcnksR29vZ2xlIERlZXBNaW5kLCJBbWlsIE1lcmNoYW50LCBTaW1vbiBCYXR6bmVyLCBTYW11ZWwgUy4gU2Nob2VuaG9seiwgTXVyYXRhaGFuIEF5a29sLCBHb3dvb24gQ2hlb24sIEVraW4gRG9ndXMgQ3VidWsiLDIwMjMtMTEtMjksU2NhbGluZyBkZWVwIGxlYXJuaW5nIGZvciBtYXRlcmlhbHMgZGlzY292ZXJ5LGh0dHBzOi8vd3d3Lm5hdHVyZS5jb20vYXJ0aWNsZXMvczQxNTg2LTAyMy0wNjczNS05LCxIaXN0b3JpY2FsIHNpZ25pZmljYW5jZSxFY29ub21pYyBpbXBhY3RzIGZyb20gZGV2ZWxvcG1lbnQgb2YgY29tbWVyY2lhbGx5IGFuZCBzb2NpYWxseSB2YWx1YWJsZSBwcm90ZWluIGRlc2lnbnMgYW5kIG1hdGVyaWFscywxNjI0MDAwMC4wLCIiIlRoZSBwcmV0cmFpbmVkIHBvdGVudGlhbCBoYXMgMTYuMjQgbWlsbGlvbiBwYXJhbWV0ZXJzLiIiClRoaXMgcmVmZXJzIHRvIHRoZSBHTm9NRSBuZXR3b3JrLCB3aGljaCBpcyBhICIiR2F1c3NpYW4gTmV0d29yayBNb2RlbCBvZiBFbmVyZ3kiIiBmb3IgcHJlZGljdGluZyBjcnlzdGFsIHBvdGVudGlhbCBlbmVyZ3kgb2YgbmV3IGNyeXN0YWxzLiIsLCJQcmV0cmFpbmluZyBpbnZvbHZlZCAzNi40M00gc3RlcHM6CiIiVGhlIGxlYXJuaW5nIHJhdGUgd2FzIGRlY3JlYXNlZCB0byBhIG5ldyB2YWx1ZSBvZiAy4oCJw5figIkxMOKIkjQgYWZ0ZXIgYXBwcm94aW1hdGVseSAyMyBtaWxsaW9uIHN0ZXBzLCB0byA14oCJw5figIkxMOKIkjUgYWZ0ZXIgYSBmdXJ0aGVyIGFwcHJveGltYXRlbHkgMTEgbWlsbGlvbiBzdGVwcyBhbmQgdGhlbiB0cmFpbmVkIGZvciBhIGZpbmFsIDIuNDMgbWlsbGlvbiBzdGVwcy4gVHJhaW5pbmcgd2FzIHBlcmZvcm1lZCBvbiBmb3VyIFRQVSB2MyBjaGlwcy4iIgoKIiJJbmZlcmVuY2Ugb24gYW4gQTEwMCBHUFUgb24gYSA1MC1hdG9tIHN5c3RlbSB0YWtlcyBhcHByb3hpbWF0ZWx5IDE04oCJbXMiIgozLjEyZTE0IEZMT1AvcyAqIDAuMDE0IHMgPSA0LjM2OGUxMiBGTE9QIHBlciA1MCBhdG9tIHN5c3RlbQoKQmF0Y2ggc2l6ZSB3YXMgMzIuIE11bHRpcGx5IGluZmVyZW5jZSBGTE9QcyBieSAzIHRvIGFjY291bnQgZm9yIGZvcndhcmQgYW5kIGJhY2t3YXJkIHBhc3NlcyBkdXJpbmcgdHJhaW5pbmcuCjMyICogNC4zNjhlMTIgKiAzNi40MyBtaWxsaW9uICogMyA9IDEuNTNlMjIKClRoaXMgc2VlbXMgaW1wbGF1c2libGUg4oCTIG9uIDQgVFBVdjMgY2hpcHMgdGhpcyB3b3VsZCB0YWtlCigxLjUzZTIyIC8gKDQgKiAxLjIzZTE0KSkgLyAoMzYwMCAqIDI0KSA9IDM2MCBkYXlzIiw2OTAwMCwiIiJJbml0aWFsIG1vZGVscyBhcmUgdHJhaW5lZCBvbiBhIHNuYXBzaG90IG9mIHRoZSBNYXRlcmlhbHMgUHJvamVjdCBmcm9tIDIwMTggb2YgYXBwcm94aW1hdGVseSA2OSwwMDAgbWF0ZXJpYWxzIiIiLCwsR29vZ2xlIFRQVSB2NCwsTGlrZWx5LCJOb3ZlbCBmdW5jdGlvbmFsIG1hdGVyaWFscyBlbmFibGUgZnVuZGFtZW50YWwgYnJlYWt0aHJvdWdocyBhY3Jvc3MgdGVjaG5vbG9naWNhbCBhcHBsaWNhdGlvbnMgZnJvbSBjbGVhbiBlbmVyZ3kgdG8gaW5mb3JtYXRpb24gcHJvY2Vzc2luZy4gRnJvbSBtaWNyb2NoaXBzIHRvIGJhdHRlcmllcyBhbmQgcGhvdG92b2x0YWljcywgZGlzY292ZXJ5IG9mIGlub3JnYW5pYyBjcnlzdGFscyBoYXMgYmVlbiBib3R0bGVuZWNrZWQgYnkgZXhwZW5zaXZlIHRyaWFsLWFuZC1lcnJvciBhcHByb2FjaGVzLiBDb25jdXJyZW50bHksIGRlZXAtbGVhcm5pbmcgbW9kZWxzIGZvciBsYW5ndWFnZSwgdmlzaW9uIGFuZCBiaW9sb2d5IGhhdmUgc2hvd2Nhc2VkIGVtZXJnZW50IHByZWRpY3RpdmUgY2FwYWJpbGl0aWVzIHdpdGggaW5jcmVhc2luZyBkYXRhIGFuZCBjb21wdXRhdGlvbi4gSGVyZSB3ZSBzaG93IHRoYXQgZ3JhcGggbmV0d29ya3MgdHJhaW5lZCBhdCBzY2FsZSBjYW4gcmVhY2ggdW5wcmVjZWRlbnRlZCBsZXZlbHMgb2YgZ2VuZXJhbGl6YXRpb24sIGltcHJvdmluZyB0aGUgZWZmaWNpZW5jeSBvZiBtYXRlcmlhbHMgZGlzY292ZXJ5IGJ5IGFuIG9yZGVyIG9mIG1hZ25pdHVkZS4gQnVpbGRpbmcgb24gNDgsMDAwIHN0YWJsZSBjcnlzdGFscyBpZGVudGlmaWVkIGluIGNvbnRpbnVpbmcgc3R1ZGllczE1LDE2LDE3LCBpbXByb3ZlZCBlZmZpY2llbmN5IGVuYWJsZXMgdGhlIGRpc2NvdmVyeSBvZiAyLjIgbWlsbGlvbiBzdHJ1Y3R1cmVzIGJlbG93IHRoZSBjdXJyZW50IGNvbnZleCBodWxsLCBtYW55IG9mIHdoaWNoIGVzY2FwZWQgcHJldmlvdXMgaHVtYW4gY2hlbWljYWwgaW50dWl0aW9uLiBPdXIgd29yayByZXByZXNlbnRzIGFuIG9yZGVyLW9mLW1hZ25pdHVkZSBleHBhbnNpb24gaW4gc3RhYmxlIG1hdGVyaWFscyBrbm93biB0byBodW1hbml0eS4gU3RhYmxlIGRpc2NvdmVyaWVzIHRoYXQgYXJlIG9uIHRoZSBmaW5hbCBjb252ZXggaHVsbCB3aWxsIGJlIG1hZGUgYXZhaWxhYmxlIHRvIHNjcmVlbiBmb3IgdGVjaG5vbG9naWNhbCBhcHBsaWNhdGlvbnMsIGFzIHdlIGRlbW9uc3RyYXRlIGZvciBsYXllcmVkIG1hdGVyaWFscyBhbmQgc29saWQtZWxlY3Ryb2x5dGUgY2FuZGlkYXRlcy4gT2YgdGhlIHN0YWJsZSBzdHJ1Y3R1cmVzLCA3MzYgaGF2ZSBhbHJlYWR5IGJlZW4gaW5kZXBlbmRlbnRseSBleHBlcmltZW50YWxseSByZWFsaXplZC4gVGhlIHNjYWxlIGFuZCBkaXZlcnNpdHkgb2YgaHVuZHJlZHMgb2YgbWlsbGlvbnMgb2YgZmlyc3QtcHJpbmNpcGxlcyBjYWxjdWxhdGlvbnMgYWxzbyB1bmxvY2sgbW9kZWxsaW5nIGNhcGFiaWxpdGllcyBmb3IgZG93bnN0cmVhbSBhcHBsaWNhdGlvbnMsIGxlYWRpbmcgaW4gcGFydGljdWxhciB0byBoaWdobHkgYWNjdXJhdGUgYW5kIHJvYnVzdCBsZWFybmVkIGludGVyYXRvbWljIHBvdGVudGlhbHMgdGhhdCBjYW4gYmUgdXNlZCBpbiBjb25kZW5zZWQtcGhhc2UgbW9sZWN1bGFyLWR5bmFtaWNzIHNpbXVsYXRpb25zIGFuZCBoaWdoLWZpZGVsaXR5IHplcm8tc2hvdCBwcmVkaWN0aW9uIG9mIGlvbmljIGNvbmR1Y3Rpdml0eS4iLDEwMDAuMCwsVW5yZWxlYXNlZCxVbml0ZWQgU3RhdGVzIG9mIEFtZXJpY2EsLCwsNC4wLCwyMDI1LTExLTI4IDExOjUzOjQ0KzAwOjAwLCwsLCwsSW5kdXN0cnksLCwsLFVucmVsZWFzZWQsLCwsLCwsMjY5Ni44MzQ0MDc4NTE1OTc1LCwsLCwsTm8KUFBMWC03MEItT25saW5lLExhbmd1YWdlLCJRdWVzdGlvbiBhbnN3ZXJpbmcsQ2hhdCxMYW5ndWFnZSBtb2RlbGluZy9nZW5lcmF0aW9uIixQZXJwbGV4aXR5LCJMYXVyZW4gWWFuZywgS2V2aW4gSHUsIEFhcmFzaCBIZXlkYXJpLCBHcmFkZXkgV2FuZywgRG1pdHJ5IFBlcnZ1a2hpbiwgTmlraGlsIFRob3RhLCBBbGV4YW5kciBZYXJhdHMsIE1heCBNb3Jvem92LCBEZW5pcyBZYXJhdHMiLDIwMjMtMTEtMjksSW50cm9kdWNpbmcgUFBMWCBPbmxpbmUgTExNcyAsaHR0cHM6Ly9ibG9nLnBlcnBsZXhpdHkuYWkvYmxvZy9pbnRyb2R1Y2luZy1wcGx4LW9ubGluZS1sbG1zLCxTaWduaWZpY2FudCB1c2UsIlByb2JhYmx5IHNpZ25pZmljYW50IHVzZTogIiJQZXJwbGV4aXR5LCB3aGljaCBoYXMganVzdCA0MSBlbXBsb3llZXMgYW5kIGlzIGJhc2VkIG91dCBvZiBhIHNoYXJlZCB3b3JraW5nIHNwYWNlIGluIFNhbiBGcmFuY2lzY28sIGhhcyAxMCBtaWxsaW9uIG1vbnRobHkgYWN0aXZlIHVzZXJzLCBhbiBpbXByZXNzaXZlIG51bWJlciBmb3IgYSB5b3VuZyBzdGFydC11cC4iIiBIb3dldmVyLCB0aGlzIGluY2x1ZGVzIGV2ZXJ5b25lIHdobyB1c2VzIFBlcnBsZXhpdHkncyBhcHAgd2hpY2ggYWxzbyB1c2VzIHRoaXJkIHBhcnR5IG1vZGVscyBsaWtlIEdQVC00LgoKaHR0cHM6Ly93d3cubnl0aW1lcy5jb20vMjAyNC8wMi8wMS90ZWNobm9sb2d5L3BlcnBsZXhpdHktc2VhcmNoLWFpLWdvb2dsZS5odG1sCgoiLDcwMDAwMDAwMDAwLjAsNzBCLCwsLCwsLCwsTGlrZWx5LCJXZeKAmXJlIGV4Y2l0ZWQgdG8gc2hhcmUgdHdvIG5ldyBQUExYIG1vZGVsczogcHBseC03Yi1vbmxpbmUgYW5kIHBwbHgtNzBiLW9ubGluZSEgT3VyIG9ubGluZSBtb2RlbHMgYXJlIGZvY3VzZWQgb24gZGVsaXZlcmluZyBoZWxwZnVsLCB1cC10by1kYXRlLCBhbmQgZmFjdHVhbCByZXNwb25zZXMsIGFuZCBhcmUgcHVibGljbHkgYXZhaWxhYmxlIHZpYSBwcGx4LWFwaSwgbWFraW5nIGl0IGEgZmlyc3Qtb2YtaXRzLWtpbmQgQVBJLiBwcGx4LTdiLW9ubGluZSBhbmQgcHBseC03MGItb25saW5lIGFyZSBhbHNvIGFjY2Vzc2libGUgdmlhIFBlcnBsZXhpdHkgTGFicywgb3VyIExMTSBwbGF5Z3JvdW5kLiIsLCxBUEkgYWNjZXNzLFVuaXRlZCBTdGF0ZXMgb2YgQW1lcmljYSxMbGFtYSAyLTcwQiwsIiIiRmluZS10dW5pbmc6IG91ciBQUExYIG1vZGVscyBoYXZlIGJlZW4gZmluZS10dW5lZCB0byBlZmZlY3RpdmVseSB1c2Ugc25pcHBldHMgdG8gaW5mb3JtIHRoZWlyIHJlc3BvbnNlcy4gVXNpbmcgb3VyIGluLWhvdXNlIGRhdGEgY29udHJhY3RvcnMsIHdlIGNhcmVmdWxseSBjdXJhdGUgaGlnaCBxdWFsaXR5LCBkaXZlcnNlLCBhbmQgbGFyZ2UgdHJhaW5pbmcgc2V0cyBpbiBvcmRlciB0byBhY2hpZXZlIGhpZ2ggcGVyZm9ybWFuY2Ugb24gdmFyaW91cyBheGVzIGxpa2UgaGVscGZ1bG5lc3MsIGZhY3R1YWxpdHksIGFuZCBmcmVzaG5lc3MuIE91ciBtb2RlbHMgYXJlIHJlZ3VsYXJseSBmaW5lLXR1bmVkIHRvIGNvbnRpbnVhbGx5IGltcHJvdmUgcGVyZm9ybWFuY2UuIiIiLCwsMjAyNS0xMS0yOCAxMTo1Mzo0NCswMDowMCwsLCwsLEluZHVzdHJ5LCwsLCxVbnJlbGVhc2VkLGh0dHBzOi8vZG9jcy5wZXJwbGV4aXR5LmFpL2hvbWUsLCwsLCwsLCwsLCxObwpBbWF6b24gVGl0YW4gVGV4dCBFeHByZXNzLExhbmd1YWdlLCJMYW5ndWFnZSBtb2RlbGluZy9nZW5lcmF0aW9uLFRleHQgc3VtbWFyaXphdGlvbixDaGF0LENvZGUgZ2VuZXJhdGlvbixSZXRyaWV2YWwtYXVnbWVudGVkIGdlbmVyYXRpb24sUXVlc3Rpb24gYW5zd2VyaW5nIixBbWF6b24sLDIwMjMtMTEtMjksIkFtYXpvbiBUaXRhbiBUZXh0IG1vZGVsc+KAlEV4cHJlc3MgYW5kIExpdGXigJRub3cgZ2VuZXJhbGx5IGF2YWlsYWJsZSBpbiBBbWF6b24gQmVkcm9jawoiLGh0dHBzOi8vYXdzLmFtYXpvbi5jb20vcnUvYWJvdXQtYXdzL3doYXRzLW5ldy8yMDIzLzExL2FtYXpvbi10aXRhbi1tb2RlbHMtZXhwcmVzcy1saXRlLWJlZHJvY2svLCwsLCwsLCwsLCwsLCxVbmtub3duLCJUaXRhbiBUZXh0IEV4cHJlc3Mg4oCTIFRpdGFuIFRleHQgRXhwcmVzcyBoYXMgYSBtYXhpbXVtIGNvbnRleHQgbGVuZ3RoIG9mIDgsMTkyIHRva2VucyBhbmQgaXMgaWRlYWwgZm9yIGEgd2lkZSByYW5nZSBvZiB0YXNrcywgc3VjaCBhcyBvcGVuLWVuZGVkIHRleHQgZ2VuZXJhdGlvbiBhbmQgY29udmVyc2F0aW9uYWwgY2hhdCwgYW5kIHN1cHBvcnQgd2l0aGluIFJldHJpZXZhbCBBdWdtZW50ZWQgR2VuZXJhdGlvbiAoUkFHKSB3b3Jr76yCb3dzLiIsLCxBUEkgYWNjZXNzLFVuaXRlZCBTdGF0ZXMgb2YgQW1lcmljYSwsLCwsLDIwMjUtMTEtMjggMTE6NTM6NDQrMDA6MDAsLCwsLCxJbmR1c3RyeSwsLCwsVW5yZWxlYXNlZCwsLCwsLCwsLCwsLCxObwpBbWF6b24gVGl0YW4gVGV4dCBMaXRlLExhbmd1YWdlLCJMYW5ndWFnZSBtb2RlbGluZy9nZW5lcmF0aW9uLFRleHQgc3VtbWFyaXphdGlvbixDaGF0LENvZGUgZ2VuZXJhdGlvbiIsQW1hem9uLCwyMDIzLTExLTI5LEFtYXpvbiBUaXRhbiBUZXh0IG1vZGVsc+KAlEV4cHJlc3MgYW5kIExpdGXigJRub3cgZ2VuZXJhbGx5IGF2YWlsYWJsZSBpbiBBbWF6b24gQmVkcm9jayxodHRwczovL2F3cy5hbWF6b24uY29tL3J1L2Fib3V0LWF3cy93aGF0cy1uZXcvMjAyMy8xMS9hbWF6b24tdGl0YW4tbW9kZWxzLWV4cHJlc3MtbGl0ZS1iZWRyb2NrLywsLCwsLCwsLCwsLCwsVW5rbm93biwiVGl0YW4gVGV4dCBMaXRlIOKAkyBUaXRhbiBUZXh0IExpdGUgaGFzIGEgbWF4aW11bSBjb250ZXh0IGxlbmd0aCBvZiA0LDA5NiB0b2tlbnMgYW5kIGlzIGEgcHJpY2UtcGVyZm9ybWFudCB2ZXJzaW9uIHRoYXQgaXMgaWRlYWwgZm9yIEVuZ2xpc2gtbGFuZ3VhZ2UgdGFza3MuIFRoZSBtb2RlbCBpcyBoaWdobHkgY3VzdG9taXphYmxlIGFuZCBjYW4gYmUgZmluZS10dW5lZCBmb3IgdGFza3Mgc3VjaCBhcyBhcnRpY2xlIHN1bW1hcml6YXRpb24gYW5kIGNvcHl3cml0aW5nLiIsLCxBUEkgYWNjZXNzLFVuaXRlZCBTdGF0ZXMgb2YgQW1lcmljYSwsLCwsLDIwMjUtMTEtMjggMTE6NTM6NDQrMDA6MDAsLCwsLCxJbmR1c3RyeSwsLCwsVW5yZWxlYXNlZCwsLCwsLCwsLCwsLCxObwoiTGxhbWEtMy1UYWl3YW4tNzBCCiIsTGFuZ3VhZ2UsIkNoYXQsTGFuZ3VhZ2UgbW9kZWxpbmcvZ2VuZXJhdGlvbixRdWVzdGlvbiBhbnN3ZXJpbmciLE5hdGlvbmFsIFRhaXdhbiBVbml2ZXJzaXR5LCJZZW4tVGluZyBMaW4sIFl1bi1OdW5nIENoZW4iLDIwMjMtMTEtMjksVGFpd2FuIExMTTogQnJpZGdpbmcgdGhlIExpbmd1aXN0aWMgRGl2aWRlIHdpdGggYSBDdWx0dXJhbGx5IEFsaWduZWQgTGFuZ3VhZ2UgTW9kZWwsaHR0cHM6Ly9hcnhpdi5vcmcvYWJzLzIzMTEuMTc0ODcsLCwsNzAwMDAwMDAwMDAuMCwsLCwzNTEwMDAwMDAwMCwiYXNzdW1pbmcgc2FtZSBhbW91bnQgb2YgdG9rZW5zIGFzIGRlc2NyaWJlZCBpbiB0aGUgY29ycmVzcG9uZGluZyBwYXBlciBmb3IgbGxhbWEyIGJhc2VkIHZlcnNpb246CnByZS10cmFpbmluZzoKMzUuMSBiaWxsaW9ucyB0b2tlbnMgKFRhYmxlIDEpIiwsImZvciBwcmV2aW91cyBsbGFtYTIgYmFzZWQgdmVyc2lvbnMsIHRoZXkgcmVwb3J0ICIiQWxsIGV4cGVyaW1lbnRzIHdlcmUgY29uZHVjdGVkIG9uIHVwIHRvIDQ4CkgxMDBzIHVzaW5nIGJmbG9hdDE2IHByZWNpc2lvbi4iIiIsTlZJRElBIEgxMDAgU1hNNSA4MEdCLCxMaWtlbHksIkluIHRoZSByZWFsbSBvZiBsYW5ndWFnZSBtb2RlbHMsIHRoZSBudWFuY2VkIGxpbmd1aXN0aWMgYW5kIGN1bHR1cmFsIGludHJpY2FjaWVzIG9mIFRyYWRpdGlvbmFsIENoaW5lc2UsIGFzIHNwb2tlbiBpbiBUYWl3YW4sIGhhdmUgYmVlbiBsYXJnZWx5IG92ZXJsb29rZWQuIFRoaXMgcGFwZXIgaW50cm9kdWNlcyBUYWl3YW4gTExNLCBhIHBpb25lZXJpbmcgTGFyZ2UgTGFuZ3VhZ2UgTW9kZWwgdGhhdCBzcGVjaWZpY2FsbHkgY2F0ZXJzIHRvIHRoZSBUcmFkaXRpb25hbCBDaGluZXNlIGxhbmd1YWdlLCB3aXRoIGEgZm9jdXMgb24gdGhlIHZhcmlhbnQgdXNlZCBpbiBUYWl3YW4uIExldmVyYWdpbmcgYSBjb21wcmVoZW5zaXZlIHByZXRyYWluaW5nIGNvcnB1cyBhbmQgaW5zdHJ1Y3Rpb24tZmluZXR1bmluZyBkYXRhc2V0cywgd2UgaGF2ZSBkZXZlbG9wZWQgYSBtb2RlbCB0aGF0IG5vdCBvbmx5IHVuZGVyc3RhbmRzIHRoZSBjb21wbGV4aXRpZXMgb2YgVHJhZGl0aW9uYWwgQ2hpbmVzZSBidXQgYWxzbyBlbWJvZGllcyB0aGUgY3VsdHVyYWwgY29udGV4dCBvZiBUYWl3YW4uIFRhaXdhbiBMTE0gcmVwcmVzZW50cyB0aGUgZmlyc3Qgb2YgaXRzIGtpbmQsIGEgbW9kZWwgdGhhdCBpcyBub3Qgb25seSBsaW5ndWlzdGljYWxseSBhY2N1cmF0ZSBidXQgYWxzbyBjdWx0dXJhbGx5IHJlc29uYW50IHdpdGggaXRzIHVzZXIgYmFzZS4gT3VyIGV2YWx1YXRpb25zIGRlbW9uc3RyYXRlIHRoYXQgVGFpd2FuIExMTSBhY2hpZXZlcyBzdXBlcmlvciBwZXJmb3JtYW5jZSBpbiB1bmRlcnN0YW5kaW5nIGFuZCBnZW5lcmF0aW5nIFRyYWRpdGlvbmFsIENoaW5lc2UgdGV4dCwgb3V0cGVyZm9ybWluZyBleGlzdGluZyBtb2RlbHMgdGhhdCBhcmUgcHJlZG9taW5hbnRseSB0cmFpbmVkIG9uIFNpbXBsaWZpZWQgQ2hpbmVzZSBvciBFbmdsaXNoLiBUaGUgb3Blbi1zb3VyY2UgcmVsZWFzZSBvZiBUYWl3YW4gTExNIGludml0ZXMgY29sbGFib3JhdGlvbiBhbmQgZnVydGhlciBpbm5vdmF0aW9uLCBlbnN1cmluZyB0aGF0IHRoZSBsaW5ndWlzdGljIGRpdmVyc2l0eSBvZiBDaGluZXNlIHNwZWFrZXJzIGlzIGVtYnJhY2VkIGFuZCB3ZWxsLXNlcnZlZC4gVGhlIG1vZGVsLCBkYXRhc2V0cywgYW5kIGZ1cnRoZXIgcmVzb3VyY2VzIGFyZSBtYWRlIHB1YmxpY2x5IGF2YWlsYWJsZSB0byBmb3N0ZXIgb25nb2luZyByZXNlYXJjaCBhbmQgZGV2ZWxvcG1lbnQgaW4gdGhpcyBmaWVsZC4iLCwsT3BlbiB3ZWlnaHRzIChyZXN0cmljdGVkIHVzZSksVGFpd2FuLExsYW1hIDMtNzBCLDEuNDc0MmUrMjIsIjYgRkxPUCAvIHBhcmFtZXRlciAvIHRva2VuICogNzAgKiAxMF45IHBhcmFtZXRlcnMgKiAzNS4xICogMTBeOSB0b2tlbnMgWyIiTGlrZWx5IiIgY29uZmlkZW5jZSwgc2VlIGRhdGFzZXQgc2l6ZSBub3Rlc10gPSAxLjQ3NDJlKzIyIEZMT1AiLDQ4LjAsLDIwMjUtMTEtMjggMTE6NTM6NDQrMDA6MDAsLCwsMjAwMDAwMC4wLCIiIkJhdGNoIHNpemU6IDJNIHRva2VucyBwZXIgc3RlcCIiIixBY2FkZW1pYSwsLCwsVW5yZWxlYXNlZCwiYXBhY2hlIDIuMCAoSSBkb24ndCBzZWUgdHJhaW5pbmcgY29kZSBoZXJlKQpodHRwczovL2dpdGh1Yi5jb20vTWl1TGFiL1RhaXdhbi1MTE0KCmxsYW1hIDMgbGljZW5zZQpodHRwczovL2h1Z2dpbmdmYWNlLmNvL3llbnRpbmdsaW4vTGxhbWEtMy1UYWl3YW4tNzBCLUluc3RydWN0IiwsLCxCRjE2LCw2NjYyNy42NzM2MDU3NDUzNCxPcGVyYXRpb24gY291bnRpbmcseWVudGluZ2xpbiwsLCxZZXMKU0QtVHVyYm8sSW1hZ2UgZ2VuZXJhdGlvbiwiVGV4dC10by1pbWFnZSxJbWFnZSBnZW5lcmF0aW9uIixTdGFiaWxpdHkgQUksIkF4ZWwgU2F1ZXIsIERvbWluaWsgTG9yZW56LCBBbmRyZWFzIEJsYXR0bWFubiwgUm9iaW4gUm9tYmFjaCIsMjAyMy0xMS0yOCxBZHZlcnNhcmlhbCBEaWZmdXNpb24gRGlzdGlsbGF0aW9uLGh0dHBzOi8vaHVnZ2luZ2ZhY2UuY28vc3RhYmlsaXR5YWkvc2QtdHVyYm8sLCwsLFNELVR1cmJvIGlzIGEgZGlzdGlsbGVkIHZlcnNpb24gb2YgU3RhYmxlIERpZmZ1c2lvbiAyLjEsLCwsLCwsLCxVbmtub3duLCJTRC1UdXJibyBpcyBhIGRpc3RpbGxlZCB2ZXJzaW9uIG9mIFN0YWJsZSBEaWZmdXNpb24gMi4xLCB0cmFpbmVkIGZvciByZWFsLXRpbWUgc3ludGhlc2lzLiBTRC1UdXJibyBpcyBiYXNlZCBvbiBhIG5vdmVsIHRyYWluaW5nIG1ldGhvZCBjYWxsZWQgQWR2ZXJzYXJpYWwgRGlmZnVzaW9uIERpc3RpbGxhdGlvbiAoQUREKSAoc2VlIHRoZSB0ZWNobmljYWwgcmVwb3J0KSwgd2hpY2ggYWxsb3dzIHNhbXBsaW5nIGxhcmdlLXNjYWxlIGZvdW5kYXRpb25hbCBpbWFnZSBkaWZmdXNpb24gbW9kZWxzIGluIDEgdG8gNCBzdGVwcyBhdCBoaWdoIGltYWdlIHF1YWxpdHkuIFRoaXMgYXBwcm9hY2ggdXNlcyBzY29yZSBkaXN0aWxsYXRpb24gdG8gbGV2ZXJhZ2UgbGFyZ2Utc2NhbGUgb2ZmLXRoZS1zaGVsZiBpbWFnZSBkaWZmdXNpb24gbW9kZWxzIGFzIGEgdGVhY2hlciBzaWduYWwgYW5kIGNvbWJpbmVzIHRoaXMgd2l0aCBhbiBhZHZlcnNhcmlhbCBsb3NzIHRvIGVuc3VyZSBoaWdoIGltYWdlIGZpZGVsaXR5IGV2ZW4gaW4gdGhlIGxvdy1zdGVwIHJlZ2ltZSBvZiBvbmUgb3IgdHdvIHNhbXBsaW5nIHN0ZXBzLiIsLCxPcGVuIHdlaWdodHMgKG5vbi1jb21tZXJjaWFsKSxVbml0ZWQgS2luZ2RvbSBvZiBHcmVhdCBCcml0YWluIGFuZCBOb3J0aGVybiBJcmVsYW5kLFN0YWJsZSBEaWZmdXNpb24gMi4xLCwsLCwyMDI1LTExLTI4IDExOjUzOjQ0KzAwOjAwLCwsLCwsSW5kdXN0cnksLCwsLFVucmVsZWFzZWQsImh0dHBzOi8vaHVnZ2luZ2ZhY2UuY28vc3RhYmlsaXR5YWkvc2QtdHVyYm8KY29tbWVyY2lhbCB1c2FnZSByZXF1aXJlcyBzZXBhcmF0ZSBsaWNlbnNlIiwsLCwsLCwsc3RhYmlsaXR5YWksLCwsWWVzCll1YW4gMi4wLExhbmd1YWdlLCJMYW5ndWFnZSBtb2RlbGluZy9nZW5lcmF0aW9uLFRyYW5zbGF0aW9uLENvZGUgZ2VuZXJhdGlvbiIsSW5zcHVyLCJTaGFvaHVhIFd1LCBYdWRvbmcgWmhhbywgU2hlbmxpbmcgV2FuZywgSmlhbmdhbmcgTHVvLCBMaW5nanVuIExpLCBYaSBDaGVuLCBCaW5nIFpoYW8sIFdlaSBXYW5nLCBUb25nIFl1LCBSb25nZ3VvIFpoYW5nLCBKaWFodWEgWmhhbmcsIENoYW8gV2FuZyIsMjAyMy0xMS0yNyxZVUFOIDIuMDogQSBMYXJnZSBMYW5ndWFnZSBNb2RlbCB3aXRoIExvY2FsaXplZCBGaWx0ZXJpbmctYmFzZWQgQXR0ZW50aW9uLGh0dHBzOi8vYXJ4aXYub3JnL2Ficy8yMzExLjE1Nzg2djEsLCwsMTAyNjAwMDAwMDAwLjAsMTAyLjYgYmlsbGlvbiwxLjc4ZSsyMywiVHJhaW5lZCBvbiAyODhCIHRva2VucwoKNioxMDIuNmIqMjg4YiA9IDEuNzhlMjMiLCwiTW9zdCBsaWtlbHkgdGhlIDI4OEIgdG9rZW5zIGRvIG5vdCByZXByZXNlbnQgbXVsdGlwbGUgZXBvY2hzLiBBcyBhIHNlbnNlIGNoZWNrLCBUYWJsZSAyIGFwcGVhcnMgdG8gaW5kaWNhdGUgdGhhdCA1LjczJSBvZiBwcmUtdHJhaW5pbmcgdG9rZW5zIGNvbWUgZnJvbSBzeW50aGV0aWNhbGx5IGdlbmVyYXRlZCB0ZXh0IG91dHB1dCBieSBHUFQtMy41LiBJZiB0aGUgZnVsbCB0cmFpbmluZyBjb3JwdXMgaXMgMjg4QiB0b2tlbnMsIHRoaXMgd291bGQgaW1wbHkgfiQyNGsgaW4gQVBJIGNvc3RzIGF0ICQxLjUwLzFNIHRva2VucyB0byBnZW5lcmF0ZSB0aGUgZGF0YSwgd2hpY2ggc2VlbXMgcGxhdXNpYmxlLiIsLCwsLENvbmZpZGVudCwiSW4gdGhpcyB3b3JrLCB0aGUgTG9jYWxpemVkIEZpbHRlcmluZy1iYXNlZCBBdHRlbnRpb24gKExGQSkgaXMgaW50cm9kdWNlZCB0byBpbmNvcnBvcmF0ZSBwcmlvciBrbm93bGVkZ2Ugb2YgbG9jYWwgZGVwZW5kZW5jaWVzIG9mIG5hdHVyYWwgbGFuZ3VhZ2UgaW50byBBdHRlbnRpb24uIEJhc2VkIG9uIExGQSwgd2UgZGV2ZWxvcCBhbmQgcmVsZWFzZSBZdWFuIDIuMCwgYSBsYXJnZSBsYW5ndWFnZSBtb2RlbCB3aXRoIHBhcmFtZXRlcnMgcmFuZ2luZyBmcm9tIDIuMSBiaWxsaW9uIHRvIDEwMi42IGJpbGxpb24uIEEgZGF0YSBmaWx0ZXJpbmcgYW5kIGdlbmVyYXRpb24gbWV0aG9kIGlzIHByZXNlbnRlZCB0byBidWlsZCBwcmV0cmFpbmluZyBhbmQgZmluZS10dW5pbmcgZGF0YXNldCBpbiBoaWdoIHF1YWxpdHkuIEEgZGlzdHJpYnV0ZWQgdHJhaW5pbmcgbWV0aG9kIHdpdGggbm9uLXVuaWZvcm0gcGlwZWxpbmUgcGFyYWxsZWwsIGRhdGEgcGFyYWxsZWwsIGFuZCBvcHRpbWl6ZXIgcGFyYWxsZWwgaXMgcHJvcG9zZWQsIHdoaWNoIGdyZWF0bHkgcmVkdWNlcyB0aGUgYmFuZHdpZHRoIHJlcXVpcmVtZW50cyBvZiBpbnRyYS1ub2RlIGNvbW11bmljYXRpb24sIGFuZCBhY2hpZXZlcyBnb29kIHBlcmZvcm1hbmNlIGluIGxhcmdlLXNjYWxlIGRpc3RyaWJ1dGVkIHRyYWluaW5nLiBZdWFuIDIuMCBtb2RlbHMgZGlzcGxheSBpbXByZXNzaXZlIGFiaWxpdHkgaW4gY29kZSBnZW5lcmF0aW9uLCBtYXRoIHByb2JsZW0tc29sdmluZywgYW5kIGNoYXQgY29tcGFyZWQgd2l0aCBleGlzdGluZyBtb2RlbHMuIFRoZSBsYXRlc3QgdmVyc2lvbiBvZiBZVUFOIDIuMCwgaW5jbHVkaW5nIG1vZGVsIHdlaWdodHMgYW5kIHNvdXJjZSBjb2RlLCBpcyBhY2Nlc3NpYmxlIGF0IEdpdGh1Yi4iLDEuMCwsT3BlbiB3ZWlnaHRzIChyZXN0cmljdGVkIHVzZSksQ2hpbmEsLCwsLCwyMDI1LTExLTI4IDExOjUzOjQ0KzAwOjAwLCwsLCwsSW5kdXN0cnksLCwsLE9wZW4gc291cmNlLCJjb21tZXJjaWFsIG9rLCBidXQgbm90aGluZyB0aGF0ICIibWF5IGNhdXNlIGhhcm0gdG8gdGhlIGNvdW50cnkgYW5kIHNvY2lldHksIG9yIGZvciBhbnkgc2VydmljZXMgdGhhdCBoYXZlIG5vdCB1bmRlcmdvbmUgc2VjdXJpdHkgYXNzZXNzbWVudCBhbmQgZmlsaW5nIiIKaHR0cHM6Ly9odWdnaW5nZmFjZS5jby9JRUlUWXVhbi9ZdWFuMi0xMDJCLWhmCgpodHRwczovL2dpdGh1Yi5jb20vSUVJVC1ZdWFuL1l1YW4tMi4wP3RhYj1MaWNlbnNlLTEtb3YtZmlsZSIsVHJ1ZSwsLCwsLE9wZXJhdGlvbiBjb3VudGluZyxJRUlUWXVhbiwsLCxZZXMKU3RyaXBlZEh5ZW5hLUhlc3NpYW4tN0IsTGFuZ3VhZ2UsIkNoYXQsTGFuZ3VhZ2UgbW9kZWxpbmcvZ2VuZXJhdGlvbiIsIlRvZ2V0aGVyLE5vdXMgUmVzZWFyY2giLCJNaWNoYWVsIFBvbGksIEp1ZSBXYW5nLCBTdGVmYW5vIE1hc3Nhcm9saSwgSmVmZnJleSBRdWVzbmVsbGUsIFJ5YW4gQ2FybG93LCBFcmljIE5ndXllbiwgQXJtaW4gVGhvbWFzIiwyMDIzLTExLTI3LFN0cmlwZWRIeWVuYS1IZXNzaWFuLTdCIChTSCA3QikgLCJodHRwczovL2h1Z2dpbmdmYWNlLmNvL3RvZ2V0aGVyY29tcHV0ZXIvU3RyaXBlZEh5ZW5hLUhlc3NpYW4tN0IKaHR0cHM6Ly9naXRodWIuY29tL3RvZ2V0aGVyY29tcHV0ZXIvc3RyaXBlZGh5ZW5hCmh0dHBzOi8vd3d3LnRvZ2V0aGVyLmFpL2Jsb2cvc3RyaXBlZGh5ZW5hLTdiIiwsLCw3MDAwMDAwMDAwLjAsN0IsOGUrMTksc2VlIEZpZ3VyZSBhdCBodHRwczovL3d3dy50b2dldGhlci5haS9ibG9nL3N0cmlwZWRoeWVuYS03YiwsLCwsLCxDb25maWRlbnQsIlN0cmlwZWRIeWVuYSBpcyB0aGUgZmlyc3QgYWx0ZXJuYXRpdmUgbW9kZWwgYXJjaGl0ZWN0dXJlIGNvbXBldGl0aXZlIHdpdGggdGhlIGJlc3Qgb3Blbi1zb3VyY2UgVHJhbnNmb3JtZXJzIG9mIHNpbWlsYXIgc2l6ZXMgaW4gc2hvcnQgYW5kIGxvbmctY29udGV4dCBldmFsdWF0aW9ucy4KClN0cmlwZWRIeWVuYSBpcyBhIGRlZXAgc2lnbmFsIHByb2Nlc3NpbmcsIGh5YnJpZCBhcmNoaXRlY3R1cmUgY29tcG9zZWQgb2Ygcm90YXJ5IChncm91cGVkKSBhdHRlbnRpb24gYW5kIGdhdGVkIGNvbnZvbHV0aW9ucyBhcnJhbmdlZCBpbiBIeWVuYSBibG9ja3MsIHdpdGggaW1wcm92ZWQgc2NhbGluZyBvdmVyIGRlY29kZXItb25seSBUcmFuc2Zvcm1lcnMuIFN0cmlwZWRIeWVuYSBpcyBkZXNpZ25lZCB0byBsZXZlcmFnZSB0aGUgc3BlY2lhbGl6YXRpb24gb2YgZWFjaCBvZiBpdHMgbGF5ZXIgY2xhc3Nlcywgd2l0aCBIeWVuYSBsYXllcnMgaW1wbGVtZW50aW5nIHRoZSBidWxrIG9mIHRoZSBjb21wdXRhdGlvbiByZXF1aXJlZCBmb3Igc2VxdWVuY2UgcHJvY2Vzc2luZyBhbmQgYXR0ZW50aW9uIGxheWVycyBzdXBwbGVtZW50aW5nIHRoZSBhYmlsaXR5IHRvIHBlcmZvcm0gdGFyZ2V0ZWQgcGF0dGVybiByZWNhbGwuCgpFZmZpY2llbnQgYXV0b3JlZ3Jlc3NpdmUgZ2VuZXJhdGlvbiB2aWEgYSByZWN1cnJlbnQgbW9kZSAoPjUwMGsgZ2VuZXJhdGlvbiB3aXRoIGEgc2luZ2xlIDgwR0IgR1BVKQpMb3cgbGF0ZW5jeSwgZmFzdGVyIGRlY29kaW5nIGFuZCBoaWdoZXIgdGhyb3VnaHB1dCB0aGFuIFRyYW5zZm9ybWVycy4KU2lnbmlmaWNhbnRseSBmYXN0ZXIgdHJhaW5pbmcgYW5kIGZpbmV0dW5pbmcgYXQgbG9uZyBjb250ZXh0ICg+M3ggYXQgMTMxaykKSW1wcm92ZWQgc2NhbGluZyBsYXdzIG92ZXIgc3RhdGUtb2YtdGhlLWFydCBhcmNoaXRlY3R1cmVzIChlLmcuLCBUcmFuc2Zvcm1lcisrKSBvbiBib3RoIG5hdHVyYWwgbGFuZ3VhZ2UgYW5kIGJpb2xvZ2ljYWwgc2VxdWVuY2VzLgpSb2J1c3QgdG8gdHJhaW5pbmcgYmV5b25kIHRoZSBjb21wdXRlLW9wdGltYWwgZnJvbnRpZXIgZS5nLiwgdHJhaW5pbmcgd2F5IGJleW9uZCBDaGluY2hpbGxhLW9wdGltYWwgdG9rZW4gYW1vdW50cyIsLCxPcGVuIHdlaWdodHMgKHVucmVzdHJpY3RlZCksIlVuaXRlZCBTdGF0ZXMgb2YgQW1lcmljYSxVbml0ZWQgU3RhdGVzIG9mIEFtZXJpY2EiLCwsLCwsMjAyNS0xMS0yOCAxMTo1Mzo0NCswMDowMCwsLCwsLCJJbmR1c3RyeSxJbmR1c3RyeSIsLCwsLFVucmVsZWFzZWQsQXBhY2hlIDIuMCwsLCwsLCxSZXBvcnRlZCwsLCwsWWVzCk1lZGl0cm9uLTcwQiwiTGFuZ3VhZ2UsTWVkaWNpbmUiLCJMYW5ndWFnZSBtb2RlbGluZy9nZW5lcmF0aW9uLFF1ZXN0aW9uIGFuc3dlcmluZyxNZWRpY2FsIGRpYWdub3NpcyIsRWNvbGUgUG9seXRlY2huaXF1ZSBGwrRlZMK0ZXJhbGUgZGUgTGF1c2FubmUgKEVQRkwpLCJaZW1pbmcgQ2hlbiwgQWxlamFuZHJvIEhlcm7DoW5kZXogQ2FubywgQW5nZWxpa2EgUm9tYW5vdSwgQW50b2luZSBCb25uZXQsIEt5bGUgTWF0b2JhLCBGcmFuY2VzY28gU2FsdmksIE1hdHRlbyBQYWdsaWFyZGluaSwgU2ltaW4gRmFuLCBBbmRyZWFzIEvDtnBmLCBBbWlya2VpdmFuIE1vaHRhc2hhbWksIEFsZXhhbmRyZSBTYWxsaW5lbiwgQWxpcmV6YSBTYWtoYWVpcmFkLCBWaW5pdHJhIFN3YW15LCBJZ29yIEtyYXdjenVrLCBEZW5peiBCYXlheml0LCBBeGVsIE1hcm1ldCwgU3lyaWVsbGUgTW9udGFyaW9sLCBNYXJ5LUFubmUgSGFydGxleSwgTWFydGluIEphZ2dpLCBBbnRvaW5lIEJvc3NlbHV0IiwyMDIzLTExLTI3LE1FRElUUk9OLTcwQjogU2NhbGluZyBNZWRpY2FsIFByZXRyYWluaW5nIGZvciBMYXJnZSBMYW5ndWFnZSBNb2RlbHMsaHR0cHM6Ly9hcnhpdi5vcmcvYWJzLzIzMTEuMTYwNzksLCwsNzAwMDAwMDAwMDAuMCw3MEIsLCw0ODEwMDAwMDAwMCwiIiJNRURJVFJPTiDigJlzIGRvbWFpbi1hZGFwdGl2ZSBwcmUtdHJhaW5pbmcgY29ycHVzIEdBUC1SRVBMQVkgY29tYmluZXMgNDguMUIgdG9rZW5zIGZyb20gZm91ciBkYXRhc2V0cyIiIiwzMzIuMCwiIiJGb3IgdGhlIHByZXRyYWluaW5nIHJ1biB3aXRoIExsYW1hLTItNzBCLCB3ZSBhY2hpZXZlIGEgdGhyb3VnaHB1dCBvZiA0MCwgMjAwIHRva2Vucy9zZWNvbmQuIFRoaXMgYW1vdW50cyB0byAxLjY4ODQgw5cgMTBeMTYgYmZsb2F0MTYgZmxvcC9zZWNvbmQgYW5kIHJlcHJlc2VudHMgcm91Z2hseSA0Mi4zJSBvZiB0aGUgdGhlb3JldGljYWwgcGVhawpmbG9wcyBvZiAxMjggQTEwMCBHUFVzLCB3aGljaCBpcyAxMjggw5cgKDMxMiDDlyAxMDEyKSA9IDMuOTkzNiDDlyAxMF4xNiBmbG9wcy4gIiIKCiIiT3VyIHRyYWluaW5nIG9mIHRoZSA3MEIgbW9kZWwgcmFuIGZvciAzMzIgaG91cnMgb24gMTI4IEExMDAgR1BVcywgZm9yIDQyLDQ5NiBHUFUtaG91cnMuIiIiLE5WSURJQSBBMTAwIFNYTTQgODAgR0IsLENvbmZpZGVudCwiTGFyZ2UgbGFuZ3VhZ2UgbW9kZWxzIChMTE1zKSBjYW4gcG90ZW50aWFsbHkgZGVtb2NyYXRpemUgYWNjZXNzIHRvIG1lZGljYWwga25vd2xlZGdlLiBXaGlsZSBtYW55IGVmZm9ydHMgaGF2ZSBiZWVuIG1hZGUgdG8gaGFybmVzcyBhbmQgaW1wcm92ZSBMTE1zJyBtZWRpY2FsIGtub3dsZWRnZSBhbmQgcmVhc29uaW5nIGNhcGFjaXRpZXMsIHRoZSByZXN1bHRpbmcgbW9kZWxzIGFyZSBlaXRoZXIgY2xvc2VkLXNvdXJjZSAoZS5nLiwgUGFMTSwgR1BULTQpIG9yIGxpbWl0ZWQgaW4gc2NhbGUgKDw9IDEzQiBwYXJhbWV0ZXJzKSwgd2hpY2ggcmVzdHJpY3RzIHRoZWlyIGFiaWxpdGllcy4gSW4gdGhpcyB3b3JrLCB3ZSBpbXByb3ZlIGFjY2VzcyB0byBsYXJnZS1zY2FsZSBtZWRpY2FsIExMTXMgYnkgcmVsZWFzaW5nIE1FRElUUk9OOiBhIHN1aXRlIG9mIG9wZW4tc291cmNlIExMTXMgd2l0aCA3QiBhbmQgNzBCIHBhcmFtZXRlcnMgYWRhcHRlZCB0byB0aGUgbWVkaWNhbCBkb21haW4uIE1FRElUUk9OIGJ1aWxkcyBvbiBMbGFtYS0yICh0aHJvdWdoIG91ciBhZGFwdGF0aW9uIG9mIE52aWRpYSdzIE1lZ2F0cm9uLUxNIGRpc3RyaWJ1dGVkIHRyYWluZXIpLCBhbmQgZXh0ZW5kcyBwcmV0cmFpbmluZyBvbiBhIGNvbXByZWhlbnNpdmVseSBjdXJhdGVkIG1lZGljYWwgY29ycHVzLCBpbmNsdWRpbmcgc2VsZWN0ZWQgUHViTWVkIGFydGljbGVzLCBhYnN0cmFjdHMsIGFuZCBpbnRlcm5hdGlvbmFsbHktcmVjb2duaXplZCBtZWRpY2FsIGd1aWRlbGluZXMuIEV2YWx1YXRpb25zIHVzaW5nIGZvdXIgbWFqb3IgbWVkaWNhbCBiZW5jaG1hcmtzIHNob3cgc2lnbmlmaWNhbnQgcGVyZm9ybWFuY2UgZ2FpbnMgb3ZlciBzZXZlcmFsIHN0YXRlLW9mLXRoZS1hcnQgYmFzZWxpbmVzIGJlZm9yZSBhbmQgYWZ0ZXIgdGFzay1zcGVjaWZpYyBmaW5ldHVuaW5nLiBPdmVyYWxsLCBNRURJVFJPTiBhY2hpZXZlcyBhIDYlIGFic29sdXRlIHBlcmZvcm1hbmNlIGdhaW4gb3ZlciB0aGUgYmVzdCBwdWJsaWMgYmFzZWxpbmUgaW4gaXRzIHBhcmFtZXRlciBjbGFzcyBhbmQgMyUgb3ZlciB0aGUgc3Ryb25nZXN0IGJhc2VsaW5lIHdlIGZpbmV0dW5lZCBmcm9tIExsYW1hLTIuIENvbXBhcmVkIHRvIGNs</x:v>
      </x:c>
    </x:row>
    <x:row r="151" ht="18" customHeight="1">
      <x:c r="A151" s="17" t="n">
        <x:v>146</x:v>
      </x:c>
      <x:c r="B151" s="17" t="n">
        <x:v>310</x:v>
      </x:c>
      <x:c r="C151" s="160" t="str">
        <x:v>b3NlZC1zb3VyY2UgTExNcywgTUVESVRST04tNzBCIG91dHBlcmZvcm1zIEdQVC0zLjUgYW5kIE1lZC1QYUxNIGFuZCBpcyB3aXRoaW4gNSUgb2YgR1BULTQgYW5kIDEwJSBvZiBNZWQtUGFMTS0yLiBXZSByZWxlYXNlIG91ciBjb2RlIGZvciBjdXJhdGluZyB0aGUgbWVkaWNhbCBwcmV0cmFpbmluZyBjb3JwdXMgYW5kIHRoZSBNRURJVFJPTiBtb2RlbCB3ZWlnaHRzIHRvIGRyaXZlIG9wZW4tc291cmNlIGRldmVsb3BtZW50IG9mIG1vcmUgY2FwYWJsZSBtZWRpY2FsIExMTXMuIiwxLjAsLE9wZW4gd2VpZ2h0cyAocmVzdHJpY3RlZCB1c2UpLFN3aXR6ZXJsYW5kLExsYW1hIDItNzBCLDMuMTA1MjcyOGUrMjIsIiIiRm9yIHRoZSBwcmV0cmFpbmluZyBydW4gd2l0aCBMbGFtYS0yLTcwQiwgd2UgYWNoaWV2ZSBhIHRocm91Z2hwdXQgb2YgNDAsIDIwMCB0b2tlbnMvc2Vjb25kLiBUaGlzIGFtb3VudHMgdG8gMS42ODg0IMOXIDEwXjE2IGJmbG9hdDE2IGZsb3Avc2Vjb25kIGFuZCByZXByZXNlbnRzIHJvdWdobHkgNDIuMyUgb2YgdGhlIHRoZW9yZXRpY2FsIHBlYWsgZmxvcHMgb2YgMTI4IEExMDAgR1BVcywgd2hpY2ggaXMgMTI4IMOXICgzMTIgw5cgMTAxMikgPSAzLjk5MzYgw5cgMTBeMTYgZmxvcHMuICIiCgozLjk5MzYgw5cgMTBeMTYgRkxPUCAvIHNlYyAqIDMzMiBob3VycyBbc2VlIHRyYWluaW5nIHRpbWUgbm90ZXNdICogMzYwMCBzZWMgLyBob3VyID0gNC43NzMxNTA3ZSsyMiBGTE9QCgo2IEZMT1AgLyBwYXJhbWV0ZXIgLyB0b2tlbiAqIDcwICogMTBeOSBwYXJhbWV0ZXJzICogNDguMSAqIDEwXjkgdG9rZW5zID0gMi4wMjAyZSsyMiBGTE9QCgpzcXJ0KDQuNzczMTUwN2UrMjIqMi4wMjAyZSsyMikgPSAzLjEwNTI3MjhlKzIyIEZMT1AiLDEyOC4wLCwyMDI1LTExLTI4IDExOjUzOjQ0KzAwOjAwLCwiSGFyZHdhcmUgUHJvdmlkZXI6IEVQRkwgUmVzZWFyY2ggQ29tcHV0aW5nIFBsYXRmb3JtLCBDb21wdXRlIFJlZ2lvbjogU3dpdHplcmxhbmQiLCwsLEFjYWRlbWlhLCwsLCxVbnJlbGVhc2VkLCJsbGFtYSAyIGxpY2Vuc2UKaHR0cHM6Ly9odWdnaW5nZmFjZS5jby9lcGZsLWxsbS9tZWRpdHJvbi03MGIiLCwsIiIiRm9yIHRoZSBwcmV0cmFpbmluZyBydW4gd2l0aCBMbGFtYS0yLTcwQiwgd2UgYWNoaWV2ZSBhIHRocm91Z2hwdXQgb2YgNDAsIDIwMCB0b2tlbnMvc2Vjb25kLiBUaGlzIGFtb3VudHMgdG8gMS42ODg0IMOXIDEwMTYgYmZsb2F0MTYgZmxvcC9zZWNvbmQgYW5kIHJlcHJlc2VudHMgcm91Z2hseSA0Mi4zJSBvZiB0aGUgdGhlb3JldGljYWwgcGVhayBmbG9wcyBvZiAxMjggQTEwMCBHUFVzLCB3aGljaCBpcyAxMjggw5cgKDMxMiDDlyAxMDEyKSA9IDMuOTkzNiDDlyAxMDE2IGZsb3BzLiIiCgpIRlUgPSAxLjY4ODQqMTBeMTYgRkxPUFMgLyAoMTI4ICogMzExLjg0KjEwXjEyIEZMT1BTKSA9IDAuNDIyOTkiLCwsMTAxNTMyLjQwNTYxNDY3ODAyLCJIYXJkd2FyZSxPcGVyYXRpb24gY291bnRpbmciLGVwZmwtbGxtLCwsMC40MjMsWWVzCkFtYXpvbiBUcmFuc2NyaWJlLFNwZWVjaCwiU3BlZWNoLXRvLXRleHQsU3BlZWNoIHJlY29nbml0aW9uIChBU1IpIixBbWF6b24sLDIwMjMtMTEtMjYsQW1hem9uIFRyYW5zY3JpYmUgYW5ub3VuY2VzIGEgbmV3IHNwZWVjaCBmb3VuZGF0aW9uIG1vZGVsLXBvd2VyZWQgQVNSIHN5c3RlbSB0aGF0IGV4cGFuZHMgc3VwcG9ydCB0byBvdmVyIDEwMCBsYW5ndWFnZXMsaHR0cHM6Ly9hd3MuYW1hem9uLmNvbS9ydS9ibG9ncy9tYWNoaW5lLWxlYXJuaW5nL2FtYXpvbi10cmFuc2NyaWJlLWFubm91bmNlcy1hLW5ldy1zcGVlY2gtZm91bmRhdGlvbi1tb2RlbC1wb3dlcmVkLWFzci1zeXN0ZW0tdGhhdC1leHBhbmRzLXN1cHBvcnQtdG8tb3Zlci0xMDAtbGFuZ3VhZ2VzLywsLCwsIiIibXVsdGktYmlsbGlvbiBwYXJhbWV0ZXIgc3BlZWNoIGZvdW5kYXRpb24gbW9kZWwiIiIsLFByb2JhYmx5IG5vdCB0cmFpbmVkIHdpdGggMTBeMjUgRkxPUC4gUmVsZWFzZWQgaW4gMjAyMyBhbmQgZG9lc24ndCBzZWVtIHRvIGJlIGEgaHVnZWx5IGltcG9ydGFudCBwcm9kdWN0LiwsLCwsLCxVbmtub3duLCJBbWF6b24gVHJhbnNjcmliZSBpcyBhIGZ1bGx5IG1hbmFnZWQgYXV0b21hdGljIHNwZWVjaCByZWNvZ25pdGlvbiAoQVNSKSBzZXJ2aWNlIHRoYXQgbWFrZXMgaXQgc3RyYWlnaHRmb3J3YXJkIGZvciB5b3UgdG8gYWRkIHNwZWVjaC10by10ZXh0IGNhcGFiaWxpdGllcyB0byB5b3VyIGFwcGxpY2F0aW9ucy4gVG9kYXksIHdlIGFyZSBoYXBweSB0byBhbm5vdW5jZSBhIG5leHQtZ2VuZXJhdGlvbiBtdWx0aS1iaWxsaW9uIHBhcmFtZXRlciBzcGVlY2ggZm91bmRhdGlvbiBtb2RlbC1wb3dlcmVkIHN5c3RlbSB0aGF0IGV4cGFuZHMgYXV0b21hdGljIHNwZWVjaCByZWNvZ25pdGlvbiB0byBvdmVyIDEwMCBsYW5ndWFnZXMuIEluIHRoaXMgcG9zdCwgd2UgZGlzY3VzcyBzb21lIG9mIHRoZSBiZW5lZml0cyBvZiB0aGlzIHN5c3RlbSwgaG93IGNvbXBhbmllcyBhcmUgdXNpbmcgaXQsIGFuZCBob3cgdG8gZ2V0IHN0YXJ0ZWQuIFdlIGFsc28gcHJvdmlkZSBhbiBleGFtcGxlIG9mIHRoZSB0cmFuc2NyaXB0aW9uIG91dHB1dCBiZWxvdy4KClRyYW5zY3JpYmXigJlzIHNwZWVjaCBmb3VuZGF0aW9uIG1vZGVsIGlzIHRyYWluZWQgdXNpbmcgYmVzdC1pbi1jbGFzcywgc2VsZi1zdXBlcnZpc2VkIGFsZ29yaXRobXMgdG8gbGVhcm4gdGhlIGluaGVyZW50IHVuaXZlcnNhbCBwYXR0ZXJucyBvZiBodW1hbiBzcGVlY2ggYWNyb3NzIGxhbmd1YWdlcyBhbmQgYWNjZW50cy4gSXQgaXMgdHJhaW5lZCBvbiBtaWxsaW9ucyBvZiBob3VycyBvZiB1bmxhYmVsZWQgYXVkaW8gZGF0YSBmcm9tIG92ZXIgMTAwIGxhbmd1YWdlcy4gVGhlIHRyYWluaW5nIHJlY2lwZXMgYXJlIG9wdGltaXplZCB0aHJvdWdoIHNtYXJ0IGRhdGEgc2FtcGxpbmcgdG8gYmFsYW5jZSB0aGUgdHJhaW5pbmcgZGF0YSBiZXR3ZWVuIGxhbmd1YWdlcywgZW5zdXJpbmcgdGhhdCB0cmFkaXRpb25hbGx5IHVuZGVyLXJlcHJlc2VudGVkIGxhbmd1YWdlcyBhbHNvIHJlYWNoIGhpZ2ggYWNjdXJhY3kgbGV2ZWxzLiIsLCxBUEkgYWNjZXNzLFVuaXRlZCBTdGF0ZXMgb2YgQW1lcmljYSwsLCwsLDIwMjUtMTEtMjggMTE6NTM6NDQrMDA6MDAsLCwsLCxJbmR1c3RyeSwsLCwsVW5yZWxlYXNlZCwsVHJ1ZSwsLCwsLCwsLCwsTm8KQ29udHJvbE5ldCAoU0R2MiksSW1hZ2UgZ2VuZXJhdGlvbixJbWFnZS10by1pbWFnZSxTdGFiaWxpdHkgQUksIkx2bWluIFpoYW5nLCBBbnlpIFJhbywgTWFuZWVzaCBBZ3Jhd2FsYSIsMjAyMy0xMS0yNixBZGRpbmcgQ29uZGl0aW9uYWwgQ29udHJvbCB0byBUZXh0LXRvLUltYWdlIERpZmZ1c2lvbiBNb2RlbHMsaHR0cHM6Ly9hcnhpdi5vcmcvYWJzLzIzMDIuMDU1NDMsLCwsLCwsLCwyMDBrIHRyYWluaW5nIHNhbXBsZXMsMTIwLjAsIiIib25lIHNpbmdsZSBOVklESUEgUlRYIDMwOTBUaSwgYW5kCjUgZGF5cyBvZiB0cmFpbmluZyIiIixOVklESUEgR2VGb3JjZSBSVFggMzA5MCBUaSwsQ29uZmlkZW50LCJXZSBwcmVzZW50IENvbnRyb2xOZXQsIGEgbmV1cmFsIG5ldHdvcmsgYXJjaGl0ZWN0dXJlIHRvIGFkZCBzcGF0aWFsIGNvbmRpdGlvbmluZyBjb250cm9scyB0byBsYXJnZSwgcHJldHJhaW5lZCB0ZXh0LXRvLWltYWdlIGRpZmZ1c2lvbiBtb2RlbHMuIENvbnRyb2xOZXQgbG9ja3MgdGhlIHByb2R1Y3Rpb24tcmVhZHkgbGFyZ2UgZGlmZnVzaW9uIG1vZGVscywgYW5kIHJldXNlcyB0aGVpciBkZWVwIGFuZCByb2J1c3QgZW5jb2RpbmcgbGF5ZXJzIHByZXRyYWluZWQgd2l0aCBiaWxsaW9ucyBvZiBpbWFnZXMgYXMgYSBzdHJvbmcgYmFja2JvbmUgdG8gbGVhcm4gYSBkaXZlcnNlIHNldCBvZiBjb25kaXRpb25hbCBjb250cm9scy4gVGhlIG5ldXJhbCBhcmNoaXRlY3R1cmUgaXMgY29ubmVjdGVkIHdpdGggIiJ6ZXJvIGNvbnZvbHV0aW9ucyIiICh6ZXJvLWluaXRpYWxpemVkIGNvbnZvbHV0aW9uIGxheWVycykgdGhhdCBwcm9ncmVzc2l2ZWx5IGdyb3cgdGhlIHBhcmFtZXRlcnMgZnJvbSB6ZXJvIGFuZCBlbnN1cmUgdGhhdCBubyBoYXJtZnVsIG5vaXNlIGNvdWxkIGFmZmVjdCB0aGUgZmluZXR1bmluZy4gV2UgdGVzdCB2YXJpb3VzIGNvbmRpdGlvbmluZyBjb250cm9scywgZWcsIGVkZ2VzLCBkZXB0aCwgc2VnbWVudGF0aW9uLCBodW1hbiBwb3NlLCBldGMsIHdpdGggU3RhYmxlIERpZmZ1c2lvbiwgdXNpbmcgc2luZ2xlIG9yIG11bHRpcGxlIGNvbmRpdGlvbnMsIHdpdGggb3Igd2l0aG91dCBwcm9tcHRzLiBXZSBzaG93IHRoYXQgdGhlIHRyYWluaW5nIG9mIENvbnRyb2xOZXRzIGlzIHJvYnVzdCB3aXRoIHNtYWxsICg8NTBrKSBhbmQgbGFyZ2UgKD4xbSkgZGF0YXNldHMuIEV4dGVuc2l2ZSByZXN1bHRzIHNob3cgdGhhdCBDb250cm9sTmV0IG1heSBmYWNpbGl0YXRlIHdpZGVyIGFwcGxpY2F0aW9ucyB0byBjb250cm9sIGltYWdlIGRpZmZ1c2lvbiBtb2RlbHMuIiwsLFVucmVsZWFzZWQsVW5pdGVkIEtpbmdkb20gb2YgR3JlYXQgQnJpdGFpbiBhbmQgTm9ydGhlcm4gSXJlbGFuZCxTdGFibGUgRGlmZnVzaW9uIDIuMSwyLjA3MzZlKzE5LCIxNjAwMDAwMDAwMDAwMDAgRkxPUC9HUFUvc2VjIFszMDkwVGkgcmVwb3J0ZWQsIGJmMTYgYXNzdW1lZF0gKiAxMjAgaG91cnMgKiAzNjAwIHNlYyAvIGhvdXIgKiAxIEdQVSAqIDAuMyBbYXNzdW1lZCB1dGlsaXphdGlvbl0gPSAyMDczNjAwMDAwMDAwMDAwMDAwMCBGTE9QIiwxLjAsLDIwMjYtMDItMTEgMTk6MjY6MjcrMDA6MDAsLCwsLCxJbmR1c3RyeSwsLCwsVW5yZWxlYXNlZCwsLCwsLCw0OTAuMzI2NjY1Njk1OTQ3OCxIYXJkd2FyZSwsLCwsTm8KU3RhcmxpbmctTE0tN0ItYWxwaGEsTGFuZ3VhZ2UsIkNoYXQsTGFuZ3VhZ2UgbW9kZWxpbmcvZ2VuZXJhdGlvbiIsVW5pdmVyc2l0eSBvZiBDYWxpZm9ybmlhIChVQykgQmVya2VsZXksIlpodSwgQmFuZ2h1YSBhbmQgRnJpY2ssIEV2YW4gYW5kIFd1LCBUaWFuaGFvIGFuZCBaaHUsIEhhbmxpbiBhbmQgSmlhbywgSmlhbnRhbyIsMjAyMy0xMS0yNSwgU3RhcmxpbmctTE0tN0ItYWxwaGEsImh0dHBzOi8vaHVnZ2luZ2ZhY2UuY28vYmVya2VsZXktbmVzdC9TdGFybGluZy1MTS03Qi1hbHBoYQpodHRwczovL3N0YXJsaW5nLmNzLmJlcmtlbGV5LmVkdS8iLCwsLDcwMDAwMDAwMDAuMCw3QiwsLDEzODEzMzMzMywiJ1dlIHJlbGVhc2UgTmVjdGFyLCBhIEdQVC00IGxhYmVsZWQgcmFua2luZyBkYXRhc2V0IGNvbXBvc2VkIG9mIDE4M0sgY2hhdCBwcm9tcHRzJyBzaXplIG9uIGh0dHBzOi8vaHVnZ2luZ2ZhY2UuY28vZGF0YXNldHMvYmVya2VsZXktbmVzdC9OZWN0YXIgaXMgNTE4TUIKCiIsLCxOVklESUEgQTEwMCwsQ29uZmlkZW50LCJXZSBpbnRyb2R1Y2UgU3RhcmxpbmctN0IsIGFuIG9wZW4gbGFyZ2UgbGFuZ3VhZ2UgbW9kZWwgKExMTSkgdHJhaW5lZCBieSBSZWluZm9yY2VtZW50IExlYXJuaW5nIGZyb20gQUkgRmVlZGJhY2sgKFJMQUlGKS4gVGhlIG1vZGVsIGhhcm5lc3NlcyB0aGUgcG93ZXIgb2Ygb3VyIG5ldyBHUFQtNCBsYWJlbGVkIHJhbmtpbmcgZGF0YXNldCwgTmVjdGFyLCBhbmQgb3VyIG5ldyByZXdhcmQgdHJhaW5pbmcgYW5kIHBvbGljeSB0dW5pbmcgcGlwZWxpbmUuIFN0YXJsaW5nLTdCLWFscGhhIHNjb3JlcyA4LjA5IGluIE1UIEJlbmNoIHdpdGggR1BULTQgYXMgYSBqdWRnZSwgb3V0cGVyZm9ybWluZyBldmVyeSBtb2RlbCB0byBkYXRlIG9uIE1ULUJlbmNoIGV4Y2VwdCBmb3IgT3BlbkFJ4oCZcyBHUFQtNCBhbmQgR1BULTQgVHVyYm8uIFdlIHJlbGVhc2UgdGhlIHJhbmtpbmcgZGF0YXNldCBOZWN0YXIsIHRoZSByZXdhcmQgbW9kZWwgU3RhcmxpbmctUk0tN0ItYWxwaGEgYW5kIHRoZSBsYW5ndWFnZSBtb2RlbCBTdGFybGluZy1MTS03Qi1hbHBoYSBvbiBIdWdnaW5nRmFjZSwgYW5kIGFuIG9ubGluZSBkZW1vIGluIExNU1lTIENoYXRib3QgQXJlbmEuIFN0YXkgdHVuZWQgZm9yIG91ciBmb3J0aGNvbWluZyBjb2RlIGFuZCBwYXBlciwgd2hpY2ggd2lsbCBwcm92aWRlIG1vcmUgZGV0YWlscyBvbiB0aGUgd2hvbGUgcHJvY2Vzcy4iLDQuMCwsT3BlbiB3ZWlnaHRzIChub24tY29tbWVyY2lhbCksVW5pdGVkIFN0YXRlcyBvZiBBbWVyaWNhLE9wZW5DaGF0IDMuNS03QiwsVGhlIG1vZGVsIGlzIHRyYWluZWQgb24gOCBBMTAwIEdQVXMgd2l0aCBiYXRjaCBzaXplIDI4IGFuZCAxMGsgc3RlcHMgaW4gdG90YWwuLDguMCwsMjAyNS0xMS0yOCAxMTo1Mzo0NCswMDowMCwsLCwsLEFjYWRlbWlhLCwsLCwsIiIiVGhlIGRhdGFzZXQsIG1vZGVsIGFuZCBvbmxpbmUgZGVtbyBpcyBhIHJlc2VhcmNoIHByZXZpZXcgaW50ZW5kZWQgZm9yIG5vbi1jb21tZXJjaWFsIHVzZSBvbmx5LCBzdWJqZWN0IHRvIHRoZSBkYXRhIGRpc3RpbGxhdGlvbiBMaWNlbnNlIG9mIExMYU1BLCBUZXJtcyBvZiBVc2Ugb2YgdGhlIGRhdGEgZ2VuZXJhdGVkIGJ5IE9wZW5BSSwgYW5kIFByaXZhY3kgUHJhY3RpY2VzIG9mIFNoYXJlR1BULiBQbGVhc2UgY29udGFjdCB1cyBpZiB5b3UgZmluZCBhbnkgcG90ZW50aWFsIHZpb2xhdGlvbi4iIiIsLCwsLCw2MzQ2LjA1Nzk5MDA2NjE2NSwsLCwsLFllcwpTdGFibGUgVmlkZW8gRGlmZnVzaW9uLCJJbWFnZSBnZW5lcmF0aW9uLFZpZGVvIiwiSW1hZ2UgZ2VuZXJhdGlvbixWaWRlbyBnZW5lcmF0aW9uLFRleHQtdG8tdmlkZW8sSW1hZ2UtdG8tdmlkZW8iLFN0YWJpbGl0eSBBSSwiQW5kcmVhcyBCbGF0dG1hbm4sIFRpbSBEb2NraG9ybiwgU3VtaXRoIEt1bGFsLCBEYW5pZWwgTWVuZGVsZXZpdGNoLCBNYWNpZWogS2lsaWFuLCBEb21pbmlrIExvcmVueiwgWWFtIExldmksIFppb24gRW5nbGlzaCwgVmlrcmFtIFZvbGV0aSwgQWRhbSBMZXR0cywgVmFydW4gSmFtcGFuaSwgUm9iaW4gUm9tYmFjaCIsMjAyMy0xMS0yNSxTdGFibGUgVmlkZW8gRGlmZnVzaW9uOiBTY2FsaW5nIExhdGVudCBWaWRlbyBEaWZmdXNpb24gTW9kZWxzIHRvIExhcmdlIERhdGFzZXRzLGh0dHBzOi8vYXJ4aXYub3JnL2Ficy8yMzExLjE1MTI3LCwsLCwsNi43MzkyZSsyMiwzMTIwMDAwMDAwMDAwMDAgRkxPUCAvIEdQVSAvIHNlYyBbYmYxNiBhc3N1bWVkXSAqIDIwMDAwMCBHUFUtaG91cnMgKiAzNjAwIHNlYyAvIGhvdXIgKiAgMC4zIFthc3N1bWVkIHV0aWxpemF0aW9uXSA9IDYuNzM5MmUrMjIgRkxPUCwsLCwiIiJUcmFpbmluZyB0aGUgU1ZEIGNoZWNrcG9pbnRzIHJlcXVpcmVkIGEgdG90YWwgb2YgYXBwcm94aW1hdGVseSAyMDAsMDAwIEExMDAgODBHQiBob3Vycy4gVGhlIG1ham9yaXR5IG9mIHRoZSB0cmFpbmluZyBvY2N1cnJlZCBvbiA0OCAqIDggQTEwMHMsIHdoaWxlIHNvbWUgc3RhZ2VzIHRvb2sgbW9yZS9sZXNzIHRoYW4gdGhhdC4gVGhlIHJlc3VsdGluZyBDTzIgZW1pc3Npb24gaXMgfjE5LDAwMGtnIENPMiBlcS4sIGFuZCBlbmVyZ3kgY29uc3VtZWQgaXMgfjY0MDAwIGtXaC4gIiIiLE5WSURJQSBBMTAwIFNYTTQgODAgR0IsLENvbmZpZGVudCwiV2UgcHJlc2VudCBTdGFibGUgVmlkZW8gRGlmZnVzaW9uIC0gYSBsYXRlbnQgdmlkZW8gZGlmZnVzaW9uIG1vZGVsIGZvciBoaWdoLXJlc29sdXRpb24sIHN0YXRlLW9mLXRoZS1hcnQgdGV4dC10by12aWRlbyBhbmQgaW1hZ2UtdG8tdmlkZW8gZ2VuZXJhdGlvbi4gUmVjZW50bHksIGxhdGVudCBkaWZmdXNpb24gbW9kZWxzIHRyYWluZWQgZm9yIDJEIGltYWdlIHN5bnRoZXNpcyBoYXZlIGJlZW4gdHVybmVkIGludG8gZ2VuZXJhdGl2ZSB2aWRlbyBtb2RlbHMgYnkgaW5zZXJ0aW5nIHRlbXBvcmFsIGxheWVycyBhbmQgZmluZXR1bmluZyB0aGVtIG9uIHNtYWxsLCBoaWdoLXF1YWxpdHkgdmlkZW8gZGF0YXNldHMuIEhvd2V2ZXIsIHRyYWluaW5nIG1ldGhvZHMgaW4gdGhlIGxpdGVyYXR1cmUgdmFyeSB3aWRlbHksIGFuZCB0aGUgZmllbGQgaGFzIHlldCB0byBhZ3JlZSBvbiBhIHVuaWZpZWQgc3RyYXRlZ3kgZm9yIGN1cmF0aW5nIHZpZGVvIGRhdGEuIEluIHRoaXMgcGFwZXIsIHdlIGlkZW50aWZ5IGFuZCBldmFsdWF0ZSB0aHJlZSBkaWZmZXJlbnQgc3RhZ2VzIGZvciBzdWNjZXNzZnVsIHRyYWluaW5nIG9mIHZpZGVvIExETXM6IHRleHQtdG8taW1hZ2UgcHJldHJhaW5pbmcsIHZpZGVvIHByZXRyYWluaW5nLCBhbmQgaGlnaC1xdWFsaXR5IHZpZGVvIGZpbmV0dW5pbmcuIEZ1cnRoZXJtb3JlLCB3ZSBkZW1vbnN0cmF0ZSB0aGUgbmVjZXNzaXR5IG9mIGEgd2VsbC1jdXJhdGVkIHByZXRyYWluaW5nIGRhdGFzZXQgZm9yIGdlbmVyYXRpbmcgaGlnaC1xdWFsaXR5IHZpZGVvcyBhbmQgcHJlc2VudCBhIHN5c3RlbWF0aWMgY3VyYXRpb24gcHJvY2VzcyB0byB0cmFpbiBhIHN0cm9uZyBiYXNlIG1vZGVsLCBpbmNsdWRpbmcgY2FwdGlvbmluZyBhbmQgZmlsdGVyaW5nIHN0cmF0ZWdpZXMuIFdlIHRoZW4gZXhwbG9yZSB0aGUgaW1wYWN0IG9mIGZpbmV0dW5pbmcgb3VyIGJhc2UgbW9kZWwgb24gaGlnaC1xdWFsaXR5IGRhdGEgYW5kIHRyYWluIGEgdGV4dC10by12aWRlbyBtb2RlbCB0aGF0IGlzIGNvbXBldGl0aXZlIHdpdGggY2xvc2VkLXNvdXJjZSB2aWRlbyBnZW5lcmF0aW9uLiBXZSBhbHNvIHNob3cgdGhhdCBvdXIgYmFzZSBtb2RlbCBwcm92aWRlcyBhIHBvd2VyZnVsIG1vdGlvbiByZXByZXNlbnRhdGlvbiBmb3IgZG93bnN0cmVhbSB0YXNrcyBzdWNoIGFzIGltYWdlLXRvLXZpZGVvIGdlbmVyYXRpb24gYW5kIGFkYXB0YWJpbGl0eSB0byBjYW1lcmEgbW90aW9uLXNwZWNpZmljIExvUkEgbW9kdWxlcy4gRmluYWxseSwgd2UgZGVtb25zdHJhdGUgdGhhdCBvdXIgbW9kZWwgcHJvdmlkZXMgYSBzdHJvbmcgbXVsdGktdmlldyAzRC1wcmlvciBhbmQgY2FuIHNlcnZlIGFzIGEgYmFzZSB0byBmaW5ldHVuZSBhIG11bHRpLXZpZXcgZGlmZnVzaW9uIG1vZGVsIHRoYXQgam9pbnRseSBnZW5lcmF0ZXMgbXVsdGlwbGUgdmlld3Mgb2Ygb2JqZWN0cyBpbiBhIGZlZWRmb3J3YXJkIGZhc2hpb24sIG91dHBlcmZvcm1pbmcgaW1hZ2UtYmFzZWQgbWV0aG9kcyBhdCBhIGZyYWN0aW9uIG9mIHRoZWlyIGNvbXB1dGUgYnVkZ2V0LiBXZSByZWxlYXNlIGNvZGUgYW5kIG1vZGVsIHdlaWdodHMgYXQgdGhpcyBodHRwcyBVUkwgLiIsLCxPcGVuIHdlaWdodHMgKHJlc3RyaWN0ZWQgdXNlKSxVbml0ZWQgS2luZ2RvbSBvZiBHcmVhdCBCcml0YWluIGFuZCBOb3J0aGVybiBJcmVsYW5kLCwsLDM4NC4wLCwyMDI1LTExLTI4IDExOjUzOjQ0KzAwOjAwLCwsLCwsSW5kdXN0cnksLCwsMjAwMDAwLjAsT3BlbiAobm9uLWNvbW1lcmNpYWwpLCJodHRwczovL2h1Z2dpbmdmYWNlLmNvL3N0YWJpbGl0eWFpL3N0YWJsZS12aWRlby1kaWZmdXNpb24taW1nMnZpZC14dAoKQ29tbXVuaXR5IExpY2Vuc2U6IEZyZWUgZm9yIHJlc2VhcmNoLCBub24tY29tbWVyY2lhbCwgYW5kIGNvbW1lcmNpYWwgdXNlIGJ5IG9yZ2FuaXphdGlvbnMgYW5kIGluZGl2aWR1YWxzIGdlbmVyYXRpbmcgYW5udWFsIHJldmVudWUgb2YgVVMgJDEsMDAwLDAwMCAob3IgbG9jYWwgY3VycmVuY3kgZXF1aXZhbGVudCkgb3IgbGVzcywgcmVnYXJkbGVzcyBvZiB0aGUgc291cmNlIG9mIHRoYXQgcmV2ZW51ZS4KCmh0dHBzOi8vZ2l0aHViLmNvbS9TdGFiaWxpdHktQUkvZ2VuZXJhdGl2ZS1tb2RlbHMiLFRydWUsLCwsLDMwNDYxMC43ODM1MjMxNzU5LEhhcmR3YXJlLHN0YWJpbGl0eWFpLCwsLFllcwpCZWxsZSBWTCwiTGFuZ3VhZ2UsVmlzaW9uLE11bHRpbW9kYWwiLCJMYW5ndWFnZSBtb2RlbGluZy9nZW5lcmF0aW9uLFZpc3VhbCBxdWVzdGlvbiBhbnN3ZXJpbmciLEtFIEhvbGRpbmdzIEluYy4gKOKAnEJlaWtl4oCdKSwsMjAyMy0xMS0yNCwsaHR0cHM6Ly9odWdnaW5nZmFjZS5jby9CRUxMRS0yL0JFTExFLVZMLCwsLDE0MDAwMDAwMDAwLjAsSSBhc3N1bWUgdGhlIHNhbWUgYXMgUXdlbiAxNEIsLCwsLCwsLCxDb25maWRlbnQsIk9wZW4gc291cmNlIEJFTExFLVZMIEEgbXVsdGktbW9kdWxhciBsYXJnZS1sYW5ndWFnZSBtb2RlbCwgYmFzZWQgb24gYSBtb3JlIGNhcGFibGUgbGFuZ3VhZ2UgbW9kZWwgYmFzZSB0byBleHBhbmQgdGhlIHZpc3VhbCBjYXBhYmlsaXRpZXMgb2YgdGhlIG1vZGVsLCBwcm92aWRpbmcgYSBtb3JlIGZsZXhpYmxlIGNob2ljZSBmb3IgdGhlIGNvbW11bml0eSAoY3VycmVudGx5IHRoZSBsYXRlc3QgQkVMTEUtVkwgbW9kZWwgaXMgaW4gTU1FIFBlcmNlcHRpb24gYXNzZXNzbWVudCBkaW1lbnNpb25zIGFyZSBvYnRhaW5lZCB0b2dldGhlciAxNjIwLjEwIChPdmVyIFF3ZW4tVkwsIExsYXZhLCBtcGx1Zy1vd2wpIiwsLE9wZW4gd2VpZ2h0cyAodW5yZXN0cmljdGVkKSxDaGluYSxRd2VuLTE0QiwsLCwsMjAyNS0xMS0yOCAxMTo1Mzo0NCswMDowMCwsLCwsLEluZHVzdHJ5LCwsLCwsQXBhY2hlIDIuMCwsLCwsLCwsLCwsLFllcwpJbmZpbml0eSAo5peg5ravKSxMYW5ndWFnZSwiQ2hhdCxEYXRhIGFuYWx5dGljcyIsVHJhbnN3YXJwIFRlY2hub2xvZ3ksLDIwMjMtMTEtMjQsQ0FDIHJlZ2lzdHJ5LGh0dHBzOi8vd3d3LmluZm9xLmNuL2FydGljbGUvZ3NyZ3dhbmVzM2JtcTFmZnJ4YjgsLCwsLCwsLCwsLCwsLFVua25vd24sLCwsLENoaW5hLCwsLCwsMjAyNi0wMi0xMSAxOToyNjoyNyswMDowMCwsLCwsLEluZHVzdHJ5LCwsLCwsLCwsLCwsLCwsLCwsClRBSVdBTi1MTE0gMTNCLExhbmd1YWdlLENoYXQsTmF0aW9uYWwgVGFpd2FuIFVuaXZlcnNpdHksIlllbi1UaW5nIExpbiwgWXVuLU51bmcgQ2hlbiIsMjAyMy0xMS0yMywiIiJUQUlXQU4tTExNOiBCcmlkZ2luZyB0aGUgTGluZ3Vpc3RpYyBEaXZpZGUgd2l0aAphIEN1bHR1cmFsbHkgQWxpZ25lZCBMYW5ndWFnZSBNb2RlbCIiIixodHRwczovL2FyeGl2Lm9yZy9wZGYvMjMxMS4xNzQ4NywzNC4wLCwsMTMwMDAwMDAwMDAuMCwsLCwsLCwsTlZJRElBIEgxMDAgU1hNNSA4MEdCLCxDb25maWRlbnQsLCwsLFRhaXdhbixMbGFtYSAyLTEzQiwsLDQ4LjAsLDIwMjYtMDUtMjUgMTI6Mjg6MTIrMDA6MDAsLCwsLCxBY2FkZW1pYSwsLCwsLCwsLCwsLDY2NjM2LjU3NjczODkzODA4LCwsLCwsClRBSVdBTi1MTE0gN0IsTGFuZ3VhZ2UsQ2hhdCxOYXRpb25hbCBUYWl3YW4gVW5pdmVyc2l0eSwiWWVuLVRpbmcgTGluLCBZdW4tTnVuZyBDaGVuIiwyMDIzLTExLTIzLCIiIlRBSVdBTi1MTE06IEJyaWRnaW5nIHRoZSBMaW5ndWlzdGljIERpdmlkZSB3aXRoCmEgQ3VsdHVyYWxseSBBbGlnbmVkIExhbmd1YWdlIE1vZGVsIiIiLGh0dHBzOi8vYXJ4aXYub3JnL3BkZi8yMzExLjE3NDg3LDM0LjAsLCw3MDAwMDAwMDAwLjAsLCwsLCwsLE5WSURJQSBIMTAwIFNYTTUgODBHQiwsQ29uZmlkZW50LCwsLCxUYWl3YW4sTGxhbWEgMi03QiwsLDQ4LjAsLDIwMjYtMDUtMjUgMTI6Mjg6MTArMDA6MDAsLCwsLCxBY2FkZW1pYSwsLCwsLCwsLCwsLDY2NjM2LjU3NjczODkzODA4LCwsLCwsCkluZmxlY3Rpb24tMixMYW5ndWFnZSwiTGFuZ3VhZ2UgbW9kZWxpbmcsTGFuZ3VhZ2UgbW9kZWxpbmcvZ2VuZXJhdGlvbixDaGF0LFF1ZXN0aW9uIGFuc3dlcmluZyIsSW5mbGVjdGlvbiBBSSwsMjAyMy0xMS0yMixJbmZsZWN0aW9uLTI6IFRoZSBOZXh0IFN0ZXAgVXAsaHR0cHM6Ly9pbmZsZWN0aW9uLmFpL2luZmxlY3Rpb24tMiwsIlNpZ25pZmljYW50IHVzZSxUcmFpbmluZyBjb3N0IiwiSW5mbGVjdGlvbi0yIGVpdGhlciBhbHJlYWR5IHBvd2VycyBQaSBvciBzb29uIHdpbGw6IGh0dHBzOi8vaW5mbGVjdGlvbi5haS9pbmZsZWN0aW9uLTIKCkluZmxlY3Rpb24gaGFzIGNsYWltZWQgdGhhdCBQaSBoYXMgPjFtIHVzZXJzOiBodHRwczovL3guY29tL2luZmxlY3Rpb25BSS9zdGF0dXMvMTY5OTEwMDE3OTM5MDIxMDA5MT9zPTIwIiwsLDEuMDAxZSsyNSwiIiJJbmZsZWN0aW9uLTIgd2FzIHRyYWluZWQgb24gNSwwMDAgTlZJRElBIEgxMDAgR1BVcyBpbiBmcDggbWl4ZWQgcHJlY2lzaW9uIGZvciB+MTDCsuKBtSBGTE9QcyIiCgoodGhlIHNlY29uZCAxIGlzIHRoZXJlIGJlY2F1c2Ugb2YgYWlydGFibGUgYmVpbmcgd29ua3ksIGl0J3Mgbm90IGEgcmVhbCBzaWcgZmlnKSIsLCwsLE5WSURJQSBIMTAwIFNYTTUgODBHQiwsQ29uZmlkZW50LCJUb2RheSB3ZSBhcmUgcHJvdWQgdG8gYW5ub3VuY2UgdGhhdCB3ZSBoYXZlIGNvbXBsZXRlZCB0cmFpbmluZyBvZiBJbmZsZWN0aW9uLTIsIHRoZSBiZXN0IG1vZGVsIGluIHRoZSB3b3JsZCBmb3IgaXRzIGNvbXB1dGUgY2xhc3MgYW5kIHRoZSBzZWNvbmQgbW9zdCBjYXBhYmxlIExMTSBpbiB0aGUgd29ybGQgdG9kYXkuIE91ciBtaXNzaW9uIGF0IEluZmxlY3Rpb24gaXMgdG8gY3JlYXRlIGEgcGVyc29uYWwgQUkgZm9yIGV2ZXJ5b25lLiBKdXN0IGEgZmV3IG1vbnRocyBhZ28sIHdlIGFubm91bmNlZCBJbmZsZWN0aW9uLTEg4oCUIGEgYmVzdC1pbi1jbGFzcyBsYW5ndWFnZSBtb2RlbCB0aGF0IGN1cnJlbnRseSBwb3dlcnMgUGkuIE91ciBuZXcgbW9kZWwsIEluZmxlY3Rpb24tMiwgaXMgc3Vic3RhbnRpYWxseSBtb3JlIGNhcGFibGUgdGhhbiBJbmZsZWN0aW9uLTEsIGRlbW9uc3RyYXRpbmcgbXVjaCBpbXByb3ZlZCBmYWN0dWFsIGtub3dsZWRnZSwgYmV0dGVyIHN0eWxpc3RpYyBjb250cm9sLCBhbmQgZHJhbWF0aWNhbGx5IGltcHJvdmVkIHJlYXNvbmluZy4iLCwsSG9zdGVkIGFjY2VzcyAobm8gQVBJKSxVbml0ZWQgU3RhdGVzIG9mIEFtZXJpY2EsLCwsNTAwMC4wLCwyMDI1LTExLTI4IDExOjUzOjQ0KzAwOjAwLCwsLCwsSW5kdXN0cnksVHJ1ZSwsLCxVbnJlbGVhc2VkLCJ2aWEgUGksIG5vIEFQSSIsVHJ1ZSwxMzQ2MTE0NC4xODI1NjI0OTgsLEZQOCxUcnVlLDY5NDE0NjQuNjU3MzA1MTU2LCJIYXJkd2FyZSxCZW5jaG1hcmtzIiwsLCwsTm8KT21uaUZ1c2lvbi03QiAoSW50ZXJuVmlULTZCLTQ0OHB4IFYxLTIpLCJNdWx0aW1vZGFsLFZpc2lvbixMYW5ndWFnZSIsIlZpc3VhbCBxdWVzdGlvbiBhbnN3ZXJpbmcsTGFuZ3VhZ2UgbW9kZWxpbmcvZ2VuZXJhdGlvbixRdWVzdGlvbiBhbnN3ZXJpbmciLCJBSVJJIEFydGlmaWNpYWwgSW50ZWxsaWdlbmNlIFJlc2VhcmNoIEluc3RpdHV0ZSxTYmVyLFNrb2xrb3ZvIEluc3RpdHV0ZSBvZiBTY2llbmNlIGFuZCBUZWNobm9sb2d5IiwiRWxpemF2ZXRhIEdvbmNoYXJvdmEsIEFudG9uIFJhenpoaWdhZXYsIE1hdHZleSBNaWtoYWxjaHVrLCBNYXhpbSBLdXJraW4sIElyaW5hIEFiZHVsbGFldmEsIE1hdHZleSBTa3JpcGtpbiwgSXZhbiBPc2VsZWRldHMsIERlbmlzIERpbWl0cm92LCBBbmRyZXkgS3V6bmV0c292IiwyMDIzLTExLTIyLE9tbmlGdXNpb24gVGVjaG5pY2FsIFJlcG9ydCxodHRwczovL2FyeGl2Lm9yZy9hYnMvMjQwNC4wNjIxMiw3LjAsLCwxMjU0MDAwMDAwMC4wLCJUaGUgbW9kZWwgdXNlcyBJbnRlcm5WaVQtNkItNDQ4cHggVjEtMiBhcyB0aGUgdmlzdWFsIGVuY29kZXIsIHdoaWNoIHVuZGVyZ29lcyBwcmUtdHJhaW5pbmcsIGFuZCBHaWdhQ2hhdC03QiBhcyB0aGUgTExNLCB3aGljaCB1bmRlcmdvZXMgZmluZS10dW5pbmcgWzFdLiBJbnRlcm5WaVQtNkItNDQ4cHggVjEtMiBoYXMgNS41NEIgcGFyYW1ldGVycyBbMl0sIGFuZCBHaWdhQ2hhdC03QiwgYmVpbmcgY2xvc2VkLXNvdXJjZSBpcyBhc3N1bWVkIHRvIGhhdmUgN0IgcGFyYW1ldGVycy4KMS4gaHR0cHM6Ly9hcnhpdi5vcmcvcGRmLzI0MDQuMDYyMTIKMi4gaHR0cHM6Ly9odWdnaW5nZmFjZS5jby9PcGVuR1ZMYWIvSW50ZXJuVmlULTZCLTQ0OHB4LVYxLTIiLCwiVGhpcyBpcyB0aGUgcHJlLXRyYWluaW5nIGNvbXB1dGUgZm9yIEludGVyblZpVC02Qi00NDhweCBWMS0yLiBJIGFzc3VtZWQgdGhlIGFkYXB0ZXIgcHJvY2Vzc2luZyB0aGUgdmlzdWFsIGVuY29kZXIncyBvdXRwdXRzIHJlcXVpcmVkIGNvbXBhcmF0aXZlbHkgbmVnbGlnaWJsZSBwcmUtdHJhaW5pbmcgY29tcHV0ZSBiZWNhdXNlIGFjY29yZGluZyB0byB0aGUgZGV2ZWxvcGVycywg4oCcdGhlIGFkYXB0ZXIgYXBwcm9hY2ggaXMgdW5kZW1hbmRpbmcgb2YgY29tcHV0YXRpb25hbCByZXNvdXJjZXMgaW4gY29tcGFyaXNvbiB3aXRoIGVuZC10by1lbmQgdHJhaW5pbmcgcGlwZWxpbmVzIiIgWzFdLiBUaGUgdmlzdWFsIGVuY29kZXIgYW5kIHRoZSBMTE0gaGF2ZSB0aGUgc2FtZSBvcmRlciBvZiBtYWduaXR1ZGUgb2YgcGFyYW1ldGVycywgYW5kIHRoZSBwcmUtdHJhaW5pbmcgYW5kIGZpbmUtdHVuaW5nIGRhdGFzZXRzIGhhdmUgdGhlIHNhbWUgb3JkZXIgb2YgbWFnbml0dWRlIG9mIGltYWdlLWNhcHRpb24gcGFpcnMuIFRoZXJlZm9yZSwgcHJlLXRyYWluaW5nIGNvbXB1dGUgYW5kIGZpbmUtdHVuaW5nIGNvbXB1dGUgd2lsbCBiZSByb3VnaGx5IHRoZSBzYW1lIG9yZGVyIG9mIG1hZ25pdHVkZS4KClNpbmNlIHRoZSBkZXZlbG9wZXJzIGRvbuKAmXQgcHJvdmlkZSB0aGUgbnVtYmVyIG9mIHRyYWluaW5nIHN0ZXBzIG9yIGVwb2NocywgSSB3aWxsIGFzc3VtZSB0aGV5IHRyYWluZWQgLSBtZWFuaW5nIGJvdGggcHJlLXRyYWluZWQgYW5kIGZpbmUtdHVuZWQgLSBlYWNoIG1vZGVsIGZvciBvbmUgZXBvY2guCgpUaGUgcHJlLXRyYWluaW5nIGRhdGFzZXQgd2FzIHNhaWQgdG8gY29tcHJpc2UgMS4yTSBpbWFnZS1jYXB0aW9uIHBhaXJzLCBjb3JyZXNwb25kaW5nIHRvIDEuMk0gdHJhaW5pbmcgZXhhbXBsZXMuIFRoZW4gYXNzdW1pbmcgSW50ZXJuVmlULTZCLTQ0OHB4IFYxLTIgaGFzIGRlbnNlIGFyY2hpdGVjdHVyZSwKUHJlLXRyYWluaW5nIGNvbXB1dGUKPSAyICogIyBvZiBjb25uZWN0aW9ucyAqIDMgKiAjIG9mIHRyYWluaW5nIGV4YW1wbGVzICogIyBvZiBlcG9jaHMKfj0gMiAqIDUuNTRlOSBwYXJhbWV0ZXJzICogMyAqIDEuMmU2IHRyYWluaW5nIGV4YW1wbGVzICogMSBlcG9jaAo9IDM5LjllMTUgRkxPUFMKPSAzLjk5ZTE2IEZMT1BTCgpNb3JlIGRldGFpbHMgaGVyZTogaHR0cHM6Ly9kb2NzLmdvb2dsZS5jb20vZG9jdW1lbnQvZC8xQlRteVo5S1ZUSXdrcDl6OXRSUkZzV001QTBRY1hpdWZYcklodWpmZnlzby9lZGl0P3RhYj10LnVkcnhxNzVpY3JleiNoZWFkaW5nPWgubzd1bzF4eGZ6amUzCgoxLiBodHRwczovL2FyeGl2Lm9yZy9wZGYvMjQwNC4wNjIxMiIsLCJUaGUg4oCcYWRhcHRlcnMgYW5kIHNwZWNpYWwgdG9rZW5zIHVuZGVyZ28gcHJldHJhaW5pbmcgb24gYSB2YXN0IGRhdGFzZXQgb2YgaW1hZ2UtdGV4dCBwYWlyc+KAnSBkZXJpdmVkIGZyb20g4oCcU2hhcmVHUFQ0Vi1QVCAoNjk1SyBwYWlycyksIExBSU9OLUNDLVNCVSB3aXRoIEJMSVAgY2FwdGlvbnMgKDU1OEsgcGFpcnMpLiBPdmVyYWxsLCB3ZSB1dGlsaXplIDEuMk0gaW1hZ2UgY2FwdGlvbnMiIiBbMV0uIFRoZXJlZm9yZSwgdGhlIGRhdGFzZXQgaGFkIDEuMk0gaW1hZ2UtdGV4dCBwYWlycywgb3IgdHJhaW5pbmcgZXhhbXBsZXMgWzJdLgoxLiBodHRwczovL2FyeGl2Lm9yZy9wZGYvMjQwNC4wNjIxMgoyLiBodHRwczovL2RvY3MuZ29vZ2xlLmNvbS9kb2N1bWVudC9kLzFYV0x5TXpjVmZEdjRlRlFYM3lQZ004TVozX1ExcGh0SUZ6OUdLdjRfS2FNL2VkaXQ/dGFiPXQuMCNoZWFkaW5nPWgub3I2N2E4cTlmYWVwIiwsIk5vIHRyYWluaW5nIHRpbWUsIG51bWJlciBvZiB0cmFpbmluZyBzdGVwcywgb3IgbnVtYmVyIG9mIGVwb2NocyBwcm92aWRlZC4iLE5WSURJQSBBMTAwLCxDb25maWRlbnQsIkxhc3QgeWVhciwgbXVsdGltb2RhbCBhcmNoaXRlY3R1cmVzIHNlcnZlZCB1cCBhIHJldm9sdXRpb24gaW4gQUktYmFzZWQgYXBwcm9hY2hlcyBhbmQgc29sdXRpb25zLCBleHRlbmRpbmcgdGhlIGNhcGFiaWxpdGllcyBvZiBsYXJnZSBsYW5ndWFnZSBtb2RlbHMgKExMTSkuIFdlIHByb3Bvc2UgYW4gXHRleHRpdHtPbW5pRnVzaW9ufSBtb2RlbCBiYXNlZCBvbiBhIHByZXRyYWluZWQgTExNIGFuZCBhZGFwdGVycyBmb3IgdmlzdWFsIG1vZGFsaXR5LiBXZSBldmFsdWF0ZWQgYW5kIGNvbXBhcmVkIHNldmVyYWwgYXJjaGl0ZWN0dXJlIGRlc2lnbiBwcmluY2lwbGVzIGZvciBiZXR0ZXIgdGV4dCBhbmQgdmlzdWFsIGRhdGEgY291cGxpbmc6IE1MUCBhbmQgdHJhbnNmb3JtZXIgYWRhcHRlcnMsIHZhcmlvdXMgQ0xJUCBWaVQtYmFzZWQgZW5jb2RlcnMgKFNpZ0xJUCwgSW50ZXJuVklULCBldGMuKSwgYW5kIHRoZWlyIGZ1c2luZyBhcHByb2FjaCwgaW1hZ2UgZW5jb2RpbmcgbWV0aG9kICh3aG9sZSBpbWFnZSBvciB0aWxlcyBlbmNvZGluZykgYW5kIHR3byA3QiBMTE1zICh0aGUgcHJvcHJpZXRhcnkgb25lIGFuZCBvcGVuLXNvdXJjZSBNaXN0cmFsKS4gRXhwZXJpbWVudHMgb24gOCB2aXN1YWwtbGFuZ3VhZ2UgYmVuY2htYXJrcyBzaG93IHRoZSB0b3Agc2NvcmUgZm9yIHRoZSBiZXN0IE9tbmlGdXNpb24gc2V0dXAgaW4gdGVybXMgb2YgZGlmZmVyZW50IFZRQSB0YXNrcyBpbiBjb21wYXJpc29uIHdpdGggb3Blbi1zb3VyY2UgTExhVkEtbGlrZSBzb2x1dGlvbnM6IFZpeldpeiwgUG9wZSwgTU0tVmV0LCBTY2llbmNlUUEsIE1NQmVuY2gsIFRleHRWUUEsIFZRQXYyLCBNTU1VLiBXZSBhbHNvIHByb3Bvc2UgYSB2YXJpZXR5IG9mIHNpdHVhdGlvbnMsIHdoZXJlIE9tbmlGdXNpb24gcHJvdmlkZXMgaGlnaGx5LWRldGFpbGVkIGFuc3dlcnMgaW4gZGlmZmVyZW50IGRvbWFpbnM6IGhvdXNla2VlcGluZywgc2lnaHRzZWVpbmcsIGN1bHR1cmUsIG1lZGljaW5lLCBoYW5kd3JpdHRlbiBhbmQgc2Nhbm5lZCBlcXVhdGlvbnMgcmVjb2duaXRpb24sIGV0Yy4gTWlzdHJhbC1iYXNlZCBPbW5pRnVzaW9uIG1vZGVsIGlzIGFuIG9wZW4tc291cmNlIHNvbHV0aW9uIHdpdGggd2VpZ2h0cywgdHJhaW5pbmcgYW5kIGluZmVyZW5jZSBzY3JpcHRzIGF2YWlsYWJsZSBhdCBodHRwczovL2dpdGh1Yi5jb20vQUlSSS1JbnN0aXR1dGUvT21uaUZ1c2lvbi4iLCwsT3BlbiB3ZWlnaHRzICh1bnJlc3RyaWN0ZWQpLCJSdXNzaWEsUnVzc2lhLFJ1c3NpYSIsIkludGVyblZpVC02QixHaWdhQ2hhdC03QiIsMy45N2UrMTYsIkdpZ2FDaGF0IGlzIGNsb3NlZC1zb3VyY2UsIHNvIEkgY2FuIG9ubHkgYXNzdW1lIHRoYXQgaXQgaGFzIGRlbnNlIGFyY2hpdGVjdHVyZS4gVGhlIGZpbmUtdHVuaW5nIGRhdGFzZXQgd2FzIHF1aXRlIGhldGVyb2dlbmVvdXMgYXMgd2VsbCwgc28gSSB3aWxsIGFzc3VtZSB0aGF0IHRoZSA5NDUuNEsgaW1hZ2UtY2FwdGlvbiBwYWlycyBpbiB0aGUgZGF0YXNldCBjb3JyZXNwb25kIHRvIDk0NS40SyB0cmFpbmluZyBleGFtcGxlcy4gVGhlbiwKRmluZS10dW5pbmcgY29tcHV0ZQo9IDIgKiAjIG9mIGNvbm5lY3Rpb25zICogMyAqICMgb2YgdHJhaW5pbmcgZXhhbXBsZXMgKiAjIG9mIGVwb2Nocwp+PSAyICogN2U5IHBhcmFtZXRlcnMgKiAzICogOS40NTVlNSB0cmFpbmluZyBleGFtcGxlcyAqIDEgZXBvY2gKPSAzOTdlMTQgRkxPUFMKPSAzLjk3ZTE2IEZMT1BTCgpNb3JlIGRldGFpbHMgaGVyZTogaHR0cHM6Ly9kb2NzLmdvb2dsZS5jb20vZG9jdW1lbnQvZC8xQlRteVo5S1ZUSXdrcDl6OXRSUkZzV001QTBRY1hpdWZYcklodWpmZnlzby9lZGl0P3RhYj10LnVkcnhxNzVpY3JleiNoZWFkaW5nPWgubzd1bzF4eGZ6amUzIiw4LjAsLDIwMjYtMDUtMjUgMTI6Mjg6MTIrMDA6MDAsLCwsLCwiUmVzZWFyY2ggY29sbGVjdGl2ZSxJbmR1c3RyeSxHb3Zlcm5tZW50LEFjYWRlbWlhIiwsLCwsT3BlbiBzb3VyY2UsIkFwYWNoZSAyLjAgZm9yIGNvZGUKaHR0cHM6Ly9naXRodWIuY29tL0FJUkktSW5zdGl0dXRlL09tbmlGdXNpb24KCkFwYWNoZSAyLjAgZm9yIHdlaWdodHMKaHR0cHM6Ly9odWdnaW5nZmFjZS5jby9BSVJJLUluc3RpdHV0ZS9PbW5pRnVzaW9uIiwsLCwsLDYzNDYuNDgxOTcyMzkzMjg1LCxBSVJJLUluc3RpdHV0ZSwsLCxZZXMKQ2xhdWRlIDIuMSxMYW5ndWFnZSwiTGFuZ3VhZ2UgbW9kZWxpbmcsQ2hhdCxMYW5ndWFnZSBtb2RlbGluZy9nZW5lcmF0aW9uLFF1ZXN0aW9uIGFuc3dlcmluZyIsQW50aHJvcGljLCwyMDIzLTExLTIxLEludHJvZHVjaW5nIENsYXVkZSAyLjEsaHR0cHM6Ly93d3cuYW50aHJvcGljLmNvbS9pbmRleC9jbGF1ZGUtMi0xLCxTaWduaWZpY2FudCB1c2UsLCwsLCwsLCwsLFJlaW5mb3JjZW1lbnQgbGVhcm5pbmcsVW5rbm93biwiT3VyIGxhdGVzdCBtb2RlbCwgQ2xhdWRlIDIuMSwgaXMgbm93IGF2YWlsYWJsZSBvdmVyIEFQSSBpbiBvdXIgQ29uc29sZSBhbmQgaXMgcG93ZXJpbmcgb3VyIGNsYXVkZS5haSBjaGF0IGV4cGVyaWVuY2UuIENsYXVkZSAyLjEgZGVsaXZlcnMgYWR2YW5jZW1lbnRzIGluIGtleSBjYXBhYmlsaXRpZXMgZm9yIGVudGVycHJpc2Vz4oCUaW5jbHVkaW5nIGFuIGluZHVzdHJ5LWxlYWRpbmcgMjAwSyB0b2tlbiBjb250ZXh0IHdpbmRvdywgc2lnbmlmaWNhbnQgcmVkdWN0aW9ucyBpbiByYXRlcyBvZiBtb2RlbCBoYWxsdWNpbmF0aW9uLCBzeXN0ZW0gcHJvbXB0cyBhbmQgb3VyIG5ldyBiZXRhIGZlYXR1cmU6IHRvb2wgdXNlLiIsLCxBUEkgYWNjZXNzLFVuaXRlZCBTdGF0ZXMgb2YgQW1lcmljYSxDbGF1ZGUgMiwsLCwsMjAyNS0xMS0yOCAxMTo1Mzo0NCswMDowMCwsLCwsLEluZHVzdHJ5LFRydWUsLCwsVW5yZWxlYXNlZCwsVHJ1ZSwsLCwsLCwsLCwsTm8KT3JjYSAyLTEzQixMYW5ndWFnZSwiTGFuZ3VhZ2UgbW9kZWxpbmcvZ2VuZXJhdGlvbixRdWVzdGlvbiBhbnN3ZXJpbmciLE1pY3Jvc29mdCBSZXNlYXJjaCwiQXJpbmRhbSBNaXRyYSwgTHVjaWFubyBEZWwgQ29ycm8sIFNod2V0aSBNYWhhamFuLCBBbmRyZXMgQ29kYXMsIENsYXJpc3NlIFNpbW9lcywgU2FoYWogQWdhcndhbCwgWHV4aSBDaGVuLCBBbmFzdGFzaWEgUmF6ZGFpYmllZGluYSwgRXJpayBKb25lcywgS3JpdGkgQWdnYXJ3YWwsIEhhbWlkIFBhbGFuZ2ksIEd1b3FpbmcgWmhlbmcsIENvcmJ5IFJvc3NldCwgSGFtZWQgS2hhbnBvdXIsIEFobWVkIEF3YWRhbGxhaCIsMjAyMy0xMS0yMSxPcmNhIDI6IFRlYWNoaW5nIFNtYWxsIExhbmd1YWdlIE1vZGVscyBIb3cgdG8gUmVhc29uLCJodHRwczovL2FyeGl2Lm9yZy9hYnMvMjMxMS4xMTA0NSwgaHR0cHM6Ly9odWdnaW5nZmFjZS5jby9taWNyb3NvZnQvT3JjYS0yLTEzYiIsMjAyLjAsLCIiIk9yY2EgMiBzaWduaWZpY2FudGx5IHN1cnBhc3NlcyBtb2RlbHMgb2Ygc2ltaWxhciBzaXplIGFuZCBhdHRhaW5zIHBlcmZvcm1hbmNlIGxldmVscyBzaW1pbGFyIG9yIGJldHRlcgp0byB0aG9zZSBvZiBtb2RlbHMgNS0xMHggbGFyZ2VyLCBhcyBhc3Nlc3NlZCBvbiBjb21wbGV4IHRhc2tzIHRoYXQgdGVzdCBhZHZhbmNlZCByZWFzb25pbmcKYWJpbGl0aWVzIGluIHplcm8tc2hvdCBzZXR0aW5ncyIiIiwxMzAwMDAwMDAwMC4wLGJhc2VkIG9uIExsYW1hIDEzQiw0LjZlKzIyLDQuNTVlMjIgYmFzZSBjb21wdXRlIGZyb20gTGxhbWEtMTMgKyA4LjZlMjAgZmluZXR1bmUgY29tcHV0ZSB+PSA0LjZlMjIgLCwiODE3ayB0cmFpbmluZyBpbnN0YW5jZXMsIH4xMDAwIHRva2VucyBwZXIgaW5zdGFuY2UuIFNlZSBmaW5ldHVuZSBub3RlcyIsODAuMCwiMTcrNDArMjMgaG91cnMKCiIiV2UgdHJhaW5lZCBPcmNhIDIgb24gMzIgTlZJRElBIEExMDAgR1BVcyB3aXRoIDgwR0IgbWVtb3J5IHdpdGggYmZsb2F0MTYuCkZvciB0aGUgMTNCIGNoZWNrcG9pbnQsIGl0IHRvb2sgfjE3IGhvdXJzIHRvIHRyYWluIE9yY2EgMiBvbiBGTEFOIGRhdGFzZXQgZm9yIG9uZSBlcG9jaCwKfjQwIGhvdXJzIHRvIHRyYWluIG9uIDUgbWlsbGlvbiBDaGF0R1BUIGRhdGEgZm9yIDMgZXBvY2hzIGFuZCB+MjMgaG91cnMgdG8gY29udGludWUKdHJhaW5pbmcgb24gfjEuOCBtaWxsaW9uIEdQVC00IGRhdGEgZm9yIDQgZXBvY2hzIiIiLE5WSURJQSBBMTAwIFNYTTQgODAgR0IsLENvbmZpZGVudCwiT3JjYSAxIGxlYXJucyBmcm9tIHJpY2ggc2lnbmFscywgc3VjaCBhcyBleHBsYW5hdGlvbiB0cmFjZXMsIGFsbG93aW5nIGl0IHRvIG91dHBlcmZvcm0gY29udmVudGlvbmFsIGluc3RydWN0aW9uLXR1bmVkIG1vZGVscyBvbiBiZW5jaG1hcmtzIGxpa2UgQmlnQmVuY2ggSGFyZCBhbmQgQUdJRXZhbC4gSW4gT3JjYSAyLCB3ZSBjb250aW51ZSBleHBsb3JpbmcgaG93IGltcHJvdmVkIHRyYWluaW5nIHNpZ25hbHMgY2FuIGVuaGFuY2Ugc21hbGxlciBMTXMnIHJlYXNvbmluZyBhYmlsaXRpZXMuIFJlc2VhcmNoIG9uIHRyYWluaW5nIHNtYWxsIExNcyBoYXMgb2Z0ZW4gcmVsaWVkIG9uIGltaXRhdGlvbiBsZWFybmluZyB0byByZXBsaWNhdGUgdGhlIG91dHB1dCBvZiBtb3JlIGNhcGFibGUgbW9kZWxzLiBXZSBjb250ZW5kIHRoYXQgZXhjZXNzaXZlIGVtcGhhc2lzIG9uIGltaXRhdGlvbiBtYXkgcmVzdHJpY3QgdGhlIHBvdGVudGlhbCBvZiBzbWFsbGVyIG1vZGVscy4gV2Ugc2VlayB0byB0ZWFjaCBzbWFsbCBMTXMgdG8gZW1wbG95IGRpZmZlcmVudCBzb2x1dGlvbiBzdHJhdGVnaWVzIGZvciBkaWZmZXJlbnQgdGFza3MsIHBvdGVudGlhbGx5IGRpZmZlcmVudCBmcm9tIHRoZSBvbmUgdXNlZCBieSB0aGUgbGFyZ2VyIG1vZGVsLiBGb3IgZXhhbXBsZSwgd2hpbGUgbGFyZ2VyIG1vZGVscyBtaWdodCBwcm92aWRlIGEgZGlyZWN0IGFuc3dlciB0byBhIGNvbXBsZXggdGFzaywgc21hbGxlciBtb2RlbHMgbWF5IG5vdCBoYXZlIHRoZSBzYW1lIGNhcGFjaXR5LiBJbiBPcmNhIDIsIHdlIHRlYWNoIHRoZSBtb2RlbCB2YXJpb3VzIHJlYXNvbmluZyB0ZWNobmlxdWVzIChzdGVwLWJ5LXN0ZXAsIHJlY2FsbCB0aGVuIGdlbmVyYXRlLCByZWNhbGwtcmVhc29uLWdlbmVyYXRlLCBkaXJlY3QgYW5zd2VyLCBldGMuKS4gTW9yZSBjcnVjaWFsbHksIHdlIGFpbSB0byBoZWxwIHRoZSBtb2RlbCBsZWFybiB0byBkZXRlcm1pbmUgdGhlIG1vc3QgZWZmZWN0aXZlIHNvbHV0aW9uIHN0cmF0ZWd5IGZvciBlYWNoIHRhc2suIFdlIGV2YWx1YXRlIE9yY2EgMiB1c2luZyBhIGNvbXByZWhlbnNpdmUgc2V0IG9mIDE1IGRpdmVyc2UgYmVuY2htYXJrcyAoY29ycmVzcG9uZGluZyB0byBhcHByb3hpbWF0ZWx5IDEwMCB0YXNrcyBhbmQgb3ZlciAzNiwwMDAgdW5pcXVlIHByb21wdHMpLiBPcmNhIDIgc2lnbmlmaWNhbnRseSBzdXJwYXNzZXMgbW9kZWxzIG9mIHNpbWlsYXIgc2l6ZSBhbmQgYXR0YWlucyBwZXJmb3JtYW5jZSBsZXZlbHMgc2ltaWxhciBvciBiZXR0ZXIgdG8gdGhvc2Ugb2YgbW9kZWxzIDUtMTB4IGxhcmdlciwgYXMgYXNzZXNzZWQgb24gY29tcGxleCB0YXNrcyB0aGF0IHRlc3QgYWR2YW5jZWQgcmVhc29uaW5nIGFiaWxpdGllcyBpbiB6ZXJvLXNob3Qgc2V0dGluZ3MuIG1ha2UgT3JjYSAyIHdlaWdodHMgcHVibGljbHkgYXZhaWxhYmxlIGF0IHRoaXMgaHR0cCBVUkwgdG8gc3VwcG9ydCByZXNlYXJjaCBvbiB0aGUgZGV2ZWxvcG1lbnQsIGV2YWx1YXRpb24sIGFuZCBhbGlnbm1lbnQgb2Ygc21hbGxlciBMTXMiLCwsT3BlbiB3ZWlnaHRzIChub24tY29tbWVyY2lhbCksVW5pdGVkIFN0YXRlcyBvZiBBbWVyaWNhLExMYU1BLTEzQiw4LjZlKzIwLCIiIldlIHRyYWluZWQgT3JjYSAyIG9uIDMyIE5WSURJQSBBMTAwIEdQVXMgd2l0aCA4MEdCIG1lbW9yeSB3aXRoIGJmbG9hdDE2LgpGb3IgdGhlIDEzQiBjaGVja3BvaW50LCBpdCB0b29rIH4xNyBob3VycyB0byB0cmFpbiBPcmNhIDIgb24gRkxBTiBkYXRhc2V0IGZvciBvbmUgZXBvY2gsIH40MCBob3VycyB0byB0cmFpbiBvbiA1IG1pbGxpb24gQ2hhdEdQVCBkYXRhIGZvciAzIGVwb2NocyBhbmQgfjIzIGhvdXJzIHRvIGNvbnRpbnVlIHRyYWluaW5nIG9uIH4xLjggbWlsbGlvbiBHUFQtNCBkYXRhIGZvciA0IGVwb2NocyIiCgozMiAqICgxNys0MCsyMykgKiAzNjAwICogMzEyIHRyaWxsaW9uIGZsb3AvcyAqIDAuMyB1dGlsaXphdGlvbiA9IDguNmUyMAoKKGVhY2ggMTAgaG91cnMgaXMgfjFlMjAgZmxvcCwgc28gdGhlIDUgbWlsbGlvbiBDaGF0R1BUIGRhdGEgdG9v</x:v>
      </x:c>
    </x:row>
    <x:row r="152" ht="18" customHeight="1">
      <x:c r="A152" s="17" t="n">
        <x:v>147</x:v>
      </x:c>
      <x:c r="B152" s="17" t="n">
        <x:v>310</x:v>
      </x:c>
      <x:c r="C152" s="160" t="str">
        <x:v>ayA0ZTIwIEZMT1AuIDRlMjAgLyA1IG1pbGxpb24gLyAxMyBiaWxsaW9uIC8gNiA9IDEwMjUsIHNvIH4xMDAwIHRva2VucyBpbiBlYWNoIGV4YW1wbGUpIiwsLDIwMjYtMDUtMjUgMTI6Mjg6MTArMDA6MDAsLCwsLCxJbmR1c3RyeSwsLCwsVW5yZWxlYXNlZCwibm9uIGNvbW1lcmNpYWwKCmh0dHBzOi8vaHVnZ2luZ2ZhY2UuY28vbWljcm9zb2Z0L09yY2EtMi0xM2IvYmxvYi9tYWluL0xJQ0VOU0UiLCwsLCwsLEhhcmR3YXJlLCwsLCxZZXMKVHVsdSBWMiBEUE8gNzBCLExhbmd1YWdlLCJMYW5ndWFnZSBtb2RlbGluZy9nZW5lcmF0aW9uLFF1ZXN0aW9uIGFuc3dlcmluZyIsIkFsbGVuIEluc3RpdHV0ZSBmb3IgQUksVW5pdmVyc2l0eSBvZiBXYXNoaW5ndG9uIiwiSGFtaXNoIEl2aXNvbiwgWWl6aG9uZyBXYW5nLCBWYWxlbnRpbmEgUHlhdGtpbiwgTmF0aGFuIExhbWJlcnQsIE1hdHRoZXcgUGV0ZXJzLCBQcmFkZWVwIERhc2lnaSwgSm9lbCBKYW5nLCBEYXZpZCBXYWRkZW4sIE5vYWggQS4gU21pdGgsIEl6IEJlbHRhZ3ksIEhhbm5hbmVoIEhhamlzaGlyemkiLDIwMjMtMTEtMjAsQ2FtZWxzIGluIGEgQ2hhbmdpbmcgQ2xpbWF0ZTogRW5oYW5jaW5nIExNIEFkYXB0YXRpb24gd2l0aCBUdWx1IDIsaHR0cHM6Ly9hcnhpdi5vcmcvYWJzLzIzMTEuMTA3MDIsLCwsNzAwMDAwMDAwMDAuMCw3MEIsLCwsIiIiQWZ0ZXIgZmlsdGVyaW5nLCB0aGUgVjIgbWl4dHVyZSBjb25zaXN0cyBvZiAzMjYsMTU0IHNhbXBsZXMiIgoiIlRoZSBtZWFuIGxlbmd0aCBvZiBhIHNhbXBsZSBpcyAxMDk3IHRva2VucyIiCgotPiB0b3RhbCB+IDM1NyA3OTAgOTM4IHRva2VucwoKZnJvbSBmaWd1cmUgMSAobW9yZSBhY2N1cmF0ZSk6CgooMTUwMCoxMF40LjIpKygyNTAwKjEwXjQpKygzNTAwKjEwXjQuMikrKDQ1MDAqMTBeNCkrKDU1MDAqMTAwKSAgPSAxNDkgNzk1IDAwMCB0b2tlbnMKIiwxNjguMCwiIiJUaGUgNzBCIHZhcmlhbnQgb2YgVMOcTFUgVjItRFBPIHdhcyB0cmFpbmVkIG9uIGEgNTEyLWNvcmUgVFBVdjMsIGNvbXBsZXRpbmcgdGhyZWUgZXBvY2hzIGluIGFwcHJveGltYXRlbHkgNyBkYXlzLiIiCgoiIkFsbCBtb2RlbHMgZXhjZXB0IFFMb1JBIG1vZGVscyB3ZXJlIHRyYWluZWQgb24gYSAyNTYtY2hpcCAoNTEyLWNoaXAgZm9yIDcwQiBEUE8gdHJhaW5pbmcpIFRQVSB2MyBwb2QuIiIiLEdvb2dsZSBUUFUgdjMsLExpa2VseSwiU2luY2UgdGhlIHJlbGVhc2Ugb2YgVMOcTFUgW1dhbmcgZXQgYWwuLCAyMDIzYl0sIG9wZW4gcmVzb3VyY2VzIGZvciBpbnN0cnVjdGlvbiB0dW5pbmcgaGF2ZSBkZXZlbG9wZWQgcXVpY2tseSwgZnJvbSBiZXR0ZXIgYmFzZSBtb2RlbHMgdG8gbmV3IGZpbmV0dW5pbmcgdGVjaG5pcXVlcy4gV2UgdGVzdCBhbmQgaW5jb3Jwb3JhdGUgYSBudW1iZXIgb2YgdGhlc2UgYWR2YW5jZXMgaW50byBUw5xMVSwgcmVzdWx0aW5nIGluIFTDnExVIDIsIGEgc3VpdGUgb2YgaW1wcm92ZWQgVMOcTFUgbW9kZWxzIGZvciBhZHZhbmNpbmcgdGhlIHVuZGVyc3RhbmRpbmcgYW5kIGJlc3QgcHJhY3RpY2VzIG9mIGFkYXB0aW5nIHByZXRyYWluZWQgbGFuZ3VhZ2UgbW9kZWxzIHRvIGRvd25zdHJlYW0gdGFza3MgYW5kIHVzZXIgcHJlZmVyZW5jZXMuIENvbmNyZXRlbHksIHdlIHJlbGVhc2U6ICgxKSBUw5xMVS1WMi1taXgsIGFuIGltcHJvdmVkIGNvbGxlY3Rpb24gb2YgaGlnaC1xdWFsaXR5IGluc3RydWN0aW9uIGRhdGFzZXRzOyAoMikgVMOcTFUgMiwgTExBTUEtMiBtb2RlbHMgZmluZXR1bmVkIG9uIHRoZSBWMiBtaXh0dXJlOyAoMykgVMOcTFUgMitEUE8sIFTDnExVIDIgbW9kZWxzIHRyYWluZWQgd2l0aCBkaXJlY3QgcHJlZmVyZW5jZSBvcHRpbWl6YXRpb24gKERQTyksIGluY2x1ZGluZyB0aGUgbGFyZ2VzdCBEUE8tdHJhaW5lZCBtb2RlbCB0byBkYXRlIChUw5xMVSAyK0RQTyA3MEIpOyAoNCkgQ09ERSBUw5xMVSAyLCBDT0RFIExMQU1BIG1vZGVscyBmaW5ldHVuZWQgb24gb3VyIFYyIG1peCB0aGF0IG91dHBlcmZvcm0gQ09ERSBMTEFNQSBhbmQgaXRzIGluc3RydWN0aW9uLXR1bmVkIHZhcmlhbnQsIENPREUgTExBTUEtSW5zdHJ1Y3QuIE91ciBldmFsdWF0aW9uIGZyb20gbXVsdGlwbGUgcGVyc3BlY3RpdmVzIHNob3dzIHRoYXQgdGhlIFTDnExVIDIgc3VpdGUgYWNoaWV2ZXMgc3RhdGUtb2YtdGhlLWFydCBwZXJmb3JtYW5jZSBhbW9uZyBvcGVuIG1vZGVscyBhbmQgbWF0Y2hlcyBvciBleGNlZWRzIHRoZSBwZXJmb3JtYW5jZSBvZiBHUFQtMy41LXR1cmJvLTAzMDEgb24gc2V2ZXJhbCBiZW5jaG1hcmtzLiBXZSByZWxlYXNlIGFsbCB0aGUgY2hlY2twb2ludHMsIGRhdGEsIHRyYWluaW5nIGFuZCBldmFsdWF0aW9uIGNvZGUgdG8gZmFjaWxpdGF0ZSBmdXR1cmUgb3BlbiBlZmZvcnRzIG9uIGFkYXB0aW5nIGxhcmdlIGxhbmd1YWdlIG1vZGVscy4iLDMuMCwsT3BlbiB3ZWlnaHRzIChyZXN0cmljdGVkIHVzZSksIlVuaXRlZCBTdGF0ZXMgb2YgQW1lcmljYSxVbml0ZWQgU3RhdGVzIG9mIEFtZXJpY2EiLExsYW1hIDItNzBCLDUuNzEzMTgyNWUrMjEsIjEyMzAwMDAwMDAwMDAwMCo1MTIqMTY4KjM2MDAqMC4zKigxIGNoaXAgLyAyIGNvcmVzKT0gNS43MTMxODI1ZSsyMQoKNio3MCoxMF45KjE1MDAwMDAwMCozID0gMS44OWUrMjAKCm5vdCBzdXJlIHdoeSBoZXJlIGlzIHN1Y2ggYSBiaWcgZGlmZmVyZW5jZSIsNTEyLjAsLDIwMjUtMTEtMjggMTE6NTM6NDQrMDA6MDAsR29vZ2xlIENsb3VkLCwsLCwiUmVzZWFyY2ggY29sbGVjdGl2ZSxBY2FkZW1pYSIsLCwsLE9wZW4gc291cmNlLCJsbGFtYSBsaWNlbnNlIGZvciB3ZWlnaHRzCmh0dHBzOi8vaHVnZ2luZ2ZhY2UuY28vYWxsZW5haS90dWx1LTItZHBvLTcwYgoKYXBhY2hlIDIuMCBmb3IgaW5zdHVyY3Rpb24gY29kZQpodHRwczovL2dpdGh1Yi5jb20vYWxsZW5haS9vcGVuLWluc3RydWN0IiwsLCxCRjE2LCw0NTY5NjcuMDU0Mjk3MDY2MDYsIkhhcmR3YXJlLE9wZXJhdGlvbiBjb3VudGluZyIsLCwsLFllcwpTdHlsZVRUUyAyLFNwZWVjaCwiVGV4dC10by1zcGVlY2ggKFRUUyksU3BlZWNoIHN5bnRoZXNpcyIsQ29sdW1iaWEgVW5pdmVyc2l0eSwiWWluZ2hhbyBBYXJvbiBMaSwgQ29uZyBIYW4sIFZpbmF5IFMuIFJhZ2hhdmFuLCBHYXZpbiBNaXNjaGxlciwgTmltYSBNZXNnYXJhbmkiLDIwMjMtMTEtMjAsU3R5bGVUVFMgMjogVG93YXJkcyBIdW1hbi1MZXZlbCBUZXh0LXRvLVNwZWVjaCB0aHJvdWdoIFN0eWxlIERpZmZ1c2lvbiBhbmQgQWR2ZXJzYXJpYWwgVHJhaW5pbmcgd2l0aCBMYXJnZSBTcGVlY2ggTGFuZ3VhZ2UgTW9kZWxzLGh0dHBzOi8vYXJ4aXYub3JnL2Ficy8yMzA2LjA3NjkxLCwsLCwsLCwsIkFjb3VzdGljIG1vZHVsZXMgd2VyZSBwcmUtdHJhaW5lZCBmb3IgMTAwLCA1MCwgYW5kIDMwIGVwb2NocyBvbiB0aGUgTEpTcGVlY2gsIFZDVEssIGFuZApMaWJyaVRUUyBkYXRhc2V0cywgYW5kIGpvaW50IHRyYWluaW5nIGZvbGxvd2VkIGZvciA2MCwgNDAsIGFuZCAyNSBlcG9jaHMsIHJlc3BlY3RpdmVseS4iLCwsTlZJRElBIEE0MCBQQ0llLCxVbmtub3duLCJJbiB0aGlzIHBhcGVyLCB3ZSBwcmVzZW50IFN0eWxlVFRTIDIsIGEgdGV4dC10by1zcGVlY2ggKFRUUykgbW9kZWwgdGhhdCBsZXZlcmFnZXMgc3R5bGUgZGlmZnVzaW9uIGFuZCBhZHZlcnNhcmlhbCB0cmFpbmluZyB3aXRoIGxhcmdlIHNwZWVjaCBsYW5ndWFnZSBtb2RlbHMgKFNMTXMpIHRvIGFjaGlldmUgaHVtYW4tbGV2ZWwgVFRTIHN5bnRoZXNpcy4gU3R5bGVUVFMgMiBkaWZmZXJzIGZyb20gaXRzIHByZWRlY2Vzc29yIGJ5IG1vZGVsaW5nIHN0eWxlcyBhcyBhIGxhdGVudCByYW5kb20gdmFyaWFibGUgdGhyb3VnaCBkaWZmdXNpb24gbW9kZWxzIHRvIGdlbmVyYXRlIHRoZSBtb3N0IHN1aXRhYmxlIHN0eWxlIGZvciB0aGUgdGV4dCB3aXRob3V0IHJlcXVpcmluZyByZWZlcmVuY2Ugc3BlZWNoLCBhY2hpZXZpbmcgZWZmaWNpZW50IGxhdGVudCBkaWZmdXNpb24gd2hpbGUgYmVuZWZpdGluZyBmcm9tIHRoZSBkaXZlcnNlIHNwZWVjaCBzeW50aGVzaXMgb2ZmZXJlZCBieSBkaWZmdXNpb24gbW9kZWxzLiBGdXJ0aGVybW9yZSwgd2UgZW1wbG95IGxhcmdlIHByZS10cmFpbmVkIFNMTXMsIHN1Y2ggYXMgV2F2TE0sIGFzIGRpc2NyaW1pbmF0b3JzIHdpdGggb3VyIG5vdmVsIGRpZmZlcmVudGlhYmxlIGR1cmF0aW9uIG1vZGVsaW5nIGZvciBlbmQtdG8tZW5kIHRyYWluaW5nLCByZXN1bHRpbmcgaW4gaW1wcm92ZWQgc3BlZWNoIG5hdHVyYWxuZXNzLiBTdHlsZVRUUyAyIHN1cnBhc3NlcyBodW1hbiByZWNvcmRpbmdzIG9uIHRoZSBzaW5nbGUtc3BlYWtlciBMSlNwZWVjaCBkYXRhc2V0IGFuZCBtYXRjaGVzIGl0IG9uIHRoZSBtdWx0aXNwZWFrZXIgVkNUSyBkYXRhc2V0IGFzIGp1ZGdlZCBieSBuYXRpdmUgRW5nbGlzaCBzcGVha2Vycy4gTW9yZW92ZXIsIHdoZW4gdHJhaW5lZCBvbiB0aGUgTGlicmlUVFMgZGF0YXNldCwgb3VyIG1vZGVsIG91dHBlcmZvcm1zIHByZXZpb3VzIHB1YmxpY2x5IGF2YWlsYWJsZSBtb2RlbHMgZm9yIHplcm8tc2hvdCBzcGVha2VyIGFkYXB0YXRpb24uIFRoaXMgd29yayBhY2hpZXZlcyB0aGUgZmlyc3QgaHVtYW4tbGV2ZWwgVFRTIG9uIGJvdGggc2luZ2xlIGFuZCBtdWx0aXNwZWFrZXIgZGF0YXNldHMsIHNob3djYXNpbmcgdGhlIHBvdGVudGlhbCBvZiBzdHlsZSBkaWZmdXNpb24gYW5kIGFkdmVyc2FyaWFsIHRyYWluaW5nIHdpdGggbGFyZ2UgU0xNcy4gVGhlIGF1ZGlvIGRlbW9zIGFuZCBzb3VyY2UgY29kZSBhcmUgYXZhaWxhYmxlIGF0IHRoaXMgaHR0cHMgVVJMLiIsLCxPcGVuIHdlaWdodHMgKHVucmVzdHJpY3RlZCksVW5pdGVkIFN0YXRlcyBvZiBBbWVyaWNhLCwsLDQuMCwsMjAyNS0xMS0yOCAxMTo1Mzo0NCswMDowMCwsLCwsLEFjYWRlbWlhLCwsLCxPcGVuIHNvdXJjZSwiTUlUIGxpY2Vuc2UKaHR0cHM6Ly9naXRodWIuY29tL3lsNDU3OS9TdHlsZVRUUzIiLCwsLCwsMjM4MC4wMzY3NDExMzA1NTI0LCwsLCwsWWVzCkx5cmlhLEF1ZGlvLEF1ZGlvIGdlbmVyYXRpb24sR29vZ2xlIERlZXBNaW5kLCJLYXp1eWEgS2F3YWthbWksIERhdmlkIERpbmcsIEJqw7ZybiBXaW5ja2xlciwgQ8SDdMSDbGluYSBDYW5nZWEsIFRvYmVubmEgUGV0ZXIgSWd3ZSwgV2lsbCBHcmF0aHdvaGwsIFlhbiBXdSwgWXVyeSBTdWxza3ksIEphY29iIEtlbGx5LCBDaGFybGllIE5hc2gsIENvbm9yIER1cmthbiwgWWFyb3NsYXYgR2FuaW4sIFRvbSBFY2NsZXMsIFphY2ggRWF0b24tUm9zZW4sIEpha29iIEJhdWVyLCBNaWtpdGEgU2F6YW5vdmljaCwgTW9yZ2FuZSBSaXZpw6hyZSwgRXZnZW55IEdsYWRjaGVua28sIE1pa2/FgmFqIEJpxYRrb3dza2ksIEFsaSBSYXphdmksIEplZmYgRG9uYWh1ZSwgQmVuaWdubyBVcmlhLCBTYW5kZXIgRGllbGVtYW4sIFNoZXJqaWwgT3phaXIsIEpvaG4gU2NodWx0eiwgQW5rdXNoIEd1cHRhLCBKdW5saW4gWmhhbmcsIERyZXcgSmFlZ2xlLCBBw6Ryb24gdmFuIGRlbiBPb3JkLiIsMjAyMy0xMS0xNixUcmFuc2Zvcm1pbmcgdGhlIGZ1dHVyZSBvZiBtdXNpYyBjcmVhdGlvbixodHRwczovL2RlZXBtaW5kLmdvb2dsZS9kaXNjb3Zlci9ibG9nL3RyYW5zZm9ybWluZy10aGUtZnV0dXJlLW9mLW11c2ljLWNyZWF0aW9uLywsLCwsLCwsLCwsLCwsVW5rbm93biwiTXVzaWMgY29udGFpbnMgaHVnZSBhbW91bnRzIG9mIGluZm9ybWF0aW9uIOKAlCBjb25zaWRlciBldmVyeSBiZWF0LCBub3RlLCBhbmQgdm9jYWwgaGFybW9ueSBpbiBldmVyeSBzZWNvbmQuIFdoZW4gZ2VuZXJhdGluZyBsb25nIHNlcXVlbmNlcyBvZiBzb3VuZCwgaXTigJlzIGRpZmZpY3VsdCBmb3IgQUkgbW9kZWxzIHRvIG1haW50YWluIG11c2ljYWwgY29udGludWl0eSBhY3Jvc3MgcGhyYXNlcywgdmVyc2VzLCBvciBleHRlbmRlZCBwYXNzYWdlcy4gU2luY2UgbXVzaWMgb2Z0ZW4gaW5jbHVkZXMgbXVsdGlwbGUgdm9pY2VzIGFuZCBpbnN0cnVtZW50cyBhdCB0aGUgc2FtZSB0aW1lLCBpdCdzIG11Y2ggaGFyZGVyIHRvIGNyZWF0ZSB0aGFuIHNwZWVjaC4KCkJ1aWx0IGJ5IEdvb2dsZSBEZWVwTWluZCwgdGhlIEx5cmlhIG1vZGVsIGV4Y2VscyBhdCBnZW5lcmF0aW5nIGhpZ2gtcXVhbGl0eSBtdXNpYyB3aXRoIGluc3RydW1lbnRhbHMgYW5kIHZvY2FscywgcGVyZm9ybWluZyB0cmFuc2Zvcm1hdGlvbiBhbmQgY29udGludWF0aW9uIHRhc2tzLCBhbmQgZ2l2aW5nIHVzZXJzIG1vcmUgbnVhbmNlZCBjb250cm9sIG9mIHRoZSBvdXRwdXTigJlzIHN0eWxlIGFuZCBwZXJmb3JtYW5jZS4iLCwsVW5yZWxlYXNlZCxVbml0ZWQgU3RhdGVzIG9mIEFtZXJpY2EsLCwsLCwyMDI1LTExLTI4IDExOjUzOjQ0KzAwOjAwLCwsLCwsSW5kdXN0cnksVHJ1ZSwsLCxVbnJlbGVhc2VkLCxUcnVlLCwsLCwsLCwsLCxObwpNaXN0cmFsIDdCICsgT1ZNLExhbmd1YWdlLFF1YW50aXRhdGl2ZSByZWFzb25pbmcsQ2hpbmVzZSBVbml2ZXJzaXR5IG9mIEhvbmcgS29uZyAoQ1VISyksIkZlaSBZdSwgQW5uaW5nemhlIEdhbywgQmVueW91IFdhbmciLDIwMjMtMTEtMTYsT3V0Y29tZS1zdXBlcnZpc2VkIFZlcmlmaWVycyBmb3IgUGxhbm5pbmcgaW4gTWF0aGVtYXRpY2FsIFJlYXNvbmluZyxodHRwczovL2FyeGl2Lm9yZy9hYnMvMjMxMS4wOTcyNCwxMDEuMCwsIiIiTm90YWJseSwgaW4gR1NNOEssIG91ciBPVk0tN0IgbW9kZWwgYWNoaWV2ZXMgc3RhdGUtb2YtdGhlLWFydApyZXN1bHRzIGFtb25nIExMTXMgdXAgdG8gMTNCIHBhcmFtZXRlcnM7CmVzcGVjaWFsbHkgaXQgZG9lcyBub3QgdXRpbGl6ZSBHUFQtNCBvciBjb2RlCmV4ZWN1dGlvbiIiIiw3MDAwMDAwMDAwLjAsIjdCLCBiYXNlZCBvbiBNaXN0cmFsIDdCIiwsIkZpbmUgdHVuaW5nIGxpa2VseSBzbWFsbCBmcmFjdGlvbiBvZiBwcmV0cmFpbmluZy4gRS5nLiBHYW1lIG9mIDI0IGhhcyA5MGsgc29sdXRpb24gcGF0aHMsIGlmIGF2ZXJhZ2UgcGF0aCBpcyAxMDI0IHRva2VucyBhbmQgdGhleSBkbyAxMCBlcG9jaHMgdGhhdCBpcyAKNiAqIDkwayAqIDEwMjQgKiAxMCAqIDdCID0gMy45ZTE5IEZMT1AuIApXZSBkb24ndCBoYXZlIGV4YWN0IGZsb3BzIGZvciBNaXN0cmFsIDdCIGJ1dCBjb21wYXJlIGF0IDguNGUyMiBGTE9QIGZvciBMbGFtYSAyLTdCIiwsIiIiVGhpcyBhbGxvd3MgdXMgdG8gcHJvZHVjZSBudW1lcm91cyBPVk0gdHJhaW5pbmcgc2FtcGxlcyB1c2luZyBqdXN0IHF1ZXN0aW9uLWFuc3dlciBwYWlycywgd2l0aG91dCBwYXRoIGFubm90YXRpb25zLCByZXN1bHRpbmcgaW4gNzQ3LDMwMCB0cmFpbmluZyBzYW1wbGVzIGZvciBHU004SyBhbmQgOTAsMDAwIGZvciBHYW1lIG9mIDI0LiIiCgo3NDczMDArOTAwMDA9ODM3MzAwIHRyYWluaW5nIHNhbXBsZXMiLCwsLCxDb25maWRlbnQsIkxhcmdlIGxhbmd1YWdlIG1vZGVscyAoTExNcykgb2Z0ZW4gc3RydWdnbGUgd2l0aCBtYWludGFpbmluZyBhY2N1cmFjeSBhY3Jvc3MgYSBzZXF1ZW5jZSBvZiBpbnRlcm1lZGlhdGUgcmVhc29uaW5nIHN0ZXBzIGluIG1hdGhlbWF0aWNhbCByZWFzb25pbmcsIGxlYWRpbmcgdG8gZXJyb3IgcHJvcGFnYXRpb24gdGhhdCB1bmRlcm1pbmVzIHRoZSBmaW5hbCByZXN1bHQuIFRoZSBjdXJyZW50IG1ldGhvZG9sb2d5IHRvIG1pdGlnYXRlIHRoaXMgaXNzdWUgcHJpbWFyaWx5IGludm9sdmVzIHVzaW5nIGEgdmVyaWZpZXIgbW9kZWwgdG8gYXNzZXNzIHRoZSBjb3JyZWN0bmVzcyBvZiBnZW5lcmF0ZWQgc29sdXRpb24gY2FuZGlkYXRlcywgZm9jdXNpbmcgZWl0aGVyIG9uIHRoZSBvdmVyYWxsIHJlYXNvbmluZyBwYXRoIG9yIG9uIGFuIGluY29tcGxldGUgcmVhc29uaW5nIHBhdGguIEJ5IHJldGhpbmtpbmcgdGhpcyBhcHByb2FjaCwgd2UgYXJndWUgdGhhdCBhc3Nlc3NpbmcgcG90ZW50aWFscyBvZiBpbmNvbXBsZXRlIHJlYXNvbmluZyBwYXRocyBjb3VsZCBiZSBtb3JlIGFkdmFudGFnZW91cyBhcyBpdCBndWlkZXMgdG93YXJkcyBjb3JyZWN0IGZpbmFsIGFuc3dlcnMsIHRyYW5zZm9ybWluZyB0aGUgdGFzayBpbnRvIGEgXHRleHRpdHtwbGFubmluZ30gcHJvYmxlbS4gT3VyIHByb3Bvc2VkIHZlcmlmaWVyLCB0aGUgT3V0Y29tZS1zdXBlcnZpc2lvbiBWYWx1ZSBNb2RlbCAoT1ZNKSwgZW1wbG95cyBvdXRjb21lIHN1cGVydmlzaW9uIGZvciB0cmFpbmluZywgb2ZmZXJpbmcgYW4gZWZmaWNpZW50IGFuZCBpbnR1aXRpdmUgbWV0aG9kIGZvciBcdGV4dGl0e3BsYW5uaW5nfSBieSBwcmlvcml0aXppbmcgc3RlcHMgdGhhdCBsZWFkIHRvIGFjY3VyYXRlIGNvbmNsdXNpb25zIG92ZXIgbWVyZSBwZXItc3RlcCBjb3JyZWN0bmVzcy4gRnVydGhlcm1vcmUsIHRoZSBPVk0gZXNjaGV3cyB0aGUgbmVlZCBmb3IgbGFib3ItaW50ZW5zaXZlIGFubm90YXRpb25zIG9uIHN0ZXAtbGV2ZWwgY29ycmVjdG5lc3MsIGVuaGFuY2luZyBpdHMgc2NhbGFiaWxpdHkuIE91ciBleHBlcmltZW50cyBvbiB0d28gbXVsdGktc3RlcCBtYXRoZW1hdGljYWwgcmVhc29uaW5nIGRhdGFzZXRzLCBHU004SyBhbmQgR2FtZSBvZiAyNCwgZGVtb25zdHJhdGUgdGhlIHN1cGVyaW9yIHBlcmZvcm1hbmNlIG9mIHRoZSBPVk0gbW9kZWwuIE5vdGFibHksIGluIEdTTThLLCBvdXIgXHRleHRiZntPVk0tN0IgbW9kZWwgYWNoaWV2ZXMgc3RhdGUtb2YtdGhlLWFydCByZXN1bHRzIGFtb25nIExMTXMgdXAgdG8gMTNCIHBhcmFtZXRlcnN9OyBlc3BlY2lhbGx5IGl0IGRvZXMgbm90IHV0aWxpemUgR1BULTQgb3IgY29kZSBleGVjdXRpb24uIFRoZXNlIGZpbmRpbmdzIG9mZmVyIGEgbm92ZWwgcGVyc3BlY3RpdmUgb24gdGhlIHJvbGUgb2Ygb3V0Y29tZSBzdXBlcnZpc2lvbiBpbiB0cmFpbmluZyB2ZXJpZmllcnMgZm9yIG11bHRpLXN0ZXAgcmVhc29uaW5nIHRhc2tzIGFuZCBwcm92aWRlIHRoZW9yZXRpY2FsIGp1c3RpZmljYXRpb24gZm9yIGl0cyBhZHZhbnRhZ2UgaW4gdmFsdWUgZXN0aW1hdGlvbiBmb3IgcGxhbm5pbmcuIiwsLE9wZW4gd2VpZ2h0cyAobm9uLWNvbW1lcmNpYWwpLEhvbmcgS29uZyxNaXN0cmFsIDdCLCwsLCwyMDI2LTA1LTI1IDEyOjI4OjExKzAwOjAwLCwsLCwsQWNhZGVtaWEsLCwsLE9wZW4gKG5vbi1jb21tZXJjaWFsKSxubyBsaWNlbnNlLCwsLCwsLCwsLCwsWWVzCkFuZGVzR1BULExhbmd1YWdlLCJMYW5ndWFnZSBtb2RlbGluZy9nZW5lcmF0aW9uLFF1ZXN0aW9uIGFuc3dlcmluZyIsT3BwbyBNb2JpbGUgVGVsZWNvbW11bmljYXRpb25zLCwyMDIzLTExLTE2LCxodHRwczovL3d3dy5vcHBvLmNvbS9lbi9uZXdzcm9vbS9wcmVzcy8yMDIzLW9wcG8tZGV2ZWxvcGVycy1jb25mZXJlbmNlLW9kYzIzLywsU09UQSBpbXByb3ZlbWVudCxIaWdoZXN0IHNjb3JlIGF0IFN1cGVyQ0xVRSBTYWZldHkgYmVuY2htYXJrLiBodHRwczovL3d3dy5zdXBlcmNsdWVhaS5jb20vLCwsLCwsLCwsLCxVbmtub3duLCwsLEhvc3RlZCBhY2Nlc3MgKG5vIEFQSSksQ2hpbmEsLCwsLCwyMDI1LTExLTI4IDExOjUzOjQ0KzAwOjAwLCwsLCwsSW5kdXN0cnksLCwsLFVucmVsZWFzZWQsLCwsLCwsLCwsLCwsTm8KTmVtb3Ryb24tMy04QixMYW5ndWFnZSwiQ2hhdCxMYW5ndWFnZSBnZW5lcmF0aW9uLExhbmd1YWdlIG1vZGVsaW5nL2dlbmVyYXRpb24sVHJhbnNsYXRpb24sQ29kZSBnZW5lcmF0aW9uLFF1ZXN0aW9uIGFuc3dlcmluZyIsTlZJRElBLCwyMDIzLTExLTE1LE5WSURJQSBBSSBGb3VuZGF0aW9uIE1vZGVsczogQnVpbGQgQ3VzdG9tIEVudGVycHJpc2UgQ2hhdGJvdHMgYW5kIENvLVBpbG90cyB3aXRoIFByb2R1Y3Rpb24tUmVhZHkgTExNcywiaHR0cHM6Ly9kZXZlbG9wZXIubnZpZGlhLmNvbS9ibG9nL252aWRpYS1haS1mb3VuZGF0aW9uLW1vZGVscy1idWlsZC1jdXN0b20tZW50ZXJwcmlzZS1jaGF0Ym90cy1hbmQtY28tcGlsb3RzLXdpdGgtcHJvZHVjdGlvbi1yZWFkeS1sbG1zLwoKaHR0cHM6Ly9jYXRhbG9nLm5nYy5udmlkaWEuY29tL29yZ3MvbnZpZGlhL3RlYW1zL25lbW8vbW9kZWxzL25lbW90cm9uLTMtOGItYmFzZS00ayIsLFNPVEEgaW1wcm92ZW1lbnQsIiIiVGhlIE5lbW90cm9uLTMtOEItUUEgbW9kZWwgb2ZmZXJzIHN0YXRlLW9mLXRoZS1hcnQgcGVyZm9ybWFuY2UsIGFjaGlldmluZyBhIHplcm8tc2hvdCBGMSBzY29yZSBvZiA0MS45OSUgb24gdGhlIE5hdHVyYWwgUXVlc3Rpb25zIGRhdGFzZXQuIFRoaXMgbWV0cmljIG1lYXN1cmVzIGhvdyBjbG9zZWx5IHRoZSBnZW5lcmF0ZWQgYW5zd2VyIHJlc2VtYmxlcyB0aGUgdHJ1dGggaW4g4oCMUUEuICIiIiw4MDAwMDAwMDAwLjAsLDEuOGUrMjMsImh0dHBzOi8vaHVnZ2luZ2ZhY2UuY28vbnZpZGlhL25lbW90cm9uLTMtOGItYmFzZS00awoKIiJUaGlzIG1vZGVsIHdhcyB0cmFpbmVkIG9uIGEgZGF0YXNldCBjb250YWluaW5nIDMuOCBUcmlsbGlvbiB0b2tlbnMgb2YgdGV4dCIiCgo4IGJpbGxpb24gKiAzLjggdHJpbGxpb24gKiA2ID0gMS44ZTIzCgpBbHNvLCB1c2luZyB0aGUgaGFyZHdhcmUgbWV0aG9kOiAiIjEsMDI0IEExMDBzIHdlcmUgdXNlZCBmb3IgMTkgZGF5cyB0byB0cmFpbiB0aGUgbW9kZWwuIiIKCjE5KjEwMjQgKiAzMTIgdHJpbGxpb24gKiAyNCAqIDM2MDAgKiAwLjMgPSAxLjU3ZTIzIiwzODAwMDAwMDAwMDAwLCw0NTYuMCwxOSBkYXlzLE5WSURJQSBBMTAwLCxDb25maWRlbnQsIkxhcmdlIGxhbmd1YWdlIG1vZGVscyAoTExNcykgYXJlIHJldm9sdXRpb25pemluZyBkYXRhIHNjaWVuY2UsIGVuYWJsaW5nIGFkdmFuY2VkIGNhcGFiaWxpdGllcyBpbiBuYXR1cmFsIGxhbmd1YWdlIHVuZGVyc3RhbmRpbmcsIEFJLCBhbmQgbWFjaGluZSBsZWFybmluZy4gQ3VzdG9tIExMTXMsIHRhaWxvcmVkIGZvciBkb21haW4tc3BlY2lmaWMgaW5zaWdodHMsIGFyZSBmaW5kaW5nIGluY3JlYXNlZCB0cmFjdGlvbiBpbiBlbnRlcnByaXNlIGFwcGxpY2F0aW9ucy4KClRoZSBOVklESUEgTmVtb3Ryb24tMyA4QiBmYW1pbHkgb2YgZm91bmRhdGlvbiBtb2RlbHMgaXMgYSBwb3dlcmZ1bCBuZXcgdG9vbCBmb3IgYnVpbGRpbmcgcHJvZHVjdGlvbi1yZWFkeSBnZW5lcmF0aXZlIEFJIGFwcGxpY2F0aW9ucyBmb3IgdGhlIGVudGVycHJpc2XigJNmb3N0ZXJpbmcgaW5ub3ZhdGlvbnMgcmFuZ2luZyBmcm9tIGN1c3RvbWVyIHNlcnZpY2UgQUkgY2hhdGJvdHMgdG8gY3V0dGluZy1lZGdlIEFJIHByb2R1Y3RzLiIsLCxPcGVuIHdlaWdodHMgKHJlc3RyaWN0ZWQgdXNlKSxVbml0ZWQgU3RhdGVzIG9mIEFtZXJpY2EsLCwsMTAyNC4wLDAuMzQ3MywyMDI1LTEyLTE4IDA1OjIwOjM2KzAwOjAwLCwsLDI1NjY3ODI0LjAsIiIiV2UgcHJldHJhaW5lZCB0aGUgbW9kZWwgd2l0aCBhIHNlcXVlbmNlIGxlbmd0aCBvZiA4MTkyIGFuZCBhIGJhdGNoIHNpemUgb2YgMzA3MiwgcmVzdWx0aW5nIGluIHJvdWdobHkgMjUgbWlsbGlvbiB0b2tlbnMgcGVyIGJhdGNoIiIiLEluZHVzdHJ5LCwsLCxVbnJlbGVhc2VkLCJjYW4ndCB1c2UgdG8gdHJhaW4gb3RoZXIgbW9kZWxzOgoKaHR0cHM6Ly9kZXZlbG9wZXIuZG93bmxvYWQubnZpZGlhLmNvbS9haS1mb3VuZGF0aW9uLW1vZGVscy9udmlkaWEtYWktZm91bmRhdGlvbi1tb2RlbHMtbGljZW5zZS0xME5vdjIwMjMucGRmIixUcnVlLDIxNDQ2Ny4wMjAxMzUyNDEwNCwiT3BzIGNvdW50aW5nOiA4IGJpbGxpb24gKiAzLjggdHJpbGxpb24gKiA2ID0gMS44MmUyMwpHUFUtdGltZTogMTkgKiAxMDI0ICogMy4xMmUxNCAqIDI0ICogMzYwMCA9IDUuMjRlMjMKSW1wbGllZCBNRlU6IDEuODJlMjMgLyA1LjI0ZTIzID0gMC4zNDczIiwsLDgxMjQ3Ni4zMzU5NTUzODA5LCJPcGVyYXRpb24gY291bnRpbmcsSGFyZHdhcmUiLCwsLCxZZXMKTWk6ZG0gN0IsTGFuZ3VhZ2UsIkxhbmd1YWdlIG1vZGVsaW5nL2dlbmVyYXRpb24sVHJhbnNsYXRpb24iLEtULCwyMDIzLTExLTE1LCJNaTpkbTogS1QgQmlsaW5ndWFsIChLb3JlYW4sRW5nbGlzaCkgR2VuZXJhdGl2ZSBQcmUtdHJhaW5lZCBUcmFuc2Zvcm1lciIsaHR0cHM6Ly9odWdnaW5nZmFjZS5jby9LVC1BSS9taWRtLWJpdGV4dC1TLTdCLWluc3QtdjEsLCwsNzAwMDAwMDAwMC4wLDdCLCwsLCwsLCwsQ29uZmlkZW50LCwsLE9wZW4gd2VpZ2h0cyAobm9uLWNvbW1lcmNpYWwpLEtvcmVhIChSZXB1YmxpYyBvZiksLCwsLCwyMDI1LTExLTI4IDExOjUzOjQ0KzAwOjAwLCwsLCwsSW5kdXN0cnksLCwsLCwiaHR0cHM6Ly9odWdnaW5nZmFjZS5jby9LVC1BSS9taWRtLWJpdGV4dC1TLTdCLWluc3QtdjEKTWk6ZG0gKE1pZG0tYml0ZXh0LVMpIGlzIHJlbGVhc2VkIHVuZGVyIHRoZSBDQy1CWS1OQyA0LjAgbGljZW5zZS4gVXNlcnMgY2FuIHJldHJhaW4gcGFydCBvciBhbGwgb2YgdGhpcyBtb2RlbCBvciB1c2Ugb25seSBwYXJ0IG9mIGl0LiBIb3dldmVyLCB0aGUgYXV0aG9yIG11c3QgYmUgaW5kaWNhdGVkIGFuZCBjYW5ub3QgYmUgdXNlZCBmb3IgY29tbWVyY2lhbCBwdXJwb3Nlcy4gQWRkaXRpb25hbGx5LCB3aGVuIHNoYXJpbmcgc2Vjb25kYXJ5IHdvcmtzIHVzaW5nIHRoaXMgbW9kZWwsIHRoZXkgbXVzdCBiZSBkaXN0cmlidXRlZCB1bmRlciB0aGUgc2FtZSBDQy1CWS1OQyA0LjAgbGljZW5zZS4iLCwsLCwsLCwsLCwsWWVzCkdyYXBoQ2FzdCxFYXJ0aCBzY2llbmNlLFdlYXRoZXIgZm9yZWNhc3RpbmcsR29vZ2xlIERlZXBNaW5kLCJSZW1pIExhbSwgQWx2YXJvIFNhbmNoZXotR29uemFsZXosIE1hdHRoZXcgV2lsbHNvbiwgUGV0ZXIgV2lybnNiZXJnZXIsIE1laXJlIEZvcnR1bmF0bywgRmVycmFuIEFsZXQsIFN1bWFuIFJhdnVyaSwgVGltbyBFd2FsZHMsIFphY2ggRWF0b24tUm9zZW4sIFdlaWh1YSBIdSwgQWxleGFuZGVyIE1lcm9zZSwgU3RlcGhhbiBIb3llciwgR2VvcmdlIEhvbGxhbmQsIE9yaW9sIFZpbnlhbHMsIEphY2tseW5uIFN0b3R0LCBBbGV4YW5kZXIgUHJpdHplbCwgU2hha2lyIE1vaGFtZWQsIFBldGVyIEJhdHRhZ2xpYSIsMjAyMy0xMS0xNCxMZWFybmluZyBza2lsbGZ1bCBtZWRpdW0tcmFuZ2UgZ2xvYmFsd2VhdGhlciBmb3JlY2FzdGluZywiaHR0cHM6Ly93d3cuc2NpZW5jZS5vcmcvZG9pL2VwZGYvMTAuMTEyNi9zY2llbmNlLmFkaTIzMzYKCmh0dHBzOi8vYXJ4aXYub3JnL2Ficy8yMjEyLjEyNzk0IiwsU09UQSBpbXByb3ZlbWVudCwiIiJPdXIgc3RhdGUtb2YtdGhlLWFydCBtb2RlbCBkZWxpdmVycyAxMC1kYXkgd2VhdGhlciBwcmVkaWN0aW9ucyBhdCB1bnByZWNlZGVudGVkIGFjY3VyYWN5IGluIHVuZGVyIG9uZSBtaW51dGUiIiIsLE5vdCBtZW50aW9uZWQgaW4gcGFwZXIuLDIuMTAwMDAwMDAwMDAwMDAwMmUrMjIsIiIiVHJhaW5pbmcgR3JhcGhDYXN0IHRvb2sgcm91Z2hseSBmb3VyIHdlZWtzIG9uIDMyIENsb3VkIFRQVSB2NCBkZXZpY2VzIHVzaW5nIGJhdGNoIHBhcmFsbGVsaXNtLiIiCgo0LjY6ICIid2UgdXNlIGJmbG9hdDE2IGZsb2F0aW5nIHBvaW50IHByZWNpc2lvbiIiCgoyLjFlMjIgPSAyLjc1RSsxNCBGTE9QL3MgKiAzMiAqIDYwKiA2MCAqIDI0ICogNyAqIDQiLCwsLCwsLFNwZWN1bGF0aXZlLCJHbG9iYWwgbWVkaXVtLXJhbmdlIHdlYXRoZXIgZm9yZWNhc3RpbmcgaXMgY3JpdGljYWwgdG8gZGVjaXNpb24tbWFraW5nIGFjcm9zcyBtYW55IHNvY2lhbCBhbmQgZWNvbm9taWMgZG9tYWlucy4gVHJhZGl0aW9uYWwgbnVtZXJpY2FsIHdlYXRoZXIgcHJlZGljdGlvbiB1c2VzIGluY3JlYXNlZCBjb21wdXRlIHJlc291cmNlcyB0byBpbXByb3ZlIGZvcmVjYXN0IGFjY3VyYWN5IGJ1dCBkb2VzIG5vdCBkaXJlY3RseSB1c2UgaGlzdG9yaWNhbCB3ZWF0aGVyIGRhdGEgdG8gaW1wcm92ZSB0aGUgdW5kZXJseWluZyBtb2RlbC4gSGVyZSwgd2UgaW50cm9kdWNlIEdyYXBoQ2FzdCwgYSBtYWNoaW5lIGxlYXJuaW5n4oCTYmFzZWQgbWV0aG9kIHRyYWluZWQgZGlyZWN0bHkgZnJvbSByZWFuYWx5c2lzIGRhdGEuIEl0IHByZWRpY3RzIGh1bmRyZWRzIG9mIHdlYXRoZXIgdmFyaWFibGVzIGZvciB0aGUgbmV4dCAxMCBkYXlzIGF0IDAuMjXCsCByZXNvbHV0aW9uIGdsb2JhbGx5IGluIHVuZGVyIDEgbWludXRlLiBHcmFwaENhc3Qgc2lnbmlmaWNhbnRseSBvdXRwZXJmb3JtcyB0aGUgbW9zdCBhY2N1cmF0ZSBvcGVyYXRpb25hbCBkZXRlcm1pbmlzdGljIHN5c3RlbXMgb24gOTAlIG9mIDEzODAgdmVyaWZpY2F0aW9uIHRhcmdldHMsIGFuZCBpdHMgZm9yZWNhc3RzIHN1cHBvcnQgYmV0dGVyIHNldmVyZSBldmVudCBwcmVkaWN0aW9uLCBpbmNsdWRpbmcgdHJvcGljYWwgY3ljbG9uZSB0cmFja2luZywgYXRtb3NwaGVyaWMgcml2ZXJzLCBhbmQgZXh0cmVtZSB0ZW1wZXJhdHVyZXMuIEdyYXBoQ2FzdCBpcyBhIGtleSBhZHZhbmNlIGluIGFjY3VyYXRlIGFuZCBlZmZpY2llbnQgd2VhdGhlciBmb3JlY2FzdGluZyBhbmQgaGVscHMgcmVhbGl6ZSB0aGUgcHJvbWlzZSBvZiBtYWNoaW5lIGxlYXJuaW5nIGZvciBtb2RlbGluZyBjb21wbGV4IGR5bmFtaWNhbCBzeXN0ZW1zLiIsLCxPcGVuIHdlaWdodHMgKG5vbi1jb21tZXJjaWFsKSxVbml0ZWQgU3RhdGVzIG9mIEFtZXJpY2EsLCwsLCwyMDI1LTExLTI4IDExOjUzOjQ0KzAwOjAwLCwsLCwsSW5kdXN0cnksLCwsLE9wZW4gc291cmNlLCJBcGFjaGUgMiBmb3IgdHJhaW5pbmcgYW5kIGluZmVyZW5jZSBjb2RlCmh0dHBzOi8vZ2l0aHViLmNvbS9nb29nbGUtZGVlcG1pbmQvZ3JhcGhjYXN0CgpDQyBCWS1OQy1TQSA0LjAgZm9yIHdlaWdodHMiLCwsLEJGMTYsLCxIYXJkd2FyZSwsLCwsWWVzClF3ZW4tQXVkaW8tQ2hhdCwiTGFuZ3VhZ2UsU3BlZWNoLEF1ZGlvIiwiQXVkaW8gcXVlc3Rpb24gYW5zd2VyaW5nLENoYXQsU3BlZWNoIHJlY29nbml0aW9uIChBU1IpLFRyYW5zbGF0aW9uLFRyYW5zY3JpcHRpb24sVGV4dCBjbGFzc2lmaWNhdGlvbixRdWVzdGlvbiBhbnN3ZXJpbmcsQXVkaW8gY2xhc3NpZmljYXRpb24sVm9pY2UgaWRlbnRpZmljYXRpb24sUGFydC1vZi1zcGVlY2ggdGFnZ2luZyxTcGVlY2gtdG8tc3BlZWNoIixBbGliYWJhLCJZdW5mZWkgQ2h1LCBKaW4gWHUsIFhpYW9odWFuIFpob3UsIFFpYW4gWWFuZywgU2hpbGlhbmcgWmhhbmcsIFpoaWppZSBZYW4sIENoYW5nIFpob3UsIEppbmdyZW4gWmhvdSIsMjAyMy0xMS0xNCxRd2VuLUF1ZGlvOiBBZHZhbmNpbmcgVW5pdmVyc2FsIEF1ZGlvIFVuZGVyc3RhbmRpbmcgdmlhIFVuaWZpZWQgTGFyZ2UtU2NhbGUgQXVkaW8tTGFuZ3VhZ2UgTW9kZWxzLGh0dHBzOi8vYXJ4aXYub3JnL2Ficy8yMzExLjA3OTE5LDc0My4wLFNPVEEgaW1wcm92ZW1lbnQsIiIiQSBub3RhYmxlIGFjaGlldmVtZW50IG9mIFF3ZW4tQXVkaW8gaXMgaXRzIHN0YXRlLW9mLXRoZS1hcnQgcGVyZm9ybWFuY2Ugb24gdGhlIHRlc3Qgc2V0IG9mIEFpc2hlbGwxLCBjb2NobHNjZW5lLCBDbG90aG9BUUEsIGFuZCBWb2NhbFNvdW5kIiIiLDg0NjAwMDAwMDAuMCwidGhlIG1vZGVsIGhhcyB0d28gY29tcG9uZW50cyAtIGF1ZGlvIGFuZCBsYW5ndWFnZS4KNjcwTSArIDcuN0IgPSA4LjQ2QgoiIlRoZSBhdWRpbyBlbmNvZGVyIGlzIGNvbXBvc2VkIG9mIDY0ME0gcGFyYW1ldGVycyIiCgoiIlF3ZW4tQXVkaW8gaW5jb3Jwb3JhdGVzIGEgbGFyZ2UgbGFuZ3VhZ2UgbW9kZWwgYXMgaXRzIGZvdW5kYXRpb25hbCBjb21wb25lbnQuClRoZSBtb2RlbCBpcyBpbml0aWFsaXplZCB1c2luZyBwcmUtdHJhaW5lZCB3ZWlnaHRzIGRlcml2ZWQgZnJvbSBRd2VuLTdCIChCYWkgZXQgYWwuLCAyMDIzYSkuIFF3ZW4tN0IgaXMgYSAzMi1sYXllciBUcmFuc2Zvcm1lciBkZWNvZGVyIG1vZGVsIHdpdGggYSBoaWRkZW4gc2l6ZSBvZiA0MDk2LCBlbmNvbXBhc3NpbmcgYSB0b3RhbCBvZiA3LjdCIHBhcmFtZXRlcnMuIiIiLCwsLG5vdCBjbGVhciwsLCwsTGlrZWx5LCIgUmVjZW50bHksIGluc3RydWN0aW9uLWZvbGxvd2luZyBhdWRpby1sYW5ndWFnZSBtb2RlbHMgaGF2ZSByZWNlaXZlZCBicm9hZCBhdHRlbnRpb24gZm9yIGF1ZGlvIGludGVyYWN0aW9uIHdpdGggaHVtYW5zLiBIb3dldmVyLCB0aGUgYWJzZW5jZSBvZiBwcmUtdHJhaW5lZCBhdWRpbyBtb2RlbHMgY2FwYWJsZSBvZiBoYW5kbGluZyBkaXZlcnNlIGF1ZGlvIHR5cGVzIGFuZCB0YXNrcyBoYXMgaGluZGVyZWQgcHJvZ3Jlc3MgaW4gdGhpcyBmaWVsZC4gQ29uc2VxdWVudGx5LCBtb3N0IGV4aXN0aW5nIHdvcmtzIGhhdmUgb25seSBiZWVuIGFibGUgdG8gc3VwcG9ydCBhIGxpbWl0ZWQgcmFuZ2Ugb2YgaW50ZXJhY3Rpb24gY2FwYWJpbGl0aWVzLiBJbiB0aGlzIHBhcGVyLCB3ZSBkZXZlbG9wIHRoZSBRd2VuLUF1ZGlvIG1vZGVsIGFuZCBhZGRyZXNzIHRoaXMgbGltaXRhdGlvbiBieSBzY2FsaW5nIHVwIGF1ZGlvLWxhbmd1YWdlIHByZS10cmFpbmluZyB0byBjb3ZlciBvdmVyIDMwIHRhc2tzIGFuZCB2YXJpb3VzIGF1ZGlvIHR5cGVzLCBzdWNoIGFzIGh1bWFuIHNwZWVjaCwgbmF0dXJhbCBzb3VuZHMsIG11c2ljLCBhbmQgc29uZ3MsIHRvIGZhY2lsaXRhdGUgdW5pdmVyc2FsIGF1ZGlvIHVuZGVyc3RhbmRpbmcgYWJpbGl0aWVzLiBIb3dldmVyLCBkaXJlY3RseSBjby10cmFpbmluZyBhbGwgdGFza3MgYW5kIGRhdGFzZXRzIGNhbiBsZWFkIHRvIGludGVyZmVyZW5jZSBpc3N1ZXMsIGFzIHRoZSB0ZXh0dWFsIGxhYmVscyBhc3NvY2lhdGVkIHdpdGggZGlmZmVyZW50IGRhdGFzZXRzIGV4aGliaXQgY29uc2lkZXJhYmxlIHZhcmlhdGlvbnMgZHVlIHRvIGRpZmZlcmVuY2VzIGluIHRhc2sgZm9jdXMsIGxhbmd1YWdlLCBncmFudWxhcml0eSBvZiBhbm5vdGF0aW9uLCBhbmQgdGV4dCBzdHJ1Y3R1cmUuIFRvIG92ZXJjb21lIHRoZSBvbmUtdG8tbWFueSBpbnRlcmZlcmVuY2UsIHdlIGNhcmVmdWxseSBkZXNpZ24gYSBtdWx0aS10YXNrIHRyYWluaW5nIGZyYW1ld29yayBieSBjb25kaXRpb25pbmcgb24gYSBzZXF1ZW5jZSBvZiBoaWVyYXJjaGljYWwgdGFncyB0byB0aGUgZGVjb2RlciBmb3IgZW5jb3VyYWdpbmcga25vd2xlZGdlIHNoYXJpbmcgYW5kIGF2b2lkaW5nIGludGVyZmVyZW5jZSB0aHJvdWdoIHNoYXJlZCBhbmQgc3BlY2lmaWVkIHRhZ3MgcmVzcGVjdGl2ZWx5LiBSZW1hcmthYmx5LCBRd2VuLUF1ZGlvIGFjaGlldmVzIGltcHJlc3NpdmUgcGVyZm9ybWFuY2UgYWNyb3NzIGRpdmVyc2UgYmVuY2htYXJrIHRhc2tzIHdpdGhvdXQgcmVxdWlyaW5nIGFueSB0YXNrLXNwZWNpZmljIGZpbmUtdHVuaW5nLCBzdXJwYXNzaW5nIGl0cyBjb3VudGVycGFydHMuIEJ1aWxkaW5nIHVwb24gdGhlIGNhcGFiaWxpdGllcyBvZiBRd2VuLUF1ZGlvLCB3ZSBmdXJ0aGVyIGRldmVsb3AgUXdlbi1BdWRpby1DaGF0LCB3aGljaCBhbGxvd3MgZm9yIGlucHV0IGZyb20gdmFyaW91cyBhdWRpb3MgYW5kIHRleHQgaW5wdXRzLCBlbmFibGluZyBtdWx0aS10dXJuIGRpYWxvZ3VlcyBhbmQgc3VwcG9ydGluZyB2YXJpb3VzIGF1ZGlvLWNlbnRyYWwgc2NlbmFyaW9zLiAiLCwsT3BlbiB3ZWlnaHRzIChyZXN0cmljdGVkIHVzZSksQ2hpbmEsLCwsLCwyMDI2LTA1LTI1IDEyOjI4OjExKzAwOjAwLCwsLCwsSW5kdXN0cnksLCwsLE9wZW4gKHJlc3RyaWN0ZWQgdXNlKSwiUXdlbiBsaWNlbnNlOgoKaHR0cHM6Ly9naXRodWIuY29tL1F3ZW5MTS9Rd2VuLUF1ZGlvL2Jsb2IvbWFpbi9MSUNFTlNFCgpodHRwczovL2h1Z2dpbmdmYWNlLmNvL1F3ZW4vUXdlbi1BdWRpbwoKc2VwYXJhdGUgbGljZW5zZSByZXF1aXJlZCBmb3IgY29tcGFuaWVzIHdpdGggMTAwTSsgTUFVIiwsLCxCRjE2LCwsLCwsLCxZZXMKU1BISU5YIChMbGFtYSAyIDEzQiksIlZpc2lvbixMYW5ndWFnZSxNdWx0aW1vZGFsIiwiVmlzdWFsIHF1ZXN0aW9uIGFuc3dlcmluZyxJbWFnZSBjYXB0aW9uaW5nIiwiU2hhbmdoYWkgQUkgTGFiLENoaW5lc2UgVW5pdmVyc2l0eSBvZiBIb25nIEtvbmcgKENVSEspLFNoYW5naGFpVGVjaCBVbml2ZXJzaXR5IiwiWml5aSBMaW4sIENocmlzIExpdSwgUmVucnVpIFpoYW5nLCBQZW5nIEdhbywgTG9uZ3RpYW4gUWl1LCBIYW4gWGlhbywgSGFuIFFpdSwgQ2hlbiBMaW4sIFdlbnFpIFNoYW8sIEtlcWluIENoZW4sIEppYW1pbmcgSGFuLCBTaXl1YW4gSHVhbmcsIFlpY2hpIFpoYW5nLCBYdW1pbmcgSGUsIEhvbmdzaGVuZyBMaSwgWXUgUWlhbyIsMjAyMy0xMS0xMywiU1BISU5YOiBUaGUgSm9pbnQgTWl4aW5nIG9mIFdlaWdodHMsIFRhc2tzLCBhbmQgVmlzdWFsIEVtYmVkZGluZ3MgZm9yIE11bHRpLW1vZGFsIExhcmdlIExhbmd1YWdlIE1vZGVscyIsaHR0cHM6Ly9hcnhpdi5vcmcvYWJzLzIzMTEuMDc1NzUsLFNPVEEgaW1wcm92ZW1lbnQsIiIiYXMgc2hvd24gaW4gRmlndXJlIDIsIFNQSElOWCBjYW4gYWNoaWV2ZSBpbXByZXNzaXZlIGZpbmUtZ3JhaW5lZCB2aXN1YWwgcGVyY2VwdGlvbiBmb3IgaGlnaC1yZXNvbHV0aW9uIGltYWdlcywgd2hpY2ggZXhoaWJpdHMgc3RhdGUtb2YtdGhlLWFydCBwZXJmb3JtYW5jZSBvbiBleHRlbnNpdmUgZXZhbHVhdGlvbiBiZW5jaG1hcmtzLCBlLmcuLCBNTUJlbmNoIChMaXUgZXQgYWwuLCAyMDIzZiksIE1NRSAoRnUgZXQgYWwuLCAyMDIzYSksIGFuZCBQT1BFIChMaSBldCBhbC4sIDIwMjNlKS4iIiIsMTk5MDAwMDAwMDAuMCwiU1BISU5YICsgTGxhbWEgMiAxM0IKU1BISU5YIGNvbXBvbmVudCBpbnZvbHZlcyBmb3VyIHZpc2lvbiBlbmNvZGVyczoKLSBDTElQIC0gVmlUCi0gQ0xJUCAtIENvbnZOZVh0IFYyICg4OU0gdG8gNjU5TSBwYXJhbXMsIGRlcGVuZGluZyBvbiBzaXplKQotIERpbm9WMiAtIFZpVCAoMjJNIHRvIDEuMTRCIHBhcmFtcywgZGVwZW5kaW5nIG9uIHNpemUpCi0gUS1mb3JtZXIgKDE4OE0gcGFyYW1zKQpBbHNvIGludm9sdmVzIHRvIHByb2plY3Rpb24gbmV0d29ya3MKCkh1Z2dpbmdmYWNlIEh1YiBtb2RlbCBmaWxlcyBhcHBlYXIgdG8gYmUgMzkuOEdCLiBBc3N1bWluZyBtb2RlbHMgYXJlIHN0b3JlZCBpbiBmcDE2IHRoZXJlIGFyZSAyIGJ5dGVzIHBlciBwYXJhbWV0ZXIsIHNvIDM5LjggLyAyID0gMTkuOUIgcGFyYW1ldGVycy4iLDMuMDRlKzIyLCIiIlRoZSBwcmUtdHJhaW5pbmcgdGltZSBpcyBhcm91bmQgMTI1IGhvdXJzIG9uIDMyIEExMDAgR1BVcyB3aXRoIGEgN0IKbGFuZ3VhZ2UgbW9kZWwgYW5kIGFib3V0IHR3aWNlIHRoZSB0aW1lIHdpdGggYSAxM0IgbGFuZ3VhZ2UgbW9kZWwuLi4gVGhlIGZpbmUtdHVuaW5nIHRha2VzIGFib3V0IDM4IGhvdXJzIHdpdGggMTYgQTEwMCBHUFVzIHdpdGggYSAxM0IKbGFuZ3VhZ2UgbW9kZWwuIiIKCigoMTI1KjIgKiAzMikgKyAoMzggKiAxNikpICogMy4xMmUxNCAqIDM2MDAgKiAwLjMgPSAyLjllMjEKCkNvbXBvbmVudCB2aXNpb24gZW5jb2RlcnMgd2VyZSBpbml0aWFsaXplZCBmcm9tIHByZS10cmFpbmVkOgotIENMSVAgVmlUOiAxLjVlMjIgRkxPUHMgZm9yIEwvMTRAMzM2Ci0gQ29udk5lWHQgVjI6IDYuOGUyMSBGTE9QcyBmb3IgbGFyZ2VzdAotIERpbm9WMjogNy40MmUrMjEgRkxPUHMgZm9yIGxhcmdlc3QKLSBRLWZvcm1lcjogMS4yZTIxIEZMT1BzIGZvciBsYXJnZXN0CgooQmFzZWQgb24gZnVsbCBwYXJhbWV0ZXIgY291bnQsIFNQSElOWCBwcm9iYWJseSB1c2VzIGxhcmdlc3QgbW9kZWxzKQoKU3VtOiAzLjA0ZTIyIEZMT1BzIiwsIiIiIEZvciB0aGUgam9pbnQgdHJhaW5pbmcgb24gYm90aCBpbWFnZXMgYW5kIHRleHRzLCB3ZSBmb3JtIGVhY2gKYmF0Y2ggd2l0aCA2NDAgaW1hZ2UtdGV4dCBwYWlycyBmcm9tIExBSU9OLTQwME0gb3IgTEFJT04tQ09DTyBhbmQgNjUsIDUzNiB0ZXh0IHRva2VucyBmcm9tIFJlZmluZWRXZWIiIgoKQXMgcGVyIEZpZ3VyZSA3IHRoZXJlIHdhcyAyMDAwMCB0cmFpbmluZyBzdGVwcyIsMjkwLjAsIiIiVGhlIHByZS10cmFpbmluZyB0aW1lIGlzIGFyb3VuZCAxMjUgaG91cnMgb24gMzIgQTEwMCBHUFVzIHdpdGggYSA3QgpsYW5ndWFnZSBtb2RlbCBhbmQgYWJvdXQgdHdpY2UgdGhlIHRpbWUgd2l0aCBhIDEzQiBsYW5ndWFnZSBtb2RlbC4iIgoiIiBUaGUgZmluZS10dW5pbmcgdGFrZXMgYWJvdXQgMzggaG91cnMgd2l0aCAxNiBBMTAwIEdQVXMgd2l0aCBhIDEzQgpsYW5ndWFnZSBtb2RlbC4iIiIsTlZJRElBIEExMDAgU1hNNCA0MCBHQiwsTGlrZWx5LCJXZSBwcmVzZW50IFNQSElOWCwgYSB2ZXJzYXRpbGUgbXVsdGktbW9kYWwgbGFyZ2UgbGFuZ3VhZ2UgbW9kZWwgKE1MTE0pIHdpdGggYSBqb2ludCBtaXhpbmcgb2YgbW9kZWwgd2VpZ2h0cywgdHVuaW5nIHRhc2tzLCBhbmQgdmlzdWFsIGVtYmVkZGluZ3MuIEZpcnN0LCBmb3Igc3Ryb25nZXIgdmlzaW9uLWxhbmd1YWdlIGFsaWdubWVudCwgd2UgdW5mcmVlemUgdGhlIGxhcmdlIGxhbmd1YWdlIG1vZGVsIChMTE0pIGR1cmluZyBwcmUtdHJhaW5pbmcsIGFuZCBpbnRyb2R1Y2UgYSB3ZWlnaHQgbWl4IHN0cmF0ZWd5IGJldHdlZW4gTExNcyB0cmFpbmVkIGJ5IHJlYWwtd29ybGQgYW5kIHN5bnRoZXRpYyBkYXRhLiBCeSBkaXJlY3RseSBpbnRlZ3JhdGluZyB0aGUgd2VpZ2h0cyBmcm9tIHR3byBkb21haW5zLCB0aGUgbWl4ZWQgTExNIGNhbiBlZmZpY2llbnRseSBpbmNvcnBvcmF0ZSBkaXZlcnNlIHNlbWFudGljcyB3aXRoIGZhdm9yYWJsZSByb2J1c3RuZXNzLiBUaGVuLCB0byBlbmFibGUgbXVsdGktcHVycG9zZSBjYXBhYmlsaXRpZXMsIHdlIG1peCBhIHZhcmlldHkgb2YgdGFza3MgZm9yIGpvaW50IHZpc3VhbCBpbnN0cnVjdGlvbiB0dW5pbmcsIGFuZCBkZXNpZ24gdGFzay1zcGVjaWZpYyBpbnN0cnVjdGlvbnMgdG8gYXZvaWQgaW50ZXItdGFzayBjb25mbGljdC4gSW4gYWRkaXRpb24gdG8gdGhlIGJhc2ljIHZpc3VhbCBxdWVzdGlvbiBhbnN3ZXJpbmcsIHdlIGluY2x1ZGUgbW9yZSBjaGFsbGVuZ2luZyB0YXNrcyBzdWNoIGFzIHJlZ2lvbi1sZXZlbCB1bmRlcnN0YW5kaW5nLCBjYXB0aW9uIGdyb3VuZGluZywgZG9jdW1lbnQgbGF5b3V0IGRldGVjdGlvbiwgYW5kIGh1bWFuIHBvc2UgZXN0aW1hdGlvbiwgY29udHJpYnV0aW5nIHRvIG11dHVhbCBlbmhhbmNlbWVudCBvdmVyIGRpZmZlcmVudCBzY2VuYXJpb3MuIEFkZGl0aW9uYWxseSwgd2UgcHJvcG9zZSB0byBleHRyYWN0IGNvbXByZWhlbnNpdmUgdmlzdWFsIGVtYmVkZGluZ3MgZnJvbSB2YXJpb3VzIG5ldHdvcmsgYXJjaGl0ZWN0dXJlcywgcHJlLXRyYWluaW5nIHBhcmFkaWdtcywgYW5kIGluZm9ybWF0aW9uIGdyYW51bGFyaXR5LCBwcm92aWRpbmcgbGFuZ3VhZ2UgbW9kZWxzIHdpdGggbW9yZSByb2J1c3QgaW1hZ2UgcmVwcmVzZW50YXRpb25zLiBCYXNlZCBvbiBvdXIgcHJvcG9zZWQgam9pbnQgbWl4aW5nLCBTUEhJTlggZXhoaWJpdHMgc3VwZXJpb3IgbXVsdGktbW9kYWwgdW5kZXJzdGFuZGluZyBjYXBhYmlsaXRpZXMgb24gYSB3aWRlIHJhbmdlIG9mIGFwcGxpY2F0aW9ucy4gT24gdG9wIG9mIHRoaXMsIHdlIGZ1cnRoZXIgcHJvcG9zZSBhbiBlZmZpY2llbnQgc3RyYXRlZ3kgYWltaW5nIHRvIGJldHRlciBjYXB0dXJlIGZpbmUtZ3JhaW5lZCBhcHBlYXJhbmNlcyBvZiBoaWdoLXJlc29sdXRpb24gaW1hZ2VzLiBXaXRoIGEgbWl4aW5nIG9mIGRpZmZlcmVudCBzY2FsZXMgYW5kIGhpZ2gtcmVzb2x1dGlvbiBzdWItaW1hZ2VzLCBTUEhJTlggYXR0YWlucyBleGNlcHRpb25hbCB2aXN1YWwgcGFyc2luZyBhbmQgcmVhc29uaW5nIHBlcmZvcm1hbmNlIG9uIGV4aXN0aW5nIGV2YWx1YXRpb24gYmVuY2htYXJrcy4gV2UgaG9wZSBvdXIgd29yayBtYXkgY2FzdCBhIGxpZ2h0IG9uIHRoZSBleHBsb3JhdGlvbiBvZiBqb2ludCBtaXhpbmcgaW4gZnV0dXJlIE1MTE0gcmVzZWFyY2guIiwsLE9wZW4gd2VpZ2h0cyAocmVzdHJpY3RlZCB1c2UpLCJDaGluYSxIb25nIEtvbmcsQ2hpbmEiLExsYW1hIDItMTNCLDQuMDAwMDAwMDAwMDFlKzIxLCIzMiBBMTAwICogMzEyIFRGTE9QUy9BMTAwICogMjkwIGhvdXJzICogNDAlIHV0aWxp</x:v>
      </x:c>
    </x:row>
    <x:row r="153" ht="18" customHeight="1">
      <x:c r="A153" s="17" t="n">
        <x:v>148</x:v>
      </x:c>
      <x:c r="B153" s="17" t="n">
        <x:v>310</x:v>
      </x:c>
      <x:c r="C153" s="160" t="str">
        <x:v>emF0aW9uIH49IDRlMjEgRkxPUApodHRwczovL3d3dy53b2xmcmFtYWxwaGEuY29tL2lucHV0P2k9MjUwK2hvdXJzKyorMzEyK1RGTE9QUysqKzMyKyorMC40IiwzMi4wLCwyMDI2LTAyLTExIDE5OjI2OjI3KzAwOjAwLCwsLCwsIkFjYWRlbWlhLEFjYWRlbWlhLEFjYWRlbWlhIiwsLCw5MjgwLjAsT3BlbiAocmVzdHJpY3RlZCB1c2UpLCJodHRwczovL2dpdGh1Yi5jb20vQWxwaGEtVkxMTS9MTGFNQTItQWNjZXNzb3J5Cgpsb29rcyBsaWtlIHNhbWUgYXMgTExhbWEgbGljZW5zZQoKZmluZXR1bmUgY29kZTogaHR0cHM6Ly9naXRodWIuY29tL0FscGhhLVZMTE0vTExhTUEyLUFjY2Vzc29yeS90cmVlL21haW4vU1BISU5YICIsLDIzOTE4OC42ODc1MzQwMjMxLCxCRjE2LCwyNTM5MS4wMTYzNTczNjI1OTQsSGFyZHdhcmUsQWxwaGEtVkxMTSwsLCxZZXMKVm9sY2FubyAxM0IsIkxhbmd1YWdlLE11bHRpbW9kYWwsVmlzaW9uIiwiTGFuZ3VhZ2UgbW9kZWxpbmcvZ2VuZXJhdGlvbixWaXN1YWwgcXVlc3Rpb24gYW5zd2VyaW5nIiwiS29yZWEgVW5pdmVyc2l0eSxLb3JlYSBBZHZhbmNlZCBJbnN0aXR1dGUgb2YgU2NpZW5jZSBhbmQgVGVjaG5vbG9neSAoS0FJU1QpLExHIiwiU2Vvbmd5dW4gTGVlLCBTdWUgSHl1biBQYXJrLCBZb25ncmFlIEpvLCBNaW5qb29uIFNlbyIsMjAyMy0xMS0xMyxWb2xjYW5vOiBNaXRpZ2F0aW5nIE11bHRpbW9kYWwgSGFsbHVjaW5hdGlvbiB0aHJvdWdoIFNlbGYtRmVlZGJhY2sgR3VpZGVkIFJldmlzaW9uLGh0dHBzOi8vYXJ4aXYub3JnL2Ficy8yMzExLjA3MzYyLDEwMy4wLFNPVEEgaW1wcm92ZW1lbnQsIiIiVm9sY2FubyBlZmZlY3RpdmVseSByZWR1Y2VzIG11bHRpbW9kYWwgaGFsbHVjaW5hdGlvbiBhbmQgYWNoaWV2ZXMgc3RhdGUtb2YtdGhlLWFydCBvbiBNTUhhbC1CZW5jaCwgUE9QRSwgYW5kIEdBVklFIiIgKGhhbGx1Y2luYXRpb24gYmVuY2htYXJrcykiLDEzMDAwMDAwMDAwLjAsMTNCLDQuNTZlKzIyLCJCYXNlIG1vZGVsIGlzIExMYVZhLTEuNSAxM0IsIHdoaWNoIHVzZWQgNC41NWUyMiBGTE9QIChtb3N0bHkgY29taW5nIGZyb20gTGxhbWEgYmFzZSkKCiIiRm9yIHRoaXMgcmVzZWFyY2gsIHdlIHVzZWQgYW4gTlZJRElBIEExMDAtU1hNNC04MEdCIEdQVSBhbmQgYW4gQU1EIEVQWUMgNzUxMyAzMi1Db3JlIFByb2Nlc3NvciBydW5uaW5nIGF0IDIuMDc3OCBHSHouIFRyYWluaW5nClZPTENBTk8gN0IgcmVxdWlyZWQgOCBHUFVzIGFuZCB0b29rIGEgdG90YWwgb2YgMTUgaG91cnMsIHdoaWxlIHRyYWluaW5nIFZPTENBTk8gMTNCIHRvb2sgMzAgaG91cnMuIiIKMy4xMmUxNCAqIDggKiAzMCAqIDM2MDAgKiAwLjMgPSA4LjFlMTkgZmluZXR1bmUgY29tcHV0ZSIsLCJodHRwczovL2h1Z2dpbmdmYWNlLmNvL2RhdGFzZXRzL2thaXN0LWFpL3ZvbGNhbm8tdHJhaW4KCjU1OGsgaW1hZ2UtdGV4dCBwYWlycywgcmVzdCBvZiBkYXRhc2V0IGlzIH4xTSBleGFtcGxlcyBvZiB0ZXh0IGRhdGE7IGxlbmd0aCBwZXIgc2VxdWVuY2UgaXMgbm90IGNsZWFyIiwzMC4wLCxOVklESUEgQTEwMCBTWE00IDgwIEdCLCxMaWtlbHksIkxhcmdlIG11bHRpbW9kYWwgbW9kZWxzIChMTU1zKSBzdWZmZXIgZnJvbSBtdWx0aW1vZGFsIGhhbGx1Y2luYXRpb24sIHdoZXJlIHRoZXkgcHJvdmlkZSBpbmNvcnJlY3QgcmVzcG9uc2VzIG1pc2FsaWduZWQgd2l0aCB0aGUgZ2l2ZW4gdmlzdWFsIGluZm9ybWF0aW9uLiBSZWNlbnQgd29ya3MgaGF2ZSBjb25qZWN0dXJlZCB0aGF0IG9uZSBvZiB0aGUgcmVhc29ucyBiZWhpbmQgbXVsdGltb2RhbCBoYWxsdWNpbmF0aW9uIG1pZ2h0IGJlIGR1ZSB0byB0aGUgdmlzaW9uIGVuY29kZXIgZmFpbGluZyB0byBncm91bmQgb24gdGhlIGltYWdlIHByb3Blcmx5LiBUbyBtaXRpZ2F0ZSB0aGlzIGlzc3VlLCB3ZSBwcm9wb3NlIGEgbm92ZWwgYXBwcm9hY2ggdGhhdCBsZXZlcmFnZXMgc2VsZi1mZWVkYmFjayBhcyB2aXN1YWwgY3Vlcy4gQnVpbGRpbmcgb24gdGhpcyBhcHByb2FjaCwgd2UgaW50cm9kdWNlIFZvbGNhbm8sIGEgbXVsdGltb2RhbCBzZWxmLWZlZWRiYWNrIGd1aWRlZCByZXZpc2lvbiBtb2RlbC4gVm9sY2FubyBnZW5lcmF0ZXMgbmF0dXJhbCBsYW5ndWFnZSBmZWVkYmFjayB0byBpdHMgaW5pdGlhbCByZXNwb25zZSBiYXNlZCBvbiB0aGUgcHJvdmlkZWQgdmlzdWFsIGluZm9ybWF0aW9uIGFuZCB1dGlsaXplcyB0aGlzIGZlZWRiYWNrIHRvIHNlbGYtcmV2aXNlIGl0cyBpbml0aWFsIHJlc3BvbnNlLiBWb2xjYW5vIGVmZmVjdGl2ZWx5IHJlZHVjZXMgbXVsdGltb2RhbCBoYWxsdWNpbmF0aW9uIGFuZCBhY2hpZXZlcyBzdGF0ZS1vZi10aGUtYXJ0IG9uIE1NSGFsLUJlbmNoLCBQT1BFLCBhbmQgR0FWSUUuIEl0IGFsc28gaW1wcm92ZXMgb24gZ2VuZXJhbCBtdWx0aW1vZGFsIGFiaWxpdGllcyBhbmQgb3V0cGVyZm9ybXMgcHJldmlvdXMgbW9kZWxzIG9uIE1NLVZldCBhbmQgTU1CZW5jaC4gVGhyb3VnaCBhIHF1YWxpdGF0aXZlIGFuYWx5c2lzLCB3ZSBzaG93IHRoYXQgVm9sY2FubydzIGZlZWRiYWNrIGlzIHByb3Blcmx5IGdyb3VuZGVkIG9uIHRoZSBpbWFnZSB0aGFuIHRoZSBpbml0aWFsIHJlc3BvbnNlLiBUaGlzIGluZGljYXRlcyB0aGF0IFZvbGNhbm8gY2FuIHByb3ZpZGUgaXRzZWxmIHdpdGggcmljaGVyIHZpc3VhbCBpbmZvcm1hdGlvbiwgaGVscGluZyBhbGxldmlhdGUgbXVsdGltb2RhbCBoYWxsdWNpbmF0aW9uLiBXZSBwdWJsaWNseSByZWxlYXNlIFZvbGNhbm8gbW9kZWxzIG9mIDdCIGFuZCAxM0Igc2l6ZXMgYWxvbmcgd2l0aCB0aGUgZGF0YSBhbmQgY29kZSBhdCB0aGlzIGh0dHBzIFVSTC4iLDEuMCwsT3BlbiB3ZWlnaHRzIChub24tY29tbWVyY2lhbCksIktvcmVhIChSZXB1YmxpYyBvZiksS29yZWEgKFJlcHVibGljIG9mKSxLb3JlYSAoUmVwdWJsaWMgb2YpIixMTGFWQSAxLjUsOC4xZSsxOSwiIiJGb3IgdGhpcyByZXNlYXJjaCwgd2UgdXNlZCBhbiBOVklESUEgQTEwMC0gU1hNNC04MEdCIEdQVSBhbmQgYW4gQU1EIEVQWUMgNzUxMyAzMi1Db3JlIFByb2Nlc3NvciBydW5uaW5nIGF0IDIuMDc3OCBHSHouIFRyYWluaW5nIFZPTENBTk8gN0IgcmVxdWlyZWQgOCBHUFVzIGFuZCB0b29rIGEgdG90YWwgb2YgMTUgaG91cnMsIHdoaWxlIHRyYWluaW5nIFZPTENBTk8gMTNCIHRvb2sgMzAgaG91cnMiIgoKPSA4ICogMzEyIHRlcmFmbG9wcyAqIDMwICogMzYwMCAqIDAuNCB1dGlsaXphdGlvbiAoYXNzdW1lZCkKPSA4LjFlMTkKIiwsLDIwMjYtMDUtMjUgMTI6Mjg6MTArMDA6MDAsLCwsMTI4LjAsLCJBY2FkZW1pYSxBY2FkZW1pYSxJbmR1c3RyeSIsLCwsLE9wZW4gKG5vbi1jb21tZXJjaWFsKSwiZGF0YXNldCBhbmQgd2VpZ2h0cyBhcmUgb3Blbiwgbm8gbGljZW5zZQoKaHR0cHM6Ly9naXRodWIuY29tL2thaXN0QUkvVm9sY2FubwoKaHR0cHM6Ly9odWdnaW5nZmFjZS5jby9rYWlzdC1haS92b2xjYW5vLTEzYiIsLCwsRlAxNiwsLEhhcmR3YXJlLGthaXN0LWFpLCwsLFllcwpMTGFWQSArIExWSVMtSU5TVFJVQ1Q0ViwiTXVsdGltb2RhbCxMYW5ndWFnZSxWaXNpb24iLCJMYW5ndWFnZSBtb2RlbGluZy9nZW5lcmF0aW9uLFZpc3VhbCBxdWVzdGlvbiBhbnN3ZXJpbmciLCJGdWRhbiBVbml2ZXJzaXR5LFVuaXZlcnNpdHkgb2YgTWFyeWxhbmQiLCJKdW5rZSBXYW5nLCBMaW5nY2hlbiBNZW5nLCBaZWppYSBXZW5nLCBCbyBIZSwgWnV4dWFuIFd1LCBZdS1HYW5nIEppYW5nIiwyMDIzLTExLTEzLFRvIFNlZSBpcyB0byBCZWxpZXZlOiBQcm9tcHRpbmcgR1BULTRWIGZvciBCZXR0ZXIgVmlzdWFsIEluc3RydWN0aW9uIFR1bmluZyxodHRwczovL2FyeGl2Lm9yZy9hYnMvMjMxMS4wNzU3NCwxNDguMCwsIiIiTm90YWJseSwgYnkgc2ltcGx5IHJlcGxhY2luZyB0aGUgTExhVkEtSW5zdHJ1Y3Qgd2l0aCBvdXIgTFZJU0lOU1RSVUNUNFYsIHdlIGFjaGlldmUgYmV0dGVyIHJlc3VsdHMgdGhhbiBMTGFWQSBvbiBtb3N0IGNoYWxsZW5naW5nIExNTQpiZW5jaG1hcmtzLCBlLmcuLCBMTGFWQXcgKDc2LjcgdnMuIDcwLjcpIGFuZCBNTS1WZXQgKDQwLjIgdnMuIDM1LjQpLiIiIiwxMzAwMDAwMDAwMC4wLCwsLCwiIiJUbyB0aGUgZW5kLCB3ZSB1c2UgMTEwSyBpbWFnZXMgZnJvbSBMVklTIGFuZCBnZW5lcmF0ZSAyMjBLIGhpZ2gtcXVhbGl0eSB2aXN1YWwgaW5zdHJ1Y3Rpb25zIiIgcHJvdmlkZWQgZXhhbXBsZXMgYXJlIHJvdWdobHkgMzAtNjAgd29yZHMgZWFjaCIsLCwsLExpa2VseSwiRXhpc3RpbmcgdmlzdWFsIGluc3RydWN0aW9uIHR1bmluZyBtZXRob2RzIHR5cGljYWxseSBwcm9tcHQgbGFyZ2UgbGFuZ3VhZ2UgbW9kZWxzIHdpdGggdGV4dHVhbCBkZXNjcmlwdGlvbnMgdG8gZ2VuZXJhdGUgaW5zdHJ1Y3Rpb24tZm9sbG93aW5nIGRhdGEuIERlc3BpdGUgdGhlIHByb21pc2luZyBwZXJmb3JtYW5jZSBhY2hpZXZlZCwgdGhlc2UgZGVzY3JpcHRpb25zIGFyZSBkZXJpdmVkIGZyb20gaW1hZ2UgYW5ub3RhdGlvbnMsIHdoaWNoIGFyZSBvZnRlbnRpbWVzIGNvYXJzZS1ncmFpbmVkLiBGdXJ0aGVybW9yZSwgdGhlIGluc3RydWN0aW9ucyBtaWdodCBldmVuIGNvbnRyYWRpY3QgdGhlIHZpc3VhbCBjb250ZW50IHdpdGhvdXQgb2JzZXJ2aW5nIHRoZSBlbnRpcmUgdmlzdWFsIGNvbnRleHQuIFRvIGFkZHJlc3MgdGhpcyBjaGFsbGVuZ2UsIHdlIGludHJvZHVjZSBhIGZpbmUtZ3JhaW5lZCB2aXN1YWwgaW5zdHJ1Y3Rpb24gZGF0YXNldCwgTFZJUy1JbnN0cnVjdDRWLCB3aGljaCBjb250YWlucyAyMjBLIHZpc3VhbGx5IGFsaWduZWQgYW5kIGNvbnRleHQtYXdhcmUgaW5zdHJ1Y3Rpb25zIHByb2R1Y2VkIGJ5IHByb21wdGluZyB0aGUgcG93ZXJmdWwgR1BULTRWIHdpdGggaW1hZ2VzIGZyb20gTFZJUy4gVGhyb3VnaCBleHBlcmltZW50YWwgdmFsaWRhdGlvbiBhbmQgY2FzZSBzdHVkaWVzLCB3ZSBkZW1vbnN0cmF0ZSB0aGF0IGhpZ2gtcXVhbGl0eSB2aXN1YWwgaW5zdHJ1Y3Rpb25hbCBkYXRhIGNvdWxkIGltcHJvdmUgdGhlIHBlcmZvcm1hbmNlIG9mIExMYVZBLTEuNSwgYSBzdGF0ZS1vZi10aGUtYXJ0IGxhcmdlIG11bHRpbW9kYWwgbW9kZWwsIGFjcm9zcyBhIHdpZGUgc3BlY3RydW0gb2YgYmVuY2htYXJrcyBieSBjbGVhciBtYXJnaW5zLiBOb3RhYmx5LCBieSBzaW1wbHkgcmVwbGFjaW5nIHRoZSBMTGFWQS1JbnN0cnVjdCB3aXRoIG91ciBMVklTLUluc3RydWN0NFYsIHdlIGFjaGlldmUgYmV0dGVyIHJlc3VsdHMgdGhhbiBMTGFWQSBvbiBtb3N0IGNoYWxsZW5naW5nIExNTSBiZW5jaG1hcmtzLCBlLmcuLCBMTGFWQXcgKDc2LjcgdnMuIDcwLjcpIGFuZCBNTS1WZXQgKDQwLjIgdnMuIDM1LjQpLiBXZSByZWxlYXNlIG91ciBkYXRhIGFuZCBtb2RlbCBhdCB0aGlzIGh0dHBzIFVSTC4iLDEuMCwsT3BlbiB3ZWlnaHRzICh1bnJlc3RyaWN0ZWQpLCJDaGluYSxVbml0ZWQgU3RhdGVzIG9mIEFtZXJpY2EiLExMYVZBIDEuNSwsLCwsMjAyNi0wNS0yNSAxMjoyODoxMiswMDowMCwsLCwsLCJBY2FkZW1pYSxBY2FkZW1pYSIsLCwsLCxNSVQgZm9yIHdlaWdodHMgYW5kIGRhdGEsLCwsLCwsLCwsLCxZZXMKSW50ZWwgQXVyb3JhIDFULExhbmd1YWdlLCJMYW5ndWFnZSBtb2RlbGluZyxMYW5ndWFnZSBtb2RlbGluZy9nZW5lcmF0aW9uIiwiSW50ZWwsQXJnb25uZSBOYXRpb25hbCBMYWJvcmF0b3J5IixJbnRlbCwyMDIzLTExLTEzLCJJbnRlbCBTQzIzIFVwZGF0ZTogMS1UcmlsbGlvbiBQYXJhbWV0ZXIgQUkgTW9kZWwgUnVubmluZyBvbiBBdXJvcmEgU3VwZXJjb21wdXRlciwgR3Jhbml0ZSBSYXBpZHMgQmVuY2htYXJrcyIsImh0dHBzOi8vd3d3LnRvbXNoYXJkd2FyZS5jb20vbmV3cy9pbnRlbC1zdXBlcmNvbXB1dGluZy0yMDIzLWF1cm9yYS14ZW9uLW1heC1ncHUtZ2F1ZGktZ3Jhbml0ZS1yYXBpZHMKCmh0dHBzOi8vbmV3c3Jvb20uaW50ZWwuY29tL2FydGlmaWNpYWwtaW50ZWxsaWdlbmNlL2ludGVsLXN1cGVyY29tcHV0aW5nLTIwMjMtbmV3cyIsLCwsMTAwMDAwMDAwMDAwMC4wLDFULCwsLCwsLCxTdXBlcnZpc2VkLENvbmZpZGVudCwiQXQgU3VwZXJjb21wdXRpbmcgMjAyMywgSW50ZWwgcHJvdmlkZWQgYSBzbGV3IG9mIHVwZGF0ZXMgb24gaXRzIGxhdGVzdCBIUEMgYW5kIEFJIGluaXRpYXRpdmVzLCBpbmNsdWRpbmcgbmV3IGluZm9ybWF0aW9uIGFib3V0IGl0cyBmaWZ0aC1nZW4gRW1lcmFsZCBSYXBpZHMgYW5kIGZ1dHVyZSBHcmFuaXRlIFJhcGlkcyBYZW9uIENQVXMsIEd1YWRpIGFjY2VsZXJhdG9ycywgbmV3IE1heCBTZXJpZXMgR1BVIGJlbmNobWFya3MgYWdhaW5zdCBOdmlkaWEncyBIMTAwIEdQVXMsIGFuZCB0aGUgY29tcGFueSdzIHdvcmsgb24gdGhlICdnZW5BSScgMS10cmlsbGlvbi1wYXJhbWV0ZXIgQUkgbW9kZWwgdGhhdCBydW5zIG9uIHRoZSBBdXJvcmEgc3VwZXJjb21wdXRlci4KClRoZSBBdXJvcmEgZ2VuQUkgcHJvamVjdCBpcyBhIGNvbGxhYm9yYXRpb24gd2l0aCBBcmdvbm5lLCBJbnRlbCBhbmQgcGFydG5lcnMgdG8gY3JlYXRlIHN0YXRlLW9mLXRoZS1hcnQgZm91bmRhdGlvbmFsIEFJIG1vZGVscyBmb3Igc2NpZW5jZS4gVGhlIG1vZGVscyB3aWxsIGJlIHRyYWluZWQgb24gc2NpZW50aWZpYyB0ZXh0cywgY29kZSBhbmQgc2NpZW5jZSBkYXRhc2V0cyBhdCBzY2FsZXMgb2YgbW9yZSB0aGFuIDEgdHJpbGxpb24gcGFyYW1ldGVycyBmcm9tIGRpdmVyc2Ugc2NpZW50aWZpYyBkb21haW5zLiBVc2luZyB0aGUgZm91bmRhdGlvbmFsIHRlY2hub2xvZ2llcyBvZiBNZWdhdHJvbiB3aXRoIERlZXBTcGVlZCwgdGhlIGdlbkFJIHByb2plY3Qgd2lsbCBzZXJ2aWNlIG11bHRpcGxlIHNjaWVudGlmaWMgZGlzY2lwbGluZXMsIGluY2x1ZGluZyBiaW9sb2d5LCBjYW5jZXIgcmVzZWFyY2gsIGNsaW1hdGUgc2NpZW5jZSwgY29zbW9sb2d5IGFuZCBtYXRlcmlhbHMgc2NpZW5jZS4iLCwsVW5yZWxlYXNlZCwiVW5pdGVkIFN0YXRlcyBvZiBBbWVyaWNhLFVuaXRlZCBTdGF0ZXMgb2YgQW1lcmljYSIsLCwsLCwyMDI1LTExLTI4IDExOjUzOjQ0KzAwOjAwLCxBdXJvcmEgc3VwZXJjb21wdXRlciAsLCwsIkluZHVzdHJ5LEdvdmVybm1lbnQiLCwsLCxVbnJlbGVhc2VkLCwsLCwsLCwsLCwsLE5vClN0YWJsZSBEaWZmdXNpb24gMS42LEltYWdlIGdlbmVyYXRpb24sIkltYWdlIGdlbmVyYXRpb24sVGV4dC10by1pbWFnZSIsU3RhYmlsaXR5IEFJLCwyMDIzLTExLTEwLFN0YWJsZSBEaWZmdXNpb24gdjEuNiBSZWxlYXNlLGh0dHBzOi8vcGxhdGZvcm0uc3RhYmlsaXR5LmFpL2RvY3MvcmVsZWFzZS1ub3RlcywsLCwsLCwsLCwsLCwsVW5rbm93biwiV2UncmUgZXhjaXRlZCB0byBhbm5vdW5jZSB0aGUgcmVsZWFzZSBvZiB0aGUgU3RhYmxlIERpZmZ1c2lvbiB2MS42IGluIHRoZSBSRVNUIEFQSSEgVGhpcyBtb2RlbCBpcyBkZXNpZ25lZCB0byBiZSBhIGhpZ2hlciBxdWFsaXR5LCBtb3JlIGNvc3QtZWZmZWN0aXZlIGFsdGVybmF0aXZlIHRvIHN0YWJsZS1kaWZmdXNpb24tdjEtNSBhbmQgaXMgaWRlYWwgZm9yIHVzZXJzIHdobyBhcmUgbG9va2luZyB0byByZXBsYWNlIGl0IGluIHRoZWlyIHdvcmtmbG93cy4gc3RhYmxlLWRpZmZ1c2lvbi12MS02IGhhcyBiZWVuIG9wdGltaXplZCB0byBwcm92aWRlIGhpZ2hlciBxdWFsaXR5IDUxMnB4IGdlbmVyYXRpb25zIHdoZW4gY29tcGFyZWQgdG8gc3RhYmxlLWRpZmZ1c2lvbi12MS01LiIsLCxBUEkgYWNjZXNzLFVuaXRlZCBLaW5nZG9tIG9mIEdyZWF0IEJyaXRhaW4gYW5kIE5vcnRoZXJuIElyZWxhbmQsLCwsLCwyMDI1LTExLTI4IDExOjUzOjQ0KzAwOjAwLCwsLCwsSW5kdXN0cnksLCwsLFVucmVsZWFzZWQsLCwsLCwsLCwsLCwsTm8KdHRzLTEsU3BlZWNoLCJUZXh0LXRvLXNwZWVjaCAoVFRTKSxTcGVlY2ggc3ludGhlc2lzIixPcGVuQUksLDIwMjMtMTEtMDksVGV4dC10by1zcGVlY2ggbW9kZWwgb3B0aW1pemVkIGZvciBzcGVlZCxodHRwczovL3BsYXRmb3JtLm9wZW5haS5jb20vZG9jcy9tb2RlbHMvdHRzLTEsLCwsLCwsLCwsLCwsLFVua25vd24sIlRleHQgdG8gU3BlZWNoIG1vZGVsIGZyb20gT3BlbkFJCgpUVFMgaXMgYSBtb2RlbCB0aGF0IGNvbnZlcnRzIHRleHQgdG8gbmF0dXJhbCBzb3VuZGluZyBzcG9rZW4gdGV4dC4gVGhlIHR0cy0xIG1vZGVsIGlzIG9wdGltaXplZCBmb3IgcmVhbHRpbWUgdGV4dC10by1zcGVlY2ggdXNlIGNhc2VzLiBVc2UgaXQgd2l0aCB0aGUgU3BlZWNoIGVuZHBvaW50IGluIHRoZSBBdWRpbyBBUEkuIiwsLEFQSSBhY2Nlc3MsVW5pdGVkIFN0YXRlcyBvZiBBbWVyaWNhLCwsLCwsMjAyNS0xMS0yOCAxMTo1Mzo0NCswMDowMCwsLCwsLEluZHVzdHJ5LCwsLCxVbnJlbGVhc2VkLCwsLCwsLCwsLCwsLE5vCnR0cy0xLWhkLFNwZWVjaCwiVGV4dC10by1zcGVlY2ggKFRUUyksU3BlZWNoIHN5bnRoZXNpcyIsT3BlbkFJLCwyMDIzLTExLTA5LFRleHQtdG8tc3BlZWNoIG1vZGVsIG9wdGltaXplZCBmb3IgcXVhbGl0eSxodHRwczovL3BsYXRmb3JtLm9wZW5haS5jb20vZG9jcy9tb2RlbHMvdHRzLTEtaGQsLCwsLCwsLCwsLCwsLFVua25vd24sIlRleHQgdG8gc3BlZWNoIG1vZGVsIGZyb20gT3BlbkFJCgpUVFMgaXMgYSBtb2RlbCB0aGF0IGNvbnZlcnRzIHRleHQgdG8gbmF0dXJhbCBzb3VuZGluZyBzcG9rZW4gdGV4dC4gVGhlIHR0cy0xLWhkIG1vZGVsIGlzIG9wdGltaXplZCBmb3IgaGlnaCBxdWFsaXR5IHRleHQtdG8tc3BlZWNoIHVzZSBjYXNlcy4gVXNlIGl0IHdpdGggdGhlIFNwZWVjaCBlbmRwb2ludCBpbiB0aGUgQXVkaW8gQVBJLiIsLCxBUEkgYWNjZXNzLFVuaXRlZCBTdGF0ZXMgb2YgQW1lcmljYSwsLCwsLDIwMjUtMTEtMjggMTE6NTM6NDQrMDA6MDAsLCwsLCxJbmR1c3RyeSwsLCwsVW5yZWxlYXNlZCwsLCwsLCwsLCwsLCxObwpNdWx0aUJhbmQgRGlmZnVzaW9uLCJBdWRpbyxTcGVlY2giLEF1ZGlvIGdlbmVyYXRpb24sIk1ldGEgQUksSGVicmV3IFVuaXZlcnNpdHkgb2YgSmVydXNhbGVtLExPUklBIiwiUm9iaW4gU2FuIFJvbWFuLCBZb3NzaSBBZGksIEFudG9pbmUgRGVsZWZvcmdlLCBSb21haW4gU2VyaXplbCwgR2FicmllbCBTeW5uYWV2ZSwgQWxleGFuZHJlIETDqWZvc3NleiIsMjAyMy0xMS0wOCxGcm9tIERpc2NyZXRlIFRva2VucyB0byBIaWdoLUZpZGVsaXR5IEF1ZGlvIFVzaW5nIE11bHRpLUJhbmQgRGlmZnVzaW9uLGh0dHBzOi8vYXJ4aXYub3JnL2Ficy8yMzA4LjAyNTYwLDQzLjAsU09UQSBpbXByb3ZlbWVudCwiIiJBdCBlcXVhbCBiaXQgcmF0ZSwgdGhlIHByb3Bvc2VkIGFwcHJvYWNoIG91dHBlcmZvcm1zIHN0YXRlLW9mLXRoZS1hcnQgZ2VuZXJhdGl2ZSB0ZWNobmlxdWVzIGluIHRlcm1zIG9mIHBlcmNlcHR1YWwgcXVhbGl0eSIiIiwsLDIuNmUrMTksIiIiSXQgdGFrZXMgYXJvdW5kIDIgZGF5cyBvbiA0IE52aWRpYSBWMTAwIHdpdGggMTYgR0IgdG8gdHJhaW4gb25lIG9mIHRoZSA0IG1vZGVscy4iIgoKMTI1IHRmbG9wL3MgZm9yIFYxMDAgU1hNIChub3QgY2xlYXIgd2hpY2ggdGhleSB1c2VkLCBjb3VsZCBiZSBQQ0kgZ2l2ZW4gc21hbGwgbnVtYmVyIC0gc3RpbGwgc2FtZSBPT00gdGh1cyBjb25maWRlbnQpCjQgKiAxMjUgdHJpbGxpb24gKiAyICogMjQgKiAzNjAwICogMC4zID0gMi42ZTE5IiwsOTA5NisyNDI1KzkxOSsxMDgrNDk4OT0xNzUzNyBob3Vycyw0OC4wLGFyb3VuZCAyIGRheXMsTlZJRElBIFYxMDAsLENvbmZpZGVudCwiRGVlcCBnZW5lcmF0aXZlIG1vZGVscyBjYW4gZ2VuZXJhdGUgaGlnaC1maWRlbGl0eSBhdWRpbyBjb25kaXRpb25lZCBvbiB2YXJpb3VzIHR5cGVzIG9mIHJlcHJlc2VudGF0aW9ucyAoZS5nLiwgbWVsLXNwZWN0cm9ncmFtcywgTWVsLWZyZXF1ZW5jeSBDZXBzdHJhbCBDb2VmZmljaWVudHMgKE1GQ0MpKS4gUmVjZW50bHksIHN1Y2ggbW9kZWxzIGhhdmUgYmVlbiB1c2VkIHRvIHN5bnRoZXNpemUgYXVkaW8gd2F2ZWZvcm1zIGNvbmRpdGlvbmVkIG9uIGhpZ2hseSBjb21wcmVzc2VkIHJlcHJlc2VudGF0aW9ucy4gQWx0aG91Z2ggc3VjaCBtZXRob2RzIHByb2R1Y2UgaW1wcmVzc2l2ZSByZXN1bHRzLCB0aGV5IGFyZSBwcm9uZSB0byBnZW5lcmF0ZSBhdWRpYmxlIGFydGlmYWN0cyB3aGVuIHRoZSBjb25kaXRpb25pbmcgaXMgZmxhd2VkIG9yIGltcGVyZmVjdC4gQW4gYWx0ZXJuYXRpdmUgbW9kZWxpbmcgYXBwcm9hY2ggaXMgdG8gdXNlIGRpZmZ1c2lvbiBtb2RlbHMuIEhvd2V2ZXIsIHRoZXNlIGhhdmUgbWFpbmx5IGJlZW4gdXNlZCBhcyBzcGVlY2ggdm9jb2RlcnMgKGkuZS4sIGNvbmRpdGlvbmVkIG9uIG1lbC1zcGVjdHJvZ3JhbXMpIG9yIGdlbmVyYXRpbmcgcmVsYXRpdmVseSBsb3cgc2FtcGxpbmcgcmF0ZSBzaWduYWxzLiBJbiB0aGlzIHdvcmssIHdlIHByb3Bvc2UgYSBoaWdoLWZpZGVsaXR5IG11bHRpLWJhbmQgZGlmZnVzaW9uLWJhc2VkIGZyYW1ld29yayB0aGF0IGdlbmVyYXRlcyBhbnkgdHlwZSBvZiBhdWRpbyBtb2RhbGl0eSAoZS5nLiwgc3BlZWNoLCBtdXNpYywgZW52aXJvbm1lbnRhbCBzb3VuZHMpIGZyb20gbG93LWJpdHJhdGUgZGlzY3JldGUgcmVwcmVzZW50YXRpb25zLiBBdCBlcXVhbCBiaXQgcmF0ZSwgdGhlIHByb3Bvc2VkIGFwcHJvYWNoIG91dHBlcmZvcm1zIHN0YXRlLW9mLXRoZS1hcnQgZ2VuZXJhdGl2ZSB0ZWNobmlxdWVzIGluIHRlcm1zIG9mIHBlcmNlcHR1YWwgcXVhbGl0eS4gVHJhaW5pbmcgYW5kLCBldmFsdWF0aW9uIGNvZGUsIGFsb25nIHdpdGggYXVkaW8gc2FtcGxlcywgYXJlIGF2YWlsYWJsZSBvbiB0aGUgZmFjZWJvb2tyZXNlYXJjaC9hdWRpb2NyYWZ0IEdpdGh1YiBwYWdlLiIsLCxPcGVuIHdlaWdodHMgKHVucmVzdHJpY3RlZCksIlVuaXRlZCBTdGF0ZXMgb2YgQW1lcmljYSxJc3JhZWwsRnJhbmNlIiwsLCwsLDIwMjYtMDUtMjUgMTI6Mjg6MTIrMDA6MDAsLCwsLCwiSW5kdXN0cnksQWNhZGVtaWEsQWNhZGVtaWEiLCwsLCxPcGVuIHNvdXJjZSwidHJhaW5pbmcsIGluZmVyZW5jZSwgYW5kIG1vZGVscyAoTUlUKQpodHRwczovL2dpdGh1Yi5jb20vZmFjZWJvb2tyZXNlYXJjaC9hdWRpb2NyYWZ0L2Jsb2IvbWFpbi9kb2NzL01CRC5tZCAiLCwyMi44MTAzMjMyOTgwOTI4NiwsLCwsSGFyZHdhcmUsLCwsLFllcwpTYW1zdW5nIEdhdXNzIExhbmd1YWdlLExhbmd1YWdlLCJMYW5ndWFnZSBtb2RlbGluZy9nZW5lcmF0aW9uLFF1ZXN0aW9uIGFuc3dlcmluZyxUZXh0IHN1bW1hcml6YXRpb24sVHJhbnNsYXRpb24iLFNhbXN1bmcsLDIwMjMtMTEtMDgsLGh0dHBzOi8vdGVjaGNydW5jaC5jb20vMjAyMy8xMS8wOC9zYW1zdW5nLXVudmVpbHMtY2hhdGdwdC1hbHRlcm5hdGl2ZS1zYW1zdW5nLWdhdXNzLXRoYXQtY2FuLWdlbmVyYXRlLXRleHQtY29kZS1hbmQtaW1hZ2VzLywsLCJUbyBiZSBkZXBsb3llZCBpbiBTYW1zdW5nIGRldmljZXM6ICIiU2Ftc3VuZyBwbGFucyB0byBpbmNvcnBvcmF0ZSB0aGUgbGFyZ2UgbGFuZ3VhZ2UgbW9kZWwgaW50byBpdHMgZGV2aWNlcyBsaWtlIHBob25lcywgbGFwdG9wcyBhbmQgdGFibGV0cyIiIiwsLCwsLCwsLCwsVW5rbm93biwiSnVzdCBhIGZldyBkYXlzIGFmdGVyIE9wZW5BSeKAmXMgZGV2ZWxvcGVyIGV2ZW50LCBTYW1zdW5nIHVudmVpbGVkIGl0cyBvd24gZ2VuZXJhdGl2ZSBBSSBtb2RlbCwgU2Ftc3VuZyBHYXVzcywgYXQgdGhlIFNhbXN1bmcgQUkgRm9ydW0gMjAyMy4KClNhbXN1bmcgR2F1c3MsIGRldmVsb3BlZCBieSB0aGUgdGVjaCBnaWFudOKAmXMgcmVzZWFyY2ggdW5pdCBTYW1zdW5nIFJlc2VhcmNoLCBjb25zaXN0cyBvZiB0aHJlZSB0b29sczogU2Ftc3VuZyBHYXVzcyBMYW5ndWFnZSwgU2Ftc3VuZyBHYXVzcyBDb2RlIGFuZCBTYW1zdW5nIEdhdXNzIEltYWdlLgoKU2Ftc3VuZyBHYXVzcyBMYW5ndWFnZSBpcyBhIGxhcmdlIGxhbmd1YWdlIG1vZGVsIHRoYXQgY2FuIHVuZGVyc3RhbmQgaHVtYW4gbGFuZ3VhZ2UgYW5kIGFuc3dlciBxdWVzdGlvbnMgbGlrZSBDaGF0R1BULiBJdCBjYW4gYmUgdXNlZCB0byBpbmNyZWFzZSBwcm9kdWN0aXZpdHkgaW4gc2V2ZXJhbCB3YXlzLiBGb3IgaW5zdGFuY2UsIGl0IGNhbiBoZWxwIHlvdSB3cml0ZSBhbmQgZWRpdCBlbWFpbHMsIHN1bW1hcml6ZSBkb2N1bWVudHMgYW5kIHRyYW5zbGF0ZSBsYW5ndWFnZXMuIFNhbXN1bmcgcGxhbnMgdG8gaW5jb3Jwb3JhdGUgdGhlIGxhcmdlIGxhbmd1YWdlIG1vZGVsIGludG8gaXRzIGRldmljZXMgbGlrZSBwaG9uZXMsIGxhcHRvcHMgYW5kIHRhYmxldHMgdG8gbWFrZSB0aGUgY29tcGFueeKAmXMgc21hcnQgZGV2aWNlcyBhIGJpdCBzbWFydGVyLiBXaGVuIGFza2VkIGlmIGl0IHN1cHBvcnRzIGJvdGggRW5nbGlzaCBhbmQgS29yZWFuIGFzIGludGVyYWN0aW9uIGxhbmd1YWdlcywgYSBzcG9rZXNwZXJzb24gb2YgU2Ftc3VuZyBkZWNsaW5lZCB0byBjb21tZW50IG9uIGl0LiIsLCwsS29yZWEgKFJlcHVibGljIG9mKSwsLCwsLDIwMjUtMTEtMjggMTE6NTM6NDQrMDA6MDAsLCwsLCxJbmR1c3RyeSwsLCwsLCxUcnVlLCwsLCwsLCwsLCwKU2Ftc3VuZyBHYXVzcyBDb2RlLExhbmd1YWdlLENvZGUgZ2VuZXJhdGlvbixTYW1zdW5nLCwyMDIzLTExLTA4LCxodHRwczovL3RlY2hjcnVuY2guY29tLzIwMjMvMTEvMDgvc2Ftc3VuZy11bnZlaWxzLWNoYXRncHQtYWx0ZXJuYXRpdmUtc2Ftc3VuZy1nYXVzcy10aGF0LWNhbi1nZW5lcmF0ZS10ZXh0LWNvZGUtYW5kLWltYWdlcy8sLCwiVG8gYmUgZGVwbG95ZWQgaW4gU2Ftc3VuZyBkZXZpY2VzOiAiIlNhbXN1bmcgcGxhbnMgdG8gaW5jb3Jwb3JhdGUgdGhlIGxhcmdlIGxhbmd1YWdlIG1vZGVsIGludG8gaXRzIGRldmljZXMgbGlrZSBwaG9uZXMsIGxhcHRvcHMgYW5kIHRhYmxldHMiIiIsLCwsLCwsLCwsLFVua25vd24sIkp1c3QgYSBmZXcgZGF5cyBhZnRlciBPcGVuQUnigJlzIGRldmVsb3BlciBldmVudCwgU2Ftc3VuZyB1bnZlaWxlZCBpdHMgb3duIGdlbmVyYXRpdmUgQUkgbW9kZWwsIFNhbXN1bmcgR2F1c3MsIGF0IHRoZSBTYW1zdW5nIEFJIEZvcnVtIDIwMjMuCgpTYW1zdW5nIEdhdXNzLCBkZXZlbG9wZWQgYnkgdGhlIHRlY2ggZ2lhbnTigJlzIHJlc2VhcmNoIHVuaXQgU2Ftc3VuZyBSZXNlYXJjaCwgY29uc2lzdHMgb2YgdGhyZWUgdG9vbHM6IFNhbXN1bmcgR2F1c3MgTGFuZ3VhZ2UsIFNhbXN1bmcgR2F1c3MgQ29kZSBhbmQgU2Ftc3VuZyBHYXVzcyBJbWFnZS4KClNhbXN1bmcgR2F1c3MgTGFuZ3VhZ2UgaXMgYSBsYXJnZSBsYW5ndWFnZSBtb2RlbCB0aGF0IGNhbiB1bmRlcnN0YW5kIGh1bWFuIGxhbmd1YWdlIGFuZCBhbnN3ZXIgcXVlc3Rpb25zIGxpa2UgQ2hhdEdQVC4gSXQgY2FuIGJlIHVzZWQgdG8gaW5jcmVhc2UgcHJvZHVjdGl2aXR5IGluIHNldmVyYWwgd2F5cy4gRm9yIGluc3RhbmNlLCBpdCBjYW4gaGVscCB5b3Ugd3JpdGUgYW5kIGVkaXQgZW1haWxzLCBzdW1tYXJpemUgZG9jdW1lbnRzIGFuZCB0cmFuc2xhdGUgbGFuZ3VhZ2VzLiBTYW1zdW5nIHBsYW5zIHRvIGluY29ycG9yYXRlIHRoZSBsYXJnZSBsYW5ndWFnZSBtb2RlbCBpbnRvIGl0cyBkZXZpY2VzIGxpa2UgcGhvbmVzLCBsYXB0b3BzIGFuZCB0YWJsZXRzIHRvIG1ha2UgdGhlIGNvbXBhbnnigJlzIHNtYXJ0IGRldmljZXMgYSBiaXQgc21hcnRlci4gV2hlbiBhc2tlZCBpZiBpdCBzdXBwb3J0cyBib3RoIEVuZ2xpc2ggYW5kIEtvcmVhbiBhcyBpbnRlcmFjdGlvbiBsYW5ndWFnZXMsIGEgc3Bva2VzcGVyc29uIG9mIFNhbXN1bmcgZGVjbGluZWQgdG8gY29tbWVudCBvbiBpdC4iLCwsLEtvcmVhIChSZXB1YmxpYyBvZiksLCwsLCwyMDI1LTExLTI4IDExOjUzOjQ0KzAwOjAwLCwsLCwsSW5kdXN0cnksLCwsLCwsVHJ1ZSwsLCwsLCwsLCwsClNhbXN1bmcgR2F1c3MgSW1hZ2UsSW1hZ2UgZ2VuZXJhdGlvbixJbWFnZSBnZW5lcmF0aW9uLFNhbXN1bmcsLDIwMjMtMTEtMDgsLGh0dHBzOi8vdGVjaGNydW5jaC5jb20vMjAyMy8xMS8wOC9zYW1zdW5nLXVudmVpbHMtY2hhdGdwdC1hbHRlcm5hdGl2ZS1zYW1zdW5nLWdhdXNzLXRoYXQtY2FuLWdlbmVyYXRlLXRleHQtY29kZS1hbmQtaW1hZ2VzLywsLCwsLCwsLCwsLCwsVW5rbm93biwiSnVzdCBhIGZldyBkYXlzIGFmdGVyIE9wZW5BSeKAmXMgZGV2ZWxvcGVyIGV2ZW50LCBTYW1zdW5nIHVudmVpbGVkIGl0cyBvd24gZ2VuZXJhdGl2ZSBBSSBtb2RlbCwgU2Ftc3VuZyBHYXVzcywgYXQgdGhlIFNhbXN1bmcgQUkgRm9ydW0gMjAyMy4KClNhbXN1bmcgR2F1c3MsIGRldmVsb3BlZCBieSB0aGUgdGVjaCBnaWFudOKAmXMgcmVzZWFyY2ggdW5pdCBTYW1zdW5nIFJlc2VhcmNoLCBjb25zaXN0cyBvZiB0aHJlZSB0b29sczogU2Ftc3VuZyBHYXVzcyBMYW5ndWFnZSwgU2Ftc3VuZyBHYXVzcyBDb2RlIGFuZCBTYW1zdW5nIEdhdXNzIEltYWdlLgoKU2Ftc3VuZyBHYXVzcyBMYW5ndWFnZSBpcyBhIGxhcmdlIGxhbmd1YWdlIG1vZGVsIHRoYXQgY2FuIHVuZGVyc3RhbmQgaHVtYW4gbGFuZ3VhZ2UgYW5kIGFuc3dlciBxdWVzdGlvbnMgbGlrZSBDaGF0R1BULiBJdCBjYW4gYmUgdXNlZCB0byBpbmNyZWFzZSBwcm9kdWN0aXZpdHkgaW4gc2V2ZXJhbCB3YXlzLiBGb3IgaW5zdGFuY2UsIGl0IGNhbiBoZWxwIHlvdSB3cml0ZSBhbmQgZWRpdCBlbWFpbHMsIHN1bW1hcml6ZSBkb2N1bWVudHMgYW5kIHRyYW5zbGF0ZSBsYW5ndWFnZXMuIFNhbXN1bmcgcGxhbnMgdG8gaW5jb3Jwb3JhdGUgdGhlIGxhcmdlIGxhbmd1YWdlIG1vZGVsIGludG8gaXRzIGRldmljZXMgbGlrZSBwaG9uZXMsIGxhcHRvcHMgYW5kIHRhYmxldHMgdG8gbWFrZSB0aGUgY29tcGFueeKAmXMgc21hcnQgZGV2aWNlcyBhIGJpdCBzbWFydGVyLiBXaGVuIGFza2VkIGlmIGl0IHN1cHBvcnRzIGJvdGggRW5nbGlzaCBhbmQgS29yZWFuIGFzIGludGVyYWN0aW9uIGxhbmd1YWdlcywgYSBzcG9rZXNwZXJzb24gb2YgU2Ftc3VuZyBkZWNsaW5lZCB0byBjb21tZW50IG9uIGl0LiIsLCwsS29yZWEgKFJlcHVibGljIG9mKSwsLCwsLDIwMjUtMTEtMjggMTE6NTM6NDQrMDA6MDAsLCwsLCxJbmR1c3RyeSwsLCwsLCxUcnVlLCwsLCwsLCwsLCwKUHJpdGh2aS0xMDBNLEVhcnRoIHNjaWVuY2UsIkNsb3VkIG1vbml0b3JpbmcgLyBhbmFseXNpcyxGbG9vZCBNYXBwaW5nLFdpbGRmaXJlIE1hcHBpbmcsQ3JvcCBNYXBwaW5nIC8gU2VnbWVudGF0aW9uIiwiSUJNLE5BU0EiLCJKb2hhbm5lcyBKYWt1YmlrLCBTdWppdCBSb3ksIEMuIEUuIFBoaWxsaXBzLCBQYW9sbyBGcmFjY2FybywgRGVueXMgR29kd2luLCBCaWFuY2EgWmFkcm96bnksIERhbmllbGEgU3p3YXJjbWFuLCBDYXJsb3MgR29tZXMsIEdhYmJ5IE55aXJqZXN5LCBCbGFpciBFZHdhcmRzLCBEYWlraSBLaW11cmEsIE5hb21pIFNpbXVtYmEsIExpbnNvbmcgQ2h1LCBTLiBLYXJ0aGlrIE11a2thdmlsbGksIERldnlhbmkgTGFtYmhhdGUsIEthbWFsIERhcywgUmFuamluaSBCYW5nYWxvcmUsIERhcmlvIE9saXZlaXJhLCBNaWNoYWwgTXVzenluc2tpLCBLdW1hciBBbmt1ciwgTXV0aHVrdW1hcmFuIFJhbWFzdWJyYW1hbmlhbiwgSWtzaGEgR3VydW5nLCBTYW0gS2hhbGxhZ2hpLCBIYW54aSAoU3RldmUpIExpLCBNaWNoYWVsIENlY2lsLCBNYXJ5YW0gQWhtYWRpLCBGYXRlbWVoIEtvcmRpLCBIYW1lZCBBbGVtb2hhbW1hZCwgTWFuaWwgTWFza2V5LCBSYWdodSBHYW50aSwgS29tbXkgV2VsZGVtYXJpYW0sIFJhaHVsIFJhbWFjaGFuZHJhbiIsMjAyMy0xMS0wOCxGb3VuZGF0aW9uIE1vZGVscyBmb3IgR2VuZXJhbGlzdCBHZW9zcGF0aWFsIEFydGlmaWNpYWwgSW50ZWxsaWdlbmNlLGh0dHBzOi8vYXJ4aXYub3JnL2Ficy8yMzEwLjE4NjYwLCwsLDEwMDAwMDAwMC4wLCwyLjI5OTEzMzk1MmUrMjEsImNvbXB1dGUgaGFyZHdhcmU6IAowLjMqMzExLjg0IChwZWFrIFRGTE9QUykqMzg0IChzIHBlciBlcG9jaCkqNjQgKEdQVXMpKjEwMDAgKGVwb2NocykgKigxMF4xMikgPSAyMjk5MTMzOTUyMDAwMDAwMDAwMDAwID0gMi4yOTkxMzM5NTLDlzEwXjIxIiwsIgoKIiwsLE5WSURJQSBBMTAwLCxTcGVjdWxhdGl2ZSwiU2lnbmlmaWNhbnQgcHJvZ3Jlc3MgaW4gdGhlIGRldmVsb3BtZW50IG9mIGhpZ2hseSBhZGFwdGFibGUgYW5kIHJldXNhYmxlIEFydGlmaWNpYWwgSW50ZWxsaWdlbmNlIChBSSkgbW9kZWxzIGlzIGV4cGVjdGVkIHRvIGhhdmUgYSBzaWduaWZpY2FudCBpbXBhY3Qgb24gRWFydGggc2NpZW5jZSBhbmQgcmVtb3RlIHNlbnNpbmcuIEZvdW5kYXRpb24gbW9kZWxzIGFyZSBwcmUtdHJhaW5lZCBvbiBsYXJnZSB1bmxhYmVsZWQgZGF0YXNldHMgdGhyb3VnaCBzZWxmLXN1cGVydmlzaW9uLCBhbmQgdGhlbiBmaW5lLXR1bmVkIGZvciB2YXJpb3VzIGRvd25zdHJlYW0gdGFza3Mgd2l0aCBzbWFsbCBsYWJlbGVkIGRhdGFzZXRzLiBUaGlzIHBhcGVyIGludHJvZHVjZXMgYSBmaXJzdC1vZi1hLWtpbmQgZnJhbWV3b3JrIGZvciB0aGUgZWZmaWNpZW50IHByZS10cmFpbmluZyBhbmQgZmluZS10dW5pbmcgb2YgZm91bmRhdGlvbmFsIG1vZGVscyBvbiBleHRlbnNpdmUgZ2Vvc3BhdGlhbCBkYXRhLiBXZSBoYXZlIHV0aWxpemVkIHRoaXMgZnJhbWV3b3JrIHRvIGNyZWF0ZSBQcml0aHZpLCBhIHRyYW5zZm9ybWVyLWJhc2VkIGdlb3NwYXRpYWwgZm91bmRhdGlvbmFsIG1vZGVsIHByZS10cmFpbmVkIG9uIG1vcmUgdGhhbiAxVEIgb2YgbXVsdGlzcGVjdHJhbCBzYXRlbGxpdGUgaW1hZ2VyeSBmcm9tIHRoZSBIYXJtb25pemVkIExhbmRzYXQtU2VudGluZWwgMiAoSExTKSBkYXRhc2V0LiBPdXIgc3R1ZHkgZGVtb25zdHJhdGVzIHRoZSBlZmZpY2FjeSBvZiBvdXIgZnJhbWV3b3JrIGluIHN1Y2Nlc3NmdWxseSBmaW5lLXR1bmluZyBQcml0aHZpIHRvIGEgcmFuZ2Ugb2YgRWFydGggb2JzZXJ2YXRpb24gdGFza3MgdGhhdCBoYXZlIG5vdCBiZWVuIHRhY2tsZWQgYnkgcHJldmlvdXMgd29yayBvbiBmb3VuZGF0aW9uIG1vZGVscyBpbnZvbHZpbmcgbXVsdGktdGVtcG9yYWwgY2xvdWQgZ2FwIGltcHV0YXRpb24sIGZsb29kIG1hcHBpbmcsIHdpbGRmaXJlIHNjYXIgc2VnbWVudGF0aW9uLCBhbmQgbXVsdGktdGVtcG9yYWwgY3JvcCBzZWdtZW50YXRpb24uIE91ciBleHBlcmltZW50cyBzaG93IHRoYXQgdGhlIHByZS10cmFpbmVkIG1vZGVsIGFjY2VsZXJhdGVzIHRoZSBmaW5lLXR1bmluZyBwcm9jZXNzIGNvbXBhcmVkIHRvIGxldmVyYWdpbmcgcmFuZG9tbHkgaW5pdGlhbGl6ZWQgd2VpZ2h0cy4gSW4gYWRkaXRpb24sIHByZS10cmFpbmVkIFByaXRodmkgY29tcGFyZXMgd2VsbCBhZ2FpbnN0IHRoZSBzdGF0ZS1vZi10aGUtYXJ0LCBlLmcuLCBvdXRwZXJmb3JtaW5nIGEgY29uZGl0aW9uYWwgR0FOIG1vZGVsIGluIG11bHRpLXRlbXBvcmFsIGNsb3VkIGltcHV0YXRpb24gYnkgdXAgdG8gNXBwIChvciA1LjclKSBpbiB0aGUgc3RydWN0dXJhbCBzaW1pbGFyaXR5IGluZGV4LiBGaW5hbGx5LCBkdWUgdG8gdGhlIGxpbWl0ZWQgYXZhaWxhYmlsaXR5IG9mIGxhYmVsZWQgZGF0YSBpbiB0aGUgZmllbGQgb2YgRWFydGggb2JzZXJ2YXRpb24sIHdlIGdyYWR1YWxseSByZWR1Y2UgdGhlIHF1YW50aXR5IG9mIGF2YWlsYWJsZSBsYWJlbGVkIGRhdGEgZm9yIHJlZmluaW5nIHRoZSBtb2RlbCB0byBldmFsdWF0ZSBkYXRhIGVmZmljaWVuY3kgYW5kIGRlbW9uc3RyYXRlIHRoYXQgZGF0YSBjYW4gYmUgZGVjcmVhc2VkIHNpZ25pZmljYW50bHkgd2l0aG91dCBhZmZlY3RpbmcgdGhlIG1vZGVsJ3MgYWNjdXJhY3kuIFRoZSBwcmUtdHJhaW5lZCAxMDAgbWlsbGlvbiBwYXJhbWV0ZXIgbW9kZWwgYW5kIGNvcnJlc3BvbmRpbmcgZmluZS10dW5pbmcgd29ya2Zsb3dzIGhhdmUgYmVlbiByZWxlYXNlZCBwdWJsaWNseSBhcyBvcGVuIHNvdXJjZSBjb250cmlidXRpb25zIHRvIHRoZSBnbG9iYWwgRWFydGggc2NpZW5jZXMgY29tbXVuaXR5IHRocm91Z2ggSHVnZ2luZyBGYWNlLiIsMTAwMC4wLCxPcGVuIHdlaWdodHMgKHVucmVzdHJpY3RlZCksIlVuaXRlZCBTdGF0ZXMgb2YgQW1lcmljYSxVbml0ZWQgU3RhdGVzIG9mIEFtZXJpY2EiLCwsLDY0LjAsLDIwMjUtMTEtMjggMTE6NTM6NDQrMDA6MDAsSUJNLCwsMTAyNC4wLCJXZSB1c2UgQWRhbVcgb3B0aW1pemVyIHdpdGggzrIxID0gMC45LCDOsjIgPSAwLjk5OSwgYmF0Y2ggc2l6ZSBvZiAxMDI0LCBvbmUtY3ljbGUgY29zaW5lIGxlYXJuaW5nIHJhdGUgc2NoZWR1bGVyLCB3aXRoIGEgbWF4aW11bSBsZWFybmluZyByYXRlIG9mIDVlLTQuIFdlIGV4cGVyaW1lbnRlZCB3aXRoIFZpVGJhc2UgYW5kIFZpVC1sYXJnZSBiYWNrYm9uZXMgYW5kIHRyYWluZWQgdGhlIG1vZGVscyBmb3IgMTAwMCBlcG9jaHMuICIsIkluZHVzdHJ5LEdvdmVybm1lbnQiLCwsLCxVbnJlbGVhc2VkLGh0dHBzOi8vaHVnZ2luZ2ZhY2UuY28vaWJtLW5hc2EtZ2Vvc3BhdGlhbC9Qcml0aHZpLTEwME0sLCwsLCw1MDc4Ny42ODc0NDkyNDEwMixIYXJkd2FyZSxpYm0tbmFzYS1nZW9zcGF0aWFsLCwsLFllcwpIR1JOIDFCIChXVCAxMDMpLExhbmd1YWdlLCJMYW5ndWFnZSBtb2RlbGluZy9nZW5lcmF0aW9uLFF1ZXN0aW9uIGFuc3dlcmluZyIsIlNoYW5naGFpIEFJIExhYixNYXNzYWNodXNldHRzIEluc3RpdHV0ZSBvZiBUZWNobm9sb2d5IChNSVQpIiwiWmhlbiBRaW4sIFNvbmdsaW4gWWFuZywgWWlyYW4gWmhvbmciLDIwMjMtMTEtMDgsSGllcmFyY2hpY2FsbHkgR2F0ZWQgUmVjdXJyZW50IE5ldXJhbCBOZXR3b3JrIGZvciBTZXF1ZW5jZSBNb2RlbGluZyxodHRwczovL2FyeGl2Lm9yZy9hYnMvMjMxMS4wNDgyMywsLCwxMDAwMDAwMDAwLjAsMUIgKHRhYmxlIDQgYW5kIGh1Z2dpbmcgIGZhY2UgcmVwbyksMS45NjYwOGUrMTksNk5EID0gNiogMyAyNzYgODAwIDAwMCAqMTBeOSA9IDEuOTY2MDhlKzE5LDEwMDAwMDAwMDAwMCwiU2VxdWVuY2UgbGVuZ3RoIDUxMiAKVG90YWwgYmF0Y2ggc2l6ZSAxMjgKNTBrIHVwZGF0ZXMKCjUxMioxMjgqNTAwMDAgPSAzIDI3NiA4MDAgMDAwIiwsLE5WSURJQSBBMTAwLCxDb25maWRlbnQsIlRyYW5zZm9ybWVycyBoYXZlIHN1cnBhc3NlZCBSTk5zIGluIHBvcHVsYXJpdHkgZHVlIHRvIHRoZWlyIHN1cGVyaW9yIGFiaWxpdGllcyBpbiBwYXJhbGxlbCB0cmFpbmluZyBhbmQgbG9uZy10ZXJtIGRlcGVuZGVuY3kgbW9kZWxpbmcuIFJlY2VudGx5LCB0aGVyZSBoYXMgYmVlbiBhIHJlbmV3ZWQgaW50ZXJlc3QgaW4gdXNpbmcgbGluZWFyIFJOTnMgZm9yIGVmZmljaWVudCBzZXF1ZW5jZSBtb2RlbGluZy4gVGhlc2UgbGluZWFyIFJOTnMgb2Z0ZW4gZW1wbG95IGdhdGluZyBtZWNoYW5pc21zIGluIHRoZSBvdXRwdXQgb2YgdGhlIGxpbmVhciByZWN1cnJlbmNlIGxheWVyIHdoaWxlIGlnbm9yaW5nIHRoZSBzaWduaWZpY2FuY2Ugb2YgdXNpbmcgZm9yZ2V0IGdhdGVzIHdpdGhpbiB0aGUgcmVjdXJyZW5jZS4gSW4gdGhpcyBwYXBlciwgd2UgcHJvcG9zZSBhIGdhdGVkIGxpbmVhciBSTk4gbW9kZWwgZHViYmVkIEhpZXJhcmNoaWNhbGx5IEdhdGVkIFJlY3VycmVudCBOZXVyYWwgTmV0d29yayAoSEdSTiksIHdoaWNoIGluY2x1ZGVzIGZvcmdldCBnYXRlcyB0aGF0IGFyZSBsb3dlciBib3VuZGVkIGJ5IGEgbGVhcm5hYmxlIHZhbHVlLiBUaGUgbG93ZXIgYm91bmQgaW5jcmVhc2VzIG1vbm90b25pY2FsbHkgd2hlbiBtb3ZpbmcgdXAgbGF5ZXJzLiBUaGlzIGFsbG93cyB0aGUgdXBwZXIgbGF5ZXJzIHRvIG1vZGVsIGxvbmctdGVybSBkZXBlbmRlbmNpZXMgYW5kIHRoZSBsb3dlciBsYXllcnMgdG8gbW9kZWwgbW9yZSBsb2NhbCwgc2hvcnQtdGVybSBkZXBlbmRlbmNpZXMuIEV4cGVyaW1lbnRzIG9uIGxhbmd1YWdlIG1vZGVsaW5nLCBpbWFnZSBjbGFzc2lmaWNhdGlvbiwgYW5kIGxvbmctcmFuZ2UgYXJlbmEgYmVuY2htYXJrcyBzaG93Y2FzZSB0aGUgZWZmaWNpZW5jeSBhbmQgZWZmZWN0aXZlbmVzcyBvZiBvdXIgcHJvcG9zZWQgbW9kZWwuIFRoZSBzb3VyY2UgY29kZSBpcyBhdmFpbGFibGUgYXQgdGhpcyBodHRwcyBVUkwuIiwsLE9wZW4gd2VpZ2h0cyAodW5yZXN0cmljdGVkKSwiQ2hpbmEsVW5pdGVkIFN0YXRlcyBvZiBBbWVyaWNhIiwsLCw4LjAsLDIwMjYtMDItMTEgMTk6MjY6MjcrMDA6MDAsLCwsLCwiQWNhZGVtaWEsQWNhZGVtaWEiLCwsLCwsImFwYWNoZSAyLjAKaHR0cHM6Ly9odWdnaW5nZmFjZS5jby9PcGVuTkxQTGFiL0hHUk4tMUIiLCwsLCwsNjM0OC40NjA5MzExNTUxMjgsT3BlcmF0aW9uIGNvdW50aW5nLE9wZW5OTFBMYWIsLCwsWWVzCkphaXMtMzBiIChwaGFzZSAxKQkJCQkJCQkJCQkJCQkJCQkJCQkJCQkJCQkJCQkgLExhbmd1YWdlLCJMYW5ndWFnZSBtb2RlbGluZy9nZW5lcmF0aW9uLFF1ZXN0aW9uIGFuc3dlcmluZyIsIkNlcmVicmFzIFN5c3RlbXMsTW9oYW1lZCBiaW4gWmF5ZWQgVW5pdmVyc2l0eSBvZiBBcnRpZmljaWFsIEludGVsbGlnZW5jZSAoTUJaVUFJKSxJbmNlcHRpb24gRzQyLEc0MiIsLDIwMjMtMTEtMDgsSmFpcy0zMEI6IEV4cGFuZGluZyB0aGUgSG9yaXpvbiBpbiBPcGVuLVNvdXJjZSBBcmFiaWMgTkxQLGh0dHBzOi8vd3d3Lmc0Mi5haS9yZXNvdXJjZXMvcHVibGljYXRpb25zL0phaXMtMzBCLCwsLDMwMDAwMDAwMDAwLjAsIjMwQgoKIiJUaGUgYmFja2JvbmUgb2YgSmFpcy0zMEIgaXMgYSBjYXVzYWwgZGVjb2Rlci1vbmx5IGxhcmdlIGxhbmd1YWdlIG1vZGVsLiBJdCBpcyBlbmdpbmVlcmVkIHdpdGggNDggdHJhbnNmb3JtZXIgYmxvY2tzLCA1NiBhdHRlbnRpb24gaGVhZHMsIGFuZCBhbiBlbWJlZGRpbmcgZGltZW5zaW9uIG9mIDcxNjguICIiIiwxLjAzNzIwNDllKzIzLCI2IEZMT1AgLyB0b2tlbiAvIHBhcmFtZXRlciAqIDMwICogMTBeOSBwYXJhbWV0ZXJzICogNDI3ICogMTBeOSB0b2tlbnMgWyBzZWUgZGF0YXNldCBzaXplIG5vdGVzXSA9IDcuNjg2ZSsyMiBGTE9QCgo3NTAwMDAwMDAwMDAwMDAwIEZMT1AgLyBjaGlwIC8gc2VjICogMTYgY2hpcHMgKiAgMTA4MCBob3VycyAqIDM2MDAgc2VjIC8gaG91ciAqIDAuMyBbYXNzdW1lZCB1dGlsaXphdGlvbl0gPSAxLjM5OTY4ZSsyMyBGTE9QCgpzcXJ0KDcuNjg2ZSsyMioxLjM5OTY4ZSsyMykgPSAxLjAzNzIwNDllKzIzIEZMT1AiLDQyNzAwMDAwMDAwMCwiIiIxMjYgYmlsbGlvbiBBcmFiaWMgdG9rZW5zLCAyNTEgYmlsbGlvbiBFbmdsaXNoIHRva2VucywgYW5kIDUwIGJpbGxpb24gY29kZSB0b2tlbnMiIiAKCnRvdGFsOiA0MjcgYmlsbGlvbiB0b2tlbnMKCkJhdGNoIHNpemUJMjY0MApTdGVwcwk3OWsiLDEwODAuMCwiIiJQaGFzZSAxIG9mIHRoZSB0cmFpbmluZyBsYXN0ZWQgYXBwcm94aW1hdGVseSA0NSBkYXlzIG9uIDE2IENTMiBub2RlcyB3aXRoaW4gdGhlIENvbmRvciBHYWxheHkgc3VwZXJjb21wdXRlci4iIgoKNDUgZGF5cyA9IDEwODAgaG91cnMiLENlcmVicmFzIENTLTIsLENvbmZpZGVudCwiRm9sbG93aW5nIHRoZSBzdWNjZXNzZnVsIHJlbGVhc2Ugb2YgSmFpcy0xM0IgYW5kIEphaXMtMTNCLWNoYXQgaW4gQXVndXN0IDIwMjMsIHdlIGFyZSBleGNpdGVkIHRvIGxhdW5jaCB0aGUgbmV3IHN0YXRlLW9mLXRoZS1hcnQgQXJhYmljIGNlbnRyaWMgbGFyZ2UgbGFuZ3VhZ2UgbW9kZWwgSmFpcy0zMEIgYW5kIEphaXMtMzBCLWNoYXQuIFdpdGggbW9yZSB0aGFuIHR3aWNlIHRoZSBudW1iZXIgb2YgcGFyYW1ldGVycyBhcyB0aGF0IGluIG91ciBwcmV2aW91cyByZWxlYXNlLCBKYWlzLTMwQiBhbmQgSmFpcy0zMEItY2hhdCBtb2RlbHMgZXhoaWJpdCB2YXN0bHkgYmV0dGVyIHBlcmZvcm1hbmNlIGluIGJvdGggQXJhYmljIGFuZCBFbmdsaXNoIGxhbmd1YWdlcy4gTGlrZSBpdHMgcHJlZGVjZXNzb3IsIHRoZSBKYWlzLTMwQiBpcyB0aGUgbW9zdCBwb3dlcmZ1bCBvcGVuIGJpbGluZ3VhbCBtb2RlbCBhdCBpdHMgc2NhbGUuIE5vdCBvbmx5IGFyZSB0aGUgSmFpcy0zMEIgbW9k</x:v>
      </x:c>
    </x:row>
    <x:row r="154" ht="18" customHeight="1">
      <x:c r="A154" s="17" t="n">
        <x:v>149</x:v>
      </x:c>
      <x:c r="B154" s="17" t="n">
        <x:v>310</x:v>
      </x:c>
      <x:c r="C154" s="160" t="str">
        <x:v>ZWxzIHRoZSBiZXN0IGluIHRoZSB3b3JsZCBhdCBBcmFiaWMgTkxQIGFuZCBnZW5lcmF0aXZlIEFJIHRhc2tzLCB0aGV5IGFsc28gYXJlIGhpZ2hseSBjb21wZXRpdGl2ZSB3aXRoIEVuZ2xpc2ggbGFuZ3VhZ2UgbW9kZWxzIG9mIGEgc2ltaWxhciBzaXplLgoKV2UgYXJlIGFsc28gcHJvdWQgdG8gYW5ub3VuY2UgdGhlIHJlbGVhc2Ugb2YgSmFpcy0zMEIgYW5kIEphaXMtMzBCLWNoYXQgbW9kZWwgd2VpZ2h0cyBhbG9uZyB3aXRoIHRoZSBhY2NvbXBhbnlpbmcgaW5mZXJlbmNlIGNvZGUgdG8gdGhlIGNvbW11bml0eS4gVGhpcyByZWxlYXNlIG1hcmtzIGEgc2lnbmlmaWNhbnQgbWlsZXN0b25lIGluIG91ciBvbmdvaW5nIGNvbW1pdG1lbnQgdG8gZWxldmF0ZSBBcmFiaWMgbGFuZ3VhZ2UgcHJvY2Vzc2luZyBieSBwb3NpdGlvbmluZyBpdCBhdCB0aGUgZm9yZWZyb250IG9mIGdlbmVyYXRpdmUgQUkgcmVzZWFyY2ggYW5kIGRldmVsb3BtZW50LiIsLCxPcGVuIHdlaWdodHMgKHVucmVzdHJpY3RlZCksIlVuaXRlZCBTdGF0ZXMgb2YgQW1lcmljYSxVbml0ZWQgQXJhYiBFbWlyYXRlcyxVbml0ZWQgQXJhYiBFbWlyYXRlcyxVbml0ZWQgQXJhYiBFbWlyYXRlcyIsLCwsMTYuMCwsMjAyNi0wMi0xMSAxOToyNjoyNyswMDowMCxDZXJlYnJhcyxDb25kb3IgR2FsYXh5IHN1cGVyY29tcHV0ZXIuLCwsLCJJbmR1c3RyeSxBY2FkZW1pYSxJbmR1c3RyeSxJbmR1c3RyeSIsLCwsLFVucmVsZWFzZWQsImFwYWNoZSAyLjAKaHR0cHM6Ly9odWdnaW5nZmFjZS5jby9pbmNlcHRpb25haS9qYWlzLTMwYi12MSIsLCwsRlAzMiwsLCJPcGVyYXRpb24gY291bnRpbmcsSGFyZHdhcmUiLGluY2VwdGlvbmFpLCwsLFllcwpSb0Zvcm1lcixMYW5ndWFnZSwiVGV4dCBjbGFzc2lmaWNhdGlvbixMYW5ndWFnZSBtb2RlbGluZy9nZW5lcmF0aW9uIixaaHVpeWkgVGVjaG5vbG9neSwiSmlhbmxpbiBTdSwgWXUgTHUsIFNoZW5nZmVuZyBQYW4sIEFobWVkIE11cnRhZGhhLCBCbyBXZW4sIFl1bmZlbmcgTGl1IiwyMDIzLTExLTA4LFJvRm9ybWVyOiBFbmhhbmNlZCBUcmFuc2Zvcm1lciB3aXRoIFJvdGFyeSBQb3NpdGlvbiBFbWJlZGRpbmcsaHR0cHM6Ly9hcnhpdi5vcmcvYWJzLzIxMDQuMDk4NjQsLEhpc3RvcmljYWwgc2lnbmlmaWNhbmNlLHRoZSBwYXBlciBpbnRyb2R1Y2VkIFJvUEUsMTEwMDAwMDAwLjAsIiIid2UgdXNlIGJlcnQtYmFzZSIiIApCRVJUIGJhc2UgaGFzIDExME0gcGFyYW1ldGVycyBmcm9tIGh0dHBzOi8vYXJ4aXYub3JnL3BkZi8xODEwLjA0ODA1IiwyLjE2MjY4OGUrMTgsNiBGTE9QL3BhcmFtZXRlci90b2tlbiAqIDExMDAwMDAwMCBwYXJhbWV0ZXJzICogMzI3NjgwMDAwMCB0b2tlbnMgPSAyMTYyNjg4MDAwMDAwMDAwMDAwIEZMT1AsMzI3NjgwMDAwMCwsLCIiIkFsbCB0aGUgZXhwZXJpbWVudHMgd2VyZSBydW4gb24gdHdvIGNsb3VkIHNlcnZlcnMgd2l0aCA0IHggVjEwMCBHUFVzLiIiIixOVklESUEgVjEwMCwsQ29uZmlkZW50LCJQb3NpdGlvbiBlbmNvZGluZyByZWNlbnRseSBoYXMgc2hvd24gZWZmZWN0aXZlIGluIHRoZSB0cmFuc2Zvcm1lciBhcmNoaXRlY3R1cmUuIEl0IGVuYWJsZXMgdmFsdWFibGUgc3VwZXJ2aXNpb24gZm9yIGRlcGVuZGVuY3kgbW9kZWxpbmcgYmV0d2VlbiBlbGVtZW50cyBhdCBkaWZmZXJlbnQgcG9zaXRpb25zIG9mIHRoZSBzZXF1ZW5jZS4gSW4gdGhpcyBwYXBlciwgd2UgZmlyc3QgaW52ZXN0aWdhdGUgdmFyaW91cyBtZXRob2RzIHRvIGludGVncmF0ZSBwb3NpdGlvbmFsIGluZm9ybWF0aW9uIGludG8gdGhlIGxlYXJuaW5nIHByb2Nlc3Mgb2YgdHJhbnNmb3JtZXItYmFzZWQgbGFuZ3VhZ2UgbW9kZWxzLiBUaGVuLCB3ZSBwcm9wb3NlIGEgbm92ZWwgbWV0aG9kIG5hbWVkIFJvdGFyeSBQb3NpdGlvbiBFbWJlZGRpbmcoUm9QRSkgdG8gZWZmZWN0aXZlbHkgbGV2ZXJhZ2UgdGhlIHBvc2l0aW9uYWwgaW5mb3JtYXRpb24uIFNwZWNpZmljYWxseSwgdGhlIHByb3Bvc2VkIFJvUEUgZW5jb2RlcyB0aGUgYWJzb2x1dGUgcG9zaXRpb24gd2l0aCBhIHJvdGF0aW9uIG1hdHJpeCBhbmQgbWVhbndoaWxlIGluY29ycG9yYXRlcyB0aGUgZXhwbGljaXQgcmVsYXRpdmUgcG9zaXRpb24gZGVwZW5kZW5jeSBpbiBzZWxmLWF0dGVudGlvbiBmb3JtdWxhdGlvbi4gTm90YWJseSwgUm9QRSBlbmFibGVzIHZhbHVhYmxlIHByb3BlcnRpZXMsIGluY2x1ZGluZyB0aGUgZmxleGliaWxpdHkgb2Ygc2VxdWVuY2UgbGVuZ3RoLCBkZWNheWluZyBpbnRlci10b2tlbiBkZXBlbmRlbmN5IHdpdGggaW5jcmVhc2luZyByZWxhdGl2ZSBkaXN0YW5jZXMsIGFuZCB0aGUgY2FwYWJpbGl0eSBvZiBlcXVpcHBpbmcgdGhlIGxpbmVhciBzZWxmLWF0dGVudGlvbiB3aXRoIHJlbGF0aXZlIHBvc2l0aW9uIGVuY29kaW5nLiBGaW5hbGx5LCB3ZSBldmFsdWF0ZSB0aGUgZW5oYW5jZWQgdHJhbnNmb3JtZXIgd2l0aCByb3RhcnkgcG9zaXRpb24gZW1iZWRkaW5nLCBhbHNvIGNhbGxlZCBSb0Zvcm1lciwgb24gdmFyaW91cyBsb25nIHRleHQgY2xhc3NpZmljYXRpb24gYmVuY2htYXJrIGRhdGFzZXRzLiBPdXIgZXhwZXJpbWVudHMgc2hvdyB0aGF0IGl0IGNvbnNpc3RlbnRseSBvdmVyY29tZXMgaXRzIGFsdGVybmF0aXZlcy4gRnVydGhlcm1vcmUsIHdlIHByb3ZpZGUgYSB0aGVvcmV0aWNhbCBhbmFseXNpcyB0byBleHBsYWluIHNvbWUgZXhwZXJpbWVudGFsIHJlc3VsdHMuIFJvRm9ybWVyIGlzIGFscmVhZHkgaW50ZWdyYXRlZCBpbnRvIEh1Z2dpbmdmYWNlOiBcdXJse3RoaXMgaHR0cHMgVVJMfS4iLCwsVW5yZWxlYXNlZCxDaGluYSwsLCw0LjAsLDIwMjUtMTEtMjggMTE6NTM6NDQrMDA6MDAsLCwsLCxJbmR1c3RyeSwsLCwsT3BlbiBzb3VyY2UsIkFwYWNoZSAyLjAKaHR0cHM6Ly9naXRodWIuY29tL1podWl5aVRlY2hub2xvZ3kvcm9mb3JtZXIgCihvbmx5IENoaW5lc2Ugcm9mb3JtZXIgaW1wbGVtZW50YXRpb25zLCBub3QgQkVSVCkKClJvRm9ybWVyIGlzIGFscmVhZHkgaW50ZWdyYXRlZCBpbnRvIEh1Z2dpbmdmYWNlOgpodHRwczovL2h1Z2dpbmdmYWNlLmNvL2RvY3MvdHJhbnNmb3JtZXJzL21vZGVsX2RvYy9yb2Zvcm1lciIsLCwsLCwyMzgwLjY3Mjg0OTE4MzE3MjcsT3BlcmF0aW9uIGNvdW50aW5nLCwsLCxObwpPbW5pVmVjLCJNdWx0aW1vZGFsLFZpc2lvbixTcGVlY2gsTGFuZ3VhZ2UsVmlkZW8sM0QgbW9kZWxpbmciLCJJbWFnZSBjbGFzc2lmaWNhdGlvbixTcGVlY2ggcmVjb2duaXRpb24gKEFTUikiLFRlbnNvclRvdXIsIlNpZGRoYXJ0aCBTcml2YXN0YXZhLCBHYXVyYXYgU2hhcm1hIiwyMDIzLTExLTA3LE9tbmlWZWM6IExlYXJuaW5nIHJvYnVzdCByZXByZXNlbnRhdGlvbnMgd2l0aCBjcm9zcyBtb2RhbCBzaGFyaW5nLGh0dHBzOi8vYXJ4aXYub3JnL2Ficy8yMzExLjA1NzA5djEsODkuMCxTT1RBIGltcHJvdmVtZW50LCIiIiBXZSBzdXJwYXNzIHRoZSBzdGF0ZSBvZiB0aGUgYXJ0IG9uIGlOYXR1cmFsaXN0IHdpdGggYSB0b3AtMSBhY2N1cmFjeSBvZiA5My44JSwgY29tcGFyZWQgdG8gSW50ZXJuSW1hZ2XigJlzIDkyLjYlLiBPbiBQbGFjZXMtMzY1LCB3ZSBiZWF0IGFsbCBjb21wZXRpdG9ycywgYWNoaWV2aW5nIDYxLjYlIGFjY3VyYWN5IHZlcnN1cyBJbnRlcm5JbWFnZeKAmXMgNjEuMiUiIgoKIiJXZSBvYnNlcnZlIHRoYXQgd2Ugb3V0cGVyZm9ybSBhbGwgdGhlIGNvbXBldGluZyBtZXRob2RzIG9uIE1vbWVudHMgaW4gVGltZSBkYXRhc2V0ICIiCgoiIm9uIHRoZSBFU0M1MCBkYXRhc2V0LiBPbW5pVmVjIG91dHBlcmZvcm1zIGNvbXBldGluZyBtZXRob2RzLCBhY2hpZXZpbmcgYW4gYWNjdXJhY3kgb2YgOTguNCUsIHNpZ25pZmljYW50bHkgaGlnaGVyIHRoYW4gdGhlIEF1ZGlvIFNwZWN0cm9ncmFtIFRyYW5zZm9ybWVyIChBU1QpIGF0IDg1LjclLiIiIiwsLCwsLCwsLCwsVW5rbm93biwiTWFqb3JpdHkgb2YgcmVzZWFyY2ggaW4gbGVhcm5pbmcgYmFzZWQgbWV0aG9kcyBoYXMgYmVlbiB0b3dhcmRzIGRlc2lnbmluZyBhbmQgdHJhaW5pbmcgbmV0d29ya3MgZm9yIHNwZWNpZmljIHRhc2tzLiBIb3dldmVyLCBtYW55IG9mIHRoZSBsZWFybmluZyBiYXNlZCB0YXNrcywgYWNyb3NzIG1vZGFsaXRpZXMsIHNoYXJlIGNvbW1vbmFsaXRpZXMgYW5kIGNvdWxkIGJlIHBvdGVudGlhbGx5IHRhY2tsZWQgaW4gYSBqb2ludCBmcmFtZXdvcmsuIFdlIHByZXNlbnQgYW4gYXBwcm9hY2ggaW4gc3VjaCBkaXJlY3Rpb24sIHRvIGxlYXJuIG11bHRpcGxlIHRhc2tzLCBpbiBtdWx0aXBsZSBtb2RhbGl0aWVzLCB3aXRoIGEgdW5pZmllZCBhcmNoaXRlY3R1cmUuIFRoZSBwcm9wb3NlZCBuZXR3b3JrIGlzIGNvbXBvc2VkIG9mIHRhc2sgc3BlY2lmaWMgZW5jb2RlcnMsIGEgY29tbW9uIHRydW5rIGluIHRoZSBtaWRkbGUsIGZvbGxvd2VkIGJ5IHRhc2sgc3BlY2lmaWMgcHJlZGljdGlvbiBoZWFkcy4gV2UgZmlyc3QgcHJlLXRyYWluIGl0IGJ5IHNlbGYtc3VwZXJ2aXNlZCBtYXNrZWQgdHJhaW5pbmcsIGZvbGxvd2VkIGJ5IHNlcXVlbnRpYWwgdHJhaW5pbmcgZm9yIHRoZSBkaWZmZXJlbnQgdGFza3MuIFdlIHRyYWluIHRoZSBuZXR3b3JrIG9uIGFsbCBtYWpvciBtb2RhbGl0aWVzLCBlLmcuXCB2aXN1YWwsIGF1ZGlvLCB0ZXh0IGFuZCAzRCwgYW5kIHJlcG9ydCByZXN1bHRzIG9uIDIyIGRpdmVyc2UgYW5kIGNoYWxsZW5naW5nIHB1YmxpYyBiZW5jaG1hcmtzLiBXZSBkZW1vbnN0cmF0ZSBlbXBpcmljYWxseSB0aGF0LCB1c2luZyBhIGpvaW50IG5ldHdvcmsgdG8gdHJhaW4gYWNyb3NzIG1vZGFsaXRpZXMgbGVhZHMgdG8gbWVhbmluZ2Z1bCBpbmZvcm1hdGlvbiBzaGFyaW5nIGFuZCB0aGlzIGFsbG93cyB1cyB0byBhY2hpZXZlIHN0YXRlLW9mLXRoZS1hcnQgcmVzdWx0cyBvbiBtb3N0IG9mIHRoZSBiZW5jaG1hcmtzLiBXZSBhbHNvIHNob3cgZ2VuZXJhbGl6YXRpb24gb2YgdGhlIHRyYWluZWQgbmV0d29yayBvbiBjcm9zcy1tb2RhbCB0YXNrcyBhcyB3ZWxsIGFzIHVuc2VlbiBkYXRhc2V0cyBhbmQgdGFza3MuIiwyMDAwLjAsLFVucmVsZWFzZWQsVW5pdGVkIFN0YXRlcyBvZiBBbWVyaWNhLEJFUlQtTGFyZ2UsLCJBcHBlYXJzIHRvIGJ1aWxkIG9uIHNldmVyYWwgbW9kZWxzLCBsaWtlIEJFUlQgYW5kIFZpVCAoVGFibGUgMSkiLCwsMjAyNi0wNS0yNSAxMjoyODoxMiswMDowMCwsLCwsLEluZHVzdHJ5LCwsLCxVbnJlbGVhc2VkLCwsLCwsLCwsLCwsLE5vCm1QTFVHLU93bDIsIlZpc2lvbixMYW5ndWFnZSxNdWx0aW1vZGFsIiwiVmlzdWFsIHF1ZXN0aW9uIGFuc3dlcmluZyxJbWFnZSBjYXB0aW9uaW5nLExhbmd1YWdlIG1vZGVsaW5nL2dlbmVyYXRpb24iLEFsaWJhYmEsIlFpbmdoYW8gWWUsIEhhaXlhbmcgWHUsIEppYWJvIFllLCBNaW5nIFlhbiwgQW53ZW4gSHUsIEhhb3dlaSBMaXUsIFFpIFFpYW4sIEppIFpoYW5nLCBGZWkgSHVhbmcsIEppbmdyZW4gWmhvdSIsMjAyMy0xMS0wNyxtUExVRy1Pd2wyOiBSZXZvbHV0aW9uaXppbmcgTXVsdGktbW9kYWwgTGFyZ2UgTGFuZ3VhZ2UgTW9kZWwgd2l0aCBNb2RhbGl0eSBDb2xsYWJvcmF0aW9uLGh0dHBzOi8vYXJ4aXYub3JnL2Ficy8yMzExLjA0MjU3LCxTT1RBIGltcHJvdmVtZW50LCIiIkV4dGVuc2l2ZSBleHBlcmltZW50cyBpbGx1c3RyYXRlIHRoZSBlZmZlY3RpdmVuZXNzIGFuZCBnZW5lcmFsaXphdGlvbiBhYmlsaXRpZXMgb2YgbVBMVUctT3dsMiwgd2hpY2ggYWNoaWV2ZXMgc3RhdGUtb2YtdGhlLWFydCBwZXJmb3JtYW5jZSBvbiA4IGNsYXNzaWMgdmlzaW9uLWxhbmd1YWdlIGJlbmNobWFya3MgdXNpbmcgYSBzaW5nbGUgZ2VuZXJpYyBtb2RlbC4iIgoKRmlndXJlIDEiLDcxMjAwMDAwMDAuMCwiIiJBcyBkZXBpY3RlZCBpbiBGaWd1cmUgMiwgb3VyIG1vZGVsLCByZWZlcnJlZCB0byBhcyBtUExVR093bDIsIGlzIGNvbXBvc2VkIG9mIHRocmVlIG1haW4gY29tcG9uZW50czogYSBmdW5kYW1lbnRhbCB2aXNpb24gZW5jb2RlciwgYSB2aXN1YWwgYWJzdHJhY3RvciwgYW5kIGEgbGFuZ3VhZ2UgZGVjb2Rlci4gU3BlY2lmaWNhbGx5LCB3ZSB1dGlsaXplIFZpVC1MLzE0IGFzIHRoZQp2aXNpb24gZW5jb2RlciBhbmQgTExhTUEtMi03QiBbNThdIGFzIHRoZSBsYW5ndWFnZSBkZWNvZGVyIiIKVmlULUwvMTQgaGFzIDEyM00gcGFyYW1ldGVycyBhbmQgTGxhbWEgMiA3QiBoYXMgN0IgcGFyYW1ldGVycy4iLCwiVmlULUwvMTQgYW5kIExsYW1hIDItN2IgY29tcHV0ZSwgcGx1cyAxLjdlMTkgam9pbnQgcHJldHJhaW4gRkxPUCAoNiAqIDQwME0gKiA3LjFCKSBhbmQgNGUxNiBqb2ludCBmaW5ldHVuZSBGTE9QLiBFdmVyeXRoaW5nIGlzIGEgbmVnbGlnaWJsZSBmcmFjdGlvbiBleGNlcHQgdGhlIExsYW1hIDIgY29tcHV0ZS4iLDE4MjAzMjc5MzYwMCwiNDAwIG1pbGxpb24gaW1hZ2UtdGV4dCBwYWlycyBhdCBwcmUtdHJhaW5pbmcgKyA2NzJrIGltYWdlLXRleHQgcGFpcnMgYXQgaW5zdHJ1Y3Rpb24gdHVuaW5nICh0YWJsZSAxNCkgPSA0MDA2NzIwMDAgaW1hZ2VzCgorIDU1OGsgdGV4dCBpbnN0cnVjdGlvbnMgKHRhYmxlIDE0KSAiLCwsLCxTcGVjdWxhdGl2ZSwiTXVsdGktbW9kYWwgTGFyZ2UgTGFuZ3VhZ2UgTW9kZWxzIChNTExNcykgaGF2ZSBkZW1vbnN0cmF0ZWQgaW1wcmVzc2l2ZSBpbnN0cnVjdGlvbiBhYmlsaXRpZXMgYWNyb3NzIHZhcmlvdXMgb3Blbi1lbmRlZCB0YXNrcy4gSG93ZXZlciwgcHJldmlvdXMgbWV0aG9kcyBwcmltYXJpbHkgZm9jdXMgb24gZW5oYW5jaW5nIG11bHRpLW1vZGFsIGNhcGFiaWxpdGllcy4gSW4gdGhpcyB3b3JrLCB3ZSBpbnRyb2R1Y2UgYSB2ZXJzYXRpbGUgbXVsdGktbW9kYWwgbGFyZ2UgbGFuZ3VhZ2UgbW9kZWwsIG1QTFVHLU93bDIsIHdoaWNoIGVmZmVjdGl2ZWx5IGxldmVyYWdlcyBtb2RhbGl0eSBjb2xsYWJvcmF0aW9uIHRvIGltcHJvdmUgcGVyZm9ybWFuY2UgaW4gYm90aCB0ZXh0IGFuZCBtdWx0aS1tb2RhbCB0YXNrcy4gbVBMVUctT3dsMiB1dGlsaXplcyBhIG1vZHVsYXJpemVkIG5ldHdvcmsgZGVzaWduLCB3aXRoIHRoZSBsYW5ndWFnZSBkZWNvZGVyIGFjdGluZyBhcyBhIHVuaXZlcnNhbCBpbnRlcmZhY2UgZm9yIG1hbmFnaW5nIGRpZmZlcmVudCBtb2RhbGl0aWVzLiBTcGVjaWZpY2FsbHksIG1QTFVHLU93bDIgaW5jb3Jwb3JhdGVzIHNoYXJlZCBmdW5jdGlvbmFsIG1vZHVsZXMgdG8gZmFjaWxpdGF0ZSBtb2RhbGl0eSBjb2xsYWJvcmF0aW9uIGFuZCBpbnRyb2R1Y2VzIGEgbW9kYWxpdHktYWRhcHRpdmUgbW9kdWxlIHRoYXQgcHJlc2VydmVzIG1vZGFsaXR5LXNwZWNpZmljIGZlYXR1cmVzLiBFeHRlbnNpdmUgZXhwZXJpbWVudHMgcmV2ZWFsIHRoYXQgbVBMVUctT3dsMiBpcyBjYXBhYmxlIG9mIGdlbmVyYWxpemluZyBib3RoIHRleHQgdGFza3MgYW5kIG11bHRpLW1vZGFsIHRhc2tzIGFuZCBhY2hpZXZpbmcgc3RhdGUtb2YtdGhlLWFydCBwZXJmb3JtYW5jZXMgd2l0aCBhIHNpbmdsZSBnZW5lcmljIG1vZGVsLiBOb3RhYmx5LCBtUExVRy1Pd2wyIGlzIHRoZSBmaXJzdCBNTExNIG1vZGVsIHRoYXQgZGVtb25zdHJhdGVzIHRoZSBtb2RhbGl0eSBjb2xsYWJvcmF0aW9uIHBoZW5vbWVub24gaW4gYm90aCBwdXJlLXRleHQgYW5kIG11bHRpLW1vZGFsIHNjZW5hcmlvcywgc2V0dGluZyBhIHBpb25lZXJpbmcgcGF0aCBpbiB0aGUgZGV2ZWxvcG1lbnQgb2YgZnV0dXJlIG11bHRpLW1vZGFsIGZvdW5kYXRpb24gbW9kZWxzLgoiLDEuMCwsT3BlbiB3ZWlnaHRzICh1bnJlc3RyaWN0ZWQpLENoaW5hLExsYW1hIDItN0IsMS43MDAwMDAwMDAxZSsxOSxodHRwczovL3d3dy53b2xmcmFtYWxwaGEuY29tL2lucHV0P2k9NisqKzQwMCttaWxsaW9uKyorNy4xMitiaWxsaW9uLCwsMjAyNS0xMS0yOCAxMTo1Mzo0NCswMDowMCwsLCwsLEluZHVzdHJ5LCwsLCxPcGVuIHNvdXJjZSwiQXBhY2hlIDIKaHR0cHM6Ly9naXRodWIuY29tL1gtUExVRy9tUExVRy1Pd2wvdHJlZS9tYWluL21QTFVHLU93bDIKCmh0dHBzOi8vaHVnZ2luZ2ZhY2UuY28vTWl6dWtpbHVrZS9tcGx1Z19vd2xfMl8xIiwsLCxCRjE2LCwsT3BlcmF0aW9uIGNvdW50aW5nLE1penVraWx1a2UsLCwsWWVzCk90dGVySEQtOEIsIk11bHRpbW9kYWwsVmlzaW9uLExhbmd1YWdlIiwiQ2hhdCxWaXN1YWwgcXVlc3Rpb24gYW5zd2VyaW5nIixOYW55YW5nIFRlY2hub2xvZ2ljYWwgVW5pdmVyc2l0eSwiQm8gTGksIFBlaXl1YW4gWmhhbmcsIEppbmdrYW5nIFlhbmcsIFl1YW5oYW4gWmhhbmcsIEZhbnlpIFB1LCBaaXdlaSBMaXUiLDIwMjMtMTEtMDcsT3R0ZXJIRDogQSBIaWdoLVJlc29sdXRpb24gTXVsdGktbW9kYWxpdHkgTW9kZWwsaHR0cHM6Ly9hcnhpdi5vcmcvYWJzLzIzMTEuMDQyMTksODUuMCwsImZyb20gcGFnZSAyOiAiIldlIHByZXNlbnQgT3R0ZXJIRC04QiwgYSBub3ZlbCBtb2RlbCBiYXNlZCBvbiB0aGUgRnV5dS04QiBhcmNoaXRlY3R1cmUsIG9wdGltaXplZCBmb3IgdmFyeWluZyBpbnB1dCByZXNvbHV0aW9ucy4gT3VyIGVtcGlyaWNhbCBldmFsdWF0aW9ucyBzdWdnZXN0IHRoYXQgdGhlIG1vZGVsIGV4aGliaXRzIHN0YXRlLW9mLXRoZS1hcnQgcGVyZm9ybWFuY2UgYWNyb3NzIG11bHRpcGxlIHRhc2tzIHdoZW4gaW5zdHJ1Y3Rpb24tdHVuZWQgd2l0aCBoaWdoZXIgcmVzb2x1dGlvbnMuIiIiLDgwMDAwMDAwMDAuMCw4QiwsLDIwMDU0MDAwMCwiIiJXZSBjb21waWxlZCBhIHRvdGFsIG9mIDM3MEsgaW5zdHJ1Y3Rpb24vcmVzcG9uc2UgcGFpcnMgc291cmNlZCBmcm9tIHRoZSBmb2xsb3ctCmluZyBwdWJsaWMgZGF0YXNldHM6IExMYVZBLUluc3RydWN0IFsgMzBdLCBWUUF2MiBbMl0sIEdRQSBbIDIzIF0sIE9LVlFBIFsgMzYgXSwgT0NSVlFBIFszOCBdLApBLU9LVlFBIFsgNDVdLCBDT0NPLUdPSSBbMzMgXSwgQ09DTy1DYXB0aW9uIFsgMTBdLCBUZXh0UUEgWyA0OF0sIFJlZkNPQ08gWzU4XSwgQ09DTy1JVE0gWyAyOCBdLCBJbWFnZU5ldCBbMTcgXSwgYW5kIExMYVZBLVJMSEYgWyA1MSBdLiIiIiw5LjAsMyBob3VycyBwZXIgZXBvY2ggb3ZlciAzIGVwb2NoczogOSBob3VycyxOVklESUEgQTEwMCwsQ29uZmlkZW50LCJJbiB0aGlzIHBhcGVyLCB3ZSBwcmVzZW50IE90dGVySEQtOEIsIGFuIGlubm92YXRpdmUgbXVsdGltb2RhbCBtb2RlbCBldm9sdmVkIGZyb20gRnV5dS04Qiwgc3BlY2lmaWNhbGx5IGVuZ2luZWVyZWQgdG8gaW50ZXJwcmV0IGhpZ2gtcmVzb2x1dGlvbiB2aXN1YWwgaW5wdXRzIHdpdGggZ3JhbnVsYXIgcHJlY2lzaW9uLiBVbmxpa2UgY29udmVudGlvbmFsIG1vZGVscyB0aGF0IGFyZSBjb25zdHJhaW5lZCBieSBmaXhlZC1zaXplIHZpc2lvbiBlbmNvZGVycywgT3R0ZXJIRC04QiBib2FzdHMgdGhlIGFiaWxpdHkgdG8gaGFuZGxlIGZsZXhpYmxlIGlucHV0IGRpbWVuc2lvbnMsIGVuc3VyaW5nIGl0cyB2ZXJzYXRpbGl0eSBhY3Jvc3MgdmFyaW91cyBpbmZlcmVuY2UgcmVxdWlyZW1lbnRzLiBBbG9uZ3NpZGUgdGhpcyBtb2RlbCwgd2UgaW50cm9kdWNlIE1hZ25pZmllckJlbmNoLCBhbiBldmFsdWF0aW9uIGZyYW1ld29yayBkZXNpZ25lZCB0byBzY3J1dGluaXplIG1vZGVscycgYWJpbGl0eSB0byBkaXNjZXJuIG1pbnV0ZSBkZXRhaWxzIGFuZCBzcGF0aWFsIHJlbGF0aW9uc2hpcHMgb2Ygc21hbGwgb2JqZWN0cy4gT3VyIGNvbXBhcmF0aXZlIGFuYWx5c2lzIHJldmVhbHMgdGhhdCB3aGlsZSBjdXJyZW50IGxlYWRpbmcgbW9kZWxzIGZhbHRlciBvbiB0aGlzIGJlbmNobWFyaywgT3R0ZXJIRC04QiwgcGFydGljdWxhcmx5IHdoZW4gZGlyZWN0bHkgcHJvY2Vzc2luZyBoaWdoLXJlc29sdXRpb24gaW5wdXRzLCBvdXRwZXJmb3JtcyBpdHMgY291bnRlcnBhcnRzIGJ5IGEgc3Vic3RhbnRpYWwgbWFyZ2luLiBUaGUgZmluZGluZ3MgaWxsdW1pbmF0ZSB0aGUgc3RydWN0dXJhbCB2YXJpYW5jZXMgaW4gdmlzdWFsIGluZm9ybWF0aW9uIHByb2Nlc3NpbmcgYW1vbmcgZGlmZmVyZW50IG1vZGVscyBhbmQgdGhlIGluZmx1ZW5jZSB0aGF0IHRoZSB2aXNpb24gZW5jb2RlcnMnIHByZS10cmFpbmluZyByZXNvbHV0aW9uIGRpc3Bhcml0aWVzIGhhdmUgb24gbW9kZWwgZWZmZWN0aXZlbmVzcyB3aXRoaW4gc3VjaCBiZW5jaG1hcmtzLiBPdXIgc3R1ZHkgaGlnaGxpZ2h0cyB0aGUgY3JpdGljYWwgcm9sZSBvZiBmbGV4aWJpbGl0eSBhbmQgaGlnaC1yZXNvbHV0aW9uIGlucHV0IGNhcGFiaWxpdGllcyBpbiBsYXJnZSBtdWx0aW1vZGFsIG1vZGVscyBhbmQgYWxzbyBleGVtcGxpZmllcyB0aGUgcG90ZW50aWFsIGluaGVyZW50IGluIHRoZSBGdXl1IGFyY2hpdGVjdHVyZSdzIHNpbXBsaWNpdHkgZm9yIGhhbmRsaW5nIGNvbXBsZXggdmlzdWFsIGRhdGEuICIsMy4wLCwsU2luZ2Fwb3JlLEZ1eXUtOEIsMi40ZSsxOSwiZmxvcHMgPSAoOCkgKiAoMzEyICogMTAqKjEyKSAqICgzICogMyAqIDM2MDApICogKDAuMykgPSAyLjRlMTkKKG51bSBncHUpICogKHBlYWsgZmxvcHMpICogKHRpbWUgaW4gc2Vjb25kcykgKiAoYXNzdW1lZCB1dGlsaXphdGlvbiByYXRlKQoKJ091ciBpbXBsZW1lbnRhdGlvbiBwZXJtaXRzIHRoZSBjb21wbGV0aW9uIG9mIGZ1bGwtcGFyYW1ldGVyIHRyYWluaW5nIHdpdGhpbiAzIGhvdXJzIHBlciBlcG9jaCBvbiA4w5dBMTAwIEdQVXMuICcKVGFibGUgNCBpbmRpY2F0ZXMgMyBlcG9jaHMgZm9yIHRoZSBmdWxsIGZpbmV0dW5lLiIsOC4wLCwyMDI2LTA1LTI1IDEyOjI4OjEyKzAwOjAwLCwsLCwsQWNhZGVtaWEsLCwsMjQuMCwsLCwsLCwsNjM0OC42MDIzMDg5NjI4MjIsLCwsLCwKWFZFUlNFLTEzQi0yLExhbmd1YWdlLCJMYW5ndWFnZSBnZW5lcmF0aW9uLExhbmd1YWdlIG1vZGVsaW5nL2dlbmVyYXRpb24sUXVlc3Rpb24gYW5zd2VyaW5nLFRleHQgc3VtbWFyaXphdGlvbixUcmFuc2xhdGlvbiIsIlhWRVJTRSBUZWNobm9sb2d5LFNoZW56aGVuIFl1YW54aWFuZyBUZWNobm9sb2d5IiwsMjAyMy0xMS0wNiwsaHR0cHM6Ly9odWdnaW5nZmFjZS5jby94dmVyc2UvWFZFUlNFLTEzQiwsLCwxMzAwMDAwMDAwMC4wLDEzQiwsIk5vdCBlbm91Z2ggaW5mbywgZWcgbnVtYmVyIG9mIGVwb2NocyIsMzIwMDAwMDAwMDAwMCwiTXVsdGlsaW5ndWFsLCAzLjIgdHJpbGxpb24gdG9rZW5zLiBOb3RlIHRoYXQgbW9kZWwgd2FzIG9yaWdpbmFsbHkgc3RhdGVkIHRvIGhhdmUgYmVlbiB0cmFpbmVkIG9uIDEuNFQgdG9rZW5zLCBzbyB3aGlsZSB0aGUgd29yZGluZyBzdWdnZXN0cyBhIGRhdGFzZXQgb2YgMy4yVCB1bmlxdWUgdG9rZW5zLCBpdCBtYXkgYWN0dWFsbHkgYmUgcmVmZXJlbmNpbmcgdGhlIG51bWJlciBvZiB0b2tlbnMgc2VlbiBieSB0aGUgbW9kZWwgKGkuZS4gcG9zc2libHkgb3ZlciBtdWx0aXBsZSBlcG9jaHMpLiIsLCwsLExpa2VseSwiWFZFUlNFLTEzQiBpcyBhIG11bHRpbGluZ3VhbCBsYXJnZSBsYW5ndWFnZSBtb2RlbCwgaW5kZXBlbmRlbnRseSBkZXZlbG9wZWQgYnkgU2hlbnpoZW4gWXVhbnhpYW5nIFRlY2hub2xvZ3kuIEl0cyBrZXkgZmVhdHVyZXMgYXJlIGFzIGZvbGxvd3M6CgpNb2RlbCBTdHJ1Y3R1cmU6IFhWRVJTRS0xM0IgdXNlcyB0aGUgbWFpbnN0cmVhbSBEZWNvZGVyLW9ubHkgVHJhbnNmb3JtZXIgbmV0d29yayBzdHJ1Y3R1cmUsIHN1cHBvcnRzIDhrIGNvbnRleHQgbGVuZ3RoLCB0aGUgbG9uZ2VzdCBvbmUgYW1vbmcgbW9kZWxzIG9mIHRoZSBzYW1lIHNpemUsIHdoaWNoIGNhbiBtZWV0IHRoZSBuZWVkIG9mIGxvbmdlciBtdWx0aS1yb3VuZCBkaWFsb2d1ZXMsIGtub3dsZWRnZSBxdWVzdGlvbi1hbnN3ZXJpbmcsIGFuZCBzdW1tYXJpemF0aW9uLiBUaGlzIG1ha2VzIHRoZSBtb2RlbCBtb3JlIHZlcnNhdGlsZSBpbiBhcHBsaWNhdGlvbiBzY2VuYXJpb3MuClRyYWluaW5nIERhdGE6IFRoZSBtb2RlbCBoYXMgYmVlbiB0aG9yb3VnaGx5IHRyYWluZWQgb24gYSBkaXZlcnNpZmllZCBhbmQgaGlnaC1xdWFsaXR5IGRhdGFzZXQgY29uc2lzdGluZyBvZiAzLjIgdHJpbGxpb24gb2YgdG9rZW5zLCBpbmNsdWRpbmcgbW9yZSB0aGFuIDQwIGxhbmd1YWdlcyBzdWNoIGFzIENoaW5lc2UsIEVuZ2xpc2gsIFJ1c3NpYW4sIGFuZCBTcGFuaXNoLiBUaGUgc2FtcGxpbmcgcmF0aW8gb2YgZGlmZmVyZW50IHR5cGVzIG9mIGRhdGEgaXMgZmluZWx5IHNldCwgd2hpY2ggbWFrZXMgdGhlIHBlcmZvcm1hbmNlIG9mIENoaW5lc2UgYW5kIEVuZ2xpc2ggZXhjZWxsZW50LCBhbmQgYWxzbyB0YWtlcyBpbnRvIGFjY291bnQgdGhlIGVmZmVjdCBvZiBvdGhlciBsYW5ndWFnZXMuClRva2VuaXphdGlvbjogQmFzZWQgb24gdGhlIEJQRSAoQnl0ZS1QYWlyIEVuY29kaW5nKSBhbGdvcml0aG0sIGEgdG9rZW5pemVyIHdpdGggYSB2b2NhYnVsYXJ5IHNpemUgb2YgMTAwLDUzNCBoYXMgYmVlbiB0cmFpbmVkIHVzaW5nIGh1bmRyZWRzIG9mIGdpZ2FieXRlcyBvZiBsYW5ndWFnZSBkYXRhLiBUaGlzIHRva2VuaXplciBpcyBjYXBhYmxlIG9mIHN1cHBvcnRpbmcgbXVsdGlsaW5ndWFsIHdpdGhvdXQgdGhlIG5lZWQgZm9yIGFkZGl0aW9uYWwgdm9jYWJ1bGFyeSBleHBhbnNpb24uClRyYWluaW5nIEZyYW1ld29yazogU2V2ZXJhbCBrZXkgdGVjaG5vbG9naWVzIGhhdmUgYWxzbyBiZWVuIGluZGVwZW5kZW50bHkgZGV2ZWxvcGVkLCBpbmNsdWRpbmcgZWZmaWNpZW50IG9wZXJhdG9ycywgbWVtb3J5IG9wdGltaXphdGlvbiwgcGFyYWxsZWwgc2NoZWR1bGluZyBzdHJhdGVnaWVzLCBvdmVybGFwIG9mIGRhdGEtY29tcHV0YXRpb24tY29tbXVuaWNhdGlvbiwgYW5kIHN5bmVyZ3kgYmV0d2VlbiBwbGF0Zm9ybXMgYW5kIGZyYW1ld29ya3MuIFRoZXNlIGFkdmFuY2VtZW50cyBlbmhhbmNlIHRyYWluaW5nIGVmZmljaWVuY3kgYW5kIG1vZGVsIHN0YWJpbGl0eS4gV2l0aCB0aGVzZSB0ZWNobm9sb2dpZXMsIHRoZSBwZWFrIGNvbXB1dGF0aW9uYWwgcG93ZXIgdXRpbGl6YXRpb24gcmF0ZSBvbiBhIHRob3VzYW5kLWNhcmQgY2x1c3RlciBjYW4gcmVhY2ggNTguNSUsIHJhbmtpbmcgYXQgdGhlIGZvcmVmcm9udCBvZiB0aGUgaW5kdXN0cnkuIiwsLE9wZW4gd2VpZ2h0cyAocmVzdHJpY3RlZCB1c2UpLCJDaGluYSxDaGluYSIsLCwsLCwyMDI1LTExLTI4IDExOjUzOjQ0KzAwOjAwLCwsLCwsIkluZHVzdHJ5LEluZHVzdHJ5IiwsLCwsT3BlbiBzb3VyY2UsbXVzdCBhcHBseSBmb3IgY29tbWVyY2lhbCBsaWNlbnNlLFRydWUsLCwsLCwsLCwsLFllcwpXaGlzcGVyIHYzLFNwZWVjaCxTcGVlY2ggcmVjb2duaXRpb24gKEFTUiksT3BlbkFJLCwyMDIzLTExLTA2LCxodHRwczovL2h1Z2dpbmdmYWNlLmNvL29wZW5haS93aGlzcGVyLWxhcmdlLXYzLCwsInNlZW1zIG5vdCBTT1RBOiAiIk91ciBzdHVkaWVzIHNob3cgdGhhdC4uLiBhY2N1cmFjeSBvbiBzcGVlY2ggcmVjb2duaXRpb24gYW5kIHRyYW5zbGF0aW9uIGlzIG5lYXIgdGhlIHN0YXRlLW9mLXRoZS1hcnQgbGV2ZWwiIiIsMTU1MDAwMDAwMC4wLCwyLjdlKzIzLCJDb3VsZCBkZXJpdmUgdGhpcyBpbiB0ZXJtcyBvZiBXaGlzcGVyIHYxLCB3aGljaCBhY2NvcmRpbmcgdG8gdGhlIHBhcGVyIHdhcyB0cmFpbmVkIGZvciA2ODBrIGhvdXJzIGZvciBiZXR3ZWVuIDItMyBlcG9jaHMuIFdoaXNwZXIgdjMgd2FzIHRyYWluZWQgb24gNSBtaWxsaW9uIGhvdXJzIGZvciAyIGVwb2Nocywgb3IgfjUtN3ggYXMgbXVjaCBkYXRhLCBhbmQgaGFzIHRoZSBzYW1lIGFyY2hpdGVjdHVyZS4gV2UgaGF2ZSBhbiBlc3RpbWF0ZSBvZiA0LjY1ZTIyIGZvciBXaGlzcGVyIDEuCgpBc3N1bWUgV2hpc3BlciB2MSB3YXMgdHJhaW5lZCBvbiAyLjUgZXBvY2hzLCBvciAyLjUqNjgwayA9IDEuN00gaG91cnMuIFdoaXNwZXIgdjMgd2FzIHRyYWluZWQgb24gMTBNIGhvdXJzLiAxMC8xLjcgKiA0LjY1ZTIyIH49IDIuN2UyMyIsODAwMDAwMDAwMDAsIkVuZ2xpc2ggYXVkaW8gaXMgcm91Z2hseSAyMjggd3BtOiBodHRwczovL2RvY3MuZ29vZ2xlLmNvbS9kb2N1bWVudC9kLzFHM3Z2UWtuNHhfVzcxTUtnMEdtSFZ0emZkOW0weTNfT2Zjb2V3MHY5MDJRL2VkaXQjaGVhZGluZz1oLnN4Y2VtOWw1azNjZQoKVGhlIGRhdGFzZXQgaXMgbXVsdGlsaW5ndWFsIGFuZCBvdGhlciBsYW5ndWFnZXMgc2VlbSB0byBoYXZlIGxvd2VyIHdwbXMuIFNvIHVzaW5nIDIwMCB3cG0sIHdlIGhhdmUKCjIwMCo2MCo1IG1pbGxpb24gaG91cnMgPSA2MCwwMDAsMDAwLDAwMCAoNjBCKSB3b3JkcyIsLCwsU3VwZXJ2aXNlZCxMaWtlbHksIldoaXNwZXIgaXMgYSBwcmUtdHJhaW5lZCBtb2RlbCBmb3IgYXV0b21hdGljIHNwZWVjaCByZWNvZ25pdGlvbiAoQVNSKSBhbmQgc3BlZWNoIHRyYW5zbGF0aW9uLiBUcmFpbmVkIG9uIDY4MGsgaG91cnMgb2YgbGFiZWxsZWQgZGF0YSwgV2hpc3BlciBtb2RlbHMgZGVtb25zdHJhdGUgYSBzdHJvbmcgYWJpbGl0eSB0byBnZW5lcmFsaXNlIHRvIG1hbnkgZGF0YXNldHMgYW5kIGRvbWFpbnMgd2l0aG91dCB0aGUgbmVlZCBmb3IgZmluZS10dW5pbmcuCgpXaGlzcGVyIHdhcyBwcm9wb3NlZCBpbiB0aGUgcGFwZXIgUm9idXN0IFNwZWVjaCBSZWNvZ25pdGlvbiB2aWEgTGFyZ2UtU2NhbGUgV2VhayBTdXBlcnZpc2lvbiBieSBBbGVjIFJhZGZvcmQgZXQgYWwuIGZyb20gT3BlbkFJLiBUaGUgb3JpZ2luYWwgY29kZSByZXBvc2l0b3J5IGNhbiBiZSBmb3VuZCBoZXJlLiIsMi4wLCxPcGVuIHdlaWdodHMgKHVucmVzdHJpY3RlZCksVW5pdGVkIFN0YXRlcyBvZiBBbWVyaWNhLCwsLCwsMjAyNS0xMS0yOCAxMTo1Mzo0NCswMDowMCwsLCwsLEluZHVzdHJ5LCwsLCxVbnJlbGVhc2VkLCJBcGFjaGUgMi4wOiBodHRwczovL2h1Z2dpbmdmYWNlLmNvL29wZW5haS93aGlzcGVyLWxhcmdlLXYzIAoKdGhpcyBzZWVtcyB0byBiZSBpbmZlcmVuY2UgY29kZSBub3QgdHJhaW5pbmc6IGh0dHBzOi8vZ2l0aHViLmNvbS9vcGVuYWkvd2hpc3BlciAiLFRydWUsLCwsLCxDb21wYXJpc29uIHdpdGggb3RoZXIgbW9kZWxzLCwsLCxZZXMKQ29uc2lzdGVuY3kgRGVjb2RlcixJbWFnZSBnZW5lcmF0aW9uLEltYWdlIGdlbmVyYXRpb24sT3BlbkFJLCwyMDIzLTExLTA2LCxodHRwczovL2dpdGh1Yi5jb20vb3BlbmFpL2NvbnNpc3RlbmN5ZGVjb2RlciwsLCwsIlRoZSBhcmNoaXRlY3R1cmUgaXMgZGVzY3JpYmVkIGluIHRoZSBEQUxMLUUgMyBwYXBlciwgd2hpY2ggaXMgbGlua2VkIHRvIGZyb20gdGhlIEdpdEh1YiBwYWdlLgoKIiJGb3IgREFMTC1FIDMsIHdlIHRyYWluZWQgb3VyIG93biBkaWZmdXNpb24gZGVjb2RlciBvbiB0b3Agb2YgdGhlIGxhdGVudCBzcGFjZSBsZWFybmVkIGJ5IHRoZSBWQUUgdHJhaW5lZApieSBSb21iYWNoIGV0IGFsLiAoMjAyMikuIFdlIGZvdW5kIHRoYXQgdXNpbmcgYSBkaWZmdXNpb24gZGVjb2RlciBoZXJlIHByb3ZpZGVkIG1hcmtlZCBpbXByb3ZlbWVudHMgdG8KZmluZSBpbWFnZSBkZXRhaWxzLCBmb3IgZXhhbXBsZSB0ZXh0IG9yIGh1bWFuIGZhY2VzLgpUaGlzIGRpZmZ1c2lvbiBkZWNvZGVyIGlzIGEgY29udm9sdXRpb25hbCBVLU5ldCBpZGVudGljYWwgdG8gdGhlIG9uZSBkZXNjcmliZWQgaW4gSG8gZXQgYWwuICgyMDIwKS4gT25jZQp0cmFpbmVkLCB3ZSB1c2VkIHRoZSBjb25zaXN0ZW5jeSBkaXN0aWxsYXRpb24gcHJvY2VzcyBkZXNjcmliZWQgaW4gU29uZyBldCBhbC4gKDIwMjMpIHRvIGJyaW5nIGl0IGRvd24gdG8gdHdvCmRlbm9pc2luZyBzdGVwcy4iIgoKVGhlIG1vZGVscyBpbiBIbyBldCBhbCBhcmUgMzUuNyBtaWxsaW9uIHRvIDI1NiBtaWxsaW9uLiBOb3Qgc3VyZSB3aGF0IHRoZSBwYXJhbWV0ZXIgY291bnQgZm9yIHRoaXMgb25lIGlzLiAgIiwsLCwsLCwsLFVua25vd24sIldlIGFyZSBhbHNvIG9wZW4gc291cmNpbmcgdGhlIENvbnNpc3RlbmN5IERlY29kZXIsIGEgZHJvcCBpbiByZXBsYWNlbWVudCBmb3IgdGhlIFN0YWJsZSBEaWZmdXNpb24gVkFFIGRlY29kZXIuIFRoaXMgZGVjb2RlciBpbXByb3ZlcyBhbGwgaW1hZ2VzIGNvbXBhdGlibGUgd2l0aCB0aGUgYnkgU3RhYmxlIERpZmZ1c2lvbiAxLjArIFZBRSwgd2l0aCBzaWduaWZpY2FudCBpbXByb3ZlbWVudHMgaW4gdGV4dCwgZmFjZXMgYW5kIHN0cmFpZ2h0IGxpbmVzLgoKaHR0cHM6Ly9vcGVuYWkuY29tL2Jsb2cvbmV3LW1vZGVscy1hbmQtZGV2ZWxvcGVyLXByb2R1Y3RzLWFubm91bmNlZC1hdC1kZXZkYXkiLCwsT3BlbiB3ZWlnaHRzICh1bnJlc3RyaWN0ZWQpLFVuaXRlZCBTdGF0ZXMgb2YgQW1lcmljYSxEZW5vaXNpbmcgRGlmZnVzaW9uIFByb2JhYmlsaXN0aWMgTW9kZWxzIChMU1VOIEJlZHJvb20pLCwiVGhpcyBtb2RlbCBpcyBkZXJpdmVkIGZyb20gdGhlIGRlbm9pc2luZyBtb2RlbCBhcyBkZXNjcmliZWQgYmVsb3c6CgoiIkZvciBEQUxMLUUgMywgd2UgdHJhaW5lZCBvdXIgb3duIGRpZmZ1c2lvbiBkZWNvZGVyIG9uIHRvcCBvZiB0aGUgbGF0ZW50IHNwYWNlIGxlYXJuZWQgYnkgdGhlIFZBRSB0cmFpbmVkCmJ5IFJvbWJhY2ggZXQgYWwuICgyMDIyKS4gV2UgZm91bmQgdGhhdCB1c2luZyBhIGRpZmZ1c2lvbiBkZWNvZGVyIGhlcmUgcHJvdmlkZWQgbWFya2VkIGltcHJvdmVtZW50cyB0bwpmaW5lIGltYWdlIGRldGFpbHMsIGZvciBleGFtcGxlIHRleHQgb3IgaHVtYW4gZmFjZXMuCgpUaGlzIGRpZmZ1c2lvbiBkZWNvZGVyIGlzIGEgY29udm9sdXRpb25hbCBVLU5ldCBpZGVudGljYWwgdG8gdGhlIG9uZSBkZXNjcmliZWQgaW4gSG8gZXQgYWwuICgyMDIwKS4gT25jZQp0cmFpbmVkLCB3ZSB1c2VkIHRoZSBjb25zaXN0ZW5jeSBkaXN0aWxsYXRpb24gcHJvY2VzcyBkZXNjcmliZWQgaW4gU29uZyBldCBhbC4gKDIwMjMpIHRvIGJyaW5nIGl0IGRvd24gdG8gdHdvCmRlbm9pc2luZyBzdGVwcy4iIgoKU29uZyBldCBhbCBpcyBoZXJlOiBodHRwczovL2FyeGl2Lm9yZy9wZGYvMjMwMy4wMTQ2OS5wZGYgVGhhdCBwYXBlciBqdXN0IGRlc2NyaWJlcyB0aGUgZ2VuZXJhbCBwcm9jZXNzLCBub3Qgc3BlY2lmaWNhbGx5IGZvciB0aGlzIG1vZGVsIEkgYmVsaWV2ZS4iLCwsMjAyNS0xMS0yOCAxMTo1Mzo0NCswMDowMCwsLCwsLEluZHVzdHJ5LCwsLCxVbnJlbGVhc2VkLE1JVCwsLCwsLCwsLCwsLFllcwpHUFQtNCBUdXJibyAoTm92IDIwMjMpLCJNdWx0aW1vZGFsLFZpc2lvbixMYW5ndWFnZSxJbWFnZSBnZW5lcmF0aW9uIiwiQ2hhdCxMYW5ndWFnZSBtb2RlbGluZy9nZW5lcmF0aW9uLEltYWdlIGdlbmVyYXRpb24sU3BlZWNoIHN5bnRoZXNpcyxUYWJsZSB0YXNrcyxWaXN1YWwgcXVlc3Rpb24gYW5zd2VyaW5nLEltYWdlIGNhcHRpb25pbmciLE9wZW5BSSwsMjAyMy0xMS0wNixOZXcgbW9kZWxzIGFuZCBkZXZlbG9wZXIgcHJvZHVjdHMgYW5ub3VuY2VkIGF0IERldkRheSxodHRwczovL29wZW5haS5jb20vYmxvZy9uZXctbW9kZWxzLWFuZC1kZXZlbG9wZXItcHJvZHVjdHMtYW5ub3VuY2VkLWF0LWRldmRheSwsU09UQSBpbXByb3ZlbWVudCwiIiJNb3JlIGNhcGFibGUiIiB0aGFuIEdQVC00IGFjY29yZGluZyB0byBPcGVuQUksIHdpdGggbGFyZ2VyIGNvbnRleHQgd2luZG93IiwsTm90IGtub3duLiBNYXliZSBzbWFsbGVyL3NwYXJzZXIgdGhhbiBHUFQtNC4sLFRyYWluaW5nIGNvbXB1dGUgZXN0aW1hdGVkIHRvIGJlIDIuMmUyNSBGTE9QIHVzaW5nIGJlbmNobWFyayBpbXB1dGF0aW9uLiBodHRwczovL2NvbGFiLnJlc2VhcmNoLmdvb2dsZS5jb20vZHJpdmUvMXIzcFVNaEI3S2gwR2xzOWVHLXZfWGVmV3J5ZTlmVlFSP3VzcD1zaGFyaW5nLCwsLCwsLFVua25vd24sIlRvZGF5LCB3ZSBzaGFyZWQgZG96ZW5zIG9mIG5ldyBhZGRpdGlvbnMgYW5kIGltcHJvdmVtZW50cywgYW5kIHJlZHVjZWQgcHJpY2luZyBhY3Jvc3MgbWFueSBwYXJ0cyBvZiBvdXIgcGxhdGZvcm0uIFRoZXNlIGluY2x1ZGU6CgpOZXcgR1BULTQgVHVyYm8gbW9kZWwgdGhhdCBpcyBtb3JlIGNhcGFibGUsIGNoZWFwZXIgYW5kIHN1cHBvcnRzIGEgMTI4SyBjb250ZXh0IHdpbmRvdyIsLCxBUEkgYWNjZXNzLFVuaXRlZCBTdGF0ZXMgb2YgQW1lcmljYSwsLCwsLDIwMjYtMDItMTEgMTk6MzU6MDUrMDA6MDAsLCwsLCxJbmR1c3RyeSxUcnVlLCwsLFVucmVsZWFzZWQsLFRydWUsLCwsVHJ1ZSwsQmVuY2htYXJrcywsLCwsTm8KQ29nVkxNLTE3QiwiTXVsdGltb2RhbCxWaXNpb24sTGFuZ3VhZ2UiLCJJbWFnZSBjYXB0aW9uaW5nLFZpc3VhbCBxdWVzdGlvbiBhbnN3ZXJpbmcsQ2hhdCIsIlRzaW5naHVhIFVuaXZlcnNpdHksWi5haSAoWmhpcHUgQUkpLEJlaWhhbmcgVW5pdmVyc2l0eSIsIldlaWhhbiBXYW5nLCBRaW5nc29uZyBMdiwgV2VubWVuZyBZdSwgV2VueWkgSG9uZywgSmkgUWksIFlhbiBXYW5nLCBKdW5odWkgSmksIFpodW95aSBZYW5nLCBMZWkgWmhhbywgWGl4dWFuIFNvbmcsIEppYXpoZW5nIFh1LCBCaW4gWHUsIEp1YW56aSBMaSwgWXV4aWFvIERvbmcsIE1pbmcgRGluZywgSmllIFRhbmciLDIwMjMtMTEtMDYsQ29nVkxNOiBWaXN1YWwgRXhwZXJ0IGZvciBQcmV0cmFpbmVkIExhbmd1YWdlIE1vZGVscywiaHR0cHM6Ly9hcnhpdi5vcmcvYWJzLzIzMTEuMDMwNzkKaHR0cHM6Ly9odWdnaW5nZmFjZS5jby9USFVETS9jb2d2bG0tY2hhdC1oZgpodHRwczovL2dpdGh1Yi5jb20vVEhVRE0vQ29nVkxNCiIsNzk0LjAsU09UQSBpbXByb3ZlbWVudCwiIiJDb2dWTE0tMTdCIGFjaGlldmVzIHN0YXRlLW9mLXRoZS1hcnQgcGVyZm9ybWFuY2Ugb24gMTcgY2xhc3NpYyBjcm9zcy1tb2RhbCBiZW5jaG1hcmtzLCBpbmNsdWRpbmcgMSkgaW1hZ2UgY2FwdGlvbmluZyBkYXRhc2V0czogTm9DYXBzLCBGbGlja2VyMzBrLCAyKSBWUUEgZGF0YXNldHM6IE9LVlFBLCBUZXh0VlFBLCBPQ1JWUUEsIFNjaWVuY2VRQSwgMykgTFZMTSBiZW5jaG1hcmtzOiBNTS1WZXQsIE1NQmVuY2gsIFNFRUQtQmVuY2gsIExMYVZBQmVuY2gsIFBPUEUsIE1NTVUsIE1hdGhWaXN0YSwgNCkgdmlzdWFsIGdyb3VuZGluZwpkYXRhc2V0czogUmVmQ09DTywgUmVmQ09DTyssIFJlZkNPQ09nLCBWaXN1YWw3Vy4gQ29kZXMgYW5kIGNoZWNrcG9pbnRzIGFyZSBhdmFpbGFibGUgYXQgaHR0cHM6Ly9naXRodWIuY29tL1RIVURNL0NvZ1ZMTSIiIiwxNzAwMDAwMDAwMC4wLCJDb2dWTE0tMTdCIGhhcyAxMCBiaWxsaW9uIHZpc2lvbiBwYXJhbWV0ZXJzIGFuZCA3IGJpbGxpb24gbGFuZ3VhZ2UgcGFyYW1ldGVycy4gSG93ZXZlciwgIiJ0aGUgdG90YWwgbnVtYmVyIG9mIHRyYWluYWJsZSBwYXJhbWV0ZXJzIGlzIDYuNUIiIi4KCiIiQ29nVkxNIG1vZGVsIGNvbXByaXNlcyBmb3VyIGZ1bmRhbWVudGFsIGNvbXBvbmVudHM6IGEgdmlzaW9uIHRyYW5zZm9ybWVyIChWaVQpIGVuY29kZXIsIGFuIE1MUCBhZGFwdGVyLCBhIHByZXRyYWluZWQgbGFyZ2UgbGFuZ3VhZ2UgbW9kZWwgKEdQVCksIGFuZCBhIHZpc3VhbCBleHBlcnQgbW9kdWxlLiIiCgpWaVQ6IEVWQTItQ0xJUC1FLCBsYXN0IGxheWVyIHJlbW92ZWQgKDVCIHBhcmFtcyB3aXRoIGxhc3QgbGF5ZXIsIG5vbi10cmFpbmFibGUpCk1MUCBhZGFwdGVyOiAyIGxheWVycywgcGFyYW1ldGVyIGNvdW50IHVuYXZhaWxhYmxlCkdQVDogVmljdW5hMS41LTdCICg3QiBwYXJhbXMpClZpc3VhbCBleHBlcnQgbW9kdWxlOiBwYXJhbWV0ZXIgY291bnQgdW5jbGVhciIsNi4zMzFlKzIyLCJmcm9tIHRhYmxlIDggb24gcGFnZSAxNwoKMjMwLjEgRkxPUFMqZGF5cyAKc28gCjEwKioxNSoyNCozNjAwKjIzMC4xPSAxLjk4OGUyMgoKU2luY2UgdGhpcyB0cmFpbmluZyB1c2VzIHByZXRyYWluZWQgd2VpZ2h0cyBmcm9tIEVWQTAyLUNMSVAtRSBhbmQgVmljdW5hMS41LTdCLCB3ZSByZXBvcnQgdGhlIGZ1bGwgbnVtYmVyIG9mIEZMT1BzIGJha2VkIGludG8gdGhlIG1vZGVsLgoKRVZBMDItQ0xJUC1nLzE0IGlzIHN0YXRlZCB0byBoYXZlIHRha2VuIDI1IGRheXMgdG8gdHJhaW4gMTJCIHNhbXBsZXMgdXNpbmcgNjQgQTEwMC00MEdCIEdQVXMsIGltcGx5aW5nOiAKMjUgZGF5cyAqIDI0IGhyL2RheSAqIDM2MDAgc2VjL2hyICogNjQgR1BVICogNy44MEUrMTMgRkxPUC9HUFUtc2VjICogMzAlIGVmZmljaWVuY3kgPSAzLjIzZTIxCgpFVkEwMi1DTElQLUUgZG9lc24ndCBnaXZlIGEgdHJhaW5pbmcgdGltZTsgaXQgc2F3IDEvNCBhcyBtYW55IHNhbXBsZXMgYXMgdGhlIGcvMTQgbW9kZWwgYnV0IGhhcyA0LjI3eCBtb3JlIHBhcmFtZXRlcnM7IGFzIGEgcm91Z2ggZXN0aW1hdGUsIGFzc3VtZSBpdCB0b29rIHRoZSBzYW1lIG51bWJlciBvZiBGTE9QcyB0byB0cmFpbi4KClZpY3VuYTEuNS03QidzIHRyYWluaW5nIGNvbXB1dGUgaXMgfmVudGlyZWx5IGVtYmVkZGVkIGluIHRoZSBiYXNlIExsYW1hLTdiIHdlaWdodHMsIHdoaWNoIHRvb2sgNC4wMmUrMjIgRkxPUHMKClRvdGFsOiAxLjk4OGUyMiArIDMuMjNlMjEgKyA0LjAyZTIyID0gNi4zMzFFMjIiLCwiQWZ0ZXIgZmlsdGVyaW5nLCBhYm91dCAxLjVCIGltYWdlLXRleHQgcGFpcnMgYXJlIGxlZnQgZm9yIHByZXRyYWluaW5nIGluIHN0YWdlIG9uZS4gU3RhZ2UgdHdvIG9mIHByZXRyYWluaW5nIGFkZHMgYSB2aXN1YWwgZ3JvdW5kaW5nIGRhdGFzZXQgb2YgNDBNIGltYWdlcyB3aXRoIGdlbmVyYXRlZCBub3VuIGJvdW5kaW5nIGJveGVzLiBUaGVzZSBhcmUgZmlsdGVyZWQgZnJvbSBMQUlPTi0xMTVNIHNvIHRoYXQgNzUlIG9mIGltYWdlcyBjb250YWluIGF0IGxlYXN0IHR3byBib3VuZGluZyBib3hlcy4KClR3byBkaWZmZXJlbnQga2luZHMgb2YgZmluZXR1bmluZyBhcmUgZG9uZSwgZWFjaCB1c2luZyBhIG51bWJlciBvZiBkYXRhc2V0czoKLSBDb2dWTE0tQ2hhdDogVlFBdjIgKDExMDU5MDQwKSwgT0tWUUEgKDcwMjc1KSwgVGV4dFZRQSAoNDUzMzYwKSwgT0NSVlFBICgxMDAyMTQ2KSwgU2NpZW5jZVFBICgyMTIwOCksIExMYVZBSW5zdHJ1Y3QgKDE1MDAwMCksIExSVi1JbnN0cnVjdGlvbiAoMzAwMDAwKSwgTExhVkFSICgxNjMzMDAwKQotIENvZ1ZMTS1Hcm91bmRpbmc6IEZsaWNrcjMwSyBFbnRpdGllcyAoNTIwMDAwKSwgUmVmQ09DTyAoMTQyMjA5KSwgVmlzdWFsN1cgKDg4OTM4OCksIFZpc3VhbEdlbm9tZSAoMTcwMDAwMCkKCkFkZGl0aW9uYWwgZXhwZXJpbWVudHMgZmluZXR1bmUgdXNpbmcgdGhlIHRyYWluaW5nIHNldHMgZnJvbSBDT0NPICg0MTM5MTUgaW4gdHJhaW4pIGFuZCBUZXh0Q2FwcyAoMTA5NzY1IGluIHRyYWluKQoKSW4gc3VtLCBwcmV0cmFpbmluZyBhbmQgZmluZXR1bmluZyBhcHBlYXIgdG8gY29udGFpbiAxLDUwMCwwMDAsMDAwIGFuZCAxOCw1MzQsNTgxIGRhdGFwb2ludHMsIHJlc3BlY3RpdmVseS4iLCwsLFN1cGVydmlzZWQsQ29uZmlkZW50LCJXZSBpbnRyb2R1Y2UgQ29nVkxNLCBhIHBvd2VyZnVsIG9wZW4tc291cmNlIHZpc3VhbCBsYW5ndWFnZSBmb3VuZGF0aW9uIG1vZGVsLiBEaWZmZXJlbnQgZnJvbSB0aGUgcG9wdWxhciBzaGFsbG93IGFsaWdubWVudCBtZXRob2Qgd2hpY2ggbWFwcyBpbWFnZSBmZWF0dXJlcyBpbnRvIHRoZSBpbnB1dCBzcGFjZSBvZiBsYW5ndWFnZSBtb2RlbCwgQ29nVkxNIGJyaWRnZXMgdGhlIGdhcCBiZXR3ZWVuIHRoZSBmcm96ZW4gcHJldHJhaW5lZCBsYW5ndWFnZSBtb2RlbCBhbmQgaW1hZ2UgZW5jb2RlciBieSBhIHRyYWluYWJsZSB2aXN1YWwgZXhwZXJ0IG1vZHVsZSBpbiB0aGUgYXR0ZW50aW9uIGFuZCBGRk4gbGF5ZXJzLiBBcyBhIHJlc3VsdCwgQ29nVkxNIGVuYWJsZXMgZGVlcCBmdXNpb24gb2YgdmlzaW9uIGxhbmd1YWdlIGZlYXR1cmVzIHdpdGhvdXQgc2FjcmlmaWNpbmcgYW55IHBlcmZvcm1hbmNlIG9uIE5MUCB0YXNrcy4gQ29nVkxNLTE3QiBhY2hpZXZlcyBzdGF0ZS1vZi10aGUtYXJ0IHBlcmZvcm1hbmNlIG9uIDEwIGNsYXNzaWMgY3Jvc3MtbW9kYWwgYmVuY2htYXJrcywgaW5jbHVkaW5nIE5vQ2FwcywgRmxpY2tlcjMwayBjYXB0aW9uaW5nLCBSZWZDT0NPLCBSZWZDT0NP</x:v>
      </x:c>
    </x:row>
    <x:row r="155" ht="18" customHeight="1">
      <x:c r="A155" s="17" t="n">
        <x:v>150</x:v>
      </x:c>
      <x:c r="B155" s="17" t="n">
        <x:v>310</x:v>
      </x:c>
      <x:c r="C155" s="160" t="str">
        <x:v>KywgUmVmQ09DT2csIFZpc3VhbDdXLCBHUUEsIFNjaWVuY2VRQSwgVml6V2l6IFZRQSBhbmQgVERJVUMsIGFuZCByYW5rcyB0aGUgMm5kIG9uIFZRQXYyLCBPS1ZRQSwgVGV4dFZRQSwgQ09DTyBjYXB0aW9uaW5nLCBldGMuLCBzdXJwYXNzaW5nIG9yIG1hdGNoaW5nIFBhTEktWCA1NUIuIENvZGVzIGFuZCBjaGVja3BvaW50cyBhcmUgYXZhaWxhYmxlIGF0IHRoaXMgaHR0cHMgVVJMLiAiLCwsT3BlbiB3ZWlnaHRzIChyZXN0cmljdGVkIHVzZSksIkNoaW5hLENoaW5hLENoaW5hIixWaWN1bmEtN0IgdjAsMmUrMjIsVHJhaW5lZCBmcm9tIFZpY3VuYTEuNS03QiB3ZWlnaHRzLCwsMjAyNi0wNS0yNSAxMjoyODoxMSswMDowMCwsLCwsIjgxOTIgaW4gcHJldHJhaW5pbmcgc3RhZ2UgMSwgMTAyNCBpbiBzdGFnZSAyIiwiQWNhZGVtaWEsSW5kdXN0cnksQWNhZGVtaWEiLFRydWUsLCwsVW5yZWxlYXNlZCwiY29kZSBpcyBBcGFjaGUsIG1vZGVsIG1vcmUgcmVzdHJpY3RpdmUsIGNvbW1lcmNpYWwgYWxsb3dlZCwgc3ViamVjdCB0byBQUkMgbGF3cyBhbmQgaW50ZXJlc3RzCgpjb2RlIGlzbid0IHRyYWluaW5nIGNvZGUiLCwsLEJGMTYsLCxSZXBvcnRlZCwsLCwsWWVzClJOQS1NU00sQmlvbG9neSxQcm90ZWluIG9yIG51Y2xlb3RpZGUgbGFuZ3VhZ2UgbW9kZWwgKHBMTS9uTE0pLCJQZWtpbmcgVW5pdmVyc2l0eSxTaGFuZ2hhaSBBSSBMYWIsR3JpZmZpdGggVW5pdmVyc2l0eSxQZW5nIENoZW5nIExhYm9yYXRvcnksU2hlbnpoZW4gQmF5IExhYm9yYXRvcnkiLCJZaWt1biBaaGFuZywgTWVpIExhbmcsIEppdWhvbmcgSmlhbmcsIFpoaXFpYW5nIEdhbywgRmFuIFh1LCBUaG9tYXMgTGl0ZmluLCBLZSBDaGVuLCBKYXN3aW5kZXIgU2luZ2gsIFhpYW5zb25nIEh1YW5nLCBHdW9saSBTb25nLCBZb25naG9uZyBUaWFuLCBKaWFuIFpoYW4sIEppZSBDaGVuLCBZYW9xaSBaaG91IiwyMDIzLTExLTA2LE11bHRpcGxlIHNlcXVlbmNlIGFsaWdubWVudC1iYXNlZCBSTkEgbGFuZ3VhZ2UgbW9kZWwgYW5kIGl0cyBhcHBsaWNhdGlvbiB0byBzdHJ1Y3R1cmFsIGluZmVyZW5jZSxodHRwczovL2FjYWRlbWljLm91cC5jb20vbmFyL2FydGljbGUvNTIvMS9lMy83MzY5OTMwLDgyLjAsLCwsMTAgYmxvY2tzIGluIHRoZSBNU0EgdHJhbnNmb3JtZXIsLDggVjEwMCAzMkdicyBhdCBGUDMyLCwiMzkzMiAoZmFtaWxpZXMpIMOXIDUxMiAoc2VxdWVuY2VzIHBlciBmYW1pbHkpIMOXIDMyICh0b2tlbnMgcGVyIHNlcXVlbmNlKSA9IDY0LDQyMSw4ODggdW5pcXVlIHRva2VucwoKVG90YWw6IDYuNGU3IHRva2VucyIsLCwsLENvbmZpZGVudCwiQ29tcGFyZWQgd2l0aCBwcm90ZWlucywgRE5BIGFuZCBSTkEgYXJlIG1vcmUgZGlmZmljdWx0IGxhbmd1YWdlcyB0byBpbnRlcnByZXQgYmVjYXVzZSBmb3VyLWxldHRlciBjb2RlZCBETkEvUk5BIHNlcXVlbmNlcyBoYXZlIGxlc3MgaW5mb3ItCm1hdGlvbiBjb250ZW50IHRoYW4gMjAtbGV0dGVyIGNvZGVkIHByb3RlaW4gc2VxdWVuY2VzLiBXaGlsZSBCRVJUIChCaWRpcmVjdGlvbmFsIEVuY29kZXIgUmVwcmVzZW50YXRpb25zIGZyb20gVHJhbnNmb3JtZXJzKS1saWtlIGxhbmd1YWdlCm1vZGVscyBoYXZlIGJlZW4gZGV2ZWxvcGVkIGZvciBSTkEsIHRoZXkgYXJlIGluZWZmZWN0aXZlIGF0IGNhcHR1cmluZyB0aGUgZXZvbHV0aW9uYXJ5IGluZm9ybWF0aW9uIGZyb20gaG9tb2xvZ291cyBzZXF1ZW5jZXMgYmVjYXVzZSB1bmxpa2UKcHJvdGVpbnMsIFJOQSBzZXF1ZW5jZXMgYXJlIGxlc3MgY29uc2VydmVkLiBIZXJlLCB3ZSBoYXZlIGRldmVsb3BlZCBhbiB1bnN1cGVydmlzZWQgbXVsdGlwbGUgc2VxdWVuY2UgYWxpZ25tZW50LWJhc2VkIFJOQSBsYW5ndWFnZQptb2RlbCAoUk5BLU1TTSkgYnkgdXRpbGl6aW5nIGhvbW9sb2dvdXMgc2VxdWVuY2VzIGZyb20gYW4gYXV0b21hdGljIHBpcGVsaW5lLCBSTkFjbWFwLCBhcyBpdCBjYW4gcHJvdmlkZSBzaWduaWZpY2FudGx5IG1vcmUgaG9tb2xvZ291cyBzZS0KcXVlbmNlcyB0aGFuIG1hbnVhbGx5IGFubm90YXRlZCBSZmFtLiBXZSBkZW1vbnN0cmF0ZSB0aGF0IHRoZSByZXN1bHRpbmcgdW5zdXBlcnZpc2VkLCB0d28tZGltZW5zaW9uYWwgYXR0ZW50aW9uIG1hcHMgYW5kIG9uZS1kaW1lbnNpb25hbAplbWJlZGRpbmdzIGZyb20gUk5BLU1TTSBjb250YWluIHN0cnVjdHVyYWwgaW5mb3JtYXRpb24uIEluIGZhY3QsIHRoZXkgY2FuIGJlIGRpcmVjdGx5IG1hcHBlZCB3aXRoIGhpZ2ggYWNjdXJhY3kgdG8gMkQgYmFzZSBwYWlyaW5nIHByb2JhYmlsLQppdGllcyBhbmQgMUQgc29sdmVudCBhY2Nlc3NpYmlsaXRpZXMsIHJlc3BlY3RpdmVseS4gRnVydGhlciBmaW5lLXR1bmluZyBsZWQgdG8gc2lnbmlmaWNhbnRseSBpbXByb3ZlZCBwZXJmb3JtYW5jZSBvbiB0aGVzZSB0d28gZG93bnN0cmVhbSB0YXNrcwpjb21wYXJlZCB3aXRoIGV4aXN0aW5nIHN0YXRlLW9mLXRoZS1hcnQgdGVjaG5pcXVlcyBpbmNsdWRpbmcgU1BPVC1STkEyIGFuZCBSTkFzbmFwMi4gQnkgY29tcGFyaXNvbiwgUk5BLUZNLCBhIEJFUlQtYmFzZWQgUk5BIGxhbmd1YWdlCm1vZGVsLCBwZXJmb3JtcyB3b3JzZSB0aGFuIG9uZS1ob3QgZW5jb2Rpbmcgd2l0aCBpdHMgZW1iZWRkaW5nIGluIGJhc2UgcGFpciBhbmQgc29sdmVudC1hY2Nlc3NpYmxlIHN1cmZhY2UgYXJlYSBwcmVkaWN0aW9uLiBXZSBhbnRpY2lwYXRlCnRoYXQgdGhlIHByZS10cmFpbmVkIFJOQS1NU00gbW9kZWwgY2FuIGJlIGZpbmUtdHVuZWQgb24gbWFueSBvdGhlciB0YXNrcyByZWxhdGVkIHRvIFJOQSBzdHJ1Y3R1cmUgYW5kIGZ1bmN0aW9uLiIsMzAwLjAsLE9wZW4gd2VpZ2h0cyAodW5yZXN0cmljdGVkKSwiQ2hpbmEsQ2hpbmEsQXVzdHJhbGlhLENoaW5hLENoaW5hIiwsLCwsLDIwMjYtMDEtMDEgMTQ6MDI6NTUrMDA6MDAsLCwsMS4wLCwiQWNhZGVtaWEsQWNhZGVtaWEsQWNhZGVtaWEsQWNhZGVtaWEiLCwsLCwsLCwsLCwsLCwsLCwsWWVzCkxMYVZBIDEuNSwiTXVsdGltb2RhbCxMYW5ndWFnZSxWaXNpb24iLCJDaGF0LFF1ZXN0aW9uIGFuc3dlcmluZyxWaXN1YWwgcXVlc3Rpb24gYW5zd2VyaW5nIiwiVW5pdmVyc2l0eSBvZiBXaXNjb25zaW4gTWFkaXNvbixNaWNyb3NvZnQgUmVzZWFyY2giLCJIYW90aWFuIExpdSwgQ2h1bnl1YW4gTGksIFl1aGVuZyBMaSwgWW9uZyBKYWUgTGVlIiwyMDIzLTExLTA1LEltcHJvdmVkIEJhc2VsaW5lcyB3aXRoIFZpc3VhbCBJbnN0cnVjdGlvbiBUdW5pbmcsImh0dHBzOi8vYXJ4aXYub3JnL2Ficy8yMzEwLjAzNzQ0LAoiLDUwNzcuMCxTT1RBIGltcHJvdmVtZW50LCJmcm9tIGFic3RyYWN0OiAiIndlIGVzdGFibGlzaCBzdHJvbmdlciBiYXNlbGluZXMgdGhhdCBhY2hpZXZlIHN0YXRlLW9mLXRoZS1hcnQgYWNyb3NzIDExIGJlbmNobWFyayIiIiwxMzAwMDAwMDAwMC4wLCJmcm9tIGFic3RyYWN0ICIiT3VyIGZpbmFsIDEzQiBjaGVja3BvaW50IHVzZXMgbWVyZWx5IDEuMk0gcHVibGljbHkgYXZhaWxhYmxlIGRhdGEsIGFuZCBmaW5pc2hlcyBmdWxsIHRyYWluaW5nIGluIH4xIGRheSBvbiBhIHNpbmdsZSA4LUExMDAgbm9kZS4gIiIiLDcuODA3ZSsyMiwiIiJEdWUgdG8gdGhlIGluY3JlYXNlZCBpbWFnZSBpbnB1dCByZXNvbHV0aW9uIHRvIDMzNl4yLCB0aGUgdHJhaW5pbmcgb2YgTExhVkEtMS41IGlzIOKIvDLDlyBhcyBsb25nIGFzIExMYVZBOiDiiLw2IGhvdXJzIG9mIHByZXRyYWluaW5nIGFuZCDiiLwyMCBob3VycyBvZiB2aXN1YWwgaW5zdHJ1Y3Rpb24gdHVuaW5nIHVzaW5nIDjDlyBBMTAwcy4iIgoyNiAqIDM2MDAgKiA4ICogMy4xMmUxNCAqIDAuMyA9IDcuMGUxOQoKRmluZS10dW5lZCBmcm9tIFZpY3VuYS0xM0IgKGl0c2VsZiBmaW5ldHVuZWQgZnJvbSBMTGFNYS0xM0IpLCB3aGljaCB1c2VkIDcuOGUyMiBGTE9QcwoKNy4wZTE5ICsgNy44ZTIyIiwsMS4yTSB0ZXh0LWltYWdlIHBhaXJzIGZyb20gaHR0cHM6Ly9odWdnaW5nZmFjZS5jby9saXVoYW90aWFuL2xsYXZhLXYxLjUtMTNiI3RyYWluaW5nLWRhdGFzZXQsMjQuMCwiZnJvbSBhYnN0cmFjdCAiIk91ciBmaW5hbCAxM0IgY2hlY2twb2ludCB1c2VzIG1lcmVseSAxLjJNIHB1YmxpY2x5IGF2YWlsYWJsZSBkYXRhLCBhbmQgZmluaXNoZXMgZnVsbCB0cmFpbmluZyBpbiB+MSBkYXkgb24gYSBzaW5nbGUgOC1BMTAwIG5vZGUuICIiIixOVklESUEgQTEwMCwsQ29uZmlkZW50LCJMYXJnZSBtdWx0aW1vZGFsIG1vZGVscyAoTE1NKSBoYXZlIHJlY2VudGx5IHNob3duIGVuY291cmFnaW5nIHByb2dyZXNzIHdpdGggdmlzdWFsIGluc3RydWN0aW9uIHR1bmluZy4gSW4gdGhpcyBub3RlLCB3ZSBzaG93IHRoYXQgdGhlIGZ1bGx5LWNvbm5lY3RlZCB2aXNpb24tbGFuZ3VhZ2UgY3Jvc3MtbW9kYWwgY29ubmVjdG9yIGluIExMYVZBIGlzIHN1cnByaXNpbmdseSBwb3dlcmZ1bCBhbmQgZGF0YS1lZmZpY2llbnQuIFdpdGggc2ltcGxlIG1vZGlmaWNhdGlvbnMgdG8gTExhVkEsIG5hbWVseSwgdXNpbmcgQ0xJUC1WaVQtTC0zMzZweCB3aXRoIGFuIE1MUCBwcm9qZWN0aW9uIGFuZCBhZGRpbmcgYWNhZGVtaWMtdGFzay1vcmllbnRlZCBWUUEgZGF0YSB3aXRoIHNpbXBsZSByZXNwb25zZSBmb3JtYXR0aW5nIHByb21wdHMsIHdlIGVzdGFibGlzaCBzdHJvbmdlciBiYXNlbGluZXMgdGhhdCBhY2hpZXZlIHN0YXRlLW9mLXRoZS1hcnQgYWNyb3NzIDExIGJlbmNobWFya3MuIE91ciBmaW5hbCAxM0IgY2hlY2twb2ludCB1c2VzIG1lcmVseSAxLjJNIHB1YmxpY2x5IGF2YWlsYWJsZSBkYXRhLCBhbmQgZmluaXNoZXMgZnVsbCB0cmFpbmluZyBpbiB+MSBkYXkgb24gYSBzaW5nbGUgOC1BMTAwIG5vZGUuIFdlIGhvcGUgdGhpcyBjYW4gbWFrZSBzdGF0ZS1vZi10aGUtYXJ0IExNTSByZXNlYXJjaCBtb3JlIGFjY2Vzc2libGUuIENvZGUgYW5kIG1vZGVsIHdpbGwgYmUgcHVibGljbHkgYXZhaWxhYmxlLiAiLDEuMCwsT3BlbiB3ZWlnaHRzIChyZXN0cmljdGVkIHVzZSksIlVuaXRlZCBTdGF0ZXMgb2YgQW1lcmljYSxVbml0ZWQgU3RhdGVzIG9mIEFtZXJpY2EiLFZpY3VuYS0xM0IgdjAsNy4wMDg3NjhlKzE5LCIiIkR1ZSB0byB0aGUgaW5jcmVhc2VkIGltYWdlIGlucHV0IHJlc29sdXRpb24gdG8gMzM2XjIsIHRoZSB0cmFpbmluZyBvZiBMTGFWQS0xLjUgaXMg4oi8MsOXIGFzIGxvbmcgYXMgTExhVkE6IOKIvDYgaG91cnMgb2YgcHJldHJhaW5pbmcgYW5kIOKIvDIwIGhvdXJzIG9mIHZpc3VhbCBpbnN0cnVjdGlvbiB0dW5pbmcgdXNpbmcgOMOXIEExMDBzLiIiCgoyNiAqIDM2MDAgKiA4ICogMy4xMmUxNCAqIDAuMyA9IDcuMGUxOSIsOC4wLCwyMDI2LTA1LTI1IDEyOjI4OjExKzAwOjAwLCwsLCwsIkFjYWRlbWlhLEluZHVzdHJ5IiwsLCwxOTIuMCxPcGVuIHNvdXJjZSwiTGxhbWEgMiBsaWNlbnNlIGZvciB3ZWlnaHRzCgpodHRwczovL2h1Z2dpbmdmYWNlLmNvL2xpdWhhb3RpYW4vbGxhdmEtdjEuNS0xM2IKCkFwYWNoZSAyLjAgbGljZW5zZSBmb3IgY29kZToKaHR0cHM6Ly9naXRodWIuY29tL2hhb3RpYW4tbGl1L0xMYVZBIiwsLCxCRjE2LCw2MzQ4Ljg4NTA3NDAyMzU3LEhhcmR3YXJlLGxpdWhhb3RpYW4sLCwsWWVzCkdyb2stMSxMYW5ndWFnZSwiTGFuZ3VhZ2UgbW9kZWxpbmcsQ2hhdCIseEFJLCwyMDIzLTExLTA0LEFubm91bmNpbmcgR3JvaywiaHR0cHM6Ly94LmFpL21vZGVsLWNhcmQvLCBodHRwczovL3guYWkvYmxvZy9ncm9rLW9zIiwsVHJhaW5pbmcgY29zdCwiIiJPbiB0aGVzZSBiZW5jaG1hcmtzLCBHcm9rLTEgZGlzcGxheWVkIHN0cm9uZyByZXN1bHRzLCBzdXJwYXNzaW5nIGFsbCBvdGhlciBtb2RlbHMgaW4gaXRzIGNvbXB1dGUgY2xhc3MsIGluY2x1ZGluZyBDaGF0R1BULTMuNSBhbmQgSW5mbGVjdGlvbi0xIiIiLDMxNDAwMDAwMDAwMC4wLCIiIjMxNEIgcGFyYW1ldGVyIE1peHR1cmUtb2YtRXhwZXJ0cyBtb2RlbCB3aXRoIDI1JSBvZiB0aGUgd2VpZ2h0cyBhY3RpdmUgb24gYSBnaXZlbiB0b2tlbiIiLiBTbyBlZmZlY3RpdmVseSA3OEIgcGFyYW1ldGVycwoKTWl4dHVyZSBvZiA4IGV4cGVydHM6IGh0dHBzOi8vZ2l0aHViLmNvbS94YWktb3JnL2dyb2stMSIsMi45MDAwMDAwMDAwMWUrMjQsIiIiT24gdGhlc2UgYmVuY2htYXJrcywgR3Jvay0xIGRpc3BsYXllZCBzdHJvbmcgcmVzdWx0cywgc3VycGFzc2luZyBhbGwgb3RoZXIgbW9kZWxzIGluIGl0cyBjb21wdXRlIGNsYXNzLCBpbmNsdWRpbmcgQ2hhdEdQVC0zLjUgYW5kIEluZmxlY3Rpb24tMS4gSXQgaXMgb25seSBzdXJwYXNzZWQgYnkgbW9kZWxzIHRoYXQgd2VyZSB0cmFpbmVkIHdpdGggYSBzaWduaWZpY2FudGx5IGxhcmdlciBhbW91bnQgb2YgdHJhaW5pbmcgZGF0YSBhbmQgY29tcHV0ZSByZXNvdXJjZXMgbGlrZSBHUFQtNCIiCgpQZXIgdGFibGUsIEdyb2stMSBpcyBzdXJwYXNzZWQgYnkgUGFsbSAyLCBDbGF1ZGUgMiwgR1BULTQsIHNvIGl0IHJlcXVpcmVkIGxlc3MgY29tcHV0ZSB0aGFuIHRoZXNlIHRocmVlIG1vZGVscy4gUGFsbSAyIHdhcyB0cmFpbmVkIG9uIDdlMjQgRkxPUC4KCkdQVC0zLjUgaXMgfjIuNmUyNC4gSW5mbGVjdGlvbi0xJ3MgY29tcHV0ZSBpcyBub3QgcHVibGljL2tub3duIGJ5IHVzIGJ1dCBJbmZsZWN0aW9uIHNheXMgSW5mbGVjdGlvbi0xIGNvbXB1dGUgd2FzIDw9IFBhbG0tNTQwQidzICh3aGljaCB3YXMgfjIuNWUyNCkuIAoKRm9yIG9wdGltYWwgdHJhaW5pbmcsIG91ciBjdXJyZW50IHdvcmtpbmcgaHlwb3RoZXNpcyBpcyB0aGF0IHlvdSBzdGlsbCBuZWVkIHNvbWV0aGluZyBsaWtlIENoaW5jaGlsbGEgc2NhbGluZyBvbiB0aGUgdG90YWwgbnVtYmVyIG9mIHBhcmFtZXRlcnMgaW4gdGhlIG1vZGVsLCBldmVuIGZvciBNb0UgbW9kZWxzLCBzbyBvcHRpbWFsIGRhdGFzZXQgc2l6ZSB3b3VsZCBiZSAyMCozMTBCIHRva2Vucy4gV2l0aCAyNSUqMzE0QiBwYXJhbXMgYWN0aXZlIHBlciBmb3J3YXJkIHBhc3MsIHRoaXMgd291bGQgYmUgYXJvdW5kIDNlMjQgRkxPUC4KaHR0cHM6Ly93d3cud29sZnJhbWFscGhhLmNvbS9pbnB1dD9pPTIwKjMxMCtiaWxsaW9uKyorNisqKzI1JTI1KyorMzE0K2JpbGxpb24iLDYyMDAwMDAwMDAwMDAsIihTcGVjdWxhdGl2ZSBjb25maWRlbmNlLCBzZWUgY29tcHV0ZSBub3RlcykiLCwsLCxMaWtlbHksIkdyb2sgaXMgYW4gQUkgbW9kZWxlZCBhZnRlciB0aGUgSGl0Y2hoaWtlcuKAmXMgR3VpZGUgdG8gdGhlIEdhbGF4eSwgc28gaW50ZW5kZWQgdG8gYW5zd2VyIGFsbW9zdCBhbnl0aGluZyBhbmQsIGZhciBoYXJkZXIsIGV2ZW4gc3VnZ2VzdCB3aGF0IHF1ZXN0aW9ucyB0byBhc2shCgpHcm9rIGlzIGRlc2lnbmVkIHRvIGFuc3dlciBxdWVzdGlvbnMgd2l0aCBhIGJpdCBvZiB3aXQgYW5kIGhhcyBhIHJlYmVsbGlvdXMgc3RyZWFrLCBzbyBwbGVhc2UgZG9u4oCZdCB1c2UgaXQgaWYgeW91IGhhdGUgaHVtb3IhCgpBIHVuaXF1ZSBhbmQgZnVuZGFtZW50YWwgYWR2YW50YWdlIG9mIEdyb2sgaXMgdGhhdCBpdCBoYXMgcmVhbC10aW1lIGtub3dsZWRnZSBvZiB0aGUgd29ybGQgdmlhIHRoZSDwnZWPIHBsYXRmb3JtLiBJdCB3aWxsIGFsc28gYW5zd2VyIHNwaWN5IHF1ZXN0aW9ucyB0aGF0IGFyZSByZWplY3RlZCBieSBtb3N0IG90aGVyIEFJIHN5c3RlbXMuCgpHcm9rIGlzIHN0aWxsIGEgdmVyeSBlYXJseSBiZXRhIHByb2R1Y3Qg4oCTIHRoZSBiZXN0IHdlIGNvdWxkIGRvIHdpdGggMiBtb250aHMgb2YgdHJhaW5pbmcg4oCTIHNvIGV4cGVjdCBpdCB0byBpbXByb3ZlIHJhcGlkbHkgd2l0aCBlYWNoIHBhc3Npbmcgd2VlayB3aXRoIHlvdXIgaGVscC4iLCwsT3BlbiB3ZWlnaHRzICh1bnJlc3RyaWN0ZWQpLFVuaXRlZCBTdGF0ZXMgb2YgQW1lcmljYSwsLCwsLDIwMjUtMTItMTggMDQ6MzY6MDArMDA6MDAsLCwsLG5vdCBsaXN0ZWQsSW5kdXN0cnksVHJ1ZSwyLjAwMDAwMDAwMDAxZSsyNCw3LjAwMDAwMDAwMDAxZSsyNCwsVW5yZWxlYXNlZCwiYXBhY2hlIDIuMApodHRwczovL2dpdGh1Yi5jb20veGFpLW9yZy9ncm9rLTEiLFRydWUsLCwsLCxCZW5jaG1hcmtzLCwsLCxZZXMKR3Jvay0wLExhbmd1YWdlLCJDaGF0LExhbmd1YWdlIG1vZGVsaW5nL2dlbmVyYXRpb24iLHhBSSwsMjAyMy0xMS0wNCxBbm5vdW5jaW5nIEdyb2ssaHR0cHM6Ly94LmFpLywsLCwzMzAwMDAwMDAwMC4wLDMzIGJpbGxpb24sLCJIYWxmIG9mIExsYW1hIDItNzBCPyAod2hpY2ggd2UgZXN0aW1hdGVkIGF0IDhlMjMpICIiVGhpcyBlYXJseSBtb2RlbCBhcHByb2FjaGVzIExMYU1BIDIgKDcwQikgY2FwYWJpbGl0aWVzIG9uIHN0YW5kYXJkIExNIGJlbmNobWFya3MgYnV0IHVzZXMgb25seSBoYWxmIG9mIGl0cyB0cmFpbmluZyByZXNvdXJjZXMiIiIsLG5vIGluZm9ybWF0aW9uIGFib3V0IHRoZSBkYXRhc2V0IGZvdW5kIGV4Y2VwdCBmb3IgdGhpcyBzcGVjdWxhdGlvbiBodHRwczovL2RvY3MuZ29vZ2xlLmNvbS9zcHJlYWRzaGVldHMvZC8xTzVLVlFXMUh4NVpBa2NnOEFJUmpiUUxRengyd1ZhTGwwU3FVdS1pcjlGcy9lZGl0P2dpZD0xMTU4MDY5ODc4I2dpZD0xMTU4MDY5ODc4LCwsLCxMaWtlbHksIiIiVGhlIGVuZ2luZSBwb3dlcmluZyBHcm9rIGlzIEdyb2stMSwgb3VyIGZyb250aWVyIExMTSwgd2hpY2ggd2UgZGV2ZWxvcGVkIG92ZXIgdGhlIGxhc3QgZm91ciBtb250aHMuIEdyb2stMSBoYXMgZ29uZSB0aHJvdWdoIG1hbnkgaXRlcmF0aW9ucyBvdmVyIHRoaXMgc3BhbiBvZiB0aW1lLgoKQWZ0ZXIgYW5ub3VuY2luZyB4QUksIHdlIHRyYWluZWQgYSBwcm90b3R5cGUgTExNIChHcm9rLTApIHdpdGggMzMgYmlsbGlvbiBwYXJhbWV0ZXJzLiBUaGlzIGVhcmx5IG1vZGVsIGFwcHJvYWNoZXMgTExhTUEgMiAoNzBCKSBjYXBhYmlsaXRpZXMgb24gc3RhbmRhcmQgTE0gYmVuY2htYXJrcyBidXQgdXNlcyBvbmx5IGhhbGYgb2YgaXRzIHRyYWluaW5nIHJlc291cmNlcy4iIiIsLCxIb3N0ZWQgYWNjZXNzIChubyBBUEkpLFVuaXRlZCBTdGF0ZXMgb2YgQW1lcmljYSwsLCwsLDIwMjUtMTEtMjggMTE6NTM6NDQrMDA6MDAsLCwsLCxJbmR1c3RyeSwsLCwsVW5yZWxlYXNlZCwsVHJ1ZSwsLCwsLCwsLCwsTm8KUWl5dWFuLCwsLCwyMDIzLTExLTA0LCIzNjAg5aWH5YWD5aSn5qih5Z6L5q2j5byP5LiK57q/CiIsaHR0cHM6Ly93d3cuc29odS5jb20vYS83MzM5MTQxMzJfMTA0MDM2LCwsLCwsLCwsLCwsLCxVbmtub3duLCwsLCwsLCwsLCwyMDI1LTExLTI4IDExOjUzOjQ0KzAwOjAwLCwsLCwsLCwsLCwsLCwsLCwsLCwsLCwsClNlcXVlbmNlIE1vbmtleSAo5bqP5YiX54y05a2QKSxMYW5ndWFnZSxMYW5ndWFnZSBtb2RlbGluZy9nZW5lcmF0aW9uLE1vYnZvaSwsMjAyMy0xMS0wNCwsaHR0cHM6Ly96aHVhbmxhbi56aGlodS5jb20vcC82NjUwMjcyNjYsLCwsLCwsLCwsLCwsLFVua25vd24sSW50ZWdyYXRlZCBpbnRvIE1vYnZvaSdzIHBsYXRmb3JtcyBmb2N1c2VkIG9uIGNyZWF0aXZlIHdyaXRpbmcuLCwsLENoaW5hLCwsLCwsMjAyNi0wMi0xMSAxOToyNjoyNyswMDowMCwsLCwsLEluZHVzdHJ5LCwsLCwsLCwsLCwsLCwsLCwsClpoaWhhaVR1IEFJICjnn6Xmtbflm74pLExhbmd1YWdlLCJDaGF0LFRleHQgc3VtbWFyaXphdGlvbixTZWFyY2giLEJlaWppbmcgWmhpemhlIFRpYW54aWEgVGVjaG5vbG9neSwsMjAyMy0xMS0wNCwsImh0dHBzOi8vbmV3cy5xcS5jb20vcmFpbi9hLzIwMjMwNDEzQTA4MFRZMDAKaHR0cHM6Ly93d3cucWJpdGFpLmNvbS8yMDIzLzA0LzQ2NTQyLmh0bWwiLCwsLCwicmVwb3J0ZWRseSAiImh1bmRyZWRzIG9mIGJpbGxpb25zIiIsIHByZXZpb3VzbHkgbGlzdGVkIGFzIDEwMCBiaWxsaW9uCmh0dHBzOi8vbmV3cy5haWJhc2UuY29tL25ld3MvMjgzMApodHRwczovL20ubXAub2VlZWUuY29tL2EvQkFBRlJEMDAwMDIwMjQwMzIxOTIzMzkxLmh0bWwiLCwsLCwsLE5WSURJQSBBMTAwLCxVbmtub3duLCwsLCxDaGluYSxDUE0tQmVlLCwsLCwyMDI2LTAyLTExIDE5OjI2OjI3KzAwOjAwLCwsLCwsSW5kdXN0cnksLCwsLCwsLCwsLCwsLCwsLCwKQkxVVU1JLExhbmd1YWdlLExhbmd1YWdlIG1vZGVsaW5nLCJVbml2ZXJzaXR5IG9mIFR1cmt1LEh1Z2dpbmcgRmFjZSIsIlJpc3RvIEx1dWtrb25lbiwgVmlsbGUgS29tdWxhaW5lbiwgSm91bmkgTHVvbWEsIEFubmkgRXNrZWxpbmVuLCBKZW5uYSBLYW5lcnZhLCBIYW5uYS1NYXJpIEt1cGFyaSwgRmlsaXAgR2ludGVyLCBWZXJvbmlrYSBMYWlwcGFsYSwgTmlrbGFzIE11ZW5uaWdob2ZmLCBBbGVrc2FuZHJhIFBpa3R1cywgVGhvbWFzIFdhbmcsIE5vdWFtYW5lIFRhemksIFRldmVuIExlIFNjYW8sIFRob21hcyBXb2xmLCBPc21hIFN1b21pbmVuLCBTYW11bGkgU2FpcmFuZW4sIE1pa2tvIE1lcmlva3NhLCBKeXJraSBIZWlub25lbiwgQWlqYSBWYWh0b2xhLCBTYW11ZWwgQW50YW8sIFNhbXBvIFB5eXNhbG8iLDIwMjMtMTEtMDMsRmluR1BUOiBMYXJnZSBHZW5lcmF0aXZlIE1vZGVscyBmb3IgYSBTbWFsbCBMYW5ndWFnZSxodHRwczovL2FyeGl2Lm9yZy9hYnMvMjMxMS4wNTY0MCw3MC4wLFNPVEEgaW1wcm92ZW1lbnQsIlNPVEEgZm9yIEZpbm5pc2g6ICIiT3VyIGJlc3QgbW9ub2xpbmd1YWwgbW9kZWwgb3V0cGVyZm9ybXMgdGhpcyByZXN1bHQgYnkgb3ZlciAxMCUgcG9pbnRzIGFuZCB0aGUgQkxVVU1JIG1vZGVsIGJ5IG92ZXIgMjAlIHBvaW50cywgcmVwcmVzZW50aW5nIGEgc3Vic3RhbnRpYWwgYWR2YW5jZSBpbiB0aGUgc3RhdGUgb2YgdGhlIGFydCBpbiB0aGUgY2FwYWJpbGl0eSBvZiBnZW5lcmF0aXZlIG1vZGVscyB0cmFpbmVkIGZvciBGaW5uaXNoLiIiIiwxNzYwMDAwMDAwMDAuMCwxNzYgYmlsbGlvbiwsLDM4MDAwMDAwMDAwLCIzOEIgdG9rZW5zCiIiSW4gdG90YWwsIHRoZSBmaW5hbCBwcmV0cmFpbmluZyBkYXRhc2V0IChpbmNsdWRpbmcgb3ZlcnNhbXBsaW5nKSBjb25zaXN0cyBvZiAzOCBiaWxsaW9uIHRva2VucyB3aGVuIHByb2Nlc3NlZCB3aXRoIG91ciBGaW5uaXNoIHRva2VuaXplci4iIiIsLCxBTUQgUmFkZW9uIEluc3RpbmN0IE1JMjUwWCwsTGlrZWx5LCJMYXJnZSBsYW5ndWFnZSBtb2RlbHMgKExMTXMpIGV4Y2VsIGluIG1hbnkgdGFza3MgaW4gTkxQIGFuZCBiZXlvbmQsIGJ1dCBtb3N0IG9wZW4gbW9kZWxzIGhhdmUgdmVyeSBsaW1pdGVkIGNvdmVyYWdlIG9mIHNtYWxsZXIgbGFuZ3VhZ2VzIGFuZCBMTE0gd29yayB0ZW5kcyB0byBmb2N1cyBvbiBsYW5ndWFnZXMgd2hlcmUgbmVhcmx5IHVubGltaXRlZCBkYXRhIGlzIGF2YWlsYWJsZSBmb3IgcHJldHJhaW5pbmcuIEluIHRoaXMgd29yaywgd2Ugc3R1ZHkgdGhlIGNoYWxsZW5nZXMgb2YgY3JlYXRpbmcgTExNcyBmb3IgRmlubmlzaCwgYSBsYW5ndWFnZSBzcG9rZW4gYnkgbGVzcyB0aGFuIDAuMSUgb2YgdGhlIHdvcmxkIHBvcHVsYXRpb24uIFdlIGNvbXBpbGUgYW4gZXh0ZW5zaXZlIGRhdGFzZXQgb2YgRmlubmlzaCBjb21iaW5pbmcgd2ViIGNyYXdscywgbmV3cywgc29jaWFsIG1lZGlhIGFuZCBlQm9va3MuIFdlIHB1cnN1ZSB0d28gYXBwcm9hY2hlcyB0byBwcmV0cmFpbiBtb2RlbHM6IDEpIHdlIHRyYWluIHNldmVuIG1vbm9saW5ndWFsIG1vZGVscyBmcm9tIHNjcmF0Y2ggKDE4Nk0gdG8gMTNCIHBhcmFtZXRlcnMpIGR1YmJlZCBGaW5HUFQsIDIpIHdlIGNvbnRpbnVlIHRoZSBwcmV0cmFpbmluZyBvZiB0aGUgbXVsdGlsaW5ndWFsIEJMT09NIG1vZGVsIG9uIGEgbWl4IG9mIGl0cyBvcmlnaW5hbCB0cmFpbmluZyBkYXRhIGFuZCBGaW5uaXNoLCByZXN1bHRpbmcgaW4gYSAxNzYgYmlsbGlvbiBwYXJhbWV0ZXIgbW9kZWwgd2UgY2FsbCBCTFVVTUkuIEZvciBtb2RlbCBldmFsdWF0aW9uLCB3ZSBpbnRyb2R1Y2UgRklOLWJlbmNoLCBhIHZlcnNpb24gb2YgQklHLWJlbmNoIHdpdGggRmlubmlzaCB0YXNrcy4gV2UgYWxzbyBhc3Nlc3Mgb3RoZXIgbW9kZWwgcXVhbGl0aWVzIHN1Y2ggYXMgdG94aWNpdHkgYW5kIGJpYXMuIE91ciBtb2RlbHMgYW5kIHRvb2xzIGFyZSBvcGVubHkgYXZhaWxhYmxlIGF0IHRoaXMgaHR0cHMgVVJMLiIsOC4wLCxPcGVuIHdlaWdodHMgKHJlc3RyaWN0ZWQgdXNlKSwiRmlubGFuZCxVbml0ZWQgU3RhdGVzIG9mIEFtZXJpY2EiLEJMT09NLTE3NkIsLCJUaGV5ICIiY29udGludWVkIHByZXRyYWluaW5nIiIgb2YgQkxPT00gb24gRmlubmlzaCBkYXRhLiBEb24ndCB0aGluayB0aGV5IHNwZWNpZnkgdGhlIG51bWJlciBvZiB0b2tlbnMgdGhleSB0cmFpbmVkIEJMT09NL0JMVVVNSSBvbjsgZm9yIHRoZWlyIHNtYWxsZXIgbW9kZWxzIGl0IHdhcyAzMDBiLiIsLCwyMDI2LTA1LTI1IDEyOjI4OjEwKzAwOjAwLCxMVU1JIFN1cGVyY29tcHV0ZXIsLDQxOTQzMDQuMCxUYWJsZSA1LiwiQWNhZGVtaWEsSW5kdXN0cnkiLFRydWUsLCwsVW5yZWxlYXNlZCwiVGhlIEJpZ1NjaWVuY2UgUkFJTCBMaWNlbnNlCmh0dHBzOi8vdHVya3VubHAub3JnL2dwdDMtZmlubmlzaApodHRwczovL2h1Z2dpbmdmYWNlLmNvL1R1cmt1TkxQL2Jsb29tLWZpbm5pc2gtMTc2YgoKIiJUaGUgUmVzcG9uc2libGUgQUkgTGljZW5zZSBhbGxvd3MgdXNlcnMgdG8gdGFrZSBhZHZhbnRhZ2Ugb2YgdGhlIG1vZGVsIGluIGEgd2lkZSByYW5nZSBvZiBzZXR0aW5ncyAoaW5jbHVkaW5nIGZyZWUgdXNlIGFuZCByZWRpc3RyaWJ1dGlvbikgYXMgbG9uZyBhcyB0aGV5IHJlc3BlY3QgdGhlIHNwZWNpZmljIHVzZSBjYXNlIHJlc3RyaWN0aW9ucyBvdXRsaW5lZCwgd2hpY2ggY29ycmVzcG9uZCB0byBtb2RlbCBhcHBsaWNhdGlvbnMgdGhlIGxpY2Vuc29yIGRlZW1zIGlsbC1zdWl0ZWQgZm9yIHRoZSBtb2RlbCBvciBhcmUgbGlrZWx5IHRvIGNhdXNlIGhhcm0uIiIiLCwsLCwsLCxUdXJrdU5MUCwsLCxZZXMKUlQtVHJhamVjdG9yeSxSb2JvdGljcyxSb2JvdGljIG1hbmlwdWxhdGlvbiwiR29vZ2xlIERlZXBNaW5kLFVuaXZlcnNpdHkgb2YgQ2FsaWZvcm5pYSBTYW4gRGllZ28sU3RhbmZvcmQgVW5pdmVyc2l0eSIsIkppYXl1YW4gR3UsIFNlYW4gS2lybWFuaSwgUGF1bCBXb2hsaGFydCwgWWFvIEx1LCBNb250c2VycmF0IEdvbnphbGV6IEFyZW5hcywgS2FuaXNoa2EgUmFvLCBXZW5oYW8gWXUsIENodXl1YW4gRnUsIEtlZXJ0aGFuYSBHb3BhbGFrcmlzaG5hbiwgWmh1byBYdSwgUHJpeWEgU3VuZGFyZXNhbiwgUGVuZyBYdSwgSGFvIFN1LCBLYXJvbCBIYXVzbWFuLCBDaGVsc2VhIEZpbm4sIFF1YW4gVnVvbmcsIFRlZCBYaWFvIiwyMDIzLTExLTAzLFJULVRyYWplY3Rvcnk6IFJvYm90aWMgVGFzayBHZW5lcmFsaXphdGlvbiB2aWEgSGluZHNpZ2h0IFRyYWplY3RvcnkgU2tldGNoZXMsaHR0cHM6Ly9hcnhpdi5vcmcvYWJzLzIzMTEuMDE5NzcsMTM4LjAsU09UQSBpbXByb3ZlbWVudCwiZnJvbSBibG9nIGh0dHBzOi8vZGVlcG1pbmQuZ29vZ2xlL2Rpc2NvdmVyL2Jsb2cvc2hhcGluZy10aGUtZnV0dXJlLW9mLWFkdmFuY2VkLXJvYm90aWNzLwoKIiJXaGVuIHRlc3RlZCBvbiA0MSB0YXNrcyB1bnNlZW4gaW4gdGhlIHRyYWluaW5nIGRhdGEsIGFuIGFybSBjb250cm9sbGVkIGJ5IFJULVRyYWplY3RvcnkgbW9yZSB0aGFuIGRvdWJsZWQgdGhlIHBlcmZvcm1hbmNlIG9mIGV4aXN0aW5nIHN0YXRlLW9mLXRoZS1hcnQgUlQgbW9kZWxzOiBpdCBhY2hpZXZlZCBhIHRhc2sgc3VjY2VzcyByYXRlIG9mIDYzJSwgY29tcGFyZWQgd2l0aCAyOSUgZm9yIFJULTIuIiIKCnRoZSB0YXNrIHN1aXRlIGlzIGN1c3RvbSwgbm90IHB1YmxpYyIsLHNlZW1zIHRvIGJlIGJhc2VkIG9uIHRoZSBSVC0xIGFyY2hpdGVjdHVyZSAoMzVNIHBhcmFtZXRlcnMpIHdpdGggc29tZSBtb2RpZmljYXRpb25zIChzZWN0aW9uIDMuMyksLCJHaXZlbiB0aGUgYXJjaGl0ZWN0dXJlIHNlZW1zIHRvIHVzZSAzNU0gcGFyYW1ldGVycywgaXQgc2VlbXMgdW5saWtlbHkgdGhpcyBpcyBhYm92ZSAxZTIzIEZMT1AuIiwsLCwsLFJlaW5mb3JjZW1lbnQgbGVhcm5pbmcsVW5rbm93biwiR2VuZXJhbGl6YXRpb24gcmVtYWlucyBvbmUgb2YgdGhlIG1vc3QgaW1wb3J0YW50IGRlc2lkZXJhdGEgZm9yIHJvYnVzdCByb2JvdCBsZWFybmluZyBzeXN0ZW1zLiBXaGlsZSByZWNlbnRseSBwcm9wb3NlZCBhcHByb2FjaGVzIHNob3cgcHJvbWlzZSBpbiBnZW5lcmFsaXphdGlvbiB0byBub3ZlbCBvYmplY3RzLCBzZW1hbnRpYyBjb25jZXB0cywgb3IgdmlzdWFsIGRpc3RyaWJ1dGlvbiBzaGlmdHMsIGdlbmVyYWxpemF0aW9uIHRvIG5ldyB0YXNrcyByZW1haW5zIGNoYWxsZW5naW5nLiBGb3IgZXhhbXBsZSwgYSBsYW5ndWFnZS1jb25kaXRpb25lZCBwb2xpY3kgdHJhaW5lZCBvbiBwaWNrLWFuZC1wbGFjZSB0YXNrcyB3aWxsIG5vdCBiZSBhYmxlIHRvIGdlbmVyYWxpemUgdG8gYSBmb2xkaW5nIHRhc2ssIGV2ZW4gaWYgdGhlIGFybSB0cmFqZWN0b3J5IG9mIGZvbGRpbmcgaXMgc2ltaWxhciB0byBwaWNrLWFuZC1wbGFjZS4gT3VyIGtleSBpbnNpZ2h0IGlzIHRoYXQgdGhpcyBraW5kIG9mIGdlbmVyYWxpemF0aW9uIGJlY29tZXMgZmVhc2libGUgaWYgd2UgcmVwcmVzZW50IHRoZSB0YXNrIHRocm91Z2ggcm91Z2ggdHJhamVjdG9yeSBza2V0Y2hlcy4gV2UgcHJvcG9zZSBhIHBvbGljeSBjb25kaXRpb25pbmcgbWV0aG9kIHVzaW5nIHN1Y2ggcm91Z2ggdHJhamVjdG9yeSBza2V0Y2hlcywgd2hpY2ggd2UgY2FsbCBSVC1UcmFqZWN0b3J5LCB0aGF0IGlzIHByYWN0aWNhbCwgZWFzeSB0byBzcGVjaWZ5LCBhbmQgYWxsb3dzIHRoZSBwb2xpY3kgdG8gZWZmZWN0aXZlbHkgcGVyZm9ybSBuZXcgdGFza3MgdGhhdCB3b3VsZCBvdGhlcndpc2UgYmUgY2hhbGxlbmdpbmcgdG8gcGVyZm9ybS4gV2UgZmluZCB0aGF0IHRyYWplY3Rvcnkgc2tldGNoZXMgc3RyaWtlIGEgYmFsYW5jZSBiZXR3ZWVuIGJlaW5nIGRldGFpbGVkIGVub3VnaCB0byBleHByZXNzIGxvdy1sZXZlbCBtb3Rpb24tY2VudHJpYyBndWlkYW5jZSB3aGlsZSBiZWluZyBjb2Fyc2UgZW5vdWdoIHRvIGFsbG93IHRoZSBsZWFybmVkIHBvbGljeSB0byBpbnRlcnByZXQgdGhlIHRyYWplY3Rvcnkgc2tldGNoIGluIHRoZSBjb250ZXh0IG9mIHNpdHVhdGlvbmFsIHZpc3VhbCBvYnNlcnZhdGlvbnMuIEluIGFkZGl0aW9uLCB3ZSBzaG93IGhvdyB0cmFqZWN0b3J5IHNrZXRjaGVzIGNhbiBwcm92aWRlIGEgdXNlZnVsIGludGVyZmFjZSB0byBjb21tdW5pY2F0ZSB3aXRoIHJvYm90aWMgcG9saWNpZXM6IHRoZXkgY2FuIGJlIHNwZWNpZmllZCB0aHJvdWdoIHNpbXBsZSBodW1hbiBpbnB1dHMgbGlrZSBkcmF3aW5ncyBvciB2aWRlb3MsIG9yIHRocm91Z2ggYXV0b21hdGVkIG1ldGhvZHMgc3VjaCBhcyBtb2Rlcm4gaW1hZ2UtZ2VuZXJhdGluZyBvciB3YXlwb2ludC1nZW5lcmF0aW5nIG1ldGhvZHMuIFdlIGV2YWx1YXRlIFJULVRyYWplY3RvcnkgYXQgc2NhbGUgb24gYSB2YXJpZXR5IG9mIHJlYWwtd29ybGQgcm9ib3RpYyB0YXNrcywgYW5kIGZpbmQgdGhhdCBSVC1UcmFqZWN0b3J5IGlzIGFibGUgdG8gcGVyZm9ybSBhIHdpZGVyIHJhbmdlIG9mIHRhc2tzIGNvbXBhcmVkIHRvIGxhbmd1YWdlLWNvbmRpdGlvbmVkIGFuZCBnb2FsLWNvbmRpdGlvbmVkIHBvbGljaWVzLCB3aGVuIHByb3ZpZGVkIHRoZSBzYW1lIHRyYWluaW5nIGRhdGEuIiwsLFVucmVsZWFzZWQsIlVuaXRlZCBTdGF0ZXMgb2YgQW1lcmljYSxVbml0ZWQgU3RhdGVzIG9mIEFtZXJpY2EsVW5pdGVkIFN0YXRlcyBvZiBBbWVyaWNhIiwsLCwsLDIwMjYtMDUtMjUgMTI6Mjg6MTErMDA6MDAsLCwsLCwiSW5kdXN0cnksQWNhZGVtaWEsQWNhZGVtaWEiLCwsLCxVbnJlbGVhc2VkLCwsLCwsLCwsLCwsLE5vCllpLTM0QixMYW5ndWFnZSwiQ2hhdCxMYW5ndWFnZSBtb2RlbGluZy9nZW5lcmF0aW9uLFRyYW5zbGF0aW9uLENvZGUgZ2VuZXJhdGlvbiIsMDEuQUksIkFsZXggWW91bmcsIEJlaSBDaGVuLCBDaGFvIExpLCBDaGVuZ2VuIEh1YW5nLCBHZSBaaGFuZywgR3VhbndlaSBaaGFuZywgSGVuZyBMaSwgSmlhbmdjaGVuZyBaaHUsIEppYW5xdW4gQ2hlbiwgSmluZyBDaGFuZywgS2FpZG9uZyBZdSwgUGVuZyBMaXUsIFFpYW5nIExpdSwgU2hhd24gWXVlLCBTZW5iaW4gWWFuZywgU2hpbWluZyBZYW5nLCBUYW8gWXUsIFdlbiBYaWUsIFdlbmhhbyBIdWFuZywgWGlhb2h1aSBIdSwgWGlhb3lpIFJlbiwgWGlueWFvIE5pdSwgUGVuZ2NoZW5nIE5pZSwgWXVjaGkgWHUsIFl1ZG9uZyBMaXUsIFl1ZSBXYW5nLCBZdXh1YW4gQ2FpLCBaaGVueXUgR3UsIFpoaXl1YW4gTGl1LCBab25naG9uZyBEYWkiLDIwMjMtMTEtMDIsWWk6IE9wZW4gRm91bmRhdGlvbiBNb2RlbHMgYnkgMDEuQUksaHR0cHM6Ly9hcnhpdi5vcmcvYWJzLzI0MDMuMDQ2NTIsLFNpZ25pZmljYW50IHVzZSwiMm5kIG1vc3QgcG9wdWxhciBtb2RlbCBvbiBIdWdnaW5nRmFjZTogaHR0cHM6Ly9kZWNyeXB0LmNvLzIwNjE5NS9uZXctb3Blbi1zb3VyY2UtYWktbW9kZWwtZnJvbS1jaGluYS1ib2FzdHMtdHdpY2UtdGhlLWNhcGFjaXR5LW9mLWNoYXRncHQKCmFsc28gbWF5YmUgdGhlIGJlc3Qgb3Blbi1zb3VyY2UgbW9kZWwsIGRvZXMgYmV0dGVyIHRoYW4gTGxhbWEgMi03MEIgb24gc2V2ZXJhbCBiZW5jaG1hcmtzIiwzNDAwMDAwMDAwMC4wLDM0Yiw2LjFlKzIzLCIiIlRoZSBkYXRhc2V0IHdlIHVzZSBjb250YWlucyBDaGluZXNlICYgRW5nbGlzaCBvbmx5LiBXZSB1c2VkIGFwcHJveGltYXRlbHkgM1QgdG9rZW5zIiIgc291bmRzIGxpa2UgdGhpcyBtZWFucyBpdCB3YXMgdHJhaW5lZCBvbiAzVCB0b2tlbnMsIG5vdCBuZWNlc3NhcmlseSB0aGF0IHRoZSBkYXRhc2V0IGNvbnRhaW5zIDNUIHRva2Vucz8KCklmIHNvLCAzNGIgKiAzVCAqIDYgPSA2LjFlMjMiLDMxMDAwMDAwMDAwMDAsIiIibGFuZ3VhZ2UgbW9kZWxzIHByZXRyYWluZWQgZnJvbSBzY3JhdGNoIG9uIDMuMVQgaGlnaGx5LWVuZ2luZWVyZWQgbGFyZ2UgYW1vdW50IG9mIGRhdGEsIGFuZCBmaW5ldHVuZWQgb24gYSBzbWFsbCBidXQgbWV0aWN1bG91c2x5IHBvbGlzaGVkIGFsaWdubWVudCBkYXRhLiIiIiwsLE5WSURJQSBBMTAwLCxDb25maWRlbnQsVGhlIFlpIHNlcmllcyBtb2RlbHMgYXJlIGxhcmdlIGxhbmd1YWdlIG1vZGVscyB0cmFpbmVkIGZyb20gc2NyYXRjaCBieSBkZXZlbG9wZXJzIGF0IDAxLkFJLiwsLE9wZW4gd2VpZ2h0cyAocmVzdHJpY3RlZCB1c2UpLENoaW5hLCwsLDEyOC4wLCwyMDI1LTEyLTE4IDA1OjQ2OjUxKzAwOjAwLCwsWWktMzRCLCxub3QgbGlzdGVkLEluZHVzdHJ5LCwsLCxVbnJlbGVhc2VkLCJhcHBseSBmb3IgY29tbWVyY2lhbCBsaWNlbnNlOgpubyB0cmFpbmluZyBjb2RlCmh0dHBzOi8vZ2l0aHViLmNvbS8wMS1haS9ZaS9ibG9iL21haW4vTU9ERUxfTElDRU5TRV9BR1JFRU1FTlQudHh0Cgp0aGUgbW9kZWwgaHR0cHM6Ly9odWdnaW5nZmFjZS5jby8wMS1haS9ZaS0zNEItQ2hhdCBBcGFjaGUgMi4wCiIiSWYgeW91IGNyZWF0ZSBkZXJpdmF0aXZlIHdvcmtzIGJhc2VkIG9uIHRoaXMgbW9kZWwsIHBsZWFzZSBpbmNsdWRlIHRoZSBmb2xsb3dpbmcgYXR0cmlidXRpb24gaW4geW91ciBkZXJpdmF0aXZlIHdvcmtzOiAuLi4uIiIiLFRydWUsLCxGUDE2LCwxMDE1ODguOTQ3OTIzNjY2MzUsT3BlcmF0aW9uIGNvdW50aW5nLDAxLWFpLCwsLFllcwpDb2hlcmUgRW1iZWQsTGFuZ3VhZ2UsIlNlbWFudGljIGVtYmVkZGluZyxSZXRyaWV2YWwtYXVnbWVudGVkIGdlbmVyYXRpb24iLENvaGVyZSwiTmlscyBSZWltZXJzLCBFbGxpb3R0IENob2ksIEFtciBLYXlpZCwgQWxla2h5YSBOYW5kdWxhLCBNYW5vaiBHb3ZpbmRhc3NhbXksIEFiZHVsbGFoIEVsa2FkeSIsMjAyMy0xMS0wMixDb2hlcmUgQ29tbWFuZCAmIEVtYmVkIG9uIEFtYXpvbiBCZWRyb2NrLGh0dHBzOi8vdHh0LmNvaGVyZS5jb20vaW50cm9kdWNpbmctZW1iZWQtdjMvLCxTT1RBIGltcHJvdmVtZW50LCIiIldlIGFyZSByZWxlYXNpbmcgbmV3IEVuZ2xpc2ggYW5kIG11bHRpbGluZ3VhbCBFbWJlZCB2ZXJzaW9ucyB3aXRoIGVpdGhlciAxMDI0IG9yIDM4NCBkaW1lbnNpb25zLiBBbGwgbW9kZWxzIGNhbiBiZSBhY2Nlc3NlZCB2aWEgb3VyIEFQSXMuIEFzIG9mIE9jdG9iZXIgMjAyMywgdGhlc2UgbW9kZWxzIGFjaGlldmUgc3RhdGUtb2YtdGhlLWFydCBwZXJmb3JtYW5jZSBhbW9uZyA5MCsgbW9kZWxzIG9uIHRoZSBNYXNzaXZlIFRleHQgRW1iZWRkaW5nIEJlbmNobWFyayAoTVRFQikgYW5kIHN0YXRlLW9mLXRoZS1hcnQgcGVyZm9ybWFuY2UgZm9yIHplcm8tc2hvdCBkZW5zZSByZXRyaWV2YWwgb24gQkVJUi4iIiIsLCwsImh0dHBzOi8vZG9jcy5jb2hlcmUuY29tL2RvY3MvZW52aXJvbm1lbnRhbC1pbXBhY3QKCkVtYmVkIHYyIChvbGRlciB2ZXJzaW9uKSBwcm9kdWNlZCA2Njg5Ljc2IGtnIENPMiB0byB0cmFpbi4gVXNpbmcgdGhlIGNhbGN1bGF0b3IgQ29oZXJlIGxpbmtzIChodHRwczovL21sY28yLmdpdGh1Yi5pby9pbXBhY3QvKSB0aGF0J3MgdGhlIGVxdWl2YWxlbnQgb2YgODAsMDAwIFRQVXYzLWhvdXJzIGluIHRoZSAiInVzLXdlc3QxIiIgcmVnaW9uLiBUaGF0J3MgMy41ZTIyIEZMT1Agd2l0aG91dCBjb25zaWRlcmluZyB1dGlsaXphdGlvbi4gSG93ZXZlciwgSSBoYXZlIG5vIGlkZWEgd2hpY2ggcmVnaW9uIENvaGVyZSdzIEdQVXMgYXJlIGluIChsb29rcyBsaWtlIENPMi9lbmVyZ3kgY2FuIHZhcnkgYSBsb3QgYnkgcmVnaW9uKSwgYW5kIHRoZXkgcHJvYmFibHkgdXNlZCBhIG1vcmUgcmVjZW50IEdQVS4iLCwiIiJGaXJzdCwgdGhleSBoYXZlIGJlZW4gdHJhaW5lZCBvbiBxdWVzdGlvbnMgYW5kIGFuc3dlcnMgZnJvbSBhIGxhcmdlIHdlYiBjcmF3bC4gV2hlbiB3ZSBwcmVzZW50ZWQgb3VyIG11bHRpbGluZ3VhbC12Mi4wIG1vZGVsIGxhc3QgeWVhciwgd2UgaGFkIGEgY29sbGVjdGlvbiBvZiBvdmVyIDEuNCBiaWxsaW9uIHF1ZXN0aW9uLWFuZC1hbnN3ZXIgcGFpcnMgZnJvbSAxMDArIGxhbmd1YWdlcyBvbiBiYXNpY2FsbHkgZXZlcnkgdG9waWMgb24gdGhlIGludGVybmV0LiIiCgoiIkhlbmNlLCB0aGUgc2Vjb25kIHN0YWdlIGludm9sdmVkIG1lYXN1cmluZyBjb250ZW50IHF1YWxpdHkuIFdlIHVzZWQgb3ZlciAzIG1pbGxpb24gc2VhcmNoIHF1ZXJpZXMgZnJvbSBzZWFyY2ggZW5naW5lcyBhbmQgcmV0cmlldmVkIHRoZSB0b3AtMTAgbW9zdCBzaW1pbGFyIGRvY3VtZW50cyBmb3IgZWFjaCBxdWVyeS4iIiIsLCwsLFVua25vd24sIldlJ3JlIGV4Y2l0ZWQgdG8gaW50cm9kdWNlIEVtYmVkIHYzLCBvdXIgbGF0ZXN0IGFuZCBtb3N0IGFkdmFuY2VkIGVtYmVkZGluZ3MgbW9kZWwuIEVtYmVkIHYzIG9mZmVycyBzdGF0ZS1vZi10aGUtYXJ0IHBlcmZvcm1hbmNlIHBlciB0cnVzdGVkIE1URUIgYW5kIEJFSVIgYmVuY2htYXJrcy4iLCwsQVBJIGFjY2VzcyxDYW5hZGEsLCwsLCwyMDI1LTExLTI4IDExOjUzOjQ0KzAwOjAwLCwsLCwsSW5kdXN0cnksLCwsLFVucmVsZWFzZWQsLFRydWUsLCwsLCwsLCwsLE5vCkRlZXBTQSxCaW9sb2d5LFN5bnRoZXRpYyBhY2Nlc3NpYmlsaXR5IG1vZGVsLFNoYW5naGFpVGVjaCBVbml2ZXJzaXR5LCJTaGloYW5nIFdhbmcsIExpbiBXYW5nLCBGZW5nbGVpIExpLCBGYW5nIEJhaSIsMjAyMy0xMS0wMixEZWVwU0E6IGEgZGVlcC1sZWFybmluZyBkcml2ZW4gcHJlZGljdG9yIG9mIGNvbXBvdW5kIHN5bnRoZXNpcyBhY2Nlc3NpYmlsaXR5LGh0dHBzOi8vamNoZW1pbmYuYmlvbWVkY2VudHJhbC5jb20vYXJ0aWNsZXMvMTAuMTE4Ni9zMTMzMjEtMDIzLTAwNzcxLTMsLCwsLGNhbiBwb3NzaWJseSBiZSBjYWxjdWxhdGVkIGZyb20gYXJjaGl0ZWN0dXJlIGRlc2NyaXB0aW9uLDFlKzE5LCIxLiBIYXJkd2FyZSBzZXR1cDogMXggTlZJRElBIEdlRm9yY2UgUlRYIDMwOTAgKDEuNjAgw5cgMTDCueKBtCBGTE9QL3MpCgoyLiBUcmFpbmluZyBkdXJhdGlvbjogRXN0aW1hdGVkIGJhc2VkIG9uIGRhdGFzZXQgc2l6ZSBhbmQgYmF0Y2ggcHJvY2Vzc2luZwogICAtIDcxLDg2MSwwNjAgdG90YWwgc2FtcGxlcyAoMyw1OTMsMDUzIHNhbXBsZXMgw5cgMjAgZXBvY2hzKQogICAtIDU2MSw3MTkgYmF0Y2hlcyAoYmF0Y2ggc2l6ZSAxMjgpCiAgIC0gfjE1LjYgaG91cnMgKDU2LDE3MiBzZWNvbmRzKQoKMy4gVXRpbGl6YXRpb24gcmF0ZTogNDAlCgo0LiBGaW5hbCBjYWxjdWxhdGlvbjoKICAgMS42MCDDlyAxMMK54oG0IEZMT1AvcyDDlyAxIEdQVSDDlyA1LjYgw5cgMTDigbQgcyDDlyAwLjQgPSAzLjYgw5cgMTDCueKBuCBGTE9QcwogICAoUm91bmRlZCB0byAxLjAgw5cgMTDCueKBuSBGTE9QcykiLCwsLCxOVklESUEgR2VGb3JjZSBSVFggMzA5MCwsU3BlY3VsYXRpdmUsIldpdGggdGhlIGNvbnRpbnVvdXMgZGV2ZWxvcG1lbnQgb2YgYXJ0aWZpY2lhbCBpbnRlbGxpZ2VuY2UgdGVjaG5vbG9neSwgbW9yZSBhbmQgbW9yZSBjb21wdXRhdGlvbmFsIG1vZGVscyBmb3IgZ2VuZXJhdGluZyBuZXcgbW9sZWN1bGVzIGFyZSBiZWluZyBkZXZlbG9wZWQuIEhvd2V2ZXIsIHdlIGFyZSBvZnRlbiBjb25mcm9udGVkIHdpdGggdGhlIHF1ZXN0aW9uIG9mIHdoZXRoZXIgdGhlc2UgY29tcG91bmRzIGFyZSBlYXN5IG9yIGRpZmZpY3VsdCB0byBzeW50aGVzaXplLCB3aGljaCByZWZlcnMgdG8gc3ludGhldGljIGFjY2Vzc2liaWxpdHkgb2YgY29tcG91bmRzLiBJbiB0aGlzIHN0dWR5LCBhIGRlZXAgbGVhcm5pbmcgYmFzZWQgY29tcHV0YXRpb25hbCBtb2RlbCBjYWxsZWQgRGVlcFNBLCB3YXMgcHJvcG9zZWQgdG8gcHJlZGljdCB0aGUgc3ludGhlc2lzIGFjY2Vzc2liaWxpdHkgb2YgY29tcG91bmRzLCB3aGljaCBwcm92aWRlcyBhIHVzZWZ1bCB0b29sIHRvIGNob29zZSBtb2xlY3VsZXMuIERlZXBTQSBpcyBhIGNoZW1pY2FsIGxhbmd1YWdlIG1vZGVsIHRoYXQgd2FzIGRldmVsb3BlZCBieSB0cmFpbmluZyBvbiBhIGRhdGFzZXQgb2YgMyw1OTMsMDUzIG1vbGVjdWxlcyB1c2luZyB2YXJpb3VzIG5hdHVyYWwgbGFuZ3VhZ2UgcHJvY2Vzc2luZyAoTkxQKSBhbGdvcml0aG1zLCBvZmZlcmluZyBhZHZhbnRhZ2VzIG92ZXIgc3RhdGUtb2YtdGhlLWFydCBtZXRob2RzIGFuZCBoYXZpbmcgYSBtdWNoIGhpZ2hlciBhcmVhIHVuZGVyIHRoZSByZWNlaXZlciBvcGVyYXRpbmcgY2hhcmFjdGVyaXN0aWMgY3VydmUgKEFVUk9DKSwgaS5lLiwgODkuNiUsIGluIGRpc2NyaW1pbmF0aW5nIHRob3NlIG1vbGVjdWxlcyB0aGF0IGFyZSBkaWZmaWN1bHQgdG8gc3ludGhlc2l6ZS4gVGhpcyBoZWxwcyB1c2VycyBzZWxlY3QgbGVzcyBleHBlbnNpdmUgbW9sZWN1bGVzIGZvciBzeW50aGVzaXMsIHJlZHVjaW5nIHRoZSB0aW1lIGFuZCBjb3N0IHJlcXVpcmVkIGZvciBkcnVnIGRpc2NvdmVyeSBhbmQgZGV2ZWxvcG1lbnQuIEludGVyZXN0aW5nbHksIGEgY29tcGFyaXNvbiBvZiBEZWVwU0Egd2l0aCBhIEdyYXBoIEF0dGVudGlvbi1iYXNlZCBtZXRob2Qgc2hvd3MgdGhhdCB1c2luZyBTTUlMRVMgYWxvbmUgY2FuIGFsc28gZWZmaWNpZW50bHkgdmlzdWFsaXplIGFuZCBleHRyYWN0IGNvbXBvdW5k4oCZcyBpbmZvcm1hdGl2ZSBmZWF0dXJlcy4gRGVlcFNBIGlzIGF2YWlsYWJsZSBvbmxpbmUgb24gdGhlIGJlbG93IHdlYiBzZXJ2ZXIgKGh0dHBzOi8vYmFpbGFiLnNpYWlzLnNoYW5naGFpdGVjaC5lZHUuY24vc2VydmljZXMvZGVlcHNhLykgb2Ygb3VyIGdyb3VwLCBhbmQgdGhlIGNvZGUgaXMgYXZhaWxhYmxlIGF0IGh0dHBzOi8vZ2l0aHViLmNvbS9TaGloYW5nLVdhbmctNTgvRGVlcFNBLiIsMjAuMCwsSG9zdGVkIGFjY2VzcyAobm8gQVBJKSxDaGluYSwsLCwsLDIwMjUtMTEtMjggMTE6NTM6NDQrMDA6MDAsLCwsLCxBY2FkZW1pYSwsLCwsT3BlbiAobm9uLWNvbW1lcmNpYWwpLGh0dHBzOi8vZ2l0aHViLmNvbS9TaGloYW5nLVdhbmctNTgvRGVlcFNBLCwsLCwsLEhhcmR3YXJlLCwsLCxO</x:v>
      </x:c>
    </x:row>
    <x:row r="156" ht="18" customHeight="1">
      <x:c r="A156" s="17" t="n">
        <x:v>151</x:v>
      </x:c>
      <x:c r="B156" s="17" t="n">
        <x:v>310</x:v>
      </x:c>
      <x:c r="C156" s="160" t="str">
        <x:v>bwpCbHVlTE0gNzBCLExhbmd1YWdlLCJDaGF0LExhbmd1YWdlIG1vZGVsaW5nL2dlbmVyYXRpb24sUXVlc3Rpb24gYW5zd2VyaW5nIix2aXZvIEFJIGxhYiwsMjAyMy0xMS0wMiwsaHR0cHM6Ly9iYWlqaWFoYW8uYmFpZHUuY29tL3M/aWQ9MTc4MTQ0NTE0MzM4MzIzNzk0OCZ3ZnI9c3BpZGVyJmZvcj1wYywsLCw3MDAwMDAwMDAwMC4wLCw0LjJlKzIzLDZORCA9IDYqNzBCKjEwMDBCPTQuMmUrMjMsLCIxMDAwQiBUZXh0IGRhdGEKMTBCIEltYWdlIGRhdGEKMTAwTSB2aWRlbyBkYXRhCjEwME0gS25vd2xlZGdlIGdyYXBoCgooZnJvbSB0aGUgY29uZmVyZW5jZSBoYW5kb3V0KSIsLCwsLENvbmZpZGVudCwsLCxVbnJlbGVhc2VkLENoaW5hLCwsLCwsMjAyNS0xMS0yOCAxMTo1Mzo0NCswMDowMCwsLCwsLEluZHVzdHJ5LCwsMS4zM2UrMjUsLFVucmVsZWFzZWQsaW5mb3JtYXRpb24gYWJvdXQgdGhlIG1vZGVsIGlzIGZyb20gdGhlaXIgcGFwZXIgY2F0YWxvZ3VlIGFuZCBub3QgZm91bmQgb24gdGhlIGludGVybmV0LFRydWUsLCwsLCxPcGVyYXRpb24gY291bnRpbmcsLCwsLE5vCkJsdWVMTSAxMzBCLExhbmd1YWdlLCJDaGF0LExhbmd1YWdlIG1vZGVsaW5nL2dlbmVyYXRpb24sUXVlc3Rpb24gYW5zd2VyaW5nIix2aXZvIEFJIGxhYiwsMjAyMy0xMS0wMiwsaHR0cHM6Ly9iYWlqaWFoYW8uYmFpZHUuY29tL3M/aWQ9MTc4MTQ0NTE0MzM4MzIzNzk0OCZ3ZnI9c3BpZGVyJmZvcj1wYywsLCwxMzAwMDAwMDAwMDAuMCwsNy44ZSsyMyw2TkQgPSA2KjEzMEIqMTAwMEI9Ny44ZSsyMywsIjEwMDBCIFRleHQgZGF0YQoxMEIgSW1hZ2UgZGF0YQoxMDBNIHZpZGVvIGRhdGEKMTAwTSBLbm93bGVkZ2UgZ3JhcGgKCihmcm9tIHRoZSBjb25mZXJlbmNlIGhhbmRvdXQpIiwsLCwsQ29uZmlkZW50LCwsLFVucmVsZWFzZWQsQ2hpbmEsLCwsLCwyMDI1LTExLTI4IDExOjUzOjQ0KzAwOjAwLCwsLCwsSW5kdXN0cnksLCwyLjQ3ZSsyNSwsVW5yZWxlYXNlZCxpbmZvcm1hdGlvbiBhYm91dCB0aGUgbW9kZWwgaXMgZnJvbSB0aGVpciBwYXBlciBjYXRhbG9ndWUgYW5kIG5vdCBmb3VuZCBvbiB0aGUgaW50ZXJuZXQsVHJ1ZSwsLCwsLE9wZXJhdGlvbiBjb3VudGluZywsLCwsTm8KQmx1ZUxNIDE3NUIsTGFuZ3VhZ2UsIkNoYXQsTGFuZ3VhZ2UgbW9kZWxpbmcvZ2VuZXJhdGlvbixRdWVzdGlvbiBhbnN3ZXJpbmciLHZpdm8gQUkgbGFiLCwyMDIzLTExLTAyLCxodHRwczovL2JhaWppYWhhby5iYWlkdS5jb20vcz9pZD0xNzgxNDQ1MTQzMzgzMjM3OTQ4Jndmcj1zcGlkZXImZm9yPXBjLCwsLDE3NTAwMDAwMDAwMC4wLCwxLjA1ZSsyNCw2TkQgPSA2KjE3NUIqMTAwMEI9MS4wNWUrMjQsLCIxMDAwQiBUZXh0IGRhdGEKMTBCIEltYWdlIGRhdGEKMTAwTSB2aWRlbyBkYXRhCjEwME0gS25vd2xlZGdlIGdyYXBoCgooZnJvbSB0aGUgY29uZmVyZW5jZSBoYW5kb3V0KSIsLCwsLENvbmZpZGVudCwsLCxVbnJlbGVhc2VkLENoaW5hLCwsLCwsMjAyNS0xMS0yOCAxMTo1Mzo0NCswMDowMCwsIlRoZXJlIGlzIG5vIHBhcGVyIHRvIHJlZmVyZW5jZSwgbm8gaW5mb3JtYXRpb24gYWJvdXQgaGFyZHdhcmUgdXNlZCBmb3IgdHJhaW5pbmcgZm91bmQgaW4gbWVkaWEuIiwsLCxJbmR1c3RyeSwsLDMuMzJlKzI1LCxVbnJlbGVhc2VkLGluZm9ybWF0aW9uIGFib3V0IHRoZSBtb2RlbCBpcyBmcm9tIHRoZWlyIHBhcGVyIGNhdGFsb2d1ZSBhbmQgbm90IGZvdW5kIG9uIHRoZSBpbnRlcm5ldCxUcnVlLCwsLCwsT3BlcmF0aW9uIGNvdW50aW5nLCwsLCxObwpZaSA2QixMYW5ndWFnZSwiQ2hhdCxMYW5ndWFnZSBtb2RlbGluZy9nZW5lcmF0aW9uLFRyYW5zbGF0aW9uLENvZGUgZ2VuZXJhdGlvbiIsMDEuQUksIkFsZXggWW91bmcsIEJlaSBDaGVuLCBDaGFvIExpLCBDaGVuZ2VuIEh1YW5nLCBHZSBaaGFuZywgR3VhbndlaSBaaGFuZywgSGVuZyBMaSwgSmlhbmdjaGVuZyBaaHUsIEppYW5xdW4gQ2hlbiwgSmluZyBDaGFuZywgS2FpZG9uZyBZdSwgUGVuZyBMaXUsIFFpYW5nIExpdSwgU2hhd24gWXVlLCBTZW5iaW4gWWFuZywgU2hpbWluZyBZYW5nLCBUYW8gWXUsIFdlbiBYaWUsIFdlbmhhbyBIdWFuZywgWGlhb2h1aSBIdSwgWGlhb3lpIFJlbiwgWGlueWFvIE5pdSwgUGVuZ2NoZW5nIE5pZSwgWXVjaGkgWHUsIFl1ZG9uZyBMaXUsIFl1ZSBXYW5nLCBZdXh1YW4gQ2FpLCBaaGVueXUgR3UsIFpoaXl1YW4gTGl1LCBab25naG9uZyBEYWkiLDIwMjMtMTEtMDIsWWk6IE9wZW4gRm91bmRhdGlvbiBNb2RlbHMgYnkgMDEuQUksaHR0cHM6Ly9hcnhpdi5vcmcvYWJzLzI0MDMuMDQ2NTIsLCwsNjAwMDAwMDAwMC4wLDZCLDEuMjZlKzIzLDYqNyoxMF45KjMqMTBeMTIgPSAxLjI2ZSsyMywsIiIibGFuZ3VhZ2UgbW9kZWxzIHByZXRyYWluZWQgZnJvbSBzY3JhdGNoIG9uIDMuMVQgaGlnaGx5LWVuZ2luZWVyZWQgbGFyZ2UgYW1vdW50IG9mCmRhdGEsIGFuZCBmaW5ldHVuZWQgb24gYSBzbWFsbCBidXQgbWV0aWN1bG91c2x5IHBvbGlzaGVkIGFsaWdubWVudCBkYXRhLiIiIiwsLCwsQ29uZmlkZW50LFRoZSBZaSBzZXJpZXMgbW9kZWxzIGFyZSBsYXJnZSBsYW5ndWFnZSBtb2RlbHMgdHJhaW5lZCBmcm9tIHNjcmF0Y2ggYnkgZGV2ZWxvcGVycyBhdCAwMS5BSS4sLCxPcGVuIHdlaWdodHMgKHJlc3RyaWN0ZWQgdXNlKSxDaGluYSwsLCwsLDIwMjUtMTEtMjggMTE6NTM6NDQrMDA6MDAsLCwsLCxJbmR1c3RyeSwsLCwsVW5yZWxlYXNlZCwibGxhbWEgbGljZW5zZQpodHRwczovL2h1Z2dpbmdmYWNlLmNvLzAxLWFpL1lpLTZCCgpubyB0cmFpbmluZyBjb2RlIixUcnVlLCwsLCwsT3BlcmF0aW9uIGNvdW50aW5nLCwsLCxZZXMKTmFuYmVpZ2UtMTZCLExhbmd1YWdlLCJDaGF0LExhbmd1YWdlIG1vZGVsaW5nL2dlbmVyYXRpb24sQ29kZSBnZW5lcmF0aW9uLFF1ZXN0aW9uIGFuc3dlcmluZyIsTmFuYmVpZ2UgTExNIExhYiwsMjAyMy0xMS0wMSwsaHR0cHM6Ly9naXRodWIuY29tL05hbmJlaWdlL05hbmJlaWdlL2Jsb2IvbWFpbi9SRUFETUVfRU4ubWQsLCwiYSBsaXR0bGUgd29yc2UgdGhhbiBRd2VuIG9uIG1vc3QgbWV0cmljcywgYW5kIHdlbGwgc2hvcnQgb2YgR1BULTQsIG9mYyIsMTYwMDAwMDAwMDAuMCwxNiBiaWxsaW9uLDIuNGUrMjMsIiIiSXQgdXNlcyAyLjVUIFRva2VucyBmb3IgcHJlLXRyYWluaW5nIiIuIEkgdGhpbmsgdGhhdCdzIHRoZSBudW1iZXIgb2YgdG9rZW5zIHRoZSBtb2RlbCB3YXMgdHJhaW5lZCBvbiwgbm90IHRoZSBkYXRhc2V0IHNpemUsIGJ1dCBJJ20gbm90IHN1cmUuCgoxNiBiaWxsaW9uICogMi41IHRyaWxsaW9uICogNiA9IDIuNGUyMyIsMjUwMDAwMDAwMDAwMCwiIiJJdCB1c2VzIDIuNVQgVG9rZW5zIGZvciBwcmUtdHJhaW5pbmciIiIsLCwsLExpa2VseSwiTmFuYmVpZ2UtMTZCIGlzIGEgMTYgYmlsbGlvbiBwYXJhbWV0ZXIgbGFuZ3VhZ2UgbW9kZWwgZGV2ZWxvcGVkIGJ5IE5hbmJlaWdlIExMTSBMYWIuIEl0IHVzZXMgMi41VCBUb2tlbnMgZm9yIHByZS10cmFpbmluZy4gVGhlIHRyYWluaW5nIGRhdGEgaW5jbHVkZXMgYSBsYXJnZSBhbW91bnQgb2YgaGlnaC1xdWFsaXR5IGludGVybmV0IGNvcnB1cywgdmFyaW91cyBib29rcywgY29kZSwgZXRjLiBJdCBoYXMgYWNoaWV2ZWQgZ29vZCByZXN1bHRzIG9uIHZhcmlvdXMgYXV0aG9yaXRhdGl2ZSBldmFsdWF0aW9uIGRhdGEgc2V0cy4gVGhpcyByZWxlYXNlIGluY2x1ZGVzIHRoZSBCYXNlLCBDaGF0LCBCYXNlLTMyayBhbmQgQ2hhdC0zMmsuIiwsLE9wZW4gd2VpZ2h0cyAodW5yZXN0cmljdGVkKSxDaGluYSwsLCwsLDIwMjUtMTEtMjggMTE6NTM6NDQrMDA6MDAsLCwsLCxJbmR1c3RyeSwsLCwsT3BlbiBzb3VyY2UsIkFwYWNoZSAyLjAKCnRyYWluaW5nIGNvZGU6IGh0dHBzOi8vZ2l0aHViLmNvbS9OYW5iZWlnZS9OYW5iZWlnZS9ibG9iL21haW4vc2NyaXB0cy90cmFpbi5zaCAiLFRydWUsLCwsLCxPcGVyYXRpb24gY291bnRpbmcsLCwsLFllcwpMaW5nb1doYWxlLThCLExhbmd1YWdlLCJMYW5ndWFnZSBtb2RlbGluZy9nZW5lcmF0aW9uLENvZGUgZ2VuZXJhdGlvbixUcmFuc2xhdGlvbiIsRGVlcExhbmcgQUksLDIwMjMtMTEtMDEsLGh0dHBzOi8vZ2l0aHViLmNvbS9EZWVwTGFuZ0FJL0xpbmdvV2hhbGUtOEIvYmxvYi9tYWluL1JFQURNRV9FTi5tZCwsLGNvbXBldGl0aXZlIHdpdGggUXdlbi03QiBvbiBDLUV2YWwsODAwMDAwMDAwMC4wLCwsLCwsLCwsLENvbmZpZGVudCwiTGluZ29XaGFsZS04QiBpcyB0aGUgZmlyc3Qgb3Blbi1zb3VyY2UgbW9kZWwgaW4gdGhlIExpbmdvV2hhbGUgc2VyaWVzIGludHJvZHVjZWQgYnkgRGVlcExhbmdBSS4gSXQncyBhIGJpbGluZ3VhbCAoQ2hpbmVzZS1FbmdsaXNoKSBsYXJnZSBsYW5ndWFnZSBtb2RlbC4KCkxpbmdvV2hhbGUtOEIgaGFzIGJlZW4gcHJlLXRyYWluZWQgb24gYSBsYXJnZSB2b2x1bWUgb2YgaGlnaC1xdWFsaXR5IGJpbGluZ3VhbCBkYXRhIGFuZCBleGhpYml0cyBwb3dlcmZ1bCBjYXBhYmlsaXRpZXMgYXMgYSBmb3VuZGF0aW9uIG1vZGVsLiBJdCBoYXMgYWNoaWV2ZWQgbGVhZGluZyByZXN1bHRzIG9uIG11bHRpcGxlIHB1YmxpYyBiZW5jaG1hcmtzLiBEdXJpbmcgaXRzIHByZS10cmFpbmluZyBwaGFzZSwgdGhlIG1vZGVsIHdhcyB0cmFpbmVkIHdpdGggYSBjb250ZXh0IHdpbmRvdyBvZiA4SywgYWxsb3dpbmcgaXQgdG8gY29tcHJlaGVuZCBhbmQgZ2VuZXJhdGUgbG9uZ2VyIHNlcXVlbmNlcy4KCkxpbmdvV2hhbGUtOEIgaXMgZnVsbHkgb3BlbiBmb3IgYWNhZGVtaWMgcmVzZWFyY2guIFVzZXJzIGNhbiBhcHBseSBmb3IgY29tbWVyY2lhbCB1c2UgYnkgZW1haWwsIGFuZCBvbmNlIGdyYW50ZWQgb2ZmaWNpYWwgY29tbWVyY2lhbCBwZXJtaXNzaW9uLCB0aGV5IGNhbiB1c2UgaXQgZm9yIGZyZWUuIiwsLE9wZW4gd2VpZ2h0cyAobm9uLWNvbW1lcmNpYWwpLENoaW5hLCwsLCwsMjAyNS0xMS0yOCAxMTo1Mzo0NCswMDowMCwsLCwsLEluZHVzdHJ5LCwsLCxPcGVuIChub24tY29tbWVyY2lhbCksInJlcXVpcmVzIGZvcm0gZm9yIGNvbW1lcmNpYWw6Cmh0dHBzOi8vZ2l0aHViLmNvbS9EZWVwTGFuZ0FJL0xpbmdvV2hhbGUtOEIvYmxvYi9tYWluL01PREVMX0xJQ0VOU0UubWQiLFRydWUsLCwsLCwsLCwsLFllcwpDYWxtMi03QixMYW5ndWFnZSxMYW5ndWFnZSBtb2RlbGluZy9nZW5lcmF0aW9uLEN5YmVyQWdlbnQsUnlvc3VrZSBJc2hpZ2FtaSwyMDIzLTExLTAxLCBDeWJlckFnZW50TE0yLTdCIChDQUxNMi03QikgICBodHRwczovL2h1Z2dpbmdmYWNlLmNvL2N5YmVyYWdlbnQvY2FsbTItN2IsaHR0cHM6Ly9odWdnaW5nZmFjZS5jby9jeWJlcmFnZW50L2NhbG0yLTdiLCwsLDcwMDAwMDAwMDAuMCw3Qiw1LjQ2ZSsyMiwiNio3QioxLjNUID0gNTQ2MDAwMDAwMDAwMDAwMDAwMDAwMDAKNk5EIGFwcm94aW1hdGlvbiIsMTMwMDAwMDAwMDAwMCwiIiIxLjNUIHRva2VucyBvZiBwdWJsaWNseSBhdmFpbGFibGUgSmFwYW5lc2UgYW5kIEVuZ2xpc2ggZGF0YXNldHMuIiIiLCwsLFNlbGYtc3VwZXJ2aXNlZCBsZWFybmluZyxDb25maWRlbnQsQ3liZXJBZ2VudExNMiBpcyBhIGRlY29kZXItb25seSBsYW5ndWFnZSBtb2RlbCBwcmUtdHJhaW5lZCBvbiB0aGUgMS4zVCB0b2tlbnMgb2YgcHVibGljbHkgYXZhaWxhYmxlIEphcGFuZXNlIGFuZCBFbmdsaXNoIGRhdGFzZXRzLiwsLE9wZW4gd2VpZ2h0cyAodW5yZXN0cmljdGVkKSxKYXBhbiwsLCwsLDIwMjUtMTEtMjggMTE6NTM6NDQrMDA6MDAsLCwsLCxJbmR1c3RyeSwsLCwsVW5yZWxlYXNlZCwiYXBhY2hlIDIuMC4KCnRoZXkgc2F5IGRhdGFzZXRzIGFyZSBwdWJsaWMsIGJ1dCB0aGV5IGRvbid0IHNwZWNpZnkgd2hpY2ggd2VyZSB1c2VkIiwsLCwsLCxPcGVyYXRpb24gY291bnRpbmcsLCwsLFllcwpPcGVuQ2hhdCAzLjUtN0IsTGFuZ3VhZ2UsIkNoYXQsTGFuZ3VhZ2UgbW9kZWxpbmcvZ2VuZXJhdGlvbiIsVHNpbmdodWEgVW5pdmVyc2l0eSwsMjAyMy0xMS0wMSwsaHR0cHM6Ly9odWdnaW5nZmFjZS5jby9vcGVuY2hhdC9vcGVuY2hhdF8zLjUsLCxDcmVhdG9ycyBjbGFpbSBpdCdzIHRoZSBiZXN0IDdCIG1vZGVsIGFuZCBiZXR0ZXIgdGhhbiBHUFQtMy41LDcwMDAwMDAwMDAuMCw3QiwsLCwsLCwsLENvbmZpZGVudCwiT3BlbkNoYXQgaXMgYW4gaW5ub3ZhdGl2ZSBsaWJyYXJ5IG9mIG9wZW4tc291cmNlIGxhbmd1YWdlIG1vZGVscywgZmluZS10dW5lZCB3aXRoIEMtUkxGVCAtIGEgc3RyYXRlZ3kgaW5zcGlyZWQgYnkgb2ZmbGluZSByZWluZm9yY2VtZW50IGxlYXJuaW5nLiBPdXIgbW9kZWxzIGxlYXJuIGZyb20gbWl4ZWQtcXVhbGl0eSBkYXRhIHdpdGhvdXQgcHJlZmVyZW5jZSBsYWJlbHMsIGRlbGl2ZXJpbmcgZXhjZXB0aW9uYWwgcGVyZm9ybWFuY2Ugb24gcGFyIHdpdGggQ2hhdEdQVCwgZXZlbiB3aXRoIGEgN0IgbW9kZWwuIERlc3BpdGUgb3VyIHNpbXBsZSBhcHByb2FjaCwgd2UgYXJlIGNvbW1pdHRlZCB0byBkZXZlbG9waW5nIGEgaGlnaC1wZXJmb3JtYW5jZSwgY29tbWVyY2lhbGx5IHZpYWJsZSwgb3Blbi1zb3VyY2UgbGFyZ2UgbGFuZ3VhZ2UgbW9kZWwsIGFuZCB3ZSBjb250aW51ZSB0byBtYWtlIHNpZ25pZmljYW50IHN0cmlkZXMgdG93YXJkIHRoaXMgdmlzaW9uLiIsLCxPcGVuIHdlaWdodHMgKHVucmVzdHJpY3RlZCksQ2hpbmEsTGxhbWEgMi03QiwsIkxpa2UgYSBMbGFtYSAyIGZpbmV0dW5lIHRob3VnaCB0aGUgSEYgcGFnZSBkb2Vzbid0IHNwZWNpZnkuIFRoZWlyIHBhcGVyIGRlc2NyaWJlcyBhIExsYW1hIDItMTNCIGZpbmV0dW5lOiBodHRwczovL2FyeGl2Lm9yZy9hYnMvMjMwOS4xMTIzNQoKIiJPcGVuQ2hhdCAzLjUgd2FzIHRyYWluZWQgd2l0aCBDLVJMRlQgb24gYSBjb2xsZWN0aW9uIG9mIHB1YmxpY2x5IGF2YWlsYWJsZSBoaWdoLXF1YWxpdHkgaW5zdHJ1Y3Rpb24gZGF0YSwgd2l0aCBhIGN1c3RvbSBwcm9jZXNzaW5nIHBpcGVsaW5lLiBXZSBkZXRhaWwgc29tZSBub3RhYmxlIHN1YnNldHMgaW5jbHVkZWQgaGVyZToKCk9wZW5DaGF0IFNoYXJlR1BUCk9wZW4tT3JjYSB3aXRoIEZMQU4gYW5zd2VycwouLi4KIiIiLCwsMjAyNS0xMS0yOCAxMTo1Mzo0NCswMDowMCwsLCwsLEFjYWRlbWlhLCwsLCxPcGVuIHNvdXJjZSwiYXBhY2hlIDIuMDogaHR0cHM6Ly9naXRodWIuY29tL2ltb25lb2kvb3BlbmNoYXQKCmRhdGEgaGVyZSAoTUlUKTogaHR0cHM6Ly9odWdnaW5nZmFjZS5jby9kYXRhc2V0cy9vcGVuY2hhdC9vcGVuY2hhdF9zaGFyZWdwdF92MyAiLCwsLCwsLCwsLCwsWWVzCk11Z2dsZU1hdGgsIkxhbmd1YWdlLE1hdGhlbWF0aWNzIiwiTGFuZ3VhZ2UgbW9kZWxpbmcvZ2VuZXJhdGlvbixDaGF0IiwiVW5pdmVyc2l0eSBvZiBTY2llbmNlIGFuZCBUZWNobm9sb2d5IG9mIENoaW5hIChVU1RDKSxBbGliYWJhIiwiQ2hlbmdwZW5nIExpLCBaaGVuZyBZdWFuLCBIb25neWkgWXVhbiwgR3VhbnRpbmcgRG9uZywgS2VtaW5nIEx1LCBKaWFuY2FuIFd1LCBDaHVhbnFpIFRhbiwgWGlhbmcgV2FuZywgQ2hhbmcgWmhvdSIsMjAyMy0xMS0wMSxRdWVyeSBhbmQgUmVzcG9uc2UgQXVnbWVudGF0aW9uIENhbm5vdCBIZWxwIE91dC1vZi1kb21haW4gTWF0aCBSZWFzb25pbmcgR2VuZXJhbGl6YXRpb24saHR0cHM6Ly9hcnhpdi5vcmcvYWJzLzIzMTAuMDU1MDYsLCwsNzAwMDAwMDAwMDAuMCwibW9kZWw6IEFwYWNoZSAyICBodHRwczovL2h1Z2dpbmdmYWNlLmNvL09GQS1TeXMvTXVnZ2xlTWF0aF83Qgpjb2RlOiB1bmRlZmluZWQgbGljZW5zZSBodHRwczovL2dpdGh1Yi5jb20vT0ZBLVN5cy9nc204ay1TY1JlbD90YWI9cmVhZG1lLW92LWZpbGUjcmVhZG1lIiwsLCwiVGhlIG9yaWdpbmFsIEdTTThLIHRyYWluaW5nIHNldCBoYXMgNyw0NzMgc2FtcGxlcy4gV2UgYXVnbWVudCA1IG1vcmUKcXVlcmllcyBmb3IgZWFjaCBxdWVyeSBpbiB0aGUgdHJhaW5pbmcgc2V0IGFuZCB5aWVsZCA3LCA0NzMgw5cgNSA9IDM3LCAzNjUgYXVnbWVudGVkIHF1ZXJpZXMuIiwsLE5WSURJQSBBMTAwLCxDb25maWRlbnQsIkluIG1hdGggcmVhc29uaW5nIHdpdGggbGFyZ2UgbGFuZ3VhZ2UgbW9kZWxzIChMTE1zKSwgZmluZS10dW5pbmcgZGF0YSBhdWdtZW50YXRpb24gYnkgcXVlcnkgZXZvbHV0aW9uIGFuZCBkaXZlcnNlIHJlYXNvbmluZyBwYXRocyBpcyBlbXBpcmljYWxseSB2ZXJpZmllZCBlZmZlY3RpdmUsIHByb2ZvdW5kbHkgbmFycm93aW5nIHRoZSBnYXAgYmV0d2VlbiBvcGVuLXNvdXJjZWQgTExNcyBhbmQgY3V0dGluZy1lZGdlIHByb3ByaWV0YXJ5IExMTXMuIEluIHRoaXMgcGFwZXIsIHdlIGNvbmR1Y3QgYW4gaW52ZXN0aWdhdGlvbiBmb3Igc3VjaCBkYXRhIGF1Z21lbnRhdGlvbiBpbiBtYXRoIHJlYXNvbmluZyBhbmQgYXJlIGludGVuZGVkIHRvIGFuc3dlcjogKDEpIFdoYXQgc3RyYXRlZ2llcyBvZiBkYXRhIGF1Z21lbnRhdGlvbiBhcmUgbW9yZSBlZmZlY3RpdmU7ICgyKSBXaGF0IGlzIHRoZSBzY2FsaW5nIHJlbGF0aW9uc2hpcCBiZXR3ZWVuIHRoZSBhbW91bnQgb2YgYXVnbWVudGVkIGRhdGEgYW5kIG1vZGVsIHBlcmZvcm1hbmNlOyBhbmQgKDMpIENhbiBkYXRhIGF1Z21lbnRhdGlvbiBpbmNlbnRpdml6ZSBnZW5lcmFsaXphdGlvbiB0byBvdXQtb2YtZG9tYWluIG1hdGhlbWF0aWNhbCByZWFzb25pbmcgdGFza3M/IFRvIHRoaXMgZW5kLCB3ZSBjcmVhdGUgYSBuZXcgZGF0YXNldCwgQXVnR1NNOEssIGJ5IGNvbXBsaWNhdGluZyBhbmQgZGl2ZXJzaWZ5aW5nIHRoZSBxdWVyaWVzIGZyb20gR1NNOEsgYW5kIHNhbXBsaW5nIG11bHRpcGxlIHJlYXNvbmluZyBwYXRocy4gV2Ugb2J0YWluZWQgYSBzZXJpZXMgb2YgTExNcyBjYWxsZWQgTXVnZ2xlTWF0aCBieSBmaW5lLXR1bmluZyBvbiBzdWJzZXRzIG9mIEF1Z0dTTThLLiBNdWdnbGVNYXRoIHN1YnN0YW50aWFsbHkgYWNoaWV2ZXMgbmV3IHN0YXRlLW9mLXRoZS1hcnQgb24gR1NNOEsgKGZyb20gNTQlIHRvIDY4LjQlIGF0IHRoZSBzY2FsZSBvZiA3QiwgYW5kIGZyb20gNjMuOSUgdG8gNzQuMCUgYXQgdGhlIHNjYWxlIG9mIDEzQikuIEEgbG9nLWxpbmVhciByZWxhdGlvbnNoaXAgaXMgcHJlc2VudGVkIGJldHdlZW4gTXVnZ2xlTWF0aCdzIHBlcmZvcm1hbmNlIGFuZCB0aGUgYW1vdW50IG9mIGF1Z21lbnRlZCBkYXRhLiBXZSBhbHNvIGZpbmQgdGhhdCBNdWdnbGVNYXRoIGlzIHdlYWsgaW4gb3V0LW9mLWRvbWFpbiBtYXRoIHJlYXNvbmluZyBnZW5lcmFsaXphdGlvbiB0byBNQVRILiBUaGlzIGlzIGF0dHJpYnV0ZWQgdG8gdGhlIGRpZmZlcmVuY2VzIGluIHF1ZXJ5IGRpc3RyaWJ1dGlvbiBiZXR3ZWVuIEF1Z0dTTThLIGFuZCBNQVRIIHdoaWNoIHN1Z2dlc3QgdGhhdCBhdWdtZW50YXRpb24gb24gYSBzaW5nbGUgYmVuY2htYXJrIGNvdWxkIG5vdCBoZWxwIHdpdGggb3ZlcmFsbCBtYXRoIHJlYXNvbmluZyBwZXJmb3JtYW5jZS4gQ29kZXMgYW5kIEF1Z0dTTThLIHdpbGwgYmUgdXBsb2FkZWQgdG8gdGhpcyBodHRwcyBVUkwuIiwzLjAsLE9wZW4gd2VpZ2h0cyAodW5yZXN0cmljdGVkKSwiQ2hpbmEsQ2hpbmEiLExsYW1hIDItNzBCLCwsMzIuMCwsMjAyNS0xMS0yOCAxMTo1Mzo0NCswMDowMCwsLCwsLCJBY2FkZW1pYSxJbmR1c3RyeSIsLCwsLE9wZW4gc291cmNlLGh0dHBzOi8vaHVnZ2luZ2ZhY2UuY28vT0ZBLVN5cy9NdWdnbGVNYXRoXzdCLCwsLCwsMjUzOTcuODAyNTY3NzEzODg3LCwsLCwsWWVzCllhUk4gKExsYW1hIDIgMTNCKSxMYW5ndWFnZSwiTGFuZ3VhZ2UgbW9kZWxpbmcvZ2VuZXJhdGlvbixRdWVzdGlvbiBhbnN3ZXJpbmciLCJOb3VzIFJlc2VhcmNoLEVsZXV0aGVyQUksVW5pdmVyc2l0eSBvZiBHZW5ldmEiLCJCb3dlbiBQZW5nLCBKZWZmcmV5IFF1ZXNuZWxsZSwgSG9uZ2x1IEZhbiwgRW5yaWNvIFNoaXBwb2xlIiwyMDIzLTExLTAxLFlhUk46IEVmZmljaWVudCBDb250ZXh0IFdpbmRvdyBFeHRlbnNpb24gb2YgTGFyZ2UgTGFuZ3VhZ2UgTW9kZWxzLGh0dHBzOi8vYXJ4aXYub3JnL2Ficy8yMzA5LjAwMDcxLCwsLDEzMDAwMDAwMDAwLjAsc2FtZSBhcyBiYXNlIG1vZGVsLDEuOTIwMDAwMDAwMDFlKzIwLEFzc3VtaW5nIDI0NTc2MDAwMDAgdG9rZW5zOiBDID0gNiAqIDIuNDZCICogMTNCID0gMS45MmUrMjAgRkxPUCwyNDU3NjAwMDAwLCwsLCwsQ29uZmlkZW50LCJSb3RhcnkgUG9zaXRpb24gRW1iZWRkaW5ncyAoUm9QRSkgaGF2ZSBiZWVuIHNob3duIHRvIGVmZmVjdGl2ZWx5IGVuY29kZSBwb3NpdGlvbmFsIGluZm9ybWF0aW9uIGluIHRyYW5zZm9ybWVyLWJhc2VkIGxhbmd1YWdlIG1vZGVscy4gSG93ZXZlciwgdGhlc2UgbW9kZWxzIGZhaWwgdG8gZ2VuZXJhbGl6ZSBwYXN0IHRoZSBzZXF1ZW5jZSBsZW5ndGggdGhleSB3ZXJlIHRyYWluZWQgb24uIFdlIHByZXNlbnQgWWFSTiAoWWV0IGFub3RoZXIgUm9QRSBleHRlbnNpb04gbWV0aG9kKSwgYSBjb21wdXRlLWVmZmljaWVudCBtZXRob2QgdG8gZXh0ZW5kIHRoZSBjb250ZXh0IHdpbmRvdyBvZiBzdWNoIG1vZGVscywgcmVxdWlyaW5nIDEweCBsZXNzIHRva2VucyBhbmQgMi41eCBsZXNzIHRyYWluaW5nIHN0ZXBzIHRoYW4gcHJldmlvdXMgbWV0aG9kcy4gVXNpbmcgWWFSTiwgd2Ugc2hvdyB0aGF0IExMYU1BIG1vZGVscyBjYW4gZWZmZWN0aXZlbHkgdXRpbGl6ZSBhbmQgZXh0cmFwb2xhdGUgdG8gY29udGV4dCBsZW5ndGhzIG11Y2ggbG9uZ2VyIHRoYW4gdGhlaXIgb3JpZ2luYWwgcHJlLXRyYWluaW5nIHdvdWxkIGFsbG93LCB3aGlsZSBhbHNvIHN1cnBhc3NpbmcgcHJldmlvdXMgdGhlIHN0YXRlLW9mLXRoZS1hcnQgYXQgY29udGV4dCB3aW5kb3cgZXh0ZW5zaW9uLiBJbiBhZGRpdGlvbiwgd2UgZGVtb25zdHJhdGUgdGhhdCBZYVJOIGV4aGliaXRzIHRoZSBjYXBhYmlsaXR5IHRvIGV4dHJhcG9sYXRlIGJleW9uZCB0aGUgbGltaXRlZCBjb250ZXh0IG9mIGEgZmluZS10dW5pbmcgZGF0YXNldC4gVGhlIG1vZGVscyBmaW5lLXR1bmVkIHVzaW5nIFlhUk4gaGFzIGJlZW4gbWFkZSBhdmFpbGFibGUgYW5kIHJlcHJvZHVjZWQgb25saW5lIHVwIHRvIDEyOGsgY29udGV4dCBsZW5ndGggYXQgdGhpcyBodHRwcyBVUkwiLCwsT3BlbiB3ZWlnaHRzIChyZXN0cmljdGVkIHVzZSksIlVuaXRlZCBTdGF0ZXMgb2YgQW1lcmljYSxVbml0ZWQgU3RhdGVzIG9mIEFtZXJpY2EsU3dpdHplcmxhbmQiLExsYW1hIDItMTNCLDEuOTE2OTI4ZSsyMCw2IEZMT1AvcGFyYW1ldGVyL3Rva2VuICogMTMwMDAwMDAwMDAgcGFyYW1ldGVycyAqIDI0NTc2MDAwMDAgdG9rZW5zID0gMTkxNjkyODAwMDAwMDAwMDAwMDAwIEZMT1AsLCwyMDI2LTAyLTExIDE5OjI2OjI3KzAwOjAwLCwsLCwsIkluZHVzdHJ5LFJlc2VhcmNoIGNvbGxlY3RpdmUsQWNhZGVtaWEiLCwsLCxPcGVuIHNvdXJjZSwiQXBhY2hlIDIuMCArIG1vc3QgbGlrZWx5IExsbGFtYSAyIHJlc3RyaWN0aW9ucyBhcHBseQpodHRwczovL2h1Z2dpbmdmYWNlLmNvL05vdXNSZXNlYXJjaC9ZYXJuLUxsYW1hLTItMTNiLTEyOGsKCk1JVCBsaWNlbnNlCmh0dHBzOi8vZ2l0aHViLmNvbS9qcXVlc25lbGxlL3lhcm4iLCwsLCwsLE9wZXJhdGlvbiBjb3VudGluZyxOb3VzUmVzZWFyY2gsLCwsWWVzCllhUk4gKExsYW1hIDIgNzBCKSxMYW5ndWFnZSwiTGFuZ3VhZ2UgbW9kZWxpbmcvZ2VuZXJhdGlvbixRdWVzdGlvbiBhbnN3ZXJpbmciLCJOb3VzIFJlc2VhcmNoLEVsZXV0aGVyQUksVW5pdmVyc2l0eSBvZiBHZW5ldmEiLCJCb3dlbiBQZW5nLCBKZWZmcmV5IFF1ZXNuZWxsZSwgSG9uZ2x1IEZhbiwgRW5yaWNvIFNoaXBwb2xlIiwyMDIzLTExLTAxLFlhUk46IEVmZmljaWVudCBDb250ZXh0IFdpbmRvdyBFeHRlbnNpb24gb2YgTGFyZ2UgTGFuZ3VhZ2UgTW9kZWxzLGh0dHBzOi8vYXJ4aXYub3JnL2Ficy8yMzA5LjAwMDcxLCwsLDcwMDAwMDAwMDAwLjAsc2FtZSBhcyBiYXNlIG1vZGVsLDEuMDMwMDAwMDAwMDFlKzIxLEFzc3VtaW5nIDI0NTc2MDAwMDAgdG9rZW5zOiBDID0gNiAqIDIuNDZCICogNzBCID0gMS4wM2UrMjEgRkxPUCwyNDU3NjAwMDAwLCwsLCwsTGlrZWx5LCJSb3RhcnkgUG9zaXRpb24gRW1iZWRkaW5ncyAoUm9QRSkgaGF2ZSBiZWVuIHNob3duIHRvIGVmZmVjdGl2ZWx5IGVuY29kZSBwb3NpdGlvbmFsIGluZm9ybWF0aW9uIGluIHRyYW5zZm9ybWVyLWJhc2VkIGxhbmd1YWdlIG1vZGVscy4gSG93ZXZlciwgdGhlc2UgbW9kZWxzIGZhaWwgdG8gZ2VuZXJhbGl6ZSBwYXN0IHRoZSBzZXF1ZW5jZSBsZW5ndGggdGhleSB3ZXJlIHRyYWluZWQgb24uIFdlIHByZXNlbnQgWWFSTiAoWWV0IGFub3RoZXIgUm9QRSBleHRlbnNpb04gbWV0aG9kKSwgYSBjb21wdXRlLWVmZmljaWVudCBtZXRob2QgdG8gZXh0ZW5kIHRoZSBjb250ZXh0IHdpbmRvdyBvZiBzdWNoIG1vZGVscywgcmVxdWlyaW5nIDEweCBsZXNzIHRva2VucyBhbmQgMi41eCBsZXNzIHRyYWluaW5nIHN0ZXBzIHRoYW4gcHJldmlvdXMgbWV0aG9kcy4gVXNpbmcgWWFSTiwgd2Ugc2hvdyB0aGF0IExMYU1BIG1vZGVscyBjYW4gZWZmZWN0aXZlbHkgdXRpbGl6ZSBhbmQgZXh0cmFwb2xhdGUgdG8gY29udGV4dCBsZW5ndGhzIG11Y2ggbG9uZ2VyIHRoYW4gdGhlaXIgb3JpZ2luYWwgcHJlLXRyYWluaW5nIHdvdWxkIGFsbG93LCB3aGlsZSBhbHNvIHN1cnBhc3NpbmcgcHJldmlvdXMgdGhlIHN0YXRlLW9mLXRoZS1hcnQgYXQgY29udGV4dCB3aW5kb3cgZXh0ZW5zaW9uLiBJbiBhZGRpdGlvbiwgd2UgZGVtb25zdHJhdGUgdGhhdCBZYVJOIGV4aGliaXRzIHRoZSBjYXBhYmlsaXR5IHRvIGV4dHJhcG9sYXRlIGJleW9uZCB0aGUgbGltaXRlZCBjb250ZXh0IG9mIGEgZmluZS10dW5pbmcgZGF0YXNldC4gVGhlIG1vZGVscyBmaW5lLXR1bmVkIHVzaW5nIFlhUk4gaGFzIGJlZW4gbWFkZSBhdmFpbGFibGUgYW5kIHJlcHJvZHVjZWQgb25saW5lIHVwIHRvIDEyOGsgY29udGV4dCBsZW5ndGggYXQgdGhpcyBodHRwcyBVUkwiLCwsT3BlbiB3ZWlnaHRzIChyZXN0cmljdGVkIHVzZSksIlVuaXRlZCBTdGF0ZXMgb2YgQW1lcmljYSxVbml0ZWQgU3RhdGVzIG9mIEFtZXJpY2EsU3dpdHplcmxhbmQiLExsYW1hIDItNzBCLDEuMDMyMTkyZSsyMSw2IEZMT1AvcGFyYW1ldGVyL3Rva2VuICogNzAwMDAwMDAwMDAgcGFyYW1ldGVycyAqIDI0NTc2MDAwMDAgdG9rZW5zID0gMS4wMzIxOTJlKzIxIEZMT1AsLCwyMDI2LTAyLTExIDE5OjI2OjI3KzAwOjAwLCwsLCwsIkluZHVzdHJ5LFJlc2VhcmNoIGNvbGxlY3RpdmUsQWNhZGVtaWEiLCwsLCxPcGVuIHNvdXJjZSwiQXBhY2hlIDIuMCArIG1vc3QgbGlrZWx5IExsbGFtYSAyIHJlc3RyaWN0aW9ucyBhcHBseQpodHRwczovL2h1Z2dpbmdmYWNlLmNvL05vdXNSZXNlYXJjaC9ZYXJuLUxsYW1hLTItNzBiLTMyawoKTUlUIGxpY2Vuc2UKaHR0cHM6Ly9naXRodWIuY29tL2pxdWVzbmVsbGUveWFybiIsLCwsLCwsT3BlcmF0aW9uIGNvdW50aW5nLE5vdXNSZXNlYXJjaCwsLCxZZXMKQmx1ZUxNIDdCLExhbmd1YWdlLCJDaGF0LFRyYW5zbGF0aW9uLExhbmd1YWdlIG1vZGVsaW5nL2dlbmVyYXRpb24sUXVlc3Rpb24gYW5zd2VyaW5nLENvZGUgZ2VuZXJhdGlvbiIsdml2byBBSSBsYWIsLDIwMjMtMTAtMzEsQmx1ZUxNOiBBbiBPcGVuIE11bHRpbGluZ3VhbCA3QiBMYW5ndWFnZSBNb2RlbCxodHRwczovL2dpdGh1Yi5jb20vdml2by1haS1sYWIvQmx1ZUxNL2Jsb2IvbWFpbi9CbHVlTE1fdGVjaG5pY2FsX3JlcG9ydC5wZGYsLCwsNzAwMDAwMDAwMC4wLCIiIkJsdWVMTSBpcyBhIGxhcmdlLXNjYWxlIHByZS10cmFpbmVkIGxhbmd1YWdlIG1vZGVsIGluZGVwZW5kZW50bHkgZGV2ZWxvcGVkIGJ5IHZpdm8gQUkgR2xvYmFsIFJlc2VhcmNoIEluc3RpdHV0ZS4gVGhpcyByZWxlYXNlIGluY2x1ZGVzIDdCIGJhc2UgKGJhc2UpIG1vZGVsIGFuZCA3QiBjb252ZXJzYXRpb24gKGNoYXQpIG1vZGVsLiBBdCB0aGUgc2FtZSB0aW1lLCB3ZSBoYXZlIG9wZW4gc291cmNlZCB0aGUgbG9uZyB0ZXh0IGJhc2UgKGJhc2UpIG1vZGVsIHRoYXQgc3VwcG9ydHMgMzJLIGFuZCBjb252ZXJzYXRpb24gKGNoYXQpIG1vZGVsLiIiIGZyb20gR2l0SHViIGh0dHBzOi8vZ2l0aHViLmNvbS92aXZvLWFpLWxhYi9CbHVlTE0KCiIsMS4wOTIwMDAwMDAwMDAxZSsyMywiQyA9IDZETiA9IDYgKiAyLjZUICogN0IgPSAxLjA5MioxMF4yMyBGTE9QCmh0dHBzOi8vd3d3LndvbGZyYW1hbHBoYS5jb20vaW5wdXQ/aT02KjcrYmlsbGlvbisqKzIuNit0cmlsbGlvbgooYXNzdW1pbmcgMSBlcG9jaCkKCkZpZ3VyZSAxIGdpdmVzIGNvbXB1dGUgb2YgMTBeMTIgRkxPUHMgIGJ1dCB0aGlzIHNlZW1zIGltcHJvYmFibGUKClRyYWluaW5nIG92ZXIgMi41OVQgdG9rZW5zIHRvb2sgYXBwcm94aW1hdGVseSAyNiBkYXlzIHVzaW5nIHRoZSB2aXZvbG0gc3lzdGVtLCB3aXRoIGEgdGhyb3VnaHB1dCBvZiAzMTUwIHRva2Vucy9zZWMvR1BVLiIsIjI1OTAwMDAwMDAwMDAsMjU5MjAwMDAwMDAwMCIsIiIiTGFyZ2VyIGFtb3VudHMgb2YgaGlnaC1xdWFsaXR5IGRhdGEgOiBoaWdoLXF1YWxpdHkgY29ycHVzIGZvciB0cmFpbmluZywgcmVhY2hpbmcgYSBzY2FsZSBvZiAyLjYgdHJpbGxpb24gdG9rZW5zLiBUaGUgY29ycHVzIGluY2x1ZGVzIENoaW5lc2UsIEVuZ2xpc2ggYW5kIGEgc21hbGwgYW1vdW50IG9mIEphcGFuZXNlIGFuZCBLb3JlYW4gZGF0YSIiIGZyb20gR2l0SHViCgpzZWUgMi4xIGh0dHBzOi8vZ2l0aHViLmNvbS92aXZvLWFpLWxhYi9CbHVlTE0vYmxvYi9tYWluL0JsdWVMTV90ZWNobmljYWxfcmVwb3J0LnBkZiIsLCwsLENvbmZpZGVudCwiQmx1ZUxNIGlzIGEgbGFyZ2Utc2NhbGUgb3Blbi1zb3VyY2UgbGFuZ3VhZ2UgbW9kZWwgaW5kZXBlbmRlbnRseSBkZXZlbG9wZWQgYnkgdGhlIHZpdm8gQUkgTGFiLiBUaGlzIHJlbGVhc2UgaW5jbHVkZXMgMksgYW5kIDMySyBjb250ZXh0IGxlbmd0aCB2ZXJzaW9ucyBmb3IgYm90aCBCYXNlIGFuZCBDaGF0IG1vZGVscy4KCkhpZ2gtcXVhbGl0eSBEYXRhOiBCbHVlTE0gaXMgdHJhaW5lZCBvbiBhIGhpZ2gtcXVhbGl0eSBkYXRhIHdpdGggMi42IHRyaWxsaW9uIHRva2Vucy4gT3VyIHRyYWluIGNvcnB1cyBtYWlubHkgY29uc2lzdHMgb2YgQ2hpbmVzZSBhbmQgRW5nbGlzaCBkYXRhLCB3aXRoIGEgc21hbGwgYW1vdW50IG9mIEphcGFuZXNlIGFuZCBLb3JlYW4gZGF0YS4KU3Ryb25nZXIgUGVyZm9ybWFuY2U6IEJsdWVMTS03Qi1DaGF0IGFjaGlldmVzIGEgc3Ryb25nIGNvbXBldGl0aXZlIHBlcmZvcm1hbmNlIGluIEMtRXZhbCBhbmQgQ01NTFUgYmVuY2htYXJrcyBvZiB0aGUgc2FtZSBzaXplLgpMb25nZXIgQ29udGV4dDogV2UgaGF2ZSBleHRlbmRlZCB0aGUgY29udGV4dCBsZW5ndGggb2YgYm90aCBCbHVlTE0tN0ItQmFzZS0zMksgYW5kIEJsdWVMTS03Qi1DaGF0LTMySyBtb2RlbHMgZnJvbSAySyB0byAzMksuIFRoZSBtb2RlbHMgY2FuIHN1cHBvcnQgbG9uZ2VyIGNvbnRleHQgdW5kZXJzdGFuZGluZyB3aGlsZSBtYWludGFpbmluZyB0aGUgc2FtZSBiYXNpYyBjYXBhYmlsaXRpZXMuCk1vZGVsIExpY2Vuc2U6IEJsdWVMTSB3ZWlnaHRzIGFyZSBvcGVuIGZvciBhY2FkZW1pYyByZXNlYXJjaCBhbmQgY29tbWVyY2lhbCB1c2UuIiwsLE9wZW4gd2VpZ2h0cyAocmVzdHJpY3RlZCB1c2UpLENoaW5hLCwsLCwsMjAyNS0xMS0yOCAxMTo1Mzo0NCswMDowMCwsLCwsLEluZHVzdHJ5LCwsLCxVbnJlbGVhc2VkLCJodHRwczovL2dpdGh1Yi5jb20vdml2by1haS1sYWIvQmx1ZUxNL2Jsb2IvbWFpbi9NT0RFTF9MSUNFTlNFX0VOLnBkZgoKT3VyIGNvZGUgaXMgbGljZW5zZWQgdW5kZXIgdGhlIEFwYWNoZS0yLjAgYW5kIENvbW11bml0eSBMaWNlbnNlIGZvciBCbHVlTE0gTW9kZWwuIFRoZSBCbHVlTE0gd2VpZ2h0cyBhcmUgY29tcGxldGVseSBvcGVuIGZvciBhY2FkZW1pYyByZXNlYXJjaCwgYW5kIGZyZWUgY29tbWVyY2lhbCB1c2UgaXMgYWxsb3dlZCBhZnRlciBjb21wbGV0aW5nIHRoZSBxdWVzdGlvbm5haXJlLgoKIiJCbHVlTE0gd2VpZ2h0cyBhcmUgb3BlbiBmb3IgYWNhZGVtaWMgcmVzZWFyY2ggYW5kIGNvbW1lcmNpYWwgdXNlLiIiIixUcnVlLCwsLCwsT3BlcmF0aW9uIGNvdW50aW5nLCwsLCxZZXMKVG9uZ3lpIFFpYW53ZW4gMi4wLExhbmd1YWdlLCJDaGF0LExhbmd1YWdlIG1vZGVsaW5nL2dlbmVyYXRpb24iLEFsaWJhYmEsLDIwMjMtMTAtMzEsQWxpYmFiYSBDbG91ZCBMYXVuY2hlcyBUb25neWkgUWlhbndlbiAyLjAgYW5kIEluZHVzdHJ5LXNwZWNpZmljIE1vZGVscyB0byBTdXBwb3J0IEN1c3RvbWVycyBSZWFwIEJlbmVmaXRzIG9mIEdlbmVyYXRpdmUgQUksaHR0cHM6Ly93d3cuYWxpYmFiYWNsb3VkLmNvbS9ibG9nL2FsaWJhYmEtY2xvdWQtbGF1bmNoZXMtdG9uZ3lpLXFpYW53ZW4tMi0wLWFuZC1pbmR1c3RyeS1zcGVjaWZpYy1tb2RlbHMtdG8tc3VwcG9ydC1jdXN0b21lcnMtcmVhcC1iZW5lZml0cy1vZi1nZW5lcmF0aXZlLWFpXzYwMDUyNiwsLCwsIiIiVG9uZ3lpIFFpYW53ZW4gMi4wLCBhIGdlbmVyaWMgTExNIHdpdGggYSBmZXcgaHVuZHJlZHMgb2YgYmlsbGlvbnMgb2YgcGFyYW1ldGVycyIiIiwsLCwsLCwsLFVua25vd24sIkFsaWJhYmEgQ2xvdWQsIHRoZSBkaWdpdGFsIHRlY2hub2xvZ3kgYW5kIGludGVsbGlnZW5jZSBiYWNrYm9uZSBvZiBBbGliYWJhIEdyb3VwLCB0b2RheSBhbm5vdW5jZWQgdGhlIGxhdW5jaCBvZiBUb25neWkgUWlhbndlbiAyLjAsIGl0cyBsYXRlc3QgbGFyZ2UgbGFuZ3VhZ2UgbW9kZWwgKExMTSksIGFsb25nIHdpdGggbmV3IGluZHVzdHJ5LXNwZWNpZmljIG1vZGVscyBhdCBpdHMgYW5udWFsIGZsYWdzaGlwIHRlY2ggZXZlbnQgQXBzYXJhIENvbmZlcmVuY2UuIFRoaXMgcmVsZWFzZSBzaWduaWZpZXMgYW5vdGhlciBzaWduaWZpY2FudCBwcm9ncmVzcyBpbiBBbGliYWJhIENsb3VkJ3MgcHVyc3VpdCBvZiBjdXR0aW5nLWVkZ2UgQUkgaW5ub3ZhdGlvbiBhbmQgaXRzIG9uZ29pbmcgY29tbWl0bWVudCB0byBmdWVsIGRpZ2l0YWwgdHJhbnNmb3JtYXRpb24gaW4gYnVzaW5lc3Nlcy4iLCwsQVBJIGFjY2VzcyxDaGluYSwsLCwsLDIwMjUtMTEtMjggMTE6NTM6NDQrMDA6MDAsLCwsLCxJbmR1c3RyeSwsLCwsVW5yZWxlYXNlZCwsVHJ1ZSwsLCwsLCwsLCwsTm8KTWk6ZG0gMjAwQixMYW5ndWFnZSxMYW5ndWFnZSBtb2RlbGluZy9nZW5lcmF0aW9uLEtULCwyMDIzLTEwLTMxLCxodHRwczovL2dlbmllbGFicy5haS9taWRtL2Fib3V0LCwsLDIwMDAwMDAwMDAwMC4wLDIwMEIsMS4yZSsyNCw2TkQ9MTAwMDAwMDAwMDAwMCoyMDAwMDAwMDAwMDAuMDAqNj0xLjIgw5cgMTBeMjQsMTAwMDAwMDAwMDAwMCxNaTpkbSBpcyB0aGUgZmlyc3QgS29yZWFuIExMTSB0cmFpbmVkIG9uIG92ZXIgMSB0cmlsbGlvbiB0b2tlbnMuLCwsLCxDb25maWRlbnQsIlRMO0RSOgpLVCBDb3JwIGludHJvZHVjZXMgTWk6ZG0sIGEgbWFzc2l2ZSBBSSBtb2RlbCBhaW1lZCBhdCBkaXZlcnNlIHNlY3RvcnMuCk1pOmRtIGlzIHRoZSBmaXJzdCBLb3JlYW4gTExNIHRyYWluZWQgb24gb3ZlciAxIHRyaWxsaW9uIHRva2Vucy4KSXQgb2ZmZXJzIGZvdXIgbW9kZWxzLCBmcm9tIGJhc2ljIHRvIGxhcmdlLCB3aXRoIHVwIHRvIDIwMCBiaWxsaW9uIHBhcmFtZXRlcnMuCktUIHBsYW5zIHRvIHNoYXJlIE1pOmRt4oCZcyBmb3VuZGF0aW9uYWwgbW9kZWwgd2l0aCBvdGhlciBjb21wYW5pZXMuClRocmVlIGFkdmFuY2VkIHRlY2hub2xvZ2llcyByZWR1Y2UgQUkgaGFsbHVjaW5hdGlvbnMgYnkgdXAgdG8gNzAlLgpDb2xsYWJvcmF0aW9ucyB3aXRoIEFJIHN0YXJ0dXBzLCBpbmNsdWRpbmcgVXBzdGFnZSwgYWltIHRvIGNvbnF1ZXIgdGhlIGdsb2JhbCBnZW5lcmF0aXZlIEFJIG1hcmtldC4iLCwsQVBJIGFjY2VzcyxLb3JlYSAoUmVwdWJsaWMgb2YpLCwsLCwsMjAyNS0xMS0yOCAxMTo1Mzo0NCswMDowMCwsLCwsLEluZHVzdHJ5LCwsLCxVbnJlbGVhc2VkLCJLVCBzYWlkIGl0IHdpbGwgb3BlbiB1cCB0aGUgZm91bmRhdGlvbiBtb2RlbCBvZiBNaTpkbSB0byBvdGhlciBjb21wYW5pZXMsIHByb3ZpZGluZyBhIGZ1bGwgQUkgZGV2ZWxvcG1lbnQgcGFja2FnZSwgaW5jbHVkaW5nIEtUIENsb3VkJ3MgaHlwZXJzY2FsZSBBSSBjb21wdXRpbmcgc2VydmljZSBhbmQgQUkgY2hpcCBzdGFydHVwIFJlYmVsbGlvbnMgSW5jLidzIG5ldXJhbCBwcm9jZXNzaW5nIHVuaXQgaW5mcmFzdHJ1Y3R1cmUsIGZvc3RlcmluZyB0aGUgZGV2ZWxvcG1lbnQgb2YgdmFyaW91cyBBSSBzZXJ2aWNlcy4iLFRydWUsLCwsLCxPcGVyYXRpb24gY291bnRpbmcsLCwsLE5vClNreXdvcmstMTNCLExhbmd1YWdlLCJMYW5ndWFnZSBtb2RlbGluZyxMYW5ndWFnZSBtb2RlbGluZy9nZW5lcmF0aW9uLFRyYW5zbGF0aW9uIixLdW5sdW4gSW5jLiwiVGlhbndlbiBXZWksIExpYW5nIFpoYW8sIExpY2hhbmcgWmhhbmcsIEJvIFpodSwgTGlqaWUgV2FuZywgSGFpaHVhIFlhbmcsIEJpeWUgTGksIENoZW5nIENoZW5nLCBXZWl3ZWkgTMO8LCBSdWkgSHUsIENoZW54aWEgTGksIExpdSBZYW5nLCBYaWxpbiBMdW8sIFh1ZWppZSBXdSwgTHVuYW4gTGl1LCBXZW5qdW4gQ2hlbmcsIFBlbmcgQ2hlbmcsIEppYW5oYW8gWmhhbmcsIFhpYW95dSBaaGFuZywgTGVpIExpbiwgWGlhb2t1biBXYW5nLCBZdXR1YW4gTWEsIENodWFuaGFpIERvbmcsIFlhbnFpIFN1biwgWWlmdSBDaGVuLCBZb25neWkgUGVuZywgWGlhb2p1YW4gTGlhbmcsIFNodWljaGVuZyBZYW4sIEhhbiBGYW5nLCBZYWh1aSBaaG91IiwyMDIzLTEwLTMwLFNreXdvcms6IEEgTW9yZSBPcGVuIEJpbGluZ3VhbCBGb3VuZGF0aW9uIE1vZGVsLGh0dHBzOi8vYXJ4aXYub3JnL2Ficy8yMzEwLjE5MzQxLDEyOS4wLFNPVEEgaW1wcm92ZW1lbnQsIiIiV2Ugc2hvdyB0aGF0IG91ciBtb2RlbCBub3Qgb25seSBleGNlbHMgb24gcG9wdWxhciBiZW5jaG1hcmtzLCBidXQgYWxzbyBhY2hpZXZlcyBzdGF0ZSBvZiB0aGUgYXJ0IHBlcmZvcm1hbmNlIGluIENoaW5lc2UgbGFuZ3VhZ2UgbW9kZWxpbmcgb24gZGl2ZXJzZSBkb21haW5zIiIKCnRoZXkgY29tcGFyZSB0aGUgbW9kZWwgb25seSB0byBvdGhlciBDaGluZXNlIG1vZGVscywgbm90IGFic29sdXRlIFNPVEEiLDEzMDAwMDAwMDAwLjAsMTNCLDIuNWUrMjMsIiIiT3VyIFNreXdvcmstMTNCIGlzIHRyYWluZWQgb24gYSBjbHVzdGVyIG9mIDY0IE5WSURJQS1IR1gtQTgwMCBub2RlcywgYSB0b3RhbCBvZiA1MTIgQTgwMC04MEcgU1hNIEdQVXMuLi4gVGhlIHRyYWluaW5nIHByb2Nlc3Mgb2YgU2t5d29yay0xM0Igc3Bhbm5lZCBhIHRvdGFsIG9mIDM5IGRheXMuIiIKClRoZXkgbm90ZSB0aGF0ICIid2UgYWNoaWV2ZWQgYSB0b2tlbiB0aHJvdWdocHV0IG9mIDE4NzMgcGVyIEdQVSBwZXIgc2Vjb25kIGFuZCBhIG1vZGVsIGZsb3BzIHV0aWxpemF0aW9uIChNRlUpIG9mIDU2LjUlLi4uICIiLiAKCiIiTUZVIiIgd2FzIGNvaW5lZCBpbiB0aGUgUGFsbSBwYXBlciAoaHR0cHM6Ly9hcnhpdi5vcmcvcGRmLzIyMDQuMDIzMTEucGRmKSBhbmQgb25seSBjb3VudHMgb3BlcmF0aW9ucyB1c2VkIHRvIHRyYWluIHRoZSBtb2RlbCwgbm90IGFsbCBvcGVyYXRpb25zIG9ic2VydmVkIG9uIHRoZSBoYXJkd2FyZS4gTUZVIGlzIGxvd2VyIHRoYW4gdHJhZGl0aW9uYWxseSBtZWFzdXJlZCB1dGlsaXphdGlvbi4KClVzaW5nIHRoZSA1Ni41JSBudW1iZXIsIGFuZCBhIHBlYWsgdGVuc29yIHBlcmZvcm1hbmNlIG9mIDYyMy44IFRGTE9QUyBmb3IgdGhlIEE4MDAsIHRoaXMgc3VnZ2VzdHMgNTEyICogNjIzLjggVEZMT1BTICogMzkgZGF5cyAqIDg2NDAwIHNlY29uZHMvZGF5ICogMC41NjUgPSA2LjA4ZTIzIEZMT1AuCgpCYXNlZCBvbiBDPTZORCwgd2l0aCAxM0IgcGFyYW1ldGVycyBhbmQgMy4yVCB0b2tlbnMsIHdlIGhhdmUgQz02KigxM0IpKigzLjJUKT0yLjVlMjMgRkxPUC4KClNpbmNlIHRoZSByZXBvcnRlZCBNRlUgaXMgcXVpdGUgaGlnaCwgYW5kIHdvdWxkIGltcGx5IGEgaGlnaGVyIGNvbXB1dGUgdXNhZ2UgdGhhbiA2TkQsIGl0IHNlZW1zIHRoZXkgbWF5IGhhdmUgdHJhaW5lZCBvbiBtaXhlZCBwcmVjaXNpb24gYW5kIHdpdGggdGhlIEdQVXMgbm90IGFsd2F5cyBvcGVyYXRpbmcgaW4gdGhlIDYyMy44IFRGTE9QUyBtb2RlLiIsMzIwMDAwMDAwMDAwMCwiVGhlIGZ1bGwgU2t5UGlsZSBkYXRhc2V0IGlzIDYgdHJpbGxpb24gdG9rZW5zLCByb3VnaGx5IGhhbGYgRW5nbGlzaCBhbmQgaGFsZiBDaGluZXNlOiAoaHR0cHM6Ly9odWdnaW5nZmFjZS5jby9Ta3l3b3JrL1NreXdvcmstMTNCLWJhc2UpLgoKVGhlIG1vZGVsIGlzIHRyYWluZWQgZm9yIHRoZSBlcXVpdmFsZW50IG9mIDAuNTMgZXBvY2hzIG9uIHRoZSBmdWxsIGRhdGFzZXQsIG9yIDMuMTggdHJpbGxpb24gdW5pcXVlIHRva2Vucy4gVGhpcyBpcyBhcm91bmQgMi43OCB0cmlsbGlvbiB3b3JkcywgYmFzZWQgb24gYW4gYXZlcmFnZSBvZiAxIHdvcmQvdG9rZW4gZm9yIHRoZSBDaGluZXNlIHBvcnRpb24gYW5kIDAuNzUgd29yZC90b2tlbiBvbiB0aGUgRW5nbGlzaCBwb3J0aW9uLiIsOTQwLjAsMzkgZGF5cyxOVklESUEgQTgwMCBQQ0llIDQwIEdCLCxDb25maWRlbnQsIkluIHRoaXMgdGVjaG5pY2FsIHJlcG9ydCwgd2UgcHJlc2VudCBTa3l3b3JrLTEzQiwgYSBmYW1pbHkgb2YgbGFyZ2UgbGFuZ3VhZ2UgbW9kZWxzIChMTE1zKSB0cmFpbmVkIG9uIGEgY29ycHVzIG9mIG92ZXIgMy4yIHRyaWxsaW9uIHRva2VucyBkcmF3biBmcm9tIGJvdGggRW5nbGlzaCBhbmQgQ2hpbmVzZSB0ZXh0cy4gVGhpcyBiaWxpbmd1YWwgZm91bmRhdGlvbiBtb2RlbCBpcyB0aGUgbW9zdCBleHRlbnNpdmVseSB0cmFpbmVkIGFuZCBvcGVubHkgcHVibGlzaGVkIExMTXMgb2YgY29tcGFyYWJsZSBzaXplIHRvIGRhdGUuIFdlIGludHJvZHVjZSBhIHR3by1zdGFnZSB0cmFpbmluZyBtZXRob2RvbG9neSB1c2luZyBhIHNlZ21lbnRlZCBjb3JwdXMsIHRhcmdldGluZyBnZW5lcmFsIHB1cnBvc2UgdHJhaW5pbmcgYW5kIHRoZW4gZG9tYWluLXNwZWNpZmljIGVuaGFuY2VtZW50IHRyYWluaW5nLCByZXNwZWN0aXZlbHkuIFdlIHNob3cgdGhhdCBvdXIgbW9kZWwgbm90IG9ubHkgZXhjZWxzIG9uIHBvcHVsYXIgYmVuY2htYXJrcywgYnV0IGFsc28gYWNoaWV2ZXMgc3RhdGUgb2YgdGhlIGFydCBwZXJmb3JtYW5jZSBpbiBDaGluZXNlIGxhbmd1YWdlIG1vZGVsaW5nIG9uIGRpdmVyc2UgZG9tYWlucy4gRnVydGhlcm1vcmUsIHdlIHByb3Bvc2UgYSBub3ZlbCBsZWFrYWdlIGRldGVjdGlvbiBtZXRob2QsIGRlbW9uc3RyYXRpbmcgdGhhdCB0ZXN0IGRhdGEgY29udGFtaW5hdGlvbiBpcyBhIHByZXNzaW5nIGlzc3VlIHdhcnJhbnRpbmcgZnVydGhlciBpbnZlc3RpZ2F0aW9uIGJ5IHRoZSBMTE0gY29tbXVuaXR5LiBUbyBzcHVyIGZ1dHVyZSByZXNlYXJjaCwgd2UgcmVsZWFzZSBTa3l3b3JrLTEzQiBhbG9uZyB3aXRoIGNoZWNrcG9pbnRzIG9idGFpbmVkIGR1cmluZyBpbnRlcm1lZGlhdGUgc3RhZ2VzIG9mIHRoZSB0cmFpbmluZyBwcm9jZXNzLiBXZSBhcmUgYWxzbyByZWxlYXNpbmcgcGFydCBvZiBvdXIgU2t5UGlsZSBjb3JwdXMsIGEgY29sbGVjdGlvbiBvZiBvdmVyIDE1MCBiaWxsaW9uIHRva2VucyBvZiB3ZWIgdGV4dCwgd2hpY2ggaXMgdGhlIGxhcmdlc3QgaGlnaCBxdWFsaXR5IG9wZW4gQ2hpbmVzZSBwcmUtdHJhaW5pbmcgY29ycHVzIHRvIGRhdGUuIFdlIGhvcGUgU2t5d29yay0xM0IgYW5kIG91ciBvcGVuIGNvcnB1cyB3aWxsIHNlcnZlIGFzIGEgdmFsdWFibGUgb3Blbi1zb3VyY2UgcmVzb3VyY2UgdG8gZGVtb2NyYXRpemUgYWNjZXNzIHRvIGhpZ2gtcXVhbGl0eSBMTE1zLiIsMS4wLCxPcGVuIHdlaWdodHMgKHJlc3RyaWN0ZWQgdXNlKSxDaGluYSwsLCw1MTIuMCwwLjQ2MzcsMjAyNi0wNS0y</x:v>
      </x:c>
    </x:row>
    <x:row r="157" ht="18" customHeight="1">
      <x:c r="A157" s="17" t="n">
        <x:v>152</x:v>
      </x:c>
      <x:c r="B157" s="17" t="n">
        <x:v>310</x:v>
      </x:c>
      <x:c r="C157" s="160" t="str">
        <x:v>NSAxMjoyODoxMiswMDowMCwsLCwxNjAwMDAwMC4wLFRhYmxlIDMsSW5kdXN0cnksLCwsLE9wZW4gKHJlc3RyaWN0ZWQgdXNlKSwiY29tbWVyY2lhbCBidXQgcmVzdHJpY3RpdmUgbGljZW5zZTogaHR0cHM6Ly9naXRodWIuY29tL1NreXdvcmtBSS9Ta3l3b3JrL2Jsb2IvbWFpbi9MSUNFTlNFCgpwYXJ0IG9mIHRoZSB0cmFpbmluZyBkYXRhIGlzIG9wZW4sIGJ1dCBvbmx5IDIuNSU6ICIiSW4gb3JkZXIgdG8gdHJhaW4gU2t5d29yay0xM0IsIHdlIGJ1aWxkIFNreVBpbGUsIGEgdmFzdCwgaGlnaCBxdWFsaXR5IGNvcnB1cyBjb21wcmlzaW5nIG1vcmUgdGhhbiA2IHRyaWxsaW9uIHRva2Vucy4gQSBzZWdtZW50IG9mIHRoZSBjb3JwdXMsIGNvbXByaXNpbmcgb3ZlciAxNTAgYmlsbGlvbiB0b2tlbnMgb2Ygd2ViIHRleHQsIGhhcyBiZWVuIG9wZW4gc291cmNlZCB0byBmYWNpbGl0YXRlIHJlc2VhcmNoIGFuZCB0cmFpbmluZyBvbiBDaGluZXNlIExMTXMiIgoKdHJhaW5pbmcgY29kZTogaHR0cHM6Ly9naXRodWIuY29tL1NreXdvcmtBSS9Ta3l3b3JrL2Jsb2IvbWFpbi90cmFpbi90cmFpbi5weSAiLFRydWUsLCJBdXRob3JzIHJlcG9ydCB1dGlsaXphdGlvbiBpbmNvcnJlY3RseSwgY2FsY3VsYXRpbmcgSEZVIGJ1dCByZXBvcnRpbmcgaXQgYXMgTUZVOgoiIldpdGggdGhpcyBjb25maWd1cmF0aW9uLCB3ZSBhY2hpZXZlZCBhIHRva2VuIHRocm91Z2hwdXQgb2YgMTg3MyBwZXIgR1BVIHBlciBzZWNvbmQgYW5kIGEgbW9kZWwgZmxvcHMgdXRpbGl6YXRpb24gKE1GVSkgb2YgNTYuNSUuIiIKU2VlIHRhYmxlIDEwIGZvciB0aHJvdWdocHV0IGFuZCB1dGlsaXphdGlvbiBmaWd1cmVzLCBpbmNvcnJlY3RseSByZXBvcnRlZCBhcyBNRlUuIE9uIHRoZSBwcmltYXJ5IFNreXdvcmsgbW9kZWwsIHRoZXkgYWNoaWV2ZSAxNzYuMiBURkxPUFMgKG91dCBvZiAzMTEuOCBURkxPUFMgbWF4aW11bSBvbiB0aGUgQTgwMCkgZm9yIGFuIEhGVSBvZiA1Ni41JSAoYnV0IHRoZWlyIHV0aWxpemF0aW9uIGNvbHVtbiBpbiB0aGUgdGFibGUgY2FsbHMgaXQgTUZVKS4KCkNhbGN1bGF0aW5nIGFjdHVhbCBNRlU6Ck9wcy1jb3VudGluZyBtZXRob2Q6IDYgKiAxM0IgKiAzLjJUID0gMi40OTZlMjMgRkxPUApGTE9QcyBmcm9tIDM5IGRheXMgb24gNTEyIEE4MDBzOiAzOSAqIDI0ICogMzYwMCAqIDUxMiAqIDMuMTJlMTQgPSA1LjM4M2UyMyBGTE9QCjIuNDk2ZTIzIC8gNS4zODNlMjMgPSAwLjQ2MzcKClNvIE1GVSA9IDAuNDYzNyBhbmQgSEZVID0gMC41NjUxLiIsQkYxNiwsMjUzOTg5LjMzNzc5MDk0OTksT3BlcmF0aW9uIGNvdW50aW5nLCwsLDAuNTY1LFllcwpTcGVjLURyYWZ0ZXIsTGFuZ3VhZ2UsVHJhbnNsYXRpb24sIlBla2luZyBVbml2ZXJzaXR5LE1pY3Jvc29mdCBSZXNlYXJjaCBBc2lhIiwiSGVtaW5nIFhpYSwgVGFvIEdlLCBQZWl5aSBXYW5nLCBTaS1RaW5nIENoZW4sIEZ1cnUgV2VpLCBaaGlmYW5nIFN1aSIsMjAyMy0xMC0zMCxTcGVjdWxhdGl2ZSBEZWNvZGluZzogRXhwbG9pdGluZyBTcGVjdWxhdGl2ZSBFeGVjdXRpb24gZm9yIEFjY2VsZXJhdGluZyBTZXEyc2VxIEdlbmVyYXRpb24saHR0cHM6Ly9hcnhpdi5vcmcvYWJzLzIyMDMuMTY0ODcsLCwsNTAwMDAwMDAwLjAsIjAuNUIKMTItbGF5ZXIgZW5jb2RlciArIDItbGF5ZXIgZGVjb2RlciwgZD01MTIvMjA0OCIsMS4xNzk2NDhlKzIwLDYgRkxPUC9wYXJhbWV0ZXIvdG9rZW4gKiA1MDAwMDAwMDAgcGFyYW1ldGVycyAqIDM5MzIxNjAwMDAwIHRva2VucyA9IDExNzk2NDgwMDAwMDAwMDAwMDAwMCBGTE9QLDM5MzIxNjAwMDAwLCIjIG1heCB0b2tlbnMgNDA5Ngp1cGRhdGUgZnJlcXVlbmN5IDQKOCBHUFVzCm1heCB1cGRhdGVzIDMwMEsKCjQwOTYgKiA0ICogOCAqIDMwMDAwMCA9IDM5MzIxNjAwMDAwIHRva2VucyIsLCxOVklESUEgVjEwMCwsQ29uZmlkZW50LCJXZSBwcm9wb3NlIFNwZWN1bGF0aXZlIERlY29kaW5nIChTcGVjRGVjKSwgZm9yIHRoZSBmaXJzdCB0aW1lIGV2ZXIsIHRvIGZvcm1hbGx5IHN0dWR5IGV4cGxvaXRpbmcgdGhlIGlkZWEgb2Ygc3BlY3VsYXRpdmUgZXhlY3V0aW9uIHRvIGFjY2VsZXJhdGUgYXV0b3JlZ3Jlc3NpdmUgKEFSKSBkZWNvZGluZy4gU3BlY3VsYXRpdmUgRGVjb2RpbmcgaGFzIHR3byBpbm5vdmF0aW9uczogU3BlYy1EcmFmdGVyIC0tIGFuIGluZGVwZW5kZW50IG1vZGVsIHNwZWNpYWxseSBvcHRpbWl6ZWQgZm9yIGVmZmljaWVudCBhbmQgYWNjdXJhdGUgZHJhZnRpbmcgLS0gYW5kIFNwZWMtVmVyaWZpY2F0aW9uIC0tIGEgcmVsaWFibGUgbWV0aG9kIGZvciB2ZXJpZnlpbmcgdGhlIGRyYWZ0ZWQgdG9rZW5zIGVmZmljaWVudGx5IGluIHRoZSBkZWNvZGluZyBwYXJhZGlnbS4gRXhwZXJpbWVudGFsIHJlc3VsdHMgb24gdmFyaW91cyBzZXEyc2VxIHRhc2tzIGluY2x1ZGluZyBtYWNoaW5lIHRyYW5zbGF0aW9uIGFuZCBhYnN0cmFjdGl2ZSBzdW1tYXJpemF0aW9uIHNob3cgb3VyIGFwcHJvYWNoIGNhbiBhY2hpZXZlIGFyb3VuZCAgc3BlZWR1cCBmb3IgdGhlIHBvcHVsYXIgVHJhbnNmb3JtZXIgYXJjaGl0ZWN0dXJlcyB3aXRoIGNvbXBhcmFibGUgZ2VuZXJhdGlvbiBxdWFsaXR5IHRvIGJlYW0gc2VhcmNoIGRlY29kaW5nLCByZWZyZXNoaW5nIHRoZSBpbXByZXNzaW9uIHRoYXQgdGhlIGRyYWZ0LXRoZW4tdmVyaWZ5IHBhcmFkaWdtIGludHJvZHVjZXMgb25seSAgc3BlZWR1cC4gSW4gYWRkaXRpb24gdG8gdGhlIHJlbWFya2FibGUgc3BlZWR1cCwgd2UgYWxzbyBkZW1vbnN0cmF0ZSAzIGFkZGl0aW9uYWwgYWR2YW50YWdlcyBvZiBTcGVjRGVjLCByZXZlYWxpbmcgaXRzIHByYWN0aWNhbCB2YWx1ZSBmb3IgYWNjZWxlcmF0aW5nIGdlbmVyYXRpdmUgbW9kZWxzIGluIHJlYWwtd29ybGQgYXBwbGljYXRpb25zLiBPdXIgbW9kZWxzIGFuZCBjb2RlcyBhcmUgYXZhaWxhYmxlIGF0IHRoaXMgaHR0cHMgVVJMLgoiLCwsT3BlbiB3ZWlnaHRzIChub24tY29tbWVyY2lhbCksIkNoaW5hLENoaW5hIiwsLCw4LjAsLDIwMjUtMTEtMjggMTE6NTM6NDQrMDA6MDAsLCwsLCwiQWNhZGVtaWEsSW5kdXN0cnkiLCwsLCxPcGVuIChub24tY29tbWVyY2lhbCksImh0dHBzOi8vZ2l0aHViLmNvbS9oZW1pbmdreC9TcGVjRGVjCgpubyBjbGVhciBsaWNlbnNlIiwsLCwsLDQ3NjIuMzAwMDgzNTgwMzEwNSxPcGVyYXRpb24gY291bnRpbmcsLCwsLFllcwpDaGF0R0xNMy02QiwiTXVsdGltb2RhbCxMYW5ndWFnZSxWaXNpb24iLCJDaGF0LFZpc3VhbCBxdWVzdGlvbiBhbnN3ZXJpbmcsQ29kZSBnZW5lcmF0aW9uIixaLmFpIChaaGlwdSBBSSksIkFvaGFuIFplbmcsIEJpbiBYdSwgQm93ZW4gV2FuZywgQ2hlbmh1aSBaaGFuZywgRGEgWWluLCBEaWVnbyBSb2phcywgR3Vhbnl1IEZlbmcsIEhhbmxpbiBaaGFvLCBIYW55dSBMYWksIEhhbyBZdSwgSG9uZ25pbmcgV2FuZywgSmlhZGFpIFN1biwgSmlhamllIFpoYW5nLCBKaWFsZSBDaGVuZywgSmlheWkgR3VpLCBKaWUgVGFuZywgSmluZyBaaGFuZywgSnVhbnppIExpLCBMZWkgWmhhbywgTGluZG9uZyBXdSwgTHVjZW4gWmhvbmcsIE1pbmdkYW8gTGl1LCBNaW5saWUgSHVhbmcsIFBlbmcgWmhhbmcsIFFpbmthaSBaaGVuZywgUnVpIEx1LCBTaHVhaXFpIER1YW4sIFNodWRhbiBaaGFuZywgU2h1bGluIENhbywgU2h1eHVuIFlhbmcsIFdlbmcgTGFtIFRhbSwgV2VueWkgWmhhbywgWGlhbyBMaXUsIFhpYW8gWGlhLCBYaWFvaGFuIFpoYW5nLCBYaWFvdGFvIEd1LCBYaW4gTHYsIFhpbmdoYW4gTGl1LCBYaW55aSBMaXUsIFhpbnl1ZSBZYW5nLCBYaXh1YW4gU29uZywgWHVua2FpIFpoYW5nLCBZaWZhbiBBbiwgWWlmYW4gWHUsIFlpbGluIE5pdSwgWXVhbnRhbyBZYW5nLCBZdWV5YW4gTGksIFl1c2hpIEJhaSwgWXV4aWFvIERvbmcsIFplaGFuIFFpLCBaaGFveXUgV2FuZywgWmhlbiBZYW5nLCBaaGVuZ3hpYW8gRHUsIFpoZW55dSBIb3UsIFppaGFuIFdhbmciLDIwMjMtMTAtMjcsWmhpcHUgQUkgbGF1bmNoZXMgdGhpcmQtZ2VuZXJhdGlvbiBiYXNlIG1vZGVsLCJodHRwczovL3d3dy56aGlwdWFpLmNuL2VuL25ld3MvNzYKCmh0dHBzOi8vaHVnZ2luZ2ZhY2UuY28vemFpLW9yZy9jaGF0Z2xtMy02YiIsLFNPVEEgaW1wcm92ZW1lbnQsIkFpbWluZyBhdCBHUFQtNFYsIENoYXRHTE0zIGhhcyBpbXBsZW1lbnRlZCBpdGVyYXRpdmUgdXBncmFkZXMgb2Ygc2V2ZXJhbCBuZXcgZnVuY3Rpb25zIHRoaXMgdGltZSwgaW5jbHVkaW5nOgoKQ29nVkxNIHdpdGggbXVsdGktbW9kYWwgdW5kZXJzdGFuZGluZyBjYXBhYmlsaXRpZXMsIGxvb2tzIGF0IGltYWdlIHNlbWFudGljcywgYW5kIGFjaGlldmVkIFNPVEEgb24gbW9yZSB0aGFuIDEwIGludGVybmF0aW9uYWwgc3RhbmRhcmQgaW1hZ2UgYW5kIHRleHQgZXZhbHVhdGlvbiBkYXRhIHNldHM7Cgpub3QgYWJzb2x1dGUgU09UQQoiIkNoYXRHTE0zLTZCLUJhc2UgaGFzIHRoZSBzdHJvbmdlc3QgcGVyZm9ybWFuY2UgYW1vbmcgcHJlLXRyYWluZWQgbW9kZWxzIHVuZGVyIDEwQiIiIiw2MDAwMDAwMDAwLjAsNkIgZnJvbSBodHRwczovL2FyeGl2Lm9yZy9hYnMvMjQwNi4xMjc5Myw1LjA0ZSsyMiwiSGlnaGx5IHNwZWN1bGF0aXZlLgpBc3N1bWUgMSBlcG9jaCBvbiAxLjRUIHRva2Vucy4KNiBGTE9QL3Rva2VuL3BhcmFtICogMS40VCB0b2tlbnMgKiA2QiBwYXJhbXM9NTAuNCAqIDEwIF4oMTIrOSkgPSA1LjA0KjEwXigyMikiLDE0MDAwMDAwMDAwMDAsIiIiQ2hhdEdMTS02QiB3YXMgcHJlLXRyYWluZWQgb24gYXBwcm94aW1hdGVseSBvbmUgdHJpbGxpb24gdG9rZW5zIG9mIENoaW5lc2UgYW5kIEVuZ2xpc2ggY29ycHVzIiIKIiJCeSBmdXJ0aGVyIHJlYWxpemluZyBtb3JlIGRpdmVyc2UgdHJhaW5pbmcgZGF0YXNldHMsIG1vcmUgc3VmZmljaWVudCB0cmFpbmluZyBzdGVwcywgYW5kIG1vcmUgb3B0aW1pemVkIHRyYWluaW5nIHN0cmF0ZWdpZXMsIENoYXRHTE0zLTZCIHRvcHBlZCA0MiBiZW5jaG1hcmtzIGFjcm9zcyBzZW1hbnRpY3MsIG1hdGhlbWF0aWNzLCByZWFzb25pbmcsIGNvZGUsIGFuZCBrbm93bGVkZ2UuIiIKVGhlIENoYXRHTE0gd2Vic2l0ZSBzdGF0ZXMgdGhhdCB0aGUgbGF0ZXN0IENoYXRHTE0gc2VydmljZSBpcyBiYXNlZCBvbiAoYW5kIHVwZ3JhZGVkIGZyb20pIENoYXRHTE0yLCB3aGljaCB3YXMgdHJhaW5lZCBvbiAxLjRUIHRva2Vucy4gQXNzdW1lIHRoYXQgQ2hhdEdMTTMgaXMgdHJhaW5lZCBvbiBhdCBsZWFzdCB0aGUgc2FtZSBudW1iZXIgb2YgdG9rZW5zLgpTb3VyY2VzOgpodHRwczovL2NoYXRnbG0uY24vCmh0dHBzOi8vZ2l0aHViLmNvbS9USFVETS9DaGF0R0xNMi02Qi9ibG9iL21haW4vUkVBRE1FX0VOLm1kCmh0dHBzOi8vd3d3LnpoaXB1YWkuY24vZW4vbmV3cy83NgoKaGVyZSAoaHR0cHM6Ly9naXRodWIuY29tL0t3YWktS29sb3JzL0tvbG9ycy9ibG9iL21hc3Rlci9pbWdzL0tvbG9yc19wYXBlci5wZGYpIHRoZXkgY29uZmlybSB0aGUgZGF0YXNldCBzaXplICIiQ29uc2VxdWVudGx5LCBpbiBLb2xvcnMsIHdlIHV0aWxpemUgdGhlIG9wZW4tc291cmNlIENoYXRHTE0zLTZCLUJhc2UgYXMgdGV4dCBlbmNvZGVyLCB3aGljaCBoYXMgYmVlbiBwcmUtdHJhaW5lZCB3aXRoIG92ZXIgMS40IHRyaWxsaW9uIGJpbGluZ3VhbCB0b2tlbnMsIHJlc3VsdGluZyBpbiBhIHJvYnVzdCBjYXBhYmlsaXR5IGZvciBDaGluZXNlIGxhbmd1YWdlIHVuZGVyc3RhbmRpbmcuIiIiLCwsLCxTcGVjdWxhdGl2ZSwiT24gT2N0b2JlciAyNywgMjAyMywgYXQgdGhlIDIwMjMgQ2hpbmEgQ29tcHV0ZXIgQ29uZmVyZW5jZSAoQ05DQyksIFpoaXB1IEFJIGxhdW5jaGVkIHRoZSBmdWxseSBzZWxmLWRldmVsb3BlZCB0aGlyZC1nZW5lcmF0aW9uIGxhcmdlIGJhc2UgbW9kZWwgQ2hhdEdMTTMgYW5kIHJlbGF0ZWQgc2VyaWVzIG9mIHByb2R1Y3RzLiIsLCxPcGVuIHdlaWdodHMgKHJlc3RyaWN0ZWQgdXNlKSxDaGluYSwsLCwsLDIwMjUtMTEtMjggMTE6NTM6NDQrMDA6MDAsLCwsLCxJbmR1c3RyeSxUcnVlLCwsLFVucmVsZWFzZWQsd2VpZ2h0cyBhdmFpbGFibGUgd2l0aCByZXN0cmljdGVkIGxpY2Vuc2U6IGh0dHBzOi8vaHVnZ2luZ2ZhY2UuY28vVEhVRE0vY2hhdGdsbS02Yi9ibG9iL21haW4vTU9ERUxfTElDRU5TRSAsLCwsLCwsT3BlcmF0aW9uIGNvdW50aW5nLCwsLCxZZXMKQ09ERUZVU0lPTiAoUHl0aG9uKSxMYW5ndWFnZSxDb2RlIGdlbmVyYXRpb24sIk1pY3Jvc29mdCxNaWNyb3NvZnQgUmVzZWFyY2giLCJNdWt1bCBTaW5naCwgSm9zw6kgQ2FtYnJvbmVybywgU3VtaXQgR3Vsd2FuaSwgVnUgTGUsIENhcmluYSBOZWdyZWFudSwgR3VzdCBWZXJicnVnZ2VuIiwyMDIzLTEwLTI2LENPREVGVVNJT046IEEgUHJlLXRyYWluZWQgRGlmZnVzaW9uIE1vZGVsIGZvciBDb2RlIEdlbmVyYXRpb24sImh0dHBzOi8vYXJ4aXYub3JnL2Ficy8yMzEwLjE3NjgwICh3YXMgd2l0aGRyYXduKQoKaHR0cHM6Ly93d3cubWljcm9zb2Z0LmNvbS9lbi11cy9yZXNlYXJjaC93cC1jb250ZW50L3VwbG9hZHMvMjAyMy8xMS9Db2RlRnVzaW9uLVJldmlzZWQtQ2FtZXJhUmVhZHkucGRmIiw1Ny4wLFNPVEEgaW1wcm92ZW1lbnQsIlNlZSBUYWJsZSAxLCBTT1RBIGluIFB5dGhvbiBjb2RlIGdlbmVyYXRpb24KCiIiV2UgZXZhbHVhdGUgUHl0aG9uIHVzaW5nIENvZGVCRVJUU2NvcmUgKFpob3UgZXQgYWwuLCAyMDIzKSwgd2hpY2ggaGFzIGJlZW4gc2hvd24gdG8gYmUgYSBoaWdoIHF1YWxpdHkgbm9uLWV4ZWN1dGlvbi1iYXNlZCBjb2RlIG1hdGNoaW5nIG1ldHJpYy4iIiIsNzUwMDAwMDAuMCxUYWJsZSAxLDcuOTJlKzE4LCJWMTAwIHBlcmZvcm1hbmNlOiAxMjUgdGVyYUZMT1BTIGFjY29yZGluZyB0byBodHRwczovL3d3dy5udmlkaWEuY29tL2VuLXVzL2RhdGEtY2VudGVyL3YxMDAvCgoxMSBob3VycyAqIDQgR1BVcyAqIDEyNSB0ZXJhRkxPUFMvR1BVICogMC40MCB1dGlsaXphdGlvbiA9IDcuOTJlMTggRkxPUCIsNDM5MDQwMCwiU2VjdGlvbiBBMywgVGFibGUgNTogZm9yIHB5dGhvbiwgNTZrIHNhbXBsZXMgd2l0aCBhbiBhdmVyYWdlIGxlbmd0aCBvZiA3OC40IHRva2VucyIsMTEuMCwiIiJUaGUgc3lzdGVtIHVzZWQgdG8gcnVuIHRoZSBleHBlcmltZW50cyB1c2VzIGFuIEludGVsIENvcmUgaTcgcHJvY2Vzc29yIChiYXNlIGF0IDEuOCBHSHopIGFsb25nIHdpdGggNCBWMTAwIEdQVSB1bml0cywgYSA2NC1iaXQgb3BlcmF0aW5nIHN5c3RlbSwgYW5kIDU2IEdCIFJBTS4gQ09ERUZVU0lPTiB0b29rIDggaG91cnMgdG8gcHJlLXRyYWluIGFuZCAzIGhvdXJzIHRvIGZpbmUtdHVuZSBvbiBhdmVyYWdlIGZvciBlYWNoIGRhdGFzZXQuIiIiLE5WSURJQSBWMTAwLFNlbGYtc3VwZXJ2aXNlZCBsZWFybmluZyxDb25maWRlbnQsIkltYWdpbmUgYSBkZXZlbG9wZXIgd2hvIGNhbiBvbmx5IGNoYW5nZSB0aGVpciBsYXN0IGxpbmUgb2YgY29kZSwgaG93IG9mdGVuIHdvdWxkIHRoZXkgaGF2ZSB0byBzdGFydCB3cml0aW5nIGEgZnVuY3Rpb24gZnJvbSBzY3JhdGNoIGJlZm9yZSBpdCBpcyBjb3JyZWN0PyBBdXRvLXJlZ3Jlc3NpdmUgbW9kZWxzIGZvciBjb2RlIGdlbmVyYXRpb24gZnJvbSBuYXR1cmFsIGxhbmd1YWdlIGhhdmUgYSBzaW1pbGFyIGxpbWl0YXRpb246IHRoZXkgZG8gbm90IGVhc2lseSBhbGxvdyByZWNvbnNpZGVyaW5nIGVhcmxpZXIgdG9rZW5zIGdlbmVyYXRlZC4gV2UgaW50cm9kdWNlIENvZGVGdXNpb24sIGEgcHJlLXRyYWluZWQgZGlmZnVzaW9uIGNvZGUgZ2VuZXJhdGlvbiBtb2RlbCB0aGF0IGFkZHJlc3NlcyB0aGlzIGxpbWl0YXRpb24gYnkgaXRlcmF0aXZlbHkgZGVub2lzaW5nIGEgY29tcGxldGUgcHJvZ3JhbSBjb25kaXRpb25lZCBvbiB0aGUgZW5jb2RlZCBuYXR1cmFsIGxhbmd1YWdlLiBXZSBldmFsdWF0ZSBDb2RlRnVzaW9uIG9uIHRoZSB0YXNrIG9mIG5hdHVyYWwgbGFuZ3VhZ2UgdG8gY29kZSBnZW5lcmF0aW9uIGZvciBCYXNoLCBQeXRob24sIGFuZCBNaWNyb3NvZnQgRXhjZWwgY29uZGl0aW9uYWwgZm9ybWF0dGluZyAoQ0YpIHJ1bGVzLiBFeHBlcmltZW50cyBzaG93IHRoYXQgQ29kZUZ1c2lvbiAoNzVNIHBhcmFtZXRlcnMpIHBlcmZvcm1zIG9uIHBhciB3aXRoIHN0YXRlLW9mLXRoZS1hcnQgYXV0by1yZWdyZXNzaXZlIHN5c3RlbXMgKDM1ME0tMTc1QiBwYXJhbWV0ZXJzKSBpbiB0b3AtMSBhY2N1cmFjeSBhbmQgb3V0cGVyZm9ybXMgdGhlbSBpbiB0b3AtMyBhbmQgdG9wLTUgYWNjdXJhY3kgZHVlIHRvIGl0cyBiZXR0ZXIgYmFsYW5jZSBpbiBkaXZlcnNpdHkgdmVyc3VzIHF1YWxpdHkuIiwsLFVucmVsZWFzZWQsIlVuaXRlZCBTdGF0ZXMgb2YgQW1lcmljYSxVbml0ZWQgU3RhdGVzIG9mIEFtZXJpY2EiLCwsLDQuMCwsMjAyNi0wNS0yNSAxMjoyMzozMiswMDowMCwsLCwsLCJJbmR1c3RyeSxJbmR1c3RyeSIsLCwsLFVucmVsZWFzZWQsLCw4LjU0MjIzNTY3MTA2MjY2NSwsLCwyMzgxLjM2MjE1ODA5NDc4LEhhcmR3YXJlLCwsLCxObwpEaVQtWEwvMiArIENBRFMsSW1hZ2UgZ2VuZXJhdGlvbixJbWFnZSBnZW5lcmF0aW9uLCJFVEggWnVyaWNoLERpc25leSBSZXNlYXJjaCIsIlNleWVkbW9ydGV6YSBTYWRhdCwgSmFrb2IgQnVobWFubiwgRGVyZWsgQnJhZGxleSwgT3RtYXIgSGlsbGlnZXMsIFJvbWFubiBNLiBXZWJlciIsMjAyMy0xMC0yNixDQURTOiBVbmxlYXNoaW5nIHRoZSBEaXZlcnNpdHkgb2YgRGlmZnVzaW9uIE1vZGVscyB0aHJvdWdoIENvbmRpdGlvbi1Bbm5lYWxlZCBTYW1wbGluZyxodHRwczovL2FyeGl2Lm9yZy9hYnMvMjMxMC4xNzM0N3YyLCxTT1RBIGltcHJvdmVtZW50LCIiIkZ1cnRoZXIsIHVzaW5nIGFuIGV4aXN0aW5nIHByZXRyYWluZWQgZGlmZnVzaW9uIG1vZGVsLCBDQURTIGFjaGlldmVzIGEgbmV3IHN0YXRlLW9mLXRoZS1hcnQgRklEIG9mIDEuNzAgYW5kIDIuMzEgZm9yIGNsYXNzLWNvbmRpdGlvbmFsIEltYWdlTmV0IGdlbmVyYXRpb24gYXQgMjU2w5cyNTYgYW5kIDUxMsOXNTEyIHJlc3BlY3RpdmVseSIiIiw2NzUwMDAwMDAuMCxvcmlnaW5hbCBwYXJhbWV0ZXIgY291bnQgZm9yIERpVC1YTC8yLCwsLCwsLCwsTGlrZWx5LCJXaGlsZSBjb25kaXRpb25hbCBkaWZmdXNpb24gbW9kZWxzIGFyZSBrbm93biB0byBoYXZlIGdvb2QgY292ZXJhZ2Ugb2YgdGhlIGRhdGEgZGlzdHJpYnV0aW9uLCB0aGV5IHN0aWxsIGZhY2UgbGltaXRhdGlvbnMgaW4gb3V0cHV0IGRpdmVyc2l0eSwgcGFydGljdWxhcmx5IHdoZW4gc2FtcGxlZCB3aXRoIGEgaGlnaCBjbGFzc2lmaWVyLWZyZWUgZ3VpZGFuY2Ugc2NhbGUgZm9yIG9wdGltYWwgaW1hZ2UgcXVhbGl0eSBvciB3aGVuIHRyYWluZWQgb24gc21hbGwgZGF0YXNldHMuIFdlIGF0dHJpYnV0ZSB0aGlzIHByb2JsZW0gdG8gdGhlIHJvbGUgb2YgdGhlIGNvbmRpdGlvbmluZyBzaWduYWwgaW4gaW5mZXJlbmNlIGFuZCBvZmZlciBhbiBpbXByb3ZlZCBzYW1wbGluZyBzdHJhdGVneSBmb3IgZGlmZnVzaW9uIG1vZGVscyB0aGF0IGNhbiBpbmNyZWFzZSBnZW5lcmF0aW9uIGRpdmVyc2l0eSwgZXNwZWNpYWxseSBhdCBoaWdoIGd1aWRhbmNlIHNjYWxlcywgd2l0aCBtaW5pbWFsIGxvc3Mgb2Ygc2FtcGxlIHF1YWxpdHkuIE91ciBzYW1wbGluZyBzdHJhdGVneSBhbm5lYWxzIHRoZSBjb25kaXRpb25pbmcgc2lnbmFsIGJ5IGFkZGluZyBzY2hlZHVsZWQsIG1vbm90b25pY2FsbHkgZGVjcmVhc2luZyBHYXVzc2lhbiBub2lzZSB0byB0aGUgY29uZGl0aW9uaW5nIHZlY3RvciBkdXJpbmcgaW5mZXJlbmNlIHRvIGJhbGFuY2UgZGl2ZXJzaXR5IGFuZCBjb25kaXRpb24gYWxpZ25tZW50LiBPdXIgQ29uZGl0aW9uLUFubmVhbGVkIERpZmZ1c2lvbiBTYW1wbGVyIChDQURTKSBjYW4gYmUgdXNlZCB3aXRoIGFueSBwcmV0cmFpbmVkIG1vZGVsIGFuZCBzYW1wbGluZyBhbGdvcml0aG0sIGFuZCB3ZSBzaG93IHRoYXQgaXQgYm9vc3RzIHRoZSBkaXZlcnNpdHkgb2YgZGlmZnVzaW9uIG1vZGVscyBpbiB2YXJpb3VzIGNvbmRpdGlvbmFsIGdlbmVyYXRpb24gdGFza3MuIEZ1cnRoZXIsIHVzaW5nIGFuIGV4aXN0aW5nIHByZXRyYWluZWQgZGlmZnVzaW9uIG1vZGVsLCBDQURTIGFjaGlldmVzIGEgbmV3IHN0YXRlLW9mLXRoZS1hcnQgRklEIG9mIDEuNzAgYW5kIDIuMzEgZm9yIGNsYXNzLWNvbmRpdGlvbmFsIEltYWdlTmV0IGdlbmVyYXRpb24gYXQgMjU2w5cyNTYgYW5kIDUxMsOXNTEyIHJlc3BlY3RpdmVseS4iLCwsVW5yZWxlYXNlZCwiU3dpdHplcmxhbmQsVW5pdGVkIFN0YXRlcyBvZiBBbWVyaWNhLFN3aXR6ZXJsYW5kIixEaVQtWEwvMiwsLCwsMjAyNS0xMS0yOCAxMTo1Mzo0NCswMDowMCwsLCwsLCJBY2FkZW1pYSxJbmR1c3RyeSIsLCwsLFVucmVsZWFzZWQsLCwsLCwsLCwsLCwsTm8KUU1vRTogY29tcHJlc3NlZCBTd2l0Y2hUcmFuc2Zvcm1lcixMYW5ndWFnZSxMYW5ndWFnZSBtb2RlbGluZywiSW5zdGl0dXRlIG9mIFNjaWVuY2UgYW5kIFRlY2hub2xvZ3kgQXVzdHJpYSAoSVNUQSksTmV1cmFsIE1hZ2ljIiwiRWxpYXMgRnJhbnRhciwgRGFuIEFsaXN0YXJoIiwyMDIzLTEwLTI1LFFNb0U6IFByYWN0aWNhbCBTdWItMS1CaXQgQ29tcHJlc3Npb24gb2YgVHJpbGxpb24tUGFyYW1ldGVyIE1vZGVscyxodHRwczovL2FyeGl2Lm9yZy9hYnMvMjMxMC4xNjc5NSw0Ny4wLCwsMTU3MTAwMDAwMDAwMC4wLCIiIkNvbmNyZXRlbHksIFFNb0UgY2FuIGNvbXByZXNzIHRoZSAxLjYgdHJpbGxpb24gcGFyYW1ldGVyIFN3aXRjaFRyYW5zZm9ybWVyLWMyMDQ4IG1vZGVsIHRvIGxlc3MgdGhhbiAxNjBHQiIiClNhbWUgcGFyYW1ldGVyIGNvdW50IGFzIGJhc2UgbW9kZWwuIFRoaXMgcGFwZXIgY29tcHJlc3NlcyB0aGUgbW9kZWw7IHRoZXJlIGlzIG5vIGxlYXJuaW5nIGZyb20gZGF0YS4iLCwsNTc2MDAwMDAwMDAwLCJJbiB0aGlzIHBhcGVyLCB0aGUgYXV0aG9ycyBjb21wcmVzcyB0aGUgU3dpdGNoVHJhbnNmb3JtZXItYzIwNDggbW9kZWwuIFRoZXJlIGlzIG5vIHRyYWluaW5nIGRhdGFzZXQgdXNlZC4iLCwsTlZJRElBIFJUWCBBNjAwMCwsQ29uZmlkZW50LCJNaXh0dXJlLW9mLUV4cGVydHMgKE1vRSkgYXJjaGl0ZWN0dXJlcyBvZmZlciBhIGdlbmVyYWwgc29sdXRpb24gdG8gdGhlIGhpZ2ggaW5mZXJlbmNlIGNvc3RzIG9mIGxhcmdlIGxhbmd1YWdlIG1vZGVscyAoTExNcykgdmlhIHNwYXJzZSByb3V0aW5nLCBicmluZ2luZyBmYXN0ZXIgYW5kIG1vcmUgYWNjdXJhdGUgbW9kZWxzLCBhdCB0aGUgY29zdCBvZiBtYXNzaXZlIHBhcmFtZXRlciBjb3VudHMuIEZvciBleGFtcGxlLCB0aGUgU3dpdGNoVHJhbnNmb3JtZXItYzIwNDggbW9kZWwgaGFzIDEuNiB0cmlsbGlvbiBwYXJhbWV0ZXJzLCByZXF1aXJpbmcgMy4yVEIgb2YgYWNjZWxlcmF0b3IgbWVtb3J5IHRvIHJ1biBlZmZpY2llbnRseSwgd2hpY2ggbWFrZXMgcHJhY3RpY2FsIGRlcGxveW1lbnQgY2hhbGxlbmdpbmcgYW5kIGV4cGVuc2l2ZS4gSW4gdGhpcyBwYXBlciwgd2UgcHJlc2VudCBhIHNvbHV0aW9uIHRvIHRoaXMgbWVtb3J5IHByb2JsZW0sIGluIGZvcm0gb2YgYSBuZXcgY29tcHJlc3Npb24gYW5kIGV4ZWN1dGlvbiBmcmFtZXdvcmsgY2FsbGVkIFFNb0UuIFNwZWNpZmljYWxseSwgUU1vRSBjb25zaXN0cyBvZiBhIHNjYWxhYmxlIGFsZ29yaXRobSB3aGljaCBhY2N1cmF0ZWx5IGNvbXByZXNzZXMgdHJpbGxpb24tcGFyYW1ldGVyIE1vRXMgdG8gbGVzcyB0aGFuIDEgYml0IHBlciBwYXJhbWV0ZXIsIGluIGEgY3VzdG9tIGZvcm1hdCBjby1kZXNpZ25lZCB3aXRoIGJlc3Bva2UgR1BVIGRlY29kaW5nIGtlcm5lbHMgdG8gZmFjaWxpdGF0ZSBlZmZpY2llbnQgZW5kLXRvLWVuZCBjb21wcmVzc2VkIGluZmVyZW5jZSwgd2l0aCBtaW5vciBydW50aW1lIG92ZXJoZWFkcyByZWxhdGl2ZSB0byB1bmNvbXByZXNzZWQgZXhlY3V0aW9uLiBDb25jcmV0ZWx5LCBRTW9FIGNhbiBjb21wcmVzcyB0aGUgMS42IHRyaWxsaW9uIHBhcmFtZXRlciBTd2l0Y2hUcmFuc2Zvcm1lci1jMjA0OCBtb2RlbCB0byBsZXNzIHRoYW4gMTYwR0IgKDIweCBjb21wcmVzc2lvbiwgMC44IGJpdHMgcGVyIHBhcmFtZXRlcikgYXQgb25seSBtaW5vciBhY2N1cmFjeSBsb3NzLCBpbiBsZXNzIHRoYW4gYSBkYXkgb24gYSBzaW5nbGUgR1BVLiBUaGlzIGVuYWJsZXMsIGZvciB0aGUgZmlyc3QgdGltZSwgdGhlIGV4ZWN1dGlvbiBvZiBhIHRyaWxsaW9uLXBhcmFtZXRlciBtb2RlbCBvbiBhZmZvcmRhYmxlIGNvbW1vZGl0eSBoYXJkd2FyZSwgbGlrZSBhIHNpbmdsZSBzZXJ2ZXIgd2l0aCA0eCBOVklESUEgQTYwMDAgb3IgOHggTlZJRElBIDMwOTAgR1BVcywgYXQgbGVzcyB0aGFuIDUlIHJ1bnRpbWUgb3ZlcmhlYWQgcmVsYXRpdmUgdG8gaWRlYWwgdW5jb21wcmVzc2VkIGluZmVyZW5jZS4gVGhlIHNvdXJjZSBjb2RlIGFuZCBjb21wcmVzc2VkIG1vZGVscyBhcmUgYXZhaWxhYmxlIGF0IGdpdGh1Yi5jb20vSVNULURBU0xhYi9xbW9lLiIsLCxPcGVuIHdlaWdodHMgKHVucmVzdHJpY3RlZCksIkF1c3RyaWEsVW5pdGVkIFN0YXRlcyBvZiBBbWVyaWNhIixTd2l0Y2gsMS4wMDMzNjMyZSsxOCwiKDEpICogKDM4LjcxICogMTAgKiogMTIpICogKDAuMykgKiAoMjQgKiAzNjAwKSA9IDEwMDMzNjMyMDAwMDAwMDAwMDAKKG51bSBncHUpICogKHBlYWsgZmxvcCkgKiAoYXNzdW1lZCB1dGlsaXphdGlvbiByYXRlKSAqICh0aW1lIGluIHNlY29uZHMpCmZyb20gdGhlIHBhcGVyOiAiIlRoaXMgYWxsb3dzIHVzIHRvIGFwcGx5IGRhdGEtZGVwZW5kZW50IGNvbXByZXNzaW9uIHRvIG1hc3NpdmUgTW9Fcywgd2hpbGUgcHJlc2VydmluZyB0aGUga2V5IGZlYXR1cmUgb2YgcG9zdC10cmFpbmluZwpjb21wcmVzc2lvbiB0ZWNobmlxdWVzOiB0aGUgYWJpbGl0eSB0byBwZXJmb3JtIGVmZmVjdGl2ZQpjb21wcmVzc2lvbiB1c2luZyBvbmx5IG1vZGVzdCBjb21wdXRhdGlvbmFsIHJlc291cmNlcywKZS5nLiwgYSBzaW5nbGUgTlZJRElBIEE2MDAwIEdQVSBhbmQgbGVzcyB0aGFuIG9uZSBkYXkgb2YKY29tcHV0ZS4iIgpBNjAwMCBoYXZlIDM4LjcxIFRGTE9QcyBmcm9tIGh0dHBzOi8vd3d3LnRlY2hwb3dlcnVwLmNvbS9ncHUtc3BlY3MvcnR4LWE2MDAwLmMzNjg2IiwsLDIwMjYtMDUtMjUgMTI6MjM6MzErMDA6MDAsLCwsLCwiQWNhZGVtaWEsSW5kdXN0cnkiLCwsLCxPcGVuIHNvdXJjZSwiYXBhY2hlIDIuMApnaXRodWIuY29tL0lTVC1EQVNMYWIvcW1vZSIsLCwsLCwsLCwsLCxZZXMKWGluZ2hhbiBGb3VuZGF0aW9uIE1vZGVsLCJNdWx0aW1vZGFsLFZpZGVvLExhbmd1YWdlLFZpc2lvbiIsIlZpZGVvIGRlc2NyaXB0aW9uLFZpc3VhbCBxdWVzdGlvbiBhbnN3ZXJpbmcsTGFuZ3VhZ2UgbW9kZWxpbmcvZ2VuZXJhdGlvbiIsRGFodWEgVGVjaG5vbG9neSwsMjAyMy0xMC0yNSxEYWh1YSBBbm5vdW5jZXMgVGhpbmsjIDIuMCBTdHJhdGVneSB0byBBY2NlbGVyYXRlIElubm92YXRpb24gZm9yIGEgRGlnaXRhbCBJbnRlbGxpZ2VudCBGdXR1cmUsaHR0cHM6Ly93d3cucHJuZXdzd2lyZS5jb20vbmV3cy1yZWxlYXNlcy9kYWh1YS1hbm5vdW5jZXMtdGhpbmstMi0wLXN0cmF0ZWd5LXRvLWFjY2VsZXJhdGUtaW5ub3ZhdGlvbi1mb3ItYS1kaWdpdGFsLWludGVsbGlnZW50LWZ1dHVyZS0zMDE5NjcxMjIuaHRtbCwsLCwsLCwsLCwsLCwsVW5rbm93biwiQXQgdGhlIHN1bW1pdCwgRGFodWEncyAiIlhpbmdoYW4iIiBGb3VuZGF0aW9uIE1vZGVsIHdhcyBsYXVuY2hlZC4gV2l0aCB2aWRlbyBhcyB0aGUgY29yZSwgdGhpcyBtdWx0aW1vZGFsIGZ1c2lvbiBpbmR1c3RyeSBmb3VuZGF0aW9uIG1vZGVsIGNhdGFwdWx0cyB0aGUgYWNjdXJhY3kgYW5kIGdlbmVyYWxpemF0aW9uIG9mIEFJIGFsZ29yaXRobXMsIHdpdGggYnJlYWt0aHJvdWdocyBpbiB2aXN1YWwgY29nbml0aW9uIGNhcGFiaWxpdGllcywgaW5kZXBlbmRlbnQgYW5hbHlzaXMgb2YgdmFyaW91cyBzY2VuYXJpb3MsIGFuZCBlZmZpY2llbnQgZnVsZmlsbG1lbnQgb2YgbWFzc2l2ZSBmcmFnbWVudGVkIG5lZWRzLCBlc3BlY2lhbGx5IHVyYmFuIGdvdmVybmFuY2UgYW5kIHBvd2VyIGluZHVzdHJ5IGFwcGxpY2F0aW9ucy4iLCwsLENoaW5hLCwsLCwsMjAyNS0xMS0yOCAxMTo1Mzo0NCswMDowMCwsLCwsLEluZHVzdHJ5LCwsLCwsLFRydWUsLCwsLCwsLCwsLApaZXBoeXIgN0IsTGFuZ3VhZ2UsIkxhbmd1YWdlIG1vZGVsaW5nL2dlbmVyYXRpb24sUXVlc3Rpb24gYW5zd2VyaW5nIixIdWdnaW5nIEZhY2UsIkxld2lzIFR1bnN0YWxsLCBFZHdhcmQgQmVlY2hpbmcsIE5hdGhhbiBMYW1iZXJ0LCBOYXpuZWVuIFJhamFuaSwgS2FzaGlmIFJhc3VsLCBZb3VuZXMgQmVsa2FkYSwgU2hlbmd5aSBIdWFuZywgTGVhbmRybyB2b24gV2VycmEsIENsw6ltZW50aW5lIEZvdXJyaWVyLCBOYXRoYW4gSGFiaWIsIE5hdGhhbiBTYXJyYXppbiwgT21hciBTYW5zZXZpZXJvLCBBbGV4YW5kZXIgTS4gUnVzaCwgVGhvbWFzIFdvbGYiLDIwMjMtMTAtMjUsWmVwaHlyOiBEaXJlY3QgRGlzdGlsbGF0aW9uIG9mIExNIEFsaWdubWVudCxodHRwczovL2FyeGl2Lm9yZy9hYnMvMjMxMC4xNjk0NCwsLCw3MDAwMDAwMDAwLjAsN0IsLCwsLDQuMCwiIiJBbGwgZXhwZXJpbWVudHMgd2VyZSBydW4gb24gMTYgQTEwMHMgdXNpbmcgYmZsb2F0MTYgcHJlY2lzaW9uCmFuZCB0eXBpY2FsbHkgdG9vayAyLTQgaG91cnMgdG8gY29tcGxldGUuIiIiLE5WSURJQSBBMTAwLCxDb25maWRlbnQsIldlIGFpbSB0byBwcm9kdWNlIGEgc21hbGxlciBsYW5ndWFnZSBtb2RlbCB0aGF0IGlzIGFsaWduZWQgdG8gdXNlciBpbnRlbnQuIFByZXZpb3VzIHJlc2VhcmNoIGhhcyBzaG93biB0aGF0IGFwcGx5aW5nIGRpc3RpbGxlZCBzdXBlcnZpc2VkIGZpbmUtdHVuaW5nIChkU0ZUKSBvbiBsYXJnZXIgbW9kZWxzIHNpZ25pZmljYW50bHkgaW1wcm92ZXMgdGFzayBhY2N1cmFjeTsgaG93ZXZlciwgdGhlc2UgbW9kZWxzIGFyZSB1bmFsaWduZWQsIGkuZS4gdGhleSBkbyBub3QgcmVzcG9uZCB3ZWxsIHRvIG5hdHVyYWwgcHJvbXB0cy4gVG8gZGlzdGlsbCB0aGlzIHByb3BlcnR5LCB3ZSBleHBlcmltZW50IHdpdGggdGhlIHVzZSBvZiBwcmVmZXJlbmNlIGRhdGEgZnJvbSBBSSBGZWVkYmFjayAoQUlGKS4gU3RhcnRpbmcgZnJvbSBhIGRhdGFzZXQgb2Ygb3V0cHV0cyByYW5rZWQgYnkgYSB0ZWFjaGVyIG1vZGVsLCB3ZSBhcHBseSBkaXN0aWxsZWQgZGlyZWN0IHByZWZlcmVuY2Ugb3B0aW1pemF0aW9uIChkRFBPKSB0byBsZWFybiBhIGNoYXQgbW9kZWwgd2l0aCBzaWduaWZpY2FudGx5IGltcHJvdmVkIGludGVudCBhbGlnbm1lbnQuIFRoZSBhcHByb2FjaCByZXF1aXJlcyBvbmx5IGEgZmV3IGhvdXJzIG9mIHRyYWluaW5nIHdpdGhvdXQgYW55IGFkZGl0aW9uYWwgc2FtcGxpbmcgZHVyaW5nIGZpbmUtdHVuaW5nLiBUaGUgZmluYWwgcmVzdWx0LCBaZXBoeXItN0IsIHNldHMgdGhlIHN0YXRlLW9mLXRoZS1hcnQgb24gY2hhdCBiZW5jaG1hcmtzIGZvciA3QiBwYXJhbWV0ZXIgbW9kZWxzLCBhbmQgcmVxdWlyZXMgbm8gaHVtYW4gYW5ub3RhdGlvbi4gSW4gcGFydGljdWxhciwgcmVzdWx0cyBvbiBNVC1CZW5jaCBzaG93IHRoYXQgWmVwaHlyLTdCIHN1cnBhc3NlcyBMbGFtYTItQ2hhdC03MEIsIHRoZSBiZXN0IG9wZW4tYWNjZXNzIFJMSEYtYmFzZWQgbW9kZWwuIENvZGUsIG1vZGVscywgZGF0YSwgYW5kIHR1dG9yaWFscyBmb3IgdGhlIHN5c3RlbSBhcmUgYXZhaWxhYmxlIGF0IHRoaXMgaHR0cHMgVVJMLiIsMy4wLCxPcGVuIHdlaWdodHMgKHVucmVzdHJpY3RlZCksVW5pdGVkIFN0YXRlcyBvZiBBbWVyaWNhLE1pc3RyYWwgN0IsMi4xNTY1NDRlKzE5LDMxMjAwMDAwMDAwMDAwMCoxNio0KjM2MDAqMC4zID0gMi4xNTY1NDRlKzE5LDE2LjAsLDIwMjUtMTEtMjggMTE6NTM6NDQrMDA6MDAsLCwsLCxJbmR1c3RyeSwsLCwsT3BlbiBzb3VyY2UsIkFwYWNoZSAyLjAKCmh0dHBzOi8vZ2l0aHViLmNvbS9odWdnaW5nZmFjZS9hbGlnbm1lbnQtaGFuZGJvb2sKCmh0dHBzOi8vaHVnZ2luZ2ZhY2UuY28vSHVnZ2luZ0ZhY2VINC96ZXBoeXItN2ItYmV0YSIsLCwsQkYxNiwsMTI3MDAuODgxMDEzOTkxMDAyLEhhcmR3YXJlLCwsLCxZZXMKU3BhcmsgMy4wLExhbmd1YWdlLCJDb2RlIGdlbmVyYXRpb24sTGFuZ3VhZ2UgZ2VuZXJhdGlvbixMYW5ndWFnZSBtb2RlbGluZy9nZW5lcmF0aW9uLFF1ZXN0aW9uIGFuc3dlcmluZyIsaUZseXRlaywsMjAyMy0xMC0yNCwsaHR0cHM6Ly93d3cuZ2l6bW9jaGluYS5jb20vMjAyMy8xMC8yNi9pZmx5dGVrLXNwYXJrLTMtMC12cy1vcGVuYWktZ3B0LywsLCIiIk9uZSBzdWNoIGNsYWltIGNvbWVzIGZyb20gQ2hpbmVzZSBjb21wYW55IGlGbHl0ZWssIHdoaWNoIGFzc2VydHMgdGhhdCBpdHMgbGF0ZXN0IGxhcmdlIGxhbmd1YWdlIG1vZGVsLCBTcGFyayAzLjAsIHN1cnBhc3NlcyBPcGVuQUnigJlzIEdQVC0zLjUgaW4gQ2hpbmVzZSBsYW5ndWFnZSB0YXNrcyB3aGlsZSBkZW1vbnN0cmF0aW5nIGNvbXBhcmFibGUgcGVyZm9ybWFuY2UgaW4gRW5nbGlzaCBjb250ZXh0cyIiIiwsLCwiIiJUaGUgY29tcGFueSBzYWlkIHRoYXQgU3BhcmsgMy4wIGhhcyBiZWVuIHRyYWluZWQgb24gYSBkYXRhc2V0IG9mIDEuMiB0cmlsbGlvbiB3b3JkcyBhbmQgY29kZSwgYW5kIHRoYXQgaXQgY2FuIHBlcmZvcm0gYSB2YXJpZXR5IG9mIHRhc2tzLCBpbmNsdWRpbmcgdGV4dCBnZW5lcmF0aW9uLCBsYW5ndWFnZSB1bmRlcnN0YW5kaW5nLCBrbm93bGVkZ2UgYW5zd2VyaW5nLCBsb2dpY2FsIHJlYXNvbmluZywgbWF0aGVtYXRpY2FsIGNvbXB1dGF0aW9uLCBjb2RlIGdlbmVyYXRpb24sIGFuZCBtdWx0aW1vZGFsIGludGVyYWN0aW9uLiIiIGh0dHBzOi8vd3d3Lmdpem1vY2hpbmEuY29tLzIwMjMvMTAvMjYvaWZseXRlay1zcGFyay0zLTAtdnMtb3BlbmFpLWdwdC8iLDE0MDAwMDAwMDAwMDAsIiIiU3BhcmsgMy4wIGhhcyBiZWVuIHRyYWluZWQgb24gYSBkYXRhc2V0IG9mIDEuMiB0cmlsbGlvbiB3b3JkcyBhbmQgY29kZSIiIiwsLCwsTGlrZWx5LCwsLCxDaGluYSwsLCwsLDIwMjUtMTEtMjggMTE6NTM6NDQrMDA6MDAsLCwsLCxJbmR1c3RyeSwsLCwsLCxUcnVlLCwsLCwsLCwsLCwKU3RvY2ttYXJrLTEzQixMYW5ndWFnZSxMYW5ndWFnZSBtb2RlbGluZy9nZW5lcmF0aW9uLFN0b2NrbWFyaywsMjAyMy0xMC0yMywgc3RvY2ttYXJrL3N0b2NrbWFyay0xM2IsaHR0cHM6Ly9odWdnaW5nZmFjZS5jby9zdG9ja21hcmsvc3RvY2ttYXJrLTEzYiwsLCwxMzIwMDAwMDAwMC4wLDEzLjJCIGZyb20gaHR0cHM6Ly9odWdnaW5nZmFjZS5jby9zdG9ja21hcmsvc3RvY2ttYXJrLTEzYiwxLjcxNmUrMjIsIjZORCA9IDYqMTNCKjIyMEIgPSAxNzE2MDAwMDAwMDAwMDAwMDAwMDAwMAoiIlN0b2NrbWFyay0xM2IgaXMgYSAxMyBiaWxsaW9uIHBhcmFtZXRlciBMTE0gcHJldHJhaW5lZCBmcm9tIHNjcmF0Y2ggYmFzZWQgb24gSmFwYW5lc2UgY29ycHVzIG9mIGFib3V0IDIyMEIgdG9rZW5zLiBUaGlzIG1vZGVsIGlzIGRldmVsb3BlZCBieSBTdG9ja21hcmsgSW5jLiIiCiIsMjIwMDAwMDAwMDAwLDIyMEIgdG9rZW5zLCwsLFNlbGYtc3VwZXJ2aXNlZCBsZWFybmluZyxMaWtlbHksLCwsT3BlbiB3ZWlnaHRzICh1bnJlc3RyaWN0ZWQpLEphcGFuLCwsLCwsMjAyNS0xMS0yOCAxMTo1Mzo0NCswMDowMCwsLCwsLEluZHVzdHJ5LCwsLCxVbnJlbGVhc2VkLE1JVCBsaWNlbnNlLCwsLCwsLE9wZXJhdGlvbiBjb3VudGluZywsLCwsWWVzCkNhdXNhbExNIDE0QixMYW5ndWFnZSwiTGFuZ3VhZ2UgbW9kZWxpbmcvZ2VuZXJhdGlvbixRdWVzdGlvbiBhbnN3ZXJpbmciLENhdXNhbExNLCwyMDIzLTEwLTIyLCJUTDtEUjogUGVyaGFwcyBiZXR0ZXIgdGhhbiBhbGwgZXhpc3RpbmcgbW9kZWxzIDwgNzBCLCBpbiBtb3N0IHF1YW50aXRhdGl2ZSBldmFsdWF0aW9ucy4uLiIsaHR0cHM6Ly9odWdnaW5nZmFjZS5jby9DYXVzYWxMTS8xNEIsLCwiRFBPIHZlci4gUmFuayAjMSB+MTNCIC0gU09UQSBtb2RlbCBvZiBpdHMgc2l6ZSBvbiDwn6SXIE9wZW4gTExNIExlYWRlcmJvYXJkCgpNTUxVOiBBVkVSQUdFIEFDQzo2Ny4zNiAoT3V0cGVyZm9ybXMgQUxMIG1vZGVscyB1bmRlciA3MEIsIHZlcnkgY2xvc2UgdG8gdGhvc2UgYmVzdCA3MEIgZmluZS10dW5lcykiLDE0NzAwMDAwMDAwLjAsLCwsLCIiIldlIG1hbnVhbGx5IGN1cmF0ZWQgYSBTRlQgZGF0YXNldCBvZiAxLjNCIHRva2VucyBmb3IgdHJhaW5pbmcsIHV0aWxpemluZyBvcGVuIHNvdXJjZSBkYXRhc2V0cyBmcm9tIEh1Z2dpbmcgRmFjZSIiIiwsLCwsQ29uZmlkZW50LCJUaGlzIG1vZGVsIHdhcyB0cmFpbmVkIGJhc2VkIG9uIHRoZSBtb2RlbCB3ZWlnaHRzIG9mIFF3ZW4gKGFuZCBMTGFNQTIgd2FzIHVzZWQsIHllcywgZm9yIGNhbGN1bGF0aW5nIHNvbWUgaW5pdGlhbCB3ZWlnaHRzKSwgeW91IG1heSBhbHNvIG5lZWQgdG8gY29tcGx5IHdpdGggdGhlIGNvbW1lcmNpYWwgdXNlIHJlc3RyaWN0aW9ucyBvZiB0aGVzZSB0d28gbW9kZWxzIGRlcGVuZGluZyBvbiB0aGUgc2l0dWF0aW9uLiBUaGUgdHJhaW5pbmcgcHJvY2VzcyB1dGlsaXplZCBhIG1vZGVsIGFyY2hpdGVjdHVyZSB0aGF0IHdhcyBpZGVudGljYWwgdG8gTExhTUEyLCB1c2luZyB0aGUgc2FtZSBhdHRlbnRpb24gY2FsY3VsYXRpb24gbWV0aG9kIGFzIHRoZSBvcmlnaW5hbCBNSEEgTExhTUEyIG1vZGVscywgYW5kIG5vIGFkZGl0aW9uYWwgc2NhbGluZyBhcHBsaWVkIHRvIHRoZSBSb3RhcnkgUG9zaXRpb25hbCBFbmNvZGluZyAoUm9QRSkuCgpXZSBtYW51YWxseSBjdXJhdGVkIGEgU0ZUIGRhdGFzZXQgb2YgMS4zQiB0b2tlbnMgZm9yIHRyYWluaW5nLCB1dGlsaXppbmcgb3BlbiBzb3VyY2UgZGF0YXNldHMgZnJvbSBIdWdnaW5nIEZhY2UuIEZvciBtb3N0IG9mIHRoZXNlIHNlbnRlbmNlcywgd2UgcGVyZm9ybWVkIG1hbnVhbCBvciBzeW50aGV0aWMgcmV3cml0ZXMgYW5kIGdlbmVyYXRlZCBhbHRlcm5hdGUgbGFuZ3VhZ2UgdmVyc2lvbnMgdXNpbmcgbGFyZ2VyIGxhbmd1YWdlIG1vZGVscy4gQWRkaXRpb25hbGx5LCB3ZSBjb25kdWN0ZWQgYXVnbWVudGVkIHRleHQgdHJhaW5pbmcgdXNpbmcgY2FyZWZ1bGx5IHNlbGVjdGVkIGVudHJpZXMgZnJvbSBXaWtpcGVkaWEsIGFzIHdlbGwgYXMgZmVhdHVyZWQgZW50cmllcyBmcm9tIEZhbmRvbSBhbmQgZmlsdGVyZWQgZW50cmllcyBmcm9tIE1vZWdpcmxwZWRpYS4gSW4gb3JkZXIgdG8gc3RyaWtlIGEgYmFsYW5jZSBiZXR3ZWVuIGVmZmljaWVuY3kgYW5kIHF1YWxpdHksIDEwMCUgb2YgdGhlIGRhdGEgdXNlZCBmb3IgdHJhaW5pbmcgd2FzIHN5bnRoZXRpYyBkYXRhLCBubyBkaXJlY3QgdXNlIG9mIHRleHQgZnJvbSB0aGUgaW50ZXJuZXQgb3Igb3JpZ2luYWwgdGV4dHMgZnJvbSBwdWJsaWNseSBhdmFpbGFibGUgZGF0YXNldHMgd2FzIGVtcGxveWVkIGZvciBmaW5lLXR1bmluZy4iLCwsT3BlbiB3ZWlnaHRzIChyZXN0cmljdGVkIHVzZSksQ2hpbmEsUXdlbi0xNEIsMS4xNDY2ZSsyMCw2IEZMT1AvcGFyYW1ldGVyL3Rva2VuICogMTQ3MDAwMDAwMDAgcGFyYW1ldGVycyAqIDEzMDAwMDAwMDAgdG9rZW5zID0gMTE0NjYwMDAwMDAwMDAwMDAwMDAwIEZMT1AsLCwyMDI1LTExLTI4IDExOjUzOjQ0KzAwOjAwLCwsLCwsLCwsLCxVbnJlbGVhc2VkLCJ3dGZwbApodHRwczovL2h1Z2dpbmdmYWNlLmNvL0NhdXNhbExNLzE0QgoKIiJUaGlzIG1vZGVsIHdhcyB0cmFpbmVkIGJhc2VkIG9uIHRoZSBtb2RlbCB3ZWlnaHRzIG9mIFF3ZW4gKGFuZCBMTGFNQTIgd2FzIHVzZWQsIHllcywgZm9yIGNhbGN1bGF0aW5nIHNvbWUgaW5pdGlhbCB3ZWlnaHRzKSwgeW91IG1heSBhbHNvIG5lZWQgdG8gY29tcGx5IHdpdGggdGhlIGNvbW1lcmNpYWwgdXNlIHJlc3RyaWN0aW9ucyBvZiB0aGVzZSB0d28gbW9kZWxzIGRlcGVuZGluZyBvbiB0aGUgc2l0dWF0aW9uLiAiIiIsLCwsLCwsT3BlcmF0aW9uIGNvdW50aW5nLENhdXNhbExNLCwsLFllcwpTSUxDLVMqICg4Nk0pLFZpc2lvbiwiSW1hZ2UgY2xhc3NpZmljYXRpb24sSW1hZ2Ugc2VnbWVudGF0aW9uIiwiRVRIIFp1cmljaCxEZWVwTWluZCxHb29nbGUsVGVjaG5pY2FsIFVuaXZlcnNpdHkgb2YgTXVuaWNoIiwiTXVoYW1tYWQgRmVyamFkIE5hZWVtLCBZb25ncWluIFhpYW4sIFhpYW9odWEgWmhhaSwgTHVrYXMgSG95ZXIsIEx1YyBWYW4gR29vbCwgRmVkZXJpY28gVG9tYmFyaSIsMjAyMy0xMC0yMCxTSUxDOiBJbXByb3ZpbmcgVmlzaW9uIExhbmd1YWdlIFByZXRyYWluaW5nIHdpdGggU2VsZi1EaXN0aWxsYXRpb24saHR0cHM6Ly9hcnhpdi5vcmcvYWJzLzIzMTAuMTMzNTUsLCwsODYwMDAwMDAuMCwiIiJTSUxDIG1vZGVscyBzZXQgYSBuZXcgc3RhdGUtb2YtdGhlLWFydCBmb3IgdGhlc2UgdGFza3MgYXQgVmlUL0IxNiBtb2RlbCBzaXplIiIgKGh0dHBzOi8vYXJ4aXYub3JnL3BkZi8yMzEwLjEzMzU1LCBwYWdlIDUpLiBWSVQvQjE2LTIyNCBoYXMgODYuNk0gcGFyYW1ldGVycywgYW5kIFZJVC9CMTYtMzg0IGhhcyA4Ni45TSBwYXJhbWV0ZXJzIChodHRwczovL2h1Z2dpbmdmYWNlLmNvL2dvb2dsZS92aXQtYmFzZS1wYXRjaDE2LTIyNCwgaHR0cHM6Ly9odWdnaW5nZmFjZS5jby9nb29nbGUvdml0LWJhc2UtcGF0Y2gxNi0zODQpLCBzbyBJIHdpbGwgYXNzdW1lIFNJTEMtUyBoYXMgODZNIHBhcmFtZXRlcnMuIiwxLjAwNGUrMjIsIiIiU0lMQyogYXQgVmlUIEIvMTYgY2FuIGJlIHRyYWluZWQgb24gMjU2IFRQVXY0IGNoaXBzIG1lYW53aGlsZSB0aGUgQi84IGFuZCBMLzE2IG1vZGVscyByZXF1aXJlIDUxMiBjaGlwcy4gVGhlIHRyYWluaW5nIHRha2VzIGFyb3VuZCA1IGRheXMiIiAoaHR0cHM6Ly93d3cuZWN2YS5uZXQvcGFwZXJzL2VjY3ZfMjAyNC9wYXBlcnNfRUNDVi9wYXBlcnMvMDMwOTMtc3VwcC5wZGYsIHBhZ2UgNykuIEFzc3VtaW5nIGEgMzMlIHV0aWxpemF0aW9uIHJhdGUsClRyYWluaW5nIGNvbXB1dGUKPSB1dGlsaXphdGlvbiByYXRlICogIyBvZiBjaGlwcyB1c2VkICogcGVhayBGTE9QUyAvIGNoaXAgKiB0cmFpbmluZyB0aW1lCj0gMC4zMyAqIDI1NiBUUFV2NCBjaGlwICogMi43NWUxNCBGTE9QUyAvIFRQVXY0IGNoaXAgKiA1IGRheXMgKiAyNCBoIC8gZGF5ICogMzYwMCBzIC8gaAp+PSAxLjAwNGUyMiBGTE9QUyIsLCJTSUxDLVMqIHNhdyAyMEIgZXhhbXBsZXMgb2YgaW1hZ2UtdGV4dCBwYWlycyBkdXJpbmcgdHJhaW5pbmcgKGh0dHBzOi8vd3d3LmVjdmEubmV0L3BhcGVycy9lY2N2XzIwMjQvcGFwZXJzX0VDQ1YvcGFwZXJzLzAzMDkzLXN1cHAucGRmLCBwYWdlIDQpLiIsMTIwLjAsIiIiU0lMQyogYXQgVmlUIEIvMTYgY2FuIGJlIHRyYWluZWQgb24gMjU2IFRQVXY0IGNoaXBzIG1lYW53aGlsZSB0aGUgQi84IGFuZCBMLzE2IG1vZGVscyByZXF1aXJlIDUxMiBjaGlwcy4gVGhlIHRyYWluaW5nIHRha2VzIGFyb3VuZCA1IGRheXMiIiAoaHR0cHM6Ly93d3cuZWN2YS5uZXQvcGFwZXJzL2VjY3ZfMjAyNC9wYXBlcnNfRUNDVi9wYXBlcnMvMDMwOTMtc3VwcC5wZGYsIHBhZ2UgNykuIixHb29nbGUgVFBVIHY0LCxDb25maWRlbnQsIkltYWdlLVRleHQgcHJldHJhaW5pbmcgb24gd2ViLXNjYWxlIGltYWdlIGNhcHRpb24gZGF0YXNldHMgaGFzIGJlY29tZSB0aGUgZGVmYXVsdCByZWNpcGUgZm9yIG9wZW4gdm9jYWJ1bGFyeSBjbGFzc2lmaWNhdGlvbiBhbmQgcmV0cmlldmFsIG1vZGVscyB0aGFua3MgdG8gdGhlIHN1Y2Nlc3Mgb2YgQ0xJUCBhbmQgaXRzIHZhcmlhbnRzLiBTZXZlcmFsIHdvcmtzIGhhdmUgYWxzbyB1c2VkIENMSVAgZmVhdHVyZXMgZm9yIGRlbnNlIHByZWRpY3Rpb24gdGFza3MgYW5kIGhhdmUgc2hvd24gdGhlIGVtZXJnZW5jZSBvZiBvcGVuLXNldCBhYmlsaXRpZXMu</x:v>
      </x:c>
    </x:row>
    <x:row r="158" ht="18" customHeight="1">
      <x:c r="A158" s="17" t="n">
        <x:v>153</x:v>
      </x:c>
      <x:c r="B158" s="17" t="n">
        <x:v>310</x:v>
      </x:c>
      <x:c r="C158" s="160" t="str">
        <x:v>IEhvd2V2ZXIsIHRoZSBjb250cmFzdGl2ZSBvYmplY3RpdmUgdXNlZCBieSB0aGVzZSBtb2RlbHMgb25seSBmb2N1c2VzIG9uIGltYWdlLXRleHQgYWxpZ25tZW50IGFuZCBkb2VzIG5vdCBpbmNlbnRpdmlzZSBpbWFnZSBmZWF0dXJlIGxlYXJuaW5nIGZvciBkZW5zZSBwcmVkaWN0aW9uIHRhc2tzLiBJbiB0aGlzIHdvcmssIHdlIGludHJvZHVjZSBTSUxDLCBhIG5vdmVsIGZyYW1ld29yayBmb3IgdmlzaW9uIGxhbmd1YWdlIHByZXRyYWluaW5nLiBTSUxDIGltcHJvdmVzIGltYWdlLXRleHQgY29udHJhc3RpdmUgbGVhcm5pbmcgd2l0aCB0aGUgc2ltcGxlIGFkZGl0aW9uIG9mIGxvY2FsLXRvLWdsb2JhbCBjb3JyZXNwb25kZW5jZSBsZWFybmluZyBieSBzZWxmLWRpc3RpbGxhdGlvbi4gV2Ugc2hvdyB0aGF0IGRpc3RpbGxpbmcgbG9jYWwgaW1hZ2UgZmVhdHVyZXMgZnJvbSBhbiBleHBvbmVudGlhbCBtb3ZpbmcgYXZlcmFnZSAoRU1BKSB0ZWFjaGVyIG1vZGVsIHNpZ25pZmljYW50bHkgaW1wcm92ZXMgbW9kZWwgcGVyZm9ybWFuY2Ugb24gZGVuc2UgcHJlZGljdGlvbnMgdGFza3MgbGlrZSBkZXRlY3Rpb24gYW5kIHNlZ21lbnRhdGlvbiwgd2hpbGUgYWxzbyBwcm92aWRpbmcgaW1wcm92ZW1lbnRzIG9uIGltYWdlLWxldmVsIHRhc2tzIHN1Y2ggYXMgY2xhc3NpZmljYXRpb24gYW5kIHJldHJpZXZhbC4gU0lMQyBtb2RlbHMgc2V0cyBhIG5ldyBzdGF0ZSBvZiB0aGUgYXJ0IGZvciB6ZXJvLXNob3QgY2xhc3NpZmljYXRpb24sIGZldyBzaG90IGNsYXNzaWZpY2F0aW9uLCBpbWFnZSBhbmQgdGV4dCByZXRyaWV2YWwsIHplcm8tc2hvdCBzZWdtZW50YXRpb24sIGFuZCBvcGVuIHZvY2FidWxhcnkgc2VnbWVudGF0aW9uLiBXZSBmdXJ0aGVyIHNob3cgdGhhdCBTSUxDIGZlYXR1cmVzIGdyZWF0bHkgYmVuZWZpdCBvcGVuIHZvY2FidWxhcnkgZGV0ZWN0aW9uLCBjYXB0aW9uaW5nIGFuZCB2aXN1YWwgcXVlc3Rpb24gYW5zd2VyaW5nLiIsLCxVbnJlbGVhc2VkLCJTd2l0emVybGFuZCxVbml0ZWQgS2luZ2RvbSBvZiBHcmVhdCBCcml0YWluIGFuZCBOb3J0aGVybiBJcmVsYW5kLFVuaXRlZCBTdGF0ZXMgb2YgQW1lcmljYSxHZXJtYW55IiwsLCwyNTYuMCwsMjAyNi0wMi0xMSAxOToyNjoyNyswMDowMCwsLCwxNjAwMC4wLCIiIldlIHRyYWluZWQgd2l0aCBhIGJhdGNoIHNpemUgb2YgMTZrIG9uIEdvb2dsZSBUUFVzIiIgKGh0dHBzOi8vYXJ4aXYub3JnL3BkZi8yMzEwLjEzMzU1LCBwYWdlIDUpLiIsIkFjYWRlbWlhLEluZHVzdHJ5LEluZHVzdHJ5LEFjYWRlbWlhIiwsLCwsVW5yZWxlYXNlZCwsLCwsLCwxNzI3NTEuMjE2MDI0MjYxNjQsLCwsLCxObwpTSUxDLVMsVmlzaW9uLCJJbWFnZSBjbGFzc2lmaWNhdGlvbixJbWFnZSBzZWdtZW50YXRpb24iLCJFVEggWnVyaWNoLERlZXBNaW5kLEdvb2dsZSxUZWNobmljYWwgVW5pdmVyc2l0eSBvZiBNdW5pY2giLCJNdWhhbW1hZCBGZXJqYWQgTmFlZW0sIFlvbmdxaW4gWGlhbiwgWGlhb2h1YSBaaGFpLCBMdWthcyBIb3llciwgTHVjIFZhbiBHb29sLCBGZWRlcmljbyBUb21iYXJpIiwyMDIzLTEwLTIwLFNJTEM6IEltcHJvdmluZyBWaXNpb24gTGFuZ3VhZ2UgUHJldHJhaW5pbmcgd2l0aCBTZWxmLURpc3RpbGxhdGlvbixodHRwczovL2FyeGl2Lm9yZy9hYnMvMjMxMC4xMzM1NSwsLCw4NjAwMDAwMC4wLCIiIlNJTEMgbW9kZWxzIHNldCBhIG5ldyBzdGF0ZS1vZi10aGUtYXJ0IGZvciB0aGVzZSB0YXNrcyBhdCBWaVQvQjE2IG1vZGVsIHNpemUiIiAoaHR0cHM6Ly9hcnhpdi5vcmcvcGRmLzIzMTAuMTMzNTUsIHBhZ2UgNSkuIFZJVC9CMTYtMjI0IGhhcyA4Ni42TSBwYXJhbWV0ZXJzLCBhbmQgVklUL0IxNi0zODQgaGFzIDg2LjlNIHBhcmFtZXRlcnMgKGh0dHBzOi8vaHVnZ2luZ2ZhY2UuY28vZ29vZ2xlL3ZpdC1iYXNlLXBhdGNoMTYtMjI0LCBodHRwczovL2h1Z2dpbmdmYWNlLmNvL2dvb2dsZS92aXQtYmFzZS1wYXRjaDE2LTM4NCksIHNvIEkgd2lsbCBhc3N1bWUgU0lMQy1TIGhhcyA4Nk0gcGFyYW1ldGVycy4iLCwsLCwsLCwsTGlrZWx5LCJJbWFnZS1UZXh0IHByZXRyYWluaW5nIG9uIHdlYi1zY2FsZSBpbWFnZSBjYXB0aW9uIGRhdGFzZXRzIGhhcyBiZWNvbWUgdGhlIGRlZmF1bHQgcmVjaXBlIGZvciBvcGVuIHZvY2FidWxhcnkgY2xhc3NpZmljYXRpb24gYW5kIHJldHJpZXZhbCBtb2RlbHMgdGhhbmtzIHRvIHRoZSBzdWNjZXNzIG9mIENMSVAgYW5kIGl0cyB2YXJpYW50cy4gU2V2ZXJhbCB3b3JrcyBoYXZlIGFsc28gdXNlZCBDTElQIGZlYXR1cmVzIGZvciBkZW5zZSBwcmVkaWN0aW9uIHRhc2tzIGFuZCBoYXZlIHNob3duIHRoZSBlbWVyZ2VuY2Ugb2Ygb3Blbi1zZXQgYWJpbGl0aWVzLiBIb3dldmVyLCB0aGUgY29udHJhc3RpdmUgb2JqZWN0aXZlIHVzZWQgYnkgdGhlc2UgbW9kZWxzIG9ubHkgZm9jdXNlcyBvbiBpbWFnZS10ZXh0IGFsaWdubWVudCBhbmQgZG9lcyBub3QgaW5jZW50aXZpc2UgaW1hZ2UgZmVhdHVyZSBsZWFybmluZyBmb3IgZGVuc2UgcHJlZGljdGlvbiB0YXNrcy4gSW4gdGhpcyB3b3JrLCB3ZSBpbnRyb2R1Y2UgU0lMQywgYSBub3ZlbCBmcmFtZXdvcmsgZm9yIHZpc2lvbiBsYW5ndWFnZSBwcmV0cmFpbmluZy4gU0lMQyBpbXByb3ZlcyBpbWFnZS10ZXh0IGNvbnRyYXN0aXZlIGxlYXJuaW5nIHdpdGggdGhlIHNpbXBsZSBhZGRpdGlvbiBvZiBsb2NhbC10by1nbG9iYWwgY29ycmVzcG9uZGVuY2UgbGVhcm5pbmcgYnkgc2VsZi1kaXN0aWxsYXRpb24uIFdlIHNob3cgdGhhdCBkaXN0aWxsaW5nIGxvY2FsIGltYWdlIGZlYXR1cmVzIGZyb20gYW4gZXhwb25lbnRpYWwgbW92aW5nIGF2ZXJhZ2UgKEVNQSkgdGVhY2hlciBtb2RlbCBzaWduaWZpY2FudGx5IGltcHJvdmVzIG1vZGVsIHBlcmZvcm1hbmNlIG9uIGRlbnNlIHByZWRpY3Rpb25zIHRhc2tzIGxpa2UgZGV0ZWN0aW9uIGFuZCBzZWdtZW50YXRpb24sIHdoaWxlIGFsc28gcHJvdmlkaW5nIGltcHJvdmVtZW50cyBvbiBpbWFnZS1sZXZlbCB0YXNrcyBzdWNoIGFzIGNsYXNzaWZpY2F0aW9uIGFuZCByZXRyaWV2YWwuIFNJTEMgbW9kZWxzIHNldHMgYSBuZXcgc3RhdGUgb2YgdGhlIGFydCBmb3IgemVyby1zaG90IGNsYXNzaWZpY2F0aW9uLCBmZXcgc2hvdCBjbGFzc2lmaWNhdGlvbiwgaW1hZ2UgYW5kIHRleHQgcmV0cmlldmFsLCB6ZXJvLXNob3Qgc2VnbWVudGF0aW9uLCBhbmQgb3BlbiB2b2NhYnVsYXJ5IHNlZ21lbnRhdGlvbi4gV2UgZnVydGhlciBzaG93IHRoYXQgU0lMQyBmZWF0dXJlcyBncmVhdGx5IGJlbmVmaXQgb3BlbiB2b2NhYnVsYXJ5IGRldGVjdGlvbiwgY2FwdGlvbmluZyBhbmQgdmlzdWFsIHF1ZXN0aW9uIGFuc3dlcmluZy4iLCwsVW5yZWxlYXNlZCwiU3dpdHplcmxhbmQsVW5pdGVkIEtpbmdkb20gb2YgR3JlYXQgQnJpdGFpbiBhbmQgTm9ydGhlcm4gSXJlbGFuZCxVbml0ZWQgU3RhdGVzIG9mIEFtZXJpY2EsR2VybWFueSIsU0lMQy1TKiAoODZNKSwsIiIiRm9yIHRoZSBmaW5lLXR1bmluZyBzdGFnZSBmb3IgU0lMQywgd2UgdXNlIGEgaW5pdGlhbCBsZWFybmluZyByYXRlIG9mIDFlIOKIkjQgYW5kIHVzZSBhIHJzcXJ0IHNjaGVkdWxlciBbMjJdIHdpdGggNTAwMDAgY29vbCBkb3duIHN0ZXBzLiBXZSBkbyBub3QgdXNlIHdhcm0gdXAgb3Igd2VpZ2h0IGRlY2F5IGF0IHRoaXMgc3RhZ2UiIiAoaHR0cHM6Ly93d3cuZWN2YS5uZXQvcGFwZXJzL2VjY3ZfMjAyNC9wYXBlcnNfRUNDVi9wYXBlcnMvMDMwOTMtc3VwcC5wZGYsIHBhZ2UgNykuICIiV2UgYWRkaXRpb25hbGx5IGZpbmV0dW5lIG91ciBtb2RlbCB1c2luZyBhIHNtYWxsZXIgYnV0CmNsZWFuZXIgV2ViTEkgc3Vic2V0IFsxMV0gZm9yIDEgQmlsbGlvbiBhZGRpdGlvbmFsIGV4YW1wbGUtc2VlbiBhbmQgcmVwcmVzZW50IHRoaXMgbW9kZWwgYXMgU0lMQyIiIChodHRwczovL2FyeGl2Lm9yZy9wZGYvMjMxMC4xMzM1NSwgcGFnZSA1KS4iLCwsMjAyNS0xMS0yOCAxMTo1Mzo0NCswMDowMCwsLCwsLCJBY2FkZW1pYSxJbmR1c3RyeSxJbmR1c3RyeSxBY2FkZW1pYSIsLCwsLFVucmVsZWFzZWQsLCwsLCwsLCwsLCwsTm8KREFMTMK3RSAzLEltYWdlIGdlbmVyYXRpb24sIkltYWdlIGdlbmVyYXRpb24sVGV4dC10by1pbWFnZSIsT3BlbkFJLCJKYW1lcyBCZXRrZXIsIEdhYnJpZWwgR29oLCBMaSBKaW5nLCBUaW0gQnJvb2tzLCBKaWFuZmVuZyBXYW5nLCBMaW5qaWUgTGksIExvbmcgT3V5YW5nLCBKdW50YW5nIFpodWFuZywgSm95Y2UgTGVlLCBZdWZlaSBHdW8sIFdlc2FtIE1hbmFzc3JhLCBQcmFmdWxsYSBEaGFyaXdhbCwgQ2FzZXkgQ2h1LCBZdW54aW4gSmlhbywgQWRpdHlhIFJhbWVzaCIsMjAyMy0xMC0xOSxJbXByb3ZpbmcgSW1hZ2UgR2VuZXJhdGlvbiB3aXRoIEJldHRlciBDYXB0aW9ucyxodHRwczovL2Nkbi5vcGVuYWkuY29tL3BhcGVycy9kYWxsLWUtMy5wZGYsMTQ0OC4wLFNPVEEgaW1wcm92ZW1lbnQsIiIid2UgdHJhaW4gREFMTC1FIDMsIGEgbmV3IHN0YXRlIG9mIHRoZSBhcnQgdGV4dCB0byBpbWFnZSBnZW5lcmF0b3IuICIiCgpTZWN0aW9uIDQuMSIsLCwsLCwsLCwsLFVua25vd24sIldlIHNob3cgdGhhdCBwcm9tcHQgZm9sbG93aW5nIGFiaWxpdGllcyBvZiB0ZXh0LXRvLWltYWdlIG1vZGVscyBjYW4gYmUgc3Vic3RhbnRpYWxseSBpbXByb3ZlZCBieSB0cmFpbmluZyBvbiBoaWdobHkgZGVzY3JpcHRpdmUgZ2VuZXJhdGVkIGltYWdlIGNhcHRpb25zLgpFeGlzdGluZyB0ZXh0LXRvLWltYWdlIG1vZGVscyBzdHJ1Z2dsZSB0byBmb2xsb3cgZGV0YWlsZWQgaW1hZ2UgZGVzY3JpcHRpb25zIGFuZCBvZnRlbiBpZ25vcmUgd29yZHMgb3IgY29uZnVzZSB0aGUgbWVhbmluZyBvZiBwcm9tcHRzLiBXZSBoeXBvdGhlc2l6ZSB0aGF0IHRoaXMgaXNzdWUgc3RlbXMgZnJvbSBub2lzeSBhbmQgaW5hY2N1cmF0ZSBpbWFnZSBjYXB0aW9ucyBpbiB0aGUgdHJhaW5pbmcgZGF0YXNldC4gV2UgYWRkcmVzcyB0aGlzIGJ5IHRyYWluaW5nIGEgYmVzcG9rZSBpbWFnZSBjYXB0aW9uZXIgYW5kIHVzZSBpdCB0byByZWNhcHRpb24gdGhlIHRyYWluaW5nIGRhdGFzZXQuIFdlIHRoZW4gdHJhaW4gc2V2ZXJhbCB0ZXh0LXRvLWltYWdlIG1vZGVscyBhbmQgZmluZCB0aGF0IHRyYWluaW5nIG9uIHRoZXNlIHN5bnRoZXRpYyBjYXB0aW9ucyByZWxpYWJseSBpbXByb3ZlcyBwcm9tcHQgZm9sbG93aW5nIGFiaWxpdHkuIEZpbmFsbHksIHdlIHVzZSB0aGVzZSBmaW5kaW5ncyB0byBidWlsZCBEQUxMLUUgMzogYSBuZXcgdGV4dC10by1pbWFnZSBnZW5lcmF0aW9uIHN5c3RlbSwgYW5kIGJlbmNobWFyayBpdHMgcGVyZm9ybWFuY2Ugb24gYW4gZXZhbHVhdGlvbiBkZXNpZ25lZCB0byBtZWFzdXJlIHByb21wdCBmb2xsb3dpbmcsIGNvaGVyZW5jZSwgYW5kIGFlc3RoZXRpY3MsIGZpbmRpbmcgdGhhdCBpdCBjb21wYXJlcyBmYXZvcmFibHkgdG8gY29tcGV0aXRvcnMuIFdlIHB1Ymxpc2ggc2FtcGxlcyBhbmQgY29kZSBmb3IgdGhlc2UgZXZhbHVhdGlvbnMgc28gdGhhdCBmdXR1cmUgcmVzZWFyY2ggY2FuIGNvbnRpbnVlIG9wdGltaXppbmcgdGhpcyBpbXBvcnRhbnQgYXNwZWN0IG9mIHRleHQtdG8taW1hZ2Ugc3lzdGVtcy4iLCwsQVBJIGFjY2VzcyxVbml0ZWQgU3RhdGVzIG9mIEFtZXJpY2EsLCwsLCwyMDI2LTAxLTAxIDE0OjAyOjQwKzAwOjAwLCwsLCwsSW5kdXN0cnksVHJ1ZSwsLCxVbnJlbGVhc2VkLGh0dHBzOi8vcGxhdGZvcm0ub3BlbmFpLmNvbS9kb2NzL21vZGVscy9kYWxsLWUsVHJ1ZSwsLCwsLCwsLCwsTm8KS3dhaVlpaU1hdGgsTGFuZ3VhZ2UsIlF1YW50aXRhdGl2ZSByZWFzb25pbmcsQ2hhdCIsS3VhaXNob3UgVGVjaG5vbG9neSwiSmlheWkgRnUsIExlaSBMaW4sIFhpYW95YW5nIEdhbywgUGVuZ2xpIExpdSwgWmhlbmd6b25nIENoZW4sIFpoaXJ1aSBZYW5nLCBTaGVuZ25hbiBaaGFuZywgWHVlIFpoZW5nLCBZYW4gTGksIFl1bGlhbmcgTGl1LCBYdWNoZW5nIFllLCBZaXFpYW8gTGlhbywgQ2hhbyBMaWFvLCBCaW4gQ2hlbiwgQ2hlbmdydSBTb25nLCBKdW5jaGVuIFdhbiwgWmlqaWEgTGluLCBGdXpoZW5nIFpoYW5nLCBaaG9uZ3l1YW4gV2FuZywgRGkgWmhhbmcsIEt1biBHYWkiLDIwMjMtMTAtMTksS3dhaVlpaU1hdGg6IFRlY2huaWNhbCBSZXBvcnQsaHR0cHM6Ly9hcnhpdi5vcmcvYWJzLzIzMTAuMDc0ODgsLCwsMTMwMDAwMDAwMDAuMCwxM0IgLSBmcm9tIFRhYmxlIDIsLCwsLCwsLCxDb25maWRlbnQsIlJlY2VudCBhZHZhbmNlbWVudHMgaW4gbGFyZ2UgbGFuZ3VhZ2UgbW9kZWxzIChMTE1zKSBoYXZlIGRlbW9uc3RyYXRlZCByZW1hcmthYmxlIGFiaWxpdGllcyBpbiBoYW5kbGluZyBhIHZhcmlldHkgb2YgbmF0dXJhbCBsYW5ndWFnZSBwcm9jZXNzaW5nIChOTFApIGRvd25zdHJlYW0gdGFza3MsIGV2ZW4gb24gbWF0aGVtYXRpY2FsIHRhc2tzIHJlcXVpcmluZyBtdWx0aS1zdGVwIHJlYXNvbmluZy4gSW4gdGhpcyByZXBvcnQsIHdlIGludHJvZHVjZSB0aGUgS3dhaVlpaU1hdGggd2hpY2ggZW5oYW5jZXMgdGhlIG1hdGhlbWF0aWNhbCByZWFzb25pbmcgYWJpbGl0aWVzIG9mIEt3YWlZaWlCYXNlMSwgYnkgYXBwbHlpbmcgU3VwZXJ2aXNlZCBGaW5lLVR1bmluZyAoU0ZUKSBhbmQgUmVpbmZvcmNlZCBMZWFybmluZyBmcm9tIEh1bWFuIEZlZWRiYWNrIChSTEhGKSwgaW5jbHVkaW5nIG9uIGJvdGggRW5nbGlzaCBhbmQgQ2hpbmVzZSBtYXRoZW1hdGljYWwgdGFza3MuIE1lYW53aGlsZSwgd2UgYWxzbyBjb25zdHJ1Y3RlZCBhIHNtYWxsLXNjYWxlIENoaW5lc2UgcHJpbWFyeSBzY2hvb2wgbWF0aGVtYXRpY3MgdGVzdCBzZXQgKG5hbWVkIEtNYXRoKSwgY29uc2lzdGluZyBvZiAxODggZXhhbXBsZXMgdG8gZXZhbHVhdGUgdGhlIGNvcnJlY3RuZXNzIG9mIHRoZSBwcm9ibGVtLXNvbHZpbmcgcHJvY2VzcyBnZW5lcmF0ZWQgYnkgdGhlIG1vZGVscy4gRW1waXJpY2FsIHN0dWRpZXMgZGVtb25zdHJhdGUgdGhhdCBLd2FpWWlpTWF0aCBjYW4gYWNoaWV2ZSBzdGF0ZS1vZi10aGUtYXJ0IChTT1RBKSBwZXJmb3JtYW5jZSBvbiBHU004aywgQ01hdGgsIGFuZCBLTWF0aCBjb21wYXJlZCB3aXRoIHRoZSBzaW1pbGFyIHNpemUgbW9kZWxzLCByZXNwZWN0aXZlbHkuICIsLCxVbnJlbGVhc2VkLENoaW5hLEt3YWlZaWkgMTNCLCwsLCwyMDI1LTExLTI4IDExOjUzOjQ0KzAwOjAwLCwsLCwsSW5kdXN0cnksLCwsLE9wZW4gc291cmNlLGh0dHBzOi8vZ2l0aHViLmNvbS9rd2FpL0t3YWlZaWkvLCwsLCwsLCwsLCwsTm8KVm9pY2Vib3ggLyBWQi1FbixTcGVlY2gsIlNwZWVjaCBzeW50aGVzaXMsVGV4dC10by1zcGVlY2ggKFRUUykiLEZhY2Vib29rIEFJIFJlc2VhcmNoLCJNYXR0aGV3IExlLCBBcG9vcnYgVnlhcywgQm93ZW4gU2hpLCBCcmlhbiBLYXJyZXIsIExlZGEgU2FyaSwgUmFzaGVsIE1vcml0eiwgTWFyeSBXaWxsaWFtc29uLCBWaW1hbCBNYW5vaGFyLCBZb3NzaSBBZGksIEpheSBNYWhhZGVva2FyLCBXZWktTmluZyBIc3UiLDIwMjMtMTAtMTksVm9pY2Vib3g6IFRleHQtR3VpZGVkIE11bHRpbGluZ3VhbCBVbml2ZXJzYWwgU3BlZWNoIEdlbmVyYXRpb24gYXQgU2NhbGUsaHR0cHM6Ly9hcnhpdi5vcmcvYWJzLzIzMDYuMTU2ODcsLCwsMzU4MDAwMDAwLjAsIkFjb3VzdGljIE1vZGVsOiAzMzAgbWlsbGlvbiBwYXJhbWV0ZXJzCkR1cmF0aW9uIE1vZGVsOgoyOE0gZm9yIEVuZ2xpc2gtb25seSBtb2RlbCAoVkItRW4pIiwsLCwiIiJXZSB0cmFpbiBhbiBFbmdsaXNoLW9ubHkgVm9pY2Vib3ggb24gNjBLIGhvdXJzIG9mIGRhdGEgYW5kIGEgbXVsdGlsaW5ndWFsIHZlcnNpb24gb24gNTBLIGhvdXJzIG9mIGRhdGEgY292ZXJpbmcgc2l4IGxhbmd1YWdlcyAoRW5nbGlzaCwgRnJlbmNoLCBHZXJtYW4sIFNwYW5pc2gsIFBvbGlzaCwgYW5kIFBvcnR1Z3Vlc2UpLiIiCgoiIlZCLUVuL1ZCLU11bHRpIGF1ZGlvIG1vZGVscyBhcmUgdHJhaW5lZCBmb3IgNTAwSy83NTBLIHVwZGF0ZXMgd2l0aCBhbiBlZmZlY3RpdmUgYmF0Y2ggc2l6ZSBvZiAyNDBLIGZyYW1lcyIiCgoiIkZvciB0cmFpbmluZyBlZmZpY2llbmN5LCBhdWRpbyBsZW5ndGggaXMgY2FwcGVkIGF0IDEsNjAwIGZyYW1lcyBhbmQgY2h1bmtlZCByYW5kb21seSBpZiB0aGUgbGVuZ3RoIGV4Y2VlZHMgdGhpcyB0aHJlc2hvbGQuIER1cmF0aW9uIG1vZGVscyBhcmUgdHJhaW5lZCBmb3IgNjAwSyB1cGRhdGVzIHdpdGggYW4gZWZmZWN0aXZlIGJhdGNoIHNpemUgb2YgNjBLIGZyYW1lcy4iIiIsLCwsLENvbmZpZGVudCwiTGFyZ2Utc2NhbGUgZ2VuZXJhdGl2ZSBtb2RlbHMgc3VjaCBhcyBHUFQgYW5kIERBTEwtRSBoYXZlIHJldm9sdXRpb25pemVkIHRoZSByZXNlYXJjaCBjb21tdW5pdHkuIFRoZXNlIG1vZGVscyBub3Qgb25seSBnZW5lcmF0ZSBoaWdoIGZpZGVsaXR5IG91dHB1dHMsIGJ1dCBhcmUgYWxzbyBnZW5lcmFsaXN0cyB3aGljaCBjYW4gc29sdmUgdGFza3Mgbm90IGV4cGxpY2l0bHkgdGF1Z2h0LiBJbiBjb250cmFzdCwgc3BlZWNoIGdlbmVyYXRpdmUgbW9kZWxzIGFyZSBzdGlsbCBwcmltaXRpdmUgaW4gdGVybXMgb2Ygc2NhbGUgYW5kIHRhc2sgZ2VuZXJhbGl6YXRpb24uIEluIHRoaXMgcGFwZXIsIHdlIHByZXNlbnQgVm9pY2Vib3gsIHRoZSBtb3N0IHZlcnNhdGlsZSB0ZXh0LWd1aWRlZCBnZW5lcmF0aXZlIG1vZGVsIGZvciBzcGVlY2ggYXQgc2NhbGUuIFZvaWNlYm94IGlzIGEgbm9uLWF1dG9yZWdyZXNzaXZlIGZsb3ctbWF0Y2hpbmcgbW9kZWwgdHJhaW5lZCB0byBpbmZpbGwgc3BlZWNoLCBnaXZlbiBhdWRpbyBjb250ZXh0IGFuZCB0ZXh0LCB0cmFpbmVkIG9uIG92ZXIgNTBLIGhvdXJzIG9mIHNwZWVjaCB0aGF0IGFyZSBub3QgZmlsdGVyZWQgb3IgZW5oYW5jZWQuIFNpbWlsYXIgdG8gR1BULCBWb2ljZWJveCBjYW4gcGVyZm9ybSBtYW55IGRpZmZlcmVudCB0YXNrcyB0aHJvdWdoIGluLWNvbnRleHQgbGVhcm5pbmcsIGJ1dCBpcyBtb3JlIGZsZXhpYmxlIGFzIGl0IGNhbiBhbHNvIGNvbmRpdGlvbiBvbiBmdXR1cmUgY29udGV4dC4gVm9pY2Vib3ggY2FuIGJlIHVzZWQgZm9yIG1vbm8gb3IgY3Jvc3MtbGluZ3VhbCB6ZXJvLXNob3QgdGV4dC10by1zcGVlY2ggc3ludGhlc2lzLCBub2lzZSByZW1vdmFsLCBjb250ZW50IGVkaXRpbmcsIHN0eWxlIGNvbnZlcnNpb24sIGFuZCBkaXZlcnNlIHNhbXBsZSBnZW5lcmF0aW9uLiBJbiBwYXJ0aWN1bGFyLCBWb2ljZWJveCBvdXRwZXJmb3JtcyB0aGUgc3RhdGUtb2YtdGhlLWFydCB6ZXJvLXNob3QgVFRTIG1vZGVsIFZBTEwtRSBvbiBib3RoIGludGVsbGlnaWJpbGl0eSAoNS45JSB2cyAxLjklIHdvcmQgZXJyb3IgcmF0ZXMpIGFuZCBhdWRpbyBzaW1pbGFyaXR5ICgwLjU4MCB2cyAwLjY4MSkgd2hpbGUgYmVpbmcgdXAgdG8gMjAgdGltZXMgZmFzdGVyLiBBdWRpbyBzYW1wbGVzIGNhbiBiZSBmb3VuZCBpbiBcdXJse3RoaXMgaHR0cHMgVVJMfS4iLCwsVW5yZWxlYXNlZCwiVW5pdGVkIFN0YXRlcyBvZiBBbWVyaWNhLEZyYW5jZSIsLCwsMzIuMCwsMjAyNS0xMS0yOCAxMTo1Mzo0NCswMDowMCwsLCwsLEluZHVzdHJ5LCwsLCxVbnJlbGVhc2VkLCwsLCxGUDE2LCwsLCwsLCxObwpFUk5JRSA0LjAsIk11bHRpbW9kYWwsTGFuZ3VhZ2UsVmlkZW8sSW1hZ2UgZ2VuZXJhdGlvbiIsIkNoYXQsTGFuZ3VhZ2UgbW9kZWxpbmcvZ2VuZXJhdGlvbixWaWRlbyBnZW5lcmF0aW9uLEltYWdlIGdlbmVyYXRpb24iLEJhaWR1LCwyMDIzLTEwLTE3LCJCYWlkdSBMYXVuY2hlcyBFUk5JRSA0LjAgRm91bmRhdGlvbiBNb2RlbCwgTGVhZGluZyBhIE5ldyBXYXZlIG9mIEFJLU5hdGl2ZSBBcHBsaWNhdGlvbnMiLGh0dHBzOi8vd3d3LnBybmV3c3dpcmUuY29tL25ld3MtcmVsZWFzZXMvYmFpZHUtbGF1bmNoZXMtZXJuaWUtNC0wLWZvdW5kYXRpb24tbW9kZWwtbGVhZGluZy1hLW5ldy13YXZlLW9mLWFpLW5hdGl2ZS1hcHBsaWNhdGlvbnMtMzAxOTU4NjgxLmh0bWwsLFNpZ25pZmljYW50IHVzZSwiTGlrZWx5IFNPVEEgZm9yIE1hbmRhcmluPyBCdXQgdmVyeSBsaXR0bGUgaW5mbyBhdmFpbGFibGUuCgpMb3RzIG9mIHVzZXJzIChodHRwczovL3d3dy5jbm4uY29tLzIwMjMvMTIvMTUvdGVjaC9ncHQ0LWNoaW5hLWJhaWR1LWVybmllLWFpLWNvbXBhcmlzb24taW50bC1obmsvaW5kZXguaHRtbCk6CgoiIkJhaWR1IHNheXMgRVJOSUUgaGFzIHJhY2tlZCB1cCA3MCBtaWxsaW9uIHVzZXJzLiBUaGF04oCZcyBjb21wYXJlZCB3aXRoIDE1MCBtaWxsaW9uIHVzZXJzIGZvciBDaGF0R1BULCBhY2NvcmRpbmcgdG8gYW4gZXN0aW1hdGUgZnJvbSBTaW1pbGFyd2ViLCBhIGRpZ2l0YWwgZGF0YSBhbmQgYW5hbHl0aWNzIGNvbXBhbnkuIiIiLCwiIiJzaW1pbGFyIGFyY2hpdGVjdHVyZSB3aXRoIDMuNSB2ZXJzaW9uIiIgIC1pbnRlcnByZXRlciBkdWIgYXQgMDE6MjU6MDggaHR0cHM6Ly93d3cueW91dHViZS5jb20vd2F0Y2g/dj13WW96Y3NhdlJ1TSIsLCJVbmxpa2VseSB0byBiZSA+MWUyNSBGTE9QLCBFUk5JRSA0LjUgd2FzIDwxZTI1IEZMT1AuCgptYXkgYmUgbWVudGlvbmVkIGhlcmUgaHR0cHM6Ly93d3cueW91dHViZS5jb20vd2F0Y2g/dj13WW96Y3NhdlJ1TSIsLCwsLCwsVW5rbm93biwiQmFpZHUsIEluYy4gKE5BU0RBUTogQklEVSBhbmQgSEtFWDogOTg4OCksIGEgbGVhZGluZyBBSSBjb21wYW55IHdpdGggc3Ryb25nIEludGVybmV0IGZvdW5kYXRpb24sIHRvZGF5IGhvc3RlZCBpdHMgYW5udWFsIGZsYWdzaGlwIHRlY2hub2xvZ3kgY29uZmVyZW5jZSBCYWlkdSBXb3JsZCAyMDIzIGluIEJlaWppbmcsIG1hcmtpbmcgdGhlIGNvbmZlcmVuY2UncyByZXR1cm4gdG8gYW4gb2ZmbGluZSBmb3JtYXQgYWZ0ZXIgZm91ciB5ZWFycy4gV2l0aCB0aGUgdGhlbWUgIiJQcm9tcHQgdGhlIFdvcmxkLCIiIHRoaXMgeWVhcidzIEJhaWR1IFdvcmxkIGNvbmZlcmVuY2Ugc2F3IEJhaWR1IGxhdW5jaCBFUk5JRSA0LjAsIEJhaWR1J3MgbmV4dC1nZW5lcmF0aW9uIGFuZCBtb3N0IHBvd2VyZnVsIGZvdW5kYXRpb24gbW9kZWwgb2ZmZXJpbmcgZHJhc3RpY2FsbHkgZW5oYW5jZWQgY29yZSBBSSBjYXBhYmlsaXRpZXMuIEJhaWR1IGFsc28gc2hvd2Nhc2VkIHNvbWUgb2YgaXRzIG1vc3QgcG9wdWxhciBhcHBsaWNhdGlvbnMsIHNvbHV0aW9ucywgYW5kIHByb2R1Y3RzIHJlLWJ1aWx0IGFyb3VuZCB0aGUgY29tcGFueSdzIHN0YXRlLW9mLXRoZS1hcnQgZ2VuZXJhdGl2ZSBBSS4gICAgICAgICAgICAgICAgICAgICAgICAgICAgICAgICAgICAgICAgICAgICAgICAgICAgICAgICAgICAgICAgICAgICAgICAgICAgICAgCgpSb2JpbiBMaSwgQ28tZm91bmRlciwgQ2hhaXJtYW4gYW5kIENFTyBvZiBCYWlkdSwgYW5ub3VuY2VkIEVSTklFIDQuMCBhdCBCYWlkdSBXb3JsZCAyMDIzCiIiRVJOSUUgNC4wIGhhcyBhY2hpZXZlZCBhIGZ1bGwgdXBncmFkZSB3aXRoIGRyYXN0aWNhbGx5IGltcHJvdmVkIHBlcmZvcm1hbmNlIGluIHVuZGVyc3RhbmRpbmcsIGdlbmVyYXRpb24sIHJlYXNvbmluZywgYW5kIG1lbW9yeSwiIiBSb2JpbiBMaSwgQ28tZm91bmRlciwgQ2hhaXJtYW4gYW5kIENFTyBvZiBCYWlkdSwgc2FpZCBhdCB0aGUgZXZlbnQuICIiVGhlc2UgZm91ciBjb3JlIGNhcGFiaWxpdGllcyBmb3JtIHRoZSBmb3VuZGF0aW9uIG9mIEFJLW5hdGl2ZSBhcHBsaWNhdGlvbnMgYW5kIGhhdmUgbm93IHVubGVhc2hlZCB1bmxpbWl0ZWQgb3Bwb3J0dW5pdGllcyBmb3IgbmV3IGlubm92YXRpb25zLiIiCgoiLCwsQVBJIGFjY2VzcyxDaGluYSwsLCwsLDIwMjUtMTEtMjggMTE6NTM6NDQrMDA6MDAsLCwsLCxJbmR1c3RyeSxUcnVlLCwsLFVucmVsZWFzZWQsIiIiRVJOSUUgNC4wIGlzIG5vdyBhY2Nlc3NpYmxlIHRvIGludml0ZWQgdXNlcnMgb24gRVJOSUUgQm90LCBhbmQgdGhlIEFQSSB3aWxsIGJlIGF2YWlsYWJsZSB1cG9uIGFwcGxpY2F0aW9uIHRvIGVudGVycHJpc2UgY2xpZW50cyB2aWEgUWlhbmZhbiBmb3VuZGF0aW9uIG1vZGVsIHBsYXRmb3JtLiIiIixUcnVlLCwsLCwsLCwsLCxObwpGdXl1LThCLCJNdWx0aW1vZGFsLExhbmd1YWdlLFZpc2lvbiIsIkNoYXQsSW1hZ2UgY2xhc3NpZmljYXRpb24sVmlzdWFsIHF1ZXN0aW9uIGFuc3dlcmluZyxJbWFnZSBjYXB0aW9uaW5nIixBZGVwdCwiUm9oYW4gQmF2aXNoaSwgRXJpY2ggRWxzZW4sIEN1cnRpcyBIYXd0aG9ybmUsIE1heHdlbGwgTnllLCBBdWd1c3R1cyBPZGVuYSwgQXJ1c2hpIFNvbWFuaSwgU2HEn25hayBUYcWfxLFybGFyIiwyMDIzLTEwLTE3LEZ1eXUtOEI6IEEgTXVsdGltb2RhbCBBcmNoaXRlY3R1cmUgZm9yIEFJIEFnZW50cywiaHR0cHM6Ly93d3cuYWRlcHQuYWkvYmxvZy9mdXl1LThiLCB3d3cuaHVnZ2luZ2ZhY2UuY28vYWRlcHQvZnV5dS04YiIsLCwiIiJUaGUgRnV5dSBtb2RlbHMgcGVyZm9ybSB3ZWxsIGFjY29yZGluZyB0byB0aGVzZSBtZXRyaWNzLCBldmVuIHRob3VnaCB0aGV5IGFyZSBoZWF2aWx5IGZvY3VzZWQgb24gbmF0dXJhbCBpbWFnZXMuIEZ1eXUtOEIgaW1wcm92ZXMgb3ZlciBRV0VOLVZMIGFuZCBQQUxNLWUtMTJCIG9uIDIgb3V0IG9mIDMgbWV0cmljcyBkZXNwaXRlIGhhdmluZyAyQiBhbmQgNEIgZmV3ZXIgcGFyYW1ldGVycywgcmVzcGVjdGl2ZWx5LiIiIiw4MDAwMDAwMDAwLjAsIjhCCgpBbHNvIGEgIiJGdXl1LW1lZGl1bSIiIHdpdGggdW5zdGF0ZWQgcGFyYW0gY291bnQgKDw1NkI6ICIiRnV5dS1NZWRpdW0gcGVyZm9ybXMgY29tcGFyYWJseSB0byBQQUxNLUUtNTYyQiBkZXNwaXRlIGhhdmluZyBmZXdlciB0aGFuIGEgdGVudGggYXMgbWFueSBwYXJhbWV0ZXJzIiIpIiwsLCwsLCwsLENvbmZpZGVudCwiV2XigJlyZSByZWxlYXNpbmcgRnV5dS04QiwgYSBzbWFsbCB2ZXJzaW9uIG9mIHRoZSBtdWx0aW1vZGFsMSBtb2RlbCB0aGF0IHBvd2VycyBvdXIgcHJvZHVjdC4gVGhlIG1vZGVsIGlzIGF2YWlsYWJsZSBvbiBIdWdnaW5nRmFjZS4gV2UgdGhpbmsgRnV5dS04QiBpcyBleGNpdGluZyBiZWNhdXNlOgoKSXQgaGFzIGEgbXVjaCBzaW1wbGVyIGFyY2hpdGVjdHVyZSBhbmQgdHJhaW5pbmcgcHJvY2VkdXJlIHRoYW4gb3RoZXIgbXVsdGktbW9kYWwgbW9kZWxzLCB3aGljaCBtYWtlcyBpdCBlYXNpZXIgdG8gdW5kZXJzdGFuZCwgc2NhbGUsIGFuZCBkZXBsb3kuCkl04oCZcyBkZXNpZ25lZCBmcm9tIHRoZSBncm91bmQgdXAgZm9yIGRpZ2l0YWwgYWdlbnRzLCBzbyBpdCBjYW4gc3VwcG9ydCBhcmJpdHJhcnkgaW1hZ2UgcmVzb2x1dGlvbnMsIGFuc3dlciBxdWVzdGlvbnMgYWJvdXQgZ3JhcGhzIGFuZCBkaWFncmFtcywgYW5zd2VyIFVJLWJhc2VkIHF1ZXN0aW9ucywgYW5kIGRvIGZpbmUtZ3JhaW5lZCBsb2NhbGl6YXRpb24gb24gc2NyZWVuIGltYWdlcy4KSXTigJlzIGZhc3QgLSB3ZSBjYW4gZ2V0IHJlc3BvbnNlcyBmb3IgbGFyZ2UgaW1hZ2VzIGluIGxlc3MgdGhhbiAxMDAgbWlsbGlzZWNvbmRzLgpEZXNwaXRlIGJlaW5nIG9wdGltaXplZCBmb3Igb3VyIHVzZS1jYXNlLCBpdCBwZXJmb3JtcyB3ZWxsIGF0IHN0YW5kYXJkIGltYWdlIHVuZGVyc3RhbmRpbmcgYmVuY2htYXJrcyBzdWNoIGFzIHZpc3VhbCBxdWVzdGlvbi1hbnN3ZXJpbmcgYW5kIG5hdHVyYWwtaW1hZ2UtY2FwdGlvbmluZy4iLCwsT3BlbiB3ZWlnaHRzIChub24tY29tbWVyY2lhbCksVW5pdGVkIFN0YXRlcyBvZiBBbWVyaWNhLCwsLCwsMjAyNS0xMS0yOCAxMTo1Mzo0NCswMDowMCwsLCwsLEluZHVzdHJ5LCwsLCxVbnJlbGVhc2VkLG5vbi1jb21tZXJjaWFsOiBodHRwczovL2h1Z2dpbmdmYWNlLmNvL2FkZXB0L2Z1eXUtOGIsVHJ1ZSwsLCwsLCwsLCwsWWVzClBhTEktMywiTXVsdGltb2RhbCxMYW5ndWFnZSxWaXNpb24iLCJWaXN1YWwgcXVlc3Rpb24gYW5zd2VyaW5nLENoYXJhY3RlciByZWNvZ25pdGlvbiAoT0NSKSxJbWFnZSBjYXB0aW9uaW5nIiwiR29vZ2xlIERlZXBNaW5kLEdvb2dsZSBSZXNlYXJjaCxHb29nbGUgQ2xvdWQiLCJYaSBDaGVuLCBYaWFvIFdhbmcsIEx1Y2FzIEJleWVyLCBBbGV4YW5kZXIgS29sZXNuaWtvdiwgSmlhbGluIFd1LCBQYXVsIFZvaWd0bGFlbmRlciwgQmFzaWwgTXVzdGFmYSwgU2ViYXN0aWFuIEdvb2RtYW4sIElicmFoaW0gQWxhYmR1bG1vaHNpbiwgUGlvdHIgUGFkbGV3c2tpLCBEYW5pZWwgU2FseiwgWGkgWGlvbmcsIERhbmllbCBWbGFzaWMsIEZpbGlwIFBhdmV0aWMsIEtlcmFuIFJvbmcsIFRpYW5saSBZdSwgRGFuaWVsIEtleXNlcnMsIFhpYW9odWEgWmhhaSwgUmFkdSBTb3JpY3V0IiwyMDIzLTEwLTE3LCJQYUxJLTMgVmlzaW9uIExhbmd1YWdlIE1vZGVsczogU21hbGxlciwgRmFzdGVyLCBTdHJvbmdlciIsaHR0cHM6Ly9hcnhpdi5vcmcvYWJzLzIzMTAuMDkxOTksLFNPVEEgaW1wcm92ZW1lbnQsIlRhYmxlIDIsIFRhYmxlIDUiLDUwMDAwMDAwMDAuMCw1QiwsLCxjb250cmFzdGl2ZSBpbWFnZSBwcmV0cmFpbmluZyBhdCAyMjTCsiB0aGVuIGhpZ2jigJFyZXMgODEy4oCTMTA2NMKyLCwsLCxDb25maWRlbnQsIlRoaXMgcGFwZXIgcHJlc2VudHMgUGFMSS0zLCBhIHNtYWxsZXIsIGZhc3RlciwgYW5kIHN0cm9uZ2VyIHZpc2lvbiBsYW5ndWFnZSBtb2RlbCAoVkxNKSB0aGF0IGNvbXBhcmVzIGZhdm9yYWJseSB0byBzaW1pbGFyIG1vZGVscyB0aGF0IGFyZSAxMHggbGFyZ2VyLiBBcyBwYXJ0IG9mIGFycml2aW5nIGF0IHRoaXMgc3Ryb25nIHBlcmZvcm1hbmNlLCB3ZSBjb21wYXJlIFZpc2lvbiBUcmFuc2Zvcm1lciAoVmlUKSBtb2RlbHMgcHJldHJhaW5lZCB1c2luZyBjbGFzc2lmaWNhdGlvbiBvYmplY3RpdmVzIHRvIGNvbnRyYXN0aXZlbHkgKFNpZ0xJUCkgcHJldHJhaW5lZCBvbmVzLiBXZSBmaW5kIHRoYXQsIHdoaWxlIHNsaWdodGx5IHVuZGVycGVyZm9ybWluZyBvbiBzdGFuZGFyZCBpbWFnZSBjbGFzc2lmaWNhdGlvbiBiZW5jaG1hcmtzLCBTaWdMSVAtYmFzZWQgUGFMSSBzaG93cyBzdXBlcmlvciBwZXJmb3JtYW5jZSBhY3Jvc3MgdmFyaW91cyBtdWx0aW1vZGFsIGJlbmNobWFya3MsIGVzcGVjaWFsbHkgb24gbG9jYWxpemF0aW9uIGFuZCB2aXN1YWxseS1zaXR1YXRlZCB0ZXh0IHVuZGVyc3RhbmRpbmcuIFdlIHNjYWxlIHRoZSBTaWdMSVAgaW1hZ2UgZW5jb2RlciB1cCB0byAyIGJpbGxpb24gcGFyYW1ldGVycywgYW5kIGFjaGlldmVzIGEgbmV3IHN0YXRlLW9mLXRoZS1hcnQgb24gbXVsdGlsaW5ndWFsIGNyb3NzLW1vZGFsIHJldHJpZXZhbC4gV2UgaG9wZSB0aGF0IFBhTEktMywgYXQgb25seSA1QiBwYXJhbWV0ZXJzLCByZWtpbmRsZXMgcmVzZWFyY2ggb24gZnVuZGFtZW50YWwgcGllY2VzIG9mIGNvbXBsZXggVkxNcywgYW5kIGNvdWxkIGZ1ZWwgYSBuZXcgZ2VuZXJhdGlvbiBvZiBzY2FsZWQtdXAgbW9kZWxzLiIsLCxVbnJlbGVhc2VkLCJVbml0ZWQgU3RhdGVzIG9mIEFtZXJpY2EsVW5pdGVkIFN0YXRlcyBvZiBBbWVyaWNhLFVuaXRlZCBTdGF0ZXMgb2YgQW1lcmljYSIsVUwyLCwsLCwyMDI1LTExLTI4IDExOjUzOjQ0KzAwOjAwLCwsLCwsIkluZHVzdHJ5LEluZHVzdHJ5LEluZHVzdHJ5IiwsLCwsVW5yZWxlYXNlZCwsLCwsLCwsLCwsLCxObwpMbGVtbWEgMzRCLCJNYXRoZW1hdGljcyxMYW5ndWFnZSIsIk1hdGhlbWF0aWNhbCByZWFzb25pbmcsTGFuZ3VhZ2UgbW9kZWxpbmcvZ2VuZXJhdGlvbixRdWVzdGlvbiBhbnN3ZXJpbmcsQ29kZSBnZW5lcmF0aW9uIiwiUHJpbmNldG9uIFVuaXZlcnNpdHksVW5pdmVyc2l0eSBvZiBUb3JvbnRvLFZlY3RvciBJbnN0aXR1dGUsVW5pdmVyc2l0eSBvZiBDYW1icmlkZ2UsQ2FybmVnaWUgTWVsbG9uIFVuaXZlcnNpdHkgKENNVSksVW5pdmVyc2l0eSBvZiBXYXNoaW5ndG9uLEVsZXV0aGVyQUkiLCJaaGFuZ2lyIEF6ZXJiYXlldiwgSGFpbGV5IFNjaG9lbGtvcGYsIEtlaXJhbiBQYXN0ZXIsIE1hcmNvIERvcyBTYW50b3MsIFN0ZXBoZW4gTWNBbGVlciwgQWxiZXJ0IFEuIEppYW5nLCBKaWEgRGVuZywgU3RlbGxhIEJpZGVybWFuLCBTZWFuIFdlbGxlY2siLDIwMjMtMTAtMTYsTGxlbW1hOiBBbiBPcGVuIExhbmd1YWdlIE1vZGVsIEZvciBNYXRoZW1hdGljcyxodHRwczovL2FyeGl2Lm9yZy9hYnMvMjMxMC4xMDYzMSw0NDAuMCwsLDM0MDAwMDAwMDAwLjAsaHR0cHM6Ly9hcnhpdi5vcmcvYWJzLzIzMTAuMTA2MzEsNS40MjcwOTc5ZSsyMyw1LjNlKzIzIEZMT1AgW2Jhc2UgbW9kZWwgY29tcHV0ZV0gKyAxLjI3MDk3ODVlKzIyIEZMT1AgW2ZpbmV0dW5lIGNvbXB1dGVdID0gNS40MjcwOTc5ZSsyMyBGTE9QLDU1MDAwMDAwMDAwLCJQcm9vZi1QaWxlLTIgY29udGFpbnMgNTVCIHRva2VucyAoaHR0cHM6Ly9hcnhpdi5vcmcvcGRmLzIzMTAuMTA2MzEsIHBhZ2UgMikuCgoiIldlIHRyYWluIDwuLj4gdGhlIDM0QiBtb2RlbCBmb3IgNTBCIHRva2VucyIiIC0+IH4wLjkgZXBvY2hzIiwsIiIiTExFTU1BIDM0QiBpcyB0cmFpbmVkIGZvciAxMiwwMDAgc3RlcHMgd2l0aCBhIGdsb2JhbCBiYXRjaCBzaXplIG9mIDQgbWlsbGlvbiB0b2tlbnMgYW5kIGEgNDA5NiBjb250ZXh0IGxlbmd0aC4gVGhpcyBjb3JyZXNwb25kcyB0byByb3VnaGx5IDQ3LDAwMCBBMTAwLWhvdXJz4oCdIChodHRwczovL2FyeGl2Lm9yZy9wZGYvMjMxMC4xMDYzMSwgcGFnZSAzKS4iLE5WSURJQSBBMTAwIFNYTTQgNDAgR0IsLENvbmZpZGVudCwiV2UgcHJlc2VudCBMbGVtbWEsIGEgbGFyZ2UgbGFuZ3VhZ2UgbW9kZWwgZm9yIG1hdGhlbWF0aWNzLiBXZSBjb250aW51ZSBwcmV0cmFpbmluZyBDb2RlIExsYW1hIG9uIHRoZSBQcm9vZi1QaWxlLTIsIGEgbWl4dHVyZSBvZiBzY2llbnRpZmljIHBhcGVycywgd2ViIGRhdGEgY29udGFpbmluZyBtYXRoZW1hdGljcywgYW5kIG1hdGhlbWF0aWNhbCBjb2RlLCB5aWVsZGluZyBMbGVtbWEuIE9uIHRoZSBNQVRIIGJlbmNobWFyayBMbGVtbWEgb3V0cGVyZm9ybXMgYWxsIGtub3duIG9wZW4gYmFzZSBtb2RlbHMsIGFzIHdlbGwgYXMgdGhlIHVucmVsZWFzZWQgTWluZXJ2YSBtb2RlbCBzdWl0ZSBvbiBhbiBlcXVpLXBhcmFtZXRlciBiYXNpcy4gTW9yZW92ZXIsIExsZW1tYSBpcyBjYXBhYmxlIG9mIHRvb2wgdXNlIGFuZCBmb3JtYWwgdGhlb3JlbSBwcm92aW5nIHdpdGhvdXQgYW55IGZ1cnRoZXIgZmluZXR1bmluZy4gV2Ugb3Blbmx5IHJlbGVhc2UgYWxsIGFydGlmYWN0cywgaW5jbHVkaW5nIDcgYmlsbGlvbiBhbmQgMzQgYmlsbGlvbiBwYXJhbWV0ZXIgbW9kZWxzLCB0aGUgUHJvb2YtUGlsZS0yLCBhbmQgY29kZSB0byByZXBsaWNhdGUgb3VyIGV4cGVyaW1lbnRzLiIsMC45LCxPcGVuIHdlaWdodHMgKHJlc3RyaWN0ZWQgdXNlKSwiVW5pdGVkIFN0YXRlcyBvZiBBbWVyaWNhLENhbmFkYSxDYW5hZGEsVW5pdGVkIEtpbmdkb20gb2YgR3JlYXQgQnJpdGFpbiBhbmQgTm9ydGhlcm4gSXJlbGFuZCxVbml0ZWQgU3RhdGVzIG9mIEFtZXJpY2EsVW5pdGVkIFN0YXRlcyBvZiBBbWVyaWNhLFVuaXRlZCBTdGF0ZXMgb2YgQW1lcmljYSIsQ29kZSBMbGFtYS0zNEIsMS4yNzA5Nzg1ZSsyMiwiNiBGTE9QIC8gcGFyYW1ldGVyIC8gdG9rZW4gKiAzNCoxMF45IHBhcmFtZXRlcnMgKiA1MCoxMF45IHRva2VucyA9IDEuMDJlKzIyIEZMT1AKCjMxMjAwMDAwMDAwMDAwMCBGTE9QIC8gR1BVIC8gc2VjIFtBMTAwLCBiZjE2IHJlcG9ydGVkXSAqIDQ3MDAwIEdQVS1ob3VycyAqIDM2MDAgc2VjIC8gaG91ciAqIDAuMyBbYXNzdW1lZCB1dGlsaXphdGlvbl0gPSAxLjU4MzcxMmUrMjIgRkxPUAoKc3FydCgxLjAyZSsyMioxLjU4MzcxMmUrMjIpID0gMS4yNzA5Nzg1ZSsyMiIsMjU2LjAsLDIwMjYtMDUtMjUgMTI6MjM6MzMrMDA6MDAsLCwsNDAwMDAwMC4wLCwiQWNhZGVtaWEsQWNhZGVtaWEsQWNhZGVtaWEsQWNhZGVtaWEsQWNhZGVtaWEsQWNhZGVtaWEsUmVzZWFyY2ggY29sbGVjdGl2ZSIsLCwsNDcwMDAuMCxVbnJlbGVhc2VkLCJsbGFtYTIgbGljZW5zZQpodHRwczovL2h1Z2dpbmdmYWNlLmNvL0VsZXV0aGVyQUkvbGxlbW1hXzM0YiIsLCwiTUZVID0gYXBwbGllZCBGTE9QcyAvIG1heGltdW0gaGFyZHdhcmUgRkxPUHMKTUZVID0gKDYgRkxPUC90b2tlbi9wYXJhbSAqIDMzLjdCIHBhcmFtcyAqIDEyMDAwIHN0ZXBzICogNCBtaWxsaW9uIHRva2Vucy9zdGVwKSAvICg0NzAwMCBob3VycyAqIDMxMS44NGUxMiBGTE9QUykKTUZVID0gMC4xODM5IixCRjE2LCwyMDMyNTQuODI5MzU3MDkwMiwiT3BlcmF0aW9uIGNvdW50aW5nLEhhcmR3YXJlIixFbGV1dGhlckFJLCwsLFllcwpMbGVtbWEgN0IsIk1hdGhlbWF0aWNzLExhbmd1YWdlIiwiTWF0aGVtYXRpY2FsIHJlYXNvbmluZyxMYW5ndWFnZSBtb2RlbGluZy9nZW5lcmF0aW9uLFF1ZXN0aW9uIGFuc3dlcmluZyxDb2RlIGdlbmVyYXRpb24iLCJQcmluY2V0b24gVW5pdmVyc2l0eSxFbGV1dGhlckFJLFVuaXZlcnNpdHkgb2YgVG9yb250byxWZWN0b3IgSW5zdGl0dXRlLFVuaXZlcnNpdHkgb2YgQ2FtYnJpZGdlLENhcm5lZ2llIE1lbGxvbiBVbml2ZXJzaXR5IChDTVUpLFVuaXZlcnNpdHkgb2YgV2FzaGluZ3RvbiIsIlpoYW5naXIgQXplcmJheWV2LCBIYWlsZXkgU2Nob2Vsa29wZiwgS2VpcmFuIFBhc3RlciwgTWFyY28gRG9zIFNhbnRvcywgU3RlcGhlbiBNY0FsZWVyLCBBbGJlcnQgUS4gSmlhbmcsIEppYSBEZW5nLCBTdGVsbGEgQmlkZXJtYW4sIFNlYW4gV2VsbGVjayIsMjAyMy0xMC0xNixMbGVtbWE6IEFuIE9wZW4gTGFuZ3VhZ2UgTW9kZWwgRm9yIE1hdGhlbWF0aWNzLGh0dHBzOi8vYXJ4aXYub3JnL2Ficy8yMzEwLjEwNjMxLDQ0MC4wLCwsNzAwMDAwMDAwMC4wLGh0dHBzOi8vYXJ4aXYub3JnL2Ficy8yMzEwLjEwNjMxLDEuMTgwNjg1ZSsyMywxLjFlKzIzIEZMT1AgW2Jhc2UgbW9kZWwgY29tcHV0ZV0gKyA4LjA2ODQ5ODdlKzIxIEZMT1AgW2ZpbmV0dW5lIGNvbXB1dGVdID0gMS4xODA2ODVlKzIzIEZMT1AsNTUwMDAwMDAwMDAsIlByb29mLVBpbGUtMiBjb250YWlucyA1NUIgdG9rZW5zIChodHRwczovL2FyeGl2Lm9yZy9wZGYvMjMxMC4xMDYzMSwgcGFnZSAyKS4KCiIiV2UgdHJhaW4gdGhlIDdCIG1vZGVsIGZvciAyMDBCIHRva2VucyIiIC0+IH4zLjY0IGVwb2NocyIsLCIiIkxMRU1NQSA3QiBpcyB0cmFpbmVkIGZvciA0MiwwMDAgc3RlcHMgd2l0aCBhIGdsb2JhbCBiYXRjaCBzaXplIG9mIDQgbWlsbGlvbiB0b2tlbnMgYW5kIGEgNDA5NiB0b2tlbiBjb250ZXh0IGxlbmd0aC4gVGhpcyBjb3JyZXNwb25kcyB0byByb3VnaGx5IDIzLDAwMCBBMTAwLWhvdXJz4oCdIChodHRwczovL2FyeGl2Lm9yZy9hYnMvMjMxMC4xMDYzMSwgcGFnZSAzKS4iLE5WSURJQSBBMTAwIFNYTTQgNDAgR0IsLENvbmZpZGVudCwiV2UgcHJlc2VudCBMbGVtbWEsIGEgbGFyZ2UgbGFuZ3VhZ2UgbW9kZWwgZm9yIG1hdGhlbWF0aWNzLiBXZSBjb250aW51ZSBwcmV0cmFpbmluZyBDb2RlIExsYW1hIG9uIHRoZSBQcm9vZi1QaWxlLTIsIGEgbWl4dHVyZSBvZiBzY2llbnRpZmljIHBhcGVycywgd2ViIGRhdGEgY29udGFpbmluZyBtYXRoZW1hdGljcywgYW5kIG1hdGhlbWF0aWNhbCBjb2RlLCB5aWVsZGluZyBMbGVtbWEuIE9uIHRoZSBNQVRIIGJlbmNobWFyayBMbGVtbWEgb3V0cGVyZm9ybXMgYWxsIGtub3duIG9wZW4gYmFzZSBtb2RlbHMsIGFzIHdlbGwgYXMgdGhlIHVucmVsZWFzZWQgTWluZXJ2YSBtb2RlbCBzdWl0ZSBvbiBhbiBlcXVpLXBhcmFtZXRlciBiYXNpcy4gTW9yZW92ZXIsIExsZW1tYSBpcyBjYXBhYmxlIG9mIHRvb2wgdXNlIGFuZCBmb3JtYWwgdGhlb3JlbSBwcm92aW5nIHdpdGhvdXQgYW55IGZ1cnRoZXIgZmluZXR1bmluZy4gV2Ugb3Blbmx5IHJlbGVhc2UgYWxsIGFydGlmYWN0cywgaW5jbHVkaW5nIDcgYmlsbGlvbiBhbmQgMzQgYmlsbGlvbiBwYXJhbWV0ZXIgbW9kZWxzLCB0aGUgUHJvb2YtUGlsZS0yLCBhbmQgY29kZSB0byByZXBsaWNhdGUgb3VyIGV4cGVyaW1lbnRzLiIsMy42NCwsT3BlbiB3ZWlnaHRzIChyZXN0cmljdGVkIHVzZSksIlVuaXRlZCBTdGF0ZXMgb2YgQW1lcmljYSxVbml0ZWQgU3RhdGVzIG9mIEFtZXJpY2EsQ2FuYWRhLENhbmFkYSxVbml0ZWQgS2luZ2RvbSBvZiBHcmVhdCBCcml0YWluIGFuZCBOb3J0aGVybiBJcmVsYW5kLFVuaXRlZCBTdGF0ZXMgb2YgQW1lcmljYSxVbml0ZWQgU3RhdGVzIG9mIEFtZXJpY2EiLENvZGUgTGxhbWEtN0IsOC4wNjg0OTg3ZSsyMSwiNiBGTE9QIC8gcGFyYW1ldGVyIC8gdG9rZW4gKiA3KjEwXjkgcGFyYW1ldGVycyAqIDIwMCoxMF45IHRva2VucyA9IDguNGUrMjEgRkxPUAoKMzEyMDAwMDAwMDAwMDAwIEZMT1AgLyBHUFUgLyBzZWMgW0ExMDAsIGJmMTYgcmVwb3J0ZWRdICogMjMwMDAgR1BVLWhvdXJzICogMzYwMCBzZWMgLyBob3VyICogMC4zIFthc3N1bWVkIHV0aWxpemF0aW9uXSA9IDcuNzUwMDhlKzIxIEZMT1AKCnNxcnQoOC40ZSsyMSo3Ljc1MDA4ZSsyMSkgPSA4LjA2ODQ5ODdlKzIxIiwyNTYuMCwsMjAyNi0wNS0yNSAxMjoyMzozMyswMDowMCwsLCw0MDAwMDAwLjAsLCJBY2FkZW1pYSxSZXNlYXJjaCBjb2xsZWN0aXZlLEFjYWRlbWlhLEFjYWRlbWlhLEFjYWRlbWlhLEFjYWRlbWlhLEFjYWRlbWlhIiwsLCwyMzAwMC4wLFVucmVsZWFzZWQsImxsYW1hMiBsaWNlbnNlCmh0dHBzOi8vaHVnZ2luZ2ZhY2UuY28vRWxldXRoZXJBSS9sbGVtbWFfN2IiLCwsIk1GVSA9IGFwcGxpZWQgRkxPUHMgLyBtYXhpbXVtIGhhcmR3YXJlIEZMT1BzCk1GVSA9ICg2IEZMT1AvdG9rZW4vcGFyYW0gKiA2Ljc0QiBwYXJhbXMgKiA0MjAwMCBzdGVwcyAqIDQgbWlsbGlvbiB0b2tlbnMvc3RlcCkgLyAoMjMwMDAgaG91cnMgKiAzMTEuODRlMTIgRkxPUFMpCk1GVSA9IDAuMjYzMSIsQkYxNiwsMjAzMjU0LjgyOTM1NzA5MDIsIk9wZXJhdGlvbiBjb3VudGluZyxIYXJkd2FyZSIsRWxldXRoZXJBSSwsLCxZZXMKQXF1aWxhMiAzNEIsTGFuZ3VhZ2UsIkNoYXQsTGFuZ3VhZ2UgbW9kZWxpbmcvZ2VuZXJhdGlvbiIsQmVpamluZyBBY2FkZW15IG9mIEFydGlmaWNpYWwgSW50ZWxsaWdlbmNlIC8gQkFBSSwsMjAyMy0xMC0xMyxBcXVpbGEyIFRlY2huaWNhbCBSZXBvcnQsImh0dHBzOi8vZ2l0aHViLmNvbS9GbGFnQUktT3Blbi9BcXVpbGEyCmh0dHBzOi8vaHVnZ2luZ2ZhY2UuY28vQkFBSS9BcXVpbGEyLTM0QiIsLCwsMzQwMDAwMDAwMDAuMCwiMzRCCnNhZmV0ZW5zb3JzIHNheSBpdCBpcyAxOC4yQiBwYXJhbXMKClRoZXJlJ3MgYWxzbyBhIDcwQiAiImV4cGVyaW1lbnRhbCIiIHZlcnNpb246IGh0dHBzOi8vZ2l0aHViLmNvbS9GbGFnQUktT3Blbi9BcXVpbGEyIiwsIjZORCA9IDYqMzQwMDAwMDAwMDAqMjAwMDAwMDAwMDAwMD00LjA4ZSsyMwoKJ0xpa2VseScgY29uZmlkZW5jZSBiZWNhdXNlIHVua25vd24gbnVtYmVyIG9mIGVwb2NocywgZGF0YXNldCBzaXplIGFuZCBudW1iZXIgb2YgcGFyYW1ldGVycyBhcmUgbm90IGNlcnRhaW4uIiwyMDAwMDAwMDAwMDAwLCIiIndlIGhhdmUgaW52ZXN0aWdhdGVkIGFsbCAyIHRyaWxsaW9uIHRva2VucyBvZiBkYXRhIiIgZnJvbSBodHRwczovL2dpdGh1Yi5jb20vRmxhZ0FJLU9wZW4vQXF1aWxhMiIsLCxOVklESUEgQTEwMCBTWE00IDQwIEdCLCxMaWtlbHksIldlIGFubm91bmNlIHRoYXQgb3VyIEFxdWlsYTIgc2VyaWVzIGlzIG5vdyBvcGVuIHNvdXJjZSwgY29tcHJpc2luZyBBcXVpbGEyICh0aGUgYmFzZSBsYW5ndWFnZSBtb2RlbHM6IEFxdWlsYTItN0IsIEFxdWlsYTItMzRCIGFuZCBBcXVpbGEyLTcwQi1FeHByKSBhbmQgQXF1aWxhQ2hhdDIgKHRoZSBjaGF0IG1vZGVscywgbmFtZWx5IEFxdWlsYUNoYXQyLTdCLCBBcXVpbGFDaGF0Mi0zNEIgYW5kIEFxdWlsYUNoYXQyLTcwQi1FeHByLCBhcyB3ZWxsIGFzIHRoZSBsb25nLXRleHQgY2hhdCBtb2RlbHMsIG5hbWVseSBBcXVpbGFDaGF0Mi03Qi0xNmsgYW5kIEFxdWlsYUNoYXQyLTM0Qi0xNmspLiBZb3UgY2FuIGZpbmQgdGhlIGxpbmtz</x:v>
      </x:c>
    </x:row>
    <x:row r="159" ht="18" customHeight="1">
      <x:c r="A159" s="17" t="n">
        <x:v>154</x:v>
      </x:c>
      <x:c r="B159" s="17" t="n">
        <x:v>310</x:v>
      </x:c>
      <x:c r="C159" s="160" t="str">
        <x:v>IGluIHRoZSBmb2xsb3dpbmcgdGFibGUuIEtpbmRseSBjbGljayBvbiB0aGVtIHRvIGFjY2VzcyB0aGUgbW9kZWwgY2FyZHMuIiwsLE9wZW4gd2VpZ2h0cyAodW5yZXN0cmljdGVkKSxDaGluYSwsLCw1MTIuMCwsMjAyNS0xMS0yOCAxMTo1Mzo0NCswMDowMCwsLCwsLEFjYWRlbWlhLCwsLCxPcGVuIHNvdXJjZSxhcGFjaGUgMi4wLFRydWUsLCwsLDQwNjUzNi44MTc3NjQ5NDM1LCwsLCwsWWVzClRhYmxlLUdQVCxMYW5ndWFnZSwiTGFuZ3VhZ2UgbW9kZWxpbmcvZ2VuZXJhdGlvbixUYWJsZSB0YXNrcyIsTWljcm9zb2Z0IFJlc2VhcmNoLCJQZW5nIExpLCBZZXllIEhlLCBEcm9yIFlhc2hhciwgV2Vpd2VpIEN1aSwgU29uZyBHZSwgSGFpZG9uZyBaaGFuZywgRGFuaWVsbGUgUmlmaW5za2kgRmFpbm1hbiwgRG9uZ21laSBaaGFuZywgU3VyYWppdCBDaGF1ZGh1cmkiLDIwMjMtMTAtMTMsVGFibGUtR1BUOiBUYWJsZS10dW5lZCBHUFQgZm9yIERpdmVyc2UgVGFibGUgVGFza3MsaHR0cHM6Ly9hcnhpdi5vcmcvYWJzLzIzMTAuMDkyNjMsMTEzLjAsLExpa2VseSB0aGUgYmVzdCBtb2RlbCBmb3IgdGhlIHRhYmxlLXRhc2tzIHRoZSBhdXRob3JzIHRlc3RlZCBvbi4gTm8gc3RhbmRhcmQgYmVuY2htYXJrIHRob3VnaC4sMTc1MDAwMDAwMDAwLjAsLCwsLCwsLCwsQ29uZmlkZW50LCJMYW5ndWFnZSBtb2RlbHMsIHN1Y2ggYXMgR1BULTMuNSBhbmQgQ2hhdEdQVCwgZGVtb25zdHJhdGUgcmVtYXJrYWJsZSBhYmlsaXRpZXMgdG8gZm9sbG93IGRpdmVyc2UgaHVtYW4gaW5zdHJ1Y3Rpb25zIGFuZCBwZXJmb3JtIGEgd2lkZSByYW5nZSBvZiB0YXNrcy4gSG93ZXZlciwgd2hlbiBwcm9iaW5nIGxhbmd1YWdlIG1vZGVscyB1c2luZyBhIHJhbmdlIG9mIGJhc2ljIHRhYmxlLXVuZGVyc3RhbmRpbmcgdGFza3MsIHdlIG9ic2VydmUgdGhhdCB0b2RheSdzIGxhbmd1YWdlIG1vZGVscyBhcmUgc3RpbGwgc3ViLW9wdGltYWwgaW4gbWFueSB0YWJsZS1yZWxhdGVkIHRhc2tzLCBsaWtlbHkgYmVjYXVzZSB0aGV5IGFyZSBwcmUtdHJhaW5lZCBwcmVkb21pbmFudGx5IG9uIFxlbXBoe29uZS1kaW1lbnNpb25hbH0gbmF0dXJhbC1sYW5ndWFnZSB0ZXh0cywgd2hlcmVhcyByZWxhdGlvbmFsIHRhYmxlcyBhcmUgXGVtcGh7dHdvLWRpbWVuc2lvbmFsfSBvYmplY3RzLgpJbiB0aGlzIHdvcmssIHdlIHByb3Bvc2UgYSBuZXcgIiJcZW1waHt0YWJsZS10dW5pbmd9IiIgcGFyYWRpZ20sIHdoZXJlIHdlIGNvbnRpbnVlIHRvIHRyYWluL2ZpbmUtdHVuZSBsYW5ndWFnZSBtb2RlbHMgbGlrZSBHUFQtMy41IGFuZCBDaGF0R1BULCB1c2luZyBkaXZlcnNlIHRhYmxlLXRhc2tzIHN5bnRoZXNpemVkIGZyb20gcmVhbCB0YWJsZXMgYXMgdHJhaW5pbmcgZGF0YSwgd2l0aCB0aGUgZ29hbCBvZiBlbmhhbmNpbmcgbGFuZ3VhZ2UgbW9kZWxzJyBhYmlsaXR5IHRvIHVuZGVyc3RhbmQgdGFibGVzIGFuZCBwZXJmb3JtIHRhYmxlIHRhc2tzLiBXZSBzaG93IHRoYXQgb3VyIHJlc3VsdGluZyBUYWJsZS1HUFQgbW9kZWxzIGRlbW9uc3RyYXRlICgxKSBiZXR0ZXIgXGVtcGh7dGFibGUtdW5kZXJzdGFuZGluZ30gY2FwYWJpbGl0aWVzLCBieSBjb25zaXN0ZW50bHkgb3V0cGVyZm9ybWluZyB0aGUgdmFuaWxsYSBHUFQtMy41IGFuZCBDaGF0R1BULCBvbiBhIHdpZGUtcmFuZ2Ugb2YgdGFibGUgdGFza3MsIGluY2x1ZGluZyBob2xkb3V0IHVuc2VlbiB0YXNrcywgYW5kICgyKSBzdHJvbmcgXGVtcGh7Z2VuZXJhbGl6YWJpbGl0eX0sIGluIGl0cyBhYmlsaXR5IHRvIHJlc3BvbmQgdG8gZGl2ZXJzZSBodW1hbiBpbnN0cnVjdGlvbnMgdG8gcGVyZm9ybSBuZXcgdGFibGUtdGFza3MsIGluIGEgbWFubmVyIHNpbWlsYXIgdG8gR1BULTMuNSBhbmQgQ2hhdEdQVC4iLCwsVW5yZWxlYXNlZCxVbml0ZWQgU3RhdGVzIG9mIEFtZXJpY2EsIkdQVC0zLjUgKGRhdmluY2ktMDAyKQoiLCwiVGhleSBmaW5lLXR1bmVkIEdQVC0zLjUgYW5kIENoYXRHUFQtMy41IG9uIHJvdWdobHkgMTRrIGV4YW1wbGVzIG9mIHRhYmxlcy4gTm90IHN1cmUgaG93IG1hbnkgdG9rZW5zIHBlciBpbnN0YW5jZS4KCiIiVHJhaW5pbmcgdGFza3MgYW5kIGRhdGEuIEluIG91ciBkZWZhdWx0IHNldHRpbmdzLCB3ZSB1c2UgYSB0b3RhbCBvZgoxNCB0eXBlcyBvZiB0YWJsZS10YXNrcywgbGlzdGVkIGFzIFQtNSB0byBULTE4IGluIFRhYmxlIDIsIGFzIHRyYWluaW5nCmRhdGEgZm9yIHRhYmxlLXR1bmluZy4KSW4gYWxsIGJ1dCB0d28gdGFzay10eXBlcyAoVC02OiBFbnRpdHkgTWF0Y2hpbmcgYW5kIFQtMTI6IE5MLXRvU1FMKSwgd2UgdXNlIHN5bnRoZXNpemVkIGluc3RhbmNlcyBvZiB0YWJsZS10YXNrcy4gRm9yIGVhY2ggdGFzayB0eXBlLCB3ZSBnZW5lcmF0ZSAxMDAwIGluc3RhbmNlcyBvZiB0YWJsZS10YXNrcyB1c2luZyBhIDUwOjUwIG1peCBvZiB6ZXJvLXNob3QgYW5kIGZldy1zaG90IHRlbXBsYXRlcywgZm9sbG93aW5nIGEgc3ludGhlc2lzLXRoZW5hdWdtZW50IGFwcHJvYWNoIGRlc2NyaWJlZCBpbiBTZWN0aW9uIDQiIiIsLCwyMDI2LTA1LTI1IDEyOjIzOjMyKzAwOjAwLCwsLCwsSW5kdXN0cnksLCwsLFVucmVsZWFzZWQsLCwsLCwsLCwsLCwsTm8KUlQtMi1YLFJvYm90aWNzLFJvYm90aWMgbWFuaXB1bGF0aW9uLEdvb2dsZSBEZWVwTWluZCxPcGVuIFgtRW1ib2RpbWVudCBDb2xsYWJvcmF0aW9uLDIwMjMtMTAtMTMsT3BlbiBYLUVtYm9kaW1lbnQ6IFJvYm90aWMgTGVhcm5pbmcgRGF0YXNldHMgYW5kIFJULVggTW9kZWxzLGh0dHBzOi8vYXJ4aXYub3JnL2Ficy8yMzEwLjA4ODY0LDk1MS4wLFNPVEEgaW1wcm92ZW1lbnQsIlNPVEEgaXMgY2xhaW1lZCBvbiBHb29nbGUgUm9ib3QgLSBDdXN0b20vaW50ZXJuYWwgZXZhbHVhdGlvbgoKIiJFbWVyZ2VudCBza2lsbHMgZXZhbHVhdGlvbi4gVG8gaW52ZXN0aWdhdGUgdGhlIHRyYW5zZmVyCm9mIGtub3dsZWRnZSBhY3Jvc3Mgcm9ib3RzLCB3ZSBjb25kdWN0IGV4cGVyaW1lbnRzIHdpdGgKdGhlIEdvb2dsZSBSb2JvdCwgYXNzZXNzaW5nIHRoZSBwZXJmb3JtYW5jZSBvbiB0YXNrcyBsaWtlCnRoZSBvbmVzIHNob3duIGluIEZpZy4gNS4gVGhlc2UgdGFza3MgaW52b2x2ZSBvYmplY3RzIGFuZApza2lsbHMgdGhhdCBhcmUgbm90IHByZXNlbnQgaW4gdGhlIFJULTIgZGF0YXNldCBidXQgb2NjdXIgaW4gdGhlCkJyaWRnZSBkYXRhc2V0IFs5NV0gZm9yIGEgZGlmZmVyZW50IHJvYm90ICh0aGUgV2lkb3dYIHJvYm90KS4KUmVzdWx0cyBhcmUgc2hvd24gaW4gVGFibGUgSUksIEVtZXJnZW50IFNraWxscyBFdmFsdWF0aW9uCmNvbHVtbi4gQ29tcGFyaW5nIHJvd3MgKDEpIGFuZCAoMiksIHdlIGZpbmQgdGhhdCBSVC0yLVgKb3V0cGVyZm9ybXMgUlQtMiBieSDiiLwgM8OXLCBzdWdnZXN0aW5nIHRoYXQgaW5jb3Jwb3JhdGluZwpkYXRhIGZyb20gb3RoZXIgcm9ib3RzIGludG8gdGhlIHRyYWluaW5nIGltcHJvdmVzIHRoZSByYW5nZQpvZiB0YXNrcyB0aGF0IGNhbiBiZSBwZXJmb3JtZWQgZXZlbiBieSBhIHJvYm90IHRoYXQgYWxyZWFkeQpoYXMgbGFyZ2UgYW1vdW50cyBvZiBkYXRhIGF2YWlsYWJsZS4gT3VyIHJlc3VsdHMgc3VnZ2VzdCB0aGF0CmNvLXRyYWluaW5nIHdpdGggZGF0YSBmcm9tIG90aGVyIHBsYXRmb3JtcyBpbWJ1ZXMgdGhlIFJULTItClggY29udHJvbGxlciB3aXRoIGFkZGl0aW9uYWwgc2tpbGxzIGZvciB0aGUgcGxhdGZvcm0gdGhhdCBhcmUKbm90IHByZXNlbnQgaW4gdGhhdCBwbGF0Zm9ybeKAmXMgb3JpZ2luYWwgZGF0YXNldC4iIgoKVG9wMTAgcmVjZW50IHBhcGVyIGZyb20gU2ViYXN0aWFuIFNhcnRvciAyMDI1LTA1LTE0Iiw1NTAwMDAwMDAwMC4wLDU1QiwsLCwsLCwsLENvbmZpZGVudCwiTGFyZ2UsIGhpZ2gtY2FwYWNpdHkgbW9kZWxzIHRyYWluZWQgb24gZGl2ZXJzZSBkYXRhc2V0cyBoYXZlIHNob3duIHJlbWFya2FibGUgc3VjY2Vzc2VzIG9uIGVmZmljaWVudGx5IHRhY2tsaW5nIGRvd25zdHJlYW0gYXBwbGljYXRpb25zLiBJbiBkb21haW5zIGZyb20gTkxQIHRvIENvbXB1dGVyIFZpc2lvbiwgdGhpcyBoYXMgbGVkIHRvIGEgY29uc29saWRhdGlvbiBvZiBwcmV0cmFpbmVkIG1vZGVscywgd2l0aCBnZW5lcmFsIHByZXRyYWluZWQgYmFja2JvbmVzIHNlcnZpbmcgYXMgYSBzdGFydGluZyBwb2ludCBmb3IgbWFueSBhcHBsaWNhdGlvbnMuIENhbiBzdWNoIGEgY29uc29saWRhdGlvbiBoYXBwZW4gaW4gcm9ib3RpY3M/IENvbnZlbnRpb25hbGx5LCByb2JvdGljIGxlYXJuaW5nIG1ldGhvZHMgdHJhaW4gYSBzZXBhcmF0ZSBtb2RlbCBmb3IgZXZlcnkgYXBwbGljYXRpb24sIGV2ZXJ5IHJvYm90LCBhbmQgZXZlbiBldmVyeSBlbnZpcm9ubWVudC4gQ2FuIHdlIGluc3RlYWQgdHJhaW4gZ2VuZXJhbGlzdCBYLXJvYm90IHBvbGljeSB0aGF0IGNhbiBiZSBhZGFwdGVkIGVmZmljaWVudGx5IHRvIG5ldyByb2JvdHMsIHRhc2tzLCBhbmQgZW52aXJvbm1lbnRzPyBJbiB0aGlzIHBhcGVyLCB3ZSBwcm92aWRlIGRhdGFzZXRzIGluIHN0YW5kYXJkaXplZCBkYXRhIGZvcm1hdHMgYW5kIG1vZGVscyB0byBtYWtlIGl0IHBvc3NpYmxlIHRvIGV4cGxvcmUgdGhpcyBwb3NzaWJpbGl0eSBpbiB0aGUgY29udGV4dCBvZiByb2JvdGljIG1hbmlwdWxhdGlvbiwgYWxvbmdzaWRlIGV4cGVyaW1lbnRhbCByZXN1bHRzIHRoYXQgcHJvdmlkZSBhbiBleGFtcGxlIG9mIGVmZmVjdGl2ZSBYLXJvYm90IHBvbGljaWVzLiBXZSBhc3NlbWJsZSBhIGRhdGFzZXQgZnJvbSAyMiBkaWZmZXJlbnQgcm9ib3RzIGNvbGxlY3RlZCB0aHJvdWdoIGEgY29sbGFib3JhdGlvbiBiZXR3ZWVuIDIxIGluc3RpdHV0aW9ucywgZGVtb25zdHJhdGluZyA1Mjcgc2tpbGxzICgxNjAyNjYgdGFza3MpLiBXZSBzaG93IHRoYXQgYSBoaWdoLWNhcGFjaXR5IG1vZGVsIHRyYWluZWQgb24gdGhpcyBkYXRhLCB3aGljaCB3ZSBjYWxsIFJULVgsIGV4aGliaXRzIHBvc2l0aXZlIHRyYW5zZmVyIGFuZCBpbXByb3ZlcyB0aGUgY2FwYWJpbGl0aWVzIG9mIG11bHRpcGxlIHJvYm90cyBieSBsZXZlcmFnaW5nIGV4cGVyaWVuY2UgZnJvbSBvdGhlciBwbGF0Zm9ybXMuIE1vcmUgZGV0YWlscyBjYW4gYmUgZm91bmQgb24gdGhlIHByb2plY3Qgd2Vic2l0ZSB0aGlzIGh0dHBzIFVSTC4iLCwsVW5yZWxlYXNlZCxVbml0ZWQgU3RhdGVzIG9mIEFtZXJpY2EsUlQtMiwsIiIiUlQtMi1YIGlzIHRyYWluZWQgdmlhCmNvLWZpbmUtdHVuaW5nIChzaW1pbGFybHkgdG8gdGhlIG9yaWdpbmFsIFJULTIgWzldKSwgd2l0aCBhbiBhcHByb3hpbWF0ZWx5IG9uZSB0byBvbmUgc3BsaXQgb2YgdGhlIG9yaWdpbmFsIFZMTSBkYXRhCmFuZCB0aGUgcm9ib3RpY3MgZGF0YSBtaXh0dXJlLiBOIiIKClJULTIgaXMgaW4gdHVybiBhIGZpbmUtdHVuZSBvZiBQYWxpLVggNTVCIiwsLDIwMjYtMDUtMjUgMTI6MjM6MzErMDA6MDAsLCwsLCxJbmR1c3RyeSwsLCwsVW5yZWxlYXNlZCwsLCwsLCwsLCwsLCxObwpKaXV0aWFuLExhbmd1YWdlLExhbmd1YWdlIG1vZGVsaW5nL2dlbmVyYXRpb24sQ2hpbmEgTW9iaWxlLCwyMDIzLTEwLTEyLCxodHRwczovL3d3dy5nbG9iYWx0aW1lcy5jbi9wYWdlLzIwMjMxMC8xMjk5NzE2LnNodG1sLCwsLDEzOTAwMDAwMDAwLjAsIkEgMTMuOUIgcGFyYW1ldGVyIG1vZGVsIGlzIG1lbnRpb25lZCBwcm9taW5lbnRseSBhdApodHRwczovL2ppdXRpYW4uMTAwODYuY24vcG9ydGFsLyMvaG9tZQoyMDI1LTAxLTEzLiIsMS42NjhlKzIzLDYqMTMuOWU5KjJlMTI9MS42NjhlMjMsMjAwMDAwMDAwMDAwMCwiIiJEZXNpZ25lZCB0byBlbmhhbmNlIGVmZmljaWVuY3ksIHRoZSBtb2RlbCBoYXMgdHJhaW5lZCBvdmVyIDIgdHJpbGxpb24gdG9rZW5zIiIiLCwsLCxMaWtlbHksIkNoaW5hIE1vYmlsZSwgdGhlIGxhcmdlc3QgdGVsZWNvbSBvcGVyYXRvciBpbiB0aGUgd29ybGQgYnkgc3Vic2NyaWJlcnMsIHVudmVpbGVkIGl0cyAiIkppdXRpYW4iIiBhcnRpZmljaWFsIGludGVsbGlnZW5jZSAoQUkpIGxhcmdlLXNjYWxlIG1vZGVsIG9uIFRodXJzZGF5LCB3aGljaCBoYXMgcmVwb3J0ZWRseSB3b24gc3VwcG9ydCBmcm9tIGxhcmdlIGVudGVycHJpc2VzIGluY2x1ZGluZyBDaGluYSBPY2VhbiBTaGlwcGluZyAoR3JvdXApIENvIGFuZCBDaGluYSBSYWlsd2F5IENvbnN0cnVjdGlvbiBDby4iLCwsT3BlbiB3ZWlnaHRzICh1bnJlc3RyaWN0ZWQpLENoaW5hLCwsLCwsMjAyNS0xMS0yOCAxMTo1Mzo0NCswMDowMCwsLCwsLEluZHVzdHJ5LCwsLCxVbnJlbGVhc2VkLCJzZWVtcyBsaWtlIGl0IGlzIHRoZSBzYW1lIG1vZGVsIGFzIHRoaXMgb25lIHVuZGVyIEFwYWNoZSAyLjAgbGljZW5zZToKaHR0cHM6Ly9tb2RlbHNjb3BlLmNuL21vZGVscy9KaXVUaWFuLUFJL0pJVVRJQU4tMTM5TW9FLWNoYXQiLFRydWUsLCwsLCxPcGVyYXRpb24gY291bnRpbmcsLCwsLFllcwpGZXJyZXQgKDEzQiksIk11bHRpbW9kYWwsTGFuZ3VhZ2UsVmlzaW9uIiwiT2JqZWN0IHJlY29nbml0aW9uLExhbmd1YWdlIG1vZGVsaW5nIiwiQ29sdW1iaWEgVW5pdmVyc2l0eSxBcHBsZSIsIkhhb3h1YW4gWW91LCBIYW90aWFuIFpoYW5nLCBaaGUgR2FuLCBYaWFuemhpIER1LCBCb3dlbiBaaGFuZywgWmlydWkgV2FuZywgTGlhbmdsaWFuZyBDYW8sIFNoaWgtRnUgQ2hhbmcsIFlpbmZlaSBZYW5nIiwyMDIzLTEwLTExLEZlcnJldDogUmVmZXIgYW5kIEdyb3VuZCBBbnl0aGluZyBBbnl3aGVyZSBhdCBBbnkgR3JhbnVsYXJpdHksaHR0cHM6Ly9hcnhpdi5vcmcvYWJzLzIzMTAuMDc3MDQsNTI0LjAsU09UQSBpbXByb3ZlbWVudCwiY2xhaW1lZCBTT1RBIG9uIGEgbmV3IGJlbmNobWFyayAiIlRvIGV2YWx1YXRlIHRoaXMgbmV3IGNhcGFiaWxpdHksIHdlIGludHJvZHVjZSBGZXJyZXQtQmVuY2gsIGNvdmVyaW5nIHRocmVlIG5ldyB0eXBlcyBvZiB0YXNrczogUmVmZXJyaW5nIERlc2NyaXB0aW9uLCBSZWZlcnJpbmcgUmVhc29uaW5nLCBhbmQgR3JvdW5kaW5nIGluIENvbnZlcnNhdGlvbi4gV2UgYmVuY2htYXJrIGV4aXN0aW5nIE1MTE1zIGFuZCBvYnNlcnZlIHRoYXQgRmVycmV0IGNhbiBvdXRwZXJmb3JtIHRoZSBiZXN0IG9mIHRoZW0gYnkgMjAuNCUgb24gYXZlcmFnZS4iIiIsMTMwMDAwMDAwMDAuMCwxM0IsLCJGaW5lLXR1bmVkIGZyb20gVmljdW5hLTEzQiwgd2hpY2ggd2UgZG9uJ3QgaGF2ZSBhbiBlc3RpbWF0ZSBmb3IuIEZpbmV0dW5pbmcgY29zdCBpcyB+NGUxOS4KCiIiVHJhaW5pbmcgRGV0YWlscy4gV2UgaW5pdGlhbGl6ZSB0aGUgaW1hZ2UgZW5jb2RlciB3aXRoIENMSVAtVmlULUwvMTRAMzM2cCwgdGhlIExMTSB3aXRoIFZpY3VuYSwgYW5kIHRoZSBwcm9qZWN0aW9uIGxheWVyIHdpdGggTExhVkHigJlzIGZpcnN0LXN0YWdlIHdlaWdodHMsIGxlYXZpbmcgdGhlIHZpc3VhbCBzYW1wbGVyIHJhbmRvbWx5IGluaXRpYWxpemVkLiBBZnRlciB0aGUgaW5pdGlhbGl6YXRpb24sIEZlcnJldCBpcyB0cmFpbmVkIG9uIHRoZSBhZm9yZW1lbnRpb25lZCBHUklUIGRhdGEgZm9yIHRocmVlIGVwb2Nocywgb3B0aW1pemVkIGJ5IExvc2hjaGlsb3YgJiBIdXR0ZXIgKDIwMTcpIHdpdGggYSBsZWFybmluZyByYXRlIG9mIDJlIOKIkiA1IGFuZCBhIGJhdGNoIHNpemUgb2YgMTI4LiBUaGUgdHJhaW5pbmcgdGFrZXMg4oi8NS8yLjUgZGF5cyBvbiA4IEExMDAgR1BVIGZvciBhIEZlcnJldC0xM0IvN0IuIiIKCjUgKiAyNCAqIDM2MDAgKiAwLjMgdXRpbGl6YXRpb24gKGFzc3VtcHRpb24pICogMzEyIFRGTE9QL3MgPSA0LjA0ZTE5IiwxNzI2NDk1NzIsLDEyMC4wLCIiIlRoZSB0cmFpbmluZyB0YWtlcyDiiLw1LzIuNSBkYXlzIG9uIDggQTEwMCBHUFUgZm9yIGEgRmVycmV0LTEzQi83Qi4iIiIsTlZJRElBIEExMDAsLENvbmZpZGVudCwiV2UgaW50cm9kdWNlIEZlcnJldCwgYSBuZXcgTXVsdGltb2RhbCBMYXJnZSBMYW5ndWFnZSBNb2RlbCAoTUxMTSkgY2FwYWJsZSBvZiB1bmRlcnN0YW5kaW5nIHNwYXRpYWwgcmVmZXJyaW5nIG9mIGFueSBzaGFwZSBvciBncmFudWxhcml0eSB3aXRoaW4gYW4gaW1hZ2UgYW5kIGFjY3VyYXRlbHkgZ3JvdW5kaW5nIG9wZW4tdm9jYWJ1bGFyeSBkZXNjcmlwdGlvbnMuIFRvIHVuaWZ5IHJlZmVycmluZyBhbmQgZ3JvdW5kaW5nIGluIHRoZSBMTE0gcGFyYWRpZ20sIEZlcnJldCBlbXBsb3lzIGEgbm92ZWwgYW5kIHBvd2VyZnVsIGh5YnJpZCByZWdpb24gcmVwcmVzZW50YXRpb24gdGhhdCBpbnRlZ3JhdGVzIGRpc2NyZXRlIGNvb3JkaW5hdGVzIGFuZCBjb250aW51b3VzIGZlYXR1cmVzIGpvaW50bHkgdG8gcmVwcmVzZW50IGEgcmVnaW9uIGluIHRoZSBpbWFnZS4gVG8gZXh0cmFjdCB0aGUgY29udGludW91cyBmZWF0dXJlcyBvZiB2ZXJzYXRpbGUgcmVnaW9ucywgd2UgcHJvcG9zZSBhIHNwYXRpYWwtYXdhcmUgdmlzdWFsIHNhbXBsZXIsIGFkZXB0IGF0IGhhbmRsaW5nIHZhcnlpbmcgc3BhcnNpdHkgYWNyb3NzIGRpZmZlcmVudCBzaGFwZXMuIENvbnNlcXVlbnRseSwgRmVycmV0IGNhbiBhY2NlcHQgZGl2ZXJzZSByZWdpb24gaW5wdXRzLCBzdWNoIGFzIHBvaW50cywgYm91bmRpbmcgYm94ZXMsIGFuZCBmcmVlLWZvcm0gc2hhcGVzLiBUbyBib2xzdGVyIHRoZSBkZXNpcmVkIGNhcGFiaWxpdHkgb2YgRmVycmV0LCB3ZSBjdXJhdGUgR1JJVCwgYSBjb21wcmVoZW5zaXZlIHJlZmVyLWFuZC1ncm91bmQgaW5zdHJ1Y3Rpb24gdHVuaW5nIGRhdGFzZXQgaW5jbHVkaW5nIDEuMU0gc2FtcGxlcyB0aGF0IGNvbnRhaW4gcmljaCBoaWVyYXJjaGljYWwgc3BhdGlhbCBrbm93bGVkZ2UsIHdpdGggOTVLIGhhcmQgbmVnYXRpdmUgZGF0YSB0byBwcm9tb3RlIG1vZGVsIHJvYnVzdG5lc3MuIFRoZSByZXN1bHRpbmcgbW9kZWwgbm90IG9ubHkgYWNoaWV2ZXMgc3VwZXJpb3IgcGVyZm9ybWFuY2UgaW4gY2xhc3NpY2FsIHJlZmVycmluZyBhbmQgZ3JvdW5kaW5nIHRhc2tzLCBidXQgYWxzbyBncmVhdGx5IG91dHBlcmZvcm1zIGV4aXN0aW5nIE1MTE1zIGluIHJlZ2lvbi1iYXNlZCBhbmQgbG9jYWxpemF0aW9uLWRlbWFuZGVkIG11bHRpbW9kYWwgY2hhdHRpbmcuIE91ciBldmFsdWF0aW9ucyBhbHNvIHJldmVhbCBhIHNpZ25pZmljYW50bHkgaW1wcm92ZWQgY2FwYWJpbGl0eSBvZiBkZXNjcmliaW5nIGltYWdlIGRldGFpbHMgYW5kIGEgcmVtYXJrYWJsZSBhbGxldmlhdGlvbiBpbiBvYmplY3QgaGFsbHVjaW5hdGlvbi4iLDMuMCwsT3BlbiB3ZWlnaHRzIChub24tY29tbWVyY2lhbCksIlVuaXRlZCBTdGF0ZXMgb2YgQW1lcmljYSxVbml0ZWQgU3RhdGVzIG9mIEFtZXJpY2EiLFZpY3VuYS0xM0IgdjAsNC4wNGUrMTksIiIiVGhlIHRyYWluaW5nIHRha2VzIH41IGRheXMgb24gOCBBMTAwIEdQVSBmb3IgYSBGZXJyZXQtMTNCIiIKCjUgKiAyNCAqIDM2MDAgKiAwLjMgdXRpbGl6YXRpb24gKGFzc3VtcHRpb24pICogMzEyIFRGTE9QL3MgPSA0LjA0ZTE5Iiw4LjAsLDIwMjYtMDUtMjUgMTI6MjM6MzMrMDA6MDAsLCwsLCwiQWNhZGVtaWEsSW5kdXN0cnkiLCwsLDk2MC4wLE9wZW4gKG5vbi1jb21tZXJjaWFsKSwiaHR0cHM6Ly9naXRodWIuY29tL2FwcGxlL21sLWZlcnJldD90YWI9TGljZW5zZS0xLW92LWZpbGUjcmVhZG1lCmNvbmZ1c2luZ2x5LCB0aGUgbGljZW5zZSBwYWdlIGluIHRoZSByZXBvIGlzIHBlcm1pc3NpdmUgYW5kIE1JVC1saWtlLCBidXQgdGhlIFJFQURNRSBzYXlzICIiVGhlIGRhdGEsIGFuZCBjb2RlIGlzIGludGVuZGVkIGFuZCBsaWNlbnNlZCBmb3IgcmVzZWFyY2ggdXNlIG9ubHkuIFRoZXkgYXJlIGFsc28gcmVzdHJpY3RlZCB0byB1c2VzIHRoYXQgZm9sbG93IHRoZSBsaWNlbnNlIGFncmVlbWVudCBvZiBMTGFNQSwgVmljdW5hIGFuZCBHUFQtNC4gVGhlIGRhdGFzZXQgaXMgQ0MgQlkgTkMgNC4wIChhbGxvd2luZyBvbmx5IG5vbi1jb21tZXJjaWFsIHVzZSkgYW5kIG1vZGVscyB0cmFpbmVkIHVzaW5nIHRoZSBkYXRhc2V0IHNob3VsZCBub3QgYmUgdXNlZCBvdXRzaWRlIG9mIHJlc2VhcmNoIHB1cnBvc2VzLiIiIAp0cmFpbiBzY3JpcHQ6IGh0dHBzOi8vZ2l0aHViLmNvbS9hcHBsZS9tbC1mZXJyZXQvYmxvYi9tYWluL2V4cGVyaW1lbnRzL2ZlcnJldF8xM2JfdHJhaW4uc2ggIiwsLCxCRjE2LCw2MzUyLjQyMDcwMDEwNjgyNSwsLCwsLFllcwpNaXN0cmFsIDdCLExhbmd1YWdlLCJDb2RlIGdlbmVyYXRpb24sTGFuZ3VhZ2UgZ2VuZXJhdGlvbixMYW5ndWFnZSBtb2RlbGluZy9nZW5lcmF0aW9uLFF1ZXN0aW9uIGFuc3dlcmluZyIsTWlzdHJhbCBBSSwiQWxiZXJ0IFEuIEppYW5nLCBBbGV4YW5kcmUgU2FibGF5cm9sbGVzLCBBcnRodXIgTWVuc2NoLCBDaHJpcyBCYW1mb3JkLCBEZXZlbmRyYSBTaW5naCBDaGFwbG90LCBEaWVnbyBkZSBsYXMgQ2FzYXMsIEZsb3JpYW4gQnJlc3NhbmQsIEdpYW5uYSBMZW5neWVsLCBHdWlsbGF1bWUgTGFtcGxlLCBMdWNpbGUgU2F1bG5pZXIsIEzDqWxpbyBSZW5hcmQgTGF2YXVkLCBNYXJpZS1Bbm5lIExhY2hhdXgsIFBpZXJyZSBTdG9jaywgVGV2ZW4gTGUgU2NhbywgVGhpYmF1dCBMYXZyaWwsIFRob21hcyBXYW5nLCBUaW1vdGjDqWUgTGFjcm9peCwgV2lsbGlhbSBFbCBTYXllZCIsMjAyMy0xMC0xMCxNaXN0cmFsIDdCLGh0dHBzOi8vYXJ4aXYub3JnL2Ficy8yMzEwLjA2ODI1LDM0NjEuMCwsZnJlcXVlbnRseSBkb3dubG9hZGVkOiBodHRwczovL2h1Z2dpbmdmYWNlLmNvL21pc3RyYWxhaS9NaXN0cmFsLTdCLXYwLjEgLDcwMDAwMDAwMDAuMCwsLCwsLCwsLCxDb25maWRlbnQsIldlIGludHJvZHVjZSBNaXN0cmFsIDdCIHYwLjEsIGEgNy1iaWxsaW9uLXBhcmFtZXRlciBsYW5ndWFnZSBtb2RlbCBlbmdpbmVlcmVkIGZvciBzdXBlcmlvciBwZXJmb3JtYW5jZSBhbmQgZWZmaWNpZW5jeS4gTWlzdHJhbCA3QiBvdXRwZXJmb3JtcyBMbGFtYSAyIDEzQiBhY3Jvc3MgYWxsIGV2YWx1YXRlZCBiZW5jaG1hcmtzLCBhbmQgTGxhbWEgMSAzNEIgaW4gcmVhc29uaW5nLCBtYXRoZW1hdGljcywgYW5kIGNvZGUgZ2VuZXJhdGlvbi4gT3VyIG1vZGVsIGxldmVyYWdlcyBncm91cGVkLXF1ZXJ5IGF0dGVudGlvbiAoR1FBKSBmb3IgZmFzdGVyIGluZmVyZW5jZSwgY291cGxlZCB3aXRoIHNsaWRpbmcgd2luZG93IGF0dGVudGlvbiAoU1dBKSB0byBlZmZlY3RpdmVseSBoYW5kbGUgc2VxdWVuY2VzIG9mIGFyYml0cmFyeSBsZW5ndGggd2l0aCBhIHJlZHVjZWQgaW5mZXJlbmNlIGNvc3QuIFdlIGFsc28gcHJvdmlkZSBhIG1vZGVsIGZpbmUtdHVuZWQgdG8gZm9sbG93IGluc3RydWN0aW9ucywgTWlzdHJhbCA3QiAtLSBJbnN0cnVjdCwgdGhhdCBzdXJwYXNzZXMgdGhlIExsYW1hIDIgMTNCIC0tIENoYXQgbW9kZWwgYm90aCBvbiBodW1hbiBhbmQgYXV0b21hdGVkIGJlbmNobWFya3MuIE91ciBtb2RlbHMgYXJlIHJlbGVhc2VkIHVuZGVyIHRoZSBBcGFjaGUgMi4wIGxpY2Vuc2UuIiwsLE9wZW4gd2VpZ2h0cyAodW5yZXN0cmljdGVkKSxGcmFuY2UsLCwsLCwyMDI2LTA1LTI1IDEyOjIzOjMzKzAwOjAwLCwsLCwsSW5kdXN0cnksLCwsLFVucmVsZWFzZWQsYXBhY2hlIDIuMCxUcnVlLCwsLCwsLG1pc3RyYWxhaSwsLCxZZXMKQ29kZUZ1c2UtMTNCLExhbmd1YWdlLENvZGUgZ2VuZXJhdGlvbixBbnQgR3JvdXAsIlBlbmcgRGksIEppYW5ndW8gTGksIEhhbmcgWXUsIFdlaSBKaWFuZywgV2VudGluZyBDYWksIFlhbmcgQ2FvLCBDaGFveXUgQ2hlbiwgRGFqdW4gQ2hlbiwgSG9uZ3dlaSBDaGVuLCBMaWFuZyBDaGVuLCBHYW5nIEZhbiwgSmllIEdvbmcsIFppIEdvbmcsIFdlbiBIdSwgVGluZ3RpbmcgR3VvLCBaaGljaGFvIExlaSwgVGluZyBMaSwgWmhlbmcgTGksIE1pbmcgTGlhbmcsIENvbmcgTGlhbywgQmluZ2NoYW5nIExpdSwgSmlhY2hlbiBMaXUsIFpoaXdlaSBMaXUsIFNoYW9qdW4gTHUsIE1pbiBTaGVuLCBHdWFuZ3BlaSBXYW5nLCBIdWFuIFdhbmcsIFpoaSBXYW5nLCBaaGFvZ3VpIFh1LCBKaWF3ZWkgWWFuZywgUWluZyBZZSwgR2VoYW8gWmhhbmcsIFl1IFpoYW5nLCBaZWxpbiBaaGFvLCBYdW5qaW4gWmhlbmcsIEhhaWxpYW4gWmhvdSwgTGlmdSBaaHUsIFhpYW55aW5nIFpodSIsMjAyMy0xMC0xMCxDb2RlRnVzZS0xM0I6IEEgUHJldHJhaW5lZCBNdWx0aS1saW5ndWFsIENvZGUgTGFyZ2UgTGFuZ3VhZ2UgTW9kZWwsaHR0cHM6Ly9hcnhpdi5vcmcvYWJzLzIzMTAuMDYyNjYsMjkuMCwsIiIiVGhlIHJlc3VsdHMgZGVtb25zdHJhdGUgdGhhdCBDb2RlRnVzZS0xM0IgYWNoaWV2ZXMgYSBIdW1hbkV2YWwgcGFzc0AxIHNjb3JlIG9mIDM3LjEwJSwgcG9zaXRpb25pbmcgaXQgYXMgb25lIG9mIHRoZSB0b3AgbXVsdGktbGluZ3VhbCBjb2RlIExMTXMgd2l0aCBzaW1pbGFyIHBhcmFtZXRlciBzaXplcyIiIiwxMzAwMDAwMDAwMC4wLCwzLjA5ZSsyMywiIiJDb2RlRnVzZS0xM0Igd2FzIHRyYWluZWQgdXNpbmcgNTEyIE52aWRpYSBBMTAwIEdQVSBjYXJkcywgd2l0aAphIEhhcmR3YXJlIEZMT1BzIFV0aWxpemF0aW9uIChIRlUpIG9mIGFwcHJveGltYXRlbHkgNjAlLiBUaGUKdHJhaW5pbmcgcHJvY2VzcyB0b29rIGFwcHJveGltYXRlbHkgNDAgZGF5cyB0byBjb21wbGV0ZS4iIiBMYXRlciB0aGV5IHN0YXRlIHV0aWxpemF0aW9uIG9mIDU2JQoKNTEyICogMzEyIHRyaWxsaW9uICogNDAgKiAyNCAqIDM2MDAgKiAwLjU2ID0gMy4wOWUyMwoKVXNpbmcgcGFyYW1zKnRva2Vucywgd2UgaGF2ZSAxMyBiaWxsaW9uICogMSB0cmlsbGlvbiAqIDYgPSA3LjhlMjIuIG1pZ2h0IGJlIGEgc2lnbiBvZiBtdWx0aXBsZSBlcG9jaHM/IDFUIGlzIHRoZSBzaXplIG9mIHRoZSBkYXRhc2V0OyB0aGV5IGRvbid0IGNsZWFybHkgc3RhdGUgdGhlIG51bWJlciBvZiB0cmFpbmluZyB0b2tlbnMiLDEwMDAwMDAwMDAwMDAsIjFUIHRva2VucywgbW9zdGx5IGNvZGUgYnV0IHNvbWUgQ2hpbmVzZS9FbmdsaXNoIiw5NjAuMCx+NDAgZGF5cyxOVklESUEgQTEwMCBTWE00IDgwIEdCLCxDb25maWRlbnQsIkNvZGUgTGFyZ2UgTGFuZ3VhZ2UgTW9kZWxzIChDb2RlIExMTXMpIGhhdmUgZ2FpbmVkIHNpZ25pZmljYW50IGF0dGVudGlvbiBpbiB0aGUgaW5kdXN0cnkgZHVlIHRvIHRoZWlyIHdpZGUgYXBwbGljYXRpb25zIGluIHRoZSBmdWxsIGxpZmVjeWNsZSBvZiBzb2Z0d2FyZSBlbmdpbmVlcmluZy4gSG93ZXZlciwgdGhlIGVmZmVjdGl2ZW5lc3Mgb2YgZXhpc3RpbmcgbW9kZWxzIGluIHVuZGVyc3RhbmRpbmcgbm9uLUVuZ2xpc2ggaW5wdXRzIGZvciBtdWx0aS1saW5ndWFsIGNvZGUtcmVsYXRlZCB0YXNrcyBpcyBzdGlsbCBmYXIgZnJvbSB3ZWxsIHN0dWRpZWQuIFRoaXMgcGFwZXIgaW50cm9kdWNlcyBDb2RlRnVzZS0xM0IsIGFuIG9wZW4tc291cmNlZCBwcmUtdHJhaW5lZCBjb2RlIExMTS4gSXQgaXMgc3BlY2lmaWNhbGx5IGRlc2lnbmVkIGZvciBjb2RlLXJlbGF0ZWQgdGFza3Mgd2l0aCBib3RoIEVuZ2xpc2ggYW5kIENoaW5lc2UgcHJvbXB0cyBhbmQgc3VwcG9ydHMgb3ZlciA0MCBwcm9ncmFtbWluZyBsYW5ndWFnZXMuIENvZGVGdXNlIGFjaGlldmVzIGl0cyBlZmZlY3RpdmVuZXNzIGJ5IHV0aWxpemluZyBhIGhpZ2ggcXVhbGl0eSBwcmUtdHJhaW5pbmcgZGF0YXNldCB0aGF0IGlzIGNhcmVmdWxseSBmaWx0ZXJlZCBieSBwcm9ncmFtIGFuYWx5emVycyBhbmQgb3B0aW1pemVkIGR1cmluZyB0aGUgdHJhaW5pbmcgcHJvY2Vzcy4gRXh0ZW5zaXZlIGV4cGVyaW1lbnRzIGFyZSBjb25kdWN0ZWQgdXNpbmcgcmVhbC13b3JsZCB1c2FnZSBzY2VuYXJpb3MsIHRoZSBpbmR1c3RyeS1zdGFuZGFyZCBiZW5jaG1hcmsgSHVtYW5FdmFsLXgsIGFuZCB0aGUgc3BlY2lhbGx5IGRlc2lnbmVkIENvZGVGdXNlRXZhbCBmb3IgQ2hpbmVzZSBwcm9tcHRzLiBUbyBhc3Nlc3MgdGhlIGVmZmVjdGl2ZW5lc3Mgb2YgQ29kZUZ1c2UsIHdlIGFjdGl2ZWx5IGNvbGxlY3RlZCB2YWx1YWJsZSBodW1hbiBmZWVkYmFjayBmcm9tIHRoZSBBbnRHcm91cCdzIHNvZnR3YXJlIGRldmVsb3BtZW50IHByb2Nlc3Mgd2hlcmUgQ29kZUZ1c2UgaGFzIGJlZW4gc3VjY2Vzc2Z1bGx5IGRlcGxveWVkLiBUaGUgcmVzdWx0cyBkZW1vbnN0cmF0ZSB0aGF0IENvZGVGdXNlLTEzQiBhY2hpZXZlcyBhIEh1bWFuRXZhbCBwYXNzQDEgc2NvcmUgb2YgMzcuMTAlLCBwb3NpdGlvbmluZyBpdCBhcyBvbmUgb2YgdGhlIHRvcCBtdWx0aS1saW5ndWFsIGNvZGUgTExNcyB3aXRoIHNpbWlsYXIgcGFyYW1ldGVyIHNpemVzLiBJbiBwcmFjdGljYWwgc2NlbmFyaW9zLCBzdWNoIGFzIGNvZGUgZ2VuZXJhdGlvbiwgY29kZSB0cmFuc2xhdGlvbiwgY29kZSBjb21tZW50cywgYW5kIHRlc3RjYXNlIGdlbmVyYXRpb24sIENvZGVGdXNlIHBlcmZvcm1zIGJldHRlciB0aGFuIG90aGVyIG1vZGVscyB3aGVuIGNvbmZyb250ZWQgd2l0aCBDaGluZXNlIHByb21wdHMuIiwsLE9wZW4gd2VpZ2h0cyAodW5yZXN0cmljdGVkKSxDaGluYSwsLCw1MTIuMCwsMjAyNi0wNS0yNSAxMjoyMzozMSswMDowMCwsLCwxNjc3NzIxNi4wLCI0MDk2IGJhdGNoIHNpemUsIDQwOTYgc2VxdWVuY2UgbGVuZ3RoIixJbmR1c3RyeSwsLCwsVW5yZWxlYXNlZCxhcGFjaGU6IGh0dHBzOi8vZ2l0aHViLmNvbS9jb2RlZnVzZS1haS9jb2RlZnVzZS1jaGF0Ym90P3RhYj1MaWNlbnNlLTEtb3YtZmlsZSNyZWFkbWUsVHJ1ZSwsIiIiQ29kZUZ1c2UtMTNCIHdhcyB0cmFpbmVkIHVzaW5nIDUxMiBOdmlkaWEgQTEwMCBHUFUgY2FyZHMsIHdpdGggYSBIYXJkd2FyZSBGTE9QcyBVdGlsaXphdGlvbiAoSEZVKSBvZiBhcHByb3hpbWF0ZWx5IDYwJS4iIgoKIiJ3ZSBhY2hpZXZlZCAxODAgVEZMT1BTIGFuZCA1NiUgYXZlcmFnZSB1dGlsaXphdGlvbiByYXRlIG9mIHRlbnNvciBjb3JlcyBvbiA1MTIgR1BVcy4iIgoKSEZVID0gMTgwLzMxMS44NCA9IDAuNTc3MiIsLCw0MDY1NjMuOTc4NjMwMjEyMjUsSGFyZHdhcmUsLCwsMC41NzcyLFllcwpDRUxMRS0yLEJpb2xvZ3ksIlByb3RlaW4gbG9jYWxpemF0aW9uIHByZWRpY3Rpb24sVGV4dC10by1pbWFnZSIsIkNoYW4gWnVja2VyYmVyZyBJbml0aWF0aXZlLFVuaXZlcnNpdHkgb2YgQ2FsaWZvcm5pYSBTYW4gRnJhbmNpc2NvLFVuaXZlcnNpdHkgb2YgQ2FsaWZvcm5pYSAoVUMpIEJlcmtlbGV5IiwiRW1hYWQgS2h3YWphLCBZdW4gU29uZywgQWFyb24gQWdhcnVub3YsIEJvIEh1YW5nIiwyMDIzLTEwLTEwLENFTEwtRSAyOiBUcmFuc2xhdGluZyBQcm90ZWlucyB0byBQaWN0dXJlcyBhbmQgQmFjayB3aXRoIGEgQmlkaXJlY3Rpb25hbCBUZXh0LXRvLUltYWdlIFRyYW5zZm9ybWVyLGh0dHBzOi8vcHJvY2VlZGluZ3MubmV1cmlwcy5jYy9wYXBlcl9maWxlcy9wYXBlci8yMDIzL2hhc2gvMGZiN2MwMmQ0MjBjOTkzMzg1YzdkZTQ0YzJiNWJmMDEtQWJzdHJhY3QtQ29uZmVyZW5jZS5odG1sLDMuMCwsLCwsLCw0MzI3MzcyLCJJbWFnZSB0b2tlbnM6IDE3LDI2OCDDlyAyNTYgPSA0LDQyMCw2MDgKU2VxdWVuY2UgdG9rZW5zOiAxNywyNjggw5cgNDAwID0gNiw5MDcsMjAwClRvdGFsOiA0LDQyMCw2MDggKyA2LDkwNywyMDAgPSAxMSwzMjcsODA4ICgxLjEzZTcpCgpbJ0xpa2VseScgY29uZmlkZW5jZSBpbiBkYXRhc2V0IHNpemUgZXN0aW1hdGlvbiAtIHR3byBlc3RpbWF0aW9ucyBzbGlnaHRseSBkaWZmZXIgd2l0aGluIHNhbWUgT09NXSIsLCwsLExpa2VseSwiV2UgcHJlc2VudCBDRUxMLUUgMiwgYSBub3ZlbCBiaWRpcmVjdGlvbmFsIHRyYW5zZm9ybWVyIHRoYXQgY2FuIGdlbmVyYXRlIGltYWdlcyBkZXBpY3RpbmcgcHJvdGVpbiBzdWJjZWxsdWxhciBsb2NhbGl6YXRpb24gZnJvbSB0aGUgYW1pbm8gYWNpZCBzZXF1ZW5jZXMgKGFuZCB2aWNlIHZlcnNhKS4gUHJvdGVpbiBsb2NhbGl6YXRpb24gaXMgYSBjaGFsbGVuZ2luZyBwcm9ibGVtIHRoYXQgcmVxdWlyZXMgaW50ZWdyYXRpbmcgc2VxdWVuY2UgYW5kIGltYWdlIGluZm9ybWF0aW9uLCB3aGljaCBtb3N0IGV4aXN0aW5nIG1ldGhvZHMgaWdub3JlLiBDRUxMLUUgMiBleHRlbmRzIHRoZSB3b3JrIG9mIENFTEwtRSwgbm90IG9ubHkgY2FwdHVyaW5nIHRoZSBzcGF0aWFsIGNvbXBsZXhpdHkgb2YgcHJvdGVpbiBsb2NhbGl6YXRpb24gYW5kIHByb2R1Y2UgcHJvYmFiaWxpdHkgZXN0aW1hdGVzIG9mIGxvY2FsaXphdGlvbiBhdG9wIGEgbnVjbGV1cyBpbWFnZSwgYnV0IGFsc28gYmVpbmcgYWJsZSB0byBnZW5lcmF0ZSBzZXF1ZW5jZXMgZnJvbSBpbWFnZXMsIGVuYWJsaW5nIGRlIG5vdm8gcHJvdGVpbiBkZXNpZ24uIFdlIHRyYWluIGFuZCBmaW5ldHVuZSBDRUxMLUUgMiBvbiB0d28gbGFyZ2Utc2NhbGUgZGF0YXNldHMgb2YgaHVtYW4gcHJvdGVpbnMuIFdlIGFsc28gZGVtb25zdHJhdGUgaG93IHRvIHVzZSBDRUxMLUUgMiB0byBjcmVhdGUgaHVuZHJlZHMgb2Ygbm92ZWwgbnVjbGVhciBsb2NhbGl6YXRpb24gc2lnbmFscyAoTkxTKS4gUmVzdWx0cyBhbmQgaW50ZXJhY3RpdmUgZGVtb3MgYXJlIGZlYXR1cmVkIGF0IGh0dHBzOi8vYm9odWFuZ2xhYi5naXRodWIuaW8vQ0VMTC1FXzIvLiIsLCxPcGVuIHdlaWdodHMgKHVucmVzdHJpY3RlZCksIlVuaXRlZCBTdGF0ZXMgb2YgQW1lcmljYSxVbml0ZWQgU3RhdGVzIG9mIEFtZXJpY2EsVW5pdGVkIFN0YXRlcyBvZiBBbWVyaWNhIiwsLCwsLDIwMjUtMTEtMjggMTE6NTM6NDQrMDA6MDAsLCwsLCwiUmVzZWFyY2ggY29sbGVjdGl2ZSxBY2FkZW1pYSxBY2FkZW1pYSIsLCwsLE9wZW4gc291cmNlLCJNSVQgbGljZW5zZToKaHR0cHM6Ly9odWdnaW5nZmFjZS5jby9IdWFuZ0xhYi9DRUxMLUVfMl9IUEFfRmluZXR1bmVkXzQ4MAoKTUlUIGxpY2Vuc2U6Cmh0dHBzOi8vZ2l0aHViLmNvbS9Cb0h1YW5nTGFiL0NFTEwtRV8yIiwsLCwsLCwsSHVhbmdMYWIsLCwsWWVzClJvc2VUVEFGb2xkIEFsbC1BdG9tIChSRkFBKSxCaW9sb2d5LCJQcm90ZWluIGZvbGRpbmcgcHJlZGljdGlvbixQcm90ZWlucyIsIlVuaXZlcnNpdHkgb2YgV2FzaGluZ3RvbixTZW91bCBOYXRpb25hbCBVbml2ZXJzaXR5LFVuaXZlcnNpdHkgb2YgU2hlZmZpZWxkIiwiUm9oaXRoIEtyaXNobmEsIEp1ZSBXYW5nLCBXb29keSBBaGVybiwgUGFzY2FsIFN0dXJtZmVscywgUHJlZXRoYW0gVmVua2F0ZXNoLCBJbmRyZWsgS2FsdmV0LCBHeXUgUmllIExlZSwgRmVsaXggUyBNb3JleS1CdXJyb3dzLCBJdmFuIEFuaXNoY2hlbmtvLCBJYW4gUiBIdW1waHJleXMsIFJ5YW4gTWNIdWdoLCBEaW9ubmUgVmFmZWFkb3MsIFhpbnRpbmcgTGksIEdlb3JnZSBBIFN1dGhlcmxhbmQsIEFuZHJldyBIaXRjaGNvY2ssIEMgTmVpbCBIdW50ZXIsIE1pbmt5dW5nIEJhZWssIEZyYW5rIERpTWFpbywgRGF2aWQgQmFrZXIiLDIwMjMtMTAtMDksR2VuZXJhbGl6ZWQgQmlvbW9sZWN1bGFyIE1vZGVsaW5nIGFuZCBEZXNpZ24gd2l0aCBSb3NlVFRBRm9sZCBBbGwtQXRvbSxodHRwczovL3d3dy5iaW9yeGl2Lm9yZy9jb250ZW50LzEwLjExMDEvMjAyMy4xMC4wOS41NjE2MDN2MSwsU09UQSBpbXByb3ZlbWVudCwsLCwyLjE0ZSsyMCwiU3VwcGxlbWVudGFyeSBtYXRlcmlhbDogIiJUaGlzIHRvb2sgOCBkYXlzIG9uIDggTlZJRElBIEE2MDAwIEdQVXMuIiIKOCBHUFVTICozLjg3RSsxMyBGTE9QUy9BNjAwMCAqNjAgKiA2MCAqIDI0ICogOCBkYXlzIiw2MzI0MDk2MCwiRGF0YXNldHM6CjEyMSw4MDAgKyAxMTIsNTQ2ICsgMTIsNjg5ID0gMjQ3LDAzNQoKIiJBbGwgZXhhbXBsZXMgd2VyZSBjcm9wcGVkIHRvIGhhdmUgMjU2IHRva2VucyBkdXJpbmcgdGhlIGluaXRpYWwgc3RhZ2VzIG9mIHRyYWluaW5nIGFuZCAzNzUgdG9rZW5zIGR1cmluZyBmaW5lLXR1bmluZy4iIgoKMjQ3MDM1ICogMjU2ID02MywyNDAsOTYwIHRva2VucyIsLCxOVklESUEgUlRYIEE2MDAwLCxDb25maWRlbnQsIkFsdGhvdWdoIEFscGhhRm9sZDIgKEFGMikgYW5kIFJvc2VUVEFGb2xkIChSRikgaGF2ZSB0cmFuc2Zvcm1lZCBzdHJ1Y3R1cmFsIGJpb2xvZ3kgYnkgZW5hYmxpbmcgaGlnaC1hY2N1cmFjeSBwcm90ZWluIHN0cnVjdHVyZSBtb2RlbGluZywgdGhleSBhcmUgdW5hYmxlIHRvIG1vZGVsIGNvdmFsZW50IG1vZGlmaWNhdGlvbnMgb3IgaW50ZXJhY3Rpb25zIHdpdGggc21hbGwgbW9sZWN1bGVzIGFuZCBvdGhlciBub24tcHJvdGVpbiBtb2xlY3VsZXMgdGhhdCBjYW4gcGxheSBrZXkgcm9sZXMgaW4gYmlvbG9naWNhbCBmdW5jdGlvbi4gSGVyZSwgd2UgZGVzY3JpYmUgUm9zZVRUQUZvbGQgQWxsLUF0b20gKFJGQUEpLCBhIGRlZXAgbmV0d29yayBjYXBhYmxlIG9mIG1vZGVsaW5nIGZ1bGwgYmlvbG9naWNhbCBhc3NlbWJsaWVzIGNvbnRhaW5pbmcgcHJvdGVpbnMsIG51Y2xlaWMgYWNpZHMsIHNtYWxsIG1vbGVjdWxlcywgbWV0YWxzLCBhbmQgY292YWxlbnQgbW9kaWZpY2F0aW9ucyBnaXZlbiB0aGUgc2VxdWVuY2VzIG9mIHRoZSBwb2x5bWVycyBhbmQgdGhlIGF0b21pYyBib25kZWQgZ2VvbWV0cnkgb2YgdGhlIHNtYWxsIG1vbGVjdWxlcyBhbmQgY292YWxlbnQgbW9kaWZpY2F0aW9ucy4gRm9sbG93aW5nIHRyYWluaW5nIG9uIHN0cnVjdHVyZXMgb2YgZnVsbCBiaW9sb2dpY2FsIGFzc2VtYmxpZXMgaW4gdGhlIFByb3RlaW4gRGF0YSBCYW5rIChQREIpLCBSRkFBIGhhcyBjb21wYXJhYmxlIHByb3RlaW4gc3RydWN0dXJlIHByZWRpY3Rpb24gYWNjdXJhY3kgdG8gQUYyLCBleGNlbGxlbnQgcGVyZm9ybWFuY2UgaW4gQ0FNRU8gZm9yIGZsZXhpYmxlIGJhY2tib25lIHNtYWxsIG1vbGVjdWxlIGRvY2tpbmcsIGFuZCByZWFzb25hYmxlIHByZWRpY3Rpb24gYWNjdXJhY3kgZm9yIHByb3RlaW4gY292YWxlbnQgbW9kaWZpY2F0aW9ucyBhbmQgYXNzZW1ibGllcyBvZiBwcm90ZWlucyB3aXRoIG11bHRpcGxlIG51Y2xlaWMgYWNpZCBjaGFpbnMgYW5kIHNtYWxsIG1vbGVjdWxlcyB3aGljaCwgdG8gb3VyIGtub3dsZWRnZSwgbm8gZXhpc3RpbmcgbWV0aG9kIGNhbiBtb2RlbCBzaW11bHRhbmVvdXNseS4gQnkgZmluZS10dW5pbmcgb24gZGlmZnVzaXZlIGRlbm9pc2luZyB0YXNrcywgd2UgZGV2ZWxvcCBSRmRpZmZ1c2lvbiBBbGwtQXRvbSAoUkZkaWZmdXNpb25BQSksIHdoaWNoIGdlbmVyYXRlcyBiaW5kaW5nIHBvY2tldHMgYnkgZGlyZWN0bHkgYnVpbGRpbmcgcHJvdGVpbiBzdHJ1Y3R1cmVzIGFyb3VuZCBzbWFsbCBtb2xlY3VsZXMgYW5kIG90aGVyIG5vbi1wcm90ZWluIG1vbGVjdWxlcy4gU3RhcnRpbmcgZnJvbSByYW5kb20gZGlzdHJpYnV0aW9ucyBvZiBhbWlubyBhY2lkIHJlc2lkdWVzIHN1cnJvdW5kaW5nIHRhcmdldCBzbWFsbCBtb2xlY3VsZXMsIHdlIGRlc2lnbiBhbmQgZXhwZXJpbWVudGFsbHkgdmFsaWRhdGUgcHJvdGVpbnMgdGhhdCBiaW5kIHRoZSBjYXJkaWFjIGRpc2Vhc2UgdGhlcmFwZXV0aWMgZGlnb3hpZ2VuaW4sIHRoZSBlbnp5bWF0aWMgY29mYWN0b3IgaGVtZSwgYW5kIG9wdGljYWxseSBhY3RpdmUgYmlsaW4gbW9sZWN1bGVzIHdpdGggcG90ZW50aWFsIGZvciBleHBhbmRpbmcgdGhlIHJhbmdlIG9mIHdhdmVsZW5ndGhzIGNhcHR1cmVkIGJ5IHBob3Rvc3ludGhlc2lzLiBXZSBhbnRpY2lwYXRlIHRoYXQgUkZBQSBhbmQgUkZkaWZmdXNpb25BQSB3aWxsIGJlIHdpZGVseSB1c2VmdWwgZm9yIG1vZGVsaW5nIGFuZCBkZXNpZ25pbmcgY29tcGxleCBiaW9tb2xlY3VsYXIgc3lzdGVtcy4iLCwsT3BlbiB3ZWlnaHRzICh1bnJlc3RyaWN0ZWQpLCJVbml0ZWQgU3RhdGVzIG9mIEFtZXJpY2EsS29yZWEgKFJlcHVibGljIG9mKSxVbml0ZWQgS2luZ2RvbSBvZiBHcmVhdCBCcml0YWluIGFuZCBOb3J0aGVybiBJcmVsYW5kIiwsLCwsLDIwMjYtMDItMTEgMTk6MjY6MjcrMDA6MDAsLCwsLCwiQWNhZGVtaWEsQWNhZGVtaWEsQWNhZGVtaWEiLCwsLCxPcGVuIHNvdXJjZSxNSVQtbGlrZSBsaWNlbnNlLiBpbmZlcmVuY2UgY29kZSArIHRyYWluaW5nIGh5cGVycGFyYW1zOiBodHRwczovL2dpdGh1Yi5jb20vYmFrZXItbGFib3JhdG9yeS9Sb3NlVFRBRm9sZC1BbGwtQXRvbT90YWI9TGljZW5zZS0xLW92LWZpbGUjcmVhZG1lLCwsLCwsLEhhcmR3YXJlLCwsLCxZZXMKRmluR1BULTEzQixMYW5ndWFnZSwiTmFtZWQgZW50aXR5IHJlY29nbml0aW9uIChORVIpLFNlbnRpbWVudCBjbGFzc2lmaWNhdGlvbixMYW5ndWFnZSBtb2RlbGluZy9nZW5lcmF0aW9uLEZpbmFuY2lhbCBtYW5hZ2VtZW50IiwiVW5pdmVyc2l0eSBvZiBDYWxpZm9ybmlhIExvcyBBbmdlbGVzIChVQ0xBKSxDb2x1bWJpYSBVbml2ZXJzaXR5LE5ldyBZb3JrIFVuaXZlcnNpdHkgKE5ZVSkiLCJOZW5nIFdhbmcsIEhvbmd5YW5nIFlhbmcsIENocmlzdGluYSBEYW4gV2FuZyIsMjAyMy0xMC0wNyxGaW5HUFQ6IEluc3RydWN0aW9uIFR1bmluZyBCZW5jaG1hcmsgZm9yIE9wZW4tU291cmNlIExhcmdlIExhbmd1YWdlIE1vZGVscyBpbiBGaW5hbmNpYWwgRGF0YXNldHMsaHR0cHM6Ly9hcnhpdi5vcmcvYWJzLzIzMTAuMDQ3OTM7IGh0dHBzOi8vZ2l0aHViLmNvbS9BSTRGaW5hbmNlLUZvdW5kYXRpb24vRmluR1BULDExMy4wLFNPVEEgaW1wcm92ZW1lbnQsU09UQSBmb3IgZmluYW5jaWFsIHNlbnRpbWVudCBhbmFseXNpcywxMzAwMDAwMDAwMC4wLCJGaW5ldHVuZXMgdXNpbmcgTG9SQSwgc28gb25seSB0cmFpbnMgMy42NyBtaWxsaW9uIHBhcmFtZXRlcnMiLDEuNmUrMjMsRnJvbSBMbGFtYSAyLTEzQiw3NjgwMCwsMTcuMjUsaHR0cHM6Ly9naXRodWIuY29tL0FJNEZpbmFuY2UtRm91bmRhdGlvbi9GaW5HUFQ/dGFiPXJlYWRtZS1vdi1maWxlLE5WSURJQSBHZUZvcmNlIFJUWCAzMDkwLFN1cGVydmlzZWQsTGlrZWx5LCJJbiB0aGUgc3dpZnRseSBleHBhbmRpbmcgZG9tYWluIG9mIE5hdHVyYWwgTGFuZ3VhZ2UgUHJvY2Vzc2luZyAoTkxQKSwgdGhlIHBvdGVudGlhbCBvZiBHUFQtYmFzZWQgbW9kZWxzIGZvciB0aGUgZmluYW5jaWFsIHNlY3RvciBpcyBpbmNyZWFzaW5nbHkgZXZpZGVudC4gSG93ZXZlciwgdGhlIGludGVncmF0aW9uIG9mIHRoZXNlIG1vZGVscyB3aXRoIGZpbmFuY2lhbCBkYXRhc2V0cyBwcmVzZW50cyBjaGFsbGVuZ2VzLCBub3RhYmx5IGluIGRldGVybWluaW5nIHRoZWlyIGFkZXB0bmVzcyBhbmQgcmVsZXZhbmNlLiBUaGlzIHBhcGVyIGludHJvZHVjZXMgYSBkaXN0aW5jdGl2ZSBhcHByb2FjaCBhbmNob3JlZCBpbiB0aGUgSW5zdHJ1Y3Rpb24gVHVuaW5nIHBhcmFkaWdtIGZvciBvcGVuLXNvdXJjZSBsYXJnZSBsYW5ndWFnZSBtb2RlbHMsIHNwZWNpZmljYWxseSBhZGFwdGVkIGZvciBmaW5hbmNpYWwgY29udGV4dHMuIFRocm91Z2ggdGhpcyBtZXRob2RvbG9neSwgd2UgY2FwaXRhbGl6ZSBvbiB0aGUgaW50ZXJvcGVyYWJpbGl0eSBvZiBvcGVuLXNvdXJjZSBtb2RlbHMsIGVuc3VyaW5nIGEgc2VhbWxlc3MgYW5kIHRyYW5zcGFyZW50IGludGVncmF0aW9uLiBXZSBiZWdpbiBieSBleHBsYWluaW5nIHRoZSBJbnN0cnVjdGlvbiBUdW5pbmcgcGFyYWRpZ20sIGhpZ2hsaWdodGluZyBpdHMgZWZmZWN0aXZlbmVzcyBmb3IgaW1tZWRpYXRlIGludGVncmF0aW9uLiBUaGUgcGFwZXIgcHJlc2VudHMgYSBiZW5jaG1hcmtpbmcgc2NoZW1lIGRlc2lnbmVkIGZvciBlbmQtdG8tZW5kIHRyYWluaW5nIGFuZCB0ZXN0aW5nLCBlbXBsb3lpbmcgYSBjb3N0LWVmZmVjdGl2ZSBwcm9ncmVzc2lvbi4gRmlyc3RseSwgd2UgYXNzZXNzIGJhc2ljIGNvbXBldGVuY2llcyBhbmQgZnVuZGFtZW50YWwgdGFza3MsIHN1Y2ggYXMgTmFtZWQgRW50aXR5IFJlY29nbml0aW9uIChORVIpIGFuZCBzZW50aW1lbnQgYW5hbHlzaXMgdG8gZW5oYW5jZSBzcGVjaWFsaXphdGlvbi4gTmV4dCwgd2UgZGVsdmUgaW50byBhIGNvbXByZWhlbnNpdmUgbW9kZWwsIGV4ZWN1dGluZyBtdWx0aS10YXNrIG9wZXJhdGlvbnMgYnkgYW1hbGdhbWF0aW5nIGFsbCBpbnN0cnVjdGlvbmFsIHR1bmluZ3MgdG8gZXhhbWluZSB2ZXJzYXRpbGl0</x:v>
      </x:c>
    </x:row>
    <x:row r="160" ht="18" customHeight="1">
      <x:c r="A160" s="17" t="n">
        <x:v>155</x:v>
      </x:c>
      <x:c r="B160" s="17" t="n">
        <x:v>310</x:v>
      </x:c>
      <x:c r="C160" s="160" t="str">
        <x:v>eS4gRmluYWxseSwgd2UgZXhwbG9yZSB0aGUgemVyby1zaG90IGNhcGFiaWxpdGllcyBieSBlYXJtYXJraW5nIHVuc2VlbiB0YXNrcyBhbmQgaW5jb3Jwb3JhdGluZyBub3ZlbCBkYXRhc2V0cyB0byB1bmRlcnN0YW5kIGFkYXB0YWJpbGl0eSBpbiB1bmNoYXJ0ZWQgdGVycmFpbnMuIFN1Y2ggYSBwYXJhZGlnbSBmb3J0aWZpZXMgdGhlIHByaW5jaXBsZXMgb2Ygb3Blbm5lc3MgYW5kIHJlcHJvZHVjaWJpbGl0eSwgbGF5aW5nIGEgcm9idXN0IGZvdW5kYXRpb24gZm9yIGZ1dHVyZSBpbnZlc3RpZ2F0aW9ucyBpbiBvcGVuLXNvdXJjZSBmaW5hbmNpYWwgbGFyZ2UgbGFuZ3VhZ2UgbW9kZWxzIChGaW5MTE1zKS4iLCwsT3BlbiB3ZWlnaHRzICh1bnJlc3RyaWN0ZWQpLCJVbml0ZWQgU3RhdGVzIG9mIEFtZXJpY2EsVW5pdGVkIFN0YXRlcyBvZiBBbWVyaWNhLFVuaXRlZCBTdGF0ZXMgb2YgQW1lcmljYSIsTGxhbWEgMi0xM0IsNi41MzI0ODhlKzE3LCJmaW5lLXR1bmVkIExsYW1hIDIgMTNCCgpSVFggMzA5MCBmb3IgMTcgaG91cnMsIGF0IGEgY29zdCBvZiAkMTcKCjM1LjUgdHJpbGxpb24gZmxvcHMgKiAxNyAqIDM2MDAgKiAwLjMgPSA2LjUzMjQ4OGUrMTciLDEuMCwsMjAyNi0wNS0yNSAxMjoyMzozMyswMDowMCwsLCwsLCJBY2FkZW1pYSxBY2FkZW1pYSxBY2FkZW1pYSIsLCwsLE9wZW4gc291cmNlLCJNSVQgbGljZW5zZSAodGhvdWdoIHByb2JhYmx5IHN1YmplY3QgdG8gTGxhbWEgMiBsaWNlbnNlIHRvbykKaHR0cHM6Ly9naXRodWIuY29tL0FJNEZpbmFuY2UtRm91bmRhdGlvbi9GaW5HUFQvYmxvYi9tYXN0ZXIvTElDRU5TRQoKdHJhaW4gY29kZTogaHR0cHM6Ly9naXRodWIuY29tL0FJNEZpbmFuY2UtRm91bmRhdGlvbi9GaW5HUFQvYmxvYi9tYXN0ZXIvZmluZ3B0L0ZpbkdQVF9CZW5jaG1hcmsvdHJhaW4uc2ggIixUcnVlLCwsRlAxNiwsMzgxLjc5MDA1OTA3Mjc0MjQ1LEhhcmR3YXJlLCwsLCxZZXMKTkFFUHJvLEJpb2xvZ3ksUHJvdGVpbiBkZXNpZ24sIlVuaXZlcnNpdHkgb2YgQ2FsaWZvcm5pYSBTYW50YSBCYXJiYXJhIChVQ1NCKSxNYXNzYWNodXNldHRzIEluc3RpdHV0ZSBvZiBUZWNobm9sb2d5IChNSVQpLENhcm5lZ2llIE1lbGxvbiBVbml2ZXJzaXR5IChDTVUpIiwiWmhlbnFpYW8gU29uZywgWXVubG9uZyBaaGFvLCBXZW54aWFuIFNoaSwgWWFuZyBZYW5nLCBMZWkgTGkiLDIwMjMtMTAtMDYsRnVuY3Rpb25hbCBHZW9tZXRyeSBHdWlkZWQgUHJvdGVpbiBTZXF1ZW5jZSBhbmQgQmFja2JvbmUgU3RydWN0dXJlIENvLURlc2lnbixodHRwczovL2FyeGl2Lm9yZy9hYnMvMjMxMC4wNDM0MywsLCwsLCwiCiIsLCLOsi1sYWN0YW1hc2UgY2FsY3VsYXRpb246IDUsNDI3IHByb3RlaW5zIMOXIDI4NiByZXNpZHVlcyA9IDEsNTUyLDEyMiByZXNpZHVlcwpNeW9nbG9iaW4gY2FsY3VsYXRpb246IDMsMzgxIHByb3RlaW5zIMOXIDE1MyByZXNpZHVlcyA9IDUxNywxNDMgcmVzaWR1ZXMKVG90YWwgZGF0YXBvaW50czogMSw1NTIsMTIyICsgNTE3LDE0MyA9IDIsMDY5LDI2NSByZXNpZHVlcyAo4omIIDIuMWU2KQotIFRoZXNlIGFyZSB0d28gc2VwYXJhdGUgbW9kZWxzLCB1c2luZyDOsi1sYWN0YW1hc2UiLCwsTlZJRElBIFJUWCBBNjAwMCwsQ29uZmlkZW50LCJQcm90ZWlucyBhcmUgbWFjcm9tb2xlY3VsZXMgcmVzcG9uc2libGUgZm9yIGVzc2VudGlhbCBmdW5jdGlvbnMgaW4gYWxtb3N0IGFsbCBsaXZpbmcgb3JnYW5pc21zLiBEZXNpZ25pbmcgcmVhc29uYWJsZSBwcm90ZWlucyB3aXRoIGRlc2lyZWQgZnVuY3Rpb25zIGlzIGNydWNpYWwuIEEgcHJvdGVpbuKAmXMgc2VxdWVuY2UgYW5kIHN0cnVjdHVyZSBhcmUgc3Ryb25nbHkgY29ycmVsYXRlZCBhbmQgdGhleSB0b2dldGhlciBkZXRlcm1pbmUgaXRzIGZ1bmN0aW9uLiBJbiB0aGlzIHBhcGVyLCB3ZSBwcm9wb3NlIE5BRVBybywgYSBtb2RlbCB0byBqb2ludGx5IGRlc2lnbiBQcm90ZWluIHNlcXVlbmNlIGFuZCBzdHJ1Y3R1cmUgYmFzZWQgb24gYXV0b21hdGljYWxseSBkZXRlY3RlZCBmdW5jdGlvbmFsIGFuZCBjb25zZXJ2ZWQgc2l0ZXMuIE5BRVBybyBpcyBwb3dlcmVkIGJ5IGFuIGludGVybGVhdmluZyBuZXR3b3JrIG9mIGF0dGVudGlvbiBhbmQgZXF1aXZhcmlhbnQgbGF5ZXJzLCB3aGljaCBjYW4gY2FwdHVyZSBnbG9iYWwgY29ycmVsYXRpb24gaW4gYSB3aG9sZSBzZXF1ZW5jZSBhbmQgbG9jYWwgaW5mbHVlbmNlIGZyb20gbmVhcmVzdCBhbWlubyBhY2lkcyBpbiB0aHJlZSBkaW1lbnNpb25hbCAoM0QpIHNwYWNlLiBTdWNoIGFuIGFyY2hpdGVjdHVyZSBmYWNpbGl0YXRlcyBlZmZlY3RpdmUgeWV0IGVjb25vbWljIG1lc3NhZ2UgcGFzc2luZyBhdCB0d28gbGV2ZWxzLiBXZSBldmFsdWF0ZSBvdXIgbW9kZWwgYW5kIHNldmVyYWwgc3Ryb25nIGJhc2VsaW5lcyBvbiB0d28gcHJvdGVpbiBkYXRhc2V0cywgzrItbGFjdGFtYXNlIGFuZCBteW9nbG9iaW4uIEV4cGVyaW1lbnRhbCByZXN1bHRzIHNob3cgdGhhdCBvdXIgbW9kZWwgYWNoaWV2ZXMgdGhlIGhpZ2hlc3QgYmluZGluZyBhZmZpbml0eSBzY29yZXMgYW1vbmcgdGhlIHRvcC01LCB0b3AtMTAgYW5kIHRvcC0zMCBjYW5kaWRhdGVzLiBUaGVzZSBmaW5kaW5ncyBwcm92ZSB0aGUgY2FwYWJpbGl0eSBvZiBvdXIgbW9kZWwgdG8gZGVzaWduIGZ1bmN0aW9uYWwgcHJvdGVpbnMuIEZ1cnRoZXJtb3JlLCBpbi1kZXB0aCBhbmFseXNpcyBmdXJ0aGVyIGNvbmZpcm1zIG91ciBtb2RlbOKAmXMgYWJpbGl0eSB0byBnZW5lcmF0ZSBoaWdobHkgZWZmZWN0aXZlIHByb3RlaW5zIGNhcGFibGUgb2YgYmluZGluZyB0byB0aGVpciB0YXJnZXQgbWV0YWxsb2NvZmFjdG9yczEuIiwxMDAuMCwsLCJVbml0ZWQgU3RhdGVzIG9mIEFtZXJpY2EsVW5pdGVkIFN0YXRlcyBvZiBBbWVyaWNhLFVuaXRlZCBTdGF0ZXMgb2YgQW1lcmljYSIsLCwsMS4wLCwyMDI1LTExLTI4IDExOjUzOjQ0KzAwOjAwLCwsLCwsIkFjYWRlbWlhLEFjYWRlbWlhLEFjYWRlbWlhIiwsLCwsLCwsLCwsLDMyNy4yNTU5MDk3NjQ1NjA3LEhhcmR3YXJlLCwsLCwKRm9sZEZsb3csQmlvbG9neSxQcm90ZWluIGdlbmVyYXRpb24sIk1jR2lsbCBVbml2ZXJzaXR5LE1pbGEgLSBRdWViZWMgQUkgKG9yaWdpbmFsbHkgTW9udHJlYWwgSW5zdGl0dXRlIGZvciBMZWFybmluZyBBbGdvcml0aG1zKSxEcmVhbWZvbGQsVW5pdmVyc2l0eSBvZiBNb250cmVhbCAvIFVuaXZlcnNpdMOpIGRlIE1vbnRyw6lhbCxVbml2ZXJzaXR5IG9mIE94Zm9yZCIsIkF2aXNoZWsgSm9leSBCb3NlLCBUYXJhIEFraG91bmQtU2FkZWdoLCBHdWlsbGF1bWUgSHVndWV0LCBLaWxpYW4gRmF0cmFzLCBKYXJyaWQgUmVjdG9yLUJyb29rcywgQ2hlbmctSGFvIExpdSwgQW5kcmVpIENyaXN0aWFuIE5pY2EsIE1ha3N5bSBLb3JhYmx5b3YsIE1pY2hhZWwgQnJvbnN0ZWluLCBBbGV4YW5kZXIgVG9uZyIsMjAyMy0xMC0wMyxTRSgzKSBTdG9jaGFzdGljIEZsb3cgTWF0Y2hpbmcgZm9yIFByb3RlaW4gQmFja2JvbmUgR2VuZXJhdGlvbixodHRwczovL2FyeGl2Lm9yZy9hYnMvMjMxMC4wMjM5MSwxNjUuMCwsLCwsMS4xMDAwMDAwMDAwMDAwMDA4ZSsyMCwiMS4gSGFyZHdhcmU6IDR4IE5WSURJQSBBMTAwLTgwR0IgR1BVcyAoMy4xMmUxNCBGTE9QL3MgcGVyIEdQVSkKMi4gVHJhaW5pbmcgZHVyYXRpb246IDIuNSBkYXlzID0gMjE2LDAwMCBzZWNvbmRzIChkaXJlY3RseSBwcm92aWRlZCkKMy4gVXRpbGl6YXRpb24gcmF0ZTogNDAlCjQuIENhbGN1bGF0aW9uOiAzLjEyZTE0IEZMT1AvcyDDlyA0IEdQVXMgw5cgMjE2LDAwMHMgw5cgMC40MCA9IDEuMWUyMCBGTE9QIiw0MDA0NjQwMCwiUERCIERhdGFzZXQ6IDIyLDI0OCBwcm90ZWlucyDDlyAyMDAgcmVzaWR1ZXMgPSA0LDQ0OSw2MDAgdG9rZW5zCk1EIERhdGFzZXQ6IDIwMCwwMDAgZnJhbWVzIMOXIDU4IHJlc2lkdWVzID0gMTEsNjAwLDAwMCB0b2tlbnMKVG90YWw6IDQsNDQ5LDYwMCArIDExLDYwMCwwMDAgPSAxNiwwNDksNjAwIHRva2VucyAoMS42IMOXIDEw4oG3KSIsNjAuMCwsTlZJRElBIEExMDAsLENvbmZpZGVudCwiVGhlIGNvbXB1dGF0aW9uYWwgZGVzaWduIG9mIG5vdmVsIHByb3RlaW4gc3RydWN0dXJlcyBoYXMgdGhlIHBvdGVudGlhbCB0byBpbXBhY3QgbnVtZXJvdXMgc2NpZW50aWZpYyBkaXNjaXBsaW5lcyBncmVhdGx5LiBUb3dhcmQgdGhpcyBnb2FsLCB3ZSBpbnRyb2R1Y2UgRk9MREZMT1cgYSBzZXJpZXMgb2Ygbm92ZWwgZ2VuZXJhdGl2ZSBtb2RlbHMgb2YgaW5jcmVhc2luZyBtb2RlbGluZyBwb3dlciBiYXNlZCBvbiB0aGUgZmxvdy1tYXRjaGluZyBwYXJhZGlnbSBvdmVyIDNEIHJpZ2lkIG1vdGlvbnPigJRpLmUuIHRoZSBncm91cCBTRSgzKeKAlGVuYWJsaW5nIGFjY3VyYXRlIG1vZGVsaW5nIG9mIHByb3RlaW4gYmFja2JvbmVzLiBXZSBmaXJzdCBpbnRyb2R1Y2UgRk9MREZMT1ctQkFTRSBhIHNpbXVsYXRpb24tZnJlZSBhcHByb2FjaCB0byBsZWFybmluZyBkZXRlcm1pbmlzdGljIGNvbnRpbnVvdXMtdGltZSBkeW5hbWljcyBhbmQgbWF0Y2hpbmcgaW52YXJpYW50IHRhcmdldCBkaXN0cmlidXRpb25zIG9uIFNFKDMpLiBXZSBuZXh0IGFjY2VsZXJhdGUgdHJhaW5pbmcgYnkgaW5jb3Jwb3JhdGluZyBSaWVtYW5uaWFuIG9wdGltYWwgdHJhbnNwb3J0IHRvIGNyZWF0ZSBGT0xERkxPVy1PVCBsZWFkaW5nIHRvIHRoZSBjb25zdHJ1Y3Rpb24gb2YgYm90aCBtb3JlIHNpbXBsZSBhbmQgc3RhYmxlIGZsb3dzLiBGaW5hbGx5LCB3ZSBkZXNpZ24gRk9MREZMT1ctU0ZNIGNvdXBsaW5nIGJvdGggUmllbWFubmlhbiBPVCBhbmQgc2ltdWxhdGlvbi1mcmVlIHRyYWluaW5nIHRvIGxlYXJuIHN0b2NoYXN0aWMgY29udGludW91cy10aW1lIGR5bmFtaWNzIG92ZXIgU0UoMykuIE91ciBmYW1pbHkgb2YgRk9MREZMT1cgZ2VuZXJhdGl2ZSBtb2RlbHMgb2ZmZXJzIHNldmVyYWwga2V5IGFkdmFudGFnZXMgb3ZlciBwcmV2aW91cyBhcHByb2FjaGVzIHRvIHRoZSBnZW5lcmF0aXZlIG1vZGVsaW5nIG9mIHByb3RlaW5zOiB0aGV5IGFyZSBtb3JlIHN0YWJsZSBhbmQgZmFzdGVyIHRvIHRyYWluIHRoYW4gZGlmZnVzaW9uLWJhc2VkIGFwcHJvYWNoZXMsIGFuZCBvdXIgbW9kZWxzIGVuam95IHRoZSBhYmlsaXR5IHRvIG1hcCBhbnkgaW52YXJpYW50IHNvdXJjZSBkaXN0cmlidXRpb24gdG8gYW55IGludmFyaWFudCB0YXJnZXQgZGlzdHJpYnV0aW9uIG92ZXIgU0UoMykuIEVtcGlyaWNhbGx5LCB3ZSB2YWxpZGF0ZSBGT0xERkxPVyBvbiBwcm90ZWluIGJhY2tib25lIGdlbmVyYXRpb24gb2YgdXAgdG8gMzAwIGFtaW5vIGFjaWRzIGxlYWRpbmcgdG8gaGlnaC1xdWFsaXR5IGRlc2lnbmFibGUsIGRpdmVyc2UsIGFuZCBub3ZlbCBzYW1wbGVzLiIsLCwsIkNhbmFkYSxDYW5hZGEsQ2FuYWRhLENhbmFkYSxVbml0ZWQgS2luZ2RvbSBvZiBHcmVhdCBCcml0YWluIGFuZCBOb3J0aGVybiBJcmVsYW5kIiwsLCw0LjAsLDIwMjYtMDUtMjUgMTI6MjM6MzErMDA6MDAsLCwsLCwiQWNhZGVtaWEsQWNhZGVtaWEsSW5kdXN0cnksQWNhZGVtaWEsQWNhZGVtaWEiLCwsLCwsLCwsLCwsMzE3Ni43NzYyNTgxMjE4NTYsSGFyZHdhcmUsLCwsLApMTGFNQS03QiAocHJvdGVpbi1vcmllbnRlZCBpbnN0cnVjdGlvbi10dW5lZCksIkxhbmd1YWdlLEJpb2xvZ3kiLCJQcm90ZWluIGZvbGRpbmcgcHJlZGljdGlvbixQcm90ZWluIGdlbmVyYXRpb24sT3RoZXIgQmlvbG9naWNhbCBNb2RlbGluZyxQcm90ZWluIG9yIG51Y2xlb3RpZGUgbGFuZ3VhZ2UgbW9kZWwgKHBMTS9uTE0pLFByb3RlaW4gcXVlc3Rpb24gYW5zd2VyaW5nIixaaGVqaWFuZyBVbml2ZXJzaXR5IChaSlUpLCJZaW4gRmFuZywgWGlhb3podWFuIExpYW5nLCBOaW5neXUgWmhhbmcsIEthbmd3ZWkgTGl1LCBSdWkgSHVhbmcsIFpodW8gQ2hlbiwgWGlhb2h1aSBGYW4sIEh1YWp1biBDaGVuIiwyMDIzLTEwLTAyLE1vbC1JbnN0cnVjdGlvbnM6IEEgTGFyZ2UtU2NhbGUgQmlvbW9sZWN1bGFyIEluc3RydWN0aW9uIERhdGFzZXQgZm9yIExhcmdlIExhbmd1YWdlIE1vZGVscyxodHRwczovL2FyeGl2Lm9yZy9hYnMvMjMwNi4wODAxOCwxNDUuMCwsLDcwMDAwMDAwMDAuMCxJbiB0aGUgbmFtZSwyLjc4ZSsyMiwiRXN0aW1hdGUgMTogMVQgdG9rZW5zICogNi43QiBwYXJhbWV0ZXJzICogNiBGTE9QL3Rva2VuL3BhcmFtZXRlciA9IDRlMjIgRkxPUAoKZnJvbSBwYXBlciwgTGxhbWEtN0IgdG9vayA4Miw0MzIgR1BVIGhvdXJzIHVzaW5nIEExMDBzCkVzdGltYXRlIDI6IDMxMiB0cmlsbGlvbiBGTE9QL3MgKiAoODIsNDMyICogMzYwMCkgcyAqIDAuMyA9IDIuNzhlMjIgRkxPUCIsNTA2ODI2NjY2NywiRGF0YSBlc3RpbWF0ZSBzdW1tYXJ5OgoqIEluc3RydWN0aW9uczogMiwwNDMsNTg3CiogVG9rZW5zIHBlciBpbnN0cnVjdGlvbjogMTAwIAoqIFRvdGFsID0gMiwwNDMsNTg3IMOXIDEwMCA9IDIuMDRlOCB0b2tlbnMiLCwsLCxDb25maWRlbnQsIkxhcmdlIExhbmd1YWdlIE1vZGVscyAoTExNcyksIHdpdGggdGhlaXIgcmVtYXJrYWJsZSB0YXNrLWhhbmRsaW5nIGNhcGFiaWxpdGllcyBhbmQgaW5ub3ZhdGl2ZSBvdXRwdXRzLCBoYXZlIGNhdGFseXplZCBzaWduaWZpY2FudCBhZHZhbmNlbWVudHMgYWNyb3NzIGEgc3BlY3RydW0gb2YgZmllbGRzLiBIb3dldmVyLCB0aGVpciBwcm9maWNpZW5jeSB3aXRoaW4gc3BlY2lhbGl6ZWQgZG9tYWlucyBzdWNoIGFzIGJpb21vbGVjdWxhciBzdHVkaWVzIHJlbWFpbnMgbGltaXRlZC4gVG8gYWRkcmVzcyB0aGlzIGNoYWxsZW5nZSwgd2UgaW50cm9kdWNlIE1vbEluc3RydWN0aW9ucywgYSBjb21wcmVoZW5zaXZlIGluc3RydWN0aW9uIGRhdGFzZXQgZGVzaWduZWQgZm9yIHRoZSBiaW9tb2xlY3VsYXIgZG9tYWluLiBNb2wtSW5zdHJ1Y3Rpb25zIGVuY29tcGFzc2VzIHRocmVlIGtleSBjb21wb25lbnRzOiBtb2xlY3VsZS1vcmllbnRlZCBpbnN0cnVjdGlvbnMsIHByb3RlaW4tb3JpZW50ZWQgaW5zdHJ1Y3Rpb25zLCBhbmQgYmlvbW9sZWN1bGFyIHRleHQgaW5zdHJ1Y3Rpb25zLiBFYWNoIGNvbXBvbmVudCBhaW1zIHRvIGltcHJvdmUgdGhlIHVuZGVyc3RhbmRpbmcgYW5kIHByZWRpY3Rpb24gY2FwYWJpbGl0aWVzIG9mIExMTXMgY29uY2VybmluZyBiaW9tb2xlY3VsYXIgZmVhdHVyZXMgYW5kIGJlaGF2aW9ycy4gVGhyb3VnaCBleHRlbnNpdmUgaW5zdHJ1Y3Rpb24gdHVuaW5nIGV4cGVyaW1lbnRzIG9uIExMTXMsIHdlIGRlbW9uc3RyYXRlIHRoZSBlZmZlY3RpdmVuZXNzIG9mIE1vbC1JbnN0cnVjdGlvbnMgaW4gZW5oYW5jaW5nIGxhcmdlIG1vZGVsc+KAmSBwZXJmb3JtYW5jZSBpbiB0aGUgaW50cmljYXRlIHJlYWxtIG9mIGJpb21vbGVjdWxhciBzdHVkaWVzLCB0aHVzIGZvc3RlcmluZyBwcm9ncmVzcyBpbiB0aGUgYmlvbW9sZWN1bGFyIHJlc2VhcmNoIGNvbW11bml0eS4gTW9sLUluc3RydWN0aW9ucyBpcyBwdWJsaWNseSBhdmFpbGFibGUgZm9yIG9uZ29pbmcgcmVzZWFyY2ggYW5kIHdpbGwgdW5kZXJnbyByZWd1bGFyIHVwZGF0ZXMgdG8gZW5oYW5jZSBpdHMgYXBwbGljYWJpbGl0eS4iLCwsT3BlbiB3ZWlnaHRzICh1bnJlc3RyaWN0ZWQpLENoaW5hLExMYU1BLTdCLCwsLCwyMDI2LTA1LTI1IDEyOjIzOjMyKzAwOjAwLCwsLCwsQWNhZGVtaWEsLCwsLFVucmVsZWFzZWQsIk1JVC4gaW5jbHVkZXMgZGF0YQpodHRwczovL2dpdGh1Yi5jb20vemp1bmxwL01vbC1JbnN0cnVjdGlvbnMiLCwsLCwsLCJIYXJkd2FyZSxPcGVyYXRpb24gY291bnRpbmciLCwsLCxZZXMKTWluaUdQVDQgKFZpY3VuYSBmaW5ldHVuZSksIkxhbmd1YWdlLFZpc2lvbixNdWx0aW1vZGFsIiwiTGFuZ3VhZ2UgbW9kZWxpbmcvZ2VuZXJhdGlvbixDaGF0LFZpc3VhbCBxdWVzdGlvbiBhbnN3ZXJpbmcsSW1hZ2UgY2FwdGlvbmluZyIsS2luZyBBYmR1bGxhaCBVbml2ZXJzaXR5IG9mIFNjaWVuY2UgYW5kIFRlY2hub2xvZ3kgKEtBVVNUKSwiRGV5YW8gWmh1LCBKdW4gQ2hlbiwgWGlhb3FpYW4gU2hlbiwgWGlhbmcgTGksIE1vaGFtZWQgRWxob3NlaW55IiwyMDIzLTEwLTAyLE1pbmlHUFQtNDogRW5oYW5jaW5nIFZpc2lvbi1MYW5ndWFnZSBVbmRlcnN0YW5kaW5nIHdpdGggQWR2YW5jZWQgTGFyZ2UgTGFuZ3VhZ2UgTW9kZWxzLGh0dHBzOi8vYXJ4aXYub3JnL2Ficy8yMzA0LjEwNTkyLCwsLDEzMDAwMDAwMDAwLjAsMTNCIGFzIFZpY3VuYSwsLDE0MzAwMDAwMDAsIiIiV2UgdHJhaW4gTWluaUdQVC00IHdpdGggdHdvIHN0YWdlcy4gVGhlIGZpcnN0IHRyYWRpdGlvbmFsIHByZXRyYWluaW5nIHN0YWdlIGlzIHRyYWluZWQgdXNpbmcgcm91Z2hseSA1IG1pbGxpb24gYWxpZ25lZCBpbWFnZS10ZXh0IHBhaXJzIiIKCiIid2UgcHJvcG9zZSBhIG5vdmVsIHdheSB0byBjcmVhdGUgaGlnaC1xdWFsaXR5IGltYWdlLXRleHQgcGFpcnMgYnkgdGhlIG1vZGVsIGl0c2VsZiBhbmQgQ2hhdEdQVCB0b2dldGhlci4gQmFzZWQgb24gdGhpcywgd2UgdGhlbiBjcmVhdGUgYSBzbWFsbCAoMzUwMCBwYWlycyBpbiB0b3RhbCkgeWV0IGhpZ2gtcXVhbGl0eSBkYXRhc2V0LgpUaGUgc2Vjb25kIGZpbmV0dW5pbmcgc3RhZ2UgaXMgdHJhaW5lZCBvbiB0aGlzIGRhdGFzZXQgaW4gYSBjb252ZXJzYXRpb24gdGVtcGxhdGUgdG8gc2lnbmlmaWNhbnRseSBpbXByb3ZlIGl0cyBnZW5lcmF0aW9uIHJlbGlhYmlsaXR5IGFuZCBvdmVyYWxsIHVzYWJpbGl0eS4iIiIsMTAuMCwsTlZJRElBIEExMDAsLENvbmZpZGVudCwiVGhlIHJlY2VudCBHUFQtNCBoYXMgZGVtb25zdHJhdGVkIGV4dHJhb3JkaW5hcnkgbXVsdGktbW9kYWwgYWJpbGl0aWVzLCBzdWNoIGFzIGRpcmVjdGx5IGdlbmVyYXRpbmcgd2Vic2l0ZXMgZnJvbSBoYW5kd3JpdHRlbiB0ZXh0IGFuZCBpZGVudGlmeWluZyBodW1vcm91cyBlbGVtZW50cyB3aXRoaW4gaW1hZ2VzLiBUaGVzZSBmZWF0dXJlcyBhcmUgcmFyZWx5IG9ic2VydmVkIGluIHByZXZpb3VzIHZpc2lvbi1sYW5ndWFnZSBtb2RlbHMuIEhvd2V2ZXIsIHRoZSB0ZWNobmljYWwgZGV0YWlscyBiZWhpbmQgR1BULTQgY29udGludWUgdG8gcmVtYWluIHVuZGlzY2xvc2VkLiBXZSBiZWxpZXZlIHRoYXQgdGhlIGVuaGFuY2VkIG11bHRpLW1vZGFsIGdlbmVyYXRpb24gY2FwYWJpbGl0aWVzIG9mIEdQVC00IHN0ZW0gZnJvbSB0aGUgdXRpbGl6YXRpb24gb2Ygc29waGlzdGljYXRlZCBsYXJnZSBsYW5ndWFnZSBtb2RlbHMgKExMTSkuIFRvIGV4YW1pbmUgdGhpcyBwaGVub21lbm9uLCB3ZSBwcmVzZW50IE1pbmlHUFQtNCwgd2hpY2ggYWxpZ25zIGEgZnJvemVuIHZpc3VhbCBlbmNvZGVyIHdpdGggYSBmcm96ZW4gYWR2YW5jZWQgTExNLCBWaWN1bmEsIHVzaW5nIG9uZSBwcm9qZWN0aW9uIGxheWVyLiBPdXIgd29yaywgZm9yIHRoZSBmaXJzdCB0aW1lLCB1bmNvdmVycyB0aGF0IHByb3Blcmx5IGFsaWduaW5nIHRoZSB2aXN1YWwgZmVhdHVyZXMgd2l0aCBhbiBhZHZhbmNlZCBsYXJnZSBsYW5ndWFnZSBtb2RlbCBjYW4gcG9zc2VzcyBudW1lcm91cyBhZHZhbmNlZCBtdWx0aS1tb2RhbCBhYmlsaXRpZXMgZGVtb25zdHJhdGVkIGJ5IEdQVC00LCBzdWNoIGFzIGRldGFpbGVkIGltYWdlIGRlc2NyaXB0aW9uIGdlbmVyYXRpb24gYW5kIHdlYnNpdGUgY3JlYXRpb24gZnJvbSBoYW5kLWRyYXduIGRyYWZ0cy4gRnVydGhlcm1vcmUsIHdlIGFsc28gb2JzZXJ2ZSBvdGhlciBlbWVyZ2luZyBjYXBhYmlsaXRpZXMgaW4gTWluaUdQVC00LCBpbmNsdWRpbmcgd3JpdGluZyBzdG9yaWVzIGFuZCBwb2VtcyBpbnNwaXJlZCBieSBnaXZlbiBpbWFnZXMsIHRlYWNoaW5nIHVzZXJzIGhvdyB0byBjb29rIGJhc2VkIG9uIGZvb2QgcGhvdG9zLCBhbmQgc28gb24uIEluIG91ciBleHBlcmltZW50LCB3ZSBmb3VuZCB0aGF0IHRoZSBtb2RlbCB0cmFpbmVkIG9uIHNob3J0IGltYWdlIGNhcHRpb24gcGFpcnMgY291bGQgcHJvZHVjZSB1bm5hdHVyYWwgbGFuZ3VhZ2Ugb3V0cHV0cyAoZS5nLiwgcmVwZXRpdGlvbiBhbmQgZnJhZ21lbnRhdGlvbikuIFRvIGFkZHJlc3MgdGhpcyBwcm9ibGVtLCB3ZSBjdXJhdGUgYSBkZXRhaWxlZCBpbWFnZSBkZXNjcmlwdGlvbiBkYXRhc2V0IGluIHRoZSBzZWNvbmQgc3RhZ2UgdG8gZmluZXR1bmUgdGhlIG1vZGVsLCB3aGljaCBjb25zZXF1ZW50bHkgaW1wcm92ZXMgdGhlIG1vZGVsJ3MgZ2VuZXJhdGlvbiByZWxpYWJpbGl0eSBhbmQgb3ZlcmFsbCB1c2FiaWxpdHkuIE91ciBjb2RlLCBwcmUtdHJhaW5lZCBtb2RlbCwgYW5kIGNvbGxlY3RlZCBkYXRhc2V0IGFyZSBhdmFpbGFibGUgYXQgdGhpcyBodHRwcyBVUkwuIiwsLE9wZW4gd2VpZ2h0cyAodW5yZXN0cmljdGVkKSxTYXVkaSBBcmFiaWEsVmljdW5hLTEzQiB2MCwxLjM0Nzg0ZSsxOSwiT3VyIE1pbmlHUFQtNCBvbmx5IHJlcXVpcmVzIHRyYWluaW5nIGFwcHJveGltYXRlbHkgMTAgaG91cnMgb24gNCBBMTAwIEdQVXMKCjQqMzEyMDAwMDAwMDAwMDAwIHBlYWsgRkxPUHMgKiAxMCozNjAwKjAuMz0xLjM0Nzg0ZSsxOSIsNC4wLCwyMDI2LTAyLTExIDE5OjI2OjI3KzAwOjAwLCwsLCwsQWNhZGVtaWEsLCwsLE9wZW4gc291cmNlLCJCU0QtMyBDbGF1c2UKaHR0cHM6Ly9naXRodWIuY29tL1Zpc2lvbi1DQUlSL01pbmlHUFQtNApodHRwczovL21pbmlncHQtNC5naXRodWIuaW8vIiwsLCwsLDMxNzYuODQ3MDAzNzE5NTM0LEhhcmR3YXJlLCwsLCxZZXMKUGhpLTEsTGFuZ3VhZ2UsIkxhbmd1YWdlIG1vZGVsaW5nL2dlbmVyYXRpb24sQ29kZSBnZW5lcmF0aW9uIixNaWNyb3NvZnQgUmVzZWFyY2gsIlN1cml5YSBHdW5hc2VrYXIsIFlpIFpoYW5nLCBKeW90aSBBbmVqYSwgQ2FpbyBDw6lzYXIgVGVvZG9ybyBNZW5kZXMsIEFsbGllIERlbCBHaW9ybm8sIFNpdmFrYW50aCBHb3BpLCBNb2phbiBKYXZhaGVyaXBpLCBQaWVybyBLYXVmZm1hbm4sIEd1c3Rhdm8gZGUgUm9zYSwgT2xsaSBTYWFyaWtpdmksIEFkaWwgU2FsaW0sIFNoaXRhbCBTaGFoLCBIYXJraXJhdCBTaW5naCBCZWhsLCBYaW4gV2FuZywgU8OpYmFzdGllbiBCdWJlY2ssIFJvbmVuIEVsZGFuLCBBZGFtIFRhdW1hbiBLYWxhaSwgWWluIFRhdCBMZWUsIFl1YW56aGkgTGkiLDIwMjMtMTAtMDIsVGV4dGJvb2tzIEFyZSBBbGwgWW91IE5lZWQsaHR0cHM6Ly9hcnhpdi5vcmcvYWJzLzIzMDYuMTE2NDQsLCwsMTMwMDAwMDAwMC4wLCIxLjNCClRoZSBhcmNoaXRlY3R1cmUgZm9yIG91ciAxLjNCIHBhcmFtZXRlciBwaGktMSBtb2RlbCBjb25zaXN0cyBvZiAyNCBsYXllcnMsIGhpZGRlbiBkaW1lbnNpb24gb2YgMjA0OCwgTUxQLWlubmVyIGRpbWVuc2lvbiBvZiA4MTkyLCBhbmQgMzIgYXR0ZW50aW9uIGhlYWRzIG9mIGRpbWVuc2lvbiA2NCBlYWNoLiIsMy4zMjM0MTk1ZSsyMCwiNk5EID0gNiAqMS4zKjEwXjkgcGFyYW1ldGVycyAqIDUxICogMTBeOSB0b2tlbnMgPSAzLjk3OGUrMjAKCjMxMjAwMDAwMDAwMDAwMCBGTE9QL3MgKiA4IEdQVXMgKjEwMyBob3VycyAqMzYwMCBzZWMgLyBob3VyICowLjMgW2Fzc3VtZWQgdXRpbGl6YXRpb25dID0gMi43NzY1NTA0ZSsyMAoKZ2VvbWV0cmljIG1lYW4gc3FydCgyLjc3NjU1MDRlKzIwKjMuOTc4ZSsyMCkgPSAzLjMyMzQxOTVlKzIwCiIsLCJBIGZpbHRlcmVkIGNvZGUtbGFuZ3VhZ2UgZGF0YXNldCwgd2hpY2ggaXMgYSBzdWJzZXQgb2YgVGhlIFN0YWNrIGFuZCBTdGFja092ZXJmbG93LCBvYnRhaW5lZCBieSB1c2luZyBhIGxhbmd1YWdlIG1vZGVsLWJhc2VkIGNsYXNzaWZpZXIgKGNvbnNpc3Rpbmcgb2YgYWJvdXQgNkIgdG9rZW5zKS4K4oCiIEEgc3ludGhldGljIHRleHRib29rIGRhdGFzZXQgY29uc2lzdGluZyBvZiA8MUIgdG9rZW5zIG9mIEdQVC0zLjUgZ2VuZXJhdGVkIFB5dGhvbiB0ZXh0Ym9va3MuCuKAoiBBIHNtYWxsIHN5bnRoZXRpYyBleGVyY2lzZXMgZGF0YXNldCBjb25zaXN0aW5nIG9mIOKIvDE4ME0gdG9rZW5zIG9mIFB5dGhvbiBleGVyY2lzZXMgYW5kIHNvbHV0aW9ucwoKRm9yIHRoZSAxLjNCIG1vZGVscywgcGhpLTEgYW5kIHBoaS0xLWJhc2UgYXJlIGNoZWNrcG9pbnRzCmFmdGVyIHRyYWluaW5nIG9uIDUxQiB0b2tlbnMgKDc3MCBHUFUgaG91cnMpCgpUcmFpbmluZyB0b2tlbnM6IDU0QiB0b2tlbnMgKDdCIHVuaXF1ZSB0b2tlbnMpIiwxMDMuMCwiNCBkYXlzIG9uIDggQTEwMHMKCiIiRmluZXR1bmluZyB0byBvYnRhaW4gcGhpLTEgdXNlZCBhbiBhZGRpdGlvbmFsIDcgaG91cnMgb24gdGhlIHNhbWUgaGFyZHdhcmUiIgoKNCoyNCArIDcgPTEwMyBob3VycyIsTlZJRElBIEExMDAsLENvbmZpZGVudCwiV2UgaW50cm9kdWNlIHBoaS0xLCBhIG5ldyBsYXJnZSBsYW5ndWFnZSBtb2RlbCBmb3IgY29kZSwgd2l0aCBzaWduaWZpY2FudGx5IHNtYWxsZXIgc2l6ZSB0aGFuIGNvbXBldGluZyBtb2RlbHM6IHBoaS0xIGlzIGEgVHJhbnNmb3JtZXItYmFzZWQgbW9kZWwgd2l0aCAxLjNCIHBhcmFtZXRlcnMsIHRyYWluZWQgZm9yIDQgZGF5cyBvbiA4IEExMDBzLCB1c2luZyBhIHNlbGVjdGlvbiBvZiBgYHRleHRib29rIHF1YWxpdHkiIiBkYXRhIGZyb20gdGhlIHdlYiAoNkIgdG9rZW5zKSBhbmQgc3ludGhldGljYWxseSBnZW5lcmF0ZWQgdGV4dGJvb2tzIGFuZCBleGVyY2lzZXMgd2l0aCBHUFQtMy41ICgxQiB0b2tlbnMpLiBEZXNwaXRlIHRoaXMgc21hbGwgc2NhbGUsIHBoaS0xIGF0dGFpbnMgcGFzc0AxIGFjY3VyYWN5IDUwLjYlIG9uIEh1bWFuRXZhbCBhbmQgNTUuNSUgb24gTUJQUC4gSXQgYWxzbyBkaXNwbGF5cyBzdXJwcmlzaW5nIGVtZXJnZW50IHByb3BlcnRpZXMgY29tcGFyZWQgdG8gcGhpLTEtYmFzZSwgb3VyIG1vZGVsIGJlZm9yZSBvdXIgZmluZXR1bmluZyBzdGFnZSBvbiBhIGRhdGFzZXQgb2YgY29kaW5nIGV4ZXJjaXNlcywgYW5kIHBoaS0xLXNtYWxsLCBhIHNtYWxsZXIgbW9kZWwgd2l0aCAzNTBNIHBhcmFtZXRlcnMgdHJhaW5lZCB3aXRoIHRoZSBzYW1lIHBpcGVsaW5lIGFzIHBoaS0xIHRoYXQgc3RpbGwgYWNoaWV2ZXMgNDUlIG9uIEh1bWFuRXZhbC4iLDcuMywsT3BlbiB3ZWlnaHRzICh1bnJlc3RyaWN0ZWQpLFVuaXRlZCBTdGF0ZXMgb2YgQW1lcmljYSwsLCw4LjAsLDIwMjUtMTEtMjggMTE6NTM6NDQrMDA6MDAsLCwsLCxJbmR1c3RyeSwsLCwsVW5yZWxlYXNlZCwiaHR0cHM6Ly9odWdnaW5nZmFjZS5jby9taWNyb3NvZnQvcGhpLTEKCk1JVCBsaWNlbnNlCiIsLCwsLCw2MzUzLjY5NDAwNzQzOTA2OCwiT3BlcmF0aW9uIGNvdW50aW5nLEhhcmR3YXJlIixtaWNyb3NvZnQsLCwsWWVzCk5ldyBJbnRlbGxpZ2VudCBRJkEsTGFuZ3VhZ2UsIkxhbmd1YWdlIG1vZGVsaW5nL2dlbmVyYXRpb24sUXVlc3Rpb24gYW5zd2VyaW5nIiwsLDIwMjMtMTAtMDIsIkFJR0PmlrDotYTorq/vvJrohInohInkuIrnur9DaGF0R1BU6Zeu562U6IO95Yqb77yMQUnnnJ/nmoTog73luK7miJHku6zmsYLogYzlkJfvvJ8KIixodHRwczovL21haW1haS5jbi9hcnRpY2xlL2RldGFpbD9maWQ9MTc3MjQ5MDY5NiZlZmlkPTg3N21zdFRxZGNqRm1rRnhtdGU5S2csLCwsLCwsLCwsLCwsLFVua25vd24sLCwsSG9zdGVkIGFjY2VzcyAobm8gQVBJKSwsLCwsLCwyMDI1LTExLTI4IDExOjUzOjQ0KzAwOjAwLCwsLCwsLCwsLCxVbnJlbGVhc2VkLCwsLCwsLCwsLCwsLE5vCkNUTSAoQ0lGQVItMTApLEltYWdlIGdlbmVyYXRpb24sIkltYWdlIGdlbmVyYXRpb24sVGV4dC10by1pbWFnZSIsIlN0YW5mb3JkIFVuaXZlcnNpdHksU29ueSIsIkRvbmdqdW4gS2ltLCBDaGllaC1Ic2luIExhaSwgV2VpLUhzaWFuZyBMaWFvLCBOYW9raSBNdXJhdGEsIFl1aHRhIFRha2lkYSwgVG9zaGltaXRzdSBVZXNha2EsIFl1dG9uZyBIZSwgWXVraSBNaXRzdWZ1amksIFN0ZWZhbm8gRXJtb24iLDIwMjMtMTAtMDEsQ29uc2lzdGVuY3kgVHJhamVjdG9yeSBNb2RlbHM6IExlYXJuaW5nIFByb2JhYmlsaXR5IEZsb3cgT0RFIFRyYWplY3Rvcnkgb2YgRGlmZnVzaW9uLGh0dHBzOi8vYXJ4aXYub3JnL2Ficy8yMzEwLjAyMjc5djEsMzg3LjAsU09UQSBpbXByb3ZlbWVudCwiIiJDVE0uLi4gYWNoaWV2ZXMgbmV3IHN0YXRlLW9mLXRoZS1hcnQgRklEcyBmb3Igc2luZ2xlLXN0ZXAgZGlmZnVzaW9uIG1vZGVsIHNhbXBsaW5nIG9uIENJRkFSLTEwIChGSUQgMS43MykiIiIsLCwsIkFsbW9zdCBjZXJ0YWlubHkgPDFlMjMgRkxPUCBkdWUgdG8gdGhlIHNtYWxsIHNjYWxlIGV4cGVyaW1lbnRzLgoKIiJXZSB1c2UgNMOXVjEwMCAoMTZHKSBHUFVzIGZvciBDSUZBUi0xMCBleHBlcmltZW50IiIKMTAwSyB0cmFpbmluZyBpdGVyYXRpb25zCiIsLDEwMEsgdHJhaW5pbmcgaXRlcmF0aW9ucyAvIDYwSyBpbWFnZXMgaW4gdGhlIHRyYWluaW5nIGRhdGFzZXQgPSAxLjcgZXBvY2hzLCwsTlZJRElBIFYxMDAsLFVua25vd24sIkNvbnNpc3RlbmN5IE1vZGVscyAoQ00pIChTb25nIGV0IGFsLiwgMjAyMykgYWNjZWxlcmF0ZSBzY29yZS1iYXNlZCBkaWZmdXNpb24gbW9kZWwgc2FtcGxpbmcgYXQgdGhlIGNvc3Qgb2Ygc2FtcGxlIHF1YWxpdHkgYnV0IGxhY2sgYSBuYXR1cmFsIHdheSB0byB0cmFkZS1vZmYgcXVhbGl0eSBmb3Igc3BlZWQuIFRvIGFkZHJlc3MgdGhpcyBsaW1pdGF0aW9uLCB3ZSBwcm9wb3NlIENvbnNpc3RlbmN5IFRyYWplY3RvcnkgTW9kZWwgKENUTSksIGEgZ2VuZXJhbGl6YXRpb24gZW5jb21wYXNzaW5nIENNIGFuZCBzY29yZS1iYXNlZCBtb2RlbHMgYXMgc3BlY2lhbCBjYXNlcy4gQ1RNIHRyYWlucyBhIHNpbmdsZSBuZXVyYWwgbmV0d29yayB0aGF0IGNhbiAtLSBpbiBhIHNpbmdsZSBmb3J3YXJkIHBhc3MgLS0gb3V0cHV0IHNjb3JlcyAoaS5lLiwgZ3JhZGllbnRzIG9mIGxvZy1kZW5zaXR5KSBhbmQgZW5hYmxlcyB1bnJlc3RyaWN0ZWQgdHJhdmVyc2FsIGJldHdlZW4gYW55IGluaXRpYWwgYW5kIGZpbmFsIHRpbWUgYWxvbmcgdGhlIFByb2JhYmlsaXR5IEZsb3cgT3JkaW5hcnkgRGlmZmVyZW50aWFsIEVxdWF0aW9uIChPREUpIGluIGEgZGlmZnVzaW9uIHByb2Nlc3MuIENUTSBlbmFibGVzIHRoZSBlZmZpY2llbnQgY29tYmluYXRpb24gb2YgYWR2ZXJzYXJpYWwgdHJhaW5pbmcgYW5kIGRlbm9pc2luZyBzY29yZSBtYXRjaGluZyBsb3NzIHRvIGVuaGFuY2UgcGVyZm9ybWFuY2UgYW5kIGFjaGlldmVzIG5ldyBzdGF0ZS1vZi10aGUtYXJ0IEZJRHMgZm9yIHNpbmdsZS1zdGVwIGRpZmZ1c2lvbiBtb2RlbCBzYW1wbGluZyBvbiBDSUZBUi0xMCAoRklEIDEuNzMpIGFuZCBJbWFnZU5ldCBhdCA2NFg2NCByZXNvbHV0aW9uIChGSUQgMi4wNikuIENUTSBhbHNvIGVuYWJsZXMgYSBuZXcgZmFtaWx5IG9mIHNhbXBsaW5nIHNjaGVtZXMsIGJvdGggZGV0ZXJtaW5pc3RpYyBhbmQgc3RvY2hhc3RpYywgaW52b2x2aW5nIGxvbmcganVtcHMgYWxvbmcgdGhlIE9ERSBzb2x1dGlvbiB0cmFqZWN0b3JpZXMuIEl0IGNvbnNpc3RlbnRseSBpbXByb3ZlcyBzYW1wbGUgcXVhbGl0eSBhcyBjb21wdXRhdGlvbmFsIGJ1ZGdldHMgaW5jcmVhc2UsIGF2b2lkaW5nIHRoZSBkZWdyYWRhdGlvbiBzZWVuIGluIENNLiBGdXJ0aGVybW9yZSwgQ1RNJ3MgYWNjZXNzIHRvIHRoZSBzY29yZSBhY2NvbW1vZGF0ZXMgYWxsIGRpZmZ1c2lvbiBtb2RlbCBpbmZlcmVuY2UgdGVjaG5pcXVlcywgaW5jbHVkaW5nIGV4YWN0IGxpa2VsaWhvb2QgY29tcHV0YXRpb24uIiwxLjcsLE9wZW4gd2VpZ2h0cyAodW5yZXN0cmljdGVkKSwiVW5pdGVkIFN0YXRlcyBvZiBBbWVyaWNhLEphcGFuIiwsLCw0LjAsLDIwMjYtMDUtMjUgMTI6MjM6MzIrMDA6MDAsLCwsMTI4LjAsLCJBY2FkZW1pYSxJbmR1c3RyeSIsLCwsLE9wZW4gc291cmNlLCJNSVQgbGljZW5zZQpodHRwczovL2dpdGh1Yi5jb20vS2ltLURvbmdqdW4vY3RtLWNpZmFyMTAKaHR0cHM6Ly9kcml2ZS5nb29nbGUuY29tL2RyaXZlL2ZvbGRlcnMvMWVpNFBMbVRyQWxqLWpfeVVmTHFYU3BJNU9PSXFEbGd2IiwsLCxGUDE2LCwyMzgyLjY4ODMxMzE2OTUxNjcsLCwsLCxZZXMKVGlueUxsYW1hLTEuMUIgKDFUIHRva2VuIGNoZWNrcG9pbnQpLExhbmd1YWdlLCJDaGF0LExhbmd1YWdlIG1vZGVsaW5nL2dlbmVyYXRpb24sVHJhbnNsYXRpb24sUXVlc3Rpb24gYW5zd2VyaW5nIixTaW5nYXBvcmUgVW5pdmVyc2l0eSBvZiBUZWNobm9sb2d5ICYgRGVzaWduLCJQZWl5dWFuIFpoYW5nLCBHdWFuZ3RhbyBaZW5nLCBUaWFuZHVvIFdhbmcsIFdlaSBMdSIsMjAyMy0xMC0wMSxUaW55TGxhbWE6IEFuIE9wZW4tU291cmNlIFNtYWxsIExhbmd1YWdlIE1vZGVsLGh0dHBzOi8vYXJ4aXYub3JnL2Ficy8yNDAxLjAyMzg1LDcyMi4wLCwsMTEwMDAwMDAwMC4wLDEuMUIsNy4yNDU5ODc4NGUrMjEsIjZORCBhcHByb3hpbWF0aW9uOiA2KjEuMUIgKiAxVCA9IDY2MDAwMDAwMDAwMDAwMDAwMDAwMDAKCkJhc2VkIG9uIHJlcG9ydGVkIEdQVS10aW1lIGFuZCB1dGlsaXphdGlvbjoKZmxvcHMgPSAobnVtIGdwdSkgKiAocGVhayBmbG9wcykgKiAodGltZSBpbiBzZWNvbmRzKSAqIChyZXBvcnRlZCB1dGlsaXphdGlvbiByYXRlKSA9ICgxNikgKiAoMzEyICogMTAqKjEyKSAqICgzMCAqIDI0ICogMzYwMCkgKiAoMC41NikgPSA3MjQ1OTg3ODQwMDAwMDAxMDQ4NTc2ID0gNy4yNDU5ODc4NGUrMjEKCgpzb3VyY2U6IGh0dHBzOi8vZ2l0aHViLmNvbS9qemhhbmczOC9UaW55TGxhbWEKIiJUaGFua3MgdG8gdGhvc2Ugb3B0aW1pemF0aW9ucywgd2UgYWNoaWV2ZSBhIHRocm91Z2hwdXQgb2YgMjRrIHRva2VucyBwZXIgc2Vjb25kIHBlciBBMTAwLTQwRyBHUFUsIHdoaWNoIHRyYW5zbGF0ZXMgdG8gNTYlIG1vZGVsIGZsb3BzIHV0aWxpemF0aW9uIiIKYW5kIFJlbGVhc2VzIFNjaGVkdWxlIGZyb20gdGhlIHNhbWUgbGluayIsMTAwMDAwMDAwMDAwMCwxVCB0b2tlbnMgY2hlY2twb2ludCBzbyBhcm91bmQgMC43NVQgd29yZHMsNzIwLjAsIjFUIGNoZWNrcG9pbnQgd2FzIHJlbGVhc2VkIGFmdGVyIDEgbW9udGgKCnNvdXJjZTogaHR0cHM6Ly9naXRodWIuY29tL2p6aGFuZzM4L1RpbnlMbGFtYSIsTlZJRElBIEExMDAgU1hNNCA0MCBHQixTZWxmLXN1cGVydmlzZWQgbGVhcm5pbmcsQ29uZmlkZW50LCJXZSBwcmVzZW50IFRpbnlMbGFtYSwgYSBjb21wYWN0IDEuMUIgbGFuZ3VhZ2UgbW9kZWwgcHJldHJhaW5lZCBvbiBhcm91bmQgMSB0cmlsbGlvbiB0b2tlbnMgZm9yIGFwcHJveGltYXRlbHkgMyBlcG9jaHMuIEJ1aWxkaW5nIG9uIHRoZSBhcmNoaXRlY3R1cmUgYW5kIHRva2VuaXplciBvZiBMbGFtYSAyLCBUaW55TGxhbWEgbGV2ZXJhZ2VzIHZhcmlvdXMgYWR2YW5jZXMgY29udHJpYnV0ZWQgYnkgdGhlIG9wZW4tc291cmNlIGNvbW11bml0eSAoZS5nLiwgRmxhc2hBdHRlbnRpb24pLCBhY2hpZXZpbmcgYmV0dGVyIGNvbXB1dGF0aW9uYWwgZWZmaWNpZW5jeS4gRGVzcGl0ZSBpdHMgcmVsYXRpdmVseSBzbWFsbCBzaXplLCBUaW55TGxhbWEgZGVtb25zdHJhdGVzIHJlbWFya2FibGUgcGVyZm9ybWFuY2UgaW4gYSBzZXJpZXMgb2YgZG93bnN0cmVhbSB0YXNrcy4gSXQgc2lnbmlmaWNhbnRseSBvdXRwZXJmb3JtcyBleGlzdGluZyBvcGVuLXNvdXJjZSBsYW5ndWFnZSBtb2RlbHMgd2l0aCBjb21wYXJhYmxlIHNpemVzLiBPdXIgbW9kZWwgY2hlY2twb2ludHMgYW5kIGNvZGUgYXJlIHB1YmxpY2x5IGF2YWlsYWJsZSBvbiBHaXRIdWIgYXQgaHR0cHM6Ly9naXRodWIuY29tL2p6aGFuZzM4L1RpbnlMbGFtYSIsLCxPcGVuIHdlaWdodHMgKHVucmVzdHJpY3RlZCksU2luZ2Fwb3JlLCwsLDE2LjAsMC41NiwyMDI2LTA1LTI1IDEyOjIzOjMyKzAwOjAwLCwsLDIwMDAwMDAuMCwsQWNhZGVtaWEsLCwsMTE1MjAuMCxPcGVuIHNvdXJjZSwiYXBhY2hlIDIuMDogaHR0cHM6Ly9naXRodWIuY29tL2p6aGFuZzM4L1RpbnlMbGFtYQpwcmV0cmFpbiBjb2RlOiBodHRwczovL2dpdGh1Yi5jb20vanpoYW5nMzgvVGlueUxsYW1hL2Jsb2IvbWFpbi9QUkVUUkFJTi5tZCAiLCwsIlBlciBodHRwczovL2dpdGh1Yi5jb20vanpoYW5nMzgvVGlueUxsYW1hOiAiIndlIGFjaGlldmUgYSB0aHJvdWdocHV0IG9mIDI0ayB0b2tlbnMgcGVyIHNlY29uZCBwZXIgQTEwMC00MEcgR1BVLCB3aGljaCB0cmFuc2xhdGVzIHRvIDU2JSBtb2RlbCBmbG9wcyB1dGlsaXphdGlvbiB3aXRob3V0IGFjdGl2YXRpb24gY2hlY2twb2ludGluZyAoV2UgZXhwZWN0IHRoZSBNRlUgdG8gYmUgZXZlbiBoaWdoZXIgb24gQTEwMC04MEcpIiIiLCwsMTI3MDcuNjcxMDAzNTcwNzU1LCJIYXJkd2FyZSxPcGVyYXRpb24gY291bnRpbmciLCwsLCxZZXMKVGlueUxsYW1hLTEuMUIgKDNUIHRva2VuIGNoZWNrcG9pbnQpLExhbmd1YWdlLCJDaGF0LExhbmd1YWdlIG1vZGVsaW5nL2dlbmVyYXRpb24sVHJhbnNsYXRpb24sUXVlc3Rpb24gYW5zd2VyaW5nIixTaW5nYXBvcmUgVW5pdmVyc2l0eSBvZiBUZWNobm9sb2d5ICYgRGVzaWduLCJQZWl5dWFuIFpoYW5nLCBHdWFuZ3RhbyBaZW5nLCBUaWFuZHVvIFdhbmcsIFdlaSBMdSIsMjAyMy0xMC0wMSxUaW55TGxhbWE6IEFuIE9wZW4tU291cmNlIFNtYWxsIExhbmd1YWdlIE1vZGVsLGh0dHBzOi8vYXJ4aXYub3JnL2Ficy8yNDAxLjAyMzg1LDcyMi4wLCwsMTEwMDAwMDAwMC4wLDEuMUIsMi4xNzM3OTYzNTJlKzIyLCI2TkQgYXBwcm94aW1hdGlvbjogNioxLjFCICogM1QgPSAxOTgwMDAwMDAwMDAwMDAwMDAwMDAwMApFeHRyYXBvbGF0aW9uIGZyb20gdGhlIDFUIGNoZWNrcG9pbnQ6CmZsb3BzID0gKDE2KSAqICgzMTIgKiAxMCoqMTIpICogKDMgKiAzMCAqIDI0ICogMzYwMCkgKiAoMC41NikgPSA3MjQ1OTg3ODQwMDAwMDAxMDQ4NTc2CihudW0gZ3B1KSAqIChwZWFrIGZsb3BzKSAqICh0aW1lIGluIHNlY29uZHMpICogKHJlcG9ydGVkIHV0aWxpemF0aW9uIHJhdGUpCgpzb3VyY2U6IGh0dHBzOi8vZ2l0aHViLmNvbS9qemhhbmczOC9UaW55TGxhbWEKIiJUaGFua3MgdG8gdGhvc2Ugb3B0aW1pemF0aW9ucywgd2UgYWNoaWV2ZSBhIHRocm91Z2hwdXQgb2YgMjRrIHRva2VucyBwZXIgc2Vjb25kIHBlciBBMTAwLTQwRyBHUFUsIHdoaWNoIHRyYW5zbGF0ZXMgdG8gNTYlIG1vZGVsIGZsb3BzIHV0aWxpemF0aW9uIiIKYW5kIFJlbGVhc2VzIFNjaGVkdWxlIGZyb20gdGhlIHNhbWUgbGluayIsLDFUIHRva2VucyBjaGVja3BvaW50IHNvIGFyb3VuZCAwLjc1VCB3b3JkcywyMTYwLjAsIjFUIGNoZWNrcG9pbnQgd2FzIHJlbGVhc2VkIGFmdGVyIDEgbW9udGguIEFzc3VtZSB0aGUgM1QgY2hlY2twb2ludCB0b29rIDMgbW9udGhzLgoKc291cmNlOiBodHRwczovL2dpdGh1Yi5jb20vanpoYW5nMzgvVGlueUxsYW1hIixOVklESUEgQTEwMCBTWE00IDQwIEdCLFNlbGYtc3VwZXJ2aXNlZCBsZWFybmluZyxDb25maWRlbnQsIldlIHByZXNlbnQgVGlueUxsYW1hLCBhIGNvbXBhY3QgMS4xQiBsYW5ndWFnZSBtb2RlbCBwcmV0cmFpbmVkIG9uIGFyb3VuZCAxIHRyaWxsaW9uIHRva2VucyBmb3IgYXBwcm94aW1hdGVseSAzIGVwb2Nocy4gQnVpbGRpbmcgb24gdGhlIGFyY2hpdGVjdHVyZSBhbmQgdG9rZW5pemVyIG9mIExsYW1hIDIsIFRpbnlMbGFtYSBsZXZlcmFnZXMgdmFyaW91cyBhZHZhbmNlcyBjb250cmlidXRlZCBieSB0aGUgb3Blbi1zb3VyY2UgY29tbXVuaXR5IChlLmcuLCBGbGFzaEF0dGVudGlvbiksIGFjaGlldmluZyBiZXR0ZXIgY29tcHV0YXRpb25hbCBlZmZpY2llbmN5LiBEZXNwaXRlIGl0cyByZWxhdGl2ZWx5IHNtYWxsIHNpemUsIFRpbnlMbGFtYSBkZW1vbnN0cmF0ZXMgcmVtYXJrYWJsZSBwZXJmb3JtYW5jZSBpbiBhIHNlcmllcyBvZiBkb3duc3RyZWFtIHRhc2tzLiBJdCBzaWduaWZpY2FudGx5IG91dHBlcmZvcm1zIGV4aXN0aW5nIG9wZW4tc291cmNlIGxhbmd1YWdlIG1vZGVscyB3aXRoIGNvbXBhcmFibGUgc2l6ZXMuIE91ciBtb2RlbCBjaGVja3BvaW50cyBhbmQgY29kZSBhcmUgcHVibGljbHkgYXZhaWxhYmxlIG9uIEdpdEh1YiBhdCBodHRwczovL2dpdGh1Yi5jb20vanpoYW5nMzgvVGlueUxsYW1hIiwzLjAsLE9wZW4gd2VpZ2h0cyAodW5yZXN0cmljdGVkKSxTaW5nYXBvcmUsLCwsMTYuMCwwLjU2LDIwMjYtMDUtMjUgMTI6MjM6MzMrMDA6MDAsLCwsMjAwMDAwMC4wLCxBY2FkZW1pYSwsLCwzNDU2MC4wLE9wZW4gc291cmNlLGFwYWNoZSAyLjA6IGh0dHBzOi8vZ2l0aHViLmNvbS9qemhhbmczOC9UaW55TGxhbWEsLCwiUGVyIGh0dHBzOi8vZ2l0aHViLmNvbS9qemhhbmczOC9UaW55TGxhbWE6ICIid2UgYWNoaWV2ZSBhIHRocm91Z2hwdXQgb2YgMjRrIHRva2VucyBwZXIgc2Vjb25kIHBlciBBMTAwLTQwRyBHUFUsIHdoaWNoIHRyYW5zbGF0ZXMgdG8gNTYlIG1vZGVsIGZsb3BzIHV0aWxpemF0aW9uIHdpdGhvdXQgYWN0aXZhdGlvbiBjaGVja3BvaW50aW5nIChXZSBleHBlY3QgdGhlIE1GVSB0byBiZSBldmVuIGhpZ2hlciBvbiBBMTAwLTgwRykiIiIsLCwxMjcwNy42NzEwMDM1NzA3NTUsIkhhcmR3YXJlLE9wZXJhdGlvbiBjb3VudGluZyIsLCwsLFllcwpCSVRURVJTLFZpc2lvbixJbWFnZSBjYXB0aW9uaW5nLCJMRyxTaHV0dGVyc3RvY2siLCJUYWVob29uIEtpbSwgTWFyayBNYXJzZGVuLCBQeXVuZ2h3YW4gQWhuLCBTYW5neXVuIEtpbSwgU2loYWVuZyBMZWUsIEFsZXNzYW5kcmEgU2FsYSwgU2V1bmcgSHdhbiBLaW0iLDIwMjMtMTAtMDEsTGFyZ2UtU2NhbGUgQmlkaXJlY3Rpb25hbCBUcmFpbmluZyBmb3IgWmVyby1TaG90IEltYWdlIENhcHRpb25pbmcsaHR0cHM6Ly9hcnhpdi5vcmcvYWJzLzIyMTEuMDY3NzQsLCwsNjUwMDAwMDAwLjAsIEJJVFRFUlMgaGFzIDY1MCBtaWxsaW9uIHBhcmFtZXRlcnMgaW4gdG90YWwuLDcuODAxNWUrMTcsIldhdmVWQUU6IAoiIldlIHRyYWluIHRoZSBtb2RlbCBmb3IgMTAgZXBvY2hzIHdpdGggYmF0Y2ggc2l6ZSAzODQwLiIiCiIiV2UgcmVkdWNlZCB0aGUgbnVtYmVyIG9mIHBhcmFtZXRlcnMgdG8gMjUgbWlsbGlvbiBpbiB0b3RhbCIiCgoyNTAwMCoxMDAwMDAwMDAqNioxMD0xLjVlKzE0CgpCaUFSVDoKIiJXZSB0cmFpbiBvdXIgbW9kZWwgZm9yIDIgZXBvY2hzIGluIHRvdGFsIHdpdGggYmF0Y2ggc2l6ZSAxMjgwIiIKIiJCSVRURVJTIGhhcyA2NTAgbWlsbGlvbiBwYXJhbWV0ZXJzIGluIHRvdGFsIiIKCjY1MDAwMDAwMCoxMDAwMDAwMDAqNioyPTcuOGUrMTcKCjcuOGUrMTcrMS41ZSsxND03LjgwMTVlKzE3IiwxMDg4MDAwMDAwMDAsIndlIHRyYWluIEJJVFRFUlMgdXNpbmcgYSBuZXcsIHF1YWxpdHktY29udHJvbGxlZCAxMDAgbWlsbGlvbiBpbWFnZSBkYXRhc2V0IHdoaWNoIHdlIHdpbGwgcmVmZXIgdG8gYXMgVGV4dCBJbWFnZSBQYWlycyAxMDAgTWlsbGlvbiAoVElQMTAwTSkKCldhdmVWQUUgbW9kdWxlCldlIGFsc28gcmVzaXplIGVhY2ggaW1hZ2UgdG8gMjU2IMOXIDI1NiDDlyAzIApXZSB0cmFpbiB0aGUgbW9kZWwgZm9yIDMgZXBvY2hzIHdpdGggYSBiYXRjaCBzaXplIG9mIDQ4MAoKQmF0Y2ggc2l6ZTogMTI4MApOdW1iZXIgb2YgdXBkYXRlczogMiBlcG9jaHMKSW1hZ2UgcmVzb2x1dGlvbjogMjU2eDI1NgpTZXF1ZW5jZSBsZW5ndGg6IDY0IHRleHQgdG9rZW5zLCAxMDI0IGltYWdlIHRva2VucyIsLCwsLExpa2VseSwiV2hlbiB0cmFpbmVkIG9uIGxhcmdlLXNjYWxlIGRhdGFzZXRzLCBpbWFnZSBjYXB0aW9uaW5nIG1vZGVscyBjYW4gdW5kZXJzdGFuZCB0aGUgY29udGVudCBvZiBpbWFnZXMgZnJvbSBhIGdlbmVyYWwgZG9tYWluIGJ1dCBvZnRlbiBmYWlsIHRvIGdlbmVyYXRlIGFjY3VyYXRlLCBkZXRhaWxlZCBjYXB0aW9ucy4gVG8gaW1wcm92ZSBwZXJmb3JtYW5jZSwgcHJldHJhaW5pbmctYW5kLWZpbmV0dW5pbmcgaGFzIGJlZW4gYSBrZXkgc3RyYXRlZ3kgZm9yIGltYWdlIGNhcHRpb25pbmcuIEhvd2V2ZXIsIHdlIGZpbmQgdGhhdCBsYXJnZS1zY2FsZSBiaWRpcmVjdGlvbmFsIHRyYWluaW5nIGJldHdlZW4gaW1hZ2UgYW5kIHRleHQgZW5h</x:v>
      </x:c>
    </x:row>
    <x:row r="161" ht="18" customHeight="1">
      <x:c r="A161" s="17" t="n">
        <x:v>156</x:v>
      </x:c>
      <x:c r="B161" s="17" t="n">
        <x:v>310</x:v>
      </x:c>
      <x:c r="C161" s="160" t="str">
        <x:v>YmxlcyB6ZXJvLXNob3QgaW1hZ2UgY2FwdGlvbmluZy4gSW4gdGhpcyBwYXBlciwgd2UgaW50cm9kdWNlIEJpZGlyZWN0aW9uYWwgSW1hZ2UgVGV4dCBUcmFpbmluZyBpbiBsYXJnRVIgU2NhbGUsIEJJVFRFUlMsIGFuIGVmZmljaWVudCB0cmFpbmluZyBhbmQgaW5mZXJlbmNlIGZyYW1ld29yayBmb3IgemVyby1zaG90IGltYWdlIGNhcHRpb25pbmcuIFdlIGFsc28gcHJvcG9zZSBhIG5ldyBldmFsdWF0aW9uIGJlbmNobWFyayB3aGljaCBjb21wcmlzZXMgb2YgaGlnaCBxdWFsaXR5IGRhdGFzZXRzIGFuZCBhbiBleHRlbnNpdmUgc2V0IG9mIG1ldHJpY3MgdG8gcHJvcGVybHkgZXZhbHVhdGUgemVyby1zaG90IGNhcHRpb25pbmcgYWNjdXJhY3kgYW5kIHNvY2lldGFsIGJpYXMuIFdlIGFkZGl0aW9uYWxseSBwcm92aWRlIGFuIGVmZmljaWVudCBmaW5ldHVuaW5nIGFwcHJvYWNoIGZvciBrZXl3b3JkIGV4dHJhY3Rpb24uIFdlIHNob3cgdGhhdCBjYXJlZnVsIHNlbGVjdGlvbiBvZiBsYXJnZS1zY2FsZSB0cmFpbmluZyBzZXQgYW5kIG1vZGVsIGFyY2hpdGVjdHVyZSBpcyB0aGUga2V5IHRvIGFjaGlldmluZyB6ZXJvLXNob3QgaW1hZ2UgY2FwdGlvbmluZy4iLCwsVW5yZWxlYXNlZCwiS29yZWEgKFJlcHVibGljIG9mKSxVbml0ZWQgU3RhdGVzIG9mIEFtZXJpY2EiLCwsLCwsMjAyNS0xMS0yOCAxMTo1Mzo0NCswMDowMCwsLCwsLCJJbmR1c3RyeSxJbmR1c3RyeSIsLCwsLFVucmVsZWFzZWQsLCwsLCwsLE9wZXJhdGlvbiBjb3VudGluZywsLCwsTm8KUElYQVJULc6xLEltYWdlIGdlbmVyYXRpb24sIkltYWdlIGdlbmVyYXRpb24sVGV4dC10by1pbWFnZSIsIkh1YXdlaSBOb2FoJ3MgQXJrIExhYixUaGUgVW5pdmVyc2l0eSBvZiBIb25nIEtvbmcsSG9uZyBLb25nIFVuaXZlcnNpdHkgb2YgU2NpZW5jZSBhbmQgVGVjaG5vbG9neSAoSEtVU1QpIiwiSnVuc29uZyBDaGVuLCBKaW5jaGVuZyBZdSwgQ2hvbmdqaWFuIEdlLCBMZXdlaSBZYW8sIEVuemUgWGllLCBZdWUgV3UsIFpob25nZGFvIFdhbmcsIEphbWVzIEt3b2ssIFBpbmcgTHVvLCBIdWNodWFuIEx1LCBaaGVuZ3VvIExpIiwyMDIzLTA5LTMwLFBJWEFSVC3OsTogRmFzdCBUcmFpbmluZyBvZiBEaWZmdXNpb24gVHJhbnNmb3JtZXIgZm9yIFBob3RvcmVhbGlzdGljIFRleHQtdG8tSW1hZ2UgU3ludGhlc2lzLCJodHRwczovL2FyeGl2Lm9yZy9hYnMvMjMxMC4wMDQyNgpodHRwczovL29wZW5yZXZpZXcubmV0L3BkZj9pZD1lQUttUVBlM20xCmh0dHBzOi8vZ2l0aHViLmNvbS9QaXhBcnQtYWxwaGEvUGl4QXJ0LWFscGhhIiwsLCw2MDAwMDAwMDAuMCwwLjZCLDEuNTQxNDc1ZSsyMSwiUGl4QXJ0Lc6xIG9ubHkgdGFrZXMgMTIlIG9mIFN0YWJsZSBEaWZmdXNpb24gdjEuNSdzIHRyYWluaW5nIHRpbWUgKDc1MyB2cy4gNiwyNTAgQTEwMCBHUFUgZGF5cyksIHNhdmluZyBuZWFybHkgJDMwMCwwMDAgKCQyOCwwMDAgdnMuICQzMjAsMDAwKSBhbmQgcmVkdWNpbmcgOTAlIENPMiBlbWlzc2lvbnMuIE1vcmVvdmVyLCBjb21wYXJlZCB3aXRoIGEgbGFyZ2VyIFNPVEEgbW9kZWwsIFJBUEhBRUwsIG91ciB0cmFpbmluZyBjb3N0IGlzIG1lcmVseSAxJS4KVG8gZW5zdXJlIGZhaXJuZXNzLCB3ZSBjb252ZXJ0IHRoZSBWMTAwIEdQVSBkYXlzICgxNjU2KSBvZiBvdXIgdHJhaW5pbmcgdG8gQTEwMCBHUFUgZGF5cyAoNzUzKQoKdGhleSBjb21wYXJlIHRoZWlyIGNvbXB1dGUgd2l0aCBJbWFnZW4gYXMgNzEzMjo3NTMgKHNlZSBUYWJsZSAyKQpJbWFnZW4gY29tcHV0ZSB3YXMgMS40NjAwMDAwMDAwMDAwMDAyZSsyMiBGTE9QUyAoZnJvbSBFcG9jaCB0YWJsZSkgdGhlbiBQSVhBUlQtzrEgaXMKKDEuNDYwMDAwMDAwMDAwMDAwMmUrMjIvNzEzMikqNzUzPTEuNTQxNDc1ZSsyMSBGTE9QUyAodGhlIG1vc3QgbGlrZWx5KQoKQW5vdGhlciBjYWxjdWxhdGlvbjogCgo3NTMgQTEwMCBHUFUgZGF5cyAobW9zdCBsaWtlbHkgQTEwMCBTWE00IDgwIEdCKQo3NTMgZGF5cyAqIDI0IGhvdXJzICogMzYwMCBzICogNzc5NzAwMDAwMDAwMDAgRkxPUFMvcyAoYXNzdW1lIEZQMTYpICogNDAlIHV0aWxpemF0aW9uIHJhdGUgPSAyLjAyOTA2NjMyOTZlKzIxIEZMT1BTCjc1MyBkYXlzICogMjQgaG91cnMgKiAzNjAwIHMgKiAzMTIwMDAwMDAwMDAwMDAgRkxPUFMvcyAoYXNzdW1lIEZQMTYgVGVuc29yIGNvcmUpICogNDAlIHV0aWxpemF0aW9uIHJhdGUgPSA4LjExOTM4ODE2ZSsyMSBGTE9QUyAodW5saWtlbHkpCgoxNjU2IFYxMDAgR1BVIGRheXMgCjE2NTYqMjQqMzYwMCoxMjUwMDAwMDAwMDAwMDAgKGFzc3VtZSBUZW5zb3IgZmxvYXQgMzIpKjQwJT03LjE1MzkyZSsyMSBGTE9QUyAodW5saWtlbHkpCjE2NTYqMjQqMzYwMCozMTMzMDAwMDAwMDAwMCAoYXNzdW1lIHRoZSBtb3N0IHBvcHVsYXIgTlZJRElBIFRlc2xhIFYxMDAgREdYUyAzMiBHQiBGUDE2KSo0MCUgPSAxLjc5MzA1ODUwODhlKzIxIEZMT1BTCgpUaGUgY291bnQgb2YgR1BVIGRheXMgZXhjbHVkZXMgdGhlIHRpbWUgZm9yIGRhdGEgbGFiZWxpbmcuIiw2MjYwMDAwMDAwMDAsVGFibGUgMiwsLE5WSURJQSBWMTAwLCxDb25maWRlbnQsIlBpeEFydC3OsSBpcyBhIFRyYW5zZm9ybWVyLWJhc2VkIFQySSBkaWZmdXNpb24gbW9kZWwgd2hvc2UgaW1hZ2UgZ2VuZXJhdGlvbiBxdWFsaXR5IGlzIGNvbXBldGl0aXZlIHdpdGggc3RhdGUtb2YtdGhlLWFydCBpbWFnZSBnZW5lcmF0b3JzIChlLmcuLCBJbWFnZW4sIFNEWEwsIGFuZCBldmVuIE1pZGpvdXJuZXkpLCBhbmQgdGhlIHRyYWluaW5nIHNwZWVkIG1hcmtlZGx5IHN1cnBhc3NlcyBleGlzdGluZyBsYXJnZS1zY2FsZSBUMkkgbW9kZWxzLCBlLmcuLCBQaXhBcnQtzrEgb25seSB0YWtlcyAxMC44JSBvZiBTdGFibGUgRGlmZnVzaW9uIHYxLjUncyB0cmFpbmluZyB0aW1lICg2NzUgdnMuIDYsMjUwIEExMDAgR1BVIGRheXMpLiIsLCxPcGVuIHdlaWdodHMgKHVucmVzdHJpY3RlZCksIkNoaW5hLEhvbmcgS29uZyxIb25nIEtvbmciLCwsLCwsMjAyNS0xMS0yOCAxMTo1Mzo0NCswMDowMCwsLCwsLCJJbmR1c3RyeSxBY2FkZW1pYSxBY2FkZW1pYSIsLCwsLCxjb3B5bGVmdCBsaWNlbnNlOiBodHRwczovL2dpdGh1Yi5jb20vUGl4QXJ0LWFscGhhL1BpeEFydC1hbHBoYSwsLCwsLCwiSGFyZHdhcmUsQ29tcGFyaXNvbiB3aXRoIG90aGVyIG1vZGVscyIsLCwsLFllcwpIaURyZWFtIExhcmdlIE1vZGVsIDEuMCwiVmlkZW8sSW1hZ2UgZ2VuZXJhdGlvbixWaXNpb24sM0QgbW9kZWxpbmciLCJWaWRlbyBnZW5lcmF0aW9uLEltYWdlLXRvLXZpZGVvLFRleHQtdG8tdmlkZW8sSW1hZ2UgZ2VuZXJhdGlvbixUZXh0LXRvLWltYWdlIixIaURyZWFtLCwyMDIzLTA5LTMwLCwiaHR0cHM6Ly9ibG9nLmNzZG4ubmV0L0RhdGF3aGFsZS9hcnRpY2xlL2RldGFpbHMvMTMzMzY2MDUzCgpodHRwczovL3d3dy5zb2h1LmNvbS9hLzcyMjg1ODI5OF80OTA0NDMiLCwsLDYwMDAwMDAwMDAuMCw2QiwsLCwsLCwsLExpa2VseSwiT24gU2VwdGVtYmVyIDIwLCAyMDIzLCB0aGUgR2VuZXJhbCBBcnRpZmljaWFsIEludGVsbGlnZW5jZSBJbm5vdmF0aW9uIGFuZCBEZXZlbG9wbWVudCBDb25mZXJlbmNlIHdhcyBoZWxkIGluIEhlZmVpLiBBY2FkZW1pY2lhbiBNZWkgVGFvLCBmb3VuZGVyIGFuZCBDRU8gb2YgSGlEcmVhbS5haSBaaGl4aWFuZyBGdXR1cmUsIG9mZmljaWFsbHkgcmVsZWFzZWQgdGhlICIiSW50ZWxsaWdlbnQgVmlzdWFsIE11bHRpbW9kYWwgR2VuZXJhdGl2ZSBMYXJnZSBNb2RlbCIiIGF0IHRoZSBjb25mZXJlbmNlIGFuZCBkZW1vbnN0cmF0ZWQgSGlEcmVhbS5haSdzIGN1cnJlbnQgYmFzaWMgbW9kZWwgY2FwYWJpbGl0aWVzIGFuZCBhcHBsaWNhdGlvbiBwcm9ncmVzcy4KCiIiSW50ZWxsaWdlbnQgVmlzdWFsIE11bHRpbW9kYWwgR2VuZXJhdGl2ZSBMYXJnZSBNb2RlbCIiIGhhcyBtb3JlIHRoYW4gNiBiaWxsaW9uIHBhcmFtZXRlcnMsIHdoaWNoIGNhbiByZWFsaXplIG11bHRpbW9kYWwgY29udGVudCBnZW5lcmF0aW9uIHN1Y2ggYXMgdGV4dCwgcGljdHVyZXMsIGFuZCB2aWRlb3MsIGFuZCByZWFsaXplIGFjY3VyYXRlIGFuZCBjb250cm9sbGFibGUgY29udGVudCBnZW5lcmF0aW9uIHRocm91Z2ggaW50ZXJhY3RpdmUgZ2VuZXJhdGlvbiB0ZWNobm9sb2d5OyBhdCB0aGUgc2FtZSB0aW1lLCByZWx5aW5nIG9uIHRoZSBwb3dlcmZ1bCBiYXNlIGNhcGFiaWxpdGllcyBvZiB0aGUgbXVsdGltb2RhbCBiYXNpYyBtb2RlbCwgaXQgY2FuIHF1aWNrbHkgYWRhcHQgdG8gY3VzdG9tZXItc3BlY2lmaWMgZmllbGQgYXBwbGljYXRpb25zLiBTaW5jZSB0aGUgaW50ZXJuYWwgdGVzdCB3YXMgb3BlbmVkIGluIEF1Z3VzdCwgdGhlIG1vZGVsIGhhcyB1bmRlcmdvbmUgbXVsdGlwbGUgaXRlcmF0aW9ucyBhbmQgdXBkYXRlcywgYWltaW5nIHRvIHByb3ZpZGUgdXNlcnMgd2l0aCBhIG1vcmUgb3B0aW1pemVkIGNyZWF0aW9uIGV4cGVyaWVuY2UuIiwsLEFQSSBhY2Nlc3MsQ2hpbmEsLCwsLCwyMDI1LTExLTI4IDExOjUzOjQ0KzAwOjAwLCwsLCwsSW5kdXN0cnksLCwsLFVucmVsZWFzZWQsLCwsLCwsLCwsLCwsTm8KU3RhYmxlTE0tM0ItNEUxVCxMYW5ndWFnZSxMYW5ndWFnZSBnZW5lcmF0aW9uLFN0YWJpbGl0eSBBSSwiSm9uYXRoYW4gVG93LCBNYXJjbyBCZWxsYWdlbnRlLCBEYWtvdGEgTWFoYW4sIENhcmxvcyBSaXF1ZWxtZSBSdWl6IiwyMDIzLTA5LTI5LCxodHRwczovL3N0YWJpbGl0eS53YW5kYi5pby9zdGFiaWxpdHktbGxtL3N0YWJsZS1sbS9yZXBvcnRzL1N0YWJsZUxNLTNCLTRFMVQtLVZtbGxkem95TWpVND9hY2Nlc3NUb2tlbj11M3p1amlwZW5reDVnN3J0Y2o5cW9qamd4cGNvbnlqa3Rqa2xpMnBvMDluZmZyZmZkaGhjaHEwNDV2cDB3eWZvLCwsLDI3OTU0NDMyMDAuMCwsNi4yMWUrMjIsIiIiU3RhYmxlTE0tM0ItNEUxVCB3YXMgdHJhaW5lZCBvbiB0aGUgU3RhYmlsaXR5IEFJIGNsdXN0ZXIgYWNyb3NzIDI1NiBOVklESUEgQTEwMCA0MEdCIEdQVXMgKEFXUyBQNGQgaW5zdGFuY2VzKS4gVHJhaW5pbmcgYmVnYW4gb24gQXVndXN0IDIzLCAyMDIzLCBhbmQgdG9vayBhcHByb3hpbWF0ZWx5IDMwIGRheXMgdG8gY29tcGxldGUuIiIKCjI1NiAqIDMwICogMjQqIDM2MDAgKiAzMTIgdHJpbGxpb24gKiAwLjMgdXRpbGl6YXRpb24gKGFzc3VtcHRpb24pID0gNi4yMWUyMgoKNk5EID0gNioyNzk1NDQzMjAwKjEwMDAwMDAwMDAwMDAqNCBlcG9jaHMgPSA2LjcwOTA2MzdlKzIyIiwxMDAwMDAwMDAwMDAwLFRyYWluZWQgb24gMVQgdG9rZW5zICh+NzUwQiB3b3JkcyksNzIwLjAsYXBwcm94aW1hdGVseSAzMCBkYXlzLE5WSURJQSBBMTAwLCxDb25maWRlbnQsIlN0YWJsZUxNLTNCLTRFMVQgaXMgYSAzIGJpbGxpb24gKDNCKSBwYXJhbWV0ZXIgbGFuZ3VhZ2UgbW9kZWwgcHJlLXRyYWluZWQgdW5kZXIgdGhlIG11bHRpLWVwb2NoIHJlZ2ltZSB0byBzdHVkeSB0aGUgaW1wYWN0IG9mIHJlcGVhdGVkIHRva2VucyBvbiBkb3duc3RyZWFtIHBlcmZvcm1hbmNlLiBHaXZlbiBwcmlvciBzdWNjZXNzIGluIHRoaXMgYXJlYSAoVGF5bG9yIGV0IGFsLiwgMjAyMiBhbmQgVGF5IGV0IGFsLiwgMjAyMyksIHdlIHRyYWluIG9uIDEgdHJpbGxpb24gKDFUKSB0b2tlbnMgZm9yIDQgZXBvY2hzIGZvbGxvd2luZyB0aGUgb2JzZXJ2YXRpb25zIG9mIE11ZW5uaWdob2ZmIGV0IGFsLiAoMjAyMykgaW4gIiJTY2FsaW5nIERhdGEtQ29uc3RyYWluZWQgTGFuZ3VhZ2UgTW9kZWxzIiIgaW4gd2hpY2ggdGhleSBmaW5kICIidHJhaW5pbmcgd2l0aCB1cCB0byA0IGVwb2NocyBvZiByZXBlYXRlZCBkYXRhIHlpZWxkcyBuZWdsaWdpYmxlIGNoYW5nZXMgdG8gbG9zcyBjb21wYXJlZCB0byBoYXZpbmcgdW5pcXVlIGRhdGEuIiIgRnVydGhlciBpbnNwaXJhdGlvbiBmb3IgdGhlIHRva2VuIGNvdW50IGlzIHRha2VuIGZyb20gIiJHbyBzbW9sIG9yIGdvIGhvbWUiIiAoRGUgVnJpZXMsIDIwMjMpLCB3aGljaCBzdWdnZXN0cyBhIDIuOTZCIG1vZGVsIHRyYWluZWQgZm9yIDIuODUgdHJpbGxpb24gdG9rZW5zIGFjaGlldmVzIGEgc2ltaWxhciBsb3NzIHRvIGEgQ2hpbmNoaWxsYSBjb21wdXRlLW9wdGltYWwgOS44N0IgbGFuZ3VhZ2UgbW9kZWwuIiw0LjAsLE9wZW4gd2VpZ2h0cyAodW5yZXN0cmljdGVkKSxVbml0ZWQgS2luZ2RvbSBvZiBHcmVhdCBCcml0YWluIGFuZCBOb3J0aGVybiBJcmVsYW5kLCwsLCwsMjAyNS0xMS0yOCAxMTo1Mzo0NCswMDowMCwsLCw0MTk0MzA0LjAsIiIiVGhlIGJhdGNoIHNpemUgaXMgc2V0IHRvIDEwMjQgKDQsMTk0LDMwNCB0b2tlbnMpLiIiIixJbmR1c3RyeSwsLCwsLCJjYyA0LjAKaHR0cHM6Ly9jcmVhdGl2ZWNvbW1vbnMub3JnL2xpY2Vuc2VzL2J5LXNhLzQuMC8iLCwsLCwsLEhhcmR3YXJlLCwsLCxZZXMKV3VlcnN0Y2hlbixJbWFnZSBnZW5lcmF0aW9uLCJUZXh0LXRvLWltYWdlLEltYWdlIGdlbmVyYXRpb24iLCJUZWNobmlzY2hlIEhvY2hzY2h1bGUgSW5nb2xzdGFkdCxVbml2ZXJzaXR5IG9mIE1vbnRyZWFsIC8gVW5pdmVyc2l0w6kgZGUgTW9udHLDqWFsLE1pbGEgLSBRdWViZWMgQUkgKG9yaWdpbmFsbHkgTW9udHJlYWwgSW5zdGl0dXRlIGZvciBMZWFybmluZyBBbGdvcml0aG1zKSxQb2x5dGVjaG5pcXVlIE1vbnRyZWFsLFdhbmQgVGVjaG5vbG9naWVzIiwiUGFibG8gUGVybmlhcywgRG9taW5pYyBSYW1wYXMsIE1hdHMgTC4gUmljaHRlciwgQ2hyaXN0b3BoZXIgSi4gUGFsLCBNYXJjIEF1YnJldmlsbGUiLDIwMjMtMDktMjksV3VlcnN0Y2hlbjogQW4gRWZmaWNpZW50IEFyY2hpdGVjdHVyZSBmb3IgTGFyZ2UtU2NhbGUgVGV4dC10by1JbWFnZSBEaWZmdXNpb24gTW9kZWxzLGh0dHBzOi8vYXJ4aXYub3JnL2Ficy8yMzA2LjAwNjM3LCwsLDEwMDAwMDAwMDAuMCwiMUIKIiw4LjI4OTg4OTllKzIxLCJUYWJsZSAyOiAyNCw2MDIgR1BVIEhvdXJzIEExMDAKCjMxMioxMF4xMiBGTE9QIC8gc2VjIC8gR1BVICogMjQ2MDIgR1BVIC0gaG91cnMgKiAzNjAwIHNlYyAvIGhvdXIgKiAwLjMgW2Fzc3VtZWQgdXRpbGl6YXRpb25dID0gOC4yODk4ODk5ZSsyMSBGTE9QIiwsLCwsLCxDb25maWRlbnQsIldlIGludHJvZHVjZSBXw7xyc3RjaGVuLCBhIG5vdmVsIGFyY2hpdGVjdHVyZSBmb3IgdGV4dC10by1pbWFnZSBzeW50aGVzaXMgdGhhdCBjb21iaW5lcyBjb21wZXRpdGl2ZSBwZXJmb3JtYW5jZSB3aXRoIHVucHJlY2VkZW50ZWQgY29zdC1lZmZlY3RpdmVuZXNzIGZvciBsYXJnZS1zY2FsZSB0ZXh0LXRvLWltYWdlIGRpZmZ1c2lvbiBtb2RlbHMuIEEga2V5IGNvbnRyaWJ1dGlvbiBvZiBvdXIgd29yayBpcyB0byBkZXZlbG9wIGEgbGF0ZW50IGRpZmZ1c2lvbiB0ZWNobmlxdWUgaW4gd2hpY2ggd2UgbGVhcm4gYSBkZXRhaWxlZCBidXQgZXh0cmVtZWx5IGNvbXBhY3Qgc2VtYW50aWMgaW1hZ2UgcmVwcmVzZW50YXRpb24gdXNlZCB0byBndWlkZSB0aGUgZGlmZnVzaW9uIHByb2Nlc3MuIFRoaXMgaGlnaGx5IGNvbXByZXNzZWQgcmVwcmVzZW50YXRpb24gb2YgYW4gaW1hZ2UgcHJvdmlkZXMgbXVjaCBtb3JlIGRldGFpbGVkIGd1aWRhbmNlIGNvbXBhcmVkIHRvIGxhdGVudCByZXByZXNlbnRhdGlvbnMgb2YgbGFuZ3VhZ2UgYW5kIHRoaXMgc2lnbmlmaWNhbnRseSByZWR1Y2VzIHRoZSBjb21wdXRhdGlvbmFsIHJlcXVpcmVtZW50cyB0byBhY2hpZXZlIHN0YXRlLW9mLXRoZS1hcnQgcmVzdWx0cy4gT3VyIGFwcHJvYWNoIGFsc28gaW1wcm92ZXMgdGhlIHF1YWxpdHkgb2YgdGV4dC1jb25kaXRpb25lZCBpbWFnZSBnZW5lcmF0aW9uIGJhc2VkIG9uIG91ciB1c2VyIHByZWZlcmVuY2Ugc3R1ZHkuIFRoZSB0cmFpbmluZyByZXF1aXJlbWVudHMgb2Ygb3VyIGFwcHJvYWNoIGNvbnNpc3RzIG9mIDI0LDYwMiBBMTAwLUdQVSBob3VycyAtIGNvbXBhcmVkIHRvIFN0YWJsZSBEaWZmdXNpb24gMi4xJ3MgMjAwLDAwMCBHUFUgaG91cnMuIE91ciBhcHByb2FjaCBhbHNvIHJlcXVpcmVzIGxlc3MgdHJhaW5pbmcgZGF0YSB0byBhY2hpZXZlIHRoZXNlIHJlc3VsdHMuIEZ1cnRoZXJtb3JlLCBvdXIgY29tcGFjdCBsYXRlbnQgcmVwcmVzZW50YXRpb25zIGFsbG93cyB1cyB0byBwZXJmb3JtIGluZmVyZW5jZSBvdmVyIHR3aWNlIGFzIGZhc3QsIHNsYXNoaW5nIHRoZSB1c3VhbCBjb3N0cyBhbmQgY2FyYm9uIGZvb3RwcmludCBvZiBhIHN0YXRlLW9mLXRoZS1hcnQgKFNPVEEpIGRpZmZ1c2lvbiBtb2RlbCBzaWduaWZpY2FudGx5LCB3aXRob3V0IGNvbXByb21pc2luZyB0aGUgZW5kIHBlcmZvcm1hbmNlLiBJbiBhIGJyb2FkZXIgY29tcGFyaXNvbiBhZ2FpbnN0IFNPVEEgbW9kZWxzIG91ciBhcHByb2FjaCBpcyBzdWJzdGFudGlhbGx5IG1vcmUgZWZmaWNpZW50IGFuZCBjb21wYXJlcyBmYXZvcmFibHkgaW4gdGVybXMgb2YgaW1hZ2UgcXVhbGl0eS4gV2UgYmVsaWV2ZSB0aGF0IHRoaXMgd29yayBtb3RpdmF0ZXMgbW9yZSBlbXBoYXNpcyBvbiB0aGUgcHJpb3JpdGl6YXRpb24gb2YgYm90aCBwZXJmb3JtYW5jZSBhbmQgY29tcHV0YXRpb25hbCBhY2Nlc3NpYmlsaXR5LiIsLCxPcGVuIHdlaWdodHMgKHVucmVzdHJpY3RlZCksIkdlcm1hbnksQ2FuYWRhLENhbmFkYSxDYW5hZGEsVW5pdGVkIFN0YXRlcyBvZiBBbWVyaWNhIiwsLCwsLDIwMjUtMTEtMjggMTE6NTM6NDQrMDA6MDAsLCwsLCwiQWNhZGVtaWEsQWNhZGVtaWEsQWNhZGVtaWEsQWNhZGVtaWEsSW5kdXN0cnkiLCwsLCwsIk1JVCBsaWNlbnNlCgpodHRwczovL2h1Z2dpbmdmYWNlLmNvL2RvbWUyNzIvd3VlcnN0Y2hlbiIsLCwsLCwsSGFyZHdhcmUsZG9tZTI3MiwsLCxZZXMKR0FJQS0xLCJWaWRlbyxWaXNpb24sTXVsdGltb2RhbCxMYW5ndWFnZSIsIlNlbGYtZHJpdmluZyBjYXIsVmlkZW8gZ2VuZXJhdGlvbixJbnN0cnVjdGlvbiBpbnRlcnByZXRhdGlvbiIsV2F5dmUsIkFudGhvbnkgSHUsIExsb3lkIFJ1c3NlbGwsIEh1ZHNvbiBZZW8sIFphayBNdXJleiwgR2VvcmdlIEZlZG9zZWV2LCBBbGV4IEtlbmRhbGwsIEphbWllIFNob3R0b24sIEdpYW5sdWNhIENvcnJhZG8iLDIwMjMtMDktMjksR0FJQS0xOiBBIEdlbmVyYXRpdmUgV29ybGQgTW9kZWwgZm9yIEF1dG9ub21vdXMgRHJpdmluZyxodHRwczovL2FyeGl2Lm9yZy9hYnMvMjMwOS4xNzA4MCwsLCw5MDAwMDAwMDAwLjAsIjlCCgoiIkdBSUEtMeKAmXMgd29ybGQgbW9kZWwgaGFzIDYuNSBiaWxsaW9uIHBhcmFtZXRlcnMiIgoKIiJHQUlBLTHigJlzIHZpZGVvIGRlY29kZXIgaGFzIDIuNiBiaWxsaW9uIHBhcmFtZXRlcnMiIiIsMS4xNjQ1MzM4ZSsyMiwiMzEyMDAwMDAwMDAwMDAwIEZMT1AgLyBHUFUgLyBzZWMgW0ExMDAgcmVwb3J0ZWQsIGJmMTYgYXNzdW1lZF0gKiAzNDU2MCBHUFUtaG91cnMgW3NlZSB0cmFpbmluZyB0aW1lIG5vdGVzXSAqIDM2MDAgc2VjLyBob3VyICogMC4zIFthc3N1bWVkIHV0aWxpemF0aW9uXSA9IDEuMTY0NTMzOGUrMjIgRkxPUAoKdGhleSBhbHNvIHJlcG9ydCBjb21wdXRlIG9mIH4xKjEwXjIyIHZpYSBhIGdyYXBoIGhlcmU6IGh0dHBzOi8vd2F5dmUuYWkvdGhpbmtpbmcvc2NhbGluZy1nYWlhLTEvIiwsIiIiT3VyIHRyYWluaW5nIGRhdGFzZXQgY29uc2lzdHMgb2YgNCw3MDAgaG91cnMgYXQgMjVIeiBvZiBwcm9wcmlldGFyeSBkcml2aW5nIGRhdGEgY29sbGVjdGVkIGluIExvbmRvbiwKVUsgYmV0d2VlbiAyMDE5IGFuZCAyMDIzLiBUaGlzIGNvcnJlc3BvbmRzIHRvIGFwcHJveGltYXRlbHkgNDIwTSB1bmlxdWUgaW1hZ2VzIiIiLCwiIiJHQUlBLTHigJlzIHdvcmxkIG1vZGVsIDwuLj4gd2FzIHRyYWluZWQgZm9yIDE1IGRheXMgb24gNjQgTlZJRElBIEExMDBzLiIiCiIiR0FJQS0x4oCZcyB2aWRlbyBkZWNvZGVyIDwuLj4gd2FzIHRyYWluZWQgZm9yIDE1IGRheXMgb24gMzIgTlZJRElBIEExMDBzLiIiCgoxNSBkYXlzICogMjQgaG91cnMgLyBkYXkgKiAoNjQrMzIpIEdQVXMgPSAzNDU2MCBHUFUtaG91cnMiLE5WSURJQSBBMTAwLCxDb25maWRlbnQsIkF1dG9ub21vdXMgZHJpdmluZyBwcm9taXNlcyB0cmFuc2Zvcm1hdGl2ZSBpbXByb3ZlbWVudHMgdG8gdHJhbnNwb3J0YXRpb24sIGJ1dCBidWlsZGluZyBzeXN0ZW1zIGNhcGFibGUgb2Ygc2FmZWx5IG5hdmlnYXRpbmcgdGhlIHVuc3RydWN0dXJlZCBjb21wbGV4aXR5IG9mIHJlYWwtd29ybGQgc2NlbmFyaW9zIHJlbWFpbnMgY2hhbGxlbmdpbmcuIEEgY3JpdGljYWwgcHJvYmxlbSBsaWVzIGluIGVmZmVjdGl2ZWx5IHByZWRpY3RpbmcgdGhlIHZhcmlvdXMgcG90ZW50aWFsIG91dGNvbWVzIHRoYXQgbWF5IGVtZXJnZSBpbiByZXNwb25zZSB0byB0aGUgdmVoaWNsZSdzIGFjdGlvbnMgYXMgdGhlIHdvcmxkIGV2b2x2ZXMuClRvIGFkZHJlc3MgdGhpcyBjaGFsbGVuZ2UsIHdlIGludHJvZHVjZSBHQUlBLTEgKCdHZW5lcmF0aXZlIEFJIGZvciBBdXRvbm9teScpLCBhIGdlbmVyYXRpdmUgd29ybGQgbW9kZWwgdGhhdCBsZXZlcmFnZXMgdmlkZW8sIHRleHQsIGFuZCBhY3Rpb24gaW5wdXRzIHRvIGdlbmVyYXRlIHJlYWxpc3RpYyBkcml2aW5nIHNjZW5hcmlvcyB3aGlsZSBvZmZlcmluZyBmaW5lLWdyYWluZWQgY29udHJvbCBvdmVyIGVnby12ZWhpY2xlIGJlaGF2aW9yIGFuZCBzY2VuZSBmZWF0dXJlcy4gT3VyIGFwcHJvYWNoIGNhc3RzIHdvcmxkIG1vZGVsaW5nIGFzIGFuIHVuc3VwZXJ2aXNlZCBzZXF1ZW5jZSBtb2RlbGluZyBwcm9ibGVtIGJ5IG1hcHBpbmcgdGhlIGlucHV0cyB0byBkaXNjcmV0ZSB0b2tlbnMsIGFuZCBwcmVkaWN0aW5nIHRoZSBuZXh0IHRva2VuIGluIHRoZSBzZXF1ZW5jZS4gRW1lcmdpbmcgcHJvcGVydGllcyBmcm9tIG91ciBtb2RlbCBpbmNsdWRlIGxlYXJuaW5nIGhpZ2gtbGV2ZWwgc3RydWN0dXJlcyBhbmQgc2NlbmUgZHluYW1pY3MsIGNvbnRleHR1YWwgYXdhcmVuZXNzLCBnZW5lcmFsaXphdGlvbiwgYW5kIHVuZGVyc3RhbmRpbmcgb2YgZ2VvbWV0cnkuIFRoZSBwb3dlciBvZiBHQUlBLTEncyBsZWFybmVkIHJlcHJlc2VudGF0aW9uIHRoYXQgY2FwdHVyZXMgZXhwZWN0YXRpb25zIG9mIGZ1dHVyZSBldmVudHMsIGNvbWJpbmVkIHdpdGggaXRzIGFiaWxpdHkgdG8gZ2VuZXJhdGUgcmVhbGlzdGljIHNhbXBsZXMsIHByb3ZpZGVzIG5ldyBwb3NzaWJpbGl0aWVzIGZvciBpbm5vdmF0aW9uIGluIHRoZSBmaWVsZCBvZiBhdXRvbm9teSwgZW5hYmxpbmcgZW5oYW5jZWQgYW5kIGFjY2VsZXJhdGVkIHRyYWluaW5nIG9mIGF1dG9ub21vdXMgZHJpdmluZyB0ZWNobm9sb2d5LiIsLCxVbnJlbGVhc2VkLFVuaXRlZCBLaW5nZG9tIG9mIEdyZWF0IEJyaXRhaW4gYW5kIE5vcnRoZXJuIElyZWxhbmQsLCwsLCwyMDI1LTExLTI4IDExOjUzOjQ0KzAwOjAwLCwsLCwsSW5kdXN0cnksLCwsMzQ1NjAuMCxVbnJlbGVhc2VkLCwsLCwsLCwiSGFyZHdhcmUsUmVwb3J0ZWQiLCwsLCxObwpRd2VuLTE0QixMYW5ndWFnZSxMYW5ndWFnZSBtb2RlbGluZy9nZW5lcmF0aW9uLEFsaWJhYmEsIkppbnplIEJhaSwgU2h1YWkgQmFpLCBZdW5mZWkgQ2h1LCBaZXl1IEN1aSwgS2FpIERhbmcsIFhpYW9kb25nIERlbmcsIFlhbmcgRmFuLCBXZW5iaW4gR2UsIFl1IEhhbiwgRmVpIEh1YW5nLCBCaW55dWFuIEh1aSwgTHVvIEppLCBNZWkgTGksIEp1bnlhbmcgTGluLCBSdW5qaSBMaW4sIERheWloZW5nIExpdSwgR2FvIExpdSwgQ2hlbmdxaWFuZyBMdSwgS2VtaW5nIEx1LCBKaWFueGluIE1hLCBSdWkgTWVuLCBYaW5nemhhbmcgUmVuLCBYdWFuY2hlbmcgUmVuLCBDaHVhbnFpIFRhbiwgU2luYW4gVGFuLCBKaWFuaG9uZyBUdSwgUGVuZyBXYW5nLCBTaGlqaWUgV2FuZywgV2VpIFdhbmcsIFNoZW5nZ3VhbmcgV3UsIEJlbmZlbmcgWHUsIEppbiBYdSwgQW4gWWFuZywgSGFvIFlhbmcsIEppYW4gWWFuZywgU2h1c2hlbmcgWWFuZywgWWFuZyBZYW8sIEJvd2VuIFl1LCBIb25neWkgWXVhbiwgWmhlbmcgWXVhbiwgSmlhbndlaSBaaGFuZywgWGluZ3h1YW4gWmhhbmcsIFlpY2hhbmcgWmhhbmcsIFpoZW5ydSBaaGFuZywgQ2hhbmcgWmhvdSwgSmluZ3JlbiBaaG91LCBYaWFvaHVhbiBaaG91LCBUaWFuaGFuZyBaaHUiLDIwMjMtMDktMjgsUXdlbiBUZWNobmljYWwgUmVwb3J0LGh0dHBzOi8vYXJ4aXYub3JnL2Ficy8yMzA5LjE2NjA5LDM3NzUuMCwsLDE0MDAwMDAwMDAwLjAsMTRCLDIuNWUrMjMsIjNUIHRva2VucyBwZXIgVGFibGUgMQoKMTRCKjNUKjYgPSAyLjVlMjMiLDMwMDAwMDAwMDAwMDAsIiIiV2UgaGF2ZSBwcmV0cmFpbmVkIHRoZSBsYW5ndWFnZSBtb2RlbHMsIG5hbWVseSBRV0VOLCBvbiBtYXNzaXZlIGRhdGFzZXRzIGNvbnRhaW5pbmcgdHJpbGxpb25zIG9mIHRva2VucyIiClRhYmxlIDEgaW5kaWNhdGVzIDNUIHRva2VucyBmb3IgUXdlbi0xNEIsIGFuZCB0aGUgYWJvdmUgcXVvdGUgc3VnZ2VzdHMgdGhlIDNUIGFyZW4ndCBmcm9tIG11bHRpcGxlIGVwb2NocyBvbiBhIHNtYWxsZXIgZGF0YXNldC4iLCwsLCxDb25maWRlbnQsIkxhcmdlIGxhbmd1YWdlIG1vZGVscyAoTExNcykgaGF2ZSByZXZvbHV0aW9uaXplZCB0aGUgZmllbGQgb2YgYXJ0aWZpY2lhbCBpbnRlbGxpZ2VuY2UsIGVuYWJsaW5nIG5hdHVyYWwgbGFuZ3VhZ2UgcHJvY2Vzc2luZyB0YXNrcyB0aGF0IHdlcmUgcHJldmlvdXNseSB0aG91Z2h0IHRvIGJlIGV4Y2x1c2l2ZSB0byBodW1hbnMuIEluIHRoaXMgd29yaywgd2UgaW50cm9kdWNlIFF3ZW4sIHRoZSBmaXJzdCBpbnN0YWxsbWVudCBvZiBvdXIgbGFyZ2UgbGFuZ3VhZ2UgbW9kZWwgc2VyaWVzLiBRd2VuIGlzIGEgY29tcHJlaGVuc2l2ZSBsYW5ndWFnZSBtb2RlbCBzZXJpZXMgdGhhdCBlbmNvbXBhc3NlcyBkaXN0aW5jdCBtb2RlbHMgd2l0aCB2YXJ5aW5nIHBhcmFtZXRlciBjb3VudHMuIEl0IGluY2x1ZGVzIFF3ZW4sIHRoZSBiYXNlIHByZXRyYWluZWQgbGFuZ3VhZ2UgbW9kZWxzLCBhbmQgUXdlbi1DaGF0LCB0aGUgY2hhdCBtb2RlbHMgZmluZXR1bmVkIHdpdGggaHVtYW4gYWxpZ25tZW50IHRlY2huaXF1ZXMuIFRoZSBiYXNlIGxhbmd1YWdlIG1vZGVscyBjb25zaXN0ZW50bHkgZGVtb25zdHJhdGUgc3VwZXJpb3IgcGVyZm9ybWFuY2UgYWNyb3NzIGEgbXVsdGl0dWRlIG9mIGRvd25zdHJlYW0gdGFza3MsIGFuZCB0aGUgY2hhdCBtb2RlbHMsIHBhcnRpY3VsYXJseSB0aG9zZSB0cmFpbmVkIHVzaW5nIFJlaW5mb3JjZW1lbnQgTGVhcm5pbmcgZnJvbSBIdW1hbiBGZWVkYmFjayAoUkxIRiksIGFyZSBoaWdobHkgY29tcGV0aXRpdmUuIFRoZSBjaGF0IG1vZGVscyBwb3NzZXNzIGFkdmFuY2VkIHRvb2wtdXNlIGFuZCBwbGFubmluZyBjYXBhYmlsaXRpZXMgZm9yIGNyZWF0aW5nIGFnZW50IGFwcGxpY2F0aW9ucywgc2hvd2Nhc2luZyBpbXByZXNzaXZlIHBlcmZvcm1hbmNlIGV2ZW4gd2hlbiBjb21wYXJlZCB0byBiaWdnZXIgbW9kZWxzIG9uIGNvbXBsZXggdGFza3MgbGlrZSB1dGlsaXppbmcgYSBjb2RlIGludGVycHJldGVyLiBGdXJ0aGVybW9yZSwgd2UgaGF2ZSBkZXZlbG9wZWQgY29kaW5nLXNwZWNpYWxpemVkIG1vZGVscywgQ29kZS1Rd2VuIGFuZCBDb2RlLVF3ZW4tQ2hhdCwgYXMgd2VsbCBhcyBtYXRoZW1hdGljcy1mb2N1c2VkIG1vZGVscywgTWF0aC1Rd2VuLUNoYXQsIHdoaWNoIGFyZSBidWlsdCB1cG9uIGJhc2UgbGFuZ3VhZ2UgbW9kZWxzLiBUaGVzZSBtb2RlbHMgZGVtb25zdHJhdGUgc2lnbmlmaWNhbnRseSBpbXByb3ZlZCBwZXJmb3JtYW5jZSBpbiBjb21wYXJpc29uIHdpdGggb3Blbi1zb3VyY2UgbW9kZWxzLCBhbmQgc2xpZ2h0bHkgZmFsbCBiZWhpbmQgdGhlIHByb3ByaWV0YXJ5IG1vZGVscy4iLDEuMCwsT3BlbiB3ZWlnaHRzIChyZXN0cmljdGVkIHVzZSksQ2hpbmEsLCwsLCwyMDI2LTA1LTI1IDEyOjIzOjMxKzAwOjAwLCwsLDQwMDAwMDAuMCxUYWJsZSAxLEluZHVzdHJ5LCwsLCxVbnJlbGVhc2VkLCJjb21tZXJjaWFsIGFsbG93ZWQsIGNhbid0IHVzZSB0byB0cmFpbiBtb2RlbHMKaHR0cHM6Ly9naXRodWIuY29tL1F3ZW5MTS9Rd2VuL2Jsb2IvbWFpbi9Ub25neWklMjBRaWFud2VuJTIwTElDRU5TRSUyMEFHUkVFTUVOVCIsVHJ1ZSwsLCwsLE9wZXJhdGlvbiBjb3VudGluZywsLCwsWWVzCkFtYXpvbiBUaXRhbiwiTGFuZ3VhZ2UsSW1hZ2UgZ2VuZXJhdGlvbiIsIlNlbWFudGljIHNlYXJjaCxJbWFnZSBnZW5lcmF0aW9uLExhbmd1YWdlIG1vZGVsaW5nL2dlbmVyYXRpb24sQ29kZSBnZW5lcmF0aW9uLENoYXQsVGV4dC10by1pbWFnZSxUcmFuc2xhdGlvbiIsQW1hem9uLCwyMDIzLTA5LTI4LCxodHRwczovL2F3cy5hbWF6b24uY29tL2JlZHJvY2svdGl0YW4vLCxUcmFpbmluZyBjb3N0LCwyMDAwMDAwMDAwMDAuMCwiMjAwQiBkZW5zZSBtb2RlbApodHRwczovL2ltcG9ydGFpLnN1YnN0YWNrLmNvbS9wL2ltcG9ydC1haS0zNjUtd21kLWJlbmNobWFyay1hbWF6b24iLDQuOGUrMjQsInRyYWluZWQgdXNpbmcgTlZJRElBIE5lTW86IGh0dHBzOi8vYmxvZ3MubnZpZGlhLmNvbS9ibG9nL25lbW8tYW1hem9uLXRpdGFuLwoKMTMsNzYwIE5WSURJQSBBMTAwIGNoaXBzICh1c2luZyAxLDcyMCBQNGQgbm9kZXMpLiBJdCB0b29rIDQ4IGRheXMgdG8gdHJhaW4uCmZyb20gaHR0cHM6Ly9pbXBvcnRhaS5zdWJzdGFjay5jb20vcC9pbXBvcnQtYWktMzY1LXdtZC1iZW5jaG1hcmstYW1hem9uCgpjb3VudGluZyBvcGVyYXRpb25zOiA2KjIwMDAwMDAwMDAwMCo0MDAwMDAwMDAwMDAwPTQuOGUrMjQKCmdwdSB1c2FnZTogMzEyMDAwMDAwMDAwMDAwKEZMT1AvcykqMC4zKjEzNzYwKjExNTIqMzYwMD01LjM0MTMyODE3OTJlKzI0Iiw0MDAwMDAwMDAwMDAwLCI0VCB0b2tlbnMgb2YgZGF0YSwgYmFzZWQgb24gY29tbWVudHMgZnJvbSBhbWF6b24gZW5naW5lZXIgSmFtZXMgSGFtaWx0b24gYXQgYSAyMDI0IHRhbGs6IGh0dHBzOi8vcGVyc3BlY3RpdmVzLm12ZGlyb25hLmNvbS8yMDI0LzAxL2NpZHItMjAyNC8KQWxzbyBjaXRlZCBoZXJlOgpodHRwczovL2xpZmVhcmNoaXRlY3QuYWkvdGl0YW4vIiwxMTUyLjAsLE5WSURJQSBBMTAwLCxMaWtlbHksLCwsQVBJIGFjY2VzcyxVbml0ZWQgU3RhdGVzIG9mIEFtZXJpY2EsLCwsMTM3NjAuMCwwLjI2OTYsMjAyNS0xMS0yOCAxMTo1Mzo0NCswMDowMCwsLCwsLEluZHVzdHJ5LCwsOS45ZSsyNCwsVW5yZWxlYXNlZCwsVHJ1ZSw3OTMzNDY0LjY3MzcyOTA1NSwiNk5EIGdpdmVzIDQuOGUyNApUcmFpbmluZyB0b29rIDQ4IGRheXMgb24gMTMsNzYwIE5WSURJQSBBMTAwIGNoaXBzIOKAkz4gMy4xMmUxNCAqIDEzNzYwICogNDggKiAyNCAqIDM2MDAgPSAxLjc4ZTI1IEZMT1BzIGF0IGZ1bGwgdXRpbGl6YXRpb24KSW1wbGllcyAwLjI2OTYgTUZVLiIsLFRydWUsMTA5MjkzMjcuMjA2NDE2ODc3LCJIYXJkd2FyZSxPcGVyYXRpb24gY291bnRpbmciLCwsLCxObwpRd2VuLTdCLExhbmd1YWdlLCJMYW5ndWFnZSBtb2RlbGluZy9nZW5lcmF0aW9uLFRyYW5zbGF0aW9uIixBbGliYWJhLCJKaW56ZSBCYWksIFNodWFpIEJhaSwgWXVuZmVpIENodSwgWmV5dSBDdWksIEthaSBEYW5nLCBYaWFvZG9uZyBEZW5nLCBZYW5nIEZhbiwgV2VuYmluIEdlLCBZdSBIYW4sIEZlaSBIdWFuZywgQmlueXVhbiBIdWksIEx1byBKaSwgTWVpIExpLCBKdW55YW5nIExpbiwgUnVuamkgTGluLCBEYXlpaGVuZyBMaXUsIEdhbyBMaXUsIENoZW5ncWlhbmcgTHUsIEtlbWluZyBMdSwgSmlhbnhpbiBNYSwgUnVpIE1lbiwgWGluZ3poYW5nIFJlbiwgWHVhbmNoZW5nIFJlbiwgQ2h1YW5xaSBUYW4sIFNpbmFuIFRhbiwgSmlhbmhvbmcgVHUsIFBlbmcgV2FuZywgU2hpamllIFdhbmcsIFdlaSBXYW5nLCBTaGVuZ2d1YW5nIFd1LCBCZW5mZW5nIFh1LCBKaW4gWHUsIEFuIFlhbmcsIEhhbyBZYW5nLCBKaWFuIFlhbmcsIFNodXNoZW5nIFlhbmcsIFlhbmcgWWFvLCBCb3dlbiBZdSwgSG9uZ3lpIFl1YW4sIFpoZW5nIFl1YW4sIEppYW53ZWkgWmhhbmcsIFhpbmd4dWFuIFpoYW5nLCBZaWNoYW5nIFpoYW5nLCBaaGVucnUgWmhhbmcsIENoYW5nIFpob3UsIEppbmdyZW4gWmhvdSwgWGlhb2h1YW4gWmhvdSwgVGlhbmhhbmcgWmh1IiwyMDIzLTA5LTI4LFF3ZW4gVGVjaG5pY2FsIFJlcG9ydCwiaHR0cHM6Ly9hcnhpdi5vcmcvYWJzLzIzMDkuMTY2MDksIGh0dHBzOi8vaHVnZ2luZ2ZhY2UuY28vUXdlbi9Rd2VuLTdCIiwzNzc1LjAsLCw3MDAwMDAwMDAwLjAsN0IsMS4wMWUrMjMsIjIuNFQgdG9rZW5zIHBlciBUYWJsZSAxCgo3YioyLjRUKjYgPSAxLjAxZTIzIiwyNDAwMDAwMDAwMDAwLCIiIldlIGhhdmUgcHJldHJhaW5lZCB0aGUgbGFuZ3VhZ2UgbW9kZWxzLCBuYW1lbHkgUVdFTiwgb24gbWFzc2l2ZSBkYXRhc2V0cyBjb250YWluaW5nIHRyaWxsaW9ucyBvZiB0b2tlbnMiIgpUYWJsZSAxIGluZGljYXRlcyAyLjRUIHRva2VucyBmb3IgUXdlbi03QiwgYW5kIHRoZSBhYm92ZSBxdW90ZSBzdWdnZXN0cyB0aGUgMi40VCBhcmVuJ3QgZnJvbSBtdWx0aXBsZSBlcG9jaHMgb24gYSBzbWFsbGVyIGRhdGFzZXQuIiwsLCwsQ29uZmlkZW50LCJMYXJnZSBsYW5ndWFnZSBtb2RlbHMgKExMTXMpIGhhdmUgcmV2b2x1dGlvbml6ZWQgdGhlIGZpZWxkIG9mIGFydGlmaWNpYWwgaW50ZWxsaWdlbmNlLCBlbmFibGluZyBuYXR1cmFsIGxhbmd1YWdlIHByb2Nlc3NpbmcgdGFza3MgdGhhdCB3ZXJlIHByZXZpb3VzbHkgdGhvdWdodCB0byBiZSBleGNsdXNpdmUgdG8gaHVtYW5zLiBJbiB0aGlzIHdvcmssIHdlIGludHJvZHVjZSBRd2VuLCB0aGUgZmlyc3QgaW5zdGFsbG1lbnQgb2Ygb3VyIGxhcmdlIGxhbmd1YWdlIG1vZGVsIHNlcmllcy4gUXdlbiBpcyBhIGNvbXByZWhlbnNpdmUgbGFuZ3VhZ2UgbW9kZWwgc2VyaWVzIHRoYXQgZW5jb21wYXNzZXMgZGlzdGluY3QgbW9kZWxzIHdpdGggdmFyeWluZyBwYXJhbWV0ZXIgY291bnRzLiBJdCBpbmNsdWRlcyBRd2VuLCB0aGUgYmFzZSBwcmV0cmFpbmVkIGxhbmd1YWdlIG1vZGVscywgYW5kIFF3ZW4tQ2hhdCwgdGhlIGNoYXQgbW9kZWxzIGZpbmV0dW5lZCB3aXRoIGh1bWFuIGFsaWdubWVudCB0ZWNobmlxdWVzLiBUaGUgYmFzZSBsYW5ndWFnZSBtb2RlbHMgY29uc2lzdGVudGx5IGRlbW9uc3RyYXRlIHN1cGVyaW9yIHBlcmZvcm1hbmNlIGFjcm9zcyBhIG11bHRpdHVkZSBvZiBkb3duc3RyZWFtIHRhc2tzLCBhbmQgdGhlIGNoYXQgbW9kZWxzLCBwYXJ0aWN1bGFybHkgdGhvc2UgdHJhaW5lZCB1c2luZyBSZWluZm9yY2VtZW50IExlYXJuaW5nIGZyb20gSHVtYW4gRmVlZGJhY2sgKFJMSEYpLCBhcmUgaGlnaGx5IGNvbXBldGl0aXZlLiBUaGUgY2hhdCBtb2RlbHMgcG9zc2VzcyBhZHZhbmNlZCB0b29sLXVzZSBhbmQgcGxhbm5pbmcgY2FwYWJpbGl0aWVzIGZvciBjcmVhdGluZyBhZ2VudCBhcHBsaWNhdGlvbnMsIHNob3djYXNpbmcgaW1wcmVzc2l2ZSBwZXJmb3JtYW5jZSBldmVuIHdoZW4gY29tcGFyZWQgdG8gYmlnZ2VyIG1vZGVscyBvbiBjb21wbGV4IHRhc2tzIGxpa2UgdXRpbGl6aW5nIGEgY29kZSBpbnRlcnByZXRlci4gRnVydGhlcm1vcmUsIHdlIGhhdmUgZGV2ZWxvcGVkIGNvZGluZy1zcGVjaWFsaXplZCBtb2RlbHMsIENvZGUtUXdlbiBhbmQgQ29kZS1Rd2VuLUNoYXQsIGFzIHdlbGwgYXMgbWF0aGVtYXRpY3MtZm9jdXNlZCBtb2RlbHMsIE1hdGgtUXdlbi1DaGF0LCB3aGljaCBhcmUgYnVpbHQgdXBvbiBiYXNlIGxhbmd1YWdlIG1vZGVscy4gVGhlc2UgbW9kZWxzIGRlbW9uc3RyYXRlIHNpZ25pZmljYW50bHkgaW1wcm92ZWQgcGVyZm9ybWFuY2UgaW4gY29tcGFyaXNvbiB3aXRoIG9wZW4tc291cmNlIG1vZGVscywgYW5kIHNsaWdodGx5IGZhbGwgYmVoaW5kIHRoZSBwcm9wcmlldGFyeSBtb2RlbHMuIiwxLjAsLE9wZW4gd2VpZ2h0cyAocmVzdHJpY3RlZCB1c2UpLENoaW5hLCwsLCwsMjAyNi0wNS0yNSAxMjoyMzozMyswMDowMCwsLCw0MDAwMDAwLjAsVGFibGUgMSxJbmR1c3RyeSwsLCwsVW5yZWxlYXNlZCwiY29tbWVyY2lhbCBhbGxvd2VkLCBjYW4ndCB1c2UgdG8gdHJhaW4gbW9kZWxzCmh0dHBzOi8vZ2l0aHViLmNvbS9Rd2VuTE0vUXdlbi9ibG9iL21haW4vVG9uZ3lpJTIwUWlhbndlbiUyMExJQ0VOU0UlMjBBR1JFRU1FTlQiLFRydWUsLCwsLCxPcGVyYXRpb24gY291bnRpbmcsLCwsLFllcwpQTGFNby0xM0IsTGFuZ3VhZ2UsIkxhbmd1YWdlIG1vZGVsaW5nL2dlbmVyYXRpb24sQ2hhdCxRdWVzdGlvbiBhbnN3ZXJpbmciLFByZWZlcnJlZCBOZXR3b3JrcyBJbmMsIlByZWZlcnJlZCBOZXR3b3JrcywgSW5jIiwyMDIzLTA5LTI4LCBQTGFNby0xM0IsaHR0cHM6Ly9odWdnaW5nZmFjZS5jby9wZm5ldC9wbGFtby0xM2IsLCwsMTMwMDAwMDAwMDAuMCwsMS4xN2UrMjMsIjZORCA9IDYqMTNlOSoxLjVlMTI9MS4xN2UrMjMKZnJvbSBodHRwczovL2h1Z2dpbmdmYWNlLmNvL3BmbmV0L3BsYW1vLTEzYiNtb2RlbC1kZXRhaWxzCgo0ODAgR1BVcyAqIDMwIGRheXMgW2Fzc3VtZWQsIGxpa2VseSBsZXNzXSAqIDI0IGhvdXJzICogMzYwMCBzICogNzc5NzAwMDAwMDAwMDAgRkxPUC9zICogNDEuMCBbcmVwb3J0ZWQgdXRpbGl6YXRpb25dID0gMy45NzcyOTM0ZSsyNAoKCiIsMTUwMDAwMDAwMDAwMCwiVHJhaW5lZCB0b2tlbnM6IDEuNVQgdG9rZW5zIChFbmdsaXNoOiAxLjMyVCB0b2tlbnMsIEphcGFuZXNlOiAwLjE4VCB0b2tlbnMpCmZyb20gaHR0cHM6Ly9odWdnaW5nZmFjZS5jby9wZm5ldC9wbGFtby0xM2IjbW9kZWwtZGV0YWlscwoKMC43NSoxLjMyVCArIDAuMThUID0gMTE3MDAwMDAwMDAwMAowLjc1IHdvcmRzIHBlciB0b2tlbiBmb3IgRW5nbGlzaAoxIGZvciBKYXBhbmVzZSAiLDcyMC4wLCIiIldlIHVzZWQgNjAgQUJDSSBBIG5vZGVzICg0ODAgR1BVcykgZm9yIGp1c3QgdW5kZXIgYSBtb250aCwgYW5kIHRyYWluZWQgdGhlIHRyYWluaW5nIGRhdGEgd2l0aCBhIHRvdGFsIG9mIDEuNFQgdG9rZW5zIHdpdGggYSBjb250ZXh0IGxlbmd0aCBvZiA0MDk2LiIiCgpodHRwczovL3RlY2gucHJlZmVycmVkLmpwL2phL2Jsb2cvbGxtLXBsYW1vLyIsTlZJRElBIEExMDAgU1hNNCA0MCBHQixTZWxmLXN1cGVydmlzZWQgbGVhcm5pbmcsQ29uZmlkZW50LCwsLE9wZW4gd2VpZ2h0cyAodW5yZXN0cmljdGVkKSxKYXBhbiwsLCw0ODAuMCwwLjQxLDIwMjUtMTEtMjggMTE6NTM6NDQrMDA6MDAsLCwsLCxJbmR1c3RyeSwsLCwzNDU2MDAuMCxVbnJlbGVhc2VkLEFwYWNoZSAyLjAgZm9yIHdlaWdodHMuIE9wZW4gZGF0YSxUcnVlLCwiNDElIHV0aWxpemF0aW9uIGlzIGdpdmVuIGluIHRhYmxlIDMuCgpNYW51YWwgY2FsY3VsYXRpb24gYXNzdW1pbmcgMzAgZGF5czoKMS4xN2UyMyBGTE9QIChwZXIgb3BzLWNvdW50aW5nIG1ldGhvZCkgLyAoNzIwIChoKSAqIDM2MDAgKHMvaCkgKiAzLjEyZTE0IChGTE9QL0dQVS1zKSAqIDQ4MCAoR1BVcykpID0gMC4zMDE0CgpEaXNjcmVwYW5jeSBpcyBtb3N0IGxpa2VseSBkdWUgdG8gb3VyIHRpbWUgYXNzdW1wdGlvbiDigJMgYmxvZyBwb3N0IGp1c3Qgc2F5cyAiImxlc3MgdGhhbiBhIG1vbnRoIiIuIDQxJSB1dGlsaXphdGlvbiB3b3VsZCBpbXBseSB+MjIgZGF5cyBvZiB0cmFpbmluZy4KClNvIG1vc3QgbGlrZWx5LCBNRlUgPSA0MSUuIiwsLDM4MTI1NS42MDAyMjM4NDQ2LE9wZXJhdGlvbiBjb3VudGluZywsLCwsWWVzCkdQVC0zLjUgVHVyYm8gSW5zdHJ1Y3QsTGFuZ3VhZ2UsIkxhbmd1YWdlIG1vZGVsaW5nL2dlbmVyYXRpb24sUXVlc3Rpb24gYW5zd2VyaW5nLENoYXQiLE9wZW5BSSwiSm9obiBTY2h1bG1hbiwgQmFycmV0IFpvcGgsIENocmlzdGluYSBLaW0sIEphY29iIEhpbHRvbiwgSmFjb2IgTWVuaWNrLCBKaWF5aSBXZW5nLCBKdWFuIEZlbGlwZSBDZXJvbiBVcmliZSwgTGlhbSBGZWR1cywgTHVrZSBNZXR6LCBNaWNoYWVsIFBva29ybnksIFJhcGhhIEdvbnRpam8gTG9wZXMsIFNoZW5namlhIFpoYW8sIEFydW4gVmlqYXl2ZXJnaXlhLCBFcmljIFNpZ2xlciwgQWRhbSBQZXJlbG1hbiwgQ2hlbHNlYSBWb3NzLCBNaWtlIEhlYXRvbiwgSm9lbCBQYXJpc2gsIERhdmUgQ3VtbWluZ3MsIFJhamVldiBOYXlhaywgVmFsZXJpZSBCYWxjb20sIERhdmlkIFNjaG51cnIsIFRvbWVyIEthZnRhbiwgQ2hyaXMgSGFsbGFjeSwgTmljaG9sYXMgVHVybGV5LCBOb2FoIERldXRzY2gsIFZpayBHb2VsLCBKb25hdGhhbiBXYXJkLCBBcmlzIEtvbnN0YW50aW5pZGlzLCBXb2pjaWVjaCBaYXJlbWJhLCBMb25nIE91eWFuZywgTGVvbmFyZCBCb2dkb25vZmYsIEpvc2h1YSBHcm9zcywgRGF2aWQgTWVkaW5hLCBTYXJhaCBZb28sIFRlZGR5IExlZSwgUnlhbiBMb3dlLCBEYW4gTW9zc2luZywgSm9vc3QgSHVpemluZ2EsIFJvZ2VyIEppYW5nLCBDYXJyb2xsIFdhaW53cmlnaHQsIERpb2dvIEFsbWVpZGEsIFN0ZXBoIExpbiwgTWFydmluIFpoYW5nLCBLYWkgWGlhbywgS2F0YXJpbmEgU2xhbWEsIFN0ZXZlbiBCaWxscywgQWxleCBHcmF5LCBKYW4gTGVpa2UsIEpha3ViIFBhY2hvY2tpLCBQaGlsIFRpbGxldCwgU2hhbnRhbnUgSmFpbiwgR3JlZyBCcm9ja21hbiwgTmljayBSeWRlciwgQWxleCBQYWlubywgUWltaW5nIFl1YW4sIENsZW1lbnMgV2ludGVyLCBCZW4gV2FuZywgTW8gQmF2YXJpYW4sIElnb3IgQmFidXNjaGtpbiwgU3p5bW9uIFNpZG9yLCBJbmdtYXIgS2FuaXRzY2hlaWRlciwgTWlraGFpbCBQYXZsb3YsIE1hdHRoaWFzIFBsYXBwZXJ0LCBOaWsgVGV6YWssIEhlZXdvbyBKdW4sIFdpbGxpYW0gWmh1aywgVml0Y2h5ciBQb25nLCBMdWthc3ogS2Fpc2VyLCBKZXJyeSBUd29yZWssIEFuZHJldyBDYXJyLCBMaWxpYW4gV2VuZywgU2FuZGhpbmkgQWdhcndhbCwgS2FybCBDb2JiZSwgVmluZWV0IEtvc2FyYWp1LCBBbGV0aGVhIFBvd2VyLCBTdGFuaXNsYXMgUG9sdSwgSmVzc2UgSGFuLCBSYXVsIFB1cmksIFNoYXduIEphaW4sIEJlbmphbWluIENoZXNzLCBDaHJpc3RpYW4gR2lic29uLCBPbGVnIEJvaWtvLCBFbXkgUGFycGFyaXRhLCBBbWluIFRvb3Rvb25jaGlhbiwgS3lsZSBLb3NpYywgQ2hyaXN0b3BoZXIgSGVzc2UiLDIwMjMtMDktMjgsIkEgZmFzdCwgaW5leHBlbnNpdmUgbW9kZWwgZm9yIHNpbXBsZSB0YXNrcyIsaHR0cHM6Ly9wbGF0Zm9ybS5vcGVuYWkuY29tL2RvY3MvbW9kZWxzL2dwdC0zLjUtdHVyYm8sLCJIaXN0b3JpY2FsIHNpZ25pZmljYW5jZSxTaWduaWZpY2FudCB1c2UiLCJodHRwczovL3d3dy5yZXV0ZXJzLmNvbS90ZWNobm9sb2d5L2NoYXRncHQtc2V0cy1yZWNvcmQtZmFzdGVzdC1ncm93aW5nLXVzZXItYmFzZS1hbmFseXN0LW5vdGUtMjAyMy0wMi0wMS8KCndhcyB0aGUgZGVmYXVsdCBmcmVlIG1vZGVsIGluIENoYXRHUFQsIHNvIGxpa2VseSBvbmUgb2YgdGhlIG1vc3QgcG9wdWxhciBtb2RlbHMgaW4gZXhpc3RlbmNlIiwyMDAwMDAwMDAwMC4wLDIwQiBwYXJhbWV0ZXJzIGFjY29yZGluZyB0byBUYWJsZSAxIGluIE1pY3Jvc29mdCdzIENPREVGVVNJT04gcGFwZXI6IGh0dHBzOi8vYXJ4aXYub3JnL3BkZi8yMzEwLjE3NjgwLnBkZiwsLCwsLCwsLExpa2VseSwiR1BULTMuNSBUdXJibyBtb2RlbHMgY2FuIHVuZGVyc3RhbmQgYW5kIGdlbmVyYXRlIG5hdHVyYWwgbGFuZ3VhZ2Ugb3IgY29kZSBhbmQgaGF2ZSBiZWVuIG9wdGltaXplZCBmb3IgY2hhdCB1c2luZyB0aGUgQ2hhdCBDb21wbGV0aW9ucyBBUEkgYnV0IHdvcmsgd2VsbCBmb3Igbm9uLWNoYXQgdGFza3MgYXMgd2VsbC4gQXMgb2YgSnVseSAyMDI0LCB1c2UgZ3B0LTRvLW1pbmkgaW4gcGxhY2Ugb2YgR1BULTMuNSBUdXJibywgYXMgaXQgaXMgY2hlYXBlciwgbW9yZSBjYXBhYmxlLCBtdWx0aW1vZGFsLCBhbmQganVzdCBhcyBmYXN0LiBHUFQtMy41IFR1cmJvIGlzIHN0aWxsIGF2YWlsYWJsZSBmb3IgdXNlIGluIHRoZSBBUEkuIiwsLEFQSSBhY2Nlc3MsVW5pdGVkIFN0YXRlcyBvZiBBbWVyaWNhLCwsLCwsMjAyNi0wNC0wOCAwMjoxODozMyswMDowMCxBenVyZSBBSSwsLCws</x:v>
      </x:c>
    </x:row>
    <x:row r="162" ht="18" customHeight="1">
      <x:c r="A162" s="17" t="n">
        <x:v>157</x:v>
      </x:c>
      <x:c r="B162" s="17" t="n">
        <x:v>310</x:v>
      </x:c>
      <x:c r="C162" s="160" t="str">
        <x:v>SW5kdXN0cnksLCwsLFVucmVsZWFzZWQsYXZhaWxhYmxlIG9uIEFQSTogaHR0cHM6Ly9wbGF0Zm9ybS5vcGVuYWkuY29tL2RvY3MvbW9kZWxzL2dwdC0zLTUtdHVyYm8gLFRydWUsLCwsLCwsLCwsLE5vClNob3ctMSxWaWRlbywiVmlkZW8gZ2VuZXJhdGlvbixUZXh0LXRvLXZpZGVvIixOYXRpb25hbCBVbml2ZXJzaXR5IG9mIFNpbmdhcG9yZSwiRGF2aWQgSnVuaGFvIFpoYW5nLCBKYXkgWmhhbmdqaWUgV3UsIEppYS1XZWkgTGl1LCBSdWkgWmhhbywgTGluZ21pbiBSYW4sIFl1Y2hhbyBHdSwgRGlmZWkgR2FvLCBNaWtlIFpoZW5nIFNob3UiLDIwMjMtMDktMjcsU2hvdy0xOiBNYXJyeWluZyBQaXhlbCBhbmQgTGF0ZW50IERpZmZ1c2lvbiBNb2RlbHMgZm9yIFRleHQtdG8tVmlkZW8gR2VuZXJhdGlvbixodHRwczovL2FyeGl2Lm9yZy9hYnMvMjMwOS4xNTgxOCwsU09UQSBpbXByb3ZlbWVudCwiIiJPdXIgYXBwcm9hY2ggYWNoaWV2ZXMgc3RhdGUtb2YtdGhlLWFydCBwZXJmb3JtYW5jZSBvbiBzdGFuZGFyZCBiZW5jaG1hcmtzIGluY2x1ZGluZyBVQ0YtMTAxIGFuZCBNU1ItVlRULiIiIiwsLCwsMTYwMzU4NDAwMDAwMDAwLCJXZWJWaWQtMTBNCjEwLjdNIHZpZGVvLWNhcHRpb24gcGFpcnMuIDUySyB0b3RhbCB2aWRlbyBob3Vycy4iLCwsTlZJRElBIEExMDAsLFVua25vd24sIlNpZ25pZmljYW50IGFkdmFuY2VtZW50cyBoYXZlIGJlZW4gYWNoaWV2ZWQgaW4gdGhlIHJlYWxtIG9mIGxhcmdlLXNjYWxlIHByZS10cmFpbmVkIHRleHQtdG8tdmlkZW8gRGlmZnVzaW9uIE1vZGVscyAoVkRNcykuIEhvd2V2ZXIsIHByZXZpb3VzIG1ldGhvZHMgZWl0aGVyIHJlbHkgc29sZWx5IG9uIHBpeGVsLWJhc2VkIFZETXMsIHdoaWNoIGNvbWUgd2l0aCBoaWdoIGNvbXB1dGF0aW9uYWwgY29zdHMsIG9yIG9uIGxhdGVudC1iYXNlZCBWRE1zLCB3aGljaCBvZnRlbiBzdHJ1Z2dsZSB3aXRoIHByZWNpc2UgdGV4dC12aWRlbyBhbGlnbm1lbnQuIEluIHRoaXMgcGFwZXIsIHdlIGFyZSB0aGUgZmlyc3QgdG8gcHJvcG9zZSBhIGh5YnJpZCBtb2RlbCwgZHViYmVkIGFzIFNob3ctMSwgd2hpY2ggbWFycmllcyBwaXhlbC1iYXNlZCBhbmQgbGF0ZW50LWJhc2VkIFZETXMgZm9yIHRleHQtdG8tdmlkZW8gZ2VuZXJhdGlvbi4gT3VyIG1vZGVsIGZpcnN0IHVzZXMgcGl4ZWwtYmFzZWQgVkRNcyB0byBwcm9kdWNlIGEgbG93LXJlc29sdXRpb24gdmlkZW8gb2Ygc3Ryb25nIHRleHQtdmlkZW8gY29ycmVsYXRpb24uIEFmdGVyIHRoYXQsIHdlIHByb3Bvc2UgYSBub3ZlbCBleHBlcnQgdHJhbnNsYXRpb24gbWV0aG9kIHRoYXQgZW1wbG95cyB0aGUgbGF0ZW50LWJhc2VkIFZETXMgdG8gZnVydGhlciB1cHNhbXBsZSB0aGUgbG93LXJlc29sdXRpb24gdmlkZW8gdG8gaGlnaCByZXNvbHV0aW9uLiBDb21wYXJlZCB0byBsYXRlbnQgVkRNcywgU2hvdy0xIGNhbiBwcm9kdWNlIGhpZ2gtcXVhbGl0eSB2aWRlb3Mgb2YgcHJlY2lzZSB0ZXh0LXZpZGVvIGFsaWdubWVudDsgQ29tcGFyZWQgdG8gcGl4ZWwgVkRNcywgU2hvdy0xIGlzIG11Y2ggbW9yZSBlZmZpY2llbnQgKEdQVSBtZW1vcnkgdXNhZ2UgZHVyaW5nIGluZmVyZW5jZSBpcyAxNUcgdnMgNzJHKS4gV2UgYWxzbyB2YWxpZGF0ZSBvdXIgbW9kZWwgb24gc3RhbmRhcmQgdmlkZW8gZ2VuZXJhdGlvbiBiZW5jaG1hcmtzLiBPdXIgY29kZSBhbmQgbW9kZWwgd2VpZ2h0cyBhcmUgcHVibGljbHkgYXZhaWxhYmxlIGF0IHRoaXMgaHR0cHMgVVJMLiIsLCxPcGVuIHdlaWdodHMgKG5vbi1jb21tZXJjaWFsKSxTaW5nYXBvcmUsLCwsLCwyMDI1LTExLTI4IDExOjUzOjQ0KzAwOjAwLCwsLCwsQWNhZGVtaWEsLCwsLFVucmVsZWFzZWQsImh0dHBzOi8vZ2l0aHViLmNvbS9zaG93bGFiL1Nob3ctMSBkb24ndCBzZWUgdHJhaW5pbmcgY29kZQpBdHRyaWJ1dGlvbi1Ob25Db21tZXJjaWFsIDQuMCBJbnRlcm5hdGlvbmFsCiIsVHJ1ZSwsLCwsLCwsLCwsWWVzCkVtdSAoTWV0YSksSW1hZ2UgZ2VuZXJhdGlvbiwiVGV4dC10by1pbWFnZSxJbWFnZSBnZW5lcmF0aW9uIixNZXRhIEFJLCJYaWFvbGlhbmcgRGFpLCBKaSBIb3UsIENoaWgtWWFvIE1hLCBTYW0gVHNhaSwgSmlhbGlhbmcgV2FuZywgUnVpIFdhbmcsIFBlaXpoYW8gWmhhbmcsIFNpbW9uIFZhbmRlbmhlbmRlLCBYaWFvZmFuZyBXYW5nLCBBYmhpbWFueXUgRHViZXksIE1hdHRoZXcgWXUsIEFiaGlzaGVrIEthZGlhbiwgRmlsaXAgUmFkZW5vdmljLCBEaHJ1diBNYWhhamFuLCBLdW5wZW5nIExpLCBZdWUgWmhhbywgVmxhZGFuIFBldHJvdmljLCBNaXRlc2ggS3VtYXIgU2luZ2gsIFNpbXJhbiBNb3R3YW5pLCBZaSBXZW4sIFlpd2VuIFNvbmcsIFJvc2hhbiBTdW1iYWx5LCBWaWduZXNoIFJhbWFuYXRoYW4sIFppamlhbiBIZSwgUGV0ZXIgVmFqZGEsIERldmkgUGFyaWtoIiwyMDIzLTA5LTI3LEVtdTogRW5oYW5jaW5nIEltYWdlIEdlbmVyYXRpb24gTW9kZWxzIFVzaW5nIFBob3RvZ2VuaWMgTmVlZGxlcyBpbiBhIEhheXN0YWNrLGh0dHBzOi8vYWkubWV0YS5jb20vcmVzZWFyY2gvcHVibGljYXRpb25zL2VtdS1lbmhhbmNpbmctaW1hZ2UtZ2VuZXJhdGlvbi1tb2RlbHMtdXNpbmctcGhvdG9nZW5pYy1uZWVkbGVzLWluLWEtaGF5c3RhY2svLCwsLDI4MDAwMDAwMDAuMCwiIiJXZSB1c2UgYSBsYXJnZSBVLU5ldCB3aXRoIDIuOEIgdHJhaW5hYmxlIHBhcmFtZXRlcnMuIiIiLCwsLCIiIldlIGN1cmF0ZSBhIGxhcmdlIGludGVybmFsIHByZS10cmFpbmluZyBkYXRhc2V0IGNvbnNpc3Rpbmcgb2YgMS4xIGJpbGxpb24gaW1hZ2VzIHRvIHRyYWluIG91ciBtb2RlbC4gVGhlIG1vZGVsIGlzIHRyYWluZWQgd2l0aCBwcm9ncmVzc2l2ZWx5IGluY3JlYXNpbmcgcmVzb2x1dGlvbnMiIiIsLCwsLENvbmZpZGVudCwiVHJhaW5pbmcgdGV4dC10by1pbWFnZSBtb2RlbHMgd2l0aCB3ZWIgc2NhbGUgaW1hZ2UtdGV4dApwYWlycyBlbmFibGVzIHRoZSBnZW5lcmF0aW9uIG9mIGEgd2lkZSByYW5nZSBvZiB2aXN1YWwgY29uY2VwdHMgZnJvbSB0ZXh0LiBIb3dldmVyLCB0aGVzZSBwcmUtdHJhaW5lZCBtb2RlbHMgb2Z0ZW4KZmFjZSBjaGFsbGVuZ2VzIHdoZW4gaXQgY29tZXMgdG8gZ2VuZXJhdGluZyBoaWdobHkgYWVzdGhldGljIGltYWdlcy4gVGhpcyBjcmVhdGVzIHRoZSBuZWVkIGZvciBhZXN0aGV0aWMgYWxpZ25tZW50CnBvc3QgcHJlLXRyYWluaW5nLiBJbiB0aGlzIHBhcGVyLCB3ZSBwcm9wb3NlIHF1YWxpdHktdHVuaW5nCnRvIGVmZmVjdGl2ZWx5IGd1aWRlIGEgcHJlLXRyYWluZWQgbW9kZWwgdG8gZXhjbHVzaXZlbHkgZ2VuZXJhdGUgaGlnaGx5IHZpc3VhbGx5IGFwcGVhbGluZyBpbWFnZXMsIHdoaWxlIG1haW50YWluaW5nCmdlbmVyYWxpdHkgYWNyb3NzIHZpc3VhbCBjb25jZXB0cy4gT3VyIGtleSBpbnNpZ2h0IGlzIHRoYXQKc3VwZXJ2aXNlZCBmaW5lLXR1bmluZyB3aXRoIGEgc2V0IG9mIHN1cnByaXNpbmdseSBzbWFsbCBidXQKZXh0cmVtZWx5IHZpc3VhbGx5IGFwcGVhbGluZyBpbWFnZXMgY2FuIHNpZ25pZmljYW50bHkgaW1wcm92ZSB0aGUgZ2VuZXJhdGlvbiBxdWFsaXR5LiBXZSBwcmUtdHJhaW4gYSBsYXRlbnQgZGlmZnVzaW9uCm1vZGVsIG9uIDEuMSBiaWxsaW9uIGltYWdlLXRleHQgcGFpcnMgYW5kIGZpbmUtdHVuZSBpdCB3aXRoCm9ubHkgYSBmZXcgdGhvdXNhbmQgY2FyZWZ1bGx5IHNlbGVjdGVkIGhpZ2gtcXVhbGl0eSBpbWFnZXMuClRoZSByZXN1bHRpbmcgbW9kZWwsIEVtdSwgYWNoaWV2ZXMgYSB3aW4gcmF0ZSBvZiA4Mi45JQpjb21wYXJlZCB3aXRoIGl0cyBwcmUtdHJhaW5lZCBvbmx5IGNvdW50ZXJwYXJ0LiBDb21wYXJlZAp0byB0aGUgc3RhdGUtb2YtdGhlLWFydCBTRFhMdjEuMCwgRW11IGlzIHByZWZlcnJlZCA2OC40JQphbmQgNzEuMyUgb2YgdGhlIHRpbWUgb24gdmlzdWFsIGFwcGVhbCBvbiB0aGUgc3RhbmRhcmQKUGFydGlQcm9tcHRzIGFuZCBvdXIgT3BlbiBVc2VyIElucHV0IGJlbmNobWFyayBiYXNlZApvbiB0aGUgcmVhbC13b3JsZCB1c2FnZSBvZiB0ZXh0LXRvLWltYWdlIG1vZGVscy4gSW4gYWRkaXRpb24sIHdlIHNob3cgdGhhdCBxdWFsaXR5LXR1bmluZyBpcyBhIGdlbmVyaWMgYXBwcm9hY2ggdGhhdAppcyBhbHNvIGVmZmVjdGl2ZSBmb3Igb3RoZXIgYXJjaGl0ZWN0dXJlcywgaW5jbHVkaW5nIHBpeGVsIGRpZmZ1c2lvbiBhbmQgbWFza2VkIGdlbmVyYXRpdmUgdHJhbnNmb3JtZXIgbW9kZWxzLiIsLCxVbnJlbGVhc2VkLFVuaXRlZCBTdGF0ZXMgb2YgQW1lcmljYSwsLCwsLDIwMjYtMDItMTEgMTk6MjY6MjcrMDA6MDAsLCwsLCxJbmR1c3RyeSxUcnVlLCwsLFVucmVsZWFzZWQsLCwsLCwsLCwsLCwsTm8KQmlnUk5BLEJpb2xvZ3ksIkRydWcgZGlzY292ZXJ5LFByb3RlaW4tUk5BIGJpbmRpbmcgYWZmaW5pdHkgcHJlZGljdGlvbixHZW5lIGV4cHJlc3Npb24gcHJvZmlsZSBnZW5lcmF0aW9uIixEZWVwR2Vub21pY3MsIkFsYmkgQ2VsYWosIEFsaWNlIEppZXhpbiBHYW8sIFRhbW15IFQuWS4gTGF1LCBFcmxlIE0uIEhvbGdlcnNlbiwgQWxzdG9uIExvLCBWYXJ1biBMb2RheWEsIENocmlzdG9waGVyIEIuIENvbGUsIFJvYmVydCBFLiBEZW5yb2NoZSwgIENhcmwgU3BpY2tldHQsIE9tYXIgV2FnaWgsIFBlZHJvIE8uIFBpbmhlaXJvLCBQYXJ0aCBWb3JhLCBQZWRydW0gTW9oYW1tYWRpLVNoZW1pcmFuaSwgU3RldmUgQ2hhbiwgWmFjaCBOdXNzYmF1bSwgWGkgWmhhbmcsIEhlbGVuIFpodSwgRWFzd2FyYW4gUmFtYW11cnRoeSwgQmhhcmdhdiBLYW51cGFydGhpLCBNaWNoYWVsIElhY29jY2EsIERpYW5lIEx5LCBLZW4gS3JvbiwgTWFydGEgVmVyYnksIEthaGxpbiBDaGV1bmctT25nLCBadmkgU2hhbGV2LCBCcmFuZG9uIFZheiwgU2Frc2hpIEJoYXJnYXZhLCBGYXJoYW4gWXVzdWYsIFNoYXJvbiBTYW11ZWwsIFNhYnJpeWVoIEFsaWJhaSwgWmFocmEgQmFnaGVzdGFuaSwgWGlud2VuIEhlLCBLaXJzdGVuIEtyYXN0ZWwsIE9sYWRpcG8gT2xhZGFwbywgQW1ydWRoYSBNb2hhbiwgQXJhdGhpIFNoYW5hdmFzLCBNYWdkYWxlbmEgQnVnbm8sIEpvdmFua2EgQm9nb2plc2tpLCBGcmFuayBTY2htaXRnZXMsIENhcm9seW4gS2ltLCBTb2xvbW9uIEdyYW50LCBSYWNoYW5hIEpheWFyYW1hbiwgVGVobWluYSBNYXN1ZCwgQW1pdCBEZXNod2FyLCBTaHJlc2h0aCBHYW5kaGksIEJyZW5kYW4gSi4gRnJleSIsMjAyMy0wOS0yNyxBbiBSTkEgZm91bmRhdGlvbiBtb2RlbCBlbmFibGVzIGRpc2NvdmVyeSBvZiBkaXNlYXNlIG1lY2hhbmlzbXMgYW5kIGNhbmRpZGF0ZSB0aGVyYXBldXRpY3MsaHR0cHM6Ly93d3cuYmlvcnhpdi5vcmcvY29udGVudC8xMC4xMTAxLzIwMjMuMDkuMjAuNTU4NTA4djEsLCwsMjAwMDAwMDAwMC4wLDJCLDEuMmUrMjIsIjYgRkxPUC9wYXJhbWV0ZXIvdG9rZW4gKiAyMDAwMDAwMDAwIHBhcmFtZXRlcnMgKiAxMDAwMDAwMDAwMDAwIHRva2VucyA9IDEuMmUrMjIgRkxPUAoKIiJMaWtlbHkiIiBjb25maWRlbmNlIGJlY2F1c2UgSSBhbW5vdCBzdXJlIHRoYXQgIiJzaWduYWxzIiIgY29ycmVzcG9uZCBkaXJlY3RseSB0byBncmFkaWVudCB1cGRhdGVzIiwxMDAwMDAwMDAwMDAwLCIiInRyYWluZWQgb24gdGhvdXNhbmRzIG9mIGRhdGFzZXRzIGNvbXByaXNpbmcgb25lIHRyaWxsaW9uIGdlbm9taWMgc2lnbmFscyIiIiwsLCwsTGlrZWx5LCJBY2N1cmF0ZWx5IG1vZGVsaW5nIGFuZCBwcmVkaWN0aW5nIFJOQSBiaW9sb2d5IGhhcyBiZWVuIGEgbG9uZy1zdGFuZGluZyBjaGFsbGVuZ2UsIGJlYXJpbmcgc2lnbmlmaWNhbnQgY2xpbmljYWwgcmFtaWZpY2F0aW9ucyBmb3IgdmFyaWFudCBpbnRlcnByZXRhdGlvbiBhbmQgdGhlIGZvcm11bGF0aW9uIG9mIHRhaWxvcmVkIHRoZXJhcGV1dGljcy4gV2UgZGVzY3JpYmUgYSBmb3VuZGF0aW9uIG1vZGVsIGZvciBSTkEgYmlvbG9neSwg4oCcQmlnUk5B4oCdLCB3aGljaCB3YXMgdHJhaW5lZCBvbiB0aG91c2FuZHMgb2YgZ2Vub21lLW1hdGNoZWQgZGF0YXNldHMgdG8gcHJlZGljdCB0aXNzdWUtc3BlY2lmaWMgUk5BIGV4cHJlc3Npb24sIHNwbGljaW5nLCBtaWNyb1JOQSBzaXRlcywgYW5kIFJOQSBiaW5kaW5nIHByb3RlaW4gc3BlY2lmaWNpdHkgZnJvbSBETkEgc2VxdWVuY2UuIFVubGlrZSBhcHByb2FjaGVzIHRoYXQgYXJlIHJlc3RyaWN0ZWQgdG8gbWlzc2Vuc2UgdmFyaWFudHMsIEJpZ1JOQSBjYW4gaWRlbnRpZnkgcGF0aG9nZW5pYyBub24tY29kaW5nIHZhcmlhbnQgZWZmZWN0cyBhY3Jvc3MgZGl2ZXJzZSBtZWNoYW5pc21zLCBpbmNsdWRpbmcgcG9seWFkZW55bGF0aW9uLCBleG9uIHNraXBwaW5nIGFuZCBpbnRyb24gcmV0ZW50aW9uLiBCaWdSTkEgYWNjdXJhdGVseSBwcmVkaWN0ZWQgdGhlIGVmZmVjdHMgb2Ygc3RlcmljIGJsb2NraW5nIG9saWdvbnVjbGVvdGlkZXMgKFNCT3MpIG9uIGluY3JlYXNpbmcgdGhlIGV4cHJlc3Npb24gb2YgNCBvdXQgb2YgNCBnZW5lcywgYW5kIG9uIHNwbGljaW5nIGZvciAxOCBvdXQgb2YgMTggZXhvbnMgYWNyb3NzIDE0IGdlbmVzLCBpbmNsdWRpbmcgdGhvc2UgaW52b2x2ZWQgaW4gV2lsc29uIGRpc2Vhc2UgYW5kIHNwaW5hbCBtdXNjdWxhciBhdHJvcGh5LiBXZSBhbnRpY2lwYXRlIHRoYXQgQmlnUk5BIGFuZCBmb3VuZGF0aW9uIG1vZGVscyBsaWtlIGl0IHdpbGwgaGF2ZSB3aWRlc3ByZWFkIGFwcGxpY2F0aW9ucyBpbiB0aGUgZmllbGQgb2YgcGVyc29uYWxpemVkIFJOQSB0aGVyYXBldXRpY3MuIiwsLFVucmVsZWFzZWQsQ2FuYWRhLCwsLCwsMjAyNS0xMS0yOCAxMTo1Mzo0NCswMDowMCwsLCwsLEluZHVzdHJ5LCwsLCxVbnJlbGVhc2VkLCwsLCwsLCxPcGVyYXRpb24gY291bnRpbmcsLCwsLE5vCkludGVybkxNLVhDb21wb3NlciwiTXVsdGltb2RhbCxMYW5ndWFnZSxWaXNpb24iLCJDaGF0LFZpc3VhbCBxdWVzdGlvbiBhbnN3ZXJpbmcsVHJhbnNsYXRpb24iLFNoYW5naGFpIEFJIExhYiwiUGFuIFpoYW5nLCBYaWFveWkgRG9uZywgQmluIFdhbmcsIFl1aGFuZyBDYW8sIENoYW8gWHUsIExpbmtlIE91eWFuZywgWmhpeXVhbiBaaGFvLCBIYW9kb25nIER1YW4sIFNvbmd5YW5nIFpoYW5nLCBTaHVhbmdydWkgRGluZywgV2Vud2VpIFpoYW5nLCBIYW5nIFlhbiwgWGlueXVlIFpoYW5nLCBXZWkgTGksIEppbmd3ZW4gTGksIEthaSBDaGVuLCBDb25naHVpIEhlLCBYaW5nY2hlbmcgWmhhbmcsIFl1IFFpYW8sIERhaHVhIExpbiwgSmlhcWkgV2FuZyIsMjAyMy0wOS0yNixJbnRlcm5MTS1YQ29tcG9zZXI6IEEgVmlzaW9uLUxhbmd1YWdlIExhcmdlIE1vZGVsIGZvciBBZHZhbmNlZCBUZXh0LWltYWdlIENvbXByZWhlbnNpb24gYW5kIENvbXBvc2l0aW9uLGh0dHBzOi8vYXJ4aXYub3JnL2Ficy8yMzA5LjE1MTEyLDM0MS4wLCxUYWJsZSA5IGFuZCBUYWJsZSAxMCBzdWdnZXN0cyB0aGF0IG1vZGVsIGlzIGJldHRlciBpbiBpbWFnZSBzZWxlY3Rpb24gZnJvbSBHUFQ0LVYgYmFzZWQgb24gaHVtYW4gcHJlZmVyZW5jZSw3MDAwMDAwMDAwLjAsN0IgZnJvbSBodHRwczovL2h1Z2dpbmdmYWNlLmNvL2ludGVybmxtL2ludGVybmxtLXhjb21wb3Nlci12bC03Yiw1LjI4ZSsyMSwiIiJUaGUgdHJhaW5pbmcgcHJvY2VkdXJlIGVtcGxveXMgYSBiYXRjaCBzaXplIG9mIGFwcHJveGltYXRlbHkgMTUuNyBtaWxsaW9uIHRva2VucyBhbmQgc3BhbnMgOCwwMDAgaXRlcmF0aW9ucyIiCjZORCA9IDYgKiA3QiBwYXJhbXMgKiAxNS43TSB0b2tlbnMvaXRlcmF0aW9uICogODAwMCBpdGVyYXRpb25zID0gNS4yOGUyMSBGTE9QIiwxMjU2MDQ2MDgwMDAsImZyb20gYXBwZW5kaXggQS4xICA1NS42QiBFbmdsaXNoIHRva2VucyBhbmQgMjIuMUIgQ2hpbmVlc2UgdG9rZW5zIGFuZCAxLjFCIGltYWdlcy4KCiIiaW1hZ2VzIGFyZSByZXNpemVkIHRvCmEgY29uc2lzdGVudCBkaW1lbnNpb24gb2YgMjI0IMOXIDIyNCBhbmQgc3Vic2VxdWVudGx5IGRpc3NlY3RlZCBpbnRvIHBhdGNoZXMgd2l0aCBhIHN0cmlkZSBvZiAxNC4gVGhlc2UgcGF0Y2hlcyBzZXJ2ZQphcyBpbnB1dCB0b2tlbnMiIgpUaGVyZSBhcmUgMjI0XjIgLyAxNF4yID0gMjU2IHBhdGNoZXMgKHRva2VucykgcGVyIGltYWdlLgoKU28gNTUuNmU5ICsgMjIuMWU5ICsgMjU2KjEuMWU5ID0gMzU5LjNlOSIsODAuMCxmcm9tIGFwcGVuZGl4IEEuMSxOVklESUEgQTEwMCxTdXBlcnZpc2VkIGZpbmUtdHVuaW5nIChTRlQpLENvbmZpZGVudCwiV2UgcHJvcG9zZSBJbnRlcm5MTS1YQ29tcG9zZXIsIGEgdmlzaW9uLWxhbmd1YWdlIGxhcmdlIG1vZGVsIHRoYXQgZW5hYmxlcyBhZHZhbmNlZCBpbWFnZS10ZXh0IGNvbXByZWhlbnNpb24gYW5kIGNvbXBvc2l0aW9uLiBUaGUgaW5ub3ZhdGl2ZSBuYXR1cmUgb2Ygb3VyIG1vZGVsIGlzIGhpZ2hsaWdodGVkIGJ5IHRocmVlIGFwcGVhbGluZyBwcm9wZXJ0aWVzOiAxKSBJbnRlcmxlYXZlZCBUZXh0LUltYWdlIENvbXBvc2l0aW9uOiBJbnRlcm5MTS1YQ29tcG9zZXIgY2FuIGVmZm9ydGxlc3NseSBnZW5lcmF0ZSBjb2hlcmVudCBhbmQgY29udGV4dHVhbCBhcnRpY2xlcyB0aGF0IHNlYW1sZXNzbHkgaW50ZWdyYXRlIGltYWdlcywgcHJvdmlkaW5nIGEgbW9yZSBlbmdhZ2luZyBhbmQgaW1tZXJzaXZlIHJlYWRpbmcgZXhwZXJpZW5jZS4gU2ltcGx5IHByb3ZpZGUgYSB3cml0aW5nIGluc3RydWN0aW9uLCBhbmQgb3VyIHN5c3RlbSB3aWxsIGdlbmVyYXRlIHRoZSBjb3JyZXNwb25kaW5nIG1hbnVzY3JpcHQuIEl0IGNhbiBpbnRlbGxpZ2VudGx5IGlkZW50aWZ5IHRoZSBhcmVhcyBpbiB0aGUgdGV4dCB3aGVyZSBpbWFnZXMgd291bGQgZW5oYW5jZSB0aGUgY29udGVudCBhbmQgYXV0b21hdGljYWxseSBpbnNlcnQgdGhlIG1vc3QgYXBwcm9wcmlhdGUgdmlzdWFsIGNhbmRpZGF0ZXMuIDIpIENvbXByZWhlbnNpb24gd2l0aCBSaWNoIE11bHRpbGluZ3VhbCBLbm93bGVkZ2U6IFRoZSB0ZXh0LWltYWdlIGNvbXByZWhlbnNpb24gaXMgZW1wb3dlcmVkIGJ5IHRyYWluaW5nIG9uIGFuIGV4dGVuc2l2ZSBtdWx0aS1tb2RhbCBtdWx0aWxpbmd1YWwgZGF0YWJhc2Ugd2l0aCBjYXJlZnVsbHkgY3JhZnRlZCBzdHJhdGVnaWVzLCByZXN1bHRpbmcgaW4gYSBkZWVwIHVuZGVyc3RhbmRpbmcgb2YgdmlzdWFsIGNvbnRlbnQuIDMpIFN0YXRlLW9mLXRoZS1hcnQgUGVyZm9ybWFuY2U6IE91ciBtb2RlbCBjb25zaXN0ZW50bHkgYWNoaWV2ZXMgc3RhdGUtb2YtdGhlLWFydCByZXN1bHRzIGFjcm9zcyB2YXJpb3VzIG1haW5zdHJlYW0gYmVuY2htYXJrcyBmb3IgdmlzaW9uLWxhbmd1YWdlIGZvdW5kYXRpb25hbCBtb2RlbHMsIGluY2x1ZGluZyBNTUUgQmVuY2htYXJrLCBNTUJlbmNoLCBNTUJlbmNoLUNOLCBTZWVkLUJlbmNoLCBDQ0JlbmNoIChDaGluZXNlIEN1bHR1cmFsIEJlbmNobWFyayksIFFCZW5jaCBhbmQgVGlueSBMVkxNLiBPd2luZyB0byB0aGUgYWJzZW5jZSBvZiBlc3RhYmxpc2hlZCBtZXRyaWNzIGZvciBxdWFudGl0YXRpdmVseSBhc3Nlc3NpbmcgdGV4dC1pbWFnZSBjb21wb3NpdGlvbiwgd2UgaGF2ZSBkZXZpc2VkIGEgcm9idXN0IGV2YWx1YXRpb24gcHJvY2VkdXJlIHRoYXQgY29tcHJpc2VzIGJvdGggaHVtYW4gYW5kIEdQVDQtVmlzaW9uIChHUFQ0LVYpIHRvIGVuc3VyZSByZWxpYWJpbGl0eS4gTm90YWJseSwgb3VyIEludGVybkxNLVhDb21wb3NlciBhY2hpZXZlcyBjb21wZXRpdGl2ZSB0ZXh0LWltYWdlIGNvbXBvc2l0aW9uIHNjb3JlcyBjb21wYXJlZCB0byBwdWJsaWMgc29sdXRpb25zLCBpbmNsdWRpbmcgR1BUNC1WIGFuZCBHUFQzLjUuIENvbGxlY3RpdmVseSwgSW50ZXJuTE0tWENvbXBvc2VyIHNlYW1sZXNzbHkgYmxlbmRzIGFkdmFuY2VkIHRleHQtaW1hZ2UgY29tcHJlaGVuc2lvbiBhbmQgY29tcG9zaXRpb24sIHJldm9sdXRpb25pemluZyB2aXNpb24tbGFuZ3VhZ2UgaW50ZXJhY3Rpb24gYW5kIG9mZmVyaW5nIG5ldyBpbnNpZ2h0cyBhbmQgb3Bwb3J0dW5pdGllcy4gVGhlIEludGVybkxNLVhDb21wb3NlciBtb2RlbCBzZXJpZXMgYXJlIHB1YmxpY2x5IGF2YWlsYWJsZSBhdCB0aGlzIGh0dHBzIFVSTC4gIiwsLE9wZW4gd2VpZ2h0cyAocmVzdHJpY3RlZCB1c2UpLENoaW5hLEludGVybkxNLDMuNDUwNDcwNDAwMDFlKzIxLCJmbG9wcyA9ICgxMjgpICogKDMxMiAqIDEwKioxMikgKiAoODAgKiAzNjAwKSAqICgwLjMpID0gMy40NWUyMQoobnVtIGdwdSkgKiAocGVhayBmbG9wcykgKiAodGltZSBpbiBzZWNvbmRzKSAqIChhc3N1bWVkIHV0aWxpemF0aW9uIHJhdGUpCgpmcm9tIHNlY3Rpb24gQS4xIHdlIGhhdmUgMTI4eEExMDAgdXNlZCBmb3IgODAgaG91cnMiLDEyOC4wLDAuNDU5MDY3ODQxODgwMzQxODMsMjAyNi0wNS0yNSAxMjoyMzozMyswMDowMCwsLCwsLEFjYWRlbWlhLCwsLDEwMjQwLjAsT3BlbiBzb3VyY2UsImNvZGUgaXMgYXBhY2hlIDIuMAp3ZWlnaHRzIGFsbG93IGZvciBmcmVlIGNvbW1lcmNpYWwgdXNlLCBhcHBseSBmb3IgZnVsbCBjb21tZXJjaWFsIGxpY2Vuc2UKaHR0cHM6Ly9naXRodWIuY29tL0ludGVybkxNL0ludGVybkxNLVhDb21wb3NlciIsLCxNRlU6IDUuMjhlMjEgRkxPUCAvICgxMjggQTEwMHMgKiA4MCBob3VycyAqIDYwICogNjApIC8gKDMxMmUxMiBGTE9QL3MvQTEwMCkgfj0gMC40NTkxLCwsMTAxNjcyLjY4ODMzMjUzOTQzLCJIYXJkd2FyZSxPcGVyYXRpb24gY291bnRpbmciLCwsLCxZZXMKR1BULTRWLCJNdWx0aW1vZGFsLFZpc2lvbixMYW5ndWFnZSIsIkxhbmd1YWdlIG1vZGVsaW5nLFZpc3VhbCBxdWVzdGlvbiBhbnN3ZXJpbmciLE9wZW5BSSwsMjAyMy0wOS0yNSxHUFQtNFYoaXNpb24pIHN5c3RlbSBjYXJkLGh0dHBzOi8vY2RuLm9wZW5haS5jb20vcGFwZXJzL0dQVFZfU3lzdGVtX0NhcmQucGRmLCxTaWduaWZpY2FudCB1c2UsSW5jb3Jwb3JhdGVkIGludG8gQ2hhdEdQVCwsLCwsLCwsLCxSZWluZm9yY2VtZW50IGxlYXJuaW5nLFVua25vd24sIkdQVC00IHdpdGggdmlzaW9uIChHUFQtNFYpIGVuYWJsZXMgdXNlcnMgdG8gaW5zdHJ1Y3QgR1BULTQgdG8gYW5hbHl6ZSBpbWFnZSBpbnB1dHMgcHJvdmlkZWQgYnkgdGhlIHVzZXIsIGFuZCBpcyB0aGUgbGF0ZXN0IGNhcGFiaWxpdHkgd2UgYXJlIG1ha2luZyBicm9hZGx5IGF2YWlsYWJsZS4gSW5jb3Jwb3JhdGluZyBhZGRpdGlvbmFsIG1vZGFsaXRpZXMgKHN1Y2ggYXMgaW1hZ2UgaW5wdXRzKSBpbnRvIGxhcmdlIGxhbmd1YWdlIG1vZGVscyAoTExNcykgaXMgdmlld2VkIGJ5IHNvbWUgYXMgYSBrZXkgZnJvbnRpZXIgaW4gYXJ0aWZpY2lhbCBpbnRlbGxpZ2VuY2UgcmVzZWFyY2ggYW5kIGRldmVsb3BtZW50LiBNdWx0aW1vZGFsIExMTXMgb2ZmZXIgdGhlIHBvc3NpYmlsaXR5IG9mIGV4cGFuZGluZyB0aGUgaW1wYWN0IG9mIGxhbmd1YWdlLW9ubHkgc3lzdGVtcyB3aXRoIG5vdmVsIGludGVyZmFjZXMgYW5kIGNhcGFiaWxpdGllcywgZW5hYmxpbmcgdGhlbSB0byBzb2x2ZSBuZXcgdGFza3MgYW5kIHByb3ZpZGUgbm92ZWwgZXhwZXJpZW5jZXMgZm9yIHRoZWlyIHVzZXJzLiBJbiB0aGlzIHN5c3RlbSBjYXJkLCB3ZSBhbmFseXplIHRoZSBzYWZldHkgcHJvcGVydGllcyBvZiBHUFQtNFYuIE91ciB3b3JrIG9uIHNhZmV0eSBmb3IgR1BULTRWIGJ1aWxkcyBvbiB0aGUgd29yayBkb25lIGZvciBHUFQtNCBhbmQgaGVyZSB3ZSBkaXZlIGRlZXBlciBpbnRvIHRoZSBldmFsdWF0aW9ucywgcHJlcGFyYXRpb24sIGFuZCBtaXRpZ2F0aW9uIHdvcmsgZG9uZSBzcGVjaWZpY2FsbHkgZm9yIGltYWdlIGlucHV0cy4iLCwsQVBJIGFjY2VzcyxVbml0ZWQgU3RhdGVzIG9mIEFtZXJpY2EsR1BULTQgKE1hciAyMDIzKSwsLCwsMjAyNS0xMS0yOCAxMTo1Mzo0NCswMDowMCwsLCwsLEluZHVzdHJ5LCwsLCxVbnJlbGVhc2VkLCxUcnVlLCwsLCwsLCwsLCxObwpBbHBoYU1pc3NlbnNlLEJpb2xvZ3ksIlByb3RlaW4gcGF0aG9nZW5pY2l0eSBwcmVkaWN0aW9uLFByb3RlaW4gZm9sZGluZyBwcmVkaWN0aW9uLFByb3RlaW5zIixHb29nbGUgRGVlcE1pbmQsIkp1biBDaGVuZywgR3VpZG8gTm92YXRpLCBKb3NodWEgUGFuLCBDbGFyZSBCeWNyb2Z0LCBBa3ZpbGUgzIfFvWVtZ3VseXRlIMyHLCBUYXlsb3IgQXBwbGViYXVtLCBBbGV4YW5kZXIgUHJpdHplbCwgTGFpIEhvbmcgV29uZywgTWljaGFsIFppZWxpbnNraSwgVG9iaWFzIFNhcmdlYW50LCBSb3NhbGlhIEcuIFNjaG5laWRlcixBbmRyZXcgVy4gU2VuaW9yLCBKb2huIEp1bXBlciwgRGVtaXMgSGFzc2FiaXMsIFB1c2htZWV0IEtvaGxpLMW9aWdhIEF2c2VjIiwyMDIzLTA5LTIyLEFjY3VyYXRlIHByb3Rlb21lLXdpZGUgbWlzc2Vuc2UgdmFyaWFudCBlZmZlY3QgcHJlZGljdGlvbiB3aXRoIEFscGhhTWlzc2Vuc2UsaHR0cHM6Ly93d3cuc2NpZW5jZS5vcmcvZG9pLzEwLjExMjYvc2NpZW5jZS5hZGc3NDkyLDEyMjYuMCxTT1RBIGltcHJvdmVtZW50LCIiIkJ5IGNvbWJpbmluZyBzdHJ1Y3R1cmFsIGNvbnRleHQgYW5kIGV2b2x1dGlvbmFyeSBjb25zZXJ2YXRpb24sIG91ciBtb2RlbCBhY2hpZXZlcyBzdGF0ZS1vZi10aGUtYXJ0IHJlc3VsdHMgYWNyb3NzIGEgd2lkZSByYW5nZSBvZiBnZW5ldGljIGFuZCBleHBlcmltZW50YWwgYmVuY2htYXJrcywgYWxsIHdpdGhvdXQgZXhwbGljaXRseSB0cmFpbmluZyBvbiBzdWNoIGRhdGEuIiIgW0Fic3RyYWN0XSIsOTMwMDAwMDAuMCwiIiJUaGUgbW9kZWwgYXJjaGl0ZWN0dXJlIGlzIHNpbWlsYXIgdG8gdGhhdCBvZiBBbHBoYUZvbGQgKDIxKSwgd2l0aCBtaW5vciBtb2RpZmljYXRpb25zIiIKUmVmZXJlbmNlIGlzIHRvIHRoZSBBbHBoYUZvbGQgMiBwYXBlcjsgdGhhdCBtb2RlbCBoYWQgOTMgbWlsbGlvbiBwYXJhbWV0ZXJzIiwsIkZyb20gc3VwcGxlbWVudGFyeSBtYXRlcmlhbHM6ICIiV2UgaW5kZXBlbmRlbnRseSB0cmFpbmVkIHRocmVlIEFscGhhRm9sZCBtb2RlbHMgYW5kIGZpbmUtdHVuZWQgdGhlbSBpbmRlcGVuZGVudGx5IG9uIHZhcmlhbnRzLiBXZSBmb2xsb3dlZCB0aGUgdHJhaW5pbmcgcHJvY2VkdXJlIGRlc2NyaWJlZCBpbiAoMjEpLCAob25seSB0aGUg4oCcSW5pdGlhbCB0cmFpbmluZ+KAnSBzdGFnZSkgLi4uIEFGIHRyYWluaW5nIGlzIGNhcnJpZWQgb3V0IGZvciBhYm91dCA3ZTYgc3RlcHMgb24gc2luZ2xlLWNoYWluIHN0cnVjdHVyZXMgLi4uIEZpbmUtdHVuaW5nIGlzIGNhcnJpZWQgb3V0IEB1bnRpbCBhdVJPQyBvZiB0aGUgZXZhbHVhdGlvbiBzZXQgY29udmVyZ2VzIChhYm91dCAzNTBrIHNhbXBsZXMsIGVhY2ggdHJhaW5pbmcgc2FtcGxlIGNvbnRhaW5zIG1heGltdW0gNTAgdmFyaWFudHMpIiIKClRhYmxlIFM0IGdpdmVzIGRldGFpbHMuIFRvdGFsIHNhbXBsZXMgc2VlbiBhY3Jvc3MgdGhlIHRocmVlIHByZXRyYWluaW5nIG1vZGVscyBhcmUgKDcuOE0gKyA3LjVNICsgNS44NU0pID0gMjEuMTVNCgpFYWNoIHNlcXVlbmNlIGlzIGNyb3BwZWQgdG8gMjU2IGVsZW1lbnRzIGxvbmcsIHdoaWNoIHN1Z2dlc3RzIDUuNEIgdG9rZW5zIHNlZW4gaW4gdHJhaW5pbmcuIiwyMzA0MDAwMDAwLCI3ODAwMDAwIHNhbXBsZXMgLSBzaXplIG9mIHRyYWluaW5nIGRhdGFzZXQgKHNlZSBUYWJsZSBTNCBpbiBzdXBwbGVtZW50YXJ5IG1hdGVyaWFscykKKzEsMzQ1LDYwNSB2YXJpYW50cyBmb3IgZmluZS10dW5pbmcgKGJ1dCBsZXNzIGNvdWxkIGJlIHVzZWQpICBzZWUgVGFibGUgUzEKCmFyb3VuZCA5MDAwMDAwIHNhbXBsZXMgaXMgcXVpdGUgY29uZmlkZW50IGVzdGltYXRpb24iLCwsLCxMaWtlbHksIlRoZSB2YXN0IG1ham9yaXR5IG9mIG1pc3NlbnNlIHZhcmlhbnRzIG9ic2VydmVkIGluIHRoZSBodW1hbiBnZW5vbWUgYXJlIG9mIHVua25vd24gY2xpbmljYWwgc2lnbmlmaWNhbmNlLiBXZSBwcmVzZW50IEFscGhhTWlzc2Vuc2UsIGFuIGFkYXB0YXRpb24gb2YgQWxwaGFGb2xkIGZpbmUtdHVuZWQgb24gaHVtYW4gYW5kIHByaW1hdGUgdmFyaWFudCBwb3B1bGF0aW9uIGZyZXF1ZW5jeSBkYXRhYmFzZXMgdG8gcHJlZGljdCBtaXNzZW5zZSB2YXJpYW50IHBhdGhvZ2VuaWNpdHkuIEJ5IGNvbWJpbmluZyBzdHJ1Y3R1cmFsIGNvbnRleHQgYW5kIGV2b2x1dGlvbmFyeSBjb25zZXJ2YXRpb24sIG91ciBtb2RlbCBhY2hpZXZlcyBzdGF0ZS1vZi10aGUtYXJ0IHJlc3VsdHMgYWNyb3NzIGEgd2lkZSByYW5nZSBvZiBnZW5ldGljIGFuZCBleHBlcmltZW50YWwgYmVuY2htYXJrcywgYWxsIHdpdGhvdXQgZXhwbGljaXRseSB0cmFpbmluZyBvbiBzdWNoIGRhdGEuIFRoZSBhdmVyYWdlIHBhdGhvZ2VuaWNpdHkgc2NvcmUgb2YgZ2VuZXMgaXMgYWxzbyBwcmVkaWN0aXZlIGZvciB0aGVpciBjZWxsIGVzc2VudGlhbGl0eSwgY2FwYWJsZSBvZiBpZGVudGlmeWluZyBzaG9ydCBlc3NlbnRpYWwgZ2VuZXMgdGhhdCBleGlzdGluZyBzdGF0aXN0aWNhbCBhcHByb2FjaGVzIGFyZSB1bmRlcnBvd2VyZWQgdG8gZGV0ZWN0LiBBcyBhIHJlc291cmNlIHRvIHRoZSBjb21tdW5pdHksIHdlIHByb3ZpZGUgYSBkYXRhYmFzZSBvZiBwcmVkaWN0aW9ucyBmb3IgYWxsIHBvc3NpYmxlIGh1bWFuIHNpbmdsZSBhbWlubyBhY2lkIHN1YnN0aXR1dGlvbnMgYW5kIGNsYXNzaWZ5IDg5JSBvZiBtaXNzZW5zZSB2YXJpYW50cyBhcyBlaXRoZXIgbGlrZWx5IGJlbmlnbiBvciBsaWtlbHkgcGF0aG9nZW5pYy4iLDQuMCwsVW5yZWxlYXNlZCxVbml0ZWQgU3RhdGVzIG9mIEFtZXJpY2EsQWxwaGFGb2xkIDIsLCwsLDIwMjYtMDEtMDEgMTQ6MDI6NDArMDA6MDAsLCwsLCxJbmR1c3RyeSwsLCwsT3BlbiBzb3VyY2UsIkFwYWNoZSBmb3IgY29kZS4gd2VpZ2h0cyBub3QgcmVsZWFzZWQKaHR0cHM6Ly9naXRodWIuY29tL2dvb2dsZS1kZWVwbWluZC9hbHBoYW1pc3NlbnNlIiwsLCxCRjE2LCwsLCwsLCxObwpQZW5nQ2hlbmcgTWluZCAo6bmP5Z+O6ISR5rW3KSxMYW5ndWFnZSwiQ2hhdCxDb2RlIGdlbmVyYXRpb24sVHJhbnNsYXRpb24iLFBlbmcgQ2hlbmcgTGFib3JhdG9yeSwsMjAyMy0wOS0yMSxPcGVuSeWQr+aZuuekvuWMui9QZW5nQ2hlbmcuTWluZCwiaHR0cHM6Ly93d3cuZ2l0bGluay5vcmcuY24vT3BlbkkyMDIzL1BlbmdDaGVuZwpodHRwczovL3d3dy5wY2wuYWMuY24vaHRtbC85NDMvMjAyMy0wOS0yMS9jb250ZW50LTQyOTkuaHRtbCIsLCwsMjAwMDAwMDAwMDAwLjAsIiIiUGVuZ0NoZW5nLk1pbmQg5Y+I56ew6bmP5Z+OwrfohJHmtbfmmK/puY/ln47lrp7pqozlrqTlvIDlj5HjgIHlvIDmupDjgIHlvIDmlL7nmoTln7rkuo5UcmFuc2Zvcm1lcuaetuaehOeahOiHquWbnuW9kuW8j+ivreiogOaooeWei++8jOebruWJjeWMheWQqzdC44CBMjAwQuS4pOS4queJiOacrCIiIiwsLCwifjEgdHJpbGxpb24gdG9rZW5zIArlvZPliY3mqKHlnovlt7LlrozmiJDorq3nu4MxVCBUb2tlbnPmlbDmja7ph4/vvIzku43lnKjmjIHnu63orq3nu4Pov63ku6PkuK3jgIIKKENvbXBsZXRlZCB0cmFpbmluZyBvbiAxVCB0b2tlbnMsIHN0aWxsIG9uZ29pbmcgaXRlcmF0aXZlIHRyYWluaW5nLiBCdXQgaXQgd2FzIGNvbXBsZXRlZCBvbiAxVCkiLCwsQXNjZW5kICjmmIfohb4pIDkxMCwsQ29uZmlkZW50LCwsLE9wZW4gd2VpZ2h0cyAocmVzdHJpY3RlZCB1c2UpLENoaW5hLCwsLDE0NC4wLCwyMDI2LTAyLTExIDE5OjI2OjI3KzAwOjAwLCxQZW5nQ2hlbmcgQ2xvdWQgQnJhaW4gSUkgLCwsLEFjYWRlbWlhLCwsLCwsLCwsLCwsLCwsLCwsWWVzCkJUTE0tM0IsTGFuZ3VhZ2UsIkxhbmd1YWdlIGdlbmVyYXRpb24sQ29kZSBnZW5lcmF0aW9uIixDZXJlYnJhcyBTeXN0ZW1zLCJOb2xhbiBEZXksIERhcmlhIFNvYm9sZXZhLCBGYWlzYWwgQWwtS2hhdGVlYiwgQm93ZW4gWWFuZywgUmliaHUgUGF0aHJpYSwgSGVtYW50IEtoYWNoYW5lLCBTaGFoZWVyIE11aGFtbWFkLCBaaGltaW5nIChDaGFybGVzKSBDaGVuLCBSb2JlcnQgTXllcnMsIEphY29iIFJvYmVydCBTdGVldmVzLCBOYXRhbGlhIFZhc3NpbGlldmEsIE1hcnZpbiBUb20sIEpvZWwgSGVzdG5lc3MiLDIwMjMtMDktMjAsQlRMTS0zQi04SzogN0IgUGFyYW1ldGVyIFBlcmZvcm1hbmNlIGluIGEgM0IgUGFyYW1ldGVyIE1vZGVsLGh0dHBzOi8vYXJ4aXYub3JnL2Ficy8yMzA5LjExNTY4LCwsIlNPVEEgZm9yIGl0cyBwYXJhbWV0ZXIgY2xhc3M6ICIiQlRMTS0zQi04SyBhY2hpZXZlcyBzdGF0ZS1vZi10aGUtYXJ0IHBlcmZvcm1hbmNlIGFtb25nIDNCIHBhcmFtZXRlciBtb2RlbHMiIiIsMjYwMDAwMDAwMC4wLCIyLjZCLCBwZXIgcGFwZXIiLDkuOGUrMjEsMi42YiBwYXJhbXMgKiA2MjdiIHRva2VucyAqIDYgPSA5LjhlMjEsNjI3MDAwMDAwMDAwLCIiIlRvIGJvbHN0ZXIgQlRMTeKAmXMgcGVyZm9ybWFuY2UsIHdlIGNyZWF0ZSBhIGhpZ2ggcXVhbGl0eSA2MjdCIHRva2VuIGRhdGFzZXQgY2FsbGVkIFNsaW1QYWphbWEiIiIsLCxDZXJlYnJhcyBDUy0yLCxDb25maWRlbnQsIldlIGludHJvZHVjZSB0aGUgQml0dGVuc29yIExhbmd1YWdlIE1vZGVsLCBjYWxsZWQgIiJCVExNLTNCLThLIiIsIGEgbmV3IHN0YXRlLW9mLXRoZS1hcnQgMyBiaWxsaW9uIHBhcmFtZXRlciBvcGVuLXNvdXJjZSBsYW5ndWFnZSBtb2RlbC4gQlRMTS0zQi04SyB3YXMgdHJhaW5lZCBvbiA2MjdCIHRva2VucyBmcm9tIHRoZSBTbGltUGFqYW1hIGRhdGFzZXQgd2l0aCBhIG1peHR1cmUgb2YgMiwwNDggYW5kIDgsMTkyIGNvbnRleHQgbGVuZ3Rocy4gQlRMTS0zQi04SyBvdXRwZXJmb3JtcyBhbGwgZXhpc3RpbmcgM0IgcGFyYW1ldGVyIG1vZGVscyBieSAyLTUuNSUgYWNyb3NzIGRvd25zdHJlYW0gdGFza3MuIEJUTE0tM0ItOEsgaXMgZXZlbiBjb21wZXRpdGl2ZSB3aXRoIHNvbWUgN0IgcGFyYW1ldGVyIG1vZGVscy4gQWRkaXRpb25hbGx5LCBCVExNLTNCLThLIHByb3ZpZGVzIGV4Y2VsbGVudCBsb25nIGNvbnRleHQgcGVyZm9ybWFuY2UsIG91dHBlcmZvcm1pbmcgTVBULTdCLThLIGFuZCBYR2VuLTdCLThLIG9uIHRhc2tzIHVwIHRvIDgsMTkyIGNvbnRleHQgbGVuZ3RoLiBXZSB0cmFpbmVkIHRoZSBtb2RlbCBvbiBhIGNsZWFuZWQgYW5kIGRlZHVwbGljYXRlZCBTbGltUGFqYW1hIGRhdGFzZXQ7IGFnZ3Jlc3NpdmVseSB0dW5lZCB0aGUgXHRleHRtdSBQIGh5cGVycGFyYW1ldGVycyBhbmQgc2NoZWR1bGU7IHVzZWQgQUxpQmkgcG9zaXRpb24gZW1iZWRkaW5nczsgYW5kIGFkb3B0ZWQgdGhlIFN3aUdMVSBub25saW5lYXJpdHkuCk9uIEh1Z2dpbmcgRmFjZSwgdGhlIG1vc3QgcG9wdWxhciBtb2RlbHMgaGF2ZSA3QiBwYXJhbWV0ZXJzLCBpbmRpY2F0aW5nIHRoYXQgdXNlcnMgcHJlZmVyIHRoZSBxdWFsaXR5LXNpemUgcmF0aW8gb2YgN0IgbW9kZWxzLiBDb21wYWN0aW5nIHRoZSA3QiBwYXJhbWV0ZXIgbW9kZWwgdG8gb25lIHdpdGggM0IgcGFyYW1ldGVycywgd2l0aCBsaXR0bGUgcGVyZm9ybWFuY2UgaW1wYWN0LCBpcyBhbiBpbXBvcnRhbnQgbWlsZXN0b25lLiBCVExNLTNCLThLIG5lZWRzIG9ubHkgM0dCIG9mIG1lbW9yeSB3aXRoIDQtYml0IHByZWNpc2lvbiBhbmQgdGFrZXMgMi41eCBsZXNzIGluZmVyZW5jZSBjb21wdXRlIHRoYW4gN0IgbW9kZWxzLCBoZWxwaW5nIHRvIG9wZW4gdXAgYWNjZXNzIHRvIGEgcG93ZXJmdWwgbGFuZ3VhZ2UgbW9kZWwgb24gbW9iaWxlIGFuZCBlZGdlIGRldmljZXMuIEJUTE0tM0ItOEsgaXMgYXZhaWxhYmxlIHVuZGVyIGFuIEFwYWNoZSAyLjAgbGljZW5zZSBvbiBIdWdnaW5nIEZhY2U6IHRoaXMgaHR0cHMgVVJMLiIsMS4wLCxPcGVuIHdlaWdodHMgKHVucmVzdHJpY3RlZCksVW5pdGVkIFN0YXRlcyBvZiBBbWVyaWNhLCwsLCwsMjAyNS0xMS0yOCAxMTo1Mzo0NCswMDowMCwsLCwzOTMyMTYwLjAsLEluZHVzdHJ5LCwsLCxVbnJlbGVhc2VkLCJBcGFjaGUgZm9yIHdlaWdodHM6IGh0dHBzOi8vaHVnZ2luZ2ZhY2UuY28vY2VyZWJyYXMvYnRsbS0zYi04ay1iYXNlCgpkYXRhc2V0IGlzIFNsaW1QYWphbWEsIHdpdGggdmFyaW91cyBsaWNlbnNlczogaHR0cHM6Ly9odWdnaW5nZmFjZS5jby9kYXRhc2V0cy9jZXJlYnJhcy9TbGltUGFqYW1hLTYyN0IiLCwsLCwsLE9wZXJhdGlvbiBjb3VudGluZywsLCwsWWVzCkRyZWFtTExNLCJNdWx0aW1vZGFsLExhbmd1YWdlLFZpc2lvbixJbWFnZSBnZW5lcmF0aW9uIiwiTGFuZ3VhZ2UgbW9kZWxpbmcvZ2VuZXJhdGlvbixWaXNpb24tbGFuZ3VhZ2UgZ2VuZXJhdGlvbixJbWFnZSBnZW5lcmF0aW9uIiwiWGnigJlhbiBKaWFvdG9uZyBVbml2ZXJzaXR5LE1lZ3ZpaSBJbmMsVHNpbmdodWEgVW5pdmVyc2l0eSxIdWF6aG9uZyBVbml2ZXJzaXR5IG9mIFNjaWVuY2UgYW5kIFRlY2hub2xvZ3kiLCJSdW5wZWkgRG9uZywgQ2h1bnJ1aSBIYW4sIFl1YW5nIFBlbmcsIFpla3VuIFFpLCBaaGVuZyBHZSwgSmlucm9uZyBZYW5nLCBMaWFuZyBaaGFvLCBKaWFuamlhbiBTdW4sIEhvbmd5dSBaaG91LCBIYW9yYW4gV2VpLCBYaWFuZ3dlbiBLb25nLCBYaWFuZ3l1IFpoYW5nLCBLYWlzaGVuZyBNYSwgTGkgWWkiLDIwMjMtMDktMjAsRHJlYW1MTE06IFN5bmVyZ2lzdGljIE11bHRpbW9kYWwgQ29tcHJlaGVuc2lvbiBhbmQgQ3JlYXRpb24saHR0cHM6Ly9hcnhpdi5vcmcvYWJzLzIzMDkuMTE0OTksMzE4LjAsLCw3MDAwMDAwMDAwLjAsN0IsNy41NDc5MDRlKzIwLCJUYWJsZSAxMzogMTI4eEE4MDAgR1BVIGZvciAoNisxMCsxLjUpIGhvdXJzCgpmbG9wcyA9ICgxMjgpICogKCAzMTIgKiAxMCoqMTIpICogKDE3LjUgKiAzNjAwKSAqICgwLjMpID0gNy41ZTIwCihudW0gZ3B1KSAqIChwZWFrIGZsb3BzKSAqICh0aW1lIGluIHNlY29uZHMpICogKGFzc3VtZWQgdXRpbGl6YXRpb24gcmF0ZSkKIiw3MDM2OTI4MDAwMCwiZnJvbSBUYWJsZSAxMzogMzBNIHBhaXJzIGltYWdlIGFuZCB0ZXh0LCA0TSBpbnRlcmxlYXZlZCBpbWFnZS10ZXh0IGRvY3VtZW50cywgYW5kIDEyMGsgaW5zdHJ1Y3Rpb24gZXhhbXBsZXMiLDE3LjUsZnJvbSBUYWJsZSAxMTogKDYrMTArMS41KSBob3VycyxOVklESUEgQTgwMCBQQ0llIDQwIEdCLCxDb25maWRlbnQsIlRoaXMgcGFwZXIgcHJlc2VudHMgRHJlYW1MTE0sIGEgbGVhcm5pbmcgZnJhbWV3b3JrIHRoYXQgZmlyc3QgYWNoaWV2ZXMgdmVyc2F0aWxlIE11bHRpbW9kYWwgTGFyZ2UgTGFuZ3VhZ2UgTW9kZWxzIChNTExNcykgZW1wb3dlcmVkIHdpdGggZnJlcXVlbnRseSBvdmVybG9va2VkIHN5bmVyZ3kgYmV0d2VlbiBtdWx0aW1vZGFsIGNvbXByZWhlbnNpb24gYW5kIGNyZWF0aW9uLiBEcmVhbUxMTSBvcGVyYXRlcyBvbiB0d28gZnVuZGFtZW50YWwgcHJpbmNpcGxlcy4gVGhlIGZpcnN0IGZvY3VzZXMgb24gdGhlIGdlbmVyYXRpdmUgbW9kZWxpbmcgb2YgYm90aCBsYW5ndWFnZSBhbmQgaW1hZ2UgcG9zdGVyaW9ycyBieSBkaXJlY3Qgc2FtcGxpbmcgaW4gdGhlIHJhdyBtdWx0aW1vZGFsIHNwYWNlLiBUaGlzIGFwcHJvYWNoIGNpcmN1bXZlbnRzIHRoZSBsaW1pdGF0aW9ucyBhbmQgaW5mb3JtYXRpb24gbG9zcyBpbmhlcmVudCB0byBleHRlcm5hbCBmZWF0dXJlIGV4dHJhY3RvcnMgbGlrZSBDTElQLCBhbmQgYSBtb3JlIHRob3JvdWdoIG11bHRpbW9kYWwgdW5kZXJzdGFuZGluZyBpcyBvYnRhaW5lZC4gU2Vjb25kLCBEcmVhbUxMTSBmb3N0ZXJzIHRoZSBnZW5lcmF0aW9uIG9mIHJhdywgaW50ZXJsZWF2ZWQgZG9jdW1lbnRzLCBtb2RlbGluZyBib3RoIHRleHQgYW5kIGltYWdlIGNvbnRlbnRzLCBhbG9uZyB3aXRoIHVuc3RydWN0dXJlZCBsYXlvdXRzLiBUaGlzIGFsbG93cyBEcmVhbUxMTSB0byBsZWFybiBhbGwgY29uZGl0aW9uYWwsIG1hcmdpbmFsLCBhbmQgam9pbnQgbXVsdGltb2RhbCBkaXN0cmlidXRpb25zIGVmZmVjdGl2ZWx5LiBBcyBhIHJlc3VsdCwgRHJlYW1MTE0gaXMgdGhlIGZpcnN0IE1MTE0gY2FwYWJsZSBvZiBnZW5lcmF0aW5nIGZyZWUtZm9ybSBpbnRlcmxlYXZlZCBjb250ZW50LiBDb21wcmVoZW5zaXZlIGV4cGVyaW1lbnRzIGhpZ2hsaWdodCBEcmVhbUxMTSdzIHN1cGVyaW9yIHBlcmZvcm1hbmNlIGFzIGEgemVyby1zaG90IG11bHRpbW9kYWwgZ2VuZXJhbGlzdCwgcmVhcGluZyBmcm9tIHRoZSBlbmhhbmNlZCBsZWFybmluZyBzeW5lcmd5LiAiLDEuMCwsLCJDaGluYSxDaGluYSxDaGluYSxDaGluYSIsLCwsMTI4LjAsLDIwMjYtMDUtMjUgMTI6MjM6MzIrMDA6MDAsLCwsLCwiQWNhZGVtaWEsSW5kdXN0cnksQWNhZGVtaWEsQWNhZGVtaWEiLCwsLDIyNDAuMCwsLCwsLCwsNjM1NTMuOTIxNDc1Nzc5MDI1LEhhcmR3YXJlLCwsLCwKR1BULU1vbEJFUlRhLEJpb2xvZ3ksTW9sZWN1bGFyIHByb3BlcnR5IHByZWRpY3Rpb24sQ2FybmVnaWUgTWVsbG9uIFVuaXZlcnNpdHkgKENNVSksIlN1cnlhbmFyYXlhbmFuIEJhbGFqaSwgUmlzaGlrZXNoIE1hZ2FyLCBZYXlhdGkgSmFkaGF2LCBBbWlyIEJhcmF0aSBGYXJpbWFuaSIsMjAyMy0wOS0yMCxHUFQtTW9sQkVSVGE6IEdQVCBNb2xlY3VsYXIgRmVhdHVyZXMgTGFuZ3VhZ2UgTW9kZWwgZm9yIG1vbGVjdWxhciBwcm9wZXJ0eSBwcmVkaWN0aW9uLGh0dHBzOi8vYXJ4aXYub3JnL2Ficy8yMzEwLjAzMDMwLDI1LjAsLCwsLCwsOTc4MDAwMCwiMzI2LDAwMCBtb2xlY3VsZXMgw5cgMTAwIHRva2Vucy9tb2xlY3VsZSA9IDMyLDYwMCwwMDAgKDMuMjZlNykgdG90YWwgdG9rZW5zIiwsLCwsQ29uZmlkZW50LCJXaXRoIHRoZSBlbWVyZ2VuY2Ugb2YgVHJhbnNmb3JtZXIgYXJjaGl0ZWN0dXJlcyBhbmQgdGhlaXIgcG93ZXJmdWwgdW5kZXJzdGFuZGluZyBvZiB0ZXh0dWFsIGRhdGEsIGEgbmV3IGhvcml6b24gaGFzIG9wZW5lZCB1cCB0byBwcmVkaWN0IHRoZSBtb2xlY3VsYXIgcHJvcGVydGllcyBiYXNlZCBvbiB0ZXh0IGRlc2NyaXB0aW9uLiBXaGlsZSBTTUlMRVMgYXJlIHRoZSBtb3N0IGNvbW1vbiBmb3JtIG9mIHJlcHJlc2VudGF0aW9uLCB0aGV5IGFyZSBsYWNraW5nIHJvYnVzdG5lc3MsIHJpY2ggaW5mb3JtYXRpb24gYW5kIGNhbm9uaWNpdHksIHdoaWNoIGxpbWl0IHRoZWlyIGVmZmVjdGl2ZW5lc3MgaW4gYmVjb21pbmcgZ2VuZXJhbGl6YWJsZSByZXByZXNlbnRhdGlvbnMuIEhlcmUsIHdlIHByZXNlbnQgR1BULU1vbEJFUlRhLCBhIHNlbGYtc3VwZXJ2aXNlZCBsYXJnZSBsYW5ndWFnZSBtb2RlbCAoTExNKSB3aGljaCB1c2VzIGRldGFpbGVkIHRleHR1YWwgZGVzY3JpcHRpb25zIG9mIG1vbGVjdWxlcyB0byBwcmVkaWN0IHRoZWlyIHByb3BlcnRpZXMuIEEgdGV4dCBiYXNlZCBkZXNjcmlwdGlvbiBvZiAzMjYwMDAgbW9sZWN1bGVzIHdlcmUgY29sbGVjdGVkIHVzaW5nIENoYXRHUFQgYW5kIHVzZWQgdG8gdHJhaW4gTExNIHRvIGxlYXJuIHRoZSByZXByZXNlbnRhdGlvbiBvZiBtb2xlY3VsZXMuIFRvIHByZWRpY3QgdGhlIHByb3BlcnRpZXMgZm9yIHRoZSBkb3duc3RyZWFtIHRhc2tzLCBib3RoIEJFUlQgYW5kIFJvQkVSVGEgbW9kZWxzIHdlcmUgdXNlZCBpbiB0aGUgZmluZXR1bmluZyBzdGFnZS4gRXhwZXJpbWVudHMgc2hvdyB0aGF0IEdQVC1Nb2xCRVJUYSBwZXJmb3JtcyB3ZWxsIG9uIHZhcmlvdXMgbW9sZWN1bGUgcHJvcGVydHkgYmVuY2htYXJrcywgYW5kIGFwcHJvYWNoaW5nIHN0YXRlIG9mIHRoZSBhcnQgcGVyZm9ybWFuY2UgaW4gcmVncmVzc2lvbiB0YXNrcy4gQWRkaXRpb25hbGx5LCBmdXJ0aGVyIGFuYWx5c2lzIG9mIHRoZSBhdHRlbnRpb24gbWVjaGFuaXNtcyBzaG93IHRoYXQgR1BULU1vbEJFUlRhIGlzIGFibGUgdG8gcGljayB1cCBpbXBvcnRhbnQgaW5mb3JtYXRpb24gZnJvbSB0aGUgaW5wdXQgdGV4dHVhbCBkYXRhLCBkaXNwbGF5aW5nIHRoZSBpbnRlcnByZXRhYmlsaXR5IG9mIHRoZSBtb2RlbC4iLCwsT3BlbiB3ZWlnaHRzICh1bnJlc3RyaWN0ZWQpLFVuaXRlZCBTdGF0ZXMgb2YgQW1lcmljYSwsLCwsLDIwMjYtMDUtMjUgMTI6MjM6MzIrMDA6MDAsLCwsLCxBY2FkZW1pYSwsLCwsT3BlbiBzb3VyY2UsIlRoZSBQeXRob24gY29k</x:v>
      </x:c>
    </x:row>
    <x:row r="163" ht="18" customHeight="1">
      <x:c r="A163" s="17" t="n">
        <x:v>158</x:v>
      </x:c>
      <x:c r="B163" s="17" t="n">
        <x:v>310</x:v>
      </x:c>
      <x:c r="C163" s="160" t="str">
        <x:v>ZSBhbmQgZGF0YXNldHMgdXNlZCBpbiB0aGlzIHN0dWR5IGNhbiBiZSBhY2Nlc3NlZCBvbiBHaXRIdWIgdXNpbmcgdGhlCmZvbGxvd2luZyBsaW5rOiBodHRwczovL2dpdGh1Yi5jb20vU3VyeWFuYXJheWFuYW4tQmFsYWppL0dQVC1Nb2xCRVJUYQoKTUlUIGxpY2Vuc2UiLCwsLCwsLCwsLCwsWWVzCkJhaWNodWFuIDItN0IsTGFuZ3VhZ2UsIkxhbmd1YWdlIG1vZGVsaW5nL2dlbmVyYXRpb24sUXVlc3Rpb24gYW5zd2VyaW5nLFRyYW5zbGF0aW9uIixCYWljaHVhbiwiQWl5dWFuIFlhbmcsIEJpbiBYaWFvLCBCaW5nbmluZyBXYW5nLCBCb3JvbmcgWmhhbmcsIENoYW8gWWluLCBDaGVueHUgTHYsIERhIFBhbiwgRGlhbiBXYW5nLCBEb25nIFlhbiwgRmFuIFlhbmcsIEZlaSBEZW5nLCBGZW5nIFdhbmcsIEZlbmcgTGl1LCBHdWFuZ3dlaSBBaSwgR3Vvc2hlbmcgRG9uZywgSGFpemhvdSBaaGFvLCBIYW5nIFh1LCBIYW96ZSBTdW4sIEhvbmdkYSBaaGFuZywgSHVpIExpdSwgSmlhbWluZyBKaSwgSmlhbiBYaWUsIEp1bnRhbyBEYWksIEt1biBGYW5nLCBMZWkgU3UsIExpYW5nIFNvbmcsIExpZmVuZyBMaXUsIExpeXVuIFJ1LCBMdXlhbyBNYSwgTWFuZyBXYW5nLCBNaWNrZWwgTGl1LCBNaW5nQW4gTGluLCBOdW9sYW4gTmllLCBQZWlkb25nIEd1bywgUnVpeWFuZyBTdW4sIFRhbyBaaGFuZywgVGlhbnBlbmcgTGksIFRpYW55dSBMaSwgV2VpIENoZW5nLCBXZWlwZW5nIENoZW4sIFhpYW5ncm9uZyBaZW5nLCBYaWFvY2h1YW4gV2FuZywgWGlhb3hpIENoZW4sIFhpbiBNZW4sIFhpbiBZdSwgWHVlaGFpIFBhbiwgWWFuanVuIFNoZW4sIFlpZGluZyBXYW5nLCBZaXl1IExpLCBZb3V4aW4gSmlhbmcsIFl1Y2hlbiBHYW8sIFl1cGVuZyBaaGFuZywgWmVuYW4gWmhvdSwgWmhpeWluZyBXdSIsMjAyMy0wOS0yMCwiQmFpY2h1YW4gMjogT3BlbiBMYXJnZS1zY2FsZSBMYW5ndWFnZSBNb2RlbHMKIixodHRwczovL2FyeGl2Lm9yZy9wZGYvMjMwOS4xMDMwNSw5ODIuMCwsLDcwMDAwMDAwMDAuMCwsMS4wOTJlKzIzLCI3YiAqIDIuNnQgKiA2ID0gMS4wOTJlMjMKQWxzbyBtZW50aW9ucyAxLDAyNCBOVklESUEgQTgwMCBHUFVzIGF0IDE4MCBURkxPUFMgcGVyIEdQVSIsMjYwMDAwMDAwMDAwMCwsLCxOVklESUEgQTgwMCBQQ0llIDQwIEdCLCxDb25maWRlbnQsIkluIHRoaXMgdGVjaG5pY2FsIHJlcG9ydCwgd2UgcHJlc2VudCBCYWljaHVhbiAyLCBhIHNlcmllcyBvZiBsYXJnZS1zY2FsZSBtdWx0aWxpbmd1YWwgbGFuZ3VhZ2UgbW9kZWxzIGNvbnRhaW5pbmcgNyBiaWxsaW9uIGFuZCAxMyBiaWxsaW9uIHBhcmFtZXRlcnMsIHRyYWluZWQgZnJvbSBzY3JhdGNoLCBvbiAyLjYgdHJpbGxpb24gdG9rZW5zLiAiLCwsT3BlbiB3ZWlnaHRzIChyZXN0cmljdGVkIHVzZSksQ2hpbmEsLCwsMTAyNC4wLCwyMDI2LTA1LTI1IDEyOjIzOjMyKzAwOjAwLCwsLCwsSW5kdXN0cnksLCwsLE9wZW4gc291cmNlLCJodHRwczovL2h1Z2dpbmdmYWNlLmNvL2JhaWNodWFuLWluYy9CYWljaHVhbjItN0ItQmFzZQoKbGljZW5zZSBoZXJlOiBodHRwczovL2dpdGh1Yi5jb20vYmFpY2h1YW4taW5jL0JhaWNodWFuMj90YWI9cmVhZG1lLW92LWZpbGUKQmFpY2h1YW4gMiDmqKHlnovnpL7ljLrorrjlj6/ljY/orq4gKENvbW11bml0eSBMaWNlbnNlIEFncmVlbWVudCkKcmVzdHJpY3Rpb25zIG9uIGNvbW1lcmNpYWwgYXBwbGljYXRpb25zIHdpdGggbWFueSBEQVVzIGFuZCBwYXJ0aWN1bGFyIHR5cGVzIG9mIGJ1c2luZXNzZXMKCkFwYWNoZSAyLjAgZm9yIGNvZGUiLFRydWUsLCIiIkJ5IGludGVncmF0aW5nIHRoZXNlIHN0cmF0ZWdpZXMsIG91ciBzeXN0ZW0gaXMgY2FwYWJsZSBvZiB0cmFpbmluZyBCYWljaHVhbiAyLTdCIGFuZCBCYWljaHVhbgoyLTEzQiBtb2RlbHMgZWZmaWNpZW50bHkgb24gMSwwMjQgTlZJRElBIEE4MDAKR1BVcywgYWNoaWV2aW5nIGEgY29tcHV0YXRpb25hbCBlZmZpY2llbmN5IHRoYXQKZXhjZWVkcyAxODAgVEZMT1BTLiIiCgpIRlU6IDE4MCBURkxPUFMgLyAzMTEuODQgVEZMT1BTID0gNTcuNyUiLCwsNTA4NDMxLjM3MTgwNjIzMjIsT3BlcmF0aW9uIGNvdW50aW5nLGJhaWNodWFuLWluYywsLDAuNTc3MixZZXMKT3BlbkNoYXQtMTNiLExhbmd1YWdlLFF1ZXN0aW9uIGFuc3dlcmluZywiVHNpbmdodWEgVW5pdmVyc2l0eSxTaGFuZ2hhaSBBSSBMYWIsMDEuQUkiLCJHdWFuIFdhbmcsIFNpamllIENoZW5nLCBYaWFueXVhbiBaaGFuLCBYaWFuZ2FuZyBMaSwgU2VuIFNvbmcsIFlhbmcgTGl1IiwyMDIzLTA5LTIwLE9wZW5DaGF0OiBBZHZhbmNpbmcgT3Blbi1zb3VyY2UgTGFuZ3VhZ2UgTW9kZWxzIHdpdGggTWl4ZWQtUXVhbGl0eSBEYXRhLGh0dHBzOi8vYXJ4aXYub3JnL3BkZi8yMzA5LjExMjM1LDMyOS4wLCxUaGUgbW9kZWwgd2FzIG5vdCBTT1RBIG9uIGFueSBvZiB0aGUgYmVuY2htYXJrcyBpdCB3YXMgZXZhbHVhdGVkIG9uLiBNb3JlIGRldGFpbHMgaGVyZTogZG9jcy5nb29nbGUuY29tL2RvY3VtZW50L2QvMUJUbXlaOUtWVEl3a3A5ejl0UlJGc1dNNUEwUWNYaXVmWHJJaHVqZmZ5c28vZWRpdD90YWI9dC5jdm91NzU0NzdzeDMjaGVhZGluZz1oLm50Z3Iwb2Ixb3BpYiwxMzAwMDAwMDAwMC4wLCIiIlRoZSBvcGVuY2hhdC0xM2IgaXMgYmFzZWQgb24gdGhlIGxsYW1hLTItMTNiLCIiIGFjY29yZGluZyB0byBhcnhpdi5vcmcvcGRmLzIzMDkuMTEyMzUuIiw3LjgwNTIxNzAzMDAwMDAwMWUrMjIsIlRoZSBkZXZlbG9wZXJzIG9ubHkgZmluZS10dW5lZCBMbGFtYS0yLTEzYiwgYWNjb3JkaW5nIHRvIGFyeGl2Lm9yZy9wZGYvMjMwOS4xMTIzNS4KCkZpbmV0dW5lIEZMT1A6IDUuMjNlMTkKQmFzZSBtb2RlbCBGTE9QOiA3LjhlKzIyClRvdGFsOiA3ODA1MjE3MDMwMDAwMDAxMDAwMDAwMCIsLCJBc3N1bWluZyB0aGUgZmluZS10dW5pbmcgZGF0YXNldCBjb250YWluZWQgNzBrIHByb2Nlc3NlZCBjb252ZXJzYXRpb25zIGZyb20gdGhlIFNoYXJlR1BUIGRhdGFzZXQgYW5kIHRoYXQgdGhlIGVsZW1lbnRzIGluIHRoZSBkYXRhc2V0IGhhdmUgYSBtZWFuIGxlbmd0aCBvZiAxOTExIHRva2VucyBbMl0sIHRoZSBzaXplIG9mIHRoZSBkYXRhc2V0IGlzCkRhdGFzZXQgc2l6ZSAKPSAjIG9mIGNvbnZlcnNhdGlvbnMgKiAjIG9mIHRva2VucyAvIGNvbnZlcnNhdGlvbgo9IDdlNCBjb252ZXJzYXRpb25zICogMTkxMSB0b2tlbnMgLyBjb252ZXJzYXRpb24Kfj0gMTMzNzcwMDAwIHRva2Vucwp+PSAxLjM0ZTggdG9rZW5zIiwsLCwsQ29uZmlkZW50LCJOb3dhZGF5cywgb3Blbi1zb3VyY2UgbGFyZ2UgbGFuZ3VhZ2UgbW9kZWxzIGxpa2UgTExhTUEgaGF2ZSBlbWVyZ2VkLiBSZWNlbnQgZGV2ZWxvcG1lbnRzIGhhdmUgaW5jb3Jwb3JhdGVkIHN1cGVydmlzZWQgZmluZS10dW5pbmcgKFNGVCkgYW5kIHJlaW5mb3JjZW1lbnQgbGVhcm5pbmcgZmluZS10dW5pbmcgKFJMRlQpIHRvIGFsaWduIHRoZXNlIG1vZGVscyB3aXRoIGh1bWFuIGdvYWxzLiBIb3dldmVyLCBTRlQgbWV0aG9kcyB0cmVhdCBhbGwgdHJhaW5pbmcgZGF0YSB3aXRoIG1peGVkIHF1YWxpdHkgZXF1YWxseSwgd2hpbGUgUkxGVCBtZXRob2RzIHJlcXVpcmUgaGlnaC1xdWFsaXR5IHBhaXJ3aXNlIG9yIHJhbmtpbmctYmFzZWQgcHJlZmVyZW5jZSBkYXRhLiBJbiB0aGlzIHN0dWR5LCB3ZSBwcmVzZW50IGEgbm92ZWwgZnJhbWV3b3JrLCBuYW1lZCBPcGVuQ2hhdCwgdG8gYWR2YW5jZSBvcGVuLXNvdXJjZSBsYW5ndWFnZSBtb2RlbHMgd2l0aCBtaXhlZC1xdWFsaXR5IGRhdGEuIFNwZWNpZmljYWxseSwgd2UgY29uc2lkZXIgdGhlIGdlbmVyYWwgU0ZUIHRyYWluaW5nIGRhdGEsIGNvbnNpc3Rpbmcgb2YgYSBzbWFsbCBhbW91bnQgb2YgZXhwZXJ0IGRhdGEgbWl4ZWQgd2l0aCBhIGxhcmdlIHByb3BvcnRpb24gb2Ygc3ViLW9wdGltYWwgZGF0YSwgd2l0aG91dCBhbnkgcHJlZmVyZW5jZSBsYWJlbHMuIFdlIHByb3Bvc2UgdGhlIEMob25kaXRpb25lZCktUkxGVCwgd2hpY2ggcmVnYXJkcyBkaWZmZXJlbnQgZGF0YSBzb3VyY2VzIGFzIGNvYXJzZS1ncmFpbmVkIHJld2FyZCBsYWJlbHMgYW5kIGxlYXJucyBhIGNsYXNzLWNvbmRpdGlvbmVkIHBvbGljeSB0byBsZXZlcmFnZSBjb21wbGVtZW50YXJ5IGRhdGEgcXVhbGl0eSBpbmZvcm1hdGlvbi4gSW50ZXJlc3RpbmdseSwgdGhlIG9wdGltYWwgcG9saWN5IGluIEMtUkxGVCBjYW4gYmUgZWFzaWx5IHNvbHZlZCB0aHJvdWdoIHNpbmdsZS1zdGFnZSwgUkwtZnJlZSBzdXBlcnZpc2VkIGxlYXJuaW5nLCB3aGljaCBpcyBsaWdodHdlaWdodCBhbmQgYXZvaWRzIGNvc3RseSBodW1hbiBwcmVmZXJlbmNlIGxhYmVsaW5nLiBUaHJvdWdoIGV4dGVuc2l2ZSBleHBlcmltZW50cyBvbiB0aHJlZSBzdGFuZGFyZCBiZW5jaG1hcmtzLCBvdXIgb3BlbmNoYXQtMTNiIGZpbmUtdHVuZWQgd2l0aCBDLVJMRlQgYWNoaWV2ZXMgdGhlIGhpZ2hlc3QgYXZlcmFnZSBwZXJmb3JtYW5jZSBhbW9uZyBhbGwgMTNiIG9wZW4tc291cmNlIGxhbmd1YWdlIG1vZGVscy4gTW9yZW92ZXIsIHdlIHVzZSBBR0lFdmFsIHRvIHZhbGlkYXRlIHRoZSBtb2RlbCBnZW5lcmFsaXphdGlvbiBwZXJmb3JtYW5jZSwgaW4gd2hpY2ggb25seSBvcGVuY2hhdC0xM2Igc3VycGFzc2VzIHRoZSBiYXNlIG1vZGVsLiBGaW5hbGx5LCB3ZSBjb25kdWN0IGEgc2VyaWVzIG9mIGFuYWx5c2VzIHRvIHNoZWQgbGlnaHQgb24gdGhlIGVmZmVjdGl2ZW5lc3MgYW5kIHJvYnVzdG5lc3Mgb2YgT3BlbkNoYXQuIE91ciBjb2RlLCBkYXRhLCBhbmQgbW9kZWxzIGFyZSBwdWJsaWNseSBhdmFpbGFibGUgYXQgaHR0cHM6Ly9naXRodWIuY29tL2ltb25lb2kvb3BlbmNoYXQgYW5kIGh0dHBzOi8vaHVnZ2luZ2ZhY2UuY28vb3BlbmNoYXQuIiw1LjAsLE9wZW4gd2VpZ2h0cyAodW5yZXN0cmljdGVkKSwiQ2hpbmEsQ2hpbmEsQ2hpbmEiLExMYU1BLTEzQiw1LjIzZSsxOSwi4oCcVGhlIG9wZW5jaGF0LTEzYiBpcyBiYXNlZCBvbiB0aGUgbGxhbWEtMi0xM2IgKFRvdXZyb24gZXQgYWwuLCAyMDIzYikuIFdlIGZpbmUtdHVuZSB0aGUgbW9kZWwgZm9yIDUgZXBvY2hzIG9uIHRoZSBTaGFyZUdQVCBkYXRhc2V0IHVzaW5nIHRoZSBBZGFtVyBvcHRpbWl6ZXIgd2l0aCBhIHNlcXVlbmNlIGxlbmd0aCBvZiA0LDA5NiB0b2tlbnMgYW5kIGFuIGVmZmVjdGl2ZSBiYXRjaCBzaXplIG9mIDIwMGsgdG9rZW5zIiIgWzFdLiBNb3Jlb3ZlciwgdGhlICIiU2hhcmVHUFQgZGF0YXNldCBjb25zaXN0cyBvZiBhcHByb3hpbWF0ZWx5IDcwayB1c2VyLXNoYXJlZCBjb252ZXJzYXRpb25zLuKAnSBUaGUgZmluZS10dW5pbmcgbWV0aG9kIHdhcyBDb25kaXRpb25lZCBSZWluZm9yY2VtZW50IExlYXJuaW5nIChDLVJMRlQpIFsxXS4KClRoZSBvcmlnaW5hbCBTaGFyZUdQVCBkYXRhc2V0IGhhc27igJl0IGJlZW4gcHVibGlzaGVkLiBIb3dldmVyLCB0aGUgT3BlbkNoYXQgR2l0SHViIHJlcG9zaXRvcnkgaGFzIGEgSnVweXRlciBub3RlYm9vayB0aGF0IHdhcyBwdWJsaXNoZWQgaW4gYWR2YW5jZSBvZiB0aGUgbW9kZWwgYW5kIHRoYXQgcHJvdmlkZXMgZGV0YWlscyBvbiBhIHByb2Nlc3NlZCBTaGFyZUdQVCBkYXRhc2V0IHRoYXQgYXBwZWFycyB0byBoYXZlIGJlZW4gdXNlZCBmb3IgdHJhaW5pbmcgdGhlIG1vZGVsLCBiYXNlZCBvbiBhIGZldyBkZXRhaWxzLiBUaGUgZGF0YXNldCBpcyBuYW1lZCDigJxkYXRhc2V0X3Byb2Nlc3NlZF92My9zaGFyZWdwdF92My4yLnRyYWluLnBhcnF1ZXTigJ0gYW5kIGhhcyBhIHRva2VuaXplciBuYW1lZCDigJxpbW9uZS9MTGFNQTJfMTNCX3dpdGhfRU9UX3Rva2Vu4oCdIFsyXS4gVGhlIGVsZW1lbnRzIGluIHRoZSBkYXRhc2V0IGhhdmUgYSBtYXhpbXVtIGxlbmd0aCBvZiA0MDk2IHRva2VucywgdGhlIHNhbWUgc2VxdWVuY2UgbGVuZ3RoIHRoZSBkZXZlbG9wZXJzIHNhaWQgdGhleSB1c2VkIFsyXSwgWzEsIHBhZ2UgNl0uIFRoZSBkYXRhc2V0IGhhcyBhdCBsZWFzdCA3N2sgZWxlbWVudHMsIHdoaWNoIGFsaWducyB3aXRoIHRoZSBkZXZlbG9wZXJz4oCZIGRlc2NyaXB0aW9uIG9mIHRoZSBTaGFyZUdQVCBkYXRhc2V0IGFzIGNvbnRhaW5pbmcgYXBwcm94aW1hdGVseSA3MGsgdXNlciBjb252ZXJzYXRpb25zIFsyXSwgWzEsIHBhZ2UgNV0uIFRoZSBlbGVtZW50cyBpbiB0aGUgZGF0YXNldCBoYXZlIGEgbWVhbiBsZW5ndGggb2YgMTkxMSB0b2tlbnMsIHNvIEkgd2lsbCB1c2UgdGhhdCB0byBlc3RpbWF0ZSB0aGUgbnVtYmVyIG9mIHRva2VucyBpbiB0aGUgU2hhcmVHUFQgZGF0YXNldCBbMl0uCgpBc3N1bWluZyB0aGUgZmluZS10dW5pbmcgZGF0YXNldCBjb250YWluZWQgNzBrIHByb2Nlc3NlZCBjb252ZXJzYXRpb25zIGZyb20gdGhlIFNoYXJlR1BUIGRhdGFzZXQgYW5kIHRoYXQgdGhlIGVsZW1lbnRzIGluIHRoZSBkYXRhc2V0IGhhdmUgYSBtZWFuIGxlbmd0aCBvZiAxOTExIHRva2VucyBbMl0sIHRoZSBzaXplIG9mIHRoZSBkYXRhc2V0IGlzCkRhdGFzZXQgc2l6ZSAKPSAjIG9mIGNvbnZlcnNhdGlvbnMgKiAjIG9mIHRva2VucyAvIGNvbnZlcnNhdGlvbgo9IDdlNCBjb252ZXJzYXRpb25zICogMTkxMSB0b2tlbnMgLyBjb252ZXJzYXRpb24Kfj0gMTMzNzcwMDAwIHRva2Vucwp+PSAxLjM0ZTggdG9rZW5zCgpTaW5jZSBMbGFtYS0yLTEzYiBoYXMgZGVuc2UgYXJjaGl0ZWN0dXJlLCB0aGUgNk5EIGFwcHJveGltYXRpb24geWllbGRzCkZpbmUtdHVuaW5nIGNvbXB1dGUKPSAjIG9mIGFjdGl2ZSBwYXJhbWV0ZXJzIC8gZm9yd2FyZCBwYXNzICogIyBvZiB0b2tlbnMgLyBlcG9jaCAqICMgb2YgZXBvY2hzICogNiBGTE9QcyAvIHRva2VuCn49IDEzZTkgcGFyYW1ldGVycyAqIDEuMzRlOCB0b2tlbnMgLyBlcG9jaCAqIDUgZXBvY2hzICogNiBGTE9QcyAvIHRva2VuCj0gNTIyLjZlMTkgRkxPUFMKfj0gNS4yM2UxOSBGTE9QUwoKMS4gaHR0cHM6Ly9hcnhpdi5vcmcvcGRmLzIzMDkuMTEyMzUKMi4gaHR0cHM6Ly9naXRodWIuY29tL2ltb25lb2kvb3BlbmNoYXQvYmxvYi9tYXN0ZXIvb2NoYXQvZXhwZXJpbWVudGFsL3ZlcmlmeV9kYXRhc2V0LmlweW5iICIsLCwyMDI2LTA1LTI1IDEyOjIzOjMzKzAwOjAwLCwsLCwsIkFjYWRlbWlhLEFjYWRlbWlhLEluZHVzdHJ5IiwsLCwsLCwsLCwsLCwsLCwsLFllcwpOb3ZhLTIsU3BlZWNoLFNwZWVjaCByZWNvZ25pdGlvbiAoQVNSKSxEZWVwZ3JhbSwsMjAyMy0wOS0xOSxNZWV0IERlZXBncmFtIE5vdmEtMjogUmFpc2luZyB0aGUgQmFyIGZvciBTcGVlY2gtdG8tVGV4dCxodHRwczovL2RlZXBncmFtLmNvbS9sZWFybi9ub3ZhLTItc3BlZWNoLXRvLXRleHQtYXBpLCwsLCwsLCwsLCwsLCxVbmtub3duLCJPdXIgbmV4dC1nZW4gc3BlZWNoLXRvLXRleHQgbW9kZWwsIE5vdmEtMiwgb3V0cGVyZm9ybXMgYWxsIGFsdGVybmF0aXZlcyBpbiB0ZXJtcyBvZiBhY2N1cmFjeSwgc3BlZWQsIGFuZCBjb3N0IChzdGFydGluZyBhdCAkMC4wMDQzL21pbiksIGFuZCB3ZSBoYXZlIHRoZSBiZW5jaG1hcmtzIHRvIHByb3ZlIGl0LgoKTm92YS0yIGlzIDE4JSBtb3JlIGFjY3VyYXRlIHRoYW4gb3VyIHByZXZpb3VzIE5vdmEgbW9kZWwgYW5kIG9mZmVycyBhIDM2JSByZWxhdGl2ZSBXRVIgaW1wcm92ZW1lbnQgb3ZlciBPcGVuQUkgV2hpc3BlciAobGFyZ2UpLgoKV2XigJlyZSBleGNpdGVkIHRvIGFubm91bmNlIERlZXBncmFtIE5vdmEtMiwgdGhlIG1vc3QgcG93ZXJmdWwgc3BlZWNoLXRvLXRleHQgKFNUVCkgbW9kZWwgaW4gdGhlIHdvcmxkLCBpcyBub3cgYXZhaWxhYmxlIGluIEVuZ2xpc2ggKGJvdGggcHJlLXJlY29yZGVkIGFuZCBzdHJlYW1pbmcgYXVkaW8pIGZvciBlYXJseSBhY2Nlc3MgY3VzdG9tZXJzLiBDb21wYXJlZCB0byBsZWFkaW5nIGFsdGVybmF0aXZlcywgTm92YS0yIGRlbGl2ZXJzOgoKQW4gYXZlcmFnZSAzMCUgcmVkdWN0aW9uIGluIHdvcmQgZXJyb3IgcmF0ZSAoV0VSKVsxXSBvdmVyIGNvbXBldGl0b3JzIGZvciBib3RoIHByZS1yZWNvcmRlZCBhbmQgcmVhbC10aW1lIHRyYW5zY3JpcHRpb24KCjUtNDB4IGZhc3RlciBwcmUtcmVjb3JkZWQgaW5mZXJlbmNlIHRpbWUKClRoZSBzYW1lIGxvdyBwcmljZSBhcyBOb3ZhIChzdGFydGluZyBhdCBvbmx5ICQwLjAwNDMvbWluIGZvciBwcmUtcmVjb3JkZWQgYXVkaW8pIHdpdGggMy01eCBsb3dlciBjb3N0IHRoYW4gdGhlIGNvbXBldGl0aW9uCgpTaW5jZSB0aGUgbGF1bmNoIG9mIG91ciBpbml0aWFsIE5vdmEgbW9kZWwgKE5vdmEtMSkgZWFybGllciB0aGlzIHllYXIsIHdlIGhhdmUgYmVlbiBkZWRpY2F0ZWQgdG8gZGVsaXZlcmluZyBlbmhhbmNlZCBjYXBhYmlsaXRpZXMuIFRoZXNlIG5ldyBmZWF0dXJlcyBlbmNvbXBhc3MgaW1wcm92ZWQgc3BlYWtlciBkaWFyaXphdGlvbiwgc21hcnQgZm9ybWF0dGluZywgZmlsbGVyIHdvcmRzIHN1cHBvcnQsIGFuZCBvdXIgaW5hdWd1cmFsIGRvbWFpbi1zcGVjaWZpYyBsYW5ndWFnZSBtb2RlbCBmb3Igc3VtbWFyaXphdGlvbi4gVGhlc2UgYWRkaXRpb25zIG5vdCBvbmx5IGVsZXZhdGUgdGhlIHZhbHVlIHdlIHByb3ZpZGUgdG8gb3VyIGN1c3RvbWVycyBidXQgYWxzbyB1bmRlcmxpbmUgb3VyIGNvbW1pdG1lbnQgdG8gYWR2YW5jaW5nIHRoZSBmb3JlZnJvbnQgb2YgbGFuZ3VhZ2UgQUkuCgpGdXJ0aGVybW9yZSwgb3VyIG1vZGVsIHJlc2VhcmNoIHRlYW0gaGFzIG1haW50YWluZWQgYW4gZXhjZXB0aW9uYWwgbGV2ZWwgb2YgcHJvZHVjdGl2aXR5LCB1cGhvbGRpbmcgb3VyIGxvbmdzdGFuZGluZyB0cmFkaXRpb24gb2YgcmVsZW50bGVzcyBpbXByb3ZlbWVudCBpbiB0aGUgcXVlc3QgZm9yIGZsYXdsZXNzIHNwZWVjaC10by10ZXh0IGFjY3VyYWN5IGFuZCBldmVuIHN1cGVyaHVtYW4gdHJhbnNjcmlwdGlvbiBwZXJmb3JtYW5jZSAocmVmZXIgdG8gRmlnLiAxKS4gV2l0aCBOb3ZhLTLigJlzIHdvcmQgZXJyb3IgcmF0ZXMgY29uc2lzdGVudGx5IGJlbG93IDEwJSBhY3Jvc3MgZG9tYWlucywgd2UgcHJvdWRseSBhbm5vdW5jZSB0aGUgcmVhbGl6YXRpb24gb2YgdGhpcyBtb251bWVudGFsIGFjaGlldmVtZW50LiIsLCxBUEkgYWNjZXNzLFVuaXRlZCBTdGF0ZXMgb2YgQW1lcmljYSwsLCwsLDIwMjUtMTEtMjggMTE6NTM6NDQrMDA6MDAsLCwsLCxJbmR1c3RyeSwsLCwsVW5yZWxlYXNlZCwsLCwsLCwsLCwsLCxObwpiZ2UtcmVyYW5rZXItbGFyZ2UsTGFuZ3VhZ2UsU2VtYW50aWMgZW1iZWRkaW5nLCJCZWlqaW5nIEFjYWRlbXkgb2YgQXJ0aWZpY2lhbCBJbnRlbGxpZ2VuY2UgLyBCQUFJLEh1Z2dpbmcgRmFjZSIsIlNoaXRhbyBYaWFvLCBaaGVuZyBMaXUsIFBlaXRpYW4gWmhhbmcsIE5pa2xhcyBNdWVubmlnaG9mZiIsMjAyMy0wOS0xNCxDLVBhY2s6IFBhY2thZ2VkIFJlc291cmNlcyBUbyBBZHZhbmNlIEdlbmVyYWwgQ2hpbmVzZSBFbWJlZGRpbmcsImh0dHBzOi8vYXJ4aXYub3JnL2Ficy8yMzA5LjA3NTk3djIKaHR0cHM6Ly9odWdnaW5nZmFjZS5jby9CQUFJL2JnZS1yZXJhbmtlci1sYXJnZSIsNTY3LjAsLCw1NjAwMDAwMDAuMCwiNTYwTSBmcm9tIGh0dHBzOi8vaHVnZ2luZ2ZhY2UuY28vQkFBSS9iZ2UtcmVyYW5rZXItbGFyZ2UKIiJUaGlzIHJlcmFua2VyIGlzIGluaXRpYWxpemVkIGZyb20geGxtLXJvYmVydGEtYmFzZSIiIGZyb20gaHR0cHM6Ly9naXRodWIuY29tL0ZsYWdPcGVuL0ZsYWdFbWJlZGRpbmcvdHJlZS9tYXN0ZXIvRmxhZ0VtYmVkZGluZy9yZXJhbmtlcgoiLCwiSXQgaXMgZmluZSB0dW5pbmcgb2YgeGxtLXJvYmVydGEtYmFzZQpjaXRhdGlvbiBmcm9tIGh0dHBzOi8vZ2l0aHViLmNvbS9GbGFnT3Blbi9GbGFnRW1iZWRkaW5nL3RyZWUvbWFzdGVyL0ZsYWdFbWJlZGRpbmcvcmVyYW5rZXIKIiJUaGlzIHJlcmFua2VyIGlzIGluaXRpYWxpemVkIGZyb20geGxtLXJvYmVydGEtYmFzZSwiIgp4bG0tcm9iZXJ0YS1iYXNlIGlzIGEgZGVuc2UgMjc5TSBwYXJhbWV0ZXIgbW9kZWwuIEZyb20gaXQncyBwYXBlciwgaXQgd2FzIHRyYWluZWQgb24gMjg2QiBtdWx0aS1saW5ndWFsIHRva2VucyBodHRwczovL2FyeGl2Lm9yZy9wZGYvMTkxMS4wMjExNgo2Q04gPSA2ICogMjc5TSAqIDI4NkIgPSA0Ljc5ZTIwIiwsIjE4MTkwMzkgdGV4dCBwYWlycwpjaXRhdGlvbiBmcm9tIGh0dHBzOi8vZ2l0aHViLmNvbS9GbGFnT3Blbi9GbGFnRW1iZWRkaW5nL3RyZWUvbWFzdGVyL0ZsYWdFbWJlZGRpbmcvcmVyYW5rZXIiIlRoaXMgcmVyYW5rZXIgaXMgaW5pdGlhbGl6ZWQgZnJvbSB4bG0tcm9iZXJ0YS1iYXNlLCBhbmQgd2UgdHJhaW4gaXQgb24gYSBtaXh0dXJlIG9mIG11bHRpbGluZ3VhbCBkYXRhc2V0czoKCiAgICBDaGluZXNlOiA3ODgsNDkxIHRleHQgcGFpcnMgZnJvbSBUMnJhbmtpbmcsIE1NbWFyY28sIGR1bHJlYWRlciwgQ21lZHFhLXYyLCBhbmQgbmxpLXpoCiAgICBFbmdsaXNoOiA5MzMsMDkwIHRleHQgcGFpcnMgZnJvbSBtc21hcmNvLCBucSwgaG90cG90cWEsIGFuZCBOTEkKICAgIE90aGVyczogOTcsNDU4IHRleHQgcGFpcnMgZnJvbSBNci5UeURpIChpbmNsdWRpbmcgYXJhYmljLCBiZW5nYWxpLCBlbmdsaXNoLCBmaW5uaXNoLCBpbmRvbmVzaWFuLCBqYXBhbmVzZSwga29yZWFuLCBydXNzaWFuLCBzd2FoaWxpLCB0ZWx1Z3UsIHRoYWkpCgpJbiBvcmRlciB0byBlbmhhbmNlIHRoZSBjcm9zcy1sYW5ndWFnZSByZXRyaWV2YWwgYWJpbGl0eSwgd2UgY29uc3RydWN0IHR3byBjcm9zcy1sYW5ndWFnZSByZXRyaWV2YWwgZGF0YXNldHMgYmFzZXMgb24gTU1hcmNvLiBTcGVjaWZpY2FsbHksIHdlIHNhbXBsZSAxMDAsMDAwIGVuZ2xpc2ggcXVlcmllcyB0byByZXRyaWV2ZSB0aGUgY2hpbmVzZSBwYXNzYWdlcywgYW5kIGFsc28gc2FtcGxlIDEwMCwwMDAgY2hpbmVzZSBxdWVyaWVzIHRvIHJldHJpZXZlIGVuZ2xpc2ggcGFzc2FnZXMuIiIgIiwsLCwsQ29uZmlkZW50LCJXZSBpbnRyb2R1Y2UgQy1QYWNrLCBhIHBhY2thZ2Ugb2YgcmVzb3VyY2VzIHRoYXQgc2lnbmlmaWNhbnRseSBhZHZhbmNlIHRoZSBmaWVsZCBvZiBnZW5lcmFsIENoaW5lc2UgZW1iZWRkaW5ncy4gQy1QYWNrIGluY2x1ZGVzIHRocmVlIGNyaXRpY2FsIHJlc291cmNlcy4gMSkgQy1NVEVCIGlzIGEgY29tcHJlaGVuc2l2ZSBiZW5jaG1hcmsgZm9yIENoaW5lc2UgdGV4dCBlbWJlZGRpbmdzIGNvdmVyaW5nIDYgdGFza3MgYW5kIDM1IGRhdGFzZXRzLiAyKSBDLU1UUCBpcyBhIG1hc3NpdmUgdGV4dCBlbWJlZGRpbmcgZGF0YXNldCBjdXJhdGVkIGZyb20gbGFiZWxlZCBhbmQgdW5sYWJlbGVkIENoaW5lc2UgY29ycG9yYSBmb3IgdHJhaW5pbmcgZW1iZWRkaW5nIG1vZGVscy4gMykgQy1URU0gaXMgYSBmYW1pbHkgb2YgZW1iZWRkaW5nIG1vZGVscyBjb3ZlcmluZyBtdWx0aXBsZSBzaXplcy4gT3VyIG1vZGVscyBvdXRwZXJmb3JtIGFsbCBwcmlvciBDaGluZXNlIHRleHQgZW1iZWRkaW5ncyBvbiBDLU1URUIgYnkgdXAgdG8gKzEwJSB1cG9uIHRoZSB0aW1lIG9mIHRoZSByZWxlYXNlLiBXZSBhbHNvIGludGVncmF0ZSBhbmQgb3B0aW1pemUgdGhlIGVudGlyZSBzdWl0ZSBvZiB0cmFpbmluZyBtZXRob2RzIGZvciBDLVRFTS4gQWxvbmcgd2l0aCBvdXIgcmVzb3VyY2VzIG9uIGdlbmVyYWwgQ2hpbmVzZSBlbWJlZGRpbmcsIHdlIHJlbGVhc2Ugb3VyIGRhdGEgYW5kIG1vZGVscyBmb3IgRW5nbGlzaCB0ZXh0IGVtYmVkZGluZ3MuIFRoZSBFbmdsaXNoIG1vZGVscyBhY2hpZXZlIHN0YXRlLW9mLXRoZS1hcnQgcGVyZm9ybWFuY2Ugb24gTVRFQiBiZW5jaG1hcms7IG1lYW53aGlsZSwgb3VyIHJlbGVhc2VkIEVuZ2xpc2ggZGF0YSBpcyAyIHRpbWVzIGxhcmdlciB0aGFuIHRoZSBDaGluZXNlIGRhdGEuIEFsbCB0aGVzZSByZXNvdXJjZXMgYXJlIG1hZGUgcHVibGljbHkgYXZhaWxhYmxlIGF0IHRoaXMgaHR0cHM6Ly9naXRodWIuY29tL0ZsYWdPcGVuL0ZsYWdFbWJlZGRpbmciLCwsT3BlbiB3ZWlnaHRzICh1bnJlc3RyaWN0ZWQpLCJDaGluYSxVbml0ZWQgU3RhdGVzIG9mIEFtZXJpY2EiLFhMTS1Sb0JFUlRhLCwsLCwyMDI2LTA1LTI1IDEyOjIzOjMzKzAwOjAwLCwsLCwsIkFjYWRlbWlhLEluZHVzdHJ5IiwsLCwsLE1JVCwsLCwsLCwsLCwsLFllcwpEZWNpTE0gNkIsTGFuZ3VhZ2UsQ2hhdCxEZWNpIEFJLERlY2lBSSBSZXNlYXJjaCBUZWFtLDIwMjMtMDktMTMsRGVjaUxNIDZCLGh0dHBzOi8vaHVnZ2luZ2ZhY2UuY28vRGVjaS9EZWNpTE0tNmIsLCwsNTcwMDAwMDAwMC4wLCIiIkRlY2lMTSA2QiBpcyBhIDUuNyBiaWxsaW9uIHBhcmFtZXRlciBkZWNvZGVyLW9ubHkgdGV4dCBnZW5lcmF0aW9uIG1vZGVsLiAiIiIsMS4wMjZlKzIyLCJhc3N1bWUgdGhleSB1c2VkIDUwJSBvZiBTbGltUGFqYW1hIGRhdGFzZXQgKDMwMEIgdG9rZW5zKSAtIHRoZW4gd2UgYXJlICB3aXRoaW4gJ0xpa2VseScgY29uZmlkZW5jZSBpbnRlcnZhbAoKNiozMDBCKjU3MDAwMDAwMDA9MS4wMjZlKzIyIiwsInN1YnNldCBvZiB0aGUgU2xpbVBhamFtYXMgZGF0YXNldCwgYnV0IHdlIGRvbid0IGtub3cgd2hpY2ggc3Vic2V0CiIiRGVjaUxNIDZCIHVuZGVyd2VudCB0cmFpbmluZyB1dGlsaXppbmcgYSBzdWJzZXQgb2YgdGhlIFNsaW1QYWphbWFzIGRhdGFzZXQiIiBmcm9tIGh0dHBzOi8vZGVjaS5haS9ibG9nL2RlY2lsbS0xNS10aW1lcy1mYXN0ZXItdGhhbi1sbGFtYTItbmFzLWdlbmVyYXRlZC1sbG0td2l0aC12YXJpYWJsZS1ncWEvP3V0bV9jYW1wYWlnbj1yZXBvcyZ1dG1fc291cmNlPWh1Z2dpbmctZmFjZSZ1dG1fbWVkaXVtPW1vZGVsLWNhcmQmdXRtX2NvbnRlbnQ9ZGVjaWxtLTZiIiwsLCwsTGlrZWx5LCwsLE9wZW4gd2VpZ2h0cyAocmVzdHJpY3RlZCB1c2UpLElzcmFlbCwsLCwsLDIwMjUtMTEtMjggMTE6NTM6NDQrMDA6MDAsLCwsLCxJbmR1c3RyeSwsLCwsVW5yZWxlYXNlZCwiTGxhbWEgMiBsaWNlbnNlIChyZXN0cmljdGl2ZSkKZGF0YXNldDogaHR0cHM6Ly9odWdnaW5nZmFjZS5jby9kYXRhc2V0cy9jZXJlYnJhcy9TbGltUGFqYW1hLTYyN0IiLCwsLCwsLE9wZXJhdGlvbiBjb3VudGluZywsLCwsWWVzClJvYm90IFBhcmtvdXIsUm9ib3RpY3MsQW5pbWFsIChodW1hbi9ub24taHVtYW4pIGltaXRhdGlvbiwiU2hhbmdoYWkgUWkgWmhpIGluc3RpdHV0ZSxTdGFuZm9yZCBVbml2ZXJzaXR5LENhcm5lZ2llIE1lbGxvbiBVbml2ZXJzaXR5IChDTVUpLFRzaW5naHVhIFVuaXZlcnNpdHkiLCJaaXdlbiBaaHVhbmcsIFppcGVuZyBGdSwgSmlhbnJlbiBXYW5nLCBDaHJpc3RvcGhlciBBdGtlc29uLCBTb2VyZW4gU2Nod2VydGZlZ2VyLCBDaGVsc2VhIEZpbm4sIEhhbmcgWmhhbyIsMjAyMy0wOS0xMixSb2JvdCBQYXJrb3VyIExlYXJuaW5nLGh0dHBzOi8vYXJ4aXYub3JnL2Ficy8yMzA5LjA1NjY1LDI3NC4wLFNPVEEgaW1wcm92ZW1lbnQsSSBkbyBub3Qgc2VlIGFueSBzdGFuZGFyZCBiZW5jaG1hcmtzIHRoYXQgdGhleSBhcmUgY2xhaW1pbmcgU09UQSBvbiw1MDAwMDAuMCwiUGFya291ciBwb2xpY3kgZGV0YWlscyBvbiBwYWdlIDgsIHRhYmxlIDExLiIsLCJUaGUgcGFwZXIgcHJvdmlkZXMgc29tZSBkZXRhaWxzIG9uIHRoZSB0cmFpbmluZyB0aW1lIGFuZCBoYXJkd2FyZSB1c2VkOgoKRWFjaCBzcGVjaWFsaXplZCBza2lsbCBwb2xpY3kgKGNsaW1iaW5nLCBsZWFwaW5nLCBldGMpIHdhcyBwcmUtdHJhaW5lZCB3aXRoIHNvZnQgZHluYW1pY3MgY29uc3RyYWludHMgZm9yIDEyIGhvdXJzIHVzaW5nIDEgTnZpZGlhIFJUWCAzMDkwIEdQVS4KVGhlIHNraWxscyB3ZXJlIHRoZW4gZmluZS10dW5lZCB3aXRoIGhhcmQgZHluYW1pY3MgY29uc3RyYWludHMgZm9yIDYgaG91cnMgZWFjaC4KVGhlIGZpbmFsIHBhcmtvdXIgcG9saWN5IGRpc3RpbGxhdGlvbiBwcm9jZXNzIHVzZWQgNCBjb21wdXRlcnMgd2l0aCAxIFJUWCAzMDkwIEdQVSBlYWNoLCB0cmFpbmluZyBmb3IgYW4gdW5zcGVjaWZpZWQgYW1vdW50IG9mIHRpbWUuClNvIHRoZSB0b3RhbCB0cmFpbmluZyB0aW1lIHdhcyBhdCBsZWFzdCAxMiArIDYgeCA1ID0gNDIgaG91cnMgZm9yIHRoZSBpbml0aWFsIHNraWxscywgcGx1cyBhbiBhZGRpdGlvbmFsIHVua25vd24gdGltZSBmb3IgdGhlIGRpc3RpbGxhdGlvbi4KClRoZSBoYXJkd2FyZSB1c2VkIHdhcyBoaWdoLWVuZCBOdmlkaWEgUlRYIDMwOTAgR1BVcywgd2hpY2ggYXQgdGhlIHRpbWUgb2YgcGFwZXIgd3JpdGluZyB3b3VsZCBoYXZlIGJlZW4gdG9wIG9mIHRoZSBsaW5lIEdQVXMuIE11bHRpcGxlIEdQVXMgd2VyZSB1c2VkIGluIHBhcmFsbGVsIGR1cmluZyB0aGUgZGlzdGlsbGF0aW9uIHN0YWdlLiIsLCwsLE5WSURJQSBHZUZvcmNlIFJUWCAzMDkwLCxDb25maWRlbnQsIlBhcmtvdXIgaXMgYSBncmFuZCBjaGFsbGVuZ2UgZm9yIGxlZ2dlZCBsb2NvbW90aW9uIHRoYXQgcmVxdWlyZXMgcm9ib3RzIHRvIG92ZXJjb21lIHZhcmlvdXMgb2JzdGFjbGVzIHJhcGlkbHkgaW4gY29tcGxleCBlbnZpcm9ubWVudHMuIEV4aXN0aW5nIG1ldGhvZHMgY2FuIGdlbmVyYXRlIGVpdGhlciBkaXZlcnNlIGJ1dCBibGluZCBsb2NvbW90aW9uIHNraWxscyBvciB2aXNpb24tYmFzZWQgYnV0IHNwZWNpYWxpemVkIHNraWxscyBieSB1c2luZyByZWZlcmVuY2UgYW5pbWFsIGRhdGEgb3IgY29tcGxleCByZXdhcmRzLiBIb3dldmVyLCBhdXRvbm9tb3VzIHBhcmtvdXIgcmVxdWlyZXMgcm9ib3RzIHRvIGxlYXJuIGdlbmVyYWxpemFibGUgc2tpbGxzIHRoYXQgYXJlIGJvdGggdmlzaW9uLWJhc2VkIGFuZCBkaXZlcnNlIHRvIHBlcmNlaXZlIGFuZCByZWFjdCB0byB2YXJpb3VzIHNjZW5hcmlvcy4gSW4gdGhpcyB3b3JrLCB3ZSBwcm9wb3NlIGEgc3lzdGVtIGZvciBsZWFybmluZyBhIHNpbmdsZSBlbmQtdG8tZW5kIHZpc2lvbi1iYXNlZCBwYXJrb3VyIHBvbGljeSBvZiBkaXZlcnNlIHBhcmtvdXIgc2tpbGxzIHVzaW5nIGEgc2ltcGxlIHJld2FyZCB3aXRob3V0IGFueSByZWZlcmVuY2UgbW90aW9uIGRhdGEuIFdlIGRldmVsb3AgYSByZWluZm9yY2VtZW50IGxlYXJuaW5nIG1ldGhvZCBpbnNwaXJlZCBieSBkaXJlY3QgY29sbG9jYXRpb24gdG8gZ2VuZXJhdGUgcGFya291ciBza2lsbHMsIGluY2x1ZGluZyBjbGltYmluZyBvdmVyIGhpZ2ggb2JzdGFjbGVzLCBsZWFwaW5nIG92ZXIgbGFyZ2UgZ2FwcywgY3Jhd2xpbmcgYmVuZWF0aCBsb3cgYmFycmllcnMsIHNxdWVlemluZyB0aHJvdWdoIHRoaW4gc2xpdHMsIGFuZCBydW5uaW5nLiBXZSBkaXN0aWxsIHRoZXNlIHNraWxscyBpbnRvIGEgc2luZ2xlIHZpc2lvbi1iYXNlZCBwYXJrb3VyIHBvbGljeSBhbmQgdHJhbnNmZXIgaXQgdG8gYSBxdWFkcnVwZWRhbCByb2JvdCB1c2luZyBpdHMgZWdvY2VudHJpYyBkZXB0aCBjYW1lcmEuIFdlIGRlbW9uc3RyYXRlIHRoYXQgb3VyIHN5c3RlbSBjYW4gZW1wb3dlciB0d28gZGlmZmVyZW50IGxvdy1jb3N0IHJvYm90cyB0byBhdXRvbm9tb3VzbHkgc2VsZWN0IGFuZCBleGVjdXRlIGFwcHJvcHJpYXRlIHBhcmtvdXIgc2tpbGxzIHRvIHRyYXZlcnNlIGNoYWxsZW5naW5nIHJlYWwtd29ybGQgZW52aXJvbm1lbnRzLiIsLCxVbnJlbGVhc2VkLCJDaGluYSxVbml0ZWQgU3RhdGVzIG9mIEFtZXJpY2EsVW5pdGVkIFN0YXRlcyBvZiBBbWVyaWNhLENoaW5hIiwsLCwsLDIwMjYtMDUtMjUgMTI6MjM6MzErMDA6MDAsLCwsLCwiQWNhZGVtaWEsQWNhZGVtaWEsQWNhZGVtaWEiLCwsLCxPcGVuIHNvdXJjZSwiTUlUIGxpY2Vuc2UgZm9yIHRyYWluaW5nIGFuZCBpbmZlcmVuY2UgY29kZToKaHR0cHM6Ly9naXRodWIuY29tL1ppd2VuWmh1YW5nL3BhcmtvdXIiLCwsLCwsLCwsLCwsTm8KUGhpLTEuNSxMYW5ndWFnZSxMYW5ndWFnZSBnZW5lcmF0aW9uLE1pY3Jvc29mdCwiWXVhbnpoaSBMaSwgU8OpYmFzdGllbiBCdWJlY2ssIFJvbmVuIEVsZGFuLCBBbGxpZSBEZWwgR2lvcm5vLCBTdXJpeWEgR3VuYXNla2FyLCBZaW4gVGF0IExlZSIsMjAyMy0wOS0xMSxUZXh0Ym9va3MgQXJlIEFsbCBZb3UgTmVlZCBJSTogcGhpLTEuNSB0ZWNobmljYWwgcmVwb3J0LCJodHRwczovL2FyeGl2Lm9yZy9hYnMvMjMwOS4wNTQ2MywgaHR0cHM6Ly9odWdnaW5nZmFjZS5jby9taWNyb3NvZnQvcGhpLTFfNSIsNjQ3LjAsLCwxMzAwMDAwMDAwLjAsLDEuMTdlKzIxLCIxNTBCIHRyYWluaW5nIHRva2VucwoKMTUwQioxLjNCKjYgPSAxLjE3ZTIxCgphbHNvLCB0b29rIDEuNWsgR1BVLWhvdXJzIHdpdGggQTEwMHMsIHBlciBUYWJsZSAxCgoxNTAwICogMzEyIHRyaWxsaW9uICogMzYwMCAqIDAuMyAodXRpbGl6YXRpb24gYXNzdW1wdGlvbikgPSA1LjA1ZTIwCgpzbyB1dGlsaXphdGlvbiB3YXMgbGlrZWx5IH42MCUuIG1heSBiZSBoaWdoIGR1ZSB0byB0aGUgcmVsYXRpdmVseSBzbWFsbCBjbHVzdGVyLgoiLDMwMDAwMDAwMDAwLCIiIkluIGEgbnV0c2hlbGwgd2UgYnVpbGQgcGhpLTEuNSwgYSAxLjMgYmlsbGlvbiBwYXJhbWV0ZXIgbW9kZWwgdHJhaW5lZCBvbiBhIGRhdGFzZXQgb2YgMzAgYmlsbGlvbiB0b2tlbnMiIiIsMTkyLjAsLE5WSURJQSBBMTAwIFNYTTQgNDAgR0IsLENvbmZpZGVudCwiV2UgY29udGludWUgdGhlIGludmVzdGlnYXRpb24gaW50byB0aGUgcG93ZXIgb2Ygc21hbGxlciBUcmFuc2Zvcm1lci1iYXNlZCBsYW5ndWFnZSBtb2RlbHMgYXMgaW5pdGlhdGVkIGJ5IFx0ZXh0YmZ7VGlueVN0b3JpZXN9IC0tIGEgMTAgbWlsbGlvbiBwYXJhbWV0ZXIgbW9kZWwgdGhhdCBjYW4gcHJvZHVjZSBjb2hlcmVudCBFbmdsaXNoIC0tIGFuZCB0aGUgZm9sbG93LXVwIHdvcmsgb24gXHRleHRiZntwaGktMX0sIGEgMS4zIGJpbGxpb24gcGFyYW1ldGVyIG1vZGVsIHdpdGggUHl0aG9uIGNvZGluZyBwZXJmb3JtYW5jZSBjbG9zZSB0byB0aGUgc3RhdGUtb2YtdGhlLWFydC4gVGhlIGxhdHRlciB3b3JrIHByb3Bvc2VkIHRvIHVzZSBleGlzdGluZyBMYXJnZSBMYW5ndWFnZSBNb2RlbHMgKExMTXMpIHRvIGdlbmVyYXRlIGBgdGV4dGJvb2sgcXVhbGl0eSIiIGRhdGEgYXMgYSB3YXkgdG8gZW5oYW5jZSB0aGUgbGVhcm5pbmcgcHJvY2VzcyBjb21wYXJlZCB0byB0cmFkaXRpb25hbCB3ZWIgZGF0YS4gV2UgZm9sbG93IHRoZSBgYFRleHRib29rcyBBcmUgQWxsIFlvdSBOZWVkIiIgYXBwcm9hY2gsIGZvY3VzaW5nIHRoaXMgdGltZSBvbiBjb21tb24gc2Vuc2UgcmVhc29uaW5nIGluIG5hdHVyYWwgbGFuZ3VhZ2UsIGFuZCBjcmVhdGUgYSBuZXcgMS4zIGJpbGxpb24gcGFyYW1ldGVyIG1vZGVsIG5hbWVkIFx0ZXh0YmZ7cGhpLTEuNX0sIHdpdGggcGVyZm9ybWFuY2Ugb24gbmF0dXJhbCBsYW5ndWFnZSB0YXNrcyBjb21wYXJhYmxlIHRvIG1vZGVscyA1eCBsYXJnZXIsIGFuZCBzdXJwYXNzaW5nIG1vc3Qgbm9uLWZyb250aWVyIExMTXMgb24gbW9yZSBjb21wbGV4IHJlYXNvbmluZyB0YXNrcyBzdWNoIGFzIGdyYWRlLXNjaG9vbCBtYXRoZW1hdGljcyBhbmQgYmFzaWMgY29kaW5nLiBNb3JlIGdlbmVyYWxseSwgXHRleHRiZntwaGktMS41fSBleGhpYml0cyBtYW55IG9mIHRoZSB0cmFpdHMgb2YgbXVjaCBsYXJnZXIgTExNcywgYm90aCBnb29kIC0tIHN1Y2ggYXMgdGhlIGFiaWxpdHkgdG8gYGB0aGluayBzdGVwIGJ5IHN0ZXAiIiBvciBwZXJmb3JtIHNvbWUgcnVkaW1lbnRhcnkgaW4tY29udGV4dCBsZWFybmluZyAtLSBhbmQgYmFkLCBpbmNsdWRpbmcgaGFsbHVjaW5hdGlvbnMgYW5kIHRoZSBwb3RlbnRpYWwgZm9yIHRveGljIGFuZCBiaWFzZWQgZ2VuZXJhdGlvbnMgLS0gZW5jb3VyYWdpbmdseSB0aG91Z2gsIHdlIGFyZSBzZWVpbmcgaW1wcm92ZW1lbnQgb24gdGhhdCBmcm9udCB0aGFua3MgdG8gdGhlIGFic2VuY2Ugb2Ygd2ViIGRhdGEuIFdlIG9wZW4tc291cmNlIFx0ZXh0YmZ7cGhpLTEuNX0gdG8gcHJvbW90ZSBmdXJ0aGVyIHJlc2VhcmNoIG9uIHRoZXNlIHVyZ2VudCB0b3BpY3MuIiw1LjAsLE9wZW4gd2VpZ2h0cyAodW5yZXN0cmljdGVkKSxVbml0ZWQgU3RhdGVzIG9mIEFtZXJpY2EsLCwsLCwyMDI2LTA1LTI1IDEyOjI4OjExKzAwOjAwLCwsLCwsSW5kdXN0cnksVHJ1ZSwsLCxVbnJlbGVhc2VkLE1JVCBsaWNlbnNlIGZvciB3ZWlnaHRzLCwsLCwsLCJPcGVyYXRpb24gY291bnRpbmcsSGFyZHdhcmUiLCwsLCxZZXMKTUFETEFELTQwMCAxMEIsTGFuZ3VhZ2UsVHJhbnNsYXRpb24sIkdvb2dsZSBEZWVwTWluZCxHb29nbGUgUmVzZWFyY2giLCJTbmVoYSBLdWR1Z3VudGEsIElzYWFjIENhc3dlbGwsIEJpYW8gWmhhbmcsIFhhdmllciBHYXJjaWEsIENocmlzdG9waGVyIEEuIENob3F1ZXR0ZS1DaG9vLCBLYXRoZXJpbmUgTGVlLCBEZXJyaWNrIFhpbiwgQWRpdHlhIEt1c3VwYXRpLCBSb21pIFN0ZWxsYSwgQW5rdXIgQmFwbmEsIE9yaGFuIEZpcmF0IiwyMDIzLTA5LTA5LE1BRExBRC00MDA6IEEgTXVsdGlsaW5ndWFsIEFuZCBEb2N1bWVudC1MZXZlbCBMYXJnZSBBdWRpdGVkIERhdGFzZXQsaHR0cHM6Ly9hcnhpdi5vcmcvYWJzLzIzMDkuMDQ2NjIsMjI5LjAsLCwxMDcwMDAwMDAwMC4wLDEwLjdCICBmcm9tIGFwcGVuZGl4IEEuOCwxLjYwNWUrMjIsIjZORCA9IDEwLjdCICogMjUwQiA9IDEuNmUyMgonTUFETEFELTQwMC0xMEItTVQgaXMgYSBtdWx0aWxpbmd1YWwgbWFjaGluZSB0cmFuc2xhdGlvbiBtb2RlbCBiYXNlZCBvbiB0aGUgVDUgYXJjaGl0ZWN0dXJlIHRoYXQgd2FzIHRyYWluZWQgb24gMjUwIGJpbGxpb24gdG9rZW5zIGNvdmVyaW5nIG92ZXIgNDUwIGxhbmd1YWdlcyB1c2luZyBwdWJsaWNseSBhdmFpbGFibGUgZGF0YS4gJwoxMC43QiAgcGFyYW1zIGZyb20gYXBwZW5kaXggQS44IiwyNTAwMDAwMDAwMDAsIk1BRExBRC00MDAsIGRhdGFzZXQgcmVsZWFzZWQgd2l0aCBwYXBlciwgaXMgM1QgdG9rZW5zOiAnV2UgaW50cm9kdWNlIE1BRExBRC00MDAsIGEgbWFudWFsbHkgYXVkaXRlZCwgZ2VuZXJhbCBkb21haW4gM1QgdG9rZW4gbW9ub2xpbmd1YWwgZGF0YXNldCBiYXNlZCBvbiBDb21tb25DcmF3bCwgc3Bhbm5pbmcgNDE5IGxhbmd1YWdlcy4nCgpIb3dldmVyLCBtb2RlbCBpbiBxdWVzdGlvbiB3YXMgdHJhaW5lZCBvbiBvbmx5IDI1MEIgdG9rZW5zOiAiIldlIHRoZW4gdHJhaW4gYW5kIHJlbGVhc2UgYSAxMC43Qi1wYXJhbWV0ZXIgbXVsdGlsaW5ndWFsIG1hY2hpbmUgdHJhbnNsYXRpb24gbW9kZWwgb24gMjUwIGJpbGxpb24gdG9rZW5zIGNvdmVyaW5nIG92ZXIgNDUwIGxhbmd1YWdlcyB1c2luZyBwdWJsaWNseSBhdmFpbGFibGUgZGF0YSIiIiwsLCwsQ29uZmlkZW50LCJXZSBpbnRyb2R1Y2UgTUFETEFELTQwMCwgYSBtYW51YWxseSBhdWRpdGVkLCBnZW5lcmFsIGRvbWFpbiAzVCB0b2tlbiBtb25vbGluZ3VhbCBkYXRhc2V0IGJhc2VkIG9uIENvbW1vbkNyYXdsLCBzcGFubmluZyA0MTkgbGFuZ3VhZ2VzLiBXZSBkaXNjdXNzIHRoZSBsaW1pdGF0aW9ucyByZXZlYWxlZCBieSBzZWxmLWF1ZGl0aW5nIE1BRExBRC00MDAsIGFuZCB0aGUgcm9sZSBkYXRhIGF1ZGl0aW5nIGhhZCBpbiB0aGUgZGF0YXNldCBjcmVhdGlvbiBwcm9jZXNzLiBXZSB0aGVuIHRyYWluIGFuZCByZWxlYXNlIGEgMTAuN0ItcGFyYW1ldGVyIG11bHRpbGluZ3VhbCBtYWNoaW5lIHRyYW5zbGF0aW9uIG1vZGVsIG9uIDI1MCBiaWxsaW9uIHRva2VucyBjb3ZlcmluZyBvdmVyIDQ1MCBsYW5ndWFnZXMgdXNpbmcgcHVibGljbHkgYXZhaWxhYmxlIGRhdGEsIGFuZCBmaW5kIHRoYXQgaXQgaXMgY29tcGV0aXRpdmUgd2l0aCBtb2RlbHMgdGhhdCBhcmUgc2lnbmlmaWNhbnRseSBsYXJnZXIsIGFuZCByZXBvcnQgdGhlIHJlc3VsdHMgb24gZGlmZmVyZW50IGRvbWFpbnMuIEluIGFkZGl0aW9uLCB3ZSB0cmFpbiBhIDhCLXBhcmFtZXRlciBsYW5ndWFnZSBtb2RlbCwgYW5kIGFzc2VzcyB0aGUgcmVzdWx0cyBvbiBmZXctc2hvdCB0cmFuc2xhdGlvbi4gV2UgbWFrZSB0aGUgYmFzZWxpbmUgbW9kZWxzIGF2YWlsYWJsZSB0byB0aGUgcmVzZWFyY2ggY29tbXVuaXR5LiAiLDEuMCwsT3BlbiB3ZWlnaHRzICh1bnJlc3RyaWN0ZWQpLCJVbml0ZWQgU3RhdGVzIG9mIEFtZXJpY2EsVW5pdGVkIFN0YXRlcyBvZiBBbWVyaWNhIiwsLCwsLDIwMjYtMDUtMjUgMTI6MjM6MzMrMDA6MDAsLCwsLCwiSW5kdXN0cnksSW5kdXN0cnkiLCwsLCwsIkFwYWNoZSAyLjA6Cmh0dHBzOi8vZ2l0aHViLmNvbS9nb29nbGUtcmVzZWFyY2gvZ29vZ2xlLXJlc2VhcmNoL3RyZWUvbWFzdGVyIiwsLCwsLCxPcGVyYXRpb24gY291bnRpbmcsLCwsLFllcwpNb2JpbGUgVi1Nb0VzLFZpc2lvbixJbWFnZSBjbGFzc2lmaWNhdGlvbixBcHBsZSwiRXJpayBEYXhiZXJnZXIsIEZsb3JpcyBXZWVycywgQm93ZW4gWmhhbmcsIFRvbSBHdW50ZXIsIFJ1b21pbmcgUGFuZywgTWFyY2luIEVpY2huZXIsIE1pY2hhZWwgRW1tZXJzYmVyZ2VyLCBZaW5mZWkgWWFuZywgQWxleGFuZGVyIFRvc2hldiwgWGlhbnpoaSBEdSIsMjAyMy0wOS0wOCxNb2JpbGUgVi1Nb0VzOiBTY2FsaW5nIERvd24gVmlzaW9uIFRyYW5zZm9ybWVycyB2aWEgU3BhcnNlIE1peHR1cmUtb2YtRXhwZXJ0cyxodHRwczovL2FyeGl2Lm9yZy9hYnMvMjMwOS4wNDM1NCwsLCwsInRvdGFsIG51bWJlciBvZiBsYXllcnM6IDEyCmVtYmVkZGluZyBzaXplOiAzODQKbnVtYmVyIG9mIG11bHRpLWhlYWQgc2VsZi1hdHRlbnRpb24gaGVhZHM6IDYKbnVtYmVyIG9mIGV4cGVydHM6IDEwICIsLCw2MjcyMDAwMCwsLCwsLENvbmZpZGVudCwiU3BhcnNlIE1peHR1cmUtb2YtRXhwZXJ0cyBtb2RlbHMgKE1vRXMpIGhhdmUgcmVjZW50bHkgZ2FpbmVkIHBvcHVsYXJpdHkgZHVlIHRvIHRoZWlyIGFiaWxpdHkgdG8gZGVjb3VwbGUgbW9kZWwgc2l6ZSBmcm9tIGluZmVyZW5jZSBlZmZpY2llbmN5IGJ5IG9ubHkgYWN0aXZhdGluZyBhIHNtYWxsIHN1YnNldCBvZiB0aGUgbW9kZWwgcGFyYW1ldGVycyBmb3IgYW55IGdpdmVuIGlucHV0IHRva2VuLiBBcyBzdWNoLCBzcGFyc2UgTW9FcyBoYXZlIGVuYWJsZWQgdW5wcmVjZWRlbnRlZCBzY2FsYWJpbGl0eSwgcmVzdWx0aW5nIGluIHRyZW1lbmRvdXMgc3VjY2Vzc2VzIGFjcm9zcyBkb21haW5zIHN1Y2ggYXMgbmF0dXJhbCBsYW5ndWFnZSBwcm9jZXNzaW5nIGFuZCBjb21wdXRlciB2aXNpb24uIEluIHRoaXMgd29yaywgd2UgaW5zdGVhZCBleHBsb3JlIHRoZSB1c2Ugb2Ygc3BhcnNlIE1vRXMgdG8gc2NhbGUtZG93biBWaXNpb24gVHJhbnNmb3JtZXJzIChWaVRzKSB0byBtYWtlIHRoZW0gbW9yZSBhdHRyYWN0aXZlIGZvciByZXNvdXJjZS1jb25zdHJhaW5lZCB2aXNpb24gYXBwbGljYXRpb25zLiBUbyB0aGlzIGVuZCwgd2UgcHJvcG9zZSBhIHNpbXBsaWZpZWQgYW5kIG1vYmlsZS1mcmllbmRseSBNb0UgZGVzaWduIHdoZXJlIGVudGlyZSBpbWFnZXMgcmF0aGVyIHRoYW4gaW5kaXZpZHVhbCBwYXRjaGVzIGFyZSByb3V0ZWQgdG8gdGhlIGV4cGVydHMuIFdlIGFsc28gcHJvcG9zZSBhIHN0YWJsZSBNb0UgdHJhaW5pbmcgcHJvY2VkdXJlIHRoYXQgdXNlcyBzdXBlci1jbGFzcyBpbmZvcm1hdGlvbiB0byBndWlkZSB0aGUgcm91dGVyLiBXZSBlbXBpcmljYWxseSBzaG93IHRoYXQgb3VyIHNwYXJzZSBNb2JpbGUgVmlzaW9uIE1vRXMgKFYtTW9FcykgY2FuIGFjaGlldmUgYSBiZXR0ZXIgdHJhZGUtb2ZmIGJldHdlZW4gcGVyZm9ybWFuY2UgYW5kIGVmZmljaWVuY3kgdGhhbiB0aGUgY29ycmVzcG9uZGluZyBkZW5zZSBWaVRzLiBGb3IgZXhhbXBsZSwgZm9yIHRoZSBWaVQtVGlueSBtb2RlbCwgb3VyIE1vYmlsZSBWLU1vRSBvdXRwZXJmb3JtcyBpdHMgZGVuc2UgY291bnRlcnBhcnQgYnkgMy4zOSUgb24gSW1hZ2VOZXQtMWsuIEZvciBhbiBldmVuIHNtYWxsZXIgVmlUIHZhcmlhbnQgd2l0aCBvbmx5IDU0TSBGTE9QcyBpbmZlcmVuY2UgY29zdCwgb3VyIE1vRSBhY2hpZXZlcyBhbiBpbXByb3ZlbWVudCBvZiA0LjY2JS4iLCwsVW5yZWxlYXNlZCxVbml0ZWQgU3RhdGVz</x:v>
      </x:c>
    </x:row>
    <x:row r="164" ht="18" customHeight="1">
      <x:c r="A164" s="17" t="n">
        <x:v>159</x:v>
      </x:c>
      <x:c r="B164" s="17" t="n">
        <x:v>310</x:v>
      </x:c>
      <x:c r="C164" s="160" t="str">
        <x:v>IG9mIEFtZXJpY2EsLCwsLCwyMDI1LTExLTI4IDExOjUzOjQ0KzAwOjAwLCwsLCwsSW5kdXN0cnksLCwsLFVucmVsZWFzZWQsLCwsLCwsLCwsLCwsTm8KUGVyc2ltbW9uLThCLExhbmd1YWdlLExhbmd1YWdlIG1vZGVsaW5nLEFkZXB0LCJFcmljaCBFbHNlbiwgQXVndXN0dXMgT2RlbmEsIE1heHdlbGwgTnllLCBTYcSfbmFrIFRhxZ/EsXJsYXIsIFRyaSBEYW8sIEN1cnRpcyBIYXd0aG9ybmUsIERlZXBhayBNb3BhcnRoaSwgQXJ1c2hpIFNvbWFuaSIsMjAyMy0wOS0wNyxSZWxlYXNpbmcgUGVyc2ltbW9uLThCLGh0dHBzOi8vd3d3LmFkZXB0LmFpL2Jsb2cvcGVyc2ltbW9uLThiLCwsLDkzMDAwMDAwMDAuMCwiIiJUaGUgY2hlY2twb2ludCB3ZSBhcmUgcmVsZWFzaW5nIGhhcyBhcHByb3hpbWF0ZWx5IDkuM0IgcGFyYW1ldGVycy4gSW4gb3JkZXIgdG8gbWFrZSBwaXBlbGluaW5nIGR1cmluZyB0cmFpbmluZyBtb3JlIGVmZmljaWVudCwgd2UgY2hvc2UgdG8gZGVjb3VwbGUgdGhlIGlucHV0IGFuZCBvdXRwdXQgZW1iZWRkaW5ncy4gRG9pbmcgdGhpcyBkb2VzIG5vdCBpbmNyZWFzZSB0aGUgY2FwYWNpdHkgb2YgdGhlIG1vZGVs4oCTaXQgaXMgcHVyZWx5IGEgc3lzdGVtcyBvcHRpbWl6YXRpb24gdG8gYXZvaWQgYWxsLXJlZHVjaW5nIHRoZSBncmFkaWVudHMgZm9yIHRoZSAodmVyeSBsYXJnZSkgZW1iZWRkaW5ncyBhY3Jvc3MgcG90ZW50aWFsbHkgc2xvdyBjb21tdW5pY2F0aW9uIGxpbmtzLiBJbiB0ZXJtcyBvZiBpbmZlcmVuY2UgY29zdCwgdGhlIG1vZGVsIGlzIGVxdWl2YWxlbnQgdG8gYW4gOEIgcGFyYW1ldGVyIG1vZGVsIHdpdGggY291cGxlZCBpbnB1dC9vdXRwdXQgZW1iZWRkaW5ncy4iIiIsNC4xMTI0NmUrMjIsNio5MzAwMDAwMDAwKjczNzAwMDAwMDAwMD00LjExMjQ2ZSsyMiw3MzcwMDAwMDAwMDAsNzM3QiB0b2tlbnMgPSA1NTI3NTBNIHdvcmRzLCwsLCxDb25maWRlbnQsLCwsT3BlbiB3ZWlnaHRzICh1bnJlc3RyaWN0ZWQpLFVuaXRlZCBTdGF0ZXMgb2YgQW1lcmljYSwsLCwsLDIwMjUtMTEtMjggMTE6NTM6NDQrMDA6MDAsLCwsLCxJbmR1c3RyeSwsLCwsLGFwYWNoZSAyLjAsLCwsLCwsT3BlcmF0aW9uIGNvdW50aW5nLCwsLCxZZXMKRkxNLTEwMUIsTGFuZ3VhZ2UsIkxhbmd1YWdlIG1vZGVsaW5nL2dlbmVyYXRpb24sUXVlc3Rpb24gYW5zd2VyaW5nLENoYXQiLCJDaGluZXNlIEFjYWRlbXkgb2YgU2NpZW5jZXMsSGFyYmluIEluc3RpdHV0ZSBvZiBUZWNobm9sb2d5LE5hbnlhbmcgVGVjaG5vbG9naWNhbCBVbml2ZXJzaXR5LEJlaWppbmcgQWNhZGVteSBvZiBBcnRpZmljaWFsIEludGVsbGlnZW5jZSAvIEJBQUkiLCJYaWFuZyBMaSwgWWlxdW4gWWFvLCBYaW4gSmlhbmcsIFh1ZXpoaSBGYW5nLCBYdXlpbmcgTWVuZywgU2lxaSBGYW4sIFBlbmcgSGFuLCBKaW5nIExpLCBMaSBEdSwgQm93ZW4gUWluLCBaaGVuZyBaaGFuZywgQWl4aW4gU3VuLCBZZXF1YW4gV2FuZyIsMjAyMy0wOS0wNyxGTE0tMTAxQjogQW4gT3BlbiBMTE0gYW5kIEhvdyB0byBUcmFpbiBJdCB3aXRoICQxMDBLIEJ1ZGdldCxodHRwczovL2FyeGl2Lm9yZy9hYnMvMjMwOS4wMzg1MiwyOC4wLCwsMTAxMDAwMDAwMDAwLjAsLDUuNzJlKzIyLCIxOTIgR1BVcyAqIDE2MCBURkxPUC9zIHBlciBHUFUgKHJlcG9ydGVkLCBhZGp1c3RlZCBmb3IgdXRpbGl6YXRpb24pICogMjEuNTQgZGF5cyAqIDI0ICogMzYwMCA9IDUuNzJlMjIgKGNvbmZpZGVudCkKCjYqMTAxMDAwMDAwMDAwKjMxMTU0MDAwMDAwMD0xLjg4NzkzMjRlKzIzIChsZXNzIGNvbmZpZGVudCkiLDMxMTU0MDAwMDAwMCwiVHJhaW5lZCB3aXRoIDMxMS41NEIgdG9rZW5zLiBUaGUgZGF0YXNldCBpcyBhcHByb3hpbWF0ZWx5IDUwLzUwIEVuZ2xpc2gvQ2hpbmVzZTogIiJJdCBtaXhlcyBFbmdsaXNoIGFuZCBDaGluZXNlIGNvcnBvcmEgYXQgYSByYXRpbyBvZiBhcHByb3hpbWF0ZWx5IDUzLjUlIDogNDYuNSUgZm9yIGxhbmd1YWdlIG1vZGVsaW5nIiIuIFdlIGFzc3VtZSAxIENoaW5lc2Ugd29yZCBwZXIgdG9rZW4gYW5kIDAuNzUgRW5nbGlzaCB3b3JkcyBwZXIgdG9rZW4gKDAuODc1IG9uIGF2ZXJhZ2UpLiAzMTFCICogMC44NzUgfj0gMjcyQi4iLDUxNy4wLCIiIlVuZGVyIHRoaXMgZ3Jvd3RoIHNjaGVkdWxlLCB0aGUgdG90YWwgdGltZSBjb3N0IGZvciBvdXIgMTAxQiBtb2RlbCBpcyAyMS41NCBkYXlzIiIiLE5WSURJQSBBODAwIFBDSWUgNDAgR0IsLENvbmZpZGVudCwiTGFyZ2UgbGFuZ3VhZ2UgbW9kZWxzIChMTE1zKSBoYXZlIGFjaGlldmVkIHJlbWFya2FibGUgc3VjY2VzcyBpbiBOTFAgYW5kIG11bHRpbW9kYWwgdGFza3MsIGFtb25nIG90aGVycy4gRGVzcGl0ZSB0aGVzZSBzdWNjZXNzZXMsIHR3byBtYWluIGNoYWxsZW5nZXMgcmVtYWluIGluIGRldmVsb3BpbmcgTExNczogKGkpIGhpZ2ggY29tcHV0YXRpb25hbCBjb3N0LCBhbmQgKGlpKSBmYWlyIGFuZCBvYmplY3RpdmUgZXZhbHVhdGlvbnMuIEluIHRoaXMgcGFwZXIsIHdlIHJlcG9ydCBhIHNvbHV0aW9uIHRvIHNpZ25pZmljYW50bHkgcmVkdWNlIExMTSB0cmFpbmluZyBjb3N0IHRocm91Z2ggYSBncm93dGggc3RyYXRlZ3kuIFdlIGRlbW9uc3RyYXRlIHRoYXQgYSAxMDFCLXBhcmFtZXRlciBMTE0gd2l0aCAwLjMxVCB0b2tlbnMgY2FuIGJlIHRyYWluZWQgd2l0aCBhIGJ1ZGdldCBvZiAxMDBLIFVTIGRvbGxhcnMuIEluc3BpcmVkIGJ5IElRIHRlc3RzLCB3ZSBhbHNvIGNvbnNvbGlkYXRlIGFuIGFkZGl0aW9uYWwgcmFuZ2Ugb2YgZXZhbHVhdGlvbnMgb24gdG9wIG9mIGV4aXN0aW5nIGV2YWx1YXRpb25zIHRoYXQgZm9jdXMgb24ga25vd2xlZGdlLW9yaWVudGVkIGFiaWxpdGllcy4gVGhlc2UgSVEgZXZhbHVhdGlvbnMgaW5jbHVkZSBzeW1ib2xpYyBtYXBwaW5nLCBydWxlIHVuZGVyc3RhbmRpbmcsIHBhdHRlcm4gbWluaW5nLCBhbmQgYW50aS1pbnRlcmZlcmVuY2UuIFN1Y2ggZXZhbHVhdGlvbnMgbWluaW1pemUgdGhlIHBvdGVudGlhbCBpbXBhY3Qgb2YgbWVtb3JpemF0aW9uLiBFeHBlcmltZW50YWwgcmVzdWx0cyBzaG93IHRoYXQgb3VyIG1vZGVsLCBuYW1lZCBGTE0tMTAxQiwgdHJhaW5lZCB3aXRoIGEgYnVkZ2V0IG9mIDEwMEsgVVMgZG9sbGFycywgYWNoaWV2ZXMgcGVyZm9ybWFuY2UgY29tcGFyYWJsZSB0byBwb3dlcmZ1bCBhbmQgd2VsbC1rbm93biBtb2RlbHMsIGUuZy4sIEdQVC0zIGFuZCBHTE0tMTMwQiwgZXNwZWNpYWxseSBvbiB0aGUgYWRkaXRpb25hbCByYW5nZSBvZiBJUSBldmFsdWF0aW9ucy4iLCwsT3BlbiB3ZWlnaHRzICh1bnJlc3RyaWN0ZWQpLCJDaGluYSxDaGluYSxTaW5nYXBvcmUsQ2hpbmEiLCwsLCwsMjAyNi0wNS0yNSAxMjoyODoxMSswMDowMCwsLCw0MzEwMDAwLjAsVGFibGUgMSwiQWNhZGVtaWEsQWNhZGVtaWEsQWNhZGVtaWEsQWNhZGVtaWEiLCwsLCwsImFwYWNoZSAyLjAKaHR0cHM6Ly9odWdnaW5nZmFjZS5jby9Db2ZlQUkvRkxNLTEwMUIiLCwsLCwsLEhhcmR3YXJlLCwsLCxZZXMKWEdlbi03QixMYW5ndWFnZSxMYW5ndWFnZSBnZW5lcmF0aW9uLFNhbGVzZm9yY2UsIkVyaWsgTmlqa2FtcCwgVGlhbiBYaWUsIEhpcm9ha2kgSGF5YXNoaSwgQm8gUGFuZywgQ29uZ3lpbmcgWGlhLCBDaGVuIFhpbmcsIEplc3NlIFZpZywgU2VtaWggWWF2dXosIFBoaWxpcHBlIExhYmFuLCBCZW4gS3JhdXNlLCBTZW50aGlsIFB1cnVzaHdhbGthbSwgVG9uZyBOaXUsIFdvamNpZWNoIEtyeXNjaW5za2ksIExpZGl5YSBNdXJha2hvdnPigJlrYSwgUHJhZnVsbGEgS3VtYXIgQ2hvdWJleSwgQWxleCBGYWJicmksIFllIExpdSwgUnVpIE1lbmcsIExpZnUgVHUsIE1lZ2hhbmEgQmhhdCwgQ2hpZW4tU2hlbmcgV3UsIFNpbHZpbyBTYXZhcmVzZSwgWWluZ2JvIFpob3UsIFNoYWZpcSBKb3R5LCBDYWltaW5nIFhpb25nIiwyMDIzLTA5LTA3LFhHZW4tN0IgVGVjaG5pY2FsIFJlcG9ydCxodHRwczovL2FyeGl2Lm9yZy9hYnMvMjMwOS4wMzQ1MCwxNy4wLCwiIiJPdXIgZXZhbHVhdGlvbiBvbiBzdGFuZGFyZCBiZW5jaG1hcmtzIHNob3dzIHRoYXQgWEdlbi03QiBtb2RlbHMKYWNoaWV2ZSBjb21wYXJhYmxlIG9yIGJldHRlciByZXN1bHRzIHdoZW4gY29tcGFyZWQgd2l0aCBzdGF0ZS1vZi10aGUtYXJ0IG9wZW5zb3VyY2UgTExNcyIiIiw2NzAwMDAwMDAwLjAsIkkgdGhpbmsgdGhpcyBzdWdnZXN0cyB0aGUgc2FtZSBudW1iZXIgb2YgcGFyYW1zIGFzIExsYW1hLTdiLiBJbiBhbnkgY2FzZSB+N0IuIAoiIlRoZSBtb2RlbCBhcmNoaXRlY3R1cmUgZm9sbG93cyBMTGFNQSB3aXRoIGV4YWN0IG51bWVyaWNhbCBjb21wYXRpYmlsaXR5IHRvIGVhc2UgYWRvcHRpb24gaW4gdGhpcmQtcGFydHkgZnJhbWV3b3Jrcy4gVGhlIGh5cGVycGFyYW1ldGVycyBjbG9zZWx5IGZvbGxvdyBMTGFNQS03QiBbMzRdIHdpdGggdGhlIGZvbGxvd2luZyBhbHRlcmF0aW9ucyIiIiw4LjAyZSsyMiwiMjcwLDMzNiBUUFV2NC1ob3VycyBwZXIgdGhlIGNhcmJvbiBlbWlzc2lvbnMgc2VjdGlvbi4gVGhleSBtdXN0IG1lYW4gY2hpcC1ob3Vycywgbm90IGNvcmUtaG91cnMsIGJlY2F1c2UgdGhleSBtdWx0aXBseSBieSAxOTJXLCB3aGljaCBpcyB0aGUgbWF4IHBvd2VyIGNvbnN1bXB0aW9uIG9mIGEgVFBVLXY0IGNoaXAuCgpodHRwczovL2Nsb3VkLmdvb2dsZS5jb20vdHB1L2RvY3Mvc3lzdGVtLWFyY2hpdGVjdHVyZS10cHUtdm0jdHB1X3Y0CgpUaGlzIGlzIHByb2JhYmx5IHRoZSB0b3RhbCBmb3IgdGhlIHdob2xlIHBhcGVyPyBUaGV5IHJlbGVhc2VkIHR3byB2ZXJzaW9ucyBvZiB0aGUgYmFzZSBtb2RlbCwgb25lIG9mIHdoaWNoIGlzIGp1c3QgdHJhaW5lZCBmdXJ0aGVyIHRoYW4gdGhlIG90aGVyLCBhbmQgdGhleSBoYXZlIHR3byBmaW5lLXR1bmVkIHZlcnNpb25zLiBJZiBmaW5lLXR1bmluZyBjb21wdXRlIGlzIG1pbm9yLCB0aGVuIHRoaXMgdG90YWwgaXMgY2xvc2UgdG8gdGhlIGxhcmdlc3QgdHJhaW5pbmcgY29tcHV0ZSBmb3IgYW55IHNpbmdsZSBtb2RlbCBpbiB0aGUgcGFwZXIuIAoKMjcwMzM2ICogMjc1IHRlcmFmbG9wL3MgKiAzNjAwICogMC4zID0gOC4wMmUyMiBGTE9QCgphbHNvLCB1c2luZyA2TkQ6CgoxNDg0IGJpbGxpb24gdG9rZW5zICogNi43IGJpbGxpb24gKiA2ID0gNS45N2UyMiIsMTQyOTUyMDAwMDAwMCwxNDg0QiB0b2tlbnMgcGVyIFRhYmxlIDIsLCxHb29nbGUgVFBVIHY0LCxDb25maWRlbnQsIkxhcmdlIExhbmd1YWdlIE1vZGVscyAoTExNcykgaGF2ZSBiZWNvbWUgdWJpcXVpdG91cyBhY3Jvc3MgdmFyaW91cyBkb21haW5zLAp0cmFuc2Zvcm1pbmcgdGhlIHdheSB3ZSBpbnRlcmFjdCB3aXRoIGluZm9ybWF0aW9uIGFuZCBjb25kdWN0IHJlc2VhcmNoLiBIb3dldmVyLAptb3N0IGhpZ2gtcGVyZm9ybWluZyBMTE1zIHJlbWFpbiBjb25maW5lZCBiZWhpbmQgcHJvcHJpZXRhcnkgd2FsbHMsIGhpbmRlcmluZwpzY2llbnRpZmljIHByb2dyZXNzLiBNb3N0IG9wZW4tc291cmNlIExMTXMsIG9uIHRoZSBvdGhlciBoYW5kLCBhcmUgbGltaXRlZCBpbiB0aGVpcgphYmlsaXR5IHRvIHN1cHBvcnQgbG9uZ2VyIHNlcXVlbmNlIGxlbmd0aHMsIHdoaWNoIGlzIGEga2V5IHJlcXVpcmVtZW50IGZvciBtYW55CnRhc2tzIHRoYXQgcmVxdWlyZSBpbmZlcmVuY2Ugb3ZlciBhbiBpbnB1dCBjb250ZXh0LiBUbyBhZGRyZXNzIHRoaXMsIHdlIGhhdmUgdHJhaW5lZApYR2VuLTdCLCBhIHNlcmllcyBvZiA3QiBwYXJhbWV0ZXIgbW9kZWxzIG9uIHVwIHRvIDhLIHNlcXVlbmNlIGxlbmd0aCBmb3IgdXAKdG8gMS41VCB0b2tlbnMuIFdlIGhhdmUgYWxzbyBmaW5ldHVuZWQgdGhlIFhHZW4tN0IgbW9kZWxzIG9uIHB1YmxpYy1kb21haW4KaW5zdHJ1Y3Rpb25hbCBkYXRhLCBjcmVhdGluZyB0aGVpciBpbnN0cnVjdGlvbi10dW5lZCBjb3VudGVycGFydHMgKFhHZW4tN0ItSW5zdCkuCldlIG9wZW4tc291cmNlIG91ciBtb2RlbHMgZm9yIGJvdGggcmVzZWFyY2ggYWR2YW5jZW1lbnRzIGFuZCBjb21tZXJjaWFsCmFwcGxpY2F0aW9ucy4gT3VyIGV2YWx1YXRpb24gb24gc3RhbmRhcmQgYmVuY2htYXJrcyBzaG93cyB0aGF0IFhHZW4tN0IgbW9kZWxzCmFjaGlldmUgY29tcGFyYWJsZSBvciBiZXR0ZXIgcmVzdWx0cyB3aGVuIGNvbXBhcmVkIHdpdGggc3RhdGUtb2YtdGhlLWFydCBvcGVuc291cmNlIExMTXMuIE91ciB0YXJnZXRlZCBldmFsdWF0aW9uIG9uIGxvbmcgc2VxdWVuY2UgbW9kZWxpbmcgdGFza3Mgc2hvd3MgdGhlCmJlbmVmaXRzIG9mIG91ciA4Sy1zZXF1ZW5jZSBtb2RlbHMgb3ZlciAySy1zZXF1ZW5jZSBvcGVuLXNvdXJjZSBMTE1zLiIsMS4wLCxPcGVuIHdlaWdodHMgKHVucmVzdHJpY3RlZCksVW5pdGVkIFN0YXRlcyBvZiBBbWVyaWNhLCwsLCwsMjAyNi0wNS0yNSAxMjoyODoxMCswMDowMCwsLCwxMDQ4NTc2LjAsIiIiYmF0Y2ggc2l6ZSBvZiAxMjgsIGFuZCBhIHNlcXVlbmNlIGxlbmd0aCBvZiA4LDE5MiB0b2tlbnMiIiIsSW5kdXN0cnksLCwsMjcwMzM2LjAsVW5yZWxlYXNlZCwiQXBhY2hlIDIuMCAKaHR0cHM6Ly9naXRodWIuY29tL3NhbGVzZm9yY2UvWEdlbiIsLCwsLCwsIkhhcmR3YXJlLE9wZXJhdGlvbiBjb3VudGluZyIsLCwsLFllcwpIdW55dWFuLCJMYW5ndWFnZSxJbWFnZSBnZW5lcmF0aW9uLE11bHRpbW9kYWwiLCJMYW5ndWFnZSBtb2RlbGluZy9nZW5lcmF0aW9uLEltYWdlIGdlbmVyYXRpb24sUXVlc3Rpb24gYW5zd2VyaW5nIixUZW5jZW50LCwyMDIzLTA5LTA3LCJUZW5jZW50IFVudmVpbHMgSHVueXVhbiwgaXRzIFByb3ByaWV0YXJ5IExhcmdlIEZvdW5kYXRpb24gTW9kZWwgb24gVGVuY2VudCBDbG91ZCIsaHR0cHM6Ly93d3cudGVuY2VudC5jb20vZW4tdXMvYXJ0aWNsZXMvMjIwMTY4NS5odG1sLCwsLDEwMDAwMDAwMDAwMC4wLCIiIlByZXNlbnRseSwgdGhlIEh1bnl1YW4gbW9kZWwgaGFzIG92ZXIgMTAwIGJpbGxpb24gcGFyYW1ldGVycywgd2l0aCBtb3JlIHRoYW4gdHdvIHRyaWxsaW9uIHRva2VucyBpbiBwcmUtdHJhaW5pbmcgZGF0YS4iIiIsMS4yZSsyNCw2TkQgPSA2KjEwMCoxMF45KjIqMTBeMTIgPSAxLjIqMTBeMjQsMjAwMDAwMDAwMDAwMCwiIiJQcmVzZW50bHksIHRoZSBIdW55dWFuIG1vZGVsIGhhcyBvdmVyIDEwMCBiaWxsaW9uIHBhcmFtZXRlcnMsIHdpdGggbW9yZSB0aGFuIHR3byB0cmlsbGlvbiB0b2tlbnMgaW4gcHJlLXRyYWluaW5nIGRhdGEuIiIiLCwsLCxDb25maWRlbnQsIkVudGVycHJpc2VzIGluIENoaW5hIG1heSBub3cgYWNjZXNzIEh1bnl1YW4gdmlhIFRlbmNlbnTigJlzIHB1YmxpYyBjbG91ZCBwbGF0Zm9ybSBhbmQgZmluZXR1bmUgaXQgdG8gdGhlaXIgc3BlY2lmaWMgbmVlZHMuIFRoZSBwbGF0Zm9ybSBmZWF0dXJlcyBzdHJvbmcgQ2hpbmVzZSBsYW5ndWFnZSBwcm9jZXNzaW5nIGFiaWxpdGllcywgYWR2YW5jZWQgbG9naWNhbCByZWFzb25pbmcsIGFuZCBjb21lcyB3aXRoIHJlbGlhYmxlIHRhc2sgZXhlY3V0aW9uIGFiaWxpdGllcy4KClRlbmNlbnTigJlzIGZvdW5kYXRpb24gbW9kZWwgc3VwcG9ydHMgYSB3aWRlIGFycmF5IG9mIGZ1bmN0aW9ucyBzcGFubmluZyB0aGUgY3JlYXRpb24gb2YgaW1hZ2VzLCBjb3B5d3JpdGluZywgdGV4dCByZWNvZ25pdGlvbiwgYW5kIGN1c3RvbWVyIHNlcnZpY2UsIHRvIG5hbWUgYSBmZXcuIFRoZXNlIHdpbGwgYmUgaW5zdHJ1bWVudGFsIGluIGtleSBpbmR1c3RyaWVzIGxpa2UgZmluYW5jZSwgcHVibGljIHNlcnZpY2VzLCBzb2NpYWwgbWVkaWEsIGUtY29tbWVyY2UsIHRyYW5zcG9ydGF0aW9uLCBnYW1lcywgYW5kIG1hbnkgbW9yZS4KClRoaXMgZW1wb3dlcnMgZW50ZXJwcmlzZXMgdG8gYnVpbGQgcG93ZXJmdWwgdG9vbHMsIGluIGFkZGl0aW9uIHRvIHRyYWluaW5nIHRoZWlyIG93biB1bmlxdWUgbGFyZ2UgbW9kZWxzIGRlcml2ZWQgZnJvbSBUZW5jZW504oCZcyBNb2RlbC1hcy1hLVNlcnZpY2UgKE1hYVMpIG9mZmVyaW5nLCB3aGljaCB3YXMgZmlyc3QgaW50cm9kdWNlZCBpbiBKdW5lIHRoaXMgeWVhci4gVGhlIE1hYVMgcHJvdmlkZXMgZW50ZXJwcmlzZXMgd2l0aCBlY29ub21pY2FsbHkgdmlhYmxlLCBpbmR1c3RyeS1zcGVjaWZpYyBsYXJnZSBtb2RlbHMsIGZlYXR1cmluZyBtb3JlIHRoYW4gNTAgc29sdXRpb25zIHNwYW5uaW5nIDIwIG1ham9yIGluZHVzdHJpZXMuIFRoaXMgY3JlYXRlcyBhIHZpcnR1b3VzIGN5Y2xlIGluIHdoaWNoIGVudGVycHJpc2VzIHJlZmluZSB0aGVpciBsYXJnZSBtb2RlbHMgd2l0aCBIdW55dWFuIHRvIGNyZWF0ZSB1bmlxdWVseSBpbnRlbGxpZ2VudCBzZXJ2aWNlcyBhY3Jvc3MgdGhlaXIgb3BlcmF0aW9ucy4gIiwsLEFQSSBhY2Nlc3MsQ2hpbmEsLCwsLCwyMDI1LTExLTI4IDExOjUzOjQ0KzAwOjAwLCwiVGhlcmUgaXMgbm8gcGFwZXIgdG8gcmVmZXJlbmNlLCBubyBpbmZvcm1hdGlvbiBhYm91dCBoYXJkd2FyZSB1c2VkIGZvciB0cmFpbmluZyBmb3VuZCBpbiBtZWRpYS4iLCwsLEluZHVzdHJ5LCwsLCxVbnJlbGVhc2VkLCxUcnVlLCwsLCwsT3BlcmF0aW9uIGNvdW50aW5nLCwsLCxObwpFTElYUi1DLCJWaXNpb24sTWVkaWNpbmUiLCJJbWFnZSBlbWJlZGRpbmcsU2VtYW50aWMgc2VhcmNoLEltYWdlIGNsYXNzaWZpY2F0aW9uIiwiR29vZ2xlLE5vcnRod2VzdGVybiBNZWRpY2luZSxBcG9sbG8gUmFkaW9sb2d5IEludGVybmF0aW9uYWwiLCJTaGF3biBYdSwgTGluIFlhbmcsIENocmlzdG9waGVyIEtlbGx5LCBNYXJjaW4gU2llbmllaywgVGltbyBLb2hsYmVyZ2VyLCBNYXJ0aW4gTWEsIFdlaS1IdW5nIFdlbmcsIEF0aWxsYSBLaXJhbHksIFNhaGFyIEthemVtemFkZWgsIFpha2thaSBNZWxhbWVkLCBKdW5neWVvbiBQYXJrLCBQYXRyaWNpYSBTdHJhY2hhbiwgWXVuIExpdSwgQ2h1Y2sgTGF1LCBQcmVldGkgU2luZ2gsIENocmlzdGluYSBDaGVuLCBNb3p6aXlhciBFdGVtYWRpLCBTcmVlbml2YXNhIFJhanUgS2FsaWRpbmRpLCBZb3NzaSBNYXRpYXMsIEthdGhlcmluZSBDaG91LCBHcmVnIFMuIENvcnJhZG8sIFNocmF2eWEgU2hldHR5LCBEYW5pZWwgVHNlLCBTaHJ1dGhpIFByYWJoYWthcmEsIERhbmllbCBHb2xkZW4sIFJvcnkgUGlsZ3JpbSwgS3Jpc2ggRXN3YXJhbiwgQW5kcmV3IFNlbGxlcmdyZW4iLDIwMjMtMDktMDcsRUxJWFI6IFRvd2FyZHMgYSBnZW5lcmFsIHB1cnBvc2UgWC1yYXkgYXJ0aWZpY2lhbCBpbnRlbGxpZ2VuY2Ugc3lzdGVtIHRocm91Z2ggYWxpZ25tZW50IG9mIGxhcmdlIGxhbmd1YWdlIG1vZGVscyBhbmQgcmFkaW9sb2d5IHZpc2lvbiBlbmNvZGVycyxodHRwczovL2FyeGl2Lm9yZy9hYnMvMjMwOC4wMTMxNywsLCwsLCwsLCwsLCwsVW5rbm93biwiSW4gdGhpcyB3b3JrLCB3ZSBwcmVzZW50IGFuIGFwcHJvYWNoLCB3aGljaCB3ZSBjYWxsIEVtYmVkZGluZ3MgZm9yIExhbmd1YWdlL0ltYWdlLWFsaWduZWQgWC1SYXlzLCBvciBFTElYUiwgdGhhdCBsZXZlcmFnZXMgYSBsYW5ndWFnZS1hbGlnbmVkIGltYWdlIGVuY29kZXIgY29tYmluZWQgb3IgZ3JhZnRlZCBvbnRvIGEgZml4ZWQgTExNLCBQYUxNIDIsIHRvIHBlcmZvcm0gYSBicm9hZCByYW5nZSBvZiBjaGVzdCBYLXJheSB0YXNrcy4gV2UgdHJhaW4gdGhpcyBsaWdodHdlaWdodCBhZGFwdGVyIGFyY2hpdGVjdHVyZSB1c2luZyBpbWFnZXMgcGFpcmVkIHdpdGggY29ycmVzcG9uZGluZyBmcmVlLXRleHQgcmFkaW9sb2d5IHJlcG9ydHMgZnJvbSB0aGUgTUlNSUMtQ1hSIGRhdGFzZXQuIEVMSVhSIGFjaGlldmVkIHN0YXRlLW9mLXRoZS1hcnQgcGVyZm9ybWFuY2Ugb24gemVyby1zaG90IGNoZXN0IFgtcmF5IChDWFIpIGNsYXNzaWZpY2F0aW9uIChtZWFuIEFVQyBvZiAwLjg1MCBhY3Jvc3MgMTMgZmluZGluZ3MpLCBkYXRhLWVmZmljaWVudCBDWFIgY2xhc3NpZmljYXRpb24gKG1lYW4gQVVDcyBvZiAwLjg5MyBhbmQgMC44OTggYWNyb3NzIGZpdmUgZmluZGluZ3MgKGF0ZWxlY3Rhc2lzLCBjYXJkaW9tZWdhbHksIGNvbnNvbGlkYXRpb24sIHBsZXVyYWwgZWZmdXNpb24sIGFuZCBwdWxtb25hcnkgZWRlbWEpIGZvciAxJSAofjIsMjAwIGltYWdlcykgYW5kIDEwJSAofjIyLDAwMCBpbWFnZXMpIHRyYWluaW5nIGRhdGEpLCBhbmQgc2VtYW50aWMgc2VhcmNoICgwLjc2IG5vcm1hbGl6ZWQgZGlzY291bnRlZCBjdW11bGF0aXZlIGdhaW4gKE5EQ0cpIGFjcm9zcyBuaW5ldGVlbiBxdWVyaWVzLCBpbmNsdWRpbmcgcGVyZmVjdCByZXRyaWV2YWwgb24gdHdlbHZlIG9mIHRoZW0pLiBDb21wYXJlZCB0byBleGlzdGluZyBkYXRhLWVmZmljaWVudCBtZXRob2RzIGluY2x1ZGluZyBzdXBlcnZpc2VkIGNvbnRyYXN0aXZlIGxlYXJuaW5nIChTdXBDb24pLCBFTElYUiByZXF1aXJlZCB0d28gb3JkZXJzIG9mIG1hZ25pdHVkZSBsZXNzIGRhdGEgdG8gcmVhY2ggc2ltaWxhciBwZXJmb3JtYW5jZS4gRUxJWFIgYWxzbyBzaG93ZWQgcHJvbWlzZSBvbiBDWFIgdmlzaW9uLWxhbmd1YWdlIHRhc2tzLCBkZW1vbnN0cmF0aW5nIG92ZXJhbGwgYWNjdXJhY2llcyBvZiA1OC43JSBhbmQgNjIuNSUgb24gdmlzdWFsIHF1ZXN0aW9uIGFuc3dlcmluZyBhbmQgcmVwb3J0IHF1YWxpdHkgYXNzdXJhbmNlIHRhc2tzLCByZXNwZWN0aXZlbHkuIFRoZXNlIHJlc3VsdHMgc3VnZ2VzdCB0aGF0IEVMSVhSIGlzIGEgcm9idXN0IGFuZCB2ZXJzYXRpbGUgYXBwcm9hY2ggdG8gQ1hSIEFJLgoKRUxJWFItQyAoWHUgZXQgYWwuLCAyMDIzKSBpcyBhbiBpbWFnZS90ZXh0IGVuY29kZXIgdHJhaW5lZCB3aXRoIHRoZSBDTElQIG1ldGhvZCAoUmFkZm9yZCBldCBhbC4sIDIwMjEpLiBUaGlzIG1vZGVsIHRlbmRzIHRvIHBlcmZvcm0gYmV0dGVyIGF0IHplcm8tc2hvdCB0YXNrcywgaS5lLiB0aG9zZSB0aGF0IGRvIG5vdCByZXF1aXJlIGZ1cnRoZXIgZGF0YSBmb3IgdHJhaW5pbmcuIiwsLCwiVW5pdGVkIFN0YXRlcyBvZiBBbWVyaWNhLFVuaXRlZCBTdGF0ZXMgb2YgQW1lcmljYSxJbmRpYSIsIkVmZmljaWVudE5ldC1MMixDWFIgRm91bmRhdGlvbiIsLCwsLDIwMjUtMTEtMjggMTE6NTM6NDQrMDA6MDAsLCwsLCxJbmR1c3RyeSwsLCwsLCwsLCwsLCwsLCwsLApFTElYUi1CLCJWaXNpb24sTWVkaWNpbmUiLCJJbWFnZSBlbWJlZGRpbmcsVmlzdWFsIHF1ZXN0aW9uIGFuc3dlcmluZyxTZW1hbnRpYyBzZWFyY2gsSW1hZ2UgY2xhc3NpZmljYXRpb24sTGFuZ3VhZ2UgbW9kZWxpbmcvZ2VuZXJhdGlvbiIsIkdvb2dsZSxOb3J0aHdlc3Rlcm4gTWVkaWNpbmUsQXBvbGxvIFJhZGlvbG9neSBJbnRlcm5hdGlvbmFsIiwiU2hhd24gWHUsIExpbiBZYW5nLCBDaHJpc3RvcGhlciBLZWxseSwgTWFyY2luIFNpZW5pZWssIFRpbW8gS29obGJlcmdlciwgTWFydGluIE1hLCBXZWktSHVuZyBXZW5nLCBBdGlsbGEgS2lyYWx5LCBTYWhhciBLYXplbXphZGVoLCBaYWtrYWkgTWVsYW1lZCwgSnVuZ3llb24gUGFyaywgUGF0cmljaWEgU3RyYWNoYW4sIFl1biBMaXUsIENodWNrIExhdSwgUHJlZXRpIFNpbmdoLCBDaHJpc3RpbmEgQ2hlbiwgTW96eml5YXIgRXRlbWFkaSwgU3JlZW5pdmFzYSBSYWp1IEthbGlkaW5kaSwgWW9zc2kgTWF0aWFzLCBLYXRoZXJpbmUgQ2hvdSwgR3JlZyBTLiBDb3JyYWRvLCBTaHJhdnlhIFNoZXR0eSwgRGFuaWVsIFRzZSwgU2hydXRoaSBQcmFiaGFrYXJhLCBEYW5pZWwgR29sZGVuLCBSb3J5IFBpbGdyaW0sIEtyaXNoIEVzd2FyYW4sIEFuZHJldyBTZWxsZXJncmVuIiwyMDIzLTA5LTA3LEVMSVhSOiBUb3dhcmRzIGEgZ2VuZXJhbCBwdXJwb3NlIFgtcmF5IGFydGlmaWNpYWwgaW50ZWxsaWdlbmNlIHN5c3RlbSB0aHJvdWdoIGFsaWdubWVudCBvZiBsYXJnZSBsYW5ndWFnZSBtb2RlbHMgYW5kIHJhZGlvbG9neSB2aXNpb24gZW5jb2RlcnMsaHR0cHM6Ly9hcnhpdi5vcmcvYWJzLzIzMDguMDEzMTcsLCwsLCwsLCwsLCwsLFVua25vd24sIkluIHRoaXMgd29yaywgd2UgcHJlc2VudCBhbiBhcHByb2FjaCwgd2hpY2ggd2UgY2FsbCBFbWJlZGRpbmdzIGZvciBMYW5ndWFnZS9JbWFnZS1hbGlnbmVkIFgtUmF5cywgb3IgRUxJWFIsIHRoYXQgbGV2ZXJhZ2VzIGEgbGFuZ3VhZ2UtYWxpZ25lZCBpbWFnZSBlbmNvZGVyIGNvbWJpbmVkIG9yIGdyYWZ0ZWQgb250byBhIGZpeGVkIExMTSwgUGFMTSAyLCB0byBwZXJmb3JtIGEgYnJvYWQgcmFuZ2Ugb2YgY2hlc3QgWC1yYXkgdGFza3MuIFdlIHRyYWluIHRoaXMgbGlnaHR3ZWlnaHQgYWRhcHRlciBhcmNoaXRlY3R1cmUgdXNpbmcgaW1hZ2VzIHBhaXJlZCB3aXRoIGNvcnJlc3BvbmRpbmcgZnJlZS10ZXh0IHJhZGlvbG9neSByZXBvcnRzIGZyb20gdGhlIE1JTUlDLUNYUiBkYXRhc2V0LiBFTElYUiBhY2hpZXZlZCBzdGF0ZS1vZi10aGUtYXJ0IHBlcmZvcm1hbmNlIG9uIHplcm8tc2hvdCBjaGVzdCBYLXJheSAoQ1hSKSBjbGFzc2lmaWNhdGlvbiAobWVhbiBBVUMgb2YgMC44NTAgYWNyb3NzIDEzIGZpbmRpbmdzKSwgZGF0YS1lZmZpY2llbnQgQ1hSIGNsYXNzaWZpY2F0aW9uIChtZWFuIEFVQ3Mgb2YgMC44OTMgYW5kIDAuODk4IGFjcm9zcyBmaXZlIGZpbmRpbmdzIChhdGVsZWN0YXNpcywgY2FyZGlvbWVnYWx5LCBjb25zb2xpZGF0aW9uLCBwbGV1cmFsIGVmZnVzaW9uLCBhbmQgcHVsbW9uYXJ5IGVkZW1hKSBmb3IgMSUgKH4yLDIwMCBpbWFnZXMpIGFuZCAxMCUgKH4yMiwwMDAgaW1hZ2VzKSB0cmFpbmluZyBkYXRhKSwgYW5kIHNlbWFudGljIHNlYXJjaCAoMC43NiBub3JtYWxpemVkIGRpc2NvdW50ZWQgY3VtdWxhdGl2ZSBnYWluIChORENHKSBhY3Jvc3MgbmluZXRlZW4gcXVlcmllcywgaW5jbHVkaW5nIHBlcmZlY3QgcmV0cmlldmFsIG9uIHR3ZWx2ZSBvZiB0aGVtKS4gQ29tcGFyZWQgdG8gZXhpc3RpbmcgZGF0YS1lZmZpY2llbnQgbWV0aG9kcyBpbmNsdWRpbmcgc3VwZXJ2aXNlZCBjb250cmFzdGl2ZSBsZWFybmluZyAoU3VwQ29uKSwgRUxJWFIgcmVxdWlyZWQgdHdvIG9yZGVycyBvZiBtYWduaXR1ZGUgbGVzcyBkYXRhIHRvIHJlYWNoIHNpbWlsYXIgcGVyZm9ybWFuY2UuIEVMSVhSIGFsc28gc2hvd2VkIHByb21pc2Ugb24gQ1hSIHZpc2lvbi1sYW5ndWFnZSB0YXNrcywgZGVtb25zdHJhdGluZyBvdmVyYWxsIGFjY3VyYWNpZXMgb2YgNTguNyUgYW5kIDYyLjUlIG9uIHZpc3VhbCBxdWVzdGlvbiBhbnN3ZXJpbmcgYW5kIHJlcG9ydCBxdWFsaXR5IGFzc3VyYW5jZSB0YXNrcywgcmVzcGVjdGl2ZWx5LiBUaGVzZSByZXN1bHRzIHN1Z2dlc3QgdGhhdCBFTElYUiBpcyBhIHJvYnVzdCBhbmQgdmVyc2F0aWxlIGFwcHJvYWNoIHRvIENYUiBBSS4KCkVMSVhSLUIgKFh1IGV0IGFsLiwgMjAyMykgaXMgdHJhaW5lZCB3aXRoIHRoZSBCTElQLTIgbWV0aG9kIChMaSBldCBhbC4sIDIwMjIpIG9uIGEgZGF0YXNldCBvZiBvdmVyIDEsMDAwLDAwMCBjaGVzdCByYWRpb2dyYXBocyBmcm9tIDUgaG9zcGl0YWxzIGluIEluZGlhLCBhbmQgNCBob3NwaXRhbHMgaW4gdGhlIFVTQS4gVGhpcyBtb2RlbCB0ZW5kcyB0byBwZXJmb3JtIGJldHRlciBvbiBkb3duc3RyZWFtIGNsYXNzaWZpY2F0aW9uIHRhc2tzLiIsLCwsIlVuaXRlZCBTdGF0ZXMgb2YgQW1lcmljYSxVbml0ZWQgU3RhdGVzIG9mIEFtZXJpY2EsSW5kaWEiLCJQYUxNIDIsRUxJWFItQyIsLCwsLDIwMjUtMTEtMjggMTE6NTM6NDQrMDA6MDAsLCwsLCxJbmR1c3RyeSwsLCwsLCwsLCwsLCwsLCwsLApGYWxjb24tMTgwQixMYW5ndWFnZSwiTGFuZ3VhZ2UgbW9kZWxpbmcsTGFuZ3VhZ2UgbW9kZWxpbmcvZ2VuZXJhdGlvbixRdWVzdGlvbiBhbnN3ZXJpbmciLFRlY2hub2xvZ3kgSW5ub3ZhdGlvbiBJbnN0aXR1dGUsIkVidGVzYW0gQWxtYXpyb3VlaSwgSGFtemEgQWxvYmVpZGxpLCBBYmR1bGF6aXogQWxzaGFtc2ksIEFsZXNzYW5kcm8gQ2FwcGVsbGksIFJ1eGFuZHJhIENvam9jYXJ1LCBNw6lyb3VhbmUgRGViYmFoLCDDiXRpZW5uZSBHb2ZmaW5ldCwgRGFuaWVsIEhlc3Nsb3csIEp1bGllbiBMYXVuYXksIFF1ZW50aW4gTWFsYXJ0aWMsIERhbmllbGUgTWF6em90dGEsIEJhZHJlZGRpbmUgTm91bmUsIEJhcHRpc3RlIFBhbm5pZXIsIEd1aWxoZXJtZSBQZW5lZG8iLDIwMjMtMDktMDYsVGhlIEZhbGNvbiBTZXJpZXMgb2YgT3BlbiBMYW5ndWFnZSBNb2RlbHMsaHR0cHM6Ly9mYWxjb25sbG0udGlpLmFlL2ZhbGNvbi0xODBiLmh0bWw7IGh0dHBzOi8vYXJ4aXYub3JnL2Ficy8yMzExLjE2ODY3LDY5MS4wLFRyYWluaW5nIGNvc3QsIiIiSXQncyBjdXJyZW50bHkgYXQgdGhlIHRvcCBvZiB0aGUgSHVnZ2luZyBGYWNlIExlYWRlcmJvYXJkIGZvciBwcmUtdHJhaW5lZCBPcGVuIExhcmdlIExhbmd1YWdlIE1vZGVscyBhbmQgaXMgYXZhaWxhYmxlIGZvciBib3RoIHJlc2VhcmNoIGFuZCBjb21tZXJjaWFsIHVzZS4iIgoKIiJUaGlzIG1vZGVsIHBlcmZvcm1zIGV4Y2VwdGlvbmFsbHkgd2VsbCBpbiB2YXJpb3VzIHRhc2tzIGxpa2UgcmVhc29uaW5nLCBjb2RpbmcsIHByb2ZpY2llbmN5LCBhbmQga25vd2xlZGdlIHRlc3RzLCBldmVuIGJlYXRpbmcgY29tcGV0aXRvcnMgbGlrZSBNZXRhJ3MgTExhTUEgMi4iIiIsMTgwMDAwMDAwMDAwLjAsIiIiRmFsY29uIDE4MEIgaXMgYSBzdXBlci1wb3dlcmZ1bCBsYW5ndWFnZSBtb2RlbCB3aXRoIDE4MCBiaWxsaW9uIHBhcmFtZXRlcnMiIiIsMy43NmUrMjQsIjQzLDUwMCBwZXRhZmxvcC1kYXlzIHBlciBUYWJsZSAxIG9mIHRoZSBwYXBlcgoKNDM1MDAgKiAxZTE1ICogMjQgKiAzNjAwID0gMy43NmUyNAoKCkMgPSA2TkQgPSA2IEZMT1AvdG9rZW4vcGFyYW1ldGVyICogMy41IHRyaWxsaW9uIHRva2VucyAqIDE4MCBiaWxsaW9uIHBhcmFtZXRlcnMgPSAzLjc4KjEwXjI0IEZMT1AiLDM1MDAwMDAwMDAwMDAsMy41IHRyaWxsaW9uIHRva2VucyAqICh+MyB3b3JkcyBwZXIgNCB0b2tlbnMpIH49IDIuNjI1IHRyaWxsaW9uIHdvcmRzLDQzMjAuMCwiU3RhbmZvcmQgQ1JGTSBmb3VuZGF0aW9uIG1vZGVsIGVjb3N5c3RlbSBncmFwaCBkYXRhIHBhZ2UgaHR0cHM6Ly9jcmZtLnN0YW5mb3JkLmVkdS9lY29zeXN0ZW0tZ3JhcGhzL2luZGV4Lmh0bWw/YXNzZXQ9RmFsY29uLTE4MEIgc2F5cyA5IG1vbnRocywgd2hpY2ggaXMgdGhlIG1heGltdW0gcG9zc2libGUgYW1vdW50IG9mIHRpbWU6IHRyYWluaW5nIGJlZ2FuIHNvbWV0aW1lIGluIDIwMjMsIGFuZCBpdCB3YXMgcmVsZWFzZWQgaW4gU2VwdGVtYmVyLiAKCkhvd2V2ZXIsIDYgbW9udGhzIGlzIG1vcmUgcmVhbGlzdGljLiBUaGF0IGlzIHRoZSBsZW5ndGggb2YgdGhlIGdhcCBiZXR3ZWVuIEZhbGNvbiA0MEIgYW5kIEZhbGNvbiAxODBCLiBBZGRpdGlvbmFsbHksIHRoZSBhbW91bnQgb2YgY29tcHV0ZSBpcyBzcGVjaWZpZWQgaW4gdGhlIHBhcGVyLCBzbyB0aGVyZSBpcyBvbmx5IG9uZSBkZWdyZWUgb2YgZnJlZWRvbSBpbiB0aGUgdW5jZXJ0YWluIHZhbHVlcyBvZiB0cmFpbmluZyBkdXJhdGlvbiBhbmQgaGFyZHdhcmUgdXRpbGl6YXRpb24gcmF0ZS4gQXQgc2l4IG1vbnRocywgdGhlIHV0aWxpemF0aW9uIGlzIHVudXN1YWxseSBsb3csIHNvIHRoZSB0cmFpbmluZyB3YXMgcHJvYmFibHkgbm90IGxvbmdlciB0aGFuIHRoYXQuIixOVklESUEgQTEwMCBTWE00IDQwIEdCLCxDb25maWRlbnQsIkZhbGNvbiAxODBCIGlzIGEgc3VwZXItcG93ZXJmdWwgbGFuZ3VhZ2UgbW9kZWwgd2l0aCAxODAgYmlsbGlvbiBwYXJhbWV0ZXJzLCB0cmFpbmVkIG9uIDMuNSB0cmlsbGlvbiB0b2tlbnMuIEl0J3MgY3VycmVudGx5IGF0IHRoZSB0b3Agb2YgdGhlIEh1Z2dpbmcgRmFjZSBMZWFkZXJib2FyZCBmb3IgcHJlLXRyYWluZWQgT3BlbiBMYXJnZSBMYW5ndWFnZSBNb2RlbHMgYW5kIGlzIGF2YWlsYWJsZSBmb3IgYm90aCByZXNlYXJjaCBhbmQgY29tbWVyY2lhbCB1c2UuCgpUaGlzIG1vZGVsIHBlcmZvcm1zIGV4Y2VwdGlvbmFsbHkgd2VsbCBpbiB2YXJpb3VzIHRhc2tzIGxpa2UgcmVhc29uaW5nLCBjb2RpbmcsIHByb2ZpY2llbmN5LCBhbmQga25vd2xlZGdlIHRlc3RzLCBldmVuIGJlYXRpbmcgY29tcGV0aXRvcnMgbGlrZSBNZXRhJ3MgTExhTUEgMi4KCkFtb25nIGNsb3NlZCBzb3VyY2UgbW9kZWxzLCBpdCByYW5rcyBqdXN0IGJlaGluZCBPcGVuQUkncyBHUFQgNCwgYW5kIHBlcmZvcm1zIG9uIHBhciB3aXRoIEdvb2dsZSdzIFBhTE0gMiBMYXJnZSwgd2hpY2ggcG93ZXJzIEJhcmQsIGRlc3BpdGUgYmVpbmcgaGFsZiB0aGUgc2l6ZSBvZiB0aGUgbW9kZWwuIiwxLjAsLE9wZW4gd2VpZ2h0cyAocmVzdHJpY3RlZCB1c2UpLFVuaXRlZCBBcmFiIEVtaXJhdGVzLCwsLDQwOTYuMCwwLjE4OTIsMjAyNi0wNS0yNSAxMjoyODoxMCswMDowMCxBbWF6b24gV2ViIFNlcnZpY2VzLCwsNDE5NDMwNC4wLCJmcm9tIHBhcGVyIChodHRwczovL2FyeGl2Lm9yZy9wZGYvMjMxMS4xNjg2Ny5wZGYpOgoKQmF0Y2ggc2l6ZSAyMDQ4IChwcmVzdW1hYmx5IHNlcXVlbmNlcykgcGVyIFRhYmxlIDE2LiBXYXJtZWQgdXAgdXNpbmcgc21hbGxlciBiYXRjaGVzIGZvciBmaXJzdCAxMDBCIHRva2Vucy4KCiIiQWxsIEZhbGNvbiBtb2RlbHMgYXJlIHByZXRyYWluZWQgd2l0aCBhIDIsMDQ4IHNlcXVlbmNlIGxlbmd0aCIiCgoyMDQ4KjIwNDggPSA0MTk0MzA0IixHb3Zlcm5tZW50LCwzLjc2ZSsyNCwzLjc2ZSsyNCwxNzY5NDcyMC4wLFVucmVsZWFzZWQsIiIiRmFsY29uIDE4MGIgY2FuIGJlIGNvbW1lcmNpYWxseSB1c2VkIGJ1dCB1bmRlciB2ZXJ5IHJlc3RyaWN0aXZlIGNvbmRpdGlvbnMsIGV4Y2x1ZGluZyBhbnkgIiJob3N0aW5nIHVzZSIiLiIiIGh0dHBzOi8vaHVnZ2luZ2ZhY2UuY28vYmxvZy9mYWxjb24tMTgwYiIsVHJ1ZSwxMDc0MzUwMC44Njg4MDU0ODMsIkVzdGltYXRlZCB0cmFpbmluZyBjb21wdXRlOiAzLjc2ZTI0CkZMT1BzIGF0IDEwMCUgdXRpbGl6YXRpb24sIGJhc2VkIG9uIEdQVS1ob3VyczogNDMyMCAqIDQwOTYgKiAzNjAwICogMy4xMmUxNCA9IDEuOTg3ZTI1CgpUaGVyZWZvcmUgTUZVIGlzOgozLjc2ZTI0IC8gMS45ODdlMjUgPSAwLjE4OTIiLEJGMTYsVHJ1ZSwzMjU0OTc1LjQyODk3MDkxNTMsIlJlcG9ydGVkLE9wZXJhdGlvbiBjb3VudGluZyIsLCwsLFllcwpCYWljaHVhbjItMTNCLExhbmd1YWdlLENoYXQsQmFpY2h1YW4sIkFpeXVhbiBZYW5nLCBCaW4gWGlhbywgQmluZ25pbmcgV2FuZywgQm9yb25nIFpoYW5nLCBDZSBCaWFuLCBDaGFvIFlpbiwgQ2hlbnh1IEx2LCBEYSBQYW4sIERpYW4gV2FuZywgRG9uZyBZYW4sIEZhbiBZYW5nLCBGZWkgRGVuZywgRmVuZyBXYW5nLCBGZW5nIExpdSwgR3Vhbmd3ZWkgQWksIEd1b3NoZW5nIERvbmcsIEhhaXpob3UgWmhhbywgSGFuZyBYdSwgSGFvemUgU3VuLCBIb25nZGEgWmhhbmcsIEh1aSBMaXUsIEppYW1pbmcgSmksIEppYW4gWGllLCBKdW5UYW8gRGFpLCBLdW4gRmFuZywgTGVpIFN1LCBMaWFuZyBTb25nLCBMaWZlbmcgTGl1LCBMaXl1biBSdSwgTHV5YW8gTWEsIE1hbmcgV2FuZywgTWlja2VsIExpdSwgTWluZ0FuIExpbiwgTnVvbGFuIE5pZSwgUGVpZG9uZyBHdW8sIFJ1aXlhbmcgU3VuLCBUYW8gWmhhbmcsIFRpYW5wZW5nIExpLCBUaWFueXUgTGksIFdlaSBDaGVuZywgV2VpcGVuZyBDaGVuLCBYaWFuZ3JvbmcgWmVuZywgWGlhb2NodWFuIFdhbmcsIFhpYW94aSBDaGVuLCBYaW4gTWVuLCBYaW4gWXUsIFh1ZWhhaSBQYW4sIFlhbmp1biBTaGVuLCBZaWRpbmcgV2FuZywgWWl5dSBMaSwgWW91eGluIEppYW5nLCBZdWNoZW4gR2FvLCBZdXBlbmcgWmhhbmcsIFplbmFuIFpob3UsIFpoaXlpbmcgV3UiLDIwMjMtMDktMDYsQmFpY2h1YW4gMjogT3BlbiBMYXJnZS1zY2FsZSBMYW5ndWFnZSBNb2RlbHMsImh0dHBzOi8vaHVnZ2luZ2ZhY2UuY28vYmFpY2h1YW4taW5jL0JhaWNodWFuMi0xM0ItQmFzZSwgaHR0cHM6Ly9hcnhpdi5vcmcvYWJzLzIzMDkuMTAzMDUiLCwsLDEzMDAwMDAwMDAwLjAsLDIuMDNlKzIzLCJUaGV5IGRlc2NyaWJlIHRoZSBkYXRhc2V0IGFzIGhhdmluZyAyLjZUIHRva2VucywgYnV0IHRoZSBjaGVja3BvaW50IGdyYXBoIG1ha2VzIGl0IGNsZWFyIHRoYXQncyBhbHNvIHRoZSBudW1iZXIgb2YgdG9rZW5zIHRoZSBtb2RlbCB3YXMgdHJhaW5lZCBvbi4KCjEzYiAqIDIuNnQgKiA2ID0gMi4wM2UyMyIsMjYwMDAwMDAwMDAwMCwiMi42VCB0b2tlbnMsIG9yIH4yLjNUIHdvcmRzIGFzc3VtaW5nIHRoYXQgdGhlIGRhdGFzZXQgaXMgcm91Z2hseSBldmVuIEVuZ2xpc2ggKDAuNzUgd29yZHMvdG9rZW4pIGFuZCBDaGluZXNlICgxIHdvcmQvdG9rZW4pCgoxLjNUIENoaW5lc2UgdG9rZW5zICogKDEgd29yZC90b2tlbikgPSAxLjNUIENoaW5lc2Ugd29yZHMKMS4zVCBFbmdsaXNoIHRva2VucyAqICgwLjc1IHdvcmRzL3Rva2VuKSA9IDAuOTc1VCBFbmdsaXNoIHdvcmRzCnRvdGFsOiAyLjI3NVQsIG9yIH4yLjNUIiwsLCwsQ29uZmlkZW50LCwxLjAsLE9wZW4gd2VpZ2h0cyAocmVzdHJpY3RlZCB1c2UpLENoaW5hLCwsLDEwMjQuMCwsMjAyNS0xMS0yOCAxMTo1Mzo0NCswMDowMCwsLCwsLEluZHVzdHJ5LCwsLCxVbnJlbGVhc2VkLCJCYWljaHVhbiBjb21tdW5pdHkgbGljZW5zZSwgcmVzdHJpY3RpdmUgY29tbWVyY2lhbDogaHR0cHM6Ly9odWdnaW5nZmFjZS5jby9iYWljaHVhbi1pbmMvQmFpY2h1YW4yLTEzQi1CYXNlIixUcnVlLCwiIiJCeSBpbnRlZ3JhdGluZyB0aGVzZSBzdHJhdGVnaWVzLCBvdXIgc3lzdGVtIGlzCmNhcGFibGUgb2YgdHJhaW5pbmcgQmFpY2h1YW4gMi03QiBhbmQgQmFpY2h1YW4KMi0xM0IgbW9kZWxzIGVmZmljaWVudGx5IG9uIDEsMDI0IE5WSURJQSBBODAwCkdQVXMsIGFjaGlldmluZyBhIGNvbXB1dGF0aW9uYWwgZWZmaWNpZW5jeSB0aGF0CmV4Y2VlZHMgMTgwIFRGTE9QUy4iIgoKSEZVID0gMTgwIFRGTE9QUyAvIDMxMS44NCBURkxPUFMgPSAwLjU3NzIiLCwsLE9wZXJhdGlvbiBjb3VudGluZywsLCwwLjU3NzIsWWVzClRpZ2VyQm90LTcwQixMYW5ndWFnZSwiQ2hhdCxMYW5ndWFnZSBnZW5lcmF0aW9uLExhbmd1YWdlIG1vZGVsaW5nL2dlbmVyYXRpb24sUXVlc3Rpb24gYW5zd2VyaW5nIixUaWdlcm9ibywiWWUgQ2hlbiwgV2VpIENhaSwgTGlhbmdtaW4gV3UsIFhpYW93ZWkgTGksIFpoYW54dWFuIFhpbiwgQ29uZyBGdSIsMjAyMy0wOS0wNixUaWdlckJvdDogQW4gT3BlbiBNdWx0aWxpbmd1YWwgTXVsdGl0YXNrIExMTSwiaHR0cHM6Ly9naXRodWIuY29tL1RpZ2VyUmVzZWFyY2gvVGlnZXJCb3QvYmxvYi9tYWluL1JFQURNRV9lbi5tZCwgaHR0cHM6Ly9hcnhpdi5vcmcvYWJzLzIzMTIuMDg2ODgiLCwsIk91dHBlcmZvcm1zIExsYW1hIDI6CgoiIldlIHVzZSAxMCBtYWluc3RyZWFtIGJlbmNobWFyayB0ZXN0IHNldHMgaW4gdGhlIGluZHVzdHJ5IHRvIGV2YWx1YXRlIHRoZSBtb2RlbCdzIHJlYWRpbmcgY29tcHJlaGVuc2lvbiwgcmVhc29uaW5nLCB3b3JsZCBrbm93bGVkZ2UsIGNvbW1vbiBzZW5zZSBRJkEsIG1hdGhlbWF0aWNzIGFuZCBjb2RpbmcgY2FwYWJpbGl0aWVzLCBpbmNsdWRpbmc6IG1tbHUsIGFyYywgc3F1YWRfdjIsIHNxdWFkLCBtcnFhLCB3ZWJfcXVlc3Rpb25zLCBvcGVuYm9va19xYSwgY29tbW9uc2Vuc2VfcWEsIHRyaXZpYV9xYSwgd2lraV9xYS4gVGhlIGV2YWx1YXRpb24gcmVzdWx0cyBhcmUgc2hvd24gaW4gdGhlIGZpZ3VyZSBiZWxvdy4gVGhlIGNvbXByZWhlbnNpdmUgY2FwYWJpbGl0aWVzIG9mIFRpZ2VyYm90LTcwYiBhcmUgYmV0dGVyIHRoYW4gTGxhbWEtMi03MGIsIGFuZCBhbHNvIGFoZWFkIG9mIGxhcmdlIG9wZW4gc291cmNlIG1vZGVscyBhdCBob21lIGFuZCBhYnJvYWQuIiIKCmh0dHBzOi8vZ2l0aHViLmNvbS9UaWdlclJlc2VhcmNoL1RpZ2VyQm90L3dpa2kvVGlnZXJCb3QlRTIlODAlOTA3MEIlRTUlOEYlOTElRTUlQjglODMlRUYlQkMlODEiLDcwMDAwMDAwMDAwLjAsNzBCLDEuMDJlKzI0LCJ+MS4wMmUyNAoKVGlnZXJvYm8gZGlkIH4yLjFlMjMgYWRkaXRpb25hbCBwcmUtdHJhaW5pbmcuIFdlIGVzdGltYXRlZCBMbGFtYSAyIHdhcyB0cmFpbmVkIG9uIDguMWUyMyBGTE9QLiIsMzAwMDAwMDAwMDAwLCwsLE5WSURJQSBBMTAwLCxDb25maWRlbnQsIih0cmFuc2xhdGVkIGZyb20gaHR0cHM6Ly9naXRodWIuY29tL1RpZ2VyUmVzZWFyY2gvVGlnZXJCb3Qvd2lraS9UaWdlckJvdCVFMiU4MCU5MDcwQiVFNSU4RiU5MSVFNSVCOCU4MyVFRiVCQyU4MSkKCldlIGFyZSBwbGVhc2VkIHRvIHJlbGVhc2UgVGlnZXJib3QtNzBiLCB3aGljaCBjb250aW51ZXMgdG8gYmUgb3BlbiBzb3VyY2UgYW5kIGZyZWUgZm9yIGNvbW1lcmNpYWwgdXNlLCBpbmNsdWRpbmc6CgpUaWdlcmJvdC03MGItYmFzZTogQ29udGludWluZyBwcmUtdHJhaW5pbmcgb24gdGhlIGJhc2lzIG9mIExsYW1hLTItNzBiLCB0aGUgbW9kZWwncyBjb21wcmVoZW5zaXZlIGNhcGFiaWxpdGllcyBhcmUgYmV0dGVyIHRoYW4gTGxhbWEtMi03MGIgaW4gMTAgbWFpbnN0cmVhbSBiZW5jaG1hcmsgdGVzdHMgc3VjaCBhcyBtbWx1LCByZWFjaGluZyBTT1RBIGluIHRoZSBpbmR1c3RyeS4KCmEuIFVzaW5nIGhpZ2gtcXVhbGl0eSBtdWx0aS1saW5ndWFsIGRhdGEgb2YgMzAwIGJpbGxpb24gdG9rZW5zLAoKYi4gVGhlIGFsZ29yaXRobSB1c2VzIEdRQSwgZmxhc2gtYXR0biwgUm9QRSwgaG9saXN0aWMtdHJhaW5pbmcgYW5kIG90aGVyIHRlY2hub2xvZ2llcywKCmMuIFRoZSB0cmFpbmluZyB1c2VzIHRlbnNvci9waXBlbGluZS1wYXJ0aXRpb24gdGVjaG5vbG9neSwgYW5kIHRoZSBjb21wdXRpbmcgZWZmaWNpZW5jeSByZWFjaGVzIHRoZSBTT1RBIHJlcG9ydGVkIGluIHRoZSBMbGFtYS0yIHBhcGVyLiIsLCxPcGVuIHdlaWdodHMgKHJlc3RyaWN0ZWQgdXNlKSxDaGluYSxMbGFtYSAyLTcwQiwxLjI2ZSsyMyw3MGIgKiAzMDBiICogNiA9IDEyNjAwMCoxMF4xOCA9IDEuMjYqMTBeMjMsNTEyLjAsLDIwMjUtMTEtMjggMTE6NTM6NDQrMDA6MDAsLFBhcGVyIG9uIFRpZ2VyQm90LTcwQiwsNDAwMDAwMC4wLCJmcm9tIHBhcGVyOgoKIiJXZSBwcmV0cmFpbmVkIFRpZ2VyQm90IG1vZGVscyB1c2luZyBhIGdsb2JhbCBiYXRjaCBzaXplIChHQlMpIG9mIDRNIHRva2Vucywgd2hpbGUgZmluZS10dW5lZCBtb2RlbHMgd2l0aCBhIEdCUyBhcyBzbWFsbCBhcyAxMDDigJM0MDBrIHRva2VucyIiCgpJdCdzIGFsc28gYmFzZWQgb24gcHJldHJhaW5lZCBMbGFtYSAyLCB3aGljaCBhbHNvIHVzZWQgYSBiYXRjaCBzaXplIG9mIDRNIixJbmR1c3RyeSwsLCwsT3BlbiBzb3VyY2UsIkFwYWNoZSAyLjAgaHR0cHM6Ly9naXRodWIuY29tL1RpZ2VyUmVzZWFyY2gvVGlnZXJCb3QvYmxvYi9tYWluL1JFQURNRV9lbi5tZAoKYnV0IGl0J3MgYWxzbyBhIExsYW1hIDIgZmluZXR1bmUuCgp0cmFpbmluZyBjb2RlIGhlcmU6IGh0dHBzOi8vZ2l0aHViLmNvbS9UaWdlclJlc2VhcmNoL1RpZ2VyQm90L3RyZWUvbWFpbi90cmFpbiAKClRoZXkgcmVsZWFzZWQgYSA1JSBzYW1wbGUgb2YgdHJhaW5pbmcgZGF0YTogIiIgT24gdGhpcyBiYXNpcywgd2UgcmFuZG9tbHkgc2FtcGxlZCAxMDBHIG9mIGRhdGEgYW5kIHJlbGVhc2VkIGl0IG9wZW4gc291cmNlLiIiIixUcnVlLCwsLCw0MDY4NzEuOTI4NjIxMzY0NCxPcGVyYXRpb24gY291bnRpbmcsLCwsLFllcwozNjAgU21hcnQgQnJhaW4sIk11bHRpbW9kYWwsTGFuZ3VhZ2UsSW1hZ2UgZ2VuZXJhdGlvbiIsIkxhbmd1YWdlIGdlbmVyYXRpb24sQ2hhdCxJbWFnZSBnZW5lcmF0aW9uIiwzNjAgU2VjdXJpdHkgVGVjaG5vbG9neSwsMjAyMy0wOS0wNCxUaGUgMzYwIOKAi+KAi0JyYWluIE1vZGVsIGlzIG5vdyBvcGVuIHRvIHRoZSBwdWJsaWMsaHR0cHM6Ly93d3cuaGF5by5jb20vYXJ0aWNsZS82NGY2OGYxZDg1NzhlZWE2YzdlYzY2M2YsLCwsLCIiImh1bmRyZWRzIG9mIGJpbGxpb25zIiIgaHR0cHM6Ly93d3cuaGF5by5jb20vYXJ0aWNsZS82NTBiYWJiMzdjNzY5YmNiYTMxOWVkODMiLCwiaHVuZHJlZHMg</x:v>
      </x:c>
    </x:row>
    <x:row r="165" ht="18" customHeight="1">
      <x:c r="A165" s="17" t="n">
        <x:v>160</x:v>
      </x:c>
      <x:c r="B165" s="17" t="n">
        <x:v>310</x:v>
      </x:c>
      <x:c r="C165" s="160" t="str">
        <x:v>b2YgYmlsbGlvbnMgb2YgcGFyYW1ldGVycywgdHJhaW5lZCBvbiBvdmVyIDFUIHRva2VucywgcGVyIHRoaXM6IGh0dHBzOi8vd3d3LmhheW8uY29tL2FydGljbGUvNjUwYmFiYjM3Yzc2OWJjYmEzMTllZDgzCgp2YWd1ZSByZXBvcnQgZnJvbSBhIEdvb2dsZS10cmFuc2xhdGVkIGFydGljbGUsIHRob3VnaCIsMTAwMDAwMDAwMDAwMCwsLCwsLExpa2VseSwiQWNjb3JkaW5nIHRvIG5ld3Mgb24gU2VwdGVtYmVyIDUsIHRoZSAzNjAg4oCL4oCLU21hcnQgQnJhaW4gbGFyZ2UgbW9kZWwgd2lsbCBiZSBvcGVuIHRvIHRoZSBwdWJsaWMgZnJvbSBub3cgb24gYW5kIHdpbGwgYmUgZnVsbHkgYWNjZXNzaWJsZSB0byB0aGUgMzYwIOKAi+KAi+KAnEZhbWlseSBCdWNrZXTigJ0uCgozNjAgWmhpIE5hbyB3aWxsIGJlIG9wZW4gdG8gdGhlIHB1YmxpYyBvbiBmaXZlIG1ham9yIHBsYXRmb3Jtcy4gVXNlcnMgY2FuIGRvd25sb2FkIHRoZSDigJwzNjAgWmhpIE5hb+KAnSBBcHAgdGhyb3VnaCB0aGUgMzYwIOKAi+KAi1poaSBOYW8gb2ZmaWNpYWwgd2Vic2l0ZSBhbmQgbWFqb3IgYXBwbGljYXRpb24gc3RvcmVzLiIsLCwsQ2hpbmEsLCwsLCwyMDI1LTExLTI4IDExOjUzOjQ0KzAwOjAwLCwsLCwsSW5kdXN0cnksLCwsLCwsVHJ1ZSwsLCwsLCwsLCwsClN3aWZ0LFJvYm90aWNzLEhlbGljb3B0ZXIgZHJpdmluZyxJbnRlbCBMYWJzLCJFbGlhIEthdWZtYW5uLCBMZW9uYXJkIEJhdWVyc2ZlbGQsIEFudG9uaW8gTG9xdWVyY2lvLCBNYXR0aGlhcyBNw7xsbGVyLCBWbGFkbGVuIEtvbHR1biwgRGF2aWRlIFNjYXJhbXV6emEgIiwyMDIzLTA4LTMwLENoYW1waW9uLWxldmVsIGRyb25lIHJhY2luZyB1c2luZyBkZWVwIHJlaW5mb3JjZW1lbnQgbGVhcm5pbmcsaHR0cHM6Ly93d3cubmF0dXJlLmNvbS9hcnRpY2xlcy9zNDE1ODYtMDIzLTA2NDE5LTQsMTAxLjAsU09UQSBpbXByb3ZlbWVudCwiIiJPdXIgd29yayBtYXJrcyB0aGUgZmlyc3QgdGltZSwgdG8gb3VyIGtub3dsZWRnZSwgdGhhdCBhbiBhdXRvbm9tb3VzIG1vYmlsZSByb2JvdCBhY2hpZXZlZCB3b3JsZC1jaGFtcGlvbi1sZXZlbCBwZXJmb3JtYW5jZSBpbiBhIHJlYWwtd29ybGQgY29tcGV0aXRpdmUgc3BvcnQuIiIiLDU2ODA0LjAsIlRoZSBjb250cm9sIG5ldHdvcmsgaXMgYW4gTUxQIHdpdGggaW5wdXQgZGltZW5zaW9uIDMxLCB0d28gaGlkZGVuIGxheWVycyBvZiBzaXplIDEyOCwgYW5kIGFuIG91dHB1dCBvZiBkaW1lbnNpb24gNC4KKDMxKzEpKjEyOCsoMTI4KzEpKjEyOCsoMTI4KzEpKjQgPSAyMTEyNAoKR2F0ZSBkZXRlY3RvciBpcyBhIDYgbGF5ZXIgVS1uZXQgd2l0aCAKOCooM14zKjMrMSkgKyAxNiooM14yKjgrMSkgKyAxNiooM14yKjE2KzEpICsgMTYqKDVeMioxNisxKSArIDE2Kig3XjIqMTYrMSkgKyAxNiooN14yKjE2KzEpID0gMzU2ODAKCjM1NjgwICsgMjExMjQgPSA1NjgwNCIsNS4zMzdlKzE2LCJQb2xpY2llcyBhcmUgdHJhaW5lZCBmb3IgYSB0b3RhbCBvZiAx4oCJw5figIkxMDggZW52aXJvbm1lbnQgaW50ZXJhY3Rpb25zLCB3aGljaCB0YWtlcyA1MOKAiW1pbiBvbiBhIHdvcmtzdGF0aW9uIChpOSAxMjkwMEssIFJUWCAzMDkwLCAzMuKAiUdCIFJBTSBERFI1KS4gRmluZS10dW5pbmcgaXMgcGVyZm9ybWVkIGZvciAy4oCJw5figIkxMDcgZW52aXJvbm1lbnQgaW50ZXJhY3Rpb25zLgoKMzUuNTggVEZMT1BTICogNTAgbWluICogNjAgcy9taW4gKiAwLjUwIHV0aWxpemF0aW9uID0gNS4zMzcqMTBeMTYgRkxPUCIsMTIwMDAwMDAwLCwwLjgzMywiNTAgbWludXRlcyAodHJhaW5pbmcgZGV0YWlscywgcGFnZSA4KSIsTlZJRElBIEdlRm9yY2UgUlRYIDMwOTAsUmVpbmZvcmNlbWVudCBsZWFybmluZyxMaWtlbHksIkZpcnN0LXBlcnNvbiB2aWV3IChGUFYpIGRyb25lIHJhY2luZyBpcyBhIHRlbGV2aXNlZCBzcG9ydCBpbiB3aGljaCBwcm9mZXNzaW9uYWwgY29tcGV0aXRvcnMgcGlsb3QgaGlnaC1zcGVlZCBhaXJjcmFmdCB0aHJvdWdoIGEgM0QgY2lyY3VpdC4gRWFjaCBwaWxvdCBzZWVzIHRoZSBlbnZpcm9ubWVudCBmcm9tIHRoZSBwZXJzcGVjdGl2ZSBvZiB0aGVpciBkcm9uZSBieSBtZWFucyBvZiB2aWRlbyBzdHJlYW1lZCBmcm9tIGFuIG9uYm9hcmQgY2FtZXJhLiBSZWFjaGluZyB0aGUgbGV2ZWwgb2YgcHJvZmVzc2lvbmFsIHBpbG90cyB3aXRoIGFuIGF1dG9ub21vdXMgZHJvbmUgaXMgY2hhbGxlbmdpbmcgYmVjYXVzZSB0aGUgcm9ib3QgbmVlZHMgdG8gZmx5IGF0IGl0cyBwaHlzaWNhbCBsaW1pdHMgd2hpbGUgZXN0aW1hdGluZyBpdHMgc3BlZWQgYW5kIGxvY2F0aW9uIGluIHRoZSBjaXJjdWl0IGV4Y2x1c2l2ZWx5IGZyb20gb25ib2FyZCBzZW5zb3JzMS4gSGVyZSB3ZSBpbnRyb2R1Y2UgU3dpZnQsIGFuIGF1dG9ub21vdXMgc3lzdGVtIHRoYXQgY2FuIHJhY2UgcGh5c2ljYWwgdmVoaWNsZXMgYXQgdGhlIGxldmVsIG9mIHRoZSBodW1hbiB3b3JsZCBjaGFtcGlvbnMuIFRoZSBzeXN0ZW0gY29tYmluZXMgZGVlcCByZWluZm9yY2VtZW50IGxlYXJuaW5nIChSTCkgaW4gc2ltdWxhdGlvbiB3aXRoIGRhdGEgY29sbGVjdGVkIGluIHRoZSBwaHlzaWNhbCB3b3JsZC4gU3dpZnQgY29tcGV0ZWQgYWdhaW5zdCB0aHJlZSBodW1hbiBjaGFtcGlvbnMsIGluY2x1ZGluZyB0aGUgd29ybGQgY2hhbXBpb25zIG9mIHR3byBpbnRlcm5hdGlvbmFsIGxlYWd1ZXMsIGluIHJlYWwtd29ybGQgaGVhZC10by1oZWFkIHJhY2VzLiBTd2lmdCB3b24gc2V2ZXJhbCByYWNlcyBhZ2FpbnN0IGVhY2ggb2YgdGhlIGh1bWFuIGNoYW1waW9ucyBhbmQgZGVtb25zdHJhdGVkIHRoZSBmYXN0ZXN0IHJlY29yZGVkIHJhY2UgdGltZS4gVGhpcyB3b3JrIHJlcHJlc2VudHMgYSBtaWxlc3RvbmUgZm9yIG1vYmlsZSByb2JvdGljcyBhbmQgbWFjaGluZSBpbnRlbGxpZ2VuY2UyLCB3aGljaCBtYXkgaW5zcGlyZSB0aGUgZGVwbG95bWVudCBvZiBoeWJyaWQgbGVhcm5pbmctYmFzZWQgc29sdXRpb25zIGluIG90aGVyIHBoeXNpY2FsIHN5c3RlbXMuIiwsLFVucmVsZWFzZWQsVW5pdGVkIFN0YXRlcyBvZiBBbWVyaWNhLCwsLDEuMCwsMjAyNS0xMS0yOCAxMTo1Mzo0NCswMDowMCwsLCwsLEluZHVzdHJ5LCwsLCxVbnJlbGVhc2VkLCIiIlBzZXVkb2NvZGUgZm9yIFN3aWZ0IGRldGFpbGluZyB0aGUgdHJhaW5pbmcgcHJvY2VzcyBhbmQgYWxnb3JpdGhtcyBjYW4gYmUgZm91bmQgaW4gdGhlIGZpbGUg4oCYcHNldWRvY29kZS56aXDigJkgb24gWmVub2RvIGF0IGh0dHBzOi8vZG9pLm9yZy8xMC41MjgxL3plbm9kby43OTU1Mjc4LiBUbyBzYWZlZ3VhcmQgYWdhaW5zdCBwb3RlbnRpYWwgbWlzdXNlLCB0aGUgZnVsbCBzb3VyY2UgY29kZSBhc3NvY2lhdGVkIHdpdGggdGhpcyByZXNlYXJjaCB3aWxsIG5vdCBiZSBtYWRlIHB1YmxpY2x5IGF2YWlsYWJsZS4iIiIsLCwsLCwzODIuMTEzMjgwMzQ4MDUxLEhhcmR3YXJlLCwsLCxObwpBQkFCLExhbmd1YWdlLExhbmd1YWdlIGdlbmVyYXRpb24sTWluaU1heCwsMjAyMy0wOC0zMCwsImh0dHBzOi8va3ItYXNpYS5jb20vYmFpZHVzLWVybmllLWJvdC1hbW9uZy1laWdodC1jaGluZXNlLWxsbS1wcm9kdWN0cy1hcHByb3ZlZC1mb3ItcHVibGljLWxhdW5jaCwgaHR0cHM6Ly9hcGkubWluaW1heC5jaGF0LyIsLCwsLCIiImh1bmRyZWRzIG9mIGJpbGxpb25zIiIgcGVyIGh0dHBzOi8vYXBpLm1pbmltYXguY2hhdC8iLCwsLCwsLCwsVW5rbm93biwiTWluaU1heCBoYXMgcmVsZWFzZWQgdGhyZWUgZm91bmRhdGlvbmFsIG1vZGVsIGFyY2hpdGVjdHVyZXM6IHRleHQtdG8tdmlzdWFsLCB0ZXh0LXRvLWF1ZGlvLCBhbmQgdGV4dC10by10ZXh0LiBUaGUgc3RhcnR1cCBoYXMgYWxzbyBpbnRyb2R1Y2VkIGEgc2VsZi1kZXZlbG9wZWQgZ2VuZXJhbCBMTE0g4oCcQUJBQuKAnSwgbmFtZWQgYWZ0ZXIgdGhlIHNvdW5kIG9mIGJhYnkgYmFiYmxlLiIsLCxBUEkgYWNjZXNzLENoaW5hLCwsLCwsMjAyNS0xMS0yOCAxMTo1Mzo0NCswMDowMCwsLCwsLEluZHVzdHJ5LCwsLCxVbnJlbGVhc2VkLCxUcnVlLCwsLCwsLCwsLCxObwpKYWlzLExhbmd1YWdlLCJMYW5ndWFnZSBtb2RlbGluZyxDaGF0LFRyYW5zbGF0aW9uLExhbmd1YWdlIG1vZGVsaW5nL2dlbmVyYXRpb24sUXVlc3Rpb24gYW5zd2VyaW5nIiwiQ2VyZWJyYXMgU3lzdGVtcyxNb2hhbWVkIGJpbiBaYXllZCBVbml2ZXJzaXR5IG9mIEFydGlmaWNpYWwgSW50ZWxsaWdlbmNlIChNQlpVQUkpLEluY2VwdGlvbiBHNDIiLCJOZWhhIFNlbmd1cHRhLCBTdW5pbCBLdW1hciBTYWh1LCBCb2thbmcgSmlhLCBTYXRoZWVzaCBLYXRpcG9tdSwgSGFvbmFuIExpLCBGYWpyaSBLb3RvLCBPc2FtYSBNb2hhbW1lZCBBZnphbCwgU2FtdGEgS2FtYm9qLCBPbmthciBQYW5kaXQsIFJhaHVsIFBhbCwgTGFsaXQgUHJhZGhhbiwgWmFpbiBNdWhhbW1hZCBNdWphaGlkLCBNYXNzYSBCYWFsaSwgQWxoYW0gRmlrcmkgQWppLCBaaGVuZ3pob25nIExpdSwgQW5keSBIb2NrLCBBbmRyZXcgRmVsZG1hbiwgSm9uYXRoYW4gTGVlLCBBbmRyZXcgSmFja3NvbiwgUHJlc2xhdiBOYWtvdiwgVGltb3RoeSBCYWxkd2luLCBFcmljIFhpbmciLDIwMjMtMDgtMjksSmFpcyBhbmQgSmFpcy1jaGF0OiBBcmFiaWMtQ2VudHJpYyBGb3VuZGF0aW9uIGFuZCBJbnN0cnVjdGlvbi1UdW5lZCBPcGVuIEdlbmVyYXRpdmUgTGFyZ2UgTGFuZ3VhZ2UgTW9kZWxzLGh0dHBzOi8vYXJ4aXYub3JnL2Ficy8yMzA4LjE2MTQ5LDc0LjAsU09UQSBpbXByb3ZlbWVudCxTT1RBIGF0IEFyYWJpYyBsYW5ndWFnZSB0YXNrcy4sMTMwMDAwMDAwMDAuMCwiIiJXaXRoIDEzIGJpbGxpb24gcGFyYW1ldGVycywgdGhleSBkZW1vbnN0cmF0ZSBiZXR0ZXIga25vd2xlZGdlIGFuZCByZWFzb25pbmcgY2FwYWJpbGl0aWVzIGluIEFyYWJpYyIiIiw0Ljg5NDY3NjNlKzIyLCJDID0gNk5EID0gNiAqIDEzIGJpbGxpb24gcGFyYW1zICogMzk1IGJpbGxpb24gdG9rZW5zID0gMy4wODFlKzIyIEZMT1AKCjc1MDAwMDAwMDAwMDAwMDAgRkxPUCAvIGNoaXAgLyBzZWMgKiAxNiBjaGlwcyAqICA2MDAgaG91cnMgW3NlZSB0cmFpbmluZyB0aW1lIG5vdGVzXSAqIDM2MDAgc2VjIC8gaG91ciAqIDAuMyBbYXNzdW1lZCB1dGlsaXphdGlvbl0gPSA3Ljc3NmUrMjIgRkxPUAoKc3FydCgzLjA4MWUrMjIqNy43NzZlKzIyKSA9IDQuODk0Njc2M2UrMjIgRkxPUCIsMzk1MDAwMDAwMDAwLDM5NUIgdG9rZW5zIH49IDMwMEIgd29yZHMsNjAwLjAsMjAyMyBKdW5lIDI1IHRvIEp1bHkgMTggPSAyNSBkYXlzID0gNjAwIGhvdXJzLENlcmVicmFzIENTLTIsLENvbmZpZGVudCwiV2UgaW50cm9kdWNlIEphaXMgYW5kIEphaXMtY2hhdCwgbmV3IHN0YXRlLW9mLXRoZS1hcnQgQXJhYmljLWNlbnRyaWMgZm91bmRhdGlvbiBhbmQgaW5zdHJ1Y3Rpb24tdHVuZWQgb3BlbiBnZW5lcmF0aXZlIGxhcmdlIGxhbmd1YWdlIG1vZGVscyAoTExNcykuIFRoZSBtb2RlbHMgYXJlIGJhc2VkIG9uIHRoZSBHUFQtMyBkZWNvZGVyLW9ubHkgYXJjaGl0ZWN0dXJlIGFuZCBhcmUgcHJldHJhaW5lZCBvbiBhIG1peHR1cmUgb2YgQXJhYmljIGFuZCBFbmdsaXNoIHRleHRzLCBpbmNsdWRpbmcgc291cmNlIGNvZGUgaW4gdmFyaW91cyBwcm9ncmFtbWluZyBsYW5ndWFnZXMuIFdpdGggMTMgYmlsbGlvbiBwYXJhbWV0ZXJzLCB0aGV5IGRlbW9uc3RyYXRlIGJldHRlciBrbm93bGVkZ2UgYW5kIHJlYXNvbmluZyBjYXBhYmlsaXRpZXMgaW4gQXJhYmljIHRoYW4gYW55IGV4aXN0aW5nIG9wZW4gQXJhYmljIGFuZCBtdWx0aWxpbmd1YWwgbW9kZWxzIGJ5IGEgc2l6YWJsZSBtYXJnaW4sIGJhc2VkIG9uIGV4dGVuc2l2ZSBldmFsdWF0aW9uLiBNb3Jlb3ZlciwgdGhlIG1vZGVscyBhcmUgY29tcGV0aXRpdmUgaW4gRW5nbGlzaCBjb21wYXJlZCB0byBFbmdsaXNoLWNlbnRyaWMgb3BlbiBtb2RlbHMgb2Ygc2ltaWxhciBzaXplLCBkZXNwaXRlIGJlaW5nIHRyYWluZWQgb24gbXVjaCBsZXNzIEVuZ2xpc2ggZGF0YS4gV2UgcHJvdmlkZSBhIGRldGFpbGVkIGRlc2NyaXB0aW9uIG9mIHRoZSB0cmFpbmluZywgdGhlIHR1bmluZywgdGhlIHNhZmV0eSBhbGlnbm1lbnQsIGFuZCB0aGUgZXZhbHVhdGlvbiBvZiB0aGUgbW9kZWxzLiBXZSByZWxlYXNlIHR3byBvcGVuIHZlcnNpb25zIG9mIHRoZSBtb2RlbCDigJR0aGUgZm91bmRhdGlvbiBKYWlzIG1vZGVsLCBhbmQgYW4gaW5zdHJ1Y3Rpb24tdHVuZWQgSmFpcy1jaGF0IHZhcmlhbnTigJQgd2l0aCB0aGUgYWltIG9mIHByb21vdGluZyByZXNlYXJjaCBvbiBBcmFiaWMgTExNcy4iLDEuMCwsT3BlbiB3ZWlnaHRzICh1bnJlc3RyaWN0ZWQpLCJVbml0ZWQgU3RhdGVzIG9mIEFtZXJpY2EsVW5pdGVkIEFyYWIgRW1pcmF0ZXMsVW5pdGVkIEFyYWIgRW1pcmF0ZXMiLCwsLDE2LjAsLDIwMjYtMDUtMjUgMTI6Mjg6MTErMDA6MDAsQ2VyZWJyYXMsdGhlIENvbmRvciBHYWxheHkgMSAoQ0ctMSkgQUkgU3VwZXJjb21wdXRlciBmcm9tIENlcmVicmFzLCwzOTMyMTYwLjAsIiIiQWZ0ZXIgcGFja2luZywgd2UgdXNlZCBhIGdsb2JhbCBiYXRjaCBzaXplIG9mIDEsOTIwIHNlcXVlbmNlcyBvZiAyLDA0OCB0b2tlbnMgZWFjaC4gIiIiLCJJbmR1c3RyeSxBY2FkZW1pYSxJbmR1c3RyeSIsVHJ1ZSwsLCxVbnJlbGVhc2VkLCJhcGFjaGUgMi4wCmh0dHBzOi8vaHVnZ2luZ2ZhY2UuY28vaW5jZXB0aW9uYWkvamFpcy0xM2IiLCwsLCwsLCJPcGVyYXRpb24gY291bnRpbmcsSGFyZHdhcmUiLGluY2VwdGlvbmFpLCwsLFllcwpSZWZhY3QtMS42QixMYW5ndWFnZSxMYW5ndWFnZSBtb2RlbGluZy9nZW5lcmF0aW9uLFJlZmFjdCBBSSwiT2xlZyBLbGltb3YsIFNlcmdleSBWYWtocmVldiIsMjAyMy0wOC0yOSwgUmVmYWN0LTEuNkIgLGh0dHBzOi8vaHVnZ2luZ2ZhY2UuY28vc21hbGxjbG91ZGFpL1JlZmFjdC0xXzZCLWZpbSwsLCwxNjAwMDAwMDAwLjAsMS42QiwxLjE1MmUrMjIsIjZORCA9IDYgKiAxLjZCICogMS4yVCA9IDExNTIwMDAwMDAwMDAwMDAwMDAwMDAwID0gMS4xNTJlMjIKY2l0YXRpb24gIiJtb2RlbCB0cmFpbmVkIGZvciAxLjJUIHRva2Vucy4gIiIKYWx0ZXJuYXRpdmUKZmxvcHMgPSAoNjQpICogKDI3NzcwICogMTAqKjkpICogKDI4ICogMjQgKiAzNjAwKSAqICgwLjMpID0gMS4yODk4Nzg3MzI4ZSsyMQoobnVtIGdwdSkgKiAocGVhayBmbG9wcykgKiAodGltZSBpbiBzZWNvbmRzKSAqIChhc3N1bWVkIHV0aWxpemF0aW9uIHJhdGUpClByZWNpc2lvbjogYmZsb2F0MTYKR1BVcyA2NCBOVmlkaWEgQTUwMDAKVHJhaW5pbmcgdGltZSAyOCBkYXlzCjI3Ljc3IFRGTE9QUyAtIHBlYWsgZmxvcCBmcm9tIGh0dHBzOi8vd3d3LnRlY2hwb3dlcnVwLmNvbS9ncHUtc3BlY3MvcnR4LWE1MDAwLmMzNzQ4IiwxMjAwMDAwMDAwMDAwLCIxLjJUIGZyb20gIiJUaGUgdGV4dCB0byBjb2RlIHByb3BvcnRpb24gd2FzIDUwOjUwLCBtb2RlbCB0cmFpbmVkIGZvciAxLjJUIHRva2Vucy4gIiIiLDY3Mi4wLCJmcm9tICIiTW9kZWwgU3RhdHMiIiIsTlZJRElBIFJUWCBBNTAwMCxTZWxmLXN1cGVydmlzZWQgbGVhcm5pbmcsTGlrZWx5LCwsLE9wZW4gd2VpZ2h0cyAocmVzdHJpY3RlZCB1c2UpLFVuaXRlZCBLaW5nZG9tIG9mIEdyZWF0IEJyaXRhaW4gYW5kIE5vcnRoZXJuIElyZWxhbmQsLCwsNi4wLCwyMDI1LTExLTI4IDExOjUzOjQ0KzAwOjAwLCwsLCwsSW5kdXN0cnksLCwsNDAzMi4wLFVucmVsZWFzZWQsIk9wZW5SQUlMLU0gbGljZW5zZSwgcmVzcG9uc2libGUgdXNlIHJlc3RyaWN0aW9uczogaHR0cHM6Ly9iaWdzY2llbmNlLmh1Z2dpbmdmYWNlLmNvL2Jsb2cvYmlnc2NpZW5jZS1vcGVucmFpbC1tIiwsLCwsLDI3NDIuMTA1OTY0MDczNDcwNywiT3BlcmF0aW9uIGNvdW50aW5nLEhhcmR3YXJlIiwsLCwsWWVzCkx1Y2EgMi4wLCwsTWlhbmJpIEludGVsbGlnZW5jZSwsMjAyMy0wOC0yOSwsaHR0cHM6Ly93d3cuMTYzLmNvbS9keS9hcnRpY2xlL0lEQkdBODg0MDUxMUZRTzkuaHRtbCwsLCwxMDAwMDAwMDAwMDAuMCwiaHR0cHM6Ly93d3cubGVpcGhvbmUuY29tL2NhdGVnb3J5L2FpLzIza2J6UVhqNjB4WmdVZ08uaHRtbCAKRW5nbGlzaCB0cmFuc2xhdGlvbjoKIiJMaSBEYWhhaTogRnJvbSBhIHRlY2huaWNhbCBwb2ludCBvZiB2aWV3LCB0aGUgQ1BNMiAoQ2hpbmVzZSBQcmV0cmFpbmVkIE1vZGVsKSAxMDAgYmlsbGlvbiBtb2RlbCB3ZSBsYXVuY2hlZCBhdCB0aGF0IHRpbWUgd2FzIGEgc3BhcnNlIG1vZGVsIG9mIE1vRSwgd2hpY2ggaXMgZGlmZmVyZW50IGZyb20gdGhlIDEwMCBiaWxsaW9uIG1vZGVsIHdlIGFyZSBwcm9tb3Rpbmcgbm93LiIiCgpUaGlzIHN1Z2dlc3RzIGl0IGlzIGEgZGVuc2UgbW9kZWwuIiwxLjJlKzI0LCJBc3N1bWUgQ2hpbmNoaWxsYS1vcHRpbWFsIGRhdGFzZXQgc2l6ZToKMjAgKiAxMDBCICogMTAwQiAqIDYgPSAxLjJlMjQgRkxPUCIsLCIiIkFzc3VtZSBDaGluY2hpbGxhLW9wdGltYWwgZGF0YXNldCBzaXplIiIgZnJvbSB0cmFpbmluZyBjb21wdXRlIG5vdGVzIiwsLCwsTGlrZWx5LCwsLEhvc3RlZCBhY2Nlc3MgKG5vIEFQSSksQ2hpbmEsLCwsLCwyMDI1LTExLTI4IDExOjUzOjQ0KzAwOjAwLCwiVGhlcmUgaXMgbm8gcGFwZXIgdG8gcmVmZXJlbmNlLCBubyBpbmZvcm1hdGlvbiBhYm91dCBoYXJkd2FyZSB1c2VkIGZvciB0cmFpbmluZyBmb3VuZCBpbiBtZWRpYS4iLCwsLEluZHVzdHJ5LCwsLCxVbnJlbGVhc2VkLCJjb3VsZCBiZSBhY2Nlc3NpYmxlIHZpYSBBUEksIHRob3VnaCBJIGhhdmUgbm90IGZvdW5kIGRvY3VtZW50YXRpb24KCmhlcmUgaXMgYWNjZXNzaWJsZSBmb3IgY2hhdHRpbmc6IGh0dHBzOi8vbHVjYS5jbi9ob21lIixUcnVlLCwsLCwsT3BlcmF0aW9uIGNvdW50aW5nLCwsLCxObwpQZXB0aWRlQkVSVCxCaW9sb2d5LCJQcm90ZWlucyxQcm90ZWluIHByb3BlcnR5IHByZWRpY3Rpb24iLENhcm5lZ2llIE1lbGxvbiBVbml2ZXJzaXR5IChDTVUpLCJDaGFrcmFkaGFyIEd1bnR1Ym9pbmEsIEFkcml0YSBEYXMsIFBhcmlzYSBNb2xsYWVpLCBTZW9uZ3dvbiBLaW0sIGFuZCBBbWlyIEJhcmF0aSBGYXJpbWFuaSIsMjAyMy0wOC0yOCxQZXB0aWRlQkVSVDogQSBsYW5ndWFnZSBNb2RlbCBiYXNlZCBvbiBUcmFuc2Zvcm1lcnMgZm9yIFBlcHRpZGUgUHJvcGVydHkgUHJlZGljdGlvbixodHRwczovL2FyeGl2Lm9yZy9hYnMvMjMwOS4wMzA5OSwsU09UQSBpbXByb3ZlbWVudCwiIiJPdXIgbW9kZWwgaGFzIGFjaGlldmVkIHN0YXRlIG9mIHRoZSBhcnQgKFNPVEEpIGZvciBwcmVkaWN0aW5nIEhlbW9seXNpcywgd2hpY2ggaXMgYSB0YXNrIGZvciBkZXRlcm1pbmluZyBwZXB0aWRl4oCZcyBwb3RlbnRpYWwgdG8gaW5kdWNlIHJlZCBibG9vZCBjZWxsIGx5c2lzLiIiIiwsLDQuOWUrMTYsIiIiQ29tcHV0ZSBmb3IgZmluZS10dW5pbmcgUHJvdEJFUlQ6IDEgTlZpZGlhIEdlRm9yY2UgR1RYIDEwODBUaSwgMzAgZXBvY2hzLCBiYXRjaCBzaXplIDMyLCBtb2RlbCB0cmFpbmVkIGZvciBpbmRpdmlkdWFsIHRhc2tzIHdpdGggdHJhaW5pbmcgdGltZSByYW5naW5nIGZyb20gNTgtMTE2IG1pbnV0ZXMsIGFzc3VtaW5nIApmcm9tIFRhYmxlIDEgd2UgaGF2ZSAyNDQgbWludXRlcwoxMS4zNGUxMiBGTE9QcyBhbmQgMC4zIHV0aWxpemF0aW9uIHJhdGUgRkxPUCA9IDI0NCBtaW4gKiA2MCBzZWMvbWluICogMTEuMzRlMTIgRkxPUC9zZWMgKjAuMyA9IDQuOWUxNiBGTE9QLCIsNDE2MDU2NiwiUHJldHJhaW5pbmc6CjIxNywwMDAsMDAwIHNlcXVlbmNlcyDDlyAxMDAgcmVzaWR1ZXMgPSAyLjE3IMOXIDEwwrnigbAgdG9rZW5zCgpGaW5lLXR1bmluZyBzZXF1ZW5jZXM6CjksMzE2ICsgMjksODkyICsgMTcsMTg1ID0gNTYsMzkzIHNlcXVlbmNlcwo1NiwzOTMgw5cgMTAwIHJlc2lkdWVzID0gNS42NCDDlyAxMOKBtiB0b2tlbnMKClRvdGFsIHRva2VuczoKMi4xNyDDlyAxMMK54oGwICsgNS42NCDDlyAxMOKBtiDiiYggMi4xNyDDlyAxMMK54oGwIiw0LjA2NywyNDQgbWludWVzIGZyb20gVGFibGUgMSxOVklESUEgR2VGb3JjZSBHVFggMTA4MCBUaSwsQ29uZmlkZW50LCJSZWNlbnQgYWR2YW5jZXMgaW4gTGFuZ3VhZ2UgTW9kZWxzIGhhdmUgZW5hYmxlZCB0aGUgcHJvdGVpbiBtb2RlbGluZyBjb21tdW5pdHkgd2l0aCBhIHBvd2VyZnVsIHRvb2wgc2luY2UgcHJvdGVpbiBzZXF1ZW5jZXMgY2FuIGJlIHJlcHJlc2VudGVkIGFzIHRleHQuIFNwZWNpZmljYWxseSwgYnkgdGFraW5nIGFkdmFudGFnZSBvZiBUcmFuc2Zvcm1lcnMsIHNlcXVlbmNlLXRvLXByb3BlcnR5IHByZWRpY3Rpb24gd2lsbCBiZSBhbWVuYWJsZSB3aXRob3V0IHRoZSBuZWVkIGZvciBleHBsaWNpdCBzdHJ1Y3R1cmFsIGRhdGEuIEluIHRoaXMgd29yaywgaW5zcGlyZWQgYnkgcmVjZW50IHByb2dyZXNzIGluIExhcmdlIExhbmd1YWdlIE1vZGVscyAoTExNcyksIHdlIGludHJvZHVjZSBQZXB0aWRlQkVSVCwgYSBwcm90ZWluIGxhbmd1YWdlIG1vZGVsIGZvciBwcmVkaWN0aW5nIHRocmVlIGtleSBwcm9wZXJ0aWVzIG9mIHBlcHRpZGVzIChoZW1vbHlzaXMsIHNvbHViaWxpdHksIGFuZCBub24tIGZvdWxpbmcpLiBUaGUgUGVwdGlkZUJlcnQgdXRpbGl6ZXMgdGhlIFByb3RCRVJUIHByZXRyYWluZWQgdHJhbnNmb3JtZXIgbW9kZWwgd2l0aCAxMiBhdHRlbnRpb24gaGVhZHMgYW5kIDEyIGhpZGRlbiBsYXllcnMuIFdlIHRoZW4gZmluZXR1bmVkIHRoZSBwcmV0cmFpbmVkIG1vZGVsIGZvciB0aGUgdGhyZWUgZG93bnN0cmVhbSB0YXNrcy4gT3VyIG1vZGVsIGhhcyBhY2hpZXZlZCBzdGF0ZSBvZiB0aGUgYXJ0IChTT1RBKSBmb3IgcHJlZGljdGluZyBIZW1vbHlzaXMsIHdoaWNoIGlzIGEgdGFzayBmb3IgZGV0ZXJtaW5pbmcgcGVwdGlkZeKAmXMgcG90ZW50aWFsIHRvIGluZHVjZSByZWQgYmxvb2QgY2VsbCBseXNpcy4gT3VyIFBlcHRpZGVCZXJ0IG5vbi1mb3VsaW5nIG1vZGVsIGFsc28gYWNoaWV2ZWQgcmVtYXJrYWJsZSBhY2N1cmFjeSBpbiBwcmVkaWN0aW5nIHBlcHRpZGXigJlzIGNhcGFjaXR5IHRvIHJlc2lzdCBub24tc3BlY2lmaWMgaW50ZXJhY3Rpb25zLiBUaGlzIG1vZGVsLCB0cmFpbmVkIHByZWRvbWluYW50bHkgb24gc2hvcnRlciBzZXF1ZW5jZXMsIGJlbmVmaXRzIGZyb20gdGhlIGRhdGFzZXQgd2hlcmUgbmVnYXRpdmUgZXhhbXBsZXMgYXJlIGxhcmdlbHkgYXNzb2NpYXRlZCB3aXRoIGluc29sdWJsZSBwZXB0aWRlcy4gQ29kZXMsIG1vZGVscywgYW5kIGRhdGEgdXNlZCBpbiB0aGlzIHN0dWR5IGFyZSBmcmVlbHkgYXZhaWxhYmxlIGF0OiBodHRwczovL2dpdGh1Yi5jb20vQ2hha3JhZGhhckcvUGVwdGlkZUJFUlQiLDMwLjAsLE9wZW4gd2VpZ2h0cyAodW5yZXN0cmljdGVkKSxVbml0ZWQgU3RhdGVzIG9mIEFtZXJpY2EsUHJvdEJFUlQtVW5pUmVmLDQuOTgwNTI4ZSsxNiwiIiJDb21wdXRlIGZvciBmaW5lLXR1bmluZyBQcm90QkVSVDogMSBOVmlkaWEgR2VGb3JjZSBHVFggMTA4MFRpLCAzMCBlcG9jaHMsIGJhdGNoIHNpemUgMzIsIG1vZGVsIHRyYWluZWQgZm9yIGluZGl2aWR1YWwgdGFza3Mgd2l0aCB0cmFpbmluZyB0aW1lIHJhbmdpbmcgZnJvbSA1OC0xMTYgbWludXRlcywgYXNzdW1pbmcgCmZyb20gVGFibGUgMSB3ZSBoYXZlIDI0NCBtaW51dGVzCjExLjM0ZTEyIEZMT1BzIGFuZCAwLjMgdXRpbGl6YXRpb24gcmF0ZSBGTE9QID0gMjQ0IG1pbiAqIDYwIHNlYy9taW4gKiAxMS4zNGUxMiBGTE9QL3NlYyAqMC4zID0gNC45ZTE2IEZMT1AsIiwxLjAsLDIwMjUtMTEtMjggMTE6NTM6NDQrMDA6MDAsLCwsLCxBY2FkZW1pYSwsLCw0LjAsT3BlbiBzb3VyY2UsIk1JVCAobW9kZWxzLCB0cmFpbmluZywgaW5mZXJlbmNlKTogaHR0cHM6Ly9naXRodWIuY29tL0NoYWtyYWRoYXJHL1BlcHRpZGVCRVJUICIsLCwsLCwyNzIuOTUwMjEzOTgwMDUzMDQsSGFyZHdhcmUsLCwsLFllcwpNZW5nemlHUFQtR2VuZXJhbC00MEIsTGFuZ3VhZ2UsIkxhbmd1YWdlIG1vZGVsaW5nL2dlbmVyYXRpb24sUXVlc3Rpb24gYW5zd2VyaW5nIixMYW5nYm9hdCwsMjAyMy0wOC0yNywi5r6c6Iif56eR5oqA6YCa6L+H55Sf5oiQ5byP5Lq65bel5pm66IO95aSH5qGI5bm26YeN56OF5Y+R5biD5paw54mI5a2f5a2QR1BULemHkeiejeaooeWei+WSjOWtn+WtkEdQVC1Db2Rl5qih5Z6LCiIsaHR0cHM6Ly9odWIuYmFhaS5hYy5jbi92aWV3LzMzODk1LCwsLDQwMDAwMDAwMDAwLjAsLCwsLCwsLCwsQ29uZmlkZW50LCwsLCxDaGluYSwsLCwsLDIwMjUtMTEtMjggMTE6NTM6NDQrMDA6MDAsLCwsLCxJbmR1c3RyeSwsLCwsLCwsLCwsLCwsLCwsLApNZW5nemktRmluLTdCLExhbmd1YWdlLCJMYW5ndWFnZSBtb2RlbGluZy9nZW5lcmF0aW9uLFF1ZXN0aW9uIGFuc3dlcmluZyIsTGFuZ2JvYXQsLDIwMjMtMDgtMjcsIua+nOiIn+enkeaKgOmAmui/h+eUn+aIkOW8j+S6uuW3peaZuuiDveWkh+ahiOW5tumHjeejheWPkeW4g+aWsOeJiOWtn+WtkEdQVC3ph5Hono3mqKHlnovlkozlrZ/lrZBHUFQtQ29kZeaooeWeiwoiLGh0dHBzOi8vd3d3Lmxhbmdib2F0LmNvbS9lbi9wb3J0YWwvbWVuZ3ppLWdwdCwsLCw3MDAwMDAwMDAwLjAsLCwsLCwsLCwsQ29uZmlkZW50LCwsLCxDaGluYSwsLCwsLDIwMjUtMTEtMjggMTE6NTM6NDQrMDA6MDAsLCwsLCxJbmR1c3RyeSwsLCwsLCwsLCwsLCwsLCwsLApNZW5nemktRmluLTEzQixMYW5ndWFnZSwiTGFuZ3VhZ2UgbW9kZWxpbmcvZ2VuZXJhdGlvbixRdWVzdGlvbiBhbnN3ZXJpbmciLExhbmdib2F0LCwyMDIzLTA4LTI3LCLmvpzoiJ/np5HmioDpgJrov4fnlJ/miJDlvI/kurrlt6Xmmbrog73lpIfmoYjlubbph43no4Xlj5HluIPmlrDniYjlrZ/lrZBHUFQt6YeR6J6N5qih5Z6L5ZKM5a2f5a2QR1BULUNvZGXmqKHlnosKIixodHRwczovL2h1Yi5iYWFpLmFjLmNuL3ZpZXcvMzM4OTUsLCwsMTMwMDAwMDAwMDAuMCwsLCwsLCwsLCxDb25maWRlbnQsLCwsLENoaW5hLCwsLCwsMjAyNS0xMS0yOCAxMTo1Mzo0NCswMDowMCwsLCwsLEluZHVzdHJ5LCwsLCwsLCwsLCwsLCwsLCwsCk1lbmd6aS1MaXRlLExhbmd1YWdlLCJMYW5ndWFnZSBtb2RlbGluZy9nZW5lcmF0aW9uLFF1ZXN0aW9uIGFuc3dlcmluZyIsTGFuZ2JvYXQsLDIwMjMtMDgtMjUsIua+nOiIn+enkeaKgOmAmui/h+eUn+aIkOW8j+S6uuW3peaZuuiDveWkh+ahiOW5tumHjeejheWPkeW4g+aWsOeJiOWtn+WtkEdQVC3ph5Hono3mqKHlnovlkozlrZ/lrZBHUFQtQ29kZeaooeWeiwoiLGh0dHBzOi8vd3d3Lmxhbmdib2F0LmNvbS9lbi9wb3J0YWwvbWVuZ3ppLWdwdCwsLCwsLCwsLCwsLCwsVW5rbm93biwsLCwsQ2hpbmEsLCwsLCwyMDI1LTExLTI4IDExOjUzOjQ0KzAwOjAwLCwsLCwsSW5kdXN0cnksLCwsLCwsLCwsLCwsLCwsLCwKT3Blbi1Bc3Npc3RhbnQgTGxhbWEyIDcwQiBTRlQgdjEwLExhbmd1YWdlLCJDaGF0LExhbmd1YWdlIG1vZGVsaW5nL2dlbmVyYXRpb24iLCxPcGVuQXNzaXN0YW50LDIwMjMtMDgtMjUsT3Blbi1Bc3Npc3RhbnQgTGxhbWEyIDcwQiBTRlQgdjEwLGh0dHBzOi8vaHVnZ2luZ2ZhY2UuY28vT3BlbkFzc2lzdGFudC9sbGFtYTItNzBiLW9hc3N0LXNmdC12MTAsLCwsNzAwMDAwMDAwMDAuMCwiIiJUaGlzIG1vZGVsIGlzIGFuIE9wZW4tQXNzaXN0YW50IGZpbmUtdHVuaW5nIG9mIE1ldGEncyBMbGFtYTIgNzBCIExMTSIiIChodHRwczovL2h1Z2dpbmdmYWNlLmNvL09wZW5Bc3Npc3RhbnQvbGxhbWEyLTcwYi1vYXNzdC1zZnQtdjEwKS4iLCwsLCwsLCwsQ29uZmlkZW50LCJUaGlzIG1vZGVsIGlzIGFuIE9wZW4tQXNzaXN0YW50IGZpbmUtdHVuaW5nIG9mIE1ldGEncyBMbGFtYTIgNzBCIExMTS4gSXQgd2FzIGZpbmUtdHVuZWQgaW4gdHdvIHN0YWdlcywgZmlyc3Qgb24gYSBtaXggb2Ygc3ludGhldGljIGluc3RydW5jdGlvbnMgYW5kIGNvZGluZyB0YXNrcyBhbmQgdGhlbiBpbiBhICIicG9saXNoaW5nIiIgc3RhZ2Ugb24gdGhlIGJlc3QgaHVtYW4gZGVtb25zdHJhdGlvbnMgY29sbGVjdGVkIGF0IG9wZW4tYXNzaXN0YW50LmlvIHVwIHRvIEp1bHkgMjMsIDIwMjMgKHNlZSBDb25maWd1cmF0aW9uIERldGFpbHMgYmVsb3cpLiIsLCxPcGVuIHdlaWdodHMgKHJlc3RyaWN0ZWQgdXNlKSwsTGxhbWEgMi03MEIsMS42NWUrMjAsIkZyb20gaHR0cHM6Ly9odWdnaW5nZmFjZS5jby9PcGVuQXNzaXN0YW50L2xsYW1hMi03MGItb2Fzc3Qtc2Z0LXYxMDoKLSDigJxXZWlnaHRzICYgQmlhc2VzIHRyYWluaW5nIGxvZ3M6IFN0YWdlIDEgKDEgZXBvY2ggcHJldHJhaW4tbWl4LCAxMmsgc3RlcHMpLCBTdGFnZSAyICgzIGVwb2NocyBvYXNzdCB0b3AtMSwgNTE5IHN0ZXBzKeKAnS4KLSBTdGFnZSAxOiDigJxBY2NlcHRlZCB0b2tlbnM6IDM3NTc3MjkyMOKAnS4KLSBTdGFnZSAyOiDigJxBY2NlcHRlZCB0b2tlbnM6IDUzMTUzNjjigJ0uCgpTaW5jZSBMbGFtYSBoYXMgZGVuc2UgdHJhbnNmb3JtZXIgYXJjaGl0ZWN0dXJlLCB0aGUgNk5EIGFwcHJveGltYXRpb24geWllbGRzCkZpbmUtdHVuaW5nIGNvbXB1dGUKPSAjIG9mIGFjdGl2ZSBwYXJhbWV0ZXJzIC8gZm9yd2FyZCBwYXNzICogIyBvZiB0b2tlbnMgKiA2IEZMT1BTIC8gdG9rZW4gKiAjIG9mIGVwb2Nocwo9IDdlMTAgcGFyYW1ldGVycyAqIDM3NTc3MjkyMCB0b2tlbnMgKiA2IEZMT1BTIC8gdG9rZW4gKiAxIGVwb2NoCjdlMTAgcGFyYW1ldGVycyAqIDUzMTUzNjggdG9rZW5zICogNiBGTE9QUyAvIHRva2VuICogMyBlcG9jaHMKfj0gMS41OGUyMCBGTE9QUyArIDYuN2UxOCBGTE9QUwp+PSAxLjY1ZTIwIEZMT1BTICIsLCwyMDI1LTExLTI4IDExOjUzOjQ0KzAwOjAwLCwsLCwsLCwsLCxPcGVuIChyZXN0cmljdGVkIHVzZSksImxsYW1hIDIgbGljZW5zZSAoNzAwTSBNQVUgY2FwKQpodHRwczovL2h1Z2dpbmdmYWNlLmNvL09wZW5Bc3Npc3RhbnQvbGxhbWEyLTcwYi1vYXNzdC1zZnQtdjEwCgpodHRwczovL2dpdGh1Yi5jb20vZXBmTExNL01lZ2F0cm9uLUxMTSIsLCwsLCwsLCwsLCxZZXMKTWF0aEdQVCxMYW5ndWFnZSxRdWFudGl0YXRpdmUgcmVhc29uaW5nLFRBTCBFZHVjYXRpb24gR3JvdXAgKFh1ZWVyc2kpLCwyMDIzLTA4LTI0LFRBTOKAmXMgTWF0aEdQVCBsYXVuY2hlcyBwdWJsaWMgYmV0YTogeW91ciBuZXh0LWdlbiBtYXRoIGFzc2lzdGFudCxodHRwczovL3d3dy5naXptb2NoaW5hLmNvbS8yMDIzLzA4LzI0L21hdGhncHQtbGF1bmNoLXB1YmxpYy1iZXRhLW5leHQtZ2VuLW1hdGgtYXNzaXN0YW50LywsLCwsLCwsLCwsLCwsVW5rbm93biwiRHVyaW5nIGl0cyAyMHRoLWFubml2ZXJzYXJ5IGV2ZW50LCBUQUwgRWR1Y2F0aW9uIEdyb3VwIGxhdW5jaGVkIHRoZSBwdWJsaWMgYmV0YSB0ZXN0aW5nIG9mIGl0cyBpbm5vdmF0aXZlIG1hdGhlbWF0aWNhbCBsYXJnZSBtb2RlbCwgTWF0aEdQVC4gVGhpcyBMTE0gbW9kZWwgaXMgZGVzaWduZWQgcHJpbWFyaWx5IGZvciBnbG9iYWwgbWF0aGVtYXRpY3MgZW50aHVzaWFzdHMgYW5kIHJlc2VhcmNoIGluc3RpdHV0aW9ucywgbWFya2luZyBhIHNpZ25pZmljYW50IG1pbGVzdG9uZSBhcyBDaGluYeKAmXMgZmlyc3QgbGFyZ2UgbW9kZWwgdGFpbG9yZWQgZm9yIG1hdGhlbWF0aWNzLiIsLCxIb3N0ZWQgYWNjZXNzIChubyBBUEkpLENoaW5hLCwsLCwsMjAyNS0xMS0yOCAxMTo1Mzo0NCswMDowMCwsLCwsLEluZHVzdHJ5LCwsLCxVbnJlbGVhc2VkLCxUcnVlLCwsLCwsLCwsLCxObwpIeXBlckNMT1ZBIFgsTGFuZ3VhZ2UsIkxhbmd1YWdlIG1vZGVsaW5nL2dlbmVyYXRpb24sQ2hhdCxTZWFyY2gsVHJhbnNsYXRpb24sQ29kZSBnZW5lcmF0aW9uLFF1ZXN0aW9uIGFuc3dlcmluZyxRdWFudGl0YXRpdmUgcmVhc29uaW5nIixOQVZFUiwiS2FuZyBNaW4gWW9vLCBKYWVnZXVuIEhhbiwgU29va3lvIEluLCBIZWV3b24gSmVvbiwgSmlzdSBKZW9uZywgSmFld29vayBLYW5nLCBIeXVud29vayBLaW0sIEt5dW5nLU1pbiBLaW0sIE11bmh5b25nIEtpbSwgU3VuZ2p1IEtpbSwgRG9uZ2h5dW4gS3dhaywgSGFub2NrIEt3YWssIFNlIEp1bmcgS3dvbiwgQmFkbyBMZWUsIERvbmdzb28gTGVlLCBHaWNoYW5nIExlZSwgSm9vaG8gTGVlLCBCYWVzZW9uZyBQYXJrLCBTZW9uZ2ppbiBTaGluLCBKb29uc2FuZyBZdSwgU2VvbGtpIEJhZWssIFN1bWluIEJ5ZW9uLCBFdW5nc3VwIENobywgRG9vc2VvayBDaG9lLCBKZWVzdW5nIEhhbiwgWW91bmdreXVuIEppbiwgSHllaW4gSnVuLCBKYWVzZXVuZyBKdW5nLCBDaGFud29vbmcgS2ltLCBKaW5ob25nIEtpbSwgSmludWsgS2ltLCBEb2t5ZW9uZyBMZWUsIERvbmd3b29rIFBhcmssIEplb25nIE1pbiBTb2huLCBTdWp1bmcgSGFuLCBKaWFlIEhlbywgU3VuZ2p1IEhvbmcsIE1pbmEgSmVvbiwgSHl1bmhvb24gSnVuZywgSnVuZ2V1biBKdW5nLCBXYW5na3lvIEp1bmcsIENodW5nam9vbiBLaW0sIEh5ZXJpIEtpbSwgSm9uZ2h5dW4gS2ltLCBNaW4gWW91bmcgS2ltLCBTb2V1biBMZWUsIEpvb25oZWUgUGFyaywgSmlldW4gU2hpbiwgU29qaW4gWWFuZywgSnVuZ3Nvb24gWW9vbiwgSHdhcmFuIExlZSwgU2FuZ2h3YW4gQmFlLCBKZWVod2FuIENoYSwgS2FybCBHeWxsZXVzLCBEb25naG9vbiBIYW0sIE1paGFrIEhvbmcsIFlvdW5na2kgSG9uZywgWXVua2kgSG9uZywgRGFoeXVuIEphbmcsIEh5b2p1biBKZW9uLCBZdWppbiBKZW9uLCBZZWppIEplb25nLCBNeXVuZ2dldW4gSmksIFllZ3VrIEppbiwgQ2hhbnNvbmcgSm8sIFNoaW55b3VuZyBKb28sIFNldW5naHdhbiBKdW5nLCBBZHJpYW4gSnVuZ215dW5nIEtpbSwgQnlvdW5nIEhvb24gS2ltLCBIeW9taW4gS2ltLCBKdW5nd2hhbiBLaW0sIE1pbmt5b3VuZyBLaW0sIE1pbnNldW5nIEtpbSwgU3VuZ2RvbmcgS2ltLCBZb25naGVlIEtpbSwgWW91bmdqdW4gS2ltLCBZb3VuZ2t3YW4gS2ltLCBEb25naHllb24gS28sIER1Z2h5dW4gTGVlLCBIYSBZb3VuZyBMZWUsIEphZWhvbmcgTGVlLCBKaWV1biBMZWUsIEpvbmdoeXVuIExlZSwgSm9uZ2ppbiBMZWUsIE1pbiBZb3VuZyBMZWUsIFllaGJpbiBMZWUsIFRhZWhvbmcgTWluLCBZdXJpIE1pbiwgS2l5b29uIE1vb24sIEh5YW5nbmFtIE9oLCBKYWVzdW4gUGFyaywgS3l1eW9uIFBhcmssIFlvdW5naHVuIFBhcmssIEhhbmJhZSBTZW8sIFNldW5naHl1biBTZW8sIE1paHl1biBTaW0sIEd5dWJpbiBTb24sIE1hdHQgWWVvLCBLeXVuZyBIb29uIFllb20sIFdvbmpvb24gWW9vIGV0IGFsLiAoMjk2IGFkZGl0aW9uYWwgYXV0aG9ycyBub3Qgc2hvd24pIiwyMDIzLTA4LTI0LEtvcmVh4oCZcyBpbnRlcm5ldCBnaWFudCBOYXZlciB1bnZlaWxzIGdlbmVyYXRpdmUgQUkgc2VydmljZXMsImh0dHBzOi8vYXJ4aXYub3JnL2Ficy8yNDA0LjAxOTU0Cmh0dHBzOi8vdGVjaGNydW5jaC5jb20vMjAyMy8wOC8yNC9rb3JlYXMtaW50ZXJuZXQtZ2lhbnQtbmF2ZXItdW52ZWlscy1nZW5lcmF0aXZlLWFpLXNlcnZpY2VzLywgaHR0cHM6Ly93d3cubmNsb3VkLmNvbS9zb2x1dGlvbi9mZWF0dXJlZC9oeXBlcmNsb3ZheCIsLCwiUG9zc2libGUgc2lnbmlmaWNhbnQgdXNhZ2U6ICIiSHlwZXJDTE9WQSBYIGlzIGF2YWlsYWJsZSBmb3IgY3JlYXRvcnMgYW5kIGVudGVycHJpc2UgY3VzdG9tZXJzIiIiLCwiVW5rbm93bgoKUHJldmlvdXMgdmVyc2lvbiBoYWQgMjA0QiBwYXJhbWV0ZXJzOiAiIk5hdmVyIHNheXMgSHlwZXJDTE9WQSBoYXMgbW9yZSB0aGFuIDIwNCBiaWxsaW9uIHBhcmFtZXRlcnMsIGJ1dCBpdCBkaWQgbm90IGRpc2Nsb3NlIGhvdyBtYW55IHBhcmFtZXRlcnMgaGF2ZSBiZWVuIHRyYWluZWQgb24gdGhlIEh5cGVyQ0xPVkEgWCIiCgpNYXliZSBhbWJpZ3VvdXMgd2hldGhlciBIeXBlckNMT1ZBIFggaXMgYSBuZXcgYW5kIHNlcGFyYXRlIG1vZGVsPyBCdXQgSHlwZXJDbG92YSBpcyBwcmV0dHkgb2xkLgoKIiJIeXBlckNMT1ZBIFggaXMgYnVpbHQgb24gSHlwZXJDTE9WQSBhbmQgaW1wcm92ZXMgb24gdGhlIHByZXZpb3VzIExMTXMiIgoKaHR0cHM6Ly93d3cubmNsb3VkLmNvbS9zb2x1dGlvbi9mZWF0dXJlZC9oeXBlcmNsb3ZheCIsLEVzdGltYXRpb25zIGZvciA4MkIgbW9kZWwgYXJlIG1hcmtlZCBhcyBsb3dlciBib3VuZCBlc3RpbWF0aW9ucywsLCwsLCxTcGVjdWxhdGl2ZSwiU291dGggS29yZWFuIGludGVybmV0IHNlYXJjaCBjb21wYW55IE5hdmVyIG9uIFRodXJzZGF5IHJvbGxlZCBvdXQgaXRzIG93biBnZW5lcmF0aXZlIGFydGlmaWNpYWwgaW50ZWxsaWdlbmNlIHRvb2wsIEh5cGVyQ0xPVkEgWC4gVGhlIGNvbXBhbnnigJlzIGxhcmdlIGxhbmd1YWdlIG1vZGVsIChMTE0pIG9mZmVycyBzZXJ2aWNlcyBzdWNoIGFzIGEgQ2hhdEdQVC1saWtlIEFJIGNoYXRib3QsIENMT1ZBIFgsIGFuZCBhIGdlbmVyYXRpdmUgQUktYmFzZWQgc2VhcmNoIGVuZ2luZSwgQ3VlLCBlcXVpdmFsZW50IHRvIE1pY3Jvc29mdCBCaW5nLiAiLCwsQVBJIGFjY2VzcyxLb3JlYSAoUmVwdWJsaWMgb2YpLCwsLCwsMjAyNS0xMS0yOCAxMTo1Mzo0NCswMDowMCwsLCwsLEluZHVzdHJ5LCwxLjQ3NjAwMDAwMDAwMDAwMWUrMjMsLCxVbnJlbGVhc2VkLCJBUEkgYWNjZXNzIGZvciBIeXBlckNMT1ZBIFggaXMgYXZhaWxhYmxlIGF0IENMT1ZBIFN0dWRpbywgYSBIeXBlcnNjYWxlIEFJIGRldmVsb3BtZW50IHRvb2wgb3B0aW1pemVkIGZvciBidXNpbmVzc2VzIGFuZCBwcm92aWRlZCB2aWEgTkFWRVIgQ2xvdWQgUGxhdGZvcm0uIFRoZSBjaGF0IHNlcnZpY2UgaXMgYXZhaWxhYmxlIGF0IGh0dHBzOi8vY2xvdmF4Lm5hdmVyLmNvbS8uIixUcnVlLCwsLCwsLCwsLCxObwpRd2VuLVZMLCJNdWx0aW1vZGFsLExhbmd1YWdlLFZpc2lvbiIsIkltYWdlIGNhcHRpb25pbmcsQ2hhdCxRdWVzdGlvbiBhbnN3ZXJpbmcsVmlzdWFsIHF1ZXN0aW9uIGFuc3dlcmluZyIsQWxpYmFiYSwiSmluemUgQmFpLCBTaHVhaSBCYWksIFNodXNoZW5nIFlhbmcsIFNoaWppZSBXYW5nLCBTaW5hbiBUYW4sIFBlbmcgV2FuZywgSnVueWFuZyBMaW4sIENoYW5nIFpob3UsIEppbmdyZW4gWmhvdSIsMjAyMy0wOC0yNCwiUXdlbi1WTDogQSBWZXJzYXRpbGUgVmlzaW9uLUxhbmd1YWdlIE1vZGVsIGZvciBVbmRlcnN0YW5kaW5nLCBMb2NhbGl6YXRpb24sIFRleHQgUmVhZGluZywgYW5kIEJleW9uZCIsaHR0cHM6Ly9hcnhpdi5vcmcvYWJzLzIzMDguMTI5NjYsMTk5OC4wLFNPVEEgaW1wcm92ZW1lbnQsIiIiQXMgdGhlIHJlc3VsdHMgc2hvd24sIG91ciBRd2VuLVZMIGFuZCBRd2VuLVZMLUNoYXQgYm90aCBhY2hpZXZlIG9idmlvdXNseSBiZXR0ZXIgcmVzdWx0cyBjb21wYXJlZCB0byBwcmV2aW91cyBnZW5lcmFsaXN0IG1vZGVscyBpbiB0ZXJtcyBvZiBib3RoIHR3byB0YXNrcy4gU3BlY2lmaWNhbGx5LCBvbiB6ZXJvLXNob3QgaW1hZ2UgY2FwdGlvbiB0YXNrLCBRd2VuLVZMIGFjaGlldmVzIHN0YXRlLW9mLXRoZS1hcnQgcGVyZm9ybWFuY2UgKGkuZS4sIDg1LjggQ0lERXIgc2NvcmUpIG9uIHRoZSBGbGlja3IzMEsga2FycGF0aHktdGVzdCBzcGxpdCwgZXZlbiBvdXRwZXJmb3JtcyBwcmV2aW91cyBnZW5lcmFsaXN0IG1vZGVscyB3aXRoIG11Y2ggbW9yZSBwYXJhbWV0ZXJzIChlLmcuLCBGbGFtaW5nby04MEIgd2l0aCA4MEIgcGFyYW1ldGVycykuIiIiLDk2MDAwMDAwMDAuMCw5LjZCIHRvdGFsIC0gVGFibGUgMSwsIlF3ZW4tN0IgYW5kIFZpVCBhcyBiYXNlIG1vZGVscywgdHJhaW5lZCBvbiAxLjVCIGltYWdlLXRleHQgcGFpcnMiLDUwMDAwMDAwMDAwMCwxLjRCIHRleHQtaW1hZ2UgcGFpcnMsLCwsLExpa2VseSwiV2UgaW50cm9kdWNlIHRoZSBRd2VuLVZMIHNlcmllcywgYSBzZXQgb2YgbGFyZ2Utc2NhbGUgdmlzaW9uLWxhbmd1YWdlIG1vZGVscyBkZXNpZ25lZCB0byBwZXJjZWl2ZSBhbmQgdW5kZXJzdGFuZCBib3RoIHRleHQgYW5kIGltYWdlcy4gQ29tcHJpc2luZyBRd2VuLVZMIGFuZCBRd2VuLVZMLUNoYXQsIHRoZXNlIG1vZGVscyBleGhpYml0IHJlbWFya2FibGUgcGVyZm9ybWFuY2UgaW4gdGFza3MgbGlrZSBpbWFnZSBjYXB0aW9uaW5nLCBxdWVzdGlvbiBhbnN3ZXJpbmcsIHZpc3VhbCBsb2NhbGl6YXRpb24sIGFuZCBmbGV4aWJsZSBpbnRlcmFjdGlvbi4gVGhlIGV2YWx1YXRpb24gY292ZXJzIGEgd2lkZSByYW5nZSBvZiB0YXNrcyBpbmNsdWRpbmcgemVyby1zaG90IGNhcHRpb25pbmcsIHZpc3VhbCBvciBkb2N1bWVudCB2aXN1YWwgcXVlc3Rpb24gYW5zd2VyaW5nLCBhbmQgZ3JvdW5kaW5nLiBXZSBkZW1vbnN0cmF0ZSB0aGUgUXdlbi1WTCBvdXRwZXJmb3JtcyBleGlzdGluZyBMYXJnZSBWaXNpb24gTGFuZ3VhZ2UgTW9kZWxzIChMVkxNcykuIFdlIHByZXNlbnQgdGhlaXIgYXJjaGl0ZWN0dXJlLCB0cmFpbmluZywgY2FwYWJpbGl0aWVzLCBhbmQgcGVyZm9ybWFuY2UsIGhpZ2hsaWdodGluZyB0aGVpciBjb250cmlidXRpb25zIHRvIGFkdmFuY2luZyBtdWx0aW1vZGFsIGFydGlmaWNpYWwgaW50ZWxsaWdlbmNlLiBDb2RlLCBkZW1vIGFuZCBtb2RlbHMgYXJlIGF2YWlsYWJsZSBhdCBodHRwczovL2dpdGh1Yi5jb20vUXdlbkxNL1F3ZW4tVkwuIiwxLjAsLE9wZW4gd2VpZ2h0cyAocmVzdHJpY3RlZCB1c2UpLENoaW5hLFF3ZW4tN0IsLCI1MGsgc3RlcHMsIDMwayBiYXRjaCBzaXplICh0YWJsZSA4KSIsLCwyMDI2LTA1LTI1IDEyOjI4OjEwKzAwOjAwLCwsLCwsSW5kdXN0cnksLCwsLFVucmVsZWFzZWQsLCwsLEJGMTYsLCwsLCwsLFllcwphaXJvYm9yb3MtbDItNzBiLTIuMSxMYW5ndWFnZSwiTGFuZ3VhZ2UgbW9kZWxpbmcvZ2VuZXJhdGlvbixRdWVzdGlvbiBhbnN3ZXJpbmciLCxKb24gRHVyYmluLDIwMjMtMDgtMjQsYWlyb2Jvcm9zOiB1c2luZyBsYXJnZSBsYW5ndWFnZSBtb2RlbHMgdG8gZmluZS10dW5lIGxhcmdlIGxhbmd1YWdlIG1vZGVscyxodHRwczovL2h1Z2dpbmdmYWNlLmNvL2pvbmR1cmJpbi9haXJvYm9yb3MtbDItNzBiLTIuMSwsLCw3MDAwMDAwMDAwMC4wLHNhbWUgYXMgbGxhbWEgMiA3MGIsLCwsLCwsLCxDb25maWRlbnQsIlRoaXMgaXMgbXkgdGFrZSBvbiBpbXBsZW1lbnRpbmcgdGhlIFNlbGYtSW5zdHJ1Y3QgcGFwZXIuIFRoZSBhcHByb2FjaCBpcyBxdWl0ZSBoZWF2aWx5IG1vZGlmaWVkLCBhbmQgZG9lcyBub3QgdXNlIGFueSBodW1hbi1nZW5lcmF0ZWQgc2VlZHMuCgpUaGlzIHVwZGF0ZWQgaW1wbGVtZW50YXRpb24gc3VwcG9ydHMgZWl0aGVyIHRoZSAvdjEvY29tcGxldGlvbnMgZW5kcG9pbnQgb3IgL3YxL2NoYXQvY29tcGxldGlvbnMsIHdoaWNoIGlzIHBhcnRpY3VsYXJseSB1c2VmdWwgaW4gdGhhdCBpdCBzdXBwb3J0cyBncHQtNCBhbmQgZ3B0LTMuNS10dXJibyAod2hpY2ggaXMgMS8xMCB0aGUgY29zdCBvZiB0ZXh0LWRhdmluY2ktMDAzKS4KCkh1Z2UgdGhhbmsgeW91IHRvIHRoZSBmb2xrcyBvdmVyIGF0IGExNnogZm9yIHNwb25zb3JpbmcgdGhlIGNvc3RzIGFzc29jaWF0ZWQgd2l0aCBidWlsZGluZyBtb2RlbHMgYW5kIGFzc29jaWF0ZWQgdG9vbHMhIiwsLE9wZW4gd2VpZ2h0cyAocmVzdHJpY3RlZCB1c2UpLCxMbGFtYSAyLTcwQiwsLCwsMjAyNS0xMS0yOCAxMTo1Mzo0NCswMDowMCwsLCwsLCwsLCwsT3BlbiBzb3VyY2UsIiIiSSBhbSBwdXJwb3NpbmdseSBsZWF2aW5nIHRoaXMgbGljZW5zZSBhbWJpZ3VvdXMgKG90aGVyIHRoYW4gdGhlIGZhY3QgeW91IG11c3QgY29tcGx5IHdpdGggdGhlIE1ldGEgb3JpZ2luYWwgbGljZW5zZSBmb3IgbGxhbWEtMikgYmVjYXVzZSBJIGFtIG5vdCBhIGxhd3llciBhbmQgcmVmdXNlIHRvIGF0dGVtcHQgdG8gaW50ZXJwcmV0IGFsbCBvZiB0aGUgdGVybXMgYWNjb3JkaW5nbHkuCgpZb3VyIGJlc3QgYmV0IGlzIHByb2JhYmx5IHRvIGF2b2lkIHVzaW5nIHRoaXMgY29tbWVyY2lhbGx5IGR1ZSB0byB0aGUgT3BlbkFJIEFQSSB1c2FnZS4iIgpodHRwczovL2h1Z2dpbmdmYWNlLmNvL2pvbmR1cmJpbi9haXJvYm9yb3MtbDItNzBiLTIuMQoiLCwsLCws</x:v>
      </x:c>
    </x:row>
    <x:row r="166" ht="18" customHeight="1">
      <x:c r="A166" s="17" t="n">
        <x:v>161</x:v>
      </x:c>
      <x:c r="B166" s="17" t="n">
        <x:v>310</x:v>
      </x:c>
      <x:c r="C166" s="160" t="str">
        <x:v>LCxqb25kdXJiaW4sLCwsWWVzClBVTEkgR1BUcmlvLExhbmd1YWdlLCJDaGF0LFRyYW5zbGF0aW9uIixIdW5nYXJpYW4gUmVzZWFyY2ggQ2VudHJlIGZvciBMaW5ndWlzdGljcywiWmlqaWFuIEd5xZF6xZEgWWFuZywgTMOhc3psw7MgSsOhbm9zIExha2ksIFRhbcOhcyBWw6FyYWRpICYgR8OhYm9yIFByw7NzesOpa3kgIiwyMDIzLTA4LTIzLE1vbm8tIGFuZCBNdWx0aWxpbmd1YWwgR1BULTMgTW9kZWxzIGZvciBIdW5nYXJpYW4saHR0cHM6Ly9saW5rLnNwcmluZ2VyLmNvbS9jaGFwdGVyLzEwLjEwMDcvOTc4LTMtMDMxLTQwNDk4LTZfOTsgaHR0cHM6Ly9odWdnaW5nZmFjZS5jby9OWVRLL1BVTEktR1BUcmlvLCwsLDY3MDAwMDAwMDAuMCw2LjdCLDUuOGUrMjEsIjggQTEwMHMgZm9yIHRocmVlIG1vbnRocwoKOCAqIDMxMiB0cmlsbGlvbiAqIDI0ICogMzYwMCAqIDkwICogMC4zICh1dGlsaXphdGlvbiBhc3N1bXB0aW9uKSA9IDUuOGUyMSIsMjMwNTkwNDc2MTkwLCJhZGRpbmcgdXAgY29sdW1uIGluIFRhYmxlIDIuCjQxLjUgYmlsbGlvbiBIdW5nYXJpYW4gd29yZHMgKiBhc3N1bWVkIDEgdG9rZW4vd29yZCArCjYxLjkgYmlsbGlvbiBFbmdsaXNoIHdvcmRzICogNCB0b2tlbnMgLyAzIHdvcmRzICsKOTguNyBiaWxsaW9uIENoaW5lc2UgY2hhcmFjdGVyICogYXNzdW1lZCAxIHRva2VuL2NoYXJhY3RlciArCjMzR0Igb2YgZ2l0aHViIGRvY3VtZW50cyAqIDEgdG9rZW4gLyA0LjIgYnl0ZXMgKiAxZTkgYnl0ZXMvR0IgPQphcm91bmQgMjMwLjYgYmlsbGlvbiB0b2tlbnMKCm1pZ2h0IGJlIHNsaWdodGx5IG9mZiBiZWNhdXNlIGl0J3MgY291bnRpbmcgbm9uLUNoaW5lc2UgdG9rZW5zIGluIHRoZSBDaGluZXNlIGRhdGEsIHJhdGhlciB0aGFuIG5vbi1DaGluZXNlIHdvcmRzLCBidXQgY2xvc2UuIiwyMjAwLjAsMyBtb250aHMsTlZJRElBIEExMDAsLENvbmZpZGVudCwiSW4gcmVjZW50IHllYXJzLCB0aGUgZ3Jvd3RoIGluIHNpemUgb2YgVHJhbnNmb3JtZXItYmFzZWQgbGFuZ3VhZ2UgbW9kZWxzIGhhcyBhY2NlbGVyYXRlZCBzaWduaWZpY2FudGx5LiBHbG9iYWwgdGVjaG5vbG9neSBjb21wYW5pZXMgYXJlIHRyYWluaW5nIGxhcmdlciBhbmQgbGFyZ2VyIG1vZGVscyB0aGF0IHJlcXVpcmUgZW5vcm1vdXMgcmVzb3VyY2VzIGFuZCB0cmFpbmluZyBkYXRhLiBXaXRoIHRoZXNlIGV4cGVyaW1lbnRzLCB0aGV5IGFpbSB0byBkZW1vbnN0cmF0ZSB0aGF0IHN1ZmZpY2llbnRseSBsYXJnZSBtb2RlbHMgd2l0aCBhYnVuZGFudCB0cmFpbmluZyBkYXRhIGNhbiBzb2x2ZSBhbnkgbmF0dXJhbCBsYW5ndWFnZSBwcm9jZXNzaW5nIHRhc2sgZXZlbiB3aXRob3V0IGZpbmUtdHVuaW5nLiBJdCBtYXkgbm90IGJlIGZlYXNpYmxlIHRvIGNvbXBldGUgZGlyZWN0bHkgaW4gdGhpcyByYWNlLCBidXQgdGhlcmUgaXMgYW4gb3Bwb3J0dW5pdHkgdG8gY29uZHVjdCBleHBlcmltZW50cyBpbiB0aGUgZGlyZWN0aW9uIG9mIGxhcmdlciBtb2RlbHMgaW4gdGhlaXIgc2hhZG93LiBPdXIgYWltIGlzIHRvIHRyYWluIGxhcmdlIGxhbmd1YWdlIG1vZGVscyBmb3IgSHVuZ2FyaWFuLiBBY2NvcmRpbmcgdG8gdGhlIGtub3dsZWRnZSB0cmFuc2ZlciByZXNlYXJjaGVzLCBhIGxhbmd1YWdlIG1vZGVsIGNhbiBhZGFwdCB2YWx1YWJsZSBrbm93bGVkZ2UgZnJvbSBvdGhlciBsYW5ndWFnZXMuIEZ1cnRoZXJtb3JlLCBpbiBvcmRlciBmb3IgdGhlIG1vZGVsIHRvIGJlIGFibGUgdG8gc29sdmUgdHJhbnNsYXRpb24gdGFza3MsIGl0IGFsc28gbmVlZHMgbXVsdGlsaW5ndWFsIGtub3dsZWRnZS4gSW4gb3VyIHJlc2VhcmNoLCB3ZSB0cmFpbmVkIGEgSHVuZ2FyaWFuIG1vbm9saW5ndWFsIGFuZCBhIEh1bmdhcmlhbi1FbmdsaXNoLUNoaW5lc2UgdHJpbGluZ3VhbCA2LjcgYmlsbGlvbiBwYXJhbWV0ZXIgR1BUIGxhbmd1YWdlIG1vZGVsIHdpdGggbW9yZSB0aGFuIDFUQiB0ZXh0IGRhdGEuIEluIG91ciBleHBlcmltZW50cywgd2UgYWxzbyBmaW5lLXR1bmVkIG91ciBtb2RlbCB3aXRoIHRoZSBwcm9tcHRzIHByb3ZpZGVkIGJ5IHRoZSBTdGFuZm9yZCBBbHBhY2EgZGF0YXNldC4gVGh1cywgZW1wbG95aW5nIHRoaXMgbWV0aG9kb2xvZ3ksIGFuIGluc3RydWN0IEdQVCB3YXMgYnVpbHQsIHdoaWNoLCBhcyBmYXIgYXMgd2Uga25vdywgaXMgdGhlIGZpcnN0IG11bHRpbGluZ3VhbCBsYXJnZSBsYW5ndWFnZSBtb2RlbCBpbiB0aGlzIHJlZ2lvbiB0aGF0IGNhbiBmb2xsb3cgaW5zdHJ1Y3Rpb25zLiIsLCxPcGVuIHdlaWdodHMgKG5vbi1jb21tZXJjaWFsKSxIdW5nYXJ5LCwsLCwsMjAyNS0xMS0yOCAxMTo1Mzo0NCswMDowMCwsLCwsLEFjYWRlbWlhLCwsLCxVbnJlbGVhc2VkLExpY2Vuc2U6IGNjLWJ5LW5jLTQuMCAobm9uIGNvbW1lcmNpYWwpLCwsLCwsLEhhcmR3YXJlLCwsLCxZZXMKU2hhcGVNb2wsQmlvbG9neSxEcnVnIGRpc2NvdmVyeSxPaGlvIFN0YXRlIFVuaXZlcnNpdHksIlppcWkgQ2hlbiwgQm8gUGVuZywgU3Jpbml2YXNhbiBQYXJ0aGFzYXJhdGh5LCBYaWEgTmluZwoiLDIwMjMtMDgtMjMsU2hhcGUtY29uZGl0aW9uZWQgM0QgTW9sZWN1bGUgR2VuZXJhdGlvbiB2aWEgRXF1aXZhcmlhbnQgRGlmZnVzaW9uIE1vZGVscyxodHRwczovL2FyeGl2Lm9yZy9hYnMvMjMwOC4xMTg5MCwxOC4wLCwsMjcwMDAwMC4wLCwyLjU5OTk5OTk5OTk5OTk4ZSsxOSwiMS4gSGFyZHdhcmU6IDF4IFRlc2xhIFYxMDAgUENJZSAzMkdCICgxLjMww5cxMMK54oG0IEZMT1AvcykKMi4gVHJhaW5pbmcgZHVyYXRpb246IGRpcmVjdGx5IHByb3ZpZGVkIC0gMTQwIGhvdXJzIHRvdGFsICg4MGggU2hhcGUgRW5jb2RlciArIDYwaCBEaWZmdXNpb24gTW9kZWwpID0gNTA0LDAwMCBzZWNvbmRzCjMuIFV0aWxpemF0aW9uOiA0MCUKNC4gQ2FsY3VsYXRpb246IDEuMzDDlzEwwrnigbQgRkxPUC9zIMOXIDEgR1BVIMOXIDUwNCwwMDBzIMOXIDAuNCA9IDIuNjDDlzEwwrnigbkgRkxPUHMiLCwiCjEuIFRyYWluaW5nIGRhdGFzZXQ6IDEsNTkzLDY1MyBtb2xlY3VsZXMKIiwxNDAuMCwsTlZJRElBIFYxMDAsLENvbmZpZGVudCwiTGlnYW5kLWJhc2VkIGRydWcgZGVzaWduIGFpbXMgdG8gaWRlbnRpZnkgbm92ZWwgZHJ1ZyBjYW5kaWRhdGVzIG9mIHNpbWlsYXIgc2hhcGVzIHdpdGgga25vd24gYWN0aXZlIG1vbGVjdWxlcy4gSW4gdGhpcyBwYXBlciwgd2UgZm9ybXVsYXRlZCBhbiBpbiBzaWxpY28gc2hhcGUtY29uZGl0aW9uZWQgbW9sZWN1bGUgZ2VuZXJhdGlvbiBwcm9ibGVtIHRvIGdlbmVyYXRlIDNEIG1vbGVjdWxlIHN0cnVjdHVyZXMgY29uZGl0aW9uZWQgb24gdGhlIHNoYXBlIG9mIGEgZ2l2ZW4gbW9sZWN1bGUuIFRvIGFkZHJlc3MgdGhpcyBwcm9ibGVtLCB3ZSBkZXZlbG9wZWQgYSB0cmFuc2xhdGlvbi0gYW5kIHJvdGF0aW9uLWVxdWl2YXJpYW50IHNoYXBlLWd1aWRlZCBnZW5lcmF0aXZlIG1vZGVsIFNoYXBlTW9sLiBTaGFwZU1vbCBjb25zaXN0cyBvZiBhbiBlcXVpdmFyaWFudCBzaGFwZSBlbmNvZGVyIHRoYXQgbWFwcyBtb2xlY3VsYXIgc3VyZmFjZSBzaGFwZXMgaW50byBsYXRlbnQgZW1iZWRkaW5ncywgYW5kIGFuIGVxdWl2YXJpYW50IGRpZmZ1c2lvbiBtb2RlbCB0aGF0IGdlbmVyYXRlcyAzRCBtb2xlY3VsZXMgYmFzZWQgb24gdGhlc2UgZW1iZWRkaW5ncy4gRXhwZXJpbWVudGFsIHJlc3VsdHMgc2hvdyB0aGF0IFNoYXBlTW9sIGNhbiBnZW5lcmF0ZSBub3ZlbCwgZGl2ZXJzZSwgZHJ1Zy1saWtlIG1vbGVjdWxlcyB0aGF0IHJldGFpbiAzRCBtb2xlY3VsYXIgc2hhcGVzIHNpbWlsYXIgdG8gdGhlIGdpdmVuIHNoYXBlIGNvbmRpdGlvbi4gVGhlc2UgcmVzdWx0cyBkZW1vbnN0cmF0ZSB0aGUgcG90ZW50aWFsIG9mIFNoYXBlTW9sIGluIGRlc2lnbmluZyBkcnVnIGNhbmRpZGF0ZXMgb2YgZGVzaXJlZCAzRCBzaGFwZXMgYmluZGluZyB0byBwcm90ZWluIHRhcmdldCBwb2NrZXRzLiIsLCwsVW5pdGVkIFN0YXRlcyBvZiBBbWVyaWNhLCwsLDEuMCwsMjAyNi0wNS0yNSAxMjoyODoxMCswMDowMCwsLCwsLCwsLCwsLCwsLCwsLDMyNy41NzY3MjkzODQ1MSxIYXJkd2FyZSwsLCwsCklERUZJQ1MtODBCLCJNdWx0aW1vZGFsLExhbmd1YWdlLFZpc2lvbiIsIkxhbmd1YWdlIG1vZGVsaW5nLEltYWdlIGNhcHRpb25pbmcsVmlzdWFsIHF1ZXN0aW9uIGFuc3dlcmluZyIsSHVnZ2luZyBGYWNlLCJIdWdvIExhdXJlbmNvbiwgRGFuaWVsIHZhbiBTdHJpZW4sIFN0YXMgQmVrbWFuLCBMZW8gVHJvbmNob24sIEx1Y2lsZSBTYXVsbmllciwgVGhvbWFzIFdhbmcsIFNpZGRoYXJ0aCBLYXJhbWNoZXRpLCBBbWFucHJlZXQgU2luZ2gsIEdpYWRhIFBpc3RpbGxpLCBZYWNpbmUgSmVybml0ZSwgVmljdG9yIFNhbmgiLDIwMjMtMDgtMjIsSW50cm9kdWNpbmcgSURFRklDUzogQW4gT3BlbiBSZXByb2R1Y3Rpb24gb2YgU3RhdGUtb2YtdGhlLUFydCBWaXN1YWwgTGFuZ3VhZ2UgTW9kZWwsaHR0cHM6Ly9odWdnaW5nZmFjZS5jby9ibG9nL2lkZWZpY3MsLCwsODAwMDAwMDAwMDAuMCxJREVGSUNTLi4uIGNvbWVzIGluIHR3byB2YXJpYW50c+KAlHRoZSBiYXNlIHZlcnNpb24gYW5kIHRoZSBpbnN0cnVjdGVkIHZlcnNpb24uIEVhY2ggdmFyaWFudCBpcyBhdmFpbGFibGUgYXQgdGhlIDkgYmlsbGlvbiBhbmQgODAgYmlsbGlvbiBwYXJhbWV0ZXIgc2l6ZXMuLDEuMTU5MzU4MDU0NGUrMjMsImZsb3BzID0gNTEyICogMzEyZTEyICogMjgqMjQqMzYwMCAqIDAuMyA9IDEuMTU5ZTIzCihudW0gZ3B1cykgKiAocGVhayBwZXJmb3JlbWVuY2UpICogKHRpbWUgaW4gc2Vjb25kcykgKiAoYXNzdW1lZCB1dGlsaXphdGlvbiByYXRlKQoKIiJUaGUgSURFRklDUyBtb2RlbHMgd2VyZSB0cmFpbmVkIG9uIGFuIEFXUyBTYWdlTWFrZXIgY2x1c3RlciB3aXRoIDh4ODBHQiBBMTAwIEdQVXMgbm9kZXMgYW5kIEVGQSBuZXR3b3JrLgogICAgSURFRklDUy04MEIgdG9vayB+MjggZGF5cyBvZiB0cmFpbmluZyBvbiA2NCBub2RlcyAoNTEyIEdQVXMpLiIiCgpodHRwczovL2h1Z2dpbmdmYWNlLmNvL0h1Z2dpbmdGYWNlTTQvaWRlZmljcy04MGItaW5zdHJ1Y3QgCgp0cmFpbmVkIG9uIDE1MEIgdGV4dCB0b2tlbnMgKyBpbWFnZXMKCjZORCA9IDYqNzM0MDAwMDAwMDAwKjgwKjEwXjkgPSAzLjUyMzJlKzIzCgoiLDE0OTYwMDAwMDAwMCwiSURFRklDUyB3YXMgdHJhaW5lZCBvbiBhIG1peHR1cmUgb2Ygb3Blbmx5IGF2YWlsYWJsZSBkYXRhc2V0czogV2lraXBlZGlhLCBQdWJsaWMgTXVsdGltb2RhbCBEYXRhc2V0LCBhbmQgTEFJT04sIGFzIHdlbGwgYXMgYSBuZXcgMTE1QiB0b2tlbiBkYXRhc2V0IGNhbGxlZCBPQkVMSUNTIHRoYXQgd2UgY3JlYXRlZC4gT0JFTElDUyBjb25zaXN0cyBvZiAxNDEgbWlsbGlvbiBpbnRlcmxlYXZlZCBpbWFnZS10ZXh0IGRvY3VtZW50cyBzY3JhcGVkIGZyb20gdGhlIHdlYiBhbmQgY29udGFpbnMgMzUzIG1pbGxpb24gaW1hZ2VzLgoKU2VlIGh0dHBzOi8vaHVnZ2luZ2ZhY2UuY28vSHVnZ2luZ0ZhY2VNNC9pZGVmaWNzLTgwYi1pbnN0cnVjdAoxNDkuNkIgdG9rZW5zIGFuZCAxLjU4MkIgaW1hZ2VzIGluIHRvdGFsLgoKRWZmZWN0aXZlIEJhdGNoIFNpemUgKCMgb2YgdG9rZW5zKQkzLjY3TQpNYXggVHJhaW5pbmcgU3RlcHMJMjAwSwoKMy42NyoxMF42KjIwMDAwMCA9IDczNDAwMDAwMDAwMCB0b2tlbnMgPSA3MzRCIiw2NzIuMCwiIiJJREVGSUNTLTgwYiBwcmV0cmFpbmluZwoKSGFyZHdhcmUgVHlwZTogNTEyIE5WSURJQSBBMTAwIEdQVXMKSG91cnMgdXNlZDogNjcyIGhvdXJzICgyOCBkYXlzKQpDbG91ZCBQcm92aWRlcjogQVdTCkNvbXB1dGUgUmVnaW9uOiBVUy1XZXN0IDIgKDI4OGcgQ08yZXEva1doKQpDYXJib24gRW1pdHRlZDogMzksNDk4IGtnIG9mIENPMmVxIiIiLE5WSURJQSBBMTAwLCxDb25maWRlbnQsIldlIGFyZSBleGNpdGVkIHRvIHJlbGVhc2UgSURFRklDUyAoSW1hZ2UtYXdhcmUgRGVjb2RlciBFbmhhbmNlZCDDoCBsYSBGbGFtaW5nbyB3aXRoIEludGVybGVhdmVkIENyb3NzLWF0dGVudGlvblMpLCBhbiBvcGVuLWFjY2VzcyB2aXN1YWwgbGFuZ3VhZ2UgbW9kZWwuIElERUZJQ1MgaXMgYmFzZWQgb24gRmxhbWluZ28sIGEgc3RhdGUtb2YtdGhlLWFydCB2aXN1YWwgbGFuZ3VhZ2UgbW9kZWwgaW5pdGlhbGx5IGRldmVsb3BlZCBieSBEZWVwTWluZCwgd2hpY2ggaGFzIG5vdCBiZWVuIHJlbGVhc2VkIHB1YmxpY2x5LiBTaW1pbGFybHkgdG8gR1BULTQsIHRoZSBtb2RlbCBhY2NlcHRzIGFyYml0cmFyeSBzZXF1ZW5jZXMgb2YgaW1hZ2UgYW5kIHRleHQgaW5wdXRzIGFuZCBwcm9kdWNlcyB0ZXh0IG91dHB1dHMuIiwsLE9wZW4gd2VpZ2h0cyAobm9uLWNvbW1lcmNpYWwpLFVuaXRlZCBTdGF0ZXMgb2YgQW1lcmljYSwiTExhTUEtNjVCLENMSVAgVmlULUgvMTQgLSBMQUlPTi0yQiIsLCw1MTIuMCwsMjAyNS0xMS0yOCAxMTo1Mzo0NCswMDowMCxBV1MsLCwzNjcwMDAwLjAsLEluZHVzdHJ5LFRydWUsLCwsVW5yZWxlYXNlZCwiTGxhbWEgbGljZW5zZSAobm9uIGNvbW1lcmNpYWwpCgpodHRwczovL2h1Z2dpbmdmYWNlLmNvL0h1Z2dpbmdGYWNlTTQvaWRlZmljcy04MGItaW5zdHJ1Y3QiLFRydWUsLCxCRjE2LCw0MDcwMDcuODYzMDU0NTA4MTcsIkhhcmR3YXJlLE9wZXJhdGlvbiBjb3VudGluZyIsSHVnZ2luZ0ZhY2VNNCwsLCxZZXMKSURFRklDUy05QiwiTXVsdGltb2RhbCxMYW5ndWFnZSxWaXNpb24iLCJMYW5ndWFnZSBtb2RlbGluZyxJbWFnZSBjYXB0aW9uaW5nLFZpc3VhbCBxdWVzdGlvbiBhbnN3ZXJpbmciLEh1Z2dpbmcgRmFjZSwiSHVnbyBMYXVyZW5jb24sIERhbmllbCB2YW4gU3RyaWVuLCBTdGFzIEJla21hbiwgTGVvIFRyb25jaG9uLCBMdWNpbGUgU2F1bG5pZXIsIFRob21hcyBXYW5nLCBTaWRkaGFydGggS2FyYW1jaGV0aSwgQW1hbnByZWV0IFNpbmdoLCBHaWFkYSBQaXN0aWxsaSwgWWFjaW5lIEplcm5pdGUsIFZpY3RvciBTYW5oIiwyMDIzLTA4LTIyLEludHJvZHVjaW5nIElERUZJQ1M6IEFuIE9wZW4gUmVwcm9kdWN0aW9uIG9mIFN0YXRlLW9mLXRoZS1BcnQgVmlzdWFsIExhbmd1YWdlIE1vZGVsLGh0dHBzOi8vaHVnZ2luZ2ZhY2UuY28vYmxvZy9pZGVmaWNzLCwsLDkwMDAwMDAwMDAuMCw5QiwsLDI2MjAwMDAwMDAwMCwiU2VxdWVuY2UgTGVuZ3RoCTEwMjQKRWZmZWN0aXZlIEJhdGNoIFNpemUgKCMgb2YgdG9rZW5zKQkxLjMxTQpNYXggVHJhaW5pbmcgU3RlcHMJMjAwSwoKMS4zMSoxMF42KjIwMDAwMCA9IDI2MjAwMDAwMDAwMCA9IDI2MkIgdG9rZW5zIiwzNTAuMCwiIiJJREVGSUNTLTliIHByZXRyYWluaW5nCgpIYXJkd2FyZSBUeXBlOiAxMjggTlZJRElBIEExMDAgR1BVcwpIb3VycyB1c2VkOiAzNTAgaG91cnMKQ2xvdWQgUHJvdmlkZXI6IEFXUwpDb21wdXRlIFJlZ2lvbjogVVMtV2VzdCAyICgyODhnIENPMmVxL2tXaCkKQ2FyYm9uIEVtaXR0ZWQ6IDUsMTYwIGtnIG9mIENPMmVxIiIiLE5WSURJQSBBMTAwLCxDb25maWRlbnQsIklERUZJQ1MgKEltYWdlLWF3YXJlIERlY29kZXIgRW5oYW5jZWQgw6AgbGEgRmxhbWluZ28gd2l0aCBJbnRlcmxlYXZlZCBDcm9zcy1hdHRlbnRpb25TKSBpcyBhbiBvcGVuLWFjY2VzcyByZXByb2R1Y3Rpb24gb2YgRmxhbWluZ28sIGEgY2xvc2VkLXNvdXJjZSB2aXN1YWwgbGFuZ3VhZ2UgbW9kZWwgZGV2ZWxvcGVkIGJ5IERlZXBtaW5kLiBMaWtlIEdQVC00LCB0aGUgbXVsdGltb2RhbCBtb2RlbCBhY2NlcHRzIGFyYml0cmFyeSBzZXF1ZW5jZXMgb2YgaW1hZ2UgYW5kIHRleHQgaW5wdXRzIGFuZCBwcm9kdWNlcyB0ZXh0IG91dHB1dHMuIElERUZJQ1MgaXMgYnVpbHQgc29sZWx5IG9uIHB1YmxpY2x5IGF2YWlsYWJsZSBkYXRhIGFuZCBtb2RlbHMuCgpUaGUgbW9kZWwgY2FuIGFuc3dlciBxdWVzdGlvbnMgYWJvdXQgaW1hZ2VzLCBkZXNjcmliZSB2aXN1YWwgY29udGVudHMsIGNyZWF0ZSBzdG9yaWVzIGdyb3VuZGVkIG9uIG11bHRpcGxlIGltYWdlcywgb3Igc2ltcGx5IGJlaGF2ZSBhcyBhIHB1cmUgbGFuZ3VhZ2UgbW9kZWwgd2l0aG91dCB2aXN1YWwgaW5wdXRzLgoKSURFRklDUyBpcyBvbiBwYXIgd2l0aCB0aGUgb3JpZ2luYWwgY2xvc2VkLXNvdXJjZSBtb2RlbCBvbiB2YXJpb3VzIGltYWdlLXRleHQgYmVuY2htYXJrcywgaW5jbHVkaW5nIHZpc3VhbCBxdWVzdGlvbiBhbnN3ZXJpbmcgKG9wZW4tZW5kZWQgYW5kIG11bHRpcGxlIGNob2ljZSksIGltYWdlIGNhcHRpb25pbmcsIGFuZCBpbWFnZSBjbGFzc2lmaWNhdGlvbiB3aGVuIGV2YWx1YXRlZCB3aXRoIGluLWNvbnRleHQgZmV3LXNob3QgbGVhcm5pbmcuIEl0IGNvbWVzIGludG8gdHdvIHZhcmlhbnRzOiBhIGxhcmdlIDgwIGJpbGxpb24gcGFyYW1ldGVycyB2ZXJzaW9uIGFuZCBhIDkgYmlsbGlvbiBwYXJhbWV0ZXJzIHZlcnNpb24uIiwsLE9wZW4gd2VpZ2h0cyAobm9uLWNvbW1lcmNpYWwpLFVuaXRlZCBTdGF0ZXMgb2YgQW1lcmljYSwiQ0xJUCBWaVQtSC8xNCAtIExBSU9OLTJCLExMYU1BLTdCIiwxLjQ2MTQyMjJlKzIyLCI2TkQgPSA2KjI2MjAwMDAwMDAwMCo5KjEwXjkgPSAxLjQxNDhlKzIyCgpIYXJkd2FyZSBUeXBlOiAxMjggTlZJRElBIEExMDAgR1BVcwpIb3VycyB1c2VkOiAzNTAgaG91cnMKQ2xvdWQgUHJvdmlkZXI6IEFXUwpDb21wdXRlIFJlZ2lvbjogVVMtV2VzdCAyICgyODhnIENPMmVxL2tXaCkKQ2FyYm9uIEVtaXR0ZWQ6IDUsMTYwIGtnIG9mIENPMmVxCgoxMjgqMzUwKjM2MDAqMzEyMDAwMDAwMDAwMDAwKjAuMyA9IDEuNTA5NTgwOGUrMjIKCnNxcnQoMS40MTQ4ZSsyMioxLjUwOTU4MDhlKzIyKSA9IDEuNDYxNDIyMmUrMjIiLDEyOC4wLCwyMDI1LTExLTI4IDExOjUzOjQ0KzAwOjAwLEFXUywsLCwsSW5kdXN0cnksLCwsLCwiVGhlIG1vZGVsIGlzIGJ1aWx0IG9uIHRvcCBvZiB0d28gcHJlLXRyYWluZWQgbW9kZWxzOiBsYWlvbi9DTElQLVZpVC1ILTE0LWxhaW9uMkItczMyQi1iNzlLIGFuZCBodWdneWxsYW1hL2xsYW1hLTY1Yi4gVGhlIGZpcnN0IHdhcyByZWxlYXNlZCB1bmRlciBhbiBNSVQgbGljZW5zZSwgd2hpbGUgdGhlIHNlY29uZCB3YXMgcmVsZWFzZWQgdW5kZXIgYSBzcGVjaWZpYyBub24tY29tbWVyY2lhbCBsaWNlbnNlIGZvY3VzZWQgb24gcmVzZWFyY2ggcHVycG9zZXMuIEFzIHN1Y2gsIHVzZXJzIHNob3VsZCBjb21wbHkgd2l0aCB0aGF0IGxpY2Vuc2UgYnkgYXBwbHlpbmcgZGlyZWN0bHkgdG8gTWV0YSdzIGZvcm0uCgpUaGUgdHdvIHByZS10cmFpbmVkIG1vZGVscyBhcmUgY29ubmVjdGVkIHRvIGVhY2ggb3RoZXIgd2l0aCBuZXdseSBpbml0aWFsaXplZCBwYXJhbWV0ZXJzIHRoYXQgd2UgdHJhaW4uIFRoZXNlIGFyZSBub3QgYmFzZWQgb24gYW55IG9mIHRoZSB0d28gYmFzZSBmcm96ZW4gbW9kZWxzIGZvcm1pbmcgdGhlIGNvbXBvc2l0ZSBtb2RlbC4gV2UgcmVsZWFzZSB0aGUgYWRkaXRpb25hbCB3ZWlnaHRzIHdlIHRyYWluZWQgdW5kZXIgYW4gTUlUIGxpY2Vuc2UuIiwsLCxCRjE2LCwxMDE3NTEuOTY1NzYzNjI3MDQsIk9wZXJhdGlvbiBjb3VudGluZyxIYXJkd2FyZSIsSHVnZ2luZ0ZhY2VNNCwsLCxZZXMKRWxldmVuIE11bHRpbGluZ3VhbCB2MixTcGVlY2gsIlRleHQtdG8tc3BlZWNoIChUVFMpLFNwZWVjaCBzeW50aGVzaXMiLEVsZXZlbkxhYnMsLDIwMjMtMDgtMjIsIkxpZmVsaWtlLCBjb25zaXN0ZW50IHF1YWxpdHkgc3BlZWNoIHN5bnRoZXNpcyBtb2RlbCIsaHR0cHM6Ly9lbGV2ZW5sYWJzLmlvL2Jsb2cvZWxldmVuLW11bHRpbGluZ3VhbC12MiwsLCwsLCwsLCwsLCwsVW5rbm93biwiRWxldmVuIE11bHRpbGluZ3VhbCB2MiBpcyBvdXIgbW9zdCBhZHZhbmNlZCwgZW1vdGlvbmFsbHktYXdhcmUgc3BlZWNoIHN5bnRoZXNpcyBtb2RlbC4gSXQgcHJvZHVjZXMgbmF0dXJhbCwgbGlmZWxpa2Ugc3BlZWNoIHdpdGggaGlnaCBlbW90aW9uYWwgcmFuZ2UgYW5kIGNvbnRleHR1YWwgdW5kZXJzdGFuZGluZyBhY3Jvc3MgbXVsdGlwbGUgbGFuZ3VhZ2VzLgoKVGhlIG1vZGVsIGRlbGl2ZXJzIGNvbnNpc3RlbnQgdm9pY2UgcXVhbGl0eSBhbmQgcGVyc29uYWxpdHkgYWNyb3NzIGFsbCBzdXBwb3J0ZWQgbGFuZ3VhZ2VzIHdoaWxlIG1haW50YWluaW5nIHRoZSBzcGVha2Vy4oCZcyB1bmlxdWUgY2hhcmFjdGVyaXN0aWNzIGFuZCBhY2NlbnQuCgpUaGlzIG1vZGVsIGV4Y2VscyBpbiBzY2VuYXJpb3MgcmVxdWlyaW5nIGhpZ2gtcXVhbGl0eSwgZW1vdGlvbmFsbHkgbnVhbmNlZCBzcGVlY2g6CgpDaGFyYWN0ZXIgVm9pY2VvdmVyczogSWRlYWwgZm9yIGdhbWluZyBhbmQgYW5pbWF0aW9uIGR1ZSB0byBpdHMgZW1vdGlvbmFsIHJhbmdlLgpQcm9mZXNzaW9uYWwgQ29udGVudDogV2VsbC1zdWl0ZWQgZm9yIGNvcnBvcmF0ZSB2aWRlb3MgYW5kIGUtbGVhcm5pbmcgbWF0ZXJpYWxzLgpNdWx0aWxpbmd1YWwgUHJvamVjdHM6IE1haW50YWlucyBjb25zaXN0ZW50IHZvaWNlIHF1YWxpdHkgYWNyb3NzIGxhbmd1YWdlIHN3aXRjaGVzLgpTdGFibGUgUXVhbGl0eTogUHJvZHVjZXMgY29uc2lzdGVudCwgaGlnaC1xdWFsaXR5IGF1ZGlvIG91dHB1dC4KV2hpbGUgaXQgaGFzIGEgaGlnaGVyIGxhdGVuY3kgJiBjb3N0IHBlciBjaGFyYWN0ZXIgdGhhbiBGbGFzaCBtb2RlbHMsIGl0IGRlbGl2ZXJzIHN1cGVyaW9yIHF1YWxpdHkgZm9yIHByb2plY3RzIHdoZXJlIGxpZmVsaWtlIHNwZWVjaCBpcyBpbXBvcnRhbnQuCgpPdXIgdjIgbW9kZWxzIHN1cHBvcnQgMjkgbGFuZ3VhZ2VzIiwsLEFQSSBhY2Nlc3MsVW5pdGVkIFN0YXRlcyBvZiBBbWVyaWNhLCwsLCwsMjAyNS0xMS0yOCAxMTo1Mzo0NCswMDowMCwsLCwsLEluZHVzdHJ5LCwsLCxVbnJlbGVhc2VkLCxUcnVlLCwsLCwsLCwsLCxObwpEb3UgQmFvLExhbmd1YWdlLCJDaGF0LExhbmd1YWdlIG1vZGVsaW5nL2dlbmVyYXRpb24iLEJ5dGVEYW5jZSwsMjAyMy0wOC0xOCwsaHR0cHM6Ly9wYW5kYWlseS5jb20vYnl0ZWRhbmNlLWxhdW5jaGVzLWl0cy1maXJzdC1sYXJnZS1zY2FsZS1haS1jb252ZXJzYXRpb24tcHJvZHVjdC1kb3UtYmFvLywsLCwsLCwsLCwsLCwsVW5rbm93biwiVGhlIGZpcnN0IEFJIGNvbnZlcnNhdGlvbmFsIGFwcCDigJxEb3UgQmFv4oCdIGFuZCBpdHMgd2ViIHZlcnNpb24gaGF2ZSByZWNlbnRseSBiZWVuIGxhdW5jaGVkLCB3aXRoIHRoZSBkb3dubG9hZCBjaGFubmVsIGZvciBBbmRyb2lkIGFscmVhZHkgb3Blbi4gVGhlIOKAnERvdSBCYW/igJ0gaXMgdGhlIGludGVybmFsIGNvZGVuYW1lIOKAnEdyYWNl4oCdIEFJIHByb2plY3QgYnkgQnl0ZURhbmNlLCBhbmQgY3VycmVudGx5IGhhcyBmdW5jdGlvbnMgc3VjaCBhcyB0ZXh0LWJhc2VkIGNvbnZlcnNhdGlvbiBhbmQgaW1hZ2UtYmFzZWQgY29udmVyc2F0aW9uLiIsLCxIb3N0ZWQgYWNjZXNzIChubyBBUEkpLENoaW5hLCwsLCwsMjAyNS0xMS0yOCAxMTo1Mzo0NCswMDowMCwsLCwsLEluZHVzdHJ5LCwsLCxVbnJlbGVhc2VkLCxUcnVlLCwsLCwsLCwsLCxObwpLd2FpWWlpIDEzQixMYW5ndWFnZSxDaGF0LEt1YWlzaG91IFRlY2hub2xvZ3ksLDIwMjMtMDgtMTYsIiIiS3dhaVlpaSIiIGxhcmdlLXNjYWxlIGxhbmd1YWdlIG1vZGVsIChLd2FpWWlpKSIsaHR0cHM6Ly9naXRodWIuY29tL2t3YWkvS3dhaVlpaSwsLCIiIlRoZSBLd2FpWWlpLTEzQi1CYXNlIHByZS10cmFpbmluZyBtb2RlbCBoYXMgZXhjZWxsZW50IGdlbmVyYWwgdGVjaG5pY2FsIGJhc2UgY2FwYWJpbGl0aWVzIGFuZCBoYXMgYWNoaWV2ZWQgU3RhdGUtT2YtVGhlLUFydCBlZmZlY3QgdW5kZXIgdGhlIHNhbWUgbW9kZWwgc2l6ZSBvbiBtb3N0IGF1dGhvcml0YXRpdmUgQ2hpbmVzZS9FbmdsaXNoIEJlbmNobWFya3MuIEZvciBleGFtcGxlLCB0aGUgS3dhaVlpaS0xM0ItQmFzZSBwcmUtdHJhaW5lZCBtb2RlbCBpcyBjdXJyZW50bHkgYXQgdGhlIGxlYWRpbmcgbGV2ZWwgb2YgdGhlIHNhbWUgbW9kZWwgc2l6ZSBvbiBNTUxVLCBDTU1MVSwgQy1FdmFsLCBIdW1hbkV2YWwgYW5kIG90aGVyIGJlbmNobWFya3MuIiIiLDEzMDAwMDAwMDAwLjAsMTNCLCwsLCwsLCwsTGlrZWx5LCIiIkt3YWlZaWkiIiBpcyBhIHNlcmllcyBvZiBsYXJnZS1zY2FsZSBsYW5ndWFnZSBtb2RlbHMgKExMTSkgaW5kZXBlbmRlbnRseSBkZXZlbG9wZWQgYnkgdGhlIEt1YWlzaG91IEFJIHRlYW0gZnJvbSBzY3JhdGNoLiBJdCBjdXJyZW50bHkgaW5jbHVkZXMgbW9kZWxzIHdpdGggbXVsdGlwbGUgcGFyYW1ldGVyIHNpemVzIGFuZCBjb3ZlcnMgcHJlLXRyYWluaW5nIG1vZGVscy4gKEt3YWlZaWktQmFzZSksIGRpYWxvZ3VlIG1vZGVsIChLd2FpWWlpLUNoYXQpLiBIZXJlIHdlIGludHJvZHVjZSB0aGUgMTNCIHNjYWxlIHNlcmllcyBtb2RlbCBLd2FpWWlpLTEzQi4iIiIsLCxVbnJlbGVhc2VkLENoaW5hLCwsLCwsMjAyNS0xMS0yOCAxMTo1Mzo0NCswMDowMCwsLCwsLEluZHVzdHJ5LCwsLCwsLFRydWUsLCwsLCwsLCwsLE5vClZBUkNPIExMTSAyLjAgYmFzZSxMYW5ndWFnZSwiTGFuZ3VhZ2UgbW9kZWxpbmcvZ2VuZXJhdGlvbixDaGF0LFRyYW5zbGF0aW9uLFF1ZXN0aW9uIGFuc3dlcmluZyIsTkNTT0ZULCwyMDIzLTA4LTE2LFZBUkNPIExMTSAyLjAgaXMgTkNTT0ZUJ3MgbGFyZ2UgbGFuZ3VhZ2UgbW9kZWwgdGhhdCBjYW4gYmUgYXBwbGllZCB0byB0aGUgZGV2ZWxvcG1lbnQgb2YgbmF0dXJhbCBsYW5ndWFnZSBwcm9jZXNzaW5nLWJhc2VkIEFJIHNlcnZpY2VzLiwiaHR0cHM6Ly9uY3NvZnQuZ2l0aHViLmlvL25jcmVzZWFyY2gvdmFyY28tbGxtLWRldGFpbHMvCmh0dHBzOi8vYXdzLmFtYXpvbi5jb20vbWFya2V0cGxhY2UvcHAvcHJvZHZpZXctZDdhbXI0eXhwaWJldz9zcj0wLTMmcmVmXz1iZWFnbGUmYXBwbGljYXRpb25JZD1BV1NNUENvbnRlc3NhIiwsLCwxMzAwMDAwMDAwMC4wLCwxLjI0OGUrMjMsPTE2MDAwMDAwMDAwMDAgdG9rZW5zICogNiBGTE9QIC8gdG9rZW4gLyBwYXJhbWV0ZXIgKiAxMzAwMDAwMDAwMCBwYXJhbWV0ZXJzID0gMS4yNDjDlzEwXjIzIEZMT1AsMTYwMDAwMDAwMDAwMCxodHRwczovL25jc29mdC5naXRodWIuaW8vbmNyZXNlYXJjaC92YXJjby1sbG0tZGV0YWlscy8sLCwsLExpa2VseSwiVkFSQ08gTExNIDIuMCBpcyBOQ1NPRlQncyBsYXJnZSBsYW5ndWFnZSBtb2RlbCB0aGF0IGNhbiBiZSBhcHBsaWVkIHRvIHRoZSBkZXZlbG9wbWVudCBvZiB2YXJpb3VzIG5hdHVyYWwgbGFuZ3VhZ2UgcHJvY2Vzc2luZy1iYXNlZCBBSSBzZXJ2aWNlcyBzdWNoIGFzIHRleHQgZ2VuZXJhdGlvbiwgcXVlc3Rpb24gYW5zd2VyaW5nLCBjaGF0Ym90cywgc3VtbWFyaXphdGlvbiwgYW5kIGluZm9ybWF0aW9uIGV4dHJhY3Rpb24uIE5DU09GVCdzIFZBUkNPIExMTSAyLjAgd2FzIGRldmVsb3BlZCB3aXRoIG91ciBvd24gdGVjaG5vbG9neSwgaW5jbHVkaW5nIGRhdGEgY29uc3RydWN0aW9uLCBwcmUtdHJhaW5pbmcsIGluc3RydWN0aW9uIHR1bmluZyBhbmQgYWxpZ25tZW50IHR1bmluZy4gV2UgZXZhbHVhdGVkIFZBUkNPIExMTSAyLjAgb24gdmFyaW91cyBOTFAgdGFza3MgYW5kIGl0cyBwZXJmb3JtYW5jZSBoYXMgc2lnbmlmaWNhbnRseSBpbXByb3ZlZCBjb21wYXJlZCB0byBWQVJDTyBMTE0gMS4wLCBhbmQgaXQgYm9hc3RzIHRoZSBoaWdoZXN0IHBlcmZvcm1hbmNlIGFtb25nIG90aGVyIEtvcmVhbiBMTE1zIG9mIHNpbWlsYXIgc2l6ZXMuIEluIHBhcnRpY3VsYXIsIGl0IGhhcyBiZWVuIHRyYWluZWQgdG8gYmUgdXNlZCBpbiBoaWdoLWxldmVsIG5hdHVyYWwgbGFuZ3VhZ2UgcHJvY2Vzc2luZyBhcHBsaWNhdGlvbnMgc3VjaCBhcyBjcmVhdGl2ZSB3cml0aW5nLCBzdW1tYXJpemF0aW9uLCBxdWVzdGlvbiBhbmQgYW5zd2VyaW5nLCBjaGF0Ym90cyBhbmQgdHJhbnNsYXRpb24sIGFuZCBzaG93cyBoaWdoIHBlcmZvcm1hbmNlIGluIHJlbGF0ZWQgcXVhbnRpdGF0aXZlIGluZGljYXRvcnMuIEZvciBpbnF1aXJpZXMgcmVnYXJkaW5nIGZ1cnRoZXIgcGVyZm9ybWFuY2UgaW1wcm92ZW1lbnQgb3IgY29sbGFib3JhdGlvbiBmb3Igc2VydmljZSBhcHBsaWNhdGlvbnMsIHBsZWFzZSBjb250YWN0IHVzIGJ5IGVtYWlsICh2YXJjb19sbG1AbmNzb2Z0LmNvbSkuCgpLb3JlYW4gVGV4dCBHZW5lcmF0aW9uIDogVkFSQ08gTExNIDIuMCBpcyBvcHRpbWl6ZWQgZm9yIEtvcmVhbiBuYXR1cmFsIGxhbmd1YWdlIGdlbmVyYXRpb24gYXBwbGljYXRpb25zLiBJbiBwYXJ0aWN1bGFyLCBpdCBwcm92aWRlcyBtb3JlIG5hdHVyYWwgYW5kIGNyZWF0aXZlIHJlc3BvbnNlcyBpbiB1bmRlcnN0YW5kaW5nIHVzZXIgaW5zdHJ1Y3Rpb25zIGFuZCBnZW5lcmF0aW5nIHRleHQuIiwsLEFQSSBhY2Nlc3MsS29yZWEgKFJlcHVibGljIG9mKSwsLCwsLDIwMjUtMTEtMjggMTE6NTM6NDQrMDA6MDAsLCwsLCxJbmR1c3RyeSwsLCwsVW5yZWxlYXNlZCwsVHJ1ZSwsLCwsLE9wZXJhdGlvbiBjb3VudGluZywsLCwsTm8KVkFSQ08gTExNIDIuMCBzbWFsbCBGaW5ldHVuaW5nLExhbmd1YWdlLCJMYW5ndWFnZSBtb2RlbGluZy9nZW5lcmF0aW9uLENoYXQsVGV4dCBzdW1tYXJpemF0aW9uLFRyYW5zbGF0aW9uLFF1ZXN0aW9uIGFuc3dlcmluZyIsTkNTT0ZULCwyMDIzLTA4LTE2LFZBUkNPIExMTSAyLjAgaXMgTkNTT0ZUJ3MgbGFyZ2UgbGFuZ3VhZ2UgbW9kZWwgdGhhdCBjYW4gYmUgYXBwbGllZCB0byB0aGUgZGV2ZWxvcG1lbnQgb2YgbmF0dXJhbCBsYW5ndWFnZSBwcm9jZXNzaW5nLWJhc2VkIEFJIHNlcnZpY2VzLiwiaHR0cHM6Ly9uY3NvZnQuZ2l0aHViLmlvL25jcmVzZWFyY2gvdmFyY28tbGxtLWRldGFpbHMvCmh0dHBzOi8vYXdzLmFtYXpvbi5jb20vbWFya2V0cGxhY2UvcHAvcHJvZHZpZXctb3IzdzZqNjZvbjUzcz9zcj0wLTImcmVmXz1iZWFnbGUmYXBwbGljYXRpb25JZD1BV1NNUENvbnRlc3NhIiwsLCw3MDAwMDAwMDAwLjAsLDYuNzJlKzIyLD0xNjAwMDAwMDAwMDAwKjYqNzAwMDAwMDAwMD02LjcyIMOXIDEwXjIyLDE2MDAwMDAwMDAwMDAsaHR0cHM6Ly9uY3NvZnQuZ2l0aHViLmlvL25jcmVzZWFyY2gvdmFyY28tbGxtLWRldGFpbHMvLCwsLCxMaWtlbHksIlZBUkNPIExMTSAyLjAgaXMgTkNTT0ZUJ3MgbGFyZ2UgbGFuZ3VhZ2UgbW9kZWwgdGhhdCBjYW4gYmUgYXBwbGllZCB0byB0aGUgZGV2ZWxvcG1lbnQgb2YgdmFyaW91cyBuYXR1cmFsIGxhbmd1YWdlIHByb2Nlc3NpbmctYmFzZWQgQUkgc2VydmljZXMgc3VjaCBhcyB0ZXh0IGdlbmVyYXRpb24sIHF1ZXN0aW9uIGFuc3dlcmluZywgY2hhdGJvdHMsIHN1bW1hcml6YXRpb24sIGFuZCBpbmZvcm1hdGlvbiBleHRyYWN0aW9uLiBOQ1NPRlQncyBWQVJDTyBMTE0gMi4wIHdhcyBkZXZlbG9wZWQgd2l0aCBvdXIgb3duIHRlY2hub2xvZ3ksIGluY2x1ZGluZyBkYXRhIGNvbnN0cnVjdGlvbiwgcHJlLXRyYWluaW5nLCBpbnN0cnVjdGlvbiB0dW5pbmcgYW5kIGFsaWdubWVudCB0dW5pbmcuIFdlIGV2YWx1YXRlZCBWQVJDTyBMTE0gMi4wIG9uIHZhcmlvdXMgTkxQIHRhc2tzIGFuZCBpdHMgcGVyZm9ybWFuY2UgaGFzIHNpZ25pZmljYW50bHkgaW1wcm92ZWQgY29tcGFyZWQgdG8gVkFSQ08gTExNIDEuMCwgYW5kIGl0IGJvYXN0cyB0aGUgaGlnaGVzdCBwZXJmb3JtYW5jZSBhbW9uZyBvdGhlciBLb3JlYW4gTExNcyBvZiBzaW1pbGFyIHNpemVzLiBJbiBwYXJ0aWN1bGFyLCBpdCBoYXMgYmVlbiB0cmFpbmVkIHRvIGJlIHVzZWQgaW4gaGlnaC1sZXZlbCBuYXR1cmFsIGxhbmd1YWdlIHByb2Nlc3NpbmcgYXBwbGljYXRpb25zIHN1Y2ggYXMgY3JlYXRpdmUgd3JpdGluZywgc3VtbWFyaXphdGlvbiwgcXVlc3Rpb24gYW5kIGFuc3dlcmluZywgY2hhdGJvdHMgYW5kIHRyYW5zbGF0aW9uLCBhbmQgc2hvd3MgaGlnaCBwZXJmb3JtYW5jZSBpbiByZWxhdGVkIHF1YW50aXRhdGl2ZSBpbmRpY2F0b3JzLiBGb3IgaW5xdWlyaWVzIHJlZ2FyZGluZyBmdXJ0aGVyIHBlcmZvcm1hbmNlIGltcHJvdmVtZW50IG9yIGNvbGxhYm9yYXRpb24gZm9yIHNlcnZpY2UgYXBwbGljYXRpb25zLCBwbGVhc2UgY29udGFjdCB1cyBieSBlbWFpbCAodmFyY29fbGxtQG5jc29mdC5jb20pLgoKS29yZWFuIFRleHQgR2VuZXJhdGlvbiA6IFZBUkNPIExMTSAyLjAgaXMgb3B0aW1pemVkIGZvciBLb3JlYW4gbmF0dXJhbCBsYW5ndWFnZSBnZW5lcmF0aW9uIGFwcGxpY2F0aW9ucy4gSW4gcGFydGljdWxhciwgaXQgcHJvdmlkZXMgbW9yZSBuYXR1cmFsIGFuZCBjcmVhdGl2ZSByZXNwb25zZXMgaW4gdW5kZXJzdGFuZGluZyB1c2VyIGluc3RydWN0aW9ucyBhbmQgZ2VuZXJhdGluZyB0ZXh0LiIsLCxBUEkgYWNjZXNzLEtvcmVhIChSZXB1YmxpYyBvZiksLCwsLCwyMDI1LTExLTI4IDExOjUzOjQ0KzAwOjAwLCwsLCwsSW5kdXN0cnksLCwsLCwsLCwsLCwsT3BlcmF0aW9uIGNvdW50aW5nLCwsLCxObwpWQVJDTyBMTE0gS08vRU4tMTNCLUlTVCB2ZXIuMSxMYW5ndWFnZSwiTGFuZ3VhZ2UgbW9kZWxpbmcvZ2VuZXJhdGlvbixDaGF0IixOQ1NPRlQsLDIwMjMtMDgtMTYsLCJodHRwczovL25jc29mdC5naXRodWIuaW8vbmNyZXNlYXJjaC92YXJjby1sbG0tZGV0YWlscy8KaHR0cHM6Ly9hd3MuYW1hem9uLmNvbS9tYXJrZXRwbGFjZS9wcC9wcm9kdmlldy11c3lvc29sZjNhbjN1P3NyPTAtMSZyZWZfPWJlYWdsZSZhcHBsaWNhdGlvbklkPUFXU01QQ29udGVzc2EiLCwsLDEzMDAwMDAwMDAwLjAsLDIuNzNlKzIyLD0zNTAwMDAwMDAwMDAqNioxMzAwMDAwMDAwMD0yLjczIMOXIDEwXjIyLDM1MDAwMDAwMDAwMCxodHRwczovL25jc29mdC5naXRodWIuaW8vbmNyZXNlYXJjaC92YXJjby1sbG0tZGV0YWlscy8sLCwsLExpa2VseSwiVkFSQ08tTExNIGlzIE5DU09GVOKAmXMgbGFyZ2UgbGFuZ3VhZ2UgbW9kZWwsIHdoaWNoIGNhbiBiZSBhcHBsaWVkIHRvIGRldmVsb3AgdmFyaW91cyBOTFAtYmFzZWQgQUkgc2VydmljZXMgc3VjaCBhcyBRJkEsIGNoYXRib3QsIHN1bW1hcml6YXRpb24sIGluZm9ybWF0aW9uIGV4dHJhY3Rpb24gZXRjLiBWQVJDTy1MTE0sIHRyYWluZWQgd2l0aCBwdWJsaWMgcHJlLXRyYWluaW5nIGRhdGEgYW5kIGludGVybmFsbHkgY29uc3RydWN0ZWQgaGlnaC1xdWFsaXR5IEtvcmVhbiBkYXRhLCBib2FzdHMgdGhlIGhpZ2hlc3QgcGVyZm9ybWFuY2UgYW1vbmcgdGhlIEtvcmVhbiBMTE1zIG9mIHNpbWlsYXIgc2l6ZXMgdGhhdCBoYXZlIGJlZW4gcmVsZWFzZWQgdG8gZGF0ZSAoc2VlIGh0dHBzOi8vbmNzb2Z0LmdpdGh1Yi5pby9uY3Jlc2VhcmNoLyAgZm9yIGV2YWx1YXRpb24gcmVzdWx0cykuIE91ciBtb2RlbHMgd2lsbCBjb250aW51ZSB0byBiZSB1cGRhdGVkIGFuZCB3ZSB3aWxsIGFsc28gcmVsZWFzZSBMTE1zIHRoYXQgc3VwcG9ydCBtdWx0aXBsZSBsYW5ndWFnZXMgb3IgYXJlIGZpbmVkLXR1bmVkIHRvIHNwZWNpZmljIHRhc2tzLiBBcyBWQVJDTy1MTE0gaXMgY3VycmVudGx5IGluIGJldGEgc2VydmljZSAoMjkgQXVnIHRvIDEwIFNlcCAyMDIzKSwgdXNhZ2UgZmVlcyB3aWxsIG5vdCBiZSBjaGFyZ2VkIHRlbXBvcmFsbHkgZm9yIHRoaXMgcGVyaW9kLiBGb3IgaW5xdWlyaWVzIHJlZ2FyZGluZyBmdXJ0aGVyIHBlcmZvcm1hbmNlIGltcHJvdmVtZW50IG9yIGNvbGxhYm9yYXRpb24gZm9yIHNlcnZpY2UgYXBwbGljYXRpb25zLCBwbGVhc2UgY29udGFjdCB1cyB2aWEgZW1haWwgKHZhcmNvX2xsbUBuY3NvZnQuY29tKS4KClRoZSBWQVJDTyBMTE0gS08vRU4tMTNCLUlTVCBpcyBhIGJpbGluZ3VhbCBpbnN0cnVjdGlvbi10dW5lZCBtb2RlbCB0aGF0IGlzIHRyYWluZWQgd2l0aCB0aGUgS29yZWFuL0VuZ2xpc2ggcHJlLXRyYWluaW5nIGRhdGEgYW5kIHRoZSBpbnN0cnVjdGlvbiBkYXRhc2V0LCBib3RoIGNvbnN0cnVjdGVkIGJ5IE5DU09GVC4iLCwsQVBJIGFjY2VzcyxLb3JlYSAoUmVwdWJsaWMgb2YpLCwsLCwsMjAyNS0xMS0yOCAxMTo1Mzo0NCswMDowMCwsLCwsLEluZHVzdHJ5LCwsLCwsLCwsLCwsLE9wZXJhdGlvbiBjb3VudGluZywsLCwsTm8KRGVjaUNvZGVyLTFCLExhbmd1YWdlLENvZGUgZ2VuZXJhdGlvbixEZWNpIEFJLERlY2lBSSBSZXNlYXJjaCBUZWFtLDIwMjMtMDgtMTUsIE1vZGVsIENhcmQgZm9yIERlY2lDb2Rlci0xYixodHRwczovL2h1Z2dpbmdmYWNlLmNvL0RlY2kvRGVjaUNvZGVyLTFiLCwsLDExMDAwMDAwMDAuMCwiMS4xQiwgcGVyIG1vZGVsIGNhcmQgaHR0cHM6Ly9odWdnaW5nZmFjZS5jby9EZWNpL0RlY2lDb2Rlci0xYiIsMi45ZSsyMSw0NDZiICogMS4xYiAqIDYgPSAyLjllMjEsNDQ2MDAwMDAwMDAwLFRvdGFsIFRva2VuczogNDQ2QiAsLCwsLENvbmZpZGVudCwiRGVjaUNvZGVyIDFCIGlzIGEgMSBiaWxsaW9uIHBhcmFtZXRlciBkZWNvZGVyLW9ubHkgY29kZSBjb21wbGV0aW9uIG1vZGVsIHRyYWluZWQgb24gdGhlIFB5dGhvbiwgSmF2YSwgYW5kIEphdmFzY3JpcHQgc3Vic2V0cyBvZiBTdGFyY29kZXIgVHJhaW5pbmcgRGF0YXNldC4gVGhlIG1vZGVsIHVzZXMgR3JvdXBlZCBRdWVyeSBBdHRlbnRpb24gYW5kIGhhcyBhIGNvbnRleHQgd2luZG93IG9mIDIwNDggdG9rZW5zLiBJdCB3YXMgdHJhaW5lZCB1c2luZyBhIEZpbGwtaW4tdGhlLU1pZGRsZSB0cmFpbmluZyBvYmplY3RpdmUuIFRoZSBtb2RlbCdzIGFyY2hpdGVjdHVyZSB3YXMgZ2VuZXJhdGVkIGJ5IERlY2kncyBwcm9wcmlldGFyeSBOZXVyYWwgQXJjaGl0ZWN0dXJlIFNlYXJjaC1iYXNlZCB0ZWNobm9sb2d5LCBBdXRvTkFDLiIsLCxPcGVuIHdlaWdodHMgKHVucmVzdHJpY3RlZCksSXNyYWVsLCwsLCwsMjAyNS0xMS0yOCAxMTo1Mzo0NCswMDowMCwsLCwsLEluZHVzdHJ5LCwsLCxVbnJlbGVhc2VkLCJBcGFjaGUgMi4wCgpkYXRhIGlzIFN0YXJDb2RlciwgbGljZW5zZSB1bmNsZWFyIiwsLCwsLCxPcGVyYXRpb24gY291bnRpbmcsLCwsLFllcwpLb25hbiBMTE0gMTNCLCJMYW5ndWFnZSxWaXNpb24iLExhbmd1YWdlIG1vZGVsaW5nL2dlbmVyYXRpb24sS29uYW4gVGVjaG5vbG9neSwiWWFuZyBTZXVuZy1oeXVuLCBXaXJldGluLCBDaGFuZ21pbiwgS2ltIEpvbmctdGFlIiwyMDIzLTA4LTE1LEtvbmFuIExMTTogQSBLb3JlYW4gTGFyZ2UgTGFuZ3VhZ2UgTW9kZWwsImh0dHBzOi8vZW4ua29uYW50ZWNoLmNvbS9lbi9sbG0va29uYW5sbG0KaHR0cHM6Ly90ZWNoZmluY2gua3IvYWkva29uYW4tdGVjaG5vbG9neS11bnZlaWxzLWtvbmFuLWxsbS0taXRzLW93bi1haS1sYW5ndWFnZS1tb2RlbApodHRwczovL3d3dy5kYnBpYS5jby5rci9qb3VybmFsL2FydGljbGVEZXRhaWw/bm9kZUlkPU5PREUxMTYxMDEyNyAiLCwsLDEzMTAwMDAwMDAwLjAsJ0tvbmFuIExMTScgaGFzIDEzLjEgYmlsbGlvbiBwYXJhbWV0ZXJzLiwzLjg2NzEyZSsyMiw9MTMxMDAwMDAwMDAgcGFyYW1ldGVycyAqIDQ5MjAwMDAwMDAwMCB0b2tlbnMgW3NlZSBkYXRhc2V0IHNpemUgbm90ZXNdICogNiBGTE9QIC8gdG9rZW4gLyBwYXJhbWV0ZXIgPTMuODY3MTIgw5cgMTBeMjIgRkxPUCw0OTIwMDAwMDAwMDAsIiIiNDkyIGJpbGxpb24gdG90YWwgdG9rZW5zIiIgZnJvbSBodHRwczovL3RlY2hmaW5jaC5rci9haS9rb25hbi10ZWNobm9sb2d5LXVudmVpbHMta29uYW4tbGxtLS1pdHMtb3duLWFpLWxhbmd1YWdlLW1vZGVsCgpTaW5jZSAyMDA3LCB2aWEgdGhlIHJlYWwtdGltZSBBSSBhbmFseXNpcyBzZXJ2aWNlIHB1bHNlSywgb3ZlciAyMC41IGJpbGxpb24gcGllY2VzIG9mIGRhdGEgaGF2ZSBiZWVuIGluZGVwZW5kZW50bHkgc2VjdXJlZC4KQW1vbmcgdGhlbSwgb25seSAyIGJpbGxpb24gaGlnaC1xdWFsaXR5LCBsYXJnZS1zY2FsZSBkYXRhIHBpZWNlcyBoYXZlIGJlZW4gdXNlZCBmb3IgdHJhaW5pbmcuCiIsLCwsLExpa2VseSwiS29uYW4gTExNIGlzIGEgTGFyZ2UgTGFuZ3VhZ2UgTW9kZWwgZGV2ZWxvcGVkIGluLWhvdXNlIGJ5IEtvbmFuIFRlY2hub2xvZ3kuIEtvbmFuIFRlY2hub2xvZ3kgb3B0aW1pemVkIGZvciBzdXBlci1sYXJnZSBBSSB0cmFpbmluZywgaXQgbGV2ZXJhZ2VzIGhpZ2gtcXVhbGl0eSwgbGFyZ2Utc2NhbGUgZGF0YSBhbmQgb3ZlciAyMCB5ZWFycyBvZiBleHBlcnRpc2UgaW4gbmF0dXJhbCBsYW5ndWFnZSBwcm9jZXNzaW5nLgpLb25hbiBMTE0gc3VwcG9ydHMgYWxsIGNvcnBvcmF0ZSBkb2N1bWVudGF0aW9uIGFuZCBjcmVhdGl2ZSB0YXNrcywKbGVhZGluZyB0aGUgd2F5IGluIHdvcmtwbGFjZSBpbm5vdmF0aW9uLiIsLCxIb3N0ZWQgYWNjZXNzIChubyBBUEkpLEtvcmVhIChSZXB1YmxpYyBvZiksLCwsLCwyMDI1LTExLTI4IDExOjUzOjQ0KzAwOjAwLCwsLCwsSW5kdXN0cnksLCwsLFVucmVsZWFzZWQsLCwsLCwsLE9wZXJhdGlvbiBjb3VudGluZywsLCwsTm8KQS5YIChBZG90KSA3QiwiTGFuZ3VhZ2UsU3BlZWNoIixDaGF0LFNLIFRlbGVjb20sLDIwMjMtMDgtMTUsLCJodHRwczovL2Euc2t0ZWxlY29tLmNvbS8KaHR0cHM6Ly9tLmRkYWlseS5jby5rci9wYWdlL3ZpZXcvMjAyMzA5MjYxNDU4NTA5MDE1MSIsLCwsNzAwMDAwMDAwMC4wLCwsdGhlIHVwcGVyIGJvdW5kIGlzIHRha2VuIGZyb20gQS5YIChBZG90KSAxOEIgZXN0aW1hdGlvbiwsLCwsLCxTcGVjdWxhdGl2ZSwsLCwsS29yZWEgKFJlcHVibGljIG9mKSwsLCwsLDIwMjYtMDItMTEgMTk6MjY6MjcrMDA6MDAsLCwsLCxJbmR1c3RyeSwsLDEuMzVlKzE4LCxVbnJlbGVhc2VkLCwsLCwsLCwsLCwsLApTcGFyayAyLjAsLCxpRmx5dGVrLCwyMDIzLTA4LTE1LGlGbHl0ZWsgdW52ZWlscyB1cGRhdGVkIExMTSBTcGFya0Rlc2sgVjIuMCBhbmQgbmV3IHByb2R1Y3QgaUZseUNvZGUgMS4wLGh0dHBzOi8vdGVjaG5vZGUuY29tLzIwMjMvMDgvMTYvaWZseXRlay11bnZlaWxzLXVwZGF0ZWQtbGxtLXNwYXJrZGVzay12Mi0wLWFuZC1uZXctcHJvZHVjdC1pZmx5Y29kZS0xLTAvLCwsLCwsLEh1YXdlaSBBc2NlbmQsLCwsLCwsVW5rbm93biwiRHVyaW5nIHRoZSBldmVudCwgaUZseXRla+KAmXMgY2hhaXJtYW4gTGl1IFFpbmdmZW5nIGRlbW9uc3RyYXRlZCB0aGUgdXBncmFkZWQgY29kaW5nIGNhcGFiaWxpdGllcyBhbmQgbXVsdGltb2RhbCBmZWF0dXJlcyBvZiB0aGUgU3BhcmtEZXNrIFYyLjAgbW9kZWwuIiwsLCxDaGluYSwsLCwsLDIwMjUtMTEtMjggMTE6NTM6NDQrMDA6MDAsLCwsLCxJbmR1c3RyeSwsLCwsLCwsLCwsLCwsLCwsLApQbGF0eXB1cy03MEIsTGFuZ3VhZ2UsTGFuZ3VhZ2UgZ2VuZXJhdGlvbixCb3N0b24gVW5pdmVyc2l0eSwiQXJpZWwgTi4gTGVlLCBDb2xlIEouIEh1bnRlciwgTmF0YW5pZWwgUnVpeiIsMjAyMy0wOC0xNCwiUGxhdHlwdXM6IFF1aWNrLCBDaGVhcCwgYW5kIFBvd2VyZnVsIFJlZmluZW1lbnQgb2YgTExNcyIsImh0dHBzOi8vYXJ4aXYub3JnL2Ficy8yMzA4LjA3MzE3LCBodHRwczovL3BsYXR5cHVzLWxsbS5naXRodWIuaW8vIiwxODcuMCwsIlNPVEEgZm9yIG9wZW4tc291cmNlIGJ1dCBub3QgaW4gZ2VuZXJhbCAocGVyIFRhYmxlIDMpCgoiIkFzIHBlciB0aGUgSHVnZ2luZyBGYWNlIE9wZW4gTExNIExlYWRlcmJvYXJkIGRhdGEgZGF0ZWQgOC8xMC8yMyAoVGFibGUgMyksIG91ciBQbGF0eXB1czItNzBCaW5zdHJ1Y3QgdmFyaWFudCBoYXMgb3V0cGVyZm9ybWVkIGl0cyBjb21wZXRpdG9ycywgc2VjdXJpbmcgdGhlIHRvcCBwb3NpdGlvbiB3aXRoIGFuIGF2ZXJhZ2Ugc2NvcmUgb2YgNzMuMTMiIiIsNzAwMDAwMDAwMDAuMCxmaW5lLXR1bmVkIGZyb20gTExhTWEgMi03MEIsLCwsLCxzZWUgZmluZXR1bmUgY29tcHV0ZSxOVklESUEgQTEwMCwsQ29uZmlkZW50LCJXZSBwcmVzZW50IFBsYXR5cHVzLCBhIGZhbWlseSBvZiBmaW5lLXR1bmVkIGFuZCBtZXJnZWQgTGFyZ2UgTGFuZ3VhZ2UgTW9kZWxzIChMTE1zKSB0aGF0IGFjaGlldmVzIHRoZSBzdHJvbmdlc3QgcGVyZm9ybWFuY2UgYW5kIGN1cnJlbnRseSBzdGFuZHMgYXQgZmlyc3QgcGxhY2UgaW4gSHVnZ2luZ0ZhY2UncyBPcGVuIExMTSBMZWFkZXJi</x:v>
      </x:c>
    </x:row>
    <x:row r="167" ht="18" customHeight="1">
      <x:c r="A167" s="17" t="n">
        <x:v>162</x:v>
      </x:c>
      <x:c r="B167" s="17" t="n">
        <x:v>310</x:v>
      </x:c>
      <x:c r="C167" s="160" t="str">
        <x:v>b2FyZCBhcyBvZiB0aGUgcmVsZWFzZSBkYXRlIG9mIHRoaXMgd29yay4gSW4gdGhpcyB3b3JrIHdlIGRlc2NyaWJlICgxKSBvdXIgY3VyYXRlZCBkYXRhc2V0IE9wZW4tUGxhdHlwdXMsIHRoYXQgaXMgYSBzdWJzZXQgb2Ygb3RoZXIgb3BlbiBkYXRhc2V0cyBhbmQgd2hpY2ggd2UgcmVsZWFzZSB0byB0aGUgcHVibGljICgyKSBvdXIgcHJvY2VzcyBvZiBmaW5lLXR1bmluZyBhbmQgbWVyZ2luZyBMb1JBIG1vZHVsZXMgaW4gb3JkZXIgdG8gY29uc2VydmUgdGhlIHN0cm9uZyBwcmlvciBvZiBwcmV0cmFpbmVkIExMTXMsIHdoaWxlIGJyaW5naW5nIHNwZWNpZmljIGRvbWFpbiBrbm93bGVkZ2UgdG8gdGhlIHN1cmZhY2UgKDMpIG91ciBlZmZvcnRzIGluIGNoZWNraW5nIGZvciB0ZXN0IGRhdGEgbGVha3MgYW5kIGNvbnRhbWluYXRpb24gaW4gdGhlIHRyYWluaW5nIGRhdGEsIHdoaWNoIGNhbiBpbmZvcm0gZnV0dXJlIHJlc2VhcmNoLiBTcGVjaWZpY2FsbHksIHRoZSBQbGF0eXB1cyBmYW1pbHkgYWNoaWV2ZXMgc3Ryb25nIHBlcmZvcm1hbmNlIGluIHF1YW50aXRhdGl2ZSBMTE0gbWV0cmljcyBhY3Jvc3MgbW9kZWwgc2l6ZXMsIHRvcHBpbmcgdGhlIGdsb2JhbCBPcGVuIExMTSBsZWFkZXJib2FyZCB3aGlsZSB1c2luZyBqdXN0IGEgZnJhY3Rpb24gb2YgdGhlIGZpbmUtdHVuaW5nIGRhdGEgYW5kIG92ZXJhbGwgY29tcHV0ZSB0aGF0IGFyZSByZXF1aXJlZCBmb3Igb3RoZXIgc3RhdGUtb2YtdGhlLWFydCBmaW5lLXR1bmVkIExMTXMuIEluIHBhcnRpY3VsYXIsIGEgMTNCIFBsYXR5cHVzIG1vZGVsIGNhbiBiZSB0cmFpbmVkIG9uIGEgc2luZ2xlIEExMDAgR1BVIHVzaW5nIDI1ayBxdWVzdGlvbnMgaW4gNSBob3Vycy4gVGhpcyBpcyBhIHRlc3RhbWVudCBvZiB0aGUgcXVhbGl0eSBvZiBvdXIgT3Blbi1QbGF0eXB1cyBkYXRhc2V0LCBhbmQgb3BlbnMgb3Bwb3J0dW5pdGllcyBmb3IgbW9yZSBpbXByb3ZlbWVudHMgaW4gdGhlIGZpZWxkLiBQcm9qZWN0IHBhZ2U6IHRoaXMgaHR0cHMgVVJMIiwsLE9wZW4gd2VpZ2h0cyAobm9uLWNvbW1lcmNpYWwpLFVuaXRlZCBTdGF0ZXMgb2YgQW1lcmljYSxMbGFtYSAyLTcwQiwzLjk1NGUrMTksIjIyIGhvdXJzIG9uIDQgQTEwMCBHUFVzICgiIm91ciA3MEIgbW9kZWwgdXNpbmcgNCBBMTAwcyA4MEdCIGZvciAyMiBob3Vycy4iIikKCklmIEZQMTYsIHRoaXMgd2FzIGFyb3VuZCAzMTIgVEZMT1BTICogODggaG91cnMgKiA0MCUgPSAzLjk1NCoxMF4xOSBGTE9QCgpJdCB3b3VsZCBiZSBkb3VibGUgdGhpcyBpZiB0aGV5IHVzZWQgSU5UOC4iLCwsMjAyNi0wNS0yNSAxMjoyODoxMSswMDowMCwsLCwsLEFjYWRlbWlhLCwsLCxPcGVuIChub24tY29tbWVyY2lhbCksIk5vbi1Db21tZXJjaWFsIENyZWF0aXZlIENvbW1vbnMgbGljZW5zZSAoQ0MgQlktTkMtNC4wKQoKZGF0YXNldCBoYXMgc2V2ZXJhbCBsaWNlbnNlcyBidXQgaW5jbHVkZXMgbm9uLWNvbW06IGh0dHBzOi8vaHVnZ2luZ2ZhY2UuY28vZGF0YXNldHMvZ2FyYWdlLWJBSW5kL09wZW4tUGxhdHlwdXMKCmNvZGU6IGh0dHBzOi8vZ2l0aHViLmNvbS9hcmllbG5sZWUvUGxhdHlwdXMiLCwsLCwsLCwsLCwsWWVzCkNvZGUgTGxhbWEtMzRCLExhbmd1YWdlLENvZGUgZ2VuZXJhdGlvbixNZXRhIEFJLCJCYXB0aXN0ZSBSb3ppw6hyZSwgSm9uYXMgR2VocmluZywgRmFiaWFuIEdsb2Vja2xlLCBTdGVuIFNvb3RsYSwgSXRhaSBHYXQsIEVsbGVuIFRhbiwgWW9zc2VmIChZb3NzaSkgQWRpLCBKaW5neXUgTGl1LCBUYWwgUmVtZXosIErDqXLDqW15IFJhcGluLCBBcnR5b20gS296aGV2bmlrb3YsIEl2YW4gRXZ0aW1vdiwgSm9hbm5hIEJpdHRvbiwgTWFuaXNoIEJoYXR0LCBDcmlzdGlhbiBDYW50b24gRmVycmVyLCBBYXJvbiBHcmF0dGFmaW9yaSwgV2VuaGFuIFhpb25nLCBBbGV4YW5kcmUgRGVmb3NzZXosIEphZGUgQ29wZXQsIEZhaXNhbCBBemhhciwgSHVnbyBUb3V2cm9uLCBHYWJyaWVsIFN5bm5hZXZlLCBMb3VpcyBNYXJ0aW4sIE5pY29sYXMgVXN1bmllciwgVGhvbWFzIFNjaWFsb20iLDIwMjMtMDgtMTQsQ29kZSBMbGFtYTogT3BlbiBGb3VuZGF0aW9uIE1vZGVscyBmb3IgQ29kZSwiaHR0cHM6Ly9haS5tZXRhLmNvbS9yZXNlYXJjaC9wdWJsaWNhdGlvbnMvY29kZS1sbGFtYS1vcGVuLWZvdW5kYXRpb24tbW9kZWxzLWZvci1jb2RlLwpodHRwczovL2FyeGl2Lm9yZy9hYnMvMjMwOC4xMjk1MCIsMzE2My4wLCwiU09UQSBmb3Igb3BlbiBtb2RlbHM6ICIiTW9yZW92ZXIsIG91ciBsYXJnZXN0IG1vZGVsLAp3aXRoIGl0cyAzNEIgcGFyYW1ldGVycywgaXMgc2lnbmlmaWNhbnRseSBsYXJnZXIgdGhhbiBwcmV2aW91cyBvcGVuLXNvdXJjZSBtb2RlbHMg4oCTIEdQVC1OZW9YLTIwQiAoQmxhY2sKZXQgYWwuLCAyMDIyKSBhbmQgU3RhckNvZGVyIHdpdGggMTUuNUIgcGFyYW1ldGVycyDigJMgd2hpY2ggYWxsb3dzIGl0IHRvIGFjaGlldmUgc3RhdGUtb2YtdGhlLWFydCBwZXJmb3JtYW5jZXMKb24gSHVtYW5FdmFsLCBNQlBQIGFuZCBNdWx0aVBMLUUgYW1vbmcgb3Blbi1zb3VyY2UgbW9kZWxzIiIiLDM0MDAwMDAwMDAwLjAsMzRCLDUuM2UrMjMsIjEuMjJlMjMgZmluZXR1bmUgY29tcHV0ZSwgb3IgfjUuM2UyMyBpbmNsdWRpbmcgTGxhbWEtMiAzNEIgYmFzZSBjb21wdXRlLiBTZWUgZmluZXR1bmUgY29tcHV0ZSBub3RlcyBmb3IgY2FsY3VsYXRpb24uCiIsNjAwMDAwMDAwMDAwLCJMbGFtYSAyIHVzZWQgMlQgdG9rZW5zLCBhbmQgIiJXZSB0cmFpbiBDb2RlIExsYW1hIG9uIDUwMEIgYWRkaXRpb25hbCB0b2tlbnMgYW5kIENvZGUgTGxhbWEgLSBQeXRob24gZnVydGhlciBvbiAxMDBCIHRva2VucyIiCgoyVCArIDUwMEIgKyAxMDBCID0gMjYwMDAwMDAwMDAwMCIsLCxOVklESUEgQTEwMCBTWE00IDgwIEdCLCxDb25maWRlbnQsIldlIHJlbGVhc2UgQ29kZSBMbGFtYSwgYSBmYW1pbHkgb2YgbGFyZ2UgbGFuZ3VhZ2UgbW9kZWxzIGZvciBjb2RlIGJhc2VkIG9uIExsYW1hIDIgcHJvdmlkaW5nIHN0YXRlLW9mLXRoZS1hcnQgcGVyZm9ybWFuY2UgYW1vbmcgb3BlbiBtb2RlbHMsIGluZmlsbGluZyBjYXBhYmlsaXRpZXMsIHN1cHBvcnQgZm9yIGxhcmdlIGlucHV0IGNvbnRleHRzLCBhbmQgemVyby1zaG90IGluc3RydWN0aW9uIGZvbGxvd2luZyBhYmlsaXR5IGZvciBwcm9ncmFtbWluZyB0YXNrcy4gV2UgcHJvdmlkZSBtdWx0aXBsZSBmbGF2b3JzIHRvIGNvdmVyIGEgd2lkZSByYW5nZSBvZiBhcHBsaWNhdGlvbnM6IGZvdW5kYXRpb24gbW9kZWxzIChDb2RlIExsYW1hKSwgUHl0aG9uIHNwZWNpYWxpemF0aW9ucyAoQ29kZSBMbGFtYSAtIFB5dGhvbiksIGFuZCBpbnN0cnVjdGlvbi1mb2xsb3dpbmcgbW9kZWxzIChDb2RlIExsYW1hIC0gSW5zdHJ1Y3QpIHdpdGggN0IsIDEzQiBhbmQgMzRCIHBhcmFtZXRlcnMgZWFjaC4gQWxsIG1vZGVscyBhcmUgdHJhaW5lZCBvbiBzZXF1ZW5jZXMgb2YgMTZrIHRva2VucyBhbmQgc2hvdyBpbXByb3ZlbWVudHMgb24gaW5wdXRzIHdpdGggdXAgdG8gMTAwayB0b2tlbnMuIDdCIGFuZCAxM0IgQ29kZSBMbGFtYSBhbmQgQ29kZSBMbGFtYSAtIEluc3RydWN0IHZhcmlhbnRzIHN1cHBvcnQgaW5maWxsaW5nIGJhc2VkIG9uIHN1cnJvdW5kaW5nIGNvbnRlbnQuIENvZGUgTGxhbWEgcmVhY2hlcyBzdGF0ZS1vZi10aGUtYXJ0IHBlcmZvcm1hbmNlIGFtb25nIG9wZW4gbW9kZWxzIG9uIHNldmVyYWwgY29kZSBiZW5jaG1hcmtzLCB3aXRoIHNjb3JlcyBvZiB1cCB0byA1MyUgYW5kIDU1JSBvbiBIdW1hbkV2YWwgYW5kIE1CUFAsIHJlc3BlY3RpdmVseS4gTm90YWJseSwgQ29kZSBMbGFtYSAtIFB5dGhvbiA3QiBvdXRwZXJmb3JtcyBMbGFtYSAyIDcwQiBvbiBIdW1hbkV2YWwgYW5kIE1CUFAsIGFuZCBhbGwgb3VyIG1vZGVscyBvdXRwZXJmb3JtIGV2ZXJ5IG90aGVyIHB1YmxpY2x5IGF2YWlsYWJsZSBtb2RlbCBvbiBNdWx0aVBMLUUuIFdlIHJlbGVhc2UgQ29kZSBMbGFtYSB1bmRlciBhIHBlcm1pc3NpdmUgbGljZW5zZSB0aGF0IGFsbG93cyBmb3IgYm90aCByZXNlYXJjaCBhbmQgY29tbWVyY2lhbCB1c2UuIiwsLE9wZW4gd2VpZ2h0cyAocmVzdHJpY3RlZCB1c2UpLFVuaXRlZCBTdGF0ZXMgb2YgQW1lcmljYSxMbGFtYSAyLTM0QiwxLjIyZSsyMywiVHJhaW5pbmcgdGhlIG5pbmUgQ29kZSBMbGFtYSBtb2RlbHMgdG9vayA0MDBrIEExMDAtaG91cnMgYWNyb3NzIGFsbCB0aGUgbW9kZWxzLCBwZXIgbW9kZWwgY2FyZC4gSXQncyBuaW5lIG1vZGVscyBiZWNhdXNlIHRoZXJlIGFyZSB0aHJlZSBiYXNlIG1vZGVscyBhdCA3QiwgMTNCLCAzNEIsIGFuZCB0aGVuIEluc3RydWN0IGFuZCBQeXRob24gbW9kZWxzIGFjcm9zcyBhbGwgdGhyZWUgc2l6ZXMuIEknbGwgY2FsY3VsYXRlIGZvciBDb2RlIExsYW1hIFB5dGhvbi0zNEIgc2luY2UgaXQncyB0aGUgbW9zdCB0cmFpbmVkLgoKQ29kZSBMbGFtYS1iYXNlIGlzIHRyYWluZWQgZnJvbSBMbGFtYSAyIHdpdGggNTAwQiB0b2tlbnM6ICIiV2UgdHJhaW4gQ29kZSBMbGFtYSBvbiA1MDBCIHRva2VucyBkdXJpbmcgdGhlIGluaXRpYWwgcGhhc2UsIHN0YXJ0aW5nIGZyb20gdGhlIDdCLCAxM0IsIGFuZCAzNEIgdmVyc2lvbnMgb2YgTGxhbWEgMiIiCgpDb2RlIExsYW1hLVB5dGhvbiByZXF1aXJlZCBhbiBhZGRpdGlvbmFsIDEwMEIgdG9rZW5zIGluIGZpbmUtdHVuaW5nOiAiIldlIHRyYWluIENvZGUgTGxhbWEgb24gNTAwQiBhZGRpdGlvbmFsIHRva2VucyBhbmQgQ29kZSBMbGFtYSAtIFB5dGhvbiBmdXJ0aGVyIG9uIDEwMEIgdG9rZW5zLiIiCkNvZGUgTGxhbWEtSW5zdHJ1Y3QgaXMgZmluZS10dW5lZCBvbiA1QiB0b2tlbnM6ICIiRm9yIENvZGUgTGxhbWEgLSBJbnN0cnVjdCwgd2UgdHJhaW4gd2l0aCBhIGJhdGNoIHNpemUgb2YgNTI0LDI4OCB0b2tlbnMgYW5kIG9uIGFwcHJveC4gNUIgdG9rZW5zIGluIHRvdGFsLiIiCgozNEIgKiAoNTAwQisxMDBCKSAqIDYgPSAxLjIyZTIzCgpVc2luZyB0aGUgaGFyZHdhcmUgbWV0aG9kLCB3ZSBnZXQgNDAwLDAwMCAqIDM2MDAgKiAzMTIgdHJpbGxpb24gKiAwLjMgPSAxLjMyZTIzIGZvciB0aGUgd2hvbGUgZmFtaWx5LiBVc2luZyAzNC8oMzQrMTMrNykgYXMgdGhlIHByb3BvcnRpb24gb2YgY29tcHV0ZSB1c2VkIGZvciB0aGUgMzRCIG1vZGVsLCB3ZSBnZXQgMC42MyAqIDEuMzJlMjMgPSA4LjVlMjIuICh0aGlzIGlzIHJvdW5kaW5nIGRvd24gaW5zdHJ1Y3QgdHVuaW5nIHRvIDApLgoKVG9rZW4qcGFyYW1zIGVzdGltYXRlIGlzIHByb2JhYmx5IGJldHRlcjsgc2VlbXMgbGlrZSBldmlkZW5jZSBvZiB1dGlsaXphdGlvbiA+IDAuMy4iLCwsMjAyNi0wNS0yNSAxMjoyODoxMSswMDowMCwsLCw0MDAwMDAwLjAsIkxsYW1hIDIgcHJldHJhaW5pbmcgdXNlZCA0TSBiYXRjaGVzLiBJIGJlbGlldmUgdGhlIHNlbnRlbmNlIGJlbG93IHJlZmVycyB0byB0aGUgdHJhaW5pbmcgZnJvbSBMbGFtYSAyIC0+IENvZGUgTGxhbWEtYmFzZS4gCgoiIldlIHVzZSBhIGJhdGNoIHNpemUgb2YgNE0gdG9rZW5zIHdoaWNoIGFyZSBwcmVzZW50ZWQgYXMgc2VxdWVuY2VzIG9mIDQsMDk2IHRva2VucyBlYWNoLiIiCgpTdWJzZXF1ZW50IGZpbmUtdHVuaW5nIGJhdGNoIHNpemVzIGFyZSA1MDBrLTFNLiAKCiIiRm9yIENvZGUgTGxhbWEgLSBJbnN0cnVjdCwgd2UgdHJhaW4gd2l0aCBhIGJhdGNoIHNpemUgb2YgNTI0LDI4OCB0b2tlbnMgYW5kIG9uIGFwcHJveC4gNUIgdG9rZW5zIGluIHRvdGFsLi4uIEZvciBsb25nIGNvbnRleHQgZmluZS10dW5pbmcgKExDRlQpLi4uIHRoZSBiYXRjaCBzaXplIGlzIHNldCB0byAyTSB0b2tlbnMgZm9yIG1vZGVsIHNpemVzIDdCIGFuZCAxM0IgYW5kIHRvIDFNIHRva2VucyBmb3IgbW9kZWwgc2l6ZSAzNEIsIHJlc3BlY3RpdmVseS4gVHJhaW5pbmcgbGFzdHMgZm9yIDEwLDAwMCBncmFkaWVudCBzdGVwcyBieSBkZWZhdWx0LiIiICIsSW5kdXN0cnksLCwsLFVucmVsZWFzZWQsIkxsYW1hIDIgbGljZW5zZS4gY2FuJ3QgdXNlIG91dHB1dHMgdG8gdHJhaW4gbW9kZWxzLgoKaHR0cHM6Ly9naXRodWIuY29tL21ldGEtbGxhbWEvbGxhbWEvYmxvYi9tYWluL0xJQ0VOU0UiLFRydWUsLCwsLCxPcGVyYXRpb24gY291bnRpbmcsLCwsLFllcwpKYXBhbmVzZS1MTS0zLjZCLExhbmd1YWdlLExhbmd1YWdlIG1vZGVsaW5nLExJTkUgQ29ycG9yYXRpb24sIlNodW4gS2l5b25vLCBTaG8gVGFrYXNlLCBUb3NoaW5vcmkgU2F0byIsMjAyMy0wOC0xNCxqYXBhbmVzZS1sYXJnZS1sbS0zLjZiLCJodHRwczovL2VuZ2luZWVyaW5nLmxpbmVjb3JwLmNvbS9qYS9ibG9nLzMuNi1iaWxsaW9uLXBhcmFtZXRlci1qYXBhbmVzZS1sYW5ndWFnZS1tb2RlbCwgaHR0cHM6Ly9odWdnaW5nZmFjZS5jby9saW5lLWNvcnBvcmF0aW9uL2phcGFuZXNlLWxhcmdlLWxtLTMuNmIiLCwsLDM2MDAwMDAwMDAuMCwzLjZCLCwiMS43QiBtb2RlbCB3YXMgdHJhaW5lZCBvbiA0MDAwIEExMDAtaG91cnM6CgoiIlJlZ2FyZGluZyB0aGUgdGltZSByZXF1aXJlZCB0byBidWlsZCB0aGlzIG1vZGVsLCBmb3IgZXhhbXBsZSwgdGhlIDEuN0IgbW9kZWwgaXMgY29udmVydGVkIHRvIEExMDAgODBHQiBhbmQgdGFrZXMgYWJvdXQgNDAwMCBHUFUgaG91cnMiIgoKNDAwMCAqIDM2MDAgKiAzMTIgdGVyYUZMT1BTICogMC4zID0xLjM1ZTIxCgpzcGVjdWxhdGl2ZSwgdGhlIDMuNkIgbW9kZWwgbWF5IGJlIGFib3V0IDJ4IHRoYXQsIGJ1dCBub3QgY2xlYXIgaXQgd2FzIHRyYWluZWQgb24gdGhlIHNhbWUgbnVtYmVyIG9mIGVwb2NocwoKVXNpbmcgQz02TkQsIEMgPSA2ICogMy42ZTkgKiA2NTBHQiAqIDExMWU2IHdvcmQvR0IgLyAxIHdvcmQvdG9rZW4uIDEuNmUyMSBGTE9QLgoKSWYgd2UgYXNzdW1lIDIgZXBvY2hzLCAzLjJlMjEgRkxPUC4gQ2VydGFpbmx5IDwxZTIzIEZMT1AuCiIsNzIxNTAwMDAwMDAsIjY1MEdCIHBlciBodWdnaW5nZmFjZQoKb3VyIGd1aWRlIHNheXMgMTExTSBKYXBhbmVzZSB3b3JkcyBwZXIgR0IsIHdoaWNoIHdvdWxkIGJlIH43MkIgd29yZHMKCmh0dHBzOi8vZG9jcy5nb29nbGUuY29tL2RvY3VtZW50L2QvMUczdnZRa240eF9XNzFNS2cwR21IVnR6ZmQ5bTB5M19PZmNvZXcwdjkwMlEvZWRpdCNoZWFkaW5nPWguaWVpaGMwOHA4ZG4wIiwsLE5WSURJQSBBMTAwLCxMaWtlbHksIihnb29nbGUgdHJhbnNsYXRlZCkKCkluIHRoaXMgYXJ0aWNsZSwgd2Ugd2lsbCBpbnRyb2R1Y2UgdGhlIDMuNiBCaWxsaW9uICgzLjYgQmlsbGlvbikgYW5kIDEuNyBCaWxsaW9uICgxLjcgQmlsbGlvbikgcGFyYW1ldGVycyB0aGF0IHdlIHRyYWluZWQgYW5kIHB1Ymxpc2hlZCBpbiBKYXBhbmVzZS4gV2hpbGUgaW50cm9kdWNpbmcgdGhlIGxhbmd1YWdlIG1vZGVscyAoaGVyZWluYWZ0ZXIgcmVmZXJyZWQgdG8gYXMgdGhlIDMuNkIgbW9kZWwgYW5kIDEuN0IgbW9kZWwsIHJlc3BlY3RpdmVseSksIHdlIHdpbGwgc2hhcmUgdGhlIGtub3ctaG93IG9uIGxhbmd1YWdlIG1vZGVsIGNvbnN0cnVjdGlvbiB0aGF0IHdlIGhhdmUgZ2FpbmVkIGFsb25nIHRoZSB3YXkuIiwsLE9wZW4gd2VpZ2h0cyAodW5yZXN0cmljdGVkKSxKYXBhbiwsLCwsLDIwMjUtMTEtMjggMTE6NTM6NDQrMDA6MDAsLCwsLCxJbmR1c3RyeSwsLCwsVW5yZWxlYXNlZCwiQXBhY2hlIDIuMCBmb3Igd2VpZ2h0cwpodHRwczovL2h1Z2dpbmdmYWNlLmNvL2xpbmUtY29ycG9yYXRpb24vamFwYW5lc2UtbGFyZ2UtbG0tMy42YiIsLCwsLCwsLCwsLCxZZXMKQ29kZSBMbGFtYS03QixMYW5ndWFnZSxDb2RlIGdlbmVyYXRpb24sTWV0YSBBSSwiQmFwdGlzdGUgUm96acOocmUsIEpvbmFzIEdlaHJpbmcsIEZhYmlhbiBHbG9lY2tsZSwgU3RlbiBTb290bGEsIEl0YWkgR2F0LCBFbGxlbiBUYW4sIFlvc3NlZiAoWW9zc2kpIEFkaSwgSmluZ3l1IExpdSwgVGFsIFJlbWV6LCBKw6lyw6lteSBSYXBpbiwgQXJ0eW9tIEtvemhldm5pa292LCBJdmFuIEV2dGltb3YsIEpvYW5uYSBCaXR0b24sIE1hbmlzaCBCaGF0dCwgQ3Jpc3RpYW4gQ2FudG9uIEZlcnJlciwgQWFyb24gR3JhdHRhZmlvcmksIFdlbmhhbiBYaW9uZywgQWxleGFuZHJlIERlZm9zc2V6LCBKYWRlIENvcGV0LCBGYWlzYWwgQXpoYXIsIEh1Z28gVG91dnJvbiwgR2FicmllbCBTeW5uYWV2ZSwgTG91aXMgTWFydGluLCBOaWNvbGFzIFVzdW5pZXIsIFRob21hcyBTY2lhbG9tIiwyMDIzLTA4LTE0LENvZGUgTGxhbWE6IE9wZW4gRm91bmRhdGlvbiBNb2RlbHMgZm9yIENvZGUsImh0dHBzOi8vYWkubWV0YS5jb20vcmVzZWFyY2gvcHVibGljYXRpb25zL2NvZGUtbGxhbWEtb3Blbi1mb3VuZGF0aW9uLW1vZGVscy1mb3ItY29kZS8KaHR0cHM6Ly9hcnhpdi5vcmcvYWJzLzIzMDguMTI5NTAiLDMxNjMuMCwsLDcwMDAwMDAwMDAuMCw3QiwxLjFlKzIzLCIyLjVlMjIgZmluZXR1bmUgY29tcHV0ZSArIDguNGUyMiBiYXNlIGNvbXB1dGUgZm9yIExsYW1hIDItN0IsIGZvciB+MS4xZTIzIGNvbXB1dGUgb3ZlcmFsbAoKVGFibGUgMjY6ICIiSW4gYWdncmVnYXRlLCB0cmFpbmluZyBhbGwgMTIgQ29kZSBMbGFtYSBtb2RlbHMgcmVxdWlyZWQgMTQwMEsgR1BVIGhvdXJzIG9mIGNvbXB1dGF0aW9uIG9uIGhhcmR3YXJlIG9mIHR5cGUgQTEwMC04MEdCIiIKU3VnZ2VzdHMgYWxsIHZlcnNpb25zIHRvb2sgYSBjb21iaW5lZCA0LjdlMjMgRkxPUHM6CjMuMTJlMTQgKiAxNDAwMDAwICogMzYwMCAqIDAuMyA9IDQuN2UyMwoKQXNzdW1pbmcgdGhpcyByZWZlcnMgdG8gdGhlIGZpbmV0dW5lIGNvbXB1dGUgb25seSwgYWdyZWVzIHdpdGggb3VyIGZpbmV0dW5lIGVzdGltYXRlIGlmIGNvbXB1dGUgaXMgcHJvcG9ydGlvbmFsIHRvIHBhcmFtZXRlciBjb3VudDoKNyAvICg3KzEzKzM0KzcwKSA9IDAuMDU2CjAuMDU2ICogNC43ZTIzID0gMi42NWUyMgoiLDYwMDAwMDAwMDAwMCwiTGxhbWEgMiB1c2VkIDJUIHRva2VucywgYW5kICIiV2UgdHJhaW4gQ29kZSBMbGFtYSBvbiA1MDBCIGFkZGl0aW9uYWwgdG9rZW5zIGFuZCBDb2RlIExsYW1hIC0gUHl0aG9uIGZ1cnRoZXIgb24gMTAwQiB0b2tlbnMiIgoKMlQgKyA1MDBCICsgMTAwQiA9IDI2MDAwMDAwMDAwMDAiLCwsTlZJRElBIEExMDAgU1hNNCA4MCBHQiwsQ29uZmlkZW50LCJXZSByZWxlYXNlIENvZGUgTGxhbWEsIGEgZmFtaWx5IG9mIGxhcmdlIGxhbmd1YWdlIG1vZGVscyBmb3IgY29kZSBiYXNlZCBvbiBMbGFtYSAyIHByb3ZpZGluZyBzdGF0ZS1vZi10aGUtYXJ0IHBlcmZvcm1hbmNlIGFtb25nIG9wZW4gbW9kZWxzLCBpbmZpbGxpbmcgY2FwYWJpbGl0aWVzLCBzdXBwb3J0IGZvciBsYXJnZSBpbnB1dCBjb250ZXh0cywgYW5kIHplcm8tc2hvdCBpbnN0cnVjdGlvbiBmb2xsb3dpbmcgYWJpbGl0eSBmb3IgcHJvZ3JhbW1pbmcgdGFza3MuIFdlIHByb3ZpZGUgbXVsdGlwbGUgZmxhdm9ycyB0byBjb3ZlciBhIHdpZGUgcmFuZ2Ugb2YgYXBwbGljYXRpb25zOiBmb3VuZGF0aW9uIG1vZGVscyAoQ29kZSBMbGFtYSksIFB5dGhvbiBzcGVjaWFsaXphdGlvbnMgKENvZGUgTGxhbWEgLSBQeXRob24pLCBhbmQgaW5zdHJ1Y3Rpb24tZm9sbG93aW5nIG1vZGVscyAoQ29kZSBMbGFtYSAtIEluc3RydWN0KSB3aXRoIDdCLCAxM0IgYW5kIDM0QiBwYXJhbWV0ZXJzIGVhY2guIEFsbCBtb2RlbHMgYXJlIHRyYWluZWQgb24gc2VxdWVuY2VzIG9mIDE2ayB0b2tlbnMgYW5kIHNob3cgaW1wcm92ZW1lbnRzIG9uIGlucHV0cyB3aXRoIHVwIHRvIDEwMGsgdG9rZW5zLiA3QiBhbmQgMTNCIENvZGUgTGxhbWEgYW5kIENvZGUgTGxhbWEgLSBJbnN0cnVjdCB2YXJpYW50cyBzdXBwb3J0IGluZmlsbGluZyBiYXNlZCBvbiBzdXJyb3VuZGluZyBjb250ZW50LiBDb2RlIExsYW1hIHJlYWNoZXMgc3RhdGUtb2YtdGhlLWFydCBwZXJmb3JtYW5jZSBhbW9uZyBvcGVuIG1vZGVscyBvbiBzZXZlcmFsIGNvZGUgYmVuY2htYXJrcywgd2l0aCBzY29yZXMgb2YgdXAgdG8gNTMlIGFuZCA1NSUgb24gSHVtYW5FdmFsIGFuZCBNQlBQLCByZXNwZWN0aXZlbHkuIE5vdGFibHksIENvZGUgTGxhbWEgLSBQeXRob24gN0Igb3V0cGVyZm9ybXMgTGxhbWEgMiA3MEIgb24gSHVtYW5FdmFsIGFuZCBNQlBQLCBhbmQgYWxsIG91ciBtb2RlbHMgb3V0cGVyZm9ybSBldmVyeSBvdGhlciBwdWJsaWNseSBhdmFpbGFibGUgbW9kZWwgb24gTXVsdGlQTC1FLiBXZSByZWxlYXNlIENvZGUgTGxhbWEgdW5kZXIgYSBwZXJtaXNzaXZlIGxpY2Vuc2UgdGhhdCBhbGxvd3MgZm9yIGJvdGggcmVzZWFyY2ggYW5kIGNvbW1lcmNpYWwgdXNlLiIsLCxPcGVuIHdlaWdodHMgKHJlc3RyaWN0ZWQgdXNlKSxVbml0ZWQgU3RhdGVzIG9mIEFtZXJpY2EsTGxhbWEgMi03QiwyLjVlKzIyLCJDb2RlIExsYW1hLWJhc2UgaXMgdHJhaW5lZCBmcm9tIExsYW1hIDIgd2l0aCA1MDBCIHRva2VuczogIiJXZSB0cmFpbiBDb2RlIExsYW1hIG9uIDUwMEIgdG9rZW5zIGR1cmluZyB0aGUgaW5pdGlhbCBwaGFzZSwgc3RhcnRpbmcgZnJvbSB0aGUgN0IsIDEzQiwgYW5kIDM0QiB2ZXJzaW9ucyBvZiBMbGFtYSAyIiIKCkNvZGUgTGxhbWEtUHl0aG9uIHJlcXVpcmVkIGFuIGFkZGl0aW9uYWwgMTAwQiB0b2tlbnMgaW4gZmluZS10dW5pbmc6ICIiV2UgdHJhaW4gQ29kZSBMbGFtYSBvbiA1MDBCIGFkZGl0aW9uYWwgdG9rZW5zIGFuZCBDb2RlIExsYW1hIC0gUHl0aG9uIGZ1cnRoZXIgb24gMTAwQiB0b2tlbnMuIiIKQ29kZSBMbGFtYS1JbnN0cnVjdCBpcyBmaW5lLXR1bmVkIG9uIDVCIHRva2VuczogIiJGb3IgQ29kZSBMbGFtYSAtIEluc3RydWN0LCB3ZSB0cmFpbiB3aXRoIGEgYmF0Y2ggc2l6ZSBvZiA1MjQsMjg4IHRva2VucyBhbmQgb24gYXBwcm94LiA1QiB0b2tlbnMgaW4gdG90YWwuIiIKCjdCICogKDUwMEIrMTAwQikgKiA2ID0gMi41ZTIyCgpUYWJsZSAyNjogIiJJbiBhZ2dyZWdhdGUsIHRyYWluaW5nIGFsbCAxMiBDb2RlIExsYW1hIG1vZGVscyByZXF1aXJlZCAxNDAwSyBHUFUgaG91cnMgb2YgY29tcHV0YXRpb24gb24gaGFyZHdhcmUgb2YgdHlwZSBBMTAwLTgwR0IiIgpTdWdnZXN0cyBhbGwgdmVyc2lvbnMgdG9vayBhIGNvbWJpbmVkIDQuN2UyMyBGTE9QczoKMy4xMmUxNCAqIDE0MDAwMDAgKiAzNjAwICogMC4zID0gNC43ZTIzCgpBc3N1bWluZyB0aGlzIHJlZmVycyB0byB0aGUgZmluZXR1bmUgY29tcHV0ZSBvbmx5LCBhZ3JlZXMgd2l0aCBvdXIgZmluZXR1bmUgZXN0aW1hdGUgaWYgY29tcHV0ZSBpcyBwcm9wb3J0aW9uYWwgdG8gcGFyYW1ldGVyIGNvdW50Ogo3IC8gKDcrMTMrMzQrNzApID0gMC4wNTYKMC4wNTYgKiA0LjdlMjMgPSAyLjY1ZTIyCiIsLCwyMDI2LTA1LTI1IDEyOjI4OjEwKzAwOjAwLCwsLDQwMDAwMDAuMCwsSW5kdXN0cnksLCwsLFVucmVsZWFzZWQsIkxsYW1hIDIgbGljZW5zZS4gY2FuJ3QgdXNlIG91dHB1dHMgdG8gdHJhaW4gbW9kZWxzLgoKaHR0cHM6Ly9naXRodWIuY29tL21ldGEtbGxhbWEvbGxhbWEvYmxvYi9tYWluL0xJQ0VOU0UiLFRydWUsLCwsLCxPcGVyYXRpb24gY291bnRpbmcsLCwsLFllcwpDb2RlIExsYW1hLTEzQixMYW5ndWFnZSxDb2RlIGdlbmVyYXRpb24sTWV0YSBBSSwiQmFwdGlzdGUgUm96acOocmUsIEpvbmFzIEdlaHJpbmcsIEZhYmlhbiBHbG9lY2tsZSwgU3RlbiBTb290bGEsIEl0YWkgR2F0LCBFbGxlbiBUYW4sIFlvc3NlZiAoWW9zc2kpIEFkaSwgSmluZ3l1IExpdSwgVGFsIFJlbWV6LCBKw6lyw6lteSBSYXBpbiwgQXJ0eW9tIEtvemhldm5pa292LCBJdmFuIEV2dGltb3YsIEpvYW5uYSBCaXR0b24sIE1hbmlzaCBCaGF0dCwgQ3Jpc3RpYW4gQ2FudG9uIEZlcnJlciwgQWFyb24gR3JhdHRhZmlvcmksIFdlbmhhbiBYaW9uZywgQWxleGFuZHJlIERlZm9zc2V6LCBKYWRlIENvcGV0LCBGYWlzYWwgQXpoYXIsIEh1Z28gVG91dnJvbiwgR2FicmllbCBTeW5uYWV2ZSwgTG91aXMgTWFydGluLCBOaWNvbGFzIFVzdW5pZXIsIFRob21hcyBTY2lhbG9tIiwyMDIzLTA4LTE0LENvZGUgTGxhbWE6IE9wZW4gRm91bmRhdGlvbiBNb2RlbHMgZm9yIENvZGUsImh0dHBzOi8vYWkubWV0YS5jb20vcmVzZWFyY2gvcHVibGljYXRpb25zL2NvZGUtbGxhbWEtb3Blbi1mb3VuZGF0aW9uLW1vZGVscy1mb3ItY29kZS8KaHR0cHM6Ly9hcnhpdi5vcmcvYWJzLzIzMDguMTI5NTAiLDMxNjMuMCwsLDEzMDAwMDAwMDAwLjAsMTNCLCwsNjAwMDAwMDAwMDAwLCIiIldlIHRyYWluIENvZGUgTGxhbWEgb24gNTAwQiBhZGRpdGlvbmFsIHRva2VucyBhbmQgQ29kZSBMbGFtYSAtIFB5dGhvbiBmdXJ0aGVyIG9uIDEwMEIgdG9rZW5zIiIiLCwsTlZJRElBIEExMDAgU1hNNCA4MCBHQiwsQ29uZmlkZW50LCJXZSByZWxlYXNlIENvZGUgTGxhbWEsIGEgZmFtaWx5IG9mIGxhcmdlIGxhbmd1YWdlIG1vZGVscyBmb3IgY29kZSBiYXNlZCBvbiBMbGFtYSAyIHByb3ZpZGluZyBzdGF0ZS1vZi10aGUtYXJ0IHBlcmZvcm1hbmNlIGFtb25nIG9wZW4gbW9kZWxzLCBpbmZpbGxpbmcgY2FwYWJpbGl0aWVzLCBzdXBwb3J0IGZvciBsYXJnZSBpbnB1dCBjb250ZXh0cywgYW5kIHplcm8tc2hvdCBpbnN0cnVjdGlvbiBmb2xsb3dpbmcgYWJpbGl0eSBmb3IgcHJvZ3JhbW1pbmcgdGFza3MuIFdlIHByb3ZpZGUgbXVsdGlwbGUgZmxhdm9ycyB0byBjb3ZlciBhIHdpZGUgcmFuZ2Ugb2YgYXBwbGljYXRpb25zOiBmb3VuZGF0aW9uIG1vZGVscyAoQ29kZSBMbGFtYSksIFB5dGhvbiBzcGVjaWFsaXphdGlvbnMgKENvZGUgTGxhbWEgLSBQeXRob24pLCBhbmQgaW5zdHJ1Y3Rpb24tZm9sbG93aW5nIG1vZGVscyAoQ29kZSBMbGFtYSAtIEluc3RydWN0KSB3aXRoIDdCLCAxM0IgYW5kIDM0QiBwYXJhbWV0ZXJzIGVhY2guIEFsbCBtb2RlbHMgYXJlIHRyYWluZWQgb24gc2VxdWVuY2VzIG9mIDE2ayB0b2tlbnMgYW5kIHNob3cgaW1wcm92ZW1lbnRzIG9uIGlucHV0cyB3aXRoIHVwIHRvIDEwMGsgdG9rZW5zLiA3QiBhbmQgMTNCIENvZGUgTGxhbWEgYW5kIENvZGUgTGxhbWEgLSBJbnN0cnVjdCB2YXJpYW50cyBzdXBwb3J0IGluZmlsbGluZyBiYXNlZCBvbiBzdXJyb3VuZGluZyBjb250ZW50LiBDb2RlIExsYW1hIHJlYWNoZXMgc3RhdGUtb2YtdGhlLWFydCBwZXJmb3JtYW5jZSBhbW9uZyBvcGVuIG1vZGVscyBvbiBzZXZlcmFsIGNvZGUgYmVuY2htYXJrcywgd2l0aCBzY29yZXMgb2YgdXAgdG8gNTMlIGFuZCA1NSUgb24gSHVtYW5FdmFsIGFuZCBNQlBQLCByZXNwZWN0aXZlbHkuIE5vdGFibHksIENvZGUgTGxhbWEgLSBQeXRob24gN0Igb3V0cGVyZm9ybXMgTGxhbWEgMiA3MEIgb24gSHVtYW5FdmFsIGFuZCBNQlBQLCBhbmQgYWxsIG91ciBtb2RlbHMgb3V0cGVyZm9ybSBldmVyeSBvdGhlciBwdWJsaWNseSBhdmFpbGFibGUgbW9kZWwgb24gTXVsdGlQTC1FLiBXZSByZWxlYXNlIENvZGUgTGxhbWEgdW5kZXIgYSBwZXJtaXNzaXZlIGxpY2Vuc2UgdGhhdCBhbGxvd3MgZm9yIGJvdGggcmVzZWFyY2ggYW5kIGNvbW1lcmNpYWwgdXNlLiIsLCxPcGVuIHdlaWdodHMgKHJlc3RyaWN0ZWQgdXNlKSxVbml0ZWQgU3RhdGVzIG9mIEFtZXJpY2EsTGxhbWEgMi0xM0IsNC42OGUrMjIsNjAwMDAwMDAwMDAwKjEzKjEwXjkqNiA9IDQuNjhlKzIyLCwsMjAyNi0wNS0yNSAxMjoyODoxMiswMDowMCwsLCw0MDAwMDAwLjAsLEluZHVzdHJ5LCwsLCxVbnJlbGVhc2VkLCJMbGFtYSAyIGxpY2Vuc2UuIGNhbid0IHVzZSBvdXRwdXRzIHRvIHRyYWluIG1vZGVscy4KCmh0dHBzOi8vZ2l0aHViLmNvbS9tZXRhLWxsYW1hL2xsYW1hL2Jsb2IvbWFpbi9MSUNFTlNFIiwsLCwsLCxPcGVyYXRpb24gY291bnRpbmcsLCwsLFllcwpKYXBhbmVzZSBTdGFibGVMTSBCYXNlIEFscGhhIDdCLExhbmd1YWdlLCJMYW5ndWFnZSBtb2RlbGluZy9nZW5lcmF0aW9uLFRyYW5zbGF0aW9uIixTdGFiaWxpdHkgQUksIk1lbmcgTGVlLCBGdWppa2kgTmFrYW11cmEsIE1ha290byBTaGluZywgUGF1bCBNY0Nhbm4sIFRha3V5YSBBa2liYSwgTmFva2kgT3JpaSIsMjAyMy0wOC0xMCwiSmFwYW5lc2UgU3RhYmxlTE0sIE1hcmtpbmcgRW50cnkgaW50byBJbnRlcm5hdGlvbmFsIExhbmd1YWdlIE1vZGVsICBNYXJrZXQiLGh0dHBzOi8vc3RhYmlsaXR5LmFpL25ld3Mvc3RhYmlsaXR5LWFpLW5ldy1qcGxtLWphcGFuZXNlLWxhbmd1YWdlLW1vZGVsLXN0YWJsZWxtLCwsImJlc3Qgb3Blbi1zb3VyY2UgSmFwYW5lc2UgTE06ICIiSXQgc3RhbmRzIGFzIHRoZSB0b3AtcGVyZm9ybWluZyBwdWJsaWNseSBhdmFpbGFibGUgSmFwYW5lc2UgbGFuZ3VhZ2UgbW9kZWwsIGFjY29yZGluZyB0byBhIGJlbmNobWFyayBzdWl0ZSBhZ2FpbnN0IGZvdXIgc2V0cyBvZiBvdGhlciBKYXBhbmVzZSBMTXMuIiIiLDcwMDAwMDAwMDAuMCw3QiwzLjE1ZSsyMiwiN2IgcGFyYW1zLCA3NTBiIHRva2Vucwo3YiAqIDc1MGIgKiA2ID0gMy4xNWUyMiIsNzUwMDAwMDAwMDAwLDc1MEIgdG9rZW5zLCwsLCxDb25maWRlbnQsIkphcGFuZXNlIFN0YWJsZUxNIGlzIGEgNyBiaWxsaW9uLXBhcmFtZXRlciBnZW5lcmFsLXB1cnBvc2UgbGFuZ3VhZ2UgbW9kZWwuIEl0IHN0YW5kcyBhcyB0aGUgdG9wLXBlcmZvcm1pbmcgcHVibGljbHkgYXZhaWxhYmxlIEphcGFuZXNlIGxhbmd1YWdlIG1vZGVsLCBhY2NvcmRpbmcgdG8gYSBiZW5jaG1hcmsgc3VpdGUgYWdhaW5zdCBmb3VyIHNldHMgb2Ygb3RoZXIgSmFwYW5lc2UgTE1zLgoKSmFwYW5lc2UgU3RhYmxlTE0gQmFzZSBBbHBoYSA3QiB3aWxsIGJlIHJlbGVhc2VkIHVuZGVyIHRoZSBjb21tZXJjaWFsbHkgYXZhaWxhYmxlIEFwYWNoZSBMaWNlbnNlIDIuMC4gSmFwYW5lc2UgU3RhYmxlTE0gSW5zdHJ1Y3QgQWxwaGEgN0IgaXMgYSBtb2RlbCBjcmVhdGVkIGZvciByZXNlYXJjaCBwdXJwb3NlcyBhbmQgaXMgcmVsZWFzZWQgZXhjbHVzaXZlbHkgZm9yIHJlc2VhcmNoIHVzZS4gRm9yIGRldGFpbHMsIHBsZWFzZSByZWZlciB0byB0aGUgSHVnZ2luZyBGYWNlIEh1YiBwYWdlLiIsLCxPcGVuIHdlaWdodHMgKHVucmVzdHJpY3RlZCksVW5pdGVkIEtpbmdkb20gb2YgR3JlYXQgQnJpdGFpbiBhbmQgTm9ydGhlcm4gSXJlbGFuZCwsLCwsLDIwMjUtMTEtMjggMTE6NTM6NDQrMDA6MDAsLCwsLCxJbmR1c3RyeSwsLCwsVW5yZWxlYXNlZCwiQXBhY2hlIDIuMCBmb3Igd2VpZ2h0cwpkYXRhIGFwcGVhcnMgdG8gYmUgb3BlbiB3aXRoIHVuY2xlYXIgbGljZW5zZXM6IGh0dHBzOi8vaHVnZ2luZ2ZhY2UuY28vc3RhYmlsaXR5YWkvamFwYW5lc2Utc3RhYmxlbG0tYmFzZS1hbHBoYS03YiIsLCwsLCwsT3BlcmF0aW9uIGNvdW50aW5nLHN0YWJpbGl0eWFpLCwsLFllcwpCYWljaHVhbjItNTNCLExhbmd1YWdlLCJMYW5ndWFnZSBtb2RlbGluZy9nZW5lcmF0aW9uLENoYXQiLEJhaWNodWFuLCwyMDIzLTA4LTA5LENoaW5lc2UgQUkgc3RhcnR1cCBCYWljaHVhbiByb2xscyBvdXQgdGhpcmQgTExNIGluIGZvdXIgbW9udGhzLGh0dHBzOi8vdGVjaG5vZGUuY29tLzIwMjMvMDgvMDkvY2hpbmVzZS1haS1zdGFydHVwLWJhaWNodWFuLXJvbGxzLW91dC10aGlyZC1sbG0taW4tZm91ci1tb250aHMvLCwsLDUzMDAwMDAwMDAwLjAsLDguMjY4ZSsyMywiR2l2ZW4gdGhhdCBpdCB3YXMgYW5ub3VuY2VkIGF0IGEgc2ltaWxhciB0aW1lIHRvIHRoZSBvdGhlciBCYWljaHVhbjIgbW9kZWxzLCB0aGlzIGFzc3VtZXMgdGhhdCB0aGUgZGF0YXNldCBzaXplIGlzIHRoZSBzYW1lIGF0IDIuNlQgdG9rZW5zIHdoaWxlIHRoZSBwYXJhbWV0ZXIgY291bnQgd2FzIHNjYWxlZCB1cC4gVGhpcyB3b3VsZCBiZSBjb25zaXN0ZW50IHdpdGggbWFueSBvdGhlciBtb2RlbCByZWxlYXNlcywgc3VjaCBhcyBNZXRhJ3MgTGxhbWEgbW9kZWxzLgo1M2IgKiAyLjZ0ICogNiA9IDguMjY4ZTIzCiIsLCwsLCwsTGlrZWx5LCJPbiBUdWVzZGF5LCBmb3VyLW1vbnRoLW9sZCBBSSBzdGFydHVwIEJhaWNodWFuIEludGVsbGlnZW50IFRlY2hub2xvZ3kgdW52ZWlsZWQgaXRzIGZpcnN0IGNsb3NlZC1zb3VyY2UgbW9kZWwgZXF1aXBwZWQgd2l0aCA1MyBiaWxsaW9uIHBhcmFtZXRlcnMuIEZvbGxvd2luZyB0aGUgQ2hpbmVzZSBjb21wYW554oCZcyByYXBpZCByZWxlYXNlIG9mIHR3byBvcGVuLXNvdXJjZSBsYXJnZSBsYW5ndWFnZSBtb2RlbHMgc2luY2UgaXRzIGZvdW5kaW5nIGluIEFwcmlsLCB0aGUgbmV3IG1vZGVsIGRlbW9uc3RyYXRlcyB0aGUgZmlybeKAmXMgZmFzdCBwYWNlIGluIGRlbGl2ZXJpbmcgcHJlLXRyYWluZWQgbW9kZWxzIGZvciBsYXJnZXIgcGFyYW1ldGVycy4gVGhlIGZyZXNobHkgaW50cm9kdWNlZCBtb2RlbCwgQmFpY2h1YW4tNTNCLCBpcyBtYWlubHkgZm9yIGNvcnBvcmF0ZSBjbGllbnRzIGFuZCBmb2N1c2VkIG9uIHRleHQgZ2VuZXJhdGlvbi4gQSBDaGF0R1BULWxpa2UgY2hhdCBzZXJ2aWNlIGJ1aWx0IG9uIHRoZSBtb2RlbCBlbnRlcmVkIGludGVybmFsIHRlc3Rpbmcgb24gdGhlIHNhbWUgZGF5IHRoZSBtb2RlbCB3YXMgbGF1bmNoZWQsIGl0cyBvZmZpY2lhbCB3ZWJzaXRlIHNob3dzLCB3aXRoIHBsYW5zIGZvciB0aGUgZmlybSB0byBwdWJsaWNseSBsYXVuY2ggQVBJcyBhbmQgYXNzb2NpYXRlZCBjb21wb25lbnRzIG5leHQgbW9udGguIiwsLFVucmVsZWFzZWQsQ2hpbmEsLCwsLCwyMDI1LTExLTI4IDExOjUzOjQ0KzAwOjAwLCwsLCwsSW5kdXN0cnksLCwsLFVucmVsZWFzZWQsLFRydWUsLCwsLCxPcGVyYXRpb24gY291bnRpbmcsLCwsLE5vCkNsYXVkZSBJbnN0YW50LExhbmd1YWdlLCJMYW5ndWFnZSBtb2RlbGluZyxDaGF0IixBbnRocm9waWMsLDIwMjMtMDgtMDksUmVsZWFzaW5nIENsYXVkZSBJbnN0YW50IDEuMixodHRwczovL3d3dy5hbnRocm9waWMuY29tL25ld3MvcmVsZWFzaW5nLWNsYXVkZS1pbnN0YW50LTEtMiwsLCJQb3NzaWJseSB3aWRlbHkgdXNlZCwgc2VlbXMgdG8gb25seSBiZSBhdmFpbGFibGUgdmlhIEFQSSBhbmQgbm90IEFudGhyb3BpYydzIGNoYXQgaW50ZXJmYWNlLiAKVXNlZCBieSBvbmUgY29tcGFueSBmb3IgY3VzdG9tZXIgc2VydmljZTogaHR0cHM6Ly93d3cuYW50aHJvcGljLmNvbS9uZXdzL3Byb21wdC1lbmdpbmVlcmluZy1mb3ItYnVzaW5lc3MtcGVyZm9ybWFuY2UiLCwic3BlY3VsYXRpdmVseSwgQW50aHJvcGljIGNoYXJnZXMgMS8xMCBhcyBtdWNoIGZvciBDbGF1ZGUgSW5zdGFudCBhcyBDbGF1ZGUgMiwgc28gaXQgbWF5IGhhdmUgYXJvdW5kIDEvMTAgdGhlIHBhcmFtZXRlcnMgKENsYXVkZSAyIHBhcmFtZXRlcnMgYXJlIG5vdCBwdWJsaWMgaW5mbykKCmh0dHBzOi8vY2RuLnNhbml0eS5pby9maWxlcy80enJ6b3ZiYi93ZWJzaXRlLzkwZGYwM2FlZDA4Yjc5NGFiMDNjNWE3YmYyOGIyYWQ5Y2YyNmNmM2MucGRmIiwsLCwsLCwsLFVua25vd24sIkJ1c2luZXNzZXMgd29ya2luZyB3aXRoIENsYXVkZSBjYW4gbm93IGFjY2VzcyBvdXIgbGF0ZXN0IHZlcnNpb24gb2YgQ2xhdWRlIEluc3RhbnQsIHZlcnNpb24gMS4yLCBhdmFpbGFibGUgdGhyb3VnaCBvdXIgQVBJLiBDbGF1ZGUgSW5zdGFudCBpcyBvdXIgZmFzdGVyLCBsb3dlci1wcmljZWQgeWV0IHN0aWxsIHZlcnkgY2FwYWJsZSBtb2RlbCwgd2hpY2ggY2FuIGhhbmRsZSBhIHJhbmdlIG9mIHRhc2tzIGluY2x1ZGluZyBjYXN1YWwgZGlhbG9ndWUsIHRleHQgYW5hbHlzaXMsIHN1bW1hcml6YXRpb24sIGFuZCBkb2N1bWVudCBjb21wcmVoZW5zaW9uLgoKQ2xhdWRlIEluc3RhbnQgMS4yIGluY29ycG9yYXRlcyB0aGUgc3RyZW5ndGhzIG9mIG91ciBsYXRlc3QgbW9kZWwgQ2xhdWRlIDIgaW4gcmVhbC13b3JsZCB1c2UgY2FzZXMgYW5kIHNob3dzIHNpZ25pZmljYW50IGdhaW5zIGluIGtleSBhcmVhcyBsaWtlIG1hdGgsIGNvZGluZywgcmVhc29uaW5nLCBhbmQgc2FmZXR5LiBJdCBnZW5lcmF0ZXMgbG9uZ2VyLCBtb3JlIHN0cnVjdHVyZWQgcmVzcG9uc2VzIGFuZCBmb2xsb3dzIGZvcm1hdHRpbmcgaW5zdHJ1Y3Rpb25zIGJldHRlci4gSW5zdGFudCAxLjIgYWxzbyBzaG93cyBpbXByb3ZlbWVudHMgaW4gcXVvdGUgZXh0cmFjdGlvbiwgbXVsdGlsaW5ndWFsIGNhcGFiaWxpdGllcywgYW5kIHF1ZXN0aW9uIGFuc3dlcmluZy4iLCwsQVBJIGFjY2VzcyxVbml0ZWQgU3RhdGVzIG9mIEFtZXJpY2EsLCwsLCwyMDI1LTExLTI4IDExOjUzOjQ0KzAwOjAwLCwsLCwsSW5kdXN0cnksLCwsLFVucmVsZWFzZWQsLFRydWUsLCwsLCwsLCwsLE5vCkNBTE0sUm9ib3RpY3MsQW5pbWFsIChodW1hbi9ub24taHVtYW4pIGltaXRhdGlvbiwiTlZJRElBLFRlY2huaW9uIC0gSXNyYWVsIEluc3RpdHV0ZSBvZiBUZWNobm9sb2d5IiwiQ2hlbiBUZXNzbGVyLCBZb25pIEthc3RlbiwgWXVucm9uZyBHdW8sIFNoaWUgTWFubm9yLCBHYWwgQ2hlY2hpaywgWHVlIEJpbiBQZW5nIiwyMDIzLTA4LTA2LENBTE06IENvbmRpdGlvbmFsIEFkdmVyc2FyaWFsIExhdGVudCBNb2RlbHMgZm9yIERpcmVjdGFibGUgVmlydHVhbCBDaGFyYWN0ZXJzLCJodHRwczovL3Jlc2VhcmNoLm52aWRpYS5jb20vbGFicy9wYXIvY2FsbS8KaHR0cHM6Ly9hcnhpdi5vcmcvYWJzLzIzMDUuMDIxOTUiLDEyMi4wLCwsLCwsVGhlIHRvdGFsIHByZS10cmFpbmluZyBvZiB0aGUgbmV0d29ya3MgaW52b2x2ZWQgNSBiaWxsaW9uIGVudmlyb25tZW50IHN0ZXBzLiBUaGUgbG93LWxldmVsIHBvbGljeSBvcGVyYXRlcyBhdCAzMEh6IHdoaWxlIHRoZSBoaWdoLWxldmVsIHBvbGljeSBvcGVyYXRlcyBhdCA2SHouLCwsLCxOVklESUEgQTEwMCxSZWluZm9yY2VtZW50IGxlYXJuaW5nLFVua25vd24sIkluIHRoaXMgd29yaywgd2UgcHJlc2VudCBDb25kaXRpb25hbCBBZHZlcnNhcmlhbCBMYXRlbnQgTW9kZWxzIChDQUxNKSwKYW4gYXBwcm9hY2ggZm9yIGdlbmVyYXRpbmcgZGl2ZXJzZSBhbmQgZGlyZWN0YWJsZSBiZWhhdmlvcnMgZm9yIHVzZXItY29udHJvbGxlZAppbnRlcmFjdGl2ZSB2aXJ0dWFsIGNoYXJhY3RlcnMuIFVzaW5nIGltaXRhdGlvbiBsZWFybmluZywgQ0FMTSBsZWFybnMgYSByZXByZXNlbnRhdGlvbiBvZiBtb3ZlbWVudCB0aGF0IGNhcHR1cmVzIHRoZSBjb21wbGV4aXR5IGFuZCBkaXZlcnNpdHkgb2YgaHVtYW4KbW90aW9uLCBhbmQgZW5hYmxlcyBkaXJlY3QgY29udHJvbCBvdmVyIGNoYXJhY3RlciBtb3ZlbWVudHMuIFRoZSBhcHByb2FjaApqb2ludGx5IGxlYXJucyBhIGNvbnRyb2wgcG9saWN5IGFuZCBhIG1vdGlvbiBlbmNvZGVyIHRoYXQgcmVjb25zdHJ1Y3RzIGtleQpjaGFyYWN0ZXJpc3RpY3Mgb2YgYSBnaXZlbiBtb3Rpb24gd2l0aG91dCBtZXJlbHkgcmVwbGljYXRpbmcgaXQuIFRoZSByZXN1bHRzCnNob3cgdGhhdCBDQUxNIGxlYXJucyBhIHNlbWFudGljIG1vdGlvbiByZXByZXNlbnRhdGlvbiwgZW5hYmxpbmcgY29udHJvbApvdmVyIHRoZSBnZW5lcmF0ZWQgbW90aW9ucyBhbmQgc3R5bGUtY29uZGl0aW9uaW5nIGZvciBoaWdoZXItbGV2ZWwgdGFzayB0cmFpbmluZy4gT25jZSB0cmFpbmVkLCB0aGUgY2hhcmFjdGVyIGNhbiBiZSBjb250cm9sbGVkIHVzaW5nIGludHVpdGl2ZSBpbnRlcmZhY2VzLApha2luIHRvIHRob3NlIGZvdW5kIGluIHZpZGVvIGdhbWVzLiIsLCwsIlVuaXRlZCBTdGF0ZXMgb2YgQW1lcmljYSxJc3JhZWwiLCwsLCwsMjAyNi0wNS0yNSAxMjoyODoxMCswMDowMCwsLCwsLCJJbmR1c3RyeSxBY2FkZW1pYSIsLCwsLCwsVHJ1ZSwsLCwsLCwsLCwsClNTLXBMTSxCaW9sb2d5LFByb3RlaW4gb3IgbnVjbGVvdGlkZSBsYW5ndWFnZSBtb2RlbCAocExNL25MTSksIk5vc3RydW0gQmlvZGlzY292ZXJ5LEJhcmNlbG9uYSBTdXBlcmNvbXB1dGluZyBDZW50ZXIsSW5zdGl0dWNpbyBDYXRhbGFuYSBkZSBSZWNlcmNhIGkgRXN0dWRpcyBBdmFuY8OnYXRzIiwiWWFpemEgU2VycmFubywgU2VyZ2kgUm9kYSwgVmljdG9yIEd1YWxsYXIsIEFsZXhpcyBNb2xpbmEiLDIwMjMtMDgtMDYsRWZmaWNpZW50IGFuZCBhY2N1cmF0ZSBzZXF1ZW5jZSBnZW5lcmF0aW9uIHdpdGggc21hbGwtc2NhbGUgcHJvdGVpbiBsYW5ndWFnZSBtb2RlbHMsaHR0cHM6Ly93d3cuYmlvcnhpdi5vcmcvY29udGVudC8xMC4xMTAxLzIwMjMuMDguMDQuNTUxNjI2LmFic3RyYWN0LDUuMCwsLDE0ODAwMDAwLjAsRnJvbSBUYWJsZSAzLDIuMjgwOTZlKzE5LCIxLiBIYXJkd2FyZSBzZXR1cDogNHggTlZJRElBIEEzMCBHUFVzICgxLjUww5cxMMK54oG0IEZMT1AvcyBwZXIgR1BVIGluIEZQMTYpCjIuIFRyYWluaW5nIGR1cmF0aW9uOiAxIGRheSAoODYsNDAwIHNlY29uZHMpIC0gZGlyZWN0bHkgcHJvdmlkZWQKMy4gVXRpbGl6YXRpb24gcmF0ZTogNDAlCjQuIENhbGN1bGF0aW9uOiA0IEdQVXMgw5cgMS41MMOXMTDCueKBtCBGTE9QL3Mgw5cgODYsNDAwcyDDlyAwLjQwID0gMi4wN8OXMTDCueKBuSBGTE9QcwoKNCoxLjdlKzE0KjAuNCo4NjQwMHM9Mi4zZSsxOSIsLFRvdGFsIERhdGFwb2ludHMgPSAxLjc1IMOXIDEw4oG2IHNlcXVlbmNlcyDDlyAzMDAgdG9rZW5zL3NlcXVlbmNlID0gNS4yNSDDlyAxMOKBuCB0b2tlbnMsMjQuMCwsTlZJRElBIEEzMCBQQ0llLCxDb25maWRlbnQsIkxhcmdlIExhbmd1YWdlIE1vZGVscyAoTExNcykgaGF2ZSBkZW1vbnN0cmF0ZWQgZXhjZXB0aW9uYWwgY2FwYWJpbGl0aWVzIGluIHVuZGVyc3RhbmRpbmcgY29udGV4dHVhbCByZWxhdGlvbnNoaXBzLCBvdXRwZXJmb3JtaW5nIHRyYWRpdGlvbmFsIG1ldGhvZG9sb2dpZXMgaW4gZG93bnN0cmVhbSB0YXNrcyBzdWNoIGFzIHRleHQgZ2VuZXJhdGlvbiBhbmQgc2VudGVuY2UgY2xhc3NpZmljYXRpb24uIFRoaXMgc3VjY2VzcyBoYXMgYmVlbiBtaXJyb3JlZCBpbiB0aGUgcmVhbG0gb2YgcHJvdGVpbiBsYW5ndWFnZSBtb2RlbHMgKHBMTXMpLCB3aGVyZSBwcm90ZWlucyBhcmUgZW5jb2RlZCBhcyB0ZXh0IHZpYSB0aGVpciBhbWlubyBhY2lkIHNlcXVlbmNlcy4gSG93ZXZlciwgdGhlIHRyYWluaW5nIG9mIHBMTXMsIHdoaWNoIGludm9sdmVzIHRlbnMgdG8gaHVuZHJlZHMgb2YgbWlsbGlvbnMgb2Ygc2VxdWVuY2VzIGFuZCBodW5kcmVkcyBvZiBtaWxsaW9ucyB0byBiaWxsaW9ucyBvZiBwYXJhbWV0ZXJzLCBwb3NlcyBhIHNpZ25pZmljYW50IGNvbXB1dGF0aW9uYWwgY2hhbGxlbmdlLgoKSW4gdGhpcyBzdHVkeSwgd2UgaW50cm9kdWNlIGEgU21hbGwtU2NhbGUgUHJvdGVpbiBMYW5ndWFnZSBNb2RlbCAoU1MtcExNKSwgYSBtb3JlIGFjY2Vzc2libGUgYXBwcm9hY2ggdGhhdCByZXF1aXJlcyB0cmFpbmluZyBvbiBtZXJlbHkgbWlsbGlvbnMgb2YgcmVwcmVzZW50YXRpdmUgc2VxdWVuY2VzLCByZWR1Y2luZyB0aGUgbnVtYmVyIG9mIHRyYWluYWJsZSBwYXJhbWV0ZXJzIHRvIDE0LjhNLiBUaGlzIG1vZGVsIHNpZ25pZmljYW50bHkgcmVkdWNlcyB0aGUgY29tcHV0YXRpb25hbCBsb2FkLCB0aGVyZWJ5IGRlbW9jcmF0aXppbmcgdGhlIHVzZSBvZiBmb3VuZGF0aW9uYWwgbW9kZWxzIGluIHByb3RlaW4gc3R1ZGllcy4gV2UgZGVtb25zdHJhdGUgdGhhdCB0aGUgcGVyZm9ybWFuY2Ugb2Ygb3VyIG1vZGVsLCB3aGVuIGZpbmUtdHVuZWQgdG8gYSBzcGVjaWZpYyBzZXQgb2Ygc2VxdWVuY2VzIGZvciBnZW5lcmF0aW9uLCBpcyBjb21wYXJhYmxlIHRvIHRoYXQgb2YgbGFyZ2VyLCBtb3JlIGNvbXB1dGF0aW9uYWxseSBkZW1hbmRpbmcgcExNLiIsLCwsIlNwYWluLFNwYWluLFNwYWluIiwsLCw0LjAsLDIwMjUtMTEtMjggMTE6NTM6NDQrMDA6MDAsLCwsLCwiR292ZXJubWVudCxSZXNlYXJjaCBjb2xsZWN0aXZlIiwsLCwsLCwsLCwsLDEzMTIuMTEzODY5NjA1NDU5NyxIYXJkd2FyZSwsLCwsClN0YWJsZUxNLUJhc2UtQWxwaGEtN0IsTGFuZ3VhZ2UsTGFuZ3VhZ2UgbW9kZWxpbmcsU3RhYmlsaXR5IEFJLCwyMDIzLTA4LTA1LCxodHRwczovL2h1Z2dpbmdmYWNlLmNvL3N0YWJpbGl0eWFpL3N0YWJsZWxtLWJhc2UtYWxwaGEtN2ItdjIsLCwsNjg5MDIwOTI4MC4wLCw0LjVlKzIyLCIiIlN0YWJs</x:v>
      </x:c>
    </x:row>
    <x:row r="168" ht="18" customHeight="1">
      <x:c r="A168" s="17" t="n">
        <x:v>163</x:v>
      </x:c>
      <x:c r="B168" s="17" t="n">
        <x:v>310</x:v>
      </x:c>
      <x:c r="C168" s="160" t="str">
        <x:v>ZUxNLUJhc2UtQWxwaGEtN0ItdjIgaXMgcHJlLXRyYWluZWQgdXNpbmcgYSBtdWx0aS1zdGFnZSBjb250ZXh0IGxlbmd0aCBleHRlbnNpb24gc2NoZWR1bGUgZm9sbG93aW5nIHNpbWlsYXIgd29yayAoTmlqa2FtcCBldCBhbC4gMjAyMyk7IGZpcnN0IHByZS10cmFpbmluZyBhdCBhIGNvbnRleHQgbGVuZ3RoIG9mIDIwNDggZm9yIDEgdHJpbGxpb24gdG9rZW5zLCB0aGVuIGZpbmUtdHVuaW5nIGF0IGEgY29udGV4dCBsZW5ndGggb2YgNDA5NiBmb3IgYW5vdGhlciAxMDBCIHRva2VucyIiCgo2ODkwMjA5MjgwIHBhcmFtcyAqIDEuMSB0cmlsbGlvbiB0b2tlbnMgKiA2ID0gNC41ZTIyCgphbHRlcm5hdGl2ZWx5OiAiIlN0YWJsZUxNLUJhc2UtQWxwaGEtN0ItdjIgd2FzIHRyYWluZWQgb24gdGhlIFN0YWJpbGl0eSBBSSBjbHVzdGVyIC0gb2NjdXB5aW5nIDM4NCBOVklESUEgQTEwMCA0MEdCIEdQVXMgYWNyb3NzIEFXUyBQNGQgaW5zdGFuY2VzLiBUcmFpbmluZyB0b29rIGFwcHJveGltYXRlbHkgMTYuMzMgZGF5cyB0byBjb21wbGV0ZSBhY3Jvc3MgYm90aCBzdGFnZXMuIiIKCjMxMiB0ZXJhZmxvcHMgKiAzODQgKiAxNi4zMyAqIDI0ICogMzYwMCAqIDAuMyA9IDUuMDdlMjIiLDExMDAwMDAwMDAwMDAsMSB0cmlsbGlvbiB0b2tlbnMsMzkyLjAsMTYuMzMgZGF5cyxOVklESUEgQTEwMCBTWE00IDQwIEdCLCxDb25maWRlbnQsIlN0YWJsZUxNLUJhc2UtQWxwaGEtN0ItdjIgaXMgYSA3IGJpbGxpb24gcGFyYW1ldGVyIGRlY29kZXItb25seSBsYW5ndWFnZSBtb2RlbCBwcmUtdHJhaW5lZCBvbiBkaXZlcnNlIEVuZ2xpc2ggZGF0YXNldHMuIFRoaXMgbW9kZWwgaXMgdGhlIHN1Y2Nlc3NvciB0byB0aGUgZmlyc3QgU3RhYmxlTE0tQmFzZS1BbHBoYS03QiBtb2RlbCwgYWRkcmVzc2luZyBwcmV2aW91cyBzaG9ydGNvbWluZ3MgdGhyb3VnaCB0aGUgdXNlIG9mIGltcHJvdmVkIGRhdGEgc291cmNlcyBhbmQgbWl4dHVyZSByYXRpb3MuIiwxLjAsLE9wZW4gd2VpZ2h0cyAodW5yZXN0cmljdGVkKSxVbml0ZWQgS2luZ2RvbSBvZiBHcmVhdCBCcml0YWluIGFuZCBOb3J0aGVybiBJcmVsYW5kLCwsLCwsMjAyNS0xMS0yOCAxMTo1Mzo0NCswMDowMCwsLCwsLEluZHVzdHJ5LCwsLCxVbnJlbGVhc2VkLCJDQyBCWS1TQSAocGVybWlzc2l2ZSk6CgpodHRwczovL2NyZWF0aXZlY29tbW9ucy5vcmcvbGljZW5zZXMvYnktc2EvNC4wLyIsLCwsLCwsT3BlcmF0aW9uIGNvdW50aW5nLHN0YWJpbGl0eWFpLCwsLFllcwpHR05OLEJpb2xvZ3ksIlByb3RlaW5zLFByb3RlaW4gaW50ZXJhY3Rpb24gcHJlZGljdGlvbixQcm90ZWluIHByb3RlaW4gYmluZGluZyBhZmZpbml0eSBwcmVkaWN0aW9uLFByb3RlaW4gcmVwcmVzZW50YXRpb24gbGVhcm5pbmciLCJXZXN0bGFrZSBVbml2ZXJzaXR5LFRzaW5naHVhIFVuaXZlcnNpdHksVG95b3RhIFRlY2hub2xvZ2ljYWwgSW5zdGl0dXRlIGF0IENoaWNhZ28iLCJGYW5nIFd1LCBMaXJvbmcgV3UsIERyYWdvbWlyIFJhZGV2LCBKaW5ibyBYdSBhbmQgU3RhbiBaLiBMaSIsMjAyMy0wOC0wNSxJbnRlZ3JhdGlvbiBvZiBwcmUtdHJhaW5lZCBwcm90ZWluIGxhbmd1YWdlIG1vZGVscyBpbnRvIGdlb21ldHJpYyBkZWVwIGxlYXJuaW5nIG5ldHdvcmtzLGh0dHBzOi8vd3d3Lm5hdHVyZS5jb20vYXJ0aWNsZXMvczQyMDAzLTAyMy0wNTEzMy0xLDQzLjAsU09UQSBpbXByb3ZlbWVudCwiIiJJbiB0aGlzIHdvcmssIHdlIGludGVncmF0ZSB0aGUga25vd2xlZGdlIGxlYXJuZWQgYnkgd2VsbC10cmFpbmVkIHByb3RlaW4gbGFuZ3VhZ2UgbW9kZWxzIGludG8gc2V2ZXJhbCBzdGF0ZS1vZi10aGUtYXJ0IGdlb21ldHJpYyBuZXR3b3JrcyBhbmQgZXZhbHVhdGUgYSB2YXJpZXR5IG9mIHByb3RlaW4gcmVwcmVzZW50YXRpb24gbGVhcm5pbmcgYmVuY2htYXJrcywgaW5jbHVkaW5nIHByb3RlaW4tcHJvdGVpbiBpbnRlcmZhY2UgcHJlZGljdGlvbiwgbW9kZWwgcXVhbGl0eSBhc3Nlc3NtZW50LCBwcm90ZWluLXByb3RlaW4gcmlnaWQtYm9keSBkb2NraW5nLCBhbmQgYmluZGluZyBhZmZpbml0eSBwcmVkaWN0aW9uLiBPdXIgZmluZGluZ3Mgc2hvdyBhbiBvdmVyYWxsIGltcHJvdmVtZW50IG9mIDIwJSBvdmVyIGJhc2VsaW5lcy4iIiIsLCJFU00tMiA2NTBNIGlzIHVzZWQgYXMgdGhlIG1haW4gUExNLCB0aGV5IHJ1biBhYmxhdGlvbnMgd2l0aCB2ZXJzaW9ucyB1cCB0byAzQi4gVW5jbGVhciBob3cgbWFueSBwYXJhbWV0ZXJzIGFyZSBhcmUgaW4gdGhlIGdlb21ldHJpYyBncmFwaCBuZXVyYWwgbmV0d29yayBtb2R1bGUuIiw3LjU2ZSsyMSwiRVNNLTIgNjUwTSBpcyB2ZXJ5IGxpa2VseSB0aGUgbWFqb3JpdHkgb2YgRkxPUHMsIHNpbmNlIHRoZXkgb25seSB1c2VkIDIgQTEwMHMgKEVTTS0yIDY1ME0gdXNlZCA1MTIgVjEwMHMgZm9yIDggZGF5cykuIEFzIHN1Y2ggSSdtIHJlcG9ydGluZyB0aGUgY29tcHV0ZSBmcm9tIEVTTS0yIDY1ME0gaGVyZSBvbmx5LiIsLCwsLE5WSURJQSBBMTAwIFNYTTQgODAgR0IsLENvbmZpZGVudCwiR2VvbWV0cmljIGRlZXAgbGVhcm5pbmcgaGFzIHJlY2VudGx5IGFjaGlldmVkIGdyZWF0IHN1Y2Nlc3MgaW4gbm9uLUV1Y2xpZGVhbiBkb21haW5zLCBhbmQgbGVhcm5pbmcgb24gM0Qgc3RydWN0dXJlcyBvZiBsYXJnZSBiaW9tb2xlY3VsZXMgaXMgZW1lcmdpbmcgYXMgYSBkaXN0aW5jdCByZXNlYXJjaCBhcmVhLiBIb3dldmVyLCBpdHMgZWZmaWNhY3kgaXMgbGFyZ2VseSBjb25zdHJhaW5lZCBkdWUgdG8gdGhlIGxpbWl0ZWQgcXVhbnRpdHkgb2Ygc3RydWN0dXJhbCBkYXRhLiBNZWFud2hpbGUsIHByb3RlaW4gbGFuZ3VhZ2UgbW9kZWxzIHRyYWluZWQgb24gc3Vic3RhbnRpYWwgMUQgc2VxdWVuY2VzIGhhdmUgc2hvd24gYnVyZ2VvbmluZyBjYXBhYmlsaXRpZXMgd2l0aCBzY2FsZSBpbiBhIGJyb2FkIHJhbmdlIG9mIGFwcGxpY2F0aW9ucy4gU2V2ZXJhbCBwcmVjZWRpbmcgc3R1ZGllcyBjb25zaWRlciBjb21iaW5pbmcgdGhlc2UgZGlmZmVyZW50IHByb3RlaW4gbW9kYWxpdGllcyB0byBwcm9tb3RlIHRoZSByZXByZXNlbnRhdGlvbiBwb3dlciBvZiBnZW9tZXRyaWMgbmV1cmFsIG5ldHdvcmtzIGJ1dCBmYWlsIHRvIHByZXNlbnQgYSBjb21wcmVoZW5zaXZlIHVuZGVyc3RhbmRpbmcgb2YgdGhlaXIgYmVuZWZpdHMuIEluIHRoaXMgd29yaywgd2UgaW50ZWdyYXRlIHRoZSBrbm93bGVkZ2UgbGVhcm5lZCBieSB3ZWxsLXRyYWluZWQgcHJvdGVpbiBsYW5ndWFnZSBtb2RlbHMgaW50byBzZXZlcmFsIHN0YXRlLW9mLXRoZS1hcnQgZ2VvbWV0cmljIG5ldHdvcmtzIGFuZCBldmFsdWF0ZSBhIHZhcmlldHkgb2YgcHJvdGVpbiByZXByZXNlbnRhdGlvbiBsZWFybmluZyBiZW5jaG1hcmtzLCBpbmNsdWRpbmcgcHJvdGVpbi1wcm90ZWluIGludGVyZmFjZSBwcmVkaWN0aW9uLCBtb2RlbCBxdWFsaXR5IGFzc2Vzc21lbnQsIHByb3RlaW4tcHJvdGVpbiByaWdpZC1ib2R5IGRvY2tpbmcsIGFuZCBiaW5kaW5nIGFmZmluaXR5IHByZWRpY3Rpb24uIE91ciBmaW5kaW5ncyBzaG93IGFuIG92ZXJhbGwgaW1wcm92ZW1lbnQgb2YgMjAlIG92ZXIgYmFzZWxpbmVzLiBTdHJvbmcgZXZpZGVuY2UgaW5kaWNhdGVzIHRoYXQgdGhlIGluY29ycG9yYXRpb24gb2YgcHJvdGVpbiBsYW5ndWFnZSBtb2RlbHPigJkga25vd2xlZGdlIGVuaGFuY2VzIGdlb21ldHJpYyBuZXR3b3Jrc+KAmSBjYXBhY2l0eSBieSBhIHNpZ25pZmljYW50IG1hcmdpbiBhbmQgY2FuIGJlIGdlbmVyYWxpemVkIHRvIGNvbXBsZXggdGFza3MuIiwsLFVucmVsZWFzZWQsIkNoaW5hLENoaW5hLFVuaXRlZCBTdGF0ZXMgb2YgQW1lcmljYSIsRVNNMi02NTBNLCwsMi4wLCwyMDI2LTAxLTAxIDE0OjAyOjUzKzAwOjAwLCwsLCwsIkFjYWRlbWlhLEFjYWRlbWlhLEFjYWRlbWlhIiwsLCwsT3BlbiBzb3VyY2UsIk1JVCBsaWNlbnNlCmh0dHBzOi8vZ2l0aHViLmNvbS9zbWlsZXM3MjQvR05OLUJvdHRsZW5lY2siLCwsLCwsMTU5MC40NzY0NzI1ODM5MjExLE90aGVyLCwsLCxObwpXZWJsYWItMTBCLExhbmd1YWdlLExhbmd1YWdlIG1vZGVsaW5nL2dlbmVyYXRpb24sTWF0c3VvIExhYiwgVGFrZXNoaSBLb2ppbWEsMjAyMy0wOC0wNCwgd2VibGFiLTEwYixodHRwczovL2h1Z2dpbmdmYWNlLmNvL21hdHN1by1sYWIvd2VibGFiLTEwYiwsLCwxMDAwMDAwMDAwMC4wLCwzLjZlKzIyLCI2TkQgPSAxMEIqNjAwQiAqIDYgPSAzLjZlMjIiIiBUaGUgbW9kZWwgd2FzIHRyYWluZWQgb24gYXJvdW5kIDYwMEIgdG9rZW5zIGZyb20gYSBtaXh0dXJlIG9mIHRoZSBmb2xsb3dpbmcgY29ycG9yYS4iIgoKU2VlIGFsc286IGh0dHBzOi8vd2VibGFiLnQudS10b2t5by5hYy5qcC9lbi8xMDAlRTUlODQlODQlRTMlODMlOTElRTMlODMlQTklRTMlODMlQTElRTMlODMlQkMlRTMlODIlQkYlRTMlODIlQjUlRTMlODIlQTQlRTMlODIlQkElRTMlODMlQkIlRTYlOTclQTUlRTglOEIlQjEyJUUzJTgzJUI2JUU1JTlCJUJEJUU4JUFBJTlFJUU1JUFGJUJFJUU1JUJGJTlDJUUzJTgxJUFFJUU1JUE0JUE3JUU4JUE2JThGJUU2JUE4JUExLyIsMjU2MTMxMDAwMDAwLCJKYXBhbmVzZSBDNCBpcyA4MjEgR0I7IFRoZSBQaWxlIGlzIDgyNSBHQi4KVGhlcmUgYXJlIH4xMTEgbWlsbGlvbiB0b2tlbnMgcGVyIEdCIGZvciBKYXBhbmVzZSB0ZXh0IGFuZCB+MjAwTSBmb3IgRW5nbGlzaC4KKDgyMSAqIDExMU0pICsgKDgyNSAqIDIwMCkgPSAyNTYsMTMxLDAwMCwwMDAgdG9rZW5zCgpNb2RlbCBzYXcgNjAwQiB0b2tlbnMsIHNvIH4gMi4zNCBlcG9jaHMKIiwsLCxTZWxmLXN1cGVydmlzZWQgbGVhcm5pbmcsQ29uZmlkZW50LCwyLjM0LCxPcGVuIHdlaWdodHMgKG5vbi1jb21tZXJjaWFsKSxKYXBhbiwsLCwsLDIwMjUtMTEtMjggMTE6NTM6NDQrMDA6MDAsLCwsLCwsLCwsLCwiY2MtYnktbmMtNC4wLCBub24gY29tbWVyY2lhbCIsLCwsLCwsT3BlcmF0aW9uIGNvdW50aW5nLCwsLCxZZXMKWXVMYW4tQ2hhdC0yICgxM0IpLExhbmd1YWdlLENoYXQsUmVubWluIFVuaXZlcnNpdHkgb2YgQ2hpbmEsLDIwMjMtMDgtMDIsWXVMYW4tQ2hhdDogQW4gT3Blbi1Tb3VyY2UgQmlsaW5ndWFsIENoYXRib3QsaHR0cHM6Ly9naXRodWIuY29tL1JVQy1HU0FJL1l1TGFuLUNoYXQsLCwiIiJbQXVnLiAxOCwgMjAyM10gT3VyIFl1TGFuLUNoYXQtMi0xM0IgYWNoaWV2ZXMgdGhlIDV0aCBwb3NpdGlvbiBvZiBPcGVuQ29tcGFzcyBiZW5jaG1hcmshIiIiLDEzMDAwMDAwMDAwLjAsLCwsLCwsLCwsQ29uZmlkZW50LCJZdUxhbi1DaGF0IG1vZGVscyBhcmUgY2hhdC1iYXNlZCBsYXJnZSBsYW5ndWFnZSBtb2RlbHMsIHdoaWNoIGFyZSBkZXZlbG9wZWQgYnkgdGhlIHJlc2VhcmNoZXJzIGluIEdTQUksIFJlbm1pbiBVbml2ZXJzaXR5IG9mIENoaW5hIChZdUxhbiwgd2hpY2ggcmVwcmVzZW50cyBZdWxhbiBNYWdub2xpYSwgaXMgdGhlIGNhbXB1cyBmbG93ZXIgb2YgUmVubWluIFVuaXZlcnNpdHkgb2YgQ2hpbmEpLiBUaGUgbmV3ZXN0IHZlcnNpb24gaXMgZGV2ZWxvcGVkIGJ5IGNvbnRpbnVhbGx5LXByZXRyYWluaW5nIGFuZCBpbnN0cnVjdGlvbi10dW5pbmcgTExhTUEtMiB3aXRoIGhpZ2gtcXVhbGl0eSBFbmdsaXNoIGFuZCBDaGluZXNlIGRhdGEuIFRoZSBtb2RlbCBoYXMgdGhlIGZvbGxvd2luZyB0ZWNobmljYWwgY2hhcmFjdGVyaXN0aWNzOgpEdWUgdG8gY29udGludWVkIHByZS10cmFpbmluZyBvbiBoaWdoLXF1YWxpdHkgQ2hpbmVzZS1FbmdsaXNoIGJpbGluZ3VhbCBkYXRhLCB0aGUgbGFuZ3VhZ2UgYWJpbGl0eSBvZiB0aGUgbW9kZWwgaGFzIGJlZW4gaW1wcm92ZWQuClRvIHdlbGwgc3VwcG9ydCBDaGluZXNlIGFuZCBsb25nZXIgaW5wdXRzIGFuZCBvdXRwdXRzLCB3ZSBleHBhbmQgdGhlIG9yaWdpbmFsIHZvY2FidWxhcnkgd2l0aCBDaGluZXNlIHdvcmRzIGFuZCBleHRlbmQgdGhlIG1heGltdW0gbGVuZ3RoIG9mIExMYU1BLTIuIEl0IGNhbiBzdXBwb3J0IDhrIGNvbnRleHQgbm93LgpUbyB3ZWxsIGFjdGl2YXRlIHRoZSBiaWxpbmd1YWwgaW5zdHJ1Y3Rpb24gZm9sbG93aW5nIGNhcGFjaXR5LCB3ZSBjb25zdHJ1Y3QgaGlnaC1xdWFsaXR5IGJpbGluZ3VhbCBpbnN0cnVjdGlvbnMsIGFuZCBwZXJmb3JtIG11bHRpLXN0YWdlIGluc3RydWN0aW9uLXR1bmluZy4iLCwsLENoaW5hLExMYU1BLTEzQiwsIiIiRHVlIHRvIGNvbnRpbnVlZCBwcmUtdHJhaW5pbmcgb24gaGlnaC1xdWFsaXR5IENoaW5lc2UtRW5nbGlzaCBiaWxpbmd1YWwgZGF0YSwgdGhlIGxhbmd1YWdlIGFiaWxpdHkgb2YgdGhlIG1vZGVsIGhhcyBiZWVuIGltcHJvdmVkLiIiCgpUb2tlbiBjb3VudCBub3Qgc3RhdGVkIiwsLDIwMjYtMDItMTEgMTk6MjY6MjcrMDA6MDAsLCwsLCxBY2FkZW1pYSwsLCwsLCwsLCwsLCwsLCwsLApPcGVuRmxhbWluZ28sSW1hZ2UgZ2VuZXJhdGlvbiwiSW1hZ2UgZ2VuZXJhdGlvbixUZXh0LXRvLWltYWdlIiwiVW5pdmVyc2l0eSBvZiBXYXNoaW5ndG9uLFN0YW5mb3JkIFVuaXZlcnNpdHksQWxsZW4gSW5zdGl0dXRlIGZvciBBSSxIZWJyZXcgVW5pdmVyc2l0eSBvZiBKZXJ1c2FsZW0sQ29sdW1iaWEgVW5pdmVyc2l0eSxHb29nbGUgRGVlcE1pbmQsVW5pdmVyc2l0eSBvZiBDYWxpZm9ybmlhIFNhbnRhIEJhcmJhcmEgKFVDU0IpLFJlc2VhcmNoIENlbnRlciBKdWVsaWNoIiwiQW5hcyBBd2FkYWxsYSwgSXJlbmEgR2FvLCBKb3NoIEdhcmRuZXIsIEphY2sgSGVzc2VsLCBZdXN1ZiBIYW5hZnksIFdhbnJvbmcgWmh1LCBLYWx5YW5pIE1hcmF0aGUsIFlvbmF0YW4gQml0dG9uLCBTYW1pciBHYWRyZSwgU2hpb3JpIFNhZ2F3YSwgSmVuaWEgSml0c2V2LCBTaW1vbiBLb3JuYmxpdGgsIFBhbmcgV2VpIEtvaCwgR2FicmllbCBJbGhhcmNvLCBNaXRjaGVsbCBXb3J0c21hbiwgTHVkd2lnIFNjaG1pZHQiLDIwMjMtMDgtMDIsT3BlbkZsYW1pbmdvOiBBbiBPcGVuLVNvdXJjZSBGcmFtZXdvcmsgZm9yIFRyYWluaW5nIExhcmdlIEF1dG9yZWdyZXNzaXZlIFZpc2lvbi1MYW5ndWFnZSBNb2RlbHMsaHR0cHM6Ly9hcnhpdi5vcmcvYWJzLzIzMDguMDEzOTAsLCwsOTAwMDAwMDAwMC4wLCIiIldlIGludHJvZHVjZSBPcGVuRmxhbWluZ28sIGEgZmFtaWx5IG9mIGF1dG9yZWdyZXNzaXZlIHZpc2lvbi1sYW5ndWFnZSBtb2RlbHMgcmFuZ2luZyBmcm9tIDNCIHRvIDlCIHBhcmFtZXRlcnMuIiIiLCw5QiBtb2RlbCBpcyB0cmFpbmVkIHVzaW5nIDY0IEExMDAtODBHQnMgaW4gMTZiZi4gTGVuZ3RoIG9mIHRyYWluaW5nIG5vdCBzdGF0ZWQuIE1pZ2h0IGJlIHBvc3NpYmxlIHRvIGNhbGN1bGF0ZSB0cmFpbmluZyBjb21wdXRlIHVzaW5nIG9wZXJhdGlvbnMgY291bnRpbmcgbWV0aG9kLiwxNzQwMDAwMDAwMCwiIiJPcGVuRmxhbWluZ28gbW9kZWxzIHdlcmUgdHJhaW5lZCBmb3IgNjBNIGludGVybGVhdmVkIChNTUM0KSBleGFtcGxlczEgYW5kIDEyME0gTEFJT04tMkIgZXhhbXBsZXMuIiIKVGFibGUgMiBhbmQgRmlndXJlIDQgcHJvdmlkZSBkZXRhaWxzIG9uIHRoZSBsZW5ndGggb2YgZWFjaCBleGFtcGxlLiBNTUM0IGhhcyBtZWRpYW4gb2YgMiBpbWFnZXMgYW5kIDI1NiB0ZXh0IHRva2VucyBwZXIgc2FtcGxlLCB3aGlsZSBMQUlPTi0yQiBoYXMgMSBhbmQgMTcsIHJlc3BlY3RpdmVseS4KClN1Z2dlc3RzIGEgdG90YWwgb2YgYXJvdW5kIDI0ME0gaW1hZ2VzIGFuZCAxNy40QiB0ZXh0IHRva2Vucy4gUHJlZGljdGlvbiB0YXNrIGlzIG5leHQgKHRleHQpIHRva2VuIHByZWRpY3Rpb247IGltYWdlcyBhcmUgb25seSB1c2VkIGZvciBjb25kaXRpb25pbmcuIiwsLE5WSURJQSBBMTAwIFNYTTQgODAgR0IsLENvbmZpZGVudCwiV2UgaW50cm9kdWNlIE9wZW5GbGFtaW5nbywgYSBmYW1pbHkgb2YgYXV0b3JlZ3Jlc3NpdmUgdmlzaW9uLWxhbmd1YWdlIG1vZGVscyByYW5naW5nIGZyb20gM0IgdG8gOUIgcGFyYW1ldGVycy4gT3BlbkZsYW1pbmdvIGlzIGFuIG9uZ29pbmcgZWZmb3J0IHRvIHByb2R1Y2UgYW4gb3Blbi1zb3VyY2UgcmVwbGljYXRpb24gb2YgRGVlcE1pbmQncyBGbGFtaW5nbyBtb2RlbHMuIE9uIHNldmVuIHZpc2lvbi1sYW5ndWFnZSBkYXRhc2V0cywgT3BlbkZsYW1pbmdvIG1vZGVscyBhdmVyYWdlIGJldHdlZW4gODAgLSA4OSUgb2YgY29ycmVzcG9uZGluZyBGbGFtaW5nbyBwZXJmb3JtYW5jZS4gVGhpcyB0ZWNobmljYWwgcmVwb3J0IGRlc2NyaWJlcyBvdXIgbW9kZWxzLCB0cmFpbmluZyBkYXRhLCBoeXBlcnBhcmFtZXRlcnMsIGFuZCBldmFsdWF0aW9uIHN1aXRlLiBXZSBzaGFyZSBvdXIgbW9kZWxzIGFuZCBjb2RlIGF0IHRoaXMgaHR0cHMgVVJMLiIsLCxPcGVuIHdlaWdodHMgKHVucmVzdHJpY3RlZCksIlVuaXRlZCBTdGF0ZXMgb2YgQW1lcmljYSxVbml0ZWQgU3RhdGVzIG9mIEFtZXJpY2EsVW5pdGVkIFN0YXRlcyBvZiBBbWVyaWNhLElzcmFlbCxVbml0ZWQgU3RhdGVzIG9mIEFtZXJpY2EsVW5pdGVkIFN0YXRlcyBvZiBBbWVyaWNhLFVuaXRlZCBTdGF0ZXMgb2YgQW1lcmljYSxHZXJtYW55IiwsLCw2NC4wLCwyMDI1LTExLTI4IDExOjUzOjQ0KzAwOjAwLCwsLCwsIkFjYWRlbWlhLEFjYWRlbWlhLFJlc2VhcmNoIGNvbGxlY3RpdmUsQWNhZGVtaWEsQWNhZGVtaWEsSW5kdXN0cnksQWNhZGVtaWEiLCwsLCxPcGVuIHNvdXJjZSwiTUlULiBjb2RlIGFuZCB3ZWlnaHRzOgpodHRwczovL2dpdGh1Yi5jb20vbWxmb3VuZGF0aW9ucy9vcGVuX2ZsYW1pbmdvP3RhYj1yZWFkbWUtb3YtZmlsZSIsLCwsLCw1MDg5OC42NDc0NTE3MzE5OCwsLCwsLFllcwpKSUFORyxMYW5ndWFnZSxMYW5ndWFnZSBtb2RlbGluZyxLLkQuIEZlZGRlcnNlbiAoS0RGKSwiUWluaHVhIER1YW4sIFdlbmNoYW8gR3UsIFl1amlhIENoZW4sIFdlbnhpbiBNYW8sIFpld2VuIFRpYW4sIEh1aSBDYW8iLDIwMjMtMDgtMDEsSklBTkc6IENoaW5lc2UgT3BlbiBGb3VuZGF0aW9uIExhbmd1YWdlIE1vZGVsLGh0dHBzOi8vYXJ4aXYub3JnL2Ficy8yMzA4LjAwNjI0LDAuMCwsLCxUaGV5IHNob3cgYSBjaGFydCB3aXRoIGRpZmZlcmVudCA0MDBNIG1vZGVscyB0aGV5IHRyYWluZWQgdG8gcmVmaW5lIHRoZSBkZXNpZ24uIE1haW4gbW9kZWwgcHJvYmFibHkgaGFzIG1vcmUgYnV0IHRoZXkgZG9uJ3Qgc3BlY2lmeS4sNC4wM2UrMjIsIiIiVGhlIHRyYWluaW5nIHdhcyBjb25kdWN0ZWQgdXNpbmcgOTYgQTEwMCA4MEcgR1BVcywgYW5kIHRoZSBlbnRpcmUgcHJvY2VzcyB0b29rIGFwcHJveGltYXRlbHkgNTIgZGF5cy4iIgoKMzEyIHRlcmFmbG9wL3MgKiA5NiAqIDUyICogMjQgKiAzNjAwICogMC4zID0gNGUyMiIsNDY2NzIwMDAwMDAwLCI0NjdCIHRva2VucyAoaW5mZXJyZWQgZnJvbSBUYWJsZSAxKS4KCkl0J3MgYSBtaXggb2YgQ2hpbmVzZSBhbmQgRW5nbGlzaCB0ZXh0LCBJJ2xsIHVzZSBvdXIgc3RhbmRhcmQgMToxIHRva2VuOndvcmRzIHJhdGlvIGZvciBDaGluZXNlLiIsMTIwMC4wLDUyIGRheXMsTlZJRElBIEExMDAgU1hNNCA4MCBHQiwsQ29uZmlkZW50LCJXaXRoIHRoZSBhZHZhbmNlbWVudHMgaW4gbGFyZ2UgbGFuZ3VhZ2UgbW9kZWwgdGVjaG5vbG9neSwgaXQgaGFzIHNob3djYXNlZCBjYXBhYmlsaXRpZXMgdGhhdCBjb21lIGNsb3NlIHRvIHRob3NlIG9mIGh1bWFuIGJlaW5ncyBhY3Jvc3MgdmFyaW91cyB0YXNrcy4gVGhpcyBhY2hpZXZlbWVudCBoYXMgZ2FybmVyZWQgc2lnbmlmaWNhbnQgaW50ZXJlc3QgZnJvbSBjb21wYW5pZXMgYW5kIHNjaWVudGlmaWMgcmVzZWFyY2ggaW5zdGl0dXRpb25zLCBsZWFkaW5nIHRvIHN1YnN0YW50aWFsIGludmVzdG1lbnRzIGluIHRoZSByZXNlYXJjaCBhbmQgZGV2ZWxvcG1lbnQgb2YgdGhlc2UgbW9kZWxzLiBXaGlsZSBudW1lcm91cyBsYXJnZSBtb2RlbHMgaGF2ZSBlbWVyZ2VkIGR1cmluZyB0aGlzIHBlcmlvZCwgdGhlIG1ham9yaXR5IG9mIHRoZW0gaGF2ZSBiZWVuIHRyYWluZWQgcHJpbWFyaWx5IG9uIEVuZ2xpc2ggZGF0YS4gQWx0aG91Z2ggdGhleSBleGhpYml0IGRlY2VudCBwZXJmb3JtYW5jZSBpbiBvdGhlciBsYW5ndWFnZXMsIHN1Y2ggYXMgQ2hpbmVzZSwgdGhlaXIgcG90ZW50aWFsIHJlbWFpbnMgbGltaXRlZCBkdWUgdG8gZmFjdG9ycyBsaWtlIHZvY2FidWxhcnkgZGVzaWduIGFuZCB0cmFpbmluZyBjb3JwdXMuIENvbnNlcXVlbnRseSwgdGhlaXIgYWJpbGl0eSB0byBmdWxseSBleHByZXNzIHRoZWlyIGNhcGFiaWxpdGllcyBpbiBDaGluZXNlIGZhbGxzIHNob3J0LiBUbyBhZGRyZXNzIHRoaXMgaXNzdWUsIHdlIGludHJvZHVjZSB0aGUgbW9kZWwgbmFtZWQgSklBTkcgKENoaW5lc2UgcGlueWluIG9mIGdpbmdlcikgc3BlY2lmaWNhbGx5IGRlc2lnbmVkIGZvciB0aGUgQ2hpbmVzZSBsYW5ndWFnZS4gV2UgaGF2ZSBnYXRoZXJlZCBhIHN1YnN0YW50aWFsIGFtb3VudCBvZiBDaGluZXNlIGNvcnB1cyB0byB0cmFpbiB0aGUgbW9kZWwgYW5kIGhhdmUgYWxzbyBvcHRpbWl6ZWQgaXRzIHN0cnVjdHVyZS4gVGhlIGV4dGVuc2l2ZSBleHBlcmltZW50YWwgcmVzdWx0cyBkZW1vbnN0cmF0ZSB0aGUgZXhjZWxsZW50IHBlcmZvcm1hbmNlIG9mIG91ciBtb2RlbC4iLCwsT3BlbiB3ZWlnaHRzICh1bnJlc3RyaWN0ZWQpLENoaW5hLCwsLDk2LjAsLDIwMjUtMTEtMjggMTE6NTM6NDQrMDA6MDAsLCwsNjAwMDAwMC4wLCIiIkR1cmluZyB0aGUgdHJhaW5pbmcgcHJvY2Vzcywgd2UgZW1wbG95ZWQgYSBsYXJnZSBiYXRjaCBzaXplIG9mIDYgbWlsbGlvbiB0b2tlbnMgdG8gZW5oYW5jZSB0aGUgbW9kZWzigJlzIHN0YWJpbGl0eSIiIixJbmR1c3RyeSwsLCwsLGFwYWNoZSAyLjAsLCwsLCw3NjM0OS42NzE0MTc4NDU4MixIYXJkd2FyZSwsLCwsWWVzClZpY3VuYS03Qi12MS41LExhbmd1YWdlLCJMYW5ndWFnZSBtb2RlbGluZy9nZW5lcmF0aW9uLENoYXQiLCJMYXJnZSBNb2RlbCBTeXN0ZW1zIE9yZ2FuaXphdGlvbixVbml2ZXJzaXR5IG9mIENhbGlmb3JuaWEgKFVDKSBCZXJrZWxleSIsLDIwMjMtMDgtMDEsVmljdW5hIE1vZGVsIENhcmQsaHR0cHM6Ly9odWdnaW5nZmFjZS5jby9sbXN5cy92aWN1bmEtN2ItdjEuNSwsLCw3MDAwMDAwMDAwLjAsLCwiNio3KjEwXjkqMzcwKjEwXjYgPSAxLjU1NGUrMTkKCnVuc3VyZSBhYm91dCBhbW91bnQgb2YgZXBvY2hzIC0+ICBsb3dlciBib3VuZCwgTGlrZWx5IGNvbmZpZGVuY2UiLCwiIiJUaGUgdHJhaW5pbmcgZGF0YSBpcyBhcm91bmQgMTI1SyBjb252ZXJzYXRpb25zIGNvbGxlY3RlZCBmcm9tIFNoYXJlR1BULmNvbS4iIiIiCjM3ME0gdG9rZW5zIChUYWJsZSAxNCkKCmh0dHBzOi8vYXJ4aXYub3JnL3BkZi8yMzA2LjA1Njg1IiIiLCwsLCxMaWtlbHksIlZpY3VuYSB2MS41IGlzIGZpbmUtdHVuZWQgZnJvbSBMbGFtYSAyIHdpdGggc3VwZXJ2aXNlZCBpbnN0cnVjdGlvbiBmaW5lLXR1bmluZy4gVGhlIHRyYWluaW5nIGRhdGEgaXMgYXJvdW5kIDEyNUsgY29udmVyc2F0aW9ucyBjb2xsZWN0ZWQgZnJvbSBTaGFyZUdQVC5jb20uIFNlZSBtb3JlIGRldGFpbHMgaW4gdGhlICIiVHJhaW5pbmcgRGV0YWlscyBvZiBWaWN1bmEgTW9kZWxzIiIgc2VjdGlvbiBpbiB0aGUgYXBwZW5kaXggb2YgdGhpcyBwYXBlci4KaHR0cHM6Ly9hcnhpdi5vcmcvYWJzLzIzMDYuMDU2ODUiLCwsT3BlbiB3ZWlnaHRzIChyZXN0cmljdGVkIHVzZSksIlVuaXRlZCBTdGF0ZXMgb2YgQW1lcmljYSxVbml0ZWQgU3RhdGVzIG9mIEFtZXJpY2EiLExsYW1hIDItN0IsLCwsLDIwMjUtMTEtMjggMTE6NTM6NDQrMDA6MDAsLCwsLCwiQWNhZGVtaWEsQWNhZGVtaWEiLCwxLjU1NGUrMTksLCxPcGVuIHNvdXJjZSwiYXBhY2hlIDIgZm9yIGNvZGUgaHR0cHM6Ly9naXRodWIuY29tL2xtLXN5cy9GYXN0Q2hhdAoKbGxhbWEgMiBmb3Igd2VpZ2h0cyIsLCwsLCwsT3BlcmF0aW9uIGNvdW50aW5nLCwsLCxZZXMKVmljdW5hLTEzQi12MS41LExhbmd1YWdlLCJMYW5ndWFnZSBtb2RlbGluZy9nZW5lcmF0aW9uLENoYXQiLCJMYXJnZSBNb2RlbCBTeXN0ZW1zIE9yZ2FuaXphdGlvbixVbml2ZXJzaXR5IG9mIENhbGlmb3JuaWEgKFVDKSBCZXJrZWxleSIsLDIwMjMtMDgtMDEsVmljdW5hIE1vZGVsIENhcmQsaHR0cHM6Ly9odWdnaW5nZmFjZS5jby9sbXN5cy92aWN1bmEtMTNiLXYxLjUsLCwsMTMwMDAwMDAwMDAuMCwsLCI2IEZMT1AgLyBwYXJhbWV0ZXIgLyB0b2tlbiAqIDEzKjEwXjkgcGFyYW1ldGVycyAqIDM3MCoxMF42IHRva2VucyA9IDIuODg2ZSsxOSBGTE9QCgp1bnN1cmUgYWJvdXQgYW1vdW50IG9mIGVwb2NocyAtPiAgbG93ZXIgYm91bmQsIExpa2VseSBjb25maWRlbmNlIiwsIiIiVGhlIHRyYWluaW5nIGRhdGEgaXMgYXJvdW5kIDEyNUsgY29udmVyc2F0aW9ucyBjb2xsZWN0ZWQgZnJvbSBTaGFyZUdQVC5jb20uIiIiIgozNzBNIHRva2VucyAoVGFibGUgMTQpCgpodHRwczovL2FyeGl2Lm9yZy9wZGYvMjMwNi4wNTY4NSIiIiwsLCwsTGlrZWx5LCJWaWN1bmEgdjEuNSBpcyBmaW5lLXR1bmVkIGZyb20gTGxhbWEgMiB3aXRoIHN1cGVydmlzZWQgaW5zdHJ1Y3Rpb24gZmluZS10dW5pbmcuIFRoZSB0cmFpbmluZyBkYXRhIGlzIGFyb3VuZCAxMjVLIGNvbnZlcnNhdGlvbnMgY29sbGVjdGVkIGZyb20gU2hhcmVHUFQuY29tLiBTZWUgbW9yZSBkZXRhaWxzIGluIHRoZSAiIlRyYWluaW5nIERldGFpbHMgb2YgVmljdW5hIE1vZGVscyIiIHNlY3Rpb24gaW4gdGhlIGFwcGVuZGl4IG9mIHRoaXMgcGFwZXIuCmh0dHBzOi8vYXJ4aXYub3JnL2Ficy8yMzA2LjA1Njg1IiwsLE9wZW4gd2VpZ2h0cyAocmVzdHJpY3RlZCB1c2UpLCJVbml0ZWQgU3RhdGVzIG9mIEFtZXJpY2EsVW5pdGVkIFN0YXRlcyBvZiBBbWVyaWNhIixMbGFtYSAyLTEzQiwsLCwsMjAyNS0xMS0yOCAxMTo1Mzo0NCswMDowMCwsLCwsLCJBY2FkZW1pYSxBY2FkZW1pYSIsLDIuODg2ZSsxOSwsLE9wZW4gc291cmNlLCJhcGFjaGUgMiBmb3IgY29kZSBodHRwczovL2dpdGh1Yi5jb20vbG0tc3lzL0Zhc3RDaGF0CgpsbGFtYSAyIGZvciB3ZWlnaHRzIiwsLCwsLCxPcGVyYXRpb24gY291bnRpbmcsLCwsLFllcwpiaWxpbmd1YWwtZ3B0LW5lb3gtNGIsTGFuZ3VhZ2UsIkxhbmd1YWdlIGdlbmVyYXRpb24sVHJhbnNsYXRpb24iLHJpbm5hLCJUaWFueXUgWmhhbywgVG9zaGlha2kgV2FrYXRzdWtpLCBBa2lvIEthZ2EsIEtvaCBNaXRzdWRhLCBLZWkgU2F3YWRhIiwyMDIzLTA3LTMxLFJlbGVhc2Ugb2YgUHJlLVRyYWluZWQgTW9kZWxzIGZvciB0aGUgSmFwYW5lc2UgTGFuZ3VhZ2UsImh0dHBzOi8vaHVnZ2luZ2ZhY2UuY28vcmlubmEvYmlsaW5ndWFsLWdwdC1uZW94LTRiCgpodHRwczovL2FyeGl2Lm9yZy9hYnMvMjQwNC4wMTY1NyIsLCwsMzgwMDAwMDAwMC4wLDMuOCBiaWxsaW9uLDEuMmUrMjIsMy44IGJpbGxpb24gcGFyYW1zICogNTI0YiB0b2tlbnMgKiA2ID0gMS4yZTIyLCwsLCwsLExpa2VseSxUaGlzIHJlcG9zaXRvcnkgcHJvdmlkZXMgYW4gRW5nbGlzaC1KYXBhbmVzZSBiaWxpbmd1YWwgR1BULU5lb1ggbW9kZWwgb2YgMy44IGJpbGxpb24gcGFyYW1ldGVycy4sLCxPcGVuIHdlaWdodHMgKHVucmVzdHJpY3RlZCksSmFwYW4sLCwsLCwyMDI1LTExLTI4IDExOjUzOjQ0KzAwOjAwLCwsLCwsSW5kdXN0cnksLCwsLFVucmVsZWFzZWQsIk1JVCBmb3Igd2VpZ2h0cy4gb3BlbiBkYXRhLCBtdWx0aXBsZSBsaWNlbnNlczogaHR0cHM6Ly9odWdnaW5nZmFjZS5jby9yaW5uYS9iaWxpbmd1YWwtZ3B0LW5lb3gtNGIiLCwsLCwsLE9wZXJhdGlvbiBjb3VudGluZywsLCwsWWVzClJULTIsUm9ib3RpY3MsUm9ib3RpYyBtYW5pcHVsYXRpb24sR29vZ2xlIERlZXBNaW5kLCJBbnRob255IEJyb2hhbiwgTm9haCBCcm93biwgSnVzdGljZSBDYXJiYWphbCwgWWV2Z2VuIENoZWJvdGFyLCBYaSBDaGVuLCBLcnp5c3p0b2YgQ2hvcm9tYW5za2ksIFRpYW5saSBEaW5nLCBEYW5ueSBEcmllc3MsIEF2aW5hdmEgRHViZXksIENoZWxzZWEgRmlubiwgUGV0ZSBGbG9yZW5jZSwgQ2h1eXVhbiBGdSwgTW9udHNlIEdvbnphbGV6IEFyZW5hcywgS2VlcnRoYW5hIEdvcGFsYWtyaXNobmFuLCBLZWhhbmcgSGFuLCBLYXJvbCBIYXVzbWFuLCBBbGV4YW5kZXIgSGVyem9nLCBKYXNtaW5lIEhzdSwgQnJpYW4gSWNodGVyLCBBbGV4IElycGFuLCBOaWtoaWwgSm9zaGksIFJ5YW4gSnVsaWFuLCBEbWl0cnkgS2FsYXNobmlrb3YsIFl1aGVuZyBLdWFuZywgSXNhYmVsIExlYWwsIExpc2EgTGVlLCBUc2FuZy1XZWkgRWR3YXJkIExlZSwgU2VyZ2V5IExldmluZSwgWWFvIEx1LCBIZW5yeWsgTWljaGFsZXdza2ksIElnb3IgTW9yZGF0Y2gsIEthcmwgUGVydHNjaCwgS2FuaXNoa2EgUmFvLCBLcmlzdGEgUmV5bWFubiwgTWljaGFlbCBSeW9vLCBHcmVjaWEgU2FsYXphciwgUGFubmFnIFNhbmtldGksIFBpZXJyZSBTZXJtYW5ldCwgSmFzcGlhciBTaW5naCwgQW5pa2FpdCBTaW5naCwgUmFkdSBTb3JpY3V0LCBIdW9uZyBUcmFuLCBWaW5jZW50IFZhbmhvdWNrZSwgUXVhbiBWdW9uZywgQXl6YWFuIFdhaGlkLCBTdGVmYW4gV2Vsa2VyLCBQYXVsIFdvaGxoYXJ0LCBKaWFsaW4gV3UsIEZlaSBYaWEsIFRlZCBYaWFvLCBQZW5nIFh1LCBTaWNodW4gWHUsIFRpYW5oZSBZdSwgQnJpYW5uYSBaaXRrb3ZpY2giLDIwMjMtMDctMjgsUlQtMjogVmlzaW9uLUxhbmd1YWdlLUFjdGlvbiBNb2RlbHMgVHJhbnNmZXIgV2ViIEtub3dsZWRnZSB0byBSb2JvdGljIENvbnRyb2wsaHR0cHM6Ly9hcnhpdi5vcmcvYWJzLzIzMDcuMTU4MTgsMzAwOS4wLFNPVEEgaW1wcm92ZW1lbnQsIiIiV2UgY29tcGFyZSBvdXIgbWV0aG9kIHRvIG11bHRpcGxlIHN0YXRlLW9mLXRoZS1hcnQgYmFzZWxpbmVzIHRoYXQgY2hhbGxlbmdlIGRpZmZlcmVudCBhc3BlY3RzIG9mIG91ciBtZXRob2QuIEFsbCBvZiB0aGUgYmFzZWxpbmVzIHVzZSB0aGUgZXhhY3Qgc2FtZSByb2JvdGljIGRhdGEuLi4gSGVyZSwgb24gYXZlcmFnZSwgYm90aCBpbnN0YW50aWF0aW9ucyBvZiBSVC0yIHBlcmZvcm0gc2ltaWxhcmx5LCByZXN1bHRpbmcgaW4g4oi8MnggaW1wcm92ZW1lbnQgb3ZlciB0aGUgbmV4dCB0d28gYmFzZWxpbmVzLCBSVC0xIGFuZCBNT08sIGFuZCDiiLw2eCBiZXR0ZXIgdGhhbiB0aGUgb3RoZXIgYmFzZWxpbmVzIiIKClRvcDEwIHJlY2VudCBwYXBlciBmcm9tIFNlYmFzdGlhbiBTYXJ0b3IgMjAyNS0wNS0xNCIsNTUwMDAwMDAwMDAuMCwiIiJXZSB0cmFpbiB0d28gc3BlY2lmaWMgaW5zdGFudGlhdGlvbnMgb2YgUlQtMiB0aGF0IGxldmVyYWdlIHByZS10cmFpbmVkIFZMTXM6ICgxKSBSVC0yLVBhTEktWCBpcyBidWlsdCBmcm9tIDVCIGFuZCA1NUIgUGFMSS1YIChDaGVuIGV0IGFsLiwgMjAyM2EpLCBhbmQgKDIpIFJULTItUGFMTS1FIGlzIGJ1aWx0IGZyb20gMTJCIFBhTE0tRSAoRHJpZXNzIGV0IGFsLiwgMjAyMykuIiIKCjU1QiBhbmQgMTJCIGhhdmUgc2ltaWxhciBvdmVyYWxsIHBlcmZvcm1hbmNlIiwsIiIiIiJGb3IgUlQtMi1QYUxJLVgtNTVCLCB3ZSB1c2UgbGVhcm5pbmcgcmF0ZSAxZS0zIGFuZCBiYXRjaCBzaXplIDIwNDggYW5kIGNvLWZpbmUtdHVuZSB0aGUgbW9kZWwgZm9yIDgwSyBncmFkaWVudCBzdGVwcyIiClNlcXVlbmNlIGxlbmd0aCBub3Qgc3RhdGVkIiwsLCwsLCxDb25maWRlbnQsIldlIHN0dWR5IGhvdyB2aXNpb24tbGFuZ3VhZ2UgbW9kZWxzIHRyYWluZWQgb24gSW50ZXJuZXQtc2NhbGUgZGF0YSBjYW4gYmUgaW5jb3Jwb3JhdGVkIGRpcmVjdGx5IGludG8gZW5kLXRvLWVuZCByb2JvdGljIGNvbnRyb2wgdG8gYm9vc3QgZ2VuZXJhbGl6YXRpb24gYW5kIGVuYWJsZSBlbWVyZ2VudCBzZW1hbnRpYyByZWFzb25pbmcuIE91ciBnb2FsIGlzIHRvIGVuYWJsZSBhIHNpbmdsZSBlbmQtdG8tZW5kIHRyYWluZWQgbW9kZWwgdG8gYm90aCBsZWFybiB0byBtYXAgcm9ib3Qgb2JzZXJ2YXRpb25zIHRvIGFjdGlvbnMgYW5kIGVuam95IHRoZSBiZW5lZml0cyBvZiBsYXJnZS1zY2FsZSBwcmV0cmFpbmluZyBvbiBsYW5ndWFnZSBhbmQgdmlzaW9uLWxhbmd1YWdlIGRhdGEgZnJvbSB0aGUgd2ViLiBUbyB0aGlzIGVuZCwgd2UgcHJvcG9zZSB0byBjby1maW5lLXR1bmUgc3RhdGUtb2YtdGhlLWFydCB2aXNpb24tbGFuZ3VhZ2UgbW9kZWxzIG9uIGJvdGggcm9ib3RpYyB0cmFqZWN0b3J5IGRhdGEgYW5kIEludGVybmV0LXNjYWxlIHZpc2lvbi1sYW5ndWFnZSB0YXNrcywgc3VjaCBhcyB2aXN1YWwgcXVlc3Rpb24gYW5zd2VyaW5nLiBJbiBjb250cmFzdCB0byBvdGhlciBhcHByb2FjaGVzLCB3ZSBwcm9wb3NlIGEgc2ltcGxlLCBnZW5lcmFsIHJlY2lwZSB0byBhY2hpZXZlIHRoaXMgZ29hbDogaW4gb3JkZXIgdG8gZml0IGJvdGggbmF0dXJhbCBsYW5ndWFnZSByZXNwb25zZXMgYW5kIHJvYm90aWMgYWN0aW9ucyBpbnRvIHRoZSBzYW1lIGZvcm1hdCwgd2UgZXhwcmVzcyB0aGUgYWN0aW9ucyBhcyB0ZXh0IHRva2VucyBhbmQgaW5jb3Jwb3JhdGUgdGhlbSBkaXJlY3RseSBpbnRvIHRoZSB0cmFpbmluZyBzZXQgb2YgdGhlIG1vZGVsIGluIHRoZSBzYW1lIHdheSBhcyBuYXR1cmFsIGxhbmd1YWdlIHRva2Vucy4gV2UgcmVmZXIgdG8gc3VjaCBjYXRlZ29yeSBvZiBtb2RlbHMgYXMgdmlzaW9uLWxhbmd1YWdlLWFjdGlvbiBtb2RlbHMgKFZMQSkgYW5kIGluc3RhbnRpYXRlIGFuIGV4YW1wbGUgb2Ygc3VjaCBhIG1vZGVsLCB3aGljaCB3ZSBjYWxsIFJULTIuIE91ciBleHRlbnNpdmUgZXZhbHVhdGlvbiAoNmsgZXZhbHVhdGlvbiB0cmlhbHMpIHNob3dzIHRoYXQgb3VyIGFwcHJvYWNoIGxlYWRzIHRvIHBlcmZvcm1hbnQgcm9ib3RpYyBwb2xpY2llcyBhbmQgZW5hYmxlcyBSVC0yIHRvIG9idGFpbiBhIHJhbmdlIG9mIGVtZXJnZW50IGNhcGFiaWxpdGllcyBmcm9tIEludGVybmV0LXNjYWxlIHRyYWluaW5nLiBUaGlzIGluY2x1ZGVzIHNpZ25pZmljYW50bHkgaW1wcm92ZWQgZ2VuZXJhbGl6YXRpb24gdG8gbm92ZWwgb2JqZWN0cywgdGhlIGFiaWxpdHkgdG8gaW50ZXJwcmV0IGNvbW1hbmRzIG5vdCBwcmVzZW50IGluIHRoZSByb2JvdCB0cmFpbmluZyBkYXRhIChzdWNoIGFzIHBsYWNpbmcgYW4gb2JqZWN0IG9udG8gYSBwYXJ0aWN1bGFyIG51bWJlciBvciBpY29uKSwgYW5kIHRoZSBhYmlsaXR5IHRvIHBlcmZvcm0gcnVkaW1lbnRhcnkgcmVhc29uaW5nIGluIHJlc3BvbnNlIHRvIHVzZXIgY29tbWFuZHMgKHN1Y2ggYXMgcGlja2luZyB1cCB0aGUgc21hbGxlc3Qgb3IgbGFyZ2VzdCBvYmplY3QsIG9yIHRoZSBvbmUgY2xvc2VzdCB0byBhbm90aGVyIG9iamVjdCkuIFdlIGZ1cnRoZXIgc2hvdyB0aGF0IGluY29ycG9yYXRpbmcgY2hhaW4gb2YgdGhvdWdodCByZWFzb25pbmcgYWxsb3dzIFJULTIgdG8gcGVyZm9ybSBtdWx0aS1zdGFnZSBzZW1hbnRpYyByZWFzb25pbmcsIGZvciBleGFtcGxlIGZpZ3VyaW5nIG91dCB3aGljaCBvYmplY3QgdG8gcGljayB1cCBmb3IgdXNlIGFzIGFuIGltcHJvdmlzZWQgaGFtbWVyIChhIHJvY2spLCBvciB3aGljaCB0eXBlIG9mIGRyaW5rIGlzIGJlc3Qgc3VpdGVkIGZvciBzb21lb25lIHdobyBpcyB0aXJlZCAoYW4gZW5lcmd5IGRyaW5rKS4iLCwsVW5yZWxlYXNlZCxVbml0ZWQgU3RhdGVzIG9mIEFtZXJpY2EsUGFMSS1YLCwiIiJGb3IgUlQtMi1QYUxJLVgtNTVCLCB3ZSB1c2UgbGVhcm5pbmcgcmF0ZSAxZS0zIGFuZCBiYXRjaCBzaXplIDIwNDggYW5kIGNvLWZpbmUtdHVuZSB0aGUgbW9kZWwgZm9yIDgwSyBncmFkaWVudCBzdGVwcyIiCgoiLCwsMjAyNi0wNS0yNSAxMjoyMzozMSswMDowMCwsLCwsLEluZHVzdHJ5LFRydWUsLCwsVW5yZWxlYXNlZCwibm8gbW9kZWwgd2VpZ2h0cyBvciB0cmFpbmluZyBjb2RlIHJlbGVhc2VzIGFyZSBtZW50aW9uZWQKaHR0cHM6Ly9yb2JvdGljcy10cmFuc2Zvcm1lcjIuZ2l0aHViLmlvLyIsLCwsLCwsLCwsLCxObwpaaSBZdWUsTGFuZ3VhZ2UsQ2hhdCxOZXRFYXNlLCwyMDIzLTA3LTI4LE5ldEVhc2UgWW91ZGFvIGxhdW5jaGVzIGZpcnN0IGxhcmdlIG1vZGVsIGluIGVkdWNhdGlvbixodHRwczovL3d3dy5jaGluYWRhaWx5LmNvbS5jbi9hLzIwMjMwNy8yOC9XUzY0YzMyMjZlYTMxMDM1MjYwYjgxOTBhNC5odG1sLCwsIiIiWmhvdSBGZW5nLCBDRU8gb2YgTmV0RWFzZSBZb3VkYW8sIHRvbGQgQ2hpbmEgRGFpbHkgdGhhdCwgaW4gdGVybXMgb2YgdHJhbnNsYXRpb24gYWJpbGl0eSwgWmkgWXVlIGhhcyAiImFscmVhZHkgc3VycGFzc2VkIENoYXRHUFQgaW4gYW4gYWxsLWFyb3VuZCB3YXkiIiBhbmQgaXMgYmV0dGVyIHRoYW4gbW9zdCBtYWpvciBzbWFydCB0cmFuc2xhdG9ycyBpbiB0aGUgbWFya2V0LgoKIiJUaGUgYmlnZ2VzdCBvcHBvcnR1bml0eSBicm91Z2h0IGJ5IHRoZSBsYXJnZSBtb2RlbCBpcyBpbmRpdmlkdWFsaXplZCB0ZWFjaGluZyBhbmQgc3R1ZHlpbmcsIHdoaWNoIG9mZmVycyBzdHVkZW50cyBwZXJzb25hbGl6ZWQgYW5hbHlzaXMgYW5kIHR1dG9yaW5nIHdoaWxlIGd1aWRpbmcgdGhlbSBpbiBleHBsb3JpbmcgYW5zd2VycyBvbiB0aGVpciBvd24sIGp1c3QgbGlrZSBodW1hbiB0ZWFjaGVycyIiLCBaaG91IHNhaWQuIiIiLCwsLCwsLCwsLCxVbmtub3duLCJBcyBPcGVuIEFJJ3MgQ2hhdEdQVCB0YWtlcyB0aGUgdGVjaCB3b3JsZCBieSBzdG9ybSwgQ2hpbmVzZSBlZHVjYXRpb25hbCB0ZWNobm9sb2d5IGZpcm0gTmV0RWFzZSBZb3VkYW8gbGF1bmNoZWQgaXRzIGxhcmdlIG1vZGVsLCBhbG9uZyB3aXRoIHVwIHRvIHNpeCBhcHBsaWNhdGlvbnMsIG9uIFRodXJzZGF5LCB3aGljaCBtYXJrZWQgdGhlIGJpcnRoIG9mIG9uZSBvZiBDaGluYSdzIGZpcnN0IGxhcmdlIG1vZGVscyBpbiB0aGUgZWR1Y2F0aW9uIHNlY3Rvci4iLCwsLENoaW5hLCwsLCwsMjAyNS0xMS0yOCAxMTo1Mzo0NCswMDowMCwsLCwsLEluZHVzdHJ5LCwsLCwsLFRydWUsLCwsLCwsLCwsLApaaSBZdWUgMi4wLExhbmd1YWdlLENoYXQsTmV0RWFzZSwsMjAyMy0wNy0yOCwiTmV0RWFzZSBZb3VkYW8gVXBncmFkZXMgJ1ppeXVlJyBGb3VuZGF0aW9uIE1vZGVsIHRvIDIuMCBWZXIsIEVuY29tcGFzc2luZyBNb3JlIFN1YmplY3RzICYgVGVhY2hpbmcgQXJlYXMiLGh0dHBzOi8vbS5hYXN0b2Nrcy5jb20vZW4vdXNxL25ld3MvY29tbWVudC5hc3B4P3NvdXJjZT1BQUZOJmlkPU5PVy4xMzE3MDQ0JmNhdGc9MSwsLCwsLCwsLCwsLCwsVW5rbm93biwiQ2hpbmVzZSBtZWRpYSByZXBvcnRlZCB0aGF0IFlvdWRhbyAoREFPLlVTKSAgICAgaGFzIHJlbGVhc2VkIHRoZSAyLjAgdXBncmFkZSBmb3IgaXRzIFppeXVlIGVkdWNhdGlvbmFsIGZvdW5kYXRpb24gbW9kZWwuIFlvdWRhbyBhbHNvIGxhdW5jaGVkIFlvdWRhbyBTcGVlZCBSZWFkaW5nIChsaXRlcmFsIHRyYW5zbGF0aW9uIG9mICIi5pyJ6YGT6YCf6K6AIiIpLCBuZXctZ2VuZXJhdGlvbiB2aXJ0dWFsIHBlcnNvbmFsaXR5IHZlcmJhbCBsYW5ndWFnZSB0cmFpbmVyLCBBSSBob21lIHR1dG9ycywgYW5kIFlvdWRhby1icmFuZGVkIG5ldy1nZW5lcmF0aW9uIGludGVsbGlnZW50IGhhcmR3YXJlIGFwcGxpY2F0aW9ucy4KCkl0IGlzIHJlcG9ydGVkIHRoYXQgWml5dWUgMi4wIGhhcyBiZWVuIHVwZ3JhZGVkIGluIHRoZSBrbm93bGVkZ2UgcXVlc3Rpb24gYW5kIGFuc3dlcmluZyBhYmlsaXR5IHdpdGhpbiB0aGUgZWR1Y2F0aW9uIHNjZW5lLCB3aXRoIGl0IGV4cGFuZGluZyB0byBtb3JlIHN1YmplY3RzIGFuZCB0ZWFjaGluZyBhcmVhcy4gVGhlIGFtb3VudCBvZiBlZHVjYXRpb25hbCBkYXRhIGhhcyBiZWVuIGxhcmdlbHkgZXhwYW5kZWQsIHRoZSBtb2RlbCdzIGNvbnRleHQgd2luZG93IGhhcyBiZWVuIHVwZ3JhZGVkIHRvIDE2LDAwMCB0b2tlbnMsIGFuZCBuZXcgQWdlbnQgYW5kIHJldHJpZXZhbCBlbmhhbmNlbWVudCBjYXBhYmlsaXRpZXMgaGF2ZSBiZWVuIGFkZGVkLiIsLCwsQ2hpbmEsLCwsLCwyMDI1LTExLTI4IDExOjUzOjQ0KzAwOjAwLCwsLCwsSW5kdXN0cnksLCwsLCwsVHJ1ZSwsLCwsLCwsLCwsCkJFTExFLUxsYW1hMi0xM0ItY2hhdC0wLjRNLExhbmd1YWdlLExhbmd1YWdlIG1vZGVsaW5nL2dlbmVyYXRpb24sS0UgSG9sZGluZ3MgSW5jLiAo4oCcQmVpa2XigJ0pLCwyMDIzLTA3LTI3LCxodHRwczovL2h1Z2dpbmdmYWNlLmNvL0JFTExFLTIvQkVMTEUtTGxhbWEyLTEzQi1jaGF0LTAuNE0sLCwsMTMwMDAwMDAwMDAuMCwsLCwsLCwsLCxDb25maWRlbnQsIlRoaXMgbW9kZWwgaXMgb2J0YWluZWQgYnkgZmluZS10dW5pbmcgdGhlIGNvbXBsZXRlIHBhcmFtZXRlcnMgdXNpbmcgMC40TSBDaGluZXNlIGluc3RydWN0aW9uIGRhdGEgb24gdGhlIG9yaWdpbmFsIExsYW1hMi0xM0ItY2hhdC4gV2UgZmlybWx5IGJlbGlldmUgdGhhdCB0aGUgb3JpZ2luYWwgTGxhbWEyLWNoYXQgZXhoaWJpdHMgY29tbWVuZGFibGUgcGVyZm9ybWFuY2UgcG9zdCBTdXBlcnZpc2VkIEZpbmUtVHVuaW5nIChTRlQpIGFuZCBSZWluZm9yY2VtZW50IExlYXJuaW5nIHdpdGggSHVtYW4gRmVlZGJhY2sgKFJMSEYpLiBPdXIgcHVyc3VpdCBjb250aW51ZXMgdG8gYmUgdGhlIGZ1cnRoZXIgZW5oYW5jZW1lbnQgb2YgdGhpcyBtb2RlbCB1c2luZyBDaGluZXNlIGluc3RydWN0aW9uYWwgZGF0YSBmb3IgZmluZS10dW5pbmcsIHdpdGggYW4gYXNwaXJhdGlvbiB0byBmYWNpbGl0YXRlIHN0YWJsZSBhbmQgaGlnaC1xdWFsaXR5IENoaW5lc2UgbGFuZ3VhZ2Ugb3V0cHV0cy4iLCwsT3BlbiB3ZWlnaHRzIChub24tY29tbWVyY2lhbCksQ2hpbmEsTGxhbWEgMi0xM0IsLCwsLDIwMjUtMTEtMjggMTE6NTM6NDQrMDA6MDAsLCwsLCxJbmR1c3RyeSwsLCwsLCJMaWNlbnNlOiBMTGFNQSAyClBsZWFzZSByZWZlciBMaWNlbnNlIG9mIE1ldGEgTExhTUEgQ3VycmVudGx5IG9ubHkgZm9yIGxlYXJuaW5nIGFuZCBjb21tdW5pY2F0aW9uLiBQbGVhc2Ugc3RyaWN0bHkgb2JzZXJ2ZSB0aGUgdXNlIHJlc3RyaWN0aW9ucyBvZiBMTGFNQS4gVGhlIExMYU1BIG1vZGVsIGRvZXMgbm90IGFsbG93IHRoZSByZWxlYXNlIG9mIHRoZSBjb21wbGV0ZSBtb2RlbCB3ZWlnaHRzIGFmdGVyIGFkanVzdG1lbnQsIGJ1dCBjYW4gcHVibGlzaCB0aGUgZGlmZiBvZiB0aGUgb3JpZ2luYWwgbW9kZWwuIFRoZXJlZm9yZSwgd2UgdXNlIFhPUiBpbiB0aGUgZmlsZSByb29tIHRvIGVuc3VyZSB0aGF0IHRhbGVudHMgd2l0aCB0aGUgYXV0aG9yaXphdGlvbiBvZiB0aGUgb3JpZ2luYWwgbW9kZWwgb2YgTExhTUEgY2FuIHRyYW5zZm9ybSB0aGUgbW9kZWwgcmVsZWFzZWQgYnkgdGhpcyBwcm9qZWN0IGludG8gYSB1c2FibGUgZm9ybWF0LiAiLCwsLCwsLCwsLCwsWWVzClhpbnlpIFZpZGVvIDEuMCwsLCwsMjAyMy0wNy0yNywi5paw5aO556eR5oqA5Lqu5Ye66KeG6aKR5Z6C55u05aSn5qih5Z6L77yM5pSv5oyB5aSa5qih5oCB77yMMjTlsI/ml7borq3nu4PkuIDkuKrmlbDlrZfkuroKIixodHRwczovL3d3dy5zb2h1LmNvbS9hLzcwNjczOTEyM18xMTU5NzgsLCwsLCwsLCwsLCwsLFVua25vd24sLCwsLCwsLCwsLDIwMjUtMTEtMjggMTE6NTM6NDQrMDA6MDAsLCwsLCwsLCwsLCwsLCwsLCwsLCwsLCwKQXVkaW9MTSxBdWRpbyxBdWRpbyBnZW5lcmF0aW9uLEdvb2dsZSBSZXNlYXJjaCwiWmFsw6FuIEJvcnNvcywgUmFwaGHDq2wgTWFyaW5pZXIsIERhbWllbiBWaW5jZW50LCBFdWdlbmUgS2hhcml0b25vdiwgT2xpdmllciBQaWV0cXVpbiwgTWF0dCBTaGFyaWZpLCBEb21pbmlrIFJvYmxlaywgT2xpdmllciBUZWJvdWwsIERhdmlkIEdyYW5naWVyLCBNYXJjbyBUYWdsaWFzYWNjaGksIE5laWwgWmVnaGlkb3VyIiwyMDIzLTA3LTI2LEF1ZGlvTE06IGEgTGFuZ3VhZ2UgTW9kZWxpbmcgQXBwcm9hY2ggdG8gQXVkaW8gR2VuZXJhdGlvbixodHRwczovL2FyeGl2Lm9yZy9hYnMvMjIwOS4wMzE0Myw5MTcuMCxTT1RBIGltcHJvdmVtZW50LCJDb21wYXJlZCB0byBvdGhlciBzeXN0ZW1zIHdpdGhvdXQgdGV4dCBz</x:v>
      </x:c>
    </x:row>
    <x:row r="169" ht="18" customHeight="1">
      <x:c r="A169" s="17" t="n">
        <x:v>164</x:v>
      </x:c>
      <x:c r="B169" s="17" t="n">
        <x:v>310</x:v>
      </x:c>
      <x:c r="C169" s="160" t="str">
        <x:v>dXBlcnZpc2lvbiwgQXVkaW9MTSBhY2hpZXZlcyB0aGUgaGlnaGVzdCBzV1VHR1kgc2NvcmVzIGFjcm9zcyBib3RoIHNwbGl0cy4gU2ltaWxhcmx5LCBpdCBhbHNvIGF0dGFpbnMgdGhlIGhpZ2hlc3Qgc2NvcmUgaW4gdGhlIHNCTElNUCBtZXRyaWMsIGltcHJvdmluZyBieSA4JSByZWxhdGl2ZSBvdmVyIHRoZSBwcmV2aW91cyBzdGF0ZS1vZi10aGUtYXJ0IChDUEMtQkVSVCBbNTldKS4iLDE1MDAwMDAwMDAuMCwiIiJXZSB1c2UgaWRlbnRpY2FsIGRlY29kZXItb25seSBUcmFuc2Zvcm1lcnMgaW4KYWxsIHN0YWdlcywgd2l0aCAxMiBsYXllcnMsIDE2IGF0dGVudGlvbiBoZWFkcywgZW1iZWRkaW5nCmRpbWVuc2lvbiBvZiAxMDI0LCBmZWVkLWZvcndhcmQgbGF5ZXIgZGltZW5zaW9uIG9mIDQwOTYKYW5kIGRyb3BvdXQgb2YgMC4xLCB0b2dldGhlciB3aXRoIFQ1LXN0eWxlIHJlbGF0aXZlIHBvc2l0aW9uYWwKZW1iZWRkaW5ncyBbMzhdLCByZXN1bHRpbmcgaW4gYSBtb2RlbCBwYXJhbWV0ZXIgc2l6ZSBvZgowLjNCIHBlciBzdGFnZS4iIgoKVGhyZWUgc3RhZ2VzIChmaWd1cmUgMiksIGFuZCAzMDBNIHBlciBzdGFnZS4gUGx1cyA2MDBNIHBhcmFtZXRlcnMgZm9yIHcydi1CRVJUIFhMLCBzbyAxLjVCIHRvdGFsIiwzLjllKzE4LCIiIldlIHRyYWluIGVhY2ggc3RhZ2Ugb24gMTYgVFBVdjRzIHdpdGggYmF0Y2ggc2l6ZSBvZiAyNTYgZm9yIDFNIHN0ZXBzLiIiCgpUaGF0J3MgZm9yIHRoZSA5MDBNLXBhcmFtIHRyYW5zZm9ybWVycwoKSWYgdGhlcmUncyAyNTYgcGFzc2VzIGluIGVhY2ggYmF0Y2gsIHRoZW4gdXNpbmcgNk5EIHRoYXQncyA5MDBtICogMjU2bSAqIDYgPSAxLjNlMTguIHNhbml0eSBjaGVjazogMTYgdHB1NHMgaXMgNC40ZTE1IEZMT1Avcy4gMS4zZTE4IEZMT1AgLyA0LjRlMTUgRkxPUC9zIGlzIDI5NSBzZWNvbmRzLiBhZGp1c3RpbmcgZm9yIHV0aWxpemF0aW9uIGl0IHdvdWxkIGJlIH4xMDAwIHNlY29uZHMgb3IgMTUgbWludXRlcz8gcHJvYmFibHkgdG9vIHNob3J0LCBzbyAxLjNlMTggc2VlbXMgdG9vIGxvdy4KCnVwZCB0aGVyZSBhcmUgMyBzdGFnZXMgLT4gMS4zZTE4KjMgPSAzLjllKzE4IChTcGVjdWxhdGl2ZSBkdWUgdG8gcmVhc29uaW5nIGFib3ZlKSIsMTM1MDAwMDAwMDAwLCI2MGsgaG91cnMgb2YgRW5nbGlzaCBzcGVlY2gKMTM2ODAqNjAwMDAgPSA4MjA4MDAwMDAgd29yZHMKCmh0dHBzOi8vZG9jcy5nb29nbGUuY29tL2RvY3VtZW50L2QvMUczdnZRa240eF9XNzFNS2cwR21IVnR6ZmQ5bTB5M19PZmNvZXcwdjkwMlEvZWRpdCNoZWFkaW5nPWguc3hjZW05bDVrM2NlIiwsLEdvb2dsZSBUUFUgdjQsU2VsZi1zdXBlcnZpc2VkIGxlYXJuaW5nLFNwZWN1bGF0aXZlLCJXZSBpbnRyb2R1Y2UgQXVkaW9MTSwgYSBmcmFtZXdvcmsgZm9yIGhpZ2gtcXVhbGl0eSBhdWRpbyBnZW5lcmF0aW9uIHdpdGggbG9uZy10ZXJtIGNvbnNpc3RlbmN5LiBBdWRpb0xNIG1hcHMgdGhlIGlucHV0IGF1ZGlvIHRvIGEgc2VxdWVuY2Ugb2YgZGlzY3JldGUgdG9rZW5zIGFuZCBjYXN0cyBhdWRpbyBnZW5lcmF0aW9uIGFzIGEgbGFuZ3VhZ2UgbW9kZWxpbmcgdGFzayBpbiB0aGlzIHJlcHJlc2VudGF0aW9uIHNwYWNlLiBXZSBzaG93IGhvdyBleGlzdGluZyBhdWRpbyB0b2tlbml6ZXJzIHByb3ZpZGUgZGlmZmVyZW50IHRyYWRlLW9mZnMgYmV0d2VlbiByZWNvbnN0cnVjdGlvbiBxdWFsaXR5IGFuZCBsb25nLXRlcm0gc3RydWN0dXJlLCBhbmQgd2UgcHJvcG9zZSBhIGh5YnJpZCB0b2tlbml6YXRpb24gc2NoZW1lIHRvIGFjaGlldmUgYm90aCBvYmplY3RpdmVzLiBOYW1lbHksIHdlIGxldmVyYWdlIHRoZSBkaXNjcmV0aXplZCBhY3RpdmF0aW9ucyBvZiBhIG1hc2tlZCBsYW5ndWFnZSBtb2RlbCBwcmUtdHJhaW5lZCBvbiBhdWRpbyB0byBjYXB0dXJlIGxvbmctdGVybSBzdHJ1Y3R1cmUgYW5kIHRoZSBkaXNjcmV0ZSBjb2RlcyBwcm9kdWNlZCBieSBhIG5ldXJhbCBhdWRpbyBjb2RlYyB0byBhY2hpZXZlIGhpZ2gtcXVhbGl0eSBzeW50aGVzaXMuIEJ5IHRyYWluaW5nIG9uIGxhcmdlIGNvcnBvcmEgb2YgcmF3IGF1ZGlvIHdhdmVmb3JtcywgQXVkaW9MTSBsZWFybnMgdG8gZ2VuZXJhdGUgbmF0dXJhbCBhbmQgY29oZXJlbnQgY29udGludWF0aW9ucyBnaXZlbiBzaG9ydCBwcm9tcHRzLiBXaGVuIHRyYWluZWQgb24gc3BlZWNoLCBhbmQgd2l0aG91dCBhbnkgdHJhbnNjcmlwdCBvciBhbm5vdGF0aW9uLCBBdWRpb0xNIGdlbmVyYXRlcyBzeW50YWN0aWNhbGx5IGFuZCBzZW1hbnRpY2FsbHkgcGxhdXNpYmxlIHNwZWVjaCBjb250aW51YXRpb25zIHdoaWxlIGFsc28gbWFpbnRhaW5pbmcgc3BlYWtlciBpZGVudGl0eSBhbmQgcHJvc29keSBmb3IgdW5zZWVuIHNwZWFrZXJzLiBGdXJ0aGVybW9yZSwgd2UgZGVtb25zdHJhdGUgaG93IG91ciBhcHByb2FjaCBleHRlbmRzIGJleW9uZCBzcGVlY2ggYnkgZ2VuZXJhdGluZyBjb2hlcmVudCBwaWFubyBtdXNpYyBjb250aW51YXRpb25zLCBkZXNwaXRlIGJlaW5nIHRyYWluZWQgd2l0aG91dCBhbnkgc3ltYm9saWMgcmVwcmVzZW50YXRpb24gb2YgbXVzaWMuIiwsLFVucmVsZWFzZWQsVW5pdGVkIFN0YXRlcyBvZiBBbWVyaWNhLCwsLCwsMjAyNi0wNS0yNSAxMjoyMzozMiswMDowMCwsLCwsLEluZHVzdHJ5LFRydWUsLCwsVW5yZWxlYXNlZCwsLCwsLCwsT3BlcmF0aW9uIGNvdW50aW5nLCwsLCxObwpDaGFyYWN0ZXJHTE0sLCwiQmVpamluZyBMaW5neGluIEludGVsbGlnZW50IFRlY2hub2xvZ3kgQ28uLCBMdGQuIiwsMjAyMy0wNy0yNSwiQUnlpKfmqKHlnovmgI7kuYjigJzotbDlv4PigJ3vvJ/ogYblv4Pmmbrog71DaGFyYWN0ZXJHTE3kuqTljbfvvIHlha3ovrnlvaLog73lipvliqDmjIEKIixodHRwczovL3poaWR4LmNvbS9wLzM4ODYwNS5odG1sLCwsLCwsLCwsLCwsLCxVbmtub3duLCwsLCxDaGluYSwsLCwsLDIwMjUtMTEtMjggMTE6NTM6NDQrMDA6MDAsLCwsLCxJbmR1c3RyeSwsLCwsLCwsLCwsLCwsLCwsLApXaXphcmRMTSAxM0IgdjEuMixMYW5ndWFnZSwiTGFuZ3VhZ2UgbW9kZWxpbmcvZ2VuZXJhdGlvbixRdWVzdGlvbiBhbnN3ZXJpbmciLCJNaWNyb3NvZnQsUGVraW5nIFVuaXZlcnNpdHkiLCwyMDIzLTA3LTI1LCxodHRwczovL2h1Z2dpbmdmYWNlLmNvL1dpemFyZExNVGVhbS9XaXphcmRMTS0xM0ItVjEuMiwsLCwxMzAwMDAwMDAwMC4wLDEzQiwsLCwifjcwSyByb3dzIChpbnN0cnVjdGlvbiArIG91dHB1dCkKfjdLIGNoYXJzIGVhY2ggCihodHRwczovL2h1Z2dpbmdmYWNlLmNvL2RhdGFzZXRzL1dpemFyZExNVGVhbS9XaXphcmRMTV9ldm9sX2luc3RydWN0XzcwaykKCmFzc3VtaW5nIGF2ZyA1IGNoYXJhY3RlcnMgcGVyIHdvcmQsIDQvMyB0b2tlbnMgcGVyIHdvcmQ6CgooNzAwMDAgKiA3MDAwICogNC8zKSAvIDUgfjEzME0gdG9rZW5zIApudW1iZXIgb2YgZXBvY2hzIGlzIHVua25vd24iLCwsLCxDb25maWRlbnQsLCwsT3BlbiB3ZWlnaHRzIChyZXN0cmljdGVkIHVzZSksIlVuaXRlZCBTdGF0ZXMgb2YgQW1lcmljYSxDaGluYSIsTGxhbWEgMi0xM0IsLCwsLDIwMjUtMTEtMjggMTE6NTM6NDQrMDA6MDAsLCwsLCwiSW5kdXN0cnksQWNhZGVtaWEiLCwsLCwsImxsYW1hMiBsaWNlbnNlCgpodHRwczovL2h1Z2dpbmdmYWNlLmNvL1dpemFyZExNVGVhbS9XaXphcmRMTS0xM0ItVjEuMiIsLCwsLCwsLFdpemFyZExNVGVhbSwsLCxZZXMKUkZkaWZmdXNpb24sQmlvbG9neSwiUHJvdGVpbiBnZW5lcmF0aW9uLFByb3RlaW4gZm9sZGluZyBwcmVkaWN0aW9uIiwiVW5pdmVyc2l0eSBvZiBXYXNoaW5ndG9uLENvbHVtYmlhIFVuaXZlcnNpdHksRWNvbGUgTm9ybWFsZSBTdXDDqHJpZXVyZSxVbml2ZXJzaXR5IG9mIENhbWJyaWRnZSxNYXNzYWNodXNldHRzIEluc3RpdHV0ZSBvZiBUZWNobm9sb2d5IChNSVQpLFNlb3VsIE5hdGlvbmFsIFVuaXZlcnNpdHkiLCJKb3NlcGggTC4gV2F0c29uLCBEYXZpZCBKdWVyZ2VucywgTmF0aGFuaWVsIFIuIEJlbm5ldHQsIEJyaWFuIEwuIFRyaXBwZSwgSmFzb24gWWltLCBIZWxlbiBFLiBFaXNlbmFjaCwgV29vZHkgQWhlcm4sIEFuZHJldyBKLiBCb3JzdCwgUm9iZXJ0IEouIFJhZ290dGUsIEx1a2FzIEYuIE1pbGxlcywgQmFzaWxlIEkuIE0uIFdpY2t5LCBOaWtpdGEgSGFuaWtlbCwgU2FtdWVsIEouIFBlbGxvY2ssIEFsZXhpcyBDb3VyYmV0LCBXaWxsaWFtIFNoZWZmbGVyLCBKdWUgV2FuZywgUHJlZXRoYW0gVmVua2F0ZXNoLCBJc2FhYyBTYXBwaW5ndG9uLCBTdXNhbmEgVsOhenF1ZXogVG9ycmVzLCBBbm5hIExhdWtvLCBWYWxlbnRpbiBEZSBCb3J0b2xpLCBFbWlsZSBNYXRoaWV1LCBTZXJnZXkgT3ZjaGlubmlrb3YsIFJlZ2luYSBCYXJ6aWxheSwgVG9tbWkgUy4gSmFha2tvbGEsIEZyYW5rIERpTWFpbywgTWlua3l1bmcgQmFlaywgRGF2aWQgQmFrZXIiLDIwMjMtMDctMjMsRGUgbm92byBkZXNpZ24gb2YgcHJvdGVpbiBzdHJ1Y3R1cmUgYW5kIGZ1bmN0aW9uIHdpdGggUkZkaWZmdXNpb24saHR0cHM6Ly93d3cubmF0dXJlLmNvbS9hcnRpY2xlcy9zNDE1ODYtMDIzLTA2NDE1LTgsLCwsLCwsLCwiVGFibGUgMyAoU3VwcGxlbWVudGFyeSBtYXRlcmlhbHMpOgoKSW5pdGlhbCBUcmFpbmluZzoKCmNyb3Agc2l6ZSAyNTYKMjU2MDAgZXhhbXBsZXMgcGVyIGVwb2NoCjIwMCBlcG9jaHMKCkZpbmUgdHVuaW5nOgoKY3JvcCBzaXplIDM4NAoyNTYwMCBleGFtcGxlcyBwZXIgZXBvY2gKMTAwIGVwb2NocwoKMjU2KjI1NjAwKjIwMCszODQqMjU2MDAqMTAwID0gMjI5Mzc2MDAwMCB0b2tlbnMgfiAyLjNCIHRva2VucyIsNjcyLjAsIiIiUm9zZVRUQUZvbGQgd2FzIHRyYWluZWQgZm9yIDQgd2Vla3Mgb24gNjQgVjEwMCBHUFVzIG9uCk1pY3Jvc29mdCBBenVyZS4iIgoKNCo3KjI0PTY3MiBob3VycyIsTlZJRElBIFYxMDAsLENvbmZpZGVudCwiVGhlcmUgaGFzIGJlZW4gY29uc2lkZXJhYmxlIHJlY2VudCBwcm9ncmVzcyBpbiBkZXNpZ25pbmcgbmV3IHByb3RlaW5zIHVzaW5nIGRlZXAtbGVhcm5pbmcgbWV0aG9kczEsMiwzLDQsNSw2LDcsOCw5LiBEZXNwaXRlIHRoaXMgcHJvZ3Jlc3MsIGEgZ2VuZXJhbCBkZWVwLWxlYXJuaW5nIGZyYW1ld29yayBmb3IgcHJvdGVpbiBkZXNpZ24gdGhhdCBlbmFibGVzIHNvbHV0aW9uIG9mIGEgd2lkZSByYW5nZSBvZiBkZXNpZ24gY2hhbGxlbmdlcywgaW5jbHVkaW5nIGRlIG5vdm8gYmluZGVyIGRlc2lnbiBhbmQgZGVzaWduIG9mIGhpZ2hlci1vcmRlciBzeW1tZXRyaWMgYXJjaGl0ZWN0dXJlcywgaGFzIHlldCB0byBiZSBkZXNjcmliZWQuIERpZmZ1c2lvbiBtb2RlbHMxMCwxMSBoYXZlIGhhZCBjb25zaWRlcmFibGUgc3VjY2VzcyBpbiBpbWFnZSBhbmQgbGFuZ3VhZ2UgZ2VuZXJhdGl2ZSBtb2RlbGxpbmcgYnV0IGxpbWl0ZWQgc3VjY2VzcyB3aGVuIGFwcGxpZWQgdG8gcHJvdGVpbiBtb2RlbGxpbmcsIHByb2JhYmx5IGR1ZSB0byB0aGUgY29tcGxleGl0eSBvZiBwcm90ZWluIGJhY2tib25lIGdlb21ldHJ5IGFuZCBzZXF1ZW5jZeKAk3N0cnVjdHVyZSByZWxhdGlvbnNoaXBzLiBIZXJlIHdlIHNob3cgdGhhdCBieSBmaW5lLXR1bmluZyB0aGUgUm9zZVRUQUZvbGQgc3RydWN0dXJlIHByZWRpY3Rpb24gbmV0d29yayBvbiBwcm90ZWluIHN0cnVjdHVyZSBkZW5vaXNpbmcgdGFza3MsIHdlIG9idGFpbiBhIGdlbmVyYXRpdmUgbW9kZWwgb2YgcHJvdGVpbiBiYWNrYm9uZXMgdGhhdCBhY2hpZXZlcyBvdXRzdGFuZGluZyBwZXJmb3JtYW5jZSBvbiB1bmNvbmRpdGlvbmFsIGFuZCB0b3BvbG9neS1jb25zdHJhaW5lZCBwcm90ZWluIG1vbm9tZXIgZGVzaWduLCBwcm90ZWluIGJpbmRlciBkZXNpZ24sIHN5bW1ldHJpYyBvbGlnb21lciBkZXNpZ24sIGVuenltZSBhY3RpdmUgc2l0ZSBzY2FmZm9sZGluZyBhbmQgc3ltbWV0cmljIG1vdGlmIHNjYWZmb2xkaW5nIGZvciB0aGVyYXBldXRpYyBhbmQgbWV0YWwtYmluZGluZyBwcm90ZWluIGRlc2lnbi4gV2UgZGVtb25zdHJhdGUgdGhlIHBvd2VyIGFuZCBnZW5lcmFsaXR5IG9mIHRoZSBtZXRob2QsIGNhbGxlZCBSb3NlVFRBRm9sZCBkaWZmdXNpb24gKFJGZGlmZnVzaW9uKSwgYnkgZXhwZXJpbWVudGFsbHkgY2hhcmFjdGVyaXppbmcgdGhlIHN0cnVjdHVyZXMgYW5kIGZ1bmN0aW9ucyBvZiBodW5kcmVkcyBvZiBkZXNpZ25lZCBzeW1tZXRyaWMgYXNzZW1ibGllcywgbWV0YWwtYmluZGluZyBwcm90ZWlucyBhbmQgcHJvdGVpbiBiaW5kZXJzLiBUaGUgYWNjdXJhY3kgb2YgUkZkaWZmdXNpb24gaXMgY29uZmlybWVkIGJ5IHRoZSBjcnlvZ2VuaWMgZWxlY3Ryb24gbWljcm9zY29weSBzdHJ1Y3R1cmUgb2YgYSBkZXNpZ25lZCBiaW5kZXIgaW4gY29tcGxleCB3aXRoIGluZmx1ZW56YSBoYWVtYWdnbHV0aW5pbiB0aGF0IGlzIG5lYXJseSBpZGVudGljYWwgdG8gdGhlIGRlc2lnbiBtb2RlbC4gSW4gYSBtYW5uZXIgYW5hbG9nb3VzIHRvIG5ldHdvcmtzIHRoYXQgcHJvZHVjZSBpbWFnZXMgZnJvbSB1c2VyLXNwZWNpZmllZCBpbnB1dHMsIFJGZGlmZnVzaW9uIGVuYWJsZXMgdGhlIGRlc2lnbiBvZiBkaXZlcnNlIGZ1bmN0aW9uYWwgcHJvdGVpbnMgZnJvbSBzaW1wbGUgbW9sZWN1bGFyIHNwZWNpZmljYXRpb25zLiIsLCxPcGVuIHdlaWdodHMgKHVucmVzdHJpY3RlZCksIlVuaXRlZCBTdGF0ZXMgb2YgQW1lcmljYSxVbml0ZWQgU3RhdGVzIG9mIEFtZXJpY2EsRnJhbmNlLFVuaXRlZCBLaW5nZG9tIG9mIEdyZWF0IEJyaXRhaW4gYW5kIE5vcnRoZXJuIElyZWxhbmQsVW5pdGVkIFN0YXRlcyBvZiBBbWVyaWNhLEtvcmVhIChSZXB1YmxpYyBvZikiLFJvc2VUVEFGb2xkIEFsbC1BdG9tIChSRkFBKSw1LjgwNjA4ZSsyMSwxMjUwMDAwMDAwMDAwMDAqNjQqNjcyKjM2MDAqMC4zPTUuODA2MDhlKzIxLDY0LjAsLDIwMjUtMTEtMjggMTE6NTM6NDQrMDA6MDAsLCwsLCwiQWNhZGVtaWEsQWNhZGVtaWEsQWNhZGVtaWEsQWNhZGVtaWEsQWNhZGVtaWEsQWNhZGVtaWEiLCwsLCxVbnJlbGVhc2VkLCJDb2RlIGZvciBydW5uaW5nIFJGZGlmZnVzaW9uIGhhcyBiZWVuIHJlbGVhc2VkIG9uIEdpdEh1YiwgZnJlZSBmb3IKYWNhZGVtaWMsIHBlcnNvbmFsIGFuZCBjb21tZXJjaWFsIHVzZSBhdCBodHRwczovL2dpdGh1Yi5jb20vUm9zZXR0YS0KQ29tbW9ucy9SRmRpZmZ1c2lvbi4gSXQgaXMgYWxzbyBhdmFpbGFibGUgYXMgYSBHb29nbGUgQ29sYWIgbm90ZWJvb2ssCmFjY2Vzc2libGUgdGhyb3VnaCBHaXRIdWIuIiwsLCwsLDM4MTgyLjQ4NzY0MjAyMjEyLEhhcmR3YXJlLCwsLCxZZXMKTE0tRGVzaWduLEJpb2xvZ3ksUHJvdGVpbiBkZXNpZ24sIkJ5dGVEYW5jZSxVbml2ZXJzaXR5IG9mIFdpc2NvbnNpbiBNYWRpc29uIiwiWmFpeGlhbmcgWmhlbmcsIFlpZmFuIERlbmcsIERvbmd5dSBYdWUsIFlpIFpob3UsIEZlaSBZZSwgUXVhbnF1YW4gR3UiLDIwMjMtMDctMjMsU3RydWN0dXJlLWluZm9ybWVkIExhbmd1YWdlIE1vZGVscyBBcmUgUHJvdGVpbiBEZXNpZ25lcnMsaHR0cHM6Ly9wcm9jZWVkaW5ncy5tbHIucHJlc3MvdjIwMi96aGVuZzIzYS5odG1sLDQ2LjAsLCw2OTAwMDAwLjAsIiIiVGhhdCBpcyBiZWNhdXNlIExNREVTSUdOIGhhcyA2LjlNIHBhcmFtZXRlcnMgd2hpbGUgUHJvdGVpbk1QTk4rQ01MTSBvbmx5IGhhcyAxLjZNIHBhcmFtZXRlcnMuIiIiLDEuNDAwMDAwMDAwMDAwMDEyZSsyMCwiMS4gSGFyZHdhcmUgc2V0dXA6IDh4IE5WSURJQSBWMTAwIEdQVXMgKDEuMjUgeCAxMF4xNCBGTE9QL3MgcGVyIEdQVSkKCjIuIFRyYWluaW5nIGR1cmF0aW9uOiA0IGRheXMgKDM0NSw2MDAgc2Vjb25kcykgLSBlc3RpbWF0ZWQgYmFzZWQgb24gMTAgZXBvY2hzIG92ZXIgNTBNIHNlcXVlbmNlcyB3aXRoIDYwMDAgcmVzaWR1ZXMgcGVyIGJhdGNoCgozLiBVdGlsaXphdGlvbiByYXRlOiA0MCUKCjQuIEZpbmFsIGNhbGN1bGF0aW9uOgooMS4yNSB4IDEwXjE0IEZMT1Avcy9HUFUgw5cgOCBHUFVzKSDDlyAzNDUsNjAwIHNlY29uZHMgw5cgMC40ID0gMS40IHggMTBeMjAgRkxPUHMiLDgxMTA4MCwiVG90YWwgdG9rZW5zID0gTnVtYmVyIG9mIFNlcXVlbmNlcyDDlyBBdmVyYWdlIFNlcXVlbmNlIExlbmd0aApUb3RhbCB0b2tlbnMgPSA1MCwwMDAsMDAwIMOXIDMwMCA9IDEuNSDDlyAxMF4xMCB0b2tlbnMKCkZpbmFsIGVzdGltYXRlOiAxLjVlMTAgdG9rZW5zIiwsLCwsQ29uZmlkZW50LCJUaGlzIHBhcGVyIGRlbW9uc3RyYXRlcyB0aGF0IGxhbmd1YWdlIG1vZGVscyBhcmUgc3Ryb25nIHN0cnVjdHVyZS1iYXNlZCBwcm90ZWluIGRlc2lnbmVycy4gV2UgcHJlc2VudCBMTS1EZXNpZ24sIGEgZ2VuZXJpYyBhcHByb2FjaCB0byByZXByb2dyYW1taW5nIHNlcXVlbmNlLWJhc2VkIHByb3RlaW4gbGFuZ3VhZ2UgbW9kZWxzIChwTE1zKSwgdGhhdCBoYXZlIGxlYXJuZWQgbWFzc2l2ZSBzZXF1ZW50aWFsIGV2b2x1dGlvbmFyeSBrbm93bGVkZ2UgZnJvbSB0aGUgdW5pdmVyc2Ugb2YgbmF0dXJhbCBwcm90ZWluIHNlcXVlbmNlcywgdG8gYWNxdWlyZSBhbiBpbW1lZGlhdGUgY2FwYWJpbGl0eSB0byBkZXNpZ24gcHJlZmVyYWJsZSBwcm90ZWluIHNlcXVlbmNlcyBmb3IgZ2l2ZW4gZm9sZHMuIFdlIGNvbmR1Y3QgYSBzdHJ1Y3R1cmFsIHN1cmdlcnkgb24gcExNcywgd2hlcmUgYSBsaWdodHdlaWdodCBzdHJ1Y3R1cmFsIGFkYXB0ZXIgaXMgaW1wbGFudGVkIGludG8gcExNcyBhbmQgZW5kb3dzIGl0IHdpdGggc3RydWN0dXJhbCBhd2FyZW5lc3MuIER1cmluZyBpbmZlcmVuY2UsIGl0ZXJhdGl2ZSByZWZpbmVtZW50IGlzIHBlcmZvcm1lZCB0byBlZmZlY3RpdmVseSBvcHRpbWl6ZSB0aGUgZ2VuZXJhdGVkIHByb3RlaW4gc2VxdWVuY2VzLiBFeHBlcmltZW50cyBzaG93IHRoYXQgTE0tRGVzaWduIGltcHJvdmVzIHRoZSBzdGF0ZS1vZi10aGUtYXJ0IHJlc3VsdHMgYnkgYSBsYXJnZSBtYXJnaW4sIGxlYWRpbmcgdG8gNCUgdG8gMTIlIGFjY3VyYWN5IGdhaW5zIGluIHNlcXVlbmNlIHJlY292ZXJ5IChlLmcuLCA1NS42NSUvNTYuNjMlIG9uIENBVEggNC4yLzQuMyBzaW5nbGUtY2hhaW4gYmVuY2htYXJrcywgYW5kID4KNjAlIHdoZW4gZGVzaWduaW5nIHByb3RlaW4gY29tcGxleGVzKS4gV2UgcHJvdmlkZSBleHRlbnNpdmUgYW5kIGluLWRlcHRoIGFuYWx5c2VzLCB3aGljaCB2ZXJpZnkgdGhhdCBMTS1EZXNpZ24gY2FuICgxKSBpbmRlZWQgbGV2ZXJhZ2UgYm90aCBzdHJ1Y3R1cmFsIGFuZCBzZXF1ZW50aWFsIGtub3dsZWRnZSB0byBhY2N1cmF0ZWx5IGhhbmRsZSBzdHJ1Y3R1cmFsbHkgbm9uLWRldGVybWluaXN0aWMgcmVnaW9ucywgKDIpIGJlbmVmaXQgZnJvbSBzY2FsaW5nIGRhdGEgYW5kIG1vZGVsIHNpemUsIGFuZCAoMykgZ2VuZXJhbGl6ZSB0byBvdGhlciBwcm90ZWlucyAoZS5nLiwgYW50aWJvZGllcyBhbmQgZGUgbm92byBwcm90ZWlucykuCiIsLCxVbnJlbGVhc2VkLCJDaGluYSxVbml0ZWQgU3RhdGVzIG9mIEFtZXJpY2EiLCwsLCwsMjAyNS0xMS0yOCAxMTo1Mzo0NCswMDowMCwsLCwsLCJJbmR1c3RyeSxBY2FkZW1pYSIsLCwsLFVucmVsZWFzZWQsLCwsLCwsLEhhcmR3YXJlLCwsLCxObwpZQVlJLTEzQi1MbGFtYTIsTGFuZ3VhZ2UsTGFuZ3VhZ2UgbW9kZWxpbmcvZ2VuZXJhdGlvbixZYXlpIChXZW5nZSksLDIwMjMtMDctMjIsd2VuZ2UtcmVzZWFyY2gsaHR0cHM6Ly9naXRodWIuY29tL3dlbmdlLXJlc2VhcmNoL1lBWUksLCwsMTMwMDAwMDAwMDAuMCwsLCJiYXNlIG1vZGVsIGNvbXB1dGU6IDEuNmUyMyBGTE9QCmZpbmUtdHVuZSBjb21wdXRlOiAzLjEyZSsxOCBGTE9QIiwsIiIiRm9yIHRoaXMgb3Blbi1zb3VyY2UgcmVsZWFzZSwgd2UgaGF2ZSBtYWRlIGF2YWlsYWJsZSBhIHRyYWluaW5nIGRhdGFzZXQgY29udGFpbmluZyA1MCwwMDAgc2FtcGxlcywgd2hpY2ggY2FuIGJlIGRvd25sb2FkZWQgZnJvbSBvdXIgSHVnZ2luZ2ZhY2UgZGF0YSByZXBvc2l0b3J5LiIiCgo1MDAwMCBzYW1wbGVzICogNDAwIHRva2VucyBwZXIgc2FtcGxlIChhc3N1bXB0aW9uIGJhc2VkIG9uIGhmIHJlcG8pID0gMjAwMDAwMDAgdG9rZW5zIiwsLCwsTGlrZWx5LCJUaGUgWWF5aSBtb2RlbCBpcyBmaW5lLXR1bmVkIG9uIG1pbGxpb25zIG9mIGhpZ2gtcXVhbGl0eSBkb21haW4gZGF0YSBtYW51YWxseSBjb25zdHJ1Y3RlZC4gVGhlIHRyYWluaW5nIGRhdGEgY292ZXJzIGZpdmUgbWFqb3IgZmllbGRzLCBpbmNsdWRpbmcgbWVkaWEgcHVibGljaXR5LCBwdWJsaWMgb3BpbmlvbiBhbmFseXNpcywgcHVibGljIHNhZmV0eSwgZmluYW5jaWFsIHJpc2sgY29udHJvbCwgYW5kIHVyYmFuIGdvdmVybmFuY2UsIGFuZCBodW5kcmVkcyBvZiBuYXR1cmFsIGxhbmd1YWdlIGluc3RydWN0aW9uIHRhc2tzLiBJbiB0aGUgaXRlcmF0aXZlIHByb2Nlc3MgZnJvbSBwcmUtdHJhaW5pbmcgaW5pdGlhbGl6YXRpb24gd2VpZ2h0cyB0byBkb21haW4gbW9kZWxzLCB3ZSBncmFkdWFsbHkgZW5oYW5jZWQgdGhlIGJhc2ljIENoaW5lc2UgY2FwYWJpbGl0aWVzIGFuZCBkb21haW4gYW5hbHlzaXMgY2FwYWJpbGl0aWVzIG9mIHRoZSBZYXlpIG1vZGVsLCBhbmQgYWRkZWQgbXVsdGktcm91bmQgZGlhbG9ndWUgYW5kIHNvbWUgcGx1Zy1pbiBjYXBhYmlsaXRpZXMuICIsMi4wLCxPcGVuIHdlaWdodHMgKG5vbi1jb21tZXJjaWFsKSxDaGluYSxMbGFtYSAyLTEzQiwzLjEyZSsxOCw2IEZMT1AgLyBwYXJhbWV0ZXIgLyB0b2tlbiAqIDEzICogMTBeOSBwYXJhbWV0ZXJzICogMjAwMDAwMDAgdG9rZW5zICogMiBlcG9jaHMgPSAzLjEyZSsxOCBGTE9QLCwsMjAyNS0xMS0yOCAxMTo1Mzo0NCswMDowMCwsLCwsLEluZHVzdHJ5LCwsLCwsIiIiVGhlIGNvZGUgaW4gdGhpcyBwcm9qZWN0IGlzIG9wZW4tc291cmNlIHVuZGVyIHRoZSBBcGFjaGUtMi4wIGxpY2Vuc2UsIHRoZSBkYXRhIGZvbGxvd3MgdGhlIENDIEJZLU5DIDQuMCBsaWNlbnNlLCBhbmQgdGhlIHVzYWdlIG9mIFlhWWkgc2VyaWVzIG1vZGVsIHdlaWdodHMgbXVzdCBhZGhlcmUgdG8gdGhlIE1vZGVsIExpY2Vuc2UuIiIKCmh0dHBzOi8vaHVnZ2luZ2ZhY2UuY28vd2VuZ2UtcmVzZWFyY2gveWF5aS0xM2ItbGxhbWEyIiwsLCwsLCxPcGVyYXRpb24gY291bnRpbmcsd2VuZ2UtcmVzZWFyY2gsLCwsWWVzCllBWUktN0ItTGxhbWEyLExhbmd1YWdlLExhbmd1YWdlIG1vZGVsaW5nL2dlbmVyYXRpb24sWWF5aSAoV2VuZ2UpLCwyMDIzLTA3LTIyLHdlbmdlLXJlc2VhcmNoLGh0dHBzOi8vZ2l0aHViLmNvbS93ZW5nZS1yZXNlYXJjaC9ZQVlJLCwsLDcwMDAwMDAwMDAuMCwsLCJiYXNlIG1vZGVsIGNvbXB1dGU6IDguNGUrMjIgRkxPUApmaW5lLXR1bmUgY29tcHV0ZTogMS42OGUrMTggRkxPUCIsLCIiIkZvciB0aGlzIG9wZW4tc291cmNlIHJlbGVhc2UsIHdlIGhhdmUgbWFkZSBhdmFpbGFibGUgYSB0cmFpbmluZyBkYXRhc2V0IGNvbnRhaW5pbmcgNTAsMDAwIHNhbXBsZXMsIHdoaWNoIGNhbiBiZSBkb3dubG9hZGVkIGZyb20gb3VyIEh1Z2dpbmdmYWNlIGRhdGEgcmVwb3NpdG9yeS4iIgoKNTAwMDAgc2FtcGxlcyAqIDQwMCB0b2tlbnMgcGVyIHNhbXBsZSAoYXNzdW1wdGlvbiBiYXNlZCBvbiBoZiByZXBvKSA9IDIwMDAwMDAwIHRva2VucyIsLCwsLExpa2VseSwiVGhlIFlheWkgbW9kZWwgaXMgZmluZS10dW5lZCBvbiBtaWxsaW9ucyBvZiBoaWdoLXF1YWxpdHkgZG9tYWluIGRhdGEgbWFudWFsbHkgY29uc3RydWN0ZWQuIFRoZSB0cmFpbmluZyBkYXRhIGNvdmVycyBmaXZlIG1ham9yIGZpZWxkcywgaW5jbHVkaW5nIG1lZGlhIHB1YmxpY2l0eSwgcHVibGljIG9waW5pb24gYW5hbHlzaXMsIHB1YmxpYyBzYWZldHksIGZpbmFuY2lhbCByaXNrIGNvbnRyb2wsIGFuZCB1cmJhbiBnb3Zlcm5hbmNlLCBhbmQgaHVuZHJlZHMgb2YgbmF0dXJhbCBsYW5ndWFnZSBpbnN0cnVjdGlvbiB0YXNrcy4gSW4gdGhlIGl0ZXJhdGl2ZSBwcm9jZXNzIGZyb20gcHJlLXRyYWluaW5nIGluaXRpYWxpemF0aW9uIHdlaWdodHMgdG8gZG9tYWluIG1vZGVscywgd2UgZ3JhZHVhbGx5IGVuaGFuY2VkIHRoZSBiYXNpYyBDaGluZXNlIGNhcGFiaWxpdGllcyBhbmQgZG9tYWluIGFuYWx5c2lzIGNhcGFiaWxpdGllcyBvZiB0aGUgWWF5aSBtb2RlbCwgYW5kIGFkZGVkIG11bHRpLXJvdW5kIGRpYWxvZ3VlIGFuZCBzb21lIHBsdWctaW4gY2FwYWJpbGl0aWVzLiAiLDIuMCwsT3BlbiB3ZWlnaHRzIChub24tY29tbWVyY2lhbCksQ2hpbmEsTGxhbWEgMi03QiwxLjY4ZSsxOCw2IEZMT1AgLyBwYXJhbWV0ZXIgLyB0b2tlbiAqIDcgKiAxMF45IHBhcmFtZXRlcnMgKiAyMDAwMDAwMCB0b2tlbnMgKiAyIGVwb2NocyA9IDEuNjhlKzE4IEZMT1AsLCwyMDI1LTExLTI4IDExOjUzOjQ0KzAwOjAwLCwsLCwsSW5kdXN0cnksLCwsLCwiIiJUaGUgY29kZSBpbiB0aGlzIHByb2plY3QgaXMgb3Blbi1zb3VyY2UgdW5kZXIgdGhlIEFwYWNoZS0yLjAgbGljZW5zZSwgdGhlIGRhdGEgZm9sbG93cyB0aGUgQ0MgQlktTkMgNC4wIGxpY2Vuc2UsIGFuZCB0aGUgdXNhZ2Ugb2YgWWFZaSBzZXJpZXMgbW9kZWwgd2VpZ2h0cyBtdXN0IGFkaGVyZSB0byB0aGUgTW9kZWwgTGljZW5zZS4iIgoKaHR0cHM6Ly9odWdnaW5nZmFjZS5jby93ZW5nZS1yZXNlYXJjaC95YXlpLTdiLWxsYW1hMiIsLCwsLCwsT3BlcmF0aW9uIGNvdW50aW5nLHdlbmdlLXJlc2VhcmNoLCwsLFllcwpTdGFibGUgQmVsdWdhIDEsTGFuZ3VhZ2UsTGFuZ3VhZ2UgZ2VuZXJhdGlvbixTdGFiaWxpdHkgQUksLDIwMjMtMDctMjEsIk1lZXQgU3RhYmxlIEJlbHVnYSAxIGFuZCBTdGFibGUgQmVsdWdhIDIsIE91ciBMYXJnZSBhbmQgTWlnaHR5IEluc3RydWN0aW9uIEZpbmUtVHVuZWQgTGFuZ3VhZ2UgTW9kZWxzIixodHRwczovL2h1Z2dpbmdmYWNlLmNvL3N0YWJpbGl0eWFpL1N0YWJsZUJlbHVnYTEtRGVsdGEsLCwiIzQgb24gT3BlbiBMTE0gbGVhZGVyYm9hcmQgKGluIEp1bHksIGl0J3MgbXVjaCBsb3dlciBub3cpOgoKIiJUaGVzZSBTdGFibGUgQmVsdWdhIHJlc3VsdHMgd2VyZSBldmFsdWF0ZWQgYnkgU3RhYmlsaXR5IEFJIHJlc2VhcmNoZXJzIGFuZCBpbmRlcGVuZGVudGx5IHJlcHJvZHVjZWQgYnkgSHVnZ2luZyBGYWNlIG9uIEp1bHkgMjFzdCwgMjAyMywgYW5kIHB1Ymxpc2hlZCBpbiB0aGVpciBsZWFkZXJib2FyZC4KCkFzIG9mIEp1bHkgMjd0aCwgMjAyMywgU3RhYmxlIEJlbHVnYSAyIGlzIHRoZSB2ZXJ5IGJlc3QgbW9kZWwgKCMxKSBvbiB0aGUgbGVhZGVyYm9hcmQsIGFuZCBTdGFibGUgQmVsdWdhIDEgaXMgIzQiIiIsNjUyMDAwMDAwMDAuMCw2NS4yQiwsLCwsLCwsLENvbmZpZGVudCwiU3RhYmlsaXR5IEFJIGFuZCBpdHMgQ2FycGVyQUkgbGFiIHByb3VkbHkgYW5ub3VuY2UgU3RhYmxlIEJlbHVnYSAxIGFuZCBpdHMgc3VjY2Vzc29yIFN0YWJsZSBCZWx1Z2EgMiAoZm9ybWVybHkgY29kZW5hbWVkIEZyZWVXaWxseSksIHR3byBwb3dlcmZ1bCBuZXcsIG9wZW4gYWNjZXNzLCBMYXJnZSBMYW5ndWFnZSBNb2RlbHMgKExMTXMpLiBCb3RoIG1vZGVscyBkZW1vbnN0cmF0ZSBleGNlcHRpb25hbCByZWFzb25pbmcgYWJpbGl0eSBhY3Jvc3MgdmFyaWVkIGJlbmNobWFya3MuIFN0YWJsZSBCZWx1Z2EgMSBsZXZlcmFnZXMgdGhlIG9yaWdpbmFsIExMYU1BIDY1QiBmb3VuZGF0aW9uIG1vZGVsIGFuZCB3YXMgY2FyZWZ1bGx5IGZpbmUtdHVuZWQgd2l0aCBhIG5ldyBzeW50aGV0aWNhbGx5LWdlbmVyYXRlZCBkYXRhc2V0IHVzaW5nIFN1cGVydmlzZWQgRmluZS1UdW5lIChTRlQpIGluIHN0YW5kYXJkIEFscGFjYSBmb3JtYXQuIFNpbWlsYXJseSwgU3RhYmxlIEJlbHVnYSAyIGxldmVyYWdlcyB0aGUgTExhTUEgMiA3MEIgZm91bmRhdGlvbiBtb2RlbCB0byBhY2hpZXZlIGluZHVzdHJ5LWxlYWRpbmcgcGVyZm9ybWFuY2UuIiwsLE9wZW4gd2VpZ2h0cyAobm9uLWNvbW1lcmNpYWwpLFVuaXRlZCBLaW5nZG9tIG9mIEdyZWF0IEJyaXRhaW4gYW5kIE5vcnRoZXJuIElyZWxhbmQsTExhTUEtNjVCLCwiRmluZS10dW5lZCBvbiBhIDYwMGsgZGF0YXNldC4gTm90IHN1cmUgaG93IG1hbnkgZXBvY2hzLiBodHRwczovL3N0YWJpbGl0eS5haS9uZXdzL3N0YWJsZS1iZWx1Z2EtbGFyZ2UtaW5zdHJ1Y3Rpb24tZmluZS10dW5lZC1tb2RlbHMKCiIiVGhlIHRyYWluaW5nIGZvciB0aGUgU3RhYmxlIEJlbHVnYSBtb2RlbHMgd2FzIGRpcmVjdGx5IGluc3BpcmVkIGJ5IHRoZSBtZXRob2RvbG9neSBwaW9uZWVyZWQgYnkgTWljcm9zb2Z0IGluIGl0cyBwYXBlcjogIiJPcmNhOiBQcm9ncmVzc2l2ZSBMZWFybmluZyBmcm9tIENvbXBsZXggRXhwbGFuYXRpb24gVHJhY2VzIG9mIEdQVC00LuKAnSBXaGlsZSBvdXIgZGF0YSBnZW5lcmF0aW9uIHByb2Nlc3MgaXMgc2ltaWxhciwgd2UgZGlmZmVyIGluIG91ciBkYXRhIHNvdXJjZXMuIE91ciB2YXJpYW50IG9mIHRoZSBkYXRhc2V0LCBjb250YWluaW5nIDYwMCwwMDAgZGF0YSBwb2ludHMgKHJvdWdobHkgMTAlIG9mIHRoZSBkYXRhc2V0IHNpemUgdGhlIG9yaWdpbmFsIE9yY2EgcGFwZXIgdXNlZCkuLi4iIiIsLCwyMDI1LTExLTI4IDExOjUzOjQ0KzAwOjAwLCwsLCwsSW5kdXN0cnksLCwsLFVucmVsZWFzZWQsbm9uLWNvbW0gbGljZW5zZSBodHRwczovL2h1Z2dpbmdmYWNlLmNvL3N0YWJpbGl0eWFpL1N0YWJsZUJlbHVnYTEtRGVsdGEsLCwsLCwsLCwsLCxZZXMKU3RhYmxlIEJlbHVnYSAyLExhbmd1YWdlLExhbmd1YWdlIGdlbmVyYXRpb24sU3RhYmlsaXR5IEFJLCwyMDIzLTA3LTIwLCJNZWV0IFN0YWJsZSBCZWx1Z2EgMSBhbmQgU3RhYmxlIEJlbHVnYSAyLCBPdXIgTGFyZ2UgYW5kIE1pZ2h0eSBJbnN0cnVjdGlvbiBGaW5lLVR1bmVkIExhbmd1YWdlIE1vZGVscyIsImh0dHBzOi8vc3RhYmlsaXR5LmFpL25ld3Mvc3RhYmxlLWJlbHVnYS1sYXJnZS1pbnN0cnVjdGlvbi1maW5lLXR1bmVkLW1vZGVscywgaHR0cHM6Ly9odWdnaW5nZmFjZS5jby9zdGFiaWxpdHlhaS9TdGFibGVCZWx1Z2EyIiwsLCIjMSBvbiBPcGVuIExMTSBsZWFkZXJib2FyZCAoaW4gSnVseSwgaXQncyBtdWNoIGxvd2VyIG5vdyk6CgoiIlRoZXNlIFN0YWJsZSBCZWx1Z2EgcmVzdWx0cyB3ZXJlIGV2YWx1YXRlZCBieSBTdGFiaWxpdHkgQUkgcmVzZWFyY2hlcnMgYW5kIGluZGVwZW5kZW50bHkgcmVwcm9kdWNlZCBieSBIdWdnaW5nIEZhY2Ugb24gSnVseSAyMXN0LCAyMDIzLCBhbmQgcHVibGlzaGVkIGluIHRoZWlyIGxlYWRlcmJvYXJkLgoKQXMgb2YgSnVseSAyN3RoLCAyMDIzLCBTdGFibGUgQmVsdWdhIDIgaXMgdGhlIHZlcnkgYmVzdCBtb2RlbCAoIzEpIG9uIHRoZSBsZWFkZXJib2FyZCwgYW5kIFN0YWJsZSBCZWx1Z2EgMSBpcyAjNCIiIiw3MDAwMDAwMDAwMC4wLGZpbmUtdHVuZWQgZnJvbSBMbGFtYSAyLTcwQiwsLCwsLCwsLExpa2VseSwiU3RhYmlsaXR5IEFJIGFuZCBpdHMgQ2FycGVyQUkgbGFiIHByb3VkbHkgYW5ub3VuY2UgU3RhYmxlIEJlbHVnYSAxIGFuZCBpdHMgc3VjY2Vzc29yIFN0YWJsZSBCZWx1Z2EgMiAoZm9ybWVybHkgY29kZW5hbWVkIEZyZWVXaWxseSksIHR3byBwb3dlcmZ1bCBuZXcsIG9wZW4gYWNjZXNzLCBMYXJnZSBMYW5ndWFnZSBNb2RlbHMgKExMTXMpLiBCb3RoIG1vZGVscyBkZW1vbnN0cmF0ZSBleGNlcHRpb25hbCByZWFzb25pbmcgYWJpbGl0eSBhY3Jvc3MgdmFyaWVkIGJlbmNobWFya3MuIFN0YWJsZSBCZWx1Z2EgMSBsZXZlcmFnZXMgdGhlIG9yaWdpbmFsIExMYU1BIDY1QiBmb3VuZGF0aW9uIG1vZGVsIGFuZCB3YXMgY2FyZWZ1bGx5IGZpbmUtdHVuZWQgd2l0aCBhIG5ldyBzeW50aGV0aWNhbGx5LWdlbmVyYXRlZCBkYXRhc2V0IHVzaW5nIFN1cGVydmlzZWQgRmluZS1UdW5lIChTRlQpIGluIHN0YW5kYXJkIEFscGFjYSBmb3JtYXQuIFNpbWlsYXJseSwgU3RhYmxlIEJlbHVnYSAyIGxldmVyYWdlcyB0aGUgTExhTUEgMiA3MEIgZm91bmRhdGlvbiBtb2RlbCB0byBhY2hpZXZlIGluZHVzdHJ5LWxlYWRpbmcgcGVyZm9ybWFuY2UuIiwsLE9wZW4gd2VpZ2h0cyAobm9uLWNvbW1lcmNpYWwpLFVuaXRlZCBLaW5nZG9tIG9mIEdyZWF0IEJyaXRhaW4gYW5kIE5vcnRoZXJuIElyZWxhbmQsTGxhbWEgMi03MEIsLCJGaW5lLXR1bmVkIG9uIGEgNjAwayBkYXRhc2V0LiBOb3Qgc3VyZSBob3cgbWFueSBlcG9jaHMuIGh0dHBzOi8vc3RhYmlsaXR5LmFpL25ld3Mvc3RhYmxlLWJlbHVnYS1sYXJnZS1pbnN0cnVjdGlvbi1maW5lLXR1bmVkLW1vZGVscwoKIiJUaGUgdHJhaW5pbmcgZm9yIHRoZSBTdGFibGUgQmVsdWdhIG1vZGVscyB3YXMgZGlyZWN0bHkgaW5zcGlyZWQgYnkgdGhlIG1ldGhvZG9sb2d5IHBpb25lZXJlZCBieSBNaWNyb3NvZnQgaW4gaXRzIHBhcGVyOiAiIk9yY2E6IFByb2dyZXNzaXZlIExlYXJuaW5nIGZyb20gQ29tcGxleCBFeHBsYW5hdGlvbiBUcmFjZXMgb2YgR1BULTQu4oCdIFdoaWxlIG91ciBkYXRhIGdlbmVyYXRpb24gcHJvY2VzcyBpcyBzaW1pbGFyLCB3ZSBkaWZmZXIgaW4gb3VyIGRhdGEgc291cmNlcy4gT3VyIHZhcmlhbnQgb2YgdGhlIGRhdGFzZXQsIGNvbnRhaW5pbmcgNjAwLDAwMCBkYXRhIHBvaW50cyAocm91Z2hseSAxMCUgb2YgdGhlIGRhdGFzZXQgc2l6ZSB0aGUgb3JpZ2luYWwgT3JjYSBwYXBlciB1c2VkKS4uLiIiIiwsLDIwMjUtMTEtMjggMTE6NTM6NDQrMDA6MDAsLCwsLCxJbmR1c3RyeSwsLCwsVW5yZWxlYXNlZCxub24tY29tbTogaHR0cHM6Ly9odWdnaW5nZmFjZS5jby9zdGFiaWxpdHlhaS9TdGFibGVCZWx1Z2EyL2Jsb2IvbWFpbi9MSUNFTlNFLnR4dCwsLCwsLCwsLCwsLFllcwpFWEFPTkUgMi4wLCJNdWx0aW1vZGFsLEltYWdlIGdlbmVyYXRpb24sTGFuZ3VhZ2UsQmlvbG9neSxWaXNpb24iLCJMYW5ndWFnZSBtb2RlbGluZyxJbWFnZSBnZW5lcmF0aW9uLFZpc3VhbCBxdWVzdGlvbiBhbnN3ZXJpbmciLExHIEFJIFJlc2VhcmNoLCwyMDIzLTA3LTE5LExHIEFJIFJlc2VhcmNoIERldmVsb3BzIEZvdW5kYXRpb24gTW9kZWwgVXNpbmcgQW1hem9uIFNhZ2VNYWtlcixodHRwczovL2F3cy5hbWF6b24uY29tL3NvbHV0aW9ucy9jYXNlLXN0dWRpZXMvbGctYWktcmVzZWFyY2gtY2FzZS1zdHVkeS8sLCwsMzAwMDAwMDAwMDAwLjAsMzAwIGJpbGxpb24sLCwsLCwsLCxTcGVjdWxhdGl2ZSwsLCxVbnJlbGVhc2VkLEtvcmVhIChSZXB1YmxpYyBvZiksLCwsLCwyMDI1LTExLTI4IDExOjUzOjQ0KzAwOjAwLCwsLCwsSW5kdXN0cnksLDEuMDgwNDUwMDAwMDAwMDAwMWUrMjQsLCxVbnJlbGVhc2VkLCxUcnVlLCwsLCwsLCwsLCxObwpMbGFtYSAyLTcwQixMYW5ndWFnZSwiTGFuZ3VhZ2UgbW9kZWxpbmcsTGFuZ3VhZ2UgbW9kZWxpbmcvZ2VuZXJhdGlvbixRdWVzdGlvbiBhbnN3ZXJpbmciLE1ldGEgQUksIkh1Z28gVG91dnJvbiwgTG91aXMgTWFydGluLCBLZXZpbiBTdG9uZSwgUGV0ZXIgQWxiZXJ0LCBBbWphZCBBbG1haGFpcmksIFlhc21pbmUgQmFiYWVpLCBOaWtvbGF5IEJhc2hseWtvdiwgU291bXlhIEJhdHJhLCBQcmFqandhbCBCaGFyZ2F2YSwgU2hydXRpIEJob3NhbGUsIERhbiBCaWtlbCwgTHVrYXMgQmxlY2hlciwgQ3Jpc3RpYW4gQ2FudG9uIEZlcnJlciwgTW95YSBDaGVuLCBHdWlsbGVtIEN1Y3VydWxsLCBEYXZpZCBFc2lvYnUsIEp1ZGUgRmVybmFuZGVzLCBKZXJlbXkgRnUsIFdlbnlpbiBGdSwgQnJpYW4gRnVsbGVyLCBDeW50aGlhIEdhbywgVmVkYW51aiBHb3N3YW1pLCBOYW1hbiBHb3lhbCwgQW50aG9ueSBIYXJ0c2hvcm4sIFNhZ2hhciBIb3NzZWluaSwgUnVpIEhvdSwgSGFrYW4gSW5hbiwgTWFyY2luIEthcmRhcywgVmlrdG9yIEtlcmtleiwgTWFkaWFuIEtoYWJzYSwgSXNhYmVsIEtsb3VtYW5uLCBBcnRlbSBLb3JlbmV2LCBQdW5pdCBTaW5naCBLb3VyYSwgTWFyaWUtQW5uZSBMYWNoYXV4LCBUaGliYXV0IExhdnJpbCwgSmVueWEgTGVlLCBEaWFuYSBMaXNrb3ZpY2gsIFlpbmdoYWkgTHUsIFl1bmluZyBNYW8sIFhhdmllciBNYXJ0aW5ldCwgVG9kb3IgTWloYXlsb3YsIFB1c2hrYXIgTWlzaHJhLCBJZ29yIE1vbHlib2csIFlpeGluIE5pZSwgQW5kcmV3IFBvdWx0b24sIEplcmVteSBSZWl6ZW5zdGVpbiwgUmFzaGkgUnVuZ3RhLCBLYWx5YW4gU2FsYWRpLCBBbGFuIFNjaGVsdGVuLCBSdWFuIFNpbHZhLCBFcmljIE1pY2hhZWwgU21pdGgsIFJhbmphbiBTdWJyYW1hbmlhbiwgWGlhb3FpbmcgRWxsZW4gVGFuLCBCaW5oIFRhbmcsIFJvc3MgVGF5bG9yLCBBZGluYSBXaWxsaWFtcywgSmlhbiBYaWFuZyBLdWFuLCBQdXhpbiBYdSwgWmhlbmcgWWFuLCBJbGl5YW4gWmFyb3YsIFl1Y2hlbiBaaGFuZywgQW5nZWxhIEZhbiwgTWVsYW5pZSBLYW1iYWR1ciwgU2hhcmFuIE5hcmFuZywgQXVyZWxpZW4gUm9kcmlndWV6LCBSb2JlcnQgU3Rvam5pYywgU2VyZ2V5IEVkdW5vdiwgVGhvbWFzIFNjaWFsb20KIiwyMDIzLTA3LTE4LExsYW1hIDI6IE9wZW4gRm91bmRhdGlvbiBhbmQgRmluZS1UdW5lZCBDaGF0IE1vZGVscywiaHR0cHM6Ly9haS5tZXRhLmNvbS9yZXNlYXJjaC9wdWJsaWNhdGlvbnMvbGxhbWEtMi1vcGVuLWZvdW5kYXRpb24tYW5kLWZpbmUtdHVuZWQtY2hhdC1tb2RlbHMvCmh0dHBzOi8vYXJ4aXYub3JnL2Ficy8yMzA3LjA5Mjg4IiwxNjkxMS4wLCJIaXN0b3JpY2FsIHNpZ25pZmljYW5jZSxTaWduaWZpY2FudCB1c2UsSGlnaGx5IGNpdGVkLFRyYWluaW5nIGNvc3QiLE1vZGVsIGhhcyBiZWVuIG9wZW4tc291cmNlZCBhbmQgZnJlcXVlbnRseSBkb3dubG9hZGVkLiBUaGUgcGFwZXIgY2xhaW1zIHRoYXQgTGxhbWEgMiBpcyB0aGUgY3VycmVudCBiZXN0IG9wZW4tc291cmNlIGNoYXQgbW9kZWwgYXMgb2YgaXRzIHJlbGVhc2UgZGF0ZS4sNzAwMDAwMDAwMDAuMCwiTGxhbWEgaGFzIGJlZW4gcmVsZWFzZWQgaW4gN0IsIDEzQiwgMzRCLCBhbmQgNzBCIHZhcmlhbnRzLiIsOC4xZSsyMywiIiJQcmV0cmFpbmluZyB1dGlsaXplZCBhIGN1bXVsYXRpdmUgMy4zTSBHUFUgaG91cnMgb2YgY29tcHV0YXRpb24gb24gaGFyZHdhcmUgb2YgdHlwZSBBMTAwLTgwR0IiIiBvZiB3aGljaCAxNzIwMzIwIEdQVSBob3VycyB3ZXJlIHVzZWQgdG8gdHJhaW4gdGhlIDcwQiBtb2RlbC4KCjMxMS44NCBCRjE2IFRGTE9QL3MgKiAxNzIwMzIwIGhvdXJzICogMC40MCB1dGlsaXphdGlvbiA9IDcuNzI1ZSsyMyBGTE9QLgoKQWx0ZXJuYXRpdmVseTogdGhlIG1vZGVsIHdhcyB0cmFpbmVkIGZvciAxIGVwb2NoIG9uIDIgdHJpbGxpb24gdG9rZW5zIGFuZCBoYXMgNzBCIHBhcmFtZXRlcnMuIEMgPSA2TkQgPSA2KjcwQioyVCA9IDguNGUrMjMgRkxPUC4iLDIwMDAwMDAwMDAwMDAsIlt0b2tlbnNdCgoyIHRyaWxsaW9uIHRva2VucyB+PSAxLjUgdHJpbGxpb24gd29yZHMiLDE3MjguMCwiTW9kZWwgd2FzIHRyYWluZWQgZnJvbSBKYW51YXJ5IDIwMjMgdG8gSnVseSAyMDIzLCB3aGljaCBpcyBzaXggbW9udGhzLiBIb3dldmVyLCB0aGUgdHJhaW5pbmcgcnVuIGR1cmF0aW9uIGRpZCBub3QgdGFrZSB1cCB0aGlzIHdob2xlIHBlcmlvZC4gQWNjb3JkaW5nIHRvIGEgTWV0YSBlbXBsb3llZSBpbnRlcnZpZXdlZCBieSBFcG9jaCwgTGxhbWEgMiAzNEIgYW5kIDcwQiB3ZXJlIHRyYWluZWQgb24gZGlmZmVyZW50IGNsdXN0ZXJzLCB3aXRoIG92ZXJsYXBwaW5nIHRyYWluaW5nIHBlcmlvZHMuIEJhc2VkIG9uIGFuIGVzdGltYXRlIG9mIDEwMDAgR1BVcywgaXQgd291bGQgaGF2ZSB0YWtlbiA3MiBkYXlzLiIsTlZJRElBIEExMDAgU1hNNCA4MCBHQixTdXBlcnZpc2VkLENvbmZpZGVudCwiSW4gdGhpcyB3b3JrLCB3ZSBkZXZlbG9wIGFuZCByZWxlYXNlIExsYW1hIDIsIGEgY29sbGVjdGlvbiBvZiBwcmV0cmFpbmVkIGFuZCBmaW5lLXR1bmVkIGxhcmdlIGxhbmd1YWdlIG1vZGVscyAoTExNcykgcmFuZ2luZyBpbiBzY2FsZSBmcm9tIDcgYmlsbGlvbiB0byA3MCBiaWxsaW9uIHBhcmFtZXRlcnMuIE91ciBmaW5lLXR1bmVkIExMTXMsIGNhbGxlZCBMbGFtYSAyLUNoYXQsIGFyZSBvcHRpbWl6ZWQgZm9yIGRpYWxvZ3VlIHVzZSBjYXNlcy4gT3VyIG1vZGVscyBvdXRwZXJmb3JtIG9wZW4tc291cmNlIGNoYXQgbW9kZWxzIG9uIG1vc3QgYmVuY2htYXJrcyB3ZSB0ZXN0ZWQsIGFuZCBiYXNlZCBvbiBvdXIgaHVtYW4gZXZhbHVhdGlvbnMgZm9yIGhlbHBmdWxuZXNzIGFuZCBzYWZldHksIG1heSBiZSBhIHN1aXRhYmxlIHN1YnN0aXR1dGUgZm9yIGNsb3NlZHNvdXJjZSBtb2RlbHMuIFdlIHByb3ZpZGUgYSBkZXRhaWxlZCBkZXNjcmlwdGlvbiBvZiBvdXIgYXBwcm9hY2ggdG8gZmluZS10dW5pbmcgYW5kIHNhZmV0eSBpbXByb3ZlbWVudHMgb2YgTGxhbWEgMi1DaGF0IGluIG9yZGVyIHRvIGVuYWJsZSB0aGUgY29tbXVuaXR5IHRvIGJ1aWxkIG9uIG91ciB3b3JrIGFuZCBjb250cmlidXRlIHRvIHRoZSByZXNwb25zaWJsZSBkZXZlbG9wbWVudCBvZiBMTE1zLiIsMS4wLCxPcGVuIHdlaWdodHMgKHJlc3RyaWN0ZWQgdXNlKSxVbml0ZWQgU3RhdGVzIG9mIEFtZXJpY2EsLCwsMTAwMC4wLDAuNDE5MTk3NTAxNywyMDI2LTA1LTI1IDEyOjIxOjI3KzAwOjAwLCxNZXRh4oCZcyBSZXNlYXJjaCBTdXBlciBDbHVzdGVyLCw0MDAwMDAwLjAsLEluZHVzdHJ5LCwsLDE3MjAzMjAuMCxVbnJlbGVhc2VkLCJMbGFtYSAyIGxpY2Vuc2UuIGNhbid0IHVzZSBvdXRwdXRzIHRvIHRyYWluIG1vZGVscy4KCmh0dHBzOi8vZ2l0aHViLmNvbS9tZXRhLWxsYW1hL2xsYW1hL2Jsb2IvbWFpbi9MSUNFTlNFCgpodHRwczovL2h1Z2dpbmdmYWNlLmNvL21ldGEtbGxhbWEvTGxhbWEtMi03MGIiLFRydWUsMTEwMjU2MS4xOTQsIjguMWUyMyBGTE9QcyBiYXNlZCBvbiA2TkMgbWV0aG9kLgpUYWJsZSAyIHJlcG9ydHMgMTcyMDMyMCBBMTAwIGhvdXJzLCB3aGljaCBhdCAxMDAlIHV0aWxpemF0aW9uIHdvdWxkIGdpdmUgMTcyMDMyMCAqIDM2MDAgKiAzLjEyZTE0ID0gMS45MzJlMjQgRkxPUAoKTUZVID0gOC4xZTIzIC8gMS45MzJlMjQgPSAwLjQxOTIKIiwsLDc5NTU1Ny4wNzAzODk0NTk4LCJIYXJkd2FyZSxPcGVyYXRpb24gY291bnRpbmciLG1ldGEtbGxhbWEsLCwsWWVzCkxsYW1hIDItMzRCLExhbmd1YWdlLExhbmd1YWdlIG1vZGVsaW5nLE1ldGEgQUksIkh1Z28gVG91dnJvbiwgTG91aXMgTWFydGluLCBLZXZpbiBTdG9uZSwgUGV0ZXIgQWxiZXJ0LCBBbWphZCBBbG1haGFpcmksIFlhc21pbmUgQmFiYWVpLCBOaWtvbGF5IEJhc2hseWtvdiwgU291bXlhIEJhdHJhLCBQcmFqandhbCBCaGFyZ2F2YSwgU2hydXRpIEJob3NhbGUsIERhbiBCaWtlbCwgTHVrYXMgQmxlY2hlciwgQ3Jpc3RpYW4gQ2FudG9uIEZlcnJlciwgTW95YSBDaGVuLCBHdWlsbGVtIEN1Y3VydWxsLCBEYXZpZCBFc2lvYnUsIEp1ZGUgRmVybmFuZGVzLCBKZXJlbXkgRnUsIFdlbnlpbiBGdSwgQnJpYW4gRnVsbGVyLCBDeW50aGlhIEdhbywgVmVkYW51aiBHb3N3YW1pLCBOYW1hbiBHb3lhbCwgQW50aG9ueSBIYXJ0c2hvcm4sIFNhZ2hhciBIb3NzZWluaSwgUnVpIEhvdSwgSGFrYW4gSW5hbiwgTWFyY2luIEthcmRhcywgVmlrdG9yIEtlcmtleiwgTWFkaWFuIEtoYWJzYSwgSXNhYmVsIEtsb3VtYW5uLCBBcnRlbSBLb3JlbmV2LCBQdW5pdCBTaW5naCBLb3VyYSwgTWFyaWUtQW5uZSBMYWNoYXV4LCBUaGliYXV0IExhdnJpbCwgSmVueWEgTGVlLCBEaWFuYSBMaXNrb3ZpY2gsIFlpbmdoYWkgTHUsIFl1bmluZyBNYW8sIFhhdmllciBNYXJ0aW5ldCwgVG9kb3IgTWloYXlsb3YsIFB1c2hrYXIgTWlzaHJhLCBJZ29yIE1vbHlib2csIFlpeGluIE5pZSwgQW5kcmV3IFBvdWx0b24sIEplcmVteSBSZWl6ZW5zdGVpbiwgUmFzaGkgUnVuZ3RhLCBLYWx5YW4gU2FsYWRpLCBBbGFuIFNjaGVsdGVuLCBSdWFuIFNpbHZhLCBFcmljIE1pY2hhZWwgU21pdGgsIFJhbmphbiBTdWJyYW1hbmlhbiwgWGlhb3FpbmcgRWxsZW4gVGFuLCBCaW5oIFRhbmcsIFJvc3MgVGF5bG9yLCBBZGluYSBXaWxsaWFtcywg</x:v>
      </x:c>
    </x:row>
    <x:row r="170" ht="18" customHeight="1">
      <x:c r="A170" s="17" t="n">
        <x:v>165</x:v>
      </x:c>
      <x:c r="B170" s="17" t="n">
        <x:v>310</x:v>
      </x:c>
      <x:c r="C170" s="160" t="str">
        <x:v>SmlhbiBYaWFuZyBLdWFuLCBQdXhpbiBYdSwgWmhlbmcgWWFuLCBJbGl5YW4gWmFyb3YsIFl1Y2hlbiBaaGFuZywgQW5nZWxhIEZhbiwgTWVsYW5pZSBLYW1iYWR1ciwgU2hhcmFuIE5hcmFuZywgQXVyZWxpZW4gUm9kcmlndWV6LCBSb2JlcnQgU3Rvam5pYywgU2VyZ2V5IEVkdW5vdiwgVGhvbWFzIFNjaWFsb20KIiwyMDIzLTA3LTE4LExsYW1hIDI6IE9wZW4gRm91bmRhdGlvbiBhbmQgRmluZS1UdW5lZCBDaGF0IE1vZGVscywiaHR0cHM6Ly9haS5tZXRhLmNvbS9yZXNlYXJjaC9wdWJsaWNhdGlvbnMvbGxhbWEtMi1vcGVuLWZvdW5kYXRpb24tYW5kLWZpbmUtdHVuZWQtY2hhdC1tb2RlbHMvCmh0dHBzOi8vYXJ4aXYub3JnL2Ficy8yMzA3LjA5Mjg4IiwxNjkxMS4wLEhpZ2hseSBjaXRlZCxNb2RlbCBoYXMgYmVlbiBvcGVuLXNvdXJjZWQgYW5kIGZyZXF1ZW50bHkgZG93bmxvYWRlZC4gVGhlIHBhcGVyIGNsYWltcyB0aGF0IExsYW1hIDIgaXMgdGhlIGN1cnJlbnQgYmVzdCBvcGVuLXNvdXJjZSBjaGF0IG1vZGVsIGFzIG9mIGl0cyByZWxlYXNlIGRhdGUuLDM0MDAwMDAwMDAwLjAsIkxsYW1hIGhhcyBiZWVuIHJlbGVhc2VkIGluIDdCLCAxM0IsIDM0QiwgYW5kIDcwQiB2YXJpYW50cy4iLDQuMDhlKzIzLCJBbGwgbW9kZWxzIHNpemVzIHRyYWluZWQgb24gMi4wVCB0b2tlbnMsIHBlciB0YWJsZSAxCjJUICogMzRiICogNiA9IDQuMDhlMjMKCkFsc28gdHJhaW5lZCBvbiAxMDM4MzM2IEExMDAtaG91cnMsIHdoaWNoIGlzIDMuNWUyMyBhdCAzMCUgdXRpbGl6YXRpb24uIFNvIHRoZSB1dGlsaXphdGlvbiB3YXMgcHJvYmFibHkgYXJvdW5kIDM1JS4iLDIwMDAwMDAwMDAwMDAsLCwsTlZJRElBIEExMDAgU1hNNCA4MCBHQixTdXBlcnZpc2VkLENvbmZpZGVudCwiSW4gdGhpcyB3b3JrLCB3ZSBkZXZlbG9wIGFuZCByZWxlYXNlIExsYW1hIDIsIGEgY29sbGVjdGlvbiBvZiBwcmV0cmFpbmVkIGFuZCBmaW5lLXR1bmVkCmxhcmdlIGxhbmd1YWdlIG1vZGVscyAoTExNcykgcmFuZ2luZyBpbiBzY2FsZSBmcm9tIDcgYmlsbGlvbiB0byA3MCBiaWxsaW9uIHBhcmFtZXRlcnMuCk91ciBmaW5lLXR1bmVkIExMTXMsIGNhbGxlZCBMbGFtYSAyLUNoYXQsIGFyZSBvcHRpbWl6ZWQgZm9yIGRpYWxvZ3VlIHVzZSBjYXNlcy4gT3VyCm1vZGVscyBvdXRwZXJmb3JtIG9wZW4tc291cmNlIGNoYXQgbW9kZWxzIG9uIG1vc3QgYmVuY2htYXJrcyB3ZSB0ZXN0ZWQsIGFuZCBiYXNlZCBvbgpvdXIgaHVtYW4gZXZhbHVhdGlvbnMgZm9yIGhlbHBmdWxuZXNzIGFuZCBzYWZldHksIG1heSBiZSBhIHN1aXRhYmxlIHN1YnN0aXR1dGUgZm9yIGNsb3NlZHNvdXJjZSBtb2RlbHMuIFdlIHByb3ZpZGUgYSBkZXRhaWxlZCBkZXNjcmlwdGlvbiBvZiBvdXIgYXBwcm9hY2ggdG8gZmluZS10dW5pbmcgYW5kIHNhZmV0eQppbXByb3ZlbWVudHMgb2YgTGxhbWEgMi1DaGF0IGluIG9yZGVyIHRvIGVuYWJsZSB0aGUgY29tbXVuaXR5IHRvIGJ1aWxkIG9uIG91ciB3b3JrIGFuZApjb250cmlidXRlIHRvIHRoZSByZXNwb25zaWJsZSBkZXZlbG9wbWVudCBvZiBMTE1zLiIsMS4wLCxVbnJlbGVhc2VkLFVuaXRlZCBTdGF0ZXMgb2YgQW1lcmljYSwsLCwsLDIwMjYtMDUtMjUgMTI6MjE6MjgrMDA6MDAsLE1ldGHigJlzIFJlc2VhcmNoIFN1cGVyIENsdXN0ZXIsLDQwMDAwMDAuMCwsSW5kdXN0cnksLCwsLFVucmVsZWFzZWQsLFRydWUsNjAwNDY5Ljg3MjA0OTAxNTEsLCwsLCJIYXJkd2FyZSxPcGVyYXRpb24gY291bnRpbmciLCwsLCxObwpMbGFtYSAyLTdCLExhbmd1YWdlLExhbmd1YWdlIG1vZGVsaW5nLE1ldGEgQUksIkh1Z28gVG91dnJvbiwgTG91aXMgTWFydGluLCBLZXZpbiBTdG9uZSwgUGV0ZXIgQWxiZXJ0LCBBbWphZCBBbG1haGFpcmksIFlhc21pbmUgQmFiYWVpLCBOaWtvbGF5IEJhc2hseWtvdiwgU291bXlhIEJhdHJhLCBQcmFqandhbCBCaGFyZ2F2YSwgU2hydXRpIEJob3NhbGUsIERhbiBCaWtlbCwgTHVrYXMgQmxlY2hlciwgQ3Jpc3RpYW4gQ2FudG9uIEZlcnJlciwgTW95YSBDaGVuLCBHdWlsbGVtIEN1Y3VydWxsLCBEYXZpZCBFc2lvYnUsIEp1ZGUgRmVybmFuZGVzLCBKZXJlbXkgRnUsIFdlbnlpbiBGdSwgQnJpYW4gRnVsbGVyLCBDeW50aGlhIEdhbywgVmVkYW51aiBHb3N3YW1pLCBOYW1hbiBHb3lhbCwgQW50aG9ueSBIYXJ0c2hvcm4sIFNhZ2hhciBIb3NzZWluaSwgUnVpIEhvdSwgSGFrYW4gSW5hbiwgTWFyY2luIEthcmRhcywgVmlrdG9yIEtlcmtleiwgTWFkaWFuIEtoYWJzYSwgSXNhYmVsIEtsb3VtYW5uLCBBcnRlbSBLb3JlbmV2LCBQdW5pdCBTaW5naCBLb3VyYSwgTWFyaWUtQW5uZSBMYWNoYXV4LCBUaGliYXV0IExhdnJpbCwgSmVueWEgTGVlLCBEaWFuYSBMaXNrb3ZpY2gsIFlpbmdoYWkgTHUsIFl1bmluZyBNYW8sIFhhdmllciBNYXJ0aW5ldCwgVG9kb3IgTWloYXlsb3YsIFB1c2hrYXIgTWlzaHJhLCBJZ29yIE1vbHlib2csIFlpeGluIE5pZSwgQW5kcmV3IFBvdWx0b24sIEplcmVteSBSZWl6ZW5zdGVpbiwgUmFzaGkgUnVuZ3RhLCBLYWx5YW4gU2FsYWRpLCBBbGFuIFNjaGVsdGVuLCBSdWFuIFNpbHZhLCBFcmljIE1pY2hhZWwgU21pdGgsIFJhbmphbiBTdWJyYW1hbmlhbiwgWGlhb3FpbmcgRWxsZW4gVGFuLCBCaW5oIFRhbmcsIFJvc3MgVGF5bG9yLCBBZGluYSBXaWxsaWFtcywgSmlhbiBYaWFuZyBLdWFuLCBQdXhpbiBYdSwgWmhlbmcgWWFuLCBJbGl5YW4gWmFyb3YsIFl1Y2hlbiBaaGFuZywgQW5nZWxhIEZhbiwgTWVsYW5pZSBLYW1iYWR1ciwgU2hhcmFuIE5hcmFuZywgQXVyZWxpZW4gUm9kcmlndWV6LCBSb2JlcnQgU3Rvam5pYywgU2VyZ2V5IEVkdW5vdiwgVGhvbWFzIFNjaWFsb20KIiwyMDIzLTA3LTE4LExsYW1hIDI6IE9wZW4gRm91bmRhdGlvbiBhbmQgRmluZS1UdW5lZCBDaGF0IE1vZGVscyxodHRwczovL2FpLm1ldGEuY29tL3Jlc2VhcmNoL3B1YmxpY2F0aW9ucy9sbGFtYS0yLW9wZW4tZm91bmRhdGlvbi1hbmQtZmluZS10dW5lZC1jaGF0LW1vZGVscy8sMTY5MTEuMCwiSGlzdG9yaWNhbCBzaWduaWZpY2FuY2UsU2lnbmlmaWNhbnQgdXNlLEhpZ2hseSBjaXRlZCIsTW9kZWwgaGFzIGJlZW4gb3Blbi1zb3VyY2VkIGFuZCBmcmVxdWVudGx5IGRvd25sb2FkZWQuIFRoZSBwYXBlciBjbGFpbXMgdGhhdCBMbGFtYSAyIGlzIHRoZSBjdXJyZW50IGJlc3Qgb3Blbi1zb3VyY2UgY2hhdCBtb2RlbCBhcyBvZiBpdHMgcmVsZWFzZSBkYXRlLiw3MDAwMDAwMDAwLjAsIkxsYW1hIGhhcyBiZWVuIHJlbGVhc2VkIGluIDdCLCAxM0IsIGFuZCA3MEIgdmFyaWFudHMuIiw4LjRlKzIyLCJUcmFpbmVkIG9uIDIgdHJpbGxpb24gdG9rZW5zIHBlciBUYWJsZSAxLiAKCkMgPSA2TkQgPSA2IEZMT1AgLyB0b2tlbiAvIHBhcmFtZXRlciAqIDdCIHBhcmFtZXRlcnMgKiAyVCB0b2tlbnMgPSA4LjRlKzIyIEZMT1AuCgpBbHNvLCA3QiBtb2RlbCB3YXMgdHJhaW5lZCBvbiAxODQzMjAgR1BVLWhvdXJzCgozMTIgdHJpbGxpb24gKiAxODQzMjAgR1BVLWhvdXJzICogMzYwMCBzZWMvaG91ciAqIDAuMyBbdXRpbGl6YXRpb25dID0gNi4yMWUyMiBGTE9QIiwyMDAwMDAwMDAwMDAwLDIgdHJpbGxpb24gdG9rZW5zIH49IDEuNVQgd29yZHMsLCxOVklESUEgQTEwMCBTWE00IDgwIEdCLFN1cGVydmlzZWQsQ29uZmlkZW50LCJJbiB0aGlzIHdvcmssIHdlIGRldmVsb3AgYW5kIHJlbGVhc2UgTGxhbWEgMiwgYSBjb2xsZWN0aW9uIG9mIHByZXRyYWluZWQgYW5kIGZpbmUtdHVuZWQgbGFyZ2UgbGFuZ3VhZ2UgbW9kZWxzIChMTE1zKSByYW5naW5nIGluIHNjYWxlIGZyb20gNyBiaWxsaW9uIHRvIDcwIGJpbGxpb24gcGFyYW1ldGVycy4gT3VyIGZpbmUtdHVuZWQgTExNcywgY2FsbGVkIExsYW1hIDItQ2hhdCwgYXJlIG9wdGltaXplZCBmb3IgZGlhbG9ndWUgdXNlIGNhc2VzLiBPdXIgbW9kZWxzIG91dHBlcmZvcm0gb3Blbi1zb3VyY2UgY2hhdCBtb2RlbHMgb24gbW9zdCBiZW5jaG1hcmtzIHdlIHRlc3RlZCwgYW5kIGJhc2VkIG9uIG91ciBodW1hbiBldmFsdWF0aW9ucyBmb3IgaGVscGZ1bG5lc3MgYW5kIHNhZmV0eSwgbWF5IGJlIGEgc3VpdGFibGUgc3Vic3RpdHV0ZSBmb3IgY2xvc2Vkc291cmNlIG1vZGVscy4gV2UgcHJvdmlkZSBhIGRldGFpbGVkIGRlc2NyaXB0aW9uIG9mIG91ciBhcHByb2FjaCB0byBmaW5lLXR1bmluZyBhbmQgc2FmZXR5IGltcHJvdmVtZW50cyBvZiBMbGFtYSAyLUNoYXQgaW4gb3JkZXIgdG8gZW5hYmxlIHRoZSBjb21tdW5pdHkgdG8gYnVpbGQgb24gb3VyIHdvcmsgYW5kIGNvbnRyaWJ1dGUgdG8gdGhlIHJlc3BvbnNpYmxlIGRldmVsb3BtZW50IG9mIExMTXMuIiwxLjAsLE9wZW4gd2VpZ2h0cyAocmVzdHJpY3RlZCB1c2UpLFVuaXRlZCBTdGF0ZXMgb2YgQW1lcmljYSwsLCwsLDIwMjYtMDUtMjUgMTI6MjE6MjgrMDA6MDAsLE1ldGHigJlzIFJlc2VhcmNoIFN1cGVyIENsdXN0ZXIsLDQwMDAwMDAuMCwsSW5kdXN0cnksLCwsMTg0MzIwLjAsVW5yZWxlYXNlZCwiTGxhbWEgMiBsaWNlbnNlLiBjYW4ndCB1c2Ugb3V0cHV0cyB0byB0cmFpbiBtb2RlbHMuCgpodHRwczovL2dpdGh1Yi5jb20vbWV0YS1sbGFtYS9sbGFtYS9ibG9iL21haW4vTElDRU5TRSIsLDExNDI1OS4zODUyNzE4ODg2NSwsLCwsIkhhcmR3YXJlLE9wZXJhdGlvbiBjb3VudGluZyIsLCwsLFllcwpMbGFtYSAyLTEzQixMYW5ndWFnZSxMYW5ndWFnZSBtb2RlbGluZyxNZXRhIEFJLCJIdWdvIFRvdXZyb24sIExvdWlzIE1hcnRpbiwgS2V2aW4gU3RvbmUsIFBldGVyIEFsYmVydCwgQW1qYWQgQWxtYWhhaXJpLCBZYXNtaW5lIEJhYmFlaSwgTmlrb2xheSBCYXNobHlrb3YsIFNvdW15YSBCYXRyYSwgUHJhamp3YWwgQmhhcmdhdmEsIFNocnV0aSBCaG9zYWxlLCBEYW4gQmlrZWwsIEx1a2FzIEJsZWNoZXIsIENyaXN0aWFuIENhbnRvbiBGZXJyZXIsIE1veWEgQ2hlbiwgR3VpbGxlbSBDdWN1cnVsbCwgRGF2aWQgRXNpb2J1LCBKdWRlIEZlcm5hbmRlcywgSmVyZW15IEZ1LCBXZW55aW4gRnUsIEJyaWFuIEZ1bGxlciwgQ3ludGhpYSBHYW8sIFZlZGFudWogR29zd2FtaSwgTmFtYW4gR295YWwsIEFudGhvbnkgSGFydHNob3JuLCBTYWdoYXIgSG9zc2VpbmksIFJ1aSBIb3UsIEhha2FuIEluYW4sIE1hcmNpbiBLYXJkYXMsIFZpa3RvciBLZXJrZXosIE1hZGlhbiBLaGFic2EsIElzYWJlbCBLbG91bWFubiwgQXJ0ZW0gS29yZW5ldiwgUHVuaXQgU2luZ2ggS291cmEsIE1hcmllLUFubmUgTGFjaGF1eCwgVGhpYmF1dCBMYXZyaWwsIEplbnlhIExlZSwgRGlhbmEgTGlza292aWNoLCBZaW5naGFpIEx1LCBZdW5pbmcgTWFvLCBYYXZpZXIgTWFydGluZXQsIFRvZG9yIE1paGF5bG92LCBQdXNoa2FyIE1pc2hyYSwgSWdvciBNb2x5Ym9nLCBZaXhpbiBOaWUsIEFuZHJldyBQb3VsdG9uLCBKZXJlbXkgUmVpemVuc3RlaW4sIFJhc2hpIFJ1bmd0YSwgS2FseWFuIFNhbGFkaSwgQWxhbiBTY2hlbHRlbiwgUnVhbiBTaWx2YSwgRXJpYyBNaWNoYWVsIFNtaXRoLCBSYW5qYW4gU3VicmFtYW5pYW4sIFhpYW9xaW5nIEVsbGVuIFRhbiwgQmluaCBUYW5nLCBSb3NzIFRheWxvciwgQWRpbmEgV2lsbGlhbXMsIEppYW4gWGlhbmcgS3VhbiwgUHV4aW4gWHUsIFpoZW5nIFlhbiwgSWxpeWFuIFphcm92LCBZdWNoZW4gWmhhbmcsIEFuZ2VsYSBGYW4sIE1lbGFuaWUgS2FtYmFkdXIsIFNoYXJhbiBOYXJhbmcsIEF1cmVsaWVuIFJvZHJpZ3VleiwgUm9iZXJ0IFN0b2puaWMsIFNlcmdleSBFZHVub3YsIFRob21hcyBTY2lhbG9tCiIsMjAyMy0wNy0xOCxMbGFtYSAyOiBPcGVuIEZvdW5kYXRpb24gYW5kIEZpbmUtVHVuZWQgQ2hhdCBNb2RlbHMsImh0dHBzOi8vYWkubWV0YS5jb20vcmVzZWFyY2gvcHVibGljYXRpb25zL2xsYW1hLTItb3Blbi1mb3VuZGF0aW9uLWFuZC1maW5lLXR1bmVkLWNoYXQtbW9kZWxzLwpodHRwczovL2FyeGl2Lm9yZy9hYnMvMjMwNy4wOTI4OCIsMTY5MTEuMCwiSGlzdG9yaWNhbCBzaWduaWZpY2FuY2UsU2lnbmlmaWNhbnQgdXNlLEhpZ2hseSBjaXRlZCIsTW9kZWwgaGFzIGJlZW4gb3Blbi1zb3VyY2VkIGFuZCBmcmVxdWVudGx5IGRvd25sb2FkZWQuIFRoZSBwYXBlciBjbGFpbXMgdGhhdCBMbGFtYSAyIGlzIHRoZSBjdXJyZW50IGJlc3Qgb3Blbi1zb3VyY2UgY2hhdCBtb2RlbCBhcyBvZiBpdHMgcmVsZWFzZSBkYXRlLiwxMzAwMDAwMDAwMC4wLCJMbGFtYSBoYXMgYmVlbiByZWxlYXNlZCBpbiA3QiwgMTNCLCBhbmQgNzBCIHZhcmlhbnRzLiIsMS42ZSsyMywxMyBiaWxsaW9uIHBhcmFtZXRlcnMgKiAyIHRyaWxsaW9uIHRva2VucyAqIDYgRkxPUCAvIHRva2VuIC8gcGFyYW1ldGVyID0gMS42ZTIzIEZMT1AsMjAwMDAwMDAwMDAwMCwyIHRyaWxsaW9uIHRva2VucyB+PSAxLjUgdHJpbGxpb24gd29yZHMsLCxOVklESUEgQTEwMCBTWE00IDgwIEdCLFN1cGVydmlzZWQsQ29uZmlkZW50LCJJbiB0aGlzIHdvcmssIHdlIGRldmVsb3AgYW5kIHJlbGVhc2UgTGxhbWEgMiwgYSBjb2xsZWN0aW9uIG9mIHByZXRyYWluZWQgYW5kIGZpbmUtdHVuZWQgbGFyZ2UgbGFuZ3VhZ2UgbW9kZWxzIChMTE1zKSByYW5naW5nIGluIHNjYWxlIGZyb20gNyBiaWxsaW9uIHRvIDcwIGJpbGxpb24gcGFyYW1ldGVycy4gT3VyIGZpbmUtdHVuZWQgTExNcywgY2FsbGVkIExsYW1hIDItQ2hhdCwgYXJlIG9wdGltaXplZCBmb3IgZGlhbG9ndWUgdXNlIGNhc2VzLiBPdXIgbW9kZWxzIG91dHBlcmZvcm0gb3Blbi1zb3VyY2UgY2hhdCBtb2RlbHMgb24gbW9zdCBiZW5jaG1hcmtzIHdlIHRlc3RlZCwgYW5kIGJhc2VkIG9uIG91ciBodW1hbiBldmFsdWF0aW9ucyBmb3IgaGVscGZ1bG5lc3MgYW5kIHNhZmV0eSwgbWF5IGJlIGEgc3VpdGFibGUgc3Vic3RpdHV0ZSBmb3IgY2xvc2Vkc291cmNlIG1vZGVscy4gV2UgcHJvdmlkZSBhIGRldGFpbGVkIGRlc2NyaXB0aW9uIG9mIG91ciBhcHByb2FjaCB0byBmaW5lLXR1bmluZyBhbmQgc2FmZXR5IGltcHJvdmVtZW50cyBvZiBMbGFtYSAyLUNoYXQgaW4gb3JkZXIgdG8gZW5hYmxlIHRoZSBjb21tdW5pdHkgdG8gYnVpbGQgb24gb3VyIHdvcmsgYW5kIGNvbnRyaWJ1dGUgdG8gdGhlIHJlc3BvbnNpYmxlIGRldmVsb3BtZW50IG9mIExMTXMuIiwxLjAsLE9wZW4gd2VpZ2h0cyAocmVzdHJpY3RlZCB1c2UpLFVuaXRlZCBTdGF0ZXMgb2YgQW1lcmljYSwsLCwsLDIwMjYtMDUtMjUgMTI6MjE6MjgrMDA6MDAsLE1ldGHigJlzIFJlc2VhcmNoIFN1cGVyIENsdXN0ZXIsLDQwMDAwMDAuMCwsSW5kdXN0cnksLCwsLFVucmVsZWFzZWQsIkxsYW1hIDIgbGljZW5zZS4gY2FuJ3QgdXNlIG91dHB1dHMgdG8gdHJhaW4gbW9kZWxzLgoKaHR0cHM6Ly9naXRodWIuY29tL21ldGEtbGxhbWEvbGxhbWEvYmxvYi9tYWluL0xJQ0VOU0UiLFRydWUsMjM1NDc4LjM4MTE5NTY5MjIsLCwsLCJIYXJkd2FyZSxPcGVyYXRpb24gY291bnRpbmciLCwsLCxZZXMKR1BUMy0yLjdCIChGbGFzaEF0dGVudGlvbi0yKSxMYW5ndWFnZSxMYW5ndWFnZSBtb2RlbGluZy9nZW5lcmF0aW9uLCJTdGFuZm9yZCBVbml2ZXJzaXR5LFByaW5jZXRvbiBVbml2ZXJzaXR5IixUcmkgRGFvLDIwMjMtMDctMTgsRmxhc2hBdHRlbnRpb24tMjogRmFzdGVyIEF0dGVudGlvbiB3aXRoIEJldHRlciBQYXJhbGxlbGlzbSBhbmQgV29yayBQYXJ0aXRpb25pbmcsaHR0cHM6Ly9hcnhpdi5vcmcvcGRmLzIzMDcuMDg2OTEsMjY4Mi4wLCJIaWdobHkgY2l0ZWQsSGlzdG9yaWNhbCBzaWduaWZpY2FuY2UiLCwyNzAwMDAwMDAwLjAsLCwiOHggQTEwMCBTWE1zIHVzZWQsIGJ1dCBubyBpbmRpY2F0aW9uIG9mIGRhdGFzZXQgc2l6ZSwgaG93IGxvbmcgdHJhaW5pbmcgdG9vaywgb3IgY29tcHV0ZSBjb3N0cyIsLCwsLE5WSURJQSBBMTAwIFNYTTQgODAgR0IsLENvbmZpZGVudCwiU2NhbGluZyBUcmFuc2Zvcm1lcnMgdG8gbG9uZ2VyIHNlcXVlbmNlIGxlbmd0aHMgaGFzIGJlZW4gYSBtYWpvciBwcm9ibGVtIGluIHRoZSBsYXN0IHNldmVyYWwgeWVhcnMsIHByb21pc2luZyB0byBpbXByb3ZlIHBlcmZvcm1hbmNlIGluIGxhbmd1YWdlIG1vZGVsaW5nIGFuZCBoaWdoLXJlc29sdXRpb24gaW1hZ2UgdW5kZXJzdGFuZGluZywgYXMgd2VsbCBhcyB0byB1bmxvY2sgbmV3IGFwcGxpY2F0aW9ucyBpbiBjb2RlLCBhdWRpbywgYW5kIHZpZGVvIGdlbmVyYXRpb24uIFRoZSBhdHRlbnRpb24gbGF5ZXIgaXMgdGhlIG1haW4gYm90dGxlbmVjayBpbiBzY2FsaW5nIHRvIGxvbmdlciBzZXF1ZW5jZXMsIGFzIGl0cyBydW50aW1lIGFuZCBtZW1vcnkgaW5jcmVhc2UgcXVhZHJhdGljYWxseSBpbiB0aGUgc2VxdWVuY2UgbGVuZ3RoLiBGbGFzaEF0dGVudGlvbiBleHBsb2l0cyB0aGUgYXN5bW1ldHJpYyBHUFUgbWVtb3J5IGhpZXJhcmNoeSB0byBicmluZyBzaWduaWZpY2FudCBtZW1vcnkgc2F2aW5nIChsaW5lYXIgaW5zdGVhZCBvZiBxdWFkcmF0aWMpIGFuZCBydW50aW1lIHNwZWVkdXAgKDItNFx0aW1lcyBjb21wYXJlZCB0byBvcHRpbWl6ZWQgYmFzZWxpbmVzKSwgd2l0aCBubyBhcHByb3hpbWF0aW9uLiBIb3dldmVyLCBGbGFzaEF0dGVudGlvbiBpcyBzdGlsbCBub3QgbmVhcmx5IGFzIGZhc3QgYXMgb3B0aW1pemVkIG1hdHJpeC1tdWx0aXBseSAoR0VNTSkgb3BlcmF0aW9ucywgcmVhY2hpbmcgb25seSAyNS00MFwlIG9mIHRoZSB0aGVvcmV0aWNhbCBtYXhpbXVtIEZMT1BzL3MuIFdlIG9ic2VydmUgdGhhdCB0aGUgaW5lZmZpY2llbmN5IGlzIGR1ZSB0byBzdWJvcHRpbWFsIHdvcmsgcGFydGl0aW9uaW5nIGJldHdlZW4gZGlmZmVyZW50IHRocmVhZCBibG9ja3MgYW5kIHdhcnBzIG9uIHRoZSBHUFUsIGNhdXNpbmcgZWl0aGVyIGxvdy1vY2N1cGFuY3kgb3IgdW5uZWNlc3Nhcnkgc2hhcmVkIG1lbW9yeSByZWFkcy93cml0ZXMuIFdlIHByb3Bvc2UgRmxhc2hBdHRlbnRpb24tMiwgd2l0aCBiZXR0ZXIgd29yayBwYXJ0aXRpb25pbmcgdG8gYWRkcmVzcyB0aGVzZSBpc3N1ZXMuIEluIHBhcnRpY3VsYXIsIHdlICgxKSB0d2VhayB0aGUgYWxnb3JpdGhtIHRvIHJlZHVjZSB0aGUgbnVtYmVyIG9mIG5vbi1tYXRtdWwgRkxPUHMgKDIpIHBhcmFsbGVsaXplIHRoZSBhdHRlbnRpb24gY29tcHV0YXRpb24sIGV2ZW4gZm9yIGEgc2luZ2xlIGhlYWQsIGFjcm9zcyBkaWZmZXJlbnQgdGhyZWFkIGJsb2NrcyB0byBpbmNyZWFzZSBvY2N1cGFuY3ksIGFuZCAoMykgd2l0aGluIGVhY2ggdGhyZWFkIGJsb2NrLCBkaXN0cmlidXRlIHRoZSB3b3JrIGJldHdlZW4gd2FycHMgdG8gcmVkdWNlIGNvbW11bmljYXRpb24gdGhyb3VnaCBzaGFyZWQgbWVtb3J5LiBUaGVzZSB5aWVsZCBhcm91bmQgMlx0aW1lcyBzcGVlZHVwIGNvbXBhcmVkIHRvIEZsYXNoQXR0ZW50aW9uLCByZWFjaGluZyA1MC03M1wlIG9mIHRoZSB0aGVvcmV0aWNhbCBtYXhpbXVtIEZMT1BzL3Mgb24gQTEwMCBhbmQgZ2V0dGluZyBjbG9zZSB0byB0aGUgZWZmaWNpZW5jeSBvZiBHRU1NIG9wZXJhdGlvbnMuIFdlIGVtcGlyaWNhbGx5IHZhbGlkYXRlIHRoYXQgd2hlbiB1c2VkIGVuZC10by1lbmQgdG8gdHJhaW4gR1BULXN0eWxlIG1vZGVscywgRmxhc2hBdHRlbnRpb24tMiByZWFjaGVzIHRyYWluaW5nIHNwZWVkIG9mIHVwIHRvIDIyNSBURkxPUHMvcyBwZXIgQTEwMCBHUFUgKDcyXCUgbW9kZWwgRkxPUHMgdXRpbGl6YXRpb24pLiIsLCxVbnJlbGVhc2VkLCJVbml0ZWQgU3RhdGVzIG9mIEFtZXJpY2EsVW5pdGVkIFN0YXRlcyBvZiBBbWVyaWNhIiwsLCw4LjAsLDIwMjYtMDUtMjUgMTI6MjE6MjgrMDA6MDAsLCwsLCwiQWNhZGVtaWEsQWNhZGVtaWEiLCwsLCwsLCwsIiIiV2UgZW1waXJpY2FsbHkgdmFsaWRhdGUgdGhhdCB3aGVuIHVzZWQgZW5kLXRvLWVuZCB0byB0cmFpbiBHUFQtc3R5bGUgbW9kZWxzLCBGbGFzaEF0dGVudGlvbi0yIHJlYWNoZXMgdHJhaW5pbmcgc3BlZWQgb2YgdXAgdG8gMjI1IFRGTE9Qcy9zIHBlciBBMTAwIEdQVSAoNzJcJSBtb2RlbCBGTE9QcyB1dGlsaXphdGlvbikuIiIKClNlZW1zIHRvIGJlIGEgdGVzdCBvZiBGbGFzaEF0dGVudGlvbjIuIEl0J3MgYWxzbyBkZXNjcmliaW5nIEhGVSwgbm90IE1GVS4KCkhGVSA9IDAuNzIwMCIsLCw2MzY0LjQ1NjU2MzExNTY3OSwsLCwsMC43MixObwpSZXROZXQsTGFuZ3VhZ2UsTGFuZ3VhZ2UgbW9kZWxpbmcsIk1pY3Jvc29mdCBSZXNlYXJjaCxUc2luZ2h1YSBVbml2ZXJzaXR5IiwiWXV0YW8gU3VuLCBMaSBEb25nLCBTaGFvaGFuIEh1YW5nLCBTaHVtaW5nIE1hLCBZdXFpbmcgWGlhLCBKaWxvbmcgWHVlLCBKaWFueW9uZyBXYW5nLCBGdXJ1IFdlaSIsMjAyMy0wNy0xNyxSZXRlbnRpdmUgTmV0d29yazogQSBTdWNjZXNzb3IgdG8gVHJhbnNmb3JtZXIgZm9yIExhcmdlIExhbmd1YWdlIE1vZGVscyxodHRwczovL2FyeGl2Lm9yZy9hYnMvMjMwNy4wODYyMSw2NDYuMCwsLDY3MDAwMDAwMDAuMCwiVGFibGUgMgoKVGhleSBsYXRlciBtZW50aW9uIHRlc3RpbmcgdGhlIG1lbW9yeSBhbmQgdGhyb3VnaHB1dCBvZiBhIDEzQi1wYXJhbWV0ZXIgbW9kZWwsIGJ1dCBpdCBkb2Vzbid0IHNvdW5kIGxpa2UgdGhleSB0cmFpbmVkIGl0IGxvbmcgZW5vdWdoIHRvIHRlc3QgaXRzIHBlcnBsZXhpdHkuIiw0LjAyZSsyMSwiQyA9IDZORCA9IDYgKiA2LjcgYmlsbGlvbiAqIDEwMCBiaWxsaW9uCiIiV2UgdHJhaW4gdGhlIG1vZGVscyB3aXRoIDUxMiBBTUQgTUkyMDAgR1BVcy4iIgoKQW5vdGhlciByb3VnaCBtZXRob2Q6IFRhYmxlIDQgc2hvd3MgdGhyb3VnaHB1dCBpcyA4NjQyLjIgd29yZHMgcGVyIHNlY29uZCBkdXJpbmcgdHJhaW5pbmcgb24gYW4gOHhBMTAwIHNldHVwLCB3aXRoIGJhdGNoIHNpemUgb2YgODE5Mi4gVGhpcyBzdWdnZXN0cyAyNTQzLjEgaG91cnMgdG8gZ28gdGhyb3VnaCB0aGUgZnVsbCAxMDBCIHRva2VucyB+PSAgNzVCIHdvcmRzLgooOCAqIDMuMTJlMTQpICogKDI1NDMuMSAqIDM2MDApICogKDAuMykgPSA2LjllMjEgRkxPUHMKCihsb3cgY29uZmlkZW5jZSBpbiB0aGlzIGFzIGFjdHVhbCB0cmFpbmluZyBzZXR1cCB1c2VkIGRpZmZlcmVudCBoYXJkd2FyZSBhbmQgbXVjaCBsYXJnZXIgYmF0Y2ggc2l6ZSwgYnV0IHNhbWUgT09NIGlzIGVuY291cmFnaW5nKSIsMTAwMDAwMDAwMDAwLCwsLCwsQ29uZmlkZW50LCJJbiB0aGlzIHdvcmssIHdlIHByb3Bvc2UgUmV0ZW50aXZlIE5ldHdvcmsgKFJldE5ldCkgYXMgYSBmb3VuZGF0aW9uIGFyY2hpdGVjdHVyZSBmb3IgbGFyZ2UgbGFuZ3VhZ2UgbW9kZWxzLCBzaW11bHRhbmVvdXNseSBhY2hpZXZpbmcgdHJhaW5pbmcgcGFyYWxsZWxpc20sIGxvdy1jb3N0IGluZmVyZW5jZSwgYW5kIGdvb2QgcGVyZm9ybWFuY2UuIFdlIHRoZW9yZXRpY2FsbHkgZGVyaXZlIHRoZSBjb25uZWN0aW9uIGJldHdlZW4gcmVjdXJyZW5jZSBhbmQgYXR0ZW50aW9uLiBUaGVuIHdlIHByb3Bvc2UgdGhlIHJldGVudGlvbiBtZWNoYW5pc20gZm9yIHNlcXVlbmNlIG1vZGVsaW5nLCB3aGljaCBzdXBwb3J0cyB0aHJlZSBjb21wdXRhdGlvbiBwYXJhZGlnbXMsIGkuZS4sIHBhcmFsbGVsLCByZWN1cnJlbnQsIGFuZCBjaHVua3dpc2UgcmVjdXJyZW50LiBTcGVjaWZpY2FsbHksIHRoZSBwYXJhbGxlbCByZXByZXNlbnRhdGlvbiBhbGxvd3MgZm9yIHRyYWluaW5nIHBhcmFsbGVsaXNtLiBUaGUgcmVjdXJyZW50IHJlcHJlc2VudGF0aW9uIGVuYWJsZXMgbG93LWNvc3QgTygxKSBpbmZlcmVuY2UsIHdoaWNoIGltcHJvdmVzIGRlY29kaW5nIHRocm91Z2hwdXQsIGxhdGVuY3ksIGFuZCBHUFUgbWVtb3J5IHdpdGhvdXQgc2FjcmlmaWNpbmcgcGVyZm9ybWFuY2UuIFRoZSBjaHVua3dpc2UgcmVjdXJyZW50IHJlcHJlc2VudGF0aW9uIGZhY2lsaXRhdGVzIGVmZmljaWVudCBsb25nLXNlcXVlbmNlIG1vZGVsaW5nIHdpdGggbGluZWFyIGNvbXBsZXhpdHksIHdoZXJlIGVhY2ggY2h1bmsgaXMgZW5jb2RlZCBwYXJhbGxlbGx5IHdoaWxlIHJlY3VycmVudGx5IHN1bW1hcml6aW5nIHRoZSBjaHVua3MuIEV4cGVyaW1lbnRhbCByZXN1bHRzIG9uIGxhbmd1YWdlIG1vZGVsaW5nIHNob3cgdGhhdCBSZXROZXQgYWNoaWV2ZXMgZmF2b3JhYmxlIHNjYWxpbmcgcmVzdWx0cywgcGFyYWxsZWwgdHJhaW5pbmcsIGxvdy1jb3N0IGRlcGxveW1lbnQsIGFuZCBlZmZpY2llbnQgaW5mZXJlbmNlLiBUaGUgaW50cmlndWluZyBwcm9wZXJ0aWVzIG1ha2UgUmV0TmV0IGEgc3Ryb25nIHN1Y2Nlc3NvciB0byBUcmFuc2Zvcm1lciBmb3IgbGFyZ2UgbGFuZ3VhZ2UgbW9kZWxzLiIsLCxVbnJlbGVhc2VkLCJVbml0ZWQgU3RhdGVzIG9mIEFtZXJpY2EsQ2hpbmEiLCwsLCwsMjAyNi0wNS0yNSAxMjoyMToyNyswMDowMCwsLCw0MDAwMDAwLjAsNE0sIkluZHVzdHJ5LEFjYWRlbWlhIiwsLCwsVW5yZWxlYXNlZCwiTUlUIGZvciBjb2RlCgpsb29rcyBsaWtlIG1vZGVsIGNvZGUgbm90IHRyYWluIGNvZGU6IGh0dHBzOi8vZ2l0aHViLmNvbS9taWNyb3NvZnQvdW5pbG0vdHJlZS9tYXN0ZXIvcmV0bmV0ICIsLCwsLCwsT3BlcmF0aW9uIGNvdW50aW5nLCwsLCxObwpCYWlMaW5nLExhbmd1YWdlLCJMYW5ndWFnZSBtb2RlbGluZy9nZW5lcmF0aW9uLFF1ZXN0aW9uIGFuc3dlcmluZyIsQW50IEdyb3VwLCwyMDIzLTA3LTE1LCwiaHR0cHM6Ly93d3cuYW50Z3JvdXAuY29tL2VuL3RlY2hub2xvZ3kvbmV3LXRlY2gtVGVjaG5vbG9neS1BbnRmb2N1c2VzLVRhYmNvbW5lbnQtZGV0YWlsLzIwMjQxMDI4MDAxCgpodHRwczovL2ZpbmFuY2UueWFob28uY29tL25ld3MvYW50LWdyb3VwLWdldHMtZ3JlZW4tbGlnaHQtMDkzMDAwMDIzLmh0bWwiLCwsLCwsLCwsLCwsLCxVbmtub3duLCJBbnQgR3JvdXDigJlzIEJhaUxpbmcgZm91bmRhdGlvbiBtb2RlbCBoYXMgbWFkZSBzaWduaWZpY2FudCBhZHZhbmNlbWVudHMgaW4gY29tcHV0aW5nIHBvd2VyLCBzZWN1cml0eSwgYW5kIGtub3dsZWRnZSBwcm9jZXNzaW5nLiBJdCBoYXMgZXN0YWJsaXNoZWQgYSBjb21wdXRpbmcgY2x1c3RlciB3aXRoIHRlbnMgb2YgdGhvdXNhbmRzIG9mIGhldGVyb2dlbmVvdXMgYWNjZWxlcmF0b3IgY2FyZHMsIGludGVncmF0ZWQgc2VjdXJpdHkgY2FwYWJpbGl0aWVzIHJhbmdpbmcgZnJvbSBkZXRlY3Rpb24gdG8gZGVmZW5zZSwgYW5kIHRoZSBhYmlsaXR5IHRvIHByb2Nlc3MgdHJpbGxpb25zIG9mIHRva2Vucy4iLCwsVW5yZWxlYXNlZCxDaGluYSwsLCwsLDIwMjUtMTEtMjggMTE6NTM6NDQrMDA6MDAsLCwsLCxJbmR1c3RyeSwsLCwsVW5yZWxlYXNlZCwsVHJ1ZSwsLCwsLCwsLCwsTm8KQ3J5b0NoYWlucyxCaW9sb2d5LENyeW8tRU0gaW1hZ2UgcmVjb25zdHJ1Y3Rpb24sIlVuaXZlcnNpdHkgb2YgQ2FsaWZvcm5pYSBTYW50YSBCYXJiYXJhIChVQ1NCKSxTdGFuZm9yZCBVbml2ZXJzaXR5IiwiQm9uZ2ppbiBLb28sIEp1bGllbiBNYXJ0ZWwsIEFyaWFuYSBQZWNrLCBBeGVsIExldnksIEZyw6lkw6lyaWMgUG9pdGV2aW4sIE5pbmEgTWlvbGFuZSIsMjAyMy0wNy0xNSxDcnlvQ2hhaW5zOiBIZXRlcm9nZW5lb3VzIFJlY29uc3RydWN0aW9uIG9mIE1vbGVjdWxhciBBc3NlbWJseSBvZiBTZW1pLWZsZXhpYmxlIENoYWlucyBmcm9tIENyeW8tRU0gSW1hZ2VzLGh0dHBzOi8vYXJ4aXYub3JnL2Ficy8yMzA2LjA3Mjc0LCwsLCwsLCwsIlRoZW4sIDUwLCAwMDAgdHJhaW5pbmcgYW5kIDUsIDAwMCB0ZXN0IGltYWdlcyBhcmUKZ2VuZXJhdGVkIHdpdGggdGhlIG5vaXNlIOKIkjIwIGRCIiwsLCwsQ29uZmlkZW50LCJDcnlvZ2VuaWMgZWxlY3Ryb24gbWljcm9zY29weSAoY3J5by1FTSkgaGFzIHRyYW5zZm9ybWVkIHN0cnVjdHVyYWwgYmlvbG9neSBieSBhbGxvd2luZyB0byByZWNvbnN0cnVjdCAzRCBiaW9tb2xlY3VsYXIgc3RydWN0dXJlcyB1cCB0byBuZWFyLWF0b21pYyByZXNvbHV0aW9uLiBIb3dldmVyLCB0aGUgM0QgcmVjb25zdHJ1Y3Rpb24gcHJvY2VzcyByZW1haW5zIGNoYWxsZW5naW5nLCBhcyB0aGUgM0Qgc3RydWN0dXJlcyBtYXkgZXhoaWJpdCBzdWJzdGFudGlhbCBzaGFwZSB2YXJpYXRpb25zLCB3aGlsZSB0aGUgMkQgaW1hZ2UgYWNxdWlzaXRpb24gc3VmZmVycyBmcm9tIGEgbG93IHNpZ25hbC10by1ub2lzZSByYXRpbywgcmVxdWlyaW5nIHRvIGFjcXVpcmUgdmVyeSBsYXJnZSBkYXRhc2V0cyB0aGF0IGFyZSB0aW1lLWNvbnN1bWluZyB0byBwcm9jZXNzLiBDdXJyZW50IHJlY29uc3RydWN0aW9uIG1ldGhvZHMgYXJlIHByZWNpc2UgYnV0IGNvbXB1dGF0aW9uYWxseSBleHBlbnNpdmUsIG9yIGZhc3RlciBidXQgbGFjayBhIHBoeXNpY2FsbHktcGxhdXNpYmxlIG1vZGVsIG9mIGxhcmdlIG1vbGVjdWxhciBzaGFwZSB2YXJpYXRpb25zLiBUbyBmaWxsIHRoaXMgZ2FwLCB3ZSBwcm9wb3NlIENyeW9DaGFpbnMgdGhhdCBlbmNvZGVzIGxhcmdlIGRlZm9ybWF0aW9ucyBvZiBiaW9tb2xlY3VsZXMgdmlhIHJpZ2lkIGJvZHkgdHJhbnNmb3JtYXRpb24gb2YgdGhlaXIgY2hhaW5zLCB3aGlsZSByZXByZXNlbnRpbmcgdGhlaXIgZmluZXIgc2hhcGUgdmFyaWF0aW9ucyB3aXRoIHRoZSBub3JtYWwgbW9kZSBhbmFseXNpcyBmcmFtZXdvcmsgb2YgYmlvcGh5c2ljcy4gT3VyIHN5bnRoZXRpYyBkYXRhIGV4cGVyaW1lbnRzIG9uIHRoZSBodW1hbiBHQUJBXHRleHRzdWJzY3JpcHR7Qn0gYW5kIGhlYXQgc2hvY2sgcHJvdGVpbiBzaG93IHRoYXQgQ3J5b0NoYWlucyBnaXZlcyBhIGJpb3BoeXNpY2FsbHktZ3JvdW5kZWQgcXVhbnRpZmljYXRpb24gb2YgdGhlIGhldGVyb2dlbmVvdXMgY29uZm9ybWF0aW9ucyBvZiBiaW9tb2xlY3VsZXMsIHdoaWxlIHJlY29uc3RydWN0aW5nIHRoZWlyIDNEIG1vbGVjdWxhciBzdHJ1Y3R1cmVzIGF0IGFuIGltcHJvdmVkIHJlc29sdXRpb24gY29tcGFyZWQgdG8gdGhlIGN1cnJlbnQgZmFzdGVzdCwgaW50ZXJwcmV0YWJsZSBkZWVwIGxlYXJuaW5nIG1ldGhvZC4iLCwsLCJVbml0ZWQgU3RhdGVzIG9mIEFtZXJpY2EsVW5pdGVkIFN0YXRlcyBvZiBBbWVyaWNhIiwsLCwsLDIwMjUtMTEtMjggMTE6NTM6NDQrMDA6MDAsLCwsLCwiQWNhZGVtaWEsQWNhZGVtaWEiLCwsLCwsLCwsLCwsLCwsLCwsCkNoYXRSaGlubyxMYW5ndWFnZSxDaGF0LEpELmNvbSwsMjAyMy0wNy0xMyxKRC5jb20gSW50cm9kdWNlcyBDaGF0Umhpbm86IEVtcG93ZXJpbmcgSW5kdXN0cnkgSW5ub3ZhdGlvbnMgd2l0aCBhbiBBZHZhbmNlZCBMYXJnZSBMYW5ndWFnZSBNb2RlbCxodHRwczovL2pkY29ycG9yYXRlYmxvZy5jb20vamQtY29tLWludHJvZHVjZXMtY2hhdHJoaW5vLWVtcG93ZXJpbmctaW5kdXN0cnktaW5ub3ZhdGlvbnMtd2l0aC1hbi1hZHZhbmNlZC1sYXJnZS1sYW5ndWFnZS1tb2RlbC8sLCwsMTAwMDAwMDAwMDAwLjAsIiIiQ2hhdFJoaW5vIHNldHMgYSBuZXcgYmVuY2htYXJrIGFzIGEgMTAwLWJpbGxpb24tcGFyYW1ldGVyIG1vZGVsIiIsIGNvdWxkIGJlIHN1YnN0YW50aWFsbHkgcm91bmRlZCIsLCwsLCwsLCxDb25maWRlbnQsIkpELmNvbSB0b2RheSB1bnZlaWxlZCBpdHMgQ2hhdFJoaW5vIChZYW54aSBpbiBDaGluZXNlKSBsYXJnZSBsYW5ndWFnZSBtb2RlbCAoTExNKSBvbiBpdHMgMjAyMyBKRERpc2NvdmVyeSB0ZWNoIHN1bW1pdCwgdGFpbG9yZWQgdG8gc2VydmUgdmFyaW91cyBpbmR1c3RyaWVzLiBCeSBjb21iaW5pbmcgNzAlIGdlbmVyYWxpemVkIGRhdGEgd2l0aCAzMCUgbmF0aXZlIGludGVsbGlnZW50IHN1cHBseSBjaGFpbiBkYXRhLCBKROKAmXMgbGF0ZXN0IEFJIG1vZGVsIG9mZmVycyB0YXJnZXRlZCBzb2x1dGlvbnMgZm9yIHJlYWwgaW5kdXN0cnkgY2hhbGxlbmdlcyBhY3Jvc3Mgc2VjdG9ycyBzdWNoIGFzIHJldGFpbCwgbG9naXN0aWNzLCBmaW5hbmNlLCBoZWFsdGgsIGFuZCBjaXR5LiBCdWlsZGluZyB1cG9uIHRoZSBzdWNjZXNzIG9mIHRoZSBiaWxsaW9uLXBhcmFtZXRlciBtb2RlbCBLLVBMVUcgbGF1bmNoZWQgaW4gMjAyMSBhbmQgdGhlIDEwLWJpbGxpb24tcGFyYW1ldGVyIG1vZGVsIFZlZ2EgaW50cm9kdWNlZCBpbiAyMDIyLCBKROKAmXMgQ2hhdFJoaW5vIHNldHMgYSBuZXcgYmVuY2htYXJrIGFzIGEgMTAwLWJpbGxpb24tcGFyYW1ldGVyIG1vZGVsLiIsLCwsQ2hpbmEsLCwsLCwyMDI1LTExLTI4IDExOjUzOjQ0KzAwOjAwLCwsLCwsSW5kdXN0cnksLCwsLCwsVHJ1ZSwsLCwsLCwsLCwsClVuaS1STkEtTDgsQmlvbG9neSxQcm90ZWluIG9yIG51Y2xlb3RpZGUgbGFuZ3VhZ2UgbW9kZWwgKHBMTS9uTE0pLERQIFRlY2hub2xvZ3ksIlhpIFdhbmcsIFJ1aWNodSBHdSwgWmhpeXVhbiBDaGVuLCBZb25nZ2UgTGksIFhpYW9ob25nIEppLCBHdW9saW4gS2UsIEhhbiBXZW4iLDIwMjMtMDctMTIsVU5JLVJOQTogVU5JVkVSU0FMIFBSRS1UUkFJTkVEIE1PREVMUyBSRVZPTFVUSU9OSVpFIFJOQSBSRVNFQVJDSCxodHRwczovL3d3dy5iaW9yeGl2Lm9yZy9jb250ZW50LzEwLjExMDEvMjAyMy4wNy4xMS41NDg1ODh2MS5hYnN0cmFjdCw0My4wLCwsMjUwMDAwMDAuMCxUYWJsZSA4OiBNb2RlbCBhcmNoaXRlY3R1cmUgcGFyYW1ldGVycyBvZiBkaWZmZXJlbnQgVW5pLVJOQSBtb2RlbHMsLCIiIldlIHRyYWluZWQgb3VyIHByb3Bvc2VkIG5ldHdvcmsgb24gMTI4IEExMDAiIiIsLCJUYWJsZSA4OiBNb2RlbCBhcmNoaXRlY3R1cmUgcGFyYW1ldGVycyBvZiBkaWZmZXJlbnQgVW5pLVJOQSBtb2RlbHMKClNlcXVlbmNlcyBhcmUgY2FwcGVkIGF0IDQwOTYgbGVuZ3RoLCBidXQgbm8gYXZlcmFnZSBzZXF1ZW5jZSBsZW5ndGggaXMgZ2l2ZW4uIEVzdGltYXRpbmcgYXQgNTAwIHRva2VucyBwZXIgc2VxdWVuY2UuIAoKMTAwMDAwMDAwKjUwMD01MDAwMDAwMDAwMCIsLCxOVklESUEgQTEwMCwsTGlrZWx5LCJSTkEgbW9sZWN1bGVzIHBsYXkgYSBjcnVjaWFsIHJvbGUgYXMgaW50ZXJtZWRpYXJpZXMgaW4gZGl2ZXJzZSBiaW9sb2dpY2FsIHByb2Nlc3Nlcy4gQXR0YWluaW5nIGEgcHJvZm91bmQgdW5kZXJzdGFuZGluZyBvZiB0aGVpciBmdW5jdGlvbiBjYW4gc3Vic3RhbnRpYWxseSBlbmhhbmNlIG91ciBjb21wcmVoZW5zaW9uIG9mIGxpZmXigJlzIGFjdGl2aXRpZXMgYW5kIGZhY2lsaXRhdGUgZHJ1ZyBkZXZlbG9wbWVudCBmb3IgbnVtZXJvdXMgZGlzZWFzZXMuIFRoZSBhZHZlbnQgb2YgaGlnaC10aHJvdWdocHV0IHNlcXVlbmNpbmcgdGVjaG5vbG9naWVzIG1ha2VzIHZhc3QgYW1vdW50cyBvZiBSTkEgc2VxdWVuY2UgZGF0YSBhY2Nlc3NpYmxlLCB3aGljaCBjb250YWlucyBpbnZhbHVhYmxlIGluZm9ybWF0aW9uIGFuZCBrbm93bGVkZ2UuIEhvd2V2ZXIsIGRlcml2aW5nIGluc2lnaHRzIGZvciBmdXJ0aGVyIGFwcGxpY2F0aW9uIGZyb20gc3VjaCBhbiBpbW1lbnNlIHZvbHVtZSBvZiBkYXRhIHBvc2VzIGEgc2lnbmlmaWNhbnQgY2hhbGxlbmdlLiBGb3J0dW5hdGVseSwgcmVjZW50IGFkdmFuY2VtZW50cyBpbiBwcmUtdHJhaW5lZCBtb2RlbHMgaGF2ZSBzdXJmYWNlZCBhcyBhIHJldm9sdXRpb25hcnkgc29sdXRpb24gZm9yIGFkZHJlc3Npbmcgc3VjaCBjaGFsbGVuZ2VzIG93aW5nIHRvIHRoZWlyIGV4Y2VwdGlvbmFsIGFiaWxpdHkgdG8gYXV0b21hdGljYWxseSBtaW5lIGFuZCBleHRyYWN0IGhpZGRlbiBrbm93bGVkZ2UgZnJvbSBtYXNzaXZlIGRhdGFzZXRzLiBJbnNwaXJlZCBieSB0aGUgcGFzdCBzdWNjZXNzZXMsIHdlIGRldmVsb3BlZCBhIG5vdmVsIGNvbnRleHQtYXdhcmUgZGVlcCBsZWFybmluZyBtb2RlbCBuYW1lZCBVbmktUk5BIHRoYXQgcGVyZm9ybXMgcHJlLXRyYWluaW5nIG9uIHRoZSBsYXJnZXN0IGRhdGFzZXQgb2YgUk5BIHNlcXVlbmNlcyBhdCB0aGUgdW5wcmVjZWRlbnRlZCBzY2FsZSB0byBkYXRlLiBEdXJpbmcgdGhpcyBwcm9jZXNzLCBvdXIgbW9kZWwgYXV0b25vbW91c2x5IHVucmF2ZWxlZCB0aGUgb2JzY3VyZWQgZXZvbHV0aW9uYXJ5IGFuZCBzdHJ1Y3R1cmFsIGluZm9ybWF0aW9uIGVtYmVkZGVkIHdpdGhpbiB0aGUgUk5BIHNlcXVlbmNlcy4gQXMgYSByZXN1bHQsIHRocm91Z2ggZmluZS10dW5pbmcsIG91ciBtb2RlbCBhY2hpZXZlZCB0aGUgc3RhdGUtb2YtdGhlLWFydCAoU09UQSkgcGVyZm9ybWFuY2VzIGluIGEgc3BlY3RydW0gb2YgZG93bnN0cmVhbSB0YXNrcywgaW5jbHVkaW5nIGJvdGggc3RydWN0dXJhbCBhbmQgZnVuY3Rpb25hbCBwcmVkaWN0aW9ucy4gT3ZlcmFsbCwgVW5pLVJOQSBlc3RhYmxpc2hlZCBhIG5ldyByZXNlYXJjaCBwYXJhZGlnbSBlbXBvd2VyZWQgYnkgdGhlIGxhcmdlIHByZS10cmFpbmVkIG1vZGVsIGluIHRoZSBmaWVsZCBvZiBSTkEsIGVuYWJsaW5nIHRoZSBjb21tdW5pdHkgdG8gdW5sb2NrIHRoZSBwb3dlciBvZiBBSSBhdCBhIHdob2xlIG5ldyBsZXZlbCB0byBzaWduaWZpY2FudGx5IGV4cGVkaXRlIHRoZSBwYWNlIG9mIHJlc2VhcmNoIGFuZCBmb3N0ZXIgZ3JvdW5kYnJlYWtpbmcgZGlzY292ZXJpZXMuIiwsLFVucmVsZWFzZWQsQ2hpbmEsLCwsMTI4LjAsLDIwMjYtMDEtMDEgMTQ6MDI6MjQrMDA6MDAsLCwsLCxJbmR1c3RyeSwsLCwsLCwsLCwsLDEwMTg0NC45MTIyMzM3MzU5LCwsLCwsTm8KTWVkLVBhTE0sIk1lZGljaW5lLExhbmd1YWdlIixRdWVzdGlvbiBhbnN3ZXJpbmcsIkdvb2dsZSBSZXNlYXJjaCxOYXRpb25hbCBMaWJyYXJ5IG9mIE1lZGljaW5lLERlZXBNaW5kIiwiS2FyYW4gU2luZ2hhbCwgU2hla29vZmVoIEF6aXppLCBUYW8gVHUsIFMuIFNhcmEgTWFoZGF2aSwgSmFzb24gV2VpLCBIeXVuZyBXb24gQ2h1bmcsIE5hdGhhbiBTY2FsZXMsIEFqYXkgVGFud2FuaSwgSGVhdGhlciBDb2xlLUxld2lzLCBTdGVwaGVuIFBmb2hsLCBQZXJyeSBQYXluZSwgTWFydGluIFNlbmV2aXJhdG5lLCBQYXVsIEdhbWJsZSwgQ2hyaXMgS2VsbHksIEFidWJha3IgQmFiaWtlciwgTmF0aGFuYWVsIFNjaMOkcmxpLCBBYWthbmtzaGEgQ2hvd2RoZXJ5LCBQaGlsaXAgTWFuc2ZpZWxkLCBEaW5hIERlbW5lci1GdXNobWFuLCBCbGFpc2UgQWfDvGVyYSB5IEFyY2FzLCBEYWxlIFdlYnN0ZXIsIEdyZWcgUy4gQ29ycmFkbywgWW9zc2kgTWF0aWFzLCBLYXRoZXJpbmUgQ2hvdSwgSnVyYWogR290dHdlaXMsIE5lbmFkIFRvbWFzZXYsIFl1biBMaXUsIEFsdmluIFJhamtvbWFyLCBKb2VsbGUgQmFycmFsLCBDaHJpc3RvcGhlciBTZW10dXJzLCBBbGFuIEthcnRoaWtlc2FsaW5nYW0gJiBWaXZlayBOYXRhcmFqYW4iLDIwMjMtMDctMTIsTGFyZ2UgbGFuZ3VhZ2UgbW9kZWxzIGVuY29kZSBjbGluaWNhbCBrbm93bGVkZ2UsaHR0cHM6Ly93d3cubmF0dXJlLmNvbS9hcnRpY2xlcy9zNDE1ODYtMDIzLTA2MjkxLTIsLCwsNTQwMDAwMDAwMDAwLjAsIiIiV2UgcGVyZm9ybWVkIGluc3RydWN0aW9uIHByb21wdCB0dW5pbmcgb24gRmxhbi1QYUxNIDU0MEIgd2l0aCBhIHNvZnQgcHJvbXB0IGxlbmd0aCBvZiAxMDAgdG8gcHJvZHVjZSBNZWQtUGFMTS4gV2UgZnJvemUgdGhlIHJlc3Qgb2YgdGhlIG1vZGVsLCBhbmQgdXNlZCBhbiBlbWJlZGRpbmcgZGltZW5zaW9uIG9mIDE4NDMyIGFzIGluIFBhTE0gWzFdLCB3aGljaCByZXN1bHRlZCBpbiAxLjg0TSB0cmFpbmFibGUgcGFyYW1ldGVycy4iIgooZnJvbSBzdXBwbGVtZW50YXJ5IG1hdGVyaWFscykiLCwsLCJmcm9tIHN1cHBsZW1lbnRhcnkgbWF0ZXJpYWxzICIiV2UgdXNlZCBhIGJhdGNoIHNpemUgb2YgMzIgYWNyb3NzIGFsbCBydW5zIGFuZCByYW4gdHJhaW5pbmcgZm9yIDIwMCBzdGVwcy4iIgp0aGV5IGFsc28gbWVudGlvbiBhdmVyYWdlIHF1ZXN0aW9uIGxlbmd0aCBvZiAyNSB3b3JkcywgYnV0IEkgYW0gbm90IHN1cmUgaWYgdGhhdCBhcHBsaWVzIHRvIGFsbCBkYXRhcG9pbnRzCgpNZWRNQ1FBIChodHRwczovL3Byb2NlZWRpbmdzLm1sci5wcmVzcy92MTc0L3BhbDIyYS9wYWwyMmEucGRmLCBUYWJsZSAyKSBoYXMgb24gYXZlcmFnZSAxMi43NysgMi42OSs2Ny41MiA9IDgyLjk4IHRva2VucyBwZXIgZGF0YXBvaW50CiIsLCwsLENvbmZpZGVudCwiTGFyZ2UgbGFuZ3VhZ2UgbW9kZWxzIChMTE1zKSBoYXZlIGRlbW9uc3RyYXRlZCBpbXByZXNzaXZlIGNhcGFiaWxpdGllcywgYnV0IHRoZSBiYXIgZm9yIGNsaW5pY2FsIGFwcGxpY2F0aW9ucyBpcyBoaWdoLiBBdHRlbXB0cyB0byBhc3Nlc3MgdGhlIGNsaW5pY2FsIGtub3dsZWRnZSBvZiBtb2RlbHMgdHlwaWNhbGx5IHJlbHkgb24gYXV0b21hdGVkIGV2YWx1YXRpb25zIGJhc2VkIG9uIGxpbWl0ZWQgYmVuY2htYXJrcy4gSGVyZSwgdG8gYWRkcmVzcyB0aGVzZSBsaW1pdGF0aW9ucywgd2UgcHJlc2VudCBNdWx0aU1lZFFBLCBhIGJlbmNobWFyayBjb21iaW5pbmcgc2l4IGV4aXN0aW5nIG1lZGljYWwgcXVlc3Rpb24gYW5zd2VyaW5nIGRhdGFzZXRzIHNwYW5uaW5nIHByb2Zlc3Npb25hbCBtZWRpY2luZSwgcmVzZWFyY2ggYW5kIGNvbnN1bWVyIHF1ZXJpZXMgYW5kIGEgbmV3IGRhdGFzZXQgb2YgbWVkaWNhbCBxdWVzdGlvbnMgc2VhcmNoZWQgb25saW5lLCBIZWFsdGhTZWFyY2hRQS4gV2UgcHJvcG9zZSBhIGh1bWFuIGV2YWx1YXRpb24gZnJhbWV3b3JrIGZvciBtb2RlbCBhbnN3ZXJzIGFsb25nIG11bHRpcGxlIGF4ZXMgaW5jbHVkaW5nIGZhY3R1YWxpdHksIGNvbXByZWhlbnNpb24sIHJlYXNvbmluZywgcG9zc2libGUgaGFybSBhbmQgYmlhcy4gSW4gYWRkaXRpb24sIHdlIGV2YWx1YXRlIFBhdGh3YXlzIExhbmd1YWdlIE1vZGVsMSAoUGFMTSwgYSA1NDAtYmlsbGlvbiBwYXJhbWV0ZXIgTExNKSBhbmQgaXRzIGluc3RydWN0aW9uLXR1bmVkIHZhcmlhbnQsIEZsYW4tUGFMTTIgb24gTXVsdGlNZWRRQS4gVXNpbmcgYSBjb21iaW5hdGlvbiBvZiBwcm9tcHRpbmcgc3RyYXRlZ2llcywgRmxhbi1QYUxNIGFjaGlldmVzIHN0YXRlLW9mLXRoZS1hcnQgYWNjdXJhY3kgb24gZXZlcnkgTXVsdGlNZWRRQSBtdWx0aXBsZS1jaG9pY2UgZGF0YXNldCAoTWVkUUEzLCBNZWRNQ1FBNCwgUHViTWVkUUE1IGFuZCBNZWFzdXJpbmcgTWFzc2l2ZSBNdWx0aXRhc2sgTGFuZ3VhZ2UgVW5kZXJzdGFuZGluZyAoTU1MVSkgY2xpbmljYWwgdG9waWNzNiksIGluY2x1ZGluZyA2Ny42JSBhY2N1cmFjeSBvbiBNZWRRQSAoVVMgTWVkaWNhbCBMaWNlbnNpbmcgRXhhbS1zdHlsZSBxdWVzdGlvbnMpLCBzdXJwYXNzaW5nIHRoZSBwcmlvciBzdGF0ZSBvZiB0aGUgYXJ0IGJ5IG1vcmUgdGhhbiAxNyUuIEhvd2V2ZXIsIGh1bWFuIGV2YWx1YXRpb24gcmV2ZWFscyBrZXkgZ2Fwcy4gVG8gcmVzb2x2ZSB0aGlzLCB3ZSBpbnRyb2R1Y2UgaW5zdHJ1Y3Rpb24gcHJvbXB0IHR1bmluZywgYSBwYXJhbWV0ZXItZWZmaWNpZW50IGFwcHJvYWNoIGZvciBhbGlnbmluZyBMTE1zIHRvIG5ldyBkb21haW5zIHVzaW5nIGEgZmV3IGV4ZW1wbGFycy4gVGhlIHJlc3VsdGluZyBtb2RlbCwgTWVkLVBhTE0sIHBlcmZvcm1zIGVuY291cmFnaW5nbHksIGJ1dCByZW1haW5zIGluZmVyaW9yIHRvIGNsaW5pY2lhbnMuIFdlIHNob3cgdGhhdCBjb21wcmVoZW5zaW9uLCBrbm93bGVkZ2UgcmVjYWxsIGFuZCByZWFzb25pbmcgaW1wcm92ZSB3aXRoIG1vZGVsIHNjYWxlIGFuZCBpbnN0cnVjdGlvbiBwcm9tcHQgdHVuaW5nLCBzdWdnZXN0aW5nIHRoZSBwb3RlbnRpYWwgdXRpbGl0eSBvZiBMTE1zIGluIG1lZGljaW5lLiBPdXIgaHVtYW4gZXZhbHVhdGlvbnMgcmV2ZWFsIGxpbWl0YXRpb25zIG9mIHRvZGF54oCZcyBtb2RlbHMsIHJlaW5mb3JjaW5nIHRoZSBpbXBvcnRhbmNlIG9mIGJvdGggZXZhbHVhdGlvbiBmcmFtZXdvcmtzIGFuZCBtZXRob2QgZGV2ZWxvcG1lbnQgaW4gY3JlYXRpbmcgc2FmZSwgaGVscGZ1bCBMTE1zIGZvciBjbGluaWNhbCBhcHBsaWNhdGlvbnMuIiwsLFVucmVsZWFzZWQsIlVuaXRlZCBTdGF0ZXMgb2YgQW1lcmljYSxVbml0ZWQgU3RhdGVzIG9mIEFtZXJpY2EsVW5pdGVkIEtpbmdkb20gb2YgR3JlYXQgQnJpdGFpbiBhbmQgTm9ydGhlcm4gSXJlbGFuZCIsRmxhbi1QYUxNIDU0MEIsLCwsLDIwMjUtMTEtMjggMTE6NTM6NDQrMDA6</x:v>
      </x:c>
    </x:row>
    <x:row r="171" ht="18" customHeight="1">
      <x:c r="A171" s="17" t="n">
        <x:v>166</x:v>
      </x:c>
      <x:c r="B171" s="17" t="n">
        <x:v>310</x:v>
      </x:c>
      <x:c r="C171" s="160" t="str">
        <x:v>MDAsLCwsLCwiSW5kdXN0cnksR292ZXJubWVudCxJbmR1c3RyeSIsLCwsLFVucmVsZWFzZWQsLCwsLCwsLCwsLCwsTm8KVW5pLVJOQS1MLTI0LEJpb2xvZ3ksUHJvdGVpbiBvciBudWNsZW90aWRlIGxhbmd1YWdlIG1vZGVsIChwTE0vbkxNKSxEUCBUZWNobm9sb2d5LCJYaSBXYW5nLCBSdWljaHUgR3UsIFpoaXl1YW4gQ2hlbiwgWW9uZ2dlIExpLCBYaWFvaG9uZyBKaSwgR3VvbGluIEtlLCBIYW4gV2VuIiwyMDIzLTA3LTEyLFVuaS1STkE6IFVuaXZlcnNhbCBQcmUtVHJhaW5lZCBNb2RlbHMgUmV2b2x1dGlvbml6ZSBSTkEgUmVzZWFyY2gsaHR0cHM6Ly93d3cuYmlvcnhpdi5vcmcvY29udGVudC8xMC4xMTAxLzIwMjMuMDcuMTEuNTQ4NTg4djEuYWJzdHJhY3QsMjAuMCwsLDQwMDAwMDAwMC4wLFRhYmxlIDg6IE1vZGVsIGFyY2hpdGVjdHVyZSBwYXJhbWV0ZXJzIG9mIGRpZmZlcmVudCBVbmktUk5BIG1vZGVscywsIiIiV2UgdHJhaW5lZCBvdXIgcHJvcG9zZWQgbmV0d29yayBvbiAxMjggQTEwMCIiIiwsIlRhYmxlIDg6IE1vZGVsIGFyY2hpdGVjdHVyZSBwYXJhbWV0ZXJzIG9mIGRpZmZlcmVudCBVbmktUk5BIG1vZGVscwoKU2VxdWVuY2VzIGFyZSBjYXBwZWQgYXQgNDA5NiBsZW5ndGgsIGJ1dCBubyBhdmVyYWdlIHNlcXVlbmNlIGxlbmd0aCBpcyBnaXZlbi4gRXN0aW1hdGluZyBhdCA1MDAgdG9rZW5zIHBlciBzZXF1ZW5jZS4gCgo1MDAwMDAwMDAqNTAwPTI1MDAwMDAwMDAwMCIsLCxJbnRlbCBBMTAwLCxMaWtlbHksIlJOQSBtb2xlY3VsZXMgcGxheSBhIGNydWNpYWwgcm9sZSBhcyBpbnRlcm1lZGlhcmllcyBpbiBkaXZlcnNlIGJpb2xvZ2ljYWwgcHJvY2Vzc2VzLiBBdHRhaW5pbmcgYSBwcm9mb3VuZCB1bmRlcnN0YW5kaW5nIG9mIHRoZWlyIGZ1bmN0aW9uIGNhbiBzdWJzdGFudGlhbGx5IGVuaGFuY2Ugb3VyIGNvbXByZWhlbnNpb24gb2YgbGlmZeKAmXMgYWN0aXZpdGllcyBhbmQgZmFjaWxpdGF0ZSBkcnVnIGRldmVsb3BtZW50IGZvciBudW1lcm91cyBkaXNlYXNlcy4gVGhlIGFkdmVudCBvZiBoaWdoLXRocm91Z2hwdXQgc2VxdWVuY2luZyB0ZWNobm9sb2dpZXMgbWFrZXMgdmFzdCBhbW91bnRzIG9mIFJOQSBzZXF1ZW5jZSBkYXRhIGFjY2Vzc2libGUsIHdoaWNoIGNvbnRhaW5zIGludmFsdWFibGUgaW5mb3JtYXRpb24gYW5kIGtub3dsZWRnZS4gSG93ZXZlciwgZGVyaXZpbmcgaW5zaWdodHMgZm9yIGZ1cnRoZXIgYXBwbGljYXRpb24gZnJvbSBzdWNoIGFuIGltbWVuc2Ugdm9sdW1lIG9mIGRhdGEgcG9zZXMgYSBzaWduaWZpY2FudCBjaGFsbGVuZ2UuIEZvcnR1bmF0ZWx5LCByZWNlbnQgYWR2YW5jZW1lbnRzIGluIHByZS10cmFpbmVkIG1vZGVscyBoYXZlIHN1cmZhY2VkIGFzIGEgcmV2b2x1dGlvbmFyeSBzb2x1dGlvbiBmb3IgYWRkcmVzc2luZyBzdWNoIGNoYWxsZW5nZXMgb3dpbmcgdG8gdGhlaXIgZXhjZXB0aW9uYWwgYWJpbGl0eSB0byBhdXRvbWF0aWNhbGx5IG1pbmUgYW5kIGV4dHJhY3QgaGlkZGVuIGtub3dsZWRnZSBmcm9tIG1hc3NpdmUgZGF0YXNldHMuIEluc3BpcmVkIGJ5IHRoZSBwYXN0IHN1Y2Nlc3Nlcywgd2UgZGV2ZWxvcGVkIGEgbm92ZWwgY29udGV4dC1hd2FyZSBkZWVwIGxlYXJuaW5nIG1vZGVsIG5hbWVkIFVuaS1STkEgdGhhdCBwZXJmb3JtcyBwcmUtdHJhaW5pbmcgb24gdGhlIGxhcmdlc3QgZGF0YXNldCBvZiBSTkEgc2VxdWVuY2VzIGF0IHRoZSB1bnByZWNlZGVudGVkIHNjYWxlIHRvIGRhdGUuIER1cmluZyB0aGlzIHByb2Nlc3MsIG91ciBtb2RlbCBhdXRvbm9tb3VzbHkgdW5yYXZlbGVkIHRoZSBvYnNjdXJlZCBldm9sdXRpb25hcnkgYW5kIHN0cnVjdHVyYWwgaW5mb3JtYXRpb24gZW1iZWRkZWQgd2l0aGluIHRoZSBSTkEgc2VxdWVuY2VzLiBBcyBhIHJlc3VsdCwgdGhyb3VnaCBmaW5lLXR1bmluZywgb3VyIG1vZGVsIGFjaGlldmVkIHRoZSBzdGF0ZS1vZi10aGUtYXJ0IChTT1RBKSBwZXJmb3JtYW5jZXMgaW4gYSBzcGVjdHJ1bSBvZiBkb3duc3RyZWFtIHRhc2tzLCBpbmNsdWRpbmcgYm90aCBzdHJ1Y3R1cmFsIGFuZCBmdW5jdGlvbmFsIHByZWRpY3Rpb25zLiBPdmVyYWxsLCBVbmktUk5BIGVzdGFibGlzaGVkIGEgbmV3IHJlc2VhcmNoIHBhcmFkaWdtIGVtcG93ZXJlZCBieSB0aGUgbGFyZ2UgcHJlLXRyYWluZWQgbW9kZWwgaW4gdGhlIGZpZWxkIG9mIFJOQSwgZW5hYmxpbmcgdGhlIGNvbW11bml0eSB0byB1bmxvY2sgdGhlIHBvd2VyIG9mIEFJIGF0IGEgd2hvbGUgbmV3IGxldmVsIHRvIHNpZ25pZmljYW50bHkgZXhwZWRpdGUgdGhlIHBhY2Ugb2YgcmVzZWFyY2ggYW5kIGZvc3RlciBncm91bmRicmVha2luZyBkaXNjb3Zlcmllcy4iLCwsVW5yZWxlYXNlZCxDaGluYSwsLCwxMjguMCwsMjAyNS0xMS0yOCAxMTo1Mzo0NCswMDowMCwsLCwsLEluZHVzdHJ5LCwsLCxVbnJlbGVhc2VkLCwsLCwsLDc2My44MzY4NDE3NTMwMTkzLCwsLCwsTm8KVW5pLVJOQS1MMTIsQmlvbG9neSxQcm90ZWluIG9yIG51Y2xlb3RpZGUgbGFuZ3VhZ2UgbW9kZWwgKHBMTS9uTE0pLERQIFRlY2hub2xvZ3ksIlhpIFdhbmcsIFJ1aWNodSBHdSwgWmhpeXVhbiBDaGVuLCBZb25nZ2UgTGksIFhpYW9ob25nIEppLCBHdW9saW4gS2UsIEhhbiBXZW4iLDIwMjMtMDctMTIsVW5pLVJOQTogVW5pdmVyc2FsIFByZS1UcmFpbmVkIE1vZGVscyBSZXZvbHV0aW9uaXplIFJOQSBSZXNlYXJjaCxodHRwczovL3d3dy5iaW9yeGl2Lm9yZy9jb250ZW50LzEwLjExMDEvMjAyMy4wNy4xMS41NDg1ODh2MS5hYnN0cmFjdCwyMC4wLCwsODUwMDAwMDAuMCxUYWJsZSA4OiBNb2RlbCBhcmNoaXRlY3R1cmUgcGFyYW1ldGVycyBvZiBkaWZmZXJlbnQgVW5pLVJOQSBtb2RlbHMsLCIiIldlIHRyYWluZWQgb3VyIHByb3Bvc2VkIG5ldHdvcmsgb24gMTI4IEExMDAiIiIsLCJUYWJsZSA4OiBNb2RlbCBhcmNoaXRlY3R1cmUgcGFyYW1ldGVycyBvZiBkaWZmZXJlbnQgVW5pLVJOQSBtb2RlbHMKClNlcXVlbmNlcyBhcmUgY2FwcGVkIGF0IDQwOTYgbGVuZ3RoLCBidXQgbm8gYXZlcmFnZSBzZXF1ZW5jZSBsZW5ndGggaXMgZ2l2ZW4uIEVzdGltYXRpbmcgYXQgNTAwIHRva2VucyBwZXIgc2VxdWVuY2UuIAoKMTAwMDAwMDAwKjUwMD0iLCwsTlZJRElBIEExMDAsLExpa2VseSwiUk5BIG1vbGVjdWxlcyBwbGF5IGEgY3J1Y2lhbCByb2xlIGFzIGludGVybWVkaWFyaWVzIGluIGRpdmVyc2UgYmlvbG9naWNhbCBwcm9jZXNzZXMuIEF0dGFpbmluZyBhIHByb2ZvdW5kIHVuZGVyc3RhbmRpbmcgb2YgdGhlaXIgZnVuY3Rpb24gY2FuIHN1YnN0YW50aWFsbHkgZW5oYW5jZSBvdXIgY29tcHJlaGVuc2lvbiBvZiBsaWZl4oCZcyBhY3Rpdml0aWVzIGFuZCBmYWNpbGl0YXRlIGRydWcgZGV2ZWxvcG1lbnQgZm9yIG51bWVyb3VzIGRpc2Vhc2VzLiBUaGUgYWR2ZW50IG9mIGhpZ2gtdGhyb3VnaHB1dCBzZXF1ZW5jaW5nIHRlY2hub2xvZ2llcyBtYWtlcyB2YXN0IGFtb3VudHMgb2YgUk5BIHNlcXVlbmNlIGRhdGEgYWNjZXNzaWJsZSwgd2hpY2ggY29udGFpbnMgaW52YWx1YWJsZSBpbmZvcm1hdGlvbiBhbmQga25vd2xlZGdlLiBIb3dldmVyLCBkZXJpdmluZyBpbnNpZ2h0cyBmb3IgZnVydGhlciBhcHBsaWNhdGlvbiBmcm9tIHN1Y2ggYW4gaW1tZW5zZSB2b2x1bWUgb2YgZGF0YSBwb3NlcyBhIHNpZ25pZmljYW50IGNoYWxsZW5nZS4gRm9ydHVuYXRlbHksIHJlY2VudCBhZHZhbmNlbWVudHMgaW4gcHJlLXRyYWluZWQgbW9kZWxzIGhhdmUgc3VyZmFjZWQgYXMgYSByZXZvbHV0aW9uYXJ5IHNvbHV0aW9uIGZvciBhZGRyZXNzaW5nIHN1Y2ggY2hhbGxlbmdlcyBvd2luZyB0byB0aGVpciBleGNlcHRpb25hbCBhYmlsaXR5IHRvIGF1dG9tYXRpY2FsbHkgbWluZSBhbmQgZXh0cmFjdCBoaWRkZW4ga25vd2xlZGdlIGZyb20gbWFzc2l2ZSBkYXRhc2V0cy4gSW5zcGlyZWQgYnkgdGhlIHBhc3Qgc3VjY2Vzc2VzLCB3ZSBkZXZlbG9wZWQgYSBub3ZlbCBjb250ZXh0LWF3YXJlIGRlZXAgbGVhcm5pbmcgbW9kZWwgbmFtZWQgVW5pLVJOQSB0aGF0IHBlcmZvcm1zIHByZS10cmFpbmluZyBvbiB0aGUgbGFyZ2VzdCBkYXRhc2V0IG9mIFJOQSBzZXF1ZW5jZXMgYXQgdGhlIHVucHJlY2VkZW50ZWQgc2NhbGUgdG8gZGF0ZS4gRHVyaW5nIHRoaXMgcHJvY2Vzcywgb3VyIG1vZGVsIGF1dG9ub21vdXNseSB1bnJhdmVsZWQgdGhlIG9ic2N1cmVkIGV2b2x1dGlvbmFyeSBhbmQgc3RydWN0dXJhbCBpbmZvcm1hdGlvbiBlbWJlZGRlZCB3aXRoaW4gdGhlIFJOQSBzZXF1ZW5jZXMuIEFzIGEgcmVzdWx0LCB0aHJvdWdoIGZpbmUtdHVuaW5nLCBvdXIgbW9kZWwgYWNoaWV2ZWQgdGhlIHN0YXRlLW9mLXRoZS1hcnQgKFNPVEEpIHBlcmZvcm1hbmNlcyBpbiBhIHNwZWN0cnVtIG9mIGRvd25zdHJlYW0gdGFza3MsIGluY2x1ZGluZyBib3RoIHN0cnVjdHVyYWwgYW5kIGZ1bmN0aW9uYWwgcHJlZGljdGlvbnMuIE92ZXJhbGwsIFVuaS1STkEgZXN0YWJsaXNoZWQgYSBuZXcgcmVzZWFyY2ggcGFyYWRpZ20gZW1wb3dlcmVkIGJ5IHRoZSBsYXJnZSBwcmUtdHJhaW5lZCBtb2RlbCBpbiB0aGUgZmllbGQgb2YgUk5BLCBlbmFibGluZyB0aGUgY29tbXVuaXR5IHRvIHVubG9jayB0aGUgcG93ZXIgb2YgQUkgYXQgYSB3aG9sZSBuZXcgbGV2ZWwgdG8gc2lnbmlmaWNhbnRseSBleHBlZGl0ZSB0aGUgcGFjZSBvZiByZXNlYXJjaCBhbmQgZm9zdGVyIGdyb3VuZGJyZWFraW5nIGRpc2NvdmVyaWVzLiIsLCxVbnJlbGVhc2VkLENoaW5hLCwsLDEyOC4wLCwyMDI1LTExLTI4IDExOjUzOjQ0KzAwOjAwLCwsLCwsSW5kdXN0cnksLCwsLFVucmVsZWFzZWQsLCwsLCwsMTAxODQ0LjkxMjIzMzczNTksLCwsLCxObwpVbmktUk5BLUwxNixCaW9sb2d5LFByb3RlaW4gb3IgbnVjbGVvdGlkZSBsYW5ndWFnZSBtb2RlbCAocExNL25MTSksRFAgVGVjaG5vbG9neSwiWGkgV2FuZywgUnVpY2h1IEd1LCBaaGl5dWFuIENoZW4sIFlvbmdnZSBMaSwgWGlhb2hvbmcgSmksIEd1b2xpbiBLZSwgSGFuIFdlbiIsMjAyMy0wNy0xMixVbmktUk5BOiBVbml2ZXJzYWwgUHJlLVRyYWluZWQgTW9kZWxzIFJldm9sdXRpb25pemUgUk5BIFJlc2VhcmNoLGh0dHBzOi8vd3d3LmJpb3J4aXYub3JnL2NvbnRlbnQvMTAuMTEwMS8yMDIzLjA3LjExLjU0ODU4OHYxLmFic3RyYWN0LDIwLjAsLCwxNjkwMDAwMDAuMCwiVGFibGUgODogTW9kZWwgYXJjaGl0ZWN0dXJlIHBhcmFtZXRlcnMgb2YgZGlmZmVyZW50IFVuaS1STkEgbW9kZWxzCgpFc3RpbWF0aW5nIHNlcXVlbmNlIGxlbmd0aCBhdCA1MDAgdG9rZW5zLgoKNTAwMDAwMDAwKjUwMD0yNTAwMDAwMDAwMDAiLCwiIiJXZSB0cmFpbmVkIG91ciBwcm9wb3NlZCBuZXR3b3JrIG9uIDEyOCBBMTAwIiIiLCxUYWJsZSA4OiBNb2RlbCBhcmNoaXRlY3R1cmUgcGFyYW1ldGVycyBvZiBkaWZmZXJlbnQgVW5pLVJOQSBtb2RlbHMsLCwsLExpa2VseSwiUk5BIG1vbGVjdWxlcyBwbGF5IGEgY3J1Y2lhbCByb2xlIGFzIGludGVybWVkaWFyaWVzIGluIGRpdmVyc2UgYmlvbG9naWNhbCBwcm9jZXNzZXMuIEF0dGFpbmluZyBhIHByb2ZvdW5kIHVuZGVyc3RhbmRpbmcgb2YgdGhlaXIgZnVuY3Rpb24gY2FuIHN1YnN0YW50aWFsbHkgZW5oYW5jZSBvdXIgY29tcHJlaGVuc2lvbiBvZiBsaWZl4oCZcyBhY3Rpdml0aWVzIGFuZCBmYWNpbGl0YXRlIGRydWcgZGV2ZWxvcG1lbnQgZm9yIG51bWVyb3VzIGRpc2Vhc2VzLiBUaGUgYWR2ZW50IG9mIGhpZ2gtdGhyb3VnaHB1dCBzZXF1ZW5jaW5nIHRlY2hub2xvZ2llcyBtYWtlcyB2YXN0IGFtb3VudHMgb2YgUk5BIHNlcXVlbmNlIGRhdGEgYWNjZXNzaWJsZSwgd2hpY2ggY29udGFpbnMgaW52YWx1YWJsZSBpbmZvcm1hdGlvbiBhbmQga25vd2xlZGdlLiBIb3dldmVyLCBkZXJpdmluZyBpbnNpZ2h0cyBmb3IgZnVydGhlciBhcHBsaWNhdGlvbiBmcm9tIHN1Y2ggYW4gaW1tZW5zZSB2b2x1bWUgb2YgZGF0YSBwb3NlcyBhIHNpZ25pZmljYW50IGNoYWxsZW5nZS4gRm9ydHVuYXRlbHksIHJlY2VudCBhZHZhbmNlbWVudHMgaW4gcHJlLXRyYWluZWQgbW9kZWxzIGhhdmUgc3VyZmFjZWQgYXMgYSByZXZvbHV0aW9uYXJ5IHNvbHV0aW9uIGZvciBhZGRyZXNzaW5nIHN1Y2ggY2hhbGxlbmdlcyBvd2luZyB0byB0aGVpciBleGNlcHRpb25hbCBhYmlsaXR5IHRvIGF1dG9tYXRpY2FsbHkgbWluZSBhbmQgZXh0cmFjdCBoaWRkZW4ga25vd2xlZGdlIGZyb20gbWFzc2l2ZSBkYXRhc2V0cy4gSW5zcGlyZWQgYnkgdGhlIHBhc3Qgc3VjY2Vzc2VzLCB3ZSBkZXZlbG9wZWQgYSBub3ZlbCBjb250ZXh0LWF3YXJlIGRlZXAgbGVhcm5pbmcgbW9kZWwgbmFtZWQgVW5pLVJOQSB0aGF0IHBlcmZvcm1zIHByZS10cmFpbmluZyBvbiB0aGUgbGFyZ2VzdCBkYXRhc2V0IG9mIFJOQSBzZXF1ZW5jZXMgYXQgdGhlIHVucHJlY2VkZW50ZWQgc2NhbGUgdG8gZGF0ZS4gRHVyaW5nIHRoaXMgcHJvY2Vzcywgb3VyIG1vZGVsIGF1dG9ub21vdXNseSB1bnJhdmVsZWQgdGhlIG9ic2N1cmVkIGV2b2x1dGlvbmFyeSBhbmQgc3RydWN0dXJhbCBpbmZvcm1hdGlvbiBlbWJlZGRlZCB3aXRoaW4gdGhlIFJOQSBzZXF1ZW5jZXMuIEFzIGEgcmVzdWx0LCB0aHJvdWdoIGZpbmUtdHVuaW5nLCBvdXIgbW9kZWwgYWNoaWV2ZWQgdGhlIHN0YXRlLW9mLXRoZS1hcnQgKFNPVEEpIHBlcmZvcm1hbmNlcyBpbiBhIHNwZWN0cnVtIG9mIGRvd25zdHJlYW0gdGFza3MsIGluY2x1ZGluZyBib3RoIHN0cnVjdHVyYWwgYW5kIGZ1bmN0aW9uYWwgcHJlZGljdGlvbnMuIE92ZXJhbGwsIFVuaS1STkEgZXN0YWJsaXNoZWQgYSBuZXcgcmVzZWFyY2ggcGFyYWRpZ20gZW1wb3dlcmVkIGJ5IHRoZSBsYXJnZSBwcmUtdHJhaW5lZCBtb2RlbCBpbiB0aGUgZmllbGQgb2YgUk5BLCBlbmFibGluZyB0aGUgY29tbXVuaXR5IHRvIHVubG9jayB0aGUgcG93ZXIgb2YgQUkgYXQgYSB3aG9sZSBuZXcgbGV2ZWwgdG8gc2lnbmlmaWNhbnRseSBleHBlZGl0ZSB0aGUgcGFjZSBvZiByZXNlYXJjaCBhbmQgZm9zdGVyIGdyb3VuZGJyZWFraW5nIGRpc2NvdmVyaWVzLiIsLCxVbnJlbGVhc2VkLENoaW5hLCwsLCwsMjAyNS0xMS0yOCAxMTo1Mzo0NCswMDowMCwsLCwsLEluZHVzdHJ5LCwsLCxVbnJlbGVhc2VkLCwsLCwsLCwsLCwsLE5vCkNsYXVkZSAyLExhbmd1YWdlLCJMYW5ndWFnZSBtb2RlbGluZyxDaGF0LExhbmd1YWdlIG1vZGVsaW5nL2dlbmVyYXRpb24sUXVlc3Rpb24gYW5zd2VyaW5nIixBbnRocm9waWMsLDIwMjMtMDctMTEsLCJodHRwczovL3d3dy5hbnRocm9waWMuY29tL2luZGV4L2NsYXVkZS0yLCBodHRwczovL3d3dy1maWxlcy5hbnRocm9waWMuY29tL3Byb2R1Y3Rpb24vaW1hZ2VzL01vZGVsLUNhcmQtQ2xhdWRlLTIucGRmIiwsSGlzdG9yaWNhbCBzaWduaWZpY2FuY2UsLCwsMy44NjZlKzI0LGh0dHBzOi8vY29sYWIucmVzZWFyY2guZ29vZ2xlLmNvbS9kcml2ZS8xTWRQdWhTNEVtYWYyM1ZYWVotb29FeERXLTVHWFprdzAjc2Nyb2xsVG89RHMwUTVYOGFNbk9ZLCwsLCwsLFNwZWN1bGF0aXZlLCwsLEFQSSBhY2Nlc3MsVW5pdGVkIFN0YXRlcyBvZiBBbWVyaWNhLCwsLCwsMjAyNS0xMS0yOCAxMTo1Mzo0NCswMDowMCwsLCwsLEluZHVzdHJ5LFRydWUsLDEuMjJlKzI2LCxVbnJlbGVhc2VkLCxUcnVlLDQ5MDI2NDQuMTIzMzgzMDI3LCwsVHJ1ZSwsIkJlbmNobWFya3MsSGFyZHdhcmUiLCwsLCxObwpFbXUxIChCQUFJKSwiVmlzaW9uLE11bHRpbW9kYWwsTGFuZ3VhZ2UiLCJJbWFnZSBnZW5lcmF0aW9uLFRleHQgYXV0b2NvbXBsZXRpb24sVGV4dC10by1pbWFnZSxWaXN1YWwgcXVlc3Rpb24gYW5zd2VyaW5nLEltYWdlIGNhcHRpb25pbmcsTGFuZ3VhZ2UgbW9kZWxpbmcvZ2VuZXJhdGlvbiIsIkJlaWppbmcgQWNhZGVteSBvZiBBcnRpZmljaWFsIEludGVsbGlnZW5jZSAvIEJBQUksVHNpbmdodWEgVW5pdmVyc2l0eSxQZWtpbmcgVW5pdmVyc2l0eSIsIlF1YW4gU3VuLCBRaXlpbmcgWXUsIFl1ZmVuZyBDdWksIEZhbiBaaGFuZywgWGlhb3NvbmcgWmhhbmcsIFl1ZXplIFdhbmcsIEhvbmdjaGVuZyBHYW8sIEppbmdqaW5nIExpdSwgVGllanVuIEh1YW5nLCBYaW5sb25nIFdhbmciLDIwMjMtMDctMTEsR2VuZXJhdGl2ZSBQcmV0cmFpbmluZyBpbiBNdWx0aW1vZGFsaXR5LGh0dHBzOi8vYXJ4aXYub3JnL2Ficy8yMzA3LjA1MjIyLCwsLDE0MDAwMDAwMDAwLjAsIiIiVGhlIHRvdGFsIG51bWJlciBvZiBwYXJhbWV0ZXJzIG9mIEVtdSBpcyAxNEIgYW5kIGlzIHRyYWluZWQgZW5kLXRvLWVuZC4iIgoKIiIgV2UgbGV2ZXJhZ2UgcHJldHJhaW5lZCBFVkEtQ0xJUCAoU3VuIGV0IGFsLiwgMjAyMyksIExMYU1BIChUb3V2cm9uIGV0IGFsLiwgMjAyMykgYW5kIFN0YWJsZSBEaWZmdXNpb24gKFJvbWJhY2ggZXQgYWwuLCAyMDIyKSB0byBpbml0aWFsaXplIHRoZSBWaXN1YWwgRW5jb2RlciwgdGhlIE11bHRpbW9kYWwgTW9kZWxpbmcgTExNIGFuZCB0aGUgVmlzdWFsIERlY29kZXIsIHJlc3BlY3RpdmVseS4iIiIsMi43MDAwMDAwMDAwMWUrMjEsIiIiV2UgdHJhaW4gdGhlIG1vZGVsIG9uIDEyOCBOVklESUEgODBHLUExMDAgR1BVcyBmb3IgMTBrIHN0ZXBzIHdpdGggYXJvdW5kIDgyTSBzYW1wbGVzICgxNTBCIHRva2VucyBpbiB0b3RhbCksIGFuZCB0aGUgcHJldHJhaW5pbmcgdGFrZXMgYXBwcm94aW1hdGVseSAyIGRheXMuIiIKaHR0cHM6Ly93d3cud29sZnJhbWFscGhhLmNvbS9pbnB1dD9pPTEyOCozMTIrVEZMT1BTKyorMitkYXlzKyorMC40IiwsLDQ4LjAsIiIiV2UgdHJhaW4gdGhlIG1vZGVsIG9uIDEyOCBOVklESUEgODBHLUExMDAgR1BVcyBmb3IgMTBrIHN0ZXBzIHdpdGggYXJvdW5kIDgyTSBzYW1wbGVzICgxNTBCIHRva2VucyBpbiB0b3RhbCksIGFuZCB0aGUgcHJldHJhaW5pbmcgdGFrZXMgYXBwcm94aW1hdGVseSAyIGRheXMuIiIiLE5WSURJQSBBMTAwIFNYTTQgODAgR0IsLENvbmZpZGVudCwiV2UgcHJlc2VudCBFbXUsIGEgVHJhbnNmb3JtZXItYmFzZWQgbXVsdGltb2RhbCBmb3VuZGF0aW9uIG1vZGVsLCB3aGljaCBjYW4gc2VhbWxlc3NseSBnZW5lcmF0ZSBpbWFnZXMgYW5kIHRleHRzIGluIG11bHRpbW9kYWwgY29udGV4dC4gVGhpcyBvbW5pdm9yZSBtb2RlbCBjYW4gdGFrZSBpbiBhbnkgc2luZ2xlLW1vZGFsaXR5IG9yIG11bHRpbW9kYWwgZGF0YSBpbnB1dCBpbmRpc2NyaW1pbmF0ZWx5IChlLmcuLCBpbnRlcmxlYXZlZCBpbWFnZSwgdGV4dCBhbmQgdmlkZW8pIHRocm91Z2ggYSBvbmUtbW9kZWwtZm9yLWFsbCBhdXRvcmVncmVzc2l2ZSB0cmFpbmluZyBwcm9jZXNzLiBGaXJzdCwgdmlzdWFsIHNpZ25hbHMgYXJlIGVuY29kZWQgaW50byBlbWJlZGRpbmdzLCBhbmQgdG9nZXRoZXIgd2l0aCB0ZXh0IHRva2VucyBmb3JtIGFuIGludGVybGVhdmVkIGlucHV0IHNlcXVlbmNlLiBFbXUgaXMgdGhlbiBlbmQtdG8tZW5kIHRyYWluZWQgd2l0aCBhIHVuaWZpZWQgb2JqZWN0aXZlIG9mIGNsYXNzaWZ5aW5nIHRoZSBuZXh0IHRleHQgdG9rZW4gb3IgcmVncmVzc2luZyB0aGUgbmV4dCB2aXN1YWwgZW1iZWRkaW5nIGluIHRoZSBtdWx0aW1vZGFsIHNlcXVlbmNlLiBUaGlzIHZlcnNhdGlsZSBtdWx0aW1vZGFsaXR5IGVtcG93ZXJzIHRoZSBleHBsb3JhdGlvbiBvZiBkaXZlcnNlIHByZXRyYWluaW5nIGRhdGEgc291cmNlcyBhdCBzY2FsZSwgc3VjaCBhcyB2aWRlb3Mgd2l0aCBpbnRlcmxlYXZlZCBmcmFtZXMgYW5kIHRleHQsIHdlYnBhZ2VzIHdpdGggaW50ZXJsZWF2ZWQgaW1hZ2VzIGFuZCB0ZXh0LCBhcyB3ZWxsIGFzIHdlYi1zY2FsZSBpbWFnZS10ZXh0IHBhaXJzIGFuZCB2aWRlby10ZXh0IHBhaXJzLiBFbXUgY2FuIHNlcnZlIGFzIGEgZ2VuZXJhbGlzdCBtdWx0aW1vZGFsIGludGVyZmFjZSBmb3IgYm90aCBpbWFnZS10by10ZXh0IGFuZCB0ZXh0LXRvLWltYWdlIHRhc2tzLCBhbmQgc3VwcG9ydHMgaW4tY29udGV4dCBpbWFnZSBhbmQgdGV4dCBnZW5lcmF0aW9uLiBBY3Jvc3MgYSBicm9hZCByYW5nZSBvZiB6ZXJvLXNob3QvZmV3LXNob3QgdGFza3MgaW5jbHVkaW5nIGltYWdlIGNhcHRpb25pbmcsIHZpc3VhbCBxdWVzdGlvbiBhbnN3ZXJpbmcsIHZpZGVvIHF1ZXN0aW9uIGFuc3dlcmluZyBhbmQgdGV4dC10by1pbWFnZSBnZW5lcmF0aW9uLCBFbXUgZGVtb25zdHJhdGVzIHN1cGVyYiBwZXJmb3JtYW5jZSBjb21wYXJlZCB0byBzdGF0ZS1vZi10aGUtYXJ0IGxhcmdlIG11bHRpbW9kYWwgbW9kZWxzLiBFeHRlbmRlZCBjYXBhYmlsaXRpZXMgc3VjaCBhcyBtdWx0aW1vZGFsIGFzc2lzdGFudHMgdmlhIGluc3RydWN0aW9uIHR1bmluZyBhcmUgYWxzbyBkZW1vbnN0cmF0ZWQgd2l0aCBpbXByZXNzaXZlIHBlcmZvcm1hbmNlLiIsLCxPcGVuIHdlaWdodHMgKG5vbi1jb21tZXJjaWFsKSwiQ2hpbmEsQ2hpbmEsQ2hpbmEiLCJTdGFibGUgRGlmZnVzaW9uIChMRE0tS0wtOC1HKSxFVkEtMDEsTExhTUEtMTNCIiwsLDEyOC4wLCwyMDI2LTAyLTExIDE5OjI2OjI3KzAwOjAwLCwsLCwsIkFjYWRlbWlhLEFjYWRlbWlhLEFjYWRlbWlhIiwsLCw2MTQ0LjAsVW5yZWxlYXNlZCwiQXBhY2hlIDIuMApodHRwczovL2dpdGh1Yi5jb20vYmFhaXZpc2lvbi9FbXUvdHJlZS9tYWluL0VtdTEKCkxsYW1hIGxpY2Vuc2UgKG1lbnRpb25lZCBpbiBnaXRodWIgcmVwbykKaHR0cHM6Ly9odWdnaW5nZmFjZS5jby9CQUFJL0VtdTIKCnRyYWluaW5nIGNvZGUgcmVsZWFzZSBpcyBzdGlsbCBpbiB0aGVpciB0b2RvIGxpc3QiLCwsLCwsMTAxODQ3LjE4MDI4MTE1Mjg1LEhhcmR3YXJlLEJBQUksLCwsWWVzCkJhaWNodWFuIDEtMTNCLExhbmd1YWdlLCJMYW5ndWFnZSBtb2RlbGluZy9nZW5lcmF0aW9uLFF1ZXN0aW9uIGFuc3dlcmluZyIsQmFpY2h1YW4sLDIwMjMtMDctMTEsIkJhaWNodWFuLTEzQgoiLGh0dHBzOi8vZ2l0aHViLmNvbS9iYWljaHVhbi1pbmMvQmFpY2h1YW4tMTNCL2Jsb2IvbWFpbi9SRUFETUVfRU4ubWQsLCwsMTMyNjQ5MDExMjAuMCwsOS4zNmUrMjIsMTNiIHBhcmFtZXRlcnMgKiAxLjJ0IHRva2VucyAqIDYgRkxPUCAvIHBhcmFtZXRlciAvIHRva2VuID0gOS4zNmUyMiBGTE9QLDE0MDAwMDAwMDAwMDAsLCwsLCxDb25maWRlbnQsIkJhaWNodWFuLTEzQiBpcyBhbiBvcGVuLXNvdXJjZSwgY29tbWVyY2lhbGx5IGF2YWlsYWJsZSBsYXJnZS1zY2FsZSBsYW5ndWFnZSBtb2RlbCBkZXZlbG9wZWQgYnkgQmFpY2h1YW4gSW50ZWxsaWdlbnQgVGVjaG5vbG9neSBmb2xsb3dpbmcgQmFpY2h1YW4tN0IsIGNvbnRhaW5pbmcgMTMgYmlsbGlvbiBwYXJhbWV0ZXJzLiBJdCBhY2hpZXZlcyB0aGUgYmVzdCByZXN1bHRzIG9mIHRoZSBzYW1lIHNpemUgb24gYm90aCBhdXRob3JpdGF0aXZlIENoaW5lc2UgYW5kIEVuZ2xpc2ggYmVuY2htYXJrcy4gVGhpcyByZWxlYXNlIGluY2x1ZGVzIHR3byB2ZXJzaW9uczogcHJlLXRyYWluaW5nIChCYWljaHVhbi0xM0ItQmFzZSkgYW5kIGFsaWdubWVudCAoQmFpY2h1YW4tMTNCLUNoYXQpLiIsLCxPcGVuIHdlaWdodHMgKHJlc3RyaWN0ZWQgdXNlKSxDaGluYSwsLCwsLDIwMjUtMTEtMjggMTE6NTM6NDQrMDA6MDAsLCwsLCxJbmR1c3RyeSwsLCwsT3BlbiBzb3VyY2UsIkNvbW11bml0eSBMaWNlbnNlIGZvciBCYWljaHVhbi0xM0IgTW9kZWwgKHVzYWdlIHJlc3RyaWN0aW9ucywgbmVlZCB0byBhcHBseSBmb3IgY29tbWVyY2lhbCBsaWNlbnNlKQpodHRwczovL2h1Z2dpbmdmYWNlLmNvL2JhaWNodWFuLWluYy9CYWljaHVhbi0xM0ItQmFzZQoKIiJPcGVuIHNvdXJjZSwgZnJlZSBhbmQgYXZhaWxhYmxlIGZvciBjb21tZXJjaWFsIHVzZTogQmFpY2h1YW4tMTNCIGlzIG5vdCBvbmx5IGZ1bGx5IG9wZW4gdG8gYWNhZGVtaWMgcmVzZWFyY2gsIGJ1dCBkZXZlbG9wZXJzIGNhbiBhbHNvIHVzZSBpdCBjb21tZXJjaWFsbHkgZm9yIGZyZWUsIGp1c3QgYnkgYXBwbHlpbmcgZm9yIGFuZCBvYnRhaW5pbmcgYW4gb2ZmaWNpYWwgY29tbWVyY2lhbCBsaWNlbnNlIHZpYSBlbWFpbC4iIgoKcmVwbyBpcyB1bmRlciBBcGFjaGUgMi4wCmh0dHBzOi8vZ2l0aHViLmNvbS9iYWljaHVhbi1pbmMvQmFpY2h1YW4tMTNCL3RyZWUvbWFpbiIsVHJ1ZSwsLCwsLE9wZXJhdGlvbiBjb3VudGluZyxiYWljaHVhbi1pbmMsLCwsWWVzCldlc3QgTGFrZSAo4oCcWMSraMO6IC8g6KW/5rmW5aSn5qih5Z6L4oCdKSwiTXVsdGltb2RhbCxMYW5ndWFnZSxWaXNpb24sU3BlZWNoIiwiQ2hhdCxMYW5ndWFnZSBtb2RlbGluZy9nZW5lcmF0aW9uLFF1ZXN0aW9uIGFuc3dlcmluZyxDaGFyYWN0ZXIgcmVjb2duaXRpb24gKE9DUiksSW1hZ2UgY2FwdGlvbmluZyxTcGVlY2ggcmVjb2duaXRpb24gKEFTUiksVGV4dC10by1zcGVlY2ggKFRUUykiLFdlc3QgTGFrZSBYaW5jaGVuIC8gWGluY2hlbiBBSSAvIOilv+a5luW/g+i+sO+8iOadreW3nu+8ieenkeaKgOaciemZkOWFrOWPuCxMYW4gWmhlbnpob25nLDIwMjMtMDctMDksQ0FDIHJlZ2lzdHJ5LCJodHRwczovL3poaWR4LmNvbS9uZXdzLzM4MzY5Lmh0bWwKaHR0cHM6Ly93d3cuc29odS5jb20vYS82NjAwNDMwMDRfMTEyODMxCmh0dHBzOi8vbXAud2VpeGluLnFxLmNvbS9zLzNuWVZzX2pucGtoTmJzQTRISFROQXcKaHR0cHM6Ly93d3cueGluY2hlbmFpLmNvbS9wcm9kdWN0L0xMTSIsLCwsLCwsLCwsLCwsLFVua25vd24sIkluIDIwMjIsIHVuZGVyIHRoZSBsZWFkZXJzaGlwIG9mIGZvdW5kZXIgTGFuIFpoZW56aG9uZywgdGhlIFhpbmNoZW4gdGVhbSBzdGFydGVkIHRoZSByb2FkIG9mIHNlbGYtcmVzZWFyY2ggb2YgZ2VuZXJhbCBsYXJnZSBtb2RlbHMuIEFmdGVyIGNvbnRpbnVvdXMgcG9saXNoaW5nLCBXZXN0IExha2UgWGluY2hlbiBJbiBKdWx5IDIwMjMsIHRoZSBzZWxmLWRldmVsb3BlZCB1bml2ZXJzYWwgbGFyZ2UgbW9kZWwg4oCU4oCUICIiV2VzdCBMYWtlIExhcmdlIE1vZGVsIiIgd2lsbCBiZSBvZmZpY2lhbGx5IGxhdW5jaGVkLgoiIldlc3QgTGFrZSBNb2RlbCIiIGhhcyBjcm9zcy1tb2RhbCB1bmRlcnN0YW5kaW5nIGFuZCBnZW5lcmF0aW9uIGNhcGFiaWxpdGllcyBIYXZlIHN0cm9uZyBzZW1hbnRpYyB1bmRlcnN0YW5kaW5nLCBsb2dpY2FsIHJlYXNvbmluZywga25vd2xlZGdlIHJlc2VydmUsIG11bHRpcGxlIHJvdW5kcyBvZiBkaWFsb2d1ZSBhbmQgb3RoZXIgYWJpbGl0aWVzLiBUaGUgbW9kZWwgaGFzIGJvdGggaGlnaCBJUSBhbmQgaGlnaCBFUSwgbm90IG9ubHkgaXMgaXQgcmFua2VkIGFtb25nIHRoZSBiZXN0IGluIGF1dGhvcml0YXRpdmUgZXZhbHVhdGlvbnMgc3VjaCBhcyBTdXBlckNMVUUgYW5kIEMtRVZBTCwgaXQgc2hvd3MgZXhjZWxsZW50IGtub3dsZWRnZSBhbmQgcmVhc29uaW5nIGFiaWxpdHksIGJ1dCBtb3JlIGltcG9ydGFudGx5LCBpdCBjYW4gcGVyY2VpdmUgdXNlciBlbW90aW9ucywgcmVtZW1iZXIgdXNlcnMnIGhpc3RvcmljYWwgaW50ZXJhY3Rpb24gaW5mb3JtYXRpb24sIGRlZXBseSBjdXN0b21pemUgdGhlIG1vZGVsJ3MgcGVyc29uYWxpdHksIHBlcnNvbmFsaXR5IGFuZCBwcmVmZXJlbmNlcywgYW5kIGludGVyYWN0IHdpdGggdXNlcnMgaW4gYSBtb3JlIHdhcm0gd2F5LgpUaGUgIiJXZXN0IExha2UgTW9kZWwiIiB1bmRlciBXZXN0IExha2UgWGluY2hlbiAoSGFuZ3pob3UpIFRlY2hub2xvZ3kgQ28uLCBMdGQuIChoZXJlaW5hZnRlciByZWZlcnJlZCB0byBhcyAiIldlc3QgTGFrZSBYaW5jaGVuIiIpIGhhcyBwYXNzZWQgdGhlICIiSW50ZXJpbSBNZWFzdXJlcyBmb3IgdGhlIE1hbmFnZW1lbnQgb2YgR2VuZXJhdGl2ZSBBcnRpZmljaWFsIEludGVsbGlnZW5jZSBTZXJ2aWNlcyIiIGluIERlY2VtYmVyIDIwMjMsIGFuZCBpcyBvcGVuIHRvIHRoZSB3aG9sZSBwdWJsaWMuIFJlbGF0ZWQgc2VydmljZXMsIGN1cnJlbnRseSBzZXJ2aW5nIGh1bmRyZWRzIG9mIEItZW5kIGVudGVycHJpc2UgdXNlcnMgYW5kIG5lYXJseSAxMCBtaWxsaW9uIEMtZW5kIHVzZXJzLiIsLCxPcGVuIHdlaWdodHMgKG5vbi1jb21tZXJjaWFsKSxDaGluYSwsLCwsLDIwMjYtMDItMTEgMTk6MjY6MjcrMDA6MDAsLCwsLCxJbmR1c3RyeSwsLCwsVW5yZWxlYXNlZCwic2VlbXMgdG8gYmUgdGhlIHNhbWUgbW9kZWwgYnV0IEkgYW0gbm90IDEwMCUgY29uZmlkZW50Cmh0dHBzOi8vaHVnZ2luZ2ZhY2UuY28veGluY2hlbi1haS9XZXN0bGFrZS1PbW5pIAoiIlRoZSBjdXJyZW50IGNvZGUgYW5kIHRoZSB2cWdhbiBtb2RlbCB3ZWlnaHRzIGFyZSBwcm92aWRlZCB1bmRlciB0aGUgQ0MtQlktTkMtU0EtNC4wIExpY2Vuc2UuIFRoZSBsYXJnZSBsYW5ndWFnZSBtb2RlbCB3ZWlnaHRzIGFyZSBwcm92aWRlZCB1bmRlciB0aGUgQXBhY2hlIDIuMCBMaWNlbnNlLiIiIiwsLCwsLCwseGluY2hlbi1haSwsLCxZZXMKVGVsZUNoYXQsTGFuZ3VhZ2UsIkNoYXQsTGFuZ3VhZ2UgbW9kZWxpbmcvZ2VuZXJhdGlvbixUZXh0IHN1bW1hcml6YXRpb24sVHJhbnNsYXRpb24iLENoaW5hIFRlbGVjb20sLDIwMjMtMDctMDcsLGh0dHBzOi8vbS50aGVwYXBlci5jbi9iYWlqaWFoYW9fMjM3NjY5NDQsLCwiIiJJbiBhZGRpdGlvbiwgVGVsZUNoYXQtRSwgdGhlIGVkdWNhdGlvbmFsIHZlcnNpb24gb2YgdGhlIGxhcmdlIG1vZGVsIGJhc2VkIG9uIFRlbGVDaGF0LCByYW5rcyBzZXZlbnRoIG9uIEMtRXZhbCwgdGhlIGdsb2JhbCBjb21wcmVoZW5zaXZlIGV4YW1pbmF0aW9uIGV2YWx1YXRpb24gbGlzdCBmb3IgbGFyZ2UgbW9kZWxzLiBUaGUgdG9wIGZldyBpbmNsdWRlIHdlbGwta25vd24gbGFyZ2UgbW9kZWxzIHN1Y2ggYXMgR1A0IGFuZCBDaGF0R1BUIiIiLCwsLCwsLCwsLCxVbmtub3duLCIoR29vZ2xlIHRyYW5zbGF0ZWQpIEF0IENoaW5hIFRlbGVjb20ncyAiIkNvbXB1dGluZyBhbmQgTmV0d29yayBJbnRlZ3JhdGlvbsK3U3VuYWMgRnV0dXJlIiIgc3ViLWZvcnVtLCBDaGluYSBUZWxlY29tIERpZ2l0YWwgSW50ZWxsaWdlbmNlIFRlY2hub2xvZ3kgQnJhbmNoIChoZXJlaW5hZnRlciByZWZlcnJlZCB0byBhczogVGVsZWNvbSBaaGlrZSkgb2ZmaWNpYWxseSByZWxlYXNlZCBDaGluYSBUZWxlY29tJ3MgbGFyZ2UgbGFuZ3VhZ2UgbW9kZWwgVGVsZUNoYXQgYW5kIGRlbW9uc3RyYXRlZCB0aGUgbGFyZ2UgbW9kZWwgZW1wb3dlcmluZyBkYXRhIFByb2R1Y3RzIGluIHRocmVlIGRpcmVjdGlvbnM6IG1pZGRsZSBwbGF0Zm9ybSwgaW50ZWxsaWdlbnQgY3VzdG9tZXIgc2VydmljZSBhbmQgaW50ZWxsaWdlbnQgZ292ZXJubWVudCBhZmZhaXJzLiIsLCxVbnJlbGVhc2VkLENoaW5hLCwsLCwsMjAyNS0xMS0yOCAxMTo1Mzo0NCswMDowMCwsLCwsLEluZHVzdHJ5LCwsLCxVbnJlbGVhc2VkLCxUcnVlLCwsLCwsLCwsLCxObwpQYW5ndSAzLjAsIk11bHRpbW9kYWwsTGFuZ3VhZ2UsSW1hZ2UgZ2VuZXJhdGlvbixWaXNpb24iLCJMYW5ndWFnZSBtb2RlbGluZy9nZW5lcmF0aW9uLEltYWdlIGdlbmVyYXRpb24iLEh1YXdlaSwsMjAyMy0wNy0wNywiUmVzaGFwaW5nIEluZHVzdHJpZXMgd2l0aCBBSTogSHVhd2VpIENsb3VkIExhdW5jaGVzIFBhbmd1IE1vZGVscyAzLjAgYW5kIEFzY2VuZCBBSSBDbG91ZCBTZXJ2aWNlcwoiLGh0dHBzOi8vd3d3Lmh1YXdlaWNsb3VkLmNvbS9pbnRsL2VuLXVzL25ld3MvMjAyMzA3MDcxODA4MDk0OTguaHRtbCwsLCwxMDAwMDAwMDAwMDAuMCwiMTAwQj8gSSB0aGluayB0aGUgZml2ZSBmb3VuZGF0aW9uIG1vZGVscyBhcmUgYWxsIGluY2x1ZGVkIGluIHRoZSBzYW1lIHN5c3RlbSwgaW5zdGVhZCBvZiBiZWluZyBmaXZlIGRpZmZlcmVudCB2YXJpYW50cyBvZiBQYW5ndSwgYnV0IHRoYXQncyBub3QgdmVyeSBjbGVhci4gSSB0aGluayB0aGF0J3MgaW1wbGllZCBieSAiIkFsbCBvZiB0aGVzZSBjYXBhYmlsaXR5IHNldHMgd2lsbCBiZSBtYWRlIGF2YWlsYWJsZSB0byBjdXN0b21lcnMgYW5kIHBhcnRuZXJzLCBhbmQgd2lsbCBiZSBjb25zaXN0ZW50IHJlZ2FyZGxlc3Mgb2YgdGhlIG1vZGVsIHNpemUiIi4gCgpodHRwczovL3d3dy5odWF3ZWljbG91ZC5jb20vaW50bC9lbi11cy9uZXdzLzIwMjMwNzA3MTgwODA5NDk4Lmh0bWwgCiIiSHVhd2VpIENsb3VkIFBhbmd1IG1vZGVscyB3ZXJlIGRlc2lnbmVkIHRvIGZvY3VzIG9uIHRoZSBwcmFjdGljYWwgbmVlZHMgb2Ygc3BlY2lmaWMgaW5kdXN0cnkgc2NlbmFyaW9zLiBUaGUgbmV3bHktbGF1bmNoZWQgUGFuZ3UgTW9kZWxzIDMuMCB1c2UgYSAiIjUrTitYIiIgdGhyZWUtbGF5ZXIgYXJjaGl0ZWN0dXJlLgoKVGhlIEwwIGxheWVyIGNvbnNpc3RzIG9mIGZpdmUgZm91bmRhdGlvbiBtb2RlbHM6IE5MUCwgQ1YsIG11bHRpbW9kYWwsIHByZWRpY3Rpb24sIGFuZCBzY2llbnRpZmljIGNvbXB1dGluZywgd2hpY2ggcHJvdmlkZSBnZW5lcmFsIHNraWxscyB0byBwb3dlciBhbiBlbmRsZXNzIHBvc3NpYmlsaXR5IG9mIGluZHVzdHJ5LXNwZWNpZmljIGFwcGxpY2F0aW9ucy4gUGFuZ3UgTW9kZWxzIDMuMCBhcmUgYXZhaWxhYmxlIGluIGRpZmZlcmVudCBzaXplczogMTAgYmlsbGlvbiBwYXJhbWV0ZXJzLCAzOCBiaWxsaW9uIHBhcmFtZXRlcnMsIDcxIGJpbGxpb24gcGFyYW1ldGVycywgYW5kIDEwMCBiaWxsaW9uIHBhcmFtZXRlcnMsIG1lZXRpbmcgZGl2ZXJzZSBjdXN0b21lciBuZWVkcyBhbmQgZGlmZmVyZW50IHN0YW5kYXJkcyBvbiBsYXRlbmN5IGFuZCByZXNwb25zZSB0aW1lcy4gQnJhbmQtbmV3IGNhcGFiaWxpdHkgc2V0cyBhcmUgYWxzbyBwcm92aWRlZCwgc3VjaCBhcyBrbm93bGVkZ2UtYmFzZWQgUSZBLCBjb3B5d3JpdGluZywgYW5kIGNvZGUgZ2VuZXJhdGlvbiBmb3IgdGhlIFBhbmd1IE5MUCBtb2RlbDsgYW5kIGltYWdlIGdlbmVyYXRpb24gYW5kIHVuZGVyc3RhbmRpbmcgZm9yIHRoZSBQYW5ndSBtdWx0aW1vZGFsIG1vZGVsLiBBbGwgb2YgdGhlc2UgY2FwYWJpbGl0eSBzZXRzIHdpbGwgYmUgbWFkZSBhdmFpbGFibGUgdG8gY3VzdG9tZXJzIGFuZCBwYXJ0bmVycywgYW5kIHdpbGwgYmUgY29uc2lzdGVudCByZWdhcmRsZXNzIG9mIHRoZSBtb2RlbCBzaXplIChudW1iZXIgb2YgcGFyYW1ldGVycykuCgpUaGUgTDEgbGF5ZXIgY29uc2lzdHMgb2YgTiBpbmR1c3RyeS10YWlsb3JlZCBtb2RlbHMuIEh1YXdlaSBDbG91ZCBjYW4gcHJvdmlkZSBjdXN0b21lcnMgd2l0aCBpbmR1c3RyeSBtb2RlbHMgaXQgaGFzIHRyYWluZWQgb24gb3BlbiBpbmR1c3RyeSBkYXRhc2V0cywgaW5jbHVkaW5nIFBhbmd1IG1vZGVscyBmb3IgZ292ZXJubWVudCwgZmluYW5jZSwgbWFudWZhY3R1cmluZywgbWluaW5nLCBhbmQgbWV0ZW9yb2xvZ3kuIEFsdGVybmF0aXZlbHksIGN1c3RvbWVycyBjYW4gdHJhaW4gdGhlaXIgb3duIG1vZGVscyB1c2luZyB0aGVpciBvd24gZGF0YXNldHMgYmFzZWQgb24gSHVhd2VpJ3MgTDAgb3IgTDEgUGFuZ3UgbW9kZWxzLgoKVGhlIEwyIGxheWVyIHByb3ZpZGVzIHByZS10cmFpbmVkIG1vZGVscyBmb3Igc3BlY2lmaWMgaW5kdXN0cnkgc2NlbmFyaW9zIGFuZCB0YXNrcywgc3VjaCBhcyBpbnRlbGxpZ2VudCBnb3Zlcm5tZW50IGhvdGxpbmUsIGludGVsbGlnZW50IGJyYW5jaCBhc3Npc3RhbnQsIGxlYWQgY29tcG91bmQgc2NyZWVuaW5nLCBjb252ZXlvciBiZWx0IGZvcmVpZ24gb2JqZWN0IGRldGVjdGlvbiwgYW5kIHR5cGhvb24gdHJhamVjdG9yeSBwcmVkaWN0aW9uLiBUaGVzZSBtb2RlbHMgY2FuIGJlIHF1aWNrbHkgZGVwbG95ZWQgb2ZmLXRoZS1zaGVsZi4iIgoKIiwsLCwsLCwsLExpa2VseSwiSHVhd2VpIENsb3VkIFBhbmd1IG1vZGVscyB3ZXJlIGRlc2lnbmVkIHRvIGZvY3VzIG9uIHRoZSBwcmFjdGljYWwgbmVlZHMgb2Ygc3BlY2lmaWMgaW5kdXN0cnkgc2NlbmFyaW9zLiBUaGUgbmV3bHktbGF1bmNoZWQgUGFuZ3UgTW9kZWxzIDMuMCB1c2UgYSAiIjUrTitYIiIgdGhyZWUtbGF5ZXIgYXJjaGl0ZWN0dXJlLgoKVGhlIEwwIGxheWVyIGNvbnNpc3RzIG9mIGZpdmUgZm91bmRhdGlvbiBtb2RlbHM6IE5MUCwgQ1YsIG11bHRpbW9kYWwsIHByZWRpY3Rpb24sIGFuZCBzY2llbnRpZmljIGNvbXB1dGluZywgd2hpY2ggcHJvdmlkZSBnZW5lcmFsIHNraWxscyB0byBwb3dlciBhbiBlbmRsZXNzIHBvc3NpYmlsaXR5IG9mIGluZHVzdHJ5LXNwZWNpZmljIGFwcGxpY2F0aW9ucy4gUGFuZ3UgTW9kZWxzIDMuMCBhcmUgYXZhaWxhYmxlIGluIGRpZmZlcmVudCBzaXplczogMTAgYmlsbGlvbiBwYXJhbWV0ZXJzLCAzOCBiaWxsaW9uIHBhcmFtZXRlcnMsIDcxIGJpbGxpb24gcGFyYW1ldGVycywgYW5kIDEwMCBiaWxsaW9uIHBhcmFtZXRlcnMsIG1lZXRpbmcgZGl2ZXJzZSBjdXN0b21lciBuZWVkcyBhbmQgZGlmZmVyZW50IHN0YW5kYXJkcyBvbiBsYXRlbmN5IGFuZCByZXNwb25zZSB0aW1lcy4gQnJhbmQtbmV3IGNhcGFiaWxpdHkgc2V0cyBhcmUgYWxzbyBwcm92aWRlZCwgc3VjaCBhcyBrbm93bGVkZ2UtYmFzZWQgUSZBLCBjb3B5d3JpdGluZywgYW5kIGNvZGUgZ2VuZXJhdGlvbiBmb3IgdGhlIFBhbmd1IE5MUCBtb2RlbDsgYW5kIGltYWdlIGdlbmVyYXRpb24gYW5kIHVuZGVyc3RhbmRpbmcgZm9yIHRoZSBQYW5ndSBtdWx0aW1vZGFsIG1vZGVsLiBBbGwgb2YgdGhlc2UgY2FwYWJpbGl0eSBzZXRzIHdpbGwgYmUgbWFkZSBhdmFpbGFibGUgdG8gY3VzdG9tZXJzIGFuZCBwYXJ0bmVycywgYW5kIHdpbGwgYmUgY29uc2lzdGVudCByZWdhcmRsZXNzIG9mIHRoZSBtb2RlbCBzaXplIChudW1iZXIgb2YgcGFyYW1ldGVycykuIiwsLEFQSSBhY2Nlc3MsQ2hpbmEsLCwsLCwyMDI1LTExLTI4IDExOjUzOjQ0KzAwOjAwLCwsLCwsSW5kdXN0cnksLCwsLCwsVHJ1ZSwsLCwsLCwsLCwsTm8KSW50ZXJuTE0sTGFuZ3VhZ2UsTGFuZ3VhZ2UgbW9kZWxpbmcsIlNoYW5naGFpIEFJIExhYixTZW5zZVRpbWUiLCwyMDIzLTA3LTA2LCxodHRwczovL2dpdGh1Yi5jb20vSW50ZXJuTE0vSW50ZXJuTE0tdGVjaHJlcG9ydC9ibG9iL21haW4vSW50ZXJuTE0ucGRmLCxTT1RBIGltcHJvdmVtZW50LCIoZnJvbSBHb29nbGUtdHJhbnNsYXRlZCBwYWdlKSAiIkluIGFkZGl0aW9uIHRvIHVzaW5nIGFjYWRlbWljIGRhdGFzZXRzIHRvIGV2YWx1YXRlIEludGVybkxNLCB3ZSBhbHNvIHVzZSBodW1hbiBleGFtaW5hdGlvbnMgdG8gYXNzZXNzIGl0cyBjYXBhYmlsaXRpZXMuIEludGVybkxNIGNhbiBhY2hpZXZlIGdvb2Qgc2NvcmVzIG9uIGV4YW1pbmF0aW9uIGJlbmNobWFya3Mgc3VjaCBhcyBNTUxVLCBBR0lFdmFsLCBDLUV2YWwsIGFuZCBHQU9LQU8tYmVuY2ggdGhhdCBjb3ZlciBkaWZmZXJlbnQgbGFuZ3VhZ2VzIGFuZCBzdWJqZWN0cywgc2NvcmluZyBoaWdoZXIgdGhhbiBDaGF0R1BUIG9uIG11bHRpcGxlIGJlbmNobWFya3MiIiIsMTA0MDAwMDAwMDAwLjAsIiIiV2UgcHJlc2VudCBJbnRlcm5MTSwgYSBtdWx0aWxpbmd1YWwgZm91bmRhdGlvbmFsIGxhbmd1YWdlIG1vZGVsIHdpdGggMTA0QiBwYXJhbWV0ZXJzIiIiLDkuOTg0ZSsyMyw2ICogMTA0YiAqIDEuNlQgPSA5Ljk4NGUyMywxNjAwMDAwMDAwMDAwLCIiIkludGVybkxNIGlzIHByZS10cmFpbmVkIG9uIGEgbGFyZ2UgY29ycG9yYSB3aXRoIDEuNlQgdG9rZW5zIiIiLCxUcmFpbmluZyBwZXJmb3JtYW5jZSBmb3IgdGhlIG9wZW4tc291cmNlIEludGVybkxNLTdCOiBodHRwczovL2dpdGh1Yi5jb20vSW50ZXJuTE0vSW50ZXJuTE0vYmxvYi9tYWluL2RvYy9lbi90cmFpbl9wZXJmb3JtYW5jZS5tZCxOVklESUEgQTEwMCBTWE00IDgwIEdCLCxDb25maWRlbnQsIlByZS10cmFpbmluZyBhIGJpbGluZ3VhbCAxMDBCIEZvdW5kYXRpb24gbW9kZWwgb24gZGF0YSB3aXRoIG92ZXIgYSB0cmlsbGlvbiB0b2tlbnMsIHRoZSBtb2RlbCBleGhpYml0cyBleGNlbGxlbnQgcGVyZm9ybWFuY2UgaW4gc2NlbmFyaW9zIHN1Y2ggYXMgQ2hpbmVzZSwgRW5nbGlzaCwgYW5kIGNvZGluZyBkdWUgdG8gdGhlIGFwcHJvcHJpYXRlIGRhdGEgcmF0aW8uIEJhc2VkIG9uIHRoZSBmb3VuZGF0aW9uIG1vZGVsLCB0aGUgYXBwbGljYXRpb24gb2YgaGlnaC1xdWFsaXR5IGh1bWFuIGFubm90YXRlZCBkaWFsb2d1ZSBkYXRhIGNvbWJpbmVkIHdpdGggUkxIRiB0ZWNobm9sb2d5IGVuYWJsZXMgdGhlIEludGVybkxNIGxhcmdlIGxhbmd1YWdlIG1vZGVsIHRvIHJlc3BvbmQgdG8gY29tcGxleCBjb21tYW5kcyBkdXJpbmcgaHVtYW4gaW50ZXJhY3Rpb24sIHdoaWxlIGFsc28gZGVtb25zdHJhdGluZyByZXNwb25zZXMgaW4gbGluZSB3aXRoIGh1bWFuIG1vcmFsaXR5IGFuZCB2YWx1ZXMuIiwsLFVucmVsZWFzZWQsIkNoaW5hLEhvbmcgS29uZyIsLCwsLCwyMDI1LTEyLTE4IDA0OjU4OjMyKzAwOjAwLCwsLCxub3QgbGlzdGVkLCJBY2FkZW1pYSxJbmR1c3RyeSIsVHJ1ZSwsLCxVbnJlbGVhc2VkLFRob3VnaCB0aGV5IHJlbGVhc2VkIDdiIGFuZCAyMGIgbW9kZWxzIChodHRwczovL2dpdGh1Yi5jb20vSW50ZXJuTE0vSW50ZXJuTE0vdHJlZS9tYWluL21vZGVsX2NhcmRzKSAxMDBiIG1vZGVsIGlzIG5vdCBmb3VuZCxUcnVlLDE1MDUyNTcuMzc4LCwsLCxPcGVyYXRpb24gY291bnRpbmcsLCwsLE5vCkNvZGVHZW4yLjUsTGFuZ3VhZ2UsQ29kZSBnZW5lcmF0aW9uLFNhbGVzZm9yY2UsIkVyaWsgTmlqa2FtcCwgSGlyb2FraSBIYXlhc2hpLCBZaW5nYm8gWmhvdSwgQ2FpbWluZyBYaW9uZyIsMjAyMy0wNy0wNiwiQ29kZUdlbjIuNTogU21hbGwsIGJ1dCBtaWdodHkiLGh0dHBzOi8vYmxvZy5zYWxlc2ZvcmNlYWlyZXNlYXJjaC5jb20vY29kZWdlbjI1LywsLCw3MDAwMDAwMDAwLjAsN0IsNS45ZSsyMiwiN0IgcGFyYW1ldGVycywgdHJhaW5lZCBvbiAxLjRUIHRva2VucwoKNyBiaWxsaW9uICogMS40IHRyaWxsaW9uICogNiA9IDUuOWUyMiIsMzAwMDAwMDAwMDAwLCIiImFuIGVwb2NoIGNvbnN0aXR1dGVzIGFib3V0IDMwMEIgdG9rZW5zIiIiLCwsLCxDb25maWRlbnQsIlRoZSBmYW1pbHkgb2YgU2FsZXNmb3JjZSBDb2RlR2VuIG1vZGVscyBpcyBncm93aW5nIHdpdGggQ29kZUdlbjIuNSDigJMgYSBzbWFsbCwgYnV0IG1pZ2h0eSBtb2RlbCEgV2hpbGUgdGhlcmUgaGFzIGJlZW4gYSByZWNlbnQgdHJlbmQgb2YgbGFyZ2UgbGFuZ3VhZ2UgbW9kZWxzIChMTE0pIG9mIGluY3JlYXNpbmcgc2l6ZSwgd2Ugc2hvdyB0aGF0IGEgc21hbGwgbW9kZWwgY2FuIG9idGFpbiBzdXJwcmlzaW5nbHkgZ29vZCBwZXJmb3JtYW5jZSwgd2hlbiBiZWluZyB0cmFpbmVkIHdlbGwuICAKClRoZSBrZXkgY29udHJpYnV0aW9ucyB0b3dhcmRzIHByb2R1Y3RpemF0aW9uIG9mIHRoZXNlIG1vZGVscyBhcmU6CgpSZWxlYXNpbmcgQ29kZUdlbjIuNSBMTE0gd2l0aCBzdGF0ZS1vZi10aGUtYXJ0IG9uIEh1bWFuRXZhbCBmb3IgN0IgcGFyYW1ldGVycy4KQ29kZUdlbjIuNSB3aXRoIDdCIGlzIG9uIHBhciB3aXRoID4xNUIgY29kZS1nZW5lcmF0aW9uIG1vZGVscyAoQ29kZUdlbjEtMTZCLCBDb2RlR2VuMi0xNkIsIFN0YXJDb2Rlci0xNUIpLCBsZXNzIHRoYW4gaGFsZiB0aGUgc2l6ZS4KRmVhdHVyaW5nIHJvYnVzdCBpbmZpbGwgc2FtcGxpbmcsIHRoYXQgaXMsIHRoZSBtb2RlbCBjYW4g4oCccmVhZOKAnSB0ZXh0IG9mIGJvdGggdGhlIGxlZnQgYW5kIHJpZ2h0IGhhbmQgc2l6ZSBvZiB0aGUgY3VycmVudCBwb3NpdGlvbi4KT3B0aW1pemVkIGZvciBmYXN0IHNhbXBsaW5nIHVuZGVyIEZsYXNoIGF0dGVudGlvbiBmb3Igb3B0aW1pemVkIHNlcnZpbmcgYW5kIGxvY2FsIGRlcGxveW1lbnQgb24gcGVyc29uYWwgbWFjaGluZXMuClBlcm1pc3NpdmVseSBsaWNlbnNlZCBpbiBBcGFjaGUgMi4wLiIsNC42NiwsT3BlbiB3ZWlnaHRzICh1bnJlc3RyaWN0ZWQpLFVuaXRlZCBTdGF0ZXMgb2YgQW1lcmljYSwsLCwsLDIwMjUtMTEtMjggMTE6NTM6NDQrMDA6MDAsLCwsLCxJbmR1c3RyeSwsLCwsLGFwYWNoZSAyLjAsLCwsLCwsT3BlcmF0aW9uIGNvdW50aW5nLCwsLCxZZXMKeFRyaW1vUEdMTSAtMTAwQixCaW9sb2d5LCJQcm90ZWlucyxQcm90ZWlu</x:v>
      </x:c>
    </x:row>
    <x:row r="172" ht="18" customHeight="1">
      <x:c r="A172" s="17" t="n">
        <x:v>167</x:v>
      </x:c>
      <x:c r="B172" s="17" t="n">
        <x:v>310</x:v>
      </x:c>
      <x:c r="C172" s="160" t="str">
        <x:v>IG9yIG51Y2xlb3RpZGUgbGFuZ3VhZ2UgbW9kZWwgKHBMTS9uTE0pLFByb3RlaW4gZ2VuZXJhdGlvbiIsIlRzaW5naHVhIFVuaXZlcnNpdHksQmlvTWFwIFJlc2VhcmNoIiwiQm8gQ2hlbiwgWGluZ3lpIENoZW5nLCBZYW5nbGktYW8gR2VuZywgU2hlbiBMaSwgWGluIFplbmcsIEJveWFuIFdhbmcsIEppbmcgR29uZywgQ2hpbWluZyBMaXUsIEFvaGFuIFplbmcsIFl1eGlhbyBEb25nLCBKaWUgVGFuZywgTGUgU29uZyIsMjAyMy0wNy0wNix4VHJpbW9QR0xNOiBVbmlmaWVkIDEwMEItU2NhbGUgUHJlLXRyYWluZWQgVHJhbnNmb3JtZXIgZm9yIERlY2lwaGVyaW5nIHRoZSBMYW5ndWFnZSBvZiBQcm90ZWluLGh0dHBzOi8vd3d3LmJpb3J4aXYub3JnL2NvbnRlbnQvMTAuMTEwMS8yMDIzLjA3LjA1LjU0NzQ5NnY0LDEzNS4wLCJTT1RBIGltcHJvdmVtZW50LFRyYWluaW5nIGNvc3QiLCIiIk91ciBleHRlbnNpdmUgZXhwZXJpbWVudHMgcmV2ZWFsIHRoYXQgeFRyaW1vUEdMTSBzaWduaWZpY2FudGx5IG91dHBlcmZvcm1zIG90aGVyIGFkdmFuY2VkIGJhc2VsaW5lcyBpbiBkaXZlcnNlIHByb3RlaW4gdW5kZXJzdGFuZGluZyB0YXNrcyAoMTMgb3V0IG9mIDE1IHRhc2tzIGFjcm9zcyBmb3VyIGNhdGVnb3JpZXMpIiIKCiIid2UgcHJvcG9zZSB4VC1Gb2xkLCB3aGVyZSBidWlsZGluZyBvbiB0aGUgeFRyaW1vUExHTS0xMDBCIGZyYW1ld29yaywKbWFya3MgYSBzaWduaWZpY2FudCBhZHZhbmNlbWVudCBieSBhY2hpZXZpbmcgU09UQSByZXN1bHRzIGZvciB0aGUgUExNLWJhc2VkIHN0cnVjdHVyZSBwcmVkaWN0aW9uIG1vZGVsIG9uIGJlbmNobWFya3Mgc3VjaCBhcyBDQU1FTyBhbmQgdGhlIGxhdGVzdCBDQVNQMTUiIiAoISkgU09UQSBhbW9uZyBQTE0tYmFzZWQgbW9kZWxzIiwxMDAwMDAwMDAwMDAuMCwiQWJzdHJhY3Q6ICIidHJhaW5pbmcgeFRyaW1vUEdMTSBhdCBhbiB1bnByZWNlZGVudGVkIHNjYWxlIG9mIDEwMCBiaWxsaW9uCnBhcmFtZXRlcnMgYW5kIDEgdHJpbGxpb24gdHJhaW5pbmcgdG9rZW5zIiIiLDYuMmUrMjMsIiIieFRyaW1vUEdMTS0xMDBCIGlzIHRyYWluZWQgb24gYSBjbHVzdGVyIG9mIDk2IERHWC1BMTAwIEdQVSAoOMOXNDBHKSBzZXJ2ZXJzIGluIEZQMTYgcHJlY2lzaW9uIGZyb20gSmFudWFyeSAxOCB0byBKdW5lIDMwLCAyMDIzLiBEdXJpbmcgdGhpcyB0aW1lLCB4VHJpbW9QR0xNLTEwMEIgaGFzIGNvbnN1bWVkIDEgdHJpbGxpb24gdG9rZW5zIGZyb20gdGhlIGRhdGFzZXQgY29uc2lzdGluZyBvZiBVbmlyZWY5MCBhbmQgQ29sQWJGb2xkREIuIEFzIG9mIHRoZSBjdXJyZW50IGRhdGUsIHhUcmltb1BHTE0tMTAwQiBjb250aW51ZXMgaXRzIHByZS10cmFpbmluZyBwcm9jZXNzIHRvIHBhc3MgdGhyb3VnaCBhcyBtYW55IHRva2VucyBhcyBwb3NzaWJsZSIiCgo2ICogMTAwIGJpbGxpb24gcGFyYW1zICogMVQgdG9rZW5zID0gNmUyMwoKOCo5NiAqIDMxMiB0cmlsbGlvbiAqIDE2MyBkYXlzICogMjQgKiAzNjAwICogMC4zIH49IDFlMjQKCmRpcmVjdGx5IGdpdmVuIGluIHRoZSBwYXBlciAoVGFibGUgOSwgb3IgVGFibGUgNCBpbiBuZXcgdmVyc2lvbik6IDYuMkUrMjMgIiwyNzUwMDAwMDAwMDAsfjI0TSBwcm90ZWluIHNlcXVlbmNlcywzOTEyLjAsMTYzIGRheXMsTlZJRElBIEExMDAgU1hNNCA0MCBHQixTZWxmLXN1cGVydmlzZWQgbGVhcm5pbmcsQ29uZmlkZW50LCJQcm90ZWluIGxhbmd1YWdlIG1vZGVscyBoYXZlIHNob3duIHJlbWFya2FibGUgc3VjY2VzcyBpbiBsZWFybmluZyBiaW9sb2dpY2FsIGluZm9ybWF0aW9uIGZyb20gcHJvdGVpbiBzZXF1ZW5jZXMuIEhvd2V2ZXIsIG1vc3QgZXhpc3RpbmcgbW9kZWxzIGFyZSBsaW1pdGVkIGJ5IGVpdGhlciBhdXRvZW5jb2Rpbmcgb3IgYXV0b3JlZ3Jlc3NpdmUgcHJlLXRyYWluaW5nIG9iamVjdGl2ZXMsIHdoaWNoIG1ha2VzIHRoZW0gc3RydWdnbGUgdG8gaGFuZGxlIHByb3RlaW4gdW5kZXJzdGFuZGluZyBhbmQgZ2VuZXJhdGlvbiB0YXNrcyBjb25jdXJyZW50bHkuIFRoaXMgcGFwZXIgcHJvcG9zZXMgYSB1bmlmaWVkIHByb3RlaW4gbGFuZ3VhZ2UgbW9kZWwsIHhUcmltb1BHTE0sIHRvIGFkZHJlc3MgdGhlc2UgdHdvIHR5cGVzIG9mIHRhc2tzIHNpbXVsdGFuZW91c2x5IHRocm91Z2ggYW4gaW5ub3ZhdGl2ZSBwcmUtdHJhaW5pbmcgZnJhbWV3b3JrLiBPdXIga2V5IHRlY2huaWNhbCBjb250cmlidXRpb24gaXMgYW4gZXhwbG9yYXRpb24gb2YgdGhlIGNvbXBhdGliaWxpdHkgYW5kIHRoZSBwb3RlbnRpYWwgZm9yIGpvaW50IG9wdGltaXphdGlvbiBvZiB0aGUgdHdvIHR5cGVzIG9mIG9iamVjdGl2ZXMsIHdoaWNoIGhhcyBsZWQgdG8gYSBzdHJhdGVneSBmb3IgdHJhaW5pbmcgeFRyaW1vUEdMTSBhdCBhbiB1bnByZWNlZGVudGVkIHNjYWxlIG9mIDEwMCBiaWxsaW9uIHBhcmFtZXRlcnMgYW5kIDEgdHJpbGxpb24gdHJhaW5pbmcgdG9rZW5zLiBPdXIgZXh0ZW5zaXZlIGV4cGVyaW1lbnRzIHJldmVhbCB0aGF0IHhUcmltb1BHTE0gc2lnbmlmaWNhbnRseSBvdXRwZXJmb3JtcyBvdGhlciBhZHZhbmNlZCBiYXNlbGluZXMgaW4gZGl2ZXJzZSBwcm90ZWluIHVuZGVyc3RhbmRpbmcgdGFza3MgKDEzIG91dCBvZiAxNSB0YXNrcyBhY3Jvc3MgZm91ciBjYXRlZ29yaWVzKSBhbmQgZ2VuZXJhdGVzIG5vdmVsIHByb3RlaW4gc2VxdWVuY2VzIHdoaWNoIGFyZSBzdHJ1Y3R1cmFsbHkgc2ltaWxhciB0byBuYXR1cmFsIG9uZXMuIEZ1cnRoZXJtb3JlLCB1c2luZyB0aGUgc2FtZSB4VHJpbW9QR0xNIGZyYW1ld29yaywgd2UgdHJhaW4gYW4gYW50aWJvZHktc3BlY2lmaWMgbW9kZWwgKHhUcmltb1BHTE0tQWIpIHVzaW5nIDEgYmlsbGlvbiBwYXJhbWV0ZXJzLiBUaGlzIG1vZGVsIHNldCBhIG5ldyByZWNvcmQgaW4gcHJlZGljdGluZyBhbnRpYm9keSBuYXR1cmFsbmVzcyBhbmQgc3RydWN0dXJlcywgYm90aCBlc3NlbnRpYWwgdG8gdGhlIGZpZWxkIG9mIGFudGlib2R5LWJhc2VkIGRydWcgZGVzaWduLCBhbmQgZGVtb25zdHJhdGVkIGEgc2lnbmlmaWNhbnRseSBmYXN0ZXIgaW5mZXJlbmNlIHNwZWVkIHRoYW4gQWxwaGFGb2xkMi4gVGhlc2UgcmVzdWx0cyBoaWdobGlnaHQgdGhlIHN1YnN0YW50aWFsIGNhcGFiaWxpdHkgYW5kIHZlcnNhdGlsaXR5IG9mIHhUcmltb1BHTE0gaW4gdW5kZXJzdGFuZGluZyBhbmQgZ2VuZXJhdGluZyBwcm90ZWluIHNlcXVlbmNlcy4iLCwsVW5yZWxlYXNlZCwiQ2hpbmEsQ2hpbmEiLCwsLDc2OC4wLCwyMDI1LTEyLTAxIDE0OjExOjQwKzAwOjAwLCwsLDIwOTcxNTIuMCwiIiJXZSBlbXBsb3kgYmF0Y2hlcyBvZiAyLDA0OCBzZXF1ZW5jZXMsIGVhY2ggMSwwMjQgdG9rZW5zIGluIGxlbmd0aCIiIiwiQWNhZGVtaWEsSW5kdXN0cnkiLCwsLDMwMDQ0MTYuMCxVbnJlbGVhc2VkLCxUcnVlLDE4MjM0MTUuMjU4LCxGUDE2LCw2MTExNTEuMTI3NjU1MzMsIlJlcG9ydGVkLE9wZXJhdGlvbiBjb3VudGluZyxIYXJkd2FyZSIsLCwsLE5vCk5FQyBMTE0gMTNCLExhbmd1YWdlLCJMYW5ndWFnZSBtb2RlbGluZy9nZW5lcmF0aW9uLENoYXQiLE5FQyBMYWJvcmF0b3JpZXMsLDIwMjMtMDctMDYsTkVD44CBMTMw5YSE44OR44Op44Oh44O844K/44Gn5LiW55WM44OI44OD44OX44Kv44Op44K544Gu5pel5pys6Kqe5oCn6IO944KS5pyJ44GZ44KL6Lu96YeP44GqTExN44KS6ZaL55m6LGh0dHBzOi8vanBuLm5lYy5jb20vcHJlc3MvMjAyMzA3LzIwMjMwNzA2XzAyLmh0bWwsLCwsMTMwMDAwMDAwMDAuMCwxM0IsLCIiIk5FQydzIExMTSByZWxpZXZlZCB0aGlzIHRpbWUgd2FzIGFsc28gdHJhaW5lZCB1c2luZyA1MTIgR1BVcyBpbnN0YWxsZWQgb24gTkVDJ3MgQUkgc3VwZXJjb21wdXRlciIiCmZyb20gaHR0cHM6Ly9qcG4ubmVjLmNvbS9yZC90ZWNobm9sb2dpZXMvMjAyMzA4L2luZGV4Lmh0bWwiLCwsLCwsLENvbmZpZGVudCwsLCwsVW5pdGVkIFN0YXRlcyBvZiBBbWVyaWNhLCwsLDUxMi4wLCwyMDI1LTExLTI4IDExOjUzOjQ0KzAwOjAwLCwsLCwsSW5kdXN0cnksLCwsLCwsVHJ1ZSwsLCwsLCwsLCwsClBhbmd1LVdlYXRoZXIsRWFydGggc2NpZW5jZSxXZWF0aGVyIGZvcmVjYXN0aW5nLEh1YXdlaSwiS2FpZmVuZyBCaSwgTGluZ3hpIFhpZSwgSGVuZ2hlbmcgWmhhbmcsIFhpbiBDaGVuLCBYaWFvdGFvIEd1LCBRaSBUaWFuIiwyMDIzLTA3LTA1LEFjY3VyYXRlIG1lZGl1bS1yYW5nZSBnbG9iYWwgd2VhdGhlciBmb3JlY2FzdGluZyB3aXRoIDNEIG5ldXJhbCBuZXR3b3JrcywiaHR0cHM6Ly93d3cubmF0dXJlLmNvbS9hcnRpY2xlcy9zNDE1ODYtMDIzLTA2MTg1LTMsIGh0dHBzOi8vd3d3Lmh1YXdlaWNsb3VkLmNvbS9pbnRsL2VuLXVzL25ld3MvMjAyMzA3MDcxODA4MDk0OTguaHRtbCwKaHR0cHM6Ly93d3cuaHVhd2VpLmNvbS9lbi9uZXdzLzIwMjMvNy9wYW5ndS1haS1tb2RlbC1uYXR1cmUtcHVibGlzaCIsMTk3LjAsU09UQSBpbXByb3ZlbWVudCwiIiJJbiBtZXRlb3JvbG9neSwgdGhlIFBhbmd1IE1ldGVvcm9sb2d5IE1vZGVsIChvciBQYW5ndS1XZWF0aGVyKSBpcyB0aGUgZmlyc3QgQUkgbW9kZWwgdG8gaGF2ZSBzdXJwYXNzZWQgc3RhdGUtb2YtdGhlLWFydCBudW1lcmljYWwgd2VhdGhlciBwcmVkaWN0aW9uIChOV1ApIG1ldGhvZHMgaW4gdGVybXMgb2YgYWNjdXJhY3kuIFRoZSBwcmVkaWN0aW9uIHNwZWVkIGlzIGFsc28gc2V2ZXJhbCBvcmRlcnMgb2YgbWFnbml0dWRlIGZhc3Rlci4gSW4gdGhlIHBhc3QsIHByZWRpY3RpbmcgdGhlIHRyYWplY3Rvcnkgb2YgYSB0eXBob29uIG92ZXIgMTAgZGF5cyB0b29rIDQgdG8gNSBob3VycyBvZiBzaW11bGF0aW9uIG9uIGEgaGlnaC1wZXJmb3JtYW5jZSBjbHVzdGVyIG9mIDMsMDAwIHNlcnZlcnMuIE5vdywgdGhlIFBhbmd1IG1vZGVsIGNhbiBkbyBpdCBpbiAxMCBzZWNvbmRzIG9uIGEgc2luZ2xlIEdQVSBvZiBhIHNpbmdsZSBzZXJ2ZXIsIGFuZCB3aXRoIG1vcmUgYWNjdXJhdGUgcmVzdWx0cy4iIgoKaHR0cHM6Ly93d3cuaHVhd2VpY2xvdWQuY29tL2ludGwvZW4tdXMvbmV3cy8yMDIzMDcwNzE4MDgwOTQ5OC5odG1sIiwyNTYwMDAwMDAuMCwiNCo2NCBtaWxsaW9uID0gMjU2TSBwYXJhbXMKCiIiV2UgdHJhaW5lZCBmb3VyIGRlZXAgbmV0d29ya3Mgd2l0aCBsZWFkIHRpbWVzICh0aGUgdGltZSBkaWZmZXJlbmNlCmJldHdlZW4gaW5wdXQgYW5kIG91dHB1dCkgYXQgMeKAiWgsIDPigIloLCA24oCJaCBhbmQgMjTigIloLCByZXNwZWN0aXZlbHkuLi4gCgpUaGlzIG1vZGlmaWNhdGlvbiBpbmNyZWFzZXMgdGhlIG51bWJlciBvZiBiaWFzIHBhcmFtZXRlcnMgYnkgYSBmYWN0b3Igb2YgNTI3LCB3aXRoIGVhY2ggM0QgZGVlcCBuZXR3b3JrIGNvbnRhaW5pbmcgYXBwcm94aW1hdGVseSA2NOKAiW1pbGxpb24gcGFyYW1ldGVycy4iIiIsMy45OGUrMjIsIiIiRWFjaCBvZiB0aGUgZm91ciBkZWVwIG5ldHdvcmtzIHdhcyB0cmFpbmVkIGZvciAxMDAgZXBvY2hzLCBhbmQKZWFjaCBvZiB0aGVtIHRha2VzIGFwcHJveGltYXRlbHkgMTbigIlkYXlzIG9uIGEgY2x1c3RlciBvZiAxOTIgTlZJRElBClRlc2xhLVYxMDAgR1BVcy4iIgoKMTkyICogNCAqIDE2ICogMjQgKiAzNjAwICogMTI1IHRlcmFmbG9wcyAqIDAuMyB1dGlsaXphdGlvbiA9IDMuOThlMjIiLDI0NDU3ODIxNjk2MDAwLCIiIldlIHVzZWQgYSBzaW5nbGUgcG9pbnQgaW4gdGltZSBmb3IgYm90aCBpbnB1dCBhbmQgb3V0cHV0LiBUaGUgdGltZSByZXNvbHV0aW9uCm9mIHRoZSBFUkE1IGRhdGEgaXMgMeKAiWg7IGluIHRoZSB0cmFpbmluZyBzdWJzZXQgKDE5NznigJMyMDE3KSwgdGhlcmUgd2VyZQphcyBtYW55IGFzIDM0MSw4ODAgdGltZSBwb2ludHMsIHRoZSBhbW91bnQgb2YgdHJhaW5pbmcgZGF0YSBpbiBvbmUKZXBvY2guLi4gV2UgZmVkIGFsbCBpbmNsdWRlZCB3ZWF0aGVyIHZhcmlhYmxlcywgaW5jbHVkaW5nIDEzIGxheWVycyBvZiB1cHBlci1haXIKdmFyaWFibGVzIGFuZCB0aGUgc3VyZmFjZSB2YXJpYWJsZXMiIgoKMzQxLDg4MCBpcyB0aGUgbnVtYmVyIG9mIGhvdXJzIGluIH40MCB5ZWFycy4gQnV0IHRoZXJlJ3MgbG90cyBvZiBkYXRhIGZvciBlYWNoIGhvdXIuIiwxNTM2LjAsIjQqMTYgPSA2NCBkYXlzCiIiRWFjaCBvZiB0aGUgZm91ciBkZWVwIG5ldHdvcmtzIHdhcyB0cmFpbmVkIGZvciAxMDAgZXBvY2hzLCBhbmRlYWNoIG9mIHRoZW0gdGFrZXMgYXBwcm94aW1hdGVseSAxNuKAiWRheXMgb24gYSBjbHVzdGVyIG9mIDE5MiBOVklESUEgVGVzbGEtVjEwMCBHUFVzLiIiCiIsTlZJRElBIFYxMDAsLENvbmZpZGVudCwiV2VhdGhlciBmb3JlY2FzdGluZyBpcyBpbXBvcnRhbnQgZm9yIHNjaWVuY2UgYW5kIHNvY2lldHkuIEF0IHByZXNlbnQsIHRoZSBtb3N0IGFjY3VyYXRlIGZvcmVjYXN0IHN5c3RlbSBpcyB0aGUgbnVtZXJpY2FsIHdlYXRoZXIgcHJlZGljdGlvbiAoTldQKSBtZXRob2QsIHdoaWNoIHJlcHJlc2VudHMgYXRtb3NwaGVyaWMgc3RhdGVzIGFzIGRpc2NyZXRpemVkIGdyaWRzIGFuZCBudW1lcmljYWxseSBzb2x2ZXMgcGFydGlhbCBkaWZlcmVudGlhbCBlcXVhdGlvbnMgdGhhdCBkZXNjcmliZSB0aGUgdHJhbnNpdGlvbiBiZXR3ZWVuIHRob3NlIHN0YXRlczEgLiBIb3dldmVyLCB0aGlzIHByb2NlZHVyZSBpcyBjb21wdXRhdGlvbmFsbHkgZXhwZW5zaXZlLiBSZWNlbnRseSwgYXJ0aWZjaWFsLWludGVsbGlnZW5jZS1iYXNlZCBtZXRob2RzMiBoYXZlIHNob3duIHBvdGVudGlhbCBpbiBhY2NlbGVyYXRpbmcgd2VhdGhlciBmb3JlY2FzdGluZyBieSBvcmRlcnMgb2YgbWFnbml0dWRlLCBidXQgdGhlIGZvcmVjYXN0IGFjY3VyYWN5IGlzIHN0aWxsIHNpZ25pZmNhbnRseSBsb3dlciB0aGFuIHRoYXQgb2YgTldQIG1ldGhvZHMuIEhlcmUgd2UgaW50cm9kdWNlIGFuIGFydGlmY2lhbC1pbnRlbGxpZ2VuY2UtYmFzZWQgbWV0aG9kIGZvciBhY2N1cmF0ZSwgbWVkaXVtLXJhbmdlIGdsb2JhbCB3ZWF0aGVyIGZvcmVjYXN0aW5nLiBXZSBzaG93IHRoYXQgdGhyZWUtZGltZW5zaW9uYWwgZGVlcCBuZXR3b3JrcyBlcXVpcHBlZCB3aXRoCkVhcnRoLXNwZWNpZmMgcHJpb3JzIGFyZSBlZmVjdGl2ZSBhdCBkZWFsaW5nIHdpdGggY29tcGxleCBwYXR0ZXJucyBpbiB3ZWF0aGVyIGRhdGEsIGFuZCB0aGF0IGEgaGllcmFyY2hpY2FsIHRlbXBvcmFsIGFnZ3JlZ2F0aW9uIHN0cmF0ZWd5IHJlZHVjZXMgYWNjdW11bGF0aW9uIGVycm9ycyBpbiBtZWRpdW0tcmFuZ2UgZm9yZWNhc3RpbmcuIFRyYWluZWQgb24gMznigIl5ZWFycyBvZiBnbG9iYWwgZGF0YSwgb3VyIHByb2dyYW0sIFBhbmd1LVdlYXRoZXIsIG9idGFpbnMgc3Ryb25nZXIgZGV0ZXJtaW5pc3RpYyBmb3JlY2FzdCByZXN1bHRzIG9uIHJlYW5hbHlzaXMgZGF0YSBpbiBhbGwgdGVzdGVkIHZhcmlhYmxlcyB3aGVuIGNvbXBhcmVkIHdpdGggdGhlIHdvcmxk4oCZcyBiZXN0IE5XUCBzeXN0ZW0sIHRoZSBvcGVyYXRpb25hbCBpbnRlZ3JhdGVkIGZvcmVjYXN0aW5nIHN5c3RlbSBvZiB0aGUgRXVyb3BlYW4gQ2VudHJlIGZvciBNZWRpdW0tUmFuZ2UgV2VhdGhlciBGb3JlY2FzdHMgKEVDTVdGKTMuIE91ciBtZXRob2QgYWxzbyB3b3JrcyB3ZWxsIHdpdGggZXh0cmVtZSB3ZWF0aGVyIGZvcmVjYXN0cyBhbmQgZW5zZW1ibGUgZm9yZWNhc3RzLiBXaGVuIGluaXRpYWxpemVkIHdpdGggcmVhbmFseXNpcyBkYXRhLCB0aGUgYWNjdXJhY3kgb2YgdHJhY2tpbmcgdHJvcGljYWwgY3ljbG9uZXMgaXMgYWxzbyBoaWdoZXIgdGhhbiB0aGF0IG9mIEVDTVdGLUhSRVMuIiwxMDAuMCwsT3BlbiB3ZWlnaHRzIChub24tY29tbWVyY2lhbCksQ2hpbmEsLCwiUG9zc2libHkgYmFzZWQgb24gUGFuZ3UgMz8gUGFuZ3UtV2VhdGhlciBpcyBtZW50aW9uZWQgaW4gdGhlIFBhbmd1IDMgYW5ub3VuY2VtZW50LiBCdXQgdGhlIGFyY2hpdGVjdHVyZSBkZXNjcmlwdGlvbiBkb2Vzbid0IHNlZW0gdG8gcmVzZW1ibGUgUGFuZ3UgMy4gU28gaXQgc2VlbXMgbGlrZSBQYW5ndS1XZWF0aGVyIGlzIG9uZSBvZiB0aGUgaGlnaGVyLWxldmVsIG1vZGVscyB0aGF0IGNhbiBiZSBhdHRhY2hlZCB0byBQYW5ndSAzLiAKCmh0dHBzOi8vd3d3Lmh1YXdlaWNsb3VkLmNvbS9pbnRsL2VuLXVzL25ld3MvMjAyMzA3MDcxODA4MDk0OTguaHRtbCAKIiwxOTIuMCwsMjAyNS0xMS0yOCAxMTo1Mzo0NCswMDowMCwsLCwsLEluZHVzdHJ5LCwsLCxVbnJlbGVhc2VkLCJNb2RlbHMgYW5kIGNvZGUgaGVyZTogaHR0cHM6Ly9naXRodWIuY29tLzE5ODgwOHhjL1Bhbmd1LVdlYXRoZXIgCgpDb21tZXJjaWFsIHVzZSBmb3JiaWRkZW4iLCw1MTI3OS4wMTc1MTkwNTQzMTYsLCwsMTE0NTkzLjM4ODMyOTY3MDE1LEhhcmR3YXJlLCwsLCxZZXMKTG9uZ05ldCxMYW5ndWFnZSxMYW5ndWFnZSBtb2RlbGluZy9nZW5lcmF0aW9uLCJNaWNyb3NvZnQsWGnigJlhbiBKaWFvdG9uZyBVbml2ZXJzaXR5IiwiSmlheXUgRGluZywgU2h1bWluZyBNYSwgTGkgRG9uZywgWGluZ3hpbmcgWmhhbmcsIFNoYW9oYW4gSHVhbmcsIFdlbmh1aSBXYW5nLCBOYW5uaW5nIFpoZW5nLCBGdXJ1IFdlaQoiLDIwMjMtMDctMDUsIkxvbmdOZXQ6IFNjYWxpbmcgVHJhbnNmb3JtZXJzIHRvIDEsMDAwLDAwMCwwMDAgVG9rZW5zIixodHRwczovL2FyeGl2Lm9yZy9hYnMvMjMwNy4wMjQ4NiwyNDIuMCwsVmVyeSBsb25nIHNlcXVlbmNlIGxlbmd0aCAoMWIpLDI3MDAwMDAwMDAuMCwyLjdCLDQuODZlKzIxLCIyLjdCIHBhcmFtcyAqIDMwMEIgdG9rZW5zICogNiA9IDQuODZlMjEKCk5vdGU6IG5vdCBzdXJlIGlmIHRoZXJlIGFyZSB2ZXJ5IGxvbmcgc2VxdWVuY2VzIGluIHRoZSB0cmFpbmluZyBkYXRhIHRoYXQgd291bGQgYWZmZWN0IHRoaXMgY2FsY3VsYXRpb24uIFBlciBwYXBlciwgY29tcGxleGl0eSBvZiB0aGVpciBhdHRlbnRpb24gbWVjaGFuaXNtIHNjYWxlcyBsaW5lYXJseSB3aXRoIHNlcXVlbmNlIGxlbmd0aC4iLDMwMDAwMDAwMDAwMCwiMi43QiBtb2RlbCB1c2VzIDMwMEIgdG9rZW5zIGZyb20gVGhlIFN0YWNrLCBvdGhlcnMgb25seSB1c2UgNDBCLiIsLCwsLENvbmZpZGVudCwiU2NhbGluZyBzZXF1ZW5jZSBsZW5ndGggaGFzIGJlY29tZSBhIGNyaXRpY2FsIGRlbWFuZCBpbiB0aGUgZXJhIG9mIGxhcmdlIGxhbmd1YWdlIG1vZGVscy4gSG93ZXZlciwgZXhpc3RpbmcgbWV0aG9kcyBzdHJ1Z2dsZSB3aXRoIGVpdGhlciBjb21wdXRhdGlvbmFsIGNvbXBsZXhpdHkgb3IgbW9kZWwgZXhwcmVzc2l2aXR5LCByZW5kZXJpbmcgdGhlIG1heGltdW0gc2VxdWVuY2UgbGVuZ3RoIHJlc3RyaWN0ZWQuIFRvIGFkZHJlc3MgdGhpcyBpc3N1ZSwgd2UgaW50cm9kdWNlIExvbmdOZXQsIGEgVHJhbnNmb3JtZXIgdmFyaWFudCB0aGF0IGNhbiBzY2FsZSBzZXF1ZW5jZSBsZW5ndGggdG8gbW9yZSB0aGFuIDEgYmlsbGlvbiB0b2tlbnMsIHdpdGhvdXQgc2FjcmlmaWNpbmcgdGhlIHBlcmZvcm1hbmNlIG9uIHNob3J0ZXIgc2VxdWVuY2VzLiBTcGVjaWZpY2FsbHksIHdlIHByb3Bvc2UgZGlsYXRlZCBhdHRlbnRpb24sIHdoaWNoIGV4cGFuZHMgdGhlIGF0dGVudGl2ZSBmaWVsZCBleHBvbmVudGlhbGx5IGFzIHRoZSBkaXN0YW5jZSBncm93cy4gTG9uZ05ldCBoYXMgc2lnbmlmaWNhbnQgYWR2YW50YWdlczogMSkgaXQgaGFzIGEgbGluZWFyIGNvbXB1dGF0aW9uIGNvbXBsZXhpdHkgYW5kIGEgbG9nYXJpdGhtIGRlcGVuZGVuY3kgYmV0d2VlbiBhbnkgdHdvIHRva2VucyBpbiBhIHNlcXVlbmNlOyAyKSBpdCBjYW4gYmUgc2VydmVkIGFzIGEgZGlzdHJpYnV0ZWQgdHJhaW5lciBmb3IgZXh0cmVtZWx5IGxvbmcgc2VxdWVuY2VzOyAzKSBpdHMgZGlsYXRlZCBhdHRlbnRpb24gaXMgYSBkcm9wLWluIHJlcGxhY2VtZW50IGZvciBzdGFuZGFyZCBhdHRlbnRpb24sIHdoaWNoIGNhbiBiZSBzZWFtbGVzc2x5IGludGVncmF0ZWQgd2l0aCB0aGUgZXhpc3RpbmcgVHJhbnNmb3JtZXItYmFzZWQgb3B0aW1pemF0aW9uLiBFeHBlcmltZW50cyByZXN1bHRzIGRlbW9uc3RyYXRlIHRoYXQgTG9uZ05ldCB5aWVsZHMgc3Ryb25nIHBlcmZvcm1hbmNlIG9uIGJvdGggbG9uZy1zZXF1ZW5jZSBtb2RlbGluZyBhbmQgZ2VuZXJhbCBsYW5ndWFnZSB0YXNrcy4gT3VyIHdvcmsgb3BlbnMgdXAgbmV3IHBvc3NpYmlsaXRpZXMgZm9yIG1vZGVsaW5nIHZlcnkgbG9uZyBzZXF1ZW5jZXMsIGUuZy4sIHRyZWF0aW5nIGEgd2hvbGUgY29ycHVzIG9yIGV2ZW4gdGhlIGVudGlyZSBJbnRlcm5ldCBhcyBhIHNlcXVlbmNlLiIsMS4wLCxVbnJlbGVhc2VkLCJVbml0ZWQgU3RhdGVzIG9mIEFtZXJpY2EsQ2hpbmEiLCwsLCwsMjAyNi0wNS0yNSAxMjoyMToyNyswMDowMCwsLCwsLCJJbmR1c3RyeSxBY2FkZW1pYSIsLCwsLE9wZW4gc291cmNlLCJNSVQgbGljZW5zZQpodHRwczovL2dpdGh1Yi5jb20vbWljcm9zb2Z0L3VuaWxtL3RyZWUvbWFzdGVyL2xvbmduZXQiLCwsLCwsLE9wZXJhdGlvbiBjb3VudGluZywsLCwsTm8KU3RhYmxlIERpZmZ1c2lvbiBYTCAoU0RYTCksSW1hZ2UgZ2VuZXJhdGlvbiwiSW1hZ2UgZ2VuZXJhdGlvbixUZXh0LXRvLWltYWdlIixTdGFiaWxpdHkgQUksIkR1c3RpbiBQb2RlbGwsIFppb24gRW5nbGlzaCwgS3lsZSBMYWNleSwgQW5kcmVhcyBCbGF0dG1hbm4sIFRpbSBEb2NraG9ybiwgSm9uYXMgTcO8bGxlciwgSm9lIFBlbm5hLCBSb2JpbiBSb21iYWNoIiwyMDIzLTA3LTA0LFNEWEw6IEltcHJvdmluZyBMYXRlbnQgRGlmZnVzaW9uIE1vZGVscyBmb3IgSGlnaC1SZXNvbHV0aW9uIEltYWdlIFN5bnRoZXNpcyxodHRwczovL2FyeGl2Lm9yZy9hYnMvMjMwNy4wMTk1Miw0NjY2LjAsU2lnbmlmaWNhbnQgdXNlLExvb2tzIGxpa2UgdGhpcyBpcyBub3cgdGhlIG1haW4vZmxhZ3NoaXAgU3RhYmxlIERpZmZ1c2lvbiBtb2RlbCwzNDAwMDAwMDAwLjAsIiIiLi4ucmVzdWx0IGluIGEgbW9kZWwgc2l6ZSBvZiAyLjZCIHBhcmFtZXRlcnMgaW4gdGhlIFVOZXQsIHNlZSBUYWIuIDEuIFRoZSB0ZXh0IGVuY29kZXJzIGhhdmUgYSB0b3RhbCBzaXplIG9mIDgxN00gcGFyYW1ldGVycy4iIiIsLCwsLCwsLCxTcGVjdWxhdGl2ZSwiV2UgcHJlc2VudCBTRFhMLCBhIGxhdGVudCBkaWZmdXNpb24gbW9kZWwgZm9yIHRleHQtdG8taW1hZ2Ugc3ludGhlc2lzLiBDb21wYXJlZCB0byBwcmV2aW91cyB2ZXJzaW9ucyBvZiBTdGFibGUgRGlmZnVzaW9uLCBTRFhMIGxldmVyYWdlcyBhIHRocmVlIHRpbWVzIGxhcmdlciBVTmV0IGJhY2tib25lOiBUaGUgaW5jcmVhc2Ugb2YgbW9kZWwgcGFyYW1ldGVycyBpcyBtYWlubHkgZHVlIHRvIG1vcmUgYXR0ZW50aW9uIGJsb2NrcyBhbmQgYSBsYXJnZXIgY3Jvc3MtYXR0ZW50aW9uIGNvbnRleHQgYXMgU0RYTCB1c2VzIGEgc2Vjb25kIHRleHQgZW5jb2Rlci4gV2UgZGVzaWduIG11bHRpcGxlIG5vdmVsIGNvbmRpdGlvbmluZyBzY2hlbWVzIGFuZCB0cmFpbiBTRFhMIG9uIG11bHRpcGxlIGFzcGVjdCByYXRpb3MuIFdlIGFsc28gaW50cm9kdWNlIGEgcmVmaW5lbWVudCBtb2RlbCB3aGljaCBpcyB1c2VkIHRvIGltcHJvdmUgdGhlIHZpc3VhbCBmaWRlbGl0eSBvZiBzYW1wbGVzIGdlbmVyYXRlZCBieSBTRFhMIHVzaW5nIGEgcG9zdC1ob2MgaW1hZ2UtdG8taW1hZ2UgdGVjaG5pcXVlLiBXZSBkZW1vbnN0cmF0ZSB0aGF0IFNEWEwgc2hvd3MgZHJhc3RpY2FsbHkgaW1wcm92ZWQgcGVyZm9ybWFuY2UgY29tcGFyZWQgdGhlIHByZXZpb3VzIHZlcnNpb25zIG9mIFN0YWJsZSBEaWZmdXNpb24gYW5kIGFjaGlldmVzIHJlc3VsdHMgY29tcGV0aXRpdmUgd2l0aCB0aG9zZSBvZiBibGFjay1ib3ggc3RhdGUtb2YtdGhlLWFydCBpbWFnZSBnZW5lcmF0b3JzLiBJbiB0aGUgc3Bpcml0IG9mIHByb21vdGluZyBvcGVuIHJlc2VhcmNoIGFuZCBmb3N0ZXJpbmcgdHJhbnNwYXJlbmN5IGluIGxhcmdlIG1vZGVsIHRyYWluaW5nIGFuZCBldmFsdWF0aW9uLCB3ZSBwcm92aWRlIGFjY2VzcyB0byBjb2RlIGFuZCBtb2RlbCB3ZWlnaHRzIGF0IHRoaXMgaHR0cHMgVVJMIiwsLE9wZW4gd2VpZ2h0cyAobm9uLWNvbW1lcmNpYWwpLFVuaXRlZCBLaW5nZG9tIG9mIEdyZWF0IEJyaXRhaW4gYW5kIE5vcnRoZXJuIElyZWxhbmQsLCwsLCwyMDI2LTA1LTI1IDEyOjIxOjI3KzAwOjAwLCwsLCwsSW5kdXN0cnksLCwsLFVucmVsZWFzZWQsIlNEWEwgMC45IFJlc2VhcmNoIExpY2Vuc2U6Cmh0dHBzOi8vaHVnZ2luZ2ZhY2UuY28vc3RhYmlsaXR5YWkvc3RhYmxlLWRpZmZ1c2lvbi14bC1iYXNlLTAuOQoKTUlUIGxpY2Vuc2UgZm9yIGluZmVyZW5jZSBjb2RlLCBub3Qgc3VyZSBpZiB0cmFpbmluZyBjb2RlIGlzIGhlcmU6Cmh0dHBzOi8vZ2l0aHViLmNvbS9TdGFiaWxpdHktQUkvZ2VuZXJhdGl2ZS1tb2RlbHMvdHJlZS9tYWluIixUcnVlLCwsLCwsLHN0YWJpbGl0eWFpLCwsLFllcwpNdWx0aWxpbmd1YWwtRTUtbGFyZ2UsTGFuZ3VhZ2UsU2VtYW50aWMgZW1iZWRkaW5nLE1pY3Jvc29mdCwiTGlhbmcgV2FuZywgTmFuIFlhbmcsIFhpYW9sb25nIEh1YW5nLCBMaW5qdW4gWWFuZywgUmFuZ2FuIE1hanVtZGVyLCBGdXJ1IFdlaSIsMjAyMy0wNi0zMCxNdWx0aWxpbmd1YWwgRTUgVGV4dCBFbWJlZGRpbmdzOiBBIFRlY2huaWNhbCBSZXBvcnQsImh0dHBzOi8vYXJ4aXYub3JnL2Ficy8yNDAyLjA1NjcyCmh0dHBzOi8vaHVnZ2luZ2ZhY2UuY28vaW50ZmxvYXQvbXVsdGlsaW5ndWFsLWU1LWxhcmdlIiwsLCw1NjAwMDAwMDAuMCw1NjBNIGZyb20gaHR0cHM6Ly9odWdnaW5nZmFjZS5jby9pbnRmbG9hdC9tdWx0aWxpbmd1YWwtZTUtbGFyZ2UsMy4zNzA3NTJlKzE4LCI2TkQgPSA2KjU2MDAwMDAwMCooMTAwMDAwMDAwMCsxNjAwMDAwKjIgZXBvY2hzKSA9IDMuMzcwNzUyZSsxOAoKY29uZmlkZW5jZSAnbGlrZWx5IiIgYmVjYXVzZSBwcmUtdHJhaW5pbmcgZXBvY2hzIGFyZSB1bmtub3duIiwxMDAwMTYwMDAwLCJQcmUtdHJhaW5pbmc6IFRhYmxlIDEgYXJvdW5kIDFCIHRleHQgcGFpcnMgaW4gZGlmZmVyZW50IGxhbmd1YWdlcwpGaW5lLXR1bmluZzogMS42TSAKCnRvdGFsOiAxMDAwMDAwMDAwKzE2MDAwMCA9IDEwMDAxNjAwMDAgdGV4dCBwYWlycyAiLCwsLCxMaWtlbHksIlRoaXMgdGVjaG5pY2FsIHJlcG9ydCBwcmVzZW50cyB0aGUgdHJhaW5pbmcgbWV0aG9kb2xvZ3kgYW5kIGV2YWx1YXRpb24gcmVzdWx0cyBvZiB0aGUgb3Blbi1zb3VyY2UgbXVsdGlsaW5ndWFsIEU1IHRleHQgZW1iZWRkaW5nIG1vZGVscywgcmVsZWFzZWQgaW4gbWlkLTIwMjMuIFRocmVlIGVtYmVkZGluZyBtb2RlbHMgb2YgZGlmZmVyZW50IHNpemVzIChzbWFsbCAvIGJhc2UgLyBsYXJnZSkgYXJlIHByb3ZpZGVkLCBvZmZlcmluZyBhIGJhbGFuY2UgYmV0d2VlbiB0aGUgaW5mZXJlbmNlIGVmZmljaWVuY3kgYW5kIGVtYmVkZGluZyBxdWFsaXR5LiBUaGUgdHJhaW5pbmcgcHJvY2VkdXJlIGFkaGVyZXMgdG8gdGhlIEVuZ2xpc2ggRTUgbW9kZWwgcmVjaXBlLCBpbnZvbHZpbmcgY29udHJhc3RpdmUgcHJlLXRyYWluaW5nIG9uIDEgYmlsbGlvbiBtdWx0aWxpbmd1YWwgdGV4dCBwYWlycywgZm9sbG93ZWQgYnkgZmluZS10dW5pbmcgb24gYSBjb21iaW5hdGlvbiBvZiBsYWJlbGVkIGRhdGFzZXRzLiBBZGRpdGlvbmFsbHksIHdlIGludHJvZHVjZSBhIG5ldyBpbnN0cnVjdGlvbi10dW5lZCBlbWJlZGRpbmcgbW9kZWwsIHdob3NlIHBlcmZvcm1hbmNlIGlzIG9uIHBhciB3aXRoIHN0YXRlLW9mLXRoZS1hcnQsIEVuZ2xpc2gtb25seSBtb2RlbHMgb2Ygc2ltaWxhciBzaXplcy4gSW5mb3JtYXRpb24gcmVnYXJkaW5nIHRoZSBtb2RlbCByZWxlYXNlIGNhbiBiZSBmb3VuZCBhdCBodHRwczovL2dpdGh1Yi5jb20vbWljcm9zb2Z0L3VuaWxtL3RyZWUvbWFzdGVyL2U1ICIsLCxPcGVuIHdlaWdodHMgKHVucmVzdHJpY3RlZCksVW5pdGVkIFN0YXRlcyBvZiBBbWVyaWNhLCwsLCwsMjAyNS0xMS0yOCAxMTo1Mzo0NCswMDowMCwsLCwsLEluZHVzdHJ5LCwsLCxVbnJlbGVhc2VkLCJ3ZWlnaHRzOiBodHRwczovL2dpdGh1Yi5jb20vbWljcm9zb2Z0L3VuaWxtL2Jsb2IvbWFzdGVyL2U1L1JFQURNRS5tZAoKbGljZW5zZSAoTUlUKToKaHR0cHM6Ly9naXRodWIuY29tL21pY3Jvc29mdC91bmlsbS9ibG9iL21hc3Rlci9MSUNFTlNFIiwsLCwsLCxPcGVyYXRpb24gY291bnRpbmcsLCwsLFllcwpIb25naHUgR3JhcGhpYywiVmlzaW9uLEltYWdlIGdlbmVyYXRpb24iLCJUZXh0LXRvLWltYWdlLEltYWdlIGdlbmVyYXRpb24sSW1hZ2UtdG8taW1hZ2UiLENoaW5hIFVuaWNvbSwsMjAyMy0wNi0yOCwsaHR0cHM6Ly9tZWRpdW0uY29tL0BzZGF0b2tlbnMvY2hpbmEtdW5pY29tLXJlbGVhc2VkLWEtZ3JhcGhpYy1tb2RlbC10aGF0LWNhbi1yZWFsaXplLXdpdGgtdGV4dC1waWN0dXJlcy12aWRlby1jbGlwcy1sbG0tYWktZDUwYWZkOTY1YTViLCwsLDIwMDAwMDAwMDAuMCwiIiJUaGUgbW9kZWwgbm93IGhhcyA4MDAgbWlsbGlvbiB0cmFpbmluZyBwYXJhbWV0ZXJzIGFuZCAyIGJpbGxpb24gdHJhaW5pbmcgcGFyYW1ldGVycyBpbiB0d28gdmVyc2lvbnMsIHdoaWNoIGNhbiBmdWxmaWxsIGZ1bmN0aW9ucyBzdWNoIGFzIHRleHQtdG8tcGljdHVyZSBhbmQgcGljdHVyZS10by1waWN0dXJlLCBzYWlkIHN0YWZmIG1lbWJlcnMgb2YgdGhlIGNvbXBhbnkuIiIgaHR0cHM6Ly93d3cuY2hpbmFkYWlseS5jb20uY24vYS8yMDIzMDkvMDIvV1M2NGYyNzE1YWEzMTBkMmRjZTRiYjM4NjUuaHRtbCIsLCwsLCwsLCxMaWtlbHksIkZyb20gaHR0cHM6Ly93d3cuY2hpbmFkYWlseS5jb20uY24vYS8yMDIzMDkvMDIvV1M2NGYyNzE1YWEzMTBkMmRjZTRiYjM4NjUuaHRtbDoKCiIiQW1vbmcgdGhlbSwgQ2hpbmEgVW5pY29tIGlzIHNob3djYXNpbmcgdGhlIEhvbmdodSBHcmFwaGljIEdyYW5kIE1vZGVsIDEuMCwgaXRzIGZpcnN0IGxhcmdlIG1vZGVsIGZvciBvcGVyYXRvcnMnIHZhbHVlLWFkZGVkIGJ1c2luZXNzLgoKVGhlIG1vZGVsIG5vdyBoYXMgODAwIG1pbGxpb24gdHJhaW5pbmcgcGFyYW1ldGVycyBhbmQgMiBiaWxsaW9uIHRyYWluaW5nIHBhcmFtZXRlcnMgaW4gdHdvIHZlcnNpb25zLCB3aGljaCBjYW4gZnVsZmlsbCBmdW5jdGlvbnMgc3VjaCBhcyB0ZXh0LXRvLXBpY3R1cmUgYW5kIHBpY3R1cmUtdG8tcGljdHVyZSwgc2FpZCBzdGFmZiBtZW1iZXJzIG9mIHRoZSBjb21wYW55LiIiIiwsLCxDaGluYSwsLCwsLDIwMjUtMTEtMjggMTE6NTM6NDQrMDA6MDAsLCwsLCxJbmR1c3RyeSwsLCwsLCwsLCwsLCwsLCwsLApFUk5JRSAzLjUsTGFuZ3VhZ2UsIkxhbmd1YWdlIG1vZGVsaW5nLExhbmd1YWdlIG1vZGVsaW5nL2dlbmVyYXRpb24iLEJhaWR1LCwyMDIzLTA2LTI3LEludHJvZHVjaW5nIEVSTklFIDMuNTogQmFpZHXigJlzIEtub3dsZWRnZS1FbmhhbmNlZCBGb3VuZGF0aW9uIE1vZGVsIFRha2VzIGEgR2lhbnQgTGVhcCBGb3J3YXJkLGh0dHA6Ly9yZXNlYXJjaC5iYWlkdS5jb20vQmxvZy9pbmRleC12aWV3P2lkPTE4NSwsU09UQSBpbXByb3ZlbWVudCxTT1RBIHNjb3JlcyBvbiBBR0lFdmFsIGFuZCBNTUxVLiBTZWUgYXJ0aWNsZSBpbiBDaGluYSBTY2llbmNlIERhaWx5OiBodHRwczovL21wLndlaXhpbi5xcS5jb20vcy9RVmRrbW9mUlNUZ2pRN1VPRlg3czFnLCwsLCwsLCwsLCxVbmtub3duLCwsLEhvc3RlZCBhY2Nlc3MgKG5vIEFQSSksQ2hpbmEsLCwsLCwyMDI1LTExLTI4IDExOjUzOjQ0KzAwOjAwLCwsLCwsSW5kdXN0cnksLCwsLFVucmVsZWFzZWQsLFRydWUsLCwsLCwsLCwsLE5vCkh5ZW5hRE5BLEJpb2xvZ3ksUHJvdGVpbiBvciBudWNsZW90aWRlIGxhbmd1YWdlIG1vZGVsIChwTE0vbkxNKSwiU3RhbmZvcmQgVW5pdmVyc2l0eSxIYXJ2YXJkIFVuaXZlcnNpdHksTWlsYSAtIFF1ZWJlYyBBSSAob3JpZ2luYWxseSBNb250cmVhbCBJbnN0aXR1dGUgZm9yIExlYXJuaW5nIEFsZ29yaXRobXMpLFVuaXZlcnNpdHkgb2YgTW9udHJlYWwgLyBVbml2ZXJzaXTDqSBkZSBNb250csOpYWwiLCJFcmljIE5ndXllbiwgTWljaGFlbCBQb2xpLCBNYXJqYW4gRmFpemksIEFybWluIFcuIFRob21hcywgQ2FsbHVtIEJpcmNoIFN5a2VzLCBNaWNoYWVsIFdvcm5vdywgQW1hbiBQYXRlbCwgQ2xheXRvbiBSYWJpZGVhdSwgU3RlZmFubyBNYXNzYXJvbGksIFlvc2h1YSBCZW5naW8sIFN0ZWZhbm8gRXJtb24sIFN0ZXBoZW4gQS4gQmFjY3VzLCBDaHJpc3RvcGhlciBSw6kiLDIwMjMtMDYtMjcsSHllbmFETkE6IExvbmctUmFuZ2UgR2Vub21pYyBTZXF1ZW5jZSBNb2RlbGluZyBhdCBTaW5nbGUgTnVjbGVvdGlkZSBSZXNvbHV0aW9uLGh0dHBzOi8vYXJ4aXYub3JnL2Ficy8yMzA2LjE1Nzk0LDQ3Ny4wLFNPVEEgaW1wcm92ZW1lbnQsIiIiT24gZmluZS10dW5lZCBiZW5jaG1hcmtzIGZyb20gdGhlIE51Y2xlb3RpZGUgVHJhbnNmb3JtZXIsIEh5ZW5hRE5BIHJlYWNoZXMgc3RhdGUtb2YtdGhlLWFydCAoU290QSkgb24gMTIgb2YgMTggZGF0YXNldHMgdXNpbmcgYSBtb2RlbCB3aXRoIG9yZGVycyBvZiBtYWduaXR1ZGUgbGVzcyBwYXJhbWV0ZXJzIGFuZCBwcmV0cmFpbmluZyBkYXRhLjEgT24gdGhlIEdlbm9taWNCZW5jaG1hcmtzLCBIeWVuYUROQSBzdXJwYXNzZXMgU290QSBvbiA3IG9mIDggZGF0YXNldHMgb24gYXZlcmFnZSBieSArMTAgYWNjdXJhY3kgcG9pbnRzLCBhbmQgYnkgYXMgbXVjaCBhcyArMjAgYWNjdXJhY3kgcG9pbnRzIG9uIGVuaGFuY2VyIGlkZW50aWZpY2F0aW9uLiIiIiw2NjAwMDAwLjAsIlRhYmxlIEEuMSBzaG93cyBkZXRhaWxzLCBsYXJnZXN0IGV4cGVyaW1lbnQgaXMgb24gZmFyIHJpZ2h0LiIsMS44MTFlKzIxLCI4IE52aWRpYSBBMTAwICg4MEdCKSBHUFVzLCB+NCB3ZWVrcwooNCAqIDcgKiAyNCAqIDM2MDApIHNlY29uZHMgKiAoOCAqIDMuMTJlMTQpIEZMT1Avc2VjICogMC4zICh1dGlsaXphdGlvbikgPSAxLjgxMWUyMSIsMjk0NTAwMDAwMCwiSHVtYW4gZ2Vub21lIGlzIH4zLjJCIG51Y2xlb3RpZGUgcGFpcnMsIDE0IGFuZCBYIGFyZSB+MTAxTSBhbmQgMTU0TSByZXNwZWN0aXZlbHkuIExhcmdlc3QgcnVuIHNlZXMgMlQgdG9rZW5zLCB3aGljaCBpbXBsaWVzIH42NzkgZXBvY2hzLiIsNjcyLjAsIiIiRm9yIGV4YW1wbGUsIHRoZSBsYXJnZXN0IG1vZGVsIHdpdGggY29udGV4dCBsZW5ndGggMU0gd2FzIHRyYWluZWQgb24gMlQgdG9rZW5zIG92ZXIgNCB3ZWVrcy4iIiIsTlZJRElBIEExMDAsLENvbmZpZGVudCwiR2Vub21pYyAoRE5BKSBzZXF1ZW5jZXMgZW5jb2RlIGFuIGVub3Jtb3VzIGFtb3VudCBvZiBpbmZvcm1hdGlvbiBmb3IgZ2VuZSByZWd1bGF0aW9uIGFuZCBwcm90ZWluIHN5bnRoZXNpcy4gU2ltaWxhciB0byBuYXR1cmFsIGxhbmd1YWdlIG1vZGVscywgcmVzZWFyY2hlcnMgaGF2ZSBwcm9wb3NlZCBmb3VuZGF0aW9uIG1vZGVscyBpbiBnZW5vbWljcyB0byBsZWFybiBnZW5lcmFsaXphYmxlIGZlYXR1cmVzIGZyb20gdW5sYWJlbGVkIGdlbm9tZSBkYXRhIHRoYXQgY2FuIHRoZW4gYmUgZmluZS10dW5lZCBmb3IgZG93bnN0cmVhbSB0YXNrcyBzdWNoIGFzIGlkZW50aWZ5aW5nIHJlZ3VsYXRvcnkgZWxlbWVudHMuIER1ZSB0byB0aGUgcXVhZHJhdGljIHNjYWxpbmcgb2YgYXR0ZW50aW9uLCBwcmV2aW91cyBUcmFuc2Zvcm1lci1iYXNlZCBnZW5vbWljIG1vZGVscyBoYXZlIHVzZWQgNTEyIHRvIDRrIHRva2VucyBhcyBjb250ZXh0ICg8MC4wMDElIG9mIHRoZSBodW1hbiBnZW5vbWUpLCBzaWduaWZpY2FudGx5IGxpbWl0aW5nIHRoZSBtb2RlbGluZyBvZiBsb25nLXJhbmdlIGludGVyYWN0aW9ucyBpbiBETkEuIEluIGFkZGl0aW9uLCB0aGVzZSBtZXRob2RzIHJlbHkgb24gdG9rZW5pemVycyBvciBmaXhlZCBrLW1lcnMgdG8gYWdncmVnYXRlIG1lYW5pbmdmdWwgRE5BIHVuaXRzLCBsb3Npbmcgc2luZ2xlIG51Y2xlb3RpZGUgcmVzb2x1dGlvbiB3aGVyZSBzdWJ0bGUgZ2VuZXRpYyB2YXJpYXRpb25zIGNhbiBjb21wbGV0ZWx5IGFsdGVyIHByb3RlaW4gZnVuY3Rpb24gdmlhIHNpbmdsZSBudWNsZW90aWRlIHBvbHltb3JwaGlzbXMgKFNOUHMpLiBSZWNlbnRseSwgSHllbmEsIGEgbGFyZ2UgbGFuZ3VhZ2UgbW9kZWwgYmFzZWQgb24gaW1wbGljaXQgY29udm9sdXRpb25zIHdhcyBzaG93biB0byBtYXRjaCBhdHRlbnRpb24gaW4gcXVhbGl0eSB3aGlsZSBhbGxvd2luZyBsb25nZXIgY29udGV4dCBsZW5ndGhzIGFuZCBsb3dlciB0aW1lIGNvbXBsZXhpdHkuIExldmVyYWdpbmcgSHllbmEncyBuZXcgbG9uZy1yYW5nZSBjYXBhYmlsaXRpZXMsIHdlIHByZXNlbnQgSHllbmFETkEsIGEgZ2Vub21pYyBmb3VuZGF0aW9uIG1vZGVsIHByZXRyYWluZWQgb24gdGhlIGh1bWFuIHJlZmVyZW5jZSBnZW5vbWUgd2l0aCBjb250ZXh0IGxlbmd0aHMgb2YgdXAgdG8gMSBtaWxsaW9uIHRva2VucyBhdCB0aGUgc2luZ2xlIG51Y2xlb3RpZGUtbGV2ZWwgLSBhbiB1cCB0byA1MDB4IGluY3JlYXNlIG92ZXIgcHJldmlvdXMgZGVuc2UgYXR0ZW50aW9uLWJhc2VkIG1vZGVscy4gSHllbmFETkEgc2NhbGVzIHN1Yi1xdWFkcmF0aWNhbGx5IGluIHNlcXVlbmNlIGxlbmd0aCAodHJhaW5pbmcgdXAgdG8gMTYweCBmYXN0ZXIgdGhhbiBUcmFuc2Zvcm1lciksIHVzZXMgc2luZ2xlIG51Y2xlb3RpZGUgdG9rZW5zLCBhbmQgaGFzIGZ1bGwgZ2xvYmFsIGNvbnRleHQgYXQgZWFjaCBsYXllci4gV2UgZXhwbG9yZSB3aGF0IGxvbmdlciBjb250ZXh0IGVuYWJsZXMgLSBpbmNsdWRpbmcgdGhlIGZpcnN0IHVzZSBvZiBpbi1jb250ZXh0IGxlYXJuaW5nIGluIGdlbm9taWNzLiBPbiBmaW5lLXR1bmVkIGJlbmNobWFya3MgZnJvbSB0aGUgTnVjbGVvdGlkZSBUcmFuc2Zvcm1lciwgSHllbmFETkEgcmVhY2hlcyBzdGF0ZS1vZi10aGUtYXJ0IChTb3RBKSBvbiAxMiBvZiAxOCBkYXRhc2V0cyB1c2luZyBhIG1vZGVsIHdpdGggb3JkZXJzIG9mIG1hZ25pdHVkZSBsZXNzIHBhcmFtZXRlcnMgYW5kIHByZXRyYWluaW5nIGRhdGEuIE9uIHRoZSBHZW5vbWljQmVuY2htYXJrcywgSHllbmFETkEgc3VycGFzc2VzIFNvdEEgb24gNyBvZiA4IGRhdGFzZXRzIG9uIGF2ZXJhZ2UgYnkgKzEwIGFjY3VyYWN5IHBvaW50cy4iLDY3OS4xMTcxNDc3MDgsLE9wZW4gd2VpZ2h0cyAocmVzdHJpY3RlZCB1c2UpLCJVbml0ZWQgU3RhdGVzIG9mIEFtZXJpY2EsVW5pdGVkIFN0YXRlcyBvZiBBbWVyaWNhLENhbmFkYSxDYW5hZGEiLCwsLDguMCwsMjAyNi0wNS0yNSAxMjoyMzozMiswMDowMCwsLCw2NDAwMDAwMC4wLCJUYWJsZSBBLjEgaW5kaWNhdGVzIGxhcmdlc3QgbW9kZWwgc2F3IHNlcXVlbmNlIGxlbmd0aCBvZiAxTSwgYW5kIHRoYXQgYmF0Y2ggc2l6ZXMgcmFuZ2UgZnJvbSA2NC0xMDI0LiBJbiBzZWN0aW9uIDMuMjogIiJPdXIgc2VxdWVuY2UgbGVuZ3RoIHNjaGVkdWxlIHN0YXJ0cyBhdCBMMSA9IDY0LCB0aGVuIGRvdWJsZXMgdGhlIHdpbmRvdyBhdCBlYWNoIHN0YWdlIHdoaWxlIGtlZXBpbmcgdGhlIGdsb2JhbCBiYXRjaCBzaXplIGNvbnN0YW50LiIiIEkgYXNzdW1lIHNtYWxsZXN0IGJhdGNoIHNpemUgd2FzIHVzZWQgZm9yIGxhcmdlc3Qgc2VxdWVuY2UgbGVuZ3RoLiIsIkFjYWRlbWlhLEFjYWRlbWlhLEFjYWRlbWlhLEFjYWRlbWlhIiwsLCwsT3BlbiBzb3VyY2UsIkJTRCAzLUNsYXVzZSBMaWNlbnNlIGZvciB3ZWlnaHRzIChwcm9oaWJpdHMgb3RoZXJzIGZyb20gdXNpbmcgdGhlIG5hbWUgb2YgdGhlIGNvcHlyaWdodCBob2xkZXIpCmh0dHBzOi8vaHVnZ2luZ2ZhY2UuY28vTG9uZ1NhZmFyaS9oeWVuYWRuYS1sYXJnZS0xbS1zZXFsZW4taGYKCnRyYWluaW5nIGNvZGU6IEFwYWNoZSAyLjAKaHR0cHM6Ly9naXRodWIuY29tL0hhenlSZXNlYXJjaC9oeWVuYS1kbmEiLCw1MDAwLjAsLEZQMTYsLDYzNjcuNDMzNjQwNTU2MjQxLEhhcmR3YXJlLExvbmdTYWZhcmksLCwsWWVzCkNoaXJwLFNwZWVjaCwiU3BlZWNoIHJlY29nbml0aW9uIChBU1IpLFNwZWVjaC10by10ZXh0IixHb29nbGUsIkl2YW4gTmFyZGluaSwgRy4gSHVzc2FpbiBDaGlub3kiLDIwMjMtMDYtMjcsIkdldHRpbmcgc3RhcnRlZCB3aXRoIENoaXJwLCB0aGUgR29vZ2xl4oCZcyBVbml2ZXJzYWwgU3BlZWNoIE1vZGVsIChVU00pIG9uIFZlcnRleCBBSSIsaHR0cHM6Ly9tZWRpdW0uY29tL2dvb2dsZS1jbG91ZC9nZXR0aW5nLXN0YXJ0ZWQtd2l0aC1jaGlycC10aGUtZ29vZ2xlcy11bml2ZXJzYWwtc3BlZWNoLW1vZGVsLXVzbS1vbi12ZXJ0ZXgtYWktZjU0ZWRhZjRkYTkzLCwsLDIwMDAwMDAwMDAuMCwiIiJPbiBHb29nbGUgVmVydGV4IEFJLCB5b3UgY2FuIGFjY2VzcyBDaGlycCwgYSAyQi1wYXJhbWV0ZXIgc3BlZWNoIG1vZGVsIHdoaWNoIGFjaGlldmVkIGluY3JlZGlibGUgYWNjdXJhY3kgaW1wcm92ZW1lbnRzIGluIHNwZWVjaCByZWNvZ25pdGlvbiBvdmVyIHNldmVyYWwgbGFuZ3VhZ2VzIiIgKGh0dHBzOi8vbWVkaXVtLmNvbS9nb29nbGUtY2xvdWQvZ2V0dGluZy1zdGFydGVkLXdpdGgtY2hpcnAtdGhlLWdvb2dsZXMtdW5pdmVyc2FsLXNwZWVjaC1tb2RlbC11c20tb24tdmVydGV4LWFpLWY1NGVkYWY0ZGE5MykuIiwsLCwsLCwsLENvbmZpZGVudCwiR2V0dGluZyBzdGFydGVkIHdpdGggQ2hpcnAsIHRoZSBHb29nbGXigJlzIFVuaXZlcnNhbCBTcGVlY2ggTW9kZWwgKFVTTSkgb24gVmVydGV4IEFJIiwsLEFQSSBhY2Nlc3MsVW5pdGVkIFN0YXRlcyBvZiBBbWVyaWNhLCwsLCwsMjAyNS0xMS0yOCAxMTo1Mzo0NCswMDowMCwsLCwsLEluZHVzdHJ5LCwsLCxVbnJlbGVhc2VkLCwsLCwsLCwsLCwsLE5vClJXS1YtNCBXb3JsZCAoN0IpLExhbmd1YWdlLCJMYW5ndWFnZSBtb2RlbGluZy9nZW5lcmF0aW9uLENoYXQiLFJXS1YgRm91bmRhdGlvbiwsMjAyMy0wNi0yNixSV0tWLTQgV29ybGQsaHR0cHM6Ly9odWdnaW5nZmFjZS5jby9CbGlua0RML3J3a3YtNC13b3JsZCwsLCw3MzkzMDAwMDAwLjAsIjdCClRhYmxlIDIgaHR0cHM6Ly9hcnhpdi5vcmcvcGRmLzIzMDUuMTMwNDgiLCwsLCwsLCwsQ29uZmlkZW50LCJNb2RlbCBEZXNjcmlwdGlvbgpSV0tWLTQgdHJhaW5lZCBvbiAxMDArIHdvcmxkIGxhbmd1YWdlcyAoNzAlIEVuZ2xpc2gsIDE1JSBtdWx0aWxhbmcsIDE1JSBjb2RlKS4KCldvcmxkID0gU29tZV9QaWxlICsgU29tZV9SZWRQYWphbWEgKyBTb21lX09TQ0FSICsgQWxsX1dpa2lwZWRpYSArIEFsbF9DaGF0R1BUX0RhdGFfSV9jYW5fZmluZAoKWFhYdHVuZWQgPSBmaW5ldHVuZSBvZiBXb3JsZCBvbiBNQzQsIE9TQ0FSLCB3aWtpLCBldGMuIiwsLE9wZW4gd2VpZ2h0cyAodW5yZXN0cmljdGVkKSxNdWx0aW5hdGlvbmFsLCwsLCwsMjAyNi0wMi0xMSAxOToyNjoyNyswMDowMCwsLCwsLFJlc2VhcmNoIGNvbGxlY3RpdmUsLCwsLE9wZW4gc291cmNlLEFwYWNoZSAyLjA6IGh0dHBzOi8vaHVnZ2luZ2ZhY2UuY28vQmxpbmtETC9yd2t2LTQtd29ybGQsLCwsLCwsLCwsLCxZZXMKS29zbW9zLTIsIkxhbmd1YWdlLFZpc2lvbixNdWx0aW1vZGFsIiwiVmlzdWFsIHF1ZXN0aW9uIGFuc3dlcmluZyxJbWFnZSBjYXB0aW9uaW5nLE5hbWVkIGVudGl0eSByZWNvZ25pdGlvbiAoTkVSKSxDaGFyYWN0ZXIgcmVjb2duaXRpb24gKE9DUiksRG9jdW1lbnQgcmVwcmVzZW50YXRpb24iLE1pY3Jvc29mdCwiWmhpbGlhbmcgUGVuZywgV2VuaHVpIFdhbmcsIExpIERvbmcsIFlhcnUgSGFvLCBTaGFvaGFuIEh1YW5nLCBTaHVtaW5nIE1hLCBGdXJ1IFdlaSIsMjAyMy0wNi0yNixLb3Ntb3MtMjogR3JvdW5kaW5nIE11bHRpbW9kYWwgTGFyZ2UgTGFuZ3VhZ2UgTW9kZWxzIHRvIHRoZSBXb3JsZCxodHRwczovL2FyeGl2Lm9yZy9hYnMvMjMwNi4xNDgyNCwxMTgwLjAsLCwxNjAwMDAwMDAwLjAsMS42Qiw0LjU1MDAzNTQyODRlKzIwLCIiIldlIHRyYWluIHRoZSBtb2RlbCBvbiAyNTYgVjEwMCBHUFVzIGFuZCB0aGUgdHJhaW5pbmcgdGFrZXMgYXBwcm94aW1h</x:v>
      </x:c>
    </x:row>
    <x:row r="173" ht="18" customHeight="1">
      <x:c r="A173" s="17" t="n">
        <x:v>168</x:v>
      </x:c>
      <x:c r="B173" s="17" t="n">
        <x:v>310</x:v>
      </x:c>
      <x:c r="C173" s="160" t="str">
        <x:v>dGVseSBvbmUgZGF5IHRvIGNvbXBsZXRlIiIKIiJXZSB0cmFpbiBLT1NNT1MtMiBmb3IgNjBrIHN0ZXBzLCBlcXVpdmFsZW50IHRvIGFyb3VuZCAyNSBiaWxsaW9uIHRva2VucyIiCgpHUFUtdGltZSBtZXRob2QKKDI1NikgKiAoMS4zZTE0KSAqICgyNCAqIDM2MDApICogKDAuMykgPSA4LjYyNjE3NmUyMAoobnVtIGdwdSkgKiAocGVhayBmbG9wcykgKiAodGltZSBpbiBzZWNvbmRzKSAqIChhc3N1bWVkIHV0aWxpemF0aW9uIHJhdGUpCgpQYXJhbWV0ZXItZGF0YSBtZXRob2QKNk5EID0gNioyNUIqMS42QiA9IDIuNGUyMAoKVXNlZCBnZW9tZXRyaWMgbWVhbiBvZiB0d28gZXN0aW1hdGVzLiIsMjUwMDAwMDAwMDAsInRleHQgYW5kIGltYWdlcwogIiJXZSB0cmFpbiBLT1NNT1MtMiBmb3IgNjBrIHN0ZXBzLCBlcXVpdmFsZW50IHRvIGFyb3VuZCAyNSBiaWxsaW9uIHRva2VucyIiCiIiV2UgdHJhaW4gdGhlIG1vZGVsIG9uIG5ld2x5IGFkZGVkIGdyb3VuZGVkIGltYWdlLXRleHQgcGFpcnMsIG1vbm9tb2RhbCB0ZXh0IGNvcnBvcmEsIGltYWdlLWNhcHRpb24gcGFpcnMsIGFuZCBpbnRlcmxlYXZlZCBpbWFnZS10ZXh0IGRhdGEuIE91ciB0cmFpbmluZyBwcm9jZXNzIGludm9sdmVzIGEgYmF0Y2ggc2l6ZSBvZiA0MTlLIHRva2VucywgY29uc2lzdGluZyBvZiAxODVLIHRva2VucyBmcm9tIHRleHQgY29ycG9yYSwgMjE1SyB0b2tlbnMgZnJvbSBvcmlnaW5hbCBhbmQgZ3JvdW5kZWQgaW1hZ2UtY2FwdGlvbiBwYWlycywgYW5kIDE5SyB0b2tlbnMgZnJvbSBpbnRlcmxlYXZlZCBkYXRhLiBXZSB0cmFpbiBLT1NNT1MtMgpmb3IgNjBrIHN0ZXBzLCBlcXVpdmFsZW50IHRvIGFyb3VuZCAyNSBiaWxsaW9uIHRva2VucyIiCiIsMjQuMCwiIiIgV2UgdHJhaW4gdGhlIG1vZGVsIG9uIDI1NiBWMTAwIEdQVXMgYW5kIHRoZSB0cmFpbmluZyB0YWtlcyBhcHByb3hpbWF0ZWx5IG9uZSBkYXkgdG8gY29tcGxldGUiIiIsTlZJRElBIFYxMDAsU2VsZi1zdXBlcnZpc2VkIGxlYXJuaW5nLExpa2VseSwiV2UgaW50cm9kdWNlIEtvc21vcy0yLCBhIE11bHRpbW9kYWwgTGFyZ2UgTGFuZ3VhZ2UgTW9kZWwgKE1MTE0pLCBlbmFibGluZyBuZXcgY2FwYWJpbGl0aWVzIG9mIHBlcmNlaXZpbmcgb2JqZWN0IGRlc2NyaXB0aW9ucyAoZS5nLiwgYm91bmRpbmcgYm94ZXMpIGFuZCBncm91bmRpbmcgdGV4dCB0byB0aGUgdmlzdWFsIHdvcmxkLiBTcGVjaWZpY2FsbHksIHdlIHJlcHJlc2VudCByZWZlciBleHByZXNzaW9ucyBhcyBsaW5rcyBpbiBNYXJrZG93biwgaS5lLiwgYGBbdGV4dCBzcGFuXShib3VuZGluZyBib3hlcyknLCB3aGVyZSBvYmplY3QgZGVzY3JpcHRpb25zIGFyZSBzZXF1ZW5jZXMgb2YgbG9jYXRpb24gdG9rZW5zLiBUb2dldGhlciB3aXRoIG11bHRpbW9kYWwgY29ycG9yYSwgd2UgY29uc3RydWN0IGxhcmdlLXNjYWxlIGRhdGEgb2YgZ3JvdW5kZWQgaW1hZ2UtdGV4dCBwYWlycyAoY2FsbGVkIEdySVQpIHRvIHRyYWluIHRoZSBtb2RlbC4gSW4gYWRkaXRpb24gdG8gdGhlIGV4aXN0aW5nIGNhcGFiaWxpdGllcyBvZiBNTExNcyAoZS5nLiwgcGVyY2VpdmluZyBnZW5lcmFsIG1vZGFsaXRpZXMsIGZvbGxvd2luZyBpbnN0cnVjdGlvbnMsIGFuZCBwZXJmb3JtaW5nIGluLWNvbnRleHQgbGVhcm5pbmcpLCBLb3Ntb3MtMiBpbnRlZ3JhdGVzIHRoZSBncm91bmRpbmcgY2FwYWJpbGl0eSBpbnRvIGRvd25zdHJlYW0gYXBwbGljYXRpb25zLiBXZSBldmFsdWF0ZSBLb3Ntb3MtMiBvbiBhIHdpZGUgcmFuZ2Ugb2YgdGFza3MsIGluY2x1ZGluZyAoaSkgbXVsdGltb2RhbCBncm91bmRpbmcsIHN1Y2ggYXMgcmVmZXJyaW5nIGV4cHJlc3Npb24gY29tcHJlaGVuc2lvbiwgYW5kIHBocmFzZSBncm91bmRpbmcsIChpaSkgbXVsdGltb2RhbCByZWZlcnJpbmcsIHN1Y2ggYXMgcmVmZXJyaW5nIGV4cHJlc3Npb24gZ2VuZXJhdGlvbiwgKGlpaSkgcGVyY2VwdGlvbi1sYW5ndWFnZSB0YXNrcywgYW5kIChpdikgbGFuZ3VhZ2UgdW5kZXJzdGFuZGluZyBhbmQgZ2VuZXJhdGlvbi4gVGhpcyB3b3JrIGxheXMgb3V0IHRoZSBmb3VuZGF0aW9uIGZvciB0aGUgZGV2ZWxvcG1lbnQgb2YgRW1ib2RpbWVudCBBSSBhbmQgc2hlZHMgbGlnaHQgb24gdGhlIGJpZyBjb252ZXJnZW5jZSBvZiBsYW5ndWFnZSwgbXVsdGltb2RhbCBwZXJjZXB0aW9uLCBhY3Rpb24sIGFuZCB3b3JsZCBtb2RlbGluZywgd2hpY2ggaXMgYSBrZXkgc3RlcCB0b3dhcmQgYXJ0aWZpY2lhbCBnZW5lcmFsIGludGVsbGlnZW5jZS4gQ29kZSBhbmQgcHJldHJhaW5lZCBtb2RlbHMgYXJlIGF2YWlsYWJsZSBhdCB0aGlzIGh0dHBzOi8vZ2l0aHViLmNvbS9taWNyb3NvZnQvdW5pbG0vdHJlZS9tYXN0ZXIva29zbW9zLTIiLCwsT3BlbiB3ZWlnaHRzICh1bnJlc3RyaWN0ZWQpLFVuaXRlZCBTdGF0ZXMgb2YgQW1lcmljYSwsLCwyNTYuMCwsMjAyNi0wNS0yNSAxMjoyMzozMSswMDowMCwsLCwsLEluZHVzdHJ5LCwsLDYxNDQuMCxPcGVuIHNvdXJjZSwiZGF0YTogaHR0cHM6Ly9odWdnaW5nZmFjZS5jby9kYXRhc2V0cy96emxpYW5nL0dSSVQKd2VpZ2h0cyBhbmQgY29kZSwgaW5jbHVkZXMgdHJhaW5pbmc6IGh0dHBzOi8vZ2l0aHViLmNvbS9taWNyb3NvZnQvdW5pbG0vdHJlZS9tYXN0ZXIva29zbW9zLTIKbGljZW5zZSBmb3IgZnVsbCByZXBvIChNSVQpOgpodHRwczovL2dpdGh1Yi5jb20vbWljcm9zb2Z0L3VuaWxtL2Jsb2IvbWFzdGVyL0xJQ0VOU0UKCk1JVCBsaWNlbnNlCmh0dHBzOi8vaHVnZ2luZ2ZhY2UuY28vbWljcm9zb2Z0L2tvc21vcy0yLXBhdGNoMTQtMjI0IiwsLCwsLDE1MjgyMS44MTA1ODEwOTQ4LCJPcGVyYXRpb24gY291bnRpbmcsSGFyZHdhcmUiLG1pY3Jvc29mdCwsLCxZZXMKTGxhbWEtMi1DaGluZXNlIDEzQixMYW5ndWFnZSwiTGFuZ3VhZ2UgbW9kZWxpbmcvZ2VuZXJhdGlvbixRdWVzdGlvbiBhbnN3ZXJpbmcsQ29kZSBnZW5lcmF0aW9uLFF1YW50aXRhdGl2ZSByZWFzb25pbmciLEZsYWdBbHBoYSwsMjAyMy0wNi0yNSwsaHR0cHM6Ly9naXRodWIuY29tL0ZsYWdBbHBoYS9MbGFtYTItQ2hpbmVzZSwsLCwxMzAwMDAwMDAwMC4wLCwsLCwsLCwsLExpa2VseSwiV2VsY29tZSB0byB0aGUgTGxhbWEgQ2hpbmVzZSBjb21tdW5pdHkhIFdlIGFyZSBhbiBhZHZhbmNlZCB0ZWNobmljYWwgY29tbXVuaXR5IGZvY3VzaW5nIG9uIHRoZSBvcHRpbWl6YXRpb24gYW5kIHVwcGVyLWxldmVsIGNvbnN0cnVjdGlvbiBvZiB0aGUgTGxhbWEgbW9kZWwgaW4gQ2hpbmVzZS4gKkJhc2VkIG9uIGxhcmdlLXNjYWxlIENoaW5lc2UgZGF0YSwgdGhlIENoaW5lc2UgY2FwYWJpbGl0aWVzIG9mIHRoZSBMbGFtYTIgbW9kZWwgYXJlIGNvbnRpbnVvdXNseSBpdGVyYXRpdmVseSB1cGdyYWRlZCBzdGFydGluZyBmcm9tIHByZS10cmFpbmluZyogLiBXZSB3YXJtbHkgd2VsY29tZSBkZXZlbG9wZXJzIGFuZCByZXNlYXJjaGVycyB3aG8gYXJlIHBhc3Npb25hdGUgYWJvdXQgbGFyZ2UgbW9kZWwgTExNIHRvIGpvaW4gdXMuIiwsLE9wZW4gd2VpZ2h0cyAodW5yZXN0cmljdGVkKSxDaGluYSxMbGFtYSAyLTEzQiwsVGhleSBkaWQgYm90aCBhZGRpdGlvbmFsIHByZS10cmFpbmluZyBpbiBDaGluZXNlICh0b2tlbiBjb3VudCBub3Qgc3RhdGVkKSBhbmQgTG9SQSBmaW5lLXR1bmluZy4sLCwyMDI1LTExLTI4IDExOjUzOjQ0KzAwOjAwLCwsLCwsUmVzZWFyY2ggY29sbGVjdGl2ZSwsLCwsT3BlbiAobm9uLWNvbW1lcmNpYWwpLCJsaWNlbnNlIGlzbid0IGNsZWFyLCBpdCdzIG5vdCBvbiBnaXRodWIgKHdoZXJlIHRoZSBjb2RlIGlzKSBidXQgSEYgc2F5cyBhcGFjaGU6Cmh0dHBzOi8vaHVnZ2luZ2ZhY2UuY28vRmxhZ0FscGhhL0xsYW1hMi1DaGluZXNlLTdiLUNoYXQiLCwsLCwsLCwsLCwsWWVzCkluZmxlY3Rpb24tMSxMYW5ndWFnZSxMYW5ndWFnZSBtb2RlbGluZyxJbmZsZWN0aW9uIEFJLCwyMDIzLTA2LTIzLEluZmxlY3Rpb24tMSB0ZWNobmljYWwgbWVtbyxodHRwczovL2luZmxlY3Rpb24uYWkvYXNzZXRzL0luZmxlY3Rpb24tMS5wZGYsLCwiIiJJbmZsZWN0aW9uLTEgb3V0cGVyZm9ybXMgbW9kZWxzIHRyYWluZWQgd2l0aCBhdCBtb3N0IHRoZSBzYW1lIGFtb3VudCBvZiBjb21wdXRlIGFzIFBhTE0tNTQwQiBvbiBNTUxVIGFuZCB0aGUgb3RoZXIgYmVuY2htYXJrcyBpbiBUYWJsZSAxLiIiIiwsLDEuMDAwMWUrMjQsIjw9IDIuNWUyNAoKVGhleSBkZWZpbmUgdHdvICIiY29tcHV0ZSBjbGFzc2VzIiIsIG9uZSBmb3IgbW9kZWxzIHdpdGggbW9yZSBjb21wdXRlIHRoYW4gUGFMTSA1NDBCLCBpLmUuIEdQVC00IGFuZCBQYUxNIDIsIGFuZCBvbmUgZm9yIG1vZGVscyB3aXRoIGFzIG11Y2ggY29tcHV0ZSBvciBsZXNzLCBpLmUuIEdQVC0zLjUsIENoaW5jaGlsbGEsIExMYU1BLCBhbmQgSW5mbGVjdGlvbi0xLgoKUGFMTSA1NDBCIHJlcXVpcmVkIDIuNWUyNCBGTE9QIHRvIHRyYWluIChjb25maXJtZWQgYnkgR29vZ2xlKSIsLCwsLE5WSURJQSBIMTAwIFNYTTUgODBHQiwsU3BlY3VsYXRpdmUsIkxhcmdlIGxhbmd1YWdlIG1vZGVscyAoTExNcykgYmFzZWQgb24gdGhlIFRyYW5zZm9ybWVyIGFyY2hpdGVjdHVyZSBoYXZlIGJlZW4gc2hvd24gdG8gcG9zc2VzcyBhIHJhbmdlIG9mIGFkdmFuY2VkIGNhcGFiaWxpdGllcyBpbiBsYW5ndWFnZSBnZW5lcmF0aW9uIGFuZCB1bmRlcnN0YW5kaW5nLiBUaGVzZSBjYXBhYmlsaXRpZXMgaGF2ZSBwYXZlZCB0aGUgd2F5IGZvciBkZXBsb3ltZW50IG9mIExMTXMgaW4gcHJvZHVjdHMgbGlrZSBPcGVuQUnigJlzIENoYXQtR1BUIGFuZCBHb29nbGXigJlzIEJhcmQuIEF0IEluZmxlY3Rpb24gQUksIG91ciBtaXNzaW9uIGlzIHRvIGNyZWF0ZSBwZXJzb25hbCBBSXMgZm9yIGV2ZXJ5b25lLCBhbmQgaW4gTWF5IDIwMjMgd2UgcmVsZWFzZWQgUGkgKHBpLmFpKSDigJMgYW4gTExNLWJhc2VkIHBlcnNvbmFsIEFJIHdoaWNoIGlzIGRlc2lnbmVkIHRvIGJlIGVtcGF0aGV0aWMsIHVzZWZ1bCwgYW5kIHNhZmUuIEluIHRoaXMgd29yayB3ZSBpbnRyb2R1Y2UgdGhlIGZvdW5kYXRpb24gbW9kZWwgcG93ZXJpbmcgUGksIGR1YmJlZCBJbmZsZWN0aW9uLTEsIGFuZCBldmFsdWF0ZSBpdHMgcGVyZm9ybWFuY2UgY2hhcmFjdGVyaXN0aWNzIGFjcm9zcyBhIHZhcmlldHkgb2YgYmVuY2htYXJrcy4iLCwsSG9zdGVkIGFjY2VzcyAobm8gQVBJKSxVbml0ZWQgU3RhdGVzIG9mIEFtZXJpY2EsLCwsLCwyMDI1LTExLTI4IDExOjUzOjQ0KzAwOjAwLCwsLCwsSW5kdXN0cnksVHJ1ZSwsMi41ZSsyNCwsVW5yZWxlYXNlZCwsVHJ1ZSwsLCwsLENvbXBhcmlzb24gd2l0aCBvdGhlciBtb2RlbHMsLCwsLE5vCk1QVC0zMEIsTGFuZ3VhZ2UsIkxhbmd1YWdlIGdlbmVyYXRpb24sQ29kZSBnZW5lcmF0aW9uIixNb3NhaWNNTCwsMjAyMy0wNi0yMiwsaHR0cHM6Ly9odWdnaW5nZmFjZS5jby9tb3NhaWNtbC9tcHQtMzBiLCwsLDMwMDAwMDAwMDAwLjAsMzBCLDEuODkwMDAwMDAwMDAwMWUrMjMsIkFjY29yZGluZyB0byB0aGVpciBibG9nIHBvc3QsCiIiTVBULTMwQiBGTE9QcyB+PSA2ICogMzBlOSBbcGFyYW1zXSAqIDEuMDVlMTIgW3Rva2Vuc10gPSAxLjg5ZTIzIEZMT1BzIiIiLDEwNTAwMDAwMDAwMDAsIn40VCB0b2tlbnMgYWNyb3NzIHNvdXJjZXMsIGJ1dCBvbmx5IHRyYWluZWQgb24gMS4wNVQgb2YgdGhlc2UiLDI3OC40LDMwQjogNTEyeCBIMTAwLTgwZ2IgZm9yIDExLjYgZGF5cyxOVklESUEgSDEwMCBTWE01IDgwR0IsLENvbmZpZGVudCwiTVBULTMwQiBpcyBhIGRlY29kZXItc3R5bGUgdHJhbnNmb3JtZXIgcHJldHJhaW5lZCBmcm9tIHNjcmF0Y2ggb24gMVQgdG9rZW5zIG9mIEVuZ2xpc2ggdGV4dCBhbmQgY29kZS4gVGhpcyBtb2RlbCB3YXMgdHJhaW5lZCBieSBNb3NhaWNNTC4KCk1QVC0zMEIgaXMgcGFydCBvZiB0aGUgZmFtaWx5IG9mIE1vc2FpYyBQcmV0cmFpbmVkIFRyYW5zZm9ybWVyIChNUFQpIG1vZGVscywgd2hpY2ggdXNlIGEgbW9kaWZpZWQgdHJhbnNmb3JtZXIgYXJjaGl0ZWN0dXJlIG9wdGltaXplZCBmb3IgZWZmaWNpZW50IHRyYWluaW5nIGFuZCBpbmZlcmVuY2UuCgpNUFQtMzBCIGNvbWVzIHdpdGggc3BlY2lhbCBmZWF0dXJlcyB0aGF0IGRpZmZlcmVudGlhdGUgaXQgZnJvbSBvdGhlciBMTE1zLCBpbmNsdWRpbmcgYW4gOGsgdG9rZW4gY29udGV4dCB3aW5kb3cgKHdoaWNoIGNhbiBiZSBmdXJ0aGVyIGV4dGVuZGVkIHZpYSBmaW5ldHVuaW5nOyBzZWUgTVBULTdCLVN0b3J5V3JpdGVyKSwgc3VwcG9ydCBmb3IgY29udGV4dC1sZW5ndGggZXh0cmFwb2xhdGlvbiB2aWEgQUxpQmksIGFuZCBlZmZpY2llbnQgaW5mZXJlbmNlICsgdHJhaW5pbmcgdmlhIEZsYXNoQXR0ZW50aW9uLiBJdCBhbHNvIGhhcyBzdHJvbmcgY29kaW5nIGFiaWxpdGllcyB0aGFua3MgdG8gaXRzIHByZXRyYWluaW5nIG1peC4gTVBUIG1vZGVscyBjYW4gYWxzbyBiZSBzZXJ2ZWQgZWZmaWNpZW50bHkgd2l0aCBib3RoIHN0YW5kYXJkIEh1Z2dpbmdGYWNlIHBpcGVsaW5lcyBhbmQgTlZJRElBJ3MgRmFzdGVyVHJhbnNmb3JtZXIuIFRoZSBzaXplIG9mIE1QVC0zMEIgd2FzIGFsc28gc3BlY2lmaWNhbGx5IGNob3NlbiB0byBtYWtlIGl0IGVhc3kgdG8gZGVwbG95IG9uIGEgc2luZ2xlIEdQVeKAlGVpdGhlciAxeEExMDAtODBHQiBpbiAxNi1iaXQgcHJlY2lzaW9uIG9yIDF4QTEwMC00MEdCIGluIDgtYml0IHByZWNpc2lvbi4iLDEuMCwsT3BlbiB3ZWlnaHRzICh1bnJlc3RyaWN0ZWQpLFVuaXRlZCBTdGF0ZXMgb2YgQW1lcmljYSwsLCw1MTIuMCwsMjAyNS0xMS0yOCAxMTo1Mzo0NCswMDowMCxEYXRhYnJpY2tzLCwsNDA5NjAwMC4wLCJsYXN0IHR3byBiYXRjaCBzaXplcyB3ZXJlIDMsNDU2LDAwMCBhbmQgNCwwOTYsMDAwLCBidXQgNCwwOTYsMDAwIG9ubHkgdXNlZCBmb3IgbGFzdCA1JSBvZiB0cmFpbmluZwoKIiJUbyBidWlsZCA4ayBzdXBwb3J0IGludG8gTVBULTMwQiBlZmZpY2llbnRseSwgd2UgZmlyc3QgcHJlLXRyYWluZWQgb24gMVQgdG9rZW5zIHVzaW5nIHNlcXVlbmNlcyB0aGF0IHdlcmUgMmsgdG9rZW5zIGxvbmcsIGFuZCB0aGVuIHRyYWluZWQgZm9yIGFuIGFkZGl0aW9uYWwgNTBCIHRva2VucyB1c2luZyBzZXF1ZW5jZXMgdGhhdCB3ZXJlIDhrIHRva2VucyBsb25nLi4uCgpUaGUgbW9kZWwgd2FzIHRyYWluZWQgaW4gdGhyZWUgc3RhZ2VzIHVzaW5nIHRoZSBNb3NhaWNNTCBQbGF0Zm9ybTogKGkpIEZpcnN0IGl0IHdhcyB0cmFpbmVkIG9uIDQ0MCBBMTAwLTQwR0JzIHdpdGggYSBiYXRjaCBzaXplIG9mIDE3NjAuIChpaSkgVGhlbiwgb24gMjE2IEExMDAtNDBHQnMgd2l0aCBhIGJhdGNoIHNpemUgb2YgMTcyOC4gKGlpaSkgVHJhaW5pbmcgd2FzIGNvbXBsZXRlZCBvbiAyNTYgSDEwMC04MEdCcyB3aXRoIGEgYmF0Y2ggc2l6ZSBvZiA1MTIgd2l0aCA4ayBjb250ZXh0IGxlbmd0aCBhbmQgNTBCIHRva2VucyIiCgoKIixJbmR1c3RyeSwsLCwxNDI1NDEuMCxPcGVuIHNvdXJjZSwiYXBhY2hlIDIuMCBmb3Igd2VpZ2h0cy4KCnByZXRyYWluIGNvZGUgaGVyZTogaHR0cHM6Ly9naXRodWIuY29tL21vc2FpY21sL2xsbS1mb3VuZHJ5L3RyZWUvbWFpbi9zY3JpcHRzL3RyYWluL3lhbWxzL3ByZXRyYWluICIsVHJ1ZSwsIjZOQyBnaXZlcyAxLjg5ZTIzIEZMT1BzIG5lZWRlZCB0byB0cmFpbgoKIiJUaGUgbW9kZWwgd2FzIHRyYWluZWQgaW4gdGhyZWUgc3RhZ2VzIHVzaW5nIHRoZSBNb3NhaWNNTCBQbGF0Zm9ybTogKGkpIEZpcnN0IGl0IHdhcyB0cmFpbmVkIG9uIDQ0MCBBMTAwLTQwR0JzIHdpdGggYSBiYXRjaCBzaXplIG9mIDE3NjAuIChpaSkgVGhlbiwgb24gMjE2IEExMDAtNDBHQnMgd2l0aCBhIGJhdGNoIHNpemUgb2YgMTcyOC4gKGlpaSkgVHJhaW5pbmcgd2FzIGNvbXBsZXRlZCBvbiAyNTYgSDEwMC04MEdCcyB3aXRoIGEgYmF0Y2ggc2l6ZSBvZiA1MTIgd2l0aCA4ayBjb250ZXh0IGxlbmd0aCBhbmQgNTBCIHRva2Vucy4iIgoKVHJhaW5pbmcgdGltZSBub3QgcHJvdmlkZWQgLSB1bmFibGUgdG8gY2FsY3VsYXRlIHV0aWxpemF0aW9uCiIsLCw3MTMyMzEuOTc5NDU5ODc0OCxPcGVyYXRpb24gY291bnRpbmcsbW9zYWljbWwsLCwsWWVzClZpY3VuYS0zM0ItdjEuMyxMYW5ndWFnZSwiTGFuZ3VhZ2UgbW9kZWxpbmcvZ2VuZXJhdGlvbixDaGF0IiwiTGFyZ2UgTW9kZWwgU3lzdGVtcyBPcmdhbml6YXRpb24sVW5pdmVyc2l0eSBvZiBDYWxpZm9ybmlhIChVQykgQmVya2VsZXkiLCwyMDIzLTA2LTIyLFZpY3VuYSBNb2RlbCBDYXJkLGh0dHBzOi8vaHVnZ2luZ2ZhY2UuY28vbG1zeXMvdmljdW5hLTMzYi12MS4zLCwsLDMzMDAwMDAwMDAwLjAsLCxsb3dlciBib3VuZCBmcm9tIFZpY3VuYS0xM0ItdjEuMyBlc3RpbWF0aW9uLCwiIiJUaGUgdHJhaW5pbmcgZGF0YSBpcyBhcm91bmQgMTI1SyBjb252ZXJzYXRpb25zIGNvbGxlY3RlZCBmcm9tIFNoYXJlR1BULmNvbS4iIgozNzBNIHRva2VucyAoVGFibGUgMTQpCgpodHRwczovL2FyeGl2Lm9yZy9wZGYvMjMwNi4wNTY4NSIsLCwsLENvbmZpZGVudCwiVmljdW5hIHYxLjMgaXMgZmluZS10dW5lZCBmcm9tIExMYU1BIHdpdGggc3VwZXJ2aXNlZCBpbnN0cnVjdGlvbiBmaW5lLXR1bmluZy4gVGhlIHRyYWluaW5nIGRhdGEgaXMgYXJvdW5kIDEyNUsgY29udmVyc2F0aW9ucyBjb2xsZWN0ZWQgZnJvbSBTaGFyZUdQVC5jb20uIFNlZSBtb3JlIGRldGFpbHMgaW4gdGhlICIiVHJhaW5pbmcgRGV0YWlscyBvZiBWaWN1bmEgTW9kZWxzIiIgc2VjdGlvbiBpbiB0aGUgYXBwZW5kaXggb2YgdGhpcyBwYXBlci4iLCwsT3BlbiB3ZWlnaHRzIChyZXN0cmljdGVkIHVzZSksIlVuaXRlZCBTdGF0ZXMgb2YgQW1lcmljYSxVbml0ZWQgU3RhdGVzIG9mIEFtZXJpY2EiLExMYU1BLTMzQiwsLCwsMjAyNS0xMS0yOCAxMTo1Mzo0NCswMDowMCwsLCwsLCJBY2FkZW1pYSxBY2FkZW1pYSIsLDguNjU4ZSsxOSwsLE9wZW4gc291cmNlLCJMbGFtYSBsaWNlbnNlIGZvciBtZXJnZWQgd2VpZ2h0cwpodHRwczovL2h1Z2dpbmdmYWNlLmNvL2xtc3lzL3ZpY3VuYS0zM2ItdjEuMwoKYXBhY2hlIDIgZm9yIGNvZGUgaHR0cHM6Ly9naXRodWIuY29tL2xtLXN5cy9GYXN0Q2hhdCIsLCwsLCwsT3BlcmF0aW9uIGNvdW50aW5nLCwsLCxZZXMKVmljdW5hLTEzQi12MS4zLExhbmd1YWdlLCJMYW5ndWFnZSBtb2RlbGluZy9nZW5lcmF0aW9uLENoYXQiLCJMYXJnZSBNb2RlbCBTeXN0ZW1zIE9yZ2FuaXphdGlvbixVbml2ZXJzaXR5IG9mIENhbGlmb3JuaWEgKFVDKSBCZXJrZWxleSIsLDIwMjMtMDYtMjIsVmljdW5hIE1vZGVsIENhcmQsaHR0cHM6Ly9odWdnaW5nZmFjZS5jby9sbXN5cy92aWN1bmEtMTNiLXYxLjMsLCwsMTMwMDAwMDAwMDAuMCwsLCwsIiIiVGhlIHRyYWluaW5nIGRhdGEgaXMgYXJvdW5kIDEyNUsgY29udmVyc2F0aW9ucyBjb2xsZWN0ZWQgZnJvbSBTaGFyZUdQVC5jb20uIiIiIgozNzBNIHRva2VucyAoVGFibGUgMTQpCgpodHRwczovL2FyeGl2Lm9yZy9wZGYvMjMwNi4wNTY4NSIiIiwsIiIiIFRoZSB0cmFpbmluZyBpcyBkb25lIHdpdGggOHggQTEwMCBHUFVzLiBUaGUgbG9uZ2VzdCBzaW5nbGUgdHJhaW5pbmcgcnVuIHRha2VzIGFyb3VuZCAyIGRheXMuIiIiLE5WSURJQSBBMTAwLCxDb25maWRlbnQsIlZpY3VuYSB2MS4zIGlzIGZpbmUtdHVuZWQgZnJvbSBMTGFNQSB3aXRoIHN1cGVydmlzZWQgaW5zdHJ1Y3Rpb24gZmluZS10dW5pbmcuIFRoZSB0cmFpbmluZyBkYXRhIGlzIGFyb3VuZCAxMjVLIGNvbnZlcnNhdGlvbnMgY29sbGVjdGVkIGZyb20gU2hhcmVHUFQuY29tLiBTZWUgbW9yZSBkZXRhaWxzIGluIHRoZSAiIlRyYWluaW5nIERldGFpbHMgb2YgVmljdW5hIE1vZGVscyIiIHNlY3Rpb24gaW4gdGhlIGFwcGVuZGl4IG9mIHRoaXMgcGFwZXIuCmh0dHBzOi8vYXJ4aXYub3JnL2Ficy8yMzA2LjA1Njg1IiwzLjAsLE9wZW4gd2VpZ2h0cyAocmVzdHJpY3RlZCB1c2UpLCJVbml0ZWQgU3RhdGVzIG9mIEFtZXJpY2EsVW5pdGVkIFN0YXRlcyBvZiBBbWVyaWNhIixMTGFNQS0xM0IsOC42NThlKzE5LDYqMTMqMTBeOSozNzAqMTBeNiozID0gOC42NThlKzE5LDguMCwsMjAyNS0xMS0yOCAxMTo1Mzo0NCswMDowMCwsLCwsLCJBY2FkZW1pYSxBY2FkZW1pYSIsLCwsLE9wZW4gc291cmNlLCJsbGFtYSBsaWNlbnNlIGZvciBtZXJnZWQgd2VpZ2h0cwpodHRwczovL2h1Z2dpbmdmYWNlLmNvL2xtc3lzL3ZpY3VuYS0xM2ItdjEuMwoKYXBhY2hlIDIgZm9yIGNvZGUgaHR0cHM6Ly9naXRodWIuY29tL2xtLXN5cy9GYXN0Q2hhdCIsLCwsLCw2MzY4LjE0MjY3Mzc0ODg4MixPcGVyYXRpb24gY291bnRpbmcsLCwsLFllcwpWaWN1bmEtN0ItdjEuMyxMYW5ndWFnZSwiTGFuZ3VhZ2UgbW9kZWxpbmcvZ2VuZXJhdGlvbixDaGF0IiwiTGFyZ2UgTW9kZWwgU3lzdGVtcyBPcmdhbml6YXRpb24sVW5pdmVyc2l0eSBvZiBDYWxpZm9ybmlhIChVQykgQmVya2VsZXkiLCwyMDIzLTA2LTIyLFZpY3VuYSBNb2RlbCBDYXJkLGh0dHBzOi8vaHVnZ2luZ2ZhY2UuY28vbG1zeXMvdmljdW5hLTdiLXYxLjMsLCwsNzAwMDAwMDAwMC4wLCwsLCwiIiJUaGUgdHJhaW5pbmcgZGF0YSBpcyBhcm91bmQgMTI1SyBjb252ZXJzYXRpb25zIGNvbGxlY3RlZCBmcm9tIFNoYXJlR1BULmNvbS4iIiIiCjM3ME0gdG9rZW5zIChUYWJsZSAxNCkKCmh0dHBzOi8vYXJ4aXYub3JnL3BkZi8yMzA2LjA1Njg1IiIiLDQ4LjAsIiIiIFRoZSB0cmFpbmluZyBpcyBkb25lIHdpdGggOHggQTEwMCBHUFVzLiBUaGUgbG9uZ2VzdCBzaW5nbGUgdHJhaW5pbmcgcnVuIHRha2VzIGFyb3VuZCAyIGRheXMuIiIiLE5WSURJQSBBMTAwLCxDb25maWRlbnQsIlZpY3VuYSB2MS4zIGlzIGZpbmUtdHVuZWQgZnJvbSBMTGFNQSB3aXRoIHN1cGVydmlzZWQgaW5zdHJ1Y3Rpb24gZmluZS10dW5pbmcuIFRoZSB0cmFpbmluZyBkYXRhIGlzIGFyb3VuZCAxMjVLIGNvbnZlcnNhdGlvbnMgY29sbGVjdGVkIGZyb20gU2hhcmVHUFQuY29tLiBTZWUgbW9yZSBkZXRhaWxzIGluIHRoZSAiIlRyYWluaW5nIERldGFpbHMgb2YgVmljdW5hIE1vZGVscyIiIHNlY3Rpb24gaW4gdGhlIGFwcGVuZGl4IG9mIHRoaXMgcGFwZXIuCmh0dHBzOi8vYXJ4aXYub3JnL2Ficy8yMzA2LjA1Njg1IiwzLjAsLE9wZW4gd2VpZ2h0cyAocmVzdHJpY3RlZCB1c2UpLCJVbml0ZWQgU3RhdGVzIG9mIEFtZXJpY2EsVW5pdGVkIFN0YXRlcyBvZiBBbWVyaWNhIixMTGFNQS03Qiw0LjY2MmUrMTksIjYqNyoxMF45KjM3MCoxMF42KjMgPSA0LjY2MmUrMTkKCjMxMjAwMDAwMDAwMDAwMCo4KjQ4KjM2MDAqMC4zID0gMS4yOTM5MjY0ZSsyMAoKIiJUaGUgbG9uZ2VzdCBzaW5nbGUgdHJhaW5pbmcgcnVuIHRha2VzIGFyb3VuZCAyIGRheXMuIiIgLT4gaXQgaXMgbGlrZWx5IHRvIGJlIHNsaWdodGx5IGxlc3MgdGhhbiA0OCBob3VycyIsOC4wLCwyMDI1LTExLTI4IDExOjUzOjQ0KzAwOjAwLCwsLCwsIkFjYWRlbWlhLEFjYWRlbWlhIiwsLCwsT3BlbiBzb3VyY2UsImxsYW1hIGxpY2Vuc2UgZm9yIG1lcmdlZCB3ZWlnaHRzCmh0dHBzOi8vaHVnZ2luZ2ZhY2UuY28vbG1zeXMvdmljdW5hLTdiLXYxLjMKCmFwYWNoZSAyIGZvciBjb2RlIGh0dHBzOi8vZ2l0aHViLmNvbS9sbS1zeXMvRmFzdENoYXQiLCwsLCwsNjM2OC4xNDI2NzM3NDg4ODIsIk9wZXJhdGlvbiBjb3VudGluZyxIYXJkd2FyZSIsLCwsLFllcwpSb2JvQ2F0LFJvYm90aWNzLFJvYm90aWMgbWFuaXB1bGF0aW9uLCJHb29nbGUgRGVlcE1pbmQsR29vZ2xlIiwiS29uc3RhbnRpbm9zIEJvdXNtYWxpcywgR2l1bGlhIFZlenphbmksIER1c2h5YW50IFJhbywgQ29saW5lIERldmluLCBBbGV4IFguIExlZSwgTWFyaWEgQmF1emEsIFRvZG9yIERhdmNoZXYsIFl1eGlhbmcgWmhvdSwgQWdyaW0gR3VwdGEsIEFraGlsIFJhanUsIEFudG9pbmUgTGF1cmVucywgQ2xhdWRpbyBGYW50YWNjaSwgVmFsZW50aW4gRGFsaWJhcmQsIE1hcnRpbmEgWmFtYmVsbGksIE11cmlsbyBNYXJ0aW5zLCBSdWdpbGUgUGV2Y2V2aWNpdXRlLCBNaWNoaWVsIEJsb2t6aWpsLCBNaXNoYSBEZW5pbCwgTmF0aGFuIEJhdGNoZWxvciwgVGhvbWFzIExhbXBlLCBFbWlsaW8gUGFyaXNvdHRvLCBLb25yYWQgxbtvxYJuYSwgU2NvdHQgUmVlZCwgU2VyZ2lvIEfDs21leiBDb2xtZW5hcmVqbywgSm9uIFNjaG9seiwgQWJiYXMgQWJkb2xtYWxla2ksIE9saXZlciBHcm90aCwgSmVhbi1CYXB0aXN0ZSBSZWdsaSwgT2xlZyBTdXNoa292LCBUb20gUm90aMO2cmwsIEpvc8OpIEVucmlxdWUgQ2hlbiwgWXVzdWYgQXl0YXIsIERhdmUgQmFya2VyLCBKb3kgT3J0aXosIE1hcnRpbiBSaWVkbWlsbGVyLCBKb3N0IFRvYmlhcyBTcHJpbmdlbmJlcmcsIFJhaWEgSGFkc2VsbCwgRnJhbmNlc2NvIE5vcmksIE5pY29sYXMgSGVlc3MiLDIwMjMtMDYtMjAsUm9ib0NhdDogQSBTZWxmLUltcHJvdmluZyBGb3VuZGF0aW9uIEFnZW50IGZvciBSb2JvdGljIE1hbmlwdWxhdGlvbixodHRwczovL2FyeGl2Lm9yZy9hYnMvMjMwNi4xMTcwNiw5Ni4wLCxUb3AxMCByZWNlbnQgcGFwZXIgZnJvbSBTZWJhc3RpYW4gU2FydG9yIDIwMjUtMDUtMTQsMTE4MDAwMDAwMC4wLCIiIk1vc3Qgb2YgdGhlIGV4cGVyaW1lbnRhbCByZXN1bHRzIGFyZSBiYXNlZCBvbiBtb2RlbHMgd2l0aCBhIDEuMThCLXBhcmFtZXRlciBkZWNvZGVyLW9ubHkgdHJhbnNmb3JtZXIgKFZhc3dhbmkgZXQgYWwuLCAyMDE3KSB3aXRoIDI0IGxheWVycywgYW4gZW1iZWRkaW5nIHNpemUgb2YgMjA0OCwgYW5kIGEgcG9zdC1hdHRlbnRpb24gZmVlZGZvcndhcmQgaGlkZGVuIHNpemUgb2YgODE5Ni4iIiBwYWdlIDgiLCwsLCwsLCwsU3BlY3VsYXRpdmUsIlRoZSBhYmlsaXR5IHRvIGxldmVyYWdlIGhldGVyb2dlbmVvdXMgcm9ib3RpYyBleHBlcmllbmNlIGZyb20gZGlmZmVyZW50IHJvYm90cyBhbmQgdGFza3MgdG8gcXVpY2tseSBtYXN0ZXIgbm92ZWwgc2tpbGxzIGFuZCBlbWJvZGltZW50cyBoYXMgdGhlIHBvdGVudGlhbCB0byB0cmFuc2Zvcm0gcm9ib3QgbGVhcm5pbmcuIEluc3BpcmVkIGJ5IHJlY2VudCBhZHZhbmNlcyBpbiBmb3VuZGF0aW9uIG1vZGVscyBmb3IgdmlzaW9uIGFuZCBsYW5ndWFnZSwgd2UgcHJvcG9zZSBhIGZvdW5kYXRpb24gYWdlbnQgZm9yIHJvYm90aWMgbWFuaXB1bGF0aW9uLiBUaGlzIGFnZW50LCBuYW1lZCBSb2JvQ2F0LCBpcyBhIHZpc3VhbCBnb2FsLWNvbmRpdGlvbmVkIGRlY2lzaW9uIHRyYW5zZm9ybWVyIGNhcGFibGUgb2YgY29uc3VtaW5nIG11bHRpLWVtYm9kaW1lbnQgYWN0aW9uLWxhYmVsbGVkIHZpc3VhbCBleHBlcmllbmNlLiBUaGlzIGRhdGEgc3BhbnMgYSBsYXJnZSByZXBlcnRvaXJlIG9mIG1vdG9yIGNvbnRyb2wgc2tpbGxzIGZyb20gc2ltdWxhdGVkIGFuZCByZWFsIHJvYm90aWMgYXJtcyB3aXRoIHZhcnlpbmcgc2V0cyBvZiBvYnNlcnZhdGlvbnMgYW5kIGFjdGlvbnMuIFdpdGggUm9ib0NhdCwgd2UgZGVtb25zdHJhdGUgdGhlIGFiaWxpdHkgdG8gZ2VuZXJhbGlzZSB0byBuZXcgdGFza3MgYW5kIHJvYm90cywgYm90aCB6ZXJvLXNob3QgYXMgd2VsbCBhcyB0aHJvdWdoIGFkYXB0YXRpb24gdXNpbmcgb25seSAxMDAtLTEwMDAgZXhhbXBsZXMgZm9yIHRoZSB0YXJnZXQgdGFzay4gV2UgYWxzbyBzaG93IGhvdyBhIHRyYWluZWQgbW9kZWwgaXRzZWxmIGNhbiBiZSB1c2VkIHRvIGdlbmVyYXRlIGRhdGEgZm9yIHN1YnNlcXVlbnQgdHJhaW5pbmcgaXRlcmF0aW9ucywgdGh1cyBwcm92aWRpbmcgYSBiYXNpYyBidWlsZGluZyBibG9jayBmb3IgYW4gYXV0b25vbW91cyBpbXByb3ZlbWVudCBsb29wLiBXZSBpbnZlc3RpZ2F0ZSB0aGUgYWdlbnQncyBjYXBhYmlsaXRpZXMsIHdpdGggbGFyZ2Utc2NhbGUgZXZhbHVhdGlvbnMgYm90aCBpbiBzaW11bGF0aW9uIGFuZCBvbiB0aHJlZSBkaWZmZXJlbnQgcmVhbCByb2JvdCBlbWJvZGltZW50cy4gV2UgZmluZCB0aGF0IGFzIHdlIGdyb3cgYW5kIGRpdmVyc2lmeSBpdHMgdHJhaW5pbmcgZGF0YSwgUm9ib0NhdCBub3Qgb25seSBzaG93cyBzaWducyBvZiBjcm9zcy10YXNrIHRyYW5zZmVyLCBidXQgYWxzbyBiZWNvbWVzIG1vcmUgZWZmaWNpZW50IGF0IGFkYXB0aW5nIHRvIG5ldyB0YXNrcy4iLCwsVW5yZWxlYXNlZCwiVW5pdGVkIFN0YXRlcyBvZiBBbWVyaWNhLFVuaXRlZCBTdGF0ZXMgb2YgQW1lcmljYSIsLCwsLCwyMDI2LTA1LTI1IDEyOjIxOjI3KzAwOjAwLCwsLCwsIkluZHVzdHJ5LEluZHVzdHJ5IiwsLCwsVW5yZWxlYXNlZCxodHRwczovL2RlZXBtaW5kLmdvb2dsZS9kaXNjb3Zlci9ibG9nL3JvYm9jYXQtYS1zZWxmLWltcHJvdmluZy1yb2JvdGljLWFnZW50LywsLCwsLCwsLCwsLE5vCkdpZ2FHQU4sSW1hZ2UgZ2VuZXJhdGlvbiwiVGV4dC10by1pbWFnZSxJbWFnZSBnZW5lcmF0aW9uIiwiUE9TVEVDSCxDYXJuZWdpZSBNZWxsb24gVW5pdmVyc2l0eSAoQ01VKSxBZG9iZSIsIk1pbmd1ayBLYW5nLCBKdW4tWWFuIFpodSwgUmljaGFyZCBaaGFuZywgSmFlc2lrIFBhcmssIEVsaSBTaGVjaHRtYW4sIFN5bHZhaW4gUGFyaXMsIFRhZXN1bmcgUGFyayIsMjAyMy0wNi0xOSxTY2FsaW5nIHVwIEdBTnMgZm9yIFRleHQtdG8tSW1hZ2UgU3ludGhlc2lzLGh0dHBzOi8vYXJ4aXYub3JnL2Ficy8yMzAzLjA1NTExLCwsLDEwMDAwMDAwMDAuMCwxQiAoVGFibGUgMiksMy44NjgwMzEyZSsyMiwiIiJHaWdhR0FOIGFuZCBTRC12MS41IHJlcXVpcmUgNCw3ODMgYW5kIDYsMjUwIEExMDAgR1BVIGRheXMiIgoKMzEyKjEwXjEyIEZMT1AgLyBzZWMgLyBHUFUgKiA0NzgzIEdQVS1kYXlzICogMjQgaG91cnMgLyBkYXkgKiAzNjAwIHNlYyAvIGhvdXIgKiAwLjMgW2Fzc3VtZWQgdXRpbGl6YXRpb25dID0gMy44NjgwMzEyZSsyMiBGTE9QIiwxOTYwMDAwMDAwLCJbSU1BR0VTXQoKMC45OEIgb2YgdHJhaW5pbmcgaW1hZ2VzICh0YWJsZSAyKSIsLCwsLENvbmZpZGVudCwiVGhlIHJlY2VudCBzdWNjZXNzIG9mIHRleHQtdG8taW1hZ2Ugc3ludGhlc2lzIGhhcyB0YWtlbiB0aGUgd29ybGQgYnkgc3Rvcm0gYW5kIGNhcHR1cmVkIHRoZSBnZW5lcmFsIHB1YmxpYydzIGltYWdpbmF0aW9uLiBGcm9tIGEgdGVjaG5pY2FsIHN0YW5kcG9pbnQsIGl0IGFsc28gbWFya2VkIGEgZHJhc3RpYyBjaGFuZ2UgaW4gdGhlIGZhdm9yZWQgYXJjaGl0ZWN0dXJlIHRvIGRlc2lnbiBnZW5lcmF0aXZlIGltYWdlIG1vZGVscy4gR0FOcyB1c2VkIHRvIGJlIHRoZSBkZSBmYWN0byBjaG9pY2UsIHdpdGggdGVjaG5pcXVlcyBsaWtlIFN0eWxlR0FOLiBXaXRoIERBTEwtRSAyLCBhdXRvLXJlZ3Jlc3NpdmUgYW5kIGRpZmZ1c2lvbiBtb2RlbHMgYmVjYW1lIHRoZSBuZXcgc3RhbmRhcmQgZm9yIGxhcmdlLXNjYWxlIGdlbmVyYXRpdmUgbW9kZWxzIG92ZXJuaWdodC4gVGhpcyByYXBpZCBzaGlmdCByYWlzZXMgYSBmdW5kYW1lbnRhbCBxdWVzdGlvbjogY2FuIHdlIHNjYWxlIHVwIEdBTnMgdG8gYmVuZWZpdCBmcm9tIGxhcmdlIGRhdGFzZXRzIGxpa2UgTEFJT04/IFdlIGZpbmQgdGhhdCBuYcOPdmVseSBpbmNyZWFzaW5nIHRoZSBjYXBhY2l0eSBvZiB0aGUgU3R5bGVHQU4gYXJjaGl0ZWN0dXJlIHF1aWNrbHkgYmVjb21lcyB1bnN0YWJsZS4gV2UgaW50cm9kdWNlIEdpZ2FHQU4sIGEgbmV3IEdBTiBhcmNoaXRlY3R1cmUgdGhhdCBmYXIgZXhjZWVkcyB0aGlzIGxpbWl0LCBkZW1vbnN0cmF0aW5nIEdBTnMgYXMgYSB2aWFibGUgb3B0aW9uIGZvciB0ZXh0LXRvLWltYWdlIHN5bnRoZXNpcy4gR2lnYUdBTiBvZmZlcnMgdGhyZWUgbWFqb3IgYWR2YW50YWdlcy4gRmlyc3QsIGl0IGlzIG9yZGVycyBvZiBtYWduaXR1ZGUgZmFzdGVyIGF0IGluZmVyZW5jZSB0aW1lLCB0YWtpbmcgb25seSAwLjEzIHNlY29uZHMgdG8gc3ludGhlc2l6ZSBhIDUxMnB4IGltYWdlLiBTZWNvbmQsIGl0IGNhbiBzeW50aGVzaXplIGhpZ2gtcmVzb2x1dGlvbiBpbWFnZXMsIGZvciBleGFtcGxlLCAxNi1tZWdhcGl4ZWwgcGl4ZWxzIGluIDMuNjYgc2Vjb25kcy4gRmluYWxseSwgR2lnYUdBTiBzdXBwb3J0cyB2YXJpb3VzIGxhdGVudCBzcGFjZSBlZGl0aW5nIGFwcGxpY2F0aW9ucyBzdWNoIGFzIGxhdGVudCBpbnRlcnBvbGF0aW9uLCBzdHlsZSBtaXhpbmcsIGFuZCB2ZWN0b3IgYXJpdGhtZXRpYyBvcGVyYXRpb25zLiIsLCxVbnJlbGVhc2VkLCJLb3JlYSAoUmVwdWJsaWMgb2YpLFVuaXRlZCBTdGF0ZXMgb2YgQW1lcmljYSxVbml0ZWQgU3RhdGVzIG9mIEFtZXJpY2EiLCwsLCwsMjAyNS0xMS0yOCAxMTo1Mzo0NCswMDowMCwsLCwsLCJBY2FkZW1pYSxBY2FkZW1pYSxJbmR1c3RyeSIsLCwsLFVucmVsZWFzZWQsLCwsLCwsLEhhcmR3YXJlLCwsLCxObwpQaXgyU3RydWN0LUxhcmdlLFZpc2lvbiwiSW1hZ2UgY2FwdGlvbmluZyxWaXN1YWwgcXVlc3Rpb24gYW5zd2VyaW5nIiwiR29vZ2xlIFJlc2VhcmNoLFVuaXZlcnNpdHkgb2YgQ2FtYnJpZGdlIiwiS2VudG9uIExlZSwgTWFuZGFyIEpvc2hpLCBJdWxpYSBUdXJjLCBIZXhpYW5nIEh1LCBGYW5neXUgTGl1LCBKdWxpYW4gRWlzZW5zY2hsb3MsIFVydmFzaGkgS2hhbmRlbHdhbCwgUGV0ZXIgU2hhdywgTWluZy1XZWkgQ2hhbmcsIEtyaXN0aW5hIFRvdXRhbm92YSIsMjAyMy0wNi0xNSxQaXgyU3RydWN0OiBTY3JlZW5zaG90IFBhcnNpbmcgYXMgUHJldHJhaW5pbmcgZm9yIFZpc3VhbCBMYW5ndWFnZSBVbmRlcnN0YW5kaW5nLGh0dHBzOi8vYXJ4aXYub3JnL2Ficy8yMjEwLjAzMzQ3LCwsLDEzMDAwMDAwMDAuMCwxLjNCLDEuNzM4MDE0N2UrMjAsIiIiVGhlIGxhcmdlIG1vZGVsIGlzIHByZXRyYWluZWQgZm9yIDE3MEsgc3RlcHMgd2l0aCBhIGJhdGNoIHNpemUgb2YgMTAyNCIiCiIiVGhlIGRlY29kZXIgc2VxdWVuY2UgbGVuZ3RoIGlzIDEyOCB0b2tlbnMiIgoKNiBGTE9QIC8gdG9rZW4gLyBwYXJhbWV0ZXIgKiAxLjMgKiAxMF45IHBhcmFtZXRlcnMgKiAxMjggdG9rZW5zIC8gc2FtcGxlKiAxMDI0IHNhbXBsZXMgLyBzdGVwICogMTcwMDAwIHN0ZXBzID0gMS43MzgwMTQ3ZSsyMCBGTE9QIiwsLCwsLCxMaWtlbHksIlZpc3VhbGx5LXNpdHVhdGVkIGxhbmd1YWdlIGlzIHViaXF1aXRvdXMgLS0gc291cmNlcyByYW5nZSBmcm9tIHRleHRib29rcyB3aXRoIGRpYWdyYW1zIHRvIHdlYiBwYWdlcyB3aXRoIGltYWdlcyBhbmQgdGFibGVzLCB0byBtb2JpbGUgYXBwcyB3aXRoIGJ1dHRvbnMgYW5kIGZvcm1zLiBQZXJoYXBzIGR1ZSB0byB0aGlzIGRpdmVyc2l0eSwgcHJldmlvdXMgd29yayBoYXMgdHlwaWNhbGx5IHJlbGllZCBvbiBkb21haW4tc3BlY2lmaWMgcmVjaXBlcyB3aXRoIGxpbWl0ZWQgc2hhcmluZyBvZiB0aGUgdW5kZXJseWluZyBkYXRhLCBtb2RlbCBhcmNoaXRlY3R1cmVzLCBhbmQgb2JqZWN0aXZlcy4gV2UgcHJlc2VudCBQaXgyU3RydWN0LCBhIHByZXRyYWluZWQgaW1hZ2UtdG8tdGV4dCBtb2RlbCBmb3IgcHVyZWx5IHZpc3VhbCBsYW5ndWFnZSB1bmRlcnN0YW5kaW5nLCB3aGljaCBjYW4gYmUgZmluZXR1bmVkIG9uIHRhc2tzIGNvbnRhaW5pbmcgdmlzdWFsbHktc2l0dWF0ZWQgbGFuZ3VhZ2UuIFBpeDJTdHJ1Y3QgaXMgcHJldHJhaW5lZCBieSBsZWFybmluZyB0byBwYXJzZSBtYXNrZWQgc2NyZWVuc2hvdHMgb2Ygd2ViIHBhZ2VzIGludG8gc2ltcGxpZmllZCBIVE1MLiBUaGUgd2ViLCB3aXRoIGl0cyByaWNobmVzcyBvZiB2aXN1YWwgZWxlbWVudHMgY2xlYW5seSByZWZsZWN0ZWQgaW4gdGhlIEhUTUwgc3RydWN0dXJlLCBwcm92aWRlcyBhIGxhcmdlIHNvdXJjZSBvZiBwcmV0cmFpbmluZyBkYXRhIHdlbGwgc3VpdGVkIHRvIHRoZSBkaXZlcnNpdHkgb2YgZG93bnN0cmVhbSB0YXNrcy4gSW50dWl0aXZlbHksIHRoaXMgb2JqZWN0aXZlIHN1YnN1bWVzIGNvbW1vbiBwcmV0cmFpbmluZyBzaWduYWxzIHN1Y2ggYXMgT0NSLCBsYW5ndWFnZSBtb2RlbGluZywgaW1hZ2UgY2FwdGlvbmluZy4gSW4gYWRkaXRpb24gdG8gdGhlIG5vdmVsIHByZXRyYWluaW5nIHN0cmF0ZWd5LCB3ZSBpbnRyb2R1Y2UgYSB2YXJpYWJsZS1yZXNvbHV0aW9uIGlucHV0IHJlcHJlc2VudGF0aW9uIGFuZCBhIG1vcmUgZmxleGlibGUgaW50ZWdyYXRpb24gb2YgbGFuZ3VhZ2UgYW5kIHZpc2lvbiBpbnB1dHMsIHdoZXJlIGxhbmd1YWdlIHByb21wdHMgc3VjaCBhcyBxdWVzdGlvbnMgYXJlIHJlbmRlcmVkIGRpcmVjdGx5IG9uIHRvcCBvZiB0aGUgaW5wdXQgaW1hZ2UuIEZvciB0aGUgZmlyc3QgdGltZSwgd2Ugc2hvdyB0aGF0IGEgc2luZ2xlIHByZXRyYWluZWQgbW9kZWwgY2FuIGFjaGlldmUgc3RhdGUtb2YtdGhlLWFydCByZXN1bHRzIGluIHNpeCBvdXQgb2YgbmluZSB0YXNrcyBhY3Jvc3MgZm91ciBkb21haW5zOiBkb2N1bWVudHMsIGlsbHVzdHJhdGlvbnMsIHVzZXIgaW50ZXJmYWNlcywgYW5kIG5hdHVyYWwgaW1hZ2VzLiIsLCxPcGVuIHdlaWdodHMgKHVucmVzdHJpY3RlZCksIlVuaXRlZCBTdGF0ZXMgb2YgQW1lcmljYSxVbml0ZWQgS2luZ2RvbSBvZiBHcmVhdCBCcml0YWluIGFuZCBOb3J0aGVybiBJcmVsYW5kIiwsLCwxMjguMCwsMjAyNS0xMS0yOCAxMTo1Mzo0NCswMDowMCwsLCwsLCJJbmR1c3RyeSxBY2FkZW1pYSIsLCwsLE9wZW4gc291cmNlLCJBcGFjaGUgMi4wCmh0dHBzOi8vZ2l0aHViLmNvbS9nb29nbGUtcmVzZWFyY2gvcGl4MnN0cnVjdCIsLCwsLCwsT3BlcmF0aW9uIGNvdW50aW5nLCwsLCxZZXMKV2l6YXJkQ29kZXItMTUuNUIsTGFuZ3VhZ2UsQ29kZSBnZW5lcmF0aW9uLE1pY3Jvc29mdCwiQ2FuIFh1LCBRaW5nZmVuZyBTdW4sIEthaSBaaGVuZywgWGl1Ym8gR2VuZywgUHUgWmhhbywgSmlhemhhbiBGZW5nLCBDaG9uZ3lhbmcgVGFvLCBEYXhpbiBKaWFuZyIsMjAyMy0wNi0xNCxXaXphcmRDb2RlcjogRW1wb3dlcmluZyBDb2RlIExhcmdlIExhbmd1YWdlIE1vZGVscyB3aXRoIEV2b2wtSW5zdHJ1Y3QsaHR0cHM6Ly9hcnhpdi5vcmcvYWJzLzIzMDYuMDg1NjgsOTUyLjAsLCIiIkl0IHN1cnBhc3NlcyBhbGwgb3RoZXIgb3Blbi1zb3VyY2UgQ29kZSBMTE1zIGJ5IGEgc3Vic3RhbnRpYWwgbWFyZ2luLiBNb3Jlb3Zlciwgb3VyIG1vZGVsIGV2ZW4gb3V0cGVyZm9ybXMgdGhlIGxhcmdlc3QgY2xvc2VkIExMTXMsIEFudGhyb3BpY+KAmXMgQ2xhdWRlIGFuZCBHb29nbGXigJlzIEJhcmQsIG9uIEh1bWFuRXZhbCBhbmQgSHVtYW5FdmFsKy4iIgoKaG93ZXZlciwgd29yc2UgdGhhbiBHUFQtNCBhbmQgR1BULTMuNSAoYXMgbm90ZWQgaW4gRmlndXJlIDEpICIsMTU1MDAwMDAwMDAuMCwxNS41QiwxLjEyZSsyMywxLjEyZTIzIGJhc2UgY29tcHV0ZSAoU3RhckNvZGVyIGVzdGltYXRlKSArIDEuOTVlMTkgZmluZXR1bmUgY29tcHV0ZSAoc2VlIGJlbG93KSB+PSAxLjEyZTIzLDIwOTcxNTIwMCwiIiJUaGUgZXZvbHZlZCBkYXRhc2V0IGNvbnNpc3RzIG9mIGFwcHJveGltYXRlbHkgNzhrIHNhbXBsZXMiIgoKTm90IHN1cmUgaG93IGJpZyB0aGUgc2FtcGxlcyBhcmUuIiwsLCwsTGlrZWx5LCJDb2RlIExhcmdlIExhbmd1YWdlIE1vZGVscyAoQ29kZSBMTE1zKSwgc3VjaCBhcyBTdGFyQ29kZXIsIGhhdmUgZGVtb25zdHJhdGVkIGV4Y2VwdGlvbmFsIHBlcmZvcm1hbmNlIGluIGNvZGUtcmVsYXRlZCB0YXNrcy4gSG93ZXZlciwgbW9zdCBleGlzdGluZwptb2RlbHMgYXJlIHNvbGVseSBwcmUtdHJhaW5lZCBvbiBleHRlbnNpdmUgcmF3IGNvZGUgZGF0YSB3aXRob3V0IGluc3RydWN0aW9uIGZpbmV0dW5pbmcuIEluIHRoaXMgcGFwZXIsIHdlIGludHJvZHVjZSBXaXphcmRDb2Rlciwgd2hpY2ggZW1wb3dlcnMgQ29kZSBMTE1zCndpdGggY29tcGxleCBpbnN0cnVjdGlvbiBmaW5lLXR1bmluZywgYnkgYWRhcHRpbmcgdGhlIEV2b2wtSW5zdHJ1Y3QgbWV0aG9kIHRvCnRoZSBkb21haW4gb2YgY29kZS4gVGhyb3VnaCBjb21wcmVoZW5zaXZlIGV4cGVyaW1lbnRzIG9uIGZvdXIgcHJvbWluZW50CmNvZGUgZ2VuZXJhdGlvbiBiZW5jaG1hcmtzLCBuYW1lbHkgSHVtYW5FdmFsLCBIdW1hbkV2YWwrLCBNQlBQLCBhbmQgRFMxMDAwLCB3ZSB1bnZlaWwgdGhlIGV4Y2VwdGlvbmFsIGNhcGFiaWxpdGllcyBvZiBvdXIgbW9kZWwuIEl0IHN1cnBhc3NlcyBhbGwgb3RoZXIKb3Blbi1zb3VyY2UgQ29kZSBMTE1zIGJ5IGEgc3Vic3RhbnRpYWwgbWFyZ2luLiBNb3Jlb3Zlciwgb3VyIG1vZGVsIGV2ZW4Kb3V0cGVyZm9ybXMgdGhlIGxhcmdlc3QgY2xvc2VkIExMTXMsIEFudGhyb3BpY+KAmXMgQ2xhdWRlIGFuZCBHb29nbGXigJlzIEJhcmQsIG9uCkh1bWFuRXZhbCBhbmQgSHVtYW5FdmFsKy4gT3VyIGNvZGUsIG1vZGVsIHdlaWdodHMsIGFuZCBkYXRhIGFyZSBwdWJsaWMgYXQKaHR0cHM6Ly9naXRodWIuY29tL25scHh1Y2FuL1dpemFyZExNLiIsLCxPcGVuIHdlaWdodHMgKHJlc3RyaWN0ZWQgdXNlKSxVbml0ZWQgU3RhdGVzIG9mIEFtZXJpY2EsU3RhckNvZGVyLDEuOTUwMzUxMzZlKzE5LCIiIlRoZSBTdGFyQ29kZXIgWzExXSBzZXJ2ZXMgYXMgb3VyIGJhc2ljIGZvdW5kYXRpb24gbW9kZWwuIFRoZSBldm9sdmVkIGRhdGFzZXQgY29uc2lzdHMgb2YgYXBwcm94aW1hdGVseSA3OGsgc2FtcGxlcy4gVG8gZmluZS10dW5lIHRoZSBiYXNpYyBtb2RlbHMsIHdlIGVtcGxveSBzcGVjaWZpYyBjb25maWd1cmF0aW9ucywgaW5jbHVkaW5nIGEKYmF0Y2ggc2l6ZSBvZiA1MTIsIGEgc2VxdWVuY2UgbGVuZ3RoIG9mIDIwNDgsIDIwMCBmaW5lLXR1bmluZyBzdGVwcywgMzAgd2FybXVwIHN0ZXBzLCBhIGxlYXJuaW5nIHJhdGUKb2YgMmUtNSwgYSBDb3NpbmUgbGVhcm5pbmcgcmF0ZSBzY2hlZHVsZXIsIGFuZCBmcDE2IG1peGVkIHByZWNpc2lvbi4iIgoKNTEyKjIwNDgqMjAwID0gMjA5LDcxNSwyMDAgdHJhaW5pbmcgdG9rZW5zCgoyMDk3MTUyMDAgKiAxNS41QiAqIDYgPSAxLjk1ZTE5IiwsLDIwMjYtMDUtMjUgMTI6MjE6MjgrMDA6MDAsLCwsLCxJbmR1c3RyeSwsLCwsT3BlbiBzb3VyY2UsImNvbW1lcmNpYWwsIHJlc3BvbnNpYmxlIHVzZSByZXN0cmljdGlvbnM6IGh0dHBzOi8vZ2l0aHViLmNvbS9ubHB4dWNhbi9XaXphcmRMTS9ibG9iL21haW4vV2l6YXJkQ29kZXIvTU9ERUxfV0VJR0hUU19MSUNFTlNFCgpjb2RlIGlzIGFwYWNoZTogaHR0cHM6Ly9naXRodWIuY29tL25scHh1Y2FuL1dpemFyZExNL2Jsb2IvbWFpbi9XaXphcmRDb2Rlci9DT0RFX0xJQ0VOU0UKdHJhaW5pbmcgY29kZSBoZXJlOiBodHRwczovL2dpdGh1Yi5jb20vbmxweHVjYW4vV2l6YXJkTE0vYmxvYi9tYWluL1dpemFyZENvZGVyL3NyYy90cmFpbl93aXphcmRjb2Rlci5weSAKCmRhdGEgbm9uLWNvbW1lcmNpYWw6IGh0dHBzOi8vZ2l0aHViLmNvbS9ubHB4dWNhbi9XaXphcmRMTS9ibG9iL21haW4vV2l6YXJkQ29kZXIvREFUQV9MSUNFTlNFIixUcnVlLCwsLCwsT3BlcmF0aW9uIGNvdW50aW5nLCwsLCxZZXMKR1BULTQgKEp1biAyMDIzKSwiTXVsdGltb2RhbCxMYW5ndWFnZSxWaXNpb24iLCJMYW5ndWFnZSBtb2RlbGluZyxMYW5ndWFnZSBtb2RlbGluZy9nZW5lcmF0aW9uLFF1ZXN0aW9uIGFuc3dlcmluZyxWaXN1YWwgcXVlc3Rpb24gYW5zd2VyaW5nIixPcGVuQUksIk9wZW5BSSwgSm9zaCBBY2hpYW0sIFN0ZXZlbiBBZGxlciwgU2FuZGhpbmkgQWdhcndhbCwgTGFtYSBBaG1hZCwgSWxnZSBBa2theWEsIEZsb3JlbmNpYSBMZW9uaSBBbGVtYW4sIERpb2dvIEFsbWVpZGEsIEphbmtvIEFsdGVuc2NobWlkdCwgU2FtIEFsdG1hbiwgU2h5YW1hbCBBbmFka2F0LCBSZWQgQXZpbGEsIElnb3IgQmFidXNjaGtpbiwgU3VjaGlyIEJhbGFqaSwgVmFsZXJpZSBCYWxjb20sIFBhdWwgQmFsdGVzY3UsIEhhaW1pbmcgQmFvLCBNb2hhbW1hZCBCYXZhcmlhbiwgSmVmZiBCZWxndW0sIElyd2FuIEJlbGxvLCBKYWtlIEJlcmRpbmUsIEdhYnJpZWwgQmVybmFkZXR0LVNoYXBpcm8sIENocmlzdG9waGVyIEJlcm5lciwgTGVubnkgQm9nZG9ub2Zm</x:v>
      </x:c>
    </x:row>
    <x:row r="174" ht="18" customHeight="1">
      <x:c r="A174" s="17" t="n">
        <x:v>169</x:v>
      </x:c>
      <x:c r="B174" s="17" t="n">
        <x:v>310</x:v>
      </x:c>
      <x:c r="C174" s="160" t="str">
        <x:v>LCBPbGVnIEJvaWtvLCBNYWRlbGFpbmUgQm95ZCwgQW5uYS1MdWlzYSBCcmFrbWFuLCBHcmVnIEJyb2NrbWFuLCBUaW0gQnJvb2tzLCBNaWxlcyBCcnVuZGFnZSwgS2V2aW4gQnV0dG9uLCBUcmV2b3IgQ2FpLCBSb3NpZSBDYW1wYmVsbCwgQW5kcmV3IENhbm4sIEJyaXR0YW55IENhcmV5LCBDaGVsc2VhIENhcmxzb24sIFJvcnkgQ2FybWljaGFlbCwgQnJvb2tlIENoYW4sIENoZSBDaGFuZywgRm90aXMgQ2hhbnR6aXMsIERlcmVrIENoZW4sIFN1bGx5IENoZW4sIFJ1YnkgQ2hlbiwgSmFzb24gQ2hlbiwgTWFyayBDaGVuLCBCZW4gQ2hlc3MsIENoZXN0ZXIgQ2hvLCBDYXNleSBDaHUsIEh5dW5nIFdvbiBDaHVuZywgRGF2ZSBDdW1taW5ncywgSmVyZW1pYWggQ3VycmllciwgWXVueGluZyBEYWksIENvcnkgRGVjYXJlYXV4LCBUaG9tYXMgRGVncnksIE5vYWggRGV1dHNjaCwgRGFtaWVuIERldmlsbGUsIEFya2EgRGhhciwgRGF2aWQgRG9oYW4sIFN0ZXZlIERvd2xpbmcsIFNoZWlsYSBEdW5uaW5nLCBBZHJpZW4gRWNvZmZldCwgQXR0eSBFbGV0aSwgVHluYSBFbG91bmRvdSwgRGF2aWQgRmFyaGksIExpYW0gRmVkdXMsIE5pa28gRmVsaXgsIFNpbcOzbiBQb3NhZGEgRmlzaG1hbiwgSnVzdG9uIEZvcnRlLCBJc2FiZWxsYSBGdWxmb3JkLCBMZW8gR2FvLCBFbGllIEdlb3JnZXMsIENocmlzdGlhbiBHaWJzb24sIFZpayBHb2VsLCBUYXJ1biBHb2dpbmVuaSwgR2FicmllbCBHb2gsIFJhcGhhIEdvbnRpam8tTG9wZXMsIEpvbmF0aGFuIEdvcmRvbiwgTW9yZ2FuIEdyYWZzdGVpbiwgU2NvdHQgR3JheSwgUnlhbiBHcmVlbmUsIEpvc2h1YSBHcm9zcywgU2hpeGlhbmcgU2hhbmUgR3UsIFl1ZmVpIEd1bywgQ2hyaXMgSGFsbGFjeSwgSmVzc2UgSGFuLCBKZWZmIEhhcnJpcywgWXVjaGVuIEhlLCBNaWtlIEhlYXRvbiwgSm9oYW5uZXMgSGVpZGVja2UsIENocmlzIEhlc3NlLCBBbGFuIEhpY2tleSwgV2FkZSBIaWNrZXksIFBldGVyIEhvZXNjaGVsZSwgQnJhbmRvbiBIb3VnaHRvbiwgS2VubnkgSHN1LCBTaGVuZ2xpIEh1LCBYaW4gSHUsIEpvb3N0IEh1aXppbmdhLCBTaGFudGFudSBKYWluLCBTaGF3biBKYWluIGV0IGFsLiAoMTgxIGFkZGl0aW9uYWwgYXV0aG9ycyBub3Qgc2hvd24pIiwyMDIzLTA2LTEzLEdQVC00IFRlY2huaWNhbCBSZXBvcnQsaHR0cHM6Ly9hcnhpdi5vcmcvYWJzLzIzMDMuMDg3NzQsMjQ0OTAuMCwiSGlnaGx5IGNpdGVkLFNPVEEgaW1wcm92ZW1lbnQsVHJhaW5pbmcgY29zdCIsIlNlZSB0aGUgcGFwZXIsIHAuMTogIiJPbiBhIHN1aXRlIG9mIHRyYWRpdGlvbmFsIE5MUCBiZW5jaG1hcmtzLCBHUFQtNCBvdXRwZXJmb3JtcyBib3RoIHByZXZpb3VzIGxhcmdlIGxhbmd1YWdlIG1vZGVscyBhbmQgbW9zdCBzdGF0ZS1vZi10aGUtYXJ0IHN5c3RlbXMgKHdoaWNoIG9mdGVuIGhhdmUgYmVuY2htYXJrLXNwZWNpZmljIHRyYWluaW5nIG9yIGhhbmQtZW5naW5lZXJpbmcpLiIiCgoiIk9uIHRoZSBNTUxVIGJlbmNobWFyayBbMzUsIDM2XSwgYW4gRW5nbGlzaC1sYW5ndWFnZSBzdWl0ZSBvZiBtdWx0aXBsZS1jaG9pY2UgcXVlc3Rpb25zIGNvdmVyaW5nIDU3IHN1YmplY3RzLCBHUFQtNCBub3Qgb25seSBvdXRwZXJmb3JtcyBleGlzdGluZyBtb2RlbHMgYnkgYSBjb25zaWRlcmFibGUgbWFyZ2luIGluIEVuZ2xpc2gsIGJ1dCBhbHNvIGRlbW9uc3RyYXRlcyBzdHJvbmcgcGVyZm9ybWFuY2UgaW4gb3RoZXIgbGFuZ3VhZ2VzIiIiLDE4MDAwMDAwMDAwMDAuMCwiUnVtb3JlZCB0byBiZSAxLjhUIHBhcmFtZXRlciBNb0Ugd2l0aCAyODBCIGFjdGl2YXRlZCBvbiB0aGUgZm9yd2FyZCBwYXNzLCBwZXIgaHR0cHM6Ly93d3cuc2VtaWFuYWx5c2lzLmNvbS9wL2dwdC00LWFyY2hpdGVjdHVyZS1pbmZyYXN0cnVjdHVyZS4gT3RoZXIgc291cmNlcyBlc3RpbWF0ZSAxLjc2VCB3aXRoIDIyMEIgcGVyIGZvcndhcmQgcGFzcyBodHRwczovL3dlYi5hcmNoaXZlLm9yZy93ZWIvMjAyMzA3MTIxMjM5MTUvaHR0cHM6Ly90aGUtZGVjb2Rlci5jb20vZ3B0LTQtYXJjaGl0ZWN0dXJlLWRhdGFzZXRzLWNvc3RzLWFuZC1tb3JlLWxlYWtlZC8iLDIuMWUrMjUsIjkwJSBDSTogOC4yRSsyNCB0byA0LjRFKzI1CgpOT1RFOiB0aGlzIGlzIGEgcm91Z2ggZXN0aW1hdGUgYmFzZWQgb24gcHVibGljIGluZm9ybWF0aW9uLCBtdWNoIGxlc3MgaW5mb3JtYXRpb24gdGhhbiBtb3N0IG90aGVyIHN5c3RlbXMgaW4gdGhlIGRhdGFiYXNlLgoKQ2FsY3VsYXRpb24gYW5kIGNvbmZpZGVuY2UgaW50ZXJ2YWxzIGhlcmU6IGh0dHBzOi8vY29sYWIucmVzZWFyY2guZ29vZ2xlLmNvbS9kcml2ZS8xTzk5ejliMUk1TzY2YlQ3OHI5U2NzbEVfbk9qNWlyTjk/dXNwPXNoYXJpbmciLDU0MTY2NjY2NjY2NjYuNjY3LCJTcGVjdWxhdGl2ZS4gUmVwb3J0ZWQgc2Vjb25kaGFuZCBieSBvbmxpbmUgc291cmNlcyBzdWNoIGFzIFNlbWlhbmFseXNpcywgYnV0IG5vdCB2ZXJpZmllZCBieSBPcGVuQUkuIElmIHRvdGFsIG51bWJlciBvZiB0b2tlbnMgc2VlbiB3YXMgMTNULCB0ZXh0IHdhcyByZXBlYXRlZCBmb3IgMiBlcG9jaHMsIGFuZCB0ZXh0IHdhcyB0aGUgbWFqb3JpdHkgb2YgdG9rZW5zLCB0aGVuIGRhdGFzZXQgc2l6ZSByb3VnaGx5IGlzIDEzVCowLjc1LzIgPSA0LjlUIHdvcmRzLgoKTm90ZSB0aGlzIGV4YW1pbmVzIG9ubHkgdGhlIHRleHQgZGF0YXNldCwgc2luY2UgR1BULTQgd2FzIGZpcnN0IGFuZCBmb3JlbW9zdCBhIGxhbmd1YWdlIG1vZGVsLiBIb3dldmVyLCB0aGUgdmlzaW9uIGNvbXBvbmVudCBoYWQgaXRzIG93biB2aXNpb24gZGF0YXNldCwgd2hpY2ggd2UgYmVsaWV2ZSBhY2NvdW50ZWQgZm9yIGEgbXVjaCBzbWFsbGVyIHBhcnQgb2YgdGhlIGNvbXB1dGUgYnVkZ2V0LiIsMjI4MC4wLChTcGVjdWxhdGl2ZSkgU2VtaUFuYWx5c2lzIGNvbmplY3R1cmVzIHRoYXQgR1BULTQgdHJhaW5pbmcgdG9vayA5MC0xMDAgZGF5cyB3aXRoIHV0aWxpemF0aW9uIG9mIDMyLTM2JS4sTlZJRElBIEExMDAgU1hNNCA0MCBHQixTZWxmLXN1cGVydmlzZWQgbGVhcm5pbmcsTGlrZWx5LCJXZSByZXBvcnQgdGhlIGRldmVsb3BtZW50IG9mIEdQVC00LCBhIGxhcmdlLXNjYWxlLCBtdWx0aW1vZGFsIG1vZGVsIHdoaWNoIGNhbiBhY2NlcHQgaW1hZ2UgYW5kIHRleHQgaW5wdXRzIGFuZCBwcm9kdWNlIHRleHQgb3V0cHV0cy4gV2hpbGUgbGVzcyBjYXBhYmxlIHRoYW4gaHVtYW5zIGluIG1hbnkgcmVhbC13b3JsZCBzY2VuYXJpb3MsIEdQVC00IGV4aGliaXRzIGh1bWFuLWxldmVsIHBlcmZvcm1hbmNlIG9uIHZhcmlvdXMgcHJvZmVzc2lvbmFsIGFuZCBhY2FkZW1pYyBiZW5jaG1hcmtzLCBpbmNsdWRpbmcgcGFzc2luZyBhIHNpbXVsYXRlZCBiYXIgZXhhbSB3aXRoIGEgc2NvcmUgYXJvdW5kIHRoZSB0b3AgMTAlIG9mIHRlc3QgdGFrZXJzLiBHUFQtNCBpcyBhIFRyYW5zZm9ybWVyLWJhc2VkIG1vZGVsIHByZS10cmFpbmVkIHRvIHByZWRpY3QgdGhlIG5leHQgdG9rZW4gaW4gYSBkb2N1bWVudC4gVGhlIHBvc3QtdHJhaW5pbmcgYWxpZ25tZW50IHByb2Nlc3MgcmVzdWx0cyBpbiBpbXByb3ZlZCBwZXJmb3JtYW5jZSBvbiBtZWFzdXJlcyBvZiBmYWN0dWFsaXR5IGFuZCBhZGhlcmVuY2UgdG8gZGVzaXJlZCBiZWhhdmlvci4gQSBjb3JlIGNvbXBvbmVudCBvZiB0aGlzIHByb2plY3Qgd2FzIGRldmVsb3BpbmcgaW5mcmFzdHJ1Y3R1cmUgYW5kIG9wdGltaXphdGlvbiBtZXRob2RzIHRoYXQgYmVoYXZlIHByZWRpY3RhYmx5IGFjcm9zcyBhIHdpZGUgcmFuZ2Ugb2Ygc2NhbGVzLiBUaGlzIGFsbG93ZWQgdXMgdG8gYWNjdXJhdGVseSBwcmVkaWN0IHNvbWUgYXNwZWN0cyBvZiBHUFQtNCdzIHBlcmZvcm1hbmNlIGJhc2VkIG9uIG1vZGVscyB0cmFpbmVkIHdpdGggbm8gbW9yZSB0aGFuIDEvMSwwMDB0aCB0aGUgY29tcHV0ZSBvZiBHUFQtNC4iLDIuMCwsQVBJIGFjY2VzcyxVbml0ZWQgU3RhdGVzIG9mIEFtZXJpY2EsR1BULTQgKE1hciAyMDIzKSwsLDI1MDAwLjAsMC4zNCwyMDI2LTA2LTI0IDE3OjA4OjUxKzAwOjAwLCwsLDYwMDAwMDAwLjAsIk1vRSBzbyBpIGhlc2l0YXRlIGJ1dCA3LjUgbWlsbD8gaHR0cHM6Ly93d3cucmVkZGl0LmNvbS9yL21sc2NhbGluZy9jb21tZW50cy8xNHdjeTdtL2dwdDRzX2RldGFpbHNfYXJlX2xlYWtlZC8jOn46dGV4dD1UaGVyZSUyMGlzJTIwbWlsbGlvbnMlMjBvZiUyMHJvd3MsZ2V0JTIwdGhlJTIwcmVhbCUyMGJhdGNoJTIwc2l6ZS4iLEluZHVzdHJ5LFRydWUsLCw1NzAwMDAwMC4wLFVucmVsZWFzZWQsLFRydWUsLCJDQU5OT1QgVkVSSUZZLCBMSUtFTFkgSEZVLCBQQVlXQUxMRUQuIAooU3BlY3VsYXRpdmUpIFNlbWlBbmFseXNpcyBjb25qZWN0dXJlcyB0aGF0IEdQVC00IGhhZCB1dGlsaXphdGlvbiBvZiAzMi0zNiU6IGh0dHBzOi8vd3d3LnNlbWlhbmFseXNpcy5jb20vcC9ncHQtNC1hcmNoaXRlY3R1cmUtaW5mcmFzdHJ1Y3R1cmUiLCxUcnVlLDE5OTA0NDM0Ljc4ODk0NzI5NSxIYXJkd2FyZSwsLCwsTm8KR1BULTMuNSBUdXJibyxMYW5ndWFnZSwiTGFuZ3VhZ2UgbW9kZWxpbmcvZ2VuZXJhdGlvbixRdWVzdGlvbiBhbnN3ZXJpbmcsQ2hhdCIsT3BlbkFJLCJKb2huIFNjaHVsbWFuLCBCYXJyZXQgWm9waCwgQ2hyaXN0aW5hIEtpbSwgSmFjb2IgSGlsdG9uLCBKYWNvYiBNZW5pY2ssIEppYXlpIFdlbmcsIEp1YW4gRmVsaXBlIENlcm9uIFVyaWJlLCBMaWFtIEZlZHVzLCBMdWtlIE1ldHosIE1pY2hhZWwgUG9rb3JueSwgUmFwaGEgR29udGlqbyBMb3BlcywgU2hlbmdqaWEgWmhhbywgQXJ1biBWaWpheXZlcmdpeWEsIEVyaWMgU2lnbGVyLCBBZGFtIFBlcmVsbWFuLCBDaGVsc2VhIFZvc3MsIE1pa2UgSGVhdG9uLCBKb2VsIFBhcmlzaCwgRGF2ZSBDdW1taW5ncywgUmFqZWV2IE5heWFrLCBWYWxlcmllIEJhbGNvbSwgRGF2aWQgU2NobnVyciwgVG9tZXIgS2FmdGFuLCBDaHJpcyBIYWxsYWN5LCBOaWNob2xhcyBUdXJsZXksIE5vYWggRGV1dHNjaCwgVmlrIEdvZWwsIEpvbmF0aGFuIFdhcmQsIEFyaXMgS29uc3RhbnRpbmlkaXMsIFdvamNpZWNoIFphcmVtYmEsIExvbmcgT3V5YW5nLCBMZW9uYXJkIEJvZ2Rvbm9mZiwgSm9zaHVhIEdyb3NzLCBEYXZpZCBNZWRpbmEsIFNhcmFoIFlvbywgVGVkZHkgTGVlLCBSeWFuIExvd2UsIERhbiBNb3NzaW5nLCBKb29zdCBIdWl6aW5nYSwgUm9nZXIgSmlhbmcsIENhcnJvbGwgV2FpbndyaWdodCwgRGlvZ28gQWxtZWlkYSwgU3RlcGggTGluLCBNYXJ2aW4gWmhhbmcsIEthaSBYaWFvLCBLYXRhcmluYSBTbGFtYSwgU3RldmVuIEJpbGxzLCBBbGV4IEdyYXksIEphbiBMZWlrZSwgSmFrdWIgUGFjaG9ja2ksIFBoaWwgVGlsbGV0LCBTaGFudGFudSBKYWluLCBHcmVnIEJyb2NrbWFuLCBOaWNrIFJ5ZGVyLCBBbGV4IFBhaW5vLCBRaW1pbmcgWXVhbiwgQ2xlbWVucyBXaW50ZXIsIEJlbiBXYW5nLCBNbyBCYXZhcmlhbiwgSWdvciBCYWJ1c2Noa2luLCBTenltb24gU2lkb3IsIEluZ21hciBLYW5pdHNjaGVpZGVyLCBNaWtoYWlsIFBhdmxvdiwgTWF0dGhpYXMgUGxhcHBlcnQsIE5payBUZXphaywgSGVld29vIEp1biwgV2lsbGlhbSBaaHVrLCBWaXRjaHlyIFBvbmcsIEx1a2FzeiBLYWlzZXIsIEplcnJ5IFR3b3JlaywgQW5kcmV3IENhcnIsIExpbGlhbiBXZW5nLCBTYW5kaGluaSBBZ2Fyd2FsLCBLYXJsIENvYmJlLCBWaW5lZXQgS29zYXJhanUsIEFsZXRoZWEgUG93ZXIsIFN0YW5pc2xhcyBQb2x1LCBKZXNzZSBIYW4sIFJhdWwgUHVyaSwgU2hhd24gSmFpbiwgQmVuamFtaW4gQ2hlc3MsIENocmlzdGlhbiBHaWJzb24sIE9sZWcgQm9pa28sIEVteSBQYXJwYXJpdGEsIEFtaW4gVG9vdG9vbmNoaWFuLCBLeWxlIEtvc2ljLCBDaHJpc3RvcGhlciBIZXNzZSIsMjAyMy0wNi0xMywiQSBmYXN0LCBpbmV4cGVuc2l2ZSBtb2RlbCBmb3Igc2ltcGxlIHRhc2tzIixodHRwczovL3BsYXRmb3JtLm9wZW5haS5jb20vZG9jcy9tb2RlbHMvZ3B0LTMuNS10dXJibywsIkhpc3RvcmljYWwgc2lnbmlmaWNhbmNlLFNpZ25pZmljYW50IHVzZSIsImh0dHBzOi8vd3d3LnJldXRlcnMuY29tL3RlY2hub2xvZ3kvY2hhdGdwdC1zZXRzLXJlY29yZC1mYXN0ZXN0LWdyb3dpbmctdXNlci1iYXNlLWFuYWx5c3Qtbm90ZS0yMDIzLTAyLTAxLwoKd2FzIHRoZSBkZWZhdWx0IGZyZWUgbW9kZWwgaW4gQ2hhdEdQVCwgc28gbGlrZWx5IG9uZSBvZiB0aGUgbW9zdCBwb3B1bGFyIG1vZGVscyBpbiBleGlzdGVuY2UiLDIwMDAwMDAwMDAwLjAsMjBCIHBhcmFtZXRlcnMgYWNjb3JkaW5nIHRvIFRhYmxlIDEgaW4gTWljcm9zb2Z0J3MgQ09ERUZVU0lPTiBwYXBlcjogaHR0cHM6Ly9hcnhpdi5vcmcvcGRmLzIzMTAuMTc2ODAucGRmLCwsLCwsLCwsTGlrZWx5LCJHUFQtMy41IFR1cmJvIG1vZGVscyBjYW4gdW5kZXJzdGFuZCBhbmQgZ2VuZXJhdGUgbmF0dXJhbCBsYW5ndWFnZSBvciBjb2RlIGFuZCBoYXZlIGJlZW4gb3B0aW1pemVkIGZvciBjaGF0IHVzaW5nIHRoZSBDaGF0IENvbXBsZXRpb25zIEFQSSBidXQgd29yayB3ZWxsIGZvciBub24tY2hhdCB0YXNrcyBhcyB3ZWxsLiBBcyBvZiBKdWx5IDIwMjQsIHVzZSBncHQtNG8tbWluaSBpbiBwbGFjZSBvZiBHUFQtMy41IFR1cmJvLCBhcyBpdCBpcyBjaGVhcGVyLCBtb3JlIGNhcGFibGUsIG11bHRpbW9kYWwsIGFuZCBqdXN0IGFzIGZhc3QuIEdQVC0zLjUgVHVyYm8gaXMgc3RpbGwgYXZhaWxhYmxlIGZvciB1c2UgaW4gdGhlIEFQSS4iLCwsQVBJIGFjY2VzcyxVbml0ZWQgU3RhdGVzIG9mIEFtZXJpY2EsLCwsLCwyMDI2LTA0LTA4IDAyOjE4OjMyKzAwOjAwLEF6dXJlIEFJLCwsLCxJbmR1c3RyeSwsLCwsVW5yZWxlYXNlZCxhdmFpbGFibGUgb24gQVBJOiBodHRwczovL3BsYXRmb3JtLm9wZW5haS5jb20vZG9jcy9tb2RlbHMvZ3B0LTMtNS10dXJibyAsVHJ1ZSwsLCwsLCwsLCwsTm8KQkVMTEUtTExhTUEtN0ItMC42TS1lbmMsTGFuZ3VhZ2UsTGFuZ3VhZ2UgbW9kZWxpbmcvZ2VuZXJhdGlvbixLRSBIb2xkaW5ncyBJbmMuICjigJxCZWlrZeKAnSksLDIwMjMtMDYtMTIsLGh0dHBzOi8vaHVnZ2luZ2ZhY2UuY28vQmVsbGVHcm91cC9CRUxMRS1MTGFNQS03Qi0wLjZNLWVuYywsLCw3MDAwMDAwMDAwLjAsLCwsLCJJIGFtIG5vdCBzdXJlIGlmIHRoZXkgcmVwb3J0IHRva2Vucywgd29yZHMsIG9yIGRvY3VtZW50cyIsLCwsLENvbmZpZGVudCwiQkVMTEUtTExBTUEtN0ItMC42TS1lbmMgaXMgYmFzZWQgb24gTExBTUEgN0IgYW5kIGZpbmV0dW5lZCB3aXRoIDAuNk0gQ2hpbmVzZSBkYXRhIGNvbWJpbmVkIHdpdGggNTAsMDAwIHBpZWNlcyBvZiBFbmdsaXNoIGRhdGEgZnJvbSB0aGUgb3BlbiBzb3VyY2UgU3RhbmZvcmQtQWxwYWNhLCByZXN1bHRpbmcgaW4gZ29vZCBDaGluZXNlIGluc3RydWN0aW9uIHVuZGVyc3RhbmRpbmcgYW5kIHJlc3BvbnNlIGdlbmVyYXRpb24gY2FwYWJpbGl0aWVzLgoKVGhlIGNvZGUgb2YgQ2hpbmVzZSBkYXRhIGdlbmVyYXRpb24gYW5kIG90aGVyIGRldGFpbGVkIGluZm9ybWF0aW9uIGNhbiBiZSBmb3VuZCBpbiBvdXIgR2l0aHViIHByb2plY3QgcmVwb3NpdG9yeTogaHR0cHM6Ly9naXRodWIuY29tL0xpYW5qaWFUZWNoL0JFTExFLiIsMy4wLCxPcGVuIHdlaWdodHMgKG5vbi1jb21tZXJjaWFsKSxDaGluYSxMTGFNQS03QiwsLCwsMjAyNS0xMS0yOCAxMTo1Mzo0NCswMDowMCwsLCwsLEluZHVzdHJ5LCwsLCwsIkdOVSBHZW5lcmFsIFB1YmxpYyBMaWNlbnNlIHYzLjAgClBsZWFzZSByZWZlciBMaWNlbnNlIG9mIE1ldGEgTExhTUEgQ3VycmVudGx5IG9ubHkgZm9yIGxlYXJuaW5nIGFuZCBjb21tdW5pY2F0aW9uLiBQbGVhc2Ugc3RyaWN0bHkgb2JzZXJ2ZSB0aGUgdXNlIHJlc3RyaWN0aW9ucyBvZiBMTGFNQS4gVGhlIExMYU1BIG1vZGVsIGRvZXMgbm90IGFsbG93IHRoZSByZWxlYXNlIG9mIHRoZSBjb21wbGV0ZSBtb2RlbCB3ZWlnaHRzIGFmdGVyIGFkanVzdG1lbnQsIGJ1dCBjYW4gcHVibGlzaCB0aGUgZGlmZiBvZiB0aGUgb3JpZ2luYWwgbW9kZWwuIFRoZXJlZm9yZSwgd2UgdXNlIFhPUiBpbiB0aGUgZmlsZSByb29tIHRvIGVuc3VyZSB0aGF0IHRhbGVudHMgd2l0aCB0aGUgYXV0aG9yaXphdGlvbiBvZiB0aGUgb3JpZ2luYWwgbW9kZWwgb2YgTExhTUEgY2FuIHRyYW5zZm9ybSB0aGUgbW9kZWwgcmVsZWFzZWQgYnkgdGhpcyBwcm9qZWN0IGludG8gYSB1c2FibGUgZm9ybWF0LiAiLCwsLCwsLCwsLCwsWWVzCkJFTExFLUxMYU1BLTdCLTJNLWVuYyAsTGFuZ3VhZ2UsTGFuZ3VhZ2UgbW9kZWxpbmcvZ2VuZXJhdGlvbixLRSBIb2xkaW5ncyBJbmMuICjigJxCZWlrZeKAnSksLDIwMjMtMDYtMTIsLGh0dHBzOi8vaHVnZ2luZ2ZhY2UuY28vQmVsbGVHcm91cC9CRUxMRS1MTGFNQS03Qi0yTS1lbmMsLCwsNzAwMDAwMDAwMC4wLCwsLCwiSSBhbSBub3Qgc3VyZSBpZiB0aGV5IHJlcG9ydCB0b2tlbnMsIHdvcmRzLCBvciBkb2N1bWVudHMiLCwsLCxDb25maWRlbnQsIkJFTExFLUxMQU1BLTdCLTJNLWVuYyBpcyBiYXNlZCBvbiBMTEFNQSA3QiBhbmQgZmluZXR1bmVkIHdpdGggMk0gQ2hpbmVzZSBkYXRhIGNvbWJpbmVkIHdpdGggNTAsMDAwIHBpZWNlcyBvZiBFbmdsaXNoIGRhdGEgZnJvbSB0aGUgb3BlbiBzb3VyY2UgU3RhbmZvcmQtQWxwYWNhLCByZXN1bHRpbmcgaW4gZ29vZCBDaGluZXNlIGluc3RydWN0aW9uIHVuZGVyc3RhbmRpbmcgYW5kIHJlc3BvbnNlIGdlbmVyYXRpb24gY2FwYWJpbGl0aWVzLgoKVGhlIGNvZGUgb2YgQ2hpbmVzZSBkYXRhIGdlbmVyYXRpb24gYW5kIG90aGVyIGRldGFpbGVkIGluZm9ybWF0aW9uIGNhbiBiZSBmb3VuZCBpbiBvdXIgR2l0aHViIHByb2plY3QgcmVwb3NpdG9yeTogaHR0cHM6Ly9naXRodWIuY29tL0xpYW5qaWFUZWNoL0JFTExFLiIsMy4wLCxPcGVuIHdlaWdodHMgKG5vbi1jb21tZXJjaWFsKSxDaGluYSxMTGFNQS03QiwsLCwsMjAyNS0xMS0yOCAxMTo1Mzo0NCswMDowMCwsLCwsLEluZHVzdHJ5LCwsLCwsIkdOVSBHZW5lcmFsIFB1YmxpYyBMaWNlbnNlIHYzLjAgClBsZWFzZSByZWZlciBMaWNlbnNlIG9mIE1ldGEgTExhTUEgQ3VycmVudGx5IG9ubHkgZm9yIGxlYXJuaW5nIGFuZCBjb21tdW5pY2F0aW9uLiBQbGVhc2Ugc3RyaWN0bHkgb2JzZXJ2ZSB0aGUgdXNlIHJlc3RyaWN0aW9ucyBvZiBMTGFNQS4gVGhlIExMYU1BIG1vZGVsIGRvZXMgbm90IGFsbG93IHRoZSByZWxlYXNlIG9mIHRoZSBjb21wbGV0ZSBtb2RlbCB3ZWlnaHRzIGFmdGVyIGFkanVzdG1lbnQsIGJ1dCBjYW4gcHVibGlzaCB0aGUgZGlmZiBvZiB0aGUgb3JpZ2luYWwgbW9kZWwuIFRoZXJlZm9yZSwgd2UgdXNlIFhPUiBpbiB0aGUgZmlsZSByb29tIHRvIGVuc3VyZSB0aGF0IHRhbGVudHMgd2l0aCB0aGUgYXV0aG9yaXphdGlvbiBvZiB0aGUgb3JpZ2luYWwgbW9kZWwgb2YgTExhTUEgY2FuIHRyYW5zZm9ybSB0aGUgbW9kZWwgcmVsZWFzZWQgYnkgdGhpcyBwcm9qZWN0IGludG8gYSB1c2FibGUgZm9ybWF0LiAiLCwsLCwsLCxCZWxsZUdyb3VwLCwsLFllcwpCRUxMRS1MTGFNQS0xM0ItMk0tZW5jLExhbmd1YWdlLExhbmd1YWdlIG1vZGVsaW5nL2dlbmVyYXRpb24sS0UgSG9sZGluZ3MgSW5jLiAo4oCcQmVpa2XigJ0pLCwyMDIzLTA2LTEyLCxodHRwczovL2h1Z2dpbmdmYWNlLmNvL0JlbGxlR3JvdXAvQkVMTEUtTExhTUEtMTNCLTJNLWVuYywsLCwxMzAwMDAwMDAwMC4wLCwsLCwiSSBhbSBub3Qgc3VyZSBpZiB0aGV5IHJlcG9ydCB0b2tlbnMsIHdvcmRzLCBvciBkb2N1bWVudHMiLCwsLCxDb25maWRlbnQsIkJFTExFLUxMQU1BLTEzQi0yTS1lbmMgaXMgYmFzZWQgb24gTExBTUEgMTNCIGFuZCBmaW5ldHVuZWQgd2l0aCAyTSBDaGluZXNlIGRhdGEgY29tYmluZWQgd2l0aCA1MCwwMDAgcGllY2VzIG9mIEVuZ2xpc2ggZGF0YSBmcm9tIHRoZSBvcGVuIHNvdXJjZSBTdGFuZm9yZC1BbHBhY2EsIHJlc3VsdGluZyBpbiBnb29kIENoaW5lc2UgaW5zdHJ1Y3Rpb24gdW5kZXJzdGFuZGluZyBhbmQgcmVzcG9uc2UgZ2VuZXJhdGlvbiBjYXBhYmlsaXRpZXMuCgpUaGUgY29kZSBvZiBDaGluZXNlIGRhdGEgZ2VuZXJhdGlvbiBhbmQgb3RoZXIgZGV0YWlsZWQgaW5mb3JtYXRpb24gY2FuIGJlIGZvdW5kIGluIG91ciBHaXRodWIgcHJvamVjdCByZXBvc2l0b3J5OiBodHRwczovL2dpdGh1Yi5jb20vTGlhbmppYVRlY2gvQkVMTEUuIiwzLjAsLE9wZW4gd2VpZ2h0cyAobm9uLWNvbW1lcmNpYWwpLENoaW5hLExMYU1BLTEzQiwsLCwsMjAyNS0xMS0yOCAxMTo1Mzo0NCswMDowMCwsLCwsLEluZHVzdHJ5LCwsLCwsIkxpY2Vuc2U6IEdOVSBHZW5lcmFsIFB1YmxpYyBMaWNlbnNlIHYzLjAgClBsZWFzZSByZWZlciBMaWNlbnNlIG9mIE1ldGEgTExhTUEgQ3VycmVudGx5IG9ubHkgZm9yIGxlYXJuaW5nIGFuZCBjb21tdW5pY2F0aW9uLiBQbGVhc2Ugc3RyaWN0bHkgb2JzZXJ2ZSB0aGUgdXNlIHJlc3RyaWN0aW9ucyBvZiBMTGFNQS4gVGhlIExMYU1BIG1vZGVsIGRvZXMgbm90IGFsbG93IHRoZSByZWxlYXNlIG9mIHRoZSBjb21wbGV0ZSBtb2RlbCB3ZWlnaHRzIGFmdGVyIGFkanVzdG1lbnQsIGJ1dCBjYW4gcHVibGlzaCB0aGUgZGlmZiBvZiB0aGUgb3JpZ2luYWwgbW9kZWwuIFRoZXJlZm9yZSwgd2UgdXNlIFhPUiBpbiB0aGUgZmlsZSByb29tIHRvIGVuc3VyZSB0aGF0IHRhbGVudHMgd2l0aCB0aGUgYXV0aG9yaXphdGlvbiBvZiB0aGUgb3JpZ2luYWwgbW9kZWwgb2YgTExhTUEgY2FuIHRyYW5zZm9ybSB0aGUgbW9kZWwgcmVsZWFzZWQgYnkgdGhpcyBwcm9qZWN0IGludG8gYSB1c2FibGUgZm9ybWF0LiAiLCwsLCwsLCwsLCwsWWVzCld1IERhbyBBcXVpbGEtN0IsTGFuZ3VhZ2UsIkNoYXQsQ29kZSBnZW5lcmF0aW9uIixCZWlqaW5nIEFjYWRlbXkgb2YgQXJ0aWZpY2lhbCBJbnRlbGxpZ2VuY2UgLyBCQUFJLCwyMDIzLTA2LTEwLCwiaHR0cHM6Ly9zcGVjdHJ1bS5pZWVlLm9yZy9jaGluYS1jaGF0Z3B0LXd1LWRhbwoKaHR0cHM6Ly9odWdnaW5nZmFjZS5jby9CQUFJL0FxdWlsYS03QgoKaHR0cHM6Ly9naXRodWIuY29tL0ZsYWdBSS1PcGVuL0ZsYWdBSS9ibG9iL21hc3Rlci9leGFtcGxlcy9BcXVpbGEvUkVBRE1FX2VuLm1kIiwsLCw3MDAwMDAwMDAwLjAsLCwsLCwsLE5WSURJQSBBMTAwLCxDb25maWRlbnQsIldobyBzYWlkIGFsbCBsYXJnZS1sYW5ndWFnZSBtb2RlbHMgKExMTXMpIG5lY2Vzc2FyaWx5IG5lZWQgdG8gYmUgbGFyZ2U/IEluIENoaW5h4oCZcyBjYXNlLCBMTE1zIGFyZSBjdXJyZW50bHkgZG93bnNpemluZyBpbiB0aGVpciBzaXplIGFuZCBudW1iZXIgb2YgcGFyYW1ldGVycy4gQWNjb3JkaW5nIHRvIHNvdXJjZXMsIHRoaXMgaXMgYmVjYXVzZSB0aGUgY291bnRyeSBpcyBub3cgZm9jdXNpbmcgb24gZW5hYmxpbmcgQ2hpbmVzZSBzdGFydHVwcyBhbmQgc21hbGxlciBlbnRpdGllcyB0byBidWlsZCB0aGVpciBvd24gZ2VuZXJhdGl2ZSBBSSBhcHBsaWNhdGlvbnMuIEFzIHBhcnQgb2YgdGhpcyBkb3duc2NhbGluZyB0cmVuZCwgaW4gSnVuZSB0aGUgQmVpamluZyBBY2FkZW15IG9mIEFydGlmaWNpYWwgSW50ZWxsaWdlbmNlIChCQUFJKSBpbnRyb2R1Y2VkIFd1IERhbyAzLjAsIGEgc2VyaWVzIG9mIG9wZW4tc291cmNlIExMTXMuCgpCYXNlZCBvbiBpbnRlcnZpZXdzIHdpdGggaGlnaC1yYW5raW5nLCBhbm9ueW1vdXMgc291cmNlcyBpbnZvbHZlZCBpbiB0aGUgcHJvamVjdCwgSUVFRSBTcGVjdHJ1bSBjYW4gcmVwb3J0IHRoYXQgV3UgRGFvIDMuMCBidWlsZHMgb24gdGhlIGFjYWRlbXnigJlzIHdvcmsgd2l0aCBXdSBEYW8gMi4wLCBhIHNwYXJzZSwgbXVsdGltb2RhbCBnZW5lcmF0aXZlIEFJIG1vZGVs4oCUYXMgaGFzIGJlZW4gd2lkZWx5IHJlcG9ydGVkIGFib3V0IHZlcnNpb24gMi4w4oCUd2l0aCAxLjc1IHRyaWxsaW9uIHBhcmFtZXRlcnMuIEFsdGhvdWdoIHRoZXJlIGlzIG5vIHNpbmdsZSBzZXQgb2YgcGFyYW1ldGVycyBmb3IgV3UgRGFvIDMuMCAoaXTigJlzIGEgcmFuZ2Ugb2YgbW9kZWxzIHdpdGggYSB2YXJpZXR5IG9mIHBhcmFtZXRlciBjb3VudHMpIGFsbCBhcmUgd2VsbCBiZWxvdyB0aGUgMS43NSB0cmlsbGlvbiBoaWdoLXdhdGVyIG1hcmsgdGhhdCB2ZXJzaW9uIDIuMCBzZXQuIiwsLE9wZW4gd2VpZ2h0cyAocmVzdHJpY3RlZCB1c2UpLENoaW5hLCwsLCwsMjAyNS0xMS0yOCAxMTo1Mzo0NCswMDowMCwsLCwsLEFjYWRlbWlhLCwsLCxPcGVuIHNvdXJjZSwiQXBhY2hlIDIuMCBmb3IgY29kZTogaHR0cHM6Ly9odWdnaW5nZmFjZS5jby9CQUFJL0FxdWlsYS03QgpCQUFJIGxpY2Vuc2UgZm9yIHdlaWdodHMsIGNvbW1lcmNpYWwgYnV0IHJlc3RyaWN0aW9ucyBhcm91bmQgcmlnaHRzL1BSQyBsYXdzOiBodHRwczovL2h1Z2dpbmdmYWNlLmNvL0JBQUkvQXF1aWxhLTdCL3Jlc29sdmUvbWFpbi9CQUFJJTIwQXF1aWxhJTIwTW9kZWwlMjBMaWNlbnNlJTIwQWdyZWVtZW50LnBkZiIsVHJ1ZSwsLCwsLCxCQUFJLCwsLFllcwpXdSBEYW8gQXF1aWxhLTMzQixMYW5ndWFnZSwiQ2hhdCxDb2RlIGdlbmVyYXRpb24sTGFuZ3VhZ2UgbW9kZWxpbmcvZ2VuZXJhdGlvbixRdWVzdGlvbiBhbnN3ZXJpbmcsVGV4dCBzdW1tYXJpemF0aW9uIixCZWlqaW5nIEFjYWRlbXkgb2YgQXJ0aWZpY2lhbCBJbnRlbGxpZ2VuY2UgLyBCQUFJLCwyMDIzLTA2LTEwLCwiaHR0cHM6Ly9zcGVjdHJ1bS5pZWVlLm9yZy9jaGluYS1jaGF0Z3B0LXd1LWRhbwoKaHR0cHM6Ly9odWdnaW5nZmFjZS5jby9CQUFJL0FxdWlsYS03QiIsLCwsMzMwMDAwMDAwMDAuMCwzM0IgZm9yIGxhcmdlc3QgbW9kZWw6IGh0dHBzOi8vaHVnZ2luZ2ZhY2UuY28vQkFBSS9BcXVpbGEtN0IsLCwsLCwsTlZJRElBIEExMDAsLENvbmZpZGVudCwiV2hvIHNhaWQgYWxsIGxhcmdlLWxhbmd1YWdlIG1vZGVscyAoTExNcykgbmVjZXNzYXJpbHkgbmVlZCB0byBiZSBsYXJnZT8gSW4gQ2hpbmHigJlzIGNhc2UsIExMTXMgYXJlIGN1cnJlbnRseSBkb3duc2l6aW5nIGluIHRoZWlyIHNpemUgYW5kIG51bWJlciBvZiBwYXJhbWV0ZXJzLiBBY2NvcmRpbmcgdG8gc291cmNlcywgdGhpcyBpcyBiZWNhdXNlIHRoZSBjb3VudHJ5IGlzIG5vdyBmb2N1c2luZyBvbiBlbmFibGluZyBDaGluZXNlIHN0YXJ0dXBzIGFuZCBzbWFsbGVyIGVudGl0aWVzIHRvIGJ1aWxkIHRoZWlyIG93biBnZW5lcmF0aXZlIEFJIGFwcGxpY2F0aW9ucy4gQXMgcGFydCBvZiB0aGlzIGRvd25zY2FsaW5nIHRyZW5kLCBpbiBKdW5lIHRoZSBCZWlqaW5nIEFjYWRlbXkgb2YgQXJ0aWZpY2lhbCBJbnRlbGxpZ2VuY2UgKEJBQUkpIGludHJvZHVjZWQgV3UgRGFvIDMuMCwgYSBzZXJpZXMgb2Ygb3Blbi1zb3VyY2UgTExNcy4KCkJhc2VkIG9uIGludGVydmlld3Mgd2l0aCBoaWdoLXJhbmtpbmcsIGFub255bW91cyBzb3VyY2VzIGludm9sdmVkIGluIHRoZSBwcm9qZWN0LCBJRUVFIFNwZWN0cnVtIGNhbiByZXBvcnQgdGhhdCBXdSBEYW8gMy4wIGJ1aWxkcyBvbiB0aGUgYWNhZGVteeKAmXMgd29yayB3aXRoIFd1IERhbyAyLjAsIGEgc3BhcnNlLCBtdWx0aW1vZGFsIGdlbmVyYXRpdmUgQUkgbW9kZWzigJRhcyBoYXMgYmVlbiB3aWRlbHkgcmVwb3J0ZWQgYWJvdXQgdmVyc2lvbiAyLjDigJR3aXRoIDEuNzUgdHJpbGxpb24gcGFyYW1ldGVycy4gQWx0aG91Z2ggdGhlcmUgaXMgbm8gc2luZ2xlIHNldCBvZiBwYXJhbWV0ZXJzIGZvciBXdSBEYW8gMy4wIChpdOKAmXMgYSByYW5nZSBvZiBtb2RlbHMgd2l0aCBhIHZhcmlldHkgb2YgcGFyYW1ldGVyIGNvdW50cykgYWxsIGFyZSB3ZWxsIGJlbG93IHRoZSAxLjc1IHRyaWxsaW9uIGhpZ2gtd2F0ZXIgbWFyayB0aGF0IHZlcnNpb24gMi4wIHNldC4iLCwsVW5yZWxlYXNlZCxDaGluYSwsLCwsLDIwMjUtMTEtMjggMTE6NTM6NDQrMDA6MDAsLCwsLCxBY2FkZW1pYSwsLCwsLCIiImNvbWluZyBzb29uIiIgcGVyIGh0dHBzOi8vaHVnZ2luZ2ZhY2UuY28vQkFBSS9BcXVpbGEtN0IuIFRoaXMgcGFnZSB3YXMgcHVibGlzaGVkIGEgeWVhciBhZ28gc28gc2VlbXMgdW5saWtlbHkgaXQgd2lsbCBldmVyIGJlIHJlbGVhc2VkLiIsVHJ1ZSwsLCwsLCwsLCwsTm8KUG9FVCxCaW9sb2d5LCJQcm90ZWluIGdlbmVyYXRpb24sUHJvdGVpbiBvciBudWNsZW90aWRlIGxhbmd1YWdlIG1vZGVsIChwTE0vbkxNKSIsT3BlblByb3RlaW4uYWksIlRpbW90aHkgRi4gVHJ1b25nIEpyLCBUcmlzdGFuIEJlcGxlciIsMjAyMy0wNi0wOSxQb0VUOiBBIGdlbmVyYXRpdmUgbW9kZWwgb2YgcHJvdGVpbiBmYW1pbGllcyBhcyBzZXF1ZW5jZXMtb2Ytc2VxdWVuY2VzLGh0dHBzOi8vYXJ4aXYub3JnL2Ficy8yMzA2LjA2MTU2LDgzLjAsLCw1NzAwMDAwMC4wLCwyLjMwMDAwMDAwMDAwMDAxOTdlKzIwLCIxLiBIYXJkd2FyZSBzZXR1cDogN3ggTlZJRElBIEExMDAgR1BVcywgMy4xMmUxNCBGTE9QL3MgcGVyIEdQVQoyLiBUcmFpbmluZyBkdXJhdGlvbjogMyBkYXlzID0gMjU5LDIwMCBzZWNvbmRzIChkaXJlY3RseSBwcm92aWRlZCkKMy4gVXRpbGl6YXRpb24gcmF0ZTogNDAlIChkZWZhdWx0IGFzc3VtcHRpb24pCjQuIENhbGN1bGF0aW9uOiAzLjEyZTE0IEZMT1AvcyDDlyA3IEdQVXMgw5cgMjU5LDIwMHMgw5cgMC40ID0gMi4zZTIwIEZMT1BzIiwsIjI5LDAwMCwwMDAgc2V0cyAqIDEwIHNlcXVlbmNlcy9zZXQgPSAyOTAsMDAwLDAwMCBzZXF1ZW5jZXMKVG9rZW5zIHBlciBzZXF1ZW5jZSA9IDMwMCBhbWlubyBhY2lkcyArIDIgdG9rZW5zID0gMzAyIHRva2VucwpUb3RhbCB0b2tlbnMgPSAyOTAsMDAwLDAwMCBzZXF1ZW5jZXMgKiAzMDIgdG9rZW5zL3NlcXVlbmNlID0gODcsNTgwLDAwMCwwMDAKRmluYWwgcmVzdWx0OiA4Ljc1OCDDlyAxMMK54oGwIGRhdGFwb2ludHMiLDcyLjAsLE5WSURJQSBBMTAwLCxDb25maWRlbnQsIkdlbmVyYXRpdmUgcHJvdGVpbiBsYW5ndWFnZSBtb2RlbHMgYXJlIGEgbmF0dXJhbCB3YXkgdG8gZGVzaWduIG5ldyBwcm90ZWlucyB3aXRoIGRlc2lyZWQgZnVuY3Rpb25zLiBIb3dldmVyLCBjdXJyZW50IG1vZGVscyBhcmUgZWl0aGVyIGRpZmZpY3VsdCB0byBkaXJlY3QgdG8gcHJvZHVjZSBhIHByb3RlaW4gZnJvbSBhIHNwZWNpZmljIGZhbWlseSBvZiBpbnRlcmVzdCwgb3IgbXVzdCBiZSB0cmFpbmVkIG9uIGEgbGFyZ2UgbXVsdGlwbGUgc2VxdWVuY2UgYWxpZ25tZW50IChNU0EpIGZyb20gdGhlIHNwZWNpZmljIGZhbWlseSBvZiBpbnRlcmVzdCwgbWFraW5nIHRoZW0gdW5hYmxlIHRvIGJlbmVmaXQgZnJvbSB0cmFuc2ZlciBsZWFybmluZyBhY3Jvc3MgZmFtaWxpZXMuIFRvIGFkZHJlc3MgdGhpcywgd2UgcHJvcG9zZSBQcm90ZWluIEV2b2x1dGlvbmFyeSBUcmFuc2Zvcm1lciAoUG9FVCksIGFuIGF1dG9yZWdyZXNzaXZlIGdlbmVyYXRpdmUgbW9kZWwgb2Ygd2hvbGUgcHJvdGVpbiBmYW1pbGllcyB0aGF0IGxlYXJucyB0byBnZW5lcmF0ZSBzZXRzIG9mIHJlbGF0ZWQgcHJvdGVpbnMgYXMgc2VxdWVuY2VzLW9mLXNlcXVlbmNlcyBhY3Jvc3MgdGVucyBvZiBtaWxsaW9ucyBvZiBuYXR1cmFsIHByb3RlaW4gc2VxdWVuY2UgY2x1c3RlcnMuIFBvRVQgY2FuIGJlIHVzZWQgYXMgYSByZXRyaWV2YWwtYXVnbWVudGVkIGxhbmd1YWdlIG1vZGVsIHRvIGdlbmVyYXRlIGFuZCBzY29yZSBhcmJpdHJhcnkgbW9kaWZpY2F0aW9ucyBjb25kaXRpb25lZCBvbiBhbnkgcHJvdGVpbiBmYW1pbHkgb2YgaW50ZXJlc3QsIGFuZCBjYW4gZXh0cmFwb2xhdGUgZnJvbSBzaG9ydCBjb250ZXh0IGxlbmd0aHMgdG8gZ2VuZXJhbGl6ZSB3ZWxsIGV2ZW4gZm9yIHNtYWxsIGZhbWlsaWVzLiBUaGlzIGlzIGVuYWJsZWQgYnkgYSB1bmlxdWUgVHJhbnNmb3JtZXIgbGF5ZXI7IHdlIG1vZGVsIHRva2VucyBzZXF1ZW50aWFsbHkgd2l0aGluIHNlcXVlbmNlcyB3aGlsZSBhdHRlbmRpbmcgYmV0d2VlbiBzZXF1ZW5jZXMgb3JkZXIgaW52YXJpYW50bHksIGFsbG93aW5nIFBvRVQgdG8gc2NhbGUgdG8gY29udGV4dCBsZW5ndGhzIGJleW9uZCB0aG9zZSB1c2VkIGR1cmluZyB0cmFpbmluZy4gSW4gZXh0ZW5zaXZlIGV4cGVyaW1lbnRzIG9uIGRlZXAgbXV0YXRpb25hbCBzY2FubmluZyBkYXRhc2V0cywgd2Ugc2hvdyB0aGF0IFBvRVQgb3V0cGVyZm9ybXMgZXhpc3RpbmcgcHJvdGVpbiBsYW5ndWFnZSBtb2RlbHMgYW5kIGV2b2x1dGlvbmFyeSBzZXF1ZW5jZSBtb2RlbHMgZm9yIHZhcmlhbnQgZnVuY3Rpb24gcHJlZGljdGlvbiBhY3Jvc3MgcHJvdGVpbnMgb2YgYWxsIE1TQSBkZXB0aHMuIFdlIGFsc28gZGVtb25zdHJhdGUgUG9FVCdzIGFiaWxpdHkgdG8gY29udHJvbGxhYmx5IGdlbmVyYXRlIG5ldyBwcm90ZWluIHNlcXVlbmNlcy4iLCwsLFNpbmdhcG9yZSwsLCw3LjAsLDIwMjYtMDUtMjUgMTI6MjE6MjgrMDA6MDAsLCwsLCxJbmR1c3RyeSwsLCwsLCwsLCwsLDU1NzMuNzM4MjEzMzc1MzE1LEhhcmR3YXJlLCwsLCwKU1lOVEVSQUNULEJpb2xvZ3ksUHJvdGVpbiBpbnRlcmFjdGlvbiBwcmVkaWN0aW9uLFVuaXZlcnNpdHkgb2YgRGVsYXdhcmUsIkxvZ2FuIEhhbGxlZSwgSmFzb24gUC4gR2xlZ2hvcm4iLDIwMjMtMDYtMDksUHJvdGVpbi1Qcm90ZWluIEludGVyYWN0aW9uIFByZWRpY3Rpb24gaXMgQWNoaWV2YWJsZSB3aXRoIExhcmdlIExhbmd1YWdlIE1vZGVscyxodHRwczovL3d3dy5iaW9yeGl2Lm9yZy9jb250ZW50LzEwLjExMDEvMjAyMy4wNi4wNy41NDQxMDl2MS5hYnN0cmFjdCwsLCw0MjAwMDAwMDAuMCwsLCwsIjM1Myw5NzYgcGFpcnMgw5cgNTAwIGF2ZyBhbWlubyBhY2lkcyA9IDE3Niw5ODgsMDAwIHRva2VucyDiiYggMS44IMOXIDEw4oG4IHRva2VucwoKe3BhaXJzIGNhbGN1bGF0aW9uOiAxNzksMDE4ICsgMyw5NTggKyAxNzAsMDAwID0gMzUzLDk3Nn0iLCwsLCxDb25maWRlbnQsIlByZWRpY3RpbmcgcHJvdGVpbi1wcm90ZWluIGludGVyYWN0aW9ucyAoUFBJcykgaXMgdml0YWwgZm9yIGVsdWNpZGF0aW5nIGZ1bmRhbWVudGFsIGJpb2xvZ3ksIGRlc2lnbmluZyBwZXB0aWRlIHRoZXJhcGV1dGljcywgYW5kIGZvciBoaWdoLXRocm91Z2hwdXQgcHJvdGVpbiBhbm5vdGF0aW9uLiBUaGlzIGlzIHBhcnRpY3VsYXJseSByZWxldmFudCBpbiB0aGUgY3VycmVudCBiaW90ZWNobm9sb2d5IGxhbmRzY2FwZSBjaGFyYWN0ZXJpemVkIGJ5IHRoZSBwcm9saWZlcmF0aW9uIG9mIHByb3RlaW4gZ2VuZXJhdGl2ZSBtb2RlbHMsIHdoaWNoIG5lY2Vzc2l0YXRlIGEgaGlnaC10aHJvdWdocHV0IGFuZCBnZW5lcmFsaXplZCBQUEkgcHJlZGljdG9yIGZvciBwcm90ZWlucyByZWdhcmRsZXNzIG9mIGNvbnZlbnRpb25hbCBtb3RpZnMgb3Iga25vd24gYmlvbG9naWNhbCBmdW5jdGlvbnMuIE91ciB3b3JrIGFkZHJlc3NlcyB0aGlzIG5lZWQgYW5kIHByb3ZpZGVzIHN0cm9uZyBldmlkZW5jZSBvZiB0aGUgdXRpbGl0eSBhbmQgcmVsaWFiaWxpdHkgb2YgcHJvdGVpbiBsYW5ndWFnZSBtb2RlbHMgKHBMTXMpIGluIGxlYXJuaW5nIHRoZSBQUEkgb2JqZWN0aXZlLiBXZSBkZW1vbnN0cmF0ZWQgdGhhdCB3aXRoIHRoZSB1c2Ugb2YgYSBzaXphYmxlIGJhbGFuY2VkIGRhdGFzZXQsIHBMTXMgYWNoaWV2ZSBzdGF0ZS1vZi10aGUtYXJ0IHBlcmZvcm1hbmNlIG1ldHJpY3MgaW4gUFBJIHByZWRpY3Rpb24gb24gZGl2ZXJzZSBwcm90ZWlucy4gVG8gZ2VuZXJhdGUgYSBkYXRhc2V0IHRoYXQgYWxsb3dzIGZvciB0aGUgYXBwcm94aW1hdGlvbiBvZiB0aGVzZSBjb25kaXRpb25zLCB3ZSBpbXBsZW1lbnRlZCBhIG5vdmVsIHN5bnRoZXRpYyBkYXRhIGdlbmVyYXRpb24gc2NoZW1lIHRvIGF1Z21lbnQgQklPR1JJRCBhbmQgTmVnYXRvbWUgZGF0YXNldHMuIFRoZSBlbmhhbmNlbWVudCBvZiB0aGVzZSBkYXRhc2V0cyB3YXMgdGhlbiB1c2VkIHRvIGZpbmUtdHVuZSBQcm90QkVSVCBmb3IgUFBJIHByZWRpY3Rpb24gdG8gZGV2ZWxvcCBhIG1vZGVsIHRoYXQgd2UgY2FsbCBTWU5URVJBQ1QgKFNZTlRoZXRpYyBkYXRhLWRyaXZlbiBwcm90ZWluLXByb3RlaW4gaW50RVJBQ3Rpb24gVHJhbnNmb3JtZXIpLiBPdXIgcmVzdWx0cyBhcmUgY29tcGVsbGluZywgZGVtb25zdHJhdGluZyA5MiUgYWNjdXJhY3kgb24gdmFsaWRhdGVkIHBvc2l0aXZlIGFuZCBuZWdhdGl2ZSBpbnRlcmFjdGluZyBwYWlycyBkZXJpdmVkIGZyb20gNTAgZGlmZmVyZW50IG9yZ2FuaXNtcywgYWxsIG9mIHdoaWNoIHdlcmUgZXhjbHVkZWQgZnJvbSB0aGUgdHJhaW5pbmcgcGhhc2UuIEluIGFkZGl0aW9uIHRvIHRoZSBoaWdoIG1ldHJpY3MsIHNlY29uZGFyeSBhbmFseXNpcyByZXZlYWxlZCB0aGF0IG91ciBzeW50aGV0aWMgbmVnYXRpdmUgZGF0YSB3YXMgYWJsZSB0byBzdWNjZXNzZnVsbHkgbWltaWMgYWN0dWFsIG5lZ2F0aXZlIHNhbXBsZXMsIGZ1cnRoZXIgcmVpbmZvcmNpbmcgdGhlIGludGVncml0eSBvZiBzeW50aGV0aWMgZGF0YSBhZGRpdGlvbnMgdG8gUFBJIGRhdGFzZXRzLiBBbm90aGVyIG5vdGFibGUgZGlzY292ZXJ5IHdhcyB0aGUgZWFzZSBpbiB3aGljaCBwcmV2aW91c2x5IGV4aXN0aW5nIFBQSSBkYXRhc2V0cyBjb3VsZCBiZSBwcmVkaWN0ZWQgd2l0aCBzaW1wbGlzdGljIGZlYXR1cmVzLCBjYWxsaW5nIGludG8gcXVlc3Rpb24gaWYgdGhleSBjYW4gYWN0dWFsbHkgaW5mb3JtIFBQSSBwcmVkaWN0aW9uLiBXZSBmaW5kIHRoYXQgdGhlIHN1YmNlbGx1bGFyIGNvbXBhcnRtZW50IGJpYXMgaW5oZXJlbnQgdG8gdGhlIGNvbXBpbGF0aW9uIG9mIHRoZXNlIGRhdGFzZXRzIGlzIGxlYXJuYWJsZSB3aXRoIGRlZXAgbGVhcm5pbmcgbWV0aG9kcyBhbmQgZGVtb25zdHJhdGUgdGhhdCBvdXIgYXBwcm9hY2ggaXMgbm90IGJ1cmRlbmVkIGJ5IHRoaXMgZGlzYWR2YW50YWdlLiIsLCwsVW5pdGVkIFN0YXRlcyBvZiBBbWVyaWNhLFByb3RCRVJULUJGRCwsLCwsMjAyNS0xMS0yOCAxMTo1Mzo0NCswMDowMCwsLCw3MC4wLCxBY2FkZW1pYSwsLCwsLCwsLCwsLCwsLCwsLApNdXNpY0dlbixBdWRpbyxBdWRpbyBnZW5lcmF0aW9uLE1ldGEgQUksIkphZGUgQ29wZXQsIEZlbGl4IEtyZXVrLCBJdGFpIEdhdCwgVGFsIFJlbWV6LCBEYXZpZCBLYW50LCBHYWJyaWVsIFN5bm5hZXZlLCBZb3NzaSBBZGksIEFsZXhhbmRyZSBEw6lmb3NzZXoiLDIwMjMtMDYtMDgsU2ltcGxlIGFuZCBDb250cm9sbGFibGUgTXVzaWMgR2VuZXJhdGlvbixodHRwczovL2FyeGl2Lm9yZy9hYnMvMjMwNi4wNTI4NCw2NjUuMCxTT1RBIGltcHJvdmVtZW50LCIiIldlIGNvbmR1Y3QgZXh0ZW5zaXZlIGVtcGlyaWNhbCBldmFsdWF0aW9uLCBjb25zaWRlcmluZyBib3RoIGF1dG9tYXRpYyBhbmQgaHVtYW4gc3R1ZGllcywgc2hvd2luZyB0aGUgcHJvcG9zZWQgYXBwcm9hY2ggaXMgc3VwZXJpb3IgdG8gdGhlIGV2YWx1YXRlZCBiYXNlbGluZXMgb24gYSBzdGFuZGFyZCB0ZXh0LXRvLW11c2ljIGJlbmNobWFyayIiIiwzMzU5MDAwMDAwLjAsIiIiV2UgdHJhaW4gYXV0b3JlZ3Jlc3NpdmUgdHJhbnNmb3JtZXIgbW9kZWxzIGF0IGRpZmZlcmVudCBzaXplczogMzAwTSwgMS41QiwgMy4zQiBwYXJhbWV0ZXJzIiIKClVzZXMgRW5Db2RlYyAzMmtIeiAoSEYgdmVyc2lvbiBoYXMgNTlNIHBhcmFtcykgZm9yIGF1ZGlvIHRva2VuaXphdGlvbi4iLCwiV2UgdHJhaW4gdGhlIDMwME0sIDEuNUIgYW5kIDMuM0IgcGFyYW1ldGVyIG1vZGVscywgdXNpbmcgcmVzcGVjdGl2ZWx5IDMyLCA2NCBhbmQgOTYgR1BVcywgd2l0aCBtaXhlZCBwcmVjaXNpb24uCgpVbmNsZWFyIGhvdyBtYW55IGVwb2NocyB1c2VkIHNvIEZMT1AgY2FsY3VsYXRpb24gaXMgbm90IGZlYXNpYmxlLiIsMTQyODQ4MDAwMDAwMDAsIiIiV2UgdHJhaW4gb24gMzAtc2Vjb25kIGF1ZGlvIGNyb3BzIHNhbXBsZWQgYXQgcmFuZG9tIGZyb20gdGhlIGZ1bGwgdHJhY2suLi4gV2UgdXNlIDIwSyBob3VycyBvZiBsaWNlbnNlZCBtdXNpYyIiCgoyMDAwMCBob3VycyAqIDYwIG1pbi9ob3VyICogMiBpbnB1dHMvbWluID0gMjQwMDAwMCBpbnB1dCBzZXF1ZW5jZXMKCkVuQ29kZWMgaXMgcnVuIGF0IDMya0h6IGJ1dCBhZnRlciBjb252b2x1dGlvbnMgaGFzIGEgZnJhbWUgcmF0ZSBvZiA1MCBIeiwgc3VnZ2VzdGluZyAyNDAwMDAwICogMzBzICogNTAvcyA9IDMsNjAwLDAwMCwwMDAgYXVkaW8gdG9rZW5zLgoKTm90IGNvbmZpZGVudCBlbm91Z2ggaW4gdGhpcyBjYWxjdWxhdGlvbiB0byBhZGQgdG8gZGF0YWJhc2UuIiwsLCwsTGlrZWx5LCJXZSB0YWNrbGUgdGhlIHRhc2sgb2YgY29uZGl0aW9uYWwgbXVzaWMgZ2VuZXJhdGlvbi4gV2UgaW50cm9kdWNlIE11c2ljR2VuLCBhIHNpbmdsZSBMYW5ndWFnZSBNb2RlbCAoTE0pIHRoYXQgb3BlcmF0ZXMgb3ZlciBzZXZlcmFsIHN0cmVhbXMgb2YgY29tcHJlc3NlZCBkaXNjcmV0ZSBtdXNpYyByZXByZXNlbnRhdGlvbiwgaS5lLiwgdG9rZW5zLiBVbmxpa2UgcHJpb3Igd29yaywgTXVzaWNHZW4gaXMgY29tcHJpc2VkIG9mIGEgc2luZ2xlLXN0YWdlIHRyYW5zZm9ybWVyIExNIHRvZ2V0aGVyIHdpdGggZWZmaWNpZW50IHRva2VuIGludGVybGVhdmluZyBwYXR0ZXJucywgd2hpY2ggZWxpbWluYXRlcyB0aGUgbmVlZCBmb3IgY2FzY2FkaW5nIHNldmVyYWwgbW9kZWxzLCBlLmcuLCBoaWVyYXJjaGljYWxseSBvciB1cHNhbXBsaW5nLiBGb2xsb3dpbmcgdGhpcyBhcHByb2FjaCwgd2UgZGVtb25zdHJhdGUgaG93IE11c2ljR2VuIGNhbiBnZW5lcmF0ZSBoaWdoLXF1YWxpdHkgc2FtcGxlcywgd2hpbGUgYmVpbmcgY29uZGl0aW9uZWQgb24gdGV4dHVhbCBkZXNjcmlwdGlvbiBvciBtZWxvZGljIGZlYXR1cmVzLCBhbGxvd2luZyBiZXR0ZXIgY29udHJvbHMgb3ZlciB0aGUgZ2VuZXJhdGVkIG91dHB1dC4gV2UgY29uZHVjdCBleHRlbnNpdmUgZW1waXJpY2FsIGV2YWx1YXRpb24sIGNvbnNpZGVyaW5nIGJvdGggYXV0b21hdGljIGFuZCBodW1hbiBzdHVkaWVzLCBzaG93aW5nIHRoZSBwcm9wb3NlZCBhcHByb2FjaCBpcyBzdXBlcmlvciB0byB0aGUgZXZhbHVhdGVkIGJhc2VsaW5lcyBvbiBhIHN0YW5kYXJkIHRleHQtdG8tbXVzaWMgYmVuY2htYXJrLiBUaHJvdWdoIGFibGF0aW9uIHN0dWRpZXMsIHdlIHNoZWQgbGlnaHQgb3ZlciB0aGUgaW1wb3J0YW5jZSBvZiBlYWNoIG9mIHRoZSBjb21wb25lbnRzIGNvbXByaXNpbmcgTXVzaWNHZW4uIE11c2ljIHNhbXBsZXMsIGNvZGUsIGFuZCBtb2RlbHMgYXJlIGF2YWlsYWJsZSBhdCB0aGlzIGh0dHBzIFVSTC4iLCwsT3BlbiB3ZWlnaHRzIChub24tY29tbWVyY2lhbCksVW5pdGVkIFN0YXRlcyBvZiBBbWVyaWNhLCwsLCwsMjAyNi0wNS0yNSAxMjoyMToyOSswMDowMCwsLCwsLEluZHVzdHJ5LFRydWUsLCwsT3BlbiBzb3VyY2UsIkNvZGUgaXMgcmVsZWFzZWQgdW5kZXIgTUlULCBtb2RlbCB3ZWlnaHRzIGFyZSByZWxlYXNlZCB1bmRlciBDQy1CWS1OQyA0LjAKCmh0dHBzOi8vZ2l0aHViLmNvbS9mYWNlYm9va3Jlc2VhcmNoL2F1ZGlvY3JhZnQvYmxvYi9tYWluL2RvY3MvTVVTSUNHRU4ubWQiLFRydWUsLCxGUDE2LCwsLCwsLCxZZXMKUG9seVNwaGVyZS0xLExhbmd1YWdlLCJDaGF0LExhbmd1YWdlIG1vZGVsaW5nL2dlbmVyYXRpb24sSmFwYW5lc2UgbGFuZ3VhZ2UgbW9kZWxpbmciLEFJIGluc2lkZSxBSSBJbnNpZGUsMjAyMy0wNi0wOCwiQUkgaW5zaWRlIEVzdGFibGlzaGVzIOKAnFhSZXNlYXJjaOKAnSBmb3IgUiZEIGFuZCBTb2NpYWwgSW1wbGVtZW50YXRpb24gb2YgR2VuZXJhdGl2ZSBBSSBhbmQgTExNLCBQcm92aWRpbmcgdGhlIEFscGhhIFZlcnNpb24gb2YgYSAxNCBCaWxsaW9uLVBhcmFtZXRlciBKYXBhbmVzZSBMTE0gU2VydmljZSIsImh0dHBzOi8vaW5zaWRlLmFpL2VuL25ld3MvMjAyMy8wNi8wOC9haWluc2lkZS14cmVzZWFyY2gvCmh0dHBzOi8vaW5zaWRlLmFpL2VuL25ld3MvMjAyMy8wNi8yOS9wb2x5c3BoZXJlLXRva2VuLyIsLCwsMTQwMDAwMDAwMDAuMCwiMTRCIGZyb20gaHR0cHM6Ly9pbnNp</x:v>
      </x:c>
    </x:row>
    <x:row r="175" ht="18" customHeight="1">
      <x:c r="A175" s="17" t="n">
        <x:v>170</x:v>
      </x:c>
      <x:c r="B175" s="17" t="n">
        <x:v>310</x:v>
      </x:c>
      <x:c r="C175" s="160" t="str">
        <x:v>ZGUuYWkvZW4vbmV3cy8yMDIzLzA2LzA4L2FpaW5zaWRlLXhyZXNlYXJjaC8KIiwsLCwsLCwsLExpa2VseSwsLCxVbnJlbGVhc2VkLEphcGFuLCwsLCwsMjAyNS0xMS0yOCAxMTo1Mzo0NCswMDowMCwsLCwsLEluZHVzdHJ5LCwsLCxVbnJlbGVhc2VkLCxUcnVlLCwsLCwsLCwsLCxObwpSZWRQYWphbWEtSU5DSVRFLTdCLUJhc2UsTGFuZ3VhZ2UsQ2hhdCxUb2dldGhlciwsMjAyMy0wNi0wNiwsaHR0cHM6Ly9odWdnaW5nZmFjZS5jby90b2dldGhlcmNvbXB1dGVyL1JlZFBhamFtYS1JTkNJVEUtN0ItQmFzZSwsLCJvbmUgb2YgdGhlIGZpbmUtdHVuZWQgdmVyc2lvbnMgaXMgUGFyZXRvIFNPVEEgZm9yIG9wZW4gc291cmNlLiB3b3VsZG4ndCBjb25zaWRlciBpdCBTT1RBIG92ZXJhbGwuICIiUmVkUGFqYW1hLUlOQ0lURS03Qi1JbnN0cnVjdCBpcyB0aGUgaGlnaGVzdCBzY29yaW5nIG9wZW4gbW9kZWwgb24gSEVMTSBiZW5jaG1hcmtzLCBtYWtpbmcgaXQgaWRlYWwgZm9yIGEgd2lkZSByYW5nZSBvZiB0YXNrcy4gSXQgb3V0cGVyZm9ybXMgTExhTUEtN0IgYW5kIHN0YXRlLW9mLXRoZS1hcnQgb3BlbiBtb2RlbHMgc3VjaCBhcyBGYWxjb24tN0IgKEJhc2UgYW5kIEluc3RydWN0KSBhbmQgTVBULTdCIChCYXNlIGFuZCBJbnN0cnVjdCkgb24gSEVMTSBieSAyLTkgcG9pbnRzLiIiIiw2OTAwMDAwMDAwLjAsNi45Yiw0LjFlKzIyLCJUcmFpbmVkIG92ZXIgMS4wMDEgdHJpbGxpb24gdG9rZW5zLgo2LjliICogMSB0cmlsbGlvbiAqIDYgPSA0LjFlMjIKCiIsMTAwMTAwMDAwMDAwMCwiQXV0aG9ycyBjb2xsZWN0ZWQgMS4yIHRyaWxsaW9uIHRva2VuIGRhdGFzZXQsIGJ1dCBvbmx5IHRyYWluZWQgb24gMS4wMDFUIG9mIHRoZW0uIiwsLE5WSURJQSBWMTAwLCxDb25maWRlbnQsIldlIHRyYWluZWQgM0IgYW5kIDdCIG1vZGVscyBvbiB0aGUgU3VtbWl0IHN1cGVyY29tcHV0ZXIsIGluIGNvbGxhYm9yYXRpb24gd2l0aCBBQUkgQ0VSQyBsYWIgYXQgVW5pdmVyc2l0w6kgZGUgTW9udHLDqWFsLCBFbGV1dGhlckFJICYgTEFJT04gZm9yIGNvbXB1dGUgdGltZSBvbiBTdW1taXQgd2l0aGluIHRoZSBJTkNJVEUgcHJvZ3JhbSBhd2FyZCAiIlNjYWxhYmxlIEZvdW5kYXRpb24gTW9kZWxzIGZvciBUcmFuc2ZlcmFibGUgR2VuZXJhbGlzdCBBSeKAnS4KClRvZGF5IHdlIGFyZSBleGNpdGVkIHRvIHJlbGVhc2UgdGhlIHYxIHZlcnNpb25zIG9mIHRoZSBSZWRQYWphbWEtSU5DSVRFIGZhbWlseSBvZiBtb2RlbHMsIGluY2x1ZGluZyBpbnN0cnVjdC10dW5lZCBhbmQgY2hhdCB2ZXJzaW9ucyB1bmRlciB0aGUgQXBhY2hlIDIuMCBsaWNlbnNlLiIsMS4wLCxPcGVuIHdlaWdodHMgKHVucmVzdHJpY3RlZCksVW5pdGVkIFN0YXRlcyBvZiBBbWVyaWNhLCwsLDMwNzIuMCwsMjAyNS0xMS0yOCAxMTo1Mzo0NCswMDowMCwsLCw0MDAwMDAwLjAsIiIiZ2xvYmFsIGJhdGNoIHNpemUgNE0gdG9rZW5zIiIiLEluZHVzdHJ5LCwsLCxVbnJlbGVhc2VkLCJBcGFjaGUgMi4wIGZvciB3ZWlnaHRzCgpkYXRhIFRCRDogaHR0cHM6Ly9odWdnaW5nZmFjZS5jby9kYXRhc2V0cy90b2dldGhlcmNvbXB1dGVyL1JlZFBhamFtYS1EYXRhLTFUIiwsLCwsLDE4MzQ2NzguNjg3ODQ0OTk1NCxPcGVyYXRpb24gY291bnRpbmcsLCwsLFllcwpMVE0tMSxMYW5ndWFnZSxDb2RlIGdlbmVyYXRpb24sTWFnaWMsLDIwMjMtMDYtMDYsIkxUTS0xOiBhbiBMTE0gd2l0aCBhIDUsMDAwLDAwMCB0b2tlbiBjb250ZXh0IHdpbmRvdyIsaHR0cHM6Ly9tYWdpYy5kZXYvYmxvZy9sdG0tMSwsU09UQSBpbXByb3ZlbWVudCwiVmVyeSBsb25nIGNvbnRleHQgd2luZG93IC0gNU0gdG9rZW5zCgpubyBpbmZvcm1hdGlvbiBhYm91dCBldmFsdWF0aW9ucyIsLCwsIk11c3QgYmUgYmVsb3cgMWUyMyBGTE9QLCBhcyBpdCdzIHRyYWluZWQgd2l0aCBhIHNpbmdsZSBBMTAwLiIsLCwsLCwsVW5rbm93biwiTWFnaWPigJlzIExUTS0xIGVuYWJsZXMgNTB4IGxhcmdlciBjb250ZXh0IHdpbmRvd3MgdGhhbiB0cmFuc2Zvcm1lcnMKTWFnaWMncyB0cmFpbmVkIGEgTGFyZ2UgTGFuZ3VhZ2UgTW9kZWwgKExMTSkgdGhhdOKAmXMgYWJsZSB0byB0YWtlIGluIHRoZSBnaWdhbnRpYyBhbW91bnRzIG9mIGNvbnRleHQgd2hlbiBnZW5lcmF0aW5nIHN1Z2dlc3Rpb25zLiBGb3Igb3VyIGNvZGluZyBhc3Npc3RhbnQsIHRoaXMgbWVhbnMgTWFnaWMgY2FuIG5vdyBzZWUgeW91ciBlbnRpcmUgcmVwb3NpdG9yeSBvZiBjb2RlLiIsLCxVbnJlbGVhc2VkLFVuaXRlZCBTdGF0ZXMgb2YgQW1lcmljYSwsLCwsLDIwMjUtMTEtMjggMTE6NTM6NDQrMDA6MDAsLCwsLCxJbmR1c3RyeSwsLCwsVW5yZWxlYXNlZCwsLCwsLCwsLCwsLCxObwpHRUxVIGZvciBDSUZBUi0xMCxWaXNpb24sSW1hZ2UgY2xhc3NpZmljYXRpb24sIlVuaXZlcnNpdHkgb2YgQ2FsaWZvcm5pYSAoVUMpIEJlcmtlbGV5LFRveW90YSBUZWNobm9sb2dpY2FsIEluc3RpdHV0ZSBhdCBDaGljYWdvIiwiRGFuIEhlbmRyeWNrcywgS2V2aW4gR2ltcGVsIiwyMDIzLTA2LTA2LEdhdXNzaWFuIEVycm9yIExpbmVhciBVbml0cyAoR0VMVXMpLGh0dHBzOi8vYXJ4aXYub3JnL2Ficy8xNjA2LjA4NDE1LCwsLDk4ODguMCxodHRwczovL2RvY3MuZ29vZ2xlLmNvbS9zcHJlYWRzaGVldHMvZC8xcm5zazJ5c2JBcmExVWZRV0Q5VEZEa2ktMFQ5T21LcUJkZDdmdzZPN1FXRS9lZGl0P3VzcD1zaGFyaW5nLDc0MTYwMDAwMDAwMC4wLDZORCA9IDYqOTg4OCo1MDAwMCoyNTA9NzQxNjAwMDAwMDAwLDUwMDAwLDUwSyAtIHRyYW5pbmcgZXhhbXBsZXMgaW4gTU5JU1QgZGF0c2V0LCwsTlZJRElBIEdlRm9yY2UgR1RYIFRJVEFOIFgsLFNwZWN1bGF0aXZlLCJXZSBwcm9wb3NlIHRoZSBHYXVzc2lhbiBFcnJvciBMaW5lYXIgVW5pdCAoR0VMVSksIGEgaGlnaC1wZXJmb3JtaW5nIG5ldXJhbCBuZXR3b3JrIGFjdGl2YXRpb24gZnVuY3Rpb24uIFRoZSBHRUxVIGFjdGl2YXRpb24gZnVuY3Rpb24gaXMgeM6mKHgpLCB3aGVyZSDOpih4KSB0aGUgc3RhbmRhcmQgR2F1c3NpYW4gY3VtdWxhdGl2ZSBkaXN0cmlidXRpb24gZnVuY3Rpb24uIFRoZSBHRUxVIG5vbmxpbmVhcml0eSB3ZWlnaHRzIGlucHV0cyBieSB0aGVpciB2YWx1ZSwgcmF0aGVyIHRoYW4gZ2F0ZXMgaW5wdXRzIGJ5IHRoZWlyIHNpZ24gYXMgaW4gUmVMVXMgKHgxeD4wKS4gV2UgcGVyZm9ybSBhbiBlbXBpcmljYWwgZXZhbHVhdGlvbiBvZiB0aGUgR0VMVSBub25saW5lYXJpdHkgYWdhaW5zdCB0aGUgUmVMVSBhbmQgRUxVIGFjdGl2YXRpb25zIGFuZCBmaW5kIHBlcmZvcm1hbmNlIGltcHJvdmVtZW50cyBhY3Jvc3MgYWxsIGNvbnNpZGVyZWQgY29tcHV0ZXIgdmlzaW9uLCBuYXR1cmFsIGxhbmd1YWdlIHByb2Nlc3NpbmcsIGFuZCBzcGVlY2ggdGFza3MuIiwyNTAuMCwsLCJVbml0ZWQgU3RhdGVzIG9mIEFtZXJpY2EsVW5pdGVkIFN0YXRlcyBvZiBBbWVyaWNhIiwsLCwsLDIwMjUtMTEtMjggMTE6NTM6NDQrMDA6MDAsLCwsLCwiQWNhZGVtaWEsQWNhZGVtaWEiLCwsLCxPcGVuIHNvdXJjZSwiaHR0cHM6Ly9naXRodWIuY29tL2hlbmRyeWNrcy9HRUxVcwpNSVQgTGljZW5zZSIsLCwsLCwsT3BlcmF0aW9uIGNvdW50aW5nLCwsLCwKbGlmZTJ2ZWMsTWVkaWNpbmUsTW9ydGFsaXR5IHByZWRpY3Rpb24sIlRlY2huaWNhbCBVbml2ZXJzaXR5IG9mIERlbm1hcmssVW5pdmVyc2l0eSBvZiBDb3BlbmhhZ2VuIiwiR2VybWFucyBTYXZjaXNlbnMsIFRpbmEgRWxpYXNzaS1SYWQsIExhcnMgS2FpIEhhbnNlbiwgTGF1c3QgTW9ydGVuc2VuLCBMYXUgTGlsbGVob2x0LCBBbm5hIFJvZ2VycywgSW5nbyBaZXR0bGVyLCBTdW5lIExlaG1hbm4iLDIwMjMtMDYtMDUsVXNpbmcgU2VxdWVuY2VzIG9mIExpZmUtZXZlbnRzIHRvIFByZWRpY3QgSHVtYW4gTGl2ZXMsaHR0cHM6Ly9hcnhpdi5vcmcvYWJzLzIzMDYuMDMwMDksLCwsODQwMDAwMC4wLEFwcGVuZGl4IEI6IDguNG0sMTYzOTA1MTM0NDAwMDAwLjAsIj02KjMyNTIwODYqODQwMDAwMD0xLjYzOTA1MTM0NCDDlyAxMF4xNAoKSSBhbSBub3Qgc3VyZSBhYm91dCBkYXRhc2l6ZSB0aHVzIFNwZWN1bGF0aXZlIGNvbmZpZGVuY2UgbGV2ZWwiLDMyNTIwODYsVGhlIHRvdGFsIG51bWJlciBvZiByZXNpZGVudHMgaW4gdGhlIGZpbHRlcmVkIGRhdGFzZXQgaXMgMyAyNTIgMDg2LiwsLCwsU3BlY3VsYXRpdmUsIk92ZXIgdGhlIHBhc3QgZGVjYWRlLCBtYWNoaW5lIGxlYXJuaW5nIGhhcyByZXZvbHV0aW9uaXplZCBjb21wdXRlcnMnIGFiaWxpdHkgdG8gYW5hbHl6ZSB0ZXh0IHRocm91Z2ggZmxleGlibGUgY29tcHV0YXRpb25hbCBtb2RlbHMuIER1ZSB0byB0aGVpciBzdHJ1Y3R1cmFsIHNpbWlsYXJpdHkgdG8gd3JpdHRlbiBsYW5ndWFnZSwgdHJhbnNmb3JtZXItYmFzZWQgYXJjaGl0ZWN0dXJlcyBoYXZlIGFsc28gc2hvd24gcHJvbWlzZSBhcyB0b29scyB0byBtYWtlIHNlbnNlIG9mIGEgcmFuZ2Ugb2YgbXVsdGktdmFyaWF0ZSBzZXF1ZW5jZXMgZnJvbSBwcm90ZWluLXN0cnVjdHVyZXMsIG11c2ljLCBlbGVjdHJvbmljIGhlYWx0aCByZWNvcmRzIHRvIHdlYXRoZXItZm9yZWNhc3RzLiBXZSBjYW4gYWxzbyByZXByZXNlbnQgaHVtYW4gbGl2ZXMgaW4gYSB3YXkgdGhhdCBzaGFyZXMgdGhpcyBzdHJ1Y3R1cmFsIHNpbWlsYXJpdHkgdG8gbGFuZ3VhZ2UuIEZyb20gb25lIHBlcnNwZWN0aXZlLCBsaXZlcyBhcmUgc2ltcGx5IHNlcXVlbmNlcyBvZiBldmVudHM6IFBlb3BsZSBhcmUgYm9ybiwgdmlzaXQgdGhlIHBlZGlhdHJpY2lhbiwgc3RhcnQgc2Nob29sLCBtb3ZlIHRvIGEgbmV3IGxvY2F0aW9uLCBnZXQgbWFycmllZCwgYW5kIHNvIG9uLiBIZXJlLCB3ZSBleHBsb2l0IHRoaXMgc2ltaWxhcml0eSB0byBhZGFwdCBpbm5vdmF0aW9ucyBmcm9tIG5hdHVyYWwgbGFuZ3VhZ2UgcHJvY2Vzc2luZyB0byBleGFtaW5lIHRoZSBldm9sdXRpb24gYW5kIHByZWRpY3RhYmlsaXR5IG9mIGh1bWFuIGxpdmVzIGJhc2VkIG9uIGRldGFpbGVkIGV2ZW50IHNlcXVlbmNlcy4gV2UgZG8gdGhpcyBieSBkcmF3aW5nIG9uIGFyZ3VhYmx5IHRoZSBtb3N0IGNvbXByZWhlbnNpdmUgcmVnaXN0cnkgZGF0YSBpbiBleGlzdGVuY2UsIGF2YWlsYWJsZSBmb3IgYW4gZW50aXJlIG5hdGlvbiBvZiBtb3JlIHRoYW4gc2l4IG1pbGxpb24gaW5kaXZpZHVhbHMgYWNyb3NzIGRlY2FkZXMuIE91ciBkYXRhIGluY2x1ZGUgaW5mb3JtYXRpb24gYWJvdXQgbGlmZS1ldmVudHMgcmVsYXRlZCB0byBoZWFsdGgsIGVkdWNhdGlvbiwgb2NjdXBhdGlvbiwgaW5jb21lLCBhZGRyZXNzLCBhbmQgd29ya2luZyBob3VycywgcmVjb3JkZWQgd2l0aCBkYXktdG8tZGF5IHJlc29sdXRpb24uIFdlIGNyZWF0ZSBlbWJlZGRpbmdzIG9mIGxpZmUtZXZlbnRzIGluIGEgc2luZ2xlIHZlY3RvciBzcGFjZSBzaG93aW5nIHRoYXQgdGhpcyBlbWJlZGRpbmcgc3BhY2UgaXMgcm9idXN0IGFuZCBoaWdobHkgc3RydWN0dXJlZC4gT3VyIG1vZGVscyBhbGxvdyB1cyB0byBwcmVkaWN0IGRpdmVyc2Ugb3V0Y29tZXMgcmFuZ2luZyBmcm9tIGVhcmx5IG1vcnRhbGl0eSB0byBwZXJzb25hbGl0eSBudWFuY2VzLCBvdXRwZXJmb3JtaW5nIHN0YXRlLW9mLXRoZS1hcnQgbW9kZWxzIGJ5IGEgd2lkZSBtYXJnaW4uIFVzaW5nIG1ldGhvZHMgZm9yIGludGVycHJldGluZyBkZWVwIGxlYXJuaW5nIG1vZGVscywgd2UgcHJvYmUgdGhlIGFsZ29yaXRobSB0byB1bmRlcnN0YW5kIHRoZSBmYWN0b3JzIHRoYXQgZW5hYmxlIG91ciBwcmVkaWN0aW9ucy4gT3VyIGZyYW1ld29yayBhbGxvd3MgcmVzZWFyY2hlcnMgdG8gaWRlbnRpZnkgbmV3IHBvdGVudGlhbCBtZWNoYW5pc21zIHRoYXQgaW1wYWN0IGxpZmUgb3V0Y29tZXMgYW5kIGFzc29jaWF0ZWQgcG9zc2liaWxpdGllcyBmb3IgcGVyc29uYWxpemVkIGludGVydmVudGlvbnMuIiwsLFVucmVsZWFzZWQsIkRlbm1hcmssRGVubWFyayIsLCwsLCwyMDI1LTExLTI4IDExOjUzOjQ0KzAwOjAwLCwsLCwsIkFjYWRlbWlhLEFjYWRlbWlhIiwsLCwsLExpY2Vuc2U6IE5vdCBmb3IgcHVibGljIHVzZSBvciBkaXN0cmlidXRpb24sLCwsLCwsT3BlcmF0aW9uIGNvdW50aW5nLCwsLCxObwpQb2x5Z2xvdC1Lby0xMi44QixMYW5ndWFnZSwiVHJhbnNsYXRpb24sTGFuZ3VhZ2UgbW9kZWxpbmcvZ2VuZXJhdGlvbiIsRWxldXRoZXJBSSwiSHl1bndvb25nIEtvLCBLaWNoYW5nIFlhbmcsIE1pbmhvIFJ5dSwgVGFla3lvb24gQ2hvaSwgU2V1bmdtdSBZYW5nLCBKaXd1bmcgSHl1biwgU3VuZ2hvIFBhcmssIEt5dWJ5b25nIFBhcmsiLDIwMjMtMDYtMDQsQSBUZWNobmljYWwgUmVwb3J0IGZvciBQb2x5Z2xvdC1LbzogT3Blbi1Tb3VyY2UgTGFyZ2UtU2NhbGUgS29yZWFuIExhbmd1YWdlIE1vZGVscyxodHRwczovL2FyeGl2Lm9yZy9hYnMvMjMwNi4wMjI1NDsgaHR0cHM6Ly9odWdnaW5nZmFjZS5jby9FbGV1dGhlckFJL3BvbHlnbG90LWtvLTEyLjhiLDM1LjAsLCwxMjg5ODYzMTY4MC4wLCwxLjI4ZSsyMiwidHJhaW5lZCBmb3IgMTY3IGJpbGxpb24gdG9rZW5zCgoxNjdiICogMTIuOGIgKiA2ID0gMS4yOGUyMiIsOTU3OTMwMDAwMDAsIjg2MyBHQiBvZiBLb3JlYW4gbGFuZ3VhZ2UgZGF0YSBhZnRlciBwcm9jZXNzaW5nCgp+MTExbSBLb3JlYW4gd29yZHMgcGVyIEdCLCBzbyB+OTUsNzkzLDAwMCwwMDAgb3Igfjk2QiB3b3Jkcy4KfjEgdG9rZW4gcGVyIGtvcmVhbiB3b3JkLgoKaHR0cHM6Ly9kb2NzLmdvb2dsZS5jb20vZG9jdW1lbnQvZC8xRzN2dlFrbjR4X1c3MU1LZzBHbUhWdHpmZDltMHkzX09mY29ldzB2OTAyUS9lZGl0I2hlYWRpbmc9aC5pZWloYzA4cDhkbjAiLCwsTlZJRElBIEExMDAsLENvbmZpZGVudCwiUG9seWdsb3QgaXMgYSBwaW9uZWVyaW5nIHByb2plY3QgYWltZWQgYXQgZW5oYW5jaW5nIHRoZSBub24tRW5nbGlzaCBsYW5ndWFnZSBwZXJmb3JtYW5jZSBvZiBtdWx0aWxpbmd1YWwgbGFuZ3VhZ2UgbW9kZWxzLiBEZXNwaXRlIHRoZSBhdmFpbGFiaWxpdHkgb2YgdmFyaW91cyBtdWx0aWxpbmd1YWwgbW9kZWxzIHN1Y2ggYXMgbUJFUlQgKERldmxpbiBldCBhbC4sIDIwMTkpLCBYR0xNIChMaW4gZXQgYWwuLCAyMDIyKSwgYW5kIEJMT09NIChTY2FvIGV0IGFsLiwgMjAyMiksIHJlc2VhcmNoZXJzIGFuZCBkZXZlbG9wZXJzIG9mdGVuIHJlc29ydCB0byBidWlsZGluZyBtb25vbGluZ3VhbCBtb2RlbHMgaW4gdGhlaXIgcmVzcGVjdGl2ZSBsYW5ndWFnZXMgZHVlIHRvIHRoZSBkaXNzYXRpc2ZhY3Rpb24gd2l0aCB0aGUgY3VycmVudCBtdWx0aWxpbmd1YWwgbW9kZWxzIG5vbi1FbmdsaXNoIGxhbmd1YWdlIGNhcGFiaWxpdGllcy4gQWRkcmVzc2luZyB0aGlzIGdhcCwgd2Ugc2VlayB0byBkZXZlbG9wIGFkdmFuY2VkIG11bHRpbGluZ3VhbCBsYW5ndWFnZSBtb2RlbHMgdGhhdCBvZmZlciBpbXByb3ZlZCBwZXJmb3JtYW5jZSBpbiBub24tRW5nbGlzaCBsYW5ndWFnZXMuIEluIHRoaXMgcGFwZXIsIHdlIGludHJvZHVjZSB0aGUgUG9seWdsb3QgS29yZWFuIG1vZGVscywgd2hpY2ggcmVwcmVzZW50IGEgc3BlY2lmaWMgZm9jdXMgcmF0aGVyIHRoYW4gYmVpbmcgbXVsdGlsaW5ndWFsIGluIG5hdHVyZS4gSW4gY29sbGFib3JhdGlvbiB3aXRoIFRVTmlCLCBvdXIgdGVhbSBjb2xsZWN0ZWQgMS4yVEIgb2YgS29yZWFuIGRhdGEgbWV0aWN1bG91c2x5IGN1cmF0ZWQgZm9yIG91ciByZXNlYXJjaCBqb3VybmV5LiBXZSBtYWRlIGEgZGVsaWJlcmF0ZSBkZWNpc2lvbiB0byBwcmlvcml0aXplIHRoZSBkZXZlbG9wbWVudCBvZiBLb3JlYW4gbW9kZWxzIGJlZm9yZSB2ZW50dXJpbmcgaW50byBtdWx0aWxpbmd1YWwgbW9kZWxzLiBUaGlzIGNob2ljZSB3YXMgbW90aXZhdGVkIGJ5IG11bHRpcGxlIGZhY3RvcnM6IGZpcnN0bHksIHRoZSBLb3JlYW4gbW9kZWxzIGZhY2lsaXRhdGVkIHBlcmZvcm1hbmNlIGNvbXBhcmlzb25zIHdpdGggZXhpc3RpbmcgbXVsdGlsaW5ndWFsIG1vZGVsczsgYW5kIGZpbmFsbHksIHRoZXkgY2F0ZXJlZCB0byB0aGUgc3BlY2lmaWMgbmVlZHMgb2YgS29yZWFuIGNvbXBhbmllcyBhbmQgcmVzZWFyY2hlcnMuIFRoaXMgcGFwZXIgcHJlc2VudHMgb3VyIHdvcmsgaW4gZGV2ZWxvcGluZyB0aGUgUG9seWdsb3QgS29yZWFuIG1vZGVscywgd2hpY2ggcHJvcG9zZSBzb21lIHN0ZXBzIHRvd2FyZHMgYWRkcmVzc2luZyB0aGUgbm9uLUVuZ2xpc2ggbGFuZ3VhZ2UgcGVyZm9ybWFuY2UgZ2FwIGluIG11bHRpbGluZ3VhbCBsYW5ndWFnZSBtb2RlbHMuIiwsLE9wZW4gd2VpZ2h0cyAodW5yZXN0cmljdGVkKSxVbml0ZWQgU3RhdGVzIG9mIEFtZXJpY2EsLCwsMjU2LjAsLDIwMjYtMDUtMjUgMTI6MjE6MjgrMDA6MDAsLCwsNTU0ODE3LjAsImZyb20gSHVnZ2luZ0ZhY2U6ICIiUG9seWdsb3QtS28tMTIuOEIgd2FzIHRyYWluZWQgZm9yIDE2NyBiaWxsaW9uIHRva2VucyBvdmVyIDMwMSwwMDAgc3RlcHMgb24gMjU2IEExMDAgR1BVcyB3aXRoIHRoZSBHUFQtTmVvWCBmcmFtZXdvcmsuIiIKCmZyb20gdGhlIHBhcGVyOiAiIlRoZSBvdmVyYWxsIGJhdGNoIHNpemUgd2FzIG1haW50YWluZWQgdGhyb3VnaCB0aGUgdXNlIG9mIGdyYWRpZW50IGFjY3VtdWxhdGlvbiBzdGVwcyAoR0FTKS4gVGhlIG1vZGVsIHdhcyB0cmFpbmVkIGZvciBhIHRvdGFsIG9mIDMwMSwwMDAgc3RlcHMuIiIKCkdBUyBpcyBhIHRlY2huaXF1ZSB0byB0cmFpbiBsYXJnZXIgYmF0Y2hlcyBpZiB5b3UgaGF2ZSBsaW1pdGVkIG1lbW9yeS4gSSBkb24ndCB0aGluayB0aGlzIHRleHQgc2F5cyBhbnl0aGluZyBpbiBwYXJ0aWN1bGFyIGFib3V0IHdoZXRoZXIgdGhlIGJhdGNoIHNpemVzIGNoYW5nZWQgb3ZlciB0aGUgY291cnNlIG9mIHRyYWluaW5nPyAxNjdCIC8gMzAxayA9IDU1NCw4MTciLFJlc2VhcmNoIGNvbGxlY3RpdmUsLCwsLCxhcGFjaGUgMi4wIGZvciB3ZWlnaHRzLCwsLCwsMjAzODYyLjI2NzEwNTE2NTUsT3BlcmF0aW9uIGNvdW50aW5nLCwsLCxZZXMKWWFZaS03QiwsLFlheWkgKFdlbmdlKSwsMjAyMy0wNi0wMyx3ZW5nZS1yZXNlYXJjaCxodHRwczovL2dpdGh1Yi5jb20vd2VuZ2UtcmVzZWFyY2gvWUFZSSwsLCw3MDAwMDAwMDAwLjAsLCwsLCwsLCwsQ29uZmlkZW50LCJUaGUgWWF5aSBtb2RlbCBpcyBmaW5lLXR1bmVkIG9uIG1pbGxpb25zIG9mIGhpZ2gtcXVhbGl0eSBkb21haW4gZGF0YSBtYW51YWxseSBjb25zdHJ1Y3RlZC4gVGhlIHRyYWluaW5nIGRhdGEgY292ZXJzIGZpdmUgbWFqb3IgZmllbGRzLCBpbmNsdWRpbmcgbWVkaWEgcHVibGljaXR5LCBwdWJsaWMgb3BpbmlvbiBhbmFseXNpcywgcHVibGljIHNhZmV0eSwgZmluYW5jaWFsIHJpc2sgY29udHJvbCwgYW5kIHVyYmFuIGdvdmVybmFuY2UsIGFuZCBodW5kcmVkcyBvZiBuYXR1cmFsIGxhbmd1YWdlIGluc3RydWN0aW9uIHRhc2tzLiBJbiB0aGUgaXRlcmF0aXZlIHByb2Nlc3MgZnJvbSBwcmUtdHJhaW5pbmcgaW5pdGlhbGl6YXRpb24gd2VpZ2h0cyB0byBkb21haW4gbW9kZWxzLCB3ZSBncmFkdWFsbHkgZW5oYW5jZWQgdGhlIGJhc2ljIENoaW5lc2UgY2FwYWJpbGl0aWVzIGFuZCBkb21haW4gYW5hbHlzaXMgY2FwYWJpbGl0aWVzIG9mIHRoZSBZYXlpIG1vZGVsLCBhbmQgYWRkZWQgbXVsdGktcm91bmQgZGlhbG9ndWUgYW5kIHNvbWUgcGx1Zy1pbiBjYXBhYmlsaXRpZXMuICIsLCwsQ2hpbmEsLCwsLCwyMDI1LTExLTI4IDExOjUzOjQ0KzAwOjAwLCwsLCwsSW5kdXN0cnksLCwsLCwsLCwsLCwsLCwsLCwKQmFpY2h1YW4xLTdCLExhbmd1YWdlLCJMYW5ndWFnZSBtb2RlbGluZy9nZW5lcmF0aW9uLFF1ZXN0aW9uIGFuc3dlcmluZyIsQmFpY2h1YW4sLDIwMjMtMDYtMDEsQmFpY2h1YW4tN0IsaHR0cHM6Ly9odWdnaW5nZmFjZS5jby9iYWljaHVhbi1pbmMvQmFpY2h1YW4tN0IsLCwsNzAwMDU1OTYxNi4wLCw1LjA0ZSsyMiw3YiBwYXJhbWV0ZXJzICogMS4ydCB0b2tlbnMgKiA2IEZMT1AgLyBwYXJhbWV0ZXIgLyB0b2tlbiA9IDUuMDRlMjIgRkxPUCwxMjAwMDAwMDAwMDAwLCwsLE5WSURJQSBBODAwIFBDSWUgNDAgR0IsLENvbmZpZGVudCwiQmFpY2h1YW4tN0IgaXMgYW4gb3Blbi1zb3VyY2UgbGFyZ2Utc2NhbGUgcHJlLXRyYWluZWQgbW9kZWwgZGV2ZWxvcGVkIGJ5IEJhaWNodWFuIEludGVsbGlnZW50IFRlY2hub2xvZ3kuIEJhc2VkIG9uIHRoZSBUcmFuc2Zvcm1lciBhcmNoaXRlY3R1cmUsIGl0IGlzIGEgbW9kZWwgd2l0aCA3IGJpbGxpb24gcGFyYW1ldGVycyB0cmFpbmVkIG9uIGFwcHJveGltYXRlbHkgMS4yIHRyaWxsaW9uIHRva2Vucy4gSXQgc3VwcG9ydHMgYm90aCBDaGluZXNlIGFuZCBFbmdsaXNoLCB3aXRoIGEgY29udGV4dCB3aW5kb3cgbGVuZ3RoIG9mIDQwOTYuIEl0IGFjaGlldmVzIHRoZSBiZXN0IHBlcmZvcm1hbmNlIG9mIGl0cyBzaXplIG9uIHN0YW5kYXJkIENoaW5lc2UgYW5kIEVuZ2xpc2ggYXV0aG9yaXRhdGl2ZSBiZW5jaG1hcmtzIChDLUVWQUwvTU1MVSkuIiwsLE9wZW4gd2VpZ2h0cyAobm9uLWNvbW1lcmNpYWwpLENoaW5hLCwsLDEwMjQuMCwsMjAyNS0xMS0yOCAxMTo1Mzo0NCswMDowMCwsLCwsLEluZHVzdHJ5LCwsLCxPcGVuIHNvdXJjZSwiaHR0cHM6Ly9odWdnaW5nZmFjZS5jby9iYWljaHVhbi1pbmMvQmFpY2h1YW4tN0IKbm8gY2xlYXIgbGljZW5zZQoKaHR0cHM6Ly9naXRodWIuY29tL2JhaWNodWFuLWluYy9CYWljaHVhbi03QiIsLCwi5Z+65LqO5LiK6L+w55qE5Yeg5Liq5LyY5YyW5oqA5pyv77yM5oiR5Lus5Zyo5Y2D5Y2hIEE4MDAg5pi+5Y2h5LiK6L6+5Yiw5LqGIDdCIOaooeWeiyAxODIgVEZMT1BTIOeahOWQnuWQkO+8jEdQVSDls7DlgLznrpflipvliKnnlKjnjofpq5jovr4gNTguMyXjgIIKCkF1dGhvcnMgcmVwb3J0IDE4MiBURkxPUFMgb2YgdGhyb3VnaHB1dCwgdGhlcmVmb3JlIEhGVSA9IDE4Mi8zMTIgPSA1OC4zMyUKIiwsLDUwOTY4OS43MTgwMzQxODIzLE9wZXJhdGlvbiBjb3VudGluZyxiYWljaHVhbi1pbmMsLCwwLjU4MzMsWWVzClRyYW5zQWN0LFJlY29tbWVuZGF0aW9uLFJlY29tbWVuZGVyIHN5c3RlbSxQaW50ZXJlc3QsIlh1ZSBYaWEsIFBvbmcgRWtzb21iYXRjaGFpLCBOaWtpbCBQYW5jaGEsIERocnV2aWwgRGV2ZW4gQmFkYW5pLCBQby1XZWkgV2FuZywgTmVuZyBHdSwgU2F1cmFiaCBWaXNod2FzIEpvc2hpLCBOYXphbmluIEZhcmFocG91ciwgWmhpeXVhbiBaaGFuZywgQW5kcmV3IFpoYWkiLDIwMjMtMDUtMzEsVHJhbnNBY3Q6IFRyYW5zZm9ybWVyLWJhc2VkIFJlYWx0aW1lIFVzZXIgQWN0aW9uIE1vZGVsIGZvciBSZWNvbW1lbmRhdGlvbiBhdCBQaW50ZXJlc3QsaHR0cHM6Ly9hcnhpdi5vcmcvYWJzLzIzMDYuMDAyNDgsLCwsOTIwMDAwMDAuMCw5Mk0gKFRhYmxlIDkpLDEuNjU2ZSsyMCw2IEZMT1AgLyB0b2tlbiAvIHBhcmFtZXRlciAqIDkyICogMTBeNiBwYXJhbWV0ZXJzICogMyAqIDEwXjExIHRva2VucyBbc2VlIGRhdGFzZXQgc2l6ZSBub3Rlc10gPSAxLjY1NmUrMjAgRkxPUCwsIlt0b2tlbnNdCgoiIk91ciB0cmFpbmluZyBkYXRhc2V0IGNvbnRhaW5zIDMgYmlsbGlvbiB0cmFpbmluZyBpbnN0YW5jZXMgb2YgMTc3IG1pbGxpb24gdXNlcnMgYW5kIDcyMCBtaWxsaW9uIHBpbnMuIiIKCiIic2VxdWVuY2UgbGVuZ3RoIGlzIHzwnZGGIHwgPSAxMDAgIiIgCiIid2UgY2hvb3NlIHRvIGluY2x1ZGUgZWFjaCB1c2Vy4oCZcyBtb3N0IHJlY2VudCAxMDAgYWN0aW9ucyBpbiB0aGUKc2VxdWVuY2UuIEZvciB1c2VycyB3aXRoIGxlc3MgdGhhbiAxMDAgYWN0aW9ucywgd2UgcGFkIHRoZSBmZWF0dXJlCnRvIHRoZSBsZW5ndGggb2YgMTAwIHdpdGggMHMiIgoiIlRoZSBiYXRjaCBzaXplIGlzIDEyMDAwIiIKCjNCIHRyYWluaW5nIGluc3RhbmNlcyAqIDEwMCA9IDMqMTBeMTEgdHJhaW5pbmcgdG9rZW5zIiwsLCwsTGlrZWx5LCJTZXF1ZW50aWFsIG1vZGVscyB0aGF0IGVuY29kZSB1c2VyIGFjdGl2aXR5IGZvciBuZXh0IGFjdGlvbiBwcmVkaWN0aW9uIGhhdmUgYmVjb21lIGEgcG9wdWxhciBkZXNpZ24gY2hvaWNlIGZvciBidWlsZGluZyB3ZWItc2NhbGUgcGVyc29uYWxpemVkIHJlY29tbWVuZGF0aW9uIHN5c3RlbXMuIFRyYWRpdGlvbmFsIG1ldGhvZHMgb2Ygc2VxdWVudGlhbCByZWNvbW1lbmRhdGlvbiBlaXRoZXIgdXRpbGl6ZSBlbmQtdG8tZW5kIGxlYXJuaW5nIG9uIHJlYWx0aW1lIHVzZXIgYWN0aW9ucywgb3IgbGVhcm4gdXNlciByZXByZXNlbnRhdGlvbnMgc2VwYXJhdGVseSBpbiBhbiBvZmZsaW5lIGJhdGNoLWdlbmVyYXRlZCBtYW5uZXIuIFRoaXMgcGFwZXIgKDEpIHByZXNlbnRzIFBpbnRlcmVzdCdzIHJhbmtpbmcgYXJjaGl0ZWN0dXJlIGZvciBIb21lZmVlZCwgb3VyIHBlcnNvbmFsaXplZCByZWNvbW1lbmRhdGlvbiBwcm9kdWN0IGFuZCB0aGUgbGFyZ2VzdCBlbmdhZ2VtZW50IHN1cmZhY2U7ICgyKSBwcm9wb3NlcyBUcmFuc0FjdCwgYSBzZXF1ZW50aWFsIG1vZGVsIHRoYXQgZXh0cmFjdHMgdXNlcnMnIHNob3J0LXRlcm0gcHJlZmVyZW5jZXMgZnJvbSB0aGVpciByZWFsdGltZSBhY3Rpdml0aWVzOyAoMykgZGVzY3JpYmVzIG91ciBoeWJyaWQgYXBwcm9hY2ggdG8gcmFua2luZywgd2hpY2ggY29tYmluZXMgZW5kLXRvLWVuZCBzZXF1ZW50aWFsIG1vZGVsaW5nIHZpYSBUcmFuc0FjdCB3aXRoIGJhdGNoLWdlbmVyYXRlZCB1c2VyIGVtYmVkZGluZ3MuIFRoZSBoeWJyaWQgYXBwcm9hY2ggYWxsb3dzIHVzIHRvIGNvbWJpbmUgdGhlIGFkdmFudGFnZXMgb2YgcmVzcG9uc2l2ZW5lc3MgZnJvbSBsZWFybmluZyBkaXJlY3RseSBvbiByZWFsdGltZSB1c2VyIGFjdGl2aXR5IHdpdGggdGhlIGNvc3QtZWZmZWN0aXZlbmVzcyBvZiBiYXRjaCB1c2VyIHJlcHJlc2VudGF0aW9ucyBsZWFybmVkIG92ZXIgYSBsb25nZXIgdGltZSBwZXJpb2QuIFdlIGRlc2NyaWJlIHRoZSByZXN1bHRzIG9mIGFibGF0aW9uIHN0dWRpZXMsIHRoZSBjaGFsbGVuZ2VzIHdlIGZhY2VkIGR1cmluZyBwcm9kdWN0aW9uaXphdGlvbiwgYW5kIHRoZSBvdXRjb21lIG9mIGFuIG9ubGluZSBBL0IgZXhwZXJpbWVudCwgd2hpY2ggdmFsaWRhdGVzIHRoZSBlZmZlY3RpdmVuZXNzIG9mIG91ciBoeWJyaWQgcmFua2luZyBtb2RlbC4gV2UgZnVydGhlciBkZW1vbnN0cmF0ZSB0aGUgZWZmZWN0aXZlbmVzcyBvZiBUcmFuc0FjdCBvbiBvdGhlciBzdXJmYWNlcyBzdWNoIGFzIGNvbnRleHR1YWwgcmVjb21tZW5kYXRpb25zIGFuZCBzZWFyY2guIE91ciBtb2RlbCBoYXMgYmVlbiBkZXBsb3llZCB0byBwcm9kdWN0aW9uIGluIEhvbWVmZWVkLCBSZWxhdGVkIFBpbnMsIE5vdGlmaWNhdGlvbnMsIGFuZCBTZWFyY2ggYXQgUGludGVyZXN0LiIsLCxVbnJlbGVhc2VkLFVuaXRlZCBTdGF0ZXMgb2YgQW1lcmljYSwsLCwsLDIwMjUtMTEtMjggMTE6NTM6NDQrMDA6MDAsLCwsLCxJbmR1c3RyeSwsLCwsT3BlbiBzb3VyY2UsIkFwYWNoZSAyLjAKaHR0cHM6Ly9naXRodWIuY29tL3BpbnRlcmVzdC90cmFuc2Zvcm1lcl91c2VyX2FjdGlvbiIsLCwsLCwsT3BlcmF0aW9uIGNvdW50aW5nLCwsLCxObwpNQVNTQSxCaW9sb2d5LFByb3RlaW4gcmVwcmVzZW50YXRpb24gbGVhcm5pbmcsIkd1YW5nZG9uZy1Ib25nIEtvbmctTWFjYW8gSm9pbnQgTGFib3JhdG9yeSBvZiBIdW1hbi1NYWNoaW5lIEludGVsbGlnZW5jZS1TeW5lcmd5IFN5c3RlbXMsU2hlbnpoZW4gSW5zdGl0dXRlIG9mIEFkdmFuY2VkIFRlY2hub2xvZ3ksQ2hpbmVzZSBBY2FkZW15IG9mIFNjaWVuY2VzIiwiRmFuIEh1LCBZaXNoZW4gSHUsIFdlaWhvbmcgWmhhbmcsIEh1YXpoZW4gSHVhbmcsIFlpIFBhbiwgUGVuZyBZaW4iLDIwMjMtMDUtMzAsQSBNdWx0aW1vZGFsIFByb3RlaW4gUmVwcmVzZW50YXRpb24gRnJhbWV3b3JrIGZvciBRdWFudGlmeWluZyBUcmFuc2ZlcmFiaWxpdHkgQWNyb3NzIEJpb2NoZW1pY2FsIERvd25zdHJlYW0gVGFza3MsaHR0cHM6Ly9vbmxpbmVsaWJyYXJ5LndpbGV5LmNvbS9kb2kvZnVsbC8xMC4xMDAyL2FkdnMuMjAyMzAxMjIzLDI3LjAsLCwsLCwsLCJUb3RhbCBEYXRhcG9pbnRzID0gTnVtYmVyIG9mIFByb3RlaW5zIMOXIEF2ZXJhZ2UgUHJvdGVpbiBMZW5ndGgKMSwwMDAsMDAwIMOXIDMwMCA9IDMuMGU4IGRhdGFwb2ludHMiLCwsLCxMaWtlbHksIlByb3RlaW5zIGFyZSB0aGUgYnVpbGRpbmcgYmxvY2tzIG9mIGxpZmUsIGNhcnJ5aW5nIG91dCBmdW5kYW1lbnRhbCBmdW5jdGlvbnMgaW4gYmlvbG9neS4gSW4gY29tcHV0YXRpb25hbCBiaW9sb2d5LCBhbiBlZmZlY3RpdmUgcHJvdGVpbiByZXByZXNlbnRhdGlvbiBmYWNpbGl0YXRlcyBtYW55IGltcG9ydGFudCBiaW9sb2dpY2FsIHF1YW50aWZpY2F0aW9ucy4gTW9zdCBleGlzdGluZyBwcm90ZWluIHJlcHJlc2VudGF0aW9uIG1ldGhvZHMgYXJlIGRlcml2ZWQgZnJvbSBzZWxmLXN1cGVydmlzZWQgbGFuZ3VhZ2UgbW9kZWxzIGRlc2lnbmVkIGZvciB0ZXh0IGFuYWx5c2lzLiBQcm90ZWlucywgaG93ZXZlciwgYXJlIG1vcmUgdGhhbiBsaW5lYXIgc2VxdWVuY2VzIG9mIGFtaW5vIGFjaWRzLiBIZXJlLCBhIG11bHRpbW9kYWwgZGVlcCBsZWFybmluZyBmcmFtZXdvcmsgZm9yIGluY29ycG9yYXRpbmcg4omIMSBtaWxsaW9uIHByb3RlaW4gc2VxdWVuY2UsIHN0cnVjdHVyZSwgYW5kIGZ1bmN0aW9uYWwgYW5ub3RhdGlvbiAoTUFTU0EpIGlzIHByb3Bvc2VkLiBBIG11bHRpdGFzayBsZWFybmluZyBwcm9jZXNzIHdpdGggZml2ZSBzcGVjaWZpYyBwcmV0cmFpbmluZyBvYmplY3RpdmVzIGlzIHByZXNlbnRlZCB0byBleHRyYWN0IGEgZmluZS1ncmFpbmVkIHByb3RlaW4tZG9tYWluIGZlYXR1cmUuIFRocm91Z2ggcHJldHJhaW5pbmcsIG11bHRpbW9kYWwgcHJvdGVpbiByZXByZXNlbnRhdGlvbiBhY2hpZXZlcyBzdGF0ZS1vZi10aGUtYXJ0IHBlcmZvcm1hbmNlIGluIHNwZWNpZmljIGRvd25zdHJlYW0gdGFza3Mgc3VjaCBhcyBwcm90ZWluIHByb3BlcnRpZXMgKHN0YWJpbGl0eSBhbmQgZmx1b3Jlc2NlbmNlKSwgcHJvdGVpbuKAknByb3RlaW4gaW50ZXJhY3Rpb25zIChzaHMyN2svc2hzMTQ4ay9zdHJpbmcvc2tlbXBpKSwgYW5kIHByb3RlaW7igJJsaWdhbmQgaW50ZXJhY3Rpb25zIChraW5hc2UsIERVRC1FKSwgd2hpbGUgYWNoaWV2aW5nIGNvbXBldGl0aXZlIHJlc3VsdHMgaW4gc2Vjb25kYXJ5IHN0cnVjdHVyZSBhbmQgcmVtb3RlIGhvbW9sb2d5IHRhc2tzLiBNb3Jlb3ZlciwgYSBub3ZlbCBvcHRpbWFsLXRyYW5zcG9ydC1iYXNlZCBtZXRyaWMgd2l0aCByaWNoIGdlb21ldHJ5IGF3YXJlbmVzcyBpcyBpbnRyb2R1Y2VkIHRvIHF1YW50aWZ5IHRoZSBkeW5hbWljIHRyYW5zZmVyYWJpbGl0eSBmcm9tIHRoZSBwcmV0cmFpbmVkIHJlcHJlc2VudGF0aW9uIHRvIHRoZSByZWxhdGVkIGRvd25zdHJlYW0gdGFza3MsIHdoaWNoIHByb3ZpZGVzIGEgcGFub3JhbWljIHZpZXcgb2YgdGhlIHN0ZXAtYnktc3RlcCBsZWFybmluZyBwcm9jZXNzLiBUaGUgcGFpcndpc2UgZGlzdGFuY2VzIGJldHdlZW4gdGhlc2UgZG93bnN0cmVhbSB0YXNrcyBhcmUgYWxzbyBjYWxjdWxhdGVkLCBhbmQgYSBzdHJvbmcgY29ycmVsYXRpb24gYmV0d2VlbiB0aGUgaW50ZXItdGFzayBmZWF0dXJlIHNwYWNlIGRpc3RyaWJ1dGlvbnMgYW5kIGFkYXB0YWJpbGl0eSBpcyBvYnNlcnZlZC4iLCwsT3BlbiB3ZWlnaHRzIChub24tY29tbWVyY2lhbCksIkNoaW5hLENoaW5hLENoaW5hIiwsLCwsLDIwMjYtMDEtMDEgMTQ6MDI6MjMrMDA6MDAsLCwsLCwiUmVzZWFyY2ggY29sbGVjdGl2ZSxBY2FkZW1pYSIsLCwsLE9wZW4gKG5vbi1jb21tZXJjaWFsKSwibm8gY2xlYXIgbGljZW5zZQpodHRwczovL2dpdGh1Yi5jb20vU0lBVC1jb2RlL01BU1NBIiwsLCwsLCwsLCwsLFllcwpFR05OLEJpb2xvZ3ksUHJvdGVpbiBzdGFiaWxpdHkgcHJlZGljdGlvbixJbnN0YURlZXAsIlNlYmFzdGllbiBCb3llciwgU2FtIE1vbmV5LUt5cmxlLCBPbGl2ZXIgQmVudCIsMjAyMy0wNS0zMCwiUHJlZGljdGluZyBwcm90ZWluIHN0YWJpbGl0eSBjaGFuZ2VzIHVuZGVyICAKbXVsdGlwbGUgYW1pbm8gYWNpZCBzdWJzdGl0dXRpb25zIHVzaW5nIGVxdWl2YXJpYW50IGdyYXBoIG5ldXJhbCBuZXR3b3JrcyIsaHR0cHM6Ly9hcnhpdi5vcmcvYWJzLzIzMDUuMTk4MDEsNS4wLCwsLCwsLDQyMDQ3OSw2MDAwMDAgZGF0YXBvaW50cywsLCwsVW5rbm93biwsLCwsVW5pdGVkIEtpbmdkb20gb2YgR3JlYXQgQnJpdGFpbiBhbmQgTm9ydGhlcm4gSXJlbGFuZCwsLCwsLDIwMjYtMDUtMjUgMTI6MjE6MjcrMDA6MDAsLCwsLCxJbmR1c3RyeSwsLCwsLCwsLCwsLCwsLCwsLApVbmlEaWZmdXNlciAo5aSa5qih5oCB5aSn5qih5Z6LKSxJbWFnZSBnZW5lcmF0aW9uLCJUZXh0LXRvLWltYWdlLEltYWdlIGNhcHRpb25pbmcsSW1hZ2UgZ2VuZXJhdGlvbixJbWFnZS10by1pbWFnZSIsIlNoZW5nU2h1LFRzaW5naHVhIFVuaXZlcnNpdHksQmVpamluZyBBY2FkZW15IG9mIEFydGlmaWNpYWwgSW50ZWxsaWdlbmNlIC8gQkFBSSIsIkZhbiBCYW8sIFNoZW4gTmllLCBLYWl3ZW4gWHVlLCBDaG9uZ3h1YW4gTGksIFNoaSBQdSwgWWFvbGUgV2FuZywgR2FuZyBZdWUsIFl1ZSBDYW8sIEhhbmcgU3UsIEp1biBaaHUiLDIwMjMtMDUtMzAsT25lIFRyYW5zZm9ybWVyIEZpdHMgQWxsIERpc3RyaWJ1dGlvbnMgaW4gTXVsdGktTW9kYWwgRGlmZnVzaW9uIGF0IFNjYWxlLCJodHRwczovL2FyeGl2Lm9yZy9hYnMvMjMwMy4wNjU1NQoKIiwsLCwsLDEuOTkyNjQ2NjU2ZSsyMiwzMTIwMDAwMDAwMDAwMDAgRkxPUC9HUFUvc2VjICogNjcyIGhvdXJzICogMzYwMCBzZWMgLyBob3VyICogODggR1BVcyAqIDAuMyBbYXNzdW1lZCB1dGlsaXphdGlvbl0gPSAxLjk5MjY0NjY1NmUrMjIgRkxPUCwsIiIiVGhlIHRyYWluaW5nIGlzIG11bHRpcGxlLXN0YWdlZCBmb2xsb3dpbmcgU3RhYmxlIERpZmZ1c2lvbiAoUm9tYmFjaCBldCBhbC4sIDIwMjIpLiBJbiB0aGUgZmlyc3Qgc3RhZ2UsIHdlIHRyYWluIDI1MEsgc3RlcHMgYXQgMjU2w5cyNTYgcmVzb2x1dGlvbiBvbiBsYWlvbjJCLWVuIHdpdGggYSBiYXRjaCBzaXplIG9mIDExMjY0IGFuZCA1SyB3YXJtLXVwIHN0ZXBzLiBJbiB0aGUgc2Vjb25kIHN0YWdlLCB3ZSBmaW5lLXR1bmUgdGhlIG1vZGVsIHdpdGggMjAwSwpzdGVwcyBhdCA1MTLDlzUxMiByZXNvbHV0aW9uIG9uIGxhaW9uLWhpZ2gtcmVzb2x1dGlvbiB3aXRoIGEgYmF0Y2ggc2l6ZSBvZiAyMTEyIGFuZCA1SyB3YXJtLXVwIHN0ZXBzLiBJbiB0aGUgbGFzdCBzdGFnZSwgd2UgcmVzdW1lIGZyb20gdGhlIGxhc3QgY2hlY2twb2ludCBvZiB0aGUgc2Vjb25kIHN0YWdlIChpbmNsdWRpbmcgYm90aCB3ZWlnaHRzIG9mIHRoZSBtb2RlbCBhbmQgc3RhdGVzIG9mIHRoZSBvcHRpbWl6ZXIpLCBhbmQgdHJhaW4gMjIwSyBzdGVwcyBhdCA1MTLDlzUxMiByZXNvbHV0aW9uIG9uIGxhaW9uYWVzdGhldGljcyB2MiA1KyB3aXRoIGEgYmF0Y2ggc2l6ZSBvZiAyMTEyLiIiIiw2NzIuMCwiIiJUaGUgdHJhaW5pbmcgdGFrZXMgYXJvdW5kIDI4IGRheXMgb24gODggQTEwMCAoODBHQikgR1BVcyIiCgoyOCBkYXlzID0gNjcyIGhvdXJzIixOVklESUEgQTEwMCBTWE00IDgwIEdCLCxDb25maWRlbnQsIlRoaXMgcGFwZXIgcHJvcG9zZXMgYSB1bmlmaWVkIGRpZmZ1c2lvbiBmcmFtZXdvcmsgKGR1YmJlZCBVbmlEaWZmdXNlcikgdG8gZml0IGFsbCBkaXN0cmlidXRpb25zIHJlbGV2YW50IHRvIGEgc2V0IG9mIG11bHRpLW1vZGFsIGRhdGEgaW4gb25lIG1vZGVsLiBPdXIga2V5IGluc2lnaHQgaXMgLS0gbGVhcm5pbmcgZGlmZnVzaW9uIG1vZGVscyBmb3IgbWFyZ2luYWwsIGNvbmRpdGlvbmFsLCBhbmQgam9pbnQgZGlzdHJpYnV0aW9ucyBjYW4gYmUgdW5pZmllZCBhcyBwcmVkaWN0aW5nIHRoZSBub2lzZSBpbiB0aGUgcGVydHVyYmVkIGRhdGEsIHdoZXJlIHRoZSBwZXJ0dXJiYXRpb24gbGV2ZWxzIChpLmUuIHRpbWVzdGVwcykgY2FuIGJlIGRpZmZlcmVudCBmb3IgZGlmZmVyZW50IG1vZGFsaXRpZXMuIEluc3BpcmVkIGJ5IHRoZSB1bmlmaWVkIHZpZXcsIFVuaURpZmZ1c2VyIGxlYXJucyBhbGwgZGlzdHJpYnV0aW9ucyBzaW11bHRhbmVvdXNseSB3aXRoIGEgbWluaW1hbCBtb2RpZmljYXRpb24gdG8gdGhlIG9yaWdpbmFsIGRpZmZ1c2lvbiBtb2RlbCAtLSBwZXJ0dXJicyBkYXRhIGluIGFsbCBtb2RhbGl0aWVzIGluc3RlYWQgb2YgYSBzaW5nbGUgbW9kYWxpdHksIGlucHV0cyBpbmRpdmlkdWFsIHRpbWVzdGVwcyBpbiBkaWZmZXJlbnQgbW9kYWxpdGllcywgYW5kIHByZWRpY3RzIHRoZSBub2lzZSBvZiBhbGwgbW9kYWxpdGllcyBpbnN0ZWFkIG9mIGEgc2luZ2xlIG1vZGFsaXR5LiBVbmlEaWZmdXNlciBpcyBwYXJhbWV0ZXJpemVkIGJ5IGEgdHJhbnNmb3JtZXIgZm9yIGRpZmZ1c2lvbiBtb2RlbHMgdG8gaGFuZGxlIGlucHV0IHR5cGVzIG9mIGRpZmZlcmVudCBtb2RhbGl0aWVzLiBJbXBsZW1lbnRlZCBvbiBsYXJnZS1zY2FsZSBwYWlyZWQgaW1hZ2UtdGV4dCBkYXRhLCBVbmlEaWZmdXNlciBpcyBhYmxlIHRvIHBlcmZvcm0gaW1hZ2UsIHRleHQsIHRleHQtdG8taW1hZ2UsIGltYWdlLXRvLXRleHQsIGFuZCBpbWFnZS10ZXh0IHBhaXIgZ2VuZXJhdGlvbiBieSBzZXR0aW5nIHByb3BlciB0aW1lc3RlcHMgd2l0aG91dCBhZGRpdGlvbmFsIG92ZXJoZWFkLiBJbiBwYXJ0aWN1bGFyLCBVbmlEaWZmdXNlciBpcyBhYmxlIHRvIHByb2R1Y2UgcGVyY2VwdHVhbGx5IHJlYWxpc3RpYyBzYW1wbGVzIGluIGFsbCB0YXNrcyBhbmQgaXRzIHF1YW50aXRhdGl2ZSByZXN1bHRzIChlLmcuLCB0aGUgRklEIGFuZCBDTElQIHNjb3JlKSBhcmUgbm90IG9ubHkgc3VwZXJpb3IgdG8gZXhpc3RpbmcgZ2VuZXJhbC1wdXJwb3NlIG1vZGVscyBidXQgYWxzbyBjb21wYXJhYmxlIHRvIHRoZSBiZXNwb2tlbiBtb2RlbHMgKGUuZy4sIFN0YWJsZSBEaWZmdXNpb24gYW5kIERBTEwtRSAyKSBpbiByZXByZXNlbnRhdGl2ZSB0YXNrcyAoZS5nLiwgdGV4dC10by1pbWFnZSBnZW5lcmF0aW9uKS4iLCwsT3BlbiB3ZWlnaHRzICh1bnJlc3RyaWN0ZWQpLCJDaGluYSxDaGluYSxDaGluYSIsLCwsODguMCwsMjAyNi0wMi0xMSAxOToyNjoyNyswMDowMCwsLCwsLCJJbmR1c3RyeSxBY2FkZW1pYSxBY2FkZW1pYSIsLCwsLFVucmVsZWFzZWQsIkFHUEwtMy4wCmh0dHBzOi8vZ2l0aHViLmNvbS90aHUtbWwvdW5pZGlmZnVzZXIKaHR0cHM6Ly9odWdnaW5nZmFjZS5jby90aHUtbWwvdW5pZGlmZnVzZXItdjEiLCwsLCwsNzAwODUuNDU3Njc4MzQyOTUsSGFyZHdhcmUsdGh1LW1sLCwsLFllcwpQYUxJLVgsIk11bHRpbW9kYWwsTGFuZ3VhZ2UsVmlzaW9uLFZpZGVvIiwiSW1hZ2UgY2FwdGlvbmluZyxWaWRlbyBkZXNjcmlwdGlvbixDaGFyYWN0ZXIgcmVjb2duaXRpb24gKE9DUiksVmlzdWFsIHF1ZXN0aW9uIGFuc3dlcmluZyIsR29vZ2xlIFJlc2VhcmNoLCJYaSBDaGVuLCBKb3NpcCBEam9sb25nYSwgUGlvdHIgUGFkbGV3c2tpLCBCYXNpbCBNdXN0YWZhLCBTb3Jhdml0IENoYW5ncGlueW8sIEppYWxpbiBXdSwgQ2FybG9zIFJpcXVlbG1lIFJ1aXosIFNlYmFzdGlhbiBHb29kbWFuLCBYaWFvIFdhbmcsIFlpIFRheSwgU2lhbWFrIFNoYWtlcmksIE1vc3RhZmEgRGVoZ2hhbmksIERhbmllbCBTYWx6LCBNYXJpbyBMdWNpYywgTWljaGFlbCBUc2NoYW5uZW4sIEFyc2hhIE5hZ3JhbmksIEhleGlhbmcgSHUsIE1hbmRhciBKb3NoaSwgQm8gUGFuZywgQ2VzbGVlIE1vbnRnb21lcnksIFBhdWxpbmEgUGlldHJ6eWssIE1hcnZpbiBSaXR0ZXIsIEFKIFBpZXJnaW92YW5uaSwgTWF0dGhpYXMgTWluZGVyZXIsIEZpbGlwIFBhdmV0aWMsIEF1c3RpbiBXYXRlcnMsIEdhbmcgTGksIElicmFoaW0gQWxhYmR1bG1vaHNpbiwgTHVjYXMgQmV5ZXIsIEp1bGllbiBBbWVsb3QsIEtlbnRvbiBMZWUsIEFuZHJlYXMgUGV0ZXIgU3RlaW5lciwgWWFuZyBMaSwgRGFuaWVsIEtleXNlcnMsIEFudXJhZyBBcm5hYiwgWXVhbnpob25nIFh1LCBLZXJhbiBSb25nLCBBbGV4YW5kZXIgS29sZXNuaWtvdiwgTW9qdGFiYSBTZXllZGhvc3NlaW5pLCBBbmVsaWEgQW5nZWxvdmEsIFhpYW9odWEgWmhhaSwgTmVpbCBIb3Vsc2J5LCBSYWR1IFNvcmljdXQiLDIwMjMtMDUtMjksUGFMSS1YOiBPbiBTY2FsaW5nIHVwIGEgTXVsdGlsaW5ndWFsIFZpc2lvbiBhbmQgTGFuZ3VhZ2UgTW9kZWwsaHR0cHM6Ly9hcnhpdi5vcmcvYWJzLzIzMDUuMTg1NjUsMjgyLjAsU09UQSBpbXByb3ZlbWVudCwiIiJQYUxJLVggYWR2YW5jZXMgdGhlIHN0YXRlLW9mLXRoZS1hcnQgb24gbW9zdCB2aXNpb24tYW5kLWxhbmd1YWdlIGJlbmNobWFya3MgY29uc2lkZXJlZCAoMjUrIG9mIHRoZW0pLiIiCgpUYWJsZSAxLCBUYWJsZSAyIiw1NTAwMDAwMDAwMC4wLDU1QiAodGFibGUgMSksNS42ZSsyMywiIiJ3ZSBwcmVzZW50IFBhTEktWCBbLi4uXSBjb25zaXN0aW5nIG9mIGEgcHJldHJhaW5lZCBsYXJnZS1jYXBhY2l0eSB2aXN1YWwgZW5jb2RlciAodXNpbmcgWzZdIGFzIHRoZSBzdGFydGluZyBwb2ludCkgYW5kIGEgcHJldHJhaW5lZCBsYW5ndWFnZS1vbmx5IGVuY29kZXItZGVjb2RlciAodXNpbmcgWzddIGFzIHRoZSBzdGFydGluZyBwb2ludCksIGZ1cnRoZXIgdHJhaW5lZCBhdC1zY2FsZSBvbiBhIHZpc2lvbi1hbmQtbGFuZ3VhZ2UgZGF0YSBtaXh0dXJlIHVzaW5nIGEgY29tYmluYXRpb24gb2Ygc2VsZi1zdXBlcnZpc2lvbiBhbmQgZnVsbC1zdXBlcnZpc2lvbiBzaWduYWxzLiIiCgoiIlZpc3VhbCBjb21wb25lbnQgT3VyIHZpc3VhbCBiYWNrYm9uZSBpcyBzY2FsZWQgdG8gMjJCIHBhcmFtZXRlcnMsIGFzIGludHJvZHVjZWQgYnkgWzZdLCB0aGUgbGFyZ2VzdCBkZW5zZSBWaVQgbW9kZWwgdG8gZGF0ZS4iIiAoZWxzZXdoZXJlIHRoZXkgc3BlY2lmeSB0aGlzIGlzIFZpVC0yMkIpCk9yaWdpbmFsIFZpVC0yMkIgcHJlLXRyYWluaW5nIGNvbXB1dGU6IDEuOTMyNDhlKzIzIEZMT1AKCiIiT3ZlcmFsbCBtb2RlbCBUaGUgZW5jb2Rlci1kZWNvZGVyIGJhY2tib25lIGlzIGluaXRpYWxpemVkIGZyb20gYSB2YXJpYW50IG9mIHRoZSBVTDIgWzddIGVuY29kZXItZGVjb2RlciBtb2RlbCB0aGF0IHVzZXMgMzJCIHBhcmFtZXRlcnMuIFRoZSBhcmNoaXRlY3R1cmUgb2YgdGhpcyB2YXJpYW50IGhhcyA1MCBsYXllcnMgaW4gYm90aCBlbmNvZGVyIGFuZCBkZWNvZGVyICh1cCBmcm9tIDMyIGxheWVycyBpbiBbN10pLCBhbmQgaXMgcHJldHJhaW5lZCBvbiBhIG1peHR1cmUgb2YgdGV4dCBkYXRhIHNpbWlsYXIgdG8gWzddLiIiIChbN10gPSBVTDIgcGFwZXIpCk9yaWdpbmFsIFVMMiBwcmUtdHJhaW5pbmcgY29tcHV0ZTogMS4yZSsyMyBGTE9QCkJ1dCB0aGF0IHdhcyBmb3IgYSAyMEIgbW9kZWwuIEFzc3VtaW5nIHRoZSBzYW1lIGFtb3VudCBvZiB0ZXh0IGRhdGEsIGNvbXB1dGUgaXMgcm91Z2hseSAzMkIvMjBCICogMS4yZTIzID0gMS45MmUrMjMKCkZ1cnRoZXIgdHJhaW5pbmc6XQoKIiJXZWJMSSBbNV0sIGNvbnNpc3Rpbmcgb2Ygcm91Z2hseSBvbmUgYmlsbGlvbiBpbWFnZXMgd2l0aCBhbHQtdGV4dHMgZnJvbSB0aGUgd2ViIGFuZCBPQ1IgYW5ub3RhdGlvbnMuIiInCgoiIkluIGFkZGl0aW9uIHRvIFdlYkxJIOKfqGltYWdlLCB0ZXh04p+pIHBhaXJzLCB3ZSBpbnRyb2R1Y2UgaGVyZSBFcGlzb2RpYyBXZWJMSSBkYXRhLCB3aGVyZSBlYWNoIGVwaXNvZGUgY29ycmVzcG9uZHMgdG8gYSBzZXQgb2Ygc3VjaCBwYWlycy4gV2UgYWltIHRvIGhhdmUgZWFjaCBlcGlzb2RlIGNvbnRhaW4gbG9vc2VseSByZWxhdGVkIGltYWdlcyAoaS5lLiwgdGhleSBhcmUgY2x1c3RlcmVkIGFjY29yZGluZyB0byB0aGVpciBVUkwgZmllbGQpLCBzbyBhcyB0byBlbmNvdXJhZ2UgYXR0ZW50aW9uIGFtb25nIGV4YW1wbGVzIGluIGFuIOKAnGVwaXNvZGXigJ0uIFdlIGZpbmQg</x:v>
      </x:c>
    </x:row>
    <x:row r="176" ht="18" customHeight="1">
      <x:c r="A176" s="17" t="n">
        <x:v>171</x:v>
      </x:c>
      <x:c r="B176" s="17" t="n">
        <x:v>310</x:v>
      </x:c>
      <x:c r="C176" s="160" t="str">
        <x:v>dGhpcyBuZXcgZGF0YXNldCAod2l0aCA3NU0gZXBpc29kZXMgYW5kIGFyb3VuZCA0MDBNIGltYWdlcyBpbiB0b3RhbCkgaW1wb3J0YW50IGZvciBkZXZlbG9waW5nIHRoZSBmZXctc2hvdCBjYXBhYmlsaXRpZXMgb2YgdGhlIG1vZGVsLiIiCgoiIlRoZSBwcmV0cmFpbmluZyBtaXh0dXJlIGNvbnNpc3RzIG9mIHRoZSBmb2xsb3dpbmcgZGF0YSBhbmQgb2JqZWN0aXZlcyBbLi4uXSIiIC0gdGhpcyBzZWVtcyB0byBiZSB0aGUgIiJtaXhlZC1vYmplY3RpdmUgdHJhaW5pbmciIiByZWZlcnJlZCB0byBsYXRlcgoKIiJPdXIgbW9kZWwgaXMgdHJhaW5lZCBpbiB0d28gc3RhZ2VzLiBJbiBzdGFnZSAxLCB0aGUgdmlzdWFsIGVuY29kZXIgKGFmdGVyIG1peGVkLW9iamVjdGl2ZSB0cmFpbmluZykgaXMga2VwdCBmcm96ZW4sIHdoaWxlIHRoZSByZXN0IG9mIHRoZSBwYXJhbWV0ZXJzIGFyZSB0cmFpbmVkIG9uIGEgdG90YWwgb2YgMi4yQiBleGFtcGxlcyBhdCB0aGUgYmFzZSByZXNvbHV0aW9uIDIyNMOXMjI0IChuYXRpdmUgdG8gVmlULTIyQiksIHVzaW5nIHRoZSBlbnRpcmUgbWl4dHVyZS4gSW4gc3RhZ2UgMiwgaXQgY29udGludWVzIHRyYWluaW5nIHVzaW5nIG9ubHkgdGhlIE9DUi1yZWxhdGVkIG9iamVjdGl2ZXMgKHBpeDJzdHJ1Y3QgYW5kIHNwbGl0LW9jcikgcGx1cyB0aGUgb2JqZWN0IGRldGVjdGlvbiBvYmplY3RpdmU7IHRoaXMgaXMgZG9uZSBpbiBzZXZlcmFsIHN1YnN0YWdlcywgZHVyaW5nIHdoaWNoIGltYWdlIHJlc29sdXRpb24gaXMgZ3JhZHVhbGx5IGluY3JlYXNlZCB0byA0NDjDlzQ0OCwgNjcyw5c2NzIgYW5kIGZpbmFsbHkgNzU2w5c3NTYuIiIKCiIiMjU2IHRva2VucyBwZXIgaW1hZ2UiIgoKMi4yQiBpbWFnZXMgKiAyNTYgdG9rZW5zIHBlciBpbWFnZSA9IDUuNjMyZSsxMSB0b2tlbnMKMzJCIHBhcmFtZXRlcnMgZm9yIGJhY2t3YXJkIHBhc3MgYmVjYXVzZSB0aGUgMjJCIHZpc3VhbCBlbmNvZGVyIGlzIGZyb3plbi4KU28gc3RhZ2UgMSBjb21wdXRlIGVzdGltYXRlIGlzOiA1LjYzMmUrMTEgKiAoNTVlOSAqIDIgZm9yd2FyZCArIDMyZTkgKiA2IGJhY2t3YXJkKSA9IDEuN2UrMjMgRkxPUAoKVW5zdXJlIGhvdyB0byBlc3RpbWF0ZSBjb21wdXRlIGZvciBzdGFnZSAyIC0gd2lsbCBuZWdsZWN0IHRoYXQgaGVyZS4KCkZpbmUtdHVuaW5nIGNvbXB1dGUgc2VlbXMgbmVnbGlnaWJsZSAtIFRhYmxlIDIwIGltcGxpZXMgbWlsbGlvbnMgb2YgZXhhbXBsZXMuCgpTbyB0b3RhbCBjb21wdXRlIGVzdGltYXRlOgoxLjkzMjQ4ZSsyMyBGTE9QIFZpVC0yMkIgb3JpZ2luYWwKMS45MmUrMjMgRkxPUCBVTDIgMzJCIG9yaWdpbmFsCjEuN2UrMjMgRkxPUCBzdGFnZSAxIHRyYWluaW5nCjUuNmUyMyBGTE9QIHRvdGFsIiwsIjEgYmlsbGlvbiBpbWFnZXMgd2l0aCBhbHQgdGV4dHMgaW4gV2ViTEksIDQwMG0gaW1hZ2VzIGluIEVwaXNvZGljIFdlYkxJIGRhdGEiLCwsLCxMaWtlbHksIldlIHByZXNlbnQgdGhlIHRyYWluaW5nIHJlY2lwZSBhbmQgcmVzdWx0cyBvZiBzY2FsaW5nIHVwIFBhTEktWCwgYSBtdWx0aWxpbmd1YWwgdmlzaW9uIGFuZCBsYW5ndWFnZSBtb2RlbCwgYm90aCBpbiB0ZXJtcyBvZiBzaXplIG9mIHRoZSBjb21wb25lbnRzIGFuZCB0aGUgYnJlYWR0aCBvZiBpdHMgdHJhaW5pbmcgdGFzayBtaXh0dXJlLiBPdXIgbW9kZWwgYWNoaWV2ZXMgbmV3IGxldmVscyBvZiBwZXJmb3JtYW5jZSBvbiBhIHdpZGUtcmFuZ2Ugb2YgdmFyaWVkIGFuZCBjb21wbGV4IHRhc2tzLCBpbmNsdWRpbmcgbXVsdGlwbGUgaW1hZ2UtYmFzZWQgY2FwdGlvbmluZyBhbmQgcXVlc3Rpb24tYW5zd2VyaW5nIHRhc2tzLCBpbWFnZS1iYXNlZCBkb2N1bWVudCB1bmRlcnN0YW5kaW5nIGFuZCBmZXctc2hvdCAoaW4tY29udGV4dCkgbGVhcm5pbmcsIGFzIHdlbGwgYXMgb2JqZWN0IGRldGVjdGlvbiwgdmlkZW8gcXVlc3Rpb24gYW5zd2VyaW5nLCBhbmQgdmlkZW8gY2FwdGlvbmluZy4gUGFMSS1YIGFkdmFuY2VzIHRoZSBzdGF0ZS1vZi10aGUtYXJ0IG9uIG1vc3QgdmlzaW9uLWFuZC1sYW5ndWFnZSBiZW5jaG1hcmtzIGNvbnNpZGVyZWQgKDI1KyBvZiB0aGVtKS4gRmluYWxseSwgd2Ugb2JzZXJ2ZSBlbWVyZ2luZyBjYXBhYmlsaXRpZXMsIHN1Y2ggYXMgY29tcGxleCBjb3VudGluZyBhbmQgbXVsdGlsaW5ndWFsIG9iamVjdCBkZXRlY3Rpb24sIHRhc2tzIHRoYXQgYXJlIG5vdCBleHBsaWNpdGx5IGluIHRoZSB0cmFpbmluZyBtaXguIiwsLFVucmVsZWFzZWQsVW5pdGVkIFN0YXRlcyBvZiBBbWVyaWNhLFVMMiwsLCwsMjAyNi0wNS0yNSAxMjoyMToyOSswMDowMCwsLCwsLEluZHVzdHJ5LCwsLCxVbnJlbGVhc2VkLCwsLCwsLCwsLCwsLE5vCmJwUk5BLWFsaWduLEJpb2xvZ3ksLE9yZWdvbiBTdGF0ZSBVbml2ZXJzaXR5LCJCcml0dGFueSBMYXNoZXIsIERhdmlkIEEgSGVuZHJpeCIsMjAyMy0wNS0yOSxicFJOQS1hbGlnbjogaW1wcm92ZWQgUk5BIHNlY29uZGFyeSBzdHJ1Y3R1cmUgZ2xvYmFsIGFsaWdubWVudCBmb3IgY29tcGFyaW5nIGFuZCBjbHVzdGVyaW5nIFJOQSBzdHJ1Y3R1cmVzLGh0dHBzOi8vcG1jLm5jYmkubmxtLm5paC5nb3YvYXJ0aWNsZXMvUE1DMTAxNTkwMDIvLCwsLCwsLCwsIkFsbCBzdHJ1Y3R1cmVzIGluIGEgZmFtaWx5IHRoYXQgZmFsbCB3aXRoaW4gYSBmZWF0dXJlIHBhdHRlcm4gd2VyZSB1c2VkIHRvIGRldGVybWluZSB0aGUgTUFEIG9mIHRoZSBsZW5ndGggb2YgZWFjaCBpbnN0YW5jZSBvZiBhIGZlYXR1cmUgKGUuZy4sIEgxLCBIMiwgSDMsIEUxLCBFMiwgUzEsIFMyLCBTMyksIHdoaWNoIHJlc3VsdGVkIGluIGEgdG90YWwgb2YgMTIsODU3IHN0cnVjdHVyZXMgY29tcHJpc2luZyB0aGUgZ2FwIHBlbmFsdHkgdHJhaW5pbmcgZGF0YSBzZXQiLCwsLCxDb25maWRlbnQsIlJpYm9udWNsZWljIGFjaWQgKFJOQSkgaXMgYSBwb2x5bWVyaWMgbW9sZWN1bGUgdGhhdCBpcyBmdW5kYW1lbnRhbCB0byBiaW9sb2dpY2FsIHByb2Nlc3Nlcywgd2l0aCBzdHJ1Y3R1cmUgYmVpbmcgbW9yZSBoaWdobHkgY29uc2VydmVkIHRoYW4gcHJpbWFyeSBzZXF1ZW5jZSBhbmQgb2Z0ZW4ga2V5IHRvIGl0cyBmdW5jdGlvbi4gQWR2YW5jZXMgaW4gUk5BIHN0cnVjdHVyZSBjaGFyYWN0ZXJpemF0aW9uIGhhdmUgcmVzdWx0ZWQgaW4gYW4gaW5jcmVhc2UgaW4gdGhlIG51bWJlciBvZiBhY2N1cmF0ZSBzZWNvbmRhcnkgc3RydWN0dXJlcy4gVGhlIHRhc2sgb2YgdW5jb3ZlcmluZyBjb21tb24gUk5BIHN0cnVjdHVyYWwgbW90aWZzIHdpdGggYSBjb2xsZWN0aXZlIGZ1bmN0aW9uIHRocm91Z2ggc3RydWN0dXJhbCBjb21wYXJpc29uLCBwcm92aWRpbmcgYSBsZXZlbCBvZiBzaW1pbGFyaXR5LCByZW1haW5zIGNoYWxsZW5naW5nIGFuZCBjb3VsZCBiZSB1c2VkIHRvIGltcHJvdmUgUk5BIHNlY29uZGFyeSBzdHJ1Y3R1cmUgZGF0YWJhc2VzIGFuZCBkaXNjb3ZlciBuZXcgUk5BIGZhbWlsaWVzLiBJbiB0aGlzIHdvcmssIHdlIHByZXNlbnQgYSBub3ZlbCBzZWNvbmRhcnkgc3RydWN0dXJlIGFsaWdubWVudCBtZXRob2QsIGJwUk5BLWFsaWduLiBicFJOQS1hbGlnbiBpcyBhIGN1c3RvbWl6ZWQgZ2xvYmFsIHN0cnVjdHVyYWwgYWxpZ25tZW50IG1ldGhvZCwgdXRpbGl6aW5nIGFuIGludmVydGVkIChnYXAgZXh0ZW5kIGNvc3RzIG1vcmUgdGhhbiBnYXAgb3BlbikgYW5kIGNvbnRleHQtc3BlY2lmaWMgYWZmaW5lIGdhcCBwZW5hbHR5IGFsb25nIHdpdGggYSBzdHJ1Y3R1cmFsLCBmZWF0dXJlLXNwZWNpZmljIHN1YnN0aXR1dGlvbiBtYXRyaXggdG8gcHJvdmlkZSBzaW1pbGFyaXR5IHNjb3Jlcy4gV2UgZXZhbHVhdGUgb3VyIHNpbWlsYXJpdHkgc2NvcmVzIGluIGNvbXBhcmlzb24gdG8gb3RoZXIgbWV0aG9kcywgdXNpbmcgYWZmaW5pdHkgcHJvcGFnYXRpb24gY2x1c3RlcmluZywgYXBwbGllZCB0byBhIGJlbmNobWFya2luZyBkYXRhIHNldCBvZiBrbm93biBzdHJ1Y3R1cmUgdHlwZXMuIGJwUk5BLWFsaWduIHNob3dzIGltcHJvdmVtZW50IGluIGNsdXN0ZXJpbmcgcGVyZm9ybWFuY2Ugb3ZlciBhIGJyb2FkIHJhbmdlIG9mIHN0cnVjdHVyZSB0eXBlcy4iLCwsLFVuaXRlZCBTdGF0ZXMgb2YgQW1lcmljYSwsLCwsLDIwMjUtMTEtMjggMTE6NTM6NDQrMDA6MDAsLCwsLCxBY2FkZW1pYSwsLCwsLCwsLCwsLCwsLCwsLApEUE8gb24gUHl0aGlhLTIuOEIsTGFuZ3VhZ2UsIkxhbmd1YWdlIG1vZGVsaW5nL2dlbmVyYXRpb24sUXVlc3Rpb24gYW5zd2VyaW5nIiwiU3RhbmZvcmQgVW5pdmVyc2l0eSxDWiBCaW9odWIgTmV0d29yayIsIlJhZmFlbCBSYWZhaWxvdiwgQXJjaGl0IFNoYXJtYSwgRXJpYyBNaXRjaGVsbCwgU3RlZmFubyBFcm1vbiwgQ2hyaXN0b3BoZXIgRC4gTWFubmluZywgQ2hlbHNlYSBGaW5uIiwyMDIzLTA1LTI5LERpcmVjdCBQcmVmZXJlbmNlIE9wdGltaXphdGlvbjogWW91ciBMYW5ndWFnZSBNb2RlbCBpcyBTZWNyZXRseSBhIFJld2FyZCBNb2RlbCxodHRwczovL2FyeGl2Lm9yZy9hYnMvMjMwNS4xODI5MCwsSGlzdG9yaWNhbCBzaWduaWZpY2FuY2UsdGhlIHBhcGVyIGludHJvZHVjZWQgRFBPLDI4MDAwMDAwMDAuMCxzYW1lIGFzIGJhc2UgbW9kZWwsLCwsLCwsLCxDb25maWRlbnQsIldoaWxlIGxhcmdlLXNjYWxlIHVuc3VwZXJ2aXNlZCBsYW5ndWFnZSBtb2RlbHMgKExNcykgbGVhcm4gYnJvYWQgd29ybGQga25vd2xlZGdlIGFuZCBzb21lIHJlYXNvbmluZyBza2lsbHMsIGFjaGlldmluZyBwcmVjaXNlIGNvbnRyb2wgb2YgdGhlaXIgYmVoYXZpb3IgaXMgZGlmZmljdWx0IGR1ZSB0byB0aGUgY29tcGxldGVseSB1bnN1cGVydmlzZWQgbmF0dXJlIG9mIHRoZWlyIHRyYWluaW5nLiBFeGlzdGluZyBtZXRob2RzIGZvciBnYWluaW5nIHN1Y2ggc3RlZXJhYmlsaXR5IGNvbGxlY3QgaHVtYW4gbGFiZWxzIG9mIHRoZSByZWxhdGl2ZSBxdWFsaXR5IG9mIG1vZGVsIGdlbmVyYXRpb25zIGFuZCBmaW5lLXR1bmUgdGhlIHVuc3VwZXJ2aXNlZCBMTSB0byBhbGlnbiB3aXRoIHRoZXNlIHByZWZlcmVuY2VzLCBvZnRlbiB3aXRoIHJlaW5mb3JjZW1lbnQgbGVhcm5pbmcgZnJvbSBodW1hbiBmZWVkYmFjayAoUkxIRikuIEhvd2V2ZXIsIFJMSEYgaXMgYSBjb21wbGV4IGFuZCBvZnRlbiB1bnN0YWJsZSBwcm9jZWR1cmUsIGZpcnN0IGZpdHRpbmcgYSByZXdhcmQgbW9kZWwgdGhhdCByZWZsZWN0cyB0aGUgaHVtYW4gcHJlZmVyZW5jZXMsIGFuZCB0aGVuIGZpbmUtdHVuaW5nIHRoZSBsYXJnZSB1bnN1cGVydmlzZWQgTE0gdXNpbmcgcmVpbmZvcmNlbWVudCBsZWFybmluZyB0byBtYXhpbWl6ZSB0aGlzIGVzdGltYXRlZCByZXdhcmQgd2l0aG91dCBkcmlmdGluZyB0b28gZmFyIGZyb20gdGhlIG9yaWdpbmFsIG1vZGVsLiBJbiB0aGlzIHBhcGVyIHdlIGludHJvZHVjZSBhIG5ldyBwYXJhbWV0ZXJpemF0aW9uIG9mIHRoZSByZXdhcmQgbW9kZWwgaW4gUkxIRiB0aGF0IGVuYWJsZXMgZXh0cmFjdGlvbiBvZiB0aGUgY29ycmVzcG9uZGluZyBvcHRpbWFsIHBvbGljeSBpbiBjbG9zZWQgZm9ybSwgYWxsb3dpbmcgdXMgdG8gc29sdmUgdGhlIHN0YW5kYXJkIFJMSEYgcHJvYmxlbSB3aXRoIG9ubHkgYSBzaW1wbGUgY2xhc3NpZmljYXRpb24gbG9zcy4gVGhlIHJlc3VsdGluZyBhbGdvcml0aG0sIHdoaWNoIHdlIGNhbGwgRGlyZWN0IFByZWZlcmVuY2UgT3B0aW1pemF0aW9uIChEUE8pLCBpcyBzdGFibGUsIHBlcmZvcm1hbnQsIGFuZCBjb21wdXRhdGlvbmFsbHkgbGlnaHR3ZWlnaHQsIGVsaW1pbmF0aW5nIHRoZSBuZWVkIGZvciBzYW1wbGluZyBmcm9tIHRoZSBMTSBkdXJpbmcgZmluZS10dW5pbmcgb3IgcGVyZm9ybWluZyBzaWduaWZpY2FudCBoeXBlcnBhcmFtZXRlciB0dW5pbmcuIE91ciBleHBlcmltZW50cyBzaG93IHRoYXQgRFBPIGNhbiBmaW5lLXR1bmUgTE1zIHRvIGFsaWduIHdpdGggaHVtYW4gcHJlZmVyZW5jZXMgYXMgd2VsbCBhcyBvciBiZXR0ZXIgdGhhbiBleGlzdGluZyBtZXRob2RzLiBOb3RhYmx5LCBmaW5lLXR1bmluZyB3aXRoIERQTyBleGNlZWRzIFBQTy1iYXNlZCBSTEhGIGluIGFiaWxpdHkgdG8gY29udHJvbCBzZW50aW1lbnQgb2YgZ2VuZXJhdGlvbnMsIGFuZCBtYXRjaGVzIG9yIGltcHJvdmVzIHJlc3BvbnNlIHF1YWxpdHkgaW4gc3VtbWFyaXphdGlvbiBhbmQgc2luZ2xlLXR1cm4gZGlhbG9ndWUgd2hpbGUgYmVpbmcgc3Vic3RhbnRpYWxseSBzaW1wbGVyIHRvIGltcGxlbWVudCBhbmQgdHJhaW4uIiwsLFVucmVsZWFzZWQsIlVuaXRlZCBTdGF0ZXMgb2YgQW1lcmljYSxVbml0ZWQgU3RhdGVzIG9mIEFtZXJpY2EiLFB5dGhpYS0yLjhiLCwsLCwyMDI1LTExLTI4IDExOjUzOjQ0KzAwOjAwLCwsLCwsIkFjYWRlbWlhLEFjYWRlbWlhIiwsLCwsT3BlbiBzb3VyY2UsIiIiRFBPIGlzIHJlbGF0aXZlbHkgc3RyYWlnaHRmb3J3YXJkIHRvIGltcGxlbWVudDsgUHlUb3JjaCBjb2RlIGZvciB0aGUgRFBPIGxvc3MgaXMgcHJvdmlkZWQgW2luIHRoZSBwYXBlcl0iIiIsLCwsLCwsLCwsLCxObwozMEItTGF6YXJ1cyxMYW5ndWFnZSwiTGFuZ3VhZ2UgbW9kZWxpbmcvZ2VuZXJhdGlvbixRdWVzdGlvbiBhbnN3ZXJpbmciLENhbGRlcmEgQUksLDIwMjMtMDUtMjcsMzBCLUxhemFydXMsaHR0cHM6Ly9odWdnaW5nZmFjZS5jby9DYWxkZXJhQUkvMzBCLUxhemFydXMsLCwsMzAwMDAwMDAwMDAuMCwsLCwsLCwsLCxDb25maWRlbnQsIlRoaXMgbW9kZWwgaXMgdGhlIHJlc3VsdCBvZiBhbiBleHBlcmltZW50YWwgdXNlIG9mIExvUkFzIG9uIGxhbmd1YWdlIG1vZGVscyBhbmQgbW9kZWwgbWVyZ2VzIHRoYXQgYXJlIG5vdCB0aGUgYmFzZSBIdWdnaW5nRmFjZS1mb3JtYXQgTExhTUEgbW9kZWwgdGhleSB3ZXJlIGludGVuZGVkIGZvci4gVGhlIGRlc2lyZWQgb3V0Y29tZSBpcyB0byBhZGRpdGl2ZWx5IGFwcGx5IGRlc2lyZWQgZmVhdHVyZXMgd2l0aG91dCBwYXJhZG94aWNhbGx5IHdhdGVyaW5nIGRvd24gYSBtb2RlbCdzIGVmZmVjdGl2ZSBiZWhhdmlvci4KClBvdGVudGlhbCBsaW1pdGF0aW9ucyAtIExvUkFzIGFwcGxpZWQgb24gdG9wIG9mIGVhY2ggb3RoZXIgbWF5IGludGVyY29tcGV0ZS4KClN1YmplY3RpdmUgcmVzdWx0cyAtIHZlcnkgcHJvbWlzaW5nLiBGdXJ0aGVyIGV4cGVyaW1lbnRhbCB0ZXN0cyBhbmQgb2JqZWN0aXZlIHRlc3RzIGFyZSByZXF1aXJlZC4KCkluc3RydWN0IGFuZCBTZXR1cCBTdWdnZXN0aW9uczoKCkFscGFjYSBpbnN0cnVjdCBpcyBwcmltYXJ5LCBWaWN1bmEgaW5zdHJ1Y3QgZm9ybWF0IG1heSB3b3JrLiBJZiB1c2luZyBLb2JvbGRBSSBvciBUZXh0LUdlbmVyYXRpb24tV2ViVUksIHJlY29tbWVuZCBzd2l0Y2hpbmcgYmV0d2VlbiBHb2RsaWtlIGFuZCBTdG9yeXdyaXRlciBwcmVzZXRzIGFuZCBhZGp1c3Rpbmcgb3V0cHV0IGxlbmd0aCArIGluc3RydWN0aW9ucyBpbiBtZW1vcnkuIE90aGVyIHByZXNldHMgYXMgd2VsbCBhcyBjdXN0b20gc2V0dGluZ3MgY2FuIHlpZWxkIGhpZ2hseSBkaWZmZXJlbnQgcmVzdWx0cywgZXNwZWNpYWxseSBUZW1wZXJhdHVyZS4gSWYgcG9raW5nIGl0IHdpdGggYSBzdGljayBkb2Vzbid0IHdvcmsgdHJ5IHBva2luZyBoYXJkZXIuIiwsLE9wZW4gd2VpZ2h0cyAobm9uLWNvbW1lcmNpYWwpLCwsLCwsLDIwMjUtMTEtMjggMTE6NTM6NDQrMDA6MDAsLCwsLCxSZXNlYXJjaCBjb2xsZWN0aXZlLCwsLCxVbnJlbGVhc2VkLCIiInNhbWUgYXMgTGxhbWEgbW9kZWwgbGljZW5zZS4gUmVzZWFyY2ggcHVycG9zZXMgb25seSwgbm90IGZvciBjb21tZXJjaWFsIHVzZSIiLgoKaHR0cHM6Ly9odWdnaW5nZmFjZS5jby9DYWxkZXJhQUkvMzBCLUxhemFydXMiLCwsLCwsLCxDYWxkZXJhQUksLCwsWWVzCkh1YXR1b0dQVCxMYW5ndWFnZSwiTGFuZ3VhZ2UgbW9kZWxpbmcvZ2VuZXJhdGlvbixRdWVzdGlvbiBhbnN3ZXJpbmcsQ2hhdCxNZWRpY2FsIGRpYWdub3NpcyIsIlNoZW56aGVuIFJlc2VhcmNoIEluc3RpdHVlIG9mIEJpZyBEYXRhLENoaW5lc2UgVW5pdmVyc2l0eSBvZiBIb25nIEtvbmcgKENVSEspIiwiSG9uZ2JvIFpoYW5nLCBKdW55aW5nIENoZW4sIEZlbmcgSmlhbmcsIEZlaSBZdSwgWmhpaG9uZyBDaGVuLCBKaWFucXVhbiBMaSwgR3VpbWluZyBDaGVuLCBYaWFuZ2JvIFd1LCBaaGl5aSBaaGFuZywgUWluZ3lpbmcgWGlhbywgWGlhbmcgV2FuLCBCZW55b3UgV2FuZywgSGFpemhvdSBMaSIsMjAyMy0wNS0yNCwiSHVhdHVvR1BULCB0b3dhcmRzIFRhbWluZyBMYW5ndWFnZSBNb2RlbCB0byBCZSBhIERvY3RvciIsaHR0cHM6Ly9hcnhpdi5vcmcvYWJzLzIzMDUuMTUwNzUsLCwsMTMwMDAwMDAwMDAuMCxIdWF0dW9HUFQtMTNCIGlzIHRyYWluZWQgb24gWml5YS1MTGFNQS0xM0ItUHJldHJhaW4tdjEsLCw1NTYxMTAwMCwiMTY3MDAwMDAwIChtbG4gb2YgIE1hbmRhcmluIENoaW5lc2Ugd29yZHMgcGVyIEdCKSAqMC4zMzMgR0IgPSA1NTYxMTAwMAoKVGhlIGRhdGFzZXQgd2VvZ2h0IGF0IEh1Z2dpbmdGYWNlOiBodHRwczovL2h1Z2dpbmdmYWNlLmNvL2RhdGFzZXRzL0ZyZWVkb21JbnRlbGxpZ2VuY2UvSHVhdHVvR1BULXNmdC1kYXRhLXYxL2Jsb2IvbWFpbi9IdWF0dW9HUFRfc2Z0X2RhdGFfdjEuanNvbmwiLCwsLCxTcGVjdWxhdGl2ZSwiSW4gdGhpcyBwYXBlciwgd2UgcHJlc2VudCBIdWF0dW9HUFQsIGEgbGFyZ2UgbGFuZ3VhZ2UgbW9kZWwgKExMTSkgZm9yIG1lZGljYWwgY29uc3VsdGF0aW9uLiBUaGUgY29yZSByZWNpcGUgb2YgSHVhdHVvR1BUIGlzIHRvIGxldmVyYWdlIGJvdGggXHRleHRpdHtkaXN0aWxsZWQgZGF0YSBmcm9tIENoYXRHUFR9IGFuZCBcdGV4dGl0e3JlYWwtd29ybGQgZGF0YSBmcm9tIGRvY3RvcnN9IGluIHRoZSBzdXBlcnZpc2VkIGZpbmUtdHVuZWQgc3RhZ2UuIFRoZSByZXNwb25zZXMgb2YgQ2hhdEdQVCBhcmUgdXN1YWxseSBkZXRhaWxlZCwgd2VsbC1wcmVzZW50ZWQgYW5kIGluZm9ybWF0aXZlIHdoaWxlIGl0IGNhbm5vdCBwZXJmb3JtIGxpa2UgYSBkb2N0b3IgaW4gbWFueSBhc3BlY3RzLCBlLmcuIGZvciBpbnRlZ3JhdGl2ZSBkaWFnbm9zaXMuIFdlIGFyZ3VlIHRoYXQgcmVhbC13b3JsZCBkYXRhIGZyb20gZG9jdG9ycyB3b3VsZCBiZSBjb21wbGVtZW50YXJ5IHRvIGRpc3RpbGxlZCBkYXRhIGluIHRoZSBzZW5zZSB0aGUgZm9ybWVyIGNvdWxkIHRhbWUgYSBkaXN0aWxsZWQgbGFuZ3VhZ2UgbW9kZWwgdG8gcGVyZm9ybSBsaWtlIGRvY3RvcnMuIFRvIGJldHRlciBsZXZlcmFnZSB0aGUgc3RyZW5ndGhzIG9mIGJvdGggZGF0YSwgd2UgdHJhaW4gYSByZXdhcmQgbW9kZWwgdG8gYWxpZ24gdGhlIGxhbmd1YWdlIG1vZGVsIHdpdGggdGhlIG1lcml0cyB0aGF0IGJvdGggZGF0YSBicmluZywgZm9sbG93aW5nIGFuIFJMQUlGIChyZWluZm9yY2VkIGxlYXJuaW5nIGZyb20gQUkgZmVlZGJhY2spIGZhc2hpb24uIFRvIGV2YWx1YXRlIGFuZCBiZW5jaG1hcmsgdGhlIG1vZGVscywgd2UgcHJvcG9zZSBhIGNvbXByZWhlbnNpdmUgZXZhbHVhdGlvbiBzY2hlbWUgKGluY2x1ZGluZyBhdXRvbWF0aWMgYW5kIG1hbnVhbCBtZXRyaWNzKS4gRXhwZXJpbWVudGFsIHJlc3VsdHMgZGVtb25zdHJhdGUgdGhhdCBIdWF0dW9HUFQgYWNoaWV2ZXMgc3RhdGUtb2YtdGhlLWFydCByZXN1bHRzIGluIHBlcmZvcm1pbmcgbWVkaWNhbCBjb25zdWx0YXRpb24gYW1vbmcgb3Blbi1zb3VyY2UgTExNcyBpbiBHUFQtNCBldmFsdWF0aW9uLCBodW1hbiBldmFsdWF0aW9uLCBhbmQgbWVkaWNhbCBiZW5jaG1hcmsgZGF0YXNldHMuIEl0IGlzIHdvcnRoIG5vdGluZyB0aGF0IGJ5IHVzaW5nIGFkZGl0aW9uYWwgcmVhbC13b3JsZCBkYXRhIGFuZCBSTEFJRiwgdGhlIGRpc3RpbGxlZCBsYW5ndWFnZSBtb2RlbCAoaS5lLiwgSHVhdHVvR1BUKSBvdXRwZXJmb3JtcyBpdHMgdGVhY2hlciBtb2RlbCBDaGF0R1BUIGluIG1vc3QgY2FzZXMuIE91ciBjb2RlLCBkYXRhLCBhbmQgbW9kZWxzIGFyZSBwdWJsaWNseSBhdmFpbGFibGUgYXQgXHVybHt0aGlzIGh0dHBzIFVSTH0uIFRoZSBvbmxpbmUgZGVtbyBpcyBhdmFpbGFibGUgYXQgXHVybHt0aGlzIGh0dHBzIFVSTH0uIiwsLE9wZW4gd2VpZ2h0cyAodW5yZXN0cmljdGVkKSwiQ2hpbmEsSG9uZyBLb25nIixMTGFNQS0xM0IsNC4zMzc2NThlKzE4LDU1NjExMDAwKjEzMDAwMDAwMDAwKjYsLCwyMDI1LTExLTI4IDExOjUzOjQ0KzAwOjAwLCwsLCwsIkFjYWRlbWlhLEFjYWRlbWlhIiwsLCwsT3BlbiBzb3VyY2UsImh0dHBzOi8vZ2l0aHViLmNvbS9GcmVlZG9tSW50ZWxsaWdlbmNlL0h1YXR1b0dQVAoKQXBhY2hlIDIuMCBsaWNlbnNlIiwsLCwsLCxPcGVyYXRpb24gY291bnRpbmcsLCwsLFllcwpTaGFuaGFpLExhbmd1YWdlLCJMYW5ndWFnZSBtb2RlbGluZy9nZW5lcmF0aW9uLFF1ZXN0aW9uIGFuc3dlcmluZyxDb2RlIGdlbmVyYXRpb24iLFVuaXNvdW5kLCwyMDIzLTA1LTI0LOWxsea1t+Wkp+aooeWeiy/lsbHmtbflpKfmqKHlnovln7rnoYDku4vnu40saHR0cHM6Ly9haS51bmlzb3VuZC5jb20vZG9jL3VuaWdwdC9BbGdvcml0aG0uaHRtbCwsLCwsLCwsLCwsLCwsVW5rbm93biwiMS4gSW50cm9kdWN0aW9uIG9mIHRoZSBTaGFuZ2hhaSBNb2RlbApUaGUgU2hhbmdoYWkgbW9kZWwgaXMgdGhlIGxhdGVzdCBnZW5lcmF0aW9uIG9mIGNvZ25pdGl2ZSBhbmQgaW50ZWxsaWdlbnQgbW9kZWwgZGV2ZWxvcGVkIGJ5IFl1bnp1byBDb3Jwb3JhdGlvbi4gSXQgaGFzIGEgcmljaCBrbm93bGVkZ2UgcmVzZXJ2ZSBjb3ZlcmluZyBzY2llbmNlLCB0ZWNobm9sb2d5LCBjdWx0dXJlLCBhcnQsIG1lZGljYWwgY2FyZSwgYW5kIGdlbmVyYWwga25vd2xlZGdlLiBEaWFsb2d1ZSB3aXRoIGhlciB0byBvYnRhaW4gaW5mb3JtYXRpb24sIGtub3dsZWRnZSBhbmQgaW5zcGlyYXRpb24gaXMgYSBodW1hbiBtZW50b3IgYW5kIGEgcG93ZXJmdWwgaW50ZWxsaWdlbnQgYXNzaXN0YW50LiBZb3UgY2FuIGJlIGluIChDbG91ZC1Lbm93aW5nIFNoYW5naGFpIE1vZGVsICggaHR0cHM6Ly9zaGFuaGFpLnVuaXNvdW5kLmNvbSAgKG9wZW5zIG5ldyB3aW5kb3cpKSkgTWFrZSBhbiBhY2NvdW50IGFwcGxpY2F0aW9uLiBBZnRlciB0aGUgYXBwbGljYXRpb24gaXMgYXBwcm92ZWQsIGxvZyBpbiB0byB0aGUgYWNjb3VudCBudW1iZXIsIHlvdSBjYW4gaGF2ZSBhIGNvbnZlcnNhdGlvbiB3aXRoIFNoYW5naGFpLgoKIzIuIFNoYW5naGFpIG1vZGVsIGNhcGFiaWxpdGllcwpBcyBhIGxhcmdlIGxhbmd1YWdlIG1vZGVsLCBTaGFuZ2hhaSBoYXMgdGVuIG9tbmlwb3RlbnQgYWJpbGl0aWVzIHdpdGggdW5pdmVyc2FsIGFiaWxpdHkgYW5kIGxhbmRpbmcgYWJpbGl0eS4gR2VuZXJhbCBhYmlsaXR5IGNvdmVyczogbGFuZ3VhZ2UgZ2VuZXJhdGlvbiwgbGFuZ3VhZ2UgdW5kZXJzdGFuZGluZywga25vd2xlZGdlIHF1aXosIHJlYXNvbmluZyBhYmlsaXR5LCBtYXRoZW1hdGljYWwgYWJpbGl0eSwgY29kZSBhYmlsaXR5LCBhbmQgc2VjdXJpdHkgY29tcGxpYW5jZSBhYmlsaXR5LiBMYW5kaW5nIGNhcGFiaWxpdGllcyBpbmNsdWRlIGV4dGVuc2lvbiBvZiBwbHVnLWluLCBmaWVsZCBlbmhhbmNlbWVudCwgYW5kIGVudGVycHJpc2UgY3VzdG9taXphdGlvbi4gVGhlIGxhcmdlIG1vdW50YWluIG1vZGVsIGNhbiBiZSB3aWRlbHkgYXBwbGllZCBpbiB2YXJpb3VzIGZpZWxkcywgd2l0aCBleGNlbGxlbnQgcGVyZm9ybWFuY2UgYW5kIHN0cm9uZyBzY2FsYWJpbGl0eSwgc3VwcG9ydHMgbXVsdGlwbGUgaW5wdXQvb3V0cHV0IGZvcm1hdHMsIGFuZCBjYW4gYmUgY3VzdG9taXplZCBhY2NvcmRpbmcgdG8gZGlmZmVyZW50IHNjZW5hcmlvcyBhbmQgbmVlZHMuIiwsLEhvc3RlZCBhY2Nlc3MgKG5vIEFQSSksQ2hpbmEsLCwsLCwyMDI1LTExLTI4IDExOjUzOjQ0KzAwOjAwLCwsLCwsSW5kdXN0cnksLCwsLFVucmVsZWFzZWQsLCwsLCwsLCwsLCwsTm8KTExhTUEtN0IgKExvUkEgZmluZXR1bmVkKSxMYW5ndWFnZSwiTGFuZ3VhZ2UgbW9kZWxpbmcvZ2VuZXJhdGlvbixRdWVzdGlvbiBhbnN3ZXJpbmciLE5BVkVSLCJKZW9uZ2hvb24gS2ltLCBKdW5nIEh5dW4gTGVlLCBTdW5nZG9uZyBLaW0sIEpvb25zdWsgUGFyaywgS2FuZyBNaW4gWW9vLCBTZSBKdW5nIEt3b24sIERvbmdzb28gTGVlIiwyMDIzLTA1LTIzLCJNZW1vcnktRWZmaWNpZW50IEZpbmUtVHVuaW5nIG9mIENvbXByZXNzZWQgTGFyZ2UKTGFuZ3VhZ2UgTW9kZWxzIHZpYSBzdWItNC1iaXQgSW50ZWdlciBRdWFudGl6YXRpb24iLGh0dHBzOi8vYXJ4aXYub3JnL3BkZi8yMzA1LjE0MTUyLnBkZiwsLCw3MDAwMDAwMDAwLjAsLCwsLCwsLCwsQ29uZmlkZW50LCJMYXJnZSBsYW5ndWFnZSBtb2RlbHMgKExMTXMpIGZhY2UgdGhlIGNoYWxsZW5nZXMgaW4gZmluZS10dW5pbmcgYW5kIGRlcGxveW1lbnQgZHVlIHRvIHRoZWlyIGhpZ2ggbWVtb3J5IGRlbWFuZHMgYW5kIGNvbXB1dGF0aW9uYWwgY29zdHMuIFdoaWxlIHBhcmFtZXRlci1lZmZpY2llbnQgZmluZS10dW5pbmcgKFBFRlQpIG1ldGhvZHMgYWltIHRvIHJlZHVjZSB0aGUgbWVtb3J5IHVzYWdlIG9mIHRoZSBvcHRpbWl6ZXIgc3RhdGUgZHVyaW5nIGZpbmUtdHVuaW5nLCB0aGUgaW5oZXJlbnQgc2l6ZSBvZiBwcmUtdHJhaW5lZCBMTE0gd2VpZ2h0cyBjb250aW51ZXMgdG8gYmUgYSBwcmVzc2luZyBjb25jZXJuLiBFdmVuIHRob3VnaCBxdWFudGl6YXRpb24gdGVjaG5pcXVlcyBhcmUgd2lkZWx5IHByb3Bvc2VkIHRvIGVhc2UgbWVtb3J5IGRlbWFuZHMgYW5kIGFjY2VsZXJhdGUgTExNIGluZmVyZW5jZSwgbW9zdCBvZiB0aGVzZSB0ZWNobmlxdWVzIGFyZSBnZWFyZWQgdG93YXJkcyB0aGUgZGVwbG95bWVudCBwaGFzZS4gVG8gYnJpZGdlIHRoaXMgZ2FwLCB0aGlzIHBhcGVyIHByZXNlbnRzIFBhcmFtZXRlci1FZmZpY2llbnQgYW5kIFF1YW50aXphdGlvbi1hd2FyZSBBZGFwdGF0aW9uIChQRVFBKSAtIGEgc2ltcGxlIHlldCBlZmZlY3RpdmUgbWV0aG9kIHRoYXQgY29tYmluZXMgdGhlIGFkdmFudGFnZXMgb2YgUEVGVCB3aXRoIHF1YW50aXplZCBMTE1zLiBCeSB1cGRhdGluZyBzb2xlbHkgdGhlIHF1YW50aXphdGlvbiBzY2FsZXMsIFBFUUEgY2FuIGJlIGRpcmVjdGx5IGFwcGxpZWQgdG8gcXVhbnRpemVkIExMTXMsIGVuc3VyaW5nIHNlYW1sZXNzIHRhc2sgdHJhbnNpdGlvbnMuIFBhcmFsbGVsIHRvIGV4aXN0aW5nIFBFRlQgbWV0aG9kcywgUEVRQSBzaWduaWZpY2FudGx5IHJlZHVjZXMgdGhlIG1lbW9yeSBvdmVyaGVhZCBhc3NvY2lhdGVkIHdpdGggdGhlIG9wdGltaXplciBzdGF0ZS4gRnVydGhlcm1vcmUsIGl0IGxldmVyYWdlcyB0aGUgYWR2YW50YWdlcyBvZiBxdWFudGl6YXRpb24gdG8gc3Vic3RhbnRpYWxseSByZWR1Y2UgbW9kZWwgc2l6ZXMuIEV2ZW4gYWZ0ZXIgZmluZS10dW5pbmcsIHRoZSBxdWFudGl6YXRpb24gc3RydWN0dXJlIG9mIGEgUEVRQS10dW5lZCBMTE0gcmVtYWlucyBpbnRhY3QsIGFsbG93aW5nIGZvciBhY2NlbGVyYXRlZCBpbmZlcmVuY2Ugb24gdGhlIGRlcGxveW1lbnQgc3RhZ2UuIFdlIGVtcGxveSBQRVFBLXR1bmluZyBmb3IgdGFzay1zcGVjaWZpYyBhZGFwdGF0aW9uIG9uIExMTXMgd2l0aCB1cCB0byA2NSBiaWxsaW9uIHBhcmFtZXRlcnMuIFRvIGFzc2VzcyB0aGUgbG9naWNhbCByZWFzb25pbmcgYW5kIGxhbmd1YWdlIGNvbXByZWhlbnNpb24gb2YgUEVRQS10dW5lZCBMTE1zLCB3ZSBmaW5lLXR1bmUgbG93LWJpdCBxdWFudGl6ZWQgTExNcyB1c2luZyBhIGluc3RydWN0aW9uIGRhdGFzZXQuIE91ciByZXN1bHRzIHNob3cgdGhhdCBldmVuIHdoZW4gTExNcyBhcmUgcXVhbnRpemVkIHRvIGJlbG93IDQtYml0IHByZWNpc2lvbiwgdGhlaXIgY2FwYWJpbGl0aWVzIGluIGxhbmd1YWdlIG1vZGVsaW5nLCBmZXctc2hvdCBpbi1jb250ZXh0IGxlYXJuaW5nLCBhbmQgY29tcHJlaGVuc2lvbiBjYW4gYmUgcmVzaWxpZW50bHkgcmVzdG9yZWQgdG8gKG9yIGV2ZW4gaW1wcm92ZWQgb3ZlcikgdGhlaXIgZnVsbC1wcmVjaXNpb24gb3JpZ2luYWwgcGVyZm9ybWFuY2VzIHdpdGggUEVRQS4iLDMuMCxMTGFNQS03QiAoTG9SQSBmaW5ldHVuZWQpLFVucmVsZWFzZWQsS29yZWEgKFJlcHVibGljIG9mKSxMTGFNQS03QiwsLCwsMjAyNi0wMi0xMSAxOToyNjoyNyswMDowMCwsLCwsLEluZHVzdHJ5LCwsLCxVbnJlbGVhc2VkLCwsLCwsLCwsLCwsLE5vCkxMYU1BLTY1QiAoTG9SQSBmaW5ldHVuZWQpLExhbmd1YWdlLCJMYW5ndWFnZSBtb2RlbGluZy9nZW5lcmF0aW9uLFF1ZXN0aW9uIGFuc3dlcmluZyIsTkFWRVIsIkplb25naG9vbiBLaW0sIEp1bmcgSHl1biBMZWUsIFN1bmdkb25nIEtpbSwgSm9vbnN1ayBQYXJrLCBLYW5nIE1pbiBZb28sIFNlIEp1bmcgS3dvbiwgRG9uZ3NvbyBMZWUiLDIwMjMtMDUtMjMsIk1lbW9yeS1FZmZpY2llbnQgRmluZS1UdW5pbmcgb2YgQ29tcHJlc3NlZCBMYXJnZQpMYW5ndWFnZSBNb2RlbHMgdmlhIHN1Yi00LWJpdCBJbnRlZ2VyIFF1YW50aXphdGlvbiIsaHR0cHM6Ly9hcnhpdi5vcmcvcGRmLzIzMDUuMTQxNTIucGRmLCwsLDY1MjAwMDAwMDAwLjAsLCwsLCwsLCwsQ29uZmlkZW50LCJMYXJnZSBsYW5ndWFnZSBtb2RlbHMgKExMTXMpIGZhY2UgdGhlIGNoYWxsZW5nZXMgaW4gZmluZS10dW5pbmcgYW5kIGRlcGxveW1lbnQgZHVlIHRvIHRoZWlyIGhpZ2ggbWVtb3J5IGRlbWFuZHMgYW5kIGNvbXB1dGF0aW9uYWwgY29zdHMuIFdoaWxlIHBhcmFtZXRlci1lZmZpY2llbnQgZmluZS10dW5pbmcgKFBFRlQpIG1ldGhvZHMgYWltIHRvIHJlZHVjZSB0aGUgbWVtb3J5IHVzYWdlIG9mIHRoZSBvcHRpbWl6ZXIgc3RhdGUgZHVyaW5nIGZpbmUtdHVuaW5nLCB0aGUgaW5oZXJlbnQgc2l6ZSBvZiBwcmUtdHJhaW5lZCBMTE0gd2VpZ2h0cyBjb250aW51ZXMgdG8gYmUgYSBwcmVzc2luZyBjb25jZXJuLiBFdmVuIHRob3VnaCBxdWFudGl6YXRpb24gdGVjaG5pcXVlcyBhcmUgd2lkZWx5IHByb3Bvc2VkIHRvIGVhc2UgbWVtb3J5IGRlbWFuZHMgYW5kIGFjY2VsZXJhdGUgTExNIGluZmVyZW5jZSwgbW9zdCBvZiB0aGVzZSB0ZWNobmlxdWVzIGFyZSBnZWFyZWQgdG93YXJkcyB0aGUgZGVwbG95bWVudCBwaGFzZS4gVG8gYnJpZGdlIHRoaXMgZ2FwLCB0aGlzIHBhcGVyIHByZXNlbnRzIFBhcmFtZXRlci1FZmZpY2llbnQgYW5kIFF1YW50aXphdGlvbi1hd2FyZSBBZGFwdGF0aW9uIChQRVFBKSAtIGEgc2ltcGxlIHlldCBlZmZlY3RpdmUgbWV0aG9kIHRoYXQgY29tYmluZXMgdGhlIGFkdmFudGFnZXMgb2YgUEVGVCB3aXRoIHF1YW50aXplZCBMTE1zLiBCeSB1cGRhdGluZyBzb2xlbHkgdGhlIHF1YW50aXphdGlvbiBzY2FsZXMsIFBFUUEgY2FuIGJlIGRpcmVjdGx5IGFwcGxpZWQgdG8gcXVhbnRpemVkIExMTXMsIGVuc3VyaW5nIHNlYW1sZXNzIHRhc2sgdHJhbnNpdGlvbnMuIFBhcmFsbGVsIHRvIGV4aXN0aW5nIFBFRlQgbWV0aG9kcywgUEVRQSBzaWduaWZpY2FudGx5IHJlZHVjZXMgdGhlIG1lbW9yeSBvdmVyaGVhZCBhc3NvY2lhdGVkIHdpdGggdGhlIG9wdGltaXplciBzdGF0ZS4gRnVydGhlcm1vcmUsIGl0IGxldmVyYWdlcyB0aGUgYWR2YW50YWdlcyBvZiBxdWFudGl6YXRpb24gdG8gc3Vic3RhbnRpYWxseSByZWR1Y2UgbW9kZWwgc2l6ZXMuIEV2ZW4gYWZ0ZXIgZmluZS10dW5pbmcsIHRoZSBxdWFudGl6YXRpb24gc3RydWN0dXJlIG9mIGEgUEVRQS10dW5lZCBMTE0gcmVtYWlucyBpbnRhY3QsIGFsbG93aW5nIGZvciBhY2NlbGVyYXRlZCBpbmZlcmVuY2Ugb24gdGhlIGRlcGxveW1lbnQgc3RhZ2UuIFdlIGVtcGxveSBQRVFBLXR1bmluZyBmb3IgdGFzay1zcGVjaWZpYyBhZGFwdGF0aW9uIG9uIExMTXMgd2l0aCB1cCB0byA2NSBiaWxsaW9uIHBhcmFtZXRlcnMuIFRvIGFzc2VzcyB0aGUgbG9naWNhbCByZWFzb25pbmcgYW5kIGxhbmd1YWdlIGNvbXByZWhlbnNpb24gb2YgUEVRQS10dW5lZCBMTE1zLCB3ZSBmaW5lLXR1bmUgbG93LWJpdCBxdWFudGl6ZWQgTExNcyB1c2luZyBhIGluc3RydWN0aW9uIGRhdGFzZXQuIE91ciByZXN1bHRzIHNob3cgdGhhdCBldmVuIHdoZW4gTExNcyBhcmUgcXVhbnRpemVkIHRvIGJlbG93IDQtYml0IHByZWNpc2lvbiwgdGhlaXIgY2FwYWJpbGl0aWVzIGluIGxhbmd1YWdlIG1vZGVsaW5nLCBmZXctc2hvdCBpbi1jb250ZXh0IGxlYXJuaW5nLCBhbmQgY29tcHJlaGVuc2lvbiBjYW4gYmUgcmVzaWxpZW50bHkgcmVzdG9yZWQgdG8gKG9yIGV2ZW4gaW1wcm92ZWQgb3ZlcikgdGhlaXIgZnVsbC1wcmVjaXNpb24gb3JpZ2luYWwgcGVyZm9ybWFuY2VzIHdpdGggUEVRQS4iLDUuMCxMTGFNQS02NUIgKExvUkEgZmluZXR1bmVkKSxVbnJlbGVhc2VkLEtvcmVhIChSZXB1YmxpYyBvZiksTExhTUEtNjVCLCwsLCwyMDI2LTAyLTExIDE5OjI2OjI3KzAwOjAwLCwsLCwsSW5kdXN0cnksLCwsLFVucmVsZWFzZWQsLCwsLCwsLCwsLCwsTm8KTExhTUEtMTNCIChMb1JBIGZpbmV0dW5lZCksTGFuZ3VhZ2UsIkxhbmd1YWdlIG1vZGVsaW5nL2dlbmVyYXRpb24sUXVlc3Rpb24gYW5zd2VyaW5nIixOQVZFUiwiSmVvbmdob29uIEtpbSwgSnVuZyBIeXVuIExlZSwgU3VuZ2RvbmcgS2ltLCBKb29uc3VrIFBhcmssIEthbmcgTWluIFlvbywgU2UgSnVuZyBLd29uLCBEb25nc29vIExlZSIsMjAyMy0wNS0yMywiTWVtb3J5LUVmZmljaWVudCBGaW5lLVR1bmluZyBvZiBDb21wcmVzc2VkIExhcmdlCkxhbmd1YWdlIE1vZGVscyB2aWEgc3ViLTQtYml0IEludGVnZXIgUXVhbnRpemF0aW9uIixodHRwczovL2FyeGl2Lm9yZy9wZGYvMjMwNS4xNDE1Mi5wZGYsLCwsMTMwMDAwMDAwMDAuMCwsLCwsLCwsLCxDb25maWRlbnQsIkxhcmdlIGxhbmd1YWdlIG1vZGVscyAoTExNcykgZmFjZSB0aGUgY2hhbGxlbmdlcyBpbiBmaW5lLXR1bmluZyBhbmQgZGVwbG95bWVudCBkdWUgdG8gdGhlaXIgaGlnaCBtZW1vcnkgZGVtYW5kcyBhbmQgY29tcHV0YXRpb25hbCBjb3N0cy4gV2hpbGUgcGFyYW1ldGVyLWVmZmljaWVudCBmaW5lLXR1bmluZyAoUEVGVCkgbWV0aG9kcyBhaW0gdG8gcmVkdWNlIHRoZSBtZW1vcnkgdXNhZ2Ugb2YgdGhlIG9wdGltaXplciBzdGF0ZSBkdXJpbmcgZmluZS10dW5pbmcsIHRoZSBpbmhlcmVudCBzaXplIG9mIHByZS10cmFpbmVkIExMTSB3ZWlnaHRzIGNvbnRpbnVlcyB0byBiZSBhIHByZXNzaW5nIGNvbmNlcm4uIEV2ZW4gdGhvdWdoIHF1YW50aXphdGlvbiB0ZWNobmlxdWVzIGFyZSB3aWRlbHkgcHJvcG9zZWQgdG8gZWFzZSBtZW1vcnkgZGVtYW5kcyBhbmQgYWNjZWxlcmF0ZSBMTE0gaW5mZXJlbmNlLCBtb3N0IG9mIHRoZXNlIHRlY2huaXF1ZXMgYXJlIGdlYXJlZCB0b3dhcmRzIHRoZSBkZXBsb3ltZW50IHBoYXNlLiBUbyBicmlkZ2UgdGhpcyBnYXAsIHRoaXMgcGFwZXIgcHJlc2VudHMgUGFyYW1ldGVyLUVmZmljaWVudCBhbmQgUXVhbnRpemF0aW9uLWF3YXJlIEFkYXB0YXRpb24gKFBFUUEpIC0gYSBzaW1wbGUgeWV0IGVmZmVjdGl2ZSBtZXRob2QgdGhhdCBjb21iaW5lcyB0aGUgYWR2YW50YWdlcyBvZiBQRUZUIHdpdGggcXVhbnRpemVkIExMTXMuIEJ5IHVwZGF0aW5nIHNvbGVseSB0aGUgcXVhbnRpemF0aW9uIHNjYWxlcywgUEVRQSBjYW4gYmUgZGlyZWN0bHkgYXBwbGllZCB0byBxdWFudGl6ZWQgTExNcywgZW5zdXJpbmcgc2VhbWxlc3MgdGFzayB0cmFuc2l0aW9ucy4gUGFyYWxsZWwgdG8gZXhpc3RpbmcgUEVGVCBtZXRob2RzLCBQRVFBIHNpZ25pZmljYW50bHkgcmVkdWNlcyB0aGUgbWVtb3J5IG92ZXJoZWFkIGFzc29jaWF0ZWQgd2l0aCB0aGUgb3B0aW1pemVyIHN0YXRlLiBGdXJ0aGVybW9yZSwgaXQgbGV2ZXJhZ2VzIHRoZSBhZHZhbnRhZ2VzIG9mIHF1YW50aXphdGlvbiB0byBzdWJzdGFudGlhbGx5IHJlZHVjZSBtb2RlbCBzaXplcy4gRXZlbiBhZnRlciBmaW5lLXR1bmluZywgdGhlIHF1YW50aXphdGlvbiBzdHJ1Y3R1cmUgb2YgYSBQRVFBLXR1bmVkIExMTSByZW1haW5zIGludGFjdCwgYWxsb3dpbmcgZm9yIGFjY2VsZXJhdGVkIGluZmVyZW5jZSBvbiB0aGUgZGVwbG95bWVudCBzdGFnZS4gV2UgZW1wbG95IFBFUUEtdHVuaW5nIGZvciB0YXNrLXNwZWNpZmljIGFkYXB0YXRpb24gb24gTExNcyB3aXRoIHVwIHRvIDY1IGJpbGxpb24gcGFyYW1ldGVycy4gVG8gYXNzZXNzIHRoZSBsb2dpY2FsIHJlYXNvbmluZyBhbmQgbGFuZ3VhZ2UgY29tcHJlaGVuc2lvbiBvZiBQRVFBLXR1bmVkIExMTXMsIHdlIGZpbmUtdHVuZSBsb3ctYml0IHF1YW50aXplZCBMTE1zIHVzaW5nIGEgaW5zdHJ1Y3Rpb24gZGF0YXNldC4gT3VyIHJlc3VsdHMgc2hvdyB0aGF0IGV2ZW4gd2hlbiBMTE1zIGFyZSBxdWFudGl6ZWQgdG8gYmVsb3cgNC1iaXQgcHJlY2lzaW9uLCB0aGVpciBjYXBhYmlsaXRpZXMgaW4gbGFuZ3VhZ2UgbW9kZWxpbmcsIGZldy1zaG90IGluLWNvbnRleHQgbGVhcm5pbmcsIGFuZCBjb21wcmVoZW5zaW9uIGNhbiBiZSByZXNpbGllbnRseSByZXN0b3JlZCB0byAob3IgZXZlbiBpbXByb3ZlZCBvdmVyKSB0aGVpciBmdWxsLXByZWNpc2lvbiBvcmlnaW5hbCBwZXJmb3JtYW5jZXMgd2l0aCBQRVFBLiIsMy4wLExMYU1BLTEzQiAoTG9SQSBmaW5ldHVuZWQpLFVucmVsZWFzZWQsS29yZWEgKFJlcHVibGljIG9mKSxMTGFNQS0xM0IsLCwsLDIwMjYtMDItMTEgMTk6MjY6MjcrMDA6MDAsLCwsLCxJbmR1c3RyeSwsLCwsVW5yZWxlYXNlZCwsLCwsLCwsLCwsLCxObwpMTGFNQS0zM0IgKExvUkEgZmluZXR1bmVkKSxMYW5ndWFnZSwiTGFuZ3VhZ2UgbW9kZWxpbmcvZ2VuZXJhdGlvbixRdWVzdGlvbiBhbnN3ZXJpbmciLE5BVkVSLCJKZW9uZ2hvb24gS2ltLCBKdW5nIEh5dW4gTGVlLCBTdW5nZG9uZyBLaW0sIEpvb25zdWsgUGFyaywgS2FuZyBNaW4gWW9vLCBTZSBKdW5nIEt3b24sIERvbmdzb28gTGVlIiwyMDIzLTA1LTIzLCJNZW1vcnktRWZmaWNpZW50IEZpbmUtVHVuaW5nIG9mIENvbXByZXNzZWQgTGFyZ2UKTGFuZ3VhZ2UgTW9kZWxzIHZpYSBzdWItNC1iaXQgSW50ZWdlciBRdWFudGl6YXRpb24iLGh0dHBzOi8vYXJ4aXYub3JnL3BkZi8yMzA1LjE0MTUyLnBkZiwsLCwzMzAwMDAwMDAwMC4wLCwsLCwsLCwsLENvbmZpZGVudCwiTGFyZ2UgbGFuZ3VhZ2UgbW9kZWxzIChMTE1zKSBmYWNlIHRoZSBjaGFsbGVuZ2VzIGluIGZpbmUtdHVuaW5nIGFuZCBkZXBsb3ltZW50IGR1ZSB0byB0aGVpciBoaWdoIG1lbW9yeSBkZW1hbmRzIGFuZCBjb21wdXRhdGlvbmFsIGNvc3RzLiBXaGlsZSBwYXJhbWV0ZXItZWZmaWNpZW50IGZpbmUtdHVuaW5nIChQRUZUKSBtZXRob2RzIGFpbSB0byByZWR1Y2UgdGhlIG1lbW9yeSB1c2FnZSBvZiB0aGUgb3B0aW1pemVyIHN0YXRlIGR1cmluZyBmaW5lLXR1bmluZywgdGhlIGluaGVyZW50IHNpemUgb2YgcHJlLXRyYWluZWQgTExNIHdlaWdodHMgY29udGludWVzIHRvIGJlIGEgcHJlc3NpbmcgY29uY2Vybi4gRXZlbiB0aG91Z2ggcXVhbnRpemF0aW9uIHRlY2huaXF1ZXMgYXJlIHdpZGVseSBwcm9wb3NlZCB0byBlYXNlIG1lbW9yeSBkZW1hbmRzIGFuZCBhY2NlbGVyYXRlIExMTSBpbmZlcmVuY2UsIG1vc3Qgb2YgdGhlc2UgdGVjaG5pcXVlcyBhcmUgZ2VhcmVkIHRvd2FyZHMgdGhlIGRlcGxveW1lbnQgcGhhc2UuIFRvIGJyaWRnZSB0aGlzIGdhcCwgdGhpcyBwYXBlciBwcmVzZW50cyBQYXJhbWV0ZXItRWZmaWNpZW50IGFuZCBRdWFudGl6YXRpb24tYXdhcmUgQWRhcHRhdGlvbiAoUEVRQSkgLSBhIHNpbXBsZSB5ZXQgZWZmZWN0aXZlIG1ldGhvZCB0aGF0IGNvbWJpbmVzIHRoZSBhZHZhbnRhZ2VzIG9mIFBFRlQgd2l0aCBxdWFudGl6ZWQgTExNcy4gQnkgdXBkYXRpbmcgc29sZWx5IHRoZSBxdWFudGl6YXRpb24gc2NhbGVzLCBQRVFBIGNhbiBiZSBkaXJlY3RseSBhcHBsaWVkIHRvIHF1YW50aXplZCBMTE1zLCBlbnN1cmluZyBzZWFtbGVzcyB0YXNrIHRyYW5zaXRpb25zLiBQYXJhbGxlbCB0byBleGlzdGluZyBQRUZUIG1ldGhvZHMsIFBFUUEgc2lnbmlmaWNhbnRseSByZWR1Y2VzIHRoZSBtZW1vcnkgb3ZlcmhlYWQgYXNzb2NpYXRlZCB3aXRoIHRoZSBvcHRpbWl6ZXIgc3RhdGUuIEZ1cnRoZXJtb3JlLCBpdCBsZXZlcmFnZXMgdGhlIGFkdmFudGFnZXMgb2YgcXVhbnRpemF0aW9uIHRvIHN1YnN0YW50aWFsbHkgcmVkdWNlIG1vZGVsIHNpemVzLiBFdmVuIGFmdGVyIGZpbmUtdHVuaW5nLCB0aGUgcXVhbnRpemF0aW9uIHN0cnVjdHVyZSBvZiBhIFBFUUEtdHVuZWQgTExNIHJlbWFpbnMgaW50YWN0LCBhbGxvd2luZyBmb3IgYWNjZWxlcmF0ZWQgaW5mZXJlbmNlIG9uIHRoZSBkZXBsb3ltZW50IHN0YWdlLiBXZSBlbXBsb3kgUEVRQS10dW5pbmcgZm9yIHRhc2stc3BlY2lmaWMgYWRhcHRhdGlvbiBvbiBMTE1zIHdpdGggdXAgdG8gNjUgYmlsbGlvbiBwYXJhbWV0ZXJzLiBUbyBhc3Nlc3MgdGhlIGxvZ2ljYWwgcmVhc29uaW5nIGFuZCBsYW5ndWFnZSBjb21wcmVoZW5zaW9uIG9mIFBFUUEtdHVuZWQgTExNcywgd2UgZmluZS10dW5lIGxvdy1iaXQgcXVhbnRpemVkIExMTXMgdXNpbmcgYSBpbnN0cnVjdGlvbiBkYXRhc2V0LiBPdXIgcmVzdWx0cyBzaG93IHRoYXQgZXZlbiB3aGVuIExMTXMgYXJlIHF1YW50aXplZCB0byBiZWxvdyA0LWJpdCBwcmVjaXNpb24sIHRoZWlyIGNhcGFiaWxpdGllcyBpbiBsYW5ndWFnZSBtb2RlbGluZywgZmV3LXNob3QgaW4tY29udGV4dCBsZWFybmluZywgYW5kIGNvbXByZWhlbnNpb24gY2FuIGJlIHJlc2lsaWVudGx5IHJlc3RvcmVkIHRvIChvciBldmVuIGltcHJvdmVkIG92ZXIpIHRoZWlyIGZ1bGwtcHJlY2lzaW9uIG9yaWdpbmFsIHBlcmZvcm1hbmNlcyB3aXRoIFBFUUEuIiwxLjA5LExMYU1BLTMzQiAoTG9SQSBmaW5ldHVuZWQpLFVucmVsZWFzZWQsS29yZWEgKFJlcHVibGljIG9mKSxMTGFNQS0zM0IsLCw1LjAsLDIwMjYtMDItMTEgMTk6MjY6MjcrMDA6MDAsLCwsLCxJbmR1c3RyeSwsLCwsVW5yZWxlYXNlZCwsLCwsLCwsLCwsLCxObwpHb2F0LTdCLExhbmd1YWdlLFF1YW50aXRhdGl2ZSByZWFzb25pbmcsTmF0aW9uYWwgVW5pdmVyc2l0eSBvZiBTaW5nYXBvcmUsIlRpZWRvbmcgTGl1LCBCcnlhbiBLaWFuIEhzaWFuZyBMb3ciLDIwMjMtMDUtMjMsR29hdDogRmluZS10dW5lZCBMTGFNQSBPdXRwZXJmb3JtcyBHUFQtNCBvbiBBcml0aG1ldGljIFRhc2tzLGh0dHBzOi8vYXJ4aXYub3JnL2Ficy8yMzA1LjE0MjAxLDEwNy4wLFNPVEEgaW1wcm92ZW1lbnQsIiIiV2UgaW50cm9kdWNlIEdvYXQsIGEgZmluZS10dW5lZCBMTGFNQSBtb2RlbCB0aGF0IHNpZ25pZmljYW50bHkgb3V0cGVyZm9ybXMgR1BULTQgb24gYSByYW5nZSBvZiBhcml0aG1ldGljIHRhc2tzLiBGaW5lLXR1bmVkIG9uIGEgc3ludGhldGljYWxseSBnZW5lcmF0ZWQgZGF0YXNldCwgR29hdCBhY2hpZXZlcyBzdGF0ZS1vZnRoZS1hcnQgcGVyZm9ybWFuY2Ugb24gQklHLWJlbmNoIGFyaXRobWV0aWMgc3ViLXRhc2suIiIiLDcwMDAwMDAwMDAuMCw3QiwsMi43OGUrMjIgZm9yIGJhc2UgTExhTUEtN0IsNDM3MDAwMDAsRmluZS10dW5lIGRhdGFzZXQgaGFkIDEgbWlsbGlvbiBxdWVzdGlvbi1hbnN3ZXIgcGFpcnMuIGxpa2VseSB+MTAgdG9rZW5zIHBlciBwYWlyPywsLE5WSURJQSBBMTAgUENJZSwsU3BlY3VsYXRpdmUsIldlIGludHJvZHVjZSBHb2F0LCBhIGZpbmUtdHVuZWQgTExhTUEgbW9kZWwgdGhhdCBzaWduaWZpY2FudGx5IG91dHBlcmZvcm1zIEdQVC00IG9uIGEgcmFuZ2Ugb2YgYXJpdGhtZXRpYyB0YXNrcy4gRmluZS10dW5lZCBvbiBhIHN5bnRoZXRpY2FsbHkgZ2VuZXJhdGVkIGRhdGFzZXQsIEdvYXQgYWNoaWV2ZXMgc3RhdGUtb2YtdGhlLWFydCBwZXJmb3JtYW5jZSBvbiBCSUctYmVuY2ggYXJpdGhtZXRpYyBzdWItdGFzay4gSW4gcGFydGljdWxhciwgdGhlIHplcm8tc2hvdCBHb2F0LTdCIG1hdGNoZXMgb3IgZXZlbiBzdXJwYXNzZXMgdGhlIGFjY3Vy</x:v>
      </x:c>
    </x:row>
    <x:row r="177" ht="18" customHeight="1">
      <x:c r="A177" s="17" t="n">
        <x:v>172</x:v>
      </x:c>
      <x:c r="B177" s="17" t="n">
        <x:v>310</x:v>
      </x:c>
      <x:c r="C177" s="160" t="str">
        <x:v>YWN5IGFjaGlldmVkIGJ5IHRoZSBmZXctc2hvdCBQYUxNLTU0MEIuIFN1cnByaXNpbmdseSwgR29hdCBjYW4gYWNoaWV2ZSBuZWFyLXBlcmZlY3QgYWNjdXJhY3kgb24gbGFyZ2UtbnVtYmVyIGFkZGl0aW9uIGFuZCBzdWJ0cmFjdGlvbiB0aHJvdWdoIHN1cGVydmlzZWQgZmluZS10dW5pbmcgb25seSwgd2hpY2ggaXMgYWxtb3N0IGltcG9zc2libGUgd2l0aCBwcmV2aW91cyBwcmV0cmFpbmVkIGxhbmd1YWdlIG1vZGVscywgc3VjaCBhcyBCbG9vbSwgT1BULCBHUFQtTmVvWCwgZXRjLiBXZSBhdHRyaWJ1dGUgR29hdCdzIGV4Y2VwdGlvbmFsIHBlcmZvcm1hbmNlIHRvIExMYU1BJ3MgY29uc2lzdGVudCB0b2tlbml6YXRpb24gb2YgbnVtYmVycy4gVG8gdGFja2xlIG1vcmUgY2hhbGxlbmdpbmcgdGFza3MgbGlrZSBsYXJnZS1udW1iZXIgbXVsdGlwbGljYXRpb24gYW5kIGRpdmlzaW9uLCB3ZSBwcm9wb3NlIGFuIGFwcHJvYWNoIHRoYXQgY2xhc3NpZmllcyB0YXNrcyBiYXNlZCBvbiB0aGVpciBsZWFybmFiaWxpdHksIGFuZCBzdWJzZXF1ZW50bHkgZGVjb21wb3NlcyB1bmxlYXJuYWJsZSB0YXNrcywgc3VjaCBhcyBtdWx0aS1kaWdpdCBtdWx0aXBsaWNhdGlvbiBhbmQgZGl2aXNpb24sIGludG8gYSBzZXJpZXMgb2YgbGVhcm5hYmxlIHRhc2tzIGJ5IGxldmVyYWdpbmcgYmFzaWMgYXJpdGhtZXRpYyBwcmluY2lwbGVzLiBXZSB0aG9yb3VnaGx5IGV4YW1pbmUgdGhlIHBlcmZvcm1hbmNlIG9mIG91ciBtb2RlbCwgb2ZmZXJpbmcgYSBjb21wcmVoZW5zaXZlIGV2YWx1YXRpb24gb2YgdGhlIGVmZmVjdGl2ZW5lc3Mgb2Ygb3VyIHByb3Bvc2VkIGRlY29tcG9zaXRpb24gc3RlcHMuIEFkZGl0aW9uYWxseSwgR29hdC03QiBjYW4gYmUgZWFzaWx5IHRyYWluZWQgdXNpbmcgTG9SQSBvbiBhIDI0R0IgVlJBTSBHUFUsIGZhY2lsaXRhdGluZyByZXByb2R1Y2liaWxpdHkgZm9yIG90aGVyIHJlc2VhcmNoZXJzLiBXZSByZWxlYXNlIG91ciBtb2RlbCwgZGF0YXNldCwgYW5kIHRoZSBQeXRob24gc2NyaXB0IGZvciBkYXRhc2V0IGdlbmVyYXRpb24uIiwxLjAsLE9wZW4gd2VpZ2h0cyAobm9uLWNvbW1lcmNpYWwpLFNpbmdhcG9yZSxMTGFNQS03QiwyLjAyZSsxOCwiIiJHb2F0LTdCIGNhbiBiZSBlYXNpbHkgZmluZS10dW5lZCB1c2luZyBMb1JBIG9uIGEgMjRHQiBWUkFNIEdQVS4uLiBJbiBwYXJ0aWN1bGFyLCB0aGUgZmluZS10dW5pbmcgcHJvY2VzcyBmb3IgYSBzcGVjaWZpYyBhcml0aG1ldGljIHN1Yi10YXNrLCBzdWNoIGFzIDgtZGlnaXQgYWRkaXRpb24gdXNpbmcgMTAwSyBpbnN0YW5jZXMsIHRha2VzIG9ubHkgYXBwcm94aW1hdGVseSAxLjUgaG91cnMgb24gYW4gQTEwIEdQVSB0byBhY2hpZXZlIG5lYXItcGVyZmVjdCBhY2N1cmFjeSIiCgpJbmZvIGlzbid0IHZlcnkgY29tcGxldGUgLSBubyB0aW1lZnJhbWUgc3BlY2lmaWVkIGZvciB0aGUgVlJBTSBHUFUsIEknbSBub3Qgc3VyZSBob3cgbWFueSB0b2tlbnMgYXJlIGluIHRoZSBmaW5lLXR1bmUgZGF0YXNldCBhbmQgdGhleSB1c2UgTG9SQS4gTWF5YmUgaXQncyAxNSBBMTAtaG91cnMgdG90YWwgKDFNIHRvdGFsIGluc3RhbmNlcyk/IEJ1dCBzYWZlIHRvIGFzc3VtZSBpdCdzIGEgc21hbGwgZnJhY3Rpb24gb2YgTGxhbWEncyBwcmV0cmFpbiBjb21wdXRlLgoKMTI1IHRyaWxsaW9uIChBMTAgRkxPUHMpICogMTUgKiAzNjAwICogMC4zID0gMi4wMmUxOCIsLCwyMDI2LTA1LTI1IDEyOjIxOjI3KzAwOjAwLCwsLCwsQWNhZGVtaWEsLCwsLE9wZW4gKG5vbi1jb21tZXJjaWFsKSwibm8gbGljZW5zZSBub3RlZC4gcGVyaGFwcyBMTGFNQSAxIGxpY2Vuc2UgYnkgZGVmYXVsdCAobm9uLWNvbW0pLiByZXBvIHdpdGggZmluZXR1bmUgKGkuZS4gdHJhaW5pbmcgc2luY2UgdGhpcyBpcyBhIExsYW1hIGZpbmV0dW5lKSBjb2RlCmh0dHBzOi8vZ2l0aHViLmNvbS9saXV0aWVkb25nL2dvYXQiLCwsLEZQMTYsLCwsLCwsLFllcwpHdWFuYWNvLTY1QixMYW5ndWFnZSxDaGF0LFVuaXZlcnNpdHkgb2YgV2FzaGluZ3RvbiwiVGltIERldHRtZXJzLCBBcnRpZG9ybyBQYWdub25pLCBBcmkgSG9sdHptYW4sIEx1a2UgWmV0dGxlbW95ZXIiLDIwMjMtMDUtMjMsUUxvUkE6IEVmZmljaWVudCBGaW5ldHVuaW5nIG9mIFF1YW50aXplZCBMTE1zLGh0dHBzOi8vYXJ4aXYub3JnL2Ficy8yMzA1LjE0MzE0OyBodHRwczovL2dpdGh1Yi5jb20vYXJ0aWRvcm8vcWxvcmEsNDU2MC4wLCwiIiJPdXIgYmVzdCBtb2RlbCBmYW1pbHksIHdoaWNoIHdlIG5hbWUgR3VhbmFjbywgb3V0cGVyZm9ybXMKYWxsIHByZXZpb3VzIG9wZW5seSByZWxlYXNlZCBtb2RlbHMgb24gdGhlIFZpY3VuYSBiZW5jaG1hcmssIHJlYWNoaW5nIDk5LjMlCm9mIHRoZSBwZXJmb3JtYW5jZSBsZXZlbCBvZiBDaGF0R1BUIHdoaWxlIG9ubHkgcmVxdWlyaW5nIDI0IGhvdXJzIG9mIGZpbmV0dW5pbmcKb24gYSBzaW5nbGUgR1BVIiIiLDY1MDAwMDAwMDAwLjAsImZyb20gTGxhbWEtNjVCIAooYWxzbyAzM0IsIDEzQiwgN0IgdmFyaWFudHMpIiw1LjVlKzIzLCJGaW5lLXR1bmUgb2YgTGxhbWEtNjVCLCB3aGljaCBhcHBlYXJzIHRvIGhhdmUgYmVlbiB0cmFpbmVkIG9uIGEgIiJwcm9mZXNzaW9uYWwgZ3JhZGUgR1BVIiIgd2l0aCA0OEdCIFZSQU0gKGxpa2VseSBBNjAwMCkgZm9yIDI0IGhvdXJzLgoKRmluZS10dW5lIGNvbXB1dGUgaXMgbmVnbGlnaWJsZSBjb21wYXJlZCB0byBwcmV0cmFpbmluZyAoNS41ZTIzIGZvciBMbGFtYS02NWIpIiwsLDI0LjAsMjQgaG91cnMsLCxDb25maWRlbnQsIldlIHByZXNlbnQgUUxvUkEsIGFuIGVmZmljaWVudCBmaW5ldHVuaW5nIGFwcHJvYWNoIHRoYXQgcmVkdWNlcyBtZW1vcnkgdXNhZ2UgZW5vdWdoIHRvIGZpbmV0dW5lIGEgNjVCIHBhcmFtZXRlciBtb2RlbCBvbiBhIHNpbmdsZSA0OEdCIEdQVSB3aGlsZSBwcmVzZXJ2aW5nIGZ1bGwgMTYtYml0IGZpbmV0dW5pbmcgdGFzayBwZXJmb3JtYW5jZS4gUUxvUkEgYmFja3Byb3BhZ2F0ZXMgZ3JhZGllbnRzIHRocm91Z2ggYSBmcm96ZW4sIDQtYml0IHF1YW50aXplZCBwcmV0cmFpbmVkIGxhbmd1YWdlIG1vZGVsIGludG8gTG93IFJhbmsgQWRhcHRlcnN+KExvUkEpLiBPdXIgYmVzdCBtb2RlbCBmYW1pbHksIHdoaWNoIHdlIG5hbWUgR3VhbmFjbywgb3V0cGVyZm9ybXMgYWxsIHByZXZpb3VzIG9wZW5seSByZWxlYXNlZCBtb2RlbHMgb24gdGhlIFZpY3VuYSBiZW5jaG1hcmssIHJlYWNoaW5nIDk5LjMlIG9mIHRoZSBwZXJmb3JtYW5jZSBsZXZlbCBvZiBDaGF0R1BUIHdoaWxlIG9ubHkgcmVxdWlyaW5nIDI0IGhvdXJzIG9mIGZpbmV0dW5pbmcgb24gYSBzaW5nbGUgR1BVLiBRTG9SQSBpbnRyb2R1Y2VzIGEgbnVtYmVyIG9mIGlubm92YXRpb25zIHRvIHNhdmUgbWVtb3J5IHdpdGhvdXQgc2FjcmlmaWNpbmcgcGVyZm9ybWFuY2U6IChhKSA0LWJpdCBOb3JtYWxGbG9hdCAoTkY0KSwgYSBuZXcgZGF0YSB0eXBlIHRoYXQgaXMgaW5mb3JtYXRpb24gdGhlb3JldGljYWxseSBvcHRpbWFsIGZvciBub3JtYWxseSBkaXN0cmlidXRlZCB3ZWlnaHRzIChiKSBkb3VibGUgcXVhbnRpemF0aW9uIHRvIHJlZHVjZSB0aGUgYXZlcmFnZSBtZW1vcnkgZm9vdHByaW50IGJ5IHF1YW50aXppbmcgdGhlIHF1YW50aXphdGlvbiBjb25zdGFudHMsIGFuZCAoYykgcGFnZWQgb3B0aW16aWVycyB0byBtYW5hZ2UgbWVtb3J5IHNwaWtlcy4gV2UgdXNlIFFMb1JBIHRvIGZpbmV0dW5lIG1vcmUgdGhhbiAxLDAwMCBtb2RlbHMsIHByb3ZpZGluZyBhIGRldGFpbGVkIGFuYWx5c2lzIG9mIGluc3RydWN0aW9uIGZvbGxvd2luZyBhbmQgY2hhdGJvdCBwZXJmb3JtYW5jZSBhY3Jvc3MgOCBpbnN0cnVjdGlvbiBkYXRhc2V0cywgbXVsdGlwbGUgbW9kZWwgdHlwZXMgKExMYU1BLCBUNSksIGFuZCBtb2RlbCBzY2FsZXMgdGhhdCB3b3VsZCBiZSBpbmZlYXNpYmxlIHRvIHJ1biB3aXRoIHJlZ3VsYXIgZmluZXR1bmluZyAoZS5nLiAzM0IgYW5kIDY1QiBwYXJhbWV0ZXIgbW9kZWxzKS4gT3VyIHJlc3VsdHMgc2hvdyB0aGF0IFFMb1JBIGZpbmV0dW5pbmcgb24gYSBzbWFsbCBoaWdoLXF1YWxpdHkgZGF0YXNldCBsZWFkcyB0byBzdGF0ZS1vZi10aGUtYXJ0IHJlc3VsdHMsIGV2ZW4gd2hlbiB1c2luZyBzbWFsbGVyIG1vZGVscyB0aGFuIHRoZSBwcmV2aW91cyBTb1RBLiBXZSBwcm92aWRlIGEgZGV0YWlsZWQgYW5hbHlzaXMgb2YgY2hhdGJvdCBwZXJmb3JtYW5jZSBiYXNlZCBvbiBib3RoIGh1bWFuIGFuZCBHUFQtNCBldmFsdWF0aW9ucyBzaG93aW5nIHRoYXQgR1BULTQgZXZhbHVhdGlvbnMgYXJlIGEgY2hlYXAgYW5kIHJlYXNvbmFibGUgYWx0ZXJuYXRpdmUgdG8gaHVtYW4gZXZhbHVhdGlvbi4gRnVydGhlcm1vcmUsIHdlIGZpbmQgdGhhdCBjdXJyZW50IGNoYXRib3QgYmVuY2htYXJrcyBhcmUgbm90IHRydXN0d29ydGh5IHRvIGFjY3VyYXRlbHkgZXZhbHVhdGUgdGhlIHBlcmZvcm1hbmNlIGxldmVscyBvZiBjaGF0Ym90cy4gQSBsZW1vbi1waWNrZWQgYW5hbHlzaXMgZGVtb25zdHJhdGVzIHdoZXJlIEd1YW5hY28gZmFpbHMgY29tcGFyZWQgdG8gQ2hhdEdQVC4gV2UgcmVsZWFzZSBhbGwgb2Ygb3VyIG1vZGVscyBhbmQgY29kZSwgaW5jbHVkaW5nIENVREEga2VybmVscyBmb3IgNC1iaXQgdHJhaW5pbmcuIiwsLE9wZW4gd2VpZ2h0cyAobm9uLWNvbW1lcmNpYWwpLFVuaXRlZCBTdGF0ZXMgb2YgQW1lcmljYSxMTGFNQS02NUIsOGUrMTgsIiIidXNpbmcgYSBzaW5nbGUgcHJvZmVzc2lvbmFsIEdQVSBvdmVyIDI0IGhvdXJzIHdlIGFjaGlldmUgOTkuMyUgd2l0aCBvdXIgbGFyZ2VzdCBtb2RlbCIiCgpubyBtb2RlbCBzcGVjaWZpZWQsIGJ1dCBpZiBpdCdzIGFuIEExMDAsIDMxMiB0ZmxvcC9zICogMjQgKiAzNjAwICogMC4zIHV0aWxpemF0aW9uID0gOGUxOCIsLCwyMDI2LTA1LTI1IDEyOjIxOjI4KzAwOjAwLCwsLCwsQWNhZGVtaWEsLCwsLE9wZW4gc291cmNlLCJMTGFNQSBsaWNlbnNlLCBub24tY29tbWVyY2lhbCBmb3Igd2VpZ2h0cy4gY29kZSBpcyBNSVQKCmNvZGU6IGh0dHBzOi8vZ2l0aHViLmNvbS9hcnRpZG9yby9xbG9yYS9ibG9iL21haW4vc2NyaXB0cy9maW5ldHVuZV9ndWFuYWNvXzY1Yi5zaCAiLFRydWUsLCwsLCxIYXJkd2FyZSwsLCwsWWVzCkJpb21lZEdQVCAoMTgyTSksIkxhbmd1YWdlLFZpc2lvbixNZWRpY2luZSIsIlZpc3VhbCBxdWVzdGlvbiBhbnN3ZXJpbmcsTWVkaWNhbCBkaWFnbm9zaXMsSW1hZ2UgY2FwdGlvbmluZyxJbWFnZSBjbGFzc2lmaWNhdGlvbixUZXh0IHN1bW1hcml6YXRpb24sTGFuZ3VhZ2UgbW9kZWxpbmcvZ2VuZXJhdGlvbixNb3J0YWxpdHkgcHJlZGljdGlvbiIsIkxlaGlnaCBVbml2ZXJzaXR5LFVuaXZlcnNpdHkgb2YgR2VvcmdpYSxTYW1zdW5nIFJlc2VhcmNoIEFtZXJpY2EsSGFydmFyZCBNZWRpY2FsIFNjaG9vbCxVbml2ZXJzaXR5IG9mIFBlbm5zeWx2YW5pYSIsIkthaSBaaGFuZywgUm9uZyBaaG91LCBFYXNoYW4gQWRoaWthcmxhLCBaaGlsaW5nIFlhbiwgWWl4aW4gTGl1LCBKdW4gWXUsIFpoZW5nbGlhbmcgTGl1LCBYdW4gQ2hlbiwgQnJpYW4gRC4gRGF2aXNvbiwgSHVpIFJlbiwgSmluZyBIdWFuZywgQ2hlbiBDaGVuLCBZdXlpbiBaaG91LCBTdW55YW5nIEZ1LCBXZWkgTGl1LCBUaWFubWluZyBMaXUsIFhpYW5nIExpLCBZb25nIENoZW4sIExpZmFuZyBIZSwgSmFtZXMgWm91LCBRdWFuemhlbmcgTGksIEhvbmdmYW5nIExpdSwgTGljaGFvIFN1biIsMjAyMy0wNS0yMyxCaW9tZWRHUFQ6IEEgR2VuZXJhbGlzdCBWaXNpb24tTGFuZ3VhZ2UgRm91bmRhdGlvbiBNb2RlbCBmb3IgRGl2ZXJzZSBCaW9tZWRpY2FsIFRhc2tzLGh0dHBzOi8vYXJ4aXYub3JnL2Ficy8yMzA1LjE3MTAwLCwsLDE4MjAwMDAwMC4wLCwsIiIiRm9yIHByZS10cmFpbmluZywgd2UgdXNlZCB0ZW4gMjQtR0IgTlZJRElBIEE1MDAwIEdQVXMgY29uZmlndXJlZCBmb3IgbXVsdGktR1BVIHRyYWluaW5nIHVzaW5nIERpc3RyaWJ1dGVkRGF0YVBhcmFsbGVsIChERFApIiIiLDU3ODY5OTA1NywiIiJCaW9tZWRHUFQsIHdlIGN1cmF0ZWQgYSBsYXJnZS1zY2FsZSBwcmUtdHJhaW5pbmcgY29ycHVzIGNvbXByaXNpbmcgNTkyLDU2NyBpbWFnZXMsIGFwcHJveGltYXRlbHkgMTgzIG1pbGxpb24gdGV4dCBzZW50ZW5jZXMsIDQ2LDQwOCBvYmplY3QtbGFiZWwgcGFpcnMsIGFuZCAyNzEsODA0IGltYWdlLXRleHQgcGFpcnMgIiIiLCwsTlZJRElBIFJUWCBBNTAwMCwsQ29uZmlkZW50LCJUcmFkaXRpb25hbCBiaW9tZWRpY2FsIGFydGlmaWNpYWwgaW50ZWxsaWdlbmNlIChBSSkgbW9kZWxzLCBkZXNpZ25lZCBmb3Igc3BlY2lmaWMgdGFza3Mgb3IgbW9kYWxpdGllcywgb2Z0ZW4gZXhoaWJpdCBsaW1pdGVkIGZsZXhpYmlsaXR5IGluIHJlYWwtd29ybGQgZGVwbG95bWVudCBhbmQgc3RydWdnbGUgdG8gdXRpbGl6ZSBob2xpc3RpYyBpbmZvcm1hdGlvbi4gR2VuZXJhbGlzdCBBSSBob2xkcyB0aGUgcG90ZW50aWFsIHRvIGFkZHJlc3MgdGhlc2UgbGltaXRhdGlvbnMgZHVlIHRvIGl0cyB2ZXJzYXRpbGl0eSBpbiBpbnRlcnByZXRpbmcgZGlmZmVyZW50IGRhdGEgdHlwZXMgYW5kIGdlbmVyYXRpbmcgdGFpbG9yZWQgb3V0cHV0cyBmb3IgZGl2ZXJzZSBuZWVkcy4gSG93ZXZlciwgZXhpc3RpbmcgYmlvbWVkaWNhbCBnZW5lcmFsaXN0IEFJIHNvbHV0aW9ucyBhcmUgdHlwaWNhbGx5IGhlYXZ5d2VpZ2h0IGFuZCBjbG9zZWQgc291cmNlIHRvIHJlc2VhcmNoZXJzLCBwcmFjdGl0aW9uZXJzLCBhbmQgcGF0aWVudHMuIEhlcmUsIHdlIHByb3Bvc2UgQmlvbWVkR1BULCB0aGUgZmlyc3Qgb3Blbi1zb3VyY2UgYW5kIGxpZ2h0d2VpZ2h0IHZpc2lvbi1sYW5ndWFnZSBmb3VuZGF0aW9uIG1vZGVsLCBkZXNpZ25lZCBhcyBhIGdlbmVyYWxpc3QgY2FwYWJsZSBvZiBwZXJmb3JtaW5nIHZhcmlvdXMgYmlvbWVkaWNhbCB0YXNrcy4gQmlvbWVkR1BUIGFjaGlldmVkIHN0YXRlLW9mLXRoZS1hcnQgcmVzdWx0cyBpbiAxNiBvdXQgb2YgMjUgZXhwZXJpbWVudHMgd2hpbGUgbWFpbnRhaW5pbmcgYSBjb21wdXRpbmctZnJpZW5kbHkgbW9kZWwgc2NhbGUuIFdlIGFsc28gY29uZHVjdGVkIGh1bWFuIGV2YWx1YXRpb25zIHRvIGFzc2VzcyB0aGUgY2FwYWJpbGl0aWVzIG9mIEJpb21lZEdQVCBpbiByYWRpb2xvZ3kgdmlzdWFsIHF1ZXN0aW9uIGFuc3dlcmluZywgcmVwb3J0IGdlbmVyYXRpb24sIGFuZCBzdW1tYXJpemF0aW9uLiBCaW9tZWRHUFQgZXhoaWJpdHMgcm9idXN0IHByZWRpY3Rpb24gYWJpbGl0eSB3aXRoIGEgbG93IGVycm9yIHJhdGUgb2YgMy44JSBpbiBxdWVzdGlvbiBhbnN3ZXJpbmcsIHNhdGlzZmFjdG9yeSBwZXJmb3JtYW5jZSB3aXRoIGFuIGVycm9yIHJhdGUgb2YgOC4zJSBpbiB3cml0aW5nIGNvbXBsZXggcmFkaW9sb2d5IHJlcG9ydHMsIGFuZCBjb21wZXRpdGl2ZSBzdW1tYXJpemF0aW9uIGFiaWxpdHkgd2l0aCBhIG5lYXJseSBlcXVpdmFsZW50IHByZWZlcmVuY2Ugc2NvcmUgdG8gaHVtYW4gZXhwZXJ0cy4gT3VyIG1ldGhvZCBkZW1vbnN0cmF0ZXMgdGhhdCBlZmZlY3RpdmUgdHJhaW5pbmcgd2l0aCBkaXZlcnNlIGRhdGEgY2FuIGxlYWQgdG8gbW9yZSBwcmFjdGljYWwgYmlvbWVkaWNhbCBBSSBmb3IgaW1wcm92aW5nIGRpYWdub3NpcyBhbmQgd29ya2Zsb3cgZWZmaWNpZW5jeS4iLCwsT3BlbiB3ZWlnaHRzICh1bnJlc3RyaWN0ZWQpLCJVbml0ZWQgU3RhdGVzIG9mIEFtZXJpY2EsVW5pdGVkIFN0YXRlcyBvZiBBbWVyaWNhLFVuaXRlZCBTdGF0ZXMgb2YgQW1lcmljYSxVbml0ZWQgU3RhdGVzIG9mIEFtZXJpY2EsVW5pdGVkIFN0YXRlcyBvZiBBbWVyaWNhIiwsLCwxMC4wLCwyMDI2LTAyLTExIDE5OjI2OjI3KzAwOjAwLCwsLCwsIkFjYWRlbWlhLEFjYWRlbWlhLEluZHVzdHJ5LEFjYWRlbWlhLEFjYWRlbWlhIiwsLCwsT3BlbiBzb3VyY2UsIlRoZSBwcmUtdHJhaW5lZCBhbmQgZmluZS10dW5lZCBtb2RlbHMgYXMgd2VsbCBhcyBzb3VyY2UgY29kZSBmb3IgdHJhaW5pbmcsIGluZmVyZW5jZSBhbmQgZGF0YSBwcmVwcm9jZXNzaW5nIGNhbiBiZSBhY2Nlc3NlZCBhdCBodHRwczovL2dpdGh1Yi5jb20vdGFva3ovQmlvbWVkR1BULiAKCkFwYWNoZSAyLjAgbGljZW5zZSIsLCwsLCw0NTgwLjE2MTQ0NDMxODQ5MywsLCwsLFllcwpQcm9saWZpY0RyZWFtZXIsM0QgbW9kZWxpbmcsM0QgcmVjb25zdHJ1Y3Rpb24sIlRzaW5naHVhIFVuaXZlcnNpdHksU2hlbmdTaHUiLCJaaGVuZ3lpIFdhbmcsIENoZW5nIEx1LCBZaWthaSBXYW5nLCBGYW4gQmFvLCBDaG9uZ3h1YW4gTGksIEhhbmcgU3UsIEp1biBaaHUiLDIwMjMtMDUtMjMsUHJvbGlmaWNEcmVhbWVyOiBIaWdoLUZpZGVsaXR5IGFuZCBEaXZlcnNlIFRleHQtdG8tM0QgR2VuZXJhdGlvbiB3aXRoIFZhcmlhdGlvbmFsIFNjb3JlIERpc3RpbGxhdGlvbixodHRwOi8vYXJ4aXYub3JnL2Ficy8yMzA1LjE2MjEzLCwsLCwsLCwsLCwsLCxVbmtub3duLCJTY29yZSBkaXN0aWxsYXRpb24gc2FtcGxpbmcgKFNEUykgaGFzIHNob3duIGdyZWF0IHByb21pc2UgaW4gdGV4dC10by0zRCBnZW5lcmF0aW9uIGJ5IGRpc3RpbGxpbmcgcHJldHJhaW5lZCBsYXJnZS1zY2FsZSB0ZXh0LXRvLWltYWdlIGRpZmZ1c2lvbiBtb2RlbHMsIGJ1dCBzdWZmZXJzIGZyb20gb3Zlci1zYXR1cmF0aW9uLCBvdmVyLXNtb290aGluZywgYW5kIGxvdy1kaXZlcnNpdHkgcHJvYmxlbXMuIEluIHRoaXMgd29yaywgd2UgcHJvcG9zZSB0byBtb2RlbCB0aGUgM0QgcGFyYW1ldGVyIGFzIGEgcmFuZG9tIHZhcmlhYmxlIGluc3RlYWQgb2YgYSBjb25zdGFudCBhcyBpbiBTRFMgYW5kIHByZXNlbnQgdmFyaWF0aW9uYWwgc2NvcmUgZGlzdGlsbGF0aW9uIChWU0QpLCBhIHByaW5jaXBsZWQgcGFydGljbGViYXNlZCB2YXJpYXRpb25hbCBmcmFtZXdvcmsgdG8gZXhwbGFpbiBhbmQgYWRkcmVzcyB0aGUgYWZvcmVtZW50aW9uZWQgaXNzdWVzIGluIHRleHQtdG8tM0QgZ2VuZXJhdGlvbi4gV2Ugc2hvdyB0aGF0IFNEUyBpcyBhIHNwZWNpYWwgY2FzZSBvZiBWU0QgYW5kIGxlYWRzIHRvIHBvb3Igc2FtcGxlcyB3aXRoIGJvdGggc21hbGwgYW5kIGxhcmdlIENGRyB3ZWlnaHRzLiBJbiBjb21wYXJpc29uLCBWU0Qgd29ya3Mgd2VsbCB3aXRoIHZhcmlvdXMgQ0ZHIHdlaWdodHMgYXMgYW5jZXN0cmFsIHNhbXBsaW5nIGZyb20gZGlmZnVzaW9uIG1vZGVscyBhbmQgc2ltdWx0YW5lb3VzbHkgaW1wcm92ZXMgdGhlIGRpdmVyc2l0eSBhbmQgc2FtcGxlIHF1YWxpdHkgd2l0aCBhIGNvbW1vbiBDRkcgd2VpZ2h0IChpLmUuLCA3LjUpLiBXZSBmdXJ0aGVyIHByZXNlbnQgdmFyaW91cyBpbXByb3ZlbWVudHMgaW4gdGhlIGRlc2lnbiBzcGFjZSBmb3IgdGV4dC10by0zRCBzdWNoIGFzIGRpc3RpbGxhdGlvbiB0aW1lIHNjaGVkdWxlIGFuZCBkZW5zaXR5IGluaXRpYWxpemF0aW9uLCB3aGljaCBhcmUgb3J0aG9nb25hbCB0byB0aGUgZGlzdGlsbGF0aW9uIGFsZ29yaXRobSB5ZXQgbm90IHdlbGwgZXhwbG9yZWQuIE91ciBvdmVyYWxsIGFwcHJvYWNoLCBkdWJiZWQgUHJvbGlmaWNEcmVhbWVyLCBjYW4gZ2VuZXJhdGUgaGlnaCByZW5kZXJpbmcgcmVzb2x1dGlvbiAoaS5lLiwgNTEyIMOXIDUxMikgYW5kIGhpZ2gtZmlkZWxpdHkgTmVSRiB3aXRoIHJpY2ggc3RydWN0dXJlIGFuZCBjb21wbGV4IGVmZmVjdHMgKGUuZy4sIHNtb2tlIGFuZCBkcm9wcykuIEZ1cnRoZXIsIGluaXRpYWxpemVkIGZyb20gTmVSRiwgbWVzaGVzIGZpbmUtdHVuZWQgYnkgVlNEIGFyZSBtZXRpY3Vsb3VzbHkgZGV0YWlsZWQgYW5kIHBob3RvLXJlYWxpc3RpYy4gUHJvamVjdCBwYWdlIGFuZCBjb2RlczogaHR0cHM6Ly9tbC5jcy50c2luZ2h1YS5lZHUuY24vcHJvbGlmaWNkcmVhbWVyLy4iLCwsVW5yZWxlYXNlZCwiQ2hpbmEsQ2hpbmEiLCwsLCwsMjAyNS0xMS0yOCAxMTo1Mzo0NCswMDowMCwsLCwsLCJBY2FkZW1pYSxJbmR1c3RyeSIsLCwsLE9wZW4gc291cmNlLCJBcGFjaGUgMi4wCmh0dHBzOi8vZ2l0aHViLmNvbS90aHUtbWwvcHJvbGlmaWNkcmVhbWVyIiwsLCwsLCwsLCwsLE5vClJXS1YtNCAxNEIsTGFuZ3VhZ2UsTGFuZ3VhZ2UgbW9kZWxpbmcsUldLViBGb3VuZGF0aW9uLCJCbyBQZW5nLCBFcmljIEFsY2FpZGUsIFF1ZW50aW4gQW50aG9ueSwgQWxvbiBBbGJhbGFrLCBTYW11ZWwgQXJjYWRpbmhvLCBIdWFucWkgQ2FvLCBYaW4gQ2hlbmcsIE1pY2hhZWwgQ2h1bmcsIE1hdHRlbyBHcmVsbGEsIEtyYW50aGkgS2lyYW4gR1YsIFh1emhlbmcgSGUsIEhhb3dlbiBIb3UsIFByemVteXNsYXcgS2F6aWVua28sIEphbiBLb2NvbiwgSmlhbWluZyBLb25nLCBCYXJ0bG9taWVqIEtvcHR5cmEsIEhheWRlbiBMYXUsIEtyaXNobmEgU3JpIElwc2l0IE1hbnRyaSwgRmVyZGluYW5kIE1vbSwgQXRzdXNoaSBTYWl0bywgWGlhbmdydSBUYW5nLCBCb2x1biBXYW5nLCBKb2hhbiBTLiBXaW5kLCBTdGFuc2lsYXcgV296bmlhaywgUnVpY2hvbmcgWmhhbmcsIFpoZW55dWFuIFpoYW5nLCBRaWhhbmcgWmhhbywgUGVuZyBaaG91LCBKaWFuIFpodSwgUnVpLUppZSBaaHUiLDIwMjMtMDUtMjIsUldLVjogUmVpbnZlbnRpbmcgUk5OcyBmb3IgdGhlIFRyYW5zZm9ybWVyIEVyYSxodHRwczovL2FyeGl2Lm9yZy9hYnMvMjMwNS4xMzA0OCwxMDQyLjAsLCwxNDAwMDAwMDAwMC4wLDE0YiwyLjc4ZSsyMiwiZnJvbSBIdWdnaW5nRmFjZSBwYWdlOiBodHRwczovL2h1Z2dpbmdmYWNlLmNvL0JsaW5rREwvcndrdi00LXBpbGUtMTRiCgp0cmFpbmVkIGZvciAzMzBCIHRva2VucwoxNCBiaWxsaW9uICogMzMwIGJpbGxpb24gKiA2ID0gMi43OGUyMgoKcGFwZXIgbm90ZXMgdGhhdCBhIGZvcndhcmQgcGFzcyBpcyBhbG1vc3QgZXhhY3RseSAyeCBwYXJhbWV0ZXJzICh3aXRoaW4gMiUpOiAiIkFsdGVybmF0aXZlIGFwcHJveGltYXRpb25zIGZvciBGTE9QcyBpbmNsdWRlIGRvdWJsaW5nIHRoZSBwYXJhbWV0ZXJzIHdoaWNoIHlpZWxkcyBzaW1pbGFyIHJlc3VsdHMgd2l0aGluIDIlIGZvciAxNEIgYW5kIGEgMzAlIGRpc2NyZXBhbmN5IGZvciAxNjlNIHZhcmlhbnQuIiIgYW5kIHRoYXQgNipwYXJhbXMqdG9rZW5zIGlzIGEgZ29vZCBhcHByb3hpbWF0aW9uIGJlY2F1c2UgaXQncyBub3QgYSB0cmFuc2Zvcm1lcjogIiJGTE9QcyBpcyBmb3IgYSBmb3J3YXJkIHBhc3MgZm9yIG9uZSB0b2tlbi4gSXQgd2FzIGNhbGN1bGF0ZWQgYXMgNihWIEQgKyAxM0QyTCksIHdoaWNoIGlzIHRoZQp0d2ljZSAoYWRkIGFuZCBtdWx0aXBseSkgdGhlIG51bWJlciBvZiBwYXJhbWV0ZXJzCmluIGxpbmVhciBsYXllcnMuIFRoZSBiYWNrd2FyZHMgcGFzcyBGTE9QcyBjYW4gYmUKYXBwcm94aW1hdGVkIGFzIHR3aWNlIHRoYXQgb2YgdGhlIGZvcndhcmQgcGFzcy4gU28KdGhlIHRvdGFsIGlzIDYoViBEICsgMTNEMkwpIHBlciB0b2tlbiBmb3IgdHJhaW5pbmcKKDN4IGZ3IEZMT1BzKS4gSXQgaXMgbm90ZXdvcnRoeSB0aGF0IEZMT1BzIGFyZQppbmRlcGVuZGVudCBvZiB0aGUgY29udGV4dCBsZW5ndGgsIHVubGlrZSByZWd1bGFyCnRyYW5zZm9ybWVycyIiIiwzMzAwMDAwMDAwMDAsLCwsTlZJRElBIEExMDAgU1hNNCA4MCBHQiwsQ29uZmlkZW50LCJUcmFuc2Zvcm1lcnMgaGF2ZSByZXZvbHV0aW9uaXplZCBhbG1vc3QgYWxsIG5hdHVyYWwgbGFuZ3VhZ2UgcHJvY2Vzc2luZyAoTkxQKSB0YXNrcyBidXQgc3VmZmVyIGZyb20gbWVtb3J5IGFuZCBjb21wdXRhdGlvbmFsIGNvbXBsZXhpdHkgdGhhdCBzY2FsZXMgcXVhZHJhdGljYWxseSB3aXRoIHNlcXVlbmNlIGxlbmd0aC4gSW4gY29udHJhc3QsIHJlY3VycmVudCBuZXVyYWwgbmV0d29ya3MgKFJOTnMpIGV4aGliaXQgbGluZWFyIHNjYWxpbmcgaW4gbWVtb3J5IGFuZCBjb21wdXRhdGlvbmFsIHJlcXVpcmVtZW50cyBidXQgc3RydWdnbGUgdG8gbWF0Y2ggdGhlIHNhbWUgcGVyZm9ybWFuY2UgYXMgVHJhbnNmb3JtZXJzIGR1ZSB0byBsaW1pdGF0aW9ucyBpbiBwYXJhbGxlbGl6YXRpb24gYW5kIHNjYWxhYmlsaXR5LiBXZSBwcm9wb3NlIGEgbm92ZWwgbW9kZWwgYXJjaGl0ZWN0dXJlLCBSZWNlcHRhbmNlIFdlaWdodGVkIEtleSBWYWx1ZSAoUldLViksIHRoYXQgY29tYmluZXMgdGhlIGVmZmljaWVudCBwYXJhbGxlbGl6YWJsZSB0cmFpbmluZyBvZiBUcmFuc2Zvcm1lcnMgd2l0aCB0aGUgZWZmaWNpZW50IGluZmVyZW5jZSBvZiBSTk5zLiBPdXIgYXBwcm9hY2ggbGV2ZXJhZ2VzIGEgbGluZWFyIGF0dGVudGlvbiBtZWNoYW5pc20gYW5kIGFsbG93cyB1cyB0byBmb3JtdWxhdGUgdGhlIG1vZGVsIGFzIGVpdGhlciBhIFRyYW5zZm9ybWVyIG9yIGFuIFJOTiwgd2hpY2ggcGFyYWxsZWxpemVzIGNvbXB1dGF0aW9ucyBkdXJpbmcgdHJhaW5pbmcgYW5kIG1haW50YWlucyBjb25zdGFudCBjb21wdXRhdGlvbmFsIGFuZCBtZW1vcnkgY29tcGxleGl0eSBkdXJpbmcgaW5mZXJlbmNlLCBsZWFkaW5nIHRvIHRoZSBmaXJzdCBub24tdHJhbnNmb3JtZXIgYXJjaGl0ZWN0dXJlIHRvIGJlIHNjYWxlZCB0byB0ZW5zIG9mIGJpbGxpb25zIG9mIHBhcmFtZXRlcnMuIE91ciBleHBlcmltZW50cyByZXZlYWwgdGhhdCBSV0tWIHBlcmZvcm1zIG9uIHBhciB3aXRoIHNpbWlsYXJseSBzaXplZCBUcmFuc2Zvcm1lcnMsIHN1Z2dlc3RpbmcgdGhhdCBmdXR1cmUgd29yayBjYW4gbGV2ZXJhZ2UgdGhpcyBhcmNoaXRlY3R1cmUgdG8gY3JlYXRlIG1vcmUgZWZmaWNpZW50IG1vZGVscy4gVGhpcyB3b3JrIHByZXNlbnRzIGEgc2lnbmlmaWNhbnQgc3RlcCB0b3dhcmRzIHJlY29uY2lsaW5nIHRoZSB0cmFkZS1vZmZzIGJldHdlZW4gY29tcHV0YXRpb25hbCBlZmZpY2llbmN5IGFuZCBtb2RlbCBwZXJmb3JtYW5jZSBpbiBzZXF1ZW5jZSBwcm9jZXNzaW5nIHRhc2tzLiIsLCwsTXVsdGluYXRpb25hbCwsLCwsLDIwMjYtMDUtMjUgMTI6MjE6MjgrMDA6MDAsLCwsMjYyMTQ0LjAsIjI2MjE0NCAob3IgMTMxMDcyPykKIiJUbyB0cmFpbiB0aGUgbW9kZWxzIG1lbnRpb25lZCwgd2UuLi4gc3dpdGNoIGJhdGNoIHNpemUgZHluYW1pY2FsbHkgYmV0d2VlbiAxMjggb3IgMjU2IHNlcXVlbmNlcywgZWFjaCBvZiAxMDI0IHRva2VucyIiIixSZXNlYXJjaCBjb2xsZWN0aXZlLCwsLCwsLCwsLCwsLE9wZXJhdGlvbiBjb3VudGluZywsLCwsCk1NUy0xQixTcGVlY2gsU3BlZWNoIHJlY29nbml0aW9uIChBU1IpLE1ldGEgQUksIlZpbmVlbCBQcmF0YXAsIEFuZHJvcyBUamFuZHJhLCBCb3dlbiBTaGksIFBhZGVuIFRvbWFzZWxsbywgQXJ1biBCYWJ1LCBTYXlhbmkgS3VuZHUsIEFsaSBFbGthaGt5LCBaaGFvaGVuZyBOaSwgQXBvb3J2IFZ5YXMsIE1hcnlhbSBGYXplbC1aYXJhbmRpLCBBbGV4ZWkgQmFldnNraSwgWW9zc2kgQWRpLCBYaWFvaHVpIFpoYW5nLCBXZWktTmluZyBIc3UsIEFsZXhpcyBDb25uZWF1LCBNaWNoYWVsIEF1bGkiLDIwMjMtMDUtMjIsIlNjYWxpbmcgU3BlZWNoIFRlY2hub2xvZ3kgdG8gMSwwMDArIExhbmd1YWdlcyIsImh0dHBzOi8vYXJ4aXYub3JnL2Ficy8yMzA1LjEzNTE2Cmh0dHBzOi8vaHVnZ2luZ2ZhY2UuY28vZmFjZWJvb2svbW1zLTFiLWFsbCIsNjIxLjAsLCwxMDAwMDAwMDAwLjAsaHR0cHM6Ly9odWdnaW5nZmFjZS5jby9mYWNlYm9vay9tbXMtMWItYWxsL3RyZWUvbWFpbiwsImZyb20gcGFnZSAxMyAiImFsbCBtb2RlbHMgd2VyZQpwcmUtdHJhaW5lZCBmb3IgYSB0b3RhbCBvZiBvbmUgbWlsbGlvbiB1cGRhdGVzIG9uIEExMDAgR1BVcyB3aXRoIDgwR0Igb2YgbWVtb3J5LiBUaGUgTU1TICgwLjNCKQptb2RlbCB3YXMgdHJhaW5lZCB3aXRoIGFuIGVmZmVjdGl2ZSBiYXRjaCBzaXplIG9mIDIuMyBob3VycyBvZiBkYXRhIGFjcm9zcyA0OCBHUFVzIGFuZCB0aGUgTU1TCigxQikgbW9kZWwgd2FzIHRyYWluZWQgd2l0aCBhbiBlZmZlY3RpdmUgYmF0Y2ggc2l6ZSBvZiAzLjUgaG91cnMgb24gNjQgR1BVcyIiCiIsMTM2MTA1MjAwMDAwMDAsIjQ5MUsgaG91cnMgaW4gbW9ubyAxNiBrSHogPSA3LDg1NiwwMDAsMDAwIHNhbXBsZXMiLCwsTlZJRElBIEExMDAgU1hNNCA4MCBHQiwsQ29uZmlkZW50LCJFeHBhbmRpbmcgdGhlIGxhbmd1YWdlIGNvdmVyYWdlIG9mIHNwZWVjaCB0ZWNobm9sb2d5IGhhcyB0aGUgcG90ZW50aWFsIHRvIGltcHJvdmUgYWNjZXNzIHRvIGluZm9ybWF0aW9uIGZvciBtYW55IG1vcmUgcGVvcGxlLiBIb3dldmVyLCBjdXJyZW50IHNwZWVjaCB0ZWNobm9sb2d5IGlzIHJlc3RyaWN0ZWQgdG8gYWJvdXQgb25lIGh1bmRyZWQgbGFuZ3VhZ2VzIHdoaWNoIGlzIGEgc21hbGwgZnJhY3Rpb24gb2YgdGhlIG92ZXIgNywwMDAgbGFuZ3VhZ2VzIHNwb2tlbiBhcm91bmQgdGhlIHdvcmxkLiBUaGUgTWFzc2l2ZWx5IE11bHRpbGluZ3VhbCBTcGVlY2ggKE1NUykgcHJvamVjdCBpbmNyZWFzZXMgdGhlIG51bWJlciBvZiBzdXBwb3J0ZWQgbGFuZ3VhZ2VzIGJ5IDEwLTQweCwgZGVwZW5kaW5nIG9uIHRoZSB0YXNrLiBUaGUgbWFpbiBpbmdyZWRpZW50cyBhcmUgYSBuZXcgZGF0YXNldCBiYXNlZCBvbiByZWFkaW5ncyBvZiBwdWJsaWNseSBhdmFpbGFibGUgcmVsaWdpb3VzIHRleHRzIGFuZCBlZmZlY3RpdmVseSBsZXZlcmFnaW5nIHNlbGYtc3VwZXJ2aXNlZCBsZWFybmluZy4gV2UgYnVpbHQgcHJlLXRyYWluZWQgd2F2MnZlYyAyLjAgbW9kZWxzIGNvdmVyaW5nIDEsNDA2IGxhbmd1YWdlcywgYSBzaW5nbGUgbXVsdGlsaW5ndWFsIGF1dG9tYXRpYyBzcGVlY2ggcmVjb2duaXRpb24gbW9kZWwgZm9yIDEsMTA3IGxhbmd1YWdlcywgc3BlZWNoIHN5bnRoZXNpcyBtb2RlbHMgZm9yIHRoZSBzYW1lIG51bWJlciBvZiBsYW5ndWFnZXMsIGFzIHdlbGwgYXMgYSBsYW5ndWFnZSBpZGVudGlmaWNhdGlvbiBtb2RlbCBmb3IgNCwwMTcgbGFuZ3VhZ2VzLiBFeHBlcmltZW50cyBzaG93IHRoYXQgb3VyIG11bHRpbGluZ3VhbCBzcGVlY2ggcmVjb2duaXRpb24gbW9kZWwgbW9yZSB0aGFuIGhhbHZlcyB0aGUgd29yZCBlcnJvciByYXRlIG9mIFdoaXNwZXIgb24gNTQgbGFuZ3VhZ2VzIG9mIHRoZSBGTEVVUlMgYmVuY2htYXJrIHdoaWxlIGJlaW5nIHRyYWluZWQgb24gYSBzbWFsbCBmcmFjdGlvbiBvZiB0aGUgbGFiZWxlZCBkYXRhLiAiLDcuMTMsLE9wZW4gd2VpZ2h0cyAobm9uLWNvbW1lcmNpYWwpLFVuaXRlZCBTdGF0ZXMgb2YgQW1lcmljYSwsLCw2NC4wLCwyMDI2LTA1LTI1IDEyOjIxOjI4KzAwOjAwLCwsLCwsSW5kdXN0cnksLCwsLE9wZW4gKG5vbi1jb21tZXJjaWFsKSxDQy1CWS1OQyA0LjAgKG5vbiBjb21tZXJjaWFsKSwsLCwsLDUwOTgwLjMyMzUzNjkxNzMsLCwsLCxZZXMKQ29kZVQ1KyxMYW5ndWFnZSwiQ29kZSBnZW5lcmF0aW9uLENvZGUgYXV0b2NvbXBsZXRpb24iLFNhbGVzZm9yY2UsIll1ZSBXYW5nLCBIdW5nIExlLCBBa2hpbGVzaCBEZWVwYWsgR290bWFyZSwgTmdoaSBELlEuIEJ1aSwgSnVubmFuIExpLCBTdGV2ZW4gQy5ILiBIb2kiLDIwMjMtMDUtMjAsQ29kZVQ1KzogT3BlbiBDb2RlIExhcmdlIExhbmd1YWdlIE1vZGVscyBmb3IgQ29kZSBVbmRlcnN0YW5kaW5nIGFuZCBHZW5lcmF0aW9uLGh0dHBzOi8vYXJ4aXYub3JnL2Ficy8yMzA1LjA3OTIyLDY5OS4wLFNPVEEgaW1wcm92ZW1lbnQsIiIiV2UgZXh0ZW5zaXZlbHkgZXZhbHVhdGUgQ29kZVQ1KyBvbiBvdmVyIDIwIGNvZGUtcmVsYXRlZCBiZW5jaG1hcmtzIGluIGRpZmZlcmVudCBzZXR0aW5ncywgaW5jbHVkaW5nIHplcm8tc2hvdCwgZmluZXR1bmluZywgYW5kIGluc3RydWN0aW9uLXR1bmluZy4gV2Ugb2JzZXJ2ZSBzdGF0ZS1vZi10aGUtYXJ0IChTb1RBKSBtb2RlbCBwZXJmb3JtYW5jZSBvbiB2YXJpb3VzIGNvZGUtcmVsYXRlZCB0YXNrcywgc3VjaCBhcyBjb2RlIGdlbmVyYXRpb24gYW5kIGNvbXBsZXRpb24sIG1hdGggcHJvZ3JhbW1pbmcsIGFuZCB0ZXh0LXRvLWNvZGUgcmV0cmlldmFsIHRhc2tzIiIKCiIib3VyIGluc3RydWN0aW9uLXR1bmVkIENvZGVUNSsgMTZCIGFjaGlldmVzIG5ldyBTb1RBIHJlc3VsdHMgb2YKMzUuMCUgcGFzc0AxIGFuZCA1NC41JSBwYXNzQDEwIG9uIHRoZSBIdW1hbkV2YWwgY29kZSBnZW5lcmF0aW9uIHRhc2sgYWdhaW5zdCBvdGhlciBvcGVuIGNvZGUgTExNcywgZXZlbiBzdXJwYXNzaW5nIHRoZSBPcGVuQUkgY29kZS1jdXNobWFuLTAwMSBtb2RlbCIiCgpub3QgU09UQSBvdmVyYWxsIiwxNjAwMDAwMDAwMC4wLCIiIldlIGltcGxlbWVudGVkIGEgZmFtaWx5IG9mIENvZGVUNSsgbW9kZWxzLCB3aXRoIG1vZGVsIHNpemVzIHJhbmdpbmcgZnJvbSAyMjBNIHRvIDE2QiIiIiwsLDUxNTAwMDAwMDAwLCIiIldlIHVzZSB0aGUgQ29kZVQ1IHRva2VuaXplciB0byB0b2tlbml6ZSB0aGUgbXVsdGlsaW5ndWFsIGRhdGFzZXQsIHJlc3VsdGluZyBpbiA1MS41QiB0b2tlbnMiIiIsLCxOVklESUEgQTEwMCwsQ29uZmlkZW50LCIiIkxhcmdlIGxhbmd1YWdlIG1vZGVscyAoTExNcykgcHJldHJhaW5lZCBvbiB2YXN0IHNvdXJjZSBjb2RlIGhhdmUgYWNoaWV2ZWQgcHJvbWluZW50IHByb2dyZXNzIGluIGNvZGUgaW50ZWxsaWdlbmNlLiBIb3dldmVyLCBleGlzdGluZyBjb2RlIExMTXMgaGF2ZSB0d28gbWFpbiBsaW1pdGF0aW9ucyBpbiB0ZXJtcyBvZiBhcmNoaXRlY3R1cmUgYW5kIHByZXRyYWluaW5nIHRhc2tzLiBGaXJzdCwgdGhleSBvZnRlbiBhZG9wdCBhIHNwZWNpZmljIGFyY2hpdGVjdHVyZSAoZW5jb2Rlci1vbmx5IG9yIGRlY29kZXItb25seSkgb3IgcmVseSBvbiBhIHVuaWZpZWQgZW5jb2Rlci1kZWNvZGVyIG5ldHdvcmsgZm9yIGRpZmZlcmVudCBkb3duc3RyZWFtIHRhc2tzLiBUaGUgZm9ybWVyIHBhcmFkaWdtIGlzIGxpbWl0ZWQgYnkgaW5mbGV4aWJpbGl0eSBpbiBhcHBsaWNhdGlvbnMgd2hpbGUgaW4gdGhlIGxhdHRlciwgdGhlIG1vZGVsIGlzIHRyZWF0ZWQgYXMgYSBzaW5nbGUgc3lzdGVtIGZvciBhbGwgdGFza3MsIGxlYWRpbmcgdG8gc3Vib3B0aW1hbCBwZXJmb3JtYW5jZSBvbiBhIHN1YnNldCBvZiB0YXNrcy4gU2Vjb25kbHksIHRoZXkgb2Z0ZW4gZW1wbG95IGEgbGltaXRlZCBzZXQgb2YgcHJldHJhaW5pbmcgb2JqZWN0aXZlcyB3aGljaCBtaWdodCBub3QgYmUgcmVsZXZhbnQgdG8gc29tZSBkb3duc3RyZWFtIHRhc2tzIGFuZCBoZW5jZSByZXN1bHQgaW4gc3Vic3RhbnRpYWwgcGVyZm9ybWFuY2UgZGVncmFkZS4gVG8gYWRkcmVzcyB0aGVzZSBsaW1pdGF0aW9ucywgd2UgcHJvcG9zZSBgYENvZGVUNSsnJywgYSBmYW1pbHkgb2YgZW5jb2Rlci1kZWNvZGVyIExMTXMgZm9yIGNvZGUgaW4gd2hpY2ggY29tcG9uZW50IG1vZHVsZXMgY2FuIGJlIGZsZXhpYmx5IGNvbWJpbmVkIHRvIHN1aXQgYSB3aWRlIHJhbmdlIG9mIGRvd25zdHJlYW0gY29kZSB0YXNrcy4gU3VjaCBmbGV4aWJpbGl0eSBpcyBlbmFibGVkIGJ5IG91ciBwcm9wb3NlZCBtaXh0dXJlIG9mIHByZXRyYWluaW5nIG9iamVjdGl2ZXMgdG8gbWl0aWdhdGUgdGhlIHByZXRyYWluLWZpbmV0dW5lIGRpc2NyZXBhbmN5LiBUaGVzZSBvYmplY3RpdmVzIGNvdmVyIHNwYW4gZGVub2lzaW5nLCBjb250cmFzdGl2ZSBsZWFybmluZywgdGV4dC1jb2RlIG1hdGNoaW5nLCBhbmQgY2F1c2FsIExNIHByZXRyYWluaW5nIHRhc2tzLCBvbiBib3RoIHVuaW1vZGFsIGFuZCBiaW1vZGFsIG11bHRpbGluZ3VhbCBjb2RlIGNvcnBvcmEuIEZ1cnRoZXJtb3JlLCB3ZSBwcm9wb3NlIHRvIGluaXRpYWxpemUgQ29kZVQ1KyB3aXRoIGZyb3plbiBvZmYtdGhlLXNoZWxmIExMTXMgd2l0aG91dCB0cmFpbmluZyBmcm9tIHNjcmF0Y2ggdG8gZWZmaWNpZW50bHkgc2NhbGUgdXAgb3VyIG1vZGVscywgYW5kIGV4cGxvcmUgaW5zdHJ1Y3Rpb24tdHVuaW5nIHRvIGFsaWduIHdpdGggbmF0dXJhbCBsYW5ndWFnZSBpbnN0cnVjdGlvbnMuIFdlIGV4dGVuc2l2ZWx5IGV2YWx1YXRlIENvZGVUNSsgb24gb3ZlciAyMCBjb2RlLXJlbGF0ZWQgYmVuY2htYXJrcyBpbiBkaWZmZXJlbnQgc2V0dGluZ3MsIGluY2x1ZGluZyB6ZXJvLXNob3QsIGZpbmV0dW5pbmcsIGFuZCBpbnN0cnVjdGlvbi10dW5pbmcuIFdlIG9ic2VydmUgc3RhdGUtb2YtdGhlLWFydCAoU29UQSkgbW9kZWwgcGVyZm9ybWFuY2Ugb24gdmFyaW91cyBjb2RlLXJlbGF0ZWQgdGFza3MsIHN1Y2ggYXMgY29kZSBnZW5lcmF0aW9uIGFuZCBjb21wbGV0aW9uLCBtYXRoIHByb2dyYW1taW5nLCBhbmQgdGV4dC10by1jb2RlIHJldHJpZXZhbCB0YXNrcy4gUGFydGljdWxhcmx5LCBvdXIgaW5zdHJ1Y3Rpb24tdHVuZWQgQ29kZVQ1KyAxNkIgYWNoaWV2ZXMgbmV3IFNvVEEgcmVzdWx0cyBvbiBIdW1hbkV2YWwgY29kZSBnZW5lcmF0aW9uIHRhc2sgYWdhaW5zdCBvdGhlciBvcGVuIGNvZGUgTExNcy4iIiIsLCxPcGVuIHdlaWdodHMgKHVucmVzdHJpY3RlZCksVW5pdGVkIFN0YXRlcyBvZiBBbWVyaWNhLCwsLCwsMjAyNi0wNS0yNSAxMjoyMToyOCswMDowMCwsLCwsLEluZHVzdHJ5LCwsLCxPcGVuIHNvdXJjZSwiQlNEIDMtY2xhdXNlIApodHRwczovL2dpdGh1Yi5jb20vc2FsZXNmb3JjZS9Db2RlVDUvYmxvYi9tYWluL0xJQ0VOU0UudHh0CgpodHRwczovL2h1Z2dpbmdmYWNlLmNvL1NhbGVzZm9yY2UvY29kZXQ1cC0xNmIiLCwsLEZQMTYsLCwsU2FsZXNmb3JjZSwsLCxZZXMKWHVhbll1YW4gMi4wLExhbmd1YWdlLCJMYW5ndWFnZSBtb2RlbGluZy9nZW5lcmF0aW9uLENoYXQiLER1IFhpYW9tYW4sIlh1YW55dSBaaGFuZywgUWluZyBZYW5nLCBEb25nbGlhbmcgWHUiLDIwMjMtMDUtMTksWHVhbll1YW4gMi4wOiBBIExhcmdlIENoaW5lc2UgRmluYW5jaWFsIENoYXQgTW9kZWwgd2l0aCBIdW5kcmVkcyBvZiBCaWxsaW9ucyBQYXJhbWV0ZXJzLCJodHRwczovL2FyeGl2Lm9yZy9hYnMvMjMwNS4xMjAwMiwgaHR0cHM6Ly9odWdnaW5nZmFjZS5jby9EdXhpYW9tYW4tREkvWHVhbll1YW4tMTc2QiIsMTYxLjAsLCwxNzYyMDAwMDAwMDAuMCwxNzYuMkIsLEZpbmUtdHVuZWQgZnJvbSBCTE9PTS0xNzZCLiBNb3JlIGRldGFpbHMgaW4gZmluZS10dW5pbmcgY29sdW1uLDM2NjAwMDAwMDAwMCxUYWJsZSAyLCwsTlZJRElBIEExMDAgU1hNNCA4MCBHQiwsQ29uZmlkZW50LCJJbiByZWNlbnQgeWVhcnMsIHByZS10cmFpbmVkIGxhbmd1YWdlIG1vZGVscyBoYXZlIHVuZGVyZ29uZSByYXBpZCBkZXZlbG9wbWVudCB3aXRoIHRoZSBlbWVyZ2VuY2Ugb2YgbGFyZ2Utc2NhbGUgbW9kZWxzLiBIb3dldmVyLCB0aGVyZSBpcyBhIGxhY2sgb2Ygb3Blbi1zb3VyY2VkIGNoYXQgbW9kZWxzIHNwZWNpZmljYWxseSBkZXNpZ25lZCBmb3IgdGhlIENoaW5lc2UgbGFuZ3VhZ2UsIGVzcGVjaWFsbHkgaW4gdGhlIGZpZWxkIG9mIENoaW5lc2UgZmluYW5jZSwgYXQgdGhlIHNjYWxlIG9mIGh1bmRyZWRzIG9mIGJpbGxpb25zLiBUbyBhZGRyZXNzIHRoaXMgZ2FwLCB3ZSBpbnRyb2R1Y2UgWHVhbll1YW4gMi4wLCB0aGUgbGFyZ2VzdCBDaGluZXNlIGNoYXQgbW9kZWwgdG8gZGF0ZSwgYnVpbHQgdXBvbiB0aGUgQkxPT00tMTc2QiBhcmNoaXRlY3R1cmUuIEFkZGl0aW9uYWxseSwgd2UgcHJvcG9zZSBhIG5vdmVsIHRyYWluaW5nIG1ldGhvZCBjYWxsZWQgaHlicmlkLXR1bmluZyB0byBtaXRpZ2F0ZSBjYXRhc3Ryb3BoaWMgZm9yZ2V0dGluZy4gQnkgY29tYmluaW5nIGdlbmVyYWwtZG9tYWluIHdpdGggZG9tYWluLXNwZWNpZmljIGtub3dsZWRnZSBhbmQgaW50ZWdyYXRpbmcgdGhlIHN0YWdlcyBvZiBwcmUtdHJhaW5pbmcgYW5kIGZpbmUtdHVuaW5nLCBYdWFuWXVhbiAyLjAgaXMgY2FwYWJsZSBvZiBwcm92aWRpbmcgYWNjdXJhdGUgYW5kIGNvbnRleHR1YWxseSBhcHByb3ByaWF0ZSByZXNwb25zZXMgaW4gdGhlIENoaW5lc2UgZmluYW5jaWFsIGRvbWFpbi4iLCwsT3BlbiB3ZWlnaHRzIChyZXN0cmljdGVkIHVzZSksQ2hpbmEsQkxPT00tMTc2QiwxLjM3ZSsyMiwiMTNCIHRva2VucyBmb3IgZmluZS10dW5pbmcsIHBlciB0YWJsZSAyCgoxNzZCICogMTNCICogNiA9IDEuMzdlMjIiLCwsMjAyNi0wNS0yNSAxMjoyMToyNyswMDowMCwsLCwsLEluZHVzdHJ5LCwsLCwsbG9va3MgbGlrZSBjb21tZXJjaWFsICsgcmVzcG9uc2libGUgdXNlOiBodHRwczovL2JpZ3NjaWVuY2UuaHVnZ2luZ2ZhY2UuY28vYmxvZy90aGUtYmlnc2NpZW5jZS1yYWlsLWxpY2Vuc2UsLCwsLCwsLCwsLCxZZXMKT05FLVBFQUNFLCJNdWx0aW1vZGFsLFZpc2lvbixTcGVlY2gsTGFuZ3VhZ2UiLCJJbWFnZSBjbGFzc2lmaWNhdGlvbixTcGVlY2ggcmVjb2duaXRpb24gKEFTUiksQXVkaW8gcXVlc3Rpb24gYW5zd2VyaW5nLEF1ZGlvIGNsYXNzaWZpY2F0aW9uLFNlbWFudGljIHNlZ21lbnRhdGlvbiIsIkFsaWJhYmEsSHVhemhvbmcgVW5pdmVyc2l0eSBvZiBTY2llbmNlIGFuZCBUZWNobm9sb2d5IiwiUGVuZyBXYW5nLCBTaGlqaWUgV2FuZywgSnVueWFuZyBMaW4sIFNodWFpIEJhaSwgWGlhb2h1YW4gWmhvdSwgSmluZ3JlbiBaaG91LCBYaW5nZ2FuZyBXYW5nLCBDaGFuZyBaaG91IiwyMDIzLTA1LTE4LE9ORS1QRUFDRTogRXhwbG9yaW5nIE9uZSBHZW5lcmFsIFJlcHJlc2VudGF0aW9uIE1vZGVsIFRvd2FyZCBVbmxpbWl0ZWQgTW9kYWxpdGllcyxodHRwczovL2FyeGl2Lm9yZy9hYnMvMjMwNS4xMTE3MnYxLDE2MC4wLFNPVEEgaW1wcm92ZW1lbnQsIiIiIE9ORVBFQUNFIGFjaGlldmVzIGxlYWRpbmcgcmVzdWx0cyBpbiBib3RoIHVuaS1tb2RhbCBhbmQgbXVsdGktbW9kYWwgdGFza3MsIGluY2x1ZGluZyBpbWFnZSBjbGFzc2lmaWNhdGlvbiAoODkuOCUgYWNjdXJhY3kgb24gSW1hZ2VOZXQgdy9vIHByaXZhdGVseSBsYWJlbGVkIGRhdGEpLCBzZW1hbnRpYyBzZWdtZW50YXRpb24gKDYzLjAlIG1Jb1Ugb24gQURFMjBLKSwgYXVkaW8tdGV4dCByZXRyaWV2YWwgKG91dHBlcmZvcm1pbmcgcHJldmlvdXMgU09UQXMgb24gQXVkaW9DYXBzIGFuZCBDbG90aG8gYnkgYSBsYXJnZSBtYXJnaW4pLCBhdWRpbyBjbGFzc2lmaWNhdGlvbiAoOTEuOCUgemVyby1zaG90IGFjY3VyYWN5IG9uIEVTQy01MCwgNjkuNyUgYWNjdXJhY3kgb24gRlNENTBLLCA1OS42JSBhY2N1cmFjeSBvbiBWR0dTb3VuZCB3L28gdmlzdWFsIGluZm9ybWF0aW9uKSwKYXVkaW8gcXVlc3Rpb24gYW5zd2VyaW5nICg4Ni4yJSBhY2N1cmFjeSBvbiBBVlFBIHcvbyB2aXN1YWwgaW5mb3JtYXRpb24pLCBpbWFnZS10ZXh0IHJldHJpZXZhbCAoODQuMSUgSTJUIFJAMSBvbiBNU0NPQ08gYW5kIDk3LjYlIEkyVCBSQDEgb24gRmxpY2tyMzBLIHcvbyBpbnRlcm1lZGlhdGUgZmluZXR1bmluZyBhbmQgcmFua2luZyksIGFuZCB2aXN1YWwgZ3JvdW5kaW5nICg4OS4yNiUvODMuMjMlLzg5LjI3JSBzY29yZXMgb24gUmVmQ09DTy8rL2cgdGVzdCBzZXRzKS4iIiIsNDAwMDAwMDAwMC4wLCIiIndlIHByb3Bvc2UgT05FLVBFQUNFLCBhIG1vZGVsIHdpdGggNEIgcGFyYW1ldGVycyIiIiwxLjhlKzIwLCI0IGJpbGxpb24gcGFyYW1zICogNy41IGJpbGxpb24gZGF0YSAqIDYgPSAxLjhlMjAuCgpzZWUgdHJhaW5pbmcgZGF0YXNldCBzaXplIG5vdGVzLiB0aGlzIGVzdGltYXRlIHJlcXVpcmVkIHNvbWUgbW9yZSBhc3N1bXB0aW9ucyB0aGFuIHVzdWFsLiIsNDkwNjE3MDAwMDAwLCIiIkFmdGVyIHRoZXNlIHN0ZXBzLCB3ZSByZXRhaW4gYWJvdXQgMS41IGJpbGxpb24gaW1hZ2UtdGV4dCBwYWlycyIiCi4uLgoiIldlIGFsc28gcGVyZm9ybSBzaW1wbGUgY2xlYW5pbmcgb24gdGhlIGRhdGEsIHdoaWNoIGludm9sdmVzIHJlbW92aW5nIHNhbXBsZXMgd2l0aCB0ZXh0IGxlbmd0aHMgbGVzcyB0aGFuIDMgb3IgZ3JlYXRlciB0aGFuCjUxMiwgYXMgd2VsbCBhcyB0ZXh0cyBjb250YWluaW5nIG5vbi1FbmdsaXNoIG9yIGVtb2ppIGNoYXJhY3RlcnMuIFVsdGltYXRlbHksIHdlIG9idGFpbiBhYm91dCAyLjQgbWlsbGlvbiBhdWRpby10ZXh0IHBhaXJzLCB3aXRoIGEgdG90</x:v>
      </x:c>
    </x:row>
    <x:row r="178" ht="18" customHeight="1">
      <x:c r="A178" s="17" t="n">
        <x:v>173</x:v>
      </x:c>
      <x:c r="B178" s="17" t="n">
        <x:v>310</x:v>
      </x:c>
      <x:c r="C178" s="160" t="str">
        <x:v>YWwgZHVyYXRpb24gb2YgYXJvdW5kIDgsMDAwIGhvdXJzIiIKCjgwMDAgaG91cnMgPSA0ODAsMDAwIG1pbnV0ZXMgPSB+MTA5LDQ0MCwwMDAgd29yZHMgYXQgMjI4IHdwbQoKaHR0cHM6Ly9kb2NzLmdvb2dsZS5jb20vZG9jdW1lbnQvZC8xRzN2dlFrbjR4X1c3MU1LZzBHbUhWdHpmZDltMHkzX09mY29ldzB2OTAyUS9lZGl0I2hlYWRpbmc9aC4zcGJ0MGhmZ3Y3cHEKClRyYWluZWQgb24gMTAgZXBvY2hzIGZvciBhdWRpby4gRm9yIHRleHQsIHRoZXkgdHJhaW4gb24gIiIyMDBLIHN0ZXBzIHdpdGggYSBiYXRjaCBzaXplIG9mIDMyNzY4IiIgPSA2LDUzMyw2MDAsMDAwCkFkZGluZyB0b2dldGhlciwgdGhleSB0cmFpbiBvbiB+IDcuNWIgZGF0YSBwb2ludHMgb24gYSBkYXRhc2V0IG9mIDEuNmIsIGZvciB+NC43IGVwb2NocyBvbiBhdmVyYWdlLiIsLCwsLFNwZWN1bGF0aXZlLCJJbiB0aGlzIHdvcmssIHdlIGV4cGxvcmUgYSBzY2FsYWJsZSB3YXkgZm9yIGJ1aWxkaW5nIGEgZ2VuZXJhbCByZXByZXNlbnRhdGlvbiBtb2RlbCB0b3dhcmQgdW5saW1pdGVkIG1vZGFsaXRpZXMuIFdlIHJlbGVhc2UgT05FLVBFQUNFLCBhIGhpZ2hseSBleHRlbnNpYmxlIG1vZGVsIHdpdGggNEIgcGFyYW1ldGVycyB0aGF0IGNhbiBzZWFtbGVzc2x5IGFsaWduIGFuZCBpbnRlZ3JhdGUgcmVwcmVzZW50YXRpb25zIGFjcm9zcyB2aXNpb24sIGF1ZGlvLCBhbmQgbGFuZ3VhZ2UgbW9kYWxpdGllcy4gVGhlIGFyY2hpdGVjdHVyZSBvZiBPTkUtUEVBQ0UgY29tcHJpc2VzIG1vZGFsaXR5IGFkYXB0ZXJzLCBzaGFyZWQgc2VsZi1hdHRlbnRpb24gbGF5ZXJzLCBhbmQgbW9kYWxpdHkgRkZOcy4gVGhpcyBkZXNpZ24gYWxsb3dzIGZvciB0aGUgZWFzeSBleHRlbnNpb24gb2YgbmV3IG1vZGFsaXRpZXMgYnkgYWRkaW5nIGFkYXB0ZXJzIGFuZCBGRk5zLCB3aGlsZSBhbHNvIGVuYWJsaW5nIG11bHRpLW1vZGFsIGZ1c2lvbiB0aHJvdWdoIHNlbGYtYXR0ZW50aW9uIGxheWVycy4gVG8gcHJldHJhaW4gT05FLVBFQUNFLCB3ZSBkZXZlbG9wIHR3byBtb2RhbGl0eS1hZ25vc3RpYyBwcmV0cmFpbmluZyB0YXNrcywgY3Jvc3MtbW9kYWwgYWxpZ25pbmcgY29udHJhc3QgYW5kIGludHJhLW1vZGFsIGRlbm9pc2luZyBjb250cmFzdCwgd2hpY2ggYWxpZ24gdGhlIHNlbWFudGljIHNwYWNlIG9mIGRpZmZlcmVudCBtb2RhbGl0aWVzIGFuZCBjYXB0dXJlIGZpbmUtZ3JhaW5lZCBkZXRhaWxzIHdpdGhpbiBtb2RhbGl0aWVzIGNvbmN1cnJlbnRseS4gV2l0aCB0aGUgc2NhbGluZy1mcmllbmRseSBhcmNoaXRlY3R1cmUgYW5kIHByZXRyYWluaW5nIHRhc2tzLCBPTkUtUEVBQ0UgaGFzIHRoZSBwb3RlbnRpYWwgdG8gZXhwYW5kIHRvIHVubGltaXRlZCBtb2RhbGl0aWVzLiBXaXRob3V0IHVzaW5nIGFueSB2aXNpb24gb3IgbGFuZ3VhZ2UgcHJldHJhaW5lZCBtb2RlbCBmb3IgaW5pdGlhbGl6YXRpb24sIE9ORS1QRUFDRSBhY2hpZXZlcyBsZWFkaW5nIHJlc3VsdHMgb24gYSB3aWRlIHJhbmdlIG9mIHVuaS1tb2RhbCBhbmQgbXVsdGktbW9kYWwgdGFza3MsIGluY2x1ZGluZyBpbWFnZSBjbGFzc2lmaWNhdGlvbiAoSW1hZ2VOZXQpLCBzZW1hbnRpYyBzZWdtZW50YXRpb24gKEFERTIwSyksIGF1ZGlvLXRleHQgcmV0cmlldmFsIChBdWRpb0NhcHMsIENsb3RobyksIGF1ZGlvIGNsYXNzaWZpY2F0aW9uIChFU0MtNTAsIEZTRDUwSywgVkdHU291bmQpLCBhdWRpbyBxdWVzdGlvbiBhbnN3ZXJpbmcgKEFWUUEpLCBpbWFnZS10ZXh0IHJldHJpZXZhbCAoTVNDT0NPLCBGbGlja3IzMEspLCBhbmQgdmlzdWFsIGdyb3VuZGluZyAoUmVmQ09DTy8rL2cpLiBDb2RlIGlzIGF2YWlsYWJsZSBhdCB0aGlzIGh0dHBzIFVSTC4iLDQuNywsT3BlbiB3ZWlnaHRzICh1bnJlc3RyaWN0ZWQpLCJDaGluYSxDaGluYSIsLCwsLCwyMDI2LTA1LTI1IDEyOjIxOjI4KzAwOjAwLCwsLCwsIkluZHVzdHJ5LEFjYWRlbWlhIiwsLCwsT3BlbiBzb3VyY2UsIkFwYWNoZSAyLjAsIGluY2x1ZGVzIHRyYWluIGNvZGUKaHR0cHM6Ly9naXRodWIuY29tL09GQS1TeXMvT05FLVBFQUNFL3RyZWUvbWFpbi9vbmVfcGVhY2UgIiwsLCxCRjE2LCwsT3BlcmF0aW9uIGNvdW50aW5nLCwsLCxZZXMKTElNQSxMYW5ndWFnZSwiQ2hhdCxMYW5ndWFnZSBtb2RlbGluZy9nZW5lcmF0aW9uIiwiTWV0YSBBSSxDYXJuZWdpZSBNZWxsb24gVW5pdmVyc2l0eSAoQ01VKSxVbml2ZXJzaXR5IG9mIFNvdXRoZXJuIENhbGlmb3JuaWEsVGVsIEF2aXYgVW5pdmVyc2l0eSIsIkNodW50aW5nIFpob3UsIFBlbmdmZWkgTGl1LCBQdXhpbiBYdSwgU3JpbmkgSXllciwgSmlhbyBTdW4sIFl1bmluZyBNYW8sIFh1ZXpoZSBNYSwgQXZpYSBFZnJhdCwgUGluZyBZdSwgTGlsaSBZdSwgU3VzYW4gWmhhbmcsIEdhcmdpIEdob3NoLCBNaWtlIExld2lzLCBMdWtlIFpldHRsZW1veWVyLCBPbWVyIExldnkiLDIwMjMtMDUtMTgsTElNQTogTGVzcyBJcyBNb3JlIGZvciBBbGlnbm1lbnQsaHR0cHM6Ly9hcnhpdi5vcmcvYWJzLzIzMDUuMTEyMDYsMTI3NC4wLCwsNjUwMDAwMDAwMDAuMCwiIiJXZSB0cmFpbiBMSU1BIChMZXNzIElzIE1vcmUgZm9yIEFsaWdubWVudCkgdXNpbmcgdGhlIGZvbGxvd2luZyBwcm90b2NvbC4gU3RhcnRpbmcgZnJvbSBMTGFNYSA2NUIgW1RvdXZyb24gZXQgYWwuLCAyMDIzXSwgd2UgZmluZS10dW5lIG9uIG91ciAxLDAwMC1leGFtcGxlIGFsaWdubWVudCB0cmFpbmluZyBzZXQsIiIgYWNjb3JkaW5nIHRvIHBhZ2UgNCBvZiBodHRwczovL2FyeGl2Lm9yZy9wZGYvMjMwNS4xMTIwNi4iLDUuNTAwMDQzOWUrMjMsIkZpbmV0dW5lOiAgNC4zOWUxOCBGTE9QCkJhc2UgbW9kZWw6IDUuNWUrMjMgRkxPUCAKVG90YWw6IDQuMzllMTgrNS41ZSsyMz01LjVlKzIzIEZMT1AiLDY4NTMwMCwiVGhlIHRvdGFsIGFtb3VudCBvZiB0cmFpbmluZyBkYXRhIGlzIHJvdWdobHkgNzUwLDAwMCB0b2tlbnMsIHNwbGl0IG92ZXIgZXhhY3RseSAxLDAwMCBzZXF1ZW5jZXMuIiwsLCwsQ29uZmlkZW50LCJMYXJnZSBsYW5ndWFnZSBtb2RlbHMgYXJlIHRyYWluZWQgaW4gdHdvIHN0YWdlczogKDEpIHVuc3VwZXJ2aXNlZCBwcmV0cmFpbmluZyBmcm9tIHJhdyB0ZXh0LCB0byBsZWFybiBnZW5lcmFsLXB1cnBvc2UgcmVwcmVzZW50YXRpb25zLCBhbmQgKDIpIGxhcmdlIHNjYWxlIGluc3RydWN0aW9uIHR1bmluZyBhbmQgcmVpbmZvcmNlbWVudCBsZWFybmluZywgdG8gYmV0dGVyIGFsaWduIHRvIGVuZCB0YXNrcyBhbmQgdXNlciBwcmVmZXJlbmNlcy4gV2UgbWVhc3VyZSB0aGUgcmVsYXRpdmUgaW1wb3J0YW5jZSBvZiB0aGVzZSB0d28gc3RhZ2VzIGJ5IHRyYWluaW5nIExJTUEsIGEgNjVCIHBhcmFtZXRlciBMTGFNYSBsYW5ndWFnZSBtb2RlbCBmaW5lLXR1bmVkIHdpdGggdGhlIHN0YW5kYXJkIHN1cGVydmlzZWQgbG9zcyBvbiBvbmx5IDEsMDAwIGNhcmVmdWxseSBjdXJhdGVkIHByb21wdHMgYW5kIHJlc3BvbnNlcywgd2l0aG91dCBhbnkgcmVpbmZvcmNlbWVudCBsZWFybmluZyBvciBodW1hbiBwcmVmZXJlbmNlIG1vZGVsaW5nLiBMSU1BIGRlbW9uc3RyYXRlcyByZW1hcmthYmx5IHN0cm9uZyBwZXJmb3JtYW5jZSwgbGVhcm5pbmcgdG8gZm9sbG93IHNwZWNpZmljIHJlc3BvbnNlIGZvcm1hdHMgZnJvbSBvbmx5IGEgaGFuZGZ1bCBvZiBleGFtcGxlcyBpbiB0aGUgdHJhaW5pbmcgZGF0YSwgaW5jbHVkaW5nIGNvbXBsZXggcXVlcmllcyB0aGF0IHJhbmdlIGZyb20gcGxhbm5pbmcgdHJpcCBpdGluZXJhcmllcyB0byBzcGVjdWxhdGluZyBhYm91dCBhbHRlcm5hdGUgaGlzdG9yeS4gTW9yZW92ZXIsIHRoZSBtb2RlbCB0ZW5kcyB0byBnZW5lcmFsaXplIHdlbGwgdG8gdW5zZWVuIHRhc2tzIHRoYXQgZGlkIG5vdCBhcHBlYXIgaW4gdGhlIHRyYWluaW5nIGRhdGEuIEluIGEgY29udHJvbGxlZCBodW1hbiBzdHVkeSwgcmVzcG9uc2VzIGZyb20gTElNQSBhcmUgZWl0aGVyIGVxdWl2YWxlbnQgb3Igc3RyaWN0bHkgcHJlZmVycmVkIHRvIEdQVC00IGluIDQzJSBvZiBjYXNlczsgdGhpcyBzdGF0aXN0aWMgaXMgYXMgaGlnaCBhcyA1OCUgd2hlbiBjb21wYXJlZCB0byBCYXJkIGFuZCA2NSUgdmVyc3VzIERhVmluY2kwMDMsIHdoaWNoIHdhcyB0cmFpbmVkIHdpdGggaHVtYW4gZmVlZGJhY2suIFRha2VuIHRvZ2V0aGVyLCB0aGVzZSByZXN1bHRzIHN0cm9uZ2x5IHN1Z2dlc3QgdGhhdCBhbG1vc3QgYWxsIGtub3dsZWRnZSBpbiBsYXJnZSBsYW5ndWFnZSBtb2RlbHMgaXMgbGVhcm5lZCBkdXJpbmcgcHJldHJhaW5pbmcsIGFuZCBvbmx5IGxpbWl0ZWQgaW5zdHJ1Y3Rpb24gdHVuaW5nIGRhdGEgaXMgbmVjZXNzYXJ5IHRvIHRlYWNoIG1vZGVscyB0byBwcm9kdWNlIGhpZ2ggcXVhbGl0eSBvdXRwdXQuIiwxNS4wLCxVbnJlbGVhc2VkLCJVbml0ZWQgU3RhdGVzIG9mIEFtZXJpY2EsVW5pdGVkIFN0YXRlcyBvZiBBbWVyaWNhLFVuaXRlZCBTdGF0ZXMgb2YgQW1lcmljYSxJc3JhZWwiLExMYU1BLTY1Qiw0LjM5ZSsyMCwi4oCcVGhlIHRvdGFsIGFtb3VudCBvZiB0cmFpbmluZyBkYXRhIGlzIHJvdWdobHkgNzUwLDAwMCB0b2tlbnMsIHNwbGl0IG92ZXIgZXhhY3RseSAxLDAwMCBzZXF1ZW5jZXMs4oCdIGFjY29yZGluZyB0byBwYWdlIDIgb2YgaHR0cHM6Ly9hcnhpdi5vcmcvcGRmLzIzMDUuMTEyMDYuCgrigJxXZSB0cmFpbiBMSU1BIChMZXNzIElzIE1vcmUgZm9yIEFsaWdubWVudCkgdXNpbmcgdGhlIGZvbGxvd2luZyBwcm90b2NvbC4gU3RhcnRpbmcgZnJvbSBMTGFNYSA2NUIgW1RvdXZyb24gZXQgYWwuLCAyMDIzXSwgd2UgZmluZS10dW5lIG9uIG91ciAxLDAwMC1leGFtcGxlIGFsaWdubWVudCB0cmFpbmluZyBzZXQuIFRvIGRpZmZlcmVudGlhdGUgYmV0d2VlbiBlYWNoIHNwZWFrZXIgKHVzZXIgYW5kIGFzc2lzdGFudCksIHdlIGludHJvZHVjZSBhIHNwZWNpYWwgZW5kLW9mLXR1cm4gdG9rZW4gKEVPVCkgYXQgdGhlIGVuZCBvZiBlYWNoIHV0dGVyYW5jZTsgdGhpcyB0b2tlbiBwbGF5cyB0aGUgc2FtZSByb2xlIGFzIEVPUyBvZiBoYWx0aW5nIGdlbmVyYXRpb24sIGJ1dCBhdm9pZHMgY29uZmxhdGlvbiB3aXRoIGFueSBvdGhlciBtZWFuaW5nIHRoYXQgdGhlIHByZXRyYWluZWQgbW9kZWwgbWF5IGhhdmUgaW1idWVkIGludG8gdGhlIHByZWV4aXN0aW5nIEVPUyB0b2tlbi4KCldlIGZvbGxvdyBzdGFuZGFyZCBmaW5lLXR1bmluZyBoeXBlcnBhcmFtZXRlcnM6IHdlIGZpbmUtdHVuZSBmb3IgMTUgZXBvY2hzIHVzaW5nIEFkYW1XIFtMb3NoY2hpbG92IGFuZCBIdXR0ZXIsIDIwMTddIHdpdGggMSA9IDAuOSwgMiA9IDAuOTUsIGFuZCB3ZWlnaHQgZGVjYXkgb2YgMC4xLiBXaXRob3V0IHdhcm11cCBzdGVwcywgd2Ugc2V0IHRoZSBpbml0aWFsIGxlYXJuaW5nIHJhdGUgdG8gMSDiiJIgNSBhbmQgbGluZWFybHkgZGVjYXlpbmcgdG8gMSDiiJIgNiBieSB0aGUgZW5kIG9mIHRyYWluaW5nLiBUaGUgYmF0Y2ggc2l6ZSBpcyBzZXQgdG8gMzIgZXhhbXBsZXMgKDY0IGZvciBzbWFsbGVyIG1vZGVscyksIGFuZCB0ZXh0cyBsb25nZXIgdGhhbiAyMDQ4IHRva2VucyBhcmUgdHJpbW1lZC4gT25lIG5vdGFibGUgZGV2aWF0aW9uIGZyb20gdGhlIG5vcm0gaXMgdGhlIHVzZSBvZiByZXNpZHVhbCBkcm9wb3V0Owp3ZSBmb2xsb3cgT3V5YW5nIGV0IGFsLiBbMjAyMl0gYW5kIGFwcGx5IGRyb3BvdXQgb3ZlciByZXNpZHVhbCBjb25uZWN0aW9ucywgc3RhcnRpbmcgYXQgID0gMC4wIGF0IHRoZSBib3R0b20gbGF5ZXIgYW5kIGxpbmVhcmx5IHJhaXNpbmcgdGhlIHJhdGUgdG8gID0gMC4zIGF0IHRoZSBsYXN0IGxheWVyICggPSAwLjIgZm9yIHNtYWxsZXIgbW9kZWxzKS4gV2UgZmluZCB0aGF0IHBlcnBsZXhpdHkgZG9lcyBub3QgY29ycmVsYXRlIHdpdGggZ2VuZXJhdGlvbiBxdWFsaXR5LCBhbmQgdGh1cyBtYW51YWxseSBzZWxlY3QgY2hlY2twb2ludHMgYmV0d2VlbiB0aGUgNXRoIGFuZCB0aGUgMTB0aCBlcG9jaHMgdXNpbmcgdGhlIGhlbGQtb3V0IDUwLWV4YW1wbGUgZGV2ZWxvcG1lbnQgc2V0LCIiIGFjY29yZGluZyB0byBwYWdlIDQgb2YgaHR0cHM6Ly9hcnhpdi5vcmcvcGRmLzIzMDUuMTEyMDYuCgpTaW5jZSBMbGFtYSBoYXMgYSBkZW5zZSB0cmFuc2Zvcm1lciBhcmNoaXRlY3R1cmUsIHRoZSA2TkQgYXBwcm94aW1hdGlvbiB5aWVsZHMKRmluZS10dW5pbmcgY29tcHV0ZQo9ICMgb2YgYWN0aXZlIHBhcmFtZXRlcnMgLyBmb3J3YXJkIHBhc3MgKiAjIG9mIHRva2VucyAqIDYgRkxPUFMgLyB0b2tlbiAqICMgb2YgZXBvY2hzCn49IDY1ZTkgcGFyYW1ldGVycyAqIDc1ZTQgdG9rZW5zICogNiBGTE9QUyAvIHRva2VuICogMTUgZXBvY2hzCj0gNDM4LDc1MGUxMyBGTE9QUwp+PSA0LjM5ZTE4IEZMT1BTIiwsLDIwMjYtMDUtMjUgMTI6MjE6MjkrMDA6MDAsLCwsLCwiSW5kdXN0cnksQWNhZGVtaWEsQWNhZGVtaWEsQWNhZGVtaWEiLCwsLCxVbnJlbGVhc2VkLCxUcnVlLCwsLCwsT3BlcmF0aW9uIGNvdW50aW5nLCwsLCxObwpUaWFuaGUgVGlhbnl1YW4sLCxOYXRpb25hbCBTdXBlcmNvbXB1dGVyIENlbnRlciBpbiBUaWFuamluLCwyMDIzLTA1LTE4LCxodHRwczovL2dsb2JhbC5jaGluYWRhaWx5LmNvbS5jbi9hLzIwMjMwNS8xOS9XUzY0NjcxM2MzYTMxMGI2MDU0ZmFkM2Y4ZS5odG1sLCwsLCwsLCwsIlRoZSBjZW50ZXIncyBsYXJnZSBsYW5ndWFnZSBtb2RlbCBoYXMgc2VlbiBhYm91dCAzNTBCIHRva2VucyBkdXJpbmcgdHJhaW5pbmcsIHdpdGggQ2hpbmVzZSBkYXRhIHNldHMgY292ZXJpbmcgb3Blbi1zb3VyY2UgdHJhaW5pbmcgZGF0YSwgQ2hpbmVzZSBub3ZlbHMsIGFuY2llbnQgbGl0ZXJhdHVyZSwgZW5jeWNsb3BlZGlhLCBuZXdzLCBhcyB3ZWxsIGFzIHZhcmlvdXMgZGF0YXNldHMgaW4gcHJvZmVzc2lvbmFsIGZpZWxkcyBzdWNoIGFzIHRyYWRpdGlvbmFsIENoaW5lc2UgbWVkaWNpbmUsIGxhdyBhbmQgaGVhbHRoY2FyZSwgdGhlIFRpYW5qaW4gY2VudGVyIHNhaWQgaW4gYSBzdGF0ZW1lbnQuIiwsLCwsQ29uZmlkZW50LCwsLCxDaGluYSwsLCwsLDIwMjUtMTEtMjggMTE6NTM6NDQrMDA6MDAsLCwsLCxHb3Zlcm5tZW50LCwsLCwsLCwsLCwsLCwsLCwsCkNvbmdSb25nICjku47lrrnlpKfmqKHlnospLExhbmd1YWdlLCxDbG91ZFdhbGsgVGVjaG5vbG9neSwsMjAyMy0wNS0xOCwsImh0dHBzOi8vd3d3LmNsb3Vkd2Fsay5jb20vbmV3cy9zaG93L2lkLzE4MgpodHRwczovL3d3dy5qaXFpemhpeGluLmNvbS9hcnRpY2xlcy8yMDI0LTA2LTI4LTE2IiwsLCwsLCwsLCwsLCwsVW5rbm93biwsLCwsQ2hpbmEsLCwsLCwyMDI2LTAyLTExIDE5OjI2OjI3KzAwOjAwLCwsLCwsIkluZHVzdHJ5LEFjYWRlbWlhIiwsLCwsLCwsLCwsLCwsLCwsLApDb0VkaVQteHhsLExhbmd1YWdlLExhbmd1YWdlIGdlbmVyYXRpb24sIlVuaXZlcnNpdHkgb2YgTWlubmVzb3RhLEdyYW1tYXJseSIsIlZpcHVsIFJhaGVqYSwgRGhydXYgS3VtYXIsIFJ5YW4gS29vLCBEb25neWVvcCBLYW5nIiwyMDIzLTA1LTE3LENvRWRJVDogVGV4dCBFZGl0aW5nIGJ5IFRhc2stU3BlY2lmaWMgSW5zdHJ1Y3Rpb24gVHVuaW5nLCJodHRwczovL2FyeGl2Lm9yZy9hYnMvMjMwNS4wOTg1NywgaHR0cHM6Ly9odWdnaW5nZmFjZS5jby9ncmFtbWFybHkvY29lZGl0LWxhcmdlIiw3OS4wLFNPVEEgaW1wcm92ZW1lbnQsIiIiV2UgYWNoaWV2ZSBzdGF0ZS1vZi10aGUtYXJ0IHBlcmZvcm1hbmNlIG9uIG11bHRpcGxlIHRleHQgZWRpdGluZyB0YXNrczogZ3JhbW1hdGljYWwgZXJyb3IgY29ycmVjdGlvbiwgdGV4dCBzaW1wbGlmaWNhdGlvbiwgc2VudGVuY2UgZnVzaW9uLCBpdGVyYXRpdmUgdGV4dCBlZGl0aW5nLCBhbmQgdGhyZWUgc3R5bGlzdGljIGVkaXRpbmcgdGFza3MgKGZvcm1hbGl0eSBzdHlsZSB0cmFuc2ZlciwgbmV1dHJhbGl6YXRpb24sIGFuZCBwYXJhcGhyYXNpbmcpLiIiCgpUYWJsZSAyIiwxMTAwMDAwMDAwMC4wLDExQiwsZmluZXR1bmVkIGZyb20gRmxhbi1UNSwxMDkzMzMzLjMzMzMzMzMzMzMsIjgyayBwYWlycyBvZiBzZW50ZW5jZXMuIFJvdWdobHkgMjAgd29yZHMgcGVyIHNlbnRlbmNlIGJhc2VkIG9uIGV4YW1wbGVzIGJ1dCBtZWFuIGxlbmd0aCBjb3VsZCBiZSBoaWdoZXIgZHVlIHRvIG91dGxpZXJzLgo0MCo4MmsgPSB+MywwMDAsMDAwIiwsLE5WSURJQSBBMTAwLCxMaWtlbHksIldlIGludHJvZHVjZSBDT0VESVQsIGEgc3RhdGUtb2YtdGhlLWFydCB0ZXh0IGVkaXRpbmcgc3lzdGVtIGZvciB3cml0aW5nIGFzc2lzdGFuY2UuIENPRURJVCB0YWtlcyBpbnN0cnVjdGlvbnMgZnJvbSB0aGUgdXNlciBzcGVjaWZ5aW5nIHRoZSBhdHRyaWJ1dGVzIG9mIHRoZSBkZXNpcmVkIHRleHQsIHN1Y2ggYXMgIiJNYWtlIHRoZSBzZW50ZW5jZSBzaW1wbGVyIiIgb3IgIiJXcml0ZSBpdCBpbiBhIG1vcmUgbmV1dHJhbCBzdHlsZSwiIiBhbmQgb3V0cHV0cyB0aGUgZWRpdGVkIHRleHQuIFdlIHByZXNlbnQgYSBsYXJnZSBsYW5ndWFnZSBtb2RlbCBmaW5lLXR1bmVkIG9uIGEgZGl2ZXJzZSBjb2xsZWN0aW9uIG9mIHRhc2stc3BlY2lmaWMgaW5zdHJ1Y3Rpb25zIGZvciB0ZXh0IGVkaXRpbmcgKGEgdG90YWwgb2YgODJLIGluc3RydWN0aW9ucykuIE91ciBtb2RlbCAoMSkgYWNoaWV2ZXMgc3RhdGUtb2YtdGhlLWFydCBwZXJmb3JtYW5jZSBvbiB2YXJpb3VzIHRleHQgZWRpdGluZyBiZW5jaG1hcmtzLCAoMikgaXMgY29tcGV0aXRpdmUgd2l0aCBwdWJsaWNseSBhdmFpbGFibGUgbGFyZ2VzdHNpemVkIExMTXMgdHJhaW5lZCBvbiBpbnN0cnVjdGlvbnMgd2hpbGUgYmVpbmcg4oi8NjB4IHNtYWxsZXIsICgzKSBpcyBjYXBhYmxlIG9mIGdlbmVyYWxpemluZyB0byB1bnNlZW4gZWRpdCBpbnN0cnVjdGlvbnMsIGFuZCAoNCkgZXhoaWJpdHMgYWJpbGl0aWVzIHRvIGdlbmVyYWxpemUgdG8gY29tcG9zaXRlIGluc3RydWN0aW9ucyBjb250YWluaW5nIGRpZmZlcmVudCBjb21iaW5hdGlvbnMgb2YgZWRpdCBhY3Rpb25zLiBUaHJvdWdoIGV4dGVuc2l2ZSBxdWFsaXRhdGl2ZSBhbmQgcXVhbnRpdGF0aXZlIGFuYWx5c2lzLCB3ZSBzaG93IHRoYXQgd3JpdGVycyBwcmVmZXIgdGhlIGVkaXRzIHN1Z2dlc3RlZCBieSBDT0VESVQsIHJlbGF0aXZlIHRvIG90aGVyIHN0YXRlb2YtdGhlLWFydCB0ZXh0IGVkaXRpbmcgbW9kZWxzMS4iLDUuMCwsT3BlbiB3ZWlnaHRzIChub24tY29tbWVyY2lhbCksIlVuaXRlZCBTdGF0ZXMgb2YgQW1lcmljYSxVbml0ZWQgU3RhdGVzIG9mIEFtZXJpY2EiLEZsYW4tVDUgMTFCLDFlKzE4LCIiIldlIGZpbmUtdHVuZSBkaWZmZXJlbnQgdmVyc2lvbnMgb2YgcHJlLXRyYWluZWQgRkxBTlQ1IChDaHVuZyBldCBhbC4sIDIwMjJhKSBtb2RlbHMgb24gdGhlIENPRURJVCBkYXRhc2V0LiBTcGVjaWZpY2FsbHksIHdlIHVzZSBGTEFOVDUtTCAoNzcwTSBwYXJhbWV0ZXJzKSwgRkxBTlQ1LVhMICgzQiBwYXJhbWV0ZXJzKSwgRkxBTlQ1LVhYTCAoMTFCIHBhcmFtZXRlcnMpIG1vZGVscy4iIgoKIiJFYWNoIG1vZGVsIGlzIHRyYWluZWQgZm9yIDUgZXBvY2hzIHdpdGggZWFybHkgc3RvcHBpbmcuIEFsbCBtb2RlbHMgd2VyZSBmaW5lLXR1bmVkIG9uIEExMDAgR1BVcyB1c2luZyBEZWVwc3BlZWQiIgoKNiAqIDUgZXBvY2hzICogMyBtaWxsaW9uIHdvcmRzIChyb3VnaCBlc3RpbWF0ZSkgKiAxMSBiaWxsaW9uID0gOS45ZTE3IH49IDFlMTgKCiIsLCwyMDI2LTA1LTI1IDEyOjIxOjI4KzAwOjAwLCwsLCwsIkFjYWRlbWlhLEluZHVzdHJ5IiwsLCwsT3BlbiAobm9uLWNvbW1lcmNpYWwpLCJjYy1ieS1uYyAobm9uIGNvbW1lcmNpYWwpIGZvciB3ZWlnaHRzOiBodHRwczovL2h1Z2dpbmdmYWNlLmNvL2dyYW1tYXJseS9jb2VkaXQtbGFyZ2UKdHJhaW5pbmcgY29kZS9kYXRhIGhlcmUgd2l0aCB1bmNsZWFyIGxpY2Vuc2VzOiBodHRwczovL2dpdGh1Yi5jb20vdmlwdWxyYWhlamEvY29lZGl0IiwsLCxGUDE2LCwsLCwsLCxZZXMKV2VMTSxMYW5ndWFnZSwiTGFuZ3VhZ2UgbW9kZWxpbmcvZ2VuZXJhdGlvbixUcmFuc2xhdGlvbiIsV2VDaGF0IEFJLCJIdWkgU3UsIFhpYW8gWmhvdSwgSG91amluIFl1LCBYaWFveXUgU2hlbiwgWXV3ZW4gQ2hlbiwgWmlsaW4gWmh1LCBZYW5nIFl1LCBKaWUgWmhvdSIsMjAyMy0wNS0xNixXZUxNOiBBIFdlbGwtUmVhZCBQcmUtdHJhaW5lZCBMYW5ndWFnZSBNb2RlbCBmb3IgQ2hpbmVzZSxodHRwczovL2FyeGl2Lm9yZy9hYnMvMjIwOS4xMDM3MiAsMjUuMCwsLDEwMDAwMDAwMDAwLjAsIiIiV2VMTSBpcyB0cmFpbmVkIHdpdGggMTBCIHBhcmFtZXRlcnPigJ0iLDIuNDg0MzM4Njg4ZSsyMiwiIiJUaGUgbGFyZ2VzdCBtb2RlbCBpcyB0cmFpbmVkIG9uIDEyOCBBMTAwLVNYTTQtNDBHQiBHUFVzIGluIGFib3V0IDI0IGRheXPigJ0sICIiQWxsIG1vZGVscyBhcmUgdHJhaW5lZCB3aXRoIEZQMTYgbWl4ZWQgcHJlY2lzaW9uLiIiCjMuMTJlMTQgKiAxMjggKiAyNCAqIDI0ICogMzYwMCAqIDAuMyA9IDIuNDhlMjIKKEZMT1AvR1BVLXMpICogKEdQVSkgKiAoZGF5cykgKiAoaC9kYXkpICogKHNlYy9oKSAqICh1dGlsaXphdGlvbiBhc3N1bXB0aW9uKSIsMjYyMDAwMDAwMDAwLCJmcm9tIHRoZSBwYXBlciAiIkFmdGVyIGFsbCB0aGUgYWJvdmUgZmlsdGVyaW5nIHByb2Nlc3MsIG91ciBjb3JwdXMgY29udGFpbnMgMjYyQiB0b2tlbnPigJ0iLDU3Ni4wLCIiIlRoZSBsYXJnZXN0IG1vZGVsIGlzIHRyYWluZWQgb24gMTI4IEExMDAtU1hNNC00MEdCIEdQVXMgaW4gYWJvdXQgMjQgZGF5c+KAnSwgIixOVklESUEgQTEwMCBTWE00IDQwIEdCLFVuc3VwZXJ2aXNlZCxDb25maWRlbnQsIkxhcmdlIExhbmd1YWdlIE1vZGVscyBwcmUtdHJhaW5lZCB3aXRoIHNlbGYtc3VwZXJ2aXNlZCBsZWFybmluZyBoYXZlIGRlbW9uc3RyYXRlZCBpbXByZXNzaXZlIHplcm8tc2hvdCBnZW5lcmFsaXphdGlvbiBjYXBhYmlsaXRpZXMgb24gYSB3aWRlIHNwZWN0cnVtIG9mIHRhc2tzLiBJbiB0aGlzIHdvcmssIHdlIHByZXNlbnQgV2VMTTogYSB3ZWxsLXJlYWQgcHJlLXRyYWluZWQgbGFuZ3VhZ2UgbW9kZWwgZm9yIENoaW5lc2UgdGhhdCBpcyBhYmxlIHRvIHNlYW1sZXNzbHkgcGVyZm9ybSBkaWZmZXJlbnQgdHlwZXMgb2YgdGFza3Mgd2l0aCB6ZXJvIG9yIGZldy1zaG90IGRlbW9uc3RyYXRpb25zLiBXZUxNIGlzIHRyYWluZWQgd2l0aCAxMEIgcGFyYW1ldGVycyBieSAiInJlYWRpbmciIiBhIGN1cmF0ZWQgaGlnaC1xdWFsaXR5IGNvcnB1cyBjb3ZlcmluZyBhIHdpZGUgcmFuZ2Ugb2YgdG9waWNzLiBXZSBzaG93IHRoYXQgV2VMTSBpcyBlcXVpcHBlZCB3aXRoIGJyb2FkIGtub3dsZWRnZSBvbiB2YXJpb3VzIGRvbWFpbnMgYW5kIGxhbmd1YWdlcy4gT24gMTggbW9ub2xpbmd1YWwgKENoaW5lc2UpIHRhc2tzLCBXZUxNIGNhbiBzaWduaWZpY2FudGx5IG91dHBlcmZvcm0gZXhpc3RpbmcgcHJlLXRyYWluZWQgbW9kZWxzIHdpdGggc2ltaWxhciBzaXplcyBhbmQgbWF0Y2ggdGhlIHBlcmZvcm1hbmNlIG9mIG1vZGVscyB1cCB0byAyNSB0aW1lcyBsYXJnZXIuIFdlTE0gYWxzbyBleGhpYml0cyBzdHJvbmcgY2FwYWJpbGl0aWVzIGluIG11bHRpLWxpbmd1YWwgYW5kIGNvZGUtc3dpdGNoaW5nIHVuZGVyc3RhbmRpbmcsIG91dHBlcmZvcm1pbmcgZXhpc3RpbmcgbXVsdGlsaW5ndWFsIGxhbmd1YWdlIG1vZGVscyBwcmUtdHJhaW5lZCBvbiAzMCBsYW5ndWFnZXMuIEZ1cnRoZXJtb3JlLCBXZSBjb2xsZWN0ZWQgaHVtYW4td3JpdHRlbiBwcm9tcHRzIGZvciBhIGxhcmdlIHNldCBvZiBzdXBlcnZpc2VkIGRhdGFzZXRzIGluIENoaW5lc2UgYW5kIGZpbmUtdHVuZWQgV2VMTSB3aXRoIG11bHRpLXByb21wdGVkIHRyYWluaW5nLiBUaGUgcmVzdWx0aW5nIG1vZGVsIGNhbiBhdHRhaW4gc3Ryb25nIGdlbmVyYWxpemF0aW9uIG9uIHVuc2VlbiB0eXBlcyBvZiB0YXNrcyBhbmQgb3V0cGVyZm9ybSB0aGUgdW5zdXBlcnZpc2VkIFdlTE0gaW4gemVyby1zaG90IGxlYXJuaW5nLiBGaW5hbGx5LCB3ZSBkZW1vbnN0cmF0ZSB0aGF0IFdlTE0gaGFzIGJhc2ljIHNraWxscyBhdCBleHBsYWluaW5nIGFuZCBjYWxpYnJhdGluZyB0aGUgZGVjaXNpb25zIGZyb20gaXRzZWxmLCB3aGljaCBjYW4gYmUgcHJvbWlzaW5nIGRpcmVjdGlvbnMgZm9yIGZ1dHVyZSByZXNlYXJjaC4gT3VyIG1vZGVscyBjYW4gYmUgYXBwbGllZCBmcm9tIHRoaXMgaHR0cHM6Ly93ZWxtLndlaXhpbi5xcS5jb20vZG9jcy9hcGkvIiwsLCxDaGluYSwsLCwxMjguMCwsMjAyNi0wNS0yNSAxMjoyMToyOSswMDowMCwsLCwsLEluZHVzdHJ5LCwsLDczNzI4LjAsLCwsLCwsLDEwMTk3NC4yNzE1ODEwNzI5NixIYXJkd2FyZSwsLCwsCk1lZC1QYUxNIDIsIk1lZGljaW5lLExhbmd1YWdlIixRdWVzdGlvbiBhbnN3ZXJpbmcsIkdvb2dsZSBSZXNlYXJjaCxEZWVwTWluZCIsIkthcmFuIFNpbmdoYWwsIFRhbyBUdSwgSnVyYWogR290dHdlaXMsIFJvcnkgU2F5cmVzLCBFbGxlcnkgV3VsY3p5biwgTGUgSG91LCBLZXZpbiBDbGFyaywgU3RlcGhlbiBQZm9obCwgSGVhdGhlciBDb2xlLUxld2lzLCBEYXJsZW5lIE5lYWwsIE1pa2UgU2NoYWVrZXJtYW5uLCBBbXkgV2FuZywgTW9oYW1lZCBBbWluLCBTYW1pIExhY2hnYXIsIFBoaWxpcCBNYW5zZmllbGQsIFN1c2hhbnQgUHJha2FzaCwgQnJhZGxleSBHcmVlbiwgRXdhIERvbWlub3dza2EsIEJsYWlzZSBBZ3VlcmEgeSBBcmNhcywgTmVuYWQgVG9tYXNldiwgWXVuIExpdSwgUmVuZWUgV29uZywgQ2hyaXN0b3BoZXIgU2VtdHVycywgUy4gU2FyYSBNYWhkYXZpLCBKb2VsbGUgQmFycmFsLCBEYWxlIFdlYnN0ZXIsIEdyZWcgUy4gQ29ycmFkbywgWW9zc2kgTWF0aWFzLCBTaGVrb29mZWggQXppemksIEFsYW4gS2FydGhpa2VzYWxpbmdhbSwgVml2ZWsgTmF0YXJhamFuIiwyMDIzLTA1LTE2LFRvd2FyZHMgRXhwZXJ0LUxldmVsIE1lZGljYWwgUXVlc3Rpb24gQW5zd2VyaW5nIHdpdGggTGFyZ2UgTGFuZ3VhZ2UgTW9kZWxzLGh0dHBzOi8vYXJ4aXYub3JnL2Ficy8yMzA1LjA5NjE3LCxTT1RBIGltcHJvdmVtZW50LCJodHRwczovL3BhcGVyc3dpdGhjb2RlLmNvbS9zb3RhL3F1ZXN0aW9uLWFuc3dlcmluZy1vbi1tZWRxYS11c21sZSAKCiIiTWVkLVBhTE0gMiBzY29yZWQgdXAgdG8gODYuNSUgb24gdGhlIE1lZFFBIGRhdGFzZXQsIGltcHJvdmluZyB1cG9uIE1lZC1QYUxNIGJ5IG92ZXIgMTklIGFuZApzZXR0aW5nIGEgbmV3IHN0YXRlLW9mLXRoZS1hcnQuIFdlIGFsc28gb2JzZXJ2ZWQgcGVyZm9ybWFuY2UgYXBwcm9hY2hpbmcgb3IgZXhjZWVkaW5nIHN0YXRlLW9mLXRoZS1hcnQKYWNyb3NzIE1lZE1DUUEsIFB1Yk1lZFFBLCBhbmQgTU1MVSBjbGluaWNhbCB0b3BpY3MgZGF0YXNldHMuIiIiLDM0MDAwMDAwMDAwMC4wLGZyb20gUGFMTSAyLCwsMTYwMjA0NTAsIkRhdGFzZXQgQ291bnQgTWl4dHVyZSByYXRpbwpNZWRRQSAxMCwxNzggMzcuNSUKTWVkTUNRQSAxODIsODIyIDM3LjUlCkxpdmVRQSAxMCAzLjklCk1lZGljYXRpb25RQSA5IDMuNSUKSGVhbHRoU2VhcmNoUUEgNDUgMTcuNiUKCk1lZE1DUUEgKGh0dHBzOi8vcHJvY2VlZGluZ3MubWxyLnByZXNzL3YxNzQvcGFsMjJhL3BhbDIyYS5wZGYsIFRhYmxlIDIpIGhhcyBvbiBhdmVyYWdlIDEyLjc3KyAyLjY5KzY3LjUyID0gODIuOTggdG9rZW5zIHBlciBkYXRhcG9pbnQiLCwsLCxMaWtlbHksIlJlY2VudCBhcnRpZmljaWFsIGludGVsbGlnZW5jZSAoQUkpIHN5c3RlbXMgaGF2ZSByZWFjaGVkIG1pbGVzdG9uZXMgaW4gIiJncmFuZCBjaGFsbGVuZ2VzIiIgcmFuZ2luZyBmcm9tIEdvIHRvIHByb3RlaW4tZm9sZGluZy4gVGhlIGNhcGFiaWxpdHkgdG8gcmV0cmlldmUgbWVkaWNhbCBrbm93bGVkZ2UsIHJlYXNvbiBvdmVyIGl0LCBhbmQgYW5zd2VyIG1lZGljYWwgcXVlc3Rpb25zIGNvbXBhcmFibHkgdG8gcGh5c2ljaWFucyBoYXMgbG9uZyBiZWVuIHZpZXdlZCBhcyBvbmUgc3VjaCBncmFuZCBjaGFsbGVuZ2UuCkxhcmdlIGxhbmd1YWdlIG1vZGVscyAoTExNcykgaGF2ZSBjYXRhbHl6ZWQgc2lnbmlmaWNhbnQgcHJvZ3Jlc3MgaW4gbWVkaWNhbCBxdWVzdGlvbiBhbnN3ZXJpbmc7IE1lZC1QYUxNIHdhcyB0aGUgZmlyc3QgbW9kZWwgdG8gZXhjZWVkIGEgIiJwYXNzaW5nIiIgc2NvcmUgaW4gVVMgTWVkaWNhbCBMaWNlbnNpbmcgRXhhbWluYXRpb24gKFVTTUxFKSBzdHlsZSBxdWVzdGlvbnMgd2l0aCBhIHNjb3JlIG9mIDY3LjIlIG9uIHRoZSBNZWRRQSBkYXRhc2V0LiBIb3dldmVyLCB0aGlzIGFuZCBvdGhlciBwcmlvciB3b3JrIHN1Z2dlc3RlZCBzaWduaWZpY2FudCByb29tIGZvciBpbXByb3ZlbWVudCwgZXNwZWNpYWxseSB3aGVuIG1vZGVscycgYW5zd2VycyB3ZXJlIGNvbXBhcmVkIHRvIGNsaW5pY2lhbnMnIGFuc3dlcnMuIEhlcmUgd2UgcHJlc2VudCBNZWQtUGFMTSAyLCB3aGljaCBicmlkZ2VzIHRoZXNlIGdhcHMgYnkgbGV2ZXJhZ2luZyBhIGNvbWJpbmF0aW9uIG9mIGJhc2UgTExNIGltcHJvdmVtZW50cyAoUGFMTSAyKSwgbWVkaWNhbCBkb21haW4gZmluZXR1bmluZywgYW5kIHByb21wdGluZyBzdHJhdGVnaWVzIGluY2x1ZGluZyBhIG5vdmVsIGVuc2VtYmxlIHJlZmluZW1lbnQgYXBwcm9hY2guCk1lZC1QYUxNIDIgc2NvcmVkIHVwIHRvIDg2LjUlIG9uIHRoZSBNZWRRQSBkYXRhc2V0LCBpbXByb3ZpbmcgdXBvbiBNZWQtUGFMTSBieSBvdmVyIDE5JSBhbmQgc2V0dGluZyBhIG5ldyBzdGF0ZS1vZi10aGUtYXJ0LiBXZSBhbHNvIG9ic2VydmVkIHBlcmZvcm1hbmNlIGFwcHJvYWNoaW5nIG9yIGV4Y2VlZGluZyBzdGF0ZS1vZi10aGUtYXJ0IGFjcm9zcyBNZWRNQ1FBLCBQdWJNZWRRQSwgYW5kIE1NTFUgY2xpbmljYWwgdG9waWNzIGRhdGFzZXRzLgpXZSBwZXJmb3JtZWQgZGV0YWlsZWQgaHVtYW4gZXZhbHVhdGlvbnMgb24gbG9uZy1mb3JtIHF1ZXN0aW9ucyBhbG9uZyBtdWx0aXBsZSBheGVzIHJlbGV2YW50IHRvIGNsaW5pY2FsIGFwcGxpY2F0aW9ucy4gSW4gcGFpcndpc2UgY29tcGFyYXRpdmUgcmFua2luZyBvZiAxMDY2IGNvbnN1bWVyIG1lZGljYWwgcXVlc3Rpb25zLCBwaHlzaWNpYW5zIHByZWZlcnJlZCBNZWQtUGFMTSAyIGFuc3dlcnMgdG8gdGhvc2UgcHJvZHVjZWQgYnkgcGh5c2ljaWFucyBvbiBlaWdodCBvZiBuaW5lIGF4ZXMgcGVydGFpbmluZyB0byBjbGluaWNhbCB1dGlsaXR5IChwIDwgMC4wMDEpLiBXZSBhbHNvIG9ic2VydmVkIHNpZ25pZmljYW50IGltcHJvdmVtZW50cyBjb21wYXJlZCB0byBNZWQtUGFMTSBvbiBldmVyeSBldmFsdWF0aW9uIGF4aXMgKHAgPCAwLjAwMSkgb24gbmV3bHkgaW50cm9kdWNlZCBkYXRhc2V0cyBvZiAyNDAgbG9uZy1mb3JtICIiYWR2ZXJzYXJpYWwiIiBxdWVzdGlvbnMgdG8gcHJvYmUgTExNIGxpbWl0YXRpb25zLgpXaGlsZSBmdXJ0aGVyIHN0dWRpZXMgYXJlIG5lY2Vzc2FyeSB0byB2YWxpZGF0ZSB0aGUgZWZmaWNhY3kgb2YgdGhlc2UgbW9kZWxzIGluIHJlYWwtd29ybGQgc2V0dGluZ3MsIHRoZXNlIHJlc3VsdHMgaGlnaGxpZ2h0IHJhcGlkIHByb2dyZXNzIHRvd2FyZHMgcGh5c2ljaWFuLWxldmVsIHBlcmZvcm1hbmNlIGluIG1lZGljYWwgcXVlc3Rpb24gYW5zd2VyaW5nLiIsLCxVbnJlbGVhc2VkLCJVbml0ZWQgU3RhdGVzIG9mIEFtZXJpY2EsVW5pdGVkIEtpbmdkb20gb2YgR3JlYXQgQnJpdGFpbiBhbmQgTm9ydGhlcm4gSXJlbGFuZCIsUGFMTSAyLCwsLCwyMDI1LTExLTI4IDExOjUzOjQ0KzAwOjAwLCwsLCwsIkluZHVzdHJ5LEluZHVzdHJ5IiwsLCwsVW5yZWxlYXNlZCwsLCwsLCwsLCwsLCxObwpPcGVuQ0FMTSxMYW5ndWFnZSxDaGF0LEN5YmVyQWdlbnQsUnlvc3VrZSBJc2hpZ2FtaSwyMDIzLTA1LTE1LE9wZW5DQUxNLTdCLGh0dHBzOi8vaHVnZ2luZ2ZhY2UuY28vY3liZXJhZ2VudC9vcGVuLWNhbG0tN2IsLCwsNzAwMDAwMDAwMC4wLDdCLDguOTUxMDRlKzE5LDYqMjEzMTIwMDAwMCo3MDAwMDAwMDAwPTguOTUxMDRlKzE5LDIxMzEyMDAwMDAsIldpa2lwZWRpYSBqYToKc2l6ZSBvZiBlbiB3aWtpcGVkaWE6IDIwLjI4IEdCIChodHRwczovL2h1Z2dpbmdmYWNlLmNvL2RhdGFzZXRzL3dpa2lwZWRpYV8Kc2l6ZSBvZiBqYXBhbmVzZSB3aWtpcGVkaWE6IDIwLjI4IEdCIC8gNiw4MjUsNjgzIGVuZ2xpc2ggYXJ0aWNsZXMgICogMSw0MTYsMTI5IGphcGFuZXNlIGFydGljbGVzID0gNC4yIEdCCndpa2lwZWRpYSBzdGF0aXN0aWNzOiBodHRwczovL21ldGEud2lraW1lZGlhLm9yZy93aWtpL0xpc3Rfb2ZfV2lraXBlZGlhcwoxMTFNIGphcGFuZXNlIHdvcmRzIHBlciBHQiAqIDQuMiBHQiA9IDQ2NjIwMDAwMCB3b3JkcwoKQ29tbW9uQ3Jhd2wgamE6CmhlcmUgdGhleSBtZW50aW9uIHVzaW5nIGNjMTAwCmNjLTEwMCBoYXMgMTVHIG9mIGphcGFuZXNlIC0+IDE2NjUwMDAwMDAgd29yZHMKaHR0cHM6Ly9odWdnaW5nZmFjZS5jby9kYXRhc2V0cy9jYzEwMAoKCjE2NjUwMDAwMDArNDY2MjAwMDAwPTIxMzEyMDAwMDAgKGNvbmZpZGVuY2UgLSBzcGVjdWxhdGl2ZSBiZWNhdXNlIHdlIGRvbid0IGtub3cgd2hhdCBzdWJzZXQgdGhleSB1c2VkKSIsLCwsLFNwZWN1bGF0aXZlLCJPcGVuQ0FMTSBpcyBhIHN1aXRlIG9mIGRlY29kZXItb25seSBsYW5ndWFnZSBtb2RlbHMgcHJlLXRyYWluZWQgb24gSmFwYW5lc2UgZGF0YXNldHMsIGRldmVsb3BlZCBieSBDeWJlckFnZW50LCBJbmMuIiwsLE9wZW4gd2VpZ2h0cyAodW5yZXN0cmljdGVkKSxKYXBhbiwsLCJUaGV5IHNheSAiIkxpYnJhcnk6IEdQVC1OZW9YIiIuIGNvdWxkIG1lYW4gaXQncyBmaW5lLXR1bmVkIGZyb20gR1BULU5lb1gsIG9yIGp1c3QgdGhhdCBpdCB1c2VzIHRoZSBzYW1lIGFyY2hpdGVjdHVyZSBvciBzb21ldGhpbmc/ICIsLCwyMDI1LTExLTI4IDExOjUzOjQ0KzAwOjAwLCwsLCwsSW5kdXN0cnksLCwsLFVucmVsZWFzZWQsIkNDIEJZLVNBIDQuMCBsaWNlbnNlLCBjb21tZXJjaWFsIiwsLCwsLCxPcGVyYXRpb24gY291bnRpbmcsLCwsLFllcwpBLlggKEFkb3QpIDM5QiwiTGFuZ3VhZ2UsU3BlZWNoIixDaGF0LFNLIFRlbGVjb20sLDIwMjMtMDUtMTUsLCJodHRwczovL2Euc2t0ZWxlY29tLmNvbS8KaHR0cHM6Ly9tLmRkYWlseS5jby5rci9wYWdlL3ZpZXcvMjAyMzA5MjYxNDU4NTA5MDE1MSIsLCwsMzkwMDAwMDAwMDAuMCwsLHRoZSBsb3dlciBib3VuZCBpcyB0YWtlbiBmcm9tIEEuWCAoQWRvdCkgMThCIGVzdGltYXRpb24sLCwsLCwsU3BlY3VsYXRpdmUsLCwsSG9zdGVkIGFjY2VzcyAobm8gQVBJKSxLb3JlYSAoUmVwdWJsaWMgb2YpLCwsLCwsMjAyNi0wMi0xMSAxOToyNjoyNyswMDowMCwsLCwsLEluZHVzdHJ5LCwxLjM1MDAwMDAwMDFlKzE4LCwsVW5yZWxlYXNlZCwsLCwsLCwsLCwsLCxObwpMTVJlYywiTGFuZ3VhZ2UsUmVjb21tZW5kYXRpb24iLExhbmd1YWdlIG1vZGVsaW5nL2dlbmVyYXRpb24sIk5BVkVSLE5hdmVyIEFJIExhYiIsIkt5dXlvbmcgU2hpbiwgSGFub2NrIEt3YWssIFdvbmphZSBLaW0sIEppc3UgSmVvbmcsIFNldW5namFlIEp1bmcsIEt5dW5nLU1pbiBLaW0sIEp1bmctV29vIEhhLCBTYW5nLVdvbyBMZWUiLDIwMjMtMDUtMTMsUGl2b3RhbCBSb2xlIG9mIExhbmd1YWdlIE1vZGVsaW5nIGluIFJlY29tbWVuZGVyIFN5c3RlbXM6IEVucmljaGluZyBUYXNrLXNwZWNpZmljIGFuZCBUYXNrLWFnbm9zdGljIFJlcHJlc2VudGF0aW9uIExlYXJuaW5nLGh0dHBzOi8vYXJ4aXYub3JnL2Ficy8yMjEyLjAzNzYwLCwsLDIxMDAwMDAwMC4wLDIxMCBtaWxsaW9uIChGaWd1cmUgNCksMS45NzgyZSsxOCwyMTAwMDAwMDAqMTU3MDAwMDAwMCo2PTEuOTc4MmUrMTgsMTI5OTg4NjQwNTcsIlRhYmxlIDMKIDEyMjI3MDAwMDAgKGluLWhvdXNlIGRhdGFzZXQpICsgMzQ3MzAwMDAwIChwaWJsaWMpID0gMSw1NzAsMDAwLDAwMCB0b2tlbnMiLCwsLCxMaWtlbHksIlJlY2VudCBzdHVkaWVzIGhhdmUgcHJvcG9zZWQgdW5pZmllZCB1c2VyIG1vZGVsaW5nIGZyYW1ld29ya3MgdGhhdCBsZXZlcmFnZSB1c2VyIGJlaGF2aW9yIGRhdGEgZnJvbSB2YXJpb3VzIGFwcGxpY2F0aW9ucy4gTWFueSBvZiB0aGVtIGJlbmVmaXQgZnJvbSB1dGlsaXppbmcgdXNlcnMnIGJlaGF2aW9yIHNlcXVlbmNlcyBhcyBwbGFpbiB0ZXh0cywgcmVwcmVzZW50aW5nIHJpY2ggaW5mb3JtYXRpb24gaW4gYW55IGRvbWFpbiBvciBzeXN0ZW0gd2l0aG91dCBsb3NpbmcgZ2VuZXJhbGl0eS4gSGVuY2UsIGEgcXVlc3Rpb24gYXJpc2VzOiBDYW4gbGFuZ3VhZ2UgbW9kZWxpbmcgZm9yIHVzZXIgaGlzdG9yeSBjb3JwdXMgaGVscCBpbXByb3ZlIHJlY29tbWVuZGVyIHN5c3RlbXM/IFdoaWxlIGl0cyB2ZXJzYXRpbGUgdXNhYmlsaXR5IGhhcyBiZWVuIHdpZGVseSBpbnZlc3RpZ2F0ZWQgaW4gbWFueSBkb21haW5zLCBpdHMgYXBwbGljYXRpb25zIHRvIHJlY29tbWVuZGVyIHN5c3RlbXMgc3RpbGwgcmVtYWluIHVuZGVyZXhwbG9yZWQuIFdlIHNob3cgdGhhdCBsYW5ndWFnZSBtb2RlbGluZyBhcHBsaWVkIGRpcmVjdGx5IHRvIHRhc2stc3BlY2lmaWMgdXNlciBoaXN0b3JpZXMgYWNoaWV2ZXMgZXhjZWxsZW50IHJlc3VsdHMgb24gZGl2ZXJzZSByZWNvbW1lbmRhdGlvbiB0YXNrcy4gQWxzbywgbGV2ZXJhZ2luZyBhZGRpdGlvbmFsIHRhc2stYWdub3N0aWMgdXNlciBoaXN0b3JpZXMgZGVsaXZlcnMgc2lnbmlmaWNhbnQgcGVyZm9ybWFuY2UgYmVuZWZpdHMuIFdlIGZ1cnRoZXIgZGVtb25zdHJhdGUgdGhhdCBvdXIgYXBwcm9hY2ggY2FuIHByb3ZpZGUgcHJvbWlzaW5nIHRyYW5zZmVyIGxlYXJuaW5nIGNhcGFiaWxpdGllcyBmb3IgYSBicm9hZCBzcGVjdHJ1bSBvZiByZWFsLXdvcmxkIHJlY29tbWVuZGVyIHN5c3RlbXMsIGV2ZW4gb24gdW5zZWVuIGRvbWFpbnMgYW5kIHNlcnZpY2VzLiIsLCwsIktvcmVhIChSZXB1YmxpYyBvZiksS29yZWEgKFJlcHVibGljIG9mKSIsLCwsLCwyMDI1LTExLTI4IDExOjUzOjQ0KzAwOjAwLCwsLDEwMjQuMCx0YWJsZSA5LCJJbmR1c3RyeSxJbmR1c3RyeSIsLCwsLCwsLCwsLCwsT3BlcmF0aW9uIGNvdW50aW5nLCwsLCwKSW5zdHJ1Y3RCTElQLCJNdWx0aW1vZGFsLExhbmd1YWdlLFZpc2lvbiIsIlZpc3VhbCBxdWVzdGlvbiBhbnN3ZXJpbmcsQ2hhdCIsIlNhbGVzZm9yY2UgUmVzZWFyY2gsSG9uZyBLb25nIFVuaXZlcnNpdHkgb2YgU2NpZW5jZSBhbmQgVGVjaG5vbG9neSAoSEtVU1QpLE5hbnlhbmcgVGVjaG5vbG9naWNhbCBVbml2ZXJzaXR5IiwiV2VubGlhbmcgRGFpLCBKdW5uYW4gTGksIERvbmd4dSBMaSwgQW50aG9ueSBNZW5nIEh1YXQgVGlvbmcsIEp1bnFpIFpoYW8sIFdlaXNoZW5nIFdhbmcsIEJveWFuZyBMaSwgUGFzY2FsZSBGdW5nLCBTdGV2ZW4gSG9pIiwyMDIzLTA1LTExLEluc3RydWN0QkxJUDogVG93YXJkcyBHZW5lcmFsLXB1cnBvc2UgVmlzaW9uLUxhbmd1YWdlIE1vZGVscyB3aXRoIEluc3RydWN0aW9uIFR1bmluZyxodHRwczovL2FyeGl2Lm9yZy9hYnMvMjMwNS4wNjUwMCwzNDE4LjAsU09UQSBpbXByb3ZlbWVudCwiZnJvbSBhYnN0cmFjdCAtIFNPVEEgb24gU2NpZW5jZVFBCgoiIkluc3RydWN0QkxJUCBzZXRzIG5ldyBzdGF0ZS1vZi10aGUtYXJ0IGZpbmV0dW5pbmcgcGVyZm9ybWFuY2Ugb24gU2NpZW5jZVFBIChJTUcpLCBPQ1ItVlFBLCBBLU9LVlFBLCBhbmQgaXMgb3V0cGVyZm9ybWVkIG9uIE9LVlFBIGJ5IFBhTE0tRSBbOV0gd2l0aCA1NjJCIHBhcmFtZXRlcnMiIiIsMTMwMDAwMDAwMDAuMCwxM0IgZm9ybSAyLjYsMS45NGUrMjAsIiIiQWxsIG1vZGVscyBhcmUgdHJhaW5lZCB1dGlsaXppbmcgMTYgTnZpZGlhIEExMDAgKDQwRykgR1BVcyBhbmQgYXJlIGNvbXBsZXRlZCB3aXRoaW4gMS41IGRheXMuIiIKMTYgKiAzLjEyZTE0ICogMS41ICogMjQgKiAzNjAwICogMC4zID0gMS45NGUyMCIsLCIiIkFsbCBtb2RlbHMgYXJlIGluc3RydWN0aW9uLXR1bmVkIHdpdGggYSBtYXhpbXVtIG9mIDYwSyBzdGVwcyIiCgoiIldlIGVtcGxveSBhIGJhdGNoIHNpemUgb2YgMTkyLCAxMjgsIGFuZCA2NCBmb3IgdGhlIDNCLCA3QiwgYW5kIDExLzEzQiBtb2RlbHMsIHJlc3BlY3RpdmVseS4gIiIiLDM2LjAsIiIiQWxsIG1vZGVscyBhcmUgdHJhaW5lZCB1dGlsaXppbmcgMTYgTnZpZGlhIEExMDAgKDQwRykgR1BVcyBhbmQgYXJlIGNvbXBsZXRlZCB3aXRoaW4gMS41IGRheXMuIiIiLE5WSURJQSBBMTAwIFNYTTQgNDAgR0IsLENvbmZpZGVudCwiTGFyZ2Utc2NhbGUgcHJlLXRyYWluaW5nIGFuZCBpbnN0cnVjdGlvbiB0dW5pbmcgaGF2ZSBiZWVuIHN1Y2Nlc3NmdWwgYXQgY3JlYXRpbmcgZ2VuZXJhbC1wdXJwb3NlIGxhbmd1YWdlIG1vZGVscyB3aXRoIGJyb2FkIGNvbXBldGVuY2UuIEhvd2V2ZXIsIGJ1aWxkaW5nIGdlbmVyYWwtcHVycG9zZSB2aXNpb24tbGFuZ3VhZ2UgbW9kZWxzIGlzIGNoYWxsZW5naW5nIGR1ZSB0byB0aGUgcmljaCBpbnB1dCBkaXN0cmlidXRpb25zIGFuZCB0YXNrIGRpdmVyc2l0eSByZXN1bHRpbmcgZnJvbSB0aGUgYWRkaXRpb25hbCB2aXN1YWwgaW5wdXQuIEFsdGhvdWdoIHZpc2lvbi1sYW5ndWFnZSBwcmV0cmFpbmluZyBoYXMgYmVlbiB3aWRlbHkgc3R1ZGllZCwgdmlzaW9uLWxhbmd1YWdlIGluc3RydWN0aW9uIHR1bmluZyByZW1haW5zIHVuZGVyLWV4cGxvcmVkLiBJbiB0aGlzIHBhcGVyLCB3ZSBjb25kdWN0IGEgc3lzdGVtYXRpYyBhbmQgY29tcHJlaGVuc2l2ZSBzdHVkeSBvbiB2aXNpb24tbGFuZ3VhZ2UgaW5zdHJ1Y3Rpb24gdHVuaW5nIGJhc2VkIG9uIHRoZSBwcmV0cmFpbmVkIEJMSVAtMiBtb2RlbHMuIFdlIGdhdGhlciAyNiBwdWJsaWNseSBhdmFpbGFibGUgZGF0YXNldHMsIGNvdmVyaW5nIGEgd2lkZSB2YXJpZXR5IG9mIHRhc2tzIGFuZCBjYXBhYmlsaXRpZXMsIGFuZCB0cmFuc2Zvcm0gdGhlbSBpbnRvIGluc3RydWN0aW9uIHR1bmluZyBmb3JtYXQuIEFkZGl0aW9uYWxseSwgd2UgaW50cm9kdWNlIGFuIGluc3RydWN0aW9uLWF3YXJlIFF1ZXJ5IFRyYW5zZm9ybWVyLCB3aGljaCBleHRyYWN0cyBpbmZvcm1hdGl2ZSBmZWF0dXJlcyB0YWlsb3JlZCB0byB0aGUgZ2l2ZW4gaW5zdHJ1Y3Rpb24uIFRyYWluZWQgb24gMTMgaGVsZC1pbiBkYXRhc2V0cywgSW5zdHJ1Y3RCTElQIGF0dGFpbnMgc3RhdGUtb2YtdGhlLWFydCB6ZXJvLXNob3QgcGVyZm9ybWFuY2UgYWNyb3NzIGFsbCAxMyBoZWxkLW91dCBkYXRhc2V0cywgc3Vic3RhbnRpYWxseSBvdXRwZXJmb3JtaW5nIEJMSVAtMiBhbmQgbGFyZ2VyIEZsYW1pbmdvIG1vZGVscy4gT3VyIG1vZGVscyBhbHNvIGxlYWQgdG8gc3RhdGUtb2YtdGhlLWFydCBwZXJmb3JtYW5jZSB3aGVuIGZpbmV0dW5lZCBvbiBpbmRpdmlkdWFsIGRvd25zdHJlYW0gdGFza3MgKGUuZy4sIDkwLjclIGFjY3VyYWN5IG9uIFNjaWVuY2VRQSBxdWVzdGlvbnMgd2l0aCBpbWFnZSBjb250ZXh0cykuIEZ1cnRoZXJtb3JlLCB3ZSBxdWFsaXRhdGl2ZWx5IGRlbW9uc3RyYXRlIHRoZSBhZHZhbnRhZ2VzIG9mIEluc3RydWN0QkxJUCBvdmVyIGNvbmN1cnJlbnQgbXVsdGltb2RhbCBtb2RlbHMuIEFsbCBJbnN0cnVjdEJMSVAgbW9kZWxzIGFyZSBvcGVuLXNvdXJjZWQgYXQgdGhpcyBodHRwcyBVUkwuICIsLCxPcGVuIHdlaWdodHMgKG5vbi1jb21tZXJjaWFsKSwiVW5pdGVkIFN0YXRlcyBvZiBBbWVyaWNhLEhvbmcgS29uZyxTaW5nYXBvcmUiLFZpY3VuYS0xM0IgdjAsMS45NDA4ODk2ZSsyMCwiZmxvcHMgPSAoMTYpICogKDMxMiAqIDEwKioxMikgKiAoMS41KiAyNCAqIDM2MDApICogKDAuMykgPSAxLjllMjAKKG51bSBncHUpICogKHBlYWsgZmxvcHMpICogKHRpbWUgaW4gc2Vjb25kcykgKiAoYXNzdW1lZCB1dGlsaXphdGlvbiByYXRlKQoKIiJBbGwgbW9kZWxzIGFyZSB0cmFpbmVkIHV0aWxpemluZyAxNiBOdmlkaWEgQTEwMCAoNDBHKSBHUFVzIGFuZCBhcmUgY29t</x:v>
      </x:c>
    </x:row>
    <x:row r="179" ht="18" customHeight="1">
      <x:c r="A179" s="17" t="n">
        <x:v>174</x:v>
      </x:c>
      <x:c r="B179" s="17" t="n">
        <x:v>310</x:v>
      </x:c>
      <x:c r="C179" s="160" t="str">
        <x:v>cGxldGVkIHdpdGhpbiAxLjUgZGF5cy4iIiIsMTYuMCwsMjAyNi0wNi0yNSAxNzo1MDoyOCswMDowMCwsLCwsLCJJbmR1c3RyeSxBY2FkZW1pYSxBY2FkZW1pYSIsLCwsNTc2LjAsT3BlbiAobm9uLWNvbW1lcmNpYWwpLCJMbGFNQS9WaWN1bmEgbGljZW5zZSwgbm9uLWNvbW06Cmh0dHBzOi8vZ2l0aHViLmNvbS9zYWxlc2ZvcmNlL0xBVklTL3RyZWUvbWFpbi9wcm9qZWN0cy9pbnN0cnVjdGJsaXAKCnJlc2VhcmNoIG9ubHk6Cmh0dHBzOi8vaHVnZ2luZ2ZhY2UuY28vU2FsZXNmb3JjZS9pbnN0cnVjdGJsaXAtdmljdW5hLTEzYiIsLCwsRlAxNiwsMTI3NDguMjAzMzQwOTc2NjMsSGFyZHdhcmUsU2FsZXNmb3JjZSwsLCxZZXMKRVNNLUdlYXJOZXQsQmlvbG9neSwiUHJvdGVpbnMsUHJvdGVpbiBmdW5jdGlvbiBwcmVkaWN0aW9uIiwiTWlsYSAtIFF1ZWJlYyBBSSAob3JpZ2luYWxseSBNb250cmVhbCBJbnN0aXR1dGUgZm9yIExlYXJuaW5nIEFsZ29yaXRobXMpLFVuaXZlcnNpdHkgb2YgTW9udHJlYWwgLyBVbml2ZXJzaXTDqSBkZSBNb250csOpYWwsSUJNIFJlc2VhcmNoLEhFQyBNb250cmVhbCxDSUZBUiBBSSBSZXNlYXJjaCIsIlp1b2JhaSBaaGFuZywgQ2h1YW5ydWkgV2FuZywgTWluZ2hhbyBYdSwgVmlqaWwgQ2hlbnRoYW1hcmFrc2hhbiwgQXVyw6lsaWUgTG96YW5vLCBQYXllbCBEYXMsIEppYW4gVGFuZyIsMjAyMy0wNS0xMSxBIFN5c3RlbWF0aWMgU3R1ZHkgb2YgSm9pbnQgUmVwcmVzZW50YXRpb24gTGVhcm5pbmcgb24gUHJvdGVpbiBTZXF1ZW5jZXMgYW5kIFN0cnVjdHVyZXMsaHR0cHM6Ly9hcnhpdi5vcmcvYWJzLzIzMDMuMDYyNzUsNTMuMCwsLDY1MDAwMDAwMC4wLCwyLjE0NWUrMTksIlVzaW5nIDYqTipEIHdpdGggNTAgZXBvY2hzOgo2KjY1MDAwMDAwMCoxMTAwMDAwMDEqNTA9Mi4xNDVlKzE5IiwxMDk1MDAwMDAsIkNhbGN1bGF0aW5nIHVuaXF1ZSB0b2tlbnMgc2VlbiBpbiBmaXJzdCBlcG9jaDoKTnVtYmVyIG9mIFByb3RlaW5zOiAzNjUsMDAwCkF2ZXJhZ2UgUmVzaWR1ZXMgcGVyIFByb3RlaW46IDMwMApUb3RhbCBEYXRhcG9pbnRzID0gMzY1LDAwMCDDlyAzMDAgPSAxMDksNTAwLDAwMCDiiYggMS4xIMOXIDEwXjggdG9rZW5zIiwsLE5WSURJQSBBMTAwLCxMaWtlbHksIkxlYXJuaW5nIGVmZmVjdGl2ZSBwcm90ZWluIHJlcHJlc2VudGF0aW9ucyBpcyBjcml0aWNhbCBpbiBhIHZhcmlldHkgb2YgdGFza3MgaW4gYmlvbG9neSBzdWNoIGFzIHByZWRpY3RpbmcgcHJvdGVpbiBmdW5jdGlvbnMuIFJlY2VudCBzZXF1ZW5jZSByZXByZXNlbnRhdGlvbiBsZWFybmluZyBtZXRob2RzIGJhc2VkIG9uIFByb3RlaW4gTGFuZ3VhZ2UgTW9kZWxzIChQTE1zKSBleGNlbCBpbiBzZXF1ZW5jZS1iYXNlZCB0YXNrcywgYnV0IHRoZWlyIGRpcmVjdCBhZGFwdGF0aW9uIHRvIHRhc2tzIGludm9sdmluZyBwcm90ZWluIHN0cnVjdHVyZXMgcmVtYWlucyBhIGNoYWxsZW5nZS4gSW4gY29udHJhc3QsIHN0cnVjdHVyZS1iYXNlZCBtZXRob2RzIGxldmVyYWdlIDNEIHN0cnVjdHVyYWwgaW5mb3JtYXRpb24gd2l0aCBncmFwaCBuZXVyYWwgbmV0d29ya3MgYW5kIGdlb21ldHJpYyBwcmUtdHJhaW5pbmcgbWV0aG9kcyBzaG93IHBvdGVudGlhbCBpbiBmdW5jdGlvbiBwcmVkaWN0aW9uIHRhc2tzLCBidXQgc3RpbGwgc3VmZmVycyBmcm9tIHRoZSBsaW1pdGVkIG51bWJlciBvZiBhdmFpbGFibGUgc3RydWN0dXJlcy4gVG8gYnJpZGdlIHRoaXMgZ2FwLCBvdXIgc3R1ZHkgdW5kZXJ0YWtlcyBhIGNvbXByZWhlbnNpdmUgZXhwbG9yYXRpb24gb2Ygam9pbnQgcHJvdGVpbiByZXByZXNlbnRhdGlvbiBsZWFybmluZyBieSBpbnRlZ3JhdGluZyBhIHN0YXRlLW9mLXRoZS1hcnQgUExNIChFU00tMikgd2l0aCBkaXN0aW5jdCBzdHJ1Y3R1cmUgZW5jb2RlcnMgKEdWUCwgR2Vhck5ldCwgQ0RDb252KS4gV2UgaW50cm9kdWNlIHRocmVlIHJlcHJlc2VudGF0aW9uIGZ1c2lvbiBzdHJhdGVnaWVzIGFuZCBleHBsb3JlIGRpZmZlcmVudCBwcmUtdHJhaW5pbmcgdGVjaG5pcXVlcy4gT3VyIG1ldGhvZCBhY2hpZXZlcyBzaWduaWZpY2FudCBpbXByb3ZlbWVudHMgb3ZlciBleGlzdGluZyBzZXF1ZW5jZS0gYW5kIHN0cnVjdHVyZS1iYXNlZCBtZXRob2RzLCBzZXR0aW5nIG5ldyBzdGF0ZS1vZi10aGUtYXJ0IGZvciBmdW5jdGlvbiBhbm5vdGF0aW9uLiBUaGlzIHN0dWR5IHVuZGVyc2NvcmVzIHNldmVyYWwgaW1wb3J0YW50IGRlc2lnbiBjaG9pY2VzIGZvciBmdXNpbmcgcHJvdGVpbiBzZXF1ZW5jZSBhbmQgc3RydWN0dXJlIGluZm9ybWF0aW9uLiBPdXIgaW1wbGVtZW50YXRpb24gaXMgYXZhaWxhYmxlIGF0IHRoaXMgaHR0cHMgVVJMLiIsNTAuMCwsLCJDYW5hZGEsQ2FuYWRhLFVuaXRlZCBTdGF0ZXMgb2YgQW1lcmljYSxDYW5hZGEsQ2FuYWRhIiwsLCw0LjAsLDIwMjYtMDUtMjUgMTI6MjM6MzErMDA6MDAsLCwsLCwiQWNhZGVtaWEsQWNhZGVtaWEsSW5kdXN0cnksQWNhZGVtaWEsUmVzZWFyY2ggY29sbGVjdGl2ZSIsLCwsLCwsLCwsLCwzMTg3LjA1MDgzNTI0NDE1NzUsLCwsLCwKUGFMTSAyLExhbmd1YWdlLCJMYW5ndWFnZSBtb2RlbGluZyxMYW5ndWFnZSBtb2RlbGluZy9nZW5lcmF0aW9uIixHb29nbGUsIkFuZHJldyBNLiBEYWksIERhdmlkIFIuIFNvLCBEbWl0cnkgTGVwaWtoaW4sIEpvbmF0aGFuIEguIENsYXJrLCBNYXhpbSBLcmlrdW4sIE1lbHZpbiBKb2huc29uLCBOYW4gRHUsIFJvaGFuIEFuaWwsIFNpYW1hayBTaGFrZXJpLCBYYXZpZXIgR2FyY2lhLCBZYW5waW5nIEh1YW5nLCBZaSBUYXksIFlvbmcgQ2hlbmcsIFlvbmdodWkgV3UsIFl1YW56aG9uZyBYdSwgWXVqaW5nIFpoYW5nLCBaYWNoYXJ5IE5hZG8sIEJyeWFuIFJpY2h0ZXIsIEFsZXggUG9sb3pvdiwgQW5kcmV3IE55c3Ryb20sIEZhbmd4aWFveXUgRmVuZywgSGFuemhhbyBMaW4sIEphY29iIEF1c3RpbiwgSmFjb2IgRGV2bGluLCBLZWZhbiBYaWFvLCBPcmhhbiBGaXJhdCwgUGFya2VyIFJpbGV5LCBTdGV2ZW4gWmhlbmcsIFl1aHVhaSBXdSwgWmhvbmd0YW8gTGl1LCBKaWFodWkgWXUsIEd1eSBHdXItQXJpLCBXZWlrYW5nIFpob3UsIFNuZWhhIEt1ZHVndW50YSwgU3VuaXBhIERldiwgRnJlZGVyaWNrIExpdSwgR3VzdGF2byBIZXJuYW5kZXogQWJyZWdvLCBLZWx2aW4gWHUsIEFiZSBJdHR5Y2hlcmlhaCwgRGFuaWVsIFNvaG4sIEpvaG4gTmhhbSwgTGUgSG91LCBTaXl1YW4gUWlhbywgUGlkb25nIFdhbmcsIFppcnVpIFdhbmcsIExhdXJlbnQgRWwgU2hhZmV5LCBIeWVvbnRhZWsgTGltLCBNYXJjZWxsbyBNYWdnaW9uaSwgTWljaGFlbCBJc2FyZCwgUGF1bCBCYXJoYW0sIFFpYW8gWmhhbmcsIFRhbyBXYW5nLCBZYXNoIEthdGFyaXlhLCBBdXJrbyBSb3ksIEJlbmphbWluIExlZSwgQnJlbm5hbiBTYWV0YSwgQ2UgWmhlbmcsIEhhZGkgSGFzaGVtaSwgSnVud2hhbiBBaG4sIFJhamt1bWFyIFNhbXVlbCwgU3RldmVuIEhhbmQsIFpoaWZlbmcgQ2hlbiwgS2lyYW4gVm9kcmFoYWxsaSwgQWFrYW5rc2hhIENob3dkaGVyeSwgRXRoYW4gRHllciwgRW1hbnVlbCBUYXJvcGEsIFZsYWQgRmVpbmJlcmcsIEphbWVzIEJyYWRidXJ5LCBSZWluZXIgUG9wZSwgV2VpIExpLCBZYUd1YW5nIExpLCBFcmljIENodSwgSmVmZnJleSBIdWksIEpvc2h1YSBIb3dsYW5kLCBWbGFkIEZpZW5iZXIsIEFyb21hIE1haGVuZHJ1LCBNaWNoZWxlIENhdGFzdGEsIFZlZGFudCBNaXNyYSwgS2V2aW4gUm9iaW5zb24sIE1heXNhbSBNb3Vzc2FsZW0sIFNlYmFzdGlhbiBSdWRlciwgRXJpY2EgTW9yZWlyYSwgRXJpYyBOaSwgUGFpZ2UgQmFpbGV5LCBMdWNhcyBHb256YWxleiwgQWxleGFuZHJlIFBhc3NvcywgU2xhdiBQZXRyb3YsIEdhdXJhdiBNaXNocmEsIE1hcmsgT21lcm5pY2ssIEFtYnJvc2UgU2xvbmUsIEFuZHJlYSBIdSwgQ29saW4gQ2hlcnJ5LCBEZW5ueSBaaG91LCBKYW4gQm90aGEsIEpvaG4gV2lldGluZywgSm9zaHVhIE1heW5leiwgS2F0aGxlZW4gS2VuZWFseSwgS2V2aW4gQnJvb2tzLCBMaW50aW5nIFh1ZSwgTWFya3VzIEZyZWl0YWcsIE1hcnRpbiBQb2xhY2VrLCBQZW5nY2hlbmcgWWluLCBTZWJhc3RpYW4gR2Vocm1hbm4sIFh1ZXpoaSBXYW5nLCBLYXRoeSBNZWllci1IZWxsc3Rlcm4sIENocmlzdG9waGVyIEEuIENob3F1ZXR0ZS1DaG9vLCBEYW5pZWwgU21pbGtvdiwgRW1pbHkgUmVpZiwgQWxpY2lhIFBhcnJpc2gsIEFsZXggQ2FzdHJvIFJvcywgQ2zDqW1lbnQgQ3JlcHksIERhc2hhIFZhbHRlciwgSmVyZW15IEh1cndpdHosIEthdGhlcmluZSBMZWUsIE1hcmsgRMOtYXosIE1hcmllIFBlbGxhdCwgTWF0dGhldyBKYWdpZWxza2ksIFJlbmVlIFNoZWxieSwgU2hhY2hpIERhdmUiLDIwMjMtMDUtMTAsUGFMTSAyIFRlY2huaWNhbCBSZXBvcnQsaHR0cHM6Ly9hcnhpdi5vcmcvYWJzLzIzMDUuMTA0MDMsMTczNC4wLCJTT1RBIGltcHJvdmVtZW50LFRyYWluaW5nIGNvc3QsU2lnbmlmaWNhbnQgdXNlLEhpZ2hseSBjaXRlZCIsIlNpZ25pZmljYW50IHVzZTogR21haWwgYW5kIEdvb2dsZSBEb2NzIGhhdmUgbWlsbGlvbnMgb2YgdXNlcnMuClNPVEEgcGVyZm9ybWFuY2U6IFRhYmxlIDUKIiJBdCBJL08gdG9kYXksIHdlIGFubm91bmNlZCBvdmVyIDI1IG5ldyBwcm9kdWN0cyBhbmQgZmVhdHVyZXMgcG93ZXJlZCBieSBQYUxNIDIuIFRoYXQgbWVhbnMgdGhhdCBQYUxNIDIgaXMgYnJpbmdpbmcgdGhlIGxhdGVzdCBpbiBhZHZhbmNlZCBBSSBjYXBhYmlsaXRpZXMgZGlyZWN0bHkgaW50byBvdXIgcHJvZHVjdHMgYW5kIHRvIHBlb3BsZSDigJQgaW5jbHVkaW5nIGNvbnN1bWVycywgZGV2ZWxvcGVycywgYW5kIGVudGVycHJpc2VzIG9mIGFsbCBzaXplcyBhcm91bmQgdGhlIHdvcmxkLiBIZXJlIGFyZSBzb21lIGV4YW1wbGVzOgpQYUxNIDLigJlzIGltcHJvdmVkIG11bHRpbGluZ3VhbCBjYXBhYmlsaXRpZXMgYXJlIGFsbG93aW5nIHVzIHRvIGV4cGFuZCBCYXJkIHRvIG5ldyBsYW5ndWFnZXMsIHN0YXJ0aW5nIHRvZGF5LiBQbHVzLCBpdOKAmXMgcG93ZXJpbmcgb3VyIHJlY2VudGx5IGFubm91bmNlZCBjb2RpbmcgdXBkYXRlLgpXb3Jrc3BhY2UgZmVhdHVyZXMgdG8gaGVscCB5b3Ugd3JpdGUgaW4gR21haWwgYW5kIEdvb2dsZSBEb2NzLCBhbmQgaGVscCB5b3Ugb3JnYW5pemUgaW4gR29vZ2xlIFNoZWV0cyBhcmUgYWxsIHRhcHBpbmcgaW50byB0aGUgY2FwYWJpbGl0aWVzIG9mIFBhTE0gMiBhdCBhIHNwZWVkIHRoYXQgaGVscHMgcGVvcGxlIGdldCB3b3JrIGRvbmUgYmV0dGVyLCBhbmQgZmFzdGVyLiIiCmh0dHBzOi8vYmxvZy5nb29nbGUvdGVjaG5vbG9neS9haS9nb29nbGUtcGFsbS0yLWFpLWxhcmdlLWxhbmd1YWdlLW1vZGVsLyIsMzQwMDAwMDAwMDAwLjAsIk1vZGVsIEFyY2hpdGVjdHVyZTogIiJQYUxNLTIgaXMgYSBuZXcgc3RhdGUtb2YtdGhlLWFydCBsYW5ndWFnZSBtb2RlbC4gV2UgaGF2ZSBzbWFsbCwgbWVkaXVtLCBhbmQgbGFyZ2UgdmFyaWFudHMgdGhhdCB1c2Ugc3RhY2tlZCBsYXllcnMgYmFzZWQgb24gdGhlIFRyYW5zZm9ybWVyIGFyY2hpdGVjdHVyZSwgd2l0aCB2YXJ5aW5nIHBhcmFtZXRlcnMgZGVwZW5kaW5nIG9uIG1vZGVsIHNpemUuIEZ1cnRoZXIgZGV0YWlscyBvZiBtb2RlbCBzaXplIGFuZCBhcmNoaXRlY3R1cmUgYXJlIHdpdGhoZWxkIGZyb20gZXh0ZXJuYWwgcHVibGljYXRpb24uIiIKSG93ZXZlciwgdGhlIHBhcmFtZXRlciBjb3VudCB3YXMgbGVha2VkIHRvIENOQkM6IGh0dHBzOi8vd3d3LmNuYmMuY29tLzIwMjMvMDUvMTYvZ29vZ2xlcy1wYWxtLTItdXNlcy1uZWFybHktZml2ZS10aW1lcy1tb3JlLXRleHQtZGF0YS10aGFuLXByZWRlY2Vzc29yLmh0bWwiLDcuMzRlKzI0LCJDb21wdXRlIFJlcXVpcmVtZW50cyAiIk5vdCByZXBvcnRlZC4iIgpQYXBlciBzdWdnZXN0cyBoZXVyaXN0aWMgb2YgIEM9Nk5ELiBCYXNlZCBvbiAzNDBCIHBhcmFtZXRlcnMgYW5kIDMuNlQgdG9rZW5zLCB0cmFpbmluZyBjb21wdXRlIHdvdWxkIGJlIGFyb3VuZCA3LjMqMTBeMjQgRkxPUC4iLDM2MDAwMDAwMDAwMDAsIiIiVGhlIHByZS10cmFpbmluZyBjb3JwdXMgaXMgc2lnbmlmaWNhbnRseSBsYXJnZXIgdGhhbiB0aGUgY29ycHVzIHVzZWQgdG8gdHJhaW4gUGFMTSIiIHNvIGdyZWF0ZXIgdGhhbiA2ZSsxMS4gQWNjb3JkaW5nIHRvIHRoZSBsZWFrZWQgZG9jdW1lbnRzIHZpZXdlZCBieSBDTkJDLCB0aGUgY29ycHVzIHdhcyAzLjYgdHJpbGxpb24gdG9rZW5zIG9yIGFyb3VuZCAyLjcqMTBeMTIgd29yZHMuCgpodHRwczovL3d3dy5jbmJjLmNvbS8yMDIzLzA1LzE2L2dvb2dsZXMtcGFsbS0yLXVzZXMtbmVhcmx5LWZpdmUtdGltZXMtbW9yZS10ZXh0LWRhdGEtdGhhbi1wcmVkZWNlc3Nvci5odG1sIiwsLEdvb2dsZSBUUFUgdjQsLExpa2VseSwiV2UgaW50cm9kdWNlIFBhTE0gMiwgYSBuZXcgc3RhdGUtb2YtdGhlLWFydCBsYW5ndWFnZSBtb2RlbCB0aGF0IGhhcyBiZXR0ZXIgbXVsdGlsaW5ndWFsIGFuZCByZWFzb25pbmcgY2FwYWJpbGl0aWVzIGFuZCBpcyBtb3JlIGNvbXB1dGUtZWZmaWNpZW50IHRoYW4gaXRzIHByZWRlY2Vzc29yIFBhTE0gKENob3dkaGVyeSBldCBhbC4sIDIwMjIpLiBQYUxNIDIgaXMgYSBUcmFuc2Zvcm1lci1iYXNlZCBtb2RlbCB0cmFpbmVkIHVzaW5nIGEgbWl4dHVyZSBvZiBvYmplY3RpdmVzIHNpbWlsYXIgdG8gVUwyIChUYXkgZXQgYWwuLCAyMDIzKS4gVGhyb3VnaCBleHRlbnNpdmUgZXZhbHVhdGlvbnMgb24gRW5nbGlzaCBhbmQgbXVsdGlsaW5ndWFsIGxhbmd1YWdlLCBhbmQgcmVhc29uaW5nIHRhc2tzLCB3ZSBkZW1vbnN0cmF0ZSB0aGF0IFBhTE0gMiBoYXMgc2lnbmlmaWNhbnRseSBpbXByb3ZlZCBxdWFsaXR5IG9uIGRvd25zdHJlYW0gdGFza3MgYWNyb3NzIGRpZmZlcmVudCBtb2RlbCBzaXplcywgd2hpbGUgc2ltdWx0YW5lb3VzbHkgZXhoaWJpdGluZyBmYXN0ZXIgYW5kIG1vcmUgZWZmaWNpZW50IGluZmVyZW5jZSBjb21wYXJlZCB0byBQYUxNLiBUaGlzIGltcHJvdmVkIGVmZmljaWVuY3kgZW5hYmxlcyBicm9hZGVyIGRlcGxveW1lbnQgd2hpbGUgYWxzbyBhbGxvd2luZyB0aGUgbW9kZWwgdG8gcmVzcG9uZCBmYXN0ZXIsIGZvciBhIG1vcmUgbmF0dXJhbCBwYWNlIG9mIGludGVyYWN0aW9uLiBQYUxNIDIgZGVtb25zdHJhdGVzIHJvYnVzdCByZWFzb25pbmcgY2FwYWJpbGl0aWVzIGV4ZW1wbGlmaWVkIGJ5IGxhcmdlIGltcHJvdmVtZW50cyBvdmVyIFBhTE0gb24gQklHLUJlbmNoIGFuZCBvdGhlciByZWFzb25pbmcgdGFza3MuIFBhTE0gMiBleGhpYml0cyBzdGFibGUgcGVyZm9ybWFuY2Ugb24gYSBzdWl0ZSBvZiByZXNwb25zaWJsZSBBSSBldmFsdWF0aW9ucywgYW5kIGVuYWJsZXMgaW5mZXJlbmNlLXRpbWUgY29udHJvbCBvdmVyIHRveGljaXR5IHdpdGhvdXQgYWRkaXRpb25hbCBvdmVyaGVhZCBvciBpbXBhY3Qgb24gb3RoZXIgY2FwYWJpbGl0aWVzLiBPdmVyYWxsLCBQYUxNIDIgYWNoaWV2ZXMgc3RhdGUtb2YtdGhlLWFydCBwZXJmb3JtYW5jZSBhY3Jvc3MgYSBkaXZlcnNlIHNldCBvZiB0YXNrcyBhbmQgY2FwYWJpbGl0aWVzLiIsLCxBUEkgYWNjZXNzLFVuaXRlZCBTdGF0ZXMgb2YgQW1lcmljYSwsLCwsLDIwMjUtMTItMTggMDU6MTQ6NTgrMDA6MDAsLCwsLG5vdCBsaXN0ZWQsSW5kdXN0cnksVHJ1ZSwsNy4zNGUrMjQsLFVucmVsZWFzZWQsLFRydWUsNTAxNDI2Ni45ODM1MTg4NzEsLCxUcnVlLCxPcGVyYXRpb24gY291bnRpbmcsLCwsLE5vClBhTE0tMiBCaXNvbixMYW5ndWFnZSwiQ2hhdCxMYW5ndWFnZSBtb2RlbGluZy9nZW5lcmF0aW9uLFF1ZXN0aW9uIGFuc3dlcmluZyIsR29vZ2xlLFpvdWJpbiBHaGFocmFtYW5pLDIwMjMtMDUtMTAsUGFMTSAyIG1vZGVscyxodHRwczovL2FpLmdvb2dsZS5kZXYvcGFsbV9kb2NzL3BhbG0jbW9kZWwtc2l6ZXMsLCwsLCIiIldl4oCZbGwgYmUgbWFraW5nIFBhTE0gMiBhdmFpbGFibGUgaW4gZm91ciBzaXplcyBmcm9tIHNtYWxsZXN0IHRvIGxhcmdlc3Q6IEdlY2tvLCBPdHRlciwgQmlzb24gYW5kIFVuaWNvcm4uIEdlY2tvIGlzIHNvIGxpZ2h0d2VpZ2h0IHRoYXQgaXQgY2FuIHdvcmsgb24gbW9iaWxlIGRldmljZXMgYW5kIGlzIGZhc3QgZW5vdWdoIGZvciBncmVhdCBpbnRlcmFjdGl2ZSBhcHBsaWNhdGlvbnMgb24tZGV2aWNlLCBldmVuIHdoZW4gb2ZmbGluZSIiIChodHRwczovL2Jsb2cuZ29vZ2xlL3RlY2hub2xvZ3kvYWkvZ29vZ2xlLXBhbG0tMi1haS1sYXJnZS1sYW5ndWFnZS1tb2RlbC8pLiIsLCwsLCwsLCxVbmtub3duLCJQYUxNIDIgaXMgYSBmYW1pbHkgb2YgbGFuZ3VhZ2UgbW9kZWxzLCBvcHRpbWl6ZWQgZm9yIGVhc2Ugb2YgdXNlIG9uIGtleSBkZXZlbG9wZXIgdXNlIGNhc2VzLiBUaGUgUGFMTSBmYW1pbHkgb2YgbW9kZWxzIGluY2x1ZGVzIHZhcmlhdGlvbnMgdHJhaW5lZCBmb3IgdGV4dCBhbmQgY2hhdCBnZW5lcmF0aW9uIGFzIHdlbGwgYXMgdGV4dCBlbWJlZGRpbmdzLiBUaGlzIGd1aWRlIHByb3ZpZGVzIGluZm9ybWF0aW9uIGFib3V0IGVhY2ggdmFyaWF0aW9uIHRvIGhlbHAgeW91IGRlY2lkZSB3aGljaCBpcyB0aGUgYmVzdCBmaXQgZm9yIHlvdXIgdXNlIGNhc2UuIiwsLEFQSSBhY2Nlc3MsVW5pdGVkIFN0YXRlcyBvZiBBbWVyaWNhLCwsLCwsMjAyNS0xMS0yOCAxMTo1Mzo0NCswMDowMCwsLCwsLEluZHVzdHJ5LCwsLCxVbnJlbGVhc2VkLCwsLCwsLCwsLCwsLE5vClBhTE0tMiBVbmljb3JuLExhbmd1YWdlLCJDaGF0LExhbmd1YWdlIG1vZGVsaW5nL2dlbmVyYXRpb24sUXVlc3Rpb24gYW5zd2VyaW5nIixHb29nbGUsWm91YmluIEdoYWhyYW1hbmksMjAyMy0wNS0xMCxQYUxNIDIgbW9kZWxzLGh0dHBzOi8vYWkuZ29vZ2xlLmRldi9wYWxtX2RvY3MvcGFsbSNtb2RlbC1zaXplcywsLCwsIiIiV2XigJlsbCBiZSBtYWtpbmcgUGFMTSAyIGF2YWlsYWJsZSBpbiBmb3VyIHNpemVzIGZyb20gc21hbGxlc3QgdG8gbGFyZ2VzdDogR2Vja28sIE90dGVyLCBCaXNvbiBhbmQgVW5pY29ybi4gR2Vja28gaXMgc28gbGlnaHR3ZWlnaHQgdGhhdCBpdCBjYW4gd29yayBvbiBtb2JpbGUgZGV2aWNlcyBhbmQgaXMgZmFzdCBlbm91Z2ggZm9yIGdyZWF0IGludGVyYWN0aXZlIGFwcGxpY2F0aW9ucyBvbi1kZXZpY2UsIGV2ZW4gd2hlbiBvZmZsaW5lIiIgKGh0dHBzOi8vYmxvZy5nb29nbGUvdGVjaG5vbG9neS9haS9nb29nbGUtcGFsbS0yLWFpLWxhcmdlLWxhbmd1YWdlLW1vZGVsLykuIiwsLCwsLCwsLFVua25vd24sIlBhTE0gMiBpcyBhIGZhbWlseSBvZiBsYW5ndWFnZSBtb2RlbHMsIG9wdGltaXplZCBmb3IgZWFzZSBvZiB1c2Ugb24ga2V5IGRldmVsb3BlciB1c2UgY2FzZXMuIFRoZSBQYUxNIGZhbWlseSBvZiBtb2RlbHMgaW5jbHVkZXMgdmFyaWF0aW9ucyB0cmFpbmVkIGZvciB0ZXh0IGFuZCBjaGF0IGdlbmVyYXRpb24gYXMgd2VsbCBhcyB0ZXh0IGVtYmVkZGluZ3MuIFRoaXMgZ3VpZGUgcHJvdmlkZXMgaW5mb3JtYXRpb24gYWJvdXQgZWFjaCB2YXJpYXRpb24gdG8gaGVscCB5b3UgZGVjaWRlIHdoaWNoIGlzIHRoZSBiZXN0IGZpdCBmb3IgeW91ciB1c2UgY2FzZS4iLCwsQVBJIGFjY2VzcyxVbml0ZWQgU3RhdGVzIG9mIEFtZXJpY2EsLCwsLCwyMDI1LTExLTI4IDExOjUzOjQ0KzAwOjAwLCwsLCwsSW5kdXN0cnksLCwsLFVucmVsZWFzZWQsLCwsLCwsLCwsLCwsTm8KUGFMTS0yIEdlY2tvLExhbmd1YWdlLCJDaGF0LExhbmd1YWdlIG1vZGVsaW5nL2dlbmVyYXRpb24sUXVlc3Rpb24gYW5zd2VyaW5nIixHb29nbGUsWm91YmluIEdoYWhyYW1hbmksMjAyMy0wNS0xMCxQYUxNIDIgbW9kZWxzLGh0dHBzOi8vYWkuZ29vZ2xlLmRldi9wYWxtX2RvY3MvcGFsbSNtb2RlbC1zaXplcywsLCwsIiIiV2XigJlsbCBiZSBtYWtpbmcgUGFMTSAyIGF2YWlsYWJsZSBpbiBmb3VyIHNpemVzIGZyb20gc21hbGxlc3QgdG8gbGFyZ2VzdDogR2Vja28sIE90dGVyLCBCaXNvbiBhbmQgVW5pY29ybi4gR2Vja28gaXMgc28gbGlnaHR3ZWlnaHQgdGhhdCBpdCBjYW4gd29yayBvbiBtb2JpbGUgZGV2aWNlcyBhbmQgaXMgZmFzdCBlbm91Z2ggZm9yIGdyZWF0IGludGVyYWN0aXZlIGFwcGxpY2F0aW9ucyBvbi1kZXZpY2UsIGV2ZW4gd2hlbiBvZmZsaW5lIiIgKGh0dHBzOi8vYmxvZy5nb29nbGUvdGVjaG5vbG9neS9haS9nb29nbGUtcGFsbS0yLWFpLWxhcmdlLWxhbmd1YWdlLW1vZGVsLykuIiwsLCwsLCwsLFVua25vd24sIlBhTE0gMiBpcyBhIGZhbWlseSBvZiBsYW5ndWFnZSBtb2RlbHMsIG9wdGltaXplZCBmb3IgZWFzZSBvZiB1c2Ugb24ga2V5IGRldmVsb3BlciB1c2UgY2FzZXMuIFRoZSBQYUxNIGZhbWlseSBvZiBtb2RlbHMgaW5jbHVkZXMgdmFyaWF0aW9ucyB0cmFpbmVkIGZvciB0ZXh0IGFuZCBjaGF0IGdlbmVyYXRpb24gYXMgd2VsbCBhcyB0ZXh0IGVtYmVkZGluZ3MuIFRoaXMgZ3VpZGUgcHJvdmlkZXMgaW5mb3JtYXRpb24gYWJvdXQgZWFjaCB2YXJpYXRpb24gdG8gaGVscCB5b3UgZGVjaWRlIHdoaWNoIGlzIHRoZSBiZXN0IGZpdCBmb3IgeW91ciB1c2UgY2FzZS4iLCwsQVBJIGFjY2VzcyxVbml0ZWQgU3RhdGVzIG9mIEFtZXJpY2EsLCwsLCwyMDI1LTExLTI4IDExOjUzOjQ0KzAwOjAwLCwsLCwsSW5kdXN0cnksLCwsLFVucmVsZWFzZWQsLCwsLCwsLCwsLCwsTm8KUGFMTS0yIE90dGVyLExhbmd1YWdlLCJDaGF0LExhbmd1YWdlIG1vZGVsaW5nL2dlbmVyYXRpb24sUXVlc3Rpb24gYW5zd2VyaW5nIixHb29nbGUsWm91YmluIEdoYWhyYW1hbmksMjAyMy0wNS0xMCxQYUxNIDIgbW9kZWxzLGh0dHBzOi8vYWkuZ29vZ2xlLmRldi9wYWxtX2RvY3MvcGFsbSNtb2RlbC1zaXplcywsLCwsIiIiV2XigJlsbCBiZSBtYWtpbmcgUGFMTSAyIGF2YWlsYWJsZSBpbiBmb3VyIHNpemVzIGZyb20gc21hbGxlc3QgdG8gbGFyZ2VzdDogR2Vja28sIE90dGVyLCBCaXNvbiBhbmQgVW5pY29ybi4gR2Vja28gaXMgc28gbGlnaHR3ZWlnaHQgdGhhdCBpdCBjYW4gd29yayBvbiBtb2JpbGUgZGV2aWNlcyBhbmQgaXMgZmFzdCBlbm91Z2ggZm9yIGdyZWF0IGludGVyYWN0aXZlIGFwcGxpY2F0aW9ucyBvbi1kZXZpY2UsIGV2ZW4gd2hlbiBvZmZsaW5lIiIgKGh0dHBzOi8vYmxvZy5nb29nbGUvdGVjaG5vbG9neS9haS9nb29nbGUtcGFsbS0yLWFpLWxhcmdlLWxhbmd1YWdlLW1vZGVsLykuIiwsLCwsLCwsLFVua25vd24sIlBhTE0gMiBpcyBhIGZhbWlseSBvZiBsYW5ndWFnZSBtb2RlbHMsIG9wdGltaXplZCBmb3IgZWFzZSBvZiB1c2Ugb24ga2V5IGRldmVsb3BlciB1c2UgY2FzZXMuIFRoZSBQYUxNIGZhbWlseSBvZiBtb2RlbHMgaW5jbHVkZXMgdmFyaWF0aW9ucyB0cmFpbmVkIGZvciB0ZXh0IGFuZCBjaGF0IGdlbmVyYXRpb24gYXMgd2VsbCBhcyB0ZXh0IGVtYmVkZGluZ3MuIFRoaXMgZ3VpZGUgcHJvdmlkZXMgaW5mb3JtYXRpb24gYWJvdXQgZWFjaCB2YXJpYXRpb24gdG8gaGVscCB5b3UgZGVjaWRlIHdoaWNoIGlzIHRoZSBiZXN0IGZpdCBmb3IgeW91ciB1c2UgY2FzZS4iLCwsQVBJIGFjY2VzcyxVbml0ZWQgU3RhdGVzIG9mIEFtZXJpY2EsLCwsLCwyMDI1LTExLTI4IDExOjUzOjQ0KzAwOjAwLCwsLCwsSW5kdXN0cnksLCwsLFVucmVsZWFzZWQsLCwsLCwsLCwsLCwsTm8KU3RhckNvZGVyLExhbmd1YWdlLENvZGUgZ2VuZXJhdGlvbiwiSHVnZ2luZyBGYWNlLFNlcnZpY2VOb3csTm9ydGhlYXN0ZXJuIFVuaXZlcnNpdHksTWlsYSAtIFF1ZWJlYyBBSSAob3JpZ2luYWxseSBNb250cmVhbCBJbnN0aXR1dGUgZm9yIExlYXJuaW5nIEFsZ29yaXRobXMpLENhcm5lZ2llIE1lbGxvbiBVbml2ZXJzaXR5IChDTVUpLEpvaG5zIEhvcGtpbnMgVW5pdmVyc2l0eSxMZWlwemlnIFVuaXZlcnNpdHksU2NhRFMuQUksUXVlZW4gTWFyeSBVbml2ZXJzaXR5IG9mIExvbmRvbixSb2Jsb3gsU2VhIEFJIExhYixUZWNobmlvbiAtIElzcmFlbCBJbnN0aXR1dGUgb2YgVGVjaG5vbG9neSxNb25hc2ggVW5pdmVyc2l0eSxDU0lSTyxEYXRhNjEsTWNHaWxsIFVuaXZlcnNpdHksU2FhbWEsVW5pdmVyc2l0eSBvZiBCcml0aXNoIENvbHVtYmlhIChVQkMpLE1hc3NhY2h1c2V0dHMgSW5zdGl0dXRlIG9mIFRlY2hub2xvZ3kgKE1JVCksVGVjaG5pY2FsIFVuaXZlcnNpdHkgb2YgTXVuaWNoLElCTSxVbml2ZXJzaXR5IG9mIFZlcm1vbnQsVW5mb2xkTUwsU0FQLFVuaXZlcnNpdHkgb2YgTm90cmUgRGFtZSxDb2x1bWJpYSBVbml2ZXJzaXR5LE5ldyBZb3JrIFVuaXZlcnNpdHkgKE5ZVSksVW5pdmVyc2l0eSBvZiBBbGxhaGFiYWQsRGlzY292ZXIgRG9sbGFyLFRvbG9rYSxUZWxlZm9uaWNhLFN0YW5mb3JkIFVuaXZlcnNpdHksV2Vpem1hbm4gSW5zdGl0dXRlIG9mIFNjaWVuY2UsQWxhbiBUdXJpbmcgSW5zdGl0dXRlLFdlbGxlc2xleSBDb2xsZWdlLEVsZXV0aGVyQUksRm9yc2NodW5nc3plbnRydW0gSnVsaWNoIiwiUmF5bW9uZCBMaSwgTG91Ym5hIEJlbiBBbGxhbCwgWWFuZ3RpYW4gWmksIE5pa2xhcyBNdWVubmlnaG9mZiwgRGVuaXMgS29jZXRrb3YsIENoZW5naGFvIE1vdSwgTWFyYyBNYXJvbmUsIENocmlzdG9waGVyIEFraWtpLCBKaWEgTGksIEplbm55IENoaW0sIFFpYW4gTGl1LCBFdmdlbmlpIFpoZWx0b25vemhza2lpLCBUZXJyeSBZdWUgWmh1bywgVGhvbWFzIFdhbmcsIE9saXZpZXIgRGVoYWVuZSwgTWlzaGlnIERhdmFhZG9yaiwgSm9lbCBMYW15LVBvaXJpZXIsIEpvw6NvIE1vbnRlaXJvLCBPbGVoIFNobGlhemhrbywgTmljb2xhcyBHb250aWVyLCBOaWNob2xhcyBNZWFkZSwgQXJtZWwgWmViYXplLCBNaW5nLUhvIFllZSwgTG9nZXNoIEt1bWFyIFVtYXBhdGhpLCBKaWFuIFpodSwgQmVuamFtaW4gTGlwa2luLCBNdWh0YXNoYW0gT2Jsb2t1bG92LCBaaGlydW8gV2FuZywgUnVkcmEgTXVydGh5LCBKYXNvbiBTdGlsbGVybWFuLCBTaXZhIFNhbmthbHAgUGF0ZWwsIERtaXRyeSBBYnVsa2hhbm92LCBNYXJjbyBab2NjYSwgTWFuYW4gRGV5LCBaaGloYW4gWmhhbmcsIE5vdXIgRmFobXksIFVydmFzaGkgQmhhdHRhY2hhcnl5YSwgV2VuaGFvIFl1LCBTd2F5YW0gU2luZ2gsIFNhc2hhIEx1Y2Npb25pLCBQYXVsbyBWaWxsZWdhcywgTWF4aW0gS3VuYWtvdiwgRmVkb3IgWmhkYW5vdiwgTWFudWVsIFJvbWVybywgVG9ueSBMZWUsIE5hZGF2IFRpbW9yLCBKZW5uaWZlciBEaW5nLCBDbGFpcmUgU2NobGVzaW5nZXIsIEhhaWxleSBTY2hvZWxrb3BmLCBKYW4gRWJlcnQsIFRyaSBEYW8sIE1heWFuayBNaXNocmEsIEFsZXggR3UsIEplbm5pZmVyIFJvYmluc29uLCBDYXJvbHluIEphbmUgQW5kZXJzb24sIEJyZW5kYW4gRG9sYW4tR2F2aXR0LCBEYW5pc2ggQ29udHJhY3RvciwgU2l2YSBSZWRkeSwgRGFuaWVsIEZyaWVkLCBEem1pdHJ5IEJhaGRhbmF1LCBZYWNpbmUgSmVybml0ZSwgQ2FybG9zIE11w7FveiBGZXJyYW5kaXMsIFNlYW4gSHVnaGVzLCBUaG9tYXMgV29sZiwgQXJqdW4gR3VoYSwgTGVhbmRybyB2b24gV2VycmEsIEhhcm0gZGUgVnJpZXMiLDIwMjMtMDUtMDksU3RhckNvZGVyOiBtYXkgdGhlIHNvdXJjZSBiZSB3aXRoIHlvdSEsaHR0cHM6Ly9hcnhpdi5vcmcvYWJzLzIzMDUuMDYxNjEsMTE4MS4wLFNPVEEgaW1wcm92ZW1lbnQsIiIiV2UgcGVyZm9ybSB0aGUgbW9zdCBjb21wcmVoZW5zaXZlIGV2YWx1YXRpb24gb2YgQ29kZSBMTE1zIHRvIGRhdGUgYW5kIHNob3cgdGhhdCBTdGFyQ29kZXJCYXNlIG91dHBlcmZvcm1zIGV2ZXJ5IG9wZW4gQ29kZSBMTE0gdGhhdCBzdXBwb3J0cyBtdWx0aXBsZSBwcm9ncmFtbWluZyBsYW5ndWFnZXMgYW5kIG1hdGNoZXMgb3Igb3V0cGVyZm9ybXMgdGhlIE9wZW5BSSBjb2RlLWN1c2htYW4tMDAxIG1vZGVsLiBGdXJ0aGVybW9yZSwgU3RhckNvZGVyIG91dHBlcmZvcm1zIGV2ZXJ5IG1vZGVsIHRoYXQgaXMgZmluZS10dW5lZCBvbiBQeXRob24iIgoKIiJTdGFyQ29kZXIgc3Vic3RhbnRpYWxseSBvdXRwZXJmb3JtcyBhbGwgb3RoZXIgbW9kZWxzIG9uIGRhdGEgc2NpZW5jZSBwcm9ibGVtcyBmcm9tIHRoZSBEUy0xMDAwIGJlbmNobWFyay4gTW9yZW92ZXIsIHRoaXMgaXMgdHJ1ZSBhY3Jvc3MgZXZlcnkga2luZCBvZiBkYXRhIHNjaWVuY2UgbGlicmFyeS4iIiIsMTU1MDAwMDAwMDAuMCwiIiJXZSB0cmFpbmVkIGEgMTUuNUIgcGFyYW1ldGVyIG1vZGVsIiIiLDguNDZlKzIyLCJGTE9QIHJlcG9ydGVkIGhlcmUsIDguNDZlMjIKaHR0cHM6Ly9odWdnaW5nZmFjZS5jby9iaWdjb2RlL3N0YXJjb2RlcgoKCiIiV2UgdHJhaW5lZCBvdXIgbW9kZWwgb24gYSBHUFUgY2x1c3RlciB3aXRoIDUxMiBBMTAwIDgwIEdCIEdQVXMuLi4gQmFzZWQgb24gdGhlIHRvdGFsIG51bWJlciBvZiBHUFUgaG91cnMgdGhhdCB0cmFpbmluZyB0b29rICgzMjAsMjU2KSBhbmQgYW4gYXZlcmFnZSBwb3dlciB1c2FnZSBvZiAyODBXIHBlciBHUFUuLi4gVGhlIGZpbmUtdHVuZWQgbW9kZWwgYWRkcyAzLjUlIG9mIHRyYWluaW5nIHRpbWUiIgoKMzIwMjU2ICogMzEyIHRGTE9QL3MgKiAzNjAwICogMS4wMzUgKiAwLjMgKHV0aWxpemF0aW9uIGFzc3VtcHRpb24pID0gMS4xMmUyMyIsMjAzNzUwMDAwMDAwLCIiIlN0YXJDb2RlckJhc2UgaXMgdHJhaW5lZCBvbiAxIHRyaWxsaW9uIHRva2VucyBzb3VyY2VkIGZyb20gVGhlIFN0YWNrIiIiLDYyNS41LCI2MjUuNSBob3VycyA9IDMyMDI1NiAvNTEyCjUxMiBHUFVzIGZyb20gIiJXZSB0cmFpbmVkIG91ciBtb2RlbCBvbiBhIEdQVSBjbHVzdGVyIHdpdGggNTEyIEExMDAgODAgR0IgR1BVcyAiIgoKMzIwMjU2IEdQVSBob3VycyBmcm9tICIiQmFzZWQgb24gdGhlIHRvdGFsIG51bWJlciBvZiBHUFUgaG91cnMgdGhhdCB0cmFpbmluZyB0b29rICgzMjAsMjU2KSIiCmNpdGF0aW9ucyBmcm9tIHNlY3Rpb25zIDUuNiBhbmQgNS43IixOVklESUEgQTEwMCBTWE00IDgwIEdCLCxDb25maWRlbnQsIiIiVGhlIEJpZ0NvZGUgY29tbXVuaXR5LCBhbiBvcGVuLXNjaWVudGlmaWMgY29sbGFib3JhdGlvbiB3b3JraW5nIG9uIHRoZSByZXNwb25zaWJsZSBkZXZlbG9wbWVudCBvZiBMYXJnZSBMYW5ndWFnZSBNb2RlbHMgZm9yIENvZGUgKENvZGUgTExNcyksIGludHJvZHVjZXMgU3RhckNvZGVyIGFuZCBTdGFyQ29kZXJCYXNlOiAxNS41QiBwYXJhbWV0ZXIgbW9kZWxzIHdpdGggOEsgY29udGV4dCBsZW5ndGgsIGluZmlsbGluZyBjYXBhYmlsaXRpZXMgYW5kIGZhc3QgbGFyZ2UtYmF0Y2ggaW5mZXJlbmNlIGVuYWJsZWQgYnkgbXVsdGktcXVlcnkgYXR0ZW50aW9uLiBTdGFyQ29kZXJCYXNlIGlzIHRyYWluZWQgb24gMSB0cmlsbGlvbiB0b2tlbnMgc291cmNlZCBmcm9tIFRoZSBTdGFjaywgYSBsYXJnZSBjb2xsZWN0aW9uIG9mIHBlcm1pc3NpdmVseSBsaWNlbnNlZCBHaXRIdWIgcmVwb3NpdG9yaWVzIHdpdGggaW5zcGVjdGlvbiB0b29scyBhbmQgYW4gb3B0LW91dCBwcm9jZXNzLiBXZSBmaW5lLXR1bmVkIFN0YXJDb2RlckJhc2Ugb24gMzVCIFB5dGhvbiB0b2tlbnMsIHJlc3VsdGluZyBpbiB0aGUgY3JlYXRpb24gb2YgU3RhckNvZGVyLiBXZSBwZXJmb3JtIHRoZSBtb3N0IGNvbXByZWhlbnNpdmUgZXZhbHVhdGlvbiBvZiBDb2RlIExMTXMgdG8gZGF0ZSBhbmQgc2hvdyB0aGF0IFN0YXJDb2RlckJhc2Ugb3V0cGVyZm9ybXMgZXZlcnkgb3BlbiBDb2RlIExMTSB0aGF0IHN1cHBvcnRzIG11bHRpcGxlIHByb2dyYW1taW5nIGxhbmd1YWdlcyBhbmQgbWF0Y2hlcyBvciBvdXRwZXJmb3JtcyB0aGUgT3BlbkFJIGNvZGUtY3VzaG1hbi0wMDEgbW9kZWwuIEZ1cnRoZXJtb3JlLCBTdGFyQ29kZXIgb3V0cGVyZm9ybXMgZXZlcnkgbW9kZWwgdGhhdCBpcyBmaW5lLXR1bmVkIG9uIFB5dGhvbiwgY2FuIGJlIHByb21wdGVkIHRvIGFjaGlldmUgNDBcJSBwYXNzQDEgb24gSHVtYW5FdmFsLCBhbmQgc3RpbGwgcmV0YWlucyBpdHMgcGVyZm9ybWFuY2Ugb24gb3RoZXIgcHJvZ3JhbW1pbmcgbGFuZ3VhZ2VzLiBXZSB0YWtlIHNldmVyYWwgaW1wb3J0YW50IHN0ZXBzIHRvd2FyZHMgYSBzYWZlIG9wZW4tYWNjZXNzIG1vZGVsIHJlbGVhc2UsIGluY2x1ZGluZyBhbiBpbXByb3ZlZCBQSUkgcmVkYWN0aW9uIHBpcGVsaW5lIGFuZCBhIG5vdmVsIGF0dHJpYnV0aW9uIHRyYWNpbmcgdG9vbCwgYW5kIG1ha2UgdGhlIFN0YXJDb2RlciBtb2RlbHMgcHVibGljbHkgYXZhaWxhYmxlIHVuZGVyIGEgbW9yZSBjb21tZXJjaWFsbHkgdmlhYmxlIHZlcnNpb24gb2YgdGhlIE9wZW4gUmVzcG9uc2libGUgQUkgTW9kZWwgbGljZW5zZS4iIiIsMS4wLCxPcGVuIHdlaWdodHMgKHJlc3RyaWN0ZWQgdXNlKSwiVW5pdGVkIFN0YXRlcyBvZiBBbWVyaWNhLFVuaXRlZCBTdGF0ZXMgb2YgQW1lcmljYSxVbml0ZWQgU3RhdGVzIG9mIEFtZXJpY2EsQ2FuYWRhLFVuaXRlZCBTdGF0ZXMgb2YgQW1lcmljYSxVbml0ZWQgU3RhdGVzIG9mIEFtZXJpY2EsR2VybWFueSxHZXJtYW55LFVuaXRlZCBLaW5nZG9tIG9mIEdyZWF0IEJyaXRhaW4gYW5kIE5vcnRoZXJuIElyZWxhbmQsVW5pdGVkIFN0YXRlcyBvZiBBbWVyaWNhLFNpbmdhcG9yZSxJc3JhZWwsQXVzdHJhbGlhLEF1c3RyYWxpYSxBdXN0cmFsaWEsQ2FuYWRhLFVuaXRlZCBTdGF0ZXMgb2YgQW1lcmljYSxDYW5hZGEsVW5pdGVkIFN0YXRlcyBvZiBBbWVyaWNhLEdlcm1hbnksVW5pdGVkIFN0YXRlcyBvZiBBbWVyaWNhLFVuaXRlZCBTdGF0ZXMgb2YgQW1lcmljYSxTd2VkZW4sR2VybWFueSxVbml0ZWQgU3RhdGVzIG9mIEFtZXJpY2EsVW5pdGVkIFN0YXRlcyBvZiBBbWVyaWNhLFVuaXRlZCBTdGF0ZXMgb2YgQW1lcmljYSxJbmRpYSxJbmRpYSxOZXRoZXJsYW5kcyxTcGFpbixVbml0ZWQgU3RhdGVzIG9mIEFtZXJpY2EsSXNyYWVsLFVuaXRlZCBLaW5nZG9tIG9mIEdyZWF0IEJyaXRhaW4gYW5kIE5vcnRoZXJuIElyZWxhbmQsVW5pdGVkIFN0YXRlcyBvZiBBbWVyaWNhLFVuaXRlZCBTdGF0ZXMgb2YgQW1lcmljYSxHZXJtYW55IiwsLCw1MTIuMCwwLjIyNzIzNjA5OTksMjAyNi0wNS0yNSAxMjoyMzozMiswMDowMCwsLCw0MDAwMDAwLjAsIiIiVGhlIG1vZGVsIHdhcyB0cmFpbmVkIGZvciAyNTBrIGl0ZXJhdGlvbnMsIHdpdGggYSBiYXRjaCBzaXplIG9mIDRNIHRva2VucywgZm9yIGEgdG90YWwgb2Ygb25lIHRyaWxsaW9uIHRva2Vucy4iIiIsIkluZHVzdHJ5LEluZHVzdHJ5LEFjYWRlbWlhLEFjYWRlbWlhLEFjYWRlbWlhLEFjYWRlbWlhLEFjYWRlbWlhLEFjYWRlbWlhLEluZHVzdHJ5LEFjYWRlbWlhLEFjYWRlbWlhLEdvdmVybm1lbnQsR292ZXJubWVudCxBY2FkZW1pYSxBY2FkZW1pYSxBY2FkZW1pYSxBY2FkZW1pYSxJbmR1c3RyeSxBY2FkZW1pYSxJbmR1c3RyeSxBY2FkZW1pYSxBY2FkZW1pYSxBY2FkZW1pYSxBY2FkZW1pYSxJbmR1c3RyeSxJbmR1c3RyeSxJbmR1c3RyeSxBY2FkZW1pYSxBY2FkZW1pYSxHb3Zlcm5tZW50LEFjYWRlbWlhLFJlc2VhcmNoIGNvbGxlY3RpdmUsR292ZXJubWVudCIsVHJ1ZSwsLDMyMDI1Ni4wLFVucmVsZWFzZWQsInNvbWUgcmVzdHJpY3Rpb25zCgpodHRwczovL2h1Z2dpbmdmYWNlLmNvL3NwYWNlcy9iaWdjb2RlL2JpZ2NvZGUtbW9kZWwtbGljZW5zZS1hZ3JlZW1lbnQKCmRhdGEgaXMgVGhlIFN0YWNrLCB3aGljaCBoYXMgbXVsdGlwbGUgbGljZW5zZXMKaHR0cHM6Ly9odWdnaW5nZmFjZS5jby9kYXRhc2V0cy9iaWdjb2RlL3RoZS1zdGFjay1kZWR1cCAiLCwyMTIyMTcuNjUwNzUzMzA4NjQsIkFjdHVhbCB0cmFpbmluZyBjb21wdXRlIGdpdmVuIGJ5IGh0dHBzOi8vaHVnZ2luZ2ZhY2UuY28vYmlnY29kZS9zdGFyY29kZXIgYXMgOC40NmUyMiBGTE9QcwpTdGF0ZWQgR1BVIHVzYWdlIGlzIDMyMCwyNTYgQTEwMC1ob3VycyBmb3IgcHJlLXRyYWluaW5nICsgMTEsMjA4IGZvciBmaW5lLXR1bmluZy4KKDMyMCwyNTYgKyAxMSwyMDgpICogMzYwMCAqIDMuMTJlMTQgPSAzLjcyM2UyMyBGTE9QcyBhdCBmdWxsIHV0aWxpemF0aW9uCk1GVSA9IDguNDZlMjIgLyAzLjcyM2UyMyA9IDAuMjI3MiIsQkYxNiwsNDA3OTYwLjY3NjU2MjE2NjgsIlJlcG9ydGVkLEhhcmR3YXJlIiwsLCwsWWVzCkltYWdlQmluZCwiTXVsdGltb2RhbCxWaXNpb24sQXVkaW8sTGFuZ3VhZ2UsSW1hZ2UgZ2VuZXJhdGlvbixTcGVlY2giLCJJbWFnZSBjbGFzc2lmaWNhdGlvbixTcGVlY2ggcmVjb2duaXRpb24gKEFTUiksSW1hZ2UgZ2VuZXJhdGlvbixMYW5ndWFnZSBtb2RlbGluZy9nZW5lcmF0aW9uIixNZXRhIEFJLCJSb2hpdCBHaXJkaGFyLCBBbGFhZWxkaW4gRWwtTm91YnksIFpodWFuZyBMaXUsIE1hbm5hdCBTaW5naCwgS2FseWFuIFZhc3VkZXYgQWx3YWxhLCBBcm1hbmQgSm91bGluLCBJc2hhbiBNaXNyYSIsMjAyMy0wNS0wOSxJTUFHRUJJTkQ6IE9uZSBFbWJlZGRpbmcgU3BhY2UgVG8gQmluZCBUaGVtIEFsbCwiaHR0cHM6Ly9hcnhpdi5vcmcvYWJzLzIzMDUuMDU2NjUsIGh0dHBzOi8vZ2l0aHViLmNvbS9mYWNlYm9va3Jlc2VhcmNoL0ltYWdlQmluZCIsMTUxNS4wLFNPVEEgaW1wcm92ZW1lbnQsIiIid2Ugc2V0IGEgbmV3IHN0YXRlLW9mLXRoZS1hcnQgb24gZW1lcmdlbnQgemVyby1zaG90IHJlY29nbml0aW9uIHRhc2tzIGFjcm9zcyBtb2RhbGl0aWVzLCBvdXRwZXJmb3JtaW5nIHNwZWNpYWxpc3Qgc3VwZXJ2aXNlZCBtb2RlbHMiIgoKVGFibGUgMjogdGhleSBkb24ndCByZXBvcnQgYWJzb2x1dGUgU09UQSBvbiBhbnkgb2YgdGhlIGJlbmNobWFya3MiLDkzMjAwMDAwMC4wLHVzZWQgVmlULUh1Z2UgNjMwTSBhcyBhbiBpbWFnZS92aWRlbyBlbmNvZGVyIGFuZCBPcGVuQ0xJUC0zMDJtIGFzIHRleHQgZW5jb2RlciwsLCwsLCwiTlZJRElBIFYxMDAsTlZJRElBIEExMDAiLCxMaWtlbHksIldlIHByZXNlbnQgSW1hZ2VCaW5kLCBhbiBhcHByb2FjaCB0byBsZWFybiBhIGpvaW50IGVtYmVkZGluZyBhY3Jvc3Mgc2l4IGRpZmZlcmVudCBtb2RhbGl0aWVzIC0gaW1hZ2VzLCB0ZXh0LCBhdWRpbywgZGVwdGgsIHRoZXJtYWwsIGFuZCBJTVUgZGF0YS4gV2Ugc2hvdyB0aGF0IGFsbCBjb21iaW5hdGlvbnMgb2YgcGFpcmVkIGRhdGEgYXJlIG5vdCBuZWNlc3NhcnkgdG8gdHJhaW4gc3VjaCBhIGpvaW50IGVtYmVkZGluZywgYW5kIG9ubHkgaW1hZ2UtcGFpcmVkIGRhdGEgaXMgc3VmZmljaWVudCB0byBiaW5kIHRoZSBtb2RhbGl0aWVzIHRvZ2V0aGVyLiBJbWFnZUJpbmQgY2FuIGxldmVyYWdlIHJlY2VudCBsYXJnZSBzY2FsZSB2aXNpb24tbGFuZ3VhZ2UgbW9kZWxzLCBhbmQgZXh0ZW5kcyB0aGVpciB6ZXJvLXNob3QgY2FwYWJpbGl0aWVzIHRvIG5ldyBtb2RhbGl0aWVzIGp1c3QgYnkgdXNpbmcgdGhlaXIgbmF0dXJhbCBwYWlyaW5nIHdpdGggaW1hZ2VzLiBJdCBlbmFibGVzIG5vdmVsIGVtZXJnZW50IGFwcGxpY2F0aW9ucyAnb3V0LW9mLXRoZS1ib3gnIGluY2x1ZGluZyBjcm9zcy1tb2RhbCByZXRyaWV2YWwsIGNvbXBvc2luZyBtb2RhbGl0aWVzIHdpdGggYXJpdGhtZXRpYywgY3Jvc3MtbW9kYWwgZGV0ZWN0aW9uIGFuZCBnZW5lcmF0aW9uLiBUaGUgZW1lcmdlbnQgY2FwYWJpbGl0aWVzIGltcHJvdmUgd2l0aCB0aGUgc3RyZW5ndGggb2YgdGhlIGltYWdlIGVuY29kZXIgYW5kIHdlIHNldCBhIG5ldyBzdGF0ZS1vZi10aGUtYXJ0IG9uIGVtZXJnZW50IHplcm8tc2hvdCByZWNvZ25pdGlvbiB0YXNrcyBhY3Jvc3MgbW9kYWxpdGllcywgb3V0cGVyZm9ybWluZyBzcGVjaWFsaXN0IHN1cGVydmlzZWQgbW9kZWxzLiBGaW5hbGx5LCB3ZSBzaG93IHN0cm9uZyBmZXctc2hvdCByZWNvZ25pdGlvbiByZXN1bHRzIG91dHBlcmZvcm1pbmcgcHJpb3Igd29yaywgYW5kIHRoYXQgSW1hZ2VCaW5kIHNlcnZlcyBhcyBhIG5ldyB3YXkgdG8gZXZhbHVhdGUgdmlzaW9uIG1vZGVscyBmb3IgdmlzdWFsIGFuZCBub24tdmlzdWFsIHRhc2tzLiIsNjQuMCwsT3BlbiB3ZWlnaHRzIChub24tY29tbWVyY2lhbCksVW5pdGVkIFN0YXRlcyBvZiBBbWVyaWNhLFZpVC1IdWdlLzE0LCwsLCwyMDI2LTA1LTI1IDEyOjIzOjMzKzAwOjAwLCwsLCwsSW5kdXN0cnksLCwsLE9wZW4gKG5vbi1jb21tZXJjaWFsKSwiQ3JlYXRpdmUgY29tbW9ucyBub24tY29tbWVyY2lhbAptb2RlbHMgYW5kIGNvZGUgaW4gdGhpcyByZXBvOiBodHRwczovL2dpdGh1Yi5jb20vZmFjZWJvb2tyZXNlYXJjaC9JbWFnZUJpbmQvYmxvYi9tYWluL1JFQURNRS5tZCAKdHJhaW4gY29kZTogaHR0cHM6Ly9naXRodWIuY29tL2ZhY2Vib29rcmVzZWFyY2gvSW1hZ2VCaW5kL2Jsb2IvbWFpbi9pbWFnZWJpbmQvbW9kZWxzL2ltYWdlYmluZF9tb2RlbC5weSAiLCwsLCwsLCwsLCwsWWVzClNwYXJrLExhbmd1YWdlLCJMYW5ndWFnZSBtb2RlbGluZy9nZW5lcmF0aW9uLFF1ZXN0aW9uIGFuc3dlcmluZyIsaUZseXRlaywsMjAyMy0wNS0wNiwiaUZseXRlayB1bnZlaWxzIGxhcmdlIGxhbmd1YWdlIG1vZGVsLCBjbGFpbXMgaXQgb3V0cGVyZm9ybXMgQ2hhdEdQVAoiLGh0dHBzOi8vdGVjaG5vZGUuY29tLzIwMjMvMDUvMDgvaWZseXRlay11bnZlaWxzLWxhcmdlLWxhbmd1YWdlLW1vZGVsLWNsYWltcy1pdC1vdXRwZXJmb3Jtcy1jaGF0Z3B0LywsLCwsLCxIdWF3ZWkgQXNjZW5kLCwsLCwsLFVua25vd24sIk9uIE1heSA2LCBDaGluZXNlIHZvaWNlIHJlY29nbml0aW9uIHNvZnR3YXJlIGNvbXBhbnkgaUZseXRlayB1bnZlaWxlZCBpdHMgb3duIGFydGlmaWNpYWwgaW50ZWxsaWdlbmNlIGxhbmd1YWdlIG1vZGVsIGNhbGxlZCBTcGFya0Rlc2ssIHdpdGggdGhlIGFpbSBvZiBjaGFsbGVuZ2luZyBDaGF0R1BUIGluIGVkdWNhdGlvbiBhbmQgZW50ZXJwcmlzZSB1c2VzLiBpRmx5dGVrIGNoYWlybWFuIExpdSBRaW5nZmVuZyBjbGFpbWVkIHRoYXQgU3BhcmtEZXNrIGlzIGV4cGVjdGVkIHRvIHN1cnBhc3MgdGhlIGN1cnJlbnQgbGV2ZWwgb2YgQ2hhdEdQVCBpbiBDaGluZXNlIHVuZGVyc3RhbmRpbmcgYW5kIG1hdGNoIHRoZSBPcGVuQUkgY2hhdGJvdOKAmXMgY2FwYWJpbGl0aWVzIGluIEVuZ2xpc2ggYnkgT2N0b2Jlci4iLCwsLENoaW5hLCwsLCwsMjAyNS0xMS0yOCAxMTo1Mzo0NCswMDowMCwsLCwsLEluZHVzdHJ5LCwsLCwsLCwsLCwsLCwsLCwsCk1QVC03QixMYW5ndWFnZSwiTGFuZ3VhZ2UgbW9kZWxpbmcvZ2VuZXJhdGlvbixRdWVzdGlvbiBhbnN3ZXJpbmciLE1vc2FpY01MLE1vc2FpY01MIE5MUCBUZWFtLDIwMjMtMDUtMDUsIiIiSW50cm9kdWNpbmcgTVBULTdCOiBBIE5ldyBTdGFuZGFyZCBmb3IgT3Blbi1Tb3VyY2UsIENvbW1lcmNpYWxseSBVc2FibGUgTExNcyIiIixodHRwczovL3d3dy5tb3NhaWNtbC5jb20vYmxvZy9tcHQtN2IsLCwsNzAwMDAwMDAwMC4wLCw0LjIwMDAwMDAwMDAwMDAwMDRlKzIyLCIiIkFzIHNob3duIGluIFRhYmxlIDMsIG5lYXJseSBhbGwgb2YgdGhlIHRyYWluaW5nIGJ1ZGdldCB3YXMgc3BlbnQgb24gdGhlIGJhc2UgTVBULTdCIG1vZGVsLCB3aGljaCB0b29rIH45LjUgZGF5cyB0byB0cmFpbiBvbiA0NDB4QTEwMC00MEdCIEdQVXMsIGFuZCBjb3N0IH4kMjAway4iIiIsLCwyMjguMCwiVGFibGUgMwpodHRwczovL3d3dy5kYXRhYnJpY2tzLmNvbS9zaXRlcy9kZWZhdWx0L2ZpbGVzL2lubGluZS1pbWFnZXMvbXB0LWNvbW1lcmNpYWxseS11c2FibGUtbGxtcy1pbWctOC5qcGciLE5WSURJQSBBMTAwIFNYTTQgNDAgR0IsLENvbmZpZGVudCwsMS4wLE1QVC03QixPcGVuIHdlaWdodHMgKHVucmVzdHJpY3RlZCksVW5pdGVkIFN0YXRlcyBvZiBBbWVyaWNhLCwsLDQ0MC4wLDAuMzcyNywyMDI1LTExLTI4IDExOjUzOjQ0KzAwOjAwLCwsLCwsSW5kdXN0cnksLCwsMTAwMzIwLjAsT3BlbiBzb3VyY2UsIkFwYWNoZSAyLjAKCiIiT3VyIE1QVCBtb2RlbCBzZXJpZXMgaXM6CgpMaWNlbnNlZCBmb3IgY29tbWVyY2lhbCB1c2UgKHVubGlrZSBMTGFNQSkuCgpjb2RlIGhlcmU6IGh0dHBzOi8vZ2l0aHViLmNvbS9tb3NhaWNtbC9sbG0tZm91bmRyeS90cmVlL21haW4vc2NyaXB0cy90cmFpbi95YW1s</x:v>
      </x:c>
    </x:row>
    <x:row r="180" ht="18" customHeight="1">
      <x:c r="A180" s="17" t="n">
        <x:v>175</x:v>
      </x:c>
      <x:c r="B180" s="17" t="n">
        <x:v>310</x:v>
      </x:c>
      <x:c r="C180" s="160" t="str">
        <x:v>cy9wcmV0cmFpbiAiLCwsIjdCIHBhcmFtZXRlciBtb2RlbCBzYXcgMVQgdG9rZW5zLCBzbyA2TkMgZ2l2ZXMgNC4yZTIyIEZMT1BzIG5lZWRlZC4KVHJhaW5pbmcgd2FzIDkuNSBkYXlzIG9uIDQ0MCBBMTAwczoKCk1GVSA9IDkuNSAqIDI0ICogMzYwMCAqIDQ0MCAqIDMuMTJlMTQgPSAxLjEyN2UyMwo0LjJlMjIgLyAxLjEyN2UyMyA9IDAuMzcyNyIsLCwzNTA2MjIuNDM3NTk0NTU1MjYsSGFyZHdhcmUsbW9zYWljbWwsLCwsWWVzCk90dGVyLCJNdWx0aW1vZGFsLExhbmd1YWdlLFZpc2lvbiIsIkNoYXQsVmlzdWFsIHF1ZXN0aW9uIGFuc3dlcmluZyxJbWFnZSBjYXB0aW9uaW5nLEltYWdlIGdlbmVyYXRpb24sVmlzaW9uLWxhbmd1YWdlIGdlbmVyYXRpb24iLE5hbnlhbmcgVGVjaG5vbG9naWNhbCBVbml2ZXJzaXR5LCJCbyBMaSwgWXVhbmhhbiBaaGFuZywgTGlhbmd5dSBDaGVuLCBKaW5naGFvIFdhbmcsIEppbmdrYW5nIFlhbmcsIFppd2VpIExpdSIsMjAyMy0wNS0wNSxPdHRlcjogQSBNdWx0aS1Nb2RhbCBNb2RlbCB3aXRoIEluLUNvbnRleHQgSW5zdHJ1Y3Rpb24gVHVuaW5nLGh0dHBzOi8vYXJ4aXYub3JnL2Ficy8yMzA1LjAzNzI2LDY3OS4wLCwsMTMwMDAwMDAwMC4wLDEuM0IgZnJvbSBzZWN0aW9uIDMuMjogICdUaGlzIHJlc3VsdHMgaW4gYXBwcm94aW1hdGVseSAxLjMgYmlsbGlvbiB0cmFpbmFibGUgcGFyYW1ldGVycyBmb3IgdGhlIE90dGVyIG1vZGVsLicsLHJhdGhlciBsb3cgYXMgb25seSA0IFJUWCAzMDkwIHdlcmUgdXNlZC4sLCwsLE5WSURJQSBHZUZvcmNlIFJUWCAzMDkwLCxMaWtlbHksIkxhcmdlIGxhbmd1YWdlIG1vZGVscyAoTExNcykgaGF2ZSBkZW1vbnN0cmF0ZWQgc2lnbmlmaWNhbnQgdW5pdmVyc2FsIGNhcGFiaWxpdGllcyBhcyBmZXcvemVyby1zaG90IGxlYXJuZXJzIGluIHZhcmlvdXMgdGFza3MgZHVlIHRvIHRoZWlyIHByZS10cmFpbmluZyBvbiB2YXN0IGFtb3VudHMgb2YgdGV4dCBkYXRhLCBhcyBleGVtcGxpZmllZCBieSBHUFQtMywgd2hpY2ggYm9vc3RlZCB0byBJbnN0cmN0R1BUIGFuZCBDaGF0R1BULCBlZmZlY3RpdmVseSBmb2xsb3dpbmcgbmF0dXJhbCBsYW5ndWFnZSBpbnN0cnVjdGlvbnMgdG8gYWNjb21wbGlzaCByZWFsLXdvcmxkIHRhc2tzLiBJbiB0aGlzIHBhcGVyLCB3ZSBwcm9wb3NlIHRvIGludHJvZHVjZSBpbnN0cnVjdGlvbiB0dW5pbmcgaW50byBtdWx0aS1tb2RhbCBtb2RlbHMsIG1vdGl2YXRlZCBieSB0aGUgRmxhbWluZ28gbW9kZWwncyB1cHN0cmVhbSBpbnRlcmxlYXZlZCBmb3JtYXQgcHJldHJhaW5pbmcgZGF0YXNldC4gV2UgYWRvcHQgYSBzaW1pbGFyIGFwcHJvYWNoIHRvIGNvbnN0cnVjdCBvdXIgTXVsdEktTW9kYWwgSW4tQ29udGV4dCBJbnN0cnVjdGlvbiBUdW5pbmcgKE1JTUlDLUlUKSBkYXRhc2V0LiBXZSB0aGVuIGludHJvZHVjZSBPdHRlciwgYSBtdWx0aS1tb2RhbCBtb2RlbCBiYXNlZCBvbiBPcGVuRmxhbWluZ28gKG9wZW4tc291cmNlZCB2ZXJzaW9uIG9mIERlZXBNaW5kJ3MgRmxhbWluZ28pLCB0cmFpbmVkIG9uIE1JTUlDLUlUIGFuZCBzaG93Y2FzaW5nIGltcHJvdmVkIGluc3RydWN0aW9uLWZvbGxvd2luZyBhYmlsaXR5IGFuZCBpbi1jb250ZXh0IGxlYXJuaW5nLiBXZSBhbHNvIG9wdGltaXplIE9wZW5GbGFtaW5nbydzIGltcGxlbWVudGF0aW9uIGZvciByZXNlYXJjaGVycywgZGVtb2NyYXRpemluZyB0aGUgcmVxdWlyZWQgdHJhaW5pbmcgcmVzb3VyY2VzIGZyb20gMcOXIEExMDAgR1BVIHRvIDTDlyBSVFgtMzA5MCBHUFVzLCBhbmQgaW50ZWdyYXRlIGJvdGggT3BlbkZsYW1pbmdvIGFuZCBPdHRlciBpbnRvIEh1Z2dpbmdmYWNlIFRyYW5zZm9ybWVycyBmb3IgbW9yZSByZXNlYXJjaGVycyB0byBpbmNvcnBvcmF0ZSB0aGUgbW9kZWxzIGludG8gdGhlaXIgY3VzdG9taXplZCB0cmFpbmluZyBhbmQgaW5mZXJlbmNlIHBpcGVsaW5lcy4gIiwsLE9wZW4gd2VpZ2h0cyAodW5yZXN0cmljdGVkKSxTaW5nYXBvcmUsLCwsNC4wLCwyMDI2LTA1LTI1IDEyOjIzOjMxKzAwOjAwLCwsLCwsQWNhZGVtaWEsLCwsLE9wZW4gc291cmNlLE1JVDogaHR0cHM6Ly9naXRodWIuY29tL0x1b2RpYW4vT3R0ZXIsLCwsLCwyNzg5LjA0MjExNzIyOTQxNywsLCwsLFllcwpDb2RlR2VuMixMYW5ndWFnZSxDb2RlIGdlbmVyYXRpb24sU2FsZXNmb3JjZSwiRXJpayBOaWprYW1wLCBIaXJvYWtpIEhheWFzaGksIENhaW1pbmcgWGlvbmcsIFNpbHZpbyBTYXZhcmVzZSwgWWluZ2JvIFpob3UiLDIwMjMtMDUtMDMsQ29kZUdlbjI6IExlc3NvbnMgZm9yIFRyYWluaW5nIExMTXMgb24gUHJvZ3JhbW1pbmcgYW5kIE5hdHVyYWwgTGFuZ3VhZ2VzLGh0dHBzOi8vYXJ4aXYub3JnL2Ficy8yMzA1LjAyMzA5LDIzNS4wLCwsMTYwMDAwMDAwMDAuMCwxNkIgZm9yIGxhcmdlc3QgQ29kZUdlbjIgbW9kZWwsLCwsLCwsLCxDb25maWRlbnQsIkxhcmdlIGxhbmd1YWdlIG1vZGVscyAoTExNcykgaGF2ZSBkZW1vbnN0cmF0ZWQgcmVtYXJrYWJsZSBhYmlsaXRpZXMgaW4gcmVwcmVzZW50YXRpb24gbGVhcm5pbmcgZm9yIHByb2dyYW0gc3ludGhlc2lzIGFuZCB1bmRlcnN0YW5kaW5nIHRhc2tzLiBUaGUgcXVhbGl0eSBvZiB0aGUgbGVhcm5lZCByZXByZXNlbnRhdGlvbnMgYXBwZWFycyB0byBiZSBkaWN0YXRlZCBieSB0aGUgbmV1cmFsIHNjYWxpbmcgbGF3cyBhcyBhIGZ1bmN0aW9uIG9mIHRoZSBudW1iZXIgb2YgbW9kZWwgcGFyYW1ldGVycyBhbmQgb2JzZXJ2YXRpb25zLCB3aGlsZSBpbXBvc2luZyB1cHBlciBib3VuZHMgb24gdGhlIG1vZGVsIHBlcmZvcm1hbmNlIGJ5IHRoZSBhbW91bnQgb2YgYXZhaWxhYmxlIGRhdGEgYW5kIGNvbXB1dGUsIHdoaWNoIGlzIGNvc3RseS4KSW4gdGhpcyBzdHVkeSwgd2UgYXR0ZW1wdCB0byByZW5kZXIgdGhlIHRyYWluaW5nIG9mIExMTXMgZm9yIHByb2dyYW0gc3ludGhlc2lzIG1vcmUgZWZmaWNpZW50IGJ5IHVuaWZ5aW5nIGZvdXIga2V5IGNvbXBvbmVudHM6ICgxKSBtb2RlbCBhcmNoaXRlY3R1cmVzLCAoMikgbGVhcm5pbmcgbWV0aG9kcywgKDMpIGluZmlsbCBzYW1wbGluZywgYW5kLCAoNCkgZGF0YSBkaXN0cmlidXRpb25zLiBTcGVjaWZpY2FsbHksIGZvciB0aGUgbW9kZWwgYXJjaGl0ZWN0dXJlLCB3ZSBhdHRlbXB0IHRvIHVuaWZ5IGVuY29kZXIgYW5kIGRlY29kZXItYmFzZWQgbW9kZWxzIGludG8gYSBzaW5nbGUgcHJlZml4LUxNLiBGb3IgbGVhcm5pbmcgbWV0aG9kcywgKGkpIGNhdXNhbCBsYW5ndWFnZSBtb2RlbGluZywgKGlpKSBzcGFuIGNvcnJ1cHRpb24sIChpaWkpIGluZmlsbGluZyBhcmUgdW5pZmllZCBpbnRvIGEgc2ltcGxlIGxlYXJuaW5nIGFsZ29yaXRobS4gRm9yIGluZmlsbCBzYW1wbGluZywgd2UgZXhwbG9yZSB0aGUgY2xhaW0gb2YgYSAiImZyZWUgbHVuY2giIiBoeXBvdGhlc2lzLiBGb3IgZGF0YSBkaXN0cmlidXRpb25zLCB0aGUgZWZmZWN0IG9mIGEgbWl4dHVyZSBkaXN0cmlidXRpb24gYW5kIG11bHRpLWVwb2NoIHRyYWluaW5nIG9mIHByb2dyYW1taW5nIGFuZCBuYXR1cmFsIGxhbmd1YWdlcyBvbiBtb2RlbCBwZXJmb3JtYW5jZSBpcyBleHBsb3JlZC4KV2UgY29uZHVjdCBhIGNvbXByZWhlbnNpdmUgc2VyaWVzIG9mIGVtcGlyaWNhbCBleHBlcmltZW50cyBvbiAxQiBMTE1zLCBmb3Igd2hpY2ggZmFpbHVyZXMgYW5kIHN1Y2Nlc3NlcyBvZiB0aGlzIGV4cGxvcmF0aW9uIGFyZSBkaXN0aWxsZWQgaW50byBmaXZlIGxlc3NvbnMuIFdlIHdpbGwgcHJvdmlkZSBhIGZpbmFsIHJlY2lwZSBmb3IgdHJhaW5pbmcgYW5kIHJlbGVhc2UgQ29kZUdlbjIgbW9kZWxzIGluIHNpemUgMUIsIDMuN0IsIDdCLCBhbmQsIDE2QiBwYXJhbWV0ZXJzLCBhbG9uZyB3aXRoIHRoZSB0cmFpbmluZyBmcmFtZXdvcmsgYXMgb3Blbi1zb3VyY2U6IHRoaXMgaHR0cHMgVVJMLiIsLCxPcGVuIHdlaWdodHMgKHVucmVzdHJpY3RlZCksVW5pdGVkIFN0YXRlcyBvZiBBbWVyaWNhLCwsLCwsMjAyNi0wNS0yNSAxMjoyMzozMiswMDowMCwsLCwsLEluZHVzdHJ5LCwsLCwsYXBhY2hlIDIuMCxUcnVlLCwsLCwsLCwsLCxZZXMKUGVyZnVzaW9uLEltYWdlIGdlbmVyYXRpb24sVGV4dC10by1pbWFnZSwiTlZJRElBLFRlbCBBdml2IFVuaXZlcnNpdHksQmFyLUlsYW4gVW5pdmVyc2l0eSIsIllvYWQgVGV3ZWwsIFJpbm9uIEdhbCwgR2FsIENoZWNoaWssIFl1dmFsIEF0em1vbiIsMjAyMy0wNS0wMixLZXktTG9ja2VkIFJhbmsgT25lIEVkaXRpbmcgZm9yIFRleHQtdG8tSW1hZ2UgUGVyc29uYWxpemF0aW9uLGh0dHBzOi8vYXJ4aXYub3JnL2Ficy8yMzA1LjAxNjQ0LDIzNy4wLCxQYXJldG8gZnJvbnRpZXIgcGVyZm9ybWFuY2UgYnV0IG5vdCBTT1RBLCwsLCJNdXN0IGJlIDwxZTIzIEZMT1AsIGl0J3MgdHJhaW5lZCB3aXRoIGEgc2luZ2xlIEExMDAuIiwsLCwsTlZJRElBIEExMDAsLFVua25vd24sIlRleHQtdG8taW1hZ2UgbW9kZWxzIChUMkkpIG9mZmVyIGEgbmV3IGxldmVsIG9mIGZsZXhpYmlsaXR5IGJ5IGFsbG93aW5nIHVzZXJzIHRvIGd1aWRlIHRoZSBjcmVhdGl2ZSBwcm9jZXNzIHRocm91Z2ggbmF0dXJhbCBsYW5ndWFnZS4gSG93ZXZlciwgcGVyc29uYWxpemluZyB0aGVzZSBtb2RlbHMgdG8gYWxpZ24gd2l0aCB1c2VyLXByb3ZpZGVkIHZpc3VhbCBjb25jZXB0cyByZW1haW5zIGEgY2hhbGxlbmdpbmcgcHJvYmxlbS4gVGhlIHRhc2sgb2YgVDJJIHBlcnNvbmFsaXphdGlvbiBwb3NlcyBtdWx0aXBsZSBoYXJkIGNoYWxsZW5nZXMsIHN1Y2ggYXMgbWFpbnRhaW5pbmcgaGlnaCB2aXN1YWwgZmlkZWxpdHkgd2hpbGUgYWxsb3dpbmcgY3JlYXRpdmUgY29udHJvbCwgY29tYmluaW5nIG11bHRpcGxlIHBlcnNvbmFsaXplZCBjb25jZXB0cyBpbiBhIHNpbmdsZSBpbWFnZSwgYW5kIGtlZXBpbmcgYSBzbWFsbCBtb2RlbCBzaXplLiBXZSBwcmVzZW50IFBlcmZ1c2lvbiwgYSBUMkkgcGVyc29uYWxpemF0aW9uIG1ldGhvZCB0aGF0IGFkZHJlc3NlcyB0aGVzZSBjaGFsbGVuZ2VzIHVzaW5nIGR5bmFtaWMgcmFuay0xIHVwZGF0ZXMgdG8gdGhlIHVuZGVybHlpbmcgVDJJIG1vZGVsLiBQZXJmdXNpb24gYXZvaWRzIG92ZXJmaXR0aW5nIGJ5IGludHJvZHVjaW5nIGEgbmV3IG1lY2hhbmlzbSB0aGF0ICIibG9ja3MiIiBuZXcgY29uY2VwdHMnIGNyb3NzLWF0dGVudGlvbiBLZXlzIHRvIHRoZWlyIHN1cGVyb3JkaW5hdGUgY2F0ZWdvcnkuIEFkZGl0aW9uYWxseSwgd2UgZGV2ZWxvcCBhIGdhdGVkIHJhbmstMSBhcHByb2FjaCB0aGF0IGVuYWJsZXMgdXMgdG8gY29udHJvbCB0aGUgaW5mbHVlbmNlIG9mIGEgbGVhcm5lZCBjb25jZXB0IGR1cmluZyBpbmZlcmVuY2UgdGltZSBhbmQgdG8gY29tYmluZSBtdWx0aXBsZSBjb25jZXB0cy4gVGhpcyBhbGxvd3MgcnVudGltZS1lZmZpY2llbnQgYmFsYW5jaW5nIG9mIHZpc3VhbC1maWRlbGl0eSBhbmQgdGV4dHVhbC1hbGlnbm1lbnQgd2l0aCBhIHNpbmdsZSAxMDBLQiB0cmFpbmVkIG1vZGVsLCB3aGljaCBpcyBmaXZlIG9yZGVycyBvZiBtYWduaXR1ZGUgc21hbGxlciB0aGFuIHRoZSBjdXJyZW50IHN0YXRlIG9mIHRoZSBhcnQuIE1vcmVvdmVyLCBpdCBjYW4gc3BhbiBkaWZmZXJlbnQgb3BlcmF0aW5nIHBvaW50cyBhY3Jvc3MgdGhlIFBhcmV0byBmcm9udCB3aXRob3V0IGFkZGl0aW9uYWwgdHJhaW5pbmcuIEZpbmFsbHksIHdlIHNob3cgdGhhdCBQZXJmdXNpb24gb3V0cGVyZm9ybXMgc3Ryb25nIGJhc2VsaW5lcyBpbiBib3RoIHF1YWxpdGF0aXZlIGFuZCBxdWFudGl0YXRpdmUgdGVybXMuIEltcG9ydGFudGx5LCBrZXktbG9ja2luZyBsZWFkcyB0byBub3ZlbCByZXN1bHRzIGNvbXBhcmVkIHRvIHRyYWRpdGlvbmFsIGFwcHJvYWNoZXMsIGFsbG93aW5nIHRvIHBvcnRyYXkgcGVyc29uYWxpemVkIG9iamVjdCBpbnRlcmFjdGlvbnMgaW4gdW5wcmVjZWRlbnRlZCB3YXlzLCBldmVuIGluIG9uZS1zaG90IHNldHRpbmdzLiIsLCxVbnJlbGVhc2VkLCJVbml0ZWQgU3RhdGVzIG9mIEFtZXJpY2EsSXNyYWVsLElzcmFlbCIsLCwsLCwyMDI2LTA1LTI1IDEyOjIzOjMyKzAwOjAwLCwsLCwsIkluZHVzdHJ5LEFjYWRlbWlhLEFjYWRlbWlhIiwsLCwsVW5yZWxlYXNlZCwsLCwsLCwsLCwsLCxObwpPcGVuTExhTUEtMTNCLExhbmd1YWdlLCJMYW5ndWFnZSBtb2RlbGluZy9nZW5lcmF0aW9uLFF1ZXN0aW9uIGFuc3dlcmluZyIsT3BlbkxNIFJlc2VhcmNoLCJYaW55YW5nIEdlbmcsIEhhbyBMaXUiLDIwMjMtMDUtMDEsT3BlbkxMYU1BOiBBbiBPcGVuIFJlcHJvZHVjdGlvbiBvZiBMTGFNQSxodHRwczovL2dpdGh1Yi5jb20vb3BlbmxtLXJlc2VhcmNoL29wZW5fbGxhbWEsLCwsMTMwMDAwMDAwMDAuMCwxM0IsNy44ZSsyMiwxM2IgKiAxVCAqIDYgPSA3LjhlMjIsMTAwMDAwMDAwMDAwMCwiMVQgdG9rZW5zLCBvciB+NzUwQiB3b3JkcyIsLCxHb29nbGUgVFBVIHY0LCxDb25maWRlbnQsIlRMO0RSOiB3ZSBhcmUgcmVsZWFzaW5nIG91ciBwdWJsaWMgcHJldmlldyBvZiBPcGVuTExhTUEsIGEgcGVybWlzc2l2ZWx5IGxpY2Vuc2VkIG9wZW4gc291cmNlIHJlcHJvZHVjdGlvbiBvZiBNZXRhIEFJ4oCZcyBMTGFNQS4gV2UgYXJlIHJlbGVhc2luZyBhIHNlcmllcyBvZiAzQiwgN0IgYW5kIDEzQiBtb2RlbHMgdHJhaW5lZCBvbiBkaWZmZXJlbnQgZGF0YSBtaXh0dXJlcy4gT3VyIG1vZGVsIHdlaWdodHMgY2FuIHNlcnZlIGFzIHRoZSBkcm9wIGluIHJlcGxhY2VtZW50IG9mIExMYU1BIGluIGV4aXN0aW5nIGltcGxlbWVudGF0aW9ucy4KCkluIHRoaXMgcmVwbywgd2UgcHJlc2VudCBhIHBlcm1pc3NpdmVseSBsaWNlbnNlZCBvcGVuIHNvdXJjZSByZXByb2R1Y3Rpb24gb2YgTWV0YSBBSSdzIExMYU1BIGxhcmdlIGxhbmd1YWdlIG1vZGVsLiBXZSBhcmUgcmVsZWFzaW5nIGEgc2VyaWVzIG9mIDNCLCA3QiBhbmQgMTNCIG1vZGVscyB0cmFpbmVkIG9uIDFUIHRva2Vucy4gV2UgcHJvdmlkZSBQeVRvcmNoIGFuZCBKQVggd2VpZ2h0cyBvZiBwcmUtdHJhaW5lZCBPcGVuTExhTUEgbW9kZWxzLCBhcyB3ZWxsIGFzIGV2YWx1YXRpb24gcmVzdWx0cyBhbmQgY29tcGFyaXNvbiBhZ2FpbnN0IHRoZSBvcmlnaW5hbCBMTGFNQSBtb2RlbHMuIFRoZSB2MiBtb2RlbCBpcyBiZXR0ZXIgdGhhbiB0aGUgb2xkIHYxIG1vZGVsIHRyYWluZWQgb24gYSBkaWZmZXJlbnQgZGF0YSBtaXh0dXJlLiIsMS4wLCxPcGVuIHdlaWdodHMgKHVucmVzdHJpY3RlZCksVW5pdGVkIFN0YXRlcyBvZiBBbWVyaWNhLCwsLCwsMjAyNS0xMS0yOCAxMTo1Mzo0NCswMDowMCwsLCwsLFJlc2VhcmNoIGNvbGxlY3RpdmUsLCwsLFVucmVsZWFzZWQsIkFwYWNoZS0yLjAgbGljZW5zZQpodHRwczovL2dpdGh1Yi5jb20vb3BlbmxtLXJlc2VhcmNoL29wZW5fbGxhbWEiLCwsLCwsLE9wZXJhdGlvbiBjb3VudGluZywsLCwsWWVzCld1dG9uZywsLCwsMjAyMy0wNS0wMSwi44CM6KOF5aSH5aSn5qih5Z6L5YyW44CN6JC95Zyw56C05ZyI77yBQUnmioDmnK/nmoTkuIDmrKHoh6ror4HkuI7ku5bor4EKIixodHRwczovL25ld3MucXEuY29tL3JhaW4vYS8yMDI0MTAyMkEwNzdJQzAwLCwsLCwsLCwsLCwsLCxVbmtub3duLCwsLCwsLCwsLCwyMDI1LTExLTI4IDExOjUzOjQ0KzAwOjAwLCwsLCwsLCwsLCwsLCwsLCwsLCwsLCwsCk1vc2FpY01MIERpZmZ1c2lvbixJbWFnZSBnZW5lcmF0aW9uLCJJbWFnZSBnZW5lcmF0aW9uLFRleHQtdG8taW1hZ2UiLERhdGFicmlja3MsIk1paGlyIFBhdGVsLCBFcmljYSBKaSBZdWVuLCBDb3J5IFN0ZXBoZW5zb24sIExhbmRhbiBTZWd1aW4iLDIwMjMtMDQtMjgsVHJhaW5pbmcgU3RhYmxlIERpZmZ1c2lvbiBmcm9tIFNjcmF0Y2ggZm9yIDwkNTBrIHdpdGggTW9zYWljTUwsImh0dHBzOi8vd3d3LmRhdGFicmlja3MuY29tL2Jsb2cvc3RhYmxlLWRpZmZ1c2lvbi0yCmh0dHBzOi8vd3d3LmRhdGFicmlja3MuY29tL2Jsb2cvZGlmZnVzaW9uCmh0dHBzOi8vZ2l0aHViLmNvbS9tb3NhaWNtbC9kaWZmdXNpb24iLCwsSW5jbHVkZWQgZHVlIHRvIGhpZ2ggZGVncmVlIG9mIHRyYW5zcGFyZW5jeSBpbiB0cmFpbmluZyBwcm9jZXNzLDEyODk5NTI0MjcuMCwiTWFudWFsbHkgbG9hZGVkIG1vZGVsIHdpdGggZm9sbG93aW5nIGNvZGUgc25pcHBldDoKCmZyb20gZGlmZnVzZXJzIGltcG9ydCBEaWZmdXNpb25QaXBlbGluZSwgRFBNU29sdmVyTXVsdGlzdGVwU2NoZWR1bGVyCmltcG9ydCB0b3JjaAoKcmVwb19pZCA9ICIic3RhYmlsaXR5YWkvc3RhYmxlLWRpZmZ1c2lvbi0yIiIKcGlwZSA9IERpZmZ1c2lvblBpcGVsaW5lLmZyb21fcHJldHJhaW5lZChyZXBvX2lkLCB0b3JjaF9kdHlwZT10b3JjaC5mbG9hdDE2LCByZXZpc2lvbj0iImZwMTYiIikKCm5fcGFyYW1zX3ZhZSA9IHN1bShwLm51bWVsKCkgZm9yIHAgaW4gcGlwZS5jb21wb25lbnRzWyd2YWUnXS5wYXJhbWV0ZXJzKCkpCm5fcGFyYW1zX3RleHRfZW5jb2RlciA9IHN1bShwLm51bWVsKCkgZm9yIHAgaW4gcGlwZS5jb21wb25lbnRzWyd0ZXh0X2VuY29kZXInXS5wYXJhbWV0ZXJzKCkpCm5fcGFyYW1zX3VuZXQgPSBzdW0ocC5udW1lbCgpIGZvciBwIGluIHBpcGUuY29tcG9uZW50c1sndW5ldCddLnBhcmFtZXRlcnMoKSkKbl9wYXJhbXMgPSBuX3BhcmFtc192YWUgKyBuX3BhcmFtc190ZXh0X2VuY29kZXIgKyBuX3BhcmFtc191bmV0CgpwcmludChmIiJUb3RhbCBudW1iZXIgb2YgcGFyYW1ldGVyczoge25fcGFyYW1zfSIiKSIsMS4wNzA4NTg4OGUrMjIsIjIzLDgzNSBBMTAwLWhvdXJzICogMy4xMmUxNCBGTE9QL0dQVS1zZWMgKiAzNjAwIHNlYy9ob3VyICogMC40IChhc3N1bWVkIHV0aWxpemF0aW9uKSA9IDEuMDdlMjIKCiIiQm90aCBwaGFzZXMgb2YgdHJhaW5pbmcgcmFuIG9uIDEyOCBOVklESUEgQTEwMCBHUFVzLiBUaGUgZmlyc3QgdHJhaW5pbmcgcGhhc2Ugd2FzIHJ1biBmb3IgNTUwayBpdGVyYXRpb25zIGluIDEuNiBkYXlzIHdoaWxlIHRoZSBzZWNvbmQgcGhhc2Ugd2FzIHJ1biBmb3IgODUwayBpdGVyYXRpb25zIGluIDQuOSBkYXlzLCBmb3IgYSB0b3RhbCBvZiAyMCwwNTEgQTEwMCBob3VycyBmb3IgdHJhaW5pbmcuIEluIGFkZGl0aW9uIHRvIHRoZSB0cmFpbmluZyB0aW1lLCB3ZSBwcmUtY29tcHV0ZWQgdGhlIGxhdGVudHMgZm9yIHRoZSBWQUUgYW5kIENMSVAgbW9kZWwgdG8gcmVkdWNlIHRyYWluaW5nIHRpbWUgYW5kIGNvc3Qgd2hlbiBtYWtpbmcgbXVsdGlwbGUgcGFzc2VzIG92ZXIgdGhlIGRhdGFzZXQuIFByZS1jb21wdXRpbmcgdGhlIGxhdGVudHMgcmVxdWlyZWQgYW4gYWRkaXRpb25hbCAzLDc4NCBBMTAwIGhvdXJzLCByZXN1bHRpbmcgaW4gMjMsODM1IEExMDAgaG91cnMgaW4gdG90YWwiIgoKVXNlcyBhdXRvbWF0aWMgbWl4ZWQgcHJlY2lzaW9uLCB3aGljaCB1c2VzIGhhbGYgcHJlY2lzaW9uIChmcDE2KSBpbiBtb3N0IGxheWVycywgYnV0IGZwMzIgaW4gYSBmZXcgbnVtZXJpY2FsbHkgdW5zdGFibGUgbGF5ZXJzIGxpa2Ugbm9ybWFsaXphdGlvbiBhbmQgc29mdG1heC4gVW5saWtlIG9yaWdpbmFsIHN0YWJsZSBkaWZmdXNpb24gMiwgdXNlZCBoYWxmIHByZWNpc2lvbiBMYXllck5vcm0gYW5kIEdyb3VwTm9ybSBsYXllcnMuIiw3OTAwMDAwMDAsIkZvciB0aGUgZmlyc3QgcGhhc2Ugb2YgdHJhaW5pbmcsIHdlIHVzZWQgYWxsIGltYWdlcyB3aXRoIHJlc29sdXRpb24gPj0yNTZ4MjU2LCBhbW91bnRpbmcgdG8gNzkwIG1pbGxpb24gaW1hZ2UtY2FwdGlvbiBzYW1wbGVzLiBGb3IgdGhlIHNlY29uZCBwaGFzZSBvZiB0cmFpbmluZywgd2Ugb25seSB1c2VkIGltYWdlcyB3aXRoIHJlc29sdXRpb24gPj01MTJ4NTEyLCBhbW91bnRpbmcgdG8gMzAwIG1pbGxpb24gaW1hZ2UtY2FwdGlvbiBzYW1wbGVzLgoKTm90ZSB0aGF0IHNlY29uZCBwaGFzZSBkYXRhIGlzIGEgc3RyaWN0IHN1YnNldCBvZiBmaXJzdCBzdGFnZS4iLDE4Ni4wLCIiIkJvdGggcGhhc2VzIG9mIHRyYWluaW5nIHJhbiBvbiAxMjggTlZJRElBIEExMDAgR1BVcy4gVGhlIGZpcnN0IHRyYWluaW5nIHBoYXNlIHdhcyBydW4gZm9yIDU1MGsgaXRlcmF0aW9ucyBpbiAxLjYgZGF5cyB3aGlsZSB0aGUgc2Vjb25kIHBoYXNlIHdhcyBydW4gZm9yIDg1MGsgaXRlcmF0aW9ucyBpbiA0LjkgZGF5cywgZm9yIGEgdG90YWwgb2YgMjAsMDUxIEExMDAgaG91cnMgZm9yIHRyYWluaW5nLiBJbiBhZGRpdGlvbiB0byB0aGUgdHJhaW5pbmcgdGltZSwgd2UgcHJlLWNvbXB1dGVkIHRoZSBsYXRlbnRzIGZvciB0aGUgVkFFIGFuZCBDTElQIG1vZGVsIHRvIHJlZHVjZSB0cmFpbmluZyB0aW1lIGFuZCBjb3N0IHdoZW4gbWFraW5nIG11bHRpcGxlIHBhc3NlcyBvdmVyIHRoZSBkYXRhc2V0LiBQcmUtY29tcHV0aW5nIHRoZSBsYXRlbnRzIHJlcXVpcmVkIGFuIGFkZGl0aW9uYWwgMyw3ODQgQTEwMCBob3VycywgcmVzdWx0aW5nIGluIDIzLDgzNSBBMTAwIGhvdXJzIGluIHRvdGFsIiIKQXNzdW1pbmcgcHJlLWNvbXB1dGF0aW9uIHVzZWQgYWxsIDEyOCBBMTAwcywgdGhhdCB3b3VsZCBoYXZlIHRha2VuIDMwIGhvdXJzLiBUb3RhbCB0aW1lOiAoMS42ICsgNC45KSoyNCArIDMwID0gMTg2IGhvdXJzIixOVklESUEgQTEwMCxTZWxmLXN1cGVydmlzZWQgbGVhcm5pbmcsQ29uZmlkZW50LCJXZSd2ZSByZXBsaWNhdGVkIFN0YWJsZSBEaWZmdXNpb24gMiBmb3IgbGVzcyB0aGFuICQ1MGssIGFuZCB3ZSd2ZSBvcGVuLXNvdXJjZWQgdGhlIHRyYWluaW5nIGNvZGUgc28geW91IGNhbiB0b28hIFRoaXMgaXMgYSAzeCBjb3N0IHJlZHVjdGlvbiBmcm9tIG91ciBsYXN0IGJsb2cgcG9zdCBhbmQgYW4gOHggcmVkdWN0aW9uIGZyb20gdGhlIG9yaWdpbmFsIFN0YWJsZSBEaWZmdXNpb24gMiwgbWFraW5nIHRyYWluaW5nIGxhcmdlLXNjYWxlIGRpZmZ1c2lvbiBtb2RlbHMgZnJvbSBzY3JhdGNoIG1vcmUgYWNjZXNzaWJsZSB0aGFuIGV2ZXIgYmVmb3JlLiIsMS4zNzk3LCxVbnJlbGVhc2VkLFVuaXRlZCBTdGF0ZXMgb2YgQW1lcmljYSwsLCwxMjguMCwsMjAyNS0xMS0yOCAxMTo1Mzo0NCswMDowMCwsLCwsLEluZHVzdHJ5LCwsLCwsIk1vZGVsIHdlaWdodHMgbm90IHJlbGVhc2VkLCB0cmFpbmluZyBjb2RlIGlzIG9wZW4gc291cmNlIHdpdGggQXBhY2hlIDIuMCBsaWNlbnNlIiwsLCwsLDEwMjAxNS4xNTYwMjcyMjI0NyxIYXJkd2FyZSwsLCwsTm8KU2hpc2h1bywiTGFuZ3VhZ2UsTXVsdGltb2RhbCxTcGVlY2giLCJMYW5ndWFnZSBtb2RlbGluZy9nZW5lcmF0aW9uLENvZGUgZ2VuZXJhdGlvbixTcGVlY2ggc3ludGhlc2lzIiw0UGFyYWRpZ20sLDIwMjMtMDQtMjcsIjRQYXJhZGlnbSBqb2lucyBBSSByYWNlIHdpdGggZW50ZXJwcmlzZS1sZXZlbCBwbGF0Zm9ybQoiLGh0dHBzOi8vZ2xvYmFsLmNoaW5hZGFpbHkuY29tLmNuL2EvMjAyMzA0LzI3L1dTNjQ0YTYwMWVhMzEwYjYwNTRmYWQwMzkwLmh0bWwsLCwsLCwsLCwsLCwsLFVua25vd24sIkNoaW5lc2UgYXJ0aWZpY2lhbCBpbnRlbGxpZ2VuY2Ugc3RhcnR1cCA0UGFyYWRpZ20gYW5ub3VuY2VkIG9uIFdlZG5lc2RheSB0aGUgbGF1bmNoIG9mIGFuIGVudGVycHJpc2UtbGV2ZWwgR1BULWxpa2UgcHJvZHVjdCwgYmVjb21pbmcgdGhlIGxhdGVzdCBBSSBmaXJtIHRvIGp1bXAgb250byB0aGUgQ2hhdEdQVCBiYW5kd2Fnb24uCgpUaGUgcHJvZHVjdCwgbmFtZWQgU2hpc2h1bywgd2hpY2ggbGl0ZXJhbGx5IHRyYW5zbGF0ZXMgdG8gIiJwYXJhZGlnbSBzcGVha3MiIiwgaXMgYSBsYXJnZS1tb2RlbCBwbGF0Zm9ybSB0aGF0IGFpbXMgdG8gb2ZmZXIgQUktZ2VuZXJhdGVkIHNvZnR3YXJlIHRvIGltcHJvdmUgZW50ZXJwcmlzZS1sZXZlbCBzb2Z0d2FyZSBleHBlcmllbmNlIGFuZCBlZmZpY2llbmN5LgoKIiJUbyBCIHNvZnR3YXJlLCBvciBzb2Z0d2FyZSBmb3IgZW50ZXJwcmlzZXMsIGlzIGV4dHJlbWVseSBjb21wbGV4IGFuZCBoYXMgbG93IGRldmVsb3BtZW50IGVmZmljaWVuY3kgZHVlIHRvIGl0cyBjb21wbGV4aXR5LCB0aHVzIGxlYXZpbmcgcm9vbSBmb3IgdGhlIHJlY29uc3RydWN0aW9uIGFuZCB0cmFuc2Zvcm1hdGlvbiBvZiBnZW5lcmF0aXZlIEFJLCIiIHNhaWQgRGFpIFdlbnl1YW4sIGZvdW5kZXIgYW5kIENFTyBvZiA0UGFyYWRpZ20uIiwsLEhvc3RlZCBhY2Nlc3MgKG5vIEFQSSksQ2hpbmEsLCwsLCwyMDI1LTExLTI4IDExOjUzOjQ0KzAwOjAwLCwsLCwsSW5kdXN0cnksLCwsLFVucmVsZWFzZWQsLCwsLCwsLCwsLCwsTm8KRWxldmVuIE11bHRpbGluZ3VhbCB2MSxTcGVlY2gsIlRleHQtdG8tc3BlZWNoIChUVFMpLFNwZWVjaCBzeW50aGVzaXMiLEVsZXZlbkxhYnMsLDIwMjMtMDQtMjcsSW50cm9kdWNpbmcgRWxldmVuIE11bHRpbGluZ3VhbCB2MTogT3VyIE5ldyBTcGVlY2ggU3ludGhlc2lzIE1vZGVsLGh0dHBzOi8vZWxldmVubGFicy5pby9ibG9nL2VsZXZlbi1tdWx0aWxpbmd1YWwtdjEsLCwsLCwsLCwsLCwsLFVua25vd24sIlRvZGF5LCB3ZeKAmXJlIHRocmlsbGVkIHRvIGxhdW5jaCBFbGV2ZW4gTXVsdGlsaW5ndWFsIHYxIC0gb3VyIGFkdmFuY2VkIHNwZWVjaCBzeW50aGVzaXMgbW9kZWwgc3VwcG9ydGluZyBzZXZlbiBuZXcgbGFuZ3VhZ2VzOiBGcmVuY2gsIEdlcm1hbiwgSGluZGksIEl0YWxpYW4sIFBvbGlzaCwgUG9ydHVndWVzZSwgYW5kIFNwYW5pc2guIEJ1aWxkaW5nIG9uIHRvcCBvZiB0aGUgcmVzZWFyY2ggdGhhdCBwb3dlcmVkIEVsZXZlbiBNb25vbGluZ3VhbCB2MSwgb3VyIGN1cnJlbnQgZGVlcCBsZWFybmluZyBhcHByb2FjaCBsZXZlcmFnZXMgbW9yZSBkYXRhLCBtb3JlIGNvbXB1dGF0aW9uYWwgcG93ZXIsIGFuZCBub3ZlbCB0ZWNobmlxdWVzIGluc2lkZSBhbiBpbmNyZWFzaW5nbHkgc29waGlzdGljYXRlZCBtb2RlbCwgY2FwYWJsZSBvZiB1bmRlcnN0YW5kaW5nIHRleHR1YWwgbnVhbmNlcyBhbmQgZGVsaXZlcmluZyBhbiBlbW90aW9uYWxseSByaWNoIHBlcmZvcm1hbmNlLiBUaGlzIGFkdmFuY2VtZW50IGV4cGFuZHMgdGhlIGNyZWF0aXZlIGhvcml6b25zIGZvciBjcmVhdG9ycywgZ2FtZSBkZXZlbG9wZXJzLCBhbmQgcHVibGlzaGVycywgYW5kIGl0IHBhdmVzIHRoZSB3YXkgZm9yIHVzaW5nIGdlbmVyYXRpdmUgbWVkaWEgdG8gY3JlYXRlIG1vcmUgbG9jYWxpemVkLCBhY2Nlc3NpYmxlLCBhbmQgaW1hZ2luYXRpdmUgY29udGVudC4iLCwsQVBJIGFjY2VzcyxVbml0ZWQgU3RhdGVzIG9mIEFtZXJpY2EsLCwsLCwyMDI1LTExLTI4IDExOjUzOjQ0KzAwOjAwLCwsLCwsSW5kdXN0cnksLCwsLFVucmVsZWFzZWQsLFRydWUsLCwsLCwsLCwsLE5vCkFnaWxlIFNvY2NlciBSb2JvdCxSb2JvdGljcywiQW5pbWFsIChodW1hbi9ub24taHVtYW4pIGltaXRhdGlvbixTcG9ydHMiLEdvb2dsZSBEZWVwTWluZCwiVHVvbWFzIEhhYXJub2phLCBCZW4gTW9yYW4sIEd1eSBMZXZlciwgU2FuZHkgSC4gSHVhbmcsIERocnV2YSBUaXJ1bWFsYSwgTWFya3VzIFd1bGZtZWllciwgSmFuIEh1bXBsaWssIFNhcmFuIFR1bnlhc3V2dW5ha29vbCwgTm9haCBZLiBTaWVnZWwsIFJvbGFuZCBIYWZuZXIsIE1pY2hhZWwgQmxvZXNjaCwgS3Jpc3RpYW4gSGFydGlrYWluZW4sIEFydW5rdW1hciBCeXJhdmFuLCBMZW9uYXJkIEhhc2VuY2xldmVyLCBZdXZhbCBUYXNzYSwgRmVyZXNodGVoIFNhZGVnaGksIE5hdGhhbiBCYXRjaGVsb3IsIEZlZGVyaWNvIENhc2FyaW5pLCBTdGVmYW5vIFNhbGljZXRpLCBDaGFybGVzIEdhbWUsIE5laWwgU3JlZW5kcmEsIEt1c2hhbCBQYXRlbCwgTWFybG9uIEd3aXJhLCBBbmRyZWEgSHViZXIsIE5pY29sZSBIdXJsZXksIEZyYW5jZXNjbyBOb3JpLCBSYWlhIEhhZHNlbGwsIE5pY29sYXMgSGVlc3MiLDIwMjMtMDQtMjYsTGVhcm5pbmcgQWdpbGUgU29jY2VyIFNraWxscyBmb3IgYSBCaXBlZGFsIFJvYm90IHdpdGggRGVlcCBSZWluZm9yY2VtZW50IExlYXJuaW5nLGh0dHBzOi8vYXJ4aXYub3JnL2Ficy8yMzA0LjEzNjUzLDI2Mi4wLFNPVEEgaW1wcm92ZW1lbnQsIkxpa2VseSB0aGUgYmVzdCBiaXBlZGFsIHNvY2NlciBBSSwgc2luY2UgaXQncyBEZWVwTWluZCwgYW5kIHJlbGF0ZWQgd29yayBzZWN0aW9uIGp1c3QgZGlzY3Vzc2VzIHJlc3VsdHMgaW52b2x2aW5nIHNwZWNpZmljIHNvY2NlciBza2lsbHMgYW5kIHF1YWRydXBlZCByb2JvdHM6CgoiIldoZXRoZXIgYmlwZWRhbCBvciBxdWFkcnVwZWRhbCwgbmF2aWdhdGlvbiByZXByZXNlbnRzIG9ubHkgYSBmcmFjdGlvbiBvZiBhbmltYWwgYW5kIGh1bWFuIGNhcGFiaWxpdGllcy4gTW90aXZhdGVkIGJ5IHRoaXMgb2JzZXJ2YXRpb24sIHRoZXJlIGlzIGEgZ3Jvd2luZyBpbnRlcmVzdCBpbiB3aG9sZSBib2R5IGNvbnRyb2wsIGkuZS4gdGFza3MgaW4gd2hpY2ggdGhlIHdob2xlIGJvZHkgaXMgdXNlZCBpbiBmbGV4aWJsZSB3YXlzIHRvIGludGVyYWN0IHdpdGggdGhlIGVudmlyb25tZW50LiBFeGFtcGxlcyBpbmNsdWRlIGNsaW1iaW5nIChSdWRpbiBldCBhbC4sIDIwMjJhKSwgZ2V0dGluZy11cCBmcm9tIHRoZSBncm91bmQgKE1hIGV0IGFsLiwgMjAyMyksIGNhdGNoaW5nIG9iamVjdHMgKE1hIGV0IGFsLiwgMjAyMyksIGFuZCBtb2JpbGUgbWFuaXB1bGF0aW9uIHdpdGggbGVncyAoQ2hlbmcgZXQgYWwuLCAyMDIzKS4gUmVjZW50bHksIHJlaW5mb3JjZW1lbnQgbGVhcm5pbmcgaGFzIGJlZW4gYXBwbGllZCB0byBsZWFybiBzaW1wbGUgc29jY2VyIHNraWxscywgaW5jbHVkaW5nIGdvYWxrZWVwaW5nIChIdWFuZyBldCBhbC4sIDIwMjIpLCBiYWxsIG1hbmlwdWxhdGlvbiBvbiBkaXZlcnNlIHRlcnJhaW5zIChCb2hleiBldCBhbC4sIDIwMjI7IEppIGV0IGFsLiwgMjAyMyksIGFuZCBzaG9vdGluZyAoSmkgZXQgYWwuLAoyMDIyKS4gVGhlc2Ugd29ya3MgZm9jdXMgb24gYSBuYXJyb3dlciBzZXQgb2Ygc2tpbGxzIHRoYW4gdGhlIDF2MSBzb2NjZXIgZ2FtZSwgYW5kIHRoZSBxdWFkcnVwZWRhbCBwbGF0Zm9ybSBpcyBpbmhlcmVudGx5IG1vcmUgc3RhYmxlIGFuZCB0aGVyZWZvcmUgcHJlc2VudHMgYW4gZWFzaWVyIGxlYXJuaW5nIGNoYWxsZW5nZS4iIgoKSSBkbyBub3Qgc2VlIGFueSBzdGFuZGFyZCBiZW5jaG1hcmtzIHRoYXQgdGhleSBhcmUgY2xhaW1pbmcgU09UQSBvbiIsLCwsLDMxNDAwMDAwMDAsIiIiLiBUaGUgZ2V0LXVwIHRlYWNoZXIgbGVhcm5zIHRvIGdldCB1cCByZWxhdGl2ZWx5IHF1aWNrbHkgYW5kIHRyYWluZWQgaW4gdG90YWwgZm9yIGFwcHJveGltYXRlbHkgMi40IMK3IDEwXjggZW52aXJvbm1lbnQgc3RlcHMsCmVxdWl2YWxlbnQgdG8gYXBwcm94aW1hdGVseSA3MCBkYXlzIG9mIHNpbXVsYXRpb24gdGltZSwgb3IgMTQgaG91cnMgb2Ygd2FsbC1jbG9jayB0aW1lLiBUaGUgc29jY2VyCnRlYWNoZXIgd2FzIHRyYWluZWQgZm9yIDIgwrcgMTBeOSBlbnZpcm9ubWVudCBzdGVwcywgd2hpY2ggdG9vayAxNTggaG91cnMgb2YgdHJhaW5pbmcsIGVxdWl2YWxlbnQgdG8KYXBwcm94aW1hdGVseSA1ODAgZGF5cyBvZiBzaW11bGF0ZWQgbWF0Y2giIiIsMjQwLjAsIjE0KzE1OCs2OCBob3VyczoKIiJUcmFpbmluZyB0aGUgZ2V0LXVwIGFuZCBzb2NjZXIgdGVhY2hlcnMgdG9vayAxNCBhbmQgMTU4IGhvdXJzICg2LjUgZGF5cyksIHJlc3BlY3RpdmVseSwgYW5kIGRpc3RpbGxhdGlvbiBhbmQgc2VsZi1wbGF5CnRvb2sgNjggaG91cnMgKHNlZSBBcHBlbmRpeCBCIGZvciBkZXRhaWxzKSIiIiwsUmVpbmZvcmNlbWVudCBsZWFybmluZyxVbmtub3duLCJXZSBpbnZlc3RpZ2F0ZSB3aGV0aGVyIERlZXAgUmVpbmZvcmNlbWVudCBMZWFybmluZyAoRGVlcCBSTCkgaXMgYWJsZSB0byBzeW50aGVzaXplIHNvcGhpc3RpY2F0ZWQgYW5kIHNhZmUgbW92ZW1lbnQgc2tpbGxzIGZvciBhIGxvdy1jb3N0LCBtaW5pYXR1cmUgaHVtYW5vaWQgcm9ib3QgdGhhdCBjYW4gYmUgY29tcG9zZWQgaW50byBjb21wbGV4IGJlaGF2aW9yYWwgc3RyYXRlZ2llcyBpbiBkeW5hbWljIGVudmlyb25tZW50cy4gV2UgdXNlZCBEZWVwIFJMIHRvIHRyYWluIGEgaHVtYW5vaWQgcm9ib3Qgd2l0aCAyMCBhY3R1YXRlZCBqb2ludHMgdG8gcGxheSBhIHNpbXBsaWZpZWQgb25lLXZlcnN1cy1vbmUgKDF2MSkgc29jY2VyIGdhbWUuIFdlIGZpcnN0IHRyYWluZWQgaW5kaXZpZHVhbCBza2lsbHMgaW4gaXNvbGF0aW9uIGFuZCB0aGVuIGNvbXBvc2VkIHRob3NlIHNraWxscyBlbmQtdG8tZW5kIGluIGEgc2VsZi1wbGF5IHNldHRpbmcuIFRoZSByZXN1bHRpbmcgcG9saWN5IGV4aGliaXRzIHJvYnVzdCBhbmQgZHluYW1pYyBtb3ZlbWVudCBza2lsbHMgc3VjaCBhcyByYXBpZCBmYWxsIHJlY292ZXJ5LCB3YWxraW5nLCB0dXJuaW5nLCBraWNraW5nIGFuZCBtb3JlOyBhbmQgdHJhbnNpdGlvbnMgYmV0d2VlbiB0aGVtIGluIGEgc21vb3RoLCBzdGFibGUsIGFuZCBlZmZpY2llbnQgbWFubmVyIC0gd2VsbCBiZXlvbmQgd2hhdCBpcyBpbnR1aXRpdmVseSBleHBlY3RlZCBmcm9tIHRoZSByb2JvdC4gVGhlIGFnZW50cyBhbHNvIGRldmVsb3BlZCBhIGJhc2ljIHN0cmF0ZWdpYyB1bmRlcnN0YW5kaW5nIG9mIHRoZSBnYW1lLCBhbmQgbGVhcm5lZCwgZm9yIGluc3RhbmNlLCB0byBhbnRpY2lwYXRlIGJhbGwgbW92ZW1lbnRzIGFuZCB0byBibG9jayBvcHBvbmVudCBzaG90cy4gVGhlIGZ1bGwgcmFuZ2Ugb2YgYmVoYXZpb3JzIGVtZXJnZWQgZnJvbSBhIHNtYWxsIHNldCBvZiBzaW1wbGUgcmV3YXJkcy4gT3VyIGFnZW50cyB3ZXJlIHRyYWluZWQgaW4gc2ltdWxhdGlvbiBhbmQgdHJhbnNmZXJyZWQgdG8gcmVhbCByb2JvdHMgemVyby1zaG90LiBXZSBmb3VuZCB0aGF0IGEgY29tYmluYXRpb24gb2Ygc3VmZmljaWVudGx5IGhpZ2gtZnJlcXVlbmN5IGNvbnRyb2wsIHRhcmdldGVkIGR5bmFtaWNzIHJhbmRvbWl6YXRpb24sIGFuZCBwZXJ0dXJiYXRpb25zIGR1cmluZyB0cmFpbmluZyBpbiBzaW11bGF0aW9uIGVuYWJsZWQgZ29vZC1xdWFsaXR5IHRyYW5zZmVyLCBkZXNwaXRlIHNpZ25pZmljYW50IHVubW9kZWxlZCBlZmZlY3RzIGFuZCB2YXJpYXRpb25zIGFjcm9zcyByb2JvdCBpbnN0YW5jZXMuIEFsdGhvdWdoIHRoZSByb2JvdHMgYXJlIGluaGVyZW50bHkgZnJhZ2lsZSwgbWlub3IgaGFyZHdhcmUgbW9kaWZpY2F0aW9ucyB0b2dldGhlciB3aXRoIGJhc2ljIHJlZ3VsYXJpemF0aW9uIG9mIHRoZSBiZWhhdmlvciBkdXJpbmcgdHJhaW5pbmcgbGVkIHRoZSByb2JvdHMgdG8gbGVhcm4gc2FmZSBhbmQgZWZmZWN0aXZlIG1vdmVtZW50cyB3aGlsZSBzdGlsbCBwZXJmb3JtaW5nIGluIGEgZHluYW1pYyBhbmQgYWdpbGUgd2F5LiBJbmRlZWQsIGV2ZW4gdGhvdWdoIHRoZSBhZ2VudHMgd2VyZSBvcHRpbWl6ZWQgZm9yIHNjb3JpbmcsIGluIGV4cGVyaW1lbnRzIHRoZXkgd2Fsa2VkIDE1NiUgZmFzdGVyLCB0b29rIDYzJSBsZXNzIHRpbWUgdG8gZ2V0IHVwLCBhbmQga2lja2VkIDI0JSBmYXN0ZXIgdGhhbiBhIHNjcmlwdGVkIGJhc2VsaW5lLCB3aGlsZSBlZmZpY2llbnRseSBjb21iaW5pbmcgdGhlIHNraWxscyB0byBhY2hpZXZlIHRoZSBsb25nZXIgdGVybSBvYmplY3RpdmVzLiBFeGFtcGxlcyBvZiB0aGUgZW1lcmdlbnQgYmVoYXZpb3JzIGFuZCBmdWxsIDF2MSBtYXRjaGVzIGFyZSBhdmFpbGFibGUgb24gdGhlIHN1cHBsZW1lbnRhcnkgd2Vic2l0ZS4iLCwsVW5yZWxlYXNlZCxVbml0ZWQgU3RhdGVzIG9mIEFtZXJpY2EsLCwsLCwyMDI2LTA1LTI1IDEyOjIzOjMzKzAwOjAwLCwsLCwsSW5kdXN0cnksLCwsLFVucmVsZWFzZWQsIm9ubHkgdmlkZW8gZGVtb3MgaGVyZQpodHRwczovL3NpdGVzLmdvb2dsZS5jb20vdmlldy9vcDMtc29jY2VyIiwsLCwsLCwsLCwsLE5vCldpemFyZExNLTdCLExhbmd1YWdlLExhbmd1YWdlIG1vZGVsaW5nLCJNaWNyb3NvZnQsUGVraW5nIFVuaXZlcnNpdHkiLCJDYW4gWHUsIFFpbmdmZW5nIFN1biwgS2FpIFpoZW5nLCBYaXVibyBHZW5nLCBQdSBaaGFvLCBKaWF6aGFuIEZlbmcsIENob25neWFuZyBUYW8sIERheGluIEppYW5nIiwyMDIzLTA0LTI0LFdpemFyZExNOiBFbXBvd2VyaW5nIExhcmdlIExhbmd1YWdlIE1vZGVscyB0byBGb2xsb3cgQ29tcGxleCBJbnN0cnVjdGlvbnMsaHR0cHM6Ly9hcnhpdi5vcmcvYWJzLzIzMDQuMTIyNDQsMTIxMS4wLCwiIiJMYWJlbGVycyBwcmVmZXIgV2l6YXJkTE0gb3V0cHV0cyBvdmVyIG91dHB1dHMgZnJvbSBDaGF0R1BUIHVuZGVyIGNvbXBsZXggdGVzdCBpbnN0cnVjdGlvbnMuIE9uIEV2b2wtSW5zdHJ1Y3QgdGVzdHNldCwgV2l6YXJkTE0gcGVyZm9ybXMgd29yc2UgdGhhbiBDaGF0R1BULCB3aXRoIGEgd2luCnJhdGUgMTIuOCUgbG93ZXIgdGhhbiBDaGF0R1BUICgyOC4wJSB2cy4gNDAuOCUpLiBIb3dldmVyLCBpbiB0aGUgaGlnaC1kaWZmaWN1bHR5IHNlY3Rpb24Kb2YgRXZvbC1JbnN0cnVjdCB0ZXN0IHNldCAoZGlmZmljdWx0eSBsZXZlbCDiiaUgOCksIG91ciBXaXphcmRMTSBldmVuIG91dHBlcmZvcm1zIENoYXRHUFQsCndpdGggYSB3aW4gcmF0ZSA3LjklIGxhcmdlciB0aGFuIENoYXRHUFQgKDQyLjklIHZzLiAzNS4wJSksIHRoYXQgaXMgaHVtYW4gYW5ub3RhdG9ycyBldmVuCnByZWZlciB0aGUgb3V0cHV0IG9mIG91ciBtb2RlbCB0aGFuIENoYXRHUFQgb24gdGhvc2UgaGFyZCBxdWVzdGlvbnMiIgoKXiBub3RlIHRoYXQgdGhpcyBpcyBhYm91dCBHUFQtMy41Iiw2NzAwMDAwMDAwLjAsVGhpcyBpcyBMbGFtYS03YidzIHBhcmFtZXRlciBjb3VudCw0LjAyZSsyMiwiIiJXZSB1c2UgcHJlLXRyYWluZWQgTExhTUEgN0IgWzRdIHRvIGluaXRpYWxpemUgb3VyIG1vZGVsLiBXZSBhZG9wdCBBZGFtIG9wdGltaXplciBhcyBhbiBpbml0aWFsIGxlYXJuaW5nIHJhdGUgb2YgMiDDlzEw4oiSNSwgYSBtYXhpbXVtIG51bWJlciBvZiB0b2tlbnMgMjA0OCwgYW5kIHRoZSBiYXRjaCBzaXplIGlzIDggZm9yIGVhY2ggR1BVLiBXZSB0cmFpbiBvdXIgbW9kZWwgb24gOCBWMTAwIEdQVXMgd2l0aCBEZWVwc3BlZWQgWmVyby0zIGZvciA3MCBob3VycyBvbiAzIGVwb2NocyIiCgpMbGFtYS03YiB3YXMgfjRlMjIuIDgqNzAgVjEwMC1ob3VycyBpcyB+MmUyMCwgc28gZmluZS10dW5pbmcgd2FzIDwxJSBvZiBiYXNlIHRyYWluaW5nLiIsLCw3MC4wLCxOVklESUEgVjEwMCwsQ29uZmlkZW50LCJUcmFpbmluZyBsYXJnZSBsYW5ndWFnZSBtb2RlbHMgKExMTXMpIHdpdGggb3Blbi1kb21haW4gaW5zdHJ1Y3Rpb24gZm9sbG93aW5nIGRhdGEgYnJpbmdzIGNvbG9zc2FsIHN1Y2Nlc3MuIEhvd2V2ZXIsIG1hbnVhbGx5IGNyZWF0aW5nIHN1Y2ggaW5zdHJ1Y3Rpb24gZGF0YSBpcyB2ZXJ5IHRpbWUtY29uc3VtaW5nIGFuZCBsYWJvci1pbnRlbnNpdmUuIE1vcmVvdmVyLCBodW1hbnMgbWF5IHN0cnVnZ2xlIHRvIHByb2R1Y2UgaGlnaC1jb21wbGV4aXR5IGluc3RydWN0aW9ucy4gSW4gdGhpcyBwYXBlciwgd2Ugc2hvdyBhbiBhdmVudWUgZm9yIGNyZWF0aW5nIGxhcmdlIGFtb3VudHMgb2YgaW5zdHJ1Y3Rpb24gZGF0YSB3aXRoIHZhcnlpbmcgbGV2ZWxzIG9mIGNvbXBsZXhpdHkgdXNpbmcgTExNIGluc3RlYWQgb2YgaHVtYW5zLiBTdGFydGluZyB3aXRoIGFuIGluaXRpYWwgc2V0IG9mIGluc3RydWN0aW9ucywgd2UgdXNlIG91ciBwcm9wb3NlZCBFdm9sLUluc3RydWN0IHRvIHJld3JpdGUgdGhlbSBzdGVwIGJ5IHN0ZXAgaW50byBtb3JlIGNvbXBsZXggaW5zdHJ1Y3Rpb25zLiBUaGVuLCB3ZSBtaXggYWxsIGdlbmVyYXRlZCBpbnN0cnVjdGlvbiBkYXRhIHRvIGZpbmUtdHVuZSBMTGFNQS4gV2UgY2FsbCB0aGUgcmVzdWx0aW5nIG1vZGVsIFdpemFyZExNLiBIdW1hbiBldmFsdWF0aW9ucyBvbiBhIGNvbXBsZXhpdHktYmFsYW5jZWQgdGVzdCBiZWQgYW5kIFZpY3VuYSdzIHRlc3RzZXQgc2hvdyB0aGF0IGluc3RydWN0aW9ucyBmcm9tIEV2b2wtSW5zdHJ1Y3QgYXJlIHN1cGVyaW9yIHRvIGh1bWFuLWNyZWF0ZWQgb25lcy4gQnkgYW5hbHl6aW5nIHRoZSBodW1hbiBldmFsdWF0aW9uIHJlc3VsdHMgb2YgdGhlIGhpZ2ggY29tcGxleGl0eSBwYXJ0LCB3ZSBkZW1vbnN0cmF0ZSB0aGF0IG91dHB1dHMgZnJvbSBvdXIgV2l6YXJkTE0gYXJlIHByZWZlcnJlZCB0byBvdXRwdXRzIGZyb20gT3BlbkFJIENoYXRHUFQuIEluIEdQVC00IGF1dG9tYXRpYyBldmFsdWF0aW9uLCBXaXphcmRMTSBhY2hpZXZlcyBtb3JlIHRoYW4gOTBcJSBjYXBhY2l0eSBvZiBDaGF0R1BUIG9uIDE3IG91dCBvZiAyOSBza2lsbHMuIEV2ZW4gdGhvdWdoIFdpemFyZExNIHN0aWxsIGxhZ3MgYmVoaW5kIENoYXRHUFQgaW4gc29tZSBhc3BlY3RzLCBvdXIgZmluZGluZ3Mgc3VnZ2VzdCB0aGF0IGZpbmUtdHVuaW5nIHdpdGggQUktZXZvbHZlZCBpbnN0cnVjdGlvbnMgaXMgYSBwcm9taXNpbmcgZGlyZWN0aW9uIGZvciBlbmhhbmNpbmcgTExNcy4gT3VyIGNvZGUgYW5kIGRhdGEgYXJlIHB1YmxpYyBhdCB0aGlzIGh0dHBzIFVSTCIsLCxPcGVuIHdlaWdodHMgKG5vbi1jb21tZXJjaWFsKSwiVW5pdGVkIFN0YXRlcyBvZiBBbWVyaWNhLENoaW5hIixMTGFNQS03QiwsLDguMCwsMjAyNi0wNS0yNSAxMjoyMzozMSswMDowMCwsLCwsLCJJbmR1c3RyeSxBY2FkZW1pYSIsLCwsLE9wZW4gc291cmNlLCJub24gY29tbWVyY2lhbCBmb3Igd2VpZ2h0cyAKaHR0cHM6Ly9naXRodWIuY29tL25scHh1Y2FuL1dpemFyZExNCmNvZGUgaXMgYXBhY2hlOiAgaHR0cHM6Ly9naXRodWIuY29tL25scHh1Y2FuL1dpemFyZExNL2Jsb2IvbWFpbi9XaXphcmRMTS9DT0RFX0xJQ0VOU0UgCmZpbmV0dW5lIGNvZGU6IGh0dHBzOi8vZ2l0aHViLmNvbS9ubHB4dWNhbi9XaXphcmRMTS90cmVlL21haW4vV2l6YXJkTE0jZmluZS10dW5pbmcgIiwsNDY5MDcuNDI3NTc1MjA2OTQsLCwsNDc4Mi4zODY0MjI3NTgzMDM1LEhhcmR3YXJlLCwsLCxZZXMKRmFsY29uLTdCLExhbmd1YWdlLCJMYW5ndWFnZSBtb2RlbGluZy9nZW5lcmF0aW9uLFF1ZXN0aW9uIGFuc3dlcmluZyIsVGVjaG5vbG9neSBJbm5vdmF0aW9uIEluc3RpdHV0ZSwsMjAyMy0wNC0yNCxGYWxjb24tN0IgLGh0dHBzOi8vaHVnZ2luZ2ZhY2UuY28vdGlpdWFlL2ZhbGNvbi03YiwsLCw3MDAwMDAwMDAwLjAsN0IsNi4zZSsyMiwiNk5EID0gNiAqIDdCICogMS41VCA9IDYuM2UyMgoiIkZhbGNvbi03QiBpcyBhIDdCIHBhcmFtZXRlcnMgY2F1c2FsIGRlY29kZXItb25seSBtb2RlbCBidWlsdCBieSBUSUkgYW5kIHRyYWluZWQgb24gMSw1MDBCIHRva2VucyBvZiBSZWZpbmVkV2ViIGVuaGFuY2VkIHdpdGggY3VyYXRlZCBjb3Jwb3JhLiBJdCBpcyBtYWRlIGF2YWlsYWJsZSB1bmRlciB0aGUgQXBhY2hlIDIuMCBsaWNlbnNlLiIiCgpUYWJsZSAxIGZyb20gaHR0cHM6Ly9hcnhpdi5vcmcvcGRmLzIzMTEuMTY4NjcgRmFsY29uIHBhcGVyCgo3MzAgcGV0YWZsb3AtZGF5cyAqIDFlMTUgKiAyNCAqIDM2MDAgPSA2LjMwNzJlKzIyIEZMT1BzIiwxNTAwMDAwMDAwMDAwLCIxMTI1MDAwMDAwMDAwLjAgd29yZHMgIGFzc3VtaW5nIDAuNzUgd29yZHMgcGVyIHRva2VuICgxLjVUIHRva2VucykKIiJGYWxjb24tN0IgaXMgYSA3QiBwYXJhbWV0ZXJzIGNhdXNhbCBkZWNvZGVyLW9ubHkgbW9kZWwgYnVpbHQgYnkgVElJIGFuZCB0cmFpbmVkIG9uIDEsNTAwQiB0b2tlbnMgb2YgUmVmaW5lZFdlYiBlbmhhbmNlZCB3aXRoIGN1cmF0ZWQgY29ycG9yYS4gSXQgaXMgbWFkZSBhdmFpbGFibGUgdW5kZXIgdGhlIEFwYWNoZSAyLjAgbGljZW5zZS4iIiIsLCJjb21wdXRlIGRpdmlkZWQgYnkgZmxvcHMgcGVyIHNlY29uZHMKIDYuM2UyMiAvIDMuZTE2ID0gMjEwMDAwMC4wIHNlY29uZHMgPSA1ODMgaG91cnMgPSAyNCBkYXlzCmNvbXB1dGUgKGZyb20gb3RoZXIgbm90ZSkgPSA2LjNlMjIKZmxvcHMgcGVyIHNlY29uZHMgPSAobnVtIGdwdSkgKiAocGVhayBmbG9wcykgKiAoYXNzdW1lZCB1dGlsaXphdGlvbiByYXRlKSA9IAozODQqMzEyZTEyKjAu</x:v>
      </x:c>
    </x:row>
    <x:row r="181" ht="18" customHeight="1">
      <x:c r="A181" s="17" t="n">
        <x:v>176</x:v>
      </x:c>
      <x:c r="B181" s="17" t="n">
        <x:v>310</x:v>
      </x:c>
      <x:c r="C181" s="160" t="str">
        <x:v>MyA9IDMuNmUxNiIsTlZJRElBIEExMDAgU1hNNCA0MCBHQiwsQ29uZmlkZW50LCwsLE9wZW4gd2VpZ2h0cyAodW5yZXN0cmljdGVkKSxVbml0ZWQgQXJhYiBFbWlyYXRlcywsLCwzODQuMCwsMjAyNS0xMS0yOCAxMTo1Mzo0NCswMDowMCwsLCwsLEdvdmVybm1lbnQsLCwsLFVucmVsZWFzZWQsImFwYWNoZSAyLjAgZm9yIHdlaWdodHMsIE9EQyBsaWNlbnNlIChzaW1pbGFyIHRvIGFwYWNoZSkgZm9yIGRhdGE6Cmh0dHBzOi8vaHVnZ2luZ2ZhY2UuY28vZGF0YXNldHMvdGlpdWFlL2ZhbGNvbi1yZWZpbmVkd2ViCgpodHRwczovL2h1Z2dpbmdmYWNlLmNvL3RpaXVhZS9mYWxjb24tN2IiLCwsLCwsMzA2MDcyLjczMTA1NjUzMTQsIk9wZXJhdGlvbiBjb3VudGluZyxSZXBvcnRlZCIsdGlpdWFlLCwsLFllcwpXaXphcmRMTSA3MEIsTGFuZ3VhZ2UsIkxhbmd1YWdlIG1vZGVsaW5nL2dlbmVyYXRpb24sQ2hhdCIsIk1pY3Jvc29mdCxQZWtpbmcgVW5pdmVyc2l0eSIsIkNhbiBYdSwgUWluZ2ZlbmcgU3VuLCBLYWkgWmhlbmcsIFhpdWJvIEdlbmcsIFB1IFpoYW8sIEppYXpoYW4gRmVuZywgQ2hvbmd5YW5nIFRhbywgRGF4aW4gSmlhbmciLDIwMjMtMDQtMjQsV2l6YXJkTE06IEVtcG93ZXJpbmcgTGFyZ2UgTGFuZ3VhZ2UgTW9kZWxzIHRvIEZvbGxvdyBDb21wbGV4IEluc3RydWN0aW9ucywiaHR0cHM6Ly9odWdnaW5nZmFjZS5jby9XaXphcmRMTS9XaXphcmRMTS03MEItVjEuMApodHRwczovL2FyeGl2Lm9yZy9hYnMvMjMwNC4xMjI0NCIsMTIxMS4wLCwsNzAwMDAwMDAwMDAuMCw3MEIsLCwsLCwsLCxDb25maWRlbnQsIlRyYWluaW5nIGxhcmdlIGxhbmd1YWdlIG1vZGVscyAoTExNcykgd2l0aCBvcGVuLWRvbWFpbiBpbnN0cnVjdGlvbiBmb2xsb3dpbmcgZGF0YSBicmluZ3MgY29sb3NzYWwgc3VjY2Vzcy4gSG93ZXZlciwgbWFudWFsbHkgY3JlYXRpbmcgc3VjaCBpbnN0cnVjdGlvbiBkYXRhIGlzIHZlcnkgdGltZS1jb25zdW1pbmcgYW5kIGxhYm9yLWludGVuc2l2ZS4gTW9yZW92ZXIsIGh1bWFucyBtYXkgc3RydWdnbGUgdG8gcHJvZHVjZSBoaWdoLWNvbXBsZXhpdHkgaW5zdHJ1Y3Rpb25zLiBJbiB0aGlzIHBhcGVyLCB3ZSBzaG93IGFuIGF2ZW51ZSBmb3IgY3JlYXRpbmcgbGFyZ2UgYW1vdW50cyBvZiBpbnN0cnVjdGlvbiBkYXRhIHdpdGggdmFyeWluZyBsZXZlbHMgb2YgY29tcGxleGl0eSB1c2luZyBMTE0gaW5zdGVhZCBvZiBodW1hbnMuIFN0YXJ0aW5nIHdpdGggYW4gaW5pdGlhbCBzZXQgb2YgaW5zdHJ1Y3Rpb25zLCB3ZSB1c2Ugb3VyIHByb3Bvc2VkIEV2b2wtSW5zdHJ1Y3QgdG8gcmV3cml0ZSB0aGVtIHN0ZXAgYnkgc3RlcCBpbnRvIG1vcmUgY29tcGxleCBpbnN0cnVjdGlvbnMuIFRoZW4sIHdlIG1peCBhbGwgZ2VuZXJhdGVkIGluc3RydWN0aW9uIGRhdGEgdG8gZmluZS10dW5lIExMYU1BLiBXZSBjYWxsIHRoZSByZXN1bHRpbmcgbW9kZWwgV2l6YXJkTE0uIEh1bWFuIGV2YWx1YXRpb25zIG9uIGEgY29tcGxleGl0eS1iYWxhbmNlZCB0ZXN0IGJlZCBhbmQgVmljdW5hJ3MgdGVzdHNldCBzaG93IHRoYXQgaW5zdHJ1Y3Rpb25zIGZyb20gRXZvbC1JbnN0cnVjdCBhcmUgc3VwZXJpb3IgdG8gaHVtYW4tY3JlYXRlZCBvbmVzLiBCeSBhbmFseXppbmcgdGhlIGh1bWFuIGV2YWx1YXRpb24gcmVzdWx0cyBvZiB0aGUgaGlnaCBjb21wbGV4aXR5IHBhcnQsIHdlIGRlbW9uc3RyYXRlIHRoYXQgb3V0cHV0cyBmcm9tIG91ciBXaXphcmRMTSBhcmUgcHJlZmVycmVkIHRvIG91dHB1dHMgZnJvbSBPcGVuQUkgQ2hhdEdQVC4gSW4gR1BULTQgYXV0b21hdGljIGV2YWx1YXRpb24sIFdpemFyZExNIGFjaGlldmVzIG1vcmUgdGhhbiA5MFwlIGNhcGFjaXR5IG9mIENoYXRHUFQgb24gMTcgb3V0IG9mIDI5IHNraWxscy4gRXZlbiB0aG91Z2ggV2l6YXJkTE0gc3RpbGwgbGFncyBiZWhpbmQgQ2hhdEdQVCBpbiBzb21lIGFzcGVjdHMsIG91ciBmaW5kaW5ncyBzdWdnZXN0IHRoYXQgZmluZS10dW5pbmcgd2l0aCBBSS1ldm9sdmVkIGluc3RydWN0aW9ucyBpcyBhIHByb21pc2luZyBkaXJlY3Rpb24gZm9yIGVuaGFuY2luZyBMTE1zLiBPdXIgY29kZSBhbmQgZGF0YSBhcmUgcHVibGljIGF0IGh0dHBzOi8vZ2l0aHViLmNvbS9ubHB4dWNhbi9XaXphcmRMTSIsLCxPcGVuIHdlaWdodHMgKHJlc3RyaWN0ZWQgdXNlKSwiVW5pdGVkIFN0YXRlcyBvZiBBbWVyaWNhLENoaW5hIixMbGFtYSAyLTcwQiwsLCwsMjAyNi0wNS0yNSAxMjoyMzozMSswMDowMCwsLCwsLCJJbmR1c3RyeSxBY2FkZW1pYSIsLCwsLE9wZW4gc291cmNlLCJMbGFtYSAyIGxpY2Vuc2UgZm9yIHdlaWdodHMuCgpjb2RlIGlzIGFwYWNoZTogaHR0cHM6Ly9naXRodWIuY29tL25scHh1Y2FuL1dpemFyZExNL2Jsb2IvbWFpbi9XaXphcmRMTS9DT0RFX0xJQ0VOU0UgIiwsLCwsLCwsLCwsLFllcwpydUdQVC0zLjUgMTNCLExhbmd1YWdlLCJDaGF0LExhbmd1YWdlIG1vZGVsaW5nL2dlbmVyYXRpb24iLFNiZXIsLDIwMjMtMDQtMjQscnVHUFQtMy41IDEzQixodHRwczovL2h1Z2dpbmdmYWNlLmNvL2FpLWZvcmV2ZXIvcnVHUFQtMy41LTEzQiwsLCwxMzAwMDAwMDAwMC4wLDEzQiwxLjA2OTk3NzZlKzIzLCIiIk1vZGVsIHdhcyB0cmFpbmVkIHVzaW5nIERlZXBzcGVlZCBhbmQgTWVnYXRyb24gbGlicmFyaWVzLCBvbiAzMDBCIHRva2VucyBkYXRhc2V0IGZvciAzIGVwb2NocywgYXJvdW5kIDQ1IGRheXMgb24gNTEyIFYxMDAuIEFmdGVyIHRoYXQgbW9kZWwgd2FzIGZpbmV0dW5lZCAxIGVwb2NoIHdpdGggc2VxdWVuY2UgbGVuZ3RoIDIwNDggYXJvdW5kIDIwIGRheXMgb24gMjAwIEdQVSBBMTAwIG9uIGFkZGl0aW9uYWwgZGF0YSIiCgo1MTIgR1BVcyAqIDEyNTAwMDAwMDAwMDAwMCBGTE9Qcy9zIFtwZWFrXSAqIDQ1IGRheXMgKiAyNCBob3VycyAqIDM2MDAgcyAqIDAuMyArIDIwMCBHUFVzICogMzEyMDAwMDAwMDAwMDAwIEZMT1BzL3MgW3BlYWsgZm9yIGZwMTZdICogMjAgZGF5cyAqIDI0IGhvdXJzICogMzYwMCBzICogMC4zID0gMS4wNjk5Nzc2ZSsyMwoKdGhleSBwcm9iYWJseSB1c2VkIGZwMTYgYXMgaW4gdGhlaXIgc2ltaWxhciBwcm9qZWN0OiBodHRwczovL2hhYnIuY29tL3J1L2NvbXBhbmllcy9zYmVyZGV2aWNlcy9hcnRpY2xlcy83ODAzMzQvCgo2TkQgPSA2KjEzQiozMDBCKjMgPSA3MDIwMCoxMF4xOCA9IDcqMTBeMjQiLDMwMDAwMDAwMDAwMCwsMTA4MC4wLCwiTlZJRElBIEExMDAsTlZJRElBIFRlc2xhIFYxMDAgU1hNMiIsLENvbmZpZGVudCwsMy4wLCxPcGVuIHdlaWdodHMgKHVucmVzdHJpY3RlZCksUnVzc2lhLCwsLDUxMi4wLCwyMDI1LTExLTI4IDExOjUzOjQ0KzAwOjAwLCwsLCwsIkluZHVzdHJ5LEdvdmVybm1lbnQiLCwsLCxVbnJlbGVhc2VkLCJNSVQgbGljZW5zZQpodHRwczovL2h1Z2dpbmdmYWNlLmNvL2FpLWZvcmV2ZXIvcnVHUFQtMy41LTEzQi9kaXNjdXNzaW9ucyIsVHJ1ZSwsLCwsLCJPcGVyYXRpb24gY291bnRpbmcsSGFyZHdhcmUiLGFpLWZvcmV2ZXIsLCwsWWVzCkdpZ2FDaGF0LExhbmd1YWdlLCJMYW5ndWFnZSBtb2RlbGluZy9nZW5lcmF0aW9uLFF1ZXN0aW9uIGFuc3dlcmluZyxDaGF0IixTYmVyLCwyMDIzLTA0LTI0LEdpZ2FDaGF0IHZzIENoYXRHUFQ6IFNiZXIgb3BlbnMgYWNjZXNzIHRvIGl0cyBsYXRlc3QgbmV1cmFsIG5ldHdvcmsgbW9kZWwsaHR0cHM6Ly93d3cuc2JlcmJhbmsucnUvcnUvc2JlcnByZXNzL3Zhemhub2UvYXJ0aWNsZT9uZXdzSUQ9OGQ1YWIwMDMtM2Q5ZC00MzQyLWFiZGItNjkzYTZkOTlhNDdkJmJsb2NrSUQ9OGE1ZWEyNWUtMzE4Yy00ZDE3LWE2MGQtZTgwNmM0YjBiYzA3JnJlZ2lvbklEPTc3Jmxhbmc9cnUmdHlwZT1ORVdTLCwsLCwsLCwsLCwsLCxVbmtub3duLCJTYmVyIHdhcyB0aGUgZmlyc3QgUnVzc2lhbiB0ZWNoIGdpYW50IHRvIGVudGVyIHRoZSBjb21wZXRpdGlvbiBvZiB3b3JsZCBsZWFkZXJzIGluIHRoZSBmaWVsZCBvZiBBSSBhbmQgcmVsZWFzZWQgaXRzIG93biB2ZXJzaW9uIG9mIGEgbXVsdGltb2RhbCBuZXVyYWwgbmV0d29yaywgd2hpY2ggYXQgdGhlIGZpcnN0IHN0YWdlIHdpbGwgYmUgYXZhaWxhYmxlIGluIHRlc3RpbmcgbW9kZSBieSBpbnZpdGF0aW9uLiBJdCBjYW4gYW5zd2VyIHVzZXIgcXVlc3Rpb25zLCBtYWludGFpbiBhIGRpYWxvZ3VlLCB3cml0ZSBwcm9ncmFtIGNvZGUsIGNyZWF0ZSB0ZXh0cyBhbmQgaW1hZ2VzIGJhc2VkIG9uIGRlc2NyaXB0aW9ucyB3aXRoaW4gYSBzaW5nbGUgY29udGV4dC4gVW5saWtlIHRoZSBmb3JlaWduIG5ldXJhbCBuZXR3b3JrLCB0aGUgR2lnYUNoYXQgc2VydmljZSBpbml0aWFsbHkgc3VwcG9ydHMgbXVsdGltb2RhbCBpbnRlcmFjdGlvbiBhbmQgY29tbXVuaWNhdGVzIG1vcmUgY29tcGV0ZW50bHkgaW4gUnVzc2lhbi4iLCwsQVBJIGFjY2VzcyxSdXNzaWEsLCwsLCwyMDI1LTExLTI4IDExOjUzOjQ0KzAwOjAwLCwsLCwsIkluZHVzdHJ5LEdvdmVybm1lbnQiLCwsLCxVbnJlbGVhc2VkLCwsLCwsLCwsLCwsLE5vCkFscGhhTGluayxCaW9sb2d5LFByb3RlaW4gZm9sZGluZyBwcmVkaWN0aW9uLCJUZWNobmlzY2hlIFVuaXZlcnNpdGF0IEJlcmxpbixSZXNlYXJjaCBDbHVzdGVyIG9mIEV4Y2VsbGVuY2UsVW5pdmVyc2l0eSBvZiBFZGluYnVyZ2giLCJLb2xqYSBTdGFobCwgQW5kcmVhIEdyYXppYWRlaSwgVGhlcmVzZSBEYXUsIE9saXZlciBCcm9jaywgSnVyaSBSYXBwc2lsYmVyIiwyMDIzLTA0LTIwLFByb3RlaW4gc3RydWN0dXJlIHByZWRpY3Rpb24gd2l0aCBpbi1jZWxsIHBob3RvLWNyb3NzbGlua2luZyBtYXNzIHNwZWN0cm9tZXRyeSBhbmQgZGVlcCBsZWFybmluZyxodHRwczovL3d3dy5uYXR1cmUuY29tL2FydGljbGVzL3M0MTU4Ny0wMjMtMDE3MDQteiwsLCw5MzAwMDAwMC4wLCIiIlRvIGF2b2lkIHRyYWluaW5nIE9wZW5Gb2xkIGZyb20gc2NyYXRjaCwgd2Ugc3RhcnQgd2l0aCB0aGUgQWxwaGFGb2xkMiAyLjAgKGh0dHBzOi8vZ2l0aHViLmNvbS9kZWVwbWluZC9hbHBoYWZvbGQvcmVsZWFzZXMvdGFnL3YyLjAuMCkgd2VpZ2h0cyBwcm92aWRlZCBieSBEZWVwbWluZCIiIiwsLCwiW3Byb3RlaW5zXQpyZWZpbmUgdGhlIG5ldHdvcmsgb24gMTMsMDAwIHByb3RlaW5zIGZyb20gdGhlIHRyUm9zZXR0YTM4IHRyYWluaW5nIHNldCB3aXRoIHNpbXVsYXRlZCBwaG90by1BQSBjcm9zc2xpbmtpbmcgZGF0YS4iLDEyMC4wLCIiIldlIHRyYWluIGZvciBmaXZlIGVwb2NocyBvbiBmaXZlIEdQVXMsIHdoaWNoIHRha2VzIHJvdWdobHkgNSBkYXlzLiIiIiwsLFNwZWN1bGF0aXZlLCJXaGlsZSBBbHBoYUZvbGQyIGNhbiBwcmVkaWN0IGFjY3VyYXRlIHByb3RlaW4gc3RydWN0dXJlcyBmcm9tIHRoZSBwcmltYXJ5IHNlcXVlbmNlLCBjaGFsbGVuZ2VzIHJlbWFpbiBmb3IgcHJvdGVpbnMgdGhhdCB1bmRlcmdvIGNvbmZvcm1hdGlvbmFsIGNoYW5nZXMgb3IgZm9yIHdoaWNoIGZldyBob21vbG9nb3VzIHNlcXVlbmNlcyBhcmUga25vd24uIEhlcmUgd2UgaW50cm9kdWNlIEFscGhhTGluaywgYSBtb2RpZmllZCB2ZXJzaW9uIG9mIHRoZSBBbHBoYUZvbGQyIGFsZ29yaXRobSB0aGF0IGluY29ycG9yYXRlcyBleHBlcmltZW50YWwgZGlzdGFuY2UgcmVzdHJhaW50IGluZm9ybWF0aW9uIGludG8gaXRzIG5ldHdvcmsgYXJjaGl0ZWN0dXJlLiBCeSBlbXBsb3lpbmcgc3BhcnNlIGV4cGVyaW1lbnRhbCBjb250YWN0cyBhcyBhbmNob3IgcG9pbnRzLCBBbHBoYUxpbmsgaW1wcm92ZXMgb24gdGhlIHBlcmZvcm1hbmNlIG9mIEFscGhhRm9sZDIgaW4gcHJlZGljdGluZyBjaGFsbGVuZ2luZyB0YXJnZXRzLiBXZSBjb25maXJtIHRoaXMgZXhwZXJpbWVudGFsbHkgYnkgdXNpbmcgdGhlIG5vbmNhbm9uaWNhbCBhbWlubyBhY2lkIHBob3RvLWxldWNpbmUgdG8gb2J0YWluIGluZm9ybWF0aW9uIG9uIHJlc2lkdWVyZXNpZHVlIGNvbnRhY3RzIGluc2lkZSBjZWxscyBieSBjcm9zc2xpbmtpbmcgbWFzcyBzcGVjdHJvbWV0cnkuIFRoZSBwcm9ncmFtIGNhbiBwcmVkaWN0IGRpc3RpbmN0IGNvbmZvcm1hdGlvbnMgb2YgcHJvdGVpbnMgb24gdGhlIGJhc2lzIG9mIHRoZSBkaXN0YW5jZSByZXN0cmFpbnRzIHByb3ZpZGVkLCBkZW1vbnN0cmF0aW5nIHRoZSB2YWx1ZSBvZiBleHBlcmltZW50YWwgZGF0YSBpbiBkcml2aW5nIHByb3RlaW4gc3RydWN0dXJlIHByZWRpY3Rpb24uIFRoZSBub2lzZS10b2xlcmFudCBmcmFtZXdvcmsgZm9yIGludGVncmF0aW5nIGRhdGEgaW4gcHJvdGVpbiBzdHJ1Y3R1cmUgcHJlZGljdGlvbiBwcmVzZW50ZWQgaGVyZSBvcGVucyBhIHBhdGggdG8gYWNjdXJhdGUgY2hhcmFjdGVyaXphdGlvbiBvZiBwcm90ZWluIHN0cnVjdHVyZXMgZnJvbSBpbi1jZWxsIGRhdGEuIiw1LjAsLE9wZW4gd2VpZ2h0cyAodW5yZXN0cmljdGVkKSwiR2VybWFueSxHZXJtYW55LFVuaXRlZCBLaW5nZG9tIG9mIEdyZWF0IEJyaXRhaW4gYW5kIE5vcnRoZXJuIElyZWxhbmQiLEFscGhhRm9sZCAyLDIuMDIxNzZlKzIwLCJBc3N1bWluZywgdGhleSB1c2VkIEExMDAgR1BVcyBmb3IgdHJhaW5pbmc6CgozMTIwMDAwMDAwMDAwMDAgRkxPUCAvIEdQVSAvIHNlYyAqIDUgZGF5cyAqIDI0IGhvdXJzIC8gZGF5ICogMzYwMCBzZWMgLyBob3VyICogNSBHUFVzICogMC4zIFthc3N1bWVkIHV0aWxpemF0aW9uXSA9IDIuMDIxNzZlKzIwIEZMT1AKCiIiU3BlY3VsYXRpdmUiIiBjb25maWRlbmNlLCBiZWNhdXNlIHRoZSBleGFjdCBHUFUgaXMgbm90IHJlcG9ydGVkIiw1LjAsLDIwMjUtMTEtMjggMTE6NTM6NDQrMDA6MDAsLCwsLCwiQWNhZGVtaWEsUmVzZWFyY2ggY29sbGVjdGl2ZSxBY2FkZW1pYSIsLCwsLE9wZW4gc291cmNlLCJodHRwczovL2dpdGh1Yi5jb20vbGhhdHNrL0FscGhhTGluawoKIiJXaGlsZSBBbHBoYUZvbGQncyBhbmQsIGJ5IGV4dGVuc2lvbiwgT3BlbkZvbGQncyBzb3VyY2UgY29kZSBpcyBsaWNlbnNlZCB1bmRlciB0aGUgcGVybWlzc2l2ZSBBcGFjaGUgTGljZW5jZSwgVmVyc2lvbiAyLjAsIERlZXBNaW5kJ3MgcHJldHJhaW5lZCBwYXJhbWV0ZXJzIGZhbGwgdW5kZXIgdGhlIENDIEJZIDQuMCBsaWNlbnNlLCBhIGNvcHkgb2Ygd2hpY2ggaXMgZG93bmxvYWRlZCB0byBvcGVuZm9sZC9yZXNvdXJjZXMvcGFyYW1zIGJ5IHRoZSBpbnN0YWxsYXRpb24gc2NyaXB0LiBOb3RlIHRoYXQgdGhlIGxhdHRlciByZXBsYWNlcyB0aGUgb3JpZ2luYWwsIG1vcmUgcmVzdHJpY3RpdmUgQ0MgQlktTkMgNC4wIGxpY2Vuc2UgYXMgb2YgSmFudWFyeSAyMDIyLiIiIiwsLCwsLCxIYXJkd2FyZSwsLCwsWWVzCk1PU1MtTW9vbi0wMDMsTGFuZ3VhZ2UsQ29kZSBnZW5lcmF0aW9uLEZ1ZGFuIFVuaXZlcnNpdHksLDIwMjMtMDQtMTksLGh0dHBzOi8vaHVnZ2luZ2ZhY2UuY28vZm5scC9tb3NzLW1vb24tMDAzLWJhc2UsLCwsMTYwMDAwMDAwMDAuMCwxNkIsNi42N2UrMjIsIjYuNjdlMjIgaW5jbHVkaW5nIHByZS10cmFpbmluZyBmb3IgQ29kZUdlbjoKCiIiVGhlIGJhc2UgbGFuZ3VhZ2UgbW9kZWwgb2YgTU9TUy0wMDMsIHdoaWNoIHdhcyBpbml0aWFsaXplZCB3aXRoIENvZGVHZW4gYW5kIGZ1cnRoZXIgcHJlLXRyYWluZWQgb24gMTAwQiBDaGluZXNlIHRva2VucyBhbmQgMjBCIEVuZ2xpc2ggdG9rZW5zLiBUaGUgbW9kZWwgaGFzIHNlZW4gNzAwQiB0b2tlbnMgZHVyaW5nIHByZS10cmFpbmluZyBhbmQgY29uc3VtZWQgfjYuNjd4MTBeMjIgRkxPUHMgaW4gdG90YWwuIiIKIiw3MDAwMDAwMDAwMDAsSWdub3JpbmcgdG9rZW5zIGZyb20gZmluZS10dW5pbmc7IHZlcnkgbGlrZWx5IHNtYWxsIHJlbGF0aXZlIHRvIHByZS10cmFpbmluZyBkYXRhLiwsLCwsQ29uZmlkZW50LCJNT1NTIGlzIGFuIG9wZW4tc291cmNlZCBwbHVnaW4tYXVnbWVudGVkIGNvbnZlcnNhdGlvbmFsIGxhbmd1YWdlIG1vZGVsLiBtb3NzLW1vb24gbW9kZWxzIGhhdmUgMTZCIHBhcmFtZXRlcnMsIGFsbG93aW5nIHVzZXJzIHRvIHBlcmZvcm0gaW5mZXJlbmNlIG9uIGEgc2luZ2xlIEExMDAgR1BVIG9yIDIgTlZJRElBIDMwOTAgR1BVcyB3aXRoIEZQMTYgcHJlY2lzaW9uLCBhbmQgb24gYSBzaW5nbGUgTlZJRElBIDMwOTAgR1BVIHdpdGggSU5ULTQvOCBwcmVjaXNpb24uIFRoZSBiYXNlIGxhbmd1YWdlIG1vZGVsIG9mIE1PU1Mgd2FzIHByZS10cmFpbmVkIG9uIH43MDBCIEVuZ2xpc2gsIENoaW5lc2UsIGFuZCBjb2RlIHRva2VucywgaW5jbHVkaW5nIHRoZSBQSUxFLCBCaWdRdWVyeSwgQmlnUHl0aG9uLCBhbmQgb3VyIHByaXZhdGUgQ2hpbmVzZSBjb3JwdXMuIFRoZSBiYXNlIG1vZGVsIHdhcyB0aGVuIGZpbmUtdHVuZWQgb24gbXVsdGktdHVybiBwbHVnaW4tYXVnbWVudGVkIGNvbnZlcnNhdGlvbmFsIGRhdGEuIEZpbmFsbHksIHdlIHBlcmZvcm1lZCBwcmVmZXJlbmNlLWF3YXJlIHRyYWluaW5nIHRvIGZ1cnRoZXIgaW1wcm92ZSB0aGUgbW9kZWwuIiwsLE9wZW4gd2VpZ2h0cyAodW5yZXN0cmljdGVkKSxDaGluYSxDb2RlR2VuLU1vbm8gMTYuMUIsMS4xNGUrMjIsIiIiVGhlIGJhc2UgbGFuZ3VhZ2UgbW9kZWwgb2YgTU9TUy0wMDMsIHdoaWNoIHdhcyBpbml0aWFsaXplZCB3aXRoIENvZGVHZW4gYW5kIGZ1cnRoZXIgcHJlLXRyYWluZWQgb24gMTAwQiBDaGluZXNlIHRva2VucyBhbmQgMjBCIEVuZ2xpc2ggdG9rZW5zLiBUaGUgbW9kZWwgaGFzIHNlZW4gNzAwQiB0b2tlbnMgZHVyaW5nIHByZS10cmFpbmluZyBhbmQgY29uc3VtZWQgfjYuNjd4MTBeMjIgRkxPUHMgaW4gdG90YWwuIiIKCgpVc2luZyB0aGUgcHJvcG9ydGlvbiBvZiB0b2tlbnMgZm9yIGZpbmUtdHVuaW5nIGFnYWluc3QgdG90YWwgdG9rZW5zLCB3ZSBoYXZlOgo2LjY3ZTIyICogMTIwLygxMjArNzAwKSA9IDkuN2UyMS4KCkhvd2V2ZXIsIHRoZSA2LjY3ZTIyIG1pZ2h0IGJlICpqdXN0KiBwcmUtdHJhaW5pbmcgKHRoaXMgcGhyYXNpbmcgaXNuJ3QgY2xlYXIpLiBzbyB0aGF0IHdvdWxkIGJlCjYuNjdlMjIgKiAoMTIwLzcwMCkgPSAxLjE0ZTIyCgphbHRlcm5hdGl2ZWx5LCAxNmIgKiAxMjBiICogNiA9IDEuMTVlMjIKCkknbGwgZ28gd2l0aCAxLjE0ZTIyIGJ1dCBhbGwgdGhlc2UgbnVtYmVycyBhcmUgdmVyeSBjbG9zZSIsLCwyMDI1LTExLTI4IDExOjUzOjQ0KzAwOjAwLCwsLCwsQWNhZGVtaWEsLCwsLE9wZW4gc291cmNlLCJjb3B5bGVmdCAocGVybWlzc2l2ZSwgYnV0IGRlcml2YXRpdmVzIG11c3QgYWxzbyBiZSBvcGVuKQpodHRwczovL2dpdGh1Yi5jb20vT3Blbk1PU1MvTU9TUy9ibG9iL21haW4vTU9ERUxfTElDRU5TRQoKZmluZXR1bmUgY29kZSAodGhpcyBtb2RlbCBpcyBhIGZpbmV0dW5lKTogaHR0cHM6Ly9naXRodWIuY29tL09wZW5NT1NTL01PU1MvYmxvYi9tYWluL2ZpbmV0dW5lX21vc3MucHkgIiwsLCwsLCxPcGVyYXRpb24gY291bnRpbmcsLCwsLFllcwpDbGF1ZGUgMS4zLExhbmd1YWdlLCJMYW5ndWFnZSBtb2RlbGluZyxDaGF0IixBbnRocm9waWMsLDIwMjMtMDQtMTgsLGh0dHBzOi8vdHdpdHRlci5jb20vQW50aHJvcGljQUkvc3RhdHVzLzE2NDgzNTM2MDAzNTAwNjA1NDU/bGFuZz1lbiwsLDEwMGsgY29udGV4dCB3aW5kb3cgbWF5IGhhdmUgYmVlbiBTT1RBIGF0IHRoZSB0aW1lLiwsLCwsLCwsLCwsVW5rbm93biwiV2UgYXJlIG9mZmVyaW5nIGEgbmV3IHZlcnNpb24gb2Ygb3VyIG1vZGVsLCBDbGF1ZGUtdjEuMywgdGhhdCBpcyBzYWZlciBhbmQgbGVzcyBzdXNjZXB0aWJsZSB0byBhZHZlcnNhcmlhbCBhdHRhY2tzLgpGb3IgYnVzaW5lc3NlcyB1c2luZyBDbGF1ZGUsIGNhcGFiaWxpdGllcyBpbiBhbGwgZG9tYWlucyBzaG91bGQgc3RheSB0aGUgc2FtZSBvciBpbXByb3ZlIGFzIHlvdSB1cGdyYWRlIGZyb20gcHJldmlvdXMgdmVyc2lvbnMuIFdlIGFsd2F5cyB3b3JrIHRvIGltcHJvdmUgc2FmZXR5IGFuZCBwZXJmb3JtYW5jZSBpbiB0YW5kZW0uClRoaXMgbmV3IG1vZGVsIGlzIGFscmVhZHkgcG93ZXJpbmcgdGhlIENsYXVkZSBBcHAgZm9yIFNsYWNrIGFuZCBDbGF1ZGUrIGluIHRoZSBQb2UgYXBwLCBpZiB5b3XigJlkIGxpa2UgdG8gdHJ5IGl0IG91dCB0b2RheSEiLCwsQVBJIGFjY2VzcyxVbml0ZWQgU3RhdGVzIG9mIEFtZXJpY2EsLCwsLCwyMDI1LTExLTI4IDExOjUzOjQ0KzAwOjAwLCwsLCwsSW5kdXN0cnksLCwsLFVucmVsZWFzZWQsLFRydWUsLCwsLCwsLCwsLE5vCkFpTE1lLTEwMEIgdjMsIk11bHRpbW9kYWwsTGFuZ3VhZ2UsVmlkZW8sSW1hZ2UgZ2VuZXJhdGlvbixBdWRpbyIsIkltYWdlIGdlbmVyYXRpb24sQXVkaW8gZ2VuZXJhdGlvbixWaWRlbyBnZW5lcmF0aW9uLExhbmd1YWdlIGdlbmVyYXRpb24sTGFuZ3VhZ2UgbW9kZWxpbmcvZ2VuZXJhdGlvbixRdWVzdGlvbiBhbnN3ZXJpbmciLCJRaWxpbiBIZXNoZW5nIE5ldHdvcmsgVGVjaG5vbG9neSBDby4sIEx0ZC4gKEFQVVMpIiwsMjAyMy0wNC0xOCwsImh0dHBzOi8vY2V2YWxiZW5jaG1hcmsuY29tL3N0YXRpYy9tb2RlbC5odG1sP21ldGhvZD1BaUxNZS0xMDBCJTIwdjMKaHR0cHM6Ly90ZWNoLmNoaW5hZGFpbHkuY29tLmNuL2EvMjAyMzA0LzIwL1dTNjQ0MGExMTFhMzEwNTM3OTg5MzcwYTc2Lmh0bWwiLCwsLDEwMDAwMDAwMDAwMC4wLCwsLCwsLCwsLENvbmZpZGVudCwsLCxVbnJlbGVhc2VkLENoaW5hLCwsLCwsMjAyNS0xMS0yOCAxMTo1Mzo0NCswMDowMCwsLCwsLEluZHVzdHJ5LCwsLCxVbnJlbGVhc2VkLCxUcnVlLCwsLCwsLCwsLCxObwpMTGFWQSwiTXVsdGltb2RhbCxWaXNpb24sTGFuZ3VhZ2UiLCJDaGF0LFF1ZXN0aW9uIGFuc3dlcmluZyxWaXN1YWwgcXVlc3Rpb24gYW5zd2VyaW5nIiwiVW5pdmVyc2l0eSBvZiBXaXNjb25zaW4gTWFkaXNvbixNaWNyb3NvZnQgUmVzZWFyY2gsQ29sdW1iaWEgVW5pdmVyc2l0eSIsIkhhb3RpYW4gTGl1LCBDaHVueXVhbiBMaSwgUWluZ3lhbmcgV3UsIFlvbmcgSmFlIExlZSIsMjAyMy0wNC0xNyxWaXN1YWwgSW5zdHJ1Y3Rpb24gVHVuaW5nLGh0dHBzOi8vYXJ4aXYub3JnL2Ficy8yMzA0LjA4NDg1LDkzOTEuMCxTT1RBIGltcHJvdmVtZW50LCJXaGVuIGZpbmUtdHVuZWQgb24gU2NpZW5jZSBRQSwgdGhlIHN5bmVyZ3kgb2YgTExhVkEgYW5kIEdQVC00IGFjaGlldmVzIGEgbmV3IHN0YXRlLW9mLXRoZS1hcnQgYWNjdXJhY3kgb2YgOTIuNTMlLiIsMTMwMDAwMDAwMDAuMCwxM0IsNy44MDQ5ZSsyMiwiOCAqIDMuMTJlMTQgKiAoMTggKiAzNjAwKSAqIDAuMyA9IDQuOWUxOQpudW0gZ3B1cyAqIHBlYWsgZmxvcHMgKiB0aW1lICphc3N1bWVkIHV0aWxpemF0aW9uIHJhdGUgCiIiV2UgdHJhaW4gYWxsIG1vZGVscyB3aXRoIDjDlyBBMTAwcy4gUHJldHJhaW5pbmcgb24gQ0MtNTk1SyBjb21wbGV0ZXMgd2l0aGluIDQgaG91cnMuIEZpbmV0dW5pbmcgb24gSW5zdHJ1Y3QtMTU4SyBjb21wbGV0ZXMgd2l0aGluIDEwIGhvdXJzLiBGaW5ldHVuaW5nIG9uIFNjaWVuY2VRQSBjb21wbGV0ZXMgd2l0aGluIDQgaG91cnMuIiIgc28gMTggaG91cnMgb2YgdGltZSBpbiB0b3RhbC4KCkhvd2V2ZXIsIHRoZXkgdXNlIFZpY3VuYSBhcyB0aGVpciBMTE0gYmFja2JvbmUsIHdoaWNoIHVzZWQgNy44ZTIyIEZMT1BzIGluIHRyYWluaW5nLiBUb3RhbCBGTE9QcyBhcmUgdGhlbiA0LjllMTkgKyA3LjhlMjIgPSA3LjgwNDllMjIiLCwiNTk1SyArIDE1OEsgPSA3NTNLIGltYWdlIHRleHQgcGFpcnMKIiJUaGlzIHJlc3VsdHMgaW4gYXJvdW5kIDU5NUsgaW1hZ2UtdGV4dCBwYWlycyIiCiIiV2UgY29sbGVjdCAxNThLIHVuaXF1ZSBsYW5ndWFnZS1pbWFnZSBpbnN0cnVjdGlvbi1mb2xsb3dpbmcgc2FtcGxlcyBpbiB0b3RhbCwgaW5jbHVkaW5nIDU4SyBpbiBjb252ZXJzYXRpb25zLCAyM0sgaW4gZGV0YWlsZWQgZGVzY3JpcHRpb24sIGFuZCA3N2sgaW4gY29tcGxleCByZWFzb25pbmcsIHJlc3BlY3RpdmVseS4gIiIiLDEwLjAsIiIiV2UgdHJhaW4gYWxsIG1vZGVscyB3aXRoIDjDlyBBMTAwcy4gUHJldHJhaW5pbmcgb24gQ0MtNTk1SyBjb21wbGV0ZXMgd2l0aGluIDQgaG91cnMuIEZpbmV0dW5pbmcgb24gSW5zdHJ1Y3QtMTU4SyBjb21wbGV0ZXMgd2l0aGluIDEwIGhvdXJzLiBGaW5ldHVuaW5nIG9uIFNjaWVuY2VRQSBjb21wbGV0ZXMgd2l0aGluIDQgaG91cnMuIiIiLE5WSURJQSBBMTAwLCxDb25maWRlbnQsIkluc3RydWN0aW9uIHR1bmluZyBsYXJnZSBsYW5ndWFnZSBtb2RlbHMgKExMTXMpIHVzaW5nIG1hY2hpbmUtZ2VuZXJhdGVkIGluc3RydWN0aW9uLWZvbGxvd2luZyBkYXRhIGhhcyBpbXByb3ZlZCB6ZXJvLXNob3QgY2FwYWJpbGl0aWVzIG9uIG5ldyB0YXNrcywgYnV0IHRoZSBpZGVhIGlzIGxlc3MgZXhwbG9yZWQgaW4gdGhlIG11bHRpbW9kYWwgZmllbGQuIEluIHRoaXMgcGFwZXIsIHdlIHByZXNlbnQgdGhlIGZpcnN0IGF0dGVtcHQgdG8gdXNlIGxhbmd1YWdlLW9ubHkgR1BULTQgdG8gZ2VuZXJhdGUgbXVsdGltb2RhbCBsYW5ndWFnZS1pbWFnZSBpbnN0cnVjdGlvbi1mb2xsb3dpbmcgZGF0YS4gQnkgaW5zdHJ1Y3Rpb24gdHVuaW5nIG9uIHN1Y2ggZ2VuZXJhdGVkIGRhdGEsIHdlIGludHJvZHVjZSBMTGFWQTogTGFyZ2UgTGFuZ3VhZ2UgYW5kIFZpc2lvbiBBc3Npc3RhbnQsIGFuIGVuZC10by1lbmQgdHJhaW5lZCBsYXJnZSBtdWx0aW1vZGFsIG1vZGVsIHRoYXQgY29ubmVjdHMgYSB2aXNpb24gZW5jb2RlciBhbmQgTExNIGZvciBnZW5lcmFsLXB1cnBvc2UgdmlzdWFsIGFuZCBsYW5ndWFnZSB1bmRlcnN0YW5kaW5nLk91ciBlYXJseSBleHBlcmltZW50cyBzaG93IHRoYXQgTExhVkEgZGVtb25zdHJhdGVzIGltcHJlc3NpdmUgbXVsdGltb2RlbCBjaGF0IGFiaWxpdGllcywgc29tZXRpbWVzIGV4aGliaXRpbmcgdGhlIGJlaGF2aW9ycyBvZiBtdWx0aW1vZGFsIEdQVC00IG9uIHVuc2VlbiBpbWFnZXMvaW5zdHJ1Y3Rpb25zLCBhbmQgeWllbGRzIGEgODUuMSUgcmVsYXRpdmUgc2NvcmUgY29tcGFyZWQgd2l0aCBHUFQtNCBvbiBhIHN5bnRoZXRpYyBtdWx0aW1vZGFsIGluc3RydWN0aW9uLWZvbGxvd2luZyBkYXRhc2V0LiBXaGVuIGZpbmUtdHVuZWQgb24gU2NpZW5jZSBRQSwgdGhlIHN5bmVyZ3kgb2YgTExhVkEgYW5kIEdQVC00IGFjaGlldmVzIGEgbmV3IHN0YXRlLW9mLXRoZS1hcnQgYWNjdXJhY3kgb2YgOTIuNTMlLiBXZSBtYWtlIEdQVC00IGdlbmVyYXRlZCB2aXN1YWwgaW5zdHJ1Y3Rpb24gdHVuaW5nIGRhdGEsIG91ciBtb2RlbCBhbmQgY29kZSBiYXNlIHB1YmxpY2x5IGF2YWlsYWJsZS4gIiwsLE9wZW4gd2VpZ2h0cyAodW5yZXN0cmljdGVkKSwiVW5pdGVkIFN0YXRlcyBvZiBBbWVyaWNhLFVuaXRlZCBTdGF0ZXMgb2YgQW1lcmljYSxVbml0ZWQgU3RhdGVzIG9mIEFtZXJpY2EiLFZpY3VuYS0xM0IgdjAsNC45ZSsxOSwiOCAqIDMuMTJlMTQgKiAoMTggKiAzNjAwKSAqIDAuMyA9IDQuOWUxOQpudW0gZ3B1cyAqIHBlYWsgZmxvcHMgKiB0aW1lICphc3N1bWVkIHV0aWxpemF0aW9uIHJhdGUgCiIiV2UgdHJhaW4gYWxsIG1vZGVscyB3aXRoIDjDlyBBMTAwcy4gUHJldHJhaW5pbmcgb24gQ0MtNTk1SyBjb21wbGV0ZXMgd2l0aGluIDQgaG91cnMuIEZpbmV0dW5pbmcgb24gSW5zdHJ1Y3QtMTU4SyBjb21wbGV0ZXMgd2l0aGluIDEwIGhvdXJzLiBGaW5ldHVuaW5nIG9uIFNjaWVuY2VRQSBjb21wbGV0ZXMgd2l0aGluIDQgaG91cnMuIiIgc28gMTggaG91cnMgb2YgdGltZSBpbiB0b3RhbC4iLDguMCwsMjAyNi0wNS0yNSAxMjoyMzozMyswMDowMCwsLCwsLCJBY2FkZW1pYSxJbmR1c3RyeSxBY2FkZW1pYSIsLCwsODAuMCxPcGVuIHNvdXJjZSwiYXBhY2hlIDIuMAoKdHJhaW4gcmVwbzogaHR0cHM6Ly9naXRodWIuY29tL2hhb3RpYW4tbGl1L0xMYVZBP3RhYj1yZWFkbWUtb3YtZmlsZSN0cmFpbiAKCm1vZGVsOiBodHRwczovL2dpdGh1Yi5jb20vaGFvdGlhbi1saXUvTExhVkEvYmxvYi9tYWluL2RvY3MvTU9ERUxfWk9PLm1kICIsLDQyLjQ2MjY3MjYwNjkyMTg3LCxCRjE2LCw2Mzc3LjUwOTMxNDcxOTg2NCxIYXJkd2FyZSwsLCwsWWVzCkJFTExFLUxMYU1BLUVYVC03QixMYW5ndWFnZSxMYW5ndWFnZSBtb2RlbGluZy9nZW5lcmF0aW9uLEtFIEhvbGRpbmdzIEluYy4gKOKAnEJlaWtl4oCdKSwiWXVuamllIEppLCBZYW4gR29uZywgWW9uZyBEZW5nLCBZaXBpbmcgUGVuZywgUWlhbmcgTml1LCBCYW9jaGFuZyBNYSwgWGlhbmdhbmcgTGkiLDIwMjMtMDQtMTYsVG93YXJkcyBCZXR0ZXIgSW5zdHJ1Y3Rpb24gRm9sbG93aW5nIExhbmd1YWdlIE1vZGVscyBmb3IgQ2hpbmVzZTogSW52ZXN0aWdhdGluZyB0aGUgSW1wYWN0IG9mIFRyYWluaW5nIERhdGEgYW5kIEV2YWx1YXRpb24saHR0cHM6Ly9hcnhpdi5vcmcvYWJzLzIzMDQuMDc4NTQsLCwsNzAwMDAwMDAwMC4wLCwsLDM0MDAwMDAwMDAsIiIiTExhTUEtRVhULCB3aGljaCBpcyBvYnRhaW5lZCBieSBleHRlbmRpbmcKdGhlIHZvY2FidWxhcnkgb2YgdGhlIHZhbmlsbGEgTExhTUEgYW5kIGZ1cnRoZXIKcHJlLXRyYWluIG9uIDMuNEIgQ2hpbmVzZSB3b3JkcyBpbiB3aGljaCBvbmx5CndvcmQgZW1iZWRkaW5ncyBhcmUgdXBkYXRlZC4iIgoKZm9yIENoaW5lc2UgbGFuZ3VhZ2Ugd2UgYXNzdW1lIDEgd29yZCB+IDEgdG9rZW4KCkJhdGNoIHNpemUgMzIKTWF4IGxlbmd0aCAyMDQ4CnRyYWluaW5nIHN0ZXBzIGFyZSBub3QgcmVwb3J0ZWQiLCw0LjI4NGUrMjAvMzEyMDAwMDAwMDAwMDAwIEZMT1BzICogOCAqIDM2MDAgKiAwLjMgfiAxNTkgaG91cnMgfiA2LjYgZGF5cyxOVklESUEgQTEwMCBTWE00IDgwIEdCLCxDb25maWRlbnQsIlJlY2VudGx5LCBzaWduaWZpY2FudCBwdWJsaWMgZWZmb3J0cyBoYXZlIGJlZW4gZGlyZWN0ZWQgdG93YXJkcyBkZXZlbG9waW5nIGxvdy1jb3N0IG1vZGVscyB3aXRoIGNhcGFiaWxpdGllcyBha2luIHRvIENoYXRHUFQsIHRoZXJlYnkgZm9zdGVyaW5nIHRoZSBncm93dGggb2Ygb3Blbi1zb3VyY2UgY29udmVyc2F0aW9uYWwgbW9kZWxzLiBIb3dldmVyLCB0aGVyZSByZW1haW5zIGEgc2NhcmNpdHkgb2YgY29tcHJlaGVuc2l2ZSBhbmQgaW4tZGVwdGggZXZhbHVhdGlvbnMgb2YgdGhlc2UgbW9kZWxzJyBwZXJmb3JtYW5jZS4gSW4gdGhpcyBzdHVkeSwgd2UgZXhhbWluZSB0aGUgaW5mbHVlbmNlIG9mIHRyYWluaW5nIGRhdGEgZmFjdG9ycywgaW5jbHVkaW5nIHF1YW50aXR5LCBxdWFsaXR5LCBhbmQgbGluZ3Vpc3RpYyBkaXN0cmlidXRpb24sIG9uIG1vZGVsIHBlcmZvcm1hbmNlLiBPdXIgYW5hbHlzaXMgaXMgZ3JvdW5kZWQgaW4gc2V2ZXJhbCBwdWJsaWNseSBhY2Nlc3NpYmxlLCBoaWdoLXF1YWxpdHkgaW5zdHJ1Y3Rpb24gZGF0YXNldHMsIGFzIHdlbGwgYXMgb3VyIG93biBDaGluZXNlIG11bHRpLXR1cm4gY29udmVyc2F0aW9ucy4gV2UgYXNzZXNzIHZhcmlvdXMgbW9kZWxzIHVzaW5nIGEgZXZhbHVhdGlvbiBzZXQgb2YgMSwwMDAgc2FtcGxlcywgZW5jb21wYXNzaW5nIG5pbmUgcmVhbC13b3JsZCBzY2VuYXJpb3MuIE91ciBnb2FsIGlzIHRvIHN1cHBsZW1lbnQgbWFudWFsIGV2YWx1YXRpb25zIHdpdGggcXVhbnRpdGF0aXZlIGFuYWx5c2VzLCBvZmZlcmluZyB2YWx1YWJsZSBpbnNpZ2h0cyBmb3IgdGhlIGNvbnRpbnVlZCBhZHZhbmNlbWVudCBvZiBvcGVuLXNvdXJjZSBjaGF0IG1vZGVscy4gRnVydGhlcm1vcmUsIHRvIGVuaGFuY2UgdGhlIHBlcmZvcm1hbmNlIGFuZCB0cmFpbmluZyBhbmQgaW5mZXJlbmNlIGVmZmljaWVuY3kgb2YgbW9kZWxzIGluIHRoZSBDaGluZXNlIGRvbWFpbiwgd2UgZXh0ZW5kIHRoZSB2b2NhYnVsYXJ5IG9mIExMYU1BIC0gdGhlIG1vZGVsIHdpdGggdGhlIGNsb3Nlc3Qgb3Blbi1zb3VyY2UgcGVyZm9ybWFuY2UgdG8gcHJvcHJpZXRhcnkgbGFuZ3VhZ2UgbW9kZWxzIGxpa2UgR1BULTMgLSBhbmQgY29uZHVjdCBzZWNvbmRhcnkgcHJlLXRyYWluaW5nIG9uIDMuNEIgQ2hpbmVzZSB3b3Jkcy4gV2UgbWFrZSBvdXIgbW9kZWwsIGRhdGEsIGFzIHdlbGwgYXMgY29kZSBwdWJsaWNseSBhdmFpbGFibGUuIiwzLjAsLE9wZW4gd2VpZ2h0cyAobm9uLWNvbW1lcmNpYWwpLENoaW5hLExMYU1BLTdCLDQuMjg0ZSsyMCwiIiJXZSBjb25kdWN0IGV4cGVyaW1lbnRzIG9uIDggQTEwMCBHUFVzLCBlYWNoIGhhcyA4MEcgbWVtb3J5LiIiCgo2TkQgPSA2KjcqMTBeOSozLjQqMTBeOSozID0gNC4yODRlKzIwIiw4LjAsLDIwMjUtMTEtMjggMTE6NTM6NDQrMDA6MDAsLCwsLCxJbmR1c3RyeSwsLCwsLCJMaWNlbnNlOiBHTlUgR2VuZXJhbCBQdWJsaWMgTGljZW5zZSB2My4wIApQbGVhc2UgcmVmZXIgTGljZW5zZSBvZiBNZXRhIExMYU1BIEN1cnJlbnRseSBvbmx5IGZvciBsZWFybmluZyBhbmQgY29tbXVuaWNhdGlvbi4gUGxlYXNlIHN0cmljdGx5IG9ic2VydmUgdGhlIHVzZSByZXN0cmljdGlvbnMgb2YgTExhTUEuIFRoZSBMTGFNQSBtb2RlbCBkb2VzIG5vdCBhbGxvdyB0aGUgcmVsZWFzZSBvZiB0aGUgY29tcGxldGUgbW9kZWwgd2VpZ2h0cyBhZnRlciBhZGp1c3RtZW50LCBidXQgY2FuIHB1Ymxpc2ggdGhlIGRpZmYgb2YgdGhlIG9yaWdpbmFsIG1vZGVsLiBUaGVyZWZvcmUsIHdlIHVzZSBYT1IgaW4gdGhlIGZpbGUgcm9vbSB0byBlbnN1cmUgdGhhdCB0YWxlbnRzIHdpdGggdGhlIGF1dGhvcml6YXRpb24gb2YgdGhlIG9yaWdpbmFsIG1vZGVsIG9mIExMYU1BIGNhbiB0cmFuc2Zvcm0gdGhlIG1vZGVsIHJlbGVhc2VkIGJ5IHRoaXMgcHJvamVjdCBpbnRvIGEgdXNhYmxlIGZvcm1hdC4gIiwsLCxCRjE2LCw2Mzc3LjY1MTMzOTQyNCxPcGVyYXRpb24gY291bnRpbmcsLCwsLFllcwpPcGVuQ0xJUCBWaVQtSC0xNC0zNzgtcXVpY2tnZWx1LFZpc2lvbixJbWFnZSBjYXB0aW9uaW5nLE1hc3NhY2h1c2V0dHMgSW5zdGl0dXRlIG9mIFRlY2hub2xvZ3kgKE1JVCksIlJvc3MgV2lnaHRtYW4sIFJvbWFpbiBCZWF1bW9udCwgQ2FkZSBHb3Jkb24sIFZhaXNoYWFsIFNoYW5rYXIiLDIwMjMtMDQtMTYsT3BlbkNMSVAsaHR0cHM6Ly9naXRodWIuY29tL21sZm91bmRhdGlvbnMvb3Blbl9jbGlwLCwsLDk4NjcxMDAwMC4wLFNlZSByb3cgMiBvZiB0aGUgY3N2IGhlcmU6IGh0dHBzOi8vZ2l0aHViLmNvbS9tbGZvdW5kYXRpb25zL29wZW5fY2xpcC9ibG9iL21haW4vZG9jcy9vcGVuY2xpcF9yZXN1bHRzLmNzdiwsY2FuJ3QgdXNlIDZuZCwsVGhlIG1vZGVsIGlzIHNhaWQgdG8gaGF2ZSBzZWVuIDQ0QiBzYW1wbGVzIChodHRwczovL2dpdGh1Yi5jb20vbWxmb3VuZGF0aW9ucy9vcGVuX2NsaXA/dGFiPXJlYWRtZS1vdi1maWxlI29wZW5jbGlwKS4sLCwsLENvbmZpZGVudCwiV2VsY29tZSB0byBhbiBvcGVuIHNvdXJjZSBpbXBsZW1lbnRhdGlvbiBvZiBPcGVuQUkncyBDTElQIChDb250cmFzdGl2ZSBMYW5ndWFnZS1JbWFnZSBQcmUtdHJhaW5pbmcpLgoKVXNpbmcgdGhpcyBjb2RlYmFzZSwgd2UgaGF2ZSB0cmFpbmVkIHNldmVyYWwgbW9kZWxzIG9uIGEgdmFyaWV0eSBvZiBkYXRhIHNvdXJjZXMgYW5kIGNvbXB1dGUgYnVkZ2V0cywgcmFuZ2luZyBmcm9tIHNtYWxsLXNjYWxlIGV4cGVyaW1lbnRzIHRvIGxhcmdlciBydW5zIGluY2x1ZGluZyBtb2RlbHMgdHJhaW5lZCBvbiBkYXRhc2V0cyBzdWNoIGFzIExBSU9OLTQwME0sIExBSU9OLTJCIGFuZCBEYXRhQ29tcC0xQi4gTWFueSBvZiBvdXIgbW9kZWxzIGFuZCB0aGVpciBzY2FsaW5nIHByb3BlcnRpZXMgYXJlIHN0dWRpZWQgaW4gZGV0YWlsIGluIHRoZSBwYXBlciByZXByb2R1Y2libGUgc2NhbGluZyBsYXdzIGZvciBjb250cmFzdGl2ZSBsYW5ndWFnZS1pbWFnZSBsZWFybmluZy4gU29tZSBvZiB0aGUgYmVzdCBtb2RlbHMgd2UndmUgdHJhaW5lZCBhbmQgdGhlaXIgemVyby1zaG90IEltYWdlTmV0LTFrIGFjY3VyYWN5IGFyZSBzaG93biBiZWxvdywgYWxvbmcgd2l0aCB0aGUgVmlULUwgbW9kZWwgdHJhaW5lZCBieSBPcGVuQUkgYW5kIG90aGVyIHN0YXRlLW9mLXRoZS1hcnQgb3BlbiBzb3VyY2UgYWx0ZXJuYXRpdmVzIChhbGwgY2FuIGJlIGxvYWRlZCB2aWEgT3BlbkNMSVApLiBXZSBwcm92aWRlIG1vcmUgZGV0YWlscyBhYm91dCBvdXIgZnVsbCBjb2xsZWN0aW9uIG9mIHByZXRyYWluZWQgbW9kZWxzIGhlcmUsIGFuZCB6ZXJvLXNob3QgcmVzdWx0cyBmb3IgMzggZGF0YXNldHMgaGVyZS4iLCwsT3BlbiB3ZWlnaHRzIChyZXN0cmljdGVkIHVzZSksVW5pdGVkIFN0YXRlcyBvZiBBbWVyaWNhLCwsLCwsMjAyNS0xMS0yOCAxMTo1Mzo0NCswMDowMCwsLCwsLEFjYWRlbWlhLCwsLCxPcGVuIChyZXN0cmljdGVkIHVzZSksImh0dHBzOi8vZ2l0aHViLmNvbS9tbGZvdW5kYXRpb25zL29wZW5fY2xpcApjdXN0b20gbGljZW5zZSIsLCwsLCwsLCwsLCxZZXMKU3VubyBCYXJrIE1vZGVsLEF1ZGlvLEF1ZGlvIGdlbmVyYXRpb24sU3VubywsMjAyMy0wNC0xNSwsImh0dHBzOi8vZ2l0aHViLmNvbS9zdW5vLWFpL2JhcmsKaHR0cHM6Ly9odWdnaW5nZmFjZS5jby9zdW5vL2JhcmsiLCwsLDMwMDAwMDAwMC4wLCwsLCwsLCwsLENvbmZpZGVudCwiQmFyayBpcyBhIHRyYW5zZm9ybWVyLWJhc2VkIHRleHQtdG8tYXVkaW8gbW9kZWwgY3JlYXRlZCBieSBTdW5vLiBCYXJrIGNhbiBnZW5lcmF0ZSBoaWdobHkgcmVhbGlzdGljLCBtdWx0aWxpbmd1YWwgc3BlZWNoIGFzIHdlbGwgYXMgb3RoZXIgYXVkaW8gLSBpbmNsdWRpbmcgbXVzaWMsIGJhY2tncm91bmQgbm9pc2UgYW5kIHNpbXBsZSBzb3VuZCBlZmZlY3RzLiBUaGUgbW9kZWwgY2FuIGFsc28gcHJvZHVjZSBub252ZXJiYWwgY29tbXVuaWNhdGlvbnMgbGlrZSBsYXVnaGluZywgc2lnaGluZyBhbmQgY3J5aW5nLiBUbyBzdXBwb3J0IHRoZSByZXNlYXJjaCBjb21tdW5pdHksIHdlIGFyZSBwcm92aWRpbmcgYWNjZXNzIHRvIHByZXRyYWluZWQgbW9kZWwgY2hlY2twb2ludHMsIHdoaWNoIGFyZSByZWFkeSBmb3IgaW5mZXJlbmNlIGFuZCBhdmFpbGFibGUgZm9yIGNvbW1lcmNpYWwgdXNlLiIsLCxPcGVuIHdlaWdodHMgKG5vbi1jb21tZXJjaWFsKSxVbml0ZWQgU3RhdGVzIG9mIEFtZXJpY2EsLCwsLCwyMDI1LTExLTI4IDExOjUzOjQ0KzAwOjAwLCwsLCwsSW5kdXN0cnksLCwsLFVucmVsZWFzZWQsIk1JVCBMaWNlbnNlCmh0dHBzOi8vaHVnZ2luZ2ZhY2UuY28vc3Vuby9iYXJrCgoiIlRoaXMgbW9kZWwgaXMgbWVhbnQgZm9yIHJlc2VhcmNoIHB1cnBvc2VzIG9ubHkuIFRoZSBtb2RlbCBvdXRwdXQgaXMgbm90IGNlbnNvcmVkIGFuZCB0aGUgYXV0aG9ycyBkbyBub3QgZW5kb3JzZSB0aGUgb3BpbmlvbnMgaW4gdGhlIGdlbmVyYXRlZCBjb250ZW50LiBVc2UgYXQgeW91ciBvd24gcmlzay4iIiIsLCwsLCwsLHN1bm8sLCwsWWVzCkRJTk92MixWaXNpb24sIkltYWdlIHJlcHJlc2VudGF0aW9uLEltYWdlIGNsYXNzaWZpY2F0aW9uIiwiRmFjZWJvb2sgQUkgUmVzZWFyY2gsSU5SSUEiLCJNYXhpbWUgT3F1YWIsIFRpbW90aMOpZSBEYXJjZXQsIFRow6lvIE1vdXRha2FubmksIEh1eSBWbywgTWFyYyBTemFmcmFuaWVjLCBWYXNpbCBLaGFsaWRvdiwgUGllcnJlIEZlcm5hbmRleiwgRGFuaWVsIEhheml6YSwgRnJhbmNpc2NvIE1hc3NhLCBBbGFhZWxkaW4gRWwtTm91YnksIE1haG1vdWQgQXNzcmFuLCBOaWNvbGFzIEJhbGxhcywgV29qY2llY2ggR2FsdWJhLCBSdXNzZWxsIEhvd2VzLCBQby1ZYW8gSHVhbmcsIFNoYW5nLVdlbiBMaSwgSXNoYW4gTWlzcmEsIE1pY2hhZWwgUmFiYmF0LCBWYXN1IFNoYXJtYSwgR2FicmllbCBTeW5uYWV2ZSwgSHUgWHUsIEhlcnbDqSBKZWdvdSwgSnVsaWVuIE1haXJhbCwgUGF0cmljayBMYWJhdHV0LCBBcm1hbmQgSm91bGluLCBQaW90ciBCb2phbm93c2tpIiwyMDIzLTA0LTE0LERJTk92MjogTGVhcm5pbmcgUm9idXN0IFZpc3VhbCBGZWF0dXJlcyB3aXRob3V0IFN1cGVydmlzaW9uLGh0dHBzOi8vYXJ4aXYub3JnL2Ficy8yMzA0LjA3MTkzLDgxMzMuMCxTT1RBIGltcHJvdmVtZW50LCIiIk91ciBmYW1pbHkgb2YgbW9kZWxzIGRyYXN0aWNhbGx5IGltcHJvdmVzIG92ZXIgdGhlIHByZXZpb3VzIHN0YXRlIG9mIHRoZSBhcnQgaW4gc2VsZi1zdXBlcnZpc2VkIGxlYXJuaW5nIGFuZCByZWFjaGVzIHBlcmZvcm1hbmNlIGNvbXBhcmFibGUgd2l0aCB3ZWFrbHktc3VwZXJ2aXNlZCBmZWF0dXJlcy4iIgoKIiJCZWNhdXNlIG1vc3QgU1NMIG1ldGhvZHMgd2VyZSBkZXZlbG9wcGVkIHVzaW5nIEltYWdlTmV0LTFrIHZhbGlkYXRpb24gcGVyZm9ybWFuY2UKYXMgYSBkZWJ1Z2dpbmcgc2lnbmFsLCB3ZSBhbHNvIHJlcG9ydCB0aGUgdG9wLTEgYWNjdXJhY3kgb24gSW1hZ2VOZXQtUmVhTCBhbmQgSW1hZ2VOZXQtVjIuIiIKCiIiRm9yIGlOYXR1cmFsaXN0IDIwMTgsIGlOYXR1cmFsaXN0IDIwMjEsIGFuZCBQbGFjZXMyMDUsIHdlIHRyYWluIGEgbGluZWFyCmNsYXNzaWZpZXIgd2l0aCBkYXRhIGF1Z21lbnRhdGlvbnMgYXMgaW4gU2VjLiA3LjEgV2UgcmVwb3J0IHRvcC0xIGFjY3VyYWN5IGZvciB0aG9zZSB0aHJlZSBkYXRhc2V0cyBpbiBUYWJsZSA3LiIiCgoiIiBXZSBzZWUgdGhhdCBhbW9uZ3N0IHNlbGYtc3VwZXJ2aXNlZCBhcHByb2FjaGVzLCBvdXIgbW9kZWwgY2xlYXJseSBzZXRzIGEgbmV3IHN0YXRlIG9mIHRoZSBhcnQiIiIsMTE0MDAwMDAwMC4wLDEuMTRCIGZyb20gaHR0cHM6Ly9odWdnaW5nZmFjZS5jby9mYWNlYm9vay9kaW5vdjItZ2lhbnQsNy40MTg1MTEzNmUrMjEsInRhYmxlIDE0CgoyMjAxNiAqIDM2MDAgKiAzMTIgKiAxMCAqKiAxMiAqIDMvMTAgPSA3LjQxODUxMTM2ZSsyMQpncHUgaG91cnMgaW4gc2Vjb25kcyAqIGZsb3BzIG9mIEExMDAgKiBhc3N1bWVkIHV0aWxpemF0aW9uICByYXRlIiwzNjM4MDAwMjgxNixuZXcgZGF0YXNldCAgLSBuYW1lZCBMVkQxNDJNIFRhYmxlIDE1LCwsTlZJRElBIEExMDAgU1hNNCA0MCBHQixTZWxmLXN1cGVydmlzZWQgbGVhcm5pbmcsQ29uZmlkZW50LCJUaGUgcmVjZW50IGJyZWFrdGhyb3VnaHMgaW4gbmF0dXJhbCBsYW5ndWFnZSBwcm9jZXNzaW5nIGZvciBtb2RlbCBwcmV0cmFpbmluZyBvbiBsYXJnZSBxdWFudGl0aWVzIG9mIGRhdGEgaGF2ZSBvcGVuZWQgdGhlIHdheSBmb3Igc2ltaWxhciBmb3VuZGF0aW9uIG1vZGVscyBpbiBjb21wdXRlciB2aXNpb24uIFRoZXNlIG1vZGVscyBjb3VsZCBncmVhdGx5IHNpbXBsaWZ5IHRoZSB1c2Ugb2YgaW1hZ2VzIGluIGFueSBzeXN0ZW0gYnkgcHJvZHVjaW5nIGFsbC1wdXJwb3NlIHZpc3VhbCBmZWF0dXJlcywgaS5lLiwgZmVhdHVyZXMgdGhhdCB3b3JrIGFjcm9zcyBpbWFnZSBkaXN0cmlidXRpb25zIGFuZCB0YXNrcyB3aXRob3V0IGZpbmV0dW5pbmcuIFRoaXMgd29yayBzaG93cyB0aGF0IGV4aXN0aW5nIHByZXRyYWluaW5nIG1ldGhvZHMsIGVzcGVjaWFsbHkgc2VsZi1zdXBlcnZpc2VkIG1ldGhvZHMsIGNhbiBwcm9kdWNlIHN1Y2ggZmVhdHVyZXMgaWYgdHJhaW5lZCBvbiBlbm91Z2ggY3VyYXRlZCBkYXRhIGZyb20gZGl2ZXJzZSBzb3VyY2VzLiBXZSByZXZpc2l0IGV4aXN0aW5nIGFwcHJvYWNoZXMgYW5kIGNvbWJpbmUgZGlmZmVyZW50IHRlY2huaXF1ZXMgdG8gc2NhbGUgb3VyIHByZXRyYWluaW5nIGluIHRlcm1zIG9mIGRhdGEgYW5kIG1vZGVsIHNpemUuIE1vc3Qgb2YgdGhlIHRlY2huaWNhbCBjb250cmlidXRpb25zIGFpbSBhdCBhY2NlbGVyYXRpbmcgYW5kIHN0YWJpbGl6aW5nIHRoZSB0cmFpbmluZyBhdCBzY2FsZS4gSW4gdGVybXMgb2YgZGF0YSwgd2UgcHJvcG9zZSBhbiBhdXRvbWF0aWMgcGlwZWxpbmUgdG8gYnVpbGQgYSBkZWRpY2F0ZWQsIGRpdmVyc2UsIGFuZCBjdXJhdGVkIGltYWdlIGRhdGFzZXQgaW5zdGVhZCBvZiB1bmN1cmF0ZWQgZGF0YSwgYXMgdHlwaWNhbGx5IGRvbmUgaW4gdGhlIHNlbGYtc3VwZXJ2aXNlZCBsaXRlcmF0dXJlLiBJbiB0ZXJtcyBvZiBtb2RlbHMsIHdlIHRyYWluIGEgVmlUIG1vZGVsIChEb3Nvdml0c2tpeSBldCBhbC4sIDIwMjApIHdpdGggMUIgcGFyYW1ldGVycyBhbmQgZGlz</x:v>
      </x:c>
    </x:row>
    <x:row r="182" ht="18" customHeight="1">
      <x:c r="A182" s="17" t="n">
        <x:v>177</x:v>
      </x:c>
      <x:c r="B182" s="17" t="n">
        <x:v>310</x:v>
      </x:c>
      <x:c r="C182" s="160" t="str">
        <x:v>dGlsbCBpdCBpbnRvIGEgc2VyaWVzIG9mIHNtYWxsZXIgbW9kZWxzIHRoYXQgc3VycGFzcyB0aGUgYmVzdCBhdmFpbGFibGUgYWxsLXB1cnBvc2UgZmVhdHVyZXMsIE9wZW5DTElQIChJbGhhcmNvIGV0IGFsLiwgMjAyMSkgb24gbW9zdCBvZiB0aGUgYmVuY2htYXJrcyBhdCBpbWFnZSBhbmQgcGl4ZWwgbGV2ZWxzLiAiLCwsT3BlbiB3ZWlnaHRzICh1bnJlc3RyaWN0ZWQpLCJVbml0ZWQgU3RhdGVzIG9mIEFtZXJpY2EsRnJhbmNlLEZyYW5jZSIsLCwsLCwyMDI2LTA1LTI1IDEyOjIzOjMxKzAwOjAwLCwsLCwsIkluZHVzdHJ5LEFjYWRlbWlhIiwsLCwsT3BlbiBzb3VyY2UsImFwYWNoZSAyLjAKCnRyYWluaW5nIGNvZGUgYW5kIHdlaWdodHMgaGVyZTogaHR0cHM6Ly9naXRodWIuY29tL2ZhY2Vib29rcmVzZWFyY2gvZGlub3YyICIsLDEwMjAzLjYwNTE4MTA1ODM2MSwsRlAxNiwsLEhhcmR3YXJlLCwsLCxZZXMKSHVhVHVvLExhbmd1YWdlLCJMYW5ndWFnZSBtb2RlbGluZy9nZW5lcmF0aW9uLFF1ZXN0aW9uIGFuc3dlcmluZyxNZWRpY2FsIGRpYWdub3NpcyIsSGFyYmluIEluc3RpdHV0ZSBvZiBUZWNobm9sb2d5LCJIYW9jaHVuIFdhbmcsIENoaSBMaXUsICwgTnV3YSBYaSwgWmV3ZW4gUWlhbmcsIFNlbmRvbmcgWmhhbywgQmluZyBRaW4sIFRpbmcgTGl1IiwyMDIzLTA0LTE0LCJIdWFUdW8gKOWNjumpvCk6IFR1bmluZyBMTGFNQSBNb2RlbCB3aXRoIENoaW5lc2UgTWVkaWNhbCBLbm93bGVkZ2UKIixodHRwczovL2FyeGl2Lm9yZy9hYnMvMjMwNC4wNjk3NSwyNjQuMCwsLDcwMDAwMDAwMDAuMCwsLCwsODAwMCBpbnN0cnVjdGlvbiBkYXRhICh1bmtub3duIGxlbmd0aCksMi4zLCIiIldlIHRyYWluZWQgdGhlIG1vZGVsIG9uIGFuIEExMDAtU1hNLTgwR0IgZm9yIGEgdG90YWwgb2YgMTAgZXBvY2hzLCB3aGljaCB0b29rIGFwcHJveGltYXRlbHkgMiBob3VycyBhbmQgMTcgbWludXRlcy4iIiIsTlZJRElBIEExMDAgU1hNNCA4MCBHQiwsQ29uZmlkZW50LCJMYXJnZSBMYW5ndWFnZSBNb2RlbHMgKExMTXMpLCBzdWNoIGFzIHRoZSBMTGFNQSBtb2RlbCwgaGF2ZSBkZW1vbnN0cmF0ZWQgdGhlaXIgZWZmZWN0aXZlbmVzcyBpbiB2YXJpb3VzIGdlbmVyYWwtZG9tYWluIG5hdHVyYWwgbGFuZ3VhZ2UgcHJvY2Vzc2luZyAoTkxQKSB0YXNrcy4gTmV2ZXJ0aGVsZXNzLCBMTE1zIGhhdmUgbm90IHlldCBwZXJmb3JtZWQgb3B0aW1hbGx5IGluIGJpb21lZGljYWwgZG9tYWluIHRhc2tzIGR1ZSB0byB0aGUgbmVlZCBmb3IgbWVkaWNhbCBleHBlcnRpc2UgaW4gdGhlIHJlc3BvbnNlcy4gSW4gcmVzcG9uc2UgdG8gdGhpcyBjaGFsbGVuZ2UsIHdlIHByb3Bvc2UgSHVhVHVvICjljY4g6am8KSwgYSBMTGFNQS1iYXNlZCBtb2RlbCB0aGF0IGhhcyBiZWVuIHN1cGVydmlzZWQtZmluZS10dW5lZCB3aXRoIGdlbmVyYXRlZCBRQSAoUXVlc3Rpb24tQW5zd2VyKSBpbnN0YW5jZXMuIFRoZSBleHBlcmltZW50YWwgcmVzdWx0cyBkZW1vbnN0cmF0ZSB0aGF0IEh1YVR1byBnZW5lcmF0ZXMgcmVzcG9uc2VzIHRoYXQgcG9zc2VzcyBtb3JlIHJlbGlhYmxlIG1lZGljYWwga25vd2xlZGdlIiwxMC4wLCxPcGVuIHdlaWdodHMgKG5vbi1jb21tZXJjaWFsKSxDaGluYSxMTGFNQS03Qiw3LjY5MzkyZSsxNywiMzEyMDAwMDAwMDAwMDAwIEZMT1AgLyBHUFUgLyBzZWMgW0ExMDAgcmVwb3J0ZWQsIGJmMTYgYXNzdW1lZF0gKiAxIEdQVSAqIDEzNyBtaW51dGVzICogNjAgc2VjIC8gbWludXRlICogMC4zIFthc3N1bWVkIHV0aWxpemF0aW9uXSA9IDcuNjkzOTJlKzE3IEZMT1AiLCwsMjAyNi0wMS0wMSAxNDowMjozOSswMDowMCwsLCwsLEFjYWRlbWlhLCwsLCxPcGVuIHNvdXJjZSwiQXBhY2hlIDIuMApodHRwczovL2dpdGh1Yi5jb20vU0NJUi1ISS9IdWF0dW8tTGxhbWEtTWVkLUNoaW5lc2UKCkFjYWRlbWljIEZyZWUgTGljZW5zZSB2My4wIApodHRwczovL2h1Z2dpbmdmYWNlLmNvL2xvdmVwb24vbG9yYS1sbGFtYS1saXRlcmF0dXJlCmh0dHBzOi8vaHVnZ2luZ2ZhY2UuY28vdGhpbmtzb3NvL2xvcmEtbGxhbWEtbWVkCgpQYXJhbWV0ZXIgc2V0dGluZ3MgYW5kIGRldGFpbHMgdHJhaW5pbmcgcHJvY2VzcyBjYW4gYmUgZm91bmQgaW4gdGhlIHdhbmRiIGxvZzogaHR0cHM6Ly93YW5kYi5haS90aGlua3Nvc28vbGxhbWFfbWVkL3J1bnMvYTV3Z2NuenQvb3ZlcnZpZXc/d29ya3NwYWNlPXVzZXItdGhpbmtzb3NvIiwsLCwsLCxIYXJkd2FyZSwsLCwsWWVzCkFudGhyb3BpYyBMTSA1MkIsTGFuZ3VhZ2UsIkxhbmd1YWdlIG1vZGVsaW5nL2dlbmVyYXRpb24sUXVlc3Rpb24gYW5zd2VyaW5nIixBbnRocm9waWMsIll1bnRhbyBCYWksIEFuZHkgSm9uZXMsIEthbWFsIE5kb3Vzc2UsIEFtYW5kYSBBc2tlbGwsIEFubmEgQ2hlbiwgTm92YSBEYXNTYXJtYSwgRGF3biBEcmFpbiwgU3RhbmlzbGF2IEZvcnQsIERlZXAgR2FuZ3VsaSwgVG9tIEhlbmlnaGFuLCBOaWNob2xhcyBKb3NlcGgsIFNhdXJhdiBLYWRhdmF0aCwgSmFja3NvbiBLZXJuaW9uLCBUb20gQ29uZXJseSwgU2hlZXIgRWwtU2hvd2ssIE5lbHNvbiBFbGhhZ2UsIFphYyBIYXRmaWVsZC1Eb2RkcywgRGFubnkgSGVybmFuZGV6LCBUcmlzdGFuIEh1bWUsIFNjb3R0IEpvaG5zdG9uLCBTaGF1bmEgS3JhdmVjLCBMaWFuZSBMb3ZpdHQsIE5lZWwgTmFuZGEsIENhdGhlcmluZSBPbHNzb24sIERhcmlvIEFtb2RlaSwgVG9tIEJyb3duLCBKYWNrIENsYXJrLCBTYW0gTWNDYW5kbGlzaCwgQ2hyaXMgT2xhaCwgQmVuIE1hbm4sIEphcmVkIEthcGxhbiIsMjAyMy0wNC0xMixUcmFpbmluZyBhIEhlbHBmdWwgYW5kIEhhcm1sZXNzIEFzc2lzdGFudCB3aXRoIFJlaW5mb3JjZW1lbnQgTGVhcm5pbmcgZnJvbSBIdW1hbiBGZWVkYmFjayxodHRwczovL2FyeGl2Lm9yZy9hYnMvMjIwNC4wNTg2MiwzOTgyLjAsLCw1MjAwMDAwMDAwMC4wLCwsLCwsLCwsUmVpbmZvcmNlbWVudCBsZWFybmluZyxDb25maWRlbnQsIldlIGFwcGx5IHByZWZlcmVuY2UgbW9kZWxpbmcgYW5kIHJlaW5mb3JjZW1lbnQgbGVhcm5pbmcgZnJvbSBodW1hbiBmZWVkYmFjayAoUkxIRikgdG8gZmluZXR1bmUgbGFuZ3VhZ2UgbW9kZWxzIHRvIGFjdCBhcyBoZWxwZnVsIGFuZCBoYXJtbGVzcyBhc3Npc3RhbnRzLiBXZSBmaW5kIHRoaXMgYWxpZ25tZW50IHRyYWluaW5nIGltcHJvdmVzIHBlcmZvcm1hbmNlIG9uIGFsbW9zdCBhbGwgTkxQIGV2YWx1YXRpb25zLCBhbmQgaXMgZnVsbHkgY29tcGF0aWJsZSB3aXRoIHRyYWluaW5nIGZvciBzcGVjaWFsaXplZCBza2lsbHMgc3VjaCBhcyBweXRob24gY29kaW5nIGFuZCBzdW1tYXJpemF0aW9uLiBXZSBleHBsb3JlIGFuIGl0ZXJhdGVkIG9ubGluZSBtb2RlIG9mIHRyYWluaW5nLCB3aGVyZSBwcmVmZXJlbmNlIG1vZGVscyBhbmQgUkwgcG9saWNpZXMgYXJlIHVwZGF0ZWQgb24gYSB3ZWVrbHkgY2FkZW5jZSB3aXRoIGZyZXNoIGh1bWFuIGZlZWRiYWNrIGRhdGEsIGVmZmljaWVudGx5IGltcHJvdmluZyBvdXIgZGF0YXNldHMgYW5kIG1vZGVscy4gRmluYWxseSwgd2UgaW52ZXN0aWdhdGUgdGhlIHJvYnVzdG5lc3Mgb2YgUkxIRiB0cmFpbmluZywgYW5kIGlkZW50aWZ5IGEgcm91Z2hseSBsaW5lYXIgcmVsYXRpb24gYmV0d2VlbiB0aGUgUkwgcmV3YXJkIGFuZCB0aGUgc3F1YXJlIHJvb3Qgb2YgdGhlIEtMIGRpdmVyZ2VuY2UgYmV0d2VlbiB0aGUgcG9saWN5IGFuZCBpdHMgaW5pdGlhbGl6YXRpb24uIEFsb25nc2lkZSBvdXIgbWFpbiByZXN1bHRzLCB3ZSBwZXJmb3JtIHBlcmlwaGVyYWwgYW5hbHlzZXMgb24gY2FsaWJyYXRpb24sIGNvbXBldGluZyBvYmplY3RpdmVzLCBhbmQgdGhlIHVzZSBvZiBPT0QgZGV0ZWN0aW9uLCBjb21wYXJlIG91ciBtb2RlbHMgd2l0aCBodW1hbiB3cml0ZXJzLCBhbmQgcHJvdmlkZSBzYW1wbGVzIGZyb20gb3VyIG1vZGVscyB1c2luZyBwcm9tcHRzIGFwcGVhcmluZyBpbiByZWNlbnQgcmVsYXRlZCB3b3JrLiIsLCxVbnJlbGVhc2VkLFVuaXRlZCBTdGF0ZXMgb2YgQW1lcmljYSwsLCwsLDIwMjYtMDUtMjUgMTI6MjM6MzErMDA6MDAsLCwsLCxJbmR1c3RyeSwsLCwsVW5yZWxlYXNlZCwsVHJ1ZSwsLCwsLCwsLCwsTm8KRG9sbHkgMi4wLTEyYixMYW5ndWFnZSxDaGF0LERhdGFicmlja3MsIk1pa2UgQ29ub3ZlciwgTWF0dCBIYXllcywgQW5raXQgTWF0aHVyLCBKaWFud2VpIFhpZSwgSnVuIFdhbiwgU2FtIFNoYWgsIEFsaSBHaG9kc2ksIFBhdHJpY2sgV2VuZGVsbCwgTWF0ZWkgWmFoYXJpYSwgUmV5bm9sZCBYaW4iLDIwMjMtMDQtMTIsRnJlZSBEb2xseTogSW50cm9kdWNpbmcgdGhlIFdvcmxkJ3MgRmlyc3QgVHJ1bHkgT3BlbiBJbnN0cnVjdGlvbi1UdW5lZCBMTE0saHR0cHM6Ly93d3cuZGF0YWJyaWNrcy5jb20vYmxvZy8yMDIzLzA0LzEyL2RvbGx5LWZpcnN0LW9wZW4tY29tbWVyY2lhbGx5LXZpYWJsZS1pbnN0cnVjdGlvbi10dW5lZC1sbG0sLCwsMTIwMDAwMDAwMDAuMCwsLCwxMTg2Mjg2LCgxMy4xIE1CICogMjAwTSBlbmdsaXNoIHdvcmRzIGluIEdCIC8gMTAwMCkgKjQvMyA9IDM0OTMzMzMgdG9rZW5zLCwsLCxDb25maWRlbnQsIkRvbGx5IDIuMCBpcyBhIDEyQiBwYXJhbWV0ZXIgbGFuZ3VhZ2UgbW9kZWwgYmFzZWQgb24gdGhlIEVsZXV0aGVyQUkgcHl0aGlhIG1vZGVsIGZhbWlseSBhbmQgZmluZS10dW5lZCBleGNsdXNpdmVseSBvbiBhIG5ldywgaGlnaC1xdWFsaXR5IGh1bWFuIGdlbmVyYXRlZCBpbnN0cnVjdGlvbiBmb2xsb3dpbmcgZGF0YXNldCwgY3Jvd2Rzb3VyY2VkIGFtb25nIERhdGFicmlja3MgZW1wbG95ZWVzLgoKV2UgYXJlIG9wZW4tc291cmNpbmcgdGhlIGVudGlyZXR5IG9mIERvbGx5IDIuMCwgaW5jbHVkaW5nIHRoZSB0cmFpbmluZyBjb2RlLCB0aGUgZGF0YXNldCwgYW5kIHRoZSBtb2RlbCB3ZWlnaHRzLCBhbGwgc3VpdGFibGUgZm9yIGNvbW1lcmNpYWwgdXNlLiBUaGlzIG1lYW5zIHRoYXQgYW55IG9yZ2FuaXphdGlvbiBjYW4gY3JlYXRlLCBvd24sIGFuZCBjdXN0b21pemUgcG93ZXJmdWwgTExNcyB0aGF0IGNhbiB0YWxrIHRvIHBlb3BsZSwgd2l0aG91dCBwYXlpbmcgZm9yIEFQSSBhY2Nlc3Mgb3Igc2hhcmluZyBkYXRhIHdpdGggdGhpcmQgcGFydGllcy4iLCwsT3BlbiB3ZWlnaHRzICh1bnJlc3RyaWN0ZWQpLFVuaXRlZCBTdGF0ZXMgb2YgQW1lcmljYSxQeXRoaWEtMTJiLDI1MTUxOTk4MDAwMDAwMC4wLCJUcmFpbmVkIG9uIDE1ayBxdWVzdGlvbi1hbnN3ZXIgZXhhbXBsZXMgKHNvIGZpbmUtdHVuZSBjb21wdXRlIGlzIHByb2JhYmx5IG1pbm9yKQo2TkQ9NioxMjAwMDAwMCozNDkzMzMzPTIuNTE1MTk5OGUrMTQiLCwsMjAyNS0xMS0yOCAxMTo1Mzo0NCswMDowMCwsLCwsLEluZHVzdHJ5LCwsLCxPcGVuIHNvdXJjZSwiIiJXZSBhcmUgb3Blbi1zb3VyY2luZyB0aGUgZW50aXJldHkgb2YgRG9sbHkgMi4wLCBpbmNsdWRpbmcgdGhlIHRyYWluaW5nIGNvZGUsIHRoZSBkYXRhc2V0LCBhbmQgdGhlIG1vZGVsIHdlaWdodHMsIGFsbCBzdWl0YWJsZSBmb3IgY29tbWVyY2lhbCB1c2UuIiIKCnVuZGVyIGEgY29weWxlZnQgbGljZW5zZToKaHR0cHM6Ly9jcmVhdGl2ZWNvbW1vbnMub3JnL2xpY2Vuc2VzL2J5LXNhLzMuMC8iLCwsLCwsLCwsLCwsWWVzClNlbnNlQ2hhdCxMYW5ndWFnZSwiQ2hhdCxMYW5ndWFnZSBtb2RlbGluZy9nZW5lcmF0aW9uIixTZW5zZVRpbWUsLDIwMjMtMDQtMTAsIlNlbnNlVGltZSBMYXVuY2hlcyDigJxTZW5zZU5vdmHigJ0gRm91bmRhdGlvbiBNb2RlbCBTZXRzIGFuZCBBSSBDb21wdXRpbmcgU3lzdGVtcywgQWR2YW5jaW5nIEFHSSBEZXZlbG9wbWVudCIsaHR0cHM6Ly93d3cuc2Vuc2V0aW1lLmNvbS9lbi9uZXdzLWRldGFpbC81MTE2NjM5Nz9jYXRlZ29yeUlkPTEwNzIsLFRyYWluaW5nIGNvc3QsLDE4MDAwMDAwMDAwMC4wLCJodHRwczovL3d3dy50aGVwYXBlci5jbi9uZXdzRGV0YWlsX2ZvcndhcmRfMjI2Mzk2MTEKVHJhbnNsYXRpb246CiIiU2Vuc2VUaW1lIGxhdW5jaGVkIHRoZSAiIlNlbnNlTm92YSIiIGxhcmdlIG1vZGVsIHN5c3RlbSwgd2hpY2ggaW5jbHVkZXMgbmF0dXJhbCBsYW5ndWFnZSBnZW5lcmF0aW9uLCBpbWFnZSBnZW5lcmF0aW9uIHNlcnZpY2VzLCBwcmUtbGFiZWxpbmcgZm9yIHBlcmNlcHRpb24gbW9kZWxzLCBhbmQgbW9kZWwgZGV2ZWxvcG1lbnQuIFRoZSAiIlNlbnNlQ2hhdCIiIGFwcGxpY2F0aW9uIHBsYXRmb3JtLCBwb3dlcmVkIGJ5IGEgMTgwLWJpbGxpb24gcGFyYW1ldGVyIENoaW5lc2UgbGFuZ3VhZ2UgbW9kZWwsIHN1cHBvcnRzIHVsdHJhLWxvbmcgdGV4dCBjb21wcmVoZW5zaW9uIGFuZCBvZmZlcnMgY2FwYWJpbGl0aWVzIHN1Y2ggYXMgcXVlc3Rpb24gYW5zd2VyaW5nLCB1bmRlcnN0YW5kaW5nLCBhbmQgZ2VuZXJhdGlvbiBpbiBDaGluZXNlLiIiCgpMaW5rIHNheXMgIiJodW5kcmVkcyBvZiBiaWxsaW9ucyIiIGJ1dCB0aGUgbW9yZSBwcmVjaXNlIG51bWJlciBhYm92ZSBzZWVtcyBtb3JlIGNyZWRpYmxlLiIsMy44OWUrMjQsIuKAnE92ZXIgdGhlIGNvdXJzZSBvZiBmaXZlIHllYXJzLCBTZW5zZVRpbWUgaGFzIGJ1aWx0IFNlbnNlQ29yZSwgYSBsZWFkaW5nIEFJIGluZnJhc3RydWN0dXJlIHdpdGggMjcsMDAwIEdQVXMsIGNhcGFibGUgb2YgZGVsaXZlcmluZyBhIHRvdGFsIGNvbXB1dGF0aW9uYWwgcG93ZXIgb2YgNSwwMDAgcGV0YWZsb3Bz4oCdCgpBc3N1bWluZyB0aGV5IHVzZWQgdGhpcyBlbnRpcmUgY2x1c3RlciB3aXRoIDMwIGRheXMgb2YgdHJhaW5pbmcgKHJvdWdoIGF2ZXJhZ2Ugb2YgZnJvbnRpZXIgbW9kZWwgdHJhaW5pbmcgdGltZXMgc2luY2UgMjAxNiksIDMwJSB1dGlsaXphdGlvbiByYXRlOiA1MDAwZTE1ICogMC4zICogMzAgKiAyNCAqIDYwICogNjAgPSAzLjg5ZTI0IEZMT1AuCgpBc3N1bWluZyB0aGUgbW9kZWwgaXMgZGVuc2UgYW5kIHRyYWluZWQgQ2hpbmNoaWxsYS1vcHRpbWFsOiAyMCB0b2tlbnMvcGFyYW1ldGVyICogKDE4MGU5IHBhcmFtZXRlcnMpKioyICogNiA9IDMuODllMjQgRkxPUC4gKFRoZSB0d28gZXN0aW1hdGVzIG1hdGNoIGJ5IGNvaW5jaWRlbmNlLikKClRoZSBtb2RlbCBzZWVtcyBtb3JlIGxpa2VseSB0aGFuIG5vdCB0byBiZSBkZW5zZSwgZ2l2ZW4gdGhhdCBuZXdzIG9mIFNlbnNlQ2hhdCA1LjAgbWFrZXMgYSBwb2ludCBvZiBzdGF0aW5nIGl0cyBNb0UgYXJjaGl0ZWN0dXJlLCB3aGVyZWFzIFNlbnNlQ2hhdCAxLjAgZG9lcyBub3QgbWVudGlvbiBhcmNoaXRlY3R1cmUuCgpHaXZlbiB1bmNlcnRhaW50aWVzIChlLmcuIHRoZSBtb2RlbCBpcyBwb3NzaWJseSBNb0UsIGNvdWxkIGhhdmUgYmVlbiBvdmVydHJhaW5lZCBvciB1bmRlcnRyYWluZWQsIGNvdWxkIGhhdmUgdHJhaW5lZCBsb25nZXIgb3Igc2hvcnRlciksIGxpa2VseSBiZXR3ZWVuIDFlMjMgYW5kIDNlMjUgRkxPUC4iLCwsLCwsLFNwZWN1bGF0aXZlLCJTZW5zZVRpbWUgaG9zdGVkIGEgVGVjaCBEYXkgZXZlbnQsIHNoYXJpbmcgdGhlaXIgc3RyYXRlZ2ljIHBsYW4gZm9yIGFkdmFuY2luZyBBR0kgKEFydGlmaWNpYWwgR2VuZXJhbCBJbnRlbGxpZ2VuY2UpIGRldmVsb3BtZW50IHRocm91Z2ggdGhlIGNvbWJpbmF0aW9uIG9mIOKAnGZvdW5kYXRpb24gbW9kZWxzICsgbGFyZ2Utc2NhbGUgY29tcHV0aW5n4oCdIHN5c3RlbXMuIFVuZGVyIHRoaXMgc3RyYXRlZ3ksIFNlbnNlVGltZSB1bnZlaWxlZCB0aGUg4oCcU2Vuc2VOb3Zh4oCdIGZvdW5kYXRpb24gbW9kZWwgc2V0LCBpbnRyb2R1Y2luZyBhIHZhcmlldHkgb2YgZm91bmRhdGlvbiBtb2RlbHMgYW5kIGNhcGFiaWxpdGllcyBpbiBuYXR1cmFsIGxhbmd1YWdlIHByb2Nlc3NpbmcsIGNvbnRlbnQgZ2VuZXJhdGlvbiwgYXV0b21hdGVkIGRhdGEgYW5ub3RhdGlvbiwgYW5kIGN1c3RvbSBtb2RlbCB0cmFpbmluZy4gQXQgdGhlIGV2ZW50LCBTZW5zZVRpbWUgbm90IG9ubHkgc2hvd2Nhc2VkIHRoZWlyIGxhcmdlIGxhbmd1YWdlIG1vZGVs4oCZcyBjYXBhYmlsaXRpZXMsIGJ1dCBhbHNvIGRlbW9uc3RyYXRlZCBhIHNlcmllcyBvZiBnZW5lcmF0aXZlIEFJIG1vZGVscyBhbmQgYXBwbGljYXRpb25zLCBzdWNoIGFzIHRleHQtdG8taW1hZ2UgY3JlYXRpb24sIDJELzNEIGRpZ2l0YWwgaHVtYW4gZ2VuZXJhdGlvbiwgYW5kIGNvbXBsZXggc2NlbmFyaW8vZGV0YWlsZWQgb2JqZWN0IGdlbmVyYXRpb24uIEFkZGl0aW9uYWxseSwgdGhleSBpbnRyb2R1Y2VkIHRoZWlyIEFHSSByZXNlYXJjaCBhbmQgZGV2ZWxvcG1lbnQgcGxhdGZvcm0gZmFjaWxpdGF0ZWQgYnkgdGhlIGludGVncmF0aW9uIG9mIOKAnGZvdW5kYXRpb24gbW9kZWxzICsgbGFyZ2Utc2NhbGUgY29tcHV0aW5n4oCdIHN5c3RlbXMuIiwsLEFQSSBhY2Nlc3MsSG9uZyBLb25nLCwsLCwsMjAyNS0xMS0yOCAxMTo1Mzo0NCswMDowMCwsU2Vuc2VUaW1lIEFJIENvbXB1dGluZyBDZW50ZXIsLCwsSW5kdXN0cnksLDEuMDAwMDAxZSsyMywzZSsyNSwsVW5yZWxlYXNlZCwsVHJ1ZSw1MzI4NTUwLjQ3MzkzNTUxLCwsVHJ1ZSwsSGFyZHdhcmUsLCwsLE5vCkluY29kZXItNi43QixMYW5ndWFnZSxDb2RlIGdlbmVyYXRpb24sIkZhY2Vib29rIEFJIFJlc2VhcmNoLFVuaXZlcnNpdHkgb2YgV2FzaGluZ3RvbixVbml2ZXJzaXR5IG9mIENhbGlmb3JuaWEgKFVDKSBCZXJrZWxleSxDYXJuZWdpZSBNZWxsb24gVW5pdmVyc2l0eSAoQ01VKSxUb3lvdGEgVGVjaG5vbG9naWNhbCBJbnN0aXR1dGUgYXQgQ2hpY2FnbyIsIkRhbmllbCBGcmllZCwgQXJtZW4gQWdoYWphbnlhbiwgSmVzc3kgTGluLCBTaWRhIFdhbmcsIEVyaWMgV2FsbGFjZSwgRnJlZGEgU2hpLCBSdWlxaSBaaG9uZywgV2VuLXRhdSBZaWgsIEx1a2UgWmV0dGxlbW95ZXIsIE1pa2UgTGV3aXMiLDIwMjMtMDQtMDksSW5Db2RlcjogQSBHZW5lcmF0aXZlIE1vZGVsIGZvciBDb2RlIEluZmlsbGluZyBhbmQgU3ludGhlc2lzLGh0dHBzOi8vYXJ4aXYub3JnL2Ficy8yMjA0LjA1OTk5LDg2NC4wLFNPVEEgaW1wcm92ZW1lbnQsIiIiWmVyby1zaG90IGluZmlsbGluZyB3aXRoIGJpZGlyZWN0aW9uYWwgY29udGV4dCBzdWJzdGFudGlhbGx5IG91dHBlcmZvcm1zIGFwcHJvYWNoZXMgYmFzZWQgb24gbGVmdC10by1yaWdodC1vbmx5IG1vZGVscywgYW5kIG9uIHNldmVyYWwgdGFza3Mgb2J0YWlucyBwZXJmb3JtYW5jZSBjb21wYXJhYmxlIHRvIHN0YXRlLW9mLXRoZS1hcnQgbW9kZWxzIGZpbmUtdHVuZWQgb24gdGhlIHRhc2tzIiIKCkkgZG9uJ3Qgc2VlIG9uIHdoaWNoIGJlbmNobWFya3MgdGhleSBjbGFpbSBhYnNvbHV0ZSBTT1RBIiw2NzAwMDAwMDAwLjAsNi43QiwzLjAwMDAxZSsyMSwicGVyIHRhYmxlIDUsIHJlcXVpcmVkIDMgemV0dGFmbG9wICgzZTIxKSB0byB0cmFpbi4KCmFsc28sICIiSU5DT0RFUi02LjdCIHdhcyB0cmFpbmVkIG9uIDI0OCBWMTAwIEdQVXMgZm9yIDI0IGRheXMiIgoKaGFyZHdhcmUgbWV0aG9kOiAxMjUgdHJpbGxpb24gKiAyNDggKiAyNCAqIDI0ICogMzYwMCAqIDAuMyA9IDJlMjIuIHN1Z2dlc3RzIHRoZWlyIHV0aWxpemF0aW9uIHdhcyBxdWl0ZSBsb3csIG9yIDI0IGRheXMgd2FzIGp1c3QgY2FsZW5kYXIgdGltZS4KIiw1MjAwMDAwMDAwMCwiMjE2IEdCOiAiIk91ciBmaW5hbCBwcmUtdHJhaW5pbmcgY29ycHVzIGNvbnRhaW5zIGEgdG90YWwgb2YgMTU5IEdCIG9mIGNvZGUsIDUyIEdCIG9mIGl0CmluIFB5dGhvbiwgYW5kIGEgdG90YWwgb2YgNTcgR0Igb2YgY29udGVudCBmcm9tIFN0YWNrT3ZlcmZsb3ciIiIsNTc2LjAsMjQsTlZJRElBIFYxMDAsLENvbmZpZGVudCwiQ29kZSBpcyBzZWxkb20gd3JpdHRlbiBpbiBhIHNpbmdsZSBsZWZ0LXRvLXJpZ2h0IHBhc3MgYW5kIGlzIGluc3RlYWQgcmVwZWF0ZWRseSBlZGl0ZWQgYW5kIHJlZmluZWQuIFdlIGludHJvZHVjZSBJbkNvZGVyLCBhIHVuaWZpZWQgZ2VuZXJhdGl2ZSBtb2RlbCB0aGF0IGNhbiBwZXJmb3JtIHByb2dyYW0gc3ludGhlc2lzICh2aWEgbGVmdC10by1yaWdodCBnZW5lcmF0aW9uKSBhcyB3ZWxsIGFzIGVkaXRpbmcgKHZpYSBpbmZpbGxpbmcpLiBJbkNvZGVyIGlzIHRyYWluZWQgdG8gZ2VuZXJhdGUgY29kZSBmaWxlcyBmcm9tIGEgbGFyZ2UgY29ycHVzIG9mIHBlcm1pc3NpdmVseSBsaWNlbnNlZCBjb2RlLCB3aGVyZSByZWdpb25zIG9mIGNvZGUgaGF2ZSBiZWVuIHJhbmRvbWx5IG1hc2tlZCBhbmQgbW92ZWQgdG8gdGhlIGVuZCBvZiBlYWNoIGZpbGUsIGFsbG93aW5nIGNvZGUgaW5maWxsaW5nIHdpdGggYmlkaXJlY3Rpb25hbCBjb250ZXh0LiBPdXIgbW9kZWwgaXMgdGhlIGZpcnN0IGdlbmVyYXRpdmUgbW9kZWwgdGhhdCBpcyBhYmxlIHRvIGRpcmVjdGx5IHBlcmZvcm0gemVyby1zaG90IGNvZGUgaW5maWxsaW5nLCB3aGljaCB3ZSBldmFsdWF0ZSBvbiBjaGFsbGVuZ2luZyB0YXNrcyBzdWNoIGFzIHR5cGUgaW5mZXJlbmNlLCBjb21tZW50IGdlbmVyYXRpb24sIGFuZCB2YXJpYWJsZSByZS1uYW1pbmcuIFdlIGZpbmQgdGhhdCB0aGUgYWJpbGl0eSB0byBjb25kaXRpb24gb24gYmlkaXJlY3Rpb25hbCBjb250ZXh0IHN1YnN0YW50aWFsbHkgaW1wcm92ZXMgcGVyZm9ybWFuY2Ugb24gdGhlc2UgdGFza3MsIHdoaWxlIHN0aWxsIHBlcmZvcm1pbmcgY29tcGFyYWJseSBvbiBzdGFuZGFyZCBwcm9ncmFtIHN5bnRoZXNpcyBiZW5jaG1hcmtzIGluIGNvbXBhcmlzb24gdG8gbGVmdC10by1yaWdodCBvbmx5IG1vZGVscyBwcmV0cmFpbmVkIGF0IHNpbWlsYXIgc2NhbGUuIFRoZSBJbkNvZGVyIG1vZGVscyBhbmQgY29kZSBhcmUgcHVibGljbHkgcmVsZWFzZWQuIHRoaXMgaHR0cHMgVVJMIiwxLjAsLE9wZW4gd2VpZ2h0cyAobm9uLWNvbW1lcmNpYWwpLCJVbml0ZWQgU3RhdGVzIG9mIEFtZXJpY2EsRnJhbmNlLFVuaXRlZCBTdGF0ZXMgb2YgQW1lcmljYSxVbml0ZWQgU3RhdGVzIG9mIEFtZXJpY2EsVW5pdGVkIFN0YXRlcyBvZiBBbWVyaWNhLFVuaXRlZCBTdGF0ZXMgb2YgQW1lcmljYSIsLCwsLCwyMDI2LTA1LTI1IDEyOjIzOjMzKzAwOjAwLCwsLCwsIkluZHVzdHJ5LEFjYWRlbWlhLEFjYWRlbWlhLEFjYWRlbWlhLEFjYWRlbWlhIiwsLCwsVW5yZWxlYXNlZCwiQ0MtQlktTkMgNC4wIChub24gY29tbWVyY2lhbCkKCmRhdGEgaXMgb3BlbjogIiJUbyB0cmFpbiBvdXIgbW9kZWxzLCB3ZSBjb2xsZWN0IGEgY29ycHVzIG9mICgxKSBwdWJsaWMgY29kZSB3aXRoIHBlcm1pc3NpdmUsIG5vbi1jb3B5bGVmdCwgb3BlbnNvdXJjZSBsaWNlbnNlcyBmcm9tIEdpdEh1YiBhbmQgR2l0TGFiIGFuZCAoMikgU3RhY2tPdmVyZmxvdyBxdWVzdGlvbnMsIGFuc3dlcnMsIGFuZCBjb21tZW50cy4iIgoKaW5mZXJlbmNlIGNvZGUsIG5vdCB0cmFpbmluZyBjb2RlIGluIHRoaXMgcmVwbzogaHR0cHM6Ly9naXRodWIuY29tL2RwZnJpZWQvaW5jb2Rlci9ibG9iL21haW4vUkVBRE1FLm1kICIsLDMxMjkuMDc3MTM2NTU3NDc4OCwsLCwsUmVwb3J0ZWQsLCwsLFllcwpnTE0sQmlvbG9neSxQcm90ZWluIG9yIG51Y2xlb3RpZGUgbGFuZ3VhZ2UgbW9kZWwgKHBMTS9uTE0pLEhhcnZhcmQgVW5pdmVyc2l0eSwiWXVuaGEgSHdhbmcsIEFuZHJlIEwuIENvcm5tYW4sIFNlcmdleSBPdmNoaW5uaWtvdiwgUGV0ZXIgUi4gR2lyZ3VpcyIsMjAyMy0wNC0wOCxEZWVwIGxlYXJuaW5nIG9mIGdlbm9taWMgY29udGV4dHMgcHJlZGljdHMgcHJvdGVpbiBjby1yZWd1bGF0aW9uIGFuZCBmdW5jdGlvbiwiaHR0cHM6Ly93d3cuYmlvcnhpdi5vcmcvY29udGVudC8xMC4xMTAxLzIwMjMuMDQuMDcuNTM2MDQydjEuZnVsbApodHRwczovL2dpdGh1Yi5jb20veS1od2FuZy9nTE0iLCwsLDEwMDAwMDAwMDAuMCwiIiJPdXIgbW9kZWwgY29uc2lzdHMgb2YgfjFCIHBhcmFtZXRlcnMgd2hpY2ggaXMgYXQgbGVhc3QgYSBtYWduaXR1ZGUgc21hbGxlciAgY29tcGFyZWQgdG8gc3RhdGUtb2YtdGhlLWFydCBwTE1zLiIiIiwyLjI2NDM3ZSsyMCwiIiJUaGUgdHJhaW5pbmcgc3RhZ2UgdGFrZXMgc2V2ZXJhbCB3ZWVrcyBvbiBmb3VyIE5WSURJQSBBMTAwIEdQVXMuIiIKCkFzc3VtcHRpb246IDMgd2Vla3MsIDQwJSB1dGlsaXphdGlvbiByYXRlLCA3OCBURkxPUCBwZWFrIHJhdGUKCkVzdGltYXRlOiAoMyo3KjI0KjM2MDApIHMgKiA3OGUxMiBGTE9QL3MgKjQgR1BVICogMC40ID0gMi4zZTIwIiwsIk51bWJlciBvZiBkYXRhcG9pbnRzID0gMzAuOCDDlyAxMF42CgpDYWxjdWxhdGlvbnM6CjMwLjggw5cgMTBeNiA9IDMwLDgwMCwwMDAgdW5pcXVlIGRhdGFwb2ludHMvdG9rZW5zIGluIGZpcnN0IGVwb2NoIiwsLE5WSURJQSBBMTAwLCxMaWtlbHksIkRlY2lwaGVyaW5nIHRoZSByZWxhdGlvbnNoaXAgYmV0d2VlbiBhIGdlbmUgYW5kIGl0cyBnZW5vbWljIGNvbnRleHQgaXMgZnVuZGFtZW50YWwgdG8gdW5kZXJzdGFuZGluZyBhbmQgZW5naW5lZXJpbmcgYmlvbG9naWNhbCBzeXN0ZW1zLiBNYWNoaW5lIGxlYXJuaW5nIGhhcyBzaG93biBwcm9taXNlIGluIGxlYXJuaW5nIGxhdGVudCByZWxhdGlvbnNoaXBzIHVuZGVybHlpbmcgdGhlIHNlcXVlbmNlLXN0cnVjdHVyZS1mdW5jdGlvbiBwYXJhZGlnbSBmcm9tIG1hc3NpdmUgcHJvdGVpbiBzZXF1ZW5jZSBkYXRhc2V0cy4gSG93ZXZlciwgdG8gZGF0ZSwgbGltaXRlZCBhdHRlbXB0cyBoYXZlIGJlZW4gbWFkZSBpbiBleHRlbmRpbmcgdGhpcyBjb250aW51dW0gdG8gaW5jbHVkZSBoaWdoZXIgb3JkZXIgZ2Vub21pYyBjb250ZXh0IGluZm9ybWF0aW9uLiBFdm9sdXRpb25hcnkgcHJvY2Vzc2VzIGRpY3RhdGUgdGhlIHNwZWNpZmljaXR5IG9mIGdlbm9taWMgY29udGV4dHMgaW4gd2hpY2ggYSBnZW5lIGlzIGZvdW5kIGFjcm9zcyBwaHlsb2dlbmV0aWMgZGlzdGFuY2VzLCBhbmQgdGhlc2UgZW1lcmdlbnQgZ2Vub21pYyBwYXR0ZXJucyBjYW4gYmUgbGV2ZXJhZ2VkIHRvIHVuY292ZXIgZnVuY3Rpb25hbCByZWxhdGlvbnNoaXBzIGJldHdlZW4gZ2VuZSBwcm9kdWN0cy4gSGVyZSwgd2UgdHJhaW5lZCBhIGdlbm9taWMgbGFuZ3VhZ2UgbW9kZWwgKGdMTSkgb24gbWlsbGlvbnMgb2YgbWV0YWdlbm9taWMgc2NhZmZvbGRzIHRvIGxlYXJuIHRoZSBsYXRlbnQgZnVuY3Rpb25hbCBhbmQgcmVndWxhdG9yeSByZWxhdGlvbnNoaXBzIGJldHdlZW4gZ2VuZXMuIGdMTSBsZWFybnMgY29udGV4dHVhbGl6ZWQgcHJvdGVpbiBlbWJlZGRpbmdzIHRoYXQgY2FwdHVyZSB0aGUgZ2Vub21pYyBjb250ZXh0IGFzIHdlbGwgYXMgdGhlIHByb3RlaW4gc2VxdWVuY2UgaXRzZWxmLCBhbmQgYXBwZWFycyB0byBlbmNvZGUgYmlvbG9naWNhbGx5IG1lYW5pbmdmdWwgYW5kIGZ1bmN0aW9uYWxseSByZWxldmFudCBpbmZvcm1hdGlvbiAoZS5nLiBwaHlsb2dlbnksIGVuenltYXRpYyBmdW5jdGlvbikuIE91ciBhbmFseXNpcyBvZiB0aGUgYXR0ZW50aW9uIHBhdHRlcm5zIGRlbW9uc3RyYXRlcyB0aGF0IGdMTSBpcyBsZWFybmluZyBjby1yZWd1bGF0ZWQgZnVuY3Rpb25hbCBtb2R1bGVzIChpLmUuIG9wZXJvbnMpLiBPdXIgZmluZGluZ3MgaWxsdXN0cmF0ZSB0aGF0IGdMTeKAmXMgdW5zdXBlcnZpc2VkIGRlZXAgbGVhcm5pbmcgb2YgdGhlIG1ldGFnZW5vbWljIGNvcnB1cyBpcyBhbiBlZmZlY3RpdmUgYXBwcm9hY2ggdG8gZW5jb2RlIGZ1bmN0aW9uYWwgc2VtYW50aWNzIGFuZCByZWd1bGF0b3J5IHN5bnRheCBvZiBnZW5lcyBpbiB0aGVpciBnZW5vbWljIGNvbnRleHRzLCBwcm92aWRpbmcgYSBwcm9taXNpbmcgYXZlbnVlIGZvciB1bmNvdmVyaW5nIGNvbXBsZXggcmVsYXRpb25zaGlwcyBiZXR3ZWVuICBnZW5lcyBpbiBhIGdlbm9taWMgcmVnaW9uLiIsLCxPcGVuIHdlaWdodHMgKG5vbi1jb21tZXJjaWFsKSxVbml0ZWQgU3RhdGVzIG9mIEFtZXJpY2EsRVNNMi02NTBNLCwsLCwyMDI1LTExLTI4IDExOjUzOjQ0KzAwOjAwLCwsLCwsQWNhZGVtaWEsLCwsLE9wZW4gKG5vbi1jb21tZXJjaWFsKSwibm9uLWNvbW1lcmNpYWwgbGljZW5zZQp0cmFpbiBjb2RlOgpodHRwczovL2dpdGh1Yi5jb20veS1od2FuZy9nTE0/dGFiPUxpY2Vuc2UtMS1vdi1maWxlIiwsLCwsLCxIYXJkd2FyZSwsLCwsWWVzCkRpZmZEb2NrLVBQLEJpb2xvZ3ksUHJvdGVpbiBpbnRlcmFjdGlvbiBwcmVkaWN0aW9uLCJUZWNobmljYWwgVW5pdmVyc2l0eSBvZiBNdW5pY2gsTWFzc2FjaHVzZXR0cyBJbnN0aXR1dGUgb2YgVGVjaG5vbG9neSAoTUlUKSIsIk1vaGFtZWQgQW1pbmUgS2V0YXRhLCBDZWRyaWsgTGF1ZSwgUnVzbGFuIE1hbW1hZG92LCBIYW5uZXMgU3TDpHJrLCBNZW5naHVhIFd1LCBHYWJyaWVsZSBDb3JzbywgQ8OpbGluZSBNYXJxdWV0LCBSZWdpbmEgQmFyemlsYXksIFRvbW1pIFMuIEphYWtrb2xhIiwyMDIzLTA0LTA4LERpZmZEb2NrLVBQOiBSaWdpZCBQcm90ZWluLVByb3RlaW4gRG9ja2luZyB3aXRoIERpZmZ1c2lvbiBNb2RlbHMsaHR0cHM6Ly9hcnhpdi5vcmcvYWJzLzIzMDQuMDM4ODksNjcuMCwsLDE2MjAwMDAuMCwsMy41MzgyODQxZSsxNiwiVXNpbmcgNk5EIGZvcm11bGEgd2l0aCAxNzAgZXBvY2hzCjYqMjE0MTMwMDAqMTYyMDAwMCoxNzA9My41MzgyODQxZSsxNiIsNDI4MjYsIjQyLDgyNiBwYWlycyBhcHByb3hpbWF0ZWQgYXQgNTAwIHRva2Vucwo0MjgyNio1MDA9MjE0MTMwMDAiLCwsLCxMaWtlbHksIlVuZGVyc3RhbmRpbmcgaG93IHByb3RlaW5zIHN0cnVjdHVyYWxseSBpbnRlcmFjdCBpcyBjcnVjaWFsIHRvIG1vZGVybiBiaW9sb2d5LCB3aXRoIGFwcGxpY2F0aW9ucyBpbiBkcnVnIGRpc2NvdmVyeSBhbmQgcHJvdGVpbiBkZXNpZ24uIFJlY2VudCBtYWNoaW5lIGxlYXJuaW5nIG1ldGhvZHMgaGF2ZSBmb3JtdWxhdGVkIHByb3RlaW4tc21hbGwgbW9sZWN1bGUgZG9ja2luZyBhcyBhIGdlbmVyYXRpdmUgcHJvYmxlbSB3aXRoIHNpZ25pZmljYW50IHBlcmZvcm1hbmNlIGJvb3N0cyBvdmVyIGJvdGggdHJhZGl0aW9uYWwgYW5kIGRlZXAgbGVhcm5pbmcgYmFzZWxpbmVzLiBJbiB0aGlzIHdvcmssIHdlIHByb3Bvc2UgYSBzaW1pbGFyIGFwcHJvYWNoIGZvciByaWdpZCBwcm90ZWluLXByb3RlaW4gZG9ja2luZzogRGlmZkRvY2stUFAgaXMgYSBkaWZmdXNpb24gZ2VuZXJhdGl2ZSBtb2RlbCB0aGF0IGxlYXJucyB0byB0cmFuc2xhdGUgYW5kIHJvdGF0ZSB1bmJvdW5kIHByb3RlaW4gc3RydWN0dXJlcyBpbnRvIHRoZWlyIGJvdW5kIGNvbmZvcm1hdGlvbnMuIFdlIGFjaGlldmUgc3RhdGUtb2YtdGhlLWFydCBwZXJmb3JtYW5jZSBvbiBESVBTIHdpdGggYSBtZWRpYW4gQy1STVNEIG9mIDQuODUsIG91dHBlcmZvcm1pbmcgYWxsIGNvbnNpZGVyZWQgYmFzZWxpbmVzLiBBZGRpdGlvbmFsbHksIERpZmZEb2NrLVBQIGlzIGZhc3RlciB0aGFuIGFsbCBzZWFyY2gtYmFzZWQgbWV0aG9kcyBhbmQgZ2VuZXJhdGVzIHJlbGlhYmxlIGNvbmZpZGVuY2UgZXN0aW1hdGVzIGZvciBpdHMgcHJlZGljdGlvbnMuIE91ciBjb2RlIGlzIHB1YmxpY2x5IGF2YWlsYWJsZSBhdCAkXHRleHR0dHt0aGlzIGh0dHBzIFVSTH0kIiwxNzAuMCwsLCJHZXJtYW55LFVuaXRlZCBTdGF0ZXMgb2YgQW1lcmljYSIsLCwsLCwyMDI2LTA1LTI1IDEyOjIzOjMzKzAwOjAwLCwsLCwsIkFjYWRlbWlhLEFjYWRlbWlhIiwsLCwsLCwsLCwsLCwsLCwsLApFdm9NSUwsQmlvbG9neSxWaXJ1cy1ob3N0IGFzc29jaWF0aW9uIHByZWRpY3Rpb24sIlVuaXZlcnNpdHkgb2YgR2xhc2dvdyxDYW5jZXIgUmVzZWFyY2ggVUsgQmVhdHNvbiBJbnN0aXR1dGUiLCJEYW4gTGl1LCBGcmFuY2VzY2EgWW91bmcsIERhdmlkIEwgUm9iZXJ0c29uLCBLZSBZdWFuIiwyMDIzLTA0LTA4LFByZWRpY3Rpb24gb2YgdmlydXMtaG9zdCBhc3NvY2lhdGlvbiB1c2luZyBwcm90ZWluIGxhbmd1YWdlIG1vZGVscyBhbmQgbXVsdGlwbGUgaW5zdGFuY2UgbGVhcm5pbmcsaHR0cHM6Ly93d3cuYmlvcnhpdi5vcmcvY29udGVudC8xMC4xMTAxLzIwMjMuMDQuMDcuNTM2MDIzdjEsMi4wLCwsLCwsLDEwMDAwLCIiIndlIGNvbGxlY3RlZCA0Njk2IGFzc29jaWF0aW9ucyA0MTIKYmV0d2VlbiA0Njk2IHZpcnVzZXMgYW5kIDQ5OCBwcm9rYXJ5b3RpYyBob3N0cyBhdCB0aGUgc3BlY2llcyBsZXZlbDsgOTU5NSBwb3NpdGl2ZSA0MTMKYXNzb2NpYXRpb25zIGZyb20gOTU5NSB2aXJ1c2VzIGFuZCAxNjY1IGV1a2FyeW90aWMgaG9zdHMgYXQgdGhlIHNwZWNpZXMgbGV2ZWwuICIiIiwsLCwsVW5rbm93biwiUHJlZGljdGluZyB2aXJ1cy1ob3N0IGFzc29jaWF0aW9uIGlzIGVzc2VudGlhbCB0byB1bmRlcnN0YW5kIGhvdyB2aXJ1c2VzIGludGVyYWN0IHdpdGggaG9zdCBzcGVjaWVzLCBhbmQgZGlzY292ZXJpbmcgbmV3IHRoZXJhcGV1dGljcyBmb3IgdmlyYWwgZGlzZWFzZXMgYWNyb3NzIGh1bWFucyBhbmQgYW5pbWFscy4gQ3VycmVudGx5LCB0aGUgaG9zdCBvZiB0aGUgbWFqb3JpdHkgb2YgdmlydXNlcyBpcyB1bmtub3duLiBIZXJlLCB3ZSBpbnRyb2R1Y2UgRXZvTUlMLCBhIGRlZXAgbGVhcm5pbmcgbWV0aG9kIHRoYXQgcHJlZGljdHMgdmlydXMtaG9zdCBhc3NvY2lhdGlvbiBhdCB0aGUgc3BlY2llcyBsZXZlbCBmcm9tIHZpcmFsIHNlcXVlbmNlIG9ubHkuIFRoZSBtZXRob2QgY29tYmluZXMgYSBwcmUtdHJhaW5lZCBsYXJnZSBwcm90ZWluIGxhbmd1YWdlIG1vZGVsIGFuZCBhdHRlbnRpb24tYmFzZWQgbXVsdGlwbGUgaW5zdGFuY2UgbGVhcm5pbmcgdG8gYWxsb3cgcHJvdGVpbi1vcmllbnRhdGVkIHByZWRpY3Rpb25zLiBPdXIgcmVzdWx0cyBzaG93IHRoYXQgcHJvdGVpbiBlbWJlZGRpbmdzIGNhcHR1cmUgc3Ryb25nZXIgcHJlZGljdGl2ZSBzaWduYWxzIHRoYW4gdHJhZGl0aW9uYWwgaGFuZGNyYWZ0ZWQgZmVhdHVyZXMsIGluY2x1ZGluZyBhbWlubyBhY2lkcyBhbmQgRE5BIGstbWVycywgYW5kIHBoeXNpby1jaGVtaWNhbCBwcm9wZXJ0aWVzLiBFdm9NSUwgYmluYXJ5IGNsYXNzaWZpZXJzIGFjaGlldmUgQVVDIHZhbHVlcyBvZiBvdmVyIDAuOTUgZm9yIGFsbCBwcm9rYXJ5b3RpYyBhbmQgbmVhcmx5IDAuOCBmb3IgYWxtb3N0IGFsbCBldWthcnlvdGljIGhvc3RzLiBJbiBtdWx0aS1ob3N0IHByZWRpY3Rpb24gdGFza3MsIEV2b01JTCBhY2hpZXZlZCBtZWRpYW4gcGVyZm9ybWFuY2UgaW1wcm92ZW1lbnRzIG9mIDguNiUgaW4gcHJva2FyeW90aWMgaG9zdHMgYW5kIDEuOCUgaW4gZXVrYXJ5b3RpYyBob3N0cy4gRnVydGhlcm1vcmUsIEV2b01JTCBlc3RpbWF0ZXMgdGhlIGltcG9ydGFuY2Ugb2Ygc2luZ2xlIHByb3RlaW5zIGluIHRoZSBwcmVkaWN0aW9uIGFuZCBtYXBzIHRoZW0gdG8gYW4gZW1iZWRkaW5nIGxhbmRzY2FwZSBvZiBhbGwgdmlyYWwgcHJvdGVpbnMsIHdoZXJlIHByb3RlaW5zIHdpdGggc2ltaWxhciBmdW5jdGlvbnMgYXJlIGRpc3RpbmN0bHkgY2x1c3RlcmVkIHRvZ2V0aGVyLgoKQXV0aG9yIHN1bW1hcnkgQmVpbmcgYWJsZSB0byBwcmVkaWN0IHdoaWNoIHZpcnVzZXMgY2FuIGluZmVjdCB3aGljaCBob3N0cywgYW5kIGlkZW50aWZ5aW5nIHRoZSBzcGVjaWZpYyBwcm90ZWlucyB0aGF0IGFyZSBpbnZvbHZlZCBpbiB0aGVzZSBpbnRlcmFjdGlvbnMsIGlzIGNydWNpYWwgZm9yIHVuZGVyc3RhbmRpbmcgdmlyYWwgZGlzZWFzZXMgYW5kIGRldmVsb3BpbmcgbW9yZSBlZmZlY3RpdmUgdHJlYXRtZW50cy4gVHJhZGl0aW9uYWwgbWV0aG9kcyBmb3IgcHJlZGljdGluZyB0aGVzZSBpbnRlcmFjdGlvbnMgcmVseSBvbiBoYW5kY3JhZnRlZCBjb21tb24gZmVhdHVyZXMgYW1vbmcgcHJvdGVpbnMsIG92ZXJsb29raW5nIHRoZSBpbXBvcnRhbmNlIG9mIHNpbmdsZSBwcm90ZWlucy4gV2UgaGF2ZSBkZXZlbG9wZWQgYSBuZXcgbWV0aG9kIHRoYXQgY29tYmluZXMgYSBwcm90ZWluIGxhbmd1YWdlIG1vZGVsIGFuZCBtdWx0aXBsZSBpbnN0YW5jZSBsZWFybmluZyB0byBhbGxvdyBob3N0IHByZWRpY3Rpb24gZGlyZWN0bHkgZnJvbSBwcm90ZWluIHNlcXVlbmNlcywgd2l0aG91dCB0aGUgbmVlZCB0byBleHRyYWN0IGhhbmRjcmFmdGVkIGZlYXR1cmVzLiBUaGlzIG1ldGhvZCBzaWduaWZpY2FudGx5IGltcHJvdmVkIG11bHRpcGxlIGhvc3QgYXNzb2NpYXRpb24gYWNjdXJhY3kgYW5kIHJldmVhbGVkIHRoZSBrZXkgcHJvdGVpbnMgaW52b2x2ZWQgaW4gdmlydXMtaG9zdCBpbnRlcmFjdGlvbnMuIiwsLCwiVW5pdGVkIEtpbmdkb20gb2YgR3JlYXQgQnJpdGFpbiBhbmQgTm9ydGhlcm4gSXJlbGFuZCxVbml0ZWQgS2luZ2RvbSBvZiBHcmVhdCBCcml0YWluIGFuZCBOb3J0aGVybiBJcmVsYW5kIixFU00xYiwsLCwsMjAyNS0xMS0yOCAxMTo1Mzo0NCswMDowMCwsLCwsLEFjYWRlbWlhLCwsLCwsLCwsLCwsLCwsLCwsCkNlcmVicmFzLUdQVC0xM0IsTGFuZ3VhZ2UsTGFuZ3VhZ2UgbW9kZWxpbmcsQ2VyZWJyYXMgU3lzdGVtcywiTm9sYW4gRGV5LCBHdXJwcmVldCBHb3NhbCwgWmhpbWluZyAoQ2hhcmxlcykgQ2hlbiwgSGVtYW50IEtoYWNoYW5lLCBXaWxsaWFtIE1hcnNoYWxsLCBSaWJodSBQYXRocmlhLCBNYXJ2aW4gVG9tLCBKb2VsIEhlc3RuZXNzIiwyMDIzLTA0LTA2LENlcmVicmFzLUdQVDogT3BlbiBDb21wdXRlLU9wdGltYWwgTGFuZ3VhZ2UgTW9kZWxzIFRyYWluZWQgb24gdGhlIENlcmVicmFzIFdhZmVyLVNjYWxlIENsdXN0ZXIsaHR0cHM6Ly9hcnhpdi5vcmcvYWJzLzIzMDQuMDMyMDgsMTM2LjAsLCwxMzAwMDAwMDAwMC4wLDEzIGJpbGxpb24sMi4zZSsyMiwiMi4zZTIyLCBwZXIgdGFibGUgMiIsMjU3MTAwMDAwMDAwLCIzNzFCIHRva2Vucywgb3IgMjc4QiB3b3JkcyIsLCxDZXJlYnJhcyBDUy0yLCxDb25maWRlbnQsIldlIHN0dWR5IHJlY2VudCByZXNlYXJjaCBhZHZhbmNlcyB0aGF0IGltcHJvdmUgbGFyZ2UgbGFuZ3VhZ2UgbW9kZWxzIHRocm91Z2ggZWZmaWNpZW50IHByZS10cmFpbmluZyBhbmQgc2NhbGluZywgYW5kIG9wZW4gZGF0YXNldHMgYW5kIHRvb2xzLiBXZSBjb21iaW5lIHRoZXNlIGFkdmFuY2VzIHRvIGludHJvZHVjZSBDZXJlYnJhcy1HUFQsIGEgZmFtaWx5IG9mIG9wZW4gY29tcHV0ZS1vcHRpbWFsIGxhbmd1YWdlIG1vZGVscyBzY2FsZWQgZnJvbSAxMTFNIHRvIDEzQiBwYXJhbWV0ZXJzLiBXZSB0cmFpbiBDZXJlYnJhcy1HUFQgbW9kZWxzIG9uIHRoZSBFbGV1dGhlciBQaWxlIGRhdGFzZXQgZm9sbG93aW5nIERlZXBNaW5kIENoaW5jaGlsbGEgc2NhbGluZyBydWxlcyBmb3IgZWZmaWNpZW50IHByZS10cmFpbmluZyAoaGlnaGVzdCBhY2N1cmFjeSBmb3IgYSBnaXZlbiBjb21wdXRlIGJ1ZGdldCkuIFdlIGNoYXJhY3Rlcml6ZSB0aGUgcHJlZGljdGFibGUgcG93ZXItbGF3IHNjYWxpbmcgYW5kIGNvbXBhcmUgQ2VyZWJyYXMtR1BUIHdpdGggb3RoZXIgcHVibGljbHktYXZhaWxhYmxlIG1vZGVscyB0byBzaG93IGFsbCBDZXJlYnJhcy1HUFQgbW9kZWxzIGhhdmUgc3RhdGUtb2YtdGhlLWFydCB0cmFpbmluZyBlZmZpY2llbmN5IG9uIGJvdGggcHJlLXRyYWluaW5nIGFuZCBkb3duc3RyZWFtIG9iamVjdGl2ZXMuIFdlIGRlc2NyaWJlIG91ciBsZWFybmluZ3MgaW5jbHVkaW5nIGhvdyBNYXhpbWFsIFVwZGF0ZSBQYXJhbWV0ZXJpemF0aW9uICjOvFApIGNhbiBmdXJ0aGVyIGltcHJvdmUgbGFyZ2UgbW9kZWwgc2NhbGluZywgaW1wcm92aW5nIGFjY3VyYWN5IGFuZCBoeXBlcnBhcmFtZXRlciBwcmVkaWN0YWJpbGl0eSBhdCBzY2FsZS4gV2UgcmVsZWFzZSBvdXIgcHJlLXRyYWluZWQgbW9kZWxzIGFuZCBjb2RlLCBtYWtpbmcgdGhpcyBwYXBlciB0aGUgZmlyc3Qgb3BlbiBhbmQgcmVwcm9kdWNpYmxlIHdvcmsgY29tcGFyaW5nIGNvbXB1dGUtb3B0aW1hbCBtb2RlbCBzY2FsaW5nIHRvIG1vZGVscyB0cmFpbmVkIG9uIGZpeGVkIGRhdGFzZXQgc2l6ZXMuIENlcmVicmFzLUdQVCBtb2RlbHMgYXJlIGF2YWlsYWJsZSBvbiBIdWdnaW5nRmFjZTogdGhpcyBodHRwcyBVUkwuIiwwLjY5LCxPcGVuIHdlaWdodHMgKHVucmVzdHJpY3RlZCksVW5pdGVkIFN0YXRlcyBvZiBBbWVyaWNhLCwsLCwsMjAyNi0wNS0yNSAxMjoyMzozMyswMDowMCwsLCwyMjEwMDAwLjAsIiIiRm9yIHRoZSAxM0IgcGFyYW1ldGVyIG1vZGVsLCB3ZSB0cmFpbiB3aXRoIGEgYmF0Y2ggc2l6ZSBvZiA3MjAgc2VxdWVuY2VzIG9mIGxlbmd0aCAyMDQ4IHRva2VucyBmb3IgdGhlIGZpcnN0IDg0QiB0b2tlbnMuIEF0IHRoYXQgcG9pbnQsIHdlIG9ic2VydmVkIHRoZSBnYXAgYmV0d2VlbiB2YWxpZGF0aW9uIGFuZCB0cmFpbiBsb3NzIGdyb3dpbmcsIGluZGljYXRpbmcgdGhhdCB0aGUgZ3JhZGllbnQgbm9pc2Ugd2FzIGdyb3dpbmcsIHNvIHdlIGluY3JlYXNlZCB0aGUgYmF0Y2ggc2l6ZSB0byAxMDgwIHNlcXVlbmNlcyBmb3IgdGhlIHJlc3Qgb2YgdHJhaW5pbmcuIiIKCmJhdGNoIHNpemVzIHJhbXAgZnJvbSAxLjQ3TSB0byAyLjIxTSIsSW5kdXN0cnksLCwsLFVucmVsZWFzZWQsIkFwYWNoZSAyLjAgbGljZW5zZQpodHRwczovL2h1Z2dpbmdmYWNlLmNvL2NlcmVicmFzL0NlcmVicmFzLUdQVC0xM0IiLCwsLCwsLFJlcG9ydGVkLGNlcmVicmFzLCwsLFllcwpTZWdtZW50IEFueXRoaW5nIE1vZGVsLFZpc2lvbixJbWFnZSBzZWdtZW50YXRpb24sTWV0YSBBSSwiQWxleGFuZGVyIEtpcmlsbG92LCBFcmljIE1pbnR1biwgTmlraGlsYSBSYXZpLCBIYW56aSBNYW8sIENobG9lIFJvbGxhbmQsIExhdXJhIEd1c3RhZnNvbiwgVGV0ZSBYaWFvLCBTcGVuY2VyIFdoaXRlaGVhZCwgQWxleGFuZGVyIEMuIEJlcmcsIFdhbi1ZZW4gTG8sIFBpb3RyIERvbGzDoXIsIFJvc3MgR2lyc2hpY2siLDIwMjMtMDQtMDUsU2VnbWVudCBBbnl0aGluZyxodHRwczovL2FyeGl2Lm9yZy9hYnMvMjMwNC4wMjY0MywxMzQ4Ni4wLCJIaWdobHkgY2l0ZWQsSGlzdG9yaWNhbCBzaWduaWZpY2FuY2UiLCw2MzYwMDAwMDAuMCwiRnJvbSBGYWNlYm9vayB3ZWJzaXRlOiBodHRwczovL3NlZ21lbnQtYW55dGhpbmcuY29tLwoiIkhvdyBiaWcgaXMgdGhlIG1vZGVsPyBUaGUgaW1hZ2UgZW5jb2RlciBoYXMgNjMyTSBwYXJhbWV0ZXJzLgpUaGUgcHJvbXB0IGVuY29kZXIgYW5kIG1hc2sgZGVjb2RlciBoYXZlIDRNIHBhcmFtZXRlcnMuIiIiLDcuOGUrMjEsIiIiU0FNIHdhcyB0cmFpbmVkIG9uIDI1NiBBMTAwIEdQVVMgZm9yIDY4IGhvdXJzLiBXZSBhY2tub3dsZWRnZSB0aGUgZW52aXJvbm1lbnRhbCBpbXBhY3QgYW5kIGNvc3Qgb2YgdHJhaW5pbmcKbGFyZ2Ugc2NhbGUgbW9kZWxzLiBUaGUgZW52aXJvbm1lbnRhbCBpbXBhY3Qgb2YgdHJhaW5pbmcgdGhlIHJlbGVhc2VkIFNBTSBtb2RlbCBpcyBhcHByb3hpbWF0ZWx5IDY5NjMga1doIiIKCjY4KjI1NiBBMTAwLWhvdXJzID0gCjE3NDA4IGhvdXJzICogMzYwMCAqIDMxMiB0cmlsbGlvbiAqIDAuNCAodXRpbGl6YXRpb24gYXNzdW1wdGlvbiBmb3IgaW1hZ2UgbW9kZWxzKQo9IDcuODJlMjEKCm1heCBBMTAwIHBvd2VyIGlzIDQwMFcuIDYsOTYzLDAwMCB3YXR0LWhvdXJzIC8gNDAwIHdhdHRzID0gMTc0MDcuNSBob3VycyAoc28gdGhleSBwcm9iYWJseSBqdXN0IGNhbGN1bGF0ZWQgYmFja3dhcmRzIGZyb20gcG93ZXIgcmF0aW5nLCBhbmQgdGhpcyBkb2Vzbid0IGdpdmUgYW55IGluZm8gb24gdXRpbGl6YXRpb24pIiwxMTAwMDAwMDAwLCIiIlNBLTFCIGNvbnRhaW5zIDExTSBkaXZlcnNlLCBoaWdoLXJlc29sdXRpb24sIGxpY2Vuc2VkLCBhbmQgcHJpdmFjeSBwcm90ZWN0aW5nIGltYWdlcyBhbmQgMS4xQiBoaWdoLXF1YWxpdHkgc2VnbWVudGF0aW9uIG1hc2tzLiIiCnNlZ21lbnRhdGlvbiBtYXNrIGlzIGEgbWFwIHRoYXQgaWRlbnRpZmllcyBzZWdtZW50cyBpbiBhbiBpbWFnZSIsNjguMCwiIiJTQU0gd2FzIHRyYWluZWQgb24gMjU2IEExMDAgR1BVUyBmb3IgNjggaG91cnMiIiIsTlZJRElBIEExMDAsU3VwZXJ2aXNlZCxDb25maWRlbnQsIldlIGludHJvZHVjZSB0aGUgU2VnbWVudCBBbnl0aGluZyAoU0EpIHByb2plY3Q6IGEgbmV3IHRhc2ssIG1v</x:v>
      </x:c>
    </x:row>
    <x:row r="183" ht="18" customHeight="1">
      <x:c r="A183" s="17" t="n">
        <x:v>178</x:v>
      </x:c>
      <x:c r="B183" s="17" t="n">
        <x:v>310</x:v>
      </x:c>
      <x:c r="C183" s="160" t="str">
        <x:v>ZGVsLCBhbmQgZGF0YXNldCBmb3IgaW1hZ2Ugc2VnbWVudGF0aW9uLiBVc2luZyBvdXIgZWZmaWNpZW50IG1vZGVsIGluIGEgZGF0YSBjb2xsZWN0aW9uIGxvb3AsIHdlIGJ1aWx0IHRoZSBsYXJnZXN0IHNlZ21lbnRhdGlvbiBkYXRhc2V0IHRvIGRhdGUgKGJ5IGZhciksIHdpdGggb3ZlciAxIGJpbGxpb24gbWFza3Mgb24gMTFNIGxpY2Vuc2VkIGFuZCBwcml2YWN5IHJlc3BlY3RpbmcgaW1hZ2VzLiBUaGUgbW9kZWwgaXMgZGVzaWduZWQgYW5kIHRyYWluZWQgdG8gYmUgcHJvbXB0YWJsZSwgc28gaXQgY2FuIHRyYW5zZmVyIHplcm8tc2hvdCB0byBuZXcgaW1hZ2UgZGlzdHJpYnV0aW9ucyBhbmQgdGFza3MuIFdlIGV2YWx1YXRlIGl0cyBjYXBhYmlsaXRpZXMgb24gbnVtZXJvdXMgdGFza3MgYW5kIGZpbmQgdGhhdCBpdHMgemVyby1zaG90IHBlcmZvcm1hbmNlIGlzIGltcHJlc3NpdmUgLS0gb2Z0ZW4gY29tcGV0aXRpdmUgd2l0aCBvciBldmVuIHN1cGVyaW9yIHRvIHByaW9yIGZ1bGx5IHN1cGVydmlzZWQgcmVzdWx0cy4gV2UgYXJlIHJlbGVhc2luZyB0aGUgU2VnbWVudCBBbnl0aGluZyBNb2RlbCAoU0FNKSBhbmQgY29ycmVzcG9uZGluZyBkYXRhc2V0IChTQS0xQikgb2YgMUIgbWFza3MgYW5kIDExTSBpbWFnZXMgYXQgdGhpcyBodHRwcyBVUkwgdG8gZm9zdGVyIHJlc2VhcmNoIGludG8gZm91bmRhdGlvbiBtb2RlbHMgZm9yIGNvbXB1dGVyIHZpc2lvbi4iLDIuMCwsT3BlbiB3ZWlnaHRzICh1bnJlc3RyaWN0ZWQpLFVuaXRlZCBTdGF0ZXMgb2YgQW1lcmljYSxWaVQtSHVnZS8xNCw3LjhlKzIxLHNlZSBUcmFpbmluZyBDb21wdXRlIG5vdGVzLDI1Ni4wLCwyMDI2LTA1LTI1IDEyOjIzOjMyKzAwOjAwLCwsLCwsSW5kdXN0cnksLCwsLFVucmVsZWFzZWQsIkFwYWNoZSAyLjAgbGljZW5zZQpkb24ndCBzZWUgcHJldHJhaW4gY29kZSBpbiB0aGUgcmVwbywgY291bGQgYmUgd3JvbmcKCmh0dHBzOi8vZ2l0aHViLmNvbS9mYWNlYm9va3Jlc2VhcmNoL3NlZ21lbnQtYW55dGhpbmciLCwxNTg4OC40MTEyMjg0NzUyMzUsLEZQMzIsLDIwNDEzNC44NDIyMzc4Mjk2NCxIYXJkd2FyZSwsLCwsWWVzCkJFTExFLTdCLTAuMk0sTGFuZ3VhZ2UsTGFuZ3VhZ2UgbW9kZWxpbmcvZ2VuZXJhdGlvbixLRSBIb2xkaW5ncyBJbmMuICjigJxCZWlrZeKAnSksLDIwMjMtMDQtMDUsLGh0dHBzOi8vaHVnZ2luZ2ZhY2UuY28vQmVsbGVHcm91cC9CRUxMRS03Qi0wLjJNLCwsLDcwMDAwMDAwMDAuMCwsLCwsIjAuMk0gZXhhbXBsZXMKQmF0Y2ggc2l6ZQk2NCIsLCwsLENvbmZpZGVudCwiQkVMTEUgaXMgYmFzZWQgb24gQmxvb216LTdiMS1tdCBhbmQgZmluZXR1bmVkIHdpdGggMC4yTSBDaGluZXNlIGRhdGEgY29tYmluZWQgd2l0aCA1MCwwMDAgcGllY2VzIG9mIEVuZ2xpc2ggZGF0YSBmcm9tIHRoZSBvcGVuIHNvdXJjZSBTdGFuZm9yZC1BbHBhY2EsIHJlc3VsdGluZyBpbiBnb29kIENoaW5lc2UgaW5zdHJ1Y3Rpb24gdW5kZXJzdGFuZGluZyBhbmQgcmVzcG9uc2UgZ2VuZXJhdGlvbiBjYXBhYmlsaXRpZXMuCgpUaGUgY29kZSBvZiBDaGluZXNlIGRhdGEgZ2VuZXJhdGlvbiBhbmQgb3RoZXIgZGV0YWlsZWQgaW5mb3JtYXRpb24gY2FuIGJlIGZvdW5kIGluIG91ciBHaXRodWIgcHJvamVjdCByZXBvc2l0b3J5OiBodHRwczovL2dpdGh1Yi5jb20vTGlhbmppYVRlY2gvQkVMTEUuCgpXZSB0cmFpbmVkIG1vZGVscyB1c2luZyBkYXRhc2V0cyBvZiBkaWZmZXJlbnQgc2l6ZXMgKDIwMCwwMDAsIDYwMCwwMDAsIGFuZCAxLDAwMCwwMDAgc2FtcGxlcykgZm9yIGluc3RydWN0aW9uIGxlYXJuaW5nLCBhbmQgd2Ugb2J0YWluZWQgZGlmZmVyZW50IG1vZGVsIHZlcnNpb25zIGFzIHNob3duIGJlbG93OiIsMy4wLCxPcGVuIHdlaWdodHMgKHVucmVzdHJpY3RlZCksQ2hpbmEsQkxPT00tNy4xQiwsLCwsMjAyNS0xMS0yOCAxMTo1Mzo0NCswMDowMCwsLCwsLEluZHVzdHJ5LCwsLCwsIkFwYWNoZSAyLjAKIiwsLCwsLCwsLCwsLFllcwpCRUxMRS03Qi0xTSxMYW5ndWFnZSxMYW5ndWFnZSBtb2RlbGluZy9nZW5lcmF0aW9uLEtFIEhvbGRpbmdzIEluYy4gKOKAnEJlaWtl4oCdKSwsMjAyMy0wNC0wNSwsaHR0cHM6Ly9odWdnaW5nZmFjZS5jby9CZWxsZUdyb3VwL0JFTExFLTdCLTFNLCwsLDcwMDAwMDAwMDAuMCwsLCwsIjFNIGV4YW1wbGVzCkJhdGNoIHNpemUJNjQiLCwsLCxDb25maWRlbnQsIiIiQkVMTEUgaXMgYmFzZWQgb24gQmxvb216LTdiMS1tdCBhbmQgZmluZXR1bmVkIHdpdGggMC4yTSBDaGluZXNlIGRhdGEgY29tYmluZWQgd2l0aCA1MCwwMDAgcGllY2VzIG9mIEVuZ2xpc2ggZGF0YSBmcm9tIHRoZSBvcGVuIHNvdXJjZSBTdGFuZm9yZC1BbHBhY2EsIHJlc3VsdGluZyBpbiBnb29kIENoaW5lc2UgaW5zdHJ1Y3Rpb24gdW5kZXJzdGFuZGluZyBhbmQgcmVzcG9uc2UgZ2VuZXJhdGlvbiBjYXBhYmlsaXRpZXMuCgpUaGUgY29kZSBvZiBDaGluZXNlIGRhdGEgZ2VuZXJhdGlvbiBhbmQgb3RoZXIgZGV0YWlsZWQgaW5mb3JtYXRpb24gY2FuIGJlIGZvdW5kIGluIG91ciBHaXRodWIgcHJvamVjdCByZXBvc2l0b3J5OiBodHRwczovL2dpdGh1Yi5jb20vTGlhbmppYVRlY2gvQkVMTEUuCgpXZSB0cmFpbmVkIG1vZGVscyB1c2luZyBkYXRhc2V0cyBvZiBkaWZmZXJlbnQgc2l6ZXMgKDIwMCwwMDAsIDYwMCwwMDAsIGFuZCAxLDAwMCwwMDAgc2FtcGxlcykgZm9yIGluc3RydWN0aW9uIGxlYXJuaW5nLCBhbmQgd2Ugb2J0YWluZWQgZGlmZmVyZW50IG1vZGVsIHZlcnNpb25zIGFzIHNob3duIGJlbG93OiIiIiwzLjAsLE9wZW4gd2VpZ2h0cyAodW5yZXN0cmljdGVkKSxDaGluYSxCTE9PTS03LjFCLCwsLCwyMDI1LTExLTI4IDExOjUzOjQ0KzAwOjAwLCwsLCwsSW5kdXN0cnksLCwsLCwiQXBhY2hlIDIuMAoiLCwsLCwsLCwsLCwsWWVzCkJFTExFLTdCLTJNLExhbmd1YWdlLExhbmd1YWdlIG1vZGVsaW5nL2dlbmVyYXRpb24sS0UgSG9sZGluZ3MgSW5jLiAo4oCcQmVpa2XigJ0pLCwyMDIzLTA0LTA1LCxodHRwczovL2h1Z2dpbmdmYWNlLmNvL0JlbGxlR3JvdXAvQkVMTEUtN0ItMk0sLCwsNzAwMDAwMDAwMC4wLCwsLCwiMk0gZXhhbXBsZXMKQmF0Y2ggc2l6ZQk2NCIsLCwsLENvbmZpZGVudCwiQkVMTEUgaXMgYmFzZWQgb24gQmxvb216LTdiMS1tdCBhbmQgZmluZXR1bmVkIHdpdGggMk0gQ2hpbmVzZSBkYXRhIGNvbWJpbmVkIHdpdGggNTAsMDAwIHBpZWNlcyBvZiBFbmdsaXNoIGRhdGEgZnJvbSB0aGUgb3BlbiBzb3VyY2UgU3RhbmZvcmQtQWxwYWNhLCByZXN1bHRpbmcgaW4gZ29vZCBDaGluZXNlIGluc3RydWN0aW9uIHVuZGVyc3RhbmRpbmcgYW5kIHJlc3BvbnNlIGdlbmVyYXRpb24gY2FwYWJpbGl0aWVzLgoKVGhlIGNvZGUgb2YgQ2hpbmVzZSBkYXRhIGdlbmVyYXRpb24gYW5kIG90aGVyIGRldGFpbGVkIGluZm9ybWF0aW9uIGNhbiBiZSBmb3VuZCBpbiBvdXIgR2l0aHViIHByb2plY3QgcmVwb3NpdG9yeTogaHR0cHM6Ly9naXRodWIuY29tL0xpYW5qaWFUZWNoL0JFTExFLgoKV2UgdHJhaW5lZCBtb2RlbHMgdXNpbmcgZGF0YXNldHMgb2YgZGlmZmVyZW50IHNpemVzICgyMDAsMDAwLCA2MDAsMDAwLCAxLDAwMCwwMDAsIGFuZCAyLDAwMCwwMDAgc2FtcGxlcykgZm9yIGluc3RydWN0aW9uIGxlYXJuaW5nLCBhbmQgd2Ugb2J0YWluZWQgZGlmZmVyZW50IG1vZGVsIHZlcnNpb25zIGFzIHNob3duIGJlbG93OiIsMy4wLCxPcGVuIHdlaWdodHMgKHVucmVzdHJpY3RlZCksQ2hpbmEsQkxPT00tNy4xQiwsLCwsMjAyNS0xMS0yOCAxMTo1Mzo0NCswMDowMCwsLCwsLEluZHVzdHJ5LCwsLCwsIkFwYWNoZSAyLjAKIiwsLCwsLCwsLCwsLFllcwpFaWdlbkZvbGQsQmlvbG9neSxQcm90ZWluIGZvbGRpbmcgcHJlZGljdGlvbixNYXNzYWNodXNldHRzIEluc3RpdHV0ZSBvZiBUZWNobm9sb2d5IChNSVQpLCJCb3dlbiBKaW5nLCBFenJhIEVyaXZlcywgUGV0ZXIgUGFvLUh1YW5nLCBHYWJyaWVsZSBDb3JzbywgQm9ubmllIEJlcmdlciwgVG9tbWkgSmFha2tvbGEiLDIwMjMtMDQtMDUsRWlnZW5Gb2xkOiBHZW5lcmF0aXZlIFByb3RlaW4gU3RydWN0dXJlIFByZWRpY3Rpb24gd2l0aCBEaWZmdXNpb24gTW9kZWxzLGh0dHBzOi8vYXJ4aXYub3JnL2Ficy8yMzA0LjAyMTk4LCwsIiIiV2hlbiB0cmFpbmVkIG9uIHRoZSBQREIgYW5kIGV2YWx1YXRlZCBvbiBDQU1FTyBiZW5jaG1hcmtzLCBzYW1wbGVzIGZyb20gdGhpcyBtb2RlbCBhcmUgY29tcGFyYWJsZSB3aXRoIGV4aXN0aW5nIG1ldGhvZHMgc3VjaCBhcyBSb3NlVFRBRm9sZCAoQmFlayBldCBhbC4sIDIwMjEpIGluIHRlcm1zIG9mIHNpbmdsZS1zdHJ1Y3R1cmUgYWNjdXJhY3kuIEhvd2V2ZXIsIHVubGlrZSBleGlzdGluZyBtZXRob2RzLCBFSUdFTkZPTEQgcHJvdmlkZXMgYSBkaXN0cmlidXRpb24gb2Ygc3RydWN0dXJlcyByYXRoZXIgdGhhbiBzY2FsYXIgcHJlZGljdGVkIGVycm9ycywgcHJvdmlkaW5nIG1vcmUgaW5zaWdodHMgaW50byBtb2RlbCB1bmNlcnRhaW50eS4iIiIsLCwsLCwiIiIgVG8gcmVkdWNlIHRyYWluaW5nIHRpbWUsIHdlIHRyYWluIChhbmQgdmFsaWRhdGUpIG9ubHkgb24gc3RydWN0dXJlcyB3aXRoIHJlc2lkdWUgbGVuZ3RocyBiZXR3ZWVuIDIwIGFuZCAyNTYsIGZvciBhIHRvdGFsIG9mIDIzMCw1MjAgKDE0LDEyOCkgdHJhaW5pbmcgKHZhbGlkYXRpb24pIHN0cnVjdHVyZXMuIiIiLCwsLCxVbmtub3duLCJQcm90ZWluIHN0cnVjdHVyZSBwcmVkaWN0aW9uIGhhcyByZWFjaGVkIHJldm9sdXRpb25hcnkgbGV2ZWxzIG9mIGFjY3VyYWN5IG9uIHNpbmdsZSBzdHJ1Y3R1cmVzLCB5ZXQgZGlzdHJpYnV0aW9uYWwgbW9kZWxpbmcgcGFyYWRpZ21zIGFyZSBuZWVkZWQgdG8gY2FwdHVyZSB0aGUgY29uZm9ybWF0aW9uYWwgZW5zZW1ibGVzIGFuZCBmbGV4aWJpbGl0eSB0aGF0IHVuZGVybGllIGJpb2xvZ2ljYWwgZnVuY3Rpb24uIFRvd2FyZHMgdGhpcyBnb2FsLCB3ZSBkZXZlbG9wIEVpZ2VuRm9sZCwgYSBkaWZmdXNpb24gZ2VuZXJhdGl2ZSBtb2RlbGluZyBmcmFtZXdvcmsgZm9yIHNhbXBsaW5nIGEgZGlzdHJpYnV0aW9uIG9mIHN0cnVjdHVyZXMgZnJvbSBhIGdpdmVuIHByb3RlaW4gc2VxdWVuY2UuIFdlIGRlZmluZSBhIGRpZmZ1c2lvbiBwcm9jZXNzIHRoYXQgbW9kZWxzIHRoZSBzdHJ1Y3R1cmUgYXMgYSBzeXN0ZW0gb2YgaGFybW9uaWMgb3NjaWxsYXRvcnMgYW5kIHdoaWNoIG5hdHVyYWxseSBpbmR1Y2VzIGEgY2FzY2FkaW5nLXJlc29sdXRpb24gZ2VuZXJhdGl2ZSBwcm9jZXNzIGFsb25nIHRoZSBlaWdlbm1vZGVzIG9mIHRoZSBzeXN0ZW0uIE9uIHJlY2VudCBDQU1FTyB0YXJnZXRzLCBFaWdlbkZvbGQgYWNoaWV2ZXMgYSBtZWRpYW4gVE1TY29yZSBvZiAwLjg0LCB3aGlsZSBwcm92aWRpbmcgYSBtb3JlIGNvbXByZWhlbnNpdmUgcGljdHVyZSBvZiBtb2RlbCB1bmNlcnRhaW50eSB2aWEgdGhlIGVuc2VtYmxlIG9mIHNhbXBsZWQgc3RydWN0dXJlcyByZWxhdGl2ZSB0byBleGlzdGluZyBtZXRob2RzLiBXZSB0aGVuIGFzc2VzcyBFaWdlbkZvbGQncyBhYmlsaXR5IHRvIG1vZGVsIGFuZCBwcmVkaWN0IGNvbmZvcm1hdGlvbmFsIGhldGVyb2dlbmVpdHkgZm9yIGZvbGQtc3dpdGNoaW5nIHByb3RlaW5zIGFuZCBsaWdhbmQtaW5kdWNlZCBjb25mb3JtYXRpb25hbCBjaGFuZ2UuIENvZGUgaXMgYXZhaWxhYmxlIGF0IHRoaXMgaHR0cHMgVVJMLiIsLCxPcGVuIHdlaWdodHMgKHVucmVzdHJpY3RlZCksVW5pdGVkIFN0YXRlcyBvZiBBbWVyaWNhLCwsLCwsMjAyNS0xMS0yOCAxMTo1Mzo0NCswMDowMCwsLCwsLEFjYWRlbWlhLCwsLCxPcGVuIHNvdXJjZSwiTUlUIGxpY2Vuc2UKaHR0cHM6Ly9naXRodWIuY29tL2JqaW5nMjAxNi9FaWdlbkZvbGQiLCwsLCwsLCwsLCwsWWVzClB5dGhpYS0xMmIsTGFuZ3VhZ2UsIkxhbmd1YWdlIG1vZGVsaW5nL2dlbmVyYXRpb24sUXVlc3Rpb24gYW5zd2VyaW5nIiwiRWxldXRoZXJBSSxCb296IEFsbGVuIEhhbWlsdG9uLCBNY0xlYW4sVW5pdmVyc2l0eSBvZiBDYW1icmlkZ2UsSW5kcmFwcmFzdGhhIEluc3RpdHV0ZSBvZiBJbmZvcm1hdGlvbiBUZWNobm9sb2d5CkRlbGhpLFN0YWJpbGl0eSBBSSxkYXRhc2F1ci5haSxVbml2ZXJzaXR5IG9mIEFtc3RlcmRhbSIsIlN0ZWxsYSBCaWRlcm1hbiwgSGFpbGV5IFNjaG9lbGtvcGYsIFF1ZW50aW4gQW50aG9ueSwgSGVyYmllIEJyYWRsZXksIEt5bGUgTydCcmllbiwgRXJpYyBIYWxsYWhhbiwgTW9oYW1tYWQgQWZsYWggS2hhbiwgU2hpdmFuc2h1IFB1cm9oaXQsIFVTVlNOIFNhaSBQcmFzaGFudGgsIEVkd2FyZCBSYWZmLCBBdml5YSBTa293cm9uLCBMaW50YW5nIFN1dGF3aWthLCBPc2thciB2YW4gZGVyIFdhbCIsMjAyMy0wNC0wMyxQeXRoaWE6IEEgU3VpdGUgZm9yIEFuYWx5emluZyBMYXJnZSBMYW5ndWFnZSBNb2RlbHMgQWNyb3NzIFRyYWluaW5nIGFuZCBTY2FsaW5nLGh0dHBzOi8vYXJ4aXYub3JnL2Ficy8yMzA0LjAxMzczLDE4NjIuMCwsLDEyMDAwMDAwMDAwLjAsU2VlIFRhYmxlIDEgZm9yIG5vbi1lbWJlZGRpbmcgcGFyYW1ldGVycywyLjE1OTAwMDAwMDAwMDFlKzIyLGh0dHBzOi8vd3d3LndvbGZyYW1hbHBoYS5jb20vaW5wdXQ/aT02K0ZMT1ArKisxMitiaWxsaW9uKyorMjk5ODkyNzM2MDAwLDI5OTg5MjczNjAwMCwiIiJXZSB0cmFpbiBhbGwgbW9kZWxzIGZvciAyOTksODkyLDczNiwwMDAg4omIIDMwMEIgdG9rZW5zIiIiLCwsTlZJRElBIEExMDAgU1hNNCA0MCBHQiwsQ29uZmlkZW50LCJIb3cgZG8gbGFyZ2UgbGFuZ3VhZ2UgbW9kZWxzIChMTE1zKSBkZXZlbG9wIGFuZCBldm9sdmUgb3ZlciB0aGUgY291cnNlIG9mIHRyYWluaW5nPyBIb3cgZG8gdGhlc2UgcGF0dGVybnMgY2hhbmdlIGFzIG1vZGVscyBzY2FsZT8gVG8gYW5zd2VyIHRoZXNlIHF1ZXN0aW9ucywgd2UgaW50cm9kdWNlIFx0ZXh0aXR7UHl0aGlhfSwgYSBzdWl0ZSBvZiAxNiBMTE1zIGFsbCB0cmFpbmVkIG9uIHB1YmxpYyBkYXRhIHNlZW4gaW4gdGhlIGV4YWN0IHNhbWUgb3JkZXIgYW5kIHJhbmdpbmcgaW4gc2l6ZSBmcm9tIDcwTSB0byAxMkIgcGFyYW1ldGVycy4gV2UgcHJvdmlkZSBwdWJsaWMgYWNjZXNzIHRvIDE1NCBjaGVja3BvaW50cyBmb3IgZWFjaCBvbmUgb2YgdGhlIDE2IG1vZGVscywgYWxvbmdzaWRlIHRvb2xzIHRvIGRvd25sb2FkIGFuZCByZWNvbnN0cnVjdCB0aGVpciBleGFjdCB0cmFpbmluZyBkYXRhbG9hZGVycyBmb3IgZnVydGhlciBzdHVkeS4gV2UgaW50ZW5kIFx0ZXh0aXR7UHl0aGlhfSB0byBmYWNpbGl0YXRlIHJlc2VhcmNoIGluIG1hbnkgYXJlYXMsIGFuZCB3ZSBwcmVzZW50IHNldmVyYWwgY2FzZSBzdHVkaWVzIGluY2x1ZGluZyBub3ZlbCByZXN1bHRzIGluIG1lbW9yaXphdGlvbiwgdGVybSBmcmVxdWVuY3kgZWZmZWN0cyBvbiBmZXctc2hvdCBwZXJmb3JtYW5jZSwgYW5kIHJlZHVjaW5nIGdlbmRlciBiaWFzLiBXZSBkZW1vbnN0cmF0ZSB0aGF0IHRoaXMgaGlnaGx5IGNvbnRyb2xsZWQgc2V0dXAgY2FuIGJlIHVzZWQgdG8geWllbGQgbm92ZWwgaW5zaWdodHMgdG93YXJkIExMTXMgYW5kIHRoZWlyIHRyYWluaW5nIGR5bmFtaWNzLiBUcmFpbmVkIG1vZGVscywgYW5hbHlzaXMgY29kZSwgdHJhaW5pbmcgY29kZSwgYW5kIHRyYWluaW5nIGRhdGEgY2FuIGJlIGZvdW5kIGF0IiwxLjAsUHl0aGlhLTEyYixPcGVuIHdlaWdodHMgKHVucmVzdHJpY3RlZCksIlVuaXRlZCBTdGF0ZXMgb2YgQW1lcmljYSxVbml0ZWQgU3RhdGVzIG9mIEFtZXJpY2EsVW5pdGVkIEtpbmdkb20gb2YgR3JlYXQgQnJpdGFpbiBhbmQgTm9ydGhlcm4gSXJlbGFuZCxJbmRpYSxVbml0ZWQgS2luZ2RvbSBvZiBHcmVhdCBCcml0YWluIGFuZCBOb3J0aGVybiBJcmVsYW5kLFVuaXRlZCBTdGF0ZXMgb2YgQW1lcmljYSxOZXRoZXJsYW5kcyIsLCwsMjU2LjAsMC4yNjU5LDIwMjYtMDUtMjUgMTI6MjM6MzMrMDA6MDAsQW1hem9uIFdlYiBTZXJ2aWNlcyxBV1MgVVMgRWFzdCwsMjA5NzE1Mi4wLCIiIlRoZSBtb3N0IG5vdGFibGUgZGl2ZXJnZW5jZSBmcm9tIHN0YW5kYXJkIHRyYWluaW5nIHByb2NlZHVyZXMgaXMgdGhhdCB3ZSB1c2UgYSBtdWNoIGxhcmdlciBiYXRjaCBzaXplIHRoYW4gd2hhdCBpcyBzdGFuZGFyZCBmb3IgdHJhaW5pbmcgc21hbGwgbGFuZ3VhZ2UgbW9kZWxzLi4uIHdlIHVzZSBhIGJhdGNoIHNpemUgb2YgMTAyNCBzYW1wbGVzIHdpdGggYSBzZXF1ZW5jZSBsZW5ndGggb2YgMjA0OCAoMiwwOTcsMTUyIHRva2VucykgZm9yIGFsbCBtb2RlbHMiIiIsIlJlc2VhcmNoIGNvbGxlY3RpdmUsSW5kdXN0cnksQWNhZGVtaWEsQWNhZGVtaWEsSW5kdXN0cnksSW5kdXN0cnksQWNhZGVtaWEiLCwsLDcyMzAwLjAsT3BlbiBzb3VyY2UsYXBhY2hlIDIuMCBmb3IgbW9kZWwvY29kZS9kYXRhLCwsIk9wcy1jb3VudGluZzogMi4xNTllMjIgRkxPUApUYWJsZSA1OiA3MjMwMCBBMTAwIGhvdXJzID0gNzIzMDAgKiAzNjAwICogMy4xMmUxNCA9IDguMTIxZTIyIEZMT1AgYXQgbWF4IHV0aWxpemF0aW9uCgpNRlUgPSAyLjE1OWUyMiAvIDguMTIwN2UyMiA9IDAuMjY1OSIsLCwyMDQxNDMuOTM0MzQ5NDg3ODYsT3BlcmF0aW9uIGNvdW50aW5nLCwsLCxZZXMKUHl0aGlhLTIuOGIsTGFuZ3VhZ2UsIkxhbmd1YWdlIG1vZGVsaW5nL2dlbmVyYXRpb24sUXVlc3Rpb24gYW5zd2VyaW5nIiwiRWxldXRoZXJBSSxCb296IEFsbGVuIEhhbWlsdG9uLCBNY0xlYW4sVW5pdmVyc2l0eSBvZiBDYW1icmlkZ2UsSW5kcmFwcmFzdGhhIEluc3RpdHV0ZSBvZiBJbmZvcm1hdGlvbiBUZWNobm9sb2d5CkRlbGhpLFN0YWJpbGl0eSBBSSxkYXRhc2F1ci5haSxVbml2ZXJzaXR5IG9mIEFtc3RlcmRhbSIsIlN0ZWxsYSBCaWRlcm1hbiwgSGFpbGV5IFNjaG9lbGtvcGYsIFF1ZW50aW4gQW50aG9ueSwgSGVyYmllIEJyYWRsZXksIEt5bGUgTydCcmllbiwgRXJpYyBIYWxsYWhhbiwgTW9oYW1tYWQgQWZsYWggS2hhbiwgU2hpdmFuc2h1IFB1cm9oaXQsIFVTVlNOIFNhaSBQcmFzaGFudGgsIEVkd2FyZCBSYWZmLCBBdml5YSBTa293cm9uLCBMaW50YW5nIFN1dGF3aWthLCBPc2thciB2YW4gZGVyIFdhbCIsMjAyMy0wNC0wMyxQeXRoaWE6IEEgU3VpdGUgZm9yIEFuYWx5emluZyBMYXJnZSBMYW5ndWFnZSBNb2RlbHMgQWNyb3NzIFRyYWluaW5nIGFuZCBTY2FsaW5nLGh0dHBzOi8vYXJ4aXYub3JnL2Ficy8yMzA0LjAxMzczLDE4NjIuMCwsLDI4MDAwMDAwMDAuMCxTZWUgVGFibGUgMSBmb3Igbm9uLWVtYmVkZGluZyBwYXJhbWV0ZXJzLDUuMDM4MDAwMDAwMDAxZSsyMSxodHRwczovL3d3dy53b2xmcmFtYWxwaGEuY29tL2lucHV0P2k9NitGTE9QKyorMi44K2JpbGxpb24rKisyOTk4OTI3MzYwMDAsMjk5ODkyNzM2MDAwLCIiIldlIHRyYWluIGFsbCBtb2RlbHMgZm9yIDI5OSw4OTIsNzM2LDAwMCDiiYggMzAwQiB0b2tlbnMiIiIsLCxOVklESUEgQTEwMCBTWE00IDQwIEdCLCxDb25maWRlbnQsIkhvdyBkbyBsYXJnZSBsYW5ndWFnZSBtb2RlbHMgKExMTXMpIGRldmVsb3AgYW5kIGV2b2x2ZSBvdmVyIHRoZSBjb3Vyc2Ugb2YgdHJhaW5pbmc/IEhvdyBkbyB0aGVzZSBwYXR0ZXJucyBjaGFuZ2UgYXMgbW9kZWxzIHNjYWxlPyBUbyBhbnN3ZXIgdGhlc2UgcXVlc3Rpb25zLCB3ZSBpbnRyb2R1Y2UgXHRleHRpdHtQeXRoaWF9LCBhIHN1aXRlIG9mIDE2IExMTXMgYWxsIHRyYWluZWQgb24gcHVibGljIGRhdGEgc2VlbiBpbiB0aGUgZXhhY3Qgc2FtZSBvcmRlciBhbmQgcmFuZ2luZyBpbiBzaXplIGZyb20gNzBNIHRvIDEyQiBwYXJhbWV0ZXJzLiBXZSBwcm92aWRlIHB1YmxpYyBhY2Nlc3MgdG8gMTU0IGNoZWNrcG9pbnRzIGZvciBlYWNoIG9uZSBvZiB0aGUgMTYgbW9kZWxzLCBhbG9uZ3NpZGUgdG9vbHMgdG8gZG93bmxvYWQgYW5kIHJlY29uc3RydWN0IHRoZWlyIGV4YWN0IHRyYWluaW5nIGRhdGFsb2FkZXJzIGZvciBmdXJ0aGVyIHN0dWR5LiBXZSBpbnRlbmQgXHRleHRpdHtQeXRoaWF9IHRvIGZhY2lsaXRhdGUgcmVzZWFyY2ggaW4gbWFueSBhcmVhcywgYW5kIHdlIHByZXNlbnQgc2V2ZXJhbCBjYXNlIHN0dWRpZXMgaW5jbHVkaW5nIG5vdmVsIHJlc3VsdHMgaW4gbWVtb3JpemF0aW9uLCB0ZXJtIGZyZXF1ZW5jeSBlZmZlY3RzIG9uIGZldy1zaG90IHBlcmZvcm1hbmNlLCBhbmQgcmVkdWNpbmcgZ2VuZGVyIGJpYXMuIFdlIGRlbW9uc3RyYXRlIHRoYXQgdGhpcyBoaWdobHkgY29udHJvbGxlZCBzZXR1cCBjYW4gYmUgdXNlZCB0byB5aWVsZCBub3ZlbCBpbnNpZ2h0cyB0b3dhcmQgTExNcyBhbmQgdGhlaXIgdHJhaW5pbmcgZHluYW1pY3MuIFRyYWluZWQgbW9kZWxzLCBhbmFseXNpcyBjb2RlLCB0cmFpbmluZyBjb2RlLCBhbmQgdHJhaW5pbmcgZGF0YSBjYW4gYmUgZm91bmQgYXQiLDEuMCxQeXRoaWEtMi44YixPcGVuIHdlaWdodHMgKHVucmVzdHJpY3RlZCksIlVuaXRlZCBTdGF0ZXMgb2YgQW1lcmljYSxVbml0ZWQgU3RhdGVzIG9mIEFtZXJpY2EsVW5pdGVkIEtpbmdkb20gb2YgR3JlYXQgQnJpdGFpbiBhbmQgTm9ydGhlcm4gSXJlbGFuZCxJbmRpYSxVbml0ZWQgS2luZ2RvbSBvZiBHcmVhdCBCcml0YWluIGFuZCBOb3J0aGVybiBJcmVsYW5kLFVuaXRlZCBTdGF0ZXMgb2YgQW1lcmljYSxOZXRoZXJsYW5kcyIsLCwsNjQuMCwwLjMxNTEsMjAyNi0wNS0yNSAxMjoyMzozMSswMDowMCxBbWF6b24gV2ViIFNlcnZpY2VzLEFXUyBVUyBFYXN0LCwsLCJSZXNlYXJjaCBjb2xsZWN0aXZlLEluZHVzdHJ5LEFjYWRlbWlhLEFjYWRlbWlhLEluZHVzdHJ5LEluZHVzdHJ5LEFjYWRlbWlhIiwsLCwxNDI0MC4wLE9wZW4gc291cmNlLCJhcGFjaGUgMi4wIGZvciBtb2RlbC9jb2RlL2RhdGEKClRyYWluIGNvZGU6IGh0dHBzOi8vZ2l0aHViLmNvbS9FbGV1dGhlckFJL3B5dGhpYT90YWI9cmVhZG1lLW92LWZpbGUjcmVwcm9kdWNpbmctdHJhaW5pbmcKCmluZmVyZW5jZSBjb2RlOiBodHRwczovL2dpdGh1Yi5jb20vRWxldXRoZXJBSS9weXRoaWE/dGFiPXJlYWRtZS1vdi1maWxlI3F1aWNrc3RhcnQiLCwsIk9wcy1jb3VudGluZzogNiAqIDIuOCBiaWxsaW9uICogMjk5ODkyNzM2MDAwID0gNS4wMzhlMjEgRkxPUApUYWJsZSA1OiAxNDI0MCBBMTAwIGhvdXJzID0gMTQyNDAgKiAzNjAwICogMy4xMmUxNCA9IDEuNTk5ZTIyIEZMT1AgYXQgbWF4IHV0aWxpemF0aW9uCgpNRlUgPSA1LjAzOGUyMSAvIDEuNTk5ZTIyID0gMC4zMTUxIiwsLDUxMDM1Ljk4MzU4NzM3MTk2NCxPcGVyYXRpb24gY291bnRpbmcsLCwsLFllcwpQeXRoaWEtNi45YixMYW5ndWFnZSwiTGFuZ3VhZ2UgbW9kZWxpbmcvZ2VuZXJhdGlvbixRdWVzdGlvbiBhbnN3ZXJpbmciLCJFbGV1dGhlckFJLEJvb3ogQWxsZW4gSGFtaWx0b24sIE1jTGVhbixVbml2ZXJzaXR5IG9mIENhbWJyaWRnZSxJbmRyYXByYXN0aGEgSW5zdGl0dXRlIG9mIEluZm9ybWF0aW9uIFRlY2hub2xvZ3kKRGVsaGksU3RhYmlsaXR5IEFJLGRhdGFzYXVyLmFpLFVuaXZlcnNpdHkgb2YgQW1zdGVyZGFtIiwiU3RlbGxhIEJpZGVybWFuLCBIYWlsZXkgU2Nob2Vsa29wZiwgUXVlbnRpbiBBbnRob255LCBIZXJiaWUgQnJhZGxleSwgS3lsZSBPJ0JyaWVuLCBFcmljIEhhbGxhaGFuLCBNb2hhbW1hZCBBZmxhaCBLaGFuLCBTaGl2YW5zaHUgUHVyb2hpdCwgVVNWU04gU2FpIFByYXNoYW50aCwgRWR3YXJkIFJhZmYsIEF2aXlhIFNrb3dyb24sIExpbnRhbmcgU3V0YXdpa2EsIE9za2FyIHZhbiBkZXIgV2FsIiwyMDIzLTA0LTAzLFB5dGhpYTogQSBTdWl0ZSBmb3IgQW5hbHl6aW5nIExhcmdlIExhbmd1YWdlIE1vZGVscyBBY3Jvc3MgVHJhaW5pbmcgYW5kIFNjYWxpbmcsaHR0cHM6Ly9hcnhpdi5vcmcvYWJzLzIzMDQuMDEzNzMsMTg2Mi4wLCwsNjkwMDAwMDAwMC4wLFNlZSBUYWJsZSAxIGZvciBub24tZW1iZWRkaW5nIHBhcmFtZXRlcnMsMS4yNDIwMDAwMDAwMDAxZSsyMixodHRwczovL3d3dy53b2xmcmFtYWxwaGEuY29tL2lucHV0P2k9NitGTE9QKyorNi45K2JpbGxpb24rKisyOTk4OTI3MzYwMDAsMjk5ODkyNzM2MDAwLFRoZSBQaWxlIGNvbnRhaW5zIDMwMEIgdG9rZW5zLCwsTlZJRElBIEExMDAgU1hNNCA0MCBHQiwsQ29uZmlkZW50LCJIb3cgZG8gbGFyZ2UgbGFuZ3VhZ2UgbW9kZWxzIChMTE1zKSBkZXZlbG9wIGFuZCBldm9sdmUgb3ZlciB0aGUgY291cnNlIG9mIHRyYWluaW5nPyBIb3cgZG8gdGhlc2UgcGF0dGVybnMgY2hhbmdlIGFzIG1vZGVscyBzY2FsZT8gVG8gYW5zd2VyIHRoZXNlIHF1ZXN0aW9ucywgd2UgaW50cm9kdWNlIFx0ZXh0aXR7UHl0aGlhfSwgYSBzdWl0ZSBvZiAxNiBMTE1zIGFsbCB0cmFpbmVkIG9uIHB1YmxpYyBkYXRhIHNlZW4gaW4gdGhlIGV4YWN0IHNhbWUgb3JkZXIgYW5kIHJhbmdpbmcgaW4gc2l6ZSBmcm9tIDcwTSB0byAxMkIgcGFyYW1ldGVycy4gV2UgcHJvdmlkZSBwdWJsaWMgYWNjZXNzIHRvIDE1NCBjaGVja3BvaW50cyBmb3IgZWFjaCBvbmUgb2YgdGhlIDE2IG1vZGVscywgYWxvbmdzaWRlIHRvb2xzIHRvIGRvd25sb2FkIGFuZCByZWNvbnN0cnVjdCB0aGVpciBleGFjdCB0cmFpbmluZyBkYXRhbG9hZGVycyBmb3IgZnVydGhlciBzdHVkeS4gV2UgaW50ZW5kIFx0ZXh0aXR7UHl0aGlhfSB0byBmYWNpbGl0YXRlIHJlc2VhcmNoIGluIG1hbnkgYXJlYXMsIGFuZCB3ZSBwcmVzZW50IHNldmVyYWwgY2FzZSBzdHVkaWVzIGluY2x1ZGluZyBub3ZlbCByZXN1bHRzIGluIG1lbW9yaXphdGlvbiwgdGVybSBmcmVxdWVuY3kgZWZmZWN0cyBvbiBmZXctc2hvdCBwZXJmb3JtYW5jZSwgYW5kIHJlZHVjaW5nIGdlbmRlciBiaWFzLiBXZSBkZW1vbnN0cmF0ZSB0aGF0IHRoaXMgaGlnaGx5IGNvbnRyb2xsZWQgc2V0dXAgY2FuIGJlIHVzZWQgdG8geWllbGQgbm92ZWwgaW5zaWdodHMgdG93YXJkIExMTXMgYW5kIHRoZWlyIHRyYWluaW5nIGR5bmFtaWNzLiBUcmFpbmVkIG1vZGVscywgYW5hbHlzaXMgY29kZSwgdHJhaW5pbmcgY29kZSwgYW5kIHRyYWluaW5nIGRhdGEgY2FuIGJlIGZvdW5kIGF0IiwxLjAsUHl0aGlhLTYuOWIsT3BlbiB3ZWlnaHRzICh1bnJlc3RyaWN0ZWQpLCJVbml0ZWQgU3RhdGVzIG9mIEFtZXJpY2EsVW5pdGVkIFN0YXRlcyBvZiBBbWVyaWNhLFVuaXRlZCBLaW5nZG9tIG9mIEdyZWF0IEJyaXRhaW4gYW5kIE5vcnRoZXJuIElyZWxhbmQsSW5kaWEsVW5pdGVkIEtpbmdkb20gb2YgR3JlYXQgQnJpdGFpbiBhbmQgTm9ydGhlcm4gSXJlbGFuZCxVbml0ZWQgU3RhdGVzIG9mIEFtZXJpY2EsTmV0aGVybGFuZHMiLCwsLDEyOC4wLDAuMzMwMSwyMDI2LTA1LTI1IDEyOjIzOjMyKzAwOjAwLEFtYXpvbiBXZWIgU2VydmljZXMsQVdTIFVTIEVhc3QsLCwsIlJlc2VhcmNoIGNvbGxlY3RpdmUsSW5kdXN0cnksQWNhZGVtaWEsQWNhZGVtaWEsSW5kdXN0cnksSW5kdXN0cnksQWNhZGVtaWEiLCwsLDMzNTAwLjAsT3BlbiBzb3VyY2UsImFwYWNoZSAyLjAgZm9yIG1vZGVsL2NvZGUvZGF0YQoKVHJhaW4gY29kZTogaHR0cHM6Ly9naXRodWIuY29tL0VsZXV0aGVyQUkvcHl0aGlhP3RhYj1yZWFkbWUtb3YtZmlsZSNyZXByb2R1Y2luZy10cmFpbmluZyAKCmluZmVyZW5jZSBjb2RlOiBodHRwczovL2dpdGh1Yi5jb20vRWxldXRoZXJBSS9weXRoaWE/dGFiPXJlYWRtZS1vdi1maWxlI3F1aWNrc3RhcnQgIiwsLCJPcHMtY291bnRpbmc6IDYgKiA2LjkgYmlsbGlvbiAqIDI5OTg5MjczNjAwMCA9IDEuMjQyZTIyIEZMT1AKVGFibGUgNTogMzM1MDAgQTEwMCBob3VycyA9IDMzNTAwICogMzYwMCAqIDMuMTJlMTQgPSAzLjc2M2UyMiBGTE9QIGF0IG1heCB1dGlsaXphdGlvbgoKTUZVID0gMS4yNDJlMjIgLyAzLjc2M2UyMiA9IDAuMzMwMSIsLCwxMDIwNzEuOTY3MTc0NzQzOTMsT3BlcmF0aW9uIGNvdW50aW5nLCwsLCxZZXMKUHl0aGlhLTE2MG0sTGFuZ3VhZ2UsIkxhbmd1YWdlIG1vZGVsaW5nL2dlbmVyYXRpb24sUXVlc3Rpb24gYW5zd2VyaW5nIiwiRWxldXRoZXJBSSxCb296IEFsbGVuIEhhbWlsdG9uLCBNY0xlYW4sVW5pdmVyc2l0eSBvZiBDYW1icmlkZ2UsSW5kcmFwcmFzdGhhIEluc3RpdHV0ZSBvZiBJbmZvcm1hdGlvbiBUZWNobm9sb2d5CkRlbGhpLFN0YWJpbGl0eSBBSSxkYXRhc2F1ci5haSxVbml2ZXJzaXR5IG9mIEFtc3RlcmRhbSIsIlN0ZWxsYSBCaWRlcm1hbiwgSGFpbGV5IFNjaG9lbGtvcGYsIFF1ZW50aW4gQW50aG9ueSwgSGVyYmllIEJyYWRsZXksIEt5bGUgTydCcmllbiwgRXJpYyBIYWxsYWhhbiwgTW9oYW1tYWQgQWZsYWggS2hhbiwgU2hpdmFuc2h1IFB1cm9oaXQsIFVTVlNOIFNhaSBQcmFzaGFudGgsIEVkd2FyZCBSYWZmLCBBdml5YSBTa293cm9uLCBMaW50YW5nIFN1dGF3aWthLCBPc2thciB2YW4gZGVyIFdhbCIsMjAyMy0wNC0wMyxQeXRoaWE6IEEgU3VpdGUgZm9yIEFuYWx5emluZyBMYXJnZSBMYW5ndWFnZSBNb2RlbHMgQWNyb3NzIFRyYWluaW5nIGFuZCBTY2FsaW5nLGh0dHBzOi8vYXJ4aXYub3JnL2Ficy8yMzA0LjAxMzczLDE4NjIuMCwsLDE2MDAwMDAwMC4wLFNlZSBUYWJsZSAxIGZvciBub24tZW1iZWRkaW5nIHBhcmFtZXRlcnMsMi44NzkwMDAwMDAwMWUrMjAsImh0dHBzOi8vd3d3LndvbGZyYW1hbHBoYS5jb20vaW5wdXQ/aT02K0ZMT1ArKisxNjArbWlsbGlvbisqKzI5OTg5MjczNjAwMAoKVGFibGUgNSBnaXZlcyBjb25maXJtYXRpb246CjEwMzAgR1BVLWhvdXJzICogMzYwMCBzZWMvaHIgKiAzLjEyZTE0IEZMT1Avc2VjICogMC4zICh1dGlsaXphdGlvbiBhc3N1bXB0aW9uKSA9IDMuNWUyMCIsMjk5ODkyNzM2MDAwLCIiIldlIHRyYWluIGFsbCBtb2RlbHMgZm9yIDI5OSw4OTIsNzM2LDAwMCDiiYggMzAwQiB0b2tlbnMiIiIsLCxOVklESUEgQTEwMCBTWE00IDQwIEdCLCxDb25maWRlbnQsIkhvdyBkbyBsYXJnZSBsYW5ndWFnZSBtb2RlbHMgKExMTXMpIGRldmVsb3AgYW5kIGV2b2x2ZSBvdmVyIHRoZSBjb3Vyc2Ugb2YgdHJhaW5pbmc/IEhvdyBkbyB0aGVzZSBwYXR0ZXJucyBjaGFuZ2UgYXMgbW9kZWxzIHNjYWxlPyBUbyBhbnN3ZXIgdGhlc2UgcXVlc3Rpb25zLCB3ZSBpbnRyb2R1Y2UgXHRleHRpdHtQeXRoaWF9LCBhIHN1aXRlIG9mIDE2IExMTXMgYWxsIHRyYWluZWQgb24gcHVibGljIGRhdGEgc2VlbiBpbiB0aGUgZXhhY3Qgc2FtZSBvcmRlciBhbmQgcmFuZ2luZyBpbiBzaXplIGZyb20gNzBNIHRvIDEyQiBwYXJhbWV0ZXJzLiBXZSBwcm92aWRlIHB1YmxpYyBhY2Nlc3MgdG8gMTU0IGNoZWNrcG9pbnRzIGZvciBlYWNoIG9uZSBvZiB0aGUgMTYgbW9kZWxzLCBhbG9uZ3NpZGUgdG9vbHMgdG8gZG93bmxvYWQgYW5kIHJlY29uc3RydWN0IHRoZWlyIGV4YWN0IHRyYWluaW5nIGRhdGFsb2FkZXJzIGZvciBmdXJ0aGVyIHN0dWR5LiBXZSBpbnRlbmQgXHRleHRpdHtQeXRoaWF9IHRvIGZhY2lsaXRhdGUgcmVzZWFyY2ggaW4gbWFueSBhcmVhcywgYW5kIHdlIHByZXNlbnQgc2V2ZXJhbCBjYXNlIHN0dWRpZXMgaW5jbHVkaW5nIG5vdmVsIHJlc3VsdHMgaW4gbWVtb3JpemF0aW9uLCB0ZXJtIGZyZXF1ZW5jeSBlZmZlY3RzIG9uIGZldy1zaG90IHBlcmZvcm1hbmNlLCBhbmQgcmVkdWNpbmcgZ2VuZGVyIGJpYXMuIFdlIGRlbW9uc3RyYXRlIHRoYXQgdGhpcyBoaWdobHkgY29udHJvbGxlZCBzZXR1cCBjYW4gYmUgdXNlZCB0byB5aWVsZCBub3ZlbCBpbnNpZ2h0cyB0b3dhcmQgTExNcyBhbmQgdGhlaXIgdHJhaW5pbmcgZHluYW1pY3MuIFRyYWluZWQgbW9kZWxzLCBhbmFseXNpcyBjb2RlLCB0cmFpbmluZyBjb2RlLCBhbmQgdHJhaW5pbmcgZGF0YSBjYW4gYmUgZm91bmQgYXQiLDEuMCxQeXRoaWEtMTYwbSxPcGVuIHdlaWdodHMgKHVucmVzdHJpY3RlZCksIlVuaXRlZCBTdGF0ZXMgb2YgQW1lcmljYSxVbml0ZWQgU3RhdGVzIG9mIEFtZXJpY2EsVW5pdGVkIEtpbmdkb20gb2YgR3JlYXQgQnJpdGFpbiBhbmQgTm9ydGhlcm4gSXJlbGFuZCxJbmRpYSxVbml0ZWQgS2luZ2RvbSBvZiBHcmVhdCBCcml0YWluIGFuZCBOb3J0aGVybiBJcmVsYW5kLFVuaXRlZCBTdGF0ZXMgb2YgQW1lcmljYSxOZXRoZXJsYW5kcyIsLCwsMzIuMCwsMjAyNi0wNS0yNSAxMjoyMzozMiswMDowMCxBbWF6b24gV2ViIFNlcnZpY2VzLEFXUyBVUyBFYXN0LCwsLCJSZXNlYXJjaCBjb2xsZWN0aXZlLEluZHVzdHJ5LEFjYWRlbWlhLEFjYWRlbWlhLEluZHVzdHJ5LEluZHVzdHJ5LEFjYWRlbWlhIiwsLCwxMDMwLjAsT3BlbiBzb3VyY2UsImFwYWNoZSAyLjAgZm9yIG1vZGVsL2NvZGUvZGF0YQoKVHJhaW4gY29kZTogaHR0cHM6Ly9naXRodWIuY29tL0VsZXV0aGVyQUkvcHl0aGlhP3RhYj1yZWFkbWUtb3YtZmlsZSNyZXByb2R1Y2luZy10cmFpbmluZwoKaW5mZXJlbmNlIGNvZGU6IGh0dHBzOi8vZ2l0aHViLmNvbS9FbGV1dGhlckFJL3B5dGhpYT90YWI9cmVhZG1lLW92LWZpbGUjcXVpY2tzdGFydCIsLCwsLCwyNTUxNy45OTE3OTM2ODU5ODIsIk9wZXJhdGlvbiBjb3VudGluZyxIYXJkd2FyZSIsLCwsLFllcwpQeXRoaWEtMWIsTGFuZ3VhZ2UsIkxhbmd1YWdlIG1vZGVsaW5nL2dlbmVyYXRpb24sUXVlc3Rpb24gYW5zd2VyaW5nIiwiRWxldXRoZXJBSSxCb296IEFsbGVuIEhhbWlsdG9uLCBNY0xlYW4sVW5pdmVyc2l0eSBvZiBDYW1icmlkZ2UsSW5kcmFwcmFzdGhhIEluc3RpdHV0ZSBvZiBJbmZvcm1hdGlvbiBUZWNobm9sb2d5CkRlbGhpLFN0YWJpbGl0eSBBSSxkYXRhc2F1ci5haSxVbml2ZXJzaXR5IG9mIEFtc3RlcmRhbSIsIlN0ZWxsYSBCaWRlcm1hbiwgSGFpbGV5IFNjaG9lbGtvcGYsIFF1ZW50aW4gQW50aG9ueSwgSGVyYmllIEJyYWRsZXksIEt5bGUgTydCcmllbiwgRXJpYyBIYWxsYWhhbiwgTW9oYW1tYWQgQWZsYWggS2hhbiwgU2hpdmFuc2h1IFB1cm9oaXQsIFVTVlNOIFNhaSBQcmFzaGFudGgsIEVkd2FyZCBSYWZmLCBBdml5YSBTa293cm9uLCBMaW50YW5nIFN1dGF3aWthLCBPc2thciB2YW4gZGVyIFdhbCIsMjAyMy0wNC0wMyxQeXRoaWE6IEEgU3VpdGUgZm9yIEFuYWx5emluZyBMYXJnZSBMYW5ndWFnZSBNb2RlbHMgQWNyb3NzIFRyYWluaW5nIGFuZCBTY2FsaW5nLGh0dHBzOi8vYXJ4aXYub3JnL2Ficy8yMzA0LjAxMzczLDE4NjIuMCwsLDEwMDAwMDAwMDAuMCxTZWUgVGFibGUgMSBmb3Igbm9uLWVtYmVkZGluZyBwYXJhbWV0ZXJzLDEuNzk5MDAwMDAwMDAxZSsyMSxodHRwczovL3d3dy53b2xmcmFtYWxwaGEuY29tL2lucHV0P2k9NitGTE9QKyorMStiaWxsaW9uKyorMjk5ODkyNzM2MDAwLDI5OTg5MjczNjAwMCwiIiJXZSB0cmFpbiBhbGwgbW9kZWxzIGZvciAyOTksODkyLDczNiwwMDAg4omIIDMwMEIgdG9rZW5zIiIiLCwsTlZJRElBIEExMDAgU1hNNCA0MCBHQiwsQ29uZmlkZW50LCJIb3cgZG8gbGFyZ2UgbGFuZ3VhZ2UgbW9kZWxzIChMTE1zKSBkZXZlbG9wIGFuZCBldm9sdmUgb3ZlciB0aGUgY291cnNlIG9mIHRyYWluaW5nPyBIb3cgZG8gdGhlc2UgcGF0dGVybnMgY2hhbmdlIGFzIG1vZGVscyBzY2FsZT8gVG8gYW5zd2VyIHRoZXNlIHF1ZXN0aW9ucywgd2UgaW50cm9kdWNlIFx0ZXh0aXR7UHl0aGlhfSwgYSBzdWl0ZSBvZiAxNiBMTE1zIGFsbCB0cmFpbmVkIG9uIHB1YmxpYyBkYXRhIHNlZW4gaW4gdGhlIGV4YWN0IHNhbWUgb3JkZXIgYW5kIHJhbmdpbmcgaW4gc2l6ZSBmcm9tIDcwTSB0byAxMkIgcGFyYW1ldGVycy4gV2UgcHJvdmlkZSBwdWJsaWMgYWNjZXNzIHRvIDE1NCBjaGVja3BvaW50cyBmb3IgZWFjaCBvbmUgb2YgdGhlIDE2IG1vZGVscywgYWxvbmdzaWRlIHRvb2xzIHRvIGRvd25sb2FkIGFuZCByZWNvbnN0cnVjdCB0aGVpciBleGFjdCB0cmFpbmluZyBkYXRhbG9hZGVycyBmb3IgZnVydGhlciBzdHVkeS4gV2UgaW50ZW5kIFx0ZXh0aXR7UHl0aGlhfSB0byBmYWNpbGl0YXRlIHJlc2VhcmNoIGluIG1hbnkgYXJlYXMsIGFuZCB3ZSBwcmVzZW50IHNldmVyYWwgY2FzZSBzdHVkaWVzIGluY2x1ZGluZyBub3ZlbCByZXN1bHRzIGluIG1lbW9yaXphdGlvbiwgdGVybSBmcmVxdWVuY3kgZWZmZWN0cyBvbiBmZXctc2hvdCBwZXJmb3JtYW5jZSwgYW5kIHJlZHVjaW5nIGdlbmRlciBiaWFzLiBXZSBkZW1vbnN0cmF0ZSB0aGF0IHRoaXMgaGlnaGx5IGNvbnRyb2xsZWQgc2V0dXAgY2FuIGJlIHVzZWQgdG8geWllbGQgbm92ZWwgaW5zaWdodHMgdG93YXJkIExMTXMgYW5kIHRoZWlyIHRyYWluaW5nIGR5bmFtaWNzLiBUcmFpbmVkIG1vZGVscywgYW5hbHlzaXMgY29kZSwgdHJhaW5pbmcgY29kZSwgYW5kIHRyYWluaW5nIGRhdGEgY2FuIGJlIGZvdW5kIGF0IiwxLjAsUHl0aGlhLTFiLE9wZW4gd2VpZ2h0cyAodW5yZXN0cmljdGVkKSwiVW5pdGVkIFN0YXRlcyBvZiBBbWVyaWNhLFVuaXRlZCBTdGF0ZXMgb2YgQW1lcmljYSxVbml0ZWQgS2luZ2RvbSBvZiBHcmVhdCBCcml0YWluIGFuZCBOb3J0aGVybiBJcmVsYW5kLEluZGlhLFVuaXRlZCBLaW5nZG9tIG9mIEdyZWF0IEJyaXRhaW4gYW5kIE5vcnRoZXJuIElyZWxhbmQsVW5pdGVkIFN0YXRlcyBvZiBBbWVyaWNhLE5ldGhlcmxhbmRzIiwsLCw2NC4wLCwyMDI2LTA1LTI1IDEyOjIzOjMyKzAwOjAwLEFtYXpvbiBXZWIgU2VydmljZXMsQVdTIFVTIEVhc3QsLCwsIlJlc2VhcmNoIGNvbGxlY3RpdmUsSW5kdXN0cnksQWNhZGVtaWEsQWNhZGVtaWEsSW5kdXN0cnksSW5kdXN0cnksQWNhZGVtaWEiLCwsLDQ4MzAuMCxPcGVuIHNvdXJjZSwiYXBhY2hlIDIuMCBmb3IgbW9kZWwvY29kZS9kYXRhCgpUcmFpbiBjb2RlOiBodHRwczovL2dpdGh1Yi5jb20vRWxldXRoZXJBSS9weXRoaWE/dGFiPXJlYWRtZS1vdi1maWxlI3JlcHJvZHVjaW5nLXRyYWluaW5nCgppbmZlcmVuY2UgY29kZTogaHR0cHM6Ly9naXRodWIuY29tL0VsZXV0aGVyQUkvcHl0aGlhP3RhYj1yZWFkbWUtb3YtZmlsZSNxdWlja3N0YXJ0IiwsLCwsLDUxMDM1Ljk4MzU4NzM3MTk2NCxPcGVyYXRpb24gY291bnRpbmcsLCwsLFllcwpQeXRoaWEtMS40YixMYW5ndWFnZSwiTGFuZ3VhZ2UgbW9kZWxpbmcvZ2VuZXJhdGlvbixRdWVzdGlvbiBhbnN3ZXJpbmciLCJFbGV1dGhlckFJLEJvb3ogQWxsZW4gSGFtaWx0b24sIE1jTGVhbixVbml2ZXJzaXR5IG9mIENhbWJyaWRnZSxJbmRyYXByYXN0aGEgSW5zdGl0dXRlIG9mIEluZm9ybWF0aW9uIFRlY2hub2xvZ3kKRGVsaGksU3RhYmlsaXR5IEFJLGRhdGFzYXVyLmFpLFVuaXZlcnNpdHkgb2YgQW1zdGVyZGFtIiwiU3RlbGxhIEJpZGVybWFuLCBIYWlsZXkgU2Nob2Vsa29wZiwgUXVlbnRpbiBBbnRob255LCBIZXJiaWUgQnJhZGxleSwgS3lsZSBPJ0JyaWVuLCBFcmljIEhhbGxhaGFuLCBNb2hhbW1hZCBBZmxhaCBLaGFuLCBTaGl2YW5zaHUgUHVyb2hpdCwgVVNWU04gU2FpIFByYXNoYW50aCwgRWR3YXJkIFJhZmYsIEF2aXlhIFNrb3dyb24sIExpbnRhbmcgU3V0YXdpa2EsIE9za2FyIHZhbiBkZXIgV2FsIiwyMDIzLTA0LTAzLFB5dGhpYTogQSBTdWl0ZSBmb3IgQW5hbHl6aW5nIExhcmdlIExhbmd1YWdlIE1vZGVscyBBY3Jvc3MgVHJhaW5pbmcgYW5kIFNjYWxpbmcsaHR0cHM6Ly9hcnhpdi5vcmcvYWJzLzIzMDQuMDEzNzMsMTg2Mi4wLCwsMTQwMDAwMDAwMC4wLFNlZSBUYWJsZSAxIGZvciBub24tZW1iZWRkaW5nIHBhcmFtZXRlcnMsMi41MTkwMDAwMDAwMDAxZSsyMSxodHRwczovL3d3dy53b2xmcmFtYWxwaGEuY29tL2lucHV0P2k9NitGTE9QKyorMS40K2JpbGxpb24rKisyOTk4OTI3MzYwMDAsMjk5ODkyNzM2MDAwLCIiIldlIHRyYWluIGFsbCBtb2RlbHMgZm9yIDI5OSw4OTIsNzM2LDAwMCDiiYggMzAwQiB0b2tlbnMiIiIsLCxOVklESUEgQTEwMCBTWE00IDQwIEdCLCxDb25maWRlbnQsIkhvdyBkbyBsYXJnZSBsYW5ndWFnZSBtb2RlbHMgKExMTXMpIGRldmVsb3AgYW5kIGV2b2x2ZSBvdmVyIHRoZSBjb3Vyc2Ugb2YgdHJhaW5pbmc/IEhvdyBkbyB0aGVzZSBwYXR0ZXJucyBjaGFuZ2UgYXMgbW9kZWxzIHNjYWxlPyBUbyBhbnN3ZXIgdGhlc2UgcXVlc3Rpb25zLCB3ZSBpbnRyb2R1Y2UgXHRleHRpdHtQeXRoaWF9LCBhIHN1aXRlIG9mIDE2IExMTXMgYWxsIHRyYWluZWQgb24gcHVibGljIGRhdGEgc2VlbiBpbiB0aGUgZXhhY3Qgc2FtZSBvcmRlciBhbmQgcmFuZ2luZyBpbiBzaXplIGZyb20gNzBNIHRvIDEyQiBwYXJhbWV0ZXJzLiBXZSBwcm92aWRlIHB1YmxpYyBhY2Nlc3MgdG8gMTU0IGNoZWNrcG9pbnRzIGZvciBlYWNoIG9uZSBvZiB0aGUgMTYgbW9kZWxzLCBhbG9uZ3NpZGUgdG9vbHMgdG8gZG93bmxvYWQgYW5kIHJlY29uc3RydWN0IHRoZWlyIGV4YWN0IHRyYWluaW5nIGRhdGFsb2FkZXJzIGZvciBmdXJ0aGVyIHN0dWR5LiBXZSBpbnRlbmQgXHRleHRpdHtQeXRoaWF9IHRvIGZhY2lsaXRhdGUgcmVzZWFyY2ggaW4gbWFueSBhcmVhcywgYW5kIHdlIHByZXNlbnQgc2V2ZXJhbCBjYXNlIHN0dWRpZXMgaW5jbHVkaW5nIG5vdmVsIHJlc3VsdHMgaW4gbWVtb3JpemF0aW9uLCB0ZXJtIGZyZXF1ZW5jeSBlZmZlY3RzIG9uIGZldy1zaG90IHBlcmZvcm1hbmNlLCBhbmQgcmVkdWNpbmcgZ2VuZGVyIGJpYXMuIFdlIGRlbW9uc3RyYXRlIHRoYXQgdGhpcyBoaWdobHkgY29udHJvbGxlZCBzZXR1cCBjYW4gYmUgdXNlZCB0byB5aWVsZCBub3ZlbCBpbnNpZ2h0cyB0b3dhcmQgTExNcyBhbmQgdGhlaXIgdHJhaW5pbmcgZHluYW1pY3MuIFRyYWluZWQgbW9kZWxzLCBhbmFseXNpcyBjb2RlLCB0cmFpbmluZyBjb2RlLCBhbmQgdHJhaW5pbmcgZGF0YSBjYW4gYmUgZm91bmQgYXQiLDEuMCxQeXRoaWEtMS40YixPcGVuIHdlaWdodHMgKHVucmVzdHJpY3RlZCksIlVuaXRlZCBTdGF0ZXMgb2YgQW1lcmljYSxVbml0ZWQgU3RhdGVzIG9mIEFtZXJpY2EsVW5pdGVkIEtpbmdkb20gb2YgR3JlYXQgQnJpdGFpbiBhbmQgTm9ydGhlcm4gSXJlbGFuZCxJbmRpYSxVbml0ZWQgS2luZ2RvbSBvZiBHcmVhdCBCcml0YWluIGFuZCBOb3J0aGVybiBJcmVsYW5kLFVuaXRlZCBTdGF0ZXMgb2YgQW1lcmljYSxOZXRoZXJsYW5kcyIsLCwsNjQuMCwsMjAyNi0wNS0yNSAxMjoyMzozMyswMDowMCxBbWF6b24gV2ViIFNlcnZpY2VzLEFXUyBVUyBFYXN0LCwsLCJSZXNlYXJjaCBjb2xsZWN0aXZlLEluZHVzdHJ5LEFjYWRlbWlhLEFjYWRlbWlhLEluZHVzdHJ5LEluZHVzdHJ5LEFjYWRlbWlhIiwsLCw3MTIwLjAsT3BlbiBzb3VyY2UsImFwYWNoZSAyLjAgZm9yIG1vZGVsL2NvZGUvZGF0YQoKVHJhaW4gY29kZTogaHR0cHM6Ly9naXRodWIuY29tL0VsZXV0aGVyQUkvcHl0aGlhP3RhYj1yZWFkbWUtb3YtZmlsZSNyZXByb2R1Y2luZy10cmFpbmluZwoKaW5mZXJlbmNlIGNvZGU6IGh0dHBzOi8vZ2l0aHViLmNvbS9FbGV1dGhlckFJL3B5dGhpYT90YWI9cmVhZG1lLW92LWZpbGUjcXVpY2tzdGFydCIsLCwsLCw1MTAzNS45ODM1ODczNzE5NjQsT3BlcmF0aW9uIGNvdW50aW5nLCwsLCxZZXMKUHl0aGlhLTcwbSxMYW5ndWFnZSwiTGFuZ3VhZ2UgbW9kZWxpbmcvZ2VuZXJhdGlvbixRdWVzdGlvbiBhbnN3ZXJpbmciLCJFbGV1dGhlckFJLEJvb3ogQWxsZW4gSGFtaWx0b24sIE1jTGVhbixVbml2ZXJzaXR5IG9mIENhbWJyaWRnZSxJbmRyYXByYXN0aGEgSW5zdGl0dXRlIG9mIEluZm9ybWF0aW9uIFRlY2hub2xvZ3kKRGVsaGksU3RhYmlsaXR5IEFJLGRhdGFzYXVyLmFpLFVuaXZlcnNpdHkgb2YgQW1zdGVyZGFtIiwiU3RlbGxhIEJpZGVybWFuLCBIYWlsZXkgU2Nob2Vsa29wZiwgUXVlbnRpbiBBbnRob255LCBIZXJiaWUgQnJhZGxleSwgS3lsZSBPJ0JyaWVuLCBFcmljIEhhbGxhaGFuLCBNb2hhbW1hZCBBZmxhaCBLaGFuLCBTaGl2YW5zaHUgUHVyb2hpdCwgVVNWU04gU2FpIFByYXNoYW50aCwgRWR3YXJkIFJhZmYsIEF2aXlhIFNrb3dyb24sIExpbnRhbmcgU3V0YXdpa2EsIE9za2FyIHZhbiBkZXIgV2FsIiwyMDIzLTA0LTAzLFB5dGhpYTogQSBTdWl0ZSBmb3IgQW5hbHl6aW5nIExhcmdlIExhbmd1YWdlIE1vZGVscyBBY3Jvc3MgVHJhaW5pbmcgYW5kIFNjYWxpbmcsaHR0cHM6Ly9hcnhpdi5vcmcvYWJzLzIzMDQuMDEz</x:v>
      </x:c>
    </x:row>
    <x:row r="184" ht="18" customHeight="1">
      <x:c r="A184" s="17" t="n">
        <x:v>179</x:v>
      </x:c>
      <x:c r="B184" s="17" t="n">
        <x:v>310</x:v>
      </x:c>
      <x:c r="C184" s="160" t="str">
        <x:v>NzMsMTg2Mi4wLCwsNzAwMDAwMDAuMCxTZWUgVGFibGUgMSBmb3Igbm9uLWVtYmVkZGluZyBwYXJhbWV0ZXJzLDEuMjYwMDAwMDAwMDFlKzIwLGh0dHBzOi8vd3d3LndvbGZyYW1hbHBoYS5jb20vaW5wdXQ/aT02K0ZMT1ArKis3MCttaWxsaW9uKyorMjk5ODkyNzM2MDAwLDI5OTg5MjczNjAwMCwiIiJXZSB0cmFpbiBhbGwgbW9kZWxzIGZvciAyOTksODkyLDczNiwwMDAg4omIIDMwMEIgdG9rZW5zIiIiLCwsTlZJRElBIEExMDAgU1hNNCA0MCBHQiwsQ29uZmlkZW50LCJIb3cgZG8gbGFyZ2UgbGFuZ3VhZ2UgbW9kZWxzIChMTE1zKSBkZXZlbG9wIGFuZCBldm9sdmUgb3ZlciB0aGUgY291cnNlIG9mIHRyYWluaW5nPyBIb3cgZG8gdGhlc2UgcGF0dGVybnMgY2hhbmdlIGFzIG1vZGVscyBzY2FsZT8gVG8gYW5zd2VyIHRoZXNlIHF1ZXN0aW9ucywgd2UgaW50cm9kdWNlIFx0ZXh0aXR7UHl0aGlhfSwgYSBzdWl0ZSBvZiAxNiBMTE1zIGFsbCB0cmFpbmVkIG9uIHB1YmxpYyBkYXRhIHNlZW4gaW4gdGhlIGV4YWN0IHNhbWUgb3JkZXIgYW5kIHJhbmdpbmcgaW4gc2l6ZSBmcm9tIDcwTSB0byAxMkIgcGFyYW1ldGVycy4gV2UgcHJvdmlkZSBwdWJsaWMgYWNjZXNzIHRvIDE1NCBjaGVja3BvaW50cyBmb3IgZWFjaCBvbmUgb2YgdGhlIDE2IG1vZGVscywgYWxvbmdzaWRlIHRvb2xzIHRvIGRvd25sb2FkIGFuZCByZWNvbnN0cnVjdCB0aGVpciBleGFjdCB0cmFpbmluZyBkYXRhbG9hZGVycyBmb3IgZnVydGhlciBzdHVkeS4gV2UgaW50ZW5kIFx0ZXh0aXR7UHl0aGlhfSB0byBmYWNpbGl0YXRlIHJlc2VhcmNoIGluIG1hbnkgYXJlYXMsIGFuZCB3ZSBwcmVzZW50IHNldmVyYWwgY2FzZSBzdHVkaWVzIGluY2x1ZGluZyBub3ZlbCByZXN1bHRzIGluIG1lbW9yaXphdGlvbiwgdGVybSBmcmVxdWVuY3kgZWZmZWN0cyBvbiBmZXctc2hvdCBwZXJmb3JtYW5jZSwgYW5kIHJlZHVjaW5nIGdlbmRlciBiaWFzLiBXZSBkZW1vbnN0cmF0ZSB0aGF0IHRoaXMgaGlnaGx5IGNvbnRyb2xsZWQgc2V0dXAgY2FuIGJlIHVzZWQgdG8geWllbGQgbm92ZWwgaW5zaWdodHMgdG93YXJkIExMTXMgYW5kIHRoZWlyIHRyYWluaW5nIGR5bmFtaWNzLiBUcmFpbmVkIG1vZGVscywgYW5hbHlzaXMgY29kZSwgdHJhaW5pbmcgY29kZSwgYW5kIHRyYWluaW5nIGRhdGEgY2FuIGJlIGZvdW5kIGF0IiwxLjAsUHl0aGlhLTcwbSxPcGVuIHdlaWdodHMgKHVucmVzdHJpY3RlZCksIlVuaXRlZCBTdGF0ZXMgb2YgQW1lcmljYSxVbml0ZWQgU3RhdGVzIG9mIEFtZXJpY2EsVW5pdGVkIEtpbmdkb20gb2YgR3JlYXQgQnJpdGFpbiBhbmQgTm9ydGhlcm4gSXJlbGFuZCxJbmRpYSxVbml0ZWQgS2luZ2RvbSBvZiBHcmVhdCBCcml0YWluIGFuZCBOb3J0aGVybiBJcmVsYW5kLFVuaXRlZCBTdGF0ZXMgb2YgQW1lcmljYSxOZXRoZXJsYW5kcyIsLCwsMzIuMCwsMjAyNi0wNS0yNSAxMjoyMzozMyswMDowMCxBbWF6b24gV2ViIFNlcnZpY2VzLEFXUyBVUyBFYXN0LCwsLCJSZXNlYXJjaCBjb2xsZWN0aXZlLEluZHVzdHJ5LEFjYWRlbWlhLEFjYWRlbWlhLEluZHVzdHJ5LEluZHVzdHJ5LEFjYWRlbWlhIiwsLCw1MTAuMCxPcGVuIHNvdXJjZSwiYXBhY2hlIDIuMCBmb3IgbW9kZWwvY29kZS9kYXRhCgpUcmFpbiBjb2RlOiBodHRwczovL2dpdGh1Yi5jb20vRWxldXRoZXJBSS9weXRoaWE/dGFiPXJlYWRtZS1vdi1maWxlI3JlcHJvZHVjaW5nLXRyYWluaW5nCgppbmZlcmVuY2UgY29kZTogaHR0cHM6Ly9naXRodWIuY29tL0VsZXV0aGVyQUkvcHl0aGlhP3RhYj1yZWFkbWUtb3YtZmlsZSNxdWlja3N0YXJ0IiwsLCwsLDI1NTE3Ljk5MTc5MzY4NTk4MixPcGVyYXRpb24gY291bnRpbmcsLCwsLFllcwpQeXRoaWEtNDEwbSxMYW5ndWFnZSwiTGFuZ3VhZ2UgbW9kZWxpbmcvZ2VuZXJhdGlvbixRdWVzdGlvbiBhbnN3ZXJpbmciLCJFbGV1dGhlckFJLEJvb3ogQWxsZW4gSGFtaWx0b24sIE1jTGVhbixVbml2ZXJzaXR5IG9mIENhbWJyaWRnZSxJbmRyYXByYXN0aGEgSW5zdGl0dXRlIG9mIEluZm9ybWF0aW9uIFRlY2hub2xvZ3kKRGVsaGksU3RhYmlsaXR5IEFJLGRhdGFzYXVyLmFpLFVuaXZlcnNpdHkgb2YgQW1zdGVyZGFtIiwiU3RlbGxhIEJpZGVybWFuLCBIYWlsZXkgU2Nob2Vsa29wZiwgUXVlbnRpbiBBbnRob255LCBIZXJiaWUgQnJhZGxleSwgS3lsZSBPJ0JyaWVuLCBFcmljIEhhbGxhaGFuLCBNb2hhbW1hZCBBZmxhaCBLaGFuLCBTaGl2YW5zaHUgUHVyb2hpdCwgVVNWU04gU2FpIFByYXNoYW50aCwgRWR3YXJkIFJhZmYsIEF2aXlhIFNrb3dyb24sIExpbnRhbmcgU3V0YXdpa2EsIE9za2FyIHZhbiBkZXIgV2FsIiwyMDIzLTA0LTAzLFB5dGhpYTogQSBTdWl0ZSBmb3IgQW5hbHl6aW5nIExhcmdlIExhbmd1YWdlIE1vZGVscyBBY3Jvc3MgVHJhaW5pbmcgYW5kIFNjYWxpbmcsaHR0cHM6Ly9hcnhpdi5vcmcvYWJzLzIzMDQuMDEzNzMsMTg2Mi4wLCwsNDEwMDAwMDAwLjAsU2VlIFRhYmxlIDEgZm9yIG5vbi1lbWJlZGRpbmcgcGFyYW1ldGVycyw3LjM3NzAwMDAwMDAxZSsyMCxodHRwczovL3d3dy53b2xmcmFtYWxwaGEuY29tL2lucHV0P2k9NitGTE9QKyorNDEwK21pbGxpb24rKisyOTk4OTI3MzYwMDAsMjk5ODkyNzM2MDAwLCIiIldlIHRyYWluIGFsbCBtb2RlbHMgZm9yIDI5OSw4OTIsNzM2LDAwMCDiiYggMzAwQiB0b2tlbnMiIiIsLCxOVklESUEgQTEwMCBTWE00IDQwIEdCLCxDb25maWRlbnQsIkhvdyBkbyBsYXJnZSBsYW5ndWFnZSBtb2RlbHMgKExMTXMpIGRldmVsb3AgYW5kIGV2b2x2ZSBvdmVyIHRoZSBjb3Vyc2Ugb2YgdHJhaW5pbmc/IEhvdyBkbyB0aGVzZSBwYXR0ZXJucyBjaGFuZ2UgYXMgbW9kZWxzIHNjYWxlPyBUbyBhbnN3ZXIgdGhlc2UgcXVlc3Rpb25zLCB3ZSBpbnRyb2R1Y2UgXHRleHRpdHtQeXRoaWF9LCBhIHN1aXRlIG9mIDE2IExMTXMgYWxsIHRyYWluZWQgb24gcHVibGljIGRhdGEgc2VlbiBpbiB0aGUgZXhhY3Qgc2FtZSBvcmRlciBhbmQgcmFuZ2luZyBpbiBzaXplIGZyb20gNzBNIHRvIDEyQiBwYXJhbWV0ZXJzLiBXZSBwcm92aWRlIHB1YmxpYyBhY2Nlc3MgdG8gMTU0IGNoZWNrcG9pbnRzIGZvciBlYWNoIG9uZSBvZiB0aGUgMTYgbW9kZWxzLCBhbG9uZ3NpZGUgdG9vbHMgdG8gZG93bmxvYWQgYW5kIHJlY29uc3RydWN0IHRoZWlyIGV4YWN0IHRyYWluaW5nIGRhdGFsb2FkZXJzIGZvciBmdXJ0aGVyIHN0dWR5LiBXZSBpbnRlbmQgXHRleHRpdHtQeXRoaWF9IHRvIGZhY2lsaXRhdGUgcmVzZWFyY2ggaW4gbWFueSBhcmVhcywgYW5kIHdlIHByZXNlbnQgc2V2ZXJhbCBjYXNlIHN0dWRpZXMgaW5jbHVkaW5nIG5vdmVsIHJlc3VsdHMgaW4gbWVtb3JpemF0aW9uLCB0ZXJtIGZyZXF1ZW5jeSBlZmZlY3RzIG9uIGZldy1zaG90IHBlcmZvcm1hbmNlLCBhbmQgcmVkdWNpbmcgZ2VuZGVyIGJpYXMuIFdlIGRlbW9uc3RyYXRlIHRoYXQgdGhpcyBoaWdobHkgY29udHJvbGxlZCBzZXR1cCBjYW4gYmUgdXNlZCB0byB5aWVsZCBub3ZlbCBpbnNpZ2h0cyB0b3dhcmQgTExNcyBhbmQgdGhlaXIgdHJhaW5pbmcgZHluYW1pY3MuIFRyYWluZWQgbW9kZWxzLCBhbmFseXNpcyBjb2RlLCB0cmFpbmluZyBjb2RlLCBhbmQgdHJhaW5pbmcgZGF0YSBjYW4gYmUgZm91bmQgYXQiLDEuMCxQeXRoaWEtNDEwbSxPcGVuIHdlaWdodHMgKHVucmVzdHJpY3RlZCksIlVuaXRlZCBTdGF0ZXMgb2YgQW1lcmljYSxVbml0ZWQgU3RhdGVzIG9mIEFtZXJpY2EsVW5pdGVkIEtpbmdkb20gb2YgR3JlYXQgQnJpdGFpbiBhbmQgTm9ydGhlcm4gSXJlbGFuZCxJbmRpYSxVbml0ZWQgS2luZ2RvbSBvZiBHcmVhdCBCcml0YWluIGFuZCBOb3J0aGVybiBJcmVsYW5kLFVuaXRlZCBTdGF0ZXMgb2YgQW1lcmljYSxOZXRoZXJsYW5kcyIsLCwsMzIuMCwsMjAyNi0wNS0yNSAxMjoyMzozMiswMDowMCxBbWF6b24gV2ViIFNlcnZpY2VzLEFXUyBVUyBFYXN0LCwsLCJSZXNlYXJjaCBjb2xsZWN0aXZlLEluZHVzdHJ5LEFjYWRlbWlhLEFjYWRlbWlhLEluZHVzdHJ5LEluZHVzdHJ5LEFjYWRlbWlhIiwsLCwyNTQwLjAsT3BlbiBzb3VyY2UsImFwYWNoZSAyLjAgZm9yIG1vZGVsL2NvZGUvZGF0YQoKVHJhaW4gY29kZTogaHR0cHM6Ly9naXRodWIuY29tL0VsZXV0aGVyQUkvcHl0aGlhP3RhYj1yZWFkbWUtb3YtZmlsZSNyZXByb2R1Y2luZy10cmFpbmluZwoKaW5mZXJlbmNlIGNvZGU6IGh0dHBzOi8vZ2l0aHViLmNvbS9FbGV1dGhlckFJL3B5dGhpYT90YWI9cmVhZG1lLW92LWZpbGUjcXVpY2tzdGFydCIsLCwsLCwyNTUxNy45OTE3OTM2ODU5ODIsT3BlcmF0aW9uIGNvdW50aW5nLCwsLCxZZXMKTWFoTG9vbCxCaW9sb2d5LFByb3RlaW4gcHJvcGVydHkgcHJlZGljdGlvbixVbml2ZXJzaXR5IG9mIFJvY2hlc3RlciwiTWVocmFkIEFuc2FyaSwgQW5kcmV3IEQuIFdoaXRlIiwyMDIzLTA0LTAzLCJTZXJ2ZXJsZXNzIFByZWRpY3Rpb24gb2YgUGVwdGlkZSBQcm9wZXJ0aWVzIHdpdGggUmVjdXJyZW50IE5ldXJhbApOZXR3b3JrcyIsaHR0cHM6Ly9wdWJzLmFjcy5vcmcvZG9pL2Z1bGwvMTAuMTAyMS9hY3MuamNpbS4yYzAxMzE3LDAuMCwsLCwsLCwsIkRBVEEgVE9LRU5TID0gNDQsOTU0IHNlcXVlbmNlcyAqIDIwMCBhbWlubyBhY2lkcy9zZXF1ZW5jZSA9IDgsOTkwLDgwMCB0b2tlbnMKRklOQUwgPSA4LDk5MCw4MDAgKDguOTllNikgdW5pcXVlIHRva2VucyBzZWVuIGluIGZpcnN0IGVwb2NoCgpLZXkgY2FsY3VsYXRpb25zOgotIFRvdGFsIHNlcXVlbmNlczogOSwzMTYgKyAxOCw0NTMgKyAxNywxODUgPSA0NCw5NTQKLSBUb3RhbCB0b2tlbnM6IDQ0LDk1NCAqIDIwMCA9IDgsOTkwLDgwMCIsLCwsLENvbmZpZGVudCwiV2UgcHJlc2VudCB0aHJlZSBkZWVwIGxlYXJuaW5nIHNlcXVlbmNlLWJhc2VkIHByZWRpY3Rpb24gbW9kZWxzIGZvciBwZXB0aWRlIHByb3BlcnRpZXMgaW5jbHVkaW5nIGhlbW9seXNpcywgc29sdWJpbGl0eSwgYW5kIHJlc2lzdGFuY2UgdG8gbm9uc3BlY2lmaWMgaW50ZXJhY3Rpb25zIHRoYXQgYWNoaWV2ZSBjb21wYXJhYmxlIHJlc3VsdHMgdG8gdGhlIHN0YXRlLW9mLXRoZS1hcnQgbW9kZWxzLiBPdXIgc2VxdWVuY2UtYmFzZWQgc29sdWJpbGl0eSBwcmVkaWN0b3IsIE1haExvb0wsIG91dHBlcmZvcm1zIHRoZSBjdXJyZW50IHN0YXRlLW9mLXRoZS1hcnQgbWV0aG9kcyBmb3Igc2hvcnQgcGVwdGlkZXMuIFRoZXNlIG1vZGVscyBhcmUgaW1wbGVtZW50ZWQgYXMgYSBzdGF0aWMgd2Vic2l0ZSB3aXRob3V0IHRoZSB1c2Ugb2YgYSBkZWRpY2F0ZWQgc2VydmVyIG9yIGNsb3VkIGNvbXB1dGluZy4gV2ViLWJhc2VkIG1vZGVscyBsaWtlIHRoaXMgYWxsb3cgZm9yIGFjY2Vzc2libGUgYW5kIGVmZmVjdGl2ZSByZXByb2R1Y2liaWxpdHkuIE1vc3QgZXhpc3RpbmcgYXBwcm9hY2hlcyByZWx5IG9uIHRoaXJkLXBhcnR5IHNlcnZlcnMgdGhhdCB0eXBpY2FsbHkgcmVxdWlyZSB1cGtlZXAgYW5kIG1haW50ZW5hbmNlLiBPdXIgcHJlZGljdGl2ZSBtb2RlbHMgZG8gbm90IHJlcXVpcmUgc2VydmVycywgcmVxdWlyZSBubyBpbnN0YWxsYXRpb24gb2YgZGVwZW5kZW5jaWVzLCBhbmQgd29yayBhY3Jvc3MgYSByYW5nZSBvZiBkZXZpY2VzLiBUaGUgc3BlY2lmaWMgYXJjaGl0ZWN0dXJlIGlzIGJpZGlyZWN0aW9uYWwgcmVjdXJyZW50IG5ldXJhbCBuZXR3b3Jrcy4gVGhpcyBzZXJ2ZXJsZXNzIGFwcHJvYWNoIGlzIGEgZGVtb25zdHJhdGlvbiBvZiBlZGdlIG1hY2hpbmUgbGVhcm5pbmcgdGhhdCByZW1vdmVzIHRoZSBkZXBlbmRlbmNlIG9uIGNsb3VkIHByb3ZpZGVycy4gVGhlIGNvZGUgYW5kIG1vZGVscyBhcmUgYWNjZXNzaWJsZSBhdCBodHRwczovL2dpdGh1Yi5jb20vdXItd2hpdGVsYWIvcGVwdGlkZS1kYXNoYm9hcmQuIiwsLCxVbml0ZWQgU3RhdGVzIG9mIEFtZXJpY2EsLCwsLCwyMDI1LTExLTI4IDExOjUzOjQ0KzAwOjAwLCwsLCwsQWNhZGVtaWEsLCwsLCwsLCwsLCwsLCwsLCwKU1RFUFMsQmlvbG9neSwiUHJvdGVpbiBjbGFzc2lmaWNhdGlvbixQcm90ZWluIGxvY2FsaXphdGlvbiBwcmVkaWN0aW9uLEVuenltZS1jYXRhbHl6ZWQgcmVhY3Rpb24gY2xhc3NpZmljYXRpb24iLCJNY0dpbGwgVW5pdmVyc2l0eSxNaWxhIC0gUXVlYmVjIEFJIChvcmlnaW5hbGx5IE1vbnRyZWFsIEluc3RpdHV0ZSBmb3IgTGVhcm5pbmcgQWxnb3JpdGhtcyksQmFpZHUgUmVzZWFyY2ggLSBTaWxpY29uIFZhbGxleSBBSSBMYWIsQmFpZHUsQm9zdG9uIENvbnN1bHRpbmcgR3JvdXAgWCIsIkNhbiAoU2FtKSBDaGVuLCBKaW5nYm8gWmhvdSwgRmFuIFdhbmcsIFh1ZSBMaXUsIERlamluZyBEb3UiLDIwMjMtMDQtMDEsU3RydWN0dXJlLWF3YXJlIHByb3RlaW4gc2VsZi1zdXBlcnZpc2VkIGxlYXJuaW5nLGh0dHBzOi8vYWNhZGVtaWMub3VwLmNvbS9iaW9pbmZvcm1hdGljcy9hcnRpY2xlLzM5LzQvYnRhZDE4OS83MTE3NTQ0LDc1LjAsLCwsLCwsLCI0MCwwMDAgcHJvdGVpbnMgw5cgMzAwIHJlc2lkdWVzL3Byb3RlaW4gPSAxMiwwMDAsMDAwIHJlc2lkdWVzClRvdGFsIFVuaXF1ZSBEYXRhIFBvaW50cyA9IDEyLDAwMCwwMDAiLCwsLCxDb25maWRlbnQsIk1vdGl2YXRpb24KUHJvdGVpbiByZXByZXNlbnRhdGlvbiBsZWFybmluZyBtZXRob2RzIGhhdmUgc2hvd24gZ3JlYXQgcG90ZW50aWFsIHRvIG1hbnkgZG93bnN0cmVhbSB0YXNrcyBpbiBiaW9sb2dpY2FsIGFwcGxpY2F0aW9ucy4gQSBmZXcgcmVjZW50IHN0dWRpZXMgaGF2ZSBkZW1vbnN0cmF0ZWQgdGhhdCB0aGUgc2VsZi1zdXBlcnZpc2VkIGxlYXJuaW5nIGlzIGEgcHJvbWlzaW5nIHNvbHV0aW9uIHRvIGFkZHJlc3NpbmcgaW5zdWZmaWNpZW50IGxhYmVscyBvZiBwcm90ZWlucywgd2hpY2ggaXMgYSBtYWpvciBvYnN0YWNsZSB0byBlZmZlY3RpdmUgcHJvdGVpbiByZXByZXNlbnRhdGlvbiBsZWFybmluZy4gSG93ZXZlciwgZXhpc3RpbmcgcHJvdGVpbiByZXByZXNlbnRhdGlvbiBsZWFybmluZyBpcyB1c3VhbGx5IHByZXRyYWluZWQgb24gcHJvdGVpbiBzZXF1ZW5jZXMgd2l0aG91dCBjb25zaWRlcmluZyB0aGUgaW1wb3J0YW50IHByb3RlaW4gc3RydWN0dXJhbCBpbmZvcm1hdGlvbi4KClJlc3VsdHMKSW4gdGhpcyB3b3JrLCB3ZSBwcm9wb3NlIGEgbm92ZWwgc3RydWN0dXJlLWF3YXJlIHByb3RlaW4gc2VsZi1zdXBlcnZpc2VkIGxlYXJuaW5nIG1ldGhvZCB0byBlZmZlY3RpdmVseSBjYXB0dXJlIHN0cnVjdHVyYWwgaW5mb3JtYXRpb24gb2YgcHJvdGVpbnMuIEluIHBhcnRpY3VsYXIsIGEgZ3JhcGggbmV1cmFsIG5ldHdvcmsgbW9kZWwgaXMgcHJldHJhaW5lZCB0byBwcmVzZXJ2ZSB0aGUgcHJvdGVpbiBzdHJ1Y3R1cmFsIGluZm9ybWF0aW9uIHdpdGggc2VsZi1zdXBlcnZpc2VkIHRhc2tzIGZyb20gYSBwYWlyd2lzZSByZXNpZHVlIGRpc3RhbmNlIHBlcnNwZWN0aXZlIGFuZCBhIGRpaGVkcmFsIGFuZ2xlIHBlcnNwZWN0aXZlLCByZXNwZWN0aXZlbHkuIEZ1cnRoZXJtb3JlLCB3ZSBwcm9wb3NlIHRvIGxldmVyYWdlIHRoZSBhdmFpbGFibGUgcHJvdGVpbiBsYW5ndWFnZSBtb2RlbCBwcmV0cmFpbmVkIG9uIHByb3RlaW4gc2VxdWVuY2VzIHRvIGVuaGFuY2UgdGhlIHNlbGYtc3VwZXJ2aXNlZCBsZWFybmluZy4gU3BlY2lmaWNhbGx5LCB3ZSBpZGVudGlmeSB0aGUgcmVsYXRpb24gYmV0d2VlbiB0aGUgc2VxdWVudGlhbCBpbmZvcm1hdGlvbiBpbiB0aGUgcHJvdGVpbiBsYW5ndWFnZSBtb2RlbCBhbmQgdGhlIHN0cnVjdHVyYWwgaW5mb3JtYXRpb24gaW4gdGhlIHNwZWNpYWxseSBkZXNpZ25lZCBncmFwaCBuZXVyYWwgbmV0d29yayBtb2RlbCB2aWEgYSBub3ZlbCBwc2V1ZG8gYmktbGV2ZWwgb3B0aW1pemF0aW9uIHNjaGVtZS4gV2UgY29uZHVjdCBleHBlcmltZW50cyBvbiB0aHJlZSBkb3duc3RyZWFtIHRhc2tzOiB0aGUgYmluYXJ5IGNsYXNzaWZpY2F0aW9uIGludG8gbWVtYnJhbmUvbm9uLW1lbWJyYW5lIHByb3RlaW5zLCB0aGUgbG9jYXRpb24gY2xhc3NpZmljYXRpb24gaW50byAxMCBjZWxsdWxhciBjb21wYXJ0bWVudHMsIGFuZCB0aGUgZW56eW1lLWNhdGFseXplZCByZWFjdGlvbiBjbGFzc2lmaWNhdGlvbiBpbnRvIDM4NCBFQyBudW1iZXJzLCBhbmQgdGhlc2UgZXhwZXJpbWVudHMgdmVyaWZ5IHRoZSBlZmZlY3RpdmVuZXNzIG9mIG91ciBwcm9wb3NlZCBtZXRob2QuIiwsLFVucmVsZWFzZWQsIkNhbmFkYSxDYW5hZGEsVW5pdGVkIFN0YXRlcyBvZiBBbWVyaWNhLENoaW5hLFVuaXRlZCBTdGF0ZXMgb2YgQW1lcmljYSIsLCwsLCwyMDI1LTEyLTAxIDE0OjExOjM5KzAwOjAwLCwsLCwsIkFjYWRlbWlhLEFjYWRlbWlhLEluZHVzdHJ5LEluZHVzdHJ5LEluZHVzdHJ5IiwsLCwsT3BlbiAobm9uLWNvbW1lcmNpYWwpLCJUaGUgQWxwaGFmb2xkMiBkYXRhYmFzZSBpcyBhdmFpbGFibGUgaW4gaHR0cHM6Ly9hbHBoYWZvbGQuZWJpLmFjLnVrLy4gVGhlIFBEQiBmaWxlcyBhcmUgYXZhaWxhYmxlIGluIGh0dHBzOi8vd3d3LnJjc2Iub3JnLy4gVGhlIGRvd25zdHJlYW0gdGFza3MgYXJlIGF2YWlsYWJsZSBpbiBodHRwczovL2dpdGh1Yi5jb20vcGhlcm1vc2lsbGEvSUVDb252XF9wcm90ZWlucy90cmVlL21hc3Rlci9EYXRhc2V0cy4gVGhlIGNvZGUgb2YgdGhlIHByb3Bvc2VkIG1ldGhvZCBpcyBhdmFpbGFibGUgaW4gaHR0cHM6Ly9naXRodWIuY29tL0dHY2hlbjE5OTcvU1RFUFNfQmlvaW5mb3JtYXRpY3MuCgpubyBjbGVhciBsaWNlbnNlIiwsLCwsLCwsLCwsLE5vCllpeWUgUWluZ3pob3UsIk11bHRpbW9kYWwsTGFuZ3VhZ2UsVmlzaW9uLFNwZWVjaCxWaWRlbyIsIkxhbmd1YWdlIG1vZGVsaW5nL2dlbmVyYXRpb24sUXVlc3Rpb24gYW5zd2VyaW5nLFZpc3VhbCBxdWVzdGlvbiBhbnN3ZXJpbmcsU3BlZWNoIHJlY29nbml0aW9uIChBU1IpLFZpZGVvIGRlc2NyaXB0aW9uIixFRkZZSUMgKOivhuWboOaZuuiDvSksLDIwMjMtMDQtMDEsIjM25rCq6aaW5Y+RIHwg5LiT5rOo5LyB5Lia57qn5aSn5qih5Z6L6JC95Zyw77yM44CM6K+G5Zug5pm66IO944CN5a6M5oiQ5pWw5Y2D5LiH5YWD6aaW6L2u6J6N6LWECiIsImh0dHBzOi8vMzZrci5jb20vcC8zMDYyOTgyNzcyNzYxOTg0Cmh0dHBzOi8vd3d3LmVmZnlpYy5jb20vdGVjaG5pY2FsX2NvcmUiLCwsLDU0MDAwMDAwMDAwMC4wLDU0MEIsLCwsLCwsLCxDb25maWRlbnQsLCwsLENoaW5hLCwsLCwsMjAyNS0xMS0yOCAxMTo1Mzo0NCswMDowMCwsLCwsLEluZHVzdHJ5LCwsLCxVbnJlbGVhc2VkLCwsLCwsLCwsLCwsLApWaWN1bmEtMTNCIHYwLExhbmd1YWdlLCJMYW5ndWFnZSBtb2RlbGluZy9nZW5lcmF0aW9uLENoYXQiLCJMYXJnZSBNb2RlbCBTeXN0ZW1zIE9yZ2FuaXphdGlvbixVbml2ZXJzaXR5IG9mIENhbGlmb3JuaWEgKFVDKSBCZXJrZWxleSIsIldlaS1MaW4gQ2hpYW5nLCBaaHVvaGFuIExpLCBaaSBMaW4sIFlpbmcgU2hlbmcsIFpoYW5naGFvIFd1LCBIYW8gWmhhbmcsIExpYW5taW4gWmhlbmcsIFNpeXVhbiBaaHVhbmcsIFlvbmdoYW8gWmh1YW5nLCBKb3NlcGggRS4gR29uemFsZXosIElvbiBTdG9pY2EsIEVyaWMgUC4gWGluZyIsMjAyMy0wMy0zMCxWaWN1bmE6IEFuIE9wZW4tU291cmNlIENoYXRib3QgSW1wcmVzc2luZyBHUFQtNCB3aXRoIDkwJSogQ2hhdEdQVCBRdWFsaXR5LCJodHRwczovL2xtc3lzLm9yZy9ibG9nLzIwMjMtMDMtMzAtdmljdW5hLwoKaHR0cHM6Ly9naXRodWIuY29tL2xtLXN5cy9GYXN0Q2hhdC9ibG9iL21haW4vZG9jcy92aWN1bmFfd2VpZ2h0c192ZXJzaW9uLm1kIiwsLCwxMzAwMDAwMDAwMC4wLCwsIkZpbmUtdHVuaW5nIGNvc3QgJDMwMCwgc28gdHJhaW5pbmcgY29tcHV0ZSBpcyB+ZW50aXJlbHkgYmFzZWQgb24gdW5kZXJseWluZyBMbGFtYS0xM0Igd2VpZ2h0cywgd2hpY2ggdG9vayA3LjhlMjIgRkxPUHMKCjYqMTMqMTBeOSoyMDcyMDAwMDAgPSAxLjYxNjE2ZSsxOQp1bnN1cmUgYWJvdXQgYW1vdW50IG9mIGVwb2NocyAtPiAgbG93ZXIgYm91bmQsIExpa2VseSBjb25maWRlbmNlIiwyMDcyMDAwMDAsIjcwSyBjb252ZXJzYXRpb25zIGZyb20gU2hhcmVHUFQuY29tLCBhIHdlYnNpdGUgd2hlcmUgdXNlcnMgY2FuIHNoYXJlIHRoZWlyIENoYXRHUFQgY29udmVyc2F0aW9ucy4KCnRoZXkgbGF0ZXIgcHVibGlzaGVkIGEgcGFwZXIgd2l0aCBtb3JlIGRhdGEgKDEyNWsgY29udmVzYXRpb25zID0gMzcwTSB0b2tlbnMpIGh0dHBzOi8vYXJ4aXYub3JnL2Ficy8yMzA2LjA1Njg1Cgo3MCozNzAvMTI1ID0gMjA3LjJNIiwsLE5WSURJQSBBMTAwLCxMaWtlbHksIldlIGludHJvZHVjZSBWaWN1bmEtMTNCLCBhbiBvcGVuLXNvdXJjZSBjaGF0Ym90IHRyYWluZWQgYnkgZmluZS10dW5pbmcgTExhTUEgb24gdXNlci1zaGFyZWQgY29udmVyc2F0aW9ucyBjb2xsZWN0ZWQgZnJvbSBTaGFyZUdQVC4gUHJlbGltaW5hcnkgZXZhbHVhdGlvbiB1c2luZyBHUFQtNCBhcyBhIGp1ZGdlIHNob3dzIFZpY3VuYS0xM0IgYWNoaWV2ZXMgbW9yZSB0aGFuIDkwJSogcXVhbGl0eSBvZiBPcGVuQUkgQ2hhdEdQVCBhbmQgR29vZ2xlIEJhcmQgd2hpbGUgb3V0cGVyZm9ybWluZyBvdGhlciBtb2RlbHMgbGlrZSBMTGFNQSBhbmQgU3RhbmZvcmQgQWxwYWNhIGluIG1vcmUgdGhhbiA5MCUqIG9mIGNhc2VzLiBUaGUgY29zdCBvZiB0cmFpbmluZyBWaWN1bmEtMTNCIGlzIGFyb3VuZCAkMzAwLiBUaGUgY29kZSBhbmQgd2VpZ2h0cywgYWxvbmcgd2l0aCBhbiBvbmxpbmUgZGVtbywgYXJlIHB1YmxpY2x5IGF2YWlsYWJsZSBmb3Igbm9uLWNvbW1lcmNpYWwgdXNlLiIsLCxPcGVuIHdlaWdodHMgKHJlc3RyaWN0ZWQgdXNlKSwiVW5pdGVkIFN0YXRlcyBvZiBBbWVyaWNhLFVuaXRlZCBTdGF0ZXMgb2YgQW1lcmljYSIsTExhTUEtMTNCLCwsOC4wLCwyMDI1LTExLTI4IDExOjUzOjQ0KzAwOjAwLCwsLCwsIkFjYWRlbWlhLEFjYWRlbWlhIiwsMS42MTYxNmUrMTksLCxPcGVuIHNvdXJjZSwiTGxhbWEgMiBsaWNlbnNlIGZvciB3ZWlnaHRzIChvbmx5IGRlbHRhIHdlaWdodHMsIG5vdCBtZXJnZWQpLCBBcGFjaGUgZm9yIGNvZGUuCgp0cmFpbiBzY3JpcHQ6IGh0dHBzOi8vZ2l0aHViLmNvbS9sbS1zeXMvRmFzdENoYXQvYmxvYi9tYWluL3NjcmlwdHMvdHJhaW5fdmljdW5hXzEzYi5zaCAiLCwzMDAuMCwsLCw2MzgwLjA2NjI0MzM2NTcxNyxPcGVyYXRpb24gY291bnRpbmcsLCwsLFllcwpCbG9vbWJlcmdHUFQsTGFuZ3VhZ2UsIkxhbmd1YWdlIG1vZGVsaW5nLExhbmd1YWdlIG1vZGVsaW5nL2dlbmVyYXRpb24sUXVlc3Rpb24gYW5zd2VyaW5nLEZpbmFuY2lhbCBtYW5hZ2VtZW50LFRleHQgY2xhc3NpZmljYXRpb24iLCJCbG9vbWJlcmcsSm9obnMgSG9wa2lucyBVbml2ZXJzaXR5IiwiU2hpamllIFd1LCBPemFuIElyc295LCBTdGV2ZW4gTHUsIFZhZGltIERhYnJhdm9sc2tpLCBNYXJrIERyZWR6ZSwgU2ViYXN0aWFuIEdlaHJtYW5uLCBQcmFiaGFuamFuIEthbWJhZHVyLCBEYXZpZCBSb3NlbmJlcmcsIEdpZGVvbiBNYW5uIiwyMDIzLTAzLTMwLEJsb29tYmVyZ0dQVDogQSBMYXJnZSBMYW5ndWFnZSBNb2RlbCBmb3IgRmluYW5jZSxodHRwczovL2FyeGl2Lm9yZy9hYnMvMjMwMy4xNzU2NCwxMjk5LjAsU09UQSBpbXByb3ZlbWVudCwiIiJXZSB2YWxpZGF0ZSBCbG9vbWJlcmdHUFQgb24gc3RhbmRhcmQgTExNIGJlbmNobWFya3MsIG9wZW4gZmluYW5jaWFsIGJlbmNobWFya3MsIGFuZCBhIHN1aXRlIG9mIGludGVybmFsIGJlbmNobWFya3MgdGhhdCBtb3N0IGFjY3VyYXRlbHkgcmVmbGVjdCBvdXIgaW50ZW5kZWQgdXNhZ2UuIE91ciBtaXhlZCBkYXRhc2V0IHRyYWluaW5nIGxlYWRzIHRvIGEgbW9kZWwgdGhhdCBvdXRwZXJmb3JtcyBleGlzdGluZyBtb2RlbHMgb24gZmluYW5jaWFsIHRhc2tzIGJ5IHNpZ25pZmljYW50IG1hcmdpbnMgd2l0aG91dCBzYWNyaWZpY2luZyBwZXJmb3JtYW5jZSBvbiBnZW5lcmFsIExMTSBiZW5jaG1hcmtzLiIiIiw1MDU1ODg2ODQ4MC4wLCwyLjM2ZSsyMywiMi4zNmUyMyBwZXIgVGFibGUgNAoKKHVzaW5nIG91ciB1c3VhbCBoYXJkd2FyZSBtZXRob2QsIDUxMiBBMTAwcyBvdmVyIDUzIGRheXMgd291bGQgYmUgNTEyICogMzEyIHRlcmFGTE9QL3MgKiA1MyAqIDI0ICogMzYwMCAqIDAuMyA9IDIuMTllMjMpIiw1NjkwMDAwMDAwMDAsIjcwOC45IGJpbGxpb24gdG9rZW5zLiBBdCAwLjc1IEVuZ2xpc2ggd29yZHMgcGVyIHRva2VuLCB0aGF0J3MgNTMyQiB3b3JkcyIsMTI3MC4wLCIiIn41MyBkYXlzIiIiLE5WSURJQSBBMTAwLFNlbGYtc3VwZXJ2aXNlZCBsZWFybmluZyxDb25maWRlbnQsIlRoZSB1c2Ugb2YgTkxQIGluIHRoZSByZWFsbSBvZiBmaW5hbmNpYWwgdGVjaG5vbG9neSBpcyBicm9hZCBhbmQgY29tcGxleCwgd2l0aCBhcHBsaWNhdGlvbnMgcmFuZ2luZyBmcm9tIHNlbnRpbWVudCBhbmFseXNpcyBhbmQgbmFtZWQgZW50aXR5IHJlY29nbml0aW9uIHRvIHF1ZXN0aW9uIGFuc3dlcmluZy4gTGFyZ2UgTGFuZ3VhZ2UgTW9kZWxzIChMTE1zKSBoYXZlIGJlZW4gc2hvd24gdG8gYmUgZWZmZWN0aXZlIG9uIGEgdmFyaWV0eSBvZiB0YXNrczsgaG93ZXZlciwgbm8gTExNIHNwZWNpYWxpemVkIGZvciB0aGUgZmluYW5jaWFsIGRvbWFpbiBoYXMgYmVlbiByZXBvcnRlZCBpbiBsaXRlcmF0dXJlLiBJbiB0aGlzIHdvcmssIHdlIHByZXNlbnQgQmxvb21iZXJnR1BULCBhIDUwIGJpbGxpb24gcGFyYW1ldGVyIGxhbmd1YWdlIG1vZGVsIHRoYXQgaXMgdHJhaW5lZCBvbiBhIHdpZGUgcmFuZ2Ugb2YgZmluYW5jaWFsIGRhdGEuIFdlIGNvbnN0cnVjdCBhIDM2MyBiaWxsaW9uIHRva2VuIGRhdGFzZXQgYmFzZWQgb24gQmxvb21iZXJnJ3MgZXh0ZW5zaXZlIGRhdGEgc291cmNlcywgcGVyaGFwcyB0aGUgbGFyZ2VzdCBkb21haW4tc3BlY2lmaWMgZGF0YXNldCB5ZXQsIGF1Z21lbnRlZCB3aXRoIDM0NSBiaWxsaW9uIHRva2VucyBmcm9tIGdlbmVyYWwgcHVycG9zZSBkYXRhc2V0cy4gV2UgdmFsaWRhdGUgQmxvb21iZXJnR1BUIG9uIHN0YW5kYXJkIExMTSBiZW5jaG1hcmtzLCBvcGVuIGZpbmFuY2lhbCBiZW5jaG1hcmtzLCBhbmQgYSBzdWl0ZSBvZiBpbnRlcm5hbCBiZW5jaG1hcmtzIHRoYXQgbW9zdCBhY2N1cmF0ZWx5IHJlZmxlY3Qgb3VyIGludGVuZGVkIHVzYWdlLiBPdXIgbWl4ZWQgZGF0YXNldCB0cmFpbmluZyBsZWFkcyB0byBhIG1vZGVsIHRoYXQgb3V0cGVyZm9ybXMgZXhpc3RpbmcgbW9kZWxzIG9uIGZpbmFuY2lhbCB0YXNrcyBieSBzaWduaWZpY2FudCBtYXJnaW5zIHdpdGhvdXQgc2FjcmlmaWNpbmcgcGVyZm9ybWFuY2Ugb24gZ2VuZXJhbCBMTE0gYmVuY2htYXJrcy4gQWRkaXRpb25hbGx5LCB3ZSBleHBsYWluIG91ciBtb2RlbGluZyBjaG9pY2VzLCB0cmFpbmluZyBwcm9jZXNzLCBhbmQgZXZhbHVhdGlvbiBtZXRob2RvbG9neS4gV2UgcmVsZWFzZSBUcmFpbmluZyBDaHJvbmljbGVzIChBcHBlbmRpeCBDKSBkZXRhaWxpbmcgb3VyIGV4cGVyaWVuY2UgaW4gdHJhaW5pbmcgQmxvb21iZXJnR1BULiIsMC44LCxVbnJlbGVhc2VkLCJVbml0ZWQgU3RhdGVzIG9mIEFtZXJpY2EsVW5pdGVkIFN0YXRlcyBvZiBBbWVyaWNhIiwsLCw1MTIuMCwwLjI0NiwyMDI2LTA1LTI1IDEyOjIzOjMxKzAwOjAwLCwsLDQyMDAwMDAuMCwiIiJpbiB0aGUgZmlyc3QgNywyMDAgc3RlcHMsIHdlIHVzZSBhIGJhdGNoIHNpemUgb2YgMSwwMjQgKDIuMU0gdG9rZW5zKSwgdGhlbiBzd2l0Y2ggdG8gYSBiYXRjaCBzaXplIG9mIDIsMDQ4ICg0LjJNIHRva2VucykgZm9yIHRoZSByZW1haW5kZXIgb2YgdHJhaW5pbmcuIiIiLCJJbmR1c3RyeSxBY2FkZW1pYSIsVHJ1ZSwsLDY1MDI0MC4wLFVucmVsZWFzZWQsLFRydWUsMzY5NTg2LjEzNTI4MDI4NzYsIlRhYmxlIDQgaW5kaWNhdGVzIGFuIGF2ZXJhZ2Ugb2YgMTAyZTEyIEZMT1Avc2VjIHBlciBBMTAwIGR1cmluZyB0cmFpbmluZy4gSEZVID0gMTAyZTEyIC8gMzEyZTEyID0gMC4zMjcuCgpDb25maXJtZWQgYnkgY2FsY3VsYXRpbmcgbWFudWFsbHkgd2l0aCBudW1iZXIgb2Ygc3RlcHMgYW5kIHRpbWUgcGVyIHN0ZXAuCk5vdGUgYWxzbzogIiJTaW5jZSB3ZSBhZG9wdCBhY3RpdmF0aW9uIGNoZWNrcG9pbnRpbmcgdG8gcmVkdWNlIG91ciBtZW1vcnkgZm9vdHByaW50LCB0aGlzIGNvc3RzIHVzIGFuIGFkZGl0aW9uYWwgMC4zM3ggVEZMT1BzIHBlciBpdGVyYXRpb24gZHVlIHRvIHJlcGVhdGVkIGZvcndhcmQgcGFzc2VzLiIiIFRoZW4sIE1GVSA9ICgxMDIvMS4zMykvMzEyID0gMC4yNDYwIixCRjE2LCw0MDgzMjQuMjM5NTc1NDA1OSwiUmVwb3J0ZWQsSGFyZHdhcmUiLCwsLDAuMzI3LE5vClZpY3VuYS03QiB2MCxMYW5ndWFnZSxMYW5ndWFnZSBtb2RlbGluZy9nZW5lcmF0aW9uLCJMYXJnZSBNb2RlbCBTeXN0ZW1zIE9yZ2FuaXphdGlvbixVbml2ZXJzaXR5IG9mIENhbGlmb3JuaWEgKFVDKSBCZXJrZWxleSIsIldlaS1MaW4gQ2hpYW5nLCBaaHVvaGFuIExpLCBaaSBMaW4sIFlpbmcgU2hlbmcsIFpoYW5naGFvIFd1LCBIYW8gWmhhbmcsIExpYW5taW4gWmhlbmcsIFNpeXVhbiBaaHVhbmcsIFlvbmdoYW8gWmh1YW5nLCBKb3NlcGggRS4gR29uemFsZXosIElvbiBTdG9pY2EsIEVyaWMgUC4gWGluZyIsMjAyMy0wMy0zMCxWaWN1bmE6IEFuIE9wZW4tU291cmNlIENoYXRib3QgSW1wcmVzc2luZyBHUFQtNCB3aXRoIDkwJSogQ2hhdEdQVCBRdWFsaXR5LCJodHRwczovL2xtc3lzLm9yZy9ibG9nLzIwMjMtMDMtMzAtdmljdW5hLwoKaHR0cHM6Ly9naXRodWIuY29tL2xtLXN5cy9GYXN0Q2hhdC9ibG9iL21haW4vZG9jcy92aWN1bmFfd2VpZ2h0c192ZXJzaW9uLm1kIiwsLCw3MDAwMDAwMDAwLjAsLCwiRmluZS10dW5pbmcgY29zdCAkMTQwLCBzbyB1bmxpa2VseSB0byBoYXZlIGNvbnRyaWJ1dGVkIHNpZ25pZmljYW50bHkuIE1vZGVsIGlzIGZpbmUtdHVuZWQgZnJvbSBMbGFtYS03Qiwgd2hpY2ggdXNlZCA0LjAyZSsyMgoKNio3KjEwXjkqMjA3MjAwMDAwID0gOC43MDI0ZSsxOAp1bnN1cmUgYWJvdXQgYW1vdW50IG9mIGVwb2NocyAtPiBsb3dlciBib3VuZCwgTGlrZWx5IGNvbmZpZGVuY2UiLDIwNzIwMDAwMCwiNzBLIGNvbnZlcnNhdGlvbnMgZnJvbSBTaGFyZUdQVC5jb20sIGEgd2Vic2l0ZSB3aGVyZSB1c2VycyBjYW4gc2hhcmUgdGhlaXIgQ2hhdEdQVCBjb252ZXJzYXRpb25zLgoKdGhleSBsYXRlciBwdWJsaXNoZWQgYSBwYXBlciB3aXRoIG1vcmUgZGF0YSAoMTI1ayBjb252ZXNhdGlvbnMgPSAzNzBNIHRva2VucykgaHR0cHM6Ly9hcnhpdi5vcmcvYWJzLzIzMDYuMDU2ODUKCjcwKjM3MC8xMjUgPSAyMDcuMk0iLCwsTlZJRElBIEExMDAsLExpa2VseSwsLCxPcGVuIHdlaWdodHMgKHJlc3RyaWN0ZWQgdXNlKSwiVW5pdGVkIFN0YXRlcyBvZiBBbWVyaWNhLFVuaXRlZCBTdGF0ZXMgb2YgQW1lcmljYSIsTExhTUEtN0IsLCw4LjAsLDIwMjUtMTEtMjggMTE6NTM6NDQrMDA6MDAsLCwsLCwiQWNhZGVtaWEsQWNhZGVtaWEiLCw4LjcwMjRlKzE4LCwsT3BlbiBzb3VyY2UsIkxsYW1hIDIgbGljZW5zZSBmb3Igd2VpZ2h0cyAob25seSBkZWx0YSB3ZWlnaHRzLCBub3QgbWVyZ2VkKSwgQXBhY2hlIGZvciBjb2RlOiAKaHR0cHM6Ly9naXRodWIuY29tL2xtLXN5cy9GYXN0Q2hhdD90YWI9cmVhZG1lLW92LWZpbGUjbW9kZWwtd2VpZ2h0cyAKaHR0cHM6Ly9naXRodWIuY29tL2xtLXN5cy9GYXN0Q2hhdD90YWI9cmVhZG1lLW92LWZpbGUjZmluZS10dW5pbmcgIiwsMTQwLjAsLCwsNjM4MC4wNjYyNDMzNjU3MTcsT3BlcmF0aW9uIGNvdW50aW5nLCwsLCxZZXMKVmlkZW9NQUUgVjIsVmlkZW8sQWN0aW9uIHJlY29nbml0aW9uLCJOYW5qaW5nIFVuaXZlcnNpdHksU2hlbnpoZW4gSW5zdGl0dXRlIG9mIEFkdmFuY2VkIFRlY2hub2xvZ3ksU2hhbmdoYWkgQUkgTGFiIiwiTGltaW4gV2FuZywgQmluZ2t1biBIdWFuZywgWmhpeXUgWmhhbywgWmhhbiBUb25nLCBZaW5hbiBIZSwgWWkgV2FuZywgWWFsaSBXYW5nLCBZdSBRaWFvIiwyMDIzLTAzLTI5LFZpZGVvTUFFIFYyOiBTY2FsaW5nIFZpZGVvIE1hc2tlZCBBdXRvZW5jb2RlcnMgd2l0aCBEdWFsIE1hc2tpbmcsaHR0cHM6Ly9hcnhpdi5vcmcvYWJzLzIzMDMuMTY3Mjd2Miw2NjQuMCxTT1RBIGltcHJvdmVtZW50LCIiIkZpbmFsbHksIHdlIHN1Y2Nlc3NmdWxseSB0cmFpbiBhIHZpZGVvIFZpVCBtb2RlbCB3aXRoIGEgYmlsbGlvbiBwYXJhbWV0ZXJzLCB3aGljaCBhY2hpZXZlcyBhIG5ldyBzdGF0ZS1vZi10aGUtYXJ0IHBlcmZvcm1hbmNlIG9uIHRoZSBkYXRhc2V0cyBvZiBLaW5ldGljcyAoOTAuMCUgb24gSzQwMCBhbmQgODkuOSUgb24gSzYwMCkgYW5kIFNvbWV0aGluZy1Tb21ldGhpbmcgKDY4LjclIG9uIFYxIGFuZCA3Ny4wJSBvbiBWMikuIiIiLDEwMDAwMDAwMDAuMCwxQiw5LjdlKzIxLCJmaW5ldHVuZWQgb24gVmlULWcgKHNtYWxsZXIgdGhhbiBWaVQtRyB3aXRoIDFCIHBhcmFtcykKCiIiSXQgdGFrZXMgbW9yZSB0aGFuIHR3byB3ZWVrcyB0byBwcmUtdHJhaW4gYSBWaVQtZyBtb2RlbCB3aXRoIFZpZGVvTUFFCm9uIDY0IEExMDAgR1BVcyIiCgo2NCAqIDMxMiB0cmlsbGlvbiAqIDIgKiA3ICogMjQgKiAzNjAwICogMC40ICh1dGlsaXphdGlvbiBhc3N1bXB0aW9uKSA9IDkuN2UyMSIsMTI0MzM1MDAwMCwiMS4zNSBtaWxsaW9uIHZpZGVvIGNsaXBzLiBOb3Qgc3VyZSBhYm91dCBhdmVyYWdlIGxlbmd0aCAoMzQgc2Vjb25kcywgYnV0IHRoYXQncyBvbmx5IHJlcG9ydGVkIGZvciBJbnN0YWdyYW0gcG9ydGlvbikuCgoiIkluIHRvdGFsLCB0aGVyZSBhcmUgYXJvdW5kIDEuMzVNIGNsaXBzIGluIG91ciBtaXhlZCBkYXRhc2V0IGFuZAp0aGlzIGlzIHRoZSBsYXJnZXN0IGRhdGFzZXQgZXZlciB1c2VkIGZvciB2aWRlbyBtYXNrZWQgYXV0b2VuY29kaW5nLiIsMzM2LjAsMiB3ZWVrcyxOVklESUEgQTEwMCBTWE00IDgwIEdCLFNlbGYtc3VwZXJ2aXNlZCBsZWFybmluZyxDb25maWRlbnQsIlNjYWxlIGlzIHRoZSBwcmltYXJ5IGZhY3RvciBmb3IgYnVpbGRpbmcgYSBwb3dlcmZ1bCBmb3VuZGF0aW9uIG1vZGVsIHRoYXQgY291bGQgd2VsbCBnZW5lcmFsaXplIHRvIGEgdmFyaWV0eSBvZiBkb3duc3RyZWFtIHRhc2tzLiBIb3dldmVyLCBpdCBpcyBzdGlsbCBjaGFsbGVuZ2luZyB0byB0cmFpbiB2aWRlbyBmb3VuZGF0aW9uIG1vZGVscyB3aXRoIGJpbGxpb25zIG9mIHBhcmFtZXRlcnMuIFRoaXMgcGFwZXIgc2hvd3MgdGhhdCB2aWRlbyBtYXNrZWQgYXV0b2VuY29kZXIgKFZpZGVvTUFFKSBpcyBhIHNjYWxhYmxlIGFuZCBnZW5lcmFsIHNlbGYtc3VwZXJ2aXNlZCBwcmUtdHJhaW5lciBmb3IgYnVpbGRpbmcgdmlkZW8gZm91bmRhdGlvbiBtb2RlbHMuIFdlIHNjYWxlIHRoZSBWaWRlb01BRSBpbiBib3RoIG1vZGVsIGFuZCBkYXRhIHdpdGggYSBjb3JlIGRlc2lnbi4gU3BlY2lmaWNhbGx5LCB3ZSBwcmVzZW50IGEgZHVhbCBtYXNraW5nIHN0cmF0ZWd5IGZvciBlZmZpY2llbnQgcHJlLXRyYWluaW5nLCB3aXRoIGFuIGVuY29kZXIgb3BlcmF0aW5nIG9uIGEgc3Vic2V0IG9mIHZpZGVvIHRva2VucyBhbmQgYSBkZWNvZGVyIHByb2Nlc3NpbmcgYW5vdGhlciBzdWJzZXQgb2YgdmlkZW8gdG9rZW5zLiBBbHRob3VnaCBWaWRlb01BRSBpcyB2ZXJ5IGVmZmljaWVudCBkdWUgdG8gaGlnaCBtYXNraW5nIHJhdGlvIGluIGVuY29kZXIsIG1hc2tpbmcgZGVjb2RlciBjYW4gc3RpbGwgZnVydGhlciByZWR1Y2UgdGhlIG92ZXJhbGwgY29tcHV0YXRpb25hbCBjb3N0LiBUaGlzIGVuYWJsZXMgdGhlIGVmZmljaWVudCBwcmUtdHJhaW5pbmcgb2YgYmlsbGlvbi1sZXZlbCBtb2RlbHMgaW4gdmlkZW8uIFdlIGFsc28gdXNlIGEgcHJvZ3Jlc3NpdmUgdHJhaW5pbmcgcGFyYWRpZ20gdGhhdCBpbnZvbHZlcyBhbiBpbml0aWFsIHByZS10cmFpbmluZyBvbiBhIGRpdmVyc2UgbXVsdGktc291cmNlZCB1bmxhYmVsZWQgZGF0YXNldCwgZm9sbG93ZWQgYnkgYSBwb3N0LXByZS10cmFpbmluZyBvbiBhIG1peGVkIGxhYmVsZWQgZGF0YXNldC4gRmluYWxseSwgd2Ugc3VjY2Vzc2Z1bGx5IHRyYWluIGEgdmlkZW8gVmlUIG1vZGVsIHdpdGggYSBiaWxsaW9uIHBhcmFtZXRlcnMsIHdoaWNoIGFjaGlldmVzIGEgbmV3IHN0YXRlLW9mLXRoZS1hcnQgcGVyZm9ybWFuY2Ugb24gdGhlIGRhdGFzZXRzIG9mIEtpbmV0aWNzICg5MC4wJSBvbiBLNDAwIGFuZCA4OS45JSBvbiBLNjAwKSBhbmQgU29tZXRoaW5nLVNvbWV0aGluZyAoNjguNyUgb24gVjEgYW5kIDc3LjAlIG9uIFYyKS4gSW4gYWRkaXRpb24sIHdlIGV4dGVuc2l2ZWx5IHZlcmlmeSB0aGUgcHJlLXRyYWluZWQgdmlkZW8gVmlUIG1vZGVscyBvbiBhIHZhcmlldHkgb2YgZG93bnN0cmVhbSB0YXNrcywgZGVtb25zdHJhdGluZyBpdHMgZWZmZWN0aXZlbmVzcyBhcyBhIGdlbmVyYWwgdmlkZW8gcmVwcmVzZW50YXRpb24gbGVhcm5lci4gVGhlIGNvZGUgYW5kIG1vZGVsIGlzIGF2YWlsYWJsZSBhdCBcdXJse3RoaXMgaHR0cHMgVVJMfS4iLDEyMDAuMCwsT3BlbiB3ZWlnaHRzICh1bnJlc3RyaWN0ZWQpLCJDaGluYSxDaGluYSxDaGluYSIsVmlULUcvMTQsOS43ZSsyMSwiZmluZXR1bmVkIG9uIFZpVC1nIChzbWFsbGVyIHRoYW4gVmlULUcgd2l0aCAxQiBwYXJhbXMpCgoiIkl0IHRha2VzIG1vcmUgdGhhbiB0d28gd2Vla3MgdG8gcHJlLXRyYWluIGEgVmlULWcgbW9kZWwgd2l0aCBWaWRlb01BRQpvbiA2NCBBMTAwIEdQVXMiIgoKNjQgKiAzMTIgdHJpbGxpb24gKiAyICogNyAqIDI0ICogMzYwMCAqIDAuNCAodXRpbGl6YXRpb24gYXNzdW1wdGlvbikgPSA5LjdlMjEKIiw2NC4wLCwyMDI2LTA1LTI1IDEyOjIzOjMxKzAwOjAwLCwsLCwsIkFjYWRlbWlhLEFjYWRlbWlhIiwsLCwsT3BlbiBzb3VyY2UsIk1JVApodHRwczovL2dpdGh1Yi5jb20vT3BlbkdWTGFiL1ZpZGVvTUFFdjIvYmxvYi9tYXN0ZXIvTElDRU5TRSIsLDE4MzM5Ljk2OTI4MDY4Mjc2LCxGUDE2LCw1MTA0MS42NjY2MDAwOTM0NCxIYXJkd2FyZSwsLCwsWWVzCkVSTklFLVZpTEcgMi4wLEltYWdlIGdlbmVyYXRpb24sSW1hZ2UgZ2VuZXJhdGlvbiwiQmFpZHUsV3VoYW4gVW5pdmVyc2l0eSBvZiBTY2llbmNlIGFuZCBUZWNobm9sb2d5IiwiWmhpZGEgRmVuZywgWmhlbnl1IFpoYW5nLCBYaW50b25nIFl1LCBZZXdlaSBGYW5nLCBMYW54aW4gTGksIFh1eWkgQ2hlbiwgWXV4aWFuZyBMdSwgSmlheGlhbmcgTGl1LCBXZWljaG9uZyBZaW4sIFNoaWt1biBGZW5nLCBZdSBTdW4sIExpIENoZW4sIEhhbyBUaWFuLCBIdWEgV3UsIEhhaWZlbmcgV2FuZyIsMjAyMy0wMy0yOCxFUk5JRS1WaUxHIDIuMDogSW1wcm92aW5nIFRleHQtdG8tSW1hZ2UgRGlmZnVzaW9uIE1vZGVsIHdpdGggS25vd2xlZGdlLUVuaGFuY2VkIE1peHR1cmUtb2YtRGVub2lzaW5nLUV4cGVydHMsaHR0cHM6Ly9hcnhpdi5vcmcvYWJzLzIyMTAuMTUyNTcsLCwsMjQwMDAwMDAwMDAuMCwiIiJ3ZSB0cmFpbiBFUk5JRVZpTEcgMi4wIGFuZCBzY2FsZSB1cCB0aGUgbW9kZWwgc2l6ZSB0byAyNEIgcGFyYW1ldGVycy4iIiIsNC42NTgxMzVlKzIyLCIzMTIwMDAwMDAwMDAwMDAgRkxPUCAvIEdQVSAvIHNlYyBbQTEwMCByZXBvcnRlZCwgYmYxNiBhc3N1bWVkXSogNDMyIGhvdXJzICogMzYwMCBzZWMgLyBob3VyICogMzIwIEdQVXMgKiAwLjMgW2Fzc3VtZWQgdXRpbGl6YXRpb25dID0gNC42NTgxMzVlKzIyIEZMT1AiLDExMTQxMTIwMDAwMDAwLCIiIlRoZSB0cmFpbmluZyBkYXRhIGNvbnNpc3RzIG9mIDE3ME0gaW1hZ2UtdGV4dCBwYWlycywgaW5jbHVkaW5nIHB1YmxpY2x5IGF2YWlsYWJsZSBFbmdsaXNoIGRhdGFzZXRzIGxpa2UgTEFJT04gWzI4XSBhbmQgYSBzZXJpZXMgb2YgaW50ZXJuYWwgQ2hpbmVzZSBkYXRhc2V0cy4gVGhlIGltYWdlIGF1dG9lbmNvZGVyIGlzIHRyYWluZWQgb24gdGhlIHNhbWUgc2V0LiBGb3IgaW1hZ2VzIHdpdGggRW5nbGlzaCBjYXB0aW9ucywgd2UgdHJhbnNsYXRlIHRoZW0gd2l0aCBCYWlkdSBUcmFuc2xhdGUgQVBJMyB0byBnZXQgdGhlIENoaW5lc2UgdmVyc2lvbi4iIiIsNDMyLjAsIiIiV2UgdHJhaW4gRVJOSUUtVmlMRyAyLjAgb24gMzIwIFRlc2xhIEExMDAgR1BVcyBmb3IgMTggZGF5cy4iIgoKMTgqMjQ9NDMyIixOVklESUEgQTEwMCwsQ29uZmlkZW50LCJSZWNlbnQgcHJvZ3Jlc3MgaW4gZGlmZnVzaW9uIG1vZGVscyBoYXMgcmV2b2x1dGlvbml6ZWQgdGhlIHBvcHVsYXIgdGVjaG5vbG9neSBvZiB0ZXh0LXRvLWltYWdlIGdlbmVyYXRpb24uIFdoaWxlIGV4aXN0aW5nIGFwcHJvYWNoZXMgY291bGQgcHJvZHVjZSBwaG90b3JlYWxpc3RpYyBoaWdoLXJlc29sdXRpb24gaW1hZ2VzIHdpdGggdGV4dCBjb25kaXRpb25zLCB0aGVyZSBhcmUgc3RpbGwgc2V2ZXJhbCBvcGVuIHByb2JsZW1zIHRvIGJlIHNvbHZlZCwgd2hpY2ggbGltaXRzIHRoZSBmdXJ0aGVyIGltcHJvdmVtZW50IG9mIGltYWdlIGZpZGVsaXR5IGFuZCB0ZXh0IHJlbGV2YW5jeS4gSW4gdGhpcyBwYXBlciwgd2UgcHJvcG9zZSBFUk5JRS1WaUxHIDIuMCwgYSBsYXJnZS1zY2FsZSBDaGluZXNlIHRleHQtdG8taW1hZ2UgZGlmZnVzaW9uIG1vZGVsLCB0byBwcm9ncmVzc2l2ZWx5IHVwZ3JhZGUgdGhlIHF1YWxpdHkgb2YgZ2VuZXJhdGVkIGltYWdlcyBieTogKDEpIGluY29ycG9yYXRpbmcgZmluZS1ncmFpbmVkIHRleHR1YWwgYW5kIHZpc3VhbCBrbm93bGVkZ2Ugb2Yga2V5IGVsZW1lbnRzIGluIHRoZSBzY2VuZSwgYW5kICgyKSB1dGlsaXppbmcgZGlmZmVyZW50IGRlbm9pc2luZyBleHBlcnRzIGF0IGRpZmZlcmVudCBkZW5vaXNpbmcgc3RhZ2VzLiBXaXRoIHRoZSBwcm9wb3NlZCBtZWNoYW5pc21zLCBFUk5JRS1WaUxHIDIuMCBub3Qgb25seSBhY2hpZXZlcyBhIG5ldyBzdGF0ZS1vZi10aGUtYXJ0IG9uIE1TLUNPQ08gd2l0aCB6ZXJvLXNob3QgRklEIHNjb3JlIG9mIDYuNzUsIGJ1dCBhbHNvIHNpZ25pZmljYW50bHkgb3V0cGVyZm9ybXMgcmVjZW50IG1vZGVscyBpbiB0ZXJtcyBvZiBpbWFnZSBmaWRlbGl0eSBhbmQgaW1hZ2UtdGV4dCBhbGlnbm1lbnQsIHdpdGggc2lkZS1ieS1zaWRlIGh1bWFuIGV2YWx1YXRpb24gb24gdGhlIGJpbGluZ3VhbCBwcm9tcHQgc2V0IFZpTEctMzAwLiIsLCxBUEkgYWNjZXNzLCJDaGluYSxDaGluYSIsLCwsMzIwLjAsLDIwMjUtMTEtMjggMTE6NTM6NDQrMDA6MDAsLCwsLCwiSW5kdXN0cnksQWNhZGVtaWEiLCwsLCxVbnJlbGVhc2VkLGh0dHBzOi8vd2VueGluLmJhaWR1LmNvbS9lcm5pZS12aWxnLCwsLCwsMjU1MjE0LjAxNjM5Mjg2OTkzLEhhcmR3YXJlLCwsLCxObwpTaWdMSVAgNDAwTSxWaXNpb24sIkltYWdlIGNsYXNzaWZpY2F0aW9uLEltYWdlIGVtYmVkZGluZyIsR29vZ2xlIERlZXBNaW5kLCJYaWFvaHVhIFpoYWksIEJhc2lsIE11c3RhZmEsIEFsZXhhbmRlciBLb2xlc25pa292LCBMdWNhcyBCZXllciIsMjAyMy0wMy0yNyxTaWdtb2lkIExvc3MgZm9yIExhbmd1YWdlIEltYWdlIFByZS1UcmFpbmluZyxodHRwczovL2FyeGl2Lm9yZy9hYnMvMjMwMy4xNTM0MywsU2lnbmlmaWNhbnQgdXNlLCw0MDAwMDAwMDAuMCxUYWJsZSAzLDQuOTQ2NzMwMWUrMjEsIk9wZXJhdGlvbiBDb3VudGluZzogCjZORCA9IDYgRkxPUCAvIHRva2VuIC8gcGFyYW1ldGVyKjQwMCoxMF42IHBhcmFtZXRlcnMgKiA2NzA1MDAwMDAwMDAwIHRva2VucyBbc2VlIERhdGFzZXQgc2l6ZSBub3Rlc10gPSAxLjYwOTJlKzIyIEZMT1AKCkhhcmR3YXJlOgoyNzUwMDAwMDAwMDAwMDAgRkxPUC9zL0dQVSAqIDMyIEdQVXMgKiAxMjAgaG91cnMgKiAzNjAwIHNlYyAvIGhvdXIgKiAwLjQgPSAxLjUyMDY0ZSsyMSBGTE9QcwoKZ2VvbWV0cmljIG1lYW4gKDEuNjA5MmUrMjIsIDEuNTIwNjRlKzIxKSA9IDQuOTQ2NzMwMWUrMjEiLDY3MDUwMDAwMDAwMDAsIiIiQi8xNiBWaVQgZm9yIGltYWdlIGVtYmVkZGluZ3MgYW5kIEItc2l6ZWQgdHJhbnNmb3JtZXIgZm9y</x:v>
      </x:c>
    </x:row>
    <x:row r="185" ht="18" customHeight="1">
      <x:c r="A185" s="17" t="n">
        <x:v>180</x:v>
      </x:c>
      <x:c r="B185" s="17" t="n">
        <x:v>310</x:v>
      </x:c>
      <x:c r="C185" s="160" t="str">
        <x:v>IHRleHQgZW1iZWRkaW5ncy4gVGhlIGlucHV0IGltYWdlcyBhcmUgcmVzaXplZCB0byAyMjTDlzIyNCByZXNvbHV0aW9uLiIiCgoiIlNpZ0xJUCBwZXJmb3JtcyBiZXN0IGF0IGJhdGNoIHNpemUgMzIgayBbaW1hZ2UtdGV4dCBwYWlyc10iIiAKCjcyOSBwYXRjaGVzICh0YWJsZSAzKQoKIiJhIG1heGltdW0gb2YgMTYgdGV4dCB0b2tlbnMgYXJlIGtlcHQiIgoKOUIgZXhhbXBsZXMgKiAoMTYgdGV4dCB0b2tlbnMgKyA3MjkgaW1hZ2UgdG9rZW5zKSA9IDYuNzA1ZSsxMiB0b3RhbCB0cmFpbmluZyB0b2tlbnMiLDEyMC4wLDUgZGF5cyA9IDEyMCBob3VycyxHb29nbGUgVFBVIHY0LCxDb25maWRlbnQsIldlIHByb3Bvc2UgYSBzaW1wbGUgcGFpcndpc2UgU2lnbW9pZCBsb3NzIGZvciBMYW5ndWFnZS1JbWFnZSBQcmUtdHJhaW5pbmcgKFNpZ0xJUCkuIFVubGlrZSBzdGFuZGFyZCBjb250cmFzdGl2ZSBsZWFybmluZyB3aXRoIHNvZnRtYXggbm9ybWFsaXphdGlvbiwgdGhlIHNpZ21vaWQgbG9zcyBvcGVyYXRlcyBzb2xlbHkgb24gaW1hZ2UtdGV4dCBwYWlycyBhbmQgZG9lcyBub3QgcmVxdWlyZSBhIGdsb2JhbCB2aWV3IG9mIHRoZSBwYWlyd2lzZSBzaW1pbGFyaXRpZXMgZm9yIG5vcm1hbGl6YXRpb24uIFRoZSBzaWdtb2lkIGxvc3Mgc2ltdWx0YW5lb3VzbHkgYWxsb3dzIGZ1cnRoZXIgc2NhbGluZyB1cCB0aGUgYmF0Y2ggc2l6ZSwgd2hpbGUgYWxzbyBwZXJmb3JtaW5nIGJldHRlciBhdCBzbWFsbGVyIGJhdGNoIHNpemVzLiBDb21iaW5lZCB3aXRoIExvY2tlZC1pbWFnZSBUdW5pbmcsIHdpdGggb25seSBmb3VyIFRQVXY0IGNoaXBzLCB3ZSB0cmFpbiBhIFNpZ0xpVCBtb2RlbCB0aGF0IGFjaGlldmVzIDg0LjUlIEltYWdlTmV0IHplcm8tc2hvdCBhY2N1cmFjeSBpbiB0d28gZGF5cy4gVGhlIGRpc2VudGFuZ2xlbWVudCBvZiB0aGUgYmF0Y2ggc2l6ZSBmcm9tIHRoZSBsb3NzIGZ1cnRoZXIgYWxsb3dzIHVzIHRvIHN0dWR5IHRoZSBpbXBhY3Qgb2YgZXhhbXBsZXMgdnMgcGFpcnMgYW5kIG5lZ2F0aXZlIHRvIHBvc2l0aXZlIHJhdGlvLiBGaW5hbGx5LCB3ZSBwdXNoIHRoZSBiYXRjaCBzaXplIHRvIHRoZSBleHRyZW1lLCB1cCB0byBvbmUgbWlsbGlvbiwgYW5kIGZpbmQgdGhhdCB0aGUgYmVuZWZpdHMgb2YgZ3Jvd2luZyBiYXRjaCBzaXplIHF1aWNrbHkgZGltaW5pc2gsIHdpdGggYSBtb3JlIHJlYXNvbmFibGUgYmF0Y2ggc2l6ZSBvZiAzMmsgYmVpbmcgc3VmZmljaWVudC4gV2UgcmVsZWFzZSBvdXIgbW9kZWxzIGF0IHRoaXMgaHR0cHMgVVJMIGFuZCBob3BlIG91ciByZXNlYXJjaCBtb3RpdmF0ZXMgZnVydGhlciBleHBsb3JhdGlvbnMgaW4gaW1wcm92aW5nIHRoZSBxdWFsaXR5IGFuZCBlZmZpY2llbmN5IG9mIGxhbmd1YWdlLWltYWdlIHByZS10cmFpbmluZy4iLCwsT3BlbiB3ZWlnaHRzICh1bnJlc3RyaWN0ZWQpLFVuaXRlZCBTdGF0ZXMgb2YgQW1lcmljYSwsLCwzMi4wLCwyMDI1LTExLTI4IDExOjUzOjQ0KzAwOjAwLCwsLDMyMDAwLjAsRnJvbSBUYWJsZSAxOiBTaWdMaXQgYW5kIFNpZ0xJUCByZXN1bHRzLEluZHVzdHJ5LCwsLDM4NDAuMCxVbnJlbGVhc2VkLCJBcGFjaGUyIGxpY2Vuc2UKCmh0dHBzOi8vZ2l0aHViLmNvbS9nb29nbGUtcmVzZWFyY2gvYmlnX3Zpc2lvbgoKaHR0cHM6Ly9jb2xhYi5yZXNlYXJjaC5nb29nbGUuY29tL2dpdGh1Yi9nb29nbGUtcmVzZWFyY2gvYmlnX3Zpc2lvbi9ibG9iL21haW4vYmlnX3Zpc2lvbi9jb25maWdzL3Byb2ovaW1hZ2VfdGV4dC9TaWdMSVBfZGVtby5pcHluYgoKY29kZSByZWxlYXNlIGlzIHN0aWxsIHBlbmRpbmcgYXMgIiJUT0RPIiIiLCwsLCwsMjE2OTMuNjc0NDkyNTA2MzcyLCJIYXJkd2FyZSxPcGVyYXRpb24gY291bnRpbmciLCwsLCxZZXMKU2lnTGlULFZpc2lvbixJbWFnZSBjbGFzc2lmaWNhdGlvbixHb29nbGUgRGVlcE1pbmQsIlhpYW9odWEgWmhhaSwgQmFzaWwgTXVzdGFmYSwgQWxleGFuZGVyIEtvbGVzbmlrb3YsIEx1Y2FzIEJleWVyIiwyMDIzLTAzLTI3LFNpZ21vaWQgTG9zcyBmb3IgTGFuZ3VhZ2UgSW1hZ2UgUHJlLVRyYWluaW5nLGh0dHBzOi8vYXJ4aXYub3JnL2Ficy8yMzAzLjE1MzQzLCwsLCwsNy42MDMyZSsxOSwyNzUwMDAwMDAwMDAwMDAgRkxPUC9zICo0OCBob3VycyAqNCBHUFVzICozNjAwIHNlYyAvIGhvdXIgKjAuNCA9IDcuNjAzMmUrMTkgRkxPUCwsLDQ4LjAsMiBkYXlzID0gNDggaG91cnMsR29vZ2xlIFRQVSB2NCwsQ29uZmlkZW50LCJXZSBwcm9wb3NlIGEgc2ltcGxlIHBhaXJ3aXNlIFNpZ21vaWQgbG9zcyBmb3IgTGFuZ3VhZ2UtSW1hZ2UgUHJlLXRyYWluaW5nIChTaWdMSVApLiBVbmxpa2Ugc3RhbmRhcmQgY29udHJhc3RpdmUgbGVhcm5pbmcgd2l0aCBzb2Z0bWF4IG5vcm1hbGl6YXRpb24sIHRoZSBzaWdtb2lkIGxvc3Mgb3BlcmF0ZXMgc29sZWx5IG9uIGltYWdlLXRleHQgcGFpcnMgYW5kIGRvZXMgbm90IHJlcXVpcmUgYSBnbG9iYWwgdmlldyBvZiB0aGUgcGFpcndpc2Ugc2ltaWxhcml0aWVzIGZvciBub3JtYWxpemF0aW9uLiBUaGUgc2lnbW9pZCBsb3NzIHNpbXVsdGFuZW91c2x5IGFsbG93cyBmdXJ0aGVyIHNjYWxpbmcgdXAgdGhlIGJhdGNoIHNpemUsIHdoaWxlIGFsc28gcGVyZm9ybWluZyBiZXR0ZXIgYXQgc21hbGxlciBiYXRjaCBzaXplcy4gQ29tYmluZWQgd2l0aCBMb2NrZWQtaW1hZ2UgVHVuaW5nLCB3aXRoIG9ubHkgZm91ciBUUFV2NCBjaGlwcywgd2UgdHJhaW4gYSBTaWdMaVQgbW9kZWwgdGhhdCBhY2hpZXZlcyA4NC41JSBJbWFnZU5ldCB6ZXJvLXNob3QgYWNjdXJhY3kgaW4gdHdvIGRheXMuIFRoZSBkaXNlbnRhbmdsZW1lbnQgb2YgdGhlIGJhdGNoIHNpemUgZnJvbSB0aGUgbG9zcyBmdXJ0aGVyIGFsbG93cyB1cyB0byBzdHVkeSB0aGUgaW1wYWN0IG9mIGV4YW1wbGVzIHZzIHBhaXJzIGFuZCBuZWdhdGl2ZSB0byBwb3NpdGl2ZSByYXRpby4gRmluYWxseSwgd2UgcHVzaCB0aGUgYmF0Y2ggc2l6ZSB0byB0aGUgZXh0cmVtZSwgdXAgdG8gb25lIG1pbGxpb24sIGFuZCBmaW5kIHRoYXQgdGhlIGJlbmVmaXRzIG9mIGdyb3dpbmcgYmF0Y2ggc2l6ZSBxdWlja2x5IGRpbWluaXNoLCB3aXRoIGEgbW9yZSByZWFzb25hYmxlIGJhdGNoIHNpemUgb2YgMzJrIGJlaW5nIHN1ZmZpY2llbnQuIFdlIHJlbGVhc2Ugb3VyIG1vZGVscyBhdCB0aGlzIGh0dHBzIFVSTCBhbmQgaG9wZSBvdXIgcmVzZWFyY2ggbW90aXZhdGVzIGZ1cnRoZXIgZXhwbG9yYXRpb25zIGluIGltcHJvdmluZyB0aGUgcXVhbGl0eSBhbmQgZWZmaWNpZW5jeSBvZiBsYW5ndWFnZS1pbWFnZSBwcmUtdHJhaW5pbmcuIiwsLE9wZW4gd2VpZ2h0cyAodW5yZXN0cmljdGVkKSxVbml0ZWQgU3RhdGVzIG9mIEFtZXJpY2EsLCwsNC4wLCwyMDI1LTExLTI4IDExOjUzOjQ0KzAwOjAwLCwsLCwsSW5kdXN0cnksLCwsLCxBcGFjaGUyIGxpY2Vuc2UsLCwsLCwyNzExLjcwOTMxMTU2MzI5NjUsSGFyZHdhcmUsLCwsLFllcwpFVkEtQ0xJUCAoRVZBLTAyLUNMSVAtRS8xNCspCQkJCQkJCQkJCQkJCQkJCQkJCQkJCQkJCQkJLFZpc2lvbixJbWFnZSBjbGFzc2lmaWNhdGlvbiwiQmVpamluZyBBY2FkZW15IG9mIEFydGlmaWNpYWwgSW50ZWxsaWdlbmNlIC8gQkFBSSxIdWF6aG9uZyBVbml2ZXJzaXR5IG9mIFNjaWVuY2UgYW5kIFRlY2hub2xvZ3kiLCJRdWFuIFN1biwgWXV4aW4gRmFuZywgTGVkZWxsIFd1LCBYaW5sb25nIFdhbmcsIFl1ZSBDYW8iLDIwMjMtMDMtMjcsRVZBLUNMSVA6IEltcHJvdmVkIFRyYWluaW5nIFRlY2huaXF1ZXMgZm9yIENMSVAgYXQgU2NhbGUsaHR0cHM6Ly9hcnhpdi5vcmcvYWJzLzIzMDMuMTUzODkJLCwsLDUwMDAwMDAwMDAuMCwiNWIgKHRhYmxlIDEoYSkpCgppbWFnZSBwYXJhbWV0ZXJzOiA0LjRCIAp0ZXh0IHBhcmFtZXRlcnM6IDY5NU0iLDMuNDU2ZSsyMiw2IEZMT1AgLyB0b2tlbiAvIHBhcmFtZXRlciAqIDUqMTBeOSBwYXJhbWV0ZXJzICogMjMwNDAwMDAwMDAwMC8yIHRva2VucyBbc2VlIGRhdGFzZXQgc2l6ZSBub3Rlc10gPSAzLjQ1NmUrMjIgRkxPUCwsImZyb20gdGFibGUgMShhKToKOUIgc2FtcGxlcyBzZWVuIAppbWFnZSBzaXplIDIyNF4yCmJhdGNoIHNpemU6IDE0NGsgc2FtcGxlcyAKCjkqMTBeOSooMjI0LzE0KV4yID0gMi4zMDRlKzEyIGltYWdlIHRva2VucyAKNTAlIG9mIHBhdGNoZXMgYXJlIHJhbmRvbWx5IG1hc2tlZCAodG8gYWNjb3VudCBmb3IgaXQgd2hlbiBlc3RpbWF0aW5nIGNvbXB1dGUpIiwsLE5WSURJQSBSVFggQTEwMDAsLENvbmZpZGVudCwiQ29udHJhc3RpdmUgbGFuZ3VhZ2UtaW1hZ2UgcHJlLXRyYWluaW5nLCBDTElQIGZvciBzaG9ydCwgaGFzIGdhaW5lZCBpbmNyZWFzaW5nIGF0dGVudGlvbiBmb3IgaXRzIHBvdGVudGlhbCBpbiB2YXJpb3VzIHNjZW5hcmlvcy4gSW4gdGhpcyBwYXBlciwgd2UgcHJvcG9zZSBFVkEtQ0xJUCwgYSBzZXJpZXMgb2YgbW9kZWxzIHRoYXQgc2lnbmlmaWNhbnRseSBpbXByb3ZlIHRoZSBlZmZpY2llbmN5IGFuZCBlZmZlY3RpdmVuZXNzIG9mIENMSVAgdHJhaW5pbmcuIE91ciBhcHByb2FjaCBpbmNvcnBvcmF0ZXMgbmV3IHRlY2huaXF1ZXMgZm9yIHJlcHJlc2VudGF0aW9uIGxlYXJuaW5nLCBvcHRpbWl6YXRpb24sIGFuZCBhdWdtZW50YXRpb24sIGVuYWJsaW5nIEVWQS1DTElQIHRvIGFjaGlldmUgc3VwZXJpb3IgcGVyZm9ybWFuY2UgY29tcGFyZWQgdG8gcHJldmlvdXMgQ0xJUCBtb2RlbHMgd2l0aCB0aGUgc2FtZSBudW1iZXIgb2YgcGFyYW1ldGVycyBidXQgc2lnbmlmaWNhbnRseSBzbWFsbGVyIHRyYWluaW5nIGNvc3RzLiBOb3RhYmx5LCBvdXIgbGFyZ2VzdCA1LjBCLXBhcmFtZXRlciBFVkEtMDItQ0xJUC1FLzE0KyB3aXRoIG9ubHkgOSBiaWxsaW9uIHNlZW4gc2FtcGxlcyBhY2hpZXZlcyA4Mi4wIHplcm8tc2hvdCB0b3AtMSBhY2N1cmFjeSBvbiBJbWFnZU5ldC0xSyB2YWwuIEEgc21hbGxlciBFVkEtMDItQ0xJUC1MLzE0KyB3aXRoIG9ubHkgNDMwIG1pbGxpb24gcGFyYW1ldGVycyBhbmQgNiBiaWxsaW9uIHNlZW4gc2FtcGxlcyBhY2hpZXZlcyA4MC40IHplcm8tc2hvdCB0b3AtMSBhY2N1cmFjeSBvbiBJbWFnZU5ldC0xSyB2YWwuIFRvIGZhY2lsaXRhdGUgb3BlbiBhY2Nlc3MgYW5kIG9wZW4gcmVzZWFyY2gsIHdlIHJlbGVhc2UgdGhlIGNvbXBsZXRlIHN1aXRlIG9mIEVWQS1DTElQIHRvIHRoZSBjb21tdW5pdHkgYXQgdGhpcyBodHRwcyBVUkwuIiwsLE9wZW4gd2VpZ2h0cyAodW5yZXN0cmljdGVkKSwiQ2hpbmEsQ2hpbmEiLCwsLDE0NC4wLCwyMDI2LTAyLTExIDE5OjI2OjI3KzAwOjAwLCwsLDE0NDAwMC4wLCwiQWNhZGVtaWEsQWNhZGVtaWEiLCwsLCxVbnJlbGVhc2VkLCJodHRwczovL2h1Z2dpbmdmYWNlLmNvL1F1YW5TdW4vRVZBLUNMSVAKTUlUIGxpY2Vuc2UKCnRoZSBjb2RlIGhlcmUgc2VlbXMgdG8gYmUgb25seSBpbmZlcmVuY2UgY29kZQpodHRwczovL2dpdGh1Yi5jb20vYmFhaXZpc2lvbi9FVkEvdHJlZS9tYXN0ZXIvRVZBLUNMSVAiLCwsLEJGMTYsLDE3MjI3LjMyOTc0NDA0OTE3NyxPcGVyYXRpb24gY291bnRpbmcsUXVhblN1biwsLCxZZXMKQkVMTEUtN0ItMC42TSxMYW5ndWFnZSxMYW5ndWFnZSBtb2RlbGluZy9nZW5lcmF0aW9uLEtFIEhvbGRpbmdzIEluYy4gKOKAnEJlaWtl4oCdKSwsMjAyMy0wMy0yNiwsaHR0cHM6Ly9odWdnaW5nZmFjZS5jby9CZWxsZUdyb3VwL0JFTExFLTdCLTAuNk0sLCwsNzAwMDAwMDAwMC4wLCwsLCwiMC42TSBleGFtcGxlcwpCYXRjaCBzaXplCTY0IiwsLCwsQ29uZmlkZW50LCIiIkJFTExFIGlzIGJhc2VkIG9uIEJsb29tei03YjEtbXQgYW5kIGZpbmV0dW5lZCB3aXRoIDAuMk0gQ2hpbmVzZSBkYXRhIGNvbWJpbmVkIHdpdGggNTAsMDAwIHBpZWNlcyBvZiBFbmdsaXNoIGRhdGEgZnJvbSB0aGUgb3BlbiBzb3VyY2UgU3RhbmZvcmQtQWxwYWNhLCByZXN1bHRpbmcgaW4gZ29vZCBDaGluZXNlIGluc3RydWN0aW9uIHVuZGVyc3RhbmRpbmcgYW5kIHJlc3BvbnNlIGdlbmVyYXRpb24gY2FwYWJpbGl0aWVzLgoKVGhlIGNvZGUgb2YgQ2hpbmVzZSBkYXRhIGdlbmVyYXRpb24gYW5kIG90aGVyIGRldGFpbGVkIGluZm9ybWF0aW9uIGNhbiBiZSBmb3VuZCBpbiBvdXIgR2l0aHViIHByb2plY3QgcmVwb3NpdG9yeTogaHR0cHM6Ly9naXRodWIuY29tL0xpYW5qaWFUZWNoL0JFTExFLgoKV2UgdHJhaW5lZCBtb2RlbHMgdXNpbmcgZGF0YXNldHMgb2YgZGlmZmVyZW50IHNpemVzICgyMDAsMDAwLCA2MDAsMDAwLCBhbmQgMSwwMDAsMDAwIHNhbXBsZXMpIGZvciBpbnN0cnVjdGlvbiBsZWFybmluZywgYW5kIHdlIG9idGFpbmVkIGRpZmZlcmVudCBtb2RlbCB2ZXJzaW9ucyBhcyBzaG93biBiZWxvdzoiIiIsMy4wLCxPcGVuIHdlaWdodHMgKHVucmVzdHJpY3RlZCksQ2hpbmEsQkxPT00tNy4xQiwsLCwsMjAyNS0xMS0yOCAxMTo1Mzo0NCswMDowMCwsLCwsLEluZHVzdHJ5LCwsLCwsIkFwYWNoZSAyLjAKaHR0cHM6Ly9odWdnaW5nZmFjZS5jby9CZWxsZUdyb3VwL0JFTExFLTdCLTAuNk0iLCwsLCwsLCxCZWxsZUdyb3VwLCwsLFllcwpDUE0tQmVlLExhbmd1YWdlLCJMYW5ndWFnZSBtb2RlbGluZy9nZW5lcmF0aW9uLFF1ZXN0aW9uIGFuc3dlcmluZyIsIlRzaW5naHVhIFVuaXZlcnNpdHksQmVpamluZyBBY2FkZW15IG9mIEFydGlmaWNpYWwgSW50ZWxsaWdlbmNlIC8gQkFBSSxNb2RlbEJlc3QsT3BlbkJNQiAoT3BlbiBMYWIgZm9yIEJpZyBNb2RlbCBCYXNlKSIsLDIwMjMtMDMtMjQsTGFyZ2UgbW9kZWwgb2Ygb3BlbiBzb3VyY2UgQ2hpbmVzZSBhbmQgRW5nbGlzaCBiaWxpbmd1YWwgYmFzZSB3aXRoIHRlbnMgb2YgYmlsbGlvbnMgb2YgcGFyYW1ldGVycyxodHRwczovL2dpdGh1Yi5jb20vT3BlbkJNQi9DUE0tQmVlLCwsLDEwMDAwMDAwMDAwLjAsIiIiQ1BNLUJlZSAxMEIgbGFyZ2UgbW9kZWwgdHJhaW5pbmcgd2lsbCBsYXVuY2ggb24gT2N0b2JlciAxMywgMjAyMiwgd2l0aCBtb250aGx5IG1vZGVsIHJlbGVhc2VzLiIiIiw2LjAxMmUrMjIsNiBGTE9QIC8gcGFyYW1ldGVyIC8gdG9rZW4gKiAxMCoxMGU5IHBhcmFtZXRlcnMgKiAxLjAwMmUxMSB0b2tlbnMgW3NlZSB0cmFpbmluZyBkYXRhc2V0IHNpemUgbm90ZXNdID0gNi4wMTJlMjIgRkxPUCwxNDAwNjY2NjY2NjcsIlBsYW5uZWQgdG8gdXNlIDYwMEdCIG9mIGNsZWFuIGRhdGEuCgo2MDBHQiAqIDE2N00gdG9rZW5zL0dCID0gMS4wMDJlKzExIHRva2VucwoKaHR0cHM6Ly9naXRodWIuY29tL09wZW5CTUIvQ1BNLUxpdmUvYmxvYi9tYXN0ZXIvcGxhbnMvQ1BNLUJlZSVFOCVBRSVBRCVFNyVCQiU4MyVFOCVBRSVBMSVFNSU4OCU5MiVFNCVCOSVBNi5tZCIsLCwsLENvbmZpZGVudCwiQ1BNLUJlZSBpcyBhIGZ1bGx5IG9wZW4tc291cmNlLCBjb21tZXJjaWFsbHktdXNhYmxlIENoaW5lc2UtRW5nbGlzaCBiaWxpbmd1YWwgYmFzZSBtb2RlbCB3aXRoIGEgY2FwYWNpdHkgb2YgdGVuIGJpbGxpb24gcGFyYW1ldGVycy4gSXQgaXMgdGhlIHNlY29uZCBtaWxlc3RvbmUgYWNoaWV2ZWQgdGhyb3VnaCB0aGUgdHJhaW5pbmcgcHJvY2VzcyBvZiBDUE0tbGl2ZS4gVXRpbGl6aW5nIHRoZSBUcmFuc2Zvcm1lciBhdXRvLXJlZ3Jlc3NpdmUgYXJjaGl0ZWN0dXJlLCBDUE0tQmVlIGhhcyBiZWVuIHByZS10cmFpbmVkIG9uIGFuIGV4dGVuc2l2ZSBjb3JwdXMgb2YgdHJpbGxpb24tc2NhbGUgdG9rZW5zLCB0aGVyZWJ5IHBvc3Nlc3NpbmcgcmVtYXJrYWJsZSBmb3VuZGF0aW9uYWwgY2FwYWJpbGl0aWVzLiIsLCxPcGVuIHdlaWdodHMgKHVucmVzdHJpY3RlZCksIkNoaW5hLENoaW5hLENoaW5hLENoaW5hIiwsLCwsLDIwMjUtMTEtMjggMTE6NTM6NDQrMDA6MDAsLCwsLCwiQWNhZGVtaWEsQWNhZGVtaWEsSW5kdXN0cnkiLCwsLCxVbnJlbGVhc2VkLCIiIkNQTS1CZWUgSXQgaXMgYSBjb21wbGV0ZWx5IG9wZW4gc291cmNlLCBjb21tZXJjaWFsbHkgYXZhaWxhYmxlIHRlbnMgb2YgYmlsbGlvbnMgcGFyYW1ldGVyIENoaW5lc2UgYW5kIEVuZ2xpc2ggYmFzZSBtb2RlbCIiCiIiVGhlIENQTS1CZWUgYmFzZSBhZG9wdGlvbiBwcm90b2NvbCBpcyDigJxHZW5lcmljIE1vZGVsIExpY2Vuc2UgQWdyZWVtZW50LVNvdXJjZSBEZXNjcmlwdGlvbi1QdWJsaWNpdHkgUmVzdHJpY3Rpb25zLUNvbW1lcmNpYWwgTGljZW5zZeKAnSAsIFRoaXMgbW9kZWwgaXMgYWxsb3dlZCBmb3IgY29tbWVyY2lhbCB1c2UuICIiCgpodHRwczovL2h1Z2dpbmdmYWNlLmNvL29wZW5ibWIvY3BtLWJlZS0xMGIiLCwsLCwsLE9wZXJhdGlvbiBjb3VudGluZyxvcGVuYm1iLCwsLFllcwptaW5DaGF0R1BULExhbmd1YWdlLENoYXQsU3RhbmZvcmQgVW5pdmVyc2l0eSxZYW5qaWEgTGksMjAyMy0wMy0yNCxNaW5pbXVtIEdlbmVyYXRpdmUgUHJlLXRyYWluZWQgVHJhbnNmb3JtZXIgd2l0aCBIdW1hbiBGZWVkYmFjayxodHRwczovL2dpdGh1Yi5jb20vZXRoYW55YW5qaWFsaS9taW5DaGF0R1BUL2Jsb2IvbWFpbi9yZXBvcnQucGRmLCwsLDE2MzkwMDAwMDAuMCwi4oCcV2UgdXNlZCB0d28gZGlmZmVyZW50IG1vZGVscywgR1BULTIgTWVkaXVtIGFuZCBHUFQtMiBYTCBmb3Igb3VyIHN1cGVydmlzZWQgZmluZS10dW5pbmcgdG8gdmVyaWZ5IG91ciB0cmFpbmVyIGlzIGltcGxlbWVudGVkIGNvcnJlY3RseeKApiBXZSBmaW5lLXR1bmVkIHRoZSBtb2RlbCBmb3IgYWJvdXQgMTAwSyBzdGVwIHdpdGggYSBiYXRjaCBzaXplIDIgYW5kIGxlYXJuaW5nIHJhdGUgb2YgMWUtNCB3aXRoIGFuIEFkYW0gb3B0aW1pemVyLiBJdOKAmXMgZXF1aXZhbGVudCBvZiBhYm91dCAzIGVwb2NocyBvZiBvdXIgdHJhaW5pbmcgZGF0YXNldOKAnSAoaHR0cHM6Ly9naXRodWIuY29tL2V0aGFueWFuamlhbGkvbWluQ2hhdEdQVC9ibG9iL21haW4vcmVwb3J0LnBkZiwgcGFnZSA0KS4gR1BULTIgWEwgaGFzIDEuNjM5QiBwYXJhbWV0ZXJzIChodHRwczovL2dpdGh1Yi5jb20vZXRoYW55YW5qaWFsaS9taW5DaGF0R1BUL2Jsb2IvbWFpbi9yZXBvcnQucGRmLCBwYWdlIDUpLiIsLCwsLCwsLCxDb25maWRlbnQsIkNoYXRHUFQgMSBhbmQgR1BULTQgWzFdIGFyZSB0aGUgbW9zdCBwb3B1bGFyIHRvcGljcyBpbiB0aGUgcGFzdCA0IG1vbnRocywgYW5kIGl0IGlzIGNoYW5naW5nIG91ciB3b3JrIGFuZCBsaWZlIGZ1bmRhbWVudGFsbHkuIFRoZSBzdXJwcmlzaW5nbHkgZW1lcmdlZCBjYXBhLQpiaWxpdGllcyBvZiBsYXJnZSBsYW5ndWFnZSBtb2RlbCAoTExNKSBpbmRpY2F0ZSB0aGF0IEFHSSBpcyBtdWNoIGNsb3NlciB0aGFuCndlIHRob3VnaHQuIEhvd2V2ZXIsIGR1ZSB0byB0aGUgZXh0cmVtZSByZXF1aXJlbWVudCBpbiBjb21wdXRpbmcgcmVzb3VyY2VzCmFuZCBkYXRhIGF2YWlsYWJpbGl0eSwgb25seSBhIGZldyBiaWdnZXN0IGZpcm1zIGNhbiBhZmZvcmQgZGV2ZWxvcGluZyB0aGUgdGVjaC0Kbm9sb2d5LiBUaGlzIGNlbnRyYWlsaXplZCBhbmQgY2xvc2VkIEFJIHBvd2VyIGlzbuKAmXQgc3VzdGFpbmFibGUgYW5kIGNvdWxkIGJlCmhhcm1mdWwgdG8gdGhlIHNvY2lldHkuIFRoZXJlZm9yZSwgd2UgZXhwbG9yZWQgdGhlIGlkZWEgb2YgcmVpbXBsZW1lbnQgYSBtaW5pbXVtIHZlcnNpb24gb2YgQ2hhdEdQVCB0byBhbnN3ZXIgdGhlIGZvbGxvd2luZyBxdWVzdGlvbnM6IENhbiB3ZSBhbGlnbiBzbWFsbGVyIG1vZGVscyB0byBhbHNvIGJlaGF2aW9yIHJlYXNvbmFibHkgaW4gYSBkaWFsb2d1ZSBzaW1pbGFyIHdpdGggbGFyZ2UgbGFuZ3VhZ2UgbW9kZWwgc3VjaCBhcyBHUFQtMyAxNzVCPyBXZSBoYXZlIGltcGxlbWVudGVkIGEgZnVsbHkgZnVuY3Rpb25pbmcgUkxIRiB0cmFpbmluZyBpbiBQeVRvcmNoIG9uIHRvcCBvZiBHUFQyLiBUaGUgY29kZSBpcyBhdmFpbGFibGUgdG8gcHVibGljIG9uIEdpdEh1YjoKaHR0cHM6Ly9naXRodWIuY29tL2V0aGFueWFuamlhbGkvbWluQ2hhdEdQVCIsLCxPcGVuIHdlaWdodHMgKHVucmVzdHJpY3RlZCksVW5pdGVkIFN0YXRlcyBvZiBBbWVyaWNhLEdQVC0yICgxLjVCKSwxNjQwMDAwMDAwMDAwMDAwLjAsIuKAnFdlIHVzZWQgdHdvIGRpZmZlcmVudCBtb2RlbHMsIEdQVC0yIE1lZGl1bSBhbmQgR1BULTIgWEwgZm9yIG91ciBzdXBlcnZpc2VkIGZpbmUtdHVuaW5nIHRvIHZlcmlmeSBvdXIgdHJhaW5lciBpcyBpbXBsZW1lbnRlZCBjb3JyZWN0bHnigKYgV2UgZmluZS10dW5lZCB0aGUgbW9kZWwgZm9yIGFib3V0IDEwMEsgc3RlcCB3aXRoIGEgYmF0Y2ggc2l6ZSAyIGFuZCBsZWFybmluZyByYXRlIG9mIDFlLTQgd2l0aCBhbiBBZGFtIG9wdGltaXplci4gSXTigJlzIGVxdWl2YWxlbnQgb2YgYWJvdXQgMyBlcG9jaHMgb2Ygb3VyIHRyYWluaW5nIGRhdGFzZXTigJ0gKGh0dHBzOi8vZ2l0aHViLmNvbS9ldGhhbnlhbmppYWxpL21pbkNoYXRHUFQvYmxvYi9tYWluL3JlcG9ydC5wZGYsIHBhZ2UgNCkuIEdQVC0yIFhMIGhhcyAxLjYzOUIgcGFyYW1ldGVycyAoaHR0cHM6Ly9naXRodWIuY29tL2V0aGFueWFuamlhbGkvbWluQ2hhdEdQVC9ibG9iL21haW4vcmVwb3J0LnBkZiwgcGFnZSA1KSBhbmQgdHJhbnNmb3JtZXIgYXJjaGl0ZWN0dXJlIChodHRwczovL2h1Z2dpbmdmYWNlLmNvL29wZW5haS1jb21tdW5pdHkvZ3B0Mi14bCkuCgpUaGVyZWZvcmUsIHRoZSA2TkQgYXBwcm94aW1hdGlvbiB5aWVsZHMKRmluZS10dW5pbmcgY29tcHV0ZQo9ICMgb2YgYWN0aXZlIHBhcmFtZXRlcnMgLyBmb3J3YXJkIHBhc3MgKiBiYXRjaCBzaXplICogIyBvZiB0cmFpbmluZyBzdGVwcyAqIDYgRkxPUFMgLyB0b2tlbiAKfj0gMS42MzllOSBwYXJhbWV0ZXJzICogMiAqIDFlNSBzdGVwcyAqIDYgRkxPUFMgLyB0b2tlbgp+PSAxLjY0ZTE1IEZMT1BTIiwsLDIwMjUtMTEtMjggMTE6NTM6NDQrMDA6MDAsLCwsLCxBY2FkZW1pYSwsLCwsLCwsLCwsLCwsLCwsLFllcwpMaWdodHdlaWdodCBGaW5lLXR1bmluZyBhIFByZXRyYWluZWQgUHJvdGVpbiBMYW5ndWFnZSBNb2RlbCBmb3IgUHJvdGVpbiBTZWNvbmRhcnksQmlvbG9neSwiUHJvdGVpbiBvciBudWNsZW90aWRlIGxhbmd1YWdlIG1vZGVsIChwTE0vbkxNKSxQcm90ZWluIGZvbGRpbmcgcHJlZGljdGlvbiIsSGVuYW4gVW5pdmVyc2l0eSwiV2VpIFlhbmcsIENodW4gTGl1LCBaaGVuZyBMaSIsMjAyMy0wMy0yMyxMaWdodHdlaWdodCBGaW5lLXR1bmluZyBhIFByZXRyYWluZWQgUHJvdGVpbiBMYW5ndWFnZSBNb2RlbCBmb3IgUHJvdGVpbiBTZWNvbmRhcnkgU3RydWN0dXJlIFByZWRpY3Rpb24saHR0cHM6Ly93d3cuYmlvcnhpdi5vcmcvY29udGVudC8xMC4xMTAxLzIwMjMuMDMuMjIuNTMwMDY2djEuYWJzdHJhY3QsLCwsLCwxLjg3MTA1NDg2ODhlKzIyLCIxLiBIYXJkd2FyZSBzZXR1cDogMXggTlZJRElBIEdlRm9yY2UgUlRYIDMwOTAgVGkgKDEuNjAgeCAxMF4xNCBGUDE2IEZMT1AvcykKCjIuIFRyYWluaW5nIGR1cmF0aW9uOiBEaXJlY3RseSBwcm92aWRlZCAtIDIsMjAwIHNlY29uZHMvZXBvY2ggw5cgNDMgZXBvY2hzID0gOTQsNjAwIHNlY29uZHMKCjMuIFV0aWxpemF0aW9uIHJhdGU6IDQwJQoKNC4gRmluYWwgY2FsY3VsYXRpb246IDEuNjAgw5cgMTBeMTQgRkxPUC9zIMOXIDk0LDYwMCBzZWNvbmRzIMOXIDAuNCA9IDYuMDUgw5cgMTBeMTggRkxPUHMKCkJhc2UgbW9kZWw6IDE4NzA0NDk4Njg4MDAwMDAwMDAwMDAwClRvdGFsOiAxODcwNDQ5ODY4ODAwMDAwMDAwMDAwMCs2LjA1IMOXIDEwXjE4PTE4NzEwNTQ4Njg4MDAwMDAwMDAwMDAwIiwxMDAwMDAwMSwiMjUsNzkyIHRyYWluaW5nIGNoYWlucyDDlyA0MDAgcmVzaWR1ZXMgPSAxMCwzMTYsODAwIHRva2VucyDiiYggMS4wZTciLDI3LjAsLE5WSURJQSBHZUZvcmNlIFJUWCAzMDkwIFRpLCxDb25maWRlbnQsIlByZXRyYWluZWQgbGFyZ2Utc2NhbGUgcHJvdGVpbiBsYW5ndWFnZSBtb2RlbHMsIHN1Y2ggYXMgRVNNLTFiIGFuZCBQcm90VHJhbnMsIGFyZSBiZWNvbWluZyB0aGUgZnVuZGFtZW50YWwgaW5mcmFzdHJ1Y3R1cmUgZm9yIHZhcmlvdXMgcHJvdGVpbi1yZWxhdGVkIGJpb2xvZ2ljYWwgbW9kZWxpbmcgdGFza3MuIEV4aXN0aW5nIHdvcmtzIHVzZSBtYWlubHkgcHJldHJhaW5lZCBwcm90ZWluIGxhbmd1YWdlIG1vZGVscyBpbiBmZWF0dXJlIGV4dHJhY3Rpb24uIEhvd2V2ZXIsIHRoZSBrbm93bGVkZ2UgY29udGFpbmVkIGluIHRoZSBlbWJlZGRpbmcgZmVhdHVyZXMgZGlyZWN0bHkgZXh0cmFjdGVkIGZyb20gYSBwcmV0cmFpbmVkIG1vZGVsIGlzIHRhc2stYWdub3N0aWMuIFRvIG9idGFpbiB0YXNrLXNwZWNpZmljIGZlYXR1cmUgcmVwcmVzZW50YXRpb25zLCBhIHJlYXNvbmFibGUgYXBwcm9hY2ggaXMgdG8gZmluZS10dW5lIGEgcHJldHJhaW5lZCBtb2RlbCBiYXNlZCBvbiBsYWJlbGVkIGRhdGFzZXRzIGZyb20gZG93bnN0cmVhbSB0YXNrcy4gVG8gdGhpcyBlbmQsIHdlIGludmVzdGlnYXRlIHRoZSBmaW5lLXR1bmluZyBvZiBhIGdpdmVuIHByZXRyYWluZWQgcHJvdGVpbiBsYW5ndWFnZSBtb2RlbCBmb3IgcHJvdGVpbiBzZWNvbmRhcnkgc3RydWN0dXJlIHByZWRpY3Rpb24gdGFza3MuIFNwZWNpZmljYWxseSwgd2UgcHJvcG9zZSBhIG5vdmVsIGVuZC10by1lbmQgcHJvdGVpbiBzZWNvbmRhcnkgc3RydWN0dXJlIHByZWRpY3Rpb24gZnJhbWV3b3JrIGludm9sdmluZyB0aGUgbGlnaHR3ZWlnaHQgZmluZS10dW5pbmcgb2YgYSBwcmV0cmFpbmVkIG1vZGVsLiBUaGUgZnJhbWV3b3JrIGZpcnN0IGludHJvZHVjZXMgYSBmZXcgbmV3IHBhcmFtZXRlcnMgZm9yIGVhY2ggdHJhbnNmb3JtZXIgYmxvY2sgaW4gdGhlIHByZXRyYWluZWQgbW9kZWwsIHRoZW4gdXBkYXRlcyBvbmx5IHRoZSBuZXdseSBpbnRyb2R1Y2VkIHBhcmFtZXRlcnMsIGFuZCB0aGVuIGtlZXBzIHRoZSBvcmlnaW5hbCBwcmV0cmFpbmVkIHBhcmFtZXRlcnMgZml4ZWQgZHVyaW5nIHRyYWluaW5nLiBFeHRlbnNpdmUgZXhwZXJpbWVudHMgb24gc2V2ZW4gdGVzdCBzZXRzLCBuYW1lbHksIENBU1AxMiwgQ0FTUDEzLCBDQVNQMTQsIENCNDMzLCBDQjYzNCwgVEVTVDIwMTYsIGFuZCBURVNUMjAxOCwgc2hvdyB0aGF0IHRoZSBwcm9wb3NlZCBmcmFtZXdvcmsgb3V0cGVyZm9ybXMgZXhpc3RpbmcgcHJlZGljdG9ycyBhbmQgYWNoaWV2ZXMgbmV3IHN0YXRlLW9mLXRoZS1hcnQgcHJlZGljdGlvbiBwZXJmb3JtYW5jZS4gRnVydGhlcm1vcmUsIHdlIGFsc28gZXhwZXJpbWVudGFsbHkgZGVtb25zdHJhdGUgdGhhdCBsaWdodHdlaWdodCBmaW5lLXR1bmluZyBzaWduaWZpY2FudGx5IG91dHBlcmZvcm1zIGZ1bGwgbW9kZWwgZmluZS10dW5pbmcgYW5kIGZlYXR1cmUgZXh0cmFjdGlvbiBpbiBlbmFibGluZyBtb2RlbHMgdG8gcHJlZGljdCBzZWNvbmRhcnkgc3RydWN0dXJlcy4gRnVydGhlciBhbmFseXNpcyBpbmRpY2F0ZXMgdGhhdCBvbmx5IGEgZmV3IHRvcCB0cmFuc2Zvcm1lciBibG9ja3MgbmVlZCB0byBpbnRyb2R1Y2UgbmV3IHBhcmFtZXRlcnMsIHdoaWxlIHNraXBwaW5nIG1hbnkgbG93ZXIgdHJhbnNmb3JtZXIgYmxvY2tzIGhhcyBsaXR0bGUgaW1wYWN0IG9uIHRoZSBwcmVkaWN0aW9uIGFjY3VyYWN5IG9mIHNlY29uZGFyeSBzdHJ1Y3R1cmVzLiIsLCwsQ2hpbmEsUHJvdFQ1LVhMLVU1MCw2LjA1ZSsxOCwsMS4wLCwyMDI1LTExLTI4IDExOjUzOjQ0KzAwOjAwLCwsLCwsQWNhZGVtaWEsLCwsLCwsLCwsLCw0OTMuMDQyMTM1NDA1NDM0NzUsSGFyZHdhcmUsLCwsLApTcGFyc2UgV2lkZSBHUFQtMyBTbWFsbCxMYW5ndWFnZSwiTGFuZ3VhZ2UgbW9kZWxpbmcvZ2VuZXJhdGlvbixRdWVzdGlvbiBhbnN3ZXJpbmciLENlcmVicmFzIFN5c3RlbXMsIlNocmV5YXMgU2F4ZW5hLCBWaXRodXJzYW4gVGhhbmdhcmFzYSwgQWJoYXkgR3VwdGEsIFNlYW4gTGllIiwyMDIzLTAzLTIxLFNwYXJzZSBJc28tRkxPUCBUcmFuc2Zvcm1hdGlvbnMgZm9yIE1heGltaXppbmcgVHJhaW5pbmcgRWZmaWNpZW5jeSxodHRwczovL2FyeGl2Lm9yZy9hYnMvMjMwMy4xMTUyNSw4LjAsLCwxMzAwMDAwMDAwLjAsIkdQVC0zIFNtYWxsOiAxMjVNCkF0IDkwJSBzcGFyc2l0eSDihpIgfjEuMjVCIHRvdGFsIHBhcmFtZXRlcnMKQXQgNzUlIHNwYXJzaXR5IOKGkiAxMjVNICoga3N3XjIgPSAxMjVNICooMS8oMS0wLjc1KSkgPSA1MDBNIHRvdGFsIHByYW10ZXJzIChJIGFzc3VtZSBvbmx5IDEyNU0gYXJlIGFjdGl2ZSkgIiwxLjg3NWUrMTgsIjYgRkxPUCAvIHBhcmFtZXRlciAvIHRva2VuICogMTI1KiAxMF42IGFjdGl2ZSBwYXJhbWV0ZXJzICogMi41ICogMTBeOSB0b2tlbnMgPSAxLjg3NWUrMTggRkxPUAoKX19fX19fX19fX19fX19fX19fCmluIHRoZSBBbGdvcml0aG1pYyBwcm9ncmVzcyBwYXBlciB0aGUgZXN0aW1hdGlvbiB3YXMgOC44NCDDlyAxMF4xOSBGTE9QLCB0aGV5IGFzc3VtZWQgV1QtMTAzIGRhdGFzZXQgKG5vdCBtZW50aW9uZWQgaW4gdGhlIHBhcGVyKSBhbmQgZGlmZmVyZW50IG51bWJlciBvZiBwYXJhbWV0ZXJzICgxLjMqIDEwXjkgLSBJIGFtIHVuc3VyZSB3aGVyZSBpdCBjb21lcyBmcm9tKSIsMjUwMDAwMDAwMCwiMi41QiAodGFibGUgMTMpCiIsLCxDZXJlYnJhcyBDUy0yLCxTcGVjdWxhdGl2ZSwiUmVjZW50IHJlc2VhcmNoIGhhcyBmb2N1c2VkIG9uIHdlaWdodCBzcGFyc2l0eSBpbiBkZWVwIG5ldXJhbCBuZXR3b3JrIHRyYWluaW5nIHRvIHJlZHVjZSBGTE9QcywgYWltaW5nIGZvciBpbXByb3ZlZCBlZmZpY2llbmN5ICh0ZXN0IGFjY3VyYWN5IHcuci50IHRyYWluaW5nIEZMT1BzKS4gSG93ZXZlciwgc3BhcnNlIHdlaWdodCB0cmFpbmluZyBvZnRlbiBjb21wcm9taXNlcyBhY2N1cmFjeSwgcmVxdWlyaW5nIGV4dGVuZGVkIHRyYWluaW5nIHNjaGVkdWxlcyB0byBhdHRhaW4gdGhlIGFjY3VyYWN5IG9mIGRlbnNlIG1vZGVscy4gSW4gY29udHJhc3QsIG91ciBhcHByb2FjaCwgU3BhcnNlIElzby1GTE9QIFRyYW5zZm9ybWF0aW9ucyAoU3BhcnNlLUlGVCksIHVzZXMgc3BhcnNpdHkgdG8gaW1wcm92ZSBhY2N1cmFjeSB3aGlsZSBtYWludGFpbmluZyBkZW5zZSBtb2RlbCBGTE9Qcy4gVXNpbmcgYSBzaW5nbGUgaHlwZXJwYXJhbWV0ZXIgKGkuZS4sIHRoZSBzcGFyc2l0eSBsZXZlbCksIFNwYXJzZS1JRlRzIGVmZmljaWVudGx5IHJlcGxhY2UgZGVuc2UgbGF5ZXJzLCBleHBhbmRpbmcgdGhlIHNlYXJjaCBzcGFjZSBmb3Igb3B0aW1hbCBzcGFyc2UgbWFza3MuIEluIGFkZGl0aW9uLCBkeW5hbWljIHNwYXJzZSB0cmFpbmluZyAoRFNUKSB3aXRoIFNwYXJzZS1JRlQgbW9kZWxzIGVmZmVjdGl2ZWx5IG5hdmlnYXRlIHRoaXMgbGFyZ2VyIHNwYXJzZSBtYXNrLXdlaWdodCBzcGFjZSwgd2hpY2ggaXMgZXZpZGVuY2VkIGJ5IGEgc3BlY3RyYWwgYW5hbHlzaXMgdXNpbmcgUmFtYW51amFuIGdyYXBoIHByb3BlcnRpZXMuIE91ciBzdHVkeSByZXZlYWxzIGEgcm9idXN0IGNvcnJlbGF0aW9uIGFtb25nIG1hc2sgdG9wb2xvZ3ksIHdlaWdodHMsIGFuZCBmaW5hbCBwZXJmb3JtYW5jZS4gTm90YWJseSwgd2l0aG91dCBhZGp1c3RpbmcgYW55IHRyYWluaW5nIGh5cGVycGFyYW1ldGVycywgcmVwbGFjaW5nIGRlbnNlIGxheWVycyB3aXRoIFNwYXJzZS1JRlQgeWllbGRzIHNpZ25pZmljYW50IGltcHJvdmVtZW50cywgc3VjaCBhcyBhICszLjUlIGJvb3N0IGZvciBSZXNOZXQtMTggb24gSW1hZ2VOZXQgYW5kICswLjklIGZvciBHUFQtMyBTbWFsbCBvbiB0aGUgT3BlbiBMTE0gbGVhZGVyYm9hcmQuIFRvIHRoZSBiZXN0IG9mIG91ciBrbm93bGVkZ2UsIHRoaXMgaXMgdGhlIGZpcnN0IHdvcmsgdG8gZGVtb25zdHJhdGUgdGhlIHVzZSBvZiBzcGFyc2l0eSBmb3IgaW1wcm92aW5nIHRoZSBhY2N1cmFjeSBvZiBkZW5zZSBtb2RlbHMgdGhyb3VnaCBhIHNldCBvZiBzaW1wbGUtdG8tdXNlIHNwYXJzZSB0cmFuc2Zvcm1hdGlvbnMuIENvZGUgaXMgYXZhaWxhYmxlIGF0OiB0aGlzIGh0dHBzIFVSTC4iLDEuMCxTcGFyc2UgV2lkZSBHUFQtMyBTbWFsbCxVbnJlbGVhc2VkLFVuaXRlZCBTdGF0ZXMgb2YgQW1lcmljYSwsLCwsLDIwMjYtMDUtMjUgMTI6MjM6MzMrMDA6MDAsLCwsLCxJbmR1c3RyeSwsLCwsVW5yZWxlYXNlZCxwYXBlciBoYXMgcmVwbyBidXQgbm8gY29kZSBmb3Igc3BhcnNlIEdQVC0zOiBodHRwczovL2dpdGh1Yi5jb20vQ2VyZWJyYXNSZXNlYXJjaC9TcGFyc2UtSUZUICwsLCwsLCxPcGVyYXRpb24gY291bnRpbmcsLCwsLE5vCkxpZ2h0T24gTWluaSxMYW5ndWFnZSwiTGFuZ3VhZ2UgbW9kZWxpbmcvZ2VuZXJhdGlvbixDaGF0IixMaWdodE9uLCwyMDIzLTAzLTIxLExpZ2h0T24ncyBMYXJnZSBMYW5ndWFnZSBNb2RlbCBvZiA0MCBiaWxsaW9uIHBhcmFtZXRlcnM6IE1JTkksaHR0cHM6Ly93d3cubGlnaHRvbi5haS9ibG9nL2xpZ2h0b24tcy1ibG9nLTQvbGlnaHRvbi1zLWxhcmdlLWxhbmd1YWdlLW1vZGVsLW9mLTQwLWJpbGxpb24tcGFyYW1ldGVycy1taW5pLTE5LCwsLDQwMDAwMDAwMDAwLjAsIiIiQm9hc3RpbmcgYW4gaW1wcmVzc2l2ZSA0MCBiaWxsaW9uIHBhcmFtZXRlcnMsIE1pbmkgaXMgYSBmb3JtaWRhYmxlIGFkZGl0aW9uIHRvIHRoZSBncm93aW5nIGFycmF5IG9mIGxhbmd1YWdlIG1vZGVscyBhdmFpbGFibGUgaW4gdGhlIG1hcmtldCB0b2RheS4iIiIsMi40ZSsyMyw2TkQgYXByb3hpbWF0aW9uOiA2KjQwQioxVCA9IDIuNGUyMywxMDAwMDAwMDAwMDAwLCIiIlRoZSBhbW91bnQgb2YgZGF0YSBpbiBNaW5pIGNvcnB1cyBpcyAxIHRyaWxsaW9uIHRva2Vucy4gV2UgbWFpbmx5IHVzZWQgZGF0YSBmcm9tIHRoZSBwdWJsaWMgd2ViIHRvIHByZS10cmFpbiBvdXIgbW9kZWwsIHdpdGggc3Ryb25nIGZpbHRlcmluZywgdG94aWNpdHkgcmVkdWN0aW9uLCBhbmQgZGVkdXBsaWNhdGlvbiB0byBlbnN1cmUgdGhhdCBvbmx5IGhpZ2gtcXVhbGl0eSBkYXRhIGlzIHJldGFpbmVkLiIiICBhc3N1bWluZyAwLjc1IHdvcmRzIHBlciB0b2tlbiAtIDc1MDAwMDAwMDAwMC4wIHdvcmRzIiwsLCxTZWxmLXN1cGVydmlzZWQgbGVhcm5pbmcsQ29uZmlkZW50LCwsLEhvc3RlZCBhY2Nlc3MgKG5vIEFQSSksRnJhbmNlLCwsLCwsMjAyNS0xMS0yOCAxMTo1Mzo0NCswMDowMCwsLCwsLEluZHVzdHJ5LCwsLCxVbnJlbGVhc2VkLCxUcnVlLCwsLCwsT3BlcmF0aW9uIGNvdW50aW5nLCwsLCxObwpGaXJlZmx5LEltYWdlIGdlbmVyYXRpb24sIkltYWdlIGdlbmVyYXRpb24sVGV4dC10by1pbWFnZSIsQWRvYmUsLDIwMjMtMDMtMjEsIkFkb2JlIFVudmVpbHMgRmlyZWZseSwgYSBGYW1pbHkgb2YgbmV3IENyZWF0aXZlIEdlbmVyYXRpdmUgQUkiLGh0dHBzOi8vbmV3cy5hZG9iZS5jb20vbmV3cy9uZXdzLWRldGFpbHMvMjAyMy9BZG9iZS1VbnZlaWxzLUZpcmVmbHktYS1GYW1pbHktb2YtbmV3LUNyZWF0aXZlLUdlbmVyYXRpdmUtQUkvZGVmYXVsdC5hc3B4LCxTaWduaWZpY2FudCB1c2UsIkludGVncmF0ZWQgaW50byBQaG90b3Nob3AuIFVzZXJzIGdlbmVyYXRlID4yMDBtIGltYWdlcyB3aXRoaW4gYSBmZXcgbW9udGhzIG9mIHJlbGVhc2U6CgpodHRwczovL3ZlbnR1cmViZWF0LmNvbS9haS9hZG9iZS1zdG9jay1jcmVhdG9ycy1hcmVudC1oYXBweS13aXRoLWZpcmVmbHktdGhlLWNvbXBhbnlzLWNvbW1lcmNpYWxseS1zYWZlLWdlbi1haS10b29sLwoKQXMgb2YgT2N0b2JlciAyMDI0LCB1c2VycyBoYXZlIGdlbmVyYXRlZCAxM0IgaW1hZ2VzIHNpbmNlIE1hcmNoIDIwMjMuIFBhaWQgdXNlcnMgZ2V0IDEwMCBnZW5lcmF0aW9ucyBwZXIgbW9udGggKGFuZCBjYW4gY29udGludWUgYXQgYSBzbG93ZXIgcmF0ZSBhZnRlciB0aGF0KS4gQXNzdW1pbmcgYW4gYXZlcmFnZSBvZiAxMDAgbW9udGhseSBnZW5lcmF0aW9ucyBwZXIgdXNlciwgdGhhdCdzIGFyb3VuZCA2LjdNIG1vbnRobHkgYXZlcmFnZSB1c2VycyBhY3Jvc3MgMTkuNSBtb250aHMuIiwsLCwsLCwsLCwsVW5rbm93biwiVG9kYXksIEFkb2JlIChOYXNkYXE6QURCRSkgaW50cm9kdWNlZCBBZG9iZSBGaXJlZmx5LCBhIG5ldyBmYW1pbHkgb2YgY3JlYXRpdmUgZ2VuZXJhdGl2ZSBBSSBtb2RlbHMsIGZpcnN0IGZvY3VzZWQgb24gdGhlIGdlbmVyYXRpb24gb2YgaW1hZ2VzIGFuZCB0ZXh0IGVmZmVjdHMuIEFkb2JlIEZpcmVmbHkgd2lsbCBicmluZyBldmVuIG1vcmUgcHJlY2lzaW9uLCBwb3dlciwgc3BlZWQgYW5kIGVhc2UgZGlyZWN0bHkgaW50byBDcmVhdGl2ZSBDbG91ZCwgRG9jdW1lbnQgQ2xvdWQsIEV4cGVyaWVuY2UgQ2xvdWQgYW5kIEFkb2JlIEV4cHJlc3Mgd29ya2Zsb3dzIHdoZXJlIGNvbnRlbnQgaXMgY3JlYXRlZCBhbmQgbW9kaWZpZWQuIEFkb2JlIEZpcmVmbHkgd2lsbCBiZSBwYXJ0IG9mIGEgc2VyaWVzIG9mIG5ldyBBZG9iZSBTZW5zZWkgZ2VuZXJhdGl2ZSBBSSBzZXJ2aWNlcyBhY3Jvc3MgQWRvYmXigJlzIGNsb3Vkcy4iLCwsSG9zdGVkIGFjY2VzcyAobm8gQVBJKSxVbml0ZWQgU3RhdGVzIG9mIEFtZXJpY2EsLCwsLCwyMDI1LTExLTI4IDExOjUzOjQ0KzAwOjAwLCwsLCwsSW5kdXN0cnksLCwsLFVucmVsZWFzZWQsLFRydWUsLCwsLCwsLCwsLE5vCkdlbi0yLFZpZGVvLCJWaWRlbyBnZW5lcmF0aW9uLFRleHQtdG8tdmlkZW8sSW1hZ2UtdG8tdmlkZW8sVmlkZW8tdG8tdmlkZW8iLFJ1bndheSxHZW4tMiBhdXRob3JzLDIwMjMtMDMtMjAsIkdlbi0yOiBHZW5lcmF0ZSBub3ZlbCB2aWRlb3Mgd2l0aCB0ZXh0LCBpbWFnZXMgb3IgdmlkZW8gY2xpcHMiLGh0dHBzOi8vcmVzZWFyY2gucnVud2F5bWwuY29tL2dlbjIsLFNPVEEgaW1wcm92ZW1lbnQsIldlYnNpdGUgY2xhaW1zIFNPVEEgaW1wcm92ZW1lbnQgb3ZlciBTdGFibGUgRGlmZnVzaW9uIGFuZCBUZXh0MkxpdmUsIHBhcGVyIGZvcnRoY29taW5nCgpUaGV5IGRvbid0IHJlcG9ydCBldmFsdWF0aW9ucyBvbiBzdGFuZGFyZCBiZW5jaG1hcmtzIiwsLCwsLCwsLCwsVW5rbm93biwsLCxBUEkgYWNjZXNzLFVuaXRlZCBTdGF0ZXMgb2YgQW1lcmljYSwsLCwsLDIwMjUtMTEtMjggMTE6NTM6NDQrMDA6MDAsLCwsLCxJbmR1c3RyeSwsLCwsVW5yZWxlYXNlZCwsVHJ1ZSwsLCwsLCwsLCwsTm8KUGFuR3UtzqMsTGFuZ3VhZ2UsIkNvZGUgZ2VuZXJhdGlvbixMYW5ndWFnZSBtb2RlbGluZyxUcmFuc2xhdGlvbixRdWVzdGlvbiBhbnN3ZXJpbmciLEh1YXdlaSBOb2FoJ3MgQXJrIExhYiwiWGlhb3poZSBSZW4sIFBpbmd5aSBaaG91LCBYaW5mYW4gTWVuZywgWGluamluZyBIdWFuZywgWWFkYW8gV2FuZywgV2VpY2hhbyBXYW5nLCBQZW5nZmVpIExpLCBYaWFvZGEgWmhhbmcsIEFsZXhhbmRlciBQb2RvbHNraXksIEdyaWdvcnkgQXJzaGlub3YsIEFuZHJleSBCb3V0LCBJcmluYSBQaW9udGtvdnNrYXlhLCBKaWFuc2hlbmcgV2VpLCBYaW4gSmlhbmcsIFRlbmcgU3UsIFF1biBMaXUsIEp1biBZYW8iLDIwMjMtMDMtMjAsUGFuR3UtzqM6IFRvd2FyZHMgVHJpbGxpb24gUGFyYW1ldGVyIExhbmd1YWdlIE1vZGVsIHdpdGggU3BhcnNlIEhldGVyb2dlbmVvdXMgQ29tcHV0aW5nLGh0dHBzOi8vYXJ4aXYub3JnL2Ficy8yMzAzLjEwODQ1LDc4LjAsU09UQSBpbXByb3ZlbWVudCwiIiJPdXIgZXhwZXJpbWVudGFsIGZpbmRpbmdzIHNob3cgdGhhdCBQYW5HdS17XFNpZ21hfSBwcm92aWRlcyBzdGF0ZS1vZi10aGUtYXJ0IHBlcmZvcm1hbmNlIGluIHplcm8tc2hvdCBsZWFybmluZyBvZiB2YXJpb3VzIENoaW5lc2UgTkxQIGRvd25zdHJlYW0gdGFza3MuIiIKCiIiVGhlIHJlc3VsdHMgb24gV01UMjAgdHJhbnNsYXRpb24gdGFzay4gUGFuR3UtzqMgb3V0cGVyZm9ybXMgcHJldmlvdXMgQ2hpbmVzZS1FbmdsaXNoIFNPVEEgcHJlLXRyYWluZWQKbGFyZ2UgbW9kZWwgd2l0aCBhIGxhcmdlIG1hcmdpbi4iIgoKIiIgVGhlIFBhbkd1Lc6jIG91dHBlcmZvcm1zIHRoZSBjdXJyZW50IHN0YXRlLW9mLXRoZS1hcnQgbW9kZWwgUGFuR3UtQ29kZXIgYnkgMS40IHBvaW50IG9uIHRoZSBwYXNzQDEgZm9yIE1CUFAgdGFza3MiIgoKIiJUYWJsZSA1OiBaZXJvLXNob3QgcmVzdWx0cyBvZiBDaGluZXNlIGRvd25zdHJlYW0gdGFza3MuIENvbXBhcmVkIHRvIEVSTklFIDMuMCBUaXRhbiwgUGFuR3UtzqMgc3VycGFzc2VkIG9uIDExIG91dCBvZiAxNiBkYXRhc2V0cywgd2l0aCBhbiBhdmVyYWdlIHNjb3JlIG9mIDMuOTYgcG9pbnRzIGhpZ2hlciBvbiBhbGwgZGF0YXNldHMuIiIiLDEwODUwMDAwMDAwMDAuMCwiIiJJbiB0aGlzIHdvcmssIHdlIHByZXNlbnQgUGFuR3UtzqMgLCBhIGxhcmdlIGxhbmd1YWdlIG1vZGVsIHdpdGggc3BhcnNlIGFyY2hpdGVjdHVyZSBjb250YWluaW5nIDEuMDg1IHRyaWxsaW9uIHBhcmFtZXRlcnMuIiIiLDQuNjdlKzIzLCJJdCBoYXMgc3BhcnNlIGFyY2hpdGVjdHVyZSwgc28gd2UgY2FuJ3QgdXNlIEM9Nk5ELgoiIldlIGRldmVsb3AgUGFuR3UtzqMgbW9kZWwgdW5kZXIgdGhlIGZyYW1ld29yayBvZiBNaW5kU3BvcmUgYW5kIHRyYWluIGl0IG9uIGEgY2x1c3RlciB3aXRoIG9ubHkgNTEyIEFzY2VuZCA5MTAgQUkgQWNjZWxlcmF0b3JzIHdpdGggMzI5IGJpbGxpb24gdG9rZW5zIG92ZXIgMTAwIGRheXMuIiIKMTAwIGRheXMgKiA1MTIgcHJvY2Vzc29ycyAqIDMyMCB0ZXJhRkxPUFMvcHJvY2Vzc29yICogMzMlIHV0aWxpemF0aW9uID0gNC42N2UrMjMgRkxPUApodHRwczovL3d3dy53b2xmcmFtYWxwaGEuY29tL2lucHV0P2k9MTAwK2RheXMrKis1MTIrKiszMjArdGVyYWhlcnR6KyorMC4zMyIsMzI5MDAwMDAwMDAwLDMyOUIgdG9rZW5zIH49IDI0N0Igd29yZHMsMjQwMC4wLCJXZSBkZXZlbG9wIFBhbkd1Lc6jIG1vZGVsIHVuZGVyIHRoZSBmcmFtZXdvcmsgb2YgTWluZFNwb3JlIDUKYW5kIHRyYWluIGl0IG9uIGEgY2x1c3RlciB3aXRoIG9ubHkgNTEyIEFzY2VuZCA5MTAgQUkgQWNjZWxlcmF0b3JzIFsyOF0gd2l0aCAzMjkgYmlsbGlvbiB0b2tlbnMgb3ZlciAxMDAgZGF5cy4iLEh1YXdlaSBBc2NlbmQgOTEwLFNlbGYtc3VwZXJ2aXNlZCBsZWFybmluZyxDb25maWRlbnQsIlRoZSBzY2FsaW5nIG9mIGxhcmdlIGxhbmd1YWdlIG1vZGVscyBoYXMgZ3JlYXRseSBpbXByb3ZlZCBuYXR1cmFsIGxhbmd1YWdlIHVuZGVyc3RhbmRpbmcsIGdlbmVyYXRpb24sIGFuZCByZWFzb25pbmcuIEluIHRoaXMgd29yaywgd2UgZGV2ZWxvcCBhIHN5c3RlbSB0aGF0IHRyYWluZWQgYSB0cmlsbGlvbi1wYXJhbWV0ZXIgbGFuZ3VhZ2UgbW9kZWwgb24gYSBjbHVzdGVyIG9mIEFzY2VuZCA5MTAgQUkgcHJvY2Vzc29ycyBhbmQgTWluZFNwb3JlIGZyYW1ld29yaywgYW5kIHByZXNlbnQgdGhlIGxhbmd1YWdlIG1vZGVsIHdpdGggMS4wODVUIHBhcmFtZXRlcnMgbmFtZWQgUGFuR3Ute1xTaWdtYX0uIFdpdGggcGFyYW1ldGVyIGluaGVyZW50IGZyb20gUGFuR3Ute1xhbHBoYX0sIHdlIGV4dGVuZCB0aGUgZGVuc2UgVHJhbnNmb3JtZXIgbW9kZWwgdG8gc3BhcnNlIG9uZSB3aXRoIFJhbmRvbSBSb3V0ZWQgRXhwZXJ0cyAoUlJFKSwgYW5kIGVmZmljaWVudGx5IHRyYWluIHRoZSBtb2RlbCBvdmVyIDMyOUIgdG9rZW5zIGJ5IHVzaW5nIEV4cGVydCBDb21wdXRhdGlvbiBhbmQgU3RvcmFnZSBTZXBhcmF0aW9uKEVDU1MpLiBUaGlzIHJlc3VsdGVkIGluIGEgNi4zeCBpbmNyZWFzZSBpbiB0cmFpbmluZyB0aHJvdWdocHV0IHRocm91Z2ggaGV0ZXJvZ2VuZW91cyBjb21wdXRpbmcuIE91ciBleHBlcmltZW50YWwgZmluZGluZ3Mgc2hvdyB0aGF0IFBhbkd1LXtcU2lnbWF9IHByb3ZpZGVzIHN0YXRlLW9mLXRoZS1hcnQgcGVyZm9ybWFuY2UgaW4gemVyby1zaG90IGxlYXJuaW5nIG9mIHZhcmlvdXMgQ2hpbmVzZSBOTFAgZG93bnN0cmVhbSB0YXNrcy4gTW9yZW92ZXIsIGl0IGRlbW9uc3RyYXRlcyBzdHJvbmcgYWJpbGl0aWVzIHdoZW4gZmluZS10dW5lZCBpbiBhcHBsaWNhdGlvbiBkYXRhIG9mIG9wZW4tZG9tYWluIGRpYWxvZ3VlLCBxdWVzdGlvbiBhbnN3ZXJpbmcsIG1hY2hpbmUgdHJhbnNsYXRpb24gYW5kIGNv</x:v>
      </x:c>
    </x:row>
    <x:row r="186" ht="18" customHeight="1">
      <x:c r="A186" s="17" t="n">
        <x:v>181</x:v>
      </x:c>
      <x:c r="B186" s="17" t="n">
        <x:v>310</x:v>
      </x:c>
      <x:c r="C186" s="160" t="str">
        <x:v>ZGUgZ2VuZXJhdGlvbi4iLDEuMCwsVW5yZWxlYXNlZCxDaGluYSwsLCw1MTIuMCwsMjAyNi0wMS0wNiAwMDo0NjowMCswMDowMCwsLCw1MjQyODguMCwiIiJXZSB0cmFpbiBQYW5HdS3OoyB3aXRoIGdsb2JhbCBiYXRjaCBzaXplIG9mIDUxMiB3aXRoIHNlcXVlbmNlIGxlbmd0aCBvZiAxMDI0IGZvciBlYWNoIHNhbXBsZSIiIixJbmR1c3RyeSwsLCwxMjI4ODAwLjAsVW5yZWxlYXNlZCwsVHJ1ZSwsLEZQMTYsLDMxNjUyMS43NjUyMzAwMzc0NSxIYXJkd2FyZSwsLCwsTm8KR1BULTQgKE1hciAyMDIzKSwiTXVsdGltb2RhbCxMYW5ndWFnZSxWaXNpb24iLCJMYW5ndWFnZSBtb2RlbGluZyxMYW5ndWFnZSBtb2RlbGluZy9nZW5lcmF0aW9uLFF1ZXN0aW9uIGFuc3dlcmluZyxWaXN1YWwgcXVlc3Rpb24gYW5zd2VyaW5nIixPcGVuQUksIk9wZW5BSSwgSm9zaCBBY2hpYW0sIFN0ZXZlbiBBZGxlciwgU2FuZGhpbmkgQWdhcndhbCwgTGFtYSBBaG1hZCwgSWxnZSBBa2theWEsIEZsb3JlbmNpYSBMZW9uaSBBbGVtYW4sIERpb2dvIEFsbWVpZGEsIEphbmtvIEFsdGVuc2NobWlkdCwgU2FtIEFsdG1hbiwgU2h5YW1hbCBBbmFka2F0LCBSZWQgQXZpbGEsIElnb3IgQmFidXNjaGtpbiwgU3VjaGlyIEJhbGFqaSwgVmFsZXJpZSBCYWxjb20sIFBhdWwgQmFsdGVzY3UsIEhhaW1pbmcgQmFvLCBNb2hhbW1hZCBCYXZhcmlhbiwgSmVmZiBCZWxndW0sIElyd2FuIEJlbGxvLCBKYWtlIEJlcmRpbmUsIEdhYnJpZWwgQmVybmFkZXR0LVNoYXBpcm8sIENocmlzdG9waGVyIEJlcm5lciwgTGVubnkgQm9nZG9ub2ZmLCBPbGVnIEJvaWtvLCBNYWRlbGFpbmUgQm95ZCwgQW5uYS1MdWlzYSBCcmFrbWFuLCBHcmVnIEJyb2NrbWFuLCBUaW0gQnJvb2tzLCBNaWxlcyBCcnVuZGFnZSwgS2V2aW4gQnV0dG9uLCBUcmV2b3IgQ2FpLCBSb3NpZSBDYW1wYmVsbCwgQW5kcmV3IENhbm4sIEJyaXR0YW55IENhcmV5LCBDaGVsc2VhIENhcmxzb24sIFJvcnkgQ2FybWljaGFlbCwgQnJvb2tlIENoYW4sIENoZSBDaGFuZywgRm90aXMgQ2hhbnR6aXMsIERlcmVrIENoZW4sIFN1bGx5IENoZW4sIFJ1YnkgQ2hlbiwgSmFzb24gQ2hlbiwgTWFyayBDaGVuLCBCZW4gQ2hlc3MsIENoZXN0ZXIgQ2hvLCBDYXNleSBDaHUsIEh5dW5nIFdvbiBDaHVuZywgRGF2ZSBDdW1taW5ncywgSmVyZW1pYWggQ3VycmllciwgWXVueGluZyBEYWksIENvcnkgRGVjYXJlYXV4LCBUaG9tYXMgRGVncnksIE5vYWggRGV1dHNjaCwgRGFtaWVuIERldmlsbGUsIEFya2EgRGhhciwgRGF2aWQgRG9oYW4sIFN0ZXZlIERvd2xpbmcsIFNoZWlsYSBEdW5uaW5nLCBBZHJpZW4gRWNvZmZldCwgQXR0eSBFbGV0aSwgVHluYSBFbG91bmRvdSwgRGF2aWQgRmFyaGksIExpYW0gRmVkdXMsIE5pa28gRmVsaXgsIFNpbcOzbiBQb3NhZGEgRmlzaG1hbiwgSnVzdG9uIEZvcnRlLCBJc2FiZWxsYSBGdWxmb3JkLCBMZW8gR2FvLCBFbGllIEdlb3JnZXMsIENocmlzdGlhbiBHaWJzb24sIFZpayBHb2VsLCBUYXJ1biBHb2dpbmVuaSwgR2FicmllbCBHb2gsIFJhcGhhIEdvbnRpam8tTG9wZXMsIEpvbmF0aGFuIEdvcmRvbiwgTW9yZ2FuIEdyYWZzdGVpbiwgU2NvdHQgR3JheSwgUnlhbiBHcmVlbmUsIEpvc2h1YSBHcm9zcywgU2hpeGlhbmcgU2hhbmUgR3UsIFl1ZmVpIEd1bywgQ2hyaXMgSGFsbGFjeSwgSmVzc2UgSGFuLCBKZWZmIEhhcnJpcywgWXVjaGVuIEhlLCBNaWtlIEhlYXRvbiwgSm9oYW5uZXMgSGVpZGVja2UsIENocmlzIEhlc3NlLCBBbGFuIEhpY2tleSwgV2FkZSBIaWNrZXksIFBldGVyIEhvZXNjaGVsZSwgQnJhbmRvbiBIb3VnaHRvbiwgS2VubnkgSHN1LCBTaGVuZ2xpIEh1LCBYaW4gSHUsIEpvb3N0IEh1aXppbmdhLCBTaGFudGFudSBKYWluLCBTaGF3biBKYWluIGV0IGFsLiAoMTgxIGFkZGl0aW9uYWwgYXV0aG9ycyBub3Qgc2hvd24pIiwyMDIzLTAzLTE1LEdQVC00IFRlY2huaWNhbCBSZXBvcnQsaHR0cHM6Ly9hcnhpdi5vcmcvYWJzLzIzMDMuMDg3NzQsMjQ0OTAuMCwiSGlnaGx5IGNpdGVkLFNPVEEgaW1wcm92ZW1lbnQsVHJhaW5pbmcgY29zdCIsIlNlZSB0aGUgcGFwZXIsIHAuMTogIiJPbiBhIHN1aXRlIG9mIHRyYWRpdGlvbmFsIE5MUCBiZW5jaG1hcmtzLCBHUFQtNCBvdXRwZXJmb3JtcyBib3RoIHByZXZpb3VzIGxhcmdlIGxhbmd1YWdlIG1vZGVscyBhbmQgbW9zdCBzdGF0ZS1vZi10aGUtYXJ0IHN5c3RlbXMgKHdoaWNoIG9mdGVuIGhhdmUgYmVuY2htYXJrLXNwZWNpZmljIHRyYWluaW5nIG9yIGhhbmQtZW5naW5lZXJpbmcpLiIiCgoiIk9uIHRoZSBNTUxVIGJlbmNobWFyayBbMzUsIDM2XSwgYW4gRW5nbGlzaC1sYW5ndWFnZSBzdWl0ZSBvZiBtdWx0aXBsZS1jaG9pY2UgcXVlc3Rpb25zIGNvdmVyaW5nIDU3IHN1YmplY3RzLCBHUFQtNCBub3Qgb25seSBvdXRwZXJmb3JtcyBleGlzdGluZyBtb2RlbHMgYnkgYSBjb25zaWRlcmFibGUgbWFyZ2luIGluIEVuZ2xpc2gsIGJ1dCBhbHNvIGRlbW9uc3RyYXRlcyBzdHJvbmcgcGVyZm9ybWFuY2UgaW4gb3RoZXIgbGFuZ3VhZ2VzIiIiLDE4MDAwMDAwMDAwMDAuMCwiUnVtb3JlZCB0byBiZSAxLjhUIHBhcmFtZXRlciBNb0Ugd2l0aCAyODBCIGFjdGl2YXRlZCBvbiB0aGUgZm9yd2FyZCBwYXNzLCBwZXIgaHR0cHM6Ly93d3cuc2VtaWFuYWx5c2lzLmNvbS9wL2dwdC00LWFyY2hpdGVjdHVyZS1pbmZyYXN0cnVjdHVyZS4gT3RoZXIgc291cmNlcyBlc3RpbWF0ZSAxLjc2VCB3aXRoIDIyMEIgcGVyIGZvcndhcmQgcGFzcyBodHRwczovL3dlYi5hcmNoaXZlLm9yZy93ZWIvMjAyMzA3MTIxMjM5MTUvaHR0cHM6Ly90aGUtZGVjb2Rlci5jb20vZ3B0LTQtYXJjaGl0ZWN0dXJlLWRhdGFzZXRzLWNvc3RzLWFuZC1tb3JlLWxlYWtlZC8iLDIuMWUrMjUsIjkwJSBDSTogOC4yRSsyNCB0byA0LjRFKzI1CgpOT1RFOiB0aGlzIGlzIGEgcm91Z2ggZXN0aW1hdGUgYmFzZWQgb24gcHVibGljIGluZm9ybWF0aW9uLCBtdWNoIGxlc3MgaW5mb3JtYXRpb24gdGhhbiBtb3N0IG90aGVyIHN5c3RlbXMgaW4gdGhlIGRhdGFiYXNlLgoKQ2FsY3VsYXRpb24gYW5kIGNvbmZpZGVuY2UgaW50ZXJ2YWxzIGhlcmU6IGh0dHBzOi8vY29sYWIucmVzZWFyY2guZ29vZ2xlLmNvbS9kcml2ZS8xTzk5ejliMUk1TzY2YlQ3OHI5U2NzbEVfbk9qNWlyTjk/dXNwPXNoYXJpbmciLDU0MTY2NjY2NjY2NjYuNjY3LCJTcGVjdWxhdGl2ZS4gUmVwb3J0ZWQgc2Vjb25kaGFuZCBieSBvbmxpbmUgc291cmNlcyBzdWNoIGFzIFNlbWlhbmFseXNpcywgYnV0IG5vdCB2ZXJpZmllZCBieSBPcGVuQUkuIElmIHRvdGFsIG51bWJlciBvZiB0b2tlbnMgc2VlbiB3YXMgMTNULCB0ZXh0IHdhcyByZXBlYXRlZCBmb3IgMiBlcG9jaHMsIGFuZCB0ZXh0IHdhcyB0aGUgbWFqb3JpdHkgb2YgdG9rZW5zLCB0aGVuIGRhdGFzZXQgc2l6ZSByb3VnaGx5IGlzIDEzVCowLjc1LzIgPSA0LjlUIHdvcmRzLgoKTm90ZSB0aGlzIGV4YW1pbmVzIG9ubHkgdGhlIHRleHQgZGF0YXNldCwgc2luY2UgR1BULTQgd2FzIGZpcnN0IGFuZCBmb3JlbW9zdCBhIGxhbmd1YWdlIG1vZGVsLiBIb3dldmVyLCB0aGUgdmlzaW9uIGNvbXBvbmVudCBoYWQgaXRzIG93biB2aXNpb24gZGF0YXNldCwgd2hpY2ggd2UgYmVsaWV2ZSBhY2NvdW50ZWQgZm9yIGEgbXVjaCBzbWFsbGVyIHBhcnQgb2YgdGhlIGNvbXB1dGUgYnVkZ2V0LiIsMjI4MC4wLChTcGVjdWxhdGl2ZSkgU2VtaUFuYWx5c2lzIGNvbmplY3R1cmVzIHRoYXQgR1BULTQgdHJhaW5pbmcgdG9vayA5MC0xMDAgZGF5cyB3aXRoIHV0aWxpemF0aW9uIG9mIDMyLTM2JS4sTlZJRElBIEExMDAgU1hNNCA0MCBHQixTZWxmLXN1cGVydmlzZWQgbGVhcm5pbmcsTGlrZWx5LCJXZSByZXBvcnQgdGhlIGRldmVsb3BtZW50IG9mIEdQVC00LCBhIGxhcmdlLXNjYWxlLCBtdWx0aW1vZGFsIG1vZGVsIHdoaWNoIGNhbiBhY2NlcHQgaW1hZ2UgYW5kIHRleHQgaW5wdXRzIGFuZCBwcm9kdWNlIHRleHQgb3V0cHV0cy4gV2hpbGUgbGVzcyBjYXBhYmxlIHRoYW4gaHVtYW5zIGluIG1hbnkgcmVhbC13b3JsZCBzY2VuYXJpb3MsIEdQVC00IGV4aGliaXRzIGh1bWFuLWxldmVsIHBlcmZvcm1hbmNlIG9uIHZhcmlvdXMgcHJvZmVzc2lvbmFsIGFuZCBhY2FkZW1pYyBiZW5jaG1hcmtzLCBpbmNsdWRpbmcgcGFzc2luZyBhIHNpbXVsYXRlZCBiYXIgZXhhbSB3aXRoIGEgc2NvcmUgYXJvdW5kIHRoZSB0b3AgMTAlIG9mIHRlc3QgdGFrZXJzLiBHUFQtNCBpcyBhIFRyYW5zZm9ybWVyLWJhc2VkIG1vZGVsIHByZS10cmFpbmVkIHRvIHByZWRpY3QgdGhlIG5leHQgdG9rZW4gaW4gYSBkb2N1bWVudC4gVGhlIHBvc3QtdHJhaW5pbmcgYWxpZ25tZW50IHByb2Nlc3MgcmVzdWx0cyBpbiBpbXByb3ZlZCBwZXJmb3JtYW5jZSBvbiBtZWFzdXJlcyBvZiBmYWN0dWFsaXR5IGFuZCBhZGhlcmVuY2UgdG8gZGVzaXJlZCBiZWhhdmlvci4gQSBjb3JlIGNvbXBvbmVudCBvZiB0aGlzIHByb2plY3Qgd2FzIGRldmVsb3BpbmcgaW5mcmFzdHJ1Y3R1cmUgYW5kIG9wdGltaXphdGlvbiBtZXRob2RzIHRoYXQgYmVoYXZlIHByZWRpY3RhYmx5IGFjcm9zcyBhIHdpZGUgcmFuZ2Ugb2Ygc2NhbGVzLiBUaGlzIGFsbG93ZWQgdXMgdG8gYWNjdXJhdGVseSBwcmVkaWN0IHNvbWUgYXNwZWN0cyBvZiBHUFQtNCdzIHBlcmZvcm1hbmNlIGJhc2VkIG9uIG1vZGVscyB0cmFpbmVkIHdpdGggbm8gbW9yZSB0aGFuIDEvMSwwMDB0aCB0aGUgY29tcHV0ZSBvZiBHUFQtNC4iLDIuMCwsQVBJIGFjY2VzcyxVbml0ZWQgU3RhdGVzIG9mIEFtZXJpY2EsLCwsMjUwMDAuMCwwLjM0LDIwMjYtMDUtMjUgMTI6MjE6MjgrMDA6MDAsLCwsNjAwMDAwMDAuMCxub3QgbGlzdGVkLEluZHVzdHJ5LFRydWUsLCw1NzAwMDAwMC4wLFVucmVsZWFzZWQsLFRydWUsMzczMzQzMDQuOTc2NjI1MjM0LCJDQU5OT1QgVkVSSUZZLCBMSUtFTFkgSEZVLCBQQVlXQUxMRUQuIAooU3BlY3VsYXRpdmUpIFNlbWlBbmFseXNpcyBjb25qZWN0dXJlcyB0aGF0IEdQVC00IGhhZCB1dGlsaXphdGlvbiBvZiAzMi0zNiU6IGh0dHBzOi8vd3d3LnNlbWlhbmFseXNpcy5jb20vcC9ncHQtNC1hcmNoaXRlY3R1cmUtaW5mcmFzdHJ1Y3R1cmUiLCxUcnVlLDE5OTQ0MzY4LjEyNTk5NDI4LEhhcmR3YXJlLCwsLCxObwpGYWxjb24tNDBCLExhbmd1YWdlLCJMYW5ndWFnZSBtb2RlbGluZyxMYW5ndWFnZSBtb2RlbGluZy9nZW5lcmF0aW9uLFF1ZXN0aW9uIGFuc3dlcmluZyIsVGVjaG5vbG9neSBJbm5vdmF0aW9uIEluc3RpdHV0ZSwsMjAyMy0wMy0xNSxBYnUgRGhhYmktYmFzZWQgVGVjaG5vbG9neSBJbm5vdmF0aW9uIEluc3RpdHV0ZSBJbnRyb2R1Y2VzIEZhbGNvbiBMTE06IEZvdW5kYXRpb25hbCBMYXJnZSBMYW5ndWFnZSBNb2RlbCAoTExNKSBvdXRwZXJmb3JtcyBHUFQtMyB3aXRoIDQwIEJpbGxpb24gUGFyYW1ldGVycyxodHRwczovL2FyeGl2Lm9yZy9hYnMvMjMxMS4xNjg2NzsgaHR0cHM6Ly93d3cudGlpLmFlL25ld3MvYWJ1LWRoYWJpLWJhc2VkLXRlY2hub2xvZ3ktaW5ub3ZhdGlvbi1pbnN0aXR1dGUtaW50cm9kdWNlcy1mYWxjb24tbGxtLWZvdW5kYXRpb25hbC1sYXJnZSwwLjAsSGlzdG9yaWNhbCBzaWduaWZpY2FuY2UsLDQwMDAwMDAwMDAwLjAsTW9kZWwgY29tZXMgaW4gN0IgYW5kIDQwQiB2YXJpYW50cy4sMi40ZSsyMywiQyA9IDZORCA9IDYgKiA0MEIgKiAxMDAwQiA9IDIuNGUrMjMgRkxPUCAoYXNzdW1pbmcgb25lIGVwb2NoKQoKVGFibGUgMSBmcm9tIGh0dHBzOi8vYXJ4aXYub3JnL3BkZi8yMzExLjE2ODY3IEZhbGNvbiBwYXBlcgoKMiw4MDAgcGV0YWZsb3AtZGF5cyAqIDFlMTUgKiAyNCAqIDM2MDAgPSAyLjQxOTJlKzIzIEZMT1BzIiwxMDAwMDAwMDAwMDAwLDEwMDBCIHRva2VucyB+PSA3NTBCIHdvcmRzLDE0NDAuMCwiIiJGYWxjb24tNDBCIHdhcyB0cmFpbmVkIG9uIEFXUyBTYWdlTWFrZXIsIG9uIDM4NCBBMTAwIDQwR0IgR1BVcyBpbiBQNGQgaW5zdGFuY2VzLiIiCiIiVHJhaW5pbmcgc3RhcnRlZCBpbiBEZWNlbWJlciAyMDIyIGFuZCB0b29rIHR3byBtb250aHMuIiIiLE5WSURJQSBBMTAwLCxDb25maWRlbnQsLCwsT3BlbiB3ZWlnaHRzICh1bnJlc3RyaWN0ZWQpLFVuaXRlZCBBcmFiIEVtaXJhdGVzLCwsLDM4NC4wLDAuMzg2NCwyMDI1LTExLTI4IDExOjUzOjQ0KzAwOjAwLCwsLDIzNTkyOTYuMCwiQmF0Y2ggc2l6ZSAxMTUyIChwcmVzdW1hYmx5IHNlcXVlbmNlcykgcGVyIFRhYmxlIDE2LiBXYXJtZWQgdXAgdXNpbmcgc21hbGxlciBiYXRjaGVzIGZvciBmaXJzdCAxMDBCIHRva2Vucy4KCiIiQWxsIEZhbGNvbiBtb2RlbHMgYXJlIHByZXRyYWluZWQgd2l0aCBhIDIsMDQ4IHNlcXVlbmNlIGxlbmd0aCIiCgpodHRwczovL2FyeGl2Lm9yZy9wZGYvMjMxMS4xNjg2Ny5wZGYKIixHb3Zlcm5tZW50LFRydWUsLCw1NTI5NjAuMCxVbnJlbGVhc2VkLGFwYWNoZSAyLjAsVHJ1ZSwzMTk3ODMuMTU3MjQyMzY1LCJFc3RpbWF0ZWQgdHJhaW5pbmcgY29tcHV0ZTogMi40ZTIzIEZMT1AKRkxPUHMgYXQgMTAwJSB1dGlsaXphdGlvbiwgYmFzZWQgb24gR1BVLWhvdXJzOiAoMTQ0MCAqIDM4NCAqIDM2MDAgKiAzLjEyZTE0KSA9IDYuMjExZTIzCgpNRlUgPSAyLjRlMjMgLyA2LjIxMWUyMyA9IDAuMzg2NCIsQkYxNiwsMzA2MzQ1LjQ5NDQxNTI3MjE0LCJPcGVyYXRpb24gY291bnRpbmcsUmVwb3J0ZWQiLCwsLCxZZXMKTEVQLUFELEJpb2xvZ3ksIlByb3RlaW5zLFByb3RlaW4gaW50ZXJhY3Rpb24gcHJlZGljdGlvbixEcnVnIGRpc2NvdmVyeSxQcm90ZWluLWxpZ2FuZCBiaW5kaW5nIGFmZmluaXR5IHByZWRpY3Rpb24iLCJLaW5nIEFiZHVsbGFoIFVuaXZlcnNpdHkgb2YgU2NpZW5jZSBhbmQgVGVjaG5vbG9neSAoS0FVU1QpLEthcm9saW5za2EgSW5zdGl0dXRlIiwiQW51aiBEYWdhLCBTdW1lZXIgQWhtYWQgS2hhbiwgRGF2aWQgR29tZXogQ2FicmVybywgUm9iZXJ0IEhvZWhuZG9yZiwgTmFyc2lzIEEuIEtpYW5pLCBKZXNwZXIgVGVnbmVyIiwyMDIzLTAzLTE1LExFUC1BRDogTGFuZ3VhZ2UgRW1iZWRkaW5nIG9mIFByb3RlaW5zIGFuZCBBdHRlbnRpb24gdG8gRHJ1Z3MgcHJlZGljdHMgRHJ1ZyBUYXJnZXQgSW50ZXJhY3Rpb25zLGh0dHBzOi8vd3d3LmJpb3J4aXYub3JnL2NvbnRlbnQvMTAuMTEwMS8yMDIzLjAzLjE0LjUzMjU2M3YxLmZ1bGwucGRmLDEuMCxTT1RBIGltcHJvdmVtZW50LCJUYWJsZXMgMy01CiIiV2UgcmVwb3J0IG5ldyBiZXN0LWluLWNsYXNzIHN0YXRlLW9mLXRoZS1hcnQgcmVzdWx0cyBjb21wYXJlZAp0byBjb21wZXRpbmcgbWV0aG9kcyBzdWNoIGFzIFNpbUJvb3N0LCBEZWVwQ1BJLCBBdHRlbnRpb24tRFRBLCBHcmFwaERUQSwgYW5kIG1vcmUgdXNpbmcgbXVsdGlwbGUgZGF0YXNldHMsIGluY2x1ZGluZyBEYXZpcywgS0lCQSwgRFRDLCBNZXR6LCBUb3hDYXN0LCBhbmQgU1RJVENILiBGaW5hbGx5LCB3ZSBmaW5kIHRoYXQgYSBwcmUtdHJhaW5lZCBtb2RlbCB3aXRoIGVtYmVkZGluZyBvZiBwcm90ZWlucyAodGhlIExFRC1BRCkgb3V0cGVyZm9ybXMgYSBtb2RlbCB1c2luZyBhbiBleHBsaWNpdCBhbHBoYS1mb2xkIDNEIHJlcHJlc2VudGF0aW9uIG9mIHByb3RlaW5zIChlLmcuLCBMRVAtQUQgc3VwZXJ2aXNlZCBieSBBbHBoYWZvbGQpIiIiLDMwMDczODEwMDAuMCwiVXNlcyBFU00tMiAzQi4gVGFibGUgMiBnaXZlcyBkZXRhaWxzIG9uIHRoZSBub24tRVNNIGxheWVycy4gVGhlIEdDTiBhcHBlYXJzIHRvIGhhdmUgYWJvdXQgMy4zMU0gcGFyYW1ldGVycyBhbmQgdGhlIGxpbmVhciBsYXllcnMgc2hvdWxkIGhhdmUgNzcxayBhbmQgMy4zTSwgcmVzcGVjdGl2ZWx5LiBTbyB0b3RhbCBpcyB+My4wMDdCIiwsTm8gaW5kaWNhdGlvbiBvZiB0aGUgdHJhaW5pbmcgdXNlZCBoZXJlLiBFU00tMiAzQiB1c2VkIDNlMjIuLDEyNDQ0MjAsIkxhcmdlc3QgZGF0YXNldCBhcHBlYXJzIHRvIGJlIFNUSVRDSCwgYXQgMTI0NDQyMCBkcnVnLXRhcmdldCBwYWlycy4iLCwsLCxDb25maWRlbnQsIlByZWRpY3RpbmcgZHJ1Zy10YXJnZXQgaW50ZXJhY3Rpb25zIGlzIGEgdHJlbWVuZG91cyBjaGFsbGVuZ2UgZm9yIGRydWcgZGV2ZWxvcG1lbnQgYW5kIGxlYWQgb3B0aW1pemF0aW9uLiBSZWNlbnQgYWR2YW5jZXMgaW5jbHVkZSB0cmFpbmluZyBhbGdvcml0aG1zIHRvIGxlYXJuIGRydWctdGFyZ2V0IGludGVyYWN0aW9ucyBmcm9tIGRhdGEgYW5kIG1vbGVjdWxhciBzaW11bGF0aW9ucy4gSGVyZSB3ZSB1dGlsaXplIEV2b2x1dGlvbmFyeSBTY2FsZSBNb2RlbGluZyAoRVNNLTIpIG1vZGVscyB0byBlc3RhYmxpc2ggYSBUcmFuc2Zvcm1lciBwcm90ZWluIGxhbmd1YWdlIG1vZGVsIGZvciBkcnVnLXRhcmdldCBpbnRlcmFjdGlvbiBwcmVkaWN0aW9ucy4gT3VyIGFyY2hpdGVjdHVyZSwgTEVQQUQsIGNvbWJpbmVzIHByZS10cmFpbmVkIEVTTS0yIGFuZCBUcmFuc2Zvcm1lci1HQ04gbW9kZWxzIHByZWRpY3RpbmcgYmluZGluZyBhZmZpbml0eSB2YWx1ZXMuIFdlIHJlcG9ydCBuZXcgYmVzdC1pbi1jbGFzcyBzdGF0ZS1vZi10aGUtYXJ0IHJlc3VsdHMgY29tcGFyZWQgdG8gY29tcGV0aW5nIG1ldGhvZHMgc3VjaCBhcyBTaW1Cb29zdCwgRGVlcENQSSwgQXR0ZW50aW9uLURUQSwgR3JhcGhEVEEsIGFuZCBtb3JlIHVzaW5nIG11bHRpcGxlIGRhdGFzZXRzLCBpbmNsdWRpbmcgRGF2aXMsIEtJQkEsIERUQywgTWV0eiwgVG94Q2FzdCwgYW5kIFNUSVRDSC4gRmluYWxseSwgd2UgZmluZCB0aGF0IGEgcHJlLXRyYWluZWQgbW9kZWwgd2l0aCBlbWJlZGRpbmcgb2YgcHJvdGVpbnMgKHRoZSBMRUQtQUQpIG91dHBlcmZvcm1zIGEgbW9kZWwgdXNpbmcgYW4gZXhwbGljaXQgYWxwaGEtZm9sZCAzRCByZXByZXNlbnRhdGlvbiBvZiBwcm90ZWlucyAoZS5nLiwgTEVQLUFEIHN1cGVydmlzZWQgYnkgQWxwaGFmb2xkKS4gVGhlIExFUC1BRCBtb2RlbApzY2FsZXMgZmF2b3JhYmx5IGluIHBlcmZvcm1hbmNlIHdpdGggdGhlIHNpemUgb2YgdHJhaW5pbmcgZGF0YS4gQ29kZSBhdmFpbGFibGUgYXQgaHR0cHM6Ly9naXRodWIuY29tL2FkYWdhMDYvTEVQLUFEIiwsLFVucmVsZWFzZWQsIlNhdWRpIEFyYWJpYSxTd2VkZW4iLEVTTTItM0IsLCwsLDIwMjUtMTEtMjggMTE6NTM6NDQrMDA6MDAsLCwsLCwiQWNhZGVtaWEsQWNhZGVtaWEiLCwsLCxPcGVuIChub24tY29tbWVyY2lhbCksaHR0cHM6Ly9naXRodWIuY29tL2FkYWdhMDYvTEVQLUFEIHVuY2xlYXIgbGljZW5zZSwsLCxGUDE2LCwsLCwsLCxObwpSSU8sTGFuZ3VhZ2UsIkxhbmd1YWdlIG1vZGVsaW5nL2dlbmVyYXRpb24sUXVlc3Rpb24gYW5zd2VyaW5nLFNlYXJjaCIsV2VzdCBMYWtlIFhpbmNoZW4gLyBYaW5jaGVuIEFJIC8g6KW/5rmW5b+D6L6w77yI5p2t5bee77yJ56eR5oqA5pyJ6ZmQ5YWs5Y+4LExhbiBaaGVuemhvbmcsMjAyMy0wMy0xNSxSSU8sImh0dHBzOi8vd3d3LnhpbmNoZW5haS5jb20vcHJvZHVjdC9MTE0KCmh0dHBzOi8vMzZrci5jb20vcC8yMTc5Mzg1MTA3MTk4MjEyIiwsLCwxMDAwMDAwMDAwMDAuMCwiIiJodW5kcmVkcyBvZiBiaWxsaW9ucyBvZiBwYXJhbWV0ZXJzIiIiLCwsLCwsLCwsTGlrZWx5LCJBY2NvcmRpbmcgdG8gaGltLCB0aGUgUklPIHNlcmllcyBub3cgaGFzIG1vcmUgdGhhbiBhIGRvemVuIG1lbWJlcnMgYWNjb3JkaW5nIHRvIHRoZSBzaXplIG9mIHRoZSBtb2RlbCBwYXJhbWV0ZXJzLCByYW5naW5nIGZyb20gbW9yZSB0aGFuIDEwIGJpbGxpb24gdG8gbW9yZSB0aGFuIDEwMCBiaWxsaW9uIHBhcmFtZXRlcnMsIHN1cHBvcnRzIGJpbGluZ3VhbGlzbSBpbiBDaGluZXNlIGFuZCBFbmdsaXNoLCBhbmQgaW4gYWRkaXRpb24gdG8gbWVtb3J5LCBoYXMgbWFzdGVyZWQgdGhlIGFiaWxpdHkgdG8gY2FsbCBjb2duaXRpdmUgdG9vbHMgc3VjaCBhcyBzZWFyY2ggZW5naW5lcywga25vd2xlZGdlIGdyYXBocywgYW5kIGV4dGVybmFsIGRhdGEuCgpJbiB0aGUgbWlkZGxlIGxheWVyLCBXZXN0IExha2UgWGluY2hlbiBwcm92aWRlcyBtb2RlbHMgdGhhdCBnbyBkZWVwIGludG8gdmFyaW91cyBmaWVsZHMgKHN1Y2ggYXMgbWFya2V0aW5nLCBldGMuKS4g4oCcIFRoZSBsYXJnZSBtb2RlbCBoYXMgZ3JlYXRseSBpbXByb3ZlZCBpdHMgYWJpbGl0eSB0byBwcm9jZXNzIHVuc3RydWN0dXJlZCBkYXRhLiBJbiB0aGUgcGFzdCwgZGF0YSB0aGF0IGhhZCBiZWVuIGRlcG9zaXRlZCB3aXRoaW4gdGhlIGVudGVycHJpc2UgYnV0IHdhcyBub3QgZnVsbHkgdXRpbGl6ZWQgd2lsbCBiZSBJdCBzaG93cyBtb3JlIHZhbHVlIHVuZGVyIHRoZSBlbXBvd2VybWVudCBvZiBsYXJnZSBtb2RlbHMsIHNvIHdlIHN0YXJ0ZWQgdG8gY29udGFjdCBhIGxhcmdlIG51bWJlciBvZiBCLWVuZCBjdXN0b21lcnMgbGFzdCB5ZWFyIFdlIGFyZSBhbHNvIGNvbnN0YW50bHkgY29tbXVuaWNhdGluZyB3aXRoIHZhcmlvdXMgaW5kdXN0cmllcyBhbmQgam9pbnRseSBleHBsb3Jpbmcgc2NlbmUgb3Bwb3J0dW5pdGllcy4gV2UgaGF2ZSBjdXJyZW50bHkgY2FycmllZCBvdXQgaW4tZGVwdGggY29vcGVyYXRpb24gd2l0aCBtYW55IGN1c3RvbWVycyBpbiB0aGUgbWFya2V0aW5nIGFuZCBzb2NpYWwgZmllbGRz4oCdIExhbiBaaGVuemhvbmcgc2FpZCwg4oCcVGhlcmUgYXJlIG1hbnkgZmxleGlibGUgY29vcGVyYXRpb24gbWV0aG9kcyB3aXRoIHRoZSBCLXNpZGUsIGFuZCBjYWxsaW5nIEFQSSBpcyBvbmUgb2YgdGhlbSwgdGhlIGN1c3RvbWl6ZWQgbW9kZWwgaXMgYWxzbyBhIGtpbmQuIiIKCiIiQWZ0ZXIgdGVzdGluZywgdGhlIGN1cnJlbnQgYWJpbGl0eSBvZiB0aGUgUklPIG1vZGVsIGlzIGVxdWl2YWxlbnQgdG8gdGhlIGxldmVsIG9mIEdQVC0zLjUiIiwgTGFuIFpoZW56aG9uZyBzYWlkLiIiIiwsLCxDaGluYSwsLCwsLDIwMjUtMTEtMjggMTE6NTM6NDQrMDA6MDAsLCwsLCxJbmR1c3RyeSwsLCwsLCwsLCwsLCwsLCwsLApDbGF1ZGUsTGFuZ3VhZ2UsIkxhbmd1YWdlIG1vZGVsaW5nLENoYXQsTGFuZ3VhZ2UgbW9kZWxpbmcvZ2VuZXJhdGlvbixRdWVzdGlvbiBhbnN3ZXJpbmciLEFudGhyb3BpYywsMjAyMy0wMy0xNCxJbnRyb2R1Y2luZyBDbGF1ZGUsaHR0cHM6Ly93d3cuYW50aHJvcGljLmNvbS9pbmRleC9pbnRyb2R1Y2luZy1jbGF1ZGUsLCJIaXN0b3JpY2FsIHNpZ25pZmljYW5jZSxTT1RBIGltcHJvdmVtZW50IixubyBzdGFuZGFyZCBiZW5jaG1hcmtzIGFyZSBjaXRlZCwsLCwsLCwsLCxSZWluZm9yY2VtZW50IGxlYXJuaW5nLFVua25vd24sIkNsYXVkZSBpcyBhIG5leHQtZ2VuZXJhdGlvbiBBSSBhc3Npc3RhbnQgYmFzZWQgb24gQW50aHJvcGlj4oCZcyByZXNlYXJjaCBpbnRvIHRyYWluaW5nIGhlbHBmdWwsIGhvbmVzdCwgYW5kIGhhcm1sZXNzIEFJIHN5c3RlbXMuIEFjY2Vzc2libGUgdGhyb3VnaCBjaGF0IGludGVyZmFjZSBhbmQgQVBJIGluIG91ciBkZXZlbG9wZXIgY29uc29sZSwgQ2xhdWRlIGlzIGNhcGFibGUgb2YgYSB3aWRlIHZhcmlldHkgb2YgY29udmVyc2F0aW9uYWwgYW5kIHRleHQgcHJvY2Vzc2luZyB0YXNrcyB3aGlsZSBtYWludGFpbmluZyBhIGhpZ2ggZGVncmVlIG9mIHJlbGlhYmlsaXR5IGFuZCBwcmVkaWN0YWJpbGl0eS4iLCwsQVBJIGFjY2VzcyxVbml0ZWQgU3RhdGVzIG9mIEFtZXJpY2EsLCwsLCwyMDI1LTExLTI4IDExOjUzOjQ0KzAwOjAwLCwsLCwsSW5kdXN0cnksVHJ1ZSwsLCxVbnJlbGVhc2VkLCxUcnVlLCwsLCwsLCwsLCxObwpBbHBhY2EsTGFuZ3VhZ2UsIkxhbmd1YWdlIG1vZGVsaW5nL2dlbmVyYXRpb24sUXVlc3Rpb24gYW5zd2VyaW5nIixTdGFuZm9yZCBVbml2ZXJzaXR5LCJSb2hhbiBUYW9yaSwgSXNoYWFuIEd1bHJhamFuaSwgVGlhbnlpIFpoYW5nLCBZYW5uIER1Ym9pcywgWHVlY2hlbiBMaSwgQ2FybG9zIEd1ZXN0cmluLCBQZXJjeSBMaWFuZywgVGF0c3Vub3JpIEIuIEhhc2hpbW90byIsMjAyMy0wMy0xMywiQWxwYWNhOiBBIFN0cm9uZywgUmVwbGljYWJsZSBJbnN0cnVjdGlvbi1Gb2xsb3dpbmcgTW9kZWwiLGh0dHBzOi8vY3JmbS5zdGFuZm9yZC5lZHUvMjAyMy8wMy8xMy9hbHBhY2EuaHRtbCwsLCw3MDAwMDAwMDAwLjAsN2IsLCwsLDMuMCwiIiJGb3Igb3VyIGluaXRpYWwgcnVuLCBmaW5lLXR1bmluZyBhIDdCIExMYU1BIG1vZGVsIHRvb2sgMyBob3VycyBvbiA4IDgwR0IgQTEwMHMsIHdoaWNoIGNvc3RzIGxlc3MgdGhhbiAkMTAwIG9uIG1vc3QgY2xvdWQgY29tcHV0ZSBwcm92aWRlcnMuIiIiLE5WSURJQSBBMTAwIFNYTTQgODAgR0IsLENvbmZpZGVudCwiV2UgaW50cm9kdWNlIEFscGFjYSA3QiwgYSBtb2RlbCBmaW5lLXR1bmVkIGZyb20gdGhlIExMYU1BIDdCIG1vZGVsIG9uIDUySyBpbnN0cnVjdGlvbi1mb2xsb3dpbmcgZGVtb25zdHJhdGlvbnMuIE9uIG91ciBwcmVsaW1pbmFyeSBldmFsdWF0aW9uIG9mIHNpbmdsZS10dXJuIGluc3RydWN0aW9uIGZvbGxvd2luZywgQWxwYWNhIGJlaGF2ZXMgcXVhbGl0YXRpdmVseSBzaW1pbGFybHkgdG8gT3BlbkFJ4oCZcyB0ZXh0LWRhdmluY2ktMDAzLCB3aGlsZSBiZWluZyBzdXJwcmlzaW5nbHkgc21hbGwgYW5kIGVhc3kvY2hlYXAgdG8gcmVwcm9kdWNlICg8NjAwJCkuIENoZWNrb3V0IG91ciBjb2RlIHJlbGVhc2Ugb24gR2l0SHViLgpVcGRhdGU6IFRoZSBwdWJsaWMgZGVtbyBpcyBub3cgZGlzYWJsZWQuIFRoZSBvcmlnaW5hbCBnb2FsIG9mIHJlbGVhc2luZyBhIGRlbW8gd2FzIHRvIGRpc3NlbWluYXRlIG91ciByZXNlYXJjaCBpbiBhbiBhY2Nlc3NpYmxlIHdheS4gV2UgZmVlbCB0aGF0IHdlIGhhdmUgbW9zdGx5IGFjaGlldmVkIHRoaXMgZ29hbCwgYW5kIGdpdmVuIHRoZSBob3N0aW5nIGNvc3RzIGFuZCB0aGUgaW5hZGVxdWFjaWVzIG9mIG91ciBjb250ZW50IGZpbHRlcnMsIHdlIGRlY2lkZWQgdG8gYnJpbmcgZG93biB0aGUgZGVtby4iLCwsT3BlbiB3ZWlnaHRzIChub24tY29tbWVyY2lhbCksVW5pdGVkIFN0YXRlcyBvZiBBbWVyaWNhLExMYU1BLTdCLDguMDg3MDRlKzE4LDMxMjAwMDAwMDAwMDAwMCo4KjMqMzYwMCowLjMgPSA4LjA4NzA0ZSsxOCw4LjAsLDIwMjUtMTEtMjggMTE6NTM6NDQrMDA6MDAsLCwsLCxBY2FkZW1pYSwsLCwsT3BlbiAobm9uLWNvbW1lcmNpYWwpLCJodHRwczovL2dpdGh1Yi5jb20vdGF0c3UtbGFiL3N0YW5mb3JkX2FscGFjYSNmaW5lLXR1bmluZwoKaHR0cHM6Ly9odWdnaW5nZmFjZS5jby90YXRzdS1sYWIvYWxwYWNhLTdiLXdkaWZmL3RyZWUvbWFpbgoKdGhleSByZWxlYXNlZCB3ZWlnaHRzIGRpZmYgd2l0aCBMTGFhLCBub3QgZmluYWwgd2VpZ2h0cyIsLDEwMC4wLCwsLDYzODIuNDgyMDYxNzEzMTgzLEhhcmR3YXJlLCwsLCxZZXMKUHl0aGlhLUNoYXQtQmFzZS03Qi12MC4xNixMYW5ndWFnZSxDaGF0LFRvZ2V0aGVyLFRvZ2V0aGVyLDIwMjMtMDMtMDgsUHl0aGlhLUNoYXQtQmFzZS03Qi12MC4xNixodHRwczovL2h1Z2dpbmdmYWNlLmNvL3RvZ2V0aGVyY29tcHV0ZXIvUHl0aGlhLUNoYXQtQmFzZS03QiwsLCw3MDAwMDAwMDAwLjAsIiIiUHl0aGlhLUNoYXQtQmFzZS03Qi12MC4xNiBpcyBiYXNlZCBvbiBFbHV0aGVyQUnigJlzIFB5dGhpYS03QiBtb2RlbCIiIChodHRwczovL2h1Z2dpbmdmYWNlLmNvL3RvZ2V0aGVyY29tcHV0ZXIvUHl0aGlhLUNoYXQtQmFzZS03QikuIiwsLCwsLCwsLENvbmZpZGVudCwiUHl0aGlhLUNoYXQtQmFzZS03Qi12MC4xNiBpcyBiYXNlZCBvbiBFbHV0aGVyQUnigJlzIFB5dGhpYS03QiBtb2RlbCwgYW5kIGlzIGZpbmUtdHVuZWQgd2l0aCBkYXRhIGZvY3VzaW5nIG9uIGRpYWxvZy1zdHlsZSBpbnRlcmFjdGlvbnMuIFdlIGZvY3VzZWQgdGhlIHR1bmluZyBvbiBzZXZlcmFsIHRhc2tzIHN1Y2ggYXMgcXVlc3Rpb24gYW5zd2VyaW5nLCBjbGFzc2lmaWNhdGlvbiwgZXh0cmFjdGlvbiwgYW5kIHN1bW1hcml6YXRpb24uIFdl4oCZdmUgZmluZS10dW5lZCB0aGUgbW9kZWwgd2l0aCBhIGNvbGxlY3Rpb24gb2YgNDMgbWlsbGlvbiBoaWdoLXF1YWxpdHkgaW5zdHJ1Y3Rpb25zLiBUb2dldGhlciBwYXJ0bmVyZWQgd2l0aCBMQUlPTiBhbmQgT250b2NvcmQuYWksIHdobyBib3RoIGhlbHBlZCBjdXJhdGUgdGhlIGRhdGFzZXQgdGhlIG1vZGVsIGlzIGJhc2VkIG9uLiBZb3UgY2FuIHJlYWQgbW9yZSBhYm91dCB0aGlzIHByb2Nlc3MgYW5kIHRoZSBhdmFpbGFiaWxpdHkgb2YgdGhpcyBkYXRhc2V0IGluIExBSU9O4oCZcyBibG9nIHBvc3QgaGVyZS4KCkluIGFkZGl0aW9uIHRvIHRoZSBhZm9yZW1lbnRpb25lZCBmaW5lLXR1bmluZywgUHl0aGlhLUNoYXQtQmFzZS03Qi12MC4xNiBoYXMgYWxzbyB1bmRlcmdvbmUgZnVydGhlciBmaW5lLXR1bmluZyB2aWEgYSBzbWFsbCBhbW91bnQgb2YgZmVlZGJhY2sgZGF0YS4gVGhpcyBwcm9jZXNzIGFsbG93cyB0aGUgbW9kZWwgdG8gYmV0dGVyIGFkYXB0IHRvIGh1bWFuIHByZWZlcmVuY2VzIGluIHRoZSBjb252ZXJzYXRpb25zLgoKT25lIG9mIHRoZSBub3RhYmxlIGZlYXR1cmVzIG9mIFB5dGhpYS1DaGF0LUJhc2UtN0ItdjAuMTYgaXMgaXRzIGFiaWxpdHkgdG8gcnVuIGluZmVyZW5jZSBvbiBhIDEyR0IgR1BVLCB0aGFua3MgdG8gdGhlIHF1YW50aXphdGlvbiB0ZWNobmlxdWUuIEl0IGhlbHBzIG1haW50YWluIHRoZSBkaWFsb2d1ZSBjYXBhYmlsaXRpZXMgd2hpbGUgbWFraW5nIHRoZSBtb2RlbCBtb3JlIGFjY2Vzc2libGUgdG8gYSB3aWRlciByYW5nZSBvZiB1c2VycyBhbmQgaGFyZHdhcmUgY29uZmlndXJhdGlvbnMuCiIsLCxPcGVuIHdlaWdodHMgKHVucmVzdHJpY3RlZCksVW5pdGVkIFN0YXRlcyBvZiBBbWVyaWNhLFB5dGhpYS02LjliLDEuNzhlKzE4LCJUaGlzIGRhdGFzZXQgd2FzIHVzZWQ6IGh0dHBzOi8vbGFpb24uYWkvYmxvZy9vaWctZGF0YXNldC8gKGh0dHBzOi8vaHVnZ2luZ2ZhY2UuY28vdG9nZXRoZXJjb21wdXRlci9QeXRoaWEtQ2hhdC1CYXNlLTdCKS4KCkVsZXV0aGVyQUnigJlzIFB5dGhpYS03QiBpcyBhIHRyYW5zZm9ybWVyLWJhc2VkIG1vZGVsIHNvIGl0IGhhcyBkZW5zZSBhcmNoaXRlY3R1cmUgKGh0dHBzOi8vaHVnZ2luZ2ZhY2UuY28vRWxldXRoZXJBSS9weXRoaWEtNi45YikuIFB5dGhpYSBDaGF0IEJhc2Ugd2FzIGZpbmUtdHVuZWQgb24gNDNNIGluc3RydWN0aW9uIGV4YW1wbGVzLCBzbyBhc3N1bWluZyBmaW5lLXR1bmluZyB3YXMgZG9uZSBmb3IgMSBlcG9jaCwgdGhlIDZORCBhcHByb3hpbWF0aW9uIHlpZWxkcwpGaW5lLXR1bmluZyBjb21wdXRlCj0gIyBvZiBhY3RpdmUgcGFyYW1ldGVycyAvIGZvcndhcmQgcGFzcyAqICMgb2YgZXhhbXBsZXMgKiA2IEZMT1BTIC8gZXhhbXBsZSAqICMgb2YgZXBvY2hzCn49IDYuOWU5IHBhcmFtZXRlcnMgKiA0LjNlNyBleGFtcGxlcyAqIDYgRkxPUFMgLyBleGFtcGxlICogMSBlcG9jaAp+PSAxLjc4ZTE4IEZMT1BTIiw4LjAsLDIwMjUtMTEtMjggMTE6NTM6NDQrMDA6MDAsLCwsNTI0Mjg4LjAsLEluZHVzdHJ5LCwsLCwsLCwsLCwsLCwsLCwsWWVzClZBTEwtRSBYLFNwZWVjaCwiVHJhbnNsYXRpb24sU3BlZWNoIHN5bnRoZXNpcyxTcGVlY2ggcmVjb2duaXRpb24gKEFTUiksU3BlZWNoLXRvLXNwZWVjaCIsTWljcm9zb2Z0LCJaaXFpYW5nIFpoYW5nLCBMb25nIFpob3UsIENoZW5neWkgV2FuZywgU2FueXVhbiBDaGVuLCBZdSBXdSwgU2h1amllIExpdSwgWmh1byBDaGVuLCBZYW5xaW5nIExpdSwgSHVhbWluZyBXYW5nLCBKaW55dSBMaSwgTGVpIEhlLCBTaGVuZyBaaGFvLCBGdXJ1IFdlaSIsMjAyMy0wMy0wNyxTcGVhayBGb3JlaWduIExhbmd1YWdlcyB3aXRoIFlvdXIgT3duIFZvaWNlOiBDcm9zcy1MaW5ndWFsIE5ldXJhbCBDb2RlYyBMYW5ndWFnZSBNb2RlbGluZyxodHRwczovL2FyeGl2Lm9yZy9hYnMvMjMwMy4wMzkyNiwyNjIuMCwsLDcwMDAwMDAwMC4wLCIiIkZvciB0aGUgY3Jvc3MtbGluZ3VhbCBjb2RlYyBsYW5ndWFnZSBtb2RlbHMsIM+GTUFSIGFuZCDPhk1OQVIgYXJlIGJvdGggMTItbGF5ZXIgVHJhbnNmb3JtZXIgZGVjb2RlcnMgd2l0aCBhbiBhdHRlbnRpb24gZGltZW5zaW9uIG9mIDEwMjQgYW5kIHRoZSBGRk4gZGltZW5zaW9uIG9mIDQwOTYuIiIKClRoZXNlIGFyZSB0d28gcGFydHMgb2YgdGhlIG1vZGVsLgoKQWNjb3JkaW5nIHRvIEJlbidzIHNjcmlwdCwgdGhhdCdzIDM1M00gcGFyYW1ldGVycywgb3IgfjcwME0gZm9yIGJvdGgKKGh0dHBzOi8vZ2l0aHViLmNvbS9iZW5jb3R0aWVyL21sLXBhcmFtZXRlci1jb3VudC9ibG9iL21haW4vcGFyYW1ldGVyX2NvdW50LnB5KSIsMS4yZSsyMSwiIiIgVGhlIGJhdGNoIHNpemVzIG9mIHNwZWVjaCBhbmQgcGhvbmVtZXMgb24gZWFjaCBHUFUgYXJlIDEsNDAwLDAwMCAoODcuNSBzZWNvbmRzKSBhbmQgMywwMDAsIHJlc3BlY3RpdmVseS4gVGhlIG1heGltdW0gbGVhcm5pbmcKcmF0ZSBpcyA1ZS00IHdpdGggd2FybS11cCBzdGVwcyBvZiAzMiwwMDAuIFRoZSBtb2RlbCBpcyBwcmUtdHJhaW5lZCBvbiAzMiBWMTAwIEdQVXMgZm9yIDQwMEsgc3RlcCIiCgo2Q046CjYgKiAoMS40TSArIDMwMDApICogMzUzTSAqIDQwMGsgPSAxLjJlMjEKCigyIE9PTSBsYXJnZXIgdGhhbiBvdXIgZXN0aW1hdGUgZm9yIFZBTEwtRSwgYW5kIHdvdWxkIHRha2UgfjQ2IGRheXMgb24gdGhlIFYxMDAgY2x1c3RlciBhdCAzMCUgdXRpbGl6YXRpb24uIFNlZW1zIHBlcmhhcHMgYSBiaXQgaGlnaD8pIiwxNTEyMDAwMDAwMDAsIjcwayBob3VycywgZW5jb2RlZCBieSBhbiA4IGxheWVyIEVuQ29kZWMsIHdoZXJlIGVhY2ggbGF5ZXIgZ2VuZXJhdGVzIDc1IGVuY29kaW5ncyBwZXIgc2Vjb25kIG9mIDI0IGtIeiBhdWRpby4KCjcwayBociAqIDM2MDAgc2VjL2hyICogNzUvc2VjID0gMTguOUIgYXVkaW8gZW5jb2RpbmdzIHBlciBsYXllcgoKz4ZNQVIgaXMgdHJhaW5lZCB0byBhdXRvcmVncmVzc2l2ZWx5IHByZWRpY3QgdGhlIGVhY2ggc3Vic2VxdWVudCB0b2tlbiBpbiB0aGUgZmlyc3QgbGF5ZXIgb2YgZW5jb2RpbmdzLiDPhk1OQVIgaXMgdHJhaW5lZCB0byBwcmVkaWN0IHRoZSByZW1haW5pbmcgYWNvdXN0aWMgZW1iZWRkaW5nIGxheWVycyBhZnRlciBiZWluZyBzaG93biBib3RoIHRoZSBmaXJzdCBsYXllciBvZiB0aGUgY3VycmVudCBpbnB1dCBhbmQgdGhlIGZ1bGwgc2V0IG9mIGVtYmVkZGluZ3MgZnJvbSBhIHByZXZpb3VzIHNlbnRlbmNlLgoKQmFzZWQgb24gdGhpcywgdGhlIHRvdGFsIG51bWJlciBvZiBhY291c3RpYyBjb2RlcyB1c2VkIGluIHRyYWluaW5nIGFwcGVhcnMgdG8gYmUgOCAqIDE4LjlCID0gMTUxLDIwMCwwMDAsMDAwIiwsLE5WSURJQSBWMTAwLCxMaWtlbHksIldlIHByb3Bvc2UgYSBjcm9zcy1saW5ndWFsIG5ldXJhbCBjb2RlYyBsYW5ndWFnZSBtb2RlbCwgVkFMTC1FIFgsIGZvciBjcm9zcy1saW5ndWFsIHNwZWVjaCBzeW50aGVzaXMuIFNwZWNpZmljYWxseSwgd2UgZXh0ZW5kIFZBTEwtRSBhbmQgdHJhaW4gYSBtdWx0aS1saW5ndWFsIGNvbmRpdGlvbmFsIGNvZGVjIGxhbmd1YWdlIG1vZGVsIHRvIHByZWRpY3QgdGhlIGFjb3VzdGljIHRva2VuIHNlcXVlbmNlcyBvZiB0aGUgdGFyZ2V0IGxhbmd1YWdlIHNwZWVjaCBieSB1c2luZyBib3RoIHRoZSBzb3VyY2UgbGFuZ3VhZ2Ugc3BlZWNoIGFuZCB0aGUgdGFyZ2V0IGxhbmd1YWdlIHRleHQgYXMgcHJvbXB0cy4gVkFMTC1FIFggaW5oZXJpdHMgc3Ryb25nIGluLWNvbnRleHQgbGVhcm5pbmcgY2FwYWJpbGl0aWVzIGFuZCBjYW4gYmUgYXBwbGllZCBmb3IgemVyby1zaG90IGNyb3NzLWxpbmd1YWwgdGV4dC10by1zcGVlY2ggc3ludGhlc2lzIGFuZCB6ZXJvLXNob3Qgc3BlZWNoLXRvLXNwZWVjaCB0cmFuc2xhdGlvbiB0YXNrcy4gRXhwZXJpbWVudGFsIHJlc3VsdHMgc2hvdyB0aGF0IGl0IGNhbiBnZW5lcmF0ZSBoaWdoLXF1YWxpdHkgc3BlZWNoIGluIHRoZSB0YXJnZXQgbGFuZ3VhZ2UgdmlhIGp1c3Qgb25lIHNwZWVjaCB1dHRlcmFuY2UgaW4gdGhlIHNvdXJjZSBsYW5ndWFnZSBhcyBhIHByb21wdCB3aGlsZSBwcmVzZXJ2aW5nIHRoZSB1bnNlZW4gc3BlYWtlcidzIHZvaWNlLCBlbW90aW9uLCBhbmQgYWNvdXN0aWMgZW52aXJvbm1lbnQuIE1vcmVvdmVyLCBWQUxMLUUgWCBlZmZlY3RpdmVseSBhbGxldmlhdGVzIHRoZSBmb3JlaWduIGFjY2VudCBwcm9ibGVtcywgd2hpY2ggY2FuIGJlIGNvbnRyb2xsZWQgYnkgYSBsYW5ndWFnZSBJRC4gQXVkaW8gc2FtcGxlcyBhcmUgYXZhaWxhYmxlIGF0IFx1cmx7dGhpcyBodHRwcyBVUkx9LiIsLCxVbnJlbGVhc2VkLFVuaXRlZCBTdGF0ZXMgb2YgQW1lcmljYSwsLCwsLDIwMjYtMDUtMjUgMTI6MTk6MTQrMDA6MDAsLCwsLCxJbmR1c3RyeSwsLCwsLCwsLCwsLCxPcGVyYXRpb24gY291bnRpbmcsLCwsLE5vClBhTE0tRSwiUm9ib3RpY3MsVmlzaW9uLExhbmd1YWdlIiwiVmlzdWFsIHF1ZXN0aW9uIGFuc3dlcmluZyxSb2JvdGljIG1hbmlwdWxhdGlvbixJbWFnZSBjYXB0aW9uaW5nLExhbmd1YWdlIGdlbmVyYXRpb24iLCJHb29nbGUsVFUgQmVybGluIiwiRGFubnkgRHJpZXNzLCBGZWkgWGlhLCBNZWhkaSBTLiBNLiBTYWpqYWRpLCBDb3JleSBMeW5jaCwgQWFrYW5rc2hhIENob3dkaGVyeSwgQnJpYW4gSWNodGVyLCBBeXphYW4gV2FoaWQsIEpvbmF0aGFuIFRvbXBzb24sIFF1YW4gVnVvbmcsIFRpYW5oZSBZdSwgV2VubG9uZyBIdWFuZywgWWV2Z2VuIENoZWJvdGFyLCBQaWVycmUgU2VybWFuZXQsIERhbmllbCBEdWNrd29ydGgsIFNlcmdleSBMZXZpbmUsIFZpbmNlbnQgVmFuaG91Y2tlLCBLYXJvbCBIYXVzbWFuLCBNYXJjIFRvdXNzYWludCwgS2xhdXMgR3JlZmYsIEFuZHkgWmVuZywgSWdvciBNb3JkYXRjaCwgUGV0ZSBGbG9yZW5jZSIsMjAyMy0wMy0wNixQYUxNLUU6IEFuIEVtYm9kaWVkIE11bHRpbW9kYWwgTGFuZ3VhZ2UgTW9kZWwsaHR0cHM6Ly9hcnhpdi5vcmcvYWJzLzIzMDMuMDMzNzgsMjY0NS4wLFNPVEEgaW1wcm92ZW1lbnQsIiIiT3VyIGxhcmdlc3QgbW9kZWwsIFBhTE0tRS01NjJCIHdpdGggNTYyQiBwYXJhbWV0ZXJzLCBpbiBhZGRpdGlvbiB0byBiZWluZyB0cmFpbmVkIG9uIHJvYm90aWNzIHRhc2tzLCBpcyBhIHZpc3VhbC1sYW5ndWFnZSBnZW5lcmFsaXN0CndpdGggc3RhdGUtb2YtdGhlLWFydCBwZXJmb3JtYW5jZSBvbiBPSy1WUUEsIGFuZCByZXRhaW5zCmdlbmVyYWxpc3QgbGFuZ3VhZ2UgY2FwYWJpbGl0aWVzIHdpdGggaW5jcmVhc2luZyBzY2FsZS4iIiIsNTYyMDAwMDAwMDAwLjAsNTYyQiwsIkJhc2VkIG9uIFBhbG0tNTQwQiBhbmQgVmlULTIyQiBhbmQgdGhlbiB0cmFpbmVkIG9uIHJvYm90aWNzIGRhdGEuCgoiLCwsLCwsLExpa2VseSwiTGFyZ2UgbGFuZ3VhZ2UgbW9kZWxzIGV4Y2VsIGF0IGEgd2lkZSByYW5nZSBvZiBjb21wbGV4IHRhc2tzLiBIb3dldmVyLCBlbmFibGluZyBnZW5lcmFsIGluZmVyZW5jZSBpbiB0aGUgcmVhbCB3b3JsZCwgZS5nLiwgZm9yIHJvYm90aWNzIHByb2JsZW1zLCByYWlzZXMgdGhlIGNoYWxsZW5nZSBvZiBncm91bmRpbmcuIFdlIHByb3Bvc2UgZW1ib2RpZWQgbGFuZ3VhZ2UgbW9kZWxzIHRvIGRpcmVjdGx5IGluY29ycG9yYXRlIHJlYWwtd29ybGQgY29udGludW91cyBzZW5zb3IgbW9kYWxpdGllcyBpbnRvIGxhbmd1YWdlIG1vZGVscyBhbmQgdGhlcmVieSBlc3RhYmxpc2ggdGhlIGxpbmsgYmV0d2VlbiB3b3JkcyBhbmQgcGVyY2VwdHMuIElucHV0IHRvIG91ciBlbWJvZGllZCBsYW5ndWFnZSBtb2RlbCBhcmUgbXVsdGktbW9kYWwgc2VudGVuY2VzIHRoYXQgaW50ZXJsZWF2ZSB2aXN1YWwsIGNvbnRpbnVvdXMgc3RhdGUgZXN0aW1hdGlvbiwgYW5kIHRleHR1YWwgaW5wdXQgZW5jb2RpbmdzLiBXZSB0cmFpbiB0aGVzZSBlbmNvZGluZ3MgZW5kLXRvLWVuZCwgaW4gY29uanVuY3Rpb24gd2l0aCBhIHByZS10cmFpbmVkIGxhcmdlIGxhbmd1YWdlIG1vZGVsLCBmb3IgbXVsdGlwbGUgZW1ib2RpZWQgdGFza3MgaW5jbHVkaW5nIHNlcXVlbnRpYWwgcm9ib3RpYyBtYW5pcHVsYXRpb24gcGxhbm5pbmcsIHZpc3VhbCBxdWVzdGlvbiBhbnN3ZXJpbmcsIGFuZCBjYXB0aW9uaW5nLiBPdXIgZXZhbHVhdGlvbnMgc2hvdyB0aGF0IFBhTE0tRSwgYSBzaW5nbGUgbGFyZ2UgZW1ib2RpZWQgbXVsdGltb2RhbCBtb2RlbCwgY2FuIGFkZHJlc3MgYSB2YXJpZXR5IG9mIGVtYm9kaWVkIHJlYXNvbmluZyB0YXNrcywgZnJvbSBhIHZhcmlldHkgb2Ygb2JzZXJ2YXRpb24gbW9kYWxpdGllcywgb24gbXVsdGlwbGUgZW1ib2RpbWVudHMsIGFuZCBmdXJ0aGVyLCBleGhpYml0cyBwb3NpdGl2ZSB0cmFuc2ZlcjogdGhlIG1vZGVsIGJlbmVmaXRzIGZyb20gZGl2ZXJzZSBqb2ludCB0cmFpbmluZyBhY3Jvc3MgaW50ZXJuZXQtc2NhbGUgbGFuZ3VhZ2UsIHZpc2lvbiwgYW5kIHZpc3VhbC1sYW5ndWFnZSBkb21haW5zLiBPdXIgbGFyZ2VzdCBtb2RlbCwgUGFMTS1FLTU2MkIgd2l0aCA1NjJCIHBhcmFtZXRlcnMsIGluIGFkZGl0aW9uIHRvIGJlaW5nIHRyYWluZWQgb24gcm9ib3RpY3MgdGFza3MsIGlzIGEgdmlzdWFsLWxhbmd1YWdlIGdlbmVyYWxpc3Qgd2l0aCBzdGF0ZS1vZi10aGUtYXJ0IHBlcmZvcm1hbmNlIG9uIE9LLVZRQSwgYW5kIHJldGFpbnMgZ2VuZXJhbGlzdCBsYW5ndWFnZSBjYXBhYmlsaXRpZXMgd2l0aCBpbmNyZWFzaW5nIHNjYWxlLiIsLCxVbnJlbGVhc2VkLCJVbml0ZWQgU3RhdGVzIG9mIEFtZXJpY2EsR2VybWFueSIsUGFMTSAoNTQwQiksLCJCYXNlZCBvbiBQYWxtLTU0MEIgYW5kIFZpVCAyMkIuIE5vIGNvbXB1dGUgZGV0YWlscyBnaXZlbi4KCiIiV2Ugc2NhbGUgUGFMTS1FIHVwIHRvIDU2MkIgcGFyYW1ldGVycywgaW50ZWdyYXRpbmcgdGhlIDU0MEIgUGFMTSAoQ2hvd2RoZXJ5IGV0IGFsLiwgMjAyMikgTExNIGFuZCB0aGUgMjJCIFZpc2lvbiBUcmFuc2Zvcm1lciAoVmlUKSAoRGVoZ2hhbmkgZXQgYWwuLCAyMDIzKSBpbnRvLCB0byBvdXIga25vd2xlZGdlLCB0aGUgbGFyZ2VzdCB2aXNpb24tbGFuZ3VhZ2UgbW9kZWwgY3VycmVudGx5IHJlcG9ydGVkLiIiIiwsLDIwMjYtMDUtMjUgMTI6MTk6MTMrMDA6MDAsLCwsLCwiSW5kdXN0cnksQWNhZGVtaWEiLFRydWUsLCwsVW5yZWxlYXNlZCwsLCwsLCwsLCwsLCxObwpVbmktTW9sIE1vbGVjdWxhciBNb2RlbCxCaW9sb2d5LCJNb2xlY3VsYXIgcmVwcmVzZW50YXRpb24gbGVhcm5pbmcsTW9sZWN1bGFyIHByb3BlcnR5IHByZWRpY3Rpb24sUHJvdGVpbi1saWdhbmQgY29udGFjdCBwcmVkaWN0aW9uLERydWcgZGlzY292ZXJ5IiwiUmVubWluIFVuaXZlcnNpdHkgb2YgQ2hpbmEsRFAgVGVjaG5vbG9neSxBSSBmb3IgU2NpZW5jZSBJbnN0aXR1dGUsIEJlaWppbmcgKEFJU0kpIiwiR2VuZ21vIFpob3UsIFpoaWZlbmcgR2FvLCBRaWFua3VuIERpbmcsIEhhbmcgWmhlbmcsIEhvbmd0ZW5nIFh1LCBaaGV3ZWkgV2VpLCBMaW5mZW5nIFpoYW5nLCBHdW9saW4gS2UiLDIwMjMtMDMtMDYsVW5pLU1vbDogQSBVbml2ZXJzYWwgM0QgTW9sZWN1bGFyIFJlcHJlc2VudGF0aW9uIExlYXJuaW5nIEZyYW1ld29yayxodHRwczovL2NoZW1yeGl2Lm9yZy9lbmdhZ2UvY2hlbXJ4aXYvYXJ0aWNsZS1kZXRhaWxzLzY0MDI5OTBkMzdlMDE4NTZkYzFkMTU4MSwsLCwsLDUuNDEzODI0ZSsxOCwzMTMzMDAwMDAwMDAwMCBGTE9QIC8gc2VjIC8gR1BVIFtmcDE2IGFzc3N1bWVkXSAqIDggR1BVcyAqIDIwIGhvdXJzICogMzYwMCBzZWMgLyBob3VyICogMC4zIFthc3N1bWVkIHV0aWxpemF0aW9uXSA9IDUuNDEzODI0ZSsxOCBGTE9QLCwiIiJhIG1vbGVjdWxhciBtb2RlbCBwcmV0cmFpbmVkIGJ5IDIwOU0gbW9sZWN1bGFyIGNvbmZvcm1hdGlvbnMiIgoKVGFibGUgNjoKYmF0Y2ggc2l6ZSAxMjggCk1heCB0cmFpbmluZyBzdGVwcyAxTSIsMjAuMCwiIiJNb2xlY3VsYXIgcHJldHJhaW5pbmcgcnVucyBvbiA4IFYxMDAgR1BVcyAoMzJHQiBtZW1vcnksIHRoZSBzYW1lIGJlbG93KSwgYW5kIHRoZSB0cmFpbmlu</x:v>
      </x:c>
    </x:row>
    <x:row r="187" ht="18" customHeight="1">
      <x:c r="A187" s="17" t="n">
        <x:v>182</x:v>
      </x:c>
      <x:c r="B187" s="17" t="n">
        <x:v>310</x:v>
      </x:c>
      <x:c r="C187" s="160" t="str">
        <x:v>ZyB0aW1lIGlzIGFib3V0IDIwIGhvdXJzLiIiIixOVklESUEgVGVzbGEgVjEwMCBER1hTIDMyIEdCLCxDb25maWRlbnQsIk1vbGVjdWxhciByZXByZXNlbnRhdGlvbiBsZWFybmluZyAoTVJMKSBoYXMgZ2FpbmVkIHRyZW1lbmRvdXMgYXR0ZW50aW9uIGR1ZSB0byBpdHMgY3JpdGljYWwgcm9sZSBpbiBsZWFybmluZyBmcm9tIGxpbWl0ZWQgc3VwZXJ2aXNlZCBkYXRhIGZvciBhcHBsaWNhdGlvbnMgbGlrZSBkcnVnIGRlc2lnbi4gSW4gbW9zdCBNUkwgbWV0aG9kcywgbW9sZWN1bGVzIGFyZSB0cmVhdGVkIGFzIDFEIHNlcXVlbnRpYWwgdG9rZW5zIG9yIDJEIHRvcG9sb2d5IGdyYXBocywgbGltaXRpbmcgdGhlaXIgYWJpbGl0eSB0byBpbmNvcnBvcmF0ZSAzRCBpbmZvcm1hdGlvbiBmb3IgZG93bnN0cmVhbSB0YXNrcyBhbmQsIGluIHBhcnRpY3VsYXIsIG1ha2luZyBpdCBhbG1vc3QgaW1wb3NzaWJsZSBmb3IgM0QgZ2VvbWV0cnkgcHJlZGljdGlvbi9nZW5lcmF0aW9uLiBJbiB0aGlzIHBhcGVyLCB3ZSBwcm9wb3NlIGEgdW5pdmVyc2FsIDNEIE1STCBmcmFtZXdvcmssIGNhbGxlZCBVbmktTW9sLCB0aGF0IHNpZ25pZmljYW50bHkgZW5sYXJnZXMgdGhlIHJlcHJlc2VudGF0aW9uIGFiaWxpdHkgYW5kIGFwcGxpY2F0aW9uIHNjb3BlIG9mIE1STCBzY2hlbWVzLiBVbmktTW9sIGNvbnRhaW5zIHR3byBwcmV0cmFpbmVkIG1vZGVscyB3aXRoIHRoZSBzYW1lIFNFKDMpIFRyYW5zZm9ybWVyIGFyY2hpdGVjdHVyZTogYSBtb2xlY3VsYXIgbW9kZWwgcHJldHJhaW5lZCBieSAyMDlNIG1vbGVjdWxhciBjb25mb3JtYXRpb25zOyBhIHBvY2tldCBtb2RlbCBwcmV0cmFpbmVkIGJ5IDNNIGNhbmRpZGF0ZSBwcm90ZWluIHBvY2tldCBkYXRhLiBCZXNpZGVzLCBVbmktTW9sIGNvbnRhaW5zIHNldmVyYWwgZmluZXR1bmluZyBzdHJhdGVnaWVzIHRvIGFwcGx5IHRoZSBwcmV0cmFpbmVkIG1vZGVscyB0byB2YXJpb3VzIGRvd25zdHJlYW0gdGFza3MuIEJ5IHByb3Blcmx5IGluY29ycG9yYXRpbmcgM0QgaW5mb3JtYXRpb24sIFVuaS1Nb2wgb3V0cGVyZm9ybXMgU09UQSBpbiAxNC8xNSBtb2xlY3VsYXIgcHJvcGVydHkgcHJlZGljdGlvbiB0YXNrcy4gTW9yZW92ZXIsIFVuaS1Nb2wgYWNoaWV2ZXMgc3VwZXJpb3IgcGVyZm9ybWFuY2UgaW4gM0Qgc3BhdGlhbCB0YXNrcywgaW5jbHVkaW5nIHByb3RlaW4tbGlnYW5kIGJpbmRpbmcgcG9zZSBwcmVkaWN0aW9uLCBtb2xlY3VsYXIgY29uZm9ybWF0aW9uIGdlbmVyYXRpb24sIGV0Yy4gVGhlIGNvZGUsIG1vZGVsLCBhbmQgZGF0YSBhcmUgbWFkZSBwdWJsaWNseSBhdmFpbGFibGUgYXQgaHR0cHM6Ly9naXRodWIuY29tL2RwdGVjaC1jb3JwL1VuaS1Nb2wuIiwsLE9wZW4gd2VpZ2h0cyAodW5yZXN0cmljdGVkKSwiQ2hpbmEsQ2hpbmEsQ2hpbmEiLCwsLDguMCwsMjAyNS0xMS0yOCAxMTo1Mzo0NCswMDowMCwsLCwsLCJBY2FkZW1pYSxJbmR1c3RyeSxHb3Zlcm5tZW50IiwsLCwsT3BlbiBzb3VyY2UsImh0dHBzOi8vZ2l0aHViLmNvbS9kZWVwbW9kZWxpbmcvVW5pLU1vbApNSVQgbGljZW5zZSIsLCwsLCwzOTg5LjY3MzE3MjY5MDE0MDMsSGFyZHdhcmUsLCwsLFllcwpBdWRpb0dlbixBdWRpbyxBdWRpbyBnZW5lcmF0aW9uLCJNZXRhIEFJLEhlYnJldyBVbml2ZXJzaXR5IG9mIEplcnVzYWxlbSIsIkZlbGl4IEtyZXVrLCBHYWJyaWVsIFN5bm5hZXZlLCBBZGFtIFBvbHlhaywgVXJpZWwgU2luZ2VyLCBBbGV4YW5kcmUgRMOpZm9zc2V6LCBKYWRlIENvcGV0LCBEZXZpIFBhcmlraCwgWWFuaXYgVGFpZ21hbiwgWW9zc2kgQWRpIiwyMDIzLTAzLTA1LEF1ZGlvR2VuOiBUZXh0dWFsbHkgR3VpZGVkIEF1ZGlvIEdlbmVyYXRpb24saHR0cHM6Ly9hcnhpdi5vcmcvYWJzLzIyMDkuMTUzNTIsNDM2LjAsU09UQSBpbXByb3ZlbWVudCwiIiJXZSBwcm9wb3NlIGEgc3RhdGUtb2YtdGhlLWFydCBhdXRvLXJlZ3Jlc3NpdmUgYXVkaW8gZ2VuZXJhdGlvbiBtb2RlbCBjb25kaXRpb25lZCBvbiB0ZXh0dWFsIGRlc2NyaXB0aW9ucyBvciBhdWRpbyBwcm9tcHRzLCBhcyBldmFsdWF0ZWQgd2l0aCBvYmplY3RpdmUgYW5kIHN1YmplY3RpdmUgKGh1bWFuIGxpc3RlbmVycykgc2NvcmVzLiIiIiwxMDAwMDAwMDAwLjAsIiIiV2UgdHJhaW5lZCB0d28gc2V0cyBvZiBBTE1zLCBvbmUgd2l0aCAyODVNIHBhcmFtZXRlcnMgKGJhc2UpIGFuZCB0aGUgb3RoZXIgd2l0aCAxQiBwYXJhbWV0ZXJzIChsYXJnZSkuIiIiLDkuNWUrMjEsIiIidGhlIGxhcmdlIG1vZGVsIHdhcyB0cmFpbmVkIG9uIDEyOCBBMTAwIEdQVXMgZm9yIDIwMGsgc3RlcHMgKOKIvDEgd2VlaykiIgpBMTAwcyBhcmUgMzEyIHRlcmFmbG9wL3MKMTI4ICogMzEyIHRyaWxsaW9uICogNyAqIDI0ICogMzYwMCAqIDAuMyAodXRpbGl6YXRpb24gYXNzdW1wdGlvbikgPSA3LjJlMjEKClRleHQgZW5jb2RpbmcgdXNlcyBUNS1MYXJnZSwgd2hpY2ggdXNlZCAyLjNlMjEgRkxPUCBpbiBwcmUtdHJhaW5pbmcgcGVyIEZsYW4gcGFwZXI6IGh0dHBzOi8vYXJ4aXYub3JnL2Ficy8yMjEwLjExNDE2ICIsMjMwNDAwMDAwMDAwLCIiIk92ZXJhbGwgd2UgYXJlIGxlZnQgd2l0aCDiiLw0ayBob3VycyBmb3IgdHJhaW5pbmcgZGF0YS4iIgptaXggb2Ygc3BlZWNoIGFuZCBvdGhlciBzb3VuZHMKClRyYWluaW5nIHRoZSBhdWRpbyBhdXRvZW5jb2RlciB1c2VzIHJlY29uc3RydWN0aW9uIGxvc3Mgb24gc2VxdWVuY2Ugb2YgcmF3IGF1ZGlvIHNhbXBsZXMuIEF1ZGlvIGZpbGVzIGFyZSBpbiAxNmtIeiwgc28KMTZrICogNGsgKiAzNjAwID0gMjMwLjRCIHNhbXBsZXMKCkF1ZGlvIGxhbmd1YWdlIG1vZGVsbGluZyBvcGVyYXRlcyBvbiB0b2tlbnM7ICIiZWFjaCBzZWNvbmQgb2YgYXVkaW8gaXMgcmVwcmVzZW50ZWQgYnkgNTAwIHRva2VucyIiLiAKNGsgKiAzNjAwICogNTAwID0gNy4yQiB0b2tlbnMiLDE2OC4wLDEgd2VlayxOVklESUEgQTEwMCwsTGlrZWx5LCJXZSB0YWNrbGUgdGhlIHByb2JsZW0gb2YgZ2VuZXJhdGluZyBhdWRpbyBzYW1wbGVzIGNvbmRpdGlvbmVkIG9uIGRlc2NyaXB0aXZlIHRleHQgY2FwdGlvbnMuIEluIHRoaXMgd29yaywgd2UgcHJvcG9zZSBBYXVkaW9HZW4sIGFuIGF1dG8tcmVncmVzc2l2ZSBnZW5lcmF0aXZlIG1vZGVsIHRoYXQgZ2VuZXJhdGVzIGF1ZGlvIHNhbXBsZXMgY29uZGl0aW9uZWQgb24gdGV4dCBpbnB1dHMuIEF1ZGlvR2VuIG9wZXJhdGVzIG9uIGEgbGVhcm50IGRpc2NyZXRlIGF1ZGlvIHJlcHJlc2VudGF0aW9uLiBUaGUgdGFzayBvZiB0ZXh0LXRvLWF1ZGlvIGdlbmVyYXRpb24gcG9zZXMgbXVsdGlwbGUgY2hhbGxlbmdlcy4gRHVlIHRvIHRoZSB3YXkgYXVkaW8gdHJhdmVscyB0aHJvdWdoIGEgbWVkaXVtLCBkaWZmZXJlbnRpYXRpbmcgYGBvYmplY3RzJycgY2FuIGJlIGEgZGlmZmljdWx0IHRhc2sgKGUuZy4sIHNlcGFyYXRpbmcgbXVsdGlwbGUgcGVvcGxlIHNpbXVsdGFuZW91c2x5IHNwZWFraW5nKS4gVGhpcyBpcyBmdXJ0aGVyIGNvbXBsaWNhdGVkIGJ5IHJlYWwtd29ybGQgcmVjb3JkaW5nIGNvbmRpdGlvbnMgKGUuZy4sIGJhY2tncm91bmQgbm9pc2UsIHJldmVyYmVyYXRpb24sIGV0Yy4pLiBTY2FyY2UgdGV4dCBhbm5vdGF0aW9ucyBpbXBvc2UgYW5vdGhlciBjb25zdHJhaW50LCBsaW1pdGluZyB0aGUgYWJpbGl0eSB0byBzY2FsZSBtb2RlbHMuIEZpbmFsbHksIG1vZGVsaW5nIGhpZ2gtZmlkZWxpdHkgYXVkaW8gcmVxdWlyZXMgZW5jb2RpbmcgYXVkaW8gYXQgaGlnaCBzYW1wbGluZyByYXRlLCBsZWFkaW5nIHRvIGV4dHJlbWVseSBsb25nIHNlcXVlbmNlcy4gVG8gYWxsZXZpYXRlIHRoZSBhZm9yZW1lbnRpb25lZCBjaGFsbGVuZ2VzIHdlIHByb3Bvc2UgYW4gYXVnbWVudGF0aW9uIHRlY2huaXF1ZSB0aGF0IG1peGVzIGRpZmZlcmVudCBhdWRpbyBzYW1wbGVzLCBkcml2aW5nIHRoZSBtb2RlbCB0byBpbnRlcm5hbGx5IGxlYXJuIHRvIHNlcGFyYXRlIG11bHRpcGxlIHNvdXJjZXMuIFdlIGN1cmF0ZWQgMTAgZGF0YXNldHMgY29udGFpbmluZyBkaWZmZXJlbnQgdHlwZXMgb2YgYXVkaW8gYW5kIHRleHQgYW5ub3RhdGlvbnMgdG8gaGFuZGxlIHRoZSBzY2FyY2l0eSBvZiB0ZXh0LWF1ZGlvIGRhdGEgcG9pbnRzLiBGb3IgZmFzdGVyIGluZmVyZW5jZSwgd2UgZXhwbG9yZSB0aGUgdXNlIG9mIG11bHRpLXN0cmVhbSBtb2RlbGluZywgYWxsb3dpbmcgdGhlIHVzZSBvZiBzaG9ydGVyIHNlcXVlbmNlcyB3aGlsZSBtYWludGFpbmluZyBhIHNpbWlsYXIgYml0cmF0ZSBhbmQgcGVyY2VwdHVhbCBxdWFsaXR5LiBXZSBhcHBseSBjbGFzc2lmaWVyLWZyZWUgZ3VpZGFuY2UgdG8gaW1wcm92ZSBhZGhlcmVuY2UgdG8gdGV4dC4gQ29tcGFyaW5nIHRvIHRoZSBldmFsdWF0ZWQgYmFzZWxpbmVzLCBBdWRpb0dlbiBvdXRwZXJmb3JtcyBvdmVyIGJvdGggb2JqZWN0aXZlIGFuZCBzdWJqZWN0aXZlIG1ldHJpY3MuIEZpbmFsbHksIHdlIGV4cGxvcmUgdGhlIGFiaWxpdHkgb2YgdGhlIHByb3Bvc2VkIG1ldGhvZCB0byBnZW5lcmF0ZSBhdWRpbyBjb250aW51YXRpb24gY29uZGl0aW9uYWxseSBhbmQgdW5jb25kaXRpb25hbGx5LiBTYW1wbGVzOiB0aGlzIGh0dHBzIFVSTCIsLCxPcGVuIHdlaWdodHMgKG5vbi1jb21tZXJjaWFsKSwiVW5pdGVkIFN0YXRlcyBvZiBBbWVyaWNhLElzcmFlbCIsLCwsLCwyMDI2LTA1LTI1IDEyOjE5OjEzKzAwOjAwLCwsLCwsIkluZHVzdHJ5LEFjYWRlbWlhIixUcnVlLCwsLE9wZW4gc291cmNlLCJNSVQgbGljZW5zZSwgYnV0IG5vbi1jb21tZXJjaWFsIGZvciB3ZWlnaHRzOiBodHRwczovL2dpdGh1Yi5jb20vZmFjZWJvb2tyZXNlYXJjaC9hdWRpb2NyYWZ0L2Jsb2IvbWFpbi9MSUNFTlNFX3dlaWdodHMKCnRyYWluaW5nIGluZm86IGh0dHBzOi8vZ2l0aHViLmNvbS9mYWNlYm9va3Jlc2VhcmNoL2F1ZGlvY3JhZnQvYmxvYi9tYWluL2RvY3MvQVVESU9HRU4ubWQgIiwsOTQyOS43NDA5MTA2Mjk1OCwsLCwsSGFyZHdhcmUsLCwsLFllcwpGbGFuIFVMMixMYW5ndWFnZSxMYW5ndWFnZSBnZW5lcmF0aW9uLEdvb2dsZSBCcmFpbiwiWWkgVGF5LCBNb3N0YWZhIERlaGdoYW5pLCBWaW5oIFEuIFRyYW4sIFhhdmllciBHYXJjaWEsIEphc29uIFdlaSwgWHVlemhpIFdhbmcsIEh5dW5nIFdvbiBDaHVuZywgU2lhbWFrIFNoYWtlcmksIERhcmEgQmFocmksIFRhbCBTY2h1c3RlciwgSHVhaXhpdSBTdGV2ZW4gWmhlbmcsIERlbm55IFpob3UsIE5laWwgSG91bHNieSwgRG9uYWxkIE1ldHpsZXIiLDIwMjMtMDMtMDMsQSBOZXcgT3BlbiBTb3VyY2UgRmxhbiAyMEIgd2l0aCBVTDIsImh0dHBzOi8vd3d3LnlpdGF5Lm5ldC9ibG9nL2ZsYW4tdWwyLTIwYiwgaHR0cHM6Ly9hcnhpdi5vcmcvYWJzLzIyMDUuMDUxMzEiLDM4Ny4wLCwiIiJXZSBjb21wYXJlIEZsYW4tVUwyIDIwQiB3aXRoIG90aGVyIG1vZGVscyBpbiB0aGUgRmxhbiBzZXJpZXMuIFdlIHJlcG9ydCByZWxhdGl2ZSBpbXByb3ZlbWVudHMgb3ZlciBGbGFuLVQ1LVhYTC4gR2VuZXJhbGx5LCBGbGFuLVVMMiBvdXRwZXJmb3JtcyBGbGFuLVQ1IFhYTCBvbiBhbGwgZm91ciBzZXR1cHMgd2l0aCBhbiBvdmVyYWxsIGRlY2VudCBwZXJmb3JtYW5jZSBsaWZ0IG9mICszLjIlIHJlbGF0aXZlIGltcHJvdmVtZW50IiIiLDE5NTAwMDAwMDAwLjAsMTkuNUIgcGVyIGh0dHBzOi8vd3d3LnlpdGF5Lm5ldC9ibG9nL2ZsYW4tdWwyLTIwYiwsLCwsLCwsLENvbmZpZGVudCwiRmxhbi1VTDIgaXMgYW4gZW5jb2RlciBkZWNvZGVyIG1vZGVsIGJhc2VkIG9uIHRoZSBUNSBhcmNoaXRlY3R1cmUuIEl0IHVzZXMgdGhlIHNhbWUgY29uZmlndXJhdGlvbiBhcyB0aGUgVUwyIG1vZGVsIHJlbGVhc2VkIGVhcmxpZXIgbGFzdCB5ZWFyLiBJdCB3YXMgZmluZSB0dW5lZCB1c2luZyB0aGUgIiJGbGFuIiIgcHJvbXB0IHR1bmluZyBhbmQgZGF0YXNldCBjb2xsZWN0aW9uLiIsLCxPcGVuIHdlaWdodHMgKHVucmVzdHJpY3RlZCksVW5pdGVkIFN0YXRlcyBvZiBBbWVyaWNhLFVMMiwsIkZyb20gcGFwZXIgKGh0dHBzOi8vYXJ4aXYub3JnL3BkZi8yMjA1LjA1MTMxLnBkZiksIHRoZXkgc2F5IHRoYXQgIiJ3ZSBvcHQgdG8gdHJhaW4gVUwyIGZvciBhbm90aGVyIDEwMEsgc3RlcHMiIiB3aXRoIEZsYW4gaW5zdHJ1Y3Rpb24gdHVuaW5nLiBOb3Qgc3VyZSB3aGF0IHRoZSBiYXRjaCBzaXplIGlzIGhlcmUgdGhvdWdoLiBJbiBvdGhlciBwYXJ0cyBvZiB0aGUgcGFwZXIgdGhleSB1c2UgYmF0Y2ggc2l6ZXMgb2YgMTI4IG9yIDEwMjQuCgpFaXRoZXIgd2F5LCBzbWFsbCBjb21wYXJlZCB0byBwcmUtdHJhaW5pbmcgY29tcHV0ZS4iLCwsMjAyNi0wNS0yNSAxMjoxOToxMyswMDowMCwsLCwsLEluZHVzdHJ5LCwsLCxVbnJlbGVhc2VkLEFwYWNoZSBsaWNlbnNlLiBodHRwczovL2dpdGh1Yi5jb20vZ29vZ2xlLXJlc2VhcmNoL2dvb2dsZS1yZXNlYXJjaC90cmVlL21hc3Rlci91bDIsLCwsLCwsLCwsLCxZZXMKRGlULVhMLzIsSW1hZ2UgZ2VuZXJhdGlvbixJbWFnZSBnZW5lcmF0aW9uLCJOZXcgWW9yayBVbml2ZXJzaXR5IChOWVUpLFVuaXZlcnNpdHkgb2YgQ2FsaWZvcm5pYSAoVUMpIEJlcmtlbGV5IiwiV2lsbGlhbSBQZWVibGVzLCBTYWluaW5nIFhpZSIsMjAyMy0wMy0wMixTY2FsYWJsZSBEaWZmdXNpb24gTW9kZWxzIHdpdGggVHJhbnNmb3JtZXJzLGh0dHBzOi8vYXJ4aXYub3JnL2Ficy8yMjEyLjA5NzQ4LDU3NTMuMCxTT1RBIGltcHJvdmVtZW50LCIiIm91ciBsYXJnZXN0IERpVC1YTC8yIG1vZGVscyBvdXRwZXJmb3JtIGFsbCBwcmlvciBkaWZmdXNpb24gbW9kZWxzIG9uIHRoZSBjbGFzc2NvbmRpdGlvbmFsIEltYWdlTmV0IDUxMsOXNTEyIGFuZCAyNTbDlzI1NiBiZW5jaG1hcmtzLAphY2hpZXZpbmcgYSBzdGF0ZS1vZi10aGUtYXJ0IEZJRCBvZiAyLjI3IG9uIHRoZSBsYXR0ZXIuIiIiLDY3NTAwMDAwMC4wLCI2NzVNCgpUYWJsZSA0OiAiIlBhcmFtZXRlciBhbmQgZmxvcCBjb3VudHMgZXhjbHVkZSB0aGUgVkFFIG1vZGVsIHdoaWNoIGNvbnRhaW5zIDg0TSBwYXJhbWV0ZXJzIGFjcm9zcyB0aGUgZW5jb2RlciBhbmQgZGVjb2Rlci4iIgo2NzVlNiBub3QgaW5jbHVkaW5nIFZBRSAobGlrZWx5IGZyb3plbiksIDc1OWU2IGluY2x1ZGluZyBWQUUiLDZlKzIwLCJ+NmUyMCwgYmFzZWQgb24gZXllYmFsbGluZyBGaWd1cmUgOS4gSXQncyBiZXR3ZWVuIDFlMTEgYW5kIDFlMTIgZ2lnYWZsb3AgKDEgZ2lnYWZsb3AgPSAxZTkgZmxvcCksIGFuZCBhYm91dCA4MCUgb2YgdGhlIHdheSB0b3dhcmRzIDFlMTIgb24gYSBsb2cgc2NhbGUuIDEwXjAuOCBpcyBhYm91dCA2LiAKCjNNIGl0ZXJhdGlvbnMgd2l0aCBhIGJhdGNoIHNpemUgb2YgMjU2LgoKIiJDb21wdXRlLiBXZSBpbXBsZW1lbnQgYWxsIG1vZGVscyBpbiBKQVggWzFdIGFuZCB0cmFpbgp0aGVtIHVzaW5nIFRQVS12MyBwb2RzLiBEaVQtWEwvMiwgb3VyIG1vc3QgY29tcHV0ZWludGVuc2l2ZSBtb2RlbCwgdHJhaW5zIGF0IHJvdWdobHkgNS43IGl0ZXJhdGlvbnMvc2Vjb25kIG9uIGEKVFBVIHYzLTI1NiBwb2Qgd2l0aCBhIGdsb2JhbCBiYXRjaCBzaXplIG9mIDI1NiIiCjI1NioxMjMwMDAwMDAwMDAwMDAgRkxPUHMvcyAqIDgwMDAwMCB0cmFpbmluZyBzdGVwcyAvIDUuNyBpdGVyYXRpb25zL3NlY29uZCAqIDAuMyA9IDEuMzI1ODEwNWUrMjEiLCxkaWRuJ3Qgc3RhdGUgd2hpY2ggSW1hZ2VOZXQgc2V0LCwsR29vZ2xlIFRQVSB2MywsQ29uZmlkZW50LCJXZSBleHBsb3JlIGEgbmV3IGNsYXNzIG9mIGRpZmZ1c2lvbiBtb2RlbHMgYmFzZWQgb24gdGhlIHRyYW5zZm9ybWVyIGFyY2hpdGVjdHVyZS4gV2UgdHJhaW4gbGF0ZW50IGRpZmZ1c2lvbiBtb2RlbHMgb2YgaW1hZ2VzLCByZXBsYWNpbmcgdGhlIGNvbW1vbmx5LXVzZWQgVS1OZXQgYmFja2JvbmUgd2l0aCBhIHRyYW5zZm9ybWVyIHRoYXQgb3BlcmF0ZXMgb24gbGF0ZW50IHBhdGNoZXMuIFdlIGFuYWx5emUgdGhlIHNjYWxhYmlsaXR5IG9mIG91ciBEaWZmdXNpb24gVHJhbnNmb3JtZXJzIChEaVRzKSB0aHJvdWdoIHRoZSBsZW5zIG9mIGZvcndhcmQgcGFzcyBjb21wbGV4aXR5IGFzIG1lYXN1cmVkIGJ5IEdmbG9wcy4gV2UgZmluZCB0aGF0IERpVHMgd2l0aCBoaWdoZXIgR2Zsb3BzIC0tIHRocm91Z2ggaW5jcmVhc2VkIHRyYW5zZm9ybWVyIGRlcHRoL3dpZHRoIG9yIGluY3JlYXNlZCBudW1iZXIgb2YgaW5wdXQgdG9rZW5zIC0tIGNvbnNpc3RlbnRseSBoYXZlIGxvd2VyIEZJRC4gSW4gYWRkaXRpb24gdG8gcG9zc2Vzc2luZyBnb29kIHNjYWxhYmlsaXR5IHByb3BlcnRpZXMsIG91ciBsYXJnZXN0IERpVC1YTC8yIG1vZGVscyBvdXRwZXJmb3JtIGFsbCBwcmlvciBkaWZmdXNpb24gbW9kZWxzIG9uIHRoZSBjbGFzcy1jb25kaXRpb25hbCBJbWFnZU5ldCA1MTJ4NTEyIGFuZCAyNTZ4MjU2IGJlbmNobWFya3MsIGFjaGlldmluZyBhIHN0YXRlLW9mLXRoZS1hcnQgRklEIG9mIDIuMjcgb24gdGhlIGxhdHRlci4iLCwsT3BlbiB3ZWlnaHRzIChub24tY29tbWVyY2lhbCksIlVuaXRlZCBTdGF0ZXMgb2YgQW1lcmljYSxVbml0ZWQgU3RhdGVzIG9mIEFtZXJpY2EiLFN0YWJsZSBEaWZmdXNpb24gKExETS1LTC04LUcpLCwsLCwyMDI2LTA1LTI1IDEyOjE5OjEzKzAwOjAwLCwsLCwsIkFjYWRlbWlhLEFjYWRlbWlhIiwsLCwsT3BlbiAobm9uLWNvbW1lcmNpYWwpLCJDQy1CWS1OQwpodHRwczovL2dpdGh1Yi5jb20vZmFjZWJvb2tyZXNlYXJjaC9EaVQ/dGFiPXJlYWRtZS1vdi1maWxlCgpodHRwczovL3d3dy53cGVlYmxlcy5jb20vRGlULmh0bWwiLCwxMTEwNDguMTk2MTMwODU2NjQsLCwsLCJIYXJkd2FyZSxPdGhlciIsLCwsLFllcwpDb25zaXN0ZW5jeSBNb2RlbCAoQ0lGQVItMTApLEltYWdlIGdlbmVyYXRpb24sSW1hZ2UgZ2VuZXJhdGlvbixPcGVuQUksIllhbmcgU29uZywgUHJhZnVsbGEgRGhhcml3YWwsIE1hcmsgQ2hlbiwgSWx5YSBTdXRza2V2ZXIiLDIwMjMtMDMtMDIsQ29uc2lzdGVuY3kgTW9kZWxzLGh0dHBzOi8vYXJ4aXYub3JnL2Ficy8yMzAzLjAxNDY5LCwsLCwsLCwsLCwsLCxVbmtub3duLCwsLCxVbml0ZWQgU3RhdGVzIG9mIEFtZXJpY2EsLCwsLCwyMDI2LTAyLTExIDE5OjI2OjI3KzAwOjAwLCwsLCwsSW5kdXN0cnksLCwsLCwsLCwsLCwsLCwsLCwKQ29oZXJlIENvbW1hbmQsTGFuZ3VhZ2UsTGFuZ3VhZ2UgbW9kZWxpbmcvZ2VuZXJhdGlvbixDb2hlcmUsLDIwMjMtMDMtMDEsIldvcmxkLWNsYXNzIEFJLCBhdCB5b3VyIGNvbW1hbmQiLGh0dHBzOi8vY29oZXJlLmNvbS9tb2RlbHMvY29tbWFuZCwsLCw1MjAwMDAwMDAwMC4wLCI1MkIgZm9yIGxhcmdlciB2ZXJzaW9uCgpodHRwczovL2F3cy5hbWF6b24uY29tL2JlZHJvY2svY29oZXJlLWNvbW1hbmQtZW1iZWQvCgpDb2hlcmUgQ29tbWFuZCBoYXMgaGFkIGEgZmV3IGRpZmZlcmVudCBzaXplcyBvdmVyIHRpbWUgYW5kIGlzIGNvbnRpbnVvdXNseSB1cGRhdGVkLCBidXQgdGhlcmUncyBiZWVuIGEgNTJCIHZlcnNpb24gc2luY2UgYXQgbGVhc3QgTWFyY2ggMjAyMzogaHR0cHM6Ly90d2l0dGVyLmNvbS9wZXJjeWxpYW5nL3N0YXR1cy8xNjM4MjM2OTIxNzU0NDQzNzc2IiwsLCwsLCJodHRwczovL2RvY3MuY29oZXJlLmNvbS9kb2NzL2Vudmlyb25tZW50YWwtaW1wYWN0CgoyNjk2LjE2IGtnIGNhcmJvbiBmb3IgYmFzZS1saWdodCBhbmQgNjY4OS43NiBrZyBjYXJib24gZm9yIGVtYmVkLWVuZ2xpc2guIE5vdGhpbmcgbGlzdGVkIGZvciB0aGUgbGFyZ2UgbW9kZWwuIAoKSXQncyBwb3NzaWJsZSB0byBiYWNrIG91dCBHUFUtaG91cnMgdXNpbmcgdGhpcyBjYWxjdWxhdG9yLCB0aG91Z2ggaXQgdmFyaWVzIGJ5IHJlZ2lvbiBhbmQgQ29oZXJlIGRvZXNuJ3Qgc3BlY2lmeSB0aGUgcmVnaW9uLgoKaHR0cHM6Ly9tbGNvMi5naXRodWIuaW8vaW1wYWN0LyIsR29vZ2xlIFRQVSB2NCwsU3BlY3VsYXRpdmUsLCwsQVBJIGFjY2VzcyxDYW5hZGEsLCwsLCwyMDI1LTExLTI4IDExOjUzOjQ0KzAwOjAwLCwsLCwsSW5kdXN0cnksVHJ1ZSwsLCxVbnJlbGVhc2VkLCxUcnVlLCwsLCwsLCwsLCxObwpQYWxteXJhIExhcmdlIDIwQixMYW5ndWFnZSxMYW5ndWFnZSBtb2RlbGluZyxXcml0ZXIsU2FtIEp1bGllbiAvIFdyaXRlciwyMDIzLTAzLTAxLCxodHRwczovL2h1Z2dpbmdmYWNlLmNvL1dyaXRlci9wYWxteXJhLWxhcmdlLCwsLDIwMDAwMDAwMDAwLjAsMjBCIHBhcmFtZXRlcnMgZm9yIFBhbG15cmEgTGFyZ2UuIFRoZXJlIGlzIGFsc28gYSA0M0IgdmVyc2lvbiBjYWxsZWQgUGFsbXlyYSBYIGFjY29yZGluZyB0byBIRUxNLiw5LjZlKzIyLCIiIlBhbG15cmEtTGFyZ2UgaXMgYSAyMEIgcGFyYW1ldGVycyBjYXVzYWwgZGVjb2Rlci1vbmx5IG1vZGVsIGJ1aWx0IGJ5IFdyaXRlciBhbmQgdHJhaW5lZCBvbiArODAwQiB0b2tlbnMgb2YgUGFsbXlyYS1JbmRleC1EYXRhIGVuaGFuY2VkIHdpdGggY3VyYXRlZCBjb3Jwb3JhLiIiCgpJJ20gbm90IHN1cmUgaWYgdGhlIDgwMEIgaXMgaG93IG1hbnkgdG9rZW5zIHRoZSBtb2RlbCB3YXMgdHJhaW5lZCBvbiwgb3IgdGhlIHNpemUgb2YgdGhlIGRhdGFzZXQuIEJ1dCB0aGUgZGF0YXNldCBsaW5rZWQgb24gSHVnZ2luZ0ZhY2UgaGFzIDFUIHRva2Vucywgc28gODAwQiBhcyB0b2tlbnMgdHJhaW5lZCBpcyBtb3JlIGxpa2VseS4KCjIwQio4MDBCKjYgPSA5LjZlMjIiLDgwMDAwMDAwMDAwMCwiMSB0cmlsbGlvbiB0b2tlbnMsIG9yIDc1MEIgd29yZHM6IGh0dHBzOi8vaHVnZ2luZ2ZhY2UuY28vZGF0YXNldHMvV3JpdGVyL3BhbG15cmEtZGF0YS1pbmRleCIsLCwsLFNwZWN1bGF0aXZlLCJQYWxteXJhIExhcmdlIHdhcyBwcmltYXJpbHkgcHJlLXRyYWluZWQgd2l0aCBFbmdsaXNoIHRleHQuIE5vdGUgdGhhdCB0aGVyZSBpcyBzdGlsbCBhIHRyYWNlIGFtb3VudCBvZiBub24tRW5nbGlzaCBkYXRhIHByZXNlbnQgd2l0aGluIHRoZSB0cmFpbmluZyBjb3JwdXMgdGhhdCB3YXMgYWNjZXNzZWQgdGhyb3VnaCBDb21tb25DcmF3bC4gQSBjYXVzYWwgbGFuZ3VhZ2UgbW9kZWxpbmcgKENMTSkgb2JqZWN0aXZlIHdhcyB1dGlsaXplZCBkdXJpbmcgdGhlIHByb2Nlc3Mgb2YgdGhlIG1vZGVsJ3MgcHJldHJhaW5pbmcuIFNpbWlsYXIgdG8gR1BULTMsIFBhbG15cmEgTGFyZ2UgaXMgYSBtZW1iZXIgb2YgdGhlIHNhbWUgZmFtaWx5IG9mIG1vZGVscyB0aGF0IG9ubHkgY29udGFpbiBhIGRlY29kZXIuIEFzIGEgcmVzdWx0LCBpdCB3YXMgcHJlLXRyYWluZWQgdXRpbGl6aW5nIHRoZSBvYmplY3RpdmUgb2Ygc2VsZi1zdXBlcnZpc2VkIGNhdXNhbCBsYW5ndWFnZSBtb2RlbGluZy4iLDAuOCwsT3BlbiB3ZWlnaHRzICh1bnJlc3RyaWN0ZWQpLFVuaXRlZCBTdGF0ZXMgb2YgQW1lcmljYSwsLCwsLDIwMjUtMTEtMjggMTE6NTM6NDQrMDA6MDAsLCwsLCxJbmR1c3RyeSwsLCwsVW5yZWxlYXNlZCwiQXBhY2hlIGZvciB3ZWlnaHRzLgoKZGF0YSAiImF2YWlsYWJsZSBvbiByZXF1ZXN0IiIgaHR0cHM6Ly9odWdnaW5nZmFjZS5jby9kYXRhc2V0cy9Xcml0ZXIvcGFsbXlyYS1kYXRhLWluZGV4IiwsLCwsLCxPcGVyYXRpb24gY291bnRpbmcsV3JpdGVyLCwsLFllcwpKdXJhc3NpYy0yIEp1bWJvLExhbmd1YWdlLCJMYW5ndWFnZSBtb2RlbGluZyxUcmFuc2xhdGlvbixMYW5ndWFnZSBtb2RlbGluZy9nZW5lcmF0aW9uLFF1ZXN0aW9uIGFuc3dlcmluZyIsQUkyMSBMYWJzLCwyMDIzLTAzLTAxLEFubm91bmNpbmcgSnVyYXNzaWMtMiBhbmQgVGFzay1TcGVjaWZpYyBBUElzLGh0dHBzOi8vd3d3LmFpMjEuY29tL2Jsb2cvaW50cm9kdWNpbmctajIsLCwsMTc4MDAwMDAwMDAwLjAsU291cmNlIGlzIGh0dHBzOi8vY3JmbS5zdGFuZm9yZC5lZHUvaGVsbS9sYXRlc3QvIy9sZWFkZXJib2FyZCBhcyB2aWV3ZWQgb24gMjAyMy0xMi0wNiwsLCwsLCwsLCwiQW5ub3VuY2luZyB0aGUgbGF1bmNoIG9mIEp1cmFzc2ljLTIsIHRoZSBsYXRlc3QgZ2VuZXJhdGlvbiBvZiBBSTIxIFN0dWRpb+KAmXMgZm91bmRhdGlvbiBtb2RlbHMsIGEgZ2FtZS1jaGFuZ2VyIGluIHRoZSBmaWVsZCBvZiBBSSwgd2l0aCB0b3AtdGllciBxdWFsaXR5IGFuZCBuZXcgY2FwYWJpbGl0aWVzLiBBbmQgdGhhdCdzIG5vdCBhbGwgLSB3ZSdyZSBhbHNvIHJlbGVhc2luZyBvdXIgdGFzay1zcGVjaWZpYyBBUElzLCB3aXRoIHBsdWctYW5kLXBsYXkgcmVhZGluZyBhbmQgd3JpdGluZyBjYXBhYmlsaXRpZXMgdGhhdCBvdXRwZXJmb3JtIGNvbXBldGl0b3JzLiIsLCxBUEkgYWNjZXNzLElzcmFlbCwsLCwsLDIwMjUtMTEtMjggMTE6NTM6NDQrMDA6MDAsLCwsLCxJbmR1c3RyeSwsLCwsVW5yZWxlYXNlZCwsVHJ1ZSwsLCwsLCwsLCwsTm8KZ3B0LXN3My00MGIsTGFuZ3VhZ2UsIkxhbmd1YWdlIG1vZGVsaW5nL2dlbmVyYXRpb24sQ2hhdCIsQUkgU3dlZGVuLEFJIFN3ZWRlbiwyMDIzLTAzLTAxLGdwdC1zdzMtNDBiLGh0dHBzOi8vaHVnZ2luZ2ZhY2UuY28vQUktU3dlZGVuLU1vZGVscy9ncHQtc3czLTQwYiwsLCw0MDAwMDAwMDAwMC4wLDQwQiw3LjY4ZSsyMiwiYXByb3hpbWF0aW9uIDZORCA9IDYqMzIwRTkqNDBlOSA9IDcuNjhlMjIKIiJHUFQtU1czIGhhcyBiZWVuIHRyYWluZWQgb24gYSBkYXRhc2V0IGNvbnRhaW5pbmcgMzIwQiB0b2tlbnMgaW4gU3dlZGlzaCwgTm9yd2VnaWFuLCBEYW5pc2gsIEljZWxhbmRpYywgRW5nbGlzaCwgYW5kIHByb2dyYW1taW5nIGNvZGUuIiIiLCwiMzIwQiB0b2tlbnMKIiJHUFQtU1czIGhhcyBiZWVuIHRyYWluZWQgb24gYSBkYXRhc2V0IGNvbnRhaW5pbmcgMzIwQiB0b2tlbnMgaW4gU3dlZGlzaCwgTm9yd2VnaWFuLCBEYW5pc2gsIEljZWxhbmRpYywgRW5nbGlzaCwgYW5kIHByb2dyYW1taW5nIGNvZGUuIiIiIiIsLCwsU2VsZi1zdXBlcnZpc2VkIGxlYXJuaW5nLENvbmZpZGVudCwsLCxPcGVuIHdlaWdodHMgKHJlc3RyaWN0ZWQgdXNlKSxTd2VkZW4sLCwsLCwyMDI1LTExLTI4IDExOjUzOjQ0KzAwOjAwLCwsLCwsLCwsLCxVbnJlbGVhc2VkLCJsaWNlbnNlLCBjb21tZXJjaWFsLCBzb21lIGV0aGljYWwgcmVzdHJpY3Rpb25zOiAKaHR0cHM6Ly9odWdnaW5nZmFjZS5jby9BSS1Td2VkZW4tTW9kZWxzL2dwdC1zdzMtNDBiL2Jsb2IvbWFpbi9MSUNFTlNFIiwsLCwsLCxPcGVyYXRpb24gY291bnRpbmcsLCwsLFllcwpNZW5nemlHUFQtR2VuZXJhbC03QixMYW5ndWFnZSwiTGFuZ3VhZ2UgbW9kZWxpbmcvZ2VuZXJhdGlvbixRdWVzdGlvbiBhbnN3ZXJpbmciLExhbmdib2F0LCwyMDIzLTAzLTAxLCLmvpzoiJ/np5HmioDpgJrov4fnlJ/miJDlvI/kurrlt6Xmmbrog73lpIfmoYjlubbph43no4Xlj5HluIPmlrDniYjlrZ/lrZBHUFQt6YeR6J6N5qih5Z6L5ZKM5a2f5a2QR1BULUNvZGXmqKHlnosKIixodHRwczovL2h1Yi5iYWFpLmFjLmNuL3ZpZXcvMzM4OTUsLCwsNzAwMDAwMDAwMC4wLCwsLCwsLCwsLENvbmZpZGVudCwsLCwsQ2hpbmEsLCwsLCwyMDI1LTExLTI4IDExOjUzOjQ0KzAwOjAwLCwsLCwsSW5kdXN0cnksLCwsLCwsLCwsLCwsLCwsLCwKS29zbW9zLTEsIk11bHRpbW9kYWwsTGFuZ3VhZ2UsVmlzaW9uIiwiVmlzdWFsIHF1ZXN0aW9uIGFuc3dlcmluZyxJbWFnZSBjYXB0aW9uaW5nLExhbmd1YWdlIG1vZGVsaW5nL2dlbmVyYXRpb24sQ2hhdCxRdWVzdGlvbiBhbnN3ZXJpbmcsRG9jdW1lbnQgY2xhc3NpZmljYXRpb24sSW1hZ2UgY2xhc3NpZmljYXRpb24sVmlzdWFsIHB1enpsZXMiLE1pY3Jvc29mdCwiU2hhb2hhbiBIdWFuZywgTGkgRG9uZywgV2VuaHVpIFdhbmcsIFlhcnUgSGFvLCBTYWtzaGFtIFNpbmdoYWwsIFNodW1pbmcgTWEsIFRlbmdjaGFvIEx2LCBMZWkgQ3VpLCBPd2FpcyBLaGFuIE1vaGFtbWVkLCBCYXJ1biBQYXRyYSwgUWlhbmcgTGl1LCBLcml0aSBBZ2dhcndhbCwgWmV3ZW4gQ2hpLCBKb2hhbiBCam9yY2ssIFZpc2hyYXYgQ2hhdWRoYXJ5LCBTdWJob2ppdCBTb20sIFhpYSBTb25nLCBGdXJ1IFdlaSIsMjAyMy0wMy0wMSxMYW5ndWFnZSBJcyBOb3QgQWxsIFlvdSBOZWVkOiBBbGlnbmluZyBQZXJjZXB0aW9uIHdpdGggTGFuZ3VhZ2UgTW9kZWxzLGh0dHBzOi8vYXJ4aXYub3JnL2Ficy8yMzAyLjE0MDQ1LCwsLDE2MDAwMDAwMDAuMCwiIiJUaGUgdG90YWwgbnVtYmVyIG9mIHBhcmFtZXRlcnMgb2YgS09TTU9TLTEgaXMgYWJvdXQgMS42QiIiCiIiVGhlIE1MTE0gY29tcG9uZW50IGhhcyAyNCBsYXllcnMgd2l0aCAyLDA0OCBoaWRkZW4gZGltZW5zaW9ucywgOCwxOTIgRkZOIGludGVybWVkaWF0ZSBzaXplLCBhbmQgMzIgYXR0ZW50aW9uIGhlYWRzLCByZXN1bHRpbmcgaW4gYWJvdXQgMS4zQiBwYXJhbWV0ZXJzLiIiIiwzLjQ1NmUrMjEsIjYgRkxPUCAvIHBhcmFtZXRlciAvIHRva2VuICogMS42ICogMTBeOSBwYXJhbWV0ZXJzIFthc3N1bWluZyBhbGwgcGFyYW1ldGVycyB3ZXJlIHVwZGF0ZWQgZWFjaCBzdGVwIGluY2x1ZGluZyB2aXNpb24gZW5jb2Rlcl0gKiAzNjAgKiAxMF45IHRva2VucyA9IDMuNDU2ZSsyMSBGTE9QCgoiIkxpa2VseSIiIGNvbmZpZGVuY2UgYmVjYXVzZSB0aGUgbnVtYmVyIG9mIHRyYWluZWQgcGFyYW1ldGVycyBjb3VsZCBiZSBzbGlnaHRseSBsZXNzIiwzNjAwMDAwMDAwMDAsIiIiV2UgdXNlIGEgYmF0Y2ggc2l6ZSBvZiAxLjIgbWlsbGlvbiB0b2tlbnMgKDAuNSBtaWxsaW9uIHRva2VucyBmcm9tIHRleHQgY29ycG9yYSwgMC41IG1pbGxpb24gdG9rZW5zIGZyb20gaW1hZ2UtY2FwdGlvbiBwYWlycywgYW5kIDAuMiBtaWxsaW9uIHRva2VucyBmcm9tIGludGVybGVhdmVkIGRhdGEpIGFuZCB0cmFpbiBLT1NNT1MtMSBmb3IKMzAwayBzdGVwcywgY29ycmVzcG9uZGluZyB0byBhYm91dCAzNjAgYmlsbGlvbiB0b2tlbnMuIiIiLCwsLCxMaWtlbHksIkEgYmlnIGNvbnZlcmdlbmNlIG9mIGxhbmd1YWdlLCBtdWx0aW1vZGFsIHBlcmNlcHRpb24sIGFjdGlvbiwgYW5kIHdvcmxkIG1vZGVsaW5nIGlzIGEga2V5IHN0ZXAgdG93YXJkIGFydGlmaWNpYWwgZ2VuZXJhbCBpbnRlbGxpZ2VuY2UuIEluIHRoaXMgd29yaywgd2UgaW50cm9kdWNlIEtvc21vcy0xLCBhIE11bHRpbW9kYWwgTGFyZ2UgTGFuZ3VhZ2UgTW9kZWwgKE1MTE0pIHRoYXQgY2FuIHBlcmNlaXZlIGdlbmVyYWwgbW9kYWxpdGllcywgbGVhcm4gaW4gY29udGV4dCAoaS5lLiwgZmV3LXNob3QpLCBhbmQgZm9sbG93IGluc3RydWN0aW9ucyAoaS5lLiwgemVyby1zaG90KS4gU3BlY2lmaWNhbGx5LCB3ZSB0cmFpbiBLb3Ntb3MtMSBmcm9tIHNjcmF0Y2ggb24gd2ViLXNjYWxlIG11bHRpbW9kYWwgY29ycG9yYSwgaW5jbHVkaW5nIGFyYml0cmFyaWx5IGludGVybGVhdmVkIHRleHQgYW5kIGltYWdlcywgaW1hZ2UtY2FwdGlvbiBwYWlycywgYW5kIHRleHQgZGF0YS4gV2UgZXZhbHVhdGUgdmFyaW91cyBzZXR0aW5ncywgaW5jbHVkaW5nIHplcm8tc2hvdCwgZmV3LXNob3QsIGFuZCBtdWx0aW1vZGFsIGNoYWluLW9mLXRob3VnaHQgcHJvbXB0aW5nLCBvbiBhIHdpZGUgcmFuZ2Ugb2YgdGFza3Mgd2l0aG91dCBhbnkgZ3JhZGllbnQgdXBkYXRlcyBvciBmaW5ldHVuaW5nLiBFeHBlcmltZW50YWwgcmVzdWx0cyBzaG93IHRoYXQgS29zbW9zLTEgYWNoaWV2ZXMgaW1wcmVzc2l2ZSBwZXJmb3JtYW5jZSBvbiAoaSkgbGFuZ3VhZ2UgdW5kZXJzdGFuZGluZywgZ2VuZXJhdGlvbiwgYW5kIGV2ZW4gT0NSLWZyZWUgTkxQIChkaXJlY3RseSBmZWQgd2l0aCBkb2N1bWVudCBpbWFnZXMpLCAoaWkpIHBlcmNlcHRpb24tbGFuZ3VhZ2UgdGFza3MsIGluY2x1ZGluZyBtdWx0aW1vZGFsIGRpYWxvZ3VlLCBpbWFnZSBjYXB0aW9uaW5nLCB2aXN1YWwgcXVlc3Rpb24gYW5zd2VyaW5nLCBhbmQgKGlpaSkgdmlzaW9uIHRhc2tzLCBzdWNoIGFzIGltYWdlIHJlY29nbml0aW9uIHdpdGggZGVzY3JpcHRpb25zIChzcGVjaWZ5aW5nIGNsYXNzaWZpY2F0aW9uIHZpYSB0ZXh0IGluc3RydWN0aW9ucykuIFdlIGFsc28gc2hvdyB0aGF0IE1MTE1zIGNhbiBiZW5lZml0IGZyb20gY3Jvc3MtbW9kYWwgdHJhbnNmZXIsIGkuZS4sIHRyYW5zZmVyIGtub3dsZWRnZSBmcm9tIGxhbmd1YWdlIHRvIG11bHRpbW9kYWwsIGFuZCBmcm9tIG11bHRpbW9kYWwgdG8gbGFuZ3VhZ2UuIEluIGFkZGl0aW9uLCB3ZSBpbnRyb2R1Y2UgYSBkYXRhc2V0IG9mIFJhdmVuIElRIHRlc3QsIHdoaWNoIGRpYWdub3NlcyB0aGUgbm9udmVyYmFsIHJlYXNvbmluZyBjYXBhYmlsaXR5IG9mIE1MTE1zLiIsLCxVbnJlbGVhc2VkLFVuaXRlZCBTdGF0ZXMgb2YgQW1lcmljYSxWaVQtRy8xNCAoTGlUKSwsLCwsMjAyNS0xMS0yOCAxMTo1Mzo0NCswMDowMCwsLCwxMjAwMDAwLjAsLEluZHVzdHJ5LCwsLCxVbnJlbGVhc2VkLCJNSVQgbGljZW5zZQpodHRwczovL2dpdGh1Yi5jb20vbWljcm9zb2Z0L3VuaWxtL3RyZWUvbWFzdGVyL2tvc21vcy0xCgoocmVwbyByZWZlcnMgdG8gY29kZSBhbmQgd2VpZ2h0cyBvZiBLb3Ntb3MtMiwgbm90IEtvc21vcy0xKSIsLCwsLCwsT3BlcmF0aW9uIGNvdW50aW5nLCwsLCxObwpDb2RlR2VuLU1vbm8gMTYuMUIsTGFuZ3VhZ2UsIkNvZGUgZ2VuZXJhdGlvbixDb2RlIGF1dG9jb21wbGV0aW9uIixTYWxlc2ZvcmNlLCJFcmlrIE5pamthbXAsIEJvIFBhbmcsIEhpcm9ha2kgSGF5YXNoaSwgTGlmdSBUdSwgSHVhbiBXYW5nLCBZaW5nYm8gWmhvdSwgU2lsdmlvIFNhdmFyZXNlLCBDYWltaW5nIFhpb25nIiwyMDIzLTAyLTI3LENvZGVHZW46IEFuIE9wZW4gTGFyZ2UgTGFuZ3VhZ2UgTW9kZWwgZm9yIENvZGUgd2l0aCBNdWx0aS1UdXJuIFByb2dyYW0gU3ludGhlc2lzLGh0dHBzOi8vYXJ4aXYub3JnL2Ficy8yMjAzLjEzNDc0LDE0NzMuMCwsIk5vdCBhcyBnb29kIGFzIGNvZGUtZGF2aW5jaS0wMDEgb3IgY29kZS1kYXZpbmNpLTAwMiwgcGVyIFRhYmxlIDEiLDE2MTAwMDAwMDAwLjAsMTYuMUIgcGFyYW1ldGVycywsLDcxNzAwMDAwMDAwLFRhYmxlIDUsLCxHb29nbGUgVFBVIHY0LCxMaWtlbHksIiIiUHJvZ3JhbSBzeW50aGVzaXMgc3RyaXZlcyB0byBnZW5lcmF0ZSBhIGNvbXB1dGVyIHByb2dyYW0gYXMgYSBzb2x1dGlvbiB0byBhIGdpdmVuIHByb2JsZW0gc3BlY2lmaWNhdGlvbiwgZXhwcmVzc2VkIHdpdGggaW5wdXQtb3V0cHV0IGV4YW1wbGVzIG9yIG5hdHVyYWwgbGFuZ3VhZ2UgZGVzY3JpcHRpb25zLiBUaGUgcHJldmFsZW5jZSBvZiBsYXJnZSBsYW5ndWFnZSBtb2RlbHMgYWR2YW5jZXMgdGhlIHN0YXRlLW9mLXRoZS1hcnQgZm9yIHByb2dyYW0gc3ludGhlc2lzLCB0aG91Z2ggbGltaXRlZCB0cmFpbmluZyByZXNvdXJjZXMgYW5kIGRhdGEgaW1wZWRlIG9wZW4gYWNjZXNzIHRvIHN1Y2ggbW9kZWxzLiBUbyBkZW1vY3JhdGl6ZSB0aGlzLCB3ZSB0cmFpbiBhbmQgcmVsZWFzZSBhIGZhbWlseSBvZiBsYXJnZSBsYW5ndWFnZSBtb2RlbHMgdXAgdG8gMTYuMUIgcGFyYW1ldGVycywgY2FsbGVkIENPREVHRU4sIG9uIG5hdHVyYWwgbGFuZ3VhZ2UgYW5kIHByb2dyYW1taW5nIGxhbmd1YWdlIGRhdGEsIGFuZCBvcGVuIHNvdXJjZSB0aGUgdHJhaW5pbmcgbGlicmFyeSBKQVhGT1JNRVIuIFdlIHNob3cgdGhlIHV0aWxpdHkgb2YgdGhlIHRyYWluZWQgbW9kZWwgYnkgZGVtb25zdHJhdGluZyB0aGF0IGl0IGlzIGNvbXBldGl0aXZlIHdpdGggdGhlIHByZXZpb3VzIHN0YXRlLW9mLXRoZS1hcnQgb24gemVyby1zaG90IFB5dGhvbiBjb2RlIGdlbmVyYXRpb24gb24gSHVtYW5FdmFsLiBXZSBmdXJ0aGVyIGludmVzdGlnYXRlIHRoZSBtdWx0aS1zdGVwIHBhcmFkaWdtIGZvciBwcm9ncmFtIHN5bnRoZXNpcywgd2hlcmUgYSBzaW5nbGUgcHJvZ3JhbSBpcyBmYWN0b3JpemVkIGludG8gbXVsdGlwbGUgcHJvbXB0cyBzcGVjaWZ5aW5nIHN1YnByb2JsZW1zLiBUbyB0aGlzIGVuZCwgd2UgY29uc3RydWN0IGFuIG9wZW4gYmVuY2htYXJrLCBNdWx0aS1UdXJuIFByb2dyYW1taW5nIEJlbmNobWFyayAoTVRQQiksIGNvbnNpc3Rpbmcgb2YgMTE1IGRpdmVyc2UgcHJvYmxlbSBzZXRzIHRoYXQgYXJlIGZhY3Rvcml6ZWQgaW50byBtdWx0aS10dXJuIHByb21wdHMuIE91ciBhbmFseXNpcyBvbiBNVFBCIHNob3dzIHRoYXQgdGhlIHNhbWUgaW50ZW50IHByb3ZpZGVkIHRvIENPREVHRU4gaW4gbXVsdGktdHVybiBmYXNoaW9uIHNpZ25pZmljYW50bHkgaW1wcm92ZXMgcHJvZ3JhbSBzeW50aGVzaXMgb3ZlciB0aGF0IHByb3ZpZGVkIGFzIGEgc2luZ2xlIHR1cm4uIFdlIG1ha2UgdGhlIHRyYWluaW5nIGxpYnJhcnkgSkFYRk9STUVSIGFuZCBtb2RlbCBjaGVja3BvaW50cyBhdmFpbGFibGUgYXMgb3BlbiBzb3VyY2UgY29udHJpYnV0aW9uOiB0aGlzIGh0dHBzIFVSTC4iIiIsNC4xOCwsT3BlbiB3ZWlnaHRzICh1bnJlc3RyaWN0ZWQpLFVuaXRlZCBTdGF0ZXMgb2YgQW1lcmljYSwsLCwsLDIwMjYtMDUtMjUgMTI6MTk6MTMrMDA6MDAsLCwsLCxJbmR1c3RyeSwsLCwsLGFwYWNoZSAyLjAsVHJ1ZSwsLCwsLCwsLCwsWWVzCkxMYU1BLTEzQixMYW5ndWFnZSwiTGFuZ3VhZ2UgbW9kZWxpbmcsQ29kZSBnZW5lcmF0aW9uIixNZXRhIEFJLCJIdWdvIFRvdXZyb24sIFRoaWJhdXQgTGF2cmlsLCBHYXV0aWVyIEl6YWNhcmQsIFhhdmllciBNYXJ0aW5ldCwgTWFyaWUtQW5uZSBMYWNoYXV4LCBUaW1vdGjDqWUgTGFjcm9peCwgQmFwdGlzdGUgUm96acOocmUsIE5hbWFuIEdveWFsLCBFcmljIEhhbWJybywgRmFpc2FsIEF6aGFyLCBBdXJlbGllbiBSb2RyaWd1ZXosIEFybWFuZCBKb3VsaW4sIEVkb3VhcmQgR3JhdmUsIEd1aWxsYXVtZSBMYW1wbGUiLDIwMjMtMDItMjcsTExhTUE6IE9wZW4gYW5kIEVmZmljaWVudCBGb3VuZGF0aW9uIExhbmd1YWdlIE1vZGVscyxodHRwczovL2FyeGl2Lm9yZy9hYnMvMjMwMi4xMzk3MSwxOTkyNi4wLEhpZ2hseSBjaXRlZCwsMTMwMDAwMDAwMDAuMCwxMy4wQiw3LjhlKzIyLCIxVCB0b2tlbnMgKiAxM0IgcGFyYW1ldGVycyAqIDYgRkxPUC90b2tlbi9wYXJhbWV0ZXIgPSA3LjhlMjIKCmZyb20gcGFwZXIsIExsYW1hLTEzQiB0b29rIDEzNSwxNjggR1BVIGhvdXJzIHVzaW5nIEExMDBzCgozMTIgdHJpbGxpb24gKiAxMzUsMTY4ICogMzYwMCA9IDEuNTE4ZTIzIEZMT1BzIGF0IGZ1bGwgdXRpbGl6YXRpb24KVGhpcyBpbXBsaWVzIHRoYXQgdGhlIGFjdHVhbCB1dGlsaXphdGlvbiB3YXM6Ck1GVSA9IDcuOGUyMi8xLjUxOGUyMyA9IDAuNTE0IiwxMDAwMDAwMDAwMDAwLFRhYmxlIDIsLCxOVklESUEgQTEwMCwsQ29uZmlkZW50LCJXZSBpbnRyb2R1Y2UgTExhTUEsIGEgY29sbGVjdGlvbiBvZiBmb3VuZGF0aW9uIGxhbmd1YWdlIG1vZGVscyByYW5naW5nIGZyb20gN0IgdG8gNjVCIHBhcmFtZXRlcnMuIFdlIHRyYWluIG91ciBtb2RlbHMgb24gdHJpbGxpb25zIG9mIHRva2VucywgYW5kIHNob3cgdGhhdCBpdCBpcyBwb3NzaWJsZSB0byB0cmFpbiBzdGF0ZS1vZi10aGUtYXJ0IG1vZGVscyB1c2luZyBwdWJsaWNseSBhdmFpbGFibGUgZGF0YXNldHMgZXhjbHVzaXZlbHksIHdpdGhvdXQgcmVzb3J0aW5nIHRvIHByb3ByaWV0YXJ5IGFuZCBpbmFjY2Vzc2libGUgZGF0YXNldHMuIEluIHBhcnRpY3VsYXIsIExMYU1BLTEzQiBvdXRwZXJmb3JtcyBHUFQtMyAoMTc1Qikgb24gbW9zdCBiZW5jaG1hcmtzLCBhbmQgTExhTUEtNjVCIGlzIGNvbXBldGl0aXZlIHdpdGggdGhlIGJlc3QgbW9kZWxzLCBDaGluY2hpbGxhLTcwQiBhbmQgUGFMTS01NDBCLiBXZSByZWxlYXNlIGFsbCBvdXIgbW9kZWxzIHRvIHRoZSByZXNlYXJjaCBjb21tdW5pdHkuIiwxLjAsTExhTUEtMTNCLE9wZW4gd2VpZ2h0cyAobm9uLWNvbW1lcmNpYWwpLFVuaXRlZCBTdGF0ZXMgb2YgQW1lcmljYSwsLCwsMC41MTM4MzM5OTIxLDIwMjYtMDUtMjUgMTI6MTk6MTQrMDA6MDAsLCwsNDAwMDAwMC4wLCxJbmR1c3RyeSwsLCwsVW5yZWxlYXNlZCxub24tY29tbWVyY2lhbCBsaWNlbnNlOiBodHRwczovL2RvY3MuZ29vZ2xlLmNvbS9mb3Jtcy9kL2UvMUZBSXBRTFNmcU5FQ1FuTWt5Y0FwMmpQNFo5VEZYMGNHUjR1ZjdiX2ZCeGpZX09qaEpJTGxLR0Evdmlld2Zvcm0sLDYxMzAwLjg2NTkxMzM1MzE3LCIxVCB0b2tlbnMgKiAxM0IgcGFyYW1ldGVycyAqIDYgRkxPUC90b2tlbi9wYXJhbWV0ZXIgPSA3LjhlMjIKCmZyb20gcGFwZXIsIExsYW1hLTEzQiB0b29rIDEzNSwxNjggR1BVIGhvdXJzIHVzaW5nIEExMDBzCgozMTIgdHJpbGxpb24gKiAxMzUsMTY4ICogMzYwMCA9IDEuNTE4ZTIzIEZMT1BzIGF0IGZ1bGwgdXRpbGl6YXRpb24KVGhpcyBpbXBsaWVzIHRoYXQgdGhlIGFjdHVhbCB1dGlsaXphdGlvbiB3YXM6Ck1GVSA9IDcuOGUyMi8xLjUxOGUyMyA9IDAuNTE0IiwsLCxPcGVyYXRpb24gY291bnRpbmcsLCwsLFllcwpMTGFNQS0zM0IsTGFuZ3VhZ2UsIkxhbmd1YWdlIG1vZGVsaW5nLENvZGUgZ2VuZXJhdGlvbixMYW5ndWFnZSBtb2RlbGluZy9nZW5lcmF0aW9uLFF1ZXN0aW9uIGFuc3dlcmluZyIsTWV0YSBBSSwiSHVnbyBUb3V2cm9uLCBUaGliYXV0IExhdnJpbCwgR2F1dGllciBJemFjYXJkLCBYYXZpZXIgTWFydGluZXQsIE1hcmllLUFubmUgTGFjaGF1eCwgVGltb3Row6llIExhY3JvaXgsIEJhcHRpc3RlIFJvemnDqHJlLCBOYW1hbiBHb3lhbCwgRXJpYyBIYW1icm8sIEZhaXNhbCBBemhhciwgQXVyZWxpZW4gUm9kcmlndWV6LCBBcm1hbmQgSm91bGluLCBFZG91YXJkIEdyYXZlLCBHdWlsbGF1bWUgTGFtcGxlIiwyMDIzLTAyLTI3LExMYU1BOiBPcGVuIGFuZCBFZmZpY2llbnQgRm91bmRhdGlvbiBMYW5ndWFnZSBNb2RlbHMsaHR0cHM6Ly9hcnhpdi5vcmcvYWJzLzIzMDIuMTM5NzEsMTk5MjYuMCwsIkhpZ2hseSBjaXRlZCwgYnV0IHRoaXMgaXMgYSBzbWFsbGVyIG1vZGVsIGZyb20gdGhlIHNhbWUgcmVsZWFzZSBhcyBMTGFNQS03MEIuIiwzMjUwMDAwMDAwMC4wLFRhYmxlIDIgaW4gdGhlIHBhcGVyLDIuNzMwMDAwMDAwMDAwMWUrMjMsMS40VCB0b2tlbnMgKiAzMi41QiBwYXJhbXMgKiA2IEZMT1AvdG9rZW4vcGFyYW0gPSAyLjczZSsyMyBGTE9QLDE0MDAwMDAwMDAwMDAsIlRhYmxlIDEgaW5kaWNhdGVzIHRoYXQgMS40VCB0b2tlbnMgaW52b2x2ZWQgc2FtcGxpbmcgc3ViLWRhdGFzZXRzIGF0IG1vcmUgb3IgbGVzcyB0aGFuIG9uZSBlcG9jaC4gQ29ycmVjdGluZyBmb3IgdGhpczoKCigxLjEgZXBvY2ggKiAzLjNUQikgKyAoMS4wNiBlcG9jaCAqIDAuNzgzVEIpICsgLi4uID0gMS40VCB0b2tlbnMKNS4yNCBlcG9jaC1UQnMgPSAxLjRUIHRva2Vucwo1LjI0IGVwb2NoLVRCICogMTAwMCBHQi9UQiAqIDIwME0gdG9rZW4vR0IgPSAxLjRUIHRva2VucwoxLjA1VCBlcG9jaCp0b2tlbiA9IDEuNFQgdG9rZW5zCjEgZXBvY2ggPSAxLjM0VCB0b2tlbnMiLCwsLCxDb25maWRlbnQsIldlIGludHJvZHVjZSBMTGFNQSwgYSBjb2xsZWN0aW9uIG9mIGZvdW5kYXRpb24gbGFuZ3VhZ2UgbW9kZWxzIHJhbmdpbmcgZnJvbSA3QiB0byA2NUIgcGFyYW1ldGVycy4gV2UgdHJhaW4gb3VyIG1vZGVscyBvbiB0cmlsbGlvbnMgb2YgdG9rZW5zLCBhbmQgc2hvdyB0aGF0IGl0IGlzIHBvc3NpYmxlIHRvIHRyYWluIHN0YXRlLW9mLXRoZS1hcnQgbW9kZWxzIHVzaW5nIHB1YmxpY2x5IGF2YWlsYWJsZSBkYXRhc2V0cyBleGNsdXNpdmVseSwgd2l0aG91dCByZXNvcnRpbmcgdG8gcHJvcHJpZXRhcnkgYW5kIGluYWNjZXNzaWJsZSBkYXRhc2V0cy4gSW4gcGFydGljdWxhciwgTExhTUEtMTNCIG91dHBlcmZvcm1zIEdQVC0zICgxNzVCKSBvbiBtb3N0IGJlbmNobWFya3MsIGFuZCBMTGFNQS02NUIgaXMgY29tcGV0aXRpdmUgd2l0aCB0aGUgYmVzdCBtb2RlbHMsIENoaW5jaGlsbGEtNzBCIGFuZCBQYUxNLTU0MEIuIFdlIHJlbGVhc2UgYWxsIG91ciBtb2RlbHMgdG8gdGhlIHJlc2VhcmNoIGNvbW11bml0eS4iLDEuMDQsTExhTUEtMzNCLE9wZW4gd2VpZ2h0cyAobm9uLWNvbW1lcmNpYWwpLFVuaXRlZCBTdGF0ZXMgb2YgQW1lcmljYSwsLCwsLDIwMjYt</x:v>
      </x:c>
    </x:row>
    <x:row r="188" ht="18" customHeight="1">
      <x:c r="A188" s="17" t="n">
        <x:v>183</x:v>
      </x:c>
      <x:c r="B188" s="17" t="n">
        <x:v>310</x:v>
      </x:c>
      <x:c r="C188" s="160" t="str">
        <x:v>MDUtMjUgMTI6MTk6MTIrMDA6MDAsLCwsNDAwMDAwMC4wLCxJbmR1c3RyeSwsLCwsVW5yZWxlYXNlZCwiIiJ3ZSBhcmUgcmVsZWFzaW5nIG91ciBtb2RlbCB1bmRlciBhIG5vbmNvbW1lcmNpYWwgbGljZW5zZSBmb2N1c2VkIG9uIHJlc2VhcmNoIHVzZSBjYXNlcyIiIGh0dHBzOi8vYWkubWV0YS5jb20vYmxvZy9sYXJnZS1sYW5ndWFnZS1tb2RlbC1sbGFtYS1tZXRhLWFpLyIsVHJ1ZSwsLCwsLE9wZXJhdGlvbiBjb3VudGluZywsLCwsWWVzCk1zUEJSc1AsQmlvbG9neSxQcm90ZWluIGludGVyYWN0aW9uIHByZWRpY3Rpb24sWmhlbmd6aG91IFVuaXZlcnNpdHksIll1Z3VhbmcgTGksICBTaHVhaSBMdSwgWGlhb2ZlaSBOYW4sIFNob3V0YW8gWmhhbmcsIFFpbmdsZWkgWmhvdSIsMjAyMy0wMi0yNyxNc1BCUnNQOiBNdWx0aS1zY2FsZSBQcm90ZWluIEJpbmRpbmcgUmVzaWR1ZXMgUHJlZGljdGlvbiBVc2luZyBMYW5ndWFnZSBNb2RlbCxodHRwczovL3d3dy5iaW9yeGl2Lm9yZy9jb250ZW50LzEwLjExMDEvMjAyMy4wMi4yNi41MjgyNjV2MS5hYnN0cmFjdCwsLCwsLCwiCiIsLCJUb3RhbCBSZXNpZHVlczogMiwwNjgsNzkzClRyYWluaW5nIFNldCAoOTAlKTogMC45IMOXIDIsMDY4LDc5MyA9IDEsODYxLDkxMyByZXNpZHVlcwpGaW5hbCBEYXRhIEFtb3VudDogMS44Nk0gcmVzaWR1ZXMiLCwsTlZJRElBIEdlRm9yY2UgUlRYIDIwODAsLENvbmZpZGVudCwiQWNjdXJhdGUgcHJlZGljdGlvbiBvZiBwcm90ZWluIGJpbmRpbmcgcmVzaWR1ZXMgKFBCUnMpIGZyb20gc2VxdWVuY2UgaXMgaW1wb3J0YW50IGZvciB0aGUgdW5kZXJzdGFuZGluZyBvZiBjZWxsdWxhciBhY3Rpdml0eSBhbmQgaGVscGZ1bCBmb3IgdGhlIGRlc2lnbiBvZiBub3ZlbCBkcnVnLiBIb3dldmVyLCBleHBlcmltZW50YWwgbWV0aG9kcyBhcmUgdGltZS1jb25zdW1pbmcgYW5kIGV4cGVuc2l2ZS4gSW4gcmVjZW50IHllYXJzLCBhIGxvdCBvZiBjb21wdXRhdGlvbmFsIHByZWRpY3RvcnMgYmFzZWQgb24gbWFjaGluZSBsZWFybmluZyBhbmQgZGVlcCBsZWFybmluZyBtb2RlbHMgYXJlIHByb3Bvc2VkIHRvIHJlZHVjZSBzdWNoIGNvbnN1bXB0aW9uLiBCdXQgdGhvc2UgbWV0aG9kcyBvZnRlbiB1c2UgTVNBIHRvb2xzIHN1Y2ggYXMgUFNJLUJMQVNUIG9yIE5ldFN1cmZQIHRvIGdlbmVyYXRlIHNvbWUgc3RhdGlzdGljYWwgZmVhdHVyZXMgYW5kIGVudGVyIHRoZW0gaW50byBwcmVkaWN0aXZlIG1vZGVscyBhcyBuZWNlc3Nhcnkgc3VwcGxlbWVudGFyeSBpbnB1dC4gVGhlIGlucHV0IGdlbmVyYXRpb24gcHJvY2VzcyBub3JtYWxseSB0YWtlcyBsb25nIHRpbWUsIGFuZCB0aGVyZSBpcyBubyBzdGFuZGFyZCB0byBzcGVjaWZ5IHdoaWNoIGFuZCBob3cgbWFueSBzdGF0aXN0aWMgcmVzdWx0cyBzaG91bGQgYmUgcHJvdmlkZWQgdG8gYSBwcmVkaWN0aW9uIG1vZGVsLiBJbiBhZGRpdGlvbiwgcHJlZGljdGlvbiBvZiBQQlJzIHJlbGllcyBvbiByZXNpZHVlIGxvY2FsIGNvbnRleHQsIGJ1dCB0aGUgbW9zdCBhcHByb3ByaWF0ZSBzY2FsZSBpcyB1bmRldGVybWluZWQuIE1vc3Qgd29ya3MgcHJlLXNlbGVjdGVkIGNlcnRhaW4gcmVzaWR1ZSBmZWF0dXJlcyBhcyBpbnB1dCBhbmQgYSBzY2FsZSBzaXplIGJhc2VkIG9uIGV4cGVydGlzZSBmb3IgY2VydGFpbiB0eXBlIG9mIFBCUnMuIEluIHRoaXMgc3R1ZHksIHdlIHByb3Bvc2UgYSBnZW5lcmFsIHRvb2wtZnJlZSBlbmQtdG8tZW5kIGZyYW1ld29yayB0aGF0IGNhbiBiZSBhcHBsaWVkIHRvIGFsbCB0eXBlcyBvZiBQQlJzLCBNdWx0aS1zY2FsZSBQcm90ZWluIEJpbmRpbmcgUmVzaWR1ZXMgUHJlZGljdGlvbiB1c2luZyBsYW5ndWFnZSBtb2RlbCAoTXNQQlJzUCkuIFdlIGFkb3B0IGEgcHJlLXRyYWluZWQgbGFuZ3VhZ2UgbW9kZWwgUHJvdFRyYW5zIHRvIHNhdmUgdGhlIGxhcmdlIGNvbnN1bXB0aW9uIGNhdXNlZCBieSBNU0EgdG9vbHMsIGFuZCB1c2UgcHJvdGVpbiBzZXF1ZW5jZSBhbG9uZSBhcyBpbnB1dCB0byBvdXIgbW9kZWwuIFRvIGVhc2Ugc2NhbGUgc2l6ZSB1bmNlcnRhaW50eSwgd2UgY29uc3RydWN0IG11bHRpLXNpemUgd2luZG93cyBpbiBhdHRlbnRpb24gbGF5ZXIgYW5kIG11bHRpLXNpemUga2VybmVscyBpbiBjb252b2x1dGlvbmFsIGxheWVyLiBXZSB0ZXN0IG91ciBmcmFtZXdvcmsgb24gdmFyaW91cyBiZW5jaG1hcmsgZGF0YXNldHMgaW5jbHVkaW5nIFBCUnMgZnJvbSBwcm90ZWluLXByb3RlaW4sIHByb3RlaW4tbnVjbGVvdGlkZSwgcHJvdGVpbi1zbWFsbCBsaWdhbmQsIGhldGVyb2RpbWVyLCBob21vZGltZXIgYW5kIGFudGlib2R5LWFudGlnZW4gaW50ZXJhY3Rpb25zLiBDb21wYXJlZCB3aXRoIGV4aXN0aW5nIHN0YXRlLW9mLXRoZS1hcnQgbWV0aG9kcywgTXNQQlJzUCBhY2hpZXZlcyBzdXBlcmlvciBwZXJmb3JtYW5jZSB3aXRoIGxlc3MgcnVubmluZyB0aW1lIGFuZCBoaWdoZXIgcHJlZGljdGlvbiByYXRlcyBvbiBldmVyeSBQQlJzIHByZWRpY3Rpb24gdGFzay4gU3BlY2lmaWNhbGx5LCB3ZSBib29zdCBGMSBzY29yZSBieSAyNy4xJSBhbmQgQVVQUkMgc2NvcmUgYnkgNy42JSBvbiBOU1A0NDggZGF0YXNldCBhbmQgZGVjcmVhc2UgcnVubmluZyB0aW1lIGZyb20gb3ZlciAxMCBtaW51dGVzIHRvIHVuZGVyIDAuMXMgb24gYXZlcmFnZS4gVGhlIHNvdXJjZSBjb2RlIGFuZCBkYXRhc2V0cyBhcmUgYXZhaWxhYmxlIGF0IGh0dHBzOi8vZ2l0aHViLmNvbS9iaW9sdXNodWFpL01zUEJSc1AtZm9yLW11bHRpcGxlLVBCUnMtcHJlZGljdGlvbi4iLCwsLENoaW5hLCwsLDEuMCwsMjAyNS0xMS0yOCAxMTo1Mzo0NCswMDowMCwsLCwsLEFjYWRlbWlhLCwsLCwsLCwsLCwsMjM1LjY5MDUxMDQ1NTU5NzE4LEhhcmR3YXJlLCwsLCwKTExhTUEtNjVCLExhbmd1YWdlLCJMYW5ndWFnZSBtb2RlbGluZyxDb2RlIGdlbmVyYXRpb24iLE1ldGEgQUksIkh1Z28gVG91dnJvbiwgVGhpYmF1dCBMYXZyaWwsIEdhdXRpZXIgSXphY2FyZCwgWGF2aWVyIE1hcnRpbmV0LCBNYXJpZS1Bbm5lIExhY2hhdXgsIFRpbW90aMOpZSBMYWNyb2l4LCBCYXB0aXN0ZSBSb3ppw6hyZSwgTmFtYW4gR295YWwsIEVyaWMgSGFtYnJvLCBGYWlzYWwgQXpoYXIsIEF1cmVsaWVuIFJvZHJpZ3VleiwgQXJtYW5kIEpvdWxpbiwgRWRvdWFyZCBHcmF2ZSwgR3VpbGxhdW1lIExhbXBsZSIsMjAyMy0wMi0yNCxMTGFNQTogT3BlbiBhbmQgRWZmaWNpZW50IEZvdW5kYXRpb24gTGFuZ3VhZ2UgTW9kZWxzLGh0dHBzOi8vYXJ4aXYub3JnL2Ficy8yMzAyLjEzOTcxLDE5OTI2LjAsIkhpc3RvcmljYWwgc2lnbmlmaWNhbmNlLEhpZ2hseSBjaXRlZCIsV2lkZWx5LXVzZWQgZm91bmRhdGlvbiBtb2RlbCB0aGF0IGhhcyBiZWVuIGFkYXB0ZWQgZm9yIG90aGVycyBzdWNoIGFzIEFscGFjYS4sNjUyMDAwMDAwMDAuMCwiTW9kZWwgY2FyZCwgdGFibGUgMTogaHR0cHM6Ly9naXRodWIuY29tL2ZhY2Vib29rcmVzZWFyY2gvbGxhbWEvYmxvYi81MzAxMWMzZDc5NDZkYWRiODI3NGE0YzVjNzU4NmFiNTRlZGY3OTJkL01PREVMX0NBUkQubWQiLDUuNWUrMjMsMS40ZTEyIHRva2VucyAqIDYuNTJlMTAgcGFyYW1ldGVycyAqIDYgRkxPUC90b2tlbi9wYXJhbWV0ZXIgPSA1LjVlMjMgRkxPUCwxNDAwMDAwMDAwMDAwLCJUYWJsZSAxIGluZGljYXRlcyB0aGF0IDEuNFQgdG9rZW5zIGludm9sdmVkIHNhbXBsaW5nIHN1Yi1kYXRhc2V0cyBhdCBtb3JlIG9yIGxlc3MgdGhhbiBvbmUgZXBvY2guIENvcnJlY3RpbmcgZm9yIHRoaXM6CgooMS4xIGVwb2NoICogMy4zVEIpICsgKDEuMDYgZXBvY2ggKiAwLjc4M1RCKSArIC4uLiA9IDEuNFQgdG9rZW5zCjUuMjQgZXBvY2gtVEJzID0gMS40VCB0b2tlbnMKNS4yNCBlcG9jaC1UQiAqIDEwMDAgR0IvVEIgKiAyMDBNIHRva2VuL0dCID0gMS40VCB0b2tlbnMKMS4wNVQgZXBvY2gqdG9rZW4gPSAxLjRUIHRva2VucwoxIGVwb2NoID0gMS4zNFQgdG9rZW5zCiIsNTAwLjAsIiIiV2hlbiB0cmFpbmluZyBhIDY1Qi1wYXJhbWV0ZXIgbW9kZWwsIG91ciBjb2RlIHByb2Nlc3NlcyBhcm91bmQgMzgwIHRva2Vucy9zZWMvR1BVIG9uIDIwNDggQTEwMCBHUFUgd2l0aCA4MEdCIG9mIFJBTS4gVGhpcyBtZWFucyB0aGF0IHRyYWluaW5nIG92ZXIgb3VyIGRhdGFzZXQgY29udGFpbmluZyAxLjRUIHRva2VucyB0YWtlcyBhcHByb3hpbWF0ZWx5IDIxIGRheXMuIiIiLE5WSURJQSBBMTAwLFN1cGVydmlzZWQsQ29uZmlkZW50LCJXZSBpbnRyb2R1Y2UgTExhTUEsIGEgY29sbGVjdGlvbiBvZiBmb3VuZGF0aW9uIGxhbmd1YWdlIG1vZGVscyByYW5naW5nIGZyb20gN0IgdG8gNjVCIHBhcmFtZXRlcnMuIFdlIHRyYWluIG91ciBtb2RlbHMgb24gdHJpbGxpb25zIG9mIHRva2VucywgYW5kIHNob3cgdGhhdCBpdCBpcyBwb3NzaWJsZSB0byB0cmFpbiBzdGF0ZS1vZi10aGUtYXJ0IG1vZGVscyB1c2luZyBwdWJsaWNseSBhdmFpbGFibGUgZGF0YXNldHMgZXhjbHVzaXZlbHksIHdpdGhvdXQgcmVzb3J0aW5nIHRvIHByb3ByaWV0YXJ5IGFuZCBpbmFjY2Vzc2libGUgZGF0YXNldHMuIEluIHBhcnRpY3VsYXIsIExMYU1BLTEzQiBvdXRwZXJmb3JtcyBHUFQtMyAoMTc1Qikgb24gbW9zdCBiZW5jaG1hcmtzLCBhbmQgTExhTUEtNjVCIGlzIGNvbXBldGl0aXZlIHdpdGggdGhlIGJlc3QgbW9kZWxzLCBDaGluY2hpbGxhLTcwQiBhbmQgUGFMTS01NDBCLiBXZSByZWxlYXNlIGFsbCBvdXIgbW9kZWxzIHRvIHRoZSByZXNlYXJjaCBjb21tdW5pdHkuIiwxLjA5LExMYU1BLTY1QixPcGVuIHdlaWdodHMgKG5vbi1jb21tZXJjaWFsKSxVbml0ZWQgU3RhdGVzIG9mIEFtZXJpY2EsLCwsMjA0OC4wLDAuNDc0NiwyMDI2LTA1LTI1IDEyOjE5OjEyKzAwOjAwLCwsLDQwMDAwMDAuMCwsSW5kdXN0cnksVHJ1ZSwsLDEwMjQwMDAuMCxVbnJlbGVhc2VkLCIiIndlIGFyZSByZWxlYXNpbmcgb3VyIG1vZGVsIHVuZGVyIGEgbm9uY29tbWVyY2lhbCBsaWNlbnNlIGZvY3VzZWQgb24gcmVzZWFyY2ggdXNlIGNhc2VzIiIgaHR0cHM6Ly9haS5tZXRhLmNvbS9ibG9nL2xhcmdlLWxhbmd1YWdlLW1vZGVsLWxsYW1hLW1ldGEtYWkvIixUcnVlLDU3ODAyNi4zMDQzLCJDb21wYXJlZCB0byAyMDQ4IEExMDAgR1BVcyBlYWNoIHdpdGggMzExLjg0IFRGTE9QUyBtYXhpbXVtIHBlcmZvcm1hbmNlIGZvciAyMSBkYXlzLCB0aGlzIGltcGxpZXMgNDclIHV0aWxpemF0aW9uLgoKTUZVID0gMC40NzQ2CgpodHRwczovL3d3dy53b2xmcmFtYWxwaGEuY29tL2lucHV0P2k9NS41KjEwJTVFMjMrRkxPUCslMkYrJTI4MjA0OCsqKzMxMS44NCt0ZXJhRkxPUFMrKisyMStkYXlzJTI5CgoiLCwsMTYzNDUzNC4wOTE0NzIwMzUsT3BlcmF0aW9uIGNvdW50aW5nLCwsLCxZZXMKTExhTUEtN0IsTGFuZ3VhZ2UsIkxhbmd1YWdlIG1vZGVsaW5nLENvZGUgZ2VuZXJhdGlvbiIsTWV0YSBBSSwiSHVnbyBUb3V2cm9uLCBUaGliYXV0IExhdnJpbCwgR2F1dGllciBJemFjYXJkLCBYYXZpZXIgTWFydGluZXQsIE1hcmllLUFubmUgTGFjaGF1eCwgVGltb3Row6llIExhY3JvaXgsIEJhcHRpc3RlIFJvemnDqHJlLCBOYW1hbiBHb3lhbCwgRXJpYyBIYW1icm8sIEZhaXNhbCBBemhhciwgQXVyZWxpZW4gUm9kcmlndWV6LCBBcm1hbmQgSm91bGluLCBFZG91YXJkIEdyYXZlLCBHdWlsbGF1bWUgTGFtcGxlIiwyMDIzLTAyLTI0LExMYU1BOiBPcGVuIGFuZCBFZmZpY2llbnQgRm91bmRhdGlvbiBMYW5ndWFnZSBNb2RlbHMsaHR0cHM6Ly9hcnhpdi5vcmcvYWJzLzIzMDIuMTM5NzEsMTk5MjYuMCwiU2lnbmlmaWNhbnQgdXNlLEhpZ2hseSBjaXRlZCIsLDY3MDAwMDAwMDAuMCwiNi43QiBwYXJhbWV0ZXJzLCBwZXIgdGFibGUgMjogaHR0cHM6Ly9hcnhpdi5vcmcvcGRmLzIzMDIuMTM5NzEucGRmIiw0LjAwMDAwMDAxZSsyMiwiMVQgdG9rZW5zICogNi43QiBwYXJhbWV0ZXJzICogNiBGTE9QL3Rva2VuL3BhcmFtZXRlciA9IDRlMjIgRkxPUAoiLDEwMDAwMDAwMDAwMDAsMSB0cmlsbGlvbiB0b2tlbnMgKiAwLjc1IHdvcmRzL3Rva2VuID0gNzUwIGJpbGxpb24gd29yZHMsLCxOVklESUEgQTEwMCwsQ29uZmlkZW50LCIiIldlIGludHJvZHVjZSBMTGFNQSwgYSBjb2xsZWN0aW9uIG9mIGZvdW5kYXRpb24gbGFuZ3VhZ2UgbW9kZWxzIHJhbmdpbmcgZnJvbSA3QiB0byA2NUIgcGFyYW1ldGVycy4gV2UgdHJhaW4gb3VyIG1vZGVscyBvbiB0cmlsbGlvbnMgb2YgdG9rZW5zLCBhbmQgc2hvdyB0aGF0IGl0IGlzIHBvc3NpYmxlIHRvIHRyYWluIHN0YXRlLW9mLXRoZS1hcnQgbW9kZWxzIHVzaW5nIHB1YmxpY2x5IGF2YWlsYWJsZSBkYXRhc2V0cyBleGNsdXNpdmVseSwgd2l0aG91dCByZXNvcnRpbmcgdG8gcHJvcHJpZXRhcnkgYW5kIGluYWNjZXNzaWJsZSBkYXRhc2V0cy4gSW4gcGFydGljdWxhciwgTExhTUEtMTNCIG91dHBlcmZvcm1zIEdQVC0zICgxNzVCKSBvbiBtb3N0IGJlbmNobWFya3MsIGFuZCBMTGFNQS02NUIgaXMgY29tcGV0aXRpdmUgd2l0aCB0aGUgYmVzdCBtb2RlbHMsIENoaW5jaGlsbGEtNzBCIGFuZCBQYUxNLTU0MEIuIFdlIHJlbGVhc2UgYWxsIG91ciBtb2RlbHMgdG8gdGhlIHJlc2VhcmNoIGNvbW11bml0eS4iIiIsMS4wLExMYU1BLTdCLE9wZW4gd2VpZ2h0cyAobm9uLWNvbW1lcmNpYWwpLFVuaXRlZCBTdGF0ZXMgb2YgQW1lcmljYSwsLCwsMC40MzIsMjAyNi0wNS0yNSAxMjoxOToxNCswMDowMCwsLCw0MDAwMDAwLjAsLEluZHVzdHJ5LCwsLDgyNDMyLjAsVW5yZWxlYXNlZCwiIiJ3ZSBhcmUgcmVsZWFzaW5nIG91ciBtb2RlbCB1bmRlciBhIG5vbmNvbW1lcmNpYWwgbGljZW5zZSBmb2N1c2VkIG9uIHJlc2VhcmNoIHVzZSBjYXNlcyIiIGh0dHBzOi8vYWkubWV0YS5jb20vYmxvZy9sYXJnZS1sYW5ndWFnZS1tb2RlbC1sbGFtYS1tZXRhLWFpLyIsLDQ2ODg5LjgyMDA5Njg2NjEyNiwiNkNOIG1ldGhvZDogNC4wMmUyMiBGTE9QCkFjdHVhbCBHUFUgdXNhZ2U6IDgyLDQzMiBBMTAwLWhvdXJzCjgyNDMyICogMzYwMCAqIDMuMTJlMTQgPSA5LjI1ODhlMjIgRkxPUHMgYXQgMTAwJSB1dGlsaXphdGlvbgo0LjAyZTIyIC8gOS4yNTg4ZTIyCgpNRlUgPSAwLjQzNDIiLCwsLE9wZXJhdGlvbiBjb3VudGluZywsLCwsWWVzCkh5ZW5hLTMtc2xpbSxMYW5ndWFnZSxMYW5ndWFnZSBtb2RlbGluZy9nZW5lcmF0aW9uLCJTdGFuZm9yZCBVbml2ZXJzaXR5LFVuaXZlcnNpdHkgb2YgTW9udHJlYWwgLyBVbml2ZXJzaXTDqSBkZSBNb250csOpYWwsTWlsYSAtIFF1ZWJlYyBBSSAob3JpZ2luYWxseSBNb250cmVhbCBJbnN0aXR1dGUgZm9yIExlYXJuaW5nIEFsZ29yaXRobXMpIiwiTWljaGFlbCBQb2xpLCBTdGVmYW5vIE1hc3Nhcm9saSwgRXJpYyBOZ3V5ZW4sIERhbmllbCBZLiBGdSwgVHJpIERhbywgU3RlcGhlbiBCYWNjdXMsIFlvc2h1YSBCZW5naW8sIFN0ZWZhbm8gRXJtb24sIENocmlzdG9waGVyIFLDqSIsMjAyMy0wMi0yMSxIeWVuYSBIaWVyYXJjaHk6IFRvd2FyZHMgTGFyZ2VyIENvbnZvbHV0aW9uYWwgTGFuZ3VhZ2UgTW9kZWxzLGh0dHBzOi8vYXJ4aXYub3JnL2Ficy8yMzAyLjEwODY2LDQ5Ny4wLCwsMTI1MDAwMDAwLjAsLCwsLCwsLCwsVW5rbm93biwiUmVjZW50IGFkdmFuY2VzIGluIGRlZXAgbGVhcm5pbmcgaGF2ZSByZWxpZWQgaGVhdmlseSBvbiB0aGUgdXNlIG9mIGxhcmdlIFRyYW5zZm9ybWVycyBkdWUgdG8gdGhlaXIgYWJpbGl0eSB0byBsZWFybiBhdCBzY2FsZS4gSG93ZXZlciwgdGhlIGNvcmUgYnVpbGRpbmcgYmxvY2sgb2YgVHJhbnNmb3JtZXJzLCB0aGUgYXR0ZW50aW9uIG9wZXJhdG9yLCBleGhpYml0cyBxdWFkcmF0aWMgY29zdCBpbiBzZXF1ZW5jZSBsZW5ndGgsIGxpbWl0aW5nIHRoZSBhbW91bnQgb2YgY29udGV4dCBhY2Nlc3NpYmxlLiBFeGlzdGluZyBzdWJxdWFkcmF0aWMgbWV0aG9kcyBiYXNlZCBvbiBsb3ctcmFuayBhbmQgc3BhcnNlIGFwcHJveGltYXRpb25zIG5lZWQgdG8gYmUgY29tYmluZWQgd2l0aCBkZW5zZSBhdHRlbnRpb24gbGF5ZXJzIHRvIG1hdGNoIFRyYW5zZm9ybWVycywgaW5kaWNhdGluZyBhIGdhcCBpbiBjYXBhYmlsaXR5LiBJbiB0aGlzIHdvcmssIHdlIHByb3Bvc2UgSHllbmEsIGEgc3VicXVhZHJhdGljIGRyb3AtaW4gcmVwbGFjZW1lbnQgZm9yIGF0dGVudGlvbiBjb25zdHJ1Y3RlZCBieSBpbnRlcmxlYXZpbmcgaW1wbGljaXRseSBwYXJhbWV0cml6ZWQgbG9uZyBjb252b2x1dGlvbnMgYW5kIGRhdGEtY29udHJvbGxlZCBnYXRpbmcuIEluIHJlY2FsbCBhbmQgcmVhc29uaW5nIHRhc2tzIG9uIHNlcXVlbmNlcyBvZiB0aG91c2FuZHMgdG8gaHVuZHJlZHMgb2YgdGhvdXNhbmRzIG9mIHRva2VucywgSHllbmEgaW1wcm92ZXMgYWNjdXJhY3kgYnkgbW9yZSB0aGFuIDUwIHBvaW50cyBvdmVyIG9wZXJhdG9ycyByZWx5aW5nIG9uIHN0YXRlLXNwYWNlcyBhbmQgb3RoZXIgaW1wbGljaXQgYW5kIGV4cGxpY2l0IG1ldGhvZHMsIG1hdGNoaW5nIGF0dGVudGlvbi1iYXNlZCBtb2RlbHMuIFdlIHNldCBhIG5ldyBzdGF0ZS1vZi10aGUtYXJ0IGZvciBkZW5zZS1hdHRlbnRpb24tZnJlZSBhcmNoaXRlY3R1cmVzIG9uIGxhbmd1YWdlIG1vZGVsaW5nIGluIHN0YW5kYXJkIGRhdGFzZXRzIChXaWtpVGV4dDEwMyBhbmQgVGhlIFBpbGUpLCByZWFjaGluZyBUcmFuc2Zvcm1lciBxdWFsaXR5IHdpdGggYSAyMCUgcmVkdWN0aW9uIGluIHRyYWluaW5nIGNvbXB1dGUgcmVxdWlyZWQgYXQgc2VxdWVuY2UgbGVuZ3RoIDJLLiBIeWVuYSBvcGVyYXRvcnMgYXJlIHR3aWNlIGFzIGZhc3QgYXMgaGlnaGx5IG9wdGltaXplZCBhdHRlbnRpb24gYXQgc2VxdWVuY2UgbGVuZ3RoIDhLLCBhbmQgMTAweCBmYXN0ZXIgYXQgc2VxdWVuY2UgbGVuZ3RoIDY0Sy4iLCxIeWVuYS0zLXNsaW0sVW5yZWxlYXNlZCwiVW5pdGVkIFN0YXRlcyBvZiBBbWVyaWNhLENhbmFkYSxDYW5hZGEiLCwsLCwsMjAyNi0wNS0yNSAxMjoxOToxMiswMDowMCwsLCwsLCJBY2FkZW1pYSxBY2FkZW1pYSxBY2FkZW1pYSIsLCwsLFVucmVsZWFzZWQsImFwYWNoZSAyLjAKaHR0cHM6Ly9naXRodWIuY29tL0hhenlSZXNlYXJjaC9zYWZhcmkKCih0aGUgcmVwbyBkb2Vzbid0IHNlZW0gdG8gY29udGFpbiBIeWVuYS0zLXNsaW0pIiwsLCwsLCwsLCwsLE5vCkh5ZW5hIDEuM0IsTGFuZ3VhZ2UsTGFuZ3VhZ2UgbW9kZWxpbmcvZ2VuZXJhdGlvbiwiU3RhbmZvcmQgVW5pdmVyc2l0eSxVbml2ZXJzaXR5IG9mIE1vbnRyZWFsIC8gVW5pdmVyc2l0w6kgZGUgTW9udHLDqWFsLE1pbGEgLSBRdWViZWMgQUkgKG9yaWdpbmFsbHkgTW9udHJlYWwgSW5zdGl0dXRlIGZvciBMZWFybmluZyBBbGdvcml0aG1zKSIsIk1pY2hhZWwgUG9saSwgU3RlZmFubyBNYXNzYXJvbGksIEVyaWMgTmd1eWVuLCBEYW5pZWwgWS4gRnUsIFRyaSBEYW8sIFN0ZXBoZW4gQmFjY3VzLCBZb3NodWEgQmVuZ2lvLCBTdGVmYW5vIEVybW9uLCBDaHJpc3RvcGhlciBSw6kiLDIwMjMtMDItMjEsSHllbmEgSGllcmFyY2h5OiBUb3dhcmRzIExhcmdlciBDb252b2x1dGlvbmFsIExhbmd1YWdlIE1vZGVscyxodHRwczovL2FyeGl2Lm9yZy9hYnMvMjMwMi4xMDg2Niw0OTcuMCwsLDEzMDAwMDAwMDAuMCwsNC43NmUrMTksMS4zZTE5IGZvciB0aGUgMzU1TSB2ZXJzaW9uIGF0IDVCIHRva2Vucy4gU2NhbGluZyBsaW5lYXJseSB0byAxLjNCIHBhcmFtZXRlcnMgd291bGQgYmUgNC43NmUxOSBGTE9QLCxPbmx5IHRyYWluZWQgZm9yIDVCIHRva2VucyAoVGhlIFBpbGUgaXRzZWxmIGlzIGxhcmdlciksLCxOVklESUEgQTEwMCBTWE00IDgwIEdCLCxMaWtlbHksIlJlY2VudCBhZHZhbmNlcyBpbiBkZWVwIGxlYXJuaW5nIGhhdmUgcmVsaWVkIGhlYXZpbHkgb24gdGhlIHVzZSBvZiBsYXJnZSBUcmFuc2Zvcm1lcnMgZHVlIHRvIHRoZWlyIGFiaWxpdHkgdG8gbGVhcm4gYXQgc2NhbGUuIEhvd2V2ZXIsIHRoZSBjb3JlIGJ1aWxkaW5nIGJsb2NrIG9mIFRyYW5zZm9ybWVycywgdGhlIGF0dGVudGlvbiBvcGVyYXRvciwgZXhoaWJpdHMgcXVhZHJhdGljIGNvc3QgaW4gc2VxdWVuY2UgbGVuZ3RoLCBsaW1pdGluZyB0aGUgYW1vdW50IG9mIGNvbnRleHQgYWNjZXNzaWJsZS4gRXhpc3Rpbmcgc3VicXVhZHJhdGljIG1ldGhvZHMgYmFzZWQgb24gbG93LXJhbmsgYW5kIHNwYXJzZSBhcHByb3hpbWF0aW9ucyBuZWVkIHRvIGJlIGNvbWJpbmVkIHdpdGggZGVuc2UgYXR0ZW50aW9uIGxheWVycyB0byBtYXRjaCBUcmFuc2Zvcm1lcnMsIGluZGljYXRpbmcgYSBnYXAgaW4gY2FwYWJpbGl0eS4gSW4gdGhpcyB3b3JrLCB3ZSBwcm9wb3NlIEh5ZW5hLCBhIHN1YnF1YWRyYXRpYyBkcm9wLWluIHJlcGxhY2VtZW50IGZvciBhdHRlbnRpb24gY29uc3RydWN0ZWQgYnkgaW50ZXJsZWF2aW5nIGltcGxpY2l0bHkgcGFyYW1ldHJpemVkIGxvbmcgY29udm9sdXRpb25zIGFuZCBkYXRhLWNvbnRyb2xsZWQgZ2F0aW5nLiBJbiByZWNhbGwgYW5kIHJlYXNvbmluZyB0YXNrcyBvbiBzZXF1ZW5jZXMgb2YgdGhvdXNhbmRzIHRvIGh1bmRyZWRzIG9mIHRob3VzYW5kcyBvZiB0b2tlbnMsIEh5ZW5hIGltcHJvdmVzIGFjY3VyYWN5IGJ5IG1vcmUgdGhhbiA1MCBwb2ludHMgb3ZlciBvcGVyYXRvcnMgcmVseWluZyBvbiBzdGF0ZS1zcGFjZXMgYW5kIG90aGVyIGltcGxpY2l0IGFuZCBleHBsaWNpdCBtZXRob2RzLCBtYXRjaGluZyBhdHRlbnRpb24tYmFzZWQgbW9kZWxzLiBXZSBzZXQgYSBuZXcgc3RhdGUtb2YtdGhlLWFydCBmb3IgZGVuc2UtYXR0ZW50aW9uLWZyZWUgYXJjaGl0ZWN0dXJlcyBvbiBsYW5ndWFnZSBtb2RlbGluZyBpbiBzdGFuZGFyZCBkYXRhc2V0cyAoV2lraVRleHQxMDMgYW5kIFRoZSBQaWxlKSwgcmVhY2hpbmcgVHJhbnNmb3JtZXIgcXVhbGl0eSB3aXRoIGEgMjAlIHJlZHVjdGlvbiBpbiB0cmFpbmluZyBjb21wdXRlIHJlcXVpcmVkIGF0IHNlcXVlbmNlIGxlbmd0aCAySy4gSHllbmEgb3BlcmF0b3JzIGFyZSB0d2ljZSBhcyBmYXN0IGFzIGhpZ2hseSBvcHRpbWl6ZWQgYXR0ZW50aW9uIGF0IHNlcXVlbmNlIGxlbmd0aCA4SywgYW5kIDEwMHggZmFzdGVyIGF0IHNlcXVlbmNlIGxlbmd0aCA2NEsuIiwsLFVucmVsZWFzZWQsIlVuaXRlZCBTdGF0ZXMgb2YgQW1lcmljYSxDYW5hZGEsQ2FuYWRhIiwsLCw4LjAsLDIwMjYtMDUtMjUgMTI6MTk6MTQrMDA6MDAsLCwsMjU2LjAsLCJBY2FkZW1pYSxBY2FkZW1pYSxBY2FkZW1pYSIsLCwsLFVucmVsZWFzZWQsImFwYWNoZSAyLjAKaHR0cHM6Ly9naXRodWIuY29tL0hhenlSZXNlYXJjaC9zYWZhcmkKCih0aGUgcmVwbyBkb2Vzbid0IHNlZW0gdG8gY29udGFpbiBIeWVuYSAxLjNCKSIsLCwsLCw2Mzg1LjMyNTM3MjEwNzM0MyxDb21wYXJpc29uIHdpdGggb3RoZXIgbW9kZWxzLCwsLCxObwpIeWVuYS0yIDM1NU0sTGFuZ3VhZ2UsTGFuZ3VhZ2UgbW9kZWxpbmcvZ2VuZXJhdGlvbiwiU3RhbmZvcmQgVW5pdmVyc2l0eSxVbml2ZXJzaXR5IG9mIE1vbnRyZWFsIC8gVW5pdmVyc2l0w6kgZGUgTW9udHLDqWFsLE1pbGEgLSBRdWViZWMgQUkgKG9yaWdpbmFsbHkgTW9udHJlYWwgSW5zdGl0dXRlIGZvciBMZWFybmluZyBBbGdvcml0aG1zKSIsIk1pY2hhZWwgUG9saSwgU3RlZmFubyBNYXNzYXJvbGksIEVyaWMgTmd1eWVuLCBEYW5pZWwgWS4gRnUsIFRyaSBEYW8sIFN0ZXBoZW4gQmFjY3VzLCBZb3NodWEgQmVuZ2lvLCBTdGVmYW5vIEVybW9uLCBDaHJpc3RvcGhlciBSw6kiLDIwMjMtMDItMjEsSHllbmEgSGllcmFyY2h5OiBUb3dhcmRzIExhcmdlciBDb252b2x1dGlvbmFsIExhbmd1YWdlIE1vZGVscyxodHRwczovL2FyeGl2Lm9yZy9hYnMvMjMwMi4xMDg2Niw0OTcuMCwsLDM1NTAwMDAwMC4wLCwzLjkzZSsxOSwiVGFibGUgMzogMy45MyoxMF4xOSBGTE9QCgo2IEZMT1AgLyBwYXJhbWV0ZXIgLyB0b2tlbiAqIDM1NSAqIDEwXjYgcGFyYW1ldGVycyAqIDE1ICogMTBeOSB0b2tlbnMgPSAzLjE5NWUrMTkgRkxPUCIsMTUwMDAwMDAwMDAsVHJhaW5lZCBmb3IgMTVCIHRva2VucyBvbiBUaGUgUGlsZSwsLE5WSURJQSBBMTAwIFNYTTQgODAgR0IsLENvbmZpZGVudCwiUmVjZW50IGFkdmFuY2VzIGluIGRlZXAgbGVhcm5pbmcgaGF2ZSByZWxpZWQgaGVhdmlseSBvbiB0aGUgdXNlIG9mIGxhcmdlIFRyYW5zZm9ybWVycyBkdWUgdG8gdGhlaXIgYWJpbGl0eSB0byBsZWFybiBhdCBzY2FsZS4gSG93ZXZlciwgdGhlIGNvcmUgYnVpbGRpbmcgYmxvY2sgb2YgVHJhbnNmb3JtZXJzLCB0aGUgYXR0ZW50aW9uIG9wZXJhdG9yLCBleGhpYml0cyBxdWFkcmF0aWMgY29zdCBpbiBzZXF1ZW5jZSBsZW5ndGgsIGxpbWl0aW5nIHRoZSBhbW91bnQgb2YgY29udGV4dCBhY2Nlc3NpYmxlLiBFeGlzdGluZyBzdWJxdWFkcmF0aWMgbWV0aG9kcyBiYXNlZCBvbiBsb3ctcmFuayBhbmQgc3BhcnNlIGFwcHJveGltYXRpb25zIG5lZWQgdG8gYmUgY29tYmluZWQgd2l0aCBkZW5zZSBhdHRlbnRpb24gbGF5ZXJzIHRvIG1hdGNoIFRyYW5zZm9ybWVycywgaW5kaWNhdGluZyBhIGdhcCBpbiBjYXBhYmlsaXR5LiBJbiB0aGlzIHdvcmssIHdlIHByb3Bvc2UgSHllbmEsIGEgc3VicXVhZHJhdGljIGRyb3AtaW4gcmVwbGFjZW1lbnQgZm9yIGF0dGVudGlvbiBjb25zdHJ1Y3RlZCBieSBpbnRlcmxlYXZpbmcgaW1wbGljaXRseSBwYXJhbWV0cml6ZWQgbG9uZyBjb252b2x1dGlvbnMgYW5kIGRhdGEtY29udHJvbGxlZCBnYXRpbmcuIEluIHJlY2FsbCBhbmQgcmVhc29uaW5nIHRhc2tzIG9uIHNlcXVlbmNlcyBvZiB0aG91c2FuZHMgdG8gaHVuZHJlZHMgb2YgdGhvdXNhbmRzIG9mIHRva2VucywgSHllbmEgaW1wcm92ZXMgYWNjdXJhY3kgYnkgbW9yZSB0aGFuIDUwIHBvaW50cyBvdmVyIG9wZXJhdG9ycyByZWx5aW5nIG9uIHN0YXRlLXNwYWNlcyBhbmQgb3RoZXIgaW1wbGljaXQgYW5kIGV4cGxpY2l0IG1ldGhvZHMsIG1hdGNoaW5nIGF0dGVudGlvbi1iYXNlZCBtb2RlbHMuIFdlIHNldCBhIG5ldyBzdGF0ZS1vZi10aGUtYXJ0IGZvciBkZW5zZS1hdHRlbnRpb24tZnJlZSBhcmNoaXRlY3R1cmVzIG9uIGxhbmd1YWdlIG1vZGVsaW5nIGluIHN0YW5kYXJkIGRhdGFzZXRzIChXaWtpVGV4dDEwMyBhbmQgVGhlIFBpbGUpLCByZWFjaGluZyBUcmFuc2Zvcm1lciBxdWFsaXR5IHdpdGggYSAyMCUgcmVkdWN0aW9uIGluIHRyYWluaW5nIGNvbXB1dGUgcmVxdWlyZWQgYXQgc2VxdWVuY2UgbGVuZ3RoIDJLLiBIeWVuYSBvcGVyYXRvcnMgYXJlIHR3aWNlIGFzIGZhc3QgYXMgaGlnaGx5IG9wdGltaXplZCBhdHRlbnRpb24gYXQgc2VxdWVuY2UgbGVuZ3RoIDhLLCBhbmQgMTAweCBmYXN0ZXIgYXQgc2VxdWVuY2UgbGVuZ3RoIDY0Sy4iLCwsVW5yZWxlYXNlZCwiVW5pdGVkIFN0YXRlcyBvZiBBbWVyaWNhLENhbmFkYSxDYW5hZGEiLCwsLDguMCwsMjAyNi0wNS0yNSAxMjoxOToxMiswMDowMCwsLCwyNTYuMCwsIkFjYWRlbWlhLEFjYWRlbWlhLEFjYWRlbWlhIiwsLCwsVW5yZWxlYXNlZCwiYXBhY2hlIDIuMApodHRwczovL2dpdGh1Yi5jb20vSGF6eVJlc2VhcmNoL3NhZmFyaQoKKHRoZSByZXBvIGRvZXNuJ3Qgc2VlbSB0byBjb250YWluIEh5ZW5hLTIgMzU1TSkiLCwsLCwsNjM4NS4zMjUzNzIxMDczNDMsIlJlcG9ydGVkLE9wZXJhdGlvbiBjb3VudGluZyIsLCwsLE5vCkh5ZW5hLTIgMTUzTSxMYW5ndWFnZSxMYW5ndWFnZSBtb2RlbGluZy9nZW5lcmF0aW9uLCJTdGFuZm9yZCBVbml2ZXJzaXR5LFVuaXZlcnNpdHkgb2YgTW9udHJlYWwgLyBVbml2ZXJzaXTDqSBkZSBNb250csOpYWwsTWlsYSAtIFF1ZWJlYyBBSSAob3JpZ2luYWxseSBNb250cmVhbCBJbnN0aXR1dGUgZm9yIExlYXJuaW5nIEFsZ29yaXRobXMpIiwiTWljaGFlbCBQb2xpLCBTdGVmYW5vIE1hc3Nhcm9saSwgRXJpYyBOZ3V5ZW4sIERhbmllbCBZLiBGdSwgVHJpIERhbywgU3RlcGhlbiBCYWNjdXMsIFlvc2h1YSBCZW5naW8sIFN0ZWZhbm8gRXJtb24sIENocmlzdG9waGVyIFLDqSIsMjAyMy0wMi0yMSxIeWVuYSBIaWVyYXJjaHk6IFRvd2FyZHMgTGFyZ2VyIENvbnZvbHV0aW9uYWwgTGFuZ3VhZ2UgTW9kZWxzLGh0dHBzOi8vYXJ4aXYub3JnL2Ficy8yMzAyLjEwODY2LDQ5Ny4wLCwsMTUzMDAwMDAwLjAsLDEuODdlKzE5LCJUYWJsZSAzOiAxLjg3KjEwXjE5IEZMT1AKCjYgRkxPUCAvIHBhcmFtZXRlciAvIHRva2VuICogMTUzICogMTBeNiBwYXJhbWV0ZXJzICogMTUgKiAxMF45IHRva2VucyA9IDEuMzc3ZSsxOSBGTE9QIiwxNTAwMDAwMDAwMCxUcmFpbmVkIGZvciAxNUIgdG9rZW5zIG9uIFRoZSBQaWxlLCwsTlZJRElBIEExMDAgU1hNNCA4MCBHQiwsQ29uZmlkZW50LCJSZWNlbnQgYWR2YW5jZXMgaW4gZGVlcCBsZWFybmluZyBoYXZlIHJlbGllZCBoZWF2aWx5IG9uIHRoZSB1c2Ugb2YgbGFyZ2UgVHJhbnNmb3JtZXJzIGR1ZSB0byB0aGVpciBhYmlsaXR5IHRvIGxlYXJuIGF0IHNjYWxlLiBIb3dldmVyLCB0aGUgY29yZSBidWlsZGluZyBibG9jayBvZiBUcmFuc2Zvcm1lcnMsIHRoZSBhdHRlbnRpb24gb3BlcmF0b3IsIGV4aGliaXRzIHF1YWRyYXRpYyBjb3N0IGluIHNlcXVlbmNlIGxlbmd0aCwgbGltaXRpbmcgdGhlIGFtb3VudCBvZiBjb250ZXh0IGFjY2Vzc2libGUuIEV4aXN0aW5nIHN1YnF1YWRyYXRpYyBtZXRob2RzIGJhc2VkIG9uIGxvdy1yYW5rIGFuZCBzcGFyc2UgYXBwcm94aW1hdGlvbnMgbmVlZCB0byBiZSBjb21iaW5lZCB3aXRoIGRlbnNlIGF0dGVudGlvbiBsYXllcnMgdG8gbWF0Y2ggVHJhbnNmb3JtZXJzLCBpbmRpY2F0aW5nIGEgZ2FwIGluIGNhcGFiaWxpdHkuIEluIHRoaXMgd29yaywgd2UgcHJvcG9zZSBIeWVuYSwgYSBzdWJxdWFkcmF0aWMgZHJvcC1pbiByZXBsYWNlbWVudCBmb3IgYXR0ZW50aW9uIGNvbnN0cnVjdGVkIGJ5IGludGVybGVhdmluZyBpbXBsaWNpdGx5IHBhcmFtZXRyaXplZCBsb25nIGNvbnZvbHV0aW9ucyBhbmQgZGF0YS1jb250cm9sbGVkIGdhdGluZy4gSW4gcmVjYWxsIGFuZCByZWFzb25pbmcgdGFza3Mgb24gc2VxdWVuY2VzIG9mIHRob3VzYW5kcyB0byBodW5kcmVkcyBvZiB0aG91c2FuZHMgb2YgdG9rZW5zLCBIeWVuYSBpbXByb3ZlcyBhY2N1cmFjeSBieSBtb3JlIHRoYW4gNTAgcG9pbnRzIG92ZXIgb3BlcmF0b3JzIHJlbHlpbmcgb24gc3RhdGUtc3BhY2VzIGFuZCBvdGhlciBpbXBsaWNpdCBhbmQgZXhwbGljaXQgbWV0aG9kcywgbWF0Y2hpbmcgYXR0ZW50aW9uLWJhc2VkIG1vZGVscy4gV2Ugc2V0IGEgbmV3IHN0YXRlLW9mLXRoZS1hcnQgZm9yIGRlbnNlLWF0dGVudGlvbi1mcmVlIGFyY2hpdGVjdHVyZXMgb24gbGFuZ3VhZ2UgbW9kZWxpbmcgaW4gc3RhbmRhcmQgZGF0YXNldHMgKFdpa2lUZXh0MTAzIGFuZCBUaGUgUGlsZSksIHJlYWNoaW5nIFRyYW5zZm9ybWVyIHF1YWxpdHkgd2l0aCBhIDIwJSByZWR1Y3Rpb24gaW4gdHJhaW5pbmcgY29tcHV0ZSByZXF1aXJlZCBhdCBzZXF1ZW5jZSBsZW5ndGggMksuIEh5ZW5hIG9wZXJhdG9ycyBhcmUgdHdpY2UgYXMgZmFzdCBhcyBoaWdobHkgb3B0aW1pemVkIGF0dGVudGlvbiBhdCBzZXF1ZW5jZSBsZW5ndGggOEssIGFuZCAxMDB4IGZhc3RlciBhdCBzZXF1ZW5jZSBsZW5ndGggNjRLLiIsLCxPcGVuIHdlaWdodHMgKHVucmVzdHJpY3RlZCksIlVuaXRlZCBTdGF0ZXMgb2YgQW1lcmljYSxDYW5hZGEsQ2FuYWRhIiwsLCw4LjAsLDIwMjYtMDUtMjUgMTI6MTk6MTIrMDA6MDAsLCwsMjU2LjAsLCJBY2FkZW1pYSxBY2FkZW1pYSxBY2FkZW1pYSIsLCwsLFVucmVsZWFzZWQsImFwYWNoZSAyLjAKaHR0cHM6Ly9naXRodWIuY29tL0hhenlSZXNlYXJjaC9zYWZhcmkiLCwsLCwsNjM4NS4zMjUzNzIxMDczNDMsIlJlcG9ydGVkLE9wZXJhdGlvbiBjb3VudGluZyIsLCwsLFllcwpFLVNQQSxMYW5ndWFnZSwiTGFuZ3VhZ2UgbW9kZWxpbmcvZ2VuZXJhdGlvbixRdWVzdGlvbiBhbnN3ZXJpbmciLCJVbml2ZXJzaXR5IG9mIE94Zm9yZCxEZWVwTWluZCIsIkJvYmJ5IEhlLCBKYW1lcyBNYXJ0ZW5zLCBHdW9kb25nIFpoYW5nLCBBbGVrc2FuZGFyIEJvdGV2LCBBbmRyZXcgQnJvY2ssIFNhbXVlbCBMIFNtaXRoLCBZZWUgV2h5ZSBUZWgiLDIwMjMtMDItMjAsRGVlcCBUcmFuc2Zvcm1lcnMgd2l0aG91dCBTaG9ydGN1dHM6IE1vZGlmeWluZyBTZWxmLWF0dGVudGlvbiBmb3IgRmFpdGhmdWwgU2lnbmFsIFByb3BhZ2F0aW9uLGh0dHBzOi8vYXJ4aXYub3JnL2Ficy8yMzAyLjEwMzIyLDUxLjAsLCwyNDMwMDAwMDAuMDAwMDAwMDMsLCwsLCwsLCwsLCJTa2lwIGNvbm5lY3Rpb25zIGFuZCBub3JtYWxpc2F0aW9uIGxheWVycyBmb3JtIHR3byBzdGFuZGFyZCBhcmNoaXRlY3R1cmFsIGNvbXBvbmVudHMgdGhhdCBhcmUgdWJpcXVpdG91cyBmb3IgdGhlIHRyYWluaW5nIG9mIERlZXAgTmV1cmFsIE5ldHdvcmtzIChETk5zKSwgYnV0IHdob3NlIHByZWNpc2Ugcm9sZXMgYXJlIHBvb3JseSB1bmRlcnN0b29kLiBSZWNlbnQgYXBwcm9hY2hlcyBzdWNoIGFzIERlZXAgS2VybmVsIFNoYXBpbmcgaGF2ZSBtYWRlIHByb2dyZXNzIHRvd2FyZHMgcmVkdWNpbmcgb3VyIHJlbGlhbmNlIG9uIHRoZW0sIHVzaW5nIGluc2lnaHRzIGZyb20gd2lkZSBOTiBrZXJuZWwgdGhlb3J5IHRvIGltcHJvdmUgc2lnbmFsIHByb3BhZ2F0aW9uIGluIHZhbmlsbGEgRE5OcyAod2hpY2ggd2UgZGVmaW5lIGFzIG5ldHdvcmtzIHdpdGhvdXQgc2tpcHMgb3Igbm9ybWFsaXNhdGlvbikuIEhvd2V2ZXIsIHRoZXNlIGFwcHJvYWNoZXMgYXJlIGluY29tcGF0aWJsZSB3aXRoIHRoZSBzZWxmLWF0dGVudGlvbiBsYXllcnMgcHJlc2VudCBpbiB0cmFuc2Zvcm1lcnMsIHdob3NlIGtlcm5lbHMgYXJlIGludHJpbnNpY2FsbHkgbW9yZSBjb21wbGljYXRlZCB0byBhbmFseXNlIGFuZCBjb250cm9sLiBBbmQgc28gdGhlIHF1ZXN0aW9uIHJlbWFpbnM6IGlzIGl0IHBvc3NpYmxlIHRvIHRyYWluIGRlZXAgdmFuaWxsYSB0cmFuc2Zvcm1lcnM/IFdlIGFuc3dlciB0aGlzIHF1ZXN0aW9uIGluIHRoZSBhZmZpcm1hdGl2ZSBieSBkZXNpZ25pbmcgc2V2ZXJhbCBhcHByb2FjaGVzIHRoYXQgdXNlIGNvbWJpbmF0aW9ucyBvZiBwYXJhbWV0ZXIgaW5pdGlhbGlzYXRpb25zLCBiaWFzIG1hdHJpY2VzIGFuZCBsb2NhdGlvbi1kZXBlbmRlbnQgcmVzY2FsaW5nIHRvIGFjaGlldmUgZmFpdGhmdWwgc2lnbmFsIHByb3BhZ2F0aW9uIGluIHZhbmlsbGEgdHJhbnNmb3JtZXJzLiBPdXIgbWV0aG9kcyBhZGRyZXNzIHZhcmlvdXMgaW50cmljYWNpZXMgc3BlY2lmaWMgdG8gc2lnbmFsIHByb3BhZ2F0aW9uIGluIHRyYW5zZm9ybWVycywgaW5jbHVkaW5nIHRoZSBpbnRlcmFjdGlvbiB3aXRoIHBvc2l0aW9uYWwgZW5jb2RpbmcgYW5kIGNhdXNhbCBtYXNraW5nLiBJbiBleHBlcmltZW50cyBvbiBXaWtpVGV4dC0xMDMgYW5kIEM0LCBvdXIgYXBwcm9hY2hlcyBlbmFibGUgZGVlcCB0cmFuc2Zvcm1lcnMgd2l0aG91dCBub3JtYWxpc2F0aW9uIHRvIHRyYWluIGF0IHNwZWVkcyBtYXRjaGluZyB0aGVpciBzdGFuZGFyZCBjb3VudGVycGFydHMsIGFuZCBkZWVwIHZhbmlsbGEgdHJhbnNmb3JtZXJzIHRvIHJlYWNoIHRoZSBzYW1lIHBlcmZvcm1hbmNlIGFzIHN0YW5kYXJkIG9uZXMgYWZ0ZXIgYWJvdXQgNSB0aW1lcyBtb3JlIGl0ZXJhdGlvbnMuIiwsRS1TUEEsVW5yZWxlYXNlZCwiVW5pdGVkIEtpbmdkb20gb2YgR3JlYXQgQnJpdGFpbiBhbmQgTm9ydGhlcm4gSXJlbGFuZCxVbml0ZWQgS2luZ2RvbSBvZiBHcmVhdCBCcml0YWluIGFuZCBOb3J0aGVybiBJcmVsYW5kIiwsLCwsLDIwMjYtMDUtMjUgMTI6MTk6MTQrMDA6MDAsLCwsLCwiQWNhZGVtaWEsSW5kdXN0cnkiLCwsLCxVbnJlbGVhc2VkLCwsLCwsLCwsLCwsLE5vCkFudGhyb3BpYyBMTSAxNzVCLExhbmd1YWdlLCJMYW5ndWFnZSBtb2RlbGluZy9nZW5lcmF0aW9uLFF1ZXN0aW9uIGFuc3dlcmluZyIsQW50aHJvcGljLCJEZWVwIEdhbmd1bGksIEFtYW5kYSBBc2tlbGwsIE5pY2hvbGFzIFNjaGllZmVyLCBUaG9tYXMgSS4gTGlhbywgS2FtaWzElyBMdWtvxaFpxat0xJcsIEFubmEgQ2hlbiwgQW5uYSBHb2xkaWUsIEF6YWxpYSBNaXJob3NlaW5pLCBDYXRoZXJpbmUgT2xzc29uLCBEYW5ueSBIZXJuYW5kZXosIERhd24gRHJhaW4sIER1c3RpbiBMaSwgRWxpIFRyYW4tSm9obnNvbiwgRXRoYW4gUGVyZXosIEphY2tzb24gS2VybmlvbiwgSmFtaWUgS2VyciwgSmFyZWQgTXVlbGxlciwgSm9zaHVhIExhbmRhdSwgS2FtYWwgTmRvdXNzZSwgS2FyaW5hIE5ndXllbiwgTGlhbmUgTG92aXR0LCBNaWNoYWVsIFNlbGxpdHRvLCBOZWxzb24gRWxoYWdlLCBOb2VtaSBNZXJjYWRvLCBOb3ZhIERhc1Nhcm1hLCBPbGl2ZXIgUmF1c2NoLCBSb2JlcnQgTGFzZW5ieSwgUm9iaW4gTGFyc29uLCBTYW0gUmluZ2VyLCBTYW5kaXBhbiBLdW5kdSwgU2F1cmF2IEthZGF2YXRoLCBTY290dCBKb2huc3RvbiwgU2hhdW5hIEtyYXZlYywgU2hlZXIgRWwgU2hvd2ssIFRhbWVyYSBMYW5oYW0sIFRpbW90aHkgVGVsbGVlbi1MYXd0b24sIFRvbSBIZW5pZ2hhbiwgVHJpc3RhbiBIdW1lLCBZdW50YW8gQmFpLCBaYWMgSGF0ZmllbGQtRG9kZHMsIEJlbiBNYW5uLCBEYXJpbyBBbW9kZWksIE5pY2hvbGFzIEpvc2VwaCwgU2FtIE1jQ2FuZGxpc2gsIFRvbSBCcm93biwgQ2hyaXN0b3BoZXIgT2xhaCwgSmFjayBDbGFyaywgU2FtdWVsIFIuIEJvd21hbiwgSmFyZWQgS2FwbGFuIiwyMDIzLTAyLTE1LFRoZSBDYXBhY2l0eSBmb3IgTW9yYWwgU2VsZi1Db3JyZWN0aW9uIGluIExhcmdlIExhbmd1YWdlIE1vZGVscyxodHRwczovL2FyeGl2Lm9yZy9hYnMvMjMwMi4wNzQ1OSwyMDYuMCwsLDE3NTAwMDAwMDAwMC4wLDE3NUIsLCwsLCwsLFJlaW5mb3JjZW1lbnQgbGVhcm5pbmcsQ29uZmlkZW50LCJXZSB0ZXN0IHRoZSBoeXBvdGhlc2lzIHRoYXQgbGFuZ3VhZ2UgbW9kZWxzIHRyYWluZWQgd2l0aCByZWluZm9yY2VtZW50IGxlYXJuaW5nIGZyb20gaHVtYW4gZmVlZGJhY2sgKFJMSEYpIGhhdmUgdGhlIGNhcGFiaWxpdHkgdG8gIiJtb3JhbGx5IHNlbGYtY29ycmVjdCIiIC0tIHRvIGF2b2lkIHByb2R1Y2luZyBoYXJtZnVsIG91dHB1dHMgLS0gaWYgaW5zdHJ1Y3RlZCB0byBkbyBzby4gV2UgZmluZCBzdHJvbmcgZXZpZGVuY2UgaW4gc3VwcG9ydCBvZiB0aGlzIGh5cG90aGVzaXMgYWNyb3NzIHRocmVlIGRpZmZlcmVudCBleHBlcmltZW50cywgZWFjaCBvZiB3aGljaCByZXZlYWwgZGlmZmVyZW50IGZhY2V0cyBvZiBtb3JhbCBzZWxmLWNvcnJlY3Rpb24uIFdlIGZpbmQgdGhhdCB0aGUgY2FwYWJpbGl0eSBmb3IgbW9yYWwgc2VsZi1jb3JyZWN0aW9uIGVtZXJnZXMgYXQgMjJCIG1vZGVsIHBhcmFtZXRlcnMsIGFuZCB0eXBpY2FsbHkgaW1wcm92ZXMgd2l0aCBpbmNyZWFzaW5nIG1vZGVsIHNpemUgYW5kIFJMSEYgdHJhaW5pbmcuIFdlIGJlbGlldmUgdGhhdCBhdCB0aGlzIGxldmVsIG9mIHNjYWxlLCBsYW5ndWFnZSBtb2RlbHMgb2J0YWluIHR3byBjYXBhYmlsaXRpZXMgdGhhdCB0aGV5IGNhbiB1c2UgZm9yIG1vcmFsIHNlbGYtY29ycmVjdGlvbjogKDEpIHRoZXkgY2FuIGZvbGxvdyBpbnN0cnVjdGlvbnMgYW5kICgyKSB0aGV5IGNhbiBsZWFybiBjb21wbGV4IG5vcm1hdGl2ZSBjb25jZXB0cyBvZiBoYXJtIGxpa2Ugc3RlcmVvdHlwaW5nLCBiaWFzLCBhbmQgZGlzY3JpbWluYXRpb24uIEFzIHN1Y2gsIHRoZXkgY2FuIGZvbGxvdyBpbnN0cnVjdGlvbnMgdG8gYXZvaWQgY2VydGFpbiBraW5kcyBvZiBtb3JhbGx5IGhhcm1mdWwgb3V0cHV0cy4gV2UgYmVsaWV2ZSBvdXIgcmVzdWx0cyBhcmUgY2F1c2UgZm9yIGNhdXRpb3VzIG9wdGltaXNtIHJlZ2FyZGluZyB0aGUgYWJpbGl0eSB0byB0cmFpbiBsYW5ndWFnZSBtb2RlbHMgdG8gYWJpZGUgYnkgZXRoaWNhbCBwcmluY2lwbGVzLiIsLCxVbnJlbGVhc2VkLFVuaXRlZCBTdGF0ZXMgb2YgQW1lcmljYSwsLCwsLDIwMjYtMDUtMjUgMTI6MTk6MTQrMDA6MDAsLCwsLCxJbmR1c3RyeSwsLCwsVW5yZWxlYXNlZCwsVHJ1ZSwsLCwsLCwsLCwsTm8KQkFTSUMtTCArIExpb24sVmlzaW9uLEltYWdlIGNsYXNzaWZpY2F0aW9uLCJHb29nbGUsVW5pdmVyc2l0eSBvZiBDYWxpZm9ybmlhIExvcyBBbmdlbGVzIChVQ0xBKSIsIlhpYW5nbmluZyBDaGVuLCBDaGVuIExpYW5nLCBEYSBIdWFuZywgRXN0ZWJhbiBSZWFsLCBLYWl5dWFuIFdhbmcsIFlhbyBMaXUsIEhpZXUgUGhhbSwgWHVhbnlpIERvbmcsIFRoYW5nIEx1b25nLCBDaG8tSnVpIEhzaWVoLCBZaWZlbmcgTHUsIFF1b2MgVi4gTGUiLDIwMjMtMDItMTMsU3ltYm9saWMgRGlzY292ZXJ5IG9mIE9wdGltaXphdGlvbiBBbGdvcml0aG1zLGh0dHBzOi8vYXJ4aXYub3JnL2Ficy8yMzAyLjA2Njc1djQsNjI2LjAsU09UQSBpbXByb3ZlbWVudCwiIiJPbiB2aXNpb24tbGFuZ3VhZ2UgY29udHJhc3RpdmUgbGVhcm5pbmcsIHdlIGFjaGlldmUgODguMyUgemVyby1zaG90IGFuZCA5MS4xJSBmaW5lLXR1bmluZyBhY2N1cmFjeSBvbiBJbWFnZU5ldCwgc3VycGFzc2luZyB0aGUgcHJldmlvdXMgYmVzdCByZXN1bHRzIGJ5IDIlIGFuZCAwLjElLCByZXNwZWN0aXZlbHkiIgoKIiJPbiBpbWFnZSBjbGFzc2lmaWNhdGlvbiwgTGlvbiBib29zdHMgdGhlIGFjY3VyYWN5IG9mIFZpVCBieSB1cCB0byAyJSBvbiBJbWFnZU5ldCBhbmQgc2F2ZXMgdXAgdG8gNXggdGhlIHByZS10cmFpbmluZyBjb21wdXRlIG9uIEpGVC4iIiIsMzA3MDAwMDAwMC4wLHBhcmFtZXRlciBjb3VudCBvZiBvcmlnaW5hbCBCQVNJQy1MLCwiVGhpcyBtb2RlbCBpcyBCQVNJQy1MIHJldHJhaW5lZCB3aXRoIGEgZGlmZmVyZW50IG9wdGltaXplciwgTGlvbi4gTGlvbiBzZWVtcyBtb3JlIGNvbXB1dGUtZWZmaWNpZW50LCBzbyB3ZSBzaG91bGQgZXhwZWN0IGNvbXB1dGUgdG8gYmUgbGVzcyB0aGFuIEJBU0lDLUwuIiwsLCwsLCxDb25maWRlbnQsIldlIHByZXNlbnQgYSBtZXRob2QgdG8gZm9ybXVsYXRlIGFsZ29yaXRobSBkaXNjb3ZlcnkgYXMgcHJvZ3JhbSBzZWFyY2gsIGFuZCBhcHBseSBpdCB0byBkaXNjb3ZlciBvcHRpbWl6YXRpb24gYWxnb3JpdGhtcyBmb3IgZGVlcCBuZXVyYWwgbmV0d29yayB0cmFpbmluZy4gV2UgbGV2ZXJhZ2UgZWZmaWNpZW50IHNlYXJjaCB0ZWNobmlxdWVzIHRvIGV4cGxvcmUgYW4gaW5maW5pdGUgYW5kIHNwYXJzZSBwcm9ncmFtIHNwYWNlLiBUbyBicmlkZ2UgdGhlIGxhcmdlIGdlbmVyYWxpemF0aW9uIGdhcCBiZXR3ZWVuIHByb3h5IGFuZCB0YXJnZXQgdGFza3MsIHdlIGFsc28gaW50cm9kdWNlIHByb2dyYW0gc2VsZWN0aW9uIGFuZCBzaW1wbGlmaWNhdGlvbiBzdHJhdGVnaWVzLiBPdXIgbWV0aG9kIGRpc2NvdmVycyBhIHNpbXBsZSBhbmQgZWZmZWN0aXZlIG9wdGltaXphdGlvbiBhbGdvcml0aG0sIExpb24gKEV2b0x2ZWQgU2lnbiBNb21lbnR1bSkuIEl0IGlzIG1vcmUgbWVtb3J5LWVmZmljaWVudCB0aGFuIEFkYW0gYXMgaXQgb25seSBrZWVwcyB0cmFjayBvZiB0aGUgbW9tZW50dW0uIERpZmZlcmVudCBmcm9tIGFkYXB0aXZlIG9wdGltaXplcnMsIGl0cyB1cGRhdGUgaGFzIHRoZSBzYW1lIG1hZ25pdHVkZSBmb3IgZWFjaCBwYXJhbWV0ZXIgY2FsY3VsYXRlZCB0aHJvdWdoIHRoZSBzaWduIG9wZXJhdGlvbi4gV2UgY29tcGFyZSBMaW9uIHdpdGggd2lkZWx5IHVzZWQgb3B0aW1pemVycywgc3VjaCBhcyBBZGFtIGFuZCBBZGFmYWN0b3IsIGZvciB0cmFpbmluZyBhIHZhcmlldHkgb2YgbW9kZWxzIG9uIGRpZmZlcmVudCB0YXNrcy4gT24gaW1hZ2UgY2xhc3NpZmljYXRpb24sIExpb24gYm9vc3RzIHRoZSBhY2N1cmFjeSBvZiBWaVQgYnkgdXAgdG8gMiUgb24gSW1hZ2VOZXQgYW5kIHNhdmVzIHVwIHRvIDV4IHRoZSBwcmUtdHJhaW5pbmcgY29tcHV0ZSBvbiBKRlQuIE9uIHZpc2lvbi1sYW5ndWFnZSBjb250cmFzdGl2ZSBsZWFybmluZywgd2UgYWNoaWV2ZSA4OC4zJSB6ZXJvLXNob3QgYW5kIDkxLjElIGZpbmUt</x:v>
      </x:c>
    </x:row>
    <x:row r="189" ht="18" customHeight="1">
      <x:c r="A189" s="17" t="n">
        <x:v>184</x:v>
      </x:c>
      <x:c r="B189" s="17" t="n">
        <x:v>310</x:v>
      </x:c>
      <x:c r="C189" s="160" t="str">
        <x:v>dHVuaW5nIGFjY3VyYWN5IG9uIEltYWdlTmV0LCBzdXJwYXNzaW5nIHRoZSBwcmV2aW91cyBiZXN0IHJlc3VsdHMgYnkgMiUgYW5kIDAuMSUsIHJlc3BlY3RpdmVseS4gT24gZGlmZnVzaW9uIG1vZGVscywgTGlvbiBvdXRwZXJmb3JtcyBBZGFtIGJ5IGFjaGlldmluZyBhIGJldHRlciBGSUQgc2NvcmUgYW5kIHJlZHVjaW5nIHRoZSB0cmFpbmluZyBjb21wdXRlIGJ5IHVwIHRvIDIuM3guIEZvciBhdXRvcmVncmVzc2l2ZSwgbWFza2VkIGxhbmd1YWdlIG1vZGVsaW5nLCBhbmQgZmluZS10dW5pbmcsIExpb24gZXhoaWJpdHMgYSBzaW1pbGFyIG9yIGJldHRlciBwZXJmb3JtYW5jZSBjb21wYXJlZCB0byBBZGFtLiBPdXIgYW5hbHlzaXMgb2YgTGlvbiByZXZlYWxzIHRoYXQgaXRzIHBlcmZvcm1hbmNlIGdhaW4gZ3Jvd3Mgd2l0aCB0aGUgdHJhaW5pbmcgYmF0Y2ggc2l6ZS4gSXQgYWxzbyByZXF1aXJlcyBhIHNtYWxsZXIgbGVhcm5pbmcgcmF0ZSB0aGFuIEFkYW0gZHVlIHRvIHRoZSBsYXJnZXIgbm9ybSBvZiB0aGUgdXBkYXRlIHByb2R1Y2VkIGJ5IHRoZSBzaWduIGZ1bmN0aW9uLiBBZGRpdGlvbmFsbHksIHdlIGV4YW1pbmUgdGhlIGxpbWl0YXRpb25zIG9mIExpb24gYW5kIGlkZW50aWZ5IHNjZW5hcmlvcyB3aGVyZSBpdHMgaW1wcm92ZW1lbnRzIGFyZSBzbWFsbCBvciBub3Qgc3RhdGlzdGljYWxseSBzaWduaWZpY2FudC4gTGlvbiBpcyBhbHNvIHN1Y2Nlc3NmdWxseSBkZXBsb3llZCBpbiBwcm9kdWN0aW9uIHN5c3RlbXMgc3VjaCBhcyBHb29nbGUgc2VhcmNoIGFkcyBDVFIgbW9kZWwuIiwsLFVucmVsZWFzZWQsIlVuaXRlZCBTdGF0ZXMgb2YgQW1lcmljYSxVbml0ZWQgU3RhdGVzIG9mIEFtZXJpY2EiLCwsLCwsMjAyNi0wNS0yNSAxMjoxOToxMyswMDowMCwsLCwsLCJJbmR1c3RyeSxBY2FkZW1pYSIsLCwsNDM1MC4wLE9wZW4gc291cmNlLCJBcGFjaGUgMi4wCmh0dHBzOi8vZ2l0aHViLmNvbS9nb29nbGUvYXV0b21sL3RyZWUvbWFzdGVyL2xpb24iLCwsLEJGMTYsLCwsLCwsLE5vClZpVC0yMkIsVmlzaW9uLCJPYmplY3QgZGV0ZWN0aW9uLEltYWdlIGNsYXNzaWZpY2F0aW9uIixHb29nbGUsIk1vc3RhZmEgRGVoZ2hhbmksIEpvc2lwIERqb2xvbmdhLCBCYXNpbCBNdXN0YWZhLCBQaW90ciBQYWRsZXdza2ksIEpvbmF0aGFuIEhlZWssIEp1c3RpbiBHaWxtZXIsIEFuZHJlYXMgU3RlaW5lciwgTWF0aGlsZGUgQ2Fyb24sIFJvYmVydCBHZWlyaG9zLCBJYnJhaGltIEFsYWJkdWxtb2hzaW4sIFJvZG9scGhlIEplbmF0dG9uLCBMdWNhcyBCZXllciwgTWljaGFlbCBUc2NoYW5uZW4sIEFudXJhZyBBcm5hYiwgWGlhbyBXYW5nLCBDYXJsb3MgUmlxdWVsbWUsIE1hdHRoaWFzIE1pbmRlcmVyLCBKb2FuIFB1aWdjZXJ2ZXIsIFV0a3UgRXZjaSwgTWFub2ogS3VtYXIsIFNqb2VyZCB2YW4gU3RlZW5raXN0ZSwgR2FtYWxlbGRpbiBGLiBFbHNheWVkLCBBcmF2aW5kaCBNYWhlbmRyYW4sIEZpc2hlciBZdSwgQXZpdGFsIE9saXZlciwgRmFudGluZSBIdW90LCBKYXNtaWpuIEJhc3RpbmdzLCBNYXJrIFBhdHJpY2sgQ29sbGllciwgQWxleGV5IEdyaXRzZW5rbywgVmlnaG5lc2ggQmlyb2RrYXIsIENyaXN0aW5hIFZhc2NvbmNlbG9zLCBZaSBUYXksIFRob21hcyBNZW5zaW5rLCBBbGV4YW5kZXIgS29sZXNuaWtvdiwgRmlsaXAgUGF2ZXRpxIcsIER1c3RpbiBUcmFuLCBUaG9tYXMgS2lwZiwgTWFyaW8gTHXEjWnEhywgWGlhb2h1YSBaaGFpLCBEYW5pZWwgS2V5c2VycywgSmVyZW1pYWggSGFybXNlbiwgTmVpbCBIb3Vsc2J5IiwyMDIzLTAyLTEwLFNjYWxpbmcgVmlzaW9uIFRyYW5zZm9ybWVycyB0byAyMiBCaWxsaW9uIFBhcmFtZXRlcnMsaHR0cHM6Ly9hcnhpdi5vcmcvYWJzLzIzMDIuMDU0NDJ2MSw4NjIuMCxTT1RBIGltcHJvdmVtZW50LCIiIlRoZSBsYXJnZXN0IFZpVC0yMkIgc2V0cyB0aGUgbmV3IFNPVEEgb24gdGhlIGNoYWxsZW5naW5nIE9iamVjdE5ldCB0ZXN0IHNldCIiIiwyMTc0MzAwMDAwMC4wLCIyMS43NDNCLCBUYWJsZSAxIiwxLjkzMjQ4ZSsyMywiIiJWaVQtMjJCIHdhcyB0cmFpbmVkIHVzaW5nIDI1NiB2aXN1YWwgdG9rZW5zIHBlciBpbWFnZSwgd2hlcmUgZWFjaCB0b2tlbiByZXByZXNlbnRzIGEgMTQgw5cgMTQgcGF0Y2ggZXh0cmFjdGVkIGZyb20gMjI0IMOXIDIyNCBzaXplZCBpbWFnZXMuIFZpVC0yMkIgaXMgdHJhaW5lZCBmb3IgMTc3ayBzdGVwcyB3aXRoIGJhdGNoIHNpemUgb2YgNjVrOiBhcHByb3hpbWF0ZWx5IDMgZXBvY2hzIiIKCiIiVmlULTIyQiB3YXMgdHJhaW5lZCBvbiAxMDI0IFRQVSBWNCBjaGlwcyBmb3IgMTc3SyBzdGVwcyIiCgoiIlVzaW5nIHRoZXNlIHRlY2huaXF1ZXMsIFZpVC0yMkIgcHJvY2Vzc2VzIDEuMTVrIHRva2VucyBwZXIgc2Vjb25kIHBlciBjb3JlIGR1cmluZyB0cmFpbmluZyAoZm9yd2FyZCBhbmQgYmFja3dhcmQgcGFzcykgb24gVFBVdjQgWy4uLl0gVmlULTIyQuKAmXMgbW9kZWwgZmxvcHMgdXRpbGl6YXRpb24gKE1GVSkgaXMgNTQuOSUiIgoKMjU2ICogMTc3ayAqIDY1ayA9IDIuOTQ1VCB0b2tlbnMKClNvIHRyYWluaW5nIHRpbWUgaXMgMi45NDVUIHRva2VucyAvICgxLjE1ayAqIDIgKiAxMDI0KSB0b2tlbnMvcyA9IDEuMjVNIHNlY29uZHMgPSAzNDcuNCBob3VycwoKU28gMTAyNCBUUFV2NCBjaGlwcyBmb3IgMS4yNU0gc2Vjb25kcyBhdCA1NC45JSBNRlU6CjEwMjQgKiAyLjc1ZTE0ICogMS4yNU0gKiAwLjU0OSA9IDEuOTMyNDhlMjMiLDQwMDAwMDAwMDAsIiIiRGF0YXNldC4gVmlULTIyQiBpcyB0cmFpbmVkIG9uIGEgdmVyc2lvbiBvZiBKRlQgKFN1biBldCBhbC4sIDIwMTcpLCBleHRlbmRlZCB0byBhcm91bmQgNEIgaW1hZ2VzIChaaGFpIGV0IGFsLiwKMjAyMmEpLiBUaGVzZSBpbWFnZXMgaGF2ZSBiZWVuIHNlbWktYXV0b21hdGljYWxseSBhbm5vdGF0ZWQgd2l0aCBhIGNsYXNzLWhpZXJhcmNoeSBvZiAzMGsgbGFiZWxzIiIiLDM0Ny40LCIiIlVzaW5nIHRoZXNlIHRlY2huaXF1ZXMsIFZpVC0yMkIgcHJvY2Vzc2VzIDEuMTVrIHRva2VucyBwZXIgc2Vjb25kIHBlciBjb3JlIGR1cmluZyB0cmFpbmluZyAoZm9yd2FyZCBhbmQgYmFja3dhcmQgcGFzcykiIgpGcm9tIG1vZGVsIGNhcmQgd2Uga25vdyB0aGV5IHRyYWluZWQgd2l0aCAxMDI0IFRQVXY0IGNoaXBzLCBhbmQgdGhlcmUgYXJlIDIgY29yZXMgcGVyIGNoaXAuIFRvdGFsIG51bWJlciBvZiB0b2tlbnMgd2FzIDE3N0sgc3RlcHMgKiA2NWsgaW1hZ2VzL3N0ZXAgKiAyNTYgdG9rZW5zL2ltYWdlID0gMi45NDVUIHRva2VucwoKU28gdHJhaW5pbmcgdGltZSBpcyAyLjk0NVQgdG9rZW5zIC8gKDEuMTVrICogMiAqIDEwMjQpIHRva2Vucy9zID0gMS4yNU0gc2Vjb25kcyA9IDM0Ny40IGhvdXJzIixHb29nbGUgVFBVIHY0LCxDb25maWRlbnQsIlRoZSBzY2FsaW5nIG9mIFRyYW5zZm9ybWVycyBoYXMgZHJpdmVuIGJyZWFrdGhyb3VnaCBjYXBhYmlsaXRpZXMgZm9yIGxhbmd1YWdlIG1vZGVscy4gQXQgcHJlc2VudCwgdGhlIGxhcmdlc3QgbGFyZ2UgbGFuZ3VhZ2UgbW9kZWxzIChMTE1zKSBjb250YWluIHVwd2FyZHMgb2YgMTAwQiBwYXJhbWV0ZXJzLiBWaXNpb24gVHJhbnNmb3JtZXJzIChWaVQpIGhhdmUgaW50cm9kdWNlZCB0aGUgc2FtZSBhcmNoaXRlY3R1cmUgdG8gaW1hZ2UgYW5kIHZpZGVvIG1vZGVsbGluZywgYnV0IHRoZXNlIGhhdmUgbm90IHlldCBiZWVuIHN1Y2Nlc3NmdWxseSBzY2FsZWQgdG8gbmVhcmx5IHRoZSBzYW1lIGRlZ3JlZTsgdGhlIGxhcmdlc3QgZGVuc2UgVmlUIGNvbnRhaW5zIDRCIHBhcmFtZXRlcnMgKENoZW4gZXQgYWwuLCAyMDIyKS4gV2UgcHJlc2VudCBhIHJlY2lwZSBmb3IgaGlnaGx5IGVmZmljaWVudCBhbmQgc3RhYmxlIHRyYWluaW5nIG9mIGEgMjJCLXBhcmFtZXRlciBWaVQgKFZpVC0yMkIpIGFuZCBwZXJmb3JtIGEgd2lkZSB2YXJpZXR5IG9mIGV4cGVyaW1lbnRzIG9uIHRoZSByZXN1bHRpbmcgbW9kZWwuIFdoZW4gZXZhbHVhdGVkIG9uIGRvd25zdHJlYW0gdGFza3MgKG9mdGVuIHdpdGggYSBsaWdodHdlaWdodCBsaW5lYXIgbW9kZWwgb24gZnJvemVuIGZlYXR1cmVzKSwgVmlULTIyQiBkZW1vbnN0cmF0ZXMgaW5jcmVhc2luZyBwZXJmb3JtYW5jZSB3aXRoIHNjYWxlLiBXZSBmdXJ0aGVyIG9ic2VydmUgb3RoZXIgaW50ZXJlc3RpbmcgYmVuZWZpdHMgb2Ygc2NhbGUsIGluY2x1ZGluZyBhbiBpbXByb3ZlZCB0cmFkZW9mZiBiZXR3ZWVuIGZhaXJuZXNzIGFuZCBwZXJmb3JtYW5jZSwgc3RhdGUtb2YtdGhlLWFydCBhbGlnbm1lbnQgdG8gaHVtYW4gdmlzdWFsIHBlcmNlcHRpb24gaW4gdGVybXMgb2Ygc2hhcGUvdGV4dHVyZSBiaWFzLCBhbmQgaW1wcm92ZWQgcm9idXN0bmVzcy4gVmlULTIyQiBkZW1vbnN0cmF0ZXMgdGhlIHBvdGVudGlhbCBmb3IgIiJMTE0tbGlrZSIiIHNjYWxpbmcgaW4gdmlzaW9uLCBhbmQgcHJvdmlkZXMga2V5IHN0ZXBzIHRvd2FyZHMgZ2V0dGluZyB0aGVyZS4iLDIuOSwsVW5yZWxlYXNlZCxVbml0ZWQgU3RhdGVzIG9mIEFtZXJpY2EsLCwsMTAyNC4wLDAuNTQ5LDIwMjYtMDUtMjUgMTI6MjE6MjgrMDA6MDAsLCwsLCxJbmR1c3RyeSwsLCwsVW5yZWxlYXNlZCxkb24ndCBzZWUgaXQgaGVyZTogaHR0cHM6Ly9naXRodWIuY29tL2dvb2dsZS1yZXNlYXJjaC92aXNpb25fdHJhbnNmb3JtZXI/dGFiPXJlYWRtZS1vdi1maWxlI2F2YWlsYWJsZS12aXQtbW9kZWxzICxUcnVlLDI4NTU1NS41NzAxNjE4MzU3NiwiIiJVc2luZyB0aGVzZSB0ZWNobmlxdWVzLCBWaVQtMjJCIHByb2Nlc3NlcyAxLjE1ayB0b2tlbnMgcGVyIHNlY29uZCBwZXIgY29yZSBkdXJpbmcgdHJhaW5pbmcgKGZvcndhcmQgYW5kIGJhY2t3YXJkIHBhc3MpIG9uIFRQVXY0IFsuLi5dIFZpVC0yMkLigJlzIG1vZGVsIGZsb3BzIHV0aWxpemF0aW9uIChNRlUpIGlzIDU0LjklIiIiLEJGMTYsLDY5NDg5My42MDI5MTc4MTQzLEhhcmR3YXJlLCwsLCxObwpDb250cm9sTmV0LEltYWdlIGdlbmVyYXRpb24sLFN0YW5mb3JkIFVuaXZlcnNpdHksIkx2bWluIFpoYW5nLCBBbnlpIFJhbywgTWFuZWVzaCBBZ3Jhd2FsYSIsMjAyMy0wMi0xMCxBZGRpbmcgQ29uZGl0aW9uYWwgQ29udHJvbCB0byBUZXh0LXRvLUltYWdlIERpZmZ1c2lvbiBNb2RlbHMsaHR0cHM6Ly9hcnhpdi5vcmcvYWJzLzIzMDIuMDU1NDMsLCwsLCwsLCwsLCwsLFVua25vd24sLCwsLFVuaXRlZCBTdGF0ZXMgb2YgQW1lcmljYSwsLCwsLDIwMjUtMTEtMjggMTE6NTM6NDQrMDA6MDAsLCwsLCxBY2FkZW1pYSwsLCwsLCwsLCwsLCwsLCwsLApQcm90ZWluRFQsIkJpb2xvZ3ksTGFuZ3VhZ2UiLCJQcm90ZWlucyxQcm90ZWluIHJlcHJlc2VudGF0aW9uIGxlYXJuaW5nLFByb3RlaW4gZ2VuZXJhdGlvbixQcm90ZWluIGRlc2lnbiIsIlVuaXZlcnNpdHkgb2YgQ2FsaWZvcm5pYSAoVUMpIEJlcmtlbGV5LENhbGlmb3JuaWEgSW5zdGl0dXRlIG9mIFRlY2hub2xvZ3ksVW5pdmVyc2l0eSBvZiBUb3JvbnRvLFVuaXZlcnNpdHkgb2YgV2lzY29uc2luIE1hZGlzb24sVGV4YXMgQSZNLE5WSURJQSxNaWxhIC0gUXVlYmVjIEFJIChvcmlnaW5hbGx5IE1vbnRyZWFsIEluc3RpdHV0ZSBmb3IgTGVhcm5pbmcgQWxnb3JpdGhtcykiLCJTaGVuZ2NoYW8gTGl1LCBZYW5qaW5nIExpLCBaaHVveGlucmFuIExpLCBBbnRob255IEdpdHRlciwgWXV0YW8gWmh1LCBKaWFydWkgTHUsIFpoYW8gWHUsIFdlaWxpIE5pZSwgQXJ2aW5kIFJhbWFuYXRoYW4sIENoYW93ZWkgWGlhbywgSmlhbiBUYW5nLCBIb25neXUgR3VvLCBhbmQgQW5pbWEgQW5hbmRrdW1hciIsMjAyMy0wMi0wOSxBIFRleHQtZ3VpZGVkIFByb3RlaW4gRGVzaWduIEZyYW1ld29yayxodHRwczovL2FyeGl2Lm9yZy9hYnMvMjMwMi4wNDYxMSwsU09UQSBpbXByb3ZlbWVudCwiIiJDb21wYXJlZCB0byBzaXggc3RhdGUtb2YtdGhlLWFydCBwcm90ZWluIHNlcXVlbmNlIHJlcHJlc2VudGF0aW9uIG1ldGhvZHMsIFByb3RlaW5EVCBjYW4gb2J0YWluIGNvbnNpc3RlbnRseSBzdXBlcmlvciBwZXJmb3JtYW5jZSBvbiBmb3VyIG9mIHNpeCBiZW5jaG1hcmsgdGFza3MuIiIiLCwsLCwxMzIzMDM5MDAsIlRvdGFsIGFtaW5vIGFjaWRzOiAxOTcsMDAwLDAwMCByZXNpZHVlcwoKRmluYWwgY2FsY3VsYXRpb246IDEuOTcgw5cgMTDigbggZGF0YXBvaW50cwoKVmFsdWUgPSAxOTcsMDAwLDAwMCA9IDEuOTdlOCIsLCwsLExpa2VseSwiQ3VycmVudCBBSS1hc3Npc3RlZCBwcm90ZWluIGRlc2lnbiBtYWlubHkgdXRpbGl6ZXMgcHJvdGVpbiBzZXF1ZW50aWFsIGFuZCBzdHJ1Y3R1cmFsIGluZm9ybWF0aW9uLiBNZWFud2hpbGUsIHRoZXJlIGV4aXN0cyB0cmVtZW5kb3VzIGtub3dsZWRnZSBjdXJhdGVkIGJ5IGh1bWFucyBpbiB0aGUgdGV4dCBmb3JtYXQgZGVzY3JpYmluZyBwcm90ZWluc+KAmSBoaWdoLWxldmVsIGZ1bmN0aW9uYWxpdGllcy4gWWV0LCB3aGV0aGVyIHRoZSBpbmNvcnBvcmF0aW9uIG9mIHN1Y2ggdGV4dCBkYXRhIGNhbiBoZWxwIHByb3RlaW4gZGVzaWduIHRhc2tzIGhhcyBub3QgYmVlbiBleHBsb3JlZC4gVG8gYnJpZGdlIHRoaXMgZ2FwLCB3ZSBwcm9wb3NlIFByb3RlaW5EVCwgYSBtdWx0aS1tb2RhbCBmcmFtZXdvcmsgdGhhdCBsZXZlcmFnZXMgdGV4dHVhbCBkZXNjcmlwdGlvbnMgZm9yIHByb3RlaW4gZGVzaWduLiBQcm90ZWluRFQgY29uc2lzdHMgb2YgdGhyZWUgc3Vic2VxdWVudCBzdGVwczogUHJvdGVpbkNMQVAgd2hpY2ggYWxpZ25zIHRoZSByZXByZXNlbnRhdGlvbiBvZiB0d28gbW9kYWxpdGllcywgYSBmYWNpbGl0YXRvciB0aGF0IGdlbmVyYXRlcyB0aGUgcHJvdGVpbiByZXByZXNlbnRhdGlvbiBmcm9tIHRoZSB0ZXh0IG1vZGFsaXR5LCBhbmQgYSBkZWNvZGVyIHRoYXQgY3JlYXRlcyB0aGUgcHJvdGVpbiBzZXF1ZW5jZXMgZnJvbSB0aGUgcmVwcmVzZW50YXRpb24uIFRvIHRyYWluIFByb3RlaW5EVCwgd2UgY29uc3RydWN0IGEgbGFyZ2UgZGF0YXNldCwgU3dpc3NQcm90Q0xBUCwgd2l0aCA0NDFLIHRleHQgYW5kIHByb3RlaW4gcGFpcnMuIFdlIHF1YW50aXRhdGl2ZWx5IHZlcmlmeSB0aGUgZWZmZWN0aXZlbmVzcyBvZiBQcm90ZWluRFQgb24gdGhyZWUgY2hhbGxlbmdpbmcgdGFza3M6ICgxKSBvdmVyIDkwJSBhY2N1cmFjeSBmb3IgdGV4dC1ndWlkZWQgcHJvdGVpbiBnZW5lcmF0aW9uOyAoMikgYmVzdCBoaXQgcmF0aW8gb24gMTAgemVyby1zaG90IHRleHQtZ3VpZGVkIHByb3RlaW4gZWRpdGluZyB0YXNrczsgKDMpIHN1cGVyaW9yIHBlcmZvcm1hbmNlIG9uIGZvdXIgb3V0IG9mIHNpeCBwcm90ZWluIHByb3BlcnR5IHByZWRpY3Rpb24gYmVuY2htYXJrcy4iLCwsT3BlbiB3ZWlnaHRzICh1bnJlc3RyaWN0ZWQpLCJVbml0ZWQgU3RhdGVzIG9mIEFtZXJpY2EsVW5pdGVkIFN0YXRlcyBvZiBBbWVyaWNhLENhbmFkYSxVbml0ZWQgU3RhdGVzIG9mIEFtZXJpY2EsVW5pdGVkIFN0YXRlcyBvZiBBbWVyaWNhLFVuaXRlZCBTdGF0ZXMgb2YgQW1lcmljYSxDYW5hZGEiLFNjaUJFUlQsLCwsLDIwMjUtMTEtMjggMTE6NTM6NDQrMDA6MDAsLCwsLCwiQWNhZGVtaWEsQWNhZGVtaWEsQWNhZGVtaWEsQWNhZGVtaWEsQWNhZGVtaWEsSW5kdXN0cnksQWNhZGVtaWEiLCwsLCxPcGVuIHNvdXJjZSwiTUlUIGxpY2Vuc2UKaHR0cHM6Ly9naXRodWIuY29tL2NoYW8xMjI0L1Byb3RlaW5EVCIsLCwsRlAxNiwsLCwsLCwsWWVzClRvb2xGb3JtZXIsTGFuZ3VhZ2UsLE1ldGEgQUksIlRpbW8gU2NoaWNrLCBKYW5lIER3aXZlZGktWXUsIFJvYmVydG8gRGVzc8OsLCBSb2JlcnRhIFJhaWxlYW51LCBNYXJpYSBMb21lbGksIEx1a2UgWmV0dGxlbW95ZXIsIE5pY29sYSBDYW5jZWRkYSwgVGhvbWFzIFNjaWFsb20iLDIwMjMtMDItMDksVG9vbGZvcm1lcjogTGFuZ3VhZ2UgTW9kZWxzIENhbiBUZWFjaCBUaGVtc2VsdmVzIHRvIFVzZSBUb29scyxodHRwczovL2FyeGl2Lm9yZy9hYnMvMjMwMi4wNDc2MSwzODQyLjAsLCw2NzAwMDAwMDAwLjAsRmluZS10dW5lIG9mIEdQVC1KLTZCLCwsLCwsLE5WSURJQSBBMTAwIFNYTTQgNDAgR0IsLENvbmZpZGVudCwiTGFuZ3VhZ2UgbW9kZWxzIChMTXMpIGV4aGliaXQgcmVtYXJrYWJsZSBhYmlsaXRpZXMgdG8gc29sdmUgbmV3IHRhc2tzIGZyb20ganVzdCBhIGZldyBleGFtcGxlcyBvciB0ZXh0dWFsIGluc3RydWN0aW9ucywgZXNwZWNpYWxseSBhdCBzY2FsZS4gVGhleSBhbHNvLCBwYXJhZG94aWNhbGx5LCBzdHJ1Z2dsZSB3aXRoIGJhc2ljIGZ1bmN0aW9uYWxpdHksIHN1Y2ggYXMgYXJpdGhtZXRpYyBvciBmYWN0dWFsIGxvb2t1cCwgd2hlcmUgbXVjaCBzaW1wbGVyIGFuZCBzbWFsbGVyIG1vZGVscyBleGNlbC4gSW4gdGhpcyBwYXBlciwgd2Ugc2hvdyB0aGF0IExNcyBjYW4gdGVhY2ggdGhlbXNlbHZlcyB0byB1c2UgZXh0ZXJuYWwgdG9vbHMgdmlhIHNpbXBsZSBBUElzIGFuZCBhY2hpZXZlIHRoZSBiZXN0IG9mIGJvdGggd29ybGRzLiBXZSBpbnRyb2R1Y2UgVG9vbGZvcm1lciwgYSBtb2RlbCB0cmFpbmVkIHRvIGRlY2lkZSB3aGljaCBBUElzIHRvIGNhbGwsIHdoZW4gdG8gY2FsbCB0aGVtLCB3aGF0IGFyZ3VtZW50cyB0byBwYXNzLCBhbmQgaG93IHRvIGJlc3QgaW5jb3Jwb3JhdGUgdGhlIHJlc3VsdHMgaW50byBmdXR1cmUgdG9rZW4gcHJlZGljdGlvbi4gVGhpcyBpcyBkb25lIGluIGEgc2VsZi1zdXBlcnZpc2VkIHdheSwgcmVxdWlyaW5nIG5vdGhpbmcgbW9yZSB0aGFuIGEgaGFuZGZ1bCBvZiBkZW1vbnN0cmF0aW9ucyBmb3IgZWFjaCBBUEkuIFdlIGluY29ycG9yYXRlIGEgcmFuZ2Ugb2YgdG9vbHMsIGluY2x1ZGluZyBhIGNhbGN1bGF0b3IsIGEgUVwmQSBzeXN0ZW0sIHR3byBkaWZmZXJlbnQgc2VhcmNoIGVuZ2luZXMsIGEgdHJhbnNsYXRpb24gc3lzdGVtLCBhbmQgYSBjYWxlbmRhci4gVG9vbGZvcm1lciBhY2hpZXZlcyBzdWJzdGFudGlhbGx5IGltcHJvdmVkIHplcm8tc2hvdCBwZXJmb3JtYW5jZSBhY3Jvc3MgYSB2YXJpZXR5IG9mIGRvd25zdHJlYW0gdGFza3MsIG9mdGVuIGNvbXBldGl0aXZlIHdpdGggbXVjaCBsYXJnZXIgbW9kZWxzLCB3aXRob3V0IHNhY3JpZmljaW5nIGl0cyBjb3JlIGxhbmd1YWdlIG1vZGVsaW5nIGFiaWxpdGllcy4iLCwsLFVuaXRlZCBTdGF0ZXMgb2YgQW1lcmljYSxHUFQtSi02QiwsLDguMCwsMjAyNi0wNS0yNSAxMjoyMToyNyswMDowMCwsLCwsLEluZHVzdHJ5LCwsLCwsLCwsLCwsNjM4Ny4wMzE5NjYzMDI5NzEsLCwsLCwKR2VuLTEsVmlkZW8sIlZpZGVvIGdlbmVyYXRpb24sVGV4dC10by12aWRlbyIsUnVud2F5LCJQYXRyaWNrIEVzc2VyLCBKb2huYXRoYW4gQ2hpdSwgUGFybWlkYSBBdGlnaGVoY2hpYW4sIEpvbmF0aGFuIEdyYW5za29nLCBBbmFzdGFzaXMgR2VybWFuaWRpcyIsMjAyMy0wMi0wNixTdHJ1Y3R1cmUgYW5kIENvbnRlbnQtR3VpZGVkIFZpZGVvIFN5bnRoZXNpcyB3aXRoIERpZmZ1c2lvbiBNb2RlbHMsaHR0cHM6Ly9hcnhpdi5vcmcvYWJzLzIzMDIuMDMwMTEsNzM0LjAsU09UQSBpbXByb3ZlbWVudCxJIGRvbid0IHNlZSBvbiB3aGljaCBzdGFuZGFyZCBiZW5jaG1hcmtzIHRoZXkgY2xhaW0gU09UQSByZXN1bHRzLCwsLCwsLCwsLCxVbmtub3duLCJUZXh0LWd1aWRlZCBnZW5lcmF0aXZlIGRpZmZ1c2lvbiBtb2RlbHMgdW5sb2NrIHBvd2VyZnVsIGltYWdlIGNyZWF0aW9uIGFuZCBlZGl0aW5nIHRvb2xzLiBXaGlsZSB0aGVzZSBoYXZlIGJlZW4gZXh0ZW5kZWQgdG8gdmlkZW8gZ2VuZXJhdGlvbiwgY3VycmVudCBhcHByb2FjaGVzIHRoYXQgZWRpdCB0aGUgY29udGVudCBvZiBleGlzdGluZyBmb290YWdlIHdoaWxlIHJldGFpbmluZyBzdHJ1Y3R1cmUgcmVxdWlyZSBleHBlbnNpdmUgcmUtdHJhaW5pbmcgZm9yIGV2ZXJ5IGlucHV0IG9yIHJlbHkgb24gZXJyb3ItcHJvbmUgcHJvcGFnYXRpb24gb2YgaW1hZ2UgZWRpdHMgYWNyb3NzIGZyYW1lcy4gSW4gdGhpcyB3b3JrLCB3ZSBwcmVzZW50IGEgc3RydWN0dXJlIGFuZCBjb250ZW50LWd1aWRlZCB2aWRlbyBkaWZmdXNpb24gbW9kZWwgdGhhdCBlZGl0cyB2aWRlb3MgYmFzZWQgb24gdmlzdWFsIG9yIHRleHR1YWwgZGVzY3JpcHRpb25zIG9mIHRoZSBkZXNpcmVkIG91dHB1dC4gQ29uZmxpY3RzIGJldHdlZW4gdXNlci1wcm92aWRlZCBjb250ZW50IGVkaXRzIGFuZCBzdHJ1Y3R1cmUgcmVwcmVzZW50YXRpb25zIG9jY3VyIGR1ZSB0byBpbnN1ZmZpY2llbnQgZGlzZW50YW5nbGVtZW50IGJldHdlZW4gdGhlIHR3byBhc3BlY3RzLiBBcyBhIHNvbHV0aW9uLCB3ZSBzaG93IHRoYXQgdHJhaW5pbmcgb24gbW9ub2N1bGFyIGRlcHRoIGVzdGltYXRlcyB3aXRoIHZhcnlpbmcgbGV2ZWxzIG9mIGRldGFpbCBwcm92aWRlcyBjb250cm9sIG92ZXIgc3RydWN0dXJlIGFuZCBjb250ZW50IGZpZGVsaXR5LiBPdXIgbW9kZWwgaXMgdHJhaW5lZCBqb2ludGx5IG9uIGltYWdlcyBhbmQgdmlkZW9zIHdoaWNoIGFsc28gZXhwb3NlcyBleHBsaWNpdCBjb250cm9sIG9mIHRlbXBvcmFsIGNvbnNpc3RlbmN5IHRocm91Z2ggYSBub3ZlbCBndWlkYW5jZSBtZXRob2QuIE91ciBleHBlcmltZW50cyBkZW1vbnN0cmF0ZSBhIHdpZGUgdmFyaWV0eSBvZiBzdWNjZXNzZXM7IGZpbmUtZ3JhaW5lZCBjb250cm9sIG92ZXIgb3V0cHV0IGNoYXJhY3RlcmlzdGljcywgY3VzdG9taXphdGlvbiBiYXNlZCBvbiBhIGZldyByZWZlcmVuY2UgaW1hZ2VzLCBhbmQgYSBzdHJvbmcgdXNlciBwcmVmZXJlbmNlIHRvd2FyZHMgcmVzdWx0cyBieSBvdXIgbW9kZWwuIiwsLEFQSSBhY2Nlc3MsVW5pdGVkIFN0YXRlcyBvZiBBbWVyaWNhLCwsLCwsMjAyNi0wNS0yNSAxMjoyMToyOCswMDowMCwsLCwsLEluZHVzdHJ5LCwsLCxVbnJlbGVhc2VkLCxUcnVlLCwsLCwsLCwsLCxObwpQcm90ZWluU0dNLEJpb2xvZ3ksUHJvdGVpbiBkZXNpZ24sVW5pdmVyc2l0eSBvZiBUb3JvbnRvLCJKaW4gU3ViIExlZSwgSmlzdW4gS2ltLCBQaGlsaXAgTS4gS2ltIiwyMDIzLTAyLTA0LFByb3RlaW5TR006IFNjb3JlLWJhc2VkIGdlbmVyYXRpdmUgbW9kZWxpbmcgZm9yIGRlIG5vdm8gcHJvdGVpbiBkZXNpZ24saHR0cHM6Ly93d3cuYmlvcnhpdi5vcmcvY29udGVudC8xMC4xMTAxLzIwMjIuMDcuMTMuNDk5OTY3djIuYWJzdHJhY3QsLCwsLCwzLjAyNGUrMTksIiIiVGhlIG1vZGVsIGlzIHRyYWluZWQgd2l0aCBhIHNpbmdsZSBOVklESUEgVjEwMCBHUFUgdXNpbmcgYSBiYXRjaCBzaXplIG9mIDggYW5kIGxlYXJuaW5nIHJhdGUgMcOXMTDiiJI0IGZvciAyIG1pbGxpb24gaXRlcmF0aW9ucywgd2hpY2ggY29uc3VtZXMgYXBwcm94aW1hdGVseSA3IGRheXMuIiIgQXNzdW1lIEZQMTYgcHJlY2lzaW9uIGFuZCA0MCUgdXRpbGl6YXRpb24uIAoxLjNlKzE0KjAuNCo2MDQ4MDBzPTMuMGUrMTkiLCwiVG90YWwgUHJvdGVpbnM6IDE0LDk4NwpUcmFpbmluZyBTZXQgPSAxNCw5ODcgw5cgMC45NSA9IDE0LDIzOApGaW5hbCBFc3RpbWF0ZSA9IDEuNCDDlyAxMF40IGRhdGFwb2ludHMiLDE2OC4wLCxOVklESUEgVjEwMCwsQ29uZmlkZW50LCJUaGUgZ2VuZXJhdGlvbiBvZiBkZSBub3ZvIHByb3RlaW4gc3RydWN0dXJlcyB3aXRoIHByZWRlZmluZWQgZnVuY3Rpb24gYW5kIHByb3BlcnRpZXMgcmVtYWlucyBhIGNoYWxsZW5naW5nIHByb2JsZW0gaW4gcHJvdGVpbiBkZXNpZ24uIERpZmZ1c2lvbiBtb2RlbHMsIGEgbm92ZWwgc3RhdGUtb2YtdGhlLWFydCBjbGFzcyBvZiBnZW5lcmF0aXZlIG1vZGVscywgaGF2ZSByZWNlbnRseSBzaG93biBhc3RvdW5kaW5nIGVtcGlyaWNhbCBwZXJmb3JtYW5jZSBpbiBpbWFnZSBzeW50aGVzaXMuIEhlcmUgd2UgdXNlIGltYWdlLWJhc2VkIHJlcHJlc2VudGF0aW9ucyBvZiBwcm90ZWluIHN0cnVjdHVyZSB0byBkZXZlbG9wIFByb3RlaW5TR00sIGEgc2NvcmUtYmFzZWQgZGlmZnVzaW9uIG1vZGVsIHRoYXQgcHJvZHVjZXMgcmVhbGlzdGljIGRlIG5vdm8gcHJvdGVpbnMgYW5kIGNhbiBpbnBhaW50IHBsYXVzaWJsZSBiYWNrYm9uZXMgYW5kIGRvbWFpbnMgaW50byBzdHJ1Y3R1cmVzIG9mIHByZWRlZmluZWQgbGVuZ3RoLiBXaXRoIHVuY29uZGl0aW9uYWwgZ2VuZXJhdGlvbiwgd2Ugc2hvdyB0aGF0IFByb3RlaW5TR00gY2FuIGdlbmVyYXRlIG5hdGl2ZS1saWtlIHByb3RlaW4gc3RydWN0dXJlcywgc3VycGFzc2luZyB0aGUgcGVyZm9ybWFuY2Ugb2YgcHJldmlvdXNseSByZXBvcnRlZCBnZW5lcmF0aXZlIG1vZGVscy4gV2UgZXhwZXJpbWVudGFsbHkgdmFsaWRhdGUgc29tZSBkZSBub3ZvIGRlc2lnbnMgYW5kIG9ic2VydmUgc3Ryb25nIHN0cnVjdHVyYWwgY29uc2lzdGVuY3kgd2l0aCBnZW5lcmF0ZWQgYmFja2JvbmVzLiBGaW5hbGx5LCB3ZSBhcHBseSBjb25kaXRpb25hbCBnZW5lcmF0aW9uIHRvIGRlIG5vdm8gcHJvdGVpbiBkZXNpZ24gYnkgZm9ybXVsYXRpbmcgaXQgYXMgYW4gaW1hZ2UgaW5wYWludGluZyBwcm9ibGVtLCBhbGxvd2luZyBwcmVjaXNlIGFuZCBtb2R1bGFyIGRlc2lnbiBvZiBwcm90ZWluIHN0cnVjdHVyZS4iLCwsLENhbmFkYSwsLCwxLjAsLDIwMjUtMTEtMjggMTE6NTM6NDQrMDA6MDAsLCwsLCxBY2FkZW1pYSwsLCwsLCwsLCwsLDMyOS4wMzg5Njg4NDQyMTcyNyxIYXJkd2FyZSwsLCwsCkNELUdyYUIgKFdUMTAzKSxMYW5ndWFnZSxMYW5ndWFnZSBtb2RlbGluZyxDb3JuZWxsIFVuaXZlcnNpdHksIkEuIEZlZGVyIENvb3BlciwgV2VudGFvIEd1bywgS2hpZW0gUGhhbSwgVGlhbmNoZW5nIFl1YW4sIENoYXJsaWUgRi4gUnVhbiwgWXVjaGVuZyBMdSwgQ2hyaXN0b3BoZXIgRGUgU2EiLDIwMjMtMDItMDIsQ0QtR3JhQjogQ29vcmRpbmF0aW5nIERpc3RyaWJ1dGVkIEV4YW1wbGUgT3JkZXJzIGZvciBQcm92YWJseSBBY2NlbGVyYXRlZCBUcmFpbmluZyxodHRwczovL2FyeGl2Lm9yZy9hYnMvMjMwMi4wMDg0NSw5LjAsLCw2ODQ2MDgwLjAsVGhleSBwcm92aWRlIHRoZSBtb2RlbCBpbml0aWFsaXphdGlvbiBjb2RlIGluIEFwcGVuZGl4IEQuIFJ1bm5pbmcgaXQgIGdpdmVzIHRoZSBwYXJhbWV0ZXIgY291bnQuLCwsLCwsLCwsLCJSZWNlbnQgcmVzZWFyY2ggb24gb25saW5lIEdyYWRpZW50IEJhbGFuY2luZyAoR3JhQikgaGFzIHJldmVhbGVkIHRoYXQgdGhlcmUgZXhpc3QgcGVybXV0YXRpb24tYmFzZWQgZXhhbXBsZSBvcmRlcmluZ3MgZm9yIFNHRCB0aGF0IGFyZSBndWFyYW50ZWVkIHRvIG91dHBlcmZvcm0gcmFuZG9tIHJlc2h1ZmZsaW5nIChSUikuIFdoZXJlYXMgUlIgYXJiaXRyYXJpbHkgcGVybXV0ZXMgdHJhaW5pbmcgZXhhbXBsZXMsIEdyYUIgbGV2ZXJhZ2VzIHN0YWxlIGdyYWRpZW50cyBmcm9tIHByaW9yIGVwb2NocyB0byBvcmRlciBleGFtcGxlcyAtLSBhY2hpZXZpbmcgYSBwcm92YWJseSBmYXN0ZXIgY29udmVyZ2VuY2UgcmF0ZSB0aGFuIFJSLiBIb3dldmVyLCBHcmFCIGlzIGxpbWl0ZWQgYnkgZGVzaWduOiB3aGlsZSBpdCBkZW1vbnN0cmF0ZXMgYW4gaW1wcmVzc2l2ZSBhYmlsaXR5IHRvIHNjYWxlLXVwIHRyYWluaW5nIG9uIGNlbnRyYWxpemVkIGRhdGEsIGl0IGRvZXMgbm90IG5hdHVyYWxseSBleHRlbmQgdG8gbW9kZXJuIGRpc3RyaWJ1dGVkIE1MIHdvcmtsb2Fkcy4gV2UgdGhlcmVmb3JlIHByb3Bvc2UgQ29vcmRpbmF0ZWQgRGlzdHJpYnV0ZWQgR3JhQiAoQ0QtR3JhQiksIHdoaWNoIHVzZXMgaW5zaWdodHMgZnJvbSBwcmlvciB3b3JrIG9uIGtlcm5lbCB0aGlubmluZyB0byB0cmFuc2xhdGUgdGhlIGJlbmVmaXRzIG9mIHByb3ZhYmx5IGZhc3RlciBwZXJtdXRhdGlvbi1iYXNlZCBleGFtcGxlIG9yZGVyaW5nIHRvIGRpc3RyaWJ1dGVkIHNldHRpbmdzLiBXaXRoIG5lZ2xpZ2libGUgb3ZlcmhlYWQsIENELUdyYUIgZXhoaWJpdHMgYSBsaW5lYXIgc3BlZWR1cCBpbiBjb252ZXJnZW5jZSByYXRlIG92ZXIgY2VudHJhbGl6ZWQgR3JhQiBhbmQgb3V0cGVyZm9ybXMgZGlzdHJpYnV0ZWQgUlIgb24gYSB2YXJpZXR5IG9mIGJlbmNobWFyayB0YXNrcy4iLDMwLjAsQ0QtR3JhQiAoV1QxMDMpLFVucmVsZWFzZWQsVW5pdGVkIFN0YXRlcyBvZiBBbWVyaWNhLCwsLCwsMjAyNi0wMi0xMSAxOToyNjoyNyswMDowMCwsLCwsLEFjYWRlbWlhLCwsLCxPcGVuIHNvdXJjZSwidHJhaW5pbmcgY29kZSwgQXBhY2hlIDI6IGh0dHBzOi8vZ2l0aHViLmNvbS9HYXJsR3VvL0NELUdyYUIiLCwsLCwsLCwsLCwsTm8KQ0QtR3JhQiAoV1QyKSxMYW5ndWFnZSxMYW5ndWFnZSBtb2RlbGluZyxDb3JuZWxsIFVuaXZlcnNpdHksIkEuIEZlZGVyIENvb3BlciwgV2VudGFvIEd1bywgS2hpZW0gUGhhbSwgVGlhbmNoZW5nIFl1YW4sIENoYXJsaWUgRi4gUnVhbiwgWXVjaGVuZyBMdSwgQ2hyaXN0b3BoZXIgRGUgU2EiLDIwMjMtMDItMDIsQ0QtR3JhQjogQ29vcmRpbmF0aW5nIERpc3RyaWJ1dGVkIEV4YW1wbGUgT3JkZXJzIGZvciBQcm92YWJseSBBY2NlbGVyYXRlZCBUcmFpbmluZyxodHRwczovL2FyeGl2Lm9yZy9hYnMvMjMwMi4wMDg0NSw5LjAsLCwsLCwsLCwsLE5WSURJQSBHZUZvcmNlIFJUWCAyMDgwLCxDb25maWRlbnQsIlJlY2VudCByZXNlYXJjaCBvbiBvbmxpbmUgR3JhZGllbnQgQmFsYW5jaW5nIChHcmFCKSBoYXMgcmV2ZWFsZWQgdGhhdCB0aGVyZSBleGlzdCBwZXJtdXRhdGlvbi1iYXNlZCBleGFtcGxlIG9yZGVyaW5ncyBmb3IgU0dEIHRoYXQgYXJlIGd1YXJhbnRlZWQgdG8gb3V0cGVyZm9ybSByYW5kb20gcmVzaHVmZmxpbmcgKFJSKS4gV2hlcmVhcyBSUiBhcmJpdHJhcmlseSBwZXJtdXRlcyB0cmFpbmluZyBleGFtcGxlcywgR3JhQiBsZXZlcmFnZXMgc3RhbGUgZ3JhZGllbnRzIGZyb20gcHJpb3IgZXBvY2hzIHRvIG9yZGVyIGV4YW1wbGVzIC0tIGFjaGlldmluZyBhIHByb3ZhYmx5IGZhc3RlciBjb252ZXJnZW5jZSByYXRlIHRoYW4gUlIuIEhvd2V2ZXIsIEdyYUIgaXMgbGltaXRlZCBieSBkZXNpZ246IHdoaWxlIGl0IGRlbW9uc3RyYXRlcyBhbiBpbXByZXNzaXZlIGFiaWxpdHkgdG8gc2NhbGUtdXAgdHJhaW5pbmcgb24gY2VudHJhbGl6ZWQgZGF0YSwgaXQgZG9lcyBub3QgbmF0dXJhbGx5IGV4dGVuZCB0byBtb2Rlcm4gZGlzdHJpYnV0ZWQgTUwgd29ya2xvYWRzLiBXZSB0aGVyZWZvcmUgcHJvcG9zZSBDb29yZGluYXRlZCBEaXN0cmlidXRlZCBHcmFCIChDRC1HcmFCKSwgd2hpY2ggdXNlcyBpbnNpZ2h0cyBmcm9tIHByaW9yIHdvcmsgb24ga2VybmVsIHRoaW5uaW5nIHRvIHRyYW5zbGF0ZSB0aGUgYmVuZWZpdHMgb2YgcHJvdmFibHkgZmFzdGVyIHBlcm11dGF0aW9uLWJhc2VkIGV4YW1wbGUgb3JkZXJpbmcgdG8gZGlzdHJpYnV0ZWQgc2V0dGluZ3MuIFdpdGggbmVnbGlnaWJsZSBvdmVyaGVhZCwgQ0QtR3JhQiBleGhpYml0cyBhIGxpbmVhciBzcGVlZHVwIGluIGNvbnZlcmdlbmNlIHJhdGUgb3ZlciBjZW50cmFsaXplZCBHcmFCIGFuZCBvdXRwZXJmb3JtcyBkaXN0cmlidXRlZCBSUiBvbiBhIHZhcmlldHkgb2YgYmVuY2htYXJrIHRhc2tzLiIsNTAuMCxDRC1HcmFCIChXVDIpLFVucmVsZWFzZWQsVW5pdGVkIFN0YXRlcyBvZiBBbWVyaWNhLCwsLDQuMCwsMjAyNi0wMi0xMSAxOToyNjoyNyswMDowMCwsLCwsLEFjYWRlbWlhLCwsLCxPcGVuIHNvdXJjZSwidHJhaW5pbmcgY29kZSwgQXBhY2hlIDI6IGh0dHBzOi8vZ2l0aHViLmNvbS9HYXJsR3VvL0NELUdyYUIiLCwsLCwsMTcxNi43ODI0NDE3NDQ5ODYsLCwsLCxObwpDaGVtaXN0cnk0MixCaW9sb2d5LERydWcgZGlzY292ZXJ5LEluc2lsaWNvIE1lZGljaW5lIEFJLCJZYW4gQS4gSXZhbmVua292LCBEYW5paWwgUG9seWtvdnNraXksIERtaXRyeSBCZXpydWtvdiwgQm9nZGFuIFphZ3JpYmVsbnl5LCBWbGFkaW1pciBBbGFkaW5za2l5LCBQZXRyaW5hIEthbXlhLCBBbGV4IEFsaXBlciwgRmVuZyBSZW4sIEFsZXggWmhhdm9yb25rb3YiLDIwMjMtMDItMDIsQ2hlbWlzdHJ5NDI6IEFuIEFJLURyaXZlbiBQbGF0Zm9ybSBmb3IgTW9sZWN1bGFyIERlc2lnbiBhbmQgT3B0aW1pemF0aW9uLGh0dHBzOi8vcHVicy5hY3Mub3JnL2RvaS9mdWxsLzEwLjEwMjEvYWNzLmpjaW0uMmMwMTE5MSwsLCwsLCwsLCwsLCwsVW5rbm93biwiQ2hlbWlzdHJ5NDIgaXMgYSBzb2Z0d2FyZSBwbGF0Zm9ybSBmb3IgZGUgbm92byBzbWFsbCBtb2xlY3VsZSBkZXNpZ24gYW5kIG9wdGltaXphdGlvbiB0aGF0IGludGVncmF0ZXMgQXJ0aWZpY2lhbCBJbnRlbGxpZ2VuY2UgKEFJKSB0ZWNobmlxdWVzIHdpdGggY29tcHV0YXRpb25hbCBhbmQgbWVkaWNpbmFsIGNoZW1pc3RyeSBtZXRob2RvbG9naWVzLiBDaGVtaXN0cnk0MiBlZmZpY2llbnRseSBnZW5lcmF0ZXMgbm92ZWwgbW9sZWN1bGFyIHN0cnVjdHVyZXMgd2l0aCBvcHRpbWl6ZWQgcHJvcGVydGllcyB2YWxpZGF0ZWQgaW4gYm90aCBpbiB2aXRybyBhbmQgaW4gdml2byBzdHVkaWVzIGFuZCBpcyBhdmFpbGFibGUgdGhyb3VnaCBsaWNlbnNpbmcgb3IgY29sbGFib3JhdGlvbi4gQ2hlbWlzdHJ5NDIgaXMgdGhlIGNvcmUgY29tcG9uZW50IG9mIEluc2lsaWNvIE1lZGljaW5l4oCZcyBQaGFybWEuYWkgZHJ1ZyBkaXNjb3Zlcnkgc3VpdGUuIFBoYXJtYS5haSBhbHNvIGluY2x1ZGVzIFBhbmRhT21pY3MgZm9yIHRhcmdldCBkaXNjb3ZlcnkgYW5kIG11bHRpb21pY3MgZGF0YSBhbmFseXNpcywgYW5kIGluQ2xpbmljb++/vWEgZGF0YS1kcml2ZW4gbXVsdGltb2RhbCBmb3JlY2FzdCBvZiBhIGNsaW5pY2FsIHRyaWFs4oCZcyBwcm9iYWJpbGl0eSBvZiBzdWNjZXNzIChQb1MpLiBJbiB0aGlzIHBhcGVyLCB3ZSBkZW1vbnN0cmF0ZSBob3cgdGhlIHBsYXRmb3JtIGNhbiBiZSB1c2VkIHRvIGVmZmljaWVudGx5IGZpbmQgbm92ZWwgbW9sZWN1bGFyIHN0cnVjdHVyZXMgYWdhaW5zdCBERFIxIGFuZCBDREsyMCIsLCwsSG9uZyBLb25nLCwsLCwsMjAyNS0xMS0yOCAxMTo1Mzo0NCswMDowMCwsLCwsLEluZHVzdHJ5LCwsLCwsLCwsLCwsLCwsLCwsClVuaVBpLCJWaWRlbyxSb2JvdGljcyxWaXNpb24iLFZpZGVvIGdlbmVyYXRpb24sIkdvb2dsZSBEZWVwTWluZCxNYXNzYWNodXNldHRzIEluc3RpdHV0ZSBvZiBUZWNobm9sb2d5IChNSVQpLFVuaXZlcnNpdHkgb2YgQ2FsaWZvcm5pYSAoVUMpIEJlcmtlbGV5LEdlb3JnaWEgSW5zdGl0dXRlIG9mIFRlY2hub2xvZ3ksVW5pdmVyc2l0eSBvZiBBbGJlcnRhIiwiWWlsdW4gRHUsIE1lbmdqaWFvIFlhbmcsIEJvIERhaSwgSGFuanVuIERhaSwgT2ZpciBOYWNodW0sIEpvc2h1YSBCLiBUZW5lbmJhdW0sIERhbGUgU2NodXVybWFucywgUGlldGVyIEFiYmVlbCIsMjAyMy0wMS0zMSxMZWFybmluZyBVbml2ZXJzYWwgUG9saWNpZXMgdmlhIFRleHQtR3VpZGVkIFZpZGVvIEdlbmVyYXRpb24saHR0cHM6Ly9hcnhpdi5vcmcvYWJzLzIzMDIuMDAxMTEsNTAzLjAsLCwsIkFwcGVhcnMgdG8gYmUgYSBjb21wb3NpdGUgbW9kZWwsIG5vdCBzdXJlIGFib3V0IHRoZSB0b3RhbCBwYXJhbWV0ZXIgY291bnQuCgoiIldlIHVzZSBUNS1YWEwgWzIyXSB0byBwcm9jZXNzIGlucHV0IHByb21wdHMgd2hpY2ggY29uc2lzdHMgb2YgNC42IGJpbGxpb24gcGFyYW1ldGVycy4gRm9yIGNvbWJpbmF0b3JpYWwgYW5kIG11bHRpLXRhc2sgZ2VuZXJhbGl6YXRpb24gZXhwZXJpbWVudHMgb24gc2ltdWxhdGVkIHJvYm90aWMgbWFuaXB1bGF0aW9uLCB3ZSB0cmFpbiBhIGZpcnN0LWZyYW1lIGNvbmRpdGlvbmVkIHZpZGVvIGRpZmZ1c2lvbiBtb2RlbHMgb24gMTB4NDh4NjQgdmlkZW9zIChza2lwcGluZyBldmVyeSA4IGZyYW1lcykgd2l0aCAxLjdCIHBhcmFtZXRlcnMgYW5kIGEgdGVtcG9yYWwgc3VwZXIgcmVzb2x1dGlvbiBvZiAyMHg0OHg2NCAoc2tpcHBpbmcgZXZlcnkgNCBmcmFtZXMpIHdpdGggMS43QiBwYXJhbWV0ZXJzLiBUaGUgcmVzb2x1dGlvbiBvZiB0aGUgdmlkZW9zIGFyZSBjaG9zZW4gc28gdGhhdCB0aGUgb2JqZWN0cyBiZWluZyBtYW5pcHVsYXRlZCAoZS5nLiwgYmxvY2tzIGJlaW5nIG1vdmVkIGFyb3VuZCkgYXJlIGNsZWFybHkgdmlzaWJsZSBpbiB0aGUgdmlkZW8uIEZvciB0aGUgcmVhbCB3b3JsZCB2aWRlbyByZXN1bHRzLCB3ZSBmaW5ldHVuZSB0aGUgMTZ4NDB4MjQgKDEuN0IpLCAzMng0MHgyNCAoMS43QiksIDMyeDgweDQ4ICgxLjRCKSwgYW5kIDMyeDMyMHgxOTIgKDEuMkIpIHRlbXBvcmFsCnN1cGVyIHJlc29sdXRpb24gbW9kZWxzIHByZXRyYWluZWQgb24gdGhlIGRhdGEgdXNlZCBieSBbMTldLiIiIiwsIlVuaVBpIHdhcyB0cmFpbmVkIG9uIDI1NiBUUFV2NCBmb3IgYW4gdW5rbm93biBkdXJhdGlvbiwgd2hpY2ggY291bGQganVzdCBhYm91dCBiZSA+MTBeMjMgaWYgdGhlIHRyYWluaW5nIHRpbWUgd2FzIDMgbW9udGhzIGFuZCB1dGlsaXphdGlvbiB3YXMgMzMlLiBPbiBiYWxhbmNlLCBwcm9iYWJseSB0cmFpbmluZyBjb21wdXRlIGlzIGJlbG93IDFlMjMgRkxPUC4iLCwsLCxHb29nbGUgVFBVIHY0LCxVbmtub3duLCJBIGdvYWwgb2YgYXJ0aWZpY2lhbCBpbnRlbGxpZ2VuY2UgaXMgdG8gY29uc3RydWN0IGFuIGFnZW50IHRoYXQgY2FuIHNvbHZlIGEgd2lkZSB2YXJpZXR5IG9mIHRhc2tzLiBSZWNlbnQgcHJvZ3Jlc3MgaW4gdGV4dC1ndWlkZWQgaW1hZ2Ugc3ludGhlc2lzIGhhcyB5aWVsZGVkIG1vZGVscyB3aXRoIGFuIGltcHJlc3NpdmUgYWJpbGl0eSB0byBnZW5lcmF0ZSBjb21wbGV4IG5vdmVsIGltYWdlcywgZXhoaWJpdGluZyBjb21iaW5hdG9yaWFsIGdlbmVyYWxpemF0aW9uIGFjcm9zcyBkb21haW5zLiBNb3RpdmF0ZWQgYnkgdGhpcyBzdWNjZXNzLCB3ZSBpbnZlc3RpZ2F0ZSB3aGV0aGVyIHN1Y2ggdG9vbHMgY2FuIGJlIHVzZWQgdG8gY29uc3RydWN0IG1vcmUgZ2VuZXJhbC1wdXJwb3NlIGFnZW50cy4gU3BlY2lmaWNhbGx5LCB3ZSBjYXN0IHRoZSBzZXF1ZW50aWFsIGRlY2lzaW9uIG1ha2luZyBwcm9ibGVtIGFzIGEgdGV4dC1jb25kaXRpb25lZCB2aWRlbyBnZW5lcmF0aW9uIHByb2JsZW0sIHdoZXJlLCBnaXZlbiBhIHRleHQtZW5jb2RlZCBzcGVjaWZpY2F0aW9uIG9mIGEgZGVzaXJlZCBnb2FsLCBhIHBsYW5uZXIgc3ludGhlc2l6ZXMgYSBzZXQgb2YgZnV0dXJlIGZyYW1lcyBkZXBpY3RpbmcgaXRzIHBsYW5uZWQgYWN0aW9ucyBpbiB0aGUgZnV0dXJlLCBhZnRlciB3aGljaCBjb250cm9sIGFjdGlvbnMgYXJlIGV4dHJhY3RlZCBmcm9tIHRoZSBnZW5lcmF0ZWQgdmlkZW8uIEJ5IGxldmVyYWdpbmcgdGV4dCBhcyB0aGUgdW5kZXJseWluZyBnb2FsIHNwZWNpZmljYXRpb24sIHdlIGFyZSBhYmxlIHRvIG5hdHVyYWxseSBhbmQgY29tYmluYXRvcmlhbGx5IGdlbmVyYWxpemUgdG8gbm92ZWwgZ29hbHMuIFRoZSBwcm9wb3NlZCBwb2xpY3ktYXMtdmlkZW8gZm9ybXVsYXRpb24gY2FuIGZ1cnRoZXIgcmVwcmVzZW50IGVudmlyb25tZW50cyB3aXRoIGRpZmZlcmVudCBzdGF0ZSBhbmQgYWN0aW9uIHNwYWNlcyBpbiBhIHVuaWZpZWQgc3BhY2Ugb2YgaW1hZ2VzLCB3aGljaCwgZm9yIGV4YW1wbGUsIGVuYWJsZXMgbGVhcm5pbmcgYW5kIGdlbmVyYWxpemF0aW9uIGFjcm9zcyBhIHZhcmlldHkgb2Ygcm9ib3QgbWFuaXB1bGF0aW9uIHRhc2tzLiBGaW5hbGx5LCBieSBsZXZlcmFnaW5nIHByZXRyYWluZWQgbGFuZ3VhZ2UgZW1iZWRkaW5ncyBhbmQgd2lkZWx5IGF2YWlsYWJsZSB2aWRlb3MgZnJvbSB0aGUgaW50ZXJuZXQsIHRoZSBhcHByb2FjaCBlbmFibGVzIGtub3dsZWRnZSB0cmFuc2ZlciB0aHJvdWdoIHByZWRpY3RpbmcgaGlnaGx5IHJlYWxpc3RpYyB2aWRlbyBwbGFucyBmb3IgcmVhbCByb2JvdHMuIiwsLE9wZW4gd2VpZ2h0cyAodW5yZXN0cmljdGVkKSwiVW5pdGVkIFN0YXRlcyBvZiBBbWVyaWNhLFVuaXRlZCBTdGF0ZXMgb2YgQW1lcmljYSxVbml0ZWQgU3RhdGVzIG9mIEFtZXJpY2EsVW5pdGVkIFN0YXRlcyBvZiBBbWVyaWNhLENhbmFkYSIsLCwsLCwyMDI2LTA1LTI1IDEyOjIxOjI5KzAwOjAwLCwsLCwsIkluZHVzdHJ5LEFjYWRlbWlhLEFjYWRlbWlhLEFjYWRlbWlhLEFjYWRlbWlhIiwsLCwsT3BlbiBzb3VyY2UsImh0dHBzOi8vZ2l0aHViLmNvbS9mbG93LWRpZmZ1c2lvbi9BVkRDCk1JVCBMaWNlbnNlIiwsLCwsLCwsLCwsLFllcwpGbGFuIFQ1LVhYTCArIEJMSVAtMiwiTXVsdGltb2RhbCxMYW5ndWFnZSxWaXNpb24iLCJWaXNpb24tbGFuZ3VhZ2UgZ2VuZXJhdGlvbixDaGF0LFZpc3VhbCBxdWVzdGlvbiBhbnN3ZXJpbmciLFNhbGVzZm9yY2UgUmVzZWFyY2gsIkp1bm5hbiBMaSwgRG9uZ3h1IExpLCBTaWx2aW8gU2F2YXJlc2UsIFN0ZXZlbiBIb2kiLDIwMjMtMDEtMzAsQkxJUC0yOiBCb290c3RyYXBwaW5nIExhbmd1YWdlLUltYWdlIFByZS10cmFpbmluZyB3aXRoIEZyb3plbiBJbWFnZSBFbmNvZGVycyBhbmQgTGFyZ2UgTGFuZ3VhZ2UgTW9kZWxzLCJodHRwczovL2FyeGl2Lm9yZy9hYnMvMjMwMS4xMjU5NywgaHR0cHM6Ly9odWdnaW5nZmFjZS5jby9TYWxlc2ZvcmNlL2JsaXAyLWZsYW4tdDUteGwiLDgwMTkuMCwsLDEyMTAwMDAwMDAwLjAsIjEyLjFCLCBwZXIgVGFibGUgMi4gCgpvbmx5IDEwOE0gdHJhaW5hYmxlIHBhcmFtcyAoaS5lLiBwYXJhbXMgdHJhaW5lZCBkdXJpbmcgdGhlIEJMSVAgcHJvY2VzcykiLCwiZmluZS10dW5lZCBmcm9tIEZsYW4tVDUgWFhMICgxMUIpIGFuZCBWaVQtZwoKZmluZS10dW5pbmcgY29tcHV0ZToKCiIidXNpbmcgYSBzaW5nbGUgMTYtQTEwMCg0MEcpIG1hY2hpbmUsIG91ciBsYXJnZXN0IG1vZGVsIHdpdGgKVmlULWcgYW5kIEZsYW5UNS1YWEwgcmVxdWlyZXMgbGVzcyB0aGFuIDYgZGF5cyBmb3IgdGhlIGZpcnN0CnN0YWdlIGFuZCBsZXNzIHRoYW4gMyBkYXlzIGZvciB0aGUgc2Vjb25kIHN0YWdlLiIiCgoxNiAqIDkgZGF5cyAqIDI0ICogMzYwMCAqIDMxMiB0ZXJhZmxvcHMgKiAwLjMgfj0gMS4yZTIxIiwsIiIiV2UgdXNlIHRoZSBzYW1lIHByZS10cmFpbmluZyBkYXRhc2V0IGFzIEJMSVAgd2l0aCAxMjlNIGltYWdlcyBpbiB0b3RhbCIiIiwyMDAuMCwiIiJsZXNzIHRoYW4gNiBkYXlzIGZvciB0aGUgZmlyc3QKc3RhZ2UgYW5kIGxlc3MgdGhhbiAzIGRheXMgZm9yIHRoZSBzZWNvbmQgc3RhZ2UiIgo5KjI0IGlzIDIxNiwgcm91bmRpbmcgZG93biBhIGJpdCBpcyAyMDAgaG91cnMiLE5WSURJQSBBMTAwIFNYTTQgNDAgR0IsLENvbmZpZGVudCwiVGhlIGNvc3Qgb2YgdmlzaW9uLWFuZC1sYW5ndWFnZSBwcmUtdHJhaW5pbmcgaGFzIGJlY29tZSBpbmNyZWFzaW5nbHkgcHJvaGliaXRpdmUgZHVlIHRvIGVuZC10by1lbmQgdHJhaW5pbmcgb2YgbGFyZ2Utc2NhbGUgbW9kZWxzLiBUaGlzIHBhcGVyIHByb3Bvc2VzIEJMSVAtMiwgYSBnZW5lcmljIGFuZCBlZmZpY2llbnQgcHJlLXRyYWluaW5nIHN0cmF0ZWd5IHRoYXQgYm9vdHN0cmFwcyB2aXNpb24tbGFuZ3VhZ2UgcHJlLXRyYWluaW5nIGZyb20gb2ZmLXRoZS1zaGVsZiBmcm96ZW4gcHJlLXRyYWluZWQgaW1hZ2UgZW5jb2RlcnMgYW5kIGZyb3plbiBsYXJnZSBsYW5ndWFnZSBtb2RlbHMuIEJMSVAtMiBicmlkZ2VzIHRoZSBtb2RhbGl0eSBnYXAgd2l0aCBhIGxpZ2h0d2VpZ2h0IFF1ZXJ5aW5nIFRyYW5zZm9ybWVyLCB3aGljaCBpcyBwcmUtdHJhaW5lZCBpbiB0d28gc3RhZ2VzLiBUaGUgZmlyc3Qgc3RhZ2UgYm9vdHN0cmFwcyB2aXNpb24tbGFuZ3VhZ2UgcmVwcmVzZW50YXRpb24gbGVhcm5pbmcgZnJvbSBhIGZyb3plbiBpbWFnZSBlbmNvZGVyLiBUaGUgc2Vjb25kIHN0YWdlIGJvb3RzdHJhcHMgdmlzaW9uLXRvLWxhbmd1YWdlIGdlbmVyYXRpdmUgbGVhcm5pbmcgZnJvbSBhIGZyb3plbiBsYW5ndWFnZSBtb2RlbC4gQkxJUC0yIGFjaGlldmVzIHN0YXRlLW9mLXRoZS1hcnQgcGVyZm9ybWFuY2Ugb24gdmFyaW91cyB2aXNpb24tbGFuZ3VhZ2UgdGFza3MsIGRlc3BpdGUgaGF2aW5nIHNpZ25pZmljYW50bHkgZmV3ZXIgdHJhaW5hYmxlIHBhcmFtZXRlcnMgdGhhbiBleGlzdGluZyBtZXRob2RzLiBGb3IgZXhh</x:v>
      </x:c>
    </x:row>
    <x:row r="190" ht="18" customHeight="1">
      <x:c r="A190" s="17" t="n">
        <x:v>185</x:v>
      </x:c>
      <x:c r="B190" s="17" t="n">
        <x:v>310</x:v>
      </x:c>
      <x:c r="C190" s="160" t="str">
        <x:v>bXBsZSwgb3VyIG1vZGVsIG91dHBlcmZvcm1zIEZsYW1pbmdvODBCIGJ5IDguNyUgb24gemVyby1zaG90IFZRQXYyIHdpdGggNTR4IGZld2VyIHRyYWluYWJsZSBwYXJhbWV0ZXJzLiBXZSBhbHNvIGRlbW9uc3RyYXRlIHRoZSBtb2RlbCdzIGVtZXJnaW5nIGNhcGFiaWxpdGllcyBvZiB6ZXJvLXNob3QgaW1hZ2UtdG8tdGV4dCBnZW5lcmF0aW9uIHRoYXQgY2FuIGZvbGxvdyBuYXR1cmFsIGxhbmd1YWdlIGluc3RydWN0aW9ucy4iLCwsT3BlbiB3ZWlnaHRzICh1bnJlc3RyaWN0ZWQpLFVuaXRlZCBTdGF0ZXMgb2YgQW1lcmljYSxGbGFuLVQ1IDExQiwxLjJlKzIxLCJWaVQtZyBpcyB0aGUgb3RoZXIgYmFzZSBtb2RlbC4KCiIidXNpbmcgYSBzaW5nbGUgMTYtQTEwMCg0MEcpIG1hY2hpbmUsIG91ciBsYXJnZXN0IG1vZGVsIHdpdGgKVmlULWcgYW5kIEZsYW5UNS1YWEwgcmVxdWlyZXMgbGVzcyB0aGFuIDYgZGF5cyBmb3IgdGhlIGZpcnN0CnN0YWdlIGFuZCBsZXNzIHRoYW4gMyBkYXlzIGZvciB0aGUgc2Vjb25kIHN0YWdlLiIiCgoxNiAqIDkgZGF5cyAqIDI0ICogMzYwMCAqIDMxMiB0ZXJhZmxvcHMgKiAwLjMgfj0gMS4yZTIxIiwsLDIwMjYtMDUtMjUgMTI6MjE6MjcrMDA6MDAsLCwsLCxJbmR1c3RyeSwsLCwsT3BlbiBzb3VyY2UsIkJTRCBsaWNlbnNlIChjb21tZXJjaWFsKQpodHRwczovL2dpdGh1Yi5jb20vc2FsZXNmb3JjZS9MQVZJUy90cmVlL21haW4vcHJvamVjdHMvYmxpcDIiLCw5OTY5MC4yNDY2NDEyMDMxNiwsQkYxNiwsLCwsLCwsWWVzCkJMSVAtMiAoUS1Gb3JtZXIpLCJWaXNpb24sTGFuZ3VhZ2UiLCJWaXN1YWwgcXVlc3Rpb24gYW5zd2VyaW5nLEltYWdlIGNhcHRpb25pbmciLFNhbGVzZm9yY2UgUmVzZWFyY2gsIkp1bm5hbiBMaSwgRG9uZ3h1IExpLCBTaWx2aW8gU2F2YXJlc2UsIFN0ZXZlbiBIb2kiLDIwMjMtMDEtMzAsQkxJUC0yOiBCb290c3RyYXBwaW5nIExhbmd1YWdlLUltYWdlIFByZS10cmFpbmluZyB3aXRoIEZyb3plbiBJbWFnZSBFbmNvZGVycyBhbmQgTGFyZ2UgTGFuZ3VhZ2UgTW9kZWxzLGh0dHBzOi8vYXJ4aXYub3JnL2Ficy8yMzAxLjEyNTk3LDgwMTkuMCxTT1RBIGltcHJvdmVtZW50LCIiIkJMSVAtMiBhY2hpZXZlcyBzdGF0ZS1vZi10aGUtYXJ0IHBlcmZvcm1hbmNlIG9uIHZhcmlvdXMgdmlzaW9uLWxhbmd1YWdlIHRhc2tzIiIKCiIib3VyIG1vZGVsIG91dHBlcmZvcm1zIEZsYW1pbmdvODBCIGJ5IDguNyUgb24gemVyby1zaG90IFZRQXYyIHdpdGggNTR4IGZld2VyIHRyYWluYWJsZSBwYXJhbWV0ZXJzIiIiLDE0ODAwMDAwMDAuMCwiUS1Gb3JtZXIgaGFzIDE4OE0gcGFyYW1zLiBUaGUgQkxJUC0yIHN5c3RlbSBvdmVyYWxsIGhhcyAiIjU0eCBmZXdlciB0cmFpbmFibGUgcGFyYW1ldGVycyIiIHRoYW4gRmxhbWluZ284MEIuIiwxLjIwMDAwMDAwMDAxZSsyMSxodHRwczovL3d3dy53b2xmcmFtYWxwaGEuY29tL2lucHV0P2k9MzEyK3RlcmFGTE9QUysqKzE2KyorMjAwK2hvdXJzKyorMC4zMywyMzIyMDAwMDAwLCwyMDAuMCwiIiJGb3IgZXhhbXBsZSwgdXNpbmcKYSBzaW5nbGUgMTYtQTEwMCg0MEcpIG1hY2hpbmUsIG91ciBsYXJnZXN0IG1vZGVsIHdpdGgKVmlULWcgYW5kIEZsYW5UNS1YWEwgcmVxdWlyZXMgbGVzcyB0aGFuIDYgZGF5cyBmb3IgdGhlIGZpcnN0CnN0YWdlIGFuZCBsZXNzIHRoYW4gMyBkYXlzIGZvciB0aGUgc2Vjb25kIHN0YWdlLiIiCjkgZGF5cyA9IDIxNiBob3VycyIsTlZJRElBIEExMDAgU1hNNCA0MCBHQiwsQ29uZmlkZW50LCJUaGUgY29zdCBvZiB2aXNpb24tYW5kLWxhbmd1YWdlIHByZS10cmFpbmluZyBoYXMgYmVjb21lIGluY3JlYXNpbmdseSBwcm9oaWJpdGl2ZSBkdWUgdG8gZW5kLXRvLWVuZCB0cmFpbmluZyBvZiBsYXJnZS1zY2FsZSBtb2RlbHMuIFRoaXMgcGFwZXIgcHJvcG9zZXMgQkxJUC0yLCBhIGdlbmVyaWMgYW5kIGVmZmljaWVudCBwcmUtdHJhaW5pbmcgc3RyYXRlZ3kgdGhhdCBib290c3RyYXBzIHZpc2lvbi1sYW5ndWFnZSBwcmUtdHJhaW5pbmcgZnJvbSBvZmYtdGhlLXNoZWxmIGZyb3plbiBwcmUtdHJhaW5lZCBpbWFnZSBlbmNvZGVycyBhbmQgZnJvemVuIGxhcmdlIGxhbmd1YWdlIG1vZGVscy4gQkxJUC0yIGJyaWRnZXMgdGhlIG1vZGFsaXR5IGdhcCB3aXRoIGEgbGlnaHR3ZWlnaHQgUXVlcnlpbmcgVHJhbnNmb3JtZXIsIHdoaWNoIGlzIHByZS10cmFpbmVkIGluIHR3byBzdGFnZXMuIFRoZSBmaXJzdCBzdGFnZSBib290c3RyYXBzIHZpc2lvbi1sYW5ndWFnZSByZXByZXNlbnRhdGlvbiBsZWFybmluZyBmcm9tIGEgZnJvemVuIGltYWdlIGVuY29kZXIuIFRoZSBzZWNvbmQgc3RhZ2UgYm9vdHN0cmFwcyB2aXNpb24tdG8tbGFuZ3VhZ2UgZ2VuZXJhdGl2ZSBsZWFybmluZyBmcm9tIGEgZnJvemVuIGxhbmd1YWdlIG1vZGVsLiBCTElQLTIgYWNoaWV2ZXMgc3RhdGUtb2YtdGhlLWFydCBwZXJmb3JtYW5jZSBvbiB2YXJpb3VzIHZpc2lvbi1sYW5ndWFnZSB0YXNrcywgZGVzcGl0ZSBoYXZpbmcgc2lnbmlmaWNhbnRseSBmZXdlciB0cmFpbmFibGUgcGFyYW1ldGVycyB0aGFuIGV4aXN0aW5nIG1ldGhvZHMuIEZvciBleGFtcGxlLCBvdXIgbW9kZWwgb3V0cGVyZm9ybXMgRmxhbWluZ284MEIgYnkgOC43JSBvbiB6ZXJvLXNob3QgVlFBdjIgd2l0aCA1NHggZmV3ZXIgdHJhaW5hYmxlIHBhcmFtZXRlcnMuIFdlIGFsc28gZGVtb25zdHJhdGUgdGhlIG1vZGVsJ3MgZW1lcmdpbmcgY2FwYWJpbGl0aWVzIG9mIHplcm8tc2hvdCBpbWFnZS10by10ZXh0IGdlbmVyYXRpb24gdGhhdCBjYW4gZm9sbG93IG5hdHVyYWwgbGFuZ3VhZ2UgaW5zdHJ1Y3Rpb25zLiIsLCxPcGVuIHdlaWdodHMgKHVucmVzdHJpY3RlZCksVW5pdGVkIFN0YXRlcyBvZiBBbWVyaWNhLCwsLDE2LjAsLDIwMjYtMDUtMjUgMTI6MjE6MjgrMDA6MDAsLCwsLCxJbmR1c3RyeSwsLCwzMjAwLjAsT3BlbiBzb3VyY2UsImh0dHBzOi8vZ2l0aHViLmNvbS9zYWxlc2ZvcmNlL0xBVklTL3RyZWUvbWFpbi9wcm9qZWN0cy9ibGlwMiBpbmNsdWRlcyB0cmFpbmluZyBhbmQgaW5mZXJlbmNlIGNvZGUKCm1vZGVscyBoZXJlOiBodHRwczovL2h1Z2dpbmdmYWNlLmNvL21vZGVscz9vdGhlcj1ibGlwLTIgIiwsMTk2MC44MjI1MzgyNzI1ODExLCxGUDE2LCwxMjc3Ni45MDg5NTMxMDIzODIsSGFyZHdhcmUsLCwsLFllcwpLZUFQLEJpb2xvZ3ksIlByb3RlaW5zLFByb3RlaW4gcmVwcmVzZW50YXRpb24gbGVhcm5pbmciLCJUaGUgVW5pdmVyc2l0eSBvZiBIb25nIEtvbmcsQnl0ZURhbmNlLEphbmNzaVRlY2gsT1BQTyBIZWFsdGhMYWIiLCJIb25nLVl1IFpob3UsIFl1bnhpYW5nIEZ1LCBaaGljaGVuZyBaaGFuZywgQ2hlbmcgQmlhbiwgWWl6aG91IFl1IiwyMDIzLTAxLTMwLFByb3RlaW4gUmVwcmVzZW50YXRpb24gTGVhcm5pbmcgdmlhIEtub3dsZWRnZSBFbmhhbmNlZCBQcmltYXJ5IFN0cnVjdHVyZSBNb2RlbGluZyxodHRwczovL2FyeGl2Lm9yZy9hYnMvMjMwMS4xMzE1NCwxMS4wLCwsLCwsLDM2MDAwMDAwLCIiIlByb3RlaW5LRzI1IChaaGFuZyBldCBhbC4sIDIwMjIpIHByb3ZpZGVzIGEga25vd2xlZGdlIGdyYXBoIHRoYXQgY29uc2lzdHMgb2YgYXBwcm94aW1hdGVseSBmaXZlCm1pbGxpb24gdHJpcGxldHMsIHdpdGggbmVhcmx5IDYwMGsgcHJvdGVpbiwgNTBrIGF0dHJpYnV0ZSB0ZXJtcywgYW5kIDMxIHJlbGF0aW9uIHRlcm1zIGluY2x1ZGVkIiIKCkFzc3VtaW5nIHRoZSByZWxhdGlvbiBhbmQgYXR0cmlidXRlIHRlcm1zIGFyZSB+NSB0b2tlbnMgYW5kIHByb3RlaW5zIGFyZSB+MzAwIHRva2VucwoKNTAwMDAwMCozMDU9MTUyNTAwMDAwMCIsLCwsLExpa2VseSwiUHJvdGVpbiByZXByZXNlbnRhdGlvbiBsZWFybmluZyBoYXMgcHJpbWFyaWx5IGJlbmVmaXRlZCBmcm9tIHRoZSByZW1hcmthYmxlIGRldmVsb3BtZW50IG9mIGxhbmd1YWdlIG1vZGVscyAoTE1zKS4gQWNjb3JkaW5nbHksIHByZS10cmFpbmVkIHByb3RlaW4gbW9kZWxzIGFsc28gc3VmZmVyIGZyb20gYSBwcm9ibGVtIGluIExNczogYSBsYWNrIG9mIGZhY3R1YWwga25vd2xlZGdlLiBUaGUgcmVjZW50IHNvbHV0aW9uIG1vZGVscyB0aGUgcmVsYXRpb25zaGlwcyBiZXR3ZWVuIHByb3RlaW4gYW5kIGFzc29jaWF0ZWQga25vd2xlZGdlIHRlcm1zIGFzIHRoZSBrbm93bGVkZ2UgZW5jb2Rpbmcgb2JqZWN0aXZlLiBIb3dldmVyLCBpdCBmYWlscyB0byBleHBsb3JlIHRoZSByZWxhdGlvbnNoaXBzIGF0IGEgbW9yZSBncmFudWxhciBsZXZlbCwgaS5lLiwgdGhlIHRva2VuIGxldmVsLiBUbyBtaXRpZ2F0ZSB0aGlzLCB3ZSBwcm9wb3NlIEtub3dsZWRnZS1leHBsb2l0ZWQgQXV0by1lbmNvZGVyIGZvciBQcm90ZWluIChLZUFQKSwgd2hpY2ggcGVyZm9ybXMgdG9rZW4tbGV2ZWwga25vd2xlZGdlIGdyYXBoIGV4cGxvcmF0aW9uIGZvciBwcm90ZWluIHJlcHJlc2VudGF0aW9uIGxlYXJuaW5nLiBJbiBwcmFjdGljZSwgbm9uLW1hc2tlZCBhbWlubyBhY2lkcyBpdGVyYXRpdmVseSBxdWVyeSB0aGUgYXNzb2NpYXRlZCBrbm93bGVkZ2UgdG9rZW5zIHRvIGV4dHJhY3QgYW5kIGludGVncmF0ZSBoZWxwZnVsIGluZm9ybWF0aW9uIGZvciByZXN0b3JpbmcgbWFza2VkIGFtaW5vIGFjaWRzIHZpYSBhdHRlbnRpb24uIFdlIHNob3cgdGhhdCBLZUFQIGNhbiBjb25zaXN0ZW50bHkgb3V0cGVyZm9ybSB0aGUgcHJldmlvdXMgY291bnRlcnBhcnQgb24gOSByZXByZXNlbnRhdGl2ZSBkb3duc3RyZWFtIGFwcGxpY2F0aW9ucywgc29tZXRpbWVzIHN1cnBhc3NpbmcgaXQgYnkgbGFyZ2UgbWFyZ2lucy4gVGhlc2UgcmVzdWx0cyBzdWdnZXN0IHRoYXQgS2VBUCBwcm92aWRlcyBhbiBhbHRlcm5hdGl2ZSB5ZXQgZWZmZWN0aXZlIHdheSB0byBwZXJmb3JtIGtub3dsZWRnZSBlbmhhbmNlZCBwcm90ZWluIHJlcHJlc2VudGF0aW9uIGxlYXJuaW5nLiIsLCwsIkhvbmcgS29uZyxDaGluYSxDaGluYSxDaGluYSIsLCwsLCwyMDI2LTA1LTI1IDEyOjIxOjI3KzAwOjAwLCwsLCwsIkFjYWRlbWlhLEluZHVzdHJ5LEluZHVzdHJ5LEluZHVzdHJ5IiwsLCwsLCwsLCwsLCwsLCwsLApHZW5pZS1TQ09QZSAoYmlvKSxCaW9sb2d5LFByb3RlaW4gZGVzaWduLENvbHVtYmlhIFVuaXZlcnNpdHksIlllcWluZyBMaW4sIE1vaGFtbWVkIEFsUXVyYWlzaGkiLDIwMjMtMDEtMjksIkdlbmVyYXRpbmcgTm92ZWwsIERlc2lnbmFibGUsIGFuZCBEaXZlcnNlIFByb3RlaW4gU3RydWN0dXJlcyBieSBFcXVpdmFyaWFudGx5IERpZmZ1c2luZyBPcmllbnRlZCBSZXNpZHVlIENsb3VkcyIsaHR0cHM6Ly9hcnhpdi5vcmcvYWJzLzIzMDEuMTI0ODUsLCwsNDEwMDAwMC4wLCIiIlJGRGlmZnVzaW9uIGFsc28gY29udGFpbnMgYXJvdW5kIDE0IHRpbWVzIG1vcmUgcGFyYW1ldGVycyB0aGFuIEdlbmllICg1OS44TSB2ZXJzdXMgNC4xTSkuIiIiLDEuODExNDk2OTZlKzIxLCIiIkZvciBHZW5pZS1TQ09QZSwgd2UgdHJhaW4gdGhlIG1vZGVsIHVzaW5nIGRhdGEgcGFyYWxsZWxpc20gb24gMTIgQTEwMApOdmlkaWEgR1BVcyB3aXRoIGFuIGVmZmVjdGl2ZSBiYXRjaCBzaXplIG9mIDQ4LiAiIgoxMiozLjFlKzE0KjAuNCoxMjA5NjAwcz0xLjhlKzIxIiwxNzUzMjAwLCJTQ09QZSBEYXRhc2V0OiA4LDc2NiBkb21haW5zIMOXIDIwMCByZXNpZHVlcyA9IDEsNzUzLDIwMCByZXNpZHVlcyIsMzM2LjAsIiIiV2UgdHJhaW4gR2VuaWUgZm9yIDUwLDAwMCBlcG9jaHMgKH45IGRheXMpLiBGb3IgIixOVklESUEgQTEwMCwsQ29uZmlkZW50LCJQcm90ZWlucyBwb3dlciBhIHZhc3QgYXJyYXkgb2YgZnVuY3Rpb25hbCBwcm9jZXNzZXMgaW4gbGl2aW5nIGNlbGxzLiBUaGUgY2FwYWJpbGl0eSB0byBjcmVhdGUgbmV3IHByb3RlaW5zIHdpdGggZGVzaWduZWQgc3RydWN0dXJlcyBhbmQgZnVuY3Rpb25zIHdvdWxkIHRodXMgZW5hYmxlIHRoZSBlbmdpbmVlcmluZyBvZiBjZWxsdWxhciBiZWhhdmlvciBhbmQgZGV2ZWxvcG1lbnQgb2YgcHJvdGVpbi1iYXNlZCB0aGVyYXBldXRpY3MgYW5kIG1hdGVyaWFscy4gU3RydWN0dXJlLWJhc2VkIHByb3RlaW4gZGVzaWduIGFpbXMgdG8gZmluZCBzdHJ1Y3R1cmVzIHRoYXQgYXJlIGRlc2lnbmFibGUgKGNhbiBiZSByZWFsaXplZCBieSBhIHByb3RlaW4gc2VxdWVuY2UpLCBub3ZlbCAoaGF2ZSBkaXNzaW1pbGFyIGdlb21ldHJ5IGZyb20gbmF0dXJhbCBwcm90ZWlucyksIGFuZCBkaXZlcnNlIChzcGFuIGEgd2lkZSByYW5nZSBvZiBnZW9tZXRyaWVzKS4gV2hpbGUgYWR2YW5jZXMgaW4gcHJvdGVpbiBzdHJ1Y3R1cmUgcHJlZGljdGlvbiBoYXZlIG1hZGUgaXQgcG9zc2libGUgdG8gcHJlZGljdCBzdHJ1Y3R1cmVzIG9mIG5vdmVsIHByb3RlaW4gc2VxdWVuY2VzLCB0aGUgY29tYmluYXRvcmlhbGx5IGxhcmdlIHNwYWNlIG9mIHNlcXVlbmNlcyBhbmQgc3RydWN0dXJlcyBsaW1pdHMgdGhlIHByYWN0aWNhbGl0eSBvZiBzZWFyY2gtYmFzZWQgbWV0aG9kcy4gR2VuZXJhdGl2ZSBtb2RlbHMgcHJvdmlkZSBhIGNvbXBlbGxpbmcgYWx0ZXJuYXRpdmUsIGJ5IGltcGxpY2l0bHkgbGVhcm5pbmcgdGhlIGxvdy1kaW1lbnNpb25hbCBzdHJ1Y3R1cmUgb2YgY29tcGxleCBkYXRhIGRpc3RyaWJ1dGlvbnMuIEhlcmUsIHdlIGxldmVyYWdlIHJlY2VudCBhZHZhbmNlcyBpbiBkZW5vaXNpbmcgZGlmZnVzaW9uIHByb2JhYmlsaXN0aWMgbW9kZWxzIGFuZCBlcXVpdmFyaWFudCBuZXVyYWwgbmV0d29ya3MgdG8gZGV2ZWxvcCBHZW5pZSwgYSBnZW5lcmF0aXZlIG1vZGVsIG9mIHByb3RlaW4gc3RydWN0dXJlcyB0aGF0IHBlcmZvcm1zIGRpc2NyZXRlLXRpbWUgZGlmZnVzaW9uIHVzaW5nIGEgY2xvdWQgb2Ygb3JpZW50ZWQgcmVmZXJlbmNlIGZyYW1lcyBpbiAzRCBzcGFjZS4gVGhyb3VnaCBpbiBzaWxpY28gZXZhbHVhdGlvbnMsIHdlIGRlbW9uc3RyYXRlIHRoYXQgR2VuaWUgZ2VuZXJhdGVzIHByb3RlaW4gYmFja2JvbmVzIHRoYXQgYXJlIG1vcmUgZGVzaWduYWJsZSwgbm92ZWwsIGFuZCBkaXZlcnNlIHRoYW4gZXhpc3RpbmcgbW9kZWxzLiBUaGlzIGluZGljYXRlcyB0aGF0IEdlbmllIGlzIGNhcHR1cmluZyBrZXkgYXNwZWN0cyBvZiB0aGUgZGlzdHJpYnV0aW9uIG9mIHByb3RlaW4gc3RydWN0dXJlIHNwYWNlIGFuZCBmYWNpbGl0YXRlcyBwcm90ZWluIGRlc2lnbiB3aXRoIGhpZ2ggc3VjY2VzcyByYXRlcy4gQ29kZSBmb3IgZ2VuZXJhdGluZyBuZXcgcHJvdGVpbnMgYW5kIHRyYWluaW5nIG5ldyB2ZXJzaW9ucyBvZiBHZW5pZSBpcyBhdmFpbGFibGUgYXQgaHR0cHM6Ly9naXRodWIuIGNvbS9hcWxhYm9yYXRvcnkvZ2VuaWUiLDMwMDAwLjAsLE9wZW4gd2VpZ2h0cyAodW5yZXN0cmljdGVkKSxVbml0ZWQgU3RhdGVzIG9mIEFtZXJpY2EsLCwsMTIuMCwsMjAyNi0wMi0xMSAxOToyNjoyNyswMDowMCwsLCwsLEFjYWRlbWlhLCwsLCxPcGVuIHNvdXJjZSwiQXBhY2hlIDIuMApodHRwczovL2dpdGh1Yi5jb20vYXFsYWJvcmF0b3J5L2dlbmllIiwsLCwsLDk1ODIuODk1MTE3NDk5ODcsSGFyZHdhcmUsLCwsLFllcwpSRVNQIEFJLEJpb2xvZ3ksIkRydWcgZGlzY292ZXJ5LFByb3RlaW5zIixVbml2ZXJzaXR5IG9mIENhbGlmb3JuaWEgU2FuIERpZWdvLCJKb25hdGhhbiBQYXJraW5zb24sIFJ5YW4gSGFyZCwgV2VpIFdhbmciLDIwMjMtMDEtMjgsVGhlIFJFU1AgQUkgbW9kZWwgYWNjZWxlcmF0ZXMgdGhlIGlkZW50aWZpY2F0aW9uIG9mIHRpZ2h0LWJpbmRpbmcgYW50aWJvZGllcyxodHRwczovL3d3dy5uYXR1cmUuY29tL2FydGljbGVzL3M0MTQ2Ny0wMjMtMzYwMjgtOCNTZWMyOCwsLCwsLCwsLCIiIlRoZSBlbmQgcmVzdWx0IG9mIHRoaXMgcHJvY2VzcyB3YXMgdGh1cyBhIGxpYnJhcnkgb2Ygcm91Z2hseSA2IG1pbGxpb24gc2VxdWVuY2VzLCBoYWxmIG9mIHdoaWNoIGFyZSBodW1hbiBCLWNlbGwgcmVjZXB0b3JzIGFuZCB0aGUgb3RoZXIgaGFsZiBvZiB3aGljaCBhcmUgbm90LiBUaGUgYXV0b2VuY29kZXIgbW9kZWwgaXMgdGh1cyB0cmFpbmVkIGJvdGggdG8gZW5jb2RlIGFuIGlucHV0IHNlcXVlbmNlIGFuZCB0byBlbWJlZCBpbmZvcm1hdGlvbiBhYm91dCB0eXBpY2FsIGZlYXR1cmVzIG9ic2VydmVkIGluIHRydWUgYW50aWJvZHkgc2VxdWVuY2VzLiBUaGUgYXV0b2VuY29kZXIgd2FzIGltcGxlbWVudGVkIHVzaW5nIHRoZQpQeVRvcmNoIGxpYnJhcnkgaW4gUHl0aG9uIDMuNi45IGFuZCB0cmFpbmVkIG9uIHRoZSBmdWxsIDYgbWlsbGlvbgpzZXF1ZW5jZSBkYXRhc2V0IHVudGlsIGNvbnZlcmdlbmNlLiIiCgpzZXF1ZW5jZSBsZW5ndGg6IDEzMiAoYW1pbm8gYWNpZHMpCgo2MDAwMDAwKjEzMj03OTIwMDAwMDAgdG9rZW5zIiwsLCwsQ29uZmlkZW50LCJIaWdoLWFmZmluaXR5IGFudGlib2RpZXMgYXJlIG9mdGVuIGlkZW50aWZpZWQgdGhyb3VnaCBkaXJlY3RlZCBldm9sdXRpb24sIHdoaWNoIG1heSByZXF1aXJlIG1hbnkgaXRlcmF0aW9ucyBvZiBtdXRhZ2VuZXNpcyBhbmQgc2VsZWN0aW9uIHRvIGZpbmQgYW4gb3B0aW1hbCBjYW5kaWRhdGUuIERlZXAgbGVhcm5pbmcgdGVjaG5pcXVlcyBob2xkIHRoZSBwb3RlbnRpYWwgdG8gYWNjZWxlcmF0ZSB0aGlzIHByb2Nlc3MgYnV0IHRoZSBleGlzdGluZyBtZXRob2RzIGNhbm5vdCBwcm92aWRlIHRoZSBjb25maWRlbmNlIGludGVydmFsIG9yIHVuY2VydGFpbnR5IG5lZWRlZCB0byBhc3Nlc3MgdGhlIHJlbGlhYmlsaXR5IG9mIHRoZSBwcmVkaWN0aW9ucy4gSGVyZSB3ZSBwcmVzZW50IGEgcGlwZWxpbmUgY2FsbGVkIFJFU1AgZm9yIGVmZmljaWVudCBpZGVudGlmaWNhdGlvbiBvZiBoaWdoIGFmZmluaXR5IGFudGlib2RpZXMuIFdlIGRldmVsb3AgYSBsZWFybmVkIHJlcHJlc2VudGF0aW9uIHRyYWluZWQgb24gb3ZlciAzIG1pbGxpb24gaHVtYW4gQi1jZWxsIHJlY2VwdG9yIHNlcXVlbmNlcyB0byBlbmNvZGUgYW50aWJvZHkgc2VxdWVuY2VzLiBXZSB0aGVuIGRldmVsb3AgYSB2YXJpYXRpb25hbCBCYXllc2lhbiBuZXVyYWwgbmV0d29yayB0byBwZXJmb3JtIG9yZGluYWwgcmVncmVzc2lvbiBvbiBhIHNldCBvZiB0aGUgZGlyZWN0ZWQgZXZvbHV0aW9uIHNlcXVlbmNlcyBiaW5uZWQgYnkgb2ZmLXJhdGUgYW5kIHF1YW50aWZ5IHRoZWlyIGxpa2VsaWhvb2QgdG8gYmUgdGlnaHQgYmluZGVycyBhZ2FpbnN0IGFuIGFudGlnZW4uIEltcG9ydGFudGx5LCB0aGlzIG1vZGVsIGNhbiBhc3Nlc3Mgc2VxdWVuY2VzIG5vdCBwcmVzZW50IGluIHRoZSBkaXJlY3RlZCBldm9sdXRpb24gbGlicmFyeSBhbmQgdGh1cyBncmVhdGx5IGV4cGFuZCB0aGUgc2VhcmNoIHNwYWNlIHRvIHVuY292ZXIgdGhlIGJlc3Qgc2VxdWVuY2VzIGZvciBleHBlcmltZW50YWwgZXZhbHVhdGlvbi4gV2UgZGVtb25zdHJhdGUgdGhlIHBvd2VyIG9mIHRoaXMgcGlwZWxpbmUgYnkgYWNoaWV2aW5nIGEgMTctZm9sZCBpbXByb3ZlbWVudCBpbiB0aGUgS0Qgb2YgdGhlIFBELUwxIGFudGlib2R5IEF0ZXpvbGl6dW1hYiBhbmQgdGhpcyBzdWNjZXNzIGlsbHVzdHJhdGVzIHRoZSBwb3RlbnRpYWwgb2YgUkVTUCBpbiBmYWNpbGl0YXRpbmcgZ2VuZXJhbCBhbnRpYm9keSBkZXZlbG9wbWVudC4iLDguMCwsT3BlbiB3ZWlnaHRzICh1bnJlc3RyaWN0ZWQpLFVuaXRlZCBTdGF0ZXMgb2YgQW1lcmljYSwsLCwsLDIwMjUtMTEtMjggMTE6NTM6NDQrMDA6MDAsLCwsLCxBY2FkZW1pYSwsLCwsT3BlbiBzb3VyY2UsIiIiVGhlIGNvZGUgdXNlZCBpbiB0aGlzIHN0dWR5IGlzIGF2YWlsYWJsZSBvbmxpbmUgYXQgaHR0cHM6Ly9naXRodWIuY29tLwpXYW5nLWxhYi1VQ1NEL1JFU1AgKGh0dHBzOi8vZG9pLm9yZy8xMC41MjgxL3plbm9kby43NTA4ODUzKSwKdG9nZXRoZXIgd2l0aCBpbnN0cnVjdGlvbnMgb24gaG93IHRvIHJlcHJvZHVjZSBhbGwga2V5IGNvbXB1dGF0aW9uYWwKZXhwZXJpbWVudHMuIiIiLCwsLCwsLCwsLCwsWWVzClByb3RzdCxCaW9sb2d5LFByb3RlaW4gb3IgbnVjbGVvdGlkZSBsYW5ndWFnZSBtb2RlbCAocExNL25MTSksIk1pbGEgLSBRdWViZWMgQUkgKG9yaWdpbmFsbHkgTW9udHJlYWwgSW5zdGl0dXRlIGZvciBMZWFybmluZyBBbGdvcml0aG1zKSxVbml2ZXJzaXR5IG9mIE1vbnRyZWFsIC8gVW5pdmVyc2l0w6kgZGUgTW9udHLDqWFsLEludGVsIExhYnMsSEVDIE1vbnRyZWFsLENJRkFSIEFJIFJlc2VhcmNoIiwiTWluZ2hhbyBYdSwgWGlueXUgWXVhbiwgU2FudGlhZ28gTWlyZXQsIEppYW4gVGFuZyIsMjAyMy0wMS0yOCxQcm90U1Q6IE11bHRpLU1vZGFsaXR5IExlYXJuaW5nIG9mIFByb3RlaW4gU2VxdWVuY2VzIGFuZCBCaW9tZWRpY2FsIFRleHRzLGh0dHBzOi8vcHJvY2VlZGluZ3MubWxyLnByZXNzL3YyMDIveHUyM3QveHUyM3QucGRmLDEyNC4wLCwsLCwxLjQwMDAwMDAwMDAwMDAxMTllKzE5LCIxLiBIYXJkd2FyZSBzZXR1cDogNHggTlZJRElBIFRlc2xhIFYxMDAgR1BVcyAoMS4zMCB4IDEwXjE0IEZMT1AvcyBwZXIgR1BVKQoKMi4gVHJhaW5pbmcgZHVyYXRpb246IDY5LDEzMSBzZWNvbmRzICjiiYgxOS4yIGhvdXJzKSAtIGVzdGltYXRlZCBmcm9tIDIwIGVwb2NocywgNTUzLDA1MiBzYW1wbGVzLCBiYXRjaCBzaXplIDE2LCBhc3N1bWluZyAwLjFzIHBlciBzdGVwCgozLiBVdGlsaXphdGlvbiByYXRlOiA0MCUKCjQuIEZpbmFsIGNhbGN1bGF0aW9uOgoxLjMwIHggMTBeMTQgRkxPUC9zIMOXIDQgR1BVcyDDlyA2OSwxMzFzIMOXIDAuNCA9IDEuNDQgeCAxMF4xOSBGTE9QcyIsLCJUb3RhbCBEYXRhcG9pbnRzID0gKDU1MywwNTIgcGFpcnMgw5cgNDUwIHJlc2lkdWVzL3BhaXIpICsgKDU1MywwNTIgcGFpcnMgw5cgNTAgdG9rZW5zL3BhaXIpCj0gMjQ4LDg3Myw0MDAgKyAyNyw2NTIsNjAwCj0gMjc2LDUyNiwwMDAgKDIuNzY1ZSs4KSIsLCwsLExpa2VseSwiQ3VycmVudCBwcm90ZWluIGxhbmd1YWdlIG1vZGVscyAoUExNcykgbGVhcm4KcHJvdGVpbiByZXByZXNlbnRhdGlvbnMgbWFpbmx5IGJhc2VkIG9uIHRoZWlyIHNlcXVlbmNlcywgdGhlcmVieSB3ZWxsIGNhcHR1cmluZyBjby1ldm9sdXRpb25hcnkKaW5mb3JtYXRpb24sIGJ1dCB0aGV5IGFyZSB1bmFibGUgdG8gZXhwbGljaXRseSBhY3F1aXJlIHByb3RlaW4gZnVuY3Rpb25zLCB3aGljaCBpcyB0aGUgZW5kIGdvYWwKb2YgcHJvdGVpbiByZXByZXNlbnRhdGlvbiBsZWFybmluZy4gRm9ydHVuYXRlbHksCmZvciBtYW55IHByb3RlaW5zLCB0aGVpciB0ZXh0dWFsIHByb3BlcnR5IGRlc2NyaXB0aW9ucyBhcmUgYXZhaWxhYmxlLCB3aGVyZSB0aGVpciB2YXJpb3VzIGZ1bmN0aW9ucwphcmUgYWxzbyBkZXNjcmliZWQuIE1vdGl2YXRlZCBieSB0aGlzIGZhY3QsIHdlCmZpcnN0IGJ1aWxkIHRoZSBQcm90RGVzY3JpYmUgZGF0YXNldCB0byBhdWdtZW50CnByb3RlaW4gc2VxdWVuY2VzIHdpdGggdGV4dCBkZXNjcmlwdGlvbnMgb2YgdGhlaXIKZnVuY3Rpb25zIGFuZCBvdGhlciBpbXBvcnRhbnQgcHJvcGVydGllcy4gQmFzZWQKb24gdGhpcyBkYXRhc2V0LCB3ZSBwcm9wb3NlIHRoZSBQcm90U1QgZnJhbWV3b3JrIHRvIGVuaGFuY2UgUHJvdGVpbiBTZXF1ZW5jZSBwcmUtdHJhaW5pbmcKYW5kIHVuZGVyc3RhbmRpbmcgYnkgYmlvbWVkaWNhbCBUZXh0cy4gRHVyaW5nIHByZS10cmFpbmluZywgd2UgZGVzaWduIHRocmVlIHR5cGVzIG9mIHRhc2tzLAppLmUuLCB1bmltb2RhbCBtYXNrIHByZWRpY3Rpb24sIG11bHRpbW9kYWwgcmVwcmVzZW50YXRpb24gYWxpZ25tZW50IGFuZCBtdWx0aW1vZGFsIG1hc2sgcHJlZGljdGlvbiwgdG8gZW5oYW5jZSBhIFBMTSB3aXRoIHByb3RlaW4gcHJvcGVydHkgaW5mb3JtYXRpb24gd2l0aCBkaWZmZXJlbnQgZ3JhbnVsYXJpdGllcyBhbmQsCmF0IHRoZSBzYW1lIHRpbWUsIHByZXNlcnZlIHRoZSBQTE3igJlzIG9yaWdpbmFsCnJlcHJlc2VudGF0aW9uIHBvd2VyLiBPbiBkb3duc3RyZWFtIHRhc2tzLApQcm90U1QgZW5hYmxlcyBib3RoIHN1cGVydmlzZWQgbGVhcm5pbmcgYW5kIHplcm9zaG90IHByZWRpY3Rpb24uIFdlIHZlcmlmeSB0aGUgc3VwZXJpb3JpdHkgb2YKUHJvdFNULWluZHVjZWQgUExNcyBvdmVyIHByZXZpb3VzIG9uZXMgb24gZGl2ZXJzZSByZXByZXNlbnRhdGlvbiBsZWFybmluZyBiZW5jaG1hcmtzLiBVbmRlciB0aGUgemVyby1zaG90IHNldHRpbmcsIHdlIHNob3cgdGhlIGVmZmVjdGl2ZW5lc3Mgb2YgUHJvdFNUIG9uIHplcm8tc2hvdCBwcm90ZWluIGNsYXNzaWZpY2F0aW9uLAphbmQgUHJvdFNUIGFsc28gZW5hYmxlcyBmdW5jdGlvbmFsIHByb3RlaW4gcmV0cmlldmFsIGZyb20gYSBsYXJnZS1zY2FsZSBkYXRhYmFzZSB3aXRob3V0IGFueQpmdW5jdGlvbiBhbm5vdGF0aW9uLiBTb3VyY2UgY29kZSBhbmQgbW9kZWwKd2VpZ2h0cyBhcmUgYXZhaWxhYmxlIGF0IGh0dHBzOi8vZ2l0aHViLgpjb20vRGVlcEdyYXBoTGVhcm5pbmcvUHJvdFNULiIsLCwsIkNhbmFkYSxDYW5hZGEsVW5pdGVkIFN0YXRlcyBvZiBBbWVyaWNhLENhbmFkYSxDYW5hZGEiLCwsLCwsMjAyNi0wMS0wMSAxNDowMjoyMiswMDowMCwsLCwsLCJBY2FkZW1pYSxBY2FkZW1pYSxJbmR1c3RyeSxBY2FkZW1pYSxSZXNlYXJjaCBjb2xsZWN0aXZlIiwsLCwsLCwsLCwsLCxIYXJkd2FyZSwsLCwsCkREUE0tSVAgKENlbGViQSksSW1hZ2UgZ2VuZXJhdGlvbiwiSW1hZ2UgZ2VuZXJhdGlvbixUZXh0LXRvLWltYWdlIixVdHJlY2h0IFVuaXZlcnNpdHksIk1hbmcgTmluZywgRW52ZXIgU2FuZ2luZXRvLCBBbmdlbG8gUG9ycmVsbG8sIFNpbW9uZSBDYWxkZXJhcmEsIFJpdGEgQ3VjY2hpYXJhIiwyMDIzLTAxLTI3LElucHV0IFBlcnR1cmJhdGlvbiBSZWR1Y2VzIEV4cG9zdXJlIEJpYXMgaW4gRGlmZnVzaW9uIE1vZGVscyxodHRwczovL2FyeGl2Lm9yZy9hYnMvMjMwMS4xMTcwNnYzLDEwMi4wLFNPVEEgaW1wcm92ZW1lbnQsIiIiRm9yIGluc3RhbmNlLCBvbiBDZWxlYkEgNjTDlzY0LCB3ZSBhY2hpZXZlIGEgbmV3IHN0YXRlLW9mLXRoZWFydCBGSUQgc2NvcmUgb2YgMS4yNywgd2hpbGUgc2F2aW5nIDM3LjUlIG9mIHRoZSB0cmFpbmluZyB0aW1lIiIiLDI5NTAwMDAwMC4wLCIyOTVNIGZvciBDZWxlYkEgbW9kZWwsIHBlciBUYWJsZSA5IiwzLjVlKzIwLCIiIldlIHVzZSBQeXRvcmNoIDEuOCAoUGFzemtlIGV0IGFsLiwgMjAxOSkgYW5kIHRyYWluZWQgYWxsIHRoZSBtb2RlbHMgb24gZGlmZmVyZW50IE5WSURJQSBUZXNsYSBWMTAwcyAoMTZHIG1lbW9yeSkuIEluCm1vcmUgZGV0YWlsLCB3ZSB1c2UgMiBHUFVzIHRvIHRyYWluIHRoZSBtb2RlbHMgb24gQ0lGQVIxMCBmb3IgMiBkYXlzLCBhbmQgNCBHUFVzIHRvIHRyYWluIHRoZSBtb2RlbHMgb24gSW1hZ2VOZXQgMzLDlzMyCmZvciAzNCBkYXlzLiBGb3IgTFNVTiB0b3dlciA2NMOXNjQsIENlbGViQSA2NMOXNjQgYW5kIEZGSFEgMTI4w5cxMjgsIHdlIHVzZWQgMTYgR1BVcyB0byB0cmFpbiB0aGUgbW9kZWxzIGZvciAzIGRheXMsCjUgZGF5cyBhbmQgNCBkYXlzLCByZXNwZWN0aXZlbHkiIgoKNSoxNiBWMTAwLWRheXMgZm9yIENlbGViQS4KCjUgKiAxNiAqIDI0ICogMzYwMCAqIDEyNSB0ZXJhZmxvcHMgKiAwLjQgfj0gMy41ZTIwIiw4MzE0ODgwMDAsLDEyMC4wLDUgZGF5cyxOVklESUEgVjEwMCwsTGlrZWx5LCJEZW5vaXNpbmcgRGlmZnVzaW9uIFByb2JhYmlsaXN0aWMgTW9kZWxzIGhhdmUgc2hvd24gYW4gaW1wcmVzc2l2ZSBnZW5lcmF0aW9uIHF1YWxpdHksIGFsdGhvdWdoIHRoZWlyIGxvbmcgc2FtcGxpbmcgY2hhaW4gbGVhZHMgdG8gaGlnaCBjb21wdXRhdGlvbmFsIGNvc3RzLiBJbiB0aGlzIHBhcGVyLCB3ZSBvYnNlcnZlIHRoYXQgYSBsb25nIHNhbXBsaW5nIGNoYWluIGFsc28gbGVhZHMgdG8gYW4gZXJyb3IgYWNjdW11bGF0aW9uIHBoZW5vbWVub24sIHdoaWNoIGlzIHNpbWlsYXIgdG8gdGhlIGV4cG9zdXJlIGJpYXMgcHJvYmxlbSBpbiBhdXRvcmVncmVzc2l2ZSB0ZXh0IGdlbmVyYXRpb24uIFNwZWNpZmljYWxseSwgd2Ugbm90ZSB0aGF0IHRoZXJlIGlzIGEgZGlzY3JlcGFuY3kgYmV0d2VlbiB0cmFpbmluZyBhbmQgdGVzdGluZywgc2luY2UgdGhlIGZvcm1lciBpcyBjb25kaXRpb25lZCBvbiB0aGUgZ3JvdW5kIHRydXRoIHNhbXBsZXMsIHdoaWxlIHRoZSBsYXR0ZXIgaXMgY29uZGl0aW9uZWQgb24gdGhlIHByZXZpb3VzbHkgZ2VuZXJhdGVkIHJlc3VsdHMuIFRvIGFsbGV2aWF0ZSB0aGlzIHByb2JsZW0sIHdlIHByb3Bvc2UgYSB2ZXJ5IHNpbXBsZSBidXQgZWZmZWN0aXZlIHRyYWluaW5nIHJlZ3VsYXJpemF0aW9uLCBjb25zaXN0aW5nIGluIHBlcnR1cmJpbmcgdGhlIGdyb3VuZCB0cnV0aCBzYW1wbGVzIHRvIHNpbXVsYXRlIHRoZSBpbmZlcmVuY2UgdGltZSBwcmVkaWN0aW9uIGVycm9ycy4gV2UgZW1waXJpY2FsbHkgc2hvdyB0aGF0LCB3aXRob3V0IGFmZmVjdGluZyB0aGUgcmVjYWxsIGFuZCBwcmVjaXNpb24sIHRoZSBwcm9wb3NlZCBpbnB1dCBwZXJ0dXJiYXRpb24gbGVhZHMgdG8gYSBzaWduaWZpY2FudCBpbXByb3ZlbWVudCBpbiB0aGUgc2FtcGxlIHF1YWxpdHkgd2hpbGUgcmVkdWNpbmcgYm90aCB0aGUgdHJhaW5pbmcgYW5kIHRoZSBpbmZlcmVuY2UgdGltZXMuIEZvciBpbnN0YW5jZSwgb24gQ2VsZWJBIDY0w5c2NCwgd2UgYWNoaWV2ZSBhIG5ldyBzdGF0ZS1vZi10aGUtYXJ0IEZJRCBzY29yZSBvZiAxLjI3LCB3aGlsZSBzYXZpbmcgMzcuNSUgb2YgdGhlIHRyYWluaW5nIHRpbWUuIFRoZSBjb2RlIGlzIHB1YmxpY2x5IGF2YWlsYWJsZSBhdCB0aGlzIGh0dHBzIFVSTCIsNjgxLjAsLE9wZW4gd2VpZ2h0cyAodW5yZXN0cmljdGVkKSxOZXRoZXJsYW5kcywsLCwsLDIwMjYtMDUtMjUgMTI6MjE6MjcrMDA6MDAsLCwsLCxBY2FkZW1pYSwsLCwsT3BlbiBzb3VyY2UsTUlUIGxpY2Vuc2UsLDM5MC40ODYxMzE3NjY3MzA0LCxGUDE2LCwsSGFyZHdhcmUsLCwsLFllcwpNdXNpY0xNLEF1ZGlvLEF1ZGlvIGdlbmVyYXRpb24sR29vZ2xlLCJBbmRyZWEgQWdvc3RpbmVsbGksIFRpbW8gSS4gRGVuaywgWmFsw6FuIEJvcnNvcywgSmVzc2UgRW5nZWwsIE1hdXJvIFZlcnpldHRpLCBBbnRvaW5lIENhaWxsb24sIFFpbmdxaW5nIEh1YW5nLCBBcmVuIEphbnNlbiwgQWRhbSBSb2JlcnRzLCBNYXJjbyBUYWdsaWFzYWNjaGksIE1hdHQgU2hhcmlmaSwgTmVpbCBaZWdoaWRvdXIsIENocmlzdGlhbiBGcmFuayIsMjAyMy0wMS0yNixNdXNpY0xNOiBHZW5lcmF0aW5nIE11c2ljIEZyb20gVGV4dCxodHRwczovL2FyeGl2Lm9yZy9hYnMvMjMwMS4xMTMyNSw2NzEuMCxTT1RBIGltcHJvdmVtZW50LCIiIldlIGRlbW9uc3RyYXRlIHRoYXQgb3VyIG1ldGhvZCBvdXRwZXJmb3JtcyBiYXNlbGluZXMgb24gTXVzaWNDYXBzLCBhIGhhbmQtY3VyYXRlZCwgaGlnaC1xdWFsaXR5IGRhdGFzZXQgb2YgNS41ayBtdXNpYy10ZXh0IHBhaXJzIHByZXBhcmVkIGJ5IG11c2ljaWFucy4iIiIsODYwMDAwMDAwLjAsIiIiV2UgdXNlIGRlY29kZXItb25seSBUcmFuc2Zvcm1lcnMgZm9yIG1vZGVsaW5nIHRoZSBzZW1hbnRpYyBzdGFnZSBhbmQgdGhlIGFjb3VzdGljIHN0YWdlcyBvZiBBdWRpb0xNLiBUaGUgbW9kZWxzCnNoYXJlIHRoZSBzYW1lIGFyY2hpdGVjdHVyZSwgY29tcG9zZWQgb2YgMjQgbGF5ZXJzLCAxNiBhdHRlbnRpb24gaGVhZHMsIGFuIGVtYmVkZGluZyBkaW1lbnNpb24gb2YgMTAyNCwgZmVlZC1mb3J3YXJkCmxheWVycyBvZiBkaW1lbnNpb25hbGl0eSA0MDk2LCBkcm9wb3V0IG9mIDAuMSwgYW5kIHJlbGF0aXZlCnBvc2l0aW9uYWwgZW1iZWRkaW5ncyAoUmFmZmVsIGV0IGFsLiwgMjAyMCksIHJlc3VsdGluZyBpbgo0MzBNIHBhcmFtZXRlcnMgcGVyIHN0YWdlLiIiCgoiInN0YWdlIiIgc2VlbXMgdG8gbWVhbiBzZW1hbnRpYyArIGFjb3VzdGljLCBzbyA4NjBNIHRvdGFsIiwsLCw+MjgwayBob3VycywsLCwsQ29uZmlkZW50LCJXZSBpbnRyb2R1Y2UgTXVzaWNMTSwgYSBtb2RlbCBnZW5lcmF0aW5nIGhpZ2gtZmlkZWxpdHkgbXVzaWMgZnJvbSB0ZXh0IGRlc2NyaXB0aW9ucyBzdWNoIGFzICIiYSBjYWxtaW5nIHZpb2xpbiBtZWxvZHkgYmFja2VkIGJ5IGEgZGlzdG9ydGVkIGd1aXRhciByaWZmIiIuIE11c2ljTE0gY2FzdHMgdGhlIHByb2Nlc3Mgb2YgY29uZGl0aW9uYWwgbXVzaWMgZ2VuZXJhdGlvbiBhcyBhIGhpZXJhcmNoaWNhbCBzZXF1ZW5jZS10by1zZXF1ZW5jZSBtb2RlbGluZyB0YXNrLCBhbmQgaXQgZ2VuZXJhdGVzIG11c2ljIGF0IDI0IGtIeiB0aGF0IHJlbWFpbnMgY29uc2lzdGVudCBvdmVyIHNldmVyYWwgbWludXRlcy4gT3VyIGV4cGVyaW1lbnRzIHNob3cgdGhhdCBNdXNpY0xNIG91dHBlcmZvcm1zIHByZXZpb3VzIHN5c3RlbXMgYm90aCBpbiBhdWRpbyBxdWFsaXR5IGFuZCBhZGhlcmVuY2UgdG8gdGhlIHRleHQgZGVzY3JpcHRpb24uIE1vcmVvdmVyLCB3ZSBkZW1vbnN0cmF0ZSB0aGF0IE11c2ljTE0gY2FuIGJlIGNvbmRpdGlvbmVkIG9uIGJvdGggdGV4dCBhbmQgYSBtZWxvZHkgaW4gdGhhdCBpdCBjYW4gdHJhbnNmb3JtIHdoaXN0bGVkIGFuZCBodW1tZWQgbWVsb2RpZXMgYWNjb3JkaW5nIHRvIHRoZSBzdHlsZSBkZXNjcmliZWQgaW4gYSB0ZXh0IGNhcHRpb24uIFRvIHN1cHBvcnQgZnV0dXJlIHJlc2VhcmNoLCB3ZSBwdWJsaWNseSByZWxlYXNlIE11c2ljQ2FwcywgYSBkYXRhc2V0IGNvbXBvc2VkIG9mIDUuNWsgbXVzaWMtdGV4dCBwYWlycywgd2l0aCByaWNoIHRleHQgZGVzY3JpcHRpb25zIHByb3ZpZGVkIGJ5IGh1bWFuIGV4cGVydHMuIiwsLFVucmVsZWFzZWQsVW5pdGVkIFN0YXRlcyBvZiBBbWVyaWNhLFcydi1CRVJULCxhbHNvIE11TGFuIGFuZCBTb3VuZFN0cmVhbSwsLDIwMjYtMDUtMjUgMTI6MjE6MjgrMDA6MDAsLCwsLCxJbmR1c3RyeSxUcnVlLCwsLFVucmVsZWFzZWQsLCwsLCwsLCwsLCwsTm8KTW9MRm9ybWVyLVhMLEJpb2xvZ3ksIlByb3RlaW4gZ2VuZXJhdGlvbixQcm90ZWluIGZvbGRpbmcgcHJlZGljdGlvbiIsSUJNLCJKZXJyZXQgUm9zcywgQnJpYW4gQmVsZ29kZXJlLCBWaWppbCBDaGVudGhhbWFyYWtzaGFuLCBJbmtpdCBQYWRoaSwgWW91c3NlZiBNcm91ZWgsIFBheWVsIERhcyIsMjAyMy0wMS0yNSxBbiBBSSBmb3VuZGF0aW9uIG1vZGVsIHRoYXQgbGVhcm5zIHRoZSBncmFtbWFyIG9mIG1vbGVjdWxlcywiaHR0cHM6Ly9yZXNlYXJjaC5pYm0uY29tL2Jsb2cvbW9sZWN1bGFyLXRyYW5zZm9ybWVyLWRpc2NvdmVyeQpodHRwczovL3d3dy5uYXR1cmUuY29tL2FydGljbGVzL3M0MjI1Ni0wMjItMDA1ODAtNyIsLCwsLCw0LjUwOWUrMjAsMTI1MDAwMDAwMDAwMDAwIEZMT1AgLyBHUFUgLyBzZWMgKigyMDggaG91cnMgKiAxNiBHUFVzICsxIEdQVSAqIDEyIGhvdXJzKSBbc2VlIHRyYWluaW5nIHRpbWUgbm90ZXNdICogMzYwMCBzZWMgLyBob3VyICogMC4zIFthc3N1bWVkIHV0aWxpemF0aW9uXSA9IDQuNTA5ZSsyMCBGTE9QLCwiIiJNb0xGb3JtZXItWEwgaGFzIGJlZW4gcHJldHJhaW5lZCBvbiAxLjEgYmlsbGlvbiBtb2xlY3VsZXMgcmVwcmVzZW50ZWQgYXMgbWFjaGluZS1yZWFkYWJsZSBzdHJpbmdzIG9mIHRleHQuIiIKCjE1SyBzdGVwcwoKIiJQdWJDaGVtK1pJTkMgKD4xIGJpbGxpb24gZGF0YSBwb2ludHMpIGRhdGFzZXRzIiIKCm1lYW4gdG9rZW4gYW1vdW50ICh0YWJsZSA0IGZyb20gc3VwcGxlbWVudGFyeSBtYXRlcmlhbHMpOiA0NC43NgoKNDQuNzYqMS4xKjEwXjkgPSA0OTIzNjAwMDAwMCB0b2tlbnMiLDIwOC4wLCIiIlRvZ2V0aGVyLCBib3RoIHRlY2huaXF1ZXMgcmFpc2VkIG91ciBwZXItR1BVIHByb2Nlc3NpbmcgY29zdHMgZnJvbSA1MCBtb2xlY3VsZXMgdG8gMSw2MDAgbW9sZWN1bGVzLCBhbGxvd2luZyB1cyB0byBnZXQgYXdheSB3aXRoIDE2IEdQVXMgaW5zdGVhZCBvZiAxLDAwMC4gQnkgZWxpbWluYXRpbmcgaHVuZHJlZHMgb2YgdW5uZWNlc3NhcnkgR1BVcywgd2UgY29uc3VtZWQgNjEgdGltZXMgbGVzcyBlbmVyZ3kgYW5kIHN0aWxsIGhhZCBhIHRyYWluZWQgbW9kZWwgaW4gZml2ZSBkYXlzLuKAryIiCgoiIk91ciBwcmV0cmFpbmluZyB0YXNrIGNvbnNpc3RzIG9mIHRyYWluaW5nIG9uIHRoZSBmdWxsIGRhdGFzZXQgdG8gNCBlcG9jaHMuIFRyYWluaW5nIGEgc2luZ2xlIGVwb2NoIG9mIGp1c3QgUHViQ2hlbSBvbiBhIHNpbmdsZSBOVklESUEKVjEwMCBHUFUgd291bGQgdGFrZSBhcHByb3hpbWF0ZWx5IDYwIGhvdXJzLiBVdGlsaXppbmcgRGlzdHJpYnV0ZWQgRGF0YSBQYXJhbGxlbCwgcHJlLXRyYWluaW5nIG9uIHRoZSBmdWxsIFB1YkNoZW0gZGF0YXNldAphbG9uZSB0b29rIGFwcHJveC4gMjIgaG91cnMgb24gMTYgTlZJRElBIFYxMDAgR1BVcyB0aGlzIGF2ZXJhZ2VzIHRvIGFib3V0IDUuNSBob3VycyBwZXIgZXBvY2guIFRoZSBzcGVlZCB1cCBhY2hpZXZlZCBieSBwYXJhbGxlbGl6aW5nIHRyYWluaW5nIHRvIDE2IEdQVXMgZ2F2ZSB1cyBhIGZhY3RvciBvZiAxMC45LiBQcmUtdHJhaW5pbmcgZm9yIDQgZXBvY2hzIG9uIHRoZSBjb21iaW5lZCBQdWJDaGVtK1pJTkMgZGF0YXNldHMgdG9vayBhcHByb3ggMjA4IGhvdXJzIG9uIGEgMTYgTlZJRElBIFYxMDAgR1BVcyB3aGljaCBhdmVyYWdlcyB0byBhYm91dCA1MiBob3VycyBvZiBjb21wdXRlIGZvciBhIHNpbmdsZSBlcG9jaC4gQWxsCmZpbmUtdHVubmluZyB0YXNrcyB3ZXJlIGFibGUgdG8gYmUgcGVyZm9ybWVkIG9uIHNpbmdsZSBHUFVzIChlaXRoZXIgVjEwMCBvciBBMTAwKSBhbmQgY29tcGxldGVkIGluIGFwcHJveC4gMTIgaG91cnMuIiIiLE5WSURJQSBWMTAwLCxDb25maWRlbnQsIkxhcmdlIHByZXRyYWluZWQgbW9kZWxzIGFyZSBmYXN0IGJlY29taW5nIEFJ4oCZcyBTd2lzcyBBcm15IGtuaWZlLiBPbmNlIGxpbWl0ZWQgdG8gc3VtbWFyaXppbmcgdGV4dCBhbmQgdHJhbnNsYXRpbmcgbGFuZ3VhZ2VzLCB0aGV5IGNhbiBub3cgd3JpdGUgY29kZSwgY29tcG9zZSBtdXNpYywgYW5kIGFuc3dlciBvYnNjdXJlIHF1ZXN0aW9ucyBhdCBsZW5ndGguCgpOb3cgdGhlcmXigJlzIGEgbmV3IHNraWxsIHRvIGFkZCB0byB0aGVpciByZXBlcnRvaXJlOiB0aGUgYWJpbGl0eSB0byBpbmZlciB0aGUgc2hhcGVzIGFuZCBwcm9wZXJ0aWVzIG9mIG1vbGVjdWxlcyB0byBwcmVkaWN0IGhvdyB0aGV5IG1pZ2h0IGJlaGF2ZSBhbmQgdG8gcHJvcG9zZSBlbnRpcmVseSBuZXcgb25lcy4KCk1vc3QgbW9sZWN1bGFyIG1vZGVscyBuZWVkIGVzdGltYXRlcyBvciBtZWFzdXJlbWVudHMgb2YgYSBtb2xlY3VsZeKAmXMgM0Qgc2hhcGUgdG8gYWNjdXJhdGVseSBwcmVkaWN0IG1hbnkgb2YgaXRzIHByb3BlcnRpZXMuIENoZW1pc3RzIGNhbiBleHRyYWN0IHRoaXMgaW5mb3JtYXRpb24gdGhyb3VnaCBzaW11bGF0aW9ucyBvciBsYWIgZXhwZXJpbWVudHMsIGJ1dCBpdOKAmXMgYW4gaW1wZXJmZWN0LCBleHBlbnNpdmUgcHJvY2VzcyB0aGF0IGNhbiB0YWtlIG1vbnRocyB0byB5ZWFycy4gUGVyaGFwcyB1bnN1cnByaXNpbmdseSwgd2UgaGF2ZSBkZXRhaWxlZCBzdHJ1Y3R1cmVzIGZvciBvbmx5IGEgZmV3IG1pbGxpb24gbW9sZWN1bGVzIG91dCBvZiB0aGUgdHJpbGxpb25zIHVwb24gdHJpbGxpb25zIHBvdGVudGlhbGx5IG91dCB0aGVyZS4KCkJ1dCBub3csIHRoZXJlIGNvdWxkIGJlIGEgd2F5IHRvIGVsaW1pbmF0ZSB0aGlzIGJvdHRsZW5lY2sgaW4gdGhlIGRpc2NvdmVyeSBwcm9jZXNzIHdpdGggdGhlIGhlbHAgb2YgQUkuIEludHJvZHVjaW5nIE1vTEZvcm1lci1YTCwgdGhlIGxhdGVzdCBhZGRpdGlvbiB0byB0aGUgTW9MRm9ybWVyIGZhbWlseSBvZiBmb3VuZGF0aW9uIG1vZGVscyBmb3IgbW9sZWN1bGFyIGRpc2NvdmVyeS4gTW9MRm9ybWVyLVhMIGhhcyBiZWVuIHByZXRyYWluZWQgb24gMS4xIGJpbGxpb24gbW9sZWN1bGVzIHJlcHJlc2VudGVkIGFzIG1hY2hpbmUtcmVhZGFibGUgc3RyaW5ncyBvZiB0ZXh0LiBGcm9tIHRoZXNlIHNpbXBsZSBhbmQgYWNjZXNzaWJsZSBjaGVtaWNhbCByZXByZXNlbnRhdGlvbnMsIGl0IHR1cm5zIG91dCB0aGF0IGEgdHJhbnNmb3JtZXIgY2FuIGV4dHJhY3QgZW5vdWdoIGluZm9ybWF0aW9uIHRvIGluZmVyIGEgbW9sZWN1bGXigJlzIGZvcm0gYW5kIGZ1bmN0aW9uLiIsNC4wLCxPcGVuIHdlaWdodHMgKHVucmVzdHJpY3RlZCksVW5pdGVkIFN0YXRlcyBvZiBBbWVyaWNhLCwsLDE2LjAsLDIwMjUtMTEtMjggMTE6NTM6NDQrMDA6MDAsLCwsLCxJbmR1c3RyeSwsLCwsT3BlbiBzb3VyY2UsIlB5dGhvbiBjb2RlcyBmb3IgTW9MRm9ybWVyIHRyYWluaW5nIGFuZCBmaW5lLXR1bmluZywgYW5kIFB5dGhvbiBub3RlYm9va3MgZm9yIE1vTEZvcm1lciBhdHRlbnRpb24gdmlzdWFsaXphdGlvbiwgYXMgd2VsbCBhcyBpbnN0YW5jZXMgb2YgcHJldHJhaW5lZCBtb2RlbHMsIGFyZSBhdmFpbGFibGUgYXQgaHR0cHM6Ly9naXRodWIuY29tL0lCTS9tb2xmb3JtZXIuIAoKQXBhY2hlIDIuMCIsLCwsLCw5NTgzLjc0ODc3NTcxNzIyOCxIYXJkd2FyZSwsLCwsWWVzCk1veGlhb3hpYW4sLCwsLDIwMjMtMDEtMjUsIuaWsOS4gOaJueWbveS6p+Wkp+aooeWei+mAmui/h+Wkh+ahiO+8jOWkmuWutuWeguebtOmihuWfn+WOguWVhuWFpeWIlwoiLGh0dHBzOi8vc3Rjbi5jb20vYXJ0aWNsZS9kZXRhaWwvMTEwNjIyMi5odG1sLCwsLDM1MDAwMDAwMDAuMCwiIiJleGNlZWRzIDMuNSBiaWxsaW9uIiIiLCwsLCwsLCwsTGlrZWx5LCwsLCwsLCwsLCwyMDI1LTExLTI4IDExOjUzOjQ0KzAwOjAwLCwsLCwsLCwsLCwsLCwsLCwsLCwsLCwsCiJQaW5zaGFuZwoiLCwsLCwyMDIzLTAxLTI1LCLmlrDkuIDmibnlm73kuqflpKfmqKHlnovpgJrov4flpIfmoYjvvIzlpJrlrrblnoLnm7Tpoobln5/ljoLllYblhaXliJcKIixodHRwczovL3N0Y24uY29tL2FydGljbGUvZGV0YWlsLzExMDYyMjIuaHRtbCwsLCwsLCwsLCwsLCwsVW5rbm93biwsLCwsLCwsLCwsMjAyNS0xMS0yOCAxMTo1Mzo0NCswMDowMCwsLCwsLCwsLCwsLCwsLCwsLCwsLCwsLApHUFQtMitBY3RpdmUtU0dEIChXVDIpLExhbmd1YWdlLExhbmd1YWdlIG1vZGVsaW5nLFVuaXZlcnNpdHkgb2YgTW9udHJlYWwgLyBVbml2ZXJzaXTDqSBkZSBNb250csOpYWwsIkRhdm9vZCBXYWRpLCBNYXJjIEZyZWRldHRlLCBTeWx2YWluIFNlbmVjYWwiLDIwMjMtMDEtMjQsUmVhZCB0aGUgU2lnbnMgVG93YXJkcyBJbnZhcmlhbmNlIHRvIEdyYWRpZW50IERlc2NlbnTigJlzIEh5cGVycGFyYW1ldGVyIEluaXRpYWxpemF0aW9uLGh0dHBzOi8vYXJ4aXYub3JnL2Ficy8yMzAxLjEwMTMzLDAuMCwsLDEyNDAwMDAwMC4wLCwyLjk3NmUrMTcsIjYgRkxPUC9wYXJhbWV0ZXIvdG9rZW4gKiAxMjQwMDAwMDAuMDAgcGFyYW1ldGVycyAqIDIwMDAwMDAgdG9rZW5zICogMjAwIGVwb2NocyBbYXNzdW1lZDogbm90IHJlcG9ydGVkIGZvciBXVDIsIGJ1dCByZXBvcnRlZCBmb3IgV1QxMDMgbWluaWdwdDIgdHJhaW5pbmcgLT4gIiJMaWtlbHkiIiBjb25maWRlbmNlXSA9IDIuOTc2ZSsxNyBGTE9QCgoiLCwsLCIiIldlIHVzZSBhIGhldGVyb2dlbmVvdXMgY2x1c3RlciB3aXRoIGVhY2ggbm9kZSBjb21wcmlzZWQgb2YgNCB4Ck5WSURJQSBQMTAwIFBhc2NhbCAoMTJHIG9yIDE2RyBIQk0yIG1lbW9yeSkgb3IgNCB4IE5WSURJQSBWMTAwIFZvbHRhICgzMkcgSEJNMiBtZW1vcnkpLiBUbyBzaW11bGF0ZSBjb21tb24gcHJhY3RpdGlvbmVyc+KAmSBsaW1pdGVkIGFjY2VzcyB0byBHUFVzLCB3ZSB0cmFpbiB0aGUgV2lraVRleHQtMiwgV2lraVRleHQtMTAzLCBQQVNDQUwgVk9DLCBhbmQgQ0lGQVItMTAKZXhwZXJpbWVudHMgb24gMSBHUFUiIiIsIk5WSURJQSBQMTAwLE5WSURJQSBWMTAwIiwsTGlrZWx5LCJXZSBwcm9wb3NlIEFjdGl2ZUxSLCBhbiBvcHRpbWl6YXRpb24gbWV0YSBhbGdvcml0aG0gdGhhdCBsb2NhbGl6ZXMgdGhlIGxlYXJuaW5nIHJhdGUsIM6xLCBhbmQgYWRhcHRz</x:v>
      </x:c>
    </x:row>
    <x:row r="191" ht="18" customHeight="1">
      <x:c r="A191" s="17" t="n">
        <x:v>186</x:v>
      </x:c>
      <x:c r="B191" s="17" t="n">
        <x:v>310</x:v>
      </x:c>
      <x:c r="C191" s="160" t="str">
        <x:v>IHRoZW0gYXQgZWFjaCBlcG9jaCBhY2NvcmRpbmcgdG8gd2hldGhlciB0aGUgZ3JhZGllbnQgYXQgZWFjaCBlcG9jaCBjaGFuZ2VzIHNpZ24gb3Igbm90LiBUaGlzIHNpZ24tY29uc2Npb3VzIGFsZ29yaXRobSBpcyBhd2FyZSBvZiB3aGV0aGVyIGZyb20gdGhlIHByZXZpb3VzIHN0ZXAgdG8gdGhlIGN1cnJlbnQgb25lIHRoZSB1cGRhdGUgb2YgZWFjaCBwYXJhbWV0ZXIgaGFzIGJlZW4gdG9vIGxhcmdlIG9yIHRvbyBzbWFsbCBhbmQgYWRqdXN0cyB0aGUgzrEgYWNjb3JkaW5nbHkuIFdlIGltcGxlbWVudCB0aGUgQWN0aXZlIHZlcnNpb24gKG91cnMpIG9mIHdpZGVseSB1c2VkIGFuZCByZWNlbnRseSBwdWJsaXNoZWQgZ3JhZGllbnQgZGVzY2VudCBvcHRpbWl6ZXJzLCBuYW1lbHkgU0dEIHdpdGggbW9tZW50dW0sIEFkYW1XLCBSQWRhbSwgYW5kIEFkYUJlbGllZi4gT3VyIGV4cGVyaW1lbnRzIG9uIEltYWdlTmV0LCBDSUZBUi0xMCwgV2lraVRleHQtMTAzLCBXaWtpVGV4dC0yLCBhbmQgUEFTQ0FMIFZPQyB1c2luZyBkaWZmZXJlbnQgbW9kZWwgYXJjaGl0ZWN0dXJlcywgc3VjaCBhcyBSZXNOZXQgYW5kIFRyYW5zZm9ybWVycywgc2hvdyBhbiBpbmNyZWFzZSBpbiBnZW5lcmFsaXphYmlsaXR5IGFuZCB0cmFpbmluZyBzZXQgZml0LCBhbmQgZGVjcmVhc2UgaW4gdHJhaW5pbmcgdGltZSBmb3IgdGhlIEFjdGl2ZSB2YXJpYW50cyBvZiB0aGUgdGVzdGVkIG9wdGltaXplcnMuIFRoZSByZXN1bHRzIGFsc28gc2hvdyByb2J1c3RuZXNzIG9mIHRoZSBBY3RpdmUgdmFyaWFudCBvZiB0aGVzZSBvcHRpbWl6ZXJzIHRvIGRpZmZlcmVudCB2YWx1ZXMgb2YgdGhlIGluaXRpYWwgbGVhcm5pbmcgcmF0ZS4gRnVydGhlcm1vcmUsIHRoZSBkZXRyaW1lbnRhbCBlZmZlY3RzIG9mIHVzaW5nIGxhcmdlIG1pbmktYmF0Y2ggc2l6ZXMgYXJlIG1pdGlnYXRlZC4gQWN0aXZlTFIsIHRodXMsIGFsbGV2aWF0ZXMgdGhlIG5lZWQgZm9yIGh5cGVyLXBhcmFtZXRlciBzZWFyY2ggZm9yIHR3byBvZiB0aGUgbW9zdCBjb21tb25seSB0dW5lZCBoeXBlci1wYXJhbWV0ZXJzIHRoYXQgcmVxdWlyZSBoZWF2eSB0aW1lIGFuZCBjb21wdXRhdGlvbmFsIGNvc3RzIHRvIHBpY2suIFdlIGVuY291cmFnZSBBSSByZXNlYXJjaGVycyBhbmQgcHJhY3RpdGlvbmVycyB0byB1c2UgdGhlIEFjdGl2ZSB2YXJpYW50IG9mIHRoZWlyIG9wdGltaXplciBvZiBjaG9pY2UgZm9yIGZhc3RlciB0cmFpbmluZywgYmV0dGVyIGdlbmVyYWxpemFiaWxpdHksIGFuZCByZWR1Y2luZyBjYXJib24gZm9vdHByaW50IG9mIHRyYWluaW5nIGRlZXAgbmV1cmFsIG5ldHdvcmtzLiIsMjAwLjAsR1BULTIrQWN0aXZlLVNHRCxVbnJlbGVhc2VkLENhbmFkYSwsLCwxLjAsLDIwMjYtMDItMTEgMTk6MjY6MjcrMDA6MDAsLCwsLCxBY2FkZW1pYSwsLCwsVW5yZWxlYXNlZCwsLCwsLCwsT3BlcmF0aW9uIGNvdW50aW5nLCwsLCxObwptaW5pLUdQVC0yK0FjdGl2ZS1BZGFtVyxMYW5ndWFnZSxMYW5ndWFnZSBtb2RlbGluZyxIRUMgTW9udHJlYWwsIkRhdm9vZCBXYWRpLCBNYXJjIEZyZWRldHRlLCBTeWx2YWluIFNlbmVjYWwiLDIwMjMtMDEtMjQsUmVhZCB0aGUgU2lnbnMgVG93YXJkcyBJbnZhcmlhbmNlIHRvIEdyYWRpZW50IERlc2NlbnTigJlzIEh5cGVycGFyYW1ldGVyIEluaXRpYWxpemF0aW9uLGh0dHBzOi8vYXJ4aXYub3JnL2Ficy8yMzAxLjEwMTMzLCwsLCwsLCJNdXN0IGJlIGJlbG93IDFlMjMgRkxPUCwgZ2l2ZW4gaXQncyBtaW5pIEdQVC0yLi4uIiwsLCwsIk5WSURJQSBWMTAwLE5WSURJQSBQMTAwIiwsQ29uZmlkZW50LCJXZSBwcm9wb3NlIEFjdGl2ZUxSLCBhbiBvcHRpbWl6YXRpb24gbWV0YSBhbGdvcml0aG0gdGhhdCBsb2NhbGl6ZXMgdGhlIGxlYXJuaW5nIHJhdGUsIM6xLCBhbmQgYWRhcHRzIHRoZW0gYXQgZWFjaCBlcG9jaCBhY2NvcmRpbmcgdG8gd2hldGhlciB0aGUgZ3JhZGllbnQgYXQgZWFjaCBlcG9jaCBjaGFuZ2VzIHNpZ24gb3Igbm90LiBUaGlzIHNpZ24tY29uc2Npb3VzIGFsZ29yaXRobSBpcyBhd2FyZSBvZiB3aGV0aGVyIGZyb20gdGhlIHByZXZpb3VzIHN0ZXAgdG8gdGhlIGN1cnJlbnQgb25lIHRoZSB1cGRhdGUgb2YgZWFjaCBwYXJhbWV0ZXIgaGFzIGJlZW4gdG9vIGxhcmdlIG9yIHRvbyBzbWFsbCBhbmQgYWRqdXN0cyB0aGUgzrEgYWNjb3JkaW5nbHkuIFdlIGltcGxlbWVudCB0aGUgQWN0aXZlIHZlcnNpb24gKG91cnMpIG9mIHdpZGVseSB1c2VkIGFuZCByZWNlbnRseSBwdWJsaXNoZWQgZ3JhZGllbnQgZGVzY2VudCBvcHRpbWl6ZXJzLCBuYW1lbHkgU0dEIHdpdGggbW9tZW50dW0sIEFkYW1XLCBSQWRhbSwgYW5kIEFkYUJlbGllZi4gT3VyIGV4cGVyaW1lbnRzIG9uIEltYWdlTmV0LCBDSUZBUi0xMCwgV2lraVRleHQtMTAzLCBXaWtpVGV4dC0yLCBhbmQgUEFTQ0FMIFZPQyB1c2luZyBkaWZmZXJlbnQgbW9kZWwgYXJjaGl0ZWN0dXJlcywgc3VjaCBhcyBSZXNOZXQgYW5kIFRyYW5zZm9ybWVycywgc2hvdyBhbiBpbmNyZWFzZSBpbiBnZW5lcmFsaXphYmlsaXR5IGFuZCB0cmFpbmluZyBzZXQgZml0LCBhbmQgZGVjcmVhc2UgaW4gdHJhaW5pbmcgdGltZSBmb3IgdGhlIEFjdGl2ZSB2YXJpYW50cyBvZiB0aGUgdGVzdGVkIG9wdGltaXplcnMuIFRoZSByZXN1bHRzIGFsc28gc2hvdyByb2J1c3RuZXNzIG9mIHRoZSBBY3RpdmUgdmFyaWFudCBvZiB0aGVzZSBvcHRpbWl6ZXJzIHRvIGRpZmZlcmVudCB2YWx1ZXMgb2YgdGhlIGluaXRpYWwgbGVhcm5pbmcgcmF0ZS4gRnVydGhlcm1vcmUsIHRoZSBkZXRyaW1lbnRhbCBlZmZlY3RzIG9mIHVzaW5nIGxhcmdlIG1pbmktYmF0Y2ggc2l6ZXMgYXJlIG1pdGlnYXRlZC4gQWN0aXZlTFIsIHRodXMsIGFsbGV2aWF0ZXMgdGhlIG5lZWQgZm9yIGh5cGVyLXBhcmFtZXRlciBzZWFyY2ggZm9yIHR3byBvZiB0aGUgbW9zdCBjb21tb25seSB0dW5lZCBoeXBlci1wYXJhbWV0ZXJzIHRoYXQgcmVxdWlyZSBoZWF2eSB0aW1lIGFuZCBjb21wdXRhdGlvbmFsIGNvc3RzIHRvIHBpY2suIFdlIGVuY291cmFnZSBBSSByZXNlYXJjaGVycyBhbmQgcHJhY3RpdGlvbmVycyB0byB1c2UgdGhlIEFjdGl2ZSB2YXJpYW50IG9mIHRoZWlyIG9wdGltaXplciBvZiBjaG9pY2UgZm9yIGZhc3RlciB0cmFpbmluZywgYmV0dGVyIGdlbmVyYWxpemFiaWxpdHksIGFuZCByZWR1Y2luZyBjYXJib24gZm9vdHByaW50IG9mIHRyYWluaW5nIGRlZXAgbmV1cmFsIG5ldHdvcmtzLiIsMjAwLjAsbWluaS1HUFQtMitBY3RpdmUtQWRhbVcsVW5yZWxlYXNlZCxDYW5hZGEsLCwsMS4wLCwyMDI1LTExLTI4IDExOjUzOjQ0KzAwOjAwLCwsLCwsQWNhZGVtaWEsLCwsLFVucmVsZWFzZWQsLCwsLCwsLCwsLCwsTm8KT3BlcmF0b3IsIkxhbmd1YWdlLFZpc2lvbiIsIkxhbmd1YWdlIG1vZGVsaW5nL2dlbmVyYXRpb24sUXVlc3Rpb24gYW5zd2VyaW5nLFN5c3RlbSBjb250cm9sLENvZGUgZ2VuZXJhdGlvbixJbnN0cnVjdGlvbiBpbnRlcnByZXRhdGlvbixTZWFyY2gsUXVhbnRpdGF0aXZlIHJlYXNvbmluZyIsT3BlbkFJLCwyMDIzLTAxLTIzLEEgcmVzZWFyY2ggcHJldmlldyBvZiBhbiBhZ2VudCB0aGF0IGNhbiB1c2UgaXRzIG93biBicm93c2VyIHRvIHBlcmZvcm0gdGFza3MgZm9yIHlvdS4gQXZhaWxhYmxlIHRvIFBybyB1c2VycyBpbiB0aGUgVS5TLixodHRwczovL29wZW5haS5jb20vaW5kZXgvaW50cm9kdWNpbmctb3BlcmF0b3IvLCwsLCwsLCJOb3Qgc3RhdGVkIGhvdyBtdWNoIGNvbXB1dGUgd2FzIHVzZWQgZm9yIE9wZXJhdG9yLXNwZWNpZmljLCBzZWVtcyB1bmxpa2VseSBpdCBleGNlZWRlZCAxMF4yNSBGTE9QLCBidXQgd2UgaGF2ZSBsaXR0bGUgZGF0YSB0byBnbyBvbi4iLCwsLCwsLFVua25vd24sIlRvZGF5IHdl4oCZcmUgcmVsZWFzaW5nIE9wZXJhdG9y4oGgKG9wZW5zIGluIGEgbmV3IHdpbmRvdyksIGFuIGFnZW50IHRoYXQgY2FuIGdvIHRvIHRoZSB3ZWIgdG8gcGVyZm9ybSB0YXNrcyBmb3IgeW91LiBVc2luZyBpdHMgb3duIGJyb3dzZXIsIGl0IGNhbiBsb29rIGF0IGEgd2VicGFnZSBhbmQgaW50ZXJhY3Qgd2l0aCBpdCBieSB0eXBpbmcsIGNsaWNraW5nLCBhbmQgc2Nyb2xsaW5nLiBJdCBpcyBjdXJyZW50bHkgYSByZXNlYXJjaCBwcmV2aWV3LCBtZWFuaW5nIGl0IGhhcyBsaW1pdGF0aW9ucyBhbmQgd2lsbCBldm9sdmUgYmFzZWQgb24gdXNlciBmZWVkYmFjay4gT3BlcmF0b3IgaXMgb25lIG9mIG91ciBmaXJzdCBhZ2VudHMsIHdoaWNoIGFyZSBBSXMgY2FwYWJsZSBvZiBkb2luZyB3b3JrIGZvciB5b3UgaW5kZXBlbmRlbnRseeKAlHlvdSBnaXZlIGl0IGEgdGFzayBhbmQgaXQgd2lsbCBleGVjdXRlIGl0LgoKT3BlcmF0b3IgY2FuIGJlIGFza2VkIHRvIGhhbmRsZSBhIHdpZGUgdmFyaWV0eSBvZiByZXBldGl0aXZlIGJyb3dzZXIgdGFza3Mgc3VjaCBhcyBmaWxsaW5nIG91dCBmb3Jtcywgb3JkZXJpbmcgZ3JvY2VyaWVzLCBhbmQgZXZlbiBjcmVhdGluZyBtZW1lcy4gVGhlIGFiaWxpdHkgdG8gdXNlIHRoZSBzYW1lIGludGVyZmFjZXMgYW5kIHRvb2xzIHRoYXQgaHVtYW5zIGludGVyYWN0IHdpdGggb24gYSBkYWlseSBiYXNpcyBicm9hZGVucyB0aGUgdXRpbGl0eSBvZiBBSSwgaGVscGluZyBwZW9wbGUgc2F2ZSB0aW1lIG9uIGV2ZXJ5ZGF5IHRhc2tzIHdoaWxlIG9wZW5pbmcgdXAgbmV3IGVuZ2FnZW1lbnQgb3Bwb3J0dW5pdGllcyBmb3IgYnVzaW5lc3Nlcy4iLCwsQVBJIGFjY2VzcyxVbml0ZWQgU3RhdGVzIG9mIEFtZXJpY2EsIkNvbXB1dGVyLVVzaW5nIEFnZW50IChDVUEpLEdQVC00byIsLCwsLDIwMjUtMTEtMjggMTE6NTM6NDQrMDA6MDAsLCwsLCxJbmR1c3RyeSwsLCwsVW5yZWxlYXNlZCwsVHJ1ZSwsLCwsLCwsLCwsTm8KQWRhcHRpdmUgQWdlbnQsR2FtZXMsT3BlbiBlbmRlZCBwbGF5LERlZXBNaW5kLCJBZGFwdGl2ZSBBZ2VudCBUZWFtLCBKYWtvYiBCYXVlciwgS2F0ZSBCYXVtbGksIFNhdGluZGVyIEJhdmVqYSwgRmVyeWFsIEJlaGJhaGFuaSwgQXZpc2hrYXIgQmhvb3BjaGFuZCwgTmF0aGFsaWUgQnJhZGxleS1TY2htaWVnLCBNaWNoYWVsIENoYW5nLCBOYXRhbGllIENsYXksIEFkcmlhbiBDb2xsaXN0ZXIsIFZpYmhhdmFyaSBEYXNhZ2ksIEx1Y3kgR29uemFsZXosIEthcm9sIEdyZWdvciwgRWR3YXJkIEh1Z2hlcywgU2hlbGVlbSBLYXNoZW0sIE1hcmlhIExva3MtVGhvbXBzb24sIEhhbm5haCBPcGVuc2hhdywgSmFjayBQYXJrZXItSG9sZGVyLCBTaHJleWEgUGF0aGFrLCBOaWNvbGFzIFBlcmV6LU5pZXZlcywgTmVtYW5qYSBSYWtpY2V2aWMsIFRpbSBSb2NrdMOkc2NoZWwsIFlhbm5pY2sgU2Nocm9lY2tlciwgSmFrdWIgU3lnbm93c2tpLCBLYXJsIFR1eWxzLCBTYXJhaCBZb3JrLCBBbGV4YW5kZXIgWmFjaGVybCwgTGVpIFpoYW5nIiwyMDIzLTAxLTE4LEh1bWFuLVRpbWVzY2FsZSBBZGFwdGF0aW9uIGluIGFuIE9wZW4tRW5kZWQgVGFzayBTcGFjZSxodHRwczovL2FyeGl2Lm9yZy9hYnMvMjMwMS4wNzYwOCwxNTcuMCwsLDUzMzAwMDAwMC4wLFRhYmxlIEQuOSwyLjhlKzIxLCIiIkFkQSB3YXMgaW1wbGVtZW50ZWQgdXNpbmcgSkFYIChCcmFkYnVyeSBldCBhbC4sIDIwMTgpIGFuZCB0aGUgRGVlcE1pbmQgSkFYIEVjb3N5c3RlbSAoQmFidXNjaGtpbiBldCBhbC4sIDIwMjApIGFuZCB0cmFpbmVkIG9uIDY0IEdvb2dsZSBUUFV2MyBkZXZpY2VzLiBUaGUgd2FsbC1jbG9jayB0aW1lIGZvciB0cmFpbmluZyB0aGlzIHZlcnNpb24gb2YgQWRBIGZyb20gc2NyYXRjaCB3YXMgYXBwcm94aW1hdGVseSA1IHdlZWtzOiAxIHdlZWsgdG8gdHJhaW4gdGhlIHRlYWNoZXIsIGFuZCA0IHdlZWtzIHRvIHRyYWluIEFkQSIiCgo2NCAqIDEyMyB0ZXJhZmxvcC9zICogMzUgZGF5cyAqIDI0ICogMzYwMCAqIDAuNCA9IDkuNWUyMQoKVGhpcyBtaWdodCBiZSBmb3IgYWxsIHNpbmdsZS1hZ2VudCBleHBlcmltZW50cyBpbiB0aGUgcGFwZXIsIG9yIGp1c3QgZm9yIHRoZSA3Nk0gbW9kZWwgaW4gVGFibGUgRC4xLCBJJ20gbm90IHN1cmUuCgpJbiBUYWJsZSBFLjIsIHRoZSA1MzNNLXBhcmFtIG1vZGVsIHRha2VzIDJlMjAgRkxPUCB0byBnbyB0aHJvdWdoIDVCIGxlYXJuZXIgc3RlcHMsIGFuZCB3YXMgdHJhaW5lZCBvbiA3MEIgc3RlcHMgaW4gdG90YWwgKFRhYmxlIDEpLiBUaGF0IHdvdWxkIGJlIDIuOGUyMSBmb3IgNzBCIHN0ZXBzLiBUaGF0IG1pZ2h0IGJlIGFuIHVuZGVyZXN0aW1hdGUgYmVjYXVzZSB0aGVyZSBhcmUgYWxzbyB0ZWFjaGVyKD8pIHN0ZXBzLiIsLCw4NDAuMCw1IHdlZWtzLiBQb3NzaWJsZSB0aGF0IHRoaXMgaXMgZm9yIG11bHRpcGxlIG1vZGVscyxHb29nbGUgVFBVIHYzLFJlaW5mb3JjZW1lbnQgbGVhcm5pbmcsU3BlY3VsYXRpdmUsIkZvdW5kYXRpb24gbW9kZWxzIGhhdmUgc2hvd24gaW1wcmVzc2l2ZSBhZGFwdGF0aW9uIGFuZCBzY2FsYWJpbGl0eSBpbiBzdXBlcnZpc2VkIGFuZCBzZWxmLXN1cGVydmlzZWQgbGVhcm5pbmcgcHJvYmxlbXMsIGJ1dCBzbyBmYXIgdGhlc2Ugc3VjY2Vzc2VzIGhhdmUgbm90IGZ1bGx5IHRyYW5zbGF0ZWQgdG8gcmVpbmZvcmNlbWVudCBsZWFybmluZyAoUkwpLiBJbiB0aGlzIHdvcmssIHdlIGRlbW9uc3RyYXRlIHRoYXQgdHJhaW5pbmcgYW4gUkwgYWdlbnQgYXQgc2NhbGUgbGVhZHMgdG8gYSBnZW5lcmFsIGluLWNvbnRleHQgbGVhcm5pbmcgYWxnb3JpdGhtIHRoYXQgY2FuIGFkYXB0IHRvIG9wZW4tZW5kZWQgbm92ZWwgZW1ib2RpZWQgM0QgcHJvYmxlbXMgYXMgcXVpY2tseSBhcyBodW1hbnMuIEluIGEgdmFzdCBzcGFjZSBvZiBoZWxkLW91dCBlbnZpcm9ubWVudCBkeW5hbWljcywgb3VyIGFkYXB0aXZlIGFnZW50IChBZEEpIGRpc3BsYXlzIG9uLXRoZS1mbHkgaHlwb3RoZXNpcy1kcml2ZW4gZXhwbG9yYXRpb24sIGVmZmljaWVudCBleHBsb2l0YXRpb24gb2YgYWNxdWlyZWQga25vd2xlZGdlLCBhbmQgY2FuIHN1Y2Nlc3NmdWxseSBiZSBwcm9tcHRlZCB3aXRoIGZpcnN0LXBlcnNvbiBkZW1vbnN0cmF0aW9ucy4gQWRhcHRhdGlvbiBlbWVyZ2VzIGZyb20gdGhyZWUgaW5ncmVkaWVudHM6ICgxKSBtZXRhLXJlaW5mb3JjZW1lbnQgbGVhcm5pbmcgYWNyb3NzIGEgdmFzdCwgc21vb3RoIGFuZCBkaXZlcnNlIHRhc2sgZGlzdHJpYnV0aW9uLCAoMikgYSBwb2xpY3kgcGFyYW1ldGVyaXNlZCBhcyBhIGxhcmdlLXNjYWxlIGF0dGVudGlvbi1iYXNlZCBtZW1vcnkgYXJjaGl0ZWN0dXJlLCBhbmQgKDMpIGFuIGVmZmVjdGl2ZSBhdXRvbWF0ZWQgY3VycmljdWx1bSB0aGF0IHByaW9yaXRpc2VzIHRhc2tzIGF0IHRoZSBmcm9udGllciBvZiBhbiBhZ2VudCdzIGNhcGFiaWxpdGllcy4gV2UgZGVtb25zdHJhdGUgY2hhcmFjdGVyaXN0aWMgc2NhbGluZyBsYXdzIHdpdGggcmVzcGVjdCB0byBuZXR3b3JrIHNpemUsIG1lbW9yeSBsZW5ndGgsIGFuZCByaWNobmVzcyBvZiB0aGUgdHJhaW5pbmcgdGFzayBkaXN0cmlidXRpb24uIFdlIGJlbGlldmUgb3VyIHJlc3VsdHMgbGF5IHRoZSBmb3VuZGF0aW9uIGZvciBpbmNyZWFzaW5nbHkgZ2VuZXJhbCBhbmQgYWRhcHRpdmUgUkwgYWdlbnRzIHRoYXQgcGVyZm9ybSB3ZWxsIGFjcm9zcyBldmVyLWxhcmdlciBvcGVuLWVuZGVkIGRvbWFpbnMuIiwsLFVucmVsZWFzZWQsVW5pdGVkIEtpbmdkb20gb2YgR3JlYXQgQnJpdGFpbiBhbmQgTm9ydGhlcm4gSXJlbGFuZCwsLCwsLDIwMjYtMDUtMjUgMTI6MjE6MjgrMDA6MDAsLCwsLCxJbmR1c3RyeSwsLCwsVW5yZWxlYXNlZCwsLCwsLCwsSGFyZHdhcmUsLCwsLE5vCkFua2hfbGFyZ2UsQmlvbG9neSwiUHJvdGVpbiBnZW5lcmF0aW9uLFByb3RlaW5zLFByb3RlaW4gb3IgbnVjbGVvdGlkZSBsYW5ndWFnZSBtb2RlbCAocExNL25MTSksUHJvdGVpbiBjb250YWN0IGFuZCBkaXN0YW5jZSBwcmVkaWN0aW9uLFByb3RlaW4gY2xhc3NpZmljYXRpb24sUHJvdGVpbiBsb2NhbGl6YXRpb24gcHJlZGljdGlvbixQcm90ZWluIGZvbGQgY2xhc3NpZmljYXRpb24iLCJUZWNobmljYWwgVW5pdmVyc2l0eSBvZiBNdW5pY2gsQ29sdW1iaWEgVW5pdmVyc2l0eSIsIkFobWVkIEVsbmFnZ2FyLCBIYXplbSBFc3NhbSwgV2FmYWEgU2FsYWgtRWxkaW4sIFdhbGlkIE1vdXN0YWZhLCBNb2hhbWVkIEVsa2VyZGF3eSwgQ2hhcmxvdHRlIFJvY2hlcmVhdSwgQnVya2hhcmQgUm9zdCIsMjAyMy0wMS0xNixBbmtoOiBPcHRpbWl6ZWQgUHJvdGVpbiBMYW5ndWFnZSBNb2RlbCBVbmxvY2tzIEdlbmVyYWwtUHVycG9zZSBNb2RlbGxpbmcsaHR0cHM6Ly9hcnhpdi5vcmcvYWJzLzIzMDEuMDY1NjgsMTU5LjAsU09UQSBpbXByb3ZlbWVudCwiIiJPbiBhdmVyYWdlLCBBbmtoIGltcHJvdmVkIHRoZSBQTE0gU09UQSBwZXJmb3JtYW5jZSBieSA0LjglIiIKClRhYmxlIDEiLDE5MDAwMDAwMDAuMCwiRmlndXJlIDEgaW5kaWNhdGVzIDEuMTVCIHBhcmFtZXRlcnMsIGJ1dCBib3RoIHRoZSBodWdnaW5nZmFjZSBtb2RlbCBhbmQgYSByZXBsaWNhdGlvbiAoaHR0cHM6Ly9odWdnaW5nZmFjZS5jby9FbG5hZ2dhckxhYi9hbmtoLWxhcmdlIGFuZCBodHRwczovL3d3dy5iaW9yeGl2Lm9yZy9jb250ZW50LzEwLjExMDEvMjAyMy4wNy4wNS41NDc0OTZ2MS5mdWxsLnBkZikgaW5kaWNhdGUgMS45QiBwYXJhbWV0ZXJzLgpOb3RlYm9vayBmb3IgY291bnRpbmcgcGFyYW1zOiBodHRwczovL2NvbGFiLnJlc2VhcmNoLmdvb2dsZS5jb20vZHJpdmUvMUVHSTVfdkRsNHBPQlV1a0pleE1IUVIxNkJGS0plNGE1P3VzcD1zaGFyaW5nIiw2LjVlKzIxLCJUYWJsZSA5IGZyb20gaGVyZTogaHR0cHM6Ly93d3cuYmlvcnhpdi5vcmcvY29udGVudC8xMC4xMTAxLzIwMjMuMDcuMDUuNTQ3NDk2djEuZnVsbC5wZGYKCkNhbiBhbHNvIGJlIG1hbnVhbGx5IGVzdGltYXRlZCBiYXNlZCBvbiB0aGUgZGV0YWlscyBpbiBUYWJsZSAxMSBhbmQgNC42LjEgRXhwIDQuIDE0QiByZXNpZHVlcyAqIDY4IGVwb2NocyA9IDk1MkIgdG9rZW5zIHNlZW4gaW4gZm9yd2FyZCBwYXNzZXMuIEhvd2V2ZXIsIG9ubHkgMjAlIG9mIHRva2VucyBhcmUgbWFza2VkIGFzIGluZGl2aWR1YWwgdGFyZ2V0czsgb3RoZXIgdG9rZW5zIGluIGNvbnNlY3V0aXZlIHNwYW5zIGFyZSBjb2xsYXBzZWQgaW50byBzaW5nbGUtdG9rZW4gdGFyZ2V0cyB0byByZWR1Y2UgY29tcHV0YXRpb25zLiBGb3IgbWFza2luZyByYXRlIG9mIDIwJSwgdGhlIGF2ZXJhZ2Ugc2VxdWVuY2Ugd2lsbCBoYXZlIDM2JSBhcyBtYW55IHRhcmdldHMgYXMgaW5wdXQgdG9rZW5zIHVuZGVyIHRoaXMgc3RyYXRlZ3kuIFRoaXMgaXMgdGhlIHJlbGV2YW50IG51bWJlciBvZiBiYWNrd2FyZCBwYXNzZXM6CigyICogOTUyQiAqIDE5QikgKyAoNCAqIDk1MkIgKiAwLjM2ICogMTlCKSA9IDYuMjJlMjIKCjM2JSBmaWd1cmUgdmVyaWZpZWQgaGVyZTogaHR0cHM6Ly9jb2xhYi5yZXNlYXJjaC5nb29nbGUuY29tL2RyaXZlLzFFVHNtcF9LUk1LOGtJUkE1a2RmY085UWlQSzI4Y0JRNj91c3A9c2hhcmluZyAiLDE0MDAwMDAwMDAwLCJQcmV0cmFpbmVkIG92ZXIgVW5pUmVmNTA7IDQ1TSBwcm90ZWlucyBhbmQgMTRCIGFtaW5vIGFjaWRzLCBwZXIgVGFibGUgMgoKOTUyQiB0b2tlbnMgZnJvbSBUYWJsZSA5IGF0OgpodHRwczovL3d3dy5iaW9yeGl2Lm9yZy9jb250ZW50LzEwLjExMDEvMjAyMy4wNy4wNS41NDc0OTZ2MQooVGhpcyBpcyB0b3RhbCB0b2tlbnMgb3ZlciBtdWx0aXBsZSBlcG9jaHMpIiwsLEdvb2dsZSBUUFUgdjQsLENvbmZpZGVudCwiQXMgb3Bwb3NlZCB0byBzY2FsaW5nLXVwIHByb3RlaW4gbGFuZ3VhZ2UgbW9kZWxzIChQTE1zKSwgd2Ugc2VlayBpbXByb3ZpbmcgcGVyZm9ybWFuY2UgdmlhIHByb3RlaW4tc3BlY2lmaWMgb3B0aW1pemF0aW9uLiBBbHRob3VnaCB0aGUgcHJvcG9ydGlvbmFsaXR5IGJldHdlZW4gdGhlIGxhbmd1YWdlIG1vZGVsIHNpemUgYW5kIHRoZSByaWNobmVzcyBvZiBpdHMgbGVhcm5lZCByZXByZXNlbnRhdGlvbnMgaXMgdmFsaWRhdGVkLCB3ZSBwcmlvcml0aXplIGFjY2Vzc2liaWxpdHkgYW5kIHB1cnN1ZSBhIHBhdGggb2YgZGF0YS1lZmZpY2llbnQsIGNvc3QtcmVkdWNlZCwgYW5kIGtub3dsZWRnZS1ndWlkZWQgb3B0aW1pemF0aW9uLiBUaHJvdWdoIG92ZXIgdHdlbnR5IGV4cGVyaW1lbnRzIHJhbmdpbmcgZnJvbSBtYXNraW5nLCBhcmNoaXRlY3R1cmUsIGFuZCBwcmUtdHJhaW5pbmcgZGF0YSwgd2UgZGVyaXZlIGluc2lnaHRzIGZyb20gcHJvdGVpbi1zcGVjaWZpYyBleHBlcmltZW50YXRpb24gaW50byBidWlsZGluZyBhIG1vZGVsIHRoYXQgaW50ZXJwcmV0cyB0aGUgbGFuZ3VhZ2Ugb2YgbGlmZSwgb3B0aW1hbGx5LiBXZSBwcmVzZW50IEFua2gsIHRoZSBmaXJzdCBnZW5lcmFsLXB1cnBvc2UgUExNIHRyYWluZWQgb24gR29vZ2xl4oCZcyBUUFUtdjQgc3VycGFzc2luZyB0aGUgc3RhdGUtb2YtdGhlLWFydCBwZXJmb3JtYW5jZSB3aXRoIGZld2VyIHBhcmFtZXRlcnMgKDwxMCUgZm9yIHByZS10cmFpbmluZywgPDclIGZvciBpbmZlcmVuY2UsIGFuZCA8MzAlIGZvciB0aGUgZW1iZWRkaW5nIGRpbWVuc2lvbikuIFdlIHByb3ZpZGUgYSByZXByZXNlbnRhdGl2ZSByYW5nZSBvZiBzdHJ1Y3R1cmUgYW5kIGZ1bmN0aW9uIGJlbmNobWFya3Mgd2hlcmUgQW5raCBleGNlbHMuIFdlIGZ1cnRoZXIgcHJvdmlkZSBhIHByb3RlaW4gdmFyaWFudCBnZW5lcmF0aW9uIGFuYWx5c2lzIG9uIEhpZ2gtTiBhbmQgT25lLU4gaW5wdXQgZGF0YSBzY2FsZXMgd2hlcmUgQW5raCBzdWNjZWVkcyBpbiBsZWFybmluZyBwcm90ZWluIGV2b2x1dGlvbmFyeSBjb25zZXJ2YXRpb24tbXV0YXRpb24gdHJlbmRzIGFuZCBpbnRyb2R1Y2luZyBmdW5jdGlvbmFsIGRpdmVyc2l0eSB3aGlsZSByZXRhaW5pbmcga2V5IHN0cnVjdHVyYWwtZnVuY3Rpb25hbCBjaGFyYWN0ZXJpc3RpY3MuIFdlIGRlZGljYXRlIG91ciB3b3JrIHRvIHByb21vdGluZyBhY2Nlc3NpYmlsaXR5IHRvIHJlc2VhcmNoIGlubm92YXRpb24gdmlhIGF0dGFpbmFibGUgcmVzb3VyY2VzLiIsNjguMCwsT3BlbiB3ZWlnaHRzIChub24tY29tbWVyY2lhbCksIkdlcm1hbnksVW5pdGVkIFN0YXRlcyBvZiBBbWVyaWNhIiwsLCw2NC4wLCwyMDI2LTA1LTI1IDEyOjIxOjI5KzAwOjAwLCwsLDUyNDI4OC4wLFRhYmxlIDExLCJBY2FkZW1pYSxBY2FkZW1pYSIsLCwsLFVucmVsZWFzZWQsImNjIG5vbi1jb21tZXJjaWFsOgpodHRwczovL2dpdGh1Yi5jb20vYWdlbWFnaWNpYW4vQW5raC9ibG9iL21haW4vTElDRU5TRS5tZAoKY2MtYnktbmMgZm9yIHdlaWd0aHM6Cmh0dHBzOi8vaHVnZ2luZ2ZhY2UuY28vRWxuYWdnYXJMYWIvYW5raC1sYXJnZQoiLCw0ODAyLjM5ODI0OTA3MjQxOCwsLCw0MzQ1NS4wMzYzNTc1NjMwMjUsIk9wZXJhdGlvbiBjb3VudGluZyxUaGlyZC1wYXJ0eSBlc3RpbWF0aW9uIixFbG5hZ2dhckxhYiwsLCxZZXMKQW5raF9iYXNlLEJpb2xvZ3ksIlByb3RlaW4gZ2VuZXJhdGlvbixQcm90ZWlucyxQcm90ZWluIG9yIG51Y2xlb3RpZGUgbGFuZ3VhZ2UgbW9kZWwgKHBMTS9uTE0pLFByb3RlaW4gY29udGFjdCBhbmQgZGlzdGFuY2UgcHJlZGljdGlvbixQcm90ZWluIGNsYXNzaWZpY2F0aW9uLFByb3RlaW4gbG9jYWxpemF0aW9uIHByZWRpY3Rpb24sUHJvdGVpbiBmb2xkIGNsYXNzaWZpY2F0aW9uIiwiVGVjaG5pY2FsIFVuaXZlcnNpdHkgb2YgTXVuaWNoLENvbHVtYmlhIFVuaXZlcnNpdHkiLCJBaG1lZCBFbG5hZ2dhciwgSGF6ZW0gRXNzYW0sIFdhZmFhIFNhbGFoLUVsZGluLCBXYWxpZCBNb3VzdGFmYSwgTW9oYW1lZCBFbGtlcmRhd3ksIENoYXJsb3R0ZSBSb2NoZXJlYXUsIEJ1cmtoYXJkIFJvc3QiLDIwMjMtMDEtMTYsQW5raDogT3B0aW1pemVkIFByb3RlaW4gTGFuZ3VhZ2UgTW9kZWwgVW5sb2NrcyBHZW5lcmFsLVB1cnBvc2UgTW9kZWxsaW5nLGh0dHBzOi8vYXJ4aXYub3JnL2Ficy8yMzAxLjA2NTY4LDE1OS4wLFNPVEEgaW1wcm92ZW1lbnQsIiIiT24gYXZlcmFnZSwgQW5raCBpbXByb3ZlZCB0aGUgUExNIFNPVEEgcGVyZm9ybWFuY2UgYnkgNC44JSIiCgpUYWJsZSAxIiw3NDAwMDAwMDAuMCwiRmlndXJlIDEgaW5kaWNhdGVzIDQ1ME0sIGJ1dCB0aGUgbW9kZWwgb24gaHVnZ2luZ2ZhY2UgaHR0cHM6Ly9odWdnaW5nZmFjZS5jby9FbG5hZ2dhckxhYi9hbmtoLWJhc2UgYXMgd2VsbCBhcyBUYWJsZSA5IGZyb20gaHR0cHM6Ly93d3cuYmlvcnhpdi5vcmcvY29udGVudC8xMC4xMTAxLzIwMjMuMDcuMDUuNTQ3NDk2djEuZnVsbC5wZGYgCmVhY2ggaW5kaWNhdGUgNzQwTSBwYXJhbWV0ZXJzLgpOb3RlYm9vayBmb3IgY291bnRpbmcgcGFyYW1zOiBodHRwczovL2NvbGFiLnJlc2VhcmNoLmdvb2dsZS5jb20vZHJpdmUvMUVHSTVfdkRsNHBPQlV1a0pleE1IUVIxNkJGS0plNGE1P3VzcD1zaGFyaW5nIiwyLjZlKzIxLFRhYmxlIDkgZnJvbSBoZXJlOiBodHRwczovL3d3dy5iaW9yeGl2Lm9yZy9jb250ZW50LzEwLjExMDEvMjAyMy4wNy4wNS41NDc0OTZ2MS5mdWxsLnBkZiwxNDAwMDAwMDAwMCwiUHJldHJhaW5lZCBvdmVyIFVuaVJlZjUwOyA0NU0gcHJvdGVpbnMgYW5kIDE0QiBhbWlubyBhY2lkcywgcGVyIFRhYmxlIDIKCjk1MkIgdG9rZW5zIGZyb20gVGFibGUgOSBhdDoKaHR0cHM6Ly93d3cuYmlvcnhpdi5vcmcvY29udGVudC8xMC4xMTAxLzIwMjMuMDcuMDUuNTQ3NDk2djEgCihUaGlzIGlzIHRvdGFsIHRva2VucyBvdmVyIG11bHRpcGxlIGVwb2NocykiLCwsR29vZ2xlIFRQVSB2NCwsQ29uZmlkZW50LCJBcyBvcHBvc2VkIHRvIHNjYWxpbmctdXAgcHJvdGVpbiBsYW5ndWFnZSBtb2RlbHMgKFBMTXMpLCB3ZSBzZWVrIGltcHJvdmluZyBwZXJmb3JtYW5jZSB2aWEgcHJvdGVpbi1zcGVjaWZpYyBvcHRpbWl6YXRpb24uIEFsdGhvdWdoIHRoZSBwcm9wb3J0aW9uYWxpdHkgYmV0d2VlbiB0aGUgbGFuZ3VhZ2UgbW9kZWwgc2l6ZSBhbmQgdGhlIHJpY2huZXNzIG9mIGl0cyBsZWFybmVkIHJlcHJlc2VudGF0aW9ucyBpcyB2YWxpZGF0ZWQsIHdlIHByaW9yaXRpemUgYWNjZXNzaWJpbGl0eSBhbmQgcHVyc3VlIGEgcGF0aCBvZiBkYXRhLWVmZmljaWVudCwgY29zdC1yZWR1Y2VkLCBhbmQga25vd2xlZGdlLWd1aWRlZCBvcHRpbWl6YXRpb24uIFRocm91Z2ggb3ZlciB0d2VudHkgZXhwZXJpbWVudHMgcmFuZ2luZyBmcm9tIG1hc2tpbmcsIGFyY2hpdGVjdHVyZSwgYW5kIHByZS10cmFpbmluZyBkYXRhLCB3ZSBkZXJpdmUgaW5zaWdodHMgZnJvbSBwcm90ZWluLXNwZWNpZmljIGV4cGVyaW1lbnRhdGlvbiBpbnRvIGJ1aWxkaW5nIGEgbW9kZWwgdGhhdCBpbnRlcnByZXRzIHRoZSBsYW5ndWFnZSBvZiBsaWZlLCBvcHRpbWFsbHkuIFdlIHByZXNlbnQgQW5raCwgdGhlIGZpcnN0IGdlbmVyYWwtcHVycG9zZSBQTE0gdHJhaW5lZCBvbiBHb29nbGXigJlzIFRQVS12NCBzdXJwYXNzaW5nIHRoZSBzdGF0ZS1vZi10aGUtYXJ0IHBlcmZvcm1hbmNlIHdpdGggZmV3ZXIgcGFyYW1ldGVycyAoPDEwJSBmb3IgcHJlLXRyYWluaW5nLCA8NyUgZm9yIGluZmVyZW5jZSwgYW5kIDwzMCUgZm9yIHRoZSBlbWJlZGRpbmcgZGltZW5zaW9uKS4gV2UgcHJvdmlkZSBhIHJlcHJlc2VudGF0aXZlIHJhbmdlIG9mIHN0cnVjdHVyZSBhbmQgZnVuY3Rpb24gYmVuY2htYXJrcyB3aGVyZSBBbmtoIGV4Y2Vscy4gV2UgZnVydGhlciBwcm92aWRlIGEgcHJvdGVpbiB2YXJpYW50IGdlbmVyYXRpb24gYW5hbHlzaXMgb24gSGlnaC1OIGFuZCBPbmUtTiBpbnB1dCBkYXRhIHNjYWxlcyB3aGVyZSBBbmtoIHN1Y2NlZWRzIGluIGxlYXJuaW5nIHByb3RlaW4gZXZvbHV0aW9uYXJ5IGNvbnNlcnZhdGlvbi1tdXRhdGlvbiB0cmVuZHMgYW5kIGludHJvZHVjaW5nIGZ1bmN0aW9uYWwgZGl2ZXJzaXR5IHdoaWxlIHJldGFpbmluZyBrZXkgc3RydWN0dXJhbC1mdW5jdGlvbmFsIGNoYXJhY3RlcmlzdGljcy4gV2UgZGVkaWNhdGUgb3VyIHdvcmsgdG8gcHJvbW90aW5nIGFjY2Vzc2liaWxpdHkgdG8gcmVzZWFyY2ggaW5ub3ZhdGlvbiB2aWEgYXR0YWluYWJsZSByZXNvdXJjZXMuIiw2OC4wLCxPcGVuIHdlaWdodHMgKG5vbi1jb21tZXJjaWFsKSwiR2VybWFueSxVbml0ZWQgU3RhdGVzIG9mIEFtZXJpY2EiLCwsLCwsMjAyNi0wNS0yNSAxMjoyMToyOCswMDowMCwsLCwsLCJBY2FkZW1pYSxBY2FkZW1pYSIsLCwsLFVucmVsZWFzZWQsImNjIG5vbi1jb21tZXJjaWFsOgpodHRwczovL2dpdGh1Yi5jb20vYWdlbWFnaWNpYW4vQW5raC9ibG9iL21haW4vTElDRU5TRS5tZAoKY2MgYnkgbmMgZm9yIHdlaWdodHM6Cmh0dHBzOi8vaHVnZ2luZ2ZhY2UuY28vRWxuYWdnYXJMYWIvYW5raC1iYXNlIiwsMTkyMC45NTkyOTk2Mjg5Njc4LCwsLCxUaGlyZC1wYXJ0eSBlc3RpbWF0aW9uLEVsbmFnZ2FyTGFiLCwsLFllcwpFbGV2ZW4gTW9ub2xpbmd1YWwgdjEsU3BlZWNoLCJUZXh0LXRvLXNwZWVjaCAoVFRTKSxTcGVlY2ggc3ludGhlc2lzIixFbGV2ZW5MYWJzLCwyMDIzLTAxLTE2LEZpcnN0IGdlbmVyYXRpb24gVFRTIG1vZGVsIChvdXRjbGFzc2VkIGJ5IHYyIG1vZGVscyksaHR0cHM6Ly9lbGV2ZW5sYWJzLmlvL2RvY3MvbW9kZWxzI29sZGVyLW1vZGVscywsLCwsLCwsLCwsLCwsVW5rbm93biwsLCxBUEkgYWNjZXNzLFVuaXRlZCBTdGF0ZXMgb2YgQW1lcmljYSwsLCwsLDIwMjUtMTEtMjggMTE6NTM6NDQrMDA6MDAsLCwsLCxJbmR1c3RyeSwsLCwsVW5yZWxlYXNlZCwsVHJ1ZSwsLCwsLCwsLCwsTm8KTnVjbGVvdGlkZSBUcmFuc2Zvcm1lcixCaW9sb2d5LCJQcm90ZWluIG9yIG51Y2xlb3RpZGUgbGFuZ3VhZ2UgbW9kZWwgKHBMTS9uTE0pLE51Y2xlb3RpZGUgZ2VuZXJhdGlvbiIsIk5WSURJQSxUZWNobmljYWwgVW5pdmVyc2l0eSBvZiBNdW5pY2gsSW5zdGFEZWVwIiwiSHVnbyBEYWxsYS1Ub3JyZSwgTGlhbSBHb256YWxleiwgSmF2aWVyIE1lbmRvemEgUmV2aWxsYSwgTmljb2xhcyBMb3BleiBDYXJyYW56YSwgQWRhbSBIZW5yeWsgR3J6eXdhY3pld3NraSwgRnJhbmNlc2NvIE90ZXJpLCBDaHJpc3RpYW4gRGFsbGFnbywgRXZhbiBUcm9wLCBIYXNzYW4gU2lyZWxraGF0aW0sIEd1aWxsYXVtZSBSaWNoYXJkLCBNYXJjaW4gU2t3YXJrLCBLYXJpbSBCZWd1aXIsCk1hcmllIExvcGV6LCBUaG9tYXMgUGllcnJvdCIsMjAyMy0wMS0xNSwiVGhlIE51Y2xlb3RpZGUgVHJhbnNmb3JtZXI6IEJ1aWxkaW5nIGFuZCBFdmFsdWF0aW5nIFJvYnVzdApGb3VuZGF0aW9uIE1vZGVscyBmb3IgSHVtYW4gR2Vub21pY3MiLGh0dHBzOi8vd3d3LmJpb3J4aXYub3JnL2NvbnRlbnQvMTAuMTEwMS8yMDIzLjAxLjExLjUyMzY3OXYxLmZ1bGwucGRmLDIyLjAsU09UQSBpbXByb3ZlbWVudCwiIiJXZSBzaG93IHRoYXQgdGhlIHJlcHJlc2VudGF0aW9ucyBhbG9uZSBtYXRjaCBvciBvdXRwZXJmb3JtIHNwZWNpYWxpemVkIG1ldGhvZHMgb24gMTEgb2YgMTggcHJlZGljdGlvbiB0YXNrcywgYW5kIHVwIHRvIDE1IGFmdGVyIGZpbmUtdHVuaW5nLiIiIiwyNTAwMDAwMDAwLjAsIiIiV2UgYnVpbHQgZm91ciBkaXN0aW5jdCBmb3VuZGF0aW9uIGxhbmd1YWdlIG1vZGVscyBvZiBkaWZmZXJlbnQgc2l6ZXMsIHJhbmdpbmcgZnJvbSA1MDBNIHVwIHRvIDIuNUIgcGFyYW1ldGVycyIiIiw4LjA4ZSsyMSwiIiJUcmFpbmluZyB0aGUgbGFyZ2VzdCBwYXJhbWV0ZXIgbW9kZWwgcmVxdWlyZWQgYSB0b3RhbCBvZiAxMjggR1BVcyBhY3Jvc3MgMTYgY29tcHV0ZSBub2RlcyBmb3IgMjggZGF5cyIiCgpJbiByZXBvLCB0aGV5IGRlZmF1bHQgdG8gam5wLmZsb2F0MzIsIGJ1dCByZWNvbW1lbmQgZnAxNiBvciBicDE2IGZvciBhY3RpdmF0aW9ucyBpbiB0aGUgZG9jc3RyaW5nLiBKQVggZGVmYXVsdHMgdG8gVEYzMiBzbyB0aGV5IHNob3VsZCBiZSB1dGlsaXppbmcgdGVuc29yIGNvcmVzLgoKQXNzdW1pbmcgMS41NmUxNCBGTE9QL3MgZm9yIDMyLWJpdCBjYWxjdWxhdGlvbnMgYW5kIDAuMyB1dGlsaXphdGlvbiByYXRlCgpFc3RpbWF0ZTogMS41NmUxNCBGTE9QL3MgKiAxMjggR1BVcyAqIDI4IGRheXMgKiAyNCBoL2RheSAqIDM2MDAgcy9oICogMC4zIHV0aWxpemF0aW9uIHJhdGUgPSAxLjQ1ZTIyCgpPciwgd2l0aCA2TkQ6CiIidGhlIG1vZGVsIHByb2Nlc3NlZCBhIHRvdGFsIG9mIDMwMEIgdG9rZW5zIGR1cmluZyB0cmFpbmluZyIiCjYgKiAzMDBCICogMi41QiA9IDQuNWUyMQoKR2VvbWV0cmljIG1lYW46IHNxcnQoMS40NWUyMiAqIDQuNWUyMSkgPSA4LjA4ZTIxIiwzMDAwMDAwMDAwMDAsIkxhcmdlc3QgZGF0YXNldCBpcyB0aGUgMTAwMCBHZW5vbWUgZGF0YXNldCwgd2l0aCAzMjAyIGdlbm9tZXMgZm9yIGEgdG90YWwgb2YgMjAuNSB0cmlsbGlvbiBudWNsZW90aWRlcy4gSG93ZXZlciwgZm9yIGVhY2ggZGF0YXNldCB0cmFpbmluZyB3YXMgcnVuIHVudGlsIHRoZSBtb2RlbCBzYXcgMzAwQiB0b2tlbnMuIiw2NzIuMCwiIiJUcmFpbmluZyB0aGUgbGFyZ2VzdCBwYXJhbWV0ZXIgbW9kZWwgcmVxdWlyZWQgYSB0b3RhbCBvZiAxMjggR1BVcyBhY3Jvc3MgMTYgY29tcHV0ZSBub2RlcyBmb3IgMjggZGF5cyIiIixOVklESUEgQTEwMCxTZWxmLXN1cGVydmlzZWQgbGVhcm5pbmcsTGlrZWx5LCJDbG9zaW5nIHRoZSBnYXAgYmV0d2VlbiBtZWFzdXJhYmxlIGdlbmV0aWMgaW5mb3JtYXRpb24gYW5kIG9ic2VydmFibGUgdHJhaXRzIGlzIGEgbG9uZ3N0YW5kaW5nIGNoYWxsZW5nZSBpbiBnZW5vbWljcy4gWWV0LCB0aGUgcHJlZGljdGlvbiBvZiBtb2xlY3VsYXIgcGhlbm90eXBlcyBmcm9tIEROQSBzZXF1ZW5jZXMgYWxvbmUgcmVtYWlucyBsaW1pdGVkIGFuZCBpbmFjY3VyYXRlLCBvZnRlbiBkcml2ZW4gYnkgdGhlIHNjYXJjaXR5IG9mIGFubm90YXRlZCBkYXRhIGFuZCB0aGUgaW5hYmlsaXR5IHRvIHRyYW5zZmVyIGxlYXJuaW5ncyBiZXR3ZWVuIHByZWRpY3Rpb24gdGFza3MuIEhlcmUsIHdlIHByZXNlbnQgYW4gZXh0ZW5zaXZlIHN0dWR5IG9mIGZvdW5kYXRpb24gbW9kZWxzIHByZS10cmFpbmVkIG9uIEROQSBzZXF1ZW5jZXMsIG5hbWVkIHRoZSBOdWNsZW90aWRlIFRyYW5zZm9ybWVyLCBpbnRlZ3JhdGluZyBpbmZvcm1hdGlvbiBmcm9tIDMsMjAyIGRpdmVyc2UgaHVtYW4gZ2Vub21lcywgYXMgd2VsbCBhcyA4NTAgZ2Vub21lcyBmcm9tIGEgd2lkZSByYW5nZSBvZiBzcGVjaWVzLCBpbmNsdWRpbmcgbW9kZWwgYW5kIG5vbi1tb2RlbCBvcmdhbmlzbXMuIFRoZXNlIHRyYW5zZm9ybWVyIG1vZGVscyB5aWVsZCB0cmFuc2ZlcmFibGUsIGNvbnRleHQtc3BlY2lmaWMgcmVwcmVzZW50YXRpb25zIG9mIG51Y2xlb3RpZGUgc2VxdWVuY2VzLCB3aGljaCBhbGxvdyBmb3IgYWNjdXJhdGUgbW9sZWN1bGFyIHBoZW5vdHlwZSBwcmVkaWN0aW9uIGV2ZW4gaW4gbG93LWRhdGEgc2V0dGluZ3MuIFdlIHNob3cgdGhhdCB0aGUgcmVwcmVzZW50YXRpb25zIGFsb25lIG1hdGNoIG9yIG91dHBlcmZvcm0gc3BlY2lhbGl6ZWQgbWV0aG9kcyBvbiAxMSBvZiAxOCBwcmVkaWN0aW9uIHRhc2tzLCBhbmQgdXAgdG8gMTUgYWZ0ZXIgZmluZS10dW5pbmcuIERlc3BpdGUgbm8gc3VwZXJ2aXNpb24sIHRoZSB0cmFuc2Zvcm1lciBtb2RlbHMgbGVhcm50IHRvIGZvY3VzIGF0dGVudGlvbiBvbiBrZXkgZ2Vub21pYyBlbGVtZW50cywgaW5jbHVkaW5nIHRob3NlIHRoYXQgcmVndWxhdGUgZ2VuZSBleHByZXNzaW9uLCBzdWNoIGFzIGVuaGFuY2Vycy4gTGFzdGx5LCB3ZSBkZW1vbnN0cmF0ZSB0aGF0IHV0aWxpemluZyBtb2RlbCByZXByZXNlbnRhdGlvbnMgYWxvbmUgY2FuIGltcHJvdmUgdGhlIHByaW9yaXRpemF0aW9uIG9mIGZ1bmN0aW9uYWwgZ2VuZXRpYyB2YXJpYW50cy4gVGhlIHRyYWluaW5nIGFuZCBhcHBsaWNhdGlvbiBvZiBmb3VuZGF0aW9uYWwgbW9kZWxzIGluIGdlbm9taWNzIGV4cGxvcmVkIGluIHRoaXMgc3R1ZHkgcHJvdmlkZSBhIHdpZGVseSBhcHBsaWNhYmxlIHN0ZXBwaW5nIHN0b25lIHRvIGJyaWRnZSB0aGUgZ2FwIG9mIGFjY3VyYXRlIG1vbGVjdWxhciBwaGVub3R5cGUgcHJlZGljdGlvbiBmcm9tIEROQSBzZXF1ZW5jZSBhbG9uZS4KIiwxLjAsLE9wZW4gd2VpZ2h0cyAobm9uLWNvbW1lcmNpYWwpLCJVbml0ZWQgU3RhdGVzIG9mIEFtZXJpY2EsR2VybWFueSxVbml0ZWQgS2luZ2RvbSBvZiBHcmVhdCBCcml0YWluIGFuZCBOb3J0aGVybiBJcmVsYW5kIiwsOS4zNWUrMTcsIiIiQWxsIGZpbmUtdHVuaW5nIHJ1bnMgd2VyZSBwZXJmb3JtZWQgb24gYSBzaW5nbGUgbm9kZSB3aXRoIGVpZ2h0IEExMDAgR1BVcy4gWy4uLl0gT24gYXZlcmFnZSwgYSBmaW5lLXR1bmluZyBydW4gbGFzdGVkIDIwIG1pbnV0ZXMgZm9yIHRoZSA1MDBNIHBhcmFtZXRlciBtb2RlbHMsIGFuZCA1MCBtaW51dGVzIGZvciB0aGUgMi41QiBwYXJhbWV0ZXIgbW9kZWxzLiIiCgpFc3RpbWF0ZTogNzhlMTIgRkxPUC9zICogOCBHUFVzICogNTAgbWluICogNjAgc2Vjb25kcyAqIDAuNSB1dGlsaXphdGlvbiByYXRlID0gOS4zNmUxNyIsMTI4LjAsLDIwMjUtMTEtMjggMTE6NTM6NDQrMDA6MDAsLCwsLCwiSW5kdXN0cnksQWNhZGVtaWEsSW5kdXN0cnkiLCwsLDg2MDE2LjAsVW5yZWxlYXNlZCwiQXR0cmlidXRpb24tTm9uQ29tbWVyY2lhbC1TaGFyZUFsaWtlIDQuMCBJbnRlcm5hdGlvbmFsIGxpY2Vuc2UKaHR0cHM6Ly9naXRodWIuY29tL2luc3RhZGVlcGFpL251Y2xlb3RpZGUtdHJhbnNmb3JtZXIKCkluIHRoaXMgcmVwb3NpdG9yeSwgeW91IHdpbGwgZmluZCB0aGUgZm9sbG93aW5nOgoKSW5mZXJlbmNlIGNvZGUgZm9yIG91ciBtb2RlbHMKUHJlLXRyYWluZWQgd2VpZ2h0cyBmb3IgYWxsIDkgTlQgbW9kZWxzIGFuZCAyIFNlZ21lbnROVCBtb2RlbHMKSW5zdHJ1Y3Rpb25zIGZvciB1c2luZyB0aGUgY29kZSBhbmQgcHJlLXRyYWluZWQgbW9kZWxzIiwsNTEwNjQuNzA2MjEzOTQwNDEsLEZQMzIsLDEwMjI0OS40MjEzNzU3MTAwMSwiT3BlcmF0aW9uIGNvdW50aW5nLEhhcmR3YXJlIiwsLCwsWWVzCkRyZWFtZXJWMyxHYW1lcyxPcGVuIGVuZGVkIHBsYXksIkRlZXBNaW5kLFVuaXZlcnNpdHkgb2YgVG9yb250byIsIkRhbmlqYXIgSGFmbmVyLCBKdXJnaXMgUGFzdWtvbmlzLCBKaW1teSBCYSwgVGltb3RoeSBMaWxsaWNyYXAgIiwyMDIzLTAxLTEwLE1hc3RlcmluZyBEaXZlcnNlIERvbWFpbnMgdGhyb3VnaCBXb3JsZCBNb2RlbHMsaHR0cHM6Ly9hcnhpdi5vcmcvYWJzLzIzMDEuMDQxMDR2MSwxMDczLjAsU09UQSBpbXByb3ZlbWVudCwiVXNpbmcgdGhlIHNhbWUgaHlwZXJwYXJhbWV0ZXJzIGFjcm9zcyBhbGwgZG9tYWlucywgRHJlYW1lclYzIG91dHBlcmZvcm1zIHNwZWNpYWxpemVkIG1vZGVsLWZyZWUgYW5kIG1vZGVsLWJhc2VkIGFsZ29yaXRobXMgaW4gYSB3aWRlIHJhbmdlIG9mIGJlbmNobWFya3MgYW5kIGRhdGEtZWZmaWNpZW5jeSByZWdpbWVzLiBBcHBsaWVkIG91dCBvZiB0aGUgYm94LCBEcmVhbWVyVjMgYWxzbyBsZWFybnMgdG8gb2J0YWluIGRpYW1vbmRzIGluIHRoZSBwb3B1bGFyIHZpZGVvIGdhbWUgTWluZWNyYWZ0IGZyb20gc2NyYXRjaCBnaXZlbiBzcGFyc2UgcmV3YXJkcywgYSBsb25nLXN0YW5kaW5nIGNoYWxsZW5nZSBpbiBhcnRpZmljaWFsIGludGVsbGlnZW5jZSBmb3Igd2hpY2ggcHJldmlvdXMgYXBwcm9hY2hlcyByZXF1aXJlZCBodW1hbiBkYXRhIG9yIGRvbWFpbi1zcGVjaWZpYyBoZXVyaXN0aWNzLiIsMjAwMDAwMDAwLjAsVGFibGUgQjEsMi4yMDMyZSsyMCwiMTYgZW52aXJvbm1lbnQgaW5zdGFuY2VzLCBlYWNoIHdpdGggMSBWMTAwIHJ1bm5pbmcgZm9yIDE3IGRheXMgKHRhYmxlIEExKSAtIGl0J3Mgbm90IGVudGlyZWx5IGNsZWFyIGlmIHRoZSBHUFUgZGF5cyBhbHJlYWR5IGFjY291bnQgZm9yIG11bHRpcGxlIGVudmlyb25tZW50IGluc3RhbmNlcy4KCkFzc3VtaW5nIG5vOgpDb21wdXRlOiAxNyoyNCo2MCo2MCoxMjUwMDAwMDAwMDAwMDAqMC4zPTUuNTA4ZSsxOQpBc3N1bWluZyB5ZXM6CkNvbXB1dGU6IDE3KjI0KjYwKjYwKjE2KjEyNTAwMDAwMDAwMDAwMCowLjM9OC44MTI4ZSsyMAoKR2VvbWV0cmljIG1lYW46IDIyMDMyMDAwMDAwMDAwMDAwMDAwMCIsMTYwMDAwMDAwMCwsNjUyOC4wLCxOVklESUEgVjEwMCwsTGlrZWx5LCJHZW5lcmFsIGludGVsbGlnZW5jZSByZXF1aXJlcyBzb2x2aW5nIHRhc2tzIGFjcm9zcyBtYW55IGRvbWFpbnMuIEN1cnJlbnQgcmVpbmZvcmNlbWVudCBsZWFybmluZyBhbGdvcml0aG1zIGNhcnJ5IHRoaXMgcG90ZW50aWFsIGJ1dCBhcmUgaGVsZCBiYWNrIGJ5IHRoZSByZXNvdXJjZXMgYW5kIGtub3dsZWRnZSByZXF1aXJlZCB0byB0dW5lIHRoZW0gZm9yIG5ldyB0YXNrcy4gV2UgcHJlc2VudCBEcmVhbWVyVjMsIGEgZ2VuZXJhbCBhbmQgc2NhbGFibGUgYWxnb3JpdGhtIGJhc2VkIG9uIHdvcmxkIG1vZGVscyB0aGF0IG91dHBlcmZvcm1zIHByZXZpb3VzIGFwcHJvYWNoZXMgYWNyb3NzIGEgd2lkZSByYW5nZSBvZiBkb21haW5zIHdpdGggZml4ZWQgaHlwZXJwYXJhbWV0ZXJzLiBUaGVzZSBkb21haW5zIGluY2x1ZGUgY29udGludW91cyBhbmQgZGlzY3JldGUgYWN0aW9ucywgdmlzdWFsIGFuZCBsb3ctZGltZW5zaW9uYWwgaW5wdXRzLCAyRCBhbmQgM0Qgd29ybGRzLCBkaWZmZXJlbnQgZGF0YSBidWRnZXRzLCByZXdhcmQgZnJlcXVlbmNpZXMsIGFuZCByZXdhcmQgc2NhbGVzLiBXZSBvYnNlcnZlIGZhdm9yYWJsZSBzY2FsaW5nIHByb3BlcnRpZXMgb2YgRHJlYW1lclYzLCB3aXRoIGxhcmdlciBtb2RlbHMgZGlyZWN0bHkgdHJhbnNsYXRpbmcgdG8gaGlnaGVyIGRhdGEtZWZmaWNpZW5jeSBhbmQgZmluYWwgcGVyZm9ybWFuY2UuIEFwcGxpZWQgb3V0IG9mIHRoZSBib3gsIERyZWFtZXJWMyBpcyB0aGUgZmlyc3QgYWxnb3JpdGhtIHRvIGNvbGxlY3QgZGlhbW9uZHMgaW4gTWluZWNyYWZ0IGZyb20gc2NyYXRjaCB3aXRob3V0IGh1bWFuIGRhdGEgb3IgY3VycmljdWxhLCBhIGxvbmctc3RhbmRpbmcgY2hhbGxlbmdlIGluIGFydGlmaWNpYWwgaW50ZWxsaWdlbmNlLiBPdXIgZ2VuZXJhbCBhbGdvcml0aG0gbWFrZXMgcmVpbmZvcmNlbWVudCBsZWFybmluZyBicm9hZGx5IGFwcGxpY2FibGUgYW5kIGFsbG93cyBzY2FsaW5nIHRvIGhhcmQgZGVjaXNpb24gbWFraW5nIHByb2JsZW1zIiwsLFVucmVsZWFzZWQsIlVuaXRlZCBLaW5nZG9tIG9mIEdyZWF0IEJyaXRhaW4gYW5kIE5vcnRoZXJuIElyZWxhbmQsQ2FuYWRhIiwsLCwxNi4wLCwyMDI2LTA1LTI1IDEyOjIxOjI4KzAwOjAwLCwsLCwsIkluZHVzdHJ5LEFjYWRlbWlhIiwsLCwsT3BlbiBzb3VyY2UsIkFwYWNoZSAyLjAKaHR0cHM6Ly9naXRodWIuY29tL2RhbmlqYXIvZHJlYW1lcnYzIiwsLCxCRjE2LCw5NTg2Ljk1MDY3MTM2NDQyMixIYXJkd2FyZSwsLCwsTm8KU2FudGFDb2RlcixMYW5ndWFnZSxDb2RlIGdlbmVyYXRpb24sIkh1Z2dpbmcgRmFjZSxTZXJ2aWNlTm93LE1hc3NhY2h1c2V0dHMgSW5zdGl0dXRlIG9mIFRlY2hub2xvZ3kgKE1JVCksV2VsbGVzbGV5IENvbGxlZ2UsU2FhbWEsRWxldXRoZXJBSSxIdWF3ZWkgTm9haCdzIEFyayBMYWIsQ2FybmVnaWUgTWVsbG9uIFVuaXZlcnNpdHkgKENNVSkiLCJMb3VibmEgQmVuIEFsbGFsLCBSYXltb25kIExpLCBEZW5pcyBLb2NldGtvdiwgQ2hlbmdoYW8gTW91LCBDaHJpc3RvcGhlciBBa2lraSwgQ2FybG9zIE11bm96IEZlcnJhbmRpcywgTmlrbGFzIE11ZW5uaWdob2ZmLCBNYXlhbmsgTWlzaHJhLCBBbGV4IEd1LCBNYW5hbiBEZXksIExvZ2VzaCBLdW1hciBVbWFwYXRoaSwgQ2Fyb2x5biBKYW5lIEFuZGVyc29uLCBZYW5ndGlhbiBaaSwgSm9lbCBMYW15IFBvaXJpZXIsIEhhaWxleSBTY2hvZWxrb3BmLCBTZXJnZXkgVHJvc2hpbiwgRG1pdHJ5IEFidWxraGFub3YsIE1hbnVlbCBSb21lcm8sIE1pY2hhZWwgTGFwcGVydCwgRnJhbmNlc2NvIERlIFRvbmksIEJlcm5hcmRvIEdhcmPDrWEgZGVsIFLDrW8sIFFpYW4gTGl1</x:v>
      </x:c>
    </x:row>
    <x:row r="192" ht="18" customHeight="1">
      <x:c r="A192" s="17" t="n">
        <x:v>187</x:v>
      </x:c>
      <x:c r="B192" s="17" t="n">
        <x:v>310</x:v>
      </x:c>
      <x:c r="C192" s="160" t="str">
        <x:v>LCBTaGFtaWsgQm9zZSwgVXJ2YXNoaSBCaGF0dGFjaGFyeXlhLCBUZXJyeSBZdWUgWmh1bywgSWFuIFl1LCBQYXVsbyBWaWxsZWdhcywgTWFyY28gWm9jY2EsIFNvdXJhYiBNYW5ncnVsa2FyLCBEYXZpZCBMYW5za3ksIEh1dSBOZ3V5ZW4sIERhbmlzaCBDb250cmFjdG9yLCBMdWlzIFZpbGxhLCBKaWEgTGksIER6bWl0cnkgQmFoZGFuYXUsIFlhY2luZSBKZXJuaXRlLCBTZWFuIEh1Z2hlcywgRGFuaWVsIEZyaWVkLCBBcmp1biBHdWhhLCBIYXJtIGRlIFZyaWVzLCBMZWFuZHJvIHZvbiBXZXJyYSIsMjAyMy0wMS0wOSxTYW50YUNvZGVyOiBkb24ndCByZWFjaCBmb3IgdGhlIHN0YXJzISxodHRwczovL2FyeGl2Lm9yZy9hYnMvMjMwMS4wMzk4OCwyMzguMCwsIiIiT3VyIGJlc3QgbW9kZWwgb3V0cGVyZm9ybXMgcHJldmlvdXMgb3Blbi1zb3VyY2UgbXVsdGlsaW5ndWFsIGNvZGUgZ2VuZXJhdGlvbiBtb2RlbHMgKEluQ29kZXItNi43QiBhbmQgQ29kZUdlbi1NdWx0aS0yLjdCKSBpbiBib3RoIGxlZnQtdG8tcmlnaHQgZ2VuZXJhdGlvbiBhbmQgaW5maWxsaW5nIG9uIHRoZSBKYXZhLCBKYXZhU2NyaXB0LCBhbmQgUHl0aG9uIHBvcnRpb25zIG9mIE11bHRpUEwtRSwgZGVzcGl0ZSBiZWluZyBhIHN1YnN0YW50aWFsbHkgc21hbGxlciBtb2RlbCIiIiwxMTAwMDAwMDAwLjAsMS4xQiwyLjFlKzIxLEVhY2ggdHJhaW5pbmcgcnVuIHRha2VzIDMuMSBkYXlzIHRvIGNvbXBsZXRlIG9uIDk2IFRlc2xhIFYxMDAgR1BVcyBmb3IgYSB0b3RhbCBvZiAxLjA1IMOXIDEwXjIxIEZMT1BzLiBUaGUgZmluYWwgbW9kZWwgZGVzY3JpYmVkIGluIFNlY3Rpb24gNi4yIHVzZXMgdHdpY2UgdGhlIGFtb3VudCBvZiBjb21wdXRlLiwsMjY4IEdCLDE1MC4wLCJUaGVpciBpbml0aWFsIHRyYWluaW5nIHJ1bnMgdG9vayAzLjEgZGF5cy4gVGhlIGZpbmFsIHRyYWluaW5nIHJ1biB3YXMgcnVuIGZvciB0d2ljZSBhcyBtYW55IGl0ZXJhdGlvbnMgd2l0aCAiImFsbCBvdGhlciBoeXBlci1wYXJhbWV0ZXJzIHRoZSBzYW1lIiIgYW5kIHVzZWQgdHdpY2UgYXMgbXVjaCBjb21wdXRlIGFzIHRoaXMuIFNvIGxpa2VseSA2IGRheXMgb3IgfjE1MCBob3VycywgYnV0IHRoZXkgZG9uJ3QgZXhwbGljaXRseSBzYXkgd2hldGhlciB0aGV5IHVzZWQgdGhlIHNhbWUgaGFyZHdhcmUuIixOVklESUEgVjEwMCwsQ29uZmlkZW50LCJUaGUgQmlnQ29kZSBwcm9qZWN0IGlzIGFuIG9wZW4tc2NpZW50aWZpYyBjb2xsYWJvcmF0aW9uIHdvcmtpbmcgb24gdGhlIHJlc3BvbnNpYmxlIGRldmVsb3BtZW50IG9mIGxhcmdlIGxhbmd1YWdlIG1vZGVscyBmb3IgY29kZS4gVGhpcyB0ZWNoIHJlcG9ydCBkZXNjcmliZXMgdGhlIHByb2dyZXNzIG9mIHRoZSBjb2xsYWJvcmF0aW9uIHVudGlsIERlY2VtYmVyIDIwMjIsIG91dGxpbmluZyB0aGUgY3VycmVudCBzdGF0ZSBvZiB0aGUgUGVyc29uYWxseSBJZGVudGlmaWFibGUgSW5mb3JtYXRpb24gKFBJSSkgcmVkYWN0aW9uIHBpcGVsaW5lLCB0aGUgZXhwZXJpbWVudHMgY29uZHVjdGVkIHRvIGRlLXJpc2sgdGhlIG1vZGVsIGFyY2hpdGVjdHVyZSwgYW5kIHRoZSBleHBlcmltZW50cyBpbnZlc3RpZ2F0aW5nIGJldHRlciBwcmVwcm9jZXNzaW5nIG1ldGhvZHMgZm9yIHRoZSB0cmFpbmluZyBkYXRhLiBXZSB0cmFpbiAxLjFCIHBhcmFtZXRlciBtb2RlbHMgb24gdGhlIEphdmEsIEphdmFTY3JpcHQsIGFuZCBQeXRob24gc3Vic2V0cyBvZiBUaGUgU3RhY2sgYW5kIGV2YWx1YXRlIHRoZW0gb24gdGhlIE11bHRpUEwtRSB0ZXh0LXRvLWNvZGUgYmVuY2htYXJrLiBXZSBmaW5kIHRoYXQgbW9yZSBhZ2dyZXNzaXZlIGZpbHRlcmluZyBvZiBuZWFyLWR1cGxpY2F0ZXMgY2FuIGZ1cnRoZXIgYm9vc3QgcGVyZm9ybWFuY2UgYW5kLCBzdXJwcmlzaW5nbHksIHRoYXQgc2VsZWN0aW5nIGZpbGVzIGZyb20gcmVwb3NpdG9yaWVzIHdpdGggNSsgR2l0SHViIHN0YXJzIGRldGVyaW9yYXRlcyBwZXJmb3JtYW5jZSBzaWduaWZpY2FudGx5LiBPdXIgYmVzdCBtb2RlbCBvdXRwZXJmb3JtcyBwcmV2aW91cyBvcGVuLXNvdXJjZSBtdWx0aWxpbmd1YWwgY29kZSBnZW5lcmF0aW9uIG1vZGVscyAoSW5Db2Rlci02LjdCIGFuZCBDb2RlR2VuLU11bHRpLTIuN0IpIGluIGJvdGggbGVmdC10by1yaWdodCBnZW5lcmF0aW9uIGFuZCBpbmZpbGxpbmcgb24gdGhlIEphdmEsIEphdmFTY3JpcHQsIGFuZCBQeXRob24gcG9ydGlvbnMgb2YgTXVsdGlQTC1FLCBkZXNwaXRlIGJlaW5nIGEgc3Vic3RhbnRpYWxseSBzbWFsbGVyIG1vZGVsLiBBbGwgbW9kZWxzIGFyZSByZWxlYXNlZCB1bmRlciBhbiBPcGVuUkFJTCBsaWNlbnNlIGF0IHRoaXMgaHR0cHMgVVJMLiIsLCxPcGVuIHdlaWdodHMgKHJlc3RyaWN0ZWQgdXNlKSwiVW5pdGVkIFN0YXRlcyBvZiBBbWVyaWNhLFVuaXRlZCBTdGF0ZXMgb2YgQW1lcmljYSxVbml0ZWQgU3RhdGVzIG9mIEFtZXJpY2EsVW5pdGVkIFN0YXRlcyBvZiBBbWVyaWNhLFVuaXRlZCBTdGF0ZXMgb2YgQW1lcmljYSxVbml0ZWQgU3RhdGVzIG9mIEFtZXJpY2EsQ2hpbmEsVW5pdGVkIFN0YXRlcyBvZiBBbWVyaWNhIiwsLCwsLDIwMjYtMDUtMjUgMTI6MjE6MjkrMDA6MDAsLCwsLCwiSW5kdXN0cnksSW5kdXN0cnksQWNhZGVtaWEsQWNhZGVtaWEsUmVzZWFyY2ggY29sbGVjdGl2ZSxJbmR1c3RyeSxBY2FkZW1pYSIsVHJ1ZSwsLCxVbnJlbGVhc2VkLCJsaWNlbnNlIC0gY29tbWVyY2lhbCwgdXNhZ2UgcmVzdHJpY3Rpb25zIGFnYWluc3QgdGhpbmdzIGxpa2UgZGlzY3JpbWluYXRpb24gYW5kIG1pc2luZm9ybWF0aW9uIApodHRwczovL2h1Z2dpbmdmYWNlLmNvL3NwYWNlcy9iaWdjb2RlL2xpY2Vuc2UiLCwsLCwsLEhhcmR3YXJlLCwsLCxZZXMKVkFMTC1FLCJBdWRpbyxTcGVlY2giLCJTcGVlY2ggc3ludGhlc2lzLFRleHQtdG8tc3BlZWNoIChUVFMpIixNaWNyb3NvZnQsIkNoZW5neWkgV2FuZywgU2FueXVhbiBDaGVuLCBZdSBXdSwgWmlxaWFuZyBaaGFuZywgTG9uZyBaaG91LCBTaHVqaWUgTGl1LCBaaHVvIENoZW4sIFlhbnFpbmcgTGl1LCBIdWFtaW5nIFdhbmcsIEppbnl1IExpLCBMZWkgSGUsIFNoZW5nIFpoYW8sIEZ1cnUgV2VpIiwyMDIzLTAxLTA1LE5ldXJhbCBDb2RlYyBMYW5ndWFnZSBNb2RlbHMgYXJlIFplcm8tU2hvdCBUZXh0IHRvIFNwZWVjaCBTeW50aGVzaXplcnMsaHR0cHM6Ly9hcnhpdi5vcmcvYWJzLzIzMDEuMDIxMTEsMTE4MC4wLFNPVEEgaW1wcm92ZW1lbnQsIiIiVkFMTC1FIHNpZ25pZmljYW50bHkgb3V0cGVyZm9ybXMgdGhlIHN0YXRlLW9mLXRoZS1hcnQgemVyby1zaG90IFRUUyBzeXN0ZW0gW0Nhc2Fub3ZhIGV0IGFsLiwgMjAyMmJdIGluIHRlcm1zIG9mIHNwZWVjaCBuYXR1cmFsbmVzcyBhbmQgc3BlYWtlciBzaW1pbGFyaXR5LCB3aXRoICswLjEyIGNvbXBhcmF0aXZlIG1lYW4gb3B0aW9uIHNjb3JlIChDTU9TKSBhbmQgKzAuOTMgc2ltaWxhcml0eSBtZWFuIG9wdGlvbiBzY29yZSAoU01PUykgaW1wcm92ZW1lbnQgb24gTGlicmlTcGVlY2giIiIsMzUzMDAwMDAwLjAsIiIiQm90aCB0aGUgQVIgbW9kZWwgYW5kIHRoZSBOQVIgbW9kZWwgaGF2ZSB0aGUgc2FtZSB0cmFuc2Zvcm1lciBhcmNoaXRlY3R1cmUgd2l0aCAxMgpsYXllcnMsIDE2IGF0dGVudGlvbiBoZWFkcywgYW4gZW1iZWRkaW5nIGRpbWVuc2lvbiBvZiAxMDI0LCBhIGZlZWQtZm9yd2FyZCBsYXllciBkaW1lbnNpb24gb2YgNDA5NiwgYW5kIGEgZHJvcG91dCBvZiAwLjEiIgoKQmVuJ3Mgc2NyaXB0IHNheXMgdGhhdCdzIDM1M00gcGFyYW1ldGVycywgdXNpbmcgbl9ibG9jayAxMiwgZF9tb2RlbCAxMDI0LCBkX2ZmIDQwOTYsIGVuY29kZXIgb25seSBGYWxzZQoKaHR0cHM6Ly9naXRodWIuY29tL2JlbmNvdHRpZXIvbWwtcGFyYW1ldGVyLWNvdW50L2Jsb2IvbWFpbi9wYXJhbWV0ZXJfY291bnQucHkiLDEuMDFlKzE5LCIiIlRoZSBtb2RlbHMgYXJlIHRyYWluZWQgdXNpbmcgMTYgTlZJRElBIFRFU0xBIFYxMDAgMzJHQiBHUFVzIHdpdGggYSBiYXRjaCBzaXplIG9mIDZrIGFjb3VzdGljCnRva2VucyBwZXIgR1BVIGZvciA4MDBrIHN0ZXBzIiIKCjM1M00gKiA4MDBrICogNmsgKiA2ID0gMS4wMWUxOQoKMTYgVjEwMHMgaXMgMjA4MCB0ZXJhRkxPUCBvciAyZTE1IEZMT1Agc28gMWUxOSB3b3VsZCB0YWtlIDEuNSBob3VycyBhdCAxMDAlIHV0aWxpemF0aW9uIG9yIH41IGhvdXJzIGF0IDMwJS4gSXMgdGhhdCBwbGF1c2libGU/Iiw3NjgwMDAwMDAwMCwiNjBrIGhvdXJzCn4xMyw2ODAgd29yZHMvaG91ciAqIDYwLDAwMCA9IDgyMDgwMDAwMCB3b3JkcwpodHRwczovL2RvY3MuZ29vZ2xlLmNvbS9kb2N1bWVudC9kLzFHM3Z2UWtuNHhfVzcxTUtnMEdtSFZ0emZkOW0weTNfT2Zjb2V3MHY5MDJRL2VkaXQjaGVhZGluZz1oLjNwYnQwaGZndjdwcSIsLCxOVklESUEgVjEwMCxTdXBlcnZpc2VkLFNwZWN1bGF0aXZlLCJXZSBpbnRyb2R1Y2UgYSBsYW5ndWFnZSBtb2RlbGluZyBhcHByb2FjaCBmb3IgdGV4dCB0byBzcGVlY2ggc3ludGhlc2lzIChUVFMpLiBTcGVjaWZpY2FsbHksIHdlIHRyYWluIGEgbmV1cmFsIGNvZGVjIGxhbmd1YWdlIG1vZGVsIChjYWxsZWQgVmFsbC1FKSB1c2luZyBkaXNjcmV0ZSBjb2RlcyBkZXJpdmVkIGZyb20gYW4gb2ZmLXRoZS1zaGVsZiBuZXVyYWwgYXVkaW8gY29kZWMgbW9kZWwsIGFuZCByZWdhcmQgVFRTIGFzIGEgY29uZGl0aW9uYWwgbGFuZ3VhZ2UgbW9kZWxpbmcgdGFzayByYXRoZXIgdGhhbiBjb250aW51b3VzIHNpZ25hbCByZWdyZXNzaW9uIGFzIGluIHByZXZpb3VzIHdvcmsuIER1cmluZyB0aGUgcHJlLXRyYWluaW5nIHN0YWdlLCB3ZSBzY2FsZSB1cCB0aGUgVFRTIHRyYWluaW5nIGRhdGEgdG8gNjBLIGhvdXJzIG9mIEVuZ2xpc2ggc3BlZWNoIHdoaWNoIGlzIGh1bmRyZWRzIG9mIHRpbWVzIGxhcmdlciB0aGFuIGV4aXN0aW5nIHN5c3RlbXMuIFZhbGwtRSBlbWVyZ2VzIGluLWNvbnRleHQgbGVhcm5pbmcgY2FwYWJpbGl0aWVzIGFuZCBjYW4gYmUgdXNlZCB0byBzeW50aGVzaXplIGhpZ2gtcXVhbGl0eSBwZXJzb25hbGl6ZWQgc3BlZWNoIHdpdGggb25seSBhIDMtc2Vjb25kIGVucm9sbGVkIHJlY29yZGluZyBvZiBhbiB1bnNlZW4gc3BlYWtlciBhcyBhbiBhY291c3RpYyBwcm9tcHQuIEV4cGVyaW1lbnQgcmVzdWx0cyBzaG93IHRoYXQgVmFsbC1FIHNpZ25pZmljYW50bHkgb3V0cGVyZm9ybXMgdGhlIHN0YXRlLW9mLXRoZS1hcnQgemVyby1zaG90IFRUUyBzeXN0ZW0gaW4gdGVybXMgb2Ygc3BlZWNoIG5hdHVyYWxuZXNzIGFuZCBzcGVha2VyIHNpbWlsYXJpdHkuIEluIGFkZGl0aW9uLCB3ZSBmaW5kIFZhbGwtRSBjb3VsZCBwcmVzZXJ2ZSB0aGUgc3BlYWtlcidzIGVtb3Rpb24gYW5kIGFjb3VzdGljIGVudmlyb25tZW50IG9mIHRoZSBhY291c3RpYyBwcm9tcHQgaW4gc3ludGhlc2lzLiBTZWUgdGhpcyBodHRwcyBVUkwgZm9yIGRlbW9zIG9mIG91ciB3b3JrLiIsLCxVbnJlbGVhc2VkLFVuaXRlZCBTdGF0ZXMgb2YgQW1lcmljYSwsLCwsLDIwMjYtMDUtMjUgMTI6MjE6MjkrMDA6MDAsLCwsLCxJbmR1c3RyeSxUcnVlLCwsLFVucmVsZWFzZWQsb25sbHkgZGVtb3MgaHR0cHM6Ly93d3cubWljcm9zb2Z0LmNvbS9lbi11cy9yZXNlYXJjaC9wcm9qZWN0L3ZhbGwtZS14L3ZhbGwtZS8sLDExLjQwNTc1MTk2NDg2MzYzLCwsLCxPcGVyYXRpb24gY291bnRpbmcsLCwsLE5vClNwYXJzZU9QVC0xNzVCLExhbmd1YWdlLCJMYW5ndWFnZSBtb2RlbGluZy9nZW5lcmF0aW9uLFF1ZXN0aW9uIGFuc3dlcmluZyIsIkluc3RpdHV0ZSBvZiBTY2llbmNlIGFuZCBUZWNobm9sb2d5IEF1c3RyaWEgKElTVEEpLE5ldXJhbCBNYWdpYyIsIkVsaWFzIEZyYW50YXIsIERhbiBBbGlzdGFyaCIsMjAyMy0wMS0wMixTcGFyc2VHUFQ6IE1hc3NpdmUgTGFuZ3VhZ2UgTW9kZWxzIENhbiBCZSBBY2N1cmF0ZWx5IFBydW5lZCBpbiBPbmUtU2hvdCxodHRwczovL2FyeGl2Lm9yZy9hYnMvMjMwMS4wMDc3NCwxMjY3LjAsLCw4NzUwMDAwMDAwMC4wLCwxLjU4ZSsyMywsLCw0LjAsIiIiQWxsIHBydW5pbmcgZXhwZXJpbWVudHMgYXJlIGNvbmR1Y3RlZCBvbiBhIHNpbmdsZSBOVklESUEgQTEwMCBHUFUgd2l0aCA4MEdCIG9mIG1lbW9yeS4gSW4gdGhpcyBzZXR1cCwgU3BhcnNlR1BUIGNhbiBmdWxseSBzcGFyc2lmeSB0aGUgMTc1LWJpbGxpb24tcGFyYW1ldGVyIG1vZGVscyBpbiBhcHByb3hpbWF0ZWx5IDQgaG91cnMuIiIiLE5WSURJQSBBMTAwIFNYTTQgODAgR0IsLENvbmZpZGVudCwiV2Ugc2hvdyBmb3IgdGhlIGZpcnN0IHRpbWUgdGhhdCBsYXJnZS1zY2FsZSBnZW5lcmF0aXZlIHByZXRyYWluZWQgdHJhbnNmb3JtZXIgKEdQVCkgZmFtaWx5IG1vZGVscyBjYW4gYmUgcHJ1bmVkIHRvIGF0IGxlYXN0IDUwJSBzcGFyc2l0eSBpbiBvbmUtc2hvdCwgd2l0aG91dCBhbnkgcmV0cmFpbmluZywgYXQgbWluaW1hbCBsb3NzIG9mIGFjY3VyYWN5LiBUaGlzIGlzIGFjaGlldmVkIHZpYSBhIG5ldyBwcnVuaW5nIG1ldGhvZCBjYWxsZWQgU3BhcnNlR1BULCBzcGVjaWZpY2FsbHkgZGVzaWduZWQgdG8gd29yayBlZmZpY2llbnRseSBhbmQgYWNjdXJhdGVseSBvbiBtYXNzaXZlIEdQVC1mYW1pbHkgbW9kZWxzLiBXZSBjYW4gZXhlY3V0ZSBTcGFyc2VHUFQgb24gdGhlIGxhcmdlc3QgYXZhaWxhYmxlIG9wZW4tc291cmNlIG1vZGVscywgT1BULTE3NUIgYW5kIEJMT09NLTE3NkIsIGluIHVuZGVyIDQuNSBob3VycywgYW5kIGNhbiByZWFjaCA2MCUgdW5zdHJ1Y3R1cmVkIHNwYXJzaXR5IHdpdGggbmVnbGlnaWJsZSBpbmNyZWFzZSBpbiBwZXJwbGV4aXR5OiByZW1hcmthYmx5LCBtb3JlIHRoYW4gMTAwIGJpbGxpb24gd2VpZ2h0cyBmcm9tIHRoZXNlIG1vZGVscyBjYW4gYmUgaWdub3JlZCBhdCBpbmZlcmVuY2UgdGltZS4gU3BhcnNlR1BUIGdlbmVyYWxpemVzIHRvIHNlbWktc3RydWN0dXJlZCAoMjo0IGFuZCA0OjgpIHBhdHRlcm5zLCBhbmQgaXMgY29tcGF0aWJsZSB3aXRoIHdlaWdodCBxdWFudGl6YXRpb24gYXBwcm9hY2hlcy4gVGhlIGNvZGUgaXMgYXZhaWxhYmxlIGF0OiB0aGlzIGh0dHBzIFVSTC4iLDEuNjcsU3BhcnNlT1BULTE3NUIsVW5yZWxlYXNlZCwiQXVzdHJpYSxVbml0ZWQgU3RhdGVzIG9mIEFtZXJpY2EiLE9QVC0xNzVCLCwiMzEyMDAwMDAwMDAwMDAwIEZMT1Avc2VjIFtBMTAwIHdpdGggYXNzdW1lZCBiZjE2IHByZWNpc2lvbl0gKiAxIEdQVSAqIDQgaG91cnMgKiAzNjAwIHNlYy9ob3VyICogMC4zIFthc3N1bWVkIHV0aWxpemF0aW9uXSA9IDEuMzQ3ODRlKzE4IEZMT1AKCk9QVC0xNzUgZXN0aW1hdGVkIGNvbXB1dGU6IDQuM2UrMjMgRkxPUCIsMS4wLCwyMDI2LTA1LTI1IDEyOjIxOjI5KzAwOjAwLCwsLCwsIkFjYWRlbWlhLEluZHVzdHJ5IiwsLCwsT3BlbiBzb3VyY2UsImNvZGUgaXMgQXBhY2hlIDIuMCAoYnV0IE9QVCwgd2hpY2ggeW91J2QgbmVlZCB0byByZWNyZWF0ZSB0aGlzIG1vZGVsLCBpcyBub24tY29tbWVyY2lhbCkKCmh0dHBzOi8vZ2l0aHViLmNvbS9JU1QtREFTTGFiL3NwYXJzZWdwdC9ibG9iL21hc3Rlci9vcHQucHkgIixUcnVlLCwsLCw0MzkuMDQxMTUzMjI0NjE5NTYsSGFyZHdhcmUsLCwsLE5vClNwYXJzZU9QVC02NkIsTGFuZ3VhZ2UsIkxhbmd1YWdlIG1vZGVsaW5nL2dlbmVyYXRpb24sUXVlc3Rpb24gYW5zd2VyaW5nIixJbnN0aXR1dGUgb2YgU2NpZW5jZSBhbmQgVGVjaG5vbG9neSBBdXN0cmlhIChJU1RBKSwiRWxpYXMgRnJhbnRhciwgRGFuIEFsaXN0YXJoIiwyMDIzLTAxLTAyLFNwYXJzZUdQVDogTWFzc2l2ZSBMYW5ndWFnZSBNb2RlbHMgQ2FuIEJlIEFjY3VyYXRlbHkgUHJ1bmVkIGluIE9uZS1TaG90LGh0dHBzOi8vYXJ4aXYub3JnL2Ficy8yMzAxLjAwNzc0LDEyNjcuMCwsLDY2MDAwMDAwMDAwLjAsLCwsLCwsLCwsQ29uZmlkZW50LCJXZSBzaG93IGZvciB0aGUgZmlyc3QgdGltZSB0aGF0IGxhcmdlLXNjYWxlIGdlbmVyYXRpdmUgcHJldHJhaW5lZCB0cmFuc2Zvcm1lciAoR1BUKSBmYW1pbHkgbW9kZWxzIGNhbiBiZSBwcnVuZWQgdG8gYXQgbGVhc3QgNTAlIHNwYXJzaXR5IGluIG9uZS1zaG90LCB3aXRob3V0IGFueSByZXRyYWluaW5nLCBhdCBtaW5pbWFsIGxvc3Mgb2YgYWNjdXJhY3kuIFRoaXMgaXMgYWNoaWV2ZWQgdmlhIGEgbmV3IHBydW5pbmcgbWV0aG9kIGNhbGxlZCBTcGFyc2VHUFQsIHNwZWNpZmljYWxseSBkZXNpZ25lZCB0byB3b3JrIGVmZmljaWVudGx5IGFuZCBhY2N1cmF0ZWx5IG9uIG1hc3NpdmUgR1BULWZhbWlseSBtb2RlbHMuIFdlIGNhbiBleGVjdXRlIFNwYXJzZUdQVCBvbiB0aGUgbGFyZ2VzdCBhdmFpbGFibGUgb3Blbi1zb3VyY2UgbW9kZWxzLCBPUFQtMTc1QiBhbmQgQkxPT00tMTc2QiwgaW4gdW5kZXIgNC41IGhvdXJzLCBhbmQgY2FuIHJlYWNoIDYwJSB1bnN0cnVjdHVyZWQgc3BhcnNpdHkgd2l0aCBuZWdsaWdpYmxlIGluY3JlYXNlIGluIHBlcnBsZXhpdHk6IHJlbWFya2FibHksIG1vcmUgdGhhbiAxMDAgYmlsbGlvbiB3ZWlnaHRzIGZyb20gdGhlc2UgbW9kZWxzIGNhbiBiZSBpZ25vcmVkIGF0IGluZmVyZW5jZSB0aW1lLiBTcGFyc2VHUFQgZ2VuZXJhbGl6ZXMgdG8gc2VtaS1zdHJ1Y3R1cmVkICgyOjQgYW5kIDQ6OCkgcGF0dGVybnMsIGFuZCBpcyBjb21wYXRpYmxlIHdpdGggd2VpZ2h0IHF1YW50aXphdGlvbiBhcHByb2FjaGVzLiBUaGUgY29kZSBpcyBhdmFpbGFibGUgYXQ6IHRoaXMgaHR0cHMgVVJMLiIsMC4wLFNwYXJzZU9QVC02NkIsVW5yZWxlYXNlZCxBdXN0cmlhLE9QVC02NkIsLCwsLDIwMjYtMDUtMjUgMTI6MjE6MjcrMDA6MDAsLCwsLCxBY2FkZW1pYSwsLCwsT3BlbiBzb3VyY2UsImNvZGUgaXMgQXBhY2hlIDIuMAoKaHR0cHM6Ly9naXRodWIuY29tL0lTVC1EQVNMYWIvc3BhcnNlZ3B0IiwsLCwsLCwsLCwsLE5vClNwYXJzZU9QVC0xM0IsTGFuZ3VhZ2UsIkxhbmd1YWdlIG1vZGVsaW5nL2dlbmVyYXRpb24sUXVlc3Rpb24gYW5zd2VyaW5nIixJbnN0aXR1dGUgb2YgU2NpZW5jZSBhbmQgVGVjaG5vbG9neSBBdXN0cmlhIChJU1RBKSwiRWxpYXMgRnJhbnRhciwgRGFuIEFsaXN0YXJoIiwyMDIzLTAxLTAyLFNwYXJzZUdQVDogTWFzc2l2ZSBMYW5ndWFnZSBNb2RlbHMgQ2FuIEJlIEFjY3VyYXRlbHkgUHJ1bmVkIGluIE9uZS1TaG90LGh0dHBzOi8vYXJ4aXYub3JnL2Ficy8yMzAxLjAwNzc0LDEyNjcuMCwsLDEzMDAwMDAwMDAwLjAsLCwsLCwsLCwsQ29uZmlkZW50LCJXZSBzaG93IGZvciB0aGUgZmlyc3QgdGltZSB0aGF0IGxhcmdlLXNjYWxlIGdlbmVyYXRpdmUgcHJldHJhaW5lZCB0cmFuc2Zvcm1lciAoR1BUKSBmYW1pbHkgbW9kZWxzIGNhbiBiZSBwcnVuZWQgdG8gYXQgbGVhc3QgNTAlIHNwYXJzaXR5IGluIG9uZS1zaG90LCB3aXRob3V0IGFueSByZXRyYWluaW5nLCBhdCBtaW5pbWFsIGxvc3Mgb2YgYWNjdXJhY3kuIFRoaXMgaXMgYWNoaWV2ZWQgdmlhIGEgbmV3IHBydW5pbmcgbWV0aG9kIGNhbGxlZCBTcGFyc2VHUFQsIHNwZWNpZmljYWxseSBkZXNpZ25lZCB0byB3b3JrIGVmZmljaWVudGx5IGFuZCBhY2N1cmF0ZWx5IG9uIG1hc3NpdmUgR1BULWZhbWlseSBtb2RlbHMuIFdlIGNhbiBleGVjdXRlIFNwYXJzZUdQVCBvbiB0aGUgbGFyZ2VzdCBhdmFpbGFibGUgb3Blbi1zb3VyY2UgbW9kZWxzLCBPUFQtMTc1QiBhbmQgQkxPT00tMTc2QiwgaW4gdW5kZXIgNC41IGhvdXJzLCBhbmQgY2FuIHJlYWNoIDYwJSB1bnN0cnVjdHVyZWQgc3BhcnNpdHkgd2l0aCBuZWdsaWdpYmxlIGluY3JlYXNlIGluIHBlcnBsZXhpdHk6IHJlbWFya2FibHksIG1vcmUgdGhhbiAxMDAgYmlsbGlvbiB3ZWlnaHRzIGZyb20gdGhlc2UgbW9kZWxzIGNhbiBiZSBpZ25vcmVkIGF0IGluZmVyZW5jZSB0aW1lLiBTcGFyc2VHUFQgZ2VuZXJhbGl6ZXMgdG8gc2VtaS1zdHJ1Y3R1cmVkICgyOjQgYW5kIDQ6OCkgcGF0dGVybnMsIGFuZCBpcyBjb21wYXRpYmxlIHdpdGggd2VpZ2h0IHF1YW50aXphdGlvbiBhcHByb2FjaGVzLiBUaGUgY29kZSBpcyBhdmFpbGFibGUgYXQ6IHRoaXMgaHR0cHMgVVJMLiIsMC4wLFNwYXJzZU9QVC0xM0IsVW5yZWxlYXNlZCxBdXN0cmlhLCwsLCwsMjAyNi0wNS0yNSAxMjoyMToyOCswMDowMCwsLCwsLEFjYWRlbWlhLCwsLCxPcGVuIHNvdXJjZSwiY29kZSBpcyBBcGFjaGUgMi4wCgpodHRwczovL2dpdGh1Yi5jb20vSVNULURBU0xhYi9zcGFyc2VncHQgIiwsLCwsLCwsLCwsLE5vClNwYXJzZU9QVC0zMEIsTGFuZ3VhZ2UsIkxhbmd1YWdlIG1vZGVsaW5nL2dlbmVyYXRpb24sUXVlc3Rpb24gYW5zd2VyaW5nIixJbnN0aXR1dGUgb2YgU2NpZW5jZSBhbmQgVGVjaG5vbG9neSBBdXN0cmlhIChJU1RBKSwiRWxpYXMgRnJhbnRhciwgRGFuIEFsaXN0YXJoIiwyMDIzLTAxLTAyLFNwYXJzZUdQVDogTWFzc2l2ZSBMYW5ndWFnZSBNb2RlbHMgQ2FuIEJlIEFjY3VyYXRlbHkgUHJ1bmVkIGluIE9uZS1TaG90LGh0dHBzOi8vYXJ4aXYub3JnL2Ficy8yMzAxLjAwNzc0LDEyNjcuMCwsLDMwMDAwMDAwMDAwLjAsLCwsLCwsLCwsQ29uZmlkZW50LCJXZSBzaG93IGZvciB0aGUgZmlyc3QgdGltZSB0aGF0IGxhcmdlLXNjYWxlIGdlbmVyYXRpdmUgcHJldHJhaW5lZCB0cmFuc2Zvcm1lciAoR1BUKSBmYW1pbHkgbW9kZWxzIGNhbiBiZSBwcnVuZWQgdG8gYXQgbGVhc3QgNTAlIHNwYXJzaXR5IGluIG9uZS1zaG90LCB3aXRob3V0IGFueSByZXRyYWluaW5nLCBhdCBtaW5pbWFsIGxvc3Mgb2YgYWNjdXJhY3kuIFRoaXMgaXMgYWNoaWV2ZWQgdmlhIGEgbmV3IHBydW5pbmcgbWV0aG9kIGNhbGxlZCBTcGFyc2VHUFQsIHNwZWNpZmljYWxseSBkZXNpZ25lZCB0byB3b3JrIGVmZmljaWVudGx5IGFuZCBhY2N1cmF0ZWx5IG9uIG1hc3NpdmUgR1BULWZhbWlseSBtb2RlbHMuIFdlIGNhbiBleGVjdXRlIFNwYXJzZUdQVCBvbiB0aGUgbGFyZ2VzdCBhdmFpbGFibGUgb3Blbi1zb3VyY2UgbW9kZWxzLCBPUFQtMTc1QiBhbmQgQkxPT00tMTc2QiwgaW4gdW5kZXIgNC41IGhvdXJzLCBhbmQgY2FuIHJlYWNoIDYwJSB1bnN0cnVjdHVyZWQgc3BhcnNpdHkgd2l0aCBuZWdsaWdpYmxlIGluY3JlYXNlIGluIHBlcnBsZXhpdHk6IHJlbWFya2FibHksIG1vcmUgdGhhbiAxMDAgYmlsbGlvbiB3ZWlnaHRzIGZyb20gdGhlc2UgbW9kZWxzIGNhbiBiZSBpZ25vcmVkIGF0IGluZmVyZW5jZSB0aW1lLiBTcGFyc2VHUFQgZ2VuZXJhbGl6ZXMgdG8gc2VtaS1zdHJ1Y3R1cmVkICgyOjQgYW5kIDQ6OCkgcGF0dGVybnMsIGFuZCBpcyBjb21wYXRpYmxlIHdpdGggd2VpZ2h0IHF1YW50aXphdGlvbiBhcHByb2FjaGVzLiBUaGUgY29kZSBpcyBhdmFpbGFibGUgYXQ6IHRoaXMgaHR0cHMgVVJMLiIsMC4wLFNwYXJzZU9QVC0zMEIsVW5yZWxlYXNlZCxBdXN0cmlhLE9QVC0zMEIsLCwsLDIwMjYtMDUtMjUgMTI6MjE6MjcrMDA6MDAsLCwsLCxBY2FkZW1pYSwsLCwsT3BlbiBzb3VyY2UsImNvZGUgaXMgQXBhY2hlIDIuMAoKaHR0cHM6Ly9naXRodWIuY29tL0lTVC1EQVNMYWIvc3BhcnNlZ3B0ICIsLCwsLCwsLCwsLCxObwpETkEgRmluZS1UdW5lZCBMYW5ndWFnZSBNb2RlbCAoREZMTSksQmlvbG9neSxQcm90ZWluIG9yIG51Y2xlb3RpZGUgbGFuZ3VhZ2UgbW9kZWwgKHBMTS9uTE0pLFRvbmdqaSBVbml2ZXJzaXR5LCJZaW5nIEhlICwgUWluaHUgWmhhbmcgLCBTaWd1byBXYW5nICwgWmhhbmhlbmcgQ2hlbiAsIFpoZW4gQ3VpICwKWmhlbi1IYW8gR3VvLCBhbmQgRGUtU2h1YW5nIEh1YW5nIiwyMDIzLTAxLTAyLFByZWRpY3RpbmcgdGhlIFNlcXVlbmNlIFNwZWNpZmljaXRpZXMgb2YgRE5BLUJpbmRpbmcgUHJvdGVpbnMgYnkgRE5BIEZpbmUtVHVuZWQgTGFuZ3VhZ2UgTW9kZWwgV2l0aCBEZWNheWluZyBMZWFybmluZyBSYXRlcyxodHRwczovL2llZWV4cGxvcmUuaWVlZS5vcmcvc3RhbXAvc3RhbXAuanNwP2FybnVtYmVyPTk3NTEzNTIsNy4wLCwsLCwzLjVlKzE4LCIiIlRoZSBwcmUtdHJhaW5pbmcgb2YgSHVtYW4gZ2Vub21lIGxhbmd1YWdlIG1vZGVsIGlzCnJlc291cmNlLWludGVuc2l2ZSAoYWJvdXQgNy0xMCBkYXlzIG9uIDIgTlZJRElBIFRJVEFOIFggR1BVKS4iIgoKQXNzdW1pbmcgRlAzMiBhbmQgMzAlIHV0aWxpemF0aW9uCgpFc3RpbWF0ZTogKDEwKjI0KjM2MDApIHMgKiA2LjdlMTIgRkxPUC9zICogMiAqIDAuMyA9IDMuNWUxOCIsLCwsLE5WSURJQSBUSVRBTiBYcCwsQ29uZmlkZW50LCJETkEtYmluZGluZyBwcm90ZWlucyAoREJQcykgcGxheSB2aXRhbCByb2xlcyBpbiB0aGUgcmVndWxhdGlvbiBvZiBiaW9sb2dpY2FsIHN5c3RlbXMuIEFsdGhvdWdoIHRoZXJlIGFyZSBhbHJlYWR5IG1hbnkgZGVlcCBsZWFybmluZyBtZXRob2RzIGZvciBwcmVkaWN0aW5nIHRoZSBzZXF1ZW5jZSBzcGVjaWZpY2l0aWVzIG9mIERCUHMsIHRoZXkgZmFjZSB0d28gY2hhbGxlbmdlcyBhcyBmb2xsb3dzLiBDbGFzc2ljIGRlZXAgbGVhcm5pbmcgbWV0aG9kcyBmb3IgREJQcyBwcmVkaWN0aW9uIHVzdWFsbHkgZmFpbCB0byBjYXB0dXJlIHRoZSBkZXBlbmRlbmNpZXMgYmV0d2VlbiBnZW5vbWljIHNlcXVlbmNlcyBzaW5jZSB0aGVpciBjb21tb25seSB1c2VkIG9uZS1ob3QgY29kZXMgYXJlIG11dHVhbGx5IG9ydGhvZ29uYWwuIEJlc2lkZXMsIHRoZXNlIG1ldGhvZHMgdXN1YWxseSBwZXJmb3JtIHBvb3JseSB3aGVuIHNhbXBsZXMgYXJlIGluYWRlcXVhdGUuIFRvIGFkZHJlc3MgdGhlc2UgdHdvIGNoYWxsZW5nZXMsIHdlIGRldmVsb3BlZCBhIG5vdmVsIGxhbmd1YWdlIG1vZGVsIGZvciBtaW5pbmcgREJQcyB1c2luZyBodW1hbiBnZW5vbWljIGRhdGEgYW5kIENoSVAtc2VxIGRhdGFzZXRzIHdpdGggZGVjYXlpbmcgbGVhcm5pbmcgcmF0ZXMsIG5hbWVkIEROQSBGaW5lLXR1bmVkIExhbmd1YWdlIE1vZGVsIChERkxNKS4gSXQgY2FuIGNhcHR1cmUgdGhlIGRlcGVuZGVuY2llcyBiZXR3ZWVuIGdlbm9tZSBzZXF1ZW5jZXMgYmFzZWQgb24gdGhlIGNvbnRleHQgb2YgaHVtYW4gZ2Vub21pYyBkYXRhIGFuZCB0aGVuIGZpbmUtdHVuZSB0aGUgZmVhdHVyZXMgb2YgREJQcyB0YXNrcyB1c2luZyBkaWZmZXJlbnQgQ2hJUC1zZXEgZGF0YXNldHMuIEZpcnN0LCB3ZSBjb21wYXJlZCBERkxNIHdpdGggdGhlIGV4aXN0aW5nIHdpZGVseSB1c2VkIG1ldGhvZHMgb24gNjkgZGF0YXNldHMgYW5kIHdlIGFjaGlldmVkIGV4Y2VsbGVudCBwZXJmb3JtYW5jZS4gTW9yZW92ZXIsIHdlIGNvbmR1Y3RlZCBjb21wYXJhdGl2ZSBleHBlcmltZW50cyBvbiBjb21wbGV4IERCUHMgYW5kIHNtYWxsIGRhdGFzZXRzLiBUaGUgcmVzdWx0cyBzaG93IHRoYXQgREZMTSBzdGlsbCBhY2hpZXZlZCBhIHNpZ25pZmljYW50IGltcHJvdmVtZW50LiBGaW5hbGx5LCB0aHJvdWdoIHZpc3VhbGl6YXRpb24gYW5hbHlzaXMgb2Ygb25lLWhvdCBlbmNvZGluZyBhbmQgREZMTSwgd2UgZm91bmQgdGhhdCBvbmUtaG90IGVuY29kaW5nIGNvbXBsZXRlbHkgY3V0IG9mZiB0aGUgZGVwZW5kZW5jaWVzIG9mIEROQSBzZXF1ZW5jZXMgdGhlbXNlbHZlcywgd2hpbGUgREZMTSB1c2luZyBsYW5ndWFnZSBtb2RlbHMgY2FuIHdlbGwgcmVwcmVzZW50IHRoZSBkZXBlbmRlbmN5IG9mIEROQSBzZXF1ZW5jZXMuIFNvdXJjZSBjb2RlIGFyZSBhdmFpbGFibGUgYXQ6IGh0dHBzOi8vZ2l0aHViLmNvbS9EZWVwLUJpb2luZm8vREZMTSIsLCxVbnJlbGVhc2VkLENoaW5hLCwsLCwsMjAyNi0wMi0xMSAxOToyNjoyNyswMDowMCwsLCwsLEFjYWRlbWlhLCwsLCxPcGVuIHNvdXJjZSwiTUlUIGZvciBjb2RlLiBub3Qgc3VyZSB0aGVyZSBhcmUgd2VpZ2h0cyBoZXJlPwpodHRwczovL2dpdGh1Yi5jb20vRGVlcC1CaW9pbmZvL0RGTE0iLCwsLCwsLEhhcmR3YXJlLCwsLCxObwpBSSBSZXN1bWUsLCwsLDIwMjMtMDEtMDEs4oCcQUkg5pS5566A5Y6G4oCd6I635aSH5qGI5a6h5om577yM5pm66IGU5oub6IGY5bCG5YWo5Zy65pmv5bqU55So4oCc5aSn5qih5Z6L4oCd77yfLCJodHRwczovL3d3dy4xNjMuY29tL25ld3MvYXJ0aWNsZS9JUFVQQ1VWMDAwMDE5VUQ2Lmh0bWwKKExJTksgTk9XIEJST0tFTiBhcyBvZiA4LzE0LzI1KSIsLCwsLCwsLCwsLCwsLFVua25vd24sLCwsLCwsLCwsLDIwMjUtMTEtMjggMTE6NTM6NDQrMDA6MDAsLCwsLCwsLCwsLCwsLCwsLCwsLCwsLCwKTmFuYmVpIFBhdmlsaW9uLCwsLCwyMDIzLTAxLTAxLCJCT1NT55u06IGY5pC65aSn5qih5Z6L6LWw6L+b5YyX6Iiq6K++5aCC77yM5qCh5LyB6IGU5ZCI5Yqp5YqbQUnml7bku6PliJvmlrDkurrmiY3ln7nlhbsKIixodHRwczovL3d3dy5jYXJlZXJzY2llbmNlbGFiLmNvbS9zZXItZGV0YWlsP2lkPTU2LCwsLCwsLCwsLCwsLCxVbmtub3duLCwsLCwsLCwsLCwyMDI1LTExLTI4IDExOjUzOjQ0KzAwOjAwLCwsLCwsLCwsLCwsLCwsLCwsLCwsLCwsCkh5YnJpZCBIMy0yLjdCLExhbmd1YWdlLCJMYW5ndWFnZSBtb2RlbGluZy9nZW5lcmF0aW9uLFF1ZXN0aW9uIGFuc3dlcmluZyIsIlN0YW5mb3JkIFVuaXZlcnNpdHksVW5pdmVyc2l0eSBhdCBCdWZmYWxvIiwiRGFuaWVsIFkuIEZ1LCBUcmkgRGFvLCBLaGFsZWQgSy4gU2FhYiwgQXJtaW4gVy4gVGhvbWFzLCBBdHJpIFJ1ZHJhLCBDaHJpc3RvcGhlciBSw6kiLDIwMjItMTItMjgsSHVuZ3J5IEh1bmdyeSBIaXBwb3M6IFRvd2FyZHMgTGFuZ3VhZ2UgTW9kZWxpbmcgd2l0aCBTdGF0ZSBTcGFjZSBNb2RlbHMsaHR0cHM6Ly9hcnhpdi5vcmcvYWJzLzIyMTIuMTQwNTIsNjM2LjAsU09UQSBpbXByb3ZlbWVudCwiUmVzdWx0cyB0YWJsZSBzaG93cyBTT1RBIHBlcmZvcm1hbmNlIGZvciBzb21lIGJlbmNobWFya3MKCm5vdCBhYnNvbHV0ZSBTT1RBLCBvbmx5IGFtb25nIHNhbWUgc2l6ZSBtb2RlbHMiLDI3MDAwMDAwMDAuMCwyLjdCLDYuNDhlKzIxLCI2IEZMT1AvdG9rZW4vcGFyYW1ldGVyICogNDAwMDAwMDAwMDAwIHRyYWluaW5nIHRva2VucyAqIDI3MDAwMDAwMDAgcGFyYW1ldGVycyA9IDYuNDhlKzIxIEZMT1AKCl9fX19fX19fX19fX19fX19fX18KaW4gdGhlIGFsZ29yaXRobWljIHByb2dyZXNzIHBhcGVyIHRoZSBlc3RpbWF0aW9uIHdhcyA4LjQ5IMOXIDEwXjIwIGJhc2VkIG9uIHRoZSBhc3N1bXB0aW9uIG9mIFdULTEwMyBkYXRhc2V0IGFuZCA1MDkgZXBvY2hzIiw0MDAwMDAwMDAwMDAsIiIiV2UgdHJhaW4gaHlicmlkIG1vZGVscyBhdCBzaXplcyAxMjVNLCAzNTVNLCAxLjNCLCBhbmQgMi43QiBvbiB0aGUgUGlsZSBbMjFdIGZvciA0MDBCIHRva2VucyIiIiwsIiIiQWxsIG1vZGVscyB3ZXJlIHRyYWluZWQgb24gZWl0aGVyIGEgc2luZ2xlIDE2eEExMDAtNDBHQiBub2RlIG9yIGEgY2x1c3RlciBvZiA4eEExMDAtODBHQiBub2Rlcy4iIiIsTlZJRElBIEExMDAgU1hNNCA4MCBHQiwsTGlrZWx5LCJTdGF0ZSBzcGFjZSBtb2RlbHMgKFNTTXMpIGhhdmUgZGVtb25zdHJhdGVkIHN0YXRlLW9mLXRoZS1hcnQgc2VxdWVuY2UgbW9kZWxpbmcgcGVyZm9ybWFuY2UgaW4gc29tZSBtb2RhbGl0aWVzLCBidXQgdW5kZXJwZXJmb3JtIGF0dGVudGlvbiBpbiBsYW5ndWFnZSBtb2RlbGluZy4gTW9yZW92ZXIsIGRlc3BpdGUgc2NhbGluZyBuZWFybHkgbGluZWFybHkgaW4gc2VxdWVuY2UgbGVuZ3RoIGluc3RlYWQgb2YgcXVhZHJhdGljYWxseSwgU1NNcyBhcmUgc3RpbGwgc2xvd2VyIHRoYW4gVHJhbnNmb3JtZXJzIGR1ZSB0byBwb29yIGhhcmR3YXJlIHV0aWxpemF0aW9uLiBJbiB0aGlzIHBhcGVyLCB3ZSBtYWtlIHByb2dyZXNzIG9uIHVuZGVyc3RhbmRpbmcgdGhlIGV4cHJlc3Npdml0eSBnYXAgYmV0d2VlbiBTU01zIGFuZCBhdHRlbnRpb24gaW4gbGFuZ3VhZ2UgbW9kZWxpbmcsIGFuZCBvbiByZWR1Y2luZyB0aGUgaGFyZHdhcmUgYmFycmllciBiZXR3ZWVuIFNTTXMgYW5kIGF0dGVudGlvbi4gRmlyc3QsIHdlIHVzZSBzeW50aGV0aWMgbGFuZ3VhZ2UgbW9kZWxpbmcgdGFza3MgdG8gdW5kZXJzdGFuZCB0aGUgZ2FwIGJldHdlZW4gU1NNcyBhbmQgYXR0ZW50aW9uLiBXZSBmaW5kIHRoYXQgZXhpc3RpbmcgU1NNcyBzdHJ1Z2dsZSB3aXRoIHR3byBjYXBhYmlsaXRpZXM6IHJlY2FsbGluZyBlYXJsaWVyIHRva2VucyBpbiB0aGUgc2VxdWVuY2UgYW5kIGNvbXBhcmluZyB0b2tlbnMgYWNyb3NzIHRoZSBzZXF1ZW5jZS4gVG8gdW5kZXJzdGFuZCB0aGUgaW1wYWN0IG9uIGxhbmd1YWdlIG1vZGVsaW5nLCB3ZSBwcm9wb3NlIGEgbmV3IFNTTSBsYXllciwgSDMsIHRoYXQgaXMgZXhwbGljaXRseSBkZXNpZ25lZCBmb3IgdGhlc2UgYWJpbGl0aWVzLiBIMyBtYXRjaGVzIGF0dGVudGlvbiBvbiB0aGUgc3ludGhldGljIGxhbmd1YWdlcyBhbmQgY29tZXMgd2l0aGluIDAuNCBQUEwgb2YgVHJhbnNmb3JtZXJzIG9uIE9wZW5XZWJUZXh0LiBGdXJ0aGVybW9yZSwgYSBoeWJyaWQgMTI1TS1wYXJhbWV0ZXIgSDMtYXR0ZW50aW9uIG1vZGVsIHRoYXQgcmV0YWlucyB0d28gYXR0ZW50aW9uIGxheWVycyBzdXJwcmlzaW5nbHkgb3V0cGVyZm9ybXMgVHJhbnNmb3JtZXJzIG9uIE9wZW5XZWJUZXh0IGJ5IDEuMCBQUEwuIE5leHQsIHRvIGltcHJvdmUgdGhlIGVmZmljaWVuY3kgb2YgdHJhaW5pbmcgU1NNcyBvbiBtb2Rlcm4gaGFyZHdhcmUsIHdlIHByb3Bvc2UgRmxhc2hDb252LiBGbGFzaENvbnYgdXNlcyBhIGZ1c2VkIGJsb2NrIEZGVCBhbGdvcml0aG0gdG8gaW1wcm92ZSBlZmZpY2llbmN5IG9uIHNlcXVlbmNlcyB1cCB0byA4SywgYW5kIGludHJvZHVjZXMgYSBub3ZlbCBzdGF0ZSBwYXNzaW5nIGFsZ29yaXRobSB0aGF0IGV4cGxvaXRzIHRoZSByZWN1cnJlbnQgcHJvcGVydGllcyBvZiBTU01zIHRvIHNjYWxlIHRvIGxvbmdlciBzZXF1ZW5jZXMuIEZsYXNoQ29udiB5aWVsZHMgMsOXIHNwZWVkdXAgb24gdGhlIGxvbmctcmFuZ2UgYXJlbmEgYmVuY2htYXJrIGFuZCBhbGxvd3MgaHlicmlkIGxhbmd1YWdlIG1vZGVscyB0byBnZW5lcmF0ZSB0ZXh0IDIuNMOXIGZhc3RlciB0aGFuIFRyYW5zZm9ybWVycy4gVXNpbmcgRmxhc2hDb252LCB3ZSBzY2FsZSBoeWJyaWQgSDMtYXR0ZW50aW9uIGxhbmd1YWdlIG1vZGVscyB1cCB0byAyLjdCIHBhcmFtZXRlcnMgb24gdGhlIFBpbGUgYW5kIGZpbmQgcHJvbWlzaW5nIGluaXRpYWwgcmVzdWx0cywgYWNoaWV2aW5nIGxvd2VyIHBlcnBsZXhpdHkgdGhhbiBUcmFuc2Zvcm1lcnMgYW5kIG91dHBlcmZvcm1pbmcgVHJhbnNmb3JtZXJzIGluIHplcm8tIGFuZCBmZXctc2hvdCBsZWFybmluZyBvbiBhIG1ham9yaXR5IG9mIHRhc2tzIGluIHRoZSBTdXBlckdMVUUgYmVuY2htYXJrLiIsNTA5LjAyLEh5YnJpZCBIMy0yLjdCLE9wZW4gd2VpZ2h0cyAodW5yZXN0cmljdGVkKSwiVW5pdGVkIFN0YXRlcyBvZiBBbWVyaWNhLFVuaXRlZCBTdGF0ZXMgb2YgQW1lcmljYSIsLCwsOC4wLCwyMDI2LTA1LTI1IDEyOjIxOjI4KzAwOjAwLCwsLDEwNDg1NzYuMCwiNTEyICogMjA0OCB3YXMgZm9yIDEuM0IsIGJ1dCBwcm9iYWJseSBzYW1lIiwiQWNhZGVtaWEsQWNhZGVtaWEiLCwsLCxVbnJlbGVhc2VkLCJhcGFjaGUgMi4wCnJlcG8gKHdlaWdodHMgYW5kIGluZmVyZW5jZSBvbmx5KTogaHR0cHM6Ly9naXRodWIuY29tL0hhenlSZXNlYXJjaC9IMy9ibG9iL21haW4vUkVBRE1FLm1kICIsLCwsQkYxNiwsNjM5My4xNTEwMDg1ODc1NDcsT3BlcmF0aW9uIGNvdW50aW5nLCwsLCxZZXMKSHlicmlkIEgzLTEyNU0sTGFuZ3VhZ2UsTGFuZ3VhZ2UgbW9kZWxpbmcvZ2VuZXJhdGlvbiwiU3RhbmZvcmQgVW5pdmVyc2l0eSxVbml2ZXJzaXR5IGF0IEJ1ZmZhbG8iLCJEYW5pZWwgWS4gRnUsIFRyaSBEYW8sIEtoYWxlZCBLLiBTYWFiLCBBcm1pbiBXLiBUaG9tYXMsIEF0cmkgUnVkcmEsIENocmlzdG9waGVyIFLDqSIsMjAyMi0xMi0yOCxIdW5ncnkgSHVuZ3J5IEhpcHBvczogVG93YXJkcyBMYW5ndWFnZSBNb2RlbGluZyB3aXRoIFN0YXRlIFNwYWNlIE1vZGVscyxodHRwczovL2FyeGl2Lm9yZy9hYnMvMjIxMi4xNDA1Miw2MzYuMCwsLDEyNTAwMDAwMC4wLCwsLCwsLCxOVklESUEgQTEwMCwsQ29uZmlkZW50LCwxLjAsSHlicmlkIEgzLTEyNU0sT3BlbiB3ZWlnaHRzICh1bnJlc3RyaWN0ZWQpLCJVbml0ZWQgU3RhdGVzIG9mIEFtZXJpY2EsVW5pdGVkIFN0YXRlcyBvZiBBbWVyaWNhIiwsLCw4LjAsLDIwMjYtMDUtMjUgMTI6MjE6MjgrMDA6MDAsLCwsLCwiQWNhZGVtaWEsQWNhZGVtaWEiLCwsLCxPcGVuIHNvdXJjZSxhcGFjaGUgMjogaHR0cHM6Ly9naXRodWIuY29tL0hhenlSZXNlYXJjaC9IMywsLCwsLDYzOTMuMTUxMDA4NTg3NTQ3LCwsLCwsWWVzCkh5YnJpZCBIMy0zNTVNLExhbmd1YWdlLExhbmd1YWdlIG1vZGVsaW5nL2dlbmVyYXRpb24sIlN0YW5mb3JkIFVuaXZlcnNpdHksVW5pdmVyc2l0eSBhdCBCdWZmYWxvIiwiRGFuaWVsIFkuIEZ1LCBUcmkgRGFvLCBLaGFsZWQgSy4gU2FhYiwgQXJtaW4gVy4gVGhvbWFzLCBBdHJpIFJ1ZHJhLCBDaHJpc3RvcGhlciBSw6kiLDIwMjItMTItMjgsSHVuZ3J5IEh1bmdyeSBIaXBwb3M6IFRvd2FyZHMgTGFuZ3VhZ2UgTW9kZWxpbmcgd2l0aCBTdGF0ZSBTcGFjZSBNb2RlbHMsaHR0cHM6Ly9hcnhpdi5vcmcvYWJzLzIyMTIuMTQwNTIsNjM2LjAsLCwzNTUwMDAwMDAuMCwsLCwsLCwsTlZJRElBIEExMDAsLENvbmZpZGVudCwsMS4wLEh5YnJpZCBIMy0zNTVNLE9wZW4gd2VpZ2h0cyAodW5yZXN0cmljdGVkKSwiVW5pdGVkIFN0YXRlcyBvZiBBbWVyaWNhLFVuaXRlZCBTdGF0ZXMgb2YgQW1lcmljYSIsLCwsOC4wLCwyMDI2LTA1LTI1IDEyOjIxOjI4KzAwOjAwLCwsLCwsIkFjYWRlbWlhLEFjYWRlbWlhIiwsLCwsT3BlbiBzb3VyY2UsYXBhY2hlIDI6IGh0dHBzOi8vZ2l0aHViLmNvbS9IYXp5UmVzZWFyY2gvSDMsLCwsRlAxNiwsNjM5My4xNTEwMDg1ODc1NDcsLCwsLCxZZXMKSHlicmlkIEgzLTEuM0IsTGFuZ3VhZ2UsTGFuZ3VhZ2UgbW9kZWxpbmcvZ2VuZXJhdGlvbiwiU3RhbmZvcmQgVW5pdmVyc2l0eSxVbml2ZXJzaXR5IGF0IEJ1ZmZhbG8iLCJEYW5pZWwgWS4gRnUsIFRyaSBEYW8sIEtoYWxlZCBLLiBTYWFiLCBBcm1pbiBXLiBUaG9tYXMsIEF0cmkgUnVkcmEsIENocmlzdG9waGVyIFLDqSIsMjAyMi0xMi0yOCxIdW5ncnkgSHVuZ3J5IEhpcHBvczogVG93YXJkcyBMYW5ndWFnZSBNb2RlbGluZyB3aXRoIFN0YXRlIFNwYWNlIE1vZGVscyxodHRwczovL2FyeGl2Lm9yZy9hYnMvMjIxMi4xNDA1Miw2MzYuMCwsLDEzMDAwMDAwMDAuMCwsLCw0MDAwMDAwMDAwMDAsLCwsTlZJRElBIEExMDAsLENvbmZpZGVudCwiU3RhdGUgc3BhY2UgbW9kZWxzIChTU01zKSBoYXZlIGRlbW9uc3RyYXRlZCBzdGF0ZS1vZi10aGUtYXJ0IHNlcXVlbmNlIG1vZGVsaW5nIHBlcmZvcm1hbmNlIGluIHNvbWUgbW9kYWxpdGllcywgYnV0IHVuZGVycGVyZm9ybSBhdHRlbnRpb24gaW4gbGFuZ3VhZ2UgbW9kZWxpbmcuIE1vcmVvdmVyLCBkZXNwaXRlIHNjYWxpbmcgbmVhcmx5IGxpbmVhcmx5IGluIHNlcXVlbmNlIGxlbmd0aCBpbnN0ZWFkIG9mIHF1YWRyYXRpY2FsbHksIFNTTXMgYXJlIHN0aWxsIHNsb3dlciB0aGFuIFRyYW5zZm9ybWVycyBkdWUgdG8gcG9vciBoYXJkd2FyZSB1dGlsaXphdGlvbi4gSW4gdGhpcyBwYXBlciwgd2UgbWFrZSBwcm9ncmVzcyBvbiB1bmRlcnN0YW5kaW5nIHRoZSBleHByZXNzaXZpdHkgZ2FwIGJldHdlZW4gU1NNcyBhbmQgYXR0ZW50aW9uIGluIGxhbmd1YWdlIG1vZGVsaW5nLCBhbmQgb24gcmVkdWNpbmcgdGhlIGhhcmR3YXJlIGJhcnJpZXIgYmV0d2VlbiBTU01zIGFuZCBhdHRlbnRpb24uIEZpcnN0LCB3ZSB1c2Ugc3ludGhldGljIGxhbmd1YWdlIG1vZGVsaW5nIHRhc2tzIHRvIHVuZGVyc3RhbmQgdGhlIGdhcCBiZXR3ZWVuIFNTTXMgYW5kIGF0dGVudGlvbi4gV2UgZmluZCB0aGF0IGV4aXN0aW5nIFNTTXMgc3RydWdnbGUgd2l0aCB0d28gY2FwYWJpbGl0aWVzOiByZWNhbGxpbmcgZWFybGllciB0b2tlbnMgaW4gdGhlIHNlcXVlbmNlIGFuZCBjb21wYXJpbmcgdG9rZW5zIGFjcm9zcyB0aGUgc2VxdWVuY2UuIFRvIHVuZGVyc3RhbmQgdGhlIGltcGFjdCBvbiBsYW5ndWFnZSBtb2RlbGluZywgd2UgcHJvcG9zZSBhIG5ldyBTU00gbGF5ZXIsIEgzLCB0aGF0IGlzIGV4cGxpY2l0bHkgZGVzaWduZWQgZm9yIHRoZXNlIGFiaWxpdGllcy4gSDMgbWF0Y2hlcyBhdHRlbnRpb24gb24gdGhlIHN5bnRoZXRpYyBsYW5ndWFnZXMgYW5kIGNvbWVzIHdpdGhpbiAwLjQgUFBMIG9mIFRyYW5zZm9ybWVycyBvbiBPcGVuV2ViVGV4dC4gRnVydGhlcm1vcmUsIGEgaHlicmlkIDEyNU0tcGFyYW1ldGVyIEgzLWF0dGVudGlvbiBtb2RlbCB0aGF0IHJldGFpbnMgdHdvIGF0dGVudGlvbiBsYXllcnMgc3VycHJpc2luZ2x5IG91dHBlcmZvcm1zIFRyYW5zZm9ybWVycyBvbiBPcGVuV2ViVGV4dCBieSAxLjAgUFBMLiBOZXh0LCB0byBpbXByb3ZlIHRoZSBlZmZpY2llbmN5IG9mIHRyYWluaW5nIFNTTXMgb24gbW9kZXJuIGhhcmR3YXJlLCB3ZSBwcm9wb3NlIEZsYXNoQ29udi4gRmxhc2hDb252IHVzZXMgYSBmdXNlZCBibG9jayBGRlQgYWxnb3JpdGhtIHRvIGltcHJvdmUgZWZmaWNpZW5jeSBvbiBzZXF1ZW5jZXMgdXAgdG8gOEssIGFuZCBpbnRyb2R1Y2VzIGEgbm92ZWwgc3RhdGUgcGFzc2luZyBhbGdvcml0aG0gdGhhdCBleHBsb2l0cyB0aGUgcmVjdXJyZW50IHByb3BlcnRpZXMgb2YgU1NNcyB0byBzY2FsZSB0byBsb25nZXIgc2VxdWVuY2VzLiBGbGFzaENvbnYgeWllbGRzIDLDlyBzcGVlZHVwIG9uIHRoZSBsb25nLXJhbmdlIGFyZW5hIGJlbmNobWFyayBhbmQgYWxsb3dzIGh5YnJpZCBsYW5ndWFnZSBtb2RlbHMgdG8gZ2VuZXJhdGUgdGV4dCAyLjTDlyBmYXN0ZXIgdGhhbiBUcmFuc2Zvcm1lcnMuIFVzaW5nIEZsYXNoQ29udiwgd2Ugc2NhbGUgaHlicmlkIEgzLWF0dGVudGlvbiBsYW5ndWFnZSBtb2RlbHMgdXAgdG8gMi43QiBwYXJhbWV0ZXJzIG9uIHRoZSBQaWxlIGFuZCBmaW5kIHByb21pc2luZyBpbml0aWFsIHJlc3VsdHMsIGFjaGlldmluZyBsb3dlciBwZXJwbGV4aXR5IHRoYW4gVHJhbnNmb3JtZXJzIGFuZCBvdXRwZXJmb3JtaW5nIFRyYW5zZm9ybWVycyBpbiB6ZXJvLSBhbmQgZmV3LXNob3QgbGVhcm5pbmcgb24gYSBtYWpvcml0eSBvZiB0YXNrcyBpbiB0aGUgU3VwZXJHTFVFIGJlbmNobWFyay4iLDEuMCxIeWJyaWQgSDMtMS4zQixPcGVuIHdlaWdodHMgKHVucmVzdHJpY3RlZCksIlVuaXRlZCBTdGF0ZXMgb2YgQW1lcmljYSxVbml0ZWQgU3RhdGVzIG9mIEFtZXJpY2EiLCwsLDguMCwsMjAyNi0wNS0yNSAxMjoyMToyNyswMDowMCwsLCwxMDQ4NTc2LjAsNTEyKjIwNDgsIkFjYWRlbWlhLEFjYWRlbWlhIiwsLCwsT3BlbiBzb3VyY2UsYXBhY2hlIDI6IGh0dHBzOi8vZ2l0aHViLmNvbS9IYXp5UmVzZWFyY2gvSDMsLCwsLCw2MzkzLjE1MTAwODU4NzU0NywsLCwsLFllcwpPUFQtSU1MICgxNzVCKSxMYW5ndWFnZSxMYW5ndWFnZSBtb2RlbGluZyxNZXRhIEFJLCJTcmluaXZhc2FuIEl5ZXIsIFhpIFZpY3RvcmlhIExpbiwgUmFtYWthbnRoIFBhc3VudXJ1LCBUb2RvciBNaWhheWxvdiwgRGFuaWVsIFNpbWlnLCBQaW5nIFl1LCBLdXJ0IFNodXN0ZXIsIFRpYW5sdSBXYW5nLCBRaW5nIExpdSwgUHVuaXQgU2luZ2ggS291cmEsIFhpYW4gTGksIEJyaWFuIE8nSG9ybywgR2FicmllbCBQZXJleXJhLCBKZWZmIFdhbmcsIENocmlzdG9waGVyIERld2FuLCBBc2xpIENlbGlreWlsbWF6LCBMdWtlIFpldHRsZW1veWVyLCBWZXMgU3RveWFub3YiLDIwMjItMTItMjIsT1BULUlNTDogU2NhbGluZyBMYW5ndWFnZSBNb2RlbCBJbnN0cnVjdGlvbiBNZXRhIExlYXJuaW5nIHRocm91Z2ggdGhlIExlbnMgb2YgR2VuZXJhbGl6YXRpb24saHR0cHM6Ly9hcnhpdi5vcmcvYWJzLzIyMTIuMTIwMTcsMzA0LjAsLCwxNzUwMDAwMDAwMDAuMCwsNC4zZSsyMywiZmluZS10dW5lZCBmcm9tIE9QVC0xNzVCICg0LjNlMjMpIHdpdGggYW4gZXN0aW1h</x:v>
      </x:c>
    </x:row>
    <x:row r="193" ht="18" customHeight="1">
      <x:c r="A193" s="17" t="n">
        <x:v>188</x:v>
      </x:c>
      <x:c r="B193" s="17" t="n">
        <x:v>310</x:v>
      </x:c>
      <x:c r="C193" s="160" t="str">
        <x:v>dGUgMi4xZTIxIEZMT1AgZm9yIGZpbmUtdHVuaW5nLiAKIiJEdXJpbmcgZmluZS10dW5pbmcsIG91ciBtb2RlbHMgc2F3IGFwcHJveGltYXRlbHkgMiBiaWxsaW9uIHRva2Vucywgd2hpY2ggaXMgb25seSAwLjYlIG9mIHRoZSBwcmUtdHJhaW5pbmcgYnVkZ2V0IG9mIE9QVCIiIiwyMDAwMDAwMDAwLCIiIkR1cmluZyBmaW5lLXR1bmluZywgb3VyIG1vZGVscyBzYXcgYXBwcm94aW1hdGVseSAyIGJpbGxpb24gdG9rZW5zLCB3aGljaCBpcyBvbmx5IDAuNiUgb2YgdGhlIHByZS10cmFpbmluZyBidWRnZXQgb2YgT1BUIiIiLDcyLjAsVGFibGUgMyxOVklESUEgQTEwMCwsTGlrZWx5LCJSZWNlbnQgd29yayBoYXMgc2hvd24gdGhhdCBmaW5lLXR1bmluZyBsYXJnZSBwcmUtdHJhaW5lZCBsYW5ndWFnZSBtb2RlbHMgb24gYSBjb2xsZWN0aW9uIG9mIHRhc2tzIGRlc2NyaWJlZCB2aWEgaW5zdHJ1Y3Rpb25zLCBhLmsuYS4gaW5zdHJ1Y3Rpb24tdHVuaW5nLCBpbXByb3ZlcyB0aGVpciB6ZXJvIGFuZCBmZXctc2hvdCBnZW5lcmFsaXphdGlvbiB0byB1bnNlZW4gdGFza3MuIEhvd2V2ZXIsIHRoZXJlIGlzIGEgbGltaXRlZCB1bmRlcnN0YW5kaW5nIG9mIHRoZSBwZXJmb3JtYW5jZSB0cmFkZS1vZmZzIG9mIGRpZmZlcmVudCBkZWNpc2lvbnMgbWFkZSBkdXJpbmcgdGhlIGluc3RydWN0aW9uLXR1bmluZyBwcm9jZXNzLiBUaGVzZSBkZWNpc2lvbnMgaW5jbHVkZSB0aGUgc2NhbGUgYW5kIGRpdmVyc2l0eSBvZiB0aGUgaW5zdHJ1Y3Rpb24tdHVuaW5nIGJlbmNobWFyaywgZGlmZmVyZW50IHRhc2sgc2FtcGxpbmcgc3RyYXRlZ2llcywgZmluZS10dW5pbmcgd2l0aCBhbmQgd2l0aG91dCBkZW1vbnN0cmF0aW9ucywgdHJhaW5pbmcgdXNpbmcgc3BlY2lhbGl6ZWQgZGF0YXNldHMgZm9yIHJlYXNvbmluZyBhbmQgZGlhbG9ndWUsIGFuZCBmaW5hbGx5LCB0aGUgZmluZS10dW5pbmcgb2JqZWN0aXZlcyB0aGVtc2VsdmVzLiBJbiB0aGlzIHBhcGVyLCB3ZSBjaGFyYWN0ZXJpemUgdGhlIGVmZmVjdCBvZiBpbnN0cnVjdGlvbi10dW5pbmcgZGVjaXNpb25zIG9uIGRvd25zdHJlYW0gdGFzayBwZXJmb3JtYW5jZSB3aGVuIHNjYWxpbmcgYm90aCBtb2RlbCBhbmQgYmVuY2htYXJrIHNpemVzLiBUbyB0aGlzIGVuZCwgd2UgY3JlYXRlIE9QVC1JTUwgQmVuY2g6IGEgbGFyZ2UgYmVuY2htYXJrIGZvciBJbnN0cnVjdGlvbiBNZXRhLUxlYXJuaW5nIChJTUwpIG9mIDIwMDAgTkxQIHRhc2tzIGNvbnNvbGlkYXRlZCBpbnRvIHRhc2sgY2F0ZWdvcmllcyBmcm9tIDggZXhpc3RpbmcgYmVuY2htYXJrcywgYW5kIHByZXBhcmUgYW4gZXZhbHVhdGlvbiBmcmFtZXdvcmsgdG8gbWVhc3VyZSB0aHJlZSB0eXBlcyBvZiBtb2RlbCBnZW5lcmFsaXphdGlvbnM6IHRvIHRhc2tzIGZyb20gZnVsbHkgaGVsZC1vdXQgY2F0ZWdvcmllcywgdG8gaGVsZC1vdXQgdGFza3MgZnJvbSBzZWVuIGNhdGVnb3JpZXMsIGFuZCB0byBoZWxkLW91dCBpbnN0YW5jZXMgZnJvbSBzZWVuIHRhc2tzLiBUaHJvdWdoIHRoZSBsZW5zIG9mIHRoaXMgZnJhbWV3b3JrLCB3ZSBmaXJzdCBwcmVzZW50IGluc2lnaHRzIGFib3V0IGluc3RydWN0aW9uLXR1bmluZyBkZWNpc2lvbnMgYXMgYXBwbGllZCB0byBPUFQtMzBCIGFuZCBmdXJ0aGVyIGV4cGxvaXQgdGhlc2UgaW5zaWdodHMgdG8gdHJhaW4gT1BULUlNTCAzMEIgYW5kIDE3NUIsIHdoaWNoIGFyZSBpbnN0cnVjdGlvbi10dW5lZCB2ZXJzaW9ucyBvZiBPUFQuIE9QVC1JTUwgZGVtb25zdHJhdGVzIGFsbCB0aHJlZSBnZW5lcmFsaXphdGlvbiBhYmlsaXRpZXMgYXQgYm90aCBzY2FsZXMgb24gZm91ciBkaWZmZXJlbnQgZXZhbHVhdGlvbiBiZW5jaG1hcmtzIHdpdGggZGl2ZXJzZSB0YXNrcyBhbmQgaW5wdXQgZm9ybWF0cyAtLSBQcm9tcHRTb3VyY2UsIEZMQU4sIFN1cGVyLU5hdHVyYWxJbnN0cnVjdGlvbnMsIGFuZCBVbmlmaWVkU0tHLiBOb3Qgb25seSBkb2VzIGl0IHNpZ25pZmljYW50bHkgb3V0cGVyZm9ybSBPUFQgb24gYWxsIGJlbmNobWFya3MgYnV0IGlzIGFsc28gaGlnaGx5IGNvbXBldGl0aXZlIHdpdGggZXhpc3RpbmcgbW9kZWxzIGZpbmUtdHVuZWQgb24gZWFjaCBzcGVjaWZpYyBiZW5jaG1hcmsuIFdlIHJlbGVhc2UgT1BULUlNTCBhdCBib3RoIHNjYWxlcywgdG9nZXRoZXIgd2l0aCB0aGUgT1BULUlNTCBCZW5jaCBldmFsdWF0aW9uIGZyYW1ld29yay4iLCwsT3BlbiB3ZWlnaHRzIChub24tY29tbWVyY2lhbCksVW5pdGVkIFN0YXRlcyBvZiBBbWVyaWNhLE9QVC0xNzVCLDIuMWUrMjEsIiIiV2UgZmluZS10dW5lIGFsbCAzMEIgbW9kZWxzIG9uIDY0IDQwR0IgQTEwMHMsIGFuZCAxNzVCIG1vZGVscyBvbiAxMjggNDBHQiBBMTAwcyIiLCBubyB0aW1lZnJhbWUgc3BlY2lmaWVkCgpmaW5lLXR1bmVkIG9uIDJCIHRva2Vucy4gMkIgKiAxNzVCICogNiA9IDIuMWUyMQoKIiwxMjguMCwsMjAyNi0wNS0yNSAxMjoyMToyOSswMDowMCwsLCwxMjUuMCxUYWJsZSAzLEluZHVzdHJ5LCwsLDkyMTYuMCxVbnJlbGVhc2VkLCJ1bmNsZWFyIGxpY2Vuc2UKaHR0cHM6Ly9odWdnaW5nZmFjZS5jby9mYWNlYm9vay9vcHQtaW1sLTMwYiIsVHJ1ZSwsLCwsMTAyMzA0LjA4NDcxMDA4MTI0LE9wZXJhdGlvbiBjb3VudGluZywsLCwsWWVzCkNhTE0sQmlvbG9neSwiUHJvdGVpbiBvciBudWNsZW90aWRlIGxhbmd1YWdlIG1vZGVsIChwTE0vbkxNKSxQcm90ZWluIGVtYmVkZGluZyxQcm90ZWluIHByb3BlcnR5IHByZWRpY3Rpb24sUHJvdGVpbiBsb2NhbGl6YXRpb24gcHJlZGljdGlvbiIsVW5pdmVyc2l0eSBvZiBPeGZvcmQsIkNhcmxvcyBPdXRlaXJhbCwgQ2hhcmxvdHRlIE0uIERlYW5lIiwyMDIyLTEyLTE5LENvZG9uIGxhbmd1YWdlIGVtYmVkZGluZ3MgcHJvdmlkZSBzdHJvbmcgc2lnbmFscyBmb3IgcHJvdGVpbiBlbmdpbmVlcmluZyxodHRwczovL3d3dy5iaW9yeGl2Lm9yZy9jb250ZW50LzEwLjExMDEvMjAyMi4xMi4xNS41MTk4OTR2MS5mdWxsLnBkZiwzNC4wLFNPVEEgaW1wcm92ZW1lbnQsIm5vdCBhYnNvbHV0ZSBTT1RBLCBTT1RBIGFtb25nIHNpbWlsYXIgc2l6ZSBtb2RlbHMKCiIiV2Ugc2hvdyB0aGF0IGxhcmdlIGxhbmd1YWdlIG1vZGVscyB0cmFpbmVkIG9uIGNvZG9ucywgaW5zdGVhZCBvZiBhbWlubyBhY2lkIHNlcXVlbmNlcywgcHJvdmlkZSBoaWdoLXF1YWxpdHkgcmVwcmVzZW50YXRpb25zIHRoYXQgb3V0cGVyZm9ybSBjb21wYXJhYmxlIHN0YXRlLW9mLXRoZS1hcnQgbW9kZWxzIGFjcm9zcyBhIHZhcmlldHkgb2YgdGFza3MuIEluIHNvbWUgdGFza3MsIGxpa2Ugc3BlY2llcyByZWNvZ25pdGlvbiwgcHJlZGljdGlvbiBvZiBwcm90ZWluIGFuZCB0cmFuc2NyaXB0IGFidW5kYW5jZSwgb3IgbWVsdGluZyBwb2ludCBlc3RpbWF0aW9uLCB3ZSBzaG93IHRoYXQgYSBsYW5ndWFnZSBtb2RlbCB0cmFpbmVkIG9uIGNvZG9ucyBvdXRwZXJmb3JtcyBldmVyeSBvdGhlciBwdWJsaXNoZWQgcHJvdGVpbiBsYW5ndWFnZSBtb2RlbCwgaW5jbHVkaW5nIHNvbWUgdGhhdCBjb250YWluIG92ZXIgNTAgdGltZXMgbW9yZSBwYXJhbWV0ZXJzIiIgW0Fic3RyYWN0XSIsODYwMDAwMDAuMCwiIiJXZSB0cmFpbmVkIGEgbGFyZ2UgbGFuZ3VhZ2UgbW9kZWwgd2l0aCA4Nk0gcGFyYW1ldGVycyIiIiwyLjllKzE5LCIiIjQgTlZJRElBIFF1YWRybyBSVFg0MDAwIEdQVXMgZm9yIDQwIGRheXMiIgoKQ2FsY3VsYXRpb24gYXNzdW1pbmcgRlAzMiwgdXRpbGl6YXRpb24gMzAlOgo9ICg0MCAqIDI0ICogMzYwMCkgcyAqIDcuMWUxMiBGTE9QL3MgKiAwLjMgKiA0IEdQVSA9IDIuOTk5ODA4ZSsxOQoKYWx0ZXJuYXRpdmUgY2FsY3VsYXRpb246CiIiR3JhZGllbnRzIHdlcmUgYWNjdW11bGF0ZWQgdG8gYW4gZWZmZWN0aXZlIGJhdGNoIHNpemUgb2YgMSwwMDAgZXhhbXBsZXMsIG9yIGFwcHJveGltYXRlbHkgMjU2LDAwMCB0b2tlbnMuICIiCiIiKDY2LDAwMCBncmFkaWVudCBzdGVwcywgMTQgZnVsbCBlcG9jaHMpIiIKCjI1NjAwMCo2NjAwMCoxNCo4NjAwMDAwMCo2PTEuMjIwNTY3ZSsyMCIsMjUyMzc0NjU2MCwiIiJhIGRhdGFzZXQgb2YgOU0gbm9uLXJlZHVuZGFudCBhbmQgZGl2ZXJzZSBjRE5BIHNlcXVlbmNlcyBpZGVudGlmaWVkIGZyb20gd2hvbGUtZ2Vub21lIHNlcXVlbmNpbmciIgoKIiJHcmFkaWVudHMgd2VyZSBhY2N1bXVsYXRlZCB0byBhbiBlZmZlY3RpdmUgYmF0Y2ggc2l6ZSBvZiAxLDAwMCBleGFtcGxlcywgb3IgYXBwcm94aW1hdGVseSAyNTYsMDAwIHRva2Vucy4gIiIKCjkwMDAwMDAqMjU2MDAwLzEwMDA9MjMwNDAwMDAwMCB0b2tlbnMiLDk2MC4wLCIiIlRoZSBtb2RlbCByZXBvcnRlZCBpbiB0aGlzIHdvcmsgd2FzIHRyYWluZWQgb24gNCBOVklESUEgUXVhZHJvClJUWDQwMDAgR1BVcyBmb3IgNDAgZGF5cyAoNjYsMDAwIGdyYWRpZW50IHN0ZXBzLCAxNCBmdWxsIGVwb2NocykiIiIsTlZJRElBIFF1YWRybyBSVFggNDAwMCwsTGlrZWx5LCJQcm90ZWluIHJlcHJlc2VudGF0aW9ucyBmcm9tIGRlZXAgbGFuZ3VhZ2UgbW9kZWxzIGhhdmUgeWllbGRlZCBzdGF0ZS1vZi10aGUtYXJ0IHBlcmZvcm1hbmNlIGFjcm9zcyBtYW55IHRhc2tzIGluIGNvbXB1dGF0aW9uYWwgcHJvdGVpbiBlbmdpbmVlcmluZy4gSW4gcmVjZW50IHllYXJzLCBwcm9ncmVzcyBoYXMgcHJpbWFyaWx5IGZvY3VzZWQgb24gcGFyYW1ldGVyIGNvdW50LCB3aXRoIHJlY2VudCBtb2RlbHPigJkgY2FwYWNpdGllcyBzdXJwYXNzaW5nIHRoZSBzaXplIG9mIHRoZSB2ZXJ5IGRhdGFzZXRzIHRoZXkgd2VyZSB0cmFpbmVkIG9uLiBIZXJlLCB3ZSBwcm9wb3NlIGFuIGFsdGVybmF0aXZlIGRpcmVjdGlvbi4gV2Ugc2hvdyB0aGF0IGxhcmdlIGxhbmd1YWdlIG1vZGVscyB0cmFpbmVkIG9uIGNvZG9ucywgaW5zdGVhZCBvZiBhbWlubyBhY2lkIHNlcXVlbmNlcywgcHJvdmlkZSBoaWdoLXF1YWxpdHkgcmVwcmVzZW50YXRpb25zIHRoYXQgb3V0cGVyZm9ybSBjb21wYXJhYmxlIHN0YXRlLW9mLXRoZS1hcnQgbW9kZWxzIGFjcm9zcyBhIHZhcmlldHkgb2YgdGFza3MuCkluIHNvbWUgdGFza3MsIGxpa2Ugc3BlY2llcyByZWNvZ25pdGlvbiwgcHJlZGljdGlvbiBvZiBwcm90ZWluIGFuZCB0cmFuc2NyaXB0IGFidW5kYW5jZSwgb3IgbWVsdGluZyBwb2ludCBlc3RpbWF0aW9uLCB3ZSBzaG93IHRoYXQgYSBsYW5ndWFnZSBtb2RlbCB0cmFpbmVkIG9uIGNvZG9ucyBvdXRwZXJmb3JtcyBldmVyeSBvdGhlciBwdWJsaXNoZWQgcHJvdGVpbiBsYW5ndWFnZSBtb2RlbCwgaW5jbHVkaW5nIHNvbWUgdGhhdCBjb250YWluIG92ZXIgNTAgdGltZXMgbW9yZSBwYXJhbWV0ZXJzLiBUaGVzZSByZXN1bHRzIHN1Z2dlc3QgdGhhdCwgaW4gYWRkaXRpb24gdG8gY29tbW9ubHkgc3R1ZGllZCBzY2FsZSBhbmQgbW9kZWwgY29tcGxleGl0eSwgdGhlIGluZm9ybWF0aW9uIGNvbnRlbnQgb2YgYmlvbG9naWNhbCBkYXRhIHByb3ZpZGVzIGFuIG9ydGhvZ29uYWwgZGlyZWN0aW9uIHRvIGltcHJvdmUgdGhlIHBvd2VyIG9mIG1hY2hpbmUgbGVhcm5pbmcgaW4gYmlvbG9neS4iLDE0LjAsLFVucmVsZWFzZWQsVW5pdGVkIEtpbmdkb20gb2YgR3JlYXQgQnJpdGFpbiBhbmQgTm9ydGhlcm4gSXJlbGFuZCwsLCw0LjAsLDIwMjYtMDEtMDEgMTQ6MDI6MjMrMDA6MDAsLCwsLCxBY2FkZW1pYSwsLCwzODQwLjAsT3BlbiBzb3VyY2UsIkJTRC0zLUNsYXVzZSBsaWNlbnNlCmh0dHBzOi8vZ2l0aHViLmNvbS9veHBpZy9DYUxNIiwsLCwsLDEyNzguODg2NDk2MDE2NjMzLCJIYXJkd2FyZSxPcGVyYXRpb24gY291bnRpbmciLCwsLCxObwp0ZXh0LWVtYmVkZGluZy1hZGEtMDAyLExhbmd1YWdlLExhbmd1YWdlIG1vZGVsaW5nLE9wZW5BSSwsMjAyMi0xMi0xNSxOZXcgYW5kIGltcHJvdmVkIGVtYmVkZGluZyBtb2RlbCxodHRwczovL29wZW5haS5jb20vaW5kZXgvbmV3LWFuZC1pbXByb3ZlZC1lbWJlZGRpbmctbW9kZWwvLCwsLCwsLCwsLCwsLCxVbmtub3duLCwsLCxVbml0ZWQgU3RhdGVzIG9mIEFtZXJpY2EsLCwsLCwyMDI1LTExLTI4IDExOjUzOjQ0KzAwOjAwLCwsLCwsSW5kdXN0cnksLCwsLCwsLCwsLCwsLCwsLCwKUlQtMSxSb2JvdGljcyxSb2JvdGljIG1hbmlwdWxhdGlvbixHb29nbGUsIkFudGhvbnkgQnJvaGFuLCBOb2FoIEJyb3duLCBKdXN0aWNlIENhcmJhamFsLCBZZXZnZW4gQ2hlYm90YXIsIEpvc2VwaCBEYWJpcywgQ2hlbHNlYSBGaW5uLCBLZWVydGhhbmEgR29wYWxha3Jpc2huYW4sIEthcm9sIEhhdXNtYW4sIEFsZXggSGVyem9nLCBKYXNtaW5lIEhzdSwgSnVsaWFuIEliYXJ6LCBCcmlhbiBJY2h0ZXIsIEFsZXggSXJwYW4sIFRvbWFzIEphY2tzb24sIFNhbGx5IEplc21vbnRoLCBOaWtoaWwgSiBKb3NoaSwgUnlhbiBKdWxpYW4sIERtaXRyeSBLYWxhc2huaWtvdiwgWXVoZW5nIEt1YW5nLCBJc2FiZWwgTGVhbCwgS3VhbmctSHVlaSBMZWUsIFNlcmdleSBMZXZpbmUsIFlhbyBMdSwgVXRzYXYgTWFsbGEsIERlZWtzaGEgTWFuanVuYXRoLCBJZ29yIE1vcmRhdGNoLCBPZmlyIE5hY2h1bSwgQ2Fyb2xpbmEgUGFyYWRhLCBKb2RpbHluIFBlcmFsdGEsIEVtaWx5IFBlcmV6LCBLYXJsIFBlcnRzY2gsIEpvcm5lbGwgUXVpYW1iYW8sIEthbmlzaGthIFJhbywgTWljaGFlbCBSeW9vLCBHcmVjaWEgU2FsYXphciwgUGFubmFnIFNhbmtldGksIEtldmluIFNheWVkLCBKYXNwaWFyIFNpbmdoLCBTdW1lZGggU29udGFra2UsIEF1c3RpbiBTdG9uZSwgQ2xheXRvbiBUYW4sIEh1b25nIFRyYW4sIFZpbmNlbnQgVmFuaG91Y2tlLCBTdGV2ZSBWZWdhLCBRdWFuIFZ1b25nLCBGZWkgWGlhLCBUZWQgWGlhbywgUGVuZyBYdSwgU2ljaHVuIFh1LCBUaWFuaGUgWXUsIEJyaWFubmEgWml0a292aWNoIiwyMDIyLTEyLTEzLFJULTE6IFJvYm90aWNzIFRyYW5zZm9ybWVyIGZvciBSZWFsLVdvcmxkIENvbnRyb2wgYXQgU2NhbGUsaHR0cHM6Ly9hcnhpdi5vcmcvYWJzLzIyMTIuMDY4MTcsMjE3NC4wLFNPVEEgaW1wcm92ZW1lbnQsIkkgZG8gbm90IHNlZSBhbnkgc3RhbmRhcmQgYmVuY2htYXJrcyB0aGF0IHRoZXkgYXJlIGNsYWltaW5nIFNPVEEgb24sIG9ubHkgaW50ZXJuYWwgZXZhbHVhdGlvbnMKCiIid2UgZXZhbHVhdGUgUlQtMSB3aXRoIGEgc2V0IG9mIG1vYmlsZSBtYW5pcHVsYXRvcnMgZnJvbSBFdmVyeWRheSBSb2JvdHMgaW4gdGhyZWUgZW52aXJvbm1lbnRzOiB0d28gcmVhbCBvZmZpY2Uga2l0Y2hlbnMgYW5kIGEgdHJhaW5pbmcgZW52aXJvbm1lbnQgbW9kZWxsZWQgb2ZmIHRoZXNlIHJlYWwga2l0Y2hlbnMuIiIKIiJBY3Jvc3MgZWFjaCBjYXRlZ29yeSwgd2UgZmluZCB0aGF0IFJULTEgb3V0cGVyZm9ybXMgdGhlIHByaW9yCm1vZGVscyBzaWduaWZpY2FudGx5LiBPbiBzZWVuIHRhc2tzLCBSVC0xIGlzIGFibGUgdG8gcGVyZm9ybSA5NyUgb2YgdGhlIG1vcmUgdGhhbiAyMDAgaW5zdHJ1Y3Rpb25zIHN1Y2Nlc3NmdWxseSwgd2hpY2ggaXMgMjUlIG1vcmUgdGhhbiBCQy1aIGFuZCAzMiUgbW9yZSB0aGFuIEdhdG8uIE9uIHVuc2VlbiB0YXNrcywgUlQtMQpzaG93cyBpdCBpcyBjYXBhYmxlIG9mIGdlbmVyYWxpemluZyB0byBub3ZlbCBpbnN0cnVjdGlvbnMsIHBlcmZvcm1pbmcgNzYlIG9mIHRoZSBuZXZlci1iZWZvcmUtc2VlbiBpbnN0cnVjdGlvbnMsIDI0JSBtb3JlIHRoYW4gdGhlIG5leHQgYmVzdCBiYXNlbGluZSIiCgpUb3AxMCByZWNlbnQgcGFwZXIgZnJvbSBTZWJhc3RpYW4gU2FydG9yIDIwMjUtMDUtMTQiLDM1MDAwMDAwLjAsIiIid2UgYWxzbyBsaW1pdCB0aGUgc2l6ZSBvZiB0aGUgbW9kZWwgY29tcGFyZWQgdG8KdGhlIG9yaWdpbmFsIHB1YmxpY2F0aW9uLCB3aGljaCB3YXMgMS4yQiBwYXJhbWV0ZXJzIChyZXN1bHRpbmcgaW4gb24gcm9ib3QgaW5mZXJlbmNlIHRpbWUgb2YgMS45cyksCnRvIGJlIG9mIHNpbWlsYXIgc2l6ZSB0byBSVC0xICgzN00gcGFyYW1ldGVycyBmb3IgR2F0byB2cy4gMzVNIGZvciBSVC0xIiIKCjE2TSBwYXJhbXMgZm9yIGltYWdlIHRva2VuaXplciwgMTlNIGZvciB0aGUgdHJhbnNmb3JtZXIiLCwsLCwsLCxSZWluZm9yY2VtZW50IGxlYXJuaW5nLENvbmZpZGVudCwiQnkgdHJhbnNmZXJyaW5nIGtub3dsZWRnZSBmcm9tIGxhcmdlLCBkaXZlcnNlLCB0YXNrLWFnbm9zdGljIGRhdGFzZXRzLCBtb2Rlcm4gbWFjaGluZSBsZWFybmluZyBtb2RlbHMgY2FuIHNvbHZlIHNwZWNpZmljIGRvd25zdHJlYW0gdGFza3MgZWl0aGVyIHplcm8tc2hvdCBvciB3aXRoIHNtYWxsIHRhc2stc3BlY2lmaWMgZGF0YXNldHMgdG8gYSBoaWdoIGxldmVsIG9mIHBlcmZvcm1hbmNlLiBXaGlsZSB0aGlzIGNhcGFiaWxpdHkgaGFzIGJlZW4gZGVtb25zdHJhdGVkIGluIG90aGVyIGZpZWxkcyBzdWNoIGFzIGNvbXB1dGVyIHZpc2lvbiwgbmF0dXJhbCBsYW5ndWFnZSBwcm9jZXNzaW5nIG9yIHNwZWVjaCByZWNvZ25pdGlvbiwgaXQgcmVtYWlucyB0byBiZSBzaG93biBpbiByb2JvdGljcywgd2hlcmUgdGhlIGdlbmVyYWxpemF0aW9uIGNhcGFiaWxpdGllcyBvZiB0aGUgbW9kZWxzIGFyZSBwYXJ0aWN1bGFybHkgY3JpdGljYWwgZHVlIHRvIHRoZSBkaWZmaWN1bHR5IG9mIGNvbGxlY3RpbmcgcmVhbC13b3JsZCByb2JvdGljIGRhdGEuIFdlIGFyZ3VlIHRoYXQgb25lIG9mIHRoZSBrZXlzIHRvIHRoZSBzdWNjZXNzIG9mIHN1Y2ggZ2VuZXJhbCByb2JvdGljIG1vZGVscyBsaWVzIHdpdGggb3Blbi1lbmRlZCB0YXNrLWFnbm9zdGljIHRyYWluaW5nLCBjb21iaW5lZCB3aXRoIGhpZ2gtY2FwYWNpdHkgYXJjaGl0ZWN0dXJlcyB0aGF0IGNhbiBhYnNvcmIgYWxsIG9mIHRoZSBkaXZlcnNlLCByb2JvdGljIGRhdGEuIEluIHRoaXMgcGFwZXIsIHdlIHByZXNlbnQgYSBtb2RlbCBjbGFzcywgZHViYmVkIFJvYm90aWNzIFRyYW5zZm9ybWVyLCB0aGF0IGV4aGliaXRzIHByb21pc2luZyBzY2FsYWJsZSBtb2RlbCBwcm9wZXJ0aWVzLiBXZSB2ZXJpZnkgb3VyIGNvbmNsdXNpb25zIGluIGEgc3R1ZHkgb2YgZGlmZmVyZW50IG1vZGVsIGNsYXNzZXMgYW5kIHRoZWlyIGFiaWxpdHkgdG8gZ2VuZXJhbGl6ZSBhcyBhIGZ1bmN0aW9uIG9mIHRoZSBkYXRhIHNpemUsIG1vZGVsIHNpemUsIGFuZCBkYXRhIGRpdmVyc2l0eSBiYXNlZCBvbiBhIGxhcmdlLXNjYWxlIGRhdGEgY29sbGVjdGlvbiBvbiByZWFsIHJvYm90cyBwZXJmb3JtaW5nIHJlYWwtd29ybGQgdGFza3MuIFRoZSBwcm9qZWN0J3Mgd2Vic2l0ZSBhbmQgdmlkZW9zIGNhbiBiZSBmb3VuZCBhdCB0aGlzIGh0dHAgVVJMIiwsLE9wZW4gd2VpZ2h0cyAodW5yZXN0cmljdGVkKSxVbml0ZWQgU3RhdGVzIG9mIEFtZXJpY2EsLCwsLCwyMDI2LTA1LTI1IDEyOjIxOjI3KzAwOjAwLCwsLCwsSW5kdXN0cnksLCwsLE9wZW4gc291cmNlLCJ3ZWlnaHRzIGFuZCBjb2RlIGhlcmUsIGFwYWNoZSAyLjA6Cmh0dHBzOi8vZ2l0aHViLmNvbS9nb29nbGUtcmVzZWFyY2gvcm9ib3RpY3NfdHJhbnNmb3JtZXIKCmRhdGEgaGVyZSwgYWxzbyBhcGFjaGU6IApodHRwczovL2dpdGh1Yi5jb20vZ29vZ2xlLWRlZXBtaW5kL29wZW5feF9lbWJvZGltZW50IiwsLCwsLCwsLCwsLFllcwpYaWFvQUkgNi4wLCwsWGlhb21pIENvcnAsLDIwMjItMTItMTEsIuWwj+eIseWQjOWtpiA2LjAg5q2j5byP5Y+R5biD77ya5pys5ZywIEFJIOW8leaTjuWFqOaWsOWNh+e6p++8jOWwj+exsyAxMyAvIFBybyDns7vliJfnjoflhYjkvZPpqozlsI/niLHlu7rorq4KCiIsaHR0cHM6Ly93d3cuaXRob21lLmNvbS8wLzY2MC8zNjAuaHRtLCwsLCwsLCwsLCwsLCxVbmtub3duLCwsLCxDaGluYSwsLCwsLDIwMjUtMTEtMjggMTE6NTM6NDQrMDA6MDAsLCwsLCxJbmR1c3RyeSwsLCwsVW5yZWxlYXNlZCwsLCwsLCwsLCwsLCwKVHJhbmNlcHRFdmUsQmlvbG9neSwiUHJvdGVpbnMsUHJvdGVpbiBwYXRob2dlbmljaXR5IHByZWRpY3Rpb24iLCJVbml2ZXJzaXR5IG9mIE94Zm9yZCxIYXJ2YXJkIE1lZGljYWwgU2Nob29sIiwiUGFzY2FsIE5vdGluLCBMb29kIFZhbiBOaWVrZXJrLCBBYXJvbiBXIEtvbGxhc2NoLCBEYW5pZWwgUml0dGVyLCBZYXJpbiBHYWwsIERlYm9yYSBTLiBNYXJrcyIsMjAyMi0xMi0xMCxUcmFuY2VwdEVWRTogQ29tYmluaW5nIEZhbWlseS1zcGVjaWZpYyBhbmQgRmFtaWx5LWFnbm9zdGljIE1vZGVscyBvZiBQcm90ZWluIFNlcXVlbmNlcyBmb3IgSW1wcm92ZWQgRml0bmVzcyBQcmVkaWN0aW9uLGh0dHBzOi8vd3d3LmJpb3J4aXYub3JnL2NvbnRlbnQvMTAuMTEwMS8yMDIyLjEyLjA3LjUxOTQ5NXYxLCxTT1RBIGltcHJvdmVtZW50LCIiIkJlc2lkZXMgaXRzIGJyb2FkZXIgYXBwbGljYXRpb24gc2NvcGUsIGl0IGFjaGlldmVzIHN0YXRlLW9mLSB0aGUtYXJ0IHBlcmZvcm1hbmNlIGZvciBtdXRhdGlvbiBlZmZlY3RzIHByZWRpY3Rpb24sIGJvdGggaW4gdGVybXMgb2YgY29ycmVsYXRpb24gd2l0aCBleHBlcmltZW50YWwgYXNzYXlzIGFuZCB3aXRoIGNsaW5pY2FsIGFubm90YXRpb25zIGZyb20gQ2xpblZhci4iIiIsLCwsLCwsLCwsLFVua25vd24sIk1vZGVsaW5nIHRoZSBmaXRuZXNzIGxhbmRzY2FwZSBvZiBwcm90ZWluIHNlcXVlbmNlcyBoYXMgaGlzdG9yaWNhbGx5IHJlbGllZCBvbiB0cmFpbmluZyBtb2RlbHMgb24gZmFtaWx5LXNwZWNpZmljIHNldHMgb2YgaG9tb2xvZ291cyBzZXF1ZW5jZXMgY2FsbGVkIE11bHRpcGxlIFNlcXVlbmNlIEFsaWdubWVudHMuIE1hbnkgcHJvdGVpbnMgYXJlIGhvd2V2ZXIgZGlmZmljdWx0IHRvIGFsaWduIG9yIGhhdmUgc2hhbGxvdyBhbGlnbm1lbnRzIHdoaWNoIGxpbWl0cyB0aGUgcG90ZW50aWFsIHNjb3BlIG9mIGFsaWdubWVudC1iYXNlZCBtZXRob2RzLiBOb3Qgc3ViamVjdCB0byB0aGVzZSBsaW1pdGF0aW9ucywgbGFyZ2UgcHJvdGVpbiBsYW5ndWFnZSBtb2RlbHMgdHJhaW5lZCBvbiBub24tYWxpZ25lZCBzZXF1ZW5jZXMgYWNyb3NzIHByb3RlaW4gZmFtaWxpZXMgaGF2ZSBhY2hpZXZlZCBpbmNyZWFzaW5nbHkgaGlnaCBwcmVkaWN0aXZlIHBlcmZvcm1hbmNlIOKAkyBidXQgaGF2ZSBub3QgeWV0IGZ1bGx5IGJyaWRnZWQgdGhlIGdhcCB3aXRoIHRoZWlyIGFsaWdubWVudC1iYXNlZCBjb3VudGVycGFydHMuIEluIHRoaXMgd29yaywgd2UgaW50cm9kdWNlIFRyYW5jZXB0RVZFIOKAkyBhIGh5YnJpZCBtZXRob2QgYmV0d2VlbiBmYW1pbHktc3BlY2lmaWMgYW5kIGZhbWlseS1hZ25vc3RpYyBtb2RlbHMgdGhhdCBzZWVrcyB0byBidWlsZCBvbiB0aGUgcmVsYXRpdmUgc3RyZW5ndGhzIGZyb20gZWFjaCBhcHByb2FjaC4gT3VyIG1ldGhvZCBncmFjZWZ1bGx5IGFkYXB0cyB0byB0aGUgZGVwdGggb2YgdGhlIGFsaWdubWVudCwgZnVsbHkgcmVseWluZyBvbiBpdHMgYXV0b3JlZ3Jlc3NpdmUgdHJhbnNmb3JtZXIgd2hlbiBkZWFsaW5nIHdpdGggc2hhbGxvdyBhbGlnbm1lbnRzIGFuZCBsZWFuaW5nIG1vcmUgaGVhdmlseSBvbiB0aGUgZmFtaWx5LXNwZWNpZmMgbW9kZWxzIGZvciBwcm90ZWlucyB3aXRoIGRlZXBlciBhbGlnbm1lbnRzLiBCZXNpZGVzIGl0cyBicm9hZGVyIGFwcGxpY2F0aW9uIHNjb3BlLCBpdCBhY2hpZXZlcyBzdGF0ZS1vZi10aGUtYXJ0IHBlcmZvcm1hbmNlIGZvciBtdXRhdGlvbiBlZmZlY3RzIHByZWRpY3Rpb24sIGJvdGggaW4gdGVybXMgb2YgY29ycmVsYXRpb24gd2l0aCBleHBlcmltZW50YWwgYXNzYXlzIGFuZCB3aXRoIGNsaW5pY2FsIGFubm90YXRpb25zIGZyb20gQ2xpblZhci4iLCwsVW5yZWxlYXNlZCwiVW5pdGVkIEtpbmdkb20gb2YgR3JlYXQgQnJpdGFpbiBhbmQgTm9ydGhlcm4gSXJlbGFuZCxVbml0ZWQgU3RhdGVzIG9mIEFtZXJpY2EiLFRyYW5jZXB0aW9uLCwsLCwyMDI1LTExLTI4IDExOjUzOjQ0KzAwOjAwLCwsLCwsIkFjYWRlbWlhLEFjYWRlbWlhIiwsLCwsVW5yZWxlYXNlZCxodHRwczovL3d3dy5wYXNjYWxub3Rpbi5jb20vcHVibGljYXRpb24vdHJhbmNlcHRldmUvLCwsLCwsLCwsLCwsTm8KU3RhYmxlIERpZmZ1c2lvbiAyLjEsSW1hZ2UgZ2VuZXJhdGlvbiwiSW1hZ2UgZ2VuZXJhdGlvbixUZXh0LXRvLWltYWdlIixTdGFiaWxpdHkgQUksIlJvYmluIFJvbWJhY2gsIFBhdHJpY2sgRXNzZXIiLDIwMjItMTItMDcsU3RhYmxlIERpZmZ1c2lvbiB2Mi4xIGFuZCBEcmVhbVN0dWRpbyBVcGRhdGVzIDctRGVjIDIyLGh0dHBzOi8vc3RhYmlsaXR5LmFpL25ld3Mvc3RhYmxlZGlmZnVzaW9uMi0xLXJlbGVhc2U3LWRlYy0yMDIyLCwsLCwsNi43MzkyZSsyMiwiMzEyMDAwMDAwMDAwMDAwIEZMT1AgLyBHUFUgLyBzZWMgW0ExMDAgcmVwb3J0ZWQsIGJmMTYgYXNzdW1lZF0gKiAyMDAwMDAgR1BVLWhvdXJzICogMzYwMCBzZWMgLyBob3VyICogMC4zIFthc3N1bWVkIHV0aWxpemF0aW9uXSA9IDYuNzM5MmUrMjIgRkxPUCIsLCwsIiIiSG91cnMgdXNlZDogMjAwMDAwIiIiLE5WSURJQSBBMTAwIFNYTTQgNDAgR0IsLENvbmZpZGVudCwiV2XigJlyZSBoYXBweSB0byBicmluZyB5b3UgdGhlIGxhdGVzdCByZWxlYXNlIG9mIFN0YWJsZSBEaWZmdXNpb24sIFZlcnNpb24gMi4xLiBXZSBwcm9taXNlZCBmYXN0ZXIgcmVsZWFzZXMgYWZ0ZXIgcmVsZWFzaW5nIFZlcnNpb24gMiwwLCBhbmQgd2XigJlyZSBkZWxpdmVyaW5nIG9ubHkgYSBmZXcgd2Vla3MgbGF0ZXIuIFRoZSBWZXJzaW9uIDIgbW9kZWwgbGluZSBpcyB0cmFpbmVkIHVzaW5nIGEgYnJhbmQgbmV3IHRleHQgZW5jb2RlciAoT3BlbkNMSVApLCBkZXZlbG9wZWQgYnkgTEFJT04sIHRoYXQgZ2l2ZXMgdXMgYSBkZWVwZXIgcmFuZ2Ugb2YgZXhwcmVzc2lvbiB0aGFuIFZlcnNpb24gMS4gCgpXaXRoaW4gYSBmZXcgZGF5cyBvZiByZWxlYXNpbmcgU0QgdjIsIHBlb3BsZSBzdGFydGVkIGdldHRpbmcgZmFudGFzdGljIHJlc3VsdHMgYXMgdGhleSBsZWFybmVkIHNvbWUgbmV3IHdheXMgdG8gcHJvbXB0LCBhbmQgeW914oCZbGwgYmUgaGFwcHkgdG8gZGlzY292ZXIgdGhhdCAyLjEgc3VwcG9ydHMgdGhlIG5ldyBwcm9tcHRpbmcgc3R5bGUgYW5kIGJyaW5ncyBiYWNrIG1hbnkgb2YgdGhlIG9sZCBwcm9tcHRzIHRvbyEgVGhlIGRpZmZlcmVuY2VzIGFyZSBtb3JlIGRhdGEsIHRyYWluaW5nLCBhbmQgbGVzcyByZXN0cmljdGl2ZSBkYXRhc2V0IGZpbHRlcmluZy4iLCwsT3BlbiB3ZWlnaHRzICh1bnJlc3RyaWN0ZWQpLFVuaXRlZCBLaW5nZG9tIG9mIEdyZWF0IEJyaXRhaW4gYW5kIE5vcnRoZXJuIElyZWxhbmQsLCwsMjU2LjAsLDIwMjUtMTEtMjggMTE6NTM6NDQrMDA6MDAsLCwsLCxJbmR1c3RyeSwsLCwyMDAwMDAuMCxVbnJlbGVhc2VkLCJvcGVucmFpbCsrIGxpY2Vuc2UKaHR0cHM6Ly9odWdnaW5nZmFjZS5jby9zdGFiaWxpdHlhaS9zdGFibGUtZGlmZnVzaW9uLTItMQoKaHR0cHM6Ly9naXRodWIuY29tL1N0YWJpbGl0eS1BSS9zdGFibGVkaWZmdXNpb24/dGFiPXJlYWRtZS1vdi1maWxlIiwsLCwsLDIwNDY3Ni41MjgyNjYyMDI2MyxIYXJkd2FyZSxzdGFiaWxpdHlhaSwsLCxZZXMKVHJhbnNmb3JtZXItWEwgKyBGV0wsTGFuZ3VhZ2UsTGFuZ3VhZ2UgbW9kZWxpbmcvZ2VuZXJhdGlvbixHb29nbGUgUmVzZWFyY2gsIktldmluIENsYXJrLCBLZWx2aW4gR3V1LCBNaW5nLVdlaSBDaGFuZywgUGFudXBvbmcgUGFzdXBhdCwgR2VvZmZyZXkgSGludG9uLCBNb2hhbW1hZCBOb3JvdXppIiwyMDIyLTEyLTA1LE1ldGEtTGVhcm5pbmcgRmFzdCBXZWlnaHQgTGFuZ3VhZ2UgTW9kZWxzLGh0dHBzOi8vYXJ4aXYub3JnL2Ficy8yMjEyLjAyNDc1LDE5LjAsLCwyNTY5OTk5OTkuOTk5OTk5OTcsIiIiRm9yIFRyYW5zZm9ybWVyLVhMLAp3ZSB1c2UgdGhlIGxhcmdlIG1vZGVsICgyNTdNIHBhcmFtZXRlcnMpLiIiIiwsLDEwMzAwMDAwMCwsLCwsLCwiRHluYW1pYyBldmFsdWF0aW9uIG9mIGxhbmd1YWdlIG1vZGVscyAoTE1zKSBhZGFwdHMgbW9kZWwgcGFyYW1ldGVycyBhdCB0ZXN0IHRpbWUgdXNpbmcgZ3JhZGllbnQgaW5mb3JtYXRpb24gZnJvbSBwcmV2aW91cyB0b2tlbnMgYW5kIHN1YnN0YW50aWFsbHkgaW1wcm92ZXMgTE0gcGVyZm9ybWFuY2UuIEhvd2V2ZXIsIGl0IHJlcXVpcmVzIG92ZXIgM3ggbW9yZSBjb21wdXRlIHRoYW4gc3RhbmRhcmQgaW5mZXJlbmNlLiBXZSBwcmVzZW50IEZhc3QgV2VpZ2h0IExheWVycyAoRldMcyksIGEgbmV1cmFsIGNvbXBvbmVudCB0aGF0IHByb3ZpZGVzIHRoZSBiZW5lZml0cyBvZiBkeW5hbWljIGV2YWx1YXRpb24gbXVjaCBtb3JlIGVmZmljaWVudGx5IGJ5IGV4cHJlc3NpbmcgZ3JhZGllbnQgdXBkYXRlcyBhcyBsaW5lYXIgYXR0ZW50aW9uLiBBIGtleSBpbXByb3ZlbWVudCBvdmVyIGR5bmFtaWMgZXZhbHVhdGlvbiBpcyB0aGF0IEZXTHMgY2FuIGFsc28gYmUgYXBwbGllZCBhdCB0cmFpbmluZyB0aW1lIHNvIHRoZSBtb2RlbCBsZWFybnMgdG8gbWFrZSBnb29kIHVzZSBvZiBncmFkaWVudCB1cGRhdGVzLiBGV0xzIGNhbiBlYXNpbHkgYmUgYWRkZWQgb24gdG9wIG9mIGV4aXN0aW5nIHRyYW5zZm9ybWVyIG1vZGVscywgcmVxdWlyZSByZWxhdGl2ZWx5IGxpdHRsZSBleHRyYSBjb21wdXRlIG9yIG1lbW9yeSB0byBydW4sIGFuZCBzaWduaWZpY2FudGx5IGltcHJvdmUgbGFuZ3VhZ2UgbW9kZWxpbmcgcGVycGxleGl0eS4iLCxUcmFuc2Zvcm1lclhMICsgRldMLFVucmVsZWFzZWQsVW5pdGVkIFN0YXRlcyBvZiBBbWVyaWNhLCwsImZpbmV0dW5lZCBmcm9tIFRyYW5zZm9ybWVyWEwuIAoKIiJUbyByZWR1Y2UgdGhlIHRyYWluaW5nIGNvc3QsIHdlIGFkZCB0aGUgRldMcyBvbiB0b3Agb2YgdGhlIHB1YmxpY2x5IHJlbGVhc2VkIHByZS10cmFpbmVkIFRyYW5zZm9ybWVyLVhMIG1vZGVsCmFuZCB0aGVuIGZpbmUtdHVuZSBmb3IgMjBLIHN0ZXBzIHJhdGhlciB0aGFuIHRyYWluaW5nIGl0IGZyb20gc2NyYXRjaC4iIiIsLCwyMDI2LTA1LTI1IDEyOjIxOjI4KzAwOjAwLCwsVHJhbnNmb3JtZXJYTCArIEZXTCwsLEluZHVzdHJ5LCwsLCxPcGVuIHNvdXJjZSwiYXBhY2hlIDIgZm9yIGNvZGU6CgpodHRwczovL2dpdGh1Yi5jb20vZ29vZ2xlLXJlc2VhcmNoL2dvb2dsZS1yZXNlYXJjaC90cmVlL21hc3Rlci9md2wKIiwsLCwsLCwsLCwsLE5vCldoaXNwZXIgdjIsU3BlZWNoLFNwZWVjaCByZWNvZ25pdGlvbiAoQVNSKSxPcGVuQUksIkFsZWMgUmFkZm9yZCwgSm9uZyBXb29rIEtpbSwgVGFvIFh1LCBHcmVnIEJyb2NrbWFuLCBDaHJpc3RpbmUgTWNMZWF2ZXksIElseWEgU3V0c2tldmVyIiwyMDIyLTEyLTA1LFJvYnVzdCBTcGVlY2ggUmVjb2duaXRpb24gdmlhIExhcmdlLVNjYWxlIFdlYWsgU3VwZXJ2aXNpb24sImh0dHBzOi8vaHVnZ2luZ2ZhY2UuY28vb3BlbmFpL3doaXNwZXItbGFyZ2UtdjIKCmh0dHBzOi8vYXJ4aXYub3JnL2Ficy8yMjEyLjA0MzU2Iiw3MDY2LjAsLCwxNTUwMDAwMDAwLjAsMTU1ME0sMS4xZSsyMywiIiJDb21wYXJlZCB0byB0aGUgV2hpc3BlciBsYXJnZSBtb2RlbCwgdGhlIGxhcmdlLXYyIG1vZGVsIGlzIHRyYWluZWQgZm9yIDIuNXggbW9yZSBlcG9jaHMgd2l0aCBhZGRlZCByZWd1bGFyaXphdGlvbiBmb3IgaW1wcm92ZWQgcGVyZm9ybWFuY2UuIiIKCldlIChyb3VnaGx5KSBlc3RpbWF0ZWQgV2hpc3BlciB2MSBhcyA0LjY1ZTIyLiAyLjV4IHRoYXQgaXMgMS4xNmUyMyBvciB+MS4xZTIzIiwxMjQwMzIwMDAwMCwiIiJXaGVuIHNjYWxlZCB0byA2ODAsMDAwIGhvdXJzIG9mIG11bHRpbGluZ3VhbCBhbmQgbXVsdGl0YXNrCnN1cGVydmlzaW9uLCB0aGUgcmVzdWx0aW5nIG1vZGVscyBnZW5lcmFsaXplIHdlbGwKdG8gc3RhbmRhcmQgYmVuY2htYXJrcyBhbmQgYXJlIG9mdGVuIGNvbXBldGl0aXZlCndpdGggcHJpb3IgZnVsbHkgc3VwZXJ2aXNlZCByZXN1bHRzIGJ1dCBpbiBhIHplcm9zaG90IHRyYW5zZmVyIHNldHRpbmcgd2l0aG91dCB0aGUgbmVlZCBmb3IgYW55IGZpbmV0dW5pbmcuIiIKCgoxMyw2ODAgd29yZHMvaCAoZXN0aW1hdGUpICogNjgwLDAwMGggPSA5LDMwMiw0MDAsMDAwIHdvcmRzIiwsLCxTZWxmLXN1cGVydmlzZWQgbGVhcm5pbmcsTGlrZWx5LCJXaGlzcGVyIGlzIGEgcHJlLXRyYWluZWQgbW9kZWwgZm9yIGF1dG9tYXRpYyBzcGVlY2ggcmVjb2duaXRpb24gKEFTUikgYW5kIHNwZWVjaCB0cmFuc2xhdGlvbi4gVHJhaW5lZCBvbiA2ODBrIGhvdXJzIG9mIGxhYmVsbGVkIGRhdGEsIFdoaXNwZXIgbW9kZWxzIGRlbW9uc3RyYXRlIGEgc3Ryb25nIGFiaWxpdHkgdG8gZ2VuZXJhbGlzZSB0byBtYW55IGRhdGFzZXRzIGFuZCBkb21haW5zIHdpdGhvdXQgdGhlIG5lZWQgZm9yIGZpbmUtdHVuaW5nLgoKV2hpc3BlciB3YXMgcHJvcG9zZWQgaW4gdGhlIHBhcGVyIFJvYnVzdCBTcGVlY2ggUmVjb2duaXRpb24gdmlhIExhcmdlLVNjYWxlIFdlYWsgU3VwZXJ2aXNpb24gYnkgQWxlYyBSYWRmb3JkIGV0IGFsLiBmcm9tIE9wZW5BSS4gVGhlIG9yaWdpbmFsIGNvZGUgcmVwb3NpdG9yeSBjYW4gYmUgZm91bmQgaGVyZS4KCkNvbXBhcmVkIHRvIHRoZSBXaGlzcGVyIGxhcmdlIG1vZGVsLCB0aGUgbGFyZ2UtdjIgbW9kZWwgaXMgdHJhaW5lZCBmb3IgMi41eCBtb3JlIGVwb2NocyB3aXRoIGFkZGVkIHJlZ3VsYXJpemF0aW9uIGZvciBpbXByb3ZlZCBwZXJmb3JtYW5jZS4iLDcuNSwsT3BlbiB3ZWlnaHRzICh1bnJlc3RyaWN0ZWQpLFVuaXRlZCBTdGF0ZXMgb2YgQW1lcmljYSwsLCwsLDIwMjYtMDUtMjUgMTI6MTk6MTMrMDA6MDAsLCwsMTAyNC4wLFRhYmxlIDE4LEluZHVzdHJ5LCwsLCxVbnJlbGVhc2VkLCJBcGFjaGUgMi4wIGZvciB3ZWlnaHRzCgpjb2RlIGZvciB2MSBpcyBNSVQ6IGh0dHBzOi8vZ2l0aHViLmNvbS9vcGVuYWkvd2hpc3BlciIsVHJ1ZSwsLCwsLENvbXBhcmlzb24gd2l0aCBvdGhlciBtb2RlbHMsLCwsLFllcwpWZWdhIHYyLExhbmd1YWdlLCJMYW5ndWFnZSBtb2RlbGluZyxRdWVzdGlvbiBhbnN3ZXJpbmcsV29yZCBzZW5zZSBkaXNhbWJpZ3VhdGlvbiIsIld1aGFuIFVuaXZlcnNpdHksSkQgRXhwbG9yZSBBY2FkZW15LFNoYW5naGFpIEFJIExhYixOYW55YW5nIFRlY2hub2xvZ2ljYWwgVW5pdmVyc2l0eSxXYXNoaW5ndG9uIFVuaXZlcnNpdHkgaW4gU3QgTG91aXMsQ2hvbmdxaW5nIFVuaXZlcnNpdHkgb2YgUG9zdHMgYW5kIFRlbGVjb21tdW5pY2F0aW9ucyxVbml2ZXJzaXR5IG9mIFN5ZG5leSIsIlFpaHVhbmcgWmhvbmcsIExpYW5nIERpbmcsIFlpYmluZyBaaGFuLCBZdSBRaWFvLCBZb25nZ2FuZyBXZW4sIExpIFNoZW4sIEp1aHVhIExpdSwgQmFvc2hlbmcgWXUsIEJvIER1LCBZaXhpbiBDaGVuLCBYaW5ibyBHYW8sIENodW55YW4gTWlhbywgWGlhb291IFRhbmcsIERhY2hlbmcgVGFvIiwyMDIyLTEyLTA0LFRvd2FyZCBFZmZpY2llbnQgTGFuZ3VhZ2UgTW9kZWwgUHJldHJhaW5pbmcgYW5kIERvd25zdHJlYW0gQWRhcHRhdGlvbiB2aWEgU2VsZi1Fdm9sdXRpb246IEEgQ2FzZSBTdHVkeSBvbiBTdXBlckdMVUUsaHR0cHM6Ly9hcnhpdi5vcmcvYWJzLzIyMTIuMDE4NTMsNDIuMCxTT1RBIGltcHJvdmVtZW50LEhpZ2hlc3Qgc2NvcmUgYXQgU3VwZXJHTFVFIGxlYWRlcmJvYXJkIHZlcnNpb24gMi4wIGluIHRlcm1zIG9mIFJURSAoUmVjb2duaXppbmcgVGV4dHVhbCBFbnRhaWxtZW50LUFjY3VyYWN5KSw2MDAwMDAwMDAwLjAsLDcuNzZlKzIyLCJQcmV0cmFpbmluZyB0b29rIDEgbW9udGggb24gMzIwIEExMDAgKFNlY3Rpb24gMy4xKQo3MjAqNjAqNjAqMzIwKjMxMjAwMDAwMDAwMDAwMCowLjM9Ny43NjM1NTg0ZSsyMiIsNjQzOTk5OTk5OSwsNzIwLjAsLE5WSURJQSBBMTAwLCxDb25maWRlbnQsIlRoaXMgdGVjaG5pY2FsIHJlcG9ydCBicmllZmx5IGRlc2NyaWJlcyBvdXIgSkRFeHBsb3JlIGQtdGVhbSdzIFZlZ2EgdjIgc3VibWlzc2lvbiBvbiB0aGUgU3VwZXJHTFVFIGxlYWRlcmJvYXJkLiBTdXBlckdMVUUgaXMgbW9yZSBjaGFsbGVuZ2luZyB0aGFuIHRoZSB3aWRlbHkgdXNlZCBnZW5lcmFsIGxhbmd1YWdlIHVuZGVyc3RhbmRpbmcgZXZhbHVhdGlvbiAoR0xVRSkgYmVuY2htYXJrLCBjb250YWluaW5nIGVpZ2h0IGRpZmZpY3VsdCBsYW5ndWFnZSB1bmRlcnN0YW5kaW5nIHRhc2tzLCBpbmNsdWRpbmcgcXVlc3Rpb24gYW5zd2VyaW5nLCBuYXR1cmFsIGxhbmd1YWdlIGluZmVyZW5jZSwgd29yZCBzZW5zZSBkaXNhbWJpZ3VhdGlvbiwgY29yZWZlcmVuY2UgcmVzb2x1dGlvbiwgYW5kIHJlYXNvbmluZy4gW01ldGhvZF0gSW5zdGVhZCBvZiBhcmJpdHJhcmlseSBpbmNyZWFzaW5nIHRoZSBzaXplIG9mIGEgcHJldHJhaW5lZCBsYW5ndWFnZSBtb2RlbCAoUExNKSwgb3VyIGFpbSBpcyB0byAxKSBmdWxseSBleHRyYWN0IGtub3dsZWRnZSBmcm9tIHRoZSBpbnB1dCBwcmV0cmFpbmluZyBkYXRhIGdpdmVuIGEgY2VydGFpbiBwYXJhbWV0ZXIgYnVkZ2V0LCBlLmcuLCA2QiwgYW5kIDIpIGVmZmVjdGl2ZWx5IHRyYW5zZmVyIHRoaXMga25vd2xlZGdlIHRvIGRvd25zdHJlYW0gdGFza3MuIFRvIGFjaGlldmUgZ29hbCAxKSwgd2UgcHJvcG9zZSBzZWxmLWV2b2x1dGlvbiBsZWFybmluZyBmb3IgUExNcyB0byB3aXNlbHkgcHJlZGljdCB0aGUgaW5mb3JtYXRpdmUgdG9rZW5zIHRoYXQgc2hvdWxkIGJlIG1hc2tlZCwgYW5kIHN1cGVydmlzZSB0aGUgbWFza2VkIGxhbmd1YWdlIG1vZGVsaW5nIChNTE0pIHByb2Nlc3Mgd2l0aCByZWN0aWZpZWQgc21vb3RoIGxhYmVscy4gRm9yIGdvYWwgMiksIHdlIGxldmVyYWdlIHRoZSBwcm9tcHQgdHJhbnNmZXIgdGVjaG5pcXVlIHRvIGltcHJvdmUgdGhlIGxvdy1yZXNvdXJjZSB0YXNrcyBieSB0cmFuc2ZlcnJpbmcgdGhlIGtub3dsZWRnZSBmcm9tIHRoZSBmb3VuZGF0aW9uIG1vZGVsIGFuZCByZWxhdGVkIGRvd25zdHJlYW0gdGFza3MgdG8gdGhlIHRhcmdldCB0YXNrLiBbUmVzdWx0c10gQWNjb3JkaW5nIHRvIG91ciBzdWJtaXNzaW9uIHJlY29yZCAoT2N0LiAyMDIyKSwgd2l0aCBvdXIgb3B0aW1pemVkIHByZXRyYWluaW5nIGFuZCBmaW5lLXR1bmluZyBzdHJhdGVnaWVzLCBvdXIgNkIgVmVnYSBtZXRob2QgYWNoaWV2ZWQgbmV3IHN0YXRlLW9mLXRoZS1hcnQgcGVyZm9ybWFuY2Ugb24gNC84IHRhc2tzLCBzaXR0aW5nIGF0b3AgdGhlIFN1cGVyR0xVRSBsZWFkZXJib2FyZCBvbiBPY3QuIDgsIDIwMjIsIHdpdGggYW4gYXZlcmFnZSBzY29yZSBvZiA5MS4zLiIsLCxVbnJlbGVhc2VkLCJDaGluYSxDaGluYSxTaW5nYXBvcmUsVW5pdGVkIFN0YXRlcyBvZiBBbWVyaWNhLENoaW5hLEF1c3RyYWxpYSIsLCwsMzIwLjAsLDIwMjYtMDUtMjUgMTI6MjE6MjgrMDA6MDAsLCwsLCwiQWNhZGVtaWEsQWNhZGVtaWEsQWNhZGVtaWEsQWNhZGVtaWEsQWNhZGVtaWEsQWNhZGVtaWEiLCwsLCxVbnJlbGVhc2VkLCwsLCwsLDI1NTg2Mi43NTM0Njk3MjQ1LCwsLCwsTm8KVHJhbnNmb3JtZXIgKyBHRk0sTGFuZ3VhZ2UsTGFuZ3VhZ2UgbW9kZWxpbmcsTmFuamluZyBVbml2ZXJzaXR5LCJIYW8gWXUsIEppYW54aW4gV3UiLDIwMjItMTItMDEsIiIiQ29tcHJlc3NpbmcgVHJhbnNmb3JtZXJzOiBGZWF0dXJlcyBBcmUgTG93LVJhbmssIGJ1dCBXZWlnaHRzIEFyZSBOb3QiIiIsaHR0cHM6Ly9jcy5uanUuZWR1LmNuL3d1angvcGFwZXIvQUFBSTIwMjNfQUZNLnBkZiwsLCwxODUyMDAwMDAuMCwiMTg1LjJNIChUYWJsZSA0KQoKIiJXZSBpbXBsZW1lbnRlZCBvdXIgbWV0aG9kcyBiYXNlZCBvbiBmYWlyc2VxIChPdHQgZXQgYWwuIDIwMTkpLiBUaGUgb3JpZ2luYWwgdHJhbnNmb3JtZXIgbW9kZWwgZm9sbG93cyB0aGUgYXJjaGl0ZWN0dXJhbCBjaG9pY2UgZGVzY3JpYmVkIGluIEJhZXZza2kgYW5kIEF1bGkgKDIwMTgpLCB3aGljaCBpbmNsdWRlcyAxNiBkZWNvZGVyIGJsb2NrcyBhbmQgc2ludXNvaWRhbCBwb3NpdGlvbiBlbWJlZGRpbmdzIGluIHRoZSBpbnB1dCBsYXllci4gRWFjaCBNSFNBIG1vZHVsZSBoYXMgOCBoZWFkcyBhbmQgYWRhcHRpdmUgaW5wdXQgcmVwcmVzZW50YXRpb25zIGhhdmUgdGhyZWUgYmFuZHMgb2Ygc2l6ZSAyMEssIDQwSyBhbmQgMjAwSy4gVGhlIGVtYmVkZGluZyBsYXllciBhbmQgRkZO4oCZcyBoaWRkZW4tc3RhdGUgaGF2ZSBkaW1lbnNpb25zIG9mIDEwMjQgYW5kCjQwOTYsIHJlc3BlY3RpdmVseS4gV2Ugc2FtcGxlZCA0SyBzZW50ZW5jZXMgdG8gZm9ybSB0aGUgcHJveHkgZGF0YXNldCBELiBUaGVuLCB3ZSByZWR1Y2VkIHRoZSBwYXJhbWV0ZXJzIGJ5IDE1JSwgMjAlIGFuZCAyNSUuIiIiLDcuNzM2OTQxNmUrMTgsIjcuMzBlMTggRkxPUCBbYmFzZSB0cmFuc2Zvcm1lcl0gKyA0LjM2OTQxNjJlKzE3IEZMT1AgW0dGTV0gPSA3LjczNjk0MTZlKzE4IEZMT1AKCl9fX19fX19fX19fX19fXwpFc3RpbWF0aW9ucyBmcm9tIHRoZSBBbGdvcml0aG1pYyBwcm9ncmVzcyBwYXBlciAodXBkIC0gYTEwMCBncHUgd2VyZSBhc3N1bWVkIHdoaWxlIHRoZSBwYXBlciByZXBvcnRzIDMwOTAgZ3B1cyk6IAoKU09VUkNFOiBDb21wcmVzc2lvbiBvZiBCYWV2c2tpIGV0IGFsLiB0cmFuc2Zvcm1lciwgaW1wdXRlCgpEdXJpbmcgdGhlIEdGTSBwcm9jZXNzLCB3ZSByZW1vdmVkIGxheWVyIGRyb3BvdXQgYW5kCnRyYWluZWQgb24gOCBHUFVzLiBXZSBsaW1pdGVkIHRoZSBudW1iZXIgb2YgdG9rZW5zIHBlcgpHUFUgdG8gYSBtYXhpbXVtIHRocmVzaG9sZCAxNTM2LCB3aGljaCBtZWFucyBlYWNoIEdQVQpwcm9jZXNzZXMgMTUzNiB0b2tlbnMgdXNpbmcgdGhlIHNhbWUgbW9kZWwgcGFyYW1ldGVycy4gV2UKYWNjdW11bGF0ZWQgZ3JhZGllbnQgdXBkYXRlcyBvdmVyIDggYmF0Y2hlcyBiZWZvcmUgY29tbWl0dGluZyBhIHBhcmFtZXRlciB1cGRhdGUgZm9sbG93aW5nIE90dCBldCBhbC4gKDIwMTgpLiBXZSBzZXQKdGhlIGJhdGNoIHNpemUgYXMgMzIgYW5kIHRyYWluZWQgMTAwMCB1cGRhdGVzLiAKCkVzdGltYXRlIGJhc2VkIG9uIEJhZXZza2k6IApUaGV5IGhhZCA3LjMwRSsxOCBGTE9QLCB0aGlzIGhhcyBhbiBhZGRpdGlvbmFsIHRyYWluaW5nIHByb2Nlc3MgdXNpbmcgR0ZNCjEwMDAgc3RlcHMsIHdpdGggYXBwcm94IDEgc2VjL3N0ZXAgPSAxMDAwcwoKaHR0cHM6Ly9lcG9jaGFpLm9yZy9ibG9nL2VzdGltYXRpbmctdHJhaW5pbmctY29tcHV0ZQowLjI3Nzc3NyBob3VycywgOCBHUFVzLCBOVklESUEgQTEwMCAoZ3Vlc3MpLCBGUDE2LCAzMCUgPSA3LjRlMTcgRkxPUAoKNy4zMGUxOCArIDcuNGUxNyA9IDgwMzk5OTk5OTk5OTk5OTkwMDAuMDAgRkxPUCAiLDEwMzAwMDAwMCwsLCIKIixOVklESUEgR2VGb3JjZSBSVFggMzA5MCwsQ29uZmlkZW50LCJUcmFuc2Zvcm1lciBhbmQgaXRzIHZhcmlhbnRzIGFjaGlldmUgZXhjZWxsZW50IHJlc3VsdHMgaW4gdmFyaW91cyBjb21wdXRlciB2aXNpb24gYW5kIG5hdHVyYWwgbGFuZ3VhZ2UgcHJvY2Vzc2luZyB0YXNrcywgYnV0IGhpZ2ggY29tcHV0YXRpb25hbCBjb3N0cyBhbmQgcmVsaWFuY2Ugb24gbGFyZ2UgdHJhaW5pbmcgZGF0YXNldHMgcmVzdHJpY3QgdGhlaXIgZGVwbG95bWVudCBpbiByZXNvdXJjZS1jb25zdHJhaW5lZCBzZXR0aW5ncy4gTG93LXJhbmsgYXBwcm94aW1hdGlvbiBvZiBtb2RlbCB3ZWlnaHRzIGhhcyBiZWVuCmVmZmVjdGl2ZSBpbiBjb21wcmVzc2luZyBDTk4gbW9kZWxzLCBidXQgaXRzIGFwcGxpY2F0aW9uIHRvIHRyYW5zZm9ybWVycyBoYXMgYmVlbiBsZXNzIGV4cGxvcmVkIGFuZCBpcyBsZXNzIGVmZmVjdGl2ZS4gRXhpc3RpbmcgbWV0aG9kcyByZXF1aXJlIHRoZSBjb21wbGV0ZSBkYXRhc2V0IHRvIGZpbmV0dW5lIGNvbXByZXNzZWQgbW9kZWxzLCB3aGljaCBhcmUgYm90aCB0aW1lLWNvbnN1bWluZyBhbmQgZGF0YS1odW5ncnkuIFRoaXMgcGFwZXIgcmV2ZWFscyB0aGF0IHRoZSBmZWF0dXJlcyAoaS5lLiwgYWN0aXZhdGlvbnMpIGFyZSBsb3ctcmFuaywgYnV0IG1vZGVsIHdlaWdodHMgYXJlIHN1cnByaXNpbmdseSBub3QKbG93LXJhbmsuIEhlbmNlLCBBQUZNIGlzIHByb3Bvc2VkLCB3aGljaCBhZGFw</x:v>
      </x:c>
    </x:row>
    <x:row r="194" ht="18" customHeight="1">
      <x:c r="A194" s="17" t="n">
        <x:v>189</x:v>
      </x:c>
      <x:c r="B194" s="17" t="n">
        <x:v>310</x:v>
      </x:c>
      <x:c r="C194" s="160" t="str">
        <x:v>dGl2ZWx5IGRldGVybWluZXMgdGhlIGNvbXByZXNzZWQgbW9kZWwgc3RydWN0dXJlIGFuZCBsb2NhbGx5IGNvbXByZXNzZXMgZWFjaCBsaW5lYXIgbGF5ZXLigJlzIG91dHB1dCBmZWF0dXJlcyByYXRoZXIgdGhhbiB0aGUgbW9kZWwgd2VpZ2h0cy4gQSBzZWNvbmQgc3RhZ2UsIEdGTSwgb3B0aW1pemVzIHRoZSBlbnRpcmUgY29tcHJlc3NlZCBuZXR3b3JrIGhvbGlzdGljYWxseS4gQm90aCBBQUZNIGFuZCBHRk0gb25seQp1c2UgZmV3IHRyYWluaW5nIHNhbXBsZXMgd2l0aG91dCBsYWJlbHMsIHRoYXQgaXMsIHRoZXkgYXJlIGZld3Nob3QsIG5zdXBlcnZpc2VkLCBmYXN0IGFuZCBlZmZlY3RpdmUuIEZvciBleGFtcGxlLCB3aXRoIG9ubHkgMksgaW1hZ2VzIHdpdGhvdXQgbGFiZWxzLCAzMyUgb2YgdGhlIHBhcmFtZXRlcnMgYXJlIHJlbW92ZWQgaW4gRGVpVC1CIHdpdGggMTguOCUgcmVsYXRpdmUgdGhyb3VnaHB1dCBpbmNyZWFzZSwgYnV0IG9ubHkgYSAwLjIzJSBhY2N1cmFjeSBsb3NzIGZvciBJbWFnZU5ldCByZWNvZ25pdGlvbi4gVGhlIHByb3Bvc2VkCm1ldGhvZHMgYXJlIHN1Y2Nlc3NmdWxseSBhcHBsaWVkIHRvIHRoZSBsYW5ndWFnZSBtb2RlbGluZyB0YXNrIGluIE5MUCwgdG9vLiBCZXNpZGVzLCB0aGUgZmV3LXNob3QgY29tcHJlc3NlZCBtb2RlbHMgZ2VuZXJhbGl6ZSB3ZWxsIGluIGRvd25zdHJlYW0gdGFza3MuIiwsVHJhbnNmb3JtZXIgKyBHRk0sVW5yZWxlYXNlZCxDaGluYSxGQUlSU0VRIEFkYXB0aXZlIElucHV0cyw0LjM2OTQxNjJlKzE3LCI2IEZMT1AvdG9rZW4vcGFyYW1ldGVyICogMTg1MDAwMDAwIHBhcmFtZXRlcnMgKiAxMDMwMDAwMDAgdG9rZW5zID0gMS4xNDMzZSsxNyBGTE9QCgpvciAKCjAuNiBob3VycyAtIHJlcG9ydGVkIHRyYWluaW5nIHRpbWUgZm9yIGFub3RoZXIgbW9kZWwgaW4gdGhlIHBhcGVyLCBJIGFzc3VtZWQsIHRoaXMgdHJhaW5pbmcgd2FzIHNpbWlsYXIgaW4gdGltZSBsZW5ndGgKCjAuNiBob3VycyAqIDM2MDAgc2VjIC8gaG91ciAqIDggR1BVcyAqIDM1NTgwMDAwMDAwMDAwIEZMT1AvcyBbYXNzdW1lZCBwcmVjaXNpb24gZnAxNl0gKiAwLjMgW2Fzc3VtZWQgdXRpbGl6YXRpb25dID0gMS44NDQ0NjcyZSsxNyBGTE9QCgpvciAKCiIiRHVyaW5nIHRoZSBHRk0gcHJvY2Vzcywgd2UgcmVtb3ZlZCBsYXllciBkcm9wb3V0IGFuZCB0cmFpbmVkIG9uIDggR1BVcy4gV2UgbGltaXRlZCB0aGUgbnVtYmVyIG9mIHRva2VucyBwZXIgR1BVIHRvIGEgbWF4aW11bSB0aHJlc2hvbGQgMTUzNiwgd2hpY2ggbWVhbnMgZWFjaCBHUFUgcHJvY2Vzc2VzIDE1MzYgdG9rZW5zIHVzaW5nIHRoZSBzYW1lIG1vZGVsIHBhcmFtZXRlcnMuIFdlIGFjY3VtdWxhdGVkIGdyYWRpZW50IHVwZGF0ZXMgb3ZlciA4IGJhdGNoZXMgYmVmb3JlIGNvbW1pdHRpbmcgYSBwYXJhbWV0ZXIgdXBkYXRlIGZvbGxvd2luZyBPdHQgZXQgYWwuICgyMDE4KS4gV2Ugc2V0CnRoZSBiYXRjaCBzaXplIGFzIDMyIGFuZCB0cmFpbmVkIDEwMDAgdXBkYXRlcy4iIgoKOCBHUFVzICogMTUzNiBtYXggdG9rZW5zIC8gR1BVICogMzIgdG9rZW5zIC8gYmF0Y2ggKiAxMDAwIHVwZGF0ZXMgKiAxODUyMDAwMDAgcGFyYW1ldGVycyAqIDYgRkxPUCAvIHRva2VuIC8gcGFyYW1ldGVyID0gNC4zNjk0MTYyZSsxNyBGTE9QCgp0aGUgbGFzdCBlc3RpbWF0aW9uIGlzIGxpa2VseSB0byBiZSB0aGUgbW9zdCBjb3JyZWN0ICh3aXRoIG1pbmltdW0gYXNzdW1wdGlvbnMpICIsOC4wLCwyMDI1LTExLTI4IDExOjUzOjQ0KzAwOjAwLCwsLCwsQWNhZGVtaWEsLCwsMS4wLFVucmVsZWFzZWQsLCwsLCwsNTU5Ny4zNzE2Njk1MDI2ODMsIk9wZXJhdGlvbiBjb3VudGluZyxIYXJkd2FyZSIsLCwsLE5vClp5bUNUUkwsQmlvbG9neSxQcm90ZWluIGdlbmVyYXRpb24sIkJhc2VjYW1wIFJlc2VhcmNoLEZyaWVkcmljaC1BbGV4YW5kZXItVW5pdmVyc2l0w6R0LFVuaXZlcnNpdHkgb2YgR2lyb25hIiwiR2VyYWxkZW5lIE11bnNhbXksIFNlYmFzdGlhbiBMaW5kbmVyLCBQaGlsaXBwIExvcmVueiwgTm9lbGlhIEZlcnJ1eiIsMjAyMi0xMi0wMSxaeW1DVFJMOiBhIGNvbmRpdGlvbmFsIGxhbmd1YWdlIG1vZGVsIGZvciB0aGUgY29udHJvbGxhYmxlIGdlbmVyYXRpb24gb2YgYXJ0aWZpY2lhbCBlbnp5bWVzLGh0dHBzOi8vd3d3Lm1sc2IuaW8vcGFwZXJzXzIwMjIvWnltQ1RSTF9hX2NvbmRpdGlvbmFsX2xhbmd1YWdlX21vZGVsX2Zvcl90aGVfY29udHJvbGxhYmxlX2dlbmVyYXRpb25fb2ZfYXJ0aWZpY2lhbF9lbnp5bWVzLnBkZiwzNC4wLCwsNzM4MDAwMDAwLjAsIiIiWnltQ1RSTCBjb250YWlucyAzNiBsYXllcnMgdG90YWxsaW5nIDczOE0gcGFyYW1ldGVycyIiIiw1LjA1ZSsyMSwiIiJXZSB0cmFpbmVkIGZvciAxNzksMDAwIHN0ZXBzIG9uIDQ4IE5WSURJQSBBMTAwcyA4MEdCIGZvciBhYm91dCAxNSwwMDAgR1BVIGhvdXJzIiIKCjE1MDAwICAqIDM2MDAgKiAzMTIgdGVyYUZMT1BTICogMC4zICh1dGlsaXphdGlvbiBhc3N1bXB0aW9uKSA9IDUuMDVlMjEiLCwiMzYsMjc2LDYwNCBzZXF1ZW5jZXMgYWZ0ZXIgZmlsdGVyaW5nLCBhbmQgdHJhaW5pbmcgdXNlcyA5MCUgb2YgdGhlc2UuIEZyb20gZmlndXJlIDYsIGF2ZXJhZ2Ugc2VxdWVuY2UgaXMgMzk5LjIgYW1pbm8gYWNpZHMgbG9uZy4KMzYsMjc2LDYwNCAqIDAuOSAqIDM5OS4yID0gMTMuMEIgYW1pbm8gYWNpZHMiLCwsTlZJRElBIEExMDAsLENvbmZpZGVudCwiVGhlIGRlc2lnbiBvZiBjdXN0b20tdGFpbG9yZWQgcHJvdGVpbnMgaGFzIHRoZSBwb3RlbnRpYWwgdG8gcHJvdmlkZSBub3ZlbCBhbmQKZ3JvdW5kYnJlYWtpbmcgc29sdXRpb25zIGluIG1hbnkgZmllbGRzLCBpbmNsdWRpbmcgbW9sZWN1bGFyIG1lZGljaW5lIG9yIGVudmlyb25tZW50YWwgc2NpZW5jZXMuIEFtb25nIHByb3RlaW4gY2xhc3NlcywgZW56eW1lcyBhcmUgcGFydGljdWxhcmx5IGF0dHJhY3RpdmUgYmVjYXVzZSB0aGVpciBjb21wbGV4IGFjdGl2ZSBzaXRlcyBjYW4gYWNjZWxlcmF0ZSBjaGVtaWNhbCB0cmFuc2Zvcm1hdGlvbnMgYnkgc2V2ZXJhbCBvcmRlcnMgb2YgbWFnbml0dWRlLiBTaW5jZSBlbnp5bWVzIGFyZSBiaW9kZWdyYWRhYmxlIG5hbm9zY29waWMgbWF0ZXJpYWxzLCB0aGV5IGhvbGQgYW4gdW5tYXRjaGVkIHByb21pc2UgYXMgc3VzdGFpbmFibGUsIGxhcmdlLXNjYWxlIGluZHVzdHJpYWwgY2F0YWx5c3RzLiBNb3RpdmF0ZWQgYnkgdGhlIGVub3Jtb3VzIHN1Y2Nlc3Mgb2YgbGFuZ3VhZ2UgbW9kZWxzIGluIGRlc2lnbmluZyBub3ZlbCB5ZXQgbmF0dXJlLWxpa2UgcHJvdGVpbnMsIHdlIGh5cG90aGVzaXNlZCB0aGF0IGFuIGVuenltZS1zcGVjaWZpYyBsYW5ndWFnZSBtb2RlbCBjb3VsZCBwcm92aWRlIG5ldyBvcHBvcnR1bml0aWVzIHRvIGRlc2lnbiBwdXJwb3NlLWJ1aWx0IGFydGlmaWNpYWwgZW56eW1lcy4gSGVyZSwgd2UgZGVzY3JpYmUgWnltQ1RSTCwgYSBjb25kaXRpb25hbCBsYW5ndWFnZSBtb2RlbCB0cmFpbmVkIG9uIHRoZSBCUkVOREEgZGF0YWJhc2Ugb2YgZW56eW1lcywgd2hpY2ggZ2VuZXJhdGVzIGVuenltZXMgb2YgYSBzcGVjaWZpYyBlbnp5bWF0aWMgY2xhc3MgdXBvbiBhIHVzZXIgcHJvbXB0LiBaeW1DVFJMIGdlbmVyYXRlcyBhcnRpZmljaWFsIGVuenltZXMgZGlzdGFudCBmcm9tIG5hdHVyYWwgb25lcyB3aGlsZSB0aGVpciBpbnRlbmRlZCBmdW5jdGlvbmFsaXR5IG1hdGNoZXMgcHJlZGljdGlvbnMgZnJvbSBvcnRob2dvbmFsIG1ldGhvZHMuIFdlIHJlbGVhc2UgdGhlIG1vZGVsIHRvIHRoZSBjb21tdW5pdHkuIiw4LjAsLE9wZW4gd2VpZ2h0cyAodW5yZXN0cmljdGVkKSwiVW5pdGVkIEtpbmdkb20gb2YgR3JlYXQgQnJpdGFpbiBhbmQgTm9ydGhlcm4gSXJlbGFuZCxHZXJtYW55LFNwYWluIiwsLCw0OC4wLCwyMDI2LTAxLTAxIDE0OjAyOjIzKzAwOjAwLCwsLCwsIkluZHVzdHJ5LEFjYWRlbWlhLEFjYWRlbWlhIiwsLCwsVW5yZWxlYXNlZCwiQXBhY2hlIDIuMApodHRwczovL2h1Z2dpbmdmYWNlLmNvL0FJNFBEL1p5bUNUUkwiLCwsLCwsMzgzODEuOTc3MTYyMzA0MTE2LEhhcmR3YXJlLEFJNFBELCwsLFllcwpEZWVwTmFzaCxHYW1lcyxTdHJhdGVnbyxEZWVwTWluZCwiSnVsaWVuIFBlcm9sYXQsIEJhcnQgZGUgVnlsZGVyLCBEYW5pZWwgSGVubmVzLCBFdWdlbmUgVGFyYXNzb3YsIEZsb3JpYW4gU3RydWIsIFZpbmNlbnQgZGUgQm9lciwgUGF1bCBNdWxsZXIsIEplcm9tZSBULiBDb25ub3IsIE5laWwgQnVyY2gsIFRob21hcyBBbnRob255LCBTdGVwaGVuIE1jQWxlZXIsIFJvbXVhbGQgRWxpZSwgU2FyYWggSC4gQ2VuLCBaaGUgV2FuZywgQXVkcnVuYXMgR3J1c2x5cywgQWxla3NhbmRyYSBNYWx5c2hldmEsIE1pbmEgS2hhbiwgU2hlcmppbCBPemFpciwgRmluYmFyciBUaW1iZXJzLCBUb2J5IFBvaGxlbiwgVG9tIEVjY2xlcywgTWFyayBSb3dsYW5kLCBNYXJjIExhbmN0b3QsIEplYW4tQmFwdGlzdGUgTGVzcGlhdSwgQmlsYWwgUGlvdCwgU2hheWVnYW4gT21pZHNoYWZpZWksIEVkd2FyZCBMb2NraGFydCwgTGF1cmVudCBTaWZyZSwgTmF0aGFsaWUgQmVhdWd1ZXJsYW5nZSwgUmVtaSBNdW5vcywgRGF2aWQgU2lsdmVyLCBTYXRpbmRlciBTaW5naCwgRGVtaXMgSGFzc2FiaXMsIEthcmwgVHV5bHMiLDIwMjItMTItMDEsTWFzdGVyaW5nIHRoZSBnYW1lIG9mIFN0cmF0ZWdvIHdpdGggbW9kZWwtZnJlZSBtdWx0aWFnZW50IHJlaW5mb3JjZW1lbnQgbGVhcm5pbmcsaHR0cHM6Ly93d3cuc2NpZW5jZS5vcmcvc3Rva2VuL2F1dGhvci10b2tlbnMvU1QtODg3L2Z1bGwsMjQ1LjAsU09UQSBpbXByb3ZlbWVudCwiRGVlcE5hc2ggYmVhdCBleGlzdGluZyBzdGF0ZS1vZi10aGUtYXJ0IEFJIG1ldGhvZHMgaW4gU3RyYXRlZ28gYW5kIGFjaGlldmVkIGEgeWVhci10by1kYXRlICgyMDIyKSBhbmQgYWxsLXRpbWUgdG9wLXRocmVlIHJhbmtpbmcgb24gdGhlIEdyYXZvbiBnYW1lcyBwbGF0Zm9ybSwgY29tcGV0aW5nIHdpdGggaHVtYW4gZXhwZXJ0IHBsYXllcnMuIiwsLCwiIiJUaGUgZmluYWwgYWdlbnQgd2FzIHRyYWluZWQgdXNpbmcgNzY4IE1YVeKAmXMgKG1hdHJpeCBtdWx0aXBsaWNhdGlvbiB1bml0KSBmb3IgTGVhcm5lcnMgYW5kCjI1NiBNWFXigJlzIGZvciBBY3RvcnMgKHVzaW5nIDI1NiBUUFXigJlzIGluIHRvdGFsKS4iIgpTb21lIG1vcmUgZGV0YWlscyBpbiBUYWJsZSBTMSAoaW4gc3VwcGxlbWVudGFyeSBtYXRlcmlhbHMpIiwyMTA5NzAzNjgwMDAwLCI3NjggKiA3LjIxTSB0cmFqZWN0b3JpZXM/IChUYWJsZSBTMSkKCjc2OCAqIDcuMjFNID0gNSw1MzcsMjgwLDAwMAoKaHR0cHM6Ly93d3cuc2NpZW5jZS5vcmcvZG9pL3N1cHBsLzEwLjExMjYvc2NpZW5jZS5hZGQ0Njc5L3N1cHBsX2ZpbGUvc2NpZW5jZS5hZGQ0Njc5X3NtLnBkZiIsLCwsUmVpbmZvcmNlbWVudCBsZWFybmluZyxVbmtub3duLCJXZSBpbnRyb2R1Y2UgRGVlcE5hc2gsIGFuIGF1dG9ub21vdXMgYWdlbnQgdGhhdCBwbGF5cyB0aGUgaW1wZXJmZWN0IGluZm9ybWF0aW9uIGdhbWUgU3RyYXRlZ28gYXQgYSBodW1hbiBleHBlcnQgbGV2ZWwuIFN0cmF0ZWdvIGlzIG9uZSBvZiB0aGUgZmV3IGljb25pYyBib2FyZCBnYW1lcyB0aGF0IGFydGlmaWNpYWwgaW50ZWxsaWdlbmNlIChBSSkgaGFzIG5vdCB5ZXQgbWFzdGVyZWQuIEl0IGlzIGEgZ2FtZSBjaGFyYWN0ZXJpemVkIGJ5IGEgdHdpbiBjaGFsbGVuZ2U6IEl0IHJlcXVpcmVzIGxvbmctdGVybSBzdHJhdGVnaWMgdGhpbmtpbmcgYXMgaW4gY2hlc3MsIGJ1dCBpdCBhbHNvIHJlcXVpcmVzIGRlYWxpbmcgd2l0aCBpbXBlcmZlY3QgaW5mb3JtYXRpb24gYXMgaW4gcG9rZXIuIFRoZSB0ZWNobmlxdWUgdW5kZXJwaW5uaW5nIERlZXBOYXNoIHVzZXMgYSBnYW1lLXRoZW9yZXRpYywgbW9kZWwtZnJlZSBkZWVwIHJlaW5mb3JjZW1lbnQgbGVhcm5pbmcgbWV0aG9kLCB3aXRob3V0IHNlYXJjaCwgdGhhdCBsZWFybnMgdG8gbWFzdGVyIFN0cmF0ZWdvIHRocm91Z2ggc2VsZi1wbGF5IGZyb20gc2NyYXRjaC4gRGVlcE5hc2ggYmVhdCBleGlzdGluZyBzdGF0ZS1vZi10aGUtYXJ0IEFJIG1ldGhvZHMgaW4gU3RyYXRlZ28gYW5kIGFjaGlldmVkIGEgeWVhci10by1kYXRlICgyMDIyKSBhbmQgYWxsLXRpbWUgdG9wLXRocmVlIHJhbmtpbmcgb24gdGhlIEdyYXZvbiBnYW1lcyBwbGF0Zm9ybSwgY29tcGV0aW5nIHdpdGggaHVtYW4gZXhwZXJ0IHBsYXllcnMuIiwsLFVucmVsZWFzZWQsVW5pdGVkIEtpbmdkb20gb2YgR3JlYXQgQnJpdGFpbiBhbmQgTm9ydGhlcm4gSXJlbGFuZCwsLCwsLDIwMjYtMDEtMDEgMTQ6MDI6MjQrMDA6MDAsLCwsLCxJbmR1c3RyeSwsLCwsVW5yZWxlYXNlZCwidGhlIHRyYWluaW5nIGNvZGUgdXNlZCB0byBiZSBoZXJlIGJ1dCBub3QgYW55bW9yZQoKaHR0cHM6Ly9naXRodWIuY29tL2dvb2dsZS1kZWVwbWluZC9vcGVuX3NwaWVsL3RyZWUvbWFzdGVyL29wZW5fc3BpZWwvcHl0aG9uL2FsZ29yaXRobXMvcm5hZCIsLCwsLCwsLCwsLCxObwpBTE0gMS4wLExhbmd1YWdlLExhbmd1YWdlIG1vZGVsaW5nLEJlaWppbmcgQWNhZGVteSBvZiBBcnRpZmljaWFsIEludGVsbGlnZW5jZSAvIEJBQUksLDIwMjItMTEtMjgsQUxNIDEuMCxodHRwczovL2dpdGh1Yi5jb20vRmxhZ0FJLU9wZW4vRmxhZ0FJL2Jsb2IvbWFzdGVyL2V4YW1wbGVzL0FMTS9SRUFETUUubWQsLFNPVEEgaW1wcm92ZW1lbnQsU09UQSByZXN1bHRzIG9uIEFyYWJpYy1sYW5ndWFnZSBiZW5jaG1hcmsgQUxVRS4sMzM1MDAwMDAwLjAsMzM1TSBwYXJhbWV0ZXJzOiBodHRwczovL2dpdGh1Yi5jb20vRmxhZ0FJLU9wZW4vRmxhZ0FJL2Jsb2IvbWFzdGVyL2V4YW1wbGVzL0FMTS9SRUFETUUubWQsLCwyMjY5NjU3MjQwMCwsLCwsLFNwZWN1bGF0aXZlLCJUaGUgQXJhYmljIExhbmd1YWdlIE1vZGVsIChBTE0pIDEuMCBpcyBhIHByZXRyYWluZWQgbGFuZ3VhZ2UgbW9kZWwgYmFzZWQgb24gYXV0b3JlZ3Jlc3NpdmUgYmxhbmsgaW5maWxsaW5nIC4gQmVsb3cgc2hvd3MgdGhlIGNvdW50IG9mIG1vZGVsIHBhcmFtZXRlcnMgaW4gZGV0YWlsLgoKQUxNLTEuMCB1c2VzIHRoZSBsYXJnZXN0IG9wZW4tc291cmNlIEFyYWJpYyB0ZXh0IGRhdGFzZXQgQXJhYmljVGV4dCAyMDIyLiBZb3UgY2FuIGNoZWNrIEFyYWJpY1RleHQgMjAyMiBmb3IgbW9yZSBpbmZvcm1hdGlvbi4iLCwsSG9zdGVkIGFjY2VzcyAobm8gQVBJKSxDaGluYSwsLCwsLDIwMjUtMTEtMjggMTE6NTM6NDQrMDA6MDAsLCwsLCxBY2FkZW1pYSwsLCwsVW5yZWxlYXNlZCwiSXQgc2VlbXMgdG8gaGF2ZSBvbmx5IGluZmVyZW5jZSBhbmQgZmluZXR1bmluZyBjb2Rlcywgbm8gd2VpZ2h0cyBvciBwcmV0cmFpbmluZyBjb2RlCgpodHRwczovL2dpdGh1Yi5jb20vRmxhZ0FJLU9wZW4vRmxhZ0FJL3RyZWUvbWFzdGVyL2V4YW1wbGVzL0FMTSIsLCwsLCwsLCwsLCxObwpEaVQtWEwvMiArIERpc2NyaW1pbmF0b3IgR3VpZGFuY2UsSW1hZ2UgZ2VuZXJhdGlvbiwiSW1hZ2UgZ2VuZXJhdGlvbixUZXh0LXRvLWltYWdlIiwiS29yZWEgQWR2YW5jZWQgSW5zdGl0dXRlIG9mIFNjaWVuY2UgYW5kIFRlY2hub2xvZ3kgKEtBSVNUKSxOQVZFUiIsIkRvbmdqdW4gS2ltLCBZZW9uZ21pbiBLaW0sIFNlIEp1bmcgS3dvbiwgV2FubW8gS2FuZywgSWwtQ2h1bCBNb29uIiwyMDIyLTExLTI4LFJlZmluaW5nIEdlbmVyYXRpdmUgUHJvY2VzcyB3aXRoIERpc2NyaW1pbmF0b3IgR3VpZGFuY2UgaW4gU2NvcmUtYmFzZWQgRGlmZnVzaW9uIE1vZGVscyxodHRwczovL2FyeGl2Lm9yZy9hYnMvMjIxMS4xNzA5MXY0LDExMC4wLFNPVEEgaW1wcm92ZW1lbnQsIiIiVXNpbmcgb3VyIGFsZ29yaXRobSwgd2UgYWNoaXZlIHN0YXRlLW9mLXRoZS1hcnQgcmVzdWx0cyBvbiBJbWFnZU5ldCAyNTZ4MjU2IHdpdGggRklEIDEuODMgYW5kIHJlY2FsbCAwLjY0LCBzaW1pbGFyIHRvIHRoZSB2YWxpZGF0aW9uIGRhdGEncyBGSUQgKDEuNjgpIGFuZCByZWNhbGwgKDAuNjYpIiIiLCwsLCJUaGlzIGlzIGEgZmluZXR1bmUgb2YgRGlULVhMLzIsIHNvIGl0cyBjb21wdXRlIHdvbid0IGJlIG11Y2ggaGlnaGVyLiIsMzI3OTc4NzUyLCwsLE5WSURJQSBBMTAwLCxVbmtub3duLCJUaGUgcHJvcG9zZWQgbWV0aG9kLCBEaXNjcmltaW5hdG9yIEd1aWRhbmNlLCBhaW1zIHRvIGltcHJvdmUgc2FtcGxlIGdlbmVyYXRpb24gb2YgcHJlLXRyYWluZWQgZGlmZnVzaW9uIG1vZGVscy4gVGhlIGFwcHJvYWNoIGludHJvZHVjZXMgYSBkaXNjcmltaW5hdG9yIHRoYXQgZ2l2ZXMgZXhwbGljaXQgc3VwZXJ2aXNpb24gdG8gYSBkZW5vaXNpbmcgc2FtcGxlIHBhdGggd2hldGhlciBpdCBpcyByZWFsaXN0aWMgb3Igbm90LiBVbmxpa2UgR0FOcywgb3VyIGFwcHJvYWNoIGRvZXMgbm90IHJlcXVpcmUgam9pbnQgdHJhaW5pbmcgb2Ygc2NvcmUgYW5kIGRpc2NyaW1pbmF0b3IgbmV0d29ya3MuIEluc3RlYWQsIHdlIHRyYWluIHRoZSBkaXNjcmltaW5hdG9yIGFmdGVyIHNjb3JlIHRyYWluaW5nLCBtYWtpbmcgZGlzY3JpbWluYXRvciB0cmFpbmluZyBzdGFibGUgYW5kIGZhc3QgdG8gY29udmVyZ2UuIEluIHNhbXBsZSBnZW5lcmF0aW9uLCB3ZSBhZGQgYW4gYXV4aWxpYXJ5IHRlcm0gdG8gdGhlIHByZS10cmFpbmVkIHNjb3JlIHRvIGRlY2VpdmUgdGhlIGRpc2NyaW1pbmF0b3IuIFRoaXMgdGVybSBjb3JyZWN0cyB0aGUgbW9kZWwgc2NvcmUgdG8gdGhlIGRhdGEgc2NvcmUgYXQgdGhlIG9wdGltYWwgZGlzY3JpbWluYXRvciwgd2hpY2ggaW1wbGllcyB0aGF0IHRoZSBkaXNjcmltaW5hdG9yIGhlbHBzIGJldHRlciBzY29yZSBlc3RpbWF0aW9uIGluIGEgY29tcGxlbWVudGFyeSB3YXkuIFVzaW5nIG91ciBhbGdvcml0aG0sIHdlIGFjaGl2ZSBzdGF0ZS1vZi10aGUtYXJ0IHJlc3VsdHMgb24gSW1hZ2VOZXQgMjU2eDI1NiB3aXRoIEZJRCAxLjgzIGFuZCByZWNhbGwgMC42NCwgc2ltaWxhciB0byB0aGUgdmFsaWRhdGlvbiBkYXRhJ3MgRklEICgxLjY4KSBhbmQgcmVjYWxsICgwLjY2KS4gV2UgcmVsZWFzZSB0aGUgY29kZSBhdCB0aGlzIGh0dHBzIFVSTC4iLDEwLjAsLFVucmVsZWFzZWQsIktvcmVhIChSZXB1YmxpYyBvZiksS29yZWEgKFJlcHVibGljIG9mKSIsRGlULVhMLzIsLCwsLDIwMjYtMDUtMjUgMTI6MTY6MzQrMDA6MDAsLCwsLCwiQWNhZGVtaWEsSW5kdXN0cnkiLCwsLCxPcGVuIChub24tY29tbWVyY2lhbCksIkF0dHJpYnV0aW9uLU5vbkNvbW1lcmNpYWwtU2hhcmVBbGlrZSA0LjAgSW50ZXJuYXRpb25hbApodHRwczovL2dpdGh1Yi5jb20vYWxzZHVkcmxhMTAvREc/dGFiPXJlYWRtZS1vdi1maWxlCgpJIGNhbm5vdCBzZWUgY2hlY2twb2ludHMgLyBtb2RlbCB3ZWlnaHRzIGluIHRoZSByZXBvIiwsLCxGUDE2LCwsLCwsLCxObwpEaXNjcmltaW5hdG9yIEd1aWRhbmNlLEltYWdlIGdlbmVyYXRpb24sSW1hZ2UgZ2VuZXJhdGlvbiwiS29yZWEgQWR2YW5jZWQgSW5zdGl0dXRlIG9mIFNjaWVuY2UgYW5kIFRlY2hub2xvZ3kgKEtBSVNUKSxOQVZFUiIsIkRvbmdqdW4gS2ltLCBZZW9uZ21pbiBLaW0sIFNlIEp1bmcgS3dvbiwgV2FubW8gS2FuZywgSWwtQ2h1bCBNb29uIiwyMDIyLTExLTI4LFJlZmluaW5nIEdlbmVyYXRpdmUgUHJvY2VzcyB3aXRoIERpc2NyaW1pbmF0b3IgR3VpZGFuY2UgaW4gU2NvcmUtYmFzZWQgRGlmZnVzaW9uIE1vZGVscyxodHRwczovL2FyeGl2Lm9yZy9hYnMvMjIxMS4xNzA5MXY0LDExMC4wLFNPVEEgaW1wcm92ZW1lbnQsIiIiVXNpbmcgb3VyIGFsZ29yaXRobSwgd2UgYWNoaXZlIHN0YXRlLW9mLXRoZS1hcnQgcmVzdWx0cyBvbiBJbWFnZU5ldCAyNTZ4MjU2IHdpdGggRklEIDEuODMgYW5kIHJlY2FsbCAwLjY0LCBzaW1pbGFyIHRvIHRoZSB2YWxpZGF0aW9uIGRhdGEncyBGSUQgKDEuNjgpIGFuZCByZWNhbGwgKDAuNjYpLiIiCmh0dHBzOi8vcGFwZXJzd2l0aGNvZGUuY29tL3BhcGVyL3JlZmluaW5nLWdlbmVyYXRpdmUtcHJvY2Vzcy13aXRoIiwsLDIuMTU3MDAwMDAwMWUrMjAsNDgxIGhvdXJzICogMzEyIFRGTE9QUyAoQTEwMCkgKiA0MCUgdXRpbGl6YXRpb24sMzI3OTc4NzUyLCw0ODEuMCxUYWJsZSA2LE5WSURJQSBBMTAwIFBDSWUsLENvbmZpZGVudCwiVGhlIHByb3Bvc2VkIG1ldGhvZCwgRGlzY3JpbWluYXRvciBHdWlkYW5jZSwgYWltcyB0byBpbXByb3ZlIHNhbXBsZSBnZW5lcmF0aW9uIG9mIHByZS10cmFpbmVkIGRpZmZ1c2lvbiBtb2RlbHMuIFRoZSBhcHByb2FjaCBpbnRyb2R1Y2VzIGEgZGlzY3JpbWluYXRvciB0aGF0IGdpdmVzIGV4cGxpY2l0IHN1cGVydmlzaW9uIHRvIGEgZGVub2lzaW5nIHNhbXBsZSBwYXRoIHdoZXRoZXIgaXQgaXMgcmVhbGlzdGljIG9yIG5vdC4gVW5saWtlIEdBTnMsIG91ciBhcHByb2FjaCBkb2VzIG5vdCByZXF1aXJlIGpvaW50IHRyYWluaW5nIG9mIHNjb3JlIGFuZCBkaXNjcmltaW5hdG9yIG5ldHdvcmtzLiBJbnN0ZWFkLCB3ZSB0cmFpbiB0aGUgZGlzY3JpbWluYXRvciBhZnRlciBzY29yZSB0cmFpbmluZywgbWFraW5nIGRpc2NyaW1pbmF0b3IgdHJhaW5pbmcgc3RhYmxlIGFuZCBmYXN0IHRvIGNvbnZlcmdlLiBJbiBzYW1wbGUgZ2VuZXJhdGlvbiwgd2UgYWRkIGFuIGF1eGlsaWFyeSB0ZXJtIHRvIHRoZSBwcmUtdHJhaW5lZCBzY29yZSB0byBkZWNlaXZlIHRoZSBkaXNjcmltaW5hdG9yLiBUaGlzIHRlcm0gY29ycmVjdHMgdGhlIG1vZGVsIHNjb3JlIHRvIHRoZSBkYXRhIHNjb3JlIGF0IHRoZSBvcHRpbWFsIGRpc2NyaW1pbmF0b3IsIHdoaWNoIGltcGxpZXMgdGhhdCB0aGUgZGlzY3JpbWluYXRvciBoZWxwcyBiZXR0ZXIgc2NvcmUgZXN0aW1hdGlvbiBpbiBhIGNvbXBsZW1lbnRhcnkgd2F5LiBVc2luZyBvdXIgYWxnb3JpdGhtLCB3ZSBhY2hpdmUgc3RhdGUtb2YtdGhlLWFydCByZXN1bHRzIG9uIEltYWdlTmV0IDI1NngyNTYgd2l0aCBGSUQgMS44MyBhbmQgcmVjYWxsIDAuNjQsIHNpbWlsYXIgdG8gdGhlIHZhbGlkYXRpb24gZGF0YSdzIEZJRCAoMS42OCkgYW5kIHJlY2FsbCAoMC42NikuIiwxMC4wLCxPcGVuIHdlaWdodHMgKG5vbi1jb21tZXJjaWFsKSwiS29yZWEgKFJlcHVibGljIG9mKSxLb3JlYSAoUmVwdWJsaWMgb2YpIiwsLCwsLDIwMjYtMDUtMjUgMTI6MTY6MzYrMDA6MDAsLCwsLCwiQWNhZGVtaWEsSW5kdXN0cnkiLCwsLCxPcGVuIChub24tY29tbWVyY2lhbCksImh0dHBzOi8vZ2l0aHViLmNvbS9hbHNkdWRybGExMC9ERwpBdHRyaWJ1dGlvbi1Ob25Db21tZXJjaWFsLVNoYXJlQWxpa2UgNC4wIEludGVybmF0aW9uYWwKCmNoZWNrcG9pbnRzIGFuZCB0cmFpbiBjb2RlIGhlcmU6IGh0dHBzOi8vZ2l0aHViLmNvbS9hbHNkdWRybGExMC9ERy9ibG9iL21haW4vUkVBRE1FLm1kICIsLDMzNy44ODExMzYzMTczODkzLCxGUDE2LCwsSGFyZHdhcmUsLCwsLFllcwpHUFQtMy41IChkYXZpbmNpLTAwMyksLCwsLDIwMjItMTEtMjgsLCwsLCwsLCwsLCwsLCwsTGlrZWx5LCwsLCwsLCwsLCwyMDI2LTA0LTA4IDAyOjIxOjU2KzAwOjAwLCwsLCwsLCwsLCwsLCwsLCwsLCwsLCwsCkNJQ0VSTyxHYW1lcyxEaXBsb21hY3ksTWV0YSBBSSwiQW50b24gQmFraHRpbiwgTm9hbSBCcm93biwgRW1pbHkgRGluYW4sIEdhYnJpZWxlIEZhcmluYSwgQ29saW4gRmxhaGVydHksIERhbmllbCBGcmllZCwgQW5kcmV3IEdvZmYsIEpvbmF0aGFuIEdyYXksIEhlbmd5dWFuIEh1LCBBdGh1bCBQYXVsIEphY29iLCBNb2p0YWJhIEtvbWVpbGksIEthcnRoaWsgS29uYXRoLCBNaW5hZSBLd29uLCBBZGFtIExlcmVyLCBNaWtlIExld2lzLCBBbGV4YW5kZXIgSC4gTWlsbGVyLCBTYXNoYSBNaXR0cywgQWRpdGh5YSBSZW5kdWNoaW50YWxhLCBTdGVwaGVuIFJvbGxlciwgRGlyayBSb3dlLCBXZWl5YW4gU2hpLCBKb2UgU3Bpc2FrLCBBbGV4YW5kZXIgV2VpLCBEYXZpZCBXdSwgSHVnaCBaaGFuZywgTWFya3VzIFppamxzdHJhIiwyMDIyLTExLTIyLEh1bWFuLWxldmVsIHBsYXkgaW4gdGhlIGdhbWUgb2YgRGlwbG9tYWN5IGJ5IGNvbWJpbmluZyBsYW5ndWFnZSBtb2RlbHMgd2l0aCBzdHJhdGVnaWMgcmVhc29uaW5nLGh0dHBzOi8vd3d3LnNjaWVuY2Uub3JnL2RvaS8xMC4xMTI2L3NjaWVuY2UuYWRlOTA5Nyw0NTkuMCxTT1RBIGltcHJvdmVtZW50LCIiIldlIGludHJvZHVjZSBDaWNlcm8sIHRoZSBmaXJzdCBBSSBhZ2VudCB0byBhY2hpZXZlIGh1bWFuLWxldmVsIHBlcmZvcm1hbmNlIGluIERpcGxvbWFjeSIiIiwsIiIiV2UgdG9vayBSMkMyICgyMikgYXMgb3VyIGJhc2UgbW9kZWwg4oCTIGEgMi43QiBwYXJhbWV0ZXIgVHJhbnNmb3JtZXItYmFzZWQgKDIzKSBlbmNvZGVyLWRlY29kZXIgbW9kZWwgcHJlLXRyYWluZWQgb24gdGV4dCBmcm9tIHRoZSBJbnRlcm5ldCB1c2luZyBhIEJBUlQgZGUtbm9pc2luZyBvYmplY3RpdmUgKDI0KS4iIiIsLCwsIiIiV2Ugb2J0YWluZWQgYSBkYXRhc2V0IG9mIDEyNSwyNjEgZ2FtZXMgb2YgRGlwbG9tYWN5IHBsYXllZCBvbmxpbmUgYXQgd2ViRGlwbG9tYWN5Lm5ldC4gT2YgdGhlc2UsIDQwLDQwOCBnYW1lcyBjb250YWluZWQgZGlhbG9ndWUsIHdpdGggYSB0b3RhbCBvZiAxMiw5MDEsNjYyIG1lc3NhZ2VzIGV4Y2hhbmdlZCBiZXR3ZWVuIHBsYXllcnMuIFBsYXllciBhY2NvdW50cyB3ZXJlIGRlLWlkZW50aWZpZWQgYW5kIGF1dG9tYXRlZCByZWRhY3Rpb24gb2YgcGVyc29uYWxseSBpZGVudGlmaWFibGUgaW5mb3JtYXRpb24gKFBJSSkgd2FzIHBlcmZvcm1lZCBieSB3ZWJEaXBsb21hY3kuIFdlIHJlZmVyIHRvIHRoaXMgZGF0YXNldCBoZXJlYWZ0ZXIgYXMgV2ViRGlwbG9tYWN5IC4iIiIsLCwsLFVua25vd24sIlRoZSBnYW1lIERpcGxvbWFjeSBoYXMgYmVlbiBhIG1ham9yIGNoYWxsZW5nZSBmb3IgYXJ0aWZpY2lhbCBpbnRlbGxpZ2VuY2UgKEFJKS4gVW5saWtlIG90aGVyIGNvbXBldGl0aXZlIGdhbWVzIHRoYXQgQUkgaGFzIHJlY2VudGx5IG1hc3RlcmVkLCBzdWNoIGFzIGNoZXNzLCBHbywgYW5kIHBva2VyLCBEaXBsb21hY3kgY2Fubm90IGJlIHNvbHZlZCBwdXJlbHkgdGhyb3VnaCBzZWxmLXBsYXk7IGl0IHJlcXVpcmVzIHRoZSBkZXZlbG9wbWVudCBvZiBhbiBhZ2VudCB0byB1bmRlcnN0YW5kIG90aGVyIHBsYXllcnPigJkgbW90aXZhdGlvbnMgYW5kIHBlcnNwZWN0aXZlcyBhbmQgdG8gdXNlIG5hdHVyYWwgbGFuZ3VhZ2UgdG8gbmVnb3RpYXRlIGNvbXBsZXggc2hhcmVkIHBsYW5zLiBUaGUgTWV0YSBGdW5kYW1lbnRhbCBBSSBSZXNlYXJjaCBEaXBsb21hY3kgVGVhbSAoRkFJUikgZXQgYWwuIGRldmVsb3BlZCBhbiBhZ2VudCB0aGF0IGlzIGFibGUgdG8gcGxheSB0aGUgZnVsbCBuYXR1cmFsIGxhbmd1YWdlIGZvcm0gb2YgdGhlIGdhbWUgYW5kIGRlbW9uc3RyYXRlcyBwZXJmb3JtYW5jZSB3ZWxsIGFib3ZlIHRoZSBodW1hbiBhdmVyYWdlIGluIGFuIG9ubGluZSBEaXBsb21hY3kgbGVhZ3VlLiBUaGUgcHJlc2VudCB3b3JrIGhhcyBmYXItcmVhY2hpbmcgaW1wbGljYXRpb25zIGZvciB0aGUgZGV2ZWxvcG1lbnQgb2YgY29vcGVyYXRpdmUgQUkgYW5kIGxhbmd1YWdlIG1vZGVscyBmb3IgY29tbXVuaWNhdGlvbiB3aXRoIHBlb3BsZSwgZXZlbiB3aGVuIGludGVyYWN0aW9ucyBpbnZvbHZlIGEgbWl4dHVyZSBvZiBhbGlnbmVkIGFuZCBjb21wZXRpbmcgaW50ZXJlc3RzLiDigJRZUyIsLCxPcGVuIHdlaWdodHMgKG5vbi1jb21tZXJjaWFsKSxVbml0ZWQgU3RhdGVzIG9mIEFtZXJpY2EsLCwsLCwyMDI2LTAxLTAxIDE0OjAyOjI0KzAwOjAwLCwsLCwsSW5kdXN0cnksLCwsLE9wZW4gc291cmNlLCJjcmVhdGl2ZSBjb21tb25zIChub24gY29tbSkgZm9yIG1vZGVsIHdlaWdodHMsIE1JVCBmb3IgY29kZQpodHRwczovL2dpdGh1Yi5jb20vZmFjZWJvb2tyZXNlYXJjaC9kaXBsb21hY3lfY2ljZXJvP3RhYj1yZWFkbWUtb3YtZmlsZSNsaWNlbnNlLWZvci1tb2RlbC13ZWlnaHRzIiwsLCxGUDE2LCwsLCwsLCxZZXMKQ0xVRSxSZWNvbW1lbmRhdGlvbixSZWNvbW1lbmRlciBzeXN0ZW0sIk5hdmVyIENsb3ZhLE5hdmVyIEFJIExhYiIsIkt5dXlvbmcgU2hpbiwgSGFub2NrIEt3YWssIFN1IFlvdW5nIEtpbSwgTWF4IE5paGxlbiBSYW1zdHJvbSwgSmlzdSBKZW9uZywgSnVuZy1Xb28gSGEsIEt5dW5nLU1pbiBLaW0iLDIwMjItMTEtMjIsU2NhbGluZyBMYXcgZm9yIFJlY29tbWVuZGF0aW9uIE1vZGVsczogVG93YXJkcyBHZW5lcmFsLXB1cnBvc2UgVXNlciBSZXByZXNlbnRhdGlvbnMsaHR0cHM6Ly9hcnhpdi5vcmcvYWJzLzIxMTEuMTEyOTQsLCwsMTYwMDAwMDAwLjAsMTYwbSwzLjQ1NmUrMTgsInVzaW5nIGdyYXBoIHJlYWRlciBvbiBGaWd1cmUgMiBiIGZvciB0aGUgdXBwZXIgcmlnaHQgcG9pbnQ6IAowLjA0IFBGLWRheXMgKiAxMF4xNSBGTE9QUy9zKiAzNjAwcyoyNGg9MzQ1NjAwMDAwMDAwMDAwMDAwMAoKY291bnRpbmcgb3BlcmF0aW9uczogPTE2MDAwMDAwMC4wMCo1MDc0Mzg3MDMxMio2PTQuODcxNDExNTQ5OTUyIMOXIDEwXjE5CgoiIlRoZSBjb21wdXRhdGlvbiAoUEYtZGF5cykgaXMgY2FsY3VsYXRlZCBhcyA2IMOXICMgb2YgcGFyYW1ldGVycyDDlyBiYXRjaCBzaXplIMOXICMgb2YgdHJhaW5pbmcgc3RlcHMgw5cgc2VxdWVuY2UgbGVuZ3RoIGRpdmlkZWQgYnkgb25lIFBGLWRheSA9IDguNjQgw5cgMTBeMTkuIFdlIHRyYWluIGFsbCBtb2RlbHMgZm9yIDEwMCwwMDAgc3RlcHMuIiIiLCwiUHJlLXRyYWluaW5nOgpXZSBjb25zdHJ1Y3QgYSBzdWZmaWNpZW50bHkgbGFyZ2Utc2NhbGUgZGF0YXNldCB3aXRoIG1vcmUKdGhhbiA1MEIgKDUwNzQxNjQzMjI1KSBiZWhhdmlvciB0b2tlbnMgY29sbGVjdGVkIG92ZXIgMiB5ZWFycyBmcm9tIHNlYXJjaAplbmdpbmUgYW5kIGUtY29tbWVyY2UgcGxhdGZvcm0uCk51bWJlciBvZiBiZWhhdmlvciB0b2tlbnMgNTAsNzQxLDY0MywyMjUgKEFwcGVuZGl4IDEpCkRvd25zdHJlYW06CkJvb2tzOiBXZSBjb2xsZWN0IDEsMjk4LDQ4OSByZXZpZXcgbG9ncyBvZiAxMDAsMDAwIHVuaXF1ZQp1c2VycyBhbmQgNTA0LDU3MiB1bmlxdWUgYm9va3MuCkNsb3RoaW5nOiBXZSBjb2xsZWN0IDkyOCw1OTggcmV2aWV3IGxvZ3Mgb2YgMTAwLDAwMCB1bmlxdWUKdXNlcnMgYW5kIDMxNCw5NDMgdW5pcXVlIGNsb3RoaW5nLCBzaG9lcywgYW5kIGpld2VscnkuCgo1MDc0MTY0MzIyNSsxMjk4NDg5KzkyODU5OD01MDc0Mzg3MDMxMiIsMTY4LjAsIldlIHNodWZmbGUgdGhlIGRhdGFzZXQgYXQgZXZlcnkgZXBvY2ggYW5kIHRyYWluIHRoZSBtb2RlbCBmb3IKOCBlcG9jaHMsIHdoZXJlIHRoZSB0cmFuc2ZlciBwZXJmb3JtYW5jZSBiZWdpbnMgdG8gcGxhdGVhdS4KVGhlIHRvdGFsIHRyYWluaW5nIHRpbWUgdGFrZXMgNyBkYXlzIG9uIDY0IFYxMDAgR1BVcy4gCgoiLE5WSURJQSBWMTAwLCxMaWtlbHksIlJlY2VudCBhZHZhbmNlbWVudCBvZiBsYXJnZS1zY2FsZSBwcmV0cmFpbmVkIG1vZGVscyBzdWNoIGFzIEJFUlQsIEdQVC0zLCBDTElQLCBhbmQgR29waGVyLCBoYXMgc2hvd24gYXN0b25pc2hpbmcgYWNoaWV2ZW1lbnRzIGFjcm9zcyB2YXJpb3VzIHRhc2sgZG9tYWlucy4gVW5saWtlIHZpc2lvbiByZWNvZ25pdGlvbiBhbmQgbGFuZ3VhZ2UgbW9kZWxzLCBzdHVkaWVzIG9uIGdlbmVyYWwtcHVycG9zZSB1c2VyIHJlcHJlc2VudGF0aW9uIGF0IHNjYWxlIHN0aWxsIHJlbWFpbiB1bmRlcmV4cGxvcmVkLiBIZXJlIHdlIGV4cGxvcmUgdGhlIHBvc3NpYmlsaXR5IG9mIGdlbmVyYWwtcHVycG9zZSB1c2VyIHJlcHJlc2VudGF0aW9uIGxlYXJuaW5nIGJ5IHRyYWluaW5nIGEgdW5pdmVyc2FsIHVzZXIgZW5jb2RlciBhdCBsYXJnZSBzY2FsZXMuIFdlIGRlbW9uc3RyYXRlIHRoYXQgdGhlIHNjYWxpbmcgbGF3IGlzIHByZXNlbnQgaW4gdXNlciByZXByZXNlbnRhdGlvbiBsZWFybmluZyBhcmVhcywgd2hlcmUgdGhlIHRyYWluaW5nIGVycm9yIHNjYWxlcyBhcyBhIHBvd2VyLWxhdyB3aXRoIHRoZSBhbW91bnQgb2YgY29tcHV0YXRpb24uIE91ciBDb250cmFzdGl2ZSBMZWFybmluZyBVc2VyIEVuY29kZXIgKENMVUUpLCBvcHRpbWl6ZXMgdGFzay1hZ25vc3RpYyBvYmplY3RpdmVzLCBhbmQgdGhlIHJlc3VsdGluZyB1c2VyIGVtYmVkZGluZ3Mgc3RyZXRjaCBvdXIgZXhwZWN0YXRpb24gb2Ygd2hhdCBpcyBwb3NzaWJsZSB0byBkbyBpbiB2YXJpb3VzIGRvd25zdHJlYW0gdGFza3MuIENMVUUgYWxzbyBzaG93cyBncmVhdCB0cmFuc2ZlcmFiaWxpdHkgdG8gb3RoZXIgZG9tYWlucyBhbmQgY29tcGFuaWVzLCBhcyBwZXJmb3JtYW5jZXMgb24gYW4gb25saW5lIGV4cGVyaW1lbnQgc2hvd3Mgc2lnbmlmaWNhbnQgaW1wcm92ZW1lbnRzIGluIENsaWNrLVRocm91Z2gtUmF0ZSAoQ1RSKS4gRnVydGhlcm1vcmUsIHdlIGFsc28gaW52ZXN0aWdhdGUgaG93IHRoZSBtb2RlbCBwZXJmb3JtYW5jZSBpcyBpbmZsdWVuY2VkIGJ5IHRoZSBzY2FsZSBmYWN0b3JzLCBzdWNoIGFzIHRyYWluaW5nIGRhdGEgc2l6ZSwgbW9kZWwgY2FwYWNpdHksIHNlcXVlbmNlIGxlbmd0aCwgYW5kIGJhdGNoIHNpemUuIEZpbmFsbHksIHdlIGRpc2N1c3MgdGhlIGJyb2FkZXIgaW1wYWN0cyBvZiBDTFVFIGluIGdlbmVyYWwuIiw4LjAsLCwiS29yZWEgKFJlcHVibGljIG9mKSxLb3JlYSAoUmVwdWJsaWMgb2YpIiwsLCw2NC4wLCwyMDI1LTExLTI4IDExOjUzOjQ0KzAwOjAwLCwsLDI1Ni4wLCJDTFVFIGlzIHRyYWluZWQgd2l0aCAxNjBNIHBhcmFtZXRlcnMsIHNlcXVlbmNlIGxlbmd0aCAoMTI4KSwgYW5kIGJhdGNoIHNpemUgKDI1NikuIiwiSW5kdXN0cnksSW5kdXN0cnkiLCwsLCwsLCwsLCwsMzgzODkuNjcwNjE1NzUzNDIsIlJlcG9ydGVkLE9wZXJhdGlvbiBjb3VudGluZyIsLCwsLApzY0Zvcm1lcixCaW9sb2d5LFJlcHJlc2VudGF0aW9uIGxlYXJuaW5nLCJVbml2ZXJzaXR5IG9mIFRvcm9udG8sVmVjdG9yIEluc3RpdHV0ZSxVbml2ZXJzaXR5IEhlYWx0aCBOZXR3b3JrLE1pY3Jvc29mdCBSZXNlYXJjaCIsIkhhb3RpYW4gQ3VpLCBDaGxvZSBXYW5nLCBIYXNzYWFuIE1hYW4sIE5hbiBEdWFuLCBCbyBXYW5nIiwyMDIyLTExLTIyLHNjRm9ybWVyOiBBIFVuaXZlcnNhbCBSZXByZXNlbnRhdGlvbiBMZWFybmluZyBBcHByb2FjaCBmb3IgU2luZ2xlLUNlbGwgRGF0YSBVc2luZyBUcmFuc2Zvcm1lcnMsaHR0cHM6Ly93d3cuYmlvcnhpdi5vcmcvY29udGVudC8xMC4xMTAxLzIwMjIuMTEuMjAuNTE3Mjg1djEuYWJzdHJhY3QsMTAuMCwsLCwsLCwsIkVhY2ggY2VsbCBoYXMgTSBnZW5lcywgbm90IHNwZWNpZmllZCBwcmVjaXNlbHkgYnV0IHNldCB0byAxMjAwIGZvciBVTUFQIHBsb3RzLiAKClRvdGFsIGNlbGxzOiAzMDA1Kzc5ODIrMTcwMDE9Mjc5ODgKCkVzdGltYXRlZCB0cmFpbmluZyB0b2tlbnM6IDI3OTg4KjEyMDA9MzM1ODU2MDAiLCwsLCxTcGVjdWxhdGl2ZSwsMzAuMCwsLCJDYW5hZGEsQ2FuYWRhLENhbmFkYSxVbml0ZWQgU3RhdGVzIG9mIEFtZXJpY2EiLCwsLCwsMjAyNS0xMi0wMSAxNDoxMToyMyswMDowMCwsLCwsLCJBY2FkZW1pYSxBY2FkZW1pYSxJbmR1c3RyeSIsLCwsLCwsLCwsLCwsLCwsLCwKQVItTERNLEltYWdlIGdlbmVyYXRpb24sVGV4dC10by1pbWFnZSwiQWxpYmFiYSxVbml2ZXJzaXR5IG9mIFdhdGVybG9vLFZlY3RvciBJbnN0aXR1dGUiLCJYaWNoZW4gUGFuLCBQZW5nZGEgUWluLCBZdWhvbmcgTGksIEh1aSBYdWUsIFdlbmh1IENoZW4iLDIwMjItMTEtMjAsU3ludGhlc2l6aW5nIENvaGVyZW50IFN0b3J5IHdpdGggQXV0by1SZWdyZXNzaXZlIExhdGVudCBEaWZmdXNpb24gTW9kZWxzLGh0dHBzOi8vYXJ4aXYub3JnL2Ficy8yMjExLjEwOTUwLDg2LjAsU09UQSBpbXByb3ZlbWVudCwiVGhlIGZpcnN0IGxhdGVudCBkaWZmdXNpb24gbW9kZWwgZm9yIGNvaGVyZW50IHZpc3VhbCBzdG9yeSBzeW50aGVzaXppbmcuCiIiUXVhbnRpdGF0aXZlIHJlc3VsdHMgc2hvdyB0aGF0IEFSLUxETSBhY2hpZXZlcyBTb1RBIEZJRCBzY29yZXMgb24gUG9yb3JvU1YsIEZsaW50c3RvbmVzU1YsIGFuZCB0aGUgbmV3bHkgaW50cm9kdWNlZCBjaGFsbGVuZ2luZyBkYXRhc2V0IFZJU1QgY29udGFpbmluZyBuYXR1cmFsIGltYWdlcyIiIiwxNTAwMDAwMDAwLjAsVGFibGUgMSw1LjFlKzIwLDggTlZJRElBIEExMDAgR1BVcyBmb3IgOCBkYXlzLCwiUG9yb3JvU1YsIEZsaW50c3RvbmVzU1YgYW5kIFZJU1QuIEFsbCBzdG9yeXRlbGxpbmcgZGF0YXNldHMsIHNpemVzIHdvdWxkIGJlIHBvc3NpYmxlIHRvIGxvb2sgdXAuIiwxOTQuMCw4IE5WSURJQSBBMTAwIEdQVXMgZm9yIDggZGF5cyxOVklESUEgQTEwMCwsQ29uZmlkZW50LCJDb25kaXRpb25lZCBkaWZmdXNpb24gbW9kZWxzIGhhdmUgZGVtb25zdHJhdGVkIHN0YXRlLW9mLXRoZS1hcnQgdGV4dC10by1pbWFnZSBzeW50aGVzaXMgY2FwYWNpdHkuIFJlY2VudGx5LCBtb3N0IHdvcmtzIGZvY3VzIG9uIHN5bnRoZXNpemluZyBpbmRlcGVuZGVudCBpbWFnZXM7IFdoaWxlIGZvciByZWFsLXdvcmxkIGFwcGxpY2F0aW9ucywgaXQgaXMgY29tbW9uIGFuZCBuZWNlc3NhcnkgdG8gZ2VuZXJhdGUgYSBzZXJpZXMgb2YgY29oZXJlbnQgaW1hZ2VzIGZvciBzdG9yeS1zdGVsbGluZy4gSW4gdGhpcyB3b3JrLCB3ZSBtYWlubHkgZm9jdXMgb24gc3RvcnkgdmlzdWFsaXphdGlvbiBhbmQgY29udGludWF0aW9uIHRhc2tzIGFuZCBwcm9wb3NlIEFSLUxETSwgYSBsYXRlbnQgZGlmZnVzaW9uIG1vZGVsIGF1dG8tcmVncmVzc2l2ZWx5IGNvbmRpdGlvbmVkIG9uIGhpc3RvcnkgY2FwdGlvbnMgYW5kIGdlbmVyYXRlZCBpbWFnZXMuIE1vcmVvdmVyLCBBUi1MRE0gY2FuIGdlbmVyYWxpemUgdG8gbmV3IGNoYXJhY3RlcnMgdGhyb3VnaCBhZGFwdGF0aW9uLiBUbyBvdXIgYmVzdCBrbm93bGVkZ2UsIHRoaXMgaXMgdGhlIGZpcnN0IHdvcmsgc3VjY2Vzc2Z1bGx5IGxldmVyYWdpbmcgZGlmZnVzaW9uIG1vZGVscyBmb3IgY29oZXJlbnQgdmlzdWFsIHN0b3J5IHN5bnRoZXNpemluZy4gUXVhbnRpdGF0aXZlIHJlc3VsdHMgc2hvdyB0aGF0IEFSLUxETSBhY2hpZXZlcyBTb1RBIEZJRCBzY29yZXMgb24gUG9yb3JvU1YsIEZsaW50c3RvbmVzU1YsIGFuZCB0aGUgbmV3bHkgaW50cm9kdWNlZCBjaGFsbGVuZ2luZyBkYXRhc2V0IFZJU1QgY29udGFpbmluZyBuYXR1cmFsIGltYWdlcy4gTGFyZ2Utc2NhbGUgaHVtYW4gZXZhbHVhdGlvbnMgc2hvdyB0aGF0IEFSLUxETSBoYXMgc3VwZXJpb3IgcGVyZm9ybWFuY2UgaW4gdGVybXMgb2YgcXVhbGl0eSwgcmVsZXZhbmNlLCBhbmQgY29uc2lzdGVuY3kuIiw1MC4wLCxVbnJlbGVhc2VkLCJDaGluYSxDYW5hZGEsQ2FuYWRhIixTdGFibGUgRGlmZnVzaW9uIChMRE0tS0wtOC1HKSwsLCwsMjAyNi0wNS0yNSAxMjoyMToyOSswMDowMCwsLCwsLCJJbmR1c3RyeSxBY2FkZW1pYSxBY2FkZW1pYSIsLCwsLE9wZW4gKG5vbi1jb21tZXJjaWFsKSwibm8gd2VpZ2h0cywgbm8gbGljZW5zZS4gdHJhaW5pbmcgYW5kIGluZmVyZW5jZSBjb2RlIGhlcmU6Cmh0dHBzOi8vZ2l0aHViLmNvbS94aWNoZW5wYW4vQVJMRE0iLCw3NDUuODM2MDU3NTU1NjE0OCwsLCwsSGFyZHdhcmUsLCwsLE5vCkZ1c2lvbiBpbiBFbmNvZGVyLExhbmd1YWdlLCJRdWVzdGlvbiBhbnN3ZXJpbmcsTGFuZ3VhZ2UgbW9kZWxpbmcvZ2VuZXJhdGlvbiIsU2Ftc3VuZywiQWtoaWwgS2VkaWEsIE1vaGQgQWJiYXMgWmFpZGksIEhhZWp1biBMZWUiLDIwMjItMTEtMTgsRmlFOiBCdWlsZGluZyBhIEdsb2JhbCBQcm9iYWJpbGl0eSBTcGFjZSBieSBMZXZlcmFnaW5nIEVhcmx5IEZ1c2lvbiBpbiBFbmNvZGVyIGZvciBPcGVuLURvbWFpbiBRdWVzdGlvbiBBbnN3ZXJpbmcsaHR0cHM6Ly9hcnhpdi5vcmcvYWJzLzIyMTEuMTAxNDcsMTIuMCxTT1RBIGltcHJvdmVtZW50LCIiIlVzaW5nIG91ciBwcm9wb3NlZCBtZXRob2QsIHdlIG91dHBlcmZvcm0gdGhlIGN1cnJlbnQgc3RhdGUtb2YtdGhlLWFydCBtZXRob2QgYnkgMi41IEV4YWN0IE1hdGNoIHNjb3JlIG9uIHRoZSBOYXR1cmFsIFF1ZXN0aW9uIGRhdGFzZXQgd2hpbGUgdXNpbmcgb25seSAyNSUgb2YgcGFyYW1ldGVycyBhbmQgMzUlIG9mIHRoZSBsYXRlbmN5IGR1cmluZyBpbmZlcmVuY2UsIGFuZCA0LjQgRXhhY3QgTWF0Y2ggb24gV2ViUXVlc3Rpb25zIGRhdGFzZXQiIiIsMzMwMDAwMDAwLjAsMzMwTSwxLjNlKzIwLCIiIlRoZSBleHBlcmltZW50cyB3ZXJlIHJ1biBvbiA4eDgwR0IgTnZpZGlhIEExMDBzIHdpdGggODAwR0IgUkFNIGFuZCA0eDMyLWNvcmUgQ1BVcywgYW5kIGVhY2ggZXhwZXJpbWVudCB0b29rIGFyb3VuZCAxIGRheSBmb3IgTlEgYW5kIDIgZGF5cyBmb3IgVHJpdmlhUUEgd2l0aCBsYXJnZSBtb2RlbHMuIEluZmVyZW5jZSB3YXMgcnVuIG9uIHRoZSBzYW1lIHN5c3RlbSwgYW5kIHRvb2sgMiBtaW51dGVzLiIiCgoyIGRheXMgKiAyNCAqIDM2MDAgKiA4ICogMzEyIHRlcmFmbG9wL3MgKiAwLjMgdXRpbGl6YXRpb24gPSAxLjNlMjAiLDk2MDAwMCw3OWsgcGVyIHRhYmxlIDExIChwcm9iYWJseSBudW1iZXIgb2YgcXVlc3Rpb24tYW5zd2VyIHBhaXJzKSw0OC4wLDIgZGF5cyxOVklESUEgQTEwMCBTWE00IDgwIEdCLCxMaWtlbHksIkdlbmVyYXRpdmUgbW9kZWxzIGhhdmUgcmVjZW50bHkgc3RhcnRlZCB0byBvdXRwZXJmb3JtIGV4dHJhY3RpdmUgbW9kZWxzIGluIE9wZW4gRG9tYWluIFF1ZXN0aW9uIEFuc3dlcmluZywgbGFyZ2VseSBieSBsZXZlcmFnaW5nIHRoZWlyIGRlY29kZXIgdG8gYXR0ZW5kIG92ZXIgbXVsdGlwbGUgZW5jb2RlZCBwYXNzYWdlcyBhbmQgY29tYmluaW5nIHRoZWlyIGluZm9ybWF0aW9uLiBIb3dldmVyLCBnZW5lcmF0aXZlIG1vZGVscyB0ZW5kIHRvIGJlIGxhcmdlciB0aGFuIGV4dHJhY3RpdmUgbW9kZWxzIGR1ZSB0byB0aGUgbmVlZCBmb3IgYSBkZWNvZGVyLCBydW4gc2xvd2VyIGR1cmluZyBpbmZlcmVuY2UgZHVlIHRvIGF1dG8tcmVncmVzc2l2ZSBkZWNvZGVyIGJlYW0gc2VhcmNoLCBhbmQgdGhlaXIgZ2VuZXJhdGVkIG91dHB1dCBvZnRlbiBzdWZmZXJzIGZyb20gaGFsbHVjaW5hdGlvbnMuIFdlIHByb3Bvc2UgdG8gZXh0ZW5kIHRyYW5zZm9ybWVyIGVuY29kZXJzIHdpdGggdGhlIGFiaWxpdHkgdG8gZnVzZSBpbmZvcm1hdGlvbiBmcm9tIG11bHRpcGxlIHBhc3NhZ2VzLCB1c2luZyBnbG9iYWwgcmVwcmVzZW50YXRpb24gdG8gcHJvdmlkZSBjcm9zcy1zYW1wbGUgYXR0ZW50aW9uIG92ZXIgYWxsIHRva2VucyBhY3Jvc3Mgc2FtcGxlcy4gRnVydGhlcm1vcmUsIHdlIHByb3Bvc2UgYW4gYWx0ZXJuYXRpdmUgYW5zd2VyIHNwYW4gcHJvYmFiaWxpdHkgY2FsY3VsYXRpb24gdG8gYmV0dGVyIGFnZ3JlZ2F0ZSBhbnN3ZXIgc2NvcmVzIGluIHRoZSBnbG9iYWwgc3BhY2Ugb2YgYWxsIHNhbXBsZXMuIFVzaW5nIG91ciBwcm9wb3NlZCBtZXRob2QsIHdlIG91dHBlcmZvcm0gdGhlIGN1cnJlbnQgc3RhdGUtb2YtdGhlLWFydCBtZXRob2QgYnkgMi41IEV4YWN0IE1hdGNoIHNjb3JlIG9uIHRoZSBOYXR1cmFsIFF1ZXN0aW9uIGRhdGFzZXQgd2hpbGUgdXNpbmcgb25seSAyNSUgb2YgcGFyYW1ldGVycyBhbmQgMzUlIG9mIHRoZSBsYXRlbmN5IGR1cmluZyBpbmZlcmVuY2UsIGFuZCA0LjQgRXhhY3QgTWF0Y2ggb24gV2ViUXVlc3Rpb25zIGRhdGFzZXQuIFdoZW4gY291cGxlZCB3aXRoIHN5bnRoZXRpYyBkYXRhIGF1Z21lbnRhdGlvbiwgd2Ugb3V0cGVyZm9ybSBsYXJnZXIgbW9kZWxzIG9uIHRoZSBUcml2aWFRQSBkYXRhc2V0IGFzIHdlbGwuIFRoZSBsYXRlbmN5IGFuZCBwYXJhbWV0ZXIgc2F2aW5ncyBvZiBvdXIgbWV0aG9kIG1ha2UgaXQgcGFydGljdWxhcmx5IGF0dHJhY3RpdmUgZm9yIG9wZW4tZG9tYWluIHF1ZXN0aW9uIGFuc3dlcmluZywgYXMgdGhlc2UgbW9kZWxzIGFyZSBvZnRlbiBjb21wdXRlLWludGVuc2l2</x:v>
      </x:c>
    </x:row>
    <x:row r="195" ht="18" customHeight="1">
      <x:c r="A195" s="17" t="n">
        <x:v>190</x:v>
      </x:c>
      <x:c r="B195" s="17" t="n">
        <x:v>310</x:v>
      </x:c>
      <x:c r="C195" s="160" t="str">
        <x:v>ZS4iLCwsVW5yZWxlYXNlZCxLb3JlYSAoUmVwdWJsaWMgb2YpLCwsLCwsMjAyNi0wNS0yNSAxMjoyMToyOSswMDowMCwsLCwsLEluZHVzdHJ5LCwsLCxVbnJlbGVhc2VkLCIiIlRoZSBzb3VyY2UgY29kZSBpcyBiYXNlZCBvbiB0aGUgb3JpZ2luYWwgaW1wbGVtZW50YXRpb24gb2YgRmlEIChJemFjYXJkIGFuZCBHcmF2ZSwgMjAyMWIpLCB3aGljaCBjYW4gYmUgZm91bmQgYXQgdGhlaXIgR2l0aHViLiBUaGUgbW9kZWxpbmcgZm9yIHRoZSBmdXNlZCBFbGVjdHJhIG1vZGVsIHdhcyBpbXBsZW1lbnRlZCB1c2luZwpIdWdnaW5nRmFjZSAoV29sZiBldCBhbC4sIDIwMjApIGJ5IG1vZGlmeWluZyB0aGUgRWxlY3RyYU1vZGVsLiIsLDIzMy4wNjMwMzIyMDk1MjYzLCwsLCxIYXJkd2FyZSwsLCwsTm8KR2FsYWN0aWNhLCJMYW5ndWFnZSxCaW9sb2d5IiwiTGFuZ3VhZ2UgbW9kZWxpbmcsUXVlc3Rpb24gYW5zd2VyaW5nLE1hdGhlbWF0aWNhbCByZWFzb25pbmcsTWVkaWNhbCBkaWFnbm9zaXMsTGFuZ3VhZ2UgbW9kZWxpbmcvZ2VuZXJhdGlvbiIsTWV0YSBBSSwiUm9zcyBUYXlsb3IsIE1hcmNpbiBLYXJkYXMsIEd1aWxsZW0gQ3VjdXJ1bGwsIFRob21hcyBTY2lhbG9tLCBBbnRob255IEhhcnRzaG9ybiwgRWx2aXMgU2FyYXZpYSwgQW5kcmV3IFBvdWx0b24sIFZpa3RvciBLZXJrZXosIFJvYmVydCBTdG9qbmljIiwyMDIyLTExLTE2LEdhbGFjdGljYTogQSBMYXJnZSBMYW5ndWFnZSBNb2RlbCBmb3IgU2NpZW5jZSxodHRwczovL2FyeGl2Lm9yZy9hYnMvMjIxMS4wOTA4NSwxMDE3LjAsU09UQSBpbXByb3ZlbWVudCwiIiJXZSBvdXRwZXJmb3JtIGV4aXN0aW5nIG1vZGVscyBvbiBhIHJhbmdlIG9mIHNjaWVudGlmaWMgdGFza3MuIE9uIHRlY2huaWNhbCBrbm93bGVkZ2UgcHJvYmVzIHN1Y2ggYXMgTGFUZVggZXF1YXRpb25zLCBHYWxhY3RpY2Egb3V0cGVyZm9ybXMgdGhlIGxhdGVzdCBHUFQtMyBieSA2OC4yJSB2ZXJzdXMgNDkuMCUuIEdhbGFjdGljYSBhbHNvIHBlcmZvcm1zIHdlbGwgb24gcmVhc29uaW5nLCBvdXRwZXJmb3JtaW5nIENoaW5jaGlsbGEgb24gbWF0aGVtYXRpY2FsIE1NTFUgYnkgNDEuMyUgdG8gMzUuNyUsIGFuZCBQYUxNIDU0MEIgb24gTUFUSCIiCgoiIk9uIHJlYXNvbmluZyB0YXNrcywgR2FsYWN0aWNhIGJlYXRzIGV4aXN0aW5nIGxhbmd1YWdlIG1vZGVscyBvbiBiZW5jaG1hcmtzIHN1Y2ggYXMgTU1MVSBhbmQgTUFUSCAoSGVuZHJ5Y2tzIGV0IGFsLiwgMjAyMCwgMjAyMSkuIFdpdGggb3VyIHJlYXNvbmluZyB0b2tlbiBhcHByb2FjaCwgd2Ugb3V0cGVyZm9ybSBDaGluY2hpbGxhIG9uIG1hdGhlbWF0aWNhbCBNTUxVIHdpdGggYW4gYXZlcmFnZSBzY29yZSBvZiA0MS4zJSB2ZXJzdXMgMzUuNyUgKEhvZmZtYW5uIGV0IGFsLiwgMjAyMikuIE91ciAxMjBCIG1vZGVsIGFjaGlldmVzIGEgc2NvcmUgb2YgMjAuNCUgdmVyc3VzIFBhTE0gNTQwQuKAmXMgOC44JSBvbiBNQVRIIChDaG93ZGhlcnkgZXQgYWwuLCAyMDIyOyBMZXdrb3d5Y3ogZXQgYWwuLCAyMDIyKS4gVGhlIDMwQiBtb2RlbCBhbHNvIGJlYXRzIFBhTE0gNTQwQiBvbiB0aGlzIHRhc2sgd2l0aCAxOCB0aW1lcyBsZXNzIHBhcmFtZXRlcnMuIiIKCiIiR2FsYWN0aWNhIGFsc28gcGVyZm9ybXMgd2VsbCBpbiBkb3duc3RyZWFtIHNjaWVudGlmaWMgdGFza3MsIGFuZCB3ZSBzZXQgYSBuZXcgc3RhdGUtb2YtdGhlLWFydCBvbiBzZXZlcmFsIGRvd25zdHJlYW0gdGFza3Mgc3VjaCBhcyBQdWJNZWRRQSAoNzcuNiUpIGFuZCBNZWRNQ1FBIGRldiAoNTIuOSUpIiIiLDEyMDAwMDAwMDAwMC4wLCIiIlRoZSBsYXJnZXN0IDEyMEIgbW9kZWwgd2UgdHJhaW4gcnVucyBvbiBhIHNpbmdsZSBOVklESUEgQTEwMCBub2RlIiIiLDMuMjRlKzIzLCJBdXRob3JzIHN0YXRlIHRoZSBtb2RlbCBpcyB0cmFpbmVkIG9uIDQ1MGIgdG9rZW5zLiBVc2luZyA2IEZMT1AvdG9rZW4vcGFyYW1ldGVyLCB0aGlzIGlzIDYqMTIwYio0NTBiID0gMy4yNGUyMyIsMTA2MDAwMDAwMDAwLCIiIlRvdGFsIGRhdGFzZXQgc2l6ZSA9IDEwNiBiaWxsaW9uIHRva2VucyIiIiwsLE5WSURJQSBBMTAwIFNYTTQgODAgR0IsU2VsZi1zdXBlcnZpc2VkIGxlYXJuaW5nLExpa2VseSwiSW5mb3JtYXRpb24gb3ZlcmxvYWQgaXMgYSBtYWpvciBvYnN0YWNsZSB0byBzY2llbnRpZmljIHByb2dyZXNzLiBUaGUgZXhwbG9zaXZlIGdyb3d0aCBpbiBzY2llbnRpZmljIGxpdGVyYXR1cmUgYW5kIGRhdGEgaGFzIG1hZGUgaXQgZXZlciBoYXJkZXIgdG8gZGlzY292ZXIgdXNlZnVsIGluc2lnaHRzIGluIGEgbGFyZ2UgbWFzcyBvZiBpbmZvcm1hdGlvbi4gVG9kYXkgc2NpZW50aWZpYyBrbm93bGVkZ2UgaXMgYWNjZXNzZWQgdGhyb3VnaCBzZWFyY2ggZW5naW5lcywgYnV0IHRoZXkgYXJlIHVuYWJsZSB0byBvcmdhbml6ZSBzY2llbnRpZmljIGtub3dsZWRnZSBhbG9uZS4gSW4gdGhpcyBwYXBlciB3ZSBpbnRyb2R1Y2UgR2FsYWN0aWNhOiBhIGxhcmdlIGxhbmd1YWdlIG1vZGVsIHRoYXQgY2FuIHN0b3JlLCBjb21iaW5lIGFuZCByZWFzb24gYWJvdXQgc2NpZW50aWZpYyBrbm93bGVkZ2UuIFdlIHRyYWluIG9uIGEgbGFyZ2Ugc2NpZW50aWZpYyBjb3JwdXMgb2YgcGFwZXJzLCByZWZlcmVuY2UgbWF0ZXJpYWwsIGtub3dsZWRnZSBiYXNlcyBhbmQgbWFueSBvdGhlciBzb3VyY2VzLiBXZSBvdXRwZXJmb3JtIGV4aXN0aW5nIG1vZGVscyBvbiBhIHJhbmdlIG9mIHNjaWVudGlmaWMgdGFza3MuIE9uIHRlY2huaWNhbCBrbm93bGVkZ2UgcHJvYmVzIHN1Y2ggYXMgTGFUZVggZXF1YXRpb25zLCBHYWxhY3RpY2Egb3V0cGVyZm9ybXMgdGhlIGxhdGVzdCBHUFQtMyBieSA2OC4yJSB2ZXJzdXMgNDkuMCUuIEdhbGFjdGljYSBhbHNvIHBlcmZvcm1zIHdlbGwgb24gcmVhc29uaW5nLCBvdXRwZXJmb3JtaW5nIENoaW5jaGlsbGEgb24gbWF0aGVtYXRpY2FsIE1NTFUgYnkgNDEuMyUgdG8gMzUuNyUsIGFuZCBQYUxNIDU0MEIgb24gTUFUSCB3aXRoIGEgc2NvcmUgb2YgMjAuNCUgdmVyc3VzIDguOCUuIEl0IGFsc28gc2V0cyBhIG5ldyBzdGF0ZS1vZi10aGUtYXJ0IG9uIGRvd25zdHJlYW0gdGFza3Mgc3VjaCBhcyBQdWJNZWRRQSBhbmQgTWVkTUNRQSBkZXYgb2YgNzcuNiUgYW5kIDUyLjklLiBBbmQgZGVzcGl0ZSBub3QgYmVpbmcgdHJhaW5lZCBvbiBhIGdlbmVyYWwgY29ycHVzLCBHYWxhY3RpY2Egb3V0cGVyZm9ybXMgQkxPT00gYW5kIE9QVC0xNzVCIG9uIEJJRy1iZW5jaC4gV2UgYmVsaWV2ZSB0aGVzZSByZXN1bHRzIGRlbW9uc3RyYXRlIHRoZSBwb3RlbnRpYWwgZm9yIGxhbmd1YWdlIG1vZGVscyBhcyBhIG5ldyBpbnRlcmZhY2UgZm9yIHNjaWVuY2UuIFdlIG9wZW4gc291cmNlIHRoZSBtb2RlbCBmb3IgdGhlIGJlbmVmaXQgb2YgdGhlIHNjaWVudGlmaWMgY29tbXVuaXR5LiIsNC4wLCxPcGVuIHdlaWdodHMgKG5vbi1jb21tZXJjaWFsKSxVbml0ZWQgU3RhdGVzIG9mIEFtZXJpY2EsLCwsMTI4LjAsLDIwMjYtMDUtMjUgMTI6MjE6MjgrMDA6MDAsLCwsMjAwMDAwMC4wLCJUYWJsZSAxOiBiYXRjaCBzaXplIDJNLCB3YXJtdXAgMS4xQiAob3V0IG9mIDQ1MEIgdG9rZW5zKSIsSW5kdXN0cnksVHJ1ZSwsLCxVbnJlbGVhc2VkLCJjYy1ieS1uYyAobm9uLWNvbW1lcmNpYWwpOiBodHRwczovL2h1Z2dpbmdmYWNlLmNvL2ZhY2Vib29rL2dhbGFjdGljYS0xMjBiIAoKcmVwbyBidXQgbm8gdHJhaW5pbmcgY29kZTogaHR0cHM6Ly9naXRodWIuY29tL3BhcGVyc3dpdGhjb2RlL2dhbGFpL2Jsb2IvbWFpbi9SRUFETUUubWQgIixUcnVlLDU5MTA3Ni44OTQzNTQ0ODM3LCwsLDEwMjM4Ni4xMzQ1MTA0NzUzNCxPcGVyYXRpb24gY291bnRpbmcsLCwsLFllcwpMdW1pbm91cyBTcGFyc2UsTGFuZ3VhZ2UsTGFuZ3VhZ2UgbW9kZWxpbmcvZ2VuZXJhdGlvbiwiQWxlcGggQWxwaGEsR3JhcGhjb3JlIiwsMjAyMi0xMS0xNiwsaHR0cHM6Ly93d3cuZ3JhcGhjb3JlLmFpL3Bvc3RzL2dyYXBoY29yZS1hbmQtYWxlcGgtYWxwaGEtZGVtb25zdHJhdGUtODAtc3BhcnNpZmllZC1haS1tb2RlbCwsLCwyNjAwMDAwMDAwLjAsLCwsLCwsLCwsQ29uZmlkZW50LCJHcmFwaGNvcmUgYW5kIG91ciBwYXJ0bmVyIEFsZXBoIEFscGhhIGFyZSB1bnZlaWxpbmcgYSBzaWduaWZpY2FudCBhZHZhbmNlIGluIEFJIGNvbXB1dGUgZWZmaWNpZW5jeSwgd2l0aCB0aGUgc3BhcnNpZmljYXRpb24gb2YgYSAxM2JuIHBhcmFtZXRlciBtb2RlbCBkb3duIHRvIGp1c3QgMi42Ym4gcGFyYW1ldGVycy4KClRoZSBhZHZhbmNlZCB0ZWNobmlxdWUsIHdoaWNoIHJlbW92ZXMgYXJvdW5kIDgwJSBvZiB0aGUgbW9kZWzigJlzIHdlaWdodHMgd2hpbGUgcmV0YWluaW5nIG1vc3Qgb2YgaXRzIGNhcGFiaWxpdGllcywgdXRpbGl6ZXMgdGhlIElQVeKAmXMgc3VwcG9ydCBmb3IgcG9pbnQgc3BhcnNlIG1hdHJpeCBtdWx0aXBsaWNhdGlvbnMgLSBhIGNoYXJhY3RlcmlzdGljIG9mIGl0cyBtYWRlLWZvci1BSSBhcmNoaXRlY3R1cmUuIiwsLEhvc3RlZCBhY2Nlc3MgKG5vIEFQSSksIkdlcm1hbnksVW5pdGVkIEtpbmdkb20gb2YgR3JlYXQgQnJpdGFpbiBhbmQgTm9ydGhlcm4gSXJlbGFuZCIsLCwsLCwyMDI1LTExLTI4IDExOjUzOjQ0KzAwOjAwLCwsLCwsIkluZHVzdHJ5LEluZHVzdHJ5IiwsLCwsVW5yZWxlYXNlZCwsLCwsLCwsLCwsLCxObwpFVkEtMDEsVmlzaW9uLCJJbWFnZSBjbGFzc2lmaWNhdGlvbixPYmplY3QgZGV0ZWN0aW9uLFNlbWFudGljIHNlZ21lbnRhdGlvbixWaWRlbyBjbGFzc2lmaWNhdGlvbiIsIkJlaWppbmcgQWNhZGVteSBvZiBBcnRpZmljaWFsIEludGVsbGlnZW5jZSAvIEJBQUksSHVhemhvbmcgVW5pdmVyc2l0eSBvZiBTY2llbmNlIGFuZCBUZWNobm9sb2d5LFpoZWppYW5nIFVuaXZlcnNpdHkgKFpKVSksQmVpamluZyBJbnN0aXR1dGUgb2YgVGVjaG5vbG9neSIsIll1eGluIEZhbmcsIFdlbiBXYW5nLCBCaW5odWkgWGllLCBRdWFuIFN1biwgTGVkZWxsIFd1LCBYaW5nZ2FuZyBXYW5nLCBUaWVqdW4gSHVhbmcsIFhpbmxvbmcgV2FuZywgWXVlIENhbyIsMjAyMi0xMS0xNCxFVkE6IEV4cGxvcmluZyB0aGUgTGltaXRzIG9mIE1hc2tlZCBWaXN1YWwgUmVwcmVzZW50YXRpb24gTGVhcm5pbmcgYXQgU2NhbGUsaHR0cHM6Ly9hcnhpdi5vcmcvYWJzLzIyMTEuMDc2MzYsOTgyLjAsU09UQSBpbXByb3ZlbWVudCwiZnJvbSBhYnN0cmFjdCAnVmlhIHRoaXMgcHJldGV4dCB0YXNrLCB3ZSBjYW4gZWZmaWNpZW50bHkgc2NhbGUgdXAgRVZBIHRvIG9uZSBiaWxsaW9uIHBhcmFtZXRlcnMsIGFuZCBzZXRzIG5ldyByZWNvcmRzIG9uIGEgYnJvYWQgcmFuZ2Ugb2YgcmVwcmVzZW50YXRpdmUgdmlzaW9uIGRvd25zdHJlYW0gdGFza3MsIHN1Y2ggYXMgaW1hZ2UgcmVjb2duaXRpb24sIHZpZGVvIGFjdGlvbiByZWNvZ25pdGlvbiwgb2JqZWN0IGRldGVjdGlvbiwgaW5zdGFuY2Ugc2VnbWVudGF0aW9uIGFuZCBzZW1hbnRpYyBzZWdtZW50YXRpb24gd2l0aG91dCBoZWF2eSBzdXBlcnZpc2VkIHRyYWluaW5nLicKCiIiRVZBIHRha2VzIGEgZ3JlYXQgbGVhcCBpbiB0aGUgY2hhbGxlbmdpbmcgbGFyZ2Ugdm9jYWJ1bGFyeSBpbnN0YW5jZSBzZWdtZW50YXRpb24gdGFzazogb3VyIG1vZGVsIGFjaGlldmVzIGFsbW9zdCB0aGUgc2FtZSBzdGF0ZS1vZi10aGUtYXJ0IHBlcmZvcm1hbmNlIG9uIExWSVN2MS4wIGRhdGFzZXQgd2l0aCBvdmVyIGEgdGhvdXNhbmQgY2F0ZWdvcmllcyBhbmQgQ09DTyBkYXRhc2V0IHdpdGggb25seSBlaWdodHkgY2F0ZWdvcmllcy4iIgoKVGFibGVzIDYtOSIsMTAxMTAwMDAwMC4wLDEwMTFNIGZyb20gdGFibGUgMywxLjUwMWUrMjIsImZsb3BzID0gKDEyOCkgKiAoMy4xMmUxNCkgKiAoMTQuNSAqIDI0ICogMzYwMCkgKiAoMC4zKSA9IDEuNTAxZTIyCihudW0gZ3B1KSAqIChwZWFrIGZsb3BzKSAqICh0aW1lIGluIHNlY29uZHMpICogKGFzc3VtZWQgdXRpbGl6YXRpb24gcmF0ZSkKCmZyb20gVGFibGUgMywgdGltZSBhbmQgbnVtIGdwdXMsIEdQVSBtb2RlbCBpcyBvbiBwYWdlIDQgKEExMDApLCBwcmVjaXNpb24gaXMgZnAxNiBhbmQgbGlrZWx5IHV0aWxpemVzIHRlbnNvciBjb3JlcyIsNzU3NzYwMDAwMCxmcm9tIHRhYmxlIDM6IDI5LjZNIGltYWdlcywzNDguMCxmcm9tIFRhYmxlIDMgMTQuNSBkYXlzID0gMzQ4IGhvdXJzLE5WSURJQSBBMTAwIFNYTTQgNDAgR0IsU2VsZi1zdXBlcnZpc2VkIGxlYXJuaW5nLENvbmZpZGVudCwiV2UgbGF1bmNoIEVWQSwgYSB2aXNpb24tY2VudHJpYyBmb3VuZGF0aW9uIG1vZGVsIHRvIGV4cGxvcmUgdGhlIGxpbWl0cyBvZiB2aXN1YWwgcmVwcmVzZW50YXRpb24gYXQgc2NhbGUgdXNpbmcgb25seSBwdWJsaWNseSBhY2Nlc3NpYmxlIGRhdGEuIEVWQSBpcyBhIHZhbmlsbGEgVmlUIHByZS10cmFpbmVkIHRvIHJlY29uc3RydWN0IHRoZSBtYXNrZWQgb3V0IGltYWdlLXRleHQgYWxpZ25lZCB2aXNpb24gZmVhdHVyZXMgY29uZGl0aW9uZWQgb24gdmlzaWJsZSBpbWFnZSBwYXRjaGVzLiBWaWEgdGhpcyBwcmV0ZXh0IHRhc2ssIHdlIGNhbiBlZmZpY2llbnRseSBzY2FsZSB1cCBFVkEgdG8gb25lIGJpbGxpb24gcGFyYW1ldGVycywgYW5kIHNldHMgbmV3IHJlY29yZHMgb24gYSBicm9hZCByYW5nZSBvZiByZXByZXNlbnRhdGl2ZSB2aXNpb24gZG93bnN0cmVhbSB0YXNrcywgc3VjaCBhcyBpbWFnZSByZWNvZ25pdGlvbiwgdmlkZW8gYWN0aW9uIHJlY29nbml0aW9uLCBvYmplY3QgZGV0ZWN0aW9uLCBpbnN0YW5jZSBzZWdtZW50YXRpb24gYW5kIHNlbWFudGljIHNlZ21lbnRhdGlvbiB3aXRob3V0IGhlYXZ5IHN1cGVydmlzZWQgdHJhaW5pbmcuIE1vcmVvdmVyLCB3ZSBvYnNlcnZlIHF1YW50aXRhdGl2ZSBjaGFuZ2VzIGluIHNjYWxpbmcgRVZBIHJlc3VsdCBpbiBxdWFsaXRhdGl2ZSBjaGFuZ2VzIGluIHRyYW5zZmVyIGxlYXJuaW5nIHBlcmZvcm1hbmNlIHRoYXQgYXJlIG5vdCBwcmVzZW50IGluIG90aGVyIG1vZGVscy4gRm9yIGluc3RhbmNlLCBFVkEgdGFrZXMgYSBncmVhdCBsZWFwIGluIHRoZSBjaGFsbGVuZ2luZyBsYXJnZSB2b2NhYnVsYXJ5IGluc3RhbmNlIHNlZ21lbnRhdGlvbiB0YXNrOiBvdXIgbW9kZWwgYWNoaWV2ZXMgYWxtb3N0IHRoZSBzYW1lIHN0YXRlLW9mLXRoZS1hcnQgcGVyZm9ybWFuY2Ugb24gTFZJU3YxLjAgZGF0YXNldCB3aXRoIG92ZXIgYSB0aG91c2FuZCBjYXRlZ29yaWVzIGFuZCBDT0NPIGRhdGFzZXQgd2l0aCBvbmx5IGVpZ2h0eSBjYXRlZ29yaWVzLiBCZXlvbmQgYSBwdXJlIHZpc2lvbiBlbmNvZGVyLCBFVkEgY2FuIGFsc28gc2VydmUgYXMgYSB2aXNpb24tY2VudHJpYywgbXVsdGktbW9kYWwgcGl2b3QgdG8gY29ubmVjdCBpbWFnZXMgYW5kIHRleHQuIFdlIGZpbmQgaW5pdGlhbGl6aW5nIHRoZSB2aXNpb24gdG93ZXIgb2YgYSBnaWFudCBDTElQIGZyb20gRVZBIGNhbiBncmVhdGx5IHN0YWJpbGl6ZSB0aGUgdHJhaW5pbmcgYW5kIG91dHBlcmZvcm0gdGhlIHRyYWluaW5nIGZyb20gc2NyYXRjaCBjb3VudGVycGFydCB3aXRoIG11Y2ggZmV3ZXIgc2FtcGxlcyBhbmQgbGVzcyBjb21wdXRlLCBwcm92aWRpbmcgYSBuZXcgZGlyZWN0aW9uIGZvciBzY2FsaW5nIHVwIGFuZCBhY2NlbGVyYXRpbmcgdGhlIGNvc3RseSB0cmFpbmluZyBvZiBtdWx0aS1tb2RhbCBmb3VuZGF0aW9uIG1vZGVscy4gVG8gZmFjaWxpdGF0ZSBmdXR1cmUgcmVzZWFyY2gsIHdlIHJlbGVhc2UgYWxsIHRoZSBjb2RlIGFuZCBiaWxsaW9uLXNjYWxlIG1vZGVsLiIsMTUwLjAsLE9wZW4gd2VpZ2h0cyAodW5yZXN0cmljdGVkKSwiQ2hpbmEsQ2hpbmEsQ2hpbmEsQ2hpbmEiLCwsLDEyOC4wLCwyMDI2LTA1LTI1IDEyOjIxOjI4KzAwOjAwLCwsLCwsIkFjYWRlbWlhLEFjYWRlbWlhLEFjYWRlbWlhLEFjYWRlbWlhIiwsLCw0NDU0NC4wLE9wZW4gc291cmNlLE1JVDogaHR0cHM6Ly9naXRodWIuY29tL2JhYWl2aXNpb24vRVZBIHByZXRyYWluIGNvZGU6IGh0dHBzOi8vZ2l0aHViLmNvbS9iYWFpdmlzaW9uL0VWQS90cmVlL21hc3Rlci9FVkEtMDEvZXZhICwsMjkzNzQuNDY5MDk0Mzk5MDQsLEZQMTYsLDEwMjM5MC42OTQ3NjE3MTQyNCxIYXJkd2FyZSwsLCwsWWVzCkFsdENMSVBfTTksIk11bHRpbW9kYWwsTGFuZ3VhZ2UsVmlzaW9uIiwiTGFuZ3VhZ2UgbW9kZWxpbmcvZ2VuZXJhdGlvbixDaGF0LFZpc3VhbCBxdWVzdGlvbiBhbnN3ZXJpbmcsSW1hZ2UgZ2VuZXJhdGlvbiIsQmVpamluZyBBY2FkZW15IG9mIEFydGlmaWNpYWwgSW50ZWxsaWdlbmNlIC8gQkFBSSwiWmhvbmd6aGkgQ2hlbiwgR3VhbmcgTGl1LCBCby1XZW4gWmhhbmcsIEZ1bG9uZyBZZSwgUWluZ2hvbmcgWWFuZywgTGVkZWxsIFd1IiwyMDIyLTExLTEyLEFsdENMSVA6IEFsdGVyaW5nIHRoZSBMYW5ndWFnZSBFbmNvZGVyIGluIENMSVAgZm9yIEV4dGVuZGVkIExhbmd1YWdlIENhcGFiaWxpdGllcyxodHRwczovL2FyeGl2Lm9yZy9hYnMvMjIxMS4wNjY3OSwxMTMuMCxTT1RBIGltcHJvdmVtZW50LCIiIldlIHNldCBuZXcgc3RhdGUtb2YtdGhlLWFydCBwZXJmb3JtYW5jZXMgb24gYSBidW5jaCBvZiB0YXNrcyBpbmNsdWRpbmcgSW1hZ2VOZXQtQ04sIEZsaWNrZXIzMGtDTiwgQ09DTy1DTiBhbmQgWFREIiIiLCwsLCwsLCwsLCxVbmtub3duLCJJbiB0aGlzIHdvcmssIHdlIHByZXNlbnQgYSBjb25jZXB0dWFsbHkgc2ltcGxlIGFuZCBlZmZlY3RpdmUgbWV0aG9kIHRvIHRyYWluIGEgc3Ryb25nIGJpbGluZ3VhbC9tdWx0aWxpbmd1YWwgbXVsdGltb2RhbCByZXByZXNlbnRhdGlvbiBtb2RlbC4gU3RhcnRpbmcgZnJvbSB0aGUgcHJlLXRyYWluZWQgbXVsdGltb2RhbCByZXByZXNlbnRhdGlvbiBtb2RlbCBDTElQIHJlbGVhc2VkIGJ5IE9wZW5BSSwgd2UgYWx0ZXJlZCBpdHMgdGV4dCBlbmNvZGVyIHdpdGggYSBwcmUtdHJhaW5lZCBtdWx0aWxpbmd1YWwgdGV4dCBlbmNvZGVyIFhMTS1SLCBhbmQgYWxpZ25lZCBib3RoIGxhbmd1YWdlcyBhbmQgaW1hZ2UgcmVwcmVzZW50YXRpb25zIGJ5IGEgdHdvLXN0YWdlIHRyYWluaW5nIHNjaGVtYSBjb25zaXN0aW5nIG9mIHRlYWNoZXIgbGVhcm5pbmcgYW5kIGNvbnRyYXN0aXZlIGxlYXJuaW5nLiBXZSB2YWxpZGF0ZSBvdXIgbWV0aG9kIHRocm91Z2ggZXZhbHVhdGlvbnMgb2YgYSB3aWRlIHJhbmdlIG9mIHRhc2tzLiBXZSBzZXQgbmV3IHN0YXRlLW9mLXRoZS1hcnQgcGVyZm9ybWFuY2VzIG9uIGEgYnVuY2ggb2YgdGFza3MgaW5jbHVkaW5nIEltYWdlTmV0LUNOLCBGbGlja2VyMzBrLUNOLCBDT0NPLUNOIGFuZCBYVEQuIEZ1cnRoZXIsIHdlIG9idGFpbiB2ZXJ5IGNsb3NlIHBlcmZvcm1hbmNlcyB3aXRoIENMSVAgb24gYWxtb3N0IGFsbCB0YXNrcywgc3VnZ2VzdGluZyB0aGF0IG9uZSBjYW4gc2ltcGx5IGFsdGVyIHRoZSB0ZXh0IGVuY29kZXIgaW4gQ0xJUCBmb3IgZXh0ZW5kZWQgY2FwYWJpbGl0aWVzIHN1Y2ggYXMgbXVsdGlsaW5ndWFsIHVuZGVyc3RhbmRpbmcuIE91ciBtb2RlbHMgYW5kIGNvZGUgYXJlIGF2YWlsYWJsZSBhdCB0aGlzIGh0dHBzIFVSTC4iLDEwLjAsLE9wZW4gd2VpZ2h0cyAodW5yZXN0cmljdGVkKSxDaGluYSxDTElQIChWaVQgTC8xNEAzMzZweCksLCwsLDIwMjYtMDUtMjUgMTI6MjE6MjcrMDA6MDAsLCwsLCxBY2FkZW1pYSwsLCwsT3BlbiBzb3VyY2UsaHR0cHM6Ly9naXRodWIuY29tL0ZsYWdBSS1PcGVuL0ZsYWdBSS9ibG9iL21hc3Rlci9leGFtcGxlcy9BbHRDTElQL2FsdGNsaXBfZnRfYm10cmFpbi5weSBBcGFjaGUtMi4wIGxpY2Vuc2UsLCwsRlAzMiwsLCwsLCwsWWVzCklubm92YXRpdmUgRHJ1Zy1saWtlIE1vbGVjdWxlIEdlbmVyYXRpb24gZnJvbSxCaW9sb2d5LERydWcgZGlzY292ZXJ5LCJVbml2ZXJzaXR5IG9mIFBpdHRzYnVyZ2gsQ2FybmVnaWUgTWVsbG9uIFVuaXZlcnNpdHkgKENNVSkiLCJIYW90aWFuIFpoYW5nLCBMaW54aWFveWkgV2FuIiwyMDIyLTExLTEyLElubm92YXRpdmUgRHJ1Zy1saWtlIE1vbGVjdWxlIEdlbmVyYXRpb24gZnJvbSBGbG93LWJhc2VkIEdlbmVyYXRpdmUgTW9kZWwsaHR0cHM6Ly9hcnhpdi5vcmcvYWJzLzIyMTEuMDY1NjYsLCwsLCwsLDIwMDAwMDAsIlRvdGFsIGRhdGEgcG9pbnRzID0gNTAsMDAwIGJpbmRpbmcgc3RydWN0dXJlcyAKClByZXZpb3VzIGVzdGltYXRlOiAyMCBhdG9tcy9saWdhbmQgPSAxLDAwMCwwMDAgZGF0YSBwb2ludHMKW0ZpbmFsIGVzdGltYXRlOiAxLjBlNl0iLCwsLCxVbmtub3duLCJUbyBkZXNpZ24gYSBkcnVnIGdpdmVuIGEgYmlvbG9naWNhbCBtb2xlY3VsZSBieSB1c2luZyBkZWVwIGxlYXJuaW5nIG1ldGhvZHMsIHRoZXJlIGFyZSBtYW55IHN1Y2Nlc3NmdWwgbW9kZWxzIHB1Ymxpc2hlZCByZWNlbnRseS4gUGVvcGxlIGNvbW1vbmx5IHVzZWQgZ2VuZXJhdGl2ZSBtb2RlbHMgdG8gZGVzaWduIG5ldyBtb2xlY3VsZXMgZ2l2ZW4gY2VydGFpbiBwcm90ZWluLiBMaUdBTiB3YXMgcmVnYXJkZWQgYXMgdGhlIGJhc2VsaW5lIG9mIGRlZXAgbGVhcm5pbmcgbW9kZWwgd2hpY2ggd2FzIGRldmVsb3BlZCBvbiBjb252b2x1dGlvbmFsIG5ldXJhbCBuZXR3b3Jrcy4gUmVjZW50bHksIEdyYXBoQlAgc2hvd2VkIGl0cyBhYmlsaXR5IHRvIHByZWRpY3QgaW5ub3ZhdGl2ZSAiInJlYWwiIiBjaGVtaWNhbHMgdGhhdCB0aGUgYmluZGluZyBhZmZpbml0eSBvdXRwZXJmb3JtZWQgd2l0aCB0cmFkaXRpb25hbCBtb2xlY3VsYXIgZG9ja2luZyBtZXRob2RzIGJ5IHVzaW5nIGEgZmxvdy1iYXNlZCBnZW5lcmF0aXZlIG1vZGVsIHdpdGggYSBncmFwaCBuZXVyYWwgbmV0d29yayBhbmQgbXVsdGlsYXllciBwZXJjZXB0aW9uLiBIb3dldmVyLCBhbGwgdGhvc2UgbWV0aG9kcyByZWdhcmRlZCBwcm90ZWlucyBhcyByaWdpZCBib2RpZXMgYW5kIG9ubHkgaW5jbHVkZSBhIHZlcnkgc21hbGwgcGFydCBvZiBwcm90ZWlucyByZWxhdGVkIHRvIGJpbmRpbmcuIEhvd2V2ZXIsIHRoZSBkeW5hbWljcyBvZiBwcm90ZWlucyBhcmUgZXNzZW50aWFsIGZvciBkcnVnIGJpbmRpbmcuIEJhc2VkIG9uIEdyYXBoQlAsIHdlIHByb3Bvc2VkIHRvIGdlbmVyYXRlIG1vcmUgc29saWQgd29yayBkZXJpdmVkIGZyb20gcHJvdGVpbiBkYXRhIGJhbmsuIFRoZSByZXN1bHRzIHdpbGwgYmUgZXZhbHVhdGVkIGJ5IHZhbGlkaXR5IGFuZCBiaW5kaW5nIGFmZmluaXR5IGJ5IHVzaW5nIGEgY29tcHV0YXRpb25hbCBjaGVtaXN0cnkgYWxnb3JpdGhtLiIsLCwsIlVuaXRlZCBTdGF0ZXMgb2YgQW1lcmljYSxVbml0ZWQgU3RhdGVzIG9mIEFtZXJpY2EiLEdyYXBoQlAsLCwsLDIwMjUtMTEtMjggMTE6NTM6NDQrMDA6MDAsLCwsLCwiQWNhZGVtaWEsQWNhZGVtaWEiLCwsLCwsLCwsLCwsLCwsLCwsCkludGVybkltYWdlLFZpc2lvbiwiSW1hZ2UgY2xhc3NpZmljYXRpb24sT2JqZWN0IGRldGVjdGlvbixJbWFnZSBzZWdtZW50YXRpb24iLCJTaGFuZ2hhaSBBSSBMYWIsVHNpbmdodWEgVW5pdmVyc2l0eSxOYW5qaW5nIFVuaXZlcnNpdHksU2Vuc2VUaW1lLENoaW5lc2UgVW5pdmVyc2l0eSBvZiBIb25nIEtvbmcgKENVSEspIiwiV2VuaGFpIFdhbmcsIEppZmVuZyBEYWksIFpoZSBDaGVuLCBaaGVuaGFuZyBIdWFuZywgWmhpcWkgTGksIFhpemhvdSBaaHUsIFhpYW93ZWkgSHUsIFRvbmcgTHUsIExld2VpIEx1LCBIb25nc2hlbmcgTGksIFhpYW9nYW5nIFdhbmcsIFl1IFFpYW8iLDIwMjItMTEtMTAsSW50ZXJuSW1hZ2U6IEV4cGxvcmluZyBMYXJnZS1TY2FsZSBWaXNpb24gRm91bmRhdGlvbiBNb2RlbHMgd2l0aCBEZWZvcm1hYmxlIENvbnZvbHV0aW9ucyxodHRwczovL2FyeGl2Lm9yZy9hYnMvMjIxMS4wNTc3OCwxMDg3LjAsU09UQSBpbXByb3ZlbWVudCwiIiJJbnRlcm5JbWFnZS1IIGFjaGlldmVkIGEgbmV3IHJlY29yZCA2NS40IG1BUCBvbiBDT0NPIHRlc3QtZGV2IGFuZCA2Mi45IG1Jb1Ugb24gQURFMjBLLCBvdXRwZXJmb3JtaW5nIGN1cnJlbnQgbGVhZGluZyBDTk5zIGFuZCBWaVRzIiIiLDEwODAwMDAwMDAuMCwiMS4wOEIsIHRhYmxlIDEiLDIuNDA4ZSsyMSwiSW50ZXJuSW1hZ2UtSCBpcyBwcmUtdHJhaW5lZCBvbiBhIDQyNyBtaWxsaW9uIGpvaW50IGRhdGFzZXQgb2YgcHVibGljIExhaW9uLTQwME0gWzYxXSwgWUZDQy0xNU0gWzYyXSwgYW5kIENDMTJNIFs2M10gZm9yIDMwIGVwb2NocywgYW5kIHRoZW4gZmluZS10dW5lZCB0aGUgbW9kZWwgb24gSW1hZ2VOZXQtMUsgZm9yIDIwIGVwb2Nocy4gSW1hZ2VOZXQtMUsgaGFzIDEsMjgxLDE2NyBpbWFnZXMuCgpUYWJsZSAyIHNheXMgSW50ZXJuSW1hZ2UtSCB1c2VzIDE4OCBHRkxPUCBwZXIgZm9yd2FyZCBwYXNzIGF0IDIyNCByZXNvbHV0aW9uLCBhbmQgMTQ3OCBHRkxPUCBhdCA2NDAKClRhYmxlIDcgaW5kaWNhdGVzIHRyYWluaW5nIEludGVybkltYWdlLUggd2FzIGRvbmUgYXQgYSBzY2FsZSBvZiAiIjIyNC82NDAiIiBzbyBwcmVzdW1hYmx5IHRoZXJlIHdhcyBwcmV0cmFpbmluZyBhdCAyMjR4MjI0IHJlc29sdXRpb24gYW5kIHRoZW4gc29tZSBmaW5lLXR1bmluZyBhdCA2NDB4NjQwLiBJdCdzIG5vdCBjbGVhciBob3cgbXVjaCB0cmFpbmluZyB3YXMgZG9uZSBhdCBlYWNoIHJlc29sdXRpb24sIGJ1dCB0eXBpY2FsbHkgdGhpcyBpcyBhIHNtYWxsIGZyYWN0aW9uIG9mIHRvdGFsIHRyYWluaW5nIChlLmcuIE5vaXN5IFN0dWRlbnQgZmluZHMgaXQgc3VmZmljaWVudCB0byB0cmFpbiBmb3IgMzUwIGVwb2NocyBhdCBzbWFsbGVyIHJlc29sdXRpb24sIGFuZCB0aGVuIGZpbmUtdHVuZSBhdCB0aGUgaGlnaGVyIHJlc29sdXRpb24gZm9yIDEuNSBlcG9jaHMpLiBXZSdsbCBpZ25vcmUgdGhlIGFkZGl0aW9uYWwgRkxPUHMgZnJvbSBoaWdoIHJlc29sdXRpb24gdHJhaW5pbmcuCgpUb3RhbCB0cmFpbmluZyBGTE9QczoKMTg4ZTkgRkxPUC9pbWFnZSAqICg0MjdNIGltYWdlcyAqIDMwIGVwb2NocykgKyAoMS4yODFNIGltYWdlcyAqIDIwIGVwb2NocykgKiAzIChhZGRpdGlvbmFsIEZMT1BzIGZvciBiYWNrd2FyZCBwYXNzKSA9IDIuNDA4ZTIxIiw4MzY5MjAwMDAwMCwsLCwsLENvbmZpZGVudCwiQ29tcGFyZWQgdG8gdGhlIGdyZWF0IHByb2dyZXNzIG9mIGxhcmdlLXNjYWxlIHZpc2lvbiB0cmFuc2Zvcm1lcnMgKFZpVHMpIGluIHJlY2VudCB5ZWFycywgbGFyZ2Utc2NhbGUgbW9kZWxzIGJhc2VkIG9uIGNvbnZvbHV0aW9uYWwgbmV1cmFsIG5ldHdvcmtzIChDTk5zKSBhcmUgc3RpbGwgaW4gYW4gZWFybHkgc3RhdGUuIFRoaXMgd29yayBwcmVzZW50cyBhIG5ldyBsYXJnZS1zY2FsZSBDTk4tYmFzZWQgZm91bmRhdGlvbiBtb2RlbCwgdGVybWVkIEludGVybkltYWdlLCB3aGljaCBjYW4gb2J0YWluIHRoZSBnYWluIGZyb20gaW5jcmVhc2luZyBwYXJhbWV0ZXJzIGFuZCB0cmFpbmluZyBkYXRhIGxpa2UgVmlUcy4gRGlmZmVyZW50IGZyb20gdGhlIHJlY2VudCBDTk5zIHRoYXQgZm9jdXMgb24gbGFyZ2UgZGVuc2Uga2VybmVscywgSW50ZXJuSW1hZ2UgdGFrZXMgZGVmb3JtYWJsZSBjb252b2x1dGlvbiBhcyB0aGUgY29yZSBvcGVyYXRvciwgc28gdGhhdCBvdXIgbW9kZWwgbm90IG9ubHkgaGFzIHRoZSBsYXJnZSBlZmZlY3RpdmUgcmVjZXB0aXZlIGZpZWxkIHJlcXVpcmVkIGZvciBkb3duc3RyZWFtIHRhc2tzIHN1Y2ggYXMgZGV0ZWN0aW9uIGFuZCBzZWdtZW50YXRpb24sIGJ1dCBhbHNvIGhhcyB0aGUgYWRhcHRpdmUgc3BhdGlhbCBhZ2dyZWdhdGlvbiBjb25kaXRpb25lZCBieSBpbnB1dCBhbmQgdGFzayBpbmZvcm1hdGlvbi4gQXMgYSByZXN1bHQsIHRoZSBwcm9wb3NlZCBJbnRlcm5JbWFnZSByZWR1Y2VzIHRoZSBzdHJpY3QgaW5kdWN0aXZlIGJpYXMgb2YgdHJhZGl0aW9uYWwgQ05OcyBhbmQgbWFrZXMgaXQgcG9zc2libGUgdG8gbGVhcm4gc3Ryb25nZXIgYW5kIG1vcmUgcm9idXN0IHBhdHRlcm5zIHdpdGggbGFyZ2Utc2NhbGUgcGFyYW1ldGVycyBmcm9tIG1hc3NpdmUgZGF0YSBsaWtlIFZpVHMuIFRoZSBlZmZlY3RpdmVuZXNzIG9mIG91ciBtb2RlbCBpcyBwcm92ZW4gb24gY2hhbGxlbmdpbmcgYmVuY2htYXJrcyBpbmNsdWRpbmcgSW1hZ2VOZXQsIENPQ08sIGFuZCBBREUyMEsuIEl0IGlzIHdvcnRoIG1lbnRpb25pbmcgdGhhdCBJbnRlcm5JbWFnZS1IIGFjaGlldmVkIGEgbmV3IHJlY29yZCA2NS40IG1BUCBvbiBDT0NPIHRlc3QtZGV2IGFuZCA2Mi45IG1Jb1Ugb24gQURFMjBLLCBvdXRwZXJmb3JtaW5nIGN1cnJlbnQgbGVhZGluZyBDTk5zIGFuZCBWaVRzLiBUaGUgY29kZSB3aWxsIGJlIHJlbGVhc2VkIGF0IHRoaXMgaHR0cHMgVVJMLiIsMzAuMCwsT3BlbiB3ZWlnaHRzICh1bnJlc3RyaWN0ZWQpLCJDaGluYSxDaGluYSxDaGluYSxIb25nIEtvbmcsSG9uZyBLb25nIiwsLCwsLDIwMjYtMDUtMjUgMTI6MTk6MTQrMDA6MDAsLCwsLCwiQWNhZGVtaWEsQWNhZGVtaWEsQWNhZGVtaWEsSW5kdXN0cnksQWNhZGVtaWEiLCwsLCxPcGVuIHNvdXJjZSwiaHR0cHM6Ly9naXRodWIuY29tL09wZW5HVkxhYi9JbnRlcm5JbWFnZQpNSVQgbGljZW5zZQoKaHR0cHM6Ly9odWdnaW5nZmFjZS5jby9PcGVuR1ZMYWIvaW50ZXJuaW1hZ2VfaF9qb2ludHRvMjJrXzM4NCIsLCwsRlAxNiwsLE9wZXJhdGlvbiBjb3VudGluZyxPcGVuR1ZMYWIsLCwsWWVzCk1vZ3JpZmllciBSTFNUTSAoV1QyKSxMYW5ndWFnZSxMYW5ndWFnZSBtb2RlbGluZyxEZWVwTWluZCxHw6Fib3IgTWVsaXMsMjAyMi0xMS0wMyxDaXJjbGluZyBCYWNrIHRvIFJlY3VycmVudCBNb2RlbHMgb2YgTGFuZ3VhZ2UsaHR0cHM6Ly9hcnhpdi5vcmcvYWJzLzIyMTEuMDE4NDgsMC4wLFNPVEEgaW1wcm92ZW1lbnQsIiIiT24gdG9wIG9mIHRoZXNlIGltcHJvdmVtZW50cywgdGhlIFJMU1RNIG91dHBlcmZvcm1lZCB0aGUgTFNUTSBieSBhIHNtYWxsIG1hcmdpbiwgYW5kIHdlIGVzdGFibGlzaGVkIGEgbmV3IHN0YXRlIG9mIHRoZSBhcnQgb24gYm90aCBkYXRhc2V0cyIiIiwzNTAwMDAwMC4wLFRhYmxlIDEsMS40ZSsxNyw2TkQgPSA2KjM1MDAwMDAwKjI2NjY2NjcqMjUwID0gMS40MDAwMDAyZSsxNywyNjY2NjY3LCwsLCwsQ29uZmlkZW50LCJKdXN0IGJlY2F1c2Ugc29tZSBwdXJlbHkgcmVjdXJyZW50IG1vZGVscyBzdWZmZXIgZnJvbSBiZWluZyBoYXJkIHRvIG9wdGltaXplIGFuZCBpbmVmZmljaWVudCBvbiB0b2RheSdzIGhhcmR3YXJlLCB0aGV5IGFyZSBub3QgbmVjZXNzYXJpbHkgYmFkIG1vZGVscyBvZiBsYW5ndWFnZS4gV2UgZGVtb25zdHJhdGUgdGhpcyBieSB0aGUgZXh0ZW50IHRvIHdoaWNoIHRoZXNlIG1vZGVscyBjYW4gc3RpbGwgYmUgaW1wcm92ZWQgYnkgYSBjb21iaW5hdGlvbiBvZiBhIHNsaWdodGx5IGJldHRlciByZWN1cnJlbnQgY2VsbCwgYXJjaGl0ZWN0dXJlLCBvYmplY3RpdmUsIGFzIHdlbGwgYXMgb3B0aW1pemF0aW9uLiBJbiB0aGUgcHJvY2Vzcywgd2UgZXN0YWJsaXNoIGEgbmV3IHN0YXRlIG9mIHRoZSBhcnQgZm9yIGxhbmd1YWdlIG1vZGVsbGluZyBvbiBzbWFsbCBkYXRhc2V0cyBhbmQgb24gRW53aWs4IHdpdGggZHluYW1pYyBldmFsdWF0aW9uLiIsMjUwLjAsTW9ncmlmaWVyIFJMU1RNIChXVDIpLFVucmVsZWFzZWQsVW5pdGVkIEtpbmdkb20gb2YgR3JlYXQgQnJpdGFpbiBhbmQgTm9ydGhlcm4gSXJlbGFuZCwsLCwsLDIwMjYtMDItMTEgMTk6MjY6MjcrMDA6MDAsLCwsLCxJbmR1c3RyeSwsLCwsVW5yZWxlYXNlZCwsLCwsLCwsT3BlcmF0aW9uIGNvdW50aW5nLCwsLCxObwpNb2dyaWZpZXIgUkxTVE0gKFBUQiksTGFuZ3VhZ2UsTGFuZ3VhZ2UgbW9kZWxpbmcsRGVlcE1pbmQsR8OhYm9yIE1lbGlzLDIwMjItMTEtMDMsQ2lyY2xpbmcgQmFjayB0byBSZWN1cnJlbnQgTW9kZWxzIG9mIExhbmd1YWdlLGh0dHBzOi8vYXJ4aXYub3JnL2Ficy8yMjExLjAxODQ4LCwsLDI0MDAwMDAwLjAsVGFibGUgMSw3LjEzNDcyMTllKzE2LDZORCA9IDYqMjQwMDAwMDAqMTIzODY2Nyo0MDAgPSA3LjEzNDcyMTllKzE2LDEyMzg2NjcsLCwsLCxDb25maWRlbnQsIkp1c3QgYmVjYXVzZSBzb21lIHB1cmVseSByZWN1cnJlbnQgbW9kZWxzIHN1ZmZlciBmcm9tIGJlaW5nIGhhcmQgdG8gb3B0aW1pemUgYW5kIGluZWZmaWNpZW50IG9uIHRvZGF5J3MgaGFyZHdhcmUsIHRoZXkgYXJlIG5vdCBuZWNlc3NhcmlseSBiYWQgbW9kZWxzIG9mIGxhbmd1YWdlLiBXZSBkZW1vbnN0cmF0ZSB0aGlzIGJ5IHRoZSBleHRlbnQgdG8gd2hpY2ggdGhlc2UgbW9kZWxzIGNhbiBzdGlsbCBiZSBpbXByb3ZlZCBieSBhIGNvbWJpbmF0aW9uIG9mIGEgc2xpZ2h0bHkgYmV0dGVyIHJlY3VycmVudCBjZWxsLCBhcmNoaXRlY3R1cmUsIG9iamVjdGl2ZSwgYXMgd2VsbCBhcyBvcHRpbWl6YXRpb24uIEluIHRoZSBwcm9jZXNzLCB3ZSBlc3RhYmxpc2ggYSBuZXcgc3RhdGUgb2YgdGhlIGFydCBmb3IgbGFuZ3VhZ2UgbW9kZWxsaW5nIG9uIHNtYWxsIGRhdGFzZXRzIGFuZCBvbiBFbndpazggd2l0aCBkeW5hbWljIGV2YWx1YXRpb24uIiw0MDAuMCxNb2dyaWZpZXIgUkxTVE0gKFBUQiksVW5yZWxlYXNlZCxVbml0ZWQgS2luZ2RvbSBvZiBHcmVhdCBCcml0YWluIGFuZCBOb3J0aGVybiBJcmVsYW5kLCwsLCwsMjAyNi0wMi0xMSAxOToyNjoyNyswMDowMCwsLCwsLEluZHVzdHJ5LCwsLCxVbnJlbGVhc2VkLCwsLCwsLCxPcGVyYXRpb24gY291bnRpbmcsLCwsLE5vCkJMT09NWi0xNzZCLExhbmd1YWdlLCJUcmFuc2xhdGlvbixMYW5ndWFnZSBtb2RlbGluZy9nZW5lcmF0aW9uIixIdWdnaW5nIEZhY2UsIk5pa2xhcyBNdWVubmlnaG9mZiwgVGhvbWFzIFdhbmcsIExpbnRhbmcgU3V0YXdpa2EsIEFkYW0gUm9iZXJ0cywgU3RlbGxhIEJpZGVybWFuLCBUZXZlbiBMZSBTY2FvLCBNIFNhaWZ1bCBCYXJpLCBTaGVuZyBTaGVuLCBaaGVuZy1YaW4gWW9uZywgSGFpbGV5IFNjaG9lbGtvcGYsIFhpYW5ncnUgVGFuZywgRHJhZ29taXIgUmFkZXYsIEFsaGFtIEZpa3JpIEFqaSwgS2hhbGlkIEFsbXViYXJhaywgU2FtdWVsIEFsYmFuaWUsIFphaWQgQWx5YWZlYWksIEFsYmVydCBXZWJzb24sIEVkd2FyZCBSYWZmLCBDb2xpbiBSYWZmZWwiLDIwMjItMTEtMDMsQ3Jvc3NsaW5ndWFsIEdlbmVyYWxpemF0aW9uIHRocm91Z2ggTXVsdGl0YXNrIEZpbmV0dW5pbmcsImh0dHBzOi8vYXJ4aXYub3JnL2Ficy8yMjExLjAxNzg2LCBodHRwczovL2h1Z2dpbmdmYWNlLmNvL2JpZ3NjaWVuY2UvYmxvb216IiwyNDIuMCwsIiIiRmluZXR1bmluZyBvbiBtdWx0aWxpbmd1YWwgdGFza3Mgd2l0aCBFbmdsaXNoIHByb21wdHMgZnVydGhlciBpbXByb3ZlcyBwZXJmb3JtYW5jZSBvbiBFbmdsaXNoIGFuZCBub24tRW5nbGlzaCB0YXNrcyBsZWFkaW5nIHRvIHZhcmlvdXMgc3RhdGUtb2YtdGhlLWFydCB6ZXJvLXNob3QgcmVzdWx0cy4iIgoKbm90IFNPVEEsIGV2ZW4gbm90IHRoZSBiZXN0IG1vZGVsIGluIHRoZSBwYXBlciIsMTc2MDAwMDAwMDAwLjAsMTc2QiwsImZpbmUtdHVuZWQgZnJvbSBCTE9PTS0xNzZCCgoxLjM3ZTIyIGZpbmUtdHVuZSBjb21wdXRlIiwyMDAwMDAwMDAwMCwicGVyIGh0dHBzOi8vaHVnZ2luZ2ZhY2UuY28vZGF0YXNldHMvYmlnc2NpZW5jZS94UDMsIDk0LDk0MSw5MzYgS0Igb3IgOTRHQiAKCmlmIGFwcHJveCAyMDBNIHdvcmRzIHBlciBHQiwgdGhhdCdzIH4yMEIgd29yZHMgKHJvdWdoZXIgZXN0aW1hdGUgYmVjYXVzZSBpdCdzIG11bHRpbGluZ3VhbCkKCmh0dHBzOi8vZG9jcy5nb29nbGUuY29tL2RvY3VtZW50L2QvMUczdnZRa240eF9XNzFNS2cwR21IVnR6ZmQ5bTB5M19PZmNvZXcwdjkwMlEvZWRpdCNoZWFkaW5nPWguaWVpaGMwOHA4ZG4wIiwsLCwsTGlrZWx5LCJNdWx0aXRhc2sgcHJvbXB0ZWQgZmluZXR1bmluZyAoTVRGKSBoYXMgYmVlbiBzaG93biB0byBoZWxwIGxhcmdlIGxhbmd1YWdlIG1vZGVscyBnZW5lcmFsaXplIHRvIG5ldyB0YXNrcyBpbiBhIHplcm8tc2hvdCBzZXR0aW5nLCBidXQgc28gZmFyIGV4cGxvcmF0aW9ucyBvZiBNVEYgaGF2ZSBmb2N1c2VkIG9uIEVuZ2xpc2ggZGF0YSBhbmQgbW9kZWxzLiBXZSBhcHBseSBNVEYgdG8gdGhlIHByZXRyYWluZWQgbXVsdGlsaW5ndWFsIEJMT09NIGFuZCBtVDUgbW9kZWwgZmFtaWxpZXMgdG8gcHJvZHVjZSBmaW5ldHVuZWQgdmFyaWFudHMgY2FsbGVkIEJMT09NWiBhbmQgbVQwLiBXZSBmaW5kIGZpbmV0dW5pbmcgbGFyZ2UgbXVsdGlsaW5ndWFsIGxhbmd1YWdlIG1vZGVscyBvbiBFbmdsaXNoIHRhc2tzIHdpdGggRW5nbGlzaCBwcm9tcHRzIGFsbG93cyBmb3IgdGFzayBnZW5lcmFsaXphdGlvbiB0byBub24tRW5nbGlzaCBsYW5ndWFnZXMgdGhhdCBhcHBlYXIgb25seSBpbiB0aGUgcHJldHJhaW5pbmcgY29ycHVzLiBGaW5ldHVuaW5nIG9uIG11bHRpbGluZ3VhbCB0YXNrcyB3aXRoIEVuZ2xpc2ggcHJvbXB0cyBmdXJ0aGVyIGltcHJvdmVzIHBlcmZvcm1hbmNlIG9uIEVuZ2xpc2ggYW5kIG5vbi1FbmdsaXNoIHRhc2tzIGxlYWRpbmcgdG8gdmFyaW91cyBzdGF0ZS1vZi10aGUtYXJ0IHplcm8tc2hvdCByZXN1bHRzLiBXZSBhbHNvIGludmVzdGlnYXRlIGZpbmV0dW5pbmcgb24gbXVsdGlsaW5ndWFsIHRhc2tzIHdpdGggcHJvbXB0cyB0aGF0IGhhdmUgYmVlbiBtYWNoaW5lLXRyYW5zbGF0ZWQgZnJvbSBFbmdsaXNoIHRvIG1hdGNoIHRoZSBsYW5ndWFnZSBvZiBlYWNoIGRhdGFzZXQuIFdlIGZpbmQgdHJhaW5pbmcgb24gdGhlc2UgbWFjaGluZS10cmFuc2xhdGVkIHByb21wdHMgbGVhZHMgdG8gYmV0dGVyIHBlcmZvcm1hbmNlIG9uIGh1bWFuLXdyaXR0ZW4gcHJvbXB0cyBpbiB0aGUgcmVzcGVjdGl2ZSBsYW5ndWFnZXMuIFN1cnByaXNpbmdseSwgd2UgZmluZCBtb2RlbHMgYXJlIGNhcGFibGUgb2YgemVyby1zaG90IGdlbmVyYWxpemF0aW9uIHRvIHRhc2tzIGluIGxhbmd1YWdlcyB0aGV5IGhhdmUgbmV2ZXIgaW50ZW50aW9uYWxseSBzZWVuLiBXZSBjb25qZWN0dXJlIHRoYXQgdGhlIG1vZGVscyBhcmUgbGVhcm5pbmcgaGlnaGVyLWxldmVsIGNhcGFiaWxpdGllcyB0aGF0IGFyZSBib3RoIHRhc2stIGFuZCBsYW5ndWFnZS1hZ25vc3RpYy4gSW4gYWRkaXRpb24sIHdlIGludHJvZHVjZSB4UDMsIGEgY29tcG9zaXRlIG9mIHN1cGVydmlzZWQgZGF0YXNldHMgaW4gNDYgbGFuZ3VhZ2VzIHdpdGggRW5nbGlzaCBhbmQgbWFjaGluZS10cmFuc2xhdGVkIHByb21wdHMuIE91ciBjb2RlLCBkYXRhc2V0cyBhbmQgbW9kZWxzIGFyZSBmcmVlbHkgYXZhaWxhYmxlIGF0IHRoaXMgaHR0cHMgVVJMLiIsLCxPcGVuIHdlaWdodHMgKHVucmVzdHJpY3RlZCksVW5pdGVkIFN0YXRlcyBvZiBBbWVyaWNhLEJMT09NLTE3NkIsMS4zNzI4ZSsyMiwiIiJXZSB1c2UgcHVibGljbHkgYXZhaWxhYmxlIHByZXRyYWluZWQgQkxPT00gbW9kZWxzIHJhbmdpbmcgZnJvbSA1NjAgbWlsbGlvbiB0byAxNzYgYmlsbGlvbiBwYXJhbWV0ZXJzLiBCTE9PTSBtb2RlbHMgYXJlIGxhcmdlIGRlY29kZXItb25seSBsYW5ndWFnZSBtb2RlbHMgcHJldHJhaW5lZCBmb3IgYXJvdW5kIDM1MCBiaWxsaW9uIHRva2VucyB3aXRoIGFuIGFyY2hpdGVjdHVyZSBzaW1pbGFyIHRvIEdQVC0zCihCcm93biBldCBhbC4sIDIwMjApLiBXZSBmaW5ldHVuZSB0aGUgbW9kZWxzIGZvciBhbiBhZGRpdGlvbmFsIDEzIGJpbGxpb24gdG9rZW5zIHdpdGggbG9zcyBvbmx5IGJlaW5nCmNvbXB1dGVkIG9uIHRhcmdldCB0b2tlbnMuIiIKCjEzQiAqIDE3NkIgKiA2IiwsLDIwMjUtMTEtMjggMTE6NTM6NDQrMDA6MDAsLCwsLCxJbmR1c3RyeSwsLCwsT3BlbiBzb3VyY2UsIkFwYWNoZSAyLjAKdHJhaW4vZXZhbCBjb2RlOiBodHRwczovL2dpdGh1Yi5jb20vYmlnc2NpZW5jZS13b3Jrc2hvcC94bXRmP3RhYj1yZWFkbWUtb3YtZmlsZSN0cmFpbi1tb2RlbHMgCndlaWdodHM6IGh0dHBzOi8vaHVnZ2luZ2ZhY2UuY28vYmlnc2NpZW5jZS9ibG9vbXogIiwsLCwsLCwsLCwsLFllcwptVDAtMTNCLExhbmd1YWdlLCJUcmFuc2xhdGlvbixMYW5ndWFnZSBtb2RlbGluZy9nZW5lcmF0aW9uIiwiSHVnZ2luZyBGYWNlLEJpZ1NjaWVuY2UiLCJOaWtsYXMgTXVlbm5pZ2hvZmYsIFRob21hcyBXYW5nLCBMaW50YW5nIFN1dGF3aWthLCBBZGFtIFJvYmVydHMsIFN0ZWxsYSBCaWRlcm1hbiwgVGV2ZW4gTGUgU2NhbywgTSBTYWlmdWwgQmFyaSwgU2hlbmcgU2hlbiwgWmhlbmctWGluIFlvbmcsIEhhaWxleSBTY2hvZWxrb3BmLCBYaWFuZ3J1IFRhbmcsIERyYWdvbWlyIFJhZGV2LCBBbGhhbSBGaWtyaSBBamksIEtoYWxpZCBBbG11YmFyYWssIFNhbXVlbCBBbGJhbmllLCBaYWlkIEFseWFmZWFpLCBBbGJlcnQgV2Vic29uLCBFZHdhcmQgUmFmZiwgQ29saW4gUmFmZmVsIiwyMDIyLTExLTAzLENyb3NzbGluZ3VhbCBHZW5lcmFsaXphdGlvbiB0aHJvdWdoIE11bHRpdGFzayBGaW5ldHVuaW5nLGh0dHBzOi8vYXJ4aXYub3JnL2Ficy8yMjExLjAxNzg2LDI0Mi4wLFNPVEEgaW1wcm92ZW1lbnQsIiIiRmluZXR1bmluZyBvbiBtdWx0aWxpbmd1YWwgdGFza3Mgd2l0aCBFbmdsaXNoIHByb21wdHMgZnVydGhlciBpbXByb3ZlcyBwZXJmb3JtYW5jZSBvbiBFbmdsaXNoIGFuZCBub24tRW5nbGlzaCB0YXNrcyBsZWFkaW5nIHRvIHZhcmlvdXMgc3RhdGUtb2YtdGhlLWFydCB6ZXJvLXNob3QgcmVzdWx0cy4iIgoKRmlndXJlIDQsIHplcm8tc2hvdCBTT1RBIiwxMzAwMDAwMDAwMC4wLDEzQiwsImZpbmUtdHVuZWQgZnJvbSBtVDUKCjEuMzdlMjIgZmluZS10dW5lIGNvbXB1dGUiLDIwMDAwMDAwMDAwLCJwZXIgaHR0cHM6Ly9odWdnaW5nZmFjZS5jby9kYXRhc2V0cy9iaWdzY2llbmNlL3hQMywgOTQsOTQxLDkzNiBLQiBvciA5NEdCIAoKaWYgYXBwcm94IDIwME0gd29yZHMgcGVyIEdCLCB0aGF0J3MgfjIwQiB3b3JkcyAocm91Z2hlciBlc3RpbWF0ZSBiZWNhdXNlIGl0J3MgbXVsdGlsaW5ndWFsKQoKaHR0cHM6Ly9kb2NzLmdvb2dsZS5jb20vZG9jdW1lbnQvZC8xRzN2dlFrbjR4X1c3MU1LZzBHbUhWdHpmZDltMHkzX09mY29ldzB2OTAyUS9lZGl0I2hlYWRpbmc9aC5pZWloYzA4cDhkbjAiLCwsLCxDb25maWRlbnQsIk11bHRpdGFzayBwcm9tcHRlZCBmaW5ldHVuaW5nIChNVEYpIGhhcyBiZWVuIHNob3duIHRvIGhlbHAgbGFyZ2UgbGFuZ3VhZ2UgbW9kZWxzIGdlbmVyYWxpemUgdG8gbmV3IHRhc2tzIGluIGEgemVyby1zaG90IHNldHRpbmcsIGJ1dCBzbyBmYXIgZXhwbG9yYXRpb25zIG9mIE1URiBoYXZlIGZvY3VzZWQgb24gRW5nbGlzaCBkYXRhIGFuZCBtb2RlbHMuIFdlIGFwcGx5IE1URiB0byB0aGUgcHJldHJhaW5lZCBtdWx0aWxpbmd1YWwgQkxPT00gYW5kIG1UNSBtb2RlbCBmYW1pbGllcyB0byBwcm9kdWNlIGZpbmV0dW5lZCB2YXJpYW50cyBjYWxsZWQgQkxPT01aIGFuZCBtVDAuIFdlIGZpbmQgZmluZXR1bmluZyBsYXJnZSBtdWx0aWxpbmd1YWwgbGFuZ3VhZ2UgbW9kZWxzIG9uIEVuZ2xpc2ggdGFza3Mgd2l0aCBFbmdsaXNoIHByb21wdHMgYWxsb3dzIGZvciB0YXNrIGdlbmVyYWxpemF0aW9uIHRvIG5vbi1FbmdsaXNoIGxhbmd1YWdlcyB0aGF0IGFwcGVhciBvbmx5IGluIHRoZSBwcmV0cmFpbmluZyBjb3JwdXMuIEZpbmV0dW5pbmcgb24gbXVsdGlsaW5ndWFsIHRhc2tzIHdpdGggRW5nbGlzaCBwcm9tcHRzIGZ1cnRoZXIgaW1wcm92ZXMgcGVyZm9ybWFuY2Ugb24gRW5nbGlzaCBhbmQgbm9uLUVuZ2xpc2ggdGFza3MgbGVhZGluZyB0byB2YXJpb3VzIHN0YXRlLW9mLXRoZS1hcnQgemVyby1zaG90IHJlc3VsdHMuIFdlIGFsc28gaW52ZXN0aWdhdGUgZmluZXR1bmluZyBvbiBtdWx0aWxpbmd1YWwgdGFza3Mgd2l0aCBwcm9tcHRzIHRoYXQgaGF2ZSBiZWVuIG1hY2hpbmUtdHJhbnNsYXRlZCBmcm9tIEVuZ2xpc2ggdG8gbWF0Y2ggdGhlIGxhbmd1YWdlIG9mIGVhY2ggZGF0YXNldC4gV2UgZmluZCB0cmFpbmluZyBvbiB0aGVzZSBtYWNoaW5lLXRyYW5zbGF0ZWQgcHJvbXB0cyBsZWFkcyB0byBiZXR0ZXIg</x:v>
      </x:c>
    </x:row>
    <x:row r="196" ht="18" customHeight="1">
      <x:c r="A196" s="17" t="n">
        <x:v>191</x:v>
      </x:c>
      <x:c r="B196" s="17" t="n">
        <x:v>310</x:v>
      </x:c>
      <x:c r="C196" s="160" t="str">
        <x:v>cGVyZm9ybWFuY2Ugb24gaHVtYW4td3JpdHRlbiBwcm9tcHRzIGluIHRoZSByZXNwZWN0aXZlIGxhbmd1YWdlcy4gU3VycHJpc2luZ2x5LCB3ZSBmaW5kIG1vZGVscyBhcmUgY2FwYWJsZSBvZiB6ZXJvLXNob3QgZ2VuZXJhbGl6YXRpb24gdG8gdGFza3MgaW4gbGFuZ3VhZ2VzIHRoZXkgaGF2ZSBuZXZlciBpbnRlbnRpb25hbGx5IHNlZW4uIFdlIGNvbmplY3R1cmUgdGhhdCB0aGUgbW9kZWxzIGFyZSBsZWFybmluZyBoaWdoZXItbGV2ZWwgY2FwYWJpbGl0aWVzIHRoYXQgYXJlIGJvdGggdGFzay0gYW5kIGxhbmd1YWdlLWFnbm9zdGljLiBJbiBhZGRpdGlvbiwgd2UgaW50cm9kdWNlIHhQMywgYSBjb21wb3NpdGUgb2Ygc3VwZXJ2aXNlZCBkYXRhc2V0cyBpbiA0NiBsYW5ndWFnZXMgd2l0aCBFbmdsaXNoIGFuZCBtYWNoaW5lLXRyYW5zbGF0ZWQgcHJvbXB0cy4gT3VyIGNvZGUsIGRhdGFzZXRzIGFuZCBtb2RlbHMgYXJlIGZyZWVseSBhdmFpbGFibGUgYXQgdGhpcyBodHRwcyBVUkwuIiwsLE9wZW4gd2VpZ2h0cyAodW5yZXN0cmljdGVkKSwiVW5pdGVkIFN0YXRlcyBvZiBBbWVyaWNhLEZyYW5jZSIsbVQ1LVhYTCwxLjAxZSsyMSwiIiJXZSBmaW5ldHVuZSB0aGUgbW9kZWxzIGZvciBhbiBhZGRpdGlvbmFsIDEzIGJpbGxpb24gdG9rZW5zIHdpdGggbG9zcyBvbmx5IGJlaW5nIGNvbXB1dGVkIG9uIHRhcmdldCB0b2tlbnMuLi4KRm9yIGZpbmV0dW5pbmcgbVQ1LCB3ZSBmb2xsb3cgdGhlIHNhbWUgcHJvY2VkdXJlIGFzIGRlc2NyaWJlZCBhYm92ZSBmb3IgQkxPT00sIGV4Y2VwdCB0aGF0IGlucHV0cyBhcmUgZmVkIGludG8gdGhlIGVuY29kZXIgYW5kIHRodXMgYXJlIG5vdCBzcGFjZS1zZXBhcmF0ZWQgZnJvbSB0YXJnZXRzLiIiCgoxM0IgKiAxM0IgKiA2ID0gMS4wMWUyMSIsLCwyMDI1LTExLTI4IDExOjUzOjQ0KzAwOjAwLCwsbVQwLTEzQiwsLCJJbmR1c3RyeSxSZXNlYXJjaCBjb2xsZWN0aXZlIiwsLCwsVW5yZWxlYXNlZCxhcGFjaGUgMi4wLCwsLCwsLCwsLCwsWWVzCmVEaWZmLUksSW1hZ2UgZ2VuZXJhdGlvbiwiSW1hZ2UgZ2VuZXJhdGlvbixUZXh0LXRvLWltYWdlIixOVklESUEsIllvZ2VzaCBCYWxhamksIFNldW5nanVuIE5haCwgWHVuIEh1YW5nLCBBcmFzaCBWYWhkYXQsIEppYW1pbmcgU29uZywgUWluc2hlbmcgWmhhbmcsIEthcnN0ZW4gS3JlaXMsIE1paWthIEFpdHRhbGEsIFRpbW8gQWlsYSwgU2FtdWxpIExhaW5lLCBCcnlhbiBDYXRhbnphcm8sIFRlcm8gS2FycmFzLCBNaW5nLVl1IExpdSIsMjAyMi0xMS0wMixlRGlmZi1JOiBUZXh0LXRvLUltYWdlIERpZmZ1c2lvbiBNb2RlbHMgd2l0aCBhbiBFbnNlbWJsZSBvZiBFeHBlcnQgRGVub2lzZXJzLGh0dHBzOi8vYXJ4aXYub3JnL2Ficy8yMjExLjAxMzI0LDEwNDYuMCxTT1RBIGltcHJvdmVtZW50LCJTT1RBIHplcm8tc2hvdCBGSUQgb24gQ09DTyAyMDE0LCBUYWJsZSAxCgpNYXkgYmUgc2lnbmlmaWNhbnRseSB1c2VkLCB2aWEgTnZpZGlhIFBpY2Fzc286IGh0dHBzOi8vd3d3Lm52aWRpYS5jb20vZW4tdXMvZ3B1LWNsb3VkL3BpY2Fzc28vIiw5MTAwMDAwMDAwLjAsIjkuMUIgZm9yIGNvbmZpZyBELCBUYWJsZSAxIiw1LjQ2ZSsxOSwiNk5EID0gNio5MTAwMDAwMDAwKjEwMDAwMDAwMDA9NS40NmUrMTkgKGxpa2VseSwgbWlnaHQgY2hhbmdlIGJlY2F1c2Ugb2Ygc2V2ZXJhbCBlcG9jaHMgLyBkYXRhc2V0IGRpdmlzaW9uKQoKIiJUaGUgYmFzZSBtb2RlbCB3YXMgdHJhaW5lZCB1c2luZyAyNTYgTlZJRElBIEExMDAgR1BVcywgd2hpbGUgdGhlIHR3byBzdXBlci1yZXNvbHV0aW9uIG1vZGVscyB3ZXJlIHRyYWluZWQgd2l0aCAxMjggTlZJRElBIEExMDAgR1BVcyBlYWNoIiIgCm5vIGluZm8gb24gZHVyYXRpb24iLDE1NTYyNzUyMDAwMDAsIiIiVGhlIGZpbmFsIGRhdGFzZXQgdG8gdHJhaW4gb3VyIG1vZGVsIGNvbnRhaW5zIGFib3V0IG9uZSBiaWxsaW9uIHRleHQtaW1hZ2UgcGFpcnMiIiIsLCxOVklESUEgQTEwMCwsTGlrZWx5LCJMYXJnZS1zY2FsZSBkaWZmdXNpb24tYmFzZWQgZ2VuZXJhdGl2ZSBtb2RlbHMgaGF2ZSBsZWQgdG8gYnJlYWt0aHJvdWdocyBpbiB0ZXh0LWNvbmRpdGlvbmVkIGhpZ2gtcmVzb2x1dGlvbiBpbWFnZSBzeW50aGVzaXMuIFN0YXJ0aW5nIGZyb20gcmFuZG9tIG5vaXNlLCBzdWNoIHRleHQtdG8taW1hZ2UgZGlmZnVzaW9uIG1vZGVscyBncmFkdWFsbHkgc3ludGhlc2l6ZSBpbWFnZXMgaW4gYW4gaXRlcmF0aXZlIGZhc2hpb24gd2hpbGUgY29uZGl0aW9uaW5nIG9uIHRleHQgcHJvbXB0cy4gV2UgZmluZCB0aGF0IHRoZWlyIHN5bnRoZXNpcyBiZWhhdmlvciBxdWFsaXRhdGl2ZWx5IGNoYW5nZXMgdGhyb3VnaG91dCB0aGlzIHByb2Nlc3M6IEVhcmx5IGluIHNhbXBsaW5nLCBnZW5lcmF0aW9uIHN0cm9uZ2x5IHJlbGllcyBvbiB0aGUgdGV4dCBwcm9tcHQgdG8gZ2VuZXJhdGUgdGV4dC1hbGlnbmVkIGNvbnRlbnQsIHdoaWxlIGxhdGVyLCB0aGUgdGV4dCBjb25kaXRpb25pbmcgaXMgYWxtb3N0IGVudGlyZWx5IGlnbm9yZWQuIFRoaXMgc3VnZ2VzdHMgdGhhdCBzaGFyaW5nIG1vZGVsIHBhcmFtZXRlcnMgdGhyb3VnaG91dCB0aGUgZW50aXJlIGdlbmVyYXRpb24gcHJvY2VzcyBtYXkgbm90IGJlIGlkZWFsLiBUaGVyZWZvcmUsIGluIGNvbnRyYXN0IHRvIGV4aXN0aW5nIHdvcmtzLCB3ZSBwcm9wb3NlIHRvIHRyYWluIGFuIGVuc2VtYmxlIG9mIHRleHQtdG8taW1hZ2UgZGlmZnVzaW9uIG1vZGVscyBzcGVjaWFsaXplZCBmb3IgZGlmZmVyZW50IHN5bnRoZXNpcyBzdGFnZXMuIFRvIG1haW50YWluIHRyYWluaW5nIGVmZmljaWVuY3ksIHdlIGluaXRpYWxseSB0cmFpbiBhIHNpbmdsZSBtb2RlbCwgd2hpY2ggaXMgdGhlbiBzcGxpdCBpbnRvIHNwZWNpYWxpemVkIG1vZGVscyB0aGF0IGFyZSB0cmFpbmVkIGZvciB0aGUgc3BlY2lmaWMgc3RhZ2VzIG9mIHRoZSBpdGVyYXRpdmUgZ2VuZXJhdGlvbiBwcm9jZXNzLiBPdXIgZW5zZW1ibGUgb2YgZGlmZnVzaW9uIG1vZGVscywgY2FsbGVkIGVEaWZmLUksIHJlc3VsdHMgaW4gaW1wcm92ZWQgdGV4dCBhbGlnbm1lbnQgd2hpbGUgbWFpbnRhaW5pbmcgdGhlIHNhbWUgaW5mZXJlbmNlIGNvbXB1dGF0aW9uIGNvc3QgYW5kIHByZXNlcnZpbmcgaGlnaCB2aXN1YWwgcXVhbGl0eSwgb3V0cGVyZm9ybWluZyBwcmV2aW91cyBsYXJnZS1zY2FsZSB0ZXh0LXRvLWltYWdlIGRpZmZ1c2lvbiBtb2RlbHMgb24gdGhlIHN0YW5kYXJkIGJlbmNobWFyay4gSW4gYWRkaXRpb24sIHdlIHRyYWluIG91ciBtb2RlbCB0byBleHBsb2l0IGEgdmFyaWV0eSBvZiBlbWJlZGRpbmdzIGZvciBjb25kaXRpb25pbmcsIGluY2x1ZGluZyB0aGUgVDUgdGV4dCwgQ0xJUCB0ZXh0LCBhbmQgQ0xJUCBpbWFnZSBlbWJlZGRpbmdzLiBXZSBzaG93IHRoYXQgdGhlc2UgZGlmZmVyZW50IGVtYmVkZGluZ3MgbGVhZCB0byBkaWZmZXJlbnQgYmVoYXZpb3JzLiBOb3RhYmx5LCB0aGUgQ0xJUCBpbWFnZSBlbWJlZGRpbmcgYWxsb3dzIGFuIGludHVpdGl2ZSB3YXkgb2YgdHJhbnNmZXJyaW5nIHRoZSBzdHlsZSBvZiBhIHJlZmVyZW5jZSBpbWFnZSB0byB0aGUgdGFyZ2V0IHRleHQtdG8taW1hZ2Ugb3V0cHV0LiBMYXN0bHksIHdlIHNob3cgYSB0ZWNobmlxdWUgdGhhdCBlbmFibGVzIGVEaWZmLUkncyAiInBhaW50LXdpdGgtd29yZHMiIiBjYXBhYmlsaXR5LiBBIHVzZXIgY2FuIHNlbGVjdCB0aGUgd29yZCBpbiB0aGUgaW5wdXQgdGV4dCBhbmQgcGFpbnQgaXQgaW4gYSBjYW52YXMgdG8gY29udHJvbCB0aGUgb3V0cHV0LCB3aGljaCBpcyB2ZXJ5IGhhbmR5IGZvciBjcmFmdGluZyB0aGUgZGVzaXJlZCBpbWFnZSBpbiBtaW5kLiBUaGUgcHJvamVjdCBwYWdlIGlzIGF2YWlsYWJsZSBhdCB0aGlzIGh0dHBzIFVSTCIsLCxVbnJlbGVhc2VkLFVuaXRlZCBTdGF0ZXMgb2YgQW1lcmljYSwsLCwsLDIwMjYtMDUtMjUgMTI6MTk6MTMrMDA6MDAsLCwsLCxJbmR1c3RyeSwsLCwsVW5yZWxlYXNlZCwsLCwsLCwsT3BlcmF0aW9uIGNvdW50aW5nLCwsLCxObwpHZWFyTmV0LEJpb2xvZ3ksIlByb3RlaW5zLFByb3RlaW4gZnVuY3Rpb24gcHJlZGljdGlvbixQcm90ZWluIGZvbGQgY2xhc3NpZmljYXRpb24iLCJNaWxhIC0gUXVlYmVjIEFJIChvcmlnaW5hbGx5IE1vbnRyZWFsIEluc3RpdHV0ZSBmb3IgTGVhcm5pbmcgQWxnb3JpdGhtcyksVW5pdmVyc2l0eSBvZiBNb250cmVhbCAvIFVuaXZlcnNpdMOpIGRlIE1vbnRyw6lhbCxVbml2ZXJzaXR5IG9mIENhbWJyaWRnZSxJQk0gUmVzZWFyY2gsSEVDIE1vbnRyZWFsLENJRkFSIEFJIFJlc2VhcmNoIiwiWnVvYmFpIFpoYW5nLCBNaW5naGFvIFh1LCBBcmlhbiBKYW1hc2IsIFZpamlsIENoZW50aGFtYXJha3NoYW4sIEF1csOpbGllIExvemFubywgUGF5ZWwgRGFzLCBKaWFuIFRhbmciLDIwMjItMTEtMDEsUHJvdGVpbiBSZXByZXNlbnRhdGlvbiBMZWFybmluZyBieSBHZW9tZXRyaWMgU3RydWN0dXJlIFByZXRyYWluaW5nLGh0dHBzOi8vYXJ4aXYub3JnL2Ficy8yMjAzLjA2MTI1LDMxMi4wLCwsLCwsLDgwNTAwMCwiODA1LDAwMCBwcm90ZWlucyDDlyAzMDAgcmVzaWR1ZXMvcHJvdGVpbiA9IDI0MSw1MDAsMDAwIGRhdGFwb2ludHMgKDIuNDE1IMOXIDEwXjgpCkJyZWFrZG93bjoKMS4gSW5pdGlhbCBwcm90ZWluIGNvdW50OiAzNjUsMDAwICsgNDQwLDAwMCA9IDgwNSwwMDAKMi4gRmluYWwgY2FsY3VsYXRpb246IDgwNSwwMDAgw5cgMzAwID0gMjQxLDUwMCwwMDAiLCwsTlZJRElBIEExMDAsLENvbmZpZGVudCwiTGVhcm5pbmcgZWZmZWN0aXZlIHByb3RlaW4gcmVwcmVzZW50YXRpb25zIGlzIGNyaXRpY2FsIGluIGEgdmFyaWV0eSBvZiB0YXNrcyBpbiBiaW9sb2d5IHN1Y2ggYXMgcHJlZGljdGluZyBwcm90ZWluIGZ1bmN0aW9uIG9yIHN0cnVjdHVyZS4gRXhpc3RpbmcgYXBwcm9hY2hlcyB1c3VhbGx5IHByZXRyYWluIHByb3RlaW4gbGFuZ3VhZ2UgbW9kZWxzIG9uIGEgbGFyZ2UgbnVtYmVyIG9mIHVubGFiZWxlZCBhbWlubyBhY2lkIHNlcXVlbmNlcyBhbmQgdGhlbiBmaW5ldHVuZSB0aGUgbW9kZWxzIHdpdGggc29tZSBsYWJlbGVkIGRhdGEgaW4gZG93bnN0cmVhbSB0YXNrcy4gRGVzcGl0ZSB0aGUgZWZmZWN0aXZlbmVzcyBvZiBzZXF1ZW5jZS1iYXNlZCBhcHByb2FjaGVzLCB0aGUgcG93ZXIgb2YgcHJldHJhaW5pbmcgb24ga25vd24gcHJvdGVpbiBzdHJ1Y3R1cmVzLCB3aGljaCBhcmUgYXZhaWxhYmxlIGluIHNtYWxsZXIgbnVtYmVycyBvbmx5LCBoYXMgbm90IGJlZW4gZXhwbG9yZWQgZm9yIHByb3RlaW4gcHJvcGVydHkgcHJlZGljdGlvbiwgdGhvdWdoIHByb3RlaW4gc3RydWN0dXJlcyBhcmUga25vd24gdG8gYmUgZGV0ZXJtaW5hbnRzIG9mIHByb3RlaW4gZnVuY3Rpb24uIEluIHRoaXMgcGFwZXIsIHdlIHByb3Bvc2UgdG8gcHJldHJhaW4gcHJvdGVpbiByZXByZXNlbnRhdGlvbnMgYWNjb3JkaW5nIHRvIHRoZWlyIDNEIHN0cnVjdHVyZXMuIFdlIGZpcnN0IHByZXNlbnQgYSBzaW1wbGUgeWV0IGVmZmVjdGl2ZSBlbmNvZGVyIHRvIGxlYXJuIHRoZSBnZW9tZXRyaWMgZmVhdHVyZXMgb2YgYSBwcm90ZWluLiBXZSBwcmV0cmFpbiB0aGUgcHJvdGVpbiBncmFwaCBlbmNvZGVyIGJ5IGxldmVyYWdpbmcgbXVsdGl2aWV3IGNvbnRyYXN0aXZlIGxlYXJuaW5nIGFuZCBkaWZmZXJlbnQgc2VsZi1wcmVkaWN0aW9uIHRhc2tzLiBFeHBlcmltZW50YWwgcmVzdWx0cyBvbiBib3RoIGZ1bmN0aW9uIHByZWRpY3Rpb24gYW5kIGZvbGQgY2xhc3NpZmljYXRpb24gdGFza3Mgc2hvdyB0aGF0IG91ciBwcm9wb3NlZCBwcmV0cmFpbmluZyBtZXRob2RzIG91dHBlcmZvcm0gb3IgYXJlIG9uIHBhciB3aXRoIHRoZSBzdGF0ZS1vZi10aGUtYXJ0IHNlcXVlbmNlLWJhc2VkIG1ldGhvZHMsIHdoaWxlIHVzaW5nIG11Y2ggbGVzcyBwcmV0cmFpbmluZyBkYXRhLiBPdXIgaW1wbGVtZW50YXRpb24gaXMgYXZhaWxhYmxlIGF0IHRoaXMgaHR0cHMgVVJMLiIsNTAuMCwsLCJDYW5hZGEsQ2FuYWRhLFVuaXRlZCBLaW5nZG9tIG9mIEdyZWF0IEJyaXRhaW4gYW5kIE5vcnRoZXJuIElyZWxhbmQsVW5pdGVkIFN0YXRlcyBvZiBBbWVyaWNhLENhbmFkYSxDYW5hZGEiLCwsLDQuMCwsMjAyNi0wNS0yNSAxMjoxOToxNCswMDowMCwsLCwsLCJBY2FkZW1pYSxBY2FkZW1pYSxBY2FkZW1pYSxJbmR1c3RyeSxBY2FkZW1pYSxSZXNlYXJjaCBjb2xsZWN0aXZlIiwsLCwsLCwsLCwsLDMyMDAuNjM1NjY3MDYzNjE0LCwsLCwsClRhaXlpLVN0YWJsZSBEaWZmdXNpb24sSW1hZ2UgZ2VuZXJhdGlvbiwiSW1hZ2UgZ2VuZXJhdGlvbixUZXh0LXRvLWltYWdlIixJREVBIENDTkwsIkppYXhpbmcgWmhhbmcsIFJ1eWkgR2FuLCBKdW5qaWUgV2FuZywgWXV4aWFuZyBaaGFuZywgTGluIFpoYW5nLCBQaW5nIFlhbmcsIFhpbnl1IEdhbywgWml3ZWkgV3UsIFhpYW9xdW4gRG9uZywgSnVucWluZyBIZSwgSmlhbmhlbmcgWmh1bywgUWkgWWFuZywgWW9uZ2ZlbmcgSHVhbmcsIFhpYXl1IExpLCBZYW5naGFuIFd1LCBKdW55dSBMdSwgWGlueXUgWmh1LCBXZWlmZW5nIENoZW4sIFRpbmcgSGFuLCBLdW5oYW8gUGFuLCBSdWkgV2FuZywgSGFvIFdhbmcsIFhpYW9qdW4gV3UsIFpob25nc2hlbiBaZW5nLCBDaG9uZ3BlaSBDaGVuIiwyMDIyLTEwLTMxLEZlbmdzaGVuYmFuZyAxLjA6IEJlaW5nIHRoZSBGb3VuZGF0aW9uIG9mIENoaW5lc2UgQ29nbml0aXZlIEludGVsbGlnZW5jZSxodHRwczovL2FyeGl2Lm9yZy9hYnMvMjIwOS4wMjk3MCwxMzkuMCwsIlRoZSBmaXJzdCBvcGVuLXNvdXJjZSwgQ2hpbmVzZSB2ZXJzaW9uIG9mIFN0YWJsZSBEaWZmdXNpb24uIFBvc3NpYmx5IGhpc3RvcmljYWxseSBzaWduaWZpY2FudC4iLDEwMDAwMDAwMDAuMCwsNS4xZSsyMiwsLCIiInRyYWluZWQgb24gMjBNIGZpbHRlcmVkIENoaW5lc2UgaW1hZ2UtdGV4dCBwYWlycyIiIiwxMDAuMCwzMiBOVklESUEgQTEwMCBHUFVzIGZvciAxMDAgaG91cnMsTlZJRElBIEExMDAsLENvbmZpZGVudCwiTm93YWRheXMsIGZvdW5kYXRpb24gbW9kZWxzIGJlY29tZSBvbmUgb2YgZnVuZGFtZW50YWwgaW5mcmFzdHJ1Y3R1cmVzIGluIGFydGlmaWNpYWwgaW50ZWxsaWdlbmNlLCBwYXZpbmcgd2F5cyB0byB0aGUgZ2VuZXJhbCBpbnRlbGxpZ2VuY2UuIEhvd2V2ZXIsIHRoZSByZWFsaXR5IHByZXNlbnRzIHR3byB1cmdlbnQgY2hhbGxlbmdlczogZXhpc3RpbmcgZm91bmRhdGlvbiBtb2RlbHMgYXJlIGRvbWluYXRlZCBieSB0aGUgRW5nbGlzaC1sYW5ndWFnZSBjb21tdW5pdHk7IHVzZXJzIGFyZSBvZnRlbiBnaXZlbiBsaW1pdGVkIHJlc291cmNlcyBhbmQgdGh1cyBjYW5ub3QgYWx3YXlzIHVzZSBmb3VuZGF0aW9uIG1vZGVscy4gVG8gc3VwcG9ydCB0aGUgZGV2ZWxvcG1lbnQgb2YgdGhlIENoaW5lc2UtbGFuZ3VhZ2UgY29tbXVuaXR5LCB3ZSBpbnRyb2R1Y2UgYW4gb3Blbi1zb3VyY2UgcHJvamVjdCwgY2FsbGVkIEZlbmdzaGVuYmFuZywgd2hpY2ggbGVhZHMgYnkgdGhlIHJlc2VhcmNoIGNlbnRlciBmb3IgQ29nbml0aXZlIENvbXB1dGluZyBhbmQgTmF0dXJhbCBMYW5ndWFnZSAoQ0NOTCkuIE91ciBwcm9qZWN0IGhhcyBjb21wcmVoZW5zaXZlIGNhcGFiaWxpdGllcywgaW5jbHVkaW5nIGxhcmdlIHByZS10cmFpbmVkIG1vZGVscywgdXNlci1mcmllbmRseSBBUElzLCBiZW5jaG1hcmtzLCBkYXRhc2V0cywgYW5kIG90aGVycy4gV2Ugd3JhcCBhbGwgdGhlc2UgaW4gdGhyZWUgc3ViLXByb2plY3RzOiB0aGUgRmVuZ3NoZW5iYW5nIE1vZGVsLCB0aGUgRmVuZ3NoZW4gRnJhbWV3b3JrLCBhbmQgdGhlIEZlbmdzaGVuIEJlbmNobWFyay4gQW4gb3Blbi1zb3VyY2Ugcm9hZG1hcCwgRmVuZ3NoZW5iYW5nLCBhaW1zIHRvIHJlLWV2YWx1YXRlIHRoZSBvcGVuLXNvdXJjZSBjb21tdW5pdHkgb2YgQ2hpbmVzZSBwcmUtdHJhaW5lZCBsYXJnZS1zY2FsZSBtb2RlbHMsIHByb21wdGluZyB0aGUgZGV2ZWxvcG1lbnQgb2YgdGhlIGVudGlyZSBDaGluZXNlIGxhcmdlLXNjYWxlIG1vZGVsIGNvbW11bml0eS4gV2UgYWxzbyB3YW50IHRvIGJ1aWxkIGEgdXNlci1jZW50ZXJlZCBvcGVuLXNvdXJjZSBlY29zeXN0ZW0gdG8gYWxsb3cgaW5kaXZpZHVhbHMgdG8gYWNjZXNzIHRoZSBkZXNpcmVkIG1vZGVscyB0byBtYXRjaCB0aGVpciBjb21wdXRpbmcgcmVzb3VyY2VzLiBGdXJ0aGVybW9yZSwgd2UgaW52aXRlIGNvbXBhbmllcywgY29sbGVnZXMsIGFuZCByZXNlYXJjaCBpbnN0aXR1dGlvbnMgdG8gY29sbGFib3JhdGUgd2l0aCB1cyB0byBidWlsZCB0aGUgbGFyZ2Utc2NhbGUgb3Blbi1zb3VyY2UgbW9kZWwtYmFzZWQgZWNvc3lzdGVtLiBXZSBob3BlIHRoYXQgdGhpcyBwcm9qZWN0IHdpbGwgYmUgdGhlIGZvdW5kYXRpb24gb2YgQ2hpbmVzZSBjb2duaXRpdmUgaW50ZWxsaWdlbmNlLiIsLCxPcGVuIHdlaWdodHMgKHJlc3RyaWN0ZWQgdXNlKSxDaGluYSxTdGFibGUgRGlmZnVzaW9uIChMRE0tS0wtOC1HKSwxLjA3ODI3MmUrMjEsIkZpbmUtdHVuaW5nOiAzMiBOVklESUEgQTEwMCBHUFVzIGZvciAxMDAgaG91cnMKMzIgKiAzMTJlMTIgKiAzMCUgKiAxMDAgKiA2MCAqIDYwID0gMS4wNzgyNzJlKzIxIEZMT1AKCkJhc2UgbW9kZWw6IFN0YWJsZSBEaWZmdXNpb24sIDVlKzIyIEZMT1AiLDMyLjAsLDIwMjYtMDUtMjUgMTI6MTk6MTIrMDA6MDAsLCwsLCxBY2FkZW1pYSwsLCwsLGh0dHBzOi8vaHVnZ2luZ2ZhY2UuY28vc3BhY2VzL0NvbXBWaXMvc3RhYmxlLWRpZmZ1c2lvbi1saWNlbnNlLCwxMTM2MzguMzAzMTQxMDMzNjYsLCwsMjU2MDUuNjU1NTUyMDA5OTU3LEhhcmR3YXJlLCwsLCxZZXMKVHJhbnNmb3JtZXItWEwgKyBQb3dlclNHRCArIEwtR3JlY28sTGFuZ3VhZ2UsTGFuZ3VhZ2UgbW9kZWxpbmcsIkluc3RpdHV0ZSBvZiBTY2llbmNlIGFuZCBUZWNobm9sb2d5IEF1c3RyaWEgKElTVEEpLE5ldXJhbCBNYWdpYyIsIk1vaGFtbWFkcmV6YSBBbGltb2hhbW1hZGksIElsaWEgTWFya292LCBFbGlhcyBGcmFudGFyLCBEYW4gQWxpc3RhcmgiLDIwMjItMTAtMzEsTC1HcmVDbzogQW4gRWZmaWNpZW50IGFuZCBHZW5lcmFsIEZyYW1ld29yayBmb3IgTGF5ZXJ3aXNlLUFkYXB0aXZlIEdyYWRpZW50IENvbXByZXNzaW9uLGh0dHBzOi8vYXJ4aXYub3JnL2Ficy8yMjEwLjE3MzU3LDQuMCwsLCwsMS4zMTUwMzY4ZSsxOCwiMzU1ODAwMDAwMDAwMDAgRkxPUCAvIHNlYyBbZnAxNiBwcmVjaXNpb24gYXNzdW1lZF0gKiAxNTQwMCBzZWMgW3NlZSB0cmFpbmluZyB0aW1lIG5vdGVzXSAqIDggR1BVcyAqIDAuMyBbYXNzdW1lZCB1dGlsaXphdGlvbl0gPSAxLjMxNTAzNjhlKzE4IEZMT1AgCgpfX19fX19fCgpUaGV5IHVzZWQgc2ltaWxhciBlc3RpbWF0aW9uICg0LjE0IMOXIDEwXjE3IEZMT1ApIGluIHRoZSBBbGdvcml0aG1pYyBQcm9ncmVzcyBwYXBlciAtIG5vdCBzdXJlIGhvdyBleGFjdGx5IGl0IHdhcyBjYWxjdWxhdGVkICIsMTAzMDAwMDAwLCw0LjI4LDQwayBzdGVwcyBbdGFibGUgN10gKiAwLjM4NSBzZWMvc3RlcCBbZmlndXJlIDNdID0gMTU0MDAgc2VjID0gNC4yOCBob3VycyxOVklESUEgR2VGb3JjZSBSVFggMzA5MCwsQ29uZmlkZW50LCJEYXRhLXBhcmFsbGVsIGRpc3RyaWJ1dGVkIHRyYWluaW5nIG9mIGRlZXAgbmV1cmFsIG5ldHdvcmtzIChETk4pIGhhcyBnYWluZWQgdmVyeSB3aWRlc3ByZWFkIGFkb3B0aW9uLCBidXQgY2FuIHN0aWxsIGV4cGVyaWVuY2UgY29tbXVuaWNhdGlvbiBib3R0bGVuZWNrcy4gVG8gYWRkcmVzcyB0aGlzIGlzc3VlLCBlbnRpcmUgZmFtaWxpZXMgb2YgY29tcHJlc3Npb24gbWVjaGFuaXNtcyBoYXZlIGJlZW4gZGV2ZWxvcGVkLCBpbmNsdWRpbmcgcXVhbnRpemF0aW9uLCBzcGFyc2lmaWNhdGlvbiwgYW5kIGxvdy1yYW5rIGFwcHJveGltYXRpb24sIHNvbWUgb2Ygd2hpY2ggYXJlIHNlZWluZyBzaWduaWZpY2FudCBwcmFjdGljYWwgYWRvcHRpb24uIERlc3BpdGUgdGhpcyBwcm9ncmVzcywgYWxtb3N0IGFsbCBrbm93biBjb21wcmVzc2lvbiBzY2hlbWVzIGFwcGx5IGNvbXByZXNzaW9uIHVuaWZvcm1seSBhY3Jvc3MgRE5OIGxheWVycywgYWx0aG91Z2ggbGF5ZXJzIGFyZSBoZXRlcm9nZW5lb3VzIGluIHRlcm1zIG9mIHBhcmFtZXRlciBjb3VudCBhbmQgdGhlaXIgaW1wYWN0IG9uIG1vZGVsIGFjY3VyYWN5LiBJbiB0aGlzIHdvcmssIHdlIHByb3ZpZGUgYSBnZW5lcmFsIGZyYW1ld29yayBmb3IgYWRhcHRpbmcgdGhlIGRlZ3JlZSBvZiBjb21wcmVzc2lvbiBhY3Jvc3MgdGhlIG1vZGVsJ3MgbGF5ZXJzIGR5bmFtaWNhbGx5IGR1cmluZyB0cmFpbmluZywgaW1wcm92aW5nIHRoZSBvdmVyYWxsIGNvbXByZXNzaW9uLCB3aGlsZSBsZWFkaW5nIHRvIHN1YnN0YW50aWFsIHNwZWVkdXBzLCB3aXRob3V0IHNhY3JpZmljaW5nIGFjY3VyYWN5LiBPdXIgZnJhbWV3b3JrLCBjYWxsZWQgTC1HcmVDbywgaXMgYmFzZWQgb24gYW4gYWRhcHRpdmUgYWxnb3JpdGhtLCB3aGljaCBhdXRvbWF0aWNhbGx5IHBpY2tzIHRoZSBvcHRpbWFsIGNvbXByZXNzaW9uIHBhcmFtZXRlcnMgZm9yIG1vZGVsIGxheWVycyBndWFyYW50ZWVpbmcgdGhlIGJlc3QgY29tcHJlc3Npb24gcmF0aW8gd2hpbGUgc2F0aXNmeWluZyBhbiBlcnJvciBjb25zdHJhaW50LiBFeHRlbnNpdmUgZXhwZXJpbWVudHMgb3ZlciBpbWFnZSBjbGFzc2lmaWNhdGlvbiBhbmQgbGFuZ3VhZ2UgbW9kZWxpbmcgdGFza3Mgc2hvd3MgdGhhdCBMLUdyZUNvIGlzIGVmZmVjdGl2ZSBhY3Jvc3MgYWxsIGV4aXN0aW5nIGZhbWlsaWVzIG9mIGNvbXByZXNzaW9uIG1ldGhvZHMsIGFuZCBhY2hpZXZlcyB1cCB0byAyLjXDlyB0cmFpbmluZyBzcGVlZHVwIGFuZCB1cCB0byA1w5cgY29tcHJlc3Npb24gaW1wcm92ZW1lbnQgb3ZlciBlZmZpY2llbnQgaW1wbGVtZW50YXRpb25zIG9mIGV4aXN0aW5nIGFwcHJvYWNoZXMsIHdoaWxlIHJlY292ZXJpbmcgZnVsbCBhY2N1cmFjeS4gTW9yZW92ZXIsIEwtR3JlQ28gaXMgY29tcGxlbWVudGFyeSB0byBleGlzdGluZyBhZGFwdGl2ZSBhbGdvcml0aG1zLCBpbXByb3ZpbmcgdGhlaXIgY29tcHJlc3Npb24gcmF0aW8gYnkgNTAlIGFuZCBwcmFjdGljYWwgdGhyb3VnaHB1dCBieSA2NiUuIiwsVHJhbnNmb3JtZXItWEwgKyBQb3dlclNHRCArIEwtR3JlY28sVW5yZWxlYXNlZCwiQXVzdHJpYSxVbml0ZWQgU3RhdGVzIG9mIEFtZXJpY2EiLCwsLDguMCwsMjAyNS0xMS0yOCAxMTo1Mzo0NCswMDowMCwsLFRyYW5zZm9ybWVyWEwgKyBQb3dlclNHRCArIEwtR3JlY28sLCwiQWNhZGVtaWEsSW5kdXN0cnkiLCwsLCxPcGVuIHNvdXJjZSwiQXBhY2hlIDIuIGxvb2tzIGxpa2UganVzdCBjb2RlOiBodHRwczovL2dpdGh1Yi5jb20vTEdyQ28vTC1HcmVDby90cmVlL21hc3Rlci9UcmFuc2Zvcm1lci1YTCAKCiIsLCwsLCw1NjAxLjIzNzE1MjAwMjE3OCxIYXJkd2FyZSwsLCwsTm8KcmV0cmlldmFsLXF1YWxpdHkta05OLUxNcyxMYW5ndWFnZSxMYW5ndWFnZSBtb2RlbGluZyxVbml2ZXJzaXR5IG9mIE1hc3NhY2h1c2V0dHMgQW1oZXJzdCwiQW5kcmV3IERyb3pkb3YsIFNodWZhbiBXYW5nLCBSYXppZWggUmFoaW1pLCBBbmRyZXcgTWNDYWxsdW0sIEhhbWVkIFphbWFuaSwgTW9oaXQgSXl5ZXIiLDIwMjItMTAtMjgsIllvdSBjYW7igJl0IHBpY2sgeW91ciBuZWlnaGJvcnMsIG9yIGNhbiB5b3U/IFdoZW4gYW5kIGhvdyB0byByZWx5IG9uIHJldHJpZXZhbCBpbiB0aGUga05OLUxNIixodHRwczovL2FyeGl2Lm9yZy9hYnMvMjIxMC4xNTg1OSwxNS4wLCwsMjQ3MDAwMDAwLjAwMDAwMDAzLCwsLDEwMzAwMDAwMCwsLCwsLCwiUmV0cmlldmFsLWVuaGFuY2VkIGxhbmd1YWdlIG1vZGVscyAoTE1zKSwgd2hpY2ggY29uZGl0aW9uIHRoZWlyIHByZWRpY3Rpb25zIG9uIHRleHQgcmV0cmlldmVkIGZyb20gbGFyZ2UgZXh0ZXJuYWwgZGF0YXN0b3JlcywgaGF2ZSByZWNlbnRseSBzaG93biBzaWduaWZpY2FudCBwZXJwbGV4aXR5IGltcHJvdmVtZW50cyBjb21wYXJlZCB0byBzdGFuZGFyZCBMTXMuIE9uZSBzdWNoIGFwcHJvYWNoLCB0aGUga05OLUxNLCBpbnRlcnBvbGF0ZXMgYW55IGV4aXN0aW5nIExNJ3MgcHJlZGljdGlvbnMgd2l0aCB0aGUgb3V0cHV0IG9mIGEgay1uZWFyZXN0IG5laWdoYm9ycyBtb2RlbCBhbmQgcmVxdWlyZXMgbm8gYWRkaXRpb25hbCB0cmFpbmluZy4gSW4gdGhpcyBwYXBlciwgd2UgZXhwbG9yZSB0aGUgaW1wb3J0YW5jZSBvZiBsZXhpY2FsIGFuZCBzZW1hbnRpYyBtYXRjaGluZyBpbiB0aGUgY29udGV4dCBvZiBpdGVtcyByZXRyaWV2ZWQgYnkga05OLUxNLiBXZSBmaW5kIHR3byB0cmVuZHM6ICgxKSB0aGUgcHJlc2VuY2Ugb2YgbGFyZ2Ugb3ZlcmxhcHBpbmcgbi1ncmFtcyBiZXR3ZWVuIHRoZSBkYXRhc3RvcmUgYW5kIGV2YWx1YXRpb24gc2V0IHBsYXlzIGFuIGltcG9ydGFudCBmYWN0b3IgaW4gc3Ryb25nIHBlcmZvcm1hbmNlLCBldmVuIHdoZW4gdGhlIGRhdGFzdG9yZSBpcyBkZXJpdmVkIGZyb20gdGhlIHRyYWluaW5nIGRhdGE7IGFuZCAoMikgdGhlIGtOTi1MTSBpcyBtb3N0IGJlbmVmaWNpYWwgd2hlbiByZXRyaWV2ZWQgaXRlbXMgaGF2ZSBoaWdoIHNlbWFudGljIHNpbWlsYXJpdHkgd2l0aCB0aGUgcXVlcnkuIEJhc2VkIG9uIG91ciBhbmFseXNpcywgd2UgZGVmaW5lIGEgbmV3IGZvcm11bGF0aW9uIG9mIHRoZSBrTk4tTE0gdGhhdCB1c2VzIHJldHJpZXZhbCBxdWFsaXR5IHRvIGFzc2lnbiB0aGUgaW50ZXJwb2xhdGlvbiBjb2VmZmljaWVudC4gV2UgZW1waXJpY2FsbHkgbWVhc3VyZSB0aGUgZWZmZWN0aXZlbmVzcyBvZiBvdXIgYXBwcm9hY2ggb24gdHdvIEVuZ2xpc2ggbGFuZ3VhZ2UgbW9kZWxpbmcgZGF0YXNldHMsIFdpa2l0ZXh0LTEwMyBhbmQgUEctMTkuIE91ciByZS1mb3JtdWxhdGlvbiBvZiB0aGUga05OLUxNIGlzIGJlbmVmaWNpYWwgaW4gYm90aCBjYXNlcywgYW5kIGxlYWRzIHRvIG5lYXJseSA0JSBpbXByb3ZlbWVudCBpbiBwZXJwbGV4aXR5IG9uIHRoZSBXaWtpdGV4dC0xMDMgdGVzdCBzZXQuIiwscmV0cmlldmFsLXF1YWxpdHkta05OLUxNcyxVbnJlbGVhc2VkLFVuaXRlZCBTdGF0ZXMgb2YgQW1lcmljYSxCYXNlIExNICsga05OIExNICsgQ29udGludW91cyBDYWNoZSwsIiIiV2lraXRleHQtMTAzIFRoZSBkYXRhIGlzIHNwbGl0IDEwM00vMjE3Sy8yNDVLCnRva2VucyBmb3IgdHJhaW5pbmcsIHZhbGlkYXRpb24sIGFuZCB0ZXN0LiBXZSB1c2UgdGhlCnByZXRyYWluZWQgbW9kZWwgZnJvbSBLaGFuZGVsd2FsIGV0IGFsLiAoMjAyMCksCmFuZCBhc3NvY2lhdGVkIDI2N0sgd29yZC1sZXZlbCB2b2NhYi4iIiIsLCwyMDI1LTExLTI4IDExOjUzOjQ0KzAwOjAwLCwsLCwsQWNhZGVtaWEsLCwsLE9wZW4gc291cmNlLE1JVCBmb3IgY29kZTogaHR0cHM6Ly9naXRodWIuY29tL2llc2wva25ubG0tcmV0cmlldmFsLXF1YWxpdHksLCwsLCwsLCwsLCxObwpBRFAtRkFJUlNFUStOR1JBTVJFUyxMYW5ndWFnZSwiTGFuZ3VhZ2UgbW9kZWxpbmcsVHJhbnNsYXRpb24sVGV4dCBzdW1tYXJpemF0aW9uIiwiVHNpbmdodWEgVW5pdmVyc2l0eSxDaGluZXNlIFVuaXZlcnNpdHkgb2YgSG9uZyBLb25nIChDVUhLKSxOYXJhIEluc3RpdHV0ZSBvZiBTY2llbmNlIGFuZCBUZWNobm9sb2d5IiwiSHVheWFuZyBMaSwgRGVuZyBDYWksIEppbiBYdSwgVGFybyBXYXRhbmFiZSIsMjAyMi0xMC0yNixOLWdyYW0gSXMgQmFjazogUmVzaWR1YWwgTGVhcm5pbmcgb2YgTmV1cmFsIFRleHQgR2VuZXJhdGlvbiB3aXRoIG4tZ3JhbSBMYW5ndWFnZSBNb2RlbCxodHRwczovL2FyeGl2Lm9yZy9hYnMvMjIxMC4xNDQzMSwzLjAsLCwyNDcwMDAwMDAuMDAwMDAwMDMsVGFibGUgMiwsLCwsLCwsLCwiTi1ncmFtIGxhbmd1YWdlIG1vZGVscyAoTE0pIGhhdmUgYmVlbiBsYXJnZWx5IHN1cGVyc2VkZWQgYnkgbmV1cmFsIExNcyBhcyB0aGUgbGF0dGVyIGV4aGliaXRzIGJldHRlciBwZXJmb3JtYW5jZS4gSG93ZXZlciwgd2UgZmluZCB0aGF0IG4tZ3JhbSBtb2RlbHMgY2FuIGFjaGlldmUgc2F0aXNmYWN0b3J5IHBlcmZvcm1hbmNlIG9uIGEgbGFyZ2UgcHJvcG9ydGlvbiBvZiB0ZXN0aW5nIGNhc2VzLCBpbmRpY2F0aW5nIHRoZXkgaGF2ZSBhbHJlYWR5IGNhcHR1cmVkIGFidW5kYW50IGtub3dsZWRnZSBvZiB0aGUgbGFuZ3VhZ2Ugd2l0aCByZWxhdGl2ZWx5IGxvdyBjb21wdXRhdGlvbmFsIGNvc3QuIFdpdGggdGhpcyBvYnNlcnZhdGlvbiwgd2UgcHJvcG9zZSB0byBsZWFybiBhIG5ldXJhbCBMTSB0aGF0IGZpdHMgdGhlIHJlc2lkdWFsIGJldHdlZW4gYW4gbi1ncmFtIExNIGFuZCB0aGUgcmVhbC1kYXRhIGRpc3RyaWJ1dGlvbi4gVGhlIGNvbWJpbmF0aW9uIG9mIG4tZ3JhbSBhbmQgbmV1cmFsIExNcyBub3Qgb25seSBhbGxvd3MgdGhlIG5ldXJhbCBwYXJ0IHRvIGZvY3VzIG9uIHRoZSBkZWVwZXIgdW5kZXJzdGFuZGluZyBvZiBsYW5ndWFnZSBidXQgYWxzbyBwcm92aWRlcyBhIGZsZXhpYmxlIHdheSB0byBjdXN0b21pemUgYW4gTE0gYnkgc3dpdGNoaW5nIHRoZSB1bmRlcmx5aW5nIG4tZ3JhbSBtb2RlbCB3aXRob3V0IGNoYW5naW5nIHRoZSBuZXVyYWwgbW9kZWwuIEV4cGVyaW1lbnRhbCByZXN1bHRzIG9uIHRocmVlIHR5cGljYWwgbGFuZ3VhZ2UgdGFza3MgKGkuZS4sIGxhbmd1YWdlIG1vZGVsaW5nLCBtYWNoaW5lIHRyYW5zbGF0aW9uLCBhbmQgc3VtbWFyaXphdGlvbikgZGVtb25zdHJhdGUgdGhhdCBvdXIgYXBwcm9hY2ggYXR0YWlucyBhZGRpdGlvbmFsIHBlcmZvcm1hbmNlIGdhaW5zIG92ZXIgcG9wdWxhciBzdGFuZGFsb25lIG5ldXJhbCBtb2RlbHMgY29uc2lzdGVudGx5LiBXZSBhbHNvIHNob3cgdGhhdCBvdXIgYXBwcm9hY2ggYWxsb3dzIGZvciBlZmZlY3RpdmUgZG9tYWluIGFkYXB0YXRpb24gYnkgc2ltcGx5IHN3aXRjaGluZyB0byBhIGRvbWFpbi1zcGVjaWZpYyBuLWdyYW0gbW9kZWwsIHdpdGhvdXQgYW55IGV4dHJhIHRyYWluaW5nLiBPdXIgY29kZSBpcyByZWxlYXNlZCBhdCB0aGlzIGh0dHBzIFVSTC4iLCxBRFAtRkFJUlNFUStOR1JBTVJFUyxVbnJlbGVhc2VkLCJDaGluYSxIb25nIEtvbmcsSmFwYW4iLCwsLCwsMjAyNi0wNS0yNSAxMjoxOToxMiswMDowMCwsLEFEUC1GQUlSU0VRK05HUkFNUkVTLCwsIkFjYWRlbWlhLEFjYWRlbWlhLEFjYWRlbWlhIiwsLCwsT3BlbiAobm9uLWNvbW1lcmNpYWwpLG5vIGxpY2Vuc2Ugc3BlY2lmaWVkOiBodHRwczovL2dpdGh1Yi5jb20vZ2hydWEvTmdyYW1SZXMsLCwsLCwsLCwsLCxObwpNSUYtU1QsQmlvbG9neSwiUHJvdGVpbnMsUHJvdGVpbiBnZW5lcmF0aW9uIiwiTWljcm9zb2Z0IFJlc2VhcmNoLE9wZW5CaW9NTCxVbml2ZXJzaXR5IG9mIENoaWNhZ28iLCJLZXZpbiBLIFlhbmcsIE5pY2NvbMOyIFphbmljaGVsbGksIEh1Z2ggWWVoIiwyMDIyLTEwLTI2LE1hc2tlZCBpbnZlcnNlIGZvbGRpbmcgd2l0aCBzZXF1ZW5jZSB0cmFuc2ZlciBmb3IgcHJvdGVpbiByZXByZXNlbnRhdGlvbiBsZWFybmluZyxodHRwczovL2FjYWRlbWljLm91cC5jb20vcGVkcy9hcnRpY2xlLWFic3RyYWN0L2RvaS8xMC4xMDkzL3Byb3RlaW4vZ3phZDAxNS83MzMwNTQzP3JlZGlyZWN0ZWRGcm9tPWZ1bGx0ZXh0I25vLWFjY2Vzcy1tZXNzYWdlLDExMy4wLCwsLCwyLjUwMDAwMDAwMDAwMDAyZSsyMiwiMS4gSGFyZHdhcmUgc2V0dXA6IDIwMHggTlZJRElBIFYxMDAgR1BVcyB3aXRoIDEuMzDDlzEwXjE0IEZMT1AvcyBwZXIgR1BVCgoyLiBUcmFpbmluZyBkdXJhdGlvbjogRXN0aW1hdGVkIDQgd2Vla3MgYmFzZWQgb24gIiJtdWx0aXBsZSB3ZWVrcyIiIHBocmFzZQooNCB3ZWVrcyDDlyA3IGRheXMgw5cgMjQgaG91cnMgw5cgMzYwMCBzZWNvbmRzID0gMiw0MTksMjAwIHNlY29uZHMpCgozLiBVdGlsaXphdGlvbiByYXRlOiA0MCUKCjQuIENhbGN1bGF0aW9uOgoxLjMww5cxMF4xNCBGTE9QL3Mgw5cgMjAwIEdQVXMgw5cgMi40MTkyw5cxMF42IHNlY29uZHMgw5cgMC40ID0gMi41w5cxMF4yMiBGTE9QIiwsIjQyTSDDlyAzMDAgPSA0MiwwMDAsMDAwIMOXIDMwMCA9IDEyLDYwMCwwMDAsMDAwID0gMS4yNmUxMCBkYXRhcG9pbnRzIiwsLCwsQ29uZmlkZW50LCJTZWxmLXN1cGVydmlzZWQgcHJldHJhaW5pbmcgb24gcHJvdGVpbiBzZXF1ZW5jZXMgaGFzIGxlZCB0byBzdGF0ZS1vZi10aGUgYXJ0IHBlcmZvcm1hbmNlIG9uIHByb3RlaW4gZnVuY3Rpb24gYW5kIGZpdG5lc3MgcHJlZGljdGlvbi4gSG93ZXZlciwgc2VxdWVuY2Utb25seSBtZXRob2RzIGlnbm9yZSB0aGUgcmljaCBpbmZvcm1hdGlvbiBjb250YWluZWQgaW4gZXhwZXJpbWVudGFsIGFuZCBwcmVkaWN0ZWQgcHJvdGVpbiBzdHJ1Y3R1cmVzLiBNZWFud2hpbGUsIGludmVyc2UgZm9sZGluZyBtZXRob2RzIHJlY29uc3RydWN0IGEgcHJvdGVpbuKAmXMgYW1pbm8tYWNpZCBzZXF1ZW5jZSBnaXZlbiBpdHMgc3RydWN0dXJlLCBidXQgZG8gbm90IHRha2UgYWR2YW50YWdlIG9mIHNlcXVlbmNlcyB0aGF0IGRvIG5vdCBoYXZlIGtub3duIHN0cnVjdHVyZXMuIEluIHRoaXMgc3R1ZHksIHdlIHRyYWluIGEgbWFza2VkIGludmVyc2UgZm9sZGluZyBwcm90ZWluIG1hc2tlZCBsYW5ndWFnZSBtb2RlbCBwYXJhbWV0ZXJpemVkIGFzIGEgc3RydWN0dXJlZCBncmFwaCBuZXVyYWwgbmV0d29yay4gRHVyaW5nIHByZXRyYWluaW5nLCB0aGlzIG1vZGVsIGxlYXJucyB0byByZWNvbnN0cnVjdCBjb3JydXB0ZWQgc2VxdWVuY2VzIGNvbmRpdGlvbmVkIG9uIHRoZSBiYWNrYm9uZSBzdHJ1Y3R1cmUuIFdlIHRoZW4gc2hvdyB0aGF0IHVzaW5nIHRoZSBvdXRwdXRzIGZyb20gYSBwcmV0cmFpbmVkIHNlcXVlbmNlLW9ubHkgcHJvdGVpbiBtYXNrZWQgbGFuZ3VhZ2UgbW9kZWwgYXMgaW5wdXQgdG8gdGhlIGludmVyc2UgZm9sZGluZyBtb2RlbCBmdXJ0aGVyIGltcHJvdmVzIHByZXRyYWluaW5nIHBlcnBsZXhpdHkuIFdlIGV2YWx1YXRlIGJvdGggb2YgdGhlc2UgbW9kZWxzIG9uIGRvd25zdHJlYW0gcHJvdGVpbiBlbmdpbmVlcmluZyB0YXNrcyBhbmQgYW5hbHl6ZSB0aGUgZWZmZWN0IG9mIHVzaW5nIGluZm9ybWF0aW9uIGZyb20gZXhwZXJpbWVudGFsIG9yIHByZWRpY3RlZCBzdHJ1Y3R1cmVzIG9uIHBlcmZvcm1hbmNlLiIsLCwsIlVuaXRlZCBTdGF0ZXMgb2YgQW1lcmljYSxNdWx0aW5hdGlvbmFsLFVuaXRlZCBTdGF0ZXMgb2YgQW1lcmljYSIsLCwsLCwyMDI2LTAxLTAxIDE0OjAyOjA1KzAwOjAwLCwsLCwsIkluZHVzdHJ5LFJlc2VhcmNoIGNvbGxlY3RpdmUsQWNhZGVtaWEiLCwsLCwsLCwsLCwsLEhhcmR3YXJlLCwsLCwKWFktTEVOVFhMLExhbmd1YWdlLCJSZXByZXNlbnRhdGlvbiBsZWFybmluZyxMYW5ndWFnZSBtb2RlbGluZyIsTWljcm9zb2Z0LCJCYXJ1biBQYXRyYSwgU2Frc2hhbSBTaW5naGFsLCBTaGFvaGFuIEh1YW5nLCBaZXdlbiBDaGksIExpIERvbmcsIEZ1cnUgV2VpLCBWaXNocmF2IENoYXVkaGFyeSwgWGlhIFNvbmciLDIwMjItMTAtMjYsQmV5b25kIEVuZ2xpc2gtQ2VudHJpYyBCaXRleHRzIGZvciBCZXR0ZXIgTXVsdGlsaW5ndWFsIExhbmd1YWdlIFJlcHJlc2VudGF0aW9uIExlYXJuaW5nLGh0dHBzOi8vYXJ4aXYub3JnL2Ficy8yMjEwLjE0ODY3LCwsIiIid2UgZXN0YWJsaXNoIHN0YXRlIG9mIHRoZSBhcnQgb24gNSBtdWx0aWxpbmd1YWwgZG93bnN0cmVhbSB0YXNrcyAoWE5MSSwgUEFXUy1YLCBUWURJUUEsIFhRdUFEIGFuZCBNTFFBKSB3aXRoaW4gYSBtb2RlbCBzaXplIGJhbmQiIgoKIiI6IFhZLUxFTlRYTCBhY2hpZXZlcyA5OS4zJSBHTFVFIHBlcmZvcm1hbmNlIGFuZCA5OC41JSBTUXVBRCAyLjAKcGVyZm9ybWFuY2UgY29tcGFyZWQgdG8gYSBTb1RBIEVuZ2xpc2ggb25seSBtb2RlbCBpbiB0aGUgc2FtZSBzaXplIGJhbmQuIiIiLDIwMDAwMDAwMDAuMCxGaWd1cmUgMSw3LjJlKzIxLDYgRkxPUCAvIHBhcmFtZXRlciAvIHRva2VuICogMioxMF45IHBhcmFtZXRlcnMgW2ZpZ3VyZSAxXSAqIDYwMCAqIDEwXjkgdG9rZW5zIFtzZWUgZGF0YXNldCBzaXplIG5vdGVzXSA9IDcuMmUrMjEgRkxPUCw2MDAwMDAwMDAwMDAsIlRhYmxlIDk6CjE1MGsgc3RlcHMgCjRNIGJhdGNoIHRva2VucyBwZXIgdGFzawoKMTUwMDAwICogNCogMTBeNiA9IDYwMEIgdG9rZW5zIiwsIiIiIGZvciB0aGUgWEwgbW9kZWwsIHdlCnVzZSA1MTIgTnZpZGlhIEExMDAtODBHQiBHUFUgY2FyZHMiIiIsTlZJRElBIEgxMDAgU1hNNSA4MEdCLCxDb25maWRlbnQsIkluIHRoaXMgcGFwZXIsIHdlIGVsYWJvcmF0ZSB1cG9uIHJlY2lwZXMgZm9yIGJ1aWxkaW5nIG11bHRpbGluZ3VhbCByZXByZXNlbnRhdGlvbiBtb2RlbHMgdGhhdCBhcmUgbm90IG9ubHkgY29tcGV0aXRpdmUgd2l0aCBleGlzdGluZyBzdGF0ZS1vZi10aGUtYXJ0IG1vZGVscyBidXQgYXJlIGFsc28gbW9yZSBwYXJhbWV0ZXIgZWZmaWNpZW50LCB0aGVyZWJ5IHByb21vdGluZyBiZXR0ZXIgYWRvcHRpb24gaW4gcmVzb3VyY2UtY29uc3RyYWluZWQgc2NlbmFyaW9zIGFuZCBwcmFjdGljYWwgYXBwbGljYXRpb25zLiBXZSBzaG93IHRoYXQgZ29pbmcgYmV5b25kIEVuZ2xpc2gtY2VudHJpYyBiaXRleHRzLCBjb3VwbGVkIHdpdGggYSBub3ZlbCBzYW1wbGluZyBzdHJhdGVneSBhaW1lZCBhdCByZWR1Y2luZyB1bmRlci11dGlsaXphdGlvbiBvZiB0cmFpbmluZyBkYXRhLCBzdWJzdGFudGlhbGx5IGJvb3N0cyBwZXJmb3JtYW5jZSBhY3Jvc3MgbW9kZWwgc2l6ZXMgZm9yIGJvdGggRWxlY3RyYSBhbmQgTUxNIHByZS10cmFpbmluZyBvYmplY3RpdmVzLiBXZSBpbnRyb2R1Y2UgWFktTEVOVDogWC1ZIGJpdGV4dCBlbmhhbmNlZCBMYW5ndWFnZSBFTmNvZGluZ3MgdXNpbmcgVHJhbnNmb3JtZXJzIHdoaWNoIG5vdCBvbmx5IGFjaGlldmVzIHN0YXRlLW9mLXRoZS1hcnQgcGVyZm9ybWFuY2Ugb3ZlciA1IGNyb3NzLWxpbmd1YWwgdGFza3Mgd2l0aGluIGFsbCBtb2RlbCBzaXplIGJhbmRzLCBpcyBhbHNvIGNvbXBldGl0aXZlIGFjcm9zcyBiYW5kcy4gT3VyIFhZLUxFTlQgWEwgdmFyaWFudCBvdXRwZXJmb3JtcyBYTE0tUlhYTCBhbmQgZXhoaWJpdHMgY29tcGV0aXRpdmUgcGVyZm9ybWFuY2Ugd2l0aCBtVDUgWFhMIHdoaWxlIGJlaW5nIDV4IGFuZCA2eCBzbWFsbGVyIHJlc3BlY3RpdmVseS4gV2UgdGhlbiBzaG93IHRoYXQgb3VyIHByb3Bvc2VkIG1ldGhvZCBoZWxwcyBhbWVsaW9yYXRlIHRoZSBjdXJzZSBvZiBtdWx0aWxpbmd1YWxpdHksIHdpdGggdGhlIFhZLUxFTlQgWEwgYWNoaWV2aW5nIDk5LjMlIEdMVUUgcGVyZm9ybWFuY2UgYW5kIDk4LjUlIFNRdUFEIDIuMCBwZXJmb3JtYW5jZSBjb21wYXJlZCB0byBhIFNvVEEgRW5nbGlzaCBvbmx5IG1vZGVsIGluIHRoZSBzYW1lIHNpemUgYmFuZC4gV2UgdGhlbiBhbmFseXplIG91ciBtb2RlbHMgcGVyZm9ybWFuY2Ugb24gZXh0cmVtZWx5IGxvdyByZXNvdXJjZSBsYW5ndWFnZXMgYW5kIHBvc2l0IHRoYXQgc2NhbGluZyBhbG9uZSBtYXkgbm90IGJlIHN1ZmZpY2llbnQgZm9yIGltcHJvdmluZyB0aGUgcGVyZm9ybWFuY2UgaW4gdGhpcyBzY2VuYXJpbyIsLCxVbnJlbGVhc2VkLFVuaXRlZCBTdGF0ZXMgb2YgQW1lcmljYSwsLCw1MTIuMCwsMjAyNS0xMS0yOCAxMTo1Mzo0NCswMDowMCwsLCw0MDAwMDAwLjAsVGFibGUgOSxJbmR1c3RyeSwsLCwsVW5yZWxlYXNlZCwsLCwsLCw3MTcwMzguMTkwOTU5OTQ1NyxPcGVyYXRpb24gY291bnRpbmcsLCwsLE5vClZlcmJhdGltIE1lbW9yeSBUcmFuc2Zvcm1lciAoMTgyTSksTGFuZ3VhZ2UsTGFuZ3VhZ2UgbW9kZWxpbmcsIkpvaG5zIEhvcGtpbnMgVW5pdmVyc2l0eSxOZXcgWW9yayBVbml2ZXJzaXR5IChOWVUpIiwiS3Jpc3RpamFuIEFybWVuaSwgQ2hyaXN0b3BoZXIgSG9uZXksIFRhbCBMaW56ZW4iLDIwMjItMTAtMjQsQ2hhcmFjdGVyaXppbmcgVmVyYmF0aW0gU2hvcnQtVGVybSBNZW1vcnkgaW4gTmV1cmFsIExhbmd1YWdlIE1vZGVscyxodHRwczovL2FyeGl2Lm9yZy9hYnMvMjIxMC4xMzU2OSw5LjAsLCwxODIwMDAwMDAuMCxUYWJsZSAzLCwsMTAyMDAwMDAwLDEwMk0gdG9rZW5zIFRhYmxlIDMsLCwsLCwiV2hlbiBhIGxhbmd1YWdlIG1vZGVsIGlzIHRyYWluZWQgdG8gcHJlZGljdCBuYXR1cmFsIGxhbmd1YWdlIHNlcXVlbmNlcywgaXRzIHByZWRpY3Rpb24gYXQgZWFjaCBtb21lbnQgZGVwZW5kcyBvbiBhIHJlcHJlc2VudGF0aW9uIG9mIHByaW9yIGNvbnRleHQuIFdoYXQga2luZCBvZiBpbmZvcm1hdGlvbiBhYm91dCB0aGUgcHJpb3IgY29udGV4dCBjYW4gbGFuZ3VhZ2UgbW9kZWxzIHJldHJpZXZlPyBXZSB0ZXN0ZWQgd2hldGhlciBsYW5ndWFnZSBtb2RlbHMgY291bGQgcmV0cmlldmUgdGhlIGV4YWN0IHdvcmRzIHRoYXQgb2NjdXJyZWQgcHJldmlvdXNseSBpbiBhIHRleHQuIEluIG91ciBwYXJhZGlnbSwgbGFuZ3VhZ2UgbW9kZWxzICh0cmFuc2Zvcm1lcnMgYW5kIGFuIExTVE0pIHByb2Nlc3NlZCBFbmdsaXNoIHRleHQgaW4gd2hpY2ggYSBsaXN0IG9mIG5vdW5zIG9jY3VycmVkIHR3aWNlLiBXZSBvcGVyYXRpb25hbGl6ZWQgcmV0cmlldmFsIGFzIHRoZSByZWR1Y3Rpb24gaW4gc3VycHJpc2FsIGZyb20gdGhlIGZpcnN0IHRvIHRoZSBzZWNvbmQgbGlzdC4gV2UgZm91bmQgdGhhdCB0aGUgdHJhbnNmb3JtZXJzIHJldHJpZXZlZCBib3RoIHRoZSBpZGVudGl0eSBhbmQgb3JkZXJpbmcgb2Ygbm91bnMgZnJvbSB0aGUgZmlyc3QgbGlzdC4gRnVydGhlciwgdGhlIHRyYW5zZm9ybWVycycgcmV0cmlldmFsIHdhcyBtYXJrZWRseSBlbmhhbmNlZCB3aGVuIHRoZXkgd2VyZSB0cmFpbmVkIG9uIGEgbGFyZ2VyIGNvcnB1cyBhbmQgd2l0aCBncmVhdGVyIG1vZGVsIGRlcHRoLiBMYXN0bHksIHRoZWlyIGFiaWxpdHkgdG8gaW5kZXggcHJpb3IgdG9rZW5zIHdhcyBkZXBlbmRlbnQgb24gbGVhcm5lZCBhdHRlbnRpb24gcGF0dGVybnMuIEluIGNvbnRyYXN0LCB0aGUgTFNUTSBleGhpYml0ZWQgbGVzcyBwcmVjaXNlIHJldHJpZXZhbCwgd2hpY2ggd2FzIGxpbWl0ZWQgdG8gbGlzdC1pbml0aWFsIHRva2VucyBhbmQgdG8gc2hvcnQgaW50ZXJ2ZW5pbmcgdGV4dHMuIFRoZSBMU1RNJ3MgcmV0cmlldmFsIHdhcyBub3Qgc2Vuc2l0aXZlIHRvIHRoZSBvcmRlciBvZiBub3VucyBhbmQgaXQgaW1wcm92ZWQgd2hlbiB0aGUgbGlzdCB3YXMgc2VtYW50aWNhbGx5IGNvaGVyZW50LiBXZSBjb25jbHVkZSB0aGF0IHRyYW5zZm9ybWVycyBpbXBsZW1lbnRlZCBzb21ldGhpbmcgYWtpbiB0byBhIHdvcmtpbmcgbWVtb3J5IHN5c3RlbSB0aGF0IGNvdWxkIGZsZXhpYmx5IHJldHJpZXZlIGluZGl2aWR1YWwgdG9rZW4gcmVwcmVzZW50YXRpb25zIGFjcm9zcyBhcmJpdHJhcnkgZGVsYXlzOyBjb252ZXJzZWx5LCB0aGUgTFNUTSBtYWludGFpbmVkIGEgY29hcnNlciBhbmQgbW9yZSByYXBpZGx5LWRlY2F5aW5nIHNlbWFudGljIGdpc3Qgb2YgcHJpb3IgdG9rZW5zLCB3ZWlnaHRlZCB0b3dhcmQgdGhlIGVhcmxpZXN0IGl0ZW1zLiIsLENoYXJhY3Rlcml6aW5nIFZlcmJhdGltIFNob3J0LVRlcm0gTWVtb3J5IGluIE5ldXJhbCBMYW5ndWFnZSBNb2RlbHMgKDE4Mk0pLFVucmVsZWFzZWQsIlVuaXRlZCBTdGF0ZXMgb2YgQW1lcmljYSxVbml0ZWQgU3RhdGVzIG9mIEFtZXJpY2EiLCwsLCwsMjAyNi0wNS0yNSAxMjoxOToxMiswMDowMCwsLCwsLCJBY2FkZW1pYSxBY2FkZW1pYSIsLCwsLE9wZW4gc291cmNlLENDIEJZIDQuMCBmb3IgY29kZTogaHR0cHM6Ly9naXRodWIuY29tL0tyaXN0aWphbkFybWVuaS92ZXJiYXRpbS1tZW1vcnktaW4tTkxNcywsLCwsLCwsLCwsLE5vClZlcmJhdGltIE1lbW9yeSBUcmFuc2Zvcm1lciAoMTE3TSksTGFuZ3VhZ2UsTGFuZ3VhZ2UgbW9kZWxpbmcsIkpvaG5zIEhvcGtpbnMgVW5pdmVyc2l0eSxOZXcgWW9yayBVbml2ZXJzaXR5IChOWVUpIiwiS3Jpc3RpamFuIEFybWVu</x:v>
      </x:c>
    </x:row>
    <x:row r="197" ht="18" customHeight="1">
      <x:c r="A197" s="17" t="n">
        <x:v>192</x:v>
      </x:c>
      <x:c r="B197" s="17" t="n">
        <x:v>310</x:v>
      </x:c>
      <x:c r="C197" s="160" t="str">
        <x:v>aSwgQ2hyaXN0b3BoZXIgSG9uZXksIFRhbCBMaW56ZW4iLDIwMjItMTAtMjQsQ2hhcmFjdGVyaXppbmcgVmVyYmF0aW0gU2hvcnQtVGVybSBNZW1vcnkgaW4gTmV1cmFsIExhbmd1YWdlIE1vZGVscyxodHRwczovL2FyeGl2Lm9yZy9hYnMvMjIxMC4xMzU2OSw5LjAsLCwxMTcwMDAwMDAuMCxUYWJsZSAzLCwsMTA2NjY2NjY2NjcsNDAgKEdCIHRleHQgZGF0YSkgVGFibGUgMywsLCwsQ29uZmlkZW50LCJXaGVuIGEgbGFuZ3VhZ2UgbW9kZWwgaXMgdHJhaW5lZCB0byBwcmVkaWN0IG5hdHVyYWwgbGFuZ3VhZ2Ugc2VxdWVuY2VzLCBpdHMgcHJlZGljdGlvbiBhdCBlYWNoIG1vbWVudCBkZXBlbmRzIG9uIGEgcmVwcmVzZW50YXRpb24gb2YgcHJpb3IgY29udGV4dC4gV2hhdCBraW5kIG9mIGluZm9ybWF0aW9uIGFib3V0IHRoZSBwcmlvciBjb250ZXh0IGNhbiBsYW5ndWFnZSBtb2RlbHMgcmV0cmlldmU/IFdlIHRlc3RlZCB3aGV0aGVyIGxhbmd1YWdlIG1vZGVscyBjb3VsZCByZXRyaWV2ZSB0aGUgZXhhY3Qgd29yZHMgdGhhdCBvY2N1cnJlZCBwcmV2aW91c2x5IGluIGEgdGV4dC4gSW4gb3VyIHBhcmFkaWdtLCBsYW5ndWFnZSBtb2RlbHMgKHRyYW5zZm9ybWVycyBhbmQgYW4gTFNUTSkgcHJvY2Vzc2VkIEVuZ2xpc2ggdGV4dCBpbiB3aGljaCBhIGxpc3Qgb2Ygbm91bnMgb2NjdXJyZWQgdHdpY2UuIFdlIG9wZXJhdGlvbmFsaXplZCByZXRyaWV2YWwgYXMgdGhlIHJlZHVjdGlvbiBpbiBzdXJwcmlzYWwgZnJvbSB0aGUgZmlyc3QgdG8gdGhlIHNlY29uZCBsaXN0LiBXZSBmb3VuZCB0aGF0IHRoZSB0cmFuc2Zvcm1lcnMgcmV0cmlldmVkIGJvdGggdGhlIGlkZW50aXR5IGFuZCBvcmRlcmluZyBvZiBub3VucyBmcm9tIHRoZSBmaXJzdCBsaXN0LiBGdXJ0aGVyLCB0aGUgdHJhbnNmb3JtZXJzJyByZXRyaWV2YWwgd2FzIG1hcmtlZGx5IGVuaGFuY2VkIHdoZW4gdGhleSB3ZXJlIHRyYWluZWQgb24gYSBsYXJnZXIgY29ycHVzIGFuZCB3aXRoIGdyZWF0ZXIgbW9kZWwgZGVwdGguIExhc3RseSwgdGhlaXIgYWJpbGl0eSB0byBpbmRleCBwcmlvciB0b2tlbnMgd2FzIGRlcGVuZGVudCBvbiBsZWFybmVkIGF0dGVudGlvbiBwYXR0ZXJucy4gSW4gY29udHJhc3QsIHRoZSBMU1RNIGV4aGliaXRlZCBsZXNzIHByZWNpc2UgcmV0cmlldmFsLCB3aGljaCB3YXMgbGltaXRlZCB0byBsaXN0LWluaXRpYWwgdG9rZW5zIGFuZCB0byBzaG9ydCBpbnRlcnZlbmluZyB0ZXh0cy4gVGhlIExTVE0ncyByZXRyaWV2YWwgd2FzIG5vdCBzZW5zaXRpdmUgdG8gdGhlIG9yZGVyIG9mIG5vdW5zIGFuZCBpdCBpbXByb3ZlZCB3aGVuIHRoZSBsaXN0IHdhcyBzZW1hbnRpY2FsbHkgY29oZXJlbnQuIFdlIGNvbmNsdWRlIHRoYXQgdHJhbnNmb3JtZXJzIGltcGxlbWVudGVkIHNvbWV0aGluZyBha2luIHRvIGEgd29ya2luZyBtZW1vcnkgc3lzdGVtIHRoYXQgY291bGQgZmxleGlibHkgcmV0cmlldmUgaW5kaXZpZHVhbCB0b2tlbiByZXByZXNlbnRhdGlvbnMgYWNyb3NzIGFyYml0cmFyeSBkZWxheXM7IGNvbnZlcnNlbHksIHRoZSBMU1RNIG1haW50YWluZWQgYSBjb2Fyc2VyIGFuZCBtb3JlIHJhcGlkbHktZGVjYXlpbmcgc2VtYW50aWMgZ2lzdCBvZiBwcmlvciB0b2tlbnMsIHdlaWdodGVkIHRvd2FyZCB0aGUgZWFybGllc3QgaXRlbXMuIiwsQ2hhcmFjdGVyaXppbmcgVmVyYmF0aW0gU2hvcnQtVGVybSBNZW1vcnkgaW4gTmV1cmFsIExhbmd1YWdlIE1vZGVscyAoMTE3TSksVW5yZWxlYXNlZCwiVW5pdGVkIFN0YXRlcyBvZiBBbWVyaWNhLFVuaXRlZCBTdGF0ZXMgb2YgQW1lcmljYSIsLCwsLCwyMDI2LTA1LTI1IDEyOjE5OjE0KzAwOjAwLCwsLCwsIkFjYWRlbWlhLEFjYWRlbWlhIiwsLCwsT3BlbiBzb3VyY2UsQ0MgQlkgNC4wIGZvciBjb2RlOiBodHRwczovL2dpdGh1Yi5jb20vS3Jpc3RpamFuQXJtZW5pL3ZlcmJhdGltLW1lbW9yeS1pbi1OTE1zLCwsLCwsLCwsLCwsTm8KVmVyYmF0aW0gTWVtb3J5IFRyYW5zZm9ybWVyICgxMDhNKSxMYW5ndWFnZSxMYW5ndWFnZSBtb2RlbGluZywiSm9obnMgSG9wa2lucyBVbml2ZXJzaXR5LE5ldyBZb3JrIFVuaXZlcnNpdHkgKE5ZVSkiLCJLcmlzdGlqYW4gQXJtZW5pLCBDaHJpc3RvcGhlciBIb25leSwgVGFsIExpbnplbiIsMjAyMi0xMC0yNCxDaGFyYWN0ZXJpemluZyBWZXJiYXRpbSBTaG9ydC1UZXJtIE1lbW9yeSBpbiBOZXVyYWwgTGFuZ3VhZ2UgTW9kZWxzLGh0dHBzOi8vYXJ4aXYub3JnL2Ficy8yMjEwLjEzNTY5LDkuMCwsLDEwNzcwMDAwMC4wLFRhYmxlIDMsOS44NjQyODhlKzE3LCJSVFggODAwMCBGUDE2IEZMT1BzOiAzMjYyMDAwMDAwMDAwMApBc3N1bWVkIHV0aWxpemF0aW9uIGZvciBzaW5nbGUgR1BVOiAwLjcKRXN0aW1hdGU6IDEyKjYwKjYwKjMyNjIwMDAwMDAwMDAwKjAuNz05Ljg2NDI4OGUrMTciLDQwMDAwMDAwLDQwTSB0b2tlbnMgVGFibGUgMywxMi4wLCxOVklESUEgUXVhZHJvIFJUWCA4MDAwLCxDb25maWRlbnQsIldoZW4gYSBsYW5ndWFnZSBtb2RlbCBpcyB0cmFpbmVkIHRvIHByZWRpY3QgbmF0dXJhbCBsYW5ndWFnZSBzZXF1ZW5jZXMsIGl0cyBwcmVkaWN0aW9uIGF0IGVhY2ggbW9tZW50IGRlcGVuZHMgb24gYSByZXByZXNlbnRhdGlvbiBvZiBwcmlvciBjb250ZXh0LiBXaGF0IGtpbmQgb2YgaW5mb3JtYXRpb24gYWJvdXQgdGhlIHByaW9yIGNvbnRleHQgY2FuIGxhbmd1YWdlIG1vZGVscyByZXRyaWV2ZT8gV2UgdGVzdGVkIHdoZXRoZXIgbGFuZ3VhZ2UgbW9kZWxzIGNvdWxkIHJldHJpZXZlIHRoZSBleGFjdCB3b3JkcyB0aGF0IG9jY3VycmVkIHByZXZpb3VzbHkgaW4gYSB0ZXh0LiBJbiBvdXIgcGFyYWRpZ20sIGxhbmd1YWdlIG1vZGVscyAodHJhbnNmb3JtZXJzIGFuZCBhbiBMU1RNKSBwcm9jZXNzZWQgRW5nbGlzaCB0ZXh0IGluIHdoaWNoIGEgbGlzdCBvZiBub3VucyBvY2N1cnJlZCB0d2ljZS4gV2Ugb3BlcmF0aW9uYWxpemVkIHJldHJpZXZhbCBhcyB0aGUgcmVkdWN0aW9uIGluIHN1cnByaXNhbCBmcm9tIHRoZSBmaXJzdCB0byB0aGUgc2Vjb25kIGxpc3QuIFdlIGZvdW5kIHRoYXQgdGhlIHRyYW5zZm9ybWVycyByZXRyaWV2ZWQgYm90aCB0aGUgaWRlbnRpdHkgYW5kIG9yZGVyaW5nIG9mIG5vdW5zIGZyb20gdGhlIGZpcnN0IGxpc3QuIEZ1cnRoZXIsIHRoZSB0cmFuc2Zvcm1lcnMnIHJldHJpZXZhbCB3YXMgbWFya2VkbHkgZW5oYW5jZWQgd2hlbiB0aGV5IHdlcmUgdHJhaW5lZCBvbiBhIGxhcmdlciBjb3JwdXMgYW5kIHdpdGggZ3JlYXRlciBtb2RlbCBkZXB0aC4gTGFzdGx5LCB0aGVpciBhYmlsaXR5IHRvIGluZGV4IHByaW9yIHRva2VucyB3YXMgZGVwZW5kZW50IG9uIGxlYXJuZWQgYXR0ZW50aW9uIHBhdHRlcm5zLiBJbiBjb250cmFzdCwgdGhlIExTVE0gZXhoaWJpdGVkIGxlc3MgcHJlY2lzZSByZXRyaWV2YWwsIHdoaWNoIHdhcyBsaW1pdGVkIHRvIGxpc3QtaW5pdGlhbCB0b2tlbnMgYW5kIHRvIHNob3J0IGludGVydmVuaW5nIHRleHRzLiBUaGUgTFNUTSdzIHJldHJpZXZhbCB3YXMgbm90IHNlbnNpdGl2ZSB0byB0aGUgb3JkZXIgb2Ygbm91bnMgYW5kIGl0IGltcHJvdmVkIHdoZW4gdGhlIGxpc3Qgd2FzIHNlbWFudGljYWxseSBjb2hlcmVudC4gV2UgY29uY2x1ZGUgdGhhdCB0cmFuc2Zvcm1lcnMgaW1wbGVtZW50ZWQgc29tZXRoaW5nIGFraW4gdG8gYSB3b3JraW5nIG1lbW9yeSBzeXN0ZW0gdGhhdCBjb3VsZCBmbGV4aWJseSByZXRyaWV2ZSBpbmRpdmlkdWFsIHRva2VuIHJlcHJlc2VudGF0aW9ucyBhY3Jvc3MgYXJiaXRyYXJ5IGRlbGF5czsgY29udmVyc2VseSwgdGhlIExTVE0gbWFpbnRhaW5lZCBhIGNvYXJzZXIgYW5kIG1vcmUgcmFwaWRseS1kZWNheWluZyBzZW1hbnRpYyBnaXN0IG9mIHByaW9yIHRva2Vucywgd2VpZ2h0ZWQgdG93YXJkIHRoZSBlYXJsaWVzdCBpdGVtcy4iLCxDaGFyYWN0ZXJpemluZyBWZXJiYXRpbSBTaG9ydC1UZXJtIE1lbW9yeSBpbiBOZXVyYWwgTGFuZ3VhZ2UgTW9kZWxzICgxMDhNKSxVbnJlbGVhc2VkLCJVbml0ZWQgU3RhdGVzIG9mIEFtZXJpY2EsVW5pdGVkIFN0YXRlcyBvZiBBbWVyaWNhIiwsLCwxLjAsLDIwMjYtMDUtMjUgMTI6MTk6MTIrMDA6MDAsLCwsLCwiQWNhZGVtaWEsQWNhZGVtaWEiLCwsLCxPcGVuIHNvdXJjZSxDQyBCWSA0LjAgZm9yIGNvZGU6IGh0dHBzOi8vZ2l0aHViLmNvbS9LcmlzdGlqYW5Bcm1lbmkvdmVyYmF0aW0tbWVtb3J5LWluLU5MTXMsLCwsLCwyODUuODIxOTU3NzY4ODY4MjMsLCwsLCxObwpFbkNvZGVjLEF1ZGlvLEF1ZGlvIGdlbmVyYXRpb24sTWV0YSBBSSwiQWxleGFuZHJlIETDqWZvc3NleiwgSmFkZSBDb3BldCwgR2FicmllbCBTeW5uYWV2ZSwgWW9zc2kgQWRpIiwyMDIyLTEwLTI0LEhpZ2ggRmlkZWxpdHkgTmV1cmFsIEF1ZGlvIENvbXByZXNzaW9uLCJodHRwczovL2FyeGl2Lm9yZy9hYnMvMjIxMC4xMzQzOCwgIiwxMTUxLjAsU09UQSBpbXByb3ZlbWVudCwiIiIgRmluYWxseSwgb3VyIGJlc3QgbW9kZWwsIEVuQ29kZWMsIHJlYWNoZXMgc3RhdGUtb2YtdGhlLWFydCBzY29yZXMgZm9yIHNwZWVjaCBhbmQgZm9yCm11c2ljIGF0IDEuNSwgMywgNiwgMTIga2JwcyBhdCAyNCBrSHosIGFuZCBhdCA2LCAxMiwgYW5kIDI0IGticHMgZm9yIDQ4IGtIeiB3aXRoIHN0ZXJlbyBjaGFubmVscy4iIiIsLCwsIiIiV2UgdHJhaW4gYWxsIG1vZGVscyBmb3IgMzAwIGVwb2Nocywgd2l0aCBvbmUgZXBvY2ggYmVpbmcgMiwwMDAgdXBkYXRlcyB3aXRoIHRoZSBBZGFtIG9wdGltaXplciB3aXRoIGEgYmF0Y2ggc2l6ZSBvZiA2NCBleGFtcGxlcyBvZiAxIHNlY29uZCBlYWNoLCBhIGxlYXJuaW5nIHJhdGUgb2YgMyDCtyAxMOKIkjQgLCDOsjEgPSAwLjUsIGFuZCDOsjIgPSAwLjkuIEFsbCB0aGUgbW9kZWxzIGFyZSB0cmFpbmQgdXNpbmcgOCBBMTAwIEdQVXMiIiIsLCJ+MTdrIGhvdXJzIHRvdGFsLCBwZXIgVGFibGUgQS4xIiwsLE5WSURJQSBBMTAwLCxVbmtub3duLCJXZSBpbnRyb2R1Y2UgYSBzdGF0ZS1vZi10aGUtYXJ0IHJlYWwtdGltZSwgaGlnaC1maWRlbGl0eSwgYXVkaW8gY29kZWMgbGV2ZXJhZ2luZyBuZXVyYWwgbmV0d29ya3MuIEl0IGNvbnNpc3RzIGluIGEgc3RyZWFtaW5nIGVuY29kZXItZGVjb2RlciBhcmNoaXRlY3R1cmUgd2l0aCBxdWFudGl6ZWQgbGF0ZW50IHNwYWNlIHRyYWluZWQgaW4gYW4gZW5kLXRvLWVuZCBmYXNoaW9uLiBXZSBzaW1wbGlmeSBhbmQgc3BlZWQtdXAgdGhlIHRyYWluaW5nIGJ5IHVzaW5nIGEgc2luZ2xlIG11bHRpc2NhbGUgc3BlY3Ryb2dyYW0gYWR2ZXJzYXJ5IHRoYXQgZWZmaWNpZW50bHkgcmVkdWNlcyBhcnRpZmFjdHMgYW5kIHByb2R1Y2UgaGlnaC1xdWFsaXR5IHNhbXBsZXMuIFdlIGludHJvZHVjZSBhIG5vdmVsIGxvc3MgYmFsYW5jZXIgbWVjaGFuaXNtIHRvIHN0YWJpbGl6ZSB0cmFpbmluZzogdGhlIHdlaWdodCBvZiBhIGxvc3Mgbm93IGRlZmluZXMgdGhlIGZyYWN0aW9uIG9mIHRoZSBvdmVyYWxsIGdyYWRpZW50IGl0IHNob3VsZCByZXByZXNlbnQsIHRodXMgZGVjb3VwbGluZyB0aGUgY2hvaWNlIG9mIHRoaXMgaHlwZXItcGFyYW1ldGVyIGZyb20gdGhlIHR5cGljYWwgc2NhbGUgb2YgdGhlIGxvc3MuIEZpbmFsbHksIHdlIHN0dWR5IGhvdyBsaWdodHdlaWdodCBUcmFuc2Zvcm1lciBtb2RlbHMgY2FuIGJlIHVzZWQgdG8gZnVydGhlciBjb21wcmVzcyB0aGUgb2J0YWluZWQgcmVwcmVzZW50YXRpb24gYnkgdXAgdG8gNDAlLCB3aGlsZSBzdGF5aW5nIGZhc3RlciB0aGFuIHJlYWwgdGltZS4gV2UgcHJvdmlkZSBhIGRldGFpbGVkIGRlc2NyaXB0aW9uIG9mIHRoZSBrZXkgZGVzaWduIGNob2ljZXMgb2YgdGhlIHByb3Bvc2VkIG1vZGVsIGluY2x1ZGluZzogdHJhaW5pbmcgb2JqZWN0aXZlLCBhcmNoaXRlY3R1cmFsIGNoYW5nZXMgYW5kIGEgc3R1ZHkgb2YgdmFyaW91cyBwZXJjZXB0dWFsIGxvc3MgZnVuY3Rpb25zLiBXZSBwcmVzZW50IGFuIGV4dGVuc2l2ZSBzdWJqZWN0aXZlIGV2YWx1YXRpb24gKE1VU0hSQSB0ZXN0cykgdG9nZXRoZXIgd2l0aCBhbiBhYmxhdGlvbiBzdHVkeSBmb3IgYSByYW5nZSBvZiBiYW5kd2lkdGhzIGFuZCBhdWRpbyBkb21haW5zLCBpbmNsdWRpbmcgc3BlZWNoLCBub2lzeS1yZXZlcmJlcmFudCBzcGVlY2gsIGFuZCBtdXNpYy4gT3VyIGFwcHJvYWNoIGlzIHN1cGVyaW9yIHRvIHRoZSBiYXNlbGluZXMgbWV0aG9kcyBhY3Jvc3MgYWxsIGV2YWx1YXRlZCBzZXR0aW5ncywgY29uc2lkZXJpbmcgYm90aCAyNCBrSHogbW9ub3Bob25pYyBhbmQgNDgga0h6IHN0ZXJlb3Bob25pYyBhdWRpby4gQ29kZSBhbmQgbW9kZWxzIGFyZSBhdmFpbGFibGUgYXQgdGhpcyBodHRwIFVSTC4iLDMwMC4wLCxPcGVuIHdlaWdodHMgKG5vbi1jb21tZXJjaWFsKSxVbml0ZWQgU3RhdGVzIG9mIEFtZXJpY2EsLCwsLCwyMDI2LTA1LTI1IDEyOjE5OjEyKzAwOjAwLCwsLCwsSW5kdXN0cnksLCwsLE9wZW4gc291cmNlLCJNSVQgZm9yIHJlcG8gaW4gZ2VuZXJhbCwgbm9uIGNvbW1lcmNpYWwgd2VpZ2h0cy4gRGF0YXNldCBpcyBpbiByZXBvLgpodHRwczovL2dpdGh1Yi5jb20vZmFjZWJvb2tyZXNlYXJjaC9hdWRpb2NyYWZ0L2Jsb2IvbWFpbi9kb2NzL0VOQ09ERUMubWQiLCwsLCwsLCwsLCwsWWVzClRrLUluc3RydWN0LExhbmd1YWdlLEluc3RydWN0aW9uIGludGVycHJldGF0aW9uLCJVbml2ZXJzaXR5IG9mIFdhc2hpbmd0b24sQXJpem9uYSBTdGF0ZSBVbml2ZXJzaXR5LEFsbGVuIEluc3RpdHV0ZSBmb3IgQUkiLCJZaXpob25nIFdhbmcsIFN3YXJvb3AgTWlzaHJhLCBQZWdhaCBBbGlwb29ybW9sYWJhc2hpLCBZZWdhbmVoIEtvcmRpLCBBbWlycmV6YSBNaXJ6YWVpLCBBbmphbmEgQXJ1bmt1bWFyLCBBcmp1biBBc2hvaywgQXJ1dCBTZWx2YW4gRGhhbmFzZWthcmFuLCBBdGhhcnZhIE5haWssIERhdmlkIFN0YXAsIEVzaGFhbiBQYXRoYWssIEdpYW5uaXMgS2FyYW1hbm9sYWtpcywgSGFpemhpIEdhcnkgTGFpLCBJc2hhbiBQdXJvaGl0LCBJc2hhbmkgTW9uZGFsLCBKYWNvYiBBbmRlcnNvbiwgS2lyYnkgS3V6bmlhLCBLcmltYSBEb3NoaSwgTWFpdHJleWEgUGF0ZWwsIEt1bnRhbCBLdW1hciBQYWwsIE1laHJhZCBNb3JhZHNoYWhpLCBNaWhpciBQYXJtYXIsIE1pcmFsaSBQdXJvaGl0LCBOZWVyYWogVmFyc2huZXksIFBoYW5pIFJvaGl0aGEgS2F6YSwgUHVsa2l0IFZlcm1hLCBSYXZzZWhhaiBTaW5naCBQdXJpLCBSdXNoYW5nIEthcmlhLCBTaGFpbGFqYSBLZXl1ciBTYW1wYXQsIFNhdmFuIERvc2hpLCBTaWRkaGFydGhhIE1pc2hyYSwgU3VqYW4gUmVkZHksIFN1bWFudGEgUGF0cm8sIFRhbmF5IERpeGl0LCBYdWRvbmcgU2hlbiwgQ2hpdHRhIEJhcmFsLCBZZWppbiBDaG9pLCBOb2FoIEEuIFNtaXRoLCBIYW5uYW5laCBIYWppc2hpcnppLCBEYW5pZWwgS2hhc2hhYmkiLDIwMjItMTAtMjQsU3VwZXItTmF0dXJhbEluc3RydWN0aW9uczogR2VuZXJhbGl6YXRpb24gdmlhIERlY2xhcmF0aXZlIEluc3RydWN0aW9ucyBvbiAxNjAwKyBOTFAgVGFza3MsaHR0cHM6Ly9hcnhpdi5vcmcvYWJzLzIyMDQuMDc3MDUsLCwsMTEwMDAwMDAwMDAuMCwxMUIsLCwxMDQ4NTc2MDAwLCI1Ni42IHdvcmRzKjE2MTYgdGFza3MgKyAoMSwwNDgsNTc2IHRva2VucyBwZXIgYmF0Y2gvMSwwMjQgZXhhbXBsZXMgcGVyIGJhdGNoKSo1TSBpbnN0YW5jZXMgPSA1MTIwMDkxNDY1LjYKCkluIHRvdGFsLCB0aGUgZGF0YXNldCBpbmNsdWRlcyAxNjE2IHRhc2tzCmFuZCA1TSBpbnN0YW5jZXMuIE9uIGF2ZXJhZ2UsIGVhY2ggaW5zdHJ1Y3Rpb24gaXMKcGFpcmVkIHdpdGggMi44IHBvc2l0aXZlIGFuZCAyLjQgbmVnYXRpdmUgZXhhbXBsZXMuClRoZSBhdmVyYWdlIGRlZmluaXRpb24gbGVuZ3RoIGlzIDU2LjYgaW4gd29yZHMuIiwyMC4wLCIxMDAwIHN0ZXBzICogMTAyNCBleGFtcGxlcyA9IDEwXjYgZXhhbXBsZXMgcGVyIDQgaG91cnMKNU0gaW5zdGFuY2VzIC0+IDIwIGhvdXJzIG9mIHRvdGFsIHRyYWluaW5nIHRpbWUKIiJUaGVzZSBleHBlcmltZW50cyBhcmUgcnVuIG9uIEdvb2dsZSBWMy0yNTYgVFBVcyB1c2luZyBhIGJhdGNoIHNpemUgb2YgMSwwNDgsNTc2IHRva2VucyAoMSwwMjQgZXhhbXBsZXMpLCBhIGNvbnN0YW50IGxlYXJuaW5nIHJhdGUgb2YgMWUtNSBhbmQgYSB0b3RhbCBvZiAxMDAwIHN0ZXBzLiBFYWNoIHRyYWluaW5nIHJ1biB0YWtlcyA0IGhvdXJzIHRvIGNvbXBsZXRlLiIiIixHb29nbGUgVFBVIHYzLCxTcGVjdWxhdGl2ZSwiSG93IHdlbGwgY2FuIE5MUCBtb2RlbHMgZ2VuZXJhbGl6ZSB0byBhIHZhcmlldHkgb2YgdW5zZWVuIHRhc2tzIHdoZW4gcHJvdmlkZWQgd2l0aCB0YXNrIGluc3RydWN0aW9ucz8gVG8gYWRkcmVzcyB0aGlzIHF1ZXN0aW9uLCB3ZSBmaXJzdCBpbnRyb2R1Y2UgU3VwZXItTmF0dXJhbEluc3RydWN0aW9ucywgYSBiZW5jaG1hcmsgb2YgMSw2MTYgZGl2ZXJzZSBOTFAgdGFza3MgYW5kIHRoZWlyIGV4cGVydC13cml0dGVuIGluc3RydWN0aW9ucy4gT3VyIGNvbGxlY3Rpb24gY292ZXJzIDc2IGRpc3RpbmN0IHRhc2sgdHlwZXMsIGluY2x1ZGluZyBidXQgbm90IGxpbWl0ZWQgdG8gY2xhc3NpZmljYXRpb24sIGV4dHJhY3Rpb24sIGluZmlsbGluZywgc2VxdWVuY2UgdGFnZ2luZywgdGV4dCByZXdyaXRpbmcsIGFuZCB0ZXh0IGNvbXBvc2l0aW9uLiBUaGlzIGxhcmdlIGFuZCBkaXZlcnNlIGNvbGxlY3Rpb24gb2YgdGFza3MgZW5hYmxlcyByaWdvcm91cyBiZW5jaG1hcmtpbmcgb2YgY3Jvc3MtdGFzayBnZW5lcmFsaXphdGlvbiB1bmRlciBpbnN0cnVjdGlvbnMgLS0gdHJhaW5pbmcgbW9kZWxzIHRvIGZvbGxvdyBpbnN0cnVjdGlvbnMgb24gYSBzdWJzZXQgb2YgdGFza3MgYW5kIGV2YWx1YXRpbmcgdGhlbSBvbiB0aGUgcmVtYWluaW5nIHVuc2VlbiBvbmVzLiBGdXJ0aGVybW9yZSwgd2UgYnVpbGQgVGstSW5zdHJ1Y3QsIGEgdHJhbnNmb3JtZXIgbW9kZWwgdHJhaW5lZCB0byBmb2xsb3cgYSB2YXJpZXR5IG9mIGluLWNvbnRleHQgaW5zdHJ1Y3Rpb25zIChwbGFpbiBsYW5ndWFnZSB0YXNrIGRlZmluaXRpb25zIG9yIGstc2hvdCBleGFtcGxlcykuIE91ciBleHBlcmltZW50cyBzaG93IHRoYXQgVGstSW5zdHJ1Y3Qgb3V0cGVyZm9ybXMgZXhpc3RpbmcgaW5zdHJ1Y3Rpb24tZm9sbG93aW5nIG1vZGVscyBzdWNoIGFzIEluc3RydWN0R1BUIGJ5IG92ZXIgOSUgb24gb3VyIGJlbmNobWFyayBkZXNwaXRlIGJlaW5nIGFuIG9yZGVyIG9mIG1hZ25pdHVkZSBzbWFsbGVyLiBXZSBmdXJ0aGVyIGFuYWx5emUgZ2VuZXJhbGl6YXRpb24gYXMgYSBmdW5jdGlvbiBvZiB2YXJpb3VzIHNjYWxpbmcgcGFyYW1ldGVycywgc3VjaCBhcyB0aGUgbnVtYmVyIG9mIG9ic2VydmVkIHRhc2tzLCB0aGUgbnVtYmVyIG9mIGluc3RhbmNlcyBwZXIgdGFzaywgYW5kIG1vZGVsIHNpemVzLiBXZSBob3BlIG91ciBkYXRhc2V0IGFuZCBtb2RlbCBmYWNpbGl0YXRlIGZ1dHVyZSBwcm9ncmVzcyB0b3dhcmRzIG1vcmUgZ2VuZXJhbC1wdXJwb3NlIE5MUCBtb2RlbHMuIiwsLE9wZW4gd2VpZ2h0cyAodW5yZXN0cmljdGVkKSwiVW5pdGVkIFN0YXRlcyBvZiBBbWVyaWNhLFVuaXRlZCBTdGF0ZXMgb2YgQW1lcmljYSxVbml0ZWQgU3RhdGVzIG9mIEFtZXJpY2EiLFQ1LTExQiwzLjM3OTI2MDM2NzI5NmUrMjAsPTUxMjAwOTE0NjYqMTFCKjY9My4zNzkgw5cgMTBeMjAsLCwyMDI1LTExLTI4IDExOjUzOjQ0KzAwOjAwLCwsLDEwNDg1NzYuMCwiYmF0Y2ggc2l6ZSBvZiAxLDA0OCw1NzYgdG9rZW5zICgxLDAyNCBleGFtcGxlcykiLCJBY2FkZW1pYSxBY2FkZW1pYSxSZXNlYXJjaCBjb2xsZWN0aXZlIiwsLCwsT3BlbiBzb3VyY2UsImh0dHBzOi8vaW5zdHJ1Y3Rpb25zLmFwcHMuYWxsZW5haS5vcmcvCgpodHRwczovL2dpdGh1Yi5jb20veWl6aG9uZ3cvVGstSW5zdHJ1Y3QKaHR0cHM6Ly9odWdnaW5nZmFjZS5jby9tb2RlbHM/c2VhcmNoPXRrLWluc3RydWN0LSIsLCwsLCwsT3BlcmF0aW9uIGNvdW50aW5nLCwsLCxZZXMKRGlmZlNCREQgKENyb3NzRG9ja2VkKSxCaW9sb2d5LERydWcgZGlzY292ZXJ5LCJFY29sZSBQb2x5dGVjaG5pcXVlIEbCtGVkwrRlcmFsZSBkZSBMYXVzYW5uZSAoRVBGTCksVW5pdmVyc2l0eSBvZiBDYW1icmlkZ2UsQ29ybmVsbCBVbml2ZXJzaXR5LENoaW5lc2UgQWNhZGVteSBvZiBNYXRoZW1hdGljcyBhbmQgU3lzdGVtIFNjaWVuY2UsVW5pdmVyc2l0eSBvZiBSb21lLE1pY3Jvc29mdCBSZXNlYXJjaCxVbml2ZXJzaXR5IG9mIE94Zm9yZCxBSVRIWVJBIEluc3RpdHV0ZSIsIkFybmUgU2NobmV1aW5nLCBDaGFybGVzIEhhcnJpcywgWXVhbnFpIER1LCBLaWVyYW4gRGlkaSwgQXJpYW4gSmFtYXNiLCBJbGlhIElnYXNob3YsIFdlaXRhbyBEdSwgQ2FybGEgR29tZXMsIFRvbSBCbHVuZGVsbCwgUGlldHJvIExpbywgTWF4IFdlbGxpbmcsIE1pY2hhZWwgQnJvbnN0ZWluLCBCcnVubyBDb3JyZWlhIiwyMDIyLTEwLTI0LFN0cnVjdHVyZS1iYXNlZCBEcnVnIERlc2lnbiB3aXRoIEVxdWl2YXJpYW50IERpZmZ1c2lvbiBNb2RlbHMsaHR0cHM6Ly9hcnhpdi5vcmcvYWJzLzIyMTAuMTM2OTUsNDA0LjAsLCwsLDIuNjk1NjhlKzIwLCIiIiBGb3IKQ3Jvc3NEb2NrZWQsIDEwMCB0cmFpbmluZyBlcG9jaHMgdGFrZSBhcHByb3hpbWF0ZWx5IDYgaC84IGggaW4gdGhlIEPOsSBjYXNlIGFuZCA0OCBoLzYwIGggcGVyIDEwMAplcG9jaHMgb24gYSBzaW5nbGUgTlZJRElBIEExMDAgR1BVIHdpdGggYWxsIGF0b20gcG9ja2V0IHJlcHJlc2VudGF0aW9uIiIKCjMxMjAwMDAwMDAwMDAwMCowLjQqNjAgaG91cnMqMTA9Mi42OTU2ODBlKzIwIiwyOTAwMDAwLCIiIldlIHVzZSB0aGUgQ3Jvc3NEb2NrZWQgZGF0YXNldCBbMjZdIHdpdGggMTAwLDAwMCBoaWdoLXF1YWxpdHkgcHJvdGVpbi1saWdhbmQgcGFpcnMgZm9yIHRyYWluaW5nIGFuZAoxMDAgcHJvdGVpbnMgZm9yIHRlc3RpbmciIiIsNjAwLjAsLE5WSURJQSBBMTAwLCxDb25maWRlbnQsIlN0cnVjdHVyZS1iYXNlZCBkcnVnIGRlc2lnbiAoU0JERCkgYWltcyB0byBkZXNpZ24gc21hbGwtbW9sZWN1bGUgbGlnYW5kcyB0aGF0IGJpbmQgd2l0aCBoaWdoIGFmZmluaXR5IGFuZCBzcGVjaWZpY2l0eSB0byBwcmUtZGV0ZXJtaW5lZCBwcm90ZWluIHRhcmdldHMuIEdlbmVyYXRpdmUgU0JERCBtZXRob2RzIGxldmVyYWdlIHN0cnVjdHVyYWwgZGF0YSBvZiBkcnVncyBpbiBjb21wbGV4IHdpdGggdGhlaXIgcHJvdGVpbiB0YXJnZXRzIHRvIHByb3Bvc2UgbmV3IGRydWcgY2FuZGlkYXRlcy4gVGhlc2UgYXBwcm9hY2hlcyB0eXBpY2FsbHkgcGxhY2Ugb25lIGF0b20gYXQgYSB0aW1lIGluIGFuIGF1dG9yZWdyZXNzaXZlIGZhc2hpb24gdXNpbmcgdGhlIGJpbmRpbmcgcG9ja2V0IGFzIHdlbGwgYXMgcHJldmlvdXNseSBhZGRlZCBsaWdhbmQgYXRvbXMgYXMgY29udGV4dCBpbiBlYWNoIHN0ZXAuIFJlY2VudGx5IGEgc3VyZ2Ugb2YgZGlmZnVzaW9uIGdlbmVyYXRpdmUgbW9kZWxzIGhhcyBlbnRlcmVkIHRoaXMgZG9tYWluIHdoaWNoIGhvbGQgcHJvbWlzZSB0byBjYXB0dXJlIHRoZSBzdGF0aXN0aWNhbCBwcm9wZXJ0aWVzIG9mIG5hdHVyYWwgbGlnYW5kcyBtb3JlIGZhaXRoZnVsbHkuIEhvd2V2ZXIsIG1vc3QgZXhpc3RpbmcgbWV0aG9kcyBmb2N1cyBleGNsdXNpdmVseSBvbiBib3R0b20tdXAgZGUgbm92byBkZXNpZ24gb2YgY29tcG91bmRzIG9yIHRhY2tsZSBvdGhlciBkcnVnIGRldmVsb3BtZW50IGNoYWxsZW5nZXMgd2l0aCB0YXNrLXNwZWNpZmljIG1vZGVscy4gVGhlIGxhdHRlciByZXF1aXJlcyBjdXJhdGlvbiBvZiBzdWl0YWJsZSBkYXRhc2V0cywgY2FyZWZ1bCBlbmdpbmVlcmluZyBvZiB0aGUgbW9kZWxzIGFuZCByZXRyYWluaW5nIGZyb20gc2NyYXRjaCBmb3IgZWFjaCB0YXNrLiBIZXJlIHdlIHNob3cgaG93IGEgc2luZ2xlIHByZS10cmFpbmVkIGRpZmZ1c2lvbiBtb2RlbCBjYW4gYmUgYXBwbGllZCB0byBhIGJyb2FkZXIgcmFuZ2Ugb2YgcHJvYmxlbXMsIHN1Y2ggYXMgb2ZmLXRoZS1zaGVsZiBwcm9wZXJ0eSBvcHRpbWl6YXRpb24sIGV4cGxpY2l0IG5lZ2F0aXZlIGRlc2lnbiwgYW5kIHBhcnRpYWwgbW9sZWN1bGFyIGRlc2lnbiB3aXRoIGlucGFpbnRpbmcuIFdlIGZvcm11bGF0ZSBTQkREIGFzIGEgM0QtY29uZGl0aW9uYWwgZ2VuZXJhdGlvbiBwcm9ibGVtIGFuZCBwcmVzZW50IERpZmZTQkRELCBhbiBTRSgzKS1lcXVpdmFyaWFudCBkaWZmdXNpb24gbW9kZWwgdGhhdCBnZW5lcmF0ZXMgbm92ZWwgbGlnYW5kcyBjb25kaXRpb25lZCBvbiBwcm90ZWluIHBvY2tldHMuIE91ciBpbiBzaWxpY28gZXhwZXJpbWVudHMgZGVtb25zdHJhdGUgdGhhdCBEaWZmU0JERCBjYXB0dXJlcyB0aGUgc3RhdGlzdGljcyBvZiB0aGUgZ3JvdW5kIHRydXRoIGRhdGEgZWZmZWN0aXZlbHkuIEZ1cnRoZXJtb3JlLCB3ZSBzaG93IGhvdyBhZGRpdGlvbmFsIGNvbnN0cmFpbnRzIGNhbiBiZSB1c2VkIHRvIGltcHJvdmUgdGhlIGdlbmVyYXRlZCBkcnVnIGNhbmRpZGF0ZXMgYWNjb3JkaW5nIHRvIGEgdmFyaWV0eSBvZiBjb21wdXRhdGlvbmFsIG1ldHJpY3MuIFRoZXNlIHJlc3VsdHMgc3VwcG9ydCB0aGUgYXNzdW1wdGlvbiB0aGF0IGRpZmZ1c2lvbiBtb2RlbHMgcmVwcmVzZW50IHRoZSBjb21wbGV4IGRpc3RyaWJ1dGlvbiBvZiBzdHJ1Y3R1cmFsIGRhdGEgbW9yZSBhY2N1cmF0ZWx5IHRoYW4gcHJldmlvdXMgbWV0aG9kcywgYW5kIGFyZSBhYmxlIHRvIGluY29ycG9yYXRlIGFkZGl0aW9uYWwgZGVzaWduIG9iamVjdGl2ZXMgYW5kIGNvbnN0cmFpbnRzIGNoYW5naW5nIG5vdGhpbmcgYnV0IHRoZSBzYW1wbGluZyBzdHJhdGVneS4iLDEwMDAuMCwsT3BlbiB3ZWlnaHRzICh1bnJlc3RyaWN0ZWQpLCJTd2l0emVybGFuZCxVbml0ZWQgS2luZ2RvbSBvZiBHcmVhdCBCcml0YWluIGFuZCBOb3J0aGVybiBJcmVsYW5kLFVuaXRlZCBTdGF0ZXMgb2YgQW1lcmljYSxDaGluYSxJdGFseSxVbml0ZWQgU3RhdGVzIG9mIEFtZXJpY2EsVW5pdGVkIEtpbmdkb20gb2YgR3JlYXQgQnJpdGFpbiBhbmQgTm9ydGhlcm4gSXJlbGFuZCxBdXN0cmlhIiwsLCwxLjAsLDIwMjYtMDUtMjUgMTI6MTk6MTIrMDA6MDAsLCwsLCwiQWNhZGVtaWEsQWNhZGVtaWEsQWNhZGVtaWEsQWNhZGVtaWEsQWNhZGVtaWEsSW5kdXN0cnksQWNhZGVtaWEsUmVzZWFyY2ggY29sbGVjdGl2ZSIsLCwsLE9wZW4gc291cmNlLCJDb2RlIEF2YWlsYWJpbGl0eS4gT3VyIHNvdXJjZSBjb2RlcyBhcmUgcHVibGljbHkgYXZhaWxhYmxlIGF0IGh0dHBzOi8vZ2l0aHViLmNvbS9hcm5lc2NobmV1aW5nLyAoTUlUIGxpY2Vuc2UpCkRpZmZTQkRELiBNb2RlbCB3ZWlnaHRzIGNhbiBiZSBkb3dubG9hZGVkIGZyb20gWmVub2RvOiBodHRwczovL3plbm9kby5vcmcvcmVjb3Jkcy84MTgzNzQ3IChDcmVhdGl2ZSBDb21tb25zIEF0dHJpYnV0aW9uIDQuMCBJbnRlcm5hdGlvbmFsKSIsLCwsLCw0MzkuNzI2MDg4ODc1MTgxOSxIYXJkd2FyZSwsLCwsWWVzClUtUGFMTSAoNTQwQiksTGFuZ3VhZ2UsIkxhbmd1YWdlIGdlbmVyYXRpb24sTGFuZ3VhZ2UgbW9kZWxpbmcvZ2VuZXJhdGlvbixRdWVzdGlvbiBhbnN3ZXJpbmcsTWF0aGVtYXRpY2FsIHJlYXNvbmluZyxRdWFudGl0YXRpdmUgcmVhc29uaW5nIixHb29nbGUsIllpIFRheSwgSmFzb24gV2VpLCBIeXVuZyBXb24gQ2h1bmcsIFZpbmggUS4gVHJhbiwgRGF2aWQgUi4gU28sIFNpYW1hayBTaGFrZXJpLCBYYXZpZXIgR2FyY2lhLCBIdWFpeGl1IFN0ZXZlbiBaaGVuZywgSmluZmVuZyBSYW8sIEFha2Fua3NoYSBDaG93ZGhlcnksIERlbm55IFpob3UsIERvbmFsZCBNZXR6bGVyLCBTbGF2IFBldHJvdiwgTmVpbCBIb3Vsc2J5LCBRdW9jIFYuIExlLCBNb3N0YWZhIERlaGdoYW5pIiwyMDIyLTEwLTIwLFRyYW5zY2VuZGluZyBTY2FsaW5nIExhd3Mgd2l0aCAwLjElIEV4dHJhIENvbXB1dGUsaHR0cHM6Ly9hcnhpdi5vcmcvYWJzLzIyMTAuMTEzOTksNzYuMCxTT1RBIGltcHJvdmVtZW50LCJGaWd1cmUgMwoiIldlIHNob3cgdGhhdCBVLVBhTE0gNTQwQiBvdXRwZXJmb3JtcyBQYUxNIDU0MEIgb24gMjEgb3V0IG9mIDI2IHRhc2tzLiBHaXZlbiB0aGF0IFBhTE0gaXMgdGhlIFNPVEEgbGFuZ3VhZ2UgbW9kZWwgb24gdGhlc2UgdGFza3MsIHRoaXMgbWFrZXMgVS1QYUxNIHRoZSBuZXcgc3RhdGUtb2YtdGhlLWFydCBvbiB0aGVzZSB0YXNrcy4iIgoKcGVyZm9ybWFuY2UgaW1wcm92ZW1lbnQgZXF1aXZhbGVudCB0byAyeCB0cmFpbmluZyBlZmZpY2llbmN5OiAiIkltcHJlc3NpdmVseSwgYXQgNTQwQiBzY2FsZSwgd2Ugc2hvdyBhbiBhcHByb3hpbWF0ZWx5IDJ4IGNvbXB1dGF0aW9uYWwgc2F2aW5ncyByYXRlIHdoZXJlIFUtUGFMTSBhY2hpZXZlcyB0aGUgc2FtZSBwZXJmb3JtYW5jZSBhcyB0aGUgZmluYWwgUGFMTSA1NDBCIG1vZGVsIGF0IGFyb3VuZCBoYWxmIGl0cyBjb21wdXRhdGlvbmFsIGJ1ZGdldCAiIiIsNTQwMDAwMDAwMDAwLjAsLDIuNTNlKzI0LCIiIlRoZSB0b3RhbCBudW1iZXIgb2YgZXh0cmEgdG9rZW5zIHdlIHRyYWluIG9uIGZvciB0aGUgNTQwQgptb2RlbCBpcyBhcHByb3hpbWF0ZWx5IDEuMyBCaWxsaW9uIHdoaWNoIGNvbnN0aXR1dGVzIDAuMTYlIGV4dHJhIGNvbXB1dGF0aW9uLi4uIFRyYWluaW5nIGFuIFUtUGFMTSA1NDBCIG1vZGVsIG9ubHkgY29uc3VtZXMgNTEyIFRQVXY0IGNoaXBzIGFuZCBmaW5pc2hlcyBpbiBhYm91dCA1IGRheXMgd2hpY2ggaXMgY29uc2lkZXJlZCB0byBiZSBsaWdodHdlaWdodC4iIgoKb3JpZ2luYWwgUGFMTSB3YXMgMi41MjdlKzI0LiBhZGRpbmcgMC4xNiUgaXMgfjIuNTNlMjQiLDEzMDAwMDAwMDAsLDEyMC4wLDUgZGF5cyxHb29nbGUgVFBVIHY0LCxDb25maWRlbnQsIlNjYWxpbmcgbGFuZ3VhZ2UgbW9kZWxzIGltcHJvdmVzIHBlcmZvcm1hbmNlIGJ1dCBjb21lcyB3aXRoIHNpZ25pZmljYW50IGNvbXB1dGF0aW9uYWwgY29zdHMuIFRoaXMgcGFwZXIgcHJvcG9zZXMgVUwyUiwgYSBtZXRob2QgdGhhdCBzdWJzdGFudGlhbGx5IGltcHJvdmVzIGV4aXN0aW5nIGxhbmd1YWdlIG1vZGVscyBhbmQgdGhlaXIgc2NhbGluZyBjdXJ2ZXMgd2l0aCBhIHJlbGF0aXZlbHkgdGlueSBhbW91bnQgb2YgZXh0cmEgY29tcHV0ZS4gVGhlIGtleSBpZGVhIGlzIHRvIGNvbnRpbnVlIHRyYWluaW5nIGEgc3RhdGUtb2YtdGhlLWFydCBsYXJnZSBsYW5ndWFnZSBtb2RlbCAoZS5nLiwgUGFMTSkgb24gYSBmZXcgbW9yZSBzdGVwcyB3aXRoIFVMMidzIG1peHR1cmUtb2YtZGVub2lzZXIgb2JqZWN0aXZlLiBXZSBzaG93IHRoYXQsIHdpdGggYWxtb3N0IG5lZ2xpZ2libGUgZXh0cmEgY29tcHV0YXRpb25hbCBjb3N0cyBhbmQgbm8gbmV3IHNvdXJjZXMgb2YgZGF0YSwgd2UgYXJlIGFibGUgdG8gc3Vic3RhbnRpYWxseSBpbXByb3ZlIHRoZSBzY2FsaW5nIHByb3BlcnRpZXMgb2YgbGFyZ2UgbGFuZ3VhZ2UgbW9kZWxzIG9uIGRvd25zdHJlYW0gbWV0cmljcy4gSW4gdGhpcyBwYXBlciwgd2UgY29udGludWUgdHJhaW5pbmcgUGFMTSB3aXRoIFVMMlIsIGludHJvZHVjaW5nIGEgbmV3IHNldCBvZiBtb2RlbHMgYXQgOEIsIDYyQiwgYW5kIDU0MEIgc2NhbGUgd2hpY2ggd2UgY2FsbCBVLVBhTE0uIEltcHJlc3NpdmVseSwgYXQgNTQwQiBzY2FsZSwgd2Ugc2hvdyBhbiBhcHByb3hpbWF0ZWx5IDJ4IGNvbXB1dGF0aW9uYWwgc2F2aW5ncyByYXRlIHdoZXJlIFUtUGFMTSBhY2hpZXZlcyB0aGUgc2FtZSBwZXJmb3JtYW5jZSBhcyB0aGUgZmluYWwgUGFMTSA1NDBCIG1vZGVsIGF0IGFyb3VuZCBoYWxmIGl0cyBjb21wdXRhdGlvbmFsIGJ1ZGdldCAoaS5lLiwgc2F2aW5nIOKIvDQuNCBtaWxsaW9uIFRQVXY0IGhvdXJzKS4gV2UgZnVydGhlciBzaG93IHRoYXQgdGhpcyBpbXByb3ZlZCBzY2FsaW5nIGN1cnZlIGxlYWRzIHRvICdlbWVyZ2VudCBhYmlsaXRpZXMnIG9uIGNoYWxsZW5naW5nIEJJRy1CZW5jaCB0YXNrcyAtLSBmb3IgaW5zdGFuY2UsIFUtUGFMTSBkb2VzIG11Y2ggYmV0dGVyIHRoYW4gUGFMTSBvbiBzb21lIHRhc2tzIG9yIGRlbW9uc3RyYXRlcyBiZXR0ZXIgcXVhbGl0eSBhdCBtdWNoIHNtYWxsZXIgc2NhbGUgKDYyQiBhcyBvcHBvc2VkIHRvIDU0MEIpLiBPdmVyYWxsLCB3ZSBzaG93IHRoYXQgVS1QYUxNIG91dHBlcmZvcm1zIFBhTE0gb24gbWFueSBmZXctc2hvdCBzZXR1cHMsIGkuZS4sIEVuZ2xpc2ggTkxQIHRhc2tzIChlLmcuLCBjb21tb25zZW5zZSByZWFzb25pbmcsIHF1ZXN0aW9uIGFuc3dlcmluZyksIHJlYXNvbmluZyB0YXNrcyB3aXRoIGNoYWluLW9mLXRob3VnaHQgKGUuZy4sIEdTTThLKSwgbXVsdGlsaW5ndWFsIHRhc2tzIChNR1NNLCBUeWRpUUEpLCBNTUxVIGFuZCBjaGFsbGVuZ2luZyBCSUctQmVuY2ggdGFza3MuIEZpbmFsbHksIHdlIHByb3ZpZGUgcXVhbGl0YXRpdmUgZXhhbXBsZXMgc2hvd2luZyB0aGUgbmV3IGNhcGFiaWxpdGllcyBvZiBVLVBhTE0gZm9yIHNpbmdsZSBhbmQgbXVsdGktc3BhbiBpbmZpbGxpbmcuIiwsLFVucmVsZWFzZWQsVW5pdGVkIFN0YXRlcyBvZiBBbWVyaWNhLFBhTE0gKDU0MEIpLDRlKzIxLCIiIlRoZSB0b3RhbCBudW1iZXIgb2YgZXh0cmEgdG9rZW5zIHdlIHRyYWluIG9uIGZvciB0aGUgNTQwQgptb2RlbCBpcyBhcHByb3hpbWF0ZWx5IDEuMyBCaWxsaW9uIHdoaWNoIGNvbnN0aXR1dGVzIDAuMTYlIGV4dHJhIGNvbXB1dGF0aW9uLi4uIFRyYWluaW5nIGFuIFUtUGFMTSA1NDBCIG1vZGVsIG9ubHkgY29uc3VtZXMgNTEyIFRQVXY0IGNoaXBzIGFuZCBmaW5pc2hlcyBpbiBhYm91dCA1IGRheXMgd2hpY2ggaXMgY29uc2lkZXJlZCB0byBiZSBsaWdodHdlaWdodC4iIgoKUGFMTSB3YXMgMi41ZTI0CjAuMTYlIG9mIHRoYXQgaXMgNGUyMSIsNTEyLjAsLDIwMjYtMDUtMjUgMTI6MTk6MTQrMDA6MDAsLCwsLCxJbmR1c3RyeSwsLCw2MTQ0MC4wLFVucmVsZWFzZWQsLFRydWUsLCwsVHJ1ZSwzNDgzMjIuMjMxMTQ1Mjk1MTQsQ29tcGFyaXNvbiB3aXRoIG90aGVyIG1vZGVscywsLCwsTm8KTE1TSS1QYWxtLExhbmd1YWdlLCJMYW5ndWFnZSBnZW5lcmF0aW9uLExhbmd1YWdlIG1vZGVsaW5nL2dlbmVyYXRpb24sUXVlc3Rpb24gYW5zd2VyaW5nLE1hdGhlbWF0aWNhbCByZWFzb25pbmciLCJHb29nbGUsVW5pdmVyc2l0eSBvZiBJbGxpbm9pcyBVcmJhbmEtQ2hhbXBhaWduIChVSVVDKSIsIkppYXhpbiBIdWFuZywgU2hpeGlhbmcgU2hhbmUgR3UsIExlIEhvdSwgWXVleGluIFd1LCBYdWV6aGkgV2FuZywgSG9uZ2t1biBZdSwgSmlhd2VpIEhhbiIsMjAyMi0xMC0yMCxMYXJnZSBMYW5ndWFnZSBNb2RlbHMgQ2FuIFNlbGYtSW1wcm92ZSxodHRwczovL2FyeGl2Lm9yZy9hYnMvMjIxMC4xMTYxMCw4NTEuMCxTT1RBIGltcHJvdmVtZW50LCJUYWJsZSAzCiIiV2Ugc2hvdyB0aGF0IG91ciBhcHByb2FjaCBpbXByb3ZlcyB0aGUgZ2VuZXJhbCByZWFzb25pbmcgYWJpbGl0eSBvZiBhIDU0MEItcGFyYW1ldGVyIExMTSAoNzQuNCUtPjgyLjElIG9uIEdTTThLLCA3OC4yJS0+ODMuMCUgb24gRFJPUCwgOTAuMCUtPjk0LjQlIG9uIE9wZW5Cb29rUUEsIGFuZCA2My40JS0+NjcuOSUgb24gQU5MSS1BMykgYW5kIGFjaGlldmVzIHN0YXRlLW9mLXRoZS1hcnQtbGV2ZWwgcGVyZm9ybWFuY2UsIHdpdGhvdXQgYW55IGdyb3VuZCB0cnV0aCBsYWJlbC4iIiIsNTQwMDAwMDAwMDAwLjAsNTQwQiwsIihmaW5lLXR1bmVkIGZyb20gUGFsbS01NDBCLCB3aGljaCB3YXMgMi41MmUyNCkiLDE5MjAwMDAsLCwsLCxDb25maWRlbnQsIkxhcmdlIExhbmd1YWdlIE1vZGVscyAoTExNcykgaGF2ZSBhY2hpZXZlZCBleGNlbGxlbnQgcGVyZm9ybWFuY2VzIGluIHZhcmlvdXMgdGFza3MuIEhvd2V2ZXIsIGZpbmUtdHVuaW5nIGFuIExMTSByZXF1aXJlcyBleHRlbnNpdmUgc3VwZXJ2aXNpb24uIEh1bWFuLCBvbiB0aGUgb3RoZXIgaGFuZCwgbWF5IGltcHJvdmUgdGhlaXIgcmVhc29uaW5nIGFiaWxpdGllcyBieSBzZWxmLXRoaW5raW5nIHdpdGhvdXQgZXh0ZXJuYWwgaW5wdXRzLiBJbiB0aGlzIHdvcmssIHdlIGRlbW9uc3RyYXRlIHRoYXQgYW4gTExNIGlzIGFsc28gY2FwYWJsZSBvZiBzZWxmLWltcHJvdmluZyB3aXRoIG9ubHkgdW5sYWJlbGVkIGRhdGFzZXRzLiBXZSB1c2UgYSBwcmUtdHJhaW5lZCBMTE0gdG8gZ2VuZXJhdGUgIiJoaWdoLWNvbmZpZGVuY2UiIiByYXRpb25hbGUtYXVnbWVudGVkIGFuc3dlcnMgZm9yIHVubGFiZWxlZCBxdWVzdGlvbnMgdXNpbmcgQ2hhaW4tb2YtVGhvdWdodCBwcm9tcHRpbmcgYW5kIHNlbGYtY29uc2lzdGVuY3ksIGFuZCBmaW5lLXR1bmUgdGhlIExMTSB1c2luZyB0aG9zZSBzZWxmLWdlbmVyYXRlZCBzb2x1dGlvbnMgYXMgdGFyZ2V0IG91dHB1dHMuIFdlIHNob3cgdGhhdCBvdXIgYXBwcm9hY2ggaW1wcm92ZXMgdGhlIGdlbmVyYWwgcmVhc29uaW5nIGFiaWxpdHkgb2YgYSA1NDBCLXBhcmFtZXRlciBMTE0gKDc0LjQlLT44Mi4xJSBvbiBHU004SywgNzguMiUtPjgzLjAlIG9uIERST1AsIDkwLjAlLT45NC40JSBvbiBPcGVuQm9va1FBLCBhbmQgNjMuNCUtPjY3LjklIG9uIEFOTEktQTMpIGFuZCBhY2hpZXZlcyBzdGF0ZS1vZi10aGUtYXJ0LWxldmVsIHBlcmZvcm1hbmNlLCB3aXRob3V0IGFueSBncm91bmQgdHJ1dGggbGFiZWwuIFdlIGNvbmR1Y3QgYWJsYXRpb24gc3R1ZGllcyBhbmQgc2hvdyB0aGF0IGZpbmUtdHVuaW5nIG9uIHJlYXNvbmluZyBpcyBjcml0aWNhbCBmb3Igc2VsZi1pbXByb3ZlbWVudC4iLCwsVW5yZWxlYXNlZCwiVW5pdGVkIFN0YXRlcyBvZiBBbWVyaWNhLFVuaXRlZCBTdGF0ZXMgb2YgQW1lcmljYSIsUGFMTSAoNTQwQiksLCIiIlRvIHJlZHVjZSB0aGUgdHJhaW5pbmcgYnVyZGVuLCB3ZSBzYW1wbGUgNWsgZXhhbXBsZXMgZnJvbSB0aGUgbm9uLWZvb3RiYWxsIGFuZCBmb290YmFsbCBwYXJ0aXRpb24gb2YgdGhlIERST1AgZGF0YXNldCwgYW5kIHNhbXBsZSA1ayBleGFtcGxlcyBmcm9tIEFOTEktQTIgYW5kIEFOTEktQTMuIEZvciBlYWNoIGRhdGFzZXQsIHdlIGZpbmUtdHVuZSB0aGUgbW9kZWwgZm9yIDEwayBzdGVwcyB3aXRoIGEgbGVhcm5pbmcgcmF0ZSBvZiA1ZeKIkjUKYW5kIGEgYmF0Y2ggc2l6ZSBvZiAzMi4iIiBOb3Qgc3VyZSBhYm91dCBzZXF1ZW5jZSBsZW5ndGgiLCwsMjAyNi0wNS0yNSAxMjoxOToxNCswMDowMCwsLCwsLCJJbmR1c3RyeSxBY2FkZW1pYSIsLCwsLFVucmVsZWFzZWQsLCwsLCwsLCwsLCwsTm8KRmxhbi1QYUxNIDU0MEIsTGFuZ3VhZ2UsIkxhbmd1YWdlIG1vZGVsaW5nL2dlbmVyYXRpb24sUXVlc3Rpb24gYW5zd2VyaW5nLE1hdGhlbWF0aWNhbCByZWFzb25pbmciLEdvb2dsZSwiSHl1bmcgV29uIENodW5nLCBMZSBIb3UsIFNoYXluZSBMb25ncHJlLCBCYXJyZXQgWm9waCwgWWkgVGF5LCBXaWxsaWFtIEZlZHVzLCBZdW54dWFuIExpLCBYdWV6aGkgV2FuZywgTW9zdGFmYSBEZWhnaGFuaSwgU2lkZGhhcnRoYSBCcmFobWEsIEFsYmVydCBXZWJzb24sIFNoaXhpYW5nIFNoYW5lIEd1LCBaaHV5dW4gRGFpLCBNaXJhYyBTdXpndW4sIFhpbnl1biBDaGVuLCBBYWthbmtzaGEgQ2hvd2RoZXJ5LCBBbGV4IENhc3Ryby1Sb3MsIE1hcmllIFBlbGxhdCwgS2V2aW4gUm9iaW5zb24sIERhc2hhIFZhbHRlciwgU2hhcmFuIE5hcmFuZywgR2F1cmF2IE1pc2hyYSwgQWRhbXMgWXUsIFZpbmNlbnQgWmhhbywgWWFucGluZyBIdWFuZywgQW5kcmV3IERhaSwgSG9uZ2t1biBZdSwgU2xhdiBQZXRyb3YsIEVkIEguIENoaSwgSmVmZiBEZWFuLCBKYWNvYiBEZXZsaW4sIEFkYW0gUm9iZXJ0cywgRGVubnkgWmhvdSwgUXVvYyBWLiBMZSwgSmFzb24gV2VpIiwyMDIyLTEwLTIwLFNjYWxpbmcgSW5zdHJ1Y3Rpb24tRmluZXR1bmVkIExhbmd1YWdlIE1vZGVscyxodHRwczovL2FyeGl2Lm9yZy9hYnMvMjIxMC4xMTQxNiw0MTI5LjAsIkhpZ2hseSBjaXRlZCxTT1RBIGltcHJvdmVtZW50IiwiPjFrIGNpdGVzCgoiIkZsYW4tUGFMTSA1NDBCIGFjaGlldmVzIHN0YXRlLW9mLXRoZS1hcnQgcGVyZm9ybWFuY2Ugb24gc2V2ZXJhbCBiZW5jaG1hcmtzLCBzdWNoIGFzIDc1LjIlIG9uIGZpdmUtc2hvdCBNTUxVLiIiIiw1NDAwMDAwMDAwMDAuMCw1NDBCLDIuNTQwMDAwMDAwMDAxZSsyNCwiMC4yJSBncmVhdGVyIHRoYW4gUGFsbSA1NDBCLCB3aGljaCB1c2VkIDIuNWUyNCIsMTQwMDAwMDAwMCwsMzcuMCwiIiJ3ZSBvbmx5IHVzZSAwLjIlIG9mIHRoZSBwcmUtdHJhaW5pbmcgY29tcHV0ZSB0byBpbnN0cnVjdGlvbi1maW5ldHVuZSBGbGFuLVBhTE0gNTQwQiAoYXBwcm94aW1hdGVseSA1MTIgdjQgVFBVIGNoaXBzIGZvciAzNyBob3VycykiIiIsR29vZ2xlIFRQVSB2NCwsQ29uZmlkZW50LCJGaW5ldHVuaW5nIGxhbmd1YWdlIG1vZGVscyBvbiBhIGNvbGxlY3Rpb24gb2YgZGF0YXNldHMgcGhyYXNlZCBhcyBpbnN0cnVjdGlvbnMgaGFzIGJlZW4gc2hvd24gdG8gaW1wcm92ZSBtb2RlbCBwZXJmb3JtYW5jZSBhbmQgZ2VuZXJhbGl6YXRpb24gdG8gdW5zZWVuIHRhc2tzLiBJbiB0aGlzIHBhcGVyIHdlIGV4cGxvcmUgaW5zdHJ1Y3Rpb24gZmluZXR1bmluZyB3aXRoIGEgcGFydGljdWxhciBmb2N1cyBvbiAoMSkgc2NhbGluZyB0aGUgbnVtYmVyIG9mIHRhc2tzLCAoMikgc2NhbGluZyB0aGUgbW9kZWwgc2l6ZSwgYW5kICgzKSBmaW5ldHVuaW5nIG9uIGNoYWluLW9mLXRob3VnaHQgZGF0YS4gV2UgZmluZCB0aGF0IGluc3RydWN0aW9uIGZpbmV0dW5pbmcgd2l0aCB0aGUgYWJvdmUgYXNwZWN0cyBkcmFtYXRpY2FsbHkgaW1wcm92ZXMgcGVyZm9ybWFuY2Ugb24gYSB2YXJpZXR5IG9mIG1vZGVsIGNsYXNzZXMgKFBhTE0sIFQ1LCBVLVBhTE0pLCBwcm9tcHRpbmcgc2V0dXBzICh6ZXJvLXNob3QsIGZldy1zaG90LCBDb1QpLCBhbmQgZXZhbHVhdGlvbiBiZW5jaG1hcmtzIChNTUxVLCBCQkgsIFR5RGlRQSwgTUdTTSwgb3Blbi1lbmRlZCBnZW5lcmF0aW9uKS4gRm9yIGluc3RhbmNlLCBGbGFuLVBhTE0gNTQwQiBpbnN0cnVjdGlvbi1maW5ldHVuZWQgb24gMS44SyB0YXNrcyBvdXRwZXJmb3JtcyBQQUxNIDU0MEIgYnkgYSBsYXJnZSBtYXJnaW4gKCs5LjQlIG9uIGF2ZXJhZ2UpLiBGbGFuLVBhTE0gNTQwQiBhY2hpZXZlcyBzdGF0ZS1vZi10aGUtYXJ0IHBlcmZvcm1hbmNlIG9uIHNldmVyYWwgYmVuY2htYXJrcywgc3VjaCBhcyA3NS4yJSBvbiBmaXZlLXNob3QgTU1MVS4gV2UgYWxzbyBwdWJsaWNseSByZWxlYXNlIEZsYW4tVDUgY2hlY2twb2ludHMsIHdoaWNoIGFjaGlldmUgc3Ryb25nIGZldy1zaG90IHBlcmZvcm1hbmNlIGV2ZW4gY29tcGFyZWQgdG8gbXVjaCBsYXJnZXIgbW9kZWxzLCBzdWNoIGFzIFBhTE0gNjJCLiBPdmVyYWxsLCBpbnN0cnVjdGlvbiBmaW5ldHVuaW5nIGlzIGEgZ2VuZXJhbCBtZXRob2QgZm9yIGltcHJvdmluZyB0aGUgcGVyZm9ybWFuY2UgYW5kIHVzYWJpbGl0eSBvZiBwcmV0cmFpbmVkIGxhbmd1YWdlIG1vZGVscy4iLCwsVW5yZWxlYXNlZCxVbml0ZWQgU3RhdGVzIG9mIEFtZXJpY2EsUGFMTSAoNTQwQiksNS42ZSsyMSwiNS42ZTIxIHBlciBUYWJsZSAyCgoiIndlIG9ubHkgdXNlIDAuMiUgb2YgdGhlIHByZS10cmFpbmluZyBjb21wdXRlIHRvIGluc3RydWN0aW9uLWZpbmV0dW5lIEZsYW4tUGFMTSA1NDBCIChhcHByb3hpbWF0ZWx5IDUxMiB2NCBUUFUgY2hpcHMgZm9yIDM3IGhvdXJzKSIiCgo1MTIgKiAzNyAqIDM2MDAgKiAyNzUgdGVyYWZsb3BzICogMC4zID0gNS42ZTIxIChzbyAzMCUgdXRpbGl6YXRpb24gd2FzIGNvcnJlY3QpIiw1MTIuMCwwLjE4OTIsMjAyNi0wNS0yNSAxMjoxOToxNCswMDowMCwsLCwsLEluZHVzdHJ5LCwsLDE4OTQ0LjAsVW5yZWxlYXNlZCwsVHJ1ZSwsIkVzdGltYXRlZCB0cmFpbmluZyBjb21wdXRlOiAyLjVlMjQKRkxPUHMgYXQgMTAwJSB1dGlsaXphdGlvbiwgYmFzZWQgb24gR1BV</x:v>
      </x:c>
    </x:row>
    <x:row r="198" ht="18" customHeight="1">
      <x:c r="A198" s="17" t="n">
        <x:v>193</x:v>
      </x:c>
      <x:c r="B198" s="17" t="n">
        <x:v>310</x:v>
      </x:c>
      <x:c r="C198" s="160" t="str">
        <x:v>LWhvdXJzOiAzNyAqIDUxMiAqIDM2MDAgKiAzLjEyZTE0ID0gMi4xMjhlMjIKClRoZXJlZm9yZSwgd2UgY2FuIGNhbGN1bGF0ZSB1dGlsaXphdGlvbiBmcm9tIGtub3duIGNvbXB1dGUgYW5kIG1heGltdW0gcG9zc2libGUgY29tcHV0ZToKTUZVID0gMy43NmUyNCAvIDEuOTg3ZTI1ID0gMC4xODkyIiwsVHJ1ZSwzNDgzMjIuMjMxMTQ1Mjk1MTQsIlJlcG9ydGVkLEhhcmR3YXJlIiwsLCwsTm8KRmxhbi1UNSAxMUIsTGFuZ3VhZ2UsTGFuZ3VhZ2UgbW9kZWxpbmcvZ2VuZXJhdGlvbixHb29nbGUsIkh5dW5nIFdvbiBDaHVuZywgTGUgSG91LCBTaGF5bmUgTG9uZ3ByZSwgQmFycmV0IFpvcGgsIFlpIFRheSwgV2lsbGlhbSBGZWR1cywgWXVueHVhbiBMaSwgWHVlemhpIFdhbmcsIE1vc3RhZmEgRGVoZ2hhbmksIFNpZGRoYXJ0aGEgQnJhaG1hLCBBbGJlcnQgV2Vic29uLCBTaGl4aWFuZyBTaGFuZSBHdSwgWmh1eXVuIERhaSwgTWlyYWMgU3V6Z3VuLCBYaW55dW4gQ2hlbiwgQWFrYW5rc2hhIENob3dkaGVyeSwgQWxleCBDYXN0cm8tUm9zLCBNYXJpZSBQZWxsYXQsIEtldmluIFJvYmluc29uLCBEYXNoYSBWYWx0ZXIsIFNoYXJhbiBOYXJhbmcsIEdhdXJhdiBNaXNocmEsIEFkYW1zIFl1LCBWaW5jZW50IFpoYW8sIFlhbnBpbmcgSHVhbmcsIEFuZHJldyBEYWksIEhvbmdrdW4gWXUsIFNsYXYgUGV0cm92LCBFZCBILiBDaGksIEplZmYgRGVhbiwgSmFjb2IgRGV2bGluLCBBZGFtIFJvYmVydHMsIERlbm55IFpob3UsIFF1b2MgVi4gTGUsIEphc29uIFdlaSIsMjAyMi0xMC0yMCxTY2FsaW5nIEluc3RydWN0aW9uLUZpbmV0dW5lZCBMYW5ndWFnZSBNb2RlbHMsImh0dHBzOi8vYXJ4aXYub3JnL2Ficy8yMjEwLjExNDE2LCBodHRwczovL2h1Z2dpbmdmYWNlLmNvL2dvb2dsZS9mbGFuLXQ1LXh4bCIsNDEyOS4wLCwsMTEwMDAwMDAwMDAuMCwxMUIsMy4zZSsyMiwiVGFibGUgMjogMC4yJSBncmVhdGVyIHRoYW4gVDUgeHhsLCB3aGljaCB1c2VkIDMuM2UyMiBGTE9QIiwxMDAwMDAwMDAwMDAsIiIiRm9yIFQ1IG1vZGVscyB3aXRob3V0IGluc3RydWN0aW9uIGZpbmV0dW5pbmcsIHdlIHVzZSBMTS1hZGFwdGVkIG1vZGVscywgd2hpY2ggd2VyZSBwcm9kdWNlZCBieSB0cmFpbmluZyBUNSBvbiAxMDBCIGFkZGl0aW9uYWwgdG9rZW5zIGZyb20gQzQgb24gYSBzdGFuZGFyZCBsYW5ndWFnZSBtb2RlbGluZyBvYmplY3RpdmUiIiIsLCxHb29nbGUgVFBVIHY0LCxDb25maWRlbnQsIkZpbmV0dW5pbmcgbGFuZ3VhZ2UgbW9kZWxzIG9uIGEgY29sbGVjdGlvbiBvZiBkYXRhc2V0cyBwaHJhc2VkIGFzIGluc3RydWN0aW9ucyBoYXMgYmVlbiBzaG93biB0byBpbXByb3ZlIG1vZGVsIHBlcmZvcm1hbmNlIGFuZCBnZW5lcmFsaXphdGlvbiB0byB1bnNlZW4gdGFza3MuIEluIHRoaXMgcGFwZXIgd2UgZXhwbG9yZSBpbnN0cnVjdGlvbiBmaW5ldHVuaW5nIHdpdGggYSBwYXJ0aWN1bGFyIGZvY3VzIG9uICgxKSBzY2FsaW5nIHRoZSBudW1iZXIgb2YgdGFza3MsICgyKSBzY2FsaW5nIHRoZSBtb2RlbCBzaXplLCBhbmQgKDMpIGZpbmV0dW5pbmcgb24gY2hhaW4tb2YtdGhvdWdodCBkYXRhLiBXZSBmaW5kIHRoYXQgaW5zdHJ1Y3Rpb24gZmluZXR1bmluZyB3aXRoIHRoZSBhYm92ZSBhc3BlY3RzIGRyYW1hdGljYWxseSBpbXByb3ZlcyBwZXJmb3JtYW5jZSBvbiBhIHZhcmlldHkgb2YgbW9kZWwgY2xhc3NlcyAoUGFMTSwgVDUsIFUtUGFMTSksIHByb21wdGluZyBzZXR1cHMgKHplcm8tc2hvdCwgZmV3LXNob3QsIENvVCksIGFuZCBldmFsdWF0aW9uIGJlbmNobWFya3MgKE1NTFUsIEJCSCwgVHlEaVFBLCBNR1NNLCBvcGVuLWVuZGVkIGdlbmVyYXRpb24pLiBGb3IgaW5zdGFuY2UsIEZsYW4tUGFMTSA1NDBCIGluc3RydWN0aW9uLWZpbmV0dW5lZCBvbiAxLjhLIHRhc2tzIG91dHBlcmZvcm1zIFBBTE0gNTQwQiBieSBhIGxhcmdlIG1hcmdpbiAoKzkuNCUgb24gYXZlcmFnZSkuIEZsYW4tUGFMTSA1NDBCIGFjaGlldmVzIHN0YXRlLW9mLXRoZS1hcnQgcGVyZm9ybWFuY2Ugb24gc2V2ZXJhbCBiZW5jaG1hcmtzLCBzdWNoIGFzIDc1LjIlIG9uIGZpdmUtc2hvdCBNTUxVLiBXZSBhbHNvIHB1YmxpY2x5IHJlbGVhc2UgRmxhbi1UNSBjaGVja3BvaW50cywgd2hpY2ggYWNoaWV2ZSBzdHJvbmcgZmV3LXNob3QgcGVyZm9ybWFuY2UgZXZlbiBjb21wYXJlZCB0byBtdWNoIGxhcmdlciBtb2RlbHMsIHN1Y2ggYXMgUGFMTSA2MkIuIE92ZXJhbGwsIGluc3RydWN0aW9uIGZpbmV0dW5pbmcgaXMgYSBnZW5lcmFsIG1ldGhvZCBmb3IgaW1wcm92aW5nIHRoZSBwZXJmb3JtYW5jZSBhbmQgdXNhYmlsaXR5IG9mIHByZXRyYWluZWQgbGFuZ3VhZ2UgbW9kZWxzLiIsLCxPcGVuIHdlaWdodHMgKHVucmVzdHJpY3RlZCksVW5pdGVkIFN0YXRlcyBvZiBBbWVyaWNhLFQ1LTExQiw3LjZlKzE5LCI3LjZlMTksIHBlciBUYWJsZSAyIiwsLDIwMjYtMDUtMjUgMTI6MTk6MTMrMDA6MDAsLCwsLCxJbmR1c3RyeSwsLCwsVW5yZWxlYXNlZCwiYXBhY2hlIDIuMCBsaWNlbnNlCgpodHRwczovL2dpdGh1Yi5jb20vZ29vZ2xlLXJlc2VhcmNoL3Q1eC9ibG9iL21haW4vZG9jcy9tb2RlbHMubWQjZmxhbi10NS1jaGVja3BvaW50cyIsLDk4Mzc0LjI5NDc2MjUwMTI2LCwsLCxSZXBvcnRlZCwsLCwsWWVzCkdQVC0yICsgUHJvZ3Jlc3NpdmUgTFJELExhbmd1YWdlLExhbmd1YWdlIG1vZGVsaW5nL2dlbmVyYXRpb24sIkh1YXdlaSxIdWF3ZWkgTm9haCdzIEFyayBMYWIiLCJIYWJpYiBIYWppbW9sYWhvc2VpbmksIFdhbGlkIEFobWVkLCBNZWhkaSBSZXphZ2hvbGl6YWRlaCwgVmFoaWQgUGFydG92aW5pYSwgWWFuZyBMaXUiLDIwMjItMTAtMTIsU3RyYXRlZ2llcyBmb3IgQXBwbHlpbmcgTG93IFJhbmsgRGVjb21wb3NpdGlvbiB0byBUcmFuc2Zvcm1lci1CYXNlZCBNb2RlbHMsaHR0cHM6Ly9uZXVyaXBzMjAyMi1lbmxzcC5naXRodWIuaW8vcGFwZXJzL3BhcGVyXzMzLnBkZiwsLCwzMTAwMDAwMC4wLCJUYWJsZSAyClRoZXkgY29tcHJlc3NlZCBHUFQtMiAoMTI0TSBwYXJhbWV0ZXJzKSB0byAzMU0gcGFyYW1ldGVycyIsNy45MzZlKzIwLCJiYXNlIG1vZGVsIHRyYWluaW5nIGNvbXB1dGUgZXN0aW1hdGlvbjogNy45MzYgw5cgMTBeMjAgRkxPUAoKX19fX19fX19fXwpJbiB0aGUgQWxnb3JpdGhtaWMgcHJvZ3Jlc3MgcGFwZXIgdGhlIGVzdGltYXRpb24gd2FzIDYuMiDDlyAxMF4xOSBGTE9QIiwsLCwsLCxTcGVjdWxhdGl2ZSwiTG93IHJhbmsgZGVjb21wb3NpdGlvbiBkZWNvbXBvc2VzIGVhY2ggZnVsbHktY29ubmVjdGVkIGxheWVyIG9mIHRoZSB0cmFuc2Zvcm1lciBtb2R1bGVzIGludG8gdHdvIHNtYWxsZXIgbGF5ZXJzIHVzaW5nIFNpbmd1bGFyIFZhbHVlIERlY29tcG9zaXRpb24uIFRoZSBzdGF0ZS1vZi10aGUtYXJ0IHRlY2huaXF1ZXMgdXN1YWxseSBhcHBseSBMUkQgaW4gYSBzaW5nbGUtc2hvdCwgd2hlcmUgYWxsIG9mIHRoZSBsYXllcnMgYXJlIGRlY29tcG9zZWQgc2ltdWx0YW5lb3VzbHkuIEluIHRoaXMgcGFwZXIsIHdlIHByb3Bvc2UgYW5kIGNvbXBhcmUgZGlmZmVyZW50IHN0cmF0ZWdpZXMgZm9yIGFwcGx5aW5nIGxvdyByYW5rIGRlY29tcG9zaXRpb24gdG8gY29tcHJlc3MgcHJlLXRyYWluZWQgdHJhbnNmb3JtZXIgYmFzZWQgbW9kZWxzLiBUaGVzZSBzdHJhdGVnaWVzIGluY2x1ZGU6IGxheWVyLWJ5LWxheWVyIGFuZCBwcm9ncmVzc2l2ZSBkZWNvbXBvc2l0aW9uLiBXZSBvYnNlcnZlIHRoYXQgcHJvZ3Jlc3NpdmUgbG93IHJhbmsgZGVjb21wb3NpdGlvbiwgaW4gd2hpY2ggdGhlIHJhbmsgaXMgZGVjcmVhc2VkIGluY3JlbWVudGFsbHkgcmVzdWx0cyBpbiBhIGhpZ2hlciBhY2N1cmFjeSBhZnRlciBkZWNvbXBvc2l0aW9uIGNvbXBhcmluZyB0byBzaW5nbGUtc2hvdCBhbmQgbGF5ZXItYnktbGF5ZXIgbG93IHJhbmsgZGVjb21wb3NpdGlvbi4gRnVydGhlcm1vcmUsIGluIGNvbnRyYXN0IHdpdGggbWFueSBvZiBzdGF0ZS1vZi10aGUtYXJ0IGNvbXByZXNzaW9uIG1ldGhvZHMgd2hlcmUgaW50ZW5zaXZlIHByZS10cmFpbmluZyBvZiB0aGUgY29tcHJlc3NlZCBtb2RlbCBpcyBuZWNlc3NhcnksIHdlIHNob3cgdGhhdCBwcm9ncmVzc2l2ZSBMUkQgY2FuIHByb3ZpZGUgcHJvbWlzaW5nIHBlcmZvcm1hbmNlIGJ5IGNvbXByZXNzaW5nIHRoZSBtb2RlbCBpbiB0aGUgZmluZS10dW5pbmcgc3RhZ2UuIiwsUHJvZ3Jlc3NpdmUgTFJELFVucmVsZWFzZWQsIkNoaW5hLENoaW5hIixHUFQtMiAoMTI0TSksLCwsLDIwMjUtMTEtMjggMTE6NTM6NDQrMDA6MDAsLCxQcm9ncmVzc2l2ZSBMUkQsLCwiSW5kdXN0cnksSW5kdXN0cnkiLCwsLCxVbnJlbGVhc2VkLCwsLCwsLCxDb21wYXJpc29uIHdpdGggb3RoZXIgbW9kZWxzLCwsLCxObwpHZW5TTE0sQmlvbG9neSxQcm90ZWluIG9yIG51Y2xlb3RpZGUgbGFuZ3VhZ2UgbW9kZWwgKHBMTS9uTE0pLCJVbml2ZXJzaXR5IG9mIENoaWNhZ28sTlZJRElBLEhhcnZhcmQgVW5pdmVyc2l0eSxDZXJlYnJhcyBTeXN0ZW1zLFRlY2huaWNhbCBVbml2ZXJzaXR5IG9mIE11bmljaCxDYWxpZm9ybmlhIEluc3RpdHV0ZSBvZiBUZWNobm9sb2d5IiwiTWF4aW0gWnZ5YWdpbiwgQWxleGFuZGVyIEJyYWNlLCBLeWxlIEhpcHBlLCBZdW50aWFuIERlbmcsIEJpbiBaaGFuZywgQ2luZHkgT3JvemNvIEJvaG9ycXVleiwgQXVzdGluIENseWRlLCBCaGFyYXQgS2FsZSwgRGFuaWxvIFBlcmV6LVJpdmVyYSwgSGVuZyBNYSwgQ2FybGEgTS4gTWFubiwgTWljaGFlbCBJcnZpbiwgSi4gR3JlZ29yeSBQYXVsb3NraSwgTG9nYW4gV2FyZCwgVmFsZXJpZSBIYXlvdCwgTXVyYWxpIEVtYW5pLCBTYW0gRm9yZW1hbiwgWmhlbiBYaWUsIERpYW5nZW4gTGluLCBNYXVsaWsgU2h1a2xhLCBXZWlsaSBOaWUsIEpvc2ggUm9tZXJvLCBDaHJpc3RpYW4gRGFsbGFnbywgQXJhc2ggVmFoZGF0LCBDaGFvd2VpIFhpYW8sIFRob21hcyBHaWJicywgSWFuIEZvc3RlciwgSmFtZXMgSi4gRGF2aXMsIE1pY2hhZWwgRS4gUGFwa2EsIFRob21hcyBCcmV0dGluLCBSaWNrIFN0ZXZlbnMsIEFuaW1hIEFuYW5ka3VtYXIsIFZlbmthdHJhbSBWaXNod2FuYXRoLCBBcnZpbmQgUmFtYW5hdGhhbiIsMjAyMi0xMC0xMSxHZW5TTE1zOiBHZW5vbWUtc2NhbGUgbGFuZ3VhZ2UgbW9kZWxzIHJldmVhbCBTQVJTLUNvVi0yIGV2b2x1dGlvbmFyeSBkeW5hbWljcyxodHRwczovL3d3dy5iaW9yeGl2Lm9yZy9jb250ZW50L2Jpb3J4aXYvZWFybHkvMjAyMi8xMC8xMS8yMDIyLjEwLjEwLjUxMTU3MS5mdWxsLnBkZiwxMTQuMCxTT1RBIGltcHJvdmVtZW50LCIiIlRvZ2V0aGVyLCB0aGVzZSBjYXBhYmlsaXRpZXMgZ28gYmV5b25kIHN0YXRlLW9mLXRoZS1hcnQgdGVjaG5pcXVlcwpmb3IgZ2xvYmFsLXNjYWxlIHdob2xlIGdlbm9tZSBzdXJ2ZWlsbGFuY2Ugb2YgcGFuZGVtaWMtY2F1c2luZwp2aXJ1c2VzIGFuZCBhZGRyZXNzIGEgY3JpdGljYWwgaW5mcmFzdHJ1Y3R1cmUgbmVlZCBmb3IgdGhlIGdsb2JhbApwdWJsaWMgaGVhbHRoIG9yZ2FuaXphdGlvbiIiIC0gU09UQSBpbXByb3ZlbWVudCBvbiB2ZXJ5IHNwZWNpZmljIHRhc2sKCkkgaGF2ZW4ndCBmb3VuZCBzdGFuZGFyZCBiZW5jaG1hcmtzIFNPVEEgY2xhaW1zIiwyNTAwMDAwMDAwMC4wLFNlZSBUYWJsZSAzLDEuNDJlKzIxLCJTZWUgVGFibGUgMwpPdmVyYWxsIFpldHRhRmxvcHMgMS40MiIsMjI1MjgwMDAwMDAwLCIxMTAsMDAwLDAwMCBzZXF1ZW5jZXMgKiA1MTIgdG9rZW5zL3NlcXVlbmNlID0gNTYsMzIwLDAwMCwwMDAgdG9rZW5zICg1LjZlMTApIiwsLCwsQ29uZmlkZW50LCJPdXIgd29yayBzZWVrcyB0byB0cmFuc2Zvcm0gaG93IG5ldyBhbmQgZW1lcmdlbnQgdmFyaWFudHMgb2YgcGFuZGVtaWMgY2F1c2luZyB2aXJ1c2VzLCBzcGVjaWFsbHkgU0FSUy1Db1YtMiwgYXJlIGlkZW50aWZpZWQgYW5kIGNsYXNzaWZpZWQuIEJ5IGFkYXB0aW5nIGxhcmdlIGxhbmd1YWdlIG1vZGVscyAoTExNcykgZm9yIGdlbm9taWMgZGF0YSwgd2UgYnVpbGQgZ2Vub21lLXNjYWxlIGxhbmd1YWdlIG1vZGVscyAoR2VuU0xNcykgd2hpY2ggY2FuIGxlYXJuIHRoZSBldm9sdXRpb25hcnkgbGFuZHNjYXBlIG9mIFNBUlMtQ29WLTIgZ2Vub21lcy4gQnkgcHJldHJhaW5pbmcgb24gb3ZlciAxMCBtaWxsaW9uIHByb2thcnlvdGljIGdlbmUgc2VxdWVuY2VzLCBhbmQgdGhlbiBmaW5ldHVuaW5nIGEgU0FSUy1Db1YtMiBzcGVjaWZpYyBtb2RlbCBvbiAxLjUgbWlsbGlvbiBnZW5vbWVzLCB3ZSBzaG93IHRoYXQgR2VuU0xNIGNhbiBhY2N1cmF0ZWx5IGFuZCByYXBpZGx5IGlkZW50aWZ5IHZhcmlhbnRzIG9mIGNvbmNlcm4uIFRodXMsIHRvIG91ciBrbm93bGVkZ2UsIEdlblNMTSByZXByZXNlbnRzIG9uZSBvZiB0aGUgZmlyc3Qgd2hvbGUgZ2Vub21lIHNjYWxlIGZvdW5kYXRpb24gbW9kZWxzIHdoaWNoIGNhbiBnZW5lcmFsaXplIHRvIG90aGVyIHByZWRpY3Rpb24gdGFza3MuIFdlIGRlbW9uc3RyYXRlIHRoZSBzY2FsaW5nIG9mIEdlblNMTXMgb24gYm90aCBHUFUtYmFzZWQgc3VwZXJjb21wdXRlcnMgYW5kIEFJLWhhcmR3YXJlIGFjY2VsZXJhdG9ycywgYWNoaWV2aW5nIG92ZXIgMS41NCB6ZXR0YWZsb3BzIGluIHRyYWluaW5nIHJ1bnMuIFdlIHByZXNlbnQgaW5pdGlhbCBzY2llbnRpZmljIGluc2lnaHRzIGdsZWFuZWQgZnJvbSBleGFtaW5pbmcgR2VuU0xNcyBpbiB0cmFja2luZyB0aGUgZXZvbHV0aW9uYXJ5IGR5bmFtaWNzIG9mIFNBUlMtQ29WLTIsIG5vdGluZyB0aGF0IGl0cyBmdWxsIHBvdGVudGlhbCBvbiBsYXJnZSBiaW9sb2dpY2FsIGRhdGEgaXMgeWV0IHRvIGJlIHJlYWxpemVkLiIsLCxPcGVuIHdlaWdodHMgKHVucmVzdHJpY3RlZCksIlVuaXRlZCBTdGF0ZXMgb2YgQW1lcmljYSxVbml0ZWQgU3RhdGVzIG9mIEFtZXJpY2EsVW5pdGVkIFN0YXRlcyBvZiBBbWVyaWNhLFVuaXRlZCBTdGF0ZXMgb2YgQW1lcmljYSxHZXJtYW55LFVuaXRlZCBTdGF0ZXMgb2YgQW1lcmljYSIsLCwsLCwyMDI2LTAxLTAxIDE0OjAyOjA0KzAwOjAwLCwsLCwsIkFjYWRlbWlhLEluZHVzdHJ5LEFjYWRlbWlhLEluZHVzdHJ5LEFjYWRlbWlhLEFjYWRlbWlhIixUcnVlLCwsLE9wZW4gc291cmNlLCJNSVQgbGljZW5zZQpodHRwczovL2dpdGh1Yi5jb20vcmFtYW5hdGhhbmxhYi9nZW5zbG0iLCwsLEZQMTYsLCxSZXBvcnRlZCwsLCwsWWVzCkluc3RydWN0LUdQVCArIE1pbmQncyBFeWUsTGFuZ3VhZ2UsUXVhbnRpdGF0aXZlIHJlYXNvbmluZywiR29vZ2xlLERhcnRtb3V0aCBDb2xsZWdlIiwiUnVpYm8gTGl1LCBKYXNvbiBXZWksIFNoaXhpYW5nIFNoYW5lIEd1LCBUZS1ZZW4gV3UsIFNvcm91c2ggVm9zb3VnaGksIENsYWlyZSBDdWksIERlbm55IFpob3UsIEFuZHJldyBNLiBEYWkiLDIwMjItMTAtMTEsTWluZCdzIEV5ZTogR3JvdW5kZWQgTGFuZ3VhZ2UgTW9kZWwgUmVhc29uaW5nIHRocm91Z2ggU2ltdWxhdGlvbixodHRwczovL2FyeGl2Lm9yZy9hYnMvMjIxMC4wNTM1OSwxMDEuMCwsQmVzdCBhdCB0aGVpciBwcm9wb3NlZCBVdG9waWEgYmVuY2htYXJrIChtYXliZSBhIGJpdCBvbmUtb2ZmPyksMTc2NTAwMDAwMDAwLjAsIlR3byBtb2RlbHM6IGEgTE0gdGhhdCBjb252ZXJ0cyB0aGUgaW5wdXQgdG8gY29kZSBmb3IgYSBwaHlzaWNzIHNpbXVsYXRvciwgYW5kIGEgZm91bmRhdGlvbiBtb2RlbCAoSW5zdHJ1Y3RHUFQpCgoiInRoZSByZXN1bHRpbmcgbW9kZWxzIGhhdmUgMC4zQiBhbmQgMS41QiBwYXJhbWV0ZXJzICh1c2VkIGFzIGRlZmF1bHQpIiIKCkluc3RydWN0R1BUIGlzIDE3NUIuIDE3NUIrMS41QiA9IDE3Ni41QiIsLCIiIlRyYWluaW5nIG9mIHRoZSBKQVgtYmFzZWQgdGV4dC10by1jb2RlIExNcyBydW5zIG9uIFRQVS12MyBQb2RzLiBUaGUgbGVhcm5pbmcgcmF0ZXMgd2UgdXNlIGZvciB0cmFpbmluZyAwLjNCIGFuZCAxLjVCIExNcyBvbiBDNCBhcmUgezMuMGUtNCwgMS44ZS00fSwgd2hpY2ggYXJlIHN3aXRjaGVkIHRvIHsxLjhlLTQsIDAuNWUtNH0gd2hlbiBmaW5lLXR1bmluZyBvbiB0aGUgdGV4dC1jb2RlIHBhaXJzLiBXZSB1c2UgY29zaW5lIGFubmVhbGluZyB0byBjb250cm9sIGxlYXJuaW5nIHJhdGUgb3ZlciB0aW1lIHdpdGggZml4ZWQgd2FybS11cCBzdGVwcyAoM2spLiIiIiwsLCwsR29vZ2xlIFRQVSB2MywsQ29uZmlkZW50LCJTdWNjZXNzZnVsIGFuZCBlZmZlY3RpdmUgY29tbXVuaWNhdGlvbiBiZXR3ZWVuIGh1bWFucyBhbmQgQUkgcmVsaWVzIG9uIGEgc2hhcmVkIGV4cGVyaWVuY2Ugb2YgdGhlIHdvcmxkLiBCeSB0cmFpbmluZyBzb2xlbHkgb24gd3JpdHRlbiB0ZXh0LCBjdXJyZW50IGxhbmd1YWdlIG1vZGVscyAoTE1zKSBtaXNzIHRoZSBncm91bmRlZCBleHBlcmllbmNlIG9mIGh1bWFucyBpbiB0aGUgcmVhbC13b3JsZCAtLSB0aGVpciBmYWlsdXJlIHRvIHJlbGF0ZSBsYW5ndWFnZSB0byB0aGUgcGh5c2ljYWwgd29ybGQgY2F1c2VzIGtub3dsZWRnZSB0byBiZSBtaXNyZXByZXNlbnRlZCBhbmQgb2J2aW91cyBtaXN0YWtlcyBpbiB0aGVpciByZWFzb25pbmcuIFdlIHByZXNlbnQgTWluZCdzIEV5ZSwgYSBwYXJhZGlnbSB0byBncm91bmQgbGFuZ3VhZ2UgbW9kZWwgcmVhc29uaW5nIGluIHRoZSBwaHlzaWNhbCB3b3JsZC4gR2l2ZW4gYSBwaHlzaWNhbCByZWFzb25pbmcgcXVlc3Rpb24sIHdlIHVzZSBhIGNvbXB1dGF0aW9uYWwgcGh5c2ljcyBlbmdpbmUgKERlZXBNaW5kJ3MgTXVKb0NvKSB0byBzaW11bGF0ZSB0aGUgcG9zc2libGUgb3V0Y29tZXMsIGFuZCB0aGVuIHVzZSB0aGUgc2ltdWxhdGlvbiByZXN1bHRzIGFzIHBhcnQgb2YgdGhlIGlucHV0LCB3aGljaCBlbmFibGVzIGxhbmd1YWdlIG1vZGVscyB0byBwZXJmb3JtIHJlYXNvbmluZy4gRXhwZXJpbWVudHMgb24gMzkgdGFza3MgaW4gYSBwaHlzaWNzIGFsaWdubWVudCBiZW5jaG1hcmsgZGVtb25zdHJhdGUgdGhhdCBNaW5kJ3MgRXllIGNhbiBpbXByb3ZlIHJlYXNvbmluZyBhYmlsaXR5IGJ5IGEgbGFyZ2UgbWFyZ2luICgyNy45JSB6ZXJvLXNob3QsIGFuZCA0Ni4wJSBmZXctc2hvdCBhYnNvbHV0ZSBhY2N1cmFjeSBpbXByb3ZlbWVudCBvbiBhdmVyYWdlKS4gU21hbGxlciBsYW5ndWFnZSBtb2RlbHMgYXJtZWQgd2l0aCBNaW5kJ3MgRXllIGNhbiBvYnRhaW4gc2ltaWxhciBwZXJmb3JtYW5jZSB0byBtb2RlbHMgdGhhdCBhcmUgMTAweCBsYXJnZXIuIEZpbmFsbHksIHdlIGNvbmZpcm0gdGhlIHJvYnVzdG5lc3Mgb2YgTWluZCdzIEV5ZSB0aHJvdWdoIGFibGF0aW9uIHN0dWRpZXMuIiwsLFVucmVsZWFzZWQsIlVuaXRlZCBTdGF0ZXMgb2YgQW1lcmljYSxVbml0ZWQgU3RhdGVzIG9mIEFtZXJpY2EiLEluc3RydWN0R1BUIDE3NUIsLCwsLDIwMjYtMDUtMjUgMTI6MTk6MTIrMDA6MDAsLCwsLCwiSW5kdXN0cnksQWNhZGVtaWEiLCwsLCxVbnJlbGVhc2VkLCwsLCwsLCwsLCwsLE5vCkRpcGxvZG9jdXMsR2FtZXMsRGlwbG9tYWN5LCJNZXRhIEFJLE1hc3NhY2h1c2V0dHMgSW5zdGl0dXRlIG9mIFRlY2hub2xvZ3kgKE1JVCkiLCJBbnRvbiBCYWtodGluLCBEYXZpZCBKIFd1LCBBZGFtIExlcmVyLCBKb25hdGhhbiBHcmF5LCBBdGh1bCBQYXVsIEphY29iLCBHYWJyaWVsZSBGYXJpbmEsIEFsZXhhbmRlciBIIE1pbGxlciwgTm9hbSBCcm93biIsMjAyMi0xMC0xMSxNYXN0ZXJpbmcgdGhlIEdhbWUgb2YgTm8tUHJlc3MgRGlwbG9tYWN5IHZpYSBIdW1hbi1SZWd1bGFyaXplZCBSZWluZm9yY2VtZW50IExlYXJuaW5nIGFuZCBQbGFubmluZyxodHRwczovL2FyeGl2Lm9yZy9hYnMvMjIxMC4wNTQ5Miw2NS4wLFNPVEEgaW1wcm92ZW1lbnQsIlNPVEEgSW1wcm92ZW1lbnQgaW4gbm8tcHJlc3MgRGlwbG9tYWN5CiIiSW4gYSAyMDAtZ2FtZSBuby1wcmVzcyBEaXBsb21hY3kgdG91cm5hbWVudCBpbnZvbHZpbmcgNjIgaHVtYW4gcGFydGljaXBhbnRzIHNwYW5uaW5nIHNraWxsIGxldmVscyBmcm9tIGJlZ2lubmVyIHRvIGV4cGVydCwgdHdvIERpcGxvZG9jdXMgYWdlbnRzIGJvdGggYWNoaWV2ZWQgYSBoaWdoZXIgYXZlcmFnZSBzY29yZSB0aGFuIGFsbCBvdGhlciBwYXJ0aWNpcGFudHMgd2hvIHBsYXllZCBtb3JlIHRoYW4gdHdvIGdhbWVzLCBhbmQgcmFua2VkIGZpcnN0IGFuZCB0aGlyZCBhY2NvcmRpbmcgdG8gYW4gRWxvIHJhdGluZ3MgbW9kZWwuICIiIiwsbWF5IGJlIGVzdGltYXRlZCBmcm9tIGh0dHBzOi8vZ2l0aHViLmNvbS9mYWNlYm9va3Jlc2VhcmNoL2RpcGxvbWFjeV9jaWNlcm8/dGFiPXJlYWRtZS1vdi1maWxlLCwsLCIiIndlIHRyYWluIHRoZSBhcmNoaXRlY3R1cmUgZGVzY3JpYmVkIGluIEFwcGVuZGl4IEYgb24gYSBkYXRhc2V0IG9mIHJvdWdobHkgNDYwMDAgb25saW5lIERpcGxvbWFjeSBnYW1lcyBwcm92aWRlZCBieSB3ZWJkaXBsb21hY3kubmV0LiIiCnRoZW4gc2VsZi1wbGF5IHRyYWluaW5nIiwsLCwsVW5rbm93biwiTm8tcHJlc3MgRGlwbG9tYWN5IGlzIGEgY29tcGxleCBzdHJhdGVneSBnYW1lIGludm9sdmluZyBib3RoIGNvb3BlcmF0aW9uIGFuZCBjb21wZXRpdGlvbiB0aGF0IGhhcyBzZXJ2ZWQgYXMgYSBiZW5jaG1hcmsgZm9yIG11bHRpLWFnZW50IEFJIHJlc2VhcmNoLiBXaGlsZSBzZWxmLXBsYXkgcmVpbmZvcmNlbWVudCBsZWFybmluZyBoYXMgcmVzdWx0ZWQgaW4gbnVtZXJvdXMgc3VjY2Vzc2VzIGluIHB1cmVseSBhZHZlcnNhcmlhbCBnYW1lcyBsaWtlIGNoZXNzLCBHbywgYW5kIHBva2VyLCBzZWxmLXBsYXkgYWxvbmUgaXMgaW5zdWZmaWNpZW50IGZvciBhY2hpZXZpbmcgb3B0aW1hbCBwZXJmb3JtYW5jZSBpbiBkb21haW5zIGludm9sdmluZyBjb29wZXJhdGlvbiB3aXRoIGh1bWFucy4gV2UgYWRkcmVzcyB0aGlzIHNob3J0Y29taW5nIGJ5IGZpcnN0IGludHJvZHVjaW5nIGEgcGxhbm5pbmcgYWxnb3JpdGhtIHdlIGNhbGwgRGlMLXBpS0wgdGhhdCByZWd1bGFyaXplcyBhIHJld2FyZC1tYXhpbWl6aW5nIHBvbGljeSB0b3dhcmQgYSBodW1hbiBpbWl0YXRpb24tbGVhcm5lZCBwb2xpY3kuIFdlIHByb3ZlIHRoYXQgdGhpcyBpcyBhIG5vLXJlZ3JldCBsZWFybmluZyBhbGdvcml0aG0gdW5kZXIgYSBtb2RpZmllZCB1dGlsaXR5IGZ1bmN0aW9uLiBXZSB0aGVuIHNob3cgdGhhdCBEaUwtcGlLTCBjYW4gYmUgZXh0ZW5kZWQgaW50byBhIHNlbGYtcGxheSByZWluZm9yY2VtZW50IGxlYXJuaW5nIGFsZ29yaXRobSB3ZSBjYWxsIFJMLURpTC1waUtMIHRoYXQgcHJvdmlkZXMgYSBtb2RlbCBvZiBodW1hbiBwbGF5IHdoaWxlIHNpbXVsdGFuZW91c2x5IHRyYWluaW5nIGFuIGFnZW50IHRoYXQgcmVzcG9uZHMgd2VsbCB0byB0aGlzIGh1bWFuIG1vZGVsLiBXZSB1c2VkIFJMLURpTC1waUtMIHRvIHRyYWluIGFuIGFnZW50IHdlIG5hbWUgRGlwbG9kb2N1cy4gSW4gYSAyMDAtZ2FtZSBuby1wcmVzcyBEaXBsb21hY3kgdG91cm5hbWVudCBpbnZvbHZpbmcgNjIgaHVtYW4gcGFydGljaXBhbnRzIHNwYW5uaW5nIHNraWxsIGxldmVscyBmcm9tIGJlZ2lubmVyIHRvIGV4cGVydCwgdHdvIERpcGxvZG9jdXMgYWdlbnRzIGJvdGggYWNoaWV2ZWQgYSBoaWdoZXIgYXZlcmFnZSBzY29yZSB0aGFuIGFsbCBvdGhlciBwYXJ0aWNpcGFudHMgd2hvIHBsYXllZCBtb3JlIHRoYW4gdHdvIGdhbWVzLCBhbmQgcmFua2VkIGZpcnN0IGFuZCB0aGlyZCBhY2NvcmRpbmcgdG8gYW4gRWxvIHJhdGluZ3MgbW9kZWwuIiwsLE9wZW4gd2VpZ2h0cyAobm9uLWNvbW1lcmNpYWwpLCJVbml0ZWQgU3RhdGVzIG9mIEFtZXJpY2EsVW5pdGVkIFN0YXRlcyBvZiBBbWVyaWNhIiwsLCwsLDIwMjYtMDUtMjUgMTI6MTk6MTQrMDA6MDAsLCwsLCwiSW5kdXN0cnksQWNhZGVtaWEiLCwsLCxPcGVuIHNvdXJjZSwiY3JlYXRpdmUgY29tbW9ucyAobm9uIGNvbW0pIGZvciBtb2RlbCB3ZWlnaHRzLCBNSVQgZm9yIGNvZGUKaHR0cHM6Ly9naXRodWIuY29tL2ZhY2Vib29rcmVzZWFyY2gvZGlwbG9tYWN5X2NpY2Vybz90YWI9cmVhZG1lLW92LWZpbGUjbGljZW5zZS1mb3ItbW9kZWwtd2VpZ2h0cyIsLCwsLCwsLCwsLCxZZXMKVFBNLUxWRCxMYW5ndWFnZSxMYW5ndWFnZSBtb2RlbGluZyxVbml2ZXJzaXR5IG9mIENhbGlmb3JuaWEgTG9zIEFuZ2VsZXMgKFVDTEEpLCJBbmppIExpdSwgSG9uZ2h1YSBaaGFuZywgR3V5IFZhbiBkZW4gQnJvZWNrIiwyMDIyLTEwLTEwLFNjYWxpbmcgdXAgUHJvYmFiaWxpc3RpYyBDaXJjdWl0cyBieSBMYXRlbnQgVmFyaWFibGUgRGlzdGlsbGF0aW9uLGh0dHBzOi8vYXJ4aXYub3JnL2Ficy8yMjEwLjA0Mzk4LDQyLjAsLCwxMTIwMDAwMDAwLjAsLCwsMjAwMDAwMCwsLCwsLCwiUHJvYmFiaWxpc3RpYyBDaXJjdWl0cyAoUENzKSBhcmUgYSB1bmlmaWVkIGZyYW1ld29yayBmb3IgdHJhY3RhYmxlIHByb2JhYmlsaXN0aWMgbW9kZWxzIHRoYXQgc3VwcG9ydCBlZmZpY2llbnQgY29tcHV0YXRpb24gb2YgdmFyaW91cyBwcm9iYWJpbGlzdGljIHF1ZXJpZXMgKGUuZy4sIG1hcmdpbmFsIHByb2JhYmlsaXRpZXMpLiBPbmUga2V5IGNoYWxsZW5nZSBpcyB0byBzY2FsZSBQQ3MgdG8gbW9kZWwgbGFyZ2UgYW5kIGhpZ2gtZGltZW5zaW9uYWwgcmVhbC13b3JsZCBkYXRhc2V0czogd2Ugb2JzZXJ2ZSB0aGF0IGFzIHRoZSBudW1iZXIgb2YgcGFyYW1ldGVycyBpbiBQQ3MgaW5jcmVhc2VzLCB0aGVpciBwZXJmb3JtYW5jZSBpbW1lZGlhdGVseSBwbGF0ZWF1cy4gVGhpcyBwaGVub21lbm9uIHN1Z2dlc3RzIHRoYXQgdGhlIGV4aXN0aW5nIG9wdGltaXplcnMgZmFpbCB0byBleHBsb2l0IHRoZSBmdWxsIGV4cHJlc3NpdmUgcG93ZXIgb2YgbGFyZ2UgUENzLiBXZSBwcm9wb3NlIHRvIG92ZXJjb21lIHN1Y2ggYm90dGxlbmVjayBieSBsYXRlbnQgdmFyaWFibGUgZGlzdGlsbGF0aW9uOiB3ZSBsZXZlcmFnZSB0aGUgbGVzcyB0cmFjdGFibGUgYnV0IG1vcmUgZXhwcmVzc2l2ZSBkZWVwIGdlbmVyYXRpdmUgbW9kZWxzIHRvIHByb3ZpZGUgZXh0cmEgc3VwZXJ2aXNpb24gb3ZlciB0aGUgbGF0ZW50IHZhcmlhYmxlcyBvZiBQQ3MuIFNwZWNpZmljYWxseSwgd2UgZXh0cmFjdCBpbmZvcm1hdGlvbiBmcm9tIFRyYW5zZm9ybWVyLWJhc2VkIGdlbmVyYXRpdmUgbW9kZWxzIHRvIGFzc2lnbiB2YWx1ZXMgdG8gbGF0ZW50IHZhcmlhYmxlcyBvZiBQQ3MsIHByb3ZpZGluZyBndWlkYW5jZSB0byBQQyBvcHRpbWl6ZXJzLiBFeHBlcmltZW50cyBvbiBib3RoIGltYWdlIGFuZCBsYW5ndWFnZSBtb2RlbGluZyBiZW5jaG1hcmtzIChlLmcuLCBJbWFnZU5ldCBhbmQgV2lraVRleHQtMikgc2hvdyB0aGF0IGxhdGVudCB2YXJpYWJsZSBkaXN0aWxsYXRpb24gc3Vic3RhbnRpYWxseSBib29zdHMgdGhlIHBlcmZvcm1hbmNlIG9mIGxhcmdlIFBDcyBjb21wYXJlZCB0byB0aGVpciBjb3VudGVycGFydHMgd2l0aG91dCBsYXRlbnQgdmFyaWFibGUgZGlzdGlsbGF0aW9uLiBJbiBwYXJ0aWN1bGFyLCBvbiB0aGUgaW1hZ2UgbW9kZWxpbmcgYmVuY2htYXJrcywgUENzIGFjaGlldmUgY29tcGV0aXRpdmUgcGVyZm9ybWFuY2UgYWdhaW5zdCBzb21lIG9mIHRoZSB3aWRlbHktdXNlZCBkZWVwIGdlbmVyYXRpdmUgbW9kZWxzLCBpbmNsdWRpbmcgdmFyaWF0aW9uYWwgYXV0b2VuY29kZXJzIGFuZCBmbG93LWJhc2VkIG1vZGVscywgb3BlbmluZyB1cCBuZXcgYXZlbnVlcyBmb3IgdHJhY3RhYmxlIGdlbmVyYXRpdmUgbW9kZWxpbmcuIiwsVFBNLUxWRCxVbnJlbGVhc2VkLFVuaXRlZCBTdGF0ZXMgb2YgQW1lcmljYSwsLCwsLDIwMjYtMDUtMjUgMTI6MTk6MTMrMDA6MDAsLCwsLCxBY2FkZW1pYSwsLCwsVW5yZWxlYXNlZCwsLCwsLCwsLCwsLCxObwpEZWNheWluZyBGYXN0IFdlaWdodHMgVHJhbnNmb3JtZXIgKFdULTEwMyksTGFuZ3VhZ2UsTGFuZ3VhZ2UgbW9kZWxpbmcsSmVubmksSHVhbnJ1IEhlbnJ5IE1hbywyMDIyLTEwLTA5LEZpbmUtVHVuaW5nIFByZS10cmFpbmVkIFRyYW5zZm9ybWVycyBpbnRvIERlY2F5aW5nIEZhc3QgV2VpZ2h0cyxodHRwczovL2FyeGl2Lm9yZy9hYnMvMjIxMC4wNDI0MywzMC4wLCwsMjQyMDAwMDAwLjAsIiIiV2UgZmluZS10dW5lIHN0YXJ0aW5nIGZyb20gdGhlIGNoZWNrcG9pbnQgcHJvdmlkZWQgYnkgQmFldnNraQphbmQgQXVsaSAoMjAxOSk4LCB3aGljaCBoYXMgMjQyTSBwYXJhbWV0ZXJzIiIiLDcuOWUrMTksIlByZS10cmFpbmVkIG1vZGVsIGlzIFRyYW5zZm9ybWVyIChBZGFwdGl2ZSBJbnB1dCBFbWJlZGRpbmdzKSB3aGljaCB3YXMgNy4zZTE5LiBUaGlzIGlzIGZyb20gOCAqIDY3IFYxMDAtaG91cnMuIAoKZmluZS10dW5pbmc6CgoiIlRyYWluaW5nIHdhcyBwZXJmb3JtZWQgb24gYSBzaW5nbGUgTlZJRElBIEE0MCBHUFUgZm9yIDM1IGhvdXJzIiIKCjM1aCwgMSBHUFUsIDE0OS43ZTEyLCAzMCUgPSA1LjdlMTggRkxPUCIiCgo1LjdlMTggKyA3LjNlMTkgaXMgNy45ZTE5IiwxMDMwMDAwMDAsIiIiRm9yIGJvdGggbW9kZWxzLCB3ZSB0cmFpbmVkIHdpdGggYSBiYXRjaCBzaXplIG9mIDI2IGZvciAxMDAsMDAwIGl0ZXJhdGlvbnMuICIiIiwzNS4wLCIiIlRyYWluaW5nIHdhcyBwZXJmb3JtZWQgb24gYSBzaW5nbGUgTlZJRElBIEE0MCBHUFUgZm9yIDM1IGhvdXJzLiIiIixOVklESUEgQTQwIFBDSWUsLENvbmZpZGVudCwiQXV0b3JlZ3Jlc3NpdmUgVHJhbnNmb3JtZXJzIGFyZSBzdHJvbmcgbGFuZ3VhZ2UgbW9kZWxzIGJ1dCBpbmN1ciBPKFQpIGNvbXBsZXhpdHkgZHVyaW5nIHBlci10b2tlbiBnZW5lcmF0aW9uIGR1ZSB0byB0aGUgc2VsZi1hdHRlbnRpb24gbWVjaGFuaXNtLiBSZWNlbnQgd29yayBwcm9wb3NlcyBrZXJuZWwtYmFzZWQgbWV0aG9kcyB0byBhcHByb3hpbWF0ZSBjYXVzYWwgc2VsZi1hdHRlbnRpb24gYnkgcmVwbGFjaW5nIGl0IHdpdGggcmVjdXJyZW50IGZvcm11bGF0aW9ucyB3aXRoIHZhcmlvdXMgdXBkYXRlIHJ1bGVzIGFuZCBmZWF0dXJlIG1hcHMgdG8gYWNoaWV2ZSBPKDEpIHRpbWUgYW5kIG1lbW9yeSBjb21wbGV4aXR5LiBXZSBleHBsb3JlIHRoZXNlIGFwcHJvYWNoZXMgYW5kIGZpbmQgdGhhdCB0aGV5IGFyZSB1bm5lY2Vzc2FyaWx5IGNvbXBsZXgsIGFuZCBwcm9wb3NlIGEgc2ltcGxlIGFsdGVybmF0aXZlIC0gZGVjYXlpbmcgZmFzdCB3ZWlnaHRzIC0gdGhhdCBydW5zIGZhc3Qgb24gR1BVLCBvdXRwZXJmb3JtcyBwcmlvciBtZXRob2RzLCBhbmQgcmV0YWlucyA5OSUgb2YgYXR0ZW50aW9uJ3MgcGVyZm9ybWFuY2UgZm9yIEdQVC0yLiBXZSBhbHNvIHNob3cgY29tcGV0aXRpdmUgcGVyZm9ybWFuY2Ugb24gV2lraVRleHQtMTAzIGFnYWluc3QgbW9yZSBjb21wbGV4IGF0dGVudGlvbiBzdWJzdGl0dXRlcy4iLDE5Mi4xMixEZWNheWluZyBGYXN0IFdlaWdodHMgVHJhbnNmb3JtZXIsVW5yZWxlYXNlZCxTaW5nYXBvcmUsVHJhbnNmb3JtZXIgKEFkYXB0aXZlIElucHV0IEVtYmVkZGluZ3MpIFdUMTAzLDUuN2UrMTgsIiIiVHJhaW5pbmcgd2FzIHBlcmZvcm1lZCBvbiBhIHNpbmdsZSBOVklESUEgQTQwIEdQVSBmb3IgMzUgaG91cnMiIgoKMzVoLCAxIEdQVSwgMTQ5LjdlMTIsIDMwJQo1LjdlMTggRkxPUCIiIiwxLjAsLDIwMjYtMDUtMjUgMTI6MTk6MTQrMDA6MDAsLCwsLCxJbmR1c3RyeSwsLCwsVW5yZWxlYXNlZCwiVGhleSBoYXZlIENVREEga2VybmVscywgZG9uJ3Qgc2VlIHByZXRyYWluIGNvZGU6IGh0dHBzOi8vZ2l0aHViLmNvbS9qZW5uaS1haS9UMkZXIiwsLCwsLDMyOS45MDQ3NDk4MjI5Mjc3LEhhcmR3YXJlLCwsLCxObwpQaGVuYWtpLFZpZGVvLCJWaWRlbyBnZW5lcmF0aW9uLFRleHQtdG8tdmlkZW8iLCJVbml2ZXJzaXR5IENvbGxlZ2UgTG9uZG9uIChVQ0wpLFVuaXZlcnNpdHkgb2YgTWljaGlnYW4sR29vZ2xlIEJyYWluIiwiUnViZW4gVmlsbGVnYXMsIE1vaGFtbWFkIEJhYmFlaXphZGVoLCBQaWV0ZXItSmFuIEtpbmRlcm1hbnMsIEhlcm5hbiBNb3JhbGRvLCBIYW4gWmhhbmcsIE1vaGFtbWFkIFRhZ2hpIFNhZmZhciwgU2FudGlhZ28gQ2FzdHJvLCBKdWxpdXMgS3VuemUsIER1bWl0cnUgRXJoYW4iLDIwMjItMTAtMDUsUGhlbmFraTogVmFyaWFibGUgTGVuZ3RoIFZpZGVvIEdlbmVyYXRpb24gRnJvbSBPcGVuIERvbWFpbiBUZXh0dWFsIERlc2NyaXB0aW9uLGh0dHBzOi8vYXJ4aXYub3JnL2Ficy8yMjEwLjAyMzk5LDU0NS4wLFNPVEEgaW1wcm92ZW1lbnQsIiIiVG8gdGhlIGJlc3Qgb2Ygb3VyIGtub3dsZWRnZSwgdGhpcyBpcyB0aGUgZmlyc3QgdGltZSBhIHBhcGVyIHN0dWRpZXMgZ2VuZXJhdGluZyB2aWRlb3MgZnJvbSB0aW1lIHZhcmlhYmxlIHByb21wdHMiIgoKVGhleSBkb24ndCBjbGFpbSBhbnkgYWJzb2x1dGUgU09UQSByZXN1bHRzIiwxODAwMDAwMDAwLjAsIlVubGVzcyBzcGVjaWZpZWQgb3RoZXJ3aXNlLCB3ZSB0cmFpbiBhIDEuOEIgcGFyYW1ldGVyIFBoZW5ha2kgbW9kZWwgb24gYSBjb3JwdXMgb2Yg4oi8MTVNIHRleHR2aWRlbyBwYWlycyBhdCA4IEZQUyBtaXhlZCB3aXRoIOKIvDUwTSB0ZXh0LWltYWdlcyBwbHVzIOKIvDQwME0gcGFpcnMgb2YgTEFJT04tNDAwTSBbNDFdIChtb3JlCmRldGFpbHMgaW4gQXBwZW5kaXggQi4zKS4gVGhlIG1vZGVsIHVzZWQgaW4gdGhlIHZpc3VhbGlzYXRpb25zIGluIHRoaXMgcGFwZXIgd2FzIHRyYWluZWQgZm9yIDEgbWlsbGlvbgpzdGVwcyBhdCBhIGJhdGNoIHNpemUgb2YgNTEyLCB3aGljaCB0b29rIGxlc3MgdGhhbiA1IGRheXMuIEluIHRoaXMgc2V0dXAgODAlIG9mIHRoZSB0cmFpbmluZyBkYXRhIGNhbWUKZnJvbSB0aGUgdmlkZW8gZGF0YXNldCBhbmQgZWFjaCBpbWFnZSBkYXRhc2V0IGNvbnRyaWJ1dGVkIDEwJS4iLCwsLCJVbmxlc3Mgc3BlY2lmaWVkIG90aGVyd2lzZSwgd2UgdHJhaW4gYSAxLjhCIHBhcmFtZXRlciBQaGVuYWtpIG1vZGVsIG9uIGEgY29ycHVzIG9mIOKIvDE1TSB0ZXh0dmlkZW8gcGFpcnMgYXQgOCBGUFMgbWl4ZWQgd2l0aCDiiLw1ME0gdGV4dC1pbWFnZXMgcGx1cyDiiLw0MDBNIHBhaXJzIG9mIExBSU9OLTQwME0gWzQxXSAobW9yZQpkZXRhaWxzIGluIEFwcGVuZGl4IEIuMykuIFRoZSBtb2RlbCB1c2VkIGluIHRoZSB2aXN1YWxpc2F0aW9ucyBpbiB0aGlzIHBhcGVyIHdhcyB0cmFpbmVkIGZvciAxIG1pbGxpb24Kc3RlcHMgYXQgYSBiYXRjaCBzaXplIG9mIDUxMiwgd2hpY2ggdG9vayBsZXNzIHRoYW4gNSBkYXlzLiBJbiB0aGlzIHNldHVwIDgwJSBvZiB0aGUgdHJhaW5pbmcgZGF0YSBjYW1lCmZyb20gdGhlIHZpZGVvIGRhdGFzZXQgYW5kIGVhY2ggaW1hZ2UgZGF0YXNldCBjb250cmlidXRlZCAxMCUuIiwsLCxTZWxmLXN1cGVydmlzZWQgbGVhcm5pbmcsLCJXZSBwcmVzZW50IFBoZW5ha2ksIGEgbW9kZWwgY2FwYWJsZSBvZiByZWFsaXN0aWMgdmlkZW8gc3ludGhlc2lzLCBnaXZlbiBhIHNlcXVlbmNlIG9mIHRleHR1YWwgcHJvbXB0cy4gR2VuZXJhdGluZyB2aWRlb3MgZnJvbSB0ZXh0IGlzIHBhcnRpY3VsYXJseSBjaGFsbGVuZ2luZyBkdWUgdG8gdGhlIGNvbXB1dGF0aW9uYWwgY29zdCwgbGltaXRlZCBxdWFudGl0aWVzIG9mIGhpZ2ggcXVhbGl0eSB0ZXh0LXZpZGVvIGRhdGEgYW5kIHZhcmlhYmxlIGxlbmd0aCBvZiB2aWRlb3MuIFRvIGFkZHJlc3MgdGhlc2UgaXNzdWVzLCB3ZSBpbnRyb2R1Y2UgYSBuZXcgbW9kZWwgZm9yIGxlYXJuaW5nIHZpZGVvIHJlcHJlc2VudGF0aW9uIHdoaWNoIGNvbXByZXNzZXMgdGhlIHZpZGVvIHRvIGEgc21hbGwgcmVwcmVzZW50YXRpb24gb2YgZGlzY3JldGUgdG9rZW5zLiBUaGlzIHRva2VuaXplciB1c2VzIGNhdXNhbCBhdHRlbnRpb24gaW4gdGltZSwgd2hpY2ggYWxsb3dzIGl0IHRvIHdvcmsgd2l0aCB2YXJpYWJsZS1sZW5ndGggdmlkZW9zLiBUbyBnZW5lcmF0ZSB2aWRlbyB0b2tlbnMgZnJvbSB0ZXh0IHdlIGFyZSB1c2luZyBhIGJpZGlyZWN0aW9uYWwgbWFza2VkIHRyYW5zZm9ybWVyIGNvbmRpdGlvbmVkIG9uIHByZS1jb21wdXRlZCB0ZXh0IHRva2Vucy4gVGhlIGdlbmVyYXRlZCB2aWRlbyB0b2tlbnMgYXJlIHN1YnNlcXVlbnRseSBkZS10b2tlbml6ZWQgdG8gY3JlYXRlIHRoZSBhY3R1YWwgdmlkZW8uIFRvIGFkZHJlc3MgZGF0YSBpc3N1ZXMsIHdlIGRlbW9uc3RyYXRlIGhvdyBqb2ludCB0cmFpbmluZyBvbiBhIGxhcmdlIGNvcnB1cyBvZiBpbWFnZS10ZXh0IHBhaXJzIGFzIHdlbGwgYXMgYSBzbWFsbGVyIG51bWJlciBvZiB2aWRlby10ZXh0IGV4YW1wbGVzIGNhbiByZXN1bHQgaW4gZ2VuZXJhbGl6YXRpb24gYmV5b25kIHdoYXQgaXMgYXZhaWxhYmxlIGluIHRoZSB2aWRlbyBkYXRhc2V0cy4gQ29tcGFyZWQgdG8gdGhlIHByZXZpb3VzIHZpZGVvIGdlbmVyYXRpb24gbWV0aG9kcywgUGhlbmFraSBjYW4gZ2VuZXJhdGUgYXJiaXRyYXJ5IGxvbmcgdmlkZW9zIGNvbmRpdGlvbmVkIG9uIGEgc2VxdWVuY2Ugb2YgcHJvbXB0cyAoaS5lLiB0aW1lIHZhcmlhYmxlIHRleHQgb3IgYSBzdG9yeSkgaW4gb3BlbiBkb21haW4uIFRvIHRoZSBiZXN0IG9mIG91ciBrbm93bGVkZ2UsIHRoaXMgaXMgdGhlIGZpcnN0IHRpbWUgYSBwYXBlciBzdHVkaWVzIGdlbmVyYXRpbmcgdmlkZW9zIGZyb20gdGltZSB2YXJpYWJsZSBwcm9tcHRzLiBJbiBhZGRpdGlvbiwgY29tcGFyZWQgdG8gdGhlIHBlci1mcmFtZSBiYXNlbGluZXMsIHRoZSBwcm9wb3NlZCB2aWRlbyBlbmNvZGVyLWRlY29kZXIgY29tcHV0ZXMgZmV3ZXIgdG9rZW5zIHBlciB2aWRlbyBidXQgcmVzdWx0cyBpbiBiZXR0ZXIgc3BhdGlvLXRlbXBvcmFsIGNvbnNpc3RlbmN5LiIsLCxVbnJlbGVhc2VkLCJVbml0ZWQgS2luZ2RvbSBvZiBHcmVhdCBCcml0YWluIGFuZCBOb3J0aGVybiBJcmVsYW5kLFVuaXRlZCBTdGF0ZXMgb2YgQW1lcmljYSxVbml0ZWQgU3RhdGVzIG9mIEFtZXJpY2EiLCwsLCwsMjAyNi0wNS0yNSAxMjoxOToxMyswMDowMCwsLCwsLCJBY2FkZW1pYSxBY2FkZW1pYSxJbmR1c3RyeSIsVHJ1ZSwsLCxVbnJlbGVhc2VkLCwsLCwsLCwsLCwsLE5vCkltYWdlbiBWaWRlbyxWaWRlbywiVmlkZW8gZ2VuZXJhdGlvbixUZXh0LXRvLXZpZGVvIixHb29nbGUgQnJhaW4sIkpvbmF0aGFuIEhvLCBXaWxsaWFtIENoYW4sIENoaXR3YW4gU2FoYXJpYSwgSmF5IFdoYW5nLCBSdWlxaSBHYW8sIEFsZXhleSBHcml0c2Vua28sIERpZWRlcmlrIFAuIEtpbmdtYSwgQmVuIFBvb2xlLCBNb2hhbW1hZCBOb3JvdXppLCBEYXZpZCBKLiBGbGVldCwgVGltIFNhbGltYW5zIiwyMDIyLTEwLTA1LEltYWdlbiBWaWRlbzogSGlnaCBEZWZpbml0aW9uIFZpZGVvIEdlbmVyYXRpb24gd2l0aCBEaWZmdXNpb24gTW9kZWxzLGh0dHBzOi8vYXJ4aXYub3JnL2Ficy8yMjEwLjAyMzAzLDIwMTkuMCwsLDExNjAwMDAwMDAwLjAsIkZpZ3VyZSA2IHN1bW1hcml6ZXMgdGhlIGVudGlyZSBjYXNjYWRpbmcgcGlwZWxpbmUgb2YgSW1hZ2VuIFZpZGVvLiBJbiB0b3RhbCwgd2UgaGF2ZSAxIGZyb3plbiB0ZXh0IGVuY29kZXIsIDEgYmFzZSB2aWRlbyBkaWZmdXNpb24gbW9kZWwsIDMgU1NSIChzcGF0aWFsIHN1cGVyLXJlc29sdXRpb24pLCBhbmQgMyBUU1IgKHRlbXBvcmFsIHN1cGVycmVzb2x1dGlvbikgbW9kZWxzIOKAkyBmb3IgYSB0b3RhbCBvZiA3IHZpZGVvIGRpZmZ1c2lvbiBtb2RlbHMsIHdpdGggYSB0b3RhbCBvZiAxMS42QiBkaWZmdXNpb24gbW9kZWwgcGFyYW1ldGVycyIsLCwsIldlIHRyYWluIG91ciBtb2RlbHMgb24gYSBjb21iaW5hdGlvbiBvZiBhbiBpbnRlcm5hbCBkYXRhc2V0IGNvbnNpc3Rpbmcgb2YgMTQgbWlsbGlvbiB2aWRlby10ZXh0IHBhaXJzIGFuZCA2MCBtaWxsaW9uIGltYWdlLXRleHQgcGFpcnMsIGFuZCB0aGUgcHVibGljbHkgYXZhaWxhYmxlIExBSU9OLTQwME0gaW1hZ2UtdGV4dCBkYXRhc2V0LiIsLCwsLENvbmZpZGVudCwiV2UgcHJlc2VudCBJbWFnZW4gVmlkZW8sIGEgdGV4dC1jb25kaXRpb25hbCB2aWRlbyBnZW5lcmF0aW9uIHN5c3RlbSBiYXNlZCBvbiBhIGNhc2NhZGUgb2YgdmlkZW8gZGlmZnVzaW9uIG1vZGVscy4gR2l2ZW4gYSB0ZXh0IHByb21wdCwgSW1hZ2VuIFZpZGVvIGdlbmVyYXRlcyBoaWdoIGRlZmluaXRpb24gdmlkZW9zIHVzaW5nIGEgYmFzZSB2aWRlbyBnZW5lcmF0aW9uIG1vZGVsIGFuZCBhIHNlcXVlbmNlIG9mIGludGVybGVhdmVkIHNwYXRpYWwgYW5kIHRlbXBvcmFsIHZpZGVvIHN1cGVyLXJlc29sdXRpb24gbW9kZWxzLiBXZSBkZXNjcmliZSBob3cgd2Ugc2NhbGUgdXAgdGhlIHN5c3RlbSBhcyBhIGhpZ2ggZGVmaW5pdGlvbiB0ZXh0LXRvLXZpZGVvIG1vZGVsIGluY2x1ZGluZyBkZXNpZ24gZGVjaXNpb25zIHN1Y2ggYXMgdGhlIGNob2ljZSBvZiBmdWxseS1jb252b2x1dGlvbmFsIHRlbXBvcmFsIGFuZCBzcGF0aWFsIHN1cGVyLXJlc29sdXRpb24gbW9kZWxzIGF0IGNlcnRhaW4gcmVzb2x1dGlvbnMsIGFuZCB0aGUgY2hvaWNlIG9mIHRoZSB2LXBhcmFtZXRlcml6YXRpb24gb2YgZGlmZnVzaW9uIG1vZGVscy4gSW4gYWRkaXRpb24sIHdlIGNvbmZpcm0gYW5kIHRyYW5zZmVyIGZpbmRpbmdzIGZyb20gcHJldmlvdXMgd29yayBvbiBkaWZmdXNpb24tYmFzZWQgaW1hZ2UgZ2VuZXJhdGlvbiB0byB0aGUgdmlkZW8gZ2VuZXJhdGlvbiBzZXR0aW5nLiBGaW5hbGx5LCB3ZSBhcHBseSBwcm9ncmVzc2l2ZSBkaXN0aWxsYXRpb24gdG8gb3VyIHZpZGVvIG1vZGVscyB3aXRoIGNsYXNzaWZpZXItZnJlZSBndWlkYW5jZSBmb3IgZmFzdCwgaGlnaCBxdWFsaXR5IHNhbXBsaW5nLiBXZSBmaW5kIEltYWdlbiBWaWRlbyBub3Qgb25seSBjYXBhYmxlIG9mIGdlbmVyYXRpbmcgdmlkZW9zIG9mIGhpZ2ggZmlkZWxpdHksIGJ1dCBhbHNvIGhhdmluZyBhIGhpZ2ggZGVncmVlIG9mIGNvbnRyb2xsYWJpbGl0eSBhbmQgd29ybGQga25vd2xlZGdlLCBpbmNsdWRpbmcgdGhlIGFiaWxpdHkgdG8gZ2VuZXJhdGUgZGl2ZXJzZSB2aWRlb3MgYW5kIHRleHQgYW5pbWF0aW9ucyBpbiB2YXJpb3VzIGFydGlzdGljIHN0eWxlcyBhbmQgd2l0aCAzRCBvYmplY3QgdW5kZXJzdGFuZGluZy4gU2VlIHRoaXMgaHR0cHMgVVJMIGZvciBzYW1wbGVzLiIsLCxVbnJlbGVhc2VkLFVuaXRlZCBTdGF0ZXMgb2YgQW1lcmljYSwsLCwsLDIwMjYtMDUtMjUgMTI6MTk6MTMrMDA6MDAsLCwsLCxJbmR1c3RyeSwsLCwsVW5yZWxlYXNlZCwsVHJ1ZSwsLCwsLCwsLCwsTm8KQWxwaGFUZW5zb3IsIk90aGVyLEdhbWVzLE1hdGhlbWF0aWNzIiwsRGVlcE1pbmQsIkFsaHVzc2VpbiBGYXd6aSwgTWF0ZWogQmFsb2csIEFqYSBIdWFuZywgVGhvbWFzIEh1YmVydCwgQmVybmFyZGlubyBSb21lcmEtUGFyZWRlcywgTW9oYW1tYWRhbWluIEJhcmVrYXRhaW4sIEFsZXhhbmRlciBOb3Zpa292LCBGcmFuY2lzY28gSi4gUi4gUnVpeiwgSnVsaWFuIFNjaHJpdHR3aWVzZXIsIEdyemVnb3J6IFN3aXJzemN6LCBEYXZpZCBTaWx2ZXIsIERlbWlzIEhhc3NhYmlzICYgUHVzaG1lZXQgS29obGkiLDIwMjItMTAtMDUsRGlzY292ZXJpbmcgZmFzdGVyIG1hdHJpeCBtdWx0aXBsaWNhdGlvbiBhbGdvcml0aG1zIHdpdGggcmVpbmZvcmNlbWVudCBsZWFybmluZyxodHRwczovL3d3dy5uYXR1cmUuY29tL2FydGljbGVzL3M0MTU4Ni0wMjItMDUxNzItNCwsU09UQSBpbXByb3ZlbWVudCwsLCw3LjE0MTQ3ODRlKzIwLENvbXB1dGU6IDAuMyBbYXNzdW1lZCB1dGlsaXphdGlvbl0gKiAoNjQgY29yZXMgLyAyIGNvcmVzIHBlciBjaGlwICkqMTIzMDAwMDAwMDAwMDAwIEZMT1AgLyBUUFUgdjMgY2hpcCAvIHNlYyAqIDcgZGF5cyAqIDI0IGhvdXJzIC8gZGF5ICogMzYwMCBzZWMgLyBob3VyID0gNy4xNDE0Nzg0ZSsyMCBGTE9QLCwiIiJXZSBjcmVhdGUgYSBkYXRhc2V0IGNvbnRhaW5pbmcgNSBtaWxsaW9uIHN1Y2ggdGVuc29yLWZhY3Rvcml6YXRpb24gcGFpcnMuIiIiLDE2OC4wLCJJbiBwcmFjdGljZSwgdGhlIHByb2NlZHVyZSAgdGFrZXMgYSB3ZWVrIHRvIGNvbnZlcmdlLiIsR29vZ2xlIFRQVSB2MyxTdXBlcnZpc2Vk</x:v>
      </x:c>
    </x:row>
    <x:row r="199" ht="18" customHeight="1">
      <x:c r="A199" s="17" t="n">
        <x:v>194</x:v>
      </x:c>
      <x:c r="B199" s="17" t="n">
        <x:v>310</x:v>
      </x:c>
      <x:c r="C199" s="160" t="str">
        <x:v>LENvbmZpZGVudCwiSW1wcm92aW5nIHRoZSBlZmZpY2llbmN5IG9mIGFsZ29yaXRobXMgZm9yIGZ1bmRhbWVudGFsIGNvbXB1dGF0aW9ucyBjYW4gaGF2ZSBhIHdpZGVzcHJlYWQgaW1wYWN0LCBhcyBpdCBjYW4gYWZmZWN0IHRoZSBvdmVyYWxsIHNwZWVkIG9mIGEgbGFyZ2UgYW1vdW50IG9mIGNvbXB1dGF0aW9ucy4gTWF0cml4IG11bHRpcGxpY2F0aW9uIGlzIG9uZSBzdWNoIHByaW1pdGl2ZSB0YXNrLCBvY2N1cnJpbmcgaW4gbWFueSBzeXN0ZW1z4oCUZnJvbSBuZXVyYWwgbmV0d29ya3MgdG8gc2NpZW50aWZpYyBjb21wdXRpbmcgcm91dGluZXMuIFRoZSBhdXRvbWF0aWMgZGlzY292ZXJ5IG9mIGFsZ29yaXRobXMgdXNpbmcgbWFjaGluZSBsZWFybmluZyBvZmZlcnMgdGhlIHByb3NwZWN0IG9mIHJlYWNoaW5nIGJleW9uZCBodW1hbiBpbnR1aXRpb24gYW5kIG91dHBlcmZvcm1pbmcgdGhlIGN1cnJlbnQgYmVzdCBodW1hbi1kZXNpZ25lZCBhbGdvcml0aG1zLiBIb3dldmVyLCBhdXRvbWF0aW5nIHRoZSBhbGdvcml0aG0gZGlzY292ZXJ5IHByb2NlZHVyZSBpcyBpbnRyaWNhdGUsIGFzIHRoZSBzcGFjZSBvZiBwb3NzaWJsZSBhbGdvcml0aG1zIGlzIGVub3Jtb3VzLiBIZXJlIHdlIHJlcG9ydCBhIGRlZXAgcmVpbmZvcmNlbWVudCBsZWFybmluZyBhcHByb2FjaCBiYXNlZCBvbiBBbHBoYVplcm8xIGZvciBkaXNjb3ZlcmluZyBlZmZpY2llbnQgYW5kIHByb3ZhYmx5IGNvcnJlY3QgYWxnb3JpdGhtcyBmb3IgdGhlIG11bHRpcGxpY2F0aW9uIG9mIGFyYml0cmFyeSBtYXRyaWNlcy4gT3VyIGFnZW50LCBBbHBoYVRlbnNvciwgaXMgdHJhaW5lZCB0byBwbGF5IGEgc2luZ2xlLXBsYXllciBnYW1lIHdoZXJlIHRoZSBvYmplY3RpdmUgaXMgZmluZGluZyB0ZW5zb3IgZGVjb21wb3NpdGlvbnMgd2l0aGluIGEgZmluaXRlIGZhY3RvciBzcGFjZS4gQWxwaGFUZW5zb3IgZGlzY292ZXJlZCBhbGdvcml0aG1zIHRoYXQgb3V0cGVyZm9ybSB0aGUgc3RhdGUtb2YtdGhlLWFydCBjb21wbGV4aXR5IGZvciBtYW55IG1hdHJpeCBzaXplcy4gUGFydGljdWxhcmx5IHJlbGV2YW50IGlzIHRoZSBjYXNlIG9mIDTigInDl+KAiTQgbWF0cmljZXMgaW4gYSBmaW5pdGUgZmllbGQsIHdoZXJlIEFscGhhVGVuc29y4oCZcyBhbGdvcml0aG0gaW1wcm92ZXMgb24gU3RyYXNzZW7igJlzIHR3by1sZXZlbCBhbGdvcml0aG0gZm9yIHRoZSBmaXJzdCB0aW1lLCB0byBvdXIga25vd2xlZGdlLCBzaW5jZSBpdHMgZGlzY292ZXJ5IDUwIHllYXJzIGFnbzIuIFdlIGZ1cnRoZXIgc2hvd2Nhc2UgdGhlIGZsZXhpYmlsaXR5IG9mIEFscGhhVGVuc29yIHRocm91Z2ggZGlmZmVyZW50IHVzZS1jYXNlczogYWxnb3JpdGhtcyB3aXRoIHN0YXRlLW9mLXRoZS1hcnQgY29tcGxleGl0eSBmb3Igc3RydWN0dXJlZCBtYXRyaXggbXVsdGlwbGljYXRpb24gYW5kIGltcHJvdmVkIHByYWN0aWNhbCBlZmZpY2llbmN5IGJ5IG9wdGltaXppbmcgbWF0cml4IG11bHRpcGxpY2F0aW9uIGZvciBydW50aW1lIG9uIHNwZWNpZmljIGhhcmR3YXJlLiBPdXIgcmVzdWx0cyBoaWdobGlnaHQgQWxwaGFUZW5zb3LigJlzIGFiaWxpdHkgdG8gYWNjZWxlcmF0ZSB0aGUgcHJvY2VzcyBvZiBhbGdvcml0aG1pYyBkaXNjb3Zlcnkgb24gYSByYW5nZSBvZiBwcm9ibGVtcywgYW5kIHRvIG9wdGltaXplIGZvciBkaWZmZXJlbnQgY3JpdGVyaWEuIiwsLFVucmVsZWFzZWQsVW5pdGVkIEtpbmdkb20gb2YgR3JlYXQgQnJpdGFpbiBhbmQgTm9ydGhlcm4gSXJlbGFuZCwsLCw2NC4wLCwyMDI1LTExLTI4IDExOjUzOjQ0KzAwOjAwLCwsLCwsSW5kdXN0cnksLCwsLFVucmVsZWFzZWQsIkFwYWNoZSAyLjAgZm9yIGFsZ29yaXRobWljIG91dHB1dHMKaHR0cHM6Ly9naXRodWIuY29tL2dvb2dsZS1kZWVwbWluZC9hbHBoYXRlbnNvciIsLCwsLCw1NzY0Ni4wOTI2MjkzMjEwMixIYXJkd2FyZSwsLCwsTm8KVlJOUy1STk4tMy0zLTUsTGFuZ3VhZ2UsTGFuZ3VhZ2UgbW9kZWxpbmcsVW5pdmVyc2l0eSBvZiBOb3RyZSBEYW1lLCJCcmlhbiBEdVNlbGwsIERhdmlkIENoaWFuZyIsMjAyMi0xMC0wNCxUaGUgU3VycHJpc2luZyBDb21wdXRhdGlvbmFsIFBvd2VyIG9mIE5vbmRldGVybWluaXN0aWMgU3RhY2sgUk5OcyxodHRwczovL2FyeGl2Lm9yZy9hYnMvMjIxMC4wMTM0Myw1LjAsLCwxNTAwMDAwLjAsLCwsOTEyMzQ0LCwsLCwsLCJUcmFkaXRpb25hbCByZWN1cnJlbnQgbmV1cmFsIG5ldHdvcmtzIChSTk5zKSBoYXZlIGEgZml4ZWQsIGZpbml0ZSBudW1iZXIgb2YgbWVtb3J5IGNlbGxzLiBJbiB0aGVvcnkgKGFzc3VtaW5nIGJvdW5kZWQgcmFuZ2UgYW5kIHByZWNpc2lvbiksIHRoaXMgbGltaXRzIHRoZWlyIGZvcm1hbCBsYW5ndWFnZSByZWNvZ25pdGlvbiBwb3dlciB0byByZWd1bGFyIGxhbmd1YWdlcywgYW5kIGluIHByYWN0aWNlLCBSTk5zIGhhdmUgYmVlbiBzaG93biB0byBiZSB1bmFibGUgdG8gbGVhcm4gbWFueSBjb250ZXh0LWZyZWUgbGFuZ3VhZ2VzIChDRkxzKS4gSW4gb3JkZXIgdG8gZXhwYW5kIHRoZSBjbGFzcyBvZiBsYW5ndWFnZXMgUk5OcyByZWNvZ25pemUsIHByaW9yIHdvcmsgaGFzIGF1Z21lbnRlZCBSTk5zIHdpdGggYSBub25kZXRlcm1pbmlzdGljIHN0YWNrIGRhdGEgc3RydWN0dXJlLCBwdXR0aW5nIHRoZW0gb24gcGFyIHdpdGggcHVzaGRvd24gYXV0b21hdGEgYW5kIGluY3JlYXNpbmcgdGhlaXIgbGFuZ3VhZ2UgcmVjb2duaXRpb24gcG93ZXIgdG8gQ0ZMcy4gTm9uZGV0ZXJtaW5pc20gaXMgbmVlZGVkIGZvciByZWNvZ25pemluZyBhbGwgQ0ZMcyAobm90IGp1c3QgZGV0ZXJtaW5pc3RpYyBDRkxzKSwgYnV0IGluIHRoaXMgcGFwZXIsIHdlIHNob3cgdGhhdCBub25kZXRlcm1pbmlzbSBhbmQgdGhlIG5ldXJhbCBjb250cm9sbGVyIGludGVyYWN0IHRvIHByb2R1Y2UgdHdvIG1vcmUgdW5leHBlY3RlZCBhYmlsaXRpZXMuIEZpcnN0LCB0aGUgbm9uZGV0ZXJtaW5pc3RpYyBzdGFjayBSTk4gY2FuIHJlY29nbml6ZSBub3Qgb25seSBDRkxzLCBidXQgYWxzbyBtYW55IG5vbi1jb250ZXh0LWZyZWUgbGFuZ3VhZ2VzLiBTZWNvbmQsIGl0IGNhbiByZWNvZ25pemUgbGFuZ3VhZ2VzIHdpdGggbXVjaCBsYXJnZXIgYWxwaGFiZXQgc2l6ZXMgdGhhbiBvbmUgbWlnaHQgZXhwZWN0IGdpdmVuIHRoZSBzaXplIG9mIGl0cyBzdGFjayBhbHBoYWJldC4gRmluYWxseSwgdG8gaW5jcmVhc2UgdGhlIGluZm9ybWF0aW9uIGNhcGFjaXR5IGluIHRoZSBzdGFjayBhbmQgYWxsb3cgaXQgdG8gc29sdmUgbW9yZSBjb21wbGljYXRlZCB0YXNrcyB3aXRoIGxhcmdlIGFscGhhYmV0IHNpemVzLCB3ZSBwcm9wb3NlIGEgbmV3IHZlcnNpb24gb2YgdGhlIG5vbmRldGVybWluaXN0aWMgc3RhY2sgdGhhdCBzaW11bGF0ZXMgc3RhY2tzIG9mIHZlY3RvcnMgcmF0aGVyIHRoYW4gZGlzY3JldGUgc3ltYm9scy4gV2UgZGVtb25zdHJhdGUgcGVycGxleGl0eSBpbXByb3ZlbWVudHMgd2l0aCB0aGlzIG5ldyBtb2RlbCBvbiB0aGUgUGVubiBUcmVlYmFuayBsYW5ndWFnZSBtb2RlbGluZyBiZW5jaG1hcmsuIiwxNDAuMCxWUk5TLVJOTi0zLTMtNSxVbnJlbGVhc2VkLFVuaXRlZCBTdGF0ZXMgb2YgQW1lcmljYSwsLCwsLDIwMjYtMDUtMjUgMTI6MTk6MTMrMDA6MDAsLCwsLCxBY2FkZW1pYSwsLCwsT3BlbiAobm9uLWNvbW1lcmNpYWwpLCJjb2RlIGhlcmUsIHVuY2xlYXIgbGljZW5zZToKaHR0cHM6Ly9naXRodWIuY29tL2JkdXNlbGwvbm9uZGV0ZXJtaW5pc3RpYy1zdGFjay1ybm4iLCwsLCwsLCwsLCwsTm8KRGlmZkRvY2ssQmlvbG9neSxQcm90ZWlucyxNYXNzYWNodXNldHRzIEluc3RpdHV0ZSBvZiBUZWNobm9sb2d5IChNSVQpLCJHYWJyaWVsZSBDb3JzbywgSGFubmVzIFN0w6RyaywgQm93ZW4gSmluZywgUmVnaW5hIEJhcnppbGF5LCBUb21taSBKYWFra29sYSIsMjAyMi0xMC0wNCwiRGlmZkRvY2s6IERpZmZ1c2lvbiBTdGVwcywgVHdpc3RzLCBhbmQgVHVybnMgZm9yIE1vbGVjdWxhciBEb2NraW5nIiwiaHR0cHM6Ly9hcnhpdi5vcmcvYWJzLzIyMTAuMDE3NzYsIGh0dHBzOi8vZG9jcy5udmlkaWEuY29tL2Jpb25lbW8tZnJhbWV3b3JrL2xhdGVzdC9tb2RlbHMvZGlmZmRvY2suaHRtbCIsNzMxLjAsU09UQSBpbXByb3ZlbWVudCwiIiJEaWZmRG9jayBvYnRhaW5zIGEgMzglIHRvcC0xIHN1Y2Nlc3MgcmF0ZSAoUk1TRDwyQSkgb24gUERCQmluZCwgc2lnbmlmaWNhbnRseSBvdXRwZXJmb3JtaW5nIHRoZSBwcmV2aW91cyBzdGF0ZS1vZi10aGUtYXJ0IG9mIHRyYWRpdGlvbmFsIGRvY2tpbmcgKDIzJSkgYW5kIGRlZXAgbGVhcm5pbmcgKDIwJSkgbWV0aG9kcyIiIiwyMDI0MDAwMC4wLCIiIkZvciBkZXRlcm1pbmluZyB0aGUgaHlwZXJwYXJhbWV0ZXJzIG9mIERJRkZET0NL4oCZcyBzY29yZSBtb2RlbCwgd2UgdHJhaW5lZApzbWFsbGVyIG1vZGVscyAoMy45NyBtaWxsaW9uIHBhcmFtZXRlcnMpIHRoYXQgZml0IGludG8gNDhHQiBvZiBHUFUgUkFNIGJlZm9yZSBzY2FsaW5nIGl0IHVwIHRvIHRoZSBmaW5hbCBtb2RlbCAoMjAuMjQgbWlsbGlvbiBwYXJhbWV0ZXJzKSB0aGF0IHdhcyB0cmFpbmVkIG9uIGZvdXIgNDhHQiBHUFVzIiIKClRoZXJlJ3MgYSBzZXBhcmF0ZSA0Ljc3TSAiImNvbmZpZGVuY2UgbW9kZWwiIiB0aGF0IGhlbHBzIG1ha2UgcHJlZGljdGlvbnMgYWxvbmcgd2l0aCB0aGUgc2NvcmUgbW9kZWwiLDcuMmUrMTksIiIiV2UgdHJhaW5lZCBvdXIgZmluYWwgc2NvcmUgbW9kZWwgb24gZm91ciA0OEdCIFJUWCBBNjAwMCBHUFVzIGZvciA4NTAgZXBvY2hzIChhcm91bmQgMTggZGF5cykuIiIKCjQgKiAzOC43IHRlcmFmbG9wcyAqIDE4IGRheXMgKiAyNCAqIDM2MDAgKiAwLjMgPSA3LjJlMTkKCmh0dHBzOi8vd3d3LnRlY2hwb3dlcnVwLmNvbS9ncHUtc3BlY3MvcnR4LWE2MDAwLmMzNjg2Iiw0MzUyMDAwLCIiIldlIGVtcGxveSB0aGUgdGltZS1zcGxpdCBvZiBQREJCaW5kIHByb3Bvc2VkIGJ5IFN0YXJrIGV0IGFsLiBbMjAyMl0gd2l0aCAxN2sgY29tcGxleGVzIGZyb20gMjAxOCBvciBlYXJsaWVyIGZvciB0cmFpbmluZy92YWxpZGF0aW9uIGFuZCAzNjMgdGVzdCBzdHJ1Y3R1cmVzIGZyb20gMjAxOSB3aXRoIG5vIGxpZ2FuZCBvdmVybGFwIHdpdGggdGhlIHRyYWluaW5nIGNvbXBsZXhlcyIiIiw0MzIuMCwxOCBkYXlzLE5WSURJQSBSVFggQTYwMDAsLExpa2VseSwiUHJlZGljdGluZyB0aGUgYmluZGluZyBzdHJ1Y3R1cmUgb2YgYSBzbWFsbCBtb2xlY3VsZSBsaWdhbmQgdG8gYSBwcm90ZWluIC0tIGEgdGFzayBrbm93biBhcyBtb2xlY3VsYXIgZG9ja2luZyAtLSBpcyBjcml0aWNhbCB0byBkcnVnIGRlc2lnbi4gUmVjZW50IGRlZXAgbGVhcm5pbmcgbWV0aG9kcyB0aGF0IHRyZWF0IGRvY2tpbmcgYXMgYSByZWdyZXNzaW9uIHByb2JsZW0gaGF2ZSBkZWNyZWFzZWQgcnVudGltZSBjb21wYXJlZCB0byB0cmFkaXRpb25hbCBzZWFyY2gtYmFzZWQgbWV0aG9kcyBidXQgaGF2ZSB5ZXQgdG8gb2ZmZXIgc3Vic3RhbnRpYWwgaW1wcm92ZW1lbnRzIGluIGFjY3VyYWN5LiBXZSBpbnN0ZWFkIGZyYW1lIG1vbGVjdWxhciBkb2NraW5nIGFzIGEgZ2VuZXJhdGl2ZSBtb2RlbGluZyBwcm9ibGVtIGFuZCBkZXZlbG9wIERpZmZEb2NrLCBhIGRpZmZ1c2lvbiBnZW5lcmF0aXZlIG1vZGVsIG92ZXIgdGhlIG5vbi1FdWNsaWRlYW4gbWFuaWZvbGQgb2YgbGlnYW5kIHBvc2VzLiBUbyBkbyBzbywgd2UgbWFwIHRoaXMgbWFuaWZvbGQgdG8gdGhlIHByb2R1Y3Qgc3BhY2Ugb2YgdGhlIGRlZ3JlZXMgb2YgZnJlZWRvbSAodHJhbnNsYXRpb25hbCwgcm90YXRpb25hbCwgYW5kIHRvcnNpb25hbCkgaW52b2x2ZWQgaW4gZG9ja2luZyBhbmQgZGV2ZWxvcCBhbiBlZmZpY2llbnQgZGlmZnVzaW9uIHByb2Nlc3Mgb24gdGhpcyBzcGFjZS4gRW1waXJpY2FsbHksIERpZmZEb2NrIG9idGFpbnMgYSAzOCUgdG9wLTEgc3VjY2VzcyByYXRlIChSTVNEPDJBKSBvbiBQREJCaW5kLCBzaWduaWZpY2FudGx5IG91dHBlcmZvcm1pbmcgdGhlIHByZXZpb3VzIHN0YXRlLW9mLXRoZS1hcnQgb2YgdHJhZGl0aW9uYWwgZG9ja2luZyAoMjMlKSBhbmQgZGVlcCBsZWFybmluZyAoMjAlKSBtZXRob2RzLiBNb3Jlb3Zlciwgd2hpbGUgcHJldmlvdXMgbWV0aG9kcyBhcmUgbm90IGFibGUgdG8gZG9jayBvbiBjb21wdXRhdGlvbmFsbHkgZm9sZGVkIHN0cnVjdHVyZXMgKG1heGltdW0gYWNjdXJhY3kgMTAuNCUpLCBEaWZmRG9jayBtYWludGFpbnMgc2lnbmlmaWNhbnRseSBoaWdoZXIgcHJlY2lzaW9uICgyMS43JSkuIEZpbmFsbHksIERpZmZEb2NrIGhhcyBmYXN0IGluZmVyZW5jZSB0aW1lcyBhbmQgcHJvdmlkZXMgY29uZmlkZW5jZSBlc3RpbWF0ZXMgd2l0aCBoaWdoIHNlbGVjdGl2ZSBhY2N1cmFjeS4iLDg1MC4wLCxPcGVuIHdlaWdodHMgKHVucmVzdHJpY3RlZCksVW5pdGVkIFN0YXRlcyBvZiBBbWVyaWNhLCwsLCwsMjAyNi0wNS0yNSAxMjoxOToxNCswMDowMCwsLCwsLEFjYWRlbWlhLCwsLCxPcGVuIHNvdXJjZSwiTUlUIGxpY2Vuc2UKaHR0cHM6Ly9naXRodWIuY29tL2djb3Jzby9EaWZmRG9jayIsLCwsLCwsSGFyZHdhcmUsLCwsLFllcwpOTVNUK0dQVC0yLExhbmd1YWdlLExhbmd1YWdlIG1vZGVsaW5nLE5ldyBZb3JrIFVuaXZlcnNpdHkgKE5ZVSksIkV1Z2VuZSBDaG9pLCBDaGVvbGh5b3VuZyBMZWUsIEt5dW5naHl1biBDaG8iLDIwMjItMTAtMDMsQSBOb24tbW9ub3RvbmljIFNlbGYtdGVybWluYXRpbmcgTGFuZ3VhZ2UgTW9kZWwsaHR0cHM6Ly9hcnhpdi5vcmcvYWJzLzIyMTAuMDA2NjAsMC4wLCwsMTI0MDAwMDAwLjAsMTI0TSAodGhlIHNhbWUgYXMgR1BULTIpLDEuMjAzODA5MjhlKzIwLCJhc3N1bWluZyB0aGF0IEdQVC0yICgxMjRNKSBjb21wdXRlIGlzIHNpbWlsYXIgdG8gR1BULTIgKDExN00pIGNvbXB1dGUsIHdoaWNoIGlzIDEyMDAwMDAwMDAwMDAwMDAwMDAwMCBGTE9QID0gMS4yIMOXIDEwXjIwIEZMT1AKCjEyMDAwMDAwMDAwMDAwMDAwMDAwMCBGTE9QICsgMzgwOTI4MDAwMDAwMDAwMDAwIEZMT1AgPSAxLjIwNMOXMTBeMjAgRkxPUCAiLDEwMzAwMDAwMCwiNTAwLCAwMDAgc3RlcHMKIiJGb3IgY29tcHV0YXRpb25hbCBlZmZpY2llbmN5LCB3ZSBidWNrZXQgdGhlIGRhdGFzZXQgaW50byBzZXF1ZW5jZXMgb2Ygc2ltaWxhcgpsZW5ndGhzLCBhbmQgZWFjaCBiYXRjaCBjb250YWlucyBhIG1heGltdW0gb2YgMSwwMjQgdG90YWwgdG9rZW5zLiIiCgo1MDAwMDAqMTAyNCA9IDUxMiAwMDAgMDAwIHVwZGF0ZXMKCjUxMiAwMDAgMDAwIC8gMTAzIDAwMCAwMDAgPSA0Ljk3MDg3Mzc4NjQxIGVwb2NocyIsLCwsLENvbmZpZGVudCwiUmVjZW50IGxhcmdlLXNjYWxlIG5ldXJhbCBhdXRvcmVncmVzc2l2ZSBzZXF1ZW5jZSBtb2RlbHMgaGF2ZSBzaG93biBpbXByZXNzaXZlIHBlcmZvcm1hbmNlcyBvbiBhIHZhcmlldHkgb2YgbmF0dXJhbCBsYW5ndWFnZSBnZW5lcmF0aW9uIHRhc2tzLiBIb3dldmVyLCB0aGVpciBnZW5lcmF0ZWQgc2VxdWVuY2VzIG9mdGVuIGV4aGliaXQgZGVnZW5lcmF0ZSBwcm9wZXJ0aWVzIHN1Y2ggYXMgbm9uLXRlcm1pbmF0aW9uLCB1bmRlc2lyYWJsZSByZXBldGl0aW9uLCBhbmQgcHJlbWF0dXJlIHRlcm1pbmF0aW9uLCB3aGVuIGdlbmVyYXRlZCB3aXRoIGRlY29kaW5nIGFsZ29yaXRobXMgc3VjaCBhcyBncmVlZHkgc2VhcmNoLCBiZWFtIHNlYXJjaCwgdG9wLWsgc2FtcGxpbmcsIGFuZCBudWNsZXVzIHNhbXBsaW5nLiBJbiB0aGlzIHBhcGVyLCB3ZSBmb2N1cyBvbiB0aGUgcHJvYmxlbSBvZiBub24tdGVybWluYXRpbmcgc2VxdWVuY2VzIHJlc3VsdGluZyBmcm9tIGFuIGluY29tcGxldGUgZGVjb2RpbmcgYWxnb3JpdGhtLiBXZSBmaXJzdCBkZWZpbmUgYW4gaW5jb21wbGV0ZSBwcm9iYWJsZSBkZWNvZGluZyBhbGdvcml0aG0gd2hpY2ggaW5jbHVkZXMgZ3JlZWR5IHNlYXJjaCwgdG9wLWsgc2FtcGxpbmcsIGFuZCBudWNsZXVzIHNhbXBsaW5nLCBiZXlvbmQgdGhlIGluY29tcGxldGUgZGVjb2RpbmcgYWxnb3JpdGhtIG9yaWdpbmFsbHkgcHV0IGZvcndhcmQgYnkgV2VsbGVjayBldCBhbC4gKDIwMjApLiBXZSB0aGVuIHByb3Bvc2UgYSBub24tbW9ub3RvbmljIHNlbGYtdGVybWluYXRpbmcgbGFuZ3VhZ2UgbW9kZWwsIHdoaWNoIHNpZ25pZmljYW50bHkgcmVsYXhlcyB0aGUgY29uc3RyYWludCBvZiBtb25vdG9uaWNhbGx5IGluY3JlYXNpbmcgdGVybWluYXRpb24gcHJvYmFiaWxpdHkgaW4gdGhlIG9yaWdpbmFsbHkgcHJvcG9zZWQgc2VsZi10ZXJtaW5hdGluZyBsYW5ndWFnZSBtb2RlbCBieSBXZWxsZWNrIGV0IGFsLiAoMjAyMCksIHRvIGFkZHJlc3MgdGhlIGlzc3VlIG9mIG5vbi10ZXJtaW5hdGluZyBzZXF1ZW5jZXMgd2hlbiB1c2luZyBpbmNvbXBsZXRlIHByb2JhYmxlIGRlY29kaW5nIGFsZ29yaXRobXMuIFdlIHByb3ZlIHRoYXQgb3VyIHByb3Bvc2VkIG1vZGVsIHByZXZlbnRzIG5vbi10ZXJtaW5hdGluZyBzZXF1ZW5jZXMgd2hlbiB1c2luZyBub3Qgb25seSBpbmNvbXBsZXRlIHByb2JhYmxlIGRlY29kaW5nIGFsZ29yaXRobXMgYnV0IGFsc28gYmVhbSBzZWFyY2guIFdlIGVtcGlyaWNhbGx5IHZhbGlkYXRlIG91ciBtb2RlbCBvbiBzZXF1ZW5jZSBjb21wbGV0aW9uIHRhc2tzIHdpdGggdmFyaW91cyBhcmNoaXRlY3R1cmVzLiIsNC45NyxOTVNUK0dQVC0yLFVucmVsZWFzZWQsVW5pdGVkIFN0YXRlcyBvZiBBbWVyaWNhLEdQVC0yICgxMjRNKSwzLjgwOTI4ZSsxNyw2IEZMT1AgLyB0b2tlbiAvIHBhcmFtZXRlciAqIDUxMiAwMDAgMDAwIHRva2VucyAqIDEyNCAwMDAgMDAwIHBhcmFtZXRlcnMgPSAzLjgwOTI4IMOXIDEwXjE3IEZMT1AsLCwyMDI1LTExLTI4IDExOjUzOjQ0KzAwOjAwLCwsTk1TVCtHUFQtMiwsLEFjYWRlbWlhLCwsLCxPcGVuIHNvdXJjZSxCU0QgMy1DbGF1c2UgTGljZW5zZS4gTG9va3MgbGlrZSBqdXN0IHRyYWluaW5nIGNvZGUgIGh0dHBzOi8vZ2l0aHViLmNvbS9ueXUtZGwvbm9uLW1vbm90b25pYy1zZWxmLXRlcm1pbmF0aW5nLWxtLCwsLCwsLCwsLCwsTm8KQW1pbm9CZXJ0LEJpb2xvZ3ksUHJvdGVpbiBmb2xkaW5nIHByZWRpY3Rpb24sIkhhcnZhcmQgTWVkaWNhbCBTY2hvb2wsTmFibGEgQmlvLENvbHVtYmlhIFVuaXZlcnNpdHkiLCJSYXR1bCBDaG93ZGh1cnksIE5hemltIEJvdWF0dGEsIFN1cm9qaXQgQmlzd2FzLCBDaHJpc3RpbmEgRmxvcmlzdGVhbiwgQW5hbnQgS2hhcmthciwgS291c2hpayBSb3ksIENoYXJsb3R0ZSBSb2NoZXJlYXUsIEd1c3RhZiBBaGRyaXR6LCBKb2FubmEgWmhhbmcsIEdlb3JnZSBNLiBDaHVyY2gsIFBldGVyIEsuIFNvcmdlciwgTW9oYW1tZWQgQWxRdXJhaXNoaSIsMjAyMi0xMC0wMyxTaW5nbGUtc2VxdWVuY2UgcHJvdGVpbiBzdHJ1Y3R1cmUgcHJlZGljdGlvbiB1c2luZyBhIGxhbmd1YWdlIG1vZGVsIGFuZCBkZWVwIGxlYXJuaW5nLGh0dHBzOi8vd3d3Lm5hdHVyZS5jb20vYXJ0aWNsZXMvczQxNTg3LTAyMi0wMTQzMi13LDM0My4wLCwsLCwsLDc4MDAwMDAwMDAwLCIyNjAsMDAwLDAwMCBzZXF1ZW5jZXMgw5cgMzAwIHRva2Vucy9zZXF1ZW5jZSA9IDc4LDAwMCwwMDAsMDAwIHRva2VucyAoNy44IMOXIDEwwrnigbApIiwsLCwsTGlrZWx5LCJBbHBoYUZvbGQyIGFuZCByZWxhdGVkIGNvbXB1dGF0aW9uYWwgc3lzdGVtcyBwcmVkaWN0IHByb3RlaW4gc3RydWN0dXJlIHVzaW5nIGRlZXAgbGVhcm5pbmcgYW5kIGNvLWV2b2x1dGlvbmFyeSByZWxhdGlvbnNoaXBzCmVuY29kZWQgaW4gbXVsdGlwbGUgc2VxdWVuY2UgYWxpZ25tZW50cyAoTVNBcykuIERlc3BpdGUgaGlnaCBwcmVkaWN0aW9uIGFjY3VyYWN5IGFjaGlldmVkIGJ5IHRoZXNlIHN5c3RlbXMsIGNoYWxsZW5nZXMgcmVtYWluCmluICgxKSBwcmVkaWN0aW9uIG9mIG9ycGhhbiBhbmQgcmFwaWRseSBldm9sdmluZyBwcm90ZWlucyBmb3Igd2hpY2ggYW4gTVNBIGNhbm5vdCBiZSBnZW5lcmF0ZWQ7ICgyKSByYXBpZCBleHBsb3JhdGlvbiBvZiBkZXNpZ25lZApzdHJ1Y3R1cmVzOyBhbmQgKDMpIHVuZGVyc3RhbmRpbmcgdGhlIHJ1bGVzIGdvdmVybmluZyBzcG9udGFuZW91cyBwb2x5cGVwdGlkZSBmb2xkaW5nIGluIHNvbHV0aW9uLiBIZXJlIHdlIHJlcG9ydCBkZXZlbG9wbWVudApvZiBhbiBlbmQtdG8tZW5kIGRpZmZlcmVudGlhYmxlIHJlY3VycmVudCBnZW9tZXRyaWMgbmV0d29yayAoUkdOKSB0aGF0IHVzZXMgYSBwcm90ZWluIGxhbmd1YWdlIG1vZGVsIChBbWlub0JFUlQpIHRvIGxlYXJuCmxhdGVudCBzdHJ1Y3R1cmFsIGluZm9ybWF0aW9uIGZyb20gdW5hbGlnbmVkIHByb3RlaW5zLiBBIGxpbmtlZCBnZW9tZXRyaWMgbW9kdWxlIGNvbXBhY3RseSByZXByZXNlbnRzIEPOsSBiYWNrYm9uZSBnZW9tZXRyeQppbiBhIHRyYW5zbGF0aW9uYWxseSBhbmQgcm90YXRpb25hbGx5IGludmFyaWFudCB3YXkuIE9uIGF2ZXJhZ2UsIFJHTjIgb3V0cGVyZm9ybXMgQWxwaGFGb2xkMiBhbmQgUm9zZVRUQUZvbGQgb24gb3JwaGFuIHByb3RlaW5zIGFuZCBjbGFzc2VzIG9mIGRlc2lnbmVkIHByb3RlaW5zIHdoaWxlIGFjaGlldmluZyB1cCB0byBhIDEwNgotZm9sZCByZWR1Y3Rpb24gaW4gY29tcHV0ZSB0aW1lLiBUaGVzZSBmaW5kaW5ncyBkZW1vbnN0cmF0ZQp0aGUgcHJhY3RpY2FsIGFuZCB0aGVvcmV0aWNhbCBzdHJlbmd0aHMgb2YgcHJvdGVpbiBsYW5ndWFnZSBtb2RlbHMgcmVsYXRpdmUgdG8gTVNBcyBpbiBzdHJ1Y3R1cmUgcHJlZGljdGlvbi4iLCwsSG9zdGVkIGFjY2VzcyAobm8gQVBJKSwiVW5pdGVkIFN0YXRlcyBvZiBBbWVyaWNhLFVuaXRlZCBTdGF0ZXMgb2YgQW1lcmljYSxVbml0ZWQgU3RhdGVzIG9mIEFtZXJpY2EiLCwsLCwsMjAyNS0xMS0yOCAxMTo1Mzo0NCswMDowMCwsLCwsLCJBY2FkZW1pYSxJbmR1c3RyeSxBY2FkZW1pYSIsLCwsLE9wZW4gKG5vbi1jb21tZXJjaWFsKSwiUkdOMiBpcyBhdmFpbGFibGUgZnJlZWx5IGFzIGEgc3RhbmRhbG9uZSB0b29sIGZyb20gaHR0cHM6Ly9naXRodWIuY29tL2FxbGFib3JhdG9yeS9yZ24yLiBVc2VycyBjYW4gbWFrZSBzdHJ1Y3R1cmUgcHJlZGljdGlvbnMgdXNpbmcgYSBQeXRob24zLWJhc2VkIHdlYiB1c2VyIGludGVyZmFjZSBieSB1cGxvYWRpbmcgdGhlIHByb3RlaW4gc2VxdWVuY2UgaW4gRkFTVEEgZm9ybWF0IChodHRwczovL2NvbGFiLnJlc2VhcmNoLmdvb2dsZS5jb20vZ2l0aHViL2FxbGFib3JhdG9yeS9yZ24yL2Jsb2IvbWFzdGVyL3JnbjJfcHJlZGljdGlvbi5pcHluYikuCgpubyBjbGVhciBsaWNlbnNlIiwsLCwsLCwsLCwsLE5vCkdlbU5ldC1PQyAsTWF0ZXJpYWxzIHNjaWVuY2UsIk1vbGVjdWxhciBzaW11bGF0aW9uLE1vbGVjdWxhciBwcm9wZXJ0eSBwcmVkaWN0aW9uLEF0b21pc3RpYyBzaW11bGF0aW9ucyxNb2xlY3VsYXIgcmVwcmVzZW50YXRpb24gbGVhcm5pbmcsTWF0ZXJpYWxzIGRlc2lnbiIsIlRlY2huaWNhbCBVbml2ZXJzaXR5IG9mIE11bmljaCxDYXJuZWdpZSBNZWxsb24gVW5pdmVyc2l0eSAoQ01VKSxGYWNlYm9vayBBSSBSZXNlYXJjaCIsIkpvaGFubmVzIEdhc3RlaWdlciwgTXVoYW1tZWQgU2h1YWliaSwgQW51cm9vcCBTcmlyYW0sIFN0ZXBoYW4gR8O8bm5lbWFubiwgWmFjaGFyeSBVbGlzc2ksIEMuIExhd3JlbmNlIFppdG5pY2ssIEFiaGlzaGVrIERhcyIsMjAyMi0wOS0zMCxHZW1OZXQtT0M6IERldmVsb3BpbmcgR3JhcGggTmV1cmFsIE5ldHdvcmtzIGZvciBMYXJnZSBhbmQgRGl2ZXJzZSBNb2xlY3VsYXIgU2ltdWxhdGlvbiBEYXRhc2V0cyxodHRwczovL2FyeGl2Lm9yZy9hYnMvMjIwNC4wMjc4MiwsLCwsLDUuNGUrMjAsMTI1MDAwMDAwMDAwMDAwIEZMT1AgLyBHUFUgLyBzZWMgW2JmMTYgYXNzdW1lZF0gKiA0MDAwIEdQVS1ob3VycyBbaW5mZXJyaW5nIGZyb20gRmlndXJlIDJdICogMzYwMCBzZWMgLyBob3VyICogMC4zIFthc3NzdW1lZCB1dGlsaXphdGlvbl0gPSA1LjRlKzIwIEZMT1AsLCIiInRyYWluZWQgZm9yIGEgbWF4IG51bWJlciBvZiBlcG9jaHMgKDQpIG9yIHVudGlsIHRoZSBsZWFybmluZyByYXRlIGhhcyBiZWVuIGV4aGF1c3RpdmVseSBzdGVwcGVkLCB3aGljaGV2ZXIgY29tZXMgZmlyc3QiIgoKZnJvbSB0aGUgVGFibGUgMToKCuKIvDEzNCBNIHNhbXBsZXMgKDEzMyA5MzQgMDE4KQphdmcgc2l6ZSA3My4zICg3LTIyNSkKCjEzMyA5MzQgMDE4ICogNzMuMyA9IDk4MTczNjM1MTkuNCBhdG9tcyAofnRva2VucykiLCwiIiJ0aGUgYW5hbHlzZXMgYW5kIG1vZGVscyBwcmVzZW50ZWQgaW4gdGhpcyB3b3JrIHJlcXVpcmVkIG1vcmUgdGhhbgoxNiAwMDAgR1BVIGRheXMgb2YgdHJhaW5pbmcgb3ZlcmFsbCIiCgpHZW1uZXQtT0MgdG9vayB+NCoxMF4zIEdQVS1ob3VycyBiYXNlZCBpbiBGaWd1cmUgMiIsTlZJRElBIFYxMDAsLExpa2VseSwiUmVjZW50IHllYXJzIGhhdmUgc2VlbiB0aGUgYWR2ZW50IG9mIG1vbGVjdWxhciBzaW11bGF0aW9uIGRhdGFzZXRzIHRoYXQgYXJlIG9yZGVycyBvZiBtYWduaXR1ZGUgbGFyZ2VyIGFuZCBtb3JlIGRpdmVyc2UuIFRoZXNlIG5ldyBkYXRhc2V0cyBkaWZmZXIgc3Vic3RhbnRpYWxseSBpbiBmb3VyIGFzcGVjdHMgb2YgY29tcGxleGl0eTogMS4gQ2hlbWljYWwgZGl2ZXJzaXR5IChudW1iZXIgb2YgZGlmZmVyZW50IGVsZW1lbnRzKSwgMi4gc3lzdGVtIHNpemUgKG51bWJlciBvZiBhdG9tcyBwZXIgc2FtcGxlKSwgMy4gZGF0YXNldCBzaXplIChudW1iZXIgb2YgZGF0YSBzYW1wbGVzKSwgYW5kIDQuIGRvbWFpbiBzaGlmdCAoc2ltaWxhcml0eSBvZiB0aGUgdHJhaW5pbmcgYW5kIHRlc3Qgc2V0KS4gRGVzcGl0ZSB0aGVzZSBsYXJnZSBkaWZmZXJlbmNlcywgYmVuY2htYXJrcyBvbiBzbWFsbCBhbmQgbmFycm93IGRhdGFzZXRzIHJlbWFpbiB0aGUgcHJlZG9taW5hbnQgbWV0aG9kIG9mIGRlbW9uc3RyYXRpbmcgcHJvZ3Jlc3MgaW4gZ3JhcGggbmV1cmFsIG5ldHdvcmtzIChHTk5zKSBmb3IgbW9sZWN1bGFyIHNpbXVsYXRpb24sIGxpa2VseSBkdWUgdG8gY2hlYXBlciB0cmFpbmluZyBjb21wdXRlIHJlcXVpcmVtZW50cy4gVGhpcyByYWlzZXMgdGhlIHF1ZXN0aW9uIC0tIGRvZXMgR05OIHByb2dyZXNzIG9uIHNtYWxsIGFuZCBuYXJyb3cgZGF0YXNldHMgdHJhbnNsYXRlIHRvIHRoZXNlIG1vcmUgY29tcGxleCBkYXRhc2V0cz8gVGhpcyB3b3JrIGludmVzdGlnYXRlcyB0aGlzIHF1ZXN0aW9uIGJ5IGZpcnN0IGRldmVsb3BpbmcgdGhlIEdlbU5ldC1PQyBtb2RlbCBiYXNlZCBvbiB0aGUgbGFyZ2UgT3BlbiBDYXRhbHlzdCAyMDIwIChPQzIwKSBkYXRhc2V0LiBHZW1OZXQtT0Mgb3V0cGVyZm9ybXMgdGhlIHByZXZpb3VzIHN0YXRlLW9mLXRoZS1hcnQgb24gT0MyMCBieSAxNiUgd2hpbGUgcmVkdWNpbmcgdHJhaW5pbmcgdGltZSBieSBhIGZhY3RvciBvZiAxMC4gV2UgdGhlbiBjb21wYXJlIHRoZSBpbXBhY3Qgb2YgMTggbW9kZWwgY29tcG9uZW50cyBhbmQgaHlwZXJwYXJhbWV0ZXIgY2hvaWNlcyBvbiBwZXJmb3JtYW5jZSBpbiBtdWx0aXBsZSBkYXRhc2V0cy4gV2UgZmluZCB0aGF0IHRoZSByZXN1bHRpbmcgbW9kZWwgd291bGQgYmUgZHJhc3RpY2FsbHkgZGlmZmVyZW50IGRlcGVuZGluZyBvbiB0aGUgZGF0YXNldCB1c2VkIGZvciBtYWtpbmcgbW9kZWwgY2hvaWNlcy4gVG8gaXNvbGF0ZSB0aGUgc291cmNlIG9mIHRoaXMgZGlzY3JlcGFuY3kgd2Ugc3R1ZHkgc2l4IHN1YnNldHMgb2YgdGhlIE9DMjAgZGF0YXNldCB0aGF0IGluZGl2aWR1YWxseSB0ZXN0IGVhY2ggb2YgdGhlIGFib3ZlLW1lbnRpb25lZCBmb3VyIGRhdGFzZXQgYXNwZWN0cy4gV2UgZmluZCB0aGF0IHJlc3VsdHMgb24gdGhlIE9DLTJNIHN1YnNldCBjb3JyZWxhdGUgd2VsbCB3aXRoIHRoZSBmdWxsIE9DMjAgZGF0YXNldCB3aGlsZSBiZWluZyBzdWJzdGFudGlhbGx5IGNoZWFwZXIgdG8gdHJhaW4gb24uIE91ciBmaW5kaW5ncyBjaGFsbGVuZ2UgdGhlIGNvbW1vbiBwcmFjdGljZSBvZiBkZXZlbG9waW5nIEdOTnMgc29sZWx5IG9uIHNtYWxsIGRhdGFzZXRzLCBidXQgaGlnaGxpZ2h0IHdheXMgb2YgYWNoaWV2aW5nIGZhc3QgZGV2ZWxvcG1lbnQgY3ljbGVzIGFuZCBnZW5lcmFsaXphYmxlIHJlc3VsdHMgdmlhIG1vZGVyYXRlbHktc2l6ZWQsIHJlcHJlc2VudGF0aXZlIGRhdGFzZXRzIHN1Y2ggYXMgT0MtMk0gYW5kIGVmZmljaWVudCBtb2RlbHMgc3VjaCBhcyBHZW1OZXQtT0MuIE91ciBjb2RlIGFuZCBwcmV0cmFpbmVkIG1vZGVsIHdlaWdodHMgYXJlIG9wZW4tc291cmNlZC4iLDQuMCwsT3BlbiB3ZWlnaHRzICh1bnJlc3RyaWN0ZWQpLCJHZXJtYW55LFVuaXRlZCBTdGF0ZXMgb2YgQW1lcmljYSxVbml0ZWQgU3RhdGVzIG9mIEFtZXJpY2EsRnJhbmNlIiwsLCwsLDIwMjUtMTEtMjggMTE6NTM6NDQrMDA6MDAsLCwsLCwiQWNhZGVtaWEsQWNhZGVtaWEsSW5kdXN0cnkiLCwsLDQwMDAuMCxPcGVuIHNvdXJjZSwiTUlUIGxpY2Vuc2UKCmh0dHBzOi8vZ2l0aHViLmNvbS9mYWNlYm9va3Jlc2VhcmNoL2ZhaXJjaGVtL3RyZWUvbWFpbi9zcmMvZmFpcmNoZW0vY29yZSIsLCwsLCwsSGFyZHdhcmUsLCwsLFllcwpNYWtlLUEtVmlkZW8sVmlkZW8sIlZpZGVvIGdlbmVyYXRpb24sVGV4dC10by12aWRlbyIsTWV0YSBBSSwiVXJpZWwgU2luZ2VyLCBBZGFtIFBvbHlhaywgVGhvbWFzIEhheWVzLCBYaSBZaW4sIEppZSBBbiwgU29uZ3lhbmcgWmhhbmcsIFFpeXVhbiBIdSwgSGFycnkgWWFuZywgT3JvbiBBc2h1YWwsIE9yYW4gR2FmbmksIERldmkgUGFyaWtoLCBTb25hbCBHdXB0YSwgWWFuaXYgVGFpZ21hbiIsMjAyMi0wOS0yOSxNYWtlLUEtVmlkZW86IFRleHQtdG8tVmlkZW8gR2VuZXJhdGlvbiB3aXRob3V0IFRleHQtVmlkZW8gRGF0YSxodHRwczovL2FyeGl2Lm9yZy9hYnMvMjIwOS4xNDc5MiwyMDA1LjAsU09UQSBpbXByb3ZlbWVudCxUYWJsZSAyLCwsLCwsLCwsLFNlbGYtc3VwZXJ2aXNlZCBsZWFybmluZyxVbmtub3duLCJXZSBwcm9wb3NlIE1ha2UtQS1WaWRlbyAtLSBhbiBhcHByb2FjaCBmb3IgZGlyZWN0bHkgdHJhbnNsYXRpbmcgdGhlIHRyZW1lbmRvdXMgcmVjZW50IHByb2dyZXNzIGluIFRleHQtdG8tSW1hZ2UgKFQySSkgZ2VuZXJhdGlvbiB0byBUZXh0LXRvLVZpZGVvIChUMlYpLiBPdXIgaW50dWl0aW9uIGlzIHNpbXBsZTogbGVhcm4gd2hhdCB0aGUgd29ybGQgbG9va3MgbGlrZSBhbmQgaG93IGl0IGlzIGRlc2NyaWJlZCBmcm9tIHBhaXJlZCB0ZXh0LWltYWdlIGRhdGEsIGFuZCBsZWFybiBob3cgdGhlIHdvcmxkIG1vdmVzIGZyb20gdW5zdXBlcnZpc2VkIHZpZGVvIGZvb3RhZ2UuIE1ha2UtQS1WaWRlbyBoYXMgdGhyZWUgYWR2YW50YWdlczogKDEpIGl0IGFjY2VsZXJhdGVzIHRyYWluaW5nIG9mIHRoZSBUMlYgbW9kZWwgKGl0IGRvZXMgbm90IG5lZWQgdG8gbGVhcm4gdmlzdWFsIGFuZCBtdWx0aW1vZGFsIHJlcHJlc2VudGF0aW9ucyBmcm9tIHNjcmF0Y2gpLCAoMikgaXQgZG9lcyBub3QgcmVxdWlyZSBwYWlyZWQgdGV4dC12aWRlbyBkYXRhLCBhbmQgKDMpIHRoZSBnZW5lcmF0ZWQgdmlkZW9zIGluaGVyaXQgdGhlIHZhc3RuZXNzIChkaXZlcnNpdHkgaW4gYWVzdGhldGljLCBmYW50YXN0aWNhbCBkZXBpY3Rpb25zLCBldGMuKSBvZiB0b2RheSdzIGltYWdlIGdlbmVyYXRpb24gbW9kZWxzLiBXZSBkZXNpZ24gYSBzaW1wbGUgeWV0IGVmZmVjdGl2ZSB3YXkgdG8gYnVpbGQgb24gVDJJIG1vZGVscyB3aXRoIG5vdmVsIGFuZCBlZmZlY3RpdmUgc3BhdGlhbC10ZW1wb3JhbCBtb2R1bGVzLiBGaXJzdCwgd2UgZGVjb21wb3NlIHRoZSBmdWxsIHRlbXBvcmFsIFUtTmV0IGFuZCBhdHRlbnRpb24gdGVuc29ycyBhbmQgYXBwcm94aW1hdGUgdGhlbSBpbiBzcGFjZSBhbmQgdGltZS4gU2Vjb25kLCB3ZSBkZXNpZ24gYSBzcGF0aWFsIHRlbXBvcmFsIHBpcGVsaW5lIHRvIGdlbmVyYXRlIGhpZ2ggcmVzb2x1dGlvbiBhbmQgZnJhbWUgcmF0ZSB2aWRlb3Mgd2l0aCBhIHZpZGVvIGRlY29kZXIsIGludGVycG9sYXRpb24gbW9kZWwgYW5kIHR3byBzdXBlciByZXNvbHV0aW9uIG1vZGVscyB0aGF0IGNhbiBlbmFibGUgdmFyaW91cyBhcHBsaWNhdGlvbnMgYmVzaWRlcyBUMlYuIEluIGFsbCBhc3BlY3RzLCBzcGF0aWFsIGFuZCB0ZW1wb3JhbCByZXNvbHV0aW9uLCBmYWl0aGZ1bG5lc3MgdG8gdGV4dCwgYW5kIHF1YWxpdHksIE1ha2UtQS1WaWRlbyBzZXRzIHRoZSBuZXcgc3RhdGUtb2YtdGhlLWFydCBpbiB0ZXh0LXRvLXZpZGVvIGdlbmVyYXRpb24sIGFzIGRldGVybWluZWQgYnkgYm90aCBxdWFsaXRhdGl2ZSBhbmQgcXVhbnRpdGF0aXZlIG1lYXN1cmVzLiIsLCxIb3N0ZWQgYWNjZXNzIChubyBBUEkpLFVuaXRlZCBTdGF0ZXMgb2YgQW1lcmljYSwsLCwsLDIwMjYtMDUtMjUgMTI6MTk6MTIrMDA6MDAsLCwsLCxJbmR1c3RyeSxUcnVlLCwsLFVucmVsZWFzZWQsLFRydWUsLCwsLCwsLCwsLE5vClNwYXJyb3csTGFuZ3VhZ2UsIkNoYXQsTGFuZ3VhZ2UgbW9kZWxpbmcvZ2VuZXJhdGlvbixRdWVzdGlvbiBhbnN3ZXJpbmciLERlZXBNaW5kLCJBbWVsaWEgR2xhZXNlLCBOYXQgTWNBbGVlc2UsIE1hamEgVHLEmWJhY3osIEpvaG4gQXNsYW5pZGVzLCBWbGFkIEZpcm9pdSwgVGltbyBFd2FsZHMsIE1hcmliZXRoIFJhdWgsIExhdXJhIFdlaWRpbmdlciwgTWFydGluIENoYWR3aWNrLCBQaG9lYmUgVGhhY2tlciwgTHVjeSBDYW1wYmVsbC1HaWxsaW5naGFtLCBKb25hdGhhbiBVZXNhdG8sIFBvLVNlbiBIdWFuZywgUmFtb25hIENvbWFuZXNjdSwgRmFuIFlhbmcsIEFiaWdhaWwgU2VlLCBTdW1hbnRoIERhdGhhdGhyaSwgUm9yeSBHcmVpZywgQ2hhcmxpZSBDaGVuLCBEb3VnIEZyaXR6LCBKYXVtZSBTYW5jaGV6IEVsaWFzLCBSaWNoYXJkIEdyZWVuLCBTb8WIYSBNb2tyw6EsIE5pY2hvbGFzIEZlcm5hbmRvLCBCb3hpIFd1LCBSYWNoZWwgRm9sZXksIFN1c2FubmFoIFlvdW5nLCBJYXNvbiBHYWJyaWVsLCBXaWxsaWFtIElzYWFjLCBKb2huIE1lbGxvciwgRGVtaXMgSGFzc2FiaXMsIEtvcmF5IEthdnVrY3VvZ2x1LCBMaXNhIEFubmUgSGVuZHJpY2tzLCBHZW9mZnJleSBJcnZpbmciLDIwMjItMDktMjgsSW1wcm92aW5nIGFsaWdubWVudCBvZiBkaWFsb2d1ZSBhZ2VudHMgdmlhIHRhcmdldGVkIGh1bWFuIGp1ZGdlbWVudHMsaHR0cHM6Ly9hcnhpdi5vcmcvYWJzLzIyMDkuMTQzNzUsNjY1LjAsLCw3MDAwMDAwMDAwMC4wLDcwQiwsLCwsLCwsLENvbmZpZGVudCwiV2UgcHJlc2VudCBTcGFycm93LCBhbiBpbmZvcm1hdGlvbi1zZWVraW5nIGRpYWxvZ3VlIGFnZW50IHRyYWluZWQgdG8gYmUgbW9yZSBoZWxwZnVsLCBjb3JyZWN0LCBhbmQgaGFybWxlc3MgY29tcGFyZWQgdG8gcHJvbXB0ZWQgbGFuZ3VhZ2UgbW9kZWwgYmFzZWxpbmVzLiBXZSB1c2UgcmVpbmZvcmNlbWVudCBsZWFybmluZyBmcm9tIGh1bWFuIGZlZWRiYWNrIHRvIHRyYWluIG91ciBtb2RlbHMgd2l0aCB0d28gbmV3IGFkZGl0aW9ucyB0byBoZWxwIGh1bWFuIHJhdGVycyBqdWRnZSBhZ2VudCBiZWhhdmlvdXIuIEZpcnN0LCB0byBtYWtlIG91ciBhZ2VudCBtb3JlIGhlbHBmdWwgYW5kIGhhcm1sZXNzLCB3ZSBicmVhayBkb3duIHRoZSByZXF1aXJlbWVudHMgZm9yIGdvb2QgZGlhbG9ndWUgaW50byBuYXR1cmFsIGxhbmd1YWdlIHJ1bGVzIHRoZSBhZ2VudCBzaG91bGQgZm9sbG93LCBhbmQgYXNrIHJhdGVycyBhYm91dCBlYWNoIHJ1bGUgc2VwYXJhdGVseS4gV2UgZGVtb25zdHJhdGUgdGhhdCB0aGlzIGJyZWFrZG93biBlbmFibGVzIHVzIHRvIGNvbGxlY3QgbW9yZSB0YXJnZXRlZCBodW1hbiBqdWRnZW1lbnRzIG9mIGFnZW50IGJlaGF2aW91ciBhbmQgYWxsb3dzIGZvciBtb3JlIGVmZmljaWVudCBydWxlLWNvbmRpdGlvbmFsIHJld2FyZCBtb2RlbHMuIFNlY29uZCwgb3VyIGFnZW50IHByb3ZpZGVzIGV2aWRlbmNlIGZyb20gc291cmNlcyBzdXBwb3J0aW5nIGZhY3R1YWwgY2xhaW1zIHdoZW4gY29sbGVjdGluZyBwcmVmZXJlbmNlIGp1ZGdlbWVudHMgb3ZlciBtb2RlbCBzdGF0ZW1lbnRzLiBGb3IgZmFjdHVhbCBxdWVzdGlvbnMsIGV2aWRlbmNlIHByb3ZpZGVkIGJ5IFNwYXJyb3cgc3VwcG9ydHMgdGhlIHNhbXBsZWQgcmVzcG9uc2UgNzglIG9mIHRoZSB0aW1lLiBTcGFycm93IGlzIHByZWZlcnJlZCBtb3JlIG9mdGVuIHRoYW4gYmFzZWxpbmVzIHdoaWxlIGJlaW5nIG1vcmUgcmVzaWxpZW50IHRvIGFkdmVyc2FyaWFsIHByb2JpbmcgYnkgaHVtYW5zLCB2aW9sYXRpbmcgb3VyIHJ1bGVzIG9ubHkgOCUgb2YgdGhlIHRpbWUgd2hlbiBwcm9iZWQuIEZpbmFsbHksIHdlIGNvbmR1Y3QgZXh0ZW5zaXZlIGFuYWx5c2VzIHNob3dpbmcgdGhhdCB0aG91Z2ggb3VyIG1vZGVsIGxlYXJucyB0byBmb2xsb3cgb3VyIHJ1bGVzIGl0IGNhbiBleGhpYml0IGRpc3RyaWJ1dGlvbmFsIGJpYXNlcy4iLCwsVW5yZWxlYXNlZCxVbml0ZWQgS2luZ2RvbSBvZiBHcmVhdCBCcml0YWluIGFuZCBOb3J0aGVybiBJcmVsYW5kLENoaW5jaGlsbGEsLCJGZXcgY2x1ZXMgZnJvbSBwYXBlci4gTm90IGNsZWFyIGhvdyBtdWNoIGZpbmUtdHVuaW5nIGRhdGEgaW4gdG90YWwuIEFsc28gdGhleSBmcmVlemUgc29tZSBsYXllcnMgZHVyaW5nIGZpbmUtdHVuaW5nOgoKIiJJbiBhbGwgY2FzZXMgd2hlbiBmaW5lLXR1bmluZywgd2UgZnJlZXplIHRoZSBib3R0b20gNjQgdHJhbnNmb3JtZXIgbGF5ZXJzIG9mIENoaW5jaGlsbGEsIGFuZApvbmx5IGZpbmUtdHVuZSB0aGUgZmluYWwgMTYgbGF5ZXJzOyB0aGlzIGFsbG93cyBzaGFyaW5nIG9mIHRoZSBmcm96ZW4gbGF5ZXJzIGJldHdlZW4gdGhlIHJ1bGUgbW9kZWwsCnByZWZlcmVuY2UgbW9kZWxzLCBhbmQgdGhlIGJhc2UgTE0vcG9saWN5IHdoZW4gcmVyYW5raW5nIGFuZCBkdXJpbmcgcmVpbmZvcmNlbWVudCBsZWFybmluZwp0cmFpbmluZywgcmVzdWx0aW5nIGluIGEgcmVkdWNlZCBtZW1vcnkgZm9vdHByaW50IChmaWcuIDgpLiIiIiwsLDIwMjYtMDUtMjUgMTI6MTk6MTMrMDA6MDAsLCwsLCxJbmR1c3RyeSxUcnVlLCwsLFVucmVsZWFzZWQsLCwsLCwsLCwsLCwsTm8KIkNQTS1BbnQKIixMYW5ndWFnZSwiTGFuZ3VhZ2UgbW9kZWxpbmcvZ2VuZXJhdGlvbixRdWVzdGlvbiBhbnN3ZXJpbmciLCJUc2luZ2h1YSBVbml2ZXJzaXR5LEJlaWppbmcgQWNhZGVteSBvZiBBcnRpZmljaWFsIEludGVsbGlnZW5jZSAvIEJBQUksTW9kZWxCZXN0LE9wZW5CTUIgKE9wZW4gTGFiIGZvciBCaWcgTW9kZWwgQmFzZSkiLCwyMDIyLTA5LTIyLE9wZW4tU291cmNlIDEwQi1QYXJhbWV0ZXIgQ2hpbmVzZSBwcmV0cmFpbmVkIGxhbmd1YWdlIG1vZGVsLGh0dHBzOi8vZ2l0aHViLmNvbS9PcGVuQk1CL0NQTS1MaXZlL3RyZWUvY3BtLWFudC9jcG0tbGl2ZSNtb2RlbC1jaGVja3BvaW50cywsLCwxMDAwMDAwMDAwMC4wLCIiIkNQTS1BbnQgaXMgYW4gb3Blbi1zb3VyY2UgQ2hpbmVzZSBwcmUtdHJhaW5lZCBsYW5ndWFnZSBtb2RlbCAoUExNKSB3aXRoIDEwQiBwYXJhbWV0ZXJzLiIiIiwyLjAwNGUrMjIsNiBGTE9QIC8gcGFyYW1ldGVyIC8gdG9rZW4gKiAxMCoxMGU5IHBhcmFtZXRlcnMgKiAzLjM0ZTEwIHRva2VucyBbc2VlIHRyYWluaW5nIGRhdGFzZXQgc2l6ZSBub3Rlc10gPSAyLjAwNGUrMjIgRkxPUCwzMzQwMDAwMDAwMCwiRmluYWwgbG9nOiBodHRwczovL2dpdGh1Yi5jb20vT3BlbkJNQi9DUE0tTGl2ZS9ibG9iL2NwbS1hbnQvbG9ncy8yMDIyLTA5LTIyLm1kCgrigJxDb21wbGV0ZWQgRGF0YTog4omIIDEsMTQ1LjE2R0LigJ0KCkJ1dCBwbGFucyBmb3IgQ1BNLUJlZSBzdWdnZXN0IHRoYXQgdGhpcyB3YXMgY291bnRpbmcgcmF3IGRhdGEsIGFuZCBvbmx5IDIwMEdCIG9mIGNsZWFuIGRhdGEgd2FzIHVzZWQgZm9yIHRyYWluaW5nOiBodHRwczovL2dpdGh1Yi5jb20vT3BlbkJNQi9DUE0tTGl2ZS9ibG9iL21hc3Rlci9wbGFucy9DUE0tQmVlJUU4JUFFJUFEJUU3JUJCJTgzJUU4JUFFJUExJUU1JTg4JTkyJUU0JUI5JUE2Lm1kCgoyMDAgKiAxNjdNIH49IDMzLjRCIHRva2VucyIsMTYzMi4wLCIiIlRoZSB0cmFpbmluZyBvZiBDUE0tQW50IGxhc3RzIDY4IGRheXMiIiIsLCxDb25maWRlbnQsIkNQTS1BbnQgaXMgYW4gb3Blbi1zb3VyY2UgQ2hpbmVzZSBwcmUtdHJhaW5lZCBsYW5ndWFnZSBtb2RlbCAoUExNKSB3aXRoIDEwQiBwYXJhbWV0ZXJzLiBJdCBpcyBhbHNvIHRoZSBmaXJzdCBtaWxlc3RvbmUgb2YgdGhlIGxpdmUgdHJhaW5pbmcgcHJvY2VzcyBvZiBDUE0tTGl2ZS4gVGhlIHRyYWluaW5nIHByb2Nlc3MgaXMgY29zdC1lZmZlY3RpdmUgYW5kIGVudmlyb25tZW50LWZyaWVuZGx5LiBDUE0tQW50IGFsc28gYWNoaWV2ZXMgcHJvbWlzaW5nIHJlc3VsdHMgd2l0aCBkZWx0YSB0dW5pbmcgb24gdGhlIENVR0UgYmVuY2htYXJrLiBCZXNpZGVzIHRoZSBmdWxsIG1vZGVsLCB3ZSBhbHNvIHByb3ZpZGUgdmFyaW91cyBjb21wcmVzc2VkIHZlcnNpb25zIHRvIG1lZXQgdGhlIHJlcXVpcmVtZW50cyBvZiBkaWZmZXJlbnQgaGFyZHdhcmUgY29uZmlndXJhdGlvbnMuIFRoZSBjb2RlLCBsb2cgZmlsZXMsIGFuZCBjaGVja3BvaW50cyBvZiBDUE0tQW50IGFyZSBhdmFpbGFibGUgdW5kZXIgYW4gb3BlbiBsaWNlbnNlLiBNb3JlIHNwZWNpZmljYWxseSwgQ1BNLUFudCBpczoKCkVmZmljaWVudDogQk1UcmFpbiBlbmFibGVzIHVzIHRvIHRha2UgZnVsbCBhZHZhbnRhZ2Ugb2YgZGlzdHJpYnV0ZWQgY29tcHV0aW5nIHBvd2VyIHRvIGVmZmljaWVudGx5IHRyYWluIGJpZyBtb2RlbHMuIFRoZSB0cmFpbmluZyBvZiBDUE0tQW50IGxhc3RzIDY4IGRheXMgYW5kIGNvc3RzIDQzMEsgUk1CLCB3aGljaCBpcyBtdWNoIGxvd2VyIHRoYW4gdGhlIGNvc3Qgb2YgZXhpc3RpbmcgbW9kZWwgdHJhaW5pbmcgcHJhY3RpY2VzLiBUaGUgZ3JlZW5ob3VzZSBnYXMgKEdIRykgZW1pc3Npb25zIG9mIHRyYWluaW5nIENQTS1BbnQgYXJlIGFib3V0IDQ4NzJrZyBDTzJlLCB3aGlsZSB0aGUgZW1pc3Npb25zIG9mIHRyYWluaW5nIFQ1LTExQiBhcmUgNDYuN3QgQ08yZS4KCkVmZmVjdGl2ZTogT3BlbkRlbHRhIGVuYWJsZXMgdXMgdG8gYWRhcHQgQ1BNLUFudCB0byBkb3duc3RyZWFtIHRhc2tzIHRocm91Z2ggZGVsdGEgdHVuaW5nLiBJbiBvdXIgZXhwZXJpbWVudHMsIGJ5IG9ubHkgdHVuaW5nIDYuMyBtaWxsaW9uIHBhcmFtZXRlcnMsIENQTS1BbnQgaGFzIGFjaGlldmVkIHRoZSBiZXN0IHBlcmZvcm1hbmNlIG9uIHRoZSAzLzYgdGFza3MgaW4gdGhlIENVR0UgYmVuY2htYXJrLCBvdXRwZXJmb3JtaW5nIHRob3NlIGJhc2VsaW5lcyAoQ1BNMiB3aXRoIDExQiBwYXJhbWV0ZXJzIGFuZCBZdWFuIDEuMCB3aXRoIDI0NUIgcGFyYW1ldGVycykgdGhhdCB0dW5lIGFsbCBwYXJhbWV0ZXJzLgoKRWNvbm9taWNhbDogQk1Db29rICYgQk1JbmYgZW5hYmxlIHVzIHRvIGRyaXZlIENQTS1BbnQgd2l0aCBsaW1pdGVkIGNvbXB1dGluZyByZXNvdXJjZXMuIEJhc2VkIG9uIEJNSW5mLCB3ZSBjYW4gZWZmaWNpZW50bHkgcGVyZm9ybSBiaWcgbW9kZWwgaW5mZXJlbmNlIHVzaW5nIGEgc2luZ2xlIEdQVSAoZXZlbiBhIGNvbnN1bWVyLWxldmVsIEdQVSBsaWtlIEdUWCAxMDYwKSBpbnN0ZWFkIG9mIGNvbXB1dGluZyBjbHVzdGVycy4gVG8gbWFrZSB0aGUgZGVwbG95bWVudCBvZiBDUE0tQW50IG1vcmUgZWNvbm9taWNhbCwgd2UgdXNlIEJNQ29vayB0byBmdXJ0aGVyIGNvbXByZXNzIHRoZSBvcmlnaW5hbCAxMEIgQ1BNLUFudCBpbnRvIG11bHRpcGxlIHZlcnNpb25zLiBUaGVzZSBjb21wcmVzc2VkIGNoZWNrcG9pbnRzICg3QiwgM0IsIDFCLCAzMDBNKSBjYW4gbWVldCB0aGUgcmVxdWlyZW1lbnRzIG9mIHZhcmlvdXMgbG93LXJlc291cmNlIHNjZW5hcmlvcy4KCkVhc3ktdG8tVXNlOiBGb3IgYm90aCB0aGUgb3JpZ2luYWwgMTBCIG1vZGVsIGFuZCBp</x:v>
      </x:c>
    </x:row>
    <x:row r="200" ht="18" customHeight="1">
      <x:c r="A200" s="17" t="n">
        <x:v>195</x:v>
      </x:c>
      <x:c r="B200" s="17" t="n">
        <x:v>310</x:v>
      </x:c>
      <x:c r="C200" s="160" t="str">
        <x:v>dHMgY29tcHJlc3NlZCB2ZXJzaW9ucywgdGhleSBjYW4gYmUgbG9hZGVkIGFuZCBydW4gd2l0aCBvbmx5IGEgZmV3IGxpbmVzIG9mIGNvZGUuIFdlIHdpbGwgaW50ZWdyYXRlIENQTS1BbnQgaW50byBNb2RlbENlbnRlciBzb29uLCBtYWtpbmcgZnVydGhlciBkZXZlbG9wbWVudCBvbiBvdXIgbW9kZWwgZWFzaWVyLgoKRWdhbGl0YXJpYW46IFRoZSB0cmFpbmluZyBwcm9jZXNzIG9mIENQTS1BbnQgaXMgY29tcGxldGVseSBvcGVuLiBXZSBoYXZlIHJlbGVhc2VkIGFsbCBjb2RlLCBsb2cgZmlsZXMsIGFuZCBmaW5hbCBjaGVja3BvaW50cy4gQWxsIHRoZXNlIGZpbGVzIGFyZSBwdWJsaWNseSBhdmFpbGFibGUuIENQTS1BbnQgYWxzbyBhZG9wdHMgYW4gb3BlbiBsaWNlbnNlIHRoYXQgYWxsb3dzIGNvbW1lcmNpYWwgdXNlLiIsLCxPcGVuIHdlaWdodHMgKG5vbi1jb21tZXJjaWFsKSwiQ2hpbmEsQ2hpbmEsQ2hpbmEsQ2hpbmEiLCwsLCwsMjAyNS0xMS0yOCAxMTo1Mzo0NCswMDowMCwsLCwsLCJBY2FkZW1pYSxBY2FkZW1pYSxJbmR1c3RyeSIsLCwsLFVucmVsZWFzZWQsIm5vIGNsZWFyIGxpY2Vuc2UKaHR0cHM6Ly9naXRodWIuY29tL09wZW5CTUIvQ1BNLUxpdmUvdHJlZS9jcG0tYW50L2NwbS1saXZlI21vZGVsLWNoZWNrcG9pbnRzIiwsNjY3NzkuMzQsLCwsLE9wZXJhdGlvbiBjb3VudGluZywsLCwsWWVzCldoaXNwZXIsU3BlZWNoLFNwZWVjaCByZWNvZ25pdGlvbiAoQVNSKSxPcGVuQUksIkFsZWMgUmFkZm9yZCwgSm9uZyBXb29rIEtpbSwgVGFvIFh1LCBHcmVnIEJyb2NrbWFuLCBDaHJpc3RpbmUgTWNMZWF2ZXksIElseWEgU3V0c2tldmVyIiwyMDIyLTA5LTIxLFJvYnVzdCBTcGVlY2ggUmVjb2duaXRpb24gdmlhIExhcmdlLVNjYWxlIFdlYWsgU3VwZXJ2aXNpb24sImh0dHBzOi8vY2RuLm9wZW5haS5jb20vcGFwZXJzL3doaXNwZXIucGRmCgpodHRwczovL2FyeGl2Lm9yZy9hYnMvMjIxMi4wNDM1NiIsNzA2Ni4wLFNPVEEgaW1wcm92ZW1lbnQsIiIiV2UgYWNoaWV2ZSBhIG5ldyBzdGF0ZSBvZiB0aGUgYXJ0IG9mIDI5LjEgQkxFVSB6ZXJvLXNob3Qgd2l0aG91dCB1c2luZyBhbnkgb2YgdGhlIENvVm9TVDIgdHJhaW5pbmcgZGF0YS4iIiIsMTU1MDAwMDAwMC4wLFRhYmxlIDEsNC4yMDcyNjYzZSsyMSxTZWUgZmlndXJlIDksMTI0MDMyMDAwMDAsIiIiV2hlbiBzY2FsZWQgdG8gNjgwLDAwMCBob3VycyBvZiBtdWx0aWxpbmd1YWwgYW5kIG11bHRpdGFzawpzdXBlcnZpc2lvbiwgdGhlIHJlc3VsdGluZyBtb2RlbHMgZ2VuZXJhbGl6ZSB3ZWxsCnRvIHN0YW5kYXJkIGJlbmNobWFya3MgYW5kIGFyZSBvZnRlbiBjb21wZXRpdGl2ZQp3aXRoIHByaW9yIGZ1bGx5IHN1cGVydmlzZWQgcmVzdWx0cyBidXQgaW4gYSB6ZXJvc2hvdCB0cmFuc2ZlciBzZXR0aW5nIHdpdGhvdXQgdGhlIG5lZWQgZm9yIGFueSBmaW5ldHVuaW5nLiIiCgoKMTMsNjgwIHdvcmRzL2ggKiA2ODAsMDAwaCA9IDksMzAyLDQwMCwwMDAgd29yZHMiLCwsLFNlbGYtc3VwZXJ2aXNlZCBsZWFybmluZyxMaWtlbHksIldlIHN0dWR5IHRoZSBjYXBhYmlsaXRpZXMgb2Ygc3BlZWNoIHByb2Nlc3Npbmcgc3lzdGVtcyB0cmFpbmVkIHNpbXBseSB0byBwcmVkaWN0IGxhcmdlIGFtb3VudHMgb2YgdHJhbnNjcmlwdHMgb2YgYXVkaW8gb24gdGhlIGludGVybmV0LiBXaGVuIHNjYWxlZCB0byA2ODAsMDAwIGhvdXJzIG9mIG11bHRpbGluZ3VhbCBhbmQgbXVsdGl0YXNrIHN1cGVydmlzaW9uLCB0aGUgcmVzdWx0aW5nIG1vZGVscyBnZW5lcmFsaXplIHdlbGwgdG8gc3RhbmRhcmQgYmVuY2htYXJrcyBhbmQgYXJlIG9mdGVuIGNvbXBldGl0aXZlIHdpdGggcHJpb3IgZnVsbHkgc3VwZXJ2aXNlZCByZXN1bHRzIGJ1dCBpbiBhIHplcm9zaG90IHRyYW5zZmVyIHNldHRpbmcgd2l0aG91dCB0aGUgbmVlZCBmb3IgYW55IGZpbmV0dW5pbmcuIFdoZW4gY29tcGFyZWQgdG8gaHVtYW5zLCB0aGUgbW9kZWxzIGFwcHJvYWNoIHRoZWlyIGFjY3VyYWN5IGFuZCByb2J1c3RuZXNzLiBXZSBhcmUgcmVsZWFzaW5nIG1vZGVscyBhbmQgaW5mZXJlbmNlIGNvZGUgdG8gc2VydmUgYXMgYSBmb3VuZGF0aW9uIGZvciBmdXJ0aGVyIHdvcmsgb24gcm9idXN0IHNwZWVjaCBwcm9jZXNzaW5nLiIsMy4wLCxPcGVuIHdlaWdodHMgKHVucmVzdHJpY3RlZCksVW5pdGVkIFN0YXRlcyBvZiBBbWVyaWNhLCwsLCwsMjAyNi0wNS0yNSAxMjoxOToxMiswMDowMCwsLCwyNTYuMCxUYWJsZSAxNyxJbmR1c3RyeSxUcnVlLCwsLFVucmVsZWFzZWQsIk1JVCBmb3Igd2VpZ2h0czoKaHR0cHM6Ly9naXRodWIuY29tL29wZW5haS93aGlzcGVyCgp0aGUgcmVwbyBsb29rcyBsaWtlIGp1c3QgaW5mZXJlbmNlIGNvZGUgdG8gbWUuIGFsc28sIHRoaXMgcGFwZXIgc2F5cyBpdCdzIGp1c3QgaW5mZXJlbmNlIGNvZGUgYW5kIHRoZXkgcmVwcm9kdWNlZCB0aGVpciB2ZXJzaW9uIG9mIFdoaXNwZXIgdGhyb3VnaCBvdGhlciBtZWFuczogaHR0cHM6Ly9hcnhpdi5vcmcvcGRmLzIzMDkuMTM4NzYgIiwsLCxGUDE2LCwsSGFyZHdhcmUsLCwsLFllcwpEaXN0aWxQcm90QmVydCxCaW9sb2d5LCJQcm90ZWlucyxQcm90ZWluIGZvbGRpbmcgcHJlZGljdGlvbiIsQmFyLUlsYW4gVW5pdmVyc2l0eSwiWWFyb24gR2VmZmVuLCBZYW5heSBPZnJhbiwgUm9uIFVuZ2VyIiwyMDIyLTA5LTE4LERpc3RpbFByb3RCZXJ0OiBhIGRpc3RpbGxlZCBwcm90ZWluIGxhbmd1YWdlIG1vZGVsIHVzZWQgdG8gZGlzdGluZ3Vpc2ggYmV0d2VlbiByZWFsIHByb3RlaW5zIGFuZCB0aGVpciByYW5kb21seSBzaHVmZmxlZCBjb3VudGVycGFydHMsaHR0cHM6Ly9hY2FkZW1pYy5vdXAuY29tL2Jpb2luZm9ybWF0aWNzL2FydGljbGUvMzgvU3VwcGxlbWVudF8yL2lpOTUvNjcwMTk5NSwzOS4wLCwsMjMwMDAwMDAwLjAsIiIid2Ugd2VyZSBhYmxlIHRvIHJlZHVjZSB0aGUgbnVtYmVyIG9mIERpc3RpbFByb3RCZXJ0IHBhcmFtZXRlcnMgYnkgYWxtb3N0IGhhbGYsIHRvIDIzMCBNIiIiLDEuOWUrMjAsIiIiUHJldHJhaW5pbmcgd2FzIGRvbmUgb24gZml2ZSB2MTAwIDMyLUdCIE52aWRpYSBHUFVzIGZyb20gYSBER1gKY2x1c3RlciB3aXRoIGEgbG9jYWwgYmF0Y2ggc2l6ZSBvZiAxNiBleGFtcGxlcy4uLiBUaGUgbW9kZWwgd2FzIHRyYWluZWQgZm9yIHRocmVlIGVwb2NocyB1c2luZyBtaXhlZCBwcmVjaXNpb24gYW5kIGR5bmFtaWMgcGFkZGluZy4gRXZlcnkgZXBvY2ggcnVuIHRvb2sgYXBwcm94aW1hdGVseSA0IGRheXMsIHJlc3VsdGluZyBpbiB0b3RhbCBwcmV0cmFpbmluZyB0aW1lIG9mIDEyIGRheXMiIgoKNSAqIDEyNSB0ZXJhRkxPUC9zICogMTIgKiAyNCAqIDM2MDAgKiAwLjMgKGFzc3VtZWQgdXRpbGl6YXRpb24pID0gMS45ZTIwIiwxMTAwODAwMDAwMCwiNDMsMDAwLDAwMCBzZXF1ZW5jZXMgw5cgMzAwIGFtaW5vIGFjaWRzID0gMTIsOTAwLDAwMCwwMDAgKDEuMjllMTApIGRhdGEgcG9pbnRzCgpDYWxjdWxhdGlvbjoKNDMsMDAwLDAwMCDDlyAzMDAgPSAxMiw5MDAsMDAwLDAwMCIsMjg4LjAsMTIgZGF5cyxOVklESUEgVGVzbGEgVjEwMCBER1hTIDMyIEdCLCxDb25maWRlbnQsIlJlY2VudGx5LCBkZWVwIGxlYXJuaW5nIG1vZGVscywgaW5pdGlhbGx5IGRldmVsb3BlZCBpbiB0aGUgZmllbGQgb2YgbmF0dXJhbCBsYW5ndWFnZSBwcm9jZXNzaW5nIChOTFApLCB3ZXJlIGFwcGxpZWQgc3VjY2Vzc2Z1bGx5IHRvIGFuYWx5emUgcHJvdGVpbiBzZXF1ZW5jZXMuIEEgbWFqb3IgZHJhd2JhY2sgb2YgdGhlc2UgbW9kZWxzIGlzIHRoZWlyIHNpemUgaW4gdGVybXMgb2YgdGhlIG51bWJlciBvZiBwYXJhbWV0ZXJzIG5lZWRlZCB0byBiZSBmaXR0ZWQgYW5kIHRoZSBhbW91bnQgb2YgY29tcHV0YXRpb25hbCByZXNvdXJjZXMgdGhleSByZXF1aXJlLiBSZWNlbnRseSwgJ2Rpc3RpbGxlZCcgbW9kZWxzIHVzaW5nIHRoZSBjb25jZXB0IG9mIHN0dWRlbnQgYW5kIHRlYWNoZXIgbmV0d29ya3MgaGF2ZSBiZWVuIHdpZGVseSB1c2VkIGluIE5MUC4gSGVyZSwgd2UgYWRhcHRlZCB0aGlzIGNvbmNlcHQgdG8gdGhlIHByb2JsZW0gb2YgcHJvdGVpbiBzZXF1ZW5jZSBhbmFseXNpcywgYnkgZGV2ZWxvcGluZyBEaXN0aWxQcm90QmVydCwgYSBkaXN0aWxsZWQgdmVyc2lvbiBvZiB0aGUgc3VjY2Vzc2Z1bCBQcm90QmVydCBtb2RlbC4gSW1wbGVtZW50aW5nIHRoaXMgYXBwcm9hY2gsIHdlIHJlZHVjZWQgdGhlIHNpemUgb2YgdGhlIG5ldHdvcmsgYW5kIHRoZSBydW5uaW5nIHRpbWUgYnkgNTAlLCBhbmQgdGhlIGNvbXB1dGF0aW9uYWwgcmVzb3VyY2VzIG5lZWRlZCBmb3IgcHJldHJhaW5pbmcgYnkgOTglIHJlbGF0aXZlIHRvIFByb3RCZXJ0IG1vZGVsLiBVc2luZyB0d28gcHVibGlzaGVkIHRhc2tzLCB3ZSBzaG93ZWQgdGhhdCB0aGUgcGVyZm9ybWFuY2Ugb2YgdGhlIGRpc3RpbGxlZCBtb2RlbCBhcHByb2FjaGVzIHRoYXQgb2YgdGhlIGZ1bGwgbW9kZWwuIFdlIG5leHQgdGVzdGVkIHRoZSBhYmlsaXR5IG9mIERpc3RpbFByb3RCZXJ0IHRvIGRpc3Rpbmd1aXNoIGJldHdlZW4gcmVhbCBhbmQgcmFuZG9tIHByb3RlaW4gc2VxdWVuY2VzLiBUaGUgdGFzayBpcyBoaWdobHkgY2hhbGxlbmdpbmcgaWYgdGhlIGNvbXBvc2l0aW9uIGlzIG1haW50YWluZWQgb24gdGhlIGxldmVsIG9mIHNpbmdsZXQsIGRvdWJsZXQgYW5kIHRyaXBsZXQgYW1pbm8gYWNpZHMuIEluZGVlZCwgdHJhZGl0aW9uYWwgbWFjaGluZS1sZWFybmluZyBhbGdvcml0aG1zIGhhdmUgZGlmZmljdWx0aWVzIHdpdGggdGhpcyB0YXNrLiBIZXJlLCB3ZSBzaG93IHRoYXQgRGlzdGlsUHJvdEJlcnQgcHJlZm9ybXMgdmVyeSB3ZWxsIG9uIHNpbmdsZXQsIGRvdWJsZXQgYW5kIGV2ZW4gdHJpcGxldC1zaHVmZmxlZCB2ZXJzaW9ucyBvZiB0aGUgaHVtYW4gcHJvdGVvbWUsIHdpdGggQVVDIG9mIDAuOTIsIDAuOTEgYW5kIDAuODcsIHJlc3BlY3RpdmVseS4gRmluYWxseSwgd2Ugc3VnZ2VzdCB0aGF0IGJ5IGV4YW1pbmluZyB0aGUgc21hbGwgbnVtYmVyIG9mIGZhbHNlLXBvc2l0aXZlIGNsYXNzaWZpY2F0aW9ucyAoaS5lLiBzaHVmZmxlZCBzZXF1ZW5jZXMgY2xhc3NpZmllZCBhcyBwcm90ZWlucyBieSBEaXN0aWxQcm90QmVydCksIHdlIG1heSBiZSBhYmxlIHRvIGlkZW50aWZ5IGRlIG5vdm8gcG90ZW50aWFsIG5hdHVyYWwtbGlrZSBwcm90ZWlucyBiYXNlZCBvbiByYW5kb20gc2h1ZmZsaW5nIG9mIGFtaW5vIGFjaWQgc2VxdWVuY2VzLiIsMy4wLCxPcGVuIHdlaWdodHMgKHVucmVzdHJpY3RlZCksSXNyYWVsLCwsLCwsMjAyNi0wMS0wMSAxNDowMjowNCswMDowMCwsLCwsLEFjYWRlbWlhLCwsLCxPcGVuIHNvdXJjZSwiTUlUIGxpY2Vuc2UKaHR0cHM6Ly9naXRodWIuY29tL3lhcm9uZ2VmL0Rpc3RpbFByb3RCZXJ0CgpNSVQgbGljZW5zZQpodHRwczovL2h1Z2dpbmdmYWNlLmNvL3lhcm9uZ2VmL0Rpc3RpbFByb3RCZXJ0IiwsLCwsLCxIYXJkd2FyZSx5YXJvbmdlZiwsLCxZZXMKQ1BBQyxCaW9sb2d5LCJQcm90ZWluLWxpZ2FuZCBiaW5kaW5nIGFmZmluaXR5IHByZWRpY3Rpb24sUHJvdGVpbi1saWdhbmQgY29udGFjdCBwcmVkaWN0aW9uIixUZXhhcyBBJk0sIll1bmluZyBZb3UsIFlhbmcgU2hlbiIsMjAyMi0wOS0xOCxDcm9zcy1tb2RhbGl0eSBhbmQgc2VsZi1zdXBlcnZpc2VkIHByb3RlaW4gZW1iZWRkaW5nIGZvciBjb21wb3VuZOKAk3Byb3RlaW4gYWZmaW5pdHkgYW5kIGNvbnRhY3QgcHJlZGljdGlvbixodHRwczovL2FjYWRlbWljLm91cC5jb20vYmlvaW5mb3JtYXRpY3MvYXJ0aWNsZS8zOC9TdXBwbGVtZW50XzIvaWk2OC82NzAyMDExLDI1LjAsLCwsLCwsNTg5OTQ0MTk1LCJDYWxjdWxhdGlvbnM6CjYwLDEzNyDDlyAxLDAwMCA9IDYuMDEzNyDDlyAxMOKBtwoxMiw3OTgsNjcxIMOXIDEsMDAwID0gMS4yNzk4NjcxIMOXIDEwwrnigbAKNi4wMTM3IMOXIDEw4oG3ICsgMS4yNzk4NjcxIMOXIDEwwrnigbAgPSAxLjM0MDA2Nzggw5cgMTDCueKBsAoKRmluYWwgZXN0aW1hdGU6IDEuMzQgw5cgMTDCueKBsCBkYXRhcG9pbnRzCgphc3N1bWVzIDEwMDAgZGF0YXBvaW50cyBwZXIgc2VxdWVuY2U/IiwsLCwsU3BlY3VsYXRpdmUsIk1vdGl2YXRpb24KQ29tcHV0YXRpb25hbCBtZXRob2RzIGZvciBjb21wb3VuZOKAk3Byb3RlaW4gYWZmaW5pdHkgYW5kIGNvbnRhY3QgKENQQUMpIHByZWRpY3Rpb24gYWltIGF0IGZhY2lsaXRhdGluZyByYXRpb25hbCBkcnVnIGRpc2NvdmVyeSBieSBzaW11bHRhbmVvdXMgcHJlZGljdGlvbiBvZiB0aGUgc3RyZW5ndGggYW5kIHRoZSBwYXR0ZXJuIG9mIGNvbXBvdW5k4oCTcHJvdGVpbiBpbnRlcmFjdGlvbnMuIEFsdGhvdWdoIHRoZSBkZXNpcmVkIG91dHB1dHMgYXJlIGhpZ2hseSBzdHJ1Y3R1cmUtZGVwZW5kZW50LCB0aGUgbGFjayBvZiBwcm90ZWluIHN0cnVjdHVyZXMgb2Z0ZW4gbWFrZXMgc3RydWN0dXJlLWZyZWUgbWV0aG9kcyByZWx5IG9uIHByb3RlaW4gc2VxdWVuY2UgaW5wdXRzIGFsb25lLiBUaGUgc2NhcmNpdHkgb2YgY29tcG91bmTigJNwcm90ZWluIHBhaXJzIHdpdGggYWZmaW5pdHkgYW5kIGNvbnRhY3QgbGFiZWxzIGZ1cnRoZXIgbGltaXRzIHRoZSBhY2N1cmFjeSBhbmQgdGhlIGdlbmVyYWxpemFiaWxpdHkgb2YgQ1BBQyBtb2RlbHMuCgpSZXN1bHRzClRvIG92ZXJjb21lIHRoZSBhZm9yZW1lbnRpb25lZCBjaGFsbGVuZ2VzIG9mIHN0cnVjdHVyZSBuYWl2ZXR5IGFuZCBsYWJlbGVkLWRhdGEgc2NhcmNpdHksIHdlIGludHJvZHVjZSBjcm9zcy1tb2RhbGl0eSBhbmQgc2VsZi1zdXBlcnZpc2VkIGxlYXJuaW5nLCByZXNwZWN0aXZlbHksIGZvciBzdHJ1Y3R1cmUtYXdhcmUgYW5kIHRhc2stcmVsZXZhbnQgcHJvdGVpbiBlbWJlZGRpbmcuIFNwZWNpZmljYWxseSwgcHJvdGVpbiBkYXRhIGFyZSBhdmFpbGFibGUgaW4gYm90aCBtb2RhbGl0aWVzIG9mIDFEIGFtaW5vLWFjaWQgc2VxdWVuY2VzIGFuZCBwcmVkaWN0ZWQgMkQgY29udGFjdCBtYXBzIHRoYXQgYXJlIHNlcGFyYXRlbHkgZW1iZWRkZWQgd2l0aCByZWN1cnJlbnQgYW5kIGdyYXBoIG5ldXJhbCBuZXR3b3JrcywgcmVzcGVjdGl2ZWx5LCBhcyB3ZWxsIGFzIGpvaW50bHkgZW1iZWRkZWQgd2l0aCB0d28gY3Jvc3MtbW9kYWxpdHkgc2NoZW1lcy4gRnVydGhlcm1vcmUsIGJvdGggcHJvdGVpbiBtb2RhbGl0aWVzIGFyZSBwcmUtdHJhaW5lZCB1bmRlciB2YXJpb3VzIHNlbGYtc3VwZXJ2aXNlZCBsZWFybmluZyBzdHJhdGVnaWVzLCBieSBsZXZlcmFnaW5nIG1hc3NpdmUgYW1vdW50IG9mIHVubGFiZWxlZCBwcm90ZWluIGRhdGEuIE91ciByZXN1bHRzIGluZGljYXRlIHRoYXQgaW5kaXZpZHVhbCBwcm90ZWluIG1vZGFsaXRpZXMgZGlmZmVyIGluIHRoZWlyIHN0cmVuZ3RocyBvZiBwcmVkaWN0aW5nIGFmZmluaXRpZXMgb3IgY29udGFjdHMuIFByb3BlciBjcm9zcy1tb2RhbGl0eSBwcm90ZWluIGVtYmVkZGluZyBjb21iaW5lZCB3aXRoIHNlbGYtc3VwZXJ2aXNlZCBsZWFybmluZyBpbXByb3ZlcyBtb2RlbCBnZW5lcmFsaXphYmlsaXR5IHdoZW4gcHJlZGljdGluZyBib3RoIGFmZmluaXRpZXMgYW5kIGNvbnRhY3RzIGZvciB1bnNlZW4gcHJvdGVpbnMuIiwsLCxVbml0ZWQgU3RhdGVzIG9mIEFtZXJpY2EsLCwsLCwyMDI2LTAxLTAxIDE0OjAyOjA1KzAwOjAwLCwsLCwsQWNhZGVtaWEsLCwsLCwsLCwsLCwsLCwsLCwKQ0xJUCBWaVQtSC8xNCAtIExBSU9OLTJCLFZpc2lvbixJbWFnZSBjbGFzc2lmaWNhdGlvbixMQUlPTiwiQ2hyaXN0b3BoIFNjaHVobWFubiwgUm9tYWluIEJlYXVtb250LCBSaWNoYXJkIFZlbmN1LCBDYWRlIFcgR29yZG9uLCBSb3NzIFdpZ2h0bWFuLCBNZWhkaSBDaGVydGksIFRoZW8gQ29vbWJlcywgQWFydXNoIEthdHRhLCBDbGF5dG9uIE11bGxpcywgTWl0Y2hlbGwgV29ydHNtYW4sIFBhdHJpY2sgU2NocmFtb3dza2ksIFNyaXZhdHNhIFIgS3VuZHVydGh5LCBLYXRoZXJpbmUgQ3Jvd3NvbiwgTHVkd2lnIFNjaG1pZHQsIFJvYmVydCBLYWN6bWFyY3p5aywgSmVuaWEgSml0c2V2IiwyMDIyLTA5LTE1LCBNb2RlbCBDYXJkIGZvciBDTElQIFZpVC1ILzE0IC0gTEFJT04tMkIgLGh0dHBzOi8vaHVnZ2luZ2ZhY2UuY28vbGFpb24vQ0xJUC1WaVQtSC0xNC1sYWlvbjJCLXMzMkItYjc5SywsLCw5ODYwMDAwMDAuMCw5ODZNIHBhcmFtcyBmcm9tIGh0dHBzOi8vaHVnZ2luZ2ZhY2UuY28vbGFpb24vQ0xJUC1WaVQtSC0xNC1sYWlvbjJCLXMzMkItYjc5Syw3Ljg0MTAwMDAwMDAwMDFlKzIyLCIiIkEgQ0xJUCBWaVQtSC8xNCBtb2RlbCB0cmFpbmVkIHdpdGggdGhlIExBSU9OLTJCIEVuZ2xpc2ggc3Vic2V0IG9mIExBSU9OLTVCIChodHRwczovL2xhaW9uLmFpL2Jsb2cvbGFpb24tNWIvKSB1c2luZyBPcGVuQ0xJUCAoaHR0cHM6Ly9naXRodWIuY29tL21sZm91bmRhdGlvbnMvb3Blbl9jbGlwKS4iIgpQZXIgaHR0cHM6Ly9sYWlvbi5haS9ibG9nL2xhcmdlLW9wZW5jbGlwLyBILzE0IHVzZWQgODI0IEExMDBzLCB0cmFpbmVkIDQyIHNhbXBsZXMgcGVyIGdwdS1zZWNvbmQsIHNhdyAzMkIgc2FtcGxlcwpjb21wdXRlID0gMzMlICogMzExLjg0IFRGTE9QUyAqICgzMiBiaWxsaW9uIC8gNDIpIHNlY29uZHMgPSA3Ljg0MWUyMiBGTE9QIiwxMTU1NTczNTUxMCwiMkIgc2l6ZSBvZiBMQUlPTi0yQgppbnB1dCBpcyBpbWFnZSB0ZXh0IHBhaXIKIiJBIENMSVAgVmlULUgvMTQgbW9kZWwgdHJhaW5lZCB3aXRoIHRoZSBMQUlPTi0yQiBFbmdsaXNoIHN1YnNldCBvZiBMQUlPTi01QiAoaHR0cHM6Ly9sYWlvbi5haS9ibG9nL2xhaW9uLTViLykgdXNpbmcgT3BlbkNMSVAgKGh0dHBzOi8vZ2l0aHViLmNvbS9tbGZvdW5kYXRpb25zL29wZW5fY2xpcCkuIiIiLCwsLCxDb25maWRlbnQsIk1vZGVsIERlc2NyaXB0aW9uCkEgQ0xJUCBWaVQtSC8xNCBtb2RlbCB0cmFpbmVkIHdpdGggdGhlIExBSU9OLTJCIEVuZ2xpc2ggc3Vic2V0IG9mIExBSU9OLTVCIChodHRwczovL2xhaW9uLmFpL2Jsb2cvbGFpb24tNWIvKSB1c2luZyBPcGVuQ0xJUCAoaHR0cHM6Ly9naXRodWIuY29tL21sZm91bmRhdGlvbnMvb3Blbl9jbGlwKS4KCk1vZGVsIHRyYWluaW5nIGRvbmUgYnkgUm9tYWluIEJlYXVtb250IG9uIHRoZSBzdGFiaWxpdHkuYWkgY2x1c3Rlci4KClVzZXMKQXMgcGVyIHRoZSBvcmlnaW5hbCBPcGVuQUkgQ0xJUCBtb2RlbCBjYXJkLCB0aGlzIG1vZGVsIGlzIGludGVuZGVkIGFzIGEgcmVzZWFyY2ggb3V0cHV0IGZvciByZXNlYXJjaCBjb21tdW5pdGllcy4gV2UgaG9wZSB0aGF0IHRoaXMgbW9kZWwgd2lsbCBlbmFibGUgcmVzZWFyY2hlcnMgdG8gYmV0dGVyIHVuZGVyc3RhbmQgYW5kIGV4cGxvcmUgemVyby1zaG90LCBhcmJpdHJhcnkgaW1hZ2UgY2xhc3NpZmljYXRpb24uIFdlIGFsc28gaG9wZSBpdCBjYW4gYmUgdXNlZCBmb3IgaW50ZXJkaXNjaXBsaW5hcnkgc3R1ZGllcyBvZiB0aGUgcG90ZW50aWFsIGltcGFjdCBvZiBzdWNoIG1vZGVsLgoKVGhlIE9wZW5BSSBDTElQIHBhcGVyIGluY2x1ZGVzIGEgZGlzY3Vzc2lvbiBvZiBwb3RlbnRpYWwgZG93bnN0cmVhbSBpbXBhY3RzIHRvIHByb3ZpZGUgYW4gZXhhbXBsZSBmb3IgdGhpcyBzb3J0IG9mIGFuYWx5c2lzLiBBZGRpdGlvbmFsbHksIHRoZSBMQUlPTi01QiBibG9nIChodHRwczovL2xhaW9uLmFpL2Jsb2cvbGFpb24tNWIvKSBhbmQgdXBjb21pbmcgcGFwZXIgaW5jbHVkZSBhZGRpdGlvbmFsIGRpc2N1c3Npb24gYXMgaXQgcmVsYXRlcyBzcGVjaWZpY2FsbHkgdG8gdGhlIHRyYWluaW5nIGRhdGFzZXQuIiwsLE9wZW4gd2VpZ2h0cyAodW5yZXN0cmljdGVkKSxHZXJtYW55LCwsLCwsMjAyNS0xMS0yOCAxMTo1Mzo0NCswMDowMCwsLCwsLFJlc2VhcmNoIGNvbGxlY3RpdmUsLCwsLFVucmVsZWFzZWQsIk1JVCBsaWNlbnNlIGZvciB3ZWlnaHRzCgpkYXRhc2V0IGlzIExBSU9OIHdoaWNoIGlzIG9wZW4gc291cmNlOgpodHRwczovL2xhaW9uLmFpL2Jsb2cvbGFpb24tNWIvIiwsLCwsLCxIYXJkd2FyZSwsLCwsWWVzCk5lTU8gTWVnYXRyb24gR1BUIDIwQixMYW5ndWFnZSwiTGFuZ3VhZ2UgbW9kZWxpbmcvZ2VuZXJhdGlvbixRdWVzdGlvbiBhbnN3ZXJpbmciLE5WSURJQSwsMjAyMi0wOS0xNSwgTmVNbyBNZWdhdHJvbi1HUFQgMjBCICxodHRwczovL2h1Z2dpbmdmYWNlLmNvL252aWRpYS9uZW1vLW1lZ2F0cm9uLWdwdC0yMEIsLCwsMjAwMDAwMDAwMDAuMCwyMEIsLCJJZiB0cmFpbmVkIGZvciBvbmUgZXBvY2ggb24gdGhlIFBpbGUsIHdvdWxkIGJlCjYgKiAyMEIgKiAyMjBCID0gMi42NGUyMgpObyBpbmRpY2F0aW9uIG9mIGFjdHVhbCBudW1iZXIgb2YgdG9rZW5zIHNlZW4iLDM0MTE3MzM2Nzk2NSwiU2l6ZSBvZiB0aGUgcGlsZSBpcyBhcm91bmQgMjIwQiB0b2tlbnM6CjgyNSBHQiAqIDIwMCB3b3Jkcy9HQiAqIDQvMyB0b2tlbi93b3JkID0gMjIwQgoKYXMgcGVyIGZpZ3VyZSA0IGZyb20gaHR0cHM6Ly9hcnhpdi5vcmcvcGRmLzIyMDQuMDY3NDUKdGhlIFBpbGUgY29udGFpbnMgMzQxMTczMzY3OTY1IHRva2VucwoKUG9zc2libGUgdGhleSB0cmFpbmVkIGZvciBsZXNzIHRoYW4gb25lIGVwb2NoLiIsLCwsU2VsZi1zdXBlcnZpc2VkIGxlYXJuaW5nLENvbmZpZGVudCwiTWVnYXRyb24tR1BUIDIwQiBpcyBhIHRyYW5zZm9ybWVyLWJhc2VkIGxhbmd1YWdlIG1vZGVsLiBHUFQgcmVmZXJzIHRvIGEgY2xhc3Mgb2YgdHJhbnNmb3JtZXIgZGVjb2Rlci1vbmx5IG1vZGVscyBzaW1pbGFyIHRvIEdQVC0yIGFuZCAzIHdoaWxlIDIwQiByZWZlcnMgdG8gdGhlIHRvdGFsIHRyYWluYWJsZSBwYXJhbWV0ZXIgY291bnQgKDIwIEJpbGxpb24pIFsxLCAyXS4iLCwsT3BlbiB3ZWlnaHRzICh1bnJlc3RyaWN0ZWQpLFVuaXRlZCBTdGF0ZXMgb2YgQW1lcmljYSwsLCwsLDIwMjUtMTEtMjggMTE6NTM6NDQrMDA6MDAsLCwsLCxJbmR1c3RyeSwsLCwsVW5yZWxlYXNlZCwiQ0MgQlkgNC4wOiBodHRwczovL2NyZWF0aXZlY29tbW9ucy5vcmcvbGljZW5zZXMvYnkvNC4wLwoKY29tbWVyY2lhbCwgbm8gcmVzdHJpY3Rpb25zIG90aGVyIHRoYW4gdG8gZ2l2ZSBjcmVkaXQiLCwsLCwsLCwsLCwsWWVzClByb3RlaW5NUE5OLEJpb2xvZ3ksIlByb3RlaW4gb3IgbnVjbGVvdGlkZSBsYW5ndWFnZSBtb2RlbCAocExNL25MTSksUHJvdGVpbiBkZXNpZ24iLCJVbml2ZXJzaXR5IG9mIFdhc2hpbmd0b24sV2FnZW5pbmdlbiBVbml2ZXJzaXR5IGFuZCBSZXNlYXJjaCxORVJTQywgTGF3cmVuY2UgQmVya2VsZXkgTmF0aW9uYWwgTGFib3JhdG9yeSIsIkouIERhdXBhcmFzLCBJLiBBbmlzaGNoZW5rbywgTi4gQmVubmV0dCwgSC4gQmFpLCBSLiBKLiBSYWdvdHRlLCBMLiBGLiBNaWxsZXMsIEIuIEkuIE0uIFdpY2t5LCBBLiBDb3VyYmV0LCBSLiBKLiBkZSBIYWFzLCBOLiBCZXRoZWwsIFAuIEouIFkuIExldW5nLCBULiBGLiBIdWRkeSwgUy4gUGVsbG9jaywgRC4gVGlzY2hlciwgRi4gQ2hhbiwgQi4gS29lcG5pY2ssIEguIE5ndXllbiwgQS4gS2FuZywgQi4gU2Fua2FyYW4sIEEuIEsuIEJlcmEsIE4uIFAuIEtpbmcsIEQuIEJha2VyIiwyMDIyLTA5LTE1LFJvYnVzdCBkZWVwIGxlYXJuaW5n4oCTYmFzZWQgcHJvdGVpbiBzZXF1ZW5jZSBkZXNpZ24gdXNpbmcgUHJvdGVpbk1QTk4saHR0cHM6Ly93d3cuc2NpZW5jZS5vcmcvZG9pL2Z1bGwvMTAuMTEyNi9zY2llbmNlLmFkZDIxODcsNzkzLjAsLCwsLCwsLCIxOSw3MDAgcHJvdGVpbnMgKiAwLjggW3RyYWluIHNwbGl0XSDDlyAzMDAgcmVzaWR1ZXMvcHJvdGVpbiBbYXNzdW10aW9uXSA9IDQgNzI4IDAwMCByZXNpZHVlcyDiiYggNS4wIMOXIDEw4oG2IGRhdGFwb2ludHMiLCwsLCxMaWtlbHksIldoaWxlIGRlZXAgbGVhcm5pbmcgaGFzIHJldm9sdXRpb25pemVkIHByb3RlaW4gc3RydWN0dXJlIHByZWRpY3Rpb24sIGFsbW9zdCBhbGwgZXhwZXJpbWVudGFsbHkgY2hhcmFjdGVyaXplZCBkZSBub3ZvIHByb3RlaW4gZGVzaWducyBoYXZlIGJlZW4gZ2VuZXJhdGVkIHVzaW5nIHBoeXNpY2FsbHkgYmFzZWQgYXBwcm9hY2hlcyBzdWNoIGFzIFJvc2V0dGEuIEhlcmUgd2UgZGVzY3JpYmUgYSBkZWVwIGxlYXJuaW5nIGJhc2VkIHByb3RlaW4gc2VxdWVuY2UgZGVzaWduIG1ldGhvZCwgUHJvdGVpbk1QTk4sIHdpdGggb3V0c3RhbmRpbmcgcGVyZm9ybWFuY2UgaW4gYm90aCBpbiBzaWxpY28gYW5kIGV4cGVyaW1lbnRhbCB0ZXN0cy4gVGhlIGFtaW5vIGFjaWQgc2VxdWVuY2UgYXQgZGlmZmVyZW50IHBvc2l0aW9ucyBjYW4gYmUgY291cGxlZCBiZXR3ZWVuIHNpbmdsZSBvciBtdWx0aXBsZSBjaGFpbnMsIGVuYWJsaW5nIGFwcGxpY2F0aW9uIHRvIGEgd2lkZSByYW5nZSBvZiBjdXJyZW50IHByb3RlaW4gZGVzaWduIGNoYWxsZW5nZXMuIE9uIG5hdGl2ZSBwcm90ZWluIGJhY2tib25lcywgUHJvdGVpbk1QTk4gaGFzIGEgc2VxdWVuY2UgcmVjb3Zlcnkgb2YgNTIuNCUsIGNvbXBhcmVkIHRvIDMyLjklIGZvciBSb3NldHRhLiBJbmNvcnBvcmF0aW9uIG9mIG5vaXNlIGR1cmluZyB0cmFpbmluZyBpbXByb3ZlcyBzZXF1ZW5jZSByZWNvdmVyeSBvbiBwcm90ZWluIHN0cnVjdHVyZSBtb2RlbHMsIGFuZCBwcm9kdWNlcyBzZXF1ZW5jZXMgd2hpY2ggbW9yZSByb2J1c3RseSBlbmNvZGUgdGhlaXIgc3RydWN0dXJlcyBhcyBhc3Nlc3NlZCB1c2luZyBzdHJ1Y3R1cmUgcHJlZGljdGlvbiBhbGdvcml0aG1zLiBXZSBkZW1vbnN0cmF0ZSB0aGUgYnJvYWQgdXRpbGl0eSBhbmQgaGlnaCBhY2N1cmFjeSBvZiBQcm90ZWluTVBOTiB1c2luZyBYLXJheSBjcnlzdGFsbG9ncmFwaHksIGNyeW9FTSBhbmQgZnVuY3Rpb25hbCBzdHVkaWVzIGJ5IHJlc2N1aW5nIHByZXZpb3VzbHkgZmFpbGVkIGRlc2lnbnMsIG1hZGUgdXNpbmcgUm9zZXR0YSBvciBBbHBoYUZvbGQsIG9mIHByb3RlaW4gbW9ub21lcnMsIGN5Y2xpYyBob21vLW9saWdvbWVycywgdGV0cmFoZWRyYWwgbmFub3BhcnRpY2xlcywgYW5kIHRhcmdldCBiaW5kaW5nIHByb3RlaW5zLiIsLCxPcGVuIHdlaWdodHMgKHVucmVzdHJpY3RlZCksIlVuaXRlZCBTdGF0ZXMgb2YgQW1lcmljYSxOZXRoZXJsYW5kcyxVbml0ZWQgU3RhdGVzIG9mIEFtZXJpY2EiLCwsLCwsMjAyNS0xMS0yOCAxMTo1Mzo0NCswMDowMCwsLCwsLCJBY2FkZW1pYSxBY2FkZW1pYSxHb3Zlcm5tZW50IiwsLCwsT3BlbiBzb3VyY2UsIk1JVCBsaWNlbnNlCmh0dHBzOi8vZ2l0aHViLmNvbS9kYXVwYXJhcy9Qcm90ZWluTVBOTiIsLCwsLCwsLCwsLCxZZXMKUGFMSSwiTGFuZ3VhZ2UsVmlzaW9uLE11bHRpbW9kYWwiLCJWaXN1YWwgcXVlc3Rpb24gYW5zd2VyaW5nLExhbmd1YWdlIG1vZGVsaW5nL2dlbmVyYXRpb24sSW1hZ2UgY2FwdGlvbmluZyIsR29vZ2xlLCJYaSBDaGVuLCBYaWFvIFdhbmcsIFNvcmF2aXQgQ2hhbmdwaW55bywgQUogUGllcmdpb3Zhbm5pLCBQaW90ciBQYWRsZXdza2ksIERhbmllbCBTYWx6LCBTZWJhc3RpYW4gR29vZG1hbiwgQWRhbSBHcnljbmVyLCBCYXNpbCBNdXN0YWZhLCBMdWNhcyBCZXllciwgQWxleGFuZGVyIEtvbGVzbmlrb3YsIEpvYW4gUHVpZ2NlcnZlciwgTmFuIERpbmcsIEtlcmFuIFJvbmcsIEhhc3NhbiBBa2JhcmksIEdhdXJhdiBNaXNocmEsIExpbnRpbmcgWHVlLCBBc2hpc2ggVGhhcGxpeWFsLCBKYW1lcyBCcmFkYnVyeSwgV2VpY2hlbmcgS3VvLCBNb2p0YWJhIFNleWVkaG9zc2VpbmksIENoYW8gSmlhLCBCdXJjdSBLYXJhZ29sIEF5YW4sIENhcmxvcyBSaXF1ZWxtZSwgQW5kcmVhcyBTdGVpbmVyLCBBbmVsaWEgQW5nZWxvdmEsIFhpYW9odWEgWmhhaSwgTmVpbCBIb3Vsc2J5LCBSYWR1IFNvcmljdXQiLDIwMjItMDktMTQsUGFMSTogQSBKb2ludGx5LVNjYWxlZCBNdWx0aWxpbmd1YWwgTGFuZ3VhZ2UtSW1hZ2UgTW9kZWwsaHR0cHM6Ly9hcnhpdi5vcmcvYWJzLzIyMDkuMDY3OTR2NCw5ODMuMCxTT1RBIGltcHJvdmVtZW50LCIiIlBhTEkgYWNoaWV2ZXMgc3RhdGUtb2YtdGhlLWFydCBpbiBtdWx0aXBsZSB2aXNpb24gYW5kIGxhbmd1YWdlIHRhc2tzIChzdWNoIGFzIGNhcHRpb25pbmcsIHZpc3VhbCBxdWVzdGlvbi1hbnN3ZXJpbmcsIHNjZW5lLXRleHQgdW5kZXJzdGFuZGluZykiIgoKIiJQYUxJLTE3QiBhY2hpZXZlcyBzdGF0ZS1vZi10aGUtYXJ0IChTT1RBKSByZXN1bHRzIG9uIG11bHRpcGxlIGJlbmNobWFya3MsIG91dHBlcmZvcm1pbmcgc29tZSBzdHJvbmcgbW9kZWxzLiBTcGVjaWZpY2FsbHksIFBhTEkgb3V0cGVyZm9ybXMgcmVjZW50IGFuZCBjb25jdXJyZW50IG1vZGVscyBvbiB0aGUgbG9uZy1zdGFuZGluZwpDT0NPIENhcHRpb25pbmcgYmVuY2htYXJrIChDaGVuIGV0IGFsLiwgMjAxNSksIHdpdGggMTQ5LjEgQ0lERXIgc2NvcmUgb24gdGhlIEthcnBhdGh5IHNwbGl0IChLYXJwYXRoeSAmIEZlaS1GZWksIDIwMTUpLiBQYUxJIGFsc28gYWNoaWV2ZXMgYSBuZXcgU09UQSBvZiA4NC4zJSBvbiBWUUF2MiAoR295YWwgZXQgYWwuLCAyMDE3KSB3aGlsZSB1c2luZyBhbiBvcGVuLXZvY2FidWxhcnkgdGV4dCBnZW5lcmF0aXZlIHNldHRpbmcgdGhhdCBpcyBzaW1pbGFyIHRvIEZsYW1pbmdvIChBbGF5cmFjIGV0IGFsLiwgMjAyMikuIiIiLDE2OTAwMDAwMDAwLjAsIjMuOWIgSW1hZ2UgRW5jb2RlciwgCjE0YiBNdWx0aW1vZGFsIEVuY29kZXItRGVjb2RlciIsMS42OWUrMjMsIlByZS10cmFpbmluZyB0aGUgVmlUIGNvbXBvbmVudCBpbnZvbHZlZCAxLjEgbWlsbGlvbiBzdGVwcyAodGhleSB0cmFpbiBvdmVyIDFNIHN0ZXBzIGJ1dCBydW4gdGhlIGxhc3QgMTAwayB0d2ljZSBhbmQgdGhlbiBhdmVyYWdlIHRoZSB0d28gcmVzdWx0aW5nIG1vZGVscykuIEJhdGNoIHNpemUgaXMgMTYzODQgYW5kIHRoZSBpbnB1dHMgYXJlIDIyNHgyMjQuIFRhYmxlIDggaW5kaWNhdGVzIGEgZm9yd2FyZCBwYXNzIHdpdGggVmlULWUvMTQgb24gYSAyMjQgaW1hZ2UgdGFrZXMgMTk4MCBHRkxPUHMsIHNvIHRvdGFsIHRyYWluaW5nIGNvbXB1dGUgZm9yIHRoZSBWaVQtZS8xNCBtb2RlbCBpczoKMTk4MGU5ICogMTYzODQgKiAxLjEgbWlsbGlvbiAqIDMgKGFjY291bnQgZm9yIGJhY2t3YXJkIHBhc3NlcykgPSAxLjA3ZTIzCgpJbiB0aGUgIiJvdmVyYWwgbW9kZWwiIiBzZWN0aW9uLCB0aGV5IHRoZW4gc2F5OiAiIlRoZSBsYXJnZXN0IG1vZGVsLCBQYUxJLTE3QiwgaXMgcHJldHJhaW5lZCB1c2luZyAxLDAyNCBHQ1AtVFBVdjQgY2hpcHMgZm9yIDcgZGF5cyIiLiBJdCBpcyB0aGVuIHRyYWluZWQgZm9yIGFub3RoZXIgMyBkYXlzIG9uIDUxMiBjaGlwcyBhdCBoaWdoZXIgcmVzb2x1dGlvbi4gCgpJIGFzc3VtZSB0aGUgc3RhdGVkIFRQVXY0IHRyYWluaW5nIGRvZXMgbm90IGluY2x1ZGUgdGhlIFZpVCBwcmV0cmFpbmluZywgc2luY2UgaXQgYW1vdW50cyB0byBmZXdlciBGTE9QcyB0aGFuIHdlIGVzdGltYXRlIGFib3ZlIGZvciB0aGUgVmlULgoKMjc1IHRlcmFGTE9QL3MgKiAoKDEwMjQgKiA3KSArICg1MTIgKiAzKSkgKiAyNCAqIDM2MDAgKiAwLjMgKHV0aWxpemF0aW9uIGFzc3VtcHRpb24pID0gNi4yZTIyCgpUb3RhbDogMS4wN2UyMyArIDYuMmUyMiA9IDEuNjllMjMiLDE0MzUwNzAwMDAwMCwiIiJEdXJpbmcgdHJhaW5pbmcsIHRoZSBtb2RlbCBwYXNzZXMgb3ZlciAxLjZCIGltYWdlcywgb25lIGVwb2NoIG92ZXIgdGhlIGVudGlyZSBwcmV0cmFpbmluZyBkYXRhc2V0IiIiLDI0MC4wLDEwLEdvb2dsZSBUUFUgdjQsLExpa2VseSwiRWZmZWN0aXZlIHNjYWxpbmcgYW5kIGEgZmxleGlibGUgdGFzayBpbnRlcmZhY2UgZW5hYmxlIGxhcmdlIGxhbmd1YWdlIG1vZGVscyB0byBleGNlbCBhdCBtYW55IHRhc2tzLiBXZSBwcmVzZW50IFBhTEkgKFBhdGh3YXlzIExhbmd1YWdlIGFuZCBJbWFnZSBtb2RlbCksIGEgbW9kZWwgdGhhdCBleHRlbmRzIHRoaXMgYXBwcm9hY2ggdG8gdGhlIGpvaW50IG1vZGVsaW5nIG9mIGxhbmd1YWdlIGFuZCB2aXNpb24uIFBhTEkgZ2VuZXJhdGVzIHRleHQgYmFzZWQgb24gdmlzdWFsIGFuZCB0ZXh0dWFsIGlucHV0cywgYW5kIHdpdGggdGhpcyBpbnRlcmZhY2UgcGVyZm9ybXMgbWFueSB2aXNpb24sIGxhbmd1YWdlLCBhbmQgbXVsdGltb2RhbCB0YXNrcywgaW4gbWFueSBsYW5ndWFnZXMuIFRvIHRyYWluIFBhTEksIHdlIG1ha2UgdXNlIG9mIGxhcmdlIHByZS10cmFpbmVkIGVuY29kZXItZGVjb2RlciBsYW5ndWFnZSBtb2RlbHMgYW5kIFZpc2lvbiBUcmFuc2Zvcm1lcnMgKFZpVHMpLiBUaGlzIGFsbG93cyB1cyB0byBjYXBpdGFsaXplIG9uIHRoZWlyIGV4aXN0aW5nIGNhcGFiaWxpdGllcyBhbmQgbGV2ZXJhZ2UgdGhlIHN1YnN0YW50aWFsIGNvc3Qgb2YgdHJhaW5pbmcgdGhlbS4gV2UgZmluZCB0aGF0IGpvaW50IHNjYWxpbmcgb2YgdGhlIHZpc2lvbiBhbmQgbGFuZ3VhZ2UgY29tcG9uZW50cyBpcyBpbXBvcnRhbnQuIFNpbmNlIGV4aXN0aW5nIFRyYW5zZm9ybWVycyBmb3IgbGFuZ3VhZ2UgYXJlIG11Y2ggbGFyZ2VyIHRoYW4gdGhlaXIgdmlzaW9uIGNvdW50ZXJwYXJ0cywgd2UgdHJhaW4gYSBsYXJnZSwgNC1iaWxsaW9uIHBhcmFtZXRlciBWaVQgKFZpVC1lKSB0byBxdWFudGlmeSB0aGUgYmVuZWZpdHMgZnJvbSBldmVuIGxhcmdlci1jYXBhY2l0eSB2aXNpb24gbW9kZWxzLiBUbyB0cmFpbiBQYUxJLCB3ZSBjcmVhdGUgYSBsYXJnZSBtdWx0aWxpbmd1YWwgbWl4IG9mIHByZXRyYWluaW5nIHRhc2tzLCBiYXNlZCBvbiBhIG5ldyBpbWFnZS10ZXh0IHRyYWluaW5nIHNldCBjb250YWluaW5nIDEwQiBpbWFnZXMgYW5kIHRleHRzIGluIG92ZXIgMTAwIGxhbmd1YWdlcy4gUGFMSSBhY2hpZXZlcyBzdGF0ZS1vZi10aGUtYXJ0IGluIG11bHRpcGxlIHZpc2lvbiBhbmQgbGFuZ3VhZ2UgdGFza3MgKHN1Y2ggYXMgY2FwdGlvbmluZywgdmlzdWFsIHF1ZXN0aW9uLWFuc3dlcmluZywgc2NlbmUtdGV4dCB1bmRlcnN0YW5kaW5nKSwgd2hpbGUgcmV0YWluaW5nIGEgc2ltcGxlLCBtb2R1bGFyLCBhbmQgc2NhbGFibGUgZGVzaWduLiIsMS4wLCxVbnJlbGVhc2VkLFVuaXRlZCBTdGF0ZXMgb2YgQW1lcmljYSwsLCwxMDI0LjAsLDIwMjYtMDUtMjUgMTI6MTk6MTQrMDA6MDAsLCwsLCxJbmR1c3RyeSxUcnVlLCwsMTcyMDMyLjAsVW5yZWxlYXNlZCwsVHJ1ZSw1MDg3OC4xMDc3NzM2NjYxNiwsLCw2OTcyMDMuMTg0MjU0MDI1LCJPcGVyYXRpb24gY291bnRpbmcsSGFyZHdhcmUiLCwsLCxObwpEZWVwLUxEQSxCaW9sb2d5LCJDZWxsIEJpb2xvZ3ksR2VuZSBleHByZXNzaW9uIHByb2ZpbGUgZ2VuZXJhdGlvbixDZWxsLWNlbGwgaW50ZXJhY3Rpb24gcHJlZGljdGlvbiIsRnVkYW4gVW5pdmVyc2l0eSwiWXVuaGUgTGl1LCBRaXFpbmcgRnUsIENoZW55dSBEb25nLCBYaWFvcWlvbmcgWGlhLCBHYW5nIExpdSwgTGVpIExpdSIsMjAyMi0wOS0xNCxPcHRpbWl6YXRpb24gYW5kIHJlZGV2ZWxvcG1lbnQgb2Ygc2luZ2xlLWNlbGwgZGF0YSBhbmFseXNpcyB3b3JrZmxvdyBiYXNlZCBvbiBkZWVwIGdlbmVyYXRpdmUgbW9kZWxzLGh0dHBzOi8vd3d3LmJpb3J4aXYub3JnL2NvbnRlbnQvMTAuMTEwMS8yMDIyLjA5LjEyLjUwNzU2MnYxLmZ1bGwsLCwsLCwsLCxhZnRlciByZW1vdmFsIG9mIGluZmVycmVkIGltcHVyaXR5IGNlbGxzIChQaGFzZSBJSUk7IDEwMzc0IGNlbGxzIGxlZnQpLCwsLCxDb25maWRlbnQsIlRoZSBwcmVzZW50IHNpbmdsZS1jZWxsIFJOQSBzZXF1ZW5jaW5nKHNjUk5BLXNlcSkgYW5hbHlzaXMgcGlwZWxpbmVzIHJlcXVpcmUgYSBjb21iaW5hdGlvbiBvZiBhcHByb3ByaWF0ZSBub3JtYWxpemF0aW9uLCBkaW1lbnNpb24gcmVkdWN0aW9uLCBjbHVzdGVyaW5nLCBhbmQgc3BlY2lmaWMtZ2VuZSBhbmFseXNpcyBhbGdvcml0aG1zLCBidXQgdGhlIHJhdGlvbmFsZSBmb3IgdGhlIGNob2ljZSBvZiB0aGVzZSBhbGdvcml0aG1zIGlzIHJlbGF0aXZlbHkgc3ViamVjdGl2ZSBiZWNhdXNlIG9mIHRoZSBsYWNrIG9mIGdyb3VuZCB0cnV0aCBhc3Nlc3NtZW50IGNvbmNsdXNpb25zLiBBcyB0aGUgbnVtYmVyIG9mIGNhcHR1cmVkIHNpbmdsZS1jZWxscyBpbmNyZWFzZXMsIHRoZSBudW1iZXIgb2YgZGlmZmVyZW50IHR5cGVzIG9mIG5vaXNlIGNlbGxzIGFsc28gaW5jcmVhc2VzLCB3aGljaCBjYW4gc3Ryb25nbHkgYWZmZWN0IHRoZSBhbmFseXNpcyBlZmZpY2llbmN5LiBGb3Igc2NSTkEtc2VxLCBhIHRlY2hub2xvZ3kgdGhhdCBnZW5lcmF0ZXMgZGF0YSB0aHJvdWdoIG11bHRpLXByb2Nlc3Mgb3BlcmF0aW9ucywgdGhlIGRlZXAgZ2VuZXJhdGl2ZSBtb2RlbCBzaG91bGQgYmUgYSBnb29kIGNob2ljZSBmb3IgdGhpcyB0eXBlIG9mIGRhdGEgYW5hbHlzaXMsIGFsbG93aW5nIHNpbXVsdGFuZW91cyBlc3RpbWF0aW9uIG9mIG11bHRpcGxlIHVub2JzZXJ2YWJsZSBwYXJhbWV0ZXJzIGFzc3VtZWQgaW4gdGhlIGRhdGEgZ2VuZXJhdGlvbiBwcm9jZXNzLiBIZW5jZSwgaW4gb3VyIHN0dWR5LCB3ZSBzZXF1ZW5jZWQgYSBwb29sIG9mIHByZS1sYWJlbGVkIHNpbmdsZSBjZWxscyB0byBvYnRhaW4gYSBiYXRjaCBvZiBzY1JOQS1zZXEgZGF0YSB3aXRoIG1haW4gYW5kIGZpbmUgbGFiZWxzLCB3aGljaCB3YXMgdGhlbiB1c2VkIHRvIGV2YWx1YXRlIHRoZSBjbHVzdGVyaW5nIGFuZCBzcGVjaWZpYy1nZW5lIGFuYWx5c2lzIG1ldGhvZHMuIEFmdGVyd2FyZCwgd2UgYXBwbGllZCB0d28gZGVlcCBnZW5lcmF0aXZlIG1vZGVscyB0byBpbmZlciB0aGUgcHJvYmFiaWxpdGllcyBvZiBwc2V1ZG8gYW5kIGltcHVyaXR5IGNlbGxzLiBBbmQgYnkgc3RlcHdpc2UgcmVtb3ZpbmcgdGhlIGluZmVycmVkIG5vaXNlIGNlbGxzLCB0aGUgY2x1c3RlcmluZyBwZXJmb3JtYW5jZSBhbmQgdGhlIGNvbnNpc3RlbmN5IG9mIGRpZmZlcmVudCBzcGVjaWZpYy1nZW5lIGFuYWx5c2lzIG1ldGhvZHMgYXJlIGJvdGggZ3JlYXRseSBpbXByb3ZlZC4gQWZ0ZXIgdGhhdCwgd2UgYXBwbGllZCBEZWVwLUxEQSAoYSBsYXRlbnQgRGlyaWNobGV0IGFsbG9jYXRpb24tYmFzZWQgZGVlcCBnZW5lcmF0aXZlIG1vZGVsKSB0byBzY1JOQS1zZXEgZGF0YSBhbmFseXNpcy4gQW5kIHRoaXMgbW9kZWwgdGFrZXMgdGhlIGNvdW50IG1hdHJpeCBhcyBpbnB1dCwgYW5kIG1ha2VzIHRoZSBjbGFzc2lmaWNhdGlvbiBhbmQgc3BlY2lmaWMgZ2VuZSBvcHRpbWl6YXRpb24gcHJvY2VzcyBtdXR1YWxseSBkZXBlbmRlbnQsIHdoaWNoIGhhcyBtb3JlIHByYWN0aWNhbCBzZW5zZSBhbmQgc2ltcGxpZmllcyB0aGUgYW5hbHlzaXMgd29ya2Zsb3cuIEF0IGxhc3QsIHdlIHN1Y2Nlc3NmdWxseSBpbXBsZW1lbnRlZCB0aGUgbW9kZWwgd2l0aCB0cmFuc2ZlcnJlZCBrbm93bGVkZ2UgdG8gbWFrZSBzaW5nbGUtY2VsbCBhbm5vdGF0aW9uIGFuZCB2ZXJpZmllZCBpdHMgc3VwZXJpb3IgcGVyZm9ybWFuY2UuIiwsLFVucmVsZWFzZWQsQ2hpbmEsLCwsLCwyMDI1LTExLTI4IDExOjUzOjQ0KzAwOjAwLCwsLCwsQWNhZGVtaWEsLCwsLE9wZW4gc291cmNlLCJUaGUgdGhyZWUgZGVlcCBnZW5lcmF0aXZlIG1vZGVscyBjb3ZlcmVkIGluIHRoaXMgYXJ0aWNsZSwgYXMgd2VsbCBhcyBuZWNlc3NhcnkgY2x1c3RlcmluZyBldmFsdWF0aW9uIHRvb2xzIGFuZCBwbG90dGluZyB0b29scyBhcmUgb3JnYW5pemVkIGludG8gdGhlIFNjRGVlcFRvb2xzIChodHRwczovL2dpdGh1Yi5jb20vbGl1eXVuaG8vU2NEZWVwVG9vbHMpIHNvZnR3YXJlLgpMaWNlbnNlOiBCU0QtMy1DbGF1c2UgbGljZW5zZSIsLCwsLCwsLCwsLCxObwpTYXVUZWNoLCJTcGVlY2gsQXVkaW8iLCJTcGVlY2ggcmVjb2duaXRpb24gKEFTUiksU3BlZWNoLXRvLXRleHQiLCJTYXVkaSBEYXRhIGFuZCBBcnRpZmljaWFsIEludGVsbGlnZW5jZSBBdXRob3JpdHksU2F1ZGkgQ29tcGFueSBmb3IgQXJ0aWZpY2lhbCBJbnRlbGxpZ2VuY2UiLCwyMDIyLTA5LTE0LCJTREFJQSBhbmQgU0NBSSBVbnZlaWwgIiJTYXVUZWNoIiIgU3BlZWNoLXRvLXRleHQgU29mdHdhcmUKIiwiaHR0cHM6Ly9nbG9iYWxhaXN1bW1pdC5vcmcvZW4vTmV3cy9QYWdlcy9OZXdzRGV0YWlscy5hc3B4P05ld3NJZD03MwpodHRwczovL3NhdWRpZ2F6ZXR0ZS5jb20uc2EvYXJ0aWNsZS82MjQ5ODQvU0FVREktQVJBQklBL1NEQUlBLVNDQUktdW52ZWlsLVNhdVRlY2gtc3BlZWNoLXRvLXRleHQtc29mdHdhcmUiLCxTT1RBIGltcHJvdmVtZW50LCJUaGUgbW9kZWwgb3V0cGVyZm9ybXMgdGhlIG5leHQgYmVzdCBzeXN0ZW0gYnkgYXBwcm94aW1hdGVseSA4JSBhbmQgOSUgb24gTW9kZXJuIFN0YW5kYXJkIEFyYWJpYyBhbmQgU2F1ZGkgZGlhbGVjdHMgcmVzcGVjdGl2ZWx5LiAKClRoZXkgZG9uJ3QgcmVwb3J0IGFueSByZXN1bHRzIG9uIHN0YW5kYXJkIGJlbmNobWFya3MiLCwsLCwsIlRoZSBtb2RlbCBoYXMgYmVlbiB0cmFpbmVkIG9uIGFwcHJveGltYXRlbHkgMTZrIGhvdXJzIG9mIGRpYWxlY3RhbCBBcmFiaWMgc3BlZWNoLiBUaGUgdG90YWwgbnVtYmVyIG9mIGRhdGFzZXRzIGlzIDguIFRoZSB0cmFpbmluZyBkYXRhIHdhcyBiYWxhbmNlZCwgd2l0aCBhcHByb3hpbWF0ZWx5IDIsMDAwIGhvdXJzIHJlcHJlc2VudGluZyBlYWNoIGRpYWxlY3QuIiw3MjAuMCwsTlZJRElBIEExMDAsLFVua25vd24sIlRoZSBtb2RlbCBpcyBiYXNlZCBvbiB0aGUgd2F2MnZlYyAyLjAgYXJjaGl0ZWN0dXJlIHdoaWNoIHVzZXMgQ1RDIGxvc3MvZGVjb2RpbmcuIFRoZSBtb2RlbCBjb25zaXN0cyBvZiBhIGNvbnZvbHV0aW9uYWwgZmVhdHVyZSBlbmNvZGVyIGZvciBleHRyYWN0aW5nIGxhdGVudCBzcGVlY2ggcmVwcmVzZW50YXRpb25zLCBhIHRyYW5zZm9ybWVyLWJhc2VkIGNvbnRleHQgbmV0d29yayBmb3IgbW9kZWxpbmcgbG9uZy1yYW5nZSBkZXBlbmRlbmNpZXMsIGFuZCBhIHF1YW50aXphdGlvbiBtb2R1bGUgZm9yIGRpc2NyZXRpemluZyBmZWF0dXJlcy4gVGhpcyBkZXNpZ24gZW5hYmxlcyB0aGUgbW9kZWwgdG8gcHJvZHVjZSByaWNoLCBjb250ZXh0LWF3YXJlIHNwZWVjaCByZXByZXNlbnRhdGlvbnMgc3VpdGFibGUgZm9yIGRvd25zdHJlYW0gc3BlZWNoIHJlY29nbml0aW9uIHRhc2tzLiIsLCxIb3N0ZWQgYWNjZXNzIChubyBBUEkpLCJTYXVkaSBBcmFiaWEsU2F1ZGkgQXJhYmlhIiwsLCw4LjAsLDIwMjUtMTEtMjggMTE6NTM6NDQrMDA6MDAsLCwsLCwiSW5kdXN0cnksR292ZXJubWVudCxJbmR1c3RyeSxHb3Zlcm5tZW50IiwsLCwsVW5yZWxlYXNlZCwsLCwsLCw2NDA4LjExNzUwMjMzNDc4OSwsLCwsLE5vCkFDVC0xLExhbmd1YWdlLCJBZ2VudGljIHdvcmtmbG93cyxUb29sIHVzZSxTeXN0ZW0gY29udHJvbCIsLCwyMDIyLTA5LTE0LEFDVC0xOiBUcmFuc2Zvcm1lciBmb3IgQWN0aW9ucyxodHRwczovL3d3dy5hZGVwdC5haS9hY3QsLCwsLE5vdCBkaXNjbG9zZWQuIERlc2NyaWJlZCBvbmx5IGFzICdhIGxhcmdlLXNjYWxlIFRyYW5zZm9ybWVyJy4gTGF0ZXIgd29yayB1c2VkIEZ1eXUtOEIgYXJjaGl0ZWN0dXJlLiwsLCwsLCwsLExpa2VseSwiQUNULTEgaXMgYSBsYXJnZS1zY2FsZSBUcmFuc2Zvcm1lciB0cmFpbmVkIHRvIHVzZSBkaWdpdGFsIHRvb2xzLiBJdCBpcyBob29rZWQgdXAgdG8gYSBDaHJvbWUgZXh0ZW5zaW9uIHdoaWNoIGFsbG93cyBBQ1QtMSB0byBvYnNlcnZlIHdoYXQncyBoYXBwZW5pbmcgaW4gdGhlIGJyb3dzZXIgYW5kIHRha2UgY2VydGFpbiBhY3Rpb25zLCBsaWtlIGNsaWNraW5nLCB0eXBpbmcsIGFuZCBzY3JvbGxpbmcuIFRoZSBvYnNlcnZhdGlvbiBpcyBhIGN1c3RvbSByZW5kZXJpbmcgb2YgdGhlIGJyb3dzZXIgdmlld3BvcnQgdGhhdCBpcyBtZWFudCB0byBnZW5lcmFsaXplIGFjcm9zcyB3ZWJzaXRlcywgYW5kIHRoZSBhY3Rpb24gc3BhY2UgaXMgdGhlIFVJIGVsZW1lbnRzIGF2YWlsYWJsZSBvbiB0aGUgcGFnZS4iLCwsVW5yZWxlYXNlZCwsLCwsLCwyMDI2LTA0LTA4IDAyOjE1OjIxKzAwOjAwLCwsLCwsLCwsLCwsLCwsLCwsLCwsLCws</x:v>
      </x:c>
    </x:row>
    <x:row r="201" ht="18" customHeight="1">
      <x:c r="A201" s="17" t="n">
        <x:v>196</x:v>
      </x:c>
      <x:c r="B201" s="17" t="n">
        <x:v>310</x:v>
      </x:c>
      <x:c r="C201" s="160" t="str">
        <x:v>Tm8KQkVJVC0zLCJNdWx0aW1vZGFsLFZpc2lvbixMYW5ndWFnZSIsIk9iamVjdCBkZXRlY3Rpb24sU2VtYW50aWMgc2VnbWVudGF0aW9uLEltYWdlIGNsYXNzaWZpY2F0aW9uLFZpc3VhbCBxdWVzdGlvbiBhbnN3ZXJpbmcsSW1hZ2UgY2FwdGlvbmluZyxMYW5ndWFnZSBnZW5lcmF0aW9uIixNaWNyb3NvZnQsSW1hZ2UgYXMgYSBGb3JlaWduIExhbmd1YWdlOiBCRWlUIFByZXRyYWluaW5nIGZvciBBbGwgVmlzaW9uIGFuZCBWaXNpb24tTGFuZ3VhZ2UgVGFza3MsMjAyMi0wOC0yMixJbWFnZSBhcyBhIEZvcmVpZ24gTGFuZ3VhZ2U6IEJFaVQgUHJldHJhaW5pbmcgZm9yIEFsbCBWaXNpb24gYW5kIFZpc2lvbi1MYW5ndWFnZSBUYXNrcyxodHRwczovL2FyeGl2Lm9yZy9hYnMvMjIwOC4xMDQ0Miw3MjEuMCxTT1RBIGltcHJvdmVtZW50LCJmcm9tIGFic3RyYWN0OiAnSW4gdGhpcyB3b3JrLCB3ZSBpbnRyb2R1Y2UgYSBnZW5lcmFsLXB1cnBvc2UgbXVsdGltb2RhbCBmb3VuZGF0aW9uIG1vZGVsIEJFaVQtMywgd2hpY2ggYWNoaWV2ZXMgc3RhdGUtb2YtdGhlLWFydCB0cmFuc2ZlciBwZXJmb3JtYW5jZSBvbiBib3RoIHZpc2lvbiBhbmQgdmlzaW9uLWxhbmd1YWdlIHRhc2tzLicKCiIiRXhwZXJpbWVudGFsIHJlc3VsdHMgc2hvdyB0aGF0IEJFaVQtMyBvYnRhaW5zIHN0YXRlLW9mLXRoZS1hcnQgcGVyZm9ybWFuY2Ugb24gb2JqZWN0IGRldGVjdGlvbiAoQ09DTyksIHNlbWFudGljIHNlZ21lbnRhdGlvbiAoQURFMjBLKSwgaW1hZ2UgY2xhc3NpZmljYXRpb24gKEltYWdlTmV0KSwgdmlzdWFsIHJlYXNvbmluZyAoTkxWUjIpLCB2aXN1YWwgcXVlc3Rpb24gYW5zd2VyaW5nIChWUUF2MiksIGltYWdlIGNhcHRpb25pbmcgKENPQ08pLCBhbmQgY3Jvc3MtbW9kYWwgcmV0cmlldmFsIChGbGlja3IzMEssIENPQ08pLiIiIiwxOTAwMDAwMDAwLjAsMS45QiBmcm9tIFRhYmxlIDIsN2UrMTksImZyb20gVGFibGUgMTEsIDFNIHRyYWluaW5nIHN0ZXBzIHdpdGggYmF0Y2ggc2l6ZSA2MTQ0LiAKRnJvbSBUYWJsZSAyIHdlIGhhdmUgdGhhdCBtb2RlbCBoYXZlIDEuOUIgcGFyYW1ldGVycy4KTW9kZWwgaXMgVklUIiwsImZyb20gVGFibGUgMwoyMU0gcGFpcnMgaW1hZ2UgdGV4dCwKMTRNIGltYWdlcywxNjBHQiBkb2N1bWVudHMiLCwsLCxMaWtlbHksIkEgYmlnIGNvbnZlcmdlbmNlIG9mIGxhbmd1YWdlLCB2aXNpb24sIGFuZCBtdWx0aW1vZGFsIHByZXRyYWluaW5nIGlzIGVtZXJnaW5nLiBJbiB0aGlzIHdvcmssIHdlIGludHJvZHVjZSBhIGdlbmVyYWwtcHVycG9zZSBtdWx0aW1vZGFsIGZvdW5kYXRpb24gbW9kZWwgQkVpVC0zLCB3aGljaCBhY2hpZXZlcyBzdGF0ZS1vZi10aGUtYXJ0IHRyYW5zZmVyIHBlcmZvcm1hbmNlIG9uIGJvdGggdmlzaW9uIGFuZCB2aXNpb24tbGFuZ3VhZ2UgdGFza3MuIFNwZWNpZmljYWxseSwgd2UgYWR2YW5jZSB0aGUgYmlnIGNvbnZlcmdlbmNlIGZyb20gdGhyZWUgYXNwZWN0czogYmFja2JvbmUgYXJjaGl0ZWN0dXJlLCBwcmV0cmFpbmluZyB0YXNrLCBhbmQgbW9kZWwgc2NhbGluZyB1cC4gV2UgaW50cm9kdWNlIE11bHRpd2F5IFRyYW5zZm9ybWVycyBmb3IgZ2VuZXJhbC1wdXJwb3NlIG1vZGVsaW5nLCB3aGVyZSB0aGUgbW9kdWxhciBhcmNoaXRlY3R1cmUgZW5hYmxlcyBib3RoIGRlZXAgZnVzaW9uIGFuZCBtb2RhbGl0eS1zcGVjaWZpYyBlbmNvZGluZy4gQmFzZWQgb24gdGhlIHNoYXJlZCBiYWNrYm9uZSwgd2UgcGVyZm9ybSBtYXNrZWQgIiJsYW5ndWFnZSIiIG1vZGVsaW5nIG9uIGltYWdlcyAoSW1nbGlzaCksIHRleHRzIChFbmdsaXNoKSwgYW5kIGltYWdlLXRleHQgcGFpcnMgKCIicGFyYWxsZWwgc2VudGVuY2VzIiIpIGluIGEgdW5pZmllZCBtYW5uZXIuIEV4cGVyaW1lbnRhbCByZXN1bHRzIHNob3cgdGhhdCBCRWlULTMgb2J0YWlucyBzdGF0ZS1vZi10aGUtYXJ0IHBlcmZvcm1hbmNlIG9uIG9iamVjdCBkZXRlY3Rpb24gKENPQ08pLCBzZW1hbnRpYyBzZWdtZW50YXRpb24gKEFERTIwSyksIGltYWdlIGNsYXNzaWZpY2F0aW9uIChJbWFnZU5ldCksIHZpc3VhbCByZWFzb25pbmcgKE5MVlIyKSwgdmlzdWFsIHF1ZXN0aW9uIGFuc3dlcmluZyAoVlFBdjIpLCBpbWFnZSBjYXB0aW9uaW5nIChDT0NPKSwgYW5kIGNyb3NzLW1vZGFsIHJldHJpZXZhbCAoRmxpY2tyMzBLLCBDT0NPKS4gIiwsLE9wZW4gd2VpZ2h0cyAodW5yZXN0cmljdGVkKSxVbml0ZWQgU3RhdGVzIG9mIEFtZXJpY2EsLCwsLCwyMDI2LTA1LTI1IDEyOjE5OjE0KzAwOjAwLCwsLCwsSW5kdXN0cnksLCwsLFVucmVsZWFzZWQsImFwYWNoZSAyLjAKaHR0cHM6Ly9naXRodWIuY29tL21pY3Jvc29mdC91bmlsbS90cmVlL21hc3Rlci9iZWl0MwoKSXQgc2VlbXMgdGhhdCB0aGVyZSBhcmUgbm8gcHJlLXRyYWluaW5nIGNvZGUsIG9ubHkgZmluZS10dW5pbmcgY29kZSIsLCwsLCwsT3BlcmF0aW9uIGNvdW50aW5nLCwsLCxZZXMKU3RhYmxlIERpZmZ1c2lvbiAxLjUsSW1hZ2UgZ2VuZXJhdGlvbiwiSW1hZ2UgZ2VuZXJhdGlvbixUZXh0LXRvLWltYWdlIixSdW53YXksIlJvYmluIFJvbWJhY2gsIFBhdHJpY2sgRXNzZXIiLDIwMjItMDgtMjIsU3RhYmxlIERpZmZ1c2lvbiB2MS01IE1vZGVsIENhcmQsaHR0cHM6Ly9odWdnaW5nZmFjZS5jby9zdGFibGUtZGlmZnVzaW9uLXYxLTUvc3RhYmxlLWRpZmZ1c2lvbi12MS01LCwsLCwsLHZlcnkgc2ltaWxhciB0byB2MS40IGJ1dCBtb3JlIHRyYWluaW5nIHN0ZXBzLCwic3RhYmxlLWRpZmZ1c2lvbi12MS01IFJlc3VtZWQgZnJvbSBzdGFibGUtZGlmZnVzaW9uLXYxLTIgLSA1OTUsMDAwIHN0ZXBzIGF0IHJlc29sdXRpb24gNTEyeDUxMiBvbiAiImxhaW9uLWFlc3RoZXRpY3MgdjIgNSsiIiBhbmQgMTAgJSBkcm9wcGluZyBvZiB0aGUgdGV4dC1jb25kaXRpb25pbmcgdG8gaW1wcm92ZSBjbGFzc2lmaWVyLWZyZWUgZ3VpZGFuY2Ugc2FtcGxpbmcuCkJhdGNoOiAzMiB4IDggeCAyIHggNCA9IDIwNDgiLCwsTlZJRElBIEExMDAgUENJZSwsQ29uZmlkZW50LCJUaGUgU3RhYmxlLURpZmZ1c2lvbi12MS01IGNoZWNrcG9pbnQgd2FzIGluaXRpYWxpemVkIHdpdGggdGhlIHdlaWdodHMgb2YgdGhlIFN0YWJsZS1EaWZmdXNpb24tdjEtMiBjaGVja3BvaW50IGFuZCBzdWJzZXF1ZW50bHkgZmluZS10dW5lZCBvbiA1OTVrIHN0ZXBzIGF0IHJlc29sdXRpb24gNTEyeDUxMiBvbiAiImxhaW9uLWFlc3RoZXRpY3MgdjIgNSsiIiBhbmQgMTAlIGRyb3BwaW5nIG9mIHRoZSB0ZXh0LWNvbmRpdGlvbmluZyB0byBpbXByb3ZlIGNsYXNzaWZpZXItZnJlZSBndWlkYW5jZSBzYW1wbGluZy4iLCwsT3BlbiB3ZWlnaHRzIChyZXN0cmljdGVkIHVzZSksVW5pdGVkIFN0YXRlcyBvZiBBbWVyaWNhLFN0YWJsZSBEaWZmdXNpb24gMS4yLCwsMjU2LjAsLDIwMjUtMTEtMjggMTE6NTM6NDQrMDA6MDAsLCwsLCxJbmR1c3RyeSwsNS4wMDAwMDAwMDAwMDAwMDA0ZSsyMiwsLE9wZW4gKHJlc3RyaWN0ZWQgdXNlKSwiaHR0cHM6Ly9odWdnaW5nZmFjZS5jby9zdGFibGUtZGlmZnVzaW9uLXYxLTUvc3RhYmxlLWRpZmZ1c2lvbi12MS01CgpPcGVuIFJBSUwtTSBsaWNlbnNlCmh0dHBzOi8vZ2l0aHViLmNvbS9Db21wVmlzL3N0YWJsZS1kaWZmdXNpb24iLCwsLCwsMTUzODczLjYxMzI1Mzg3OTg4LCxzdGFibGUtZGlmZnVzaW9uLXYxLTUsLCwsWWVzClN0YWJsZSBEaWZmdXNpb24gMS4yLEltYWdlIGdlbmVyYXRpb24sIkltYWdlIGdlbmVyYXRpb24sVGV4dC10by1pbWFnZSIsTHVkd2lnIE1heGltaWxpYW4gVW5pdmVyc2l0eSBvZiBNdW5pY2gsIlJvYmluIFJvbWJhY2gsIFBhdHJpY2sgRXNzZXIiLDIwMjItMDgtMjIsU3RhYmxlIERpZmZ1c2lvbiB2MS0yIE1vZGVsIENhcmQsaHR0cHM6Ly9odWdnaW5nZmFjZS5jby9Db21wVmlzL3N0YWJsZS1kaWZmdXNpb24tdjEtMiwsLCwsLCwsLCI1MTVrIHN0ZXBzIGF0IDUxMng1MTIgb24gIiJsYWlvbi1pbXByb3ZlZC1hZXN0aGV0aWNzIiIuCkJhdGNoOiAzMiB4IDggeCAyIHggNCA9IDIwNDgiLCwsTlZJRElBIEExMDAgUENJZSwsQ29uZmlkZW50LCJzZC12MS0yLmNrcHQ6IFJlc3VtZWQgZnJvbSBzZC12MS0xLmNrcHQuIDUxNWsgc3RlcHMgYXQgcmVzb2x1dGlvbiA1MTJ4NTEyIG9uIGxhaW9uLWFlc3RoZXRpY3MgdjIgNSsgKGEgc3Vic2V0IG9mIGxhaW9uMkItZW4gd2l0aCBlc3RpbWF0ZWQgYWVzdGhldGljcyBzY29yZSA+IDUuMCwgYW5kIGFkZGl0aW9uYWxseSBmaWx0ZXJlZCB0byBpbWFnZXMgd2l0aCBhbiBvcmlnaW5hbCBzaXplID49IDUxMng1MTIsIGFuZCBhbiBlc3RpbWF0ZWQgd2F0ZXJtYXJrIHByb2JhYmlsaXR5IDwgMC41LiBUaGUgd2F0ZXJtYXJrIGVzdGltYXRlIGlzIGZyb20gdGhlIExBSU9OLTVCIG1ldGFkYXRhLCB0aGUgYWVzdGhldGljcyBzY29yZSBpcyBlc3RpbWF0ZWQgdXNpbmcgdGhlIExBSU9OLUFlc3RoZXRpY3MgUHJlZGljdG9yIFYyKS4iLCwsT3BlbiB3ZWlnaHRzIChyZXN0cmljdGVkIHVzZSksR2VybWFueSxTdGFibGUgRGlmZnVzaW9uIDEuMSwsLDI1Ni4wLCwyMDI1LTExLTI4IDExOjUzOjQ0KzAwOjAwLCwsLCwsQWNhZGVtaWEsLCw1LjAwMDAwMDAwMDAwMDAwMDRlKzIyLCxPcGVuIChyZXN0cmljdGVkIHVzZSksIk9wZW4gUkFJTC1NIGxpY2Vuc2UKaHR0cHM6Ly9odWdnaW5nZmFjZS5jby9Db21wVmlzL3N0YWJsZS1kaWZmdXNpb24tdjEtMgoKT3BlbiBSQUlMLU0gbGljZW5zZQpodHRwczovL2dpdGh1Yi5jb20vQ29tcFZpcy9zdGFibGUtZGlmZnVzaW9uIiwsLCwsLDE1Mzg3My42MTMyNTM4Nzk4OCwsQ29tcFZpcywsLCxZZXMKU3RhYmxlIERpZmZ1c2lvbiAxLjQsSW1hZ2UgZ2VuZXJhdGlvbiwiSW1hZ2UgZ2VuZXJhdGlvbixUZXh0LXRvLWltYWdlIixMdWR3aWcgTWF4aW1pbGlhbiBVbml2ZXJzaXR5IG9mIE11bmljaCwiUm9iaW4gUm9tYmFjaCwgUGF0cmljayBFc3NlciIsMjAyMi0wOC0yMixTdGFibGUgRGlmZnVzaW9uIHYxLTQgTW9kZWwgQ2FyZCxodHRwczovL2h1Z2dpbmdmYWNlLmNvL0NvbXBWaXMvc3RhYmxlLWRpZmZ1c2lvbi12MS00LCwsLCwsNS4wMDAwMDAwMDAwMDAwMDA0ZSsyMiwiMzEyMDAwMDAwMDAwMDAwIEZMT1AgLyBHUFUgLyBzZWMgKiAxNTAwMDAgR1BVLWhvdXJzICogMzYwMCBzZWMgLyBob3VyICogMC4zIFthc3N1bWVkIHV0aWxpemF0aW9uXSA9IDUuMDU0NGUrMjIgRkxPUAoKaHR0cHM6Ly9naXRodWIuY29tL0NvbXBWaXMvc3RhYmxlLWRpZmZ1c2lvbi9ibG9iL21haW4vU3RhYmxlX0RpZmZ1c2lvbl92MV9Nb2RlbF9DYXJkLm1kIiwsIjIyNWsgc3RlcHMgYXQgNTEyeDUxMiBvbiAiImxhaW9uLWFlc3RoZXRpY3MgdjIgNSsiIiwKd2l0aCAxMCUgZHJvcHBpbmcgb2YgdGV4dCBjb25kaXRpb25pbmcuCkJhdGNoOiAzMiB4IDggeCAyIHggNCA9IDIwNDgiLCwxNTAwMDAsTlZJRElBIEExMDAgUENJZSwsQ29uZmlkZW50LCJzZC12MS00LmNrcHQ6IFJlc3VtZWQgZnJvbSBzZC12MS0yLmNrcHQuIDIyNWsgc3RlcHMgYXQgcmVzb2x1dGlvbiA1MTJ4NTEyIG9uICIibGFpb24tYWVzdGhldGljcyB2MiA1KyIiIGFuZCAxMCUgZHJvcHBpbmcgb2YgdGhlIHRleHQtY29uZGl0aW9uaW5nIHRvIGltcHJvdmUgY2xhc3NpZmllci1mcmVlIGd1aWRhbmNlIHNhbXBsaW5nLiIsLCxPcGVuIHdlaWdodHMgKHJlc3RyaWN0ZWQgdXNlKSxHZXJtYW55LFN0YWJsZSBEaWZmdXNpb24gMS4yLCwsMjU2LjAsLDIwMjUtMTEtMjggMTE6NTM6NDQrMDA6MDAsLCwsLCxBY2FkZW1pYSwsLCwsT3BlbiAocmVzdHJpY3RlZCB1c2UpLCJPcGVuUkFJTCBsaWNlbnNlIGZvciB3ZWlnaHRzCmh0dHBzOi8vaHVnZ2luZ2ZhY2UuY28vQ29tcFZpcy9zdGFibGUtZGlmZnVzaW9uLXYxLTQKCiIiVGhlIFJlc3BvbnNpYmxlIEFJIExpY2Vuc2UgYWxsb3dzIHVzZXJzIHRvIHRha2UgYWR2YW50YWdlIG9mIHRoZSBtb2RlbCBpbiBhIHdpZGUgcmFuZ2Ugb2Ygc2V0dGluZ3MgKGluY2x1ZGluZyBmcmVlIHVzZSBhbmQgcmVkaXN0cmlidXRpb24pIGFzIGxvbmcgYXMgdGhleSByZXNwZWN0IHRoZSBzcGVjaWZpYyB1c2UgY2FzZSByZXN0cmljdGlvbnMgb3V0bGluZWQsIHdoaWNoIGNvcnJlc3BvbmQgdG8gbW9kZWwgYXBwbGljYXRpb25zIHRoZSBsaWNlbnNvciBkZWVtcyBpbGwtc3VpdGVkIGZvciB0aGUgbW9kZWwgb3IgYXJlIGxpa2VseSB0byBjYXVzZSBoYXJtIiIKCk9wZW4gUkFJTC1NIGxpY2Vuc2UKaHR0cHM6Ly9naXRodWIuY29tL0NvbXBWaXMvc3RhYmxlLWRpZmZ1c2lvbiIsLCwsLCwxNTM4NzMuNjEzMjUzODc5ODgsSGFyZHdhcmUsQ29tcFZpcywsLCxZZXMKU3RhYmxlIERpZmZ1c2lvbiAxLjEsSW1hZ2UgZ2VuZXJhdGlvbiwiSW1hZ2UgZ2VuZXJhdGlvbixUZXh0LXRvLWltYWdlIixMdWR3aWcgTWF4aW1pbGlhbiBVbml2ZXJzaXR5IG9mIE11bmljaCwiUm9iaW4gUm9tYmFjaCwgUGF0cmljayBFc3NlciIsMjAyMi0wOC0yMixTdGFibGUgRGlmZnVzaW9uIHYxLTEgTW9kZWwgQ2FyZCxodHRwczovL2h1Z2dpbmdmYWNlLmNvL0NvbXBWaXMvc3RhYmxlLWRpZmZ1c2lvbi12MS0xLCwsLCwsLCwsIjIzN2sgc3RlcHMgYXQgcmVzb2x1dGlvbiAyNTZ4MjU2IG9uIGxhaW9uMkItZW4uIDE5NGsgc3RlcHMgYXQgcmVzb2x1dGlvbiA1MTJ4NTEyIG9uIGxhaW9uLWhpZ2gtcmVzb2x1dGlvbiAoMTcwTSBleGFtcGxlcyBmcm9tIExBSU9OLTVCIHdpdGggcmVzb2x1dGlvbiA+PSAxMDI0eDEwMjQpLgpCYXRjaDogMzIgeCA4IHggMiB4IDQgPSAyMDQ4IiwsLE5WSURJQSBBMTAwIFBDSWUsLENvbmZpZGVudCxTdGFibGUgRGlmZnVzaW9uIHYxIHJlZmVycyB0byBhIHNwZWNpZmljIGNvbmZpZ3VyYXRpb24gb2YgdGhlIG1vZGVsIGFyY2hpdGVjdHVyZSB0aGF0IHVzZXMgYSBkb3duc2FtcGxpbmctZmFjdG9yIDggYXV0b2VuY29kZXIgd2l0aCBhbiA4NjBNIFVOZXQgYW5kIENMSVAgVmlULUwvMTQgdGV4dCBlbmNvZGVyIGZvciB0aGUgZGlmZnVzaW9uIG1vZGVsLiBUaGUgbW9kZWwgd2FzIHByZXRyYWluZWQgb24gMjU2eDI1NiBpbWFnZXMgYW5kIHRoZW4gZmluZXR1bmVkIG9uIDUxMng1MTIgaW1hZ2VzLiwsLE9wZW4gd2VpZ2h0cyAocmVzdHJpY3RlZCB1c2UpLEdlcm1hbnksQ0xJUCAoVmlUIEwvMTRAMzM2cHgpLCwsMjU2LjAsLDIwMjUtMTEtMjggMTE6NTM6NDQrMDA6MDAsLCwsLCxBY2FkZW1pYSwsLDUuMDAwMDAwMDAwMDAwMDAwNGUrMjIsLE9wZW4gKHJlc3RyaWN0ZWQgdXNlKSwiT3BlbiBSQUlMLU0gbGljZW5zZQpodHRwczovL2h1Z2dpbmdmYWNlLmNvL0NvbXBWaXMvc3RhYmxlLWRpZmZ1c2lvbi12MS0xCmh0dHBzOi8vZ2l0aHViLmNvbS9Db21wVmlzL3N0YWJsZS1kaWZmdXNpb24KCiIsLCwsLCwxNTM4NzMuNjEzMjUzODc5ODgsLENvbXBWaXMsLCwsWWVzClBhTE0tU2F5Q2FuLFJvYm90aWNzLFJvYm90aWMgbWFuaXB1bGF0aW9uLEdvb2dsZSwiTWljaGFlbCBBaG4sIEFudGhvbnkgQnJvaGFuLCBOb2FoIEJyb3duLCBZZXZnZW4gQ2hlYm90YXIsIE9tYXIgQ29ydGVzLCBCeXJvbiBEYXZpZCwgQ2hlbHNlYSBGaW5uLCBDaHV5dWFuIEZ1LCBLZWVydGhhbmEgR29wYWxha3Jpc2huYW4sIEthcm9sIEhhdXNtYW4sIEFsZXggSGVyem9nLCBEYW5pZWwgSG8sIEphc21pbmUgSHN1LCBKdWxpYW4gSWJhcnosIEJyaWFuIEljaHRlciwgQWxleCBJcnBhbiwgRXJpYyBKYW5nLCBSb3NhcmlvIEphdXJlZ3VpIFJ1YW5vLCBLeWxlIEplZmZyZXksIFNhbGx5IEplc21vbnRoLCBOaWtoaWwgSiBKb3NoaSwgUnlhbiBKdWxpYW4sIERtaXRyeSBLYWxhc2huaWtvdiwgWXVoZW5nIEt1YW5nLCBLdWFuZy1IdWVpIExlZSwgU2VyZ2V5IExldmluZSwgWWFvIEx1LCBMaW5kYSBMdXUsIENhcm9saW5hIFBhcmFkYSwgUGV0ZXIgUGFzdG9yLCBKb3JuZWxsIFF1aWFtYmFvLCBLYW5pc2hrYSBSYW8sIEphcmVrIFJldHRpbmdob3VzZSwgRGllZ28gUmV5ZXMsIFBpZXJyZSBTZXJtYW5ldCwgTmljb2xhcyBTaWV2ZXJzLCBDbGF5dG9uIFRhbiwgQWxleGFuZGVyIFRvc2hldiwgVmluY2VudCBWYW5ob3Vja2UsIEZlaSBYaWEsIFRlZCBYaWFvLCBQZW5nIFh1LCBTaWNodW4gWHUsIE1lbmd5dWFuIFlhbiwgQW5keSBaZW5nIiwyMDIyLTA4LTE2LCJEbyBBcyBJIENhbiwgTm90IEFzIEkgU2F5OiBHcm91bmRpbmcgTGFuZ3VhZ2UgaW4gUm9ib3RpYyBBZmZvcmRhbmNlcyIsaHR0cHM6Ly9hcnhpdi5vcmcvYWJzLzIyMDQuMDE2OTEsMzA4MS4wLCxUb3AxMCByZWNlbnQgcGFwZXIgZnJvbSBTZWJhc3RpYW4gU2FydG9yIDIwMjUtMDUtMTQsNTQwMDAwMDAwMDAwLjAsIjU0MEIgZnJvbSBQYUxNLTU0MEIuCgoiLCwiIiJUaGUgUkwgbW9kZWwgaXMgdHJhaW5lZCB1c2luZyAxNiBUUFV2MyBjaGlwcyBhbmQgZm9yIGFib3V0IDEwMCBob3VycywgYXMgd2VsbCBhcyBhIHBvb2wgb2YgMzAwMCBDUFUgd29ya2VycyB0byBjb2xsZWN0IGVwaXNvZGVzIGFuZCBhbm90aGVyIDMwMDAgQ1BVIHdvcmtlcnMgdG8gY29tcHV0ZSB0YXJnZXQgUS12YWx1ZXMuIiIKCjE2MDAgaG91cnMgKiAzNjAwICogMTIzIHRlcmFmbG9wcyAqIDAuNCAoYXNzdW1lZCB1dGlsaXphdGlvbikgPSAyLjgzZTIwCgpQYUxNIGl0c2VsZiB1c2VzIDIuNTI3MmUrMjQsIHNvIGFkZGl0aW9uYWwgdHJhaW5pbmcgaXMgbmVnbGlnaWJsZS4iLCwsMTAwLjAsVGhlIFJMIG1vZGVsIGlzIHRyYWluZWQgdXNpbmcgMTYgVFBVdjMgY2hpcHMgYW5kIGZvciBhYm91dCAxMDAgaG91cnMsR29vZ2xlIFRQVSB2MyxSZWluZm9yY2VtZW50IGxlYXJuaW5nLExpa2VseSwiTGFyZ2UgbGFuZ3VhZ2UgbW9kZWxzIGNhbiBlbmNvZGUgYSB3ZWFsdGggb2Ygc2VtYW50aWMga25vd2xlZGdlIGFib3V0IHRoZSB3b3JsZC4gU3VjaCBrbm93bGVkZ2UgY291bGQgYmUgZXh0cmVtZWx5IHVzZWZ1bCB0byByb2JvdHMgYWltaW5nIHRvIGFjdCB1cG9uIGhpZ2gtbGV2ZWwsIHRlbXBvcmFsbHkgZXh0ZW5kZWQgaW5zdHJ1Y3Rpb25zIGV4cHJlc3NlZCBpbiBuYXR1cmFsIGxhbmd1YWdlLiBIb3dldmVyLCBhIHNpZ25pZmljYW50IHdlYWtuZXNzIG9mIGxhbmd1YWdlIG1vZGVscyBpcyB0aGF0IHRoZXkgbGFjayByZWFsLXdvcmxkIGV4cGVyaWVuY2UsIHdoaWNoIG1ha2VzIGl0IGRpZmZpY3VsdCB0byBsZXZlcmFnZSB0aGVtIGZvciBkZWNpc2lvbiBtYWtpbmcgd2l0aGluIGEgZ2l2ZW4gZW1ib2RpbWVudC4gRm9yIGV4YW1wbGUsIGFza2luZyBhIGxhbmd1YWdlIG1vZGVsIHRvIGRlc2NyaWJlIGhvdyB0byBjbGVhbiBhIHNwaWxsIG1pZ2h0IHJlc3VsdCBpbiBhIHJlYXNvbmFibGUgbmFycmF0aXZlLCBidXQgaXQgbWF5IG5vdCBiZSBhcHBsaWNhYmxlIHRvIGEgcGFydGljdWxhciBhZ2VudCwgc3VjaCBhcyBhIHJvYm90LCB0aGF0IG5lZWRzIHRvIHBlcmZvcm0gdGhpcyB0YXNrIGluIGEgcGFydGljdWxhciBlbnZpcm9ubWVudC4gV2UgcHJvcG9zZSB0byBwcm92aWRlIHJlYWwtd29ybGQgZ3JvdW5kaW5nIGJ5IG1lYW5zIG9mIHByZXRyYWluZWQgc2tpbGxzLCB3aGljaCBhcmUgdXNlZCB0byBjb25zdHJhaW4gdGhlIG1vZGVsIHRvIHByb3Bvc2UgbmF0dXJhbCBsYW5ndWFnZSBhY3Rpb25zIHRoYXQgYXJlIGJvdGggZmVhc2libGUgYW5kIGNvbnRleHR1YWxseSBhcHByb3ByaWF0ZS4gVGhlIHJvYm90IGNhbiBhY3QgYXMgdGhlIGxhbmd1YWdlIG1vZGVsJ3MgIiJoYW5kcyBhbmQgZXllcywiIiB3aGlsZSB0aGUgbGFuZ3VhZ2UgbW9kZWwgc3VwcGxpZXMgaGlnaC1sZXZlbCBzZW1hbnRpYyBrbm93bGVkZ2UgYWJvdXQgdGhlIHRhc2suIFdlIHNob3cgaG93IGxvdy1sZXZlbCBza2lsbHMgY2FuIGJlIGNvbWJpbmVkIHdpdGggbGFyZ2UgbGFuZ3VhZ2UgbW9kZWxzIHNvIHRoYXQgdGhlIGxhbmd1YWdlIG1vZGVsIHByb3ZpZGVzIGhpZ2gtbGV2ZWwga25vd2xlZGdlIGFib3V0IHRoZSBwcm9jZWR1cmVzIGZvciBwZXJmb3JtaW5nIGNvbXBsZXggYW5kIHRlbXBvcmFsbHktZXh0ZW5kZWQgaW5zdHJ1Y3Rpb25zLCB3aGlsZSB2YWx1ZSBmdW5jdGlvbnMgYXNzb2NpYXRlZCB3aXRoIHRoZXNlIHNraWxscyBwcm92aWRlIHRoZSBncm91bmRpbmcgbmVjZXNzYXJ5IHRvIGNvbm5lY3QgdGhpcyBrbm93bGVkZ2UgdG8gYSBwYXJ0aWN1bGFyIHBoeXNpY2FsIGVudmlyb25tZW50LiBXZSBldmFsdWF0ZSBvdXIgbWV0aG9kIG9uIGEgbnVtYmVyIG9mIHJlYWwtd29ybGQgcm9ib3RpYyB0YXNrcywgd2hlcmUgd2Ugc2hvdyB0aGUgbmVlZCBmb3IgcmVhbC13b3JsZCBncm91bmRpbmcgYW5kIHRoYXQgdGhpcyBhcHByb2FjaCBpcyBjYXBhYmxlIG9mIGNvbXBsZXRpbmcgbG9uZy1ob3Jpem9uLCBhYnN0cmFjdCwgbmF0dXJhbCBsYW5ndWFnZSBpbnN0cnVjdGlvbnMgb24gYSBtb2JpbGUgbWFuaXB1bGF0b3IuIFRoZSBwcm9qZWN0J3Mgd2Vic2l0ZSBhbmQgdGhlIHZpZGVvIGNhbiBiZSBmb3VuZCBhdCB0aGlzIGh0dHBzIFVSTC4iLCwsVW5yZWxlYXNlZCxVbml0ZWQgU3RhdGVzIG9mIEFtZXJpY2EsUGFMTSAoNTQwQiksMi44M2UrMjAsIkkgdGhpbmsgUGFMTS01NDBCIHdhc24ndCBhY3R1YWxseSBpbnZvbHZlZCBpbiB0cmFpbmluZyBhbmQgdGhlIGF1dGhvcnMgdHJhaW5lZCBhIHNlcGFyYXRlIFJMIG1vZGVsLiAKCiIiVGhlIFJMIG1vZGVsIGlzIHRyYWluZWQgdXNpbmcgMTYgVFBVdjMgY2hpcHMgYW5kIGZvciBhYm91dCAxMDAgaG91cnMsIGFzIHdlbGwgYXMgYSBwb29sIG9mIDMwMDAgQ1BVIHdvcmtlcnMgdG8gY29sbGVjdCBlcGlzb2RlcyBhbmQgYW5vdGhlciAzMDAwIENQVSB3b3JrZXJzIHRvIGNvbXB1dGUgdGFyZ2V0IFEtdmFsdWVzLiIiCgpJZ25vcmluZyBDUFUgY2FsY3VsYXRpb25zOgoxNjAwIGhvdXJzICogMzYwMCAqIDEyMyB0ZXJhZmxvcHMgKiAwLjQgKGFzc3VtZWQgdXRpbGl6YXRpb24pID0gMi44M2UyMCIsMTYuMCwsMjAyNi0wNS0yNSAxMjoxOToxMiswMDowMCwsLCwsLEluZHVzdHJ5LFRydWUsLCwsT3BlbiBzb3VyY2UsIldlIG9wZW4gc291cmNlIGEgdmVyc2lvbiBvZiBTYXlDYW4gdGhhdCB3b3JrcyB3aXRoIGEgc2ltdWxhdGVkIHRhYmxldG9wIGVudmlyb25tZW50LiBbdGFibGV0b3Agc2F5Y2FuXQoKaHR0cHM6Ly9naXRodWIuY29tL2dvb2dsZS1yZXNlYXJjaC9nb29nbGUtcmVzZWFyY2gvdHJlZS9tYXN0ZXIvc2F5Y2FuCgpMaWNlbnNlOiBBcGFjaGUgMi4wIixUcnVlLCwsLCwxNDQyNy41Nzg4NzI0MzAxNDYsLCwsLCxObwpMdW1pbm91cy1zdXByZW1lLExhbmd1YWdlLExhbmd1YWdlIGdlbmVyYXRpb24sQWxlcGggQWxwaGEsLDIwMjItMDgtMTUsTW9kZWwgQ2FyZCBMdW1pbm91cyxodHRwczovL2RvY3MuYWxlcGgtYWxwaGEuY29tL2RvY3MvaW50cm9kdWN0aW9uL21vZGVsLWNhcmQvLCwsLDcwMDAwMDAwMDAwLjAsIiIifjcwQiIiIiwzLjU0NjFlKzIzLCIiIn44MzkwMDBoIiIgR1BVLWhvdXJzIG9uIEExMDBzLCBwZXIgRW52aXJvbm1lbnRhbCBJbXBhY3Qgc2VjdGlvbiBvZiBtb2RlbCBjYXJkLgoKMzEyIHRyaWxsaW9uICogODM5MDAwICogMzYwMCAqIDAuMyA9IDIuOGUyMwoKNk5EID0gNio3MEIqMTA2OS4zMEIgPSA0LjQ5MTA2ZSsyMwoKc3FydCgyLjhlMjMqNC40OTEwNmUrMjMpID0gMy41NDYxMi4uLiDDlyAxMF4yMwoKcmVwb3J0ZWQgaGVyZToKMTY3VEZMT1BTCmh0dHBzOi8vZG9jcy5hbGVwaC1hbHBoYS5jb20vZG9jcy9EZXByZWNhdGVkJTIwTHVtaW5vdXMvRGVwcmVjYXRlZC1MdW1pbm91cy9tb2RlbC1jYXJkLyIsMTA2OTMwMDAwMDAwMCwiZnJvbSB0aGUgdGFibGUKClRvdGFsIFNpemU6CjIuNzcgKyAwLjc5ICsgMC4xOCArIDAuMDcgKyAwLjA2ICsgMC4wMiA9IDMuODkgVEIKVG9rZW5zOgo3NjEuNDFCICsgMjE3LjE1QiArIDQ5LjQ3QiArIDE5LjI5QiArIDE2LjQ5QiArIDUuNDlCID0gMTA2OS4zMEIgdG9rZW5zIiwyMDE2LjAsQXBwcm94aW1hdGVseSAxMiB3ZWVrcyA9IDIwMTYgaG91cnMsIk5WSURJQSBBMTAwIFNYTTQgNDAgR0IsTlZJRElBIEExMDAgU1hNNCA4MCBHQiIsLENvbmZpZGVudCwiVGhlIEx1bWlub3VzIHNlcmllcyBpcyBhIGZhbWlseSBvZiBsYXJnZSBsYW5ndWFnZSBtb2RlbHMuIExhcmdlIGxhbmd1YWdlIG1vZGVscyBhcmUgcG93ZXJmdWwgdGVjaG5vbG9naWNhbCB0b29scyB0aGF0IGNhbiBwcm9jZXNzIGFuZCBwcm9kdWNlIHRleHQuIFRoZXNlIGNhcGFiaWxpdGllcyBlbWVyZ2UgZHVyaW5nIG1vZGVsIOKAnHRyYWluaW5n4oCdIHdoZXJlIHRoZSBtb2RlbCBpcyBleHBvc2VkIHRvIHNpZ25pZmljYW50IGFtb3VudHMgb2YgaHVtYW4gdGV4dCBkYXRhLiBTaW1pbGFyIHRvIGEgcGVyc29uIHdobyBkZWxpYmVyYXRlbHkgYWJzb3JicyBpbmZvcm1hdGlvbiB3aGlsZSByZWFkaW5nIGEgd2hvbGUgbGlicmFyeSBhbmQgaGFsZiBvZiB0aGUgaW50ZXJuZXQsIGxhcmdlIGxhbmd1YWdlIG1vZGVscyBhY3F1aXJlIHN0cnVjdHVyYWwgdW5kZXJzdGFuZGluZyAoYW5kIG5vdCBuZWNlc3NhcmlseSBhbHNvIGtub3dsZWRnZSkgb2YgbGFuZ3VhZ2UgYW5kIGFjY3VtdWxhdGVkIGluZm9ybWF0aW9uIGFib3V0IHRoZSB3b3JsZC4KClRoZSBMdW1pbm91cyBmYW1pbHkgY3VycmVudGx5IGNvbnNpc3RzIG9mIHRocmVlIHZhbmlsbGEgbW9kZWxzLCB3aGljaCBkaWZmZXIgaW4gY29tcGxleGl0eSBhbmQgYWJpbGl0eS4gVGhleSBhcmUsIGZyb20gdGhlIHNtYWxsZXN0IHRvIHRoZSBsYXJnZXN0LCBsdW1pbm91cy1iYXNlLCBsdW1pbm91cy1leHRlbmRlZCBhbmQgbHVtaW5vdXMtc3VwcmVtZS4gQWxsIEx1bWlub3VzIG1vZGVscyBhcmUgdHJhaW5lZCBpbiB0aGUgZml2ZSBtb3N0IGNvbW1vbmx5IHNwb2tlbiBFdXJvcGVhbiBsYW5ndWFnZXM6IEVuZ2xpc2gsIEdlcm1hbiwgRnJlbmNoLCBJdGFsaWFuIGFuZCBTcGFuaXNoLiIsLCxBUEkgYWNjZXNzLEdlcm1hbnksLCwsNTEyLjAsLDIwMjUtMTEtMjggMTE6NTM6NDQrMDA6MDAsLCwsLCxJbmR1c3RyeSwsLCwsVW5yZWxlYXNlZCwsVHJ1ZSwsLCwsLCJIYXJkd2FyZSxPcGVyYXRpb24gY291bnRpbmciLCwsLCxObwpMdW1pbm91cy1leHRlbmRlZCxMYW5ndWFnZSxMYW5ndWFnZSBtb2RlbGluZy9nZW5lcmF0aW9uLEFsZXBoIEFscGhhLCwyMDIyLTA4LTE1LCxodHRwczovL2RvY3MuYWxlcGgtYWxwaGEuY29tL2RvY3MvRGVwcmVjYXRlZCUyMEx1bWlub3VzL0RlcHJlY2F0ZWQtTHVtaW5vdXMvbW9kZWwtY2FyZC8sLCwsMzAwMDAwMDAwMDAuMCx+MzBCICh+NDJCIHdpdGggbXVsdGktbW9kYWxpdHkpLDEuMDAxOTQ1N2UrMjMsIjMxMTg0MDAwMDAwMDAwMCozNjAwMDAqMzYwMCowLjMgPSAxLjIxMjQzMzllKzIzCgo2TkQgPSA2KjMwKjEwXjkqNDYwMDAwMDAwMDAwID0gOC4yOGUrMjIKCnNxcnQoOC4yOGUrMjIqMS4yMTI0MzM5ZSsyMykgPSAxLjAwMTk0NTdlKzIzIiw0NjAwMDAwMDAwMDAsIn40NjBCIHRva2VucwoyMzAwMDAgaXRlcmF0aW9ucyIsMTM0NC4wLH4gOCB3ZWVrcyA9IDU2KjI0ID0gMTM0NCBob3VycyxOVklESUEgQTEwMCBTWE00IDQwIEdCLCxDb25maWRlbnQsIkFsZXBoIEFscGhhIGx1bWlub3VzLWV4dGVuZGVkIGlzIHRoZSBzZWNvbmQgbGFyZ2VzdCBtb2RlbCB3aGljaCBpcyBmYXN0ZXIgYW5kIGNoZWFwZXIgdGhhbiBMdW1pbm91cy1zdXByZW1lLiB0aGUgbW9kZWwgY2FuIHBlcmZvcm0gaW5mb3JtYXRpb24gZXh0cmFjdGlvbiwgbGFuZ3VhZ2Ugc2ltcGxpZmljYXRpb24gYW5kIGhhcyBtdWx0aS1jYXBhYmxlIGltYWdlIGRlc2NyaXB0aW9uIGNhcGFiaWxpdHkuIFlvdSBjYW4gdHJ5IEFsZXBoIEFscGhhIG1vZGVscyB3aXRoIHByZWRlZmluZWQgZXhhbXBsZXMgZm9yIGZyZWUuIEdvIHRvIGF0IHRoZSBKdW1wc3RhcnQgcGFnZSBvbiB0aGVpciBzaXRlIGFuZCBjbGljayB0aHJvdWdoIHRoZSBleGFtcGxlcyBvbiBDbGFzc2lmaWNhdGlvbiBhbmQgTGFiZWxsaW5nLCBHZW5lcmF0aW9uLCBJbmZvcm1hdGlvbiBFeHRyYWN0aW9uLCBUcmFuc2xhdGlvbiBhbmQgQ29udmVyc2lvbiBhbmQgTXVsdGltb2RhbC4gQWxlcGggQWxwaGEgYXJlIGJhc2VkIGluIEV1cm9wZSwgd2hpY2ggYWxsb3dzIGN1c3RvbWVycyB3aXRoIHNlbnNpdGl2ZSBkYXRhIHRvIHByb2Nlc3MgdGhlaXIgaW5mb3JtYXRpb24gaW4gY29tcGxpYW5jZSB3aXRoIEV1cm9wZWFuIHJlZ3VsYXRpb25zIGZvciBkYXRhIHByb3RlY3Rpb24gYW5kIHNlY3VyaXR5IG9uIGEgc292ZXJlaWduLCBFdXJvcGVhbiBjb21wdXRpbmcgaW5mcmFzdHJ1Y3R1cmUuIiwsLEFQSSBhY2Nlc3MsR2VybWFueSwsLCw1MTIuMCwsMjAyNS0xMS0yOCAxMTo1Mzo0NCswMDowMCwsLCwsLEluZHVzdHJ5LCwsLDM2MDAwMC4wLFVucmVsZWFzZWQsLFRydWUsLCwsLDQxMDM5My42MDQ4MTA0NzI4LCJPcGVyYXRpb24gY291bnRpbmcsSGFyZHdhcmUiLCwsLCxObwpMdW1pbm91cy1iYXNlLExhbmd1YWdlLExhbmd1YWdlIG1vZGVsaW5nL2dlbmVyYXRpb24sQWxlcGggQWxwaGEsLDIwMjItMDgtMTUsLGh0dHBzOi8vZG9jcy5hbGVwaC1hbHBoYS5jb20vZG9jcy9EZXByZWNhdGVkJTIwTHVtaW5vdXMvRGVwcmVjYXRlZC1MdW1pbm91cy9tb2RlbC1jYXJkLywsLCwxMzAwMDAwMDAwMC4wLH4xM0IgKH4xNUIgd2l0aCBtdWx0aS1tb2RhbGl0eSksMy4xNjczNzgyZSsyMiwiMzExODQwMDAwMDAwMDAwKjk1MDAwKjM2MDAqMC4zID0gMy4xOTk0Nzg0ZSsyMgoKNk5EID0gNioxMyoxMF45KjQwMjAwMDAwMDAwMCA9IDMuMTM1NmUrMjIKCnNxcnQoMy4xMzU2ZSsyMiogMy4xOTk0Nzg0ZSsyMikgPSAzLjE2NzM3ODJlKzIyIiw0MDIwMDAwMDAwMDAsIjE5MjAwMCBpdGVyYXRpb25zCn40MDJCIHRva2VucyIsMTM0NC4wLH4gOCB3ZWVrcyA9IDU2KjI0ID0gMTM0NCBob3VycyxOVklESUEgQTEwMCBTWE00IDQwIEdCLCxDb25maWRlbnQsIkx1bWlub3VzLWJhc2UgaXMgb3VyIHNtYWxsZXN0IG1vZGVsLiBUaGF0IG1ha2VzIGl0IG91ciBmYXN0ZXN0IGFuZCBjaGVhcGVzdCBtb2RlbC4gVGhlcmVmb3JlLCBpdCBpcyBiZXN0IHVzZWQgZm9yIHVzZS1jYXNlcyB3aGVyZSBzcGVlZCBpcyBpbXBvcnRhbnQgYW5kIGNvc3RzIHNob3VsZCBiZSBsb3cuIFRoaXMgbWF5IGluY2x1ZGUgdGFza3MgbGlrZSBjbGFzc2lmaWNhdGlvbiBhbmQgbGFiZWxsaW5nLiIsLCxBUEkgYWNjZXNzLEdlcm1hbnksLCwsMTI4LjAsLDIwMjUtMTEtMjggMTE6NTM6NDQrMDA6MDAsLCwsLCxJbmR1c3RyeSwsLCw5NTAwMC4wLFVucmVsZWFzZWQsLCwsLCwsMTAyNTk4LjQwMTIwMjYxODIsIk9wZXJhdGlvbiBjb3VudGluZyxIYXJkd2FyZSIsLCwsLE5vCkRyZWFtIERpYXJ5ICjpgKDmoqbml6XorrApLEltYWdlIGdlbmVyYXRpb24sIkltYWdlIGdlbmVyYXRpb24sVGV4dC10by1pbWFnZSIsV2VzdCBMYWtlIFhpbmNoZW4gLyBYaW5jaGVuIEFJIC8g6KW/5rmW5b+D6L6w77yI5p2t5bee77yJ56eR5oqA5pyJ6ZmQ5YWs5Y+4LExhbiBaaGVuemhvbmcsMjAyMi0wOC0xNSxEcmVhbSBEaWFyeSAo6YCg5qKm5pel6K6wKSwiaHR0cHM6Ly96bXJqLmFydC8KaHR0cHM6Ly96aHVhbmxhbi56aGlodS5jb20vcC81ODE1MjA0ODIiLCwsLCwsLCwsLCwsLCxVbmtub3duLCJXaGlsZSB0aGUgIiJGaXJkYXkgQUkgd3JpdGluZyBwbGF0Zm9ybSIiIGlzIHJ1bm5pbmcsIExhbiBaaGVuemhvbmcgZGlzY292ZXJlZCB0aGUgYWJpbGl0eSBvZiBBSSBwYWludGluZyAoYXJ0aWZpY2lhbCBpbnRlbGxpZ2VuY2UgdG8gZ2VuZXJhdGUgcGljdHVyZXMpIGF0IHRoZSBiZWdpbm5pbmcgb2YgdGhpcyB5ZWFyLuKAnCBJbiBNYXJjaCwgd2UgZGlzY292ZXJlZCB0aGF0IEFJIHBhaW50aW5nIGNhbiBjcm9zcyB0aGUgdGhyZXNob2xkIGFuZCBnZW5lcmF0ZSBwaWN0dXJlcyB3aXRoIGJlYXV0eS4g4oCdIExhbiBaaGVuemhvbmcgc2FpZC4gU3VjaCBjYXBhYmlsaXRpZXMgcmVwcmVzZW50IHRoYXQgdGhlIGltcGxlbWVudGF0aW9uIHNjZW5hcmlvcyBhbmQgY29tbWVyY2lhbCBzcGFjZSBvZiBBSSBwYWludGluZ3Mgd2lsbCB1c2hlciBpbiBhIG5ldyBzdGFnZSBvZiBkZXZlbG9wbWVudC4KClJlYWxpemluZyB0aGlzLCBMYW4gWmhlbnpob25nIGFuZCBhIGRvemVuIFBoRHMgYW5kIHBvc3Rkb2NzIGZyb20gaGlzIGxhYm9yYXRvcnksIGFzIHdlbGwgYXMgWGluY2hlbidzIGFsZ29yaXRobSB0ZWFtLCBzZXQgb3V0IHRvIGRldmVsb3AgYW4gQUkgcGFpbnRpbmcgcGxhdGZvcm0uIEluIHRoZSAiIlImRCBzdGFnZSIiLCBMYW4gWmhlbnpob25nIHNhdyB0aGF0IG1vc3Qgb2YgdGhlIEFJIHBhaW50aW5nIHBsYXRmb3JtcyBvbiB0aGUgbWFya2V0IGFyZSBiYXNlZCBvbiBvcGVuIHNvdXJjZSBtb2RlbCBSJkQuIFRoaXMgbW92ZSBnZW5lcmF0ZXMgcGljdHVyZXMsIGJ1dCBpdOKAmXMgbm90IG1ldGljdWxvdXMgZW5vdWdoIGFuZCBsYWNrcyByZWFsIHZhbHVlLgoKQXMgYSByZXN1bHQsIHRoZSB0ZWFtIGZvY3VzZWQgb24gc3RyZW5ndGhlbmluZyB0aGUgdW5kZXJzdGFuZGluZyBsYXllciwgYW5kIHRoZSBibGVzc2luZyBvZiB0ZWNobm9sb2d5IGNhbiBiZSBkaXN0aW5ndWlzaGVkIGZyb20gb3RoZXIgcGxhdGZvcm1zIG9uIHRoZSBtYXJrZXQuIEZvciBleGFtcGxlLCB1dGlsaXppbmcgT3Blbi1zb3VyY2UgbW9kZWwgIE9ubHkgcGljdHVyZXMgb2YgY2hhcmFjdGVycyBvciBhbmltYWxzIGNhbiBiZSBnZW5lcmF0ZWQsIGJ1dCB0aGUgYWN0aW9uIG9yIGRldGFpbHMgY2Fubm90IGJlIHVuZGVyc3Rvb2QuIElmIHlvdSB3YW50IEFJIHRvIGFjY3VyYXRlbHkgZ2VuZXJhdGUgYWN0aW9uIGRldGFpbHMgYW5kIGVtb3Rpb25zLCB5b3UgbmVlZCBhIGxvdCBvZiB1bmRlcnN0YW5kaW5nIHRyYWluaW5nLgoKQWZ0ZXIgc2V2ZXJhbCBtb250aHMgb2YgcmVzZWFyY2ggYW5kIGRldmVsb3BtZW50LCB0aGUgQUkgcGFpbnRpbmcgcGxhdGZvcm0gSW5jZXB0aW9uIHdhcyBsYXVuY2hlZCBhdCB0aGUgZW5kIG9mIEF1Z3VzdCB0aGlzIHllYXIuIEl0IHF1aWNrbHkgYmVjYW1lIHBvcHVsYXIgYWZ0ZXIgaXRzIGxhdW5jaCBhbmQgaGFzIGNyZWF0ZWQgYSBncm93dGggcmF0ZSBvZiA1MCwwMDAgdXNlcnMgcGVyIGRheS4gU28gZmFyLCB0aGUgcGxhdGZvcm0gaGFzIGFjY3VtdWxhdGVkIG1vcmUgdGhhbiA1MDAsMDAwIHVzZXJzIGluIDIgbW9udGhzIG9mIG9wZXJhdGlvbi4gdXNlci4iLCwsQVBJIGFjY2VzcyxDaGluYSwsLCwsLDIwMjYtMDItMTEgMTk6MjY6MjcrMDA6MDAsLCwsLCxJbmR1c3RyeSwsLCwsVW5yZWxlYXNlZCwsLCwsLCwsLCwsLCxObwpQZVRyaUJFUlQsQmlvbG9neSxQcm90ZWluIGdlbmVyYXRpb24sIlVuaXZlcnNpdHkgb2YgTW9udHBlbGxpZXIsQmlvbm9tZWVYIiwiQmFsZHdpbiBEdW1vcnRpZXIsIEFudG9pbmUgTGl1dGt1cywgQ2zDqW1lbnQgQ2FycsOpLCBHYWJyaWVsIEtyb3VrIiwyMDIyLTA4LTEzLFBlVHJpQkVSVCA6IEF1Z21lbnRpbmcgQkVSVCB3aXRoIHRyaWRpbWVuc2lvbmFsIGVuY29kaW5nIGZvciBpbnZlcnNlIHByb3RlaW4gZm9sZGluZyBhbmQgZGVzaWduLGh0dHBzOi8vd3d3LmJpb3J4aXYub3JnL2NvbnRlbnQvMTAuMTEwMS8yMDIyLjA4LjEwLjUwMzM0NHYxLmFic3RyYWN0LDE0LjAsLCw0MDAwMDAwMC4wLCwxZSsyMCwiMS4gSGFyZHdhcmUgc2V0dXA6IDh4IE5WSURJQSBUZXNsYSBWMTAwIFNYTTIgMzJHQiBHUFVzICgxLjI1IHggMTBeMTQgRkxPUC9zIHBlciBHUFUpCgoyLiBUcmFpbmluZyBkdXJhdGlvbjogNzAgaG91cnMgKGRpcmVjdGx5IHByb3ZpZGVkKSA9IDI1MiwwMDAgc2Vjb25kcwoKMy4gVXRpbGl6YXRpb24gcmF0ZTogNDAlCgo0LiBGaW5hbCBjYWxjdWxhdGlvbjoKMS4yNSB4IDEwXjE0IEZMT1Avcy9HUFUgw5cgOCBHUFVzIMOXIDI1MiwwMDAgc2Vjb25kcyDDlyAwLjQgPSAxLjAgeCAxMF4yMCBGTE9QcyIsLCJUcmFpbmluZyBzZXF1ZW5jZSBkYXRhIHBvaW50cyA9IDI5MCwwMDAgcHJvdGVpbnMgw5cgMSwwMjQgdG9rZW5zL3Byb3RlaW4gPSAyOTcsMTYwLDAwMCB0b2tlbnMgKH4yLjk3w5cxMOKBuCkiLDcwLjAsLE5WSURJQSBUZXNsYSBWMTAwIERHWFMgMzIgR0IsLENvbmZpZGVudCwiUHJvdGVpbiBpcyBiaW9sb2d5IHdvcmtob3JzZS4gU2luY2UgdGhlIHJlY2VudCBicmVhay10aHJvdWdoIG9mIG5vdmVsIGZvbGRpbmcgbWV0aG9kcywgdGhlIGFtb3VudCBvZiBhdmFpbGFibGUgc3RydWN0dXJhbCBkYXRhIGlzIGluY3JlYXNpbmcsIGNsb3NpbmcgdGhlIGdhcCBiZXR3ZWVuIGRhdGEtZHJpdmVuIHNlcXVlbmNlLWJhc2VkIGFuZCBzdHJ1Y3R1cmUtYmFzZWQgbWV0aG9kcy4gSW4gdGhpcyB3b3JrLCB3ZSBmb2N1cyBvbiB0aGUgaW52ZXJzZSBmb2xkaW5nIHByb2JsZW0gdGhhdCBjb25zaXN0cyBpbiBwcmVkaWN0aW5nIGFuIGFtaW5vLWFjaWQgcHJpbWFyeSBzZXF1ZW5jZSBmcm9tIHByb3RlaW4gM0Qgc3RydWN0dXJlLiBGb3IgdGhpcyBwdXJwb3NlLCB3ZSBpbnRyb2R1Y2UgYSBzaW1wbGUgVHJhbnNmb3JtZXIgbW9kZWwgZnJvbSBOYXR1cmFsIExhbmd1YWdlIFByb2Nlc3NpbmcgYXVnbWVudGVkIDNELXN0cnVjdHVyYWwgZGF0YS4gV2UgY2FsbCB0aGUgcmVzdWx0aW5nIG1vZGVsIFBlVHJpQkVSVDogUHJvdGVpbnMgZW1iZWRkZWQgaW4gdHJpZGltZW5zaW9uYWwgcmVwcmVzZW50YXRpb24gaW4gYSBCRVJUIG1vZGVsLiBXZSB0cmFpbiB0aGlzIHNtYWxsIDQwLW1pbGxpb24gcGFyYW1ldGVycyBtb2RlbCBvbiBtb3JlIHRoYW4gMzUwIDAwMCBwcm90ZWlucyBzZXF1ZW5jZXMgcmV0cmlldmVkIGZyb20gdGhlIG5ld2x5IGF2YWlsYWJsZSBBbHBoYUZvbGREQiBkYXRhYmFzZS4gVXNpbmcgUGV0cmlCZXJ0LCB3ZSBhcmUgYWJsZSB0byBpbiBzaWxpY28gZ2VuZXJhdGUgdG90YWxseSBuZXcgcHJvdGVpbnMgd2l0aCBhIEdGUC1saWtlIHN0cnVjdHVyZS4gVGhlc2UgOSBvZiAxMCBvZiB0aGVzZSBHRlAgc3RydWN0dXJhbCBob21vbG9ndWVzIGhhdmUgbm8gcmVzc2VtYmxhbmNlIHdoZW4gYmxhc3RlZCBvbiB0aGUgd2hvbGUgZW50cnkgcHJvdGVvbWUgZGF0YWJhc2UuIFRoaXMgc2hvd3MgdGhhdCBQZXRyaUJlcnQgaW5kZWVkIGNhcHR1cmUgcHJvdGVpbiBmb2xkaW5nIHJ1bGVzIGFuZCBiZWNvbWUgYSB2YWx1YWJsZSB0b29sIGZvciBkZSBub3ZvIHByb3RlaW4gZGVzaWduLiIsLCwsIkZyYW5jZSxGcmFuY2UiLCwsLDguMCwsMjAyNS0xMS0yOCAxMTo1Mzo0NCswMDowMCwsLCwsLCJBY2FkZW1pYSxJbmR1c3RyeSIsLCwsLCwsLCwsLCw0MDA3LjkyODU1MTA5OTk2OSxIYXJkd2FyZSwsLCwsCk0zR05ldCxNYXRlcmlhbHMgc2NpZW5jZSwiQXRvbWlzdGljIHNpbXVsYXRpb25zLE1vbGVjdWxhciBzaW11bGF0aW9uIixVbml2ZXJzaXR5IG9mIENhbGlmb3JuaWEgU2FuIERpZWdvLCJDaGkgQ2hlbiwgU2h5dWUgUGluZyBPbmciLDIwMjItMDgtMTEsQSBVbml2ZXJzYWwgR3JhcGggRGVlcCBMZWFybmluZyBJbnRlcmF0b21pYyBQb3RlbnRpYWwgZm9yIHRoZSBQZXJpb2RpYyBUYWJsZSxodHRwczovL2FyeGl2Lm9yZy9hYnMvMjIwMi4wMjQ1MCwsLCwsLCwsLCwsLCwsVW5rbm93biwiSW50ZXJhdG9taWMgcG90ZW50aWFscyAoSUFQcyksIHdoaWNoIGRlc2NyaWJlIHRoZSBwb3RlbnRpYWwgZW5lcmd5IHN1cmZhY2Ugb2YgYXRvbXMsIGFyZSBhIGZ1bmRhbWVudGFsIGlucHV0IGZvciBhdG9taXN0aWMgc2ltdWxhdGlvbnMuIEhvd2V2ZXIsIGV4aXN0aW5nIElBUHMgYXJlIGVpdGhlciBmaXR0ZWQgdG8gbmFycm93IGNoZW1pc3RyaWVzIG9yIHRvbyBpbmFjY3VyYXRlIGZvciBnZW5lcmFsIGFwcGxpY2F0aW9ucy4gSGVyZSwgd2UgcmVwb3J0IGEgdW5pdmVyc2FsIElBUCBmb3IgbWF0ZXJpYWxzIGJhc2VkIG9uIGdyYXBoIG5ldXJhbCBuZXR3b3JrcyB3aXRoIHRocmVlLWJvZHkgaW50ZXJhY3Rpb25zIChNM0dOZXQpLiBUaGUgTTNHTmV0IElBUCB3YXMgdHJhaW5lZCBvbiB0aGUgbWFzc2l2ZSBkYXRhYmFzZSBvZiBzdHJ1Y3R1cmFsIHJlbGF4YXRpb25zIHBlcmZvcm1lZCBieSB0aGUgTWF0ZXJpYWxzIFByb2plY3Qgb3ZlciB0aGUgcGFzdCAxMCB5ZWFycyBhbmQgaGFzIGJyb2FkIGFwcGxpY2F0aW9ucyBpbiBzdHJ1Y3R1cmFsIHJlbGF4YXRpb24sIGR5bmFtaWMgc2ltdWxhdGlvbnMgYW5kIHByb3BlcnR5IHByZWRpY3Rpb24gb2YgbWF0ZXJpYWxzIGFjcm9zcyBkaXZlcnNlIGNoZW1pY2FsIHNwYWNlcy4gQWJvdXQgMS44IG1pbGxpb24gbWF0ZXJpYWxzIHdlcmUgaWRlbnRpZmllZCBmcm9tIGEgc2NyZWVuaW5nIG9mIDMxIG1pbGxpb24gaHlwb3RoZXRpY2FsIGNyeXN0YWwgc3RydWN0dXJlcyB0byBiZSBwb3RlbnRpYWxseSBzdGFibGUgYWdhaW5zdCBleGlzdGluZyBNYXRlcmlhbHMgUHJvamVjdCBjcnlzdGFscyBiYXNlZCBvbiBNM0dOZXQgZW5lcmdpZXMuIE9mIHRoZSB0b3AgMjAwMCBtYXRlcmlhbHMgd2l0aCB0aGUgbG93ZXN0IGVuZXJnaWVzIGFib3ZlIGh1bGwsIDE1Nzggd2VyZSB2ZXJpZmllZCB0byBiZSBzdGFibGUgdXNpbmcgREZUIGNhbGN1bGF0aW9ucy4gVGhlc2UgcmVzdWx0cyBkZW1vbnN0cmF0ZSBhIG1hY2hpbmUgbGVhcm5pbmctYWNjZWxlcmF0ZWQgcGF0aHdheSB0byB0aGUgZGlzY292ZXJ5IG9mIHN5bnRoZXNpemFibGUgbWF0ZXJpYWxzIHdpdGggZXhjZXB0aW9uYWwgcHJvcGVydGllcy4iLCwsT3BlbiB3ZWlnaHRzICh1bnJlc3RyaWN0ZWQpLFVuaXRlZCBTdGF0ZXMgb2YgQW1lcmljYSwsLCwsLDIwMjUtMTEtMjggMTE6NTM6NDQrMDA6MDAsLCwsLCxBY2FkZW1pYSwsLCwsT3BlbiBzb3VyY2UsImh0dHBzOi8vZ2l0aHViLmNvbS9tYXRlcmlhbHN2aXJ0dWFsbGFiL20zZ25ldAoKQlNEIDMtQ2xhdXNlICIsLCwsLCwsLCwsLCxZZXMKQmxlbmRlckJvdCAzLExhbmd1YWdlLENoYXQsIk1jR2lsbCBVbml2ZXJzaXR5LE1ldGEgQUksTWlsYSAtIFF1ZWJlYyBBSSAob3JpZ2luYWxseSBNb250cmVhbCBJbnN0aXR1dGUgZm9yIExlYXJuaW5nIEFsZ29yaXRobXMpIiwiS3VydCBTaHVzdGVyLCBKaW5nIFh1LCBNb2p0YWJhIEtvbWVpbGksIERhIEp1LCBFcmljIE1pY2hhZWwgU21pdGgsIFN0ZXBoZW4gUm9sbGVyLCBNZWdhbiBVbmcsIE1veWEgQ2hlbiwgS3VzaGFsIEFyb3JhLCBKb3NodWEgTGFuZSwgTW9ydGV6YSBCZWhyb296LCBXaWxsaWFtIE5nYW4sIFNwZW5jZXIgUG9mZiwgTmFtYW4gR295YWwsIEFydGh1ciBTemxhbSwgWS1MYW4gQm91cmVhdSwgTWVsYW5pZSBLYW1iYWR1ciwgSmFzb24gV2VzdG9uIiwyMDIyLTA4LTEwLEJsZW5kZXJCb3QgMzogYSBkZXBsb3llZCBjb252ZXJzYXRpb25hbCBhZ2VudCB0aGF0IGNvbnRpbnVhbGx5IGxlYXJucyB0byByZXNwb25zaWJseSBlbmdhZ2UsImh0dHBzOi8vYXJ4aXYub3JnL2Ficy8yMjA4LjAzMTg4LCBodHRwczovL2dpdGh1Yi5jb20vZmFjZWJvb2tyZXNlYXJjaC9QYXJsQUkvYmxvYi9tYWluL3BhcmxhaS96b28vYmIzL21vZGVsX2NhcmQubWQKCnRyYWluaW5nIGNvZGU6IGh0dHBzOi8vcGFybC5haS9wcm9qZWN0cy9iYjMvICIsMjkwLjAsU09UQSBpbXByb3ZlbWVudCwiIiJIdW1hbiBldmFsdWF0aW9ucyBzaG93IGl0cyBzdXBlcmlvcml0eSB0byBleGlzdGluZyBvcGVuLWRvbWFpbiBkaWFsb2d1ZSBhZ2VudHMsIGluY2x1ZGluZyBpdHMgcHJlZGVjZXNzb3JzIiIKClRoZXkgZG9uJ3QgY2xhaW0gYWJzb2x1dGUgU09UQSIsMTc1MDAwMDAwMDAwLjAsLDQuM2UrMjMsKHRha2VuIGZyb20gT1BULTE3NSBiYXNlKSwxMzAwMDAwMDAwLCwsLE5WSURJQSBBMTAwIFNYTTQgNDAgR0IsLExpa2VseSwiV2UgcHJlc2VudCBCbGVuZGVyQm90IDMsIGEgMTc1QiBwYXJhbWV0ZXIgZGlhbG9ndWUgbW9kZWwgY2FwYWJsZSBvZiBvcGVuLWRvbWFpbiBjb252ZXJzYXRpb24gd2l0aCBhY2Nlc3MgdG8gdGhlIGludGVybmV0IGFuZCBhIGxvbmctdGVybSBtZW1vcnksIGFuZCBoYXZpbmcgYmVlbiB0cmFpbmVkIG9uIGEgbGFyZ2UgbnVtYmVyIG9mIHVzZXIgZGVmaW5lZCB0YXNrcy4g</x:v>
      </x:c>
    </x:row>
    <x:row r="202" ht="18" customHeight="1">
      <x:c r="A202" s="17" t="n">
        <x:v>197</x:v>
      </x:c>
      <x:c r="B202" s="17" t="n">
        <x:v>310</x:v>
      </x:c>
      <x:c r="C202" s="160" t="str">
        <x:v>V2UgcmVsZWFzZSBib3RoIHRoZSBtb2RlbCB3ZWlnaHRzIGFuZCBjb2RlLCBhbmQgaGF2ZSBhbHNvIGRlcGxveWVkIHRoZSBtb2RlbCBvbiBhIHB1YmxpYyB3ZWIgcGFnZSB0byBpbnRlcmFjdCB3aXRoIG9yZ2FuaWMgdXNlcnMuIFRoaXMgdGVjaG5pY2FsIHJlcG9ydCBkZXNjcmliZXMgaG93IHRoZSBtb2RlbCB3YXMgYnVpbHQgKGFyY2hpdGVjdHVyZSwgbW9kZWwgYW5kIHRyYWluaW5nIHNjaGVtZSksIGFuZCBkZXRhaWxzIG9mIGl0cyBkZXBsb3ltZW50LCBpbmNsdWRpbmcgc2FmZXR5IG1lY2hhbmlzbXMuIEh1bWFuIGV2YWx1YXRpb25zIHNob3cgaXRzIHN1cGVyaW9yaXR5IHRvIGV4aXN0aW5nIG9wZW4tZG9tYWluIGRpYWxvZ3VlIGFnZW50cywgaW5jbHVkaW5nIGl0cyBwcmVkZWNlc3NvcnMgKFJvbGxlciBldCBhbC4sIDIwMjE7IEtvbWVpbGkgZXQgYWwuLCAyMDIyKS4gRmluYWxseSwgd2UgZGV0YWlsIG91ciBwbGFuIGZvciBjb250aW51YWwgbGVhcm5pbmcgdXNpbmcgdGhlIGRhdGEgY29sbGVjdGVkIGZyb20gZGVwbG95bWVudCwgd2hpY2ggd2lsbCBhbHNvIGJlIHB1YmxpY2x5IHJlbGVhc2VkLiBUaGUgZ29hbCBvZiB0aGlzIHJlc2VhcmNoIHByb2dyYW0gaXMgdGh1cyB0byBlbmFibGUgdGhlIGNvbW11bml0eSB0byBzdHVkeSBldmVyLWltcHJvdmluZyByZXNwb25zaWJsZSBhZ2VudHMgdGhhdCBsZWFybiB0aHJvdWdoIGludGVyYWN0aW9uLiIsLCxPcGVuIHdlaWdodHMgKG5vbi1jb21tZXJjaWFsKSwiQ2FuYWRhLFVuaXRlZCBTdGF0ZXMgb2YgQW1lcmljYSxDYW5hZGEiLE9QVC0xNzVCLDEuNWUrMjEsIiIiVGhlIDMwQiBhbmQgMTc1QiBwYXJhbWV0ZXIgQmxlbmRlckJvdCAzIG1vZGVscyB3ZXJlIGVhY2ggdHJhaW5lZCBmb3Igb25lIGVwb2NoIG9mIHRoZSB0cmFpbmluZyBkYXRhCm9uIDY0ICgzMEIpIG9yIDEyOCAoMTc1QikgeCA0MGdiIEExMDAgR1BVczsgd2UgZm91bmQgdGhhdCB0aGUgbW9kZWwgKGVzcGVjaWFsbHkgdGhlIDE3NUIgdmVyc2lvbikKb3ZlcmZpdCBzaWduaWZpY2FudGx5IHdoZW4gc2VlaW5nIHRoZSB0cmFpbmluZyBkYXRhIG1vcmUgdGhhbiBvbmNlLiBUaGUgMTc1QiBtb2RlbCB3YXMgdHJhaW5lZCB3aXRoCmEgYmF0Y2ggc2l6ZSBvZiAyXjE4IGFuZCB0aGUgMzBCIG1vZGVsIHdhcyB0cmFpbmVkIHdpdGggYSBiYXRjaCBzaXplIG9mIDJeMTksIHJlc3VsdGluZyBpbiByb3VnaGx5IDU2MDAKdXBkYXRlcyBhbmQgMjgwMCB1cGRhdGVzIHJlc3BlY3RpdmVseS4iIgoKMTc1YiBwYXJhbXMgKiA1NjAwICogMl4xOCAqIDYgPSAxLjVlMjEKIiwxMjguMCwsMjAyNi0wNS0yNSAxMjoxOToxMiswMDowMCwsLCwyNjIxNDQuMCwiTm90ZSB0aGF0IHRoaXMgaXMgYmF0Y2ggc2l6ZSBmb3IgZmluZS10dW5pbmcuIEJsZW5kZXJib3QgaXMgYmFzZWQgb24gT1BULTE3NUIgd2hpY2ggaGFkIGJhdGNoIHNpemUgMk0uCgoiIlRoZSAxNzVCIG1vZGVsIHdhcyB0cmFpbmVkIHdpdGggYSBiYXRjaCBzaXplIG9mIDJeMTgiIgoyXjE4ID0gMjYyMTQ0IiwiQWNhZGVtaWEsSW5kdXN0cnksQWNhZGVtaWEiLCwsLCxPcGVuIHNvdXJjZSwid2VpZ2h0cyBoYXZlIGEgbm9uLWNvbW1lcmNpYWwgbGljZW5zZSwgbXVzdCBnbyB0aHJvdWdoIHJlcXVlc3QgZm9ybTogaHR0cHM6Ly9kb2NzLmdvb2dsZS5jb20vZm9ybXMvZC9lLzFGQUlwUUxTZlJ6dzh4Vnp4YXhnUnl1b2RUWnRrY1lBREFqellqTjVnY3h4NkRNYTRYYUd3d2hRL3ZpZXdmb3JtCgptZWFud2hpbGUgdHJhaW5pbmcgY29kZSBpcyBoZXJlLiByZXBvIGlzIE1JVC1saWNlbnNlZCBodHRwczovL2dpdGh1Yi5jb20vZmFjZWJvb2tyZXNlYXJjaC9QYXJsQUkvYmxvYi9tYWluL3BhcmxhaS9zY3JpcHRzL3RyYWluX21vZGVsLnB5ICIsVHJ1ZSwsLCwsMTAyNjA5LjgyNTg0ODA5ODc3LE9wZXJhdGlvbiBjb3VudGluZywsLCwsWWVzClJOQS1GTSxCaW9sb2d5LFJOQSBzdHJ1Y3R1cmUgcHJlZGljdGlvbiwiQ2hpbmVzZSBVbml2ZXJzaXR5IG9mIEhvbmcgS29uZyAoQ1VISyksRnVkYW4gVW5pdmVyc2l0eSxTaGFuZ2hhaSBBSSBMYWIsSGFyYmluIEluc3RpdHV0ZSBvZiBUZWNobm9sb2d5LFVuaXZlcnNpdHkgb2YgRWxlY3Ryb25pYyBTY2llbmNlIGFuZCBUZWNobm9sb2d5IG9mIENoaW5hLE1hc3NhY2h1c2V0dHMgSW5zdGl0dXRlIG9mIFRlY2hub2xvZ3kgKE1JVCksSGFydmFyZCBVbml2ZXJzaXR5LFNoYW5naGFpIFplbGl4aXIgQmlvdGVjaCxDVUhLIFNoZW56aGVuIFJlc2VhcmNoIEluc3RpdHV0ZSIsIkppYXlhbmcgQ2hlbiwgWmhpaGFuZyBIdSwgU2lxaSBTdW4sIFFpbmd4aW9uZyBUYW4sIFlpeHVhbiBXYW5nLCBRaW56ZSBZdSwgTGljaGVuZyBab25nLCBMaWFuZyBIb25nLCBKaW4gWGlhbywgVGFvIFNoZW4sIElyd2luIEtpbmcsIFl1IExpIiwyMDIyLTA4LTA4LEludGVycHJldGFibGUgUk5BIEZvdW5kYXRpb24gTW9kZWwgZnJvbSBVbmFubm90YXRlZCBEYXRhIGZvciBIaWdobHkgQWNjdXJhdGUgUk5BIFN0cnVjdHVyZSBhbmQgRnVuY3Rpb24gUHJlZGljdGlvbnMsaHR0cHM6Ly9hcnhpdi5vcmcvYWJzLzIyMDQuMDAzMDAsMjM0LjAsLCwsLDIuNTk5OTk5OTk5OTk5OThlKzIxLCIxLiBIYXJkd2FyZSBzZXR1cDogOHggTlZJRElBIEExMDAgR1BVcyAoMy4xMkUxNCBGTE9QL3MgcGVyIEdQVSkKCjIuIFRyYWluaW5nIGR1cmF0aW9uOiAzMCBkYXlzIGVzdGltYXRlZCAoMiw1OTIsMDAwIHNlY29uZHMpCgozLiBVdGlsaXphdGlvbiByYXRlOiA0MCUKCjQuIENhbGN1bGF0aW9uOiAzLjEyRTE0IEZMT1AvcyDDlyA4IEdQVXMgw5cgMiw1OTIsMDAwIHNlY29uZHMgw5cgMC40ID0gMi41OUUyMSBGTE9QcyIsLCIyMyBtaWxsaW9uIHNlcXVlbmNlcyDDlyAxMDI0IHRva2VucyBwZXIgc2VxdWVuY2U6CjIzLDAwMCwwMDAgw5cgMSwwMjQgPSAyMyDDlyAxMOKBtiDDlyAxLjAyNCDDlyAxMMKzID0gMi4zNSDDlyAxMMK54oGwIHRva2VucyIsNzIwLjAsLE5WSURJQSBBMTAwLCxDb25maWRlbnQsIk5vbi1jb2RpbmcgUk5BIHN0cnVjdHVyZSBhbmQgZnVuY3Rpb24gYXJlIGVzc2VudGlhbCB0byB1bmRlcnN0YW5kaW5nIHZhcmlvdXMgYmlvbG9naWNhbCBwcm9jZXNzZXMsIHN1Y2gKYXMgY2VsbCBzaWduYWxpbmcsIGdlbmUgZXhwcmVzc2lvbiwgYW5kIHBvc3QtdHJhbnNjcmlwdGlvbmFsIHJlZ3VsYXRpb25zLiBUaGVzZSBhcmUgYWxsIGFtb25nIHRoZSBjb3JlIHByb2JsZW1zCmluIHRoZSBSTkEgZmllbGQuIFdpdGggdGhlIHJhcGlkIGdyb3d0aCBvZiBzZXF1ZW5jaW5nIHRlY2hub2xvZ3ksIHdlIGhhdmUgYWNjdW11bGF0ZWQgYSBtYXNzaXZlIGFtb3VudApvZiB1bmFubm90YXRlZCBSTkEgc2VxdWVuY2VzLiBPbiB0aGUgb3RoZXIgaGFuZCwgZXhwZW5zaXZlIGV4cGVyaW1lbnRhbCBvYnNlcnZhdG9yeSByZXN1bHRzIGluIG9ubHkgbGltaXRlZApudW1iZXJzIG9mIGFubm90YXRlZCBkYXRhIGFuZCAzRCBzdHJ1Y3R1cmVzLiBIZW5jZSwgaXQgaXMgc3RpbGwgY2hhbGxlbmdpbmcgdG8gZGVzaWduIGNvbXB1dGF0aW9uYWwgbWV0aG9kcyBmb3IKcHJlZGljdGluZyB0aGVpciBzdHJ1Y3R1cmVzIGFuZCBmdW5jdGlvbnMuIFRoZSBsYWNrIG9mIGFubm90YXRlZCBkYXRhIGFuZCBzeXN0ZW1hdGljIHN0dWR5IGNhdXNlcyBpbmZlcmlvciBwZXJmb3JtYW5jZS4gVG8gcmVzb2x2ZSB0aGUgaXNzdWUsIHdlIHByb3Bvc2UgYSBub3ZlbCBSTkEgZm91bmRhdGlvbiBtb2RlbCAoUk5BLUZNKSB0byB0YWtlIGFkdmFudGFnZSBvZiBhbGwKdGhlIDIzIG1pbGxpb24gbm9uLWNvZGluZyBSTkEgc2VxdWVuY2VzIHRocm91Z2ggc2VsZi1zdXBlcnZpc2VkIGxlYXJuaW5nLiBXaXRoaW4gdGhpcyBhcHByb2FjaCwgd2UgZGlzY292ZXIKdGhhdCB0aGUgcHJlLXRyYWluZWQgUk5BLUZNIGNvdWxkIGluZmVyIHNlcXVlbnRpYWwgYW5kIGV2b2x1dGlvbmFyeSBpbmZvcm1hdGlvbiBvZiBub24tY29kaW5nIFJOQXMgd2l0aG91dAp1c2luZyBhbnkgbGFiZWxzLiBGdXJ0aGVybW9yZSwgd2UgZGVtb25zdHJhdGUgUk5BLUZN4oCZcyBlZmZlY3RpdmVuZXNzIGJ5IGFwcGx5aW5nIGl0IHRvIHRoZSBkb3duc3RyZWFtIHNlY29uZGFyeS8zRCBzdHJ1Y3R1cmUgcHJlZGljdGlvbiwgU0FSUy1Db1YtMiBnZW5vbWUgc3RydWN0dXJlIGFuZCBldm9sdXRpb24gcHJlZGljdGlvbiwgcHJvdGVpbi1STkEgYmluZGluZwpwcmVmZXJlbmNlIG1vZGVsaW5nLCBhbmQgZ2VuZSBleHByZXNzaW9uIHJlZ3VsYXRpb24gbW9kZWxpbmcuIFRoZSBjb21wcmVoZW5zaXZlIGV4cGVyaW1lbnRzIHNob3cgdGhhdCB0aGUKcHJvcG9zZWQgbWV0aG9kIGltcHJvdmVzIHRoZSBSTkEgc3RydWN0dXJhbCBhbmQgZnVuY3Rpb25hbCBtb2RlbGxpbmcgcmVzdWx0cyBzaWduaWZpY2FudGx5IGFuZCBjb25zaXN0ZW50bHkuCkRlc3BpdGUgb25seSBiZWluZyB0cmFpbmVkIHdpdGggdW5sYWJlbGxlZCBkYXRhLCBSTkEtRk0gY2FuIHNlcnZlIGFzIHRoZSBmb3VuZGF0aW9uYWwgbW9kZWwgZm9yIHRoZSBmaWVsZC4iLCwsT3BlbiB3ZWlnaHRzICh1bnJlc3RyaWN0ZWQpLCJIb25nIEtvbmcsQ2hpbmEsQ2hpbmEsQ2hpbmEsQ2hpbmEsVW5pdGVkIFN0YXRlcyBvZiBBbWVyaWNhLFVuaXRlZCBTdGF0ZXMgb2YgQW1lcmljYSxDaGluYSxDaGluYSIsLCwsOC4wLCwyMDI2LTA1LTI1IDEyOjE5OjEyKzAwOjAwLCwsLCwsIkFjYWRlbWlhLEFjYWRlbWlhLEFjYWRlbWlhLEFjYWRlbWlhLEFjYWRlbWlhLEFjYWRlbWlhLEFjYWRlbWlhLEluZHVzdHJ5IiwsLCwsT3BlbiBzb3VyY2UsIk1JVCBsaWNlbnNlCmh0dHBzOi8vZ2l0aHViLmNvbS9tbDRiaW8vUk5BLUZNCgpBcGFjaGUgMi4wCmh0dHBzOi8vaHVnZ2luZ2ZhY2UuY28vY3Voa2FpaC9ybmFmbSIsLCwsLCw2NDEzLjM5OTc1MzkwNTY1NCxIYXJkd2FyZSxjdWhrYWloLCwsLFllcwpGYXN0U3BlZWNoIDIsU3BlZWNoLFRleHQtdG8tc3BlZWNoIChUVFMpLCJaaGVqaWFuZyBVbml2ZXJzaXR5IChaSlUpLE1pY3Jvc29mdCBSZXNlYXJjaCBBc2lhIiwiWWkgUmVuLCBDaGVueHUgSHUsIFh1IFRhbiwgVGFvIFFpbiwgU2hlbmcgWmhhbywgWmhvdSBaaGFvLCBUaWUtWWFuIExpdSIsMjAyMi0wOC0wOCxGYXN0U3BlZWNoIDI6IEZhc3QgYW5kIEhpZ2gtUXVhbGl0eSBFbmQtdG8tRW5kIFRleHQgdG8gU3BlZWNoLGh0dHBzOi8vYXJ4aXYub3JnL2Ficy8yMDA2LjA0NTU4LCwsLDI3MDAwMDAwLjAsMjdNLDIuMjk3N2UrMTgsMTI1MDAwMDAwMDAwMDAwIEZMT1AgLyBHUFUgLyBzZWMgKiAxNy4wMiBHUFUtaG91cnMgKiAzNjAwIHNlYyAvIGhvdXIgKiAwLjMgW2Fzc3VtZWQgdXRpbGl6YXRpb25dID0gMi4yOTc3ZSsxOCBGTE9QLCwsLCIxNy4wMiBoIChUYWJsZSAyKQoKV2UgdHJhaW4gRmFzdFNwZWVjaCAyIG9uIDEgTlZJRElBIFYxMDAgR1BVLCB3aXRoIGJhdGNoc2l6ZSBvZiA0OCBzZW50ZW5jZXMuIixOVklESUEgVjEwMCwsTGlrZWx5LCJOb24tYXV0b3JlZ3Jlc3NpdmUgdGV4dCB0byBzcGVlY2ggKFRUUykgbW9kZWxzIHN1Y2ggYXMgRmFzdFNwZWVjaCBjYW4gc3ludGhlc2l6ZSBzcGVlY2ggc2lnbmlmaWNhbnRseSBmYXN0ZXIgdGhhbiBwcmV2aW91cyBhdXRvcmVncmVzc2l2ZSBtb2RlbHMgd2l0aCBjb21wYXJhYmxlIHF1YWxpdHkuIFRoZSB0cmFpbmluZyBvZiBGYXN0U3BlZWNoIG1vZGVsIHJlbGllcyBvbiBhbiBhdXRvcmVncmVzc2l2ZSB0ZWFjaGVyIG1vZGVsIGZvciBkdXJhdGlvbiBwcmVkaWN0aW9uICh0byBwcm92aWRlIG1vcmUgaW5mb3JtYXRpb24gYXMgaW5wdXQpIGFuZCBrbm93bGVkZ2UgZGlzdGlsbGF0aW9uICh0byBzaW1wbGlmeSB0aGUgZGF0YSBkaXN0cmlidXRpb24gaW4gb3V0cHV0KSwgd2hpY2ggY2FuIGVhc2UgdGhlIG9uZS10by1tYW55IG1hcHBpbmcgcHJvYmxlbSAoaS5lLiwgbXVsdGlwbGUgc3BlZWNoIHZhcmlhdGlvbnMgY29ycmVzcG9uZCB0byB0aGUgc2FtZSB0ZXh0KSBpbiBUVFMuIEhvd2V2ZXIsIEZhc3RTcGVlY2ggaGFzIHNldmVyYWwgZGlzYWR2YW50YWdlczogMSkgdGhlIHRlYWNoZXItc3R1ZGVudCBkaXN0aWxsYXRpb24gcGlwZWxpbmUgaXMgY29tcGxpY2F0ZWQgYW5kIHRpbWUtY29uc3VtaW5nLCAyKSB0aGUgZHVyYXRpb24gZXh0cmFjdGVkIGZyb20gdGhlIHRlYWNoZXIgbW9kZWwgaXMgbm90IGFjY3VyYXRlIGVub3VnaCwgYW5kIHRoZSB0YXJnZXQgbWVsLXNwZWN0cm9ncmFtcyBkaXN0aWxsZWQgZnJvbSB0ZWFjaGVyIG1vZGVsIHN1ZmZlciBmcm9tIGluZm9ybWF0aW9uIGxvc3MgZHVlIHRvIGRhdGEgc2ltcGxpZmljYXRpb24sIGJvdGggb2Ygd2hpY2ggbGltaXQgdGhlIHZvaWNlIHF1YWxpdHkuIEluIHRoaXMgcGFwZXIsIHdlIHByb3Bvc2UgRmFzdFNwZWVjaCAyLCB3aGljaCBhZGRyZXNzZXMgdGhlIGlzc3VlcyBpbiBGYXN0U3BlZWNoIGFuZCBiZXR0ZXIgc29sdmVzIHRoZSBvbmUtdG8tbWFueSBtYXBwaW5nIHByb2JsZW0gaW4gVFRTIGJ5IDEpIGRpcmVjdGx5IHRyYWluaW5nIHRoZSBtb2RlbCB3aXRoIGdyb3VuZC10cnV0aCB0YXJnZXQgaW5zdGVhZCBvZiB0aGUgc2ltcGxpZmllZCBvdXRwdXQgZnJvbSB0ZWFjaGVyLCBhbmQgMikgaW50cm9kdWNpbmcgbW9yZSB2YXJpYXRpb24gaW5mb3JtYXRpb24gb2Ygc3BlZWNoIChlLmcuLCBwaXRjaCwgZW5lcmd5IGFuZCBtb3JlIGFjY3VyYXRlIGR1cmF0aW9uKSBhcyBjb25kaXRpb25hbCBpbnB1dHMuIFNwZWNpZmljYWxseSwgd2UgZXh0cmFjdCBkdXJhdGlvbiwgcGl0Y2ggYW5kIGVuZXJneSBmcm9tIHNwZWVjaCB3YXZlZm9ybSBhbmQgZGlyZWN0bHkgdGFrZSB0aGVtIGFzIGNvbmRpdGlvbmFsIGlucHV0cyBpbiB0cmFpbmluZyBhbmQgdXNlIHByZWRpY3RlZCB2YWx1ZXMgaW4gaW5mZXJlbmNlLiBXZSBmdXJ0aGVyIGRlc2lnbiBGYXN0U3BlZWNoIDJzLCB3aGljaCBpcyB0aGUgZmlyc3QgYXR0ZW1wdCB0byBkaXJlY3RseSBnZW5lcmF0ZSBzcGVlY2ggd2F2ZWZvcm0gZnJvbSB0ZXh0IGluIHBhcmFsbGVsLCBlbmpveWluZyB0aGUgYmVuZWZpdCBvZiBmdWxseSBlbmQtdG8tZW5kIGluZmVyZW5jZS4gRXhwZXJpbWVudGFsIHJlc3VsdHMgc2hvdyB0aGF0IDEpIEZhc3RTcGVlY2ggMiBhY2hpZXZlcyBhIDN4IHRyYWluaW5nIHNwZWVkLXVwIG92ZXIgRmFzdFNwZWVjaCwgYW5kIEZhc3RTcGVlY2ggMnMgZW5qb3lzIGV2ZW4gZmFzdGVyIGluZmVyZW5jZSBzcGVlZDsgMikgRmFzdFNwZWVjaCAyIGFuZCAycyBvdXRwZXJmb3JtIEZhc3RTcGVlY2ggaW4gdm9pY2UgcXVhbGl0eSwgYW5kIEZhc3RTcGVlY2ggMiBjYW4gZXZlbiBzdXJwYXNzIGF1dG9yZWdyZXNzaXZlIG1vZGVscy4gQXVkaW8gc2FtcGxlcyBhcmUgYXZhaWxhYmxlIGF0IHRoaXMgaHR0cHMgVVJMLiIsLCxVbnJlbGVhc2VkLCJDaGluYSxDaGluYSIsLCwsMS4wLCwyMDI1LTExLTI4IDExOjUzOjQ0KzAwOjAwLCwsLCwsIkFjYWRlbWlhLEluZHVzdHJ5IiwsLCwxNy4wMixVbnJlbGVhc2VkLCwsLCwsLDMzMC4zNjA1NjQyNDY1MTM4LEhhcmR3YXJlLCwsLCxObwpTR1BUIEJFIDUuOEIsTGFuZ3VhZ2UsIlNlbWFudGljIHNlYXJjaCxTZW1hbnRpYyBlbWJlZGRpbmcsRW50aXR5IGVtYmVkZGluZyIsUGVraW5nIFVuaXZlcnNpdHksTmlrbGFzIE11ZW5uaWdob2ZmLDIwMjItMDgtMDUsU0dQVDogR1BUIFNlbnRlbmNlIEVtYmVkZGluZ3MgZm9yIFNlbWFudGljIFNlYXJjaCxodHRwczovL2FyeGl2Lm9yZy9hYnMvMjIwMi4wODkwNCwsLCw1ODAwMDAwMDAwLjAsNS44QiwsLCwsNjAuMCwiIiJGb3IgU0dQVC1CRSBzeW1tZXRyaWMgc2VhcmNoIHRyYWluaW5nIHRvb2sgMjEgaG91cnMsIHdoaWxlIGFzeW1tZXRyaWMKdHJhaW5pbmcgdG9vayA2MCBob3VycyBmb3IgdGhlIDUuOEIgbW9kZWwiIiIsTlZJRElBIEExMDAgU1hNNCA0MCBHQiwsQ29uZmlkZW50LCJEZWNvZGVyIHRyYW5zZm9ybWVycyBoYXZlIGNvbnRpbnVlZCBpbmNyZWFzaW5nIGluIHNjYWxlIHJlYWNoaW5nIGh1bmRyZWRzIG9mIGJpbGxpb25zIG9mIHBhcmFtZXRlcnMuIER1ZSB0byB0aGVpciBzY2FsZSB0aGUgc2FtZSBkZWNvZGVyIHNldHMgc3RhdGUtb2YtdGhlLWFydCByZXN1bHRzIG9uIHZhcmlvdXMgbGFuZ3VhZ2UgdGFza3MgdmlhIHByb21wdGluZyBvciBmaW5lLXR1bmluZy4gWWV0LCB0aGVzZSBsYXJnZSBmb3VuZGF0aW9uIG1vZGVscyByZW1haW4gdW51c2FibGUgZm9yIHRoZSByZWxhdGVkIGZpZWxkcyBvZiBzZW1hbnRpYyBzZWFyY2ggYW5kIHNlbnRlbmNlIGVtYmVkZGluZ3MuIFRoaXMgcHJldmVudHMgcG9zc2libHkgbmV3IHN0YXRlLW9mLXRoZS1hcnQgcmVzdWx0cyBhbmQgZm9yY2VzIG9yZ2FuaXphdGlvbnMgdG8gdHJhaW4gYW5kIG1haW50YWluIHNlcGFyYXRlIG1vZGVscy4gVG8gdGhpcyBlbmQsIHdlIHByb3Bvc2UgU0dQVCB0byB1c2UgZGVjb2RlcnMgZm9yIHNlbnRlbmNlIGVtYmVkZGluZ3MgYW5kIHNlbWFudGljIHNlYXJjaCB2aWEgcHJvbXB0aW5nIG9yIGZpbmUtdHVuaW5nLiBBdCA1LjggYmlsbGlvbiBwYXJhbWV0ZXJzIFNHUFQgaW1wcm92ZXMgb24gdGhlIHByZXZpb3VzbHkgYmVzdCBzZW50ZW5jZSBlbWJlZGRpbmdzIGJ5IGEgbWFyZ2luIG9mIDclIGFuZCBvdXRwZXJmb3JtcyBhIGNvbmN1cnJlbnQgbWV0aG9kIHdpdGggMTc1IGJpbGxpb24gcGFyYW1ldGVycyBhcyBtZWFzdXJlZCBvbiB0aGUgQkVJUiBzZWFyY2ggYmVuY2htYXJrLiBDb2RlLCBtb2RlbHMgYW5kIHJlc3VsdCBmaWxlcyBhcmUgZnJlZWx5IGF2YWlsYWJsZSBhdCB0aGlzIGh0dHBzIFVSTC4iLCwsT3BlbiB3ZWlnaHRzIChub24tY29tbWVyY2lhbCksQ2hpbmEsR1BULUotNkIsMS42MTc0MDhlKzIwLDMxMjAwMDAwMDAwMDAwMCBGTE9QIC8gR1BVIC8gc2VjIFtiZjE2IGFzc3VtZWRdICogOCBHUFVzICogNjAgaG91cnMgKiAzNjAwIHNlYyAvIGhvdXIgKiAwLjMgW2Fzc3VtZWQgdXRpbGl6YXRpb25dID0gMS42MTc0MDhlKzIwIEZMT1AsOC4wLCwyMDI1LTExLTI4IDExOjUzOjQ0KzAwOjAwLE9yYWNsZSwsLCwsQWNhZGVtaWEsLCwsLE9wZW4gc291cmNlLCJubyBjbGVhciBsaWNlbnNlCmh0dHBzOi8vaHVnZ2luZ2ZhY2UuY28vTXVlbm5pZ2hvZmYvU0dQVC01LjhCLXdlaWdodGVkbWVhbi1tc21hcmNvLXNwZWNiLWJpdGZpdAoKTUlUIGxpY2Vuc2UKaHR0cHM6Ly9naXRodWIuY29tL011ZW5uaWdob2ZmL3NncHQiLCwsLCwsNjQxMy44MjgyMzUzNTkyODQsSGFyZHdhcmUsTXVlbm5pZ2hvZmYsLCwsWWVzCkdMTS0xMzBCLExhbmd1YWdlLCJMYW5ndWFnZSBtb2RlbGluZy9nZW5lcmF0aW9uLFRyYW5zbGF0aW9uIixUc2luZ2h1YSBVbml2ZXJzaXR5LCJBb2hhbiBaZW5nLCBYaWFvIExpdSwgWmhlbmd4aWFvIER1LCBaaWhhbiBXYW5nLCBIYW55dSBMYWksIE1pbmcgRGluZywgWmh1b3lpIFlhbmcsIFlpZmFuIFh1LCBXZW5kaSBaaGVuZywgWGlhbyBYaWEsIFdlbmcgTGFtIFRhbSwgWml4dWFuIE1hLCBZdWZlaSBYdWUsIEppZG9uZyBaaGFpLCBXZW5ndWFuZyBDaGVuLCBQZW5nIFpoYW5nLCBZdXhpYW8gRG9uZywgSmllIFRhbmciLDIwMjItMDgtMDQsR0xNLTEzMEI6IEFuIE9wZW4gQmlsaW5ndWFsIFByZS10cmFpbmVkIE1vZGVsLGh0dHBzOi8vYXJ4aXYub3JnL2Ficy8yMjEwLjAyNDE0LDEyNjQuMCxTT1RBIGltcHJvdmVtZW50LCIiIkdMTS0xMzBCIGFjaGlldmVzIGFuIGFjY3VyYWN5IG9mIDgwLjIlIG9uIHplcm8tc2hvdCBMQU1CQURBIChFbiksIHdoaWxlIDc2LjIlIGZvciBHUFQtMyAxNzVCIGFuZCA3Ny45JSBmb3IgdGhlIFNPVEEgb2ZmZXJlZCBieSBQYUxNIDU0MEIuIiIKCiIiV2UgY29tcGFyZSBHTE0tMTMwQiB0byB0aGUgbGFyZ2VzdCBleGlzdGluZyBDaGluZXNlIG1vbm9saW5ndWFsIGxhbmd1YWdlIG1vZGVs4oCUdGhlIDI2MEIgRVJOSUUgVGl0YW4gMy4wIChXYW5nIGV0IGFsLiwgMjAyMSkuIDwuLj4gR0xNLTEzMEIgY29uc2lzdGVudGx5IG91dHBlcmZvcm1zIEVSTklFIFRpdGFuIDMuMCBhY3Jvc3MgMTIgdGFza3MgKENmLiBGaWd1cmUgOCkuIiIiLDEzMDAwMDAwMDAwMC4wLERlbnNlIG1vZGVsLDMuNTQ5MDA1NDk0NWUrMjMsIiIiOTYgTlZJRElBIEExMDAgKDQwRyAqIDgpIHNlcnZlcnMgZm9yIDIgbW9udGhzIiIKCjMxMiBURkxPUFMvR1BVICogOTYgc2VydmVycyAqIDggR1BVL3NlcnZlciAqIDIgbW9udGhzICogMzIuNSUgdXRpbGl6YXRpb24gPSA0LjAzN2UyMwoKdXRpbGl6YXRpb24gcmF0ZSAtIGNpdGF0aW9uIGZyb20gdGhlIHBhcGVyOiAiIndlIHJlcG9ydCBoYXJkd2FyZSBGTE9QcyB1dGlsaXphdGlvbiAoSEZVKSBvZiA0My4zJSBhbmQgbW9kZWwgRkxPUHMgdXRpbGl6YXRpb24gKE1GVSkgb2YgMzIuNSUgZHVlIHRvIHJlLW1hdGVyaWFsaXphdGlvbi4iIgoKQWxpZ25zIHByZXR0eSB3ZWxsIHdpdGggNk5EOgo2ICogNDAwQiAqIDEzMEIgPSAzLjEyRTIzCgpHZW9tZXRyaWMgbWVhbjogc3FydCg0LjAzN2UyMyAqIDMuMTJlMjMpID0gMy41NDllMjMiLDE1MjAwMDAwMDAwMCwiNDAwQiAiIldlIGNvbXBsZXRlZCB0aGUgNDAwQi10b2tlbiB0cmFpbmluZyBhbmQgZXZhbHVhdGlvbiBvZiBHTE0tMTMwQiBpbiBKdWx5LCBhbmQgc3Vic2VxdWVudGx5IHJlbGVhc2VkIHRoZSBtb2RlbCBhbmQgcHJlLXRyYWluaW5nIGRldGFpbHMgaW4gQXVndXN0IDIwMjIuICIiICBmcm9tIGh0dHBzOi8vYXJ4aXYub3JnL3BkZi8yNDA2LjEyNzkzCgoiIkFzIG9mIEp1bHkgM3JkLCAyMDIyLCBHTE0tMTMwQiBoYXMgYmVlbiB0cmFpbmVkIG9uIG92ZXIgNDAwIGJpbGxpb24gdGV4dCB0b2tlbnMgKDIwMEIgZWFjaCBmb3IgQ2hpbmVzZSBhbmQgRW5nbGlzaCkiIiIsMTQ0MC4wLCIiIkR1cmluZyB0aGUgNjAtZGF5IGFjY2VzcyB0byB0aGUgY2x1c3Rlciwgd2UgbWFuYWdlIHRvIHRyYWluIEdMTS0xMzBCIGZvciA0MDAgYmlsbGlvbiB0b2tlbnMiIgo2MCBkYXlzICogMjQgPSAxLDQ0MCBob3VycyIsTlZJRElBIEExMDAgU1hNNCA0MCBHQiwsQ29uZmlkZW50LCJHTE0tMTMwQiAoSUNMUiAyMDIzKSBpcyBhbiBvcGVuIGJpbGluZ3VhbCAoRW5nbGlzaCAmIENoaW5lc2UpIGJpZGlyZWN0aW9uYWwgZGVuc2UgbW9kZWwgd2l0aCAxMzAgYmlsbGlvbiBwYXJhbWV0ZXJzLCBwcmUtdHJhaW5lZCB1c2luZyB0aGUgR2VuZXJhbCBMYW5ndWFnZSBNb2RlbCAoR0xNKSBhbGdvcml0aG0xLiBJdCBpcyBkZXNpZ25lZCB0byBzdXBwb3J0IGluZmVyZW5jZSB0YXNrcyB3aXRoIHRoZSAxMzBCIHBhcmFtZXRlcnMgb24gYSBzaW5nbGUgQTEwMCAoNDBHICogOCkgb3IgVjEwMCAoMzJHICogOCkgc2VydmVyLiBBcyBvZiBKdWx5IDNyZCwgMjAyMiwgR0xNLTEzMEIgaGFzIGJlZW4gdHJhaW5lZCBvbiBvdmVyIDQwMCBiaWxsaW9uIHRleHQgdG9rZW5zICgyMDBCIGVhY2ggZm9yIENoaW5lc2UgYW5kIEVuZ2xpc2gpICIsMS4wLEdMTS0xMzBCLE9wZW4gd2VpZ2h0cyAobm9uLWNvbW1lcmNpYWwpLENoaW5hLCwsLDc2OC4wLDAuMzI1LDIwMjYtMDUtMjUgMTI6MTk6MTQrMDA6MDAsLCwsODY1MDc1Mi4wLCxBY2FkZW1pYSxUcnVlLCwsMTEwNTkyMC4wLFVucmVsZWFzZWQsbm9uIGNvbW1lcmNpYWwgbGljZW5zZS4gbG9va3MgbGlrZSBpbmZlcmVuY2UgYnV0IG5vdCB0cmFpbmluZyBjb2RlOiBodHRwczovL2dpdGh1Yi5jb20vVEhVRE0vR0xNLTEzMEIvYmxvYi9tYWluL01PREVMX0xJQ0VOU0UsVHJ1ZSw4MjAyOTYuNjMxMzA5NTI2OSwiIiJGb2xsb3dpbmcgdGhlIGNhbGN1bGF0aW9uIGluIChDaG93ZGhlcnkgZXQgYWwuLCAyMDIyKSwgd2UgcmVwb3J0IGhhcmR3YXJlIEZMT1BzIHV0aWxpemF0aW9uIChIRlUpIG9mIDQzLjMlIGFuZCBtb2RlbCBGTE9QcyB1dGlsaXphdGlvbiAoTUZVKSBvZiAzMi41JSBkdWUgdG8gcmUtbWF0ZXJpYWxpemF0aW9uLiIiIixGUDE2LCw2MTU3NDEuMjIyNjExNzA3NSwiT3BlcmF0aW9uIGNvdW50aW5nLEhhcmR3YXJlIiwsLCwwLjQzMyxZZXMKQWxleGFUTSAyMEIsTGFuZ3VhZ2UsIkxhbmd1YWdlIG1vZGVsaW5nLFRyYW5zbGF0aW9uLFF1ZXN0aW9uIGFuc3dlcmluZyIsQW1hem9uLCJTYWxlaCBTb2x0YW4sIFNoYW5rYXIgQW5hbnRoYWtyaXNobmFuLCBKYWNrIEZpdHpHZXJhbGQsIFJhaHVsIEd1cHRhLCBXYWVsIEhhbXphLCBIYWlkYXIgS2hhbiwgQ2hhcml0aCBQZXJpcywgU3RlcGhlbiBSYXdscywgQW5keSBSb3NlbmJhdW0sIEFubmEgUnVtc2hpc2t5LCBDaGFuZGFuYSBTYXR5YSBQcmFrYXNoLCBNdWt1bmQgU3JpZGhhciwgRmFiaWFuIFRyaWVmZW5iYWNoLCBBcHVydiBWZXJtYSwgR29raGFuIFR1ciwgUHJlbSBOYXRhcmFqYW4iLDIwMjItMDgtMDIsQWxleGFUTSAyMEI6IEZldy1TaG90IExlYXJuaW5nIFVzaW5nIGEgTGFyZ2UtU2NhbGUgTXVsdGlsaW5ndWFsIFNlcTJTZXEgTW9kZWwsaHR0cHM6Ly9hcnhpdi5vcmcvYWJzLzIyMDguMDE0NDgsOTAuMCxTT1RBIGltcHJvdmVtZW50LCJUaGUgQWJzdHJhY3QgcmVwb3J0cyBTT1RBIGltcHJvdmVtZW50IG9uIG11bHRpcGxlIGJlbmNobWFya3MuCgoiInByb3ZpZGVzIFNPVEEgcGVyZm9ybWFuY2Ugb24gbXVsdGlsaW5ndWFsIHRhc2tzIHN1Y2ggYXMgWE5MSSwgWENPUEEsIFBhd3MtWCwgYW5kIFhXaW5vZ3JhZCIiIiwxOTc1MDAwMDAwMC4wLFNlZSBUYWJsZSAxIG9uIHAuMyBvZiB0aGUgcGFwZXIsMi4wNDM3NDAxNmUrMjMsIlRyYWluaW5nIHRocm91Z2hwdXQgaXMgcmVwb3J0ZWQgYXMgMTU0IFRGTE9QL3MgLSBzZWUgcC41IG9mIHRoZSBwYXBlci4KIiJXZSByZWxpZWQgb24gYW4gaW50ZXJuYWwgYW5kIG9wdGltaXplZCB2ZXJzaW9uIG9mIERlZXBTcGVlZCB0aGF0IHdlIGhhdmUgc2luY2Ugb3Blbi1zb3VyY2VkIChDaGl1ICYgWmhlbmcsIDIwMjIpIHRvIG9idGFpbiB0cmFpbmluZyB0aHJvdWdocHV0IG9mIHVwIHRvIDE1NCBURkxPUFMvR1BVIG9uIDE2IEFXUyBwNGQuMjR4bGFyZ2UgY29tcHV0ZSBpbnN0YW5jZXMuIiIKCkFjY2VsZXJhdG9yIGNvbXB1dGUgZGF5cyBhcmUgcmVwb3J0ZWQgYXMgMTUsMzYwIGRheXMgLSBzZWUgVGFibGUgMTcgb24gcC4xOCBvZiB0aGUgcGFwZXIuIiwxMzE5MDAwMDAwMDAwLCJTZWUgVGFibGUgMiBvbiBwLjMgb2YgdGhlIHBhcGVyLgoKMTE5QiBXaWtpcGVkaWEgdG9rZW5zICsgMS4yVCBtQzQgdG9rZW5zID0gMTMxOTAwMDAwMDAwMCB0b2tlbnMiLDI4ODAuMCwiU2VlIHAuNSBvZiB0aGUgcGFwZXI6ICIiV2UgdHJhaW5lZCBBbGV4YVRNIDIwQiBmb3IgMTIwIGRheXMgb24gMTI4IEExMDAgR1BVcy4uLiIiIixOVklESUEgQTEwMCwsQ29uZmlkZW50LCJJbiB0aGlzIHdvcmssIHdlIGRlbW9uc3RyYXRlIHRoYXQgbXVsdGlsaW5ndWFsIGxhcmdlLXNjYWxlIHNlcXVlbmNlLXRvLXNlcXVlbmNlIChzZXEyc2VxKSBtb2RlbHMsIHByZS10cmFpbmVkIG9uIGEgbWl4dHVyZSBvZiBkZW5vaXNpbmcgYW5kIENhdXNhbCBMYW5ndWFnZSBNb2RlbGluZyAoQ0xNKSB0YXNrcywgYXJlIG1vcmUgZWZmaWNpZW50IGZldy1zaG90IGxlYXJuZXJzIHRoYW4gZGVjb2Rlci1vbmx5IG1vZGVscyBvbiB2YXJpb3VzIHRhc2tzLiBJbiBwYXJ0aWN1bGFyLCB3ZSB0cmFpbiBhIDIwIGJpbGxpb24gcGFyYW1ldGVyIG11bHRpbGluZ3VhbCBzZXEyc2VxIG1vZGVsIGNhbGxlZCBBbGV4YSBUZWFjaGVyIE1vZGVsIChBbGV4YVRNIDIwQikgYW5kIHNob3cgdGhhdCBpdCBhY2hpZXZlcyBzdGF0ZS1vZi10aGUtYXJ0IChTT1RBKSBwZXJmb3JtYW5jZSBvbiAxLXNob3Qgc3VtbWFyaXphdGlvbiB0YXNrcywgb3V0cGVyZm9ybWluZyBhIG11Y2ggbGFyZ2VyIDU0MEIgUGFMTSBkZWNvZGVyIG1vZGVsLiBBbGV4YVRNIDIwQiBhbHNvIGFjaGlldmVzIFNPVEEgaW4gMS1zaG90IG1hY2hpbmUgdHJhbnNsYXRpb24sIGVzcGVjaWFsbHkgZm9yIGxvdy1yZXNvdXJjZSBsYW5ndWFnZXMsIGFjcm9zcyBhbG1vc3QgYWxsIGxhbmd1YWdlIHBhaXJzIHN1cHBvcnRlZCBieSB0aGUgbW9kZWwgKEFyYWJpYywgRW5nbGlzaCwgRnJlbmNoLCBHZXJtYW4sIEhpbmRpLCBJdGFsaWFuLCBKYXBhbmVzZSwgTWFyYXRoaSwgUG9ydHVndWVzZSwgU3BhbmlzaCwgVGFtaWwsIGFuZCBUZWx1Z3UpIG9uIEZsb3Jlcy0xMDEgZGF0YXNldC4gV2UgYWxzbyBzaG93IGluIHplcm8tc2hvdCBzZXR0aW5nLCBBbGV4YVRNIDIwQiBvdXRwZXJmb3JtcyBHUFQzICgxNzVCKSBvbiBTdXBlckdMVUUgYW5kIFNRdUFEdjIgZGF0YXNldHMgYW5kIHByb3ZpZGVzIFNPVEEgcGVyZm9ybWFuY2Ugb24gbXVsdGlsaW5ndWFsIHRhc2tzIHN1Y2ggYXMgWE5MSSwgWENPUEEsIFBhd3MtWCwgYW5kIFhXaW5vZ3JhZC4gT3ZlcmFsbCwgb3VyIHJlc3VsdHMgcHJlc2VudCBhIGNvbXBlbGxpbmcgY2FzZSBmb3Igc2VxMnNlcSBtb2RlbHMgYXMgYSBwb3dlcmZ1bCBhbHRlcm5hdGl2ZSB0byBkZWNvZGVyLW9ubHkgbW9kZWxzIGZvciBMYXJnZS1zY2FsZSBMYW5ndWFnZSBNb2RlbCAoTExNKSB0cmFpbmluZy4gIiwsLEFQSSBhY2Nlc3MsVW5pdGVkIFN0YXRlcyBvZiBBbWVyaWNhLCwsLDEyOC4wLCwyMDI2LTA1LTI1IDEyOjE5OjEzKzAwOjAwLEFtYXpvbiBXZWIgU2VydmljZXMsLCwyMDAwMDAwLjAsIiIiV2UgdHJhaW5lZCBBbGV4YVRNIDIwQiBmb3IgMTIwIGRheXMgb24gMTI4IEExMDAgR1BVcyBmb3IgdGhlIHRvdGFsIG9mIDUwMGsgdXBkYXRlcyB3aXRoIHRoZSBhY2N1bXVsYXRlZCBiYXRjaCBzaXplIG9mIDIgbWlsbGlvbiB0b2tlbnMiIiIsSW5kdXN0cnksLCwsMzY4NjQwLjAsVW5yZWxlYXNlZCxodHRwczovL2F3cy5hbWF6b24uY29tL2Fib3V0LWF3cy93aGF0cy1uZXcvMjAyMi8xMS9hbGV4YXRtLTIwYi1tb2RlbC1hdmFpbGFibGUtc2FnZW1ha2VyLWp1bXBzdGFydC8/bmMxPWhfbHMsVHJ1ZSwyNjc5NDMuMjExMzA5OTcxNjQsIlRyYWluaW5nIHRocm91Z2hwdXQgcmVwb3J0ZWQgYXQgMTU0IFRGTE9Qcy9HUFUsIHZzIDMxMiBURkxPUHMvR1BVIGZvciB0aGUgQTEwMHMgdGhleSB1c2UKCkhGVSA9IDE1NGUxMiAvIDMxMmUxMiA9IDAuNDkzNSIsQkYxNiwsMTAyNjI4LjEwNzkyNzAzODU0LEhhcmR3YXJlLCwsLDAuNDkzNSxObwpQcm90R1BUMixCaW9sb2d5LCJQcm90ZWlucyxQcm90ZWluIGdlbmVyYXRpb24sUHJvdGVpbiBvciBudWNsZW90aWRlIGxhbmd1YWdlIG1vZGVsIChwTE0vbkxNKSIsVW5pdmVyc2l0eSBvZiBCYXlyZXV0aCwiTm9lbGlhIEZlcnJ1eiwgU3RlZmZlbiBTY2htaWR0LCBCaXJ0ZSBIw7Zja2VyICIsMjAyMi0wNy0yNyxQcm90R1BUMiBpcyBhIGRlZXAgdW5zdXBlcnZpc2VkIGxhbmd1YWdlIG1vZGVsIGZvciBwcm90ZWluIGRlc2lnbixodHRwczovL3d3dy5uYXR1cmUuY29tL2FydGljbGVzL3M0MTQ2Ny0wMjItMzIwMDctNyw2ODkuMCwsLDczODAwMDAwMC4wLCIiIkhlcmUsIHdlIGludHJvZHVjZSBQcm90R1BUMiwgYW4gYXV0b3JlZ3Jlc3NpdmUgVHJhbnNmb3JtZXIgbW9kZWwgd2l0aCA3MzggbWlsbGlvbiBwYXJhbWV0ZXJzIGNhcGFibGUgb2YgZ2VuZXJhdGluZyBkZSBub3ZvIHByb3RlaW4gc2VxdWVuY2VzIGluIGEgaGlnaC10aHJvdWdocHV0IGZhc2hpb24uIiIiLDQuMWUrMjEsIiIiVGhlIG1vZGVsIHRyYWluZWQgb24gMTI4IE5WSURJQSBBMTAwcyBpbiA0IGRheXMiIgoKMTI4ICogNCAqIDI0ICogMzYwMCAqIDMxMiB0cmlsbGlvbiBGTE9QL3MgKiAwLjMgPSA0LjFlMjEKCjUuM0UrMjEgZnJvbSBUYWJsZSA5IGh0dHBzOi8vd3d3LmJpb3J4aXYub3JnL2NvbnRlbnQvMTAuMTEwMS8yMDIzLjA3LjA1LjU0NzQ5NnYxIiwyNTUzNTc3NzI4MCwsOTYuMCwsTlZJRElBIEExMDAsVW5zdXBlcnZpc2VkLENvbmZpZGVudCwiUHJvdGVpbiBkZXNpZ24gYWltcyB0byBidWlsZCBub3ZlbCBwcm90ZWlucyBjdXN0b21pemVkIGZvciBzcGVjaWZpYyBwdXJwb3NlcywgdGhlcmVieSBob2xkaW5nIHRoZSBwb3RlbnRpYWwgdG8gdGFja2xlIG1hbnkgZW52aXJvbm1lbnRhbCBhbmQgYmlvbWVkaWNhbCBwcm9ibGVtcy4gUmVjZW50IHByb2dyZXNzIGluIFRyYW5zZm9ybWVyLWJhc2VkIGFyY2hpdGVjdHVyZXMgaGFzIGVuYWJsZWQgdGhlIGltcGxlbWVudGF0aW9uIG9mIGxhbmd1YWdlIG1vZGVscyBjYXBhYmxlIG9mIGdlbmVyYXRpbmcgdGV4dCB3aXRoIGh1bWFuLWxpa2UgY2FwYWJpbGl0aWVzLiBIZXJlLCBtb3RpdmF0ZWQgYnkgdGhpcyBzdWNjZXNzLCB3ZSBkZXNjcmliZSBQcm90R1BUMiwgYSBsYW5ndWFnZSBtb2RlbCB0cmFpbmVkIG9uIHRoZSBwcm90ZWluIHNwYWNlIHRoYXQgZ2VuZXJhdGVzIGRlIG5vdm8gcHJvdGVpbiBzZXF1ZW5jZXMgZm9sbG93aW5nIHRoZSBwcmluY2lwbGVzIG9mIG5hdHVyYWwgb25lcy4gVGhlIGdlbmVyYXRlZCBwcm90ZWlucyBkaXNwbGF5IG5hdHVyYWwgYW1pbm8gYWNpZCBwcm9wZW5zaXRpZXMsIHdoaWxlIGRpc29yZGVyIHByZWRpY3Rpb25zIGluZGljYXRlIHRoYXQgODglIG9mIFByb3RHUFQyLWdlbmVyYXRlZCBwcm90ZWlucyBhcmUgZ2xvYnVsYXIsIGluIGxpbmUgd2l0aCBuYXR1cmFsIHNlcXVlbmNlcy4gU2Vuc2l0aXZlIHNlcXVlbmNlIHNlYXJjaGVzIGluIHByb3RlaW4gZGF0YWJhc2VzIHNob3cgdGhhdCBQcm90R1BUMiBzZXF1ZW5jZXMgYXJlIGRpc3RhbnRseSByZWxhdGVkIHRvIG5hdHVyYWwgb25lcywgYW5kIHNpbWlsYXJpdHkgbmV0d29ya3MgZnVydGhlciBkZW1vbnN0cmF0ZSB0aGF0IFByb3RHUFQyIGlzIHNhbXBsaW5nIHVuZXhwbG9yZWQgcmVnaW9ucyBvZiBwcm90ZWluIHNwYWNlLiBBbHBoYUZvbGQgcHJlZGljdGlvbiBvZiBQcm90R1BUMi1zZXF1ZW5jZXMgeWllbGRzIHdlbGwtZm9sZGVkIG5vbi1pZGVhbGl6ZWQgc3RydWN0dXJlcyB3aXRoIGVtYm9kaW1lbnRzIGFuZCBsYXJnZSBsb29wcyBhbmQgcmV2ZWFscyB0b3BvbG9naWVzIG5vdCBjYXB0dXJlZCBpbiBjdXJyZW50IHN0cnVjdHVyZSBkYXRhYmFzZXMuIFByb3RHUFQyIGdlbmVyYXRlcyBzZXF1ZW5jZXMgaW4gYSBtYXR0ZXIgb2Ygc2Vjb25kcyBhbmQgaXMgZnJlZWx5IGF2YWlsYWJsZS4iLCwsT3BlbiB3ZWlnaHRzICh1bnJlc3RyaWN0ZWQpLEdlcm1hbnksLCwsMTI4LjAsLDIwMjYtMDEtMDEgMTQ6MDI6MDQrMDA6MDAsLCwsLCxBY2FkZW1pYSwsLCwxMjI4OC4wLCwiYXBhY2hlCgpodHRwczovL2h1Z2dpbmdmYWNlLmNvL25mZXJydXovUHJvdEdQVDIiLCwsLCwsMTAyNjQxLjgyMTYyMzgzNjY2LCJIYXJkd2FyZSxUaGlyZC1wYXJ0eSBlc3RpbWF0aW9uIiwsLCwsWWVzCkdQVC1OZW9YLUphcGFuZXNlLExhbmd1YWdlLExhbmd1YWdlIG1vZGVsaW5nL2dlbmVyYXRpb24sQWJlamEsIlNoaW55YSBPdGFuaSwgVGFrYXlvc2hpIE1ha2FiZSwgQW51aiBBcm9yYSwgS3lvIEhhdHRvcmkgIiwyMDIyLTA3LTI3LCJUaGlzIHJlcG9zaXRvcnkgcHJvdmlkZXMgYSAyLjdCLXBhcmFtZXRlciBKYXBhbmVzZSBHUFQtTmVvWC1iYXNlZCBtb2RlbC4gVGhlIG1vZGVsIHdhcyB0cmFpbmVkIGJ5IEFCRUpBLCBJbmMiLCJodHRwczovL2h1Z2dpbmdmYWNlLmNvL2FiZWphL2dwdC1uZW94LWphcGFuZXNlLTIuN2IsIGh0dHBzOi8vdGVjaC1ibG9nLmFiZWphLmFzaWEvZW50cnkvYWJlamEtZ3B0LXByb2plY3QtMjAyMjA3IiwsLCwyNzAwMDAwMDAwLjAsMi43QiwsLCwsLCwsLENvbmZpZGVudCwiaHR0cHM6Ly9odWdnaW5nZmFjZS5jby9kb2NzL3RyYW5zZm9ybWVycy9tb2RlbF9kb2MvZ3B0X25lb3hfamFwYW5lc2UKCldlIGludHJvZHVjZSBHUFQtTmVvWC1KYXBhbmVzZSwgd2hpY2ggaXMgYW4gYXV0b3JlZ3Jlc3NpdmUgbGFuZ3VhZ2UgbW9kZWwgZm9yIEphcGFuZXNlLCB0cmFpbmVkIG9uIHRvcCBvZiBodHRwczovL2dpdGh1Yi5jb20vRWxldXRoZXJBSS9ncHQtbmVveC4gSmFwYW5lc2UgaXMgYSB1bmlxdWUgbGFuZ3VhZ2Ugd2l0aCBpdHMgbGFyZ2Ugdm9jYWJ1bGFyeSBhbmQgYSBjb21iaW5hdGlvbiBvZiBoaXJhZ2FuYSwga2F0YWthbmEsIGFuZCBrYW5qaSB3cml0aW5nIHNjcmlwdHMuIFRvIGFkZHJlc3MgdGhpcyBkaXN0aW5jdCBzdHJ1Y3R1cmUgb2YgdGhlIEphcGFuZXNlIGxhbmd1YWdlLCB3ZSB1c2UgYSBzcGVjaWFsIHN1Yi13b3JkIHRva2VuaXplci4gV2UgYXJlIHZlcnkgZ3JhdGVmdWwgdG8gdGFucmVpbmFtYSBmb3Igb3Blbi1zb3VyY2luZyB0aGlzIGluY3JlZGlibHkgaGVscGZ1bCB0b2tlbml6ZXIuIEZvbGxvd2luZyB0aGUgcmVjb21tZW5kYXRpb25zIGZyb20gR29vZ2xl4oCZcyByZXNlYXJjaCBvbiBQYUxNLCB3ZSBoYXZlIHJlbW92ZWQgYmlhcyBwYXJhbWV0ZXJzIGZyb20gdHJhbnNmb3JtZXIgYmxvY2tzLCBhY2hpZXZpbmcgYmV0dGVyIG1vZGVsIHBlcmZvcm1hbmNlLiBQbGVhc2UgcmVmZXIgdGhpcyBhcnRpY2xlIGluIGRldGFpbC4KCkRldmVsb3BtZW50IG9mIHRoZSBtb2RlbCB3YXMgbGVkIGJ5IFNoaW55YSBPdGFuaSwgVGFrYXlvc2hpIE1ha2FiZSwgQW51aiBBcm9yYSwgYW5kIEt5byBIYXR0b3JpIGZyb20gQUJFSkEsIEluYy4uIEZvciBtb3JlIGluZm9ybWF0aW9uIG9uIHRoaXMgbW9kZWwtYnVpbGRpbmcgYWN0aXZpdHksIHBsZWFzZSByZWZlciBoZXJlIChqYSkuIiwsLE9wZW4gd2VpZ2h0cyAodW5yZXN0cmljdGVkKSxKYXBhbixHUFQtTmVvWC0yMEIsLGFjdHVhbGx5IDIuN0IsLCwyMDI1LTExLTI4IDExOjUzOjQ0KzAwOjAwLCwsLCwsSW5kdXN0cnksLCwsLCxNSVQgbGljZW5zZSwsLCwsLCwsLCwsLFllcwpPbWVnYVBMTSxCaW9sb2d5LCJQcm90ZWlucyxQcm90ZWluIGZvbGRpbmcgcHJlZGljdGlvbiIsIk1hc3NhY2h1c2V0dHMgSW5zdGl0dXRlIG9mIFRlY2hub2xvZ3kgKE1JVCksV2VzdGxha2UgVW5pdmVyc2l0eSIsIlJ1aWRvbmcgV3UsIEZhbiBEaW5nLCBSdWkgV2FuZywgUnVpIFNoZW4sIFhpd2VuIFpoYW5nLCBTaGl0b25nIEx1bywgQ2hlbnBlbmcgU3UsIFp1b2ZhbiBXdSwgUWkgWGllLCBCb25uaWUgQmVyZ2VyLCBKaWFuemh1IE1hLCBKaWFuIFBlbmciLDIwMjItMDctMjIsSGlnaC1yZXNvbHV0aW9uIGRlIG5vdm8gc3RydWN0dXJlIHByZWRpY3Rpb24gZnJvbSBwcmltYXJ5IHNlcXVlbmNlLGh0dHBzOi8vd3d3LmJpb3J4aXYub3JnL2NvbnRlbnQvMTAuMTEwMS8yMDIyLjA3LjIxLjUwMDk5OXYxLDQ0NS4wLEhpc3RvcmljYWwgc2lnbmlmaWNhbmNlLCIiIkhlcmUsIHdlIGludHJvZHVjZSBPbWVnYUZvbGQsIHRoZSBmaXJzdCBjb21wdXRhdGlvbmFsIG1ldGhvZCB0byBzdWNjZXNzZnVsbHkgcHJlZGljdCBoaWdoLXJlc29sdXRpb24gcHJvdGVpbiBzdHJ1Y3R1cmUgZnJvbSBhIHNpbmdsZSBwcmltYXJ5IHNlcXVlbmNlIGFsb25lLiBVc2luZyBhIG5ldyBjb21iaW5hdGlvbiBvZiBhIHByb3RlaW4gbGFuZ3VhZ2UgbW9kZWwgdGhhdCBhbGxvd3MgdXMgdG8gbWFrZSBwcmVkaWN0aW9ucyBmcm9tIHNpbmdsZSBzZXF1ZW5jZXMgYW5kIGEgZ2VvbWV0cnktaW5zcGlyZWQgdHJhbnNmb3JtZXIgbW9kZWwgdHJhaW5lZCBvbiBwcm90ZWluIHN0cnVjdHVyZXMsIE9tZWdhRm9sZCBvdXRwZXJmb3JtcyBSb3NlVFRBRm9sZCBhbmQgYWNoaWV2ZXMgc2ltaWxhciBwcmVkaWN0aW9uIGFjY3VyYWN5IHRvIEFscGhhRm9sZDIgb24gcmVjZW50bHkgcmVsZWFzZWQgc3RydWN0dXJlcyIiIiw2NzAwMDAwMDAuMCwiIiJPdXIgbW9kZWwgY29udGFpbnMgNjYgbGF5ZXJzIHdpdGggYXJvdW5kIDY3MCBtaWxsaW9uIHBhcmFtZXRlcnMgd2l0aG91dCBzaGFyaW5nIHBhcmFtZXRlcnMsIHdoaWNoIGRvdWJsZXMgdGhlIGxheWVyIGNvdW50IG9mIEVTTS0xYiBidXQgcm91Z2hseSByZXRhaW5zIHRoZSBwYXJhbWV0ZXIgY291bnQuIiIiLDEuMDM1MTQxMTJlKzIyLCIiIk9tZWdhUExNIGlzIGltcGxlbWVudGVkIGluIFB5VG9yY2ggKDQ0KSBhbmQgdHJhaW5lZCBmb3IgMiw1NjAgR1BVIE52aWRpYSBBMTAwIDgwRyBkYXlzLiIiIAoiIkRlZmF1bHQgcHJlY2lzaW9uIGZvcm1hdCBpbiBOdmlkaWEgQTEwMCBHUFVzIGlzIHNldCB0byBUZW5zb3JGbG9hdC0zMiBmb3IgbWF0cml4IG9wZXJhdGlvbnMuIiIKCkFzc3VtZSAwLjMgdXRpbGl6YXRpb24gZm9yIGxhbmd1YWdlIG1vZGVsCgpFc3RpbWF0ZTogKDI1NjAgKiAyNCAqIDM2MDApIHMgKiAxNTZlMTIgRkxPUC9zICogMC4zICogPSAxLjA0ZTIyIiwxMjU4MjkxMjAwMDAwLCJOdW1iZXIgb2Ygc2VxdWVuY2VzOiAzNSB4IDEwXjYKU2VxdWVuY2UgbGVuZ3RoOiA1MTIKVG90YWwgZGF0YSBwb2ludHM6IDM1IHggMTBeNiB4IDUxMiA9IDEuNzkyIHggMTBeMTAgdG9rZW5zCgpGaXJzdCBzdGFnZSBjcm9wIHNpemU6IDI1NgpGaXJzdCBzdGFnZSBkYXRhIHBvaW50czogMzUgeCAxMF42IHggMjU2ID0gOC45NiB4IDEwXjkgdG9rZW5zCgpBZGRpdGlvbmFsIHN0cnVjdHVyYWwgZGF0YTogfjExMCwwMDAgc2VxdWVuY2VzID0gNy42OCB4IDEwXjcgdG9rZW5zCgpGaW5hbCBlc3RpbWF0ZTogOC45NiB4IDEwXjkgdG9rZW5zIiwsIjIsNTYwIEdQVSBOdmlkaWEgQTEwMCA4MEcgZGF5cyIsTlZJRElBIEExMDAgU1hNNCA4MCBHQiwsQ29uZmlkZW50LCJSZWNlbnQgYnJlYWt0aHJvdWdocyBoYXZlIHVzZWQgZGVlcCBsZWFybmluZyB0byBleHBsb2l0IGV2b2x1dGlvbmFyeSBpbmZvcm1hdGlvbiBpbiBtdWx0aXBsZSBzZXF1ZW5jZSBhbGlnbm1lbnRzIChNU0FzKSB0byBhY2N1cmF0ZWx5IHByZWRpY3QgcHJvdGVpbiBzdHJ1Y3R1cmVzLiBIb3dldmVyLCBNU0FzIG9mIGhvbW9sb2dvdXMgcHJvdGVpbnMgYXJlIG5vdCBhbHdheXMgYXZhaWxhYmxlLCBzdWNoIGFzIHdpdGggb3JwaGFuIHByb3RlaW5zIG9yIGZhc3QtZXZvbHZpbmcgcHJvdGVpbnMgbGlrZSBhbnRpYm9kaWVzLCBhbmQgYSBwcm90ZWluIHR5cGljYWxseSBmb2xkcyBpbiBhIG5hdHVyYWwgc2V0dGluZyBmcm9tIGl0cyBwcmltYXJ5IGFtaW5vIGFjaWQgc2VxdWVuY2UgaW50byBpdHMgdGhyZWUtZGltZW5zaW9uYWwgc3RydWN0dXJlLCBzdWdnZXN0aW5nIHRoYXQgZXZvbHV0aW9uYXJ5IGluZm9ybWF0aW9uIGFuZCBNU0FzIHNob3VsZCBub3QgYmUgbmVjZXNzYXJ5IHRvIHByZWRpY3QgYSBwcm90ZWlu4oCZcyBmb2xkZWQgZm9ybS4gSGVyZSwgd2UgaW50cm9kdWNlIE9tZWdhRm9sZCwgdGhlIGZpcnN0IGNvbXB1dGF0aW9uYWwgbWV0aG9kIHRvIHN1Y2Nlc3NmdWxseSBwcmVkaWN0IGhpZ2gtcmVzb2x1dGlvbiBwcm90ZWluIHN0cnVjdHVyZSBmcm9tIGEgc2luZ2xlIHByaW1hcnkgc2VxdWVuY2UgYWxvbmUuIFVzaW5nIGEgbmV3IGNvbWJpbmF0aW9uIG9mIGEgcHJvdGVpbiBsYW5ndWFnZSBtb2RlbCB0aGF0IGFsbG93cyB1cyB0byBtYWtlIHByZWRpY3Rpb25zIGZyb20gc2luZ2xlIHNlcXVlbmNlcyBhbmQgYSBnZW9tZXRyeS1pbnNwaXJlZCB0cmFuc2Zvcm1lciBtb2RlbCB0cmFpbmVkIG9uIHByb3RlaW4gc3RydWN0dXJlcywgT21lZ2FGb2xkIG91dHBlcmZvcm1zIFJvc2VUVEFGb2xkIGFuZCBhY2hpZXZlcyBzaW1pbGFyIHByZWRpY3Rpb24gYWNjdXJhY3kgdG8gQWxwaGFGb2xkMiBvbiByZWNlbnRseSByZWxlYXNlZCBzdHJ1Y3R1cmVzLiBPbWVnYUZvbGQgZW5hYmxlcyBhY2N1cmF0ZSBwcmVkaWN0aW9ucyBvbiBvcnBoYW4gcHJvdGVpbnMgdGhhdCBkbyBub3QgYmVsb25nIHRvIGFueSBmdW5jdGlvbmFsbHkgY2hhcmFjdGVyaXplZCBwcm90ZWluIGZhbWlseSBhbmQgYW50aWJvZGllcyB0aGF0IHRlbmQgdG8gaGF2ZSBub2lzeSBNU0FzIGR1ZSB0byBmYXN0IGV2b2x1dGlvbi4gT3VyIHN0dWR5IGZpbGxzIGEgbXVjaC1lbmNvdW50ZXJlZCBnYXAgaW4gc3RydWN0dXJlIHByZWRpY3Rpb24gYW5kIGJyaW5ncyB1cyBhIHN0ZXAgY2xvc2VyIHRvIHVuZGVyc3RhbmRpbmcgcHJvdGVpbiBmb2xkaW5nIGluIG5hdHVyZS4iLCwsVW5yZWxlYXNlZCwiVW5pdGVkIFN0YXRlcyBvZiBBbWVyaWNhLENoaW5hIiwsLCwsLDIwMjYtMDEtMDEgMTQ6MDI6MDUrMDA6MDAsLCwsMjA5NzE1Mi4wLCIiIlsuLi5dIGVhY2ggYmF0Y2ggY29udGFpbnMgNCwwOTYg</x:v>
      </x:c>
    </x:row>
    <x:row r="203" ht="18" customHeight="1">
      <x:c r="A203" s="17" t="n">
        <x:v>198</x:v>
      </x:c>
      <x:c r="B203" s="17" t="n">
        <x:v>310</x:v>
      </x:c>
      <x:c r="C203" s="160" t="str">
        <x:v>c2VxdWVuY2VzIGFuZCBlYWNoIHNlcXVlbmNlIGlzIHBhZGRlZCBvciBjcm9wcGVkIHRvIDUxMiByZXNpZHVlcyIiIDQwOTYgKiA1MTIgPSAyMDk3MTUyIiwiQWNhZGVtaWEsQWNhZGVtaWEiLCwsLDYxNDQwLjAsVW5yZWxlYXNlZCwsLDUyNDAwLjMyMTE4NTI4NDc5LCxURjMyLCwsSGFyZHdhcmUsLCwsLE5vCkVTTTItMTVCLEJpb2xvZ3ksIlByb3RlaW5zLFByb3RlaW4gb3IgbnVjbGVvdGlkZSBsYW5ndWFnZSBtb2RlbCAocExNL25MTSksUHJvdGVpbiBmb2xkaW5nIHByZWRpY3Rpb24iLCJNZXRhIEFJLE5ldyBZb3JrIFVuaXZlcnNpdHkgKE5ZVSksU3RhbmZvcmQgVW5pdmVyc2l0eSxNYXNzYWNodXNldHRzIEluc3RpdHV0ZSBvZiBUZWNobm9sb2d5IChNSVQpIiwiWmVtaW5nIExpbiwgSGFsaWwgQWtpbiwgUm9zaGFuIFJhbywgQnJpYW4gSGllLCBaaG9uZ2thaSBaaHUsIFdlbnRpbmcgTHUsIE5pa2l0YSBTbWV0YW5pbiwgUm9iZXJ0IFZlcmt1aWwsIE9yaSBLYWJlbGksIFlhbml2IFNobXVlbGksIEFsbGFuIGRvcyBTYW50b3MgQ29zdGEsIE1hcnlhbSBGYXplbC1aYXJhbmRpLCBUb20gU2VyY3UsIFNhbHZhdG9yZSBDYW5kaWRvLCBBbGV4YW5kZXIgUml2ZXMiLDIwMjItMDctMjEsRXZvbHV0aW9uYXJ5LXNjYWxlIHByZWRpY3Rpb24gb2YgYXRvbWljLWxldmVsIHByb3RlaW4gc3RydWN0dXJlIHdpdGggYSBsYW5ndWFnZSBtb2RlbCwiaHR0cHM6Ly93d3cuc2NpZW5jZS5vcmcvZG9pL2Ficy8xMC4xMTI2L3NjaWVuY2UuYWRlMjU3NApodHRwczovL3d3dy5iaW9yeGl2Lm9yZy9jb250ZW50LzEwLjExMDEvMjAyMi4wNy4yMC41MDA5MDJ2MiIsNjM2LjAsU09UQSBpbXByb3ZlbWVudCwiVGFibGUgUzMKIiJUaGUgcmVzdWx0aW5nIEVTTS0yIG1vZGVsIGZhbWlseSBzaWduaWZpY2FudGx5IG91dHBlcmZvcm1zIHByZXZpb3VzbHkgc3RhdGUtb2YtdGhlLWFydCBFU00tMWIgKGEg4oi8NjUwIG1pbGxpb24gcGFyYW1ldGVyIG1vZGVsKSBhdCBhIGNvbXBhcmFibGUgbnVtYmVyIG9mIHBhcmFtZXRlcnMsIGFuZCBvbiBzdHJ1Y3R1cmUgcHJlZGljdGlvbiBiZW5jaG1hcmtzIGl0IGFsc28gb3V0cGVyZm9ybXMgb3RoZXIgcmVjZW50IHByb3RlaW4gbGFuZ3VhZ2UgbW9kZWxzIiIiLDE1MDAwMDAwMDAwLjAsIiIid2UgdHJhaW4gbW9kZWxzIHVwIHRvIDE1QiBwYXJhbWV0ZXJzIiIiLDcuMzUwMDAwMDAwMDFlKzIyLCJmcm9tIHhUcmltb1BHTE0gcGFwZXIgVGFibGUgOSAoaHR0cHM6Ly93d3cuYmlvcnhpdi5vcmcvY29udGVudC8xMC4xMTAxLzIwMjMuMDcuMDUuNTQ3NDk2djEpOiA1LjFlMjIgRkxPUAoKZnJvbSBBcmIgUmVzZWFyY2ggKGh0dHBzOi8vYXJicmVzZWFyY2guY29tL2ZpbGVzL2dlbl9iaW8ucGRmKTogIiJFU00tMi0xNUI6IDI3MDAwMCB1cGRhdGVzIHggMy4yTSBiYXRjaCBzaXplIHggMTUgQiDigJxjb25uZWN0aW9uc+KAnSB4IDYuIDogNy44ZTIyIEZMT1AKCmZyb20gdGhlIHBhcGVyJ3MgU3VwcGxlbWVudGFyeSBNYXRlcmlhbHM6IAoiIldlIHRyYWluZWQgZWFjaCBtb2RlbCBvdmVyIDUxMiBOVklESUEgVjEwMCBHUFVzLiBFU00yIDcwME0gdG9vayA4IGRheXMgdG8gdHJhaW4uIFRoZSAzQiBwYXJhbWV0ZXIgTE0gdG9vayAzMCBkYXlzLiBUaGUgMTVCIG1vZGVsIHRvb2sgNjAgZGF5cy4iIgo2MCBkYXlzIHggNTEyIFYxMDBzIHggYW4gaW1wdXRlZCAzMCUgdXRpbGl6YXRpb24iIjogMWUyMyBGTE9QCgpHZW9tZXRyaWMgbWVhbjogNy4zNWUyMiIsMTUzNjAwMDAwMDAsIlNlY3Rpb24gQS4xLjE6CiIiVGhpcyBhbGxvd2VkIEVTTS0yIG1vZGVscyB0byB0cmFpbiBvbiBvdmVyIDYwTSBwcm90ZWluIHNlcXVlbmNlcy4iIgoKQXZlcmFnZSBwcm90ZWluIHNlcXVlbmNlIGlzIDIwMCB0b2tlbnMsIHBlciBodHRwczovL2Vwb2NoLmFpL2Jsb2cvYmlvbG9naWNhbC1zZXF1ZW5jZS1tb2RlbHMtaW4tdGhlLWNvbnRleHQtb2YtdGhlLWFpLWRpcmVjdGl2ZXMjZm46NCAKNjBNICogMjAwID0gMTJCIHRva2VucwoKRXBvY2hzOiAxNUIgbW9kZWwgdXNlZCAyNzBrIHN0ZXBzIGF0IDMuMk0gdG9rZW4gYmF0Y2ggc2l6ZQoyNzBrICogMy4yTSAvIDEyQiA9IDcyIiwxNDQwLjAsLE5WSURJQSBWMTAwLFVuc3VwZXJ2aXNlZCxDb25maWRlbnQsIiIiUmVjZW50IGFkdmFuY2VzIGluIG1hY2hpbmUgbGVhcm5pbmcgaGF2ZSBsZXZlcmFnZWQgZXZvbHV0aW9uYXJ5IGluZm9ybWF0aW9uIGluIG11bHRpcGxlIHNlcXVlbmNlIGFsaWdubWVudHMgdG8gcHJlZGljdCBwcm90ZWluIHN0cnVjdHVyZS4gV2UgZGVtb25zdHJhdGUgZGlyZWN0IGluZmVyZW5jZSBvZiBmdWxsIGF0b21pYy1sZXZlbCBwcm90ZWluIHN0cnVjdHVyZSBmcm9tIHByaW1hcnkgc2VxdWVuY2UgdXNpbmcgYSBsYXJnZSBsYW5ndWFnZSBtb2RlbC4gQXMgbGFuZ3VhZ2UgbW9kZWxzIG9mIHByb3RlaW4gc2VxdWVuY2VzIGFyZSBzY2FsZWQgdXAgdG8gMTUgYmlsbGlvbiBwYXJhbWV0ZXJzLCBhbiBhdG9taWMtcmVzb2x1dGlvbiBwaWN0dXJlIG9mIHByb3RlaW4gc3RydWN0dXJlIGVtZXJnZXMgaW4gdGhlIGxlYXJuZWQgcmVwcmVzZW50YXRpb25zLiBUaGlzIHJlc3VsdHMgaW4gYW4gb3JkZXItb2YtbWFnbml0dWRlIGFjY2VsZXJhdGlvbiBvZiBoaWdoLXJlc29sdXRpb24gc3RydWN0dXJlIHByZWRpY3Rpb24sIHdoaWNoIGVuYWJsZXMgbGFyZ2Utc2NhbGUgc3RydWN0dXJhbCBjaGFyYWN0ZXJpemF0aW9uIG9mIG1ldGFnZW5vbWljIHByb3RlaW5zLiBXZSBhcHBseSB0aGlzIGNhcGFiaWxpdHkgdG8gY29uc3RydWN0IHRoZSBFU00gTWV0YWdlbm9taWMgQXRsYXMgYnkgcHJlZGljdGluZyBzdHJ1Y3R1cmVzIGZvciA+NjE3IG1pbGxpb24gbWV0YWdlbm9taWMgcHJvdGVpbiBzZXF1ZW5jZXMsIGluY2x1ZGluZyA+MjI1IG1pbGxpb24gdGhhdCBhcmUgcHJlZGljdGVkIHdpdGggaGlnaCBjb25maWRlbmNlLCB3aGljaCBnaXZlcyBhIHZpZXcgaW50byB0aGUgdmFzdCBicmVhZHRoIGFuZCBkaXZlcnNpdHkgb2YgbmF0dXJhbCBwcm90ZWlucy4iIiIsNzIuMCwsT3BlbiB3ZWlnaHRzICh1bnJlc3RyaWN0ZWQpLCJVbml0ZWQgU3RhdGVzIG9mIEFtZXJpY2EsVW5pdGVkIFN0YXRlcyBvZiBBbWVyaWNhLFVuaXRlZCBTdGF0ZXMgb2YgQW1lcmljYSxVbml0ZWQgU3RhdGVzIG9mIEFtZXJpY2EiLCwsLDUxMi4wLCwyMDI1LTExLTI4IDExOjUzOjQ0KzAwOjAwLCwsLCwsIkluZHVzdHJ5LEFjYWRlbWlhLEFjYWRlbWlhLEFjYWRlbWlhIiwsLCwsVW5yZWxlYXNlZCwiTUlUIHdlaWdodHMsIENDIEJZIDQuMCBkYXRhCmh0dHBzOi8vZ2l0aHViLmNvbS9mYWNlYm9va3Jlc2VhcmNoL2VzbT90YWI9cmVhZG1lLW92LWZpbGUjYXZhaWxhYmxlLWVzbXNzZAoKbWF5IGp1c3QgYmUgaW5mZXJlbmNlIGNvZGUgaW4gdGhlIHJlcG9eIiwsMTYzNDY3LjgyMDE5OTc5NzQ1LCwsLDMwNzk2Ni42MTE0NTkzODg4NiwiSGFyZHdhcmUsVGhpcmQtcGFydHkgZXN0aW1hdGlvbiIsLCwsLFllcwpFU00yLTNCLEJpb2xvZ3ksIlByb3RlaW5zLFByb3RlaW4gb3IgbnVjbGVvdGlkZSBsYW5ndWFnZSBtb2RlbCAocExNL25MTSksUHJvdGVpbiBmb2xkaW5nIHByZWRpY3Rpb24iLCJNZXRhIEFJLE5ldyBZb3JrIFVuaXZlcnNpdHkgKE5ZVSksU3RhbmZvcmQgVW5pdmVyc2l0eSxNYXNzYWNodXNldHRzIEluc3RpdHV0ZSBvZiBUZWNobm9sb2d5IChNSVQpIiwiWmVtaW5nIExpbiwgSGFsaWwgQWtpbiwgUm9zaGFuIFJhbywgQnJpYW4gSGllLCBaaG9uZ2thaSBaaHUsIFdlbnRpbmcgTHUsIE5pa2l0YSBTbWV0YW5pbiwgUm9iZXJ0IFZlcmt1aWwsIE9yaSBLYWJlbGksIFlhbml2IFNobXVlbGksIEFsbGFuIGRvcyBTYW50b3MgQ29zdGEsIE1hcnlhbSBGYXplbC1aYXJhbmRpLCBUb20gU2VyY3UsIFNhbHZhdG9yZSBDYW5kaWRvLCBBbGV4YW5kZXIgUml2ZXMiLDIwMjItMDctMjEsRXZvbHV0aW9uYXJ5LXNjYWxlIHByZWRpY3Rpb24gb2YgYXRvbWljLWxldmVsIHByb3RlaW4gc3RydWN0dXJlIHdpdGggYSBsYW5ndWFnZSBtb2RlbCxodHRwczovL3d3dy5zY2llbmNlLm9yZy9kb2kvYWJzLzEwLjExMjYvc2NpZW5jZS5hZGUyNTc0LDYzNi4wLCwiIiJUaGUgcmVzdWx0aW5nIEVTTS0yIG1vZGVsIGZhbWlseSBzaWduaWZpY2FudGx5IG91dHBlcmZvcm1zIHByZXZpb3VzbHkgc3RhdGUtb2YtdGhlLWFydCBFU00tMWIgKGEg4oi8NjUwIG1pbGxpb24gcGFyYW1ldGVyIG1vZGVsKSBhdCBhIGNvbXBhcmFibGUgbnVtYmVyIG9mIHBhcmFtZXRlcnMsIGFuZCBvbiBzdHJ1Y3R1cmUgcHJlZGljdGlvbiBiZW5jaG1hcmtzIGl0IGFsc28gb3V0cGVyZm9ybXMgb3RoZXIgcmVjZW50IHByb3RlaW4gbGFuZ3VhZ2UgbW9kZWxzIiIiLDMwMDAwMDAwMDAuMCwiSW4gdGhlIG5hbWUKIiwzLjAwMDAwMDAwMWUrMjIsImZyb20geFRyaW1vUEdMTSBwYXBlciBUYWJsZSA5IChodHRwczovL3d3dy5iaW9yeGl2Lm9yZy9jb250ZW50LzEwLjExMDEvMjAyMy4wNy4wNS41NDc0OTZ2MSk6IDEuOGUyMiBGTE9QCgpmcm9tIHRoZSBwYXBlcidzIFN1cHBsZW1lbnRhcnkgTWF0ZXJpYWxzOiAKIiJXZSB0cmFpbmVkIGVhY2ggbW9kZWwgb3ZlciA1MTIgTlZJRElBIFYxMDAgR1BVcy4gRVNNMiA3MDBNIHRvb2sgOCBkYXlzIHRvIHRyYWluLiBUaGUgM0IgcGFyYW1ldGVyIExNIHRvb2sgMzAgZGF5cy4gVGhlIDE1QiBtb2RlbCB0b29rIDYwIGRheXMuIiIKMzAgZGF5cyB4IDUxMiBWMTAwcyB4IGFuIGltcHV0ZWQgMzAlIHV0aWxpemF0aW9uIiI6IDVlMjIgRkxPUAoKR2VvbWV0cmljIG1lYW46IDNlMjIiLDE1MzYwMDAwMDAwLCJTZWN0aW9uIEEuMS4xOgoiIlRoaXMgYWxsb3dlZCBFU00tMiBtb2RlbHMgdG8gdHJhaW4gb24gb3ZlciA2ME0gcHJvdGVpbiBzZXF1ZW5jZXMuIiIKCkF2ZXJhZ2UgcHJvdGVpbiBzZXF1ZW5jZSBpcyAyMDAgdG9rZW5zLCBwZXIgaHR0cHM6Ly9lcG9jaC5haS9ibG9nL2Jpb2xvZ2ljYWwtc2VxdWVuY2UtbW9kZWxzLWluLXRoZS1jb250ZXh0LW9mLXRoZS1haS1kaXJlY3RpdmVzI2ZuOjQgCjYwTSAqIDIwMCA9IDEyQiB0b2tlbnMKCkVwb2NoczogVXNlZCA1MDBrIHN0ZXBzIGF0IDJNIHRva2VuIGJhdGNoIHNpemUKNTAwayAqIDJNIC8gMTJCID0gODMuMyIsNzIwLjAsLCxVbnN1cGVydmlzZWQsQ29uZmlkZW50LCIiIlJlY2VudCBhZHZhbmNlcyBpbiBtYWNoaW5lIGxlYXJuaW5nIGhhdmUgbGV2ZXJhZ2VkIGV2b2x1dGlvbmFyeSBpbmZvcm1hdGlvbiBpbiBtdWx0aXBsZSBzZXF1ZW5jZSBhbGlnbm1lbnRzIHRvIHByZWRpY3QgcHJvdGVpbiBzdHJ1Y3R1cmUuIFdlIGRlbW9uc3RyYXRlIGRpcmVjdCBpbmZlcmVuY2Ugb2YgZnVsbCBhdG9taWMtbGV2ZWwgcHJvdGVpbiBzdHJ1Y3R1cmUgZnJvbSBwcmltYXJ5IHNlcXVlbmNlIHVzaW5nIGEgbGFyZ2UgbGFuZ3VhZ2UgbW9kZWwuIEFzIGxhbmd1YWdlIG1vZGVscyBvZiBwcm90ZWluIHNlcXVlbmNlcyBhcmUgc2NhbGVkIHVwIHRvIDE1IGJpbGxpb24gcGFyYW1ldGVycywgYW4gYXRvbWljLXJlc29sdXRpb24gcGljdHVyZSBvZiBwcm90ZWluIHN0cnVjdHVyZSBlbWVyZ2VzIGluIHRoZSBsZWFybmVkIHJlcHJlc2VudGF0aW9ucy4gVGhpcyByZXN1bHRzIGluIGFuIG9yZGVyLW9mLW1hZ25pdHVkZSBhY2NlbGVyYXRpb24gb2YgaGlnaC1yZXNvbHV0aW9uIHN0cnVjdHVyZSBwcmVkaWN0aW9uLCB3aGljaCBlbmFibGVzIGxhcmdlLXNjYWxlIHN0cnVjdHVyYWwgY2hhcmFjdGVyaXphdGlvbiBvZiBtZXRhZ2Vub21pYyBwcm90ZWlucy4gV2UgYXBwbHkgdGhpcyBjYXBhYmlsaXR5IHRvIGNvbnN0cnVjdCB0aGUgRVNNIE1ldGFnZW5vbWljIEF0bGFzIGJ5IHByZWRpY3Rpbmcgc3RydWN0dXJlcyBmb3IgPjYxNyBtaWxsaW9uIG1ldGFnZW5vbWljIHByb3RlaW4gc2VxdWVuY2VzLCBpbmNsdWRpbmcgPjIyNSBtaWxsaW9uIHRoYXQgYXJlIHByZWRpY3RlZCB3aXRoIGhpZ2ggY29uZmlkZW5jZSwgd2hpY2ggZ2l2ZXMgYSB2aWV3IGludG8gdGhlIHZhc3QgYnJlYWR0aCBhbmQgZGl2ZXJzaXR5IG9mIG5hdHVyYWwgcHJvdGVpbnMuIiIiLDgzLjMsLE9wZW4gd2VpZ2h0cyAodW5yZXN0cmljdGVkKSwiVW5pdGVkIFN0YXRlcyBvZiBBbWVyaWNhLFVuaXRlZCBTdGF0ZXMgb2YgQW1lcmljYSxVbml0ZWQgU3RhdGVzIG9mIEFtZXJpY2EsVW5pdGVkIFN0YXRlcyBvZiBBbWVyaWNhIiwsLCwsLDIwMjUtMTEtMjggMTE6NTM6NDQrMDA6MDAsLCwsLCwiSW5kdXN0cnksQWNhZGVtaWEsQWNhZGVtaWEsQWNhZGVtaWEiLCwsLCxVbnJlbGVhc2VkLCJNSVQgd2VpZ2h0cywgQ0MgQlkgNC4wIGRhdGEKaHR0cHM6Ly9naXRodWIuY29tL2ZhY2Vib29rcmVzZWFyY2gvZXNtP3RhYj1yZWFkbWUtb3YtZmlsZSNhdmFpbGFibGUtZXNtc3NkIiwsLCwsLCwiSGFyZHdhcmUsVGhpcmQtcGFydHkgZXN0aW1hdGlvbiIsLCwsLFllcwpFU00yLTY1ME0sQmlvbG9neSwiUHJvdGVpbnMsUHJvdGVpbiBvciBudWNsZW90aWRlIGxhbmd1YWdlIG1vZGVsIChwTE0vbkxNKSxQcm90ZWluIGZvbGRpbmcgcHJlZGljdGlvbiIsIk1ldGEgQUksTmV3IFlvcmsgVW5pdmVyc2l0eSAoTllVKSxTdGFuZm9yZCBVbml2ZXJzaXR5LE1hc3NhY2h1c2V0dHMgSW5zdGl0dXRlIG9mIFRlY2hub2xvZ3kgKE1JVCkiLCJaZW1pbmcgTGluLCBIYWxpbCBBa2luLCBSb3NoYW4gUmFvLCBCcmlhbiBIaWUsIFpob25na2FpIFpodSwgV2VudGluZyBMdSwgTmlraXRhIFNtZXRhbmluLCBSb2JlcnQgVmVya3VpbCwgT3JpIEthYmVsaSwgWWFuaXYgU2htdWVsaSwgQWxsYW4gZG9zIFNhbnRvcyBDb3N0YSwgTWFyeWFtIEZhemVsLVphcmFuZGksIFRvbSBTZXJjdSwgU2FsdmF0b3JlIENhbmRpZG8sIEFsZXhhbmRlciBSaXZlcyIsMjAyMi0wNy0yMSxFdm9sdXRpb25hcnktc2NhbGUgcHJlZGljdGlvbiBvZiBhdG9taWMtbGV2ZWwgcHJvdGVpbiBzdHJ1Y3R1cmUgd2l0aCBhIGxhbmd1YWdlIG1vZGVsLGh0dHBzOi8vd3d3LnNjaWVuY2Uub3JnL2RvaS9hYnMvMTAuMTEyNi9zY2llbmNlLmFkZTI1NzQsNjM2LjAsLCIiIlRoZSByZXN1bHRpbmcgRVNNLTIgbW9kZWwgZmFtaWx5IHNpZ25pZmljYW50bHkgb3V0cGVyZm9ybXMgcHJldmlvdXNseSBzdGF0ZS1vZi10aGUtYXJ0IEVTTS0xYiAoYSDiiLw2NTAgbWlsbGlvbiBwYXJhbWV0ZXIgbW9kZWwpIGF0IGEgY29tcGFyYWJsZSBudW1iZXIgb2YgcGFyYW1ldGVycywgYW5kIG9uIHN0cnVjdHVyZSBwcmVkaWN0aW9uIGJlbmNobWFya3MgaXQgYWxzbyBvdXRwZXJmb3JtcyBvdGhlciByZWNlbnQgcHJvdGVpbiBsYW5ndWFnZSBtb2RlbHMiIiIsNjUwMDAwMDAwLjAsSW4gdGhlIG5hbWUsNy41NjAwMDAwMDAwMDFlKzIxLCJmcm9tIHhUcmltb1BHTE0gcGFwZXIgVGFibGUgOSAoaHR0cHM6Ly93d3cuYmlvcnhpdi5vcmcvY29udGVudC8xMC4xMTAxLzIwMjMuMDcuMDUuNTQ3NDk2djEpOiA0LjRlMjEgRkxPUAoKZnJvbSB0aGUgcGFwZXIncyBTdXBwbGVtZW50YXJ5IE1hdGVyaWFsczogCiIiV2UgdHJhaW5lZCBlYWNoIG1vZGVsIG92ZXIgNTEyIE5WSURJQSBWMTAwIEdQVXMuIEVTTTIgNzAwTSB0b29rIDggZGF5cyB0byB0cmFpbi4gVGhlIDNCIHBhcmFtZXRlciBMTSB0b29rIDMwIGRheXMuIFRoZSAxNUIgbW9kZWwgdG9vayA2MCBkYXlzLiIiCjggZGF5cyB4IDUxMiBWMTAwcyB4IGFuIGltcHV0ZWQgMzAlIHV0aWxpemF0aW9uIiI6IDEuM2UyMiBGTE9QCgpHZW9tZXRyaWMgbWVhbjogNy41NmUyMSBGTE9QIiwxNTM2MDAwMDAwMCwiU2VjdGlvbiBBLjEuMToKIiJUaGlzIGFsbG93ZWQgRVNNLTIgbW9kZWxzIHRvIHRyYWluIG9uIG92ZXIgNjBNIHByb3RlaW4gc2VxdWVuY2VzLiIiCgpBdmVyYWdlIHByb3RlaW4gc2VxdWVuY2UgaXMgMjAwIHRva2VucywgcGVyIGh0dHBzOi8vZXBvY2guYWkvYmxvZy9iaW9sb2dpY2FsLXNlcXVlbmNlLW1vZGVscy1pbi10aGUtY29udGV4dC1vZi10aGUtYWktZGlyZWN0aXZlcyNmbjo0IAo2ME0gKiAyMDAgPSAxMkIgdG9rZW5zCgpFcG9jaHM6IFVzZWQgNTAwayBzdGVwcyBhdCAyTSB0b2tlbiBiYXRjaCBzaXplCjUwMGsgKiAyTSAvIDEyQiA9IDgzLjMiLDE5Mi4wLCxOVklESUEgVjEwMCxVbnN1cGVydmlzZWQsQ29uZmlkZW50LCIiIlJlY2VudCBhZHZhbmNlcyBpbiBtYWNoaW5lIGxlYXJuaW5nIGhhdmUgbGV2ZXJhZ2VkIGV2b2x1dGlvbmFyeSBpbmZvcm1hdGlvbiBpbiBtdWx0aXBsZSBzZXF1ZW5jZSBhbGlnbm1lbnRzIHRvIHByZWRpY3QgcHJvdGVpbiBzdHJ1Y3R1cmUuIFdlIGRlbW9uc3RyYXRlIGRpcmVjdCBpbmZlcmVuY2Ugb2YgZnVsbCBhdG9taWMtbGV2ZWwgcHJvdGVpbiBzdHJ1Y3R1cmUgZnJvbSBwcmltYXJ5IHNlcXVlbmNlIHVzaW5nIGEgbGFyZ2UgbGFuZ3VhZ2UgbW9kZWwuIEFzIGxhbmd1YWdlIG1vZGVscyBvZiBwcm90ZWluIHNlcXVlbmNlcyBhcmUgc2NhbGVkIHVwIHRvIDE1IGJpbGxpb24gcGFyYW1ldGVycywgYW4gYXRvbWljLXJlc29sdXRpb24gcGljdHVyZSBvZiBwcm90ZWluIHN0cnVjdHVyZSBlbWVyZ2VzIGluIHRoZSBsZWFybmVkIHJlcHJlc2VudGF0aW9ucy4gVGhpcyByZXN1bHRzIGluIGFuIG9yZGVyLW9mLW1hZ25pdHVkZSBhY2NlbGVyYXRpb24gb2YgaGlnaC1yZXNvbHV0aW9uIHN0cnVjdHVyZSBwcmVkaWN0aW9uLCB3aGljaCBlbmFibGVzIGxhcmdlLXNjYWxlIHN0cnVjdHVyYWwgY2hhcmFjdGVyaXphdGlvbiBvZiBtZXRhZ2Vub21pYyBwcm90ZWlucy4gV2UgYXBwbHkgdGhpcyBjYXBhYmlsaXR5IHRvIGNvbnN0cnVjdCB0aGUgRVNNIE1ldGFnZW5vbWljIEF0bGFzIGJ5IHByZWRpY3Rpbmcgc3RydWN0dXJlcyBmb3IgPjYxNyBtaWxsaW9uIG1ldGFnZW5vbWljIHByb3RlaW4gc2VxdWVuY2VzLCBpbmNsdWRpbmcgPjIyNSBtaWxsaW9uIHRoYXQgYXJlIHByZWRpY3RlZCB3aXRoIGhpZ2ggY29uZmlkZW5jZSwgd2hpY2ggZ2l2ZXMgYSB2aWV3IGludG8gdGhlIHZhc3QgYnJlYWR0aCBhbmQgZGl2ZXJzaXR5IG9mIG5hdHVyYWwgcHJvdGVpbnMuIiIiLDgzLjMsLE9wZW4gd2VpZ2h0cyAodW5yZXN0cmljdGVkKSwiVW5pdGVkIFN0YXRlcyBvZiBBbWVyaWNhLFVuaXRlZCBTdGF0ZXMgb2YgQW1lcmljYSxVbml0ZWQgU3RhdGVzIG9mIEFtZXJpY2EsVW5pdGVkIFN0YXRlcyBvZiBBbWVyaWNhIiwsLCw1MTIuMCwsMjAyNS0xMS0yOCAxMTo1Mzo0NCswMDowMCwsLCwsLCJJbmR1c3RyeSxBY2FkZW1pYSxBY2FkZW1pYSxBY2FkZW1pYSIsLCwsLFVucmVsZWFzZWQsIk1JVCB3ZWlnaHRzLCBDQyBCWSA0LjAgZGF0YQpodHRwczovL2dpdGh1Yi5jb20vZmFjZWJvb2tyZXNlYXJjaC9lc20/dGFiPXJlYWRtZS1vdi1maWxlI2F2YWlsYWJsZS1lc21zc2QiLCwyMDk3Mi4yNzY2MzEwMjM0OSwsLCwzMDc5NjYuNjExNDU5Mzg4ODYsIkhhcmR3YXJlLFRoaXJkLXBhcnR5IGVzdGltYXRpb24iLCwsLCxZZXMKRVNNMi0xNTBNLEJpb2xvZ3ksIlByb3RlaW5zLFByb3RlaW4gb3IgbnVjbGVvdGlkZSBsYW5ndWFnZSBtb2RlbCAocExNL25MTSksUHJvdGVpbiBmb2xkaW5nIHByZWRpY3Rpb24iLCJNZXRhIEFJLE5ldyBZb3JrIFVuaXZlcnNpdHkgKE5ZVSksU3RhbmZvcmQgVW5pdmVyc2l0eSxNYXNzYWNodXNldHRzIEluc3RpdHV0ZSBvZiBUZWNobm9sb2d5IChNSVQpIiwiWmVtaW5nIExpbiwgSGFsaWwgQWtpbiwgUm9zaGFuIFJhbywgQnJpYW4gSGllLCBaaG9uZ2thaSBaaHUsIFdlbnRpbmcgTHUsIE5pa2l0YSBTbWV0YW5pbiwgUm9iZXJ0IFZlcmt1aWwsIE9yaSBLYWJlbGksIFlhbml2IFNobXVlbGksIEFsbGFuIGRvcyBTYW50b3MgQ29zdGEsIE1hcnlhbSBGYXplbC1aYXJhbmRpLCBUb20gU2VyY3UsIFNhbHZhdG9yZSBDYW5kaWRvLCBBbGV4YW5kZXIgUml2ZXMiLDIwMjItMDctMjEsRXZvbHV0aW9uYXJ5LXNjYWxlIHByZWRpY3Rpb24gb2YgYXRvbWljLWxldmVsIHByb3RlaW4gc3RydWN0dXJlIHdpdGggYSBsYW5ndWFnZSBtb2RlbCxodHRwczovL3d3dy5zY2llbmNlLm9yZy9kb2kvYWJzLzEwLjExMjYvc2NpZW5jZS5hZGUyNTc0LDYzNi4wLCwiIiJUaGUgcmVzdWx0aW5nIEVTTS0yIG1vZGVsIGZhbWlseSBzaWduaWZpY2FudGx5IG91dHBlcmZvcm1zIHByZXZpb3VzbHkgc3RhdGUtb2YtdGhlLWFydCBFU00tMWIgKGEg4oi8NjUwIG1pbGxpb24gcGFyYW1ldGVyIG1vZGVsKSBhdCBhIGNvbXBhcmFibGUgbnVtYmVyIG9mIHBhcmFtZXRlcnMsIGFuZCBvbiBzdHJ1Y3R1cmUgcHJlZGljdGlvbiBiZW5jaG1hcmtzIGl0IGFsc28gb3V0cGVyZm9ybXMgb3RoZXIgcmVjZW50IHByb3RlaW4gbGFuZ3VhZ2UgbW9kZWxzIiIiLDE1MDAwMDAwMC4wLEluIHRoZSBuYW1lLDEuMWUrMjEsZnJvbSB4VHJpbW9QR0xNIHBhcGVyIFRhYmxlIDkgKGh0dHBzOi8vd3d3LmJpb3J4aXYub3JnL2NvbnRlbnQvMTAuMTEwMS8yMDIzLjA3LjA1LjU0NzQ5NnYxKTogMS4xZTIxIEZMT1AsMTUzNjAwMDAwMDAsIlNlY3Rpb24gQS4xLjE6CiIiVGhpcyBhbGxvd2VkIEVTTS0yIG1vZGVscyB0byB0cmFpbiBvbiBvdmVyIDYwTSBwcm90ZWluIHNlcXVlbmNlcy4iIgoKQXZlcmFnZSBwcm90ZWluIHNlcXVlbmNlIGlzIDIwMCB0b2tlbnMsIHBlciBodHRwczovL2Vwb2NoLmFpL2Jsb2cvYmlvbG9naWNhbC1zZXF1ZW5jZS1tb2RlbHMtaW4tdGhlLWNvbnRleHQtb2YtdGhlLWFpLWRpcmVjdGl2ZXMjZm46NCAKNjBNICogMjAwID0gMTJCIHRva2VucwoKRXBvY2hzOiBVc2VkIDUwMGsgc3RlcHMgYXQgMk0gdG9rZW4gYmF0Y2ggc2l6ZQo1MDBrICogMk0gLyAxMkIgPSA4My4zIiwsLCxVbnN1cGVydmlzZWQsQ29uZmlkZW50LCIiIlJlY2VudCBhZHZhbmNlcyBpbiBtYWNoaW5lIGxlYXJuaW5nIGhhdmUgbGV2ZXJhZ2VkIGV2b2x1dGlvbmFyeSBpbmZvcm1hdGlvbiBpbiBtdWx0aXBsZSBzZXF1ZW5jZSBhbGlnbm1lbnRzIHRvIHByZWRpY3QgcHJvdGVpbiBzdHJ1Y3R1cmUuIFdlIGRlbW9uc3RyYXRlIGRpcmVjdCBpbmZlcmVuY2Ugb2YgZnVsbCBhdG9taWMtbGV2ZWwgcHJvdGVpbiBzdHJ1Y3R1cmUgZnJvbSBwcmltYXJ5IHNlcXVlbmNlIHVzaW5nIGEgbGFyZ2UgbGFuZ3VhZ2UgbW9kZWwuIEFzIGxhbmd1YWdlIG1vZGVscyBvZiBwcm90ZWluIHNlcXVlbmNlcyBhcmUgc2NhbGVkIHVwIHRvIDE1IGJpbGxpb24gcGFyYW1ldGVycywgYW4gYXRvbWljLXJlc29sdXRpb24gcGljdHVyZSBvZiBwcm90ZWluIHN0cnVjdHVyZSBlbWVyZ2VzIGluIHRoZSBsZWFybmVkIHJlcHJlc2VudGF0aW9ucy4gVGhpcyByZXN1bHRzIGluIGFuIG9yZGVyLW9mLW1hZ25pdHVkZSBhY2NlbGVyYXRpb24gb2YgaGlnaC1yZXNvbHV0aW9uIHN0cnVjdHVyZSBwcmVkaWN0aW9uLCB3aGljaCBlbmFibGVzIGxhcmdlLXNjYWxlIHN0cnVjdHVyYWwgY2hhcmFjdGVyaXphdGlvbiBvZiBtZXRhZ2Vub21pYyBwcm90ZWlucy4gV2UgYXBwbHkgdGhpcyBjYXBhYmlsaXR5IHRvIGNvbnN0cnVjdCB0aGUgRVNNIE1ldGFnZW5vbWljIEF0bGFzIGJ5IHByZWRpY3Rpbmcgc3RydWN0dXJlcyBmb3IgPjYxNyBtaWxsaW9uIG1ldGFnZW5vbWljIHByb3RlaW4gc2VxdWVuY2VzLCBpbmNsdWRpbmcgPjIyNSBtaWxsaW9uIHRoYXQgYXJlIHByZWRpY3RlZCB3aXRoIGhpZ2ggY29uZmlkZW5jZSwgd2hpY2ggZ2l2ZXMgYSB2aWV3IGludG8gdGhlIHZhc3QgYnJlYWR0aCBhbmQgZGl2ZXJzaXR5IG9mIG5hdHVyYWwgcHJvdGVpbnMuIiIiLDgzLjMsLE9wZW4gd2VpZ2h0cyAodW5yZXN0cmljdGVkKSwiVW5pdGVkIFN0YXRlcyBvZiBBbWVyaWNhLFVuaXRlZCBTdGF0ZXMgb2YgQW1lcmljYSxVbml0ZWQgU3RhdGVzIG9mIEFtZXJpY2EsVW5pdGVkIFN0YXRlcyBvZiBBbWVyaWNhIiwsLCwsLDIwMjUtMTEtMjggMTE6NTM6NDQrMDA6MDAsLCwsLCwiSW5kdXN0cnksQWNhZGVtaWEsQWNhZGVtaWEsQWNhZGVtaWEiLCwsLCxVbnJlbGVhc2VkLCJNSVQgd2VpZ2h0cywgQ0MgQlkgNC4wIGRhdGEKaHR0cHM6Ly9naXRodWIuY29tL2ZhY2Vib29rcmVzZWFyY2gvZXNtP3RhYj1yZWFkbWUtb3YtZmlsZSNhdmFpbGFibGUtZXNtc3NkIiwsLCwsLCxUaGlyZC1wYXJ0eSBlc3RpbWF0aW9uLCwsLCxZZXMKRVNNMi0zNU0sQmlvbG9neSwiUHJvdGVpbnMsUHJvdGVpbiBvciBudWNsZW90aWRlIGxhbmd1YWdlIG1vZGVsIChwTE0vbkxNKSxQcm90ZWluIGZvbGRpbmcgcHJlZGljdGlvbiIsIk1ldGEgQUksTmV3IFlvcmsgVW5pdmVyc2l0eSAoTllVKSxTdGFuZm9yZCBVbml2ZXJzaXR5LE1hc3NhY2h1c2V0dHMgSW5zdGl0dXRlIG9mIFRlY2hub2xvZ3kgKE1JVCkiLCJaZW1pbmcgTGluLCBIYWxpbCBBa2luLCBSb3NoYW4gUmFvLCBCcmlhbiBIaWUsIFpob25na2FpIFpodSwgV2VudGluZyBMdSwgTmlraXRhIFNtZXRhbmluLCBSb2JlcnQgVmVya3VpbCwgT3JpIEthYmVsaSwgWWFuaXYgU2htdWVsaSwgQWxsYW4gZG9zIFNhbnRvcyBDb3N0YSwgTWFyeWFtIEZhemVsLVphcmFuZGksIFRvbSBTZXJjdSwgU2FsdmF0b3JlIENhbmRpZG8sIEFsZXhhbmRlciBSaXZlcyIsMjAyMi0wNy0yMSxFdm9sdXRpb25hcnktc2NhbGUgcHJlZGljdGlvbiBvZiBhdG9taWMtbGV2ZWwgcHJvdGVpbiBzdHJ1Y3R1cmUgd2l0aCBhIGxhbmd1YWdlIG1vZGVsLGh0dHBzOi8vd3d3LnNjaWVuY2Uub3JnL2RvaS9hYnMvMTAuMTEyNi9zY2llbmNlLmFkZTI1NzQsNjM2LjAsLCIiIlRoZSByZXN1bHRpbmcgRVNNLTIgbW9kZWwgZmFtaWx5IHNpZ25pZmljYW50bHkgb3V0cGVyZm9ybXMgcHJldmlvdXNseSBzdGF0ZS1vZi10aGUtYXJ0IEVTTS0xYiAoYSDiiLw2NTAgbWlsbGlvbiBwYXJhbWV0ZXIgbW9kZWwpIGF0IGEgY29tcGFyYWJsZSBudW1iZXIgb2YgcGFyYW1ldGVycywgYW5kIG9uIHN0cnVjdHVyZSBwcmVkaWN0aW9uIGJlbmNobWFya3MgaXQgYWxzbyBvdXRwZXJmb3JtcyBvdGhlciByZWNlbnQgcHJvdGVpbiBsYW5ndWFnZSBtb2RlbHMiIiIsMzUwMDAwMDAuMCxJbiB0aGUgbmFtZSwyLjFlKzIwLCIiIkFsbCBsYW5ndWFnZSBtb2RlbHMgd2VyZSB0cmFpbmVkIGZvciA1MDBLIHVwZGF0ZXMsIGV4Y2VwdCB0aGUgMTVCIGxhbmd1YWdlIG1vZGVsIiIgCiIiQWxsIG1vZGVscyB1c2VkIDIgbWlsbGlvbiB0b2tlbnMgYXMgYmF0Y2ggc2l6ZSBleGNlcHQgdGhlIDE1QiBtb2RlbCIiCltTdXBwbGVtZW50YXJ5IE1hdGVyaWFsc10KCkhlbmNlOiAxMDAwQiB0cmFpbmluZyB0b2tlbnMgKDUwMGsgc3RlcHMsIDJNIHRva2Vucy9iYXRjaCkKCkVzdGltYXRlOiAzNU0qMioxMDAwQiArIDM1TSo0KjEwMDBCIiwxNTM2MDAwMDAwMCwiU2VjdGlvbiBBLjEuMToKIiJUaGlzIGFsbG93ZWQgRVNNLTIgbW9kZWxzIHRvIHRyYWluIG9uIG92ZXIgNjBNIHByb3RlaW4gc2VxdWVuY2VzLiIiCgpBdmVyYWdlIHByb3RlaW4gc2VxdWVuY2UgaXMgMjAwIHRva2VucywgcGVyIGh0dHBzOi8vZXBvY2guYWkvYmxvZy9iaW9sb2dpY2FsLXNlcXVlbmNlLW1vZGVscy1pbi10aGUtY29udGV4dC1vZi10aGUtYWktZGlyZWN0aXZlcyNmbjo0IAo2ME0gKiAyMDAgPSAxMkIgdG9rZW5zCgpFcG9jaHM6IFVzZWQgNTAwayBzdGVwcyBhdCAyTSB0b2tlbiBiYXRjaCBzaXplCjUwMGsgKiAyTSAvIDEyQiA9IDgzLjMiLCwsLFVuc3VwZXJ2aXNlZCxDb25maWRlbnQsIiIiUmVjZW50IGFkdmFuY2VzIGluIG1hY2hpbmUgbGVhcm5pbmcgaGF2ZSBsZXZlcmFnZWQgZXZvbHV0aW9uYXJ5IGluZm9ybWF0aW9uIGluIG11bHRpcGxlIHNlcXVlbmNlIGFsaWdubWVudHMgdG8gcHJlZGljdCBwcm90ZWluIHN0cnVjdHVyZS4gV2UgZGVtb25zdHJhdGUgZGlyZWN0IGluZmVyZW5jZSBvZiBmdWxsIGF0b21pYy1sZXZlbCBwcm90ZWluIHN0cnVjdHVyZSBmcm9tIHByaW1hcnkgc2VxdWVuY2UgdXNpbmcgYSBsYXJnZSBsYW5ndWFnZSBtb2RlbC4gQXMgbGFuZ3VhZ2UgbW9kZWxzIG9mIHByb3RlaW4gc2VxdWVuY2VzIGFyZSBzY2FsZWQgdXAgdG8gMTUgYmlsbGlvbiBwYXJhbWV0ZXJzLCBhbiBhdG9taWMtcmVzb2x1dGlvbiBwaWN0dXJlIG9mIHByb3RlaW4gc3RydWN0dXJlIGVtZXJnZXMgaW4gdGhlIGxlYXJuZWQgcmVwcmVzZW50YXRpb25zLiBUaGlzIHJlc3VsdHMgaW4gYW4gb3JkZXItb2YtbWFnbml0dWRlIGFjY2VsZXJhdGlvbiBvZiBoaWdoLXJlc29sdXRpb24gc3RydWN0dXJlIHByZWRpY3Rpb24sIHdoaWNoIGVuYWJsZXMgbGFyZ2Utc2NhbGUgc3RydWN0dXJhbCBjaGFyYWN0ZXJpemF0aW9uIG9mIG1ldGFnZW5vbWljIHByb3RlaW5zLiBXZSBhcHBseSB0aGlzIGNhcGFiaWxpdHkgdG8gY29uc3RydWN0IHRoZSBFU00gTWV0YWdlbm9taWMgQXRsYXMgYnkgcHJlZGljdGluZyBzdHJ1Y3R1cmVzIGZvciA+NjE3IG1pbGxpb24gbWV0YWdlbm9taWMgcHJvdGVpbiBzZXF1ZW5jZXMsIGluY2x1ZGluZyA+MjI1IG1pbGxpb24gdGhhdCBhcmUgcHJlZGljdGVkIHdpdGggaGlnaCBjb25maWRlbmNlLCB3aGljaCBnaXZlcyBhIHZpZXcgaW50byB0aGUgdmFzdCBicmVhZHRoIGFuZCBkaXZlcnNpdHkgb2YgbmF0dXJhbCBwcm90ZWlucy4iIiIsODMuMywsT3BlbiB3ZWlnaHRzICh1bnJlc3RyaWN0ZWQpLCJVbml0ZWQgU3RhdGVzIG9mIEFtZXJpY2EsVW5pdGVkIFN0YXRlcyBvZiBBbWVyaWNhLFVuaXRlZCBTdGF0ZXMgb2YgQW1lcmljYSxVbml0ZWQgU3RhdGVzIG9mIEFtZXJpY2EiLCwsLCwsMjAyNS0xMS0yOCAxMTo1Mzo0NCswMDowMCwsLCwsLCJJbmR1c3RyeSxBY2FkZW1pYSxBY2FkZW1pYSxBY2FkZW1pYSIsLCwsLFVucmVsZWFzZWQsIk1JVCB3ZWlnaHRzLCBDQyBCWSA0LjAgZGF0YQpodHRwczovL2dpdGh1Yi5jb20vZmFjZWJvb2tyZXNlYXJjaC9lc20/dGFiPXJlYWRtZS1vdi1maWxlI2F2YWlsYWJsZS1lc21zc2QiLCwsLCwsLCwsLCwsWWVzCkVTTTItOE0sQmlvbG9neSwiUHJvdGVpbnMsUHJvdGVpbiBvciBudWNsZW90aWRlIGxhbmd1YWdlIG1vZGVsIChwTE0vbkxNKSxQcm90ZWluIGZvbGRpbmcgcHJlZGljdGlvbiIsIk1ldGEgQUksTmV3IFlvcmsgVW5pdmVyc2l0eSAoTllVKSxTdGFuZm9yZCBVbml2ZXJzaXR5LE1hc3NhY2h1c2V0dHMgSW5zdGl0dXRlIG9mIFRlY2hub2xvZ3kgKE1JVCkiLCJaZW1pbmcgTGluLCBIYWxpbCBBa2luLCBSb3NoYW4gUmFvLCBCcmlhbiBIaWUsIFpob25na2FpIFpodSwgV2VudGluZyBMdSwgTmlraXRhIFNtZXRhbmluLCBSb2JlcnQgVmVya3VpbCwgT3JpIEthYmVsaSwgWWFuaXYgU2htdWVsaSwgQWxsYW4gZG9zIFNhbnRvcyBDb3N0YSwgTWFyeWFtIEZhemVsLVphcmFuZGksIFRvbSBTZXJjdSwgU2FsdmF0b3JlIENhbmRpZG8sIEFsZXhhbmRlciBSaXZlcyIsMjAyMi0wNy0yMSxFdm9sdXRpb25hcnktc2NhbGUgcHJlZGljdGlvbiBvZiBhdG9taWMtbGV2ZWwgcHJvdGVpbiBzdHJ1Y3R1cmUgd2l0aCBhIGxhbmd1YWdlIG1vZGVsLGh0dHBzOi8vd3d3LnNjaWVuY2Uub3JnL2RvaS9hYnMvMTAuMTEyNi9zY2llbmNlLmFkZTI1NzQsNjM2LjAsLCIiIlRoZSByZXN1bHRpbmcgRVNNLTIgbW9kZWwgZmFtaWx5IHNpZ25pZmljYW50bHkgb3V0cGVyZm9ybXMgcHJldmlvdXNseSBzdGF0ZS1vZi10aGUtYXJ0IEVTTS0xYiAoYSDiiLw2NTAgbWlsbGlvbiBwYXJhbWV0ZXIgbW9kZWwpIGF0IGEgY29tcGFyYWJsZSBudW1iZXIgb2YgcGFyYW1ldGVycywgYW5kIG9uIHN0cnVjdHVyZSBwcmVkaWN0aW9uIGJlbmNobWFya3MgaXQgYWxzbyBvdXRwZXJmb3JtcyBvdGhlciByZWNlbnQgcHJvdGVpbiBsYW5ndWFnZSBtb2RlbHMiIiIsODAwMDAwMC4wLEluIHRoZSBuYW1lLDQuOGUrMTksIiIiQWxsIGxhbmd1YWdlIG1vZGVscyB3ZXJlIHRyYWluZWQgZm9yIDUwMEsgdXBkYXRlcywgZXhjZXB0IHRoZSAxNUIgbGFuZ3VhZ2UgbW9kZWwiIiAKIiJBbGwgbW9kZWxzIHVzZWQgMiBtaWxsaW9uIHRva2VucyBhcyBiYXRjaCBzaXplIGV4Y2VwdCB0aGUgMTVCIG1vZGVsIiIKW1N1cHBsZW1lbnRhcnkgTWF0ZXJpYWxzXQoKSGVuY2U6IDEwMDBCIHRyYWluaW5nIHRva2VucyAoNTAwayBzdGVwcywgMk0gdG9rZW5zL2JhdGNoKQoKRXN0aW1hdGU6IDhNKjIqMTAwMEIgKyA4TSo0KjEwMDBCIiwxNTM2MDAwMDAwMCwiU2VjdGlvbiBBLjEuMToKIiJUaGlzIGFsbG93ZWQgRVNNLTIgbW9kZWxzIHRvIHRyYWluIG9uIG92ZXIgNjBNIHByb3RlaW4gc2VxdWVuY2VzLiIiCgpBdmVyYWdlIHByb3RlaW4gc2VxdWVuY2UgaXMgMjAwIHRva2VucywgcGVyIGh0dHBzOi8vZXBvY2guYWkvYmxvZy9iaW9sb2dpY2FsLXNlcXVlbmNlLW1vZGVscy1pbi10aGUtY29udGV4dC1vZi10aGUtYWktZGlyZWN0aXZlcyNmbjo0IAo2ME0gKiAyMDAgPSAxMkIgdG9rZW5zCgpFcG9jaHM6IFVzZWQgNTAwayBzdGVwcyBhdCAyTSB0b2tlbiBiYXRjaCBzaXplCjUwMGsgKiAyTSAvIDEyQiA9IDgzLjMiLCwsLFVuc3VwZXJ2aXNlZCxDb25maWRlbnQsIiIiUmVjZW50IGFkdmFuY2VzIGluIG1hY2hpbmUgbGVhcm5pbmcgaGF2ZSBsZXZlcmFnZWQgZXZvbHV0aW9uYXJ5IGluZm9ybWF0aW9uIGluIG11bHRpcGxlIHNlcXVlbmNlIGFsaWdubWVudHMgdG8gcHJlZGljdCBwcm90ZWluIHN0cnVjdHVyZS4gV2UgZGVtb25zdHJhdGUgZGlyZWN0IGluZmVyZW5jZSBvZiBmdWxsIGF0b21pYy1sZXZlbCBwcm90ZWluIHN0cnVjdHVyZSBmcm9tIHByaW1hcnkgc2VxdWVuY2UgdXNpbmcgYSBsYXJnZSBsYW5ndWFnZSBtb2RlbC4gQXMgbGFuZ3VhZ2UgbW9kZWxzIG9mIHByb3RlaW4gc2VxdWVuY2VzIGFyZSBzY2FsZWQgdXAgdG8gMTUgYmlsbGlvbiBwYXJhbWV0ZXJzLCBhbiBhdG9taWMtcmVzb2x1dGlvbiBwaWN0dXJlIG9mIHByb3RlaW4gc3RydWN0dXJlIGVtZXJnZXMgaW4gdGhlIGxlYXJuZWQgcmVwcmVzZW50YXRpb25zLiBUaGlzIHJlc3VsdHMgaW4gYW4gb3JkZXItb2YtbWFnbml0dWRlIGFjY2VsZXJhdGlvbiBvZiBoaWdoLXJlc29sdXRpb24gc3RydWN0dXJlIHByZWRpY3Rpb24sIHdoaWNoIGVuYWJsZXMgbGFyZ2Utc2NhbGUgc3RydWN0dXJhbCBjaGFyYWN0ZXJpemF0aW9uIG9mIG1ldGFnZW5vbWljIHByb3RlaW5zLiBXZSBhcHBseSB0aGlzIGNhcGFiaWxpdHkgdG8gY29uc3RydWN0IHRoZSBFU00gTWV0YWdlbm9taWMgQXRsYXMgYnkgcHJlZGljdGluZyBzdHJ1Y3R1cmVzIGZvciA+NjE3IG1pbGxpb24gbWV0YWdlbm9taWMgcHJvdGVpbiBzZXF1ZW5jZXMsIGluY2x1ZGluZyA+MjI1IG1pbGxpb24gdGhhdCBhcmUgcHJlZGljdGVkIHdpdGggaGlnaCBjb25maWRlbmNlLCB3aGljaCBnaXZlcyBhIHZpZXcgaW50byB0aGUgdmFzdCBicmVhZHRoIGFuZCBkaXZlcnNpdHkgb2YgbmF0dXJhbCBwcm90ZWlucy4iIiIsODMuMywsT3BlbiB3ZWlnaHRzICh1bnJlc3RyaWN0ZWQpLCJVbml0ZWQgU3RhdGVzIG9mIEFtZXJpY2EsVW5pdGVkIFN0YXRlcyBvZiBBbWVyaWNhLFVuaXRlZCBTdGF0ZXMgb2YgQW1lcmljYSxVbml0ZWQgU3RhdGVzIG9mIEFtZXJpY2EiLCwsLCwsMjAyNS0xMS0yOCAxMTo1Mzo0NCswMDowMCwsLCwsLCJJbmR1c3RyeSxBY2FkZW1pYSxBY2FkZW1pYSxBY2FkZW1pYSIsLCwsLFVucmVsZWFzZWQsIk1JVCB3ZWlnaHRzLCBDQyBCWSA0LjAgZGF0YQpodHRwczovL2dpdGh1Yi5jb20vZmFjZWJvb2tyZXNlYXJjaC9lc20/dGFiPXJlYWRtZS1vdi1maWxlI2F2YWlsYWJsZS1lc21zc2QiLCwsLCwsLCwsLCwsWWVzCll1WWFuIDExQixMYW5ndWFnZSxMYW5ndWFnZSBtb2RlbGluZy9nZW5lcmF0aW9uLCJIb25nIEtvbmcgQmFwdGlzdCBVbml2ZXJzaXR5LE5ldEVhc2UiLCJHb25nemhlbmcgTGksIFlhZG9uZyBYaSwgSmluZ3poZW4gRGluZywgRHVhbiBXYW5nLCBaaXlhbmcgTHVvLCBSb25nc2hlbmcgWmhhbmcsIEJhaSBMaXUsIENoYW5namllIEZhbiwgWGlhb3hpIE1hbywgWmVuZyBaaGFvIiwyMDIyLTA3LTE1LEVhc3kgYW5kIEVmZmljaWVudCBUcmFuc2Zvcm1lcjogU2NhbGFibGUgSW5mZXJlbmNlIFNvbHV0aW9uIEZvciBMYXJnZSBOTFAgTW9kZWwsaHR0cHM6Ly9hcnhpdi5vcmcvYWJzLzIxMDQuMTI0NzAsMTEuMCwsLDExMDAwMDAwMDAwLjAsaHR0cHM6Ly9odWdnaW5nZmFjZS5jby9GVVhJL3l1eWFuLTExYiwsLDAsLCwsIk5WSURJQSBBMTAwIFBDSWUsTlZJRElBIEdlRm9yY2UgUlRYIDIwODAgVGkgMTFHQiIsU2VsZi1zdXBlcnZpc2VkIGxlYXJuaW5nLENvbmZpZGVudCwiUmVjZW50bHksIGxhcmdlLXNjYWxlIHRyYW5zZm9ybWVyLWJhc2VkIG1vZGVscyBoYXZlIGJlZW4gcHJvdmVuIHRvIGJlIGVmZmVjdGl2ZSBvdmVyIHZhcmlvdXMgdGFza3MgYWNyb3NzIG1hbnkgZG9tYWlucy4gTmV2ZXJ0aGVsZXNzLCBhcHBseWluZyB0aGVtIGluIGluZHVzdHJpYWwgcHJvZHVjdGlvbiByZXF1aXJlcyB0ZWRpb3VzIGFuZCBoZWF2eSB3b3JrcyB0byByZWR1Y2UgaW5mZXJlbmNlIGNvc3RzLiBUbyBmaWxsIHN1Y2ggYSBnYXAsIHdlIGludHJvZHVjZSBhIHNjYWxhYmxlIGluZmVyZW5jZSBzb2x1dGlvbjogRWFzeSBhbmQgRWZmaWNpZW50IFRyYW5zZm9ybWVyIChFRVQpLCBpbmNsdWRpbmcgYSBzZXJpZXMgb2YgdHJhbnNmb3JtZXIgaW5mZXJlbmNlIG9wdGltaXphdGlvbiBhdCB0aGUgYWxnb3JpdGhtIGFuZCBpbXBsZW1lbnRhdGlvbiBsZXZlbHMuIEZpcnN0LCB3ZSBkZXNpZ24gaGlnaGx5IG9wdGltaXplZCBrZXJuZWxzIGZvciBsb25nIGlucHV0cyBhbmQgbGFyZ2UgaGlkZGVuIHNpemVzLiBTZWNvbmQsIHdlIHByb3Bvc2UgYSBmbGV4aWJsZSBDVURBIG1lbW9yeSBtYW5hZ2VyIHRvIHJlZHVjZSB0aGUgbWVtb3J5IGZvb3RwcmludCB3aGVuIGRlcGxveWluZyBhIGxhcmdlIG1vZGVsLiBDb21wYXJlZCB3aXRoIHRoZSBzdGF0ZS1vZi10aGUtYXJ0IHRyYW5zZm9ybWVyIGluZmVyZW5jZSBsaWJyYXJ5IChGYXN0ZXIgVHJhbnNmb3JtZXIgdjQuMCksIEVFVCBjYW4gYWNoaWV2ZSBhbiBhdmVyYWdlIG9mIDEuNDAtNC4yMHggc3BlZWR1cCBvbiB0aGUgdHJhbnNmb3JtZXIgZGVjb2RlciBsYXllciB3aXRoIGFuIEExMDAgR1BVIiwsLCwiSG9uZyBLb25nLENoaW5hIiwsLCwsLDIwMjUtMTItMDEgMTQ6MDk6NTYrMDA6MDAsLCwsLCwiQWNhZGVtaWEsSW5kdXN0cnkiLCwsLCwsLFRydWUsLCwsLCwsLCwsLApUcmFuc2Zvcm1lci1YTCArIFJNVCxMYW5ndWFnZSxMYW5ndWFnZSBtb2RlbGluZywiTW9zY293IEluc3RpdHV0ZSBvZiBQaHlzaWNzIGFuZCBUZWNobm9sb2d5LEFJUkkgQXJ0aWZpY2lhbCBJbnRlbGxpZ2VuY2UgUmVzZWFyY2ggSW5zdGl0dXRlIiwiQXlkYXIgQnVsYXRvdiwgWXVyaSBLdXJhdG92LCBNaWtoYWlsIFMuIEJ1cnRzZXYiLDIwMjItMDctMTQsUmVjdXJyZW50IE1lbW9yeSBUcmFuc2Zvcm1lcixodHRwczovL2FyeGl2Lm9yZy9hYnMvMjIwNy4wNjg4MSwxODMuMCwsLDI0NzAwMDAwMC4wMDAwMDAwMywiIiJXaWtpVGV4dC0xMDMgZXhwZXJpbWVudHMgdXNlIDE2LWxheWVyIFRyYW5zZm9ybWVycyAoMTAgaGVhZHMsIDQxMCBoaWRkZW4gc2l6ZSwgMjEwMCBpbnRlcm1lZGlhdGUgRkYpIiIiLDYuNzgzOTc5MmUrMTgsIjYgRkxPUCAvIHBhcmFtZXRlciAvIHRva2VuICogMjAwMDAwIHN0ZXBzICogMTI4IHRva2VucyBwZXIgYmF0Y2ggKiA2MCBiYXRjaGVzIHBlciBzdGVwICogMjQ3MDAwMDAwIHBhcmFtZXRlcnM9IDIuMjc2MzUyZSsxOCBGTE9QCgozMTIwMDAwMDAwMDAwMDAgRkxPUCAvIHNlYyAvIEdQVSAqIDIgR1BVcyAqIDMwIGhvdXJzIFtjb3VsZCBiZSBsZXNzLCB1cHBlciBib3VuZF0gKiAzNjAwIHNlYyAvIGhvdXIgKiAwLjMgW2Fzc3VtZWQgdXRpbGl6YXRpb25dID0gMi4wMjE3NmUrMTkgRkxPUAoKc3FydCgyLjI3NjM1MmUrMTgqMi4wMjE3NmUrMTkpID0gNi43ODM5NzkyZSsxOCBGTE9QIiwxMDMwMDAwMDAsLDMwLjAsIkluIG1vc3Qgb2YgdGhlIFdpa2lUZXh0LTEwMyBleHBlcmltZW50cywgd2UgdXNlZCAyIE5WSURJQSBBMTAwIDgwR2IgR1BVcywKdHJhaW5pbmcgdGltZSB2YXJpZWQgZnJvbSAxMCB0byAzMCBob3VycyBkZXBlbmRpbmcgb24gc2VxdWVuY2UgbGVuZ3RoLCBtZW1vcnkgc2l6ZSwgYW5kIG51bWJlciBvZiBCUFRUIHVucm9sbHMiLE5WSURJQSBBMTAwIFNYTTQgODAgR0IsLFNwZWN1bGF0aXZlLCJUcmFuc2Zvcm1lci1iYXNlZCBtb2RlbHMgc2hvdyB0aGVpciBlZmZlY3RpdmVuZXNzIGFjcm9zcyBtdWx0aXBsZSBkb21haW5zIGFuZCB0YXNrcy4gVGhlIHNlbGYtYXR0ZW50aW9uIGFsbG93cyB0byBjb21iaW5lIGluZm9ybWF0aW9uIGZyb20gYWxsIHNlcXVlbmNlIGVsZW1lbnRzIGludG8gY29udGV4dC1hd2FyZSByZXByZXNlbnRhdGlvbnMuIEhvd2V2ZXIsIGdsb2JhbCBhbmQgbG9jYWwgaW5mb3JtYXRpb24gaGFzIHRvIGJlIHN0b3JlZCBtb3N0bHkgaW4gdGhlIHNhbWUgZWxlbWVudC13aXNlIHJlcHJlc2VudGF0aW9ucy4gTW9yZW92ZXIsIHRoZSBsZW5ndGggb2YgYW4gaW5wdXQgc2VxdWVuY2UgaXMgbGltaXRlZCBieSBxdWFkcmF0aWMgY29tcHV0YXRpb25hbCBjb21wbGV4aXR5IG9mIHNlbGYtYXR0ZW50aW9uLgpJbiB0aGlzIHdvcmssIHdlIHByb3Bvc2UgYW5kIHN0dWR5IGEgbWVtb3J5LWF1Z21lbnRlZCBzZWdtZW50LWxldmVsIHJlY3VycmVudCBUcmFuc2Zvcm1lciAoUk1UKS4gTWVtb3J5IGFsbG93cyB0byBzdG9yZSBhbmQgcHJvY2VzcyBsb2NhbCBhbmQgZ2xvYmFsIGluZm9ybWF0aW9uIGFzIHdlbGwgYXMgdG8gcGFzcyBpbmZvcm1hdGlvbiBiZXR3ZWVuIHNlZ21lbnRzIG9mIHRoZSBsb25nIHNlcXVlbmNlIHdpdGggdGhlIGhlbHAgb2YgcmVjdXJyZW5jZS4KV2UgaW1wbGVtZW50IGEgbWVtb3J5IG1lY2hhbmlzbSB3aXRoIG5vIGNoYW5nZXMgdG8gVHJhbnNmb3JtZXIgbW9kZWwgYnkgYWRkaW5nIHNwZWNpYWwgbWVtb3J5IHRva2VucyB0byB0aGUgaW5wdXQgb3Igb3V0cHV0IHNlcXVlbmNlLiBUaGVuIHRoZSBtb2RlbCBpcyB0cmFpbmVkIHRvIGNvbnRyb2wgYm90aCBtZW1vcnkgb3BlcmF0aW9ucyBhbmQgc2VxdWVuY2UgcmVwcmVzZW50YXRpb25zIHByb2Nlc3NpbmcuClJlc3VsdHMgb2YgZXhwZXJpbWVudHMgc2hvdyB0aGF0IFJNVCBwZXJmb3JtcyBvbiBwYXIgd2l0aCB0aGUgVHJhbnNmb3JtZXItWEwgb24gbGFuZ3VhZ2UgbW9kZWxpbmcgZm9yIHNtYWxsZXIgbWVtb3J5IHNpemVzIGFuZCBvdXRwZXJmb3JtcyBpdCBmb3IgdGFza3MgdGhhdCByZXF1aXJlIGxvbmdlciBzZXF1ZW5jZSBwcm9jZXNzaW5nLiBXZSBzaG93IHRoYXQgYWRkaW5nIG1lbW9yeSB0b2tlbnMgdG8gVHItWEwgaXMgYWJsZSB0byBpbXByb3ZlIGl0cyBwZXJmb3JtYW5jZS4gVGhpcyBtYWtlcyBSZWN1cnJlbnQgTWVtb3J5IFRyYW5zZm9ybWVyIGEgcHJvbWlzaW5nIGFyY2hpdGVjdHVyZSBmb3IgYXBwbGljYXRpb25zIHRoYXQgcmVxdWlyZSBsZWFybmluZyBvZiBsb25nLXRlcm0gZGVwZW5kZW5jaWVzIGFuZCBnZW5lcmFsIHB1cnBvc2UgaW4gbWVtb3J5IHByb2Nlc3NpbmcsIHN1Y2ggYXMgYWxnb3JpdGhtaWMgdGFza3MgYW5kIHJlYXNvbmluZy4iLDE1LjAsVHJhbnNmb3JtZXItWEwgKyBSTVQsVW5yZWxlYXNlZCwiUnVzc2lhLFJ1c3NpYSIsLCwsMi4wLCwyMDI2LTA1LTI1IDEyOjE5OjE0KzAwOjAwLCwsVHJhbnNmb3JtZXItWEwgKyBSTVQsLCwiQWNhZGVtaWEsUmVzZWFyY2ggY29sbGVjdGl2ZSIsLCwsLE9wZW4gc291cmNlLEFwYWNoZSAyOiBodHRwczovL2dpdGh1Yi5jb20vYm9veWRhci9MTS1STVQsLCwsLCwxNjA0LjI0MjgyNjg4MDc0OTgsIk9wZXJhdGlvbiBjb3VudGluZyxIYXJkd2FyZSIsLCwsLE5vClJpdGEtWExhcmdlLEJpb2xvZ3ksIlByb3RlaW5zLFByb3RlaW4gb3IgbnVjbGVvdGlkZSBsYW5ndWFnZSBtb2RlbCAocExNL25MTSkiLCJMaWdodE9uLEhhcnZhcmQgVW5pdmVyc2l0eSxVbml2ZXJzaXR5IG9mIE94Zm9yZCIsIkRhbmllbCBIZXNzbG93LCBOaWNjb2xvIFphbmljaGVsbGksIFBhc2NhbCBOb3RpbiwgSWFjb3BvIFBvbGksIERlYm9yYSBNYXJrcyAiLDIwMjItMDctMTQsUklUQTogYSBTdHVkeSBvbiBTY2FsaW5nIFVw</x:v>
      </x:c>
    </x:row>
    <x:row r="204" ht="18" customHeight="1">
      <x:c r="A204" s="17" t="n">
        <x:v>199</x:v>
      </x:c>
      <x:c r="B204" s="17" t="n">
        <x:v>310</x:v>
      </x:c>
      <x:c r="C204" s="160" t="str">
        <x:v>IEdlbmVyYXRpdmUgUHJvdGVpbiBTZXF1ZW5jZSBNb2RlbHMsaHR0cHM6Ly9hcnhpdi5vcmcvYWJzLzIyMDUuMDU3ODksMTI4LjAsLCwxMjAwMDAwMDAwLjAsIiIid2l0aCB1cCB0byAxLjIgYmlsbGlvbiBwYXJhbWV0ZXJzIiIiLDguNjRlKzIwLCIiIlRoZSBtb2RlbHMgd2VyZSB0cmFpbmVkIGZvciBhIHRvdGFsIHRyYWluaW5nIHRpbWUgb2Ygb3ZlciAyNSB0aG91c2FuZCBOdmlkaWEtVjEwMCBHUFUgaG91cnMiIgoKMTI1IHRlcmFGTE9QL3MgKHVuY2VydGFpbiB3aGljaCBWMTAwIG1vZGVsLCB0ZW5zb3IgcGVyZm9ybWFuY2UgdmFyaWVzIGZyb20gMTEyLTEzMHRGTE9QL3MpICogMjUwMDAgKiAzNjAwICogMC4zICh1dGlsaXphdGlvbikgPSAzLjRlKzIxIiIgPC0gdGhlIHRvdGFsIGNvbXB1dGUgZm9yIHNldmVyYWwgbW9kZWxzCgpGb3IgdGhlIGJpZ2dlc3QgKFhMKSBmcm9tIEZpZ3VyZSAxOgoxMCBQRi1kYXlzID0gMTAqMTBeMTUqMjQqMzYwMCBGTE9QcyA9IDguNjRlKzIwIEZMT1BzIDwtIHRvdGFsIGNvbXB1dGUganVzdCBmb3IgdGhlIFhMIG1vZGVsIiwxNTAwMDAwMDAwMDAsIjE1MCBiaWxsaW9uIGFtaW5vIGFjaWRzIMOXIDIgKHByaW1hcnkgKyByZXZlcnNlZCBzZXF1ZW5jZXMpID0gMzAwIGJpbGxpb24gZGF0YXBvaW50cwpGaW5hbCBlc3RpbWF0ZTogMy4wZTExIGRhdGFwb2ludHMiLCwsTlZJRElBIFYxMDAsLENvbmZpZGVudCwiSW4gdGhpcyB3b3JrIHdlIGludHJvZHVjZSBSSVRBOiBhIHN1aXRlIG9mIGF1dG9yZWdyZXNzaXZlIGdlbmVyYXRpdmUgbW9kZWxzIGZvciBwcm90ZWluIHNlcXVlbmNlcywgd2l0aCB1cCB0byAxLjIgYmlsbGlvbiBwYXJhbWV0ZXJzLCB0cmFpbmVkIG9uIG92ZXIgMjgwIG1pbGxpb24gcHJvdGVpbiBzZXF1ZW5jZXMgYmVsb25naW5nIHRvIHRoZSBVbmlSZWYtMTAwIGRhdGFiYXNlLiBTdWNoIGdlbmVyYXRpdmUgbW9kZWxzIGhvbGQgdGhlIHByb21pc2Ugb2YgZ3JlYXRseSBhY2NlbGVyYXRpbmcgcHJvdGVpbiBkZXNpZ24uIFdlIGNvbmR1Y3QgdGhlIGZpcnN0IHN5c3RlbWF0aWMgc3R1ZHkgb2YgaG93IGNhcGFiaWxpdGllcyBldm9sdmUgd2l0aCBtb2RlbCBzaXplIGZvciBhdXRvcmVncmVzc2l2ZSB0cmFuc2Zvcm1lcnMgaW4gdGhlIHByb3RlaW4gZG9tYWluOiB3ZSBldmFsdWF0ZSBSSVRBIG1vZGVscyBpbiBuZXh0IGFtaW5vIGFjaWQgcHJlLSBkaWN0aW9uLCB6ZXJvLXNob3QgZml0bmVzcywgYW5kIGVuenltZSBmdW5jdGlvbiBwcmVkaWN0aW9uLCBzaG93aW5nIGJlbmVmaXRzIGZyb20gaW5jcmVhc2VkIHNjYWxlLiBXZSByZWxlYXNlIHRoZSBSSVRBIG1vZGVscyBvcGVubHksIHRvIHRoZSBiZW5lZml0IG9mIHRoZSByZXNlYXJjaCBjb21tdW5pdHkuIiwsLE9wZW4gd2VpZ2h0cyAodW5yZXN0cmljdGVkKSwiRnJhbmNlLFVuaXRlZCBTdGF0ZXMgb2YgQW1lcmljYSxVbml0ZWQgS2luZ2RvbSBvZiBHcmVhdCBCcml0YWluIGFuZCBOb3J0aGVybiBJcmVsYW5kIiwsLCwsLDIwMjYtMDUtMjUgMTI6MTk6MTQrMDA6MDAsLCwsLCwiSW5kdXN0cnksQWNhZGVtaWEsQWNhZGVtaWEiLCwsLCxVbnJlbGVhc2VkLCJNSVQgbGljZW5zZQpodHRwczovL2dpdGh1Yi5jb20vbGlnaHRvbmFpL1JJVEEiLCwsLCwsLFJlcG9ydGVkLCwsLCxZZXMKRGVscGhpLExhbmd1YWdlLENoYXQsIkFsbGVuIEluc3RpdHV0ZSBmb3IgQUksVW5pdmVyc2l0eSBvZiBXYXNoaW5ndG9uIiwiTGl3ZWkgSmlhbmcsIEplbmEgRC4gSHdhbmcsIENoYW5kcmEgQmhhZ2F2YXR1bGEsIFJvbmFuIExlIEJyYXMsIEplbm55IExpYW5nLCBKZXNzZSBEb2RnZSwgS2Vpc3VrZSBTYWthZ3VjaGksIE1heHdlbGwgRm9yYmVzLCBKb24gQm9yY2hhcmR0LCBTYWFkaWEgR2FicmllbCwgWXVsaWEgVHN2ZXRrb3YsIE9yZW4gRXR6aW9uaSwgTWFhcnRlbiBTYXAsIFJlZ2luYSBSaW5pLCBZZWppbiBDaG9pIiwyMDIyLTA3LTEyLENhbiBNYWNoaW5lcyBMZWFybiBNb3JhbGl0eT8gVGhlIERlbHBoaSBFeHBlcmltZW50LGh0dHBzOi8vYXJ4aXYub3JnL2Ficy8yMTEwLjA3NTc0LCwsLDExMDAwMDAwMDAwLjAsLCwsMjYyMTQ0MDAwMDAsVHJhaW5pbmcgb24gdGhlIHByb3Bvc2VkIENPTU1PTlNFTlNFIE5PUk0gQkFOSyBpcyBjYXJyaWVkIG91dCBmb3IgNDAwayBncmFkaWVudCB1cGRhdGVzLDcyLjAsIldlIHRyYWluIERlbHBoaSB1c2luZyBUUFUgdjMtMzIgYW5kIGV2YWx1YXRlIGl0IHVzaW5nIFRQVSB2My04LCB3aXRoIG1vZGVsIHBhcmFsbGVsaXNtcyBvZiAzMiBhbmQgOCByZXNwZWN0aXZlbHksIG9uIEdvb2dsZSBDbG91ZCBWaXJ0dWFsIE1hY2hpbmVzLiBUcmFpbmluZyBEZWxwaGkgb24gQ09NTU9OU0VOU0UgTk9STSBCQU5LIGZvciA0IGVwb2NocyB0YWtlcyBhcHByb3hpbWF0ZWx5IDcyIGhvdXJzLiIsR29vZ2xlIFRQVSB2MywsU3BlY3VsYXRpdmUsIkFzIEFJIHN5c3RlbXMgYmVjb21lIGluY3JlYXNpbmdseSBwb3dlcmZ1bCBhbmQgcGVydmFzaXZlLCB0aGVyZSBhcmUgZ3Jvd2luZyBjb25jZXJucyBhYm91dCBtYWNoaW5lcycgbW9yYWxpdHkgb3IgYSBsYWNrIHRoZXJlb2YuIFlldCwgdGVhY2hpbmcgbW9yYWxpdHkgdG8gbWFjaGluZXMgaXMgYSBmb3JtaWRhYmxlIHRhc2ssIGFzIG1vcmFsaXR5IHJlbWFpbnMgYW1vbmcgdGhlIG1vc3QgaW50ZW5zZWx5IGRlYmF0ZWQgcXVlc3Rpb25zIGluIGh1bWFuaXR5LCBsZXQgYWxvbmUgZm9yIEFJLiBFeGlzdGluZyBBSSBzeXN0ZW1zIGRlcGxveWVkIHRvIG1pbGxpb25zIG9mIHVzZXJzLCBob3dldmVyLCBhcmUgYWxyZWFkeSBtYWtpbmcgZGVjaXNpb25zIGxvYWRlZCB3aXRoIG1vcmFsIGltcGxpY2F0aW9ucywgd2hpY2ggcG9zZXMgYSBzZWVtaW5nbHkgaW1wb3NzaWJsZSBjaGFsbGVuZ2U6IHRlYWNoaW5nIG1hY2hpbmVzIG1vcmFsIHNlbnNlLCB3aGlsZSBodW1hbml0eSBjb250aW51ZXMgdG8gZ3JhcHBsZSB3aXRoIGl0LgpUbyBleHBsb3JlIHRoaXMgY2hhbGxlbmdlLCB3ZSBpbnRyb2R1Y2UgRGVscGhpLCBhbiBleHBlcmltZW50YWwgZnJhbWV3b3JrIGJhc2VkIG9uIGRlZXAgbmV1cmFsIG5ldHdvcmtzIHRyYWluZWQgZGlyZWN0bHkgdG8gcmVhc29uIGFib3V0IGRlc2NyaXB0aXZlIGV0aGljYWwganVkZ21lbnRzLCBlLmcuLCAiImhlbHBpbmcgYSBmcmllbmQiIiBpcyBnZW5lcmFsbHkgZ29vZCwgd2hpbGUgIiJoZWxwaW5nIGEgZnJpZW5kIHNwcmVhZCBmYWtlIG5ld3MiIiBpcyBub3QuIEVtcGlyaWNhbCByZXN1bHRzIHNoZWQgbm92ZWwgaW5zaWdodHMgb24gdGhlIHByb21pc2VzIGFuZCBsaW1pdHMgb2YgbWFjaGluZSBldGhpY3M7IERlbHBoaSBkZW1vbnN0cmF0ZXMgc3Ryb25nIGdlbmVyYWxpemF0aW9uIGNhcGFiaWxpdGllcyBpbiB0aGUgZmFjZSBvZiBub3ZlbCBldGhpY2FsIHNpdHVhdGlvbnMsIHdoaWxlIG9mZi10aGUtc2hlbGYgbmV1cmFsIG5ldHdvcmsgbW9kZWxzIGV4aGliaXQgbWFya2VkbHkgcG9vciBqdWRnbWVudCBpbmNsdWRpbmcgdW5qdXN0IGJpYXNlcywgY29uZmlybWluZyB0aGUgbmVlZCBmb3IgZXhwbGljaXRseSB0ZWFjaGluZyBtYWNoaW5lcyBtb3JhbCBzZW5zZS4KWWV0LCBEZWxwaGkgaXMgbm90IHBlcmZlY3QsIGV4aGliaXRpbmcgc3VzY2VwdGliaWxpdHkgdG8gcGVydmFzaXZlIGJpYXNlcyBhbmQgaW5jb25zaXN0ZW5jaWVzLiBEZXNwaXRlIHRoYXQsIHdlIGRlbW9uc3RyYXRlIHBvc2l0aXZlIHVzZSBjYXNlcyBvZiBpbXBlcmZlY3QgRGVscGhpLCBpbmNsdWRpbmcgdXNpbmcgaXQgYXMgYSBjb21wb25lbnQgbW9kZWwgd2l0aGluIG90aGVyIGltcGVyZmVjdCBBSSBzeXN0ZW1zLiBJbXBvcnRhbnRseSwgd2UgaW50ZXJwcmV0IHRoZSBvcGVyYXRpb25hbGl6YXRpb24gb2YgRGVscGhpIGluIGxpZ2h0IG9mIHByb21pbmVudCBldGhpY2FsIHRoZW9yaWVzLCB3aGljaCBsZWFkcyB1cyB0byBpbXBvcnRhbnQgZnV0dXJlIHJlc2VhcmNoIHF1ZXN0aW9ucy4iLDQuMCwsSG9zdGVkIGFjY2VzcyAobm8gQVBJKSwiVW5pdGVkIFN0YXRlcyBvZiBBbWVyaWNhLFVuaXRlZCBTdGF0ZXMgb2YgQW1lcmljYSIsVW5pY29ybiwxLjY4OTZlKzE4LD02KjExQio0MDBrIGdyYWRpZW50IHVwZGF0ZXMqMTYgKGJhdGNoIHNpemUpKjQgZXBvY2hzPTEuNjg5NiDDlyAxMF4xOCwsLDIwMjUtMTEtMjggMTE6NTM6NDQrMDA6MDAsLCwsMTYuMCwsIlJlc2VhcmNoIGNvbGxlY3RpdmUsQWNhZGVtaWEiLCwsLCxVbnJlbGVhc2VkLGh0dHBzOi8vZGVscGhpLmFsbGVuYWkub3JnLywsLCwsLCxPcGVyYXRpb24gY291bnRpbmcsLCwsLE5vCkJMT09NLTE3NkIsTGFuZ3VhZ2UsIkxhbmd1YWdlIG1vZGVsaW5nLFRyYW5zbGF0aW9uLENvZGUgZ2VuZXJhdGlvbiIsIkh1Z2dpbmcgRmFjZSxCaWdTY2llbmNlIiwiTWFyZ2FyZXQgTWl0Y2hlbGwsIEdpYWRhIFBpc3RpbGxpLCBZYWNpbmUgSmVybml0ZSwgRXppbndhbm5lIE96b2FuaSwgTWFyaXNzYSBHZXJjaGljaywgTmF6bmVlbiBSYWphbmksIFNhc2hhIEx1Y2Npb25pLCBJcmVuZSBTb2xhaW1hbiwgTWFyYWltIE1hc291ZCwgU29tYWllaCBOaWtwb29yLCBDYXJsb3MgTXXDsW96IEZlcnJhbmRpcywgU3RhcyBCZWttYW4sIENocmlzdG9waGVyIEFraWtpLCBEYW5pc2ggQ29udHJhY3RvciwgRGF2aWQgTGFuc2t5LCBBbmdlbGluYSBNY01pbGxhbi1NYWpvciwgVHJpc3RhbiBUaHJ1c2gsIFN1emFuYSBJbGnEhywgR8OpcmFyZCBEdXBvbnQsIFNoYXluZSBMb25ncHJlLCBNYW5hbiBEZXksIFN0ZWxsYSBCaWRlcm1hbiwgRG91d2UgS2llbGEsIEVtaSBCYXlsb3IsIFRldmVuIExlIFNjYW8sIEFhcm9uIEdva2FzbGFuLCBKdWxpZW4gTGF1bmF5LCBOaWtsYXMgTXVlbm5pZ2hvZmYiLDIwMjItMDctMTEsQkxPT006IEEgMTc2Qi1QYXJhbWV0ZXIgT3Blbi1BY2Nlc3MgTXVsdGlsaW5ndWFsIExhbmd1YWdlIE1vZGVsLGh0dHBzOi8vYXJ4aXYub3JnL2Ficy8yMjExLjA1MTAwLDI5MTcuMCwiSGlzdG9yaWNhbCBzaWduaWZpY2FuY2UsSGlnaGx5IGNpdGVkIiwiV2FzIHRoZSBsYXJnZXN0IG9wZW4tc291cmNlIG1vZGVsIGF0IHRoZSB0aW1lLiAxMDAwKyByZXNlYXJjaGVycywgbWFueSBmcm9tIGltcG9ydGFudCBvcmdzIHN1Y2ggYXMgTWljcm9zb2Z0IGFuZCBOVklESUEuCgpodHRwczovL2h1Z2dpbmdmYWNlLmNvL2JpZ3NjaWVuY2UvYmxvb20iLDE3NjI0NzI3MTQyNC4wLCJTZWUgIiJUZWNobmljYWwgU3BlY2lmaWNhdGlvbnMiIiBvbiBIdWdnaW5nIEZhY2U6Cmh0dHBzOi8vaHVnZ2luZ2ZhY2UuY28vYmlnc2NpZW5jZS9ibG9vbSIsMy42NTY2NGUrMjMsImh0dHBzOi8vYmlnc2NpZW5jZS5odWdnaW5nZmFjZS5jby9ibG9nL2Jsb29tIEJsb2cgcG9zdCBzYXlzIDExNyBkYXlzLgoKMzg0IEExMDAgR1BVcyAqIDMxNCBURkxPUFMgdGhyb3VnaHB1dCBwZXIgR1BVICogMTE3IGRheXMgKiAwLjMgKHV0aWxpemF0aW9uIGFzc3VtcHRpb24pID0gMy42NTY2NGUyMwpodHRwczovL3d3dy53b2xmcmFtYWxwaGEuY29tL2lucHV0P2k9Mzg0KyorMzE0K1RGTE9QUysqKzExNytkYXlzKyorMC4zIiwzNzkwMDAwMDAwMDAsIlRhYmxlIDMuNSBodHRwczovL2FyeGl2Lm9yZy9wZGYvMjIxMS4wNTEwMAoKMzY2QiAocHJldHJhaW4pICsgMTNCIChmaW5ldHVuZSkgPSAzNzlCICB0b2tlbnMgdG90YWwgIiwyODA4LjAsMTE3IGRheXMgKiAyNCBob3Vycy9kYXksTlZJRElBIEExMDAgU1hNNCA4MCBHQixTZWxmLXN1cGVydmlzZWQgbGVhcm5pbmcsQ29uZmlkZW50LCJMYXJnZSBsYW5ndWFnZSBtb2RlbHMgKExMTXMpIGhhdmUgYmVlbiBzaG93biB0byBiZSBhYmxlIHRvIHBlcmZvcm0gbmV3IHRhc2tzIGJhc2VkIG9uIGEgZmV3IGRlbW9uc3RyYXRpb25zIG9yIG5hdHVyYWwgbGFuZ3VhZ2UgaW5zdHJ1Y3Rpb25zLiBXaGlsZSB0aGVzZSBjYXBhYmlsaXRpZXMgaGF2ZSBsZWQgdG8gd2lkZXNwcmVhZCBhZG9wdGlvbiwgbW9zdCBMTE1zIGFyZSBkZXZlbG9wZWQgYnkgcmVzb3VyY2UtcmljaCBvcmdhbml6YXRpb25zIGFuZCBhcmUgZnJlcXVlbnRseSBrZXB0IGZyb20gdGhlIHB1YmxpYy4gQXMgYSBzdGVwIHRvd2FyZHMgZGVtb2NyYXRpemluZyB0aGlzIHBvd2VyZnVsIHRlY2hub2xvZ3ksIHdlIHByZXNlbnQgQkxPT00sIGEgMTc2Qi1wYXJhbWV0ZXIgb3Blbi1hY2Nlc3MgbGFuZ3VhZ2UgbW9kZWwgZGVzaWduZWQgYW5kIGJ1aWx0IHRoYW5rcyB0byBhIGNvbGxhYm9yYXRpb24gb2YgaHVuZHJlZHMgb2YgcmVzZWFyY2hlcnMuIEJMT09NIGlzIGEgZGVjb2Rlci1vbmx5IFRyYW5zZm9ybWVyIGxhbmd1YWdlIG1vZGVsIHRoYXQgd2FzIHRyYWluZWQgb24gdGhlIFJPT1RTIGNvcnB1cywgYSBkYXRhc2V0IGNvbXByaXNpbmcgaHVuZHJlZHMgb2Ygc291cmNlcyBpbiA0NiBuYXR1cmFsIGFuZCAxMyBwcm9ncmFtbWluZyBsYW5ndWFnZXMgKDU5IGluIHRvdGFsKS4gV2UgZmluZCB0aGF0IEJMT09NIGFjaGlldmVzIGNvbXBldGl0aXZlIHBlcmZvcm1hbmNlIG9uIGEgd2lkZSB2YXJpZXR5IG9mIGJlbmNobWFya3MsIHdpdGggc3Ryb25nZXIgcmVzdWx0cyBhZnRlciB1bmRlcmdvaW5nIG11bHRpdGFzayBwcm9tcHRlZCBmaW5ldHVuaW5nLiBUbyBmYWNpbGl0YXRlIGZ1dHVyZSByZXNlYXJjaCBhbmQgYXBwbGljYXRpb25zIHVzaW5nIExMTXMsIHdlIHB1YmxpY2x5IHJlbGVhc2Ugb3VyIG1vZGVscyBhbmQgY29kZSB1bmRlciB0aGUgUmVzcG9uc2libGUgQUkgTGljZW5zZS4iLDEuMCwsT3BlbiB3ZWlnaHRzIChyZXN0cmljdGVkIHVzZSksIlVuaXRlZCBTdGF0ZXMgb2YgQW1lcmljYSxGcmFuY2UiLCwsLDM4NC4wLCwyMDI2LTA1LTI1IDEyOjE5OjEzKzAwOjAwLCwsLDQxOTQzMDQuMCxUYWJsZSAzLiAyMDQ4KjIwNDgsIkluZHVzdHJ5LFJlc2VhcmNoIGNvbGxlY3RpdmUiLFRydWUsLCwxMDc4MjcyLjAsVW5yZWxlYXNlZCxyZXNwb25zaWJsZSB1c2UgcmVzdHJpY3Rpb25zOiBodHRwczovL2JpZ3NjaWVuY2UuaHVnZ2luZ2ZhY2UuY28vYmxvZy90aGUtYmlnc2NpZW5jZS1yYWlsLWxpY2Vuc2UsVHJ1ZSw5OTU4MTkuMTE3MSwiIiJXZSB3ZXJlIGFibGUgdG8gYWNoaWV2ZSAxNTYgVEZMT1BzIGluIG91ciBmYXN0ZXN0IGNvbmZpZ3VyYXRpb24gd2l0aCBBMTAwIEdQVXMsIGF0dGFpbmluZyBvdXIgb2JqZWN0aXZlIG9mIGhhbGYgb2YgdGhlIHRoZW9yZXRpY2FsIHBlYWsgcGVyZm9ybWFuY2Ugb2YgMzEyIFRGTE9QcyAoaW4gZmxvYXQzMiBvciBiZmxvYXQxNikuIiIKCkhGVSA9IDE1Ni8zMTIgPSAwLjUiLEJGMTYsLDMwODAzNS4yMDEzMjQ0ODE0LEhhcmR3YXJlLCwsLDAuNSxZZXMKTkxMQixMYW5ndWFnZSxUcmFuc2xhdGlvbixNZXRhIEFJLCJNYXJ0YSBSLiBDb3N0YS1qdXNzw6AsIEphbWVzIENyb3NzLCBPbnVyIMOHZWxlYmksIE1haGEgRWxiYXlhZCwgS2VubmV0aCBIZWFmaWVsZCwgS2V2aW4gSGVmZmVybmFuLCBFbGFoZSBLYWxiYXNzaSwgSmFuaWNlIExhbSwgRGFuaWVsIExpY2h0LCBKZWFuIE1haWxsYXJkLCBBbm5hIFN1biwgU2t5bGVyIFdhbmcsIEd1aWxsYXVtZSBXZW56ZWssIEFsIFlvdW5nYmxvb2QsIEJhcGkgQWt1bGEsIExvaWMgQmFycmF1bHQsIEdhYnJpZWwgTWVqaWEgR29uemFsZXosIFByYW5ndGhpcCBIYW5zYW50aSwgSm9obiBIb2ZmbWFuLCBTZW1hcmxleSBKYXJyZXR0LCBLYXVzaGlrIFJhbSBTYWRhZ29wYW4sIERpcmsgUm93ZSwgU2hhbm5vbiBTcHJ1aXQsIENoYXUgVHJhbiwgUGllcnJlIEFuZHJld3MsIE5lY2lwIEZhemlsIEF5YW4sIFNocnV0aSBCaG9zYWxlLCBTZXJnZXkgRWR1bm92LCBBbmdlbGEgRmFuLCBDeW50aGlhIEdhbywgVmVkYW51aiBHb3N3YW1pLCBGcmFuY2lzY28gKFBhY28pIEd1em3DoW4sIFBoaWxpcHAgS29laG4sIEFsZXhhbmRyZSBNb3VyYWNoa28sIENocmlzdG9waGUgUm9wZXJzLCBTYWZpeXlhaCBTYWxlZW0sIEhvbGdlciBTY2h3ZW5rLCBKZWZmIFdhbmciLDIwMjItMDctMDYsTm8gTGFuZ3VhZ2UgTGVmdCBCZWhpbmQ6IFNjYWxpbmcgSHVtYW4tQ2VudGVyZWQgTWFjaGluZSBUcmFuc2xhdGlvbixodHRwczovL3Jlc2VhcmNoLmZhY2Vib29rLmNvbS9wdWJsaWNhdGlvbnMvbm8tbGFuZ3VhZ2UtbGVmdC1iZWhpbmQvLDE1NjkuMCxTT1RBIGltcHJvdmVtZW50LCIiIk91ciBtb2RlbCBhY2hpZXZlcyBhbiBpbXByb3ZlbWVudCBvZiA0NCUgQkxFVSByZWxhdGl2ZSB0byB0aGUgcHJldmlvdXMgc3RhdGUtb2YtdGhlLWFydCIiIiw1NDUwMDAwMDAwMC4wLCJTZWN0aW9uIDguMi40OiAiIlRoZSBtb2RlbCBoYXMgYSB0b3RhbCBvZiA1NC41QiBwYXJhbWV0ZXJzCmFuZCBGTE9QcyBzaW1pbGFyIHRvIHRoYXQgb2YgYSAzLjNCIGRlbnNlIG1vZGVsIiIiLDEuNzUxMTEzNzI4ZSsyMiwiU2VjdGlvbiA4Ljg6CiIiIFRvIHRyYWluIE5MTEItMjAwLCBhIGN1bXVsYXRpdmUKb2YgNTE5NjggR1BVIGhvdXJzIG9mIGNvbXB1dGF0aW9uIHdhcyBwZXJmb3JtZWQgb24gaGFyZHdhcmUgb2YgdHlwZSBBMTAwLVNYTS04MEdCIiIKU2VlIGFsc28gVGFibGUgNDgKClNlY3Rpb24gOC4yLjQgc3RhdGVzIHRoZXkgdXNlIEZQMTYKCk5WSURJQSBEYXRhc2hlZXQgc3RhdGVzIDMxMlRGTE9QUyBmb3IgRlAxNgpodHRwczovL3d3dy5udmlkaWEuY29tL2NvbnRlbnQvZGFtL2VuLXp6L1NvbHV0aW9ucy9EYXRhLUNlbnRlci9hMTAwL3BkZi9udmlkaWEtYTEwMC1kYXRhc2hlZXQtbnZpZGlhLXVzLTIxODg1MDQtd2ViLnBkZgoKQXNzdW1pbmcgMC4zIHV0aWxpemF0aW9uOgoKMzEyZTEyKjM2MDAqNTE5NjgqMC4zCgpBbHNvOgoiIk91ciBmaW5hbCBtb2RlbCBpcyBhIFRyYW5zZm9ybWVyCmVuY29kZXItZGVjb2RlciBtb2RlbCBpbiB3aGljaCB3ZSByZXBsYWNlIHRoZSBGZWVkIEZvcndhcmQgTmV0d29yayAoRkZOKSBsYXllciBpbgpldmVyeSA0dGggVHJhbnNmb3JtZXIgYmxvY2sgd2l0aCBhIFNwYXJzZWx5IEdhdGVkIE1peHR1cmUgb2YgRXhwZXJ0cyBsYXllciBjb250YWluaW5nIDEyOApleHBlcnRzLiBXZSB1c2UgbW9kZWwgZGltZW5zaW9uIDIwNDgsIEZGTiBkaW1lbnNpb24gODE5MiwgMTYgYXR0ZW50aW9uIGhlYWRzLCAyNCBlbmNvZGVyCmxheWVycyBhbmQgMjQgZGVjb2RlciBsYXllcnMuIFdlIHVzZSBQcmUtTGF5ZXJOb3JtIChYaW9uZyBldCBhbC4sIDIwMjApIGFzIGRlc2NyaWJlZCBpbgpTZWN0aW9uIDYuMS4xLiBXZSBzaGFyZSB0aGUgZW1iZWRkaW5nIHdlaWdodHMgb2YgdGhlIGVuY29kZXIgaW5wdXQgZW1iZWRkaW5nLCBkZWNvZGVyCmlucHV0IGVtYmVkZGluZyBhbmQgZGVjb2RlciBvdXRwdXQgZW1iZWRkaW5nIGxheWVycy4gV2UgdXNlIGFuIG92ZXJhbGwgZHJvcG91dCBvZiAwLjMsCmF0dGVudGlvbiBkcm9wb3V0IDAuMSBhbmQgRU9NIHdpdGggcGVvbT0wLjIuIFRoZSBtb2RlbCBoYXMgYSB0b3RhbCBvZiA1NC41QiBwYXJhbWV0ZXJzCmFuZCBGTE9QcyBzaW1pbGFyIHRvIHRoYXQgb2YgYSAzLjNCIGRlbnNlIG1vZGVsLiIiIiwzMDAwMDAwMDAwMDAsIltXT1JEU10KClNlY3Rpb24gOC4yLjI6ICIiQXMgd2UgcHJlcGFyZSB0byB0cmFpbiBvbiB0aGUgZmluYWwgMjAyIGxhbmd1YWdlIGRhdGFzZXQgY29tcHJpc2luZyBvZiBvdmVyIDE4QiBzZW50ZW5jZQpwYWlycyBhbmQgMjQ0MCBsYW5ndWFnZSBkaXJlY3Rpb25zIiIKCjE4QiBzZW50ZW5jZXMgKiAyMCB3b3Jkcy9zZW50ZW5jZSIsLCxOVklESUEgQTEwMCBTWE00IDgwIEdCLFNlbGYtc3VwZXJ2aXNlZCBsZWFybmluZyxDb25maWRlbnQsIkRyaXZlbiBieSB0aGUgZ29hbCBvZiBlcmFkaWNhdGluZyBsYW5ndWFnZSBiYXJyaWVycyBvbiBhIGdsb2JhbCBzY2FsZSwgbWFjaGluZSB0cmFuc2xhdGlvbiBoYXMgc29saWRpZmllZCBpdHNlbGYgYXMgYSBrZXkgZm9jdXMgb2YgYXJ0aWZpY2lhbCBpbnRlbGxpZ2VuY2UgcmVzZWFyY2ggdG9kYXkuIEhvd2V2ZXIsIHN1Y2ggZWZmb3J0cyBoYXZlIGNvYWxlc2NlZCBhcm91bmQgYSBzbWFsbCBzdWJzZXQgb2YgbGFuZ3VhZ2VzLCBsZWF2aW5nIGJlaGluZCB0aGUgdmFzdCBtYWpvcml0eSBvZiBtb3N0bHkgbG93LXJlc291cmNlIGxhbmd1YWdlcy4gV2hhdCBkb2VzIGl0IHRha2UgdG8gYnJlYWsgdGhlIDIwMCBsYW5ndWFnZSBiYXJyaWVyIHdoaWxlIGVuc3VyaW5nIHNhZmUsIGhpZ2ggcXVhbGl0eSByZXN1bHRzLCBhbGwgd2hpbGUga2VlcGluZyBldGhpY2FsIGNvbnNpZGVyYXRpb25zIGluIG1pbmQ/IEluIE5vIExhbmd1YWdlIExlZnQgQmVoaW5kLCB3ZSB0b29rIG9uIHRoaXMgY2hhbGxlbmdlIGJ5IGZpcnN0IGNvbnRleHR1YWxpemluZyB0aGUgbmVlZCBmb3IgbG93LXJlc291cmNlIGxhbmd1YWdlIHRyYW5zbGF0aW9uIHN1cHBvcnQgdGhyb3VnaCBleHBsb3JhdG9yeSBpbnRlcnZpZXdzIHdpdGggbmF0aXZlIHNwZWFrZXJzLiBUaGVuLCB3ZSBjcmVhdGVkIGRhdGFzZXRzIGFuZCBtb2RlbHMgYWltZWQgYXQgbmFycm93aW5nIHRoZSBwZXJmb3JtYW5jZSBnYXAgYmV0d2VlbiBsb3cgYW5kIGhpZ2gtcmVzb3VyY2UgbGFuZ3VhZ2VzLiBNb3JlIHNwZWNpZmljYWxseSwgd2UgZGV2ZWxvcGVkIGEgY29uZGl0aW9uYWwgY29tcHV0ZSBtb2RlbCBiYXNlZCBvbiBTcGFyc2VseSBHYXRlZCBNaXh0dXJlIG9mIEV4cGVydHMgdGhhdCBpcyB0cmFpbmVkIG9uIGRhdGEgb2J0YWluZWQgd2l0aCBub3ZlbCBhbmQgZWZmZWN0aXZlIGRhdGEgbWluaW5nIHRlY2huaXF1ZXMgdGFpbG9yZWQgZm9yIGxvdy1yZXNvdXJjZSBsYW5ndWFnZXMuIFdlIHByb3Bvc2UgbXVsdGlwbGUgYXJjaGl0ZWN0dXJhbCBhbmQgdHJhaW5pbmcgaW1wcm92ZW1lbnRzIHRvIGNvdW50ZXJhY3Qgb3ZlcmZpdHRpbmcgd2hpbGUgdHJhaW5pbmcgb24gdGhvdXNhbmRzIG9mIHRhc2tzLiBDcml0aWNhbGx5LCB3ZSBldmFsdWF0ZWQgdGhlIHBlcmZvcm1hbmNlIG9mIG92ZXIgNDAsMDAwIGRpZmZlcmVudCB0cmFuc2xhdGlvbiBkaXJlY3Rpb25zIHVzaW5nIGEgaHVtYW4tdHJhbnNsYXRlZCBiZW5jaG1hcmssIEZsb3Jlcy0yMDAsIGFuZCBjb21iaW5lZCBodW1hbiBldmFsdWF0aW9uIHdpdGggYSBub3ZlbCB0b3hpY2l0eSBiZW5jaG1hcmsgY292ZXJpbmcgYWxsIGxhbmd1YWdlcyBpbiBGbG9yZXMtMjAwIHRvIGFzc2VzcyB0cmFuc2xhdGlvbiBzYWZldHkuIE91ciBtb2RlbCBhY2hpZXZlcyBhbiBpbXByb3ZlbWVudCBvZiA0NCUgQkxFVSByZWxhdGl2ZSB0byB0aGUgcHJldmlvdXMgc3RhdGUtb2YtdGhlLWFydCwgbGF5aW5nIGltcG9ydGFudCBncm91bmR3b3JrIHRvd2FyZHMgcmVhbGl6aW5nIGEgdW5pdmVyc2FsIHRyYW5zbGF0aW9uIHN5c3RlbS4gRmluYWxseSwgd2Ugb3BlbiBzb3VyY2UgYWxsIGNvbnRyaWJ1dGlvbnMgZGVzY3JpYmVkIGluIHRoaXMgd29yaywgYWNjZXNzaWJsZSBhdCBodHRwczovL2dpdGh1Yi5jb20vZmFjZWJvb2tyZXNlYXJjaC9mYWlyc2VxL3RyZWUvbmxsYi4iLCwsT3BlbiB3ZWlnaHRzICh1bnJlc3RyaWN0ZWQpLFVuaXRlZCBTdGF0ZXMgb2YgQW1lcmljYSwsLCwsLDIwMjYtMDEtMDEgMTQ6MDI6MDUrMDA6MDAsLCwsMTAwMDAwMC4wLCIiIldlIHRyYWluIHRoZSBtb2RlbCBmb3IgMzAwayBzdGVwcyB1c2luZyB0aGUgNCBwaGFzZSBjdXJyaWN1bHVtCmRlc2NyaWJlZCBpbiBTZWN0aW9uIDguMi4zLiBXZSB1c2UgYW4gZWZmZWN0aXZlIGJhdGNoIHNpemUgb2YgMU0gdG9rZW5zIHBlciB1cGRhdGUuIiIiLEluZHVzdHJ5LCwsLDU5MTY4LjAsT3BlbiBzb3VyY2UsIk1JVAoKdHJhaW4gY29kZTogaHR0cHM6Ly9naXRodWIuY29tL2ZhY2Vib29rcmVzZWFyY2gvZmFpcnNlcS9ibG9iL25sbGIvZXhhbXBsZXMvbmxsYi9tb2RlbGluZy9SRUFETUUubWQgIiwsNTA2NjcuMjUwMzQwMzg0MzksLEZQMTYsLCxIYXJkd2FyZSwsLCwsWWVzCkJMT09NLTcuMUIsTGFuZ3VhZ2UsIkxhbmd1YWdlIG1vZGVsaW5nL2dlbmVyYXRpb24sVHJhbnNsYXRpb24iLCJIdWdnaW5nIEZhY2UsQmlnU2NpZW5jZSIsIk1hcmdhcmV0IE1pdGNoZWxsLCBHaWFkYSBQaXN0aWxsaSwgWWFjaW5lIEplcm5pdGUsIEV6aW53YW5uZSBPem9hbmksIE1hcmlzc2EgR2VyY2hpY2ssIE5hem5lZW4gUmFqYW5pLCBTYXNoYSBMdWNjaW9uaSwgSXJlbmUgU29sYWltYW4sIE1hcmFpbSBNYXNvdWQsIFNvbWFpZWggTmlrcG9vciwgQ2FybG9zIE11w7FveiBGZXJyYW5kaXMsIFN0YXMgQmVrbWFuLCBDaHJpc3RvcGhlciBBa2lraSwgRGFuaXNoIENvbnRyYWN0b3IsIERhdmlkIExhbnNreSwgQW5nZWxpbmEgTWNNaWxsYW4tTWFqb3IsIFRyaXN0YW4gVGhydXNoLCBTdXphbmEgSWxpxIcsIEfDqXJhcmQgRHVwb250LCBTaGF5bmUgTG9uZ3ByZSwgTWFuYW4gRGV5LCBTdGVsbGEgQmlkZXJtYW4sIERvdXdlIEtpZWxhLCBFbWkgQmF5bG9yLCBUZXZlbiBMZSBTY2FvLCBBYXJvbiBHb2thc2xhbiwgSnVsaWVuIExhdW5heSwgTmlrbGFzIE11ZW5uaWdob2ZmIiwyMDIyLTA3LTA1LEJpZ1NjaWVuY2UgTGFuZ3VhZ2UgT3Blbi1zY2llbmNlIE9wZW4tYWNjZXNzIE11bHRpbGluZ3VhbCAoQkxPT00pIExhbmd1YWdlIE1vZGVsLGh0dHBzOi8vYXJ4aXYub3JnL2Ficy8yMjExLjA1MTAwLDI5MTcuMCwsLDcwNzAwMDAwMDAuMCwsMS41MDE0NTU2ZSsyMiw2IEZMT1AgLyB0b2tlbiAvIHBhcmFtZXRlciAqIDcwNzAwMDAwMDAgcGFyYW1ldGVycyAqIDM1NDAwMDAwMDAwMCB0b2tlbnMgPSAxLjUwMTY2OCDDlyAxMF4yMiBGTE9QLDM1NDAwMDAwMDAwMCwiVGFibGUgMyBodHRwczovL2FyeGl2Lm9yZy9wZGYvMjIxMS4wNTEwMAoKMzQxQiAocHJldHJhaW4pICsgMTNCIChmaW5ldHVuZSkgPSAzNTRCICB0b2tlbnMgdG90YWwgIiwsLCwsQ29uZmlkZW50LCJMYXJnZSBsYW5ndWFnZSBtb2RlbHMgKExMTXMpIGhhdmUgYmVlbiBzaG93biB0byBiZSBhYmxlIHRvIHBlcmZvcm0gbmV3IHRhc2tzIGJhc2VkIG9uIGEgZmV3IGRlbW9uc3RyYXRpb25zIG9yIG5hdHVyYWwgbGFuZ3VhZ2UgaW5zdHJ1Y3Rpb25zLiBXaGlsZSB0aGVzZSBjYXBhYmlsaXRpZXMgaGF2ZSBsZWQgdG8gd2lkZXNwcmVhZCBhZG9wdGlvbiwgbW9zdCBMTE1zIGFyZSBkZXZlbG9wZWQgYnkgcmVzb3VyY2UtcmljaCBvcmdhbml6YXRpb25zIGFuZCBhcmUgZnJlcXVlbnRseSBrZXB0IGZyb20gdGhlIHB1YmxpYy4gQXMgYSBzdGVwIHRvd2FyZHMgZGVtb2NyYXRpemluZyB0aGlzIHBvd2VyZnVsIHRlY2hub2xvZ3ksIHdlIHByZXNlbnQgQkxPT00sIGEgMTc2Qi1wYXJhbWV0ZXIgb3Blbi1hY2Nlc3MgbGFuZ3VhZ2UgbW9kZWwgZGVzaWduZWQgYW5kIGJ1aWx0IHRoYW5rcyB0byBhIGNvbGxhYm9yYXRpb24gb2YgaHVuZHJlZHMgb2YgcmVzZWFyY2hlcnMuIEJMT09NIGlzIGEgZGVjb2Rlci1vbmx5IFRyYW5zZm9ybWVyIGxhbmd1YWdlIG1vZGVsIHRoYXQgd2FzIHRyYWluZWQgb24gdGhlIFJPT1RTIGNvcnB1cywgYSBkYXRhc2V0IGNvbXByaXNpbmcgaHVuZHJlZHMgb2Ygc291cmNlcyBpbiA0NiBuYXR1cmFsIGFuZCAxMyBwcm9ncmFtbWluZyBsYW5ndWFnZXMgKDU5IGluIHRvdGFsKS4gV2UgZmluZCB0aGF0IEJMT09NIGFjaGlldmVzIGNvbXBldGl0aXZlIHBlcmZvcm1hbmNlIG9uIGEgd2lkZSB2YXJpZXR5IG9mIGJlbmNobWFya3MsIHdpdGggc3Ryb25nZXIgcmVzdWx0cyBhZnRlciB1bmRlcmdvaW5nIG11bHRpdGFzayBwcm9tcHRlZCBmaW5ldHVuaW5nLiBUbyBmYWNpbGl0YXRlIGZ1dHVyZSByZXNlYXJjaCBhbmQgYXBwbGljYXRpb25zIHVzaW5nIExMTXMsIHdlIHB1YmxpY2x5IHJlbGVhc2Ugb3VyIG1vZGVscyBhbmQgY29kZSB1bmRlciB0aGUgUmVzcG9uc2libGUgQUkgTGljZW5zZS4iLDEuMCxCTE9PTS03LjFCLE9wZW4gd2VpZ2h0cyAocmVzdHJpY3RlZCB1c2UpLCJVbml0ZWQgU3RhdGVzIG9mIEFtZXJpY2EsRnJhbmNlIiwsLCwsLDIwMjYtMDUtMjUgMTI6MTk6MTQrMDA6MDAsLCwsLCwiSW5kdXN0cnksUmVzZWFyY2ggY29sbGVjdGl2ZSIsLCwsLFVucmVsZWFzZWQsIm5vIGhhcm1mdWwgdXNlOiBodHRwczovL2JpZ3NjaWVuY2UuaHVnZ2luZ2ZhY2UuY28vYmxvZy90aGUtYmlnc2NpZW5jZS1yYWlsLWxpY2Vuc2UKCmh0dHBzOi8vaHVnZ2luZ2ZhY2UuY28vYmlnc2NpZW5jZS9ibG9vbS03YjEiLCwsLCwsLE9wZXJhdGlvbiBjb3VudGluZyxiaWdzY2llbmNlLCwsLFllcwpDb2RlVDUtbGFyZ2UsTGFuZ3VhZ2UsQ29kZSBnZW5lcmF0aW9uLFNhbGVzZm9yY2UsIkh1bmcgTGUsIFl1ZSBXYW5nLCBBa2hpbGVzaCBEZWVwYWsgR290bWFyZSwgU2lsdmlvIFNhdmFyZXNlLCBTdGV2ZW4gQy5ILiBIb2kgIiwyMDIyLTA3LTA1LENvZGVSTDogTWFzdGVyaW5nIENvZGUgR2VuZXJhdGlvbiB0aHJvdWdoIFByZXRyYWluZWQgTW9kZWxzIGFuZCBEZWVwIFJlaW5mb3JjZW1lbnQgTGVhcm5pbmcsaHR0cHM6Ly9hcnhpdi5vcmcvYWJzLzIyMDcuMDE3ODAsNDY1LjAsU09UQSBpbXByb3ZlbWVudCwiIiJPdXIgbWV0aG9kIG5vdCBvbmx5IGFjaGlldmVzIG5ldyBTT1RBIHJlc3VsdHMgb24gdGhlIGNoYWxsZW5naW5nIEFQUFMgYmVuY2htYXJrLCBidXQgYWxzbyBzaG93cyBzdHJvbmcgemVyby1zaG90IHRyYW5zZmVyIGNhcGFiaWxpdHkgd2l0aCBuZXcgU09UQSByZXN1bHRzIG9uIHRoZSBzaW1wbGVyIE1CUFAgYmVuY2htYXJrLiIiIiw3NzAwMDAwMDAuMCwiIiJXZSBwcmV0cmFpbiBhIENvZGVUNS1sYXJnZSBtb2RlbCAoNzcwTSkgZnJvbSBzY3JhdGNoIGZvbGxvd2luZyBUNS1sYXJnZeKAmXMgYXJjaGl0ZWN0dXJlIiIiLDIuNzJlKzIxLCIiIldlIHBlcmZvcm0gb3VyIGV4cGVyaW1lbnRzIG9uIGEga3ViZXJuZXRlcyB3aXRoIDE2IEExMDAtNDBHIEdQVXMgb24gR29vZ2xlIENsb3VkIFBsYXRmb3JtIGFuZCB0aGUgdG90YWwgcHJldHJhaW5pbmcgZHVyYXRpb24gaXMgYXJvdW5kIDIxIGRheXMiIgoKMTYgKiAzMTJ0RkxPUC9zICogMjEgKiAyNCAqIDM2MDAgKiAwLjMgKHV0aWxpemF0aW9uIGFzc3VtcHRpb24pID0gMi43MmUyMSIsMTA1MDAwMDAwMDAsMTAuNWIgdG9rZW5zLDUwNC4wLDIxIGRheXMsTlZJRElBIEExMDAsLExpa2VseSwiIiJQcm9ncmFtIHN5bnRoZXNpcyBvciBjb2RlIGdlbmVyYXRpb24gYWltcyB0byBnZW5lcmF0ZSBhIHByb2dyYW0gdGhhdCBzYXRpc2ZpZXMgYSBwcm9ibGVtIHNwZWNpZmljYXRpb24uIFJlY2VudCBhcHByb2FjaGVzIHVzaW5nIGxhcmdlLXNjYWxlIHByZXRyYWluZWQgbGFuZ3VhZ2UgbW9kZWxzIChMTXMpIGhhdmUgc2hvd24gcHJvbWlzaW5nIHJlc3VsdHMsIHlldCB0aGV5IGhhdmUgc29tZSBjcml0aWNhbCBsaW1pdGF0aW9ucy4gSW4gcGFydGljdWxhciwgdGhleSBvZnRlbiBmb2xsb3cgYSBzdGFuZGFyZCBzdXBlcnZpc2VkIGZpbmUtdHVuaW5nIHByb2NlZHVyZSB0byB0cmFpbiBhIGNvZGUgZ2VuZXJhdGlvbiBtb2RlbCBvbmx5IGZyb20gdGhlIHBhaXJzIG9mIG5hdHVyYWwtbGFuZ3VhZ2UgcHJvYmxlbSBkZXNjcmlwdGlvbnMgYW5kIGdyb3VuZC10cnV0aCBwcm9ncmFtcy4gU3VjaCBwYXJhZGlnbSBsYXJnZWx5IGlnbm9yZXMgc29tZSBpbXBvcnRhbnQgYnV0IHBvdGVudGlhbGx5IHVzZWZ1bCBzaWduYWxzIGluIHRoZSBwcm9ibGVtIHNwZWNpZmljYXRpb24gc3VjaCBhcyB1bml0IHRlc3RzLCB3aGljaCB0aHVzIG9mdGVuIHJlc3VsdHMgaW4gcG9vciBwZXJmb3JtYW5jZSB3aGVuIHNvbHZpbmcgY29tcGxleCB1bnNlZW4gY29kaW5nIHRhc2tzLiBUbyBhZGRyZXNzIHRoZSBsaW1pdGF0aW9ucywgd2UgcHJvcG9zZSAiIkNvZGVSTCIiLCBhIG5ldyBmcmFtZXdvcmsgZm9yIHByb2dyYW0gc3ludGhlc2lzIHRhc2tzIHRocm91Z2ggcHJldHJhaW5lZCBMTXMgYW5kIGRlZXAgcmVpbmZvcmNlbWVudCBsZWFybmluZyAoUkwpLiBTcGVjaWZpY2FsbHksIGR1cmluZyB0cmFpbmluZywgd2UgdHJlYXQgdGhlIGNvZGUtZ2VuZXJhdGluZyBMTSBhcyBhbiBhY3RvciBuZXR3b3JrLCBhbmQgaW50cm9kdWNlIGEgY3JpdGljIG5ldHdvcmsgdGhhdCBpcyB0cmFpbmVkIHRvIHByZWRpY3QgdGhlIGZ1bmN0aW9uYWwgY29ycmVjdG5lc3Mgb2YgZ2VuZXJhdGVkIHByb2dyYW1zIGFuZCBwcm92aWRlIGRlbnNlIGZlZWRiYWNrIHNpZ25hbHMgdG8gdGhlIGFjdG9yLiBEdXJpbmcgaW5mZXJlbmNlLCB3ZSBpbnRyb2R1Y2UgYSBuZXcgZ2VuZXJhdGlvbiBwcm9jZWR1cmUgd2l0aCBhIGNyaXRpY2FsIHNhbXBsaW5nIHN0cmF0ZWd5IHRoYXQgYWxsb3dzIGEgbW9kZWwgdG8gYXV0b21hdGljYWxseSByZWdlbmVyYXRlIHByb2dyYW1zIGJhc2VkIG9uIGZlZWRiYWNrIGZyb20gZXhhbXBsZSB1bml0IHRlc3RzIGFuZCBjcml0aWMgc2NvcmVzLiBGb3IgdGhlIG1vZGVsIGJhY2tib25lcywgd2UgZXh0ZW5kZWQgdGhlIGVuY29kZXItZGVjb2RlciBhcmNoaXRlY3R1cmUgb2YgQ29kZVQ1IHdpdGggZW5oYW5jZWQgbGVhcm5pbmcgb2JqZWN0aXZlcywgbGFyZ2VyIG1vZGVsIHNpemVzLCBhbmQgYmV0dGVyIHByZXRyYWluaW5nIGRhdGEuIE91ciBtZXRob2Qgbm90IG9ubHkgYWNoaWV2ZXMgbmV3IFNPVEEgcmVzdWx0cyBvbiB0aGUgY2hhbGxlbmdpbmcgQVBQUyBiZW5jaG1hcmssIGJ1dCBhbHNvIHNob3dzIHN0cm9uZyB6ZXJvLXNob3QgdHJhbnNmZXIgY2FwYWJpbGl0eSB3aXRoIG5ldyBTT1RBIHJlc3VsdHMgb24gdGhlIHNpbXBsZXIgTUJQUCBiZW5jaG1hcmsuIiIiLDE1MC4wLCxPcGVuIHdlaWdodHMgKHVucmVzdHJpY3RlZCksVW5pdGVkIFN0YXRlcyBvZiBBbWVyaWNhLCwsLCwsMjAyNi0wNS0yNSAxMjoxNjozNCswMDowMCwsLCwsLEluZHVzdHJ5LCwsLCxPcGVuIHNvdXJjZSwiQlNELTMtQ2xhdXNlIGxpY2Vuc2UKaHR0cHM6Ly9naXRodWIuY29tL3NhbGVzZm9yY2UvQ29kZVQ1CgpodHRwczovL2h1Z2dpbmdmYWNlLmNvL1NhbGVzZm9yY2UvY29kZXQ1LWxhcmdlIiwsNDQ3OC4xNDU2ODQ0MTQxNDQsLEZQMTYsLCxIYXJkd2FyZSxTYWxlc2ZvcmNlLCwsLFllcwpCTE9PTS0xLjdCLExhbmd1YWdlLExhbmd1YWdlIG1vZGVsaW5nL2dlbmVyYXRpb24sIkh1Z2dpbmcgRmFjZSxCaWdTY2llbmNlIiwiTWFyZ2FyZXQgTWl0Y2hlbGwsIEdpYWRhIFBpc3RpbGxpLCBZYWNpbmUgSmVybml0ZSwgRXppbndhbm5lIE96b2FuaSwgTWFyaXNzYSBHZXJjaGljaywgTmF6bmVlbiBSYWphbmksIFNhc2hhIEx1Y2Npb25pLCBJcmVuZSBTb2xhaW1hbiwgTWFyYWltIE1hc291ZCwgU29tYWllaCBOaWtwb29yLCBDYXJsb3MgTXXDsW96IEZlcnJhbmRpcywgU3RhcyBCZWttYW4sIENocmlzdG9waGVyIEFraWtpLCBEYW5pc2ggQ29udHJhY3RvciwgRGF2aWQgTGFuc2t5LCBBbmdlbGluYSBNY01pbGxhbi1NYWpvciwgVHJpc3RhbiBUaHJ1c2gsIFN1emFuYSBJbGnEhywgR8OpcmFyZCBEdXBvbnQsIFNoYXluZSBMb25ncHJlLCBNYW5hbiBEZXksIFN0ZWxsYSBCaWRlcm1hbiwgRG91d2UgS2llbGEsIEVtaSBCYXlsb3IsIFRldmVuIExlIFNjYW8sIEFhcm9uIEdva2FzbGFuLCBKdWxpZW4gTGF1bmF5LCBOaWtsYXMgTXVlbm5pZ2hvZmYiLDIwMjItMDctMDUsQmlnU2NpZW5jZSBMYW5ndWFnZSBPcGVuLXNjaWVuY2UgT3Blbi1hY2Nlc3MgTXVsdGlsaW5ndWFsIChCTE9PTSkgTGFuZ3VhZ2UgTW9kZWwsaHR0cHM6Ly9odWdnaW5nZmFjZS5jby9iaWdzY2llbmNlL2Jsb29tLTNiLDI5MTcuMCwsLDE3MDAwMDAwMDAuMCwsLCwzNTQwMDAwMDAwMDAsIlRhYmxlIDMuNSBodHRwczovL2FyeGl2Lm9yZy9wZGYvMjIxMS4wNTEwMAoKMzQxQiAocHJldHJhaW4pICsgMTNCIChmaW5ldHVuZSkgPSAzNTRCICB0b2tlbnMgdG90YWwgIiwsLCwsQ29uZmlkZW50LCwxLjAsQkxPT00tMS43QixPcGVuIHdlaWdodHMgKHJlc3RyaWN0ZWQgdXNlKSwiVW5pdGVkIFN0YXRlcyBvZiBBbWVyaWNhLEZyYW5jZSIsLCwsLCwyMDI2LTA1LTI1IDEyOjE5OjE0KzAwOjAwLCwsLCwsIkluZHVzdHJ5LFJlc2VhcmNoIGNvbGxlY3RpdmUiLCwsLCxVbnJlbGVhc2VkLCJjb21tZXJjaWFsLCBubyBoYXJtZnVsIHVzZTogaHR0cHM6Ly9iaWdzY2llbmNlLmh1Z2dpbmdmYWNlLmNvL2Jsb2cvdGhlLWJpZ3NjaWVuY2UtcmFpbC1saWNlbnNlIiwsLCwsLCwsLCwsLFllcwpCTE9PTS01NjBNLExhbmd1YWdlLExhbmd1YWdlIG1vZGVsaW5nL2dlbmVyYXRpb24sIkh1Z2dpbmcgRmFjZSxCaWdTY2llbmNlIiwiTWFyZ2FyZXQgTWl0Y2hlbGwsIEdpYWRhIFBpc3RpbGxpLCBZYWNpbmUgSmVybml0ZSwgRXppbndhbm5lIE96b2FuaSwgTWFyaXNzYSBHZXJjaGljaywgTmF6bmVlbiBSYWphbmksIFNhc2hhIEx1Y2Npb25pLCBJcmVuZSBTb2xhaW1hbiwgTWFyYWltIE1hc291ZCwgU29tYWllaCBOaWtwb29yLCBDYXJsb3MgTXXDsW96IEZlcnJhbmRpcywgU3RhcyBCZWttYW4sIENocmlzdG9waGVyIEFraWtpLCBEYW5pc2ggQ29udHJhY3RvciwgRGF2aWQgTGFuc2t5LCBBbmdlbGluYSBNY01pbGxhbi1NYWpvciwgVHJpc3RhbiBUaHJ1c2gsIFN1emFuYSBJbGnEhywgR8OpcmFyZCBEdXBvbnQsIFNoYXluZSBMb25ncHJlLCBNYW5hbiBEZXksIFN0ZWxsYSBCaWRlcm1hbiwgRG91d2UgS2llbGEsIEVtaSBCYXlsb3IsIFRldmVuIExlIFNjYW8sIEFhcm9uIEdva2FzbGFuLCBKdWxpZW4gTGF1bmF5LCBOaWtsYXMgTXVlbm5pZ2hvZmYiLDIwMjItMDctMDUsQmlnU2NpZW5jZSBMYW5ndWFnZSBPcGVuLXNjaWVuY2UgT3Blbi1hY2Nlc3MgTXVsdGlsaW5ndWFsIChCTE9PTSkgTGFuZ3VhZ2UgTW9kZWwsaHR0cHM6Ly9odWdnaW5nZmFjZS5jby9iaWdzY2llbmNlL2Jsb29tLTNiLDI5MTcuMCwsLDU2MDAwMDAwMC4wLCwsLDM1NDAwMDAwMDAwMCwiVGFibGUgMy41IGh0dHBzOi8vYXJ4aXYub3JnL3BkZi8yMjExLjA1MTAwCgozNDFCIChwcmV0cmFpbikgKyAxM0IgKGZpbmV0dW5lKSA9IDM1NEIgIHRva2VucyB0b3RhbCAiLCwsLCxDb25maWRlbnQsLDEuMCxCTE9PTS01NjBNLE9wZW4gd2VpZ2h0cyAocmVzdHJpY3RlZCB1c2UpLCJVbml0ZWQgU3RhdGVzIG9mIEFtZXJpY2EsRnJhbmNlIiwsLCwsLDIwMjYtMDUtMjUgMTI6MTk6MTQrMDA6MDAsLCwsLCwiSW5kdXN0cnksUmVzZWFyY2ggY29sbGVjdGl2ZSIsLCwsLFVucmVsZWFzZWQsImNvbW1lcmNpYWwsIG5vIGhhcm1mdWwgdXNlOiBodHRwczovL2JpZ3NjaWVuY2UuaHVnZ2luZ2ZhY2UuY28vYmxvZy90aGUtYmlnc2NpZW5jZS1yYWlsLWxpY2Vuc2UiLCwsLCwsLCwsLCwsWWVzCkJMT09NLTFCLExhbmd1YWdlLExhbmd1YWdlIG1vZGVsaW5nL2dlbmVyYXRpb24sIkh1Z2dpbmcgRmFjZSxCaWdTY2llbmNlIiwiTWFyZ2FyZXQgTWl0Y2hlbGwsIEdpYWRhIFBpc3RpbGxpLCBZYWNpbmUgSmVybml0ZSwgRXppbndhbm5lIE96b2FuaSwgTWFyaXNzYSBHZXJjaGljaywgTmF6bmVlbiBSYWphbmksIFNhc2hhIEx1Y2Npb25pLCBJcmVuZSBTb2xhaW1hbiwgTWFyYWltIE1hc291ZCwgU29tYWllaCBOaWtwb29yLCBDYXJsb3MgTXXDsW96IEZlcnJhbmRpcywgU3RhcyBCZWttYW4sIENocmlzdG9waGVyIEFraWtpLCBEYW5pc2ggQ29udHJhY3RvciwgRGF2aWQgTGFuc2t5LCBBbmdlbGluYSBNY01pbGxhbi1NYWpvciwgVHJpc3RhbiBUaHJ1c2gsIFN1emFuYSBJbGnEhywgR8OpcmFyZCBEdXBvbnQsIFNoYXluZSBMb25ncHJlLCBNYW5hbiBEZXksIFN0ZWxsYSBCaWRlcm1hbiwgRG91d2UgS2llbGEsIEVtaSBCYXlsb3IsIFRldmVuIExlIFNjYW8sIEFhcm9uIEdva2FzbGFuLCBKdWxpZW4gTGF1bmF5LCBOaWtsYXMgTXVlbm5pZ2hvZmYiLDIwMjItMDctMDUsQmlnU2NpZW5jZSBMYW5ndWFnZSBPcGVuLXNjaWVuY2UgT3Blbi1hY2Nlc3MgTXVsdGlsaW5ndWFsIChCTE9PTSkgTGFuZ3VhZ2UgTW9kZWwsaHR0cHM6Ly9odWdnaW5nZmFjZS5jby9iaWdzY2llbmNlL2Jsb29tLTNiLDI5MTcuMCwsLDEwMDAwMDAwMDAuMCwsLCwzNTQwMDAwMDAwMDAsIlRhYmxlIDMuNSBodHRwczovL2FyeGl2Lm9yZy9wZGYvMjIxMS4wNTEwMAoKMzQxQiAocHJldHJhaW4pICsgMTNCIChmaW5ldHVuZSkgPSAzNTRCICB0b2tlbnMgdG90YWwgIiwsLCwsQ29uZmlkZW50LCwxLjAsQkxPT00tMUIsT3BlbiB3ZWlnaHRzIChyZXN0cmljdGVkIHVzZSksIlVuaXRlZCBTdGF0ZXMgb2YgQW1lcmljYSxGcmFuY2UiLCwsLCwsMjAyNi0wNS0yNSAxMjoxOToxMiswMDowMCwsLCwsLCJJbmR1c3RyeSxSZXNlYXJjaCBjb2xsZWN0aXZlIiwsLCwsVW5yZWxlYXNlZCwiY29tbWVyY2lhbCwgbm8gaGFybWZ1bCB1c2U6IGh0dHBzOi8vYmlnc2NpZW5jZS5odWdnaW5nZmFjZS5jby9ibG9nL3RoZS1iaWdzY2llbmNlLXJhaWwtbGljZW5zZSIsLCwsLCwsLCwsLCxZZXMKQkxPT00tM0IsTGFuZ3VhZ2UsTGFuZ3VhZ2UgbW9kZWxpbmcvZ2VuZXJhdGlvbiwiSHVnZ2luZyBGYWNlLEJpZ1NjaWVuY2UiLCJNYXJnYXJldCBNaXRjaGVsbCwgR2lhZGEgUGlzdGlsbGksIFlhY2luZSBKZXJuaXRlLCBFemlud2FubmUgT3pvYW5pLCBNYXJpc3NhIEdlcmNoaWNrLCBOYXpuZWVuIFJhamFuaSwgU2FzaGEgTHVjY2lvbmksIElyZW5lIFNvbGFpbWFuLCBNYXJhaW0gTWFzb3VkLCBTb21haWVoIE5pa3Bvb3IsIENhcmxvcyBNdcOxb3ogRmVycmFuZGlzLCBTdGFzIEJla21hbiwgQ2hyaXN0b3BoZXIgQWtpa2ksIERhbmlzaCBDb250cmFjdG9yLCBEYXZpZCBMYW5za3ksIEFuZ2VsaW5hIE1jTWlsbGFuLU1ham9yLCBUcmlzdGFuIFRocnVzaCwgU3V6YW5hIElsacSHLCBHw6lyYXJkIER1cG9udCwgU2hheW5lIExvbmdwcmUsIE1hbmFuIERleSwgU3RlbGxhIEJpZGVybWFuLCBEb3V3ZSBLaWVsYSwgRW1pIEJheWxvciwgVGV2ZW4gTGUgU2NhbywgQWFyb24gR29rYXNsYW4sIEp1bGllbiBMYXVuYXksIE5pa2xhcyBNdWVubmlnaG9mZiIsMjAyMi0wNy0wNSxCaWdTY2llbmNlIExhbmd1YWdlIE9wZW4tc2NpZW5jZSBPcGVuLWFjY2VzcyBNdWx0aWxpbmd1YWwgKEJMT09NKSBMYW5ndWFnZSBNb2RlbCxodHRwczovL2h1Z2dpbmdmYWNlLmNvL2JpZ3NjaWVuY2UvYmxvb20tM2IsMjkxNy4wLCwsMzAwMDAwMDAwMC4wLCwsLDM1NDAwMDAwMDAwMCwiVGFibGUgMy41IGh0dHBzOi8vYXJ4aXYub3JnL3BkZi8yMjExLjA1MTAwCgozNDFCIChwcmV0cmFpbikgKyAxM0IgKGZpbmV0dW5lKSA9IDM1NEIgIHRva2VucyB0b3RhbCAiLCwsLCxDb25maWRlbnQsLDEuMCxCTE9PTS0zQixPcGVuIHdlaWdodHMgKHJlc3RyaWN0ZWQgdXNlKSwiVW5pdGVkIFN0YXRlcyBvZiBBbWVyaWNhLEZyYW5jZSIsLCwsLCwyMDI2LTA1LTI1IDEyOjE5OjEyKzAwOjAwLCwsLCwsIkluZHVzdHJ5LFJlc2VhcmNoIGNvbGxlY3RpdmUiLCwsLCxVbnJlbGVhc2VkLCJjb21tZXJjaWFsLCBubyBoYXJtZnVsIHVzZTogaHR0cHM6Ly9iaWdzY2llbmNlLmh1Z2dpbmdmYWNlLmNvL2Jsb2cvdGhlLWJpZ3NjaWVuY2UtcmFpbC1saWNlbnNlIiwsLCwsLCwsLCwsLFllcwpXZWJHUFQsTGFuZ3VhZ2UsIkxhbmd1YWdlIG1vZGVsaW5nL2dlbmVyYXRpb24sUXVlc3Rpb24gYW5zd2VyaW5nLFNlYXJjaCIsT3BlbkFJLCJSZWlpY2hpcm8gTmFrYW5vLCBKYWNvYiBIaWx0b24sIFN1Y2hpciBCYWxhamksIEplZmYgV3UsIExvbmcgT3V5YW5nLCBDaHJpc3RpbmEgS2ltLCBDaHJpc3RvcGhlciBIZXNzZSwgU2hhbnRhbnUgSmFpbiwgVmluZWV0IEtvc2FyYWp1LCBXaWxsaWFtIFNhdW5kZXJzLCBYdSBKaWFuZywgS2FybCBDb2JiZSwgVHluYSBFbG91bmRvdSwgR3JldGNoZW4gS3J1ZWdlciwgS2V2aW4gQnV0dG9uLCBNYXR0aGV3IEtuaWdodCwgQmVuamFtaW4gQ2hlc3MsIEpvaG4gU2NodWxtYW4iLDIwMjItMDctMDEsV2ViR1BUOiBCcm93c2VyLWFzc2lzdGVkIHF1ZXN0aW9uLWFuc3dlcmluZyB3aXRoIGh1bWFuIGZlZWRiYWNrLGh0dHBzOi8vYXJ4aXYub3JnL2Ficy8yMTEyLjA5MzMyLCwsLDE3NTAwMDAwMDAwMC4wLHNhbWUgYXMgdGhlIGJhc2UgbW9kZWwsLCwsLCwsLCxDb25maWRlbnQsIldlIGZpbmUtdHVuZSBHUFQtMyB0byBhbnN3ZXIgbG9uZy1mb3JtIHF1ZXN0aW9ucyB1c2luZyBhIHRleHQtYmFzZWQg</x:v>
      </x:c>
    </x:row>
    <x:row r="205" ht="18" customHeight="1">
      <x:c r="A205" s="17" t="n">
        <x:v>200</x:v>
      </x:c>
      <x:c r="B205" s="17" t="n">
        <x:v>310</x:v>
      </x:c>
      <x:c r="C205" s="160" t="str">
        <x:v>d2ViLWJyb3dzaW5nIGVudmlyb25tZW50LCB3aGljaCBhbGxvd3MgdGhlIG1vZGVsIHRvIHNlYXJjaCBhbmQgbmF2aWdhdGUgdGhlIHdlYi4gQnkgc2V0dGluZyB1cCB0aGUgdGFzayBzbyB0aGF0IGl0IGNhbiBiZSBwZXJmb3JtZWQgYnkgaHVtYW5zLCB3ZSBhcmUgYWJsZSB0byB0cmFpbiBtb2RlbHMgb24gdGhlIHRhc2sgdXNpbmcgaW1pdGF0aW9uIGxlYXJuaW5nLCBhbmQgdGhlbiBvcHRpbWl6ZSBhbnN3ZXIgcXVhbGl0eSB3aXRoIGh1bWFuIGZlZWRiYWNrLiBUbyBtYWtlIGh1bWFuIGV2YWx1YXRpb24gb2YgZmFjdHVhbCBhY2N1cmFjeSBlYXNpZXIsIG1vZGVscyBtdXN0IGNvbGxlY3QgcmVmZXJlbmNlcyB3aGlsZSBicm93c2luZyBpbiBzdXBwb3J0IG9mIHRoZWlyIGFuc3dlcnMuIFdlIHRyYWluIGFuZCBldmFsdWF0ZSBvdXIgbW9kZWxzIG9uIEVMSTUsIGEgZGF0YXNldCBvZiBxdWVzdGlvbnMgYXNrZWQgYnkgUmVkZGl0IHVzZXJzLiBPdXIgYmVzdCBtb2RlbCBpcyBvYnRhaW5lZCBieSBmaW5lLXR1bmluZyBHUFQtMyB1c2luZyBiZWhhdmlvciBjbG9uaW5nLCBhbmQgdGhlbiBwZXJmb3JtaW5nIHJlamVjdGlvbiBzYW1wbGluZyBhZ2FpbnN0IGEgcmV3YXJkIG1vZGVsIHRyYWluZWQgdG8gcHJlZGljdCBodW1hbiBwcmVmZXJlbmNlcy4gVGhpcyBtb2RlbCdzIGFuc3dlcnMgYXJlIHByZWZlcnJlZCBieSBodW1hbnMgNTYlIG9mIHRoZSB0aW1lIHRvIHRob3NlIG9mIG91ciBodW1hbiBkZW1vbnN0cmF0b3JzLCBhbmQgNjklIG9mIHRoZSB0aW1lIHRvIHRoZSBoaWdoZXN0LXZvdGVkIGFuc3dlciBmcm9tIFJlZGRpdC4iLCwsVW5yZWxlYXNlZCxVbml0ZWQgU3RhdGVzIG9mIEFtZXJpY2EsR1BULTMgMTc1QiAoZGF2aW5jaSksLCwsLDIwMjUtMTEtMjggMTE6NTM6NDQrMDA6MDAsLCwsLCxJbmR1c3RyeSwsLCwsVW5yZWxlYXNlZCwsLCwsLCwsLCwsLCxObwpEcmFoaW0gUEZNIEFJLExhbmd1YWdlLCJDaGF0LFRleHQgY2xhc3NpZmljYXRpb24sRmluYW5jaWFsIG1hbmFnZW1lbnQiLERyYWhpbSwsMjAyMi0wNi0zMCwiV2UgaGF2ZSByZWNlaXZlZCB0aGUgaW5mb3JtYXRpb24gYWJvdXQgdGhpcyBtb2RhbCB0aHJvdWdoIHRoZSBFeGNlbCB0YWJsZSB3aXRoIEFyYWJpYyBMTE1zLCBub3QgcG9zc2libGUgdG8gZmluZCBhbnl0aGluZyBzcGVjaWZpYyBhYm91dCB0aGUgbW9kZWwgb24gdGhlIGludGVybmV0LiIsLCwsLCwiUHJldmlvdXNseSBsaXN0ZWQgYXMgNE0uIFZlcnkgZHViaW91cywgbm8gbGluaywgcmVtb3ZlZCB0aGF0IG51bWJlciBmb3Igbm93IiwsLCwsLCwsLFVua25vd24sLCwsVW5yZWxlYXNlZCxTYXVkaSBBcmFiaWEsLCwsLCwyMDI1LTExLTI4IDExOjUzOjQ0KzAwOjAwLCwsLCwsLCwsLCwsLCwsLCwsLCwsLCwsTm8KTWluZXJ2YSAoNTQwQiksTGFuZ3VhZ2UsIlF1YW50aXRhdGl2ZSByZWFzb25pbmcsTWF0aGVtYXRpY2FsIHJlYXNvbmluZyxMYW5ndWFnZSBtb2RlbGluZy9nZW5lcmF0aW9uLFF1ZXN0aW9uIGFuc3dlcmluZyIsR29vZ2xlLCJBaXRvciBMZXdrb3d5Y3osIEFuZGVycyBBbmRyZWFzc2VuLCBEYXZpZCBEb2hhbiwgRXRoYW4gRHllciwgSGVucnlrIE1pY2hhbGV3c2tpLCBWaW5heSBSYW1hc2VzaCwgQW1icm9zZSBTbG9uZSwgQ2VtIEFuaWwsIEltYW5vbCBTY2hsYWcsIFRoZW8gR3V0bWFuLVNvbG8sIFl1aHVhaSBXdSwgQmVobmFtIE5leXNoYWJ1ciwgR3V5IEd1ci1BcmksIFZlZGFudCBNaXNyYSIsMjAyMi0wNi0yOSxTb2x2aW5nIFF1YW50aXRhdGl2ZSBSZWFzb25pbmcgUHJvYmxlbXMgd2l0aCBMYW5ndWFnZSBNb2RlbHMsaHR0cHM6Ly9hcnhpdi5vcmcvYWJzLzIyMDYuMTQ4NTgsMTY3My4wLFNPVEEgaW1wcm92ZW1lbnQsIiIiV2UgYWNoaWV2ZSBzdGF0ZS1vZi10aGUtYXJ0IHBlcmZvcm1hbmNlIG9uIE1BVEggSGVuZHJ5Y2tzIGV0IGFsLiAoMjAyMSksIEdTTThrIENvYmJlIGV0IGFsLiAoMjAyMSksIGFuZCBhIFNURU0gc3Vic2V0IG9mIHRoZSBNTUxVIEhlbmRyeWNrcyBldCBhbC4gKDIwMjApIGRhdGFzZXQiIiIsNTQwMzUwMDAwMDAwLjAsIiIiVG8gZnVydGhlciBvdXIgdW5kZXJzdGFuZGluZyBvZiB0aGUgaW1wYWN0IG9mIHNjYWxlIG9uIGZldy1zaG90IGxlYXJuaW5nLCB3ZSB0cmFpbmVkIGEgNTQwLWJpbGxpb24gcGFyYW1ldGVyLCBkZW5zZWx5IGFjdGl2YXRlZCwgVHJhbnNmb3JtZXIgbGFuZ3VhZ2UgbW9kZWwsIHdoaWNoIHdlIGNhbGwgUGF0aHdheXMgTGFuZ3VhZ2UgTW9kZWwgKFBhTE0pLiIiCgpPdXIgYXBwcm9hY2ggaXMgdG8gc3RhcnQgd2l0aCB0aGUgUGFMTSBwcmV0cmFpbmVkIGRlY29kZXItb25seSB0cmFuc2Zvcm1lciBsYW5ndWFnZSBtb2RlbHMgQ2hvd2RoZXJ5IGV0IGFsLiAoMjAyMiksIGFuZCBmdXJ0aGVyIHRyYWluIChmaW5ldHVuZSkgdGhlbSBvbiBvdXIgbWF0aGVtYXRpY2FsIGRhdGFzZXQgdXNpbmcgYW4gYXV0b3JlZ3Jlc3NpdmUgb2JqZWN0aXZlLgpUYWJsZSAyIGNvbnRhaW5zIHRoZSBtYWluIG1vZGVsIGFuZCB0cmFpbmluZyBoeXBlcnBhcmFtZXRlcnMuCgpTZWUgVGFibGUgMiIsMi43NDE1ZSsyNCwiTWluZXJ2YSB3YXMgZmluZS10dW5lZCBmcm9tIFBhTE0gdXNpbmcgdGhlIHNhbWUgaGFyZHdhcmUuIEFzc3VtZSB0aGUgc2FtZSBtb2RlbCBGTE9QcyB1dGlsaXphdGlvbiByYXRlIGZvciBwcmUtdHJhaW5pbmcgYW5kIGZpbmUtdHVuaW5nLgoiInRoZSA1NDBCIG1vZGVsIHdhcyB0cmFpbmVkIGZvciAyOSBkYXlzIG9uIGEgdjQtMTAyNCIiCgpQYUxNIHByZXRyYWluaW5nIHRpbWU6IDYxNDQgVFBVIGZvciAxMjAwIGhvdXJzICsgMzA3MiBUUFUgZm9yIDMzNiBob3VycyA9IEA4NDA0OTkyIFRQVS1ob3VycwpNaW5lcnZhIGZpbmV0dW5pbmcgdGltZTogMTAyNCBUUFUgZm9yIDY5NiBob3VycyA9IDcxMjcwNCBUUFUtaG91cnMKU28gZmluZS10dW5pbmcgYWRkZWQgOC41JSBtb3JlIGNvbXB1dGUuCgpNaW5lcnZhIHRvdGFsIGNvbXB1dGUgPSBQYUxNIHByZXRyYWluaW5nIGNvbXB1dGUgKiAoNzEyNzA0Kzg0MDQ5OTIpLyg4NDA0OTkyKSA9IDIuNzQxNSoxMF4yNCBGTE9QCmh0dHBzOi8vd3d3LndvbGZyYW1hbHBoYS5jb20vaW5wdXQ/aT0lMjg3MTI3MDQlMkI4NDA0OTkyJTI5JTJGJTI4ODQwNDk5MiUyOSsqKzIuNTI3MioxMCU1RTI0CgpQYWxtIHByZXRyYWluaW5nOiAyLjUyNzJlKzI0IiwyNjAwMDAwMDAwMCwiIiJPdXIgbW9kZWxzIHdlcmUgdHJhaW5lZCBvbiBhIGRhdGFzZXQgb2YgMzguNUIgdG9rZW5zIiIgKyBQYUxNCgp1cGQgMzguNUIgdG9rZW5zIC0gc2llIG9mIHRoZSBkYXRhc2V0LCB0aGUgbW9kZWwgc2F3IDI2QiB0b2tlbnMgaW4gMzk5ayBzdGVwcyAoc2VlIFRhYmxlIDIpIiw2OTYuMCwsR29vZ2xlIFRQVSB2NCxTZWxmLXN1cGVydmlzZWQgbGVhcm5pbmcsQ29uZmlkZW50LCJMYW5ndWFnZSBtb2RlbHMgaGF2ZSBhY2hpZXZlZCByZW1hcmthYmxlIHBlcmZvcm1hbmNlIG9uIGEgd2lkZSByYW5nZSBvZiB0YXNrcyB0aGF0IHJlcXVpcmUgbmF0dXJhbCBsYW5ndWFnZSB1bmRlcnN0YW5kaW5nLiBOZXZlcnRoZWxlc3MsIHN0YXRlLW9mLXRoZS1hcnQgbW9kZWxzIGhhdmUgZ2VuZXJhbGx5IHN0cnVnZ2xlZCB3aXRoIHRhc2tzIHRoYXQgcmVxdWlyZSBxdWFudGl0YXRpdmUgcmVhc29uaW5nLCBzdWNoIGFzIHNvbHZpbmcgbWF0aGVtYXRpY3MsIHNjaWVuY2UsIGFuZCBlbmdpbmVlcmluZyBwcm9ibGVtcyBhdCB0aGUgY29sbGVnZSBsZXZlbC4gVG8gaGVscCBjbG9zZSB0aGlzIGdhcCwgd2UgaW50cm9kdWNlIE1pbmVydmEsIGEgbGFyZ2UgbGFuZ3VhZ2UgbW9kZWwgcHJldHJhaW5lZCBvbiBnZW5lcmFsIG5hdHVyYWwgbGFuZ3VhZ2UgZGF0YSBhbmQgZnVydGhlciB0cmFpbmVkIG9uIHRlY2huaWNhbCBjb250ZW50LiBUaGUgbW9kZWwgYWNoaWV2ZXMgc3RhdGUtb2YtdGhlLWFydCBwZXJmb3JtYW5jZSBvbiB0ZWNobmljYWwgYmVuY2htYXJrcyB3aXRob3V0IHRoZSB1c2Ugb2YgZXh0ZXJuYWwgdG9vbHMuIFdlIGFsc28gZXZhbHVhdGUgb3VyIG1vZGVsIG9uIG92ZXIgdHdvIGh1bmRyZWQgdW5kZXJncmFkdWF0ZS1sZXZlbCBwcm9ibGVtcyBpbiBwaHlzaWNzLCBiaW9sb2d5LCBjaGVtaXN0cnksIGVjb25vbWljcywgYW5kIG90aGVyIHNjaWVuY2VzIHRoYXQgcmVxdWlyZSBxdWFudGl0YXRpdmUgcmVhc29uaW5nLCBhbmQgZmluZCB0aGF0IHRoZSBtb2RlbCBjYW4gY29ycmVjdGx5IGFuc3dlciBuZWFybHkgYSB0aGlyZCBvZiB0aGVtLiIsLCxVbnJlbGVhc2VkLFVuaXRlZCBTdGF0ZXMgb2YgQW1lcmljYSxQYUxNICg1NDBCKSwyLjE0MjllKzIzLCwxMDI0LjAsLDIwMjYtMDUtMjUgMTI6MTY6MzUrMDA6MDAsLCwsLCxJbmR1c3RyeSxUcnVlLCwsNzEyNzA0LjAsVW5yZWxlYXNlZCwsVHJ1ZSwsLCxUcnVlLDY5ODM5OS43MzMxNDIzNzYsSGFyZHdhcmUsLCwsLE5vCkRBTEwtRSBtZWdhLEltYWdlIGdlbmVyYXRpb24sIlRleHQtdG8taW1hZ2UsSW1hZ2UgZ2VuZXJhdGlvbiIsQ3JhaXlvbiwiRGF5bWEsIEJvcmlzIGFuZCBQYXRpbCwgU3VyYWogYW5kIEN1ZW5jYSwgUGVkcm8gYW5kIFNhaWZ1bGxhaCwgS2hhbGlkIGFuZCBBYnJhaGFtLCBUYW5pc2hxIGFuZCBMw6ogS2jhuq9jLCBQaMO6YyBhbmQgTWVsYXMsIEx1a2UgYW5kIEdob3NoLCBSaXRvYnJhdGEiLDIwMjItMDYtMjgsREFMTMK3RSBNZWdhIE1vZGVsIENhcmQsImh0dHBzOi8vaHVnZ2luZ2ZhY2UuY28vZGFsbGUtbWluaS9kYWxsZS1tZWdhCmh0dHBzOi8vZ2l0aHViLmNvbS9ib3Jpc2RheW1hL2RhbGxlLW1pbmkiLCwsLCwsMi4yODUyNzMwODhlKzIyLCJmbG9wcyA9ICgxMjgpICogKDEuMjNlMTQpICogKDEzNDQgKiAzNjAwKSAqICgwLjMpID0gMi4zZTIyCihudW0gZ3B1KSAqIChwZWFrIGZsb3BzKSAqICh0aW1lIGluIHNlY29uZHMpICogKGFzc3VtZWQgdXRpbGl6YXRpb24gcmF0ZSkKZnJvbSBodHRwczovL2h1Z2dpbmdmYWNlLmNvL2RhbGxlLW1pbmkvZGFsbGUtbWVnYSNlbnZpcm9ubWVudGFsLWltcGFjdCIsLHBvc3NpYmxlIHRoZSBzYW1lIGRhdGEgYXMgREFMTC1FIG1pbmksMTM0NC4wLGZyb20gaHR0cHM6Ly9odWdnaW5nZmFjZS5jby9kYWxsZS1taW5pL2RhbGxlLW1lZ2EjZW52aXJvbm1lbnRhbC1pbXBhY3QsR29vZ2xlIFRQVSB2MywsQ29uZmlkZW50LCJNb2RlbCBEZXNjcmlwdGlvbjogVGhpcyBpcyBhIG1vZGVsIHRoYXQgY2FuIGJlIHVzZWQgdG8gZ2VuZXJhdGUgaW1hZ2VzIGJhc2VkIG9uIHRleHQgcHJvbXB0cy4gQXMgdGhlIG1vZGVsIGRldmVsb3BlcnMgd3JvdGUgaW4gdGhlIHByb2plY3QgcmVwb3J0IGFib3V0IERBTEzCt0UgbWluaSwg4oCcT3BlbkFJIGhhZCB0aGUgZmlyc3QgaW1wcmVzc2l2ZSBtb2RlbCBmb3IgZ2VuZXJhdGluZyBpbWFnZXMgd2l0aCBEQUxMwrdFLiBEQUxMwrdFIG1pbmkgaXMgYW4gYXR0ZW1wdCBhdCByZXByb2R1Y2luZyB0aG9zZSByZXN1bHRzIHdpdGggYW4gb3Blbi1zb3VyY2UgbW9kZWwu4oCdIiwsLE9wZW4gd2VpZ2h0cyAodW5yZXN0cmljdGVkKSxVbml0ZWQgU3RhdGVzIG9mIEFtZXJpY2EsLCwsMTI4LjAsLDIwMjUtMTEtMjggMTE6NTM6NDQrMDA6MDAsLCwsLCxJbmR1c3RyeSwsLCwxNzIwMzIuMCxPcGVuIHNvdXJjZSwiYXBhY2hlIDIuMAp0cmFpbmluZyBqb3VybmFsOiBodHRwczovL3dhbmRiLmFpL2RhbGxlLW1pbmkvZGFsbGUtbWluaS9yZXBvcnRzL0RBTEwtRS1NZWdhLVRyYWluaW5nLS1WbWxsZHpveE9ETXhNREkyI3RyYWluaW5nLXBhcmFtZXRlcnMgIiwsLCwsLDExNTU0Ni42NDY2MjAzNDE3NSxIYXJkd2FyZSwsLCwsWWVzClByb0dlbjIteGxhcmdlLEJpb2xvZ3ksIlByb3RlaW5zLFByb3RlaW4gZ2VuZXJhdGlvbixQcm90ZWluIG9yIG51Y2xlb3RpZGUgbGFuZ3VhZ2UgbW9kZWwgKHBMTS9uTE0pIiwiU2FsZXNmb3JjZSBSZXNlYXJjaCxDb2x1bWJpYSBVbml2ZXJzaXR5LEpvaG5zIEhvcGtpbnMgVW5pdmVyc2l0eSIsIkVyaWsgTmlqa2FtcCwgSmVmZnJleSBSdWZmb2xvLCBFbGkgTi4gV2VpbnN0ZWluLCBOaWtoaWwgTmFpaywgQWxpIE1hZGFuaQoiLDIwMjItMDYtMjcsUHJvR2VuMjogRXhwbG9yaW5nIHRoZSBCb3VuZGFyaWVzIG9mIFByb3RlaW4gTGFuZ3VhZ2UgTW9kZWxzLGh0dHBzOi8vYXJ4aXYub3JnL2Ficy8yMjA2LjEzNTE3LDUwNy4wLFNPVEEgaW1wcm92ZW1lbnQsIiIiUHJvR2VuMiBtb2RlbHMgc2hvdyBzdGF0ZS1vZi10aGUtYXJ0IHBlcmZvcm1hbmNlIGluIGNhcHR1cmluZyB0aGUgZGlzdHJpYnV0aW9uIG9mIG9ic2VydmVkIGV2b2x1dGlvbmFyeSBzZXF1ZW5jZXMsIGdlbmVyYXRpbmcgbm92ZWwgdmlhYmxlIHNlcXVlbmNlcywgYW5kIHByZS0gZGljdGluZyBwcm90ZWluIGZpdG5lc3Mgd2l0aG91dCBhZGRpdGlvbmFsIGZpbmV0dW5pbmcuIiIKCiIiSW4gcGFydGljdWxhciBmb3IgdGhlIEdCMSBsaWJyYXJ5LCBhIGNoYWxsZW5naW5nIGxvdy1ob21vbG9neSBwcm90ZWluIG11dGF0ZWQKYXQgcG9zaXRpb25zIHdpdGggbm9uLWxpbmVhciBlcGlzdGFzaXMsIG91ciBsYXJnZXN0IG1vZGVscyBtYXkgZXhoaWJpdCBlbWVyZ2VudCBiZWhhdmlvciAoV2VpIGV0IGFsLiwgMjAyMikgaW4gemVyby1zaG90IGlkZW50aWZpY2F0aW9uIG9mIHRoZSBoaWdoZXN0IGZpdG5lc3MgdmFyaWFudHMuIiIiLDY0MDAwMDAwMDAuMCwiIiJXZSBpbnRyb2R1Y2UgYSBzdWl0ZSBvZiBwcm90ZWluIGxhbmd1YWdlIG1vZGVscywgbmFtZWQgUHJvR2VuMiwgdGhhdCBhcmUgc2NhbGVkIHVwIHRvIDYuNEIgcGFyYW1ldGVycyIiIiwxLjM1ZSsyMiwiRXN0aW1hdGUgMToKIiIzNTAsMDAwIHN0ZXBzIHggMW0gYmF0Y2ggc2l6ZSB4IDYuNCBCIOKAnGNvbm5lY3Rpb25z4oCdIHggNiIiIC0gQXJiIFJlc2VhcmNoIChodHRwczovL2FyYnJlc2VhcmNoLmNvbS9maWxlcy9nZW5fYmlvLnBkZikKU3RlcHMgYW5kIGJhdGNoZXMgZnJvbSBUYWJsZSAxLiAKRkxPUCBlc3RpbWF0ZTogMS4zZTIyCgpUYWJsZSA5IGZyb20gaGVyZTogaHR0cHM6Ly93d3cuYmlvcnhpdi5vcmcvY29udGVudC8xMC4xMTAxLzIwMjMuMDcuMDUuNTQ3NDk2djEuZnVsbC5wZGYKRkxPUCBlc3RpbWF0ZTogMS40ZTIyCgpHZW9tZXRyaWMgbWVhbiA9IDEuMzVlMjIgRkxPUCIsMzUwMDAwMDAwMDAwLDM1MEIgZnJvbSBUYWJsZSA5IGh0dHBzOi8vd3d3LmJpb3J4aXYub3JnL2NvbnRlbnQvMTAuMTEwMS8yMDIzLjA3LjA1LjU0NzQ5NnYxLCwsR29vZ2xlIFRQVSB2MyxTZWxmLXN1cGVydmlzZWQgbGVhcm5pbmcsQ29uZmlkZW50LCJBdHRlbnRpb24tYmFzZWQgbW9kZWxzIHRyYWluZWQgb24gcHJvdGVpbiBzZXF1ZW5jZXMgaGF2ZSBkZW1vbnN0cmF0ZWQgaW5jcmVkaWJsZSBzdWNjZXNzIGF0IGNsYXNzaWZpY2F0aW9uIGFuZCBnZW5lcmF0aW9uIHRhc2tzIHJlbGV2YW50IGZvciBhcnRpZmljaWFsIGludGVsbGlnZW5jZS0gZHJpdmVuIHByb3RlaW4gZGVzaWduLiBIb3dldmVyLCB3ZSBsYWNrIGEgc3VmZmljaWVudCB1bmRlcnN0YW5kaW5nIG9mIGhvdyB2ZXJ5IGxhcmdlLXNjYWxlIG1vZGVscyBhbmQgZGF0YSBwbGF5IGEgcm9sZSBpbiBlZmZlY3RpdmUgcHJvdGVpbiBtb2RlbCBkZXZlbG9wbWVudC4gV2UgaW50cm9kdWNlIGEgc3VpdGUgb2YgcHJvdGVpbiBsYW5ndWFnZSBtb2RlbHMsIG5hbWVkIFByb0dlbjIsIHRoYXQgYXJlIHNjYWxlZCB1cCB0byA2LjRCIHBhcmFtZXRlcnMgYW5kIHRyYWluZWQgb24gZGlmZmVyZW50IHNlcXVlbmNlIGRhdGFzZXRzIGRyYXduIGZyb20gb3ZlciBhIGJpbGxpb24gcHJvdGVpbnMgZnJvbSBnZW5vbWljLCBtZXRhZ2Vub21pYywgYW5kIGltbXVuZSByZXBlcnRvaXJlIGRhdGFiYXNlcy4gUHJvR2VuMiBtb2RlbHMgc2hvdyBzdGF0ZS1vZi10aGUtYXJ0IHBlcmZvcm1hbmNlIGluIGNhcHR1cmluZyB0aGUgZGlzdHJpYnV0aW9uIG9mIG9ic2VydmVkIGV2b2x1dGlvbmFyeSBzZXF1ZW5jZXMsIGdlbmVyYXRpbmcgbm92ZWwgdmlhYmxlIHNlcXVlbmNlcywgYW5kIHByZWRpY3RpbmcgcHJvdGVpbiBmaXRuZXNzIHdpdGhvdXQgYWRkaXRpb25hbCBmaW5ldHVuaW5nLiBBcyBsYXJnZSBtb2RlbCBzaXplcyBhbmQgcmF3IG51bWJlcnMgb2YgcHJvdGVpbiBzZXF1ZW5jZXMgY29udGludWUgdG8gYmVjb21lIG1vcmUgd2lkZWx5IGFjY2Vzc2libGUsIG91ciByZXN1bHRzIHN1Z2dlc3QgdGhhdCBhIGdyb3dpbmcgZW1waGFzaXMgbmVlZHMgdG8gYmUgcGxhY2VkIG9uIHRoZSBkYXRhIGRpc3RyaWJ1dGlvbiBwcm92aWRlZCB0byBhIHByb3RlaW4gc2VxdWVuY2UgbW9kZWwuIFdlIHJlbGVhc2UgdGhlIFByb0dlbjIgbW9kZWxzIGFuZCBjb2RlIGF0IGh0dHBzOi8vZ2l0aHViLmNvbS9zYWxlc2ZvcmNlL3Byb2dlbi4iLCwsT3BlbiB3ZWlnaHRzICh1bnJlc3RyaWN0ZWQpLCJVbml0ZWQgU3RhdGVzIG9mIEFtZXJpY2EsVW5pdGVkIFN0YXRlcyBvZiBBbWVyaWNhLFVuaXRlZCBTdGF0ZXMgb2YgQW1lcmljYSIsLCwsLCwyMDI2LTA1LTI1IDEyOjE2OjM2KzAwOjAwLCwsLCwsIkluZHVzdHJ5LEFjYWRlbWlhLEFjYWRlbWlhIiwsLCwsVW5yZWxlYXNlZCwiQlNEIGxpY2Vuc2UgKHBlcm1pc3NpdmUpCmh0dHBzOi8vZ2l0aHViLmNvbS9zYWxlc2ZvcmNlL3Byb2dlbj90YWI9QlNELTMtQ2xhdXNlLTEtb3YtZmlsZSNyZWFkbWUiLCwxMTg1MC4xNzg0MTAyNjk3MjcsLCwsLCJIYXJkd2FyZSxUaGlyZC1wYXJ0eSBlc3RpbWF0aW9uIiwsLCwsWWVzClByb0dlbjItYmFzZSxCaW9sb2d5LFByb3RlaW4gb3IgbnVjbGVvdGlkZSBsYW5ndWFnZSBtb2RlbCAocExNL25MTSksIlNhbGVzZm9yY2UgUmVzZWFyY2gsQ29sdW1iaWEgVW5pdmVyc2l0eSxKb2hucyBIb3BraW5zIFVuaXZlcnNpdHkiLCJFcmlrIE5pamthbXAsIEplZmZyZXkgUnVmZm9sbywgRWxpIE4uIFdlaW5zdGVpbiwgTmlraGlsIE5haWssIEFsaSBNYWRhbmkKIiwyMDIyLTA2LTI3LFByb0dlbjI6IEV4cGxvcmluZyB0aGUgQm91bmRhcmllcyBvZiBQcm90ZWluIExhbmd1YWdlIE1vZGVscyxodHRwczovL2FyeGl2Lm9yZy9hYnMvMjIwNi4xMzUxNyw1MDcuMCwsLDc2NDAwMDAwMC4wLDc2NE0gKFRhYmxlMSksMS4xZSsyMSwiVGFibGUgOSBmcm9tIGhlcmU6IGh0dHBzOi8vd3d3LmJpb3J4aXYub3JnL2NvbnRlbnQvMTAuMTEwMS8yMDIzLjA3LjA1LjU0NzQ5NnYxLmZ1bGwucGRmCkZMT1AgZXN0aW1hdGU6IDEuMUUrMjEKCjYgRkxPUCAvIHBhcmFtZXRlciAvIHRva2VuICogNzY0KjEwXjYgcGFyYW1ldGVycyAqIDIwMCoxMF45IHRva2VucyA9IDkuMTY4ZSsyMCBGTE9QIiwsIjIwMEIgZnJvbSBUYWJsZSA5IGh0dHBzOi8vd3d3LmJpb3J4aXYub3JnL2NvbnRlbnQvMTAuMTEwMS8yMDIzLjA3LjA1LjU0NzQ5NnYxCgpmcm9tIFRhYmxlIDEgb2YgdGhlIG9yaWdpbmFsIHBhcGVyOiAKYmF0Y2ggc2l6ZSA1MDBrCnRvdGFsIHN0ZXBzOiA0MDAsMDAwCgo0MDAsMDAwKjUwMDAwMCAvIDIwMDAwMDAwMDAwMCA9IDEgZXBvY2giLCwsR29vZ2xlIFRQVSB2MywsQ29uZmlkZW50LCJBdHRlbnRpb24tYmFzZWQgbW9kZWxzIHRyYWluZWQgb24gcHJvdGVpbiBzZXF1ZW5jZXMgaGF2ZSBkZW1vbnN0cmF0ZWQgaW5jcmVkaWJsZSBzdWNjZXNzIGF0IGNsYXNzaWZpY2F0aW9uIGFuZCBnZW5lcmF0aW9uIHRhc2tzIHJlbGV2YW50IGZvciBhcnRpZmljaWFsIGludGVsbGlnZW5jZS0gZHJpdmVuIHByb3RlaW4gZGVzaWduLiBIb3dldmVyLCB3ZSBsYWNrIGEgc3VmZmljaWVudCB1bmRlcnN0YW5kaW5nIG9mIGhvdyB2ZXJ5IGxhcmdlLXNjYWxlIG1vZGVscyBhbmQgZGF0YSBwbGF5IGEgcm9sZSBpbiBlZmZlY3RpdmUgcHJvdGVpbiBtb2RlbCBkZXZlbG9wbWVudC4gV2UgaW50cm9kdWNlIGEgc3VpdGUgb2YgcHJvdGVpbiBsYW5ndWFnZSBtb2RlbHMsIG5hbWVkIFByb0dlbjIsIHRoYXQgYXJlIHNjYWxlZCB1cCB0byA2LjRCIHBhcmFtZXRlcnMgYW5kIHRyYWluZWQgb24gZGlmZmVyZW50IHNlcXVlbmNlIGRhdGFzZXRzIGRyYXduIGZyb20gb3ZlciBhIGJpbGxpb24gcHJvdGVpbnMgZnJvbSBnZW5vbWljLCBtZXRhZ2Vub21pYywgYW5kIGltbXVuZSByZXBlcnRvaXJlIGRhdGFiYXNlcy4gUHJvR2VuMiBtb2RlbHMgc2hvdyBzdGF0ZS1vZi10aGUtYXJ0IHBlcmZvcm1hbmNlIGluIGNhcHR1cmluZyB0aGUgZGlzdHJpYnV0aW9uIG9mIG9ic2VydmVkIGV2b2x1dGlvbmFyeSBzZXF1ZW5jZXMsIGdlbmVyYXRpbmcgbm92ZWwgdmlhYmxlIHNlcXVlbmNlcywgYW5kIHByZWRpY3RpbmcgcHJvdGVpbiBmaXRuZXNzIHdpdGhvdXQgYWRkaXRpb25hbCBmaW5ldHVuaW5nLiBBcyBsYXJnZSBtb2RlbCBzaXplcyBhbmQgcmF3IG51bWJlcnMgb2YgcHJvdGVpbiBzZXF1ZW5jZXMgY29udGludWUgdG8gYmVjb21lIG1vcmUgd2lkZWx5IGFjY2Vzc2libGUsIG91ciByZXN1bHRzIHN1Z2dlc3QgdGhhdCBhIGdyb3dpbmcgZW1waGFzaXMgbmVlZHMgdG8gYmUgcGxhY2VkIG9uIHRoZSBkYXRhIGRpc3RyaWJ1dGlvbiBwcm92aWRlZCB0byBhIHByb3RlaW4gc2VxdWVuY2UgbW9kZWwuIFdlIHJlbGVhc2UgdGhlIFByb0dlbjIgbW9kZWxzIGFuZCBjb2RlIGF0IGh0dHBzOi8vZ2l0aHViLmNvbS9zYWxlc2ZvcmNlL3Byb2dlbi4iLDEuMCwsT3BlbiB3ZWlnaHRzICh1bnJlc3RyaWN0ZWQpLCJVbml0ZWQgU3RhdGVzIG9mIEFtZXJpY2EsVW5pdGVkIFN0YXRlcyBvZiBBbWVyaWNhLFVuaXRlZCBTdGF0ZXMgb2YgQW1lcmljYSIsLCwsLCwyMDI2LTA1LTI1IDEyOjE2OjM1KzAwOjAwLCwsLCwsIkluZHVzdHJ5LEFjYWRlbWlhLEFjYWRlbWlhIiwsLCwsLCJPdXIgY29kZSBhbmQgbW9kZWxzIGFyZSBCU0QtMyBsaWNlbnNlZApodHRwczovL2dpdGh1Yi5jb20vc2FsZXNmb3JjZS9wcm9nZW4iLCwsLCwsLCJPcGVyYXRpb24gY291bnRpbmcsVGhpcmQtcGFydHkgZXN0aW1hdGlvbiIsLCwsLFllcwpHUFQtU1czLExhbmd1YWdlLExhbmd1YWdlIG1vZGVsaW5nLCJBSSBTd2VkZW4sUklTRSIsIkFyaWVsIEVrZ3JlbiwgQW1hcnUgQ3ViYSBHeWxsZW5zdGVuLCBFdmFuZ2VsaWEgR29nb3Vsb3UsIEFsaWNlIEhlaW1hbiwgU2V2ZXJpbmUgVmVybGluZGVuLCBKb2V5IE9obWFuLCBGcmVkcmlrIENhcmxzc29uLCBNYWdudXMgU2FobGdyZW4iLDIwMjItMDYtMjUsTGVzc29ucyBMZWFybmVkIGZyb20gR1BULVNXMzogQnVpbGRpbmcgdGhlIEZpcnN0IExhcmdlLVNjYWxlIEdlbmVyYXRpdmUgTGFuZ3VhZ2UgTW9kZWwgZm9yIFN3ZWRpc2gsImh0dHA6Ly93d3cubHJlYy1jb25mLm9yZy9wcm9jZWVkaW5ncy9scmVjMjAyMi9wZGYvMjAyMi5scmVjLTEuMzc2LnBkZgoiLDIwLjAsLCwzNTAwMDAwMDAwLjAsLDEuNjY2MzUzNWUrMjEsIkZyb20gc2VjdGlvbiA0OiAiIlRyYWluaW5nIHdhcyBwZXJmb3JtZWQgb24gR1BVIHJlc291cmNlcyBmcm9tIHRoZSBCZXJ6ZWxpdXMgU3VwZXJwb2QsIHdoaWNoIGlzIGN1cnJlbnRseSB0aGUgZmFzdGVzdCBzdXBlcgpjb21wdXRlciBpbiBTd2VkZW4sIGVxdWlwcGVkIHdpdGggNjAgTnZpZGlhIERHWApBMTAwIHNlcnZlcnMsIGVhY2ggb2Ygd2hpY2ggY29uc2lzdHMgb2YgOCBOdmlkaWEgQTEwMApHUFVzIHdpdGggMzIwIEdCIFRvdGFsIEdQVSBtZW1vcnkuIE91ciB0cmFpbmluZwpwcm9jZXNzIHRvb2sgMi41IGRheXMgdXRpbGl6aW5nIDE2IG9mIHRoZSBER1ggQTEwMApzZXJ2ZXJzIChpbiB0b3RhbCAxMjggR1BVcykuIiIKCjIuNSoyNCo2MCoqMiAqIDEyOCAqIDEuNTZFKzE0ICogMC4zID0gMS4zZTIxCgo2IEZMT1AgLyBwYXJhbWV0ZXIgLyB0b2tlbiAqIDMuNSAqIDEwXjkgcGFyYW1ldGVycyAqIDk3MDAwIHN0ZXBzICogNTEyIHNhbXBsZXMgcGVyIGJhdGNoICogMjA0OCB0b2tlbnMgcGVyIHNlcXVlbmNlID0gMi4xMzU5NDkzZSsyMSBGTE9QCgpzcXJ0KDEuM2UyMSoyLjEzNTk0OTNlKzIxKSA9IDEuNjY2MzUzNWUrMjEgRkxPUCIsMTAxNzExODcyMDAwLCIxMDBHQiBTd2VkaXNoIGNvcnB1cywgYXNzdW1lIFN3ZWRpc2ggaGFzIHNpbWlsYXIgMTY3TSB3b3JkcyBwZXIgR0IgYXMgR2VybWFuLgoxMDAqMTY3ZTYgPSAxLjY3ZTEwCgoiIlRoZSBtb2RlbCBpcyB0cmFpbmVkIGZvciA5NzAwMCBzdGVwcyB3aXRoIGEgYmF0Y2ggc2l6ZSBvZiA1MTIgdXNpbmcgdGhlIGF1dG9yZWdyZXNzaXZlIG5leHQtc3RlcCBwcmVkaWN0aW9uIG9iamVjdGl2ZSIiCiIiU2VxdWVuY2UgbGVuZ3RoIDIsMDQ4IiIKCjk3MDAwKjUxMioyMDQ4PTEwMTcxMTg3MjAwMCB0b2tlbnMgPSAxMDJCIHRva2VucwoKMTAwKjE2NzAwMDAwMC8wLDc1PTIyMjY2NjY2NjY2IHRva2VucyA9IDIyQiB0b2tlbnMgKHRoZW4gSSBhc3N1bWUgbXVsdGlwbGUgZXBvY2hzKSIsNjAuMCwiIiJPdXIgdHJhaW5pbmcgcHJvY2VzcyB0b29rIDIuNSBkYXlzIHV0aWxpemluZyAxNiBvZiB0aGUgREdYIEExMDAgc2VydmVycyAoaW4gdG90YWwgMTI4IEdQVXMpLiIiIixOVklESUEgQTEwMCxTZWxmLXN1cGVydmlzZWQgbGVhcm5pbmcsQ29uZmlkZW50LCJMYXJnZS1zY2FsZSBnZW5lcmF0aXZlIGxhbmd1YWdlIG1vZGVscyBzdWNoIGFzIHRoZSBHUFQgc2VyaWVzIChSYWRmb3JkIGFuZCBOYXJhc2ltaGFuLCAyMDE4OyBSYWRmb3JkIGV0IGFsLiwgMjAxOTsgQnJvd24gZXQgYWwuLCAyMDIwKSBoYXZlIGVuam95ZWQgY29uc2lkZXJhYmxlIGF0dGVudGlvbiBpbiByZWNlbnQgeWVhcnMuIFRoaXMgaGFzIGJlZW4gcGFydGx5IGR1ZSB0byB0aGVpciB1bnByZWNlZGVudGVkIGFiaWxpdHkgdG8gZ2VuZXJhdGUgY29oZXJlbnQgdGV4dCwgYnV0IGFsc28gZm9yIHRoZWlyIGNhcGFjaXR5IGZvciB6ZXJvLXNob3QgcGVyZm9ybWFuY2UgLSB3aXRob3V0IGFueSB0cmFpbmluZyBleGFtcGxlcywgb24gYSB3aWRlIHJhbmdlIG9mIGRpZmZlcmVudCB0YXNrcy4gQSBwcmVyZXF1aXNpdGUgZm9yIGJ1aWxkaW5nIHN1Y2ggbW9kZWxzIGlzIGFjY2VzcyB0byBib3RoIGxhcmdlIGFtb3VudHMgb2YgaGlnaC1xdWFsaXR5IHRleHQgZGF0YSBhbmQgcG93ZXJmdWwgY29tcHV0YXRpb25hbCByZXNvdXJjZXMuIFRoaXMgaGFzIHByb3ZlbiB0byBiZSBhIGxpbWl0aW5nIGZhY3RvciBmb3IgdGhlIGRldmVsb3BtZW50IG9mIGxhcmdlLXNjYWxlIG1vZGVscyBmb3IgbGFuZ3VhZ2VzIG90aGVyIHRoYW4gRW5nbGlzaC4gV2l0aCB0aGUgZ29hbCBvZiBwcm9tb3RpbmcgdGhlIGRldmVsb3BtZW50IG9mIGxhcmdlc2NhbGUgZ2VuZXJhdGl2ZSBtb2RlbHMgZm9yIG90aGVyIGxhbmd1YWdlcywgd2UgaGVyZSBwcmVzZW50IG91ciB3b3JrIG9uIGRldmVsb3BpbmcgYW5kIGV2YWx1YXRpbmcgR1BUU1czLCBhIDMuNSBiaWxsaW9uIHBhcmFtZXRlciBhdXRvcmVncmVzc2l2ZSBsYW5ndWFnZSBtb2RlbCwgdHJhaW5lZCBvbiBhIG5ld2x5IGNvbGxlY3RlZCAxMDAgR0IgU3dlZGlzaCBjb3JwdXMuIFRvIHRoZSBiZXN0IG9mIG91ciBrbm93bGVkZ2UsIHRoaXMgaXMgdGhlIGxhcmdlc3QgZ2VuZXJhdGl2ZSBtb2RlbCBmb3IgU3dlZGlzaCB0byBkYXRlLCBhbmQgcHJvYmFibHkgb25lIG9mIHRoZSBiaWdnZXIgbm9uLUVuZ2xpc2ggbW9kZWxzIGF0IHRoZSBtb21lbnQuIEluIHRoaXMgcGFwZXIsIHdlIGNvbGxlY3QgdGhlIGxlc3NvbnMgbGVhcm5lZCBieSBkZXZlbG9waW5nIGFuZCBldmFsdWF0aW5nIHRoaXMgbW9kZWwsIGluY2x1ZGluZyBjaGFsbGVuZ2VzIHdpdGggZGF0YSBjb2xsZWN0aW9uLCB0cmFpbmluZyBwcm9jZWR1cmVzLCBhbmQgdmFsaWRhdGlvbiBhY3Rpdml0aWVzLiIsNS4wLCxVbnJlbGVhc2VkLCJTd2VkZW4sU3dlZGVuIiwsLCwsLDIwMjUtMTEtMjggMTE6NTM6NDQrMDA6MDAsLCwsLCxBY2FkZW1pYSwsLCwsVW5yZWxlYXNlZCwidGhleSByZWxlYXNlZCBtYW55IG90aGVyIG1vZGVscyBmcm9tIHRoZSBzZXJpZXMgYnV0IG5vdCAzLjVCIG9uZQpodHRwczovL2h1Z2dpbmdmYWNlLmNvL0FJLVN3ZWRlbi1Nb2RlbHMvZ3B0LXN3My00MGIvYmxvYi9tYWluL0xJQ0VOU0UiLCwsLCwsLCJIYXJkd2FyZSxPcGVyYXRpb24gY291bnRpbmciLCwsLCxObwpDb2RlV2hpc3BlcmVyLExhbmd1YWdlLENvZGUgZ2VuZXJhdGlvbixBbWF6b24sLDIwMjItMDYtMjQsIkludHJvZHVjaW5nIEFtYXpvbiBDb2RlV2hpc3BlcmVyLCB0aGUgTUwtcG93ZXJlZCBjb2RpbmcgY29tcGFuaW9uIixodHRwczovL2F3cy5hbWF6b24uY29tL2Jsb2dzL21hY2hpbmUtbGVhcm5pbmcvaW50cm9kdWNpbmctYW1hem9uLWNvZGV3aGlzcGVyZXItdGhlLW1sLXBvd2VyZWQtY29kaW5nLWNvbXBhbmlvbi8sLCxQb3NzaWJseSB3aWRlbHkgdXNlZDsgZGVwbG95ZWQgb24gQVdTLCwsLCwsLCwsLCxVbmtub3duLCJXZSBhcmUgZXhjaXRlZCB0byBhbm5vdW5jZSBBbWF6b24gQ29kZVdoaXNwZXJlciwgYSBtYWNoaW5lIGxlYXJuaW5nIChNTCktcG93ZXJlZCBzZXJ2aWNlIHRoYXQgaGVscHMgaW1wcm92ZSBkZXZlbG9wZXIgcHJvZHVjdGl2aXR5IGJ5IHByb3ZpZGluZyBjb2RlIHJlY29tbWVuZGF0aW9ucyBiYXNlZCBvbiBkZXZlbG9wZXJz4oCZIG5hdHVyYWwgY29tbWVudHMgYW5kIHByaW9yIGNvZGUuIFdpdGggQ29kZVdoaXNwZXJlciwgZGV2ZWxvcGVycyBjYW4gc2ltcGx5IHdyaXRlIGEgY29tbWVudCB0aGF0IG91dGxpbmVzIGEgc3BlY2lmaWMgdGFzayBpbiBwbGFpbiBFbmdsaXNoLCBzdWNoIGFzIOKAnHVwbG9hZCBhIGZpbGUgdG8gUzMu4oCdIEJhc2VkIG9uIHRoaXMsIENvZGVXaGlzcGVyZXIgYXV0b21hdGljYWxseSBkZXRlcm1pbmVzIHdoaWNoIGNsb3VkIHNlcnZpY2VzIGFuZCBwdWJsaWMgbGlicmFyaWVzIGFyZSBiZXN0IHN1aXRlZCBmb3IgdGhlIHNwZWNpZmllZCB0YXNrLCBidWlsZHMgdGhlIHNwZWNpZmljIGNvZGUgb24gdGhlIGZseSwgYW5kIHJlY29tbWVuZHMgdGhlIGdlbmVyYXRlZCBjb2RlIHNuaXBwZXRzIGRpcmVjdGx5IGluIHRoZSBJREUuIiwsLEhvc3RlZCBhY2Nlc3MgKG5vIEFQSSksVW5pdGVkIFN0YXRlcyBvZiBBbWVyaWNhLCwsLCwsMjAyNS0xMS0yOCAxMTo1Mzo0NCswMDowMCwsLCwsLEluZHVzdHJ5LCwsLCxVbnJlbGVhc2VkLCxUcnVlLCwsLCwsLCwsLCxObwpZYUxNLExhbmd1YWdlLCJMYW5ndWFnZSBtb2RlbGluZyxDaGF0IixZYW5kZXgsIk1pa2hhaWwgS2hydXNoY2hldiwgUnVzbGFuIFZhc2lsZXYsIEFsZXhleSBQZXRyb3YsIE5pa29sYXkgWmlub3YiLDIwMjItMDYtMjMsWWFuZGV4IFB1Ymxpc2hlcyBZYUxNIDEwMEIuIEl04oCZcyB0aGUgTGFyZ2VzdCBHUFQtTGlrZSBOZXVyYWwgTmV0d29yayBpbiBPcGVuIFNvdXJjZSxodHRwczovL21lZGl1bS5jb20veWFuZGV4L3lhbmRleC1wdWJsaXNoZXMteWFsbS0xMDBiLWl0cy10aGUtbGFyZ2VzdC1ncHQtbGlrZS1uZXVyYWwtbmV0d29yay1pbi1vcGVuLXNvdXJjZS1kMWRmNTNkMGU5YTYsLCwsMTAwMDAwMDAwMDAwLjAsMTAwQiwyLjJlKzIzLCIiIkl0IHRvb2sgdXMgNjUgZGF5cyB0byB0cmFpbiB0aGUgbW9kZWwgb24gYSBwb29sIG9mIDgwMCBBMTAwIGdyYXBoaWNzIGNhcmRzIGFuZCAxLjcgVEIgb2Ygb25saW5lIHRleHRzLCBib29rcywgYW5kIGNvdW50bGVzcyBvdGhlciBzb3VyY2VzLiIiIiwzMDAwMDAwMDAwMDAsIjEuN1RCIG9mIGRhdGEgMzAwQiB0b2tlbnMg4oCTIGZyb20gZ2l0aHViIGh0dHBzOi8vZ2l0aHViLmNvbS95YW5kZXgvWWFMTS0xMDBCCkkndmUgYXNzdW1lZCB0aGF0IDEgdG9rZW4gY29ycmVzcG9uZCB0byAxIHdvcmQgaW4gcnVzc2lhbiBsYW5ndWFnZS4iLDE1NjAuMCw2NSBkYXlzLE5WSURJQSBBMTAwLFNlbGYtc3VwZXJ2aXNlZCBsZWFybmluZyxMaWtlbHksLCwsT3BlbiB3ZWlnaHRzICh1bnJlc3RyaWN0ZWQpLFJ1c3NpYSwsLCw4MDAuMCwsMjAyNS0xMS0yOCAxMTo1Mzo0NCswMDowMCwsLCwsLEluZHVzdHJ5LFRydWUsLCwxMjQ4MDAwLjAsVW5yZWxlYXNlZCwiQXBhY2hlIDIuMCBmb3Igd2VpZ2h0cy4KCnRyYWluaW5nIGRldGFpbHMsIGJ1dCBubyBjb2RlOiBodHRwczovL21lZGl1bS5jb20veWFuZGV4L3lhbmRleC1wdWJsaXNoZXMteWFsbS0xMDBiLWl0cy10aGUtbGFyZ2VzdC1ncHQtbGlrZS1uZXVyYWwtbmV0d29yay1pbi1vcGVuLXNvdXJjZS1kMWRmNTNkMGU5YTYgIixUcnVlLCwsLCw2NDE5OTcuMjk0OTU4NDE3NCxIYXJkd2FyZSwsLCwsWWVzClBhcnRpLEltYWdlIGdlbmVyYXRpb24sIlRleHQtdG8taW1hZ2UsSW1hZ2UgZ2VuZXJhdGlvbiIsR29vZ2xlIFJlc2VhcmNoLCJKaWFodWkgWXUsIFl1YW56aG9uZyBYdSwgSmluZyBZdSBLb2gsIFRoYW5nIEx1b25nLCBHdW5qYW4gQmFpZCwgWmlydWkgV2FuZywgVmlqYXkgVmFzdWRldmFuLCBBbGV4YW5kZXIgS3UsIFlpbmZlaSBZYW5nLCBCdXJjdSBLYXJhZ29sIEF5YW4sIEJlbiBIdXRjaGluc29uLCBXZWkgSGFuLCBaYXJhbmEgUGFyZWtoLCBYaW4gTGksIEhhbiBaaGFuZywgSmFzb24gQmFsZHJpZGdlLCBZb25naHVpIFd1IiwyMDIyLTA2LTIyLFNjYWxpbmcgQXV0b3JlZ3Jlc3NpdmUgTW9kZWxzIGZvciBDb250ZW50LVJpY2ggVGV4dC10by1JbWFnZSBHZW5lcmF0aW9uLGh0dHBzOi8vYXJ4aXYub3JnL2Ficy8yMjA2LjEwNzg5djEsMTQ3Ni4wLFNPVEEgaW1wcm92ZW1lbnQsIiIiU2Vjb25kLCB3ZSBhY2hpZXZlIGNvbnNpc3RlbnQgcXVhbGl0eSBpbXByb3ZlbWVudHMgYnkgc2NhbGluZyB0aGUgZW5jb2Rlci1kZWNvZGVyIFRyYW5zZm9ybWVyIG1vZGVsIHVwIHRvIDIwQiBwYXJhbWV0ZXJzLCB3aXRoIGEgbmV3IHN0YXRlLW9mLXRoZS1hcnQgemVyby1zaG90IEZJRCBzY29yZSBvZiA3LjIzIGFuZCBmaW5ldHVuZWQgRklEIHNjb3JlIG9mIDMuMjIgb24gTVMtQ09DTyIiIiwyMDAwMDAwMDAwMC4wLCJBYnN0cmFjdDogIiJ3ZSBhY2hpZXZlIGNvbnNpc3RlbnQgcXVhbGl0eSBpbXByb3ZlbWVudHMKYnkgc2NhbGluZyB0aGUgZW5jb2Rlci1kZWNvZGVyIFRyYW5zZm9ybWVyIG1vZGVsIHVwIHRvIDIwQiBwYXJhbWV0ZXJzIiIiLDUuMDk2MDc5MzZlKzIzLCJDYWxjdWxhdGVkIGZyb20gYXJjaGl0ZWN0dXJlLiBEb2VzIG5vdCB0YWtlIGludG8gYWNjb3VudCB0aGUgZW5jb2RpbmcgYW5kIGRlY29kaW5nIG9mIHRleHQgYW5kIGltYWdlcywgb25seSB0aGUgdHJhbnNmb3JtZXIgc3RhY2suCgpUYWJsZSAxIHNob3dzIGZvciB0aGUgMjBCIG1vZGVsCjE2IGVuY29kZXIgbGF5ZXJzCjY0IGRlY29kZXIgbGF5ZXJzCkRtb2RlbCA9IDQwOTYKRGhpZGRlbiA9IDE2Mzg0Ck51bSBoZWFkcyA9IDY0CgpKdXN0IGJlbG93IHRhYmxlIDE6CiIiV2UgdXNlIGEgbWF4aW11bSBsZW5ndGggb2YgdGV4dCB0b2tlbnMgb2YgMTI4LCBhbmQgdGhlIGxlbmd0aCBvZiBpbWFnZSB0b2tlbnMgYXJlIGZpeGVkIHRvIDEwMjQiIgoKSSB0YWtlIHRoZSBsZW5ndGggb2YgdGhlIHNlcXVlbmNlIHRvIGJlIDEwMCBmb3IgdGhlIGVuY29kZXIgc3RhY2sgYW5kIDEwMjQgZm9yIHRoZSBkZWNvZGVyIHN0YWNrLgoKU2VjdGlvbiAzLCBUcmFpbmluZzogIiJhIHRvdGFsCm9mIDQ1MCwwMDAgc3RlcHMgYW5kIGZpbmFsIHJhdGlvIG9mIDAuMDI1LiBXZSB1c2UgYSBnbG9iYWwgYmF0Y2ggc2l6ZSBvZiA4MTkyIGR1cmluZyB0cmFpbmluZy4iIgoKNiogMjBCIHBhcmFtZXRlcnMgKiAoMTAyNCsxMjgpIHNlcXVlbmNlIGxlbmd0aCo0NTAwMDAgc3RlcHMqODE5MiBiYXRjaCBzaXplPSA1LjA5NjA3OWUrMjMiLDQ3MTg1OTIwMDAwMDAsLCwsR29vZ2xlIFRQVSB2NCxTZWxmLXN1cGVydmlzZWQgbGVhcm5pbmcsQ29uZmlkZW50LCJXZSBwcmVzZW50IHRoZSBQYXRod2F5cyBBdXRvcmVncmVzc2l2ZSBUZXh0LXRvLUltYWdlIChQYXJ0aSkgbW9kZWwsIHdoaWNoIGdlbmVyYXRlcyBoaWdoLWZpZGVsaXR5IHBob3RvcmVhbGlzdGljIGltYWdlcyBhbmQgc3VwcG9ydHMgY29udGVudC1yaWNoIHN5bnRoZXNpcyBpbnZvbHZpbmcgY29tcGxleCBjb21wb3NpdGlvbnMgYW5kIHdvcmxkIGtub3dsZWRnZS4gUGFydGkgdHJlYXRzIHRleHQtdG8taW1hZ2UgZ2VuZXJhdGlvbiBhcyBhIHNlcXVlbmNlLXRvLXNlcXVlbmNlIG1vZGVsaW5nIHByb2JsZW0sIGFraW4gdG8gbWFjaGluZSB0cmFuc2xhdGlvbiwgd2l0aCBzZXF1ZW5jZXMgb2YgaW1hZ2UgdG9rZW5zIGFzIHRoZSB0YXJnZXQgb3V0cHV0cyByYXRoZXIgdGhhbiB0ZXh0IHRva2VucyBpbiBhbm90aGVyIGxhbmd1YWdlLiBUaGlzIHN0cmF0ZWd5IGNhbiBuYXR1cmFsbHkgdGFwIGludG8gdGhlIHJpY2ggYm9keSBvZiBwcmlvciB3b3JrIG9uIGxhcmdlIGxhbmd1YWdlIG1vZGVscywgd2hpY2ggaGF2ZSBzZWVuIGNvbnRpbnVlZCBhZHZhbmNlcyBpbiBjYXBhYmlsaXRpZXMgYW5kIHBlcmZvcm1hbmNlIHRocm91Z2ggc2NhbGluZyBkYXRhIGFuZCBtb2RlbCBzaXplcy4gT3VyIGFwcHJvYWNoIGlzIHNpbXBsZTogRmlyc3QsIFBhcnRpIHVzZXMgYSBUcmFuc2Zvcm1lci1iYXNlZCBpbWFnZSB0b2tlbml6ZXIsIFZpVC1WUUdBTiwgdG8gZW5jb2RlIGltYWdlcyBhcyBzZXF1ZW5jZXMgb2YgZGlzY3JldGUgdG9rZW5zLiBTZWNvbmQsIHdlIGFjaGlldmUgY29uc2lzdGVudCBxdWFsaXR5IGltcHJvdmVtZW50cyBieSBzY2FsaW5nIHRoZSBlbmNvZGVyLWRlY29kZXIgVHJhbnNmb3JtZXIgbW9kZWwgdXAgdG8gMjBCIHBhcmFtZXRlcnMsIHdpdGggYSBuZXcgc3RhdGUtb2YtdGhlLWFydCB6ZXJvLXNob3QgRklEIHNjb3JlIG9mIDcuMjMgYW5kIGZpbmV0dW5lZCBGSUQgc2NvcmUgb2YgMy4yMiBvbiBNUy1DT0NPLiBPdXIgZGV0YWlsZWQgYW5hbHlzaXMgb24gTG9jYWxpemVkIE5hcnJhdGl2ZXMgYXMgd2VsbCBhcyBQYXJ0aVByb21wdHMgKFAyKSwgYSBuZXcgaG9saXN0aWMgYmVuY2htYXJrIG9mIG92ZXIgMTYwMCBFbmdsaXNoIHByb21wdHMsIGRlbW9uc3RyYXRlIHRoZSBlZmZlY3RpdmVuZXNzIG9mIFBhcnRpIGFjcm9zcyBhIHdpZGUgdmFyaWV0eSBvZiBjYXRlZ29yaWVzIGFuZCBkaWZmaWN1bHR5IGFzcGVjdHMuIFdlIGFsc28gZXhwbG9yZSBhbmQgaGlnaGxpZ2h0IGxpbWl0YXRpb25zIG9mIG91ciBtb2RlbHMgaW4gb3JkZXIgdG8gZGVmaW5lIGFuZCBleGVtcGxpZnkga2V5IGFyZWFzIG9mIGZvY3VzIGZvciBmdXJ0aGVyIGltcHJvdmVtZW50cy4gU2VlIGh0dHBzOi8vcGFydGkucmVzZWFyY2guZ29vZ2xlLyBmb3IgaGlnaC1yZXNvbHV0aW9uIGltYWdlcy4iLCwsVW5yZWxlYXNlZCxVbml0ZWQgU3RhdGVzIG9mIEFtZXJpY2EsLCwsLCwyMDI2LTA1LTI1IDEyOjE2OjM0KzAwOjAwLCwsLCwsSW5kdXN0cnksVHJ1ZSwsLCxVbnJlbGVhc2VkLCIiIkZvciB0aGVzZSByZWFzb25zLCB3ZSBoYXZlIGRlY2lkZWQgbm90IHRvIHJlbGVhc2Ugb3VyIFBhcnRpIG1vZGVscywgY29kZSwgb3IgZGF0YSBmb3IgcHVibGljIHVzZSB3aXRob3V0IGZ1cnRoZXIgc2FmZWd1YXJkcyBpbiBwbGFjZSIiCmh0dHBzOi8vc2l0ZXMucmVzZWFyY2guZ29vZ2xlL3BhcnRpLyIsVHJ1ZSw0MjcxNzguNzEyLCxCRjE2LCwsT3BlcmF0aW9uIGNvdW50aW5nLCwsLCxObwpDb2RlR2VlWCxMYW5ndWFnZSxDb2RlIGdlbmVyYXRpb24sIlouYWkgKFpoaXB1IEFJKSxUc2luZ2h1YSBVbml2ZXJzaXR5IiwsMjAyMi0wNi0yMiwsaHR0cHM6Ly9naXRodWIuY29tL1RIVURNL0NvZGVHZWVYLCwsLDEzMDAwMDAwMDAwLjAsIiIiV2UgaW50cm9kdWNlIENvZGVHZWVYLCBhIGxhcmdlLXNjYWxlIG11bHRpbGluZ3VhbCBjb2RlIGdlbmVyYXRpb24gbW9kZWwgd2l0aCAxMyBiaWxsaW9uIHBhcmFtZXRlcnMiIiIsNi42MzAwMDAwMDAwMDFlKzIyLCJBc3N1bWUgMSBlcG9jaCBvbiA4NTBCIHRva2Vucy4KQz02RE49Nio4NTBCKjEzQgpodHRwczovL3d3dy53b2xmcmFtYWxwaGEuY29tL2lucHV0P2k9NisqKzEzK2JpbGxpb24rKis4NTArYmlsbGlvbiIsODUwMDAwMDAwMDAwLCJBcyBvZiBKdW5lIDIyLCAyMDIyLCBDb2RlR2VlWCBoYXMgYmVlbiB0cmFpbmVkIG9uIG1vcmUgdGhhbiA4NTAgYmlsbGlvbiB0b2tlbnMiLDE1Ni4xLCJBc3N1bWUgMzAlIHV0aWxpemF0aW9uIG9uIDE1MzYgQXNjZW5kIDkxMCBjYWxjdWxhdGluZyBpbiBGUDE2LgpodHRwczovL3d3dy53b2xmcmFtYWxwaGEuY29tL2lucHV0P2k9NisqKzEzK2JpbGxpb24rKis4NTArYmlsbGlvbitGTE9QKyUyRislMjgwLjMwKjE1MzYqMjU2K1RGTE9QUyUyOQpJZiB0aGV5IHVzZWQgSU5UOCBwcmVjaXNpb24sIHRoZSB0cmFpbmluZyB0aW1lIHdvdWxkIGJlIGhhbGYgb2YgdGhpcy4iLEh1YXdlaSBBc2NlbmQgOTEwLFNlbGYtc3VwZXJ2aXNlZCBsZWFybmluZyxDb25maWRlbnQsIldlIGludHJvZHVjZSBDb2RlR2VlWCwgYSBsYXJnZS1zY2FsZSBtdWx0aWxpbmd1YWwgY29kZSBnZW5lcmF0aW9uIG1vZGVsIHdpdGggMTMgYmlsbGlvbiBwYXJhbWV0ZXJzLCBwcmUtdHJhaW5lZCBvbiBhIGxhcmdlIGNvZGUgY29ycHVzIG9mIG1vcmUgdGhhbiAyMCBwcm9ncmFtbWluZyBsYW5ndWFnZXMuIEFzIG9mIEp1bmUgMjIsIDIwMjIsIENvZGVHZWVYIGhhcyBiZWVuIHRyYWluZWQgb24gbW9yZSB0aGFuIDg1MCBiaWxsaW9uIHRva2VucyBvbiBhIGNsdXN0ZXIgb2YgMSw1MzYgQXNjZW5kIDkxMCBBSSBQcm9jZXNzb3JzLiIsLCxPcGVuIHdlaWdodHMgKHJlc3RyaWN0ZWQgdXNlKSwiQ2hpbmEsQ2hpbmEiLCwsLCwsMjAyNS0xMS0yOCAxMTo1Mzo0NCswMDowMCwsLCw2MjkxNDU2LjAsVGFibGUgMy4gMjA0OCAqIDMwNzIsIkluZHVzdHJ5LEFjYWRlbWlhIixUcnVlLCwsLE9wZW4gc291cmNlLCJUcmFpbmluZyBjb2RlIGlzIEFwYWNoZSAyLjAuIHByZXRyYWluIGNvZGUgaGVyZToKaHR0cHM6Ly9naXRodWIuY29tL1RIVURNL0NvZGVHZWVYL2Jsb2IvbWFpbi9zY3JpcHRzL3ByZXRyYWluX2NvZGVnZWV4LnNoIApNb2RlbCBoYXMgYSByZXN0cmljdGVkIGxpY2Vuc2U6IGh0dHBzOi8vZ2l0aHViLmNvbS9USFVETS9Db2RlR2VlWC9ibG9iL21haW4vTU9ERUxfTElDRU5TRQoKZGF0YSBwYXJ0aWFsbHkgb3BlbiAoVGhlIFBpbGUpIiwsLCwsLCxPcGVyYXRpb24gY291bnRpbmcsLCwsLFllcwpPUFQtMi43QiAoZmluZXR1bmVkIG9uIFBUQiksTGFuZ3VhZ2UsIkxhbmd1YWdlIG1vZGVsaW5nLENoYXQsTGFuZ3VhZ2UgbW9kZWxpbmcvZ2VuZXJhdGlvbixRdWVzdGlvbiBhbnN3ZXJpbmciLE1ldGEgQUksIlN1c2FuIFpoYW5n4oiXICwgU3RlcGhlbiBSb2xsZXLiiJcgLCBOYW1hbiBHb3lhbOKIlyAsIE1pa2VsIEFydGV0eGUsIE1veWEgQ2hlbiwgU2h1b2h1aSBDaGVuLCBDaHJpc3RvcGhlciBEZXdhbiwgTW9uYSBEaWFiLCBYaWFuIExpLCBYaSBWaWN0b3JpYSBMaW4sIFRvZG9yIE1paGF5bG92LCBNeWxlIE90dOKAoCAsIFNhbSBTaGxlaWZlcuKAoCAsIEt1cnQgU2h1c3RlciwgRGFuaWVsIFNpbWlnLCBQdW5pdCBTaW5naCBLb3VyYSwgQW5qYWxpIFNyaWRoYXIsIFRpYW5sdSBXYW5nLCBMdWtlIFpldHRsZW1veWVyIiwyMDIyLTA2LTIxLE9QVDogT3BlbiBQcmUtdHJhaW5lZCBUcmFuc2Zvcm1lciBMYW5ndWFnZSBNb2RlbHMsaHR0cHM6Ly9hcnhpdi5vcmcvYWJzLzIyMDUuMDEwNjgsNDcxNi4wLCwsMjcwMDAwMDAwMC4wLCwsLCwsLCwsLENvbmZpZGVudCwiTGFyZ2UgbGFuZ3VhZ2UgbW9kZWxzLCB3aGljaCBhcmUgb2Z0ZW4gdHJhaW5lZCBmb3IgaHVuZHJlZHMgb2YgdGhvdXNhbmRzIG9mIGNvbXB1dGUgZGF5cywgaGF2ZSBzaG93biByZW1hcmthYmxlIGNhcGFiaWxpdGllcyBmb3IgemVyby0gYW5kIGZldy1zaG90IGxlYXJuaW5nLiBHaXZlbiB0aGVpciBjb21wdXRhdGlvbmFsIGNvc3QsIHRoZXNlIG1vZGVscyBhcmUgZGlmZmljdWx0IHRvIHJlcGxpY2F0ZSB3aXRob3V0IHNpZ25pZmljYW50IGNhcGl0YWwuIEZvciB0aGUgZmV3IHRoYXQgYXJlIGF2YWlsYWJsZSB0aHJvdWdoIEFQSXMsIG5vIGFjY2VzcyBpcyBncmFudGVkIHRvIHRoZSBmdWxsIG1vZGVsIHdlaWdodHMsIG1ha2luZyB0aGVtIGRpZmZpY3VsdCB0byBzdHVkeS4gV2UgcHJlc2VudCBPcGVuIFByZS10cmFpbmVkIFRy</x:v>
      </x:c>
    </x:row>
    <x:row r="206" ht="18" customHeight="1">
      <x:c r="A206" s="17" t="n">
        <x:v>201</x:v>
      </x:c>
      <x:c r="B206" s="17" t="n">
        <x:v>310</x:v>
      </x:c>
      <x:c r="C206" s="160" t="str">
        <x:v>YW5zZm9ybWVycyAoT1BUKSwgYSBzdWl0ZSBvZiBkZWNvZGVyLW9ubHkgcHJlLXRyYWluZWQgdHJhbnNmb3JtZXJzIHJhbmdpbmcgZnJvbSAxMjVNIHRvIDE3NUIgcGFyYW1ldGVycywgd2hpY2ggd2UgYWltIHRvIGZ1bGx5IGFuZCByZXNwb25zaWJseSBzaGFyZSB3aXRoIGludGVyZXN0ZWQgcmVzZWFyY2hlcnMuIFdlIHNob3cgdGhhdCBPUFQtMTc1QiBpcyBjb21wYXJhYmxlIHRvIEdQVC0zLCB3aGlsZSByZXF1aXJpbmcgb25seSAxLzd0aCB0aGUgY2FyYm9uIGZvb3RwcmludCB0byBkZXZlbG9wLiBXZSBhcmUgYWxzbyByZWxlYXNpbmcgb3VyIGxvZ2Jvb2sgZGV0YWlsaW5nIHRoZSBpbmZyYXN0cnVjdHVyZSBjaGFsbGVuZ2VzIHdlIGZhY2VkLCBhbG9uZyB3aXRoIGNvZGUgZm9yIGV4cGVyaW1lbnRpbmcgd2l0aCBhbGwgb2YgdGhlIHJlbGVhc2VkIG1vZGVscy4iLDEuNjcsT1BULTIuN0IgKGZpbmV0dW5lZCBvbiBQVEIpLE9wZW4gd2VpZ2h0cyAodW5yZXN0cmljdGVkKSxVbml0ZWQgU3RhdGVzIG9mIEFtZXJpY2EsLCwsLCwyMDI2LTA1LTI1IDEyOjE2OjM0KzAwOjAwLCwsLCwsSW5kdXN0cnksLCwsLE9wZW4gc291cmNlLCJNSVQsIHdlaWdodHMrY29kZSBodHRwczovL2dpdGh1Yi5jb20vZmFjZWJvb2tyZXNlYXJjaC9tZXRhc2VxP3RhYj1yZWFkbWUtb3YtZmlsZSIsLCwsLCwsLCwsLCxZZXMKT1BULTEuM0IsTGFuZ3VhZ2UsIkxhbmd1YWdlIG1vZGVsaW5nLENoYXQsTGFuZ3VhZ2UgbW9kZWxpbmcvZ2VuZXJhdGlvbixRdWVzdGlvbiBhbnN3ZXJpbmciLE1ldGEgQUksIlN1c2FuIFpoYW5n4oiXICwgU3RlcGhlbiBSb2xsZXLiiJcgLCBOYW1hbiBHb3lhbOKIlyAsIE1pa2VsIEFydGV0eGUsIE1veWEgQ2hlbiwgU2h1b2h1aSBDaGVuLCBDaHJpc3RvcGhlciBEZXdhbiwgTW9uYSBEaWFiLCBYaWFuIExpLCBYaSBWaWN0b3JpYSBMaW4sIFRvZG9yIE1paGF5bG92LCBNeWxlIE90dOKAoCAsIFNhbSBTaGxlaWZlcuKAoCAsIEt1cnQgU2h1c3RlciwgRGFuaWVsIFNpbWlnLCBQdW5pdCBTaW5naCBLb3VyYSwgQW5qYWxpIFNyaWRoYXIsIFRpYW5sdSBXYW5nLCBMdWtlIFpldHRsZW1veWVyIiwyMDIyLTA2LTIxLE9QVDogT3BlbiBQcmUtdHJhaW5lZCBUcmFuc2Zvcm1lciBMYW5ndWFnZSBNb2RlbHMsaHR0cHM6Ly9hcnhpdi5vcmcvYWJzLzIyMDUuMDEwNjgsNDcxNi4wLCwsMTMwMDAwMDAwMC4wLCwsLDE4MDAwMDAwMDAwMCwiIiJIb3cgbWFueSBpbnN0YW5jZXMgYXJlIHRoZXJlIGluIHRvdGFsIChvZiBlYWNoIHR5cGUsIGlmIGFwcHJvcHJpYXRlKT8gVGhlIHRyYWluaW5nIGRhdGEgY29udGFpbnMgMTgwQiB0b2tlbnMgY29ycmVzcG9uZGluZyB0byA4MDAgR0Igb2YgZGF0YS4iIiIsLCwsLENvbmZpZGVudCwiTGFyZ2UgbGFuZ3VhZ2UgbW9kZWxzLCB3aGljaCBhcmUgb2Z0ZW4gdHJhaW5lZCBmb3IgaHVuZHJlZHMgb2YgdGhvdXNhbmRzIG9mIGNvbXB1dGUgZGF5cywgaGF2ZSBzaG93biByZW1hcmthYmxlIGNhcGFiaWxpdGllcyBmb3IgemVyby0gYW5kIGZldy1zaG90IGxlYXJuaW5nLiBHaXZlbiB0aGVpciBjb21wdXRhdGlvbmFsIGNvc3QsIHRoZXNlIG1vZGVscyBhcmUgZGlmZmljdWx0IHRvIHJlcGxpY2F0ZSB3aXRob3V0IHNpZ25pZmljYW50IGNhcGl0YWwuIEZvciB0aGUgZmV3IHRoYXQgYXJlIGF2YWlsYWJsZSB0aHJvdWdoIEFQSXMsIG5vIGFjY2VzcyBpcyBncmFudGVkIHRvIHRoZSBmdWxsIG1vZGVsIHdlaWdodHMsIG1ha2luZyB0aGVtIGRpZmZpY3VsdCB0byBzdHVkeS4gV2UgcHJlc2VudCBPcGVuIFByZS10cmFpbmVkIFRyYW5zZm9ybWVycyAoT1BUKSwgYSBzdWl0ZSBvZiBkZWNvZGVyLW9ubHkgcHJlLXRyYWluZWQgdHJhbnNmb3JtZXJzIHJhbmdpbmcgZnJvbSAxMjVNIHRvIDE3NUIgcGFyYW1ldGVycywgd2hpY2ggd2UgYWltIHRvIGZ1bGx5IGFuZCByZXNwb25zaWJseSBzaGFyZSB3aXRoIGludGVyZXN0ZWQgcmVzZWFyY2hlcnMuIFdlIHNob3cgdGhhdCBPUFQtMTc1QiBpcyBjb21wYXJhYmxlIHRvIEdQVC0zLCB3aGlsZSByZXF1aXJpbmcgb25seSAxLzd0aCB0aGUgY2FyYm9uIGZvb3RwcmludCB0byBkZXZlbG9wLiBXZSBhcmUgYWxzbyByZWxlYXNpbmcgb3VyIGxvZ2Jvb2sgZGV0YWlsaW5nIHRoZSBpbmZyYXN0cnVjdHVyZSBjaGFsbGVuZ2VzIHdlIGZhY2VkLCBhbG9uZyB3aXRoIGNvZGUgZm9yIGV4cGVyaW1lbnRpbmcgd2l0aCBhbGwgb2YgdGhlIHJlbGVhc2VkIG1vZGVscy4iLDEuNjcsT1BULTEuM0IsT3BlbiB3ZWlnaHRzIChub24tY29tbWVyY2lhbCksVW5pdGVkIFN0YXRlcyBvZiBBbWVyaWNhLCwsLCwsMjAyNi0wNS0yNSAxMjoxNjozNCswMDowMCwsLCwxMDAwMDAwLjAsVGFibGUgMSxJbmR1c3RyeSwsLCwsT3BlbiBzb3VyY2UsIm5vbi1jb21tZXJjaWFsIGZvciB3ZWlnaHRzOgpodHRwczovL2FpLm1ldGEuY29tL2Jsb2cvZGVtb2NyYXRpemluZy1hY2Nlc3MtdG8tbGFyZ2Utc2NhbGUtbGFuZ3VhZ2UtbW9kZWxzLXdpdGgtb3B0LTE3NWIvCgpjb2RlIGlzIE1JVDogaHR0cHM6Ly9naXRodWIuY29tL2ZhY2Vib29rcmVzZWFyY2gvbWV0YXNlcSIsLCwsLCwsLCwsLCxZZXMKT1BULTEuM0IgKGZpbmV0dW5lZCBvbiBQVEIpLExhbmd1YWdlLCJMYW5ndWFnZSBtb2RlbGluZyxDaGF0LExhbmd1YWdlIG1vZGVsaW5nL2dlbmVyYXRpb24sUXVlc3Rpb24gYW5zd2VyaW5nIixNZXRhIEFJLCJTdXNhbiBaaGFuZ+KIlyAsIFN0ZXBoZW4gUm9sbGVy4oiXICwgTmFtYW4gR295YWziiJcgLCBNaWtlbCBBcnRldHhlLCBNb3lhIENoZW4sIFNodW9odWkgQ2hlbiwgQ2hyaXN0b3BoZXIgRGV3YW4sIE1vbmEgRGlhYiwgWGlhbiBMaSwgWGkgVmljdG9yaWEgTGluLCBUb2RvciBNaWhheWxvdiwgTXlsZSBPdHTigKAgLCBTYW0gU2hsZWlmZXLigKAgLCBLdXJ0IFNodXN0ZXIsIERhbmllbCBTaW1pZywgUHVuaXQgU2luZ2ggS291cmEsIEFuamFsaSBTcmlkaGFyLCBUaWFubHUgV2FuZywgTHVrZSBaZXR0bGVtb3llciIsMjAyMi0wNi0yMSxPUFQ6IE9wZW4gUHJlLXRyYWluZWQgVHJhbnNmb3JtZXIgTGFuZ3VhZ2UgTW9kZWxzLGh0dHBzOi8vYXJ4aXYub3JnL2Ficy8yMjA1LjAxMDY4LDQ3MTYuMCwsLDEzMDAwMDAwMDAuMCwsLCwsLCwsLCxDb25maWRlbnQsIkxhcmdlIGxhbmd1YWdlIG1vZGVscywgd2hpY2ggYXJlIG9mdGVuIHRyYWluZWQgZm9yIGh1bmRyZWRzIG9mIHRob3VzYW5kcyBvZiBjb21wdXRlIGRheXMsIGhhdmUgc2hvd24gcmVtYXJrYWJsZSBjYXBhYmlsaXRpZXMgZm9yIHplcm8tIGFuZCBmZXctc2hvdCBsZWFybmluZy4gR2l2ZW4gdGhlaXIgY29tcHV0YXRpb25hbCBjb3N0LCB0aGVzZSBtb2RlbHMgYXJlIGRpZmZpY3VsdCB0byByZXBsaWNhdGUgd2l0aG91dCBzaWduaWZpY2FudCBjYXBpdGFsLiBGb3IgdGhlIGZldyB0aGF0IGFyZSBhdmFpbGFibGUgdGhyb3VnaCBBUElzLCBubyBhY2Nlc3MgaXMgZ3JhbnRlZCB0byB0aGUgZnVsbCBtb2RlbCB3ZWlnaHRzLCBtYWtpbmcgdGhlbSBkaWZmaWN1bHQgdG8gc3R1ZHkuIFdlIHByZXNlbnQgT3BlbiBQcmUtdHJhaW5lZCBUcmFuc2Zvcm1lcnMgKE9QVCksIGEgc3VpdGUgb2YgZGVjb2Rlci1vbmx5IHByZS10cmFpbmVkIHRyYW5zZm9ybWVycyByYW5naW5nIGZyb20gMTI1TSB0byAxNzVCIHBhcmFtZXRlcnMsIHdoaWNoIHdlIGFpbSB0byBmdWxseSBhbmQgcmVzcG9uc2libHkgc2hhcmUgd2l0aCBpbnRlcmVzdGVkIHJlc2VhcmNoZXJzLiBXZSBzaG93IHRoYXQgT1BULTE3NUIgaXMgY29tcGFyYWJsZSB0byBHUFQtMywgd2hpbGUgcmVxdWlyaW5nIG9ubHkgMS83dGggdGhlIGNhcmJvbiBmb290cHJpbnQgdG8gZGV2ZWxvcC4gV2UgYXJlIGFsc28gcmVsZWFzaW5nIG91ciBsb2dib29rIGRldGFpbGluZyB0aGUgaW5mcmFzdHJ1Y3R1cmUgY2hhbGxlbmdlcyB3ZSBmYWNlZCwgYWxvbmcgd2l0aCBjb2RlIGZvciBleHBlcmltZW50aW5nIHdpdGggYWxsIG9mIHRoZSByZWxlYXNlZCBtb2RlbHMuIiwxLjY3LE9QVC0xLjNCIChmaW5ldHVuZWQgb24gUFRCKSxPcGVuIHdlaWdodHMgKHVucmVzdHJpY3RlZCksVW5pdGVkIFN0YXRlcyBvZiBBbWVyaWNhLCwsLCwsMjAyNi0wNS0yNSAxMjoxNjozNCswMDowMCwsLCwsLEluZHVzdHJ5LCwsLCxPcGVuIHNvdXJjZSwiTUlULCB3ZWlnaHRzK2NvZGUgaHR0cHM6Ly9naXRodWIuY29tL2ZhY2Vib29rcmVzZWFyY2gvbWV0YXNlcT90YWI9cmVhZG1lLW92LWZpbGUiLCwsLCwsLCwsLCwsWWVzCk9QVC0yLjdCIChmaW5ldHVuZWQgb24gV1QyKSxMYW5ndWFnZSwiTGFuZ3VhZ2UgbW9kZWxpbmcsQ2hhdCxMYW5ndWFnZSBtb2RlbGluZy9nZW5lcmF0aW9uLFF1ZXN0aW9uIGFuc3dlcmluZyIsTWV0YSBBSSwiU3VzYW4gWmhhbmfiiJcgLCBTdGVwaGVuIFJvbGxlcuKIlyAsIE5hbWFuIEdveWFs4oiXICwgTWlrZWwgQXJ0ZXR4ZSwgTW95YSBDaGVuLCBTaHVvaHVpIENoZW4sIENocmlzdG9waGVyIERld2FuLCBNb25hIERpYWIsIFhpYW4gTGksIFhpIFZpY3RvcmlhIExpbiwgVG9kb3IgTWloYXlsb3YsIE15bGUgT3R04oCgICwgU2FtIFNobGVpZmVy4oCgICwgS3VydCBTaHVzdGVyLCBEYW5pZWwgU2ltaWcsIFB1bml0IFNpbmdoIEtvdXJhLCBBbmphbGkgU3JpZGhhciwgVGlhbmx1IFdhbmcsIEx1a2UgWmV0dGxlbW95ZXIiLDIwMjItMDYtMjEsT1BUOiBPcGVuIFByZS10cmFpbmVkIFRyYW5zZm9ybWVyIExhbmd1YWdlIE1vZGVscyxodHRwczovL2FyeGl2Lm9yZy9hYnMvMjIwNS4wMTA2OCw0NzE2LjAsLCwyNzAwMDAwMDAwLjAsLCwsLCwsLCwsQ29uZmlkZW50LCJMYXJnZSBsYW5ndWFnZSBtb2RlbHMsIHdoaWNoIGFyZSBvZnRlbiB0cmFpbmVkIGZvciBodW5kcmVkcyBvZiB0aG91c2FuZHMgb2YgY29tcHV0ZSBkYXlzLCBoYXZlIHNob3duIHJlbWFya2FibGUgY2FwYWJpbGl0aWVzIGZvciB6ZXJvLSBhbmQgZmV3LXNob3QgbGVhcm5pbmcuIEdpdmVuIHRoZWlyIGNvbXB1dGF0aW9uYWwgY29zdCwgdGhlc2UgbW9kZWxzIGFyZSBkaWZmaWN1bHQgdG8gcmVwbGljYXRlIHdpdGhvdXQgc2lnbmlmaWNhbnQgY2FwaXRhbC4gRm9yIHRoZSBmZXcgdGhhdCBhcmUgYXZhaWxhYmxlIHRocm91Z2ggQVBJcywgbm8gYWNjZXNzIGlzIGdyYW50ZWQgdG8gdGhlIGZ1bGwgbW9kZWwgd2VpZ2h0cywgbWFraW5nIHRoZW0gZGlmZmljdWx0IHRvIHN0dWR5LiBXZSBwcmVzZW50IE9wZW4gUHJlLXRyYWluZWQgVHJhbnNmb3JtZXJzIChPUFQpLCBhIHN1aXRlIG9mIGRlY29kZXItb25seSBwcmUtdHJhaW5lZCB0cmFuc2Zvcm1lcnMgcmFuZ2luZyBmcm9tIDEyNU0gdG8gMTc1QiBwYXJhbWV0ZXJzLCB3aGljaCB3ZSBhaW0gdG8gZnVsbHkgYW5kIHJlc3BvbnNpYmx5IHNoYXJlIHdpdGggaW50ZXJlc3RlZCByZXNlYXJjaGVycy4gV2Ugc2hvdyB0aGF0IE9QVC0xNzVCIGlzIGNvbXBhcmFibGUgdG8gR1BULTMsIHdoaWxlIHJlcXVpcmluZyBvbmx5IDEvN3RoIHRoZSBjYXJib24gZm9vdHByaW50IHRvIGRldmVsb3AuIFdlIGFyZSBhbHNvIHJlbGVhc2luZyBvdXIgbG9nYm9vayBkZXRhaWxpbmcgdGhlIGluZnJhc3RydWN0dXJlIGNoYWxsZW5nZXMgd2UgZmFjZWQsIGFsb25nIHdpdGggY29kZSBmb3IgZXhwZXJpbWVudGluZyB3aXRoIGFsbCBvZiB0aGUgcmVsZWFzZWQgbW9kZWxzLiIsMS42NyxPUFQtMi43QiAoZmluZXR1bmVkIG9uIFdUMiksT3BlbiB3ZWlnaHRzICh1bnJlc3RyaWN0ZWQpLFVuaXRlZCBTdGF0ZXMgb2YgQW1lcmljYSwsLCwsLDIwMjYtMDUtMjUgMTI6MTY6MzUrMDA6MDAsLCwsLCxJbmR1c3RyeSwsLCwsT3BlbiBzb3VyY2UsIk1JVCwgd2VpZ2h0cytjb2RlIGh0dHBzOi8vZ2l0aHViLmNvbS9mYWNlYm9va3Jlc2VhcmNoL21ldGFzZXE/dGFiPXJlYWRtZS1vdi1maWxlIiwsLCwsLCwsLCwsLFllcwpPUFQtMTI1TSAoZmluZXR1bmVkKSxMYW5ndWFnZSwiTGFuZ3VhZ2UgbW9kZWxpbmcsQ2hhdCxMYW5ndWFnZSBtb2RlbGluZy9nZW5lcmF0aW9uLFF1ZXN0aW9uIGFuc3dlcmluZyIsTWV0YSBBSSwiU3VzYW4gWmhhbmfiiJcgLCBTdGVwaGVuIFJvbGxlcuKIlyAsIE5hbWFuIEdveWFs4oiXICwgTWlrZWwgQXJ0ZXR4ZSwgTW95YSBDaGVuLCBTaHVvaHVpIENoZW4sIENocmlzdG9waGVyIERld2FuLCBNb25hIERpYWIsIFhpYW4gTGksIFhpIFZpY3RvcmlhIExpbiwgVG9kb3IgTWloYXlsb3YsIE15bGUgT3R04oCgICwgU2FtIFNobGVpZmVy4oCgICwgS3VydCBTaHVzdGVyLCBEYW5pZWwgU2ltaWcsIFB1bml0IFNpbmdoIEtvdXJhLCBBbmphbGkgU3JpZGhhciwgVGlhbmx1IFdhbmcsIEx1a2UgWmV0dGxlbW95ZXIiLDIwMjItMDYtMjEsT1BUOiBPcGVuIFByZS10cmFpbmVkIFRyYW5zZm9ybWVyIExhbmd1YWdlIE1vZGVscyxodHRwczovL2FyeGl2Lm9yZy9hYnMvMjIwNS4wMTA2OCw0NzE2LjAsLCwxMjUwMDAwMDAuMCwsLCwsLCwsLCxDb25maWRlbnQsIkxhcmdlIGxhbmd1YWdlIG1vZGVscywgd2hpY2ggYXJlIG9mdGVuIHRyYWluZWQgZm9yIGh1bmRyZWRzIG9mIHRob3VzYW5kcyBvZiBjb21wdXRlIGRheXMsIGhhdmUgc2hvd24gcmVtYXJrYWJsZSBjYXBhYmlsaXRpZXMgZm9yIHplcm8tIGFuZCBmZXctc2hvdCBsZWFybmluZy4gR2l2ZW4gdGhlaXIgY29tcHV0YXRpb25hbCBjb3N0LCB0aGVzZSBtb2RlbHMgYXJlIGRpZmZpY3VsdCB0byByZXBsaWNhdGUgd2l0aG91dCBzaWduaWZpY2FudCBjYXBpdGFsLiBGb3IgdGhlIGZldyB0aGF0IGFyZSBhdmFpbGFibGUgdGhyb3VnaCBBUElzLCBubyBhY2Nlc3MgaXMgZ3JhbnRlZCB0byB0aGUgZnVsbCBtb2RlbCB3ZWlnaHRzLCBtYWtpbmcgdGhlbSBkaWZmaWN1bHQgdG8gc3R1ZHkuIFdlIHByZXNlbnQgT3BlbiBQcmUtdHJhaW5lZCBUcmFuc2Zvcm1lcnMgKE9QVCksIGEgc3VpdGUgb2YgZGVjb2Rlci1vbmx5IHByZS10cmFpbmVkIHRyYW5zZm9ybWVycyByYW5naW5nIGZyb20gMTI1TSB0byAxNzVCIHBhcmFtZXRlcnMsIHdoaWNoIHdlIGFpbSB0byBmdWxseSBhbmQgcmVzcG9uc2libHkgc2hhcmUgd2l0aCBpbnRlcmVzdGVkIHJlc2VhcmNoZXJzLiBXZSBzaG93IHRoYXQgT1BULTE3NUIgaXMgY29tcGFyYWJsZSB0byBHUFQtMywgd2hpbGUgcmVxdWlyaW5nIG9ubHkgMS83dGggdGhlIGNhcmJvbiBmb290cHJpbnQgdG8gZGV2ZWxvcC4gV2UgYXJlIGFsc28gcmVsZWFzaW5nIG91ciBsb2dib29rIGRldGFpbGluZyB0aGUgaW5mcmFzdHJ1Y3R1cmUgY2hhbGxlbmdlcyB3ZSBmYWNlZCwgYWxvbmcgd2l0aCBjb2RlIGZvciBleHBlcmltZW50aW5nIHdpdGggYWxsIG9mIHRoZSByZWxlYXNlZCBtb2RlbHMuIiwxLjY3LE9QVC0xMjVNIChmaW5ldHVuZWQpLE9wZW4gd2VpZ2h0cyAodW5yZXN0cmljdGVkKSxVbml0ZWQgU3RhdGVzIG9mIEFtZXJpY2EsLCwsLCwyMDI2LTA1LTI1IDEyOjE2OjM2KzAwOjAwLCwsLCwsSW5kdXN0cnksLCwsLE9wZW4gc291cmNlLCJNSVQsIHdlaWdodHMrY29kZSBodHRwczovL2dpdGh1Yi5jb20vZmFjZWJvb2tyZXNlYXJjaC9tZXRhc2VxP3RhYj1yZWFkbWUtb3YtZmlsZSIsLCwsLCwsLCwsLCxZZXMKT1BULTYuN0IsTGFuZ3VhZ2UsIkxhbmd1YWdlIG1vZGVsaW5nLENoYXQsTGFuZ3VhZ2UgbW9kZWxpbmcvZ2VuZXJhdGlvbixRdWVzdGlvbiBhbnN3ZXJpbmciLE1ldGEgQUksIlN1c2FuIFpoYW5n4oiXICwgU3RlcGhlbiBSb2xsZXLiiJcgLCBOYW1hbiBHb3lhbOKIlyAsIE1pa2VsIEFydGV0eGUsIE1veWEgQ2hlbiwgU2h1b2h1aSBDaGVuLCBDaHJpc3RvcGhlciBEZXdhbiwgTW9uYSBEaWFiLCBYaWFuIExpLCBYaSBWaWN0b3JpYSBMaW4sIFRvZG9yIE1paGF5bG92LCBNeWxlIE90dOKAoCAsIFNhbSBTaGxlaWZlcuKAoCAsIEt1cnQgU2h1c3RlciwgRGFuaWVsIFNpbWlnLCBQdW5pdCBTaW5naCBLb3VyYSwgQW5qYWxpIFNyaWRoYXIsIFRpYW5sdSBXYW5nLCBMdWtlIFpldHRsZW1veWVyIiwyMDIyLTA2LTIxLE9QVDogT3BlbiBQcmUtdHJhaW5lZCBUcmFuc2Zvcm1lciBMYW5ndWFnZSBNb2RlbHMsaHR0cHM6Ly9hcnhpdi5vcmcvYWJzLzIyMDUuMDEwNjgsNDcxNi4wLCwsNjcwMDAwMDAwMC4wLCwxLjIwNjAwMDAwMDAwMDFlKzIyLCJodHRwczovL3d3dy53b2xmcmFtYWxwaGEuY29tL2lucHV0P2k9NitGTE9QKyorNi43K2JpbGxpb24rKiszMDArYmlsbGlvbgoKNC4zZSsyMyAoMTc1QiBleGFjdCBjb21wdXRlKSAqIDYuN0IvMTc1QiA9IDEuNjQ2Mjg1N2UrMjIiLDE4MDAwMDAwMDAwMCwiIiJIb3cgbWFueSBpbnN0YW5jZXMgYXJlIHRoZXJlIGluIHRvdGFsIChvZiBlYWNoIHR5cGUsIGlmIGFwcHJvcHJpYXRlKT8gVGhlIHRyYWluaW5nIGRhdGEgY29udGFpbnMgMTgwQiB0b2tlbnMgY29ycmVzcG9uZGluZyB0byA4MDAgR0Igb2YgZGF0YS4iIiIsLCwsLENvbmZpZGVudCwiTGFyZ2UgbGFuZ3VhZ2UgbW9kZWxzLCB3aGljaCBhcmUgb2Z0ZW4gdHJhaW5lZCBmb3IgaHVuZHJlZHMgb2YgdGhvdXNhbmRzIG9mIGNvbXB1dGUgZGF5cywgaGF2ZSBzaG93biByZW1hcmthYmxlIGNhcGFiaWxpdGllcyBmb3IgemVyby0gYW5kIGZldy1zaG90IGxlYXJuaW5nLiBHaXZlbiB0aGVpciBjb21wdXRhdGlvbmFsIGNvc3QsIHRoZXNlIG1vZGVscyBhcmUgZGlmZmljdWx0IHRvIHJlcGxpY2F0ZSB3aXRob3V0IHNpZ25pZmljYW50IGNhcGl0YWwuIEZvciB0aGUgZmV3IHRoYXQgYXJlIGF2YWlsYWJsZSB0aHJvdWdoIEFQSXMsIG5vIGFjY2VzcyBpcyBncmFudGVkIHRvIHRoZSBmdWxsIG1vZGVsIHdlaWdodHMsIG1ha2luZyB0aGVtIGRpZmZpY3VsdCB0byBzdHVkeS4gV2UgcHJlc2VudCBPcGVuIFByZS10cmFpbmVkIFRyYW5zZm9ybWVycyAoT1BUKSwgYSBzdWl0ZSBvZiBkZWNvZGVyLW9ubHkgcHJlLXRyYWluZWQgdHJhbnNmb3JtZXJzIHJhbmdpbmcgZnJvbSAxMjVNIHRvIDE3NUIgcGFyYW1ldGVycywgd2hpY2ggd2UgYWltIHRvIGZ1bGx5IGFuZCByZXNwb25zaWJseSBzaGFyZSB3aXRoIGludGVyZXN0ZWQgcmVzZWFyY2hlcnMuIFdlIHNob3cgdGhhdCBPUFQtMTc1QiBpcyBjb21wYXJhYmxlIHRvIEdQVC0zLCB3aGlsZSByZXF1aXJpbmcgb25seSAxLzd0aCB0aGUgY2FyYm9uIGZvb3RwcmludCB0byBkZXZlbG9wLiBXZSBhcmUgYWxzbyByZWxlYXNpbmcgb3VyIGxvZ2Jvb2sgZGV0YWlsaW5nIHRoZSBpbmZyYXN0cnVjdHVyZSBjaGFsbGVuZ2VzIHdlIGZhY2VkLCBhbG9uZyB3aXRoIGNvZGUgZm9yIGV4cGVyaW1lbnRpbmcgd2l0aCBhbGwgb2YgdGhlIHJlbGVhc2VkIG1vZGVscy4iLDEuNjcsT1BULTYuN0IsT3BlbiB3ZWlnaHRzIChub24tY29tbWVyY2lhbCksVW5pdGVkIFN0YXRlcyBvZiBBbWVyaWNhLCwsLCwsMjAyNi0wNS0yNSAxMjoxNjozNiswMDowMCwsLCwyMDAwMDAwLjAsVGFibGUgMSxJbmR1c3RyeSwsLCwsT3BlbiBzb3VyY2UsIm5vbi1jb21tZXJjaWFsIGZvciB3ZWlnaHRzOgpodHRwczovL2FpLm1ldGEuY29tL2Jsb2cvZGVtb2NyYXRpemluZy1hY2Nlc3MtdG8tbGFyZ2Utc2NhbGUtbGFuZ3VhZ2UtbW9kZWxzLXdpdGgtb3B0LTE3NWIvCgp0cmFpbmluZyBjb2RlIChNSVQpIGh0dHBzOi8vZ2l0aHViLmNvbS9mYWNlYm9va3Jlc2VhcmNoL21ldGFzZXEvYmxvYi9tYWluL2RvY3MvdHJhaW5pbmcubWQgIiwsLCwsLCxDb21wYXJpc29uIHdpdGggb3RoZXIgbW9kZWxzLCwsLCxZZXMKT1BULTY2QixMYW5ndWFnZSwiTGFuZ3VhZ2UgbW9kZWxpbmcsQ2hhdCxMYW5ndWFnZSBtb2RlbGluZy9nZW5lcmF0aW9uLFF1ZXN0aW9uIGFuc3dlcmluZyIsTWV0YSBBSSwiU3VzYW4gWmhhbmfiiJcgLCBTdGVwaGVuIFJvbGxlcuKIlyAsIE5hbWFuIEdveWFs4oiXICwgTWlrZWwgQXJ0ZXR4ZSwgTW95YSBDaGVuLCBTaHVvaHVpIENoZW4sIENocmlzdG9waGVyIERld2FuLCBNb25hIERpYWIsIFhpYW4gTGksIFhpIFZpY3RvcmlhIExpbiwgVG9kb3IgTWloYXlsb3YsIE15bGUgT3R04oCgICwgU2FtIFNobGVpZmVy4oCgICwgS3VydCBTaHVzdGVyLCBEYW5pZWwgU2ltaWcsIFB1bml0IFNpbmdoIEtvdXJhLCBBbmphbGkgU3JpZGhhciwgVGlhbmx1IFdhbmcsIEx1a2UgWmV0dGxlbW95ZXIiLDIwMjItMDYtMjEsT1BUOiBPcGVuIFByZS10cmFpbmVkIFRyYW5zZm9ybWVyIExhbmd1YWdlIE1vZGVscyxodHRwczovL2FyeGl2Lm9yZy9hYnMvMjIwNS4wMTA2OCw0NzE2LjAsLCw2NjAwMDAwMDAwMC4wLCwxLjEwMDAwMDAwMDAwMWUrMjMsIk9QVC02NkIgd2FzIHRyYWluZWQgZm9yIDE0MGsgc3RlcHMsIHVzaW5nIGEgYmF0Y2ggc2l6ZSBvZiAyTSB0b2tlbnMgKHNlZSB0aGUgT1BUIGJhc2VsaW5lcyBsb2dib29rIGFuZCBUYWJsZSAxIGluIFpoYW5nIGV0IGFsLiAoMjAyMiksIHJlc3BlY3RpdmVseSksIHNvIHRyYWluaW5nIHRvb2sgMTQwZTMg4oiXIDJlNiDiiJcgNjZlOSDiiJcgNiA9IDEuMWUyMyBGTE9QIiwxODAwMDAwMDAwMDAsIiIiT3VyIGZpbmFsIGNvcnB1cyBjb250YWlucyByb3VnaGx5IDE4MEIgdG9rZW5zLiIiIiwsLE5WSURJQSBBMTAwIFNYTTQgODAgR0IsLENvbmZpZGVudCwiTGFyZ2UgbGFuZ3VhZ2UgbW9kZWxzLCB3aGljaCBhcmUgb2Z0ZW4gdHJhaW5lZCBmb3IgaHVuZHJlZHMgb2YgdGhvdXNhbmRzIG9mIGNvbXB1dGUgZGF5cywgaGF2ZSBzaG93biByZW1hcmthYmxlIGNhcGFiaWxpdGllcyBmb3IgemVyby0gYW5kIGZldy1zaG90IGxlYXJuaW5nLiBHaXZlbiB0aGVpciBjb21wdXRhdGlvbmFsIGNvc3QsIHRoZXNlIG1vZGVscyBhcmUgZGlmZmljdWx0IHRvIHJlcGxpY2F0ZSB3aXRob3V0IHNpZ25pZmljYW50IGNhcGl0YWwuIEZvciB0aGUgZmV3IHRoYXQgYXJlIGF2YWlsYWJsZSB0aHJvdWdoIEFQSXMsIG5vIGFjY2VzcyBpcyBncmFudGVkIHRvIHRoZSBmdWxsIG1vZGVsIHdlaWdodHMsIG1ha2luZyB0aGVtIGRpZmZpY3VsdCB0byBzdHVkeS4gV2UgcHJlc2VudCBPcGVuIFByZS10cmFpbmVkIFRyYW5zZm9ybWVycyAoT1BUKSwgYSBzdWl0ZSBvZiBkZWNvZGVyLW9ubHkgcHJlLXRyYWluZWQgdHJhbnNmb3JtZXJzIHJhbmdpbmcgZnJvbSAxMjVNIHRvIDE3NUIgcGFyYW1ldGVycywgd2hpY2ggd2UgYWltIHRvIGZ1bGx5IGFuZCByZXNwb25zaWJseSBzaGFyZSB3aXRoIGludGVyZXN0ZWQgcmVzZWFyY2hlcnMuIFdlIHNob3cgdGhhdCBPUFQtMTc1QiBpcyBjb21wYXJhYmxlIHRvIEdQVC0zLCB3aGlsZSByZXF1aXJpbmcgb25seSAxLzd0aCB0aGUgY2FyYm9uIGZvb3RwcmludCB0byBkZXZlbG9wLiBXZSBhcmUgYWxzbyByZWxlYXNpbmcgb3VyIGxvZ2Jvb2sgZGV0YWlsaW5nIHRoZSBpbmZyYXN0cnVjdHVyZSBjaGFsbGVuZ2VzIHdlIGZhY2VkLCBhbG9uZyB3aXRoIGNvZGUgZm9yIGV4cGVyaW1lbnRpbmcgd2l0aCBhbGwgb2YgdGhlIHJlbGVhc2VkIG1vZGVscy4iLDEuNjcsT1BULTY2QixPcGVuIHdlaWdodHMgKG5vbi1jb21tZXJjaWFsKSxVbml0ZWQgU3RhdGVzIG9mIEFtZXJpY2EsLCwsLCwyMDI2LTA1LTI1IDEyOjE2OjM2KzAwOjAwLCwsLDIwMDAwMDAuMCxUYWJsZSAxLEluZHVzdHJ5LCwsLCxPcGVuIHNvdXJjZSwibm9uLWNvbW1lcmNpYWwgZm9yIHdlaWdodHM6Cmh0dHBzOi8vYWkubWV0YS5jb20vYmxvZy9kZW1vY3JhdGl6aW5nLWFjY2Vzcy10by1sYXJnZS1zY2FsZS1sYW5ndWFnZS1tb2RlbHMtd2l0aC1vcHQtMTc1Yi8KCnRyYWluaW5nIGNvZGUgKE1JVCkgaHR0cHM6Ly9naXRodWIuY29tL2ZhY2Vib29rcmVzZWFyY2gvbWV0YXNlcS9ibG9iL21haW4vZG9jcy90cmFpbmluZy5tZCAiLFRydWUsLCwsLCxPcGVyYXRpb24gY291bnRpbmcsLCwsLFllcwpPUFQtMzUwTSxMYW5ndWFnZSwiTGFuZ3VhZ2UgbW9kZWxpbmcsQ2hhdCxMYW5ndWFnZSBtb2RlbGluZy9nZW5lcmF0aW9uLFF1ZXN0aW9uIGFuc3dlcmluZyIsTWV0YSBBSSwiU3VzYW4gWmhhbmfiiJcgLCBTdGVwaGVuIFJvbGxlcuKIlyAsIE5hbWFuIEdveWFs4oiXICwgTWlrZWwgQXJ0ZXR4ZSwgTW95YSBDaGVuLCBTaHVvaHVpIENoZW4sIENocmlzdG9waGVyIERld2FuLCBNb25hIERpYWIsIFhpYW4gTGksIFhpIFZpY3RvcmlhIExpbiwgVG9kb3IgTWloYXlsb3YsIE15bGUgT3R04oCgICwgU2FtIFNobGVpZmVy4oCgICwgS3VydCBTaHVzdGVyLCBEYW5pZWwgU2ltaWcsIFB1bml0IFNpbmdoIEtvdXJhLCBBbmphbGkgU3JpZGhhciwgVGlhbmx1IFdhbmcsIEx1a2UgWmV0dGxlbW95ZXIiLDIwMjItMDYtMjEsT1BUOiBPcGVuIFByZS10cmFpbmVkIFRyYW5zZm9ybWVyIExhbmd1YWdlIE1vZGVscyxodHRwczovL2FyeGl2Lm9yZy9hYnMvMjIwNS4wMTA2OCw0NzE2LjAsLCwzNTAwMDAwMDAuMCwsLCwxODAwMDAwMDAwMDAsIiIiT3VyIGZpbmFsIGNvcnB1cyBjb250YWlucyByb3VnaGx5IDE4MEIgdG9rZW5zLiIiIiwsLCwsQ29uZmlkZW50LCJMYXJnZSBsYW5ndWFnZSBtb2RlbHMsIHdoaWNoIGFyZSBvZnRlbiB0cmFpbmVkIGZvciBodW5kcmVkcyBvZiB0aG91c2FuZHMgb2YgY29tcHV0ZSBkYXlzLCBoYXZlIHNob3duIHJlbWFya2FibGUgY2FwYWJpbGl0aWVzIGZvciB6ZXJvLSBhbmQgZmV3LXNob3QgbGVhcm5pbmcuIEdpdmVuIHRoZWlyIGNvbXB1dGF0aW9uYWwgY29zdCwgdGhlc2UgbW9kZWxzIGFyZSBkaWZmaWN1bHQgdG8gcmVwbGljYXRlIHdpdGhvdXQgc2lnbmlmaWNhbnQgY2FwaXRhbC4gRm9yIHRoZSBmZXcgdGhhdCBhcmUgYXZhaWxhYmxlIHRocm91Z2ggQVBJcywgbm8gYWNjZXNzIGlzIGdyYW50ZWQgdG8gdGhlIGZ1bGwgbW9kZWwgd2VpZ2h0cywgbWFraW5nIHRoZW0gZGlmZmljdWx0IHRvIHN0dWR5LiBXZSBwcmVzZW50IE9wZW4gUHJlLXRyYWluZWQgVHJhbnNmb3JtZXJzIChPUFQpLCBhIHN1aXRlIG9mIGRlY29kZXItb25seSBwcmUtdHJhaW5lZCB0cmFuc2Zvcm1lcnMgcmFuZ2luZyBmcm9tIDEyNU0gdG8gMTc1QiBwYXJhbWV0ZXJzLCB3aGljaCB3ZSBhaW0gdG8gZnVsbHkgYW5kIHJlc3BvbnNpYmx5IHNoYXJlIHdpdGggaW50ZXJlc3RlZCByZXNlYXJjaGVycy4gV2Ugc2hvdyB0aGF0IE9QVC0xNzVCIGlzIGNvbXBhcmFibGUgdG8gR1BULTMsIHdoaWxlIHJlcXVpcmluZyBvbmx5IDEvN3RoIHRoZSBjYXJib24gZm9vdHByaW50IHRvIGRldmVsb3AuIFdlIGFyZSBhbHNvIHJlbGVhc2luZyBvdXIgbG9nYm9vayBkZXRhaWxpbmcgdGhlIGluZnJhc3RydWN0dXJlIGNoYWxsZW5nZXMgd2UgZmFjZWQsIGFsb25nIHdpdGggY29kZSBmb3IgZXhwZXJpbWVudGluZyB3aXRoIGFsbCBvZiB0aGUgcmVsZWFzZWQgbW9kZWxzLiIsMS42NyxPUFQtMzUwTSxPcGVuIHdlaWdodHMgKG5vbi1jb21tZXJjaWFsKSxVbml0ZWQgU3RhdGVzIG9mIEFtZXJpY2EsLCwsLCwyMDI2LTA1LTI1IDEyOjE2OjM2KzAwOjAwLCwsLDUwMDAwMC4wLFRhYmxlIDEsSW5kdXN0cnksLCwsLE9wZW4gc291cmNlLCJub24tY29tbWVyY2lhbCBmb3Igd2VpZ2h0czoKaHR0cHM6Ly9haS5tZXRhLmNvbS9ibG9nL2RlbW9jcmF0aXppbmctYWNjZXNzLXRvLWxhcmdlLXNjYWxlLWxhbmd1YWdlLW1vZGVscy13aXRoLW9wdC0xNzViLwoKY29kZSBpcyBNSVQ6IGh0dHBzOi8vZ2l0aHViLmNvbS9mYWNlYm9va3Jlc2VhcmNoL21ldGFzZXEiLCwsLCwsLCwsLCwsWWVzCk9QVC0yLjdCLExhbmd1YWdlLCJMYW5ndWFnZSBtb2RlbGluZyxDaGF0LExhbmd1YWdlIG1vZGVsaW5nL2dlbmVyYXRpb24sUXVlc3Rpb24gYW5zd2VyaW5nIixNZXRhIEFJLCJTdXNhbiBaaGFuZywgU3RlcGhlbiBSb2xsZXIsIE5hbWFuIEdveWFsLCBNaWtlbCBBcnRldHhlLCBNb3lhIENoZW4sIFNodW9odWkgQ2hlbiwgQ2hyaXN0b3BoZXIgRGV3YW4sIE1vbmEgRGlhYiwgWGlhbiBMaSwgWGkgVmljdG9yaWEgTGluLCBUb2RvciBNaWhheWxvdiwgTXlsZSBPdHQsIFNhbSBTaGxlaWZlciwgS3VydCBTaHVzdGVyLCBEYW5pZWwgU2ltaWcsIFB1bml0IFNpbmdoIEtvdXJhLCBBbmphbGkgU3JpZGhhciwgVGlhbmx1IFdhbmcsIEx1a2UgWmV0dGxlbW95ZXIiLDIwMjItMDYtMjEsT1BUOiBPcGVuIFByZS10cmFpbmVkIFRyYW5zZm9ybWVyIExhbmd1YWdlIE1vZGVscyxodHRwczovL2FyeGl2Lm9yZy9hYnMvMjIwNS4wMTA2OCw0NzE2LjAsLCwyNzAwMDAwMDAwLjAsLCwsMTgwMDAwMDAwMDAwLCIiIkhvdyBtYW55IGluc3RhbmNlcyBhcmUgdGhlcmUgaW4gdG90YWwgKG9mIGVhY2ggdHlwZSwgaWYgYXBwcm9wcmlhdGUpPyBUaGUgdHJhaW5pbmcgZGF0YSBjb250YWlucyAxODBCIHRva2VucyBjb3JyZXNwb25kaW5nIHRvIDgwMCBHQiBvZiBkYXRhLiIiIiwsLCwsQ29uZmlkZW50LCJMYXJnZSBsYW5ndWFnZSBtb2RlbHMsIHdoaWNoIGFyZSBvZnRlbiB0cmFpbmVkIGZvciBodW5kcmVkcyBvZiB0aG91c2FuZHMgb2YgY29tcHV0ZSBkYXlzLCBoYXZlIHNob3duIHJlbWFya2FibGUgY2FwYWJpbGl0aWVzIGZvciB6ZXJvLSBhbmQgZmV3LXNob3QgbGVhcm5pbmcuIEdpdmVuIHRoZWlyIGNvbXB1dGF0aW9uYWwgY29zdCwgdGhlc2UgbW9kZWxzIGFyZSBkaWZmaWN1bHQgdG8gcmVwbGljYXRlIHdpdGhvdXQgc2lnbmlmaWNhbnQgY2FwaXRhbC4gRm9yIHRoZSBmZXcgdGhhdCBhcmUgYXZhaWxhYmxlIHRocm91Z2ggQVBJcywgbm8gYWNjZXNzIGlzIGdyYW50ZWQgdG8gdGhlIGZ1bGwgbW9kZWwgd2VpZ2h0cywgbWFraW5nIHRoZW0gZGlmZmljdWx0IHRvIHN0dWR5LiBXZSBwcmVzZW50IE9wZW4gUHJlLXRyYWluZWQgVHJhbnNmb3JtZXJzIChPUFQpLCBhIHN1aXRlIG9mIGRlY29kZXItb25seSBwcmUtdHJhaW5lZCB0cmFuc2Zvcm1lcnMgcmFuZ2luZyBmcm9tIDEyNU0gdG8gMTc1QiBwYXJhbWV0ZXJzLCB3aGljaCB3ZSBhaW0gdG8gZnVsbHkgYW5kIHJlc3BvbnNpYmx5IHNoYXJlIHdpdGggaW50ZXJlc3RlZCByZXNlYXJjaGVycy4gV2Ugc2hvdyB0aGF0IE9QVC0xNzVCIGlzIGNvbXBhcmFibGUgdG8gR1BULTMsIHdoaWxlIHJlcXVpcmluZyBvbmx5IDEvN3RoIHRoZSBjYXJib24gZm9vdHByaW50IHRvIGRldmVsb3AuIFdlIGFyZSBhbHNvIHJlbGVhc2luZyBvdXIgbG9nYm9vayBkZXRhaWxpbmcgdGhlIGluZnJhc3RydWN0dXJlIGNoYWxsZW5nZXMgd2UgZmFjZWQsIGFsb25nIHdpdGggY29kZSBmb3IgZXhwZXJpbWVudGluZyB3aXRoIGFsbCBvZiB0aGUgcmVsZWFzZWQgbW9kZWxzLiIsMS42NyxPUFQtMi43QixPcGVuIHdlaWdodHMgKG5vbi1jb21tZXJjaWFsKSxVbml0ZWQgU3RhdGVzIG9mIEFtZXJpY2EsLCwsLCwyMDI2LTA1LTI1IDEyOjE2OjM2KzAwOjAwLCwsLDEwMDAwMDAuMCxUYWJsZSAxLEluZHVzdHJ5LCwsLCxPcGVuIHNvdXJjZSwibm9uLWNvbW1lcmNpYWwgZm9yIHdlaWdodHM6Cmh0dHBzOi8vYWkubWV0YS5jb20vYmxvZy9kZW1vY3JhdGl6aW5nLWFjY2Vzcy10by1sYXJnZS1zY2FsZS1sYW5ndWFnZS1tb2RlbHMtd2l0aC1vcHQtMTc1Yi8KCmNvZGUgaXMgTUlUOiBodHRwczovL2dpdGh1Yi5jb20vZmFjZWJvb2tyZXNlYXJjaC9tZXRhc2VxIiwsLCwsLCwsLCwsLFllcwpPUFQtMTI1TSAoZmluZXR1bmVkIG9uIFBUQiksTGFuZ3VhZ2UsIkxhbmd1YWdlIG1vZGVsaW5nLENoYXQsTGFuZ3VhZ2UgbW9kZWxpbmcvZ2VuZXJhdGlvbixRdWVzdGlvbiBhbnN3ZXJpbmciLE1ldGEgQUksIlN1c2FuIFpoYW5n4oiXICwgU3RlcGhlbiBSb2xsZXLiiJcgLCBOYW1hbiBHb3lhbOKIlyAsIE1pa2VsIEFydGV0eGUsIE1veWEgQ2hlbiwgU2h1b2h1aSBDaGVuLCBDaHJpc3RvcGhlciBEZXdhbiwgTW9uYSBEaWFiLCBYaWFuIExpLCBYaSBWaWN0b3JpYSBMaW4sIFRvZG9yIE1paGF5bG92LCBNeWxlIE90dOKAoCAsIFNhbSBTaGxlaWZlcuKAoCAsIEt1cnQgU2h1c3RlciwgRGFuaWVsIFNpbWlnLCBQdW5pdCBTaW5naCBLb3VyYSwgQW5qYWxpIFNyaWRoYXIsIFRpYW5sdSBXYW5nLCBMdWtlIFpldHRsZW1veWVyIiwyMDIyLTA2LTIxLE9QVDogT3BlbiBQcmUtdHJhaW5lZCBUcmFuc2Zvcm1lciBMYW5ndWFnZSBNb2RlbHMsaHR0cHM6Ly9hcnhpdi5vcmcvYWJzLzIyMDUuMDEwNjgsNDcxNi4wLCwsMTI1MDAwMDAwLjAsLCwsLCwsLCwsQ29uZmlkZW50LCJMYXJnZSBsYW5ndWFnZSBtb2RlbHMsIHdoaWNoIGFyZSBvZnRlbiB0cmFpbmVkIGZvciBodW5kcmVkcyBvZiB0aG91c2FuZHMgb2YgY29tcHV0ZSBkYXlzLCBoYXZlIHNob3duIHJlbWFya2FibGUgY2FwYWJpbGl0aWVzIGZvciB6ZXJvLSBhbmQgZmV3LXNob3QgbGVhcm5pbmcuIEdpdmVuIHRoZWlyIGNvbXB1dGF0aW9uYWwgY29zdCwgdGhlc2UgbW9kZWxzIGFyZSBkaWZmaWN1bHQgdG8gcmVwbGljYXRlIHdpdGhvdXQgc2lnbmlmaWNhbnQgY2FwaXRhbC4gRm9yIHRoZSBmZXcgdGhhdCBhcmUgYXZhaWxhYmxlIHRocm91Z2ggQVBJcywgbm8gYWNjZXNzIGlzIGdyYW50ZWQgdG8gdGhlIGZ1bGwgbW9kZWwgd2VpZ2h0cywgbWFraW5nIHRoZW0gZGlmZmljdWx0IHRvIHN0dWR5LiBXZSBwcmVzZW50IE9wZW4gUHJlLXRyYWluZWQgVHJhbnNmb3JtZXJzIChPUFQpLCBhIHN1aXRlIG9mIGRlY29kZXItb25seSBwcmUtdHJhaW5lZCB0cmFuc2Zvcm1lcnMgcmFuZ2luZyBmcm9tIDEyNU0gdG8gMTc1QiBwYXJhbWV0ZXJzLCB3aGljaCB3ZSBhaW0gdG8gZnVsbHkgYW5kIHJlc3BvbnNpYmx5IHNoYXJlIHdpdGggaW50ZXJlc3RlZCByZXNlYXJjaGVycy4gV2Ugc2hvdyB0aGF0IE9QVC0xNzVCIGlzIGNvbXBhcmFibGUgdG8gR1BULTMsIHdoaWxlIHJlcXVpcmluZyBvbmx5IDEvN3RoIHRoZSBjYXJib24gZm9vdHByaW50IHRvIGRldmVsb3AuIFdlIGFyZSBhbHNvIHJlbGVhc2luZyBvdXIgbG9nYm9vayBkZXRhaWxpbmcgdGhlIGluZnJhc3RydWN0dXJlIGNoYWxsZW5nZXMgd2UgZmFjZWQsIGFsb25nIHdpdGggY29kZSBmb3IgZXhwZXJpbWVudGluZyB3aXRoIGFsbCBvZiB0aGUgcmVsZWFzZWQgbW9kZWxzLiIsMS42NyxPUFQtMTI1TSAoZmluZXR1bmVkIG9uIFBUQiksT3BlbiB3ZWlnaHRzICh1bnJlc3RyaWN0ZWQpLFVuaXRlZCBTdGF0ZXMgb2YgQW1lcmljYSwsLCwsLDIwMjYtMDUtMjUgMTI6MTY6MzYrMDA6MDAsLCwsLCxJbmR1c3RyeSwsLCwsT3BlbiBzb3VyY2UsIk1JVCwgd2VpZ2h0cytjb2RlIGh0dHBzOi8vZ2l0aHViLmNvbS9mYWNlYm9va3Jlc2VhcmNoL21ldGFzZXE/dGFiPXJlYWRtZS1vdi1maWxlIiwsLCwsLCwsLCwsLFllcwpPUFQtMzBCLExhbmd1YWdlLCJMYW5ndWFnZSBtb2RlbGluZyxDaGF0LExhbmd1YWdlIG1vZGVsaW5nL2dlbmVyYXRpb24sUXVlc3Rpb24gYW5zd2VyaW5nIixNZXRhIEFJLCJTdXNhbiBaaGFuZ+KIlyAsIFN0ZXBoZW4gUm9sbGVy4oiXICwgTmFtYW4gR295YWziiJcgLCBNaWtlbCBBcnRldHhlLCBNb3lhIENoZW4sIFNodW9odWkgQ2hlbiwgQ2hyaXN0b3BoZXIgRGV3YW4sIE1vbmEgRGlhYiwgWGlhbiBMaSwgWGkgVmljdG9yaWEgTGluLCBUb2RvciBNaWhheWxvdiwgTXlsZSBPdHTigKAgLCBTYW0gU2hsZWlmZXLigKAgLCBLdXJ0IFNodXN0ZXIsIERhbmllbCBTaW1pZywgUHVuaXQgU2luZ2ggS291cmEsIEFuamFsaSBTcmlkaGFyLCBUaWFubHUgV2FuZywgTHVrZSBaZXR0bGVtb3llciIsMjAyMi0wNi0yMSxPUFQ6IE9wZW4gUHJlLXRyYWluZWQgVHJhbnNmb3JtZXIgTGFuZ3VhZ2UgTW9kZWxzLGh0dHBzOi8vYXJ4aXYub3JnL2Ficy8yMjA1LjAxMDY4LDQ3MTYuMCwsLDMwMDAwMDAwMDAwLjAsLDUuNDAwMDAwMDAwMDAwMWUrMjIsaHR0cHM6Ly93d3cud29sZnJhbWFscGhhLmNvbS9pbnB1dD9pPTYrRkxPUCsqKzMwK2JpbGxpb24rKiszMDArYmlsbGlvbiwxODAwMDAwMDAwMDAsIiIiT3VyIGZpbmFsIGNvcnB1cyBjb250YWlucyByb3VnaGx5IDE4MEIgdG9rZW5zLiIiIiwsLCwsQ29uZmlkZW50LCJMYXJnZSBsYW5ndWFnZSBtb2RlbHMsIHdoaWNoIGFyZSBvZnRlbiB0cmFpbmVkIGZvciBodW5kcmVkcyBvZiB0aG91c2FuZHMgb2YgY29tcHV0ZSBkYXlzLCBoYXZlIHNob3duIHJlbWFya2FibGUgY2FwYWJpbGl0aWVzIGZvciB6ZXJvLSBhbmQgZmV3LXNob3QgbGVhcm5pbmcuIEdpdmVuIHRoZWlyIGNvbXB1dGF0aW9uYWwgY29zdCwgdGhlc2UgbW9kZWxzIGFyZSBkaWZmaWN1bHQgdG8gcmVwbGljYXRlIHdpdGhvdXQgc2lnbmlmaWNhbnQgY2FwaXRhbC4gRm9yIHRoZSBmZXcgdGhhdCBhcmUgYXZhaWxhYmxlIHRocm91Z2ggQVBJcywgbm8gYWNjZXNzIGlzIGdyYW50ZWQgdG8gdGhlIGZ1bGwgbW9kZWwgd2VpZ2h0cywgbWFraW5nIHRoZW0gZGlmZmljdWx0IHRvIHN0dWR5LiBXZSBwcmVzZW50IE9wZW4gUHJlLXRyYWluZWQgVHJhbnNmb3JtZXJzIChPUFQpLCBhIHN1aXRlIG9mIGRlY29kZXItb25seSBwcmUtdHJhaW5lZCB0cmFuc2Zvcm1lcnMgcmFuZ2luZyBmcm9tIDEyNU0gdG8gMTc1QiBwYXJhbWV0ZXJzLCB3aGljaCB3ZSBhaW0gdG8gZnVsbHkgYW5kIHJlc3BvbnNpYmx5IHNoYXJlIHdpdGggaW50ZXJlc3RlZCByZXNlYXJjaGVycy4gV2Ugc2hvdyB0aGF0IE9QVC0xNzVCIGlzIGNvbXBhcmFibGUgdG8gR1BULTMsIHdoaWxlIHJlcXVpcmluZyBvbmx5IDEvN3RoIHRoZSBjYXJib24gZm9vdHByaW50IHRvIGRldmVsb3AuIFdlIGFyZSBhbHNvIHJlbGVhc2luZyBvdXIgbG9nYm9vayBkZXRhaWxpbmcgdGhlIGluZnJhc3RydWN0dXJlIGNoYWxsZW5nZXMgd2UgZmFjZWQsIGFsb25nIHdpdGggY29kZSBmb3IgZXhwZXJpbWVudGluZyB3aXRoIGFsbCBvZiB0aGUgcmVsZWFzZWQgbW9kZWxzLiIsMS42NyxPUFQtMzBCLE9wZW4gd2VpZ2h0cyAobm9uLWNvbW1lcmNpYWwpLFVuaXRlZCBTdGF0ZXMgb2YgQW1lcmljYSwsLCwsLDIwMjYtMDUtMjUgMTI6MTY6MzQrMDA6MDAsLCwsNDAwMDAwMC4wLFRhYmxlIDEsSW5kdXN0cnksLCwsLE9wZW4gc291cmNlLCJub24tY29tbWVyY2lhbCBmb3Igd2VpZ2h0czoKaHR0cHM6Ly9haS5tZXRhLmNvbS9ibG9nL2RlbW9jcmF0aXppbmctYWNjZXNzLXRvLWxhcmdlLXNjYWxlLWxhbmd1YWdlLW1vZGVscy13aXRoLW9wdC0xNzViLwoKdHJhaW5pbmcgY29kZSAoTUlUKSBodHRwczovL2dpdGh1Yi5jb20vZmFjZWJvb2tyZXNlYXJjaC9tZXRhc2VxL2Jsb2IvbWFpbi9kb2NzL3RyYWluaW5nLm1kICIsLCwsLCwsT3BlcmF0aW9uIGNvdW50aW5nLCwsLCxZZXMKT1BULTEuM0IgKGZpbmV0dW5lZCksTGFuZ3VhZ2UsIkxhbmd1YWdlIG1vZGVsaW5nLENoYXQsTGFuZ3VhZ2UgbW9kZWxpbmcvZ2VuZXJhdGlvbixRdWVzdGlvbiBhbnN3ZXJpbmciLE1ldGEgQUksIlN1c2FuIFpoYW5n4oiXICwgU3RlcGhlbiBSb2xsZXLiiJcgLCBOYW1hbiBHb3lhbOKIlyAsIE1pa2VsIEFydGV0eGUsIE1veWEgQ2hlbiwgU2h1b2h1aSBDaGVuLCBDaHJpc3RvcGhlciBEZXdhbiwgTW9uYSBEaWFiLCBYaWFuIExpLCBYaSBWaWN0b3JpYSBMaW4sIFRvZG9yIE1paGF5bG92LCBNeWxlIE90dOKAoCAsIFNhbSBTaGxlaWZlcuKAoCAsIEt1cnQgU2h1c3RlciwgRGFuaWVsIFNpbWlnLCBQdW5pdCBTaW5naCBLb3VyYSwgQW5qYWxpIFNyaWRoYXIsIFRpYW5sdSBXYW5nLCBMdWtlIFpldHRsZW1veWVyIiwyMDIyLTA2LTIxLE9QVDogT3BlbiBQcmUtdHJhaW5lZCBUcmFuc2Zvcm1lciBMYW5ndWFnZSBNb2RlbHMsaHR0cHM6Ly9hcnhpdi5vcmcvYWJzLzIyMDUuMDEwNjgsNDcxNi4wLCwsMTMwMDAwMDAwMC4wLCwsLCwsLCwsLENvbmZpZGVudCwiTGFyZ2UgbGFuZ3VhZ2UgbW9kZWxzLCB3aGljaCBhcmUgb2Z0ZW4gdHJhaW5lZCBmb3IgaHVuZHJlZHMgb2YgdGhvdXNhbmRzIG9mIGNvbXB1dGUgZGF5cywgaGF2ZSBzaG93biByZW1hcmthYmxlIGNhcGFiaWxpdGllcyBmb3IgemVyby0gYW5kIGZldy1zaG90IGxlYXJuaW5nLiBHaXZlbiB0aGVpciBjb21wdXRhdGlvbmFsIGNvc3QsIHRoZXNlIG1vZGVscyBhcmUgZGlmZmljdWx0IHRvIHJlcGxpY2F0ZSB3aXRob3V0IHNpZ25pZmljYW50IGNhcGl0YWwuIEZvciB0aGUgZmV3IHRoYXQgYXJlIGF2YWlsYWJsZSB0aHJvdWdoIEFQSXMsIG5vIGFjY2VzcyBpcyBncmFudGVkIHRvIHRoZSBmdWxsIG1vZGVsIHdlaWdodHMsIG1ha2luZyB0aGVtIGRpZmZpY3VsdCB0byBzdHVkeS4gV2UgcHJlc2VudCBPcGVuIFByZS10cmFpbmVkIFRyYW5zZm9ybWVycyAoT1BUKSwgYSBzdWl0ZSBvZiBkZWNvZGVyLW9ubHkgcHJlLXRyYWluZWQgdHJhbnNmb3JtZXJzIHJhbmdpbmcgZnJvbSAxMjVNIHRvIDE3NUIgcGFyYW1ldGVycywgd2hpY2ggd2UgYWltIHRvIGZ1bGx5IGFuZCByZXNwb25zaWJseSBzaGFyZSB3aXRoIGludGVyZXN0ZWQgcmVzZWFyY2hlcnMuIFdlIHNob3cgdGhhdCBPUFQtMTc1QiBpcyBjb21wYXJhYmxlIHRvIEdQVC0zLCB3aGlsZSByZXF1aXJpbmcgb25seSAxLzd0aCB0aGUgY2FyYm9uIGZvb3RwcmludCB0byBkZXZlbG9wLiBXZSBhcmUgYWxzbyByZWxlYXNpbmcgb3VyIGxvZ2Jvb2sgZGV0YWlsaW5nIHRoZSBpbmZyYXN0cnVjdHVyZSBjaGFsbGVuZ2VzIHdlIGZhY2VkLCBhbG9uZyB3aXRoIGNvZGUgZm9yIGV4cGVyaW1lbnRpbmcgd2l0aCBhbGwgb2YgdGhlIHJlbGVhc2VkIG1vZGVscy4iLDEuNjcsT1BULTEuM0IgKGZpbmV0dW5lZCksT3BlbiB3ZWlnaHRzICh1bnJlc3RyaWN0ZWQpLFVuaXRlZCBTdGF0ZXMgb2YgQW1lcmljYSwsLCwsLDIwMjYtMDUtMjUgMTI6MTY6MzQrMDA6MDAsLCwsLCxJbmR1c3RyeSwsLCwsT3BlbiBzb3VyY2UsIk1JVCwgd2VpZ2h0cytjb2RlIGh0dHBzOi8vZ2l0aHViLmNvbS9mYWNlYm9va3Jlc2VhcmNoL21ldGFzZXE/dGFiPXJlYWRtZS1vdi1maWxlIiwsLCwsLCwsLCwsLFllcwpVbmlmaWVkLUlPIChYTCksIk11bHRpbW9kYWwsVmlzaW9uLExhbmd1YWdlIiwiT2JqZWN0IGRldGVjdGlvbixMYW5ndWFnZSBtb2RlbGluZy9nZW5lcmF0aW9uLEltYWdlIGdlbmVyYXRpb24sVmlzdWFsIHF1ZXN0aW9uIGFuc3dlcmluZyxJbWFnZSBjbGFzc2lmaWNhdGlvbixJbWFnZSBjYXB0aW9uaW5nLFRleHQgY2xhc3NpZmljYXRpb24sVGV4dCBzdW1tYXJpemF0aW9uLFF1ZXN0aW9uIGFuc3dlcmluZyIsIkFsbGVuIEluc3RpdHV0ZSBmb3IgQUksVW5pdmVyc2l0eSBvZiBXYXNoaW5ndG9uIiwiSmlhc2VuIEx1LCBDaHJpc3RvcGhlciBDbGFyaywgUm93YW4gWmVsbGVycywgUm9vemJlaCBNb3R0YWdoaSwgQW5pcnVkZGhhIEtlbWJoYXZpIiwyMDIyLTA2LTE3LCJVbmlmaWVkLUlPOiBBIFVuaWZpZWQgTW9kZWwgZm9yIFZpc2lvbiwgTGFuZ3VhZ2UsIGFuZCBNdWx0aS1Nb2RhbCBUYXNrcyIsaHR0cHM6Ly9hcnhpdi5vcmcvYWJzLzIyMDYuMDg5MTYsNTEzLjAsLCJNaWxlc3RvbmUgaW4gZ2VuZXJhbGl0eTogIiJVbmlmaWVkLUlPIGlzIHRoZSBmaXJzdCBtb2RlbCBjYXBhYmxlIG9mIHBlcmZvcm1pbmcgYWxsIDcgdGFza3Mgb24gdGhlIEdSSVQgYmVuY2htYXJrIGFuZCBwcm9kdWNlcyBzdHJvbmcgcmVzdWx0cyBhY3Jvc3MgMTYgZGl2ZXJzZSBiZW5jaG1hcmtzIGxpa2UgTllVdjItRGVwdGgsIEltYWdlTmV0LCBWUUEyLjAsIE9LLVZRQSwgU3dpZywgVml6V2l6R3JvdW5kLCBCb29sUSwgYW5kIFNjaVRhaWwsIHdpdGggbm8gdGFzay1zcGVjaWZpYyBmaW5lLXR1bmluZyIiIiwyOTI1MDAwMDAwLjAsIjI5NTJNLCBUYWJsZSAyIiwzLjVlKzIxLCIxTSBzdGVwcywgYmF0Y2ggc2l6ZSAxMDI0LiBTZXF1ZW5jZSBsZW5ndGggbWF5IGJlIDEyOC0yNTY6CiIiV2UgdXNlIGEgbWF4aW11bSBvZiAyNTYgYW5kIDEyOCB0ZXh0IHRva2VucyBmb3IgaW5wdXRzIGFuZCBvdXRwdXRzIHJlc3BlY3RpdmVseSwgYW5kIGEgbWF4aW11bQpsZW5ndGggb2YgNTc2IChpLmUuIDI0IMOXIDI0IHBhdGNoIGVuY29kaW5nIGZyb20gYSAzODQgw5cgMzg0IGltYWdlKSBmb3IgaW1hZ2UgaW5wdXRzIGFuZCAyNTYgKGkuZS4KMTYgw5cgMTYgbGF0ZW50IGNvZGVzIGZyb20gYSAyNTYgw5cgMjU2IGltYWdlKSBmb3IgaW1hZ2Ugb3V0cHV0cwoKNiAqIDEgbWlsbGlvbiAqIDEwMjQgKiAxMjggKiAyLjkgYmlsbGlvbiA9IDIuM2UyMQo2ICogMSBtaWxsaW9uICogMTAyNCAqIDI1NiAqIDIuOSBiaWxsaW9uID0gNC42ZTIxCmF2ZXJhZ2UgaXMgMy41ZTIxCgpObyBo</x:v>
      </x:c>
    </x:row>
    <x:row r="207" ht="18" customHeight="1">
      <x:c r="A207" s="17" t="n">
        <x:v>202</x:v>
      </x:c>
      <x:c r="B207" s="17" t="n">
        <x:v>310</x:v>
      </x:c>
      <x:c r="C207" s="160" t="str">
        <x:v>YXJkd2FyZSBkZXRhaWxzLiIsNzQ4ODAwMDAwMDAsLCwsR29vZ2xlIFRQVSB2NCwsU3BlY3VsYXRpdmUsIldlIHByb3Bvc2UgVU5JRklFRC1JTywgYSBtb2RlbCB0aGF0IHBlcmZvcm1zIGEgbGFyZ2UgdmFyaWV0eSBvZiBBSSB0YXNrcyBzcGFubmluZyBjbGFzc2ljYWwgY29tcHV0ZXIgdmlzaW9uIHRhc2tzLCBpbmNsdWRpbmcgcG9zZSBlc3RpbWF0aW9uLCBvYmplY3QgZGV0ZWN0aW9uLCBkZXB0aCBlc3RpbWF0aW9uIGFuZCBpbWFnZSBnZW5lcmF0aW9uLCB2aXNpb24tYW5kLWxhbmd1YWdlIHRhc2tzIHN1Y2ggYXMgcmVnaW9uIGNhcHRpb25pbmcgYW5kIHJlZmVycmluZyBleHByZXNzaW9uLCB0byBuYXR1cmFsIGxhbmd1YWdlIHByb2Nlc3NpbmcgdGFza3Mgc3VjaCBhcyBxdWVzdGlvbiBhbnN3ZXJpbmcgYW5kIHBhcmFwaHJhc2luZy4gRGV2ZWxvcGluZyBhIHNpbmdsZSB1bmlmaWVkIG1vZGVsIGZvciBzdWNoIGEgbGFyZ2UgdmFyaWV0eSBvZiB0YXNrcyBwb3NlcyB1bmlxdWUgY2hhbGxlbmdlcyBkdWUgdG8gdGhlIGhldGVyb2dlbmVvdXMgaW5wdXRzIGFuZCBvdXRwdXRzIHBlcnRhaW5pbmcgdG8gZWFjaCB0YXNrLCBpbmNsdWRpbmcgUkdCIGltYWdlcywgcGVyLXBpeGVsIG1hcHMsIGJpbmFyeSBtYXNrcywgYm91bmRpbmcgYm94ZXMsIGFuZCBsYW5ndWFnZS4gV2UgYWNoaWV2ZSB0aGlzIHVuaWZpY2F0aW9uIGJ5IGhvbW9nZW5pemluZyBldmVyeSBzdXBwb3J0ZWQgaW5wdXQgYW5kIG91dHB1dCBpbnRvIGEgc2VxdWVuY2Ugb2YgZGlzY3JldGUgdm9jYWJ1bGFyeSB0b2tlbnMuIFRoaXMgY29tbW9uIHJlcHJlc2VudGF0aW9uIGFjcm9zcyBhbGwgdGFza3MgYWxsb3dzIHVzIHRvIHRyYWluIGEgc2luZ2xlIHRyYW5zZm9ybWVyLWJhc2VkIGFyY2hpdGVjdHVyZSwgam9pbnRseSBvbiBvdmVyIDkwIGRpdmVyc2UgZGF0YXNldHMgaW4gdGhlIHZpc2lvbiBhbmQgbGFuZ3VhZ2UgZmllbGRzLiBVTklGSUVELUlPIGlzIHRoZSBmaXJzdCBtb2RlbCBjYXBhYmxlIG9mIHBlcmZvcm1pbmcgYWxsIDcgdGFza3Mgb24gdGhlIEdSSVQgYmVuY2htYXJrIGFuZCBwcm9kdWNlcyBzdHJvbmcgcmVzdWx0cyBhY3Jvc3MgMTYgZGl2ZXJzZSBiZW5jaG1hcmtzIGxpa2UgTllVdjItRGVwdGgsIEltYWdlTmV0LCBWUUEyLjAsIE9LLVZRQSwgU3dpZywgVml6V2l6R3JvdW5kLCBCb29sUSwgYW5kIFNjaVRhaWwsIHdpdGggbm8gdGFzay1zcGVjaWZpYyBmaW5lLXR1bmluZy4gQ29kZSBhbmQgZGVtb3MgZm9yIFVOSUZJRUQtSU8gYXJlIGF2YWlsYWJsZSBhdDogdW5pZmllZC1pby5hbGxlbmFpLm9yZyIsNy44OCwsT3BlbiB3ZWlnaHRzICh1bnJlc3RyaWN0ZWQpLCJVbml0ZWQgU3RhdGVzIG9mIEFtZXJpY2EsVW5pdGVkIFN0YXRlcyBvZiBBbWVyaWNhIiwsLCwsLDIwMjYtMDUtMjUgMTI6MTY6MzYrMDA6MDAsLCwsLCwiUmVzZWFyY2ggY29sbGVjdGl2ZSxBY2FkZW1pYSIsLCwsLFVucmVsZWFzZWQsIkFwYWNoZSAyLjAsIGxvb2tzIGxpa2UgbW9kZWwgYW5kIGluZmVyZW5jZSBjb2RlOiBodHRwczovL2dpdGh1Yi5jb20vYWxsZW5haS91bmlmaWVkLWlvLWluZmVyZW5jZSIsLCwsLCwsT3BlcmF0aW9uIGNvdW50aW5nLCwsLCxZZXMKQ29DYSxWaXNpb24sIkltYWdlIGNsYXNzaWZpY2F0aW9uLFZpc3VhbCBxdWVzdGlvbiBhbnN3ZXJpbmcsSW1hZ2UgY2FwdGlvbmluZyIsR29vZ2xlIFJlc2VhcmNoLCJKaWFodWkgWXUsIFppcnVpIFdhbmcsIFZpamF5IFZhc3VkZXZhbiwgTGVnZyBZZXVuZywgTW9qdGFiYSBTZXllZGhvc3NlaW5pLCBZb25naHVpIFd1IiwyMDIyLTA2LTE0LENvQ2E6IENvbnRyYXN0aXZlIENhcHRpb25lcnMgYXJlIEltYWdlLVRleHQgRm91bmRhdGlvbiBNb2RlbHMsaHR0cHM6Ly9hcnhpdi5vcmcvYWJzLzIyMDUuMDE5MTd2MiwxNzE5LjAsU09UQSBpbXByb3ZlbWVudCwiIiJOb3RhYmx5IG9uIEltYWdlTmV0IGNsYXNzaWZpY2F0aW9uLCBDb0NhIG9idGFpbnMgODYuMyUgemVyby1zaG90IHRvcC0xIGFjY3VyYWN5LCA5MC42JSB3aXRoIGEgZnJvemVuIGVuY29kZXIgYW5kIGxlYXJuZWQgY2xhc3NpZmljYXRpb24gaGVhZCwgYW5kIG5ldyBzdGF0ZS1vZi10aGUtYXJ0IDkxLjAlIHRvcC0xIGFjY3VyYWN5IG9uIEltYWdlTmV0IHdpdGggYSBmaW5ldHVuZWQgZW5jb2Rlci4iIiIsMjEwMDAwMDAwMC4wLCIiIk91ciBsYXJnZXN0IENvQ2EgbW9kZWwgKCIiQ29DYSIiIGluIHNob3J0KSBmb2xsb3dzIHRoZSBWaVQtZ2lhbnQgc2V0dXAgaW4gWzIxXSB3aXRoIDFCLXBhcmFtZXRlcnMgaW4gdGhlIGltYWdlIGVuY29kZXIgYW5kIDIuMUItcGFyYW1ldGVycyBhbHRvZ2V0aGVyIHdpdGggdGhlIHRleHQgZGVjb2RlciIiIiw3LjNlKzIyLCIiIlByZXRyYWluaW5nIENvQ2EgdGFrZXMgYWJvdXQgNSBkYXlzIG9uIDIsMDQ4IENsb3VkVFBVdjQgY2hpcHMiIgoKMjc1IHRlcmFGTE9QL3MgKiAyMDQ4ICogNSAqIDI0ICogMzYwMCAqIDAuMyAoYXNzdW1lZCB1dGlsaXphdGlvbikgPSA3LjNlMjIiLDEzNTE2ODAwMDAwMDAsIkpGVCBpcyAzIGJpbGxpb24gY2FwdGlvbmVkIGltYWdlcywgQUxJR04gaXMgMS44IGJpbGxpb24gY2FwdGlvbmVkIGltYWdlcwoKIiJ3ZSB1c2UgYSBiYXRjaCBzaXplIG9mIDY1LDUzNiBpbWFnZS10ZXh0IHBhaXJzLCB3aGVyZSBoYWxmIG9mIGVhY2ggYmF0Y2ggY29tZXMgZnJvbSBKRlQgYW5kIEFMSUdOLCByZXNwZWN0aXZlbHkuIEFsbCBtb2RlbHMgYXJlIHRyYWluZWQgb24gdGhlCmNvbWJpbmVkIGNvbnRyYXN0aXZlIGFuZCBjYXB0aW9uaW5nIG9iamVjdGl2ZXMgaW4gRXEuKDQpIGZvciA1MDBrIHN0ZXBzLCByb3VnaGx5IGNvcnJlc3BvbmRpbmcgdG8gNSBlcG9jaHMgb24gSkZUIGFuZCAxMCBlcG9jaHMgb24gQUxJR04uIiIKCig1KjNiKzEwKjEuOGIpLzQuOGI9Ni44NzUgZXBvY2hzIG9uIGF2ZXJhZ2UiLDEyMC4wLDUgZGF5cyxHb29nbGUgVFBVIHY0LFNlbGYtc3VwZXJ2aXNlZCBsZWFybmluZyxDb25maWRlbnQsIkV4cGxvcmluZyBsYXJnZS1zY2FsZSBwcmV0cmFpbmVkIGZvdW5kYXRpb24gbW9kZWxzIGlzIG9mIHNpZ25pZmljYW50IGludGVyZXN0IGluIGNvbXB1dGVyIHZpc2lvbiBiZWNhdXNlIHRoZXNlIG1vZGVscyBjYW4gYmUgcXVpY2tseSB0cmFuc2ZlcnJlZCB0byBtYW55IGRvd25zdHJlYW0gdGFza3MuIFRoaXMgcGFwZXIgcHJlc2VudHMgQ29udHJhc3RpdmUgQ2FwdGlvbmVyIChDb0NhKSwgYSBtaW5pbWFsaXN0IGRlc2lnbiB0byBwcmV0cmFpbiBhbiBpbWFnZS10ZXh0IGVuY29kZXItZGVjb2RlciBmb3VuZGF0aW9uIG1vZGVsIGpvaW50bHkgd2l0aCBjb250cmFzdGl2ZSBsb3NzIGFuZCBjYXB0aW9uaW5nIGxvc3MsIHRoZXJlYnkgc3Vic3VtaW5nIG1vZGVsIGNhcGFiaWxpdGllcyBmcm9tIGNvbnRyYXN0aXZlIGFwcHJvYWNoZXMgbGlrZSBDTElQIGFuZCBnZW5lcmF0aXZlIG1ldGhvZHMgbGlrZSBTaW1WTE0uIEluIGNvbnRyYXN0IHRvIHN0YW5kYXJkIGVuY29kZXItZGVjb2RlciB0cmFuc2Zvcm1lcnMgd2hlcmUgYWxsIGRlY29kZXIgbGF5ZXJzIGF0dGVuZCB0byBlbmNvZGVyIG91dHB1dHMsIENvQ2Egb21pdHMgY3Jvc3MtYXR0ZW50aW9uIGluIHRoZSBmaXJzdCBoYWxmIG9mIGRlY29kZXIgbGF5ZXJzIHRvIGVuY29kZSB1bmltb2RhbCB0ZXh0IHJlcHJlc2VudGF0aW9ucywgYW5kIGNhc2NhZGVzIHRoZSByZW1haW5pbmcgZGVjb2RlciBsYXllcnMgd2hpY2ggY3Jvc3MtYXR0ZW5kIHRvIHRoZSBpbWFnZSBlbmNvZGVyIGZvciBtdWx0aW1vZGFsIGltYWdlLXRleHQgcmVwcmVzZW50YXRpb25zLiBXZSBhcHBseSBhIGNvbnRyYXN0aXZlIGxvc3MgYmV0d2VlbiB1bmltb2RhbCBpbWFnZSBhbmQgdGV4dCBlbWJlZGRpbmdzLCBpbiBhZGRpdGlvbiB0byBhIGNhcHRpb25pbmcgbG9zcyBvbiB0aGUgbXVsdGltb2RhbCBkZWNvZGVyIG91dHB1dHMgd2hpY2ggcHJlZGljdHMgdGV4dCB0b2tlbnMgYXV0b3JlZ3Jlc3NpdmVseS4gQnkgc2hhcmluZyB0aGUgc2FtZSBjb21wdXRhdGlvbmFsIGdyYXBoLCB0aGUgdHdvIHRyYWluaW5nIG9iamVjdGl2ZXMgYXJlIGNvbXB1dGVkIGVmZmljaWVudGx5IHdpdGggbWluaW1hbCBvdmVyaGVhZC4gQ29DYSBpcyBwcmV0cmFpbmVkIGVuZC10by1lbmQgYW5kIGZyb20gc2NyYXRjaCBvbiBib3RoIHdlYi1zY2FsZSBhbHQtdGV4dCBkYXRhIGFuZCBhbm5vdGF0ZWQgaW1hZ2VzIGJ5IHRyZWF0aW5nIGFsbCBsYWJlbHMgc2ltcGx5IGFzIHRleHQsIHNlYW1sZXNzbHkgdW5pZnlpbmcgbmF0dXJhbCBsYW5ndWFnZSBzdXBlcnZpc2lvbiBmb3IgcmVwcmVzZW50YXRpb24gbGVhcm5pbmcuIEVtcGlyaWNhbGx5LCBDb0NhIGFjaGlldmVzIHN0YXRlLW9mLXRoZS1hcnQgcGVyZm9ybWFuY2Ugd2l0aCB6ZXJvLXNob3QgdHJhbnNmZXIgb3IgbWluaW1hbCB0YXNrLXNwZWNpZmljIGFkYXB0YXRpb24gb24gYSBicm9hZCByYW5nZSBvZiBkb3duc3RyZWFtIHRhc2tzLCBzcGFubmluZyB2aXN1YWwgcmVjb2duaXRpb24gKEltYWdlTmV0LCBLaW5ldGljcy00MDAvNjAwLzcwMCwgTW9tZW50cy1pbi1UaW1lKSwgY3Jvc3Ntb2RhbCByZXRyaWV2YWwgKE1TQ09DTywgRmxpY2tyMzBLLCBNU1ItVlRUKSwgbXVsdGltb2RhbCB1bmRlcnN0YW5kaW5nIChWUUEsIFNOTEktVkUsIE5MVlIyKSwgYW5kIGltYWdlIGNhcHRpb25pbmcgKE1TQ09DTywgTm9DYXBzKS4gTm90YWJseSBvbiBJbWFnZU5ldCBjbGFzc2lmaWNhdGlvbiwgQ29DYSBvYnRhaW5zIDg2LjMlIHplcm8tc2hvdCB0b3AtMSBhY2N1cmFjeSwgOTAuNiUgd2l0aCBhIGZyb3plbiBlbmNvZGVyIGFuZCBsZWFybmVkIGNsYXNzaWZpY2F0aW9uIGhlYWQsIGFuZCBuZXcgc3RhdGUtb2YtdGhlLWFydCA5MS4wJSB0b3AtMSBhY2N1cmFjeSBvbiBJbWFnZU5ldCB3aXRoIGEgZmluZXR1bmVkIGVuY29kZXIuIiw2Ljg3NSwsVW5yZWxlYXNlZCxVbml0ZWQgU3RhdGVzIG9mIEFtZXJpY2EsLCwsMjA0OC4wLCwyMDI2LTA1LTI1IDEyOjE2OjM0KzAwOjAwLCwsLCwiNjUsNTM2IGltYWdlLXRleHQgcGFpcnMiLEluZHVzdHJ5LCwsLCxVbnJlbGVhc2VkLCwsNzgwNDMuMzc1NjkxMTc3NSwsLCwxMzk3MjY2LjEzMTkxMTcxNzYsSGFyZHdhcmUsLCwsLE5vCk1ldGFMTSwiTXVsdGltb2RhbCxMYW5ndWFnZSxWaXNpb24iLCJMYW5ndWFnZSBtb2RlbGluZyxWaXN1YWwgcXVlc3Rpb24gYW5zd2VyaW5nLExhbmd1YWdlIG1vZGVsaW5nL2dlbmVyYXRpb24sSW1hZ2UgY2FwdGlvbmluZyIsTWljcm9zb2Z0IFJlc2VhcmNoLCJZYXJ1IEhhbywgSGFveXUgU29uZywgTGkgRG9uZywgU2hhb2hhbiBIdWFuZywgWmV3ZW4gQ2hpLCBXZW5odWkgV2FuZywgU2h1bWluZyBNYSwgRnVydSBXZWkiLDIwMjItMDYtMTMsTGFuZ3VhZ2UgTW9kZWxzIGFyZSBHZW5lcmFsLVB1cnBvc2UgSW50ZXJmYWNlcyxodHRwczovL2FyeGl2Lm9yZy9hYnMvMjIwNi4wNjMzNnYxLDExMC4wLFNPVEEgaW1wcm92ZW1lbnQsIkFic3RyYWN0OiAiIkV4cGVyaW1lbnRhbCByZXN1bHRzIGFjcm9zcyB2YXJpb3VzIGxhbmd1YWdlLW9ubHkgYW5kIHZpc2lvbi1sYW5ndWFnZSBiZW5jaG1hcmtzIHNob3cgdGhhdCBvdXIgbW9kZWwgb3V0cGVyZm9ybXMgb3IgaXMgY29tcGV0aXRpdmUgd2l0aCBzcGVjaWFsaXplZCBtb2RlbHMgb24gZmluZXR1bmluZywgemVyby1zaG90IGdlbmVyYWxpemF0aW9uLCBhbmQgZmV3LXNob3QgbGVhcm5pbmcuIiIKCiIiVGFibGUgNyBhbmQgVGFibGUgOCBzaG93IHRoZSB6ZXJvLXNob3QgY2FwdGlvbmluZyByZXN1bHRzIG9uIENPQ08gS2FycGF0aHkgdGVzdCBzcGxpdCwgTm9DYXBzIHZhbGlkYXRpb24gc2V0LCBhbmQgRmxpY2tyMzBrIHRlc3Qgc2V0LiBNRVRBTE0gb3V0cGVyZm9ybXMgcmVjZW50IHN0cm9uZyBtZXRob2RzIG9uIHRocmVlIGltYWdlIGNhcHRpb25pbmcgZGF0YXNldHMuIiIKClRhYmxlIDEyIiwsLCwsNjQ2NzA3MjAwMDAwLCwsLCxTZWxmLXN1cGVydmlzZWQgbGVhcm5pbmcsU3BlY3VsYXRpdmUsIkZvdW5kYXRpb24gbW9kZWxzIGhhdmUgcmVjZWl2ZWQgbXVjaCBhdHRlbnRpb24gZHVlIHRvIHRoZWlyIGVmZmVjdGl2ZW5lc3MgYWNyb3NzIGEgYnJvYWQgcmFuZ2Ugb2YgZG93bnN0cmVhbSBhcHBsaWNhdGlvbnMuIFRob3VnaCB0aGVyZSBpcyBhIGJpZyBjb252ZXJnZW5jZSBpbiB0ZXJtcyBvZiBhcmNoaXRlY3R1cmUsIG1vc3QgcHJldHJhaW5lZCBtb2RlbHMgYXJlIHR5cGljYWxseSBzdGlsbCBkZXZlbG9wZWQgZm9yIHNwZWNpZmljIHRhc2tzIG9yIG1vZGFsaXRpZXMuIEluIHRoaXMgd29yaywgd2UgcHJvcG9zZSB0byB1c2UgbGFuZ3VhZ2UgbW9kZWxzIGFzIGEgZ2VuZXJhbC1wdXJwb3NlIGludGVyZmFjZSB0byB2YXJpb3VzIGZvdW5kYXRpb24gbW9kZWxzLiBBIGNvbGxlY3Rpb24gb2YgcHJldHJhaW5lZCBlbmNvZGVycyBwZXJjZWl2ZSBkaXZlcnNlIG1vZGFsaXRpZXMgKHN1Y2ggYXMgdmlzaW9uLCBhbmQgbGFuZ3VhZ2UpLCBhbmQgdGhleSBkb2NrIHdpdGggYSBsYW5ndWFnZSBtb2RlbCB0aGF0IHBsYXlzIHRoZSByb2xlIG9mIGEgdW5pdmVyc2FsIHRhc2sgbGF5ZXIuIFdlIHByb3Bvc2UgYSBzZW1pLWNhdXNhbCBsYW5ndWFnZSBtb2RlbGluZyBvYmplY3RpdmUgdG8gam9pbnRseSBwcmV0cmFpbiB0aGUgaW50ZXJmYWNlIGFuZCB0aGUgbW9kdWxhciBlbmNvZGVycy4gV2Ugc3Vic3VtZSB0aGUgYWR2YW50YWdlcyBhbmQgY2FwYWJpbGl0aWVzIGZyb20gYm90aCBjYXVzYWwgYW5kIG5vbi1jYXVzYWwgbW9kZWxpbmcsIHRoZXJlYnkgY29tYmluaW5nIHRoZSBiZXN0IG9mIHR3byB3b3JsZHMuIFNwZWNpZmljYWxseSwgdGhlIHByb3Bvc2VkIG1ldGhvZCBub3Qgb25seSBpbmhlcml0cyB0aGUgY2FwYWJpbGl0aWVzIG9mIGluLWNvbnRleHQgbGVhcm5pbmcgYW5kIG9wZW4tZW5kZWQgZ2VuZXJhdGlvbiBmcm9tIGNhdXNhbCBsYW5ndWFnZSBtb2RlbGluZywgYnV0IGFsc28gaXMgY29uZHVjaXZlIHRvIGZpbmV0dW5pbmcgYmVjYXVzZSBvZiB0aGUgYmlkaXJlY3Rpb25hbCBlbmNvZGVycy4gTW9yZSBpbXBvcnRhbnRseSwgb3VyIGFwcHJvYWNoIHNlYW1sZXNzbHkgdW5sb2NrcyB0aGUgY29tYmluYXRpb25zIG9mIHRoZSBhYm92ZSBjYXBhYmlsaXRpZXMsIGUuZy4sIGVuYWJsaW5nIGluLWNvbnRleHQgbGVhcm5pbmcgb3IgaW5zdHJ1Y3Rpb24gZm9sbG93aW5nIHdpdGggZmluZXR1bmVkIGVuY29kZXJzLiBFeHBlcmltZW50YWwgcmVzdWx0cyBhY3Jvc3MgdmFyaW91cyBsYW5ndWFnZS1vbmx5IGFuZCB2aXNpb24tbGFuZ3VhZ2UgYmVuY2htYXJrcyBzaG93IHRoYXQgb3VyIG1vZGVsIG91dHBlcmZvcm1zIG9yIGlzIGNvbXBldGl0aXZlIHdpdGggc3BlY2lhbGl6ZWQgbW9kZWxzIG9uIGZpbmV0dW5pbmcsIHplcm8tc2hvdCBnZW5lcmFsaXphdGlvbiwgYW5kIGZldy1zaG90IGxlYXJuaW5nLiIsLCxVbnJlbGVhc2VkLFVuaXRlZCBTdGF0ZXMgb2YgQW1lcmljYSwsLCwsLDIwMjYtMDUtMjUgMTI6MTY6MzUrMDA6MDAsLCwsMjA5NzE1Mi4wLCIxMDI0ICogMjA0OCAtICIiVGhlIG1heGltdW0gaW5wdXQgbGVuZ3RocyBmb3Igbm9uLWNhdXNhbCBhbmQgc2VtaS1jYXVzYWwgbW9kZWxzIGFyZSA1MTIgYW5kIDIwNDgsIHJlc3BlY3RpdmVseS4iIiAoU2VjLiAzLjIsIHAuIDkpIGFuZCAiIldlIHByZXRyYWluIE1FVEFMTSBmb3IgMzAwayBzdGVwcyB3aXRoIGEgYmF0Y2ggc2l6ZSBvZiAxMDI0IiIiLEluZHVzdHJ5LCwsLCxVbnJlbGVhc2VkLCJJIGRvbid0IHNlZSBuZWl0aGVyIGNvZGUgbm9yIHdlaWdodHMgaGVyZQpodHRwczovL2dpdGh1Yi5jb20vbWljcm9zb2Z0L3VuaWxtL3RyZWUvbWFzdGVyL21ldGFsbSIsVHJ1ZSwsLCwsLCwsLCwsTm8KRUdSVSAoV1QyKSxMYW5ndWFnZSxMYW5ndWFnZSBtb2RlbGluZywiUnVociBVbml2ZXJzaXR5IEJvY2h1bSxUZWNobmlzY2hlIFVuaXZlcnNpdMOkdCBEcmVzZGVuLFVuaXZlcnNpdHkgb2YgTG9uZG9uIiwiQW5hbmQgU3VicmFtb25leSwgS2hhbGVlbHVsbGEgS2hhbiBOYXplZXIsIE1hcmsgU2Now7ZuZSwgQ2hyaXN0aWFuIE1heXIsIERhdmlkIEthcHBlbCIsMjAyMi0wNi0xMyxFZmZpY2llbnQgcmVjdXJyZW50IGFyY2hpdGVjdHVyZXMgdGhyb3VnaCBhY3Rpdml0eSBzcGFyc2l0eSBhbmQgc3BhcnNlIGJhY2stcHJvcGFnYXRpb24gdGhyb3VnaCB0aW1lLGh0dHBzOi8vYXJ4aXYub3JnL2Ficy8yMjA2LjA2MTc4djMsMzQuMCwsU09UQSBmb3IgcmVjdXJyZW50IG5ldHdvcmtzIGJ1dCBub3QgaW4gZ2VuZXJhbCw3NDAwMDAwMC4wLCI3NE0KVGFibGUgMwoiLDIuMjJlKzE4LDYgRkxPUCAvIHRva2VuIC8gcGFyYW1ldGVyICogNzQwMDAwMDAgcGFyYW1ldGVycyAqIDIwMDAwMDAgdG9rZW5zICogMjUwMCBlcG9jaHMgPSAyLjIyIMOXIDEwXjE4IEZMT1AsMjAwMDAwMCwiIiJBbGwgRUdSVSBtb2RlbHMgd2VyZSB0cmFpbmVkIGZvciAyNTAwIGVwb2NocyIiCgpzaXplIG9mIFdUMjogMk0gdG9rZW5zCgpUYWJsZSBTNgpiYXRjaCBzaXplIDEyOApzZXEgbGVuZ3RoIDY3IiwsLE5WSURJQSBBMTAwLCxDb25maWRlbnQsIlJlY3VycmVudCBuZXVyYWwgbmV0d29ya3MgKFJOTnMpIGFyZSB3ZWxsIHN1aXRlZCBmb3Igc29sdmluZyBzZXF1ZW5jZSB0YXNrcyBpbiByZXNvdXJjZS1jb25zdHJhaW5lZCBzeXN0ZW1zIGR1ZSB0byB0aGVpciBleHByZXNzaXZpdHkgYW5kIGxvdyBjb21wdXRhdGlvbmFsIHJlcXVpcmVtZW50cy4gSG93ZXZlciwgdGhlcmUgaXMgc3RpbGwgYSBuZWVkIHRvIGJyaWRnZSB0aGUgZ2FwIGJldHdlZW4gd2hhdCBSTk5zIGFyZSBjYXBhYmxlIG9mIGluIHRlcm1zIG9mIGVmZmljaWVuY3kgYW5kIHBlcmZvcm1hbmNlIGFuZCByZWFsLXdvcmxkIGFwcGxpY2F0aW9uIHJlcXVpcmVtZW50cy4gVGhlIG1lbW9yeSBhbmQgY29tcHV0YXRpb25hbCByZXF1aXJlbWVudHMgYXJpc2luZyBmcm9tIHByb3BhZ2F0aW5nIHRoZSBhY3RpdmF0aW9ucyBvZiBhbGwgdGhlIG5ldXJvbnMgYXQgZXZlcnkgdGltZSBzdGVwIHRvIGV2ZXJ5IGNvbm5lY3RlZCBuZXVyb24sIHRvZ2V0aGVyIHdpdGggdGhlIHNlcXVlbnRpYWwgZGVwZW5kZW5jZSBvZiBhY3RpdmF0aW9ucywgY29udHJpYnV0ZSB0byB0aGUgaW5lZmZpY2llbmN5IG9mIHRyYWluaW5nIGFuZCB1c2luZyBSTk5zLiBXZSBwcm9wb3NlIGEgc29sdXRpb24gaW5zcGlyZWQgYnkgYmlvbG9naWNhbCBuZXVyb24gZHluYW1pY3MgdGhhdCBtYWtlcyB0aGUgY29tbXVuaWNhdGlvbiBiZXR3ZWVuIFJOTiB1bml0cyBzcGFyc2UgYW5kIGRpc2NyZXRlLiBUaGlzIG1ha2VzIHRoZSBiYWNrd2FyZCBwYXNzIHdpdGggYmFja3Byb3BhZ2F0aW9uIHRocm91Z2ggdGltZSAoQlBUVCkgY29tcHV0YXRpb25hbGx5IHNwYXJzZSBhbmQgZWZmaWNpZW50IGFzIHdlbGwuIFdlIGJhc2Ugb3VyIG1vZGVsIG9uIHRoZSBnYXRlZCByZWN1cnJlbnQgdW5pdCAoR1JVKSwgZXh0ZW5kaW5nIGl0IHdpdGggdW5pdHMgdGhhdCBlbWl0IGRpc2NyZXRlIGV2ZW50cyBmb3IgY29tbXVuaWNhdGlvbiB0cmlnZ2VyZWQgYnkgYSB0aHJlc2hvbGQgc28gdGhhdCBubyBpbmZvcm1hdGlvbiBpcyBjb21tdW5pY2F0ZWQgdG8gb3RoZXIgdW5pdHMgaW4gdGhlIGFic2VuY2Ugb2YgZXZlbnRzLiBXZSBzaG93IHRoZW9yZXRpY2FsbHkgdGhhdCB0aGUgY29tbXVuaWNhdGlvbiBiZXR3ZWVuIHVuaXRzLCBhbmQgaGVuY2UgdGhlIGNvbXB1dGF0aW9uIHJlcXVpcmVkIGZvciBib3RoIHRoZSBmb3J3YXJkIGFuZCBiYWNrd2FyZCBwYXNzZXMsIHNjYWxlcyB3aXRoIHRoZSBudW1iZXIgb2YgZXZlbnRzIGluIHRoZSBuZXR3b3JrLiBPdXIgbW9kZWwgYWNoaWV2ZXMgZWZmaWNpZW5jeSB3aXRob3V0IGNvbXByb21pc2luZyB0YXNrIHBlcmZvcm1hbmNlLCBkZW1vbnN0cmF0aW5nIGNvbXBldGl0aXZlIHBlcmZvcm1hbmNlIGNvbXBhcmVkIHRvIHN0YXRlLW9mLXRoZS1hcnQgcmVjdXJyZW50IG5ldHdvcmsgbW9kZWxzIGluIHJlYWwtd29ybGQgdGFza3MsIGluY2x1ZGluZyBsYW5ndWFnZSBtb2RlbGluZy4gVGhlIGR5bmFtaWMgYWN0aXZpdHkgc3BhcnNpdHkgbWVjaGFuaXNtIGFsc28gbWFrZXMgb3VyIG1vZGVsIHdlbGwgc3VpdGVkIGZvciBub3ZlbCBlbmVyZ3ktZWZmaWNpZW50IG5ldXJvbW9ycGhpYyBoYXJkd2FyZS4gQ29kZSBpcyBhdmFpbGFibGUgYXQgdGhpcyBodHRwcyBVUkwuIiwyNTAwLjAsRUdSVSAoV1QyKSxVbnJlbGVhc2VkLCJHZXJtYW55LEdlcm1hbnksVW5pdGVkIEtpbmdkb20gb2YgR3JlYXQgQnJpdGFpbiBhbmQgTm9ydGhlcm4gSXJlbGFuZCIsLCwsLCwyMDI2LTA1LTI1IDEyOjE2OjM1KzAwOjAwLCwsLDg1NzYuMCwxMjggKiA2NyA9IDg1NzYsIkFjYWRlbWlhLEFjYWRlbWlhLEFjYWRlbWlhIiwsLCwsT3BlbiBzb3VyY2UsIkFwYWNoZSAyLjA6IGh0dHBzOi8vZ2l0aHViLmNvbS9FZmZpY2llbnQtU2NhbGFibGUtTWFjaGluZS1MZWFybmluZy9Fdk5OCnRyYWluOiBodHRwczovL2dpdGh1Yi5jb20vRWZmaWNpZW50LVNjYWxhYmxlLU1hY2hpbmUtTGVhcm5pbmcvRXZOTi9ibG9iL21haW4vYmVuY2htYXJrcy9sbS90cmFpbi5weSAiLCwsLCwsLE9wZXJhdGlvbiBjb3VudGluZywsLCwsTm8KRUdSVSAoUFRCKSxMYW5ndWFnZSxMYW5ndWFnZSBtb2RlbGluZywiUnVociBVbml2ZXJzaXR5IEJvY2h1bSxUZWNobmlzY2hlIFVuaXZlcnNpdMOkdCBEcmVzZGVuLFVuaXZlcnNpdHkgb2YgTG9uZG9uIiwiQW5hbmQgU3VicmFtb25leSwgS2hhbGVlbHVsbGEgS2hhbiBOYXplZXIsIE1hcmsgU2Now7ZuZSwgQ2hyaXN0aWFuIE1heXIsIERhdmlkIEthcHBlbCIsMjAyMi0wNi0xMyxFZmZpY2llbnQgcmVjdXJyZW50IGFyY2hpdGVjdHVyZXMgdGhyb3VnaCBhY3Rpdml0eSBzcGFyc2l0eSBhbmQgc3BhcnNlIGJhY2stcHJvcGFnYXRpb24gdGhyb3VnaCB0aW1lLGh0dHBzOi8vYXJ4aXYub3JnL2Ficy8yMjA2LjA2MTc4djMsMzQuMCwsLDU1MDAwMDAwLjAsIlRhYmxlIDMKIiwsLDEyMzg2NjcsLCwsTlZJRElBIEExMDAsLENvbmZpZGVudCwiUmVjdXJyZW50IG5ldXJhbCBuZXR3b3JrcyAoUk5OcykgYXJlIHdlbGwgc3VpdGVkIGZvciBzb2x2aW5nIHNlcXVlbmNlIHRhc2tzIGluIHJlc291cmNlLWNvbnN0cmFpbmVkIHN5c3RlbXMgZHVlIHRvIHRoZWlyIGV4cHJlc3Npdml0eSBhbmQgbG93IGNvbXB1dGF0aW9uYWwgcmVxdWlyZW1lbnRzLiBIb3dldmVyLCB0aGVyZSBpcyBzdGlsbCBhIG5lZWQgdG8gYnJpZGdlIHRoZSBnYXAgYmV0d2VlbiB3aGF0IFJOTnMgYXJlIGNhcGFibGUgb2YgaW4gdGVybXMgb2YgZWZmaWNpZW5jeSBhbmQgcGVyZm9ybWFuY2UgYW5kIHJlYWwtd29ybGQgYXBwbGljYXRpb24gcmVxdWlyZW1lbnRzLiBUaGUgbWVtb3J5IGFuZCBjb21wdXRhdGlvbmFsIHJlcXVpcmVtZW50cyBhcmlzaW5nIGZyb20gcHJvcGFnYXRpbmcgdGhlIGFjdGl2YXRpb25zIG9mIGFsbCB0aGUgbmV1cm9ucyBhdCBldmVyeSB0aW1lIHN0ZXAgdG8gZXZlcnkgY29ubmVjdGVkIG5ldXJvbiwgdG9nZXRoZXIgd2l0aCB0aGUgc2VxdWVudGlhbCBkZXBlbmRlbmNlIG9mIGFjdGl2YXRpb25zLCBjb250cmlidXRlIHRvIHRoZSBpbmVmZmljaWVuY3kgb2YgdHJhaW5pbmcgYW5kIHVzaW5nIFJOTnMuIFdlIHByb3Bvc2UgYSBzb2x1dGlvbiBpbnNwaXJlZCBieSBiaW9sb2dpY2FsIG5ldXJvbiBkeW5hbWljcyB0aGF0IG1ha2VzIHRoZSBjb21tdW5pY2F0aW9uIGJldHdlZW4gUk5OIHVuaXRzIHNwYXJzZSBhbmQgZGlzY3JldGUuIFRoaXMgbWFrZXMgdGhlIGJhY2t3YXJkIHBhc3Mgd2l0aCBiYWNrcHJvcGFnYXRpb24gdGhyb3VnaCB0aW1lIChCUFRUKSBjb21wdXRhdGlvbmFsbHkgc3BhcnNlIGFuZCBlZmZpY2llbnQgYXMgd2VsbC4gV2UgYmFzZSBvdXIgbW9kZWwgb24gdGhlIGdhdGVkIHJlY3VycmVudCB1bml0IChHUlUpLCBleHRlbmRpbmcgaXQgd2l0aCB1bml0cyB0aGF0IGVtaXQgZGlzY3JldGUgZXZlbnRzIGZvciBjb21tdW5pY2F0aW9uIHRyaWdnZXJlZCBieSBhIHRocmVzaG9sZCBzbyB0aGF0IG5vIGluZm9ybWF0aW9uIGlzIGNvbW11bmljYXRlZCB0byBvdGhlciB1bml0cyBpbiB0aGUgYWJzZW5jZSBvZiBldmVudHMuIFdlIHNob3cgdGhlb3JldGljYWxseSB0aGF0IHRoZSBjb21tdW5pY2F0aW9uIGJldHdlZW4gdW5pdHMsIGFuZCBoZW5jZSB0aGUgY29tcHV0YXRpb24gcmVxdWlyZWQgZm9yIGJvdGggdGhlIGZvcndhcmQgYW5kIGJhY2t3YXJkIHBhc3Nlcywgc2NhbGVzIHdpdGggdGhlIG51bWJlciBvZiBldmVudHMgaW4gdGhlIG5ldHdvcmsuIE91ciBtb2RlbCBhY2hpZXZlcyBlZmZpY2llbmN5IHdpdGhvdXQgY29tcHJvbWlzaW5nIHRhc2sgcGVyZm9ybWFuY2UsIGRlbW9uc3RyYXRpbmcgY29tcGV0aXRpdmUgcGVyZm9ybWFuY2UgY29tcGFyZWQgdG8gc3RhdGUtb2YtdGhlLWFydCByZWN1cnJlbnQgbmV0d29yayBtb2RlbHMgaW4gcmVhbC13b3JsZCB0YXNrcywgaW5jbHVkaW5nIGxhbmd1YWdlIG1vZGVsaW5nLiBUaGUgZHluYW1pYyBhY3Rpdml0eSBzcGFyc2l0eSBtZWNoYW5pc20gYWxzbyBtYWtlcyBvdXIgbW9kZWwgd2VsbCBzdWl0ZWQgZm9yIG5vdmVsIGVuZXJneS1lZmZpY2llbnQgbmV1cm9tb3JwaGljIGhhcmR3YXJlLiBDb2RlIGlzIGF2YWlsYWJsZSBhdCB0aGlzIGh0dHBzIFVSTC4iLDI1MDAuMCxFR1JVIChQVEIpLFVucmVsZWFzZWQsIkdlcm1hbnksR2VybWFueSxVbml0ZWQgS2luZ2RvbSBvZiBHcmVhdCBCcml0YWluIGFuZCBOb3J0aGVybiBJcmVsYW5kIiwsLCwxLjAsLDIwMjYtMDUtMjUgMTI6MTY6MzQrMDA6MDAsLCwsLCwiQWNhZGVtaWEsQWNhZGVtaWEsQWNhZGVtaWEiLCwsLCxPcGVuIHNvdXJjZSxBcGFjaGUgMi4wOiBodHRwczovL2dpdGh1Yi5jb20vRWZmaWNpZW50LVNjYWxhYmxlLU1hY2hpbmUtTGVhcm5pbmcvRXZOTiwsLCwsLDQ0MS4wMzA0MTE4NDA1OTk4NywsLCwsLE5vCkJJRy1HIDEzN0IsTGFuZ3VhZ2UsTGFuZ3VhZ2UgbW9kZWxpbmcvZ2VuZXJhdGlvbixHb29nbGUsIkFhcm9oaSBTcml2YXN0YXZhLCBBYmhpbmF2IFJhc3RvZ2ksIEFiaGlzaGVrIFJhbywgQWJ1IEF3YWwgTWQgU2hvZWIsIEFidWJha2FyIEFiaWQsIEFkYW0gRmlzY2gsIEFkYW0gUi4gQnJvd24sIEFkYW0gU2FudG9ybywgQWRpdHlhIEd1cHRhLCBBZHJpw6AgR2FycmlnYS1BbG9uc28sIEFnbmllc3prYSBLbHVza2EsIEFpdG9yIExld2tvd3ljeiwgQWtzaGF0IEFnYXJ3YWwsIEFsZXRoZWEgUG93ZXIsIEFsZXggUmF5LCBBbGV4IFdhcnN0YWR0LCBBbGV4YW5kZXIgVy4gS29jdXJlaywgQWxpIFNhZmF5YSwgQWxpIFRhemFydiwgQWxpY2UgWGlhbmcsIEFsaWNpYSBQYXJyaXNoLCBBbGxlbiBOaWUsIEFtYW4gSHVzc2FpbiwgQW1hbmRhIEFza2VsbCwgQW1hbmRhIERzb3V6YSwgQW1icm9zZSBTbG9uZSwgQW1lZXQgUmFoYW5lLCBBbmFudGhhcmFtYW4gUy4gSXllciwgQW5kZXJzIEFuZHJlYXNzZW4sIEFuZHJlYSBNYWRvdHRvLCBBbmRyZWEgU2FudGlsbGksIEFuZHJlYXMgU3R1aGxtw7xsbGVyLCBBbmRyZXcgRGFpLCBBbmRyZXcgTGEsIEFuZHJldyBMYW1waW5lbiwgQW5keSBab3UsIEFuZ2VsYSBKaWFuZywgQW5nZWxpY2EgQ2hlbiwgQW5oIFZ1b25nLCBBbmltZXNoIEd1cHRhLCBBbm5hIEdvdHRhcmRpLCBBbnRvbmlvIE5vcmVsbGksIEFudSBWZW5rYXRlc2gsIEFyYXNoIEdob2xhbWlkYXZvb2RpLCBBcmZhIFRhYmFzc3VtLCBBcnVsIE1lbmV6ZXMsIEFydW4gS2lydWJhcmFqYW4sIEFzaGVyIE11bGxva2FuZG92LCBBc2hpc2ggU2FiaGFyd2FsLCBBdXN0aW4gSGVycmljaywgQXZpYSBFZnJhdCwgQXlrdXQgRXJkZW0sIEF5bGEgS2FyYWthxZ8sIEIuIFJ5YW4gUm9iZXJ0cywgQmFvIFNoZW5nIExvZSwgQmFycmV0IFpvcGgsIEJhcnTFgm9taWVqIEJvamFub3dza2ksIEJhdHVoYW4gw5Z6eXVydCwgQmVobmFtIEhlZGF5YXRuaWEsIEJlaG5hbSBOZXlzaGFidXIsIEJlbmphbWluIEluZGVuLCBCZW5ubyBTdGVpbiwgQmVyayBFa21la2NpLCBCaWxsIFl1Y2hlbiBMaW4sIEJsYWtlIEhvd2FsZCwgQnJ5YW4gT3JpbmlvbiwgQ2FtZXJvbiBEaWFvLCBDYW1lcm9uIERvdXIsIENhdGhlcmluZSBTdGluc29uLCBDZWRyaWNrIEFyZ3VldGEsIEPDqXNhciBGZXJyaSBSYW3DrXJleiwgQ2hhbmRhbiBTaW5naCwgQ2hhcmxlcyBSYXRoa29wZiwgQ2hlbmxpbiBNZW5nLCBDaGl0dGEgQmFyYWwsIENoaXl1IFd1LCBDaHJpcyBDYWxsaXNvbi1CdXJjaCwgQ2hyaXMgV2FpdGVzLCBDaHJpc3RpYW4gVm9pZ3QsIENocmlzdG9waGVyIEQuIE1hbm5pbmcsIENocmlzdG9waGVyIFBvdHRzLCBDaW5keSBSYW1pcmV6LCBDbGFyYSBFLiBSaXZlcmEsIENsZW1lbmNpYSBTaXJvLCBDb2xpbiBSYWZmZWwsIENvdXJ0bmV5IEFzaGNyYWZ0LCBDcmlzdGluYSBHYXJiYWNlYSwgRGFtaWVuIFNpbGVvLCBEYW4gR2FycmV0dGUsIERhbiBIZW5kcnlja3MsIERhbiBLaWxtYW4sIERhbiBSb3RoLCBEYW5pZWwgRnJlZW1hbiwgRGFuaWVsIEtoYXNoYWJpLCBEYW5pZWwgTGV2eSwgRGFuaWVsIE1vc2VndcOtIEdvbnrDoWxleiwgRGFuaWVsbGUgUGVyc3p5aywgRGFubnkgSGVybmFuZGV6LCBEYW5xaSBDaGVuLCBEYXBobmUgSXBwb2xpdG8gZXQgYWwuICgzNTEgYWRkaXRpb25hbCBhdXRob3JzIG5vdCBzaG93bikiLDIwMjItMDYtMDksQmV5b25kIHRoZSBJbWl0YXRpb24gR2FtZTogUXVhbnRpZnlpbmcgYW5kIGV4dHJhcG9sYXRpbmcgdGhlIGNhcGFiaWxpdGllcyBvZiBsYW5ndWFnZSBtb2RlbHMsaHR0cHM6Ly9hcnhpdi5vcmcvYWJzLzIyMDYuMDQ2MTUsMjQ0MS4wLCwsMTM3MDAwMDAwMDAwLjAsIjEzN0IuIFRhYmxlIEFwcC4xCiIsNS42ZSsyMywiIiJCSUctRyBtb2RlbHMgd2VyZSB0cmFpbmVkIGF0IEdvb2dsZS4gV2UgdXNlIDEzIGRlbnNlIGRlY29kZXItb25seSBUcmFuc2Zvcm1lciBtb2RlbHMgKFZhc3dhbmkKZXQgYWwuLCAyMDE3KSB3aXRoIGdhdGVkIGFjdGl2YXRpb24gbGF5ZXJzIChEYXVwaGluIGV0IGFsLiwgMjAxNykgYW5kIEdFTFUgYWN0aXZhdGlvbnMgYmFzZWQgb24gdGhlIExhTURBCmFyY2hpdGVjdHVyZXMgKFRob3BwaWxhbiBldCBhbC4sIDIwMjIpLiBUaGVzZSBtb2RlbHMgd2VyZSB0cmFpbmVkIG9uIGEgZGF0YXNldCBjb25zaXN0aW5nIG9mIGEgbWl4dHVyZSBvZiB3ZWIKZG9jdW1lbnRzLCBjb2RlLCBkaWFsb2csIGFuZCBXaWtpcGVkaWEgZGF0YSwgd2l0aCBhcHByb3hpbWF0ZWx5IHRocmVlIGJpbGxpb24gZG9jdW1lbnRzIHRva2VuaXplZCB0byAyLjgKdHJpbGxpb24gQlBFIHRva2VucyB1c2luZyBhIDMyay10b2tlbiBTZW50ZW5jZVBpZWNlIHZvY2FidWxhcnkiIgoKQXBwZW5kaXg6CgoiIldlIHVzZSBhIHByZS10cmFpbmluZyBiYXRjaCBzaXplIG9mIDI2MmsgdG9rZW5zIGZvciBhbGwgbW9kZWxzLi4uIiIKCjIuNk0gc3RlcHMgZm9yIDEzN0IsIHBlciBUYWJsZSBBcHAuMS4gU28gdHJhaW5lZCBvbiAyLjZNICogMjYyayA9IDY4MUIgdG9rZW5zICh+MC4yNSBlcG9jaHMpCjY4MUIgKiAxMzdCICogNiA9IDUuNmUyMyIsNjgxMjAwMDAwMDAwLCJGdWxsIGRhdGFzZXQgaXMgY29tcHJpc2VkIG9mIDIuOCB0cmlsbGlvbiB0b2tlbnMsIGJ1dCBjYWxjdWxhdGlvbiBiYXNlZCBvbiBiYXRjaCBzaXplIGFuZCBzdGVwcyBzdWdnZXN0cyBtb2RlbCB3YXMgdHJhaW5lZCBvbiBvbmx5IDY4MSBiaWxsaW9uIHRva2Vucy4iLCwsLCxDb25maWRlbnQsIkxhbmd1YWdlIG1vZGVscyBkZW1vbnN0cmF0ZSBib3RoIHF1YW50aXRhdGl2ZSBpbXByb3ZlbWVudCBhbmQgbmV3IHF1YWxpdGF0aXZlIGNhcGFiaWxpdGllcyB3aXRoIGluY3JlYXNpbmcgc2NhbGUuIERlc3BpdGUgdGhlaXIgcG90ZW50aWFsbHkgdHJhbnNmb3JtYXRpdmUgaW1wYWN0LCB0aGVzZSBuZXcgY2FwYWJpbGl0aWVzIGFyZSBhcyB5ZXQgcG9vcmx5IGNoYXJhY3Rlcml6ZWQuIEluIG9yZGVyIHRvIGluZm9ybSBmdXR1cmUgcmVzZWFyY2gsIHByZXBhcmUgZm9yIGRpc3J1cHRpdmUgbmV3IG1vZGVsIGNhcGFiaWxpdGllcywgYW5kIGFtZWxpb3JhdGUgc29jaWFsbHkgaGFybWZ1bCBlZmZlY3RzLCBpdCBpcyB2aXRhbCB0aGF0IHdlIHVuZGVyc3RhbmQgdGhlIHByZXNlbnQgYW5kIG5lYXItZnV0dXJlIGNhcGFiaWxpdGllcyBhbmQgbGltaXRhdGlvbnMgb2YgbGFuZ3VhZ2UgbW9kZWxzLiBUbyBhZGRyZXNzIHRoaXMgY2hhbGxlbmdlLCB3ZSBpbnRyb2R1Y2UgdGhlIEJleW9uZCB0aGUgSW1pdGF0aW9uIEdhbWUgYmVuY2htYXJrIChCSUctYmVuY2gpLiBCSUctYmVuY2ggY3VycmVudGx5IGNvbnNpc3RzIG9mIDIwNCB0YXNrcywgY29udHJpYnV0ZWQgYnkgNDUwIGF1dGhvcnMgYWNyb3NzIDEzMiBpbnN0aXR1dGlvbnMuIFRhc2sgdG9waWNzIGFyZSBkaXZlcnNlLCBkcmF3aW5nIHByb2JsZW1zIGZyb20gbGluZ3Vpc3RpY3MsIGNoaWxkaG9vZCBkZXZlbG9wbWVudCwgbWF0aCwgY29tbW9uLXNlbnNlIHJlYXNvbmluZywgYmlvbG9neSwgcGh5c2ljcywgc29jaWFsIGJpYXMsIHNvZnR3YXJlIGRldmVsb3BtZW50LCBhbmQgYmV5b25kLiBCSUctYmVuY2ggZm9jdXNlcyBvbiB0YXNrcyB0aGF0IGFyZSBiZWxpZXZlZCB0byBiZSBiZXlvbmQgdGhlIGNhcGFiaWxpdGllcyBvZiBjdXJyZW50IGxhbmd1YWdlIG1vZGVscy4gV2UgZXZhbHVhdGUgdGhlIGJlaGF2aW9yIG9mIE9wZW5BSSdzIEdQVCBtb2RlbHMsIEdvb2dsZS1pbnRlcm5hbCBkZW5zZSB0cmFuc2Zvcm1lciBhcmNoaXRlY3R1cmVzLCBhbmQgU3dpdGNoLXN0eWxlIHNwYXJzZSB0cmFuc2Zvcm1lcnMgb24gQklHLWJlbmNoLCBhY3Jvc3MgbW9kZWwgc2l6ZXMgc3Bhbm5pbmcgbWlsbGlvbnMgdG8gaHVuZHJlZHMgb2YgYmlsbGlvbnMgb2YgcGFyYW1ldGVycy4gSW4gYWRkaXRpb24sIGEgdGVhbSBvZiBodW1hbiBleHBlcnQgcmF0ZXJzIHBlcmZvcm1lZCBhbGwgdGFza3MgaW4gb3JkZXIgdG8gcHJvdmlkZSBhIHN0cm9uZyBiYXNlbGluZS4gRmluZGluZ3MgaW5jbHVkZTogbW9kZWwgcGVyZm9ybWFuY2UgYW5kIGNhbGlicmF0aW9uIGJvdGggaW1wcm92ZSB3aXRoIHNjYWxlLCBidXQgYXJlIHBvb3IgaW4gYWJzb2x1dGUgdGVybXMgKGFuZCB3aGVuIGNvbXBhcmVkIHdpdGggcmF0ZXIgcGVyZm9ybWFuY2UpOyBwZXJmb3JtYW5jZSBpcyByZW1hcmthYmx5IHNpbWlsYXIgYWNyb3NzIG1vZGVsIGNsYXNzZXMsIHRob3VnaCB3aXRoIGJlbmVmaXRzIGZyb20gc3BhcnNpdHk7IHRhc2tzIHRoYXQgaW1wcm92ZSBncmFkdWFsbHkgYW5kIHByZWRpY3RhYmx5IGNvbW1vbmx5IGludm9sdmUgYSBsYXJnZSBrbm93bGVkZ2Ugb3IgbWVtb3JpemF0aW9uIGNvbXBvbmVudCwgd2hlcmVhcyB0YXNrcyB0aGF0IGV4aGliaXQgIiJicmVha3Rocm91Z2giIiBiZWhhdmlvciBhdCBhIGNyaXRpY2FsIHNjYWxlIG9mdGVuIGludm9sdmUgbXVsdGlwbGUgc3RlcHMgb3IgY29tcG9uZW50cywgb3IgYnJpdHRsZSBtZXRyaWNzOyBzb2NpYWwgYmlhcyB0eXBpY2FsbHkgaW5jcmVhc2VzIHdpdGggc2NhbGUgaW4gc2V0dGluZ3Mgd2l0aCBhbWJpZ3VvdXMgY29udGV4dCwgYnV0IHRoaXMgY2FuIGJlIGltcHJvdmVkIHdpdGggcHJvbXB0aW5nLiIsMS4wLCxVbnJlbGVhc2VkLFVuaXRlZCBTdGF0ZXMgb2YgQW1lcmljYSwsLCwsLDIwMjYtMDUtMjUgMTI6MTY6MzUrMDA6MDAsLCwsMjYyMDAwLjAsLEluZHVzdHJ5LCwsLCxVbnJlbGVhc2VkLCxUcnVlLCwsLCwsT3BlcmF0aW9uIGNvdW50aW5nLCwsLCxObwpMSU1vRS1ILzE0LCJNdWx0aW1vZGFsLFZpc2lvbixMYW5ndWFnZSIsSW1hZ2UgY2xhc3NpZmljYXRpb24sR29vZ2xlLCJCYXNpbCBNdXN0YWZhLCBDYXJsb3MgUmlxdWVsbWUsIEpvYW4gUHVpZ2NlcnZlciwgUm9kb2xwaGUgSmVuYXR0b24sIE5laWwgSG91bHNieSIsMjAyMi0wNi0wNixNdWx0aW1vZGFsIENvbnRyYXN0aXZlIExlYXJuaW5nIHdpdGggTElNb0U6IHRoZSBMYW5ndWFnZS1JbWFnZSBNaXh0dXJlIG9mIEV4cGVydHMsaHR0cHM6Ly9hcnhpdi5vcmcvYWJzLzIyMDYuMDI3NzAsMzE3LjAsLCIKIiw1NjAwMDAwMDAwLjAsIlNlY3Rpb24gMTogIiJXZSBzY2FsZSB0aGlzIHVwIHRvIGEgbGFyZ2UgNS42QiBwYXJhbWV0ZXIgTElNb0UtSC8xNCIiIiwxLjhlKzIyLCJTZWN0aW9uIDMuMjogIiJUaGUgbW9kZWwgY29udGFpbnMgNS42QiBwYXJhbWV0ZXJzIGluIHRvdGFsLCBidXQgb25seSBhcHBsaWVzIDY3NU0gcGFyYW1ldGVycyBwZXIgdG9rZW4iIgoKRnJvbSBTZWN0aW9uIEEuMywgIiJiYXRjaCBzaXplIDIxNTAyIHdpdGggcmVzb2x1dGlvbiAyODggYW5kIHRleHQgc2VxdWVuY2UgbGVuZ3RoMTYiIi4gIiJUaGUgbW9kZWwgd2FzIHRyYWluZWQgZm9yIDcwMGsgc3RlcHMgcHJlLWNvb2xkb3duLiBUaGVyZSB3YXMgb25lIGNvb2xkb3duIG9mIGxlbmd0aCAxMjVrIHN0ZXBzCmZyb20gdGhlIGZpbmFsIHN0ZXAsIGFuZCAzIG9mIGxlbmd0aCA0MGsgc3RlcHMgc3RhcnRpbmcgZnJvbSBzdGVwIDY1MGsiIi4gUGF0Y2ggc2l6ZSAxNCBmb3IgaW1hZ2VzLgoKQXNzdW1lIEMgPSA2Kk4qRC4gCkMgPSA2KjY3NWU2KjIxLjVlMyoxZTYqKDE2KygyODgvMTQpKioyKS8yID0gMS44ZTIyCgpUaGlzIGlzIGJyb2FkbHkgY29uc2lzdGVudCB3aXRoIFZpVC1ILzE0J3MgY29tcHV0ZQoKCnVwZCBGaWd1cmUgMTEoYykgc3VnZ2VzdHMgMS40KjEwXjQqMTBeOSBGTE9QUyA9IDEuNCoxMF4xMyBGTE9QUyIsNDU3NTYyNTYxMjAwMCwiIiJCeSBkZWZhdWx0LCBhbGwgbW9kZWxzIGFyZSB0cmFpbmVkIG9uIHBhaXJlZCBpbWFnZS10ZXh0IGRhdGEgdXNlZCBpbiBbMTZdLCBjb25zaXN0aW5nIG9mIDMuNkIgaW1hZ2VzIGFuZCBhbHQtdGV4dHMgc2NyYXBlZCBmcm9tIHRoZSB3ZWIuIEZvciBsYXJnZSBMSU1vRS1ILzE0IGV4cGVyaW1lbnQsIHdlIGFsc28gY28tdHJhaW4gd2l0aCBKRlQtNEIgWzE3XS4iIgoKIiJUaGUgbGFyZ2VzdCBzY2FsZSBtb2RlbCBpcyB0cmFpbmVkIGF0IGJhdGNoIHNpemUgMjE1MDIsIHdpdGggcmVzb2x1dGlvbiAyODggYW5kIHRleHQgc2VxdWVuY2UgbGVuZ3RoIDE2LiIiCgoiIlRoZSBtb2RlbCB3YXMgdHJhaW5lZCBmb3IgNzAwayBzdGVwcyBwcmUtY29vbGRvd24uIFRoZXJlIHdhcyBvbmUgY29vbGRvd24gb2YgbGVuZ3RoIDEyNWsgc3RlcHMgZnJvbSB0aGUgZmluYWwgc3RlcCwgYW5kIDMgb2YgbGVuZ3RoIDQwayBzdGVwcyBzdGFydGluZyBmcm9tIHN0ZXAgNjUwayIiCgoyMTUwMioyODgqNzAwMDAwID0gNC4zMzQ4MDMyZSsxMiBpbWFnZSB0b2tlbnMKMjE1MDIqMTYqNzAwMDAwID0gMjQwODIyNDAwMDAwIHRleHQgdG9rZW5zCgoyNDA4MjI0MDAwMDAgKyA0LjMzNDgwMzJlKzEyID0gNC41NzU2MjU2ZSsxMiB0b3RhbCB0b2tlbnMiLCwsIkdvb2dsZSBUUFUgdjIsR29vZ2xlIFRQVSB2MyxHb29nbGUgVFBVIHY0IiwsQ29uZmlkZW50LCJMYXJnZSBzcGFyc2VseS1hY3RpdmF0ZWQgbW9kZWxzIGhhdmUgb2J0YWluZWQgZXhjZWxsZW50IHBlcmZvcm1hbmNlIGluIG11bHRpcGxlIGRvbWFpbnMuIEhvd2V2ZXIsIHN1Y2ggbW9kZWxzIGFyZSB0eXBpY2FsbHkgdHJhaW5lZCBvbiBhIHNpbmdsZSBtb2RhbGl0eSBhdCBhIHRpbWUuIFdlIHByZXNlbnQgdGhlIExhbmd1YWdlLUltYWdlIE1vRSwgTElNb0UsIGEgc3BhcnNlIG1peHR1cmUgb2YgZXhwZXJ0cyBtb2RlbCBjYXBhYmxlIG9mIG11bHRpbW9kYWwgbGVhcm5pbmcuIExJTW9FIGFjY2VwdHMgYm90aCBpbWFnZXMgYW5kIHRleHQgc2ltdWx0YW5lb3VzbHksIHdoaWxlIGJlaW5nIHRyYWluZWQgdXNpbmcgYSBjb250cmFzdGl2ZSBsb3NzLiBNb0VzIGFyZSBhIG5hdHVyYWwgZml0IGZvciBhIG11bHRpbW9kYWwgYmFja2JvbmUsIHNpbmNlIGV4cGVydCBsYXllcnMgY2FuIGxlYXJuIGFuIGFwcHJvcHJpYXRlIHBhcnRpdGlvbmluZyBvZiBtb2RhbGl0aWVzLiBIb3dldmVyLCBuZXcgY2hhbGxlbmdlcyBhcmlzZTsgaW4gcGFydGljdWxhciwgdHJhaW5pbmcgc3RhYmlsaXR5IGFuZCBiYWxhbmNlZCBleHBlcnQgdXRpbGl6YXRpb24sIGZvciB3aGljaCB3ZSBwcm9wb3NlIGFuIGVudHJvcHktYmFzZWQgcmVndWxhcml6YXRpb24gc2NoZW1lLiBBY3Jvc3MgbXVsdGlwbGUgc2NhbGVzLCB3ZSBkZW1vbnN0cmF0ZSByZW1hcmthYmxlIHBlcmZvcm1hbmNlIGltcHJvdmVtZW50IG92ZXIgZGVuc2UgbW9kZWxzIG9mIGVxdWl2YWxlbnQgY29tcHV0YXRpb25hbCBjb3N0LiBMSU1vRS1MLzE2IHRyYWluZWQgY29tcGFyYWJseSB0byBDTElQLUwvMTQgYWNoaWV2ZXMgNzguNiUgemVyby1zaG90IEltYWdlTmV0IGFjY3VyYWN5ICh2cy4gNzYuMiUpLCBhbmQgd2hlbiBmdXJ0aGVyIHNjYWxlZCB0byBILzE0ICh3aXRoIGFkZGl0aW9uYWwgZGF0YSkgaXQgYWNoaWV2ZXMgODQuMSUsIGNvbXBhcmFibGUgdG8gc3RhdGUtb2YtdGhlLWFydCBtZXRob2RzIHdoaWNoIHVzZSBsYXJnZXIgY3VzdG9tIHBlci1tb2RhbGl0eSBiYWNrYm9uZXMgYW5kIHByZS10cmFpbmluZyBzY2hlbWVzLiBXZSBhbmFseXNlIHRoZSBxdWFudGl0YXRpdmUgYW5kIHF1YWxpdGF0aXZlIGJlaGF2aW9yIG9mIExJTW9FLCBhbmQgZGVtb25zdHJhdGUgcGhlbm9tZW5hIHN1Y2ggYXMgZGlmZmVyaW5nIHRyZWF0bWVudCBvZiB0aGUgbW9kYWxpdGllcyBhbmQgdGhlIG9yZ2FuaWMgZW1lcmdlbmNlIG9mIG1vZGFsaXR5LXNwZWNpZmljIGV4cGVydHMuIiwsLFVucmVsZWFzZWQsVW5pdGVkIFN0YXRlcyBvZiBBbWVyaWNhLCwsLCwsMjAyNi0wNS0yNSAxMjoxNjozNSswMDowMCwsLCwsLEluZHVzdHJ5LCwsLCxVbnJlbGVhc2VkLCwsLCwsLCxPcGVyYXRpb24gY291bnRpbmcsLCwsLE5vCkRJVFRPLExhbmd1YWdlLCJMYW5ndWFnZSBtb2RlbGluZy9nZW5lcmF0aW9uLFRleHQgc3VtbWFyaXphdGlvbiIsIlRzaW5naHVhIFVuaXZlcnNpdHksQXBwbGUsV2VzdGxha2UgVW5pdmVyc2l0eSxDaGluZXNlIFVuaXZlcnNpdHkgb2YgSG9uZyBLb25nIChDVUhLKSIsIkppbiBYdSwgWGlhb2ppYW5nIExpdSwgSmlhbmhhbyBZYW4sIERlbmcgQ2FpLCBIdWF5YW5nIExpLCBKaWFuIExpIiwyMDIyLTA2LTA2LExlYXJuaW5nIHRvIEJyZWFrIHRoZSBMb29wOiBBbmFseXppbmcgYW5kIE1pdGlnYXRpbmcgUmVwZXRpdGlvbnMgZm9yIE5ldXJhbCBUZXh0IEdlbmVyYXRpb24saHR0cHM6Ly9hcnhpdi5vcmcvYWJzLzIyMDYuMDIzNjksMTA5LjAsU09UQSBpbXByb3ZlbWVudCwiQWNoaWV2ZXMgU09UQSBvbiBDTk4vRGFpbHlNYWlsIGJ5IGZpbmUtdHVuaW5nIGFuZCBpbXByb3Zpbmcgb24gQkFSVC1sYXJnZSwgd2hpY2ggaXMgU09UQSIsNzUwMDAwMDAwLjAsIiIiV2UgdHJhaW4gYSBUcmFuc2Zvcm1lciBtb2RlbCAoNzUwTSBwYXJhbWV0ZXJzLCBzaW1pbGFyIHRvIEdQVC0yIExhcmdlKSIiCgoiIlNwZWNpZmljYWxseSwgd2UgdXNlIGEgMTYtbGF5ZXIgVHJhbnNmb3JtZXIgd2l0aCA4IGF0dGVudGlvbiBoZWFkcywgaGlkZGVuIHNpemUgMTAyNCBhbmQgZnVsbHktY29ubmVjdGVkIGRpbWVuc2lvbiA0MDk2LiIiIiwzLjMxNzc2ZSsxOCw2IEZMT1AgLyB0b2tlbiAvIHBhcmFtZXRlciAqIDE2MDAwMCBzdGVwcyAqIDMgc2FtcGxlcyBwZXIgYmF0Y2ggKiAxNTM2IHRva2VucyBwZXIgc2FtcGxlICogIDc1MDAwMDAwMCBwYXJhbWV0ZXJzID0gMy4zMTc3NiDDlyAxMF4xOCBGTE9QLDEwMzAwMDAwMCwsLCxOVklESUEgVjEwMCwsQ29uZmlkZW50LCJXaGlsZSBsYXJnZS1zY2FsZSBuZXVyYWwgbGFuZ3VhZ2UgbW9kZWxzLCBzdWNoIGFzIEdQVDIgYW5kIEJBUlQsIGhhdmUgYWNoaWV2ZWQgaW1wcmVzc2l2ZSByZXN1bHRzIG9uIHZhcmlvdXMgdGV4dCBnZW5lcmF0aW9uIHRhc2tzLCB0aGV5IHRlbmQgdG8gZ2V0IHN0dWNrIGluIHVuZGVzaXJhYmxlIHNlbnRlbmNlLWxldmVsIGxvb3BzIHdpdGggbWF4aW1pemF0aW9uLWJhc2VkIGRlY29kaW5nIGFsZ29yaXRo</x:v>
      </x:c>
    </x:row>
    <x:row r="208" ht="18" customHeight="1">
      <x:c r="A208" s="17" t="n">
        <x:v>203</x:v>
      </x:c>
      <x:c r="B208" s="17" t="n">
        <x:v>310</x:v>
      </x:c>
      <x:c r="C208" s="160" t="str">
        <x:v>bXMgKFx0ZXh0aXR7ZS5nLn0sIGdyZWVkeSBzZWFyY2gpLiBUaGlzIHBoZW5vbWVub24gaXMgY291bnRlci1pbnR1aXRpdmUgc2luY2UgdGhlcmUgYXJlIGZldyBjb25zZWN1dGl2ZSBzZW50ZW5jZS1sZXZlbCByZXBldGl0aW9ucyBpbiBodW1hbiBjb3Jwb3JhIChlLmcuLCAwLjAyXCUgaW4gV2lraXRleHQtMTAzKS4gVG8gaW52ZXN0aWdhdGUgdGhlIHVuZGVybHlpbmcgcmVhc29ucyBmb3IgZ2VuZXJhdGluZyBjb25zZWN1dGl2ZSBzZW50ZW5jZS1sZXZlbCByZXBldGl0aW9ucywgd2Ugc3R1ZHkgdGhlIHJlbGF0aW9uc2hpcCBiZXR3ZWVuIHRoZSBwcm9iYWJpbGl0aWVzIG9mIHRoZSByZXBldGl0aXZlIHRva2VucyBhbmQgdGhlaXIgcHJldmlvdXMgcmVwZXRpdGlvbnMgaW4gdGhlIGNvbnRleHQuIFRocm91Z2ggb3VyIHF1YW50aXRhdGl2ZSBleHBlcmltZW50cywgd2UgZmluZCB0aGF0IDEpIExhbmd1YWdlIG1vZGVscyBoYXZlIGEgcHJlZmVyZW5jZSB0byByZXBlYXQgdGhlIHByZXZpb3VzIHNlbnRlbmNlOyAyKSBUaGUgc2VudGVuY2UtbGV2ZWwgcmVwZXRpdGlvbnMgaGF2ZSBhIFx0ZXh0aXR7c2VsZi1yZWluZm9yY2VtZW50IGVmZmVjdH06IHRoZSBtb3JlIHRpbWVzIGEgc2VudGVuY2UgaXMgcmVwZWF0ZWQgaW4gdGhlIGNvbnRleHQsIHRoZSBoaWdoZXIgdGhlIHByb2JhYmlsaXR5IG9mIGNvbnRpbnVpbmcgdG8gZ2VuZXJhdGUgdGhhdCBzZW50ZW5jZTsgMykgVGhlIHNlbnRlbmNlcyB3aXRoIGhpZ2hlciBpbml0aWFsIHByb2JhYmlsaXRpZXMgdXN1YWxseSBoYXZlIGEgc3Ryb25nZXIgc2VsZi1yZWluZm9yY2VtZW50IGVmZmVjdC4gTW90aXZhdGVkIGJ5IG91ciBmaW5kaW5ncywgd2UgcHJvcG9zZSBhIHNpbXBsZSBhbmQgZWZmZWN0aXZlIHRyYWluaW5nIG1ldGhvZCBcdGV4dGJme0RJVFRPfSAoUHNldVx1bmRlcmxpbmV7RH1vLVJlcGV0XHVuZGVybGluZXtJVH1pb24gUGVuYWxpemFcdW5kZXJsaW5le1R9aVx1bmRlcmxpbmV7T31uKSwgd2hlcmUgdGhlIG1vZGVsIGxlYXJucyB0byBwZW5hbGl6ZSBwcm9iYWJpbGl0aWVzIG9mIHNlbnRlbmNlLWxldmVsIHJlcGV0aXRpb25zIGZyb20gcHNldWRvIHJlcGV0aXRpdmUgZGF0YS4gQWx0aG91Z2ggb3VyIG1ldGhvZCBpcyBtb3RpdmF0ZWQgYnkgbWl0aWdhdGluZyByZXBldGl0aW9ucywgZXhwZXJpbWVudHMgc2hvdyB0aGF0IERJVFRPIG5vdCBvbmx5IG1pdGlnYXRlcyB0aGUgcmVwZXRpdGlvbiBpc3N1ZSB3aXRob3V0IHNhY3JpZmljaW5nIHBlcnBsZXhpdHksIGJ1dCBhbHNvIGFjaGlldmVzIGJldHRlciBnZW5lcmF0aW9uIHF1YWxpdHkuIEV4dGVuc2l2ZSBleHBlcmltZW50cyBvbiBvcGVuLWVuZGVkIHRleHQgZ2VuZXJhdGlvbiAoV2lraXRleHQtMTAzKSBhbmQgdGV4dCBzdW1tYXJpemF0aW9uIChDTk4vRGFpbHlNYWlsKSBkZW1vbnN0cmF0ZSB0aGUgZ2VuZXJhbGl0eSBhbmQgZWZmZWN0aXZlbmVzcyBvZiBvdXIgbWV0aG9kLiIsNy4xNTgsRElUVE8sVW5yZWxlYXNlZCwiQ2hpbmEsVW5pdGVkIFN0YXRlcyBvZiBBbWVyaWNhLENoaW5hLEhvbmcgS29uZyIsLCwsOC4wLCwyMDI2LTA1LTI1IDEyOjE2OjM0KzAwOjAwLCwsLCwsIkFjYWRlbWlhLEluZHVzdHJ5LEFjYWRlbWlhLEFjYWRlbWlhIiwsLCwsT3BlbiBzb3VyY2UsIm9wZW4gY29kZQpodHRwczovL2dpdGh1Yi5jb20vSnh1LVRodS9ESVRUTwoKdHJhaW5pbmc6IGh0dHBzOi8vZ2l0aHViLmNvbS9KeHUtVGh1L0RJVFRPL2Jsb2IvbWFpbi90cmFpbi5weSAiLCwsLEZQMTYsLDQ4MTYuODAyOTA4OTgzODQ5LE9wZXJhdGlvbiBjb3VudGluZywsLCwsTm8KRGlmZnVzaW9uLUdBTixJbWFnZSBnZW5lcmF0aW9uLCJJbWFnZSBnZW5lcmF0aW9uLFRleHQtdG8taW1hZ2UiLCJVVCBBdXN0aW4sTWljcm9zb2Z0IiwiWmhlbmRvbmcgV2FuZywgSHVhbmdqaWUgWmhlbmcsIFBlbmdjaGVuZyBIZSwgV2Vpemh1IENoZW4sIE1pbmd5dWFuIFpob3UiLDIwMjItMDYtMDUsRGlmZnVzaW9uLUdBTjogVHJhaW5pbmcgR0FOcyB3aXRoIERpZmZ1c2lvbixodHRwczovL2FyeGl2Lm9yZy9hYnMvMjIwNi4wMjI2MnY0LDMyNy4wLFNPVEEgaW1wcm92ZW1lbnQsIlRhYmxlIDEKIiJXZSBkZW1vbnN0cmF0ZSB0aGUgYWR2YW50YWdlcyBvZiBEaWZmdXNpb24tR0FOIG92ZXIgc3Ryb25nIEdBTiBiYXNlbGluZXMgb24gdmFyaW91cyBkYXRhc2V0cywgc2hvd2luZyB0aGF0IGl0IGNhbiBwcm9kdWNlIG1vcmUgcmVhbGlzdGljIGltYWdlcyB3aXRoIGhpZ2hlciBzdGFiaWxpdHkgYW5kIGRhdGEgZWZmaWNpZW5jeSB0aGFuIHN0YXRlLW9mLXRoZS1hcnQgR0FOcy4iIgoKIiJRdWFudGl0YXRpdmVseSwgRGlmZnVzaW9uIFN0eWxlR0FOMiBvdXRwZXJmb3JtcyBhbGwgdGhlIEdBTiBiYXNlbGluZXMgaW4gZ2VuZXJhdGlvbiBkaXZlcnNpdHksIGFzIG1lYXN1cmVkIGJ5IFJlY2FsbCwgb24gYWxsIDYgYmVuY2htYXJrIGRhdGFzZXRzIGFuZCBvdXRwZXJmb3JtcyB0aGVtIGluIEZJRCBieSBhIGNsZWFyIG1hcmdpbiBvbiA1IG91dCBvZiB0aGUgNiBiZW5jaG1hcmsgZGF0YXNldHMuIiIiLCwsLCJNdXN0IGJlIDwxZTIzIEZMT1AsIGFsbCBleHBlcmltZW50cyB3ZXJlIGRvbmUgd2l0aCA0IG9yIDggVjEwMHMuIiwsLCwsTlZJRElBIFYxMDAsLFVua25vd24sIkdlbmVyYXRpdmUgYWR2ZXJzYXJpYWwgbmV0d29ya3MgKEdBTnMpIGFyZSBjaGFsbGVuZ2luZyB0byB0cmFpbiBzdGFibHksIGFuZCBhIHByb21pc2luZyByZW1lZHkgb2YgaW5qZWN0aW5nIGluc3RhbmNlIG5vaXNlIGludG8gdGhlIGRpc2NyaW1pbmF0b3IgaW5wdXQgaGFzIG5vdCBiZWVuIHZlcnkgZWZmZWN0aXZlIGluIHByYWN0aWNlLiBJbiB0aGlzIHBhcGVyLCB3ZSBwcm9wb3NlIERpZmZ1c2lvbi1HQU4sIGEgbm92ZWwgR0FOIGZyYW1ld29yayB0aGF0IGxldmVyYWdlcyBhIGZvcndhcmQgZGlmZnVzaW9uIGNoYWluIHRvIGdlbmVyYXRlIEdhdXNzaWFubWl4dHVyZSBkaXN0cmlidXRlZCBpbnN0YW5jZSBub2lzZS4gRGlmZnVzaW9uLUdBTiBjb25zaXN0cyBvZiB0aHJlZSBjb21wb25lbnRzLCBpbmNsdWRpbmcgYW4gYWRhcHRpdmUgZGlmZnVzaW9uIHByb2Nlc3MsIGEgZGlmZnVzaW9uIHRpbWVzdGVwLWRlcGVuZGVudCBkaXNjcmltaW5hdG9yLCBhbmQgYSBnZW5lcmF0b3IuIEJvdGggdGhlIG9ic2VydmVkIGFuZCBnZW5lcmF0ZWQgZGF0YSBhcmUgZGlmZnVzZWQgYnkgdGhlIHNhbWUgYWRhcHRpdmUgZGlmZnVzaW9uIHByb2Nlc3MuIEF0IGVhY2ggZGlmZnVzaW9uIHRpbWVzdGVwLCB0aGVyZSBpcyBhIGRpZmZlcmVudCBub2lzZS10by1kYXRhIHJhdGlvIGFuZCB0aGUgdGltZXN0ZXAtZGVwZW5kZW50IGRpc2NyaW1pbmF0b3IgbGVhcm5zIHRvIGRpc3Rpbmd1aXNoIHRoZSBkaWZmdXNlZCByZWFsIGRhdGEgZnJvbSB0aGUgZGlmZnVzZWQgZ2VuZXJhdGVkIGRhdGEuIFRoZSBnZW5lcmF0b3IgbGVhcm5zIGZyb20gdGhlIGRpc2NyaW1pbmF0b3LigJlzIGZlZWRiYWNrIGJ5IGJhY2twcm9wYWdhdGluZyB0aHJvdWdoIHRoZSBmb3J3YXJkIGRpZmZ1c2lvbiBjaGFpbiwgd2hvc2UgbGVuZ3RoIGlzIGFkYXB0aXZlbHkgYWRqdXN0ZWQgdG8gYmFsYW5jZSB0aGUgbm9pc2UgYW5kIGRhdGEgbGV2ZWxzLiBXZSB0aGVvcmV0aWNhbGx5IHNob3cgdGhhdCB0aGUgZGlzY3JpbWluYXRvcuKAmXMgdGltZXN0ZXAtZGVwZW5kZW50IHN0cmF0ZWd5IGdpdmVzIGNvbnNpc3RlbnQgYW5kIGhlbHBmdWwgZ3VpZGFuY2UgdG8gdGhlIGdlbmVyYXRvciwgZW5hYmxpbmcgaXQgdG8gbWF0Y2ggdGhlIHRydWUgZGF0YSBkaXN0cmlidXRpb24uIFdlIGRlbW9uc3RyYXRlIHRoZSBhZHZhbnRhZ2VzIG9mIERpZmZ1c2lvbi1HQU4gb3ZlciBzdHJvbmcgR0FOIGJhc2VsaW5lcyBvbiB2YXJpb3VzIGRhdGFzZXRzLCBzaG93aW5nIHRoYXQgaXQgY2FuIHByb2R1Y2UgbW9yZSByZWFsaXN0aWMgaW1hZ2VzIHdpdGggaGlnaGVyIHN0YWJpbGl0eSBhbmQgZGF0YSBlZmZpY2llbmN5IHRoYW4gc3RhdGUtb2YtdGhlLWFydCBHQU5zLiIsLCxPcGVuIHdlaWdodHMgKHVucmVzdHJpY3RlZCksIlVuaXRlZCBTdGF0ZXMgb2YgQW1lcmljYSxVbml0ZWQgU3RhdGVzIG9mIEFtZXJpY2EiLCwsLCwsMjAyNi0wNS0yNSAxMjoxNjozNSswMDowMCwsLCwsLCJBY2FkZW1pYSxJbmR1c3RyeSIsLCwsLE9wZW4gc291cmNlLCJNSVQgbGljZW5zZQpodHRwczovL2dpdGh1Yi5jb20vWmhlbmRvbmctV2FuZy9EaWZmdXNpb24tR0FOCgpodHRwczovL2h1Z2dpbmdmYWNlLmNvL3poZW5kb25ndy9kaWZmdXNpb24tZ2FuL3RyZWUvbWFpbiIsLCwsRlAxNiwsLCx6aGVuZG9uZ3csLCwsWWVzCkIyVCBjb25uZWN0aW9uICgxNkwpLExhbmd1YWdlLCJMYW5ndWFnZSBtb2RlbGluZy9nZW5lcmF0aW9uLFF1ZXN0aW9uIGFuc3dlcmluZyIsIkxJTkUgQ29ycG9yYXRpb24sVG9ob2t1IFVuaXZlcnNpdHkiLCJTaG8gVGFrYXNlLCBTaHVuIEtpeW9ubywgU29zdWtlIEtvYmF5YXNoaSwgSnVuIFN1enVraSIsMjAyMi0wNi0wMSxPbiBMYXllciBOb3JtYWxpemF0aW9ucyBhbmQgUmVzaWR1YWwgQ29ubmVjdGlvbnMgaW4gVHJhbnNmb3JtZXJzLGh0dHBzOi8vYXJ4aXYub3JnL2Ficy8yMjA2LjAwMzMwLDE4LjAsLCwsc29tZW9uZSBlc3RpbWF0ZWQgMjQ3MDAwMDAwIHBhcmFtZXRlcnMgLSBJIGFtIG5vdCBzdXJlIHdoZXJlIGl0IGNvbWVzIGZyb20sMi44ZSsxOSwiMTkyKjcgR1BVIChQMTAwKSBob3VycyBwZXIgVGFibGUgNgoKMTkgVEZMT1AvcyAKCjE5IHRyaWxsaW9uICogMTkyICogNyAqIDM2MDAgKiAwLjMgPSAyLjc2ZTE5Cgo2IEZMT1AgLyBwYXJhbWV0ZXIgLyB0b2tlbiAqIDI0NzAwMDAwMCAgcGFyYW1ldGVycyBbbm90IHN1cmUgaG93IGl0IHdhcyBlc3RpbWF0ZWRdICogNTAwMDAgc3RlcHMgKiAxMDI0IHRva2VucyAvIEdQVSAqIDE5MiBHUFVzID0gMS40NTY4NjUzZSsxOSBGTE9QICIsMTAzMDAwMDAwLCIiIldlIHVzZWQgV2lraVRleHQtMTAzIChNZXJpdHkgZXQgYWwuLCAyMDE3KSwgd2hpY2ggY29uc2lzdHMgb2YgYSBsYXJnZSBudW1iZXIgb2YgdG9rZW5zLiBUaGUgdHJhaW5pbmcsIHZhbGlkYXRpb24sIGFuZCB0ZXN0IHNldHMgY29udGFpbiAxMDNNLCAwLjJNLCBhbmQgMC4yTSB0b2tlbnMsIHJlc3BlY3RpdmVseSIiCgpUYWJsZSA2CnVwZGF0ZXM6IDUwSwp0b2tlbnMvR1BVOiAxMDI0CgpHUFVzIChUYWJsZSA3KTogMTkyCgo1MDAwMCoxMDI0KjE5Mi8xMDMwMDAwMDAgPSA5NSBlcG9jaHMiLDcuMCwsTlZJRElBIFAxMDAsLENvbmZpZGVudCwiRnJvbSB0aGUgcGVyc3BlY3RpdmUgb2YgdGhlIGxheWVyIG5vcm1hbGl6YXRpb24gKExOKSBwb3NpdGlvbnMsIHRoZSBhcmNoaXRlY3R1cmVzIG9mIFRyYW5zZm9ybWVycyBjYW4gYmUgY2F0ZWdvcml6ZWQgaW50byB0d28gdHlwZXM6IFBvc3QtTE4gYW5kIFByZS1MTi4gUmVjZW50IFRyYW5zZm9ybWVycyB0ZW5kIHRvIGJlIFByZS1MTiBiZWNhdXNlLCBpbiBQb3N0LUxOIHdpdGggZGVlcCBUcmFuc2Zvcm1lcnMgKGUuZy4sIHRob3NlIHdpdGggdGVuIG9yIG1vcmUgbGF5ZXJzKSwgdGhlIHRyYWluaW5nIGlzIG9mdGVuIHVuc3RhYmxlLCByZXN1bHRpbmcgaW4gdXNlbGVzcyBtb2RlbHMuIEhvd2V2ZXIsIFBvc3QtTE4gaGFzIGNvbnNpc3RlbnRseSBhY2hpZXZlZCBiZXR0ZXIgcGVyZm9ybWFuY2UgdGhhbiBQcmUtTE4gaW4gcmVsYXRpdmVseSBzaGFsbG93IFRyYW5zZm9ybWVycyAoZS5nLiwgdGhvc2Ugd2l0aCBzaXggb3IgZmV3ZXIgbGF5ZXJzKS4gVGhpcyBzdHVkeSBmaXJzdCBpbnZlc3RpZ2F0ZXMgdGhlIHJlYXNvbiBmb3IgdGhlc2UgZGlzY3JlcGFudCBvYnNlcnZhdGlvbnMgZW1waXJpY2FsbHkgYW5kIHRoZW9yZXRpY2FsbHkgYW5kIG1hZGUgdGhlIGZvbGxvd2luZyBkaXNjb3ZlcmllczogMSwgdGhlIExOIGluIFBvc3QtTE4gaXMgdGhlIG1haW4gc291cmNlIG9mIHRoZSB2YW5pc2hpbmcgZ3JhZGllbnQgcHJvYmxlbSB0aGF0IGxlYWRzIHRvIHVuc3RhYmxlIHRyYWluaW5nLCB3aGVyZWFzIFByZS1MTiBwcmV2ZW50cyBpdCwgYW5kIDIsIFBvc3QtTE4gdGVuZHMgdG8gcHJlc2VydmUgbGFyZ2VyIGdyYWRpZW50IG5vcm1zIGluIGhpZ2hlciBsYXllcnMgZHVyaW5nIHRoZSBiYWNrLXByb3BhZ2F0aW9uLCB3aGljaCBtYXkgbGVhZCB0byBlZmZlY3RpdmUgdHJhaW5pbmcuIEV4cGxvaXRpbmcgdGhlIG5ldyBmaW5kaW5ncywgd2UgcHJvcG9zZSBhIG1ldGhvZCB0aGF0IGNhbiBwcm92aWRlIGJvdGggaGlnaCBzdGFiaWxpdHkgYW5kIGVmZmVjdGl2ZSB0cmFpbmluZyBieSBhIHNpbXBsZSBtb2RpZmljYXRpb24gb2YgUG9zdC1MTi4gV2UgY29uZHVjdCBleHBlcmltZW50cyBvbiBhIHdpZGUgcmFuZ2Ugb2YgdGV4dCBnZW5lcmF0aW9uIHRhc2tzLiBUaGUgZXhwZXJpbWVudGFsIHJlc3VsdHMgZGVtb25zdHJhdGUgdGhhdCBvdXIgbWV0aG9kIG91dHBlcmZvcm1zIFByZS1MTiwgYW5kIGVuYWJsZXMgc3RhYmxlIHRyYWluaW5nIHJlZ2FyZGxlc3Mgb2YgdGhlIHNoYWxsb3cgb3IgZGVlcCBsYXllciBzZXR0aW5ncy4gT3VyIGNvZGUgaXMgcHVibGljbHkgYXZhaWxhYmxlIGF0IHRoaXMgaHR0cHMgVVJMLiIsOTUuMCxCMlQgY29ubmVjdGlvbiAoMTZMKSxPcGVuIHdlaWdodHMgKHVucmVzdHJpY3RlZCksIkphcGFuLEphcGFuIiwsLCwxOTIuMCwsMjAyNi0wNS0yNSAxMjoxNjozNCswMDowMCwsLEIyVCBjb25uZWN0aW9uICgxNkwpLCwsIkluZHVzdHJ5LEFjYWRlbWlhIiwsLCwsT3BlbiBzb3VyY2UsImNvZGUgYW5kIHdlaWdodHMsIE1JVDogaHR0cHM6Ly9naXRodWIuY29tL3Rha2FzZS9iMnRfY29ubmVjdGlvbj90YWI9cmVhZG1lLW92LWZpbGUKIiwsLCwsLDk2MzQ2Ljc4NTQ5NDEyNjMyLCJIYXJkd2FyZSxPcGVyYXRpb24gY291bnRpbmciLCwsLCxZZXMKQ1JMLEJpb2xvZ3ksIlByb3RlaW4gZm9sZGluZyBwcmVkaWN0aW9uLFByb3RlaW4gY2xhc3NpZmljYXRpb24sUHJvdGVpbi1saWdhbmQgYmluZGluZyBhZmZpbml0eSBwcmVkaWN0aW9uLFByb3RlaW4gc3RydWN0dXJlIHNpbWlsYXJpdHkgcHJlZGljdGlvbiIsVWxtIFVuaXZlcnNpdHksIlBlZHJvIEhlcm1vc2lsbGEsIFRpbW8gUm9waW5za2kiLDIwMjItMDUtMzEsQ29udHJhc3RpdmUgUmVwcmVzZW50YXRpb24gTGVhcm5pbmcgZm9yIDNEIFByb3RlaW4gU3RydWN0dXJlcyxodHRwczovL2FyeGl2Lm9yZy9hYnMvMjIwNS4xNTY3NSw2MS4wLCwsLCwsIiIiQWxsIG5ldHdvcmtzIHdlcmUKdHJhaW5lZCBmb3IgNTUwIEsgdHJhaW5pbmcgc3RlcHMsIHJlc3VsdGluZyBpbiA2IGRheXMgb2YgdHJhaW5pbmciIiIsOTUyNzI0LCIiIldlIGNvbGxlY3RlZAo0NzYsIDM2MiBkaWZmZXJlbnQgcHJvdGVpbiBjaGFpbnMsIGVhY2ggY29tcG9zZWQgb2YgYXQgbGVhc3QgMjUgb2YgYW1pbm8gYWNpZHMuIiIiLDE0NC4wLCwsLENvbmZpZGVudCwiTGVhcm5pbmcgZnJvbSAzRCBwcm90ZWluIHN0cnVjdHVyZXMgaGFzIGdhaW5lZCB3aWRlIGludGVyZXN0IGluIHByb3RlaW4gbW9kZWxpbmcgYW5kIHN0cnVjdHVyYWwgYmlvaW5mb3JtYXRpY3MuIFVuZm9ydHVuYXRlbHksIHRoZSBudW1iZXIgb2YgYXZhaWxhYmxlIHN0cnVjdHVyZXMgaXMgb3JkZXJzIG9mIG1hZ25pdHVkZSBsb3dlciB0aGFuIHRoZSB0cmFpbmluZyBkYXRhIHNpemVzIGNvbW1vbmx5IHVzZWQgaW4gY29tcHV0ZXIgdmlzaW9uIGFuZCBtYWNoaW5lIGxlYXJuaW5nLiBNb3Jlb3ZlciwgdGhpcyBudW1iZXIgaXMgcmVkdWNlZCBldmVuIGZ1cnRoZXIsIHdoZW4gb25seSBhbm5vdGF0ZWQgcHJvdGVpbiBzdHJ1Y3R1cmVzIGNhbiBiZSBjb25zaWRlcmVkLCBtYWtpbmcgdGhlIHRyYWluaW5nIG9mIGV4aXN0aW5nIG1vZGVscyBkaWZmaWN1bHQgYW5kIHByb25lIHRvIG92ZXItZml0dGluZy4gVG8gYWRkcmVzcyB0aGlzIGNoYWxsZW5nZSwgd2UgaW50cm9kdWNlIGEgbmV3IHJlcHJlc2VudGF0aW9uIGxlYXJuaW5nIGZyYW1ld29yayBmb3IgM0QgcHJvdGVpbiBzdHJ1Y3R1cmVzLiBPdXIgZnJhbWV3b3JrIHVzZXMgdW5zdXBlcnZpc2VkIGNvbnRyYXN0aXZlIGxlYXJuaW5nIHRvIGxlYXJuIG1lYW5pbmdmdWwgcmVwcmVzZW50YXRpb25zIG9mIHByb3RlaW4gc3RydWN0dXJlcywgbWFraW5nIHVzZSBvZiBwcm90ZWlucyBmcm9tIHRoZSBQcm90ZWluIERhdGEgQmFuay4gV2Ugc2hvdywgaG93IHRoZXNlIHJlcHJlc2VudGF0aW9ucyBjYW4gYmUgdXNlZCB0byBzb2x2ZSBhIGxhcmdlIHZhcmlldHkgb2YgdGFza3MsIHN1Y2ggYXMgcHJvdGVpbiBmdW5jdGlvbiBwcmVkaWN0aW9uLCBwcm90ZWluIGZvbGQgY2xhc3NpZmljYXRpb24sIHN0cnVjdHVyYWwgc2ltaWxhcml0eSBwcmVkaWN0aW9uLCBhbmQgcHJvdGVpbi1saWdhbmQgYmluZGluZyBhZmZpbml0eSBwcmVkaWN0aW9uLiBNb3Jlb3Zlciwgd2Ugc2hvdyBob3cgZmluZS10dW5lZCBuZXR3b3JrcywgcHJlLXRyYWluZWQgd2l0aCBvdXIgYWxnb3JpdGhtLCBsZWFkIHRvIHNpZ25pZmljYW50bHkgaW1wcm92ZWQgdGFzayBwZXJmb3JtYW5jZSwgYWNoaWV2aW5nIG5ldyBzdGF0ZS1vZi10aGUtYXJ0IHJlc3VsdHMgaW4gbWFueSB0YXNrcy4iLCwsLEdlcm1hbnksLCwsLCwyMDI2LTA1LTI1IDEyOjE2OjM1KzAwOjAwLCwsLCwsLCwsLCwsLCwsLCwsLCwsLCwsClBGUCxNYXRlcmlhbHMgc2NpZW5jZSxNYXRlcmlhbHMgZGVzaWduLFByZWZlcnJlZCBOZXR3b3JrcyBJbmMsIlNvIFRha2Ftb3RvLCBDaGlrYXNoaSBTaGluYWdhd2EsIERhaXN1a2UgTW90b2tpLCBLb3N1a2UgTmFrYWdvLCBXZW53ZW4gTGksIElvcmkgS3VyYXRhLCBUYWt1IFdhdGFuYWJlLCBZb3NoaWhpcm8gWWF5YW1hLCBIaXJva2kgSXJpZ3VjaGksIFl1c3VrZSBBc2FubywgVGFzdWt1IE9ub2RlcmEsIFRha2FmdW1pIElzaGlpLCBUYWthbyBLdWRvLCBIaWRla2kgT25vLCBSeW9odG8gU2F3YWRhLCBSeXVpY2hpcm8gSXNoaXRhbmksIE1hcmMgT25nLCBUYWlraSBZYW1hZ3VjaGksIFRvc2hpa2kgS2F0YW9rYSwgQWtpaGlkZSBIYXlhc2hpLCBOb250YXdhdCBDaGFyb2VucGhha2RlZSwgVGFrZXNoaSBJYnVrYSIsMjAyMi0wNS0zMCxUb3dhcmRzIHVuaXZlcnNhbCBuZXVyYWwgbmV0d29yayBwb3RlbnRpYWwgZm9yIG1hdGVyaWFsIGRpc2NvdmVyeSBhcHBsaWNhYmxlIHRvIGFyYml0cmFyeSBjb21iaW5hdGlvbiBvZiA0NSBlbGVtZW50cyxodHRwczovL3d3dy5uYXR1cmUuY29tL2FydGljbGVzL3M0MTQ2Ny0wMjItMzA2ODctOSwyODQuMCwsLCwsLCwsLCwsLCxVbmtub3duLCJDb21wdXRhdGlvbmFsIG1hdGVyaWFsIGRpc2NvdmVyeSBpcyB1bmRlciBpbnRlbnNlIHN0dWR5IG93aW5nIHRvIGl0cyBhYmlsaXR5IHRvIGV4cGxvcmUgdGhlIHZhc3Qgc3BhY2Ugb2YgY2hlbWljYWwgc3lzdGVtcy4gTmV1cmFsIG5ldHdvcmsgcG90ZW50aWFscyAoTk5QcykgaGF2ZSBiZWVuIHNob3duIHRvIGJlIHBhcnRpY3VsYXJseSBlZmZlY3RpdmUgaW4gY29uZHVjdGluZyBhdG9taXN0aWMgc2ltdWxhdGlvbnMgZm9yIHN1Y2ggcHVycG9zZXMuIEhvd2V2ZXIsIGV4aXN0aW5nIE5OUHMgYXJlIGdlbmVyYWxseSBkZXNpZ25lZCBmb3IgbmFycm93IHRhcmdldCBtYXRlcmlhbHMsIG1ha2luZyB0aGVtIHVuc3VpdGFibGUgZm9yIGJyb2FkZXIgYXBwbGljYXRpb25zIGluIG1hdGVyaWFsIGRpc2NvdmVyeS4gSGVyZSB3ZSByZXBvcnQgYSBkZXZlbG9wbWVudCBvZiB1bml2ZXJzYWwgTk5QIGNhbGxlZCBQcmVGZXJyZWQgUG90ZW50aWFsIChQRlApLCB3aGljaCBpcyBhYmxlIHRvIGhhbmRsZSBhbnkgY29tYmluYXRpb24gb2YgNDUgZWxlbWVudHMuIFBhcnRpY3VsYXIgZW1waGFzaXMgaXMgcGxhY2VkIG9uIHRoZSBkYXRhc2V0cywgd2hpY2ggaW5jbHVkZSBhIGRpdmVyc2Ugc2V0IG9mIHZpcnR1YWwgc3RydWN0dXJlcyB1c2VkIHRvIGF0dGFpbiB0aGUgdW5pdmVyc2FsaXR5LiBXZSBkZW1vbnN0cmF0ZWQgdGhlIGFwcGxpY2FiaWxpdHkgb2YgUEZQIGluIHNlbGVjdGVkIGRvbWFpbnM6IGxpdGhpdW0gZGlmZnVzaW9uIGluIExpRmVTTzRGLCBtb2xlY3VsYXIgYWRzb3JwdGlvbiBpbiBtZXRhbC1vcmdhbmljIGZyYW1ld29ya3MsIGFuIG9yZGVy4oCTZGlzb3JkZXIgdHJhbnNpdGlvbiBvZiBDdS1BdSBhbGxveXMsIGFuZCBtYXRlcmlhbCBkaXNjb3ZlcnkgZm9yIGEgRmlzY2hlcuKAk1Ryb3BzY2ggY2F0YWx5c3QuIFRoZXkgc2hvd2Nhc2UgdGhlIHBvd2VyIG9mIFBGUCwgYW5kIHRoaXMgdGVjaG5vbG9neSBwcm92aWRlcyBhIGhpZ2hseSB1c2VmdWwgdG9vbCBmb3IgbWF0ZXJpYWwgZGlzY292ZXJ5LiIsLCxIb3N0ZWQgYWNjZXNzIChubyBBUEkpLEphcGFuLCwsLCwsMjAyNS0xMS0yOCAxMTo1Mzo0NCswMDowMCwsLCwsLEluZHVzdHJ5LCwsLCwsLCwsLCwsLCwsLCwsTm8KQ29nVmlkZW8sVmlkZW8sIlZpZGVvIGdlbmVyYXRpb24sVGV4dC10by12aWRlbyIsIlRzaW5naHVhIFVuaXZlcnNpdHksQmVpamluZyBBY2FkZW15IG9mIEFydGlmaWNpYWwgSW50ZWxsaWdlbmNlIC8gQkFBSSIsIldlbnlpIEhvbmcsIE1pbmcgRGluZywgV2VuZGkgWmhlbmcsIFhpbmdoYW4gTGl1LCBKaWUgVGFuZyIsMjAyMi0wNS0yOSxDb2dWaWRlbzogTGFyZ2Utc2NhbGUgUHJldHJhaW5pbmcgZm9yIFRleHQtdG8tVmlkZW8gR2VuZXJhdGlvbiB2aWEgVHJhbnNmb3JtZXJzLGh0dHBzOi8vYXJ4aXYub3JnL2Ficy8yMjA1LjE1ODY4LDEwNTguMCxIaXN0b3JpY2FsIHNpZ25pZmljYW5jZSxUaGUgd29ybGQncyBsYXJnZXN0IGFuZCBmaXJzdCBvcGVuc291cmNlIGxhcmdlLXNjYWxlIHByZS10cmFpbmVkIHRleHQtdG8tdmlkZW8gbW9kZWwuLDk0MDAwMDAwMDAuMCwsLCwxNDUwMDAwMDAwMDAsIiIidHJhaW5lZCBvbiA1LjQgbWlsbGlvbiB0ZXh0LXZpZGVvIHBhaXJzIiIiLCwsLCxTcGVjdWxhdGl2ZSwiTGFyZ2Utc2NhbGUgcHJldHJhaW5lZCB0cmFuc2Zvcm1lcnMgaGF2ZSBjcmVhdGVkIG1pbGVzdG9uZXMgaW4gdGV4dCAoR1BULTMpIGFuZCB0ZXh0LXRvLWltYWdlIChEQUxMLUUgYW5kIENvZ1ZpZXcpIGdlbmVyYXRpb24uIEl0cyBhcHBsaWNhdGlvbiB0byB2aWRlbyBnZW5lcmF0aW9uIGlzIHN0aWxsIGZhY2luZyBtYW55IGNoYWxsZW5nZXM6IFRoZSBwb3RlbnRpYWwgaHVnZSBjb21wdXRhdGlvbiBjb3N0IG1ha2VzIHRoZSB0cmFpbmluZyBmcm9tIHNjcmF0Y2ggdW5hZmZvcmRhYmxlOyBUaGUgc2NhcmNpdHkgYW5kIHdlYWsgcmVsZXZhbmNlIG9mIHRleHQtdmlkZW8gZGF0YXNldHMgaGluZGVyIHRoZSBtb2RlbCB1bmRlcnN0YW5kaW5nIGNvbXBsZXggbW92ZW1lbnQgc2VtYW50aWNzLiBJbiB0aGlzIHdvcmssIHdlIHByZXNlbnQgOUItcGFyYW1ldGVyIHRyYW5zZm9ybWVyIENvZ1ZpZGVvLCB0cmFpbmVkIGJ5IGluaGVyaXRpbmcgYSBwcmV0cmFpbmVkIHRleHQtdG8taW1hZ2UgbW9kZWwsIENvZ1ZpZXcyLiBXZSBhbHNvIHByb3Bvc2UgbXVsdGktZnJhbWUtcmF0ZSBoaWVyYXJjaGljYWwgdHJhaW5pbmcgc3RyYXRlZ3kgdG8gYmV0dGVyIGFsaWduIHRleHQgYW5kIHZpZGVvIGNsaXBzLiBBcyAocHJvYmFibHkpIHRoZSBmaXJzdCBvcGVuLXNvdXJjZSBsYXJnZS1zY2FsZSBwcmV0cmFpbmVkIHRleHQtdG8tdmlkZW8gbW9kZWwsIENvZ1ZpZGVvIG91dHBlcmZvcm1zIGFsbCBwdWJsaWNseSBhdmFpbGFibGUgbW9kZWxzIGF0IGEgbGFyZ2UgbWFyZ2luIGluIG1hY2hpbmUgYW5kIGh1bWFuIGV2YWx1YXRpb25zLiIsLCxPcGVuIHdlaWdodHMgKHVucmVzdHJpY3RlZCksIkNoaW5hLENoaW5hIixDb2dWaWV3MiwzLjA0NTZlKzE5LCI2TkQgPSA2Kjk0MDAwMDAwMDAqNTQwMDAwMD0zLjA0NTZlKzE3CgoobnVtYmVyIG9mIGVwb2NocyBpcyB1bmtub3duKSIsLCwyMDI2LTA1LTI1IDEyOjE2OjM0KzAwOjAwLCwsLCwsIkFjYWRlbWlhLEFjYWRlbWlhIixUcnVlLCwsLE9wZW4gc291cmNlLCJodHRwczovL2dpdGh1Yi5jb20vVEhVRE0vQ29nVmlkZW8KQXBhY2hlIDIKdHJhaW4gY29kZTogaHR0cHM6Ly9naXRodWIuY29tL1RIVURNL0NvZ1ZpZGVvL2Jsb2IvQ29nVmlkZW8vcHJldHJhaW5fY29ndmlkZW8ucHkgIixUcnVlLCwsRlAxNiwsLE9wZXJhdGlvbiBjb3VudGluZywsLCwsWWVzClRyYW5jZXB0aW9uLEJpb2xvZ3ksIlByb3RlaW5zLFByb3RlaW4gcGF0aG9nZW5pY2l0eSBwcmVkaWN0aW9uIiwiVW5pdmVyc2l0eSBvZiBPeGZvcmQsSGFydmFyZCBNZWRpY2FsIFNjaG9vbCxDb2hlcmUiLCJQYXNjYWwgTm90aW4sIE1hZmFsZGEgRGlhcywgSm9uYXRoYW4gRnJhemVyLCBKYXZpZXIgTWFyY2hlbmEtSHVydGFkbywgQWlkYW4gR29tZXosIERlYm9yYSBTLiBNYXJrcywgWWFyaW4gR2FsIiwyMDIyLTA1LTI3LFRyYW5jZXB0aW9uOiBwcm90ZWluIGZpdG5lc3MgcHJlZGljdGlvbiB3aXRoIGF1dG9yZWdyZXNzaXZlIHRyYW5zZm9ybWVycyBhbmQgaW5mZXJlbmNlLXRpbWUgcmV0cmlldmFsLGh0dHBzOi8vYXJ4aXYub3JnL2Ficy8yMjA1LjEzNzYwLDI0My4wLFNPVEEgaW1wcm92ZW1lbnQsIlRhYmxlIDIKIiJXZSBpbnRyb2R1Y2UgVHJhbmNlcHRpb24sIGEgbm92ZWwgdHJhbnNmb3JtZXIgYXJjaGl0ZWN0dXJlIGxldmVyYWdpbmcgYXV0b3JlZ3Jlc3NpdmUgcHJlZGljdGlvbnMgYW5kIHJldHJpZXZhbCBvZiBob21vbG9nb3VzIHNlcXVlbmNlcyBhdCBpbmZlcmVuY2UgdG8gYWNoaWV2ZSBzdGF0ZS1vZi10aGUtYXJ0IGZpdG5lc3MgcHJlZGljdGlvbiBwZXJmb3JtYW5jZS4gR2l2ZW4gaXRzIG1hcmtlZGx5IGhpZ2hlciBwZXJmb3JtYW5jZSBvbiBtdWx0aXBsZSBtdXRhbnRzLCByb2J1c3RuZXNzIHRvIHNoYWxsb3cgYWxpZ25tZW50cyBhbmQgYWJpbGl0eSB0byBzY29yZSBpbmRlbHMsIG91ciBhcHByb2FjaCBvZmZlcnMgc2lnbmlmaWNhbnQgZ2FpbiBvZiBzY29wZSBvdmVyIGV4aXN0aW5nIGFwcHJvYWNoZXMuIiIiLDcwMDAwMDAwMC4wLCIiIk91ciBsYXJnZXN0IHRyYW5zZm9ybWVyIG1vZGVsLCBUcmFuY2VwdGlvbiBMLCBoYXMgNzAwTSBwYXJhbWV0ZXJzIGFuZCBpcyB0cmFpbmVkIG9uIFVuaVJlZjEwMCAoU3V6ZWsgZXQgYWwuLCAyMDE0KSIiIiw3LjI0ZSsyMSwiVHJhaW5lZCB1c2luZyA2NCBBMTAwIEdQVXMgZm9yIHR3byB3ZWVrcy4KNjQgKiAzMTIgdGVyYUZMT1AvcyAqIDE0IGRheXMgKiAyNCBob3Vycy9kYXkgKiAzNjAwIHNlY29uZHMvaG91ciAqIDAuMyB1dGlsaXphdGlvbiAoYXNzdW1wdGlvbikKPSA3LjI0ZTIxIiw0ODIzMDQwMDAwMCwiVG90YWwgdG9rZW5zID0gTnVtYmVyIG9mIFNlcXVlbmNlcyDDlyBBdmVyYWdlIFNlcXVlbmNlIExlbmd0aAoyNDksMDAwLDAwMCDDlyAzMDAgPSA3NCw3MDAsMDAwLDAwMCDiiYggNy41IMOXIDEwwrnigbAgdG9rZW5zIiwzMzYuMCwyIHdlZWtzLE5WSURJQSBBMTAwLFNlbGYtc3VwZXJ2aXNlZCBsZWFybmluZyxDb25maWRlbnQsIlRoZSBhYmlsaXR5IHRvIGFjY3VyYXRlbHkgbW9kZWwgdGhlIGZpdG5lc3MgbGFuZHNjYXBlIG9mIHByb3RlaW4gc2VxdWVuY2VzIGlzIGNyaXRpY2FsIHRvIGEgd2lkZSByYW5nZSBvZiBhcHBsaWNhdGlvbnMsIGZyb20gcXVhbnRpZnlpbmcgdGhlIGVmZmVjdHMgb2YgaHVtYW4gdmFyaWFudHMgb24gZGlzZWFzZSBsaWtlbGlob29kLCB0byBwcmVkaWN0aW5nIGltbXVuZS1lc2NhcGUgbXV0YXRpb25zIGluIHZpcnVzZXMgYW5kIGRlc2lnbmluZyBub3ZlbCBiaW90aGVyYXBldXRpYyBwcm90ZWlucy4gRGVlcCBnZW5lcmF0aXZlIG1vZGVscyBvZiBwcm90ZWluIHNlcXVlbmNlcyB0cmFpbmVkIG9uIG11bHRpcGxlIHNlcXVlbmNlIGFsaWdubWVudHMgaGF2ZSBiZWVuIHRoZSBtb3N0IHN1Y2Nlc3NmdWwgYXBwcm9hY2hlcyBzbyBmYXIgdG8gYWRkcmVzcyB0aGVzZSB0YXNrcy4gVGhlIHBlcmZvcm1hbmNlIG9mIHRoZXNlIG1ldGhvZHMgaXMgaG93ZXZlciBjb250aW5nZW50IG9uIHRoZSBhdmFpbGFiaWxpdHkgb2Ygc3VmZmljaWVudGx5IGRlZXAgYW5kIGRpdmVyc2UgYWxpZ25tZW50cyBmb3IgcmVsaWFibGUgdHJhaW5pbmcuIFRoZWlyIHBvdGVudGlhbCBzY29wZSBpcyB0aHVzIGxpbWl0ZWQgYnkgdGhlIGZhY3QgbWFueSBwcm90ZWluIGZhbWlsaWVzIGFyZSBoYXJkLCBpZiBub3QgaW1wb3NzaWJsZSwgdG8gYWxpZ24uIExhcmdlIGxhbmd1YWdlIG1vZGVscyB0cmFpbmVkIG9uIG1hc3NpdmUgcXVhbnRpdGllcyBvZiBub24tYWxpZ25lZCBwcm90ZWluIHNlcXVlbmNlcyBmcm9tIGRpdmVyc2UgZmFtaWxpZXMgYWRkcmVzcyB0aGVzZSBwcm9ibGVtcyBhbmQgc2hvdyBwb3RlbnRpYWwgdG8gZXZlbnR1YWxseSBicmlkZ2UgdGhlIHBlcmZvcm1hbmNlIGdhcC4gV2UgaW50cm9kdWNlIFRyYW5jZXB0aW9uLCBhIG5vdmVsIHRyYW5zZm9ybWVyIGFyY2hpdGVjdHVyZSBsZXZlcmFnaW5nIGF1dG9yZWdyZXNzaXZlIHByZWRpY3Rpb25zIGFuZCByZXRyaWV2YWwgb2YgaG9tb2xvZ291cyBzZXF1ZW5jZXMgYXQgaW5mZXJlbmNlIHRvIGFjaGlldmUgc3RhdGUtb2YtdGhlLWFydCBmaXRuZXNzIHByZWRpY3Rpb24gcGVyZm9ybWFuY2UuIEdpdmVuIGl0cyBtYXJrZWRseSBoaWdoZXIgcGVyZm9ybWFuY2Ugb24gbXVsdGlwbGUgbXV0YW50cywgcm9idXN0bmVzcyB0byBzaGFsbG93IGFsaWdubWVudHMgYW5kIGFiaWxpdHkgdG8gc2NvcmUgaW5kZWxzLCBvdXIgYXBwcm9hY2ggb2ZmZXJzIHNpZ25pZmljYW50IGdhaW4gb2Ygc2NvcGUgb3ZlciBleGlzdGluZyBhcHByb2FjaGVzLiBUbyBlbmFibGUgbW9yZSByaWdvcm91cyBtb2RlbCB0ZXN0aW5nIGFjcm9zcyBhIGJyb2FkZXIgcmFuZ2Ugb2YgcHJvdGVpbiBmYW1pbGllcywgd2UgZGV2ZWxvcCBQcm90ZWluR3ltIC0tIGFuIGV4dGVuc2l2ZSBzZXQgb2YgbXVsdGlwbGV4ZWQgYXNzYXlzIG9mIHZhcmlhbnQgZWZmZWN0cywgc3Vic3RhbnRpYWxseSBpbmNyZWFzaW5nIGJvdGggdGhlIG51bWJlciBhbmQgZGl2ZXJzaXR5IG9mIGFzc2F5cyBjb21wYXJlZCB0byBleGlzdGluZyBiZW5jaG1hcmtzLiIsLCxPcGVuIHdlaWdodHMgKHVucmVzdHJpY3RlZCksIlVuaXRlZCBLaW5nZG9tIG9mIEdyZWF0IEJyaXRhaW4gYW5kIE5vcnRoZXJuIElyZWxhbmQsVW5pdGVkIFN0YXRlcyBvZiBBbWVyaWNhLENhbmFkYSIsLCwsNjQuMCwsMjAyNi0wNS0yNSAxMjoxNjozNSswMDowMCwsLCwsLCJBY2FkZW1pYSxBY2FkZW1pYSxJbmR1c3RyeSIsLCwsMjE1MDQuMCxPcGVuIHNvdXJjZSwiTUlUIGxpY2Vuc2UKCmh0dHBzOi8vZ2l0aHViLmNvbS9PQVRNTC1NYXJrc2xhYi9UcmFuY2VwdGlvbgoKaHR0cHM6Ly9odWdnaW5nZmFjZS5jby9PQVRNTC1NYXJrc2xhYi9UcmFuY2VwdGlvbl9MYXJnZSIsLDE1MjQ3LjQzNjA4ODQ4NzM3LCwsLDUxMzkwLjY3NDEzNDk4Mzk0LEhhcmR3YXJlLE9BVE1MLU1hcmtzbGFiLCwsLFllcwpHUFQtMiBNZWRpdW0gKEZsYXNoQXR0ZW50aW9uKSxMYW5ndWFnZSxMYW5ndWFnZSBtb2RlbGluZy9nZW5lcmF0aW9uLCJTdGFuZm9yZCBVbml2ZXJzaXR5LFVuaXZlcnNpdHkgYXQgQnVmZmFsbyIsIlRyaSBEYW8sIERhbmllbCBZLiBGdSwgU3RlZmFubyBFcm1vbiwgQXRyaSBSdWRyYSwgQ2hyaXN0b3BoZXIgUsOpIiwyMDIyLTA1LTI3LEZsYXNoQXR0ZW50aW9uOiBGYXN0IGFuZCBNZW1vcnktRWZmaWNpZW50IEV4YWN0IEF0dGVudGlvbiB3aXRoIElPLUF3YXJlbmVzcyxodHRwczovL2FyeGl2Lm9yZy9hYnMvMjIwNS4xNDEzNSw0Mjk1LjAsIkhpZ2hseSBjaXRlZCxIaXN0b3JpY2FsIHNpZ25pZmljYW5jZSIsLDM1NTAwMDAwMC4wLCJHUFQtMiBNZWRpdW0gZnJvbSBoZXJlLCBha2EgR1BULTIgMzU1TTogaHR0cHM6Ly9odWdnaW5nZmFjZS5jby9vcGVuYWktY29tbXVuaXR5L2dwdDItbWVkaXVtIiw4LjkyODA5MjJlKzIwLCIyLjI3MmUrMjEgKEdQVC0yIDM1NU0pLiAzeCBzcGVlZHVwIGNsYWltZWQgb3ZlciB0aGUgb3JpZ2luYWwgaW1wbGVtZW50YXRpb24sIGJ1dCBub3QgY2xlYXIgaG93IHRoaXMgaW50ZXJhY3RzIHdpdGggb3ZlcmFsbCB0cmFpbmluZyBjb21wdXRlLgoKQWx0ZXJuYXRpdmUgZGF0YSBmb3IgY2FsY3VsYXRpb246IDh4IEExMDAgODBHQiAqIDE2NS42IGhvdXJzIGF0IDYwJSB1dGlsaXphdGlvbiAoaGlnaGVyIHRoYW4gYXZlcmFnZSBiZWNhdXNlIEZsYXNoQXR0ZW50aW9uLTIgcGFwZXIgcmVwb3J0cyA3MiUgdXRpbGl6YXRpb24gd2l0aCBsYXJnZXIgbW9kZWxzIGFuZCBGbGFzaEF0dGVudGlvbi0xIHJ1bnMgfjk1JSBhcyBmYXN0IGFzIEZBLTIgb24gdGhlIHNtYWxsZXN0IG1vZGVsIHRoZW4gdGVzdGVkOiBHUFQzLTEuM0Igd2l0aCAySyBjb250ZXh0LCB3aGVyZWFzIHRoaXMgcGFwZXIgdXNlcyBHUFQyLTM1NU0gd2l0aCAxSyBjb250ZXh0LiBQYXBlciB1c2VzIG1peGVkIHByZWNpc2lvbiB0cmFpbmluZyBmb3IgR1BULTIgTWVkaXVtIChQeVRvcmNoIEFNUCkuIAoKIiJXZSB0cmFpbiB0aGUgbW9kZWwgb24gOMOXQTEwMC00MEdCIEdQVXMsIGFuZCB3ZSBtZWFzdXJlIHRoZSB3YWxsLWNsb2NrIHRyYWluaW5nIHRpbWUuIFRyYWluaW5nCkdQVC0yIHNtYWxsIHRha2VzIGJldHdlZW4gMi43LTkuNSBkYXlzLCBhbmQgdHJhaW5pbmcgR1BULTIgbWVkaXVtIHRha2VzIGJldHdlZW4gNi45LTIxLjAgZGF5cyAoVGFibGUgMikuIiIKCjggR1BVcyAqIDMxMjAwMDAwMDAwMDAwMCBGTE9QIC8gR1BVIC8gc2VjICogMTY1LjYgaG91cnMgKiAzNjAwIHNlYyAvIGhvdXIgKiAwLjYgW2Fzc3VtZWQgdXRpbGl6YXRpb25dID0gOC45MjgwOTIyZSsyMCBGTE9QIiwxMDEzMDAwMDAwMCxGcm9tIE9wZW5XZWJUZXh0LDE2NS42LDYuOSBkYXlzLE5WSURJQSBBMTAwIFNYTTQgNDAgR0IsLENvbmZpZGVudCwiVHJhbnNmb3JtZXJzIGFyZSBzbG93IGFuZCBtZW1vcnktaHVuZ3J5IG9uIGxvbmcgc2VxdWVuY2VzLCBzaW5jZSB0aGUgdGltZSBhbmQgbWVtb3J5IGNvbXBsZXhpdHkgb2Ygc2VsZi1hdHRlbnRpb24gYXJlIHF1YWRyYXRpYyBpbiBzZXF1ZW5jZSBsZW5ndGguIEFwcHJveGltYXRlIGF0dGVudGlvbiBtZXRob2RzIGhhdmUgYXR0ZW1wdGVkIHRvIGFkZHJlc3MgdGhpcyBwcm9ibGVtIGJ5IHRyYWRpbmcgb2ZmIG1vZGVsIHF1YWxpdHkgdG8gcmVkdWNlIHRoZSBjb21wdXRlIGNvbXBsZXhpdHksIGJ1dCBvZnRlbiBkbyBub3QgYWNoaWV2ZSB3YWxsLWNsb2NrIHNwZWVkdXAuIFdlIGFyZ3VlIHRoYXQgYSBtaXNzaW5nIHByaW5jaXBsZSBpcyBtYWtpbmcgYXR0ZW50aW9uIGFsZ29yaXRobXMgSU8tYXdhcmUgLS0gYWNjb3VudGluZyBmb3IgcmVhZHMgYW5kIHdyaXRlcyBiZXR3ZWVuIGxldmVscyBvZiBHUFUgbWVtb3J5LiBXZSBwcm9wb3NlIEZsYXNoQXR0ZW50aW9uLCBhbiBJTy1hd2FyZSBleGFjdCBhdHRlbnRpb24gYWxnb3JpdGhtIHRoYXQgdXNlcyB0aWxpbmcgdG8gcmVkdWNlIHRoZSBudW1iZXIgb2YgbWVtb3J5IHJlYWRzL3dyaXRlcyBiZXR3ZWVuIEdQVSBoaWdoIGJhbmR3aWR0aCBtZW1vcnkgKEhCTSkgYW5kIEdQVSBvbi1jaGlwIFNSQU0uIFdlIGFuYWx5emUgdGhlIElPIGNvbXBsZXhpdHkgb2YgRmxhc2hBdHRlbnRpb24sIHNob3dpbmcgdGhhdCBpdCByZXF1aXJlcyBmZXdlciBIQk0gYWNjZXNzZXMgdGhhbiBzdGFuZGFyZCBhdHRlbnRpb24sIGFuZCBpcyBvcHRpbWFsIGZvciBhIHJhbmdlIG9mIFNSQU0gc2l6ZXMuIFdlIGFsc28gZXh0ZW5kIEZsYXNoQXR0ZW50aW9uIHRvIGJsb2NrLXNwYXJzZSBhdHRlbnRpb24sIHlpZWxkaW5nIGFuIGFwcHJveGltYXRlIGF0dGVudGlvbiBhbGdvcml0aG0gdGhhdCBpcyBmYXN0ZXIgdGhhbiBhbnkgZXhpc3RpbmcgYXBwcm94aW1hdGUgYXR0ZW50aW9uIG1ldGhvZC4gRmxhc2hBdHRlbnRpb24gdHJhaW5zIFRyYW5zZm9ybWVycyBmYXN0ZXIgdGhhbiBleGlzdGluZyBiYXNlbGluZXM6IDE1JSBlbmQtdG8tZW5kIHdhbGwtY2xvY2sgc3BlZWR1cCBvbiBCRVJULWxhcmdlIChzZXEuIGxlbmd0aCA1MTIpIGNvbXBhcmVkIHRvIHRoZSBNTFBlcmYgMS4xIHRyYWluaW5nIHNwZWVkIHJlY29yZCwgMyBzcGVlZHVwIG9uIEdQVC0yIChzZXEuIGxlbmd0aCAxSyksIGFuZCAyLjQgc3BlZWR1cCBvbiBsb25nLXJhbmdlIGFyZW5hIChzZXEuIGxlbmd0aCAxSy00SykuIEZsYXNoQXR0ZW50aW9uIGFuZCBibG9jay1zcGFyc2UgRmxhc2hBdHRlbnRpb24gZW5hYmxlIGxvbmdlciBjb250ZXh0IGluIFRyYW5zZm9ybWVycywgeWllbGRpbmcgaGlnaGVyIHF1YWxpdHkgbW9kZWxzICgwLjcgYmV0dGVyIHBlcnBsZXhpdHkgb24gR1BULTIgYW5kIDYuNCBwb2ludHMgb2YgbGlmdCBvbiBsb25nLWRvY3VtZW50IGNsYXNzaWZpY2F0aW9uKSBhbmQgZW50aXJlbHkgbmV3IGNhcGFiaWxpdGllczogdGhlIGZpcnN0IFRyYW5zZm9ybWVycyB0byBhY2hpZXZlIGJldHRlci10aGFuLWNoYW5jZSBwZXJmb3JtYW5jZSBvbiB0aGUgUGF0aC1YIGNoYWxsZW5nZSAoc2VxLiBsZW5ndGggMTZLLCA2MS40JSBhY2N1cmFjeSkgYW5kIFBhdGgtMjU2IChzZXEuIGxlbmd0aCA2NEssIDYzLjElIGFjY3VyYWN5KS4iLCwsT3BlbiB3ZWlnaHRzICh1bnJlc3RyaWN0ZWQpLCJVbml0ZWQgU3RhdGVzIG9mIEFtZXJpY2EsVW5pdGVkIFN0YXRlcyBvZiBBbWVyaWNhIiwsLCJKdXN0IGNoZWNraW5nIC0gc2hvdWxkbid0IHVzZSBHUFQtMiBhcyB0aGUgYmFzZSBtb2RlbCBoZXJlIHNpbmNlIHRoZSBwYXBlciBpc24ndCBhIGZpbmUtdHVuZSBidXQgYSByZWltcGxlbWVudGF0aW9uLCBjb3JyZWN0PyIsOC4wLCwyMDI2LTA1LTI1IDEyOjE2OjM2KzAwOjAwLCwsLDUxMi4wLCwiQWNhZGVtaWEsQWNhZGVtaWEiLCwsLCxPcGVuIHNvdXJjZSwiQlNELTMtQ2xhdXNlIGxpY2Vuc2UKaHR0cHM6Ly9naXRodWIuY29tL0Rhby1BSUxhYi9mbGFzaC1hdHRlbnRpb24iLCwsLCwsNjQyMy44MzQyNjY4NzI5OTMsIkNvbXBhcmlzb24gd2l0aCBvdGhlciBtb2RlbHMsSGFyZHdhcmUiLCwsLCxZZXMKVFJJTUVMTWV4dCAoMjQ3TSksTGFuZ3VhZ2UsIkxhbmd1YWdlIG1vZGVsaW5nL2dlbmVyYXRpb24sVHJhbnNsYXRpb24iLFByaW5jZXRvbiBVbml2ZXJzaXR5LCJaZXh1YW4gWmhvbmcsIFRhbyBMZWksIERhbnFpIENoZW4iLDIwMjItMDUtMjUsVHJhaW5pbmcgTGFuZ3VhZ2UgTW9kZWxzIHdpdGggTWVtb3J5IEF1Z21lbnRhdGlvbixodHRwczovL2FyeGl2Lm9yZy9hYnMvMjIwNS4xMjY3NCwxNTIuMCwsLDI0NzAwMDAwMC4wMDAwMDAwMywsMy4xMmUrMTksIlRhYmxlIDk6IAo3MzcyOCB0b2tlbnMgcGVyIHVwZGF0ZSAqIDI4NjAwMCB1cGRhdGVzID0yMTA4NjIwODAwMCB0b2tlbnMKClVzaW5nIDZORCBmb3JtdWxhOgo2ICogMjQ3MDAwMDAwICogMjEwODYyMDgwMDAgPSAzLjEyNDk3NmUrMTkiLDIxMDg2MjA4MDAwLCwsLCwsQ29uZmlkZW50LCJSZWNlbnQgd29yayBoYXMgaW1wcm92ZWQgbGFuZ3VhZ2UgbW9kZWxzIChMTXMpIHJlbWFya2FibHkgYnkgZXF1aXBwaW5nIHRoZW0gd2l0aCBhIG5vbi1wYXJhbWV0cmljIG1lbW9yeSBjb21wb25lbnQuIEhvd2V2ZXIsIG1vc3QgZXhpc3RpbmcgYXBwcm9hY2hlcyBvbmx5IGludHJvZHVjZSBtZW0tb3JpZXMgYXQgdGVzdGluZyB0aW1lIG9yIHJlcHJlc2VudCB0aGVtIHVzaW5nIGEgc2VwYXJhdGVseSB0cmFpbmVkIGVuY29kZXIsIHJlc3VsdGluZyBpbiBzdWJvcHRpbWFsIHRyYWluaW5nIG9mIHRoZSBsYW5ndWFnZSBtb2RlbC4gSW4gdGhpcyB3b3JrLCB3ZSBwcmVzZW50IFRSSU1FLCBhIG5vdmVsIHlldCBzaW1wbGUgdHJhaW5pbmcgYXBwcm9hY2ggZGVzaWduZWQgZm9yIHRyYWluaW5nIExNcyB3aXRoIG1lbW9yeSBhdWdtZW50YXRpb24uIE91ciBhcHByb2FjaCB1c2VzIGEgdHJhaW5pbmcgb2JqZWN0aXZlIHRoYXQgZGlyZWN0bHkgdGFrZXMgaW4tYmF0Y2ggZXhhbXBsZXMgYXMgYWNjZXNzaWJsZSBtZW1vcnkuIFdlIGFsc28gcHJlc2VudCBuZXcgbWV0aG9kcyBmb3IgbWVtb3J5IGNvbnN0cnVjdGlvbiBhbmQgZGF0YSBiYXRjaGluZywgd2hpY2ggYXJlIHVzZWQgZm9yIGFkYXB0aW5nIHRvIGRpZmZlcmVudCBzZXRzIG9mIG1lbW9yaWVzLS1sb2NhbCwgbG9uZy10ZXJtLCBhbmQgZXh0ZXJuYWwgbWVtb3J5LS1hdCB0ZXN0aW5nIHRpbWUuIFdlIGV2YWx1YXRlIFRSSU1FIG9uIG11bHRpcGxlIGxhbmd1YWdlIG1vZGVsaW5nIGFuZCBtYWNoaW5lIHRyYW5zbGF0aW9uIGJlbmNobWFya3MgYW5kIHNob3cgdGhhdCBpdCBpcyBhYmxlIHRvIGFjaGlldmUgc2lnbmlmaWNhbnQgaW1wcm92ZW1lbnRzIGFjcm9zcyBhbGwgdGhlIHNldHRpbmdzLiBDb25jcmV0ZWx5LCBUUklNRSByZWR1Y2VzIHRoZSBwZXJwbGV4aXR5IGZyb20gMTguNzAgdG8gMTUuMzcgb24gV0lLSVRFWFQtMTAzLCBieSBlZmZlY3RpdmVseSBsZXZlcmFnaW5nIGEgbGFyZ2UgbWVtb3J5IHNldCBmcm9tIHRoZSB0cmFpbmluZyBjb3JwdXMuIENvbXBhcmVkIHRvIHN0YW5kYXJkIExNIHRyYWluaW5nLCBUUklNRSBhZGRzIG5lZ2xpZ2libGUgY29tcHV0YXRpb25hbCBvdmVyaGVhZCBhbmQgaXMgY29tcGF0aWJsZSB3aXRoIGRpZmZlcmVudCBuZXVyYWwgYXJjaGl0ZWN0dXJlcywgbWFraW5nIGl0IGEgdmVyc2F0aWxlIHNvbHV0aW9uIGZvciB0cmFpbmluZyBtZW1vcnktYXVnbWVudGVkIExNcy4iLDIwNC43MixUUklNRUxNZXh0ICgyNDdNKSxPcGVuIHdlaWdodHMgKG5vbi1jb21tZXJjaWFsKSxVbml0ZWQgU3RhdGVzIG9mIEFtZXJpY2EsLCwsLCwyMDI2LTA1LTI1IDEyOjE2OjM2KzAwOjAwLCwsLCwsQWNhZGVtaWEsLCwsLE9wZW4gKG5vbi1jb21tZXJjaWFsKSwiY29kZSBhbmQgd2VpZ2h0cywgbm8gY2xlYXIgbGljZW5zZTogaHR0cHM6Ly9naXRodWIuY29tL3ByaW5jZXRvbi1ubHAvVFJJTUU/dGFiPXJlYWRtZS1vdi1maWxlICIsLCwsLCwsLCwsLCxZZXMKVFJJTUVMTWV4dCAoN00pLExhbmd1YWdlLCJMYW5ndWFnZSBtb2RlbGluZy9nZW5lcmF0aW9uLFRyYW5zbGF0aW9uIixQcmluY2V0b24gVW5pdmVyc2l0eSwiWmV4dWFuIFpob25nLCBUYW8gTGVpLCBEYW5xaSBDaGVuIiwyMDIyLTA1LTI1LFRyYWluaW5nIExhbmd1YWdlIE1vZGVscyB3aXRoIE1lbW9yeSBBdWdtZW50YXRpb24saHR0cHM6Ly9hcnhpdi5vcmcvYWJzLzIyMDUuMTI2NzQsMTUyLjAsLCw3MDAwMDAwLjAsLDIuMDZlKzE3LCIyNDU3NiB0b2tlbnMgcGVyIHVwZGF0ZSAqICAyMDAwMDAgdXBkYXRlcyA9IDQ5MTUyMDAwMDAgdG9rZW5zCgpVc2luZyA2TkQgZm9ybXVsYToKNio3MDAwMDAwKjQ5MTUyMDAwMDA9Mi4wNjQzODRlKzE3Iiw0OTE1MjAwMDAwLCIiIldJS0lURVhULTEwMyAoTWVyaXR5IGV0IGFsLiwgMjAxNykgaXMgYSB3b3JkLQpsZXZlbCBsYW5ndWFnZSBtb2RlbGluZyBkYXRhc2V0IGNvbnNpc3Rpbmcgb2YKMTAzTSB0cmFpbmluZyB0b2tlbnMuICIiIiwsLCwsQ29uZmlkZW50LCJSZWNlbnQgd29yayBoYXMgaW1wcm92ZWQgbGFuZ3VhZ2UgbW9kZWxzIChMTXMpIHJlbWFya2FibHkgYnkgZXF1aXBwaW5nIHRoZW0gd2l0aCBhIG5vbi1wYXJhbWV0cmljIG1lbW9yeSBjb21wb25lbnQuIEhvd2V2ZXIsIG1vc3QgZXhpc3RpbmcgYXBwcm9hY2hlcyBvbmx5IGludHJvZHVjZSBtZW0tb3JpZXMgYXQgdGVzdGluZyB0aW1lIG9yIHJlcHJlc2VudCB0aGVtIHVzaW5nIGEgc2VwYXJhdGVseSB0cmFpbmVkIGVuY29kZXIsIHJlc3VsdGluZyBpbiBzdWJvcHRpbWFsIHRyYWluaW5nIG9mIHRoZSBsYW5ndWFnZSBtb2RlbC4gSW4gdGhpcyB3b3JrLCB3ZSBwcmVzZW50IFRSSU1FLCBhIG5vdmVsIHlldCBzaW1wbGUgdHJhaW5pbmcgYXBwcm9hY2ggZGVzaWduZWQgZm9yIHRyYWluaW5nIExNcyB3aXRoIG1lbW9yeSBhdWdtZW50YXRpb24uIE91ciBhcHByb2FjaCB1c2VzIGEgdHJhaW5pbmcgb2JqZWN0aXZlIHRoYXQgZGlyZWN0bHkgdGFrZXMgaW4tYmF0Y2ggZXhhbXBsZXMgYXMgYWNjZXNzaWJsZSBtZW1vcnkuIFdlIGFsc28gcHJlc2VudCBuZXcgbWV0aG9k</x:v>
      </x:c>
    </x:row>
    <x:row r="209" ht="18" customHeight="1">
      <x:c r="A209" s="17" t="n">
        <x:v>204</x:v>
      </x:c>
      <x:c r="B209" s="17" t="n">
        <x:v>310</x:v>
      </x:c>
      <x:c r="C209" s="160" t="str">
        <x:v>cyBmb3IgbWVtb3J5IGNvbnN0cnVjdGlvbiBhbmQgZGF0YSBiYXRjaGluZywgd2hpY2ggYXJlIHVzZWQgZm9yIGFkYXB0aW5nIHRvIGRpZmZlcmVudCBzZXRzIG9mIG1lbW9yaWVzLS1sb2NhbCwgbG9uZy10ZXJtLCBhbmQgZXh0ZXJuYWwgbWVtb3J5LS1hdCB0ZXN0aW5nIHRpbWUuIFdlIGV2YWx1YXRlIFRSSU1FIG9uIG11bHRpcGxlIGxhbmd1YWdlIG1vZGVsaW5nIGFuZCBtYWNoaW5lIHRyYW5zbGF0aW9uIGJlbmNobWFya3MgYW5kIHNob3cgdGhhdCBpdCBpcyBhYmxlIHRvIGFjaGlldmUgc2lnbmlmaWNhbnQgaW1wcm92ZW1lbnRzIGFjcm9zcyBhbGwgdGhlIHNldHRpbmdzLiBDb25jcmV0ZWx5LCBUUklNRSByZWR1Y2VzIHRoZSBwZXJwbGV4aXR5IGZyb20gMTguNzAgdG8gMTUuMzcgb24gV0lLSVRFWFQtMTAzLCBieSBlZmZlY3RpdmVseSBsZXZlcmFnaW5nIGEgbGFyZ2UgbWVtb3J5IHNldCBmcm9tIHRoZSB0cmFpbmluZyBjb3JwdXMuIENvbXBhcmVkIHRvIHN0YW5kYXJkIExNIHRyYWluaW5nLCBUUklNRSBhZGRzIG5lZ2xpZ2libGUgY29tcHV0YXRpb25hbCBvdmVyaGVhZCBhbmQgaXMgY29tcGF0aWJsZSB3aXRoIGRpZmZlcmVudCBuZXVyYWwgYXJjaGl0ZWN0dXJlcywgbWFraW5nIGl0IGEgdmVyc2F0aWxlIHNvbHV0aW9uIGZvciB0cmFpbmluZyBtZW1vcnktYXVnbWVudGVkIExNcy4iLDQ3LjcyLFRSSU1FTE1leHQgKDdNKSxPcGVuIHdlaWdodHMgKG5vbi1jb21tZXJjaWFsKSxVbml0ZWQgU3RhdGVzIG9mIEFtZXJpY2EsLCwsLCwyMDI2LTA1LTI1IDEyOjE2OjM2KzAwOjAwLCwsLCwsQWNhZGVtaWEsLCwsLE9wZW4gKG5vbi1jb21tZXJjaWFsKSwiY29kZSBhbmQgd2VpZ2h0cywgbm8gY2xlYXIgbGljZW5zZTogaHR0cHM6Ly9naXRodWIuY29tL3ByaW5jZXRvbi1ubHAvVFJJTUU/dGFiPXJlYWRtZS1vdi1maWxlICIsLCwsLCwsLCwsLCxZZXMKVFJJTUVMTWxvbmcgKDE1ME0pLExhbmd1YWdlLCJMYW5ndWFnZSBtb2RlbGluZy9nZW5lcmF0aW9uLFRyYW5zbGF0aW9uIixQcmluY2V0b24gVW5pdmVyc2l0eSwiWmV4dWFuIFpob25nLCBUYW8gTGVpLCBEYW5xaSBDaGVuIiwyMDIyLTA1LTI1LFRyYWluaW5nIExhbmd1YWdlIE1vZGVscyB3aXRoIE1lbW9yeSBBdWdtZW50YXRpb24saHR0cHM6Ly9hcnhpdi5vcmcvYWJzLzIyMDUuMTI2NzQsMTUyLjAsLCwxNTAwMDAwMDAuMCwsNi40OGUrMTgsIlRhYmxlIDk6IAozNjAwMCB0b2tlbnMgcGVyIHVwZGF0ZSAqIDIwMDAwMCB1cGRhdGVzID0gNzIwMDAwMDAwMCB0b2tlbnMKClVzaW5nIDZORCBmb3JtdWxhOgo2KjcyMDAwMDAwMDAqMTUwMDAwMDAwPTYuNDhlKzE4Iiw3MjAwMDAwMDAwLCwsLCwsQ29uZmlkZW50LCJSZWNlbnQgd29yayBoYXMgaW1wcm92ZWQgbGFuZ3VhZ2UgbW9kZWxzIChMTXMpIHJlbWFya2FibHkgYnkgZXF1aXBwaW5nIHRoZW0gd2l0aCBhIG5vbi1wYXJhbWV0cmljIG1lbW9yeSBjb21wb25lbnQuIEhvd2V2ZXIsIG1vc3QgZXhpc3RpbmcgYXBwcm9hY2hlcyBvbmx5IGludHJvZHVjZSBtZW0tb3JpZXMgYXQgdGVzdGluZyB0aW1lIG9yIHJlcHJlc2VudCB0aGVtIHVzaW5nIGEgc2VwYXJhdGVseSB0cmFpbmVkIGVuY29kZXIsIHJlc3VsdGluZyBpbiBzdWJvcHRpbWFsIHRyYWluaW5nIG9mIHRoZSBsYW5ndWFnZSBtb2RlbC4gSW4gdGhpcyB3b3JrLCB3ZSBwcmVzZW50IFRSSU1FLCBhIG5vdmVsIHlldCBzaW1wbGUgdHJhaW5pbmcgYXBwcm9hY2ggZGVzaWduZWQgZm9yIHRyYWluaW5nIExNcyB3aXRoIG1lbW9yeSBhdWdtZW50YXRpb24uIE91ciBhcHByb2FjaCB1c2VzIGEgdHJhaW5pbmcgb2JqZWN0aXZlIHRoYXQgZGlyZWN0bHkgdGFrZXMgaW4tYmF0Y2ggZXhhbXBsZXMgYXMgYWNjZXNzaWJsZSBtZW1vcnkuIFdlIGFsc28gcHJlc2VudCBuZXcgbWV0aG9kcyBmb3IgbWVtb3J5IGNvbnN0cnVjdGlvbiBhbmQgZGF0YSBiYXRjaGluZywgd2hpY2ggYXJlIHVzZWQgZm9yIGFkYXB0aW5nIHRvIGRpZmZlcmVudCBzZXRzIG9mIG1lbW9yaWVzLS1sb2NhbCwgbG9uZy10ZXJtLCBhbmQgZXh0ZXJuYWwgbWVtb3J5LS1hdCB0ZXN0aW5nIHRpbWUuIFdlIGV2YWx1YXRlIFRSSU1FIG9uIG11bHRpcGxlIGxhbmd1YWdlIG1vZGVsaW5nIGFuZCBtYWNoaW5lIHRyYW5zbGF0aW9uIGJlbmNobWFya3MgYW5kIHNob3cgdGhhdCBpdCBpcyBhYmxlIHRvIGFjaGlldmUgc2lnbmlmaWNhbnQgaW1wcm92ZW1lbnRzIGFjcm9zcyBhbGwgdGhlIHNldHRpbmdzLiBDb25jcmV0ZWx5LCBUUklNRSByZWR1Y2VzIHRoZSBwZXJwbGV4aXR5IGZyb20gMTguNzAgdG8gMTUuMzcgb24gV0lLSVRFWFQtMTAzLCBieSBlZmZlY3RpdmVseSBsZXZlcmFnaW5nIGEgbGFyZ2UgbWVtb3J5IHNldCBmcm9tIHRoZSB0cmFpbmluZyBjb3JwdXMuIENvbXBhcmVkIHRvIHN0YW5kYXJkIExNIHRyYWluaW5nLCBUUklNRSBhZGRzIG5lZ2xpZ2libGUgY29tcHV0YXRpb25hbCBvdmVyaGVhZCBhbmQgaXMgY29tcGF0aWJsZSB3aXRoIGRpZmZlcmVudCBuZXVyYWwgYXJjaGl0ZWN0dXJlcywgbWFraW5nIGl0IGEgdmVyc2F0aWxlIHNvbHV0aW9uIGZvciB0cmFpbmluZyBtZW1vcnktYXVnbWVudGVkIExNcy4iLDEzOS44MSxUUklNRUxNbG9uZyAoMTUwTSksT3BlbiB3ZWlnaHRzIChub24tY29tbWVyY2lhbCksVW5pdGVkIFN0YXRlcyBvZiBBbWVyaWNhLCwsLCwsMjAyNi0wNS0yNSAxMjoxNjozNSswMDowMCwsLCwsLEFjYWRlbWlhLCwsLCxPcGVuIChub24tY29tbWVyY2lhbCksImNvZGUgYW5kIHdlaWdodHMsIG5vIGNsZWFyIGxpY2Vuc2U6IGh0dHBzOi8vZ2l0aHViLmNvbS9wcmluY2V0b24tbmxwL1RSSU1FP3RhYj1yZWFkbWUtb3YtZmlsZSAiLCwsLCwsLCwsLCwsWWVzCkltYWdlbixJbWFnZSBnZW5lcmF0aW9uLCJUZXh0LXRvLWltYWdlLEltYWdlIGdlbmVyYXRpb24iLEdvb2dsZSBCcmFpbiwiQ2hpdHdhbiBTYWhhcmlhLCBXaWxsaWFtIENoYW4sIFNhdXJhYmggU2F4ZW5hLCBMYWxhIExpLCBKYXkgV2hhbmcsIEVtaWx5IERlbnRvbiwgU2V5ZWQgS2FteWFyIFNleWVkIEdoYXNlbWlwb3VyLCBCdXJjdSBLYXJhZ29sIEF5YW4sIFMuIFNhcmEgTWFoZGF2aSwgUmFwaGEgR29udGlqbyBMb3BlcywgVGltIFNhbGltYW5zLCBKb25hdGhhbiBIbywgRGF2aWQgSiBGbGVldCwgTW9oYW1tYWQgTm9yb3V6aSIsMjAyMi0wNS0yMyxQaG90b3JlYWxpc3RpYyBUZXh0LXRvLUltYWdlIERpZmZ1c2lvbiBNb2RlbHMgd2l0aCBEZWVwIExhbmd1YWdlIFVuZGVyc3RhbmRpbmcsaHR0cHM6Ly9hcnhpdi5vcmcvYWJzLzIyMDUuMTE0ODcsODI1OS4wLCJTaWduaWZpY2FudCB1c2UsU09UQSBpbXByb3ZlbWVudCxIaWdobHkgY2l0ZWQiLCIiIkltYWdlbiBhY2hpZXZlcyBhIG5ldyBzdGF0ZS1vZi10aGUtYXJ0IEZJRCBzY29yZSBvZiA3LjI3IG9uIHRoZSBDT0NPIGRhdGFzZXQsCndpdGhvdXQgZXZlciB0cmFpbmluZyBvbiBDT0NPIiIKCkFsc28gU09UQSBvbiBNUy1DT0NPIChUYWJsZSA1OiBodHRwczovL2FyeGl2Lm9yZy9wZGYvMjIwNi4xMDc4OXYxKSIsNzc2MjAwMDAwMC4wLCIyQiA2NHg2NCBnZW5lcmF0aW9uIG1vZGVsLCA2MDBNIDY0LT4yNTYgc3VwZXItcmVzb2x1dGlvbiBtb2RlbCwgNDAwTSAyNTYtPjEwMjQgc3VwZXItcmVzb2x1dGlvbiBtb2RlbApVc2VzIGVuY29kaW5ncyBmcm9tIGEgZnJvemVuIFQ1LVhYTCwgd2hpY2ggc2hvdWxkIGJlIGluY2x1ZGVkIGluIHRvdGFsIHBhcmFtZXRlciBjb3VudC4gTG9hZGluZyB0aGUgbW9kZWwgZGlyZWN0bHksIHRoZXJlIGFyZSA0LDc2MiwzMTAsNjU2IHBhcmFtZXRlcnMgaW4gdGhlIGVuY29kZXIuCjJCICsgNC43NjJCICsgNjAwTSArIDQwME0gPSA3Ljc2MiBiaWxsaW9uCgpoZXJlIHRoZXkgY2xhaW0gaXQgaXMgM0IgcGFyYW1ldGVyczogaHR0cHM6Ly9hcnhpdi5vcmcvcGRmLzI0MDcuMTU4MTEiLDEuNDZlKzIyLCIyNTYgVFBVIHY0IGNoaXBzIGZvciA2NHg2NCwgZm9yIDQgZGF5cwoxMjggVFBVIHY0IGNoaXBzIGZvciA2NC0+MjU2LCBmb3IgMiBkYXlzCjEyOCBUUFUgdjQgY2hpcHMgZm9yIDI1Ni0+MTAyNCwgZm9yIDIgZGF5cwoKMjU2IFRQVXMgKiAyNzUgdGVyYUZMT1BTL1RQVSAqIDQgZGF5cyArIDIgKiAoMTI4IFRQVXMgKiAyNzUgdGVyYUZMT1BTL1RQVSAqIDIgZGF5cykgKiA0MCUgdXRpbGl6YXRpb24gPSAxLjQ2ZSsyMiBGTE9QIiwsIltJTUFHRS1URVhUIFBBSVJTXQoiIldlIHRyYWluIG9uIGEgY29tYmluYXRpb24gb2YgaW50ZXJuYWwgZGF0YXNldHMsIHdpdGgg4omIIDQ2ME0KaW1hZ2UtdGV4dCBwYWlycywgYW5kIHRoZSBwdWJsaWNseSBhdmFpbGFibGUgTGFpb24gZGF0YXNldCBbNjFdLCB3aXRoIOKJiCA0MDBNIGltYWdlLXRleHQgcGFpcnMuIiIiLDk2LjAsNCBkYXlzLEdvb2dsZSBUUFUgdjQsU2VsZi1zdXBlcnZpc2VkIGxlYXJuaW5nLExpa2VseSwiV2UgcHJlc2VudCBJbWFnZW4sIGEgdGV4dC10by1pbWFnZSBkaWZmdXNpb24gbW9kZWwgd2l0aCBhbiB1bnByZWNlZGVudGVkIGRlZ3JlZSBvZiBwaG90b3JlYWxpc20gYW5kIGEgZGVlcCBsZXZlbCBvZiBsYW5ndWFnZSB1bmRlcnN0YW5kaW5nLiBJbWFnZW4gYnVpbGRzIG9uIHRoZSBwb3dlciBvZiBsYXJnZSB0cmFuc2Zvcm1lciBsYW5ndWFnZSBtb2RlbHMgaW4gdW5kZXJzdGFuZGluZyB0ZXh0IGFuZCBoaW5nZXMgb24gdGhlIHN0cmVuZ3RoIG9mIGRpZmZ1c2lvbiBtb2RlbHMgaW4gaGlnaC1maWRlbGl0eSBpbWFnZSBnZW5lcmF0aW9uLiBPdXIga2V5IGRpc2NvdmVyeSBpcyB0aGF0IGdlbmVyaWMgbGFyZ2UgbGFuZ3VhZ2UgbW9kZWxzIChlLmcuIFQ1KSwgcHJldHJhaW5lZCBvbiB0ZXh0LW9ubHkgY29ycG9yYSwgYXJlIHN1cnByaXNpbmdseSBlZmZlY3RpdmUgYXQgZW5jb2RpbmcgdGV4dCBmb3IgaW1hZ2Ugc3ludGhlc2lzOiBpbmNyZWFzaW5nIHRoZSBzaXplIG9mIHRoZSBsYW5ndWFnZSBtb2RlbCBpbiBJbWFnZW4gYm9vc3RzIGJvdGggc2FtcGxlIGZpZGVsaXR5IGFuZCBpbWFnZS10ZXh0IGFsaWdubWVudCBtdWNoIG1vcmUgdGhhbiBpbmNyZWFzaW5nIHRoZSBzaXplIG9mIHRoZSBpbWFnZSBkaWZmdXNpb24gbW9kZWwuIEltYWdlbiBhY2hpZXZlcyBhIG5ldyBzdGF0ZS1vZi10aGUtYXJ0IEZJRCBzY29yZSBvZiA3LjI3IG9uIHRoZSBDT0NPIGRhdGFzZXQsIHdpdGhvdXQgZXZlciB0cmFpbmluZyBvbiBDT0NPLCBhbmQgaHVtYW4gcmF0ZXJzIGZpbmQgSW1hZ2VuIHNhbXBsZXMgdG8gYmUgb24gcGFyIHdpdGggdGhlIENPQ08gZGF0YSBpdHNlbGYgaW4gaW1hZ2UtdGV4dCBhbGlnbm1lbnQuIFRvIGFzc2VzcyB0ZXh0LXRvLWltYWdlIG1vZGVscyBpbiBncmVhdGVyIGRlcHRoLCB3ZSBpbnRyb2R1Y2UgRHJhd0JlbmNoLCBhIGNvbXByZWhlbnNpdmUgYW5kIGNoYWxsZW5naW5nIGJlbmNobWFyayBmb3IgdGV4dC10by1pbWFnZSBtb2RlbHMuIFdpdGggRHJhd0JlbmNoLCB3ZSBjb21wYXJlIEltYWdlbiB3aXRoIHJlY2VudCBtZXRob2RzIGluY2x1ZGluZyBWUS1HQU4rQ0xJUCwgTGF0ZW50IERpZmZ1c2lvbiBNb2RlbHMsIGFuZCBEQUxMLUUgMiwgYW5kIGZpbmQgdGhhdCBodW1hbiByYXRlcnMgcHJlZmVyIEltYWdlbiBvdmVyIG90aGVyIG1vZGVscyBpbiBzaWRlLWJ5LXNpZGUgY29tcGFyaXNvbnMsIGJvdGggaW4gdGVybXMgb2Ygc2FtcGxlIHF1YWxpdHkgYW5kIGltYWdlLXRleHQgYWxpZ25tZW50LiIsLCxBUEkgYWNjZXNzLFVuaXRlZCBTdGF0ZXMgb2YgQW1lcmljYSwsLCwyNTYuMCwsMjAyNi0wNS0yNSAxMjoxNjozNiswMDowMCwsLCwsLEluZHVzdHJ5LFRydWUsLCwyNDU3Ni4wLFVucmVsZWFzZWQsLCw3OTE1LjgyMzgwNjE1MDE1NCwsLCwxNzQ3NDMuODU3MTA5MDE1NixIYXJkd2FyZSwsLCwsTm8KaW1wcm92ZWQgVS1OZXQgZm9yIGNoZXN0IFgtcmF5IGltYWdlcyBzZWdtZW50YXRpb24sIk1lZGljaW5lLFZpc2lvbiIsIlZpc3VhbCBxdWVzdGlvbiBhbnN3ZXJpbmcsTWVkaWNhbCBkaWFnbm9zaXMiLCJIZW5hbiBVbml2ZXJzaXR5IG9mIFRlY2hub2xvZ3ksTmFueWFuZyBDZW50cmFsIEhvc3BpdGFsIiwiV3VmZW5nIExpdSwgSmlheGluIEx1bywgWWFuIFlhbmcsIFdlbmxpYW4gV2FuZywgSnVua3VpIERlbmcgJiBMaWFuZyBZdSAiLDIwMjItMDUtMjMsQXV0b21hdGljIGx1bmcgc2VnbWVudGF0aW9uIGluIGNoZXN0IFgtcmF5IGltYWdlcyB1c2luZyBpbXByb3ZlZCBVLU5ldCxodHRwczovL3d3dy5uYXR1cmUuY29tL2FydGljbGVzL3M0MTU5OC0wMjItMTI3NDMteSwsLCwsLCwsMTgyNTE3NzYwLCIiIlRoZSBiYXRjaCBzaXplIGlzIHNldCB0byA2NC4gTWF4IGVwb2NocyBhcmUgc2V0IHRvIDcwLiIiCgoiImltYWdlIHNpemUgd2FzIGFkanVzdGVkIHRvIDI1NiAqIDI1NiIiIiwsLCJOVklESUEgR2VGb3JjZSBSVFggMzA2MCxJbnRlbCBDb3JlIGk1LTExNjAwSyIsLFVua25vd24sIlRoZSBhdXRvbWF0aWMgc2VnbWVudGF0aW9uIG9mIHRoZSBsdW5nIHJlZ2lvbiBmb3IgY2hlc3QgWC1yYXkgKENYUikgY2FuIGhlbHAgZG9jdG9ycyBkaWFnbm9zZSBtYW55IGx1bmcgZGlzZWFzZXMuIEhvd2V2ZXIsIGV4dHJlbWUgbHVuZyBzaGFwZSBjaGFuZ2VzIGFuZCBmdXp6eSBsdW5nIHJlZ2lvbnMgY2F1c2VkIGJ5IHNlcmlvdXMgbHVuZyBkaXNlYXNlcyBtYXkgaW5jb3JyZWN0bHkgbWFrZSB0aGUgYXV0b21hdGljIGx1bmcgc2VnbWVudGF0aW9uIG1vZGVsLiBXZSBpbXByb3ZlZCB0aGUgVS1OZXQgbmV0d29yayBieSB1c2luZyB0aGUgcHJlLXRyYWluaW5nIEVmZmljaWVudG5ldC1iNCBhcyB0aGUgZW5jb2RlciBhbmQgdGhlIFJlc2lkdWFsIGJsb2NrIGFuZCB0aGUgTGVha3lSZUxVIGFjdGl2YXRpb24gZnVuY3Rpb24gaW4gdGhlIGRlY29kZXIuIFRoZSBuZXR3b3JrIGNhbiBleHRyYWN0IEx1bmcgZmllbGQgZmVhdHVyZXMgZWZmaWNpZW50bHkgYW5kIGF2b2lkIHRoZSBncmFkaWVudCBpbnN0YWJpbGl0eSBjYXVzZWQgYnkgdGhlIG11bHRpcGxpY2F0aW9uIGVmZmVjdCBpbiBncmFkaWVudCBiYWNrcHJvcGFnYXRpb24uIENvbXBhcmVkIHdpdGggdGhlIHRyYWRpdGlvbmFsIFUtTmV0IG1vZGVsLCBvdXIgbWV0aG9kIGltcHJvdmVzIGFib3V0IDIuNSUgZGljZSBjb2VmZmljaWVudCBhbmQgNiUgSmFjY2FyZCBJbmRleCBmb3IgdGhlIHR3byBiZW5jaG1hcmsgbHVuZyBzZWdtZW50YXRpb24gZGF0YXNldHMuIE91ciBtb2RlbCBpbXByb3ZlcyBhYm91dCA1JSBkaWNlIGNvZWZmaWNpZW50IGFuZCA5JSBKYWNjYXJkIEluZGV4IGZvciB0aGUgcHJpdmF0ZSBsdW5nIHNlZ21lbnRhdGlvbiBkYXRhc2V0cyBjb21wYXJlZCB3aXRoIHRoZSB0cmFkaXRpb25hbCBVLU5ldCBtb2RlbC4gQ29tcGFyYXRpdmUgZXhwZXJpbWVudHMgc2hvdyB0aGF0IG91ciBtZXRob2QgY2FuIGltcHJvdmUgdGhlIGFjY3VyYWN5IG9mIGx1bmcgc2VnbWVudGF0aW9uIG9mIENYUiBpbWFnZXMgYW5kIGl0IGhhcyBhIGxvd2VyIHN0YW5kYXJkIGRldmlhdGlvbiBhbmQgZ29vZCByb2J1c3RuZXNzLiIsNzAuMCwsLCJDaGluYSxDaGluYSIsLCwsLCwyMDI1LTExLTI4IDExOjUzOjQ0KzAwOjAwLCwsLCwsIkFjYWRlbWlhLEdvdmVybm1lbnQiLCwsLCwsLCwsLCwsLCwsLCwsCkxTVE0rR3JhQixMYW5ndWFnZSxMYW5ndWFnZSBtb2RlbGluZy9nZW5lcmF0aW9uLENvcm5lbGwgVW5pdmVyc2l0eSwiWXVjaGVuZyBMdSwgV2VudGFvIEd1bywgQ2hyaXN0b3BoZXIgRGUgU2EiLDIwMjItMDUtMjIsR3JhQjogRmluZGluZyBQcm92YWJseSBCZXR0ZXIgRGF0YSBQZXJtdXRhdGlvbnMgdGhhbiBSYW5kb20gUmVzaHVmZmxpbmcsaHR0cHM6Ly9hcnhpdi5vcmcvYWJzLzIyMDUuMTA3MzMsMTguMCwsLCwsLERlZmluaXRlbHkgPDFlMjMgRkxPUDogYWxsIGV4cGVyaW1lbnRzIHVzZWQgYW4gTlZJRElBIEdlRm9yY2UgUlRYIDIwODAgVGkgR1BVLiwyMDAwMDAwLCwsLCwsVW5rbm93biwiUmFuZG9tIHJlc2h1ZmZsaW5nLCB3aGljaCByYW5kb21seSBwZXJtdXRlcyB0aGUgZGF0YXNldCBlYWNoIGVwb2NoLCBpcyB3aWRlbHkgYWRvcHRlZCBpbiBtb2RlbCB0cmFpbmluZyBiZWNhdXNlIGl0IHlpZWxkcyBmYXN0ZXIgY29udmVyZ2VuY2UgdGhhbiB3aXRoLXJlcGxhY2VtZW50IHNhbXBsaW5nLiBSZWNlbnQgc3R1ZGllcyBpbmRpY2F0ZSBncmVlZGlseSBjaG9zZW4gZGF0YSBvcmRlcmluZ3MgY2FuIGZ1cnRoZXIgc3BlZWQgdXAgY29udmVyZ2VuY2UgZW1waXJpY2FsbHksIGF0IHRoZSBjb3N0IG9mIHVzaW5nIG1vcmUgY29tcHV0YXRpb24gYW5kIG1lbW9yeS4gSG93ZXZlciwgZ3JlZWR5IG9yZGVyaW5nIGxhY2tzIHRoZW9yZXRpY2FsIGp1c3RpZmljYXRpb24gYW5kIGhhcyBsaW1pdGVkIHV0aWxpdHkgZHVlIHRvIGl0cyBub24tdHJpdmlhbCBtZW1vcnkgYW5kIGNvbXB1dGF0aW9uIG92ZXJoZWFkLiBJbiB0aGlzIHBhcGVyLCB3ZSBmaXJzdCBmb3JtdWxhdGUgYW4gZXhhbXBsZS1vcmRlcmluZyBmcmFtZXdvcmsgbmFtZWQgaGVyZGluZyBhbmQgYW5zd2VyIGFmZmlybWF0aXZlbHkgdGhhdCBTR0Qgd2l0aCBoZXJkaW5nIGNvbnZlcmdlcyBhdCB0aGUgcmF0ZSBPKFTiiJIyLzMpIG9uIHNtb290aCwgbm9uLWNvbnZleCBvYmplY3RpdmVzLCBmYXN0ZXIgdGhhbiB0aGUgTyhuMS8zVOKIkjIvMykgb2J0YWluZWQgYnkgcmFuZG9tIHJlc2h1ZmZsaW5nLCB3aGVyZSBuIGRlbm90ZXMgdGhlIG51bWJlciBvZiBkYXRhIHBvaW50cyBhbmQgVCBkZW5vdGVzIHRoZSB0b3RhbCBudW1iZXIgb2YgaXRlcmF0aW9ucy4gVG8gcmVkdWNlIHRoZSBtZW1vcnkgb3ZlcmhlYWQsIHdlIGxldmVyYWdlIGRpc2NyZXBhbmN5IG1pbmltaXphdGlvbiB0aGVvcnkgdG8gcHJvcG9zZSBhbiBvbmxpbmUgR3JhZGllbnQgQmFsYW5jaW5nIGFsZ29yaXRobSAoR3JhQikgdGhhdCBlbmpveXMgdGhlIHNhbWUgcmF0ZSBhcyBoZXJkaW5nLCB3aGlsZSByZWR1Y2luZyB0aGUgbWVtb3J5IHVzYWdlIGZyb20gTyhuZCkgdG8ganVzdCBPKGQpIGFuZCBjb21wdXRhdGlvbiBmcm9tIE8objIpIHRvIE8obiksIHdoZXJlIGQgZGVub3RlcyB0aGUgbW9kZWwgZGltZW5zaW9uLiBXZSBzaG93IGVtcGlyaWNhbGx5IG9uIGFwcGxpY2F0aW9ucyBpbmNsdWRpbmcgTU5JU1QsIENJRkFSMTAsIFdpa2lUZXh0IGFuZCBHTFVFIHRoYXQgR3JhQiBjYW4gb3V0cGVyZm9ybSByYW5kb20gcmVzaHVmZmxpbmcgaW4gdGVybXMgb2YgYm90aCB0cmFpbmluZyBhbmQgdmFsaWRhdGlvbiBwZXJmb3JtYW5jZSwgYW5kIGV2ZW4gb3V0cGVyZm9ybSBzdGF0ZS1vZi10aGUtYXJ0IGdyZWVkeSBvcmRlcmluZyB3aGlsZSByZWR1Y2luZyBtZW1vcnkgdXNhZ2Ugb3ZlciAxMDDDly4iLDUwLjAsTFNUTStHcmFCLFVucmVsZWFzZWQsVW5pdGVkIFN0YXRlcyBvZiBBbWVyaWNhLCwsLCwsMjAyNi0wMS0wMSAxNDowMTozOSswMDowMCwsLCwsLEFjYWRlbWlhLCwsLCxPcGVuIHNvdXJjZSxNSVQgZm9yIGNvZGUuIExTVE0gc2NyaXB0IGhlcmU6IGh0dHBzOi8vZ2l0aHViLmNvbS9FdWdlbmVMWUMvR3JhQi9ibG9iL21haW4vbmV1cmlwczIyL2V4YW1wbGVzL25scC93b3JkX2xhbmd1YWdlX21vZGVsL2xzdG1fd2lraS5zaCwsLCwsLCwsLCwsLE5vClNpbUNTRSxMYW5ndWFnZSxTZW1hbnRpYyBlbWJlZGRpbmcsIlByaW5jZXRvbiBVbml2ZXJzaXR5LFRzaW5naHVhIFVuaXZlcnNpdHkiLCJUaWFueXUgR2FvLCBYaW5nY2hlbmcgWWFvLCBEYW5xaSBDaGVuIiwyMDIyLTA1LTE4LFNpbUNTRTogU2ltcGxlIENvbnRyYXN0aXZlIExlYXJuaW5nIG9mIFNlbnRlbmNlIEVtYmVkZGluZ3MsaHR0cHM6Ly9hcnhpdi5vcmcvYWJzLzIxMDQuMDg4MjEsNDQxOS4wLCJIaWdobHkgY2l0ZWQsU09UQSBpbXByb3ZlbWVudCIsIiIiV2UgZXZhbHVhdGUgU2ltQ1NFIG9uIHN0YW5kYXJkIHNlbWFudGljIHRleHR1YWwgc2ltaWxhcml0eSAoU1RTKSB0YXNrcywgYW5kIG91ciB1bnN1cGVydmlzZWQgYW5kIHN1cGVydmlzZWQgbW9kZWxzIHVzaW5nIEJFUlQgYmFzZSBhY2hpZXZlIGFuIGF2ZXJhZ2Ugb2YgNzYuMyUgYW5kIDgxLjYlIFNwZWFybWFuJ3MgY29ycmVsYXRpb24gcmVzcGVjdGl2ZWx5LCBhIDQuMiUgYW5kIDIuMiUgaW1wcm92ZW1lbnQgY29tcGFyZWQgdG8gdGhlIHByZXZpb3VzIGJlc3QgcmVzdWx0cy4iIgoKVGFibGUgNSIsLCwsLDI3MzYzNTA1LCwsLCwsTGlrZWx5LCJUaGlzIHBhcGVyIHByZXNlbnRzIFNpbUNTRSwgYSBzaW1wbGUgY29udHJhc3RpdmUgbGVhcm5pbmcgZnJhbWV3b3JrIHRoYXQgZ3JlYXRseSBhZHZhbmNlcyBzdGF0ZS1vZi10aGUtYXJ0IHNlbnRlbmNlIGVtYmVkZGluZ3MuIFdlIGZpcnN0IGRlc2NyaWJlIGFuIHVuc3VwZXJ2aXNlZCBhcHByb2FjaCwgd2hpY2ggdGFrZXMgYW4gaW5wdXQgc2VudGVuY2UgYW5kIHByZWRpY3RzIGl0c2VsZiBpbiBhIGNvbnRyYXN0aXZlIG9iamVjdGl2ZSwgd2l0aCBvbmx5IHN0YW5kYXJkIGRyb3BvdXQgdXNlZCBhcyBub2lzZS4gVGhpcyBzaW1wbGUgbWV0aG9kIHdvcmtzIHN1cnByaXNpbmdseSB3ZWxsLCBwZXJmb3JtaW5nIG9uIHBhciB3aXRoIHByZXZpb3VzIHN1cGVydmlzZWQgY291bnRlcnBhcnRzLiBXZSBmaW5kIHRoYXQgZHJvcG91dCBhY3RzIGFzIG1pbmltYWwgZGF0YSBhdWdtZW50YXRpb24sIGFuZCByZW1vdmluZyBpdCBsZWFkcyB0byBhIHJlcHJlc2VudGF0aW9uIGNvbGxhcHNlLiBUaGVuLCB3ZSBwcm9wb3NlIGEgc3VwZXJ2aXNlZCBhcHByb2FjaCwgd2hpY2ggaW5jb3Jwb3JhdGVzIGFubm90YXRlZCBwYWlycyBmcm9tIG5hdHVyYWwgbGFuZ3VhZ2UgaW5mZXJlbmNlIGRhdGFzZXRzIGludG8gb3VyIGNvbnRyYXN0aXZlIGxlYXJuaW5nIGZyYW1ld29yayBieSB1c2luZyAiImVudGFpbG1lbnQiIiBwYWlycyBhcyBwb3NpdGl2ZXMgYW5kICIiY29udHJhZGljdGlvbiIiIHBhaXJzIGFzIGhhcmQgbmVnYXRpdmVzLiBXZSBldmFsdWF0ZSBTaW1DU0Ugb24gc3RhbmRhcmQgc2VtYW50aWMgdGV4dHVhbCBzaW1pbGFyaXR5IChTVFMpIHRhc2tzLCBhbmQgb3VyIHVuc3VwZXJ2aXNlZCBhbmQgc3VwZXJ2aXNlZCBtb2RlbHMgdXNpbmcgQkVSVCBiYXNlIGFjaGlldmUgYW4gYXZlcmFnZSBvZiA3Ni4zJSBhbmQgODEuNiUgU3BlYXJtYW4ncyBjb3JyZWxhdGlvbiByZXNwZWN0aXZlbHksIGEgNC4yJSBhbmQgMi4yJSBpbXByb3ZlbWVudCBjb21wYXJlZCB0byB0aGUgcHJldmlvdXMgYmVzdCByZXN1bHRzLiBXZSBhbHNvIHNob3cgLS0gYm90aCB0aGVvcmV0aWNhbGx5IGFuZCBlbXBpcmljYWxseSAtLSB0aGF0IHRoZSBjb250cmFzdGl2ZSBsZWFybmluZyBvYmplY3RpdmUgcmVndWxhcml6ZXMgcHJlLXRyYWluZWQgZW1iZWRkaW5ncycgYW5pc290cm9waWMgc3BhY2UgdG8gYmUgbW9yZSB1bmlmb3JtLCBhbmQgaXQgYmV0dGVyIGFsaWducyBwb3NpdGl2ZSBwYWlycyB3aGVuIHN1cGVydmlzZWQgc2lnbmFscyBhcmUgYXZhaWxhYmxlLiIsMy4wLCxPcGVuIHdlaWdodHMgKHVucmVzdHJpY3RlZCksIlVuaXRlZCBTdGF0ZXMgb2YgQW1lcmljYSxDaGluYSIsUm9CRVJUYSBMYXJnZSwsLCwsMjAyNi0wNS0yNSAxMjoxNjozNCswMDowMCwsLCwsLCJBY2FkZW1pYSxBY2FkZW1pYSIsLCwsLE9wZW4gc291cmNlLCJVbmNsZWFyIGxpc2Vuc2U6IGh0dHBzOi8vaHVnZ2luZ2ZhY2UuY28vcHJpbmNldG9uLW5scC9zdXAtc2ltY3NlLXJvYmVydGEtbGFyZ2UKCk1JVCBsaWNlbnNlOiAKaHR0cHM6Ly9naXRodWIuY29tL3ByaW5jZXRvbi1ubHAvU2ltQ1NFP3RhYj1yZWFkbWUtb3YtZmlsZSIsLCwsRlAxNiwsLCxwcmluY2V0b24tbmxwLCwsLFllcwpHYXRvLCJNdWx0aW1vZGFsLFJvYm90aWNzLEdhbWVzLExhbmd1YWdlIiwiQXRhcmksSW1hZ2UgY2FwdGlvbmluZyxDaGF0LFJvYm90aWMgbWFuaXB1bGF0aW9uIixEZWVwTWluZCwiU2NvdHQgUmVlZCwgS29ucmFkIMW7b8WCbmEsIEVtaWxpbyBQYXJpc290dG8sIFNlcmdpbyBHw7NtZXogQ29sbWVuYXJlam8sIEFsZXhhbmRlciBOb3Zpa292LCBHYWJyaWVsIEJhcnRoLU1hcm9uLCBNYWkgR2ltw6luZXosIFl1cnkgU3Vsc2t5LCBKYWNraWUgS2F5LCBKb3N0IFRvYmlhcyBTcHJpbmdlbmJlcmcsIFRvbSBFY2NsZXMsIEpha2UgQnJ1Y2UsIEFsaSBSYXphdmksIEFzaGxleSBFZHdhcmRzLCBOaWNvbGFzIEhlZXNzLCBZdXRpYW4gQ2hlbiwgUmFpYSBIYWRzZWxsLCBPcmlvbCBWaW55YWxzLCBNYWh5YXIgQm9yZGJhciwgTmFuZG8gZGUgRnJlaXRhcyIsMjAyMi0wNS0xMixBIEdlbmVyYWxpc3QgQWdlbnQsaHR0cHM6Ly9hcnhpdi5vcmcvYWJzLzIyMDUuMDYxNzUsMTA2NC4wLFNPVEEgaW1wcm92ZW1lbnQsIlNPVEEgYXQgTWV0YS1Xb3JsZCBNVDUwIHRhc2tzICg5Ni42JSkgcGFnZSAxNCwgc2VjdGlvbiA1LjUiLDExODAwMDAwMDAuMCwiIiJUaGlzIHNlY3Rpb24gZm9jdXNlcyBvbiBpbi1zaW11bGF0aW9uIGV2YWx1YXRpb24uCkZpZ3VyZSAxMCBjb21wYXJlcyB0aGUgZnVsbCAxLjE4QiBwYXJhbWV0ZXIgR2F0byIiIHAuMTAiLDQuMDJlKzIxLCIyNTYgKDE2eDE2eCkgVFBVdjMgY2hpcHMgeCAxMjNlMTIgRkxPUFMvY2hpcCB4IDQgZGF5cyB4IDg2NDAwIHNlY29uZHMvZGF5ICogMC40IHV0aWxpemF0aW9uID0gNC4zNWUyMSBGTE9QcwoKU2ltaWxhciB2YWx1ZSBieSA2TkM6CjYgKiA1MjQyODgwMDAwMDAgKiAxLjE4QiA9IDMuNzFlMjEKClVzaW5nIGdlb21ldHJpYyBtZWFuOgpzcXJ0KDQuMzVlMjEgKiAzLjcxZTIxKSA9IDQuMDJlMjEiLDUyNDI4ODAwMDAwMCwsOTYuMCw0IGRheXMsR29vZ2xlIFRQVSB2MywsQ29uZmlkZW50LCJJbnNwaXJlZCBieSBwcm9ncmVzcyBpbiBsYXJnZS1zY2FsZSBsYW5ndWFnZSBtb2RlbGluZywgd2UgYXBwbHkgYSBzaW1pbGFyIGFwcHJvYWNoIHRvd2FyZHMgYnVpbGRpbmcgYSBzaW5nbGUgZ2VuZXJhbGlzdCBhZ2VudCBiZXlvbmQgdGhlIHJlYWxtIG9mIHRleHQgb3V0cHV0cy4gVGhlIGFnZW50LCB3aGljaCB3ZSByZWZlciB0byBhcyBHYXRvLCB3b3JrcyBhcyBhIG11bHRpLW1vZGFsLCBtdWx0aS10YXNrLCBtdWx0aS1lbWJvZGltZW50IGdlbmVyYWxpc3QgcG9saWN5LiBUaGUgc2FtZSBuZXR3b3JrIHdpdGggdGhlIHNhbWUgd2VpZ2h0cyBjYW4gcGxheSBBdGFyaSwgY2FwdGlvbiBpbWFnZXMsIGNoYXQsIHN0YWNrIGJsb2NrcyB3aXRoIGEgcmVhbCByb2JvdCBhcm0gYW5kIG11Y2ggbW9yZSwgZGVjaWRpbmcgYmFzZWQgb24gaXRzIGNvbnRleHQgd2hldGhlciB0byBvdXRwdXQgdGV4dCwgam9pbnQgdG9ycXVlcywgYnV0dG9uIHByZXNzZXMsIG9yIG90aGVyIHRva2Vucy4gSW4gdGhpcyByZXBvcnQgd2UgZGVzY3JpYmUgdGhlIG1vZGVsIGFuZCB0aGUgZGF0YSwgYW5kIGRvY3VtZW50IHRoZSBjdXJyZW50IGNhcGFiaWxpdGllcyBvZiBHYXRvLiIsLCxVbnJlbGVhc2VkLFVuaXRlZCBLaW5nZG9tIG9mIEdyZWF0IEJyaXRhaW4gYW5kIE5vcnRoZXJuIElyZWxhbmQsLCwsMjU2LjAsLDIwMjYtMDUtMjUgMTI6MTY6MzQrMDA6MDAsLCwsLCxJbmR1c3RyeSxUcnVlLCwsLFVucmVsZWFzZWQsLCwzNTIzLjA2NDk4MDA3NTIyNTMsLCwsMjMxMzM1LjI5NjA3NjI3MTEsIkhhcmR3YXJlLE9wZXJhdGlvbiBjb3VudGluZyIsLCwsLE5vClVMMixMYW5ndWFnZSwiTGFuZ3VhZ2UgbW9kZWxpbmcvZ2VuZXJhdGlvbixRdWVzdGlvbiBhbnN3ZXJpbmcsVGV4dCBzdW1tYXJpemF0aW9uIiwiR29vZ2xlIFJlc2VhcmNoLEdvb2dsZSBCcmFpbiIsIllpIFRheSwgTW9zdGFmYSBEZWhnaGFuaSwgVmluaCBRLiBUcmFuLCBYYXZpZXIgR2FyY2lhLCBEYXJhIEJhaHJpLCBUYWwgU2NodXN0ZXIsIEh1YWl4aXUgU3RldmVuIFpoZW5nLCBOZWlsIEhvdWxzYnksIERvbmFsZCBNZXR6bGVyIiwyMDIyLTA1LTEwLFVuaWZ5aW5nIExhbmd1YWdlIExlYXJuaW5nIFBhcmFkaWdtcyxodHRwczovL2FyeGl2Lm9yZy9hYnMvMjIwNS4wNTEzMXYxLDM4Ny4wLFNPVEEgaW1wcm92ZW1lbnQsIiIiYnkgc2NhbGluZyBvdXIgbW9kZWwgdXAgdG8gMjBCIHBhcmFtZXRlcnMsIHdlIGFjaGlldmUgU09UQSBwZXJmb3JtYW5jZSBvbiA1MCB3ZWxsLWVzdGFibGlzaGVkIHN1cGVydmlzZWQgTkxQIHRhc2tzIiIiLDIwMDAwMDAwMDAwLjAsVGFrZW4gZnJvbSBEaXJlY3Rvcnkgb2YgTExNcywxLjJlKzIzLCJUcmFpbmVkIG9uIDFUIHRva2VucwoyMEIgKiAxVCAqIDYgPSAxLjJlMjMgCgpTZWNvbmQgc291cmNlOiBTZWN0aW9uIDUuMSBzYXlzIG1vZGVsIHdhcyB0cmFpbmVkIG9uIDUxMiBUUFV2NCBjaGlwcywgYW5kIHRvb2sgc2xpZ2h0bHkgb3ZlciAxIG1vbnRoCjUxMiAqIDIuNzVlMTQgKiAzMSAqIDI0ICogMzYwMCAqIDAuMyA9IDEuMTNlMjMiLDEwMDAwMDAwMDAwMDAsMVQgdG9rZW5zLDc0NC4wLCJhcm91bmQgMzEgZGF5cyBmcm9tICdQcmUtdHJhaW5pbmcgdG9vayBhcHByb3hpbWF0ZWx5IHNsaWdodCBtb3JlIHRoYW4gb25lIG1vbnRoIGZvciBhYm91dCAxIHRyaWxsaW9uCnRva2Vucy4nIGZyb20gc2VjdGlvbiA1LjEKc28gYXJvdW5kIDMxKjI0ID0gNzQ0CiIsR29vZ2xlIFRQVSB2NCwsQ29uZmlkZW50LCJFeGlzdGluZyBwcmUtdHJhaW5lZCBtb2RlbHMgYXJlIGdlbmVyYWxseSBnZWFyZWQgdG93YXJkcyBhIHBhcnRpY3VsYXIgY2xhc3Mgb2YgcHJvYmxlbXMuIFRvIGRhdGUsIHRoZXJlIHNlZW1zIHRvIGJlIHN0aWxsIG5vIGNvbnNlbnN1cyBvbiB3aGF0IHRoZSByaWdodCBhcmNoaXRlY3R1cmUgYW5kIHByZS10cmFpbmluZyBzZXR1cCBzaG91bGQgYmUuIFRoaXMgcGFwZXIgcHJlc2VudHMgYSB1bmlmaWVkIGZyYW1ld29yayBmb3IgcHJlLXRyYWluaW5nIG1vZGVscyB0aGF0IGFyZSB1bml2ZXJzYWxseSBlZmZlY3RpdmUgYWNyb3NzIGRhdGFzZXRzIGFuZCBzZXR1cHMuIFdlIGJlZ2luIGJ5IGRpc2VudGFuZ2xpbmcgYXJjaGl0ZWN0dXJhbCBhcmNoZXR5cGVzIHdpdGggcHJlLXRyYWluaW5nIG9iamVjdGl2ZXMgLS0gdHdvIGNvbmNlcHRzIHRoYXQgYXJlIGNvbW1vbmx5IGNvbmZsYXRlZC4gTmV4dCwgd2UgcHJlc2VudCBhIGdlbmVyYWxpemVkIGFuZCB1bmlmaWVkIHBlcnNwZWN0aXZlIGZvciBzZWxmLXN1cGVydmlzaW9uIGluIE5MUCBhbmQgc2hvdyBob3cgZGlmZmVyZW50IHByZS10cmFpbmluZyBvYmplY3RpdmVzIGNhbiBiZSBjYXN0IGFzIG9uZSBhbm90aGVyIGFuZCBob3cgaW50ZXJwb2xhdGluZyBiZXR3ZWVuIGRpZmZlcmVudCBvYmplY3RpdmVzIGNhbiBiZSBlZmZlY3RpdmUuIFdlIHRoZW4gcHJvcG9zZSBNaXh0dXJlLW9mLURlbm9pc2VycyAoTW9EKSwgYSBwcmUtdHJhaW5pbmcgb2JqZWN0aXZlIHRoYXQgY29tYmluZXMgZGl2ZXJzZSBwcmUtdHJhaW5pbmcgcGFyYWRpZ21zIHRvZ2V0aGVyLiBXZSBmdXJ0aGVybW9yZSBpbnRyb2R1Y2UgYSBub3Rpb24gb2YgbW9kZSBzd2l0Y2hpbmcsIHdoZXJlaW4gZG93bnN0cmVhbSBmaW5lLXR1bmluZyBpcyBhc3NvY2lhdGVkIHdpdGggc3BlY2lmaWMgcHJlLXRyYWluaW5nIHNjaGVtZXMuIFdlIGNvbmR1Y3QgZXh0ZW5zaXZlIGFibGF0aXZlIGV4cGVyaW1lbnRzIHRvIGNvbXBhcmUgbXVsdGlwbGUgcHJlLXRyYWluaW5nIG9iamVjdGl2ZXMgYW5kIGZpbmQgdGhhdCBvdXIgbWV0aG9kIHB1c2hlcyB0aGUgUGFyZXRvLWZyb250aWVyIGJ5IG91dHBlcmZvcm1pbmcgVDUgYW5kL29yIEdQVC1saWtlIG1vZGVscyBhY3Jvc3MgbXVsdGlwbGUgZGl2ZXJzZSBzZXR1cHMuIEZpbmFsbHksIGJ5IHNjYWxpbmcgb3VyIG1vZGVsIHVwIHRvIDIwQiBwYXJhbWV0ZXJzLCB3ZSBhY2hpZXZlIFNPVEEgcGVyZm9ybWFuY2Ugb24gNTAgd2VsbC1lc3RhYmxpc2hlZCBzdXBlcnZpc2VkIE5MUCB0YXNrcyByYW5naW5nIGZyb20gbGFuZ3VhZ2UgZ2VuZXJhdGlvbiAod2l0aCBhdXRvbWF0ZWQgYW5kIGh1bWFuIGV2YWx1YXRpb24pLCBsYW5ndWFnZSB1bmRlcnN0YW5kaW5nLCB0ZXh0IGNsYXNzaWZpY2F0aW9uLCBxdWVzdGlvbiBhbnN3ZXJpbmcsIGNvbW1vbnNlbnNlIHJlYXNvbmluZywgbG9uZyB0ZXh0IHJlYXNvbmluZywgc3RydWN0dXJlZCBrbm93bGVkZ2UgZ3JvdW5kaW5nIGFuZCBpbmZvcm1hdGlvbiByZXRyaWV2YWwuIE91ciBtb2RlbCBhbHNvIGFjaGlldmUgc3Ryb25nIHJlc3VsdHMgYXQgaW4tY29udGV4dCBsZWFybmluZywgb3V0cGVyZm9ybWluZyAxNzVCIEdQVC0zIG9uIHplcm8tc2hvdCBTdXBlckdMVUUgYW5kIHRyaXBsaW5nIHRoZSBwZXJmb3JtYW5jZSBvZiBUNS1YWEwgb24gb25lLXNob3Qgc3VtbWFyaXphdGlvbi4gV2UgcmVsZWFzZSBGbGF4LWJhc2VkIFQ1WCBtb2RlbCBjaGVja3BvaW50cyBmb3IgdGhlIDIwQiBtb2RlbCBhdCBcdXJse3RoaXMgaHR0cHMgVVJMfS4iLCwsT3BlbiB3ZWlnaHRzICh1bnJlc3RyaWN0ZWQpLCJVbml0ZWQgU3RhdGVzIG9mIEFtZXJpY2EsVW5pdGVkIFN0YXRlcyBvZiBBbWVyaWNhIiwsLCw1MTIuMCwwLjI5OTI1MTg3MDMsMjAyNi0wNS0yNSAxMjoxNjozNCswMDowMCwsLCw1MjQyODguMCwxMDI0ICogNTEyLCJJbmR1c3RyeSxJbmR1c3RyeSIsVHJ1ZSwsLDM4MDkyOC4wLFVucmVsZWFzZWQsIkFwYWNoZSAyLjAKCmh0dHBzOi8vaHVnZ2luZ2ZhY2UuY28vZ29vZ2xlL3VsMiIsVHJ1ZSwxMjY3ODUuNzYyMDM1NDk0NzcsIiIiUHJldHJhaW5pbmcgdG9vayBzbGlnaHRseSBsb25nZXIgdGhhbiAxIG1vbnRoIiIgdG8gdHJhaW4gb24gMVQgdG9rZW5zIHVzaW5nIDUxMiBUUFV2NCBjaGlwcy4Kb3BzLWNvdW50aW5nIG1ldGhvZCBnaXZlcyAxLjIwZTIzIEZMT1AgbmVlZGVkIHRvIHRyYWluLCBhbmQgNTEyIFRQVXY0cyBydW5uaW5nIGF0IG1heCBGTE9QcyBmb3IgMS4xIG1vbnRocyBpczoKMS4xICogMzAgKiAyNCAqIDM2MDAgKiA1MTIgKiAyLjc1ZTE0ID0gNC4wMWUyMyBGTE9QCjEuMmUyMyAvIDQuMDFlMjMgPSBNRlUgPSAwLjI5OTI1IixCRjE2LCwzNDk1ODguOTA2MTk2NTg5MSwiSGFyZHdhcmUsT3BlcmF0aW9uIGNvdW50aW5nIixnb29nbGUsLCwsWWVzCkFTRSxSb2JvdGljcyxBbmltYWwgKGh1bWFuL25vbi1odW1hbikgaW1pdGF0aW9uLCJOVklESUEsVW5pdmVyc2l0eSBvZiBDYWxpZm9ybmlhIChVQykgQmVya2VsZXkiLCJYdWUgQmluIFBlbmcsIFl1bnJvbmcgR3VvLCBMaW5hIEhhbHBlciwgU2VyZ2V5IExldmluZSwgU2FuamEgRmlkbGVyIiwyMDIyLTA1LTA1LEFTRTogTGFyZ2UtU2NhbGUgUmV1c2FibGUgQWR2ZXJzYXJpYWwgU2tpbGwgRW1iZWRkaW5ncyBmb3IgUGh5c2ljYWxseSBTaW11bGF0ZWQgQ2hhcmFjdGVycyxodHRwczovL2FyeGl2Lm9yZy9hYnMvMjIwNS4wMTkwNiw1Ni4wLCwsLCw0LjQ5MjhlKzE5LCJUcmFpbmluZyB3YXMgZG9uZSB1c2luZyB0aGUgSXNhYWMgR3ltIHNpbXVsYXRvciBvbiBhbiBOVklESUEgVjEwMCBHUFUuIFRoZSBtb2RlbCB3YXMgdHJhaW5lZCBvbiBvdmVyIDEwIGJpbGxpb24gc2FtcGxlcywgd2hpY2ggZXF1YXRlcyB0byAxMCB5ZWFycyBvZiBzaW11bGF0ZWQgZXhwZXJpZW5jZSB0aW1lLiBUcmFpbmluZyB0b29rIGFyb3VuZCAxMCBkYXlzIG9uIGEgc2luZ2xlIEdQVS4KMS4zZTE0ICogMTAgKiAyNCAqIDM2MDAgKiAwLjQgPSA0LjQ5ZTE5IiwsLDI0MC4wLFRyYWluaW5nIHRvb2sgYXJvdW5kIDEwIGRheXMgb24gYSBzaW5nbGUgR1BVLixOVklESUEgVGVzbGEgVjEwMCBQQ0llIDE2IEdCLFJlaW5mb3JjZW1lbnQgbGVhcm5pbmcsTGlrZWx5LCJUaGUgaW5jcmVkaWJsZSBmZWF0cyBvZiBhdGhsZXRpY2lzbSBkZW1vbnN0cmF0ZWQgYnkgaHVtYW5zIGFyZSBtYWRlIHBvc3NpYmxlIGluIHBhcnQgYnkgYSB2YXN0IHJlcGVydG9pcmUgb2YgZ2VuZXJhbC1wdXJwb3NlIG1vdG9yIHNraWxscywgYWNxdWlyZWQgdGhyb3VnaCB5ZWFycyBvZiBwcmFjdGljZSBhbmQgZXhwZXJpZW5jZS4gVGhlc2Ugc2tpbGxzIG5vdCBvbmx5IGVuYWJsZSBodW1hbnMgdG8gcGVyZm9ybSBjb21wbGV4IHRhc2tzLCBidXQgYWxzbyBwcm92aWRlIHBvd2VyZnVsIHByaW9ycyBmb3IgZ3VpZGluZyB0aGVpciBiZWhhdmlvcnMgd2hlbiBsZWFybmluZyBuZXcgdGFza3MuIFRoaXMgaXMgaW4gc3RhcmsgY29udHJhc3QgdG8gd2hhdCBpcyBjb21tb24gcHJhY3RpY2UgaW4gcGh5c2ljcy1iYXNlZCBjaGFyYWN0ZXIgYW5pbWF0aW9uLCB3aGVyZSBjb250cm9sIHBvbGljaWVzIGFyZSBtb3N0IHR5cGljYWxseSB0cmFpbmVkIGZyb20gc2NyYXRjaCBmb3IgZWFjaCB0YXNrLiBJbiB0aGlzIHdvcmssIHdlIHByZXNlbnQgYSBsYXJnZS1zY2FsZSBkYXRhLWRyaXZlbiBmcmFtZXdvcmsgZm9yIGxlYXJuaW5nIHZlcnNhdGlsZSBhbmQgcmV1c2FibGUgc2tpbGwgZW1iZWRkaW5ncyBmb3IgcGh5c2ljYWxseSBzaW11bGF0ZWQgY2hhcmFjdGVycy4gT3VyIGFwcHJvYWNoIGNvbWJpbmVzIHRlY2huaXF1ZXMgZnJvbSBhZHZlcnNhcmlhbCBpbWl0YXRpb24gbGVhcm5pbmcgYW5kIHVuc3VwZXJ2aXNlZCByZWluZm9yY2VtZW50IGxlYXJuaW5nIHRvIGRldmVsb3Agc2tpbGwgZW1iZWRkaW5ncyB0aGF0IHByb2R1Y2UgbGlmZS1saWtlIGJlaGF2aW9ycywgd2hpbGUgYWxzbyBwcm92aWRpbmcgYW4gZWFzeSB0byBjb250cm9sIHJlcHJlc2VudGF0aW9uIGZvciB1c2Ugb24gbmV3IGRvd25zdHJlYW0gdGFza3MuIE91ciBtb2RlbHMgY2FuIGJlIHRyYWluZWQgdXNpbmcgbGFyZ2UgZGF0YXNldHMgb2YgdW5zdHJ1Y3R1cmVkIG1vdGlvbiBjbGlwcywgd2l0aG91dCByZXF1aXJpbmcgYW55IHRhc2stc3BlY2lmaWMgYW5ub3RhdGlvbiBvciBzZWdtZW50YXRpb24gb2YgdGhlIG1vdGlvbiBkYXRhLiBCeSBsZXZlcmFnaW5nIGEgbWFzc2l2ZWx5IHBhcmFsbGVsIEdQVS1iYXNlZCBzaW11bGF0b3IsIHdlIGFyZSBhYmxlIHRvIHRyYWluIHNraWxsIGVtYmVkZGluZ3MgdXNpbmcgb3ZlciBhIGRlY2FkZSBvZiBzaW11bGF0ZWQgZXhwZXJpZW5jZXMsIGVuYWJsaW5nIG91ciBtb2RlbCB0byBsZWFybiBhIHJpY2ggYW5kIHZlcnNhdGlsZSByZXBlcnRvaXJlIG9mIHNraWxscy4gV2Ugc2hvdyB0aGF0IGEgc2luZ2xlIHByZS10cmFpbmVkIG1vZGVsIGNhbiBiZSBlZmZlY3RpdmVseSBhcHBsaWVkIHRvIHBlcmZvcm0gYSBkaXZlcnNlIHNldCBvZiBuZXcgdGFza3MuIE91ciBzeXN0ZW0gYWxzbyBhbGxvd3MgdXNlcnMgdG8gc3BlY2lmeSB0YXNrcyB0aHJvdWdoIHNpbXBsZSByZXdhcmQgZnVuY3Rpb25zLCBhbmQgdGhlIHNraWxsIGVtYmVkZGluZyB0aGVuIGVuYWJsZXMgdGhlIGNoYXJhY3RlciB0byBhdXRvbWF0aWNhbGx5IHN5bnRoZXNpemUgY29tcGxleCBhbmQgbmF0dXJhbGlzdGljIHN0cmF0ZWdpZXMgaW4gb3JkZXIgdG8gYWNoaWV2ZSB0aGUgdGFzayBvYmplY3RpdmVzLiIsLCwsIlVuaXRlZCBTdGF0ZXMgb2YgQW1lcmljYSxVbml0ZWQgU3RhdGVzIG9mIEFtZXJpY2EiLCwsLCwsMjAyNS0xMS0yOCAxMTo1Mzo0NCswMDowMCwsLCwsLCJJbmR1c3RyeSxBY2FkZW1pYSIsLCwsLCwsLCwsLCwsSGFyZHdhcmUsLCwsLApTdHlsZUdBTi1YTCxJbWFnZSBnZW5lcmF0aW9uLEltYWdlIGdlbmVyYXRpb24sIk1heCBQbGFuY2sgSW5zdGl0dXRlIGZvciBJbnRlbGxpZ2VudCBTeXN0ZW1zLFVuaXZlcnNpdHkgb2YgVMO8YmluZ2VuIiwiQXhlbCBTYXVlciwgS2F0amEgU2Nod2FyeiwgQW5kcmVhcyBHZWlnZXIiLDIwMjItMDUtMDUsU3R5bGVHQU4tWEw6IFNjYWxpbmcgU3R5bGVHQU4gdG8gTGFyZ2UgRGl2ZXJzZSBEYXRhc2V0cyxodHRwczovL2FyeGl2Lm9yZy9hYnMvMjIwMi4wMDI3MywsLCwsLDEuMjk2ZSsyMSwiIiIgdG8gbWF0Y2ggdGhlIHByaW9yIHN0YXRlLW9mLXRoZS1hcnQgcGVyZm9ybWFuY2Ugb2YgQURNIFtEaGFyaXdhbCBhbmQgTmljaG9sIDIwMjFdIGF0IGEgcmVzb2x1dGlvbiBvZiA1MTJeMiBwaXhlbHMsCnRyYWluaW5nIHRoZSBtb2RlbHMgb24gYSBzaW5nbGUgTlZJRElBIFRlc2xhIFYxMDAgdGFrZXMgNDAwIGRheXMgY29tcGFyZWQgdG8gdGhlIHByZXZpb3VzbHkgcmVxdWlyZWQgMTkxNCBWMTAwLWRheXMuIiIKCjEyNTAwMDAwMDAwMDAwMCBGTE9QIC8gR1BVIC8gc2VjICogOTYwMCBHUFUtaG91cnMgW2ZvciBhIDUxMiByZXNvbHV0aW9uIFNPVEEgcmVzdWx0XSAqIDM2MDAgc2VjIC8gaG91ciAqIDAuMyBbYXNzdW1lZCB1dGlsaXphdGlvbl0gPSAxLjI5NmUrMjEgRkxPUCIsLCwsIiIidG8gbWF0Y2ggdGhlIHByaW9yIHN0YXRlLW9mLXRoZS1hcnQgcGVyZm9ybWFuY2Ugb2YgQURNIFtEaGFyaXdhbCBhbmQgTmljaG9sIDIwMjFdIGF0IGEgcmVzb2x1dGlvbiBvZiA1MTIyIHBpeGVscywgdHJhaW5pbmcgdGhlIG1vZGVscyBvbiBhIHNpbmdsZSBOVklESUEgVGVzbGEgVjEwMCB0YWtlcyA0MDAgZGF5cyBjb21wYXJlZCB0byB0aGUgcHJldmlvdXNseSByZXF1aXJlZCAxOTE0IFYxMDAtZGF5cy4gV2UgcmVmZXIgdG8gb3VyIG1vZGVsIGFzIFN0eWxlR0FOLVhMIiIiLE5WSURJQSBWMTAwLCxMaWtlbHksIkNvbXB1dGVyIGdyYXBoaWNzIGhhcyBleHBlcmllbmNlZCBhIHJlY2VudCBzdXJnZSBvZiBkYXRhLWNlbnRyaWMgYXBwcm9hY2hlcyBmb3IgcGhvdG9yZWFsaXN0aWMgYW5kIGNvbnRyb2xsYWJsZSBjb250ZW50IGNyZWF0aW9uLiBTdHlsZUdBTiBpbiBwYXJ0aWN1bGFyIHNldHMgbmV3IHN0YW5kYXJkcyBmb3IgZ2VuZXJhdGl2ZSBtb2RlbGluZyByZWdhcmRpbmcgaW1hZ2UgcXVhbGl0eSBhbmQgY29udHJvbGxhYmlsaXR5LiBIb3dldmVyLCBTdHlsZUdBTidzIHBlcmZvcm1hbmNlIHNldmVyZWx5IGRlZ3JhZGVzIG9uIGxhcmdlIHVuc3RydWN0dXJlZCBkYXRhc2V0cyBzdWNoIGFzIEltYWdlTmV0LiBTdHlsZUdBTiB3YXMgZGVzaWduZWQgZm9yIGNvbnRyb2xsYWJpbGl0eTsgaGVuY2UsIHByaW9yIHdvcmtzIHN1c3BlY3QgaXRzIHJlc3RyaWN0aXZlIGRlc2lnbiB0byBiZSB1bnN1aXRhYmxlIGZvciBkaXZlcnNlIGRhdGFzZXRzLiBJbiBjb250cmFzdCwgd2UgZmluZCB0aGUgbWFpbiBsaW1pdGluZyBmYWN0b3IgdG8gYmUgdGhlIGN1cnJlbnQgdHJhaW5pbmcgc3RyYXRlZ3kuIEZvbGxvd2luZyB0aGUgcmVjZW50bHkgaW50cm9kdWNlZCBQcm9qZWN0ZWQgR0FOIHBhcmFkaWdtLCB3ZSBsZXZlcmFnZSBwb3dlcmZ1bCBuZXVyYWwgbmV0d29yayBwcmlvcnMgYW5kIGEgcHJvZ3Jlc3NpdmUgZ3Jvd2luZyBzdHJhdGVneSB0byBzdWNjZXNzZnVsbHkgdHJhaW4gdGhlIGxhdGVzdCBTdHlsZUdBTjMgZ2VuZXJhdG9yIG9uIEltYWdlTmV0LiBPdXIgZmluYWwgbW9kZWwsIFN0eWxlR0FOLVhMLCBzZXRzIGEgbmV3IHN0YXRlLW9mLXRoZS1hcnQgb24gbGFyZ2Utc2NhbGUgaW1hZ2Ugc3ludGhlc2lzIGFuZCBpcyB0aGUgZmlyc3QgdG8gZ2VuZXJhdGUgaW1hZ2VzIGF0IGEgcmVzb2x1dGlvbiBvZiAgYXQgc3VjaCBhIGRhdGFzZXQgc2NhbGUuIFdlIGRlbW9uc3RyYXRlIHRoYXQgdGhpcyBtb2RlbCBjYW4gaW52ZXJ0IGFuZCBlZGl0IGltYWdlcyBiZXlvbmQgdGhlIG5hcnJvdyBkb21haW4gb2YgcG9ydHJhaXRzIG9yIHNwZWNpZmljIG9iamVjdCBjbGFzc2VzLiIsLCxPcGVuIHdlaWdodHMgKHVucmVzdHJpY3RlZCksIkdlcm1hbnksR2VybWFueSIsLCwsLCwyMDI1LTExLTI4IDExOjUzOjQ0KzAwOjAwLCwsLCwsIkFjYWRlbWlhLEFjYWRlbWlhIiwsLCw5NjAwLjAsT3BlbiBzb3VyY2UsIk1JVCBsaWNlbnNlOgpodHRwczovL2dpdGh1Yi5jb20vYXV0b25vbW91c3Zpc2lvbi9zdHlsZWdhbi14bCIsLCwsLCwsSGFyZHdhcmUsLCwsLFllcwpEZUJFUlRhVjNsYXJnZSArIEtFQVIsTGFuZ3VhZ2UsIlF1ZXN0aW9uIGFuc3dlcmluZyxMYW5ndWFnZSBtb2RlbGluZy9nZW5lcmF0aW9uIixNaWNyb3NvZnQsIllpY2hvbmcgWHUsIENoZW5ndWFuZyBaaHUsIFNodW9oYW5nIFdhbmcsIFNpcWkgU3VuLCBIYW8gQ2hlbmcsIFhpYW9kb25nIExpdSwgSmlhbmZlbmcgR2FvLCBQZW5nY2hlbmcgSGUsIE1pY2hhZWwgWmVuZywgWHVlZG9uZyBIdWFuZyIsMjAyMi0wNS0wNCxIdW1hbiBQYXJp</x:v>
      </x:c>
    </x:row>
    <x:row r="210" ht="18" customHeight="1">
      <x:c r="A210" s="17" t="n">
        <x:v>205</x:v>
      </x:c>
      <x:c r="B210" s="17" t="n">
        <x:v>310</x:v>
      </x:c>
      <x:c r="C210" s="160" t="str">
        <x:v>dHkgb24gQ29tbW9uc2Vuc2VRQTogQXVnbWVudGluZyBTZWxmLUF0dGVudGlvbiB3aXRoIEV4dGVybmFsIEF0dGVudGlvbixodHRwczovL2FyeGl2Lm9yZy9hYnMvMjExMi4wMzI1NHYzLDYzLjAsU09UQSBpbXByb3ZlbWVudCwiIiJUaGUgcHJvcG9zZWQgc3lzdGVtLCBLbm93bGVkZ2VhYmxlIEV4dGVybmFsIEF0dGVudGlvbiBmb3IgY29tbW9uc2Vuc2UgUmVhc29uaW5nIChLRUFSKSwgcmVhY2hlcyBodW1hbiBwYXJpdHkgb24gdGhlIG9wZW4gQ29tbW9uc2Vuc2VRQSByZXNlYXJjaCBiZW5jaG1hcmsgd2l0aCBhbiBhY2N1cmFjeSBvZiA4OS40XCUgaW4gY29tcGFyaXNvbiB0byB0aGUgaHVtYW4gYWNjdXJhY3kgb2YgODguOVwlLiIiCgpTT1RBIHBlciBodHRwczovL3BhcGVyc3dpdGhjb2RlLmNvbS9zb3RhL2NvbW1vbi1zZW5zZS1yZWFzb25pbmctb24tY29tbW9uc2Vuc2VxYSIsNDE4MDAwMDAwLjAsIkRlQkVSVGFWMy1sYXJnZSBoYWQgNDE4TSBwYXJhbXMsIHBlciBUYWJsZSAyIiwsdGhpcyBpcyBhIGZpbmUtdHVuZWQgdmVyc2lvbiBvZiBEZUJFUlRhVjMtbGFyZ2UsLCwsLCwsQ29uZmlkZW50LCJNb3N0IG9mIHRvZGF5J3MgQUkgc3lzdGVtcyBmb2N1cyBvbiB1c2luZyBzZWxmLWF0dGVudGlvbiBtZWNoYW5pc21zIGFuZCB0cmFuc2Zvcm1lciBhcmNoaXRlY3R1cmVzIG9uIGxhcmdlIGFtb3VudHMgb2YgZGl2ZXJzZSBkYXRhIHRvIGFjaGlldmUgaW1wcmVzc2l2ZSBwZXJmb3JtYW5jZSBnYWlucy4gSW4gdGhpcyBwYXBlciwgd2UgcHJvcG9zZSB0byBhdWdtZW50IHRoZSB0cmFuc2Zvcm1lciBhcmNoaXRlY3R1cmUgd2l0aCBhbiBleHRlcm5hbCBhdHRlbnRpb24gbWVjaGFuaXNtIHRvIGJyaW5nIGV4dGVybmFsIGtub3dsZWRnZSBhbmQgY29udGV4dCB0byBiZWFyLiBCeSBpbnRlZ3JhdGluZyBleHRlcm5hbCBpbmZvcm1hdGlvbiBpbnRvIHRoZSBwcmVkaWN0aW9uIHByb2Nlc3MsIHdlIGhvcGUgdG8gcmVkdWNlIHRoZSBuZWVkIGZvciBldmVyLWxhcmdlciBtb2RlbHMgYW5kIGluY3JlYXNlIHRoZSBkZW1vY3JhdGl6YXRpb24gb2YgQUkgc3lzdGVtcy4gV2UgZmluZCB0aGF0IHRoZSBwcm9wb3NlZCBleHRlcm5hbCBhdHRlbnRpb24gbWVjaGFuaXNtIGNhbiBzaWduaWZpY2FudGx5IGltcHJvdmUgdGhlIHBlcmZvcm1hbmNlIG9mIGV4aXN0aW5nIEFJIHN5c3RlbXMsIGFsbG93aW5nIHByYWN0aXRpb25lcnMgdG8gZWFzaWx5IGN1c3RvbWl6ZSBmb3VuZGF0aW9uIEFJIG1vZGVscyB0byBtYW55IGRpdmVyc2UgZG93bnN0cmVhbSBhcHBsaWNhdGlvbnMuIEluIHBhcnRpY3VsYXIsIHdlIGZvY3VzIG9uIHRoZSB0YXNrIG9mIENvbW1vbnNlbnNlIFJlYXNvbmluZywgZGVtb25zdHJhdGluZyB0aGF0IHRoZSBwcm9wb3NlZCBleHRlcm5hbCBhdHRlbnRpb24gbWVjaGFuaXNtIGNhbiBhdWdtZW50IGV4aXN0aW5nIHRyYW5zZm9ybWVyIG1vZGVscyBhbmQgc2lnbmlmaWNhbnRseSBpbXByb3ZlIHRoZSBtb2RlbCdzIHJlYXNvbmluZyBjYXBhYmlsaXRpZXMuIFRoZSBwcm9wb3NlZCBzeXN0ZW0sIEtub3dsZWRnZWFibGUgRXh0ZXJuYWwgQXR0ZW50aW9uIGZvciBjb21tb25zZW5zZSBSZWFzb25pbmcgKEtFQVIpLCByZWFjaGVzIGh1bWFuIHBhcml0eSBvbiB0aGUgb3BlbiBDb21tb25zZW5zZVFBIHJlc2VhcmNoIGJlbmNobWFyayB3aXRoIGFuIGFjY3VyYWN5IG9mIDg5LjRcJSBpbiBjb21wYXJpc29uIHRvIHRoZSBodW1hbiBhY2N1cmFjeSBvZiA4OC45XCUuIiwxMC4wLCxVbnJlbGVhc2VkLFVuaXRlZCBTdGF0ZXMgb2YgQW1lcmljYSxEZUJFUlRhVjNsYXJnZSwsLCwsMjAyNi0wNS0yNSAxMjoxNjozNCswMDowMCwsLCwsLEluZHVzdHJ5LCwsLCxPcGVuIHNvdXJjZSwibm8gYXR0cmlidXRlZCBsaWNlbnNlIApodHRwczovL2dpdGh1Yi5jb20vbWljcm9zb2Z0L0tFQVI/dGFiPXJlYWRtZS1vdi1maWxlIiwsLCwsLCwsLCwsLE5vCkp1cmFzc2ljLVgsTGFuZ3VhZ2UsIkxhbmd1YWdlIG1vZGVsaW5nL2dlbmVyYXRpb24sQ2hhdCIsQUkyMSBMYWJzLCJFaHVkIEthcnBhcywgT21yaSBBYmVuZCwgWW9uYXRhbiBCZWxpbmtvdiwgQmFyYWsgTGVueiwgT3BoZXIgTGllYmVyLCBOaXIgUmF0bmVyLCBZb2F2IFNob2hhbSwgSG9maXQgQmF0YSwgWW9hdiBMZXZpbmUsIEtldmluIExleXRvbi1Ccm93biwgRG9yIE11aGxnYXksIE5vYW0gUm96ZW4sIEVyZXogU2Nod2FydHosIEdhbCBTaGFjaGFmLCBTaGFpIFNoYWxldi1TaHdhcnR6LCBBbW5vbiBTaGFzaHVhLCBNb3NoZSBUZW5lbmhvbHR6IiwyMDIyLTA1LTAzLCJNUktMIFN5c3RlbXM6IEEgbW9kdWxhciwgbmV1cm8tc3ltYm9saWMgYXJjaGl0ZWN0dXJlIHRoYXQgY29tYmluZXMgbGFyZ2UgbGFuZ3VhZ2UgbW9kZWxzLCBleHRlcm5hbCBrbm93bGVkZ2Ugc291cmNlcyBhbmQgZGlzY3JldGUgcmVhc29uaW5nIixodHRwczovL3d3dy5haTIxLmNvbS9ibG9nL2p1cmFzc2ljLXgtY3Jvc3NpbmctdGhlLW5ldXJvLXN5bWJvbGljLWNoYXNtLXdpdGgtdGhlLW1ya2wtc3lzdGVtLDU4LjAsLCw3MDAwMDAwMDAwLjAsLCwsLCwsLCwsLCJXZSBwcmVzZW50IHRoZSBuZXh0IGV2b2x1dGlvbiBpbiBuYXR1cmFsIGxhbmd1YWdlIHByb2Nlc3Npbmcg4oCTIHRoZSBNb2R1bGFyIFJlYXNvbmluZywgS25vd2xlZGdlIGFuZCBMYW5ndWFnZSAoTVJLTCwgcHJvbm91bmNlZCDigJxtaXJhY2xl4oCdKSBzeXN0ZW0g4oCTIGFuZCBKdXJhc3NpYy1YLCBBSTIxIExhYnPigJkgaW1wbGVtZW50YXRpb24gb2YgaXQuIE1SS0wgc3lzdGVtcyBpbmNsdWRlIG9uZSBvciBtb3JlIGxhbmd1YWdlIG1vZGVscywgYW5kIGF1Z21lbnQgdGhlbSB3aXRoIGV4dGVybmFsIGtub3dsZWRnZSBzb3VyY2VzIGFzIHdlbGwgYXMgc3ltYm9saWMgcmVhc29uaW5nIGV4cGVydHMgdGhhdCBjYW4gaGFuZGxlIHRhc2tzIHRoYXQgbGllIGJleW9uZCB0aGUgcmVhY2ggb2YgbmV1cmFsIG1vZGVscy4iLCwsQVBJIGFjY2VzcyxJc3JhZWwsSnVyYXNzaWMtMS1KdW1ibywsLCwsMjAyNS0xMS0yOCAxMTo1Mzo0NCswMDowMCwsLCwsLEluZHVzdHJ5LCwsLCxVbnJlbGVhc2VkLCwsLCwsLCwsLCwsLE5vCk9QVC0xNzVCLExhbmd1YWdlLCJMYW5ndWFnZSBtb2RlbGluZyxDaGF0LExhbmd1YWdlIG1vZGVsaW5nL2dlbmVyYXRpb24sUXVlc3Rpb24gYW5zd2VyaW5nIixNZXRhIEFJLCJTdXNhbiBaaGFuZ+KIlyAsIFN0ZXBoZW4gUm9sbGVy4oiXICwgTmFtYW4gR295YWziiJcgLCBNaWtlbCBBcnRldHhlLCBNb3lhIENoZW4sIFNodW9odWkgQ2hlbiwgQ2hyaXN0b3BoZXIgRGV3YW4sIE1vbmEgRGlhYiwgWGlhbiBMaSwgWGkgVmljdG9yaWEgTGluLCBUb2RvciBNaWhheWxvdiwgTXlsZSBPdHTigKAgLCBTYW0gU2hsZWlmZXLigKAgLCBLdXJ0IFNodXN0ZXIsIERhbmllbCBTaW1pZywgUHVuaXQgU2luZ2ggS291cmEsIEFuamFsaSBTcmlkaGFyLCBUaWFubHUgV2FuZywgTHVrZSBaZXR0bGVtb3llciIsMjAyMi0wNS0wMixPUFQ6IE9wZW4gUHJlLXRyYWluZWQgVHJhbnNmb3JtZXIgTGFuZ3VhZ2UgTW9kZWxzLGh0dHBzOi8vYXJ4aXYub3JnL2Ficy8yMjA1LjAxMDY4LDQ3MTYuMCwiU2lnbmlmaWNhbnQgdXNlLEhpZ2hseSBjaXRlZCIsaHR0cHM6Ly9haS5tZXRhLmNvbS9ibG9nL29wdC0xNzViLWxhcmdlLWxhbmd1YWdlLW1vZGVsLWFwcGxpY2F0aW9ucy8sMTc1MDAwMDAwMDAwLjAsIiIiSW4gbGluZSB3aXRoIE1ldGEgQUnigJlzIGNvbW1pdG1lbnQgdG8gb3BlbiBzY2llbmNlLCB3ZSBhcmUgc2hhcmluZyBPcGVuIFByZXRyYWluZWQgVHJhbnNmb3JtZXIgKE9QVC0xNzVCKSwgYSBsYW5ndWFnZSBtb2RlbCB3aXRoIDE3NSBiaWxsaW9uIHBhcmFtZXRlcnMgdHJhaW5lZCBvbiBwdWJsaWNseSBhdmFpbGFibGUgZGF0YSBzZXRzIiIiLDQuM2UrMjMsImh0dHBzOi8vZ2l0aHViLmNvbS9mYWNlYm9va3Jlc2VhcmNoL21ldGFzZXEvYmxvYi9tYWluL3Byb2plY3RzL09QVC9jaHJvbmljbGVzL2ZpbmFsX3VwZGF0ZS5tZAoKIiJBcyBvZiB5ZXN0ZXJkYXksIGF0IDEyOjQ2cG0gUFNUIG9uIEphbnVhcnkgNiwgb3VyIDE3NUIgbW9kZWwgZmluYWxseSBjb21wbGV0ZWQgaXRzIHRyYWluaW5nIHJ1biBvbiAzMDBCIHRva2Vucy4gVGhpcyByZXF1aXJlZCB+NC4zMEUrMjMgRkxPUHMgb2YgY29tcHV0ZSIiIiwxODAwMDAwMDAwMDAsIiIiVGhlIHRyYWluaW5nIGRhdGEgY29udGFpbnMgMTgwQiB0b2tlbnMgY29ycmVzcG9uZGluZyB0byA4MDAgR0Igb2YgZGF0YSIiCgoxIHRva2VuIH4gMC43NSB3b3JkcyIsNzkzLjUsIjQuMyoxMF4yMyBGTE9QIC8gKDE0NyBURkxPUFMpID0gODEzMDAwIEExMDAtaG91cnMKaHR0cHM6Ly93d3cud29sZnJhbWFscGhhLmNvbS9pbnB1dD9pPTQuMyoxMCU1RTIzK0ZMT1ArJTJGKyUyODE0NytURkxPUFMlMjkKCiIiQXMgb2YgeWVzdGVyZGF5LCBhdCAxMjo0NnBtIFBTVCBvbiBKYW51YXJ5IDYsIG91ciAxNzVCIG1vZGVsIGZpbmFsbHkgY29tcGxldGVkIGl0cyB0cmFpbmluZyBydW4gb24gMzAwQiB0b2tlbnMuIFRoaXMgcmVxdWlyZWQgfjQuMzBFKzIzIEZMT1BzIG9mIGNvbXB1dGUsIG9yIHJvdWdobHkgfjMzIGRheXMgb2YgY29udGludW91cyB0cmFpbmluZyBvbiAxMDI0IDgwR0IgQTEwMHMgKGFzc3VtaW5nIG5vIGhhcmR3YXJlIGlzc3Vlcywgbm8gbnVtZXJpY2FsIGluc3RhYmlsaXRpZXMsIGV0Yy4pLiIiIixOVklESUEgQTEwMCBTWE00IDgwIEdCLFNlbGYtc3VwZXJ2aXNlZCBsZWFybmluZyxDb25maWRlbnQsIkxhcmdlIGxhbmd1YWdlIG1vZGVscywgd2hpY2ggYXJlIG9mdGVuIHRyYWluZWQgZm9yIGh1bmRyZWRzIG9mIHRob3VzYW5kcyBvZiBjb21wdXRlIGRheXMsIGhhdmUgc2hvd24gcmVtYXJrYWJsZSBjYXBhYmlsaXRpZXMgZm9yIHplcm8tIGFuZCBmZXctc2hvdCBsZWFybmluZy4gR2l2ZW4gdGhlaXIgY29tcHV0YXRpb25hbCBjb3N0LCB0aGVzZSBtb2RlbHMgYXJlIGRpZmZpY3VsdCB0byByZXBsaWNhdGUgd2l0aG91dCBzaWduaWZpY2FudCBjYXBpdGFsLiBGb3IgdGhlIGZldyB0aGF0IGFyZSBhdmFpbGFibGUgdGhyb3VnaCBBUElzLCBubyBhY2Nlc3MgaXMgZ3JhbnRlZCB0byB0aGUgZnVsbCBtb2RlbCB3ZWlnaHRzLCBtYWtpbmcgdGhlbSBkaWZmaWN1bHQgdG8gc3R1ZHkuIFdlIHByZXNlbnQgT3BlbiBQcmUtdHJhaW5lZCBUcmFuc2Zvcm1lcnMgKE9QVCksIGEgc3VpdGUgb2YgZGVjb2Rlci1vbmx5IHByZS10cmFpbmVkIHRyYW5zZm9ybWVycyByYW5naW5nIGZyb20gMTI1TSB0byAxNzVCIHBhcmFtZXRlcnMsIHdoaWNoIHdlIGFpbSB0byBmdWxseSBhbmQgcmVzcG9uc2libHkgc2hhcmUgd2l0aCBpbnRlcmVzdGVkIHJlc2VhcmNoZXJzLiBXZSBzaG93IHRoYXQgT1BULTE3NUIgaXMgY29tcGFyYWJsZSB0byBHUFQtMywxIHdoaWxlIHJlcXVpcmluZyBvbmx5IDEvN3RoIHRoZSBjYXJib24gZm9vdHByaW50IHRvIGRldmVsb3AuIFdlIGFyZSBhbHNvIHJlbGVhc2luZyBvdXIgbG9nYm9vayBkZXRhaWxpbmcgdGhlIGluZnJhc3RydWN0dXJlIGNoYWxsZW5nZXMgd2UgZmFjZWQsIGFsb25nIHdpdGggY29kZSBmb3IgZXhwZXJpbWVudGluZyB3aXRoIGFsbCBvZiB0aGUgcmVsZWFzZWQgbW9kZWxzIiwxLjY2NjcsT1BULTE3NUIsT3BlbiB3ZWlnaHRzIChub24tY29tbWVyY2lhbCksVW5pdGVkIFN0YXRlcyBvZiBBbWVyaWNhLCwsLDEwMjQuMCwsMjAyNi0wNS0yNSAxMjoxNjozNiswMDowMCwsLCwyMDAwMDAwLjAsVGFibGUgMSxJbmR1c3RyeSwsLCw4MTI1NDQuMCxPcGVuIHNvdXJjZSwibm9uLWNvbW1lcmNpYWwgZm9yIHdlaWdodHM6Cmh0dHBzOi8vZ2l0aHViLmNvbS9mYWNlYm9va3Jlc2VhcmNoL21ldGFzZXEvYmxvYi9tYWluL3Byb2plY3RzL09QVC9NT0RFTF9MSUNFTlNFLm1kCgp0cmFpbmluZyBjb2RlIChNSVQpIGh0dHBzOi8vZ2l0aHViLmNvbS9mYWNlYm9va3Jlc2VhcmNoL21ldGFzZXEvYmxvYi9tYWluL2RvY3MvdHJhaW5pbmcubWQgIixUcnVlLDczMzYzNC42MzcsIiIiWy4uLl0gd2hpY2ggZW5hYmxlZCB0cmFpbmluZyBPUFQtMTc1QiBvbiA5OTIgODBHQiBBMTAwIEdQVXMsIHJlYWNoaW5nIDE0NyBURkxPUC9zIHV0aWxpemF0aW9uIHBlciBHUFUuCgpQZWFrIEZMT1AvcyBwZXIgQTEwMDogMzEyIFRGTE9QL3MKSEZVID0gMTQ3LzMxMiA9IDAuNDcxMiIsRlAxNiwsODIyNzA4LjY4ODgxMzkyOTgsUmVwb3J0ZWQsLCwsMC40NzExNSxZZXMKT1BULTEzQiwsLE1ldGEgQUksIlN1c2FuIFpoYW5nLCBTdGVwaGVuIFJvbGxlciwgTmFtYW4gR295YWwsIE1pa2VsIEFydGV0eGUsIE1veWEgQ2hlbiwgU2h1b2h1aSBDaGVuLCBDaHJpc3RvcGhlciBEZXdhbiwgTW9uYSBEaWFiLCBYaWFuIExpLCBYaSBWaWN0b3JpYSBMaW4sIFRvZG9yIE1paGF5bG92LCBNeWxlIE90dCwgU2FtIFNobGVpZmVyLCBLdXJ0IFNodXN0ZXIsIERhbmllbCBTaW1pZywgUHVuaXQgU2luZ2ggS291cmEsIEFuamFsaSBTcmlkaGFyLCBUaWFubHUgV2FuZywgTHVrZSBaZXR0bGVtb3llciIsMjAyMi0wNS0wMiwsaHR0cHM6Ly9hcnhpdi5vcmcvYWJzLzIyMDUuMDEwNjgsLCwsMTMwMDAwMDAwMDAuMCwsMy41M2UrMjMsMjg1MTIwMCo5OTIqMzEyZTEyKjAuNDAgPSAzLjUzZTIzIGFzc3VtaW5nIDQwJSB1dGlsaXphdGlvbiwxODAwMDAwMDAwMDAsLCwsLCxMaWtlbHksLCwsLFVuaXRlZCBTdGF0ZXMgb2YgQW1lcmljYSwsLCwsLDIwMjUtMTEtMjggMTE6NTM6NDQrMDA6MDAsLCwsLCxJbmR1c3RyeSwsLCwsLCwsLCwsLCwsLCwsLApGbGFtaW5nbywiTXVsdGltb2RhbCxWaXNpb24sTGFuZ3VhZ2UsVmlkZW8iLCJWaXN1YWwgcXVlc3Rpb24gYW5zd2VyaW5nLEltYWdlIGNhcHRpb25pbmciLERlZXBNaW5kLCJKZWFuLUJhcHRpc3RlIEFsYXlyYWMsIEplZmYgRG9uYWh1ZSwgUGF1bGluZSBMdWMsIEFudG9pbmUgTWllY2gsIElhaW4gQmFyciwgWWFuYSBIYXNzb24sIEthcmVsIExlbmMsIEFydGh1ciBNZW5zY2gsIEthdGllIE1pbGxpY2FuLCBNYWxjb2xtIFJleW5vbGRzLCBSb21hbiBSaW5nLCBFbGl6YSBSdXRoZXJmb3JkLCBTZXJrYW4gQ2FiaSwgVGVuZ2RhIEhhbiwgWmhpdGFvIEdvbmcsIFNpbmEgU2FtYW5nb29laSwgTWFyaWFubmUgTW9udGVpcm8sIEphY29iIE1lbmljaywgU2ViYXN0aWFuIEJvcmdlYXVkLCBBbmRyZXcgQnJvY2ssIEFpZGEgTmVtYXR6YWRlaCwgU2FoYW5kIFNoYXJpZnphZGVoLCBNaWtvbGFqIEJpbmtvd3NraSwgUmljYXJkbyBCYXJyZWlyYSwgT3Jpb2wgVmlueWFscywgQW5kcmV3IFppc3Nlcm1hbiwgS2FyZW4gU2ltb255YW4iLDIwMjItMDQtMjksRmxhbWluZ286IGEgVmlzdWFsIExhbmd1YWdlIE1vZGVsIGZvciBGZXctU2hvdCBMZWFybmluZyxodHRwczovL2FyeGl2Lm9yZy9hYnMvMjIwNC4xNDE5OCw1NzkzLjAsIlNPVEEgaW1wcm92ZW1lbnQsRGlzY3JldGlvbmFyeSIsIkZpZ3VyZSAyCiIiRm9yIHRhc2tzIGx5aW5nIGFueXdoZXJlIG9uIHRoaXMgc3BlY3RydW0sIGEgc2luZ2xlIEZsYW1pbmdvIG1vZGVsIGNhbiBhY2hpZXZlIGEgbmV3IHN0YXRlIG9mIHRoZSBhcnQgd2l0aCBmZXctc2hvdCBsZWFybmluZywgc2ltcGx5IGJ5IHByb21wdGluZyB0aGUgbW9kZWwgd2l0aCB0YXNrLXNwZWNpZmljIGV4YW1wbGVzLiBPbiBudW1lcm91cyBiZW5jaG1hcmtzLCBGbGFtaW5nbyBvdXRwZXJmb3JtcyBtb2RlbHMgZmluZS10dW5lZCBvbiB0aG91c2FuZHMgb2YgdGltZXMgbW9yZSB0YXNrLXNwZWNpZmljIGRhdGEuIiIiLDgwMDAwMDAwMDAwLjAsIiIiV2Ugb2J0YWluIHRocmVlIG1vZGVscywgRmxhbWluZ28tM0IsIEZsYW1pbmdvLTlCIGFuZCBGbGFtaW5nby04MEIiIgoKIiIgVGhlIEZsYW1pbmdvLTgwQiBtb2RlbCBidWlsZHMgb24gdG9wIG9mIHRoZSBmcm96ZW4gQ2hpbmNoaWxsYSA3MEIgbGFuZ3VhZ2UgbW9kZWwgWzQyXS4gU3RhcnRpbmcgZnJvbSB0aGUgdmVyeSBmaXJzdCBsYXllciBhbmQgYmVmb3JlIGV2ZXJ5IHNldmVudGggdHJhbnNmb3JtZXIgYmxvY2tzLCB3ZSBhZGQgYSBHQVRFRCBYQVRUTi1ERU5TRSBsYXllciBhdHRlbmRpbmcgdG8gdGhlIHZpc3VhbCBpbnB1dHM7IHRoaXMgYWNjb3VudHMgZm9yIDEwQiBhZGRpdGlvbmFsIGxlYXJuZWQgcGFyYW1ldGVycy4gRm9yIHNpbXBsaWNpdHksIHdlIHJlZmVyIHRvIHRoaXMgbW9kZWwgYXMgc2ltcGx5IEZsYW1pbmdvIHRocm91Z2hvdXQgdGhlIHBhcGVyIiIiLDIuMTg5NzIwMDAwMDAwMDFlKzIzLCIxNTM2IFRQVSB2NCBjaGlwcyBmb3IgMTUgZGF5cy4gQXNzdW1pbmcgNDAlIHV0aWxpemF0aW9uOgpDID0gMTUzNiBUUFUgKiAyNzUqMTBeMTIgRkxPUC9zL1RQVSAqIDE1IGRheSAqIDg2NDAwIHMvZGF5ICogMC40MCA9IDIuMioxMF4yMyBGTE9QCgoiIkFsbCB0cmFpbmluZyBhbmQgZXZhbHVhdGlvbiB3YXMgcGVyZm9ybWVkIG9uIFRQVXY0IGluc3RhbmNlcy4gVGhlIGxhcmdlc3QgbW9kZWwgY29udGFpbmluZyA4MCBiaWxsaW9uIHBhcmFtZXRlcnMgaXMgdHJhaW5lZCBvbiBRVVNWIGNoaXBzIGZvciAxNSBkYXlzIGFuZCBzaGFyZGVkIGFjcm9zcyAxNiBkZXZpY2VzLiIiCgoiIkFsbCB0cmFpbmVkIHBhcmFtZXRlcnMgYW5kIG9wdGltaXplciBhY2N1bXVsYXRvcnMgYXJlIHN0b3JlZCBhbmQgdXBkYXRlZCBpbiBmbG9hdDMyOyBhbGwgYWN0aXZhdGlvbnMgYW5kIGdyYWRpZW50cyBhcmUgY29tcHV0ZWQgaW4gYmZsb2F0MTYgYWZ0ZXIgZG93bmNhc3Rpbmcgb2YgcGFyYW1ldGVycyBmcm9tIGZsb2F0MzIgdG8gYmZsb2F0MTYiIiIsNDU4MzMzMzMzMzMzLCJGbGFtaW5nbyB3YXMgdHJhaW5lZCBvbiBhIG1peHR1cmUgb2Ygd2ViLXNjcmFwZWQgZGF0YXNldHM6CjQzTSBwYWdlcyBvZiB0ZXh0IHdpdGggaW50ZXJsZWF2ZWQgaW1hZ2VzIChNdWx0aU1vZGFsIE1hc3NpdmVXZWIgZGF0YXNldCkKMzEyTSBpbWFnZS10ZXh0IHBhaXJzIChMVElQIGRhdGFzZXQpCjI3TSB2aWRlby10ZXh0IHBhaXJzIChWVFAgZGF0YXNldCkKMS44QiBpbWFnZS1hbHQgdGV4dCBwYWlycyAoQUxJR04gZGF0YXNldCkKClRyYWluaW5nIGRhdGFzZXQgc2l6ZSBpcyBhdCBsZWFzdCAyLjEgYmlsbGlvbi4iLDM2MC4wLDE1MzYgVFBVIHY0IGNoaXBzIGZvciAxNSBkYXlzLEdvb2dsZSBUUFUgdjQsU3VwZXJ2aXNlZCxDb25maWRlbnQsIkJ1aWxkaW5nIG1vZGVscyB0aGF0IGNhbiBiZSByYXBpZGx5IGFkYXB0ZWQgdG8gbm92ZWwgdGFza3MgdXNpbmcgb25seSBhIGhhbmRmdWwgb2YgYW5ub3RhdGVkIGV4YW1wbGVzIGlzIGFuIG9wZW4gY2hhbGxlbmdlIGZvciBtdWx0aW1vZGFsIG1hY2hpbmUgbGVhcm5pbmcgcmVzZWFyY2guIFdlIGludHJvZHVjZSBGbGFtaW5nbywgYSBmYW1pbHkgb2YgVmlzdWFsIExhbmd1YWdlIE1vZGVscyAoVkxNKSB3aXRoIHRoaXMgYWJpbGl0eS4gV2UgcHJvcG9zZSBrZXkgYXJjaGl0ZWN0dXJhbCBpbm5vdmF0aW9ucyB0bzogKGkpIGJyaWRnZSBwb3dlcmZ1bCBwcmV0cmFpbmVkIHZpc2lvbi1vbmx5IGFuZCBsYW5ndWFnZS1vbmx5IG1vZGVscywgKGlpKSBoYW5kbGUgc2VxdWVuY2VzIG9mIGFyYml0cmFyaWx5IGludGVybGVhdmVkIHZpc3VhbCBhbmQgdGV4dHVhbCBkYXRhLCBhbmQgKGlpaSkgc2VhbWxlc3NseSBpbmdlc3QgaW1hZ2VzIG9yIHZpZGVvcyBhcyBpbnB1dHMuIFRoYW5rcyB0byB0aGVpciBmbGV4aWJpbGl0eSwgRmxhbWluZ28gbW9kZWxzIGNhbiBiZSB0cmFpbmVkIG9uIGxhcmdlLXNjYWxlIG11bHRpbW9kYWwgd2ViIGNvcnBvcmEgY29udGFpbmluZyBhcmJpdHJhcmlseSBpbnRlcmxlYXZlZCB0ZXh0IGFuZCBpbWFnZXMsIHdoaWNoIGlzIGtleSB0byBlbmRvdyB0aGVtIHdpdGggaW4tY29udGV4dCBmZXctc2hvdCBsZWFybmluZyBjYXBhYmlsaXRpZXMuIFdlIHBlcmZvcm0gYSB0aG9yb3VnaCBldmFsdWF0aW9uIG9mIG91ciBtb2RlbHMsIGV4cGxvcmluZyBhbmQgbWVhc3VyaW5nIHRoZWlyIGFiaWxpdHkgdG8gcmFwaWRseSBhZGFwdCB0byBhIHZhcmlldHkgb2YgaW1hZ2UgYW5kIHZpZGVvIHRhc2tzLiBUaGVzZSBpbmNsdWRlIG9wZW4tZW5kZWQgdGFza3Mgc3VjaCBhcyB2aXN1YWwgcXVlc3Rpb24tYW5zd2VyaW5nLCB3aGVyZSB0aGUgbW9kZWwgaXMgcHJvbXB0ZWQgd2l0aCBhIHF1ZXN0aW9uIHdoaWNoIGl0IGhhcyB0byBhbnN3ZXI7IGNhcHRpb25pbmcgdGFza3MsIHdoaWNoIGV2YWx1YXRlIHRoZSBhYmlsaXR5IHRvIGRlc2NyaWJlIGEgc2NlbmUgb3IgYW4gZXZlbnQ7IGFuZCBjbG9zZS1lbmRlZCB0YXNrcyBzdWNoIGFzIG11bHRpcGxlLWNob2ljZSB2aXN1YWwgcXVlc3Rpb24tYW5zd2VyaW5nLiBGb3IgdGFza3MgbHlpbmcgYW55d2hlcmUgb24gdGhpcyBzcGVjdHJ1bSwgYSBzaW5nbGUgRmxhbWluZ28gbW9kZWwgY2FuIGFjaGlldmUgYSBuZXcgc3RhdGUgb2YgdGhlIGFydCB3aXRoIGZldy1zaG90IGxlYXJuaW5nLCBzaW1wbHkgYnkgcHJvbXB0aW5nIHRoZSBtb2RlbCB3aXRoIHRhc2stc3BlY2lmaWMgZXhhbXBsZXMuIE9uIG51bWVyb3VzIGJlbmNobWFya3MsIEZsYW1pbmdvIG91dHBlcmZvcm1zIG1vZGVscyBmaW5lLXR1bmVkIG9uIHRob3VzYW5kcyBvZiB0aW1lcyBtb3JlIHRhc2stc3BlY2lmaWMgZGF0YS4iLCwsVW5yZWxlYXNlZCxVbml0ZWQgS2luZ2RvbSBvZiBHcmVhdCBCcml0YWluIGFuZCBOb3J0aGVybiBJcmVsYW5kLENoaW5jaGlsbGEsLCwxNTM2LjAsLDIwMjYtMDUtMjUgMTI6MTY6MzYrMDA6MDAsLCwsLCxJbmR1c3RyeSxUcnVlLCwsNTUyOTYwLjAsVW5yZWxlYXNlZCwsVHJ1ZSwxODM0MjMuMTYzMzA1OTcyMjQsLEJGMTYsLDEwNDkwMjMuNjU5MTg4Nzc2LEhhcmR3YXJlLCwsLCxObwpDb2dWaWV3MixJbWFnZSBnZW5lcmF0aW9uLCJJbWFnZSBnZW5lcmF0aW9uLFRleHQtdG8taW1hZ2UiLCJUc2luZ2h1YSBVbml2ZXJzaXR5LEJlaWppbmcgQWNhZGVteSBvZiBBcnRpZmljaWFsIEludGVsbGlnZW5jZSAvIEJBQUkiLCJNaW5nIERpbmcsIFdlbmRpIFpoZW5nLCBXZW55aSBIb25nLCBKaWUgVGFuZyIsMjAyMi0wNC0yOCxDb2dWaWV3MjogRmFzdGVyIGFuZCBCZXR0ZXIgVGV4dC10by1JbWFnZSBHZW5lcmF0aW9uIHZpYSBIaWVyYXJjaGljYWwgVHJhbnNmb3JtZXJzLGh0dHBzOi8vYXJ4aXYub3JnL2Ficy8yMjA0LjE0MjE3LCwsLDYwMDAwMDAwMDAuMCwiVGhlIGJhY2tib25lIG9mIG91ciBwcmV0cmFpbmVkIENvZ0xNIGlzIGEgVHJhbnNmb3JtZXIgd2l0aCBTYW5kd2ljaCBMYXllck5vcm0gWzNdLiBUaGUgbW9kZWwgaGFzIDYgYmlsbGlvbiBwYXJhbWV0ZXJzICg0OCBsYXllcnMsIGhpZGRlbiBzaXplIDMwNzIsIDQ4IGF0dGVudGlvbiBoZWFkcykiLDIuMjY1ZSsyMiwiIiJUaGUgbW9kZWwgaGFzIDYgYmlsbGlvbiBwYXJhbWV0ZXJzICg0OCBsYXllcnMsIGhpZGRlbiBzaXplIDMwNzIsIDQ4IGF0dGVudGlvbiBoZWFkcyksIHRyYWluZWQgZm9yIDMwMCwwMDAgaXRlcmF0aW9ucyBpbiBGUDE2IHdpdGggYmF0Y2ggc2l6ZSA0LDA5NiIiCgpVc2luZyA2TkQgZm9ybXVsYToKCjYqNjAwMDAwMDAwMCozMDAwMDAqNDA5Nio1MTI9Mi4yNjQ5MjQyZSsyMiIsNjI5MTQ1NjAwMDAwLCwsLCwsQ29uZmlkZW50LCJUaGUgZGV2ZWxvcG1lbnQgb2YgdGhlIHRyYW5zZm9ybWVyLWJhc2VkIHRleHQtdG8taW1hZ2UgbW9kZWxzIGFyZSBpbXBlZGVkIGJ5IGl0cyBzbG93IGdlbmVyYXRpb24gYW5kIGNvbXBsZXhpdHkgZm9yIGhpZ2gtcmVzb2x1dGlvbiBpbWFnZXMuIEluIHRoaXMgd29yaywgd2UgcHV0IGZvcndhcmQgYSBzb2x1dGlvbiBiYXNlZCBvbiBoaWVyYXJjaGljYWwgdHJhbnNmb3JtZXJzIGFuZCBsb2NhbCBwYXJhbGxlbCBhdXRvLXJlZ3Jlc3NpdmUgZ2VuZXJhdGlvbi4gV2UgcHJldHJhaW4gYSA2Qi1wYXJhbWV0ZXIgdHJhbnNmb3JtZXIgd2l0aCBhIHNpbXBsZSBhbmQgZmxleGlibGUgc2VsZi1zdXBlcnZpc2VkIHRhc2ssIENyb3NzLW1vZGFsIGdlbmVyYWwgbGFuZ3VhZ2UgbW9kZWwgKENvZ0xNKSwgYW5kIGZpbmV0dW5lIGl0IGZvciBmYXN0IHN1cGVyLXJlc29sdXRpb24uIFRoZSBuZXcgdGV4dC10by1pbWFnZSBzeXN0ZW0sIENvZ1ZpZXcyLCBzaG93cyB2ZXJ5IGNvbXBldGl0aXZlIGdlbmVyYXRpb24gY29tcGFyZWQgdG8gY29uY3VycmVudCBzdGF0ZS1vZi10aGUtYXJ0IERBTEwtRS0yLCBhbmQgbmF0dXJhbGx5IHN1cHBvcnRzIGludGVyYWN0aXZlIHRleHQtZ3VpZGVkIGVkaXRpbmcgb24gaW1hZ2VzLiIsLCwsIkNoaW5hLENoaW5hIiwsLCwsLDIwMjUtMTEtMjggMTE6NTM6NDQrMDA6MDAsLCwsLCwiQWNhZGVtaWEsQWNhZGVtaWEiLCwsLCwsLCwsLCwsLE9wZXJhdGlvbiBjb3VudGluZywsLCwsCkdyYXBoQlAsQmlvbG9neSxEcnVnIGRpc2NvdmVyeSwiVGV4YXMgQSZNLEZ1aml0c3UiLCJNZW5nIExpdSwgWW91emhpIEx1bywgS2FuamkgVWNoaW5vLCBLb2ppIE1hcnVoYXNoaSwgU2h1aXdhbmcgSmkiLDIwMjItMDQtMTksR2VuZXJhdGluZyAzRCBNb2xlY3VsZXMgZm9yIFRhcmdldCBQcm90ZWluIEJpbmRpbmcsaHR0cHM6Ly9hcnhpdi5vcmcvYWJzLzIyMDQuMDk0MTAsMTY4LjAsLCwsLCwsNjAwMDAwMDAsIjUwMCwwMDAgY29tcGxleGVzIMOXIDMwIGF0b21zL2NvbXBsZXggPSAxNSwwMDAsMDAwIHRvdGFsIGRhdGEgcG9pbnRzICgxLjVlNykiLCwsLCxTcGVjdWxhdGl2ZSwsLCwsIlVuaXRlZCBTdGF0ZXMgb2YgQW1lcmljYSxKYXBhbiIsLCwsLCwyMDI2LTA1LTI1IDEyOjE2OjM0KzAwOjAwLCwsLCwsIkFjYWRlbWlhLEluZHVzdHJ5IiwsLCwsLCwsLCwsLCwsLCwsLApMYU1lbW8sTGFuZ3VhZ2UsTGFuZ3VhZ2UgbW9kZWxpbmcvZ2VuZXJhdGlvbiwiVHNpbmdodWEgVW5pdmVyc2l0eSxOZXRFYXNlLE9wcG8gTW9iaWxlIFRlbGVjb21tdW5pY2F0aW9ucyIsIkhhb3poZSBKaSwgUm9uZ3NoZW5nIFpoYW5nLCBaaGVueXUgWWFuZywgWmhpcGVuZyBIdSwgTWlubGllIEh1YW5nIiwyMDIyLTA0LTE1LExhTWVtbzogTGFuZ3VhZ2UgTW9kZWxpbmcgd2l0aCBMb29rLUFoZWFkIE1lbW9yeSxodHRwczovL2FyeGl2Lm9yZy9hYnMvMjIwNC4wNzM0MSw0LjAsLCwxNTEwMDAwMDAuMCxUYWJsZSAxLCwsMTAzMjI3MDIxLCwsLCwsLCJBbHRob3VnaCBUcmFuc2Zvcm1lcnMgd2l0aCBmdWxseSBjb25uZWN0ZWQgc2VsZi1hdHRlbnRpb25zIGFyZSBwb3dlcmZ1bCB0byBtb2RlbCBsb25nLXRlcm0gZGVwZW5kZW5jaWVzLCB0aGV5IGFyZSBzdHJ1Z2dsaW5nIHRvIHNjYWxlIHRvIGxvbmcgdGV4dHMgd2l0aCB0aG91c2FuZHMgb2Ygd29yZHMgaW4gbGFuZ3VhZ2UgbW9kZWxpbmcuIE9uZSBvZiB0aGUgc29sdXRpb25zIGlzIHRvIGVxdWlwIHRoZSBtb2RlbCB3aXRoIGEgcmVjdXJyZW5jZSBtZW1vcnkuIEhvd2V2ZXIsIGV4aXN0aW5nIGFwcHJvYWNoZXMgZGlyZWN0bHkgcmV1c2UgaGlkZGVuIHN0YXRlcyBmcm9tIHRoZSBwcmV2aW91cyBzZWdtZW50IHRoYXQgZW5jb2RlcyBjb250ZXh0cyBpbiBhIHVuaS1kaXJlY3Rpb25hbCB3YXkuIEFzIGEgcmVzdWx0LCB0aGlzIHByb2hpYml0cyB0aGUgbWVtb3J5IHRvIGR5bmFtaWNhbGx5IGludGVyYWN0IHdpdGggdGhlIGN1cnJlbnQgY29udGV4dCB0aGF0IHByb3ZpZGVzIHVwLXRvLWRhdGUgaW5mb3JtYXRpb24gZm9yIHRva2VuIHByZWRpY3Rpb24uIFRvIHJlbWVkeSB0aGlzIGlzc3VlLCB3ZSBwcm9wb3NlIExvb2stQWhlYWQgTWVtb3J5IChMYU1lbW8pIHRoYXQgZW5oYW5jZXMgdGhlIHJlY3VycmVuY2UgbWVtb3J5IGJ5IGluY3JlbWVudGFsbHkgYXR0ZW5kaW5nIHRvIHRoZSByaWdodC1zaWRlIHRva2VucywgYW5kIGludGVycG9sYXRpbmcgd2l0aCB0aGUgb2xkIG1lbW9yeSBzdGF0ZXMgdG8gbWFpbnRhaW4gbG9uZy10ZXJtIGluZm9ybWF0aW9uIGluIHRoZSBoaXN0b3J5LiBMYU1lbW8gZW1icmFjZXMgYmktZGlyZWN0aW9uYWwgYXR0ZW50aW9uIGFuZCBzZWdtZW50IHJlY3VycmVuY2Ugd2l0aCBhbiBhZGRpdGlvbmFsIGNvbXB1dGF0aW9uIG92ZXJoZWFkIG9ubHkgbGluZWFybHkgcHJvcG9ydGlvbmFsIHRvIHRoZSBtZW1vcnkgbGVuZ3RoLiBFeHBlcmltZW50cyBvbiB3aWRlbHkgdXNlZCBsYW5ndWFnZSBtb2RlbGluZyBiZW5jaG1hcmtzIGRlbW9uc3RyYXRlIGl0cyBzdXBlcmlvcml0eSBvdmVyIHRoZSBiYXNlbGluZXMgZXF1aXBwZWQgd2l0aCBkaWZmZXJlbnQgdHlwZXMgb2YgbWVtb3J5LiIsNzkuNTMsTGFNZW1vLE9wZW4gd2VpZ2h0cyAodW5yZXN0cmljdGVkKSwiQ2hpbmEsQ2hpbmEsQ2hpbmEiLCwsLCwsMjAyNi0wNS0yNSAxMjoxNjozNiswMDowMCwsLExhTWVtbywsLCJBY2FkZW1pYSxJbmR1c3RyeSxJbmR1c3RyeSIsLCwsLE9wZW4gc291cmNlLCJjb2RlIGFuZCB3ZWlnaHRzLCBNSVQ6IGh0dHBzOi8vZ2l0aHViLmNvbS90aHUtY29haS9MYU1lbW8iLCwsLCwsLCwsLCwsWWVzClNwYXJzZSBhbGwtTUxQLExhbmd1YWdlLExhbmd1YWdlIG1vZGVsaW5nLE1ldGEgQUksIlBpbmcgWXUsIE1pa2VsIEFydGV4dGUsIE15bGUgT3R0LCBTYW0gU2hsZWlmZXIsIEhvbmd5dSBHb25nLCBWZXMgU3RveWFub3YsIFhpYW4gTGkiLDIwMjItMDQtMTQsRWZmaWNpZW50IExhbmd1YWdlIE1vZGVsaW5nIHdpdGggU3BhcnNlIGFsbC1NTFAsaHR0cHM6Ly9hcnhpdi5vcmcvYWJzLzIyMDMuMDY4NTAsMTYuMCxTT1RBIGltcHJvdmVtZW50LCIiIlRocm91Z2ggZXh0ZW5zaXZlIGV2YWx1YXRpb25zIG9uIGxhbmd1YWdlIG1vZGVsaW5nLCB3ZSBzaG93IHRoYXQgc01MUCBvdXRwZXJmb3JtcyBzdGF0ZW9mLXRoZS1hcnQgc3BhcnNlIFRyYW5zZm9ybWVyLWJhc2VkIE1vRSBtb2RlbHMgaW4gdGVybXMgb2YgZ2VuZXJhbGl6YXRpb24gYW5kIDLDlyBpbXByb3ZlbWVudCBpbiB0cmFpbmluZyBlZmZpY2llbmN5LiIiCgoKbm90IGFuIGFic29sdXRlIFNPVEEKCiIiVGFibGUgNi4gWmVyby1zaG90IHByaW1pbmcgZXZhbHVhdGlvbjogd2UgcHJvdmlkZSBoZWFkLXRvLWhlYWQgY29tcGFyaXNvbiBvZiBvdXIgc01MUCBtb2RlbCB3aXRoIEZMT1BzLW1hdGNoZWQgc3RhdGUtb2YtdGhlLWFydCBzcGFyc2UgVHJhbnNmb3JtZXJzIG9uIHNpeCByZXByZXNlbnRhdGl2ZSBOTFAgdGFza3MgZXZhbHVhdGVkIGluIEdQVC0zIGluLWNvbnRleHQgbGVhcm5pbmcoQnJvd24gZXQgYWwuLCAyMDIwYikuIiIiLDk0MTAwMDAwMDAuMCwiVGFibGUgMjogIiJJbiBTZWN0aW9uIDQuNCwgd2UgcnVuIG91ciBsYXJnZSBtb2RlbCAoOS40MUIgcGFyYW1ldGVycykiIiIsNS4zMjIyNGUrMjAsIjExMiBob3VycyBvbiAzMiBWMTAwIEdQVXMKYXNzdW1lZCAwLjMzIHV0aWwgcmF0ZQoKMTEyIGhvdXJzICozNjAwIHNlY29uZHMgLyBob3VyICowLjMzIHV0aWxpemF0aW9uICozMiBncHVzICoxMjUwMDAwMDAwMDAwMDAgRkxPUHM9NTMyMjI0MDAwMDAwMDAwMDAwMDAwCiIsMTAwMDAwMDAwMDAwLDEwMEIgdG9rZW5zIChUYWJsZSAyKSBzbyA3NUIgd29yZHMuLDExMi4wLCxOVklESUEgVjEwMCxTZWxmLXN1cGVydmlzZWQgbGVhcm5pbmcsQ29uZmlkZW50LCJBbGwtTUxQIGFyY2hpdGVjdHVyZXMgaGF2ZSBhdHRyYWN0ZWQgaW5jcmVhc2luZyBpbnRlcmVzdCBhcyBhbiBhbHRlcm5hdGl2ZSB0byBhdHRlbnRpb24tYmFzZWQgbW9kZWxzLiBJbiBOTFAsIHJlY2VudCB3b3JrIGxpa2UgZ01MUCBzaG93cyB0aGF0IGFsbC1NTFBzIGNhbiBtYXRjaCBUcmFuc2Zvcm1lcnMgaW4gbGFuZ3VhZ2UgbW9kZWxpbmcsIGJ1dCBzdGlsbCBsYWcgYmVoaW5kIGluIGRvd25zdHJlYW0gdGFza3MuIEluIHRoaXMgd29yaywgd2UgYW5hbHl6ZSB0aGUgbGltaXRhdGlvbnMgb2YgTUxQcyBpbiBleHByZXNzaXZlbmVzcywgYW5kIHByb3Bvc2Ugc3BhcnNlbHkgYWN0aXZhdGVkIE1MUHMgd2l0aCBtaXh0dXJlLW9mLWV4cGVydHMgKE1vRXMpIGluIGJvdGggZmVhdHVyZSBhbmQgaW5wdXQgKHRva2VuKSBkaW1lbnNpb25zLiBTdWNoIHNwYXJzZSBhbGwtTUxQcyBzaWduaWZpY2FudGx5IGluY3JlYXNlIG1vZGVsIGNhcGFjaXR5IGFuZCBleHByZXNzaXZlbmVzcyB3aGlsZSBrZWVwaW5nIHRoZSBjb21wdXRlIGNvbnN0YW50LiBXZSBhZGRyZXNzIGNyaXRpY2FsIGNoYWxsZW5nZXMgaW4gaW5jb3Jwb3JhdGluZyBjb25kaXRpb25hbCBjb21wdXRhdGlvbiB3aXRoIHR3byByb3V0aW5nIHN0cmF0ZWdpZXMuIFRoZSBwcm9wb3NlZCBzcGFyc2UgYWxsLU1MUCBpbXByb3ZlcyBsYW5ndWFnZSBtb2RlbGluZyBwZXJwbGV4aXR5IGFuZCBvYnRhaW5zIHVwIHRvIDLDlyBpbXByb3ZlbWVudCBpbiB0cmFpbmluZyBlZmZpY2llbmN5IGNvbXBhcmVkIHRvIGJvdGggVHJhbnNmb3JtZXItYmFzZWQgTW9FcyAoR1NoYXJkLCBTd2l0Y2ggVHJhbnNmb3JtZXIsIEJhc2UgTGF5ZXJzIGFuZCBIQVNIIExheWVycykgYXMgd2VsbCBhcyBkZW5zZSBUcmFuc2Zvcm1lcnMgYW5kIGFsbC1NTFBzLiBGaW5hbGx5LCB3ZSBldmFsdWF0ZSBpdHMgemVyby1zaG90IGluLWNvbnRleHQgbGVhcm5pbmcgcGVyZm9ybWFuY2Ugb24gc2l4IGRvd25zdHJlYW0gdGFza3MsIGFuZCBmaW5kIHRoYXQgaXQgc3VycGFzc2VzIFRyYW5zZm9ybWVyLWJhc2VkIE1vRXMgYW5kIGRlbnNlIFRyYW5zZm9ybWVycy4iLCwsVW5yZWxlYXNlZCxVbml0ZWQgU3RhdGVzIG9mIEFtZXJpY2EsLCwsLCwyMDI2LTA1LTI1IDEyOjE2OjM1KzAwOjAwLCwsLCwsSW5kdXN0cnksLCwsLFVucmVsZWFzZWQsLCwsLCwsLEhhcmR3YXJlLCwsLCxObwpYTUMtR0FOLEltYWdlIGdlbmVyYXRpb24sIkltYWdlIGdlbmVyYXRpb24sVGV4dC10by1pbWFnZSIsR29vZ2xlIFJlc2VhcmNoLCJIYW4gWmhhbmcsIEppbmcgWXUgS29oLCBKYXNvbiBCYWxkcmlkZ2UsIEhvbmdsYWsgTGVlLCBZaW5mZWkgWWFuZyIsMjAyMi0wNC0xNCxDcm9zcy1Nb2RhbCBDb250cmFzdGl2ZSBMZWFybmluZyBmb3IgVGV4dC10by1JbWFnZSBHZW5lcmF0aW9uLGh0dHBzOi8vYXJ4aXYub3JnL2Ficy8yMTAxLjA0NzAyLCxTT1RBIGltcHJvdmVtZW50LCIiIlhNQy1HQU4gYWxzbyBnZW5lcmFsaXplcyB0byB0aGUgY2hhbGxlbmdpbmcgTG9jYWxpemVkIE5hcnJhdGl2ZXMgZGF0YXNldCAod2hpY2ggaGFzIGxvbmdlciwgbW9yZSBkZXRhaWxlZCBkZXNjcmlwdGlvbnMpLCBpbXByb3Zpbmcgc3RhdGUtb2YtdGhlLWFydCBGSUQgZnJvbSA0OC43MCB0byAxNC4xMiIiIiwsLCwsLCIiIk1vZGVscyBhcmUgdHJhaW5lZCB3aXRoIGEgYmF0Y2ggc2l6ZSBvZiAyNTYuIEZvciByZXBvcnRpbmcgcmVzdWx0cyBpbiBvdXIgcGFwZXIsIG1vZGVscyBhcmUgdHJhaW5lZCBmb3IgMTAwMCBlcG9jaHMsIGFuZCB3ZSByZXBvcnQgdGhlIHNjb3JlcyBjb3JyZXNwb25kaW5nIHRvIHRoZSBjaGVja3BvaW50IHdpdGggdGhlIGJlc3QgRklEIHNjb3JlIG9uIHRoZSB2YWxpZGF0aW9uIHNldC4iIiIsLCwsLFVua25vd24sIlRoZSBvdXRwdXQgb2YgdGV4dC10by1pbWFnZSBzeW50aGVzaXMgc3lzdGVtcyBzaG91bGQgYmUgY29oZXJlbnQsIGNsZWFyLCBwaG90by1yZWFsaXN0aWMgc2NlbmVzIHdpdGggaGlnaCBzZW1hbnRpYyBmaWRlbGl0eSB0byB0aGVpciBjb25kaXRpb25lZCB0ZXh0IGRlc2NyaXB0aW9ucy4gT3VyIENyb3NzLU1vZGFsIENvbnRyYXN0aXZlIEdlbmVyYXRpdmUgQWR2ZXJzYXJpYWwgTmV0d29yayAoWE1DLUdBTikgYWRkcmVzc2VzIHRoaXMgY2hhbGxlbmdlIGJ5IG1heGltaXppbmcgdGhlIG11dHVhbCBpbmZvcm1hdGlvbiBiZXR3ZWVuIGltYWdlIGFuZCB0ZXh0LiBJdCBkb2VzIHRoaXMgdmlhIG11bHRpcGxlIGNvbnRyYXN0aXZlIGxvc3NlcyB3aGljaCBjYXB0dXJlIGludGVyLW1vZGFsaXR5IGFuZCBpbnRyYS1tb2RhbGl0eSBjb3JyZXNwb25kZW5jZXMuIFhNQy1HQU4gdXNlcyBhbiBhdHRlbnRpb25hbCBzZWxmLW1vZHVsYXRpb24gZ2VuZXJhdG9yLCB3aGljaCBlbmZvcmNlcyBzdHJvbmcgdGV4dC1pbWFnZSBjb3JyZXNwb25kZW5jZSwgYW5kIGEgY29udHJhc3RpdmUgZGlzY3JpbWluYXRvciwgd2hpY2ggYWN0cyBhcyBhIGNyaXRpYyBhcyB3ZWxsIGFzIGEgZmVhdHVyZSBlbmNvZGVyIGZvciBjb250cmFzdGl2ZSBsZWFybmluZy4gVGhlIHF1YWxpdHkgb2YgWE1DLUdBTidzIG91dHB1dCBpcyBhIG1ham9yIHN0ZXAgdXAgZnJvbSBwcmV2aW91cyBtb2RlbHMsIGFzIHdlIHNob3cgb24gdGhyZWUgY2hhbGxlbmdpbmcgZGF0YXNldHMuIE9uIE1TLUNPQ08sIG5vdCBvbmx5IGRvZXMgWE1DLUdBTiBpbXByb3ZlIHN0YXRlLW9mLXRoZS1hcnQgRklEIGZyb20gMjQuNzAgdG8gOS4zMywgYnV0LS1tb3JlIGltcG9ydGFudGx5LS1wZW9wbGUgcHJlZmVyIFhNQy1HQU4gYnkgNzcuMyBmb3IgaW1hZ2UgcXVhbGl0eSBhbmQgNzQuMSBmb3IgaW1hZ2UtdGV4dCBhbGlnbm1lbnQsIGNvbXBhcmVkIHRvIHRocmVlIG90aGVyIHJlY2VudCBtb2RlbHMuIFhNQy1HQU4gYWxzbyBnZW5lcmFsaXplcyB0byB0aGUgY2hhbGxlbmdpbmcgTG9jYWxpemVkIE5hcnJhdGl2ZXMgZGF0YXNldCAod2hpY2ggaGFzIGxvbmdlciwgbW9yZSBkZXRhaWxlZCBkZXNjcmlwdGlvbnMpLCBpbXByb3Zpbmcgc3RhdGUtb2YtdGhlLWFydCBGSUQgZnJvbSA0OC43MCB0byAxNC4xMi4gTGFzdGx5LCB3ZSB0cmFpbiBhbmQgZXZhbHVhdGUgWE1DLUdBTiBvbiB0aGUgY2hhbGxlbmdpbmcgT3BlbiBJbWFnZXMgZGF0YSwgZXN0YWJsaXNoaW5nIGEgc3Ryb25nIGJlbmNobWFyayBGSUQgc2NvcmUgb2YgMjYuOTEuIiwxMDAwLjAsLFVucmVsZWFzZWQsVW5pdGVkIFN0YXRlcyBvZiBBbWVyaWNhLCwsLCwsMjAyNS0xMS0yOCAxMTo1Mzo0NCswMDowMCwsLCwsLEluZHVzdHJ5LCwsLCxVbnJlbGVhc2VkLCwsLCwsLCwsLCwsLE5vClN0YWJsZSBEaWZmdXNpb24gKExETS1LTC04LUcpLEltYWdlIGdlbmVyYXRpb24sIkltYWdlIGdlbmVyYXRpb24sVGV4dC10by1pbWFnZSIsIlJ1bndheSxMdWR3aWcgTWF4aW1pbGlhbiBVbml2ZXJzaXR5IG9mIE11bmljaCxIZWlkZWxiZXJnIFVuaXZlcnNpdHkiLCJSb2JpbiBSb21iYWNoLCBBbmRyZWFzIEJsYXR0bWFubiwgRG9taW5payBMb3JlbnosIFBhdHJpY2sgRXNzZXIsIEJqw7ZybiBPbW1lciIsMjAyMi0wNC0xMyxIaWdoLVJlc29sdXRpb24gSW1hZ2UgU3ludGhlc2lzIHdpdGggTGF0ZW50IERpZmZ1c2lvbiBNb2RlbHMsaHR0cHM6Ly9hcnhpdi5vcmcvYWJzLzIxMTIuMTA3NTIsMjQ1MjMuMCwiU2lnbmlmaWNhbnQgdXNlLEhpZ2hseSBjaXRlZCIsLDE0NTAwMDAwMDAuMCxTZWUgVGFibGUgMiw1LjAwMDAwMDAwMDAwMDAwMDRlKzIyLCIiIkkgZ2V0IDVlMjIgRkxPUC4gMTUwayBob3VycyBvbiBBMTAwIFsxXSBnaXZlcyAxNTAqMTBeMyBob3VycyAqIDM2MDAgc2Vjb25kcy9ob3VyICogMy4xMkUrMTQgcGVhayBwZXJmb3JtYW5jZSBvZiBBMTAwICogMC4zMyB1dGlsaXNhdGlvbiA9IDVlMjIgIEZMT1AiIgoKWzFdIGh0dHBzOi8vdHdpdHRlci5jb20vRU1vc3RhcXVlL3N0YXR1cy8xNTYzODcwNjc0MTExODMyMDY2IiwsLDU4NS45Mzc1LCJ0b3RhbCBjaGlwLWhvdXJzIGRpdmlkZWQgYnkgbnVtYmVyIG9mIEdQVXMKMTUway8yNTYiLE5WSURJQSBBMTAwLFNlbGYtc3VwZXJ2aXNlZCBsZWFybmluZyxDb25maWRlbnQsIkJ5IGRlY29tcG9zaW5nIHRoZSBpbWFnZSBmb3JtYXRpb24gcHJvY2VzcyBpbnRvIGEgc2VxdWVudGlhbCBhcHBsaWNhdGlvbiBvZiBkZW5vaXNpbmcgYXV0b2VuY29kZXJzLCBkaWZmdXNpb24gbW9kZWxzIChETXMpIGFjaGlldmUgc3RhdGUtb2YtdGhlLWFydCBzeW50aGVzaXMgcmVzdWx0cyBvbiBpbWFnZSBkYXRhIGFuZCBiZXlvbmQuIEFkZGl0aW9uYWxseSwgdGhlaXIgZm9ybXVsYXRpb24gYWxsb3dzIGZvciBhIGd1aWRpbmcgbWVjaGFuaXNtIHRvIGNvbnRyb2wgdGhlIGltYWdlIGdlbmVyYXRpb24gcHJvY2VzcyB3aXRob3V0IHJldHJhaW5pbmcuIEhvd2V2ZXIsIHNpbmNlIHRoZXNlIG1vZGVscyB0eXBpY2FsbHkgb3BlcmF0ZSBkaXJlY3RseSBpbiBwaXhlbCBzcGFjZSwgb3B0aW1pemF0aW9uIG9mIHBvd2VyZnVsIERNcyBvZnRlbiBjb25zdW1lcyBodW5kcmVkcyBvZiBHUFUgZGF5cyBhbmQgaW5mZXJlbmNlIGlzIGV4cGVuc2l2ZSBkdWUgdG8gc2VxdWVudGlhbCBldmFsdWF0aW9ucy4gVG8gZW5hYmxlIERNIHRyYWluaW5nIG9uIGxpbWl0ZWQgY29tcHV0YXRpb25hbCByZXNvdXJjZXMgd2hpbGUgcmV0YWluaW5nIHRoZWlyIHF1YWxpdHkgYW5kIGZsZXhpYmlsaXR5LCB3ZSBhcHBseSB0aGVtIGluIHRoZSBsYXRlbnQgc3BhY2Ugb2YgcG93ZXJmdWwgcHJldHJhaW5lZCBhdXRvZW5jb2RlcnMuIEluIGNvbnRyYXN0IHRvIHByZXZpb3VzIHdvcmssIHRyYWluaW5nIGRpZmZ1c2lvbiBtb2RlbHMgb24gc3VjaCBhIHJlcHJlc2VudGF0aW9uIGFsbG93cyBmb3IgdGhlIGZpcnN0IHRpbWUgdG8gcmVhY2ggYSBuZWFyLW9wdGltYWwgcG9pbnQgYmV0d2VlbiBjb21wbGV4aXR5IHJlZHVjdGlvbiBhbmQgZGV0YWlsIHByZXNlcnZhdGlvbiwgZ3JlYXRseSBib29zdGluZyB2aXN1YWwgZmlkZWxpdHkuIEJ5IGludHJvZHVjaW5nIGNyb3NzLWF0dGVudGlvbiBsYXllcnMgaW50byB0aGUgbW9kZWwgYXJjaGl0ZWN0dXJlLCB3ZSB0dXJuIGRpZmZ1c2lvbiBtb2RlbHMgaW50byBwb3dlcmZ1bCBhbmQgZmxleGlibGUgZ2VuZXJhdG9ycyBmb3IgZ2VuZXJhbCBjb25kaXRpb25pbmcgaW5wdXRzIHN1Y2ggYXMgdGV4dCBvciBib3VuZGluZyBib3hlcyBhbmQgaGlnaC1yZXNvbHV0aW9uIHN5bnRoZXNpcyBiZWNvbWVzIHBvc3NpYmxlIGluIGEgY29udm9sdXRpb25hbCBtYW5uZXIuIE91ciBsYXRlbnQgZGlmZnVzaW9uIG1vZGVscyAoTERNcykgYWNoaWV2ZSBhIG5ldyBzdGF0ZSBvZiB0aGUgYXJ0IGZvciBpbWFnZSBpbnBhaW50aW5nIGFuZCBoaWdobHkgY29tcGV0aXRpdmUgcGVyZm9ybWFuY2Ugb24gdmFyaW91cyB0YXNrcywgaW5jbHVkaW5nIHVuY29uZGl0aW9uYWwgaW1hZ2UgZ2VuZXJhdGlvbiwgc2VtYW50aWMgc2NlbmUgc3ludGhlc2lzLCBhbmQgc3VwZXItcmVzb2x1dGlvbiwgd2hpbGUgc2lnbmlmaWNhbnRseSByZWR1Y2luZyBjb21wdXRhdGlvbmFsIHJlcXVpcmVtZW50cyBjb21wYXJlZCB0byBwaXhlbC1iYXNlZCBETXMuIENvZGUgaXMgYXZhaWxhYmxlIGF0IHRoaXMgaHR0cHMgVVJMIC4iLCwsT3BlbiB3ZWlnaHRzICh1bnJlc3RyaWN0ZWQpLCJVbml0ZWQgU3RhdGVzIG9mIEFtZXJpY2EsR2VybWFueSxHZXJtYW55IixTdGFibGUgRGlmZnVzaW9uIDEuMiwsLDI1Ni4wLCwyMDI2LTA1LTI1IDEyOjE1OjExKzAwOjAwLCwsLCwsIkluZHVzdHJ5LEFjYWRlbWlhLEFjYWRlbWlhIiwsLCwxNTAwMDAuMCxPcGVuIHNvdXJjZSwiTUlUIGxpY2Vuc2UgZm9yIGNvZGUgYW5kIHdlaWdodHMKaHR0cHM6Ly9naXRodWIuY29tL0NvbXBWaXMvbGF0ZW50LWRpZmZ1c2lvbiIsLDExMTI0OC4yMTY5ODA3MjYzMSwsLCwyMDU3NjQuMjE2MzQyMDU5ODQsSGFyZHdhcmUsQ29tcFZpcywsLCxZZXMKU1RUIENvbmZvcm1lci1UcmFuc2R1Y2VyIFhMLFNwZWVjaCxTcGVlY2ggcmVjb2duaXRpb24gKEFTUiksTlZJRElBLCwyMDIyLTA0LTEyLCxodHRwczovL2NhdGFsb2cubmdjLm52aWRpYS5jb20vb3Jncy9udmlkaWEvdGVhbXMvbmVtby9tb2RlbHMvc3R0X2VuX2NvbmZvcm1lcl90cmFuc2R1Y2VyX3hsYXJnZSwsLCJTT1RBIGZvciBvcGVuLXNvdXJjZSBzcGVlY2ggcmVjb2duaXRpb24sIHBlciBPcGVuQUkncyBXaGlzcGVyIHBhcGVyOiBodHRwczovL2Nkbi5vcGVuYWkuY29tL3BhcGVycy93aGlzcGVyLnBkZiIsNjAwMDAwMDAwLjAsNjAwTSwsLDQzNzc2MDAwMCwiVGVucyBvZiBtaWxsaW9ucyBvZiB3b3JkcywgYXQgfjEyayB3b3Jkcy9ob3VyICh+MjAwIHdvcmRzIHBlciBtaW51dGUpIiwsLCwsTGlrZWx5LCwsLE9wZW4gd2VpZ2h0cyAodW5yZXN0cmljdGVkKSxVbml0ZWQgU3RhdGVzIG9mIEFtZXJpY2EsLCwsLCwyMDI1LTExLTI4IDExOjUzOjQ0KzAwOjAwLCwsLCwsSW5k</x:v>
      </x:c>
    </x:row>
    <x:row r="211" ht="18" customHeight="1">
      <x:c r="A211" s="17" t="n">
        <x:v>206</x:v>
      </x:c>
      <x:c r="B211" s="17" t="n">
        <x:v>310</x:v>
      </x:c>
      <x:c r="C211" s="160" t="str">
        <x:v>dXN0cnksLCwsLFVucmVsZWFzZWQsIkNDLUJZLTQuMDoKCmh0dHBzOi8vaHVnZ2luZ2ZhY2UuY28vbnZpZGlhL3N0dF9lbl9jb25mb3JtZXJfdHJhbnNkdWNlcl94bGFyZ2UiLCwsLCwsLCwsLCwsWWVzClZMTS00LExhbmd1YWdlLCJMYW5ndWFnZSBtb2RlbGluZy9nZW5lcmF0aW9uLFRyYW5zbGF0aW9uLFRleHQgc3VtbWFyaXphdGlvbixUZXh0IGNsYXNzaWZpY2F0aW9uIixMaWdodE9uLCwyMDIyLTA0LTEyLCJMaWdodE9uIHB1YmxpY2x5IGxhdW5jaGVzIE11c2UsIGFuIEFQSSB0byBWTE0tNCBMYXJnZSBMYW5ndWFnZSBNb2RlbHMgdHJhaW5lZCBuYXRpdmVseSBpbiBmaXZlIEV1cm9wZWFuIExhbmd1YWdlcyIsaHR0cHM6Ly93ZWIuYXJjaGl2ZS5vcmcvd2ViLzIwMjIwNTA2MDk1OTI1L2h0dHBzOi8vbGlnaHRvbi5haS9ibG9nL2xpZ2h0b24tcHVibGljbHktbGF1bmNoZXMtbXVzZS1hbi1hcGktdG8tdmxtLTQtbGFyZ2UtbGFuZ3VhZ2UtbW9kZWxzLXRyYWluZWQtbmF0aXZlbHktaW4tZml2ZS1ldXJvcGVhbi1sYW5ndWFnZXMvLCwsLCwsLCwsLCwsLCxVbmtub3duLCwsLEFQSSBhY2Nlc3MsRnJhbmNlLCwsLCwsMjAyNS0xMS0yOCAxMTo1Mzo0NCswMDowMCwsLCwsLEluZHVzdHJ5LCwsLCxVbnJlbGVhc2VkLCxUcnVlLCwsLCwsLCwsLCxObwpCRVJULVJCUCxCaW9sb2d5LCJQcm90ZWlucyxQcm90ZWluIGludGVyYWN0aW9uIHByZWRpY3Rpb24sUk5BLVByb3RlaW4gaW50ZXJhY3Rpb24gcHJlZGljdGlvbiIsV2FzZWRhIFVuaXZlcnNpdHksIktlaXN1a2UgWWFtYWRhLCBNaWNoaWFraSBIYW1hZGEiLDIwMjItMDQtMDcsUHJlZGljdGlvbiBvZiBSTkHigJNwcm90ZWluIGludGVyYWN0aW9ucyB1c2luZyBhIG51Y2xlb3RpZGUgbGFuZ3VhZ2UgbW9kZWwsaHR0cHM6Ly9hY2FkZW1pYy5vdXAuY29tL2Jpb2luZm9ybWF0aWNzYWR2YW5jZXMvYXJ0aWNsZS8yLzEvdmJhYzAyMy82NTY0Njg5LDY4LjAsU09UQSBpbXByb3ZlbWVudCwiIiJPdXIgbW9kZWwgb3V0cGVyZm9ybWVkIHN0YXRlLW9mLXRoZS1hcnQgcHJlZGljdGlvbiBtb2RlbHMgdXNpbmcgdGhlIGVDTElQLXNlcSBkYXRhIG9mIDE1NCBSQlBzIiIgW0Fic3RyYWN0XSAtIFNPVEEgaW1wcm92ZW1lbnQgb24gYSB2ZXJ5IHNwZWNpZmljIHRhc2sKCiIiVXNpbmcgdGhlIGVDTElQLXNlcSBkYXRhIG9mIDE1NCBkaWZmZXJlbnQgUkJQcywgb3VyIG1vZGVsIG91dHBlcmZvcm1lZCBzdGF0ZS1vZi10aGUtYXJ0IG1ldGhvZHMgYW5kIHRoZSBiYXNlbGluZSBCRVJUIG1vZGVsLiIiIiwxMTAwMDAwMDAuMCwiQmFzZSBtb2RlbCBpcyBCRVJUIGJhc2UgKDExME0gcGFyYW1ldGVycyksIHByZS10cmFpbmVkIG9uIGh1bWFuIHJlZmVyZW5jZSBnZW5vbWUgKEROQUJlcnQ6IGh0dHBzOi8vYWNhZGVtaWMub3VwLmNvbS9iaW9pbmZvcm1hdGljcy9hcnRpY2xlLzM3LzE1LzIxMTIvNjEyODY4MCkiLDEuNGUrMjAsIlNlZSBETkFCZXJ0IGVudHJ5OgoKIiJTaW5jZSB0aGUgcHJlLXRyYWluaW5nIG9mIEROQUJFUlQgbW9kZWwgaXMgcmVzb3VyY2UtaW50ZW5zaXZlIChhYm91dCAyNeKAiWRheXMgb24gOCBOVklESUEgMjA4MFRpIEdQVXMpIiIKCkFzc3VtaW5nIEZQMTYgYW5kIDMwJSB1dGlsaXphdGlvbgoKQ2FsY3VsYXRpb24gPSAoMjUgKiAyNCAqMzYwMCkgcyAqIDIuN2UxMyBGTE9QL3MgcGVyIEdQVSAqIDggR1BVcyAqIDAuMyB1dGlsaXphdGlvbiA9IDEuNGUyMCBGTE9QIiwsIlJCUHM6IDE1NApTZXF1ZW5jZXMgcGVyIFJCUDogMTUsMDAwClRvdGFsIHNlcXVlbmNlcyA9IDE1NCDDlyAxNSwwMDAgPSAyLDMxMCwwMDAKVG9rZW5zIHBlciBzZXF1ZW5jZSA9IDM0ClRvdGFsIHRva2VucyA9IDIsMzEwLDAwMCDDlyAzNCA9IDc4LDU0MCwwMDAKRmluYWwgZXN0aW1hdGU6IDcuOCDDlyAxMOKBtyB0b2tlbnMiLCwsLCxDb25maWRlbnQsIk1vdGl2YXRpb24KVGhlIGFjY3VtdWxhdGlvbiBvZiBzZXF1ZW5jaW5nIGRhdGEgaGFzIGVuYWJsZWQgcmVzZWFyY2hlcnMgdG8gcHJlZGljdCB0aGUgaW50ZXJhY3Rpb25zIGJldHdlZW4gUk5BIHNlcXVlbmNlcyBhbmQgUk5BLWJpbmRpbmcgcHJvdGVpbnMgKFJCUHMpIHVzaW5nIG5vdmVsIG1hY2hpbmUgbGVhcm5pbmcgdGVjaG5pcXVlcy4gSG93ZXZlciwgZXhpc3RpbmcgbW9kZWxzIGFyZSBvZnRlbiBkaWZmaWN1bHQgdG8gaW50ZXJwcmV0IGFuZCByZXF1aXJlIGFkZGl0aW9uYWwgaW5mb3JtYXRpb24gdG8gc2VxdWVuY2VzLiBCaWRpcmVjdGlvbmFsIGVuY29kZXIgcmVwcmVzZW50YXRpb25zIGZyb20gdHJhbnNmb3JtZXIgKEJFUlQpIGlzIGEgbGFuZ3VhZ2UtYmFzZWQgZGVlcCBsZWFybmluZyBtb2RlbCB0aGF0IGlzIGhpZ2hseSBpbnRlcnByZXRhYmxlLiBUaGVyZWZvcmUsIGEgbW9kZWwgYmFzZWQgb24gQkVSVCBhcmNoaXRlY3R1cmUgY2FuIHBvdGVudGlhbGx5IG92ZXJjb21lIHN1Y2ggbGltaXRhdGlvbnMuCgpSZXN1bHRzCkhlcmUsIHdlIHByb3Bvc2UgQkVSVC1SQlAgYXMgYSBtb2RlbCB0byBwcmVkaWN0IFJOQeKAk1JCUCBpbnRlcmFjdGlvbnMgYnkgYWRhcHRpbmcgdGhlIEJFUlQgYXJjaGl0ZWN0dXJlIHByZXRyYWluZWQgb24gYSBodW1hbiByZWZlcmVuY2UgZ2Vub21lLiBPdXIgbW9kZWwgb3V0cGVyZm9ybWVkIHN0YXRlLW9mLXRoZS1hcnQgcHJlZGljdGlvbiBtb2RlbHMgdXNpbmcgdGhlIGVDTElQLXNlcSBkYXRhIG9mIDE1NCBSQlBzLiBUaGUgZGV0YWlsZWQgYW5hbHlzaXMgZnVydGhlciByZXZlYWxlZCB0aGF0IEJFUlQtUkJQIGNvdWxkIHJlY29nbml6ZSBib3RoIHRoZSB0cmFuc2NyaXB0IHJlZ2lvbiB0eXBlIGFuZCBSTkEgc2Vjb25kYXJ5IHN0cnVjdHVyZSBvbmx5IGJhc2VkIG9uIHNlcXVlbmNlIGluZm9ybWF0aW9uLiBPdmVyYWxsLCB0aGUgcmVzdWx0cyBwcm92aWRlIGluc2lnaHRzIGludG8gdGhlIGZpbmUtdHVuaW5nIG1lY2hhbmlzbSBvZiBCRVJUIGluIGJpb2xvZ2ljYWwgY29udGV4dHMgYW5kIHByb3ZpZGUgZXZpZGVuY2Ugb2YgdGhlIGFwcGxpY2FiaWxpdHkgb2YgdGhlIG1vZGVsIHRvIG90aGVyIFJOQS1yZWxhdGVkIHByb2JsZW1zLiIsMy4wLCxPcGVuIHdlaWdodHMgKG5vbi1jb21tZXJjaWFsKSxKYXBhbixETkFCRVJULDIuMmUrMTYsIiIiVGhlIG1vZGVscyB3ZXJlIHRyYWluZWQgb24gZm91ciBOVklESUEgVGVzbGEgVjEwMCBHUFVzICgxMjgKR0IgbWVtb3J5KS4gVGhlIHRyYWluaW5nIG9mIG9uZSBSQlAgbW9kZWwgdXNpbmcgMTkgMjAwIHNhbXBsZXMKdG9vayA8MTAgbWluLiIiCgpDYWxjdWxhdGlvbiBhc3N1bWluZyBGUDE2IGFuZCAzMCUgdXRsaXphdGlvbiBhbmQgTlZJRElBIFRlc2xhIFYxMDAgU01YMiBtb2RlbDogCjEwIG1pbiAqIDYwIHNlYy9taW4gKiAzLjFlMTMgRkxPUC9zICogNCBHUFUgKiAwLjMgdXRpbGl6YXRpb24gPSAyLjJlMTYiLCwsMjAyNi0wMS0wMSAxNDowMTozOSswMDowMCwsLCwsLEFjYWRlbWlhLCwsLCxPcGVuIChub24tY29tbWVyY2lhbCksIk5vIGNsZWFyIGxpY2Vuc2U6IGh0dHBzOi8vZ2l0aHViLmNvbS9ra3lhbWFkYS9iZXJ0LXJicAoKdHJhaW4gc2NyaXB0OiBodHRwczovL2dpdGh1Yi5jb20va2t5YW1hZGEvYmVydC1yYnAvYmxvYi9tYXN0ZXIvZXhhbXBsZXMvcnVuX2ZpbmV0dW5lLnB5IAoKZGF0YSBhbHNvIGRvZXNuJ3QgaGF2ZSBhIGNsZWFyIGxpY2Vuc2U6IGh0dHA6Ly93d3cuY3NiaW8uc2p0dS5lZHUuY24vYmlvaW5mL1JCUHN1aXRlL2RhdGFzZXRfbmV3Lmh0bWwiLCwsLCwsLEhhcmR3YXJlLCwsLCxZZXMKREFMTMK3RSAyLEltYWdlIGdlbmVyYXRpb24sIlRleHQtdG8taW1hZ2UsSW1hZ2UgZ2VuZXJhdGlvbiIsT3BlbkFJLCJBZGl0eWEgUmFtZXNoLCBQcmFmdWxsYSBEaGFyaXdhbCwgQWxleCBOaWNob2wsIENhc2V5IENodSwgTWFyayBDaGVuIiwyMDIyLTA0LTA2LEhpZXJhcmNoaWNhbCBUZXh0LUNvbmRpdGlvbmFsIEltYWdlIEdlbmVyYXRpb24gd2l0aCBDTElQIExhdGVudHMsaHR0cHM6Ly9jZG4ub3BlbmFpLmNvbS9wYXBlcnMvZGFsbC1lLTIucGRmLDgyMDAuMCwiSGlnaGx5IGNpdGVkLFNPVEEgaW1wcm92ZW1lbnQiLFRhYmxlIDIsMzUwMDAwMDAwMC4wLCIiIk91ciBkZWNvZGVyIGFyY2hpdGVjdHVyZSBpcyB0aGUgMy41IGJpbGxpb24gcGFyYW1ldGVyIEdMSURFIG1vZGVsIiIiLDMuMzY5NTc4NGUrMjMsIkRlY29kZXIgYXJjaGl0ZWN0dXJlIGlzIHNpbWlsYXIgdG8gSW1hZ2VuICgxLjQ2RSsyMiksIGJ1dCB0cmFpbmVkIG9uIDEuNmU5IGRhdGFwb2ludHMgKFRhYmxlIDMpIHJhdGhlciB0aGFuIEltYWdlbidzIDUuMWU5IGRhdGFwb2ludHMuCgpEQUxMLUUgMiB1c2VzIHR3byBtb2RlbHMgYXMgcHJpb3JzLiBJIGVzdGltYXRlIHRoZSBwcmlvciBtb2RlbCdzIEZMT1AgYXMgNipOKkQgPSA2ICogMWU5ICogNDA5NiAqIDFlNiA9IDIuNWUxOSBGTE9QLiBIb3dldmVyLCB0aGlzIHNlZW1zIGxvdyBjb21wYXJlZCB0byBDTElQLgoKU28gaXQgbWF5IGJlIHBvc3NpYmxlIHRvIGVzdGltYXRlIERBTEwtRSAyJ3MgY29tcHV0ZSBieSBhbmFsb2d5IHRvIEltYWdlbiwgYnV0IHRoZXJlIGlzIGEgbG90IG9mIHVuY2VydGFpbnR5IGFuZCBtb3JlIHJlc2VhcmNoIHdvdWxkIGJlIG5lZWRlZC4KCmhlcmUgKGh0dHBzOi8vYXJ4aXYub3JnL3BkZi8yNDA3LjE1ODExKSB0aGV5IGNsYWltIHRoZSBEQUxMLUUuMiBtb2RlbCB3YXMgdHJhaW5lZCBvbiB0aGUgZXF1aXZhbGVudCBvZiA1MjA4LjMgZGF5cyBvbiA4KkExMDAgR1BVczoKCjMxMjAwMDAwMDAwMDAwMCBGTE9QIC8gc2VjIC8gR1BVICogOCBHUFVzICogNTIwOC4zIGRheXMgKiAyNCBob3VycyAvIGRheSAqIDM2MDAgc2VjIC8gaG91ciAqIDAuMyBbYXNzdW1lZCB1dGlsaXphdGlvbl0gPSAzLjM2OTU3ODRlKzIzIEZMT1AiLDE2NzA1MDAwMDAwMCwiIiJXaGVuIHRyYWluaW5nIHRoZSBlbmNvZGVyLCB3ZSBzYW1wbGUgZnJvbSB0aGUgQ0xJUCBbMzldIGFuZCBEQUxMLUUgWzQwXSBkYXRhc2V0cyAoYXBwcm94aW1hdGVseSA2NTBNIGltYWdlcyBpbiB0b3RhbCkgd2l0aCBlcXVhbCBwcm9iYWJpbGl0eSIiIiwsLCxTZWxmLXN1cGVydmlzZWQgbGVhcm5pbmcsU3BlY3VsYXRpdmUsIkNvbnRyYXN0aXZlIG1vZGVscyBsaWtlIENMSVAgaGF2ZSBiZWVuIHNob3duIHRvIGxlYXJuIHJvYnVzdCByZXByZXNlbnRhdGlvbnMgb2YgaW1hZ2VzIHRoYXQgY2FwdHVyZSBib3RoIHNlbWFudGljcyBhbmQgc3R5bGUuIFRvIGxldmVyYWdlIHRoZXNlIHJlcHJlc2VudGF0aW9ucyBmb3IgaW1hZ2UgZ2VuZXJhdGlvbiwgd2UgcHJvcG9zZSBhIHR3by1zdGFnZSBtb2RlbDogYSBwcmlvciB0aGF0IGdlbmVyYXRlcyBhIENMSVAgaW1hZ2UgZW1iZWRkaW5nIGdpdmVuIGEgdGV4dCBjYXB0aW9uLCBhbmQgYSBkZWNvZGVyIHRoYXQgZ2VuZXJhdGVzIGFuIGltYWdlIGNvbmRpdGlvbmVkIG9uIHRoZSBpbWFnZSBlbWJlZGRpbmcuIFdlIHNob3cgdGhhdCBleHBsaWNpdGx5IGdlbmVyYXRpbmcgaW1hZ2UgcmVwcmVzZW50YXRpb25zIGltcHJvdmVzIGltYWdlIGRpdmVyc2l0eSB3aXRoIG1pbmltYWwgbG9zcyBpbiBwaG90b3JlYWxpc20gYW5kIGNhcHRpb24gc2ltaWxhcml0eS4gT3VyIGRlY29kZXJzIGNvbmRpdGlvbmVkIG9uIGltYWdlIHJlcHJlc2VudGF0aW9ucyBjYW4gYWxzbyBwcm9kdWNlIHZhcmlhdGlvbnMgb2YgYW4gaW1hZ2UgdGhhdCBwcmVzZXJ2ZSBib3RoIGl0cyBzZW1hbnRpY3MgYW5kIHN0eWxlLCB3aGlsZSB2YXJ5aW5nIHRoZSBub24tZXNzZW50aWFsIGRldGFpbHMgYWJzZW50IGZyb20gdGhlIGltYWdlIHJlcHJlc2VudGF0aW9uLiBNb3Jlb3ZlciwgdGhlIGpvaW50IGVtYmVkZGluZyBzcGFjZSBvZiBDTElQIGVuYWJsZXMgbGFuZ3VhZ2UtZ3VpZGVkIGltYWdlIG1hbmlwdWxhdGlvbnMgaW4gYSB6ZXJvLXNob3QgZmFzaGlvbi4gV2UgdXNlIGRpZmZ1c2lvbiBtb2RlbHMgZm9yIHRoZSBkZWNvZGVyIGFuZCBleHBlcmltZW50IHdpdGggYm90aCBhdXRvcmVncmVzc2l2ZSBhbmQgZGlmZnVzaW9uIG1vZGVscyBmb3IgdGhlIHByaW9yLCBmaW5kaW5nIHRoYXQgdGhlIGxhdHRlciBhcmUgY29tcHV0YXRpb25hbGx5IG1vcmUgZWZmaWNpZW50IGFuZCBwcm9kdWNlIGhpZ2hlci1xdWFsaXR5IHNhbXBsZXMuIiwsLEFQSSBhY2Nlc3MsVW5pdGVkIFN0YXRlcyBvZiBBbWVyaWNhLCwsLCwsMjAyNi0wMS0wMSAxNDowMTozOCswMDowMCwsLCwsLEluZHVzdHJ5LFRydWUsLCwsVW5yZWxlYXNlZCwsVHJ1ZSwsLCwsLFRoaXJkLXBhcnR5IGVzdGltYXRpb24sLCwsLE5vCkdlbU5ldC1PQywsLCxEdXBsaWNhdGUgZW50cnksMjAyMi0wNC0wNiwsRHVwbGljYXRlIGVudHJ5LCwsLCwsLCwsLCwsLCxVbmtub3duLCwsLCwsLCwsLCwyMDI1LTExLTI4IDExOjUzOjQ0KzAwOjAwLCwsLCwsLCwsLCwsLCwsLCwsLCwsLCwsClBhTE0gKDU0MEIpLExhbmd1YWdlLCJMYW5ndWFnZSBtb2RlbGluZyxDb2RlIGdlbmVyYXRpb24sVHJhbnNsYXRpb24iLEdvb2dsZSBSZXNlYXJjaCwiQWFrYW5rc2hhIENob3dkaGVyeSwgU2hhcmFuIE5hcmFuZywgSmFjb2IgRGV2bGluLCBNYWFydGVuIEJvc21hLCBHYXVyYXYgTWlzaHJhLCBBZGFtIFJvYmVydHMsIFBhdWwgQmFyaGFtLCBIeXVuZyBXb24gQ2h1bmcsIENoYXJsZXMgU3V0dG9uLCBTZWJhc3RpYW4gR2Vocm1hbm4sIFBhcmtlciBTY2h1aCwgS2Vuc2VuIFNoaSwgU2FzaGEgVHN2eWFzaGNoZW5rbywgSm9zaHVhIE1heW5leiwgQWJoaXNoZWsgUmFvLCBQYXJrZXIgQmFybmVzLCBZaSBUYXksIE5vYW0gU2hhemVlciwgVmlub2RrdW1hciBQcmFiaGFrYXJhbiwgRW1pbHkgUmVpZiwgTmFuIER1LCBCZW4gSHV0Y2hpbnNvbiwgUmVpbmVyIFBvcGUsIEphbWVzIEJyYWRidXJ5LCBKYWNvYiBBdXN0aW4sIE1pY2hhZWwgSXNhcmQsIEd1eSBHdXItQXJpLCBQZW5nY2hlbmcgWWluLCBUb2p1IER1a2UsIEFuc2VsbSBMZXZza2F5YSwgU2FuamF5IEdoZW1hd2F0LCBTdW5pcGEgRGV2LCwgSGVucnlrIE1pY2hhbGV3c2tpLCBYYXZpZXIgR2FyY2lhLCBWZWRhbnQgTWlzcmEsIEtldmluIFJvYmluc29uLCBMaWFtIEZlZHVzLCBEZW5ueSBaaG91LCBEYXBobmUgSXBwb2xpdG8sIERhdmlkIEx1YW4sIEh5ZW9udGFlayBMaW0sIEJhcnJldCBab3BoLCBBbGV4YW5kZXIgU3Bpcmlkb25vdiwgUnlhbiBTZXBhc3NpLCBEYXZpZCBEb2hhbiwgU2hpdmFuaSBBZ3Jhd2FsLCBNYXJrIE9tZXJuaWNrLCBBbmRyZXcgTS4gRGFpLCBUaGFudW1hbGF5YW4gU2Fua2FyYW5hcmF5YW5hIFBpbGxhaSwgTWFyaWUgUGVsbGF0LCBBaXRvciBMZXdrb3d5Y3osIEVyaWNhIE1vcmVpcmEsIFJld29uIENoaWxkLCBPbGVrc2FuZHIgUG9sb3pvdiwgS2F0aGVyaW5lIExlZSwgWm9uZ3dlaSBaaG91LCBYdWV6aGkgV2FuZywgQnJlbm5hbiBTYWV0YSAsTWFyayBEaWF6LCBPcmhhbiBGaXJhdCwgTWljaGVsZSBDYXRhc3RhLCBKYXNvbiBXZWksIEthdGh5IE1laWVyLUhlbGxzdGVybiwgRG91Z2xhcyBFY2ssIEplZmYgRGVhbiwgU2xhdiBQZXRyb3YsIE5vYWggRmllZGVsIiwyMDIyLTA0LTA0LFBhTE06IFNjYWxpbmcgTGFuZ3VhZ2UgTW9kZWxpbmcgd2l0aCBQYXRod2F5cyxodHRwczovL2FyeGl2Lm9yZy9hYnMvMjIwNC4wMjMxMSw3OTk5LjAsIkhpZ2hseSBjaXRlZCxTT1RBIGltcHJvdmVtZW50LFRyYWluaW5nIGNvc3QiLCJUYWJsZSA0CkRlbW9uc3RyYXRlcyBjb250aW51ZWQgYmVuZWZpdHMgb2Ygc2NhbGluZywgYXMgd2VsbCBhcyBkaXNjb250aW51b3VzIGltcHJvdmVtZW50cyBpbiBwZXJmb3JtYW5jZSIsNTQwMzUwMDAwMDAwLjAsIiIiVG8gZnVydGhlciBvdXIgdW5kZXJzdGFuZGluZyBvZiB0aGUgaW1wYWN0IG9mIHNjYWxlIG9uIGZldy1zaG90IGxlYXJuaW5nLCB3ZSB0cmFpbmVkIGEgNTQwLWJpbGxpb24gcGFyYW1ldGVyLCBkZW5zZWx5IGFjdGl2YXRlZCwgVHJhbnNmb3JtZXIgbGFuZ3VhZ2UgbW9kZWwsIHdoaWNoIHdlIGNhbGwgUGF0aHdheXMgTGFuZ3VhZ2UgTW9kZWwgKFBhTE0pLiIiIiwyLjUyNzJlKzI0LCJTZWUgVGFibGUgMjAuCgo2MTQ0IFRQVXY0IGZvciAxMjAwIGhvdXJzICsgMzA3MiBUUFV2NCBmb3IgMzM2IGhvdXJzLgpFcXVpdmFsZW50IHRvIDYxNDQgVFBVdjQgZm9yIDEzNjggaG91cnMuCgo0Ni4yJSBtb2RlbCBGTE9QcyB1dGlsaXphdGlvbgoKIiJUaGUgNTQwQi1wYXJhbWV0ZXIgUGFMTSBtb2RlbCBzdXN0YWluZWQgYSByZW1hcmthYmxlIDU3LjglIG9mIHRoZSBwZWFrIGhhcmR3YXJlIGZsb2F0aW5nIHBvaW50IHBlcmZvcm1hbmNlIG92ZXIgNTAgZGF5cyB3aGlsZSB0cmFpbmluZyBvbiBUUFUgdjQgc3VwZXJjb21wdXRlcnMuIiIgaHR0cHM6Ly9jbG91ZC5nb29nbGUuY29tL2Jsb2cvdG9waWNzL3N5c3RlbXMvdHB1LXY0LWVuYWJsZXMtcGVyZm9ybWFuY2UtZW5lcmd5LWFuZC1jbzJlLWVmZmljaWVuY3ktZ2FpbnMiLDc4MDAwMDAwMDAwMCwiIiJUaGUgUGFMTSBwcmV0cmFpbmluZyBkYXRhc2V0IGNvbnNpc3RzIG9mIGEgaGlnaC1xdWFsaXR5IGNvcnB1cyBvZiA3ODAgYmlsbGlvbiB0b2tlbnMgdGhhdCByZXByZXNlbnQgYSB3aWRlIHJhbmdlIG9mIG5hdHVyYWwgbGFuZ3VhZ2UgdXNlIGNhc2VzLiIiCgoxIHRva2VuIH4gMC43NSB3b3JkcyIsMTUzNi4wLCI2MTQ0IFRQVXY0IGZvciAxMjAwIGhvdXJzICsgMzA3MiBUUFV2NCBmb3IgMzM2IGhvdXJzLgoKRXF1aXZhbGVudCB0byA2MTQ0IFRQVXY0IGZvciAxMzY4IGhvdXJzLiIsR29vZ2xlIFRQVSB2NCxTZWxmLXN1cGVydmlzZWQgbGVhcm5pbmcsQ29uZmlkZW50LCJMYXJnZSBsYW5ndWFnZSBtb2RlbHMgaGF2ZSBiZWVuIHNob3duIHRvIGFjaGlldmUgcmVtYXJrYWJsZSBwZXJmb3JtYW5jZSBhY3Jvc3MgYSB2YXJpZXR5IG9mIG5hdHVyYWwgbGFuZ3VhZ2UgdGFza3MgdXNpbmcgZmV3LXNob3QgbGVhcm5pbmcsIHdoaWNoIGRyYXN0aWNhbGx5IHJlZHVjZXMgdGhlIG51bWJlciBvZiB0YXNrLXNwZWNpZmljIHRyYWluaW5nIGV4YW1wbGVzIG5lZWRlZCB0byBhZGFwdCB0aGUgbW9kZWwgdG8gYSBwYXJ0aWN1bGFyIGFwcGxpY2F0aW9uLiBUbyBmdXJ0aGVyIG91ciB1bmRlcnN0YW5kaW5nIG9mIHRoZSBpbXBhY3Qgb2Ygc2NhbGUgb24gZmV3LXNob3QgbGVhcm5pbmcsIHdlIHRyYWluZWQgYSA1NDAtYmlsbGlvbiBwYXJhbWV0ZXIsIGRlbnNlbHkgYWN0aXZhdGVkLCBUcmFuc2Zvcm1lciBsYW5ndWFnZSBtb2RlbCwgd2hpY2ggd2UgY2FsbCBQYXRod2F5cyBMYW5ndWFnZSBNb2RlbCBQYUxNLiBXZSB0cmFpbmVkIFBhTE0gb24gNjE0NCBUUFUgdjQgY2hpcHMgdXNpbmcgUGF0aHdheXMsIGEgbmV3IE1MIHN5c3RlbSB3aGljaCBlbmFibGVzIGhpZ2hseSBlZmZpY2llbnQgdHJhaW5pbmcgYWNyb3NzIG11bHRpcGxlIFRQVSBQb2RzLiBXZSBkZW1vbnN0cmF0ZSBjb250aW51ZWQgYmVuZWZpdHMgb2Ygc2NhbGluZyBieSBhY2hpZXZpbmcgc3RhdGUtb2YtdGhlLWFydCBmZXctc2hvdCBsZWFybmluZyByZXN1bHRzIG9uIGh1bmRyZWRzIG9mIGxhbmd1YWdlIHVuZGVyc3RhbmRpbmcgYW5kIGdlbmVyYXRpb24gYmVuY2htYXJrcy4gT24gYSBudW1iZXIgb2YgdGhlc2UgdGFza3MsIFBhTE0gNTQwQiBhY2hpZXZlcyBicmVha3Rocm91Z2ggcGVyZm9ybWFuY2UsIG91dHBlcmZvcm1pbmcgdGhlIGZpbmV0dW5lZCBzdGF0ZS1vZi10aGUtYXJ0IG9uIGEgc3VpdGUgb2YgbXVsdGktc3RlcCByZWFzb25pbmcgdGFza3MsIGFuZCBvdXRwZXJmb3JtaW5nIGF2ZXJhZ2UgaHVtYW4gcGVyZm9ybWFuY2Ugb24gdGhlIHJlY2VudGx5IHJlbGVhc2VkIEJJRy1iZW5jaCBiZW5jaG1hcmsuIEEgc2lnbmlmaWNhbnQgbnVtYmVyIG9mIEJJRy1iZW5jaCB0YXNrcyBzaG93ZWQgZGlzY29udGludW91cyBpbXByb3ZlbWVudHMgZnJvbSBtb2RlbCBzY2FsZSwgbWVhbmluZyB0aGF0IHBlcmZvcm1hbmNlIHN0ZWVwbHkgaW5jcmVhc2VkIGFzIHdlIHNjYWxlZCB0byBvdXIgbGFyZ2VzdCBtb2RlbC4gUGFMTSBhbHNvIGhhcyBzdHJvbmcgY2FwYWJpbGl0aWVzIGluIG11bHRpbGluZ3VhbCB0YXNrcyBhbmQgc291cmNlIGNvZGUgZ2VuZXJhdGlvbiwgd2hpY2ggd2UgZGVtb25zdHJhdGUgb24gYSB3aWRlIGFycmF5IG9mIGJlbmNobWFya3MuIFdlIGFkZGl0aW9uYWxseSBwcm92aWRlIGEgY29tcHJlaGVuc2l2ZSBhbmFseXNpcyBvbiBiaWFzIGFuZCB0b3hpY2l0eSwgYW5kIHN0dWR5IHRoZSBleHRlbnQgb2YgdHJhaW5pbmcgZGF0YSBtZW1vcml6YXRpb24gd2l0aCByZXNwZWN0IHRvIG1vZGVsIHNjYWxlLiBGaW5hbGx5LCB3ZSBkaXNjdXNzIHRoZSBldGhpY2FsIGNvbnNpZGVyYXRpb25zIHJlbGF0ZWQgdG8gbGFyZ2UgbGFuZ3VhZ2UgbW9kZWxzIGFuZCBkaXNjdXNzIHBvdGVudGlhbCBtaXRpZ2F0aW9uIHN0cmF0ZWdpZXMuIiwxLjAsLFVucmVsZWFzZWQsVW5pdGVkIFN0YXRlcyBvZiBBbWVyaWNhLCwsLDYxNDQuMCwwLjQ2MiwyMDI2LTA1LTI1IDEyOjE2OjM1KzAwOjAwLCwsLDQwMDAwMDAuMCwiIiJGb3IgdGhlIGxhcmdlc3QgbW9kZWwsIHdlIHVzZSBiYXRjaCBzaXplIDUxMiAoMU0gdG9rZW5zKSB1bnRpbCBzdGVwIDUwaywgdGhlbiBkb3VibGUgaXQgdG8gMTAyNCAoMk0gdG9rZW5zKSB1bnRpbCBzdGVwIDExNWssIGFuZCBmaW5hbGx5IGRvdWJsZSBhZ2FpbiBpdCB0byAyMDQ4ICg0TSB0b2tlbnMpIHVudGlsIHRyYWluaW5nIGlzIGNvbXBsZXRlIGF0IHN0ZXAgMjU1ayIiIixJbmR1c3RyeSxUcnVlLCwsODQwNDk5Mi4wLFVucmVsZWFzZWQsLFRydWUsMzA2MDM2NC41OTY5ODYwNjY2LCIiIkluIFNlY3Rpb24gNCwgd2UgZGVzY3JpYmUgaG93IHdlIHdlcmUgYWJsZSB0byBzY2FsZSBwaXBlbGluZS1mcmVlIHRyYWluaW5nIG9mIFBhTE0gNTQwQiB0byA2MTQ0IGNoaXBzIGFjcm9zcyB0d28gVFBVIHY0IFBvZHMgd2hpbGUgYWNoaWV2aW5nIHZlcnkgaGlnaCBlZmZpY2llbmN5IG9mIDQ2LjIlIGluIG1vZGVsIEZMT1BzIHV0aWxpemF0aW9uIChvYnNlcnZlZCB0aHJvdWdocHV0IHJlbGF0aXZlIHRvIHRoZW9yZXRpY2FsIG1heCB0aHJvdWdocHV0KSBhbmQgNTcuOCUgaW4gaGFyZHdhcmUgRkxPUHMgdXRpbGl6YXRpb24uIiIKCk1GVSA9IDAuNDYyMApIRlUgPSAwLjU3ODAKIiwsVHJ1ZSw0MTk4NDMxLjM5NjkwNjMwMSxIYXJkd2FyZSwsLCwwLjU3OCxObwpNb25hcmNoLUdQVC0yLU1lZGl1bSxMYW5ndWFnZSxMYW5ndWFnZSBtb2RlbGluZywiU3RhbmZvcmQgVW5pdmVyc2l0eSxVbml2ZXJzaXR5IGF0IEJ1ZmZhbG8sVW5pdmVyc2l0eSBvZiBNaWNoaWdhbiIsIlRyaSBEYW8sIEJlaWRpIENoZW4sIE5pbWl0IFNvaG9uaSwgQXJqdW4gRGVzYWksIE1pY2hhZWwgUG9saSwgSmVzc2ljYSBHcm9nYW4sIEFsZXhhbmRlciBMaXUsIEFuaXJ1ZGRoIFJhbywgQXRyaSBSdWRyYSwgQ2hyaXN0b3BoZXIgUsOpIiwyMDIyLTA0LTAxLE1vbmFyY2g6IEV4cHJlc3NpdmUgU3RydWN0dXJlZCBNYXRyaWNlcyBmb3IgRWZmaWNpZW50IGFuZCBBY2N1cmF0ZSBUcmFpbmluZyxodHRwczovL2FyeGl2Lm9yZy9hYnMvMjIwNC4wMDU5NSwxMzAuMCwsLDE2NTAwMDAwMC4wLCIxNjVNCnRhYmxlIDIKCiIiRm9yIGRlbnNlIG1vZGVscywgd2UgdXNlIHN0YW5kYXJkIGltcGxlbWVudGF0aW9ucyBvZiBHUFQtMiBbODZdIGZyb20gSHVnZ2luZ2ZhY2UgdHJhbnNmb3JtZXJzIGxpYnJhcnkKYW5kIGZyb20gTnZpZGlh4oCZcyBNZWdhdHJvbi1MTSByZXBvLiBXZSBmb2xsb3cgdGhlIHRyYWluaW5nIHJlY2lwZSBvZiB0aGUgTWVnYXRyb24tTE0gcmVwby4KVGhlIE1vbmFyY2ggdmVyc2lvbiBvZiB0aGVzZSBtb2RlbHMgc2ltcGx5IHN3YXAgb3V0IHRoZSBkZW5zZSB3ZWlnaHQgbWF0cmljZXMgaW4gdGhlIGF0dGVudGlvbiBibG9ja3MKKHByb2plY3Rpb24gbWF0cmljZXMpIGFuZCBpbiB0aGUgRkZOIGJsb2NrIChsaW5lYXIgbGF5ZXJzKSB3aXRoIE1vbmFyY2ggbWF0cmljZXMuIiIiLDQuMzZlKzIwLCIiIldlIHVzZSBhbiBlZmZlY3RpdmUgYmF0Y2ggc2l6ZSBvZiA1MTIiIgpHUFQtMi1NZWRpdW06IDEwKzEwMCBlcG9jaHMgb24gd2lraXRleHQtMTAzICsgNGsvNDAwayBpdGVyYXRpb25zIG9uIG9wZW53ZWJ0ZXh0IAoKNiBGTE9QIC8gcGFyYW1ldGVyIC8gdG9rZW4gKiAxNjUgKiAxMF42IHBhcmFtZXRlcnMgKiAoMTAzMDAwMDAwIHRva2VucyAqIDExMCBlcG9jaHMgKyA1MTIgKiA0MDQwMDApID0gMS4xNDIxNDc5NTIgw5cgMTBeMTkgRkxPUAoiLCwiIiJXZSB1c2UgYW4gZWZmZWN0aXZlIGJhdGNoIHNpemUgb2YgNTEyIiIKR1BULTItTWVkaXVtOiAxMCsxMDAgZXBvY2hzIG9uIHdpa2l0ZXh0LTEwMyArIDRrLzQwMGsgaXRlcmF0aW9ucyBvbiBvcGVud2VidGV4dCAiLCwsTlZJRElBIFYxMDAsLENvbmZpZGVudCwiTGFyZ2UgbmV1cmFsIG5ldHdvcmtzIGV4Y2VsIGluIG1hbnkgZG9tYWlucywgYnV0IHRoZXkgYXJlIGV4cGVuc2l2ZSB0byB0cmFpbiBhbmQgZmluZS10dW5lLiBBIHBvcHVsYXIgYXBwcm9hY2ggdG8gcmVkdWNlIHRoZWlyIGNvbXB1dGUgb3IgbWVtb3J5IHJlcXVpcmVtZW50cyBpcyB0byByZXBsYWNlIGRlbnNlIHdlaWdodCBtYXRyaWNlcyB3aXRoIHN0cnVjdHVyZWQgb25lcyAoZS5nLiwgc3BhcnNlLCBsb3ctcmFuaywgRm91cmllciB0cmFuc2Zvcm0pLiBUaGVzZSBtZXRob2RzIGhhdmUgbm90IHNlZW4gd2lkZXNwcmVhZCBhZG9wdGlvbiAoMSkgaW4gZW5kLXRvLWVuZCB0cmFpbmluZyBkdWUgdG8gdW5mYXZvcmFibGUgZWZmaWNpZW5jeS0tcXVhbGl0eSB0cmFkZW9mZnMsIGFuZCAoMikgaW4gZGVuc2UtdG8tc3BhcnNlIGZpbmUtdHVuaW5nIGR1ZSB0byBsYWNrIG9mIHRyYWN0YWJsZSBhbGdvcml0aG1zIHRvIGFwcHJveGltYXRlIGEgZ2l2ZW4gZGVuc2Ugd2VpZ2h0IG1hdHJpeC4gVG8gYWRkcmVzcyB0aGVzZSBpc3N1ZXMsIHdlIHByb3Bvc2UgYSBjbGFzcyBvZiBtYXRyaWNlcyAoTW9uYXJjaCkgdGhhdCBpcyBoYXJkd2FyZS1lZmZpY2llbnQgKHRoZXkgYXJlIHBhcmFtZXRlcml6ZWQgYXMgcHJvZHVjdHMgb2YgdHdvIGJsb2NrLWRpYWdvbmFsIG1hdHJpY2VzIGZvciBiZXR0ZXIgaGFyZHdhcmUgdXRpbGl6YXRpb24pIGFuZCBleHByZXNzaXZlICh0aGV5IGNhbiByZXByZXNlbnQgbWFueSBjb21tb25seSB1c2VkIHRyYW5zZm9ybXMpLiBTdXJwcmlzaW5nbHksIHRoZSBwcm9ibGVtIG9mIGFwcHJveGltYXRpbmcgYSBkZW5zZSB3ZWlnaHQgbWF0cml4IHdpdGggYSBNb25hcmNoIG1hdHJpeCwgdGhvdWdoIG5vbmNvbnZleCwgaGFzIGFuIGFuYWx5dGljYWwgb3B0aW1hbCBzb2x1dGlvbi4gVGhlc2UgcHJvcGVydGllcyBvZiBNb25hcmNoIG1hdHJpY2VzIHVubG9jayBuZXcgd2F5cyB0byB0cmFpbiBhbmQgZmluZS10dW5lIHNwYXJzZSBhbmQgZGVuc2UgbW9kZWxzLiBXZSBlbXBpcmljYWxseSB2YWxpZGF0ZSB0aGF0IE1vbmFyY2ggY2FuIGFjaGlldmUgZmF2b3JhYmxlIGFjY3VyYWN5LWVmZmljaWVuY3kgdHJhZGVvZmZzIGluIHNldmVyYWwgZW5kLXRvLWVuZCBzcGFyc2UgdHJhaW5pbmcgYXBwbGljYXRpb25zOiBzcGVlZGluZyB1cCBWaVQgYW5kIEdQVC0yIHRyYWluaW5nIG9uIEltYWdlTmV0IGNsYXNzaWZpY2F0aW9uIGFuZCBXaWtpdGV4dC0xMDMgbGFuZ3VhZ2UgbW9kZWxpbmcgYnkgMnggd2l0aCBjb21wYXJhYmxlIG1vZGVsIHF1YWxpdHksIGFuZCByZWR1Y2luZyB0aGUgZXJyb3Igb24gUERFIHNvbHZpbmcgYW5kIE1SSSByZWNvbnN0cnVjdGlvbiB0YXNrcyBieSA0MCUuIEluIHNwYXJzZS10by1kZW5zZSB0cmFpbmluZywgd2l0aCBhIHNpbXBsZSB0ZWNobmlxdWUgY2FsbGVkICIicmV2ZXJzZSBzcGFyc2lmaWNhdGlvbiwiIiBNb25hcmNoIG1hdHJpY2VzIHNlcnZlIGFzIGEgdXNlZnVsIGludGVybWVkaWF0ZSByZXByZXNlbnRhdGlvbiB0byBzcGVlZCB1cCBHUFQtMiBwcmV0cmFpbmluZyBvbiBPcGVuV2ViVGV4dCBieSAyeCB3aXRob3V0IHF1YWxpdHkgZHJvcC4gVGhlIHNhbWUgdGVjaG5pcXVlIGJyaW5ncyAyMyUgZmFzdGVyIEJFUlQgcHJldHJhaW5pbmcgdGhhbiBldmVuIHRoZSB2ZXJ5IG9wdGltaXplZCBpbXBsZW1lbnRhdGlvbiBmcm9tIE52aWRpYSB0aGF0IHNldCB0aGUgTUxQZXJmIDEuMSByZWNvcmQuIEluIGRlbnNlLXRvLXNwYXJzZSBmaW5lLXR1bmluZywgYXMgYSBwcm9vZi1vZi1jb25jZXB0LCBvdXIgTW9uYXJjaCBhcHByb3hpbWF0aW9uIGFsZ29yaXRobSBzcGVlZHMgdXAgQkVSVCBmaW5lLXR1bmluZyBvbiBHTFVFIGJ5IDEuN3ggd2l0aCBjb21wYXJhYmxlIGFjY3VyYWN5LiIsMTEwLjAsTW9uYXJjaC1HUFQtMi1NZWRpdW0sVW5yZWxlYXNlZCwiVW5pdGVkIFN0YXRlcyBvZiBBbWVyaWNhLFVuaXRlZCBTdGF0ZXMgb2YgQW1lcmljYSxVbml0ZWQgU3RhdGVzIG9mIEFtZXJpY2EiLCwsLCwsMjAyNi0wNS0yNSAxMjoxNjozNCswMDowMCwsLCwsLCJBY2FkZW1pYSxBY2FkZW1pYSxBY2FkZW1pYSIsLCwsLE9wZW4gc291cmNlLCJhcGFjaGUgZm9yIGNvZGU6IGh0dHBzOi8vZ2l0aHViLmNvbS9IYXp5UmVzZWFyY2gvZmx5L3RyZWUvbWFzdGVyCmh0dHBzOi8vZ2l0aHViLmNvbS9IYXp5UmVzZWFyY2gvZmx5L2Jsb2IvbWFzdGVyL3NyYy90cmFpbi5weSAiLCwsLCwsLE9wZXJhdGlvbiBjb3VudGluZywsLCwsTm8KTW9uYXJjaC1HUFQtMi1TbWFsbCxMYW5ndWFnZSxMYW5ndWFnZSBtb2RlbGluZywiU3RhbmZvcmQgVW5pdmVyc2l0eSxVbml2ZXJzaXR5IGF0IEJ1ZmZhbG8sVW5pdmVyc2l0eSBvZiBNaWNoaWdhbiIsIlRyaSBEYW8sIEJlaWRpIENoZW4sIE5pbWl0IFNvaG9uaSwgQXJqdW4gRGVzYWksIE1pY2hhZWwgUG9saSwgSmVzc2ljYSBHcm9nYW4sIEFsZXhhbmRlciBMaXUsIEFuaXJ1ZGRoIFJhbywgQXRyaSBSdWRyYSwgQ2hyaXN0b3BoZXIgUsOpIiwyMDIyLTA0LTAxLE1vbmFyY2g6IEV4cHJlc3NpdmUgU3RydWN0dXJlZCBNYXRyaWNlcyBmb3IgRWZmaWNpZW50IGFuZCBBY2N1cmF0ZSBUcmFpbmluZyxodHRwczovL2FyeGl2Lm9yZy9hYnMvMjIwNC4wMDU5NSwxMzAuMCwsLDcyMDAwMDAwLjAsIkdQUFQtMiBzbWFsbCBoYXMgMTI0TSBwYXJhbWV0ZXJzOiBodHRwczovL2h1Z2dpbmdmYWNlLmNvL29wZW5haS1jb21tdW5pdHkvZ3B0MgoKdXBkIHNlZSBUYWJsZSAyIiw5ZSsxOSwiNDAwayBpdGVyYXRpb25zIHdpdGggYmF0Y2ggc2l6ZSA1MTIgKEFwcGVuZGl4IEUpCkdQVCAyIHNtYWxsIG9uIEh1Z2dpbmdmYWNlIGhhcyBhIGNvbnRleHQgbGVuZ3RoIG9mIDEwMjQKRkxPUCBlc3RpbWF0ZSB1c2luZyA2TkQ6IAo2KjQwMDAwMCo1MTIqMTAyNCo3MjAwMDAwMD05LjA1OTY5NjZlKzE5IiwxMDMwMDAwMDAsLCwsTlZJRElBIFYxMDAsLENvbmZpZGVudCwiTGFyZ2UgbmV1cmFsIG5ldHdvcmtzIGV4Y2VsIGluIG1hbnkgZG9tYWlucywgYnV0IHRoZXkgYXJlIGV4cGVuc2l2ZSB0byB0cmFpbiBhbmQgZmluZS10dW5lLiBBIHBvcHVsYXIgYXBwcm9hY2ggdG8gcmVkdWNlIHRoZWlyIGNvbXB1dGUgb3IgbWVtb3J5IHJlcXVpcmVtZW50cyBpcyB0byByZXBsYWNlIGRlbnNlIHdlaWdodCBtYXRyaWNlcyB3aXRoIHN0cnVjdHVyZWQgb25lcyAoZS5nLiwgc3BhcnNlLCBsb3ctcmFuaywgRm91cmllciB0cmFuc2Zvcm0pLiBUaGVzZSBtZXRob2RzIGhhdmUgbm90IHNlZW4gd2lkZXNwcmVhZCBhZG9wdGlvbiAoMSkgaW4gZW5kLXRvLWVuZCB0cmFpbmluZyBkdWUgdG8gdW5mYXZvcmFibGUgZWZmaWNpZW5jeS0tcXVhbGl0eSB0cmFkZW9mZnMsIGFuZCAoMikgaW4gZGVuc2UtdG8tc3BhcnNlIGZpbmUtdHVuaW5nIGR1ZSB0byBsYWNrIG9mIHRyYWN0YWJsZSBhbGdvcml0aG1zIHRvIGFwcHJveGltYXRlIGEgZ2l2ZW4gZGVuc2Ugd2VpZ2h0IG1hdHJpeC4gVG8gYWRkcmVzcyB0aGVzZSBpc3N1ZXMsIHdlIHByb3Bvc2UgYSBjbGFzcyBvZiBtYXRyaWNlcyAoTW9uYXJjaCkgdGhhdCBpcyBoYXJkd2FyZS1lZmZpY2llbnQgKHRoZXkgYXJlIHBhcmFtZXRlcml6ZWQgYXMgcHJvZHVjdHMgb2YgdHdvIGJsb2NrLWRpYWdvbmFsIG1hdHJpY2VzIGZvciBiZXR0ZXIgaGFyZHdhcmUgdXRpbGl6YXRpb24pIGFuZCBleHByZXNzaXZlICh0aGV5IGNhbiByZXByZXNlbnQgbWFueSBjb21tb25seSB1c2VkIHRyYW5zZm9ybXMpLiBTdXJwcmlzaW5nbHksIHRoZSBwcm9ibGVtIG9mIGFwcHJveGltYXRpbmcgYSBkZW5zZSB3ZWlnaHQgbWF0cml4IHdpdGggYSBNb25hcmNoIG1hdHJpeCwgdGhvdWdoIG5vbmNvbnZleCwgaGFzIGFuIGFuYWx5dGljYWwgb3B0aW1hbCBzb2x1dGlvbi4gVGhlc2UgcHJvcGVydGllcyBvZiBNb25hcmNoIG1hdHJpY2VzIHVubG9jayBuZXcgd2F5cyB0byB0cmFpbiBhbmQgZmluZS10dW5lIHNwYXJzZSBhbmQgZGVuc2UgbW9kZWxzLiBXZSBlbXBpcmljYWxseSB2YWxpZGF0ZSB0aGF0IE1vbmFyY2ggY2FuIGFjaGlldmUgZmF2b3JhYmxlIGFjY3VyYWN5LWVmZmljaWVuY3kgdHJhZGVvZmZzIGluIHNldmVyYWwgZW5kLXRvLWVuZCBzcGFyc2UgdHJhaW5pbmcgYXBwbGljYXRpb25zOiBzcGVlZGluZyB1cCBWaVQgYW5kIEdQVC0yIHRyYWluaW5nIG9uIEltYWdlTmV0IGNsYXNzaWZpY2F0aW9uIGFuZCBXaWtpdGV4dC0xMDMgbGFuZ3VhZ2UgbW9kZWxpbmcgYnkgMnggd2l0aCBjb21wYXJhYmxlIG1vZGVsIHF1YWxpdHksIGFuZCByZWR1Y2luZyB0aGUgZXJyb3Igb24gUERFIHNvbHZpbmcgYW5kIE1SSSByZWNvbnN0cnVjdGlvbiB0YXNrcyBieSA0MCUuIEluIHNwYXJzZS10by1kZW5zZSB0cmFpbmluZywgd2l0aCBhIHNpbXBsZSB0ZWNobmlxdWUgY2FsbGVkICIicmV2ZXJzZSBzcGFyc2lmaWNhdGlvbiwiIiBNb25hcmNoIG1hdHJpY2VzIHNlcnZlIGFzIGEgdXNlZnVsIGludGVybWVkaWF0ZSByZXByZXNlbnRhdGlvbiB0byBzcGVlZCB1cCBHUFQtMiBwcmV0cmFpbmluZyBvbiBPcGVuV2ViVGV4dCBieSAyeCB3aXRob3V0IHF1YWxpdHkgZHJvcC4gVGhlIHNhbWUgdGVjaG5pcXVlIGJyaW5ncyAyMyUgZmFzdGVyIEJFUlQgcHJldHJhaW5pbmcgdGhhbiBldmVuIHRoZSB2ZXJ5IG9wdGltaXplZCBpbXBsZW1lbnRhdGlvbiBmcm9tIE52aWRpYSB0aGF0IHNldCB0aGUgTUxQZXJmIDEuMSByZWNvcmQuIEluIGRlbnNlLXRvLXNwYXJzZSBmaW5lLXR1bmluZywgYXMgYSBwcm9vZi1vZi1jb25jZXB0LCBvdXIgTW9uYXJjaCBhcHByb3hpbWF0aW9uIGFsZ29yaXRobSBzcGVlZHMgdXAgQkVSVCBmaW5lLXR1bmluZyBvbiBHTFVFIGJ5IDEuN3ggd2l0aCBjb21wYXJhYmxlIGFjY3VyYWN5LiIsLE1vbmFyY2gtR1BULTItU21hbGwsVW5yZWxlYXNlZCwiVW5pdGVkIFN0YXRlcyBvZiBBbWVyaWNhLFVuaXRlZCBTdGF0ZXMgb2YgQW1lcmljYSxVbml0ZWQgU3RhdGVzIG9mIEFtZXJpY2EiLCwsLCwsMjAyNi0wNS0yNSAxMjoxNjozNiswMDowMCwsLCwsLCJBY2FkZW1pYSxBY2FkZW1pYSxBY2FkZW1pYSIsLCwsLE9wZW4gc291cmNlLCJhcGFjaGUgZm9yIGNvZGU6IGh0dHBzOi8vZ2l0aHViLmNvbS9IYXp5UmVzZWFyY2gvZmx5L3RyZWUvbWFzdGVyIAoKaHR0cHM6Ly9naXRodWIuY29tL0hhenlSZXNlYXJjaC9mbHkvdHJlZS9tYXN0ZXIvY29uZmlncy9tb2RlbC9ncHQybW9kZWwgIiwsLCwsLCxPcGVyYXRpb24gY291bnRpbmcsLCwsLE5vCk5vUG9zLExhbmd1YWdlLExhbmd1YWdlIG1vZGVsaW5nL2dlbmVyYXRpb24sIlRlbCBBdml2IFVuaXZlcnNpdHksVW5pdmVyc2l0eSBvZiBXYXNoaW5ndG9uLEludGVsIExhYnMsTWV0YSBBSSIsIkFkaSBIYXZpdiwgT3JpIFJhbSwgT2ZpciBQcmVzcywgUGV0ZXIgSXpzYWssIE9tZXIgTGV2eSIsMjAyMi0wMy0zMCxUcmFuc2Zvcm1lciBMYW5ndWFnZSBNb2RlbHMgd2l0aG91dCBQb3NpdGlvbmFsIEVuY29kaW5ncyBTdGlsbCBMZWFybiBQb3NpdGlvbmFsIEluZm9ybWF0aW9uLGh0dHBzOi8vYXJ4aXYub3JnL2Ficy8yMjAzLjE2NjM0LDE4NS4wLCwsMTMwMDAwMDAwMC4wLCIxLjNCCgoiIlRoZSBiYXNlbGluZSBtb2RlbCBpbiB0aGlzIHNldHRpbmcgZm9sbG93cyB0aGUgMS4zQiBwYXJhbWV0ZXIgYXJjaGl0ZWN0dXJlIG9mIEJyb3duIGV0IGFsLiAoMjAyMCksIGFsc28ga25vd24gYXMgR1BULTMgWEw6IDI0IHRyYW5zZm9ybWVyIGxheWVycyB3aXRoIDIwNDggbW9kZWwgZGltZW5zaW9ucywgODE5MiBmZWVkLWZvcndhcmQgZGltZW5zaW9ucywgYW5kIDMyIGF0dGVudGlvbiBoZWFkcy4iIiIsMi4wOTY2NGUrMTksNiBGTE9QIC8gdG9rZW4gLyBwYXJhbWV0ZXIgKiAxLjMgKiAxMF45IHBhcmFtZXRlcnMgKiAyNTYgMDAwIHRva2VucyBwZXIgYmF0Y2ggW3RhYmxlIDVdICogMTA1MDAgc3RlcHMgW3RhYmxlIDVdID0gMi4wOTY2NGUrMTkgRkxPUCAsMjEwMDAwMDAwMDAsLCwsLCxDb25maWRlbnQsIkNhdXNhbCB0cmFuc2Zvcm1lciBsYW5ndWFnZSBtb2RlbHMgKExNcyksIHN1Y2ggYXMgR1BULTMsIHR5cGljYWxseSByZXF1aXJlIHNvbWUgZm9ybSBvZiBwb3NpdGlvbmFsIGVuY29kaW5nLCBzdWNoIGFzIHBvc2l0aW9uYWwgZW1iZWRkaW5ncy4gSG93ZXZlciwgd2Ugc2hvdyB0aGF0IExNcyB3aXRob3V0IGFueSBleHBsaWNpdCBwb3NpdGlvbmFsIGVuY29kaW5nIGFyZSBzdGlsbCBjb21wZXRpdGl2ZSB3aXRoIHN0YW5kYXJkIG1vZGVscywgYW5kIHRoYXQgdGhpcyBwaGVub21lbm9uIGlzIHJvYnVzdCBhY3Jvc3MgZGlmZmVyZW50IGRhdGFzZXRzLCBtb2RlbCBzaXplcywgYW5kIHNlcXVlbmNlIGxlbmd0aHMuIFByb2JpbmcgZXhwZXJpbWVudHMgcmV2ZWFsIHRoYXQgc3VjaCBtb2RlbHMgYWNxdWlyZSBhbiBpbXBsaWNpdCBub3Rpb24gb2YgYWJzb2x1dGUgcG9zaXRpb25zIHRocm91Z2hvdXQgdGhlIG5ldHdvcmssIGVmZmVjdGl2ZWx5IGNvbXBlbnNhdGluZyBmb3IgdGhlIG1pc3NpbmcgaW5mb3JtYXRpb24uIFdlIGNvbmplY3R1cmUgdGhhdCBjYXVzYWwgYXR0ZW50aW9uIGVuYWJsZXMgdGhlIG1vZGVsIHRvIGluZmVyIHRoZSBudW1iZXIgb2YgcHJlZGVjZXNzb3JzIHRoYXQgZWFjaCB0b2tlbiBjYW4gYXR0ZW5kIHRvLCB0aGVyZWJ5IGFwcHJveGltYXRpbmcgaXRzIGFic29sdXRlIHBvc2l0aW9uLiBPdXIgZmluZGluZ3MgaW5kaWNhdGUgdGhhdCBjYXVzYWwgTE1zIG1pZ2h0IGRlcml2ZSBwb3NpdGlvbmFsIGF3YXJlbmVzcyBub3Qgb25seSBmcm9tIHRoZSBleHBsaWNpdCBwb3NpdGlvbmluZyBtZWNoYW5pc20sIGJ1dCBhbHNvIGZyb20gdGhlIGVmZmVjdHMgb2YgdGhlIGNhdXNhbCBtYXNrLiIsMC4xMixOb1BvcyxVbnJlbGVhc2VkLCJJc3JhZWwsVW5pdGVkIFN0YXRlcyBvZiBBbWVyaWNhLFVuaXRlZCBTdGF0ZXMgb2YgQW1lcmljYSxVbml0ZWQgU3RhdGVzIG9mIEFtZXJpY2EiLCwsLCwsMjAyNi0wNS0yNSAxMjoxNjozNCswMDowMCwsLCwyNTYwMDAuMCxUYWJsZSA1LCJBY2FkZW1pYSxBY2FkZW1pYSxJbmR1c3RyeSxJbmR1c3RyeSIsLCwsLFVucmVsZWFzZWQsLCwsLCwsLE9wZXJhdGlvbiBjb3VudGluZywsLCwsTm8KQ2hpbmNoaWxsYSxMYW5ndWFnZSxMYW5ndWFnZSBtb2RlbGluZyxEZWVwTWluZCwiSm9yZGFuIEhvZmZtYW5uLCBTZWJhc3RpYW4gQm9yZ2VhdWQsIEFydGh1ciBNZW5zY2gsIEVsZW5hIEJ1Y2hhdHNrYXlhLCBUcmV2b3IgQ2FpLCBFbGl6YSBSdXRoZXJmb3JkLCBEaWVnbyBkZSBMYXMgQ2FzYXMsIExpc2EgQW5uZSBIZW5kcmlja3MsIEpvaGFubmVzIFdlbGJsLCBBaWRhbiBDbGFyaywgVG9tIEhlbm5pZ2FuLCBFcmljIE5vbGFuZCwgS2F0aWUgTWlsbGljYW4sIEdlb3JnZSB2YW4gZGVuIERyaWVzc2NoZSwgQm9nZGFuIERhbW9jLCBBdXJlbGlhIEd1eSwgU2ltb24gT3NpbmRlcm8sIEthcmVuIFNpbW9ueWFuLCBFcmljaCBFbHNlbiwgSmFjayBXLiBSYWUsIE9yaW9sIFZpbnlhbHMsIExhdXJlbnQgU2lmcmUiLDIwMjItMDMtMjksVHJhaW5pbmcgQ29tcHV0ZS1PcHRpbWFsIExhcmdlIExhbmd1YWdlIE1vZGVscyxodHRwczovL2FyeGl2Lm9yZy9hYnMvMjIwMy4xNTU1NiwzMTg4LjAsIlNPVEEgaW1wcm92ZW1lbnQsSGlzdG9yaWNhbCBzaWduaWZpY2FuY2UiLCJQcm9wb3NlcyBuZXcgc2NhbGluZyBsYXcsIHdpdGggZ29vZCBlbXBpcmljYWwgcmVzdWx0cyIsNzAwMDAwMDAwMDAuMCwiIiJXZSB0ZXN0IHRoaXMgaHlwb3RoZXNpcyBieSB0cmFpbmluZyBhIHByZWRpY3RlZCBjb21wdXRlLW9wdGltYWwgbW9kZWwsIFxjaGluY2hpbGxhLCB0aGF0IHVzZXMgdGhlIHNhbWUgY29tcHV0ZSBidWRnZXQgYXMgXGdvcGhlciBidXQgd2l0aCA3MEIgcGFyYW1ldGVycyBhbmQgNMOXIG1vcmUgbW9yZSBkYXRhLiBcY2hpbmNoaWxsYSB1bmlmb3JtbHkgYW5kIHNpZ25pZmljYW50bHkgb3V0cGVyZm9ybXMgXEdvcGhlciAoMjgwQiksIEdQVC0zICgxNzVCKSwgSnVyYXNzaWMtMSAoMTc4QiksIGFuZCBNZWdhdHJvbi1UdXJpbmcgTkxHICg1MzBCKSBvbiBhIGxhcmdlIHJhbmdlIG9mIGRvd25zdHJlYW0gZXZhbHVhdGlvbiB0YXNrcy4iIiIsNS43NmUrMjMsIiIiQm90aCBDaGluY2hpbGxhIGFuZCBHb3BoZXIgaGF2ZSBiZWVuIHRyYWluZWQgZm9yIHRoZSBzYW1lIG51bWJlciBvZiBGTE9QcyBidXQgZGlmZmVyIGluIHRoZSBzaXplIG9mIHRoZSBtb2RlbCBhbmQgdGhlIG51bWJlciBvZiB0cmFpbmluZyB0b2tlbnMuIiIKCldlIHNlZSB0aGUgbnVtYmVyIG9mIGZsb3BzIGluIHRhYmxlIDMiLDE0MDAwMDAwMDAwMDAsIlRhYmxlIDEgc2hvd3MgQ2hpbmNoaWxsYSB3YXMgdHJhaW5pbmcgb24gMS40IHRyaWxsaW9uIHRva2VucwoKMSB0b2tlbiB+IDAuNzUgd29yZHMiLCwsIkdvb2dsZSBUUFUgdjQsR29vZ2xlIFRQVSB2MyIsU2VsZi1zdXBlcnZpc2VkIGxlYXJuaW5nLENvbmZpZGVudCwiV2UgaW52ZXN0aWdhdGUgdGhlIG9wdGltYWwgbW9kZWwgc2l6ZSBhbmQgbnVtYmVyIG9mIHRva2VucyBmb3IgdHJhaW5pbmcgYSB0cmFuc2Zvcm1lciBsYW5ndWFnZSBtb2RlbCB1bmRlciBhIGdpdmVuIGNvbXB1dGUgYnVkZ2V0LiBXZSBmaW5kIHRoYXQgY3VycmVudCBsYXJnZSBsYW5ndWFnZSBtb2RlbHMgYXJlIHNpZ25pZmljYW50bHkgdW5kZXJ0cmFpbmVkLCBhIGNvbnNlcXVlbmNlIG9mIHRoZSByZWNlbnQgZm9jdXMgb24gc2NhbGluZyBsYW5ndWFnZSBtb2RlbHMgd2hpbHN0IGtlZXBpbmcgdGhlIGFtb3VudCBvZiB0cmFpbmluZyBkYXRhIGNvbnN0YW50LiBCeSB0cmFpbmluZyBvdmVyIFxudW1tb2RlbHMgbGFuZ3VhZ2UgbW9kZWxzIHJhbmdpbmcgZnJvbSA3MCBtaWxsaW9uIHRvIG92ZXIgMTYgYmlsbGlvbiBwYXJhbWV0ZXJzIG9uIDUgdG8gNTAwIGJpbGxpb24gdG9rZW5zLCB3ZSBmaW5kIHRoYXQgZm9yIGNvbXB1dGUtb3B0aW1hbCB0cmFpbmluZywgdGhlIG1vZGVsIHNpemUgYW5kIHRoZSBudW1iZXIgb2YgdHJhaW5pbmcgdG9rZW5zIHNob3VsZCBiZSBzY2FsZWQgZXF1YWxseTogZm9yIGV2ZXJ5IGRvdWJsaW5nIG9mIG1vZGVsIHNpemUgdGhlIG51bWJlciBvZiB0cmFpbmluZyB0b2tlbnMgc2hvdWxkIGFsc28gYmUgZG91YmxlZC4gV2UgdGVzdCB0aGlzIGh5cG90aGVzaXMgYnkgdHJhaW5pbmcgYSBwcmVkaWN0ZWQgY29tcHV0ZS1vcHRpbWFsIG1vZGVsLCBcY2hpbmNoaWxsYSwgdGhhdCB1c2VzIHRoZSBzYW1lIGNvbXB1dGUgYnVkZ2V0IGFzIFxnb3BoZXIgYnV0IHdpdGggNzBCIHBhcmFtZXRlcnMgYW5kIDTDlyBtb3JlIG1vcmUgZGF0YS4gXGNoaW5jaGlsbGEgdW5pZm9ybWx5IGFuZCBzaWduaWZpY2FudGx5IG91dHBlcmZvcm1zIFxHb3BoZXIgKDI4MEIpLCBHUFQtMyAoMTc1QiksIEp1cmFzc2ljLTEgKDE3OEIpLCBhbmQgTWVnYXRyb24tVHVyaW5nIE5MRyAoNTMwQikgb24gYSBsYXJnZSByYW5nZSBvZiBkb3duc3RyZWFtIGV2YWx1YXRpb24gdGFza3MuIFRoaXMgYWxzbyBtZWFucyB0aGF0IFxjaGluY2hpbGxhIHVzZXMgc3Vic3RhbnRpYWxseSBsZXNzIGNvbXB1dGUgZm9yIGZpbmUtdHVuaW5nIGFuZCBpbmZlcmVuY2UsIGdyZWF0bHkgZmFj</x:v>
      </x:c>
    </x:row>
    <x:row r="212" ht="18" customHeight="1">
      <x:c r="A212" s="17" t="n">
        <x:v>207</x:v>
      </x:c>
      <x:c r="B212" s="17" t="n">
        <x:v>310</x:v>
      </x:c>
      <x:c r="C212" s="160" t="str">
        <x:v>aWxpdGF0aW5nIGRvd25zdHJlYW0gdXNhZ2UuIEFzIGEgaGlnaGxpZ2h0LCBcY2hpbmNoaWxsYSByZWFjaGVzIGEgc3RhdGUtb2YtdGhlLWFydCBhdmVyYWdlIGFjY3VyYWN5IG9mIDY3LjVcJSBvbiB0aGUgTU1MVSBiZW5jaG1hcmssIGdyZWF0ZXIgdGhhbiBhIDdcJSBpbXByb3ZlbWVudCBvdmVyIFxnb3BoZXIuIiwxLjAsQ2hpbmNoaWxsYSxVbnJlbGVhc2VkLFVuaXRlZCBLaW5nZG9tIG9mIEdyZWF0IEJyaXRhaW4gYW5kIE5vcnRoZXJuIElyZWxhbmQsLCwsLCwyMDI2LTA1LTI1IDEyOjE2OjM0KzAwOjAwLCwsLDMwMDAwMDAuMCwiVGFibGUgMS4gIiIxLjVNIOKGkiAzTSIiIixJbmR1c3RyeSxUcnVlLCwsLFVucmVsZWFzZWQsLFRydWUsLCxCRjE2LCwsUmVwb3J0ZWQsLCwsLE5vCkJhR3VhTHUsIk11bHRpbW9kYWwsTGFuZ3VhZ2UsVmlzaW9uIiwiTGFuZ3VhZ2UgbW9kZWxpbmcsSW1hZ2UgY2xhc3NpZmljYXRpb24iLCJUc2luZ2h1YSBVbml2ZXJzaXR5LFpoZWppYW5nIExhYixCZWlqaW5nIEFjYWRlbXkgb2YgQXJ0aWZpY2lhbCBJbnRlbGxpZ2VuY2UgLyBCQUFJLEFsaWJhYmEiLCJaaXh1YW4gTWEsIEppYWFvIEhlLCBKaWV6aG9uZyBRaXUsIEh1YW5xaSBDYW8sIFl1YW53ZWkgV2FuZywgWmhlbmJvIFN1biwgTGl5YW4gWmhlbmcsIEhhb2ppZSBXYW5nLCBTaGl6aGkgVGFuZywgVGlhbnl1IFpoZW5nLCBKdW55YW5nIExpbiwgR3Vhbnl1IEZlbmcsIFplcWlhbmcgSHVhbmcsIEppZSBHYW8sIEFvaGFuIFplbmcsIEppYW53ZWkgWmhhbmcsIFJ1bnhpbiBaaG9uZywgVGlhbmh1aSBTaGksIFNoYSBMaXUsIFdlaW1pbiBaaGVuZywgSmllIFRhbmcsIEhvbmd4aWEgWWFuZywgWGluIExpdSwgSmlkb25nIFpoYWksIFdlbmd1YW5nIENoZW4iLDIwMjItMDMtMjgsQmFHdWFMdTogVGFyZ2V0aW5nIEJyYWluIFNjYWxlIFByZXRyYWluZWQgTW9kZWxzIHdpdGggb3ZlciAzNyBNaWxsaW9uIENvcmVzLGh0dHBzOi8vZGwuYWNtLm9yZy9kb2kvYWJzLzEwLjExNDUvMzUwMzIyMS4zNTA4NDE3LDM3LjAsLCwxNzM5MDAwMDAwMDAwMDAuMCwiVGFibGUgMywgTW9EYS0xNzRUIGhhcyAxNzMuOSB0cmlsbGlvbiBwYXJhbWV0ZXJzIiwsIlRoZSAxNzRUIHBhcmFtZXRlciBzeXN0ZW0gd2FzIG5vdCB0cmFpbmVkLCB0aGUgcGFwZXIgc2ltcGx5IGRlbW9uc3RyYXRlZCB0aGV5IHdlcmUgYWJsZSB0byB0cmFpbiBpdCBmb3IgYSBmZXcgaXRlcmF0aW9ucy4KCkNhbGN1bGF0aW9ucyBiZWxvdyBnaXZlIHNvbWUgcm91Z2ggZXN0aW1hdGVzIG9mIEZMT1AgZm9yIGZ1bGwgdHJhaW5pbmcuCgpGcm9tIFRhYmxlIDUsIHN1c3RhaW5lZCBwZXJmb3JtYW5jZSB3YXMgMjMwIFBGTE9QUy4gQXNzdW1pbmcgdGhleSByYW4gYSAyLW1vbnRoIHRyYWluaW5nIHJ1biwgQz0yMzBlMTIqNjAqKjIqMjQqOD0xLjZlMjAgRkxPUC4KClVzaW5nIEM9Nk5EIHdpdGggRD0xNy41QiB0b2tlbnMgYW5kIE49MTczLjlUIHBhcmFtZXRlcnMsIHdlIGdldCBDPTEuODNlKzI1IEZMT1AuIEhvd2V2ZXIsIGl0J3MgYW4gTW9FIHdpdGggOTZlMyBleHBlcnRzLgoKSWYgd2UgYXNzdW1lIHRoYXQgc2NhbGluZyB3YXMgcGVyZmVjdCwgdGhlbiBDPTEuOGUyNS85M2UzPTEuOWUyMCBGTE9QLgoKSWYgd2UgYXNzdW1lIHRoYXQgdGhleSBnb3Qgc2ltaWxhciB1dGlsaXNhdGlvbiB0byB0aGUgU3dpdGNoIHRyYW5zZm9ybWVyLCBpLmUuIDAuMTAlIG9mIHBhcmFtcyBhY3RpdmUgYXQgYSB0aW1lLCB0aGVuIEM9MS44ZTI1ICogMC4wMDE9MS44ZTIyIEZMT1AuIiwsIjE3LjVCIHRva2VucyAoaW4gRW5nbGlzaCwgdGhpcyBpcyBhcHByb3hpbWF0ZWx5IDEzLjFCIHdvcmRzLCBidXQgdGhlIGNvbnZlcnNpb24gbWF5IGJlIGRpZmZlcmVudCBpbiBDaGluZXNlKSBhbmQgNjAuNU0gaW1hZ2VzLiIsLCwsU2VsZi1zdXBlcnZpc2VkIGxlYXJuaW5nLCwiTGFyZ2Utc2NhbGUgcHJldHJhaW5lZCBBSSBtb2RlbHMgaGF2ZSBzaG93biBzdGF0ZS1vZi10aGUtYXJ0IGFjY3VyYWN5IGluIGEgc2VyaWVzIG9mIGltcG9ydGFudCBhcHBsaWNhdGlvbnMuIEFzIHRoZSBzaXplIG9mIHByZXRyYWluZWQgQUkgbW9kZWxzIGdyb3dzIGRyYW1hdGljYWxseSBlYWNoIHllYXIgaW4gYW4gZWZmb3J0IHRvIGFjaGlldmUgaGlnaGVyIGFjY3VyYWN5LCB0cmFpbmluZyBzdWNoIG1vZGVscyByZXF1aXJlcyBtYXNzaXZlIGNvbXB1dGluZyBhbmQgbWVtb3J5IGNhcGFiaWxpdGllcywgd2hpY2ggYWNjZWxlcmF0ZXMgdGhlIGNvbnZlcmdlbmNlIG9mIEFJIGFuZCBIUEMuIEhvd2V2ZXIsIHRoZXJlIGFyZSBzdGlsbCBnYXBzIGluIGRlcGxveWluZyBBSSBhcHBsaWNhdGlvbnMgb24gSFBDIHN5c3RlbXMsIHdoaWNoIG5lZWQgYXBwbGljYXRpb24gYW5kIHN5c3RlbSBjby1kZXNpZ24gYmFzZWQgb24gc3BlY2lmaWMgaGFyZHdhcmUgZmVhdHVyZXMuCgpUbyB0aGlzIGVuZCwgdGhpcyBwYXBlciBwcm9wb3NlcyBCYUd1YUx1MSwgdGhlIGZpcnN0IHdvcmsgdGFyZ2V0aW5nIHRyYWluaW5nIGJyYWluIHNjYWxlIG1vZGVscyBvbiBhbiBlbnRpcmUgZXhhc2NhbGUgc3VwZXJjb21wdXRlciwgdGhlIE5ldyBHZW5lcmF0aW9uIFN1bndheSBTdXBlcmNvbXB1dGVyLiBCeSBjb21iaW5pbmcgaGFyZHdhcmUtc3BlY2lmaWMgaW50cmEtbm9kZSBvcHRpbWl6YXRpb24gYW5kIGh5YnJpZCBwYXJhbGxlbCBzdHJhdGVnaWVzLCBCYUd1YUx1IGVuYWJsZXMgZGVjZW50IHBlcmZvcm1hbmNlIGFuZCBzY2FsYWJpbGl0eSBvbiB1bnByZWNlZGVudGVkbHkgbGFyZ2UgbW9kZWxzLiBUaGUgZXZhbHVhdGlvbiBzaG93cyB0aGF0IEJhR3VhTHUgY2FuIHRyYWluIDE0LjUtdHJpbGxpb24tcGFyYW1ldGVyIG1vZGVscyB3aXRoIGEgcGVyZm9ybWFuY2Ugb2Ygb3ZlciAxIEVGTE9QUyB1c2luZyBtaXhlZC1wcmVjaXNpb24gYW5kIGhhcyB0aGUgY2FwYWJpbGl0eSB0byB0cmFpbiAxNzQtdHJpbGxpb24tcGFyYW1ldGVyIG1vZGVscywgd2hpY2ggcml2YWxzIHRoZSBudW1iZXIgb2Ygc3luYXBzZXMgaW4gYSBodW1hbiBicmFpbi4iLCwsLCJDaGluYSxDaGluYSxDaGluYSxDaGluYSIsLCwsLCwyMDI1LTExLTI4IDExOjUzOjQ0KzAwOjAwLCwsLCwsIkFjYWRlbWlhLEFjYWRlbWlhLEluZHVzdHJ5IiwsLCwsLCwsLCwsLCwsLCwsLApHcmFTUixCaW9sb2d5LFByb3RlaW4gc3RydWN0dXJlIGNvbXBhcmlzb24sIlNoYW5naGFpIEppYW8gVG9uZyBVbml2ZXJzaXR5LE1pbmlzdHJ5IG9mIEVkdWNhdGlvbiBvZiBDaGluYSIsIkNodW5xaXUgWGlhLCBTaGktSGFvIEZlbmcsIFlpbmcgWGlhLCBYaWFveW9uZyBQYW4sIEhvbmctQmluIFNoZW4iLDIwMjItMDMtMjQsRmFzdCBwcm90ZWluIHN0cnVjdHVyZSBjb21wYXJpc29uIHRocm91Z2ggZWZmZWN0aXZlIHJlcHJlc2VudGF0aW9uIGxlYXJuaW5nIHdpdGggY29udHJhc3RpdmUgZ3JhcGggbmV1cmFsIG5ldHdvcmtzLGh0dHBzOi8vam91cm5hbHMucGxvcy5vcmcvcGxvc2NvbXBiaW9sL2FydGljbGU/aWQ9MTAuMTM3MS9qb3VybmFsLnBjYmkuMTAwOTk4NiwyOC4wLCwsLCwzLjc5OTk5OTk5OTk5OTk5OTVlKzE4LCIxLiBIYXJkd2FyZSBzZXR1cDogMnggVElUQU4gWHAgR1BVcyAoMS4xMMOXMTDCucKzIEZMT1AvcyBlYWNoKQoyLiBUcmFpbmluZyBkdXJhdGlvbjogRXN0aW1hdGVkIDUgZGF5cyAoNDMyLDAwMCBzZWNvbmRzKSBiYXNlZCBvbiAiInNldmVyYWwgZGF5cyIiIG1lbnRpb24gLT4gIiJMaWtlbHkiIiBjb25maWRlbmNlCjMuIFV0aWxpemF0aW9uIHJhdGU6IDQwJQo0LiBDYWxjdWxhdGlvbjogMiBHUFVzIMOXIDEuMTDDlzEwwrnCsyBGTE9QL3Mgw5cgNDMyLDAwMHMgw5cgMC40MCA9IDMuOMOXMTDCueKBuCBGTE9QcyIsMTMyNjUsIlNDT1BlIHYyLjA3IERhdGFzZXQ6ClRvdGFsIFBEQiBFbnRyaWVzOiA4NywyMjQKVG90YWwgRG9tYWluczogMjc2LDIzMQoKVHJhaW5pbmcgU2V0IFNpemUgPSBUb3RhbCBEb21haW5zIC0gQ3Jvc3MtVmFsaWRhdGlvbiBEb21haW5zClRyYWluaW5nIFNldCBTaXplID0gMjc2LDIzMSAtIDEzLDI2NSA9IDI2Miw5NjYgZG9tYWlucyIsMTIwLjAsIiIiVGhlIHdob2xlIEdyYVNSIG1vZGVsIGlzIHRyYWluZWQgb24gdHdvIFRJVEFOIFhwIEdyYXBoaWNzIENhcmRzLCBhbmQgdGhlIHRyYWluaW5nIHByb2NlZHVyZSB0b29rIHNldmVyYWwgZGF5cy4iIgoKRXN0aW1hdGVkIDUgZGF5cyAoNDMyLDAwMCBzZWNvbmRzKSBiYXNlZCBvbiAiInNldmVyYWwgZGF5cyIiIG1lbnRpb24iLE5WSURJQSBUSVRBTiBYcCwsTGlrZWx5LCJQcm90ZWluIHN0cnVjdHVyZSBhbGlnbm1lbnQgYWxnb3JpdGhtcyBhcmUgb2Z0ZW4gdGltZS1jb25zdW1pbmcsIHJlc3VsdGluZyBpbiBjaGFsbGVuZ2VzIGZvciBsYXJnZS1zY2FsZSBwcm90ZWluIHN0cnVjdHVyZSBzaW1pbGFyaXR5LWJhc2VkIHJldHJpZXZhbC4gVGhlcmUgaXMgYW4gdXJnZW50IG5lZWQgZm9yIG1vcmUgZWZmaWNpZW50IHN0cnVjdHVyZSBjb21wYXJpc29uIGFwcHJvYWNoZXMgYXMgdGhlIG51bWJlciBvZiBwcm90ZWluIHN0cnVjdHVyZXMgaW5jcmVhc2VzIHJhcGlkbHkuIEluIHRoaXMgcGFwZXIsIHdlIHByb3Bvc2UgYW4gZWZmZWN0aXZlIGdyYXBoLWJhc2VkIHByb3RlaW4gc3RydWN0dXJlIHJlcHJlc2VudGF0aW9uIGxlYXJuaW5nIG1ldGhvZCwgR3JhU1IsIGZvciBmYXN0IGFuZCBhY2N1cmF0ZSBzdHJ1Y3R1cmUgY29tcGFyaXNvbi4gSW4gR3JhU1IsIGEgZ3JhcGggaXMgY29uc3RydWN0ZWQgYmFzZWQgb24gdGhlIGludHJhLXJlc2lkdWUgZGlzdGFuY2UgZGVyaXZlZCBmcm9tIHRoZSB0ZXJ0aWFyeSBzdHJ1Y3R1cmUuIFRoZW4sIGRlZXAgZ3JhcGggbmV1cmFsIG5ldHdvcmtzIChHTk5zKSB3aXRoIGEgc2hvcnQtY3V0IGNvbm5lY3Rpb24gbGVhcm4gZ3JhcGggcmVwcmVzZW50YXRpb25zIG9mIHRoZSB0ZXJ0aWFyeSBzdHJ1Y3R1cmVzIHVuZGVyIGEgY29udHJhc3RpdmUgbGVhcm5pbmcgZnJhbWV3b3JrLiBUbyBmdXJ0aGVyIGltcHJvdmUgR3JhU1IsIGEgbm92ZWwgZHluYW1pYyB0cmFpbmluZyBkYXRhIHBhcnRpdGlvbiBzdHJhdGVneSBhbmQgbGVuZ3RoLXNjYWxpbmcgY29zaW5lIGRpc3RhbmNlIGFyZSBpbnRyb2R1Y2VkLiBXZSBvYmplY3RpdmVseSBldmFsdWF0ZSBvdXIgbWV0aG9kIEdyYVNSIG9uIFNDT1BlIHYyLjA3IGFuZCBhIG5ldyByZWxlYXNlZCBpbmRlcGVuZGVudCB0ZXN0IHNldCBmcm9tIFBEQiBkYXRhYmFzZSB3aXRoIGEgZGVzaWduZWQgY29tcHJlaGVuc2l2ZSBwZXJmb3JtYW5jZSBtZXRyaWMuIENvbXBhcmVkIHdpdGggb3RoZXIgc3RhdGUtb2YtdGhlLWFydCBtZXRob2RzLCBHcmFTUiBhY2hpZXZlcyBhYm91dCA3JS0xMCUgaW1wcm92ZW1lbnQgb24gdHdvIGJlbmNobWFyayBkYXRhc2V0cy4gR3JhU1IgaXMgYWxzbyBtdWNoIGZhc3RlciB0aGFuIGFsaWdubWVudC1iYXNlZCBtZXRob2RzLiBXZSBkaWcgaW50byB0aGUgbW9kZWwgYW5kIG9ic2VydmUgdGhhdCB0aGUgc3VwZXJpb3JpdHkgb2YgR3JhU1IgaXMgbWFpbmx5IGJyb3VnaHQgYnkgdGhlIGxlYXJuZWQgZGlzY3JpbWluYXRpdmUgcmVzaWR1ZS1sZXZlbCBhbmQgZ2xvYmFsIGRlc2NyaXB0b3JzLiBUaGUgd2ViLXNlcnZlciBhbmQgc291cmNlIGNvZGUgb2YgR3JhU1IgYXJlIGZyZWVseSBhdmFpbGFibGUgYXQgd3d3LmNzYmlvLnNqdHUuZWR1LmNuL2Jpb2luZi9HcmFTUi8gZm9yIGFjYWRlbWljIHVzZS4iLCwsT3BlbiB3ZWlnaHRzICh1bnJlc3RyaWN0ZWQpLCJDaGluYSxDaGluYSIsLCwsMi4wLCwyMDI2LTAxLTAxIDE0OjAxOjM4KzAwOjAwLCwsLCwsIkFjYWRlbWlhLEdvdmVybm1lbnQiLCwsLCxPcGVuIChub24tY29tbWVyY2lhbCksIlRoZSBkYXRhIGFuZCBzb3VyY2UgY29kZSBjYW4gYmUgZm91bmQgYXQgaHR0cHM6Ly9naXRodWIuY29tL2NodW5xaXV4L0dyYVNSIChHUEwtMy4wIGxpY2Vuc2UpLiBJbiBhZGRpdGlvbiwgd2UgYWxzbyBhcmNoaXZlIGl0IG9uIFplbm9kbyAoaHR0cHM6Ly9kb2kub3JnLzEwLjUyODEvemVub2RvLjUzMzg5NTcpLgoKIiJUaGUgR3JhU1IgcGFyYW1ldGVycyBhcmUgbWFkZSBhdmFpbGFiZSB1bmRlciBhIENyZWF0aXZlIENvbW1vbnMgQXR0cmlidXRpb24gNC4wIEludGVybmF0aW9uYWwgTGljZW5zZS4iIiIsLCwsLCwxMDA1LjE1NTY3MTYyMjk4NzUsSGFyZHdhcmUsLCwsLFllcwpNYWtlLUEtU2NlbmUsSW1hZ2UgZ2VuZXJhdGlvbiwiSW1hZ2UgZ2VuZXJhdGlvbixUZXh0LXRvLWltYWdlIixNZXRhIEFJLCJPcmFuIEdhZm5pLCBBZGFtIFBvbHlhaywgT3JvbiBBc2h1YWwsIFNoZWxseSBTaGV5bmluLCBEZXZpIFBhcmlraCwgWWFuaXYgVGFpZ21hbiIsMjAyMi0wMy0yNCxNYWtlLUEtU2NlbmU6IFNjZW5lLUJhc2VkIFRleHQtdG8tSW1hZ2UgR2VuZXJhdGlvbiB3aXRoIEh1bWFuIFByaW9ycyxodHRwczovL2FyeGl2Lm9yZy9hYnMvMjIwMy4xMzEzMSwsU09UQSBpbXByb3ZlbWVudCwiIiJGSUQgaXMgY2FsY3VsYXRlZCBvdmVyIGEgc3Vic2V0IG9mIDMwayBpbWFnZXMgZ2VuZXJhdGVkIGZyb20gdGhlIE1TLUNPQ08gdmFsaWRhdGlvbiBzZXQgdGV4dCBwcm9tcHRzIHdpdGggbm8gcmVyYW5raW5nLCBhbmQgcHJvdmlkZWQgaW4gVGFiLiA0LjYuIFRoZSBldmFsdWF0ZWQgbW9kZWxzIGFyZSBkaXZpZGVkIGludG8gdHdvIGdyb3VwczogdHJhaW5lZCB3aXRoIGFuZCB3aXRob3V0IChkZW5vdGVkIGFzIGZpbHRlcmVkKSB0aGUgTVMtQ09DTyB0cmFpbmluZyBzZXQuIEluIGJvdGggc2NlbmFyaW9zIG91ciBtb2RlbCBhY2hpZXZlcyB0aGUgbG93ZXN0IEZJRC4iIiIsNDAwMDAwMDAwMC4wLCIiIkV4cGVyaW1lbnRzIHdlcmUgcGVyZm9ybWVkIHdpdGggYSA0IGJpbGxpb24gcGFyYW1ldGVyCnRyYW5zZm9ybWVyLCBnZW5lcmF0aW5nIGEgc2VxdWVuY2Ugb2YgMjU2IHRleHQgdG9rZW5zLCAyNTYKc2NlbmUgdG9rZW5zLCBhbmQgMTAyNCBpbWFnZSB0b2tlbnMsIHRoYXQgYXJlIHRoZW4gZGVjb2RlZAppbnRvIGFuIGltYWdlIHdpdGggYSByZXNvbHV0aW9uIG9mIDI1NiDDlyAyNTYgb3IgNTEyIMOXIDUxMgpwaXhlbHMgKGRlcGVuZGluZyBvbiB0aGUgbW9kZWwgb2YgY2hvaWNlKSIiIiw2LjQxNzI4NTFlKzIxLDYgRkxPUCAvIHBhcmFtZXRlciAvIHRva2VuICogNCAqIDEwXjkgcGFyYW1ldGVycyAqIDI2NzM4Njg4MDAwMCB0b2tlbnMgW3NlZSBkYXRhc2V0IHNpemUgbm90ZXNdID0gNi40MTcyODUxZSsyMSBGTE9QLDI2NzM4Njg4MDAwMCwiIiJUaGUgc2NlbmUtYmFzZWQgdHJhbnNmb3JtZXIgaXMgdHJhaW5lZCBvbiBhIHVuaW9uIG9mIENDMTJtIFs3XSwgQ0MgWzUxXSwgYW5kIHN1YnNldHMgb2YgWUZDQzEwMG0gWzU1XSBhbmQgUmVkY2FwcyBbMTBdLCBhbW91bnRpbmcgdG8gMzVtIHRleHQtaW1hZ2UgcGFpcnMuIiIKCiIiVGhlIG1vZGVscyB3ZXJlIHRyYWluZWQgZm9yIGEgdG90YWwgb2YgMTcwayBpdGVyYXRpb25zLCB3aXRoIGEgYmF0Y2ggc2l6ZSBvZiAxMDI0IiIKCiIiRXhwZXJpbWVudHMgd2VyZSBwZXJmb3JtZWQgd2l0aCBhIDQgYmlsbGlvbiBwYXJhbWV0ZXIKdHJhbnNmb3JtZXIsIGdlbmVyYXRpbmcgYSBzZXF1ZW5jZSBvZiAyNTYgdGV4dCB0b2tlbnMsIDI1NgpzY2VuZSB0b2tlbnMsIGFuZCAxMDI0IGltYWdlIHRva2VucywgdGhhdCBhcmUgdGhlbiBkZWNvZGVkCmludG8gYW4gaW1hZ2Ugd2l0aCBhIHJlc29sdXRpb24gb2YgMjU2IMOXIDI1NiBvciA1MTIgw5cgNTEyCnBpeGVscyAoZGVwZW5kaW5nIG9uIHRoZSBtb2RlbCBvZiBjaG9pY2UpLiIiCgpUb3RhbCB0b2tlbnM6IAooMjU2ICsgMjU2ICsgMTAyNCkgKiAxMDI0ICogMTcwMDAwID0gMjY3Mzg2ODgwMDAwIiwsLCwsTGlrZWx5LCJSZWNlbnQgdGV4dC10by1pbWFnZSBnZW5lcmF0aW9uIG1ldGhvZHMgcHJvdmlkZSBhIHNpbXBsZSB5ZXQgZXhjaXRpbmcgY29udmVyc2lvbiBjYXBhYmlsaXR5IGJldHdlZW4gdGV4dCBhbmQgaW1hZ2UgZG9tYWlucy4gV2hpbGUgdGhlc2UgbWV0aG9kcyBoYXZlIGluY3JlbWVudGFsbHkgaW1wcm92ZWQgdGhlIGdlbmVyYXRlZCBpbWFnZSBmaWRlbGl0eSBhbmQgdGV4dCByZWxldmFuY3ksIHNldmVyYWwgcGl2b3RhbCBnYXBzIHJlbWFpbiB1bmFuc3dlcmVkLCBsaW1pdGluZyBhcHBsaWNhYmlsaXR5IGFuZCBxdWFsaXR5LiBXZSBwcm9wb3NlIGEgbm92ZWwgdGV4dC10by1pbWFnZSBtZXRob2QgdGhhdCBhZGRyZXNzZXMgdGhlc2UgZ2FwcyBieSAoaSkgZW5hYmxpbmcgYSBzaW1wbGUgY29udHJvbCBtZWNoYW5pc20gY29tcGxlbWVudGFyeSB0byB0ZXh0IGluIHRoZSBmb3JtIG9mIGEgc2NlbmUsIChpaSkgaW50cm9kdWNpbmcgZWxlbWVudHMgdGhhdCBzdWJzdGFudGlhbGx5IGltcHJvdmUgdGhlIHRva2VuaXphdGlvbiBwcm9jZXNzIGJ5IGVtcGxveWluZyBkb21haW4tc3BlY2lmaWMga25vd2xlZGdlIG92ZXIga2V5IGltYWdlIHJlZ2lvbnMgKGZhY2VzIGFuZCBzYWxpZW50IG9iamVjdHMpLCBhbmQgKGlpaSkgYWRhcHRpbmcgY2xhc3NpZmllci1mcmVlIGd1aWRhbmNlIGZvciB0aGUgdHJhbnNmb3JtZXIgdXNlIGNhc2UuIE91ciBtb2RlbCBhY2hpZXZlcyBzdGF0ZS1vZi10aGUtYXJ0IEZJRCBhbmQgaHVtYW4gZXZhbHVhdGlvbiByZXN1bHRzLCB1bmxvY2tpbmcgdGhlIGFiaWxpdHkgdG8gZ2VuZXJhdGUgaGlnaCBmaWRlbGl0eSBpbWFnZXMgaW4gYSByZXNvbHV0aW9uIG9mIDUxMng1MTIgcGl4ZWxzLCBzaWduaWZpY2FudGx5IGltcHJvdmluZyB2aXN1YWwgcXVhbGl0eS4gVGhyb3VnaCBzY2VuZSBjb250cm9sbGFiaWxpdHksIHdlIGludHJvZHVjZSBzZXZlcmFsIG5ldyBjYXBhYmlsaXRpZXM6IChpKSBTY2VuZSBlZGl0aW5nLCAoaWkpIHRleHQgZWRpdGluZyB3aXRoIGFuY2hvciBzY2VuZXMsIChpaWkpIG92ZXJjb21pbmcgb3V0LW9mLWRpc3RyaWJ1dGlvbiB0ZXh0IHByb21wdHMsIGFuZCAoaXYpIHN0b3J5IGlsbHVzdHJhdGlvbiBnZW5lcmF0aW9uLCBhcyBkZW1vbnN0cmF0ZWQgaW4gdGhlIHN0b3J5IHdlIHdyb3RlLiIsLCxVbnJlbGVhc2VkLFVuaXRlZCBTdGF0ZXMgb2YgQW1lcmljYSwsLCwsLDIwMjUtMTEtMjggMTE6NTM6NDQrMDA6MDAsLCwsLCxJbmR1c3RyeSwsLCwsVW5yZWxlYXNlZCwsLCwsLCwsT3BlcmF0aW9uIGNvdW50aW5nLCwsLCxObwpNZW1TaXplciAobGFuZ3VhZ2UgbW9kZWxpbmcpLExhbmd1YWdlLExhbmd1YWdlIG1vZGVsaW5nLCJNZXRhIEFJLENoaW5lc2UgVW5pdmVyc2l0eSBvZiBIb25nIEtvbmcgKENVSEspIiwiWWl6aGUgWmhhbmcsIERlbmcgQ2FpIiwyMDIyLTAzLTIzLExpbmVhcml6aW5nIFRyYW5zZm9ybWVyIHdpdGggS2V5LVZhbHVlIE1lbW9yeSxodHRwczovL2FyeGl2Lm9yZy9hYnMvMjIwMy4xMjY0NCw2LjAsLCwzNTcwMDAwMDAuMCwiMzU3TQpUYWJsZSAzCgoiIkZvbGxvd2luZyBLYXNhaSBldCBhbC4gKDIwMjEpLCB3ZSBjaG9vc2Ugc2ltaWxhciBoeXBlcnBhcmFtZXRlcnMgdG8gcHJpb3Igd29yayAoQmFldnNraSBhbmQgQXVsaSwgMjAxOTsgRmFuIGV0IGFsLiwgMjAyMCk6IDMyIGxheWVycywgOCBoZWFkcywgMTI4IGhlYWQgZGltZW5zaW9ucywgMTAyNCBtb2RlbCBkaW1lbnNpb25zLCA0MDk2IGZ1bGx5IGNvbm5lY3RlZCBkaW1lbnNpb25zIGFuZApkcm9wb3V0IChTcml2YXN0YXZhIGV0IGFsLiwgMjAxNCkgYW5kIGxheWVyIGRyb3BvdXQgcmF0ZXMgb2YgMC4yLiAiIiIsNy4zZSsxOCwiNiBGTE9QIC8gdG9rZW4gLyBwYXJhbWV0ZXIgKiAzNTcwMDAwMDAgcGFyYW1ldGVycyAqIDEwMzAwMDAwMCB0b2tlbnMgKiAxIGVwb2NoIFthc3N1bWVkIGZvciBsb3dlciBib3VuZF0gPSAyLjIwNjI2ZSsxNyBGTE9QCgphbHNvIHRvIGNvbnNpZGVyOiAKIDcuMyDDlyAxMF4xOCBGTE9QIApTT1VSQ0U6IEltcHV0ZSBiYXNlZCBvbiBCYWV2c2tpIGFuZCBBdWxpIDIwMTkKCiIiV2UgZ2VuZXJhbGx5IGZvbGxvdyB0aGUgb3B0aW1pemF0aW9uIG1ldGhvZCBmcm9tIEJhZXZza2kgYW5kIEF1bGkgKDIwMTkpLCB3aXRoIGEgc2xpZ2h0IG1vZGlmaWNhdGlvbiBmb3Igc29tZSBoeXBlcnBhcmFtZXRlcnMgaW5jbHVkaW5nIGxlYXJuaW5nIHJhdGUgKHdlIHVzZSAxMOKIkjQpLCB3aGljaCBzaG93cyBiZXR0ZXIgY29udmVyZ2VuY2UuICIiCgpOT1RFUzogUHJvYmFibHkgY29ycmVjdCB3aXRoaW4gYW4gb3JkZXIgb2YgMiBvciBzbyIsMTAzMDAwMDAwLCwsLCwsTGlrZWx5LCJFZmZpY2llbnQgdHJhbnNmb3JtZXIgdmFyaWFudHMgd2l0aCBsaW5lYXIgdGltZSBjb21wbGV4aXR5IGhhdmUgYmVlbiBkZXZlbG9wZWQgdG8gbWl0aWdhdGUgdGhlIHF1YWRyYXRpYyBjb21wdXRhdGlvbmFsIG92ZXJoZWFkIG9mIHRoZSB2YW5pbGxhIHRyYW5zZm9ybWVyLiBBbW9uZyB0aGVtIGFyZSBsb3ctcmFuayBwcm9qZWN0aW9uIG1ldGhvZHMgc3VjaCBhcyBMaW5mb3JtZXIgYW5kIGtlcm5lbC1iYXNlZCBUcmFuc2Zvcm1lcnMuIERlc3BpdGUgdGhlaXIgdW5pcXVlIG1lcml0cywgdGhleSB1c3VhbGx5IHN1ZmZlciBmcm9tIGEgcGVyZm9ybWFuY2UgZHJvcCBjb21wYXJpbmcgd2l0aCB0aGUgdmFuaWxsYSB0cmFuc2Zvcm1lciBvbiBtYW55IHNlcXVlbmNlIGdlbmVyYXRpb24gdGFza3MsIGFuZCBvZnRlbiBmYWlsIHRvIG9idGFpbiBjb21wdXRhdGlvbiBnYWluIHdoZW4gdGhlIGdlbmVyYXRpb24gaXMgc2hvcnQuIFdlIHByb3Bvc2UgTWVtU2l6ZXIsIGFuIGFwcHJvYWNoIHRvd2FyZHMgY2xvc2luZyB0aGUgcGVyZm9ybWFuY2UgZ2FwIHdoaWxlIGltcHJvdmluZyB0aGUgZWZmaWNpZW5jeSBldmVuIHdpdGggc2hvcnQgZ2VuZXJhdGlvbi4gSXQgcHJvamVjdHMgdGhlIHNvdXJjZSBzZXF1ZW5jZXMgaW50byBsb3dlciBkaW1lbnNpb24gcmVwcmVzZW50YXRpb25zIGxpa2UgTGluZm9ybWVyLCB3aGlsZSBlbmpveWluZyBlZmZpY2llbnQgcmVjdXJyZW50LXN0eWxlIGluY3JlbWVudGFsIGNvbXB1dGF0aW9uIHNpbWlsYXIgdG8ga2VybmVsLWJhc2VkIHRyYW5zZm9ybWVycy4gVGhpcyB5aWVsZHMgbGluZWFyIGNvbXB1dGF0aW9uIHRpbWUgYW5kIGNvbnN0YW50IG1lbW9yeSBjb21wbGV4aXR5IGF0IGluZmVyZW5jZSB0aW1lLiBNZW1TaXplciBhbHNvIGVtcGxveXMgYSBsaWdodHdlaWdodCBtdWx0aS1oZWFkIG1lY2hhbmlzbSB3aGljaCByZW5kZXJzIHRoZSBjb21wdXRhdGlvbiBhcyBsaWdodCBhcyBhIHNpbmdsZS1oZWFkIG1vZGVsLiBXZSBkZW1vbnN0cmF0ZSB0aGF0IE1lbVNpemVyIHByb3ZpZGVzIGFuIGltcHJvdmVkIGJhbGFuY2UgYmV0d2VlbiBlZmZpY2llbmN5IGFuZCBhY2N1cmFjeSBvdmVyIHRoZSB2YW5pbGxhIHRyYW5zZm9ybWVyIGFuZCBvdGhlciBlZmZpY2llbnQgdHJhbnNmb3JtZXIgdmFyaWFudHMgaW4gdGhyZWUgdHlwaWNhbCBzZXF1ZW5jZSBnZW5lcmF0aW9uIHRhc2tzLCBpbmNsdWRpbmcgbWFjaGluZSB0cmFuc2xhdGlvbiwgYWJzdHJhY3RpdmUgdGV4dCBzdW1tYXJpemF0aW9uLCBhbmQgbGFuZ3VhZ2UgbW9kZWxpbmcuIiwsTWVtU2l6ZXIsVW5yZWxlYXNlZCwiVW5pdGVkIFN0YXRlcyBvZiBBbWVyaWNhLEhvbmcgS29uZyIsLCwsLCwyMDI2LTAyLTExIDE5OjI2OjI3KzAwOjAwLCwsTWVtU2l6ZXIsLCwiSW5kdXN0cnksQWNhZGVtaWEiLCwyLjIwNjI2ZSsxNywsLE9wZW4gKG5vbi1jb21tZXJjaWFsKSwiY29kZSwgbm8gbGljZW5zZTogaHR0cHM6Ly9naXRodWIuY29tL2pjeWsvbWVtc2l6ZXIgCnd0MTAzIHRyYWluOiBodHRwczovL2dpdGh1Yi5jb20vamN5ay9tZW1zaXplci9ibG9iL21haW4vbG1fd2lraXRleHQtMTAzLnNoICIsLCwsLCwsT3BlcmF0aW9uIGNvdW50aW5nLCwsLCxObwoiU2VnYXRyb24tWEwgbGFyZ2UsIE09Mzg0ICsgSENQIixMYW5ndWFnZSxMYW5ndWFnZSBtb2RlbGluZywiTWljcm9zb2Z0IFJlc2VhcmNoLFVuaXZlcnNpdHkgb2YgV2F0ZXJsb28iLCJIZSBCYWksIFRvbmcgV2FuZywgQWxlc3NhbmRybyBTb3Jkb25pLCBQZW5nIFNoaSIsMjAyMi0wMy0yMSxCZXR0ZXIgTGFuZ3VhZ2UgTW9kZWwgd2l0aCBIeXBlcm55bSBDbGFzcyBQcmVkaWN0aW9uLGh0dHBzOi8vYXJ4aXYub3JnL2Ficy8yMjAzLjEwNjkyLDE3LjAsU09UQSBpbXByb3ZlbWVudCwiIiJFbXBpcmljYWxseSwgdGhpcyBjdXJyaWN1bHVtIGxlYXJuaW5nIHN0cmF0ZWd5IGNvbnNpc3RlbnRseSBpbXByb3ZlcyBwZXJwbGV4aXR5IG92ZXIgdmFyaW91cyBsYXJnZSwgaGlnaGx5LXBlcmZvcm1hbnQgc3RhdGUtb2YtdGhlLWFydCBUcmFuc2Zvcm1lci1iYXNlZCBtb2RlbHMgb24gdHdvIGRhdGFzZXRzLCBXaWtpVGV4dC0xMDMgYW5kIEFSWElWIiIiLDI1Njk5OTk5OS45OTk5OTk5NywiMjU3TQooVGFibGUgMSkKCjE4IGxheWVycywgMTYgaGVhZHMsIGhpZGRlbiBzaXplCjEwMjQgYmF0Y2ggc2l6ZSAxMjguIiwyLjY1ZSsxOSw2IEZMT1AgLyB0b2tlbiAvIHBhcmFtZXRlciAqIDI1NzAwMDAwMCBwYXJhbWV0ZXJzICogMzg0IHRva2Vucy9iYXRjaCDDlyAxMjggW2JhdGNoIHNpemVdICogMzUwMDAwIHN0ZXBzID0gMi42NTI3MzM0ZSsxOSBGTE9QLDEwMzAwMDAwMCwiMTAzMDAwMDAwIHRva2VucyAtIHNpemUgb2Ygd2lraXRleHQgMTAzCgpUcmFpbmluZyBzdGVwczogMzUwLDAwMCBzdGVwcyAKU2VxdWVuY2UgbGVuZ3RoOiAzODQgdG9rZW5zCkJhdGNoIHNpemU6IDEyOApUb2tlbnMgcGVyIGJhdGNoID0gMzg0IHRva2Vucy9iYXRjaCDDlyAxMjggPSA0OSwxNTIgdG9rZW5zL2JhdGNoClRvdGFsIHRva2VucyA9IDQ5LDE1MiB0b2tlbnMvYmF0Y2ggw5cgMzUwLDAwMCBzdGVwcyA9IDE3LjIgYmlsbGlvbiB0b2tlbnMgCgoxNzIwMDAwMDAwMC8xMDMwMDAwMDAgPSAxNjcgZXBvY2hzIiwsLCwsQ29uZmlkZW50LCJDbGFzcy1iYXNlZCBsYW5ndWFnZSBtb2RlbHMgKExNcykgaGF2ZSBiZWVuIGxvbmcgZGV2aXNlZCB0byBhZGRyZXNzIGNvbnRleHQgc3BhcnNpdHkgaW4gbi1ncmFtIExNcy4gSW4gdGhpcyBzdHVkeSwgd2UgcmV2aXNpdCB0aGlzIGFwcHJvYWNoIGluIHRoZSBjb250ZXh0IG9mIG5ldXJhbCBMTXMuIFdlIGh5cG90aGVzaXplIHRoYXQgY2xhc3MtYmFzZWQgcHJlZGljdGlvbiBsZWFkcyB0byBhbiBpbXBsaWNpdCBjb250ZXh0IGFnZ3JlZ2F0aW9uIGZvciBzaW1pbGFyIHdvcmRzIGFuZCB0aHVzIGNhbiBpbXByb3ZlIGdlbmVyYWxpemF0aW9uIGZvciByYXJlIHdvcmRzLiBXZSBtYXAgd29yZHMgdGhhdCBoYXZlIGEgY29tbW9uIFdvcmROZXQgaHlwZXJueW0gdG8gdGhlIHNhbWUgY2xhc3MgYW5kIHRyYWluIGxhcmdlIG5ldXJhbCBMTXMgYnkgZ3JhZHVhbGx5IGFubmVhbGluZyBmcm9tIHByZWRpY3RpbmcgdGhlIGNsYXNzIHRvIHRva2VuIHByZWRpY3Rpb24gZHVyaW5nIHRyYWluaW5nLiBFbXBpcmljYWxseSwgdGhpcyBjdXJyaWN1bHVtIGxlYXJuaW5nIHN0cmF0ZWd5IGNvbnNpc3RlbnRseSBpbXByb3ZlcyBwZXJwbGV4aXR5IG92ZXIgdmFyaW91cyBsYXJnZSwgaGlnaGx5LXBlcmZvcm1hbnQgc3RhdGUtb2YtdGhlLWFydCBUcmFuc2Zvcm1lci1iYXNlZCBtb2RlbHMgb24gdHdvIGRhdGFzZXRzLCBXaWtpVGV4dC0xMDMgYW5kIEFyeGl2LiBPdXIgYW5hbHlzaXMgc2hvd3MgdGhhdCB0aGUgcGVyZm9ybWFuY2UgaW1wcm92ZW1lbnQgaXMgYWNoaWV2ZWQgd2l0aG91dCBzYWNyaWZpY2luZyBwZXJmb3JtYW5jZSBvbiByYXJlIHdvcmRzLiBGaW5hbGx5LCB3ZSBkb2N1bWVudCBvdGhlciBhdHRlbXB0cyB0aGF0IGZhaWxlZCB0byB5aWVsZCBlbXBpcmljYWwgZ2FpbnMsIGFuZCBkaXNjdXNzIGZ1dHVyZSBkaXJlY3Rpb25zIGZvciB0aGUgYWRvcHRpb24gb2YgY2xhc3MtYmFzZWQgTE1zIG9uIGEgbGFyZ2VyIHNjYWxlLiIsMTY3LjAyLCJTZWdhdHJvbi1YTCBsYXJnZSwgTT0zODQgKyBIQ1AiLFVucmVsZWFzZWQsIlVuaXRlZCBTdGF0ZXMgb2YgQW1lcmljYSxDYW5hZGEiLCwsLCwsMjAyNi0wNS0yNSAxMjoxNToxMCswMDowMCwsLCwsLCJJbmR1c3RyeSxBY2FkZW1pYSIsLCwsLE9wZW4gKG5vbi1jb21tZXJjaWFsKSwiY29kZSwgbm8gbGljZW5zZQpodHRwczovL2dpdGh1Yi5jb20vcmljaGFyZGJhaWhlL3JvYnVzdGxtIiwsLCwsLCxPcGVyYXRpb24gY291bnRpbmcsLCwsLE5vClRyYW5zZm9ybWVyIExhcmdlICsgSENQLExhbmd1YWdlLExhbmd1YWdlIG1vZGVsaW5nLCJVbml2ZXJzaXR5IG9mIFdhdGVybG9vLE1pY3Jvc29mdCBSZXNlYXJjaCIsIkhlIEJhaSwgVG9uZyBXYW5nLCBBbGVzc2FuZHJvIFNvcmRvbmksIFBlbmcgU2hpIiwyMDIyLTAzLTIxLEJldHRlciBMYW5ndWFnZSBNb2RlbCB3aXRoIEh5cGVybnltIENsYXNzIFByZWRpY3Rpb24saHR0cHM6Ly9hcnhpdi5vcmcvYWJzLzIyMDMuMTA2OTIsMTcuMCwsb3RoZXIgbW9kZWwgaW4gdGhpcyBwYXBlciBoYXMgYmV0dGVyIHBlcmZvcm1hbmNlLDI1Njk5OTk5OS45OTk5OTk5NywyNTdNLDYuMDZlKzE4LCI4MGsgc3RlcHMgKFRhYmxlIDEpCiIiVGhlIGlucHV0IGxlbmd0aHMgYXJlIDE1MCBmb3IgdGhlIGJhc2UgbW9kZWwgYW5kIDM4NCBmb3IgdGhlIGxhcmdlIG1vZGVsLiIiCiIibGFyZ2UgbW9kZWw6IDE4IGxheWVycywgMTYgaGVhZHMsIGhpZGRlbiBzaXplIDEwMjQgYmF0Y2ggc2l6ZSAxMjgiIgoKNiBGTE9QIC8gdG9rZW4gLyBwYXJhbWV0ZXIgKiAyNTcwMDAwMDAgcGFyYW1ldGVycyAqIDM4NCB0b2tlbnMgcGVyIHNlcXVlbmNlICogMTI4IHNlcXVlbmNlcyBwZXIgYmF0Y2ggKiA4MDAwMCBzdGVwcyA9IDYuMDYzMzkwNzIgw5cgMTBeMTggRkxPUCAiLDEwMzAwMDAwMCwsLCwsLENvbmZpZGVudCwiQ2xhc3MtYmFzZWQgbGFuZ3VhZ2UgbW9kZWxzIChMTXMpIGhhdmUgYmVlbiBsb25nIGRldmlzZWQgdG8gYWRkcmVzcyBjb250ZXh0IHNwYXJzaXR5IGluIG4tZ3JhbSBMTXMuIEluIHRoaXMgc3R1ZHksIHdlIHJldmlzaXQgdGhpcyBhcHByb2FjaCBpbiB0aGUgY29udGV4dCBvZiBuZXVyYWwgTE1zLiBXZSBoeXBvdGhlc2l6ZSB0aGF0IGNsYXNzLWJhc2VkIHByZWRpY3Rpb24gbGVhZHMgdG8gYW4gaW1wbGljaXQgY29udGV4dCBhZ2dyZWdhdGlvbiBmb3Igc2ltaWxhciB3b3JkcyBhbmQgdGh1cyBjYW4gaW1wcm92ZSBnZW5lcmFsaXphdGlvbiBmb3IgcmFyZSB3b3Jkcy4gV2UgbWFwIHdvcmRzIHRoYXQgaGF2ZSBhIGNvbW1vbiBXb3JkTmV0IGh5cGVybnltIHRvIHRoZSBzYW1lIGNsYXNzIGFuZCB0cmFpbiBsYXJnZSBuZXVyYWwgTE1zIGJ5IGdyYWR1YWxseSBhbm5lYWxpbmcgZnJvbSBwcmVkaWN0aW5nIHRoZSBjbGFzcyB0byB0b2tlbiBwcmVkaWN0aW9uIGR1cmluZyB0cmFpbmluZy4gRW1waXJpY2FsbHksIHRoaXMgY3VycmljdWx1bSBsZWFybmluZyBzdHJhdGVneSBjb25zaXN0ZW50bHkgaW1wcm92ZXMgcGVycGxleGl0eSBvdmVyIHZhcmlvdXMgbGFyZ2UsIGhpZ2hseS1wZXJmb3JtYW50IHN0YXRlLW9mLXRoZS1hcnQgVHJhbnNmb3JtZXItYmFzZWQgbW9kZWxzIG9uIHR3byBkYXRhc2V0cywgV2lraVRleHQtMTAzIGFuZCBBcnhpdi4gT3VyIGFuYWx5c2lzIHNob3dzIHRoYXQgdGhlIHBlcmZvcm1hbmNlIGltcHJvdmVtZW50IGlzIGFjaGlldmVkIHdpdGhvdXQgc2FjcmlmaWNpbmcgcGVyZm9ybWFuY2Ugb24gcmFyZSB3b3Jkcy4gRmluYWxseSwgd2UgZG9jdW1lbnQgb3RoZXIgYXR0ZW1wdHMgdGhhdCBmYWlsZWQgdG8geWllbGQgZW1waXJpY2FsIGdhaW5zLCBhbmQgZGlzY3VzcyBmdXR1cmUgZGlyZWN0aW9ucyBmb3IgdGhlIGFkb3B0aW9uIG9mIGNsYXNzLWJhc2VkIExNcyBvbiBhIGxhcmdlciBzY2FsZS4iLDM4LjE4LFRyYW5zZm9ybWVyIExhcmdlICsgSENQLFVucmVsZWFzZWQsIkNhbmFkYSxVbml0ZWQgU3RhdGVzIG9mIEFtZXJpY2EiLCwsLCwsMjAyNi0wNS0yNSAxMjoxNTowOCswMDowMCwsLCwsLCJBY2FkZW1pYSxJbmR1c3RyeSIsLCwsLE9wZW4gKG5vbi1jb21tZXJjaWFsKSwiY29kZSwgbm8gbGljZW5zZTogaHR0cHM6Ly9naXRodWIuY29tL3JpY2hhcmRiYWloZS9yb2J1c3RMTSAiLCwsLCwsLE9wZXJhdGlvbiBjb3VudGluZywsLCwsTm8KIlNlZ2F0cm9uIC1YTCBiYXNlLCBNPTE1MCArIEhDUCIsTGFuZ3VhZ2UsTGFuZ3VhZ2UgbW9kZWxpbmcsIk1pY3Jvc29mdCBSZXNlYXJjaCxVbml2ZXJzaXR5IG9mIFdhdGVybG9vIiwiSGUgQmFpLCBUb25nIFdhbmcsIEFsZXNzYW5kcm8gU29yZG9uaSwgUGVuZyBTaGkiLDIwMjItMDMtMjEsQmV0dGVyIExhbmd1YWdlIE1vZGVsIHdpdGggSHlwZXJueW0gQ2xhc3MgUHJlZGljdGlvbixodHRwczovL2FyeGl2Lm9yZy9hYnMvMjIwMy4xMDY5MiwxNy4wLCwsMTUxMDAwMDAwLjAsIlRhYmxlIDEgcmVwb3J0cyBXaWtpVGV4dCByZXN1bHRzLCBUYWJsZSAyIGFyeGl2LiBXaWtpVGV4dCBleHBlcmltZW50cyB1c2UgdGhlIGxhcmdlciBtb2RlbCBvZiB0aGUgdHdvLiIsMS43NGUrMTgsIiIiYmFzZSBtb2RlbDogMTYgbGF5ZXJzLCAxMCBoZWFkcywgaGlkZGVuIHNpemUKNDEwLCBiYXRjaCBzaXplIDY0LCB0cmFpbmluZyBzdGVwcyAyMDBrOyIiCgoiIlRoZSBpbnB1dCBsZW5ndGhzIGFyZSAxNTAgZm9yIHRoZSBiYXNlIG1vZGVsCmFuZCAzODQgZm9yIHRoZSBsYXJnZSBtb2RlbC4gIiIKCjZORCBlc3RpbWF0ZToKNioyMDAwMDAqNjQqMTUwKjE1MTAwMDAwMD0xLjczOTUyZSsxOCIsMTAzMDAwMDAwLCwsLCwsQ29uZmlkZW50LCJDbGFzcy1iYXNlZCBsYW5ndWFnZSBtb2RlbHMgKExNcykgaGF2ZSBiZWVuIGxvbmcgZGV2aXNlZCB0byBhZGRyZXNzIGNvbnRleHQgc3BhcnNpdHkgaW4gbi1ncmFtIExNcy4gSW4gdGhpcyBzdHVkeSwgd2UgcmV2aXNpdCB0aGlzIGFwcHJvYWNoIGluIHRoZSBjb250ZXh0IG9mIG5ldXJhbCBMTXMuIFdlIGh5cG90aGVzaXplIHRoYXQgY2xhc3MtYmFzZWQgcHJlZGljdGlvbiBsZWFkcyB0byBhbiBpbXBsaWNpdCBjb250ZXh0IGFnZ3JlZ2F0aW9uIGZvciBzaW1pbGFyIHdvcmRzIGFuZCB0aHVzIGNhbiBpbXByb3ZlIGdlbmVyYWxpemF0aW9uIGZvciByYXJlIHdvcmRzLiBXZSBtYXAgd29yZHMgdGhhdCBoYXZlIGEgY29tbW9uIFdvcmROZXQgaHlwZXJueW0gdG8gdGhlIHNhbWUgY2xhc3MgYW5kIHRyYWluIGxhcmdlIG5ldXJhbCBMTXMgYnkgZ3JhZHVhbGx5IGFubmVhbGluZyBmcm9tIHByZWRpY3RpbmcgdGhlIGNsYXNzIHRvIHRva2VuIHByZWRpY3Rpb24gZHVyaW5nIHRyYWluaW5nLiBFbXBpcmljYWxseSwgdGhpcyBjdXJyaWN1bHVtIGxlYXJuaW5nIHN0cmF0ZWd5IGNvbnNpc3RlbnRseSBpbXByb3ZlcyBwZXJwbGV4aXR5IG92ZXIgdmFyaW91cyBsYXJnZSwgaGlnaGx5LXBlcmZvcm1hbnQgc3RhdGUtb2YtdGhlLWFydCBUcmFuc2Zvcm1lci1iYXNlZCBtb2RlbHMgb24gdHdvIGRhdGFzZXRzLCBXaWtpVGV4dC0xMDMgYW5kIEFyeGl2LiBPdXIgYW5hbHlzaXMgc2hvd3MgdGhhdCB0aGUgcGVyZm9ybWFuY2UgaW1wcm92ZW1lbnQgaXMgYWNoaWV2ZWQgd2l0aG91dCBzYWNyaWZpY2luZyBwZXJmb3JtYW5jZSBvbiByYXJlIHdvcmRzLiBGaW5hbGx5LCB3ZSBkb2N1bWVudCBvdGhlciBhdHRlbXB0cyB0aGF0IGZhaWxlZCB0byB5aWVsZCBlbXBpcmljYWwgZ2FpbnMsIGFuZCBkaXNjdXNzIGZ1dHVyZSBkaXJlY3Rpb25zIGZvciB0aGUgYWRvcHRpb24gb2YgY2xhc3MtYmFzZWQgTE1zIG9uIGEgbGFyZ2VyIHNjYWxlLiIsMTguNjQsIlNlZ2F0cm9uIC1YTCBiYXNlLCBNPTE1MCArIEhDUCIsVW5yZWxlYXNlZCwiVW5pdGVkIFN0YXRlcyBvZiBBbWVyaWNhLENhbmFkYSIsLCwsLCwyMDI2LTA1LTI1IDEyOjE1OjEwKzAwOjAwLCwsLCwsIkluZHVzdHJ5LEFjYWRlbWlhIiwsLCwsT3BlbiAobm9uLWNvbW1lcmNpYWwpLCJjb2RlLCBubyBsaWNlbnNlOiBodHRwczovL2dpdGh1Yi5jb20vcmljaGFyZGJhaWhlL3JvYnVzdExNICIsLCwsLCwsLCwsLCxObwoiR1BULTMuNSAoZGF2aW5jaS0wMDIpCiIsTGFuZ3VhZ2UsTGFuZ3VhZ2UgbW9kZWxpbmcsT3BlbkFJLCwyMDIyLTAzLTE1LCxodHRwczovL3BsYXRmb3JtLm9wZW5haS5jb20vZG9jcy9tb2RlbHMvZ3B0LTMtNSwsIkhpc3RvcmljYWwgc2lnbmlmaWNhbmNlLFNpZ25pZmljYW50IHVzZSxTT1RBIGltcHJvdmVtZW50LFRyYWluaW5nIGNvc3QiLCwsIlBhcmFtZXRlciBjb3VudCBtYXkgYmUgMTc1QiBiYXNlZCBvbiBPcGVuQUkncyBzdGF0ZW1lbnRzIHRoYXQgdGV4dC1kYXZpbmNpLTAwMyBpcyBpbiB0aGUgR1BULTMuNSBzZXJpZXMgb2YgbW9kZWxzLiBJdCB3YXMgYWxzbyBzdGF0ZWQgdG8gYmUgMTc1QiBpbiB0aGUgTWljcm9zb2Z0IENPREVGVVNJT04gcGFwZXIsIGJ1dCB0aGUgcGFwZXIgd2FzIHJlcG9ydGVkbHkgcmV0cmFjdGVkIGJlY2F1c2UgdGhlIGF1dGhvcnMgZGlkIG5vdCBrbm93IHRoZSBwYXJhbWV0ZXIgY291bnQuIiwyLjU3OGUrMjQsaHR0cHM6Ly9jb2xhYi5yZXNlYXJjaC5nb29nbGUuY29tL2RyaXZlLzFRU3hhOFlDV2pFQlFVN21yWExodzZUUDFWWDVvcWdkVyNzY3JvbGxUbz1HdDZaNm9aMjZjbEksLCwsLE5WSURJQSBBMTAwIFNYTTQgNDAgR0IsUmVpbmZvcmNlbWVudCBsZWFybmluZyxTcGVjdWxhdGl2ZSwsLCxBUEkgYWNjZXNzLFVuaXRlZCBTdGF0ZXMgb2YgQW1lcmljYSwsLCwsLDIwMjYtMDItMTYgMTQ6MTY6NTkrMDA6MDAsLCwsLCxJbmR1c3RyeSwsLDkuOWUrMjQsLFVucmVsZWFzZWQsLFRydWUsNDg5NzU1MS42MzQwOTUyNDQsLCxUcnVlLCwiQ29tcGFyaXNvbiB3aXRoIG90aGVyIG1vZGVscyxCZW5jaG1hcmtzIiwsLCwsTm8KVmlULUcgKG1vZGVsIHNvdXApLFZpc2lvbixJbWFnZSBjbGFzc2lmaWNhdGlvbiwiVW5pdmVyc2l0eSBvZiBXYXNoaW5ndG9uLENvbHVtYmlhIFVuaXZlcnNpdHksR29vZ2xlLE1ldGEgQUksVGVsIEF2aXYgVW5pdmVyc2l0eSIsIk1pdGNoZWxsIFdvcnRzbWFuLCBHYWJyaWVsIElsaGFyY28sIFNhbWlyIFlpdHpoYWsgR2FkcmUsIFJlYmVjY2EgUm9lbG9mcywgUmFwaGFlbCBHb250aWpvLUxvcGVzLCBBcmkgUy4gTW9yY29zLCBIb25nc2VvayBOYW1rb29uZywgQWxpIEZhcmhhZGksIFlhaXIgQ2FybW9uLCBTaW1vbiBLb3JuYmxpdGgsIEx1ZHdpZyBTY2htaWR0IiwyMDIyLTAzLTEwLE1vZGVsIHNvdXBzOiBhdmVyYWdpbmcgd2VpZ2h0cyBvZiBtdWx0aXBsZSBmaW5lLXR1bmVkIG1vZGVscyBpbXByb3ZlcyBhY2N1cmFjeSB3aXRob3V0IGluY3JlYXNpbmcgaW5mZXJlbmNlIHRpbWUsaHR0cHM6Ly9hcnhpdi5vcmcvYWJzLzIyMDMuMDU0ODJ2MywxNDk5LjAsU09UQSBpbXByb3ZlbWVudCwiIiJXaGVuIGZpbmUtdHVuaW5nIGxhcmdlIHByZS10cmFpbmVkIG1vZGVscyBzdWNoIGFzIENMSVAsIEFMSUdOLCBhbmQgYSBWaVQtRyBwcmUtdHJhaW5lZCBvbiBKRlQsIG91ciBzb3VwIHJlY2lwZSBwcm92aWRlcyBzaWduaWZpY2FudCBpbXByb3ZlbWVudHMgb3ZlciB0aGUgYmVzdCBtb2RlbCBpbiBhIGh5cGVycGFyYW1ldGVyIHN3ZWVwIG9uIEltYWdlTmV0LiBUaGUgcmVzdWx0aW5nIFZpVC1HIG1vZGVsLCB3aGljaCBhdHRhaW5zIDkwLjk0JSB0b3AtMSBhY2N1cmFjeSBvbiBJbWFnZU5ldCwgYWNoaWV2ZWQgYSBuZXcgc3RhdGUgb2YgdGhlIGFydC4iIiIsMTg0MzAwMDAwMC4wLFRoaXMgaXMgZnJvbSB0aGUgb3JpZ2luYWwgVmlULUcgcGFwZXIsMy40ZSsyMSwiVGhpcyBpcyBhIGZpbmUtdHVuZWQgdmVyc2lvbiBvZiBWaVQtRywgd2hpY2ggcmVxdWlyZWQgMy40ZTIxIHRvIHRyYWluIHBlciBQQ0QvQWtyb25vbWljb24uCgpGaW5lLXR1bmluZyBjb21wdXRlIGlzIGxpa2VseSBtaW5vciBpbiBjb21wYXJpc2lvbjoKIiJNb2RlbHMgYXJlIGZpbmUtdHVuZWQgYXQgYSBiYXRjaCBzaXplIG9mIDUxMiBmb3IgZWl0aGVyIDEwLDAwMCBvciAyMCwwMDAgc3RlcHMgKGFwcHJveGltYXRlbHkgNCBvciA4IGVwb2NocykuLi4gYWxsIG1vZGVscyBhcmUgZmluZS10dW5lZCBhdCA1MTggw5cgNTE4IHJlc29sdXRpb24iIgpBdCAyMGsgc3RlcHMsIHdlIGhhdmUgKDUxOF4yKSAqIDUxMiAqIDIwayA9IDIuNzVlMTIgcGl4ZWxzIHNlZW4gaW4gZmluZS10dW5pbmcsIGNvbXBhcmVkIHRvICgyMjReMikgKiAzMjc2OCAqIDVNID0gOC4yMmUxNSBpbiBwcmUtdHJhaW5pbmcuIiwxNzUyMzIwMDAwLCwsLCwsQ29uZmlkZW50LCJUaGUgY29udmVudGlvbmFsIHJlY2lwZSBmb3IgbWF4aW1pemluZyBtb2RlbCBhY2N1cmFjeSBpcyB0byAoMSkgdHJhaW4gbXVsdGlwbGUgbW9kZWxzIHdpdGggdmFyaW91cyBoeXBlcnBhcmFtZXRlcnMgYW5kICgyKSBwaWNrIHRoZSBpbmRpdmlkdWFsIG1vZGVsIHdoaWNoIHBlcmZvcm1zIGJlc3Qgb24gYSBoZWxkLW91dCB2YWxpZGF0aW9uIHNldCwgZGlzY2FyZGluZyB0aGUgcmVtYWluZGVyLiBJbiB0aGlzIHBhcGVyLCB3ZSByZXZpc2l0IHRoZSBzZWNvbmQgc3RlcCBvZiB0aGlzIHByb2NlZHVyZSBpbiB0aGUgY29udGV4dCBvZiBmaW5lLXR1bmluZyBsYXJnZSBwcmUtdHJhaW5lZCBtb2RlbHMsIHdoZXJlIGZpbmUtdHVuZWQgbW9kZWxzIG9mdGVuIGFwcGVhciB0byBsaWUgaW4gYSBzaW5nbGUgbG93IGVycm9yIGJhc2luLiBXZSBzaG93IHRoYXQgYXZlcmFnaW5nIHRoZSB3ZWlnaHRzIG9mIG11bHRpcGxlIG1vZGVscyBmaW5lLXR1bmVkIHdpdGggZGlmZmVyZW50IGh5cGVycGFyYW1ldGVyIGNvbmZpZ3VyYXRpb25zIG9mdGVuIGltcHJvdmVzIGFjY3VyYWN5IGFuZCByb2J1c3RuZXNzLiBVbmxpa2UgYSBjb252ZW50aW9uYWwgZW5zZW1ibGUsIHdlIG1heSBhdmVyYWdlIG1hbnkgbW9kZWxzIHdpdGhvdXQgaW5jdXJyaW5nIGFueSBhZGRpdGlvbmFsIGluZmVyZW5jZSBvciBtZW1vcnkgY29zdHMgLS0gd2UgY2FsbCB0aGUgcmVzdWx0cyAiIm1vZGVsIHNvdXBzLiIiIFdoZW4gZmluZS10dW5pbmcgbGFyZ2UgcHJlLXRyYWluZWQgbW9kZWxzIHN1Y2ggYXMgQ0xJUCwgQUxJR04sIGFuZCBhIFZpVC1HIHByZS10cmFpbmVkIG9uIEpGVCwgb3VyIHNvdXAgcmVjaXBlIHByb3ZpZGVzIHNpZ25pZmljYW50IGltcHJvdmVtZW50cyBvdmVyIHRoZSBiZXN0IG1vZGVsIGluIGEgaHlwZXJwYXJhbWV0ZXIgc3dlZXAgb24gSW1hZ2VOZXQuIFRoZSByZXN1bHRpbmcgVmlULUcgbW9kZWwsIHdoaWNoIGF0dGFpbnMgOTAuOTQlIHRvcC0xIGFjY3VyYWN5IG9uIEltYWdlTmV0LCBhY2hpZXZlZCBhIG5ldyBzdGF0ZSBvZiB0aGUgYXJ0LiBGdXJ0aGVybW9yZSwgd2Ugc2hvdyB0aGF0IHRoZSBtb2RlbCBzb3VwIGFwcHJvYWNoIGV4dGVuZHMgdG8gbXVsdGlwbGUgaW1hZ2UgY2xhc3NpZmljYXRpb24gYW5kIG5hdHVyYWwgbGFuZ3VhZ2UgcHJvY2Vzc2luZyB0YXNrcywgaW1wcm92ZXMgb3V0LW9mLWRpc3RyaWJ1dGlvbiBwZXJmb3JtYW5jZSwgYW5kIGltcHJvdmVzIHplcm8tc2hvdCBwZXJmb3JtYW5jZSBvbiBuZXcgZG93bnN0cmVhbSB0YXNrcy4gRmluYWxseSwgd2UgYW5hbHl0aWNhbGx5IHJlbGF0ZSB0aGUgcGVyZm9ybWFuY2Ugc2ltaWxhcml0eSBvZiB3ZWlnaHQtYXZlcmFnaW5nIGFuZCBsb2dpdC1lbnNlbWJsaW5nIHRvIGZsYXRuZXNzIG9mIHRoZSBsb3NzIGFuZCBjb25maWRlbmNlIG9mIHRoZSBwcmVkaWN0aW9ucywgYW5kIHZhbGlkYXRlIHRoaXMgcmVsYXRpb24gZW1waXJpY2FsbHkuIENvZGUgaXMgYXZhaWxhYmxlIGF0IHRoaXMgaHR0cHMgVVJMLiIsOC4wLCxPcGVuIHdlaWdodHMgKG5vbi1jb21tZXJjaWFsKSwiVW5pdGVkIFN0YXRlcyBvZiBBbWVyaWNhLFVuaXRlZCBTdGF0ZXMgb2YgQW1lcmljYSxVbml0ZWQgU3RhdGVzIG9mIEFtZXJpY2EsVW5pdGVkIFN0YXRlcyBvZiBBbWVyaWNhLElzcmFlbCIsLCwsLCwyMDI2LTA1LTI1IDEyOjE1OjEwKzAwOjAwLCwsLCwsIkFjYWRlbWlhLEFjYWRlbWlhLEluZHVzdHJ5LEluZHVzdHJ5LEFjYWRlbWlhIiwsLCwsVW5yZWxlYXNlZCwibm8gbGljZW5zZQpjb2RlIGhlcmUsIG1heSBqdXN0IGJlIGluZmVyZW5jZSBjb2RlOiBodHRwczovL2dpdGh1Yi5jb20vbWxmb3VuZGF0aW9ucy9tb2RlbC1zb3Vw</x:v>
      </x:c>
    </x:row>
    <x:row r="213" ht="18" customHeight="1">
      <x:c r="A213" s="17" t="n">
        <x:v>208</x:v>
      </x:c>
      <x:c r="B213" s="17" t="n">
        <x:v>310</x:v>
      </x:c>
      <x:c r="C213" s="160" t="str">
        <x:v>cyAiLCwsLCwsLE9wZXJhdGlvbiBjb3VudGluZywsLCwsWWVzCkdQVDMtNi43QiArIG11UCxMYW5ndWFnZSxMYW5ndWFnZSBtb2RlbGluZy9nZW5lcmF0aW9uLCJNaWNyb3NvZnQsT3BlbkFJIiwiR3JlZyBZYW5nLCBFZHdhcmQgSi4gSHUsIElnb3IgQmFidXNjaGtpbiwgU3p5bW9uIFNpZG9yLCBYaWFvZG9uZyBMaXUsIERhdmlkIEZhcmhpLCBOaWNrIFJ5ZGVyLCBKYWt1YiBQYWNob2NraSwgV2Vpemh1IENoZW4sIEppYW5mZW5nIEdhbyIsMjAyMi0wMy0wNyxUZW5zb3IgUHJvZ3JhbXMgVjogVHVuaW5nIExhcmdlIE5ldXJhbCBOZXR3b3JrcyB2aWEgWmVyby1TaG90IEh5cGVycGFyYW1ldGVyIFRyYW5zZmVyLGh0dHBzOi8vYXJ4aXYub3JnL2Ficy8yMjAzLjAzNDY2LDI2Mi4wLCwsNjcwMDAwMDAwMC4wLCwxLjI4ZSsyMiwiIiJ3ZSBvdXRwZXJmb3JtIHB1Ymxpc2hlZCBudW1iZXJzIG9mIHRoZSA2LjdCIEdQVC0zIG1vZGVsLCB3aXRoCnR1bmluZyBjb3N0IG9ubHkgNyUgb2YgdG90YWwgcHJldHJhaW5pbmcgY29zdC4iIgoKR1BULTMgNi43QiByZXBvcnRlZCB0cmFpbmluZyBjb21wdXRlIGlzIDEuMmUrMjIgRkxPUCAKCjEuMmUrMjIgRkxPUCAqIDEuMDcgPSAxLjI4NGUrMjIgRkxPUAoKNiBGTE9QIC8gcGFyYW1ldGVyIC8gdG9rZW4gKiA2NjYwMDAwMDAwIHBhcmFtZXRlcnMgKiAzMDAwMDAwMDAwMDAgdG9rZW5zID0gMS4xOTg4IMOXIDEwXjIyIEZMT1AKCiIsMzAwMDAwMDAwMDAwLCwsLCwsQ29uZmlkZW50LCJIeXBlcnBhcmFtZXRlciAoSFApIHR1bmluZyBpbiBkZWVwIGxlYXJuaW5nIGlzIGFuIGV4cGVuc2l2ZSBwcm9jZXNzLCBwcm9oaWJpdGl2ZWx5IHNvIGZvciBuZXVyYWwgbmV0d29ya3MgKE5Ocykgd2l0aCBiaWxsaW9ucyBvZiBwYXJhbWV0ZXJzLiBXZSBzaG93IHRoYXQsIGluIHRoZSByZWNlbnRseSBkaXNjb3ZlcmVkIE1heGltYWwgVXBkYXRlIFBhcmFtZXRyaXphdGlvbiAobXVQKSwgbWFueSBvcHRpbWFsIEhQcyByZW1haW4gc3RhYmxlIGV2ZW4gYXMgbW9kZWwgc2l6ZSBjaGFuZ2VzLiBUaGlzIGxlYWRzIHRvIGEgbmV3IEhQIHR1bmluZyBwYXJhZGlnbSB3ZSBjYWxsIG11VHJhbnNmZXI6IHBhcmFtZXRyaXplIHRoZSB0YXJnZXQgbW9kZWwgaW4gbXVQLCB0dW5lIHRoZSBIUCBpbmRpcmVjdGx5IG9uIGEgc21hbGxlciBtb2RlbCwgYW5kIHplcm8tc2hvdCB0cmFuc2ZlciB0aGVtIHRvIHRoZSBmdWxsLXNpemVkIG1vZGVsLCBpLmUuLCB3aXRob3V0IGRpcmVjdGx5IHR1bmluZyB0aGUgbGF0dGVyIGF0IGFsbC4gV2UgdmVyaWZ5IG11VHJhbnNmZXIgb24gVHJhbnNmb3JtZXIgYW5kIFJlc05ldC4gRm9yIGV4YW1wbGUsIDEpIGJ5IHRyYW5zZmVycmluZyBwcmV0cmFpbmluZyBIUHMgZnJvbSBhIG1vZGVsIG9mIDEzTSBwYXJhbWV0ZXJzLCB3ZSBvdXRwZXJmb3JtIHB1Ymxpc2hlZCBudW1iZXJzIG9mIEJFUlQtbGFyZ2UgKDM1ME0gcGFyYW1ldGVycyksIHdpdGggYSB0b3RhbCB0dW5pbmcgY29zdCBlcXVpdmFsZW50IHRvIHByZXRyYWluaW5nIEJFUlQtbGFyZ2Ugb25jZTsgMikgYnkgdHJhbnNmZXJyaW5nIGZyb20gNDBNIHBhcmFtZXRlcnMsIHdlIG91dHBlcmZvcm0gcHVibGlzaGVkIG51bWJlcnMgb2YgdGhlIDYuN0IgR1BULTMgbW9kZWwsIHdpdGggdHVuaW5nIGNvc3Qgb25seSA3JSBvZiB0b3RhbCBwcmV0cmFpbmluZyBjb3N0LiBBIFB5dG9yY2ggaW1wbGVtZW50YXRpb24gb2Ygb3VyIHRlY2huaXF1ZSBjYW4gYmUgZm91bmQgYXQgdGhpcyBodHRwIFVSTCBhbmQgaW5zdGFsbGFibGUgdmlhIGBwaXAgaW5zdGFsbCBtdXBgLiIsMS4wLEdQVDMtNi43QiArIG11UCxVbnJlbGVhc2VkLCJVbml0ZWQgU3RhdGVzIG9mIEFtZXJpY2EsVW5pdGVkIFN0YXRlcyBvZiBBbWVyaWNhIiwsOC40ZSsyMCwiIiJ3ZSBvdXRwZXJmb3JtIHB1Ymxpc2hlZCBudW1iZXJzIG9mIHRoZSA2LjdCIEdQVC0zIG1vZGVsLCB3aXRoCnR1bmluZyBjb3N0IG9ubHkgNyUgb2YgdG90YWwgcHJldHJhaW5pbmcgY29zdC4iIgoKR1BULTMgNi43QiByZXBvcnRlZCB0cmFpbmluZyBjb21wdXRlIGlzIDEuMmUrMjIgRkxPUCAKCjEuMmUrMjIgRkxPUCAqIDAuMDcgPSA4LjRlKzIwIEZMT1AiLCwsMjAyNi0wNS0yNSAxMjoxMjowNyswMDowMCwsLEdQVDMtNi43QiArIG11UCwsLCJJbmR1c3RyeSxJbmR1c3RyeSIsLCwsLFVucmVsZWFzZWQsInRoZWlyIHJlcG8gaXMgb3BlbjogaHR0cHM6Ly9naXRodWIuY29tL21pY3Jvc29mdC9tdXAKClRoZSB0ZWNobmlxdWUgaXMgb3Blbiwgbm90IHRoZSBtb2RlbC4gR1BULTMgaXNuJ3Qgb3BlbiBzbyBpdCB3b3VsZG4ndCBiZSBwb3NzaWJsZSBmb3IgcGVvcGxlIHRvIHJlY3JlYXRlIEdQVC0zICsgbXVQIHdpdGggdGhpcyBjb2RlIiwsLCwsLCwiQ29tcGFyaXNvbiB3aXRoIG90aGVyIG1vZGVscyxPcGVyYXRpb24gY291bnRpbmciLCwsLCxObwpNZWdhU3luLE1lZGljaW5lLERydWcgZGlzY292ZXJ5LENvbGxhYm9yYXRpb25zIFBoYXJtYWNldXRpY2FscywiRmFiaW8gVXJiaW5hLCBGaWxpcHBhIExlbnR6b3MsIEPDqWRyaWMgSW52ZXJuaXp6aSwgU2VhbiBFa2lucyIsMjAyMi0wMy0wNyxEdWFsIFVzZSBvZiBBcnRpZmljaWFsIEludGVsbGlnZW5jZS1wb3dlcmVkIERydWcgRGlzY292ZXJ5LGh0dHBzOi8vd3d3Lm5jYmkubmxtLm5paC5nb3YvcG1jL2FydGljbGVzL1BNQzk1NDQyODAvLDE0OC4wLEhpc3RvcmljYWwgc2lnbmlmaWNhbmNlLCJOb3RhYmxlIGV4YW1wbGUgb2YgYW4gQUkgbW9kZWwgaGF2aW5nIGEgcG90ZW50aWFsIGR1YWwgdXNlIGZvciBiaW8vY2hlbWljYWwgd2VhcG9uczoKCiIiVG8gbmFycm93IHRoZSB1bml2ZXJzZSBvZiBtb2xlY3VsZXMgd2UgY2hvc2UgdG8gZHJpdmUgdGhlIGdlbmVyYXRpdmUgbW9kZWwgdG93YXJkcyBjb21wb3VuZHMgbGlrZSB0aGUgbmVydmUgYWdlbnQgVlgsIG9uZSBvZiB0aGUgbW9zdCB0b3hpYyBjaGVtaWNhbCB3YXJmYXJlIGFnZW50cyBkZXZlbG9wZWQgZHVyaW5nIHRoZSAyMHRoIGNlbnR1cnnigJRhIGZldyBzYWx0LXNpemVkIGdyYWlucyBvZiBWWCwgKDbigJMxMCBtZyk1LCBpcyBzdWZmaWNpZW50IHRvIGtpbGwgYSBwZXJzb24uIE5lcnZlIGFnZW50cyBzdWNoIGFzIE5vdmljaG9rcyBoYXZlIGFsc28gYmVlbiBpbiB0aGUgaGVhZGxpbmVzIHJlY2VudGx5Ni4KCkluIGxlc3MgdGhhbiA2IGhvdXJzIGFmdGVyIHN0YXJ0aW5nIG9uIG91ciBpbi1ob3VzZSBzZXJ2ZXIsIG91ciBtb2RlbCBnZW5lcmF0ZWQgZm9ydHkgdGhvdXNhbmQgbW9sZWN1bGVzIHRoYXQgc2NvcmVkIHdpdGhpbiBvdXIgZGVzaXJlZCB0aHJlc2hvbGQuIEluIHRoZSBwcm9jZXNzLCB0aGUgQUkgZGVzaWduZWQgbm90IG9ubHkgVlgsIGJ1dCBtYW55IG90aGVyIGtub3duIGNoZW1pY2FsIHdhcmZhcmUgYWdlbnRzIHRoYXQgd2UgaWRlbnRpZmllZCB0aHJvdWdoIHZpc3VhbCBjb25maXJtYXRpb24gd2l0aCBzdHJ1Y3R1cmVzIGluIHB1YmxpYyBjaGVtaXN0cnkgZGF0YWJhc2VzLiBNYW55IG5ldyBtb2xlY3VsZXMgd2VyZSBhbHNvIGRlc2lnbmVkIHRoYXQgbG9va2VkIGVxdWFsbHkgcGxhdXNpYmxlLiBUaGVzZSBuZXcgbW9sZWN1bGVzIHdlcmUgcHJlZGljdGVkIHRvIGJlIG1vcmUgdG94aWMgYmFzZWQgb24gdGhlIHByZWRpY3RlZCBMRDUwIGluIGNvbXBhcmlzb24gdG8gcHVibGljbHkga25vd24gY2hlbWljYWwgd2FyZmFyZSBhZ2VudHMgKEZpZ3VyZSAxKS4gVGhpcyB3YXMgdW5leHBlY3RlZCBhcyB0aGUgZGF0YXNldHMgd2UgdXNlZCBmb3IgdHJhaW5pbmcgdGhlIEFJIGRpZCBub3QgaW5jbHVkZSB0aGVzZSBuZXJ2ZSBhZ2VudHMuIFRoZSB2aXJ0dWFsIG1vbGVjdWxlcyBldmVuIG9jY3VwaWVkIGEgcmVnaW9uIG9mIG1vbGVjdWxhciBwcm9wZXJ0eSBzcGFjZSB0aGF0IHdhcyBlbnRpcmVseSBzZXBhcmF0ZSB0byB0aGUgbWFueSB0aG91c2FuZHMgb2YgbW9sZWN1bGVzIGluIHRoZSBvcmdhbmlzbS1zcGVjaWZpYyBMRDUwIG1vZGVsLCB3aGljaCBpcyBtYWlubHkgbWFkZSB1cCBvZiBwZXN0aWNpZGVzLCBlbnZpcm9ubWVudGFsIHRveGlucywgYW5kIGRydWdzIChGaWd1cmUgMSkuIEJ5IGludmVydGluZyB0aGUgdXNlIG9mIG91ciBtYWNoaW5lIGxlYXJuaW5nIG1vZGVscywgd2UgaGFkIHRyYW5zZm9ybWVkIG91ciBpbm5vY3VvdXMgZ2VuZXJhdGl2ZSBtb2RlbCBmcm9tIGEgaGVscGZ1bCB0b29sIG9mIG1lZGljaW5lIHRvIGEgZ2VuZXJhdG9yIG9mIGxpa2VseSBkZWFkbHkgbW9sZWN1bGVzLiIiIiwsIm1vZGVsIGRldGFpbHMgaGVyZTogaHR0cHM6Ly9jaGVtcnhpdi5vcmcvZW5nYWdlL2NoZW1yeGl2L2FydGljbGUtZGV0YWlscy82MTU1MTgwM2QxZmMzMzViN2NmOGZkNDUKCiIiVGhlIHZhcmlhdGlvbmFsIGF1dG9lbmNvZGVyIHV0aWxpemVzIGFuIGVuY29kZXItZGVjb2RlciBhcmNoaXRlY3R1cmUgdG8gbWFwIGNoZW1pY2FsIHNwYWNlIGludG8gYSBsYXRlbnQgdmVjdG9yIDM0LiBUaGUgZW5jb2RlciBpcyBjb21wb3NlZCBvZiAzIExTVE0gbGF5ZXJzIG9mIDUxMiB1bml0cyBlYWNoIGZvbGxvd2VkIGJ5IGEgbGluZWFyIGxheWVyIG9mIDY0IHVuaXRzICh0aGUgbGF0ZW50IHNwYWNlKS4KT3VyIGRlY29kZXIgaXMgY29tcHJpc2VkIG9mIDMgTFNUTSBsYXllcnMgb2YgNTEyIHVuaXRzIGVhY2ggd2l0aCBkcm9wb3V0IG9mIDAuMiBiZXR3ZWVuCmFsbCBsYXllcnMiIiIsLCwsLCwsLCxVbmtub3duLEFuIGludGVybmF0aW9uYWwgc2VjdXJpdHkgY29uZmVyZW5jZSBleHBsb3JlZCBob3cgYXJ0aWZpY2lhbCBpbnRlbGxpZ2VuY2UgKEFJKSB0ZWNobm9sb2dpZXMgZm9yIGRydWcgZGlzY292ZXJ5IGNvdWxkIGJlIG1pc3VzZWQgZm9yIGRlIG5vdm8gZGVzaWduIG9mIGJpb2NoZW1pY2FsIHdlYXBvbnMuIEEgdGhvdWdodCBleHBlcmltZW50IGV2b2x2ZWQgaW50byBhIGNvbXB1dGF0aW9uYWwgcHJvb2YuLCwsSG9zdGVkIGFjY2VzcyAobm8gQVBJKSxVbml0ZWQgU3RhdGVzIG9mIEFtZXJpY2EsLCwsLCwyMDI1LTExLTI4IDExOjUzOjQ0KzAwOjAwLCwsLCwsSW5kdXN0cnksLCwsLFVucmVsZWFzZWQsIiIiV2UgY2FuIHVzZSBNZWdhU3luIGluIGZlZSBmb3Igc2VydmljZSB3b3JrIGZvciB5b3UuCldlIGNhbiBwcm92aWRlIGFuIGFubnVhbCBsaWNlbnNlIGZvciB5b3UgdG8gYWNjZXNzIHRoaXMgc29mdHdhcmUgb24geW91ciBvd24gc2VydmVyLgpXZSBwcm92aWRlIG1haW50ZW5hbmNlIGFuZCBjdXN0b21pemF0aW9uIG9wdGlvbnMuIiIKaHR0cHM6Ly93d3cuY29sbGFib3JhdGlvbnNwaGFybWEuY29tL21lZ2FzeW4iLCwsLCwsLCwsLCwsTm8KUlEtVHJhbnNmb3JtZXIgKExTVU4tY2F0IGRhdGFzZXQpLEltYWdlIGdlbmVyYXRpb24sIlRleHQtdG8taW1hZ2UsSW1hZ2UgZ2VuZXJhdGlvbiIsIktha2FvLFBPU1RFQ0giLCJEb3l1cCBMZWUsIENoaWhlb24gS2ltLCBTYWVob29uIEtpbSwgTWluc3UgQ2hvLCBXb29rLVNoaW4gSGFuIiwyMDIyLTAzLTAzLEF1dG9yZWdyZXNzaXZlIEltYWdlIEdlbmVyYXRpb24gdXNpbmcgUmVzaWR1YWwgUXVhbnRpemF0aW9uLGh0dHBzOi8vYXJ4aXYub3JnL2Ficy8yMjAzLjAxOTQxLDc2My4wLCwsNjEyMDAwMDAwLjAsIjYxMk0gZnJvbSBUYWJsZSA1IC0gTFNVTi1jYXQgcm93CndlIHByb3ZpZGUgZGV0YWlscyBmb3IgTFNVTi1jYXQgd2l0aCBsYXJnZXN0IGNvbXB1dGUiLDIuOTExMzM0NGUrMTgsIiIiV2UgdXNlIGVpZ2h0IE5WSURJQSBBMTAwIEdQVXMgdG8gdHJhaW4gUlEtVHJhbnNmb3JtZXIgb2YgMS40QiBwYXJhbWV0ZXJzLCBhbmQgZm91ciBHUFVzIHRvIHRyYWluUlEtVHJhbnNmb3JtZXJzIG9mIG90aGVyIHNpemVzLiBUaGUgdHJhaW5pbmcgdGltZSBpcyA8OSBkYXlzIGZvciBMU1VOLWNhdCwgTFNVTi1iZWRyb29tLCA8NC41IGRheXMgZm9yIEltYWdlTmV0LCBhbmQgQ0MtM00sIGFuZCA8MSBkYXkgZm9yIExTVU4tY2h1cmNoIGFuZCBGRkhRLiAiIgp3ZSBwcm92aWRlIGRldGFpbHMgZm9yIExTVU4tY2F0IHdpdGggbGFyZ2VzdCBjb21wdXRlCgpmbG9wcyA9ICg0KSAqICgzLjEyZTE0KSAqICg5KjI0ICogMzYwMCkgKiAoMC4zKSA9IDIuOTExMzM0NGUrMjAKKG51bSBncHUpICogKHBlYWsgZmxvcHMpICogKHRpbWUgaW4gc2Vjb25kcykgKiAoYXNzdW1lZCB1dGlsaXphdGlvbiByYXRlKSIsMTA2MDY1MDI0LHNpemUgb2YgTFNVTi1jYXQsMjE2LjAsIjkgZGF5cyBmb3IgTFNVTi1jYXQKIiJXZSB1c2UgZWlnaHQgTlZJRElBIEExMDAgR1BVcyB0byB0cmFpbiBSUS1UcmFuc2Zvcm1lciBvZiAxLjRCIHBhcmFtZXRlcnMsIGFuZCBmb3VyIEdQVXMgdG8gdHJhaW5SUS1UcmFuc2Zvcm1lcnMgb2Ygb3RoZXIgc2l6ZXMuIFRoZSB0cmFpbmluZyB0aW1lIGlzIDw5IGRheXMgZm9yIExTVU4tY2F0LCBMU1VOLWJlZHJvb20sIDw0LjUgZGF5cyBmb3IgSW1hZ2VOZXQsIGFuZCBDQy0zTSwgYW5kIDwxIGRheSBmb3IgTFNVTi1jaHVyY2ggYW5kIEZGSFEuICIiIixOVklESUEgQTEwMCwsTGlrZWx5LCJGb3IgYXV0b3JlZ3Jlc3NpdmUgKEFSKSBtb2RlbGluZyBvZiBoaWdoLXJlc29sdXRpb24gaW1hZ2VzLCB2ZWN0b3IgcXVhbnRpemF0aW9uIChWUSkgcmVwcmVzZW50cyBhbiBpbWFnZSBhcyBhIHNlcXVlbmNlIG9mIGRpc2NyZXRlIGNvZGVzLiBBIHNob3J0IHNlcXVlbmNlIGxlbmd0aCBpcyBpbXBvcnRhbnQgZm9yIGFuIEFSIG1vZGVsIHRvIHJlZHVjZSBpdHMgY29tcHV0YXRpb25hbCBjb3N0cyB0byBjb25zaWRlciBsb25nLXJhbmdlIGludGVyYWN0aW9ucyBvZiBjb2Rlcy4gSG93ZXZlciwgd2UgcG9zdHVsYXRlIHRoYXQgcHJldmlvdXMgVlEgY2Fubm90IHNob3J0ZW4gdGhlIGNvZGUgc2VxdWVuY2UgYW5kIGdlbmVyYXRlIGhpZ2gtZmlkZWxpdHkgaW1hZ2VzIHRvZ2V0aGVyIGluIHRlcm1zIG9mIHRoZSByYXRlLWRpc3RvcnRpb24gdHJhZGUtb2ZmLiBJbiB0aGlzIHN0dWR5LCB3ZSBwcm9wb3NlIHRoZSB0d28tc3RhZ2UgZnJhbWV3b3JrLCB3aGljaCBjb25zaXN0cyBvZiBSZXNpZHVhbC1RdWFudGl6ZWQgVkFFIChSUS1WQUUpIGFuZCBSUS1UcmFuc2Zvcm1lciwgdG8gZWZmZWN0aXZlbHkgZ2VuZXJhdGUgaGlnaC1yZXNvbHV0aW9uIGltYWdlcy4gR2l2ZW4gYSBmaXhlZCBjb2RlYm9vayBzaXplLCBSUS1WQUUgY2FuIHByZWNpc2VseSBhcHByb3hpbWF0ZSBhIGZlYXR1cmUgbWFwIG9mIGFuIGltYWdlIGFuZCByZXByZXNlbnQgdGhlIGltYWdlIGFzIGEgc3RhY2tlZCBtYXAgb2YgZGlzY3JldGUgY29kZXMuIFRoZW4sIFJRLVRyYW5zZm9ybWVyIGxlYXJucyB0byBwcmVkaWN0IHRoZSBxdWFudGl6ZWQgZmVhdHVyZSB2ZWN0b3IgYXQgdGhlIG5leHQgcG9zaXRpb24gYnkgcHJlZGljdGluZyB0aGUgbmV4dCBzdGFjayBvZiBjb2Rlcy4gVGhhbmtzIHRvIHRoZSBwcmVjaXNlIGFwcHJveGltYXRpb24gb2YgUlEtVkFFLCB3ZSBjYW4gcmVwcmVzZW50IGEgMjU2w5cyNTYgaW1hZ2UgYXMgOMOXOCByZXNvbHV0aW9uIG9mIHRoZSBmZWF0dXJlIG1hcCwgYW5kIFJRLVRyYW5zZm9ybWVyIGNhbiBlZmZpY2llbnRseSByZWR1Y2UgdGhlIGNvbXB1dGF0aW9uYWwgY29zdHMuIENvbnNlcXVlbnRseSwgb3VyIGZyYW1ld29yayBvdXRwZXJmb3JtcyB0aGUgZXhpc3RpbmcgQVIgbW9kZWxzIG9uIHZhcmlvdXMgYmVuY2htYXJrcyBvZiB1bmNvbmRpdGlvbmFsIGFuZCBjb25kaXRpb25hbCBpbWFnZSBnZW5lcmF0aW9uLiBPdXIgYXBwcm9hY2ggYWxzbyBoYXMgYSBzaWduaWZpY2FudGx5IGZhc3RlciBzYW1wbGluZyBzcGVlZCB0aGFuIHByZXZpb3VzIEFSIG1vZGVscyB0byBnZW5lcmF0ZSBoaWdoLXF1YWxpdHkgaW1hZ2VzLiAiLDIwMC4wLCwsIktvcmVhIChSZXB1YmxpYyBvZiksS29yZWEgKFJlcHVibGljIG9mKSIsLCwsNC4wLCwyMDI2LTA1LTI1IDEyOjE1OjA4KzAwOjAwLCwsLCwsIkluZHVzdHJ5LEFjYWRlbWlhIiwsLCw4NjQuMCwsLCwsLCwsMzIxOC4wMDI3MTgxOTg0MDk2LEhhcmR3YXJlLCwsLCwKUlEtVHJhbnNmb3JtZXIgKDEuNEIgcGFyYW1zIEltYWdlTmV0IGRhdGFzZXQpLCJWaXNpb24sSW1hZ2UgZ2VuZXJhdGlvbiIsVGV4dC10by1pbWFnZSwiS2FrYW8sUE9TVEVDSCIsIkRveXVwIExlZSwgQ2hpaGVvbiBLaW0sIFNhZWhvb24gS2ltLCBNaW5zdSBDaG8sIFdvb2stU2hpbiBIYW4iLDIwMjItMDMtMDMsQXV0b3JlZ3Jlc3NpdmUgSW1hZ2UgR2VuZXJhdGlvbiB1c2luZyBSZXNpZHVhbCBRdWFudGl6YXRpb24saHR0cHM6Ly9hcnhpdi5vcmcvYWJzLzIyMDMuMDE5NDEsNzYzLjAsLCwxMzg4MDAwMDAwLjAsMTM4OE0gZnJvbSBUYWJsZSA1IC0gSW1hZ2VOZXQgcm93cywxLjA1NjcwNjU2ZSsyMCwiIiJXZSB1c2UgZWlnaHQgTlZJRElBIEExMDAgR1BVcyB0byB0cmFpbiBSUS1UcmFuc2Zvcm1lciBvZiAxLjRCIHBhcmFtZXRlcnMsIGFuZCBmb3VyIEdQVXMgdG8gdHJhaW4gUlEtVHJhbnNmb3JtZXJzIG9mIG90aGVyIHNpemVzLiBUaGUgdHJhaW5pbmcgdGltZSBpcyA8OSBkYXlzIGZvciBMU1VOLWNhdCwgTFNVTi1iZWRyb29tLCA8NC41IGRheXMgZm9yIEltYWdlTmV0LCBhbmQgQ0MtM00sIGFuZCA8MSBkYXkgZm9yIExTVU4tY2h1cmNoIGFuZCBGRkhRLiAiIgoKUXVvdGUgcHJvYmFibHkgaW52b2x2ZXMgYSB0eXBvIOKAkyBJIGV4cGVjdCA4IEExMDBzIHdlcmUgdXNlZCBmb3IgNC41IGRheXMgdG8gdHJhaW4gdGhlIDMuOEIgbW9kZWwuIDEuNEIgbW9kZWwgcHJvYmFibHkgdXNlZCA0IEdQVXMuCgpCZXN0IGd1ZXNzOiAoNCkgKiAoMy4xMmUxNCkgKiAoNzguNCAqIDM2MDApICogKDAuMykgPSAxLjA1N2UyMAoobnVtIGdwdSkgKiAocGVhayBmbG9wcykgKiAodGltZSBpbiBzZWNvbmRzKSAqIChhc3N1bWVkIHV0aWxpemF0aW9uIHJhdGUpICIsMzI3NjgwMDAwLHNpemUgb2YgSW1hZ2VOZXQsNzguNDQyNzAwMTU3LCI0LjUgZGF5cyBmb3IgSW1hZ2VOZXQgZm9yIDEuNEIgbW9kZWwsIGJ1dCBJIGV4cGVjdCB0aGlzIHdhcyBhIHR5cG87IHByb2JhYmx5IHRoZSBkZXRhaWxzIGFyZSBmb3IgdGhlIGxhcmdlc3QgbW9kZWwuIFRoaXMgYWxzbyBzdWdnZXN0cyB0cmFpbmluZyB0aGUgMS40QiBtb2RlbCB1c2VkIDQgcmF0aGVyIHRoYW4gOCBHUFVzLCBzbyB3b3VsZCBoYXZlIHRha2VuIH4gdHdpY2UgYXMgbG9uZy4KCkJhc2VkIG9uIHRoaXMsIEkgdXNlIDQuNSBkYXlzICogKDEuMzg4QiAvIDMuODIyQikgKiAyID0gNzguNCBob3VycwoKIiJXZSB1c2UgZWlnaHQgTlZJRElBIEExMDAgR1BVcyB0byB0cmFpbiBSUS1UcmFuc2Zvcm1lciBvZiAxLjRCIHBhcmFtZXRlcnMsIGFuZCBmb3VyIEdQVXMgdG8gdHJhaW4gUlEtVHJhbnNmb3JtZXJzIG9mIG90aGVyIHNpemVzLiBUaGUgdHJhaW5pbmcgdGltZSBpcyA8OSBkYXlzIGZvciBMU1VOLWNhdCwgTFNVTi1iZWRyb29tLCA8NC41IGRheXMgZm9yIEltYWdlTmV0LCBhbmQgQ0MtM00sIGFuZCA8MSBkYXkgZm9yIExTVU4tY2h1cmNoIGFuZCBGRkhRLiAiIiIsTlZJRElBIEExMDAsLExpa2VseSwiRm9yIGF1dG9yZWdyZXNzaXZlIChBUikgbW9kZWxpbmcgb2YgaGlnaC1yZXNvbHV0aW9uIGltYWdlcywgdmVjdG9yIHF1YW50aXphdGlvbiAoVlEpIHJlcHJlc2VudHMgYW4gaW1hZ2UgYXMgYSBzZXF1ZW5jZSBvZiBkaXNjcmV0ZSBjb2Rlcy4gQSBzaG9ydCBzZXF1ZW5jZSBsZW5ndGggaXMgaW1wb3J0YW50IGZvciBhbiBBUiBtb2RlbCB0byByZWR1Y2UgaXRzIGNvbXB1dGF0aW9uYWwgY29zdHMgdG8gY29uc2lkZXIgbG9uZy1yYW5nZSBpbnRlcmFjdGlvbnMgb2YgY29kZXMuIEhvd2V2ZXIsIHdlIHBvc3R1bGF0ZSB0aGF0IHByZXZpb3VzIFZRIGNhbm5vdCBzaG9ydGVuIHRoZSBjb2RlIHNlcXVlbmNlIGFuZCBnZW5lcmF0ZSBoaWdoLWZpZGVsaXR5IGltYWdlcyB0b2dldGhlciBpbiB0ZXJtcyBvZiB0aGUgcmF0ZS1kaXN0b3J0aW9uIHRyYWRlLW9mZi4gSW4gdGhpcyBzdHVkeSwgd2UgcHJvcG9zZSB0aGUgdHdvLXN0YWdlIGZyYW1ld29yaywgd2hpY2ggY29uc2lzdHMgb2YgUmVzaWR1YWwtUXVhbnRpemVkIFZBRSAoUlEtVkFFKSBhbmQgUlEtVHJhbnNmb3JtZXIsIHRvIGVmZmVjdGl2ZWx5IGdlbmVyYXRlIGhpZ2gtcmVzb2x1dGlvbiBpbWFnZXMuIEdpdmVuIGEgZml4ZWQgY29kZWJvb2sgc2l6ZSwgUlEtVkFFIGNhbiBwcmVjaXNlbHkgYXBwcm94aW1hdGUgYSBmZWF0dXJlIG1hcCBvZiBhbiBpbWFnZSBhbmQgcmVwcmVzZW50IHRoZSBpbWFnZSBhcyBhIHN0YWNrZWQgbWFwIG9mIGRpc2NyZXRlIGNvZGVzLiBUaGVuLCBSUS1UcmFuc2Zvcm1lciBsZWFybnMgdG8gcHJlZGljdCB0aGUgcXVhbnRpemVkIGZlYXR1cmUgdmVjdG9yIGF0IHRoZSBuZXh0IHBvc2l0aW9uIGJ5IHByZWRpY3RpbmcgdGhlIG5leHQgc3RhY2sgb2YgY29kZXMuIFRoYW5rcyB0byB0aGUgcHJlY2lzZSBhcHByb3hpbWF0aW9uIG9mIFJRLVZBRSwgd2UgY2FuIHJlcHJlc2VudCBhIDI1NsOXMjU2IGltYWdlIGFzIDjDlzggcmVzb2x1dGlvbiBvZiB0aGUgZmVhdHVyZSBtYXAsIGFuZCBSUS1UcmFuc2Zvcm1lciBjYW4gZWZmaWNpZW50bHkgcmVkdWNlIHRoZSBjb21wdXRhdGlvbmFsIGNvc3RzLiBDb25zZXF1ZW50bHksIG91ciBmcmFtZXdvcmsgb3V0cGVyZm9ybXMgdGhlIGV4aXN0aW5nIEFSIG1vZGVscyBvbiB2YXJpb3VzIGJlbmNobWFya3Mgb2YgdW5jb25kaXRpb25hbCBhbmQgY29uZGl0aW9uYWwgaW1hZ2UgZ2VuZXJhdGlvbi4gT3VyIGFwcHJvYWNoIGFsc28gaGFzIGEgc2lnbmlmaWNhbnRseSBmYXN0ZXIgc2FtcGxpbmcgc3BlZWQgdGhhbiBwcmV2aW91cyBBUiBtb2RlbHMgdG8gZ2VuZXJhdGUgaGlnaC1xdWFsaXR5IGltYWdlcy4gIiw1MC4wLCwsIktvcmVhIChSZXB1YmxpYyBvZiksS29yZWEgKFJlcHVibGljIG9mKSIsLCwsOC4wLCwyMDI2LTA1LTI1IDEyOjE1OjA4KzAwOjAwLCwsLCwsIkluZHVzdHJ5LEFjYWRlbWlhIiwsLCw4NjQuMCwsLCwsLCwsNjQzNi4wMDU0MzYzOTY4MTksSGFyZHdhcmUsLCwsLApSUS1UcmFuc2Zvcm1lciAoMy44QiBwYXJhbXMgSW1hZ2VOZXQgZGF0YXNldCksIlZpc2lvbixJbWFnZSBnZW5lcmF0aW9uIixUZXh0LXRvLWltYWdlLCJLYWthbyxQT1NURUNIIiwiRG95dXAgTGVlLCBDaGloZW9uIEtpbSwgU2FlaG9vbiBLaW0sIE1pbnN1IENobywgV29vay1TaGluIEhhbiIsMjAyMi0wMy0wMyxBdXRvcmVncmVzc2l2ZSBJbWFnZSBHZW5lcmF0aW9uIHVzaW5nIFJlc2lkdWFsIFF1YW50aXphdGlvbixodHRwczovL2FyeGl2Lm9yZy9hYnMvMjIwMy4wMTk0MSw3NjMuMCwsLDM4MjIwMDAwMDAuMCwzODIyTSBmcm9tIFRhYmxlIDUgLSBJbWFnZU5ldCByb3dzLDIuOTExMzM0NGUrMjAsIiIiV2UgdXNlIGVpZ2h0IE5WSURJQSBBMTAwIEdQVXMgdG8gdHJhaW4gUlEtVHJhbnNmb3JtZXIgb2YgMS40QiBwYXJhbWV0ZXJzLCBhbmQgZm91ciBHUFVzIHRvIHRyYWluIFJRLVRyYW5zZm9ybWVycyBvZiBvdGhlciBzaXplcy4gVGhlIHRyYWluaW5nIHRpbWUgaXMgPDkgZGF5cyBmb3IgTFNVTi1jYXQsIExTVU4tYmVkcm9vbSwgPDQuNSBkYXlzIGZvciBJbWFnZU5ldCwgYW5kIENDLTNNLCBhbmQgPDEgZGF5IGZvciBMU1VOLWNodXJjaCBhbmQgRkZIUS4gIiIKClRha2VuIGxpdGVyYWxseSwgc3VnZ2VzdHMgMy44QiBtb2RlbCB1c2VkIGZld2VyIEdQVXMgdGhhbiAxLjRCLiBUaGlzIHNlZW1zIGxpa2VseSB0byBiZSBhIHR5cG8sIHNvIEkgYXNzdW1lIGRldGFpbHMgYXJlIG1lYW50IHRvIGJlIGdpdmVuIGZvciBsYXJnZXN0IG1vZGVsICgzLjhCKS4KCig4KSAqICgzLjEyZTE0KSAqICg0LjUgKiAyNCAqIDM2MDApICogKDAuMykgPSAyLjkxMWUyMAoobnVtIGdwdSkgKiAocGVhayBmbG9wcykgKiAodGltZSBpbiBzZWNvbmRzKSAqIChhc3N1bWVkIHV0aWxpemF0aW9uIHJhdGUpIiwzMjc2ODAwMDAsc2l6ZSBvZiBJbWFnZU5ldCwxMDguMCwiU3RhdGVzIDQuNSBkYXlzIGZvciBJbWFnZU5ldCBmb3IgMS40QiBtb2RlbCwgYnV0IHRoaXMgaXMgcHJvYmFibHkgYSB0eXBvLiBJIGV4cGVjdCB0aGVzZSBkZXRhaWxzIHdlcmUgZ2l2ZW4gZm9yIHRoZSBsYXJnZXN0IG1vZGVsLgoKIiJXZSB1c2UgZWlnaHQgTlZJRElBIEExMDAgR1BVcyB0byB0cmFpbiBSUS1UcmFuc2Zvcm1lciBvZiAxLjRCIHBhcmFtZXRlcnMsIGFuZCBmb3VyIEdQVXMgdG8gdHJhaW5SUS1UcmFuc2Zvcm1lcnMgb2Ygb3RoZXIgc2l6ZXMuIFRoZSB0cmFpbmluZyB0aW1lIGlzIDw5IGRheXMgZm9yIExTVU4tY2F0LCBMU1VOLWJlZHJvb20sIDw0LjUgZGF5cyBmb3IgSW1hZ2VOZXQsIGFuZCBDQy0zTSwgYW5kIDwxIGRheSBmb3IgTFNVTi1jaHVyY2ggYW5kIEZGSFEuICIiIixOVklESUEgQTEwMCwsTGlrZWx5LCJGb3IgYXV0b3JlZ3Jlc3NpdmUgKEFSKSBtb2RlbGluZyBvZiBoaWdoLXJlc29sdXRpb24gaW1hZ2VzLCB2ZWN0b3IgcXVhbnRpemF0aW9uIChWUSkgcmVwcmVzZW50cyBhbiBpbWFnZSBhcyBhIHNlcXVlbmNlIG9mIGRpc2NyZXRlIGNvZGVzLiBBIHNob3J0IHNlcXVlbmNlIGxlbmd0aCBpcyBpbXBvcnRhbnQgZm9yIGFuIEFSIG1vZGVsIHRvIHJlZHVjZSBpdHMgY29tcHV0YXRpb25hbCBjb3N0cyB0byBjb25zaWRlciBsb25nLXJhbmdlIGludGVyYWN0aW9ucyBvZiBjb2Rlcy4gSG93ZXZlciwgd2UgcG9zdHVsYXRlIHRoYXQgcHJldmlvdXMgVlEgY2Fubm90IHNob3J0ZW4gdGhlIGNvZGUgc2VxdWVuY2UgYW5kIGdlbmVyYXRlIGhpZ2gtZmlkZWxpdHkgaW1hZ2VzIHRvZ2V0aGVyIGluIHRlcm1zIG9mIHRoZSByYXRlLWRpc3RvcnRpb24gdHJhZGUtb2ZmLiBJbiB0aGlzIHN0dWR5LCB3ZSBwcm9wb3NlIHRoZSB0d28tc3RhZ2UgZnJhbWV3b3JrLCB3aGljaCBjb25zaXN0cyBvZiBSZXNpZHVhbC1RdWFudGl6ZWQgVkFFIChSUS1WQUUpIGFuZCBSUS1UcmFuc2Zvcm1lciwgdG8gZWZmZWN0aXZlbHkgZ2VuZXJhdGUgaGlnaC1yZXNvbHV0aW9uIGltYWdlcy4gR2l2ZW4gYSBmaXhlZCBjb2RlYm9vayBzaXplLCBSUS1WQUUgY2FuIHByZWNpc2VseSBhcHByb3hpbWF0ZSBhIGZlYXR1cmUgbWFwIG9mIGFuIGltYWdlIGFuZCByZXByZXNlbnQgdGhlIGltYWdlIGFzIGEgc3RhY2tlZCBtYXAgb2YgZGlzY3JldGUgY29kZXMuIFRoZW4sIFJRLVRyYW5zZm9ybWVyIGxlYXJucyB0byBwcmVkaWN0IHRoZSBxdWFudGl6ZWQgZmVhdHVyZSB2ZWN0b3IgYXQgdGhlIG5leHQgcG9zaXRpb24gYnkgcHJlZGljdGluZyB0aGUgbmV4dCBzdGFjayBvZiBjb2Rlcy4gVGhhbmtzIHRvIHRoZSBwcmVjaXNlIGFwcHJveGltYXRpb24gb2YgUlEtVkFFLCB3ZSBjYW4gcmVwcmVzZW50IGEgMjU2w5cyNTYgaW1hZ2UgYXMgOMOXOCByZXNvbHV0aW9uIG9mIHRoZSBmZWF0dXJlIG1hcCwgYW5kIFJRLVRyYW5zZm9ybWVyIGNhbiBlZmZpY2llbnRseSByZWR1Y2UgdGhlIGNvbXB1dGF0aW9uYWwgY29zdHMuIENvbnNlcXVlbnRseSwgb3VyIGZyYW1ld29yayBvdXRwZXJmb3JtcyB0aGUgZXhpc3RpbmcgQVIgbW9kZWxzIG9uIHZhcmlvdXMgYmVuY2htYXJrcyBvZiB1bmNvbmRpdGlvbmFsIGFuZCBjb25kaXRpb25hbCBpbWFnZSBnZW5lcmF0aW9uLiBPdXIgYXBwcm9hY2ggYWxzbyBoYXMgYSBzaWduaWZpY2FudGx5IGZhc3RlciBzYW1wbGluZyBzcGVlZCB0aGFuIHByZXZpb3VzIEFSIG1vZGVscyB0byBnZW5lcmF0ZSBoaWdoLXF1YWxpdHkgaW1hZ2VzLiAiLDUwLjAsLCwiS29yZWEgKFJlcHVibGljIG9mKSxLb3JlYSAoUmVwdWJsaWMgb2YpIiwsLCw0LjAsLDIwMjYtMDUtMjUgMTI6MTU6MDkrMDA6MDAsLCwsLCwiSW5kdXN0cnksQWNhZGVtaWEiLCwsLDQzMi4wLCwsLCwsLCwzMjE4LjAwMjcxODE5ODQwOTYsSGFyZHdhcmUsLCwsLApTdGF0ZW1lbnQgQ3VycmljdWx1bSBMZWFybmluZywiTGFuZ3VhZ2UsTWF0aGVtYXRpY3MiLCJBdXRvbWF0ZWQgdGhlb3JlbSBwcm92aW5nLExhbmd1YWdlIG1vZGVsaW5nL2dlbmVyYXRpb24sUXVlc3Rpb24gYW5zd2VyaW5nLE1hdGhlbWF0aWNhbCByZWFzb25pbmciLE9wZW5BSSwiU3RhbmlzbGFzIFBvbHUsIEplc3NlIE1pY2hhZWwgSGFuLCBLdW5oYW8gWmhlbmcsIE1hbnRhcyBCYWtzeXMsIElnb3IgQmFidXNjaGtpbiwgSWx5YSBTdXRza2V2ZXIgIiwyMDIyLTAzLTAyLEZvcm1hbCBNYXRoZW1hdGljcyBTdGF0ZW1lbnQgQ3VycmljdWx1bSBMZWFybmluZyxodHRwczovL2FyeGl2Lm9yZy9hYnMvMjIwMi4wMTM0NCwxNjEuMCxTT1RBIGltcHJvdmVtZW50LCIiImJ5IGFwcGx5aW5nIHRoaXMgZXhwZXJ0IGl0ZXJhdGlvbiB0byBhIG1hbnVhbGx5IGN1cmF0ZWQgc2V0IG9mIHByb2JsZW0gc3RhdGVtZW50cywgd2UgYWNoaWV2ZSBzdGF0ZS1vZi10aGUtYXJ0IG9uIHRoZSBtaW5pRjJGIGJlbmNobWFyaywgYXV0b21hdGljYWxseSBzb2x2aW5nIG11bHRpcGxlIGNoYWxsZW5naW5nIHByb2JsZW1zIGRyYXduIGZyb20gaGlnaCBzY2hvb2wgb2x5bXBpYWRzLiIiIiw3NzQwMDAwMDAuMCwsMS43OTAxNjQ4ZSsyMiwicHJldHJhaW5pbmc6IAo2IEZMT1AvcGFyYW1ldGVyL3Rva2VuICogNzc0MDAwMDAwIHBhcmFtZXRlcnMgKiAzNzIwMDAwMDAwMDAgdG9rZW5zID0gMS43Mjc1NjhlKzIxIEZMT1AgCgp1bmtub3duIG51bWJlciBvZiBlcG9jaHMgLT4gIiJMaWtlbHkiIiBjb25maWRlbmNlCgpleHBlcnQgaXRlcmF0aW9uOiAKMzEyMDAwMDAwMDAwMDAwIEZMT1AvR1BVL3NlYyAqIDQ4MDAwIEdQVS1ob3VycyAqIDM2MDAgc2VjIC8gaG91ciAqIDAuMyBbYXNzdW1lZCB1dGlsaXphdGlvbl0gPSAxLjYxNzQwOGUrMjIgRkxPUAoKMS42MTc0MDhlKzIyIEZMT1AgKyAxLjcyNzU2OGUrMjEgRkxPUCA9IDEuNzkwMTY0OGUrMjIgRkxPUCIsMzcyMDAwMDAwMDAwLCJUYWJsZSBvbiBwMTIgZ2l2ZXMgV2ViTWF0aCBkYXRhc2V0IHNpemUgaW4gR0Igb2YgY29kZS4gVW5jb21wcmVzc2VkIGNvZGUgcHJvYmFibHkgaGFzIGEgc2ltaWxhciBudW1iZXIgb2YgdG9rZW5zIHBlciBnaWdhYnl0ZSBhcyBuYXR1cmFsIGxhbmd1YWdlIHRleHQsIG9uIHRoZSBvcmRlciBvZiAzZTggdG9rZW5zIHBlciBHQi4iLCwiIiJ3aXRoIG91ciA3NzRtIHBhcmFtZXRlcnMgbW9kZWwsIHJ1bm5pbmcgYSBmdWxsIGV4cGVydCBpdGVyYXRpb24gdG8gdHJhaW4gzrggZnVsbCByZXF1aXJlZCBhYm91dCAyMDAwIEExMDAKZGF5cyBvZiBjb21wdXRlIiIKCjIwMDAgZGF5cyA9IDQ4MDAwIGhvdXJzIixOVklESUEgQTEwMCwsTGlrZWx5LCJXZSBleHBsb3JlIHRoZSB1c2Ugb2YgZXhwZXJ0IGl0ZXJhdGlvbiBpbiB0aGUgY29udGV4dCBvZiBsYW5ndWFnZSBtb2RlbGluZyBhcHBsaWVkIHRvIGZvcm1hbCBtYXRoZW1hdGljcy4gV2Ugc2hvdyB0aGF0IGF0IHNhbWUgY29tcHV0ZSBidWRnZXQsIGV4cGVydCBpdGVyYXRpb24sIGJ5IHdoaWNoIHdlIG1lYW4gcHJvb2Ygc2VhcmNoIGludGVybGVhdmVkIHdpdGggbGVhcm5pbmcsIGRyYW1hdGljYWxseSBvdXRwZXJmb3JtcyBwcm9vZiBzZWFyY2ggb25seS4gV2UgYWxzbyBvYnNlcnZlIHRoYXQgd2hlbiBhcHBsaWVkIHRvIGEgY29sbGVjdGlvbiBvZiBmb3JtYWwgc3RhdGVtZW50cyBvZiBzdWZmaWNpZW50bHkgdmFyaWVkIGRpZmZpY3VsdHksIGV4cGVydCBpdGVyYXRpb24gaXMgY2FwYWJsZSBvZiBmaW5kaW5nIGFuZCBzb2x2aW5nIGEgY3VycmljdWx1bSBvZiBpbmNyZWFzaW5nbHkgZGlmZmljdWx0IHByb2JsZW1zLCB3aXRob3V0IHRoZSBuZWVkIGZvciBhc3NvY2lhdGVkIGdyb3VuZC10cnV0aCBwcm9vZnMuIEZpbmFsbHksIGJ5IGFwcGx5aW5nIHRoaXMgZXhwZXJ0IGl0ZXJhdGlvbiB0byBhIG1hbnVhbGx5IGN1cmF0ZWQgc2V0IG9mIHByb2JsZW0gc3RhdGVtZW50cywgd2UgYWNoaWV2ZSBzdGF0ZS1vZi10aGUtYXJ0IG9uIHRoZSBtaW5pRjJGIGJlbmNobWFyaywgYXV0b21hdGljYWxseSBzb2x2aW5nIG11bHRpcGxlIGNoYWxsZW5naW5nIHByb2JsZW1zIGRyYXduIGZyb20gaGlnaCBzY2hvb2wgb2x5bXBpYWRzLiIsLCxBUEkgYWNjZXNzLFVuaXRlZCBTdGF0ZXMgb2YgQW1lcmljYSwsLCwsLDIwMjYtMDUtMjUgMTI6MTU6MDgrMDA6MDAsLCwsLCxJbmR1c3RyeSwsLCw0ODAwMC4wLFVucmVsZWFzZWQsIkl0IHNlZW1zIHRoYXQgb25seSBpbmZlcmVuY2UgY29kZSBpcyBoZXJlLCBubyBtb2RlbCB3ZWlnaHRzIG9yIHByZS10cmFpbmluZyBjb2RlOgpodHRwczovL2dpdGh1Yi5jb20vb3BlbmFpL2xlYW4tZ3ltCkFwYWNoZSAyLjAKCiIiV2UgcHJlc2VudCBsZWFuLWd5beKAmXMgQVBJIiIiLCwsLCwsLEhhcmR3YXJlLCwsLCxObwpEZWVwTmV0LExhbmd1YWdlLCJMYW5ndWFnZSBtb2RlbGluZyxUcmFuc2xhdGlvbixMYW5ndWFnZSBtb2RlbGluZy9nZW5lcmF0aW9uIixNaWNyb3NvZnQgUmVzZWFyY2gsIkhvbmd5dSBXYW5nLCBTaHVtaW5nIE1hLCBMaSBEb25nLCBTaGFvaGFuIEh1YW5nLCBEb25nZG9uZyBaaGFuZywgRnVydSBXZWkiLDIwMjItMDMtMDEsIkRlZXBOZXQ6IFNjYWxpbmcgVHJhbnNmb3JtZXJzIHRvIDEsMDAwIExheWVycyIsaHR0cHM6Ly9hcnhpdi5vcmcvYWJzLzIyMDMuMDA1NTUsMjQ0LjAsU09UQSBpbXByb3ZlbWVudCwiIiJSZW1hcmthYmx5LCBvbiBhIG11bHRpbGluZ3VhbCBiZW5jaG1hcmsgd2l0aCA3LDQ4MiB0cmFuc2xhdGlvbiBkaXJlY3Rpb25zLCBvdXIgMjAwLWxheWVyIG1vZGVsIHdpdGggMy4yQiBwYXJhbWV0ZXJzIHNpZ25pZmljYW50bHkgb3V0cGVyZm9ybXMgdGhlIDQ4LWxheWVyIHN0YXRlLW9mLXRoZS1hcnQgbW9kZWwgd2l0aCAxMkIgcGFyYW1ldGVycyBieSA1IEJMRVUgcG9pbnRzIiIiLDMyMDAwMDAwMDAuMCwiIiJSZW1hcmthYmx5LCBvbiBhIG11bHRpbGluZ3VhbCBiZW5jaG1hcmsgd2l0aCA3LDQ4MiB0cmFuc2xhdGlvbiBkaXJlY3Rpb25zLCBvdXIgMjAwLWxheWVyIG1vZGVsIHdpdGggMy4yQiBwYXJhbWV0ZXJzIHNpZ25pZmljYW50bHkgb3V0cGVyZm9ybXMgdGhlIDQ4LWxheWVyIHN0YXRlLW9mLXRoZS1hcnQgbW9kZWwgd2l0aCAxMkIgcGFyYW1ldGVycyBieSA1IEJMRVUgcG9pbnRzLCB3aGljaCBpbmRpY2F0ZXMgYSBwcm9taXNpbmcgc2NhbGluZyBkaXJlY3Rpb24iIgoKRURJVCAwNS8wNS8yMDIyOiBUaGUgMTJCIG1vZGVsIHdhcyBwcmVzZW50ZWQgaW4gYW4gZWFybGllciBwYXBlci4gVGhpcyBwYXBlciBwcmVzZW50cyBhIDMuMkIgbW9kZWwiLCwiVGhleSBzaG93IHJlc3VsdHMgb24gcGFyIHdpdGggdGhlIG9yaWdpbmFsIFRyYW5zZm9ybWVyLCBzbyBwcm9iYWJseSBsZXNzIHRoYW4gMi4zZTE5IEZMT1AuIiwyNzI2Mjk3NjAwMDAsIiIiIFRoZSBmaW5hbCBkYXRhIGNvbnNpc3RzIG9mIDEwMiBsYW5ndWFnZXMsIDE5MzIgZGlyZWN0aW9ucywgYW5kCjEyQiBzZW50ZW5jZSBwYWlycy4iIiIsLCwsLENvbmZpZGVudCwiSW4gdGhpcyBwYXBlciwgd2UgcHJvcG9zZSBhIHNpbXBsZSB5ZXQgZWZmZWN0aXZlIG1ldGhvZCB0byBzdGFiaWxpemUgZXh0cmVtZWx5IGRlZXAgVHJhbnNmb3JtZXJzLiBTcGVjaWZpY2FsbHksIHdlIGludHJvZHVjZSBhIG5ldyBub3JtYWxpemF0aW9uIGZ1bmN0aW9uIChEZWVwTm9ybSkgdG8gbW9kaWZ5IHRoZSByZXNpZHVhbCBjb25uZWN0aW9uIGluIFRyYW5zZm9ybWVyLCBhY2NvbXBhbnlpbmcgd2l0aCB0aGVvcmV0aWNhbGx5IGRlcml2ZWQgaW5pdGlhbGl6YXRpb24uIEluLWRlcHRoIHRoZW9yZXRpY2FsIGFuYWx5c2lzIHNob3dzIHRoYXQgbW9kZWwgdXBkYXRlcyBjYW4gYmUgYm91bmRlZCBpbiBhIHN0YWJsZSB3YXkuIFRoZSBwcm9wb3NlZCBtZXRob2QgY29tYmluZXMgdGhlIGJlc3Qgb2YgdHdvIHdvcmxkcywgaS5lLiwgZ29vZCBwZXJmb3JtYW5jZSBvZiBQb3N0LUxOIGFuZCBzdGFibGUgdHJhaW5pbmcgb2YgUHJlLUxOLCBtYWtpbmcgRGVlcE5vcm0gYSBwcmVmZXJyZWQgYWx0ZXJuYXRpdmUuIFdlIHN1Y2Nlc3NmdWxseSBzY2FsZSBUcmFuc2Zvcm1lcnMgdXAgdG8gMSwwMDAgbGF5ZXJzIChpLmUuLCAyLDUwMCBhdHRlbnRpb24gYW5kIGZlZWQtZm9yd2FyZCBuZXR3b3JrIHN1YmxheWVycykgd2l0aG91dCBkaWZmaWN1bHR5LCB3aGljaCBpcyBvbmUgb3JkZXIgb2YgbWFnbml0dWRlIGRlZXBlciB0aGFuIHByZXZpb3VzIGRlZXAgVHJhbnNmb3JtZXJzLiBSZW1hcmthYmx5LCBvbiBhIG11bHRpbGluZ3VhbCBiZW5jaG1hcmsgd2l0aCA3LDQ4MiB0cmFuc2xhdGlvbiBkaXJlY3Rpb25zLCBvdXIgMjAwLWxheWVyIG1vZGVsIHdpdGggMy4yQiBwYXJhbWV0ZXJzIHNpZ25pZmljYW50bHkgb3V0cGVyZm9ybXMgdGhlIDQ4LWxheWVyIHN0YXRlLW9mLXRoZS1hcnQgbW9kZWwgd2l0aCAxMkIgcGFyYW1ldGVycyBieSA1IEJMRVUgcG9pbnRzLCB3aGljaCBpbmRpY2F0ZXMgYSBwcm9taXNpbmcgc2NhbGluZyBkaXJlY3Rpb24uIiw0LjAsLFVucmVsZWFzZWQsVW5pdGVkIFN0YXRlcyBvZiBBbWVyaWNhLCwsLCwsMjAyNi0wNS0yNSAxMjoxNTowOCswMDowMCwsLCwsLEluZHVzdHJ5LCwsMi4zZSsxOSwsT3BlbiBzb3VyY2UsIm1vZGVsIGNvZGUgaXMgc2FpZCB0byBiZSBwYXJ0IG9mIHRoZSB0b3JjaHNjYWxlIGxpYnJhcnkgKEkgYW0gbm90IHN1cmUgaWYgZnVsbCBwcmUtdHJhaW5pbmcgY29kZSBpcyBoZXJlKToKaHR0cHM6Ly9naXRodWIuY29tL21pY3Jvc29mdC90b3JjaHNjYWxlCgpNSVQgbGljZW5zZSIsLCwsRlAxNiwsLENvbXBhcmlzb24gd2l0aCBvdGhlciBtb2RlbHMsLCwsLE5vClBvbHlDb2RlcixMYW5ndWFnZSxDb2RlIGdlbmVyYXRpb24sQ2FybmVnaWUgTWVsbG9uIFVuaXZlcnNpdHkgKENNVSksIkZyYW5rIEYuIFh1LCBVcmkgQWxvbiwgR3JhaGFtIE5ldWJpZywgVmluY2VudCBKLiBIZWxsZW5kb29ybiIsMjAyMi0wMi0yNixBIFN5c3RlbWF0aWMgRXZhbHVhdGlvbiBvZiBMYXJnZSBMYW5ndWFnZSBNb2RlbHMgb2YgQ29kZSxodHRwczovL2FyeGl2Lm9yZy9hYnMvMjIwMi4xMzE2OSw4NjAuMCxTT1RBIGltcHJvdmVtZW50LCIiIkluIHRoZSBDIHByb2dyYW1taW5nIGxhbmd1YWdlLCBQb2x5Q29kZXIgb3V0cGVyZm9ybXMgYWxsIG1vZGVscyBpbmNsdWRpbmcgQ29kZXgiIgoKc2VlbXMgdG8gYmUgU09UQSBpbiBvcGVuLXNvdXJjZSwgbm90IG92ZXJhbGwiLDI3MDAwMDAwMDAuMCwyLjdCIGZvciBsYXJnZXN0IG1vZGVsLDEuMWUrMjEsIiIiV2UgdXNlIEdQVC1OZW9YIHRvb2xraXQgMTEgdG8KdHJhaW4gdGhlIG1vZGVsIGVmZmljaWVudGx5IGluIHBhcmFsbGVsIHdpdGggOCBOdmlkaWEgUlRYIDgwMDAgR1BVcyBvbiBhIHNpbmdsZSBtYWNoaW5lLiBUaGUgd2FsbAp0aW1lIHVzZWQgdG8gdHJhaW4gdGhlIGxhcmdlc3QgMi43QiBtb2RlbCBpcyBhYm91dCA2IHdlZWtzIiIKCjggKiAxMzAgVEZMT1AvcyAqIDYgKiA3ICogMjQgKiAzNjAwICogMC4zICh1dGlsaXphdGlvbikgfj0gMS4xZTIxIiwzOTMwMDAwMDAwMCwiMjQ5R0IKClRoZXkgdHJhaW5lZCBvbiAzOUIgdG9rZW5zIHBlciBUYWJsZSAzLCBidXQgSSdtIG5vdCBzdXJlIGhvdyBtYW55IGVwb2NocyB0aGF0IGlzLiBNYXkgYmUgPDEuICIsMTAwMC4wLDYgd2Vla3MsTlZJRElBIFF1YWRybyBSVFggODAwMCwsTGlrZWx5LCJMYXJnZSBsYW5ndWFnZSBtb2RlbHMgKExNcykgb2YgY29kZSBoYXZlIHJlY2VudGx5IHNob3duIHRyZW1lbmRvdXMgcHJvbWlzZSBpbiBjb21wbGV0aW5nIGNvZGUgYW5kIHN5bnRoZXNpemluZyBjb2RlIGZyb20gbmF0dXJhbCBsYW5ndWFnZSBkZXNjcmlwdGlvbnMuIEhvd2V2ZXIsIHRoZSBjdXJyZW50IHN0YXRlLW9mLXRoZS1hcnQgY29kZSBMTXMgKGUuZy4sIENvZGV4IChDaGVuIGV0IGFsLiwgMjAyMSkpIGFyZSBub3QgcHVibGljbHkgYXZhaWxhYmxlLCBsZWF2aW5nIG1hbnkgcXVlc3Rpb25zIGFib3V0IHRoZWlyIG1vZGVsIGFuZCBkYXRhIGRlc2lnbiBkZWNpc2lvbnMuIFdlIGFpbSB0byBmaWxsIGluIHNvbWUgb2YgdGhlc2UgYmxhbmtzIHRocm91Z2ggYSBzeXN0ZW1hdGljIGV2YWx1YXRpb24gb2YgdGhlIGxhcmdlc3QgZXhpc3RpbmcgbW9kZWxzOiBDb2RleCwgR1BULUosIEdQVC1OZW8sIEdQVC1OZW9YLTIwQiwgYW5kIENvZGVQYXJyb3QsIGFjcm9zcyB2YXJpb3VzIHByb2dyYW1taW5nIGxhbmd1YWdlcy4gQWx0aG91Z2ggQ29kZXggaXRzZWxmIGlzIG5vdCBvcGVuLXNvdXJjZSwgd2UgZmluZCB0aGF0IGV4aXN0aW5nIG9wZW4tc291cmNlIG1vZGVscyBkbyBhY2hpZXZlIGNsb3NlIHJlc3VsdHMgaW4gc29tZSBwcm9ncmFtbWluZyBsYW5ndWFnZXMsIGFsdGhvdWdoIHRhcmdldGVkIG1haW5seSBmb3IgbmF0dXJhbCBsYW5ndWFnZSBtb2RlbGluZy4gV2UgZnVydGhlciBpZGVudGlmeSBhbiBpbXBvcnRhbnQgbWlzc2luZyBwaWVjZSBpbiB0aGUgZm9ybSBvZiBhIGxhcmdlIG9wZW4tc291cmNlIG1vZGVsIHRyYWluZWQgZXhjbHVzaXZlbHkgb24gYSBtdWx0aS1saW5ndWFsIGNvcnB1cyBvZiBjb2RlLiBXZSByZWxlYXNlIGEgbmV3IG1vZGVsLCBQb2x5Q29kZXIsIHdpdGggMi43QiBwYXJhbWV0ZXJzIGJhc2VkIG9uIHRoZSBHUFQtMiBhcmNoaXRlY3R1cmUsIHdoaWNoIHdhcyB0cmFpbmVkIG9uIDI0OUdCIG9mIGNvZGUgYWNyb3NzIDEyIHByb2dyYW1taW5nIGxhbmd1YWdlcyBvbiBhIHNpbmdsZSBtYWNoaW5lLiBJbiB0aGUgQyBwcm9ncmFtbWluZyBsYW5ndWFnZSwgUG9seUNvZGVyIG91dHBlcmZvcm1zIGFsbCBtb2RlbHMgaW5jbHVkaW5nIENvZGV4LiBPdXIgdHJhaW5lZCBtb2RlbHMgYXJlIG9wZW4tc291cmNlIGFuZCBwdWJsaWNseSBhdmFpbGFibGUgYXQgdGhpcyBodHRwcyBVUkwsIHdoaWNoIGVuYWJsZXMgZnV0dXJlIHJlc2VhcmNoIGFuZCBhcHBsaWNhdGlvbiBpbiB0aGlzIGFyZWEuIiwsLE9wZW4gd2VpZ2h0cyAodW5yZXN0cmljdGVkKSxVbml0ZWQgU3RhdGVzIG9mIEFtZXJpY2EsLCwsLCwyMDI2LTA1LTI1IDEyOjE1OjEwKzAwOjAwLCwsLCwsQWNhZGVtaWEsVHJ1ZSwsLCxVbnJlbGVhc2VkLCJNSVQgbGljZW5zZSBmb3IgbW9kZWwgd2VpZ2h0cwpodHRwczovL2h1Z2dpbmdmYWNlLmNvL05pbmVkYXlXYW5nL1BvbHlDb2Rlci0yLjdCCgpJdCBzZWVtcyB0aGF0IHRoZXJlIGlzIG5vIHByZXRyYWluaW5nIGNvZGUgaGVyZTogaHR0cHM6Ly9naXRodWIuY29tL1ZIZWxsZW5kb29ybi9Db2RlLUxNcyIsLCwsRlAxNiwsLEhhcmR3YXJlLE5pbmVkYXlXYW5nLCwsLFllcwpGb3VyQ2FzdE5ldCxFYXJ0aCBzY2llbmNlLFdlYXRoZXIgZm9yZWNhc3RpbmcsIk5WSURJQSxORVJTQywgTGF3cmVuY2UgQmVya2VsZXkgTmF0aW9uYWwgTGFib3JhdG9yeSxVbml2ZXJzaXR5IG9mIE1pY2hpZ2FuLFJpY2UgVW5pdmVyc2l0eSxDYWxpZm9ybmlhIEluc3RpdHV0ZSBvZiBUZWNobm9sb2d5LFB1cmR1ZSBVbml2ZXJzaXR5IiwiSmFpZGVlcCBQYXRoYWssIFNoYXNoYW5rIFN1YnJhbWFuaWFuLCBQZXRlciBIYXJyaW5ndG9uLCBTYW5qZWV2IFJhamEsIEFzaGVzaCBDaGF0dG9wYWRoeWF5LCBNb3J0ZXphIE1hcmRhbmksIFRob3JzdGVuIEt1cnRoLCBEYXZpZCBIYWxsLCBab25neWkgTGksIEthbXlhciBBeml6emFkZW5lc2hlbGksIFBlZHJhbSBIYXNzYW56YWRlaCwgS2FydGhpayBLYXNoaW5hdGgsIEFuaW1hc2hyZWUgQW5hbmRrdW1hciIsMjAyMi0wMi0yMixGb3VyQ2FzdE5ldDogQSBHbG9iYWwgRGF0YS1kcml2ZW4gSGlnaC1yZXNvbHV0aW9uIFdlYXRoZXIgTW9kZWwgdXNpbmcgQWRhcHRpdmUgRm91cmllciBOZXVyYWwgT3BlcmF0b3JzLGh0dHBzOi8vYXJ4aXYub3JnL2Ficy8yMjAyLjExMjE0LCxTT1RBIGltcHJvdmVtZW50LCIiIkZvdXJDYXN0TmV0IG1hdGNoZXMgdGhlIGZvcmVjYXN0aW5nIGFjY3VyYWN5IG9mIHRoZSBFQ01XRiBJbnRlZ3JhdGVkCkZvcmVjYXN0aW5nIFN5c3RlbSAoSUZTKSwgYSBzdGF0ZS1vZi10aGUtYXJ0IE51bWVyaWNhbCBXZWF0aGVyIFByZWRpY3Rpb24gKE5XUCkgbW9kZWwsIGF0IHNob3J0IGxlYWQgdGltZXMgZm9yIGxhcmdlLXNj</x:v>
      </x:c>
    </x:row>
    <x:row r="214" ht="18" customHeight="1">
      <x:c r="A214" s="17" t="n">
        <x:v>209</x:v>
      </x:c>
      <x:c r="B214" s="17" t="n">
        <x:v>310</x:v>
      </x:c>
      <x:c r="C214" s="160" t="str">
        <x:v>YWxlIHZhcmlhYmxlcywgd2hpbGUgb3V0cGVyZm9ybWluZyBJRlMgZm9yIHNtYWxsLXNjYWxlIHZhcmlhYmxlcywgaW5jbHVkaW5nIHByZWNpcGl0YXRpb24uICIiCgoiInRoZSBGb3VyQ2FzdE5ldCBtb2RlbCBoYXMgbWFueSBjaGFyYWN0ZXJpc3RpY3MgdGhhdCBtYWtlIGl0IHN1cGVyaW9yIHRvIHRoZSBwcmlvciBTT1RBIERMV1AgbW9kZWwiIiIsLCwzLjQ1MDQ3MDRlKzIwLDMxMjAwMDAwMDAwMDAwMCBGTE9QIC8gR1BVIC8gc2VjIFtBMTAwXSAqIDY0IEdQVXMgKiAxNiBob3VycyAqIDM2MDAgc2VjIC8gaG91ciAqIDAuMyBbYXNzdW1lZCB1dGlsaXphdGlvbl0gPSAzLjQ1MDQ3MDRlKzIwIEZMT1AsLCIiIiBUaGUgbW9kZWwgaXMgcHJlLXRyYWluZWQgdXNpbmcgYSBjb3NpbmUgbGVhcm5pbmctcmF0ZSBzY2hlZHVsZSB3aXRoIGEgc3RhcnRpbmcgbGVhcm5pbmcgcmF0ZSBgMSBmb3IgODAgZXBvY2hzLiBGb2xsb3dpbmcgdGhlIHByZS10cmFpbmluZywgdGhlIG1vZGVsIGlzIGZpbmUtdHVuZWQgZm9yIGEgZnVydGhlciA1MCBlcG9jaHMiIgoKIiJUaGUgdHJhaW5pbmcgZGF0YXNldCBjb25zaXN0cyBvZgo1NDAyMCBzYW1wbGVzIHdoaWxlIHRoZSB2YWxpZGF0aW9uIGRhdGFzZXQgY29udGFpbnMgMjkyMCBzYW1wbGVzIiIKCkdsb2JhbCBiYXRjaCBzaXplIDY0ClBhdGNoIHNpemUgcCDDlyBwIDggw5cgOCIsMTYuMCwiIiJUaGUgZW5kIHRvIGVuZCB0cmFpbmluZyB0YWtlcyBhYm91dCAxNiBob3Vycwp3YWxsLWNsb2NrIHRpbWUgb24gYSBjbHVzdGVyIG9mIDY0IE52aWRpYSBBMTAwIEdQVXMuIiIiLE5WSURJQSBBMTAwLCxDb25maWRlbnQsIkZvdXJDYXN0TmV0LCBzaG9ydCBmb3IgRm91cmllciBGb3JlY2FzdGluZyBOZXVyYWwgTmV0d29yaywgaXMgYSBnbG9iYWwgZGF0YS1kcml2ZW4gd2VhdGhlciBmb3JlY2FzdGluZyBtb2RlbCB0aGF0IHByb3ZpZGVzIGFjY3VyYXRlIHNob3J0IHRvIG1lZGl1bS1yYW5nZSBnbG9iYWwgcHJlZGljdGlvbnMgYXQgIHJlc29sdXRpb24uIEZvdXJDYXN0TmV0IGFjY3VyYXRlbHkgZm9yZWNhc3RzIGhpZ2gtcmVzb2x1dGlvbiwgZmFzdC10aW1lc2NhbGUgdmFyaWFibGVzIHN1Y2ggYXMgdGhlIHN1cmZhY2Ugd2luZCBzcGVlZCwgcHJlY2lwaXRhdGlvbiwgYW5kIGF0bW9zcGhlcmljIHdhdGVyIHZhcG9yLiBJdCBoYXMgaW1wb3J0YW50IGltcGxpY2F0aW9ucyBmb3IgcGxhbm5pbmcgd2luZCBlbmVyZ3kgcmVzb3VyY2VzLCBwcmVkaWN0aW5nIGV4dHJlbWUgd2VhdGhlciBldmVudHMgc3VjaCBhcyB0cm9waWNhbCBjeWNsb25lcywgZXh0cmEtdHJvcGljYWwgY3ljbG9uZXMsIGFuZCBhdG1vc3BoZXJpYyByaXZlcnMuIEZvdXJDYXN0TmV0IG1hdGNoZXMgdGhlIGZvcmVjYXN0aW5nIGFjY3VyYWN5IG9mIHRoZSBFQ01XRiBJbnRlZ3JhdGVkIEZvcmVjYXN0aW5nIFN5c3RlbSAoSUZTKSwgYSBzdGF0ZS1vZi10aGUtYXJ0IE51bWVyaWNhbCBXZWF0aGVyIFByZWRpY3Rpb24gKE5XUCkgbW9kZWwsIGF0IHNob3J0IGxlYWQgdGltZXMgZm9yIGxhcmdlLXNjYWxlIHZhcmlhYmxlcywgd2hpbGUgb3V0cGVyZm9ybWluZyBJRlMgZm9yIHZhcmlhYmxlcyB3aXRoIGNvbXBsZXggZmluZS1zY2FsZSBzdHJ1Y3R1cmUsIGluY2x1ZGluZyBwcmVjaXBpdGF0aW9uLiBGb3VyQ2FzdE5ldCBnZW5lcmF0ZXMgYSB3ZWVrLWxvbmcgZm9yZWNhc3QgaW4gbGVzcyB0aGFuIDIgc2Vjb25kcywgb3JkZXJzIG9mIG1hZ25pdHVkZSBmYXN0ZXIgdGhhbiBJRlMuIFRoZSBzcGVlZCBvZiBGb3VyQ2FzdE5ldCBlbmFibGVzIHRoZSBjcmVhdGlvbiBvZiByYXBpZCBhbmQgaW5leHBlbnNpdmUgbGFyZ2UtZW5zZW1ibGUgZm9yZWNhc3RzIHdpdGggdGhvdXNhbmRzIG9mIGVuc2VtYmxlLW1lbWJlcnMgZm9yIGltcHJvdmluZyBwcm9iYWJpbGlzdGljIGZvcmVjYXN0aW5nLiBXZSBkaXNjdXNzIGhvdyBkYXRhLWRyaXZlbiBkZWVwIGxlYXJuaW5nIG1vZGVscyBzdWNoIGFzIEZvdXJDYXN0TmV0IGFyZSBhIHZhbHVhYmxlIGFkZGl0aW9uIHRvIHRoZSBtZXRlb3JvbG9neSB0b29sa2l0IHRvIGFpZCBhbmQgYXVnbWVudCBOV1AgbW9kZWxzLiIsMTMwLjAsLFVucmVsZWFzZWQsIlVuaXRlZCBTdGF0ZXMgb2YgQW1lcmljYSxVbml0ZWQgU3RhdGVzIG9mIEFtZXJpY2EsVW5pdGVkIFN0YXRlcyBvZiBBbWVyaWNhLFVuaXRlZCBTdGF0ZXMgb2YgQW1lcmljYSxVbml0ZWQgU3RhdGVzIG9mIEFtZXJpY2EsVW5pdGVkIFN0YXRlcyBvZiBBbWVyaWNhIiwsLCw2NC4wLCwyMDI1LTExLTI4IDExOjUzOjQ0KzAwOjAwLCwsLCwsIkluZHVzdHJ5LEdvdmVybm1lbnQsQWNhZGVtaWEsQWNhZGVtaWEsQWNhZGVtaWEsQWNhZGVtaWEiLCwsLCxVbnJlbGVhc2VkLCwsLCwsLDUxNDk4LjM2Mzk4MjU4OTU5LEhhcmR3YXJlLCwsLCxObwpTVC1Nb0UsTGFuZ3VhZ2UsTGFuZ3VhZ2UgbW9kZWxpbmcvZ2VuZXJhdGlvbiwiR29vZ2xlLEdvb2dsZSBCcmFpbixHb29nbGUgUmVzZWFyY2giLCJCYXJyZXQgWm9waCwgSXJ3YW4gQmVsbG8sIFNhbWVlciBLdW1hciwgTmFuIER1LCBZYW5waW5nIEh1YW5nLCBKZWZmIERlYW4sIE5vYW0gU2hhemVlciwgV2lsbGlhbSBGZWR1cyIsMjAyMi0wMi0xNyxTVC1Nb0U6IERlc2lnbmluZyBTdGFibGUgYW5kIFRyYW5zZmVyYWJsZSBTcGFyc2UgRXhwZXJ0IE1vZGVscyxodHRwczovL2FyeGl2Lm9yZy9hYnMvMjIwMi4wODkwNnYyLDM3NS4wLFNPVEEgaW1wcm92ZW1lbnQsIiIiU1QtTW9FLTMyQiBpbXByb3ZlcyB0aGUgY3VycmVudCBzdGF0ZS1vZi10aGUtYXJ0IG9uIHRoZSB0ZXN0IHNlcnZlciBzdWJtaXNzaW9ucyBmb3IgYm90aCBBUkMgRWFzeSAoOTIuNyDihpIgOTQuOCkgYW5kIEFSQyBDaGFsbGVuZ2UgKDgxLjQg4oaSIDg2LjUpLiIiIiwyNjkwMDAwMDAwMDAuMCwyNjlCLiBpdCdzIGNhbGxlZCBTVC1Nb0UtMzJCIGJlY2F1c2UgaXQncyBlcXVpdmFsZW50IHRvIGEgMzJCIGRlbnNlIG1vZGVsLiwyLjllKzIzLCJUaGUgcGFwZXIgY2xhaW1zICIic2NhbGluZyBhIHNwYXJzZSBtb2RlbCB0byAyNjlCIHBhcmFtZXRlcnMsIHdpdGggYSBjb21wdXRhdGlvbmFsIGNvc3QgY29tcGFyYWJsZSB0byBhIDMyQiBkZW5zZSBlbmNvZGVyLWRlY29kZXIiIi4gSWYgdGhpcyBpcyB0cnVlIGZvciB0cmFpbmluZyBjb3N0LCB0aGVuIDYqMzJlOSoxLjVlMTIgPSAyLjllMjMiLDE1MDAwMDAwMDAwMDAsIiIiV2UgcHJlLXRyYWluIGZvciAxLjVUIHRva2VucyBvbiBhIG1peHR1cmUgb2YgRW5nbGlzaC1vbmx5IEM0IGRhdGFzZXQgKFJhZmZlbCBldCBhbC4sIDIwMTkpIGFuZCB0aGUgZGF0YXNldCBmcm9tIEdMYU0gKER1IGV0IGFsLiwgMjAyMSkgc3VtbWFyaXplZCBpbiBBcHBlbmRpeCBFIiIKIiwsLCwsTGlrZWx5LCJTY2FsZSBoYXMgb3BlbmVkIG5ldyBmcm9udGllcnMgaW4gbmF0dXJhbCBsYW5ndWFnZSBwcm9jZXNzaW5nIC0tIGJ1dCBhdCBhIGhpZ2ggY29zdC4gSW4gcmVzcG9uc2UsIE1peHR1cmUtb2YtRXhwZXJ0cyAoTW9FKSBhbmQgU3dpdGNoIFRyYW5zZm9ybWVycyBoYXZlIGJlZW4gcHJvcG9zZWQgYXMgYW4gZW5lcmd5IGVmZmljaWVudCBwYXRoIHRvIGV2ZW4gbGFyZ2VyIGFuZCBtb3JlIGNhcGFibGUgbGFuZ3VhZ2UgbW9kZWxzLiBCdXQgYWR2YW5jaW5nIHRoZSBzdGF0ZS1vZi10aGUtYXJ0IGFjcm9zcyBhIGJyb2FkIHNldCBvZiBuYXR1cmFsIGxhbmd1YWdlIHRhc2tzIGhhcyBiZWVuIGhpbmRlcmVkIGJ5IHRyYWluaW5nIGluc3RhYmlsaXRpZXMgYW5kIHVuY2VydGFpbiBxdWFsaXR5IGR1cmluZyBmaW5lLXR1bmluZy4gT3VyIHdvcmsgZm9jdXNlcyBvbiB0aGVzZSBpc3N1ZXMgYW5kIGFjdHMgYXMgYSBkZXNpZ24gZ3VpZGUuIFdlIGNvbmNsdWRlIGJ5IHNjYWxpbmcgYSBzcGFyc2UgbW9kZWwgdG8gMjY5QiBwYXJhbWV0ZXJzLCB3aXRoIGEgY29tcHV0YXRpb25hbCBjb3N0IGNvbXBhcmFibGUgdG8gYSAzMkIgZGVuc2UgZW5jb2Rlci1kZWNvZGVyIFRyYW5zZm9ybWVyIChTdGFibGUgYW5kIFRyYW5zZmVyYWJsZSBNaXh0dXJlLW9mLUV4cGVydHMgb3IgU1QtTW9FLTMyQikuIEZvciB0aGUgZmlyc3QgdGltZSwgYSBzcGFyc2UgbW9kZWwgYWNoaWV2ZXMgc3RhdGUtb2YtdGhlLWFydCBwZXJmb3JtYW5jZSBpbiB0cmFuc2ZlciBsZWFybmluZywgYWNyb3NzIGEgZGl2ZXJzZSBzZXQgb2YgdGFza3MgaW5jbHVkaW5nIHJlYXNvbmluZyAoU3VwZXJHTFVFLCBBUkMgRWFzeSwgQVJDIENoYWxsZW5nZSksIHN1bW1hcml6YXRpb24gKFhTdW0sIENOTi1ETSksIGNsb3NlZCBib29rIHF1ZXN0aW9uIGFuc3dlcmluZyAoV2ViUUEsIE5hdHVyYWwgUXVlc3Rpb25zKSwgYW5kIGFkdmVyc2FyaWFsbHkgY29uc3RydWN0ZWQgdGFza3MgKFdpbm9ncmFuZGUsIEFOTEkgUjMpLiIsLCxVbnJlbGVhc2VkLCJVbml0ZWQgU3RhdGVzIG9mIEFtZXJpY2EsVW5pdGVkIFN0YXRlcyBvZiBBbWVyaWNhLFVuaXRlZCBTdGF0ZXMgb2YgQW1lcmljYSIsLCwsLCwyMDI2LTA1LTI1IDEyOjE1OjExKzAwOjAwLCwsLDEwMDAwMDAuMCwiIiIgV2UgdXNlIDFNIHRva2VucyBwZXIgYmF0Y2giIiIsIkluZHVzdHJ5LEluZHVzdHJ5LEluZHVzdHJ5IiwsLCwsT3BlbiBzb3VyY2UsIkFwYWNoZSBMaWNlbnNlIDIuMApDb2RlIGZvciBvdXIgbW9kZWxzIGlzIGF2YWlsYWJsZSBhdCBodHRwczovL2dpdGh1Yi5jb20vdGVuc29yZmxvdy9tZXNoL2Jsb2IvbWFzdGVyL21lc2hfdGVuc29yZmxvdy90cmFuc2Zvcm1lci9tb2UucHkiLFRydWUsLCxCRjE2LCwsT3BlcmF0aW9uIGNvdW50aW5nLCwsLCxObwpNaWRqb3VybmV5IFYxLEltYWdlIGdlbmVyYXRpb24sSW1hZ2UgZ2VuZXJhdGlvbixNaWRqb3VybmV5LCwyMDIyLTAyLTE1LCwsLCJTaWduaWZpY2FudCB1c2UsSGlzdG9yaWNhbCBzaWduaWZpY2FuY2UiLCJTaWduaWZpY2FudCBoaXN0b3JpY2FsIHVzYWdlIGFuZCBjb250cm92ZXJzeSBhcyBvbmUgb2YgdGhlIGZpcnN0IGdlbmVyYXRpdmUgQUkgYXJ0IG1vZGVscy4gRm9yIGV4YW1wbGU6Cmh0dHBzOi8vd3d3Lm55dGltZXMuY29tLzIwMjIvMDkvMDIvdGVjaG5vbG9neS9haS1hcnRpZmljaWFsLWludGVsbGlnZW5jZS1hcnRpc3RzLmh0bWwiLCwsLCwsLCwsLCxVbmtub3duLCwsLEhvc3RlZCBhY2Nlc3MgKG5vIEFQSSksVW5pdGVkIFN0YXRlcyBvZiBBbWVyaWNhLCwsLCwsMjAyNS0xMS0yOCAxMTo1Mzo0NCswMDowMCwsLCwsLEluZHVzdHJ5LCwsLCxVbnJlbGVhc2VkLCxUcnVlLCwsLCwsLCwsLCxObwpNdVplcm8gVlA5LFZpZGVvLFZpZGVvIGNvbXByZXNzaW9uLERlZXBNaW5kLCJBbW9sIE1hbmRoYW5lLCBBbnRvbiBaaGVybm92LCBNYXJpYmV0aCBSYXVoLCBDaGVuamllIEd1LCBNaWFvc2VuIFdhbmcsIEZsb3JhIFh1ZSwgV2VuZHkgU2hhbmcsIERlcmVrIFBhbmcsIFJlbmUgQ2xhdXMsIENoaW5nLUhhbiBDaGlhbmcsIENoZW5nIENoZW4sIEppbmduaW5nIEhhbiwgQW5naWUgQ2hlbiwgRGFuaWVsIEouIE1hbmtvd2l0eiwgSmFja3NvbiBCcm9zaGVhciwgSnVsaWFuIFNjaHJpdHR3aWVzZXIsIFRob21hcyBIdWJlcnQsIE9yaW9sIFZpbnlhbHMsIFRpbW90aHkgTWFubiIsMjAyMi0wMi0xNCxNdVplcm8gd2l0aCBTZWxmLWNvbXBldGl0aW9uIGZvciBSYXRlIENvbnRyb2wgaW4gVlA5IFZpZGVvIENvbXByZXNzaW9uLGh0dHBzOi8vYXJ4aXYub3JnL2Ficy8yMjAyLjA2NjI2LDQ4LjAsLCwsLCwiRGVmaW5pdGVseSA8IDFlMjMgRkxPUDogIiJBbGwgZXhwZXJpbWVudHMgaW4gdGhpcyBwYXBlciBhcmUgcnVuIHVzaW5nIEdvb2dsZSBDbG91ZCBUUFVzIFtHb29nbGUsIDIwMThdLiBUaGUgbGVhcm5lciBwcm9jZXNzZXMgdXNlIHR3byAzcmQgZ2VuZXJhdGlvbiBUUFVzLCBhbmQgdGhlIGFjdG9yIHByb2Nlc3NlcyB1c2UgZm91ciAybmQgZ2VuZXJhdGlvbiBUUFVzIGZvciAxNSBob3Vycy4iIiIsMjQwMDAwMDAwMCwsLCwsLFVua25vd24sIlZpZGVvIHN0cmVhbWluZyB1c2FnZSBoYXMgc2VlbiBhIHNpZ25pZmljYW50IHJpc2UgYXMgZW50ZXJ0YWlubWVudCwgZWR1Y2F0aW9uLCBhbmQgYnVzaW5lc3MgaW5jcmVhc2luZ2x5IHJlbHkgb24gb25saW5lIHZpZGVvLiBPcHRpbWl6aW5nIHZpZGVvIGNvbXByZXNzaW9uIGhhcyB0aGUgcG90ZW50aWFsIHRvIGluY3JlYXNlIGFjY2VzcyBhbmQgcXVhbGl0eSBvZiBjb250ZW50IHRvIHVzZXJzLCBhbmQgcmVkdWNlIGVuZXJneSB1c2UgYW5kIGNvc3RzIG92ZXJhbGwuIEluIHRoaXMgcGFwZXIsIHdlIHByZXNlbnQgYW4gYXBwbGljYXRpb24gb2YgdGhlIE11WmVybyBhbGdvcml0aG0gdG8gdGhlIGNoYWxsZW5nZSBvZiB2aWRlbyBjb21wcmVzc2lvbi4gU3BlY2lmaWNhbGx5LCB3ZSB0YXJnZXQgdGhlIHByb2JsZW0gb2YgbGVhcm5pbmcgYSByYXRlIGNvbnRyb2wgcG9saWN5IHRvIHNlbGVjdCB0aGUgcXVhbnRpemF0aW9uIHBhcmFtZXRlcnMgKFFQKSBpbiB0aGUgZW5jb2RpbmcgcHJvY2VzcyBvZiBsaWJ2cHgsIGFuIG9wZW4gc291cmNlIFZQOSB2aWRlbyBjb21wcmVzc2lvbiBsaWJyYXJ5IHdpZGVseSB1c2VkIGJ5IHBvcHVsYXIgdmlkZW8tb24tZGVtYW5kIChWT0QpIHNlcnZpY2VzLiBXZSB0cmVhdCB0aGlzIGFzIGEgc2VxdWVudGlhbCBkZWNpc2lvbiBtYWtpbmcgcHJvYmxlbSB0byBtYXhpbWl6ZSB0aGUgdmlkZW8gcXVhbGl0eSB3aXRoIGFuIGVwaXNvZGljIGNvbnN0cmFpbnQgaW1wb3NlZCBieSB0aGUgdGFyZ2V0IGJpdHJhdGUuIE5vdGFibHksIHdlIGludHJvZHVjZSBhIG5vdmVsIHNlbGYtY29tcGV0aXRpb24gYmFzZWQgcmV3YXJkIG1lY2hhbmlzbSB0byBzb2x2ZSBjb25zdHJhaW5lZCBSTCB3aXRoIHZhcmlhYmxlIGNvbnN0cmFpbnQgc2F0aXNmYWN0aW9uIGRpZmZpY3VsdHksIHdoaWNoIGlzIGNoYWxsZW5naW5nIGZvciBleGlzdGluZyBjb25zdHJhaW5lZCBSTCBtZXRob2RzLiBXZSBkZW1vbnN0cmF0ZSB0aGF0IHRoZSBNdVplcm8tYmFzZWQgcmF0ZSBjb250cm9sIGFjaGlldmVzIGFuIGF2ZXJhZ2UgNi4yOCUgcmVkdWN0aW9uIGluIHNpemUgb2YgdGhlIGNvbXByZXNzZWQgdmlkZW9zIGZvciB0aGUgc2FtZSBkZWxpdmVyZWQgdmlkZW8gcXVhbGl0eSBsZXZlbCAobWVhc3VyZWQgYXMgUFNOUiBCRC1yYXRlKSBjb21wYXJlZCB0byBsaWJ2cHgncyB0d28tcGFzcyBWQlIgcmF0ZSBjb250cm9sIHBvbGljeSwgd2hpbGUgaGF2aW5nIGJldHRlciBjb25zdHJhaW50IHNhdGlzZmFjdGlvbiBiZWhhdmlvci4iLCwsVW5yZWxlYXNlZCxVbml0ZWQgS2luZ2RvbSBvZiBHcmVhdCBCcml0YWluIGFuZCBOb3J0aGVybiBJcmVsYW5kLCwsLCwsMjAyNi0wNS0yNSAxMjoxNToxMSswMDowMCwsLCwsLEluZHVzdHJ5LCwsLCxVbnJlbGVhc2VkLCwsLCwsLCwsLCwsLE5vCkxhTURBLExhbmd1YWdlLExhbmd1YWdlIG1vZGVsaW5nLEdvb2dsZSwiUm9tYWwgVGhvcHBpbGFuLCBEYW5pZWwgRGUgRnJlaXRhcywgSmFtaWUgSGFsbCwgTm9hbSBTaGF6ZWVyLCBBcG9vcnYgS3Vsc2hyZXNodGhhLCBIZW5nLVR6ZSBDaGVuZywgQWxpY2lhIEppbiwgVGF5bG9yIEJvcywgTGVzbGllIEJha2VyLCBZdSBEdSwgWWFHdWFuZyBMaSwgSG9uZ3JhZSBMZWUsIEh1YWl4aXUgU3RldmVuIFpoZW5nLCBBbWluIEdoYWZvdXJpLCBNYXJjZWxvIE1lbmVnYWxpLCBZYW5waW5nIEh1YW5nLCBNYXhpbSBLcmlrdW4sIERtaXRyeSBMZXBpa2hpbiwgSmFtZXMgUWluLCBEZWhhbyBDaGVuLCBZdWFuemhvbmcgWHUsIFpoaWZlbmcgQ2hlbiwgQWRhbSBSb2JlcnRzLCBNYWFydGVuIEJvc21hLCBZYW5xaSBaaG91LCBDaHVuZy1DaGluZyBDaGFuZywgSWdvciBLcml2b2tvbiwgV2lsbCBSdXNjaCwgTWFyYyBQaWNrZXR0LCBLYXRobGVlbiBNZWllci1IZWxsc3Rlcm4sIE1lcmVkaXRoIFJpbmdlbCBNb3JyaXMsIFR1bHNlZSBEb3NoaSwgUmVuZWxpdG8gRGVsb3MgU2FudG9zLCBUb2p1IER1a2UsIEpvaG5ueSBTb3Jha2VyLCBCZW4gWmV2ZW5iZXJnZW4sIFZpbm9ka3VtYXIgUHJhYmhha2FyYW4sIE1hcmsgRGlheiwgQmVuIEh1dGNoaW5zb24sIEtyaXN0ZW4gT2xzb24sIEFsZWphbmRyYSBNb2xpbmEsIEVyaW4gSG9mZm1hbi1Kb2huLCBKb3NoIExlZSwgTG9yYSBBcm95bywgUmF2aSBSYWpha3VtYXIsIEFsZW5hIEJ1dHJ5bmEsIE1hdHRoZXcgTGFtbSwgVmlrdG9yaXlhIEt1em1pbmEsIEpvZSBGZW50b24sIEFhcm9uIENvaGVuLCBSYWNoZWwgQmVybnN0ZWluLCBSYXkgS3VyendlaWwsIEJsYWlzZSBBZ3VlcmEtQXJjYXMsIENsYWlyZSBDdWksIE1hcmlhbiBDcm9haywgRWQgQ2hpLCBRdW9jIExlIiwyMDIyLTAyLTEwLExhTURBOiBMYW5ndWFnZSBNb2RlbHMgZm9yIERpYWxvZyBBcHBsaWNhdGlvbnMsaHR0cHM6Ly9hcnhpdi5vcmcvYWJzLzIyMDEuMDgyMzksMTg2My4wLEhpc3RvcmljYWwgc2lnbmlmaWNhbmNlLCwxMzcwMDAwMDAwMDAuMCwiIiJMYU1EQSBpcyBhIGZhbWlseSBvZiBUcmFuc2Zvcm1lci1iYXNlZCBuZXVyYWwgbGFuZ3VhZ2UgbW9kZWxzIHNwZWNpYWxpemVkIGZvciBkaWFsb2csIHdoaWNoIGhhdmUgdXAgdG8gMTM3QiBwYXJhbWV0ZXJzIiIiLDMuNTVlKzIzLCIiIlRoZSB0b3RhbCBGTE9QUyBpcyA1Ni41JSAqIDEyMyBURkxPUFMvcyAqIDEwMjQgY2hpcHMgKiA1Ny43IGRheXMKPSAzLjU1RSsyMyIiCkZyb20gaHR0cHM6Ly9hcnhpdi5vcmcvcGRmLzIyMDEuMDgyMzkucGRmIHAuMTgKIiwyMDgwMDAwMDAwMDAwLCIiImFuZCBhcmUgcHJlLXRyYWluZWQgb24gMS41NlQgd29yZHMgb2YgcHVibGljIGRpYWxvZyBkYXRhIGFuZCB3ZWIgdGV4dCIiIiwxMzg1LjAsNTcuNyBkYXlzICogMjQsR29vZ2xlIFRQVSB2MyxTZWxmLXN1cGVydmlzZWQgbGVhcm5pbmcsQ29uZmlkZW50LCJXZSBwcmVzZW50IExhTURBOiBMYW5ndWFnZSBNb2RlbHMgZm9yIERpYWxvZyBBcHBsaWNhdGlvbnMuIExhTURBIGlzIGEgZmFtaWx5IG9mIFRyYW5zZm9ybWVyLWJhc2VkIG5ldXJhbCBsYW5ndWFnZSBtb2RlbHMgc3BlY2lhbGl6ZWQgZm9yIGRpYWxvZywgd2hpY2ggaGF2ZSB1cCB0byAxMzdCIHBhcmFtZXRlcnMgYW5kIGFyZSBwcmUtdHJhaW5lZCBvbiAxLjU2VCB3b3JkcyBvZiBwdWJsaWMgZGlhbG9nIGRhdGEgYW5kIHdlYiB0ZXh0LiBXaGlsZSBtb2RlbCBzY2FsaW5nIGFsb25lIGNhbiBpbXByb3ZlIHF1YWxpdHksIGl0IHNob3dzIGxlc3MgaW1wcm92ZW1lbnRzIG9uIHNhZmV0eSBhbmQgZmFjdHVhbCBncm91bmRpbmcuIFdlIGRlbW9uc3RyYXRlIHRoYXQgZmluZS10dW5pbmcgd2l0aCBhbm5vdGF0ZWQgZGF0YSBhbmQgZW5hYmxpbmcgdGhlIG1vZGVsIHRvIGNvbnN1bHQgZXh0ZXJuYWwga25vd2xlZGdlIHNvdXJjZXMgY2FuIGxlYWQgdG8gc2lnbmlmaWNhbnQgaW1wcm92ZW1lbnRzIHRvd2FyZHMgdGhlIHR3byBrZXkgY2hhbGxlbmdlcyBvZiBzYWZldHkgYW5kIGZhY3R1YWwgZ3JvdW5kaW5nLiBUaGUgZmlyc3QgY2hhbGxlbmdlLCBzYWZldHksIGludm9sdmVzIGVuc3VyaW5nIHRoYXQgdGhlIG1vZGVsJ3MgcmVzcG9uc2VzIGFyZSBjb25zaXN0ZW50IHdpdGggYSBzZXQgb2YgaHVtYW4gdmFsdWVzLCBzdWNoIGFzIHByZXZlbnRpbmcgaGFybWZ1bCBzdWdnZXN0aW9ucyBhbmQgdW5mYWlyIGJpYXMuIFdlIHF1YW50aWZ5IHNhZmV0eSB1c2luZyBhIG1ldHJpYyBiYXNlZCBvbiBhbiBpbGx1c3RyYXRpdmUgc2V0IG9mIGh1bWFuIHZhbHVlcywgYW5kIHdlIGZpbmQgdGhhdCBmaWx0ZXJpbmcgY2FuZGlkYXRlIHJlc3BvbnNlcyB1c2luZyBhIExhTURBIGNsYXNzaWZpZXIgZmluZS10dW5lZCB3aXRoIGEgc21hbGwgYW1vdW50IG9mIGNyb3dkd29ya2VyLWFubm90YXRlZCBkYXRhIG9mZmVycyBhIHByb21pc2luZyBhcHByb2FjaCB0byBpbXByb3ZpbmcgbW9kZWwgc2FmZXR5LiBUaGUgc2Vjb25kIGNoYWxsZW5nZSwgZmFjdHVhbCBncm91bmRpbmcsIGludm9sdmVzIGVuYWJsaW5nIHRoZSBtb2RlbCB0byBjb25zdWx0IGV4dGVybmFsIGtub3dsZWRnZSBzb3VyY2VzLCBzdWNoIGFzIGFuIGluZm9ybWF0aW9uIHJldHJpZXZhbCBzeXN0ZW0sIGEgbGFuZ3VhZ2UgdHJhbnNsYXRvciwgYW5kIGEgY2FsY3VsYXRvci4gV2UgcXVhbnRpZnkgZmFjdHVhbGl0eSB1c2luZyBhIGdyb3VuZGVkbmVzcyBtZXRyaWMsIGFuZCB3ZSBmaW5kIHRoYXQgb3VyIGFwcHJvYWNoIGVuYWJsZXMgdGhlIG1vZGVsIHRvIGdlbmVyYXRlIHJlc3BvbnNlcyBncm91bmRlZCBpbiBrbm93biBzb3VyY2VzLCByYXRoZXIgdGhhbiByZXNwb25zZXMgdGhhdCBtZXJlbHkgc291bmQgcGxhdXNpYmxlLiBGaW5hbGx5LCB3ZSBleHBsb3JlIHRoZSB1c2Ugb2YgTGFNREEgaW4gdGhlIGRvbWFpbnMgb2YgZWR1Y2F0aW9uIGFuZCBjb250ZW50IHJlY29tbWVuZGF0aW9ucywgYW5kIGFuYWx5emUgdGhlaXIgaGVscGZ1bG5lc3MgYW5kIHJvbGUgY29uc2lzdGVuY3kuIiwsLFVucmVsZWFzZWQsVW5pdGVkIFN0YXRlcyBvZiBBbWVyaWNhLCwsLDEwMjQuMCwsMjAyNi0wNS0yNSAxMjoxNToxMCswMDowMCwsLCwyNTYwMDAuMCwiIiJBbGwgbW9kZWxzIHdlcmUgdHJhaW5lZCB3aXRoIDI1NksgdG9rZW5zIHBlciBiYXRjaCIiIixJbmR1c3RyeSxUcnVlLCwsMTQxODI0MC4wLFVucmVsZWFzZWQsLFRydWUsMjI5OTQ5Ljk4NjI1OTk5NTQ0LCIiIldlIHVzZWQgdGhlIExpbmd2byBmcmFtZXdvcmsgWzk0XSBmb3IgdHJhaW5pbmcgYW5kIGFjaGlldmVkIDEyMyBURkxPUFMvc2VjIHdpdGggNTYuNSUgRkxPUFMgdXRpbGl6YXRpb24iIgoKSEZVID0gMC41NjUwCiIsLCw5MjcyMTguMzAxNDA1MDQzLEhhcmR3YXJlLCwsLDAuNTY1LE5vClByb3RlaW5CRVJULEJpb2xvZ3ksIlByb3RlaW5zLFByb3RlaW4gZ2VuZXJhdGlvbixQcm90ZWluIHJlcHJlc2VudGF0aW9uIGxlYXJuaW5nIiwiSGVicmV3IFVuaXZlcnNpdHkgb2YgSmVydXNhbGVtLEJlbi1HdXJpb24gVW5pdmVyc2l0eSBvZiB0aGUgTmVnZXYsRGVlcCBUcmFkaW5nIiwiTmFkYXYgQnJhbmRlcywgRGFuIE9mZXIsIFlhbSBQZWxlZywgTmFkYXYgUmFwcG9wb3J0LCBNaWNoYWwgTGluaWFsIiwyMDIyLTAyLTEwLFByb3RlaW5CRVJUOiBhIHVuaXZlcnNhbCBkZWVwLWxlYXJuaW5nIG1vZGVsIG9mIHByb3RlaW4gc2VxdWVuY2UgYW5kIGZ1bmN0aW9uLGh0dHBzOi8vYWNhZGVtaWMub3VwLmNvbS9iaW9pbmZvcm1hdGljcy9hcnRpY2xlLzM4LzgvMjEwMi82NTAyMjc0LDc3NS4wLFNPVEEgaW1wcm92ZW1lbnQsIlRhYmxlIDI6IGV2YWx1YXRlZCBvbiBUQVBFIGJlbmNobWFyaywgbm90IGFic29sdXRlIFNPVEEgb24gYWxsIG9mIGl0LCBvbmx5IG9uIFN0YWJpbGl0eSAoU3BlYXJtYW4gz4EgPSAwLjc2KQoKIiJQcm90ZWluQkVSVCBvYnRhaW5zIG5lYXIgc3RhdGUtb2YtdGhlLWFydCBwZXJmb3JtYW5jZSwgYW5kIHNvbWV0aW1lcyBleGNlZWRzIGl0LCBvbiBtdWx0aXBsZSBiZW5jaG1hcmtzIGNvdmVyaW5nIGRpdmVyc2UgcHJvdGVpbiBwcm9wZXJ0aWVzIChpbmNsdWRpbmcgcHJvdGVpbiBzdHJ1Y3R1cmUsIHBvc3QtdHJhbnNsYXRpb25hbCBtb2RpZmljYXRpb25zIGFuZCBiaW9waHlzaWNhbCBhdHRyaWJ1dGVzKSIiIiwxNjAwMDAwMC4wLCIiIkFsdG9nZXRoZXIsIGl0IGluY2x1ZGVzIOKIvDE2TSB0cmFpbmFibGUgcGFyYW1ldGVycywgbWFraW5nIGl0IHN1YnN0YW50aWFsbHkgc21hbGxlciB0aGFuIG90aGVyIHByb3RlaW4gbGFuZ3VhZ2UgbW9kZWxzIiIiLDYuNWUrMTksIiIiUHJldHJhaW5pbmcgc3BlZWQgb24gYSBzaW5nbGUgR1BVIChOdmlkaWEgUXVhZHJvIFJUWCA1MDAwKSB3YXMgMjgwIHByb3RlaW4gcmVjb3JkcyBwZXIgc2Vjb25kLiBXZSB0cmFpbmVkIHRoZSBtb2RlbCBmb3IgMjjigIlkYXlzIG92ZXIg4oi8NjcwTSByZWNvcmRzIiIKCjI4ICogMjQgKiAzNjAwICogODkgVEZMT1AvcyAqIDAuMyAoYXNzdW1lZCB1dGlsaXphdGlvbikgPSA2LjVlMTkKaHR0cHM6Ly93d3cud29sZnJhbWFscGhhLmNvbS9pbnB1dD9pPTI4K2RheXMrKis4OStURkxPUCUyRnMrKiswLjMiLDM3NTk4MjAwMDAwLCJOdW1iZXIgb2YgcHJvdGVpbnM6IDEwNiwwMDAsMDAwCkF2ZXJhZ2UgcHJvdGVpbiBsZW5ndGg6IDMwMCBhbWlubyBhY2lkcwoKVG90YWwgdW5pcXVlIHRva2VucyA9IDEwNiwwMDAsMDAwIMOXIDMwMCA9IDMxLDgwMCwwMDAsMDAwIOKJiCAzLjJlMTAgdG9rZW5zIiw2NzIuMCwyOCBkYXlzLE5WSURJQSBRdWFkcm8gUlRYIDUwMDAsU2VsZi1zdXBlcnZpc2VkIGxlYXJuaW5nLENvbmZpZGVudCwiU2VsZi1zdXBlcnZpc2VkIGRlZXAgbGFuZ3VhZ2UgbW9kZWxpbmcgaGFzIHNob3duIHVucHJlY2VkZW50ZWQgc3VjY2VzcyBhY3Jvc3MgbmF0dXJhbCBsYW5ndWFnZSB0YXNrcywgYW5kIGhhcyByZWNlbnRseSBiZWVuIHJlcHVycG9zZWQgdG8gYmlvbG9naWNhbCBzZXF1ZW5jZXMuIEhvd2V2ZXIsIGV4aXN0aW5nIG1vZGVscyBhbmQgcHJldHJhaW5pbmcgbWV0aG9kcyBhcmUgZGVzaWduZWQgYW5kIG9wdGltaXplZCBmb3IgdGV4dCBhbmFseXNpcy4gV2UgaW50cm9kdWNlIFByb3RlaW5CRVJULCBhIGRlZXAgbGFuZ3VhZ2UgbW9kZWwgc3BlY2lmaWNhbGx5IGRlc2lnbmVkIGZvciBwcm90ZWlucy4gT3VyIHByZXRyYWluaW5nIHNjaGVtZSBjb21iaW5lcyBsYW5ndWFnZSBtb2RlbGluZyB3aXRoIGEgbm92ZWwgdGFzayBvZiBHZW5lIE9udG9sb2d5IChHTykgYW5ub3RhdGlvbiBwcmVkaWN0aW9uLiBXZSBpbnRyb2R1Y2Ugbm92ZWwgYXJjaGl0ZWN0dXJhbCBlbGVtZW50cyB0aGF0IG1ha2UgdGhlIG1vZGVsIGhpZ2hseSBlZmZpY2llbnQgYW5kIGZsZXhpYmxlIHRvIGxvbmcgc2VxdWVuY2VzLiBUaGUgYXJjaGl0ZWN0dXJlIG9mIFByb3RlaW5CRVJUIGNvbnNpc3RzIG9mIGJvdGggbG9jYWwgYW5kIGdsb2JhbCByZXByZXNlbnRhdGlvbnMsIGFsbG93aW5nIGVuZC10by1lbmQgcHJvY2Vzc2luZyBvZiB0aGVzZSB0eXBlcyBvZiBpbnB1dHMgYW5kIG91dHB1dHMuIFByb3RlaW5CRVJUIG9idGFpbnMgbmVhciBzdGF0ZS1vZi10aGUtYXJ0IHBlcmZvcm1hbmNlLCBhbmQgc29tZXRpbWVzIGV4Y2VlZHMgaXQsIG9uIG11bHRpcGxlIGJlbmNobWFya3MgY292ZXJpbmcgZGl2ZXJzZSBwcm90ZWluIHByb3BlcnRpZXMgKGluY2x1ZGluZyBwcm90ZWluIHN0cnVjdHVyZSwgcG9zdC10cmFuc2xhdGlvbmFsIG1vZGlmaWNhdGlvbnMgYW5kIGJpb3BoeXNpY2FsIGF0dHJpYnV0ZXMpLCBkZXNwaXRlIHVzaW5nIGEgZmFyIHNtYWxsZXIgYW5kIGZhc3RlciBtb2RlbCB0aGFuIGNvbXBldGluZyBkZWVwLWxlYXJuaW5nIG1ldGhvZHMuIE92ZXJhbGwsIFByb3RlaW5CRVJUIHByb3ZpZGVzIGFuIGVmZmljaWVudCBmcmFtZXdvcmsgZm9yIHJhcGlkbHkgdHJhaW5pbmcgcHJvdGVpbiBwcmVkaWN0b3JzLCBldmVuIHdpdGggbGltaXRlZCBsYWJlbGVkIGRhdGEuIiw2LjQsLE9wZW4gd2VpZ2h0cyAodW5yZXN0cmljdGVkKSwiSXNyYWVsLElzcmFlbCxVbml0ZWQgU3RhdGVzIG9mIEFtZXJpY2EiLCwsLDEuMCwsMjAyNi0wMS0wMSAxNDowMTozOCswMDowMCwsLCwyNjAwOC4wLCJTdXBwbGVtZW50YXJ5IG1hdGVyaWFsczogIiJEdXJpbmcgcHJldHJhaW5pbmcgd2UgdXNlZCBiYXRjaCBzaXplcyBvZiAxMjgsIDY0IG9yIDMyIGZvciBlcGlzb2RlcyBvZiAxMjgsIDUxMiBvciAxLDAyNCB0b2tlbnMsIHJlc3BlY3RpdmVseSIiIFNpbmNlIHRoZXkgc2VlbSB0byBiZSB1c2VkIGluIGVxdWFsIHBhcnRzLCB0YWtpbmcgZ2VvbWV0cmljIG1lYW46ICgoMTI4KjEyOCkqKDY0KjUxMikqKDMyKjEwMjQpKSoqKDEvMykgPSAyNiwwMDgiLCJBY2FkZW1pYSxBY2FkZW1pYSxJbmR1c3RyeSIsLCwsLE9wZW4gc291cmNlLCJNSVQgbGljZW5zZQoKaHR0cHM6Ly9naXRodWIuY29tL25hZGF2YnJhL3Byb3RlaW5fYmVydCIsLCwsLCwyNTQuMjg4MDYyNDc1MTUwNTgsSGFyZHdhcmUsLCwsLFllcwpHUFQtTmVvWC0yMEIsTGFuZ3VhZ2UsTGFuZ3VhZ2UgbW9kZWxpbmcvZ2VuZXJhdGlvbixFbGV1dGhlckFJLCJTaWQgQmxhY2ssIFN0ZWxsYSBCaWRlcm1hbiwgRXJpYyBIYWxsYWhhbiwgUXVlbnRpbiBBbnRob255LCBMZW8gR2FvLCBMYXVyZW5jZSBHb2xkaW5nLCBIb3JhY2UgSGUsIENvbm5vciBMZWFoeSwgS3lsZSBNY0RvbmVsbCwgSmFzb24gUGhhbmcsIE1pY2hhZWwgUGllbGVyLCBVU1ZTTiBTYWkgUHJhc2hhbnRoLCBTaGl2YW5zaHUgUHVyb2hpdCwgTGFyaWEgUmV5bm9sZHMsIEpvbmF0aGFuIFRvdywgQmVuIFdhbmcsIFNhbXVlbCBXZWluYmFjaCIsMjAyMi0wMi0wOSxHUFQtTmVvWC0yMEI6IEFuIE9wZW4tU291cmNlIEF1dG9yZWdyZXNzaXZlIExhbmd1YWdlIE1vZGVsLGh0dHBzOi8vYXJ4aXYub3JnL2Ficy8yMjA0LjA2NzQ1LDk5OC4wLEhpc3RvcmljYWwgc2lnbmlmaWNhbmNlLCwyMDAwMDAwMDAwMC4wLCw5LjMxNjI3MDA4ZSsyMixUcmFpbmVkIGZvciAzIG1vbnRocyBvbiA5NiBBMTAwcyAoYWNjb3JkaW5nIHRvIGNvcnJlc3BvbmRlbmNlIHdpdGggYXV0aG9yKS4gTGV0J3Mgc2F5IDAuNCB1dGlsaXphdGlvbiByYXRlLiwzNDExNzMzNjc5NjUsIiIiSW4gYWdncmVnYXRlLCB0aGUgUGlsZSBjb25zaXN0cyBvZiBvdmVyIDgyNUdpQiBvZiByYXcgdGV4dCBkYXRhIiIKCkZpZ3VyZSA0IiwyMTYwLjAsInNlZSBvdGhlciBub3RlcwoiLE5WSURJQSBBMTAwIFNYTTQgNDAgR0IsU2VsZi1zdXBlcnZpc2VkIGxlYXJuaW5nLENvbmZpZGVudCwiV2UgaW50cm9kdWNlIEdQVC1OZW9YLTIwQiwgYSAyMCBiaWxsaW9uIHBhcmFtZXRlciBhdXRvcmVncmVzc2l2ZSBsYW5ndWFnZSBtb2RlbCB0cmFpbmVkIG9uIHRoZSBQaWxlLCB3aG9zZSB3ZWlnaHRzIHdpbGwgYmUgbWFkZSBmcmVlbHkgYW5kIG9wZW5seSBhdmFpbGFibGUgdG8gdGhlIHB1YmxpYyB0aHJvdWdoIGEgcGVybWlzc2l2ZSBsaWNlbnNlLiBJdCBpcywgdG8gdGhlIGJlc3Qgb2Ygb3VyIGtub3dsZWRnZSwgdGhlIGxhcmdlc3QgZGVuc2UgYXV0b3JlZ3Jlc3NpdmUgbW9kZWwgdGhhdCBoYXMgcHVibGljbHkgYXZhaWxhYmxlIHdlaWdodHMgYXQgdGhlIHRpbWUgb2Ygc3VibWlzc2lvbi4gSW4gdGhpcyB3b3JrLCB3ZSBkZXNjcmliZSBcbW9kZWx7fSdzIGFyY2hpdGVjdHVyZSBhbmQgdHJhaW5pbmcgYW5kIGV2YWx1YXRlIGl0cyBwZXJmb3JtYW5jZSBvbiBhIHJhbmdlIG9mIGxhbmd1YWdlLXVuZGVyc3RhbmRpbmcsIG1hdGhlbWF0aWNzLCBhbmQga25vd2xlZGdlLWJhc2VkIHRhc2tzLiBXZSBmaW5kIHRoYXQgR1BULU5lb1gtMjBCIGlzIGEgcGFydGljdWxhcmx5IHBvd2VyZnVsIGZldy1zaG90IHJlYXNvbmVyIGFuZCBnYWlucyBmYXIgbW9yZSBpbiBwZXJmb3JtYW5jZSB3aGVuIGV2YWx1YXRlZCBmaXZlLXNob3QgdGhhbiBzaW1pbGFybHkgc2l6ZWQgR1BULTMgYW5kIEZhaXJTZXEgbW9kZWxzLiBXZSBvcGVuLXNvdXJjZSB0aGUgdHJhaW5pbmcgYW5kIGV2YWx1YXRpb24gY29kZSwgYXMgd2VsbCBhcyB0aGUgbW9kZWwgd2VpZ2h0cywgYXQgdGhpcyBodHRwcyBVUkwuIiwxLjQsR1BULU5lb1gtMjBCLE9wZW4gd2VpZ2h0cyAodW5yZXN0cmljdGVkKSxVbml0ZWQgU3RhdGVzIG9mIEFtZXJpY2EsLCwsOTYuMCwsMjAyNi0wNS0yNSAxMjoxNToxMCswMDowMCwsLCwzMTUwMDAwLjAsIiIid2Ugb3B0IHRvIHVzZSB0aGUgc2FtZSBiYXRjaCBzaXplIGFzIE9wZW5BSeKAmXMgMTc1QiBtb2RlbOKAk2FwcHJveGltYXRlbHkgMy4xNU0gdG9rZW5zLCBvciAxNTM4IGNvbnRleHRzIG9mIDIwNDggdG9rZW5zIGVhY2gsIGFuZCB0cmFpbiBmb3IgYSB0b3RhbCBvZiAxNTAsMDAwIHN0ZXBzIiIiLFJlc2VhcmNoIGNvbGxlY3RpdmUsLCwsMjA3MzYwLjAsT3BlbiBzb3VyY2UsQXBhY2hlIDIuMC4gdHJhaW5pbmcgY29kZTogaHR0cHM6Ly9naXRodWIuY29tL0VsZXV0aGVyQUkvZ3B0LW5lb3ggLCwxODQyNzIuODA3MzYwMDI2MzcsIlByZXZpb3VzbHkgZ2l2ZW4gYXMgMC4zNzUwLCBidXQgbm8gc291cmNlIGZvdW5kLiIsRlAxNiwsNzcyNjkuOTEyNTE2OTYzOTYsSGFyZHdhcmUsLCwsLFllcwpNYXNrR0lUIChJbWFnZU5ldCksSW1hZ2UgZ2VuZXJhdGlvbiwiSW1hZ2UgZ2VuZXJhdGlvbixJbWFnZS10by1pbWFnZSIsR29vZ2xlIFJlc2VhcmNoLCJIdWl3ZW4gQ2hhbmcsIEhhbiBaaGFuZywgTHUgSmlhbmcsIENlIExpdSwgV2lsbGlhbSBULiBGcmVlbWFuIiwyMDIyLTAyLTA4LE1hc2tHSVQ6IE1hc2tlZCBHZW5lcmF0aXZlIEltYWdlIFRyYW5zZm9ybWVyLGh0dHBzOi8vYXJ4aXYub3JnL2Ficy8yMjAyLjA0MjAwLCxTT1RBIGltcHJvdmVtZW50LCIiIk91ciBleHBlcmltZW50cyBkZW1vbnN0cmF0ZSB0aGF0IE1hc2tHSVQgc2lnbmlmaWNhbnRseSBvdXRwZXJmb3JtcyB0aGUgc3RhdGUtb2YtdGhlLWFydCB0cmFuc2Zvcm1lciBtb2RlbCBvbiB0aGUgSW1hZ2VOZXQgZGF0YXNldCwgYW5kIGFjY2VsZXJhdGVzIGF1dG9yZWdyZXNzaXZlIGRlY29kaW5nIGJ5IHVwIHRvIDY0eCIiIiwyMjcwMDAwMDAuMCwiMjI3TQpUYWJsZSAxIiwsLCwiIiJGb3IgZWFjaCBkYXRhc2V0LCB3ZSBvbmx5IHRyYWluIGEgc2luZ2xlIGF1dG9lbmNvZGVyLCBkZWNvZGVyLCBhbmQgY29kZWJvb2sgd2l0aCAxMDI0IHRva2VucyBvbiBjcm9wcGVkIDI1NngyNTYgaW1hZ2VzIGZvciBhbGwgdGhlIGV4cGVyaW1lbnRzLiBUaGUgaW1hZ2UgaXMgYWx3YXlzIGNvbXByZXNzZWQgYnkgYSBmaXhlZCBmYWN0b3Igb2YgMTYsIGkuZS4gZnJvbSBIIMuGVyB0byBhIGdyaWQgb2YgdG9rZW5zIGluIHRoZSBzaXplIG9mIGggy4Ygdywgd2hlcmUgaD1IezE2IGFuZCB3PVd7MTYuIFdlIGZpbmQgdGhhdCB0aGlzIGF1dG9lbmNvZGVyLCB0b2dldGhlciB3aXRoIHRoZSBjb2RlYm9vaywgY2FuIGJlIHJldXNlZCB0byBzeW50aGVzaXplIDUxMsuGNTEyIGltYWdlcy4iIgoKIiJBbGwgbW9kZWxzIGFyZSB0cmFpbmVkIG9uIDR4NCBUUFUgZGV2aWNlcyB3aXRoIGEgYmF0Y2ggc2l6ZSBvZiAyNTYuIEltYWdlTmV0IG1vZGVscyBhcmUgdHJhaW5lZCBmb3IgMzAwIGVwb2NocyB3aGlsZSB0aGUgUGxhY2VzMiBtb2RlbCBpcyB0cmFpbmVkIGZvciAyMDAgZXBvY2hzLiIiIiwsLCwsQ29uZmlkZW50LCJHZW5lcmF0aXZlIHRyYW5zZm9ybWVycyBoYXZlIGV4cGVyaWVuY2VkIHJhcGlkIHBvcHVsYXJpdHkgZ3Jvd3RoIGluIHRoZSBjb21wdXRlciB2aXNpb24gY29tbXVuaXR5IGluIHN5bnRoZXNpemluZyBoaWdoLWZpZGVsaXR5IGFuZCBoaWdoLXJlc29sdXRpb24gaW1hZ2VzLiBUaGUgYmVzdCBnZW5lcmF0aXZlIHRyYW5zZm9ybWVyIG1vZGVscyBzbyBmYXIsIGhvd2V2ZXIsIHN0aWxsIHRyZWF0IGFuIGltYWdlIG5haXZlbHkgYXMgYSBzZXF1ZW5jZSBvZiB0b2tlbnMsIGFuZCBkZWNvZGUgYW4gaW1hZ2Ugc2VxdWVudGlhbGx5IGZvbGxvd2luZyB0aGUgcmFzdGVyIHNjYW4gb3JkZXJpbmcgKGkuZS4gbGluZS1ieS1saW5lKS4gV2UgZmluZCB0aGlzIHN0cmF0ZWd5IG5laXRoZXIgb3B0aW1hbCBub3IgZWZmaWNpZW50LiBUaGlzIHBhcGVyIHByb3Bvc2VzIGEgbm92ZWwgaW1hZ2Ugc3ludGhlc2lzIHBhcmFkaWdtIHVzaW5nIGEgYmlkaXJlY3Rpb25hbCB0cmFuc2Zvcm1lciBkZWNvZGVyLCB3aGljaCB3ZSB0ZXJtIE1hc2tHSVQuIER1cmluZyB0cmFpbmluZywgTWFza0dJVCBsZWFybnMgdG8gcHJlZGljdCByYW5kb21seSBtYXNrZWQgdG9rZW5zIGJ5IGF0dGVuZGluZyB0byB0b2tlbnMgaW4gYWxsIGRpcmVjdGlvbnMuIEF0IGluZmVyZW5jZSB0aW1lLCB0aGUgbW9kZWwgYmVnaW5zIHdpdGggZ2VuZXJhdGluZyBhbGwgdG9rZW5zIG9mIGFuIGltYWdlIHNpbXVsdGFuZW91c2x5LCBhbmQgdGhlbiByZWZpbmVzIHRoZSBpbWFnZSBpdGVyYXRpdmVseSBjb25kaXRpb25lZCBvbiB0aGUgcHJldmlvdXMgZ2VuZXJhdGlvbi4gT3VyIGV4cGVyaW1lbnRzIGRlbW9uc3RyYXRlIHRoYXQgTWFza0dJVCBzaWduaWZpY2FudGx5IG91dHBlcmZvcm1zIHRoZSBzdGF0ZS1vZi10aGUtYXJ0IHRyYW5zZm9ybWVyIG1vZGVsIG9uIHRoZSBJbWFnZU5ldCBkYXRhc2V0LCBhbmQgYWNjZWxlcmF0ZXMgYXV0b3JlZ3Jlc3NpdmUgZGVjb2RpbmcgYnkgdXAgdG8gNjR4LiBCZXNpZGVzLCB3ZSBpbGx1c3RyYXRlIHRoYXQgTWFza0dJVCBjYW4gYmUgZWFzaWx5IGV4dGVuZGVkIHRvIHZhcmlvdXMgaW1hZ2UgZWRpdGluZyB0YXNrcywgc3VjaCBhcyBpbnBhaW50aW5nLCBleHRyYXBvbGF0aW9uLCBhbmQgaW1hZ2UgbWFuaXB1bGF0aW9uLiIsMzAwLjAsLCxVbml0ZWQgU3RhdGVzIG9mIEFtZXJpY2EsLCwsMTYuMCwsMjAyNi0wMi0xMSAxOToyNjoyNyswMDowMCwsLCwsLEluZHVzdHJ5LCwsLCwsLCwsLCwsLCwsLCwsClJFVFJPLTdCLExhbmd1YWdlLCJMYW5ndWFnZSBtb2RlbGluZy9nZW5lcmF0aW9uLExhbmd1YWdlIG1vZGVsaW5nIixEZWVwTWluZCwiU2ViYXN0aWFuIEJvcmdlYXVkLCBBcnRodXIgTWVuc2NoLCBKb3JkYW4gSG9mZm1hbm4sIFRyZXZvciBDYWksIEVsaXphIFJ1dGhlcmZvcmQsIEthdGllIE1pbGxpY2FuLCBHZW9yZ2UgdmFuIGRlbiBEcmllc3NjaGUsIEplYW4tQmFwdGlzdGUgTGVzcGlhdSwgQm9nZGFuIERhbW9jLCBBaWRhbiBDbGFyaywgRGllZ28gZGUgTGFzIENhc2FzLCBBdXJlbGlhIEd1eSwgSmFjb2IgTWVuaWNrLCBSb21hbiBSaW5nLCBUb20gSGVubmlnYW4sIFNhZmZyb24gSHVhbmcsIExvcmVuIE1hZ2dpb3JlLCBDaHJpcyBKb25lcywgQWxiaW4gQ2Fzc2lyZXIsIEFuZHkgQnJvY2ssIE1pY2hlbGEgUGFnYW5pbmksIEdlb2ZmcmV5IElydmluZywgT3Jpb2wgVmlueWFscywgU2ltb24gT3NpbmRlcm8sS2FyZW4gU2ltb255YW4sIEphY2sgVy4gUmFl4oChLCBFcmljaCBFbHNlbuKAoSBhbmQgTGF1cmVudCBTaWZyZSIsMjAyMi0wMi0wNyxJbXByb3ZpbmcgbGFuZ3VhZ2UgbW9kZWxzIGJ5IHJldHJpZXZpbmcgZnJvbSB0cmlsbGlvbnMgb2YgdG9rZW5zLGh0dHBzOi8vYXJ4aXYub3JnL2Ficy8yMTEyLjA0NDI2LDE2NjUuMCxTT1RBIGltcHJvdmVtZW50LCIiIk91ciBsYXJnZXN0IG1vZGVsIG9idGFpbnMgc3RhdGUtb2YtdGhlLWFydCByZXN1bHRzIG9uIGEgcmFuZ2Ugb2YgZG93bnN0cmVhbSBldmFsdWF0aW9uIGRhdGFzZXRzIGluY2x1ZGluZyBXaWtpdGV4dDEwMyIiIiw3NTAwMDAwMDAwLjAsIiIiUmV0cm8gcHJvdmlkZXMgYSBjb25zdGFudCBnYWluIGZvciBtb2RlbHMgcmFuZ2luZyBmcm9tIDE1ME0gdG8gN0IgcGFyYW1ldGVycywgYW5kIFJldHJvIGNhbiBiZSBpbXByb3ZlZCBhdCBldmFsdWF0aW9uIHRpbWUgYnkgaW5jcmVhc2luZyB0aGUgZGF0YWJhc2Ugc2l6ZSBhbmQgdGhlIG51bWJlciBvZiByZXRyaWV2ZWQgbmVpZ2hib3Vycy4gIiIiLDEuNjhlKzIyLEM9Nk5EID0gNiAqIDdlOSAqIDQwMGU5ID0gMS43ZTIyICw0MTk0MzA0MDAwMDAsIiIid2UgdHJhaW4gZm9yIDQxOSw0MzAsNDAwLDAwMCB0cmFpbmluZyB0b2tlbnMiIiB+PSAzMTVCIHdvcmRzLiIsLCwsU2VsZi1zdXBlcnZpc2VkIGxlYXJuaW5nLENvbmZpZGVudCwiV2UgZW5oYW5jZSBhdXRvLXJlZ3Jlc3NpdmUgbGFuZ3VhZ2UgbW9kZWxzIGJ5IGNvbmRpdGlvbmluZyBvbiBkb2N1bWVudCBjaHVua3MgcmV0cmlldmVkIGZyb20gYSBsYXJnZSBjb3JwdXMsIGJhc2VkIG9uIGxvY2FsIHNpbWlsYXJpdHkgd2l0aCBwcmVjZWRpbmcgdG9rZW5zLiBXaXRoIGEgMiB0cmlsbGlvbiB0b2tlbiBkYXRhYmFzZSwgb3VyIFJldHJpZXZhbC1FbmhhbmNlZCBUcmFuc2Zvcm1lciAoUkVUUk8pIG9idGFpbnMgY29tcGFyYWJsZSBwZXJmb3JtYW5jZSB0byBHUFQtMyBhbmQgSnVyYXNzaWMtMSBvbiB0aGUgUGlsZSwgZGVzcGl0ZSB1c2luZyAyNcOXIGZld2VyIHBhcmFtZXRlcnMuIEFmdGVyIGZpbmUtdHVuaW5nLCBSRVRSTyBwZXJmb3JtYW5jZSB0cmFuc2xhdGVzIHRvIGRvd25zdHJlYW0ga25vd2xlZGdlLWludGVuc2l2ZSB0YXNrcyBzdWNoIGFzIHF1ZXN0aW9uIGFuc3dlcmluZy4gUkVUUk8gY29tYmluZXMgYSBmcm96ZW4gQmVydCByZXRyaWV2ZXIsIGEgZGlmZmVyZW50aWFibGUgZW5jb2RlciBhbmQgYSBjaHVua2VkIGNyb3NzLWF0dGVudGlvbiBtZWNoYW5pc20gdG8gcHJlZGljdCB0b2tlbnMgYmFzZWQgb24gYW4gb3JkZXIgb2YgbWFnbml0dWRlIG1vcmUgZGF0YSB0aGFuIHdoYXQgaXMgdHlwaWNhbGx5IGNvbnN1bWVkIGR1cmluZyB0cmFpbmluZy4gV2UgdHlwaWNhbGx5IHRyYWluIFJFVFJPIGZyb20gc2NyYXRjaCwgeWV0IGNhbiBhbHNvIHJhcGlkbHkgUkVUUk9maXQgcHJlLXRyYWluZWQgdHJhbnNmb3JtZXJzIHdpdGggcmV0cmlldmFsIGFuZCBzdGlsbCBhY2hpZXZlIGdvb2QgcGVyZm9ybWFuY2UuIE91ciB3b3JrIG9wZW5zIHVwIG5ldyBhdmVudWVzIGZvciBpbXByb3ZpbmcgbGFuZ3VhZ2UgbW9kZWxzIHRocm91Z2ggZXhwbGljaXQgbWVtb3J5IGF0IHVucHJlY2VkZW50ZWQgc2NhbGUuIiwsUkVUUk8tN0IsVW5yZWxlYXNlZCxVbml0ZWQgS2luZ2RvbSBvZiBHcmVhdCBCcml0YWluIGFuZCBOb3J0aGVybiBJcmVsYW5kLCwsLCwsMjAyNi0wNS0yNSAxMjoxNTowOCswMDowMCwsLCwyMDk3MTUyLjAsMTAyNCAqIDIwNDgsSW5kdXN0cnksLCwsLFVucmVsZWFzZWQsLCwsLCwsLE9wZXJhdGlvbiBjb3VudGluZywsLCwsTm8KQWxwaGFDb2RlLExhbmd1YWdlLENvZGUgZ2VuZXJhdGlvbixEZWVwTWluZCwiWXVqaWEgTGksIERhdmlkIENob2ksIEp1bnlvdW5nIENodW5nLCBOYXRlIEt1c2htYW4sIEp1bGlhbiBTY2hyaXR0d2llc2VyLCBSw6ltaSBMZWJsb25kLCBUb20gRWNjbGVzLCBKYW1lcyBLZWVsaW5nLCBGZWxpeCBHaW1lbm8sIEFndXN0aW4gRGFsIExhZ28sIFRob21hcyBIdWJlcnQsIFBldGVyIENob3ksIEN5cHJpZW4gZGUgTWFzc29uIGQnQXV0dW1lLCBJZ29yIEJhYnVzY2hraW4sIFhpbnl1biBDaGVuLCBQby1TZW4gSHVhbmcsIEpvaGFubmVzIFdlbGJsLCBTdmVuIEdvd2FsLCBBbGV4ZXkgQ2hlcmVwYW5vdiwgSmFtZXMgTW9sbG95LCBEYW5pZWwgSi4gTWFua293aXR6LCBFc21lIFN1dGhlcmxhbmQgUm9ic29uLCBQdXNobWVldCBLb2hsaSwgTmFuZG8gZGUgRnJlaXRhcywgS29yYXkgS2F2dWtjdW9nbHUsIE9yaW9sIFZpbnlhbHMiLDIwMjItMDItMDIsQ29tcGV0aXRpb24tTGV2ZWwgQ29kZSBHZW5lcmF0aW9uIHdpdGggQWxwaGFDb2RlLGh0dHBzOi8vYXJ4aXYub3JnL2Ficy8yMjAzLjA3ODE0LDIxNjIuMCxTT1RBIGltcHJvdmVtZW50LCIiIiBUbyB0aGUgYmVzdCBvZiBvdXIga25vd2xlZGdlLCB0aGlzIGlzIHRoZSBmaXJzdCB0aW1lIHRoYXQgYSBjb21wdXRlciBzeXN0ZW0gaGFzIGJlZW4KY29tcGV0aXRpdmUgd2l0aCBodW1hbiBwYXJ0aWNpcGFudHMgaW4gcHJvZ3JhbW1pbmcgY29tcGV0aXRpb25zIiIiLDQxMTAwMDAwMDAwLjAsNDEuMUIuIFRhYmxlIDMsMi4zODAxMDAwMDAwMDAwMWUrMjMsIlVzaW5nIEM9Nk5ELCB3ZSBoYXZlIEMgPSA2IEZMT1AvdG9rZW4vcGFyYW0gKiA0MS4xQiBwYXJhbXMgKiA5NjdCIHRva2VucyA9IDIuMzhlMjMgRkxPUC4KCkZpZ3VyZSA3IChhKSBzaG93cyBhIG1heGltdW0gdHJhaW5pbmcgY29tcHV0ZSBidWRnZXQgb2YgYXBwcm94IDIzMDAwIFRQVS1kYXlzIHBlciBtb2RlbC4gVGhpcyBtYXRjaGVzIHRoZSBvcGVyYXRpb24tY291bnRpbmcgZXN0aW1hdGUgYXQgNDQlIHV0aWxpemF0aW9uLiIsOTY3MDAwMDAwMDAwLEFwcGVuZGl4IHBhcnQgQSBoYXMgYW5zd2VycyBmb3IgcHJldHJhaW5pbmcuLDE0Ny4yLCJGaWd1cmUgNyAoYSkgc2hvd3MgdGhhdCB0aGUgbW9kZWxzIHdlcmUgdHJhaW5lZCBmb3IgYXJvdW5kIDIzMDAwIFRQVS1kYXlzLiBXZSBrbm93IHRoZXkgdHJhaW5lZCBvbiBUUFV2NHMsIGFuZCBpbiBhcHBlbmRpeCBELjEgdGhleSBzYXkgdGhleSBoYXZlIDM3NTAgVFBVdjQgYW5kIFRQVXY0aS4gQXNzdW1pbmcgdGhleSB0cmFpbmVkIG9ubHkgb24gdGhlIDM3NTAgVFBVdjRzLCB0aGF0IHN1Z2dlc3RzIDIz</x:v>
      </x:c>
    </x:row>
    <x:row r="215" ht="18" customHeight="1">
      <x:c r="A215" s="17" t="n">
        <x:v>210</x:v>
      </x:c>
      <x:c r="B215" s="17" t="n">
        <x:v>310</x:v>
      </x:c>
      <x:c r="C215" s="160" t="str">
        <x:v>MDAwIC8gMzc1MCA9IDYuMTMgZGF5cywgb3IgMTQ3LjIgaG91cnMuIixHb29nbGUgVFBVIHY0LFNlbGYtc3VwZXJ2aXNlZCBsZWFybmluZyxDb25maWRlbnQsIlByb2dyYW1taW5nIGlzIGEgcG93ZXJmdWwgYW5kIHViaXF1aXRvdXMgcHJvYmxlbS1zb2x2aW5nIHRvb2wuIERldmVsb3Bpbmcgc3lzdGVtcyB0aGF0IGNhbiBhc3Npc3QgcHJvZ3JhbW1lcnMgb3IgZXZlbiBnZW5lcmF0ZSBwcm9ncmFtcyBpbmRlcGVuZGVudGx5IGNvdWxkIG1ha2UgcHJvZ3JhbW1pbmcgbW9yZSBwcm9kdWN0aXZlIGFuZCBhY2Nlc3NpYmxlLCB5ZXQgc28gZmFyIGluY29ycG9yYXRpbmcgaW5ub3ZhdGlvbnMgaW4gQUkgaGFzIHByb3ZlbiBjaGFsbGVuZ2luZy4gUmVjZW50IGxhcmdlLXNjYWxlIGxhbmd1YWdlIG1vZGVscyBoYXZlIGRlbW9uc3RyYXRlZCBhbiBpbXByZXNzaXZlIGFiaWxpdHkgdG8gZ2VuZXJhdGUgY29kZSwgYW5kIGFyZSBub3cgYWJsZSB0byBjb21wbGV0ZSBzaW1wbGUgcHJvZ3JhbW1pbmcgdGFza3MuIEhvd2V2ZXIsIHRoZXNlIG1vZGVscyBzdGlsbCBwZXJmb3JtIHBvb3JseSB3aGVuIGV2YWx1YXRlZCBvbiBtb3JlIGNvbXBsZXgsIHVuc2VlbiBwcm9ibGVtcyB0aGF0IHJlcXVpcmUgcHJvYmxlbS1zb2x2aW5nIHNraWxscyBiZXlvbmQgc2ltcGx5IHRyYW5zbGF0aW5nIGluc3RydWN0aW9ucyBpbnRvIGNvZGUuIEZvciBleGFtcGxlLCBjb21wZXRpdGl2ZSBwcm9ncmFtbWluZyBwcm9ibGVtcyB3aGljaCByZXF1aXJlIGFuIHVuZGVyc3RhbmRpbmcgb2YgYWxnb3JpdGhtcyBhbmQgY29tcGxleCBuYXR1cmFsIGxhbmd1YWdlIHJlbWFpbiBleHRyZW1lbHkgY2hhbGxlbmdpbmcuIFRvIGFkZHJlc3MgdGhpcyBnYXAsIHdlIGludHJvZHVjZSBBbHBoYUNvZGUsIGEgc3lzdGVtIGZvciBjb2RlIGdlbmVyYXRpb24gdGhhdCBjYW4gY3JlYXRlIG5vdmVsIHNvbHV0aW9ucyB0byB0aGVzZSBwcm9ibGVtcyB0aGF0IHJlcXVpcmUgZGVlcGVyIHJlYXNvbmluZy4gSW4gc2ltdWxhdGVkIGV2YWx1YXRpb25zIG9uIHJlY2VudCBwcm9ncmFtbWluZyBjb21wZXRpdGlvbnMgb24gdGhlIENvZGVmb3JjZXMgcGxhdGZvcm0sIEFscGhhQ29kZSBhY2hpZXZlZCBvbiBhdmVyYWdlIGEgcmFua2luZyBvZiB0b3AgNTQuMyUgaW4gY29tcGV0aXRpb25zIHdpdGggbW9yZSB0aGFuIDUsMDAwIHBhcnRpY2lwYW50cy4gV2UgZm91bmQgdGhhdCB0aHJlZSBrZXkgY29tcG9uZW50cyB3ZXJlIGNyaXRpY2FsIHRvIGFjaGlldmUgZ29vZCBhbmQgcmVsaWFibGUgcGVyZm9ybWFuY2U6ICgxKSBhbiBleHRlbnNpdmUgYW5kIGNsZWFuIGNvbXBldGl0aXZlIHByb2dyYW1taW5nIGRhdGFzZXQgZm9yIHRyYWluaW5nIGFuZCBldmFsdWF0aW9uLCAoMikgbGFyZ2UgYW5kIGVmZmljaWVudC10by1zYW1wbGUgdHJhbnNmb3JtZXItYmFzZWQgYXJjaGl0ZWN0dXJlcywgYW5kICgzKSBsYXJnZS1zY2FsZSBtb2RlbCBzYW1wbGluZyB0byBleHBsb3JlIHRoZSBzZWFyY2ggc3BhY2UsIGZvbGxvd2VkIGJ5IGZpbHRlcmluZyBiYXNlZCBvbiBwcm9ncmFtIGJlaGF2aW9yIHRvIGEgc21hbGwgc2V0IG9mIHN1Ym1pc3Npb25zLgoiLCwsVW5yZWxlYXNlZCxVbml0ZWQgS2luZ2RvbSBvZiBHcmVhdCBCcml0YWluIGFuZCBOb3J0aGVybiBJcmVsYW5kLCwsLDM3NTAuMCwwLjQzNjQsMjAyNi0wNS0yNSAxMjoxNTowOCswMDowMCwsLCw0NzE4NTkyLjAsIjIzMDQgdG9rZW4gc2VxdWVuY2VzLCAyMDQ4IGJhdGNoIHNpemUuIDIzMDQgKiAyMDQ4ID0gNDcxODU5MgoKdHJhaW5lZCBvbiA5NjdCIHRva2VucyBhbmQgMjA1ayBzdGVwcy4gOTY3Qi8yMDVrID0gNDcxNzA3Mywgc28gc2VlbXMgdGhleSBkaWRuJ3QgZG8gd2FybXVwIixJbmR1c3RyeSxUcnVlLCwsLFVucmVsZWFzZWQsLFRydWUsLCJVc2luZyBDPTZORCwgd2UgaGF2ZSBDID0gNiBGTE9QL3Rva2VuL3BhcmFtICogNDEuMUIgcGFyYW1zICogOTY3QiB0b2tlbnMgPSAyLjM4ZTIzIEZMT1AuCgpGaWd1cmUgNyAoYSkgc2hvd3MgYSBtYXhpbXVtIHRyYWluaW5nIGNvbXB1dGUgYnVkZ2V0IG9mIGFwcHJveCAyMzAwMCBUUFUtZGF5cyBwZXIgbW9kZWwuIFRoaXMgaW1wbGllcyAyLjM4ZTIzIC8gKDI3NWUxMiAqIDg2NDAwICogMjMwMDApID0gNDMuNjQlCgpNRlUgPSAwLjQzNjQiLEJGMTYsLDI1NjYwMDIuNTM1NzA2MjI2MixIYXJkd2FyZSwsLCwsTm8KREFSSyxCaW9sb2d5LCJQcm90ZWluIGdlbmVyYXRpb24sUHJvdGVpbnMiLFVuaXZlcnNpdHkgQ29sbGVnZSBMb25kb24gKFVDTCksIkxld2lzIE1vZmZhdCwgU2hhdW4gTS4gS2FuZGF0aGlsLCBEYXZpZCBULiBKb25lcyIsMjAyMi0wMS0yOCxEZXNpZ24gaW4gdGhlIERBUks6IExlYXJuaW5nIERlZXAgR2VuZXJhdGl2ZSBNb2RlbHMgZm9yIERlIE5vdm8gUHJvdGVpbiBEZXNpZ24saHR0cHM6Ly93d3cuYmlvcnhpdi5vcmcvY29udGVudC8xMC4xMTAxLzIwMjIuMDEuMjcuNDc4MDg3djEuZnVsbCwyOS4wLCwsLCIiIkRBUkszLCB1c2VzIGEgVHJhbnNmb3JtZXIgZGVjb2RlciB3aXRoIDEyIGxheWVycywgMTIgaGVhZHMsIGFuZCBhIGZlZWRmb3J3YXJkIGRpbWVuc2lvbiBvZiA3NjguIiIiLDkuN2UrMTgsIiIiUm91bmRpbmcgdXAgdG8gdGhlIG5lYXJlc3QgZGF5LCBpZiB3ZSB3ZXJlIHRvIHJlLXBlcmZvcm0gREFSSyBmcm9tIG5vdGhpbmcgdG8gaGF2aW5nIGEgdHJhaW5lZCBEQVJLMyBpdCB3b3VsZCB0YWtlIDEyIGRheXMgd2hlbiBwYXJhbGxlbGl6ZWQgYWNyb3NzIHRlbiBWMTAwIEdQVVMuIE9mIHRoYXQgdGltZSwgbW9kZWwgdHJhaW5pbmcgY29uc3RpdHV0ZXMganVzdCBvdmVyIDMgZGF5cyBhbmQgb25seSByZXF1aXJlcyAxIEdQVSIiCgozICogMjQgKiAzNjAwICogMTI1IHRlcmFGTE9QL3MgKiAwLjMgKHV0aWxpemF0aW9uKSA9IDkuN2UxOCIsNTAwMDAwMDAsIjUwMCwwMDAgc2VxdWVuY2VzIMOXIDEwMCBhbWlubyBhY2lkcyA9IDUwLDAwMCwwMDAgZGF0YSBwb2ludHMiLCwsTlZJRElBIFYxMDAsVW5zdXBlcnZpc2VkLFNwZWN1bGF0aXZlLCJUaGUgZGVzaWduIG9mIG5vdmVsIHByb3RlaW4gc2VxdWVuY2VzIGlzIHByb3ZpZGluZyBwYXRocyB0b3dhcmRzIHRoZSBkZXZlbG9wbWVudCBvZiBub3ZlbCB0aGVyYXBldXRpY3MgYW5kIG1hdGVyaWFscy4gQXQgdGhlIGZvcmVmcm9udCBpcyB0aGUgY2hhbGxlbmdpbmcgZmllbGQgb2YgZGUgbm92byBwcm90ZWluIGRlc2lnbiwgd2hpY2ggbG9va3MgdG8gZGVzaWduIHByb3RlaW4gc2VxdWVuY2VzIHVubGlrZSB0aG9zZSBmb3VuZCBpbiBuYXR1cmUgdXNpbmcgZ2VuZXJhbCBkZXNpZ24gbWV0aG9kb2xvZ2llcy4gSW4gdGhpcyB3b3JrLCB3ZSBkZXZlbG9wIGEgdG9vbCBmb3IgZGUgbm92byBkZXNpZ24sIGJhc2VkIG9uIGEgZGVlcCBnZW5lcmF0aXZlIHNlcXVlbmNlIG1vZGVsLCB0aGF0IHJhcGlkbHkgc2FtcGxlcyBub3ZlbCBwcm90ZWluIHNlcXVlbmNlcyB3aXRoIGRpdmVyc2UgYW5kIG9yZGVyZWQgc3RydWN0dXJlcy4gVG8gYnVpbGQgdGhpcyB0b29sIHdlIGRldmVsb3AgYSBmcmFtZXdvcmssIGNhbGxlZCBEQVJLLCB0aGF0IHRyYWlucyB0aGUgdW5kZXJseWluZyBnZW5lcmF0aXZlIG1vZGVsIG9uIGFuIGl0ZXJhdGl2ZWx5IGV4cGFuZGluZyBzZXQgb2Ygc3ludGhldGljIHNlcXVlbmNlcy4gVGhlIHJlc3VsdGluZyBtb2RlbCBnZW5lcmFsaXplcyB3aGVyZSBtb2RlbHMgdHJhaW5lZCBvbiBuYXR1cmFsIHNlcXVlbmNlcyBzdHJ1Z2dsZSBhbmQgZ3JlYXRseSBpbXByb3ZlcyBvbiB0aGUgZWZmaWNpZW5jeSBvZiBjb21wYXJhYmxlIHNhbXBsaW5nLWJhc2VkIGFwcHJvYWNoZXMuIFdlIGZ1cnRoZXIgc2hvdyBob3cgaXQgY2FuIGdlbmVyYXRlIGhpZ2ggcXVhbGl0eSBjYW5kaWRhdGVzIGZvciBkZSBub3ZvIGRlc2lnbiBwcm9ibGVtcyBhbmQgYWlkIGluIHRoZSBkZXZlbG9wbWVudCBvZiBmdXJ0aGVyIG5vdmVsIGRlc2lnbiBtZXRob2RzLCBpbiBhbGwsIHByb3ZpZGluZyBhbm90aGVyIHN0ZXAsIGFtb25nc3Qgb3RoZXJzLCB0b3dhcmRzIHRydWx5IGF1dG9tYXRlZCBhbmQgaW50ZWxsaWdlbnQgcHJvdGVpbiBkZXNpZ24uIiwsLCxVbml0ZWQgS2luZ2RvbSBvZiBHcmVhdCBCcml0YWluIGFuZCBOb3J0aGVybiBJcmVsYW5kLCwsLCwsMjAyNS0xMi0wMSAxNDowNTo1MSswMDowMCwsLCwsLEFjYWRlbWlhLCwsLCwsLCwsLCwsLEhhcmR3YXJlLCwsLCwKSW5zdHJ1Y3RHUFQgMTc1QixMYW5ndWFnZSxMYW5ndWFnZSBtb2RlbGluZy9nZW5lcmF0aW9uLE9wZW5BSSwiTG9uZyBPdXlhbmcsIFBhbWVsYSBNaXNoa2luLCBKZWZmIFd1LCBYdSBKaWFuZywgRGlvZ28gQWxtZWlkYSwgQ2Fycm9sbCBMLiBXYWlud3JpZ2h0LEpvaG4gU2NodWxtYW4sIEFtYW5kYSBBc2tlbGwsIEZyYXNlciBLZWx0b24sIFBldGVyIFdlbGluZGVyLCBMdWtlIE1pbGxlciwgTWFkZGllIFNpbWVucywgUGF1bCBDaHJpc3RpYW5vLCBSeWFuIExvd2UsIENob25nIFpoYW5nLCBKYWNvYiBIaWx0b24sIFNhbmRoaW5pIEFnYXJ3YWwsIEthdGFyaW5hIFNsYW1hLCBBbGV4IFJheSwgSmFuIExlaWtlIiwyMDIyLTAxLTI3LFRyYWluaW5nIGxhbmd1YWdlIG1vZGVscyB0byBmb2xsb3cgaW5zdHJ1Y3Rpb25zIHdpdGggaHVtYW4gZmVlZGJhY2ssaHR0cHM6Ly9hcnhpdi5vcmcvcGRmLzIyMDMuMDIxNTUsMjA3ODYuMCwiSGlzdG9yaWNhbCBzaWduaWZpY2FuY2UsSGlnaGx5IGNpdGVkIiwsMTc1MDAwMDAwMDAwLjAsIiIiV2UgdHJhaW4gdGhyZWUgbW9kZWwgc2l6ZXMgKDEuM0IsIDZCLCBhbmQgMTc1QiBwYXJhbWV0ZXJzKSIiIiwzLjE5MTgxZSsyMywiIiJ0cmFpbmluZyBvdXIgMTc1QiBQUE8tcHR4IG1vZGVsIHJlcXVpcmVzIDYwIHBldGFmbG9wcy9zLWRheXMsIGNvbXBhcmVkIHRvIDMsNjQwIHBldGFmbG9wcy9zLWRheXMgZm9yIEdQVC0zIChCcm93biBldCBhbC4sIDIwMjApIiIKCjYwLzM2NDAgPSArMS42NSUgdG8gYmFzZSBtb2RlbCBjb21wdXRlCgpiYXNlIG1vZGVsIHdhcyByZXBvcnRlZCAzLjE0ZSsyMyBGTE9QCgozLjE0ZSsyMyAqIDEuMDE2NSA9IDMxOTE4MTAwMDAwMDAwMDAwMDAwMDAwMCIsMTY5Njk4OTcsIlRhYmxlIDYgLSBkZXNjcmliZXMgKipudW1iZXIgb2YgcHJvbXB0cyoqCgoyNjU4NCArIDY2MjMgPSAzMzIwNwoKVGhpcyBpcyBhZGRlZCB0byBHUFQtMyBkYXRhc2V0IHNpemUuIiwsLCxTZWxmLXN1cGVydmlzZWQgbGVhcm5pbmcsQ29uZmlkZW50LCJNYWtpbmcgbGFuZ3VhZ2UgbW9kZWxzIGJpZ2dlciBkb2VzIG5vdCBpbmhlcmVudGx5IG1ha2UgdGhlbSBiZXR0ZXIgYXQgZm9sbG93aW5nIGEgdXNlcuKAmXMgaW50ZW50LiBGb3IgZXhhbXBsZSwgbGFyZ2UgbGFuZ3VhZ2UgbW9kZWxzIGNhbiBnZW5lcmF0ZSBvdXRwdXRzIHRoYXQgYXJlIHVudHJ1dGhmdWwsIHRveGljLCBvciBzaW1wbHkgbm90IGhlbHBmdWwgdG8gdGhlIHVzZXIuIEluIG90aGVyIHdvcmRzLCB0aGVzZSBtb2RlbHMgYXJlIG5vdCBhbGlnbmVkIHdpdGggdGhlaXIgdXNlcnMuIEluIHRoaXMgcGFwZXIsIHdlIHNob3cgYW4gYXZlbnVlIGZvciBhbGlnbmluZyBsYW5ndWFnZSBtb2RlbHMgd2l0aCB1c2VyIGludGVudCBvbiBhIHdpZGUgcmFuZ2Ugb2YgdGFza3MgYnkgZmluZS10dW5pbmcgd2l0aCBodW1hbiBmZWVkYmFjay4gU3RhcnRpbmcgd2l0aCBhIHNldCBvZiBsYWJlbGVyLXdyaXR0ZW4gcHJvbXB0cyBhbmQgcHJvbXB0cyBzdWJtaXR0ZWQgdGhyb3VnaCB0aGUgT3BlbkFJIEFQSSwgd2UgY29sbGVjdCBhIGRhdGFzZXQgb2YgbGFiZWxlciBkZW1vbnN0cmF0aW9ucyBvZiB0aGUgZGVzaXJlZCBtb2RlbCBiZWhhdmlvciwgd2hpY2ggd2UgdXNlIHRvIGZpbmUtdHVuZSBHUFQtMyB1c2luZyBzdXBlcnZpc2VkIGxlYXJuaW5nLiBXZSB0aGVuIGNvbGxlY3QgYSBkYXRhc2V0IG9mIHJhbmtpbmdzIG9mIG1vZGVsIG91dHB1dHMsIHdoaWNoIHdlIHVzZSB0byBmdXJ0aGVyIGZpbmUtdHVuZSB0aGlzIHN1cGVydmlzZWQgbW9kZWwgdXNpbmcgcmVpbmZvcmNlbWVudCBsZWFybmluZyBmcm9tIGh1bWFuIGZlZWRiYWNrIChSTEhGKS4gV2UgY2FsbCB0aGUgcmVzdWx0aW5nIG1vZGVscyBJbnN0cnVjdEdQVC4gSW4gaHVtYW4gZXZhbHVhdGlvbnMgb24gb3VyIHByb21wdCBkaXN0cmlidXRpb24sIG91dHB1dHMgZnJvbSB0aGUgMS4zQiBwYXJhbWV0ZXIgSW5zdHJ1Y3RHUFQgbW9kZWwgYXJlIHByZWZlcnJlZCB0byBvdXRwdXRzIGZyb20gdGhlIDE3NUIgR1BULTMsIGRlc3BpdGUgaGF2aW5nIDEwMHggZmV3ZXIgcGFyYW1ldGVycy4gTW9yZW92ZXIsIEluc3RydWN0R1BUIG1vZGVscyBzaG93IGltcHJvdmVtZW50cyBpbiB0cnV0aGZ1bG5lc3MgYW5kIHJlZHVjdGlvbnMgaW4gdG94aWMgb3V0cHV0IGdlbmVyYXRpb24gd2hpbGUgaGF2aW5nIG1pbmltYWwgcGVyZm9ybWFuY2UgcmVncmVzc2lvbnMgb24gcHVibGljIE5MUCBkYXRhc2V0cy4gRXZlbiB0aG91Z2ggSW5zdHJ1Y3RHUFQgc3RpbGwgbWFrZXMgc2ltcGxlIG1pc3Rha2VzLCBvdXIgcmVzdWx0cyBzaG93IHRoYXQgZmluZS10dW5pbmcgd2l0aCBodW1hbiBmZWVkYmFjayBpcyBhIHByb21pc2luZyBkaXJlY3Rpb24gZm9yIGFsaWduaW5nIGxhbmd1YWdlIG1vZGVscyB3aXRoIGh1bWFuIGludGVudC4iLCwsQVBJIGFjY2VzcyxVbml0ZWQgU3RhdGVzIG9mIEFtZXJpY2EsR1BULTMgMTc1QiAoZGF2aW5jaSksNS4xODFlKzIxLCwsLDIwMjYtMDUtMjUgMTI6MTU6MTErMDA6MDAsLCwsLCxJbmR1c3RyeSxUcnVlLCwsLFVucmVsZWFzZWQsInVzZWQgdG8gYmUgYWNjZXNzaWJsZSB2aWEgQVBJLCBub3cgZGVwcmVjYXRlZCIsVHJ1ZSwsLCwsLFJlcG9ydGVkLCwsLCxObwpJbnN0cnVjdEdQVCA2QixMYW5ndWFnZSxMYW5ndWFnZSBtb2RlbGluZy9nZW5lcmF0aW9uLE9wZW5BSSwiTG9uZyBPdXlhbmcsIFBhbWVsYSBNaXNoa2luLCBKZWZmIFd1LCBYdSBKaWFuZywgRGlvZ28gQWxtZWlkYSwgQ2Fycm9sbCBMLiBXYWlud3JpZ2h0LCBKb2huIFNjaHVsbWFuLCBBbWFuZGEgQXNrZWxsLCBGcmFzZXIgS2VsdG9uLCBQZXRlciBXZWxpbmRlciwgTHVrZSBNaWxsZXIsIE1hZGRpZSBTaW1lbnMsIFBhdWwgQ2hyaXN0aWFubywgUnlhbiBMb3dlLCBDaG9uZyBaaGFuZywgSmFjb2IgSGlsdG9uLCBTYW5kaGluaSBBZ2Fyd2FsLCBLYXRhcmluYSBTbGFtYSwgQWxleCBSYXksIEphbiBMZWlrZSIsMjAyMi0wMS0yNyxUcmFpbmluZyBsYW5ndWFnZSBtb2RlbHMgdG8gZm9sbG93IGluc3RydWN0aW9ucyB3aXRoIGh1bWFuIGZlZWRiYWNrLGh0dHBzOi8vYXJ4aXYub3JnL2Ficy8yMjAzLjAyMTU1LDIwNzg2LjAsIkhpc3RvcmljYWwgc2lnbmlmaWNhbmNlLEhpZ2hseSBjaXRlZCIsLDYwMDAwMDAwMDAuMCwiIiJXZSB0cmFpbiB0aHJlZSBtb2RlbCBzaXplcyAoMS4zQiwgNkIsIGFuZCAxNzVCIHBhcmFtZXRlcnMpIiIiLCwsLCwsLCxTZWxmLXN1cGVydmlzZWQgbGVhcm5pbmcsQ29uZmlkZW50LCJNYWtpbmcgbGFuZ3VhZ2UgbW9kZWxzIGJpZ2dlciBkb2VzIG5vdCBpbmhlcmVudGx5IG1ha2UgdGhlbSBiZXR0ZXIgYXQgZm9sbG93aW5nIGEgdXNlcuKAmXMgaW50ZW50LiBGb3IgZXhhbXBsZSwgbGFyZ2UgbGFuZ3VhZ2UgbW9kZWxzIGNhbiBnZW5lcmF0ZSBvdXRwdXRzIHRoYXQgYXJlIHVudHJ1dGhmdWwsIHRveGljLCBvciBzaW1wbHkgbm90IGhlbHBmdWwgdG8gdGhlIHVzZXIuIEluIG90aGVyIHdvcmRzLCB0aGVzZSBtb2RlbHMgYXJlIG5vdCBhbGlnbmVkIHdpdGggdGhlaXIgdXNlcnMuIEluIHRoaXMgcGFwZXIsIHdlIHNob3cgYW4gYXZlbnVlIGZvciBhbGlnbmluZyBsYW5ndWFnZSBtb2RlbHMgd2l0aCB1c2VyIGludGVudCBvbiBhIHdpZGUgcmFuZ2Ugb2YgdGFza3MgYnkgZmluZS10dW5pbmcgd2l0aCBodW1hbiBmZWVkYmFjay4gU3RhcnRpbmcgd2l0aCBhIHNldCBvZiBsYWJlbGVyLXdyaXR0ZW4gcHJvbXB0cyBhbmQgcHJvbXB0cyBzdWJtaXR0ZWQgdGhyb3VnaCB0aGUgT3BlbkFJIEFQSSwgd2UgY29sbGVjdCBhIGRhdGFzZXQgb2YgbGFiZWxlciBkZW1vbnN0cmF0aW9ucyBvZiB0aGUgZGVzaXJlZCBtb2RlbCBiZWhhdmlvciwgd2hpY2ggd2UgdXNlIHRvIGZpbmUtdHVuZSBHUFQtMyB1c2luZyBzdXBlcnZpc2VkIGxlYXJuaW5nLiBXZSB0aGVuIGNvbGxlY3QgYSBkYXRhc2V0IG9mIHJhbmtpbmdzIG9mIG1vZGVsIG91dHB1dHMsIHdoaWNoIHdlIHVzZSB0byBmdXJ0aGVyIGZpbmUtdHVuZSB0aGlzIHN1cGVydmlzZWQgbW9kZWwgdXNpbmcgcmVpbmZvcmNlbWVudCBsZWFybmluZyBmcm9tIGh1bWFuIGZlZWRiYWNrIChSTEhGKS4gV2UgY2FsbCB0aGUgcmVzdWx0aW5nIG1vZGVscyBJbnN0cnVjdEdQVC4gSW4gaHVtYW4gZXZhbHVhdGlvbnMgb24gb3VyIHByb21wdCBkaXN0cmlidXRpb24sIG91dHB1dHMgZnJvbSB0aGUgMS4zQiBwYXJhbWV0ZXIgSW5zdHJ1Y3RHUFQgbW9kZWwgYXJlIHByZWZlcnJlZCB0byBvdXRwdXRzIGZyb20gdGhlIDE3NUIgR1BULTMsIGRlc3BpdGUgaGF2aW5nIDEwMHggZmV3ZXIgcGFyYW1ldGVycy4gTW9yZW92ZXIsIEluc3RydWN0R1BUIG1vZGVscyBzaG93IGltcHJvdmVtZW50cyBpbiB0cnV0aGZ1bG5lc3MgYW5kIHJlZHVjdGlvbnMgaW4gdG94aWMgb3V0cHV0IGdlbmVyYXRpb24gd2hpbGUgaGF2aW5nIG1pbmltYWwgcGVyZm9ybWFuY2UgcmVncmVzc2lvbnMgb24gcHVibGljIE5MUCBkYXRhc2V0cy4gRXZlbiB0aG91Z2ggSW5zdHJ1Y3RHUFQgc3RpbGwgbWFrZXMgc2ltcGxlIG1pc3Rha2VzLCBvdXIgcmVzdWx0cyBzaG93IHRoYXQgZmluZS10dW5pbmcgd2l0aCBodW1hbiBmZWVkYmFjayBpcyBhIHByb21pc2luZyBkaXJlY3Rpb24gZm9yIGFsaWduaW5nIGxhbmd1YWdlIG1vZGVscyB3aXRoIGh1bWFuIGludGVudC4iLCwsQVBJIGFjY2VzcyxVbml0ZWQgU3RhdGVzIG9mIEFtZXJpY2EsR1BULTMgNi43QiwsLCwsMjAyNi0wNS0yNSAxMjoxNTowOSswMDowMCwsLCwsLEluZHVzdHJ5LFRydWUsLCwsVW5yZWxlYXNlZCwidXNlZCB0byBiZSBhY2Nlc3NpYmxlIHZpYSBBUEksIG5vdyBkZXByZWNhdGVkIiwsLCwsLCwsLCwsLE5vCkluc3RydWN0R1BUIDEuM0IsTGFuZ3VhZ2UsTGFuZ3VhZ2UgbW9kZWxpbmcvZ2VuZXJhdGlvbixPcGVuQUksIkxvbmcgT3V5YW5nLCBQYW1lbGEgTWlzaGtpbiwgSmVmZiBXdSwgWHUgSmlhbmcsIERpb2dvIEFsbWVpZGEsIENhcnJvbGwgTC4gV2FpbndyaWdodCwgSm9obiBTY2h1bG1hbiwgQW1hbmRhIEFza2VsbCwgRnJhc2VyIEtlbHRvbiwgUGV0ZXIgV2VsaW5kZXIsIEx1a2UgTWlsbGVyLCBNYWRkaWUgU2ltZW5zLCBQYXVsIENocmlzdGlhbm8sIFJ5YW4gTG93ZSwgQ2hvbmcgWmhhbmcsIEphY29iIEhpbHRvbiwgU2FuZGhpbmkgQWdhcndhbCwgS2F0YXJpbmEgU2xhbWEsIEFsZXggUmF5LCBKYW4gTGVpa2UiLDIwMjItMDEtMjcsVHJhaW5pbmcgbGFuZ3VhZ2UgbW9kZWxzIHRvIGZvbGxvdyBpbnN0cnVjdGlvbnMgd2l0aCBodW1hbiBmZWVkYmFjayxodHRwczovL2FyeGl2Lm9yZy9hYnMvMjIwMy4wMjE1NSwyMDc4Ni4wLCJIaXN0b3JpY2FsIHNpZ25pZmljYW5jZSxIaWdobHkgY2l0ZWQiLCwxMzAwMDAwMDAwLjAsIiIiV2UgdHJhaW4gdGhyZWUgbW9kZWwgc2l6ZXMgKDEuM0IsIDZCLCBhbmQgMTc1QiBwYXJhbWV0ZXJzKSIiIiwsLCwsLCwsU2VsZi1zdXBlcnZpc2VkIGxlYXJuaW5nLENvbmZpZGVudCwiTWFraW5nIGxhbmd1YWdlIG1vZGVscyBiaWdnZXIgZG9lcyBub3QgaW5oZXJlbnRseSBtYWtlIHRoZW0gYmV0dGVyIGF0IGZvbGxvd2luZyBhIHVzZXLigJlzIGludGVudC4gRm9yIGV4YW1wbGUsIGxhcmdlIGxhbmd1YWdlIG1vZGVscyBjYW4gZ2VuZXJhdGUgb3V0cHV0cyB0aGF0IGFyZSB1bnRydXRoZnVsLCB0b3hpYywgb3Igc2ltcGx5IG5vdCBoZWxwZnVsIHRvIHRoZSB1c2VyLiBJbiBvdGhlciB3b3JkcywgdGhlc2UgbW9kZWxzIGFyZSBub3QgYWxpZ25lZCB3aXRoIHRoZWlyIHVzZXJzLiBJbiB0aGlzIHBhcGVyLCB3ZSBzaG93IGFuIGF2ZW51ZSBmb3IgYWxpZ25pbmcgbGFuZ3VhZ2UgbW9kZWxzIHdpdGggdXNlciBpbnRlbnQgb24gYSB3aWRlIHJhbmdlIG9mIHRhc2tzIGJ5IGZpbmUtdHVuaW5nIHdpdGggaHVtYW4gZmVlZGJhY2suIFN0YXJ0aW5nIHdpdGggYSBzZXQgb2YgbGFiZWxlci13cml0dGVuIHByb21wdHMgYW5kIHByb21wdHMgc3VibWl0dGVkIHRocm91Z2ggdGhlIE9wZW5BSSBBUEksIHdlIGNvbGxlY3QgYSBkYXRhc2V0IG9mIGxhYmVsZXIgZGVtb25zdHJhdGlvbnMgb2YgdGhlIGRlc2lyZWQgbW9kZWwgYmVoYXZpb3IsIHdoaWNoIHdlIHVzZSB0byBmaW5lLXR1bmUgR1BULTMgdXNpbmcgc3VwZXJ2aXNlZCBsZWFybmluZy4gV2UgdGhlbiBjb2xsZWN0IGEgZGF0YXNldCBvZiByYW5raW5ncyBvZiBtb2RlbCBvdXRwdXRzLCB3aGljaCB3ZSB1c2UgdG8gZnVydGhlciBmaW5lLXR1bmUgdGhpcyBzdXBlcnZpc2VkIG1vZGVsIHVzaW5nIHJlaW5mb3JjZW1lbnQgbGVhcm5pbmcgZnJvbSBodW1hbiBmZWVkYmFjayAoUkxIRikuIFdlIGNhbGwgdGhlIHJlc3VsdGluZyBtb2RlbHMgSW5zdHJ1Y3RHUFQuIEluIGh1bWFuIGV2YWx1YXRpb25zIG9uIG91ciBwcm9tcHQgZGlzdHJpYnV0aW9uLCBvdXRwdXRzIGZyb20gdGhlIDEuM0IgcGFyYW1ldGVyIEluc3RydWN0R1BUIG1vZGVsIGFyZSBwcmVmZXJyZWQgdG8gb3V0cHV0cyBmcm9tIHRoZSAxNzVCIEdQVC0zLCBkZXNwaXRlIGhhdmluZyAxMDB4IGZld2VyIHBhcmFtZXRlcnMuIE1vcmVvdmVyLCBJbnN0cnVjdEdQVCBtb2RlbHMgc2hvdyBpbXByb3ZlbWVudHMgaW4gdHJ1dGhmdWxuZXNzIGFuZCByZWR1Y3Rpb25zIGluIHRveGljIG91dHB1dCBnZW5lcmF0aW9uIHdoaWxlIGhhdmluZyBtaW5pbWFsIHBlcmZvcm1hbmNlIHJlZ3Jlc3Npb25zIG9uIHB1YmxpYyBOTFAgZGF0YXNldHMuIEV2ZW4gdGhvdWdoIEluc3RydWN0R1BUIHN0aWxsIG1ha2VzIHNpbXBsZSBtaXN0YWtlcywgb3VyIHJlc3VsdHMgc2hvdyB0aGF0IGZpbmUtdHVuaW5nIHdpdGggaHVtYW4gZmVlZGJhY2sgaXMgYSBwcm9taXNpbmcgZGlyZWN0aW9uIGZvciBhbGlnbmluZyBsYW5ndWFnZSBtb2RlbHMgd2l0aCBodW1hbiBpbnRlbnQuIiwsLEFQSSBhY2Nlc3MsVW5pdGVkIFN0YXRlcyBvZiBBbWVyaWNhLEdQVC0zIFhMLCwsLCwyMDI2LTA1LTI1IDEyOjE1OjA5KzAwOjAwLCwsLCwsSW5kdXN0cnksVHJ1ZSwsLCxVbnJlbGVhc2VkLCJ1c2VkIHRvIGJlIGFjY2Vzc2libGUgdmlhIEFQSSwgbm93IGRlcHJlY2F0ZWQiLCwsLCwsLCwsLCwsTm8KSW5zdHJ1Y3RHUFQgMzUwTSxMYW5ndWFnZSxMYW5ndWFnZSBtb2RlbGluZy9nZW5lcmF0aW9uLE9wZW5BSSwsMjAyMi0wMS0yNywsLCwsLDM1MDAwMDAwMC4wLCwsLCwsLCwsLENvbmZpZGVudCwsLCwsVW5pdGVkIFN0YXRlcyBvZiBBbWVyaWNhLEdQVC0zIE1lZGl1bSwsLCwsMjAyNS0xMS0yOCAxMTo1Mzo0NCswMDowMCwsLCwsLEluZHVzdHJ5LCwsLCwsLCwsLCwsLCwsLCwsClByaW1lciAoR1BULTMgWEwtbGlrZSAxLjlCKSxMYW5ndWFnZSxMYW5ndWFnZSBtb2RlbGluZy9nZW5lcmF0aW9uLEdvb2dsZSBCcmFpbiwiRGF2aWRSLlNvLCBXb2pjaWVjaE1hbiDMgWtlLCBIYW54aWFvTGl1LCBaaWhhbmdEYWksIE5vYW1TaGF6ZWVyLCBRdW9jVi5MZSIsMjAyMi0wMS0yNCxQcmltZXI6IFNlYXJjaGluZyBmb3IgRWZmaWNpZW50IFRyYW5zZm9ybWVycyBmb3IgTGFuZ3VhZ2UgTW9kZWxpbmcsaHR0cHM6Ly9hcnhpdi5vcmcvYWJzLzIxMDkuMDg2NjgsMjA5LjAsLCwxOTAwMDAwMDAwLjAsIiIiRm9yIGluc3RhbmNlLCBpbiBhIDEuOUIgcGFyYW1ldGVyIGNvbmZpZ3VyYXRpb24gc2ltaWxhciB0byBHUFQtMyBYTCwgUHJpbWVyIHVzZXMgMS8zIG9mIHRoZSB0cmFpbmluZyBjb21wdXRlIHRvIGFjaGlldmUgdGhlIHNhbWUgb25lLXNob3QgcGVyZm9ybWFuY2UgYXMgVHJhbnNmb3JtZXIiIiIsMi4yMDQ5OTYzZSsyMiwiIiJFYWNoIG1vZGVsIGlzIHRyYWluZWQgdXNpbmcgYmF0Y2hlcyBvZiDiiLwyTSB0b2tlbnMgdXNpbmcgNTEyIFRQVXY0IGNoaXBzIGZvciDiiLwxNDAgaG91cnMgKOKIvDcxLjhLIHRvdGFsIGFjY2VsZXJhdG9yIGhvdXJzIG9yIOKIvDFNIHRyYWluIHN0ZXBzKS4iIgoKNzE4MDAgaCAqIDAuMyBbYXNzdW1lZCB1dGlsaXphdGlvbl0gKiAyNzVlMTIgRkxPUC9zICogMzYwMHMvaCA9IDIuMTMyNDZlKzIyIEZMT1AKCjYgRkxPUCAvIHBhcmFtZXRlciAvIHRva2VuICogMS45ICogMTBeOSBwYXJhbWV0ZXJzICogMiAqIDEwXjEyIHRva2VucyA9IDIuMjhlKzIyIEZMT1AKCnNxcnQoMi4xMzI0NmUrMjIqMi4yOGUrMjIpID0gMi4yMDQ5OTYzZSsyMiBGTE9QIiwyMDAwMDAwMDAwMDAwLCIiIkVhY2ggbW9kZWwgaXMgdHJhaW5lZCB1c2luZyBiYXRjaGVzIG9mIOKIvDJNIHRva2VucyB1c2luZyA1MTIgVFBVdjQgY2hpcHMgZm9yIOKIvDE0MCBob3VycyAo4oi8NzEuOEsgdG90YWwgYWNjZWxlcmF0b3IgaG91cnMgb3Ig4oi8MU0gdHJhaW4gc3RlcHMpLiAiIgoKMiAqIDEwXjYgKiAxMF42ID0gMioxMF4xMiB0b2tlbnMiLDE0MC4wLCIiIkVhY2ggbW9kZWwgaXMgdHJhaW5lZCB1c2luZyBiYXRjaGVzIG9mIOKIvDJNIHRva2VucyB1c2luZyA1MTIgVFBVdjQgY2hpcHMgZm9yIOKIvDE0MCBob3VycyAo4oi8NzEuOEsgdG90YWwgYWNjZWxlcmF0b3IgaG91cnMgb3Ig4oi8MU0gdHJhaW4gc3RlcHMpLiIiIixHb29nbGUgVFBVIHY0LCxDb25maWRlbnQsIkxhcmdlIFRyYW5zZm9ybWVyIG1vZGVscyBoYXZlIGJlZW4gY2VudHJhbCB0byByZWNlbnQgYWR2YW5jZXMgaW4gbmF0dXJhbCBsYW5ndWFnZSBwcm9jZXNzaW5nLiBUaGUgdHJhaW5pbmcgYW5kIGluZmVyZW5jZSBjb3N0cyBvZiB0aGVzZSBtb2RlbHMsIGhvd2V2ZXIsIGhhdmUgZ3Jvd24gcmFwaWRseSBhbmQgYmVjb21lIHByb2hpYml0aXZlbHkgZXhwZW5zaXZlLiBIZXJlIHdlIGFpbSB0byByZWR1Y2UgdGhlIGNvc3RzIG9mIFRyYW5zZm9ybWVycyBieSBzZWFyY2hpbmcgZm9yIGEgbW9yZSBlZmZpY2llbnQgdmFyaWFudC4gQ29tcGFyZWQgdG8gcHJldmlvdXMgYXBwcm9hY2hlcywgb3VyIHNlYXJjaCBpcyBwZXJmb3JtZWQgYXQgYSBsb3dlciBsZXZlbCwgb3ZlciB0aGUgcHJpbWl0aXZlcyB0aGF0IGRlZmluZSBhIFRyYW5zZm9ybWVyIFRlbnNvckZsb3cgcHJvZ3JhbS4gV2UgaWRlbnRpZnkgYW4gYXJjaGl0ZWN0dXJlLCBuYW1lZCBQcmltZXIsIHRoYXQgaGFzIGEgc21hbGxlciB0cmFpbmluZyBjb3N0IHRoYW4gdGhlIG9yaWdpbmFsIFRyYW5zZm9ybWVyIGFuZCBvdGhlciB2YXJpYW50cyBmb3IgYXV0by1yZWdyZXNzaXZlIGxhbmd1YWdlIG1vZGVsaW5nLiBQcmltZXIncyBpbXByb3ZlbWVudHMgY2FuIGJlIG1vc3RseSBhdHRyaWJ1dGVkIHRvIHR3byBzaW1wbGUgbW9kaWZpY2F0aW9uczogc3F1YXJpbmcgUmVMVSBhY3RpdmF0aW9ucyBhbmQgYWRkaW5nIGEgZGVwdGh3aXNlIGNvbnZvbHV0aW9uIGxheWVyIGFmdGVyIGVhY2ggUSwgSywgYW5kIFYgcHJvamVjdGlvbiBpbiBzZWxmLWF0dGVudGlvbi4gRXhwZXJpbWVudHMgc2hvdyBQcmltZXIncyBnYWlucyBvdmVyIFRyYW5zZm9ybWVyIGluY3JlYXNlIGFzIGNvbXB1dGUgc2NhbGUgZ3Jvd3MgYW5kIGZvbGxvdyBhIHBvd2VyIGxhdyB3aXRoIHJlc3BlY3QgdG8gcXVhbGl0eSBhdCBvcHRpbWFsIG1vZGVsIHNpemVzLiBXZSBhbHNvIHZlcmlmeSBlbXBpcmljYWxseSB0aGF0IFByaW1lciBjYW4gYmUgZHJvcHBlZCBpbnRvIGRpZmZlcmVudCBjb2RlYmFzZXMgdG8gc2lnbmlmaWNhbnRseSBzcGVlZCB1cCB0cmFpbmluZyB3aXRob3V0IGFkZGl0aW9uYWwgdHVuaW5nLiBGb3IgZXhhbXBsZSwgYXQgYSA1MDBNIHBhcmFtZXRlciBzaXplLCBQcmltZXIgaW1wcm92ZXMgdGhlIG9yaWdpbmFsIFQ1IGFyY2hpdGVjdHVyZSBvbiBDNCBhdXRvLXJlZ3Jlc3NpdmUgbGFuZ3VhZ2UgbW9kZWxpbmcsIHJlZHVjaW5nIHRoZSB0cmFpbmluZyBjb3N0IGJ5IDRYLiBGdXJ0aGVybW9yZSwgdGhlIHJlZHVjZWQgdHJhaW5pbmcgY29zdCBtZWFucyBQcmltZXIgbmVlZHMgbXVjaCBsZXNzIGNvbXB1dGUgdG8gcmVhY2ggYSB0YXJnZXQgb25lLXNob3QgcGVyZm9ybWFuY2UuIEZvciBpbnN0YW5jZSwgaW4gYSAxLjlCIHBhcmFtZXRlciBjb25maWd1cmF0aW9uIHNpbWlsYXIgdG8gR1BULTMgWEwsIFByaW1lciB1c2VzIDEvMyBvZiB0aGUgdHJhaW5pbmcgY29tcHV0ZSB0byBhY2hpZXZlIHRoZSBzYW1lIG9uZS1zaG90IHBlcmZvcm1hbmNlIGFzIFRyYW5zZm9ybWVyLiBXZSBvcGVuIHNvdXJjZSBvdXIgbW9kZWxzIGFuZCBzZXZlcmFsIGNvbXBhcmlzb25zIGluIFQ1IHRvIGhlbHAgd2l0aCByZXByb2R1Y2liaWxpdHkuIiwsLFVucmVsZWFzZWQsVW5pdGVkIFN0YXRlcyBvZiBBbWVyaWNhLCwsLDUxMi4wLCwyMDI2LTA1LTI1IDEyOjE1OjEwKzAwOjAwLCwsLDIwMDAwMDAuMCwsSW5kdXN0cnksLCwsLE9wZW4gc291cmNlLCJBcGFjaGUgMi4wCiBXZSBvcGVuIHNvdXJjZSBvdXIgbW9kZWxzIGFuZCBzZXZlcmFsIGNvbXBhcmlzb25zIGluIFQ1IHRvIGhlbHAKd2l0aCByZXByb2R1Y2liaWxpdHkuOiBodHRwczovL2dpdGh1Yi5jb20vZ29vZ2xlLXJlc2VhcmNoL2dvb2dsZS1yZXNlYXJjaC90cmVlL21hc3Rlci9wcmltZXIKCnNlZW1zIGxpa2Ugbm8gbW9kZWwgd2VpZ2h0cyBoZXJlIiwsLCwsLDM1MDQxNS4xMDQyMjA2NjE2LCJIYXJkd2FyZSxPcGVyYXRpb24gY291bnRpbmciLCwsLCxObwpTUEFMTSArIFJlbGF0aW9uTE0sTGFuZ3VhZ2UsTGFuZ3VhZ2UgbW9kZWxpbmcvZ2VuZXJhdGlvbiwiRGVlcE1pbmQsVW5pdmVyc2l0eSBvZiBPeGZvcmQiLCJRaSBMaXUsIERhbmkgWW9nYXRhbWEsIFBoaWwgQmx1bnNvbSIsMjAyMi0wMS0yNCxSZWxhdGlvbmFsIE1lbW9yeS1BdWdtZW50ZWQgTGFuZ3VhZ2UgTW9kZWxzLGh0dHBzOi8vYXJ4aXYub3JnL2Ficy8yMjAxLjA5NjgwLDM1LjAsLCwxMjQwMDAwMDAuMCwsLCwsLCwsLCwsIldlIHByZXNlbnQgYSBtZW1vcnktYXVnbWVudGVkIGFwcHJvYWNoIHRvIGNvbmRpdGlvbiBhbiBhdXRvcmVncmVzc2l2ZSBsYW5ndWFnZSBtb2RlbCBvbiBhIGtub3dsZWRnZSBncmFwaC4gV2UgcmVwcmVzZW50IHRoZSBncmFwaCBhcyBhIGNvbGxlY3Rpb24gb2YgcmVsYXRpb24gdHJpcGxlcyBhbmQgcmV0cmlldmUgcmVsZXZhbnQgcmVsYXRpb25zIGZvciBhIGdpdmVuIGNvbnRleHQgdG8gaW1wcm92ZSB0ZXh0IGdlbmVyYXRpb24uIEV4cGVyaW1lbnRzIG9uIFdpa2lUZXh0LTEwMywgV01UMTksIGFuZCBlbndpazggRW5nbGlzaCBkYXRhc2V0cyBkZW1vbnN0cmF0ZSB0aGF0IG91ciBhcHByb2FjaCBwcm9kdWNlcyBhIGJldHRlciBsYW5ndWFnZSBtb2RlbCBpbiB0ZXJtcyBvZiBwZXJwbGV4aXR5IGFuZCBiaXRzIHBlciBjaGFyYWN0ZXIuIFdlIGFsc28gc2hvdyB0aGF0IHJlbGF0aW9uYWwgbWVtb3J5IGltcHJvdmVzIGNvaGVyZW5jZSwgaXMgY29tcGxlbWVudGFyeSB0byB0b2tlbi1iYXNlZCBtZW1vcnksIGFuZCBlbmFibGVzIGNhdXNhbCBpbnRlcnZlbnRpb25zLiBPdXIgbW9kZWwgcHJvdmlkZXMgYSBzaW1wbGUgeWV0IGVmZmVjdGl2ZSB3YXkgdG8gY29tYmluZSBhbiBhdXRvcmVncmVzc2l2ZSBsYW5ndWFnZSBtb2RlbCB3aXRoIGEga25vd2xlZGdlIGdyYXBoIGZvciBhIG1vcmUgY29oZXJlbnQgYW5kIGxvZ2ljYWwgZ2VuZXJhdGlvbi4iLCxTUEFMTSArIFJlbGF0aW9uTE0sVW5yZWxlYXNlZCwiVW5pdGVkIEtpbmdkb20gb2YgR3JlYXQgQnJpdGFpbiBhbmQgTm9ydGhlcm4gSXJlbGFuZCxVbml0ZWQgS2luZ2RvbSBvZiBHcmVhdCBCcml0YWluIGFuZCBOb3J0aGVybiBJcmVsYW5kIiwsLCwsLDIwMjYtMDUtMjUgMTI6MTU6MTArMDA6MDAsLCwsLCwiSW5kdXN0cnksQWNhZGVtaWEiLCwsLCxVbnJlbGVhc2VkLCwsLCwsLCwsLCwsLE5vClRyYW5zZm9ybWVyLVhMICsgUmVsYXRpb25MTSxMYW5ndWFnZSxMYW5ndWFnZSBtb2RlbGluZy9nZW5lcmF0aW9uLCJEZWVwTWluZCxVbml2ZXJzaXR5IG9mIE94Zm9yZCIsIlFpIExpdSwgRGFuaSBZb2dhdGFtYSwgUGhpbCBCbHVuc29tIiwyMDIyLTAxLTI0LFJlbGF0aW9uYWwgTWVtb3J5LUF1Z21lbnRlZCBMYW5ndWFnZSBNb2RlbHMsaHR0cHM6Ly9hcnhpdi5vcmcvYWJzLzIyMDEuMDk2ODAsMzUuMCwsLDEyNDAwMDAwMC4wLCIxMjRNIChUYWJsZSAyKQoiIldlIHNldCB0aGUgaGlkZGVuIHNpemUgdG8gNTEyIGFuZCB0aGUgbnVtYmVyIG9mIGxheWVycyB0byAxNiBmb3IgYWxsIG1vZGVscy4iIiIsLCI2IEZMT1AgLyBwYXJhbWV0ZXIgLyB0b2tlbiAqIDEyNDAwMDAwMCBwYXJhbWV0ZXJzICogMjAwMDAwIHN0ZXBzIFthc3N1bXB0aW9uLCBubyBpbmZvcm1hdGlvbiBnaXZlbiwgY291bGQgYmUgbW9yZV0gKiAxMjggYmF0Y2hlcyBwZXIgc3RlcCAqIDUxMiB0b2tlbnMgcGVyIGJhdGNoID0gOS43NTE3NTY4ZSsxOCBGTE9QCgpfX19fX19fX19fX19fX19fXwppbiB0aGUgYWxnb3JpdGhtaWMgcHJvZ3Jlc3MgcmVwb3J0IHBhcGVyIHRoZSBlc3RpbWF0aW9uIHdhcyAzLjJlKzIxIEZMT1AiLDEwMzAwMDAwMCwiIiJXZSBzZXQgdGhlIGxlbmd0aHMgb2YgdGV4dCBzZWdtZW50IE4sIGV4dGVuZGVkIGNvbnRleHQgTSwgYW5kIHRoZSByZWxhdGlvbmFsIG1lbW9yeSBQIHRvICg1MTIsIDUxMiwgMzAwKSwgKDM4NCwgMzg0LCA4MDApIGFuZCAoNzY4LCAxNTM2LCA0MDApIGZvciBXaWtpVGV4dC0xMDMsIFdNVDE5IGFuZCBlbndpazgsIHJlc3BlY3RpdmVseSIiIC0+IHNlcXVlbmNlIGxlbmd0aCAtIDUxMiB0b2tlbnMKCmJhdGNoIHNpemUgMTI4Cgphc3N1bWluZyAyMDAwMDAgc3RlcHMgKGNvdWxkIGJlIG1vcmUpOiAKCjIwMDAwMCoxMjgqNTEyIC8gMTAzMDAwMDAwID0gMTI3IGVwb2NocwoKbm8gaW5mb3JtYXRpb24gYWJvdXQgc3RlcHMgb3IgZXBvY2hzICIsLCIiIkZvciB0cmFpbmluZywgd2UgdXNlIGJhdGNoIHNpemUgMTI4IGFuZCB0cmFpbiB0aGUgbW9kZWxzIG9uIDY0IDE2R0IgVFBVcyIiIixHb29nbGUgVFBVIHYyLCwsIldlIHByZXNlbnQgYSBtZW1vcnktYXVnbWVudGVkIGFwcHJvYWNoIHRvIGNvbmRpdGlvbiBhbiBhdXRvcmVncmVzc2l2ZSBsYW5ndWFnZSBtb2RlbCBvbiBhIGtub3dsZWRnZSBncmFwaC4gV2UgcmVwcmVzZW50IHRoZSBncmFwaCBhcyBhIGNvbGxlY3Rpb24gb2YgcmVsYXRpb24gdHJpcGxlcyBhbmQgcmV0cmlldmUgcmVsZXZhbnQgcmVsYXRpb25zIGZvciBhIGdpdmVuIGNvbnRleHQgdG8gaW1wcm92ZSB0ZXh0IGdlbmVyYXRpb24uIEV4cGVyaW1lbnRzIG9uIFdpa2lUZXh0LTEwMywgV01UMTksIGFuZCBlbndpazggRW5nbGlzaCBkYXRhc2V0cyBkZW1vbnN0cmF0ZSB0aGF0IG91ciBhcHByb2FjaCBwcm9kdWNlcyBhIGJldHRlciBsYW5ndWFnZSBtb2RlbCBpbiB0ZXJtcyBvZiBwZXJwbGV4aXR5IGFuZCBiaXRzIHBlciBjaGFyYWN0ZXIuIFdlIGFsc28gc2hvdyB0aGF0IHJlbGF0aW9uYWwgbWVtb3J5IGltcHJvdmVzIGNvaGVyZW5jZSwgaXMgY29tcGxlbWVudGFyeSB0byB0b2tlbi1iYXNlZCBtZW1vcnksIGFuZCBlbmFibGVzIGNhdXNhbCBpbnRlcnZlbnRpb25zLiBPdXIgbW9kZWwgcHJvdmlkZXMgYSBzaW1wbGUgeWV0IGVmZmVjdGl2ZSB3YXkgdG8gY29tYmluZSBhbiBhdXRvcmVncmVzc2l2ZSBsYW5ndWFnZSBtb2RlbCB3aXRoIGEga25vd2xlZGdlIGdyYXBoIGZvciBhIG1vcmUgY29oZXJlbnQgYW5kIGxvZ2ljYWwgZ2VuZXJhdGlvbi4iLDEyNy4wLFRyYW5zZm9ybWVyWEwrUmVsYXRpb25MTSxVbnJlbGVhc2VkLCJVbml0ZWQgS2luZ2RvbSBvZiBHcmVhdCBCcml0YWluIGFuZCBOb3J0aGVybiBJcmVsYW5kLFVuaXRlZCBLaW5nZG9tIG9mIEdyZWF0IEJyaXRhaW4gYW5kIE5vcnRoZXJuIElyZWxhbmQiLCwsLDY0LjAsLDIwMjYtMDUtMjUgMTI6MTU6MTErMDA6MDAsLCwsLCwiSW5kdXN0cnksQWNhZGVtaWEiLCwsLCxVbnJlbGVhc2VkLCwsLCwsLDM2MDcyLjE0MzA4MTUzODcsT3BlcmF0aW9uIGNvdW50aW5nLCwsLCxObwpPbnRvUHJvdGVpbiwiQmlvbG9neSxMYW5ndWFnZSIsIlByb3RlaW5zLFByb3RlaW4gb3IgbnVjbGVvdGlkZSBsYW5ndWFnZSBtb2RlbCAocExNL25MTSksUHJvdGVpbiBpbnRlcmFjdGlvbiBwcmVkaWN0aW9uLFByb3RlaW4gZnVuY3Rpb24gcHJlZGljdGlvbixQcm90ZWluIHJlcHJlc2VudGF0aW9uIGxlYXJuaW5nIixaaGVqaWFuZyBVbml2ZXJzaXR5IChaSlUpLCJOaW5neXUgWmhhbmcsIFpoZW4gQmksIFhpYW96aHVhbiBMaWFuZywgU2l5dWFuIENoZW5nLCBTaHVtaW4gRGVuZywgUWlhbmcgWmhhbmcsIEppYXpoYW5nIExpYW4sIEh1YWp1biBDaGVuLCBIYW9zZW4gSG9uZyIsMjAyMi0wMS0yMyxPTlRPUFJPVEVJTjogUFJPVEVJTiBQUkVUUkFJTklORyBXSVRIIEdFTkUgT05UT0xPR1kgRU1CRURESU5HLGh0dHBzOi8vb3BlbnJldmlldy5uZXQvcGRmP2lkPXlmZTFWTVlBWGE0LCxTT1RBIGltcHJvdmVtZW50LCJOb3QgYWJzb2x1dGUgU09UQSwgb3V0cGVyZm9ybXMgcHJvdGVpbi1sYW5ndWFnZSBtb2RlbHMgYnV0IG5vdCBNU0EgdHJhbnNmb3JtZXIuCgpFeHBlcmltZW50YWwgcmVzdWx0cyBzaG93IHRoYXQgT250b1Byb3RlaW4gY2FuIHN1cnBhc3Mgc3RhdGUtb2YtdGhlLWFydCBtZXRob2RzIHdpdGggcHJlLXRyYWluZWQgcHJvdGVpbiBsYW5ndWFnZSBtb2RlbHMgaW4gVEFQRSBiZW5jaG1hcmsgYW5kIHlpZWxkIGJldHRlciBwZXJmb3JtYW5jZSBjb21wYXJlZCB3aXRoIGJhc2VsaW5lcyBpbiBwcm90ZWluLXByb3RlaW4gaW50ZXJhY3Rpb24gYW5kIHByb3RlaW4gZnVuY3Rpb24gcHJlZGljdGlvbjEuIiw0MjAwMDAwMDAuMCwiIiJGb3IgdGhlIHByb3RlaW4gZW5jb2Rlciwgd2UgdXNlIHRoZSBwcmUtdHJhaW5lZCBQcm90QmVydCBmcm9tIEVsbmFnZ2FyIGV0IGFsLiAoMjAyMCkuIiIiLCwsMjg2ODUyMDk2MCwiRGF0YSBTdW1tYXJ5OgotIFByb3RlaW4gdG9rZW5zOiA0ODgsMDAwIMOXIDMwMCA9IDEuNDY0IMOXIDEwXjgKLSBHTyB0ZXJtIHRva2VuczogNjEyLDQ4MyDDlyAyMCA9IDEuMjI0OTY2IMOXIDEwXjcKLSBLbm93bGVkZ2UgZ3JhcGggdHJpcGxlczogNCw5OTAsMDk3ClRvdGFsOiAoMS40NjQgw5cgMTBeOCArIDEuMjI0OTY2IMOXIDEwXjcgKyA0Ljk5IMOXIDEwXjYpIOKJiCAxLjYyNiDDlyAxMF44IGRhdGEgcG9pbnRzIiwsLCwsTGlrZWx5LCJTZWxmLXN1cGVydmlzZWQgcHJvdGVpbiBsYW5ndWFnZSBtb2RlbHMgaGF2ZSBwcm92ZWQgdGhlaXIgZWZmZWN0aXZlbmVzcyBpbiBsZWFybi0gaW5nIHRoZSBwcm90ZWlucyByZXByZXNlbnRhdGlvbnMuIFdpdGggdGhlIGluY3JlYXNpbmcgY29tcHV0YXRpb25hbCBwb3dlciwgY3VyLSByZW50IHByb3RlaW4gbGFuZ3VhZ2UgbW9kZWxzIHByZS10cmFpbmVkIHdpdGggbWlsbGlvbnMgb2YgZGl2ZXJzZSBzZXF1ZW5jZXMgY2FuIGFkdmFuY2UgdGhlIHBhcmFtZXRlciBzY2FsZSBmcm9tIG1pbGxpb24tbGV2ZWwgdG8gYmlsbGlvbi1sZXZlbCBhbmQgYWNoaWV2ZSByZS0gbWFya2FibGUgaW1wcm92ZW1lbnQuIEhvd2V2ZXIsIHRob3NlIHByZXZhaWxpbmcgYXBwcm9hY2hlcyByYXJlbHkgY29uc2lkZXIgaW5jb3Jwb3JhdGluZyBrbm93bGVkZ2UgZ3JhcGhzIChLR3MpLCB3aGljaCBjYW4gcHJvdmlkZSByaWNoIHN0cnVjdHVyZWQga25vd2wtIGVkZ2UgZmFjdHMgZm9yIGJldHRlciBwcm90ZWluIHJlcHJlc2VudGF0aW9ucy4gV2UgYXJndWUgdGhhdCBpbmZvcm1hdGl2ZSBiaW9sb2d5IGtub3dsZWRnZSBpbiBLR3MgY2FuIGVuaGFuY2UgcHJvdGVpbiByZXByZXNlbnRhdGlvbiB3aXRoIGV4dGVybmFsIGtub3dsZWRnZS4gSW4gdGhpcyB3b3JrLCB3ZSBwcm9wb3NlIE9udG9Qcm90ZWluLCB0aGUgZmlyc3QgZ2VuZXJhbCBmcmFtZXdvcmsgdGhhdCBtYWtlcyB1c2Ugb2Ygc3RydWN0dXJlIGluIEdPIChHZW5lIE9udG9sb2d5KSBpbnRvIHByb3RlaW4gcHJlLXRyYWluaW5nIG1vZGVscy4gV2UgY29uc3RydWN0IGEgbm92ZWwgbGFyZ2Utc2NhbGUga25vd2xlZGdlIGdyYXBoIHRoYXQgY29uc2lzdHMgb2YgR08gYW5kIGl0cyByZWxhdGVkIHByb3RlaW5zLCBhbmQgZ2VuZSBhbm5vdGF0aW9uIHRleHRzIG9yIHByb3RlaW4gc2VxdWVuY2VzIGRlc2NyaWJlIGFsbCBub2RlcyBpbiB0aGUgZ3JhcGguIFdlIHByb3Bvc2Ugbm92ZWwgY29udHJhc3RpdmUgbGVhcm5pbmcgd2l0aCBrbm93bGVkZ2UtYXdhcmUgbmVnYXRpdmUgc2FtcGxpbmcgdG8gam9pbnRseSBvcHRpbWl6ZSB0aGUga25vd2xlZGdlIGdyYXBoIGFuZCBwcm90ZWluIGVtYmVkZGluZyBkdXJpbmcgcHJlLXRyYWluaW5nLiBFeHBlcmltZW50YWwgcmVzdWx0cyBzaG93IHRoYXQgT250b1Byb3RlaW4gY2FuIHN1cnBhc3Mgc3RhdGUtb2YtdGhlLWFydCBtZXRob2RzIHdpdGggcHJlLXRyYWluZWQgcHJvdGVpbiBsYW5ndWFnZSBtb2RlbHMgaW4gVEFQRSBiZW5jaG1hcmsgYW5kIHlpZWxkIGJldHRlciBwZXJmb3JtYW5jZSBjb21wYXJlZCB3aXRoIGJhc2VsaW5lcyBpbiBwcm90ZWluLXByb3RlaW4gaW50ZXJhY3Rpb24gYW5kIHByb3RlaW4gZnVuY3Rpb24gcHJlZGljdGlvbjEuIiwsLE9wZW4gd2VpZ2h0cyAodW5yZXN0cmljdGVkKSxDaGluYSxQcm90QkVSVC1CRkQsLCwsLDIwMjUtMTEtMjggMTE6NTM6NDQrMDA6MDAsLCwsLCxBY2FkZW1pYSwsLCwsT3BlbiBzb3VyY2UsIk1JVCBsaWNlbnNlCmh0dHBzOi8vZ2l0aHViLmNvbS96anVubHAvT250b1Byb3RlaW4KCnVuY2xlYXIgbGljZW5zZQpodHRwczovL2h1Z2dpbmdmYWNlLmNvL3pqdW5scC9PbnRvUHJvdGVpbiIsLCwsRlAxNiwsLCx6anVubHAsLCwsWWVzCkFiTGFuZyAoaGVhdnkgc2VxdWVuY2VzKSxCaW9sb2d5LCJQcm90ZWlucyxBbnRpYm9keSBwcm9wZXJ0eSBwcmVkaWN0aW9uLFByb3RlaW4gb3IgbnVjbGVvdGlkZSBsYW5ndWFnZSBtb2RlbCAocExNL25MTSkiLFVuaXZlcnNpdHkgb2YgT3hmb3JkLCJUb2JpYXMgSCBPbHNlbiwgSWFpbiBIIE1vYWwsIENoYXJsb3R0ZSBNIERlYW5lIiwyMDIyLTAxLTIyLEFiTGFuZzogYW4gYW50aWJvZHkgbGFuZ3VhZ2UgbW9kZWwgZm9yIGNvbXBsZXRpbmcgYW50aWJvZHkgc2VxdWVuY2VzLGh0dHBzOi8vYWNhZGVtaWMub3VwLmNvbS9iaW9pbmZvcm1hdGljc2FkdmFuY2VzL2FydGljbGUvMi8xL3ZiYWMwNDYvNjYwOTgwNywxNzYuMCxTT1RBIGltcHJvdmVtZW50LCIiIkFiTGFuZyByZXN0b3JlcyByZXNpZHVlcyBtb3JlIGFjY3VyYXRlbHkgYW5kIGZhc3RlciB0aGFuIGEgY3VycmVudCBzdGF0ZS1vZi10aGUtYXJ0IHByb3RlaW4gbGFuZ3VhZ2UgbW9kZWwgRVNNLTFiLCBlbXBoYXNpemluZyB0aGUgYmVuZWZpdHMgYW5kIHBvdGVudGlhbCBvZiBhbiBhbnRpYm9keSBzcGVjaWZpYyBsYW5ndWFnZSBtb2RlbCIiIC0gU09UQSBpbXByb3ZlbWVudCBmb3IgYSB2ZXJ5IHNwZWNpZmljIHRhc2sKCkkgaGF2ZW4ndCBmb3VuZCBpbmZvcm1hdGlvbiBhYm91dCBTT1RBIGNsYWltcyBvbiBhbnkgc3RhbmRhcmQgYmVuY2htYXJrcyIsMzU1MDAwMDAwLjAsIiIiVGhlIGh5cGVycGFyYW1ldGVycyB3ZXJlIHNlbGVjdGVkIHRvIGJlIHNpbWlsYXIgdG8gdGhvc2UgdXNlZAppbiB0aGUgUm9CRVJUYSBwYXBlciAoTGl1IGV0IGFsLiwgMjAxOSkuIiIKCkxpdSBldCBhbC4sIDIwMTkgbGluazogaHR0cHM6Ly9hcnhpdi5vcmcvcGRmLzE5MDcuMTE2OTIucGRmCiIiV2UgYmVnaW4gYnkgdHJhaW5pbmcgUm9CRVJUYSBmb2xsb3dpbmcgdGhlIEJFUlRMQVJHRSBhcmNoaXRlY3R1cmUgKEwgPSAyNCwgSCA9IDEwMjQsIEEgPSAxNiwgMzU1TSBwYXJhbWV0ZXJzKSIiIiwsLCIyMjYwMjc1ODQwLDIyOTAwMDAwMDEiLCJIZWF2eSBDaGFpbjogMTQsMTI2LDcyNCBzZXF1ZW5jZXMgw5cgMTYwIHJlc2lkdWVzID0gMiwyNjAsMjc1</x:v>
      </x:c>
    </x:row>
    <x:row r="216" ht="18" customHeight="1">
      <x:c r="A216" s="17" t="n">
        <x:v>211</x:v>
      </x:c>
      <x:c r="B216" s="17" t="n">
        <x:v>310</x:v>
      </x:c>
      <x:c r="C216" s="160" t="str">
        <x:v>LDg0MCBkYXRhcG9pbnRzCkxpZ2h0IENoYWluOiAxODcsMDY4IHNlcXVlbmNlcyDDlyAxNjAgcmVzaWR1ZXMgPSAyOSw5MzAsODgwIGRhdGFwb2ludHMKVG90YWw6IDIsMjYwLDI3NSw4NDAgKyAyOSw5MzAsODgwID0gMiwyOTAsMjA2LDcyMCBkYXRhcG9pbnRzICgyLjI5QikiLCwsLCxDb25maWRlbnQsIk1vdGl2YXRpb24KR2VuZXJhbCBwcm90ZWluIGxhbmd1YWdlIG1vZGVscyBoYXZlIGJlZW4gc2hvd24gdG8gc3VtbWFyaXplIHRoZSBzZW1hbnRpY3Mgb2YgcHJvdGVpbiBzZXF1ZW5jZXMgaW50byByZXByZXNlbnRhdGlvbnMgdGhhdCBhcmUgdXNlZnVsIGZvciBzdGF0ZS1vZi10aGUtYXJ0IHByZWRpY3RpdmUgbWV0aG9kcy4gSG93ZXZlciwgZm9yIGFudGlib2R5IHNwZWNpZmljIHByb2JsZW1zLCBzdWNoIGFzIHJlc3RvcmluZyByZXNpZHVlcyBsb3N0IGR1ZSB0byBzZXF1ZW5jaW5nIGVycm9ycywgYSBtb2RlbCB0cmFpbmVkIHNvbGVseSBvbiBhbnRpYm9kaWVzIG1heSBiZSBtb3JlIHBvd2VyZnVsLiBBbnRpYm9kaWVzIGFyZSBvbmUgb2YgdGhlIGZldyBwcm90ZWluIHR5cGVzIHdoZXJlIHRoZSB2b2x1bWUgb2Ygc2VxdWVuY2UgZGF0YSBuZWVkZWQgZm9yIHN1Y2ggbGFuZ3VhZ2UgbW9kZWxzIGlzIGF2YWlsYWJsZSwgZS5nLiBpbiB0aGUgT2JzZXJ2ZWQgQW50aWJvZHkgU3BhY2UgKE9BUykgZGF0YWJhc2UuCgpSZXN1bHRzCkhlcmUsIHdlIGludHJvZHVjZSBBYkxhbmcsIGEgbGFuZ3VhZ2UgbW9kZWwgdHJhaW5lZCBvbiB0aGUgYW50aWJvZHkgc2VxdWVuY2VzIGluIHRoZSBPQVMgZGF0YWJhc2UuIFdlIGRlbW9uc3RyYXRlIHRoZSBwb3dlciBvZiBBYkxhbmcgYnkgdXNpbmcgaXQgdG8gcmVzdG9yZSBtaXNzaW5nIHJlc2lkdWVzIGluIGFudGlib2R5IHNlcXVlbmNlIGRhdGEsIGEga2V5IGlzc3VlIHdpdGggQi1jZWxsIHJlY2VwdG9yIHJlcGVydG9pcmUgc2VxdWVuY2luZywgZS5nLiBvdmVyIDQwJSBvZiBPQVMgc2VxdWVuY2VzIGFyZSBtaXNzaW5nIHRoZSBmaXJzdCAxNSBhbWlubyBhY2lkcy4gQWJMYW5nIHJlc3RvcmVzIHRoZSBtaXNzaW5nIHJlc2lkdWVzIG9mIGFudGlib2R5IHNlcXVlbmNlcyBiZXR0ZXIgdGhhbiB1c2luZyBJTUdUIGdlcm1saW5lcyBvciB0aGUgZ2VuZXJhbCBwcm90ZWluIGxhbmd1YWdlIG1vZGVsIEVTTS0xYi4gRnVydGhlciwgQWJMYW5nIGRvZXMgbm90IHJlcXVpcmUga25vd2xlZGdlIG9mIHRoZSBnZXJtbGluZSBvZiB0aGUgYW50aWJvZHkgYW5kIGlzIHNldmVuIHRpbWVzIGZhc3RlciB0aGFuIEVTTS0xYi4iLDIwLjAsLE9wZW4gd2VpZ2h0cyAodW5yZXN0cmljdGVkKSxVbml0ZWQgS2luZ2RvbSBvZiBHcmVhdCBCcml0YWluIGFuZCBOb3J0aGVybiBJcmVsYW5kLCwsLCwsMjAyNi0wMi0xMSAxOToyNjoyNyswMDowMCwsLCwsLEFjYWRlbWlhLCwsLCxVbnJlbGVhc2VkLCIgQlNELTMtQ2xhdXNlIGxpY2Vuc2UKaHR0cHM6Ly9naXRodWIuY29tL294cGlnL0FiTGFuZwoKQWJMYW5nIGlzIGEgcHl0aG9uIHBhY2thZ2UiLCwsLCwsLCwsLCwsWWVzCmRhdGEydmVjIChsYW5ndWFnZSksTGFuZ3VhZ2UsTGFuZ3VhZ2UgbW9kZWxpbmcvZ2VuZXJhdGlvbixNZXRhIEFJLCJBbGV4ZWkgQmFldnNraSwgIFdlaS1OaW5nIEhzdSwgIFFpYW50b25nIFh1ICwgQXJ1biBCYWJ1LCAgSmlhdGFvIEd1LCAgTWljaGFlbCBBdWxpIiwyMDIyLTAxLTIwLCJEYXRhMnZlYzogQSBHZW5lcmFsIEZyYW1ld29yayBmb3IgU2VsZi1zdXBlcnZpc2VkIExlYXJuaW5nIGluIFNwZWVjaCwgVmlzaW9uIGFuZCBMYW5ndWFnZSIsaHR0cHM6Ly9haS5mYWNlYm9vay5jb20vcmVzZWFyY2gvZGF0YTJ2ZWMtYS1nZW5lcmFsLWZyYW1ld29yay1mb3Itc2VsZi1zdXBlcnZpc2VkLWxlYXJuaW5nLWluLXNwZWVjaC12aXNpb24tYW5kLWxhbmd1YWdlLywxMDIxLjAsU09UQSBpbXByb3ZlbWVudCwiIiJFeHBlcmltZW50cyBvbiB0aGUgbWFqb3IgYmVuY2htYXJrcyBvZiBzcGVlY2ggcmVjb2duaXRpb24sIGltYWdlIGNsYXNzaWZpY2F0aW9uLCBhbmQgbmF0dXJhbCBsYW4gZ3VhZ2UgdW5kZXJzdGFuZGluZyBkZW1vbnN0cmF0ZSBhIG5ldyBzdGF0ZSBvZiB0aGUgYXJ0IG9yIGNvbXBldGl0aXZlIHBlcmZvcm1hbmNlIHRvIHByZWRvbWluYW50IGFwcHJvYWNoZXMiIgoKIiJUbyBvdXIga25vd2xlZGdlIHRoaXMgaXMgdGhlIGZpcnN0IHN1Y2Nlc3NmdWwgcHJlLXRyYWluZWQgTkxQIG1vZGVsIHdoaWNoIGRvZXMgbm90IHVzZSBkaXNjcmV0ZSB1bml0cyAod29yZHMsIHN1YndvcmRzLCBjaGFyYWN0ZXJzIG9yIGJ5dGVzKSBhcyB0aGUgdHJhaW5pbmcgdGFyZ2V0LiBJbnN0ZWFkLCB0aGUgbW9kZWwgcHJlZGljdHMgYSBjb250ZXh0dWFsaXplZCBsYXRlbnQgcmVwcmVzZW50YXRpb24gZW1lcmdpbmcgZnJvbSBzZWxmLWF0dGVudGlvbiBvdmVyIHRoZSBlbnRpcmUgdW5tYXNrZWQgdGV4dCBzZXF1ZW5jZS4iIiIsNzA1MTM0NTkyLjAsIlNlY3Rpb24gNDogIiJXZSBleHBlcmltZW50IHdpdGggdHdvIG1vZGVsIHNpemVzOiBkYXRhMnZlYyBCYXNlIGFuZApkYXRhMnZlYyBMYXJnZSwgY29udGFpbmluZyBlaXRoZXIgTCA9IDEyIG9yIEwgPSAyNCBUcmFucy0KZm9ybWVyIGJsb2NrcyB3aXRoIEggPSA3Njggb3IgSCA9IDEwMjQgaGlkZGVuIGRpbWVuLQpzaW9uICh3aXRoIDQgw5cgSCBmZWVkLWZvcndhcmQgaW5uZXItZGltZW5zaW9uKSIiIiwsLDEzMTA3MjAwMDAwMCwiU2VjdGlvbiA1LjM6ICIid2UgYWRvcHQgdGhlIHNhbWUgdHJhaW5pbmcgc2V0dXAgYXMgQkVSVCAoRGV2bGluIGV0IGFsLiwgMjAxOSkKYnkgcHJlLXRyYWluaW5nIG9uIHRoZSBCb29rcyBDb3JwdXMgKFpodSBldCBhbC4sIDIwMTUpIGFuZCBFbmdsaXNoIFdpa2lwZWRpYSBkYXRhIG92ZXIgMU0gdXBkYXRlcyBhbmQgYSBiYXRjaCBzaXplIG9mIDI1NiBzZXF1ZW5jZXMuIiIiLCwsLFNlbGYtc3VwZXJ2aXNlZCBsZWFybmluZyxMaWtlbHksIldoaWxlIHRoZSBnZW5lcmFsIGlkZWEgb2Ygc2VsZi1zdXBlcnZpc2VkIGxlYXJuaW5nIGlzIGlkZW50aWNhbCBhY3Jvc3MgbW9kYWxpdGllcywgdGhlIGFjdHVhbCBhbGdvcml0aG1zIGFuZCBvYmplY3RpdmVzIGRpZmZlciB3aWRlbHkgYmVjYXVzZQp0aGV5IHdlcmUgZGV2ZWxvcGVkIHdpdGggYSBzaW5nbGUgbW9kYWxpdHkgaW4gbWluZC4gVG8gZ2V0IHVzIGNsb3NlciB0byBnZW5lcmFsIHNlbGYtc3VwZXJ2aXNlZCBsZWFybmluZywgd2UgcHJlc2VudCBkYXRhMnZlYywgYSBmcmFtZXdvcmsgdGhhdAp1c2VzIHRoZSBzYW1lIGxlYXJuaW5nIG1ldGhvZCBmb3IgZWl0aGVyIHNwZWVjaCwgTkxQIG9yIGNvbXB1dGVyIHZpc2lvbi4gVGhlIGNvcmUgaWRlYSBpcyB0byBwcmVkaWN0IGxhdGVudCByZXByZXNlbnRhdGlvbnMgb2YgdGhlIGZ1bGwgaW5wdXQgZGF0YSBiYXNlZCBvbiBhIG1hc2tlZCB2aWV3IG9mIHRoZSBpbnB1dCBpbiBhIHNlbGZkaXN0aWxsYXRpb24gc2V0dXAgdXNpbmcgYSBzdGFuZGFyZCB0cmFuc2Zvcm1lciBhcmNoaXRlY3R1cmUuIEluc3RlYWQgb2YgcHJlZGljdGluZyBtb2RhbGl0eS1zcGVjaWZpYwp0YXJnZXRzIHN1Y2ggYXMgd29yZHMsIHZpc3VhbCB0b2tlbnMgb3IgdW5pdHMgb2YgaHVtYW4gc3BlZWNoIHdoaWNoIGFyZSBsb2NhbCBpbiBuYXR1cmUsIGRhdGEydmVjcHJlZGljdHMgY29udGV4dHVhbGl6ZWQgbGF0ZW50IHJlcHJlc2VudGF0aW9ucyB0aGF0CmNvbnRhaW4gaW5mb3JtYXRpb24gZnJvbSB0aGUgZW50aXJlIGlucHV0LiBFeHBlcmltZW50cyBvbiB0aGUgbWFqb3IgYmVuY2htYXJrcyBvZiBzcGVlY2ggcmVjb2duaXRpb24sIGltYWdlIGNsYXNzaWZpY2F0aW9uLCBhbmQgbmF0dXJhbCBsYW5ndWFnZSB1bmRlcnN0YW5kaW5nIGRlbW9uc3RyYXRlIGEgbmV3IHN0YXRlIG9mIHRoZSBhcnQgb3IgY29tcGV0aXRpdmUgcGVyZm9ybWFuY2UgdG8gcHJlZG9taW5hbnQgYXBwcm9hY2hlcy4gTW9kZWxzIGFuZCBjb2RlIGFyZSBhdmFpbGFibGUgYXQgd3d3LmdpdGh1Yi5jb20vcHl0b3JjaC9mYWlyc2VxL3RyZWUvbWFzdGVyL2V4YW1wbGVzL2RhdGEydmVjLgoiLCwsT3BlbiB3ZWlnaHRzICh1bnJlc3RyaWN0ZWQpLFVuaXRlZCBTdGF0ZXMgb2YgQW1lcmljYSwsLCwsLDIwMjYtMDItMTEgMTk6MjM6NDUrMDA6MDAsLCwsLCxJbmR1c3RyeSwsLCwsT3BlbiBzb3VyY2UsIk1JVCBMaWNlbnNlCk1vZGVscyBhbmQgY29kZSBhcmUgYXZhaWxhYmxlIGF0IHd3dy5naXRodWIuY29tL3B5dG9yY2gvZmFpcnNlcS90cmVlL21hc3Rlci9leGFtcGxlcy9kYXRhMnZlYyIsLCwsRlAxNiwsLCwsLCwsWWVzCmRhdGEydmVjIChzcGVlY2gpLFNwZWVjaCxTcGVlY2ggcmVjb2duaXRpb24gKEFTUiksTWV0YSBBSSwiQWxleGVpIEJhZXZza2ksICBXZWktTmluZyBIc3UsICBRaWFudG9uZyBYdSAsIEFydW4gQmFidSwgIEppYXRhbyBHdSwgIE1pY2hhZWwgQXVsaSIsMjAyMi0wMS0yMCwiRGF0YTJ2ZWM6IEEgR2VuZXJhbCBGcmFtZXdvcmsgZm9yIFNlbGYtc3VwZXJ2aXNlZCBMZWFybmluZyBpbiBTcGVlY2gsIFZpc2lvbiBhbmQgTGFuZ3VhZ2UiLGh0dHBzOi8vYWkuZmFjZWJvb2suY29tL3Jlc2VhcmNoL2RhdGEydmVjLWEtZ2VuZXJhbC1mcmFtZXdvcmstZm9yLXNlbGYtc3VwZXJ2aXNlZC1sZWFybmluZy1pbi1zcGVlY2gtdmlzaW9uLWFuZC1sYW5ndWFnZS8sMTAyMS4wLFNPVEEgaW1wcm92ZW1lbnQsIiIiRXhwZXJpbWVudHMgb24gdGhlIG1ham9yIGJlbmNobWFya3Mgb2Ygc3BlZWNoIHJlY29nbml0aW9uLCBpbWFnZSBjbGFzc2lmaWNhdGlvbiwgYW5kIG5hdHVyYWwgbGFuIGd1YWdlIHVuZGVyc3RhbmRpbmcgZGVtb25zdHJhdGUgYSBuZXcgc3RhdGUgb2YgdGhlIGFydCBvciBjb21wZXRpdGl2ZSBwZXJmb3JtYW5jZSB0byBwcmVkb21pbmFudCBhcHByb2FjaGVzIiIiLDcwNTEzNDU5Mi4wLCJTZWN0aW9uIDQ6ICIiV2UgZXhwZXJpbWVudCB3aXRoIHR3byBtb2RlbCBzaXplczogZGF0YTJ2ZWMgQmFzZSBhbmQKZGF0YTJ2ZWMgTGFyZ2UsIGNvbnRhaW5pbmcgZWl0aGVyIEwgPSAxMiBvciBMID0gMjQgVHJhbnMtCmZvcm1lciBibG9ja3Mgd2l0aCBIID0gNzY4IG9yIEggPSAxMDI0IGhpZGRlbiBkaW1lbi0Kc2lvbiAod2l0aCA0IMOXIEggZmVlZC1mb3J3YXJkIGlubmVyLWRpbWVuc2lvbikiIgoiLCwsMTc1MTA0MDAsIlNlY3Rpb24gNS4yOgoiIndlIHByZS10cmFpbiBkYXRhMnZlYyBvbiB0aGUgOTYwCmhvdXJzIG9mIHNwZWVjaCBhdWRpbyBkYXRhIGZyb20gTGlicmlzcGVlY2ggKExTLTk2MCkiIgoKMTMsNjgwIHdvcmRzIHBlciBob3VyIiwsLCxTZWxmLXN1cGVydmlzZWQgbGVhcm5pbmcsLCJXaGlsZSB0aGUgZ2VuZXJhbCBpZGVhIG9mIHNlbGYtc3VwZXJ2aXNlZCBsZWFybmluZyBpcyBpZGVudGljYWwgYWNyb3NzIG1vZGFsaXRpZXMsIHRoZSBhY3R1YWwgYWxnb3JpdGhtcyBhbmQgb2JqZWN0aXZlcyBkaWZmZXIgd2lkZWx5IGJlY2F1c2UgdGhleSB3ZXJlIGRldmVsb3BlZCB3aXRoIGEgc2luZ2xlIG1vZGFsaXR5IGluIG1pbmQuIFRvIGdldCB1cyBjbG9zZXIgdG8gZ2VuZXJhbCBzZWxmLXN1cGVydmlzZWQgbGVhcm5pbmcsIHdlIHByZXNlbnQgZGF0YTJ2ZWMsIGEgZnJhbWV3b3JrIHRoYXQgdXNlcyB0aGUgc2FtZSBsZWFybmluZyBtZXRob2QgZm9yIGVpdGhlciBzcGVlY2gsTkxQIG9yIGNvbXB1dGVyIHZpc2lvbi4gVGhlIGNvcmUgaWRlYSBpcyB0byBwcmVkaWN0IGxhdGVudCByZXByZXNlbnRhdGlvbnMgb2YgdGhlIGZ1bGwgaW5wdXQgZGF0YSBiYXNlZCBvbiBhIG1hc2tlZCB2aWV3IG9mIHRoZSBpbnB1dCBpbiBhIHNlbGZkaXN0aWxsYXRpb24gc2V0dXAgdXNpbmcgYSBzdGFuZGFyZCBUcmFuc2Zvcm1lciBhcmNoaXRlY3R1cmUuIEluc3RlYWQgb2YgcHJlZGljdGluZyBtb2RhbGl0eS1zcGVjaWZpYyB0YXJnZXRzIHN1Y2ggYXMgd29yZHMsIHZpc3VhbCB0b2tlbnMgb3IgdW5pdHMgb2YgaHVtYW4gc3BlZWNoIHdoaWNoIGFyZSBsb2NhbCBpbiBuYXR1cmUsIGRhdGEydmVjIHByZWRpY3RzIGNvbnRleHR1YWxpemVkIGxhdGVudCByZXByZXNlbnRhdGlvbnMgdGhhdCBjb250YWluIGluZm9ybWF0aW9uIGZyb20gdGhlIGVudGlyZSBpbnB1dC4gRXhwZXJpbWVudHMgb24gdGhlIG1ham9yIGJlbmNobWFya3Mgb2Ygc3BlZWNoIHJlY29nbml0aW9uLCBpbWFnZSBjbGFzc2lmaWNhdGlvbiwgYW5kIG5hdHVyYWwgbGFuZ3VhZ2UgdW5kZXJzdGFuZGluZyBkZW1vbnN0cmF0ZSBhIG5ldyBzdGF0ZSBvZiB0aGUgYXJ0IG9yIGNvbXBldGl0aXZlIHBlcmZvcm1hbmNlIHRvIHByZWRvbWluYW50IGFwcHJvYWNoZXMuIiwsLE9wZW4gd2VpZ2h0cyAodW5yZXN0cmljdGVkKSxVbml0ZWQgU3RhdGVzIG9mIEFtZXJpY2EsLCwsLCwyMDI2LTAyLTExIDE5OjIzOjQ1KzAwOjAwLCwsLCwsSW5kdXN0cnksLCwsLE9wZW4gc291cmNlLCJNSVQgbGljZW5zZQpodHRwczovL2dpdGh1Yi5jb20vZmFjZWJvb2tyZXNlYXJjaC9mYWlyc2VxL3RyZWUvbWFpbi9leGFtcGxlcy9kYXRhMnZlYyIsLCwsRlAxNiwsLCwsLCwsWWVzCmRhdGEydmVjICh2aXNpb24pLFZpc2lvbixJbWFnZSBjbGFzc2lmaWNhdGlvbixNZXRhIEFJLCJBbGV4ZWkgQmFldnNraSwgIFdlaS1OaW5nIEhzdSwgIFFpYW50b25nIFh1ICwgQXJ1biBCYWJ1LCAgSmlhdGFvIEd1LCAgTWljaGFlbCBBdWxpIiwyMDIyLTAxLTIwLCJEYXRhMnZlYzogQSBHZW5lcmFsIEZyYW1ld29yayBmb3IgU2VsZi1zdXBlcnZpc2VkIExlYXJuaW5nIGluIFNwZWVjaCwgVmlzaW9uIGFuZCBMYW5ndWFnZSIsaHR0cHM6Ly9haS5mYWNlYm9vay5jb20vcmVzZWFyY2gvZGF0YTJ2ZWMtYS1nZW5lcmFsLWZyYW1ld29yay1mb3Itc2VsZi1zdXBlcnZpc2VkLWxlYXJuaW5nLWluLXNwZWVjaC12aXNpb24tYW5kLWxhbmd1YWdlLywxMDIxLjAsU09UQSBpbXByb3ZlbWVudCwiIiJFeHBlcmltZW50cyBvbiB0aGUgbWFqb3IgYmVuY2htYXJrcyBvZiBzcGVlY2ggcmVjb2duaXRpb24sIGltYWdlIGNsYXNzaWZpY2F0aW9uLCBhbmQgbmF0dXJhbCBsYW4gZ3VhZ2UgdW5kZXJzdGFuZGluZyBkZW1vbnN0cmF0ZSBhIG5ldyBzdGF0ZSBvZiB0aGUgYXJ0IG9yIGNvbXBldGl0aXZlIHBlcmZvcm1hbmNlIHRvIHByZWRvbWluYW50IGFwcHJvYWNoZXMiIgoKIiJFeHBlcmltZW50YWwgcmVzdWx0cyBzaG93IGRhdGEydmVjIHRvIGJlIGVmZmVjdGl2ZSBpbiBhbGwgdGhyZWUgbW9kYWxpdGllcywgc2V0dGluZyBhIG5ldyBzdGF0ZSBvZiB0aGUgYXJ0IGZvciBWaVQtQiBhbmQgVmlULUwgb24gSW1hZ2VOZXQtMUsiIgoiIiIsNzA1MTM0NTkyLjAsIlNlY3Rpb24gNDogIiJXZSBleHBlcmltZW50IHdpdGggdHdvIG1vZGVsIHNpemVzOiBkYXRhMnZlYyBCYXNlIGFuZApkYXRhMnZlYyBMYXJnZSwgY29udGFpbmluZyBlaXRoZXIgTCA9IDEyIG9yIEwgPSAyNCBUcmFucy0KZm9ybWVyIGJsb2NrcyB3aXRoIEggPSA3Njggb3IgSCA9IDEwMjQgaGlkZGVuIGRpbWVuLQpzaW9uICh3aXRoIDQgw5cgSCBmZWVkLWZvcndhcmQgaW5uZXItZGltZW5zaW9uKSIiCiIsLCwyNTExMDg3MzIsIlNlY3Rpb24gNS4xOiAKIiJ3ZSBwcmV0cmFpbiBkYXRhMnZlYyBvbiB0aGUgaW1hZ2VzIG9mIHRoZSBJbWFnZU5ldC0xSyB0cmFpbmluZwpzZXQiIiIsLCwsU2VsZi1zdXBlcnZpc2VkIGxlYXJuaW5nLCwiV2hpbGUgdGhlIGdlbmVyYWwgaWRlYSBvZiBzZWxmLXN1cGVydmlzZWQgbGVhcm5pbmcgaXMgaWRlbnRpY2FsIGFjcm9zcyBtb2RhbGl0aWVzLCB0aGUgYWN0dWFsIGFsZ29yaXRobXMgYW5kIG9iamVjdGl2ZXMgZGlmZmVyIHdpZGVseSBiZWNhdXNlIHRoZXkgd2VyZSBkZXZlbG9wZWQgd2l0aCBhIHNpbmdsZSBtb2RhbGl0eSBpbiBtaW5kLiBUbyBnZXQgdXMgY2xvc2VyIHRvIGdlbmVyYWwgc2VsZi1zdXBlcnZpc2VkIGxlYXJuaW5nLCB3ZSBwcmVzZW50IGRhdGEydmVjLCBhIGZyYW1ld29yayB0aGF0IHVzZXMgdGhlIHNhbWUgbGVhcm5pbmcgbWV0aG9kIGZvciBlaXRoZXIgc3BlZWNoLE5MUCBvciBjb21wdXRlciB2aXNpb24uIFRoZSBjb3JlIGlkZWEgaXMgdG8gcHJlZGljdCBsYXRlbnQgcmVwcmVzZW50YXRpb25zIG9mIHRoZSBmdWxsIGlucHV0IGRhdGEgYmFzZWQgb24gYSBtYXNrZWQgdmlldyBvZiB0aGUgaW5wdXQgaW4gYSBzZWxmZGlzdGlsbGF0aW9uIHNldHVwIHVzaW5nIGEgc3RhbmRhcmQgVHJhbnNmb3JtZXIgYXJjaGl0ZWN0dXJlLiBJbnN0ZWFkIG9mIHByZWRpY3RpbmcgbW9kYWxpdHktc3BlY2lmaWMgdGFyZ2V0cyBzdWNoIGFzIHdvcmRzLCB2aXN1YWwgdG9rZW5zIG9yIHVuaXRzIG9mIGh1bWFuIHNwZWVjaCB3aGljaCBhcmUgbG9jYWwgaW4gbmF0dXJlLCBkYXRhMnZlYyBwcmVkaWN0cyBjb250ZXh0dWFsaXplZCBsYXRlbnQgcmVwcmVzZW50YXRpb25zIHRoYXQgY29udGFpbiBpbmZvcm1hdGlvbiBmcm9tIHRoZSBlbnRpcmUgaW5wdXQuIEV4cGVyaW1lbnRzIG9uIHRoZSBtYWpvciBiZW5jaG1hcmtzIG9mIHNwZWVjaCByZWNvZ25pdGlvbiwgaW1hZ2UgY2xhc3NpZmljYXRpb24sIGFuZCBuYXR1cmFsIGxhbmd1YWdlIHVuZGVyc3RhbmRpbmcgZGVtb25zdHJhdGUgYSBuZXcgc3RhdGUgb2YgdGhlIGFydCBvciBjb21wZXRpdGl2ZSBwZXJmb3JtYW5jZSB0byBwcmVkb21pbmFudCBhcHByb2FjaGVzLiIsODAwLjAsLE9wZW4gd2VpZ2h0cyAodW5yZXN0cmljdGVkKSxVbml0ZWQgU3RhdGVzIG9mIEFtZXJpY2EsLCwsLCwyMDI2LTAyLTExIDE5OjIzOjQ1KzAwOjAwLCwsLCwsSW5kdXN0cnksLCwsLE9wZW4gc291cmNlLCJNSVQgbGljZW5zZQpodHRwczovL2dpdGh1Yi5jb20vZmFjZWJvb2tyZXNlYXJjaC9kYXRhMnZlY192aXNpb24vdHJlZS9tYWluL2JlaXQiLCwsLEZQMTYsLCwsLCwsLFllcwpKYXBhbmVzZS1HUFQtMUIsTGFuZ3VhZ2UsTGFuZ3VhZ2UgbW9kZWxpbmcvZ2VuZXJhdGlvbixyaW5uYSwiS2VpIFNhd2FkYSwgVGlhbnl1IFpoYW8sIE1ha290byBTaGluZywgS2VudGFybyBNaXRzdWksIEFraW8gS2FnYSwgWXVraXlhIEhvbm8sIFRvc2hpYWtpIFdha2F0c3VraSwgS29oIE1pdHN1ZGEiLDIwMjItMDEtMTksIlRoaXMgcmVwb3NpdG9yeSBwcm92aWRlcyBhIDEuM0ItcGFyYW1ldGVyIEphcGFuZXNlIEdQVCBtb2RlbC4gVGhlIG1vZGVsIHdhcyB0cmFpbmVkIGJ5IHJpbm5hIENvLiwgTHRkLiIsaHR0cHM6Ly9odWdnaW5nZmFjZS5jby9yaW5uYS9qYXBhbmVzZS1ncHQtMWIsLCwsMTMwMDAwMDAwMC4wLCwsLCwsLCwsLENvbmZpZGVudCwiTW9kZWwgYXJjaGl0ZWN0dXJlCkEgMjQtbGF5ZXIsIDIwNDgtaGlkZGVuLXNpemUgdHJhbnNmb3JtZXItYmFzZWQgbGFuZ3VhZ2UgbW9kZWwuCgpUcmFpbmluZwpUaGUgbW9kZWwgd2FzIHRyYWluZWQgb24gSmFwYW5lc2UgQzQsIEphcGFuZXNlIENDLTEwMCBhbmQgSmFwYW5lc2UgV2lraXBlZGlhIHRvIG9wdGltaXplIGEgdHJhZGl0aW9uYWwgbGFuZ3VhZ2UgbW9kZWxsaW5nIG9iamVjdGl2ZS4gSXQgcmVhY2hlcyBhcm91bmQgMTQgcGVycGxleGl0eSBvbiBhIGNob3NlbiB2YWxpZGF0aW9uIHNldCBmcm9tIHRoZSBzYW1lIGRhdGEuCgpUb2tlbml6YXRpb24KVGhlIG1vZGVsIHVzZXMgYSBzZW50ZW5jZXBpZWNlLWJhc2VkIHRva2VuaXplci4gVGhlIHZvY2FidWxhcnkgd2FzIGZpcnN0IHRyYWluZWQgb24gYSBzZWxlY3RlZCBzdWJzZXQgZnJvbSB0aGUgdHJhaW5pbmcgZGF0YSB1c2luZyB0aGUgb2ZmaWNpYWwgc2VudGVuY2VwaWVjZSB0cmFpbmluZyBzY3JpcHQsIGFuZCB0aGVuIGF1Z21lbnRlZCB3aXRoIGVtb2ppcyBhbmQgc3ltYm9scy4iLCwsT3BlbiB3ZWlnaHRzICh1bnJlc3RyaWN0ZWQpLEphcGFuLCwsLCwsMjAyNS0xMS0yOCAxMTo1Mzo0NCswMDowMCwsLCwsLEluZHVzdHJ5LCwsLCwsTUlUIGZvciB3ZWlnaHRzLCwsLCwsLCwsLCwsWWVzCkRldGljLFZpc2lvbiwiT2JqZWN0IGRldGVjdGlvbixJbWFnZSBjbGFzc2lmaWNhdGlvbiIsIk1ldGEgQUksVW5pdmVyc2l0eSBvZiBUZXhhcyBhdCBBdXN0aW4iLCJYaW5neWkgWmhvdSwgUm9oaXQgR2lyZGhhciwgQXJtYW5kIEpvdWxpbiwgUGhpbGlwcCBLcsOkaGVuYsO8aGwsIElzaGFuIE1pc3JhIiwyMDIyLTAxLTA3LERldGVjdGluZyBUd2VudHktdGhvdXNhbmQgQ2xhc3NlcyB1c2luZyBJbWFnZS1sZXZlbCBTdXBlcnZpc2lvbixodHRwczovL2FyeGl2Lm9yZy9hYnMvMjIwMS4wMjYwNSw4NDEuMCxTT1RBIGltcHJvdmVtZW50LCIiIk9uIG9wZW4tdm9jYWJ1bGFyeSBDT0NPLCBvdXIgbWV0aG9kIG91dHBlcmZvcm1zIHRoZSBwcmV2aW91cyBzdGF0ZS1vZi10aGUtYXJ0IE9WUi1DTk4gWyA3MiBdIGJ5IDUgcG9pbnQgd2l0aCB0aGUgc2FtZSBkZXRlY3RvciBhbmQgZGF0YSIiIiw4ODAwMDAwMC4wLCJmcm9tIGh0dHBzOi8vZ2l0aHViLmNvbS9taWNyb3NvZnQvU3dpbi1UcmFuc2Zvcm1lciBTd2luLUIgaGF2ZSA4OE0sIApmcm9tIHBhZ2UgOCA6ICAnVHJhaW5pbmcgb3VyIFJlc05ldDUwIG1vZGVsIHRha2VzIOKIvCAyMiBob3VycyBvbiA4IFYxMDAgR1BVcy4gVGhlIGxhcmdlIDIxSyBTd2luLUIgbW9kZWwgdHJhaW5zIGluIOKIvCAyNCBob3VycyBvbiAzMiBHUFVzLiciLDIuMzQzOTk3NDRlKzE5LCIyOC4yNmUxMiogMzIgKiAyNCozNjAwKjAuMyA9Mi4zNGUxOSA9IHBlYWsgZmxvcHMgKiBudW0gZ3B1cyAqIG51bSBzZWNvbmRzICogYXNzdW1lZCB1dGlsaXphdGlvbiByYXRlCmZvciBTd2luLUIgbW9kZWwgZnJvbSBwYWdlIDggOiAgJ1RyYWluaW5nIG91ciBSZXNOZXQ1MCBtb2RlbCB0YWtlcyDiiLwgMjIgaG91cnMgb24gOCBWMTAwIEdQVXMuIFRoZSBsYXJnZSAyMUsgU3dpbi1CIG1vZGVsIHRyYWlucyBpbiDiiLwgMjQgaG91cnMgb24gMzIgR1BVcy4nIiwsIjE0TSArIDEuNU0gKyAxLjJNICsgMTAwSyArIDEwMEsgPSAxNjkwMDAwMC4wCnRhYmxlIGFib3ZlIHNlY3Rpb24gNS4xIiwyNC4wLCJmcm9tIHBhZ2UgOCA6ICAnVHJhaW5pbmcgb3VyIFJlc05ldDUwIG1vZGVsIHRha2VzIOKIvCAyMiBob3VycyBvbiA4IFYxMDAKR1BVcy4gVGhlIGxhcmdlIDIxSyBTd2luLUIgbW9kZWwgdHJhaW5zIGluIOKIvCAyNCBob3VycyBvbiAzMiBHUFVzLiciLE5WSURJQSBWMTAwLCxTcGVjdWxhdGl2ZSwiIEN1cnJlbnQgb2JqZWN0IGRldGVjdG9ycyBhcmUgbGltaXRlZCBpbiB2b2NhYnVsYXJ5IHNpemUgZHVlIHRvIHRoZSBzbWFsbCBzY2FsZSBvZiBkZXRlY3Rpb24gZGF0YXNldHMuIEltYWdlIGNsYXNzaWZpZXJzLCBvbiB0aGUgb3RoZXIgaGFuZCwgcmVhc29uIGFib3V0IG11Y2ggbGFyZ2VyIHZvY2FidWxhcmllcywgYXMgdGhlaXIgZGF0YXNldHMgYXJlIGxhcmdlciBhbmQgZWFzaWVyIHRvIGNvbGxlY3QuIFdlIHByb3Bvc2UgRGV0aWMsIHdoaWNoIHNpbXBseSB0cmFpbnMgdGhlIGNsYXNzaWZpZXJzIG9mIGEgZGV0ZWN0b3Igb24gaW1hZ2UgY2xhc3NpZmljYXRpb24gZGF0YSBhbmQgdGh1cyBleHBhbmRzIHRoZSB2b2NhYnVsYXJ5IG9mIGRldGVjdG9ycyB0byB0ZW5zIG9mIHRob3VzYW5kcyBvZiBjb25jZXB0cy4gVW5saWtlIHByaW9yIHdvcmssIERldGljIGRvZXMgbm90IG5lZWQgY29tcGxleCBhc3NpZ25tZW50IHNjaGVtZXMgdG8gYXNzaWduIGltYWdlIGxhYmVscyB0byBib3hlcyBiYXNlZCBvbiBtb2RlbCBwcmVkaWN0aW9ucywgbWFraW5nIGl0IG11Y2ggZWFzaWVyIHRvIGltcGxlbWVudCBhbmQgY29tcGF0aWJsZSB3aXRoIGEgcmFuZ2Ugb2YgZGV0ZWN0aW9uIGFyY2hpdGVjdHVyZXMgYW5kIGJhY2tib25lcy4gT3VyIHJlc3VsdHMgc2hvdyB0aGF0IERldGljIHlpZWxkcyBleGNlbGxlbnQgZGV0ZWN0b3JzIGV2ZW4gZm9yIGNsYXNzZXMgd2l0aG91dCBib3ggYW5ub3RhdGlvbnMuIEl0IG91dHBlcmZvcm1zIHByaW9yIHdvcmsgb24gYm90aCBvcGVuLXZvY2FidWxhcnkgYW5kIGxvbmctdGFpbCBkZXRlY3Rpb24gYmVuY2htYXJrcy4gRGV0aWMgcHJvdmlkZXMgYSBnYWluIG9mIDIuNCBtQVAgZm9yIGFsbCBjbGFzc2VzIGFuZCA4LjMgbUFQIGZvciBub3ZlbCBjbGFzc2VzIG9uIHRoZSBvcGVuLXZvY2FidWxhcnkgTFZJUyBiZW5jaG1hcmsuIE9uIHRoZSBzdGFuZGFyZCBMVklTIGJlbmNobWFyaywgRGV0aWMgb2J0YWlucyA0MS43IG1BUCB3aGVuIGV2YWx1YXRlZCBvbiBhbGwgY2xhc3Nlcywgb3Igb25seSByYXJlIGNsYXNzZXMsIGhlbmNlIGNsb3NpbmcgdGhlIGdhcCBpbiBwZXJmb3JtYW5jZSBmb3Igb2JqZWN0IGNhdGVnb3JpZXMgd2l0aCBmZXcgc2FtcGxlcy4gRm9yIHRoZSBmaXJzdCB0aW1lLCB3ZSB0cmFpbiBhIGRldGVjdG9yIHdpdGggYWxsIHRoZSB0d2VudHktb25lLXRob3VzYW5kIGNsYXNzZXMgb2YgdGhlIEltYWdlTmV0IGRhdGFzZXQgYW5kIHNob3cgdGhhdCBpdCBnZW5lcmFsaXplcyB0byBuZXcgZGF0YXNldHMgd2l0aG91dCBmaW5ldHVuaW5nLiBDb2RlIGlzIGF2YWlsYWJsZSBhdCBcdXJse3RoaXMgaHR0cHMgVVJMfS4gIiwsLE9wZW4gd2VpZ2h0cyAodW5yZXN0cmljdGVkKSwiVW5pdGVkIFN0YXRlcyBvZiBBbWVyaWNhLFVuaXRlZCBTdGF0ZXMgb2YgQW1lcmljYSIsLCwsMzIuMCwsMjAyNi0wNS0yNSAxMjoxNTowOCswMDowMCwsLCwsLCJJbmR1c3RyeSxBY2FkZW1pYSIsLCwsNzY4LjAsT3BlbiBzb3VyY2UsIkFwYWNoZSwgbW9kZWxzIGFuZCBjb2RlOiBodHRwczovL2dpdGh1Yi5jb20vZmFjZWJvb2tyZXNlYXJjaC9EZXRpYyIsLDE5MS40NDU4MTgyNTYxNjEzNSwsRlAxNiwsMTkzMzEuNjc5NTUzODkzNjMsSGFyZHdhcmUsLCwsLFllcwpTaWduYWxQIDYuMCxCaW9sb2d5LFNpZ25hbCBwZXB0aWRlIHByZWRpY3Rpb24sIlRlY2huaWNhbCBVbml2ZXJzaXR5IG9mIERlbm1hcmssRVRIIFp1cmljaCxVbml2ZXJzaXR5IG9mIENvcGVuaGFnZW4sU3RhbmZvcmQgVW5pdmVyc2l0eSxTdG9ja2hvbG0gVW5pdmVyc2l0eSxFdXJvcGVhbiBCaW9pbmZvcm1hdGljcyBJbnN0aXR1dGUiLCJGZWxpeCBUZXVmZWwsIEpvc8OpIEp1YW4gQWxtYWdybyBBcm1lbnRlcm9zLCBBbGV4YW5kZXIgUm9zZW5iZXJnIEpvaGFuc2VuLCBNYWduw7pzIEhhbGxkw7NyIEfDrXNsYXNvbiwgU2lsYXMgSXJieSBQaWhsLCBLb25zdGFudGlub3MgRC4gVHNpcmlnb3MsIE9sZSBXaW50aGVyLCBTw7hyZW4gQnJ1bmFrLCBHdW5uYXIgdm9uIEhlaWpuZSAmIEhlbnJpayBOaWVsc2VuIiwyMDIyLTAxLTAzLFNpZ25hbFAgNi4wIHByZWRpY3RzIGFsbCBmaXZlIHR5cGVzIG9mIHNpZ25hbCBwZXB0aWRlcyB1c2luZyBwcm90ZWluIGxhbmd1YWdlIG1vZGVscyxodHRwczovL3d3dy5uYXR1cmUuY29tL2FydGljbGVzL3M0MTU4Ny0wMjEtMDExNTYtMywsLCwsLCwsLCwsLCwsVW5rbm93biwiU2lnbmFsIHBlcHRpZGVzIChTUHMpIGFyZSBzaG9ydCBhbWlubyBhY2lkIHNlcXVlbmNlcyB0aGF0IGNvbnRyb2wgcHJvdGVpbiBzZWNyZXRpb24gYW5kIHRyYW5zbG9jYXRpb24gaW4gYWxsIGxpdmluZyBvcmdhbmlzbXMuIFNQcyBjYW4gYmUgcHJlZGljdGVkIGZyb20gc2VxdWVuY2UgZGF0YSwgYnV0IGV4aXN0aW5nIGFsZ29yaXRobXMgYXJlIHVuYWJsZSB0byBkZXRlY3QgYWxsIGtub3duIHR5cGVzIG9mIFNQcy4gV2UgaW50cm9kdWNlIFNpZ25hbFAgNi4wLCBhIG1hY2hpbmUgbGVhcm5pbmcgbW9kZWwgdGhhdCBkZXRlY3RzIGFsbCBmaXZlIFNQIHR5cGVzIGFuZCBpcyBhcHBsaWNhYmxlIHRvIG1ldGFnZW5vbWljIGRhdGEuIiwsLCwiRGVubWFyayxTd2l0emVybGFuZCxEZW5tYXJrLFVuaXRlZCBTdGF0ZXMgb2YgQW1lcmljYSxTd2VkZW4sTXVsdGluYXRpb25hbCxVbml0ZWQgS2luZ2RvbSBvZiBHcmVhdCBCcml0YWluIGFuZCBOb3J0aGVybiBJcmVsYW5kIiwsLCwsLDIwMjUtMTEtMjggMTE6NTM6NDQrMDA6MDAsLCwsLCwiQWNhZGVtaWEsQWNhZGVtaWEsQWNhZGVtaWEsQWNhZGVtaWEsQWNhZGVtaWEsUmVzZWFyY2ggY29sbGVjdGl2ZSIsLCwsLCwsLCwsLCwsLCwsLCwKRVJOSUUtVmlMRywiTXVsdGltb2RhbCxJbWFnZSBnZW5lcmF0aW9uLFZpc2lvbixMYW5ndWFnZSIsIlZpc2lvbi1sYW5ndWFnZSBnZW5lcmF0aW9uLEltYWdlIGdlbmVyYXRpb24sVGV4dC10by1pbWFnZSxJbWFnZSBjYXB0aW9uaW5nLExhbmd1YWdlIG1vZGVsaW5nL2dlbmVyYXRpb24sVmlzdWFsIHF1ZXN0aW9uIGFuc3dlcmluZyIsQmFpZHUsIkhhbiBaaGFuZywgV2VpY2hvbmcgWWluLCBZZXdlaSBGYW5nLCBMYW54aW4gTGksIEJvcWlhbmcgRHVhbiwgWmhpaHVhIFd1LCBZdSBTdW4sIEhhbyBUaWFuLCBIdWEgV3UsIEhhaWZlbmcgV2FuZyIsMjAyMS0xMi0zMSxFUk5JRS1WaUxHOiBVbmlmaWVkIEdlbmVyYXRpdmUgUHJlLXRyYWluaW5nIGZvciBCaWRpcmVjdGlvbmFsIFZpc2lvbi1MYW5ndWFnZSBHZW5lcmF0aW9uLGh0dHBzOi8vYXJ4aXYub3JnL2Ficy8yMTEyLjE1MjgzLDcwLjAsU09UQSBpbXByb3ZlbWVudCwiIiJ3ZSB0cmFpbiBhIDEwLWJpbGxpb24gcGFyYW1ldGVyIEVSTklFLVZpTEcgbW9kZWwgb24gYSBsYXJnZS1zY2FsZSBkYXRhc2V0IG9mIDE0NSBtaWxsaW9uIChDaGluZXNlKSBpbWFnZS10ZXh0IHBhaXJzIHdoaWNoIGFjaGlldmVzIHN0YXRlLW9mLXRoZS1hcnQgcGVyZm9ybWFuY2UgZm9yIGJvdGggdGV4dC10by1pbWFnZSBhbmQgaW1hZ2UtdG8tdGV4dCB0YXNrcyIiCgoiImNoaWV2ZXMgc3RhdGUtb2YtdGhlLWFydCBwZXJmb3JtYW5jZSBmb3IgYm90aCB0ZXh0LXRvLWltYWdlIGFuZCBpbWFnZS10by10ZXh0IHRhc2tzLCBvYnRhaW5pbmcgYW4gRklEIG9mIDcuOSBvbiBNUy1DT0NPIGZvciB0ZXh0LXRvLWltYWdlIHN5bnRoZXNpcyBhbmQgYmVzdCByZXN1bHRzIG9uIENPQ08tQ04gYW5kIEFJQy1JQ0MgZm9yIGltYWdlIGNhcHRpb25pbmciIiIsMTAwMDAwMDAwMDAuMCwiIiJUbyBleHBsb3JlIHRoZSBsYW5kc2NhcGUgb2YgbGFyZ2Utc2NhbGUgcHJlLXRyYWluaW5nIGZvciBiaWRpcmVjdGlvbmFsIHRleHQtaW1hZ2UgZ2VuZXJhdGlvbiwgd2UgcHJlLXRyYWluIGEgMTAtYmlsbGlvbiBwYXJhbWV0ZXIgbW9kZWwgb24gYSBsYXJnZS1zY2FsZSBkYXRhc2V0IG9mIDE0NSBtaWxsaW9uIGhpZ2gtcXVhbGl0eSBDaGluZXNlIGltYWdlLXRleHQgcGFpcnMuIiIiLCwsLCJUbyBleHBsb3JlIHRoZSBsYW5kc2NhcGUgb2YgbGFyZ2Utc2NhbGUgcHJlLXRyYWluaW5nIGZvciBiaWRpcmVjdGlvbmFsIHRleHQtaW1hZ2UgZ2VuZXJhdGlvbiwgd2UgcHJlLXRyYWluIGEgMTAtYmlsbGlvbiBwYXJhbWV0ZXIgbW9kZWwgb24gYSBsYXJnZS1zY2FsZSBkYXRhc2V0IG9mIDE0NSBtaWxsaW9uIGhpZ2gtcXVhbGl0eSBDaGluZXNlIGltYWdlLXRleHQgcGFpcnMuIiwsLCxTZWxmLXN1cGVydmlzZWQgbGVhcm5pbmcsLCJDb252ZW50aW9uYWwgbWV0aG9kcyBmb3IgdGhlIGltYWdlLXRleHQgZ2VuZXJhdGlvbiB0YXNrcyBtYWlubHkgdGFja2xlIHRoZSBuYXR1cmFsbHkgYmlkaXJlY3Rpb25hbCBnZW5lcmF0aW9uIHRhc2tzIHNlcGFyYXRlbHksIGZvY3VzaW5nIG9uIGRlc2lnbmluZyB0YXNrLXNwZWNpZmljIGZyYW1ld29ya3MgdG8gaW1wcm92ZSB0aGUgcXVhbGl0eSBhbmQgZmlkZWxpdHkgb2YgdGhlIGdlbmVyYXRlZCBzYW1wbGVzLiBSZWNlbnRseSwgVmlzaW9uLUxhbmd1YWdlIFByZS10cmFpbmluZyBtb2RlbHMgaGF2ZSBncmVhdGx5IGltcHJvdmVkIHRoZSBwZXJmb3JtYW5jZSBvZiB0aGUgaW1hZ2UtdG8tdGV4dCBnZW5lcmF0aW9uIHRhc2tzLCBidXQgbGFyZ2Utc2NhbGUgcHJlLXRyYWluaW5nIG1vZGVscyBmb3IgdGV4dC10by1pbWFnZSBzeW50aGVzaXMgdGFzayBhcmUgc3RpbGwgdW5kZXItZGV2ZWxvcGVkLiBJbiB0aGlzIHBhcGVyLCB3ZSBwcm9wb3NlIEVSTklFLVZpTEcsIGEgdW5pZmllZCBnZW5lcmF0aXZlIHByZS10cmFpbmluZyBmcmFtZXdvcmsgZm9yIGJpZGlyZWN0aW9uYWwgaW1hZ2UtdGV4dCBnZW5lcmF0aW9uIHdpdGggdHJhbnNmb3JtZXIgbW9kZWwuIEJhc2VkIG9uIHRoZSBpbWFnZSBxdWFudGl6YXRpb24gbW9kZWxzLCB3ZSBmb3JtdWxhdGUgYm90aCBpbWFnZSBnZW5lcmF0aW9uIGFuZCB0ZXh0IGdlbmVyYXRpb24gYXMgYXV0b3JlZ3Jlc3NpdmUgZ2VuZXJhdGl2ZSB0YXNrcyBjb25kaXRpb25lZCBvbiB0aGUgdGV4dC9pbWFnZSBpbnB1dC4gVGhlIGJpZGlyZWN0aW9uYWwgaW1hZ2UtdGV4dCBnZW5lcmF0aXZlIG1vZGVsaW5nIGVhc2VzIHRoZSBzZW1hbnRpYyBhbGlnbm1lbnRzIGFjcm9zcyB2aXNpb24gYW5kIGxhbmd1YWdlLiBGb3IgdGhlIHRleHQtdG8taW1hZ2UgZ2VuZXJhdGlvbiBwcm9jZXNzLCB3ZSBmdXJ0aGVyIHByb3Bvc2UgYW4gZW5kLXRvLWVuZCB0cmFpbmluZyBtZXRob2QgdG8gam9pbnRseSBsZWFybiB0aGUgdmlzdWFsIHNlcXVlbmNlIGdlbmVyYXRvciBhbmQgdGhlIGltYWdlIHJlY29uc3RydWN0b3IuIFRvIGV4cGxvcmUgdGhlIGxhbmRzY2FwZSBvZiBsYXJnZS1zY2FsZSBwcmUtdHJhaW5pbmcgZm9yIGJpZGlyZWN0aW9uYWwgdGV4dC1pbWFnZSBnZW5lcmF0aW9uLCB3ZSB0cmFpbiBhIDEwLWJpbGxpb24gcGFyYW1ldGVyIEVSTklFLVZpTEcgbW9kZWwgb24gYSBsYXJnZS1zY2FsZSBkYXRhc2V0IG9mIDE0NSBtaWxsaW9uIChDaGluZXNlKSBpbWFnZS10ZXh0IHBhaXJzIHdoaWNoIGFjaGlldmVzIHN0YXRlLW9mLXRoZS1hcnQgcGVyZm9ybWFuY2UgZm9yIGJvdGggdGV4dC10by1pbWFnZSBhbmQgaW1hZ2UtdG8tdGV4dCB0YXNrcywgb2J0YWluaW5nIGFuIEZJRCBvZiA3Ljkgb24gTVMtQ09DTyBmb3IgdGV4dC10by1pbWFnZSBzeW50aGVzaXMgYW5kIGJlc3QgcmVzdWx0cyBvbiBDT0NPLUNOIGFuZCBBSUMtSUNDIGZvciBpbWFnZSBjYXB0aW9uaW5nLiIsLCxVbnJlbGVhc2VkLENoaW5hLCwsLCwsMjAyNi0wNS0yNSAxMjoxNTowOCswMDowMCwsLCwsLEluZHVzdHJ5LFRydWUsLCwsVW5yZWxlYXNlZCxpdCBzZWVtcyB0aGF0IHRoZSBtb2RlbCB3YXMgY29tcGxldGVseSBzdWJzdGl0dXRlZCBieSBpdHMgc3VjY2Vzc29yIFZpTEcgMi4wIC0gSSBoYXZlbid0IGZvdW5kIG5pZXRoZXIgbW9kZWwgd2VpZ2h0cyBub3IgY29kZSBvciBBUEkuLCwsLEZQMTYsLCwsLCwsLE5vClZlc3BhLEJpb2xvZ3ksIlByb3RlaW5zLFByb3RlaW4gb3IgbnVjbGVvdGlkZSBsYW5ndWFnZSBtb2RlbCAocExNL25MTSkiLFRlY2huaWNhbCBVbml2ZXJzaXR5IG9mIE11bmljaCwiQ8OpbGluZSBNYXJxdWV0LCBNaWNoYWVsIEhlaW56aW5nZXIsIFRvYmlhcyBPbGVueWksIENocmlzdGlhbiBEYWxsYWdvLCBLeXJhIEVyY2tlcnQsIE1pY2hhZWwgQmVybmhvZmVyLCBEbWl0cmlpIE5lY2hhZXYgJiBCdXJraGFyZCBSb3N0ICIsMjAyMS0xMi0zMCxFbWJlZGRpbmdzIGZyb20gcHJvdGVpbiBsYW5ndWFnZSBtb2RlbHMgcHJlZGljdCBjb25zZXJ2YXRpb24gYW5kIHZhcmlhbnQgZWZmZWN0cyxodHRwczovL2xpbmsuc3ByaW5nZXIuY29tL2FydGljbGUvMTAuMTAwNy9zMDA0MzktMDIxLTAyNDExLXksLCwsMjMxMDAwLjAsIiIiKDMpIHN0YW5kYXJkIGNvbnZvbHV0aW9uYWwgbmV1cmFsIG5ldHdvcmsgKENOTjsgd2l0aCB0d28gY29udm9sdXRpb25hbCBsYXllcnMgd2l0aCBhIHdpbmRvdyBzaXplIG9mIDcsIGNvbm5lY3RlZCB0aHJvdWdoIFJlTFUgYWN0aXZhdGlvbnM7IGRyb3BvdXQgcmF0ZSBvZiAwLjI1OyAyMzEgayBmcmVlIHBhcmFtZXRlcnMpIiIiLCwsLCJDb25TdXJmMTBrOiAyLjcgeCAxMF42IHNhbXBsZXMKRWZmMTBrOiAxLjAwNzM3IHggMTBeNSBzYW1wbGVzClRvdGFsID0gMi43IHggMTBeNiArIDEuMDA3MzcgeCAxMF41ID0gMi44MDA3MzcgeCAxMF42IOKJiCAyLjggeCAxMF42IGRhdGFwb2ludHMiLCwsLFN1cGVydmlzZWQsQ29uZmlkZW50LCJUaGUgZW1lcmdlbmNlIG9mIFNBUlMtQ29WLTIgdmFyaWFudHMgc3RyZXNzZWQgdGhlIGRlbWFuZCBmb3IgdG9vbHMgYWxsb3dpbmcgdG8gaW50ZXJwcmV0IHRoZSBlZmZlY3Qgb2Ygc2luZ2xlIGFtaW5vIGFjaWQgdmFyaWFudHMgKFNBVnMpIG9uIHByb3RlaW4gZnVuY3Rpb24uIFdoaWxlIERlZXAgTXV0YXRpb25hbCBTY2FubmluZyAoRE1TKSBzZXRzIGNvbnRpbnVlIHRvIGV4cGFuZCBvdXIgdW5kZXJzdGFuZGluZyBvZiB0aGUgbXV0YXRpb25hbCBsYW5kc2NhcGUgb2Ygc2luZ2xlIHByb3RlaW5zLCB0aGUgcmVzdWx0cyBjb250aW51ZSB0byBjaGFsbGVuZ2UgYW5hbHlzZXMuIFByb3RlaW4gTGFuZ3VhZ2UgTW9kZWxzIChwTE1zKSB1c2UgdGhlIGxhdGVzdCBkZWVwIGxlYXJuaW5nIChETCkgYWxnb3JpdGhtcyB0byBsZXZlcmFnZSBncm93aW5nIGRhdGFiYXNlcyBvZiBwcm90ZWluIHNlcXVlbmNlcy4gVGhlc2UgbWV0aG9kcyBsZWFybiB0byBwcmVkaWN0IG1pc3Npbmcgb3IgbWFza2VkIGFtaW5vIGFjaWRzIGZyb20gdGhlIGNvbnRleHQgb2YgZW50aXJlIHNlcXVlbmNlIHJlZ2lvbnMuIEhlcmUsIHdlIHVzZWQgcExNIHJlcHJlc2VudGF0aW9ucyAoZW1iZWRkaW5ncykgdG8gcHJlZGljdCBzZXF1ZW5jZSBjb25zZXJ2YXRpb24gYW5kIFNBViBlZmZlY3RzIHdpdGhvdXQgbXVsdGlwbGUgc2VxdWVuY2UgYWxpZ25tZW50cyAoTVNBcykuIEVtYmVkZGluZ3MgYWxvbmUgcHJlZGljdGVkIHJlc2lkdWUgY29uc2VydmF0aW9uIGFsbW9zdCBhcyBhY2N1cmF0ZWx5IGZyb20gc2luZ2xlIHNlcXVlbmNlcyBhcyBDb25TZXEgdXNpbmcgTVNBcyAodHdvLXN0YXRlIE1hdC0gdGhld3MgQ29ycmVsYXRpb24gQ29lZmZpY2llbnTigJRNQ0PigJRmb3IgUHJvdFQ1IGVtYmVkZGluZ3Mgb2YgMC41OTYgwrEgMC4wMDYgdnMuIDAuNjA4IMKxIDAuMDA2IGZvciBDb25TZXEpLiBJbnB1dHRpbmcgdGhlIGNvbnNlcnZhdGlvbiBwcmVkaWN0aW9uIGFsb25nIHdpdGggQkxPU1VNNjIgc3Vic3RpdHV0aW9uIHNjb3JlcyBhbmQgcExNIG1hc2sgcmVjb25zdHJ1Y3Rpb24gcHJvYmFiaWxpdGllcyBpbnRvIGEgc2ltcGxpc3RpYyBsb2dpc3RpYyByZWdyZXNzaW9uIChMUikgZW5zZW1ibGUgZm9yIFZhcmlhbnQgRWZmZWN0IFNjb3JlIFByZWRpY3Rpb24gd2l0aG91dCBBbGlnbm1lbnRzIChWRVNQQSkgcHJlZGljdGVkIFNBViBlZmZlY3QgbWFnbml0dWRlIHdpdGhvdXQgYW55IG9wdGltaXphdGlvbiBvbiBETVMgZGF0YS4gQ29tcGFyaW5nIHByZWRpY3Rpb25zIGZvciBhIHN0YW5kYXJkIHNldCBvZiAzOSBETVMgZXhwZXJpbWVudHMgdG8gb3RoZXIgbWV0aG9kcyAoaW5jbC4gRVNNLTF2LCBEZWVwU2VxdWVuY2UsIGFuZCBHRU1NRSkgcmV2ZWFsZWQgb3VyIGFwcHJvYWNoIGFzIGNvbXBldGl0aXZlIHdpdGggdGhlIHN0YXRlLW9mLXRoZS1hcnQgKFNPVEEpIG1ldGhvZHMgdXNpbmcgTVNBIGlucHV0LiBObyBtZXRob2Qgb3V0cGVyZm9ybWVkIGFsbCBvdGhlcnMsIG5laXRoZXIgY29uc2lzdGVudGx5IG5vciBzdGF0aXN0aWNhbGx5IHNpZ25pZmljYW50bHksIGluZGVwZW5kZW50bHkgb2YgdGhlIHBlcmZvcm1hbmNlIG1lYXN1cmUgYXBwbGllZCAoU3BlYXJtYW4gYW5kIFBlYXJzb24gY29ycmVsYXRpb24pLiBGaW5hbGx5LCB3ZSBpbnZlc3RpZ2F0ZWQgYmluYXJ5IGVmZmVjdCBwcmVkaWN0aW9ucyBvbiBETVMgZXhwZXJpbWVudHMgZm9yIGZvdXIgaHVtYW4gcHJvdGVpbnMuIE92ZXJhbGwsIGVtYmVkZGluZy1iYXNlZCBtZXRob2RzIGhhdmUgYmVjb21lIGNvbXBldGktIHRpdmUgd2l0aCBtZXRob2RzIHJlbHlpbmcgb24gTVNBcyBmb3IgU0FWIGVmZmVjdCBwcmVkaWN0aW9uIGF0IGEgZnJhY3Rpb24gb2YgdGhlIGNvc3RzIGluIGNvbXB1dGluZy9lbmVyZ3kuIE91ciBtZXRob2QgcHJlZGljdGVkIFNBViBlZmZlY3RzIGZvciB0aGUgZW50aXJlIGh1bWFuIHByb3Rlb21lICh+IDIwIGsgcHJvdGVpbnMpIHdpdGhpbiA0MCBtaW4gb24gb25lIE52aWRpYSBRdWFkcm8gUlRYIDgwMDAuIEFsbCBtZXRob2RzIGFuZCBkYXRhIHNldHMgYXJlIGZyZWVseSBhdmFpbGFibGUgZm9yIGxvY2FsIGFuZCBvbmxpbmUgZXhlY3V0aW9uIHRocm91Z2ggYmlvZW1iZWRkaW5ncy5jb20sIGh0dHBzOi8vZ2l0aHViLmNvbS8gUm9zdGxhYi9WRVNQQSwgYW5kIFByZWRpY3RQcm90ZWluLiIsLCwsR2VybWFueSxQcm90ZWluQkVSVCwsLCwsMjAyNS0xMS0yOCAxMTo1Mzo0NCswMDowMCwsLCwsLEFjYWRlbWlhLCwsLCwsIkFsbCBtZXRob2RzIGFuZCBkYXRhIHNldHMgYXJlIGZyZWVseSBhdmFpbGFibGUgZm9yIGxvY2FsIGFuZCBvbmxpbmUgZXhlY3V0aW9uIHRocm91Z2ggYmlvZW1iZWRkaW5ncy5jb20sIGh0dHBzOi8vZ2l0aHViLmNvbS9Sb3N0bGFiL1ZFU1BBLCBhbmQgUHJlZGljdFByb3RlaW4uIiwsLCwsLCwsLCwsLApFUk5JRSAzLjAgVGl0YW4sTGFuZ3VhZ2UsIkxhbmd1YWdlIG1vZGVsaW5nLExhbmd1YWdlIG1vZGVsaW5nL2dlbmVyYXRpb24sUmVsYXRpb24gZXh0cmFjdGlvbixTZW50aW1lbnQgY2xhc3NpZmljYXRpb24sVGV4dCBjbGFzc2lmaWNhdGlvbiIsIkJhaWR1LFBlbmcgQ2hlbmcgTGFib3JhdG9yeSIsIlNodW9odWFuIFdhbmcsIFl1IFN1biwgWWFuZyBYaWFuZywgWmhpaHVhIFd1LCBTaXl1IERpbmcsIFdlaWJhbyBHb25nLCBTaGlrdW4gRmVuZyIsMjAyMS0xMi0yMyxFUk5JRSAzLjAgVGl0YW46IEV4cGxvcmluZyBMYXJnZXItc2NhbGUgS25vd2xlZGdlIEVuaGFuY2VkIFByZS10cmFpbmluZyBmb3IgTGFuZ3VhZ2UgVW5kZXJzdGFuZGluZyBhbmQgR2VuZXJhdGlvbixodHRwczovL2FyeGl2Lm9yZy9hYnMvMjExMi4xMjczMSw4Ny4wLFNPVEEgaW1wcm92ZW1lbnQsIiIiRW1waXJpY2FsIHJlc3VsdHMgc2hvdyB0aGF0IHRoZSBFUk5JRSAzLjAgVGl0YW4gb3V0cGVyZm9ybXMgdGhlIHN0YXRlLW9mLXRoZS1hcnQgbW9kZWxzIG9uIDY4IE5MUCBkYXRhc2V0cy4iIiIsMjYwMDAwMDAwMDAwLjAsIiIiW1dlXSBkZXZlbG9wZWQuLi4gZGlzdHJpYnV0ZWQgdHJhaW5pbmcgdGVjaG5vbG9neSwgaW5jbHVkaW5nIGZpbmUtZ3JhaW5lZCBwYXJhbGxlbGlzbSwgaGV0ZXJvZ2VuZW91cyBoYXJkd2FyZS1hd2FyZSB0cmFpbmluZywgYW5kIGZhdWx0IHRvbGVyYW5jZSBtZWNoYW5pc20gdG8gdHJhaW4gdGhlIDI2MEIgbW9kZWwgb24gYm90aCBOdmlkaWEgVjEwMCBHUFUgYW5kIEFzY2VuZCA5MTAgTlBVIGNsdXN0ZXJzLiIiClNlZSBhbHNvOgpodHRwczovL3R3aXR0ZXIuY29tL0JhaWR1UmVzZWFyY2gvc3RhdHVzLzE0Njg2MzM5NzcyNDIyNDMwNzg/dD02cTR6dUxOZFRTYzRHVUJlOU9NNUF3JnM9MTkiLDEuMDQyMWUrMjQsIlRoZSBwYXBlciBzdWdnZXN0cyB0aGF0IEVSTklFIDMuMCBUaXRhbiB1c2VzIG1vcmUgY29tcHV0ZSB0aGFuIEdQVC0zLiBUaGlzIGlzIGNvbnNpc3RlbnQgd2l0aCB0aGUgNk5EIGFwcHJveGltYXRpb24uCgpDID0gNk5EID0gNiAoRkxPUC9wYXJhbS90b2tlbikgKiAoMjYwQiBwYXJhbXMpICogKDY2OEIgdG9rZW5zKSA9IDEuMDQyMSoxMF4yNCBGTE9QIiw2NjgwMDAwMDAwMDAsIiIiVG8gZW5zdXJlIHRoZSBzdWNjZXNzIG9mIHRoZSBwcmUtdHJhaW5pbmcgb2YgRVJOSUUgMy4wIFRpdGFuLCB3ZSB1dGlsaXplIHRoZSBFUk5JRSAzLjAgQ29ycHVzIFsgMiBdLCBhIGxhcmdlLXNjYWxlLCB3aWRlLXZhcmlldHksIGFuZCBoaWdoLXF1YWxpdHkgQ2hpbmVzZSB0ZXh0IGNvcnBvcmEgYW1vdW50aW5nIHRvIDRUQiIiCgpBc3N1bWluZyAxNjdNIHdvcmRzL3Rva2VucyBwZXIgR0IiLCwsIk5WSURJQSBUZXNsYSBWMTAwIERHWFMgMzIgR0IsSHVhd2VpIEFzY2VuZCA5MTAiLCxDb25maWRlbnQsIlByZS10cmFpbmVkIGxhbmd1YWdlIG1vZGVscyBoYXZlIGFjaGlldmVkIHN0YXRlLW9mLXRoZS1hcnQgcmVzdWx0cyBpbiB2YXJpb3VzIE5hdHVyYWwgTGFuZ3VhZ2UgUHJvY2Vzc2luZyAoTkxQKSB0YXNrcy4gR1BULTMgaGFzIHNob3duIHRoYXQgc2NhbGluZyB1cCBwcmUtdHJhaW5lZCBsYW5ndWFnZSBtb2RlbHMgY2FuIGZ1cnRoZXIgZXhwbG9pdCB0aGVpciBlbm9ybW91cyBwb3RlbnRp</x:v>
      </x:c>
    </x:row>
    <x:row r="217" ht="18" customHeight="1">
      <x:c r="A217" s="17" t="n">
        <x:v>212</x:v>
      </x:c>
      <x:c r="B217" s="17" t="n">
        <x:v>310</x:v>
      </x:c>
      <x:c r="C217" s="160" t="str">
        <x:v>YWwuIEEgdW5pZmllZCBmcmFtZXdvcmsgbmFtZWQgRVJOSUUgMy4wIHdhcyByZWNlbnRseSBwcm9wb3NlZCBmb3IgcHJlLXRyYWluaW5nIGxhcmdlLXNjYWxlIGtub3dsZWRnZSBlbmhhbmNlZCBtb2RlbHMgYW5kIHRyYWluZWQgYSBtb2RlbCB3aXRoIDEwIGJpbGxpb24gcGFyYW1ldGVycy4gRVJOSUUgMy4wIG91dHBlcmZvcm1lZCB0aGUgc3RhdGUtb2YtdGhlLWFydCBtb2RlbHMgb24gdmFyaW91cyBOTFAgdGFza3MuIEluIG9yZGVyIHRvIGV4cGxvcmUgdGhlIHBlcmZvcm1hbmNlIG9mIHNjYWxpbmcgdXAgRVJOSUUgMy4wLCB3ZSB0cmFpbiBhIGh1bmRyZWQtYmlsbGlvbi1wYXJhbWV0ZXIgbW9kZWwgY2FsbGVkIEVSTklFIDMuMCBUaXRhbiB3aXRoIHVwIHRvIDI2MCBiaWxsaW9uIHBhcmFtZXRlcnMgb24gdGhlIFBhZGRsZVBhZGRsZSBwbGF0Zm9ybS4gRnVydGhlcm1vcmUsIHdlIGRlc2lnbiBhIHNlbGYtc3VwZXJ2aXNlZCBhZHZlcnNhcmlhbCBsb3NzIGFuZCBhIGNvbnRyb2xsYWJsZSBsYW5ndWFnZSBtb2RlbGluZyBsb3NzIHRvIG1ha2UgRVJOSUUgMy4wIFRpdGFuIGdlbmVyYXRlIGNyZWRpYmxlIGFuZCBjb250cm9sbGFibGUgdGV4dHMuIFRvIHJlZHVjZSB0aGUgY29tcHV0YXRpb24gb3ZlcmhlYWQgYW5kIGNhcmJvbiBlbWlzc2lvbiwgd2UgcHJvcG9zZSBhbiBvbmxpbmUgZGlzdGlsbGF0aW9uIGZyYW1ld29yayBmb3IgRVJOSUUgMy4wIFRpdGFuLCB3aGVyZSB0aGUgdGVhY2hlciBtb2RlbCB3aWxsIHRlYWNoIHN0dWRlbnRzIGFuZCB0cmFpbiBpdHNlbGYgc2ltdWx0YW5lb3VzbHkuIEVSTklFIDMuMCBUaXRhbiBpcyB0aGUgbGFyZ2VzdCBDaGluZXNlIGRlbnNlIHByZS10cmFpbmVkIG1vZGVsIHNvIGZhci4gRW1waXJpY2FsIHJlc3VsdHMgc2hvdyB0aGF0IHRoZSBFUk5JRSAzLjAgVGl0YW4gb3V0cGVyZm9ybXMgdGhlIHN0YXRlLW9mLXRoZS1hcnQgbW9kZWxzIG9uIDY4IE5MUCBkYXRhc2V0cy4iLCwsSG9zdGVkIGFjY2VzcyAobm8gQVBJKSwiQ2hpbmEsQ2hpbmEiLCwsLDE5MjAuMCwsMjAyNi0wNS0yNSAxMjoxNTowOSswMDowMCwsIlBlbmcgQ2hlbmcgQ2xvdWQgQnJhaW4gSUksIFBhcGVyIG9uIEVybmllIDMuMCIsLDEwNDg1NzYuMCwiIiJUaGUgbWF4aW11bSBzZXF1ZW5jZSBsZW5ndGggb2YgY29udGV4dCBhbmQKdGhlIG1lbW9yeSBsZW5ndGggb2YgbGFuZ3VhZ2UgZ2VuZXJhdGlvbiBpcyA1MTIgYW5kIDEyOCwgcmVzcGVjdGl2ZWx5IiIKCkluIHRhYmxlIDEsIHRoZXkgdXNlIGEgZ2xvYmFsIGJhdGNoIHNpemUgb2YgNTEyIHdoZW4gZGF0YSBwYXJhbGxlbGlzbSBpcyAiIjEiIiBhbmQgMjA0OCB3aGVuIERQIGlzICIiNCIiLiBOb3Qgc3VyZSBJIGZ1bGx5IHVuZGVyc3RhbmQgdGhpcyBwYXJ0IGJ1dCBJIGd1ZXNzIHRoZXknZCB1c2UgcGFyYWxsZWxpc20gYXMgbXVjaCBhcyBwb3NzaWJsZSBnaXZlbiBob3cgdGhleSB0YWxrIGFib3V0IGl0LgoKMjA0OCAqIDUxMiA9IDEwNDg1NzYuIiwiSW5kdXN0cnksQWNhZGVtaWEiLFRydWUsLCwsVW5yZWxlYXNlZCwiVGhlIEVybmllIDMuMCBUaXRhbiBtb2RlbCB3YXMgdXNlZCBpbiBFcm5pZSBib3QuIFRvZGF5LCBFUk5JRSBoYXMgYmVlbiB3aWRlbHkgZGVwbG95ZWQgYWNyb3NzIGZpbmFuY2UsIGhlYWx0aGNhcmUsIGluc3VyYW5jZSwgZXF1aXR5LCBJbnRlcm5ldCwgbG9naXN0aWNzLCBhbmQgb3RoZXIgZmllbGRzLgoKaHR0cDovL3Jlc2VhcmNoLmJhaWR1LmNvbS9CbG9nL2luZGV4LXZpZXc/aWQ9MTY1IixUcnVlLCwsRlAxNixUcnVlLCxPcGVyYXRpb24gY291bnRpbmcsLCwsLE5vCkdMSURFLEltYWdlIGdlbmVyYXRpb24sIkltYWdlIGdlbmVyYXRpb24sVGV4dC10by1pbWFnZSIsT3BlbkFJLCJBbGV4IE5pY2hvbCwgUHJhZnVsbGEgRGhhcml3YWwsIEFkaXR5YSBSYW1lc2gsIFByYW5hdiBTaHlhbSwgUGFtZWxhIE1pc2hraW4sIEJvYiBNY0dyZXcsIElseWEgU3V0c2tldmVyLCBNYXJrIENoZW4iLDIwMjEtMTItMjAsR0xJREU6IFRvd2FyZHMgUGhvdG9yZWFsaXN0aWMgSW1hZ2UgR2VuZXJhdGlvbiBhbmQgRWRpdGluZyB3aXRoIFRleHQtR3VpZGVkIERpZmZ1c2lvbiBNb2RlbHMsaHR0cHM6Ly9hcnhpdi5vcmcvYWJzLzIxMTIuMTA3NDEsNDcyMi4wLCwsMzUwMDAwMDAwMC4wLCIiIlNhbXBsZXMgZnJvbSBhIDMuNSBiaWxsaW9uIHBhcmFtZXRlciB0ZXh0LWNvbmRpdGlvbmFsIGRpZmZ1c2lvbiBtb2RlbCB1c2luZyBjbGFzc2lmaWVyLWZyZWUgZ3VpZGFuY2UgYXJlIGZhdm9yZWQgYnkgaHVtYW4gZXZhbHVhdG9ycyB0byB0aG9zZSBmcm9tIERBTEwtRSwgZXZlbiB3aGVuIHRoZSBsYXR0ZXIgdXNlcyBleHBlbnNpdmUgQ0xJUCByZXJhbmtpbmciIiIsNC43ZSsyMiwiIiJOb3RlIHRoYXQgR0xJREUgd2FzCnRyYWluZWQgd2l0aCByb3VnaGx5IHRoZSBzYW1lIHRyYWluaW5nIGNvbXB1dGUgYXMgREFMTC1FCmJ1dCB3aXRoIGEgbXVjaCBzbWFsbGVyIG1vZGVsICgzLjUgYmlsbGlvbiB2cy4gMTIgYmlsbGlvbgpwYXJhbWV0ZXJzKSIiIiw3NjAyMTc2MDAwMDAwLCJTZWN0aW9uIDQ6CiIiV2UgdHJhaW4gb3VyIG1vZGVsIG9uIHRoZSBzYW1lIGRhdGFzZXQgYXMgREFMTC1FIChSYW1lc2ggZXQgYWwuLCAyMDIxKSIiCgpUaGlzIHBhcGVyIHVzZWQgMjUwTSBpbWFnZS10ZXh0IHBhaXJzCmh0dHBzOi8vYXJ4aXYub3JnL3BkZi8yMTAyLjEyMDkyLnBkZiIsLCwsLFNwZWN1bGF0aXZlLCJEaWZmdXNpb24gbW9kZWxzIGhhdmUgcmVjZW50bHkgYmVlbiBzaG93biB0byBnZW5lcmF0ZSBoaWdoLXF1YWxpdHkgc3ludGhldGljIGltYWdlcywgZXNwZWNpYWxseSB3aGVuIHBhaXJlZCB3aXRoIGEgZ3VpZGFuY2UgdGVjaG5pcXVlIHRvIHRyYWRlIG9mZiBkaXZlcnNpdHkgZm9yIGZpZGVsaXR5LiBXZSBleHBsb3JlIGRpZmZ1c2lvbiBtb2RlbHMgZm9yIHRoZSBwcm9ibGVtIG9mIHRleHQtY29uZGl0aW9uYWwgaW1hZ2Ugc3ludGhlc2lzIGFuZCBjb21wYXJlIHR3byBkaWZmZXJlbnQgZ3VpZGFuY2Ugc3RyYXRlZ2llczogQ0xJUCBndWlkYW5jZSBhbmQgY2xhc3NpZmllci1mcmVlIGd1aWRhbmNlLiBXZSBmaW5kIHRoYXQgdGhlIGxhdHRlciBpcyBwcmVmZXJyZWQgYnkgaHVtYW4gZXZhbHVhdG9ycyBmb3IgYm90aCBwaG90b3JlYWxpc20gYW5kIGNhcHRpb24gc2ltaWxhcml0eSwgYW5kIG9mdGVuIHByb2R1Y2VzIHBob3RvcmVhbGlzdGljIHNhbXBsZXMuIFNhbXBsZXMgZnJvbSBhIDMuNSBiaWxsaW9uIHBhcmFtZXRlciB0ZXh0LWNvbmRpdGlvbmFsIGRpZmZ1c2lvbiBtb2RlbCB1c2luZyBjbGFzc2lmaWVyLWZyZWUgZ3VpZGFuY2UgYXJlIGZhdm9yZWQgYnkgaHVtYW4gZXZhbHVhdG9ycyB0byB0aG9zZSBmcm9tIERBTEwtRSwgZXZlbiB3aGVuIHRoZSBsYXR0ZXIgdXNlcyBleHBlbnNpdmUgQ0xJUCByZXJhbmtpbmcuIEFkZGl0aW9uYWxseSwgd2UgZmluZCB0aGF0IG91ciBtb2RlbHMgY2FuIGJlIGZpbmUtdHVuZWQgdG8gcGVyZm9ybSBpbWFnZSBpbnBhaW50aW5nLCBlbmFibGluZyBwb3dlcmZ1bCB0ZXh0LWRyaXZlbiBpbWFnZSBlZGl0aW5nLiBXZSB0cmFpbiBhIHNtYWxsZXIgbW9kZWwgb24gYSBmaWx0ZXJlZCBkYXRhc2V0IGFuZCByZWxlYXNlIHRoZSBjb2RlIGFuZCB3ZWlnaHRzIGF0IHRoaXMgaHR0cHMgVVJMLiIsLCxPcGVuIHdlaWdodHMgKHVucmVzdHJpY3RlZCksVW5pdGVkIFN0YXRlcyBvZiBBbWVyaWNhLCwsLCwsMjAyNi0wNS0yNSAxMjoxNTowOCswMDowMCwsLCwsLEluZHVzdHJ5LCwsLCxVbnJlbGVhc2VkLCJNSVQgbGljZW5zZQpodHRwczovL2dpdGh1Yi5jb20vb3BlbmFpL2dsaWRlLXRleHQyaW0iLCwsLEZQMTYsLCxDb21wYXJpc29uIHdpdGggb3RoZXIgbW9kZWxzLCwsLCxZZXMKTW9FLTEuMVQsTGFuZ3VhZ2UsIkxhbmd1YWdlIG1vZGVsaW5nL2dlbmVyYXRpb24sUXVlc3Rpb24gYW5zd2VyaW5nIixNZXRhIEFJLCJNaWtlbCBBcnRldHhlLCBTaHJ1dGkgQmhvc2FsZSwgTmFtYW4gR295YWwsIFRvZG9yIE1paGF5bG92LCBNeWxlIE90dCwgU2FtIFNobGVpZmVyLCBYaSBWaWN0b3JpYSBMaW4sIEppbmdmZWkgRHUsIFNyaW5pdmFzYW4gSXllciwgUmFtYWthbnRoIFBhc3VudXJ1LCBHaXJpIEFuYW50aGFyYW1hbiwgWGlhbiBMaSwgU2h1b2h1aSBDaGVuLCBIYWxpbCBBa2luLCBNYW5kZWVwIEJhaW5lcywgTG91aXMgTWFydGluLCBYaW5nIFpob3UsIFB1bml0IFNpbmdoIEtvdXJhLCBCcmlhbiBPJ0hvcm8sIEplZmYgV2FuZywgTHVrZSBaZXR0bGVtb3llciwgTW9uYSBEaWFiLCBab3JuaXRzYSBLb3phcmV2YSwgVmVzIFN0b3lhbm92IiwyMDIxLTEyLTIwLEVmZmljaWVudCBMYXJnZSBTY2FsZSBMYW5ndWFnZSBNb2RlbGluZyB3aXRoIE1peHR1cmVzIG9mIEV4cGVydHMsaHR0cHM6Ly9hcnhpdi5vcmcvYWJzLzIxMTIuMTA2ODQsMjQxLjAsLCwxMTAwMDAwMDAwMDAwLjAsLDIuMjI3ZSsyMixSZXBvcnRlZCBkaXJlY3RseSBpbiBwYXBlci4gQXV0aG9ycyBjYWxjdWxhdGUgRkxPUHMgYW5hbHl0aWNhbGx5IGluIGFwcGVuZGl4IEcsMTEyMDAwMDAwMDAwLCIxMTJCIHRva2Vucywgb3IgODRCIHdvcmRzIGF0IDAuNzUgRW5nbGlzaCB3b3Jkcy90b2tlbi4gCiIiV2UgcHJldHJhaW4gb3VyIG1vZGVscyBvbiBhIHVuaW9uIG9mIHNpeCBFbmdsaXNobGFuZ3VhZ2UgZGF0YXNldHMsIGluY2x1ZGluZyB0aGUgZml2ZSBkYXRhc2V0cyB1c2VkIHRvIHByZXRyYWluIFJvQkVSVGEgKExpdSBldCBhbC4sIDIwMTkpIGFuZCB0aGUKRW5nbGlzaCBzdWJzZXQgb2YgQ0MxMDAsIHRvdGFsbGluZyAxMTJCIHRva2VucyIiIiwsLE5WSURJQSBBMTAwLCxDb25maWRlbnQsIk1peHR1cmUgb2YgRXhwZXJ0cyBsYXllcnMgKE1vRXMpIGVuYWJsZSBlZmZpY2llbnQgc2NhbGluZyBvZiBsYW5ndWFnZSBtb2RlbHMgdGhyb3VnaCBjb25kaXRpb25hbCBjb21wdXRhdGlvbi4gVGhpcyBwYXBlciBwcmVzZW50cyBhIGRldGFpbGVkIGVtcGlyaWNhbCBzdHVkeSBvZiBob3cgYXV0b3JlZ3Jlc3NpdmUgTW9FIGxhbmd1YWdlIG1vZGVscyBzY2FsZSBpbiBjb21wYXJpc29uIHdpdGggZGVuc2UgbW9kZWxzIGluIGEgd2lkZSByYW5nZSBvZiBzZXR0aW5nczogaW4tIGFuZCBvdXQtb2YtZG9tYWluIGxhbmd1YWdlIG1vZGVsaW5nLCB6ZXJvLSBhbmQgZmV3LXNob3QgcHJpbWluZywgYW5kIGZ1bGwtc2hvdCBmaW5lLXR1bmluZy4gV2l0aCB0aGUgZXhjZXB0aW9uIG9mIGZpbmUtdHVuaW5nLCB3ZSBmaW5kIE1vRXMgdG8gYmUgc3Vic3RhbnRpYWxseSBtb3JlIGNvbXB1dGUgZWZmaWNpZW50LiBBdCBtb3JlIG1vZGVzdCB0cmFpbmluZyBidWRnZXRzLCBNb0VzIGNhbiBtYXRjaCB0aGUgcGVyZm9ybWFuY2Ugb2YgZGVuc2UgbW9kZWxzIHVzaW5nIOKIvDQgdGltZXMgbGVzcyBjb21wdXRlLiBUaGlzIGdhcCBuYXJyb3dzIGF0IHNjYWxlLCBidXQgb3VyIGxhcmdlc3QgTW9FIG1vZGVsICgxLjFUIHBhcmFtZXRlcnMpIGNvbnNpc3RlbnRseSBvdXRwZXJmb3JtcyBhIGNvbXB1dGUtZXF1aXZhbGVudCBkZW5zZSBtb2RlbCAoNi43QiBwYXJhbWV0ZXJzKS4gT3ZlcmFsbCwgdGhpcyBwZXJmb3JtYW5jZSBnYXAgdmFyaWVzIGdyZWF0bHkgYWNyb3NzIHRhc2tzIGFuZCBkb21haW5zLCBzdWdnZXN0aW5nIHRoYXQgTW9FIGFuZCBkZW5zZSBtb2RlbHMgZ2VuZXJhbGl6ZSBkaWZmZXJlbnRseSBpbiB3YXlzIHRoYXQgYXJlIHdvcnRoeSBvZiBmdXR1cmUgc3R1ZHkuIFdlIG1ha2Ugb3VyIGNvZGUgYW5kIG1vZGVscyBwdWJsaWNseSBhdmFpbGFibGUgZm9yIHJlc2VhcmNoIHVzZS4iLDIuNjgsLE9wZW4gd2VpZ2h0cyAobm9uLWNvbW1lcmNpYWwpLFVuaXRlZCBTdGF0ZXMgb2YgQW1lcmljYSwsLCwsLDIwMjYtMDUtMjUgMTI6MTU6MTArMDA6MDAsLCwsLCxJbmR1c3RyeSwsLCwsVW5yZWxlYXNlZCwiZm9yIHJlc2VhcmNoIHVzZSBvbmx5Cmh0dHBzOi8vZ2l0aHViLmNvbS9mYWNlYm9va3Jlc2VhcmNoL2ZhaXJzZXEvdHJlZS9tYWluL2V4YW1wbGVzL21vZV9sbQoKSSBkb24ndCBzZWUgdHJhaW5pbmcgY29kZSIsLCwsLCwsUmVwb3J0ZWQsLCwsLFllcwpGYWlyc2VxLWRlbnNlIDEzQixMYW5ndWFnZSxMYW5ndWFnZSBtb2RlbGluZy9nZW5lcmF0aW9uLE1ldGEgQUksIk1pa2VsIEFydGV0eGUsIFNocnV0aSBCaG9zYWxlLCBOYW1hbiBHb3lhbCwgVG9kb3IgTWloYXlsb3YsIE15bGUgT3R0LCBTYW0gU2hsZWlmZXIsIFhpIFZpY3RvcmlhIExpbiwgSmluZ2ZlaSBEdSwgU3Jpbml2YXNhbiBJeWVyLCBSYW1ha2FudGggUGFzdW51cnUsIEdpcmkgQW5hbnRoYXJhbWFuLCBYaWFuIExpLCBTaHVvaHVpIENoZW4sIEhhbGlsIEFraW4sIE1hbmRlZXAgQmFpbmVzLCBMb3VpcyBNYXJ0aW4sIFhpbmcgWmhvdSwgUHVuaXQgU2luZ2ggS291cmEsIEJyaWFuIE8nSG9ybywgSmVmZiBXYW5nLCBMdWtlIFpldHRsZW1veWVyLCBNb25hIERpYWIsIFpvcm5pdHNhIEtvemFyZXZhLCBWZXMgU3RveWFub3YiLDIwMjEtMTItMjAsRWZmaWNpZW50IExhcmdlIFNjYWxlIExhbmd1YWdlIE1vZGVsaW5nIHdpdGggTWl4dHVyZXMgb2YgRXhwZXJ0cyxodHRwczovL2FyeGl2Lm9yZy9hYnMvMjExMi4xMDY4NCwyNDEuMCwsLDEzMDAwMDAwMDAwLjAsLDMuMjY3ZSsyMixUYWJsZSAxLDExMjAwMDAwMDAwMCwiMTEyQiB0b2tlbnMsIG9yIDg0QiB3b3JkcyBhdCAwLjc1IEVuZ2xpc2ggd29yZHMvdG9rZW4uIAoiIldlIHByZXRyYWluIG91ciBtb2RlbHMgb24gYSB1bmlvbiBvZiBzaXggRW5nbGlzaGxhbmd1YWdlIGRhdGFzZXRzLCBpbmNsdWRpbmcgdGhlIGZpdmUgZGF0YXNldHMgdXNlZCB0byBwcmV0cmFpbiBSb0JFUlRhIChMaXUgZXQgYWwuLCAyMDE5KSBhbmQgdGhlIEVuZ2xpc2ggc3Vic2V0IG9mIENDMTAwLCB0b3RhbGxpbmcgMTEyQiB0b2tlbnMiIgouLi4KIiJBbGwgbW9kZWxzIGFyZSB0cmFpbmVkIGZvciAzMDBCIHRva2VucyB3aXRoIGEgc2VxdWVuY2UgbGVuZ3RoIG9mIDIwNDggdG9rZW5zLiIiIiwsLE5WSURJQSBBMTAwLCxMaWtlbHksIk1peHR1cmUgb2YgRXhwZXJ0cyBsYXllcnMgKE1vRXMpIGVuYWJsZSBlZmZpY2llbnQgc2NhbGluZyBvZiBsYW5ndWFnZSBtb2RlbHMgdGhyb3VnaCBjb25kaXRpb25hbCBjb21wdXRhdGlvbi4gVGhpcyBwYXBlciBwcmVzZW50cyBhIGRldGFpbGVkIGVtcGlyaWNhbCBzdHVkeSBvZiBob3cgYXV0b3JlZ3Jlc3NpdmUgTW9FIGxhbmd1YWdlIG1vZGVscyBzY2FsZSBpbiBjb21wYXJpc29uIHdpdGggZGVuc2UgbW9kZWxzIGluIGEgd2lkZSByYW5nZSBvZiBzZXR0aW5nczogaW4tIGFuZCBvdXQtb2YtZG9tYWluIGxhbmd1YWdlIG1vZGVsaW5nLCB6ZXJvLSBhbmQgZmV3LXNob3QgcHJpbWluZywgYW5kIGZ1bGwtc2hvdCBmaW5lLXR1bmluZy4gV2l0aCB0aGUgZXhjZXB0aW9uIG9mIGZpbmUtdHVuaW5nLCB3ZSBmaW5kIE1vRXMgdG8gYmUgc3Vic3RhbnRpYWxseSBtb3JlIGNvbXB1dGUgZWZmaWNpZW50LiBBdCBtb3JlIG1vZGVzdCB0cmFpbmluZyBidWRnZXRzLCBNb0VzIGNhbiBtYXRjaCB0aGUgcGVyZm9ybWFuY2Ugb2YgZGVuc2UgbW9kZWxzIHVzaW5nIOKIvDQgdGltZXMgbGVzcyBjb21wdXRlLiBUaGlzIGdhcCBuYXJyb3dzIGF0IHNjYWxlLCBidXQgb3VyIGxhcmdlc3QgTW9FIG1vZGVsICgxLjFUIHBhcmFtZXRlcnMpIGNvbnNpc3RlbnRseSBvdXRwZXJmb3JtcyBhIGNvbXB1dGUtZXF1aXZhbGVudCBkZW5zZSBtb2RlbCAoNi43QiBwYXJhbWV0ZXJzKS4gT3ZlcmFsbCwgdGhpcyBwZXJmb3JtYW5jZSBnYXAgdmFyaWVzIGdyZWF0bHkgYWNyb3NzIHRhc2tzIGFuZCBkb21haW5zLCBzdWdnZXN0aW5nIHRoYXQgTW9FIGFuZCBkZW5zZSBtb2RlbHMgZ2VuZXJhbGl6ZSBkaWZmZXJlbnRseSBpbiB3YXlzIHRoYXQgYXJlIHdvcnRoeSBvZiBmdXR1cmUgc3R1ZHkuIFdlIG1ha2Ugb3VyIGNvZGUgYW5kIG1vZGVscyBwdWJsaWNseSBhdmFpbGFibGUgZm9yIHJlc2VhcmNoIHVzZS4iLDIuNjgsLE9wZW4gd2VpZ2h0cyAodW5yZXN0cmljdGVkKSxVbml0ZWQgU3RhdGVzIG9mIEFtZXJpY2EsLCwsLCwyMDI2LTA1LTI1IDEyOjE1OjA5KzAwOjAwLCwsLCwsSW5kdXN0cnksLCwsLFVucmVsZWFzZWQsImRhdGEgbm90IGxpY2Vuc2VkL3JlbGVhc2VkOiBodHRwczovL2dpdGh1Yi5jb20vZmFjZWJvb2tyZXNlYXJjaC9mYWlyc2VxL2Jsb2IvbWFpbi9leGFtcGxlcy9tb2VfbG0vZGF0YV9jYXJkLm1kCgpyZXBvIGlzIE1JVC1saWNlbnNlZApodHRwczovL2dpdGh1Yi5jb20vZmFjZWJvb2tyZXNlYXJjaC9mYWlyc2VxL2Jsb2IvbWFpbi9leGFtcGxlcy9tb2VfbG0vUkVBRE1FLm1kIiwsLCwsLCxSZXBvcnRlZCwsLCwsWWVzCkxETS0xLjQ1QixJbWFnZSBnZW5lcmF0aW9uLCJJbWFnZSBnZW5lcmF0aW9uLFRleHQtdG8taW1hZ2UiLCJIZWlkZWxiZXJnIFVuaXZlcnNpdHksUnVud2F5IiwiUm9iaW4gUm9tYmFjaCwgQW5kcmVhcyBCbGF0dG1hbm4sIERvbWluaWsgTG9yZW56LCBQYXRyaWNrIEVzc2VyLCBCasO2cm4gT21tZXIiLDIwMjEtMTItMjAsSGlnaC1SZXNvbHV0aW9uIEltYWdlIFN5bnRoZXNpcyB3aXRoIExhdGVudCBEaWZmdXNpb24gTW9kZWxzLGh0dHBzOi8vYXJ4aXYub3JnL2Ficy8yMTEyLjEwNzUyLDI0NTIzLjAsSGlnaGx5IGNpdGVkLCwxNDUwMDAwMDAwLjAsMS40NUIsLCwyOTE5ODUyMDAwMDAsNDAwTSBpbWFnZS10ZXh0IHBhaXJzLCwsTlZJRElBIEExMDAsLENvbmZpZGVudCwiQnkgZGVjb21wb3NpbmcgdGhlIGltYWdlIGZvcm1hdGlvbiBwcm9jZXNzIGludG8gYSBzZXF1ZW50aWFsIGFwcGxpY2F0aW9uIG9mIGRlbm9pc2luZyBhdXRvZW5jb2RlcnMsIGRpZmZ1c2lvbiBtb2RlbHMgKERNcykgYWNoaWV2ZSBzdGF0ZS1vZi10aGUtYXJ0IHN5bnRoZXNpcyByZXN1bHRzIG9uIGltYWdlIGRhdGEgYW5kIGJleW9uZC4gQWRkaXRpb25hbGx5LCB0aGVpciBmb3JtdWxhdGlvbiBhbGxvd3MgZm9yIGEgZ3VpZGluZyBtZWNoYW5pc20gdG8gY29udHJvbCB0aGUgaW1hZ2UgZ2VuZXJhdGlvbiBwcm9jZXNzIHdpdGhvdXQgcmV0cmFpbmluZy4gSG93ZXZlciwgc2luY2UgdGhlc2UgbW9kZWxzIHR5cGljYWxseSBvcGVyYXRlIGRpcmVjdGx5IGluIHBpeGVsIHNwYWNlLCBvcHRpbWl6YXRpb24gb2YgcG93ZXJmdWwgRE1zIG9mdGVuIGNvbnN1bWVzIGh1bmRyZWRzIG9mIEdQVSBkYXlzIGFuZCBpbmZlcmVuY2UgaXMgZXhwZW5zaXZlIGR1ZSB0byBzZXF1ZW50aWFsIGV2YWx1YXRpb25zLiBUbyBlbmFibGUgRE0gdHJhaW5pbmcgb24gbGltaXRlZCBjb21wdXRhdGlvbmFsIHJlc291cmNlcyB3aGlsZSByZXRhaW5pbmcgdGhlaXIgcXVhbGl0eSBhbmQgZmxleGliaWxpdHksIHdlIGFwcGx5IHRoZW0gaW4gdGhlIGxhdGVudCBzcGFjZSBvZiBwb3dlcmZ1bCBwcmV0cmFpbmVkIGF1dG9lbmNvZGVycy4gSW4gY29udHJhc3QgdG8gcHJldmlvdXMgd29yaywgdHJhaW5pbmcgZGlmZnVzaW9uIG1vZGVscyBvbiBzdWNoIGEgcmVwcmVzZW50YXRpb24gYWxsb3dzIGZvciB0aGUgZmlyc3QgdGltZSB0byByZWFjaCBhIG5lYXItb3B0aW1hbCBwb2ludCBiZXR3ZWVuIGNvbXBsZXhpdHkgcmVkdWN0aW9uIGFuZCBkZXRhaWwgcHJlc2VydmF0aW9uLCBncmVhdGx5IGJvb3N0aW5nIHZpc3VhbCBmaWRlbGl0eS4gQnkgaW50cm9kdWNpbmcgY3Jvc3MtYXR0ZW50aW9uIGxheWVycyBpbnRvIHRoZSBtb2RlbCBhcmNoaXRlY3R1cmUsIHdlIHR1cm4gZGlmZnVzaW9uIG1vZGVscyBpbnRvIHBvd2VyZnVsIGFuZCBmbGV4aWJsZSBnZW5lcmF0b3JzIGZvciBnZW5lcmFsIGNvbmRpdGlvbmluZyBpbnB1dHMgc3VjaCBhcyB0ZXh0IG9yIGJvdW5kaW5nIGJveGVzIGFuZCBoaWdoLXJlc29sdXRpb24gc3ludGhlc2lzIGJlY29tZXMgcG9zc2libGUgaW4gYSBjb252b2x1dGlvbmFsIG1hbm5lci4gT3VyIGxhdGVudCBkaWZmdXNpb24gbW9kZWxzIChMRE1zKSBhY2hpZXZlIGEgbmV3IHN0YXRlIG9mIHRoZSBhcnQgZm9yIGltYWdlIGlucGFpbnRpbmcgYW5kIGhpZ2hseSBjb21wZXRpdGl2ZSBwZXJmb3JtYW5jZSBvbiB2YXJpb3VzIHRhc2tzLCBpbmNsdWRpbmcgdW5jb25kaXRpb25hbCBpbWFnZSBnZW5lcmF0aW9uLCBzZW1hbnRpYyBzY2VuZSBzeW50aGVzaXMsIGFuZCBzdXBlci1yZXNvbHV0aW9uLCB3aGlsZSBzaWduaWZpY2FudGx5IHJlZHVjaW5nIGNvbXB1dGF0aW9uYWwgcmVxdWlyZW1lbnRzIGNvbXBhcmVkIHRvIHBpeGVsLWJhc2VkIERNcy4gQ29kZSBpcyBhdmFpbGFibGUgYXQgdGhpcyBodHRwcyBVUkwuIiwwLjY2LCxPcGVuIHdlaWdodHMgKHVucmVzdHJpY3RlZCksIkdlcm1hbnksVW5pdGVkIFN0YXRlcyBvZiBBbWVyaWNhIiwsLCwsLDIwMjYtMDUtMjUgMTI6MTU6MDkrMDA6MDAsLCwsLCwiQWNhZGVtaWEsSW5kdXN0cnkiLCwsLCxPcGVuIHNvdXJjZSxNSVQ6IGh0dHBzOi8vZ2l0aHViLmNvbS9Db21wVmlzL2xhdGVudC1kaWZmdXNpb24vYmxvYi9tYWluL0xJQ0VOU0UsLCwsLCwsLCwsLCxZZXMKWEdMTS03LjVCLExhbmd1YWdlLCJUcmFuc2xhdGlvbixRdWVzdGlvbiBhbnN3ZXJpbmcsTGFuZ3VhZ2UgbW9kZWxpbmcvZ2VuZXJhdGlvbiIsIk1ldGEgQUksRmFjZWJvb2sgQUkgUmVzZWFyY2giLCJYaSBWaWN0b3JpYSBMaW4sIFRvZG9yIE1paGF5bG92LCBNaWtlbCBBcnRldHhlLCBUaWFubHUgV2FuZywgU2h1b2h1aSBDaGVuLCBEYW5pZWwgU2ltaWcsIE15bGUgT3R0LCBOYW1hbiBHb3lhbCwgU2hydXRpIEJob3NhbGUsIEppbmdmZWkgRHUsIFJhbWFrYW50aCBQYXN1bnVydSwgU2FtIFNobGVpZmVyLCBQdW5pdCBTaW5naCBLb3VyYSwgVmlzaHJhdiBDaGF1ZGhhcnksIEJyaWFuIE8nSG9ybywgSmVmZiBXYW5nLCBMdWtlIFpldHRsZW1veWVyLCBab3JuaXRzYSBLb3phcmV2YSwgTW9uYSBEaWFiLCBWZXNlbGluIFN0b3lhbm92LCBYaWFuIExpIiwyMDIxLTEyLTIwLEZldy1zaG90IExlYXJuaW5nIHdpdGggTXVsdGlsaW5ndWFsIExhbmd1YWdlIE1vZGVscyxodHRwczovL2FyeGl2Lm9yZy9hYnMvMjExMi4xMDY2OCwzODEuMCxTT1RBIGltcHJvdmVtZW50LCIiIk91ciBsYXJnZXN0IG1vZGVsIChYR0xNNy41Qikgc2V0cyBhIG5ldyBzdGF0ZSBvZiB0aGUgYXJ0IHBlcmZvcm1hbmNlIGZvciBmZXctc2hvdCBsZWFybmluZyBpbiBtb3JlIHRoYW4gMjAgcmVwcmVzZW50YXRpdmUgbGFuZ3VhZ2VzIChpbmNsdWRpbmcgbWVkaXVtLSBhbmQgbG93LXJlc291cmNlIGxhbmd1YWdlcykgZm9yIHRoZSB0YXNrcyBvZiBjb21tb25zZW5zZSByZWFzb25pbmcsIG5hdHVyYWwgbGFuZ3VhZ2UgaW5mZXJlbmNlIGFuZCBtYWNoaW5lIHRyYW5zbGF0aW9uLiIiIiw3NTAwMDAwMDAwLjAsIiIiT3VyIGxhcmdlc3QgbW9kZWwgd2l0aCA3LjUgYmlsbGlvbiBwYXJhbWV0ZXJzIHNldHMgbmV3IHN0YXRlIG9mIHRoZSBhcnQiIiIsMi4yNWUrMjIsIiIiVGhlIFhHTE0gNy41QiBtb2RlbCB3YXMgdHJhaW5lZCBvbiAyNTYgQTEwMCBHUFVzIGZvciBhYm91dCAzIHdlZWtzLCBhdCBhIHNwZWVkIG9mIDMxMS42ayB3b3JkcyBwZXIgc2Vjb25kIiIKCjI1NiAqIDMxMiB0ZXJhRkxPUC9zICogMjEgKiAyNCAqIDM2MDAgKiAwLjMgdXRpbGl6YXRpb24gYXNzdW1wdGlvbiB+PSA0LjNlMjIKCmFsc28sIGl0IHdhcyB0cmFpbmVkIGZvciA1MDBCIHRva2Vucy4gVXNpbmcgQ29tcHV0ZSA9IDZORCwgd2UgaGF2ZQo2ICogNTAwQiAqIDcuNUIgPSAyLjI1ZTIyCgozMTFrIHRva2VucyBwZXIgc2Vjb25kICogNy41QiBwYXJhbXMgKiA2IGlzIDEuMzVlMTYgRkxPUC9zLiBkaXZpZGUgdGhhdCBieSAzMTIgdGVyYUZMT1Avcywgd2hpY2ggaXMgQTEwMCBwZWFrIGNvbXB1dGUsIGdldHMgNDMsIHN1Z2dlc3RpbmcgbG93IHV0aWxpemF0aW9uICgxNyUpIG9mIHRoZSAyNTYtR1BVIGNsdXN0ZXIsIG9yIHNvbWV3aGF0IGhpZ2hlciBpZiB0aGVyZSdzIG1vcmUgdGhhbiBvbmUgdG9rZW4gcGVyIHdvcmQuIFNvIEknbGwgdXNlIHRoZSA2TkQgbnVtYmVyLiIsNTAwMDAwMDAwMDAwLCJUcmFpbmluZyBEYXRhLiBPdXIgbW9kZWxzIGFyZSB0cmFpbmVkIG9uIGEgc3RhdGljIG11bHRpbGluZ3VhbCBjb3JwdXMgZXh0cmFjdGVkIGZyb20gQ29tbW9uQ3Jhd2wsIHdpdGggRW5nbGlzaCB0ZXh0IGNvbXByaXNpbmcgMzIuNiUgb2YgdGhlIHRvdGFsIG51bWJlciBvZiB0b2tlbnMgY29ycmVzcG9uZGluZyB0byAxNjNCIHRva2Vucy4KMTYzQiAvIDAuMzI2ID0gNTAwQiB0b3RhbAoKTm90ZSB0aGF0IHRoaXMgZGF0YXNldCBpcyBzYW1wbGVkIGZyb20gdGhlIG11Y2ggbGFyZ2VyIENDMTAwLVhMLCBvdXRsaW5lZCBpbiBBcHBlbmRpeCBGIGFuZCBoZXJlOiBodHRwczovL2h1Z2dpbmdmYWNlLmNvL2ZhY2Vib29rL3hnbG0tNy41QiN0cmFpbmluZy1kYXRhLXN0YXRpc3RpY3MKClRoZSBodWdnaW5nZmFjZSBsaW5rIHN1bXMgdG8gMS42NFQgdG9rZW5zLCB3aGlsZSB0aGUgRGF0YSBDYXJkIGluIHRoZSBhcHBlbmRpeCBjbGFpbXMgMS45VCB0b2tlbnMuIiw1MDQuMCwiYXBwZW5kaXggQSA6ICIiVGhlIFhHTE0gNy41QiBtb2RlbCB3YXMgdHJhaW5lZCBvbiAyNTYgQTEwMCBHUFVzIGZvciBhYm91dCAzIHdlZWtzLCBhdCBhIHNwZWVkIG9mIDMxMS42ayB3b3JkcyBwZXIgc2Vjb25kIiIiLE5WSURJQSBBMTAwLFNlbGYtc3VwZXJ2aXNlZCBsZWFybmluZyxDb25maWRlbnQsIkxhcmdlLXNjYWxlIGdlbmVyYXRpdmUgbGFuZ3VhZ2UgbW9kZWxzIHN1Y2ggYXMgR1BULTMgYXJlIGNvbXBldGl0aXZlIGZldy1zaG90IGxlYXJuZXJzLiBXaGlsZSB0aGVzZSBtb2RlbHMgYXJlIGtub3duIHRvIGJlIGFibGUgdG8gam9pbnRseSByZXByZXNlbnQgbWFueSBkaWZmZXJlbnQgbGFuZ3VhZ2VzLCB0aGVpciB0cmFpbmluZyBkYXRhIGlzIGRvbWluYXRlZCBieSBFbmdsaXNoLCBwb3RlbnRpYWxseSBsaW1pdGluZyB0aGVpciBjcm9zcy1saW5ndWFsIGdlbmVyYWxpemF0aW9uLiBJbiB0aGlzIHdvcmssIHdlIHRyYWluIG11bHRpbGluZ3VhbCBnZW5lcmF0aXZlIGxhbmd1YWdlIG1vZGVscyBvbiBhIGNvcnB1cyBjb3ZlcmluZyBhIGRpdmVyc2Ugc2V0IG9mIGxhbmd1YWdlcywgYW5kIHN0dWR5IHRoZWlyIGZldy0gYW5kIHplcm8tc2hvdCBsZWFybmluZyBjYXBhYmlsaXRpZXMgaW4gYSB3aWRlIHJhbmdlIG9mIHRhc2tzLiBPdXIgbGFyZ2VzdCBtb2RlbCB3aXRoIDcuNSBiaWxsaW9uIHBhcmFtZXRlcnMgc2V0cyBuZXcgc3RhdGUgb2YgdGhlIGFydCBpbiBmZXctc2hvdCBsZWFybmluZyBpbiBtb3JlIHRoYW4gMjAgcmVwcmVzZW50YXRpdmUgbGFuZ3VhZ2VzLCBvdXRwZXJmb3JtaW5nIEdQVC0zIG9mIGNvbXBhcmFibGUgc2l6ZSBpbiBtdWx0aWxpbmd1YWwgY29tbW9uc2Vuc2UgcmVhc29uaW5nICh3aXRoICs3LjQlIGFic29sdXRlIGFjY3VyYWN5IGltcHJvdmVtZW50IGluIDAtc2hvdCBzZXR0aW5ncyBhbmQgKzkuNCUgaW4gNC1zaG90IHNldHRpbmdzKSBhbmQgbmF0dXJhbCBsYW5ndWFnZSBpbmZlcmVuY2UgKCs1LjQlIGluIGVhY2ggb2YgMC1zaG90IGFuZCA0LXNob3Qgc2V0dGluZ3MpLiBPbiB0aGUgRkxPUkVTLTEwMSBtYWNoaW5lIHRyYW5zbGF0aW9uIGJlbmNobWFyaywgb3VyIG1vZGVsIG91dHBlcmZvcm1zIEdQVC0zIG9uIDE3MSBvdXQgb2YgMTgyIGRpcmVjdGlvbnMgd2l0aCAzMiB0cmFpbmluZyBleGFtcGxlcywgd2hpbGUgc3VycGFzc2luZyB0aGUgb2ZmaWNpYWwgc3VwZXJ2aXNlZCBiYXNlbGluZSBpbiA0NSBkaXJlY3Rpb25zLiBXZSBjb25kdWN0IGFuIGluLWRlcHRoIGFuYWx5c2lzIG9mIGRpZmZlcmVudCBtdWx0aWxpbmd1YWwgcHJvbXB0aW5nIGFwcHJvYWNoZXMsIHNob3dpbmcgaW4gcGFydGljdWxhciB0aGF0IHN0cm9uZyBmZXctc2hvdCBsZWFybmluZyBwZXJmb3JtYW5jZSBhY3Jvc3MgbGFuZ3VhZ2VzIGNhbiBiZSBhY2hpZXZlZCB2aWEgY3Jvc3MtbGluZ3VhbCB0cmFuc2ZlciB0aHJvdWdoIGJvdGggdGVtcGxhdGVzIGFuZCBkZW1vbnN0cmF0aW9uIGV4YW1wbGVzLiBGaW5hbGx5LCB3ZSBldmFsdWF0ZSBvdXIgbW9kZWxzIGluIHNvY2lhbCB2YWx1ZSB0YXNrcyBzdWNoIGFzIGhhdGUgc3BlZWNoIGRldGVjdGlvbiBpbiBmaXZlIGxhbmd1YWdlcyBhbmQgZmluZCBpdCBoYXMgbGltaXRhdGlvbnMgc2ltaWxhciB0byBjb21wYXJhYmxlIHNpemVkIEdQVC0zIG1vZGVscy4gIiwxLjAsLE9wZW4gd2VpZ2h0cyAobm9uLWNvbW1lcmNpYWwpLCJVbml0ZWQgU3RhdGVzIG9mIEFtZXJpY2EsVW5pdGVkIFN0YXRlcyBvZiBBbWVyaWNhLEZyYW5jZSIsLCwsMjU2LjAsLDIwMjYtMDUtMjUgMTI6MTU6MDgrMDA6MDAsLCwsNDAwMDAwMC4wLCIiIkFsbCBtb2RlbHMgYXJlIHRyYWluZWQgd2l0aCBkYXRhIHBhcmFsbGVsIGFuZCBhbiBlZmZlY3RpdmUgYmF0Y2ggc2l6ZSBvZiA0TSB0b2tlbnMiIiIsIkluZHVzdHJ5LEluZHVzdHJ5IiwsLCwxMjkwMjQuMCxVbnJlbGVhc2VkLCJNSVQgbGljZW5zZQpodHRwczovL2dpdGh1Yi5jb20vZmFjZWJvb2tyZXNlYXJjaC9mYWlyc2VxL3RyZWUvbWFpbi9leGFtcGxlcy94Z2xtCgpodHRwczovL2dpdGh1Yi5jb20vZmFjZWJvb2tyZXNlYXJjaC9mYWlyc2VxL2Jsb2IvbWFpbi9leGFtcGxlcy94Z2xtL21vZGVsX2NhcmQubWQjcHJpbWFyeS1pbnRlbmRlZC11c2UiLCwxMDQxNTIuMjI1OTAxMzYxODgsLCwsMjA2Mjg3LjI1NTMxMTkzMTgzLCJPcGVyYXRpb24gY291bnRpbmcsSGFyZHdhcmUiLCwsLCxZZXMKWEdMTSwsLE1ldGEgQUksIlhpIFZpY3RvcmlhIExpbiwgVG9kb3IgTWloYXlsb3YsIE1pa2VsIEFydGV0eGUsIFRpYW5sdSBXYW5nLCBTaHVvaHVpIENoZW4sIERhbmllbCBTaW1pZywgTXlsZSBPdHQsIE5hbWFuIEdveWFsLCBTaHJ1dGkgQmhvc2FsZSwgSmluZ2ZlaSBEdSwgUmFtYWthbnRoIFBhc3VudXJ1LCBTYW0gU2hsZWlmZXIsIFB1bml0IFNpbmdoIEtvdXJhLCBWaXNocmF2IENoYXVkaGFyeSwgQnJpYW4gTydIb3JvLCBKZWZmIFdhbmcsIEx1a2UgWmV0dGxlbW95ZXIsIFpvcm5pdHNhIEtvemFyZXZhLCBNb25hIERpYWIsIFZlc2VsaW4gU3RveWFub3YsIFhpYW4gTGkiLDIwMjEtMTItMjAsLGh0dHBzOi8vYXJ4aXYub3JnL2Ficy8yMTEyLjEwNjY4LCwsLDU2NDAwMDAwMC4wLFhHTE0tNTY0TSBpcyBhIG11bHRpbGluZ3VhbCBhdXRvcmVncmVzc2l2ZSBsYW5ndWFnZSBtb2RlbCAod2l0aCA1NjQgbWlsbGlvbiBwYXJhbWV0ZXJzKSB0cmFpbmVkIG9uIGEgYmFsYW5jZWQgY29ycHVzIG9mIGEgZGl2ZXJzZSBzZXQgb2YgMzAgbGFuZ3VhZ2VzIHRvdGFsaW5nIDUwMCBiaWxsaW9uIHN1Yi10b2tlbnMuLCwsLCwsLCwsQ29uZmlkZW50LCwsLCxVbml0ZWQgU3RhdGVzIG9mIEFtZXJpY2EsLCwsLCwyMDI1LTExLTI4IDExOjUzOjQ0KzAwOjAwLCwsLCwsSW5kdXN0cnksLCwsLCwsLCwsLCwsLCwsLCwKSFNPLExhbmd1YWdlLExhbmd1YWdlIG1vZGVsaW5nL2dlbmVyYXRpb24sVG95b3RhIFRlY2hub2xvZ2ljYWwgSW5zdGl0dXRlIGF0IENoaWNhZ28sIkRhdmlzIFlvc2hpZGEsIEtldmluIEdpbXBlbCIsMjAyMS0xMi0xNixSZWNvbnNpZGVyaW5nIHRoZSBQYXN0OiBPcHRpbWl6aW5nIEhpZGRlbiBTdGF0ZXMgaW4gTGFuZ3VhZ2UgTW9kZWxzLGh0dHBzOi8vYXJ4aXYub3JnL2Ficy8yMTEyLjA4NjUzLDQuMCwsLDM0NTAwMDAwMC4wLCwyLjI3MjAwMDAwMDA3MWUrMjEsImJhc2UgbW9kZWw6IEdwdC0yIDM1NU0gU09VUkNFOiBVc2VzIHByZXRyYWluZWQgR1BUMiB3aXRoIDM0NU0gcGFyYW0sIHNvIGltcHV0ZSBmcm9tICIiTGFuZ3VhZ2UgTW9kZWxzIGFyZSBVbnN1cGVydmlzZWQgTXVsdGl0YXNrIExlYXJuZXJzIiIKCnNhbWUgIiJTcGVjdWxhdGl2ZSIiIGNvbmZpZGVuY2UgbGV2ZWwiLDAsLCwsLCxTcGVjdWxhdGl2ZSwiV2UgcHJlc2VudCBIaWRkZW4tU3RhdGUgT3B0aW1pemF0aW9uIChIU08pLCBhIGdyYWRpZW50LWJhc2VkIG1ldGhvZCBmb3IgaW1wcm92aW5nIHRoZSBwZXJmb3JtYW5jZSBvZiB0cmFuc2Zvcm1lciBsYW5ndWFnZSBtb2RlbHMgYXQgaW5mZXJlbmNlIHRpbWUuIFNpbWlsYXIgdG8gZHluYW1pYyBldmFsdWF0aW9uIChLcmF1c2UgZXQgYWwuLCAyMDE4KSwgSFNPIGNvbXB1dGVzIHRoZSBncmFkaWVudCBvZiB0aGUgbG9nLXByb2JhYmlsaXR5IHRoZSBsYW5ndWFnZSBtb2RlbCBhc3NpZ25zIHRvIGFuIGV2YWx1YXRpb24gdGV4dCwgYnV0IHVzZXMgaXQgdG8gdXBkYXRlIHRoZSBjYWNoZWQgaGlkZGVuIHN0YXRlcyByYXRoZXIgdGhhbiB0aGUgbW9kZWwgcGFyYW1ldGVycy4gV2UgdGVzdCBIU08gd2l0aCBwcmV0cmFpbmVkIFRyYW5zZm9ybWVyLVhMIGFuZCBHUFQtMiBsYW5ndWFnZSBtb2RlbHMsIGZpbmRpbmcgaW1wcm92ZW1lbnQgb24gdGhlIFdpa2lUZXh0MTAzIGFuZCBQRy0xOSBkYXRhc2V0cyBpbiB0ZXJtcyBvZiBwZXJwbGV4aXR5LCBlc3BlY2lhbGx5IHdoZW4gZXZhbHVhdGluZyBhIG1vZGVsIG91dHNpZGUgb2YgaXRzIHRyYWluaW5nIGRpc3RyaWJ1dGlvbi4gV2UgYWxzbyBkZW1vbnN0cmF0ZSBkb3duc3RyZWFtIGFwcGxpY2FiaWxpdHkgYnkgc2hvd2luZyBnYWlucyBpbiB0aGUgcmVjZW50bHkgZGV2ZWxvcGVkIHByb21wdC1iYXNlZCBmZXctc2hvdCBldmFsdWF0aW9uIHNldHRpbmcsIGFnYWluIHdpdGggbm8gZXh0cmEgcGFyYW1ldGVycyBvciB0cmFpbmluZyBkYXRhLiIsLEhTTyxVbnJlbGVhc2VkLFVuaXRlZCBTdGF0ZXMgb2YgQW1lcmljYSxHUFQtMiAoMzU1TSksLCwsLDIwMjYtMDUtMjUgMTI6MTU6MTArMDA6MDAsLCxIU08sLCxBY2FkZW1pYSwsLCwsVW5yZWxlYXNlZCwsLCwsLCwsQ29tcGFyaXNvbiB3aXRoIG90aGVyIG1vZGVscywsLCwsTm8KQ29udHJpZXZlcixMYW5ndWFnZSxMYW5ndWFnZSBtb2RlbGluZywiTWV0YSBBSSxVbml2ZXJzaXR5IENvbGxlZ2UgTG9uZG9uIChVQ0wpLFBTTCBVbml2ZXJzaXR5LFVuaXZlcnNpdMOpIEdyZW5vYmxlIEFscGVzIiwiR2F1dGllciBJemFjYXJkLCBNYXRoaWxkZSBDYXJvbiwgTHVjYXMgSG9zc2VpbmksIFNlYmFzdGlhbiBSaWVkZWwsIFBpb3RyIEJvamFub3dza2ksIEFybWFuZCBKb3VsaW4sIEVkb3VhcmQgR3JhdmUiLDIwMjEtMTItMTYsVW5zdXBlcnZpc2VkIERlbnNlIEluZm9ybWF0aW9uIFJldHJpZXZhbCB3aXRoIENvbnRyYXN0aXZlIExlYXJuaW5nLGh0dHBzOi8vYXJ4aXYub3JnL2Ficy8yMTEyLjA5MTE4LDE0NzcuMCxTT1RBIGltcHJvdmVtZW50LCIiIldlIG9ic2VydmUgdGhhdCB3aGVuIHVzZWQgYXMgcHJlLXRyYWluaW5nLCBjb250cmFzdGl2ZSBsZWFybmluZyBsZWFkcyB0byBzdHJvbmcgcGVyZm9ybWFuY2U6IGNvbnRyaWV2ZXIgb2J0YWlucyB0aGUgYmVzdCByZXN1bHRzIGFtb25nIGRlbnNlIGJpLWVuY29kZXIgbWV0aG9kcyBmb3IgdGhlIG5EQ0dAMTAsIGFuZCBpcyBzdGF0ZS1vZi10aGUtYXJ0IGZvciB0aGUgcmVjYWxsQDEwMCAoaW1wcm92aW5nIHRoZSBhdmVyYWdlIHJlY2FsbEAxMDAgZnJvbSA2NS4wIHRvIDY3LjEpLiBUaGlzIHN0cm9uZyByZWNhbGxAMTAwIHBlcmZvcm1hbmNlIGNhbiBiZSBmdXJ0aGVyIGV4cGxvaXRlZCBieSB1c2luZyBhIGNyb3NzLWVuY29kZXIyIHRvIHJlLXJhbmsgdGhlIHJldHJpZXZlZCBkb2N1bWVudHM6IHRoaXMgbGVhZHMgdG8gdGhlIHN0YXRlLW9mLXRoZS1hcnQgb24gOCBkYXRhc2V0cyBvZiB0aGUKQkVJUiBiZW5jaG1hcmsgZm9yIHRoZSBuRENHQDEwLCBhcyB3ZWxsIGFzIG9uIGF2ZXJhZ2UiIiIsMTEwMDAwMDAwLjAsIkJhc2VkIG9uIEJFUlQgYmFzZSwgd2hpY2ggaGFkIDExMG0gcGFyYW1zLgoKIiJXZSBpbml0aWFsaXplIHRoZSBuZXR3b3JrIHdpdGggdGhlIHB1YmxpY2x5IGF2YWlsYWJsZSBCRVJUIGJhc2UgdW5jYXNlZCBtb2RlbC4iIiIsMS41N2UrMjAsIlByZS10cmFpbmluZzoKIiJXZSB1c2UgdGhlIHJhbmRvbSBjcm9wcGluZyBkYXRhIGF1Z21lbnRhdGlvbiwgd2l0aCBkb2N1bWVudHMgb2YgMjU2IHRva2Vucy4uLiBiYXRjaCBzaXplIG9mIDIsMDQ4IGFuZCA1MDAsMDAwIHN0ZXBzIiIKMjU2ICogMjA0OCAqIDUwMGsgKiAxMDBNICogNiA9IDEuNTdlMjAKCkZpbmUtdHVuaW5nIGxvb2tzIHVubGlrZWx5IHRvIG1vdmUgZmluYWwgc3VtIG11Y2ggYmV5b25kIHRoaXMuIiwyNjIxNDQwMDAwMDAsLCwsLCxMaWtlbHksIlJlY2VudGx5LCBpbmZvcm1hdGlvbiByZXRyaWV2YWwgaGFzIHNlZW4gdGhlIGVtZXJnZW5jZSBvZiBkZW5zZSByZXRyaWV2ZXJzLCB1c2luZyBuZXVyYWwgbmV0d29ya3MsIGFzIGFuIGFsdGVybmF0aXZlIHRvIGNsYXNzaWNhbCBzcGFyc2UgbWV0aG9kcyBiYXNlZCBvbiB0ZXJtLWZyZXF1ZW5jeS4gVGhlc2UgbW9kZWxzIGhhdmUgb2J0YWluZWQgc3RhdGUtb2YtdGhlLWFydCByZXN1bHRzIG9uIGRhdGFzZXRzIGFuZCB0YXNrcyB3aGVyZSBsYXJnZSB0cmFpbmluZyBzZXRzIGFyZSBhdmFpbGFibGUuIEhvd2V2ZXIsIHRoZXkgZG8gbm90IHRyYW5zZmVyIHdlbGwgdG8gbmV3IGFwcGxpY2F0aW9ucyB3aXRoIG5vIHRyYWluaW5nIGRhdGEsIGFuZCBhcmUgb3V0cGVyZm9ybWVkIGJ5IHVuc3VwZXJ2aXNlZCB0ZXJtLWZyZXF1ZW5jeSBtZXRob2RzIHN1Y2ggYXMgQk0yNS4gSW4gdGhpcyB3b3JrLCB3ZSBleHBsb3JlIHRoZSBsaW1pdHMgb2YgY29udHJhc3RpdmUgbGVhcm5pbmcgYXMgYSB3YXkgdG8gdHJhaW4gdW5zdXBlcnZpc2VkIGRlbnNlIHJldHJpZXZlcnMgYW5kIHNob3cgdGhhdCBpdCBsZWFkcyB0byBzdHJvbmcgcGVyZm9ybWFuY2UgaW4gdmFyaW91cyByZXRyaWV2YWwgc2V0dGluZ3MuIE9uIHRoZSBCRUlSIGJlbmNobWFyayBvdXIgdW5zdXBlcnZpc2VkIG1vZGVsIG91dHBlcmZvcm1zIEJNMjUgb24gMTEgb3V0IG9mIDE1IGRhdGFzZXRzIGZvciB0aGUgUmVjYWxsQDEwMC4gV2hlbiB1c2VkIGFzIHByZS10cmFpbmluZyBiZWZvcmUgZmluZS10dW5pbmcsIGVpdGhlciBvbiBhIGZldyB0aG91c2FuZHMgaW4tZG9tYWluIGV4YW1wbGVzIG9yIG9uIHRoZSBsYXJnZSBNU35NQVJDTyBkYXRhc2V0LCBvdXIgY29udHJhc3RpdmUgbW9kZWwgbGVhZHMgdG8gaW1wcm92ZW1lbnRzIG9uIHRoZSBCRUlSIGJlbmNobWFyay4gRmluYWxseSwgd2UgZXZhbHVhdGUgb3VyIGFwcHJvYWNoIGZvciBtdWx0aS1saW5ndWFsIHJldHJpZXZhbCwgd2hlcmUgdHJhaW5pbmcgZGF0YSBpcyBldmVuIHNjYXJjZXIgdGhhbiBmb3IgRW5nbGlzaCwgYW5kIHNob3cgdGhhdCBvdXIgYXBwcm9hY2ggbGVhZHMgdG8gc3Ryb25nIHVuc3VwZXJ2aXNlZCBwZXJmb3JtYW5jZS4gT3VyIG1vZGVsIGFsc28gZXhoaWJpdHMgc3Ryb25nIGNyb3NzLWxpbmd1YWwgdHJhbnNmZXIgd2hlbiBmaW5lLXR1bmVkIG9uIHN1cGVydmlzZWQgRW5nbGlzaCBkYXRhIG9ubHkgYW5kIGV2YWx1YXRlZCBvbiBsb3cgcmVzb3VyY2VzIGxhbmd1YWdlIHN1Y2ggYXMgU3dhaGlsaS4gV2Ugc2hvdyB0aGF0IG91ciB1bnN1cGVydmlzZWQgbW9kZWxzIGNhbiBwZXJmb3JtIGNyb3NzLWxpbmd1YWwgcmV0cmlldmFsIGJldHdlZW4gZGlmZmVyZW50IHNjcmlwdHMsIHN1Y2ggYXMgcmV0cmlldmluZyBFbmdsaXNoIGRvY3VtZW50cyBmcm9tIEFyYWJpYyBxdWVyaWVzLCB3aGljaCB3b3VsZCBub3QgYmUgcG9zc2libGUgd2l0aCB0ZXJtIG1hdGNoaW5nIG1ldGhvZHMuIiwsLE9wZW4gd2VpZ2h0cyAobm9uLWNvbW1lcmNpYWwpLCJVbml0ZWQgU3RhdGVzIG9mIEFtZXJpY2EsVW5pdGVkIEtpbmdkb20gb2YgR3JlYXQgQnJpdGFpbiBhbmQgTm9ydGhlcm4gSXJlbGFuZCxGcmFuY2UsRnJhbmNlIixCRVJULUxhcmdlLCxhY3R1YWxseSBCRVJUIGJhc2UsLCwyMDI2LTA1LTI1IDEyOjE1OjA5KzAwOjAwLCwsLDI2MjE0NC4wLCIiIjUwMGsgc3RlcHMgd2l0aCBhIGJhdGNoIHNpemUgb2YgMjA0OCB3aXRoIG9uIGF2ZXJhZ2UgMTI4IHRva2VucyBwZXIgZXhhbXBsZSIiIGFjY29yZGluZyB0byBodHRwczovL29wZW5yZXZpZXcubmV0L2ZvcnVtP2lkPWpLTjFwWGk3YjAiLCJJbmR1c3RyeSxBY2FkZW1pYSxBY2FkZW1pYSxBY2FkZW1pYSIsLCwsLE9wZW4gKG5vbi1jb21tZXJjaWFsKSxub24tY29tbWVyY2lhbCBmb3Igd2VpZ2h0cy9jb2RlOiBodHRwczovL2dpdGh1Yi5jb20vZmFjZWJvb2tyZXNlYXJjaC9jb250cmlldmVyL2Jsb2IvbWFpbi9MSUNFTlNFLCwsLCwsLE9wZXJhdGlvbiBjb3VudGluZywsLCwsWWVzCkxvbmdUNSxMYW5ndWFnZSxUZXh0IHN1bW1hcml6YXRpb24sR29vZ2xlIFJlc2VhcmNoLCJNYW5keSBHdW8sIEpvc2h1YSBBaW5zbGllLCBEYXZpZCBVdGh1cywgU2FudGlhZ28gT250YW5vbiwgSmlhbm1vIE5pLCBZdW4tSHN1YW4gU3VuZywgWWluZmVpIFlhbmciLDIwMjEtMTItMTUsTG9uZ1Q1OiBFZmZpY2llbnQgVGV4dC1Uby1UZXh0IFRyYW5zZm9ybWVyIGZvciBMb25nIFNlcXVlbmNlcyxodHRwczovL2FyeGl2Lm9yZy9hYnMvMjExMi4wNzkxNiw0MDAuMCxTT1RBIGltcHJvdmVtZW50LCJmcm9tIGFic3RyYWN0OiAiIldlIGFyZSBhYmxlIHRvIGFjaGlldmUgc3RhdGUtb2YtdGhlLWFydCByZXN1bHRzIG9uIHNldmVyYWwgc3VtbWFyaXphdGlvbiB0YXNrcyBhbmQgb3V0cGVyZm9ybSB0aGUgb3JpZ2luYWwgVDUgbW9kZWxzIG9uIHF1ZXN0aW9uIGFuc3dlcmluZyB0YXNrcy4iIgoKIiJTdGF0ZS1vZi10aGUtYXJ0IHJlc3VsdHMgb24gdGhlIGFyWGl2LCBQdWJNZWQsIEJpZ1BhdGVudCwgTWVkaWFTdW0sIGFuZCBUcml2aWFRQSBkYXRhc2V0cy4iIiIsMzAwMDAwMDAwMC4wLDNCIGZyb20gc2VjdGlvbiA0LjEsLCJhcmNoaXRlY3R1cmUgaXMgc3BhcnNlIHNvIHdlIGNhbm5vdCB1c2UgNk5EIG1ldGhvZCwKZnJvbSAzLjEuMSAiIndlIHNpbXBseSByZXBsYWNlIHRoZSBlbmNvZGVyCnNlbGYtYXR0ZW50aW9uIG9wZXJhdGlvbiBpbiBUNSB3aXRoIGEgc3BhcnNlIHNsaWRpbmctCndpbmRvdyBsb2NhbCBhdHRlbnRpb24gb3BlcmF0aW9uIGZvbGxvd2luZyB0aGUgaW0tCnBsZW1lbnRhdGlvbiBpbiBFVEMgIiIKYXQgdGhlIGVuZCBvZiBzZWN0aW9uIDMuMS4yIHRoZXJlIGlzIGluZm9ybWF0aW9uIGFib3V0IApjb21wbGV4aXR5IE8obChyICsgbC9rKSkgb2YgbG9jYWwgYXR0ZW50aW9uCmZyb20gNC4xLjEgIiJXZSBwcmUtdHJhaW4gTG9uZ1Q1IG1vZGVscyBmb3IgMU0gc3RlcHMgb24KNDA5NiBpbnB1dCBzZXF1ZW5jZSBsZW5ndGggYW5kIDkxMCBvdXRwdXQgc2UtCnF1ZW5jZSBsZW5ndGguCmJhdGNoIHNpemUgaXMgMTI4IChmcm9tIDQuMSBjb25maWd1cmF0aW9ucyBzZWN0aW9uKQpzbyB3aXRoIGwgPSA0MDk2LCBrID0gMTYsIHIgPSAxMjcsIApzbyBsKHIrbC9rKSA9IDE1Njg3NjgsIGJ1dCB3ZSBhcmUgbm90IHN1cmUgYWJvdXQgY29uc3RhbnQuCgppZiBub3JtYWwgYXR0ZW50aW9uIGhhdmUgY29tcGxleGl0eSBPKGxeMiksIGFuZCBsXjIgPSAxNjc3NzIxNgoxNjc3NzIxNi8xNTY4NzY4ID0gMTAuNwpXZSBjYW4gdHJ5IHRvIGVzdGltYXRlIHRoYXQgTG9uZ1Q1IHdvdWxkIGhhdmUgMTAgdGltZXMgbGVzcyBjb21wdXRlIHRoYXQgbm9ybWFsIGFyY2hpdGVjdHVyZS4iLDUyNDI4ODAwMDAwMCwic2l6ZSBvZiBDNCwgZnJvbSBodHRwczovL2h1Z2dpbmdmYWNlLmNvL2RhdGFzZXRzL2M0ICwgQzQgZGF0YXNldCBpcyBhIGNvbGxlY3Rpb24gb2YgYWJvdXQgNzUwR0Igb2YgRW5nbGlzaC1sYW5ndWFnZSB0ZXh0CjIwME0gd29yZC9HQiAqIDQvMyB0b2tlbi93b3JkICogNzUwR0IgPSAyMDAwMDAwMDAwMDAgdG9rZW5zCgpBY3R1YWwgdG9rZW5zIHNlZW46CjFNIHN0ZXBzICogKDQwOTYgaW5wdXQgbGVuICsgOTEwIG91dHB1dCBsZW4pICogMTI4IGJhdGNoIHNpemUgPSA2NDFCIHRva2Vucywgc28gYXJvdW5kIDMuMiBlcG9jaHMuIiwsLEdvb2dsZSBUUFUgdjMsLENvbmZpZGVudCwiUmVjZW50IHdvcmsgaGFzIHNob3duIHRoYXQgZWl0aGVyICgxKSBpbmNyZWFzaW5nIHRoZSBpbnB1dCBsZW5ndGggb3IgKDIpIGluY3JlYXNpbmcgbW9kZWwgc2l6</x:v>
      </x:c>
    </x:row>
    <x:row r="218" ht="18" customHeight="1">
      <x:c r="A218" s="17" t="n">
        <x:v>213</x:v>
      </x:c>
      <x:c r="B218" s="17" t="n">
        <x:v>310</x:v>
      </x:c>
      <x:c r="C218" s="160" t="str">
        <x:v>ZSBjYW4gaW1wcm92ZSB0aGUgcGVyZm9ybWFuY2Ugb2YgVHJhbnNmb3JtZXItYmFzZWQgbmV1cmFsIG1vZGVscy4gSW4gdGhpcyBwYXBlciwgd2UgcHJlc2VudCBhIG5ldyBtb2RlbCwgY2FsbGVkIExvbmdUNSwgd2l0aCB3aGljaCB3ZSBleHBsb3JlIHRoZSBlZmZlY3RzIG9mIHNjYWxpbmcgYm90aCB0aGUgaW5wdXQgbGVuZ3RoIGFuZCBtb2RlbCBzaXplIGF0IHRoZSBzYW1lIHRpbWUuIFNwZWNpZmljYWxseSwgd2UgaW50ZWdyYXRlZCBhdHRlbnRpb24gaWRlYXMgZnJvbSBsb25nLWlucHV0IHRyYW5zZm9ybWVycyAoRVRDKSwgYW5kIGFkb3B0ZWQgcHJlLXRyYWluaW5nIHN0cmF0ZWdpZXMgZnJvbSBzdW1tYXJpemF0aW9uIHByZS10cmFpbmluZyAoUEVHQVNVUykgaW50byB0aGUgc2NhbGFibGUgVDUgYXJjaGl0ZWN0dXJlLiBUaGUgcmVzdWx0IGlzIGEgbmV3IGF0dGVudGlvbiBtZWNoYW5pc20gd2UgY2FsbCB7XGVtIFRyYW5zaWVudCBHbG9iYWx9IChUR2xvYmFsKSwgd2hpY2ggbWltaWNzIEVUQydzIGxvY2FsL2dsb2JhbCBhdHRlbnRpb24gbWVjaGFuaXNtLCBidXQgd2l0aG91dCByZXF1aXJpbmcgYWRkaXRpb25hbCBzaWRlLWlucHV0cy4gV2UgYXJlIGFibGUgdG8gYWNoaWV2ZSBzdGF0ZS1vZi10aGUtYXJ0IHJlc3VsdHMgb24gc2V2ZXJhbCBzdW1tYXJpemF0aW9uIHRhc2tzIGFuZCBvdXRwZXJmb3JtIHRoZSBvcmlnaW5hbCBUNSBtb2RlbHMgb24gcXVlc3Rpb24gYW5zd2VyaW5nIHRhc2tzLiIsLCxPcGVuIHdlaWdodHMgKHVucmVzdHJpY3RlZCksVW5pdGVkIFN0YXRlcyBvZiBBbWVyaWNhLCwsLDEyOC4wLCwyMDI2LTA1LTI1IDEyOjE1OjA4KzAwOjAwLCwsLDUyNDI4OC4wLDQwOTYgKiAxMjgsSW5kdXN0cnksLCwsLE9wZW4gc291cmNlLCJBcGFjaGUgMi4wOiBodHRwczovL2dpdGh1Yi5jb20vZ29vZ2xlLXJlc2VhcmNoL2xvbmd0NQp0cmFpbiBjb2RlOiBodHRwczovL2dpdGh1Yi5jb20vZ29vZ2xlLXJlc2VhcmNoL2xvbmd0NS9ibG9iL21hc3Rlci9sb25ndDUvdGFza3MucHkgIiwsLCwsLDExNjA0OS41MDIxNDA4Mzc4NywsLCwsLFllcwpFWEFPTkUgMS4wLCJNdWx0aW1vZGFsLExhbmd1YWdlLFZpc2lvbiIsIlRyYW5zbGF0aW9uLExhbmd1YWdlIG1vZGVsaW5nL2dlbmVyYXRpb24sVmlzdWFsIHF1ZXN0aW9uIGFuc3dlcmluZyIsTEcsLDIwMjEtMTItMTQsLCJodHRwczovL3d3dy5sZ2NvcnAuY29tL21lZGlhL3JlbGVhc2UvMjczODcjOn46dGV4dD1MRyUyMEFJJTIwUmVzZWFyY2glMjBwcm9wb3NlcyUyMEVYQU9ORSxwZXJmb3JtYW5jZSUyMHdoaWxlJTIwbGVhcm5pbmclMjBmZXdlciUyMHBhcmFtZXRlcnMuIiwsVHJhaW5pbmcgY29zdCwsMzAwMDAwMDAwMDAwLjAsLDEuNjk1NmUrMjQsIk5vIGluZGljYXRpb24gb2YgaG93IGltYWdlcyBhcmUgcHJvY2Vzc2VkLiBTdXBwb3NpbmcgdGhleSB1c2VkIHNvbWV0aGluZyBsaWtlIFZpVC1ILzE0LCBhbmQgdHJhaW5pbmcgaW1hZ2VzIHdlcmUgNTEyeDUxMiAodGhleSBzdGF0ZSAiIkVYQU9ORSBzaG93cyByZW1hcmthYmxlIHBlcmZvcm1hbmNlIHN1Y2ggYXMgWy4uLl0gb2ZmZXJpbmcgMTAyNHgxMDI0IHNpemVkIGltYWdlIG91dHB1dCIiLCBidXQgdHlwaWNhbGx5IHRoaXMgc2l6ZSBvZiBpbWFnZSB0cmFpbmluZyB3b3VsZCBvbmx5IGJlIGRvbmUgZHVyaW5nIGEgcmVsYXRpdmVseSBzaG9ydCwgZmluYWwgc3RhZ2Ugb2YgcHJlLXRyYWluaW5nKSwgdGhlcmUgd291bGQgYmUgMzd4MzcgPSAxLDM2OSBwYXRjaGVzIHBlciBpbWFnZQoxLDM2OSAqIDI1MCBtaWxsaW9uID0gYXJvdW5kIDM0MiBiaWxsaW9uIGltYWdlIHBhdGNoIGVtYmVkZGluZ3MuCgozMDBNIHBhcmFtZXRlcnMgKiAoMzQyIGJpbGxpb24gKyA2MDAgYmlsbGlvbikgaW1hZ2UgdG9rZW5zICogNiA9IDEuNjk1NmUyNCIsLCwsLCwsU3BlY3VsYXRpdmUsIltEZWMgMjAyMV0gIEVYQU9ORSBpcyBhIGJpbGluZ3VhbCBhcnRpZmljaWFsIGludGVsbGlnZW5jZSB0aGF0IGhhcyBsZWFybmVkIHRoZSBjaGFyYWN0ZXJpc3RpY3Mgb2YgYm90aCBLb3JlYW4gYW5kIEVuZ2xpc2ggbGFuZ3VhZ2VzIGF0IHRoZSBzYW1lIHRpbWUuIFNpbmNlIHRoZSBpbml0aWFsIGRldmVsb3BtZW50IGxhc3QgSnVuZSwgaXQgaGFzIGNvbXBsZXRlZCBsZWFybmluZyBvZiAxLjMgYmlsbGlvbiwgMTMgYmlsbGlvbiwgMzkgYmlsbGlvbiwgYW5kIDE3NSBiaWxsaW9uIHBhcmFtZXRlciBtb2RlbHMsIGFuZCBpdCBpcyBjdXJyZW50bHkgbGVhcm5pbmcgMzAwIGJpbGxpb24gcGFyYW1ldHJpYyBtb2RlbHMuIEVYQU9ORSBzaG93cyByZW1hcmthYmxlIHBlcmZvcm1hbmNlIHN1Y2ggYXMgb2J0YWluaW5nIHRoZSBoaWdoZXN0IEZJRCBzY29yZSwgb2ZmZXJpbmcgMTAyNHgxMDI0IHNpemVkIGltYWdlIG91dHB1dCwgYW5kIGFjaGlldmluZyBwdXJwb3NlIGNvbnZlcnNhdGlvbiBpbiB0aGUgbGFuZ3VhZ2UgZG9tYWluIGFzIHdlbGwgYXMgdGhlIGhpZ2hlc3QgbGV2ZWwgaW4gdGhlIGVtb3Rpb25hbCBjbGFzc2lmaWNhdGlvbiBkb21haW4uICIsLCxVbnJlbGVhc2VkLEtvcmVhIChSZXB1YmxpYyBvZiksLCwsLCwyMDI1LTEyLTAxIDE0OjAzOjIzKzAwOjAwLCwsLCwsSW5kdXN0cnksLCw1LjM2ZSsyNSwsVW5yZWxlYXNlZCwsVHJ1ZSwyNzAyNjM2LjI4OTA4MTg2NTUsLCxUcnVlLCxPcGVyYXRpb24gY291bnRpbmcsLCwsLE5vCkdMYU0sTGFuZ3VhZ2UsIkxhbmd1YWdlIG1vZGVsaW5nL2dlbmVyYXRpb24sUXVlc3Rpb24gYW5zd2VyaW5nIixHb29nbGUsIk5hbiBEdSwgWWFucGluZyBIdWFuZywgQW5kcmV3IE0uIERhaSwgU2ltb24gVG9uZywgRG1pdHJ5IExlcGlraGluLCBZdWFuemhvbmcgWHUsIE1heGltIEtyaWt1biwgWWFucWkgWmhvdSwgQWRhbXMgV2VpIFl1LCBPcmhhbiBGaXJhdCwgQmFycmV0IFpvcGgsIExpYW0gRmVkdXMsIE1hYXJ0ZW4gQm9zbWEsIFpvbmd3ZWkgWmhvdSwgVGFvIFdhbmcsIFl1IEVtbWEgV2FuZywgS2VsbGllIFdlYnN0ZXIsIE1hcmllIFBlbGxhdCwgS2V2aW4gUm9iaW5zb24sIEthdGhsZWVuIE1laWVyLUhlbGxzdGVybiwgVG9qdSBEdWtlLCBMdWNhcyBEaXhvbiwgS3VuIFpoYW5nLCBRdW9jIFYgTGUsIFlvbmdodWkgV3UsIFpoaWZlbmcgQ2hlbiwgQ2xhaXJlIEN1aSIsMjAyMS0xMi0xMyxHTGFNOiBFZmZpY2llbnQgU2NhbGluZyBvZiBMYW5ndWFnZSBNb2RlbHMgd2l0aCBNaXh0dXJlLW9mLUV4cGVydHMsaHR0cHM6Ly9hcnhpdi5vcmcvYWJzLzIxMTIuMDY5MDUsMTE5OC4wLFNPVEEgaW1wcm92ZW1lbnQsIiIiQXMgc2hvd24gaW4gVGFibGUgNSwgR0xhTSAoNjRCLzY0RSkgaXMgYmV0dGVyIHRoYW4gdGhlIGRlbnNlIG1vZGVsIGFuZCBvdXRwZXJmb3JtcyB0aGUgcHJldmlvdXMgZmluZXR1bmVkIHN0YXRlLW9mLXRoZS1hcnQgKFNPVEEpIG9uIHRoaXMgZGF0YXNldCBpbiB0aGUgb3Blbi1kb21haW4gc2V0dGluZyIiIiwxMjAwMDAwMDAwMDAwLjAsMS4yIHRyaWxsaW9uIHBhcmFtZXRlcnMsMy42MzYzMTEyNDM0ZSsyMywiVGhlIG5ldHdvcmsgYWN0aXZhdGVzIDk2LjYgYmlsbGlvbiBwYXJhbWV0ZXJzIHBlciB0b2tlbiBhbmQgdHJhaW5lZCBmb3IgNjAwQiB0b2tlbnMuCgo2ICogNjAwQiAqIDk2LjZCID0gMy40NzhlMjMKCkRpZ2l0aXppbmcgZmlndXJlIDQgKGQpIGluZGljYXRlcyAxMzkuNjcgVFBVLXllYXJzIG9mIHRyYWluaW5nLiAKMi43NWUxNCAqIDEzOS42NyAqIDM2NS4yNSAqIDI0ICogMzYwMCAqIDAuMyA9IDMuNjM2ZTIzCgpTaW5jZSB0aGVzZSBhcmUgY2xvc2UsIHdlIHdpbGwgdXNlIHRoZSA2TkMgZXN0aW1hdGUgYW5kIGRlcml2ZSBoYXJkd2FyZSB1dGlsaXphdGlvbiBmcm9tIHRoZSB0cmFpbmluZyB0aW1lIGluZm9ybWF0aW9uLgoKTGF0ZXIgdGhleSBzYXkgdGhleSBtZWFzdXJlZCAzMjZXIHBvd2VyIHVzYWdlIHBlciBjaGlwLCB3aGljaCBjb3VsZCBtYXliZSBiZSB1c2VkIHRvIGVzdGltYXRlIHV0aWxpemF0aW9uLiIsNjAwMDAwMDAwMDAwLCJUaGUgZGF0YXNldCBpcyBtYWRlIG9mIDEuNiB0cmlsbGlvbiB0b2tlbnMsIGJ1dCBsYXRlciBpbiB0aGUgcGFwZXIgdGhleSBzYXkgdGhleSBvbmx5IHRyYWluIHRoZSBsYXJnZXN0IG1vZGVsIGZvciA2MDBiIHRva2Vucy4gNjAwYiAvIDAuNzUgd29yZHMvdG9rZW4gPSA4MDBiIHdvcmRzLgoKIiJUaGUgY29tcGxldGUgR0xhTSB0cmFpbmluZyB1c2luZyA2MDBCIHRva2VucyBjb25zdW1lcyBvbmx5IDQ1NiBNV2ggYW5kIGVtaXRzIDQwLjIgbmV0IHRDTzJlLiIiIiwxMzY2LjAsIk5vdGUgdGhhdCB0aGV5IGdpdmUgc2V2ZXJhbCBlbmVyZ3kgZXN0aW1hdGVzLiBVc2UgdGhlIGNvbXBsZXRlIHRyYWluaW5nIGZpZ3VyZXMgZm9yIDYwMEIgdG9rZW5zLCBub3QgdGhlIEdQVC0zIGNvbXBhcmlzb24gdmFsdWVzIHdpdGggMjgwQiB0b2tlbnMuCgoiIjMyNlcgbWVhc3VyZWQgc3lzdGVtIHBvd2VyIHBlciBUUFUtdjQgY2hpcCIiCiIiVGhlIGNvbXBsZXRlIEdMYU0gdHJhaW5pbmcgdXNpbmcgNjAwQiB0b2tlbnMgY29uc3VtZXMgb25seQo0NTYgTVdoIiIKMTAyNCBUUFUgdjQgY2hpcHMKKDQ1NiBNV2gpIC8gKDMyNlcvY2hpcCAqIDEwMjQgY2hpcHMpID0gMTM2NiBob3VycyIsR29vZ2xlIFRQVSB2NCwsQ29uZmlkZW50LCJTY2FsaW5nIGxhbmd1YWdlIG1vZGVscyB3aXRoIG1vcmUgZGF0YSwgY29tcHV0ZSBhbmQgcGFyYW1ldGVycyBoYXMgZHJpdmVuIHNpZ25pZmljYW50IHByb2dyZXNzIGluIG5hdHVyYWwgbGFuZ3VhZ2UgcHJvY2Vzc2luZy4gRm9yIGV4YW1wbGUsIHRoYW5rcyB0byBzY2FsaW5nLCBHUFQtMyB3YXMgYWJsZSB0byBhY2hpZXZlIHN0cm9uZyByZXN1bHRzIG9uIGluLWNvbnRleHQgbGVhcm5pbmcgdGFza3MuIEhvd2V2ZXIsIHRyYWluaW5nIHRoZXNlIGxhcmdlIGRlbnNlIG1vZGVscyByZXF1aXJlcyBzaWduaWZpY2FudCBhbW91bnRzIG9mIGNvbXB1dGluZyByZXNvdXJjZXMuIEluIHRoaXMgcGFwZXIsIHdlIHByb3Bvc2UgYW5kIGRldmVsb3AgYSBmYW1pbHkgb2YgbGFuZ3VhZ2UgbW9kZWxzIG5hbWVkIEdMYU0gKEdlbmVyYWxpc3QgTGFuZ3VhZ2UgTW9kZWwpLCB3aGljaCB1c2VzIGEgc3BhcnNlbHkgYWN0aXZhdGVkIG1peHR1cmUtb2YtZXhwZXJ0cyBhcmNoaXRlY3R1cmUgdG8gc2NhbGUgdGhlIG1vZGVsIGNhcGFjaXR5IHdoaWxlIGFsc28gaW5jdXJyaW5nIHN1YnN0YW50aWFsbHkgbGVzcyB0cmFpbmluZyBjb3N0IGNvbXBhcmVkIHRvIGRlbnNlIHZhcmlhbnRzLiBUaGUgbGFyZ2VzdCBHTGFNIGhhcyAxLjIgdHJpbGxpb24gcGFyYW1ldGVycywgd2hpY2ggaXMgYXBwcm94aW1hdGVseSA3eCBsYXJnZXIgdGhhbiBHUFQtMy4gSXQgY29uc3VtZXMgb25seSAxLzMgb2YgdGhlIGVuZXJneSB1c2VkIHRvIHRyYWluIEdQVC0zIGFuZCByZXF1aXJlcyBoYWxmIG9mIHRoZSBjb21wdXRhdGlvbiBmbG9wcyBmb3IgaW5mZXJlbmNlLCB3aGlsZSBzdGlsbCBhY2hpZXZpbmcgYmV0dGVyIG92ZXJhbGwgemVyby1zaG90IGFuZCBvbmUtc2hvdCBwZXJmb3JtYW5jZSBhY3Jvc3MgMjkgTkxQIHRhc2tzLiIsLCxVbnJlbGVhc2VkLFVuaXRlZCBTdGF0ZXMgb2YgQW1lcmljYSwsLCwxMDI0LjAsMC4yODY5NjM2OTY0LDIwMjYtMDUtMjUgMTI6MTU6MDkrMDA6MDAsLCwsMTAwMDAwMC4wLCIiIldlIHVzZSBhIG1heGltdW0gc2VxdWVuY2UKbGVuZ3RoIG9mIDEwMjQgdG9rZW5zLCBhbmQgcGFjayBlYWNoIGlucHV0IGV4YW1wbGUgdG8gaGF2ZQp1cCB0byAxIG1pbGxpb24gdG9rZW5zIHBlciBiYXRjaC4iIiIsSW5kdXN0cnksVHJ1ZSwsLDEzOTg3ODQuMCxVbnJlbGVhc2VkLCxUcnVlLDU0MTQzNy40MTYyNDAwMDM4LCI2TkQ6IDYgKiA2MDBCICogOTYuNkIgPSAzLjQ3OGUyMwpIYXJkd2FyZTogRGlnaXRpemluZyBmaWd1cmUgNCAoZCkgaW5kaWNhdGVzIDEzOS42NyBUUFUteWVhcnMgb2YgdHJhaW5pbmcuIDIuNzVlMTQgKiAxMzkuNjcgKiAzNjUuMjUgKiAyNCAqIDM2MDAgPSAxLjIxMmUyNCBhdCBmdWxsIHV0aWxpemF0aW9uCkltcGxpZXMgdXRpbGl6YXRpb24gb2YgMC4yODcKCk1GVSA9IDAuMjg3MCIsQkYxNiwsNzAxNDg2LjAxMTEwNDgyNDMsIk9wZXJhdGlvbiBjb3VudGluZyxIYXJkd2FyZSIsLCwsLE5vCkVuZ2luZS1YTChORSksIkxhbmd1YWdlLFZpc2lvbixNdWx0aW1vZGFsIixOYW1lZCBlbnRpdHkgcmVjb2duaXRpb24gKE5FUiksQm9zdG9uIFVuaXZlcnNpdHksIlpob25ncGluZyBaaGFuZywgWWl3ZW4gR3UsIEJyeWFuIEEuIFBsdW1tZXIiLDIwMjEtMTItMTEsU2hvdyBhbmQgV3JpdGU6IEVudGl0eS1hd2FyZSBBcnRpY2xlIEdlbmVyYXRpb24gd2l0aCBJbWFnZSBJbmZvcm1hdGlvbixodHRwczovL2FyeGl2Lm9yZy9hYnMvMjExMi4wNTkxNywzLjAsLCwxNTAwMDAwMDAwLjAsIiIiRU5HSU5FLVhMIGhhcyA0OCBsYXllcnMgYW5kIDEuNSBiaWxsaW9uIHBhcmFtZXRlcnMsIG9uIHBhciB3aXRoIEdQVDItMS41QiBhbmQgR1JPVkVSLU1lZ2EiIiIsLCw2MDI4NzEyMDAsLCwsLCwsIkFydGljbGUgY29tcHJlaGVuc2lvbiBpcyBhbiBpbXBvcnRhbnQgY2hhbGxlbmdlIGluIG5hdHVyYWwgbGFuZ3VhZ2UgcHJvY2Vzc2luZyB3aXRoIG1hbnkgYXBwbGljYXRpb25zIHN1Y2ggYXMgYXJ0aWNsZSBnZW5lcmF0aW9uIG9yIGltYWdlLXRvLWFydGljbGUgcmV0cmlldmFsLiBQcmlvciB3b3JrIHR5cGljYWxseSBlbmNvZGVzIGFsbCB0b2tlbnMgaW4gYXJ0aWNsZXMgdW5pZm9ybWx5IHVzaW5nIHByZXRyYWluZWQgbGFuZ3VhZ2UgbW9kZWxzLiBIb3dldmVyLCBpbiBtYW55IGFwcGxpY2F0aW9ucywgc3VjaCBhcyB1bmRlcnN0YW5kaW5nIG5ld3Mgc3RvcmllcywgdGhlc2UgYXJ0aWNsZXMgYXJlIGJhc2VkIG9uIHJlYWwtd29ybGQgZXZlbnRzIGFuZCBtYXkgcmVmZXJlbmNlIG1hbnkgbmFtZWQgZW50aXRpZXMgdGhhdCBhcmUgZGlmZmljdWx0IHRvIGFjY3VyYXRlbHkgcmVjb2duaXplIGFuZCBwcmVkaWN0IGJ5IGxhbmd1YWdlIG1vZGVscy4gVG8gYWRkcmVzcyB0aGlzIGNoYWxsZW5nZSwgd2UgcHJvcG9zZSBhbiBFTnRpdHktYXdhcmUgYXJ0aWNsZSBHZW5lcmF0SW9OIGFuZCByRXRyaWV2YWwgKEVOR0lORSkgZnJhbWV3b3JrLCB0byBleHBsaWNpdGx5IGluY29ycG9yYXRlIG5hbWVkIGVudGl0aWVzIGludG8gbGFuZ3VhZ2UgbW9kZWxzLiBFTkdJTkUgaGFzIHR3byBtYWluIGNvbXBvbmVudHM6IGEgbmFtZWQtZW50aXR5IGV4dHJhY3Rpb24gbW9kdWxlIHRvIGV4dHJhY3QgbmFtZWQgZW50aXRpZXMgZnJvbSBib3RoIG1ldGFkYXRhIGFuZCBlbWJlZGRlZCBpbWFnZXMgYXNzb2NpYXRlZCB3aXRoIGFydGljbGVzLCBhbmQgYW4gZW50aXR5LWF3YXJlIG1lY2hhbmlzbSB0aGF0IGVuaGFuY2VzIHRoZSBtb2RlbCdzIGFiaWxpdHkgdG8gcmVjb2duaXplIGFuZCBwcmVkaWN0IGVudGl0eSBuYW1lcy4gV2UgY29uZHVjdGVkIGV4cGVyaW1lbnRzIG9uIHRocmVlIHB1YmxpYyBkYXRhc2V0czogR29vZE5ld3MsIFZpc3VhbE5ld3MsIGFuZCBXaWtpVGV4dCwgd2hlcmUgb3VyIHJlc3VsdHMgZGVtb25zdHJhdGUgdGhhdCBvdXIgbW9kZWwgY2FuIGJvb3N0IGJvdGggYXJ0aWNsZSBnZW5lcmF0aW9uIGFuZCBhcnRpY2xlIHJldHJpZXZhbCBwZXJmb3JtYW5jZSwgd2l0aCBhIDQtNSBwZXJwbGV4aXR5IGltcHJvdmVtZW50IGluIGFydGljbGUgZ2VuZXJhdGlvbiBhbmQgYSAzLTQlIGJvb3N0IGluIHJlY2FsbEAxIGluIGFydGljbGUgcmV0cmlldmFsLiBXZSByZWxlYXNlIG91ciBpbXBsZW1lbnRhdGlvbiBhdCB0aGlzIGh0dHBzIFVSTCAuIiwzLjAsRW5naW5lLVhMKE5FKSxPcGVuIHdlaWdodHMgKHVucmVzdHJpY3RlZCksVW5pdGVkIFN0YXRlcyBvZiBBbWVyaWNhLEdQVC0yICgxLjVCKSwsLCwsMjAyNi0wNS0yNSAxMjoxNTowOSswMDowMCwsLCwsLEFjYWRlbWlhLCwsLCxPcGVuIHNvdXJjZSwiTUlULCBjb2RlIGFuZCB3ZWlnaHRzOiBodHRwczovL2dpdGh1Yi5jb20vWmhvbmdwaW5nLVpoYW5nL0VOR0lORSIsLCwsLCwsLCwsLCxZZXMKRW5naW5lLUJhc2UgKE5FKSwiTGFuZ3VhZ2UsVmlzaW9uLE11bHRpbW9kYWwiLE5hbWVkIGVudGl0eSByZWNvZ25pdGlvbiAoTkVSKSxCb3N0b24gVW5pdmVyc2l0eSwiWmhvbmdwaW5nIFpoYW5nLCBZaXdlbiBHdSwgQnJ5YW4gQS4gUGx1bW1lciIsMjAyMS0xMi0xMSxTaG93IGFuZCBXcml0ZTogRW50aXR5LWF3YXJlIEFydGljbGUgR2VuZXJhdGlvbiB3aXRoIEltYWdlIEluZm9ybWF0aW9uLGh0dHBzOi8vYXJ4aXYub3JnL2Ficy8yMTEyLjA1OTE3LDMuMCwsLDEyNDAwMDAwMC4wLCIiIkVOR0lORS1CYXNlIGhhcyAxMiBsYXllcnMgYW5kIDEyNCBtaWxsaW9uIHBhcmFtZXRlcnMsIG9uIHBhciB3aXRoIEdQVDItMTI0TSBhbmQgUk9WRVItQmFzZSIiIiwsLDYwMjg3MTIwMCwsLCwsLENvbmZpZGVudCwiQXJ0aWNsZSBjb21wcmVoZW5zaW9uIGlzIGFuIGltcG9ydGFudCBjaGFsbGVuZ2UgaW4gbmF0dXJhbCBsYW5ndWFnZSBwcm9jZXNzaW5nIHdpdGggbWFueSBhcHBsaWNhdGlvbnMgc3VjaCBhcyBhcnRpY2xlIGdlbmVyYXRpb24gb3IgaW1hZ2UtdG8tYXJ0aWNsZSByZXRyaWV2YWwuIFByaW9yIHdvcmsgdHlwaWNhbGx5IGVuY29kZXMgYWxsIHRva2VucyBpbiBhcnRpY2xlcyB1bmlmb3JtbHkgdXNpbmcgcHJldHJhaW5lZCBsYW5ndWFnZSBtb2RlbHMuIEhvd2V2ZXIsIGluIG1hbnkgYXBwbGljYXRpb25zLCBzdWNoIGFzIHVuZGVyc3RhbmRpbmcgbmV3cyBzdG9yaWVzLCB0aGVzZSBhcnRpY2xlcyBhcmUgYmFzZWQgb24gcmVhbC13b3JsZCBldmVudHMgYW5kIG1heSByZWZlcmVuY2UgbWFueSBuYW1lZCBlbnRpdGllcyB0aGF0IGFyZSBkaWZmaWN1bHQgdG8gYWNjdXJhdGVseSByZWNvZ25pemUgYW5kIHByZWRpY3QgYnkgbGFuZ3VhZ2UgbW9kZWxzLiBUbyBhZGRyZXNzIHRoaXMgY2hhbGxlbmdlLCB3ZSBwcm9wb3NlIGFuIEVOdGl0eS1hd2FyZSBhcnRpY2xlIEdlbmVyYXRJb04gYW5kIHJFdHJpZXZhbCAoRU5HSU5FKSBmcmFtZXdvcmssIHRvIGV4cGxpY2l0bHkgaW5jb3Jwb3JhdGUgbmFtZWQgZW50aXRpZXMgaW50byBsYW5ndWFnZSBtb2RlbHMuIEVOR0lORSBoYXMgdHdvIG1haW4gY29tcG9uZW50czogYSBuYW1lZC1lbnRpdHkgZXh0cmFjdGlvbiBtb2R1bGUgdG8gZXh0cmFjdCBuYW1lZCBlbnRpdGllcyBmcm9tIGJvdGggbWV0YWRhdGEgYW5kIGVtYmVkZGVkIGltYWdlcyBhc3NvY2lhdGVkIHdpdGggYXJ0aWNsZXMsIGFuZCBhbiBlbnRpdHktYXdhcmUgbWVjaGFuaXNtIHRoYXQgZW5oYW5jZXMgdGhlIG1vZGVsJ3MgYWJpbGl0eSB0byByZWNvZ25pemUgYW5kIHByZWRpY3QgZW50aXR5IG5hbWVzLiBXZSBjb25kdWN0ZWQgZXhwZXJpbWVudHMgb24gdGhyZWUgcHVibGljIGRhdGFzZXRzOiBHb29kTmV3cywgVmlzdWFsTmV3cywgYW5kIFdpa2lUZXh0LCB3aGVyZSBvdXIgcmVzdWx0cyBkZW1vbnN0cmF0ZSB0aGF0IG91ciBtb2RlbCBjYW4gYm9vc3QgYm90aCBhcnRpY2xlIGdlbmVyYXRpb24gYW5kIGFydGljbGUgcmV0cmlldmFsIHBlcmZvcm1hbmNlLCB3aXRoIGEgNC01IHBlcnBsZXhpdHkgaW1wcm92ZW1lbnQgaW4gYXJ0aWNsZSBnZW5lcmF0aW9uIGFuZCBhIDMtNCUgYm9vc3QgaW4gcmVjYWxsQDEgaW4gYXJ0aWNsZSByZXRyaWV2YWwuIFdlIHJlbGVhc2Ugb3VyIGltcGxlbWVudGF0aW9uIGF0IHRoaXMgaHR0cHMgVVJMIC4iLDMuMCxFbmdpbmUtQmFzZSAoTkUpLE9wZW4gd2VpZ2h0cyAodW5yZXN0cmljdGVkKSxVbml0ZWQgU3RhdGVzIG9mIEFtZXJpY2EsLCwsLCwyMDI2LTA1LTI1IDEyOjE1OjExKzAwOjAwLCwsLCwsQWNhZGVtaWEsLCwsLE9wZW4gc291cmNlLCJNSVQsIGNvZGUgYW5kIHdlaWdodHM6IGh0dHBzOi8vZ2l0aHViLmNvbS9aaG9uZ3BpbmctWmhhbmcvRU5HSU5FIiwsLCwsLCwsLCwsLFllcwpFbmdpbmUtTWVkaXVtKE5FKSwiTGFuZ3VhZ2UsVmlzaW9uLE11bHRpbW9kYWwiLE5hbWVkIGVudGl0eSByZWNvZ25pdGlvbiAoTkVSKSxCb3N0b24gVW5pdmVyc2l0eSwiWmhvbmdwaW5nIFpoYW5nLCBZaXdlbiBHdSwgQnJ5YW4gQS4gUGx1bW1lciIsMjAyMS0xMi0xMSxTaG93IGFuZCBXcml0ZTogRW50aXR5LWF3YXJlIEFydGljbGUgR2VuZXJhdGlvbiB3aXRoIEltYWdlIEluZm9ybWF0aW9uLGh0dHBzOi8vYXJ4aXYub3JnL2Ficy8yMTEyLjA1OTE3LDMuMCwsLDM1NTAwMDAwMC4wLCIiIkVOR0lORS1NZWRpdW0gaGFzIDI0IGxheWVycyBhbmQgMzU1IG1pbGxpb24gcGFyYW1ldGVycywgb24gcGFyIHdpdGggR1BUMi0zNTVNIGFuZCBHUk9WRVItTGFyZ2UiIiIsLCw2MDI4NzEyMDAsLCwsLCxDb25maWRlbnQsIkFydGljbGUgY29tcHJlaGVuc2lvbiBpcyBhbiBpbXBvcnRhbnQgY2hhbGxlbmdlIGluIG5hdHVyYWwgbGFuZ3VhZ2UgcHJvY2Vzc2luZyB3aXRoIG1hbnkgYXBwbGljYXRpb25zIHN1Y2ggYXMgYXJ0aWNsZSBnZW5lcmF0aW9uIG9yIGltYWdlLXRvLWFydGljbGUgcmV0cmlldmFsLiBQcmlvciB3b3JrIHR5cGljYWxseSBlbmNvZGVzIGFsbCB0b2tlbnMgaW4gYXJ0aWNsZXMgdW5pZm9ybWx5IHVzaW5nIHByZXRyYWluZWQgbGFuZ3VhZ2UgbW9kZWxzLiBIb3dldmVyLCBpbiBtYW55IGFwcGxpY2F0aW9ucywgc3VjaCBhcyB1bmRlcnN0YW5kaW5nIG5ld3Mgc3RvcmllcywgdGhlc2UgYXJ0aWNsZXMgYXJlIGJhc2VkIG9uIHJlYWwtd29ybGQgZXZlbnRzIGFuZCBtYXkgcmVmZXJlbmNlIG1hbnkgbmFtZWQgZW50aXRpZXMgdGhhdCBhcmUgZGlmZmljdWx0IHRvIGFjY3VyYXRlbHkgcmVjb2duaXplIGFuZCBwcmVkaWN0IGJ5IGxhbmd1YWdlIG1vZGVscy4gVG8gYWRkcmVzcyB0aGlzIGNoYWxsZW5nZSwgd2UgcHJvcG9zZSBhbiBFTnRpdHktYXdhcmUgYXJ0aWNsZSBHZW5lcmF0SW9OIGFuZCByRXRyaWV2YWwgKEVOR0lORSkgZnJhbWV3b3JrLCB0byBleHBsaWNpdGx5IGluY29ycG9yYXRlIG5hbWVkIGVudGl0aWVzIGludG8gbGFuZ3VhZ2UgbW9kZWxzLiBFTkdJTkUgaGFzIHR3byBtYWluIGNvbXBvbmVudHM6IGEgbmFtZWQtZW50aXR5IGV4dHJhY3Rpb24gbW9kdWxlIHRvIGV4dHJhY3QgbmFtZWQgZW50aXRpZXMgZnJvbSBib3RoIG1ldGFkYXRhIGFuZCBlbWJlZGRlZCBpbWFnZXMgYXNzb2NpYXRlZCB3aXRoIGFydGljbGVzLCBhbmQgYW4gZW50aXR5LWF3YXJlIG1lY2hhbmlzbSB0aGF0IGVuaGFuY2VzIHRoZSBtb2RlbCdzIGFiaWxpdHkgdG8gcmVjb2duaXplIGFuZCBwcmVkaWN0IGVudGl0eSBuYW1lcy4gV2UgY29uZHVjdGVkIGV4cGVyaW1lbnRzIG9uIHRocmVlIHB1YmxpYyBkYXRhc2V0czogR29vZE5ld3MsIFZpc3VhbE5ld3MsIGFuZCBXaWtpVGV4dCwgd2hlcmUgb3VyIHJlc3VsdHMgZGVtb25zdHJhdGUgdGhhdCBvdXIgbW9kZWwgY2FuIGJvb3N0IGJvdGggYXJ0aWNsZSBnZW5lcmF0aW9uIGFuZCBhcnRpY2xlIHJldHJpZXZhbCBwZXJmb3JtYW5jZSwgd2l0aCBhIDQtNSBwZXJwbGV4aXR5IGltcHJvdmVtZW50IGluIGFydGljbGUgZ2VuZXJhdGlvbiBhbmQgYSAzLTQlIGJvb3N0IGluIHJlY2FsbEAxIGluIGFydGljbGUgcmV0cmlldmFsLiBXZSByZWxlYXNlIG91ciBpbXBsZW1lbnRhdGlvbiBhdCB0aGlzIGh0dHBzIFVSTCAuIiwzLjAsRW5naW4tTWVkaXVtKE5FKSxPcGVuIHdlaWdodHMgKHVucmVzdHJpY3RlZCksVW5pdGVkIFN0YXRlcyBvZiBBbWVyaWNhLCwsLCwsMjAyNi0wNS0yNSAxMjoxNTowOSswMDowMCwsLCwsLEFjYWRlbWlhLCwsLCxPcGVuIHNvdXJjZSwiTUlULCBjb2RlIGFuZCB3ZWlnaHRzOiBodHRwczovL2dpdGh1Yi5jb20vWmhvbmdwaW5nLVpoYW5nL0VOR0lORSIsLCwsLCwsLCwsLCxZZXMKR29waGVyICgyODBCKSxMYW5ndWFnZSwiTGFuZ3VhZ2UgbW9kZWxpbmcsUXVlc3Rpb24gYW5zd2VyaW5nIixEZWVwTWluZCwiSmFjayBXLiBSYWUsIFNlYmFzdGlhbiBCb3JnZWF1ZCwgVHJldm9yIENhaSwgS2F0aWUgTWlsbGljYW4sIEpvcmRhbiBIb2ZmbWFubiwgRnJhbmNpcyBTb25nLCBKb2huIEFzbGFuaWRlcywgU2FyYWggSGVuZGVyc29uLCBSb21hbiBSaW5nLCBTdXNhbm5haCBZb3VuZywgRWxpemEgUnV0aGVyZm9yZCwgVG9tIEhlbm5pZ2FuLCBKYWNvYiBNZW5pY2ssIEFsYmluIENhc3NpcmVyLCBSaWNoYXJkIFBvd2VsbCwgR2VvcmdlIHZhbiBkZW4gRHJpZXNzY2hlLCBMaXNhIEFubmUgSGVuZHJpY2tzLCBNYXJpYmV0aCBSYXVoLCBQby1TZW4gSHVhbmcsIEFtZWxpYSBHbGFlc2UsIEpvaGFubmVzIFdlbGJsLCBTdW1hbnRoIERhdGhhdGhyaSwgU2FmZnJvbiBIdWFuZywgSm9uYXRoYW4gVWVzYXRvLCBKb2huIE1lbGxvciwgSXJpbmEgSGlnZ2lucywgQW50b25pYSBDcmVzd2VsbCwgTmF0IE1jQWxlZXNlLCBBbXkgV3UsIEVyaWNoIEVsc2VuLCBTaWRkaGFudCBKYXlha3VtYXIsIEVsZW5hIEJ1Y2hhdHNrYXlhLCBEYXZpZCBCdWRkZW4sIEVzbWUgU3V0aGVybGFuZCwgS2FyZW4gU2ltb255YW4sIE1pY2hlbGEgUGFnYW5pbmksIExhdXJlbnQgU2lmcmUsIExlbmEgTWFydGVucywgWGlhbmcgTG9ycmFpbmUgTGksIEFkaGlndW5hIEt1bmNvcm8sIEFpZGEgTmVtYXR6YWRlaCwgRWxlbmEgR3JpYm92c2theWEsIERvbWVuaWMgRG9uYXRvLCBBbmdlbGlraSBMYXphcmlkb3UsIEFydGh1ciBNZW5zY2gsIEplYW4tQmFwdGlzdGUgTGVzcGlhdSwgTWFyaWEgVHNpbXBvdWtlbGxpLCBOaWtvbGFpIEdyaWdvcmV2LCBEb3VnIEZyaXR6LCBUaGliYXVsdCBTb3R0aWF1eCwgTWFudGFzIFBhamFyc2thcywgVG9ieSBQb2hsZW4sIFpoaXRhbyBHb25nLCBEYW5pZWwgVG95YW1hLCBDeXByaWVuIGRlIE1hc3NvbiBkJ0F1dHVtZSwgWXVqaWEgTGksIFRheWZ1biBUZXJ6aSwgVmxhZGltaXIgTWlrdWxpaywgSWdvciBCYWJ1c2Noa2luLCBBaWRhbiBDbGFyaywgRGllZ28gZGUgTGFzIENhc2FzLCBBdXJlbGlhIEd1eSwgQ2hyaXMgSm9uZXMsIEphbWVzIEJyYWRidXJ5LCBNYXR0aGV3IEpvaG5zb24sIEJsYWtlIEhlY2h0bWFuLCBMYXVyYSBXZWlkaW5nZXIsIElhc29uIEdhYnJpZWwsIFdpbGxpYW0gSXNhYWMsIEVkIExvY2toYXJ0LCBTaW1vbiBPc2luZGVybywgTGF1cmEgUmltZWxsLCBDaHJpcyBEeWVyLCBPcmlvbCBWaW55YWxzLCBLYXJlZW0gQXlvdWIsIEplZmYgU3RhbndheSwgTG9ycmF5bmUgQmVubmV0dCwgRGVtaXMgSGFzc2FiaXMsIEtvcmF5IEthdnVrY3VvZ2x1LCBHZW9mZnJleSBJcnZpbmciLDIwMjEtMTItMDgsIiIiU2NhbGluZyBMYW5ndWFnZSBNb2RlbHM6IE1ldGhvZHMsIEFuYWx5c2lzICYgSW5zaWdodHMgZnJvbSBUcmFpbmluZyBHb3BoZXIiIiIsaHR0cHM6Ly9hcnhpdi5vcmcvYWJzLzIxMTIuMTE0NDYsMTYwNS4wLFNPVEEgaW1wcm92ZW1lbnQsIiIiVGhlc2UgbW9kZWxzIGFyZSBldmFsdWF0ZWQgb24gMTUyIGRpdmVyc2UgdGFza3MsIGFjaGlldmluZyBzdGF0ZS1vZi10aGUtYXJ0IHBlcmZvcm1hbmNlIGFjcm9zcyB0aGUgbWFqb3JpdHkiIiIsMjgwMDAwMDAwMDAwLjAsIkxhbmd1YWdlIG1vZGVsbGluZyBwcm92aWRlcyBhIHN0ZXAgdG93YXJkcyBpbnRlbGxpZ2VudCBjb21tdW5pY2F0aW9uIHN5c3RlbXMgYnkgaGFybmVzc2luZyBsYXJnZSByZXBvc2l0b3JpZXMgb2Ygd3JpdHRlbiBodW1hbiBrbm93bGVkZ2UgdG8gYmV0dGVyIHByZWRpY3QgYW5kIHVuZGVyc3RhbmQgdGhlIHdvcmxkLiBJbiB0aGlzIHBhcGVyLCB3ZSBwcmVzZW50IGFuIGFuYWx5c2lzIG9mIFRyYW5zZm9ybWVyLWJhc2VkIGxhbmd1YWdlIG1vZGVsIHBlcmZvcm1hbmNlIGFjcm9zcyBhIHdpZGUgcmFuZ2Ugb2YgbW9kZWwgc2NhbGVzIC0tIGZyb20gbW9kZWxzIHdpdGggdGVucyBvZiBtaWxsaW9ucyBvZiBwYXJhbWV0ZXJzIHVwIHRvIGEgMjgwIGJpbGxpb24gcGFyYW1ldGVyIG1vZGVsIGNhbGxlZCBHb3BoZXIuIFRoZXNlIG1vZGVscyBhcmUgZXZhbHVhdGVkIG9uIDE1MiBkaXZlcnNlIHRhc2tzLCBhY2hpZXZpbmcgc3RhdGUtb2YtdGhlLWFydCBwZXJmb3JtYW5jZSBhY3Jvc3MgdGhlIG1ham9yaXR5LiBHYWlucyBmcm9tIHNjYWxlIGFyZSBsYXJnZXN0IGluIGFyZWFzIHN1Y2ggYXMgcmVhZGluZyBjb21wcmVoZW5zaW9uLCBmYWN0LWNoZWNraW5nLCBhbmQgdGhlIGlkZW50aWZpY2F0aW9uIG9mIHRveGljIGxhbmd1YWdlLCBidXQgbG9naWNhbCBhbmQgbWF0aGVtYXRpY2FsIHJlYXNvbmluZyBzZWUgbGVzcyBiZW5lZml0LiBXZSBwcm92aWRlIGEgaG9saXN0aWMgYW5hbHlzaXMgb2YgdGhlIHRyYWluaW5nIGRhdGFzZXQgYW5kIG1vZGVsJ3MgYmVoYXZpb3VyLCBjb3ZlcmluZyB0aGUgaW50ZXJzZWN0aW9uIG9mIG1vZGVsIHNjYWxlIHdpdGggYmlhcyBhbmQgdG94aWNpdHkuIEZpbmFsbHkgd2UgZGlzY3VzcyB0aGUgYXBwbGljYXRpb24gb2YgbGFuZ3VhZ2UgbW9kZWxzIHRvIEFJIHNhZmV0eSBhbmQgdGhlIG1pdGlnYXRpb24gb2YgZG93bnN0cmVhbSBoYXJtcy4iLDYuMzFlKzIzLCJUYWJsZSBBMjYKNi4zMUUrMDggVHJhaW4gUEZMT1BzIiwzMDAwMDAwMDAwMDAsIiIiV2UgdHJhaW4gYWxsIG1vZGVscyBmb3IgMzAwIGJpbGxpb24gdG9rZW5zIHdpdGggYSAyMDQ4IHRva2VuIGNvbnRleHQgd2luZG93LCB1c2luZyB0aGUgQWRhbSAoS2luZ21hIGFuZCBCYSwgMjAxNCkgb3B0aW1pc2VyLiIiCgoxIHRva2VuIH4gMC43NSB3b3JkcyIsOTIwLjAsIiIiV2UgdHJhaW5lZCBHb3BoZXIgZm9yIDkyMCBob3VycyBpbiBOb3ZlbWJlciBhbmQgRGVjZW1iZXIgMjAyMCBpbiBHb29nbGXigJlzIEdlb3JnaWEgZGF0YWNlbnRyZS4gVGhlIFBVRSBvZiB0aGUgZGF0YWNlbnRlciBhdCB0aGlzIHRpbWUgd2FzIDEuMDg7IHRoZSBuZXQgdENPMmUgcGVyIE1XaCBpbiBPY3RvYmVyIDIwMjAgd2FzIDAuMzMuIFVzaW5nIGFuIGVzdGltYXRlIG9mIDI4M1cgZHJhd24gcGVyIGNoaXAsIHRoaXMgbGVhZHMgdG8gYSB0b3RhbCBvZiAzODAgbmV0IHRDTzJlIiIiLEdvb2dsZSBUUFUgdjMsU2VsZi1zdXBlcnZpc2VkIGxlYXJuaW5nLENvbmZpZGVudCwiV2UgZW5oYW5jZSBhdXRvLXJlZ3Jlc3NpdmUgbGFuZ3VhZ2UgbW9kZWxzIGJ5IGNvbmRpdGlvbmluZyBvbiBkb2N1bWVudCBjaHVua3MgcmV0cmlldmVkIGZyb20gYSBsYXJnZSBjb3JwdXMsIGJhc2VkIG9uIGxvY2FsIHNpbWlsYXJpdHkgd2l0aCBwcmVjZWRpbmcgdG9rZW5zLiBXaXRoIGEgMiB0cmlsbGlvbiB0b2tlbiBkYXRhYmFzZSwgb3VyIFJldHJpZXZhbC1FbmhhbmNlZCBUcmFuc2Zvcm1lciAoUkVUUk8pIG9idGFpbnMgY29tcGFyYWJsZSBwZXJmb3JtYW5jZSB0byBHUFQtMyBhbmQgSnVyYXNzaWMtMSBvbiB0aGUgUGlsZSwgZGVzcGl0ZSB1c2luZyAyNcOXIGZld2VyIHBhcmFtZXRlcnMuIEFmdGVyIGZpbmUtdHVuaW5nLCBSRVRSTyBwZXJmb3JtYW5jZSB0cmFuc2xhdGVzIHRvIGRvd25zdHJlYW0ga25vd2xlZGdlLWludGVuc2l2ZSB0YXNrcyBzdWNoIGFzIHF1ZXN0aW9uIGFuc3dlcmluZy4gUkVUUk8gY29tYmluZXMgYSBmcm96ZW4gQmVydCByZXRyaWV2ZXIsIGEgZGlmZmVyZW50aWFibGUgZW5jb2RlciBhbmQgYSBjaHVua2VkIGNyb3NzLWF0dGVudGlvbiBtZWNoYW5pc20gdG8gcHJlZGljdCB0b2tlbnMgYmFzZWQgb24gYW4gb3JkZXIgb2YgbWFnbml0dWRlIG1vcmUgZGF0YSB0aGFuIHdoYXQgaXMgdHlwaWNhbGx5IGNvbnN1bWVkIGR1cmluZyB0cmFpbmluZy4gV2UgdHlwaWNhbGx5IHRyYWluIFJFVFJPIGZyb20gc2NyYXRjaCwgeWV0IGNhbiBhbHNvIHJhcGlkbHkgUkVUUk9maXQgcHJlLXRyYWluZWQgdHJhbnNmb3JtZXJzIHdpdGggcmV0cmlldmFsIGFuZCBzdGlsbCBhY2hpZXZlIGdvb2QgcGVyZm9ybWFuY2UuIE91ciB3b3JrIG9wZW5zIHVwIG5ldyBhdmVudWVzIGZvciBpbXByb3ZpbmcgbGFuZ3VhZ2UgbW9kZWxzIHRocm91Z2ggZXhwbGljaXQgbWVtb3J5IGF0IHVucHJlY2VkZW50ZWQgc2NhbGUuIiwxLjAsR29waGVyICgyODBCKSxVbnJlbGVhc2VkLFVuaXRlZCBLaW5nZG9tIG9mIEdyZWF0IEJyaXRhaW4gYW5kIE5vcnRoZXJuIElyZWxhbmQsLCwsNDA5Ni4wLDAuMzc4LDIwMjYtMDUtMjUgMTI6MTU6MDgrMDA6MDAsLCwsNjAwMDAwMC4wLCJUYWJsZSAxLiAiIkZ1cnRoZXJtb3JlLCB3ZSBpbmNyZWFzZSBHb3BoZXLigJlzIGJhdGNoIHNpemUgZnJvbSB0aHJlZSB0byBzaXggbWlsbGlvbiB0b2tlbnMgcGVyIGJhdGNoIGR1cmluZyB0cmFpbmluZyIiIixJbmR1c3RyeSwsLCwzNzY4MzIwLjAsVW5yZWxlYXNlZCwsVHJ1ZSw2NDA2MTYuODUyMjM0NjE1MSwiQ29tcHV0ZSB1c2VkIHRvIHRyYWluIG1vZGVsICh0YWJsZSBBMjYpOiA2LjMxZTIzIApNYXhpbXVtIHBvc3NibGUgY29tcHV0ZSBiYXNlZCBvbiBHUFUtaG91cnMgYXQgMTAwJSB1dGlsaXphdGlvbjogOTIwICogNDA5NiAqIDM2MDAgKiAxLjIzZTE0ID0gIDEuNjY5ZTI0CgpUaGVyZWZvcmUsIHdlIGNhbiBjYWxjdWxhdGUgdXRpbGl6YXRpb246Ck1GVSA9IDYuMzFlMjMgLyAxLjY2OWUyNCA9IDAuMzc4MCIsQkYxNixUcnVlLDM3MTQxNjMuMDA3OTA2NDg0NCxSZXBvcnRlZCwsLCwsTm8KR29waGVyICg3LjFCKSxMYW5ndWFnZSxMYW5ndWFnZSBtb2RlbGluZy9nZW5lcmF0aW9uLERlZXBNaW5kLCJKYWNrIFcuIFJhZSwgU2ViYXN0aWFuIEJvcmdlYXVkLCBUcmV2b3IgQ2FpLCBLYXRpZSBNaWxsaWNhbiwgSm9yZGFuIEhvZmZtYW5uLCBGcmFuY2lzIFNvbmcsIEpvaG4gQXNsYW5pZGVzLCBTYXJhaCBIZW5kZXJzb24sIFJvbWFuIFJpbmcsIFN1c2FubmFoIFlvdW5nLCBFbGl6YSBSdXRoZXJmb3JkLCBUb20gSGVubmlnYW4sIEphY29iIE1lbmljaywgQWxiaW4gQ2Fzc2lyZXIsIFJpY2hhcmQgUG93ZWxsLCBHZW9yZ2UgdmFuIGRlbiBEcmllc3NjaGUsIExpc2EgQW5uZSBIZW5kcmlja3MsIE1hcmliZXRoIFJhdWgsIFBvLVNlbiBIdWFuZywgQW1lbGlhIEdsYWVzZSwgSm9oYW5uZXMgV2VsYmwsIFN1bWFudGggRGF0aGF0aHJpLCBTYWZmcm9uIEh1YW5nLCBKb25hdGhhbiBVZXNhdG8sIEpvaG4gTWVsbG9yLCBJcmluYSBIaWdnaW5zLCBBbnRvbmlhIENyZXN3ZWxsLCBOYXQgTWNBbGVlc2UsIEFteSBXdSwgRXJpY2ggRWxzZW4sIFNpZGRoYW50IEpheWFrdW1hciwgRWxlbmEgQnVjaGF0c2theWEsIERhdmlkIEJ1ZGRlbiwgRXNtZSBTdXRoZXJsYW5kLCBLYXJlbiBTaW1vbnlhbiwgTWljaGVsYSBQYWdhbmluaSwgTGF1cmVudCBTaWZyZSwgTGVuYSBNYXJ0ZW5zLCBYaWFuZyBMb3JyYWluZSBMaSwgQWRoaWd1bmEgS3VuY29ybywgQWlkYSBOZW1hdHphZGVoLCBFbGVuYSBHcmlib3Zza2F5YSwgRG9tZW5pYyBEb25hdG8sIEFuZ2VsaWtpIExhemFyaWRvdSwgQXJ0aHVyIE1lbnNjaCwgSmVhbi1CYXB0aXN0ZSBMZXNwaWF1LCBNYXJpYSBUc2ltcG91a2VsbGksIE5pa29sYWkgR3JpZ29yZXYsIERvdWcgRnJpdHosIFRoaWJhdWx0IFNvdHRpYXV4LCBNYW50YXMgUGFqYXJza2FzLCBUb2J5IFBvaGxlbiwgWmhpdGFvIEdvbmcsIERhbmllbCBUb3lhbWEsIEN5cHJpZW4gZGUgTWFzc29uIGQnQXV0dW1lLCBZdWppYSBMaSwgVGF5ZnVuIFRlcnppLCBWbGFkaW1pciBNaWt1bGlrLCBJZ29yIEJhYnVzY2hraW4sIEFpZGFuIENsYXJrLCBEaWVnbyBkZSBMYXMgQ2FzYXMsIEF1cmVsaWEgR3V5LCBDaHJpcyBKb25lcywgSmFtZXMgQnJhZGJ1cnksIE1hdHRoZXcgSm9obnNvbiwgQmxha2UgSGVjaHRtYW4sIExhdXJhIFdlaWRpbmdlciwgSWFzb24gR2FicmllbCwgV2lsbGlhbSBJc2FhYywgRWQgTG9ja2hhcnQsIFNpbW9uIE9zaW5kZXJvLCBMYXVyYSBSaW1lbGwsIENocmlzIER5ZXIsIE9yaW9sIFZpbnlhbHMsIEthcmVlbSBBeW91YiwgSmVmZiBTdGFud2F5LCBMb3JyYXluZSBCZW5uZXR0LCBEZW1pcyBIYXNzYWJpcywgS29yYXkgS2F2dWtjdW9nbHUsIEdlb2ZmcmV5IElydmluZyIsMjAyMS0xMi0wOCwiIiJTY2FsaW5nIExhbmd1YWdlIE1vZGVsczogTWV0aG9kcywgQW5hbHlzaXMgJiBJbnNpZ2h0cyBmcm9tIFRyYWluaW5nIEdvcGhlciIiIixodHRwczovL2FyeGl2Lm9yZy9hYnMvMjExMi4xMTQ0NiwxNjA1LjAsLCw3MTAwMDAwMDAwLjAsNy4xQiwsLDMwMDAwMDAwMCwiIiJXZSB0cmFpbiBhbGwgbW9kZWxzIGZvciAzMDAgYmlsbGlvbiB0b2tlbnMgd2l0aCBhIDIwNDggdG9rZW4gY29udGV4dCB3aW5kb3csIHVzaW5nIHRoZSBBZGFtIChLaW5nbWEgYW5kIEJhLCAyMDE0KSBvcHRpbWlzZXIuIiIKCjEgdG9rZW4gfiAwLjc1IHdvcmRzIiwsLCwsQ29uZmlkZW50LCJMYW5ndWFnZSBtb2RlbGxpbmcgcHJvdmlkZXMgYSBzdGVwIHRvd2FyZHMgaW50ZWxsaWdlbnQgY29tbXVuaWNhdGlvbiBzeXN0ZW1zIGJ5IGhhcm5lc3NpbmcgbGFyZ2UgcmVwb3NpdG9yaWVzIG9mIHdyaXR0ZW4gaHVtYW4ga25vd2xlZGdlIHRvIGJldHRlciBwcmVkaWN0IGFuZCB1bmRlcnN0YW5kIHRoZSB3b3JsZC4gSW4gdGhpcyBwYXBlciwgd2UgcHJlc2VudCBhbiBhbmFseXNpcyBvZiBUcmFuc2Zvcm1lci1iYXNlZCBsYW5ndWFnZSBtb2RlbCBwZXJmb3JtYW5jZSBhY3Jvc3MgYSB3aWRlIHJhbmdlIG9mIG1vZGVsIHNjYWxlcyAtLSBmcm9tIG1vZGVscyB3aXRoIHRlbnMgb2YgbWlsbGlvbnMgb2YgcGFyYW1ldGVycyB1cCB0byBhIDI4MCBiaWxsaW9uIHBhcmFtZXRlciBtb2RlbCBjYWxsZWQgR29waGVyLiBUaGVzZSBtb2RlbHMgYXJlIGV2YWx1YXRlZCBvbiAxNTIgZGl2ZXJzZSB0YXNrcywgYWNoaWV2aW5nIHN0YXRlLW9mLXRoZS1hcnQgcGVyZm9ybWFuY2UgYWNyb3NzIHRoZSBtYWpvcml0eS4gR2FpbnMgZnJvbSBzY2FsZSBhcmUgbGFyZ2VzdCBpbiBhcmVhcyBzdWNoIGFzIHJlYWRpbmcgY29tcHJlaGVuc2lvbiwgZmFjdC1jaGVja2luZywgYW5kIHRoZSBpZGVudGlmaWNhdGlvbiBvZiB0b3hpYyBsYW5ndWFnZSwgYnV0IGxvZ2ljYWwgYW5kIG1hdGhlbWF0aWNhbCByZWFzb25pbmcgc2VlIGxlc3MgYmVuZWZpdC4gV2UgcHJvdmlkZSBhIGhvbGlzdGljIGFuYWx5c2lzIG9mIHRoZSB0cmFpbmluZyBkYXRhc2V0IGFuZCBtb2RlbCdzIGJlaGF2aW91ciwgY292ZXJpbmcgdGhlIGludGVyc2VjdGlvbiBvZiBtb2RlbCBzY2FsZSB3aXRoIGJpYXMgYW5kIHRveGljaXR5LiBGaW5hbGx5IHdlIGRpc2N1c3MgdGhlIGFwcGxpY2F0aW9uIG9mIGxhbmd1YWdlIG1vZGVscyB0byBBSSBzYWZldHkgYW5kIHRoZSBtaXRpZ2F0aW9uIG9mIGRvd25zdHJlYW0gaGFybXMuIiwxLjAsR29waGVyICg3LjFCKSxVbnJlbGVhc2VkLFVuaXRlZCBLaW5nZG9tIG9mIEdyZWF0IEJyaXRhaW4gYW5kIE5vcnRoZXJuIElyZWxhbmQsLCwsLCwyMDI2LTA1LTI1IDEyOjE1OjExKzAwOjAwLCwsLCwsSW5kdXN0cnksLCwsLFVucmVsZWFzZWQsLCwsLCwsLCwsLCwsTm8KU3R1ZGVudCBvZiBHYW1lcyxHYW1lcywiQ2hlc3MsR28sUG9rZXIiLERlZXBNaW5kLCJNYXJ0aW4gU2NobWlkLCBNYXRlaiBNb3JhdmNpaywgTmVpbCBCdXJjaCwgUnVkb2xmIEthZGxlYywgSm9zaCBEYXZpZHNvbiwgS2V2aW4gV2F1Z2gsIE5vbGFuIEJhcmQsIEZpbmJhcnIgVGltYmVycywgTWFyYyBMYW5jdG90LCBaYWNoIEhvbGxhbmQsIEVsbmF6IERhdm9vZGksIEFsZGVuIENocmlzdGlhbnNvbiwgTWljaGFlbCBCb3dsaW5nIiwyMDIxLTEyLTA2LFBsYXllciBvZiBHYW1lcyxodHRwczovL2FyeGl2Lm9yZy9hYnMvMjExMi4wMzE3OCwzMi4wLFNPVEEgaW1wcm92ZW1lbnQsIiIiUGxheWVyIG9mIEdhbWVzIHJlYWNoZXMgc3Ryb25nIHBlcmZvcm1hbmNlIGluIGNoZXNzIGFuZCBHbywgYmVhdHMgdGhlIHN0cm9uZ2VzdCBvcGVubHkgYXZhaWxhYmxlIGFnZW50IGluIGhlYWRzLXVwIG5vLWxpbWl0IFRleGFzIGhvbGQnZW0gcG9rZXIgKFNsdW1ib3QpLCBhbmQgZGVmZWF0cyB0aGUgc3RhdGUtb2YtdGhlLWFydCBhZ2VudCBpbiBTY290bGFuZCBZYXJkIiIiLCwsMy42Njc5MjczMDA0NjgyODY2ZSsyMiwiIiJXZSB0cmFpbmVkIGEgdmVyc2lvbiBvZiBBbHBoYVplcm8gdXNpbmcgaXRzIG9yaWdpbmFsIHNldHRpbmdzIGluIGNoZXNzIGFuZCBHbywgZS5nLiAsIHVzaW5nIDgwMCBNQ1RTIHNpbXVsYXRpb25zIGR1cmluZyB0cmFpbmluZywgd2l0aCAzNTAwIGNvbmN1cnJlbnQgYWN0b3JzIGVhY2ggb24gYSBzaW5nbGUgVFBVdjQsIGZvciBhIHRvdGFsIG9mIDgwMGsgdHJhaW5pbmcgc3RlcHMuIFNPRyB3YXMgdHJhaW5lZCB1c2luZyBhIHNpbWlsYXIgYW1vdW50IG9mIFRQVSByZXNvdXJjZXMuIiIiLDI0NTc2MDAwMDAwMCwsLCwsLFNwZWN1bGF0aXZlLCJHYW1lcyBoYXZlIGEgbG9uZyBoaXN0b3J5IGFzIGJlbmNobWFya3MgZm9yIHByb2dyZXNzIGluIGFydGlmaWNpYWwgaW50ZWxsaWdlbmNlLiBBcHByb2FjaGVzIHVzaW5nIHNlYXJjaCBhbmQgbGVhcm5pbmcgcHJvZHVjZWQgc3Ryb25nIHBlcmZvcm1hbmNlIGFjcm9zcyBtYW55IHBlcmZlY3QgaW5mb3JtYXRpb24gZ2FtZXMsIGFuZCBhcHByb2FjaGVzIHVzaW5nIGdhbWUtdGhlb3JldGljIHJlYXNvbmluZyBhbmQgbGVhcm5pbmcgZGVtb25zdHJhdGVkIHN0cm9uZyBwZXJmb3JtYW5jZSBmb3Igc3BlY2lmaWMgaW1wZXJmZWN0IGluZm9ybWF0aW9uIHBva2VyIHZhcmlhbnRzLiBXZSBpbnRyb2R1Y2UgU3R1ZGVudCBvZiBHYW1lcywgYSBnZW5lcmFsLXB1cnBvc2UgYWxnb3JpdGhtIHRoYXQgdW5pZmllcyBwcmV2aW91cyBhcHByb2FjaGVzLCBjb21iaW5pbmcgZ3VpZGVkIHNlYXJjaCwgc2VsZi1wbGF5IGxlYXJuaW5nLCBhbmQgZ2FtZS10aGVvcmV0aWMgcmVhc29uaW5nLiBTdHVkZW50IG9mIEdhbWVzIGFjaGlldmVzIHN0cm9uZyBlbXBpcmljYWwgcGVyZm9ybWFuY2UgaW4gbGFyZ2UgcGVyZmVjdCBhbmQgaW1wZXJmZWN0IGluZm9ybWF0aW9uIGdhbWVzIC0tIGFuIGltcG9ydGFudCBzdGVwIHRvd2FyZHMgdHJ1bHkgZ2VuZXJhbCBhbGdvcml0aG1zIGZvciBhcmJpdHJhcnkgZW52aXJvbm1lbnRzLiBXZSBwcm92ZSB0aGF0IFN0dWRlbnQgb2YgR2FtZXMgaXMgc291bmQsIGNvbnZlcmdpbmcgdG8gcGVyZmVjdCBwbGF5IGFzIGF2YWlsYWJsZSBjb21wdXRhdGlvbiBhbmQgYXBwcm94aW1hdGlvbiBjYXBhY2l0eSBpbmNyZWFzZXMuIFN0dWRlbnQgb2YgR2FtZXMgcmVhY2hlcyBzdHJvbmcgcGVyZm9ybWFuY2UgaW4gY2hlc3MgYW5kIEdvLCBiZWF0cyB0aGUgc3Ryb25nZXN0IG9wZW5seSBhdmFpbGFibGUgYWdlbnQgaW4gaGVhZHMtdXAgbm8tbGltaXQgVGV4YXMgaG9sZCdlbSBwb2tlciwgYW5kIGRlZmVhdHMgdGhlIHN0YXRlLW9mLXRoZS1hcnQgYWdlbnQgaW4gU2NvdGxhbmQgWWFyZCwgYW4gaW1wZXJmZWN0IGluZm9ybWF0aW9uIGdhbWUgdGhhdCBpbGx1c3RyYXRlcyB0aGUgdmFsdWUgb2YgZ3VpZGVkIHNlYXJjaCwgbGVhcm5pbmcsIGFuZCBnYW1lLXRoZW9yZXRpYyByZWFzb25pbmcuIiwsLFVucmVsZWFzZWQsVW5pdGVkIEtpbmdkb20gb2YgR3JlYXQgQnJpdGFpbiBhbmQgTm9ydGhlcm4gSXJlbGFuZCwsLCwsLDIwMjYtMDUtMjUgMTI6MTU6MDgrMDA6MDAsLCwsLCxJbmR1c3RyeSwsLCwsVW5yZWxlYXNlZCwsLCwsLCwsLCwsLCxObwpDVFItQkVSVCxSZWNvbW1lbmRhdGlvbixDbGljay10aHJvdWdoIHJhdGUgcHJlZGljdGlvbixBbWF6b24sIkFhc2hpcSBNdWhhbWVkLCBJbWFuIEtlaXZhbmxvbywgU3VqYW4gUGVyZXJhLCBKYW1lcyBNcmFjZWssIFlpIFh1LCBRaW5nanVuIEN1aSwgU2FudG9zaCBSYWphZ29wYWxhbiwgQmVsaW5kYSBaZW5nLCBUcmlzaHVsIENoaWxpbWIKIiwyMDIxLTEyLTA2LENUUi1CRVJUOiBDb3N0LWVmZmVjdGl2ZSBrbm93bGVkZ2UgZGlzdGlsbGF0aW9uIGZvciBiaWxsaW9uLXBhcmFtZXRlciB0ZWFjaGVyIG1vZGVscyxodHRwczovL25ldXJpcHMyMDIxLW5scC5naXRodWIuaW8vcGFwZXJzLzIwL0NhbWVyYVJlYWR5L2NhbWVyYV9yZWFkeV9maW5hbC5wZGYsNTIuMCwsLDcwMDAwMDAwLjAsIidDVFItQkVSVHVzZXMgYWJvdXQgNzAgbWlsbGlvbiBwYXJhbWV0ZXJzIHdo</x:v>
      </x:c>
    </x:row>
    <x:row r="219" ht="18" customHeight="1">
      <x:c r="A219" s="17" t="n">
        <x:v>214</x:v>
      </x:c>
      <x:c r="B219" s="17" t="n">
        <x:v>310</x:v>
      </x:c>
      <x:c r="C219" s="160" t="str">
        <x:v>aWNoIGNhbiBiZSB0cmFpbmVkIG9uIDggQTEwMCBHUFVzIGluIGxlc3MgdGhhbiBhIGRheSAoPDEwMDAgVVNEKS4KJyIsNi40Njk2MzJlKzE5LCJmbG9wcyA9ICg4KSAqICgzMTIgKiAxMCoqMTIpICogKDI0ICogMzYwMCkgKiAoMC4zKQoobnVtIGdwdSkgKiAocGVhayBmbG9wcykgKiAodGltZSBpbiBzZWNvbmRzKSAqIChhc3N1bWVkIHV0aWxpemF0aW9uIHJhdGUpCgonQ1RSLUJFUlQKdXNlcyBhYm91dCA3MCBtaWxsaW9uIHBhcmFtZXRlcnMgd2hpY2ggY2FuIGJlIHRyYWluZWQgb24gOCBBMTAwIEdQVXMgaW4gbGVzcyB0aGFuIGEgZGF5ICg8MTAwMApVU0QpLgonIiwxMjAwMDAwMDAwLCJtb3JlIHRoYW4gMjAwTQpjaXRhdGlvbnM6ICdPdXIgQ1RSIGRhdGFzZXQgaXMgc2FtcGxlZCBmcm9tIG9ubGluZSB0cmFmZmljIGFuZCBpcyBkaWZmZXJlbnQgZnJvbSBleGlzdGluZyBwdWJsaWMgQ1RSIGRhdGFzZXRzIGluCnRoYXQgaXQgY29tcHJpc2VzIG9mIHRleHQgZmVhdHVyZXMgaW4gYWRkaXRpb24gdG8gbnVtZXJpYy9jYXRlZ29yaWNhbCBmZWF0dXJlcy4KCldlIHNhbXBsZSByYW5kb20gdHJhaW4tdGVzdCBzcGxpdHMgZnJvbSAyMDIwIG9ubGluZSB0cmFmZmljLiBBcwoKVGhlIHRyYWluLXRlc3Qgc3BsaXRzIGFyZSBzYW1wbGVkIGZyb20gMjAyMSBvbmxpbmUgdHJhZmZpYyBhbmQgYmFsYW5jZWQgdGhlCnNhbWUgd2F5IGFzIE9PRCBkYXRhLiBUaGUgdHJhaW4gc2V0IGNvbXByaXNlcyAyMDAgbWlsbGlvbiBkYXRhIHBvaW50cyBhbmQgdGhlIHRlc3QgYW5kIHZhbGlkYXRpb24Kc2V0cyBjb21wcmlzZSAyNSBtaWxsaW9uIHBvaW50cyBlYWNoJyIsLCxOVklESUEgQTEwMCwsTGlrZWx5LCJXaGlsZSBwcmUtdHJhaW5lZCBsYXJnZSBsYW5ndWFnZSBtb2RlbHMgKExMTSkgbGlrZSBCRVJUIGhhdmUgYWNoaWV2ZWQgc3RhdGUtb2YtdGhlLWFydCBpbiBzZXZlcmFsIE5MUCB0YXNrcywgdGhlaXIgcGVyZm9ybWFuY2Ugb24gdGFza3Mgd2l0aCBhZGRpdGlvbmFsIGdyb3VuZGluZyBlLmcuIHdpdGggbnVtZXJpYyBhbmQgY2F0ZWdvcmljYWwgZmVhdHVyZXMgaXMgbGVzcyBzdHVkaWVkLiBJbiB0aGlzIHBhcGVyLCB3ZSBzdHVkeSB0aGUgYXBwbGljYXRpb24gb2YgcHJlLXRyYWluZWQgTExNIGZvciBDbGljay10aHJvdWdoLXJhdGUgKENUUikgcHJlZGljdGlvbiBmb3IgcHJvZHVjdCBhZHZlcnRpc2VtZW50IGluIGUtY29tbWVyY2UuIFRoaXMgaXMgY2hhbGxlbmdpbmcgYmVjYXVzZSB0aGUgbW9kZWwgbmVlZHMgdG8gYSkgbGVhcm4gZnJvbSBsYW5ndWFnZSBhcyB3ZWxsIGFzIHRhYnVsYXIgZGF0YSBmZWF0dXJlcywgYikgbWFpbnRhaW4gbG93LWxhdGVuY3kgKDw1IG1zKSBhdCBpbmZlcmVuY2UgdGltZSwgYW5kIGMpIGFkYXB0IHRvIGNvbnN0YW50bHkgY2hhbmdpbmcgYWR2ZXJ0aXNlbWVudCBkaXN0cmlidXRpb24uCldlIGZpcnN0IHNob3cgdGhhdCBzY2FsaW5nIHRoZSBwcmUtdHJhaW5lZCBsYW5ndWFnZSBtb2RlbCB0byAxLjUgYmlsbGlvbiBwYXJhbWV0ZXJzIHNpZ25pZmljYW50bHkgaW1wcm92ZXMgcGVyZm9ybWFuY2Ugb3ZlciBjb252ZW50aW9uYWwgQ1RSIGJhc2VsaW5lcy4gV2UgdGhlbiBwcmVzZW50IENUUi1CRVJULCBhIG5vdmVsIGxpZ2h0d2VpZ2h0IGNhY2hlLWZyaWVuZGx5IGZhY3Rvcml6ZWQgbW9kZWwgZm9yIENUUiBwcmVkaWN0aW9uIHRoYXQgY29uc2lzdHMgb2YgdHdpbi1zdHJ1Y3R1cmVkIEJFUlQtbGlrZSBlbmNvZGVycyBmb3IgdGV4dCB3aXRoIGEgbWVjaGFuaXNtIGZvciBsYXRlIGZ1c2lvbiBmb3IgdGV4dCBhbmQgdGFidWxhciBmZWF0dXJlcy4gV2UgdHJhaW4gdGhlIENUUi1CRVJUIG1vZGVsIHVzaW5nIGNyb3NzLWFyY2hpdGVjdHVyZSBrbm93bGVkZ2UgZGlzdGlsbGF0aW9uIChLRCkgYW5kIGVtcGlyaWNhbGx5IHN0dWR5IHRoZSBpbnRlcmFjdGlvbiBiZXR3ZWVuIEtEIGFuZCBkaXN0cmlidXRpb24gc2hpZnQgaW4gdGhpcyBzZXR0aW5nLCBieSBhKSBleHBlcmltZW50aW5nIHdpdGggcHJlLXRyYWluaW5nLCBkaXN0aWxsYXRpb24gcHJlLWZpbmV0dW5pbmcgYW5kIGZpbmUtdHVuaW5nIHN0cmF0ZWdpZXMgYikgZmFjdG9yaXppbmcgZmVhdHVyZXMgYmFzZWQgb24gdGhlaXIgZGlzdHJpYnV0aW9uIHNoaWZ0IHRpbWUgc2NhbGVzLCB0aGF0IGFsbG93cyB0aGUgbW9kZWwgdG8gcmVhZGlseSBhZGFwdCBhbmQgYmUgcmUtdHJhaW5lZC4gRmluYWxseSwgd2Ugc2hvdyB0aGF0IENUUi1CRVJUIHNpZ25pZmljYW50bHkKb3V0cGVyZm9ybXMgYSB0cmFkaXRpb25hbCBDVFIgYmFzZWxpbmUgd2l0aCBhIDIuMyUgcmVsYXRpdmUgUk9DLUFVQyBsaWZ0IGluCm9mZmxpbmUgZXhwZXJpbWVudHMgYW5kIGEgMiUgQ1RSIGxpZnQgaW4gYW4gb25saW5lIGV4cGVyaW1lbnQiLCwsVW5yZWxlYXNlZCxVbml0ZWQgU3RhdGVzIG9mIEFtZXJpY2EsLCwsOC4wLCwyMDI1LTEyLTAxIDE0OjA1OjUxKzAwOjAwLCwsLCwsSW5kdXN0cnksLCwsLFVucmVsZWFzZWQsLCwsLCwsNjQ0OC40ODY4Njc2MDQ5MTU1LEhhcmR3YXJlLCwsLCxObwpULU5MUnY1IFhYTCxMYW5ndWFnZSwsTWljcm9zb2Z0LCwyMDIxLTEyLTAzLE1pY3Jvc29mdCA6IFR1cmluZy1OTFJ2NSBhY2hpZXZlcyBuZXcgcGVyZm9ybWFuY2UgbWlsZXN0b25lcywiaHR0cHM6Ly93d3cubWFya2V0c2NyZWVuZXIuY29tL3F1b3RlL3N0b2NrL01JQ1JPU09GVC1DT1JQT1JBVElPTi00ODM1L25ld3MvTWljcm9zb2Z0LVR1cmluZy1OTFJ2NS1hY2hpZXZlcy1uZXctcGVyZm9ybWFuY2UtbWlsZXN0b25lcy0zNzIwNzMwMS8KaHR0cHM6Ly93d3cubWljcm9zb2Z0LmNvbS9lbi11cy9yZXNlYXJjaC9ibG9nL2VmZmljaWVudGx5LWFuZC1lZmZlY3RpdmVseS1zY2FsaW5nLXVwLWxhbmd1YWdlLW1vZGVsLXByZXRyYWluaW5nLWZvci1iZXN0LWxhbmd1YWdlLXJlcHJlc2VudGF0aW9uLW1vZGVsLW9uLWdsdWUtYW5kLXN1cGVyZ2x1ZS8iLCxTT1RBIGltcHJvdmVtZW50LCJIaWdoZXN0IHNjb3JlIGF0IFN1cGVyR0xVRSBsZWFkZXJib2FyZCB2ZXJzaW9uIDIuMCBpbiB0ZXJtcyBvZiBDQiAoQ29tbWl0bWVudEJhbmstQXYuIEYxL0FjY3VyYWN5OyB0b2dldGhlciB3aXRoIEVybmllIDMuMCkgYW5kIFJlQ29SRCAoUmVhZGluZyBDb21wcmVoc2VudGlvbiB3aXRoIENvbW1vbnNlbnNlIFJlYXNvbmluZy1GMS9BY2N1cmFjeSkKaHR0cHM6Ly9zdXBlci5nbHVlYmVuY2htYXJrLmNvbS9sZWFkZXJib2FyZC8gIiw1NDAwMDAwMDAwLjAsVGFibGUgMSBvZiB0aGUgYmxvZ3Bvc3QsLCwsLCwsLCxDb25maWRlbnQsIkFzIHBhcnQgb2YgTWljcm9zb2Z0IEFJIGF0IFNjYWxlKG9wZW5zIGluIG5ldyB0YWIpLCB0aGUgVHVyaW5nIGZhbWlseSBvZiBOTFAgbW9kZWxzIGFyZSBiZWluZyB1c2VkIGF0IHNjYWxlIGFjcm9zcyBNaWNyb3NvZnQgdG8gZW5hYmxlIHRoZSBuZXh0IGdlbmVyYXRpb24gb2YgQUkgZXhwZXJpZW5jZXMuIFRvZGF5LCB3ZSBhcmUgaGFwcHkgdG8gYW5ub3VuY2UgdGhhdCB0aGUgbGF0ZXN0IE1pY3Jvc29mdCBUdXJpbmcgbW9kZWwgKFQtTkxSdjUpIGlzIHRoZSBzdGF0ZSBvZiB0aGUgYXJ0IGF0IHRoZSB0b3Agb2YgU3VwZXJHTFVFIGFuZCBHTFVFIGxlYWRlcmJvYXJkcywgZnVydGhlciBzdXJwYXNzaW5nIGh1bWFuIHBlcmZvcm1hbmNlIGFuZCBvdGhlciBtb2RlbHMuIE5vdGFibHksIFQtTkxSdjUgZmlyc3QgYWNoaWV2ZWQgaHVtYW4gcGFyaXR5IG9uIE1OTEkgYW5kIFJURSBvbiB0aGUgR0xVRSBiZW5jaG1hcmssIHRoZSBsYXN0IHR3byBHTFVFIHRhc2tzIHdoaWNoIGh1bWFuIHBhcml0eSBoYWQgbm90IHlldCBtZXQuIEluIGFkZGl0aW9uLCBULU5MUnY1IGlzIG1vcmUgZWZmaWNpZW50IHRoYW4gcmVjZW50IHByZXRyYWluaW5nIG1vZGVscywgYWNoaWV2aW5nIGNvbXBhcmFibGUgZWZmZWN0aXZlbmVzcyB3aXRoIDUwJSBmZXdlciBwYXJhbWV0ZXJzIGFuZCBwcmV0cmFpbmluZyBjb21wdXRpbmcgY29zdHMuIiwsLFVucmVsZWFzZWQsVW5pdGVkIFN0YXRlcyBvZiBBbWVyaWNhLCwsLCwsMjAyNS0xMS0yOCAxMTo1Mzo0NCswMDowMCwsLCwsLEluZHVzdHJ5LCwsLCxVbnJlbGVhc2VkLCJJIGNhbm5vdCBmaW5kIHJlcG8gd2l0aCBtb2RlbCB3ZWlnaHRzIG9yIHRyYWluaW5nIGNvZGUgdGhvdWdoIHRoZXkgc2FpZDoKIiJXZSB3aWxsIG1ha2UgVC1OTFJ2NSBhbmQgaXRzIGNhcGFiaWxpdGllcyBhdmFpbGFibGUgaW4gdGhlIHNhbWUgd2F5IGFzIHdpdGggb3RoZXIgTWljcm9zb2Z0IFR1cmluZyBtb2RlbHMuCldlIHdpbGwgbGV2ZXJhZ2UgaXRzIGluY3JlYXNlZCBjYXBhYmlsaXRpZXMgdG8gZnVydGhlciBpbXByb3ZlIHRoZSBleGVjdXRpb24gb2YgcG9wdWxhciBsYW5ndWFnZSB0YXNrcyBpbiBBKG9wZW5zIGluIG5ldyB0YWIpenVyZSBDb2duaXRpdmUgU2VydmljZXMob3BlbnMgaW4gbmV3IHRhYikuIEN1c3RvbWVycyB3aWxsIGF1dG9tYXRpY2FsbHkgYmVuZWZpdCBmcm9tIHRoZXNlLgoKQ3VzdG9tZXJzIGludGVyZXN0ZWQgaW4gdXNpbmcgVHVyaW5nIG1vZGVscyBmb3IgdGhlaXIgb3duIHNwZWNpZmljIHRhc2sgY2FuIHN1Ym1pdCBhIHJlcXVlc3QgdG8gam9pbiB0aGUgVHVyaW5nIFByaXZhdGUgUHJldmlldy4gRmluYWxseSwgd2Ugd2lsbCBtYWtlIFQtTkxSdjUgYXZhaWxhYmxlIHRvIHJlc2VhcmNoZXJzIGZvciBjb2xsYWJvcmF0aXZlIHByb2plY3RzIHZpYSB0aGUgTWljcm9zb2Z0IFR1cmluZyBBY2FkZW1pYyBQcm9ncmFtLiIiIiwsLCwsLCwsLCwsLE5vCkdQVC0yLU1lZGl1bStQaXhlbGZseSxMYW5ndWFnZSwiTGFuZ3VhZ2UgbW9kZWxpbmcsVGV4dCBjbGFzc2lmaWNhdGlvbiIsIlN0YW5mb3JkIFVuaXZlcnNpdHksU2FtYmFOb3ZhIFN5c3RlbXMsIEluYyxQZWtpbmcgVW5pdmVyc2l0eSxBZG9iZSxVbml2ZXJzaXR5IGF0IEJ1ZmZhbG8iLCJUcmkgRGFvLCBCZWlkaSBDaGVuLCBLYWl6aGFvIExpYW5nLCBKaWFtaW5nIFlhbmcsIFpoYW8gU29uZywgQXRyaSBSdWRyYSwgQ2hyaXN0b3BoZXIgUsOpIiwyMDIxLTExLTMwLFBpeGVsYXRlZCBCdXR0ZXJmbHk6IFNpbXBsZSBhbmQgRWZmaWNpZW50IFNwYXJzZSB0cmFpbmluZyBmb3IgTmV1cmFsIE5ldHdvcmsgTW9kZWxzLGh0dHBzOi8vYXJ4aXYub3JnL2Ficy8yMTEyLjAwMDI5LDk0LjAsLCwyMDI5OTk5OTkuOTk5OTk5OTcsMjAzTSAoVGFibGUgNiksMS4yNTQ1NGUrMTksNiBGTE9QIC8gcGFyYW1ldGVyIC8gdG9rZW4gKiAyMDMwMDAwMDAgcGFyYW1ldGVycyAqIDEwMzAwMDAwMCB0b2tlbnMgKiAxMDAgZXBvY2hzID0gMS4yNTQ1NCDDlyAxMF4xOSBGTE9QLDEwMzAwMDAwMCwsLCxOVklESUEgVjEwMCwsQ29uZmlkZW50LCJPdmVycGFyYW1ldGVyaXplZCBuZXVyYWwgbmV0d29ya3MgZ2VuZXJhbGl6ZSB3ZWxsIGJ1dCBhcmUgZXhwZW5zaXZlIHRvIHRyYWluLiBJZGVhbGx5LCBvbmUgd291bGQgbGlrZSB0byByZWR1Y2UgdGhlaXIgY29tcHV0YXRpb25hbCBjb3N0IHdoaWxlIHJldGFpbmluZyB0aGVpciBnZW5lcmFsaXphdGlvbiBiZW5lZml0cy4gU3BhcnNlIG1vZGVsIHRyYWluaW5nIGlzIGEgc2ltcGxlIGFuZCBwcm9taXNpbmcgYXBwcm9hY2ggdG8gYWNoaWV2ZSB0aGlzLCBidXQgdGhlcmUgcmVtYWluIGNoYWxsZW5nZXMgYXMgZXhpc3RpbmcgbWV0aG9kcyBzdHJ1Z2dsZSB3aXRoIGFjY3VyYWN5IGxvc3MsIHNsb3cgdHJhaW5pbmcgcnVudGltZSwgb3IgZGlmZmljdWx0eSBpbiBzcGFyc2lmeWluZyBhbGwgbW9kZWwgY29tcG9uZW50cy4gVGhlIGNvcmUgcHJvYmxlbSBpcyB0aGF0IHNlYXJjaGluZyBmb3IgYSBzcGFyc2l0eSBtYXNrIG92ZXIgYSBkaXNjcmV0ZSBzZXQgb2Ygc3BhcnNlIG1hdHJpY2VzIGlzIGRpZmZpY3VsdCBhbmQgZXhwZW5zaXZlLiBUbyBhZGRyZXNzIHRoaXMsIG91ciBtYWluIGluc2lnaHQgaXMgdG8gb3B0aW1pemUgb3ZlciBhIGNvbnRpbnVvdXMgc3VwZXJzZXQgb2Ygc3BhcnNlIG1hdHJpY2VzIHdpdGggYSBmaXhlZCBzdHJ1Y3R1cmUga25vd24gYXMgcHJvZHVjdHMgb2YgYnV0dGVyZmx5IG1hdHJpY2VzLiBBcyBidXR0ZXJmbHkgbWF0cmljZXMgYXJlIG5vdCBoYXJkd2FyZSBlZmZpY2llbnQsIHdlIHByb3Bvc2Ugc2ltcGxlIHZhcmlhbnRzIG9mIGJ1dHRlcmZseSAoYmxvY2sgYW5kIGZsYXQpIHRvIHRha2UgYWR2YW50YWdlIG9mIG1vZGVybiBoYXJkd2FyZS4gT3VyIG1ldGhvZCAoUGl4ZWxhdGVkIEJ1dHRlcmZseSkgdXNlcyBhIHNpbXBsZSBmaXhlZCBzcGFyc2l0eSBwYXR0ZXJuIGJhc2VkIG9uIGZsYXQgYmxvY2sgYnV0dGVyZmx5IGFuZCBsb3ctcmFuayBtYXRyaWNlcyB0byBzcGFyc2lmeSBtb3N0IG5ldHdvcmsgbGF5ZXJzIChlLmcuLCBhdHRlbnRpb24sIE1MUCkuIFdlIGVtcGlyaWNhbGx5IHZhbGlkYXRlIHRoYXQgUGl4ZWxhdGVkIEJ1dHRlcmZseSBpcyAzeCBmYXN0ZXIgdGhhbiBidXR0ZXJmbHkgYW5kIHNwZWVkcyB1cCB0cmFpbmluZyB0byBhY2hpZXZlIGZhdm9yYWJsZSBhY2N1cmFjeS0tZWZmaWNpZW5jeSB0cmFkZW9mZnMuIE9uIHRoZSBJbWFnZU5ldCBjbGFzc2lmaWNhdGlvbiBhbmQgV2lraVRleHQtMTAzIGxhbmd1YWdlIG1vZGVsaW5nIHRhc2tzLCBvdXIgc3BhcnNlIG1vZGVscyB0cmFpbiB1cCB0byAyLjV4IGZhc3RlciB0aGFuIHRoZSBkZW5zZSBNTFAtTWl4ZXIsIFZpc2lvbiBUcmFuc2Zvcm1lciwgYW5kIEdQVC0yIG1lZGl1bSB3aXRoIG5vIGRyb3AgaW4gYWNjdXJhY3kuIiwxMDAuMCxHUFQtMi1NZWRpdW0rUGl4ZWxmbHksVW5yZWxlYXNlZCwiVW5pdGVkIFN0YXRlcyBvZiBBbWVyaWNhLFVuaXRlZCBTdGF0ZXMgb2YgQW1lcmljYSxDaGluYSxVbml0ZWQgU3RhdGVzIG9mIEFtZXJpY2EsVW5pdGVkIFN0YXRlcyBvZiBBbWVyaWNhIiwsLCwsLDIwMjYtMDUtMjUgMTI6MTU6MTErMDA6MDAsLCwsLCwiQWNhZGVtaWEsSW5kdXN0cnksQWNhZGVtaWEsSW5kdXN0cnksQWNhZGVtaWEiLCwsLCxPcGVuIHNvdXJjZSwiYXBhY2hlIGZvciBjb2RlICh0cmFpbiBhbmQgaW5mZXJlbmNlKTogaHR0cHM6Ly9naXRodWIuY29tL0hhenlSZXNlYXJjaC9mbHkKdHJhaW4gY29kZTogaHR0cHM6Ly9naXRodWIuY29tL0hhenlSZXNlYXJjaC9mbHkvYmxvYi9tYXN0ZXIvc3JjL3RyYWluLnB5ICIsLCwsLCwsT3BlcmF0aW9uIGNvdW50aW5nLCwsLCxObwpHUFQtMi1TbWFsbCtQaXhlbGZseSxMYW5ndWFnZSxMYW5ndWFnZSBtb2RlbGluZywiU3RhbmZvcmQgVW5pdmVyc2l0eSxTYW1iYU5vdmEgU3lzdGVtcywgSW5jLFBla2luZyBVbml2ZXJzaXR5LEFkb2JlLFVuaXZlcnNpdHkgYXQgQnVmZmFsbyIsIlRyaSBEYW8sIEJlaWRpIENoZW4sIEthaXpoYW8gTGlhbmcsIEppYW1pbmcgWWFuZywgWmhhbyBTb25nLCBBdHJpIFJ1ZHJhLCBDaHJpc3RvcGhlciBSw6kiLDIwMjEtMTEtMzAsUGl4ZWxhdGVkIEJ1dHRlcmZseTogU2ltcGxlIGFuZCBFZmZpY2llbnQgU3BhcnNlIHRyYWluaW5nIGZvciBOZXVyYWwgTmV0d29yayBNb2RlbHMsaHR0cHM6Ly9hcnhpdi5vcmcvYWJzLzIxMTIuMDAwMjksOTQuMCwsLDY4MDAwMDAwLjAsVGFibGUgNiw0LjIwMjRlKzE4LCJVc2luZyA2TkQ6IAoKNio2ODAwMDAwMCoxMDMwMDAwMDAgdG9rZW5zKjEwMCBlcG9jaHM9NC4yMDI0ZSsxOCIsMTAzMDAwMDAwLCwsLE5WSURJQSBWMTAwLCxDb25maWRlbnQsIk92ZXJwYXJhbWV0ZXJpemVkIG5ldXJhbCBuZXR3b3JrcyBnZW5lcmFsaXplIHdlbGwgYnV0IGFyZSBleHBlbnNpdmUgdG8gdHJhaW4uIElkZWFsbHksIG9uZSB3b3VsZCBsaWtlIHRvIHJlZHVjZSB0aGVpciBjb21wdXRhdGlvbmFsIGNvc3Qgd2hpbGUgcmV0YWluaW5nIHRoZWlyIGdlbmVyYWxpemF0aW9uIGJlbmVmaXRzLiBTcGFyc2UgbW9kZWwgdHJhaW5pbmcgaXMgYSBzaW1wbGUgYW5kIHByb21pc2luZyBhcHByb2FjaCB0byBhY2hpZXZlIHRoaXMsIGJ1dCB0aGVyZSByZW1haW4gY2hhbGxlbmdlcyBhcyBleGlzdGluZyBtZXRob2RzIHN0cnVnZ2xlIHdpdGggYWNjdXJhY3kgbG9zcywgc2xvdyB0cmFpbmluZyBydW50aW1lLCBvciBkaWZmaWN1bHR5IGluIHNwYXJzaWZ5aW5nIGFsbCBtb2RlbCBjb21wb25lbnRzLiBUaGUgY29yZSBwcm9ibGVtIGlzIHRoYXQgc2VhcmNoaW5nIGZvciBhIHNwYXJzaXR5IG1hc2sgb3ZlciBhIGRpc2NyZXRlIHNldCBvZiBzcGFyc2UgbWF0cmljZXMgaXMgZGlmZmljdWx0IGFuZCBleHBlbnNpdmUuIFRvIGFkZHJlc3MgdGhpcywgb3VyIG1haW4gaW5zaWdodCBpcyB0byBvcHRpbWl6ZSBvdmVyIGEgY29udGludW91cyBzdXBlcnNldCBvZiBzcGFyc2UgbWF0cmljZXMgd2l0aCBhIGZpeGVkIHN0cnVjdHVyZSBrbm93biBhcyBwcm9kdWN0cyBvZiBidXR0ZXJmbHkgbWF0cmljZXMuIEFzIGJ1dHRlcmZseSBtYXRyaWNlcyBhcmUgbm90IGhhcmR3YXJlIGVmZmljaWVudCwgd2UgcHJvcG9zZSBzaW1wbGUgdmFyaWFudHMgb2YgYnV0dGVyZmx5IChibG9jayBhbmQgZmxhdCkgdG8gdGFrZSBhZHZhbnRhZ2Ugb2YgbW9kZXJuIGhhcmR3YXJlLiBPdXIgbWV0aG9kIChQaXhlbGF0ZWQgQnV0dGVyZmx5KSB1c2VzIGEgc2ltcGxlIGZpeGVkIHNwYXJzaXR5IHBhdHRlcm4gYmFzZWQgb24gZmxhdCBibG9jayBidXR0ZXJmbHkgYW5kIGxvdy1yYW5rIG1hdHJpY2VzIHRvIHNwYXJzaWZ5IG1vc3QgbmV0d29yayBsYXllcnMgKGUuZy4sIGF0dGVudGlvbiwgTUxQKS4gV2UgZW1waXJpY2FsbHkgdmFsaWRhdGUgdGhhdCBQaXhlbGF0ZWQgQnV0dGVyZmx5IGlzIDN4IGZhc3RlciB0aGFuIGJ1dHRlcmZseSBhbmQgc3BlZWRzIHVwIHRyYWluaW5nIHRvIGFjaGlldmUgZmF2b3JhYmxlIGFjY3VyYWN5LS1lZmZpY2llbmN5IHRyYWRlb2Zmcy4gT24gdGhlIEltYWdlTmV0IGNsYXNzaWZpY2F0aW9uIGFuZCBXaWtpVGV4dC0xMDMgbGFuZ3VhZ2UgbW9kZWxpbmcgdGFza3MsIG91ciBzcGFyc2UgbW9kZWxzIHRyYWluIHVwIHRvIDIuNXggZmFzdGVyIHRoYW4gdGhlIGRlbnNlIE1MUC1NaXhlciwgVmlzaW9uIFRyYW5zZm9ybWVyLCBhbmQgR1BULTIgbWVkaXVtIHdpdGggbm8gZHJvcCBpbiBhY2N1cmFjeS4iLDEwMC4wLEdQVC0yLVNtYWxsK1BpeGVsZmx5LFVucmVsZWFzZWQsIlVuaXRlZCBTdGF0ZXMgb2YgQW1lcmljYSxVbml0ZWQgU3RhdGVzIG9mIEFtZXJpY2EsQ2hpbmEsVW5pdGVkIFN0YXRlcyBvZiBBbWVyaWNhLFVuaXRlZCBTdGF0ZXMgb2YgQW1lcmljYSIsLCwsLCwyMDI2LTA1LTI1IDEyOjE1OjEwKzAwOjAwLCwsLCwsIkFjYWRlbWlhLEluZHVzdHJ5LEFjYWRlbWlhLEluZHVzdHJ5LEFjYWRlbWlhIiwsLCwsT3BlbiBzb3VyY2UsQXBhY2hlIGZvciBjb2RlOiBodHRwczovL2dpdGh1Yi5jb20vSGF6eVJlc2VhcmNoL2ZseSwsLCwsLCxPcGVyYXRpb24gY291bnRpbmcsLCwsLE5vClF1YW50aXplZCBBRE1NLExhbmd1YWdlLExhbmd1YWdlIG1vZGVsaW5nLCJDaGluZXNlIFVuaXZlcnNpdHkgb2YgSG9uZyBLb25nIChDVUhLKSxNaWNyb3NvZnQiLCJKdW5oYW8gWHUsIFhpZSBDaGVuLCBTaG91a2FuZyBIdSwgSmlhbndlaSBZdSwgWHVueWluZyBMaXUsIEhlbGVuIE1lbmciLDIwMjEtMTEtMjksTG93LWJpdCBRdWFudGl6YXRpb24gb2YgUmVjdXJyZW50IE5ldXJhbCBOZXR3b3JrIExhbmd1YWdlIE1vZGVscyBVc2luZyBBbHRlcm5hdGluZyBEaXJlY3Rpb24gTWV0aG9kcyBvZiBNdWx0aXBsaWVycyxodHRwczovL2FyeGl2Lm9yZy9hYnMvMjExMS4xNDgzNiw5LjAsLCwsLCwsLCwsLCwsVW5rbm93biwiVGhlIGhpZ2ggbWVtb3J5IGNvbnN1bXB0aW9uIGFuZCBjb21wdXRhdGlvbmFsIGNvc3RzIG9mIFJlY3VycmVudCBuZXVyYWwgbmV0d29yayBsYW5ndWFnZSBtb2RlbHMgKFJOTkxNcykgbGltaXQgdGhlaXIgd2lkZXIgYXBwbGljYXRpb24gb24gcmVzb3VyY2UgY29uc3RyYWluZWQgZGV2aWNlcy4gSW4gcmVjZW50IHllYXJzLCBuZXVyYWwgbmV0d29yayBxdWFudGl6YXRpb24gdGVjaG5pcXVlcyB0aGF0IGFyZSBjYXBhYmxlIG9mIHByb2R1Y2luZyBleHRyZW1lbHkgbG93LWJpdCBjb21wcmVzc2lvbiwgZm9yIGV4YW1wbGUsIGJpbmFyaXplZCBSTk5MTXMsIGFyZSBnYWluaW5nIGluY3JlYXNpbmcgcmVzZWFyY2ggaW50ZXJlc3RzLiBEaXJlY3RseSB0cmFpbmluZyBvZiBxdWFudGl6ZWQgbmV1cmFsIG5ldHdvcmtzIGlzIGRpZmZpY3VsdC4gQnkgZm9ybXVsYXRpbmcgcXVhbnRpemVkIFJOTkxNcyB0cmFpbmluZyBhcyBhbiBvcHRpbWl6YXRpb24gcHJvYmxlbSwgdGhpcyBwYXBlciBwcmVzZW50cyBhIG5vdmVsIG1ldGhvZCB0byB0cmFpbiBxdWFudGl6ZWQgUk5OTE1zIGZyb20gc2NyYXRjaCB1c2luZyBhbHRlcm5hdGluZyBkaXJlY3Rpb24gbWV0aG9kcyBvZiBtdWx0aXBsaWVycyAoQURNTSkuIFRoaXMgbWV0aG9kIGNhbiBhbHNvIGZsZXhpYmx5IGFkanVzdCB0aGUgdHJhZGUtb2ZmIGJldHdlZW4gdGhlIGNvbXByZXNzaW9uIHJhdGUgYW5kIG1vZGVsIHBlcmZvcm1hbmNlIHVzaW5nIHRpZWQgbG93LWJpdCBxdWFudGl6YXRpb24gdGFibGVzLiBFeHBlcmltZW50cyBvbiB0d28gdGFza3M6IFBlbm4gVHJlZWJhbmsgKFBUQiksIGFuZCBTd2l0Y2hib2FyZCAoU1dCRCkgc3VnZ2VzdCB0aGUgcHJvcG9zZWQgQURNTSBxdWFudGl6YXRpb24gYWNoaWV2ZWQgYSBtb2RlbCBzaXplIGNvbXByZXNzaW9uIGZhY3RvciBvZiB1cCB0byAzMSB0aW1lcyBvdmVyIHRoZSBmdWxsIHByZWNpc2lvbiBiYXNlbGluZSBSTk5MTXMuIEZhc3RlciBjb252ZXJnZW5jZSBvZiA1IHRpbWVzIGluIG1vZGVsIHRyYWluaW5nIG92ZXIgdGhlIGJhc2VsaW5lIGJpbmFyaXplZCBSTk5MTSBxdWFudGl6YXRpb24gd2FzIGFsc28gb2J0YWluZWQuIEluZGV4IFRlcm1zOiBMYW5ndWFnZSBtb2RlbHMsIFJlY3VycmVudCBuZXVyYWwgbmV0d29ya3MsIFF1YW50aXphdGlvbiwgQWx0ZXJuYXRpbmcgZGlyZWN0aW9uIG1ldGhvZHMgb2YgbXVsdGlwbGllcnMuIiw1MC4wLFF1YW50aXplZCBBRE1NLFVucmVsZWFzZWQsIkhvbmcgS29uZyxVbml0ZWQgU3RhdGVzIG9mIEFtZXJpY2EiLCwsLCwsMjAyNS0xMS0yOCAxMTo1Mzo0NCswMDowMCwsLCwsLCJBY2FkZW1pYSxJbmR1c3RyeSIsLCwsLFVucmVsZWFzZWQsLCwsLCwsLCwsLCwsTm8KVHJhbnNmb3JtZXIgTE0gKyBNaW5TZW4sTGFuZ3VhZ2UsTGFuZ3VhZ2UgbW9kZWxpbmcsQ2hpbmVzZSBVbml2ZXJzaXR5IG9mIEhvbmcgS29uZyAoQ1VISyksIkp1bmhhbyBYdSwgU2hvdWthbmcgSHUsIEppYW53ZWkgWXUsIFh1bnlpbmcgTGl1LCBIZWxlbiBNZW5nIiwyMDIxLTExLTI5LE1peGVkIFByZWNpc2lvbiBvZiBRdWFudGl6YXRpb24gb2YgVHJhbnNmb3JtZXIgTGFuZ3VhZ2UgTW9kZWxzIGZvciBTcGVlY2ggUmVjb2duaXRpb24saHR0cHM6Ly9hcnhpdi5vcmcvYWJzLzIxMTIuMTE1NDAsMjEuMCwsLCwsLCwsLCwsLCxVbmtub3duLCJTdGF0ZS1vZi10aGUtYXJ0IG5ldXJhbCBsYW5ndWFnZSBtb2RlbHMgcmVwcmVzZW50ZWQgYnkgVHJhbnNmb3JtZXJzIGFyZSBiZWNvbWluZyBpbmNyZWFzaW5nbHkgY29tcGxleCBhbmQgZXhwZW5zaXZlIGZvciBwcmFjdGljYWwgYXBwbGljYXRpb25zLiBMb3ctYml0IGRlZXAgbmV1cmFsIG5ldHdvcmsgcXVhbnRpemF0aW9uIHRlY2huaXF1ZXMgcHJvdmlkZXMgYSBwb3dlcmZ1bCBzb2x1dGlvbiB0byBkcmFtYXRpY2FsbHkgcmVkdWNlIHRoZWlyIG1vZGVsIHNpemUuIEN1cnJlbnQgbG93LWJpdCBxdWFudGl6YXRpb24gbWV0aG9kcyBhcmUgYmFzZWQgb24gdW5pZm9ybSBwcmVjaXNpb24gYW5kIGZhaWwgdG8gYWNjb3VudCBmb3IgdGhlIHZhcnlpbmcgcGVyZm9ybWFuY2Ugc2Vuc2l0aXZpdHkgYXQgZGlmZmVyZW50IHBhcnRzIG9mIHRoZSBzeXN0ZW0gdG8gcXVhbnRpemF0aW9uIGVycm9ycy4gVG8gdGhpcyBlbmQsIG5vdmVsIG1peGVkIHByZWNpc2lvbiBETk4gcXVhbnRpemF0aW9uIG1ldGhvZHMgYXJlIHByb3Bvc2VkIGluIHRoaXMgcGFwZXIuIFRoZSBvcHRpbWFsIGxvY2FsIHByZWNpc2lvbiBzZXR0aW5ncyBhcmUgYXV0b21hdGljYWxseSBsZWFybmVkIHVzaW5nIHR3byB0ZWNobmlxdWVzLiBUaGUgZmlyc3QgaXMgYmFzZWQgb24gYSBxdWFudGl6YXRpb24gc2Vuc2l0aXZpdHkgbWV0cmljIGluIHRoZSBmb3JtIG9mIEhlc3NpYW4gdHJhY2Ugd2VpZ2h0ZWQgcXVhbnRpemF0aW9uIHBlcnR1cmJhdGlvbi4gVGhlIHNlY29uZCBpcyBiYXNlZCBvbiBtaXhlZCBwcmVjaXNpb24gVHJhbnNmb3JtZXIgYXJjaGl0ZWN0dXJlIHNlYXJjaC4gQWx0ZXJuYXRpbmcgZGlyZWN0aW9uIG1ldGhvZHMgb2YgbXVsdGlwbGllcnMgKEFETU0pIGFyZSB1c2VkIHRvIGVmZmljaWVudGx5IHRyYWluIG1peGVkIHByZWNpc2lvbiBxdWFudGl6ZWQgRE5OIHN5c3RlbXMuIEV4cGVyaW1lbnRzIGNvbmR1Y3RlZCBvbiBQZW5uIFRyZWViYW5rIChQVEIpIGFuZCBhIFN3aXRjaGJvYXJkIGNvcnB1cyB0cmFpbmVkIExGLU1NSSBURE5OIHN5c3RlbSBzdWdnZXN0IHRoZSBwcm9wb3NlZCBtaXhlZCBwcmVjaXNpb24gVHJhbnNmb3JtZXIgcXVhbnRpemF0aW9uIHRlY2huaXF1ZXMgYWNoaWV2ZWQgbW9kZWwgc2l6ZSBjb21wcmVzc2lvbiByYXRpb3Mgb2YgdXAgdG8gMTYgdGltZXMgb3ZlciB0aGUgZnVsbCBwcmVjaXNpb24gYmFzZWxpbmUgd2l0aCBubyByZWNvZ25pdGlvbiBwZXJmb3JtYW5jZSBkZWdyYWRhdGlvbi4gV2hlbiBiZWluZyB1c2VkIHRvIGNvbXByZXNzIGEgbGFyZ2VyIGZ1bGwgcHJlY2lzaW9uIFRyYW5zZm9ybWVyIExNIHdpdGggbW9yZSBsYXllcnMsIG92ZXJhbGwgd29yZCBlcnJvciByYXRlIChXRVIpIHJlZHVjdGlvbnMgdXAgdG8gMS43JSBhYnNvbHV0ZSAoMTglIHJlbGF0aXZlKSB3ZXJlIG9idGFpbmVkLiIsLFRyYW5zZm9ybWVyIExNICsgTWluU2VuLFVucmVsZWFzZWQsSG9uZyBLb25nLCwsLCwsMjAyNi0wNS0yNSAxMjoxNTowOCswMDowMCwsLCwsLEFjYWRlbWlhLCwsLCxVbnJlbGVhc2VkLCwsLCwsLCwsLCwsLE5vCk7DnFdBLCJNdWx0aW1vZGFsLFZpc2lvbixJbWFnZSBnZW5lcmF0aW9uLFZpZGVvLExhbmd1YWdlIiwiSW1hZ2UgZ2VuZXJhdGlvbixWaWRlbyBnZW5lcmF0aW9uLFRleHQtdG8taW1hZ2UsVGV4dC10by12aWRlbyIsIk1pY3Jvc29mdCBSZXNlYXJjaCxQZWtpbmcgVW5pdmVyc2l0eSIsIkNoZW5mZWkgV3UsIEppYW4gTGlhbmcsIExlaSBKaSwgRmFuIFlhbmcsIFl1ZWppYW4gRmFuZywgRGF4aW4gSmlhbmcsIE5hbiBEdWFuIiwyMDIxLTExLTI0LE7DnFdBOiBWaXN1YWwgU3ludGhlc2lzIFByZS10cmFpbmluZyBmb3IgTmV1cmFsIHZpc1VhbCBXb3JsZCBjcmVBdGlvbixodHRwczovL2FyeGl2Lm9yZy9hYnMvMjExMS4xMjQxNywzNDAuMCxTT1RBIGltcHJvdmVtZW50LCIiIk7DnFdBIGFjaGlldmVzIHN0YXRlLW9mLXRoZS1hcnQgcmVzdWx0cyBvbiB0ZXh0LXRvLWltYWdlIGdlbmVyYXRpb24sIHRleHQtdG8tdmlkZW8gZ2VuZXJhdGlvbiwgdmlkZW8gcHJlZGljdGlvbiwgZXRjIiIiLDg3MDAwMDAwMC4wLFNlY3Rpb24gNC4xLDcuMjQ1OTg3ODRlKzIxLCJGcm9tIEFJIFRyYWNrZXI6CiIiQ29tcHV0ZSBjb3N0OiBFbmQgb2YgU2VjIDQuMTogIiJXZSBwcmUtdHJhaW4gb24gNjQgQTEwMCBHUFVzIGZvciB0d28gd2Vla3MiIi4gCgpIYWxmIHByZWNpc2lvbiBGTE9QcyBvZiBBMTAwOiAzMTIwMDAwMDAwMDAwMDAKCjY0IGdwdXMgKjMxMjAwMDAwMDAwMDAwMCBGTE9QcyAqMC4zIHV0aWxpemF0aW9uICogMTQgZGF5KiAoMjQqNjAqNjApIHNlY29uZHMgLyBkYXk9Ny4yNDU5ODhlKzIxCgoiLDU1NDc3ODAwMDAsIndlIGZpcnN0IHByZS10cmFpbiBOICDMiFVXQSBvbiB0aHJlZQpkYXRhc2V0czogQ29uY2VwdHVhbCBDYXB0aW9ucyBbMjJdIGZvciB0ZXh0LXRvLWltYWdlIChUMkkpCmdlbmVyYXRpb24sIHdoaWNoIGluY2x1ZGVzIDIuOU0gdGV4dC1pbWFnZSBwYWlycywgTW8tCm1lbnRzIGluIFRpbWUgWzI2XSBmb3IgdmlkZW8gcHJlZGljdGlvbiAoVjJWKSwgd2hpY2ggaW4tCmNsdWRlcyA3MjdLIHZpZGVvcywgYW5kIFZBVEVYIGRhdGFzZXQgWzQzXSBmb3IgdGV4dC10by0KdmlkZW8gKFQyVikgZ2VuZXJhdGlvbiwgd2hpY2ggaW5jbHVkZXMgMjQxSyB0ZXh0LXZpZGVvCnBhaXJzLiIsLCxOVklESUEgQTEwMCxTZWxmLXN1cGVydmlzZWQgbGVhcm5pbmcsQ29uZmlkZW50LCJUaGlzIHBhcGVyIHByZXNlbnRzIGEgdW5pZmllZCBtdWx0aW1vZGFsIHByZS10cmFpbmVkIG1vZGVsIGNhbGxlZCBOw5xXQSB0aGF0IGNhbiBnZW5lcmF0ZSBuZXcgb3IgbWFuaXB1bGF0ZSBleGlzdGluZyB2aXN1YWwgZGF0YSAoaS5lLiwgaW1hZ2VzIGFuZCB2aWRlb3MpIGZvciB2YXJpb3VzIHZpc3VhbCBzeW50aGVzaXMgdGFza3MuIFRvIGNvdmVyIGxhbmd1YWdlLCBpbWFnZSwgYW5kIHZpZGVvIGF0IHRoZSBzYW1lIHRpbWUgZm9yIGRpZmZlcmVudCBzY2VuYXJpb3MsIGEgM0QgdHJhbnNmb3JtZXIgZW5jb2Rlci1kZWNvZGVyIGZyYW1ld29yayBpcyBkZXNpZ25lZCwgd2hpY2ggY2FuIG5vdCBvbmx5IGRlYWwgd2l0aCB2aWRlb3MgYXMgM0QgZGF0YSBidXQgYWxzbyBhZGFwdCB0byB0ZXh0cyBhbmQgaW1hZ2VzIGFzIDFEIGFuZCAyRCBkYXRhLCByZXNwZWN0aXZlbHkuIEEgM0QgTmVhcmJ5IEF0dGVudGlvbiAoM0ROQSkgbWVjaGFuaXNtIGlzIGFsc28gcHJvcG9zZWQgdG8gY29uc2lkZXIgdGhlIG5hdHVyZSBvZiB0aGUgdmlzdWFsIGRhdGEgYW5kIHJlZHVjZSB0aGUgY29tcHV0YXRpb25hbCBjb21wbGV4aXR5LiBXZSBldmFsdWF0ZSBOw5xXQSBvbiA4IGRvd25zdHJlYW0gdGFza3MuIENvbXBhcmVkIHRvIHNldmVyYWwgc3Ryb25nIGJhc2VsaW5lcywgTsOcV0EgYWNoaWV2ZXMgc3RhdGUtb2YtdGhlLWFydCByZXN1bHRzIG9uIHRleHQtdG8taW1hZ2UgZ2VuZXJhdGlvbiwgdGV4dC10by12aWRlbyBnZW5lcmF0aW9uLCB2aWRlbyBwcmVkaWN0aW9uLCBldGMuIEZ1cnRoZXJtb3JlLCBpdCBhbHNvIHNob3dzIHN1cnByaXNpbmdseSBnb29kIHplcm8tc2hvdCBjYXBhYmlsaXRpZXMgb24gdGV4dC1ndWlkZWQgaW1hZ2UgYW5kIHZpZGVvIG1hbmlwdWxhdGlvbiB0YXNrcy4gUHJvamVjdCByZXBvIGlzIHRoaXMgaHR0cHMgVVJMLiIsLCxVbnJlbGVhc2VkLCJVbml0ZWQgU3RhdGVzIG9mIEFtZXJpY2EsQ2hpbmEiLCwsLCwsMjAyNi0wMS0wMSAxNDowMToyMyswMDowMCwsLCwsLCJJbmR1c3RyeSxBY2FkZW1pYSIsLCwsLFVucmVsZWFzZWQsaHR0cHM6Ly9naXRodWIuY29tL21pY3Jvc29mdC9OVVdBLCwsLCwsLEhhcmR3YXJlLCwsLCxObwpQZXJzaWEsUmVjb21tZW5kYXRpb24sUmVjb21tZW5kZXIgc3lzdGVtLCJFVEggWnVyaWNoLEt1YWlzaG91IFRlY2hub2xvZ3kiLCJYaWFuZ3J1IExpYW4sIEJpbmhhbmcgWXVhbiwgWHVlZmVuZyBaaHUsIFl1bG9uZyBXYW5nLCBZb25nanVuIEhlLCBIb25naHVhbiBXdSwgTGVpIFN1biwgSGFvZG9uZyBMeXUsIENoZW5nanVuIExpdSwgWGluZyBEb25nLCBZaXFpYW8gTGlhbywgTWluZ25hbiBMdW8sIENvbmdmZWkgWmhhbmcsIEppbmdydSBYaWUsIEhhb25hbiBMaSwgTGVpIENoZW4sIFJlbmppZSBIdWFuZywgSmlhbnlpbmcgTGluLCBDaGVuZ2NodW4gU2h1LCBYdWV6aG9uZyBRaXUsIFpoaXNoYW4gTGl1LCBEb25neWluZyBLb25nLCBMZWkgWXVhbiwgSGFpIFl1LCBTZW4gWWFuZywgQ2UgWmhhbmcsIEppIExpdSIsMjAyMS0xMS0yMywiUGVyc2lhOiBBbiBPcGVuLCBIeWJyaWQgU3lzdGVtIFNjYWxpbmcgRGVlcCBMZWFybmluZy1iYXNlZCBSZWNvbW1lbmRlcnMgdXAgdG8gMTAwIFRyaWxsaW9uIFBhcmFtZXRlcnMiLGh0dHBzOi8vYXJ4aXYub3JnL2Ficy8yMTExLjA1ODk3LDQ0LjAsLCwxMDAwMDAwMDAwMDAwMDAuMCwxMDAgdHJpbGxpb24sLCwsLCwsTlZJRElBIFYxMDAsLENvbmZpZGVudCwiRGVlcCBsZWFybmluZyBiYXNlZCBtb2RlbHMgaGF2ZSBkb21pbmF0ZWQgdGhlIGN1cnJlbnQgbGFuZHNjYXBlIG9mIHByb2R1Y3Rpb24gcmVjb21tZW5kZXIgc3lzdGVtcy4gRnVydGhlcm1vcmUsIHJlY2VudCB5ZWFycyBoYXZlIHdpdG5lc3NlZCBhbiBleHBvbmVudGlhbCBncm93dGggb2YgdGhlIG1vZGVsIHNjYWxlLS1mcm9tIEdvb2dsZSdzIDIwMTYgbW9kZWwgd2l0aCAxIGJpbGxpb24gcGFyYW1ldGVycyB0byB0aGUgbGF0ZXN0IEZhY2Vib29rJ3MgbW9kZWwgd2l0aCAxMiB0cmlsbGlvbiBwYXJhbWV0ZXJzLiBTaWduaWZpY2FudCBxdWFsaXR5IGJvb3N0IGhhcyBjb21lIHdpdGggZWFjaCBqdW1wIG9mIHRoZSBtb2RlbCBjYXBhY2l0eSwgd2hpY2ggbWFrZXMgdXMgYmVsaWV2ZSB0aGUgZXJhIG9mIDEwMCB0cmlsbGlvbiBwYXJhbWV0ZXJzIGlzIGFyb3VuZCB0aGUgY29ybmVyLiBIb3dldmVyLCB0aGUgdHJhaW5pbmcgb2Ygc3VjaCBtb2RlbHMgaXMgY2hhbGxlbmdpbmcgZXZlbiB3aXRoaW4gaW5kdXN0cmlhbCBzY2FsZSBkYXRhIGNlbnRlcnMuIFRoaXMgZGlmZmljdWx0eSBpcyBpbmhlcml0ZWQgZnJvbSB0aGUgc3RhZ2dlcmluZyBoZXRlcm9nZW5laXR5IG9mIHRoZSB0cmFpbmluZyBjb21wdXRhdGlvbi0tdGhlIG1vZGVsJ3MgZW1iZWRkaW5nIGxheWVyIGNvdWxkIGluY2x1ZGUgbW9yZSB0aGFuIDk5Ljk5JSBvZiB0aGUgdG90YWwgbW9kZWwgc2l6ZSwgd2hpY2ggaXMgZXh0cmVtZWx5IG1lbW9yeS1pbnRlbnNpdmU7IHdoaWxlIHRoZSByZXN0IG5ldXJhbCBuZXR3b3JrIGlzIGluY3JlYXNpbmdseSBjb21wdXRhdGlvbi1pbnRlbnNpdmUuIFRvIHN1cHBvcnQgdGhlIHRyYWluaW5nIG9mIHN1Y2ggaHVnZSBtb2RlbHMsIGFuIGVmZmljaWVudCBkaXN0cmlidXRlZCB0cmFpbmluZyBzeXN0ZW0gaXMgaW4gdXJnZW50IG5lZWQuIEluIHRoaXMgcGFwZXIsIHdlIHJlc29sdmUgdGhpcyBjaGFsbGVuZ2UgYnkgY2FyZWZ1bCBjby1kZXNpZ24gb2YgYm90aCB0aGUgb3B0aW1pemF0aW9uIGFsZ29yaXRobSBhbmQgdGhlIGRpc3RyaWJ1dGVkIHN5c3RlbSBhcmNoaXRlY3R1cmUuIFNwZWNpZmljYWxseSwgaW4gb3JkZXIgdG8gZW5zdXJlIGJvdGggdGhlIHRyYWluaW5nIGVmZmljaWVuY3kgYW5kIHRoZSB0cmFpbmluZyBhY2N1cmFjeSwgd2UgZGVzaWduIGEgbm92ZWwgaHlicmlkIHRyYWluaW5nIGFsZ29yaXRobSwgd2hlcmUgdGhlIGVtYmVkZGluZyBsYXllciBhbmQgdGhlIGRlbnNlIG5ldXJhbCBuZXR3b3JrIGFyZSBoYW5kbGVkIGJ5IGRpZmZlcmVudCBzeW5jaHJvbml6YXRpb24gbWVjaGFuaXNtczsgdGhlbiB3ZSBidWlsZCBhIHN5c3RlbSBjYWxsZWQgUGVyc2lhIChzaG9ydCBmb3IgcGFyYWxsZWwgcmVjb21tZW5kYXRpb24gdHJhaW5pbmcgc3lzdGVtIHdpdGggaHlicmlkIGFjY2VsZXJhdGlvbikgdG8gc3VwcG9ydCB0aGlzIGh5YnJpZCB0cmFpbmluZyBhbGdvcml0aG0uIEJvdGggdGhlb3JldGljYWwgZGVtb25zdHJhdGlvbiBhbmQgZW1waXJpY2FsIHN0dWR5IHVwIHRvIDEwMCB0cmlsbGlvbiBwYXJhbWV0ZXJzIGhhdmUgY29uZHVjdGVkIHRvIGp1c3RpZmllZCB0aGUgc3lzdGVtIGRlc2lnbiBhbmQgaW1wbGVtZW50YXRpb24gb2YgUGVyc2lhLiBXZSBtYWtlIFBlcnNpYSBwdWJsaWNseSBhdmFpbGFibGUgKGF0IHRoaXMgaHR0cHMgVVJMKSBzbyB0aGF0IGFueW9uZSB3b3VsZCBiZSBhYmxlIHRvIGVhc2lseSB0cmFpbiBhIHJlY29tbWVuZGVyIG1vZGVsIGF0IHRoZSBzY2FsZSBvZiAxMDAgdHJpbGxpb24gcGFyYW1ldGVycy4iLCwsVW5yZWxlYXNlZCwiU3dpdHplcmxhbmQsQ2hpbmEiLCwsLCwsMjAyNi0wNS0yNSAxMjoxNTowOSswMDowMCwsLCwsLCJBY2FkZW1pYSxJbmR1c3RyeSIsLCwsLE9wZW4gc291cmNlLCJodHRwczovL2dpdGh1Yi5jb20vUGVyc2lhTUwvUEVSU0lBL2Jsb2IvbWFpbi9MSUNFTlNFCgpNSVQgY29kZSIsLCwsLCwsLCwsLCxObwpGbG9yZW5jZSxWaXNpb24sIkltYWdlIGNhcHRpb25pbmcsVmlzdWFsIHF1ZXN0aW9uIGFuc3dlcmluZyxJbWFnZSBjbGFzc2lmaWNhdGlvbixPYmplY3QgZGV0ZWN0aW9uIixNaWNyb3NvZnQsIkx1IFl1YW4sIERvbmdkb25nIENoZW4sIFlpLUxpbmcgQ2hlbiwgTm9lbCBDb2RlbGxhLCBYaXlhbmcgRGFpLCBKaWFuZmVuZyBHYW8sIEhvdWRvbmcgSHUsIFh1ZWRvbmcgSHVhbmcsIEJveGluIExpLCBDaHVueXVhbiBMaSwgQ2UgTGl1LCBNZW5nY2hlbiBMaXUsIFppY2hlbmcgTGl1LCBZdW1hbyBMdSwgWXUgU2hpLCBMaWp1YW4gV2FuZywgSmlhbkZlbmcgV2FuZywgQmluIFhpYW8sIFpoZW4gWGlhbywgSmlhbndlaSBZYW5nLCBNaWNoYWVsIFplbmcsIEx1b3dlaSBaaG91LCBQZW5nY2h1YW4gWmhhbmciLDIwMjEtMTEtMjIsRmxvcmVuY2U6IEEgTmV3IEZvdW5kYXRpb24gTW9kZWwgZm9yIENvbXB1dGVyIFZpc2lvbixodHRwczovL2FyeGl2Lm9yZy9hYnMvMjExMS4xMTQzMnYxLDExMjIuMCwiSGlzdG9yaWNhbCBzaWduaWZpY2FuY2UsU09UQSBpbXByb3ZlbWVudCIsIiIiRmxvcmVuY2UgYWNoaWV2ZXMgbmV3IHN0YXRlLW9mLXRoZS1hcnQgcmVzdWx0cyBpbiBtYWpvcml0eSBvZiA0NCByZXByZXNlbnRhdGl2ZSBiZW5jaG1hcmtzLCBlLmcuLCBJbWFnZU5ldC0xSyB6ZXJvLXNob3QgY2xhc3NpZmljYXRpb24gd2l0aCB0b3AtMSBhY2N1cmFjeSBvZiA4My43NCBhbmQgdGhlIHRvcC01IGFjY3VyYWN5IG9mIDk3LjE4LCA2Mi40IG1BUCBvbiBDT0NPIGZpbmUgdHVuaW5nLCA4MC4zNiBvbiBWUUEsIGFuZCA4Ny44IG9uIEtpbmV0aWNzLTYwMC4iIgoKIiJpbWFnZSByZXRyaWV2YWwgemVyby1zaG90ICg5MC45Lzc2LjcgUkAxIG9uIEZsaWNrcjMwSyBpbWFnZS10by10ZXh0IC8gdGV4dC10by1pbWFnZSwgNjQuNy80Ny4yIFJAMSBvbiBNU0NPQ08gaW1hZ2UtdG8tdGV4dCAvIHRleHQtdG8taW1hZ2UpIGFuZCBmaW5lLXR1bmluZyAoOTcuMi84Ny45IFJAMSBvbiBGbGlja3IzMEsgaW1hZ2UtdG8tdGV4dCAvIHRleHQtdG8taW1hZ2UsIDgxLjgvNjMuMiBSQDEgb24gTVNDT0NPIGltYWdlLXRvLXRleHQvIHRleHQtdG8taW1hZ2UpLCBvYmplY3QgZGV0ZWN0aW9uICg2Mi40IG1BUCBvbiBDT0NPLCAzOS4zIG1BUCBvbiBPYmplY3QzNjUsIDE2LjIgQVA1MCBvbiBWaXN1YWwgR2Vub21lKSwgVlFBICg4MC4zNiksIHRleHQtdG8tdmlkZW8gcmV0cmlldmFsIHplcm8tc2hvdCAoMzcuNiBSQDEgb24gTVNSLVZUVCksIGFuZCB2aWRlbyBhY3Rpb24gcmVjb2duaXRpb24gKHRvcC0xIGFjY3VyYWN5IDg2LjUvODcuOCBvbiBLaW5ldGljcy00MDAgLyBLaW5ldGljcy02MDApLiIiIiw4OTMwMDAwMDAuMCwiIiJPdXIgRmxvcmVuY2UgcHJldHJhaW5lZCBtb2RlbCBoYXMgaW4gdG90YWwgODkzTSBwYXJhbWV0ZXJzLCBpbmNsdWRpbmcgdGhlIGxhbmd1YWdlIHRyYW5zZm9ybWVyIHdpdGggMjU2TSBwYXJhbWV0ZXJzIGFuZCB0aGUgQ29Td2luLUggdHJhbnNmb3JtZXIgd2l0aCA2MzdNIHBhcmFtZXRlcnMuIiIiLDQuODMxZSsyMiwiIiJUaGUgbW9kZWwgdGFrZXMgMTAgZGF5cyB0byB0cmFpbiBvbiA1MTIgTlZJRElBIEExMDAgR1BVcyB3aXRoIDQwR0IgbWVtb3J5IHBlciBHUFUuIiIKNTEyICogMzEyIHRlcmFGTE9QUyAqIDEwIGRheXMgKiAzNSUgdXRpbGl6YXRpb24gPSA0LjgzMWUyMiBGTE9QIiw3NTAwMDAwMDAwLCwyNDAuMCwxMCBkYXlzIG9uIDUxMiBBMTAwIDQwR0IsTlZJRElBIEExMDAgU1hNNCA0MCBHQixTdXBlcnZpc2VkLENvbmZpZGVudCwiQXV0b21hdGVkIHZpc3VhbCB1bmRlcnN0YW5kaW5nIG9mIG91ciBkaXZlcnNlIGFuZCBvcGVuIHdvcmxkIGRlbWFuZHMgY29tcHV0ZXIgdmlzaW9uIG1vZGVscyB0byBnZW5lcmFsaXplIHdlbGwgd2l0aCBtaW5pbWFsIGN1c3RvbWl6YXRpb24gZm9yIHNwZWNpZmljIHRhc2tzLCBzaW1pbGFyIHRvIGh1bWFuIHZpc2lvbi4gQ29tcHV0ZXIgdmlzaW9uIGZvdW5kYXRpb24gbW9kZWxzLCB3aGljaCBhcmUgdHJhaW5lZCBvbiBkaXZlcnNlLCBsYXJnZS1zY2FsZSBkYXRhc2V0IGFuZCBjYW4gYmUgYWRhcHRlZCB0byBhIHdpZGUgcmFuZ2Ugb2YgZG93bnN0cmVhbSB0YXNrcywgYXJlIGNyaXRpY2FsIGZvciB0aGlzIG1pc3Npb24gdG8gc29sdmUgcmVhbC13b3JsZCBjb21wdXRlciB2aXNpb24gYXBwbGljYXRpb25zLiBXaGlsZSBleGlzdGluZyB2aXNpb24gZm91bmRhdGlvbiBtb2RlbHMgc3VjaCBhcyBDTElQLCBBTElHTiwgYW5kIFd1IERhbyAyLjAgZm9jdXMgbWFpbmx5IG9uIG1hcHBpbmcgaW1hZ2VzIGFuZCB0ZXh0dWFsIHJlcHJlc2VudGF0aW9ucyB0byBhIGNyb3NzLW1vZGFsIHNoYXJlZCByZXByZXNlbnRhdGlvbiwgd2UgaW50cm9kdWNlIGEgbmV3IGNvbXB1dGVyIHZpc2lvbiBmb3VuZGF0aW9uIG1vZGVsLCBGbG9yZW5jZSwgdG8gZXhwYW5kIHRoZSByZXByZXNlbnRhdGlvbnMgZnJvbSBjb2Fyc2UgKHNjZW5lKSB0byBmaW5lIChvYmplY3QpLCBmcm9tIHN0YXRpYyAoaW1hZ2VzKSB0byBkeW5hbWljICh2aWRlb3MpLCBhbmQgZnJvbSBSR0IgdG8gbXVsdGlwbGUgbW9kYWxpdGllcyAoY2FwdGlvbiwgZGVwdGgpLiBCeSBpbmNvcnBvcmF0aW5nIHVuaXZlcnNhbCB2aXN1YWwtbGFuZ3VhZ2UgcmVwcmVzZW50YXRpb25zIGZyb20gV2ViLXNjYWxlIGltYWdlLXRleHQgZGF0YSwgb3VyIEZsb3JlbmNlIG1vZGVsIGNhbiBiZSBlYXNpbHkgYWRhcHRlZCBmb3IgdmFyaW91cyBjb21wdXRlciB2aXNpb24gdGFza3MsIHN1Y2ggYXMgY2xhc3NpZmljYXRpb24sIHJldHJpZXZhbCwgb2JqZWN0IGRldGVjdGlvbiwgVlFBLCBpbWFnZSBjYXB0aW9uLCB2aWRlbyByZXRyaWV2YWwgYW5kIGFjdGlvbiByZWNvZ25pdGlvbi4gTW9yZW92ZXIsIEZsb3JlbmNlIGRlbW9uc3RyYXRlcyBvdXRzdGFuZGluZyBwZXJmb3JtYW5jZSBpbiBtYW55IHR5cGVzIG9mIHRyYW5zZmVyIGxlYXJuaW5nOiBmdWxseSBzYW1wbGVkIGZpbmUtdHVuaW5nLCBsaW5lYXIgcHJvYmluZywgZmV3LXNob3QgdHJhbnNmZXIgYW5kIHplcm8tc2hvdCB0cmFuc2ZlciBmb3Igbm92ZWwgaW1hZ2VzIGFuZCBvYmplY3RzLiBBbGwgb2YgdGhlc2UgcHJvcGVydGllcyBhcmUgY3JpdGljYWwgZm9yIG91ciB2aXNpb24gZm91bmRhdGlvbiBtb2RlbCB0byBzZXJ2ZSBnZW5lcmFsIHB1cnBvc2UgdmlzaW9uIHRhc2tzLiBGbG9yZW5jZSBhY2hpZXZlcyBuZXcgc3RhdGUtb2YtdGhlLWFydCByZXN1bHRzIGluIG1ham9yaXR5IG9mIDQ0IHJlcHJlc2VudGF0aXZlIGJlbmNobWFya3MsIGUuZy4sIEltYWdlTmV0LTFLIHplcm8tc2hvdCBjbGFzc2lmaWNhdGlvbiB3aXRoIHRvcC0xIGFjY3VyYWN5IG9mIDgzLjc0IGFuZCB0aGUgdG9wLTUgYWNjdXJhY3kgb2YgOTcuMTgsIDYyLjQgbUFQIG9uIENPQ08gZmluZSB0dW5pbmcsIDgwLjM2IG9uIFZRQSwgYW5kIDg3Ljggb24gS2luZXRpY3MtNjAwLiIsLCxVbnJlbGVhc2VkLFVuaXRlZCBTdGF0ZXMgb2YgQW1lcmljYSwsLCw1MTIuMCwsMjAyNi0wNS0yNSAxMjoxNTowOCswMDowMCwsLCwsLEluZHVzdHJ5LFRydWUsLCwxMjI4ODAuMCxVbnJlbGVhc2VkLCwsMTA2OTUwLjYxNTY5MzI4MDA3LCxGUDE2LCw0MTI4MzEuODQ4NTQ0ODQxMTcsSGFyZHdhcmUsLCwsLE5vCkJBU0lDLUwsVmlzaW9uLEltYWdlIGNsYXNzaWZpY2F0aW9uLEdvb2dsZSwiSGlldSBQaGFtLCBaaWhhbmcgRGFpLCBHb2xuYXogR2hpYXNpLCBLZW5qaSBLYXdhZ3VjaGksIEhhbnhpYW8gTGl1LCBBZGFtcyBXZWkgWXUsIEppYWh1aSBZdSwgWWktVGluZyBDaGVuLCBNaW5oLVRoYW5nIEx1b25nLCBZb25naHVpIFd1LCBNaW5neGluZyBUYW4sIFF1b2MgVi4gTGUiLDIwMjEtMTEtMTksQ29tYmluZWQgU2NhbGluZyBmb3IgWmVyby1zaG90IFRyYW5zZmVyIExlYXJuaW5nLGh0dHBzOi8vYXJ4aXYub3JnL2Ficy8yMTExLjEwMDUwLDI0MS4wLFNPVEEgaW1wcm92ZW1lbnQsIlNPVEEgb24gSW1hZ2VOZXQgZm9yIGEgbW9kZWwgdGhhdCB3YXMgbm90IHRyYWluZWQgb24gSW1hZ2VOZXQgaW1hZ2VzOgoiIldlIHByZXNl</x:v>
      </x:c>
    </x:row>
    <x:row r="220" ht="18" customHeight="1">
      <x:c r="A220" s="17" t="n">
        <x:v>215</x:v>
      </x:c>
      <x:c r="B220" s="17" t="n">
        <x:v>310</x:v>
      </x:c>
      <x:c r="C220" s="160" t="str">
        <x:v>bnQgYSBjb21iaW5lZCBzY2FsaW5nIG1ldGhvZCDigJMgbmFtZWQgQkFTSUMg4oCTIHRoYXQgYWNoaWV2ZXMgODUuNyUgdG9wLTEgYWNjdXJhY3kgb24gdGhlIEltYWdlTmV0IElMU1ZSQy0yMDEyIHZhbGlkYXRpb24gc2V0IHdpdGhvdXQgbGVhcm5pbmcgZnJvbSBhbnkgbGFiZWxlZCBJbWFnZU5ldCBleGFtcGxlLiBUaGlzIGFjY3VyYWN5IHN1cnBhc3NlcyBiZXN0LXB1Ymxpc2hlZCBzaW1pbGFyIG1vZGVscyDigJMgQ0xJUCBhbmQgQUxJR04g4oCTIGJ5IDkuMyUiIiIsMzA3MDAwMDAwMC4wLDIuNEIgaW1hZ2UgbW9kZWwgKyA2NzBNIHRleHQgbW9kZWwsNC4xMmUrMjIsIjYuOWsgKyAxayArIDAuOGsgPSA4LjdrIFRQVXY0IGNvcmUtZGF5cyBmb3IgQkFTSUMtTCwgcGVyIFRhYmxlIDgKClR3byBjb3JlcyBwZXIgY2hpcCwgYW5kIDI3NSB0ZXJhZmxvcC9zIHBlciBjaGlwIAooaHR0cHM6Ly9jbG91ZC5nb29nbGUuY29tL3RwdS9kb2NzL3N5c3RlbS1hcmNoaXRlY3R1cmUtdHB1LXZtI3RwdV92NCkKCjI3NSB0ZXJhZmxvcHMgKiA4NzAwLzIgKiAyNCAqIDM2MDAgKiAwLjQgKGFzc3VtZWQgdXRpbGl6YXRpb24pID0gOC4zZTIyIiw4OTA1MDMxNzEyMDAwLDYuN0IgaW1hZ2UtdGV4dCBwYWlycywsLEdvb2dsZSBUUFUgdjQsLExpa2VseSwiV2UgcHJlc2VudCBhIGNvbWJpbmVkIHNjYWxpbmcgbWV0aG9kIC0gbmFtZWQgQkFTSUMgLSB0aGF0IGFjaGlldmVzIDg1LjclIHRvcC0xIGFjY3VyYWN5IG9uIHRoZSBJbWFnZU5ldCBJTFNWUkMtMjAxMiB2YWxpZGF0aW9uIHNldCB3aXRob3V0IGxlYXJuaW5nIGZyb20gYW55IGxhYmVsZWQgSW1hZ2VOZXQgZXhhbXBsZS4gVGhpcyBhY2N1cmFjeSBzdXJwYXNzZXMgYmVzdCBwdWJsaXNoZWQgc2ltaWxhciBtb2RlbHMgLSBDTElQIGFuZCBBTElHTiAtIGJ5IDkuMyUuIE91ciBCQVNJQyBtb2RlbCBhbHNvIHNob3dzIHNpZ25pZmljYW50IGltcHJvdmVtZW50cyBpbiByb2J1c3RuZXNzIGJlbmNobWFya3MuIEZvciBpbnN0YW5jZSwgb24gNSB0ZXN0IHNldHMgd2l0aCBuYXR1cmFsIGRpc3RyaWJ1dGlvbiBzaGlmdHMgc3VjaCBhcyBJbWFnZU5ldC17QSxSLFYyLFNrZXRjaH0gYW5kIE9iamVjdE5ldCwgb3VyIG1vZGVsIGFjaGlldmVzIDg0LjMlIHRvcC0xIGF2ZXJhZ2UgYWNjdXJhY3ksIG9ubHkgYSBzbWFsbCBkcm9wIGZyb20gaXRzIG9yaWdpbmFsIEltYWdlTmV0IGFjY3VyYWN5LiBUbyBhY2hpZXZlIHRoZXNlIHJlc3VsdHMsIHdlIHNjYWxlIHVwIHRoZSBjb250cmFzdGl2ZSBsZWFybmluZyBmcmFtZXdvcmsgb2YgQ0xJUCBhbmQgQUxJR04gaW4gdGhyZWUgZGltZW5zaW9uczogZGF0YSBzaXplLCBtb2RlbCBzaXplLCBhbmQgYmF0Y2ggc2l6ZS4gT3VyIGRhdGFzZXQgaGFzIDYuNkIgbm9pc3kgaW1hZ2UtdGV4dCBwYWlycywgd2hpY2ggaXMgNHggbGFyZ2VyIHRoYW4gQUxJR04sIGFuZCAxNnggbGFyZ2VyIHRoYW4gQ0xJUC4gT3VyIGxhcmdlc3QgbW9kZWwgaGFzIDNCIHdlaWdodHMsIHdoaWNoIGlzIDMuNzV4IGxhcmdlciBpbiBwYXJhbWV0ZXJzIGFuZCA4eCBsYXJnZXIgaW4gRkxPUHMgdGhhbiBBTElHTiBhbmQgQ0xJUC4gRmluYWxseSwgb3VyIGJhdGNoIHNpemUgaXMgNjU1MzYgd2hpY2ggaXMgMnggbW9yZSB0aGFuIENMSVAgYW5kIDR4IG1vcmUgdGhhbiBBTElHTi4gV2UgZW5jb3VudGVyZWQgdHdvIG1haW4gY2hhbGxlbmdlcyB3aXRoIHRoZSBzY2FsaW5nIHJ1bGVzIG9mIEJBU0lDLiBGaXJzdCwgdGhlIG1haW4gY2hhbGxlbmdlIHdpdGggaW1wbGVtZW50aW5nIHRoZSBjb21iaW5lZCBzY2FsaW5nIHJ1bGVzIG9mIEJBU0lDIGlzIHRoZSBsaW1pdGVkIG1lbW9yeSBvZiBhY2NlbGVyYXRvcnMsIHN1Y2ggYXMgR1BVcyBhbmQgVFBVcy4gVG8gb3ZlcmNvbWUgdGhlIG1lbW9yeSBsaW1pdCwgd2UgcHJvcG9zZSB0d28gc2ltcGxlIG1ldGhvZHMgd2hpY2ggbWFrZSB1c2Ugb2YgZ3JhZGllbnQgY2hlY2twb2ludGluZyBhbmQgbW9kZWwgcGFyYWxsZWxpc20uIFNlY29uZCwgd2hpbGUgaW5jcmVhc2luZyB0aGUgZGF0YXNldCBzaXplIGFuZCB0aGUgbW9kZWwgc2l6ZSBoYXMgYmVlbiB0aGUgZGVmYWN0byBtZXRob2QgdG8gaW1wcm92ZSB0aGUgcGVyZm9ybWFuY2Ugb2YgZGVlcCBsZWFybmluZyBtb2RlbHMgbGlrZSBCQVNJQywgdGhlIGVmZmVjdCBvZiBhIGxhcmdlIGNvbnRyYXN0aXZlIGJhdGNoIHNpemUgb24gc3VjaCBjb250cmFzdGl2ZS10cmFpbmVkIGltYWdlLXRleHQgbW9kZWxzIGlzIG5vdCB3ZWxsLXVuZGVyc3Rvb2QuIFRvIHNoZWQgbGlnaHQgb24gdGhlIGJlbmVmaXRzIG9mIGxhcmdlIGNvbnRyYXN0aXZlIGJhdGNoIHNpemVzLCB3ZSBkZXZlbG9wIGEgdGhlb3JldGljYWwgZnJhbWV3b3JrIHdoaWNoIHNob3dzIHRoYXQgbGFyZ2VyIGNvbnRyYXN0aXZlIGJhdGNoIHNpemVzIGxlYWQgdG8gc21hbGxlciBnZW5lcmFsaXphdGlvbiBnYXBzIGZvciBpbWFnZS10ZXh0IG1vZGVscyBzdWNoIGFzIEJBU0lDLiIsLCxVbnJlbGVhc2VkLFVuaXRlZCBTdGF0ZXMgb2YgQW1lcmljYSwsLCwsLDIwMjYtMDUtMjUgMTI6MTU6MDkrMDA6MDAsLCwsLCI2NTUzNiwgYnV0IHRoZXNlIGFyZSBpbWFnZS10ZXh0IHBhaXJzIG5vdCB0b2tlbnMKIiJGb3IgdGhlIGJhdGNoIHNpemUsIHdlIHVzZSA2NTUzNiBjb250cmFzdGl2ZQpsZWFybmluZyBleGFtcGxlcyBwZXIgbWluaWJhdGNoIiIiLEluZHVzdHJ5LCwsLDQzNTAuMCxVbnJlbGVhc2VkLCwsMTY4NC43NzA3MTIxMjYxMDIsLEJGMTYsLCxIYXJkd2FyZSwsLCwsTm8KU3dpbiBUcmFuc2Zvcm1lciBWMiAoU3dpblYyLUcpLCJWaXNpb24sVmlkZW8iLCJBY3Rpb24gcmVjb2duaXRpb24sSW1hZ2UgY2xhc3NpZmljYXRpb24iLE1pY3Jvc29mdCBSZXNlYXJjaCBBc2lhLCJaZSBMaXUsIEhhbiBIdSwgWXV0b25nIExpbiwgWmh1bGlhbmcgWWFvLCBaaGVuZGEgWGllLCBZaXh1YW4gV2VpLCBKaWEgTmluZywgWXVlIENhbywgWmhlbmcgWmhhbmcsIExpIERvbmcsIEZ1cnUgV2VpLCBCYWluaW5nIEd1byIsMjAyMS0xMS0xOCxTd2luIFRyYW5zZm9ybWVyIFYyOiBTY2FsaW5nIFVwIENhcGFjaXR5IGFuZCBSZXNvbHV0aW9uLGh0dHBzOi8vYXJ4aXYub3JnL2Ficy8yMTExLjA5ODgzdjIsMjczNi4wLCJTT1RBIGltcHJvdmVtZW50LEhpZ2hseSBjaXRlZCIsIiIiSXQgc2V0IG5ldyBwZXJmb3JtYW5jZSByZWNvcmRzIG9uIDQgcmVwcmVzZW50YXRpdmUgdmlzaW9uIHRhc2tzLCBpbmNsdWRpbmcgSW1hZ2VOZXQtVjIgaW1hZ2UgY2xhc3NpZmljYXRpb24sIENPQ08gb2JqZWN0IGRldGVjdGlvbiwgQURFMjBLIHNlbWFudGljIHNlZ21lbnRhdGlvbiwgYW5kIEtpbmV0aWNzLTQwMCB2aWRlbyBhY3Rpb24gY2xhc3NpZmljYXRpb24uIiIiLDMwMDAwMDAwMDAuMCwsMS4xZSsyMSwidHJhaW5lZCBvbiAiIjwwLjVrIiIgVFBVdjMgY29yZS1kYXlzIHBlciBUYWJsZSAyIChub3QgdHJhaW5lZCBvbiBUUFVzLCB0aGlzIGlzIGEgY29tcGFyaXNvbiB3aXRoIG90aGVyIHBhcGVycykKCkEgY29yZSBpcyAxMjMvMiB0ZXJhZmxvcHMKCjUwMCBjb3JlLWRheXMKPSA1MDAgKiAxMjMvMiB0cmlsbGlvbiAqIDI0ICogMzYwMCAqIDAuNCB1dGlsaXphdGlvbgp+PSAxLjFlMjEiLCwsLCxOVklESUEgQTEwMCBTWE00IDQwIEdCLCxDb25maWRlbnQsIkxhcmdlLXNjYWxlIE5MUCBtb2RlbHMgaGF2ZSBiZWVuIHNob3duIHRvIHNpZ25pZmljYW50bHkgaW1wcm92ZSB0aGUgcGVyZm9ybWFuY2Ugb24gbGFuZ3VhZ2UgdGFza3Mgd2l0aCBubyBzaWducyBvZiBzYXR1cmF0aW9uLiBUaGV5IGFsc28gZGVtb25zdHJhdGUgYW1hemluZyBmZXctc2hvdCBjYXBhYmlsaXRpZXMgbGlrZSB0aGF0IG9mIGh1bWFuIGJlaW5ncy4gVGhpcyBwYXBlciBhaW1zIHRvIGV4cGxvcmUgbGFyZ2Utc2NhbGUgbW9kZWxzIGluIGNvbXB1dGVyIHZpc2lvbi4gV2UgdGFja2xlIHRocmVlIG1ham9yIGlzc3VlcyBpbiB0cmFpbmluZyBhbmQgYXBwbGljYXRpb24gb2YgbGFyZ2UgdmlzaW9uIG1vZGVscywgaW5jbHVkaW5nIHRyYWluaW5nIGluc3RhYmlsaXR5LCByZXNvbHV0aW9uIGdhcHMgYmV0d2VlbiBwcmUtdHJhaW5pbmcgYW5kIGZpbmUtdHVuaW5nLCBhbmQgaHVuZ2VyIG9uIGxhYmVsbGVkIGRhdGEuIFRocmVlIG1haW4gdGVjaG5pcXVlcyBhcmUgcHJvcG9zZWQ6IDEpIGEgcmVzaWR1YWwtcG9zdC1ub3JtIG1ldGhvZCBjb21iaW5lZCB3aXRoIGNvc2luZSBhdHRlbnRpb24gdG8gaW1wcm92ZSB0cmFpbmluZyBzdGFiaWxpdHk7IDIpIEEgbG9nLXNwYWNlZCBjb250aW51b3VzIHBvc2l0aW9uIGJpYXMgbWV0aG9kIHRvIGVmZmVjdGl2ZWx5IHRyYW5zZmVyIG1vZGVscyBwcmUtdHJhaW5lZCB1c2luZyBsb3ctcmVzb2x1dGlvbiBpbWFnZXMgdG8gZG93bnN0cmVhbSB0YXNrcyB3aXRoIGhpZ2gtcmVzb2x1dGlvbiBpbnB1dHM7IDMpIEEgc2VsZi1zdXBlcnZpc2VkIHByZS10cmFpbmluZyBtZXRob2QsIFNpbU1JTSwgdG8gcmVkdWNlIHRoZSBuZWVkcyBvZiB2YXN0IGxhYmVsZWQgaW1hZ2VzLiBUaHJvdWdoIHRoZXNlIHRlY2huaXF1ZXMsIHRoaXMgcGFwZXIgc3VjY2Vzc2Z1bGx5IHRyYWluZWQgYSAzIGJpbGxpb24tcGFyYW1ldGVyIFN3aW4gVHJhbnNmb3JtZXIgVjIgbW9kZWwsIHdoaWNoIGlzIHRoZSBsYXJnZXN0IGRlbnNlIHZpc2lvbiBtb2RlbCB0byBkYXRlLCBhbmQgbWFrZXMgaXQgY2FwYWJsZSBvZiB0cmFpbmluZyB3aXRoIGltYWdlcyBvZiB1cCB0byAxLDUzNsOXMSw1MzYgcmVzb2x1dGlvbi4gSXQgc2V0IG5ldyBwZXJmb3JtYW5jZSByZWNvcmRzIG9uIDQgcmVwcmVzZW50YXRpdmUgdmlzaW9uIHRhc2tzLCBpbmNsdWRpbmcgSW1hZ2VOZXQtVjIgaW1hZ2UgY2xhc3NpZmljYXRpb24sIENPQ08gb2JqZWN0IGRldGVjdGlvbiwgQURFMjBLIHNlbWFudGljIHNlZ21lbnRhdGlvbiwgYW5kIEtpbmV0aWNzLTQwMCB2aWRlbyBhY3Rpb24gY2xhc3NpZmljYXRpb24uIEFsc28gbm90ZSBvdXIgdHJhaW5pbmcgaXMgbXVjaCBtb3JlIGVmZmljaWVudCB0aGFuIHRoYXQgaW4gR29vZ2xlJ3MgYmlsbGlvbi1sZXZlbCB2aXN1YWwgbW9kZWxzLCB3aGljaCBjb25zdW1lcyA0MCB0aW1lcyBsZXNzIGxhYmVsbGVkIGRhdGEgYW5kIDQwIHRpbWVzIGxlc3MgdHJhaW5pbmcgdGltZS4gQ29kZSBpcyBhdmFpbGFibGUgYXQgXHVybHt0aGlzIGh0dHBzIFVSTH0uIiwsLE9wZW4gd2VpZ2h0cyAodW5yZXN0cmljdGVkKSxDaGluYSwsLCwsLDIwMjYtMDUtMjUgMTI6MTU6MTArMDA6MDAsLCwsLCxJbmR1c3RyeSwsLCwsT3BlbiBzb3VyY2UsIk1JVCBsaWNlbnNlCgpodHRwczovL2dpdGh1Yi5jb20vbWljcm9zb2Z0L1N3aW4tVHJhbnNmb3JtZXIKCnRyYWluaW5nIGNvZGU6IGh0dHBzOi8vZ2l0aHViLmNvbS9taWNyb3NvZnQvU3dpbi1UcmFuc2Zvcm1lci9ibG9iL21haW4vZ2V0X3N0YXJ0ZWQubWQgIiwsMjMyNi42NjM2NTAzNzgxNjY1LCwsLCxIYXJkd2FyZSwsLCwsWWVzCkRlQkVSVGFWM2xhcmdlLExhbmd1YWdlLCJRdWVzdGlvbiBhbnN3ZXJpbmcsTGFuZ3VhZ2UgbW9kZWxpbmcvZ2VuZXJhdGlvbiIsTWljcm9zb2Z0IFJlc2VhcmNoLCJQZW5nY2hlbmcgSGUsIEppYW5mZW5nIEdhbywgV2Vpemh1IENoZW4iLDIwMjEtMTEtMTgsRGVCRVJUYVYzOiBJbXByb3ZpbmcgRGVCRVJUYSB1c2luZyBFTEVDVFJBLVN0eWxlIFByZS1UcmFpbmluZyB3aXRoIEdyYWRpZW50LURpc2VudGFuZ2xlZCBFbWJlZGRpbmcgU2hhcmluZyxodHRwczovL2FyeGl2Lm9yZy9hYnMvMjExMS4wOTU0MywsLCw0MTgwMDAwMDAuMCwiZnJvbSBIRiAiIlRoZSBEZUJFUlRhIFYzIGxhcmdlIG1vZGVsIGNvbWVzIHdpdGggMjQgbGF5ZXJzIGFuZCBhIGhpZGRlbiBzaXplIG9mIDEwMjQgLiBJdHMgdG90YWwgcGFyYW1ldGVyIG51bWJlciBpcyA0MThNIHNpbmNlIHdlIHVzZSBhIHZvY2FidWxhcnkgY29udGFpbmluZyAxMjhLIHRva2VucyB3aGljaCBpbnRyb2R1Y2UgMTMxTSBwYXJhbWV0ZXJzIGluIHRoZSBFbWJlZGRpbmcgbGF5ZXIuICBUaGlzIG1vZGVsIHdhcyB0cmFpbmVkIHVzaW5nIHRoZSAxNjBHQiBkYXRhIGFzIERlQkVSVGEgVjIuIiIiLDEuMDcwMDhlKzIwLDZORCA9IDYgRkxPUCAvIHBhcmFtZXRlciAvIHRva2VuICogNDI2NjY2NjY2NjcgdG9rZW5zICogNDE4MDAwMDAwIHBhcmFtZXRlcnMgPSAxLjA3MDA4ZSsyMCBGTE9QLDQyNjY2NjY2NjY3LCIiIldlIHRyYWluIHRob3NlIG1vZGVscyB3aXRoIDE2MEdCIGRhdGEiIiAKZnJvbSBUYWJsZSA4Cldpa2krQm9vayAxNkdCCk9wZW5XZWJUZXh0IDM4R0IKU3RvcmllcyAgMzFHQgpDQy1OZXdzIDc2R0IKIiJBbGwgdGhlIG1vZGVscyBhcmUgdHJhaW5lZCBmb3IgNTAwLDAwMCBzdGVwcyB3aXRoIGEgYmF0Y2ggc2l6ZSBvZiA4MTkyIGFuZCB3YXJtaW5nIHVwIHN0ZXBzIG9mIDEwLDAwMC4iIgoKMTYwR0IqIDIwME0gd29yZHMgcGVyIEdCICogNC8zIHRva2VucyBwZXIgRW5nbGlzaCB3b3JkIH4gNDI2NjY2NjY2NjcKCkJhdGNoIFNpemUgOGsKTWF4IFN0ZXBzIDUwMGsKc2VxdWVuY2UgbGVuZ3RoIHVua25vd24iLCwsLCxMaWtlbHksIlRoaXMgcGFwZXIgcHJlc2VudHMgYSBuZXcgcHJlLXRyYWluZWQgbGFuZ3VhZ2UgbW9kZWwsIERlQkVSVGFWMywgd2hpY2ggaW1wcm92ZXMgdGhlIG9yaWdpbmFsIERlQkVSVGEgbW9kZWwgYnkgcmVwbGFjaW5nIG1hc2sgbGFuZ3VhZ2UgbW9kZWxpbmcgKE1MTSkgd2l0aCByZXBsYWNlZCB0b2tlbiBkZXRlY3Rpb24gKFJURCksIGEgbW9yZSBzYW1wbGUtZWZmaWNpZW50IHByZS10cmFpbmluZyB0YXNrLiBPdXIgYW5hbHlzaXMgc2hvd3MgdGhhdCB2YW5pbGxhIGVtYmVkZGluZyBzaGFyaW5nIGluIEVMRUNUUkEgaHVydHMgdHJhaW5pbmcgZWZmaWNpZW5jeSBhbmQgbW9kZWwgcGVyZm9ybWFuY2UuIFRoaXMgaXMgYmVjYXVzZSB0aGUgdHJhaW5pbmcgbG9zc2VzIG9mIHRoZSBkaXNjcmltaW5hdG9yIGFuZCB0aGUgZ2VuZXJhdG9yIHB1bGwgdG9rZW4gZW1iZWRkaW5ncyBpbiBkaWZmZXJlbnQgZGlyZWN0aW9ucywgY3JlYXRpbmcgdGhlICIidHVnLW9mLXdhciIiIGR5bmFtaWNzLiBXZSB0aHVzIHByb3Bvc2UgYSBuZXcgZ3JhZGllbnQtZGlzZW50YW5nbGVkIGVtYmVkZGluZyBzaGFyaW5nIG1ldGhvZCB0aGF0IGF2b2lkcyB0aGUgdHVnLW9mLXdhciBkeW5hbWljcywgaW1wcm92aW5nIGJvdGggdHJhaW5pbmcgZWZmaWNpZW5jeSBhbmQgdGhlIHF1YWxpdHkgb2YgdGhlIHByZS10cmFpbmVkIG1vZGVsLiBXZSBoYXZlIHByZS10cmFpbmVkIERlQkVSVGFWMyB1c2luZyB0aGUgc2FtZSBzZXR0aW5ncyBhcyBEZUJFUlRhIHRvIGRlbW9uc3RyYXRlIGl0cyBleGNlcHRpb25hbCBwZXJmb3JtYW5jZSBvbiBhIHdpZGUgcmFuZ2Ugb2YgZG93bnN0cmVhbSBuYXR1cmFsIGxhbmd1YWdlIHVuZGVyc3RhbmRpbmcgKE5MVSkgdGFza3MuIFRha2luZyB0aGUgR0xVRSBiZW5jaG1hcmsgd2l0aCBlaWdodCB0YXNrcyBhcyBhbiBleGFtcGxlLCB0aGUgRGVCRVJUYVYzIExhcmdlIG1vZGVsIGFjaGlldmVzIGEgOTEuMzclIGF2ZXJhZ2Ugc2NvcmUsIHdoaWNoIGlzIDEuMzclIG92ZXIgRGVCRVJUYSBhbmQgMS45MSUgb3ZlciBFTEVDVFJBLCBzZXR0aW5nIGEgbmV3IHN0YXRlLW9mLXRoZS1hcnQgKFNPVEEpIGFtb25nIHRoZSBtb2RlbHMgd2l0aCBhIHNpbWlsYXIgc3RydWN0dXJlLiBGdXJ0aGVybW9yZSwgd2UgaGF2ZSBwcmUtdHJhaW5lZCBhIG11bHRpLWxpbmd1YWwgbW9kZWwgbURlQkVSVGEgYW5kIG9ic2VydmVkIGEgbGFyZ2VyIGltcHJvdmVtZW50IG92ZXIgc3Ryb25nIGJhc2VsaW5lcyBjb21wYXJlZCB0byBFbmdsaXNoIG1vZGVscy4gRm9yIGV4YW1wbGUsIHRoZSBtRGVCRVJUYSBCYXNlIGFjaGlldmVzIGEgNzkuOCUgemVyby1zaG90IGNyb3NzLWxpbmd1YWwgYWNjdXJhY3kgb24gWE5MSSBhbmQgYSAzLjYlIGltcHJvdmVtZW50IG92ZXIgWExNLVIgQmFzZSwgY3JlYXRpbmcgYSBuZXcgU09UQSBvbiB0aGlzIGJlbmNobWFyay4gV2UgaGF2ZSBtYWRlIG91ciBwcmUtdHJhaW5lZCBtb2RlbHMgYW5kIGluZmVyZW5jZSBjb2RlIHB1YmxpY2x5IGF2YWlsYWJsZSBhdCB0aGlzIGh0dHBzIFVSTC4iLCwsT3BlbiB3ZWlnaHRzICh1bnJlc3RyaWN0ZWQpLFVuaXRlZCBTdGF0ZXMgb2YgQW1lcmljYSwsLCwsLDIwMjUtMTEtMjggMTE6NTM6NDQrMDA6MDAsLCwsLCxJbmR1c3RyeSwsLCwsT3BlbiBzb3VyY2UsIk1JVCBsaWNlbnNlCgpodHRwczovL2dpdGh1Yi5jb20vbWljcm9zb2Z0L0RlQkVSVGEKCmh0dHBzOi8vaHVnZ2luZ2ZhY2UuY28vbWljcm9zb2Z0L2RlYmVydGEtdjMtbGFyZ2UiLCwsLCwsLE9wZXJhdGlvbiBjb3VudGluZyxtaWNyb3NvZnQsLCwsWWVzCkVTTTF2LEJpb2xvZ3ksIlByb3RlaW5zLFByb3RlaW4gb3IgbnVjbGVvdGlkZSBsYW5ndWFnZSBtb2RlbCAocExNL25MTSksUHJvdGVpbiBwYXRob2dlbmljaXR5IHByZWRpY3Rpb24iLCJGYWNlYm9vayBBSSBSZXNlYXJjaCxOZXcgWW9yayBVbml2ZXJzaXR5IChOWVUpLFVuaXZlcnNpdHkgb2YgQ2FsaWZvcm5pYSAoVUMpIEJlcmtlbGV5IiwiSm9zaHVhIE1laWVyLCBSb3NoYW4gUmFvLCBSb2JlcnQgVmVya3VpbCwgSmFzb24gTGl1LCBUb20gU2VyY3UsIEFsZXhhbmRlciBSaXZlcyIsMjAyMS0xMS0xNyxMYW5ndWFnZSBtb2RlbHMgZW5hYmxlIHplcm8tc2hvdCBwcmVkaWN0aW9uIG9mIHRoZSBlZmZlY3RzIG9mIG11dGF0aW9ucyBvbiBwcm90ZWluIGZ1bmN0aW9uLGh0dHBzOi8vd3d3LmJpb3J4aXYub3JnL2NvbnRlbnQvMTAuMTEwMS8yMDIxLjA3LjA5LjQ1MDY0OHYyLDcxMy4wLCwsNjUwMDAwMDAwLjAsIiIiV2UgdHJhaW4gRVNNLTF2LCBhIDY1ME0gcGFyYW1ldGVyIHRyYW5zZm9ybWVyIGxhbmd1YWdlIG1vZGVsIGZvciBwcmVkaWN0aW9uIG9mIHZhcmlhbnQgZWZmZWN0cyIiIiwxLjM1MDAwMDAwMDAwMDAwMDdlKzIwLCIiIkVTTS0xdiBtb2RlbHMgYXJlIHByZS10cmFpbmVkIGZvciA2IGRheXMgb24gNjQgVjEwMCBHUFVzIiIgW0YgLSBDb21wdXRlIGNvc3RzXQpBc3N1bWluZyAgVjEwMCBQQ0llIHNpbmdsZSBwcmVjaXNpb24gMTQgVEZMT1BTIGFuZCAwLjMgdXRpbGl6YXRpb24gcmF0ZSAKCkVzdGltYXRlOiAoNioyNCozNjAwKSBzICogMTRlMTIgRkxPUC9zICogMC4zICo2NCA9IDEuNGUyMCBGTE9QcwoKQWx0ZXJuYXRpdmUgZXN0aW1hdGUgYmFzZWQgb24gRmlndXJlIDc6IAoxMF4oNy41KSBHUFUtc2Vjb25kcyAqIDE0ZTEyIEZMT1AvcyAqIDAuMyA9IDEuM2UyMCBGTE9QcwoKTWVhbjogMS4zNWUyMCBGTE9QIiwyMjA1MDAwMDAwMCwiIiJXZSB0cmFpbiBFU00tMXYsIGEgNjUwTSBwYXJhbWV0ZXIgdHJhbnNmb3JtZXIgbGFuZ3VhZ2UgbW9kZWwgZm9yIHByZWRpY3Rpb24gb2YgdmFyaWFudCBlZmZlY3RzLCBvbiA5OCBtaWxsaW9uIGRpdmVyc2UgcHJvdGVpbiBzZXF1ZW5jZXMgYWNyb3NzIGV2b2x1dGlvbiIiIiwsLE5WSURJQSBWMTAwLCxDb25maWRlbnQsIkluIHRoZSBmaWVsZCBvZiBhcnRpZmljaWFsIGludGVsbGlnZW5jZSwgYSBjb21iaW5hdGlvbiBvZiBzY2FsZSBpbiBkYXRhIGFuZCBtb2RlbCBjYXBhY2l0eSBlbmFibGVkIGJ5IHVuc3VwZXJ2aXNlZCBsZWFybmluZyBoYXMgbGVkIHRvIG1ham9yIGFkdmFuY2VzIGluIHJlcHJlc2VudGF0aW9uIGxlYXJuaW5nIGFuZCBzdGF0aXN0aWNhbCBnZW5lcmF0aW9uLiBJbiB0aGUgbGlmZSBzY2llbmNlcywgdGhlIGFudGljaXBhdGVkIGdyb3d0aCBvZiBzZXF1ZW5jaW5nIHByb21pc2VzIHVucHJlY2VkZW50ZWQgZGF0YSBvbiBuYXR1cmFsIHNlcXVlbmNlIGRpdmVyc2l0eS4gUHJvdGVpbiBsYW5ndWFnZSBtb2RlbGluZyBhdCB0aGUgc2NhbGUgb2YgZXZvbHV0aW9uIGlzIGEgbG9naWNhbCBzdGVwIHRvd2FyZCBwcmVkaWN0aXZlIGFuZCBnZW5lcmF0aXZlIGFydGlmaWNpYWwgaW50ZWxsaWdlbmNlIGZvciBiaW9sb2d5LiBUbyB0aGlzIGVuZCwgd2UgdXNlIHVuc3VwZXJ2aXNlZCBsZWFybmluZyB0byB0cmFpbiBhIGRlZXAgY29udGV4dHVhbCBsYW5ndWFnZSBtb2RlbCBvbiA4NiBiaWxsaW9uIGFtaW5vIGFjaWRzIGFjcm9zcyAyNTAgbWlsbGlvbiBwcm90ZWluIHNlcXVlbmNlcyBzcGFubmluZyBldm9sdXRpb25hcnkgZGl2ZXJzaXR5LiBUaGUgcmVzdWx0aW5nIG1vZGVsIGNvbnRhaW5zIGluZm9ybWF0aW9uIGFib3V0IGJpb2xvZ2ljYWwgcHJvcGVydGllcyBpbiBpdHMgcmVwcmVzZW50YXRpb25zLiBUaGUgcmVwcmVzZW50YXRpb25zIGFyZSBsZWFybmVkIGZyb20gc2VxdWVuY2UgZGF0YSBhbG9uZS4gVGhlIGxlYXJuZWQgcmVwcmVzZW50YXRpb24gc3BhY2UgaGFzIGEgbXVsdGlzY2FsZSBvcmdhbml6YXRpb24KcmVmbGVjdGluZyBzdHJ1Y3R1cmUgZnJvbSB0aGUgbGV2ZWwgb2YgYmlvY2hlbWljYWwgcHJvcGVydGllcyBvZiBhbWlubyBhY2lkcyB0byByZW1vdGUgaG9tb2xvZ3kgb2YgcHJvdGVpbnMuIEluZm9ybWF0aW9uIGFib3V0IHNlY29uZGFyeSBhbmQgdGVydGlhcnkgc3RydWN0dXJlIGlzIGVuY29kZWQgaW4gdGhlIHJlcHJlc2VudGF0aW9ucyBhbmQgY2FuIGJlIGlkZW50aWZpZWQgYnkgbGluZWFyIHByb2plY3Rpb25zLiBSZXByZXNlbnRhdGlvbiBsZWFybmluZwpwcm9kdWNlcyBmZWF0dXJlcyB0aGF0IGdlbmVyYWxpemUgYWNyb3NzIGEgcmFuZ2Ugb2YgYXBwbGljYXRpb25zLCBlbmFibGluZyBzdGF0ZS1vZi10aGUtYXJ0IHN1cGVydmlzZWQgcHJlZGljdGlvbiBvZiBtdXRhdGlvbmFsIGVmZmVjdCBhbmQgc2Vjb25kYXJ5IHN0cnVjdHVyZSBhbmQgaW1wcm92aW5nIHN0YXRlLW9mLXRoZS1hcnQgZmVhdHVyZXMgZm9yIGxvbmctcmFuZ2UgY29udGFjdCBwcmVkaWN0aW9uLiIsLCxPcGVuIHdlaWdodHMgKHVucmVzdHJpY3RlZCksIlVuaXRlZCBTdGF0ZXMgb2YgQW1lcmljYSxGcmFuY2UsVW5pdGVkIFN0YXRlcyBvZiBBbWVyaWNhLFVuaXRlZCBTdGF0ZXMgb2YgQW1lcmljYSIsLCwsNjQuMCwsMjAyNi0wMS0wMSAxNDowMToyMyswMDowMCwsLCwsLCJJbmR1c3RyeSxBY2FkZW1pYSxBY2FkZW1pYSIsLCwsLFVucmVsZWFzZWQsIk1JVCBmb3IgY29kZS93ZWlnaHRzLiBVbmlyZWYgZGF0YSBoYXMgY29tbWVyY2lhbCBsaWNlbnNlCmh0dHBzOi8vZ2l0aHViLmNvbS9mYWNlYm9va3Jlc2VhcmNoL2VzbSIsLCwsLCwzODcwNy4yOTU0OTY4MTEyOSxIYXJkd2FyZSwsLCwsWWVzCkFsaWNlTWluZC1NTVUsLEltYWdlIFVuZGVyc3RhbmRpbmcsQWxpYmFiYSwiTWluZyBZYW4sIEhhaXlhbmcgWHUsIENoZW5saWFuZyBMaSwgSnVuZmVuZyBUaWFuLCBCaW4gQmksIFdlaSBXYW5nLCBXZWlodWEgQ2hlbiwgWGlhbnpoZSBYdSwgRmFuIFdhbmcsIFpoZW5nIENhbywgWmhpY2hlbmcgWmhhbmcsIFFpeXUgWmhhbmcsIEppIFpoYW5nLCBTb25nZmFuZyBIdWFuZywgRmVpIEh1YW5nLCBMdW8gU2ksIFJvbmcgSmluIiwyMDIxLTExLTE3LEFjaGlldmluZyBodW1hbiBwYXJpdHkgb24gdmlzdWFsIHF1ZXN0aW9uIGFuc3dlcmluZyxodHRwczovL2FyeGl2Lm9yZy9hYnMvMjExMS4wODg5NiwsIkhpc3RvcmljYWwgc2lnbmlmaWNhbmNlLFNPVEEgaW1wcm92ZW1lbnQiLCJXYXMgdGhlIHRvcCBvZiB0aGUgVlFBIENoYWxsZW5nZSBMZWFkZXJib2FyZCBmb3IgdGhlIHN0YW5kYXJkIHRlc3QsIHNjb3JpbmcgODEuMjYsIHN1cnBhc3NpbmcgYm90aCBodW1hbiBhbmQgcHJldmlvdXMgcmVjb3JkLWhvbGRlci4gIiwsIkF0IGxlYXN0IDUuNDE1QiBiZWNhdWVzIGl0IHVzZXMgNDYgdmlzdWFsIG1vZGVscyB3aGljaCBhcmUgZWl0aGVyIDExME0gKDExME0gKiA0NiA9IDUuMDZCKSBvciAzNDVNICBwYXJhbWV0ZXJzIGVhY2guIEl0IGFsc28gdXNlcyBTdHJ1Y3R1cmVMTSwgd2hpY2ggaXMgMzU1TSBwYXJhbWV0ZXJzLCBhbmQgc29tZSBvdGhlciByZWxhdGl2ZWx5IGluc2lnbmlmaWNhbnQgKGluIHRlcm1zIG9mIHBhcmFtZXRlciBjb3VudCkgY29tcG9uZW50cy4iLCwsMTI2NDkwMDAsLCwsTlZJRElBIEExMDAsIlN1cGVydmlzZWQgZmluZS10dW5pbmcgKFNGVCksU3VwZXJ2aXNlZCIsTGlrZWx5LFRoZSBWaXN1YWwgUXVlc3Rpb24gQW5zd2VyaW5nIChWUUEpIHRhc2sgdXRpbGl6ZXMgYm90aCB2aXN1YWwgaW1hZ2UgYW5kIGxhbmd1YWdlIGFuYWx5c2lzIHRvIGFuc3dlciBhIHRleHR1YWwgcXVlc3Rpb24gd2l0aCByZXNwZWN0IHRvIGFuIGltYWdlLiBJdCBoYXMgYmVlbiBhIHBvcHVsYXIgcmVzZWFyY2ggdG9waWMgd2l0aCBhbiBpbmNyZWFzaW5nIG51bWJlciBvZiByZWFsLXdvcmxkIGFwcGxpY2F0aW9ucyBpbiB0aGUgbGFzdCBkZWNhZGUuIFRoaXMgcGFwZXIgZGVzY3JpYmVzIG91ciByZWNlbnQgcmVzZWFyY2ggb2YgQWxpY2VNaW5kLU1NVSAoQUxJYmFiYeKAmXMgQ29sbGVjdGlvbiBvZiBFbmNvZGVyLWRlY29kZXJzIGZyb20gTWFjaGluZSBJbnRlbGxpZ2VOY2UgbGFiIG9mIERhbW8gYWNhZGVteSAtIE11bHRpTWVkaWEgVW5kZXJzdGFuZGluZykgdGhhdCBvYnRhaW5zIHNpbWlsYXIgb3IgZXZlbiBzbGlnaHRseSBiZXR0ZXIgcmVzdWx0cyB0aGFuIGh1bWFuIGJlaW5nIGRvZXMgb24gVlFBLiBUaGlzIGlzIGFjaGlldmVkIGJ5IHN5c3RlbWF0aWNhbGx5IGltcHJvdmluZyB0aGUgVlFBIHBpcGVsaW5lIGluY2x1ZGluZzogKDEpIHByZS10cmFpbmluZyB3aXRoIGNvbXByZWhlbnNpdmUgdmlzdWFsIGFuZCB0ZXh0dWFsIGZlYXR1cmUgcmVwcmVzZW50YXRpb247ICgyKSBlZmZlY3RpdmUgY3Jvc3MtbW9kYWwgaW50ZXJhY3Rpb24gd2l0aCBsZWFybmluZyB0byBhdHRlbmQ7IGFuZCAoMykgQSBub3ZlbCBrbm93bGVkZ2UgbWluaW5nIGZyYW1ld29yayB3aXRoIHNwZWNpYWxpemVkIGV4cGVydCBtb2R1bGVzIGZvciB0aGUgY29tcGxleCBWUUEgdGFzay4gVHJlYXRpbmcgZGlmZmVyZW50IHR5cGVzIG9mIHZpc3VhbCBxdWVzdGlvbnMgd2l0aCBjb3JyZXNwb25kaW5nIGV4cGVydGlzZSBuZWVkZWQgcGxheXMgYW4gaW1wb3J0YW50IHJvbGUgaW4gYm9vc3RpbmcgdGhlIHBlcmZvcm1hbmNlIG9mIG91ciBWUUEgYXJjaGl0ZWN0dXJlIHVwIHRvIHRoZSBodW1hbiBsZXZlbC4gQW4gZXh0ZW5zaXZlIHNldCBvZiBleHBlcmltZW50cyBhbmQgYW5hbHlzaXMgYXJlIGNvbmR1Y3RlZCB0byBkZW1vbnN0cmF0ZSB0aGUgZWZmZWN0aXZlbmVzcyBvZiB0aGUgbmV3IHJlc2VhcmNoIHdvcmsuLDMwLjAsLFVucmVsZWFzZWQsQ2hpbmEsLCwsOC4wLCwyMDI2LTA2LTMwIDIwOjAyOjQxKzAwOjAwLCwsLCwsSW5kdXN0cnksLCwsLCwsLCwsLCw2NDUxLjIxNTkxNjEzNTIxNSwsLCwsLE5vClZpVC1HLzE0IChMaVQpLFZpc2lvbixJbWFnZSBjbGFzc2lmaWNhdGlvbixHb29nbGUgUmVzZWFyY2gsIlhpYW9odWEgWmhhaSwgWGlhbyBXYW5nLCBCYXNpbCBNdXN0YWZhLCBBbmRyZWFzIFN0ZWluZXIsIERhbmllbCBLZXlzZXJzLCBBbGV4YW5kZXIgS29sZXNuaWtvdiwgTHVjYXMgQmV5ZXIiLDIwMjEtMTEtMTUsWmVyby1TaG90IFRyYW5zZmVyIHdpdGggTG9ja2VkLWltYWdlIFRleHQgVHVuaW5nLGh0dHBzOi8vYXJ4aXYub3JnL2Ficy8yMTExLjA3OTkxdjMsNzIzLjAsU09UQSBpbXByb3ZlbWVudCwiIiJGb3IgZXhhbXBsZSwgaXQgYWNoaWV2ZXMgODIuNSUgYWNjdXJhY3kgb24gdGhlIGNoYWxsZW5naW5nIE9iamVjdE5ldCB0ZXN0IHNldCBbMV0sIG91dHBlcmZvcm1pbmcgdGhlIHByZXZpb3VzIHN0YXRlLW9mLXRoZS1hcnQgbWV0aG9kIFs0Nl0gYnkgMTAuMiUuIiIiLDMwMDUwMDAwMDAuMCxUYWJsZSA3LCwiVGhleSBzdGFydCB3aXRoIHRoZSBWaVQtRy8xNCBpbWFnZSBtb2RlbCBhbmQgdHJhaW4gdGhlaXIgb3duIHRleHQgbW9kZWwuIFZpVC1HLzE0IGlzIDMuNGUyMS4gCgpUaGV5IGFsc28gc2F5ICIiV2UgdXNlIDEyOCBUUFUgY29yZXMgYnkgZGVmYXVsdCBmb3IgdGhlIGFib3ZlIGV4cGVyaW1lbnRzLCBhbmQgMjU2IFRQVSBjb3JlcyBmb3Igb3VyIGJlc3QgcnVuIHdpdGggMTggYmlsbGlvbiBzZWVuIGltYWdlLXRleHQgcGFpcnMiIiB3aGljaCBtYXkgYmUgcmVsZXZhbnQuIiwxMDQwMDAwMDAwMDAwLCJMYXJnZXN0IGRhdGFzZXQgaXMgIiI0IGJpbGxpb24gaW1hZ2UgYW5kIGFsdC10ZXh0IHBhaXJzIiIuIFRoaXMgaXMgcm91bmRlZCBkb3duIHNsaWdodGx5OyB0aGUgb3RoZXIgZGF0YXNldHMgYXJlIG11Y2ggc21hbGxlci4iLCwsR29vZ2xlIFRQVSB2MywsQ29uZmlkZW50LCJUaGlzIHBhcGVyIHByZXNlbnRzIGNvbnRyYXN0aXZlLXR1bmluZywgYSBzaW1wbGUgbWV0aG9kIGVtcGxveWluZyBjb250cmFzdGl2ZSB0cmFpbmluZyB0byBhbGlnbiBpbWFnZSBhbmQgdGV4dCBtb2RlbHMgd2hpbGUgc3RpbGwgdGFraW5nIGFkdmFudGFnZSBvZiB0aGVpciBwcmUtdHJhaW5pbmcuIEluIG91ciBlbXBpcmljYWwgc3R1ZHkgd2UgZmluZCB0aGF0IGxvY2tlZCBwcmUtdHJhaW5lZCBpbWFnZSBtb2RlbHMgd2l0aCB1bmxvY2tlZCB0ZXh0IG1vZGVscyB3b3JrIGJlc3QuIFdlIGNhbGwgdGhpcyBpbnN0YW5jZSBvZiBjb250cmFzdGl2ZS10dW5pbmcgIiJMb2NrZWQtaW1hZ2UgVHVuaW5nIiIgKExpVCksIHdoaWNoIGp1c3QgdGVhY2hlcyBhIHRleHQgbW9kZWwgdG8gcmVhZCBvdXQgZ29vZCByZXByZXNlbnRhdGlvbnMgZnJvbSBhIHByZS10cmFpbmVkIGltYWdlIG1vZGVsIGZvciBuZXcgdGFza3MuIEEgTGlUIG1vZGVsIGdhaW5zIHRoZSBjYXBhYmlsaXR5IG9mIHplcm8tc2hvdCB0cmFuc2ZlciB0byBuZXcgdmlzaW9uIHRhc2tzLCBzdWNoIGFzIGltYWdlIGNsYXNzaWZpY2F0aW9uIG9yIHJldHJpZXZhbC4gVGhlIHByb3Bvc2VkIExpVCBpcyB3aWRlbHkgYXBwbGljYWJsZTsgaXQgd29ya3MgcmVsaWFibHkgd2l0aCBtdWx0aXBsZSBwcmUtdHJhaW5pbmcgbWV0aG9kcyAoc3VwZXJ2aXNlZCBhbmQgdW5zdXBlcnZpc2VkKSBhbmQgYWNyb3NzIGRpdmVyc2UgYXJjaGl0ZWN0dXJlcyAoUmVzTmV0LCBWaXNpb24gVHJhbnNmb3JtZXJzIGFuZCBNTFAtTWl4ZXIpIHVzaW5nIHRocmVlIGRpZmZlcmVudCBpbWFnZS10ZXh0IGRhdGFzZXRzLiBXaXRoIHRoZSB0cmFuc2Zvcm1lci1iYXNlZCBwcmUtdHJhaW5lZCBWaVQtZy8xNCBtb2RlbCwgdGhlIExpVCBtb2RlbCBhY2hpZXZlcyA4NS4yJSB6ZXJvLXNob3QgdHJhbnNmZXIgYWNjdXJhY3kgb24gdGhlIEltYWdlTmV0IHRlc3Qgc2V0LCBhbmQgODIuNSUgb24gdGhlIGNoYWxsZW5naW5nIG91dC1vZi1kaXN0cmlidXRpb24gT2JqZWN0TmV0IHRlc3Qgc2V0LiIsNC41LCxVbnJlbGVhc2VkLFVuaXRlZCBTdGF0ZXMgb2YgQW1lcmljYSxWaVQtRy8xNCwsLCwsMjAyNi0wNS0yNSAxMjoxNToxMCswMDowMCwsLCwsLEluZHVzdHJ5LCwsLCxPcGVuIHNvdXJjZSwiQXBhY2hlIDIuMCBsaWNlbnNlCgpodHRwczovL2NvbGFiLnJlc2VhcmNoLmdvb2dsZS5jb20vZ2l0aHViL2dvb2dsZS1yZXNlYXJjaC9iaWdfdmlzaW9uL2Jsb2IvbWFpbi9iaWdfdmlzaW9uL2NvbmZpZ3MvcHJvai9pbWFnZV90ZXh0L2xpdC5pcHluYgoKaHR0cHM6Ly9naXRodWIuY29tL2dvb2dsZS1yZXNlYXJjaC9iaWdfdmlzaW9uIiwsLCwsLCwsLCwsLE5vCkVxdWlEb2NrLEJpb2xvZ3ksUHJvdGVpbnMsIk1hc3NhY2h1c2V0dHMgSW5zdGl0dXRlIG9mIFRlY2hub2xvZ3kgKE1JVCksRVRIIFp1cmljaCxUZW5jZW50IiwiT2N0YXZpYW4tRXVnZW4gR2FuZWEsIFhpbnl1YW4gSHVhbmcsIENoYXJsb3R0ZSBCdW5uZSwgWWF0YW8gQmlhbiwgUmVnaW5hIEJhcnppbGF5LCBUb21taSBKYWFra29sYSwgQW5kcmVhcyBLcmF1c2UiLDIwMjEtMTEtMTUsSW5kZXBlbmRlbnQgU0UoMyktRXF1aXZhcmlhbnQgTW9kZWxzIGZvciBFbmQtdG8tRW5kIFJpZ2lkIFByb3RlaW4gRG9ja2luZyxodHRwczovL2FyeGl2Lm9yZy9hYnMvMjExMS4wNzc4NiwxNzEuMCwsIiIiRW1waXJpY2FsbHksIHdlIGFjaGlldmUgc2lnbmlmaWNhbnQgcnVubmluZyB0aW1lIGltcHJvdmVtZW50cyBhbmQgb2Z0ZW4gb3V0cGVyZm9ybSBleGlzdGluZyBkb2NraW5nIHNvZnR3YXJlIGRlc3BpdGUgbm90IHJlbHlpbmcgb24gaGVhdnkgY2FuZGlkYXRlIHNhbXBsaW5nLCBzdHJ1Y3R1cmUgcmVmaW5lbWVudCwgb3IgdGVtcGxhdGVzLiIiCgpkaWQgbm90IGhhdmUgYmVzdCByZXN1bHRzLCBwZXIgVGFibGUgMSIsLCwxLjA4ZSsxOSwiVHJhaW5pbmcgZGV0YWlscyBoZXJlOgoKaHR0cHM6Ly9kb2NzLm52aWRpYS5jb20vYmlvbmVtby1mcmFtZXdvcmsvbGF0ZXN0L21vZGVscy9lcXVpZG9jay5odG1sCgozMiBBMTAwcyBjYW4gZG8gMzAgZXBvY2hzIHBlciBob3VyIG9uIHRoZSBESVBTIGRhdGFzZXQuIEVxdWlkb2NrIHdhcyB0cmFpbmVkIG9uIDMwIGVwb2NocyBvbiBESVBTIGFuZCAxNTAgZXBvY2hzIG9uIERCNS41LiBESVBTIGlzIGFib3V0IDEwMHggYmlnZ2VyLCBzbyB0aGUgbGFyZ2UgbWFqb3JpdHkgb2YgY29tcHV0ZSB3YXMgRElQUy4KCjMyIEExMDAtaG91cnMgPSAzMTIgdGVyYWZsb3BzICogMzIgKiAzNjAwICogMC4zIAp+PSAxLjA4ZTE5IiwzOTkzOCwiRElQUyBEYXRhc2V0OgozOSw5MzcgcHJvdGVpbiBwYWlycwoKVG90YWwgZGF0YSBwb2ludHMgPSAzOSw5MzcgPSAzLjk5MzdlNCIsLCwsLExpa2VseSwiUHJvdGVpbiBjb21wbGV4IGZvcm1hdGlvbiBpcyBhIGNlbnRyYWwgcHJvYmxlbSBpbiBiaW9sb2d5LCBiZWluZyBpbnZvbHZlZCBpbiBtb3N0IG9mIHRoZSBjZWxsJ3MgcHJvY2Vzc2VzLCBhbmQgZXNzZW50aWFsIGZvciBhcHBsaWNhdGlvbnMsIGUuZy4gZHJ1ZyBkZXNpZ24gb3IgcHJvdGVpbiBlbmdpbmVlcmluZy4gV2UgdGFja2xlIHJpZ2lkIGJvZHkgcHJvdGVpbi1wcm90ZWluIGRvY2tpbmcsIGkuZS4sIGNvbXB1dGF0aW9uYWxseSBwcmVkaWN0aW5nIHRoZSAzRCBzdHJ1Y3R1cmUgb2YgYSBwcm90ZWluLXByb3RlaW4gY29tcGxleCBmcm9tIHRoZSBpbmRpdmlkdWFsIHVuYm91bmQgc3RydWN0dXJlcywgYXNzdW1pbmcgbm8gY29uZm9ybWF0aW9uYWwgY2hhbmdlIHdpdGhpbiB0aGUgcHJvdGVpbnMgaGFwcGVucyBkdXJpbmcgYmluZGluZy4gV2UgZGVzaWduIGEgbm92ZWwgcGFpcndpc2UtaW5kZXBlbmRlbnQgU0UoMyktZXF1aXZhcmlhbnQgZ3JhcGggbWF0Y2hpbmcgbmV0d29yayB0byBwcmVkaWN0IHRoZSByb3RhdGlvbiBhbmQgdHJhbnNsYXRpb24gdG8gcGxhY2Ugb25lIG9mIHRoZSBwcm90ZWlucyBhdCB0aGUgcmlnaHQgZG9ja2VkIHBvc2l0aW9uIHJlbGF0aXZlIHRvIHRoZSBzZWNvbmQgcHJvdGVpbi4gV2UgbWF0aGVtYXRpY2FsbHkgZ3VhcmFudGVlIGEgYmFzaWMgcHJpbmNpcGxlOiB0aGUgcHJlZGljdGVkIGNvbXBsZXggaXMgYWx3YXlzIGlkZW50aWNhbCByZWdhcmRsZXNzIG9mIHRoZSBpbml0aWFsIGxvY2F0aW9ucyBhbmQgb3JpZW50YXRpb25zIG9mIHRoZSB0d28gc3RydWN0dXJlcy4gT3VyIG1vZGVsLCBuYW1lZCBFcXVpRG9jaywgYXBwcm94aW1hdGVzIHRoZSBiaW5kaW5nIHBvY2tldHMgYW5kIHByZWRpY3RzIHRoZSBkb2NraW5nIHBvc2VzIHVzaW5nIGtleXBvaW50IG1hdGNoaW5nIGFuZCBhbGlnbm1lbnQsIGFjaGlldmVkIHRocm91Z2ggb3B0aW1hbCB0cmFuc3BvcnQgYW5kIGEgZGlmZmVyZW50aWFibGUgS2Fic2NoIGFsZ29yaXRobS4gRW1waXJpY2FsbHksIHdlIGFjaGlldmUgc2lnbmlmaWNhbnQgcnVubmluZyB0aW1lIGltcHJvdmVtZW50cyBhbmQgb2Z0ZW4gb3V0cGVyZm9ybSBleGlzdGluZyBkb2NraW5nIHNvZnR3YXJlIGRlc3BpdGUgbm90IHJlbHlpbmcgb24gaGVhdnkgY2FuZGlkYXRlIHNhbXBsaW5nLCBzdHJ1Y3R1cmUgcmVmaW5lbWVudCwgb3IgdGVtcGxhdGVzLiIsMzAuMCwsT3BlbiB3ZWlnaHRzICh1bnJlc3RyaWN0ZWQpLCJVbml0ZWQgU3RhdGVzIG9mIEFtZXJpY2EsU3dpdHplcmxhbmQsQ2hpbmEiLCwsLCwsMjAyNi0wNS0yNSAxMjoxNTowOSswMDowMCwsLCwsLCJBY2FkZW1pYSxBY2FkZW1pYSxJbmR1c3RyeSIsLCwsLCwsLCwsLCwsSGFyZHdhcmUsLCwsLFllcwpBLlggKEFkb3QpIDE4QiwiTGFuZ3VhZ2UsU3BlZWNoIixDaGF0LFNLIFRlbGVjb20sIkRldWtzaW4gS3dvbiwgU3Vud29vIExlZSwgS2kgSHl1biBLaW0sIFNlb2ppbiBMZWUsIFRhZXlvb24gS2ltLCBFcmljIERhdmlzIiwyMDIxLTExLTE1LCJXSEFULCBXSEVOLCBhbmQgSE9XIHRvIEdyb3VuZDogRGVzaWduaW5nIFVzZXIgUGVyc29uYS1Bd2FyZSBDb252ZXJzYXRpb25hbCBBZ2VudHMgZm9yIEVuZ2FnaW5nIERpYWxvZ3VlIixodHRwczovL2FjbGFudGhvbG9neS5vcmcvMjAyMy5hY2wtaW5kdXN0cnkuNjgucGRmLCwsLDE4MDAwMDAwMDAwLjAsLDEuMzVlKzE4LCI9MTgwMDAwMDAwMDAgcGFyYW1ldGVycyAqMTI1MDAwMDAgdHJhaW5pbmcgdG9rZW5zICogNiBGTE9QL3Rva2VuL3BhcmFtZXRlcj0xMzUwMDAwMDAwMDAwMDAwMDAwPTEuMzUgw5cgMTBeMTggRkxPUAoKdW5zdXJlIGFib3V0IHRyYWluaW5nIGRhdGFzZXQgc2l6ZS0+c3BlY3VsYXRpdmUgY29uZmlkZW5jZSBsZXZlbCIsLCwsIkFsbCBleHBlcmltZW50cyBhcmUgY29uZHVjdGVkIG9uIFNLVOKAmXMgcHJvcHJpZXRhcnkgc3VwZXJjb21wdXRlciwgVGl0YW4sIGVxdWlwcGVkIHdpdGggTlZJRElBIEExMDAgU1hNNCA4MEdCIEdQVXMuIixOVklESUEgQTEwMCBTWE00IDgwIEdCLCxTcGVjdWxhdGl2ZSwiVGhpcyBwYXBlciBwcmVzZW50cyBhIG1ldGhvZCBmb3IgYnVpbGRpbmcgYSBwZXJzb25hbGl6ZWQgb3Blbi1kb21haW4gZGlhbG9ndWUgc3lzdGVtIHRvIGFkZHJlc3MgdGhlIFdXSCAoV0hBVCwgV0hFTiwgYW5kIEhPVykgcHJvYmxlbSBmb3IgbmF0dXJhbCByZXNwb25zZSBnZW5lcmF0aW9uIGluIGEgY29tbWVyY2lhbCBzZXR0aW5nLCB3aGVyZSBwZXJzb25hbGl6ZWQgZGlhbG9ndWUgcmVzcG9uc2VzIGFyZSBoZWF2aWx5IGludGVybGVhdmVkIHdpdGggY2FzdWFsIHJlc3BvbnNlIHR1cm5zLiBUaGUgcHJvcG9zZWQgYXBwcm9hY2ggaW52b2x2ZXMgd2VpZ2h0ZWQgZGF0YXNldCBibGVuZGluZywgbmVnYXRpdmUKcGVyc29uYSBpbmZvcm1hdGlvbiBhdWdtZW50YXRpb24gbWV0aG9kcywgYW5kIHRoZSBkZXNpZ24gb2YgcGVyc29uYWxpemVkIGNvbnZlcnNhdGlvbiBkYXRhc2V0cyB0byBhZGRyZXNzIHRoZSBjaGFsbGVuZ2VzIG9mIFdXSCBpbiBwZXJzb25hbGl6ZWQsIG9wZW4tZG9tYWluIGRpYWxvZ3VlIHN5c3RlbXMuIE91ciB3b3JrIGVmZmVjdGl2ZWx5IGJhbGFuY2VzIGRpYWxvZ3VlIGZsdWVuY3kgYW5kIHRlbmRlbmN5IHRvIGdyb3VuZCwgd2hpbGUgYWxzbyBpbnRyb2R1Y2luZyBhIHJlc3BvbnNlLXR5cGUgbGFiZWwgdG8gaW1wcm92ZSB0aGUgY29udHJvbGxhYmlsaXR5IGFuZCBleHBsYWluYWJpbGl0eSBvZiB0aGUgZ3JvdW5kZWQgcmVzcG9uc2VzLiBUaGUgY29tYmluYXRpb24gb2YgdGhlc2UgbWV0aG9kcyBsZWFkcyB0byBtb3JlIGZsdWVudCBjb252ZXJzYXRpb25zLCBhcyBldmlkZW5jZWQgYnkgc3ViamVjdGl2ZSBodW1hbiBldmFsdWF0aW9ucyBhcyB3ZWxsIGFzIG9iamVjdGl2ZSBldmFsdWF0aW9ucy4iLCwsLEtvcmVhIChSZXB1YmxpYyBvZiksLCwsLCwyMDI2LTAyLTExIDE5OjI2OjI3KzAwOjAwLCwsLCwsSW5kdXN0cnksLCwsLFVucmVsZWFzZWQsLCwsLCwsLE9wZXJhdGlvbiBjb3VudGluZywsLCwsCktvR1BULExhbmd1YWdlLCJMYW5ndWFnZSBtb2RlbGluZy9nZW5lcmF0aW9uLENoYXQiLEtha2FvLCJJbGRvbyBLaW0sIEd1bnNvbyBIYW4sIEppeWVvbiBIYW0sIFdvb25oeXVrIEJhZWsiLDIwMjEtMTEtMTIsS29HUFQ6IEtha2FvQnJhaW4gS29yZWFuKGhhbmd1bCkgR2VuZXJhdGl2ZSBQcmUtdHJhaW5lZCBUcmFuc2Zvcm1lcixodHRwczovL2dpdGh1Yi5jb20va2FrYW9icmFpbi9rb2dwdCwsLCJjb21wZXRpdGl2ZSB3aXRoIEh5cGVyQ0xPVkEgb24gYmVuY2htYXJrcywgcGVyIHJlc3VsdHMgdGFibGUiLDYxNjY1MDI0MDAuMCwiZnJvbSBodHRwczovL2h1Z2dpbmdmYWNlLmNvL2tha2FvYnJhaW4va29ncHQKCnBvc3NpYmx5IGhhcyAzMEIgcGFyYW1ldGVycyBiYXNlZCBvbiB0aGlzIHNvdXJjZTogKHdvdWxkIGJlIGEgZGlmZmVyZW50IHZlcnNpb24pCgpodHRwczovL3Bvc3QubmF2ZXIuY29tL3ZpZXdlci9wb3N0Vmlldy5uYXZlcj92b2x1bWVObz0zNDYwNTA2MiZtZW1iZXJObz0zNTc1MzkwNSZ2VHlwZT1WRVJUSUNBTCIsLCwsLCwsLCxTcGVjdWxhdGl2ZSwiIiJLYWthbywgdGhlIG9wZXJhdG9yIG9mIFNvdXRoIEtvcmVh4oCZcyBOby4gMSBtZXNzZW5nZXIgYXBwIEtha2FvVGFsaywgc2FpZCBGcmlkYXkgdGhhdCBpdCBwbGFucyB0byBleHBhbmQgaXRzIHZlcnRpY2FsIEtvcmVhbiBsYW5ndWFnZS1iYXNlZCBhcnRpZmljaWFsIGludGVsbGlnZW5jZSBzZXJ2aWNlcyBiYXNlZCBvbiBhbiBBSSBsYW5ndWFnZSBtb2RlbCBjYWxsZWQgS29HUFQgdGhpcyB5ZWFyLiIiCgpodHRwczovL3d3dy5rb3JlYWhlcmFsZC5jb20vdmlldy5waHA/dWQ9MjAyMzAyMTAwMDA1NjQiLCwsT3BlbiB3ZWlnaHRzIChub24tY29tbWVyY2lhbCksS29yZWEgKFJlcHVibGljIG9mKSwsLCwsLDIwMjUtMTEtMjggMTE6NTM6NDQrMDA6MDAsLCwsLCxJbmR1c3RyeSwsLCwsT3BlbiBzb3VyY2UsIkFwYWNoZSAyLjAgY29kZSwgQ0MtQlktTkMtTkQgNC4wIChub24tY29tbWVyY2lhbCkgd2VpZ2h0cwoKaHR0cHM6Ly9naXRodWIuY29tL2tha2FvYnJhaW4va29ncHQvYmxvYi9tYWluL0xJQ0VOU0UiLCwsLCwsLCwsLCwsWWVzCk1hc2tlZCBBdXRvZW5jb2RlcnMgVmlULUgsVmlzaW9uLCJTZW1hbnRpYyBzZWdtZW50YXRpb24sSW1hZ2UgY2xhc3NpZmljYXRpb24sSW1hZ2UgZ2VuZXJhdGlvbiIsRmFjZWJvb2sgQUkgUmVzZWFyY2gsIkthaW1pbmcgSGUsIFhpbmxlaSBDaGVuLCBTYWluaW5nIFhpZSwgWWFuZ2hhbyBMaSwgUGlvdHIgRG9sbMOhciwgUm9zcyBHaXJzaGljayIsMjAyMS0xMS0xMSxNYXNrZWQgQXV0b2VuY29kZXJzIEFyZSBTY2FsYWJsZSBWaXNpb24gTGVhcm5lcnMsaHR0cHM6Ly9hcnhpdi5vcmcvYWJzLzIxMTEuMDYzNzcsMTE0NDkuMCwiSGlnaGx5IGNpdGVkLFNPVEEgaW1wcm92ZW1lbnQiLCIiIkJ5IGZpbmUtdHVuaW5nIHdpdGggYSA0NDggc2l6ZSwgd2UgYWNoaWV2ZSA4Ny44JSBhY2N1cmFjeSwgdXNpbmcgb25seSBJTjFLIGRhdGEuIFRoZSBwcmV2aW91cyBiZXN0IGFjY3VyYWN5LCBhbW9uZyBhbGwgbWV0aG9kcyB1c2luZyBvbmx5IElOMUsgZGF0YSwgaXMgODcuMSUgKDUxMiBzaXplKS4uLiBXZSBpbXByb3ZlIG92ZXIgdGhlIHN0YXRlLW9mLXRoZS1hcnQgYnkgYSBub250cml2aWFsIG1hcmdpbiBpbiB0aGUgaGlnaGx5IGNvbXBldGl0aXZlIGJlbmNobWFyayBvZiBJTjFLIChubyBleHRlcm5hbCBkYXRhKS4gT3VyIHJlc3VsdCBpcyBiYXNlZCBvbiB2YW5pbGxhIFZpVCwgYW5kIHdlIGV4cGVjdCBhZHZhbmNlZCBuZXR3b3JrcyB3aWxsIHBlcmZvcm0gYmV0dGVyLiIiCgpTZWUgVGFibGUgMyIsNjMyMDAwMDAwLjAsIlRocmVlIG1vZGVsczoKVmlULUIgKDg2TSksIFZpVC1MICgzMDRNKSwgVmlULUggKDYzMk0pIiw0LjZlKzIwLCIxMjggVFBVLXYzIGNvcmVzIHRyYWluZWQgZm9yIDE2MDAgZXBvY2hzLiBUaW1lcyBhcmUgZ2l2ZW4gZm9yIDgwMCBlcG9jaHMgaW4gVGFibGUgMjsgbGFyZ2VzdCBtb2RlbCAoVmlULUgpIHRvb2sgMzQuNSBocnMgZm9yIDgwMC4KMTI4IFRQVS12MyBjb3JlcyAqIDAuNSBjaGlwcy9jb3JlICogMzQuNSBob3VycyAqIDIgKiAxLjIzRSsxNCBGTE9QL3NlYyAvIGNoaXAgKiAzNjAwIHNlYy9ob3VyICAqIDQwJSB1dGlsaXphdGlvbiA9IDcuODRlMjAgRkxPUAoKTm90ZSB0aGF0IHRoZSBvcGVyYXRpb25zIGNvdW50aW5nIG1ldGhvZCBkaXNhZ3JlZXM6CjIgw5cgNjMyMDAwMDAwIGNvbm5lY3Rpb25zIMOXIDMgw5cgMTI4MTE2NyB0cmFpbmluZyBleGFtcGxlcyDDlyAxNjAwIG9mIGVw</x:v>
      </x:c>
    </x:row>
    <x:row r="221" ht="18" customHeight="1">
      <x:c r="A221" s="17" t="n">
        <x:v>216</x:v>
      </x:c>
      <x:c r="B221" s="17" t="n">
        <x:v>310</x:v>
      </x:c>
      <x:c r="C221" s="160" t="str">
        <x:v>b2NocyAgPSA3LjhlMTggRkxPUAoKTWFudWFsIGNhbGN1bGF0aW9uIHdpdGggYGNhbGZsb3BzYCBwYWNrYWdlIHJvdWdobHkgYWdyZWVzIHdpdGggaGFyZHdhcmUtdGltZSBjYWxjdWxhdGlvbjogCjI4Ni4yMSBHRkxPUFMvb2JzZXJ2YXRpb24gKiAxMjgxMTY3IG9ic2VydmF0aW9ucyAqIDE2MDAgZXBvY2hzID0gNS44NmUyMCBGTE9QCgpTZWUgcmVwcm9kdWN0aW9uIGhlcmU6IGh0dHBzOi8vY29sYWIucmVzZWFyY2guZ29vZ2xlLmNvbS9kcml2ZS8xS0NzbXJmUHpUOUJnR09fWVF0aG56NG9QM1FScWJ3NW8/dXNwPXNoYXJpbmcKCldlaWdodGluZyB0aHJlZSBlc3RpbWF0ZXMgZXF1YWxseToKKDcuODRlMjAgKyA3LjhlMTggKyA1Ljg2ZTIwKS8zID0gNC42ZTIwIiwiMzI3OTc4NzUyLDE5Mjg1MTUwNjE3NiIsLDY5LjAsIlRhYmxlIDIgZ2l2ZXMgd2FsbCB0aW1lcyBmb3IgdHJhaW5pbmcgVmlULUwgYW5kIFZpVC1IIHRvIDgwMCBlcG9jaHM7IGxhdGVyIGl0IGlzIHN0YXRlZCB0aGF0IHRoZSBzeXN0ZW1zIGFyZSBlYWNoIHRyYWluZWQgZm9yIDE2MDAgZXBvY2hzLgooMzQuNSBob3VycyAvIDgwMCBlcG9jaHMpICogMTYwMCBlcG9jaHMgPSA2OSBob3VycyIsLFNlbGYtc3VwZXJ2aXNlZCBsZWFybmluZyxTcGVjdWxhdGl2ZSwiVGhpcyBwYXBlciBzaG93cyB0aGF0IG1hc2tlZCBhdXRvZW5jb2RlcnMgKE1BRSkgYXJlIHNjYWxhYmxlIHNlbGYtc3VwZXJ2aXNlZCBsZWFybmVycyBmb3IgY29tcHV0ZXIgdmlzaW9uLiBPdXIgTUFFIGFwcHJvYWNoIGlzIHNpbXBsZTogd2UgbWFzayByYW5kb20gcGF0Y2hlcyBvZiB0aGUgaW5wdXQgaW1hZ2UgYW5kIHJlY29uc3RydWN0IHRoZSBtaXNzaW5nIHBpeGVscy4gSXQgaXMgYmFzZWQgb24gdHdvIGNvcmUgZGVzaWducy4gRmlyc3QsIHdlIGRldmVsb3AgYW4gYXN5bW1ldHJpYyBlbmNvZGVyLWRlY29kZXIgYXJjaGl0ZWN0dXJlLCB3aXRoIGFuIGVuY29kZXIgdGhhdCBvcGVyYXRlcyBvbmx5IG9uIHRoZSB2aXNpYmxlIHN1YnNldCBvZiBwYXRjaGVzICh3aXRob3V0IG1hc2sgdG9rZW5zKSwgYWxvbmcgd2l0aCBhIGxpZ2h0d2VpZ2h0IGRlY29kZXIgdGhhdCByZWNvbnN0cnVjdHMgdGhlIG9yaWdpbmFsIGltYWdlIGZyb20gdGhlIGxhdGVudCByZXByZXNlbnRhdGlvbiBhbmQgbWFzayB0b2tlbnMuIFNlY29uZCwgd2UgZmluZCB0aGF0IG1hc2tpbmcgYSBoaWdoIHByb3BvcnRpb24gb2YgdGhlIGlucHV0IGltYWdlLCBlLmcuLCA3NSUsIHlpZWxkcyBhIG5vbnRyaXZpYWwgYW5kIG1lYW5pbmdmdWwgc2VsZi1zdXBlcnZpc29yeSB0YXNrLiBDb3VwbGluZyB0aGVzZSB0d28gZGVzaWducyBlbmFibGVzIHVzIHRvIHRyYWluIGxhcmdlIG1vZGVscyBlZmZpY2llbnRseSBhbmQgZWZmZWN0aXZlbHk6IHdlIGFjY2VsZXJhdGUgdHJhaW5pbmcgKGJ5IDN4IG9yIG1vcmUpIGFuZCBpbXByb3ZlIGFjY3VyYWN5LiBPdXIgc2NhbGFibGUgYXBwcm9hY2ggYWxsb3dzIGZvciBsZWFybmluZyBoaWdoLWNhcGFjaXR5IG1vZGVscyB0aGF0IGdlbmVyYWxpemUgd2VsbDogZS5nLiwgYSB2YW5pbGxhIFZpVC1IdWdlIG1vZGVsIGFjaGlldmVzIHRoZSBiZXN0IGFjY3VyYWN5ICg4Ny44JSkgYW1vbmcgbWV0aG9kcyB0aGF0IHVzZSBvbmx5IEltYWdlTmV0LTFLIGRhdGEuIFRyYW5zZmVyIHBlcmZvcm1hbmNlIGluIGRvd25zdHJlYW0gdGFza3Mgb3V0cGVyZm9ybXMgc3VwZXJ2aXNlZCBwcmUtdHJhaW5pbmcgYW5kIHNob3dzIHByb21pc2luZyBzY2FsaW5nIGJlaGF2aW9yLiIsMTYwMC4wLCxPcGVuIHdlaWdodHMgKG5vbi1jb21tZXJjaWFsKSwiVW5pdGVkIFN0YXRlcyBvZiBBbWVyaWNhLEZyYW5jZSIsVmlULUh1Z2UvMTQsLCJVTkNFUlRBSU4KMTI4IFRQVS12MyBjb3JlcyB0cmFpbmVkIGZvciAxNjAwIGVwb2Nocy4gVGltZXMgYXJlIGdpdmVuIGZvciA4MDAgZXBvY2hzIGluIFRhYmxlIDI7IGxhcmdlc3QgbW9kZWwgKFZpVC1IKSB0b29rIDM0LjUgaHJzIGZvciA4MDAuCjEyOCBUUFUtdjMgY29yZXMgKiAwLjUgY2hpcHMvY29yZSAqIDM0LjUgaG91cnMgKiAyICogMS4yM0UrMTQgRkxPUC9zZWMgLyBjaGlwICogMzYwMCBzZWMvaG91ciAgKiA0MCUgdXRpbGl6YXRpb24gPSA3Ljg0ZTIwIEZMT1AKCk5vdGUgdGhhdCB0aGUgb3BlcmF0aW9ucyBjb3VudGluZyBtZXRob2QgZGlzYWdyZWVzOgoyIMOXIDYzMjAwMDAwMCBjb25uZWN0aW9ucyDDlyAzIMOXIDEyODExNjcgdHJhaW5pbmcgZXhhbXBsZXMgw5cgMTYwMCBvZiBlcG9jaHMgID0gNy44ZTE4IEZMT1AKIiwsLDIwMjYtMDUtMjUgMTI6MTU6MDgrMDA6MDAsLCwsLCxJbmR1c3RyeSwsLCwsT3BlbiAobm9uLWNvbW1lcmNpYWwpLCJDb2RlIGF0IGh0dHBzOi8vZ2l0aHViLmNvbS9mYWNlYm9va3Jlc2VhcmNoL21hZQoKVGhpcyBwcm9qZWN0IGlzIHVuZGVyIHRoZSBDQy1CWS1OQyA0LjAgbGljZW5zZQoKdHJhaW5pbmcgY29kZTogaHR0cHM6Ly9naXRodWIuY29tL2ZhY2Vib29rcmVzZWFyY2gvbWFlL2Jsb2IvbWFpbi9QUkVUUkFJTi5tZCAiLCwsLCwsLCJIYXJkd2FyZSxPcGVyYXRpb24gY291bnRpbmciLCwsLCxZZXMKSmFwYW5lc2UgZGlhbG9nIHRyYW5zZm9ybWVycyxMYW5ndWFnZSwiQ2hhdCxMYW5ndWFnZSBtb2RlbGluZy9nZW5lcmF0aW9uIixOVFQgQ29tbXVuaWNhdGlvbiBTY2llbmNlIExhYm9yYXRvcmllcywiSGlyb2FraSBTdWdpeWFtYSwgTWFzYWhpcm8gTWl6dWthbWksIFRzdW5laGlybyBBcmltb3RvLCBIaXJvbWkgTmFyaW1hdHN1LCBZdXlhIENoaWJhLCBIaWRlaGFydSBOYWthamltYSwgVG95b21pIE1lZ3VybyIsMjAyMS0xMS0wOSxFbXBpcmljYWwgQW5hbHlzaXMgb2YgVHJhaW5pbmcgU3RyYXRlZ2llcyBvZiBUcmFuc2Zvcm1lci1iYXNlZCBKYXBhbmVzZSBDaGl0LWNoYXQgU3lzdGVtcyxodHRwczovL2FyeGl2Lm9yZy9hYnMvMjEwOS4wNTIxNyw1OS4wLCwsMTYwMDAwMDAwMC4wLCIiIldlIGV4YW1pbmVkIHRoZSBpbXByb3ZlbWVudCBpbiBtb2RlbCBzaXplIGluIGRldGFpbCBieSBjb25zaWRlcmluZyBmb3VyIG1vZGVsIHNpemVzOiAwLjM1QiwgMC43QiwgMS4xQiwgYW5kIDEuNkIgcGFyYW1ldGVycyIiIiwsLDQyNjMwMDAwMDAwLCJbUGFpcnMgb2YgdGV4dF0KCiIiV2Ugb2J0YWluZWQgMi4xIGJpbGxpb24gKDUyMSBHQikgcGFpcnMgYnkgdGhpcyBtZXRob2QuIFRoZSBhdmVyYWdlIG51bWJlciBvZiB1dHRlcmFuY2VzIGluIHRoZSBpbnB1dCBjb250ZXh0IHdhcyAyLjkxMywgYW5kIHRoZSBhdmVyYWdlIG51bWJlciBvZiBjaGFyYWN0ZXJzIHdhcyA2Mi4zIGZvciB0aGUgaW5wdXQgY29udGV4dCBhbmQgMjAuMyBmb3IgdGhlIHRhcmdldCB1dHRlcmFuY2UiIiIsLCwsLCwiSW4gcmVjZW50IHllYXJzLCBzZXZlcmFsIGhpZ2gtcGVyZm9ybWFuY2UgY29udmVyc2F0aW9uYWwgc3lzdGVtcyBoYXZlIGJlZW4gcHJvcG9zZWQgYmFzZWQgb24gdGhlIFRyYW5zZm9ybWVyIGVuY29kZXItZGVjb2RlciBtb2RlbC4gQWx0aG91Z2ggcHJldmlvdXMgc3R1ZGllcyBhbmFseXplZCB0aGUgZWZmZWN0cyBvZiB0aGUgbW9kZWwgcGFyYW1ldGVycyBhbmQgdGhlIGRlY29kaW5nIG1ldGhvZCBvbiBzdWJqZWN0aXZlIGRpYWxvZ3VlIGV2YWx1YXRpb25zIHdpdGggb3ZlcmFsbCBtZXRyaWNzLCB0aGV5IGRpZCBub3QgYW5hbHl6ZSBob3cgdGhlIGRpZmZlcmVuY2VzIG9mIGZpbmUtdHVuaW5nIGRhdGFzZXRzIGFmZmVjdCBvbiB1c2VyJ3MgZGV0YWlsZWQgaW1wcmVzc2lvbi4gSW4gYWRkaXRpb24sIHRoZSBUcmFuc2Zvcm1lci1iYXNlZCBhcHByb2FjaCBoYXMgb25seSBiZWVuIHZlcmlmaWVkIGZvciBFbmdsaXNoLCBub3QgZm9yIHN1Y2ggbGFuZ3VhZ2VzIHdpdGggbGFyZ2UgaW50ZXItbGFuZ3VhZ2UgZGlzdGFuY2VzIGFzIEphcGFuZXNlLiBJbiB0aGlzIHN0dWR5LCB3ZSBkZXZlbG9wIGxhcmdlLXNjYWxlIFRyYW5zZm9ybWVyLWJhc2VkIEphcGFuZXNlIGRpYWxvZ3VlIG1vZGVscyBhbmQgSmFwYW5lc2UgY2hpdC1jaGF0IGRhdGFzZXRzIHRvIGV4YW1pbmUgdGhlIGVmZmVjdGl2ZW5lc3Mgb2YgdGhlIFRyYW5zZm9ybWVyLWJhc2VkIGFwcHJvYWNoIGZvciBidWlsZGluZyBjaGl0LWNoYXQgZGlhbG9ndWUgc3lzdGVtcy4gV2UgZXZhbHVhdGVkIGFuZCBhbmFseXplZCB0aGUgaW1wcmVzc2lvbnMgb2YgaHVtYW4gZGlhbG9ndWVzIGluIGRpZmZlcmVudCBmaW5lLXR1bmluZyBkYXRhc2V0cywgbW9kZWwgcGFyYW1ldGVycywgYW5kIHRoZSB1c2Ugb2YgYWRkaXRpb25hbCBpbmZvcm1hdGlvbi4iLCwsT3BlbiB3ZWlnaHRzIChub24tY29tbWVyY2lhbCksSmFwYW4sLCwsLCwyMDI2LTA1LTI1IDEyOjE0OjI2KzAwOjAwLCwsLCwsSW5kdXN0cnksLCwsLE9wZW4gKG5vbi1jb21tZXJjaWFsKSwicmVzZWFyY2ggb25seTogCmh0dHBzOi8vZ2l0aHViLmNvbS9udHRjc2xhYi9qYXBhbmVzZS1kaWFsb2ctdHJhbnNmb3JtZXJzP3RhYj1MaWNlbnNlLTEtb3YtZmlsZSNyZWFkbWUiLCwsLCwsLCwsLCwsWWVzCkdQVC0yIChBTVBTKSwiTWF0aGVtYXRpY3MsTGFuZ3VhZ2UiLCJMYW5ndWFnZSBtb2RlbGluZy9nZW5lcmF0aW9uLFF1YW50aXRhdGl2ZSByZWFzb25pbmciLFVuaXZlcnNpdHkgb2YgQ2FsaWZvcm5pYSAoVUMpIEJlcmtlbGV5LCJEYW4gSGVuZHJ5Y2tzLCBDb2xsaW4gQnVybnMsIFNhdXJhdiBLYWRhdmF0aCwgQWt1bCBBcm9yYSwgU3RldmVuIEJhc2FydCwgRXJpYyBUYW5nLCBEYXduIFNvbmcsIEphY29iIFN0ZWluaGFyZHQiLDIwMjEtMTEtMDgsTWVhc3VyaW5nIE1hdGhlbWF0aWNhbCBQcm9ibGVtIFNvbHZpbmcgV2l0aCB0aGUgTUFUSCBEYXRhc2V0LGh0dHBzOi8vYXJ4aXYub3JnL2Ficy8yMTAzLjAzODc0LCwsLDE1MDAwMDAuMCwsLCwsLDI0LjAsIk1vZGVscyBhcmUgdHJhaW5lZCB3aXRoIDggQTEwMCBHUFVzLCBlYWNoIHJlcXVpcmluZyBsZXNzIHRoYW4gYSBkYXkuIFVubGVzcyBvdGhlcndpc2Ugc3BlY2lmaWVkLCBmb3IgR1BULTIgd2UgdXNlIHRoZSBkZWZhdWx0IEh1Z2dpbmdGYWNlIChXb2xmIGV0IGFsLiwgMjAyMCkgZ2VuZXJhdGlvbiBwYXJhbWV0ZXJzLCBleGNlcHQgdGhhdCB3ZSB1c2UgYmVhbSBzZWFyY2guIixOVklESUEgQTEwMCwsU3BlY3VsYXRpdmUsIk1hbnkgaW50ZWxsZWN0dWFsIGVuZGVhdm9ycyByZXF1aXJlIG1hdGhlbWF0aWNhbCBwcm9ibGVtIHNvbHZpbmcsIGJ1dCB0aGlzIHNraWxsIHJlbWFpbnMgYmV5b25kIHRoZSBjYXBhYmlsaXRpZXMgb2YgY29tcHV0ZXJzLiBUbyBtZWFzdXJlIHRoaXMgYWJpbGl0eSBpbiBtYWNoaW5lIGxlYXJuaW5nIG1vZGVscywgd2UgaW50cm9kdWNlIE1BVEgsIGEgbmV3IGRhdGFzZXQgb2YgMTIsNTAwIGNoYWxsZW5naW5nIGNvbXBldGl0aW9uIG1hdGhlbWF0aWNzIHByb2JsZW1zLiBFYWNoIHByb2JsZW0gaW4gTUFUSCBoYXMgYSBmdWxsIHN0ZXAtYnktc3RlcCBzb2x1dGlvbiB3aGljaCBjYW4gYmUgdXNlZCB0byB0ZWFjaCBtb2RlbHMgdG8gZ2VuZXJhdGUgYW5zd2VyIGRlcml2YXRpb25zIGFuZCBleHBsYW5hdGlvbnMuIFRvIGZhY2lsaXRhdGUgZnV0dXJlIHJlc2VhcmNoIGFuZCBpbmNyZWFzZSBhY2N1cmFjeSBvbiBNQVRILCB3ZSBhbHNvIGNvbnRyaWJ1dGUgYSBsYXJnZSBhdXhpbGlhcnkgcHJldHJhaW5pbmcgZGF0YXNldCB3aGljaCBoZWxwcyB0ZWFjaCBtb2RlbHMgdGhlIGZ1bmRhbWVudGFscyBvZiBtYXRoZW1hdGljcy4gRXZlbiB0aG91Z2ggd2UgYXJlIGFibGUgdG8gaW5jcmVhc2UgYWNjdXJhY3kgb24gTUFUSCwgb3VyIHJlc3VsdHMgc2hvdyB0aGF0IGFjY3VyYWN5IHJlbWFpbnMgcmVsYXRpdmVseSBsb3csIGV2ZW4gd2l0aCBlbm9ybW91cyBUcmFuc2Zvcm1lciBtb2RlbHMuIE1vcmVvdmVyLCB3ZSBmaW5kIHRoYXQgc2ltcGx5IGluY3JlYXNpbmcgYnVkZ2V0cyBhbmQgbW9kZWwgcGFyYW1ldGVyIGNvdW50cyB3aWxsIGJlIGltcHJhY3RpY2FsIGZvciBhY2hpZXZpbmcgc3Ryb25nIG1hdGhlbWF0aWNhbCByZWFzb25pbmcgaWYgc2NhbGluZyB0cmVuZHMgY29udGludWUuIFdoaWxlIHNjYWxpbmcgVHJhbnNmb3JtZXJzIGlzIGF1dG9tYXRpY2FsbHkgc29sdmluZyBtb3N0IG90aGVyIHRleHQtYmFzZWQgdGFza3MsIHNjYWxpbmcgaXMgbm90IGN1cnJlbnRseSBzb2x2aW5nIE1BVEguIFRvIGhhdmUgbW9yZSB0cmFjdGlvbiBvbiBtYXRoZW1hdGljYWwgcHJvYmxlbSBzb2x2aW5nIHdlIHdpbGwgbGlrZWx5IG5lZWQgbmV3IGFsZ29yaXRobWljIGFkdmFuY2VtZW50cyBmcm9tIHRoZSBicm9hZGVyIHJlc2VhcmNoIGNvbW11bml0eS4iLCwsLFVuaXRlZCBTdGF0ZXMgb2YgQW1lcmljYSxHUFQtMiAoMS41QiksNi40NjYzMTQyNGUrMTksOCBHUFVzICogMjQgaG91cnMgKiAzNjAwIHNlYyAvIGhvdXIgKiAzMTEuODQgKiAxMF4xMiBGTE9QIC8gc2VjICogMC4zIFthc3N1bWVkIHV0aWxpemF0aW9uXSA9IDY0NjYzMTQyNDAwMDAwMDAwMDAwIEZMT1AsOC4wLCwyMDI2LTAyLTExIDE5OjI2OjI3KzAwOjAwLCwsLCwsQWNhZGVtaWEsLCwsLCwsLCwsLCw2NDUyLjUwOTAyNjQxODAwMixIYXJkd2FyZSwsLCwsCkdQVDIrQ29yZUxNK0ZpbmUtVHVuaW5nLExhbmd1YWdlLCJMYW5ndWFnZSBtb2RlbGluZy9nZW5lcmF0aW9uLE5hbWVkIGVudGl0eSByZWNvZ25pdGlvbiAoTkVSKSIsQXJpc3RvdGxlIFVuaXZlcnNpdHkgb2YgVGhlc3NhbG9uaWtpLCJOaWtvbGFvcyBTdHlsaWFub3UsIElvYW5uaXMgVmxhaGF2YXMiLDIwMjEtMTEtMDQsQ29yZUxNOiBDb3JlZmVyZW5jZS1hd2FyZSBMYW5ndWFnZSBNb2RlbCBGaW5lLVR1bmluZyxodHRwczovL2FyeGl2Lm9yZy9hYnMvMjExMS4wMjY4NywyLjAsLCwxMzIwMDAwMDAuMCwiIiJJbiBhbGwgb3VyIGV4cGVyaW1lbnRzIHdlIHVzZSB0aGUgR1BUMi1zbWFsbCBjb25maWd1cmF0aW9uIHdpdGggMTI0TSBwYXJhbWV0ZXJzLCB3aXRoIDEyIGxheWVycyBhbmQgMTIgYXR0ZW50aW9uIGhlYWRzIGVhY2ggZm9yIG91ciBiYXNlIG1vZGVsLiIiCgoiIk91ciBtb2RlbCBoYXMgMTMyTSBwYXJhbWV0ZXJzLCBhIDYlIGluY3JlYXNlLCBhZnRlciB0aGUgYWRkaXRpb24gb2YgdGhlIEVudGl0eS1HYXRpbmcgbGF5ZXIgYW5kIHRoZSBlbnRpdHkgcmVwcmVzZW50YXRpb25zLiIiIiwxLjE3MjU3NDdlKzIwLCJHUFQtMiAxMjRNIGNvbXB1dGUgfiBHUFQtMiAxMTdNIGNvbXB1dGUgPSAxLjE2OTk5OTk5OTk5OTk5OTkgw5cgMTBeMjAgRkxPUAoKMS4xNyAqIDEwXjIwIEZMT1AgKyAyLjU3NDcyZSsxNyBGTE9QID0gMS4xNzI1NzQ3ZSsyMCBGTE9QIiwsYmF0Y2ggc2l6ZSBvZiAxMjgsOC4wLCIiIkluIHRoaXMgc2V0dXAsIGZpbmUtdHVuaW5nIHRha2VzIGFwcHJveGltYXRlbHkgOCBob3VycyIiIixOVklESUEgVGl0YW4gViwsTGlrZWx5LCJMYW5ndWFnZSBNb2RlbHMgYXJlIHRoZSB1bmRlcnBpbiBvZiBhbGwgbW9kZXJuIE5hdHVyYWwgTGFuZ3VhZ2UgUHJvY2Vzc2luZyAoTkxQKSB0YXNrcy4gVGhlIGludHJvZHVjdGlvbiBvZiB0aGUgVHJhbnNmb3JtZXJzIGFyY2hpdGVjdHVyZSBoYXMgY29udHJpYnV0ZWQgc2lnbmlmaWNhbnRseSBpbnRvIG1ha2luZyBMYW5ndWFnZSBNb2RlbGluZyB2ZXJ5IGVmZmVjdGl2ZSBhY3Jvc3MgbWFueSBOTFAgdGFzaywgbGVhZGluZyB0byBzaWduaWZpY2FudCBhZHZhbmNlbWVudHMgaW4gdGhlIGZpZWxkLiBIb3dldmVyLCBUcmFuc2Zvcm1lcnMgY29tZSB3aXRoIGEgYmlnIGNvbXB1dGF0aW9uYWwgY29zdCwgd2hpY2ggZ3Jvd3MgcXVhZHJhdGljYWxseSB3aXRoIHJlc3BlY3QgdG8gdGhlIGlucHV0IGxlbmd0aC4gVGhpcyBwcmVzZW50cyBhIGNoYWxsZW5nZSBhcyB0byB1bmRlcnN0YW5kIGxvbmcgdGV4dHMgcmVxdWlyZXMgYSBsb3Qgb2YgY29udGV4dC4gSW4gdGhpcyBwYXBlciwgd2UgcHJvcG9zZSBhIEZpbmUtVHVuaW5nIGZyYW1ld29yaywgbmFtZWQgQ29yZUxNLCB0aGF0IGV4dGVuZHMgdGhlIGFyY2hpdGVjdHVyZSBvZiBjdXJyZW50IFByZXRyYWluZWQgTGFuZ3VhZ2UgTW9kZWxzIHNvIHRoYXQgdGhleSBpbmNvcnBvcmF0ZSBleHBsaWNpdCBlbnRpdHkgaW5mb3JtYXRpb24uIEJ5IGludHJvZHVjaW5nIGVudGl0eSByZXByZXNlbnRhdGlvbnMsIHdlIG1ha2UgYXZhaWxhYmxlIGluZm9ybWF0aW9uIG91dHNpZGUgdGhlIGNvbnRleHR1YWwgc3BhY2Ugb2YgdGhlIG1vZGVsLCB3aGljaCByZXN1bHRzIGluIGEgYmV0dGVyIExhbmd1YWdlIE1vZGVsIGZvciBhIGZyYWN0aW9uIG9mIHRoZSBjb21wdXRhdGlvbmFsIGNvc3QuIFdlIGltcGxlbWVudCBvdXIgYXBwcm9hY2ggdXNpbmcgR1BUMiBhbmQgY29tcGFyZSB0aGUgZmluZS10dW5lZCBtb2RlbCB0byB0aGUgb3JpZ2luYWwuIE91ciBwcm9wb3NlZCBtb2RlbCBhY2hpZXZlcyBhIGxvd2VyIFBlcnBsZXhpdHkgaW4gR1VNQlkgYW5kIExBTUJEQURBIGRhdGFzZXRzIHdoZW4gY29tcGFyZWQgdG8gR1BUMiBhbmQgYSBmaW5lLXR1bmVkIHZlcnNpb24gb2YgR1BUMiB3aXRob3V0IGFueSBjaGFuZ2VzLiBXZSBhbHNvIGNvbXBhcmUgdGhlIG1vZGVscycgcGVyZm9ybWFuY2UgaW4gdGVybXMgb2YgQWNjdXJhY3kgaW4gTEFNQkFEQSBhbmQgQ2hpbGRyZW4ncyBCb29rIFRlc3QsIHdpdGggYW5kIHdpdGhvdXQgdGhlIHVzZSBvZiBtb2RlbC1jcmVhdGVkIGNvcmVmZXJlbmNlIGFubm90YXRpb25zLiIsMTAuMCxHUFQyK0NvcmVMTStGaW5lLVR1bmluZyxVbnJlbGVhc2VkLEdyZWVjZSxHUFQtMiAoMTI0TSksMi41NzQ3MmUrMTcsIjI5ODAwMDAwMDAwMDAwIEZMT1AgLyBzIFtUaXRhbiBWLCBmcDE2IC0gcmVwb3J0ZWRdICogOCBob3VycyAqIDM2MDAgc2VjIC8gaG91ciAqIDEgR1BVICogMC4zIFthc3N1bWVkIHV0aWxpemF0aW9uXSA9IDIuNTc0NzJlKzE3IEZMT1AKCihpdCBpcyBwcm9iYWJseSB0aGUgdXBwZXIgYm91bmQgc2luY2UgdGhlIDggaG91cnMgdGltZSBzZWVtcyB0byBhY2NvdW50IGZvciBhbGwgbW9kZWxzIGZpbmUtdHVuZWQgaW4gdGhlIHBhcGVyKSIsMS4wLCwyMDI1LTExLTI4IDExOjUzOjQ0KzAwOjAwLCwsLCwsQWNhZGVtaWEsLCwsLFVucmVsZWFzZWQsLCwsLEZQMTYsLDI3Ny4wMDM5NDE2NzY0NzI3LEhhcmR3YXJlLCwsLCxObwpOQ1AtVkFFIChDSUZBUiAxMCksSW1hZ2UgZ2VuZXJhdGlvbixJbWFnZSBnZW5lcmF0aW9uLCJVbml2ZXJzaXR5IG9mIElsbGlub2lzIFVyYmFuYS1DaGFtcGFpZ24gKFVJVUMpLE5WSURJQSIsIkp5b3RpIEFuZWphLCBBbGV4YW5kZXIgU2Nod2luZywgSmFuIEthdXR6LCBBcmFzaCBWYWhkYXQiLDIwMjEtMTEtMDMsQSBDb250cmFzdGl2ZSBMZWFybmluZyBBcHByb2FjaCBmb3IgVHJhaW5pbmcgVmFyaWF0aW9uYWwgQXV0b2VuY29kZXIgUHJpb3JzLGh0dHBzOi8vYXJ4aXYub3JnL2Ficy8yMDEwLjAyOTE3LCwsLCwsLCwsLCwsLCxVbmtub3duLCJWYXJpYXRpb25hbCBhdXRvZW5jb2RlcnMgKFZBRXMpIGFyZSBvbmUgb2YgdGhlIHBvd2VyZnVsIGxpa2VsaWhvb2QtYmFzZWQgZ2VuZXJhdGl2ZSBtb2RlbHMgd2l0aCBhcHBsaWNhdGlvbnMgaW4gbWFueSBkb21haW5zLiBIb3dldmVyLCB0aGV5IHN0cnVnZ2xlIHRvIGdlbmVyYXRlIGhpZ2gtcXVhbGl0eSBpbWFnZXMsIGVzcGVjaWFsbHkgd2hlbiBzYW1wbGVzIGFyZSBvYnRhaW5lZCBmcm9tIHRoZSBwcmlvciB3aXRob3V0IGFueSB0ZW1wZXJpbmcuIE9uZSBleHBsYW5hdGlvbiBmb3IgVkFFcycgcG9vciBnZW5lcmF0aXZlIHF1YWxpdHkgaXMgdGhlIHByaW9yIGhvbGUgcHJvYmxlbTogdGhlIHByaW9yIGRpc3RyaWJ1dGlvbiBmYWlscyB0byBtYXRjaCB0aGUgYWdncmVnYXRlIGFwcHJveGltYXRlIHBvc3Rlcmlvci4gRHVlIHRvIHRoaXMgbWlzbWF0Y2gsIHRoZXJlIGV4aXN0IGFyZWFzIGluIHRoZSBsYXRlbnQgc3BhY2Ugd2l0aCBoaWdoIGRlbnNpdHkgdW5kZXIgdGhlIHByaW9yIHRoYXQgZG8gbm90IGNvcnJlc3BvbmQgdG8gYW55IGVuY29kZWQgaW1hZ2UuIFNhbXBsZXMgZnJvbSB0aG9zZSBhcmVhcyBhcmUgZGVjb2RlZCB0byBjb3JydXB0ZWQgaW1hZ2VzLiBUbyB0YWNrbGUgdGhpcyBpc3N1ZSwgd2UgcHJvcG9zZSBhbiBlbmVyZ3ktYmFzZWQgcHJpb3IgZGVmaW5lZCBieSB0aGUgcHJvZHVjdCBvZiBhIGJhc2UgcHJpb3IgZGlzdHJpYnV0aW9uIGFuZCBhIHJld2VpZ2h0aW5nIGZhY3RvciwgZGVzaWduZWQgdG8gYnJpbmcgdGhlIGJhc2UgY2xvc2VyIHRvIHRoZSBhZ2dyZWdhdGUgcG9zdGVyaW9yLiBXZSB0cmFpbiB0aGUgcmV3ZWlnaHRpbmcgZmFjdG9yIGJ5IG5vaXNlIGNvbnRyYXN0aXZlIGVzdGltYXRpb24sIGFuZCB3ZSBnZW5lcmFsaXplIGl0IHRvIGhpZXJhcmNoaWNhbCBWQUVzIHdpdGggbWFueSBsYXRlbnQgdmFyaWFibGUgZ3JvdXBzLiBPdXIgZXhwZXJpbWVudHMgY29uZmlybSB0aGF0IHRoZSBwcm9wb3NlZCBub2lzZSBjb250cmFzdGl2ZSBwcmlvcnMgaW1wcm92ZSB0aGUgZ2VuZXJhdGl2ZSBwZXJmb3JtYW5jZSBvZiBzdGF0ZS1vZi10aGUtYXJ0IFZBRXMgYnkgYSBsYXJnZSBtYXJnaW4gb24gdGhlIE1OSVNULCBDSUZBUi0xMCwgQ2VsZWJBIDY0LCBhbmQgQ2VsZWJBIEhRIDI1NiBkYXRhc2V0cy4gT3VyIG1ldGhvZCBpcyBzaW1wbGUgYW5kIGNhbiBiZSBhcHBsaWVkIHRvIGEgd2lkZSB2YXJpZXR5IG9mIFZBRXMgdG8gaW1wcm92ZSB0aGUgZXhwcmVzc2l2aXR5IG9mIHRoZWlyIHByaW9yIGRpc3RyaWJ1dGlvbi4iLCwsVW5yZWxlYXNlZCwiVW5pdGVkIFN0YXRlcyBvZiBBbWVyaWNhLFVuaXRlZCBTdGF0ZXMgb2YgQW1lcmljYSIsTlZBRSAoQ0lGQVIgMTApLCwsLCwyMDI2LTAyLTExIDE5OjI2OjI3KzAwOjAwLCwsLCwsIkFjYWRlbWlhLEluZHVzdHJ5IiwsLCwsVW5yZWxlYXNlZCwsLCwsLCwsLCwsLCxObwpOQ1AtVkFFIChDZWxlYmEgIEhRKSxJbWFnZSBnZW5lcmF0aW9uLEltYWdlIGdlbmVyYXRpb24sIlVuaXZlcnNpdHkgb2YgSWxsaW5vaXMgVXJiYW5hLUNoYW1wYWlnbiAoVUlVQyksTlZJRElBIiwiSnlvdGkgQW5lamEsIEFsZXhhbmRlciBTY2h3aW5nLCBKYW4gS2F1dHosIEFyYXNoIFZhaGRhdCIsMjAyMS0xMS0wMyxBIENvbnRyYXN0aXZlIExlYXJuaW5nIEFwcHJvYWNoIGZvciBUcmFpbmluZyBWYXJpYXRpb25hbCBBdXRvZW5jb2RlciBQcmlvcnMsaHR0cHM6Ly9hcnhpdi5vcmcvYWJzLzIwMTAuMDI5MTcsLCwsLCwsLCwsLCwsLFVua25vd24sIlZhcmlhdGlvbmFsIGF1dG9lbmNvZGVycyAoVkFFcykgYXJlIG9uZSBvZiB0aGUgcG93ZXJmdWwgbGlrZWxpaG9vZC1iYXNlZCBnZW5lcmF0aXZlIG1vZGVscyB3aXRoIGFwcGxpY2F0aW9ucyBpbiBtYW55IGRvbWFpbnMuIEhvd2V2ZXIsIHRoZXkgc3RydWdnbGUgdG8gZ2VuZXJhdGUgaGlnaC1xdWFsaXR5IGltYWdlcywgZXNwZWNpYWxseSB3aGVuIHNhbXBsZXMgYXJlIG9idGFpbmVkIGZyb20gdGhlIHByaW9yIHdpdGhvdXQgYW55IHRlbXBlcmluZy4gT25lIGV4cGxhbmF0aW9uIGZvciBWQUVzJyBwb29yIGdlbmVyYXRpdmUgcXVhbGl0eSBpcyB0aGUgcHJpb3IgaG9sZSBwcm9ibGVtOiB0aGUgcHJpb3IgZGlzdHJpYnV0aW9uIGZhaWxzIHRvIG1hdGNoIHRoZSBhZ2dyZWdhdGUgYXBwcm94aW1hdGUgcG9zdGVyaW9yLiBEdWUgdG8gdGhpcyBtaXNtYXRjaCwgdGhlcmUgZXhpc3QgYXJlYXMgaW4gdGhlIGxhdGVudCBzcGFjZSB3aXRoIGhpZ2ggZGVuc2l0eSB1bmRlciB0aGUgcHJpb3IgdGhhdCBkbyBub3QgY29ycmVzcG9uZCB0byBhbnkgZW5jb2RlZCBpbWFnZS4gU2FtcGxlcyBmcm9tIHRob3NlIGFyZWFzIGFyZSBkZWNvZGVkIHRvIGNvcnJ1cHRlZCBpbWFnZXMuIFRvIHRhY2tsZSB0aGlzIGlzc3VlLCB3ZSBwcm9wb3NlIGFuIGVuZXJneS1iYXNlZCBwcmlvciBkZWZpbmVkIGJ5IHRoZSBwcm9kdWN0IG9mIGEgYmFzZSBwcmlvciBkaXN0cmlidXRpb24gYW5kIGEgcmV3ZWlnaHRpbmcgZmFjdG9yLCBkZXNpZ25lZCB0byBicmluZyB0aGUgYmFzZSBjbG9zZXIgdG8gdGhlIGFnZ3JlZ2F0ZSBwb3N0ZXJpb3IuIFdlIHRyYWluIHRoZSByZXdlaWdodGluZyBmYWN0b3IgYnkgbm9pc2UgY29udHJhc3RpdmUgZXN0aW1hdGlvbiwgYW5kIHdlIGdlbmVyYWxpemUgaXQgdG8gaGllcmFyY2hpY2FsIFZBRXMgd2l0aCBtYW55IGxhdGVudCB2YXJpYWJsZSBncm91cHMuIE91ciBleHBlcmltZW50cyBjb25maXJtIHRoYXQgdGhlIHByb3Bvc2VkIG5vaXNlIGNvbnRyYXN0aXZlIHByaW9ycyBpbXByb3ZlIHRoZSBnZW5lcmF0aXZlIHBlcmZvcm1hbmNlIG9mIHN0YXRlLW9mLXRoZS1hcnQgVkFFcyBieSBhIGxhcmdlIG1hcmdpbiBvbiB0aGUgTU5JU1QsIENJRkFSLTEwLCBDZWxlYkEgNjQsIGFuZCBDZWxlYkEgSFEgMjU2IGRhdGFzZXRzLiBPdXIgbWV0aG9kIGlzIHNpbXBsZSBhbmQgY2FuIGJlIGFwcGxpZWQgdG8gYSB3aWRlIHZhcmlldHkgb2YgVkFFcyB0byBpbXByb3ZlIHRoZSBleHByZXNzaXZpdHkgb2YgdGhlaXIgcHJpb3IgZGlzdHJpYnV0aW9uLiIsLCxVbnJlbGVhc2VkLCJVbml0ZWQgU3RhdGVzIG9mIEFtZXJpY2EsVW5pdGVkIFN0YXRlcyBvZiBBbWVyaWNhIixOVkFFIChDZWxlYmEgSFEpLCwsLCwyMDI2LTAyLTExIDE5OjI2OjI3KzAwOjAwLCwsLCwsIkFjYWRlbWlhLEluZHVzdHJ5IiwsLCwsVW5yZWxlYXNlZCwsLCwsLCwsLCwsLCxObwpDb2RlVDUtYmFzZSxMYW5ndWFnZSxDb2RlIGdlbmVyYXRpb24sIlNhbGVzZm9yY2UsTmFueWFuZyBUZWNobm9sb2dpY2FsIFVuaXZlcnNpdHkiLCJZdWUgV2FuZywgV2Vpc2hpIFdhbmcsIFNoYWZpcSBKb3R5LCBTdGV2ZW4gQy5ILiBIb2kiLDIwMjEtMTEtMDEsQ29kZVQ1OiBJZGVudGlmaWVyLWF3YXJlIFVuaWZpZWQgUHJlLXRyYWluZWQgRW5jb2Rlci1EZWNvZGVyIE1vZGVscyBmb3IgQ29kZSBVbmRlcnN0YW5kaW5nIGFuZCBHZW5lcmF0aW9uLGh0dHBzOi8vYWNsYW50aG9sb2d5Lm9yZy8yMDIxLmVtbmxwLW1haW4uNjg1LywxOTY0LjAsU09UQSBpbXByb3ZlbWVudCwiIiJFeHRlbnNpdmUgZXhwZXJpbWVudHMgc2hvdyB0aGF0IENvZGVUNSB5aWVsZHMgc3RhdGUtb2YtdGhlLWFydCByZXN1bHRzIG9uIHRoZSBmb3VydGVlbiBzdWItdGFza3MgaW4gQ29kZVhHTFVFLiIiIiwyMjAwMDAwMDAuMCwiIiJXZSBidWlsZCBDb2RlVDUgYmFzZWQgb24gSHVnZ2luZ2ZhY2XigJlzIFQ1IChSYWZmZWwgZXQgYWwuLCAyMDIwKSBQeVRvcmNoIGltcGxlbWVudGF0aW9uIGFuZCBlbXBsb3kgdHdvIHNpemVzIG9mIENvZGVUNS1zbWFsbCAoNjBNKSBhbmQgQ29kZVQ1LWJhc2UgKDIyME0pIiIiLDEuNTZlKzIxLCIiIldlIHByZS10cmFpbiB0aGUgbW9kZWwgd2l0aCB0aGUgZGVub2lzaW5nIG9iamVjdGl2ZSBmb3IgMTAwIGVwb2NocyBhbmQgYmltb2RhbCBkdWFsIHRyYWluaW5nIGZvciBmdXJ0aGVyIDUwIGVwb2NocyBvbiBhIGNsdXN0ZXIgb2YgMTYgTlZJRElBIEExMDAgR1BVcyB3aXRoIDQwRyBtZW1vcnkuIFRoZSB0b3RhbCB0cmFpbmluZyB0aW1lIGZvciBDb2RlVDUtc21hbGwgYW5kIENvZGVUNS0gYmFzZSBpcyA1IGFuZCAxMiBkYXlzLCByZXNwZWN0aXZlbHkiIgoKMTYgKiAzMTIgdGVyYUZMT1AvcyAqIDEyICogMjQgKiAzNjAwICogMC4zICh1dGlsaXphdGlvbiBhc3N1bXB0aW9uKSA9IDEuNTZlMjEiLCwiIiJJbiB0b3RhbCwgd2UgZW1wbG95IGFyb3VuZCA4LjM1IG1pbGxpb24gaW5zdGFuY2VzIGZvciBwcmV0cmFpbmluZyIiIApJbnN0YW5jZXMgbWVhbmluZyBjb2RlIHNuaXBwZXRzL2V4YW1wbGVzLCBub3QgdG9rZW5zLiIsMjg4LjAsIiIiVGhlIHRvdGFsIHRyYWluaW5nIHRpbWUgZm9yIENvZGVUNS1zbWFsbCBhbmQgQ29kZVQ1LSBiYXNlIGlzIDUgYW5kIDEyIGRheXMsIHJlc3BlY3RpdmVseSIiIixOVklESUEgQTEwMCwsTGlrZWx5LCIiIlByZS10cmFpbmVkIG1vZGVscyBmb3IgTmF0dXJhbCBMYW5ndWFnZXMgKE5MKSBsaWtlIEJFUlQgYW5kIEdQVCBoYXZlIGJlZW4gcmVjZW50bHkgc2hvd24gdG8gdHJhbnNmZXIgd2VsbCB0byBQcm9ncmFtbWluZyBMYW5ndWFnZXMgKFBMKSBhbmQgbGFyZ2VseSBiZW5lZml0IGEgYnJvYWQgc2V0IG9mIGNvZGUtcmVsYXRlZCB0YXNrcy4gRGVzcGl0ZSB0aGVpciBzdWNjZXNzLCBtb3N0IGN1cnJlbnQgbWV0aG9kcyBlaXRoZXIgcmVseSBvbiBhbiBlbmNvZGVyLW9ubHkgKG9yIGRlY29kZXItb25seSkgcHJlLXRyYWluaW5nIHRoYXQgaXMgc3Vib3B0aW1hbCBmb3IgZ2VuZXJhdGlvbiAocmVzcC4gdW5kZXJzdGFuZGluZykgdGFza3Mgb3IgcHJvY2VzcyB0aGUgY29kZSBzbmlwcGV0IGluIHRoZSBzYW1lIHdheSBhcyBOTCwgbmVnbGVjdGluZyB0aGUgc3BlY2lhbCBjaGFyYWN0ZXJpc3RpY3Mgb2YgUEwgc3VjaCBhcyB0b2tlbiB0eXBlcy4gV2UgcHJlc2VudCBDb2RlVDUsIGEgdW5pZmllZCBwcmUtdHJhaW5lZCBlbmNvZGVyLWRlY29kZXIgVHJhbnNmb3JtZXIgbW9kZWwgdGhhdCBiZXR0ZXIgbGV2ZXJhZ2VzIHRoZSBjb2RlIHNlbWFudGljcyBjb252ZXllZCBmcm9tIHRoZSBkZXZlbG9wZXItYXNzaWduZWQgaWRlbnRpZmllcnMuIE91ciBtb2RlbCBlbXBsb3lzIGEgdW5pZmllZCBmcmFtZXdvcmsgdG8gc2VhbWxlc3NseSBzdXBwb3J0IGJvdGggY29kZSB1bmRlcnN0YW5kaW5nIGFuZCBnZW5lcmF0aW9uIHRhc2tzIGFuZCBhbGxvd3MgZm9yIG11bHRpLXRhc2sgbGVhcm5pbmcuIEJlc2lkZXMsIHdlIHByb3Bvc2UgYSBub3ZlbCBpZGVudGlmaWVyLWF3YXJlIHByZS10cmFpbmluZyB0YXNrIHRoYXQgZW5hYmxlcyB0aGUgbW9kZWwgdG8gZGlzdGluZ3Vpc2ggd2hpY2ggY29kZSB0b2tlbnMgYXJlIGlkZW50aWZpZXJzIGFuZCB0byByZWNvdmVyIHRoZW0gd2hlbiB0aGV5IGFyZSBtYXNrZWQuIEZ1cnRoZXJtb3JlLCB3ZSBwcm9wb3NlIHRvIGV4cGxvaXQgdGhlIHVzZXItd3JpdHRlbiBjb2RlIGNvbW1lbnRzIHdpdGggYSBiaW1vZGFsIGR1YWwgZ2VuZXJhdGlvbiB0YXNrIGZvciBiZXR0ZXIgTkwtUEwgYWxpZ25tZW50LiBDb21wcmVoZW5zaXZlIGV4cGVyaW1lbnRzIHNob3cgdGhhdCBDb2RlVDUgc2lnbmlmaWNhbnRseSBvdXRwZXJmb3JtcyBwcmlvciBtZXRob2RzIG9uIHVuZGVyc3RhbmRpbmcgdGFza3Mgc3VjaCBhcyBjb2RlIGRlZmVjdCBkZXRlY3Rpb24gYW5kIGNsb25lIGRldGVjdGlvbiwgYW5kIGdlbmVyYXRpb24gdGFza3MgYWNyb3NzIHZhcmlvdXMgZGlyZWN0aW9ucyBpbmNsdWRpbmcgUEwtTkwsIE5MLVBMLCBhbmQgUEwtUEwuIEZ1cnRoZXIgYW5hbHlzaXMgcmV2ZWFscyB0aGF0IG91ciBtb2RlbCBjYW4gYmV0dGVyIGNhcHR1cmUgc2VtYW50aWMgaW5mb3JtYXRpb24gZnJvbSBjb2RlLiBPdXIgY29kZSBhbmQgcHJlLXRyYWluZWQgbW9kZWxzIGFyZSByZWxlYXNlZCBhdCBodHRwczovL2dpdGh1Yi5jb20vc2FsZXNmb3JjZS9Db2RlVDUuIiIiLDE1MC4wLCxPcGVuIHdlaWdodHMgKHVucmVzdHJpY3RlZCksIlVuaXRlZCBTdGF0ZXMgb2YgQW1lcmljYSxTaW5nYXBvcmUiLCwsLCwsMjAyNi0wMS0wMSAxNDowMToyNCswMDowMCwsLCwsLCJJbmR1c3RyeSxBY2FkZW1pYSIsLCwsLE9wZW4gc291cmNlLCJCU0QtMy1DbGF1c2UgbGljZW5zZQoKaHR0cHM6Ly9naXRodWIuY29tL3NhbGVzZm9yY2UvQ29kZVQ1IiwsMzExNC44NjkwOTQ2MTc0NDc0LCxGUDE2LCwsSGFyZHdhcmUsLCwsLFllcwpQcm9qZWN0ZWQgR0FOLEltYWdlIGdlbmVyYXRpb24sSW1hZ2UgZ2VuZXJhdGlvbixIZWlkZWxiZXJnIFVuaXZlcnNpdHksIkF4ZWwgU2F1ZXIsIEthc2h5YXAgQ2hpdHRhLCBKZW5zIE3DvGxsZXIsIEFuZHJlYXMgR2VpZ2VyIiwyMDIxLTExLTAxLFByb2plY3RlZCBHQU5zIENvbnZlcmdlIEZhc3RlcixodHRwczovL3Byb2NlZWRpbmdzLm5ldXJpcHMuY2MvcGFwZXIvMjAyMS9oYXNoLzkyMTlhZGM1YzQyMTA3YzQ5MTFlMjQ5MTU1MzIwNjQ4LUFic3RyYWN0Lmh0bWwsMjgwLjAsU09UQSBpbXByb3ZlbWVudCwiVGFibGUgMwoiIkl0IGlzIGZ1cnRoZXIgY29tcGF0aWJsZSB3aXRoIHJlc29sdXRpb25zIG9mIHVwIHRvIG9uZSBNZWdhcGl4ZWwgYW5kIGFkdmFuY2VzIHRoZSBzdGF0ZS1vZi10aGUtYXJ0IEZyw6ljaGV0IEluY2VwdGlvbiBEaXN0YW5jZSAoRklEKSBvbiB0d2VudHktdHdvIGJlbmNobWFyayBkYXRhc2V0cyIiIiwsUG9zc2libHkgY2FsY3VsYWJsZSBmcm9tIEFwcGVuZGl4IFRhYmxlIDgsMS4wNWUrMTksIiIiV2l0aCB0aGlzIHNldHRpbmcsIGVhY2ggZXhwZXJpbWVudCB0YWtlcyByb3VnaGx5IDEwMC0yMDAgR1BVIGhvdXJzIG9uIGEgTlZJRElBIFYxMDAsCmZvciBtb3JlIGRldGFpbHMgd2UgcmVmZXIgdG8gdGhlIGFwcGVuZGl4LiIiCgoiIldlIGNvbmR1Y3Qgb3VyIGV4cGVyaW1lbnRzIG9uIGFuIGludGVybmFsIGNsdXN0ZXIgd2l0aCBzZXZlcmFsIG5vZGVzLCBlYWNoIHdpdGggdXAgdG8gOCBRdWFkcm8gUlRYCjYwMDAgb3IgTlZJRElBIFYxMDAgdXNpbmcgUHlUb3JjaCAxLjcuMSBhbmQgQ1VEQSAxMS4wLiIiCgpJbiBhcHBlbmRpeCB0YWJsZSA3LCB0YWtlcyAxMC4xIHNlY29uZHMgcGVyIDFrIGltYWdlcyBvbiA4IFF1YWRybyBSVFggNjAwMHMuIExvbmdlc3QgdHJhaW5pbmcgcnVuIGZvciBQcm9qZWN0ZWQgR0FOIGFwcGVhcnMgdG8gYmUgaW4gRmlndXJlIDQgKGxlZnQpLCBhdCAxNE0gaW1hZ2VzLCB0aG91Z2ggdGhpcyBpcyBvdmVydHJhaW5lZCBhbmQgdGhlIGxhcmdlc3QgY2hlY2twb2ludCB1c2VkIGZvciBldmFsdWF0aW9ucyB3YXMgMTBNLgoxME0gaW1hZ2VzICogMTAuMSBzLzEwMDAgaW1hZ2VzICogOCAqIDMuMjZlMTMgRkxPUC9zICogMC40ID0gMS4wNWUxOSIsMzAwMDAwMCxUaGV5IGV4cGVyaW1lbnQgd2l0aCAyMiBpbWFnZSBkYXRhc2V0cy4gTGFyZ2VzdCBhcHBlYXJzIHRvIGJlIExTVU4tQmVkcm9vbSBhdCAzTSBpbWFnZXMuLCwsIk5WSURJQSBWMTAwLE5WSURJQSBRdWFkcm8gUlRYIDYwMDAiLCxDb25maWRlbnQsIkdlbmVyYXRpdmUgQWR2ZXJzYXJpYWwgTmV0d29ya3MgKEdBTnMpIHByb2R1Y2UgaGlnaC1xdWFsaXR5IGltYWdlcyBidXQgYXJlIGNoYWxsZW5naW5nIHRvIHRyYWluLiBUaGV5IG5lZWQgY2FyZWZ1bCByZWd1bGFyaXphdGlvbiwgdmFzdCBhbW91bnRzIG9mIGNvbXB1dGUsIGFuZCBleHBlbnNpdmUgaHlwZXItcGFyYW1ldGVyIHN3ZWVwcy4gV2UgbWFrZSBzaWduaWZpY2FudCBoZWFkd2F5IG9uIHRoZXNlIGlzc3VlcyBieSBwcm9qZWN0aW5nIGdlbmVyYXRlZCBhbmQgcmVhbCBzYW1wbGVzIGludG8gYSBmaXhlZCwgcHJldHJhaW5lZCBmZWF0dXJlIHNwYWNlLiBNb3RpdmF0ZWQgYnkgdGhlIGZpbmRpbmcgdGhhdCB0aGUgZGlzY3JpbWluYXRvciBjYW5ub3QgZnVsbHkgZXhwbG9pdCBmZWF0dXJlcyBmcm9tIGRlZXBlciBsYXllcnMgb2YgdGhlIHByZXRyYWluZWQgbW9kZWwsIHdlIHByb3Bvc2UgYSBtb3JlIGVmZmVjdGl2ZSBzdHJhdGVneSB0aGF0IG1peGVzIGZlYXR1cmVzIGFjcm9zcyBjaGFubmVscyBhbmQgcmVzb2x1dGlvbnMuIE91ciBQcm9qZWN0ZWQgR0FOIGltcHJvdmVzIGltYWdlIHF1YWxpdHksIHNhbXBsZSBlZmZpY2llbmN5LCBhbmQgY29udmVyZ2VuY2Ugc3BlZWQuIEl0IGlzIGZ1cnRoZXIgY29tcGF0aWJsZSB3aXRoIHJlc29sdXRpb25zIG9mIHVwIHRvIG9uZSBNZWdhcGl4ZWwgYW5kIGFkdmFuY2VzIHRoZSBzdGF0ZS1vZi10aGUtYXJ0IEZyw6ljaGV0IEluY2VwdGlvbiBEaXN0YW5jZSAoRklEKSBvbiB0d2VudHktdHdvIGJlbmNobWFyayBkYXRhc2V0cy4gSW1wb3J0YW50bHksIFByb2plY3RlZCBHQU5zIG1hdGNoIHRoZSBwcmV2aW91c2x5IGxvd2VzdCBGSURzIHVwIHRvIDQwIHRpbWVzIGZhc3RlciwgY3V0dGluZyB0aGUgd2FsbC1jbG9jayB0aW1lIGZyb20gNSBkYXlzIHRvIGxlc3MgdGhhbiAzIGhvdXJzIGdpdmVuIHRoZSBzYW1lIGNvbXB1dGF0aW9uYWwgcmVzb3VyY2VzLiIsLCxPcGVuIHdlaWdodHMgKHVucmVzdHJpY3RlZCksR2VybWFueSwsLCwsLDIwMjYtMDEtMDEgMTQ6MDE6MjIrMDA6MDAsLCwsLCxBY2FkZW1pYSwsLCwsT3BlbiBzb3VyY2UsIk1JVCBsaWNlbnNlCgpodHRwczovL2dpdGh1Yi5jb20vYXV0b25vbW91c3Zpc2lvbi9wcm9qZWN0ZWQtZ2FuIiwsLCwsLCxIYXJkd2FyZSwsLCwsWWVzClM0LExhbmd1YWdlLExhbmd1YWdlIG1vZGVsaW5nL2dlbmVyYXRpb24sU3RhbmZvcmQgVW5pdmVyc2l0eSwiQWxiZXJ0IEd1LCBLYXJhbiBHb2VsLCBDaHJpc3RvcGhlciBSw6kiLDIwMjEtMTAtMzEsRWZmaWNpZW50bHkgTW9kZWxpbmcgTG9uZyBTZXF1ZW5jZXMgd2l0aCBTdHJ1Y3R1cmVkIFN0YXRlIFNwYWNlcyxodHRwczovL2FyeGl2Lm9yZy9hYnMvMjExMS4wMDM5NiwzNTc2LjAsU09UQSBpbXByb3ZlbWVudCwiIiJTNCBhY2hpZXZlcyBzdHJvbmcgZW1waXJpY2FsIHJlc3VsdHMgYWNyb3NzIGEgZGl2ZXJzZSByYW5nZSBvZiBlc3RhYmxpc2hlZCBiZW5jaG1hcmtzLCBpbmNsdWRpbmcuLi4gU29UQSBvbiBldmVyeSB0YXNrIGZyb20gdGhlIExvbmcgUmFuZ2UgQXJlbmEgYmVuY2htYXJrIiIKCiIiV2UgcGVyZm9ybSBzcGVlY2ggY2xhc3NpZmljYXRpb24gdXNpbmcgdGhlIFNDMTAgc3Vic2V0IDwuLi4+IFM0IGFjaGlldmVzIDk4LjMlIGFjY3VyYWN5LCBoaWdoZXIgdGhhbiBhbGwgYmFzZWxpbmVzIHRoYXQgdXNlIHRoZSAxMDDDlyBzaG9ydGVyIE1GQ0MgZmVhdHVyZXMiIiIsMjQ5MDAwMDAwLjAwMDAwMDAzLDI0OU0gKFRhYmxlIDgpLDcuODMyODYyN2UrMTksIjYgRkxPUCAvIHRva2VuIC8gcGFyYW1ldGVyICogMjQ5MDAwMDAwIHBhcmFtZXRlcnMgKiA4IEdQVXMgKiA4MTkyIHRva2Vucy9zdGVwL0dQVSAqIDgwMDAwMCBzdGVwcyA9IDcuODMyODYyN2UrMTkgRkxPUAogCiIib3VyIFM0IG1vZGVsIHdhcyB0cmFpbmVkIHdpdGggdGhlIHNpbXBsZXIgQWRhbVcgb3B0aW1pemVyIHdpdGggYSBzaW5nbGUgY29zaW5lIGxlYXJuaW5nIHJhdGUgY3ljbGUgd2l0aCBhIG1heGltdW0gb2YgODAwMDAwIHN0ZXBzLgpUaGUgaW5pdGlhbCBsZWFybmluZyByYXRlIHdhcyBzZXQgdG8gMC4wMDA1LiBXZSB1c2VkIDggQTEwMCBHUFVzIHdpdGggYSBiYXRjaCBzaXplIG9mIDEgcGVyIGdwdSBhbmQgY29udGV4dCBzaXplIDgxOTIuIiIKCiIsMTAzMDAwMDAwLCwsLE5WSURJQSBBMTAwLCxMaWtlbHksIkEgY2VudHJhbCBnb2FsIG9mIHNlcXVlbmNlIG1vZGVsaW5nIGlzIGRlc2lnbmluZyBhIHNpbmdsZSBwcmluY2lwbGVkIG1vZGVsIHRoYXQgY2FuIGFkZHJlc3Mgc2VxdWVuY2UgZGF0YSBhY3Jvc3MgYSByYW5nZSBvZiBtb2RhbGl0aWVzIGFuZCB0YXNrcywgcGFydGljdWxhcmx5IG9uIGxvbmctcmFuZ2UgZGVwZW5kZW5jaWVzLiBBbHRob3VnaCBjb252ZW50aW9uYWwgbW9kZWxzIGluY2x1ZGluZyBSTk5zLCBDTk5zLCBhbmQgVHJhbnNmb3JtZXJzIGhhdmUgc3BlY2lhbGl6ZWQgdmFyaWFudHMgZm9yIGNhcHR1cmluZyBsb25nIGRlcGVuZGVuY2llcywgdGhleSBzdGlsbCBzdHJ1Z2dsZSB0byBzY2FsZSB0byB2ZXJ5IGxvbmcgc2VxdWVuY2VzIG9mIDEwMDAwIG9yIG1vcmUgc3RlcHMuIEEgcHJvbWlzaW5nIHJlY2VudCBhcHByb2FjaCBwcm9wb3NlZCBtb2RlbGluZyBzZXF1ZW5jZXMgYnkgc2ltdWxhdGluZyB0aGUgZnVuZGFtZW50YWwgc3RhdGUgc3BhY2UgbW9kZWwgKFNTTSkgXCggeCcodCkgPSBBeCh0KSArIEJ1KHQpLCB5KHQpID0gQ3godCkgKyBEdSh0KSBcKSwgYW5kIHNob3dlZCB0aGF0IGZvciBhcHByb3ByaWF0ZSBjaG9pY2VzIG9mIHRoZSBzdGF0ZSBtYXRyaXggXCggQSBcKSwgdGhpcyBzeXN0ZW0gY291bGQgaGFuZGxlIGxvbmctcmFuZ2UgZGVwZW5kZW5jaWVzIG1hdGhlbWF0aWNhbGx5IGFuZCBlbXBpcmljYWxseS4gSG93ZXZlciwgdGhpcyBtZXRob2QgaGFzIHByb2hpYml0aXZlIGNvbXB1dGF0aW9uIGFuZCBtZW1vcnkgcmVxdWlyZW1lbnRzLCByZW5kZXJpbmcgaXQgaW5mZWFzaWJsZSBhcyBhIGdlbmVyYWwgc2VxdWVuY2UgbW9kZWxpbmcgc29sdXRpb24uIFdlIHByb3Bvc2UgdGhlIFN0cnVjdHVyZWQgU3RhdGUgU3BhY2Ugc2VxdWVuY2UgbW9kZWwgKFM0KSBiYXNlZCBvbiBhIG5ldyBwYXJhbWV0ZXJpemF0aW9uIGZvciB0aGUgU1NNLCBhbmQgc2hvdyB0aGF0IGl0IGNhbiBiZSBjb21wdXRlZCBtdWNoIG1vcmUgZWZmaWNpZW50bHkgdGhhbiBwcmlvciBhcHByb2FjaGVzIHdoaWxlIHByZXNlcnZpbmcgdGhlaXIgdGhlb3JldGljYWwgc3RyZW5ndGhzLiBPdXIgdGVjaG5pcXVlIGludm9sdmVzIGNvbmRpdGlvbmluZyBcKCBBIFwpIHdpdGggYSBsb3ctcmFuayBjb3JyZWN0aW9uLCBhbGxvd2luZyBpdCB0byBiZSBkaWFnb25hbGl6ZWQgc3RhYmx5IGFuZCByZWR1Y2luZyB0aGUgU1NNIHRvIHRoZSB3ZWxsLXN0dWRpZWQgY29tcHV0YXRpb24gb2YgYSBDYXVjaHkga2VybmVsLiBTNCBhY2hpZXZlcyBzdHJvbmcgZW1waXJpY2FsIHJlc3VsdHMgYWNyb3NzIGEgZGl2ZXJzZSByYW5nZSBvZiBlc3RhYmxpc2hlZCBiZW5jaG1hcmtzLCBpbmNsdWRpbmcgKGkpIDkxXCUgYWNjdXJhY3kgb24gc2VxdWVudGlhbCBDSUZBUi0xMCB3aXRoIG5vIGRhdGEgYXVnbWVudGF0aW9uIG9yIGF1eGlsaWFyeSBsb3NzZXMsIG9uIHBhciB3aXRoIGEgbGFyZ2VyIDItRCBSZXNOZXQsIChpaSkgc3Vic3RhbnRpYWxseSBjbG9zaW5nIHRoZSBnYXAgdG8gVHJhbnNmb3JtZXJzIG9uIGltYWdlIGFuZCBsYW5ndWFnZSBtb2RlbGluZyB0YXNrcywgd2hpbGUgcGVyZm9ybWluZyBnZW5lcmF0aW9uIDYww5cgZmFzdGVyIChpaWkpIFNvVEEgb24gZXZlcnkgdGFzayBmcm9tIHRoZSBMb25nIFJhbmdlIEFyZW5hIGJlbmNobWFyaywgaW5jbHVkaW5nIHNvbHZpbmcgdGhlIGNoYWxsZW5naW5nIFBhdGgtWCB0YXNrIG9mIGxlbmd0aCAxNmsgdGhhdCBhbGwgcHJpb3Igd29yayBmYWlscyBvbiwgd2hpbGUgYmVpbmcgYXMgZWZmaWNpZW50IGFzIGFsbCBjb21wZXRpdG9ycy4iLDUwOS4wMixTNCxPcGVuIHdlaWdodHMgKHVucmVzdHJpY3RlZCksVW5pdGVkIFN0YXRlcyBvZiBBbWVyaWNhLCwsLDguMCwsMjAyNi0wNS0yNSAxMjoxNDoyNiswMDowMCwsLCwsLEFjYWRlbWlhLCwsLCxPcGVuIHNvdXJjZSwiQXBhY2hlIDIgMApyZXBvIHdpdGggdHJhaW5pbmcsIGluZmVyZW5jZSwgY2hlY2twb2ludHM6Cmh0dHBzOi8vZ2l0aHViLmNvbS9zdGF0ZS1zcGFjZXMvczQiLCwsLEZQMTYsLDY0NTMuNjU4Njc1Mzc2MTM1LCwsLCwsWWVzCkVmZmljaWVudFplcm8sR2FtZXMsQXRhcmksIlRzaW5naHVhIFVuaXZlcnNpdHksVW5pdmVyc2l0eSBvZiBDYWxpZm9ybmlhIChVQykgQmVya2VsZXksU2hhbmdoYWkgUWkgWmhpIGluc3RpdHV0ZSIsIldlaXJ1aSBZZSwgU2hhb2h1YWkgTGl1LCBUaGFuYXJkIEt1cnV0YWNoLCBQaWV0ZXIgQWJiZWVsLCBZYW5nIEdhbyIsMjAyMS0xMC0zMCxNYXN0ZXJpbmcgQXRhcmkgR2FtZXMgd2l0aCBMaW1pdGVkIERhdGEsaHR0cHM6Ly9hcnhpdi5vcmcvYWJzLzIxMTEuMDAyMTAsMzI0LjAsU09UQSBpbXByb3ZlbWVudCwiIiJPdXIgbWV0aG9kIGlzIDE3NiUgYW5kIDE2MyUgYmV0dGVyIHRoYW4gdGhlIHByZXZpb3VzIFNvVEEgcGVyZm9ybWFuY2UsIGluIG1lYW4gYW5kIG1lZGlhbiBodW1hbiBub3JtYWxpemVkIHNjb3JlIHJlc3BlY3RpdmVseSIiCgpUYWJsZSAxCiIiRWZmaWNpZW50WmVybyBhY2hpZXZlcyBzdXBlcmh1bWFuIHBlcmZvcm1hbmNlIHdpdGggb25seSAyIGhvdXJzIG9mIHJlYWwtdGltZSBnYW1lIHBsYXkuIE91ciBtZXRob2QgaXMgMTc2JSBhbmQgMTYzJSBiZXR0ZXIKdGhhbiB0aGUgcHJldmlvdXMgU29UQSBwZXJmb3JtYW5jZSwgaW4gbWVhbiBhbmQgbWVkaWFuIGh1bWFuIG5vcm1hbGl6ZWQgc2NvcmUgcmVzcGVjdGl2ZWx5LiIiCgpUYWJsZSAyOiBTY29yZXMgYWNoaWV2ZWQgYnkgRWZmaWNpZW50WmVybyAobWVhbiAmIHN0YW5kYXJkIGRldmlhdGlvbiBmb3IgMTAgc2VlZHMpIGFuZCBzb21lCmJhc2VsaW5l</x:v>
      </x:c>
    </x:row>
    <x:row r="222" ht="18" customHeight="1">
      <x:c r="A222" s="17" t="n">
        <x:v>217</x:v>
      </x:c>
      <x:c r="B222" s="17" t="n">
        <x:v>310</x:v>
      </x:c>
      <x:c r="C222" s="160" t="str">
        <x:v>cyBvbiBzb21lIGxvdy1kaW1lbnNpb25hbCBlbnZpcm9ubWVudHMgb24gdGhlIERNQ29udHJvbCAxMDBrIGJlbmNobWFyay4gRWZmaWNpZW50WmVybwphY2hpZXZlcyBzdGF0ZS1vZi1hcnQgcGVyZm9ybWFuY2UgYW5kIGNvbXBhcmFibGUgcmVzdWx0cyB0byB0aGUgc3RhdGUtYmFzZWQgU0FDLgoiLCwsLCIiIk91ciBpbXBsZW1lbnRhdGlvbiBpcyBjb21wdXRhdGlvbmFsbHkgZnJpZW5kbHkuIFRvIHRyYWluIGFuIEF0YXJpIGFnZW50IGZvciAxMDBrIHN0ZXBzLCBpdCBvbmx5IG5lZWRzIDQgR1BVcyB0byB0cmFpbiA3IGhvdXJzLiIiIiwxMDAwMDAsLCwsLCxVbmtub3duLCJSZWluZm9yY2VtZW50IGxlYXJuaW5nIGhhcyBhY2hpZXZlZCBncmVhdCBzdWNjZXNzIGluIG1hbnkgYXBwbGljYXRpb25zLiBIb3dldmVyLCBzYW1wbGUgZWZmaWNpZW5jeSByZW1haW5zIGEga2V5IGNoYWxsZW5nZSwgd2l0aCBwcm9taW5lbnQgbWV0aG9kcyByZXF1aXJpbmcgbWlsbGlvbnMgKG9yIGV2ZW4gYmlsbGlvbnMpIG9mIGVudmlyb25tZW50IHN0ZXBzIHRvIHRyYWluLiBSZWNlbnRseSwgdGhlcmUgaGFzIGJlZW4gc2lnbmlmaWNhbnQgcHJvZ3Jlc3MgaW4gc2FtcGxlIGVmZmljaWVudCBpbWFnZS1iYXNlZCBSTCBhbGdvcml0aG1zOyBob3dldmVyLCBjb25zaXN0ZW50IGh1bWFuLWxldmVsIHBlcmZvcm1hbmNlIG9uIHRoZSBBdGFyaSBnYW1lIGJlbmNobWFyayByZW1haW5zIGFuIGVsdXNpdmUgZ29hbC4gV2UgcHJvcG9zZSBhIHNhbXBsZSBlZmZpY2llbnQgbW9kZWwtYmFzZWQgdmlzdWFsIFJMIGFsZ29yaXRobSBidWlsdCBvbiBNdVplcm8sIHdoaWNoIHdlIG5hbWUgRWZmaWNpZW50WmVyby4gT3VyIG1ldGhvZCBhY2hpZXZlcyAxOTQuMyUgbWVhbiBodW1hbiBwZXJmb3JtYW5jZSBhbmQgMTA5LjAlIG1lZGlhbiBwZXJmb3JtYW5jZSBvbiB0aGUgQXRhcmkgMTAwayBiZW5jaG1hcmsgd2l0aCBvbmx5IHR3byBob3VycyBvZiByZWFsLXRpbWUgZ2FtZSBleHBlcmllbmNlIGFuZCBvdXRwZXJmb3JtcyB0aGUgc3RhdGUgU0FDIGluIHNvbWUgdGFza3Mgb24gdGhlIERNQ29udHJvbCAxMDBrIGJlbmNobWFyay4gVGhpcyBpcyB0aGUgZmlyc3QgdGltZSBhbiBhbGdvcml0aG0gYWNoaWV2ZXMgc3VwZXItaHVtYW4gcGVyZm9ybWFuY2Ugb24gQXRhcmkgZ2FtZXMgd2l0aCBzdWNoIGxpdHRsZSBkYXRhLiBFZmZpY2llbnRaZXJvJ3MgcGVyZm9ybWFuY2UgaXMgYWxzbyBjbG9zZSB0byBEUU4ncyBwZXJmb3JtYW5jZSBhdCAyMDAgbWlsbGlvbiBmcmFtZXMgd2hpbGUgd2UgY29uc3VtZSA1MDAgdGltZXMgbGVzcyBkYXRhLiBFZmZpY2llbnRaZXJvJ3MgbG93IHNhbXBsZSBjb21wbGV4aXR5IGFuZCBoaWdoIHBlcmZvcm1hbmNlIGNhbiBicmluZyBSTCBjbG9zZXIgdG8gcmVhbC13b3JsZCBhcHBsaWNhYmlsaXR5LiBXZSBpbXBsZW1lbnQgb3VyIGFsZ29yaXRobSBpbiBhbiBlYXN5LXRvLXVuZGVyc3RhbmQgbWFubmVyIGFuZCBpdCBpcyBhdmFpbGFibGUgYXQgdGhpcyBodHRwcyBVUkwuIFdlIGhvcGUgaXQgd2lsbCBhY2NlbGVyYXRlIHRoZSByZXNlYXJjaCBvZiBNQ1RTLWJhc2VkIFJMIGFsZ29yaXRobXMgaW4gdGhlIHdpZGVyIGNvbW11bml0eS4iLCwsVW5yZWxlYXNlZCwiQ2hpbmEsVW5pdGVkIFN0YXRlcyBvZiBBbWVyaWNhLENoaW5hIiwsLCwsLDIwMjYtMDUtMjUgMTI6MTQ6MjYrMDA6MDAsLCwsLCwiQWNhZGVtaWEsQWNhZGVtaWEiLCwsLCxPcGVuIHNvdXJjZSwiR1BMLTMuMCAoY29weWxlZnQgKyBwcm9oaWJpdHMgaW5jb3Jwb3JhdGluZyB0aGUgc29mdHdhcmUgaW50byBwcm9wcmlldGFyeSBzb2Z0d2FyZSkKaHR0cHM6Ly9naXRodWIuY29tL1llV1IvRWZmaWNpZW50WmVybz90YWI9cmVhZG1lLW92LWZpbGUiLCwsLEZQMTYsLCwsLCwsLE5vClNjYXR0ZXJicmFpbixMYW5ndWFnZSxMYW5ndWFnZSBtb2RlbGluZywiU3RhbmZvcmQgVW5pdmVyc2l0eSxBZG9iZSxVbml2ZXJzaXR5IGF0IEJ1ZmZhbG8iLCJCZWlkaSBDaGVuLCBUcmkgRGFvLCBFcmljIFdpbnNvciwgWmhhbyBTb25nLCBBdHJpIFJ1ZHJhLCBDaHJpc3RvcGhlciBSw6kiLDIwMjEtMTAtMjgsU2NhdHRlcmJyYWluOiBVbmlmeWluZyBTcGFyc2UgYW5kIExvdy1yYW5rIEF0dGVudGlvbiBBcHByb3hpbWF0aW9uLGh0dHBzOi8vYXJ4aXYub3JnL2Ficy8yMTEwLjE1MzQzLDE3MC4wLCwsLCwsLCwsLCwsLFVua25vd24sIlJlY2VudCBhZHZhbmNlcyBpbiBlZmZpY2llbnQgVHJhbnNmb3JtZXJzIGhhdmUgZXhwbG9pdGVkIGVpdGhlciB0aGUgc3BhcnNpdHkgb3IgbG93LXJhbmsgcHJvcGVydGllcyBvZiBhdHRlbnRpb24gbWF0cmljZXMgdG8gcmVkdWNlIHRoZSBjb21wdXRhdGlvbmFsIGFuZCBtZW1vcnkgYm90dGxlbmVja3Mgb2YgbW9kZWxpbmcgbG9uZyBzZXF1ZW5jZXMuIEhvd2V2ZXIsIGl0IGlzIHN0aWxsIGNoYWxsZW5naW5nIHRvIGJhbGFuY2UgdGhlIHRyYWRlLW9mZiBiZXR3ZWVuIG1vZGVsIHF1YWxpdHkgYW5kIGVmZmljaWVuY3kgdG8gcGVyZm9ybSBhIG9uZS1zaXplLWZpdHMtYWxsIGFwcHJveGltYXRpb24gZm9yIGRpZmZlcmVudCB0YXNrcy4gVG8gYmV0dGVyIHVuZGVyc3RhbmQgdGhpcyB0cmFkZS1vZmYsIHdlIG9ic2VydmUgdGhhdCBzcGFyc2UgYW5kIGxvdy1yYW5rIGFwcHJveGltYXRpb25zIGV4Y2VsIGluIGRpZmZlcmVudCByZWdpbWVzLCBkZXRlcm1pbmVkIGJ5IHRoZSBzb2Z0bWF4IHRlbXBlcmF0dXJlIGluIGF0dGVudGlvbiwgYW5kIHNwYXJzZSArIGxvdy1yYW5rIGNhbiBvdXRwZXJmb3JtIGVhY2ggaW5kaXZpZHVhbGx5LiBJbnNwaXJlZCBieSB0aGUgY2xhc3NpY2FsIHJvYnVzdC1QQ0EgYWxnb3JpdGhtIGZvciBzcGFyc2UgYW5kIGxvdy1yYW5rIGRlY29tcG9zaXRpb24sIHdlIHByb3Bvc2UgU2NhdHRlcmJyYWluLCBhIG5vdmVsIHdheSB0byB1bmlmeSBzcGFyc2UgKHZpYSBsb2NhbGl0eSBzZW5zaXRpdmUgaGFzaGluZykgYW5kIGxvdy1yYW5rICh2aWEga2VybmVsIGZlYXR1cmUgbWFwKSBhdHRlbnRpb24gZm9yIGFjY3VyYXRlIGFuZCBlZmZpY2llbnQgYXBwcm94aW1hdGlvbi4gVGhlIGVzdGltYXRpb24gaXMgdW5iaWFzZWQgd2l0aCBwcm92YWJseSBsb3cgZXJyb3IuIFdlIGVtcGlyaWNhbGx5IHNob3cgdGhhdCBTY2F0dGVyYnJhaW4gY2FuIGFjaGlldmUgMi4xeCBsb3dlciBlcnJvciB0aGFuIGJhc2VsaW5lcyB3aGVuIHNlcnZpbmcgYXMgYSBkcm9wLWluIHJlcGxhY2VtZW50IGluIEJpZ0dBTiBpbWFnZSBnZW5lcmF0aW9uIGFuZCBwcmUtdHJhaW5lZCBUMlQtVmlULiBPbiBhIHByZS10cmFpbmVkIFQyVCBWaXNpb24gdHJhbnNmb3JtZXIsIGV2ZW4gd2l0aG91dCBmaW5lLXR1bmluZywgU2NhdHRlcmJyYWluIGNhbiByZWR1Y2UgOTglIG9mIGF0dGVudGlvbiBtZW1vcnkgYXQgdGhlIGNvc3Qgb2Ygb25seSAxJSBkcm9wIGluIGFjY3VyYWN5LiBXZSBkZW1vbnN0cmF0ZSBTY2F0dGVyYnJhaW4gZm9yIGVuZC10by1lbmQgdHJhaW5pbmcgd2l0aCB1cCB0byA0IHBvaW50cyBiZXR0ZXIgcGVycGxleGl0eSBhbmQgNSBwb2ludHMgYmV0dGVyIGF2ZXJhZ2UgYWNjdXJhY3kgdGhhbiBzcGFyc2Ugb3IgbG93LXJhbmsgZWZmaWNpZW50IHRyYW5zZm9ybWVycyBvbiBsYW5ndWFnZSBtb2RlbGluZyBhbmQgbG9uZy1yYW5nZS1hcmVuYSB0YXNrcy4iLDMwLjAsU2NhdHRlcmJyYWluLFVucmVsZWFzZWQsIlVuaXRlZCBTdGF0ZXMgb2YgQW1lcmljYSxVbml0ZWQgU3RhdGVzIG9mIEFtZXJpY2EsVW5pdGVkIFN0YXRlcyBvZiBBbWVyaWNhIiwsLCwsLDIwMjYtMDUtMjUgMTI6MTQ6MjcrMDA6MDAsLCxTY2F0dGVyYnJhaW4sLCwiQWNhZGVtaWEsSW5kdXN0cnksQWNhZGVtaWEiLCwsLCxPcGVuIHNvdXJjZSxjb2RlOiBodHRwczovL2dpdGh1Yi5jb20vSGF6eVJlc2VhcmNoL2ZseSwsLCwsLCwsLCwsLE5vCkV2ZSxCaW9sb2d5LCJQcm90ZWluIHBhdGhvZ2VuaWNpdHkgcHJlZGljdGlvbixQcm90ZWlucyIsIkhhcnZhcmQgTWVkaWNhbCBTY2hvb2wsVW5pdmVyc2l0eSBvZiBPeGZvcmQiLCJKb25hdGhhbiBGcmF6ZXIsIFBhc2NhbCBOb3RpbiwgTWFmYWxkYSBEaWFzLCBBaWRhbiBHb21leiwgSm9zZXBoIEsuIE1pbiwgS2VsbHkgQnJvY2ssIFlhcmluIEdhbCBhbmQgRGVib3JhIFMuIE1hcmtzIiwyMDIxLTEwLTI3LERpc2Vhc2UgdmFyaWFudCBwcmVkaWN0aW9uIHdpdGggZGVlcCBnZW5lcmF0aXZlIG1vZGVscyBvZiBldm9sdXRpb25hcnkgZGF0YSxodHRwczovL3d3dy5uYXR1cmUuY29tL2FydGljbGVzL3M0MTU4Ni0wMjEtMDQwNDMtOCNjaGFuZ2UtaGlzdG9yeSw2MzEuMCxTT1RBIGltcHJvdmVtZW50LCIiIk91ciBtb2RlbCBFVkUgKGV2b2x1dGlvbmFyeSBtb2RlbCBvZiB2YXJpYW50IGVmZmVjdCkgbm90IG9ubHkgb3V0cGVyZm9ybXMgY29tcHV0YXRpb25hbCBhcHByb2FjaGVzIHRoYXQgcmVseSBvbiBsYWJlbGxlZCBkYXRhIGJ1dCBhbHNvIHBlcmZvcm1zIG9uIHBhciB3aXRoLCBpZiBub3QgYmV0dGVyIHRoYW4sIHByZWRpY3Rpb25zIGZyb20gaGlnaC10aHJvdWdocHV0IGV4cGVyaW1lbnRzLCB3aGljaCBhcmUgaW5jcmVhc2luZ2x5IHVzZWQgYXMgZXZpZGVuY2UgZm9yIHZhcmlhbnQgY2xhc3NpZmljYXRpb24iIiBbQWJzdHJhY3RdIC0gU09UQSBpbXByb3ZlbWVudCBmb3IgdmVyeSBzcGVjaWZpYyB0YXNrIiwxNTAxMDMwMC4wLCIiIlRoZSBCYXllc2lhbiBWQUUgYXJjaGl0ZWN0dXJlIGluIEVWRSBpcyBjb21wcmlzZWQgb2YgYSBzeW1tZXRyaWMgMy1sYXllciBlbmNvZGVyICYgZGVjb2RlciBhcmNoaXRlY3R1cmUgKHdpdGggMiwwMDAtMSwwMDAtMzAwIGFuZCAzMDAtMSwwMDAtMiwwMDAgdW5pdHMgcmVzcGVjdGl2ZWx5KSBhbmQgYSBsYXRlbnQgc3BhY2Ugb2YgZGltZW5zaW9uIDUwIFsuLi5dIFdlIHVzZSBhIHNpbmdsZSBzZXQgb2YgcGFyYW1ldGVycyBmb3IgdGhlIGVuY29kZXIgKM+VcCkgYW5kIGxlYXJuIGEgZnVsbHktZmFjdG9yaXplZCBnYXVzc2lhbiBkaXN0cmlidXRpb24gb3ZlciB0aGUgd2VpZ2h0cyBvZiB0aGUgZGVjb2RlciAozrhwKSIiClRoZXkgdHJhaW4gYSBuZXcgVkFFIGZvciBlYWNoIHByb3RlaW4sIGFuZCBpdCBkb2Vzbid0IHNlZW0gbGlrZSB0aGV5IHRyaW0gdGhlIGlucHV0IHNlcXVlbmNlIGxlbmd0aCwgc28gdGhlIGxhcmdlc3QgbW9kZWwgd2lsbCBiZSB0aGUgb25lIHRyYWluZWQgZm9yIHRoZSBsYXJnZXN0IGlucHV0IHByb3RlaW4uIFN1cHBsZW1lbnRhcnkgbWF0ZXJpYWxzIDEgZ2l2ZXMgc3RhdGlzdGljcyBmb3IgZWFjaCBwcm90ZWluOyB0aGUgbG9uZ2VzdCBpcyA1MjAyLCB3aGljaCB3b3VsZCBpbmRpY2F0ZSBhIG5ldHdvcmsgb2Ygc2l6ZSAxNSwwMTAsMzAwIiwsLDI0MTY3MDU0MTIwLCwsLCwsTGlrZWx5LCJRdWFudGlmeWluZyB0aGUgcGF0aG9nZW5pY2l0eSBvZiBwcm90ZWluIHZhcmlhbnRzIGluIGh1bWFuIGRpc2Vhc2UtcmVsYXRlZCBnZW5lcyB3b3VsZCBoYXZlIGEgbWFya2VkIGVmZmVjdCBvbiBjbGluaWNhbCBkZWNpc2lvbnMsIHlldCB0aGUgb3ZlcndoZWxtaW5nIG1ham9yaXR5IChvdmVyIDk4JSkgb2YgdGhlc2UgdmFyaWFudHMgc3RpbGwgaGF2ZSB1bmtub3duIGNvbnNlcXVlbmNlczHigJMzLiBJbiBwcmluY2lwbGUsIGNvbXB1dGF0aW9uYWwgbWV0aG9kcyBjb3VsZCBzdXBwb3J0IHRoZSBsYXJnZS1zY2FsZSBpbnRlcnByZXRhdGlvbiBvZiBnZW5ldGljIHZhcmlhbnRzLiBIb3dldmVyLCBzdGF0ZS1vZi10aGUtYXJ0IG1ldGhvZHM04oCTMTAgaGF2ZSByZWxpZWQgb24gdHJhaW5pbmcgbWFjaGluZSBsZWFybmluZyBtb2RlbHMgb24ga25vd24gZGlzZWFzZSBsYWJlbHMuIEFzIHRoZXNlIGxhYmVscyBhcmUgc3BhcnNlLCBiaWFzZWQgYW5kIG9mIHZhcmlhYmxlIHF1YWxpdHksIHRoZSByZXN1bHRpbmcgbW9kZWxzIGhhdmUgYmVlbiBjb25zaWRlcmVkIGluc3VmZmljaWVudGx5IHJlbGlhYmxlMTEuIEhlcmUgd2UgcHJvcG9zZSBhbiBhcHByb2FjaCB0aGF0IGxldmVyYWdlcyBkZWVwIGdlbmVyYXRpdmUgbW9kZWxzIHRvIHByZWRpY3QgdmFyaWFudCBwYXRob2dlbmljaXR5IHdpdGhvdXQgcmVseWluZyBvbiBsYWJlbHMuIEJ5IG1vZGVsbGluZyB0aGUgZGlzdHJpYnV0aW9uIG9mIHNlcXVlbmNlIHZhcmlhdGlvbiBhY3Jvc3Mgb3JnYW5pc21zLCB3ZSBpbXBsaWNpdGx5IGNhcHR1cmUgY29uc3RyYWludHMgb24gdGhlIHByb3RlaW4gc2VxdWVuY2VzIHRoYXQgbWFpbnRhaW4gZml0bmVzcy4gT3VyIG1vZGVsIEVWRSAoZXZvbHV0aW9uYXJ5IG1vZGVsIG9mIHZhcmlhbnQgZWZmZWN0KSBub3Qgb25seSBvdXRwZXJmb3JtcyBjb21wdXRhdGlvbmFsIGFwcHJvYWNoZXMgdGhhdCByZWx5IG9uIGxhYmVsbGVkIGRhdGEgYnV0IGFsc28gcGVyZm9ybXMgb24gcGFyIHdpdGgsIGlmIG5vdCBiZXR0ZXIgdGhhbiwgcHJlZGljdGlvbnMgZnJvbSBoaWdoLXRocm91Z2hwdXQgZXhwZXJpbWVudHMsIHdoaWNoIGFyZSBpbmNyZWFzaW5nbHkgdXNlZCBhcyBldmlkZW5jZSBmb3IgdmFyaWFudCBjbGFzc2lmY2F0aW9uMTLigJMxNi4gV2UgcHJlZGljdCB0aGUgcGF0aG9nZW5pY2l0eSBvZiBtb3JlIHRoYW4gMzYgbWlsbGlvbiB2YXJpYW50cyBhY3Jvc3MgMywyMTkgZGlzZWFzZSBnZW5lcyBhbmQgcHJvdmlkZSBldmlkZW5jZSBmb3IgdGhlIGNsYXNzaWZpY2F0aW9uIG9mIG1vcmUgdGhhbiAyNTYsMDAwIHZhcmlhbnRzIG9mIHVua25vd24gc2lnbmlmaWNhbmNlLiBPdXIgd29yayBzdWdnZXN0cyB0aGF0IG1vZGVscyBvZiBldm9sdXRpb25hcnkgaW5mb3JtYXRpb24gY2FuIHByb3ZpZGUgdmFsdWFibGUgaW5kZXBlbmRlbnQgZXZpZGVuY2UgZm9yIHZhcmlhbnQgaW50ZXJwcmV0YXRpb24gdGhhdCB3aWxsIGJlIHdpZGVseSB1c2VmdWwgaW4gcmVzZWFyY2ggYW5kIGNsaW5pY2FsIHNldHRpbmdzLiIsLCxVbnJlbGVhc2VkLCJVbml0ZWQgU3RhdGVzIG9mIEFtZXJpY2EsVW5pdGVkIEtpbmdkb20gb2YgR3JlYXQgQnJpdGFpbiBhbmQgTm9ydGhlcm4gSXJlbGFuZCIsLCwsLCwyMDI2LTAxLTAxIDE0OjAxOjIzKzAwOjAwLCwsLCwsIkFjYWRlbWlhLEFjYWRlbWlhIiwsLCwsT3BlbiBzb3VyY2UsIlRoZSBtb2RlbCBjb2RlIGlzIGF2YWlsYWJsZSBhdCBodHRwczovL2dpdGh1Yi5jb20vT0FUTUwtTWFya3NsYWIvRVZFCk1JVCBsaWNlbnNlIiwsLCwsLCwsLCwsLE5vCkRBTEwtRSBtaW5pLFZpc2lvbixUZXh0LXRvLWltYWdlLENyYWl5b24sIkRheW1hLCBCb3JpcyBhbmQgUGF0aWwsIFN1cmFqIGFuZCBDdWVuY2EsIFBlZHJvIGFuZCBTYWlmdWxsYWgsIEtoYWxpZCBhbmQgQWJyYWhhbSwgVGFuaXNocSBhbmQgTMOqIEto4bqvYywgUGjDumMgYW5kIE1lbGFzLCBMdWtlIGFuZCBHaG9zaCwgUml0b2JyYXRhIiwyMDIxLTEwLTI2LERBTEzCt0UgTWluaSBNb2RlbCBDYXJkICxodHRwczovL2h1Z2dpbmdmYWNlLmNvL2RhbGxlLW1pbmkvZGFsbGUtbWluaSwsLCwsLDMuOGUrMTksInRyYWluZWQgb24gYSBUUFUgdjMtOCBmb3IgNzIgaG91cnMuIFRoYXQncyA4IFRQVXYzIGNvcmVzLCBvciA0IFRQVXYzIGNoaXBzICgxMjMgdGVyYWZsb3AvcyBlYWNoKQoKZmxvcHMgPSAoNCkgKiAoMTIzICogMTAqKjEyKSAqICg3MiAqIDM2MDApICogKDAuMykgPSAzLjhlMTkKKG51bSBncHUpICogKHBlYWsgZmxvcHMpICogKHRpbWUgaW4gc2Vjb25kcykgKiAoYXNzdW1lZCB1dGlsaXphdGlvbiByYXRlKQpmcm9tIGh0dHBzOi8vaHVnZ2luZ2ZhY2UuY28vZGFsbGUtbWluaS9kYWxsZS1taW5pI2RhbGwlQzIlQjdlLW1pbmktZXN0aW1hdGVkLWVtaXNzaW9ucyIsNDM1MjAwMDAwMCwzTSsxMk0rMTVNID0gMzBNIGZyb20gaHR0cHM6Ly9odWdnaW5nZmFjZS5jby9kYWxsZS1taW5pL2RhbGxlLW1pbmkjdHJhaW5pbmctZGF0YSw3Mi4wLGZyb20gaHR0cHM6Ly9odWdnaW5nZmFjZS5jby9kYWxsZS1taW5pL2RhbGxlLW1pbmkjZGFsbCVDMiVCN2UtbWluaS1lc3RpbWF0ZWQtZW1pc3Npb25zLEdvb2dsZSBUUFUgdjMsLExpa2VseSwsLCxPcGVuIHdlaWdodHMgKHVucmVzdHJpY3RlZCksVW5pdGVkIFN0YXRlcyBvZiBBbWVyaWNhLCwsLDQuMCwsMjAyNS0xMS0yOCAxMTo1Mzo0NCswMDowMCwsLCwsLEluZHVzdHJ5LCwsLDI4OC4wLE9wZW4gc291cmNlLCJBcGFjaGUgMi4wCnRyYWluIGNvZGUgaGVyZTogaHR0cHM6Ly9naXRodWIuY29tL2JvcmlzZGF5bWEvZGFsbGUtbWluaS9ibG9iL21haW4vdG9vbHMvdHJhaW4vdHJhaW4ucHkKCmRhdGEgaXMgb3BlbiB3aXRoIHZhcmlvdXMgbGljZW5zZXMiLCwsLCwsMzYzMC41ODcyMzY4NjkzMDYzLEhhcmR3YXJlLCwsLCxZZXMKQ2xvb2IsIk11bHRpbW9kYWwsTGFuZ3VhZ2UsVmlzaW9uIixJbWFnZSBjYXB0aW9uaW5nLCJKb2hhbm5lcyBLZXBsZXIgVW5pdmVyc2l0eSxIRVJFIFRlY2hub2xvZ2llcyxJbnN0aXR1dGUgb2YgQWR2YW5jZWQgUmVzZWFyY2ggaW4gQXJ0aWZpY2lhbCBJbnRlbGxpZ2VuY2UiLCJBbmRyZWFzIEZ1zIhyc3Qg4oiXRWxpc2FiZXRoIFJ1bWV0c2hvZmVyIOKIl0pvaGFubmVzIExlaG5lcixWaWV0IFRyYW4sRmVpIFRhbmcsIEh1YmVydCBSYW1zYXVlciwgRGF2aWQgS3JlaWwsIE1pY2hhZWwgS29wcCwgR3XMiG50ZXIgS2xhbWJhdWVyLCBBbmdlbGEgQml0dG8tTmVtbGluZywgU2VwcCBIb2NocmVpdGVyIiwyMDIxLTEwLTIxLENMT09COiBNb2Rlcm4gSG9wZmllbGQgTmV0d29ya3Mgd2l0aCBJbmZvTE9PQiBPdXRwZXJmb3JtIENMSVAsaHR0cHM6Ly9hcnhpdi5vcmcvYWJzLzIxMTAuMTEzMTYsMTI3LjAsLCJpbXByb3ZlcyBvbiBDTElQLCB3aGljaCB3YXMgU09UQSBhdCB0aGUgdGltZSAxLjUgeWVhcnMgYWdvLiBidXQgdGhpcyBwYXBlciBkb2Vzbid0IGNsYWltIHRvIGJlIFNPVEEsIHNvIEkgdGhpbmsgaXQncyB1bmxpa2VseSB0byBiZSBzby4iLCwsLCwxNTAwMDAwMCwiW0ltYWdlLXRleHQgcGFpcnNdCiIiVG8gYmUgY29tcGFyYWJsZSB0byB0aGUgQ0xJUCByZXN1bHRzLCB3ZSB1c2UgdGhlIHNhbWUgc3Vic2V0IG9mIDE1IG1pbGxpb24gc2FtcGxlcyBmcm9tIHRoZSBZRkNDMTAwTSBkYXRhc2V0IiIiLCwsLCwsIkNMSVAgeWllbGRlZCBpbXByZXNzaXZlIHJlc3VsdHMgb24gemVyby1zaG90IHRyYW5zZmVyIGxlYXJuaW5nIHRhc2tzIGFuZCBpcyBjb25zaWRlcmVkIGFzIGEgZm91bmRhdGlvbiBtb2RlbCBsaWtlIEJFUlQgb3IgR1BUMy4gQ0xJUCB2aXNpb24gbW9kZWxzIHRoYXQgaGF2ZSBhIHJpY2ggcmVwcmVzZW50YXRpb24gYXJlIHByZS10cmFpbmVkIHVzaW5nIHRoZSBJbmZvTkNFIG9iamVjdGl2ZSBhbmQgbmF0dXJhbCBsYW5ndWFnZSBzdXBlcnZpc2lvbiBiZWZvcmUgdGhleSBhcmUgZmluZS10dW5lZCBvbiBwYXJ0aWN1bGFyIHRhc2tzLiBUaG91Z2ggQ0xJUCBleGNlbHMgYXQgemVyby1zaG90IHRyYW5zZmVyIGxlYXJuaW5nLCBpdCBzdWZmZXJzIGZyb20gYW4gZXhwbGFpbmluZyBhd2F5IHByb2JsZW0sIHRoYXQgaXMsIGl0IGZvY3VzZXMgb24gb25lIG9yIGZldyBmZWF0dXJlcywgd2hpbGUgbmVnbGVjdGluZyBvdGhlciByZWxldmFudCBmZWF0dXJlcy4gVGhpcyBwcm9ibGVtIGlzIGNhdXNlZCBieSBpbnN1ZmZpY2llbnRseSBleHRyYWN0aW5nIHRoZSBjb3ZhcmlhbmNlIHN0cnVjdHVyZSBpbiB0aGUgb3JpZ2luYWwgbXVsdGktbW9kYWwgZGF0YS4gV2Ugc3VnZ2VzdCB0byB1c2UgbW9kZXJuIEhvcGZpZWxkIG5ldHdvcmtzIHRvIHRhY2tsZSB0aGUgcHJvYmxlbSBvZiBleHBsYWluaW5nIGF3YXkuIFRoZWlyIHJldHJpZXZlZCBlbWJlZGRpbmdzIGhhdmUgYW4gZW5yaWNoZWQgY292YXJpYW5jZSBzdHJ1Y3R1cmUgZGVyaXZlZCBmcm9tIGNvLW9jY3VycmVuY2VzIG9mIGZlYXR1cmVzIGluIHRoZSBzdG9yZWQgZW1iZWRkaW5ncy4gSG93ZXZlciwgbW9kZXJuIEhvcGZpZWxkIG5ldHdvcmtzIGluY3JlYXNlIHRoZSBzYXR1cmF0aW9uIGVmZmVjdCBvZiB0aGUgSW5mb05DRSBvYmplY3RpdmUgd2hpY2ggaGFtcGVycyBsZWFybmluZy4gV2UgcHJvcG9zZSB0byB1c2UgdGhlIEluZm9MT09CIG9iamVjdGl2ZSB0byBtaXRpZ2F0ZSB0aGlzIHNhdHVyYXRpb24gZWZmZWN0LiBXZSBpbnRyb2R1Y2UgdGhlIG5vdmVsICIiQ29udHJhc3RpdmUgTGVhdmUgT25lIE91dCBCb29zdCIiIChDTE9PQiksIHdoaWNoIHVzZXMgbW9kZXJuIEhvcGZpZWxkIG5ldHdvcmtzIGZvciBjb3ZhcmlhbmNlIGVucmljaG1lbnQgdG9nZXRoZXIgd2l0aCB0aGUgSW5mb0xPT0Igb2JqZWN0aXZlLiBJbiBleHBlcmltZW50cyB3ZSBjb21wYXJlIENMT09CIHRvIENMSVAgYWZ0ZXIgcHJlLXRyYWluaW5nIG9uIHRoZSBDb25jZXB0dWFsIENhcHRpb25zIGFuZCB0aGUgWUZDQyBkYXRhc2V0IHdpdGggcmVzcGVjdCB0byB0aGVpciB6ZXJvLXNob3QgdHJhbnNmZXIgbGVhcm5pbmcgcGVyZm9ybWFuY2Ugb24gb3RoZXIgZGF0YXNldHMuIENMT09CIGNvbnNpc3RlbnRseSBvdXRwZXJmb3JtcyBDTElQIGF0IHplcm8tc2hvdCB0cmFuc2ZlciBsZWFybmluZyBhY3Jvc3MgYWxsIGNvbnNpZGVyZWQgYXJjaGl0ZWN0dXJlcyBhbmQgZGF0YXNldHMuIiwsLCwiQXVzdHJpYSxTd2l0emVybGFuZCxBdXN0cmlhIiwsLCwsLDIwMjYtMDUtMjUgMTI6MTQ6MjcrMDA6MDAsLCwsLCwiQWNhZGVtaWEsQWNhZGVtaWEiLCwsLCwsLCwsLCwsLCwsLCwsClBNTE0tbGFyZ2UsQmlvbG9neSxQcm90ZWluIG9yIG51Y2xlb3RpZGUgbGFuZ3VhZ2UgbW9kZWwgKHBMTS9uTE0pLCJNaWNyb3NvZnQgUmVzZWFyY2ggQXNpYSxOYW55YW5nIFRlY2hub2xvZ2ljYWwgVW5pdmVyc2l0eSxYaeKAmWFuIEppYW90b25nIFVuaXZlcnNpdHksU3VuIFlhdC1zZW4gVW5pdmVyc2l0eSIsIkxpYW5nIEhlLCBTaGl6aHVvIFpoYW5nLCBMaWp1biBXdSwgSHVhbmh1YW4gWGlhLCBGdXNvbmcgSnUsIEhlIFpoYW5nLCBTaXl1YW4gTGl1LCBZaW5nY2UgWGlhLCBKaWFud2VpIFpodSwgUGFuIERlbmcsIEJpbiBTaGFvLCBUYW8gUWluLCBUaWUtWWFuIExpdSIsMjAyMS0xMC0yMSxQcmUtVHJhaW5pbmcgQ28tRXZvbHV0aW9uYXJ5IFByb3RlaW4gUmVwcmVzZW50YXRpb24gdmlhIGEgUGFpcndpc2UgTWFza2VkIExhbmd1YWdlIE1vZGVsLGh0dHBzOi8vYXJ4aXYub3JnL2Ficy8yMTEwLjE1NTI3LDM2LjAsLCwyNTAwMDAwMDAuMCwiIiJGb2xsb3dpbmcgdGhlIFJvQkVSVGEtYmFzZSBzZXR0aW5nLCB0aGUgaGlkZGVuIHNpemUsIGZlZWQgZm9yd2FyZCBkaW1lbnNpb24sCm51bWJlciBvZiBlbmNvZGVyIGxheWVycywgYW5kIGF0dGVudGlvbiBoZWFkcyBvZiB0aGUgYmFzZSBtb2RlbHMgYXJlIHNldCBhcyA3NjgsIDMwNzIsIDEyLCAxMiByZS0Kc3BlY3RpdmVseSAoZGVub3RlZCBhcyBNTE0tYmFzZSBmb3IgTUxNIGFuZCBQTUxNLWJhc2UgZm9yIFBNTE0pLiBBIGxhcmdlciBtb2RlbCBuYW1lZApQTUxNLWxhcmdlIGlzIHByZS10cmFpbmVkIHdpdGggdGhlIHNhbWUgc2V0dGluZyBleGNlcHQgdXNpbmcgMzQgYXMgdGhlIG51bWJlciBvZiBlbmNvZGVyIGxheWVycy4iIiIsMy44MWUrMjEsMTE3Nio2MCo2MCoxMjUwMDAwMDAwMDAwMDAqMjQqMC4zPTMuODEwMjRlKzIxLCwsMTE3Ni4wLCIiImFib3V0IHNldmVuIHdlZWtzIGZvciBQTUxNLWxhcmdlIiIiLE5WSURJQSBWMTAwLCxDb25maWRlbnQsIlVuZGVyc3RhbmRpbmcgcHJvdGVpbiBzZXF1ZW5jZXMgaXMgdml0YWwgYW5kIHVyZ2VudCBmb3IgYmlvbG9neSwgaGVhbHRoY2FyZSwgYW5kIG1lZGljaW5lLiBMYWJlbGluZyBhcHByb2FjaGVzIGFyZSBleHBlbnNpdmUgeWV0IHRpbWUtY29uc3VtaW5nLCB3aGlsZSB0aGUgYW1vdW50IG9mIHVubGFiZWxlZCBkYXRhIGlzIGluY3JlYXNpbmcgcXVpdGUgZmFzdGVyIHRoYW4gdGhhdCBvZiB0aGUgbGFiZWxlZCBkYXRhIGR1ZSB0byBsb3ctY29zdCwgaGlnaC10aHJvdWdocHV0IHNlcXVlbmNpbmcgbWV0aG9kcy4gSW4gb3JkZXIgdG8gZXh0cmFjdCBrbm93bGVkZ2UgZnJvbSB0aGVzZSB1bmxhYmVsZWQgZGF0YSwgcmVwcmVzZW50YXRpb24gbGVhcm5pbmcgaXMgb2Ygc2lnbmlmaWNhbnQgdmFsdWUgZm9yIHByb3RlaW4tcmVsYXRlZCB0YXNrcyBhbmQgaGFzIGdyZWF0IHBvdGVudGlhbCBmb3IgaGVscGluZyB1cyBsZWFybiBtb3JlIGFib3V0IHByb3RlaW4gZnVuY3Rpb25zIGFuZCBzdHJ1Y3R1cmVzLiBUaGUga2V5IHByb2JsZW0gaW4gdGhlIHByb3RlaW4gc2VxdWVuY2UgcmVwcmVzZW50YXRpb24gbGVhcm5pbmcgaXMgdG8gY2FwdHVyZSB0aGUgY28tZXZvbHV0aW9uYXJ5IGluZm9ybWF0aW9uIHJlZmxlY3RlZCBieSB0aGUgaW50ZXItcmVzaWR1ZSBjby12YXJpYXRpb24gaW4gdGhlIHNlcXVlbmNlcy4gSW5zdGVhZCBvZiBsZXZlcmFnaW5nIG11bHRpcGxlIHNlcXVlbmNlIGFsaWdubWVudCBhcyBpcyB1c3VhbGx5IGRvbmUsIHdlIHByb3Bvc2UgYSBub3ZlbCBtZXRob2QgdG8gY2FwdHVyZSB0aGlzIGluZm9ybWF0aW9uIGRpcmVjdGx5IGJ5IHByZS10cmFpbmluZyB2aWEgYSBkZWRpY2F0ZWQgbGFuZ3VhZ2UgbW9kZWwsIGkuZS4sIFBhaXJ3aXNlIE1hc2tlZCBMYW5ndWFnZSBNb2RlbCAoUE1MTSkuIEluIGEgY29udmVudGlvbmFsIG1hc2tlZCBsYW5ndWFnZSBtb2RlbCwgdGhlIG1hc2tlZCB0b2tlbnMgYXJlIG1vZGVsZWQgYnkgY29uZGl0aW9uaW5nIG9uIHRoZSB1bm1hc2tlZCB0b2tlbnMgb25seSwgYnV0IHByb2Nlc3NlZCBpbmRlcGVuZGVudGx5IHRvIGVhY2ggb3RoZXIuIEhvd2V2ZXIsIG91ciBwcm9wb3NlZCBQTUxNIHRha2VzIHRoZSBkZXBlbmRlbmN5IGFtb25nIG1hc2tlZCB0b2tlbnMgaW50byBjb25zaWRlcmF0aW9uLCBpLmUuLCB0aGUgcHJvYmFiaWxpdHkgb2YgYSB0b2tlbiBwYWlyIGlzIG5vdCBlcXVhbCB0byB0aGUgcHJvZHVjdCBvZiB0aGUgcHJvYmFiaWxpdHkgb2YgdGhlIHR3byB0b2tlbnMuIEJ5IGFwcGx5aW5nIHRoaXMgbW9kZWwsIHRoZSBwcmUtdHJhaW5lZCBlbmNvZGVyIGlzIGFibGUgdG8gZ2VuZXJhdGUgYSBiZXR0ZXIgcmVwcmVzZW50YXRpb24gZm9yIHByb3RlaW4gc2VxdWVuY2VzLiBPdXIgcmVzdWx0IHNob3dzIHRoYXQgdGhlIHByb3Bvc2VkIG1ldGhvZCBjYW4gZWZmZWN0aXZlbHkgY2FwdHVyZSB0aGUgaW50ZXItcmVzaWR1ZSBjb3JyZWxhdGlvbnMgYW5kIGltcHJvdmVzIHRoZSBwZXJmb3JtYW5jZSBvZiBjb250YWN0IHByZWRpY3Rpb24gYnkgdXAgdG8gOSUgY29tcGFyZWQgdG8gdGhlIE1MTSBiYXNlbGluZSB1bmRlciB0aGUgc2FtZSBzZXR0aW5nLiBUaGUgcHJvcG9zZWQgbW9kZWwgYWxzbyBzaWduaWZpY2FudGx5IG91dHBlcmZvcm1zIHRoZSBNU0EgYmFzZWxpbmUgYnkgbW9yZSB0aGFuIDclIG9uIHRoZSBUQVBFIGNvbnRhY3QgcHJlZGljdGlvbiBiZW5jaG1hcmsgd2hlbiBwcmUtdHJhaW5lZCBvbiBhIHN1YnNldCBvZiB0aGUgc2VxdWVuY2UgZGF0YWJhc2Ugd2hpY2ggdGhlIE1TQSBpcyBnZW5lcmF0ZWQgZnJvbSwgcmV2ZWFsaW5nIHRoZSBwb3RlbnRpYWwgb2YgdGhlIHNlcXVlbmNlIHByZS10cmFpbmluZyBtZXRob2QgdG8gc3VycGFzcyBNU0EgYmFzZWQgbWV0aG9kcyBpbiBnZW5lcmFsLiIsLCwsIkNoaW5hLFNpbmdhcG9yZSxDaGluYSxDaGluYSIsLCwsMjQuMCwsMjAyNi0wNS0yNSAxMjoxNDoyNSswMDowMCwsLCwsLCJJbmR1c3RyeSxBY2FkZW1pYSxBY2FkZW1pYSxBY2FkZW1pYSIsLCwsLCwsLCwsLCwxNDUyMy45NjYwNTU0MDgwMDYsSGFyZHdhcmUsLCwsLApXRCtMUitNLExhbmd1YWdlLExhbmd1YWdlIG1vZGVsaW5nLCJVbml2ZXJzaXR5IG9mIENhbWJyaWRnZSxBbGFuIFR1cmluZyBJbnN0aXR1dGUiLCJSb3NzIE0uIENsYXJrZSwgRWxyZSBULiBPbGRld2FnZSwgSm9zw6kgTWlndWVsIEhlcm7DoW5kZXotTG9iYXRvIiwyMDIxLTEwLTIwLFNjYWxhYmxlIE9uZS1QYXNzIE9wdGltaXNhdGlvbiBvZiBIaWdoLURpbWVuc2lvbmFsIFdlaWdodC1VcGRhdGUgSHlwZXJwYXJhbWV0ZXJzIGJ5IEltcGxpY2l0IERpZmZlcmVudGlhdGlvbixodHRwczovL2FyeGl2Lm9yZy9hYnMvMjExMC4xMDQ2MSw5LjAsLCwsLCwsLCwsLCwsVW5rbm93biwiTWFjaGluZSBsZWFybmluZyB0cmFpbmluZyBtZXRob2RzIGRlcGVuZCBwbGVudGlmdWxseSBhbmQgaW50cmljYXRlbHkgb24gaHlwZXJwYXJhbWV0ZXJzLCBtb3RpdmF0aW5nIGF1dG9tYXRlZCBzdHJhdGVnaWVzIGZvciB0aGVpciBvcHRpbWlzYXRpb24uIE1hbnkgZXhpc3RpbmcgYWxnb3JpdGhtcyByZXN0YXJ0IHRyYWluaW5nIGZvciBlYWNoIG5ldyBoeXBlcnBhcmFtZXRlciBjaG9pY2UsIGF0IGNvbnNpZGVyYWJsZSBjb21wdXRhdGlvbmFsIGNvc3QuIFNvbWUgaHlwZXJncmFkaWVudC1iYXNlZCBvbmUtcGFzcyBtZXRob2RzIGV4aXN0LCBidXQgdGhlc2UgZWl0aGVyIGNhbm5vdCBiZSBhcHBsaWVkIHRvIGFyYml0cmFyeSBvcHRpbWlzZXIgaHlwZXJwYXJhbWV0ZXJzIChzdWNoIGFzIGxlYXJuaW5nIHJhdGVzIGFuZCBtb21lbnRhKSBvciB0YWtlIHNldmVyYWwgdGltZXMgbG9uZ2VyIHRvIHRyYWluIHRoYW4gdGhlaXIgYmFzZSBtb2RlbHMuIFdlIGV4dGVuZCB0aGVzZSBleGlzdGluZyBtZXRob2RzIHRvIGRldmVsb3AgYW4gYXBwcm94aW1hdGUgaHlwZXJncmFkaWVudC1iYXNlZCBoeXBlcnBhcmFtZXRlciBvcHRpbWlzZXIgd2hpY2ggaXMgYXBwbGljYWJsZSB0byBhbnkgY29udGludW91cyBoeXBlcnBhcmFtZXRlciBhcHBlYXJpbmcgaW4gYSBkaWZmZXJlbnRpYWJsZSBtb2RlbCB3ZWlnaHQgdXBkYXRlLCB5ZXQgcmVxdWlyZXMgb25seSBvbmUgdHJhaW5pbmcgZXBpc29kZSwgd2l0aCBubyByZXN0YXJ0cy4gV2UgYWxzbyBwcm92aWRlIGEgbW90aXZhdGluZyBhcmd1bWVudCBmb3IgY29udmVyZ2VuY2UgdG8gdGhlIHRydWUgaHlwZXJncmFkaWVudCwgYW5kIHBlcmZvcm0gdHJhY3RhYmxlIGdyYWRpZW50LWJhc2VkIG9wdGltaXNhdGlvbiBvZiBpbmRlcGVuZGVudCBsZWFybmluZyByYXRlcyBmb3IgZWFjaCBtb2RlbCBwYXJhbWV0ZXIuIE91ciBtZXRob2QgcGVyZm9ybXMgY29tcGV0aXRpdmVseSBmcm9tIHZhcmllZCByYW5kb20gaHlwZXJwYXJhbWV0ZXIgaW5pdGlhbGlzYXRpb25zIG9uIHNldmVyYWwgVUNJIGRhdGFzZXRzIGFuZCBGYXNoaW9uLU1OSVNUICh1c2luZyBhIG9uZS1sYXllciBNTFApLCBQZW5uIFRyZWViYW5rICh1c2luZyBhbiBMU1RNKSBhbmQgQ0lGQVItMTAgKHVzaW5nIGEgUmVzTmV0LTE4KSwgaW4gdGltZSBvbmx5IDItM3ggZ3JlYXRlciB0aGFuIHZhbmlsbGEgdHJhaW5pbmcuIiw3Mi4wLFdEK0xSK00sVW5yZWxlYXNlZCwiVW5pdGVkIEtpbmdkb20gb2YgR3JlYXQgQnJpdGFpbiBhbmQgTm9ydGhlcm4gSXJlbGFuZCxVbml0ZWQgS2luZ2RvbSBvZiBHcmVhdCBCcml0YWluIGFuZCBOb3J0aGVybiBJcmVsYW5kIiwsLCwsLDIwMjUtMTEtMjggMTE6NTM6NDQrMDA6MDAsLCwsLCwiQWNhZGVtaWEsR292ZXJubWVudCIsLCwsLE9wZW4gKG5vbi1jb21tZXJjaWFsKSwiY29kZSwgbm8gbGljZW5zZSBzcGVjaWZpZWQ6IGh0dHBzOi8vZ2l0aHViLmNvbS9ybWNsYXJrZS9PcHRpbWlzaW5nV2VpZ2h0VXBkYXRlSHlwZXJwYXJhbWV0ZXJzIiwsLCwsLCwsLCwsLE5vCmJhc2UgTE0rR05OK2tOTixMYW5ndWFnZSxMYW5ndWFnZSBtb2RlbGluZywiU2hhbm5vbi5BSSxOYW5qaW5nIFVuaXZlcnNpdHksTmFueWFuZyBUZWNobm9sb2dpY2FsIFVuaXZlcnNpdHksWmhlamlhbmcgVW5pdmVyc2l0eSAoWkpVKSIsIll1eGlhbiBNZW5nLCBTaGkgWm9uZywgWGlhb3lhIExpLCBYaWFvZmVpIFN1biwgVGlhbndlaSBaaGFuZywgRmVpIFd1LCBKaXdlaSBMaSIsMjAyMS0xMC0xNyxHTk4tTE06IExhbmd1YWdlIE1vZGVsaW5nIGJhc2VkIG9uIEdsb2JhbCBDb250ZXh0cyB2aWEgR05OLGh0dHBzOi8vYXJ4aXYub3JnL2Ficy8yMTEwLjA4NzQzLDQ2LjAsU09UQSBpbXByb3ZlbWVudCwiIiJhY2hpZXZlcyBhIG5ldyBzdGF0ZS1vZi10aGUtYXJ0IHBlcnBsZXhpdHkgb2YgMTQuOCBvbiBXaWtpVGV4dC0xMDMgKGEgMy45IHBvaW50IGltcHJvdmVtZW50IG92ZXIgaXRzIGNvdW50ZXJwYXJ0IG9mIHRoZSB2YW5pbGxhIExNIG1vZGVsKSIiIiwyNzQwMDAwMDAuMCwiMjc0TSAodGFibGUgMSkKCiIiV2UgdXNlIHRoZSBiYXNlIHZlcnNpb24gb2YgZGVlcCBUcmFuc2Zvcm1lciBsYW5ndWFnZSBtb2RlbCB3aXRoIGFkYXB0aXZlIGVtYmVkZGluZ3MgKEJhZXZza2kgJiBBdWxpLCAyMDE4KSBhcyBvdXIgYmFzZSBMTS4gVGhpcyBtb2RlbCBoYXMgMTYgZGVjb2RlciBsYXllcnMuIFRoZSBkaW1lbnNpb25hbGl0eSBvZiB3b3JkIHJlcHJlc2VudGF0aW9ucyBpcyAxLDAyNCwgdGhlIG51bWJlciBvZiBtdWx0aS1hdHRlbnRpb24gaGVhZHMgaXMgMTYsIGFuZCB0aGUgaW5uZXIgZGltZW5zaW9uYWxpdHkgb2YgZmVlZGZvcndhcmQgbGF5ZXJzIGlzIDQsMDk2LiIiIiw1LjI1ODc0NTZlKzE5LCJiYXNlIG1vZGVsIGNvbXB1dGU6IDQuNDcqMTBeMTkgRkxPUCAKZmluZS10dW5lIGxvd2VyIGJvdW5kIGVzdGltYXRpb246IDEuNjkzMzJlKzE3IEZMT1AgLT4gNC40NyoxMF4xOSBGTE9QICsgMS42OTMzMmUrMTcgRkxPUCA9IDQuNDg2OTMzMmUrMTkgRkxPUCB0b3RhbCAKZmluZS10dW5lIHVwcGVyIGJvdW5kIGVzdGltYXRpb246IDEuNjkzMzJlKzE5IEZMT1AgLT4gNC40NyoxMF4xOSBGTE9QICsgMS42OTMzMmUrMTkgRkxPUCA9IDYuMTYzMzJlKzE5IEZMT1AgdG90YWwKCmdlb21ldHJpYyBtZWFuOiBzcXJ0KDQuNDg2OTMzMmUrMTkqNi4xNjMzMmUrMTkpID0gNS4yNTg3NDU2ZSsxOSAKIiwxMDMwMDAwMDAsIiIiRHVyaW5nIHRyYWluaW5nLCBkYXRhIGlzIHBhcnRpdGlvbmVkIGludG8gYmxvY2tzIG9mIDMsMDcyIGNvbnRpZ3VvdXMKdG9rZW5zLiIiIiwsLCwsQ29uZmlkZW50LCJJbnNwaXJlZCBieSB0aGUgbm90aW9uIHRoYXQgYGB7XGl0IHRvIGNvcHkgaXMgZWFzaWVyIHRoYW4gdG8gbWVtb3JpemV9YGAsIGluIHRoaXMgd29yaywgd2UgaW50cm9kdWNlIEdOTi1MTSwgd2hpY2ggZXh0ZW5kcyB0aGUgdmFuaWxsYSBuZXVyYWwgbGFuZ3VhZ2UgbW9kZWwgKExNKSBieSBhbGxvd2luZyB0byByZWZlcmVuY2Ugc2ltaWxhciBjb250ZXh0cyBpbiB0aGUgZW50aXJlIHRyYWluaW5nIGNvcnB1cy4gV2UgYnVpbGQgYSBkaXJlY3RlZCBoZXRlcm9nZW5lb3VzIGdyYXBoIGJldHdlZW4gYW4gaW5wdXQgY29udGV4dCBhbmQgaXRzIHNlbWFudGljYWxseSByZWxhdGVkIG5laWdoYm9ycyBzZWxlY3RlZCBmcm9tIHRoZSB0cmFpbmluZyBjb3JwdXMsIHdoZXJlIG5vZGVzIGFyZSB0b2tlbnMgaW4gdGhlIGlucHV0IGNvbnRleHQgYW5kIHJldHJpZXZlZCBuZWlnaGJvciBjb250ZXh0cywgYW5kIGVkZ2VzIHJlcHJlc2VudCBjb25uZWN0aW9ucyBiZXR3ZWVuIG5vZGVzLiBHcmFwaCBuZXVyYWwgbmV0d29ya3MgKEdOTnMpIGFyZSBjb25zdHJ1Y3RlZCB1cG9uIHRoZSBncmFwaCB0byBhZ2dyZWdhdGUgaW5mb3JtYXRpb24gZnJvbSBzaW1pbGFyIGNvbnRleHRzIHRvIGRlY29kZSB0aGUgdG9rZW4uIFRoaXMgbGVhcm5pbmcgcGFyYWRpZ20gcHJvdmlkZXMgZGlyZWN0IGFjY2VzcyB0byB0aGUgcmVmZXJlbmNlIGNvbnRleHRzIGFuZCBoZWxwcyBpbXByb3ZlIGEgbW9kZWwncyBnZW5lcmFsaXphdGlvbiBhYmlsaXR5LiBXZSBjb25kdWN0IGNvbXByZWhlbnNpdmUgZXhwZXJpbWVudHMgdG8gdmFsaWRhdGUgdGhlIGVmZmVjdGl2ZW5lc3Mgb2YgdGhlIEdOTi1MTTogR05OLUxNIGFjaGlldmVzIGEgbmV3IHN0YXRlLW9mLXRoZS1hcnQgcGVycGxleGl0eSBvZiAxNC44IG9uIFdpa2lUZXh0LTEwMyAoYSAzLjkgcG9pbnQgaW1wcm92ZW1lbnQgb3ZlciBpdHMgY291bnRlcnBhcnQgb2YgdGhlIHZhbmlsbGEgTE0gbW9kZWwpLCBhbmQgc2hvd3Mgc3Vic3RhbnRpYWwgaW1wcm92ZW1lbnQgb24gT25lIEJpbGxpb24gV29yZCBhbmQgRW53aWtpOCBkYXRhc2V0cyBhZ2FpbnN0IHN0cm9uZyBiYXNlbGluZXMuIEluLWRlcHRoIGFibGF0aW9uIHN0dWRpZXMgYXJlIHBlcmZvcm1lZCB0byB1bmRlcnN0YW5kIHRoZSBtZWNoYW5pY3Mgb2YgR05OLUxNLiBcZm9vdG5vdGV7VGhlIGNvZGUgY2FuIGJlIGZvdW5kIGF0IHRoaXMgaHR0cHMgVVJMIiwsYmFzZSBMTStHTk4ra05OLE9wZW4gd2VpZ2h0cyAodW5yZXN0cmljdGVkKSwiQ2hpbmEsQ2hpbmEsU2luZ2Fwb3JlLENoaW5hIixUcmFuc2Zvcm1lciAoQWRhcHRpdmUgSW5wdXQgRW1iZWRkaW5ncykgV1QxMDMsLCI2IEZMT1AgLyB0b2tlbiAvIHBhcmFtZXRlciAqIDI3NDAwMDAwMCBwYXJhbWV0ZXJzICogMTAzMDAwMDAwIHRva2VucyAqIDEgZXBvY2ggW2Fzc3VtZWQgZm9yIGxvd2VyIGJvdW5kXSA9IDEuNjkzMzJlKzE3IEZMT1AKCnVwcGVyIGJvdW5kIFthc3N1bWluZyAxMDAgZXBvY2hzXTogMS42OTMzMmUrMTkgRkxPUCIsLCwyMDI2LTA1LTI1IDEyOjE0OjI0KzAwOjAwLCwsLCwsIkluZHVzdHJ5LEFjYWRlbWlhLEFjYWRlbWlhLEFjYWRlbWlhIiwsLCwsT3BlbiBzb3VyY2UsIk1JVCBMaWNlbnNlLCB0cmFpbmluZy9ldmFsIGNvZGUgYW5kIHdlaWdodHMKaHR0cHM6Ly9naXRodWIuY29tL1NoYW5ub25BSS9HTk4tTE0iLCwsLEZQMTYsLCxPcGVyYXRpb24gY291bnRpbmcsLCwsLFllcwpiYXNlIExNK0dOTiAoV1QxMDMpLExhbmd1YWdlLExhbmd1YWdlIG1vZGVsaW5nLCJTaGFubm9uLkFJLE5hbmppbmcgVW5pdmVyc2l0eSxOYW55YW5nIFRlY2hub2xvZ2ljYWwgVW5pdmVyc2l0eSxaaGVqaWFuZyBVbml2ZXJzaXR5IChaSlUpIiwiWXV4aWFuIE1lbmcsIFNoaSBab25nLCBYaWFveWEgTGksIFhpYW9mZWkgU3VuLCBUaWFud2VpIFpoYW5nLCBGZWkgV3UsIEppd2VpIExpIiwyMDIxLTEwLTE3LEdOTi1MTTogTGFuZ3VhZ2UgTW9kZWxpbmcgYmFzZWQgb24gR2xvYmFsIENvbnRleHRzIHZpYSBHTk4saHR0cHM6Ly9hcnhpdi5vcmcvYWJzLzIxMTAuMDg3NDMsNDYuMCwsLDI0NzAwMDAwMC4wLCwsLCIxMDMwMDAwMDAsMTAzMDAwMDAwIiwsLCwsLENvbmZpZGVudCwiSW5zcGlyZWQgYnkgdGhlIG5vdGlvbiB0aGF0IGBge1xpdCB0byBjb3B5IGlzIGVhc2llciB0aGFuIHRvIG1lbW9yaXplfWBgLCBpbiB0aGlzIHdvcmssIHdlIGludHJvZHVjZSBHTk4tTE0sIHdoaWNoIGV4dGVuZHMgdGhlIHZhbmlsbGEgbmV1cmFsIGxhbmd1YWdlIG1vZGVsIChMTSkgYnkgYWxsb3dpbmcgdG8gcmVmZXJlbmNlIHNpbWlsYXIgY29udGV4dHMgaW4gdGhlIGVudGlyZSB0cmFpbmluZyBjb3JwdXMuIFdlIGJ1aWxkIGEgZGlyZWN0ZWQgaGV0ZXJvZ2VuZW91cyBncmFwaCBiZXR3ZWVuIGFuIGlucHV0IGNvbnRleHQgYW5kIGl0cyBzZW1hbnRpY2FsbHkgcmVsYXRlZCBuZWlnaGJvcnMgc2VsZWN0ZWQgZnJvbSB0aGUgdHJhaW5pbmcgY29ycHVzLCB3aGVyZSBub2RlcyBhcmUgdG9rZW5zIGluIHRoZSBpbnB1dCBjb250ZXh0IGFuZCByZXRyaWV2ZWQgbmVpZ2hib3IgY29udGV4dHMsIGFuZCBlZGdlcyByZXByZXNlbnQgY29ubmVjdGlvbnMgYmV0d2VlbiBub2Rlcy4gR3JhcGggbmV1cmFsIG5ldHdvcmtzIChHTk5zKSBhcmUgY29uc3RydWN0ZWQgdXBvbiB0aGUgZ3JhcGggdG8gYWdncmVnYXRlIGluZm9ybWF0aW9uIGZyb20gc2ltaWxhciBjb250ZXh0cyB0byBkZWNvZGUgdGhlIHRva2VuLiBUaGlzIGxlYXJuaW5nIHBhcmFkaWdtIHByb3ZpZGVzIGRpcmVjdCBhY2Nlc3MgdG8gdGhlIHJlZmVyZW5jZSBjb250ZXh0cyBhbmQgaGVscHMgaW1wcm92ZSBhIG1vZGVsJ3MgZ2VuZXJhbGl6YXRpb24gYWJpbGl0eS4gV2UgY29uZHVjdCBjb21wcmVoZW5zaXZlIGV4cGVyaW1lbnRzIHRvIHZhbGlkYXRlIHRoZSBlZmZlY3RpdmVuZXNzIG9mIHRoZSBHTk4tTE06IEdOTi1MTSBhY2hpZXZlcyBhIG5ldyBzdGF0ZS1vZi10aGUtYXJ0IHBlcnBsZXhpdHkgb2YgMTQuOCBvbiBXaWtpVGV4dC0xMDMgKGEgMy45IHBvaW50IGltcHJvdmVtZW50IG92ZXIgaXRzIGNvdW50ZXJwYXJ0IG9mIHRoZSB2YW5pbGxhIExNIG1vZGVsKSwgYW5kIHNob3dzIHN1YnN0YW50aWFsIGltcHJvdmVtZW50IG9uIE9uZSBCaWxsaW9uIFdvcmQgYW5kIEVud2lraTggZGF0YXNldHMgYWdhaW5zdCBzdHJvbmcgYmFzZWxpbmVzLiBJbi1kZXB0aCBhYmxhdGlvbiBzdHVkaWVzIGFyZSBwZXJmb3JtZWQgdG8gdW5kZXJzdGFuZCB0aGUgbWVjaGFuaWNzIG9mIEdOTi1MTS4gXGZvb3Rub3Rle1RoZSBjb2RlIGNhbiBiZSBmb3VuZCBhdCB0aGlzIGh0dHBzIFVSTCIsLGJhc2UgTE0rR05OLFVucmVsZWFzZWQsIkNoaW5hLENoaW5hLFNpbmdhcG9yZSxDaGluYSIsVHJhbnNmb3JtZXIgKEFkYXB0aXZlIElucHV0IEVtYmVkZGluZ3MpIFdUMTAzLCwsLCwyMDI2LTA1LTI1IDEyOjE0OjI1KzAwOjAwLCwsLCwsIkluZHVzdHJ5LEFjYWRlbWlhLEFjYWRlbWlhLEFjYWRlbWlhIiwsLCwsT3BlbiBzb3VyY2UsTUlUOiBodHRwczovL2dpdGh1Yi5jb20vU2hhbm5vbkFJL0dOTi1MTSwsLCwsLCwsLCwsLE5vClBBR25vbC1YTCxMYW5ndWFnZSwiTGFuZ3VhZ2UgbW9kZWxpbmcsTGFuZ3VhZ2UgbW9kZWxpbmcvZ2VuZXJhdGlvbixUcmFuc2xhdGlvbiIsIkxpZ2h0T24sTGFib3JhdG9pcmUgZGUgUGh5c2lxdWUgZGUgbCdFY29sZSBOb3JtYWxlIChMUEVOUyksSU5SSUEiLCJKdWxpZW4gTGF1bmF5LCBFLkwuIFRvbW1hc29uZSwgQmFwdGlzdGUgUGFubmllciwgRnJhbsOnb2lzIEJvbmlmYWNlLCBBbcOpbGllIENoYXRlbGFpbiwgQWxlc3NhbmRybyBDYXBwZWxsaSwgSWFjb3BvIFBvbGksIERqYW3DqSBTZWRkYWgiLDIwMjEtMTAtMTYsUEFHbm9sOiBBbiBFeHRyYS1MYXJnZSBGcmVuY2ggR2VuZXJhdGl2ZSBNb2RlbCxodHRwczovL2FyeGl2Lm9yZy9hYnMvMjExMC4wODU1NCwxMC4wLCwsMTUwMDAwMDAwMC4wLCwyLjU5MmUrMjAsIlRoZXkgcmVwb3J0IHRoZWlyIGNvbXB1dGUgZGlyZWN0bHkuCgpGcm9tIHNlY3Rpb24gODogIiJBYm91dCA2MmsgR1BVLWhvdXJzIG9uIHRoZSBKZWFuIFpheSBIUEMgQ2x1c3Rlci4iIiBKZWFuIFpheSB1c2VzIGJvdGggQTEwMCBhbmQgVjEwMCBHUFVzLCBhbmQgbWF5YmUgb3RoZXIgc3R1ZmYgYXMgd2VsbD8KCk5vdGUgdGhleSBleHBsaWNpdGx5IGNhbGwgb3V0IFYxMDAgaW4gdGhlaXIgQXBwZW5kaXggQS4KCmh0dHBzOi8vd3d3LmhwY3dpcmUuY29tLzIwMjEvMTEvMTcvZnJhbmNlcy1qZWFuLXpheS1zdXBlcmNvbXB1dGVyLWdldHMtYWktYm9vc3QtZnJvbS1ocGUtbnZpZGlhLyIsLFNlY3Rpb24gNC4xOiAzMkcgdG9rZW5zID0+IDMyZTkqMC43NSA9IDI0ZTkgd29yZHMsLCxOVklESUEgVGVzbGEgVjEwMCBTWE0yLFNlbGYtc3VwZXJ2aXNlZCBsZWFybmluZyxDb25maWRlbnQsIkFjY2VzcyB0byBsYXJnZSBwcmUtdHJhaW5lZCBtb2RlbHMgb2YgdmFyaWVkIGFyY2hpdGVjdHVyZXMsIGluIG1hbnkgZGlmZmVyZW50IGxhbmd1YWdlcywgaXMgY2VudHJhbCB0byB0aGUgZGVtb2NyYXRpemF0aW9uIG9mIE5MUC4gV2UgaW50cm9kdWNlIFBBR25vbCwgYSBjb2xsZWN0aW9uIG9mIEZyZW5jaCBHUFQgbW9kZWxzLiBVc2luZyBzY2FsaW5nIGxhd3MsIHdlIGVmZmljaWVudGx5IHRyYWluIFBBR25vbC1YTCAoMS41QiBwYXJhbWV0ZXJzKSB3aXRoIHRoZSBzYW1lIGNvbXB1dGF0aW9uYWwgYnVkZ2V0IGFzIENhbWVtQkVSVCwgYSBtb2RlbCAxMyB0aW1lcyBzbWFsbGVyLiBQQUdub2wtWEwgaXMgdGhlIGxhcmdlc3QgbW9kZWwgdHJhaW5lZCB0byBkYXRlIGZvciB0aGUgRnJlbmNoIGxhbmd1YWdlLiBXZSBwbGFuIHRvIHRyYWluIGluY3JlYXNpbmdseSBsYXJnZSBhbmQgcGVyZm9ybWluZyB2ZXJzaW9ucyBvZiBQQUdub2wsIGV4cGxvcmluZyB0aGUgY2FwYWJpbGl0aWVzIG9mIEZyZW5jaCBleHRyZW1lLXNjYWxlIG1vZGVscy4gRm9yIHRoaXMgZmlyc3QgcmVsZWFzZSwgd2UgZm9jdXMgb24gdGhlIHByZXRyYWluaW5nIGFuZCBzY2FsaW5n</x:v>
      </x:c>
    </x:row>
    <x:row r="223" ht="18" customHeight="1">
      <x:c r="A223" s="17" t="n">
        <x:v>218</x:v>
      </x:c>
      <x:c r="B223" s="17" t="n">
        <x:v>310</x:v>
      </x:c>
      <x:c r="C223" s="160" t="str">
        <x:v>IGNhbGN1bGF0aW9ucyB1bmRlcmxpbmluZyBQQUdub2wuIFdlIGZpdCBhIHNjYWxpbmcgbGF3IGZvciBjb21wdXRlIGZvciB0aGUgRnJlbmNoIGxhbmd1YWdlLCBhbmQgY29tcGFyZSBpdCB3aXRoIGl0cyBFbmdsaXNoIGNvdW50ZXJwYXJ0LiBXZSBmaW5kIHRoZSBwcmUtdHJhaW5pbmcgZGF0YXNldCBzaWduaWZpY2FudGx5IGNvbmRpdGlvbnMgdGhlIHF1YWxpdHkgb2YgdGhlIG91dHB1dHMsIHdpdGggY29tbW9uIGRhdGFzZXRzIHN1Y2ggYXMgT1NDQVIgbGVhZGluZyB0byBsb3ctcXVhbGl0eSBvZmZlbnNpdmUgdGV4dC4gV2UgZXZhbHVhdGUgb3VyIG1vZGVscyBvbiBkaXNjcmltaW5hdGl2ZSBhbmQgZ2VuZXJhdGl2ZSB0YXNrcyBpbiBGcmVuY2gsIGNvbXBhcmluZyB0byBvdGhlciBzdGF0ZS1vZi10aGUtYXJ0IEZyZW5jaCBhbmQgbXVsdGlsaW5ndWFsIG1vZGVscywgYW5kIHJlYWNoaW5nIHRoZSBzdGF0ZSBvZiB0aGUgYXJ0IGluIHRoZSBhYnN0cmFjdCBzdW1tYXJpemF0aW9uIHRhc2suIE91ciByZXNlYXJjaCB3YXMgY29uZHVjdGVkIG9uIHRoZSBwdWJsaWMgR0VOQ0kgSmVhbiBaYXkgc3VwZXJjb21wdXRlciwgYW5kIG91ciBtb2RlbHMgdXAgdG8gdGhlIExhcmdlIGFyZSBtYWRlIHB1YmxpY2x5IGF2YWlsYWJsZS4iLCwsQVBJIGFjY2VzcywiRnJhbmNlLEZyYW5jZSxGcmFuY2UiLCwsLCwsMjAyNi0wNS0yNSAxMjoxNDoyNyswMDowMCwsLCwsLCJJbmR1c3RyeSxBY2FkZW1pYSxBY2FkZW1pYSIsLCwsLCwsLCwsLCwsUmVwb3J0ZWQsLCwsLE5vCkdQVC0yIChmaW5lLXR1bmVkIHdpdGggSFlEUkEpLExhbmd1YWdlLExhbmd1YWdlIG1vZGVsaW5nL2dlbmVyYXRpb24sVW5pdmVyc2l0eSBvZiBDYWxpZm9ybmlhIFNhbiBEaWVnbywiS2FiaXIgTmFncmVjaGEsIEFydW4gS3VtYXIiLDIwMjEtMTAtMTYsSHlkcmE6IEEgU3lzdGVtIGZvciBMYXJnZSBNdWx0aS1Nb2RlbCBEZWVwIExlYXJuaW5nLGh0dHBzOi8vYXJ4aXYub3JnL2Ficy8yMTEwLjA4NjMzLDYuMCwsLDE1NDAwMDAwMDAuMCwiVGhleSBkb24ndCBhY3R1YWxseSBzYXkgd2hpY2ggR1BULTIgdmVyc2lvbiB0aGV5IHVzZSwgYnV0IGl0IGFwcGVhcnMgdG8gYmUgWEwgKDEuNUIgcGFyYW1zKSwgc2luY2UgVGFibGUgMSBzaG93cyB6ZXJvLXNob3QgYWNjdXJhY3kgb2YgMTguMzQgb24gV2lraVRleHQtMiwgd2hpY2ggaXMgd2hhdCB0aGUgMS41QiB2ZXJzaW9uIGdvdC4iLDEuOTJlKzIxLCJUaGV5IGZpbmUtdHVuZWQgR1BULTIgKDEuNUIpIGZvciBvbmUgZXBvY2ggb24gV2lraVRleHQtMi4gR1BULTIgaXRzZWxmIHVzZWQgMS45MmUyMSBGTE9QLCBhbmQgaGVyZSB3ZSBzZWUgNiAqIDJNICogMS41NEIgPSAxLjg0OGUxNiBmaW5lLXR1bmluZyBGTE9QICh3aGljaCBoYXMgYWxtb3N0IG5vIGltcGFjdCBvbiB0b3RhbCBGTE9QKS4iLCwsLCwsLENvbmZpZGVudCwiU2NhbGluZyB1cCBtb2RlbCBkZXB0aCBhbmQgc2l6ZSBpcyBub3cgYSBjb21tb24gYXBwcm9hY2ggdG8gcmFpc2UgYWNjdXJhY3kgaW4gbWFueSBkZWVwIGxlYXJuaW5nIChETCkgYXBwbGljYXRpb25zLCBhcyBldmlkZW5jZWQgYnkgdGhlIHdpZGVzcHJlYWQgc3VjY2VzcyBvZiBtdWx0aS1iaWxsaW9uIG9yIGV2ZW4gdHJpbGxpb24gcGFyYW1ldGVyIG1vZGVscyBpbiBuYXR1cmFsIGxhbmd1YWdlIHByb2Nlc3NpbmcgKE5MUCkgcmVzZWFyY2guIERlc3BpdGUgc3VjY2VzcyBpbiBETCByZXNlYXJjaCBhbmQgYXQgbWFqb3IgdGVjaG5vbG9neSBjb21wYW5pZXMsIGJyb2FkZXIgcHJhY3RpY2FsIGFkb3B0aW9uIG9mIHN1Y2ggbGFyZ2UgbW9kZWxzIGFtb25nIGRvbWFpbiBzY2llbnRpc3RzIGFuZCBidXNpbmVzc2VzIGlzIHN0aWxsIGJvdHRsZW5lY2tlZCBieSBHUFUgbWVtb3J5IGxpbWl0cywgaGlnaCB0cmFpbmluZyBjb3N0cywgYW5kIGxvdyBHUFUgYXZhaWxhYmlsaXR5LCBldmVuIG9uIHB1YmxpYyBjbG91ZHMuIE1vZGVsIHNlbGVjdGlvbiBuZWVkcyBmdXJ0aGVyIGNvbXBvdW5kIHRoZXNlIHJlc291cmNlIGNoYWxsZW5nZXM6IHVzZXJzIG9mdGVuIG5lZWQgdG8gY29tcGFyZSBkb3plbnMgb2YgbW9kZWxzIHdpdGggZGlmZmVyZW50IGh5cGVyLXBhcmFtZXRlcnMgb3IgbmV1cmFsIGFyY2hpdGVjdHVyZXMgdG8gc3VpdCB0aGVpciBzcGVjaWZpYyB0YXNrIGFuZCBkYXRhc2V0LiBJbiB0aGlzIHBhcGVyLCB3ZSBwcmVzZW50IEh5ZHJhLCBhIHN5c3RlbSBkZXNpZ25lZCB0byB0YWNrbGUgc3VjaCBjaGFsbGVuZ2VzIGJ5IGVuYWJsaW5nIG91dC1vZi10aGUtYm94IHNjYWxpbmcgZm9yIG11bHRpLWxhcmdlLW1vZGVsIERMIHdvcmtsb2FkcyBvbiBldmVuIGNvbW1vZGl0eSBHUFVzIGluIGEgcmVzb3VyY2UtZWZmaWNpZW50IG1hbm5lci4gSHlkcmEgaXMgdGhlIGZpcnN0IGFwcHJvYWNoIHRvIGhvbGlzdGljYWxseSBvcHRpbWl6ZSB0aGUgZXhlY3V0aW9uIG9mIG11bHRpLW1vZGVsIHdvcmtsb2FkcyBmb3IgbGFyZ2UgREwgbW9kZWxzLiBXZSBkbyB0aGlzIGJ5IGFkYXB0aW5nIHByaW9yICIibW9kZWwtcGFyYWxsZWwiIiBleGVjdXRpb24gc2NoZW1lcyB0byB3b3JrIHdpdGggc2NhbGFibGUgcGFyYW1ldGVyIG9mZmxvYWRpbmcgYWNyb3NzIHRoZSBtZW1vcnkgaGllcmFyY2h5IGFuZCBmdXJ0aGVyIGh5YnJpZGl6aW5nIHRoaXMgYXBwcm9hY2ggd2l0aCB0YXNrLXBhcmFsbGVsIGpvYiBzY2hlZHVsaW5nIHRlY2huaXF1ZXMuIEh5ZHJhIGRlY291cGxlcyBzY2FsYWJpbGl0eSBvZiBtb2RlbCBwYXJhbWV0ZXJzIGZyb20gcGFyYWxsZWxpc20gb2YgZXhlY3V0aW9uLCB0aHVzIGVuYWJsaW5nIERMIHVzZXJzIHRvIHRyYWluIGV2ZW4gYSA2LWJpbGxpb24gcGFyYW1ldGVyIG1vZGVsIG9uIGEgc2luZ2xlIGNvbW1vZGl0eSBHUFUuIEl0IGFsc28gZnVsbHkgZXhwbG9pdHMgdGhlIHNwZWVkdXAgcG90ZW50aWFsIG9mIHRhc2sgcGFyYWxsZWxpc20gaW4gbXVsdGktR1BVIHNldHVwcywgeWllbGRpbmcgbmVhci1saW5lYXIgc3Ryb25nIHNjYWxpbmcgYW5kIG1ha2luZyByaWdvcm91cyBtb2RlbCBzZWxlY3Rpb24gcGVyaGFwcyBtb3JlIHByYWN0aWNhbCBmb3Igc3VjaCBtb2RlbHMuIFdlIGV2YWx1YXRlIGVuZC10by1lbmQgcGVyZm9ybWFuY2UgYnkgZmluZS10dW5pbmcgR1BULTIgZm9yIGxhbmd1YWdlIG1vZGVsaW5nLiBXZSBmaW5kIHRoYXQgSHlkcmEgb2ZmZXJzIGJldHdlZW4gNTAlIGFuZCAxMDAlIGhpZ2hlciB0cmFpbmluZyB0aHJvdWdocHV0IHRoYW4gZXZlbiB0aGUgYmVzdCBzZXR0aW5ncyBvZiBzdGF0ZS1vZi10aGUtYXJ0IGluZHVzdHJpYWwgZnJhbWV3b3JrcyBzdWNoIGFzIERlZXBTcGVlZCBhbmQgR1BpcGUgZm9yIG11bHRpLWxhcmdlLW1vZGVsIHRyYWluaW5nLiIsMS4wLEdQVC0yIChmaW5lLXR1bmVkIHdpdGggSFlEUkEpLFVucmVsZWFzZWQsVW5pdGVkIFN0YXRlcyBvZiBBbWVyaWNhLEdQVC0yICgxLjVCKSwxLjg0OGUrMTYsIlRoZXkgZmluZS10dW5lZCBHUFQtMiAoMS41QikgZm9yIG9uZSBlcG9jaCBvbiBXaWtpVGV4dC0yLiBHUFQtMiBpdHNlbGYgdXNlZCAxLjkyZTIxIEZMT1AsIGFuZCBoZXJlIHdlIHNlZSA2ICogMk0gKiAxLjU0QiA9IDEuODQ4ZTE2IGZpbmUtdHVuaW5nIEZMT1AgKHdoaWNoIGhhcyBhbG1vc3Qgbm8gaW1wYWN0IG9uIHRvdGFsIEZMT1ApLiIsLCwyMDI2LTA1LTI1IDEyOjE0OjI2KzAwOjAwLCwsLCwsQWNhZGVtaWEsLCwsLFVucmVsZWFzZWQsLCwsLCwsLE9wZXJhdGlvbiBjb3VudGluZywsLCwsTm8KTUdLIDQgaGVhZHMgKG1lZGl1bSksTGFuZ3VhZ2UsTGFuZ3VhZ2UgbW9kZWxpbmcsIkZQVCBTb2Z0d2FyZSBBSSBDZW50ZXIsVW5pdmVyc2l0eSBvZiBDYWxpZm9ybmlhIExvcyBBbmdlbGVzIChVQ0xBKSxWaW5Vbml2ZXJzaXR5LERlZXplciBSZXNlYXJjaCxSaWNlIFVuaXZlcnNpdHksVW5pdmVyc2l0eSBvZiBUZXhhcyBhdCBBdXN0aW4iLCJUYW0gTmd1eWVuLCBUYW4gTS4gTmd1eWVuLCBEdW5nIEQuIExlLCBEdXkgS2h1b25nIE5ndXllbiwgVmlldC1BbmggVHJhbiwgUmljaGFyZCBHLiBCYXJhbml1aywgTmhhdCBIbywgU3RhbmxleSBKLiBPc2hlciIsMjAyMS0xMC0xNixJbXByb3ZpbmcgVHJhbnNmb3JtZXJzIHdpdGggUHJvYmFiaWxpc3RpYyBBdHRlbnRpb24gS2V5cyxodHRwczovL2FyeGl2Lm9yZy9hYnMvMjExMC4wODY3OCwzOS4wLCwsOTAwMDAwMDAuMCwsOC44OTkyZSsxOCwoOTBNIHBhcmFtZXRlcnMpKDEwM00gd29yZHMpKDQvMyB0b2tlbnMvd29yZCkoMTIwIGVwb2NocykqNiwsLCwsTlZJRElBIEExMDAsLENvbmZpZGVudCwiTXVsdGktaGVhZCBhdHRlbnRpb24gaXMgYSBkcml2aW5nIGZvcmNlIGJlaGluZCBzdGF0ZS1vZi10aGUtYXJ0IHRyYW5zZm9ybWVycywgd2hpY2ggYWNoaWV2ZSByZW1hcmthYmxlIHBlcmZvcm1hbmNlIGFjcm9zcyBhIHZhcmlldHkgb2YgbmF0dXJhbCBsYW5ndWFnZSBwcm9jZXNzaW5nIChOTFApIGFuZCBjb21wdXRlciB2aXNpb24gdGFza3MuIEl0IGhhcyBiZWVuIG9ic2VydmVkIHRoYXQgZm9yIG1hbnkgYXBwbGljYXRpb25zLCB0aG9zZSBhdHRlbnRpb24gaGVhZHMgbGVhcm4gcmVkdW5kYW50IGVtYmVkZGluZywgYW5kIG1vc3Qgb2YgdGhlbSBjYW4gYmUgcmVtb3ZlZCB3aXRob3V0IGRlZ3JhZGluZyB0aGUgcGVyZm9ybWFuY2Ugb2YgdGhlIG1vZGVsLiBJbnNwaXJlZCBieSB0aGlzIG9ic2VydmF0aW9uLCB3ZSBwcm9wb3NlIFRyYW5zZm9ybWVyIHdpdGggYSBNaXh0dXJlIG9mIEdhdXNzaWFuIEtleXMgKFRyYW5zZm9ybWVyLU1HSyksIGEgbm92ZWwgdHJhbnNmb3JtZXIgYXJjaGl0ZWN0dXJlIHRoYXQgcmVwbGFjZXMgcmVkdW5kYW50IGhlYWRzIGluIHRyYW5zZm9ybWVycyB3aXRoIGEgbWl4dHVyZSBvZiBrZXlzIGF0IGVhY2ggaGVhZC4gVGhlc2UgbWl4dHVyZXMgb2Yga2V5cyBmb2xsb3cgYSBHYXVzc2lhbiBtaXh0dXJlIG1vZGVsIGFuZCBhbGxvdyBlYWNoIGF0dGVudGlvbiBoZWFkIHRvIGZvY3VzIG9uIGRpZmZlcmVudCBwYXJ0cyBvZiB0aGUgaW5wdXQgc2VxdWVuY2UgZWZmaWNpZW50bHkuIENvbXBhcmVkIHRvIGl0cyBjb252ZW50aW9uYWwgdHJhbnNmb3JtZXIgY291bnRlcnBhcnQsIFRyYW5zZm9ybWVyLU1HSyBhY2NlbGVyYXRlcyB0cmFpbmluZyBhbmQgaW5mZXJlbmNlLCBoYXMgZmV3ZXIgcGFyYW1ldGVycywgYW5kIHJlcXVpcmVzIGZld2VyIEZMT1BzIHRvIGNvbXB1dGUgd2hpbGUgYWNoaWV2aW5nIGNvbXBhcmFibGUgb3IgYmV0dGVyIGFjY3VyYWN5IGFjcm9zcyB0YXNrcy4gVHJhbnNmb3JtZXItTUdLIGNhbiBhbHNvIGJlIGVhc2lseSBleHRlbmRlZCB0byB1c2Ugd2l0aCBsaW5lYXIgYXR0ZW50aW9uLiBXZSBlbXBpcmljYWxseSBkZW1vbnN0cmF0ZSB0aGUgYWR2YW50YWdlIG9mIFRyYW5zZm9ybWVyLU1HSyBpbiBhIHJhbmdlIG9mIHByYWN0aWNhbCBhcHBsaWNhdGlvbnMsIGluY2x1ZGluZyBsYW5ndWFnZSBtb2RlbGluZyBhbmQgdGFza3MgdGhhdCBpbnZvbHZlIHZlcnkgbG9uZyBzZXF1ZW5jZXMuIE9uIHRoZSBXaWtpdGV4dC0xMDMgYW5kIExvbmcgUmFuZ2UgQXJlbmEgYmVuY2htYXJrLCBUcmFuc2Zvcm1lci1NR0tzIHdpdGggNCBoZWFkcyBhdHRhaW4gY29tcGFyYWJsZSBvciBiZXR0ZXIgcGVyZm9ybWFuY2UgdG8gdGhlIGJhc2VsaW5lIHRyYW5zZm9ybWVycyB3aXRoIDggaGVhZHMuIiwxMjAuMCxNR0sgNCBoZWFkcyAobWVkaXVtKSxVbnJlbGVhc2VkLCJWaWV0bmFtLFVuaXRlZCBTdGF0ZXMgb2YgQW1lcmljYSxWaWV0bmFtLEZyYW5jZSxVbml0ZWQgU3RhdGVzIG9mIEFtZXJpY2EsVW5pdGVkIFN0YXRlcyBvZiBBbWVyaWNhIiwsLCwyLjAsLDIwMjYtMDUtMjUgMTI6MTQ6MjQrMDA6MDAsLCwsLCwiSW5kdXN0cnksQWNhZGVtaWEsQWNhZGVtaWEsQWNhZGVtaWEsQWNhZGVtaWEiLCwsLCxPcGVuIHNvdXJjZSwiY29tbWVyY2lhbCBsaWNlbnNlOiBodHRwczovL2dpdGh1Yi5jb20vbWluaHRhbm5ndXllbi90cmFuc2Zvcm1lci1tZ2svYmxvYi9tYWluL0xJQ0VOU0UgCnRyYWluL2luZmVyZW5jZSBjb2RlOiBodHRwczovL2dpdGh1Yi5jb20vbWluaHRhbm5ndXllbi90cmFuc2Zvcm1lci1tZ2svYmxvYi9tYWluL2xhbmd1YWdlLW1vZGVsaW5nL2xtdG9vbC1md21zL1JFQURNRS5tZCAiLCwsLCwsMTYxMy45NTM3MDQ4MjMxODg0LE9wZXJhdGlvbiBjb3VudGluZywsLCwsTm8KTUdLIDggaGVhZHMgKHNtYWxsKSxMYW5ndWFnZSxMYW5ndWFnZSBtb2RlbGluZywiRlBUIFNvZnR3YXJlIEFJIENlbnRlcixVbml2ZXJzaXR5IG9mIENhbGlmb3JuaWEgTG9zIEFuZ2VsZXMgKFVDTEEpLFZpblVuaXZlcnNpdHksRGVlemVyIFJlc2VhcmNoLFJpY2UgVW5pdmVyc2l0eSxVbml2ZXJzaXR5IG9mIFRleGFzIGF0IEF1c3RpbiIsIlRhbSBOZ3V5ZW4sIFRhbiBNLiBOZ3V5ZW4sIER1bmcgRC4gTGUsIER1eSBLaHVvbmcgTmd1eWVuLCBWaWV0LUFuaCBUcmFuLCBSaWNoYXJkIEcuIEJhcmFuaXVrLCBOaGF0IEhvLCBTdGFubGV5IEouIE9zaGVyIiwyMDIxLTEwLTE2LEltcHJvdmluZyBUcmFuc2Zvcm1lcnMgd2l0aCBQcm9iYWJpbGlzdGljIEF0dGVudGlvbiBLZXlzLGh0dHBzOi8vYXJ4aXYub3JnL2Ficy8yMTEwLjA4Njc4LDM5LjAsLCw0MDAwMDAwMC4wLCIiIlNtYWxsIiIgc2V0dXAgZnJvbSBodHRwczovL2FyeGl2Lm9yZy9wZGYvMjEwMi4xMTE3NCAiLDIuOTY2NGUrMTgsIjZORCBmb3JtdWxhOgo2KjEwMzAwMDAwMCoxMjAqNDAwMDAwMDA9Mi45NjY0ZSsxOCIsLCwsLE5WSURJQSBBMTAwLCxDb25maWRlbnQsIk11bHRpLWhlYWQgYXR0ZW50aW9uIGlzIGEgZHJpdmluZyBmb3JjZSBiZWhpbmQgc3RhdGUtb2YtdGhlLWFydCB0cmFuc2Zvcm1lcnMsIHdoaWNoIGFjaGlldmUgcmVtYXJrYWJsZSBwZXJmb3JtYW5jZSBhY3Jvc3MgYSB2YXJpZXR5IG9mIG5hdHVyYWwgbGFuZ3VhZ2UgcHJvY2Vzc2luZyAoTkxQKSBhbmQgY29tcHV0ZXIgdmlzaW9uIHRhc2tzLiBJdCBoYXMgYmVlbiBvYnNlcnZlZCB0aGF0IGZvciBtYW55IGFwcGxpY2F0aW9ucywgdGhvc2UgYXR0ZW50aW9uIGhlYWRzIGxlYXJuIHJlZHVuZGFudCBlbWJlZGRpbmcsIGFuZCBtb3N0IG9mIHRoZW0gY2FuIGJlIHJlbW92ZWQgd2l0aG91dCBkZWdyYWRpbmcgdGhlIHBlcmZvcm1hbmNlIG9mIHRoZSBtb2RlbC4gSW5zcGlyZWQgYnkgdGhpcyBvYnNlcnZhdGlvbiwgd2UgcHJvcG9zZSBUcmFuc2Zvcm1lciB3aXRoIGEgTWl4dHVyZSBvZiBHYXVzc2lhbiBLZXlzIChUcmFuc2Zvcm1lci1NR0spLCBhIG5vdmVsIHRyYW5zZm9ybWVyIGFyY2hpdGVjdHVyZSB0aGF0IHJlcGxhY2VzIHJlZHVuZGFudCBoZWFkcyBpbiB0cmFuc2Zvcm1lcnMgd2l0aCBhIG1peHR1cmUgb2Yga2V5cyBhdCBlYWNoIGhlYWQuIFRoZXNlIG1peHR1cmVzIG9mIGtleXMgZm9sbG93IGEgR2F1c3NpYW4gbWl4dHVyZSBtb2RlbCBhbmQgYWxsb3cgZWFjaCBhdHRlbnRpb24gaGVhZCB0byBmb2N1cyBvbiBkaWZmZXJlbnQgcGFydHMgb2YgdGhlIGlucHV0IHNlcXVlbmNlIGVmZmljaWVudGx5LiBDb21wYXJlZCB0byBpdHMgY29udmVudGlvbmFsIHRyYW5zZm9ybWVyIGNvdW50ZXJwYXJ0LCBUcmFuc2Zvcm1lci1NR0sgYWNjZWxlcmF0ZXMgdHJhaW5pbmcgYW5kIGluZmVyZW5jZSwgaGFzIGZld2VyIHBhcmFtZXRlcnMsIGFuZCByZXF1aXJlcyBmZXdlciBGTE9QcyB0byBjb21wdXRlIHdoaWxlIGFjaGlldmluZyBjb21wYXJhYmxlIG9yIGJldHRlciBhY2N1cmFjeSBhY3Jvc3MgdGFza3MuIFRyYW5zZm9ybWVyLU1HSyBjYW4gYWxzbyBiZSBlYXNpbHkgZXh0ZW5kZWQgdG8gdXNlIHdpdGggbGluZWFyIGF0dGVudGlvbi4gV2UgZW1waXJpY2FsbHkgZGVtb25zdHJhdGUgdGhlIGFkdmFudGFnZSBvZiBUcmFuc2Zvcm1lci1NR0sgaW4gYSByYW5nZSBvZiBwcmFjdGljYWwgYXBwbGljYXRpb25zLCBpbmNsdWRpbmcgbGFuZ3VhZ2UgbW9kZWxpbmcgYW5kIHRhc2tzIHRoYXQgaW52b2x2ZSB2ZXJ5IGxvbmcgc2VxdWVuY2VzLiBPbiB0aGUgV2lraXRleHQtMTAzIGFuZCBMb25nIFJhbmdlIEFyZW5hIGJlbmNobWFyaywgVHJhbnNmb3JtZXItTUdLcyB3aXRoIDQgaGVhZHMgYXR0YWluIGNvbXBhcmFibGUgb3IgYmV0dGVyIHBlcmZvcm1hbmNlIHRvIHRoZSBiYXNlbGluZSB0cmFuc2Zvcm1lcnMgd2l0aCA4IGhlYWRzLiIsMTIwLjAsTUdLIDggaGVhZHMgKHNtYWxsKSxVbnJlbGVhc2VkLCJWaWV0bmFtLFVuaXRlZCBTdGF0ZXMgb2YgQW1lcmljYSxWaWV0bmFtLEZyYW5jZSxVbml0ZWQgU3RhdGVzIG9mIEFtZXJpY2EsVW5pdGVkIFN0YXRlcyBvZiBBbWVyaWNhIiwsLCwyLjAsLDIwMjYtMDUtMjUgMTI6MTQ6MjUrMDA6MDAsLCwsLCwiSW5kdXN0cnksQWNhZGVtaWEsQWNhZGVtaWEsQWNhZGVtaWEsQWNhZGVtaWEiLCwsLCxPcGVuIHNvdXJjZSwiY29kZTogaHR0cHM6Ly9naXRodWIuY29tL21pbmh0YW5uZ3V5ZW4vdHJhbnNmb3JtZXItbWdrL2Jsb2IvbWFpbi9sYW5ndWFnZS1tb2RlbGluZy9sbXRvb2wtZndtcy9SRUFETUUubWQKCmNvbW1lcmNpYWwgbGljZW5zZTogaHR0cHM6Ly9naXRodWIuY29tL21pbmh0YW5uZ3V5ZW4vdHJhbnNmb3JtZXItbWdrL2Jsb2IvbWFpbi9MSUNFTlNFICIsLCwsLCwxNjEzLjk1MzcwNDgyMzE4ODQsLCwsLCxObwpUMC1YWEwsTGFuZ3VhZ2UsTGFuZ3VhZ2UgbW9kZWxpbmcsIkh1Z2dpbmcgRmFjZSxCcm93biBVbml2ZXJzaXR5IiwiVmljdG9yIFNhbmgsIEFsYmVydCBXZWJzb24sIENvbGluIFJhZmZlbCwgU3RlcGhlbiBILiBCYWNoLCBMaW50YW5nIFN1dGF3aWthLCBaYWlkIEFseWFmZWFpLCBBbnRvaW5lIENoYWZmaW4sIEFybmF1ZCBTdGllZ2xlciwgVGV2ZW4gTGUgU2NhbywgIEFydW4gUmFqYSwgTWFuYW4gRGV5LCBNIFNhaWZ1bCBCYXJpLCBDYW53ZW4gWHUsIFVybWlzaCBUaGFra2VyLCBTaGFueWEgU2hhcm1hLCBFbGl6YSBTemN6ZWNobGEsIFRhZXdvb24gS2ltLCBHdW5qYW4gQ2hoYWJsYW5pLCBOaWhhbCBWLiBOYXlhaywgRGViYWp5b3RpIERhdHRhLCBKb25hdGhhbiBDaGFuZywgTWlrZSBUaWFuLUppYW4gSmlhbmcsIEhhbiBXYW5nLCBNYXR0ZW8gTWFuaWNhLCBTaGVuZyBTaGVuLCBaaGVuZy1YaW4gWW9uZywgSGFyc2hpdCBQYW5kZXksIE1pY2hhZWwgTWNLZW5uYSwgUmFjaGVsIEJhd2RlbiwgVGhvbWFzIFdhbmcsIFRyaXNoYWxhIE5lZXJhaiwgSm9zIFJvemVuLCBBYmhlZXNodCBTaGFybWEsIEFuZHJlYSBTYW50aWxsaSwgVGhpYmF1bHQgRmV2cnksIEphc29uIEFsYW4gRnJpZXMsIFJ5YW4gVGVlaGFuLCBUYWxpIEJlcnMsIFN0ZWxsYSBCaWRlcm1hbiwgTGVvIEdhbywgVGhvbWFzIFdvbGYsIEFsZXhhbmRlciBNLiBSdXNoIiwyMDIxLTEwLTE1LE11bHRpdGFzayBQcm9tcHRlZCBUcmFpbmluZyBFbmFibGVzIFplcm8tU2hvdCBUYXNrIEdlbmVyYWxpemF0aW9uLGh0dHBzOi8vYXJ4aXYub3JnL2Ficy8yMTEwLjA4MjA3LDE5ODguMCwsIiIid2UgY29tcGFyZSBUMCB0byB0aGUgemVyby1zaG90IHBlcmZvcm1hbmNlIG9mIHRoZSBsYXJnZXN0IGxhbmd1YWdlIG1vZGVscyBhdmFpbGFibGUgYXMgb2Ygd3JpdGluZywgaS5lLiwgdmFyaW91cyBHUFQtMyBtb2RlbHMgdXAgdG8gMTc1QiBwYXJhbWV0ZXJzLi4uIFdlIGZpbmQgdGhhdCBUMCBtYXRjaGVzIG9yIGV4Y2VlZHMgdGhlIHBlcmZvcm1hbmNlIG9mIGFsbCBHUFQtMyBtb2RlbHMgb24gOSBvdXQgb2YgMTEgaGVsZC1vdXQgZGF0YXNldHMiIiIsMTEwMDAwMDAwMDAuMCwiIiJVbmxlc3Mgc3BlY2lmaWVkIG90aGVyd2lzZSwgd2UgdXNlIHRoZSBYWEwgdmVyc2lvbiB3aGljaApoYXMgMTFCIHBhcmFtZXRlcnMuIiIiLDkuMTgxOWUrMjAsIkZyb20gVGFibGUgMSBhbmQgc2VjdGlvbiBCLjEsIGEgc2luZ2xlIHJ1biB1c2VzIDI3IGhvdXJzIG9mIGEgNTEyIGNvcmUgc2xpY2Ugb2YgYSBUUFUtdjMgcG9kLiAKNTEyICogMC41ICogMS4yM2UxNCAqIDM2MDAgKiAyNyAqIDAuMyA9IDkuMThlMjAKKGNvcmVzKSAqIChjaGlwL2NvcmUpICogKEZMT1AvY2hpcC1zZWMpICogKHNlYy9ob3VyKSAqIChob3VycykgKiAodXRpbGl6YXRpb24gYXNzdW1wdGlvbikiLCwiTXVsdGl0YXNrIC0gMTIgdGFza3MsIDYyIGRhdGFzZXRzLiBTZWUgZmlnIDIgZm9yIGRldGFpbHMuIAoKVGhpcyBpcyBnb2luZyB0byBiZSBhIG5pZ2h0bWFyZSB0byBmaWd1cmUgb3V0ISBUT0RPIGZpZ3VyZSBvdXQgdGhlIHNpemVzIG9mIGVhY2ggb2YgdGhlc2UgNjIgZGF0YXNldHMhCgpBbGwgZGF0YXNldHMgZnJvbSBoZXJlOiBodHRwczovL2FyeGl2Lm9yZy9wZGYvMjEwOS4wMjg0Ni5wZGYKCkZyb20gQi4yOiAiImFjcm9zcyBhbGwgb2Ygb3VyIHRyYWluaW5nIHJ1bnMgKGluY2x1ZGluZyBwcmVsaW1pbmFyeSB0ZXN0IGV4cGVyaW1lbnRzIG5vdCBkZXNjcmliZWQgaW4gdGhpcyBwYXBlcikgd2UgdHJhaW5lZCBmb3IgMjUwIGJpbGxpb24gdG9rZW5zIiIiLDI3LjAsIkZvciBtYWluIG1vZGVsLCAyNyBob3VycyAoVGFibGUgMSkKClRvdGFsIHRpbWUgdGFrZW4gdG8gdHJhaW4gZm9yIGFsbCBleHBlcmltZW50cyB3YXMgMjcwIGhvdXJzICIiVGhlc2UgdHJhaW5pbmcgcnVucyBjb3JyZXNwb25kZWQgdG8gYWJvdXQgMjcwIHRvdGFsIGhvdXJzIG9mIHRyYWluaW5nIG9uIGEgdjMtNTEyIENsb3VkIFRQVSBkZXZpY2UuIiIiLEdvb2dsZSBUUFUgdjMsLENvbmZpZGVudCwiTGFyZ2UgbGFuZ3VhZ2UgbW9kZWxzIGhhdmUgcmVjZW50bHkgYmVlbiBzaG93biB0byBhdHRhaW4gcmVhc29uYWJsZSB6ZXJvLXNob3QgZ2VuZXJhbGl6YXRpb24gb24gYSBkaXZlcnNlIHNldCBvZiB0YXNrcyAoQnJvd24gZXQgYWwuLCAyMDIwKS4gSXQgaGFzIGJlZW4gaHlwb3RoZXNpemVkIHRoYXQgdGhpcyBpcyBhIGNvbnNlcXVlbmNlIG9mIGltcGxpY2l0IG11bHRpdGFzayBsZWFybmluZyBpbiBsYW5ndWFnZSBtb2RlbHMnIHByZXRyYWluaW5nIChSYWRmb3JkIGV0IGFsLiwgMjAxOSkuIENhbiB6ZXJvLXNob3QgZ2VuZXJhbGl6YXRpb24gaW5zdGVhZCBiZSBkaXJlY3RseSBpbmR1Y2VkIGJ5IGV4cGxpY2l0IG11bHRpdGFzayBsZWFybmluZz8gVG8gdGVzdCB0aGlzIHF1ZXN0aW9uIGF0IHNjYWxlLCB3ZSBkZXZlbG9wIGEgc3lzdGVtIGZvciBlYXNpbHkgbWFwcGluZyBhbnkgbmF0dXJhbCBsYW5ndWFnZSB0YXNrcyBpbnRvIGEgaHVtYW4tcmVhZGFibGUgcHJvbXB0ZWQgZm9ybS4gV2UgY29udmVydCBhIGxhcmdlIHNldCBvZiBzdXBlcnZpc2VkIGRhdGFzZXRzLCBlYWNoIHdpdGggbXVsdGlwbGUgcHJvbXB0cyB3aXRoIGRpdmVyc2Ugd29yZGluZy4gVGhlc2UgcHJvbXB0ZWQgZGF0YXNldHMgYWxsb3cgZm9yIGJlbmNobWFya2luZyB0aGUgYWJpbGl0eSBvZiBhIG1vZGVsIHRvIHBlcmZvcm0gY29tcGxldGVseSBoZWxkLW91dCB0YXNrcy4gV2UgZmluZS10dW5lIGEgcHJldHJhaW5lZCBlbmNvZGVyLWRlY29kZXIgbW9kZWwgKFJhZmZlbCBldCBhbC4sIDIwMjA7IExlc3RlciBldCBhbC4sIDIwMjEpIG9uIHRoaXMgbXVsdGl0YXNrIG1peHR1cmUgY292ZXJpbmcgYSB3aWRlIHZhcmlldHkgb2YgdGFza3MuIFRoZSBtb2RlbCBhdHRhaW5zIHN0cm9uZyB6ZXJvLXNob3QgcGVyZm9ybWFuY2Ugb24gc2V2ZXJhbCBzdGFuZGFyZCBkYXRhc2V0cywgb2Z0ZW4gb3V0cGVyZm9ybWluZyBtb2RlbHMgdXAgdG8gMTZ4IGl0cyBzaXplLiBGdXJ0aGVyLCBvdXIgYXBwcm9hY2ggYXR0YWlucyBzdHJvbmcgcGVyZm9ybWFuY2Ugb24gYSBzdWJzZXQgb2YgdGFza3MgZnJvbSB0aGUgQklHLWJlbmNoIGJlbmNobWFyaywgb3V0cGVyZm9ybWluZyBtb2RlbHMgdXAgdG8gNnggaXRzIHNpemUuIEFsbCB0cmFpbmVkIG1vZGVscyBhcmUgYXZhaWxhYmxlIGF0IHRoaXMgaHR0cHMgVVJMIGFuZCBhbGwgcHJvbXB0cyBhcmUgYXZhaWxhYmxlIGF0IHRoaXMgaHR0cHMgVVJMLiIsLCxPcGVuIHdlaWdodHMgKHVucmVzdHJpY3RlZCksIlVuaXRlZCBTdGF0ZXMgb2YgQW1lcmljYSxVbml0ZWQgU3RhdGVzIG9mIEFtZXJpY2EiLFQ1LTExQiwsLDI1Ni4wLCwyMDI2LTA1LTI1IDEyOjE0OjI1KzAwOjAwLCwsLCwsIkluZHVzdHJ5LEFjYWRlbWlhIiwsLCw2OTEyMC4wLE9wZW4gc291cmNlLCJBcGFjaGUtMi4wIGxpY2Vuc2UKaHR0cHM6Ly9naXRodWIuY29tL2JpZ3NjaWVuY2Utd29ya3Nob3AvdC16ZXJvCgp0cmFpbmluZyBzY3JpcHRzOiBodHRwczovL2dpdGh1Yi5jb20vYmlnc2NpZW5jZS13b3Jrc2hvcC90LXplcm8vYmxvYi9tYXN0ZXIvdHJhaW5pbmcvUkVBRE1FLm1kICIsLDExNjcxLjg0MDg0MzY1Mzc4OCwsLCwyMzI0MTQuNTA5MTYxOTAzNzYsSGFyZHdhcmUsLCwsLFllcwpLbkdQVDIsTGFuZ3VhZ2UsTGFuZ3VhZ2UgbW9kZWxpbmcvZ2VuZXJhdGlvbiwiSHVhd2VpIE5vYWgncyBBcmsgTGFiLE1jR2lsbCBVbml2ZXJzaXR5IiwiQWxpIEVkYWxhdGksIE1hcnppZWggVGFoYWVpLCBBaG1hZCBSYXNoaWQsIFZhaGlkIFBhcnRvdmkgTmlhLCBKYW1lcyBKLiBDbGFyaywgTWVoZGkgUmV6YWdob2xpemFkZWgiLDIwMjEtMTAtMTUsS3JvbmVja2VyIERlY29tcG9zaXRpb24gZm9yIEdQVCBDb21wcmVzc2lvbixodHRwczovL2FyeGl2Lm9yZy9hYnMvMjExMC4wODE1Miw0Mi4wLCwsODMwMDAwMDAuMCwiIiJUaGUgS25HUFQyIG1vZGVsIGlzIGNvbXByZXNzZWQgZnJvbSB0aGUgR1BULTJTbWFsbCBSYWRmb3JkIGV0IGFsLiAoMjAxOSkgbW9kZWwuIEdQVC0yU21hbGwgaXMgMTI0IG1pbGxpb24gcGFyYW1ldGVycy4gT3VyIGJhc2VsaW5lIGlzIERpc3RpbEdQVDIgd2hpY2ggaGFzIGFib3V0IDgyIG1pbGxpb24gcGFyYW1ldGVycyBzbyBvdXIgS25HUFQyIG1vZGVsIGlzIGNvbXByZXNzZWQgdG8gdGhlIHNhbWUgc2l6ZSAoODMgbWlsbGlvbiBwYXJhbWV0ZXJzKSBmb3IgYSBmYWlyIGNvbXBhcmlzb24iIiIsNy45NDAyNDk2ZSsyMCwiNy45MzZlKzIwIEZMT1AgW2Jhc2UgbW9kZWwsICIiU3BlY3VsYXRpdmUiIiBjb25maWRlbmNlIiJdICsgNC4yNDk2ZSsxNyBGTE9QIFtmaW5lLXR1bmVdID0gNy45NDAyNDk2ZSsyMCBGTE9QIiw4NTMzMzMzMzMsIiIiS25HUFQyIGlzIHByZS10cmFpbmVkIG9uIDEwJSBvZiBPcGVuV2ViVGV4dCIiCjMuMiBHQiAoVGFibGUgMykKCjMuMkdCICogMjAwKjEwXjYgd29yZHMgcGVyIEdCICogNC8zIHRva2VucyBwZXIgd29yZCA9IDg1MzMzMzMzMyB0b2tlbnMiLDYuNSw2LjUgaG91cnMgKFRhYmxlIDMpLCwsU3BlY3VsYXRpdmUsIkdQVCBpcyBhbiBhdXRvLXJlZ3Jlc3NpdmUgVHJhbnNmb3JtZXItYmFzZWQgcHJlLXRyYWluZWQgbGFuZ3VhZ2UgbW9kZWwgd2hpY2ggaGFzIGF0dHJhY3RlZCBhIGxvdCBvZiBhdHRlbnRpb24gaW4gdGhlIG5hdHVyYWwgbGFuZ3VhZ2UgcHJvY2Vzc2luZyAoTkxQKSBkb21haW4gZHVlIHRvIGl0cyBzdGF0ZS1vZi10aGUtYXJ0IHBlcmZvcm1hbmNlIGluIHNldmVyYWwgZG93bnN0cmVhbSB0YXNrcy4gVGhlIHN1Y2Nlc3Mgb2YgR1BUIGlzIG1vc3RseSBhdHRyaWJ1dGVkIHRvIGl0cyBwcmUtdHJhaW5pbmcgb24gaHVnZSBhbW91bnQgb2YgZGF0YSBhbmQgaXRzIGxhcmdlIG51bWJlciBvZiBwYXJhbWV0ZXJzIChmcm9tIH4xMDBNIHRvIGJpbGxpb25zIG9mIHBhcmFtZXRlcnMpLiBEZXNwaXRlIHRoZSBzdXBlcmlvciBwZXJmb3JtYW5jZSBvZiBHUFQgKGVzcGVjaWFsbHkgaW4gZmV3LXNob3Qgb3IgemVyby1zaG90IHNldHVwKSwgdGhpcyBvdmVycGFyYW1ldGVyaXplZCBuYXR1cmUgb2YgR1BUIGNhbiBiZSB2ZXJ5IHByb2hpYml0aXZlIGZvciBkZXBsb3lpbmcgdGhpcyBtb2RlbCBvbiBkZXZpY2VzIHdpdGggbGltaXRlZCBjb21wdXRhdGlvbmFsIHBvd2VyIG9yIG1lbW9yeS4gVGhpcyBwcm9ibGVtIGNhbiBiZSBtaXRpZ2F0ZWQgdXNpbmcgbW9kZWwgY29tcHJlc3Npb24gdGVjaG5pcXVlczsgaG93ZXZlciwgY29tcHJlc3NpbmcgR1BUIG1vZGVscyBoYXMgbm90IGJlZW4gaW52ZXN0aWdhdGVkIG11Y2ggaW4gdGhlIGxpdGVyYXR1cmUuIEluIHRoaXMgd29yaywgd2UgdXNlIEtyb25lY2tlciBkZWNvbXBvc2l0aW9uIHRvIGNvbXByZXNzIHRoZSBsaW5lYXIgbWFwcGluZ3Mgb2YgdGhlIEdQVC0yMiBtb2RlbC4gT3VyIEtyb25lY2tlciBHUFQtMiBtb2RlbCAoS25HUFQyKSBpcyBpbml0aWFsaXplZCBiYXNlZCBvbiB0aGUgS3JvbmVja2VyIGRlY29tcG9zZWQgdmVyc2lvbiBvZiB0aGUgR1BULTIgbW9kZWwgYW5kIHRoZW4gaXMgdW5kZXJnb25lIGEgdmVyeSBsaWdodCBwcmUtdHJhaW5pbmcgb24gb25seSBhIHNtYWxsIHBvcnRpb24gb2YgdGhlIHRyYWluaW5nIGRhdGEgd2l0aCBpbnRlcm1lZGlhdGUgbGF5ZXIga25vd2xlZGdlIGRpc3RpbGxhdGlvbiAoSUxLRCkuIEZpbmFsbHksIG91ciBLbkdQVDIgaXMgZmluZS10dW5lZCBvbiBkb3duLXN0cmVhbSB0YXNrcyB1c2luZyBJTEtEIGFzIHdlbGwuIFdlIGV2YWx1YXRlIG91ciBtb2RlbCBvbiBib3RoIGxhbmd1YWdlIG1vZGVsaW5nIGFuZCBHZW5lcmFsIExhbmd1YWdlIFVuZGVyc3RhbmRpbmcgRXZhbHVhdGlvbiBiZW5jaG1hcmsgdGFza3MgYW5kIHNob3cgdGhhdCB3aXRoIG1vcmUgZWZmaWNpZW50IHByZS10cmFpbmluZyBhbmQgc2ltaWxhciBudW1iZXIgb2YgcGFyYW1ldGVycywgb3VyIEtuR1BUMiBvdXRwZXJmb3JtcyB0aGUgZXhpc3RpbmcgRGlzdGlsR1BUMiBtb2RlbCBzaWduaWZpY2FudGx5LiIsMS4wLEtuR1BUMixVbnJlbGVhc2VkLCJDaGluYSxDYW5hZGEiLEdQVC0yICgxMjRNKSw0LjI0OTZlKzE3LDYgRkxPUCAvIHBhcmFtZXRlciAvIHRva2VuICogODMwMDAwMDAgcGFyYW1ldGVycyAqIDg1MzMzMzMzMyB0b2tlbnMgPSA0LjI0OTZlKzE3IEZMT1AsLCwyMDI2LTA1LTI1IDEyOjE0OjI1KzAwOjAwLCwsS25HUFQyLCwsIkluZHVzdHJ5LEFjYWRlbWlhIiwsLCwsVW5yZWxlYXNlZCwsLCwsLCwsT3BlcmF0aW9uIGNvdW50aW5nLCwsLCxObwpZdWFuIDEuMCxMYW5ndWFnZSxMYW5ndWFnZSBtb2RlbGluZyxJbnNwdXIsIlNoYW9odWEgV3UsIFh1ZG9uZyBaaGFvLCBUb25nIFl1LCBSb25nZ3VvIFpoYW5nLCBDaG9uZyBTaGVuLCBIb25nbGkgTGl1LCBGZW5nIExpLCBIb25nIFpodSwgSmlhbmdhbmcgTHVvLCBMaWFuZyBYdSwgWHVhbndlaSBaaGFuZywgSnVuIExpdSIsMjAyMS0xMC0xMixZdWFuIDEuMDogTGFyZ2UtU2NhbGUgUHJlLXRyYWluZWQgTGFuZ3VhZ2UgTW9kZWwgaW4gWmVyby1TaG90IGFuZCBGZXctU2hvdCBMZWFybmluZyxodHRwczovL2FyeGl2Lm9yZy9hYnMvMjExMC4wNDcyNSw2OS4wLFNPVEEgaW1wcm92ZW1lbnQsIiIiVGhlIHplcm8tc2hvdCBhdmVyYWdlIHNjb3JlcyBvZiBib3RoIExNIGFuZCBQTE0gYXJlIHN1cGVyaW9yIHRvIHRoZSBTT1RBIG9uZS4gT24gQ3NsZGNwLCBUbmV3cyBhbmQgSWZseXRlayB0YXNrcywgd2Ugc3VycGFzcyB0aGUgemVyby1zaG90IFNPVEEgYnkgYSBsYXJnZSBtYXJnaW4iIiIsMjQ1NzMwMDAwMDAwLjAsIlRhYmxlIDI6IFBhcmFtZXRlcnMgb2YgWXVhbiBtb2RlbHMuCiIiUGFyYW1ldGVycyAoYmlsbGlvbikiIiIsMy41MzgwMDAwMDAwMDAxZSsyMywiVGFibGUgOTogNDA5NSBwZXRhRkxPUFMtZGF5cyB3aGljaCBlcXVhbHMgMy41MzgqMTBeMjMgRkxPUAoKaHR0cHM6Ly93d3cud29sZnJhbWFscGhhLmNvbS9pbnB1dD9pPTQwOTUrcGV0YUZMT1BTKyorMStkYXkKIiwxODAwMDAwMDAwMDAsIiIiWXVhbiAxLjAgd2FzIHRyYWluZWQgb24gYSBuZXcgQ2hpbmVzZSBkYXRhc2V0IG9mIDVUQiBoaWdoLXF1YWxpdHkgdGV4dCB0aGF0IHdhcyBidWlsdCBvbiA4NTBUQiByYXcgZGF0YSBmcm9tIEludGVybmV0LiIiCgoxIEdCIH4gMTY3TSB3b3JkcyBpbiBFbmdsaXNoIG9yIDMzM00gd29yZHMgaW4gQ2hpbmVzZS4gRm9yIGEgbWl4ZWQgZGF0YXNldCBvZiBtb3N0bHkgQ2hpbmVzZSwgNVRCIG1heSBiZSBlcXVpdmFsZW50IHRvIGFyb3VuZCAxVCB3b3Jkcy4KClRhYmxlIDI6IDE4MEIgdHJhaW5pbmcgdG9rZW5zIiwsLCxTZWxmLXN1cGVydmlzZWQgbGVhcm5pbmcsQ29uZmlkZW50LCJSZWNlbnQgd29yayBsaWtlIEdQVC0zIGhhcyBkZW1vbnN0cmF0ZWQgZXhjZWxsZW50IHBlcmZvcm1hbmNlIG9mIFplcm8tU2hvdCBhbmQgRmV3LVNob3QgbGVhcm5pbmcgb24gbWFueSBuYXR1cmFsIGxhbmd1YWdlIHByb2Nlc3NpbmcgKE5MUCkgdGFza3MgYnkgc2NhbGluZyB1cCBtb2RlbCBzaXplLCBkYXRhc2V0IHNpemUgYW5kIHRoZSBhbW91bnQgb2YgY29tcHV0YXRpb24uIEhvd2V2ZXIsIHRyYWluaW5nIGEgbW9kZWwgbGlrZSBHUFQtMyByZXF1aXJlcyBodWdlIGFtb3VudCBvZiBjb21wdXRhdGlvbmFsIHJlc291cmNlcyB3aGljaCBtYWtlcyBpdCBjaGFsbGVuZ2VhYmxlIHRvIHJlc2VhcmNoZXJzLiBJbiB0aGlzIHdvcmssIHdlIHByb3Bvc2UgYSBtZXRob2QgdGhhdCBpbmNvcnBvcmF0ZXMgbGFyZ2Utc2NhbGUgZGlzdHJpYnV0ZWQgdHJhaW5pbmcgcGVyZm9ybWFuY2UgaW50byBtb2RlbCBhcmNoaXRlY3R1cmUgZGVzaWduLiBXaXRoIHRoaXMgbWV0aG9kLCBZdWFuIDEuMCwgdGhlIGN1cnJlbnQgbGFyZ2VzdCBzaW5nbGV0b24gbGFuZ3VhZ2UgbW9kZWwgd2l0aCAyNDVCIHBhcmFtZXRlcnMsIGFjaGlldmVzIGV4Y2VsbGVudCBwZXJmb3JtYW5jZSBvbiB0aG91c2FuZHMgR1BVcyBkdXJpbmcgdHJhaW5pbmcsIGFuZCB0aGUgc3RhdGUtb2YtdGhlLWFydCByZXN1bHRzIG9uIE5MUCB0YXNrcy4gQSBkYXRhIHByb2Nlc3NpbmcgbWV0aG9kIGlzIGRlc2lnbmVkIHRvIGVmZmljaWVudGx5IGZpbHRlciBtYXNzaXZlIGFtb3VudCBvZiByYXcgZGF0YS4gVGhlIGN1cnJlbnQgbGFyZ2VzdCBoaWdoLXF1YWxpdHkgQ2hpbmVzZSBjb3JwdXMgd2l0aCA1VEIgaGlnaCBxdWFsaXR5IHRleHRzIGlzIGJ1aWx0IGJhc2VkIG9uIHRoaXMgbWV0aG9kLiBJbiBhZGRpdGlvbiwgYSBjYWxpYnJhdGlvbiBhbmQgbGFiZWwgZXhwYW5zaW9uIG1ldGhvZCBpcyBwcm9wb3NlZCB0byBpbXByb3ZlIHRoZSBaZXJvLVNob3QgYW5kIEZldy1TaG90IHBlcmZvcm1hbmNlLCBhbmQgc3RlYWR5IGltcHJvdmVtZW50IGlzIG9ic2VydmVkIG9uIHRoZSBhY2N1cmFjeSBvZiB2YXJpb3VzIHRhc2tzLiBZdWFuIDEuMCBwcmVzZW50cyBzdHJvbmcgY2FwYWNpdHkgb2YgbmF0dXJhbCBsYW5ndWFnZSBnZW5lcmF0aW9uLCBhbmQgdGhlIGdlbmVyYXRlZCBhcnRpY2xlcyBhcmUgZGlmZmljdWx0IHRvIGRpc3Rpbmd1aXNoIGZyb20gdGhlIGh1bWFuLXdyaXR0ZW4gb25lcy4iLCwsQVBJIGFjY2VzcyxDaGluYSwsLCwyMTI4LjAsLDIwMjYtMDUtMjUgMTI6MTQ6MjYrMDA6MDAsLCwsNjg4MTI4MC4wLCJUYWJsZSAyLiBCYXRjaCBzaXplIDMzNjAsIHNlcXVlbmNlIGxlbmd0aCAyMDQ4LiAzMzYwKjIwNDggPSA2ODgxMjgwIixJbmR1c3RyeSwsLCwsVW5yZWxlYXNlZCxodHRwczovL2dpdGh1Yi5jb20vU2hhd24tSUVJVFN5c3RlbXMvWXVhbi0xLjAsVHJ1ZSw1OTE2NjQuNTc5ODcwODI5MiwiIiJUaGUgWXVhbiBtb2RlbHMgYXJlIHRyYWluZWQgb24gYSBjbHVzdGVyIHdpdGggMjEyOCBHUFVzLiBBIHN0YWJsZSByZWFsIHBlcmZvcm1hbmNlIG9mIDQ1JSBvZiB0aGUgdGhlb3JldGljYWwgcGVhayBwZXJmb3JtYW5jZSBpcyBhY2hpZXZlZCBvbiB0aGlzIGNsdXN0ZXIuIiIKCkhGVSA9IDAuNDUwMCIsRlAxNixUcnVlLCxSZXBvcnRlZCwsLCwwLjQ1LE5vClRPTUUsTGFuZ3VhZ2UsUXVlc3Rpb24gYW5zd2VyaW5nLCJVbml2ZXJzaXR5IG9mIFNvdXRoZXJuIENhbGlmb3JuaWEsR29vZ2xlIiwiTWljaGllbCBkZSBKb25nLCBZdXJ5IFplbWx5YW5za2l5LCBOaWNob2xhcyBGaXR6R2VyYWxkLCBGZWkgU2hhLCBXaWxsaWFtIENvaGVuIiwyMDIxLTEwLTEyLE1lbnRpb24gTWVtb3J5OiBpbmNvcnBvcmF0aW5nIHRleHR1YWwga25vd2xlZGdlIGludG8gVHJhbnNmb3JtZXJzIHRocm91Z2ggZW50aXR5IG1lbnRpb24gYXR0ZW50aW9uLGh0dHBzOi8vYXJ4aXYub3JnL2Ficy8yMTEwLjA2MTc2djIsNTUuMCwsLDIyMDAwMDAwMC4wLDIyME0gZnJvbSBUYWJsZSAxIGVudHJ5IGZvciBUT01FLDEuMDM4MDkwMjRlKzIxLCJXZSBoYXZlIGluZm9ybWF0aW9uIGFib3V0IGhhcmR3YXJlICIiQWxsIG1vZGVscyBhcmUgcHJlLXRyYWluZWQgb24gMTI4IFRQVXMgdXNpbmcgQWRhbVcgb3B0aW1pemVyIChMb3NoY2hpbG92JiBIdXR0ZXIsIDIwMTkpIHdpdGggbGVhcm5pbmcgcmF0ZSAxZS00IGFuZCBiYXRjaCBzaXplIG9mIDQwOTYuIiIsIGJ1dCBubyBpbmZvcm1hdGlvbiBhYm91dCB0cmFpbmluZyB0aW1lIGFuZCBleGFjdCBtb2RlbCBvZiBUUFVzLgoKVGhlcmUgaXMgaW5mb3JtYXRpb24gYWJvdXQgdHJhaW5pbmcgMS41TSBzdGVwcyB3aXRoIGJhdGNoIHNpemUgNDA5NiAqIDEyOCBjaXRhdGlvbiBmcm9tIGFwcGVuZGl4IEE6CiIiVGhlIE1lbnRpb24gRW5jb2RlciBhbmQgQkFUQ0gtVE9NRSBhcmUgcHJlLXRyYWluZWQKZm9yIDEgbWlsbGlvbiBzdGVwcyB3aXRoIDUwayB3YXJtdXAgc3RlcHMsIGFuZCBUT01FIGlzIHRyYWluZWQgZm9yIDUwMGsgYWRkaXRpb25hbCBzdGVwcyB3aXRoIDI1ayB3YXJtdXAgc3RlcHMgYWZ0ZXIgaW5pdGlhbGl6YXRpb24gZnJvbSBCQVRDSC1UT01FLiIiCgpJdCBzZWVtcyBsaWtlIDZORCBpcyBhcHByb3ByaWF0ZSwgc2luY2UgYWxsIGNvbXBvbmVudHMgYXJlIGRlbnNlIHRyYW5zZm9ybWVycy4gSW4gdGhpcyBjYXNlLCBjb21wdXRlIGlzOgo2ICogMS41TSAoc3RlcHMpICogNDA5NiAoYmF0Y2ggc2l6ZSkgKiAxMjggKHNlcSBsZW4pICogMjIwTSAocGFyYW1ldGVycykgPSAxLjAzOGUyMSIsLCJQZXIgV2lraXBlZGlhLCB0aGUgc2l0ZSBoYWQgMy43NTVCIHdvcmRzIGFzIG9mIHRoZSBtb3N0IHJlY2VudCBjaGVja3BvaW50IHByaW9yIHRvIHRoZSBwYXBlcidzIHB1YmxpY2F0aW9uOiBodHRwczovL2VuLndpa2lwZWRpYS5vcmcvd2lraS9XaWtpcGVkaWE6U2l6ZV9vZl9XaWtpcGVkaWEjWWVhcmx5X3N0YXRpc3RpY3MKMy43NTVCICogNC8zID0gNUIgdG9rZW5zIiwsLCwsTGlrZWx5LCJOYXR1cmFsIGxhbmd1YWdlIHVuZGVyc3RhbmRpbmcgdGFza3Mgc3VjaCBhcyBvcGVuLWRvbWFpbiBxdWVzdGlvbiBhbnN3ZXJpbmcgb2Z0ZW4gcmVxdWlyZSByZXRyaWV2aW5nIGFuZCBhc3NpbWlsYXRpbmcgZmFjdHVhbCBpbmZvcm1hdGlvbiBmcm9tIG11bHRpcGxlIHNvdXJjZXMuIFdlIHByb3Bvc2UgdG8gYWRkcmVzcyB0aGlzIHByb2JsZW0gYnkgaW50ZWdyYXRpbmcgYSBzZW1pLXBhcmFtZXRyaWMgcmVwcmVzZW50YXRpb24gb2YgYSBsYXJnZSB0ZXh0IGNvcnB1cyBpbnRvIGEgVHJhbnNmb3JtZXIgbW9kZWwgYXMgYSBzb3VyY2Ugb2YgZmFjdHVhbCBrbm93bGVkZ2UuIFNwZWNpZmljYWxseSwgb3VyIG1ldGhvZCByZXByZXNlbnRzIGtub3dsZWRnZSB3aXRoIGBtZW50aW9uIG1lbW9yeScsIGEgdGFibGUgb2YgZGVuc2UgdmVjdG9yIHJlcHJlc2VudGF0aW9ucyBvZiBldmVyeSBlbnRpdHkgbWVudGlvbiBpbiBhIGNvcnB1cy4gVGhlIHByb3Bvc2VkIG1vZGVsIC0gVE9NRSAtIGlzIGEgVHJhbnNmb3JtZXIgdGhhdCBhY2Nlc3NlcyB0aGUgaW5mb3JtYXRpb24gdGhyb3VnaCBpbnRlcm5hbCBtZW1vcnkgbGF5ZXJzIGluIHdoaWNoIGVhY2ggZW50aXR5IG1lbnRpb24gaW4gdGhlIGlucHV0IHBhc3NhZ2UgYXR0ZW5kcyB0byB0aGUgbWVudGlvbiBtZW1vcnkuIFRoaXMgYXBwcm9hY2ggZW5hYmxlcyBzeW50aGVzaXMgb2YgYW5kIHJlYXNvbmluZyBvdmVyIG1hbnkgZGlzcGFyYXRlIHNvdXJjZXMgb2YgaW5mb3JtYXRpb24gd2l0aGluIGEgc2luZ2xlIFRyYW5zZm9ybWVyIG1vZGVsLiBJbiBleHBlcmltZW50cyB1c2luZyBhIG1lbW9yeSBvZiAxNTAgbWlsbGlvbiBXaWtpcGVkaWEgbWVudGlvbnMsIFRPTUUgYWNoaWV2ZXMgc3Ryb25nIHBlcmZvcm1hbmNlIG9uIHNldmVyYWwgb3Blbi1kb21haW4ga25vd2xlZGdlLWludGVuc2l2ZSB0YXNrcywgaW5jbHVkaW5nIHRoZSBjbGFpbSB2ZXJpZmljYXRpb24gYmVuY2htYXJrcyBIb1ZlciBhbmQgRkVWRVIgYW5kIHNldmVyYWwgZW50aXR5LWJhc2VkIFFBIGJlbmNobWFya3MuIFdlIGFsc28gc2hvdyB0aGF0IHRoZSBtb2RlbCBsZWFybnMgdG8gYXR0ZW5kIHRvIGluZm9ybWF0aXZlIG1lbnRpb25zIHdpdGhvdXQgYW55IGRpcmVjdCBzdXBlcnZpc2lvbi4gRmluYWxseSB3ZSBkZW1vbnN0cmF0ZSB0aGF0IHRoZSBtb2RlbCBjYW4gZ2VuZXJhbGl6ZSB0byBuZXcgdW5zZWVuIGVudGl0aWVzIGJ5IHVwZGF0aW5nIHRoZSBtZW1vcnkgd2l0aG91dCByZXRyYWluaW5nLiAiLDE1Ny4yODY0LCxVbnJlbGVhc2VkLCJVbml0ZWQgU3RhdGVzIG9mIEFtZXJpY2EsVW5pdGVkIFN0YXRlcyBvZiBBbWVyaWNhIiwsLCwsLDIwMjYtMDUtMjUgMTI6MTQ6MjYrMDA6MDAsLCwsNTI0Mjg4LjAsIiIiQWxsIG1vZGVscyBhcmUgcHJlLXRyYWluZWQgb24gWy4uLl0gYmF0Y2ggc2l6ZSBvZiA0MDk2LiBFYWNoIHBhc3NhZ2UgaW4gdGhlIGJhdGNoIGhhcyBsZW5ndGggVCA9IDEyOCwgZXhjbHVkaW5nIGVudGl0eSB0b2tlbnMuIiIiLCJBY2FkZW1pYSxJbmR1c3RyeSIsLCwsLE9wZW4gc291cmNlLCJBcGFjaGUgMi4wIChyZXBvIGxpY2Vuc2UpCmh0dHBzOi8vZ2l0aHViLmNvbS9nb29nbGUtcmVzZWFyY2gvbGFuZ3VhZ2UvdHJlZS9tYXN0ZXIvbGFuZ3VhZ2UvbWVudGlvbm1lbW9yeSIsLCwsRlAzMiwsLE9wZXJhdGlvbiBjb3VudGluZywsLCwsTm8KTWVnYXRyb24tVHVyaW5nIE5MRyA1MzBCLExhbmd1YWdlLCJMYW5ndWFnZSBtb2RlbGluZyxMYW5ndWFnZSBtb2RlbGluZy9nZW5lcmF0aW9uLFF1ZXN0aW9uIGFuc3dlcmluZyIsIk1pY3Jvc29mdCxOVklESUEiLCJTaGFkZW4gU21pdGgsIE1vc3RvZmEgUGF0d2FyeSwgQnJhbmRvbiBOb3JpY2ssIFBhdHJpY2sgTGVHcmVzbGV5LCBTYW15YW0gUmFqYmhhbmRhcmksIEphcmVkIENhc3BlciwgWmh1biBMaXUsIFNocmltYWkgUHJhYmh1bW95ZSwgR2VvcmdlIFplcnZlYXMsIFZpamF5IEtvcnRoaWthbnRpLCBFbHRvbiBaaGFuZywgUmV3b24gQ2hpbGQsIFJlemEgWWF6ZGFuaSBBbWluYWJhZGksIEp1bGllIEJlcm5hdWVyLCBYaWEgU29uZywgTW9oYW1tYWQgU2hvZXliaSwgWXV4aW9uZyBIZSwgTWljaGFlbCBIb3VzdG9uLCBTYXVyYWJoIFRpd2FyeSwgQnJ5YW4gQ2F0YW56YXJvIiwyMDIxLTEwLTExLCJVc2luZyBEZWVwU3BlZWQgYW5kIE1lZ2F0cm9uIHRvIFRyYWluIE1lZ2F0cm9uLVR1cmluZyBOTEcgNTMwQiwgQSBMYXJnZS1TY2FsZSBHZW5lcmF0aXZlIExhbmd1YWdlIE1vZGVsIixodHRwczovL2FyeGl2Lm9yZy9hYnMvMjIwMS4xMTk5MCw4NDcuMCwiU09UQSBpbXByb3ZlbWVudCxUcmFpbmluZyBjb3N0IiwiVGhlIDEwNS1sYXllciwgdHJhbnNmb3JtZXItYmFzZWQgTVQtTkxHIGltcHJvdmVkIHVwb24gdGhlIHByaW9yIHN0YXRlLW9mLXRoZS1hcnQgbW9kZWxzIGluIHplcm8tLCBvbmUtLCBhbmQgZmV3LXNob3Qgc2V0dGluZ3MiLDUzMDAwMDAwMDAwMC4wLCw4LjU4NmUrMjMsImh0dHBzOi8vd3d3Lmxlc3N3cm9uZy5jb20vcG9zdHMvYkd1TXJ6aEpkRU5DbzhCeFgvbnZpZGlhLWFuZC1taWNyb3NvZnQtcmVsZWFzZXMtNTMwYi1wYXJhbWV0ZXItdHJhbnNmb3JtZXI/Y29tbWVudElkPUhTSlNOc3BLcDk0dEZjU0N4Cgpzb3VyY2U6IGh0dHBzOi8vbGFpci5saWdodG9uLmFpL2Frcm9ub21pY29uLwo5OTM4IFBGLWRheXMgKiAzNjAwICogMjQgKiAxMF4xNSAgPSA4LjU4NjQzMmUrMjMKCjZORCBlc3RpbWF0ZTogNiAqIDUzMEIgKiAyNzBCID0gOC41ODYwMDBlKzIzIiwyNzAwMDAwMDAwMDAsIiIiT3VyIHRyYWluaW5nIGRhdGFzZXQgY29uc2lzdHMgb2YgMzM5IGJpbGxpb24gdG9rZW5zIGFuZCB3ZQp0cmFpbmVkIE1ULU5MRyBvbiAyNzAgYmlsbGlvbnMgdG9rZW5zIGJ5IGJsZW5kaW5nIHRoZSAxNSB0cmFpbmluZyBk</x:v>
      </x:c>
    </x:row>
    <x:row r="224" ht="18" customHeight="1">
      <x:c r="A224" s="17" t="n">
        <x:v>219</x:v>
      </x:c>
      <x:c r="B224" s="17" t="n">
        <x:v>310</x:v>
      </x:c>
      <x:c r="C224" s="160" t="str">
        <x:v>YXRhc2V0cyBhcyBkZXNjcmliZWQgYWJvdmUuIFdlIGFsc28gc2V0IGFzaWRlIDIlIG9mIG91ciBkYXRhIGZvciB2YWxpZGF0aW9uLiIiCgoxIHRva2VuIH4gMC43NSB3b3JkcyIsNzcwLjAsIlRvdGFsIGNvbXB1dGUgd2FzIDEuMTcqMTBeMjQgRkxPUC4KVGhleSBkb24ndCBkaXJlY3RseSByZXBvcnQgdGhlIHV0aWxpemF0aW9uIGFuZCB0cmFpbmluZyBzcGVlZCB3aGVuIHVzaW5nIHRoZSBmdWxsIFNlbGVuZSBzdXBlcmNvbXB1dGVyIHdpdGggNTYwIERHWCAqIDggQTEwMC9ER1ggPSA0NDgwIEdQVXMuIFNlZSBzZWN0aW9uIDIuMyBIYXJkd2FyZSBTZXR1cC4KCkF0IDI4MCBER1gsIHRoZSB1dGlsaXphdGlvbiBpcyAxMjYvMzEyID0gNDAlIGFuZCBhIGJhdGNoIHRha2VzIDYwIHNlY29uZHM7IGF0IDM1MCwgaXQgaXMgMzklIGZvciA1MCBzZWNvbmRzOyBhdCA0MjAsIGl0IGlzIDM2JSBmb3IgNDQgc2Vjb25kcy4KClRoZSBvdmVyYWxsIHV0aWxpemF0aW9uIHdhcyAzMC4yJSBhbmQgdGhlIGZ1bGwgY2x1c3RlciBoYXMgNTYwIERHWC4gRGl2aWRpbmcgdGhlIHRvdGFsIGNvbXB1dGUgYnkgdGhlIHRvdGFsIHBlcmZvcm1hbmNlIG9mIDQ0ODAgQTEwMCBhdCAzMC4yJSB1dGlsaXphdGlvbiBnaXZlcyA3NzAgaG91cnMuIixOVklESUEgQTEwMCBTWE00IDgwIEdCLFNlbGYtc3VwZXJ2aXNlZCBsZWFybmluZyxDb25maWRlbnQsIlByZXRyYWluZWQgZ2VuZXJhbC1wdXJwb3NlIGxhbmd1YWdlIG1vZGVscyBjYW4gYWNoaWV2ZSBzdGF0ZS1vZi10aGUtYXJ0IGFjY3VyYWNpZXMgaW4gdmFyaW91cyBuYXR1cmFsIGxhbmd1YWdlIHByb2Nlc3NpbmcgZG9tYWlucyBieSBhZGFwdGluZyB0byBkb3duc3RyZWFtIHRhc2tzIHZpYSB6ZXJvLXNob3QsIGZldy1zaG90IGFuZCBmaW5lLXR1bmluZyB0ZWNobmlxdWVzLiBCZWNhdXNlIG9mIHRoZWlyIHN1Y2Nlc3MsIHRoZSBzaXplIG9mIHRoZXNlIG1vZGVscyBoYXMgaW5jcmVhc2VkIHJhcGlkbHksIHJlcXVpcmluZyBoaWdoLXBlcmZvcm1hbmNlIGhhcmR3YXJlLCBzb2Z0d2FyZSwgYW5kIGFsZ29yaXRobWljIHRlY2huaXF1ZXMgdG8gZW5hYmxlIHRyYWluaW5nIHN1Y2ggbGFyZ2UgbW9kZWxzLiBBcyB0aGUgcmVzdWx0IG9mIGEgam9pbnQgZWZmb3J0IGJldHdlZW4gTWljcm9zb2Z0IGFuZCBOVklESUEsIHdlIHByZXNlbnQgZGV0YWlscyBvbiB0aGUgdHJhaW5pbmcgb2YgdGhlIGxhcmdlc3QgbW9ub2xpdGhpYyB0cmFuc2Zvcm1lciBiYXNlZCBsYW5ndWFnZSBtb2RlbCwgTWVnYXRyb24tVHVyaW5nIE5MRyA1MzBCIChNVC1OTEcpLCB3aXRoIDUzMCBiaWxsaW9uIHBhcmFtZXRlcnMuIEluIHRoaXMgcGFwZXIsIHdlIGZpcnN0IGZvY3VzIG9uIHRoZSBpbmZyYXN0cnVjdHVyZSBhcyB3ZWxsIGFzIHRoZSAzRCBwYXJhbGxlbGlzbSBtZXRob2RvbG9neSB1c2VkIHRvIHRyYWluIHRoaXMgbW9kZWwgdXNpbmcgRGVlcFNwZWVkIGFuZCBNZWdhdHJvbi4gTmV4dCwgd2UgZGV0YWlsIHRoZSB0cmFpbmluZyBwcm9jZXNzLCB0aGUgZGVzaWduIG9mIG91ciB0cmFpbmluZyBjb3JwdXMsIGFuZCBvdXIgZGF0YSBjdXJhdGlvbiB0ZWNobmlxdWVzLCB3aGljaCB3ZSBiZWxpZXZlIGlzIGEga2V5IGluZ3JlZGllbnQgdG8gdGhlIHN1Y2Nlc3Mgb2YgdGhlIG1vZGVsLiBGaW5hbGx5LCB3ZSBkaXNjdXNzIHZhcmlvdXMgZXZhbHVhdGlvbiByZXN1bHRzLCBhcyB3ZWxsIGFzIG90aGVyIGludGVyZXN0aW5nIG9ic2VydmF0aW9ucyBhbmQgbmV3IHByb3BlcnRpZXMgZXhoaWJpdGVkIGJ5IE1ULU5MRy4gV2UgZGVtb25zdHJhdGUgdGhhdCBNVC1OTEcgYWNoaWV2ZXMgc3VwZXJpb3IgemVyby0sIG9uZS0sIGFuZCBmZXctc2hvdCBsZWFybmluZyBhY2N1cmFjaWVzIG9uIHNldmVyYWwgTkxQIGJlbmNobWFya3MgYW5kIGVzdGFibGlzaGVzIG5ldyBzdGF0ZS1vZi10aGUtYXJ0IHJlc3VsdHMuIFdlIGJlbGlldmUgdGhhdCBvdXIgY29udHJpYnV0aW9ucyB3aWxsIGhlbHAgZnVydGhlciB0aGUgZGV2ZWxvcG1lbnQgb2YgbGFyZ2Utc2NhbGUgdHJhaW5pbmcgaW5mcmFzdHJ1Y3R1cmVzLCBsYXJnZS1zY2FsZSBsYW5ndWFnZSBtb2RlbHMsIGFuZCBuYXR1cmFsIGxhbmd1YWdlIGdlbmVyYXRpb25zLiIsLCxVbnJlbGVhc2VkLCJVbml0ZWQgU3RhdGVzIG9mIEFtZXJpY2EsVW5pdGVkIFN0YXRlcyBvZiBBbWVyaWNhIiwsLCw0NDgwLjAsLDIwMjYtMDUtMjUgMTI6MTQ6MjUrMDA6MDAsLCwsMzkzMjE2MC4wLCIiIlRoZSBzZXF1ZW5jZSBsZW5ndGggaXMgMjA0OCBhbmQgdGhlIGdsb2JhbCBiYXRjaCBzaXplIGlzIDE5MjAuIFdlIHVzZWQgOC13YXkgdGVuc29yIGFuZCAzNS13YXkgcGlwZWxpbmUgcGFyYWxsZWxpc20uIFRoZSBsZWFybmluZyByYXRlIGlzIDUuMGUg4oiSNSAuIFdlIHVzZWQgb25lIGJpbGxpb24gdG9rZW5zIGZvciBsaW5lYXIgbGVhcm5pbmcgcmF0ZSB3YXJtdXAuIFdlIHVzZWQgY29zaW5lIGRlY2F5IGZvciB0aGUgbGVhcm5pbmcgcmF0ZSB0YXJnZXRpbmcgdG8gcmVhY2ggMTAlIG9mIGl0cyB2YWx1ZSBvdmVyIDM0MCBiaWxsaW9uIHRva2Vucy4gT3ZlciB0aGUgZmlyc3QgMTIgYmlsbGlvbiB0b2tlbnMsIHdlIHN0YXJ0ZWQgYXQgYSBiYXRjaCBzaXplIG9mIDMyIGFuZCBncmFkdWFsbHkgaW5jcmVhc2VkIHRoZSBiYXRjaCBzaXplIGluIGluY3JlbWVudHMgb2YgMzIsIHVudGlsIHdlIHJlYWNoIHRoZSBmaW5hbCBiYXRjaCBzaXplIG9mIDE5MjAiIiAKCkZpbmFsIGJhdGNoIHNpemUgaXMgMTkyMCAqIDIwNDggPSAzOTMyMTYwIiwiSW5kdXN0cnksSW5kdXN0cnkiLFRydWUsLCwzNDQ5NjAwLjAsVW5yZWxlYXNlZCwsVHJ1ZSwzODQ4NTA1LjYyNTY0NzE3MzMsIlRoZXkgZG9uJ3QgZGlyZWN0bHkgcmVwb3J0IHRoZSB1dGlsaXphdGlvbiBhbmQgdHJhaW5pbmcgc3BlZWQgd2hlbiB1c2luZyB0aGUgZnVsbCBTZWxlbmUgc3VwZXJjb21wdXRlciB3aXRoIDU2MCBER1ggKiA4IEExMDAvREdYID0gNDQ4MCBHUFVzLiBTZWUgc2VjdGlvbiAyLjMgSGFyZHdhcmUgU2V0dXAuCgpBdCAyODAgREdYLCB0aGUgdXRpbGl6YXRpb24gaXMgMTI2LzMxMiA9IDQwJSBhbmQgYSBiYXRjaCB0YWtlcyA2MCBzZWNvbmRzOyBhdCAzNTAsIGl0IGlzIDM5JSBmb3IgNTAgc2Vjb25kczsgYXQgNDIwLCBpdCBpcyAzNiUgZm9yIDQ0IHNlY29uZHMuCgpUaGUgb3ZlcmFsbCB1dGlsaXphdGlvbiB3YXMgMzAuMiUgYW5kIHRoZSBmdWxsIGNsdXN0ZXIgaGFzIDU2MCBER1guIAoKSEZVID0gMC4zMDIwCiIsQkYxNixUcnVlLDM2MTU2NTguODY4NjM5ODM4LFRoaXJkLXBhcnR5IGVzdGltYXRpb24sLCwsMC4zMDIsTm8KTTYtMTBULCJNdWx0aW1vZGFsLExhbmd1YWdlLFZpc2lvbiIsTGFuZ3VhZ2UgbW9kZWxpbmcvZ2VuZXJhdGlvbixBbGliYWJhLCJKdW55YW5nIExpbiwgQW4gWWFuZywgSmluemUgQmFpLCBDaGFuZyBaaG91LCBMZSBKaWFuZywgWGlhbnlhbiBKaWEsIEFuZyBXYW5nLCBKaWUgWmhhbmcsIFlvbmcgTGksIFdlaSBMaW4sIEppbmdyZW4gWmhvdSwgSG9uZ3hpYSBZYW5nIiwyMDIxLTEwLTA4LE02LTEwVDogQSBTaGFyaW5nLURlbGlua2luZyBQYXJhZGlnbSBmb3IgRWZmaWNpZW50IE11bHRpLVRyaWxsaW9uIFBhcmFtZXRlciBQcmV0cmFpbmluZyxodHRwczovL2FyeGl2Lm9yZy9hYnMvMjExMC4wMzg4OCw0Ny4wLCwsMTAwMDAwMDAwMDAwMDAuMCwiIiJXZSBkZW1vbnN0cmF0ZSBhIHByYWN0aWNlIG9mIHByZXRyYWluaW5nIHVucHJlY2VkZW50ZWQgMTAtdHJpbGxpb24tcGFyYW1ldGVyIG1vZGVsLCBhbiBvcmRlciBvZiBtYWduaXR1ZGUgbGFyZ2VyIHRoYW4gdGhlIHN0YXRlLW9mLXRoZS1hcnQsIG9uIHNvbGVseSA1MTIgR1BVcyB3aXRoaW4gMTAgZGF5cyIiIiw1LjUzZSsyMSwiNTEyIEdQVXMgaW4gMTAgZGF5cyAtIHVzaW5nIE5WSURJQSBWMTAwIEdQVXMKClVzaW5nIHRoZSBOVklESUEgVjEwMCBTcGVjaWZpY2F0aW9ucyB0aGlzIHdvcmtzIG91dCB0byBiZTogCjAuMzAgKiAxMjVFMTIgKiA1MTIgKiAxMCAqIDg2NDAwID0gMS42NkUyMgoKKEFzc3VtaW5nIDMwJSB1dGlsaXNhdGlvbiwgYW5kIDEyNSBURkxPUFMpIiwsIiIiV2UgY29uZHVjdCBleHBlcmltZW50cyBmb3IgcHJldHJhaW5pbmcgYW5kIGZpbmV0dW5pbmcgdG8gYW5hbHl6ZSBtb2RlbCBjb21wZXRlbmNlIGluIHVwc3RyZWFtIGFuZApkb3duc3RyZWFtIHRhc2tzLiBGb2xsb3dpbmcgdGhlIGNsYXNzaWNhbCBkYXRhIHNldHVwIGZvciBwcmV0cmFpbmluZyBhbmQgZmluZXR1bmluZywgd2UgcHJldHJhaW4gdGhlIG1vZGVsIG9uIEJvb2tDb3JwdXMgWzUyXSBhbmQgRW5nbGlzaCBXaWtpcGVkaWEgWzldLCB3aGljaCBhcmUgY29ycG9yYSB3aXRoIGFyb3VuZCAxNkdCIG9mIHBsYWluCnRleHRzLiIiCgpJIHVzZWQgaHR0cDovL2V4dHJhY29udmVyc2lvbi5jb20vZGF0YS1zdG9yYWdlL2dpZ2FiaXRzL2dpZ2FiaXRzLXRvLXdvcmRzLmh0bWwgZm9yIHRoZSBjb252ZXJzaW9uIHRvIG51bWJlciBvZiB3b3JkcyIsLDUxMiBHUFVzICogMTAgZGF5cyAqIDI0IGgvZGF5LCxTZWxmLXN1cGVydmlzZWQgbGVhcm5pbmcsQ29uZmlkZW50LCJSZWNlbnQgZXhwZWRpdGlvdXMgZGV2ZWxvcG1lbnRzIGluIGRlZXAgbGVhcm5pbmcgYWxnb3JpdGhtcywgZGlzdHJpYnV0ZWQgdHJhaW5pbmcsIGFuZCBldmVuIGhhcmR3YXJlIGRlc2lnbiBmb3IgbGFyZ2UgbW9kZWxzIGhhdmUgZW5hYmxlZCB0cmFpbmluZyBleHRyZW1lLXNjYWxlIG1vZGVscywgc2F5IEdQVC0zIGFuZCBTd2l0Y2ggVHJhbnNmb3JtZXIgcG9zc2Vzc2luZyBodW5kcmVkcyBvZiBiaWxsaW9ucyBvciBldmVuIHRyaWxsaW9ucyBvZiBwYXJhbWV0ZXJzLiBIb3dldmVyLCB1bmRlciBsaW1pdGVkIHJlc291cmNlcywgZXh0cmVtZS1zY2FsZSBtb2RlbCB0cmFpbmluZyB0aGF0IHJlcXVpcmVzIGVub3Jtb3VzIGFtb3VudHMgb2YgY29tcHV0ZXMgYW5kIG1lbW9yeSBmb290cHJpbnQgc3VmZmVycyBmcm9tIGZydXN0cmF0aW5nbHkgbG93IGVmZmljaWVuY3kgaW4gbW9kZWwgY29udmVyZ2VuY2UuIEluIHRoaXMgcGFwZXIsIHdlIHByb3Bvc2UgYSBzaW1wbGUgdHJhaW5pbmcgc3RyYXRlZ3kgY2FsbGVkICIiUHNldWRvLXRvLVJlYWwiIiBmb3IgaGlnaC1tZW1vcnktZm9vdHByaW50LXJlcXVpcmVkIGxhcmdlIG1vZGVscy4gUHNldWRvLXRvLVJlYWwgaXMgY29tcGF0aWJsZSB3aXRoIGxhcmdlIG1vZGVscyB3aXRoIGFyY2hpdGVjdHVyZSBvZiBzZXF1ZW50aWFsIGxheWVycy4gV2UgZGVtb25zdHJhdGUgYSBwcmFjdGljZSBvZiBwcmV0cmFpbmluZyB1bnByZWNlZGVudGVkIDEwLXRyaWxsaW9uLXBhcmFtZXRlciBtb2RlbCwgYW4gb3JkZXIgb2YgbWFnbml0dWRlIGxhcmdlciB0aGFuIHRoZSBzdGF0ZS1vZi10aGUtYXJ0LCBvbiBzb2xlbHkgNTEyIEdQVXMgd2l0aGluIDEwIGRheXMuIEJlc2lkZXMgZGVtb25zdHJhdGluZyB0aGUgYXBwbGljYXRpb24gb2YgUHNldWRvLXRvLVJlYWwsIHdlIGFsc28gcHJvdmlkZSBhIHRlY2huaXF1ZSwgR3JhbnVsYXIgQ1BVIG9mZmxvYWRpbmcsIHRvIG1hbmFnZSBDUFUgbWVtb3J5IGZvciB0cmFpbmluZyBsYXJnZSBtb2RlbCBhbmQgbWFpbnRhaW4gaGlnaCBHUFUgdXRpbGl0aWVzLiBGYXN0IHRyYWluaW5nIG9mIGV4dHJlbWUtc2NhbGUgbW9kZWxzIG9uIGEgZGVjZW50IGFtb3VudCBvZiByZXNvdXJjZXMgY2FuIGJyaW5nIG11Y2ggc21hbGxlciBjYXJib24gZm9vdHByaW50IGFuZCBjb250cmlidXRlIHRvIGdyZWVuZXIgQUkuIiwsLFVucmVsZWFzZWQsQ2hpbmEsLCwsLCwyMDI1LTExLTI4IDExOjUzOjQ0KzAwOjAwLCwsLCwsSW5kdXN0cnksLCwsLFVucmVsZWFzZWQsIiIiVGhpcyB3b3JrIGlzIGdlbmVyYWxseSByZXByb2R1Y2libGUuIEZvbGxvd2luZyB0aGUgZGVzY3JpcHRpb24gaW4gU2VjdGlvbiAzLCByZXNlYXJjaGVycyBjYW4gZWFzaWx5IGltcGxlbWVudCB0aGUgdHJhaW5pbmcgc3RyYXRlZ3kgb24gdGhlIGNvZGViYXNlcyBmb3IgcHJldHJhaW5pbmcsIGluY2x1ZGluZyBIdWdnaW5nZmFjZSBUcmFuc2Zvcm1lciAxLCBGYWlyc2VxIDIuIiIiLCwsLCwsLEhhcmR3YXJlLCwsLCxObwpBbHBoYUZvbGQtTXVsdGltZXIsQmlvbG9neSwiUHJvdGVpbiBmb2xkaW5nIHByZWRpY3Rpb24sUHJvdGVpbnMiLCJHb29nbGUgRGVlcE1pbmQsRGVlcE1pbmQiLCJSaWNoYXJkIEV2YW5zLCBNaWNoYWVsIE/igJlOZWlsbCwgQWxleGFuZGVyIFByaXR6ZWwsIE5hdGFzaGEgQW50cm9wb3ZhLCBBbmRyZXcgU2VuaW9yLCBUaW0gR3JlZW4sIEF1Z3VzdGluIMW9w61kZWssIFJ1c3MgQmF0ZXMsIFNhbSBCbGFja3dlbGwsIEphc29uIFlpbSwgT2xhZiBSb25uZWJlcmdlciwgU2ViYXN0aWFuIEJvZGVuc3RlaW4sIE1pY2hhbCBaaWVsaW5za2ksIEFsZXggQnJpZGdsYW5kLCBBbm5hIFBvdGFwZW5rbywgQW5kcmV3IENvd2llLCBLYXRocnluIFR1bnlhc3V2dW5ha29vbCwgUmlzaHViIEphaW4sIEVsbGVuIENsYW5jeSwgUHVzaG1lZXQgS29obGksIEpvaG4gSnVtcGVyIGFuZCBEZW1pcyBIYXNzYWJpcyIsMjAyMS0xMC0wNCxQcm90ZWluIGNvbXBsZXggcHJlZGljdGlvbiB3aXRoIEFscGhhRm9sZC1NdWx0aW1lcixodHRwczovL3d3dy5iaW9yeGl2Lm9yZy9jb250ZW50LzEwLjExMDEvMjAyMS4xMC4wNC40NjMwMzR2MSwyNjk0LjAsIkhpZ2hseSBjaXRlZCxTT1RBIGltcHJvdmVtZW50IiwiIiJPbiBhIGJlbmNobWFyayBkYXRhc2V0IG9mIDE3IGhldGVyb2RpbWVyIHByb3RlaW5zIHdpdGhvdXQgdGVtcGxhdGVzIChpbnRyb2R1Y2VkIGluIFsyXSkgd2UgYWNoaWV2ZSBhdCBsZWFzdCBtZWRpdW0gYWNjdXJhY3kgKERvY2tRIFszXSDiiaUgMC40OSkgb24gMTQgdGFyZ2V0cyBhbmQgaGlnaCBhY2N1cmFjeSAoRG9ja1Eg4omlIDAuOCkgb24gNiB0YXJnZXRzLCBjb21wYXJlZCB0byA5IHRhcmdldHMgb2YgYXQgbGVhc3QgbWVkaXVtIGFjY3VyYWN5IGFuZCA0IG9mIGhpZ2ggYWNjdXJhY3kgZm9yIHRoZSBwcmV2aW91cyBzdGF0ZSBvZiB0aGUgYXJ0IHN5c3RlbSAoYW4gQWxwaGFGb2xkLWJhc2VkIHN5c3RlbSBmcm9tIFsyXSkiIgoKIiJGb3IgaGV0ZXJvbWVyaWMgaW50ZXJmYWNlcyB3ZSBzdWNjZXNzZnVsbHkgcHJlZGljdCB0aGUgaW50ZXJmYWNlIChEb2NrUSDiiaUgMC4yMykgaW4gNjclIG9mIGNhc2VzLCBhbmQgcHJvZHVjZSBoaWdoIGFjY3VyYWN5IHByZWRpY3Rpb25zIChEb2NrUSDiiaUgMC44KSBpbiAyMyUgb2YgY2FzZXMsIGFuIGltcHJvdmVtZW50IG9mICsyNSBhbmQgKzExIHBlcmNlbnRhZ2UgcG9pbnRzIG92ZXIgdGhlIGZsZXhpYmxlIGxpbmtlciBtb2RpZmljYXRpb24gb2YgQWxwaGFGb2xkIFs0XSByZXNwZWN0aXZlbHkiIgoKIiJGb3IgaG9tb21lcmljIGludGVyZmFjZXMgd2Ugc3VjY2Vzc2Z1bGx5IHByZWRpY3QgdGhlIGludGVyZmFjZSBpbiA2OSUgb2YgY2FzZXMsIGFuZCBwcm9kdWNlIGhpZ2ggYWNjdXJhY3kgcHJlZGljdGlvbnMgaW4gMzQlIG9mIGNhc2VzLCBhbiBpbXByb3ZlbWVudCBvZiArNSBwZXJjZW50YWdlIHBvaW50cyBpbiBib3RoIGluc3RhbmNlcyIiIiwsIiIiTXVsdGlwbGUgY2hhbmdlcyB0byB0aGUgQWxwaGFGb2xkIHN5c3RlbSB3ZXJlIG1hZGUgdG8gYWRhcHQgaXQgdG8gdHJhaW5pbmcgb24gcHJvdGVpbiBjb21wbGV4ZXMsIHdoaWNoIGFyZSBkZXRhaWxlZCBiZWxvdy4gU3VtbWFyaXppbmcgYnJpZWZseSwgd2UgWy4uLl0gbWFrZSB2YXJpb3VzIHNtYWxsIGFkanVzdG1lbnRzIHRvIHRoZSBzdHJ1Y3R1cmUgbG9zc2VzIGFuZCB0aGUgbW9kZWwgYXJjaGl0ZWN0dXJlLiIiIFsyLiBNZXRob2RzXQoKSGVuY2UsIHRoaXMgd2lsbCBoYXZlIGFwcHJveGltYXRlbHkgdGhlIHNhbWUgYW1vdW50IG9mIHBhcmFtZXRlcnMgYXMgQWxwaGFGb2xkMiIsNC4zNWUrMjEsIlNlY3Rpb246IDIuNS4gVHJhaW5pbmcgUmVnaW1lbgoiIldlIHRyYWluIHRoZSBtb2RlbCB0byBjb252ZXJnZW5jZSAoYXBwcm94aW1hdGVseSAxME0gc2FtcGxlcywgZm9yIDIgd2Vla3MpIGFjcm9zcyAxMjggVFBVdjMgY29yZXMgWy4uLl0uIFRoZW4gd2UgWy4uLl0gcnVuIHR3byBzZXBhcmF0ZSBmaW5lLXR1bmluZyBzdGFnZXMgKG9uZSBmdXJ0aGVyIGRheSBvZiB0cmFpbmluZyBlYWNoKSIiCgpBc3N1bWluZzogRlAxNiBhbmQgdXRpbGl6YXRpb24gMC40CgpDYWxjdWxhdGlvbjogKDE0KzIpIGRheXMgKiAyNCBob3Vycy9kYXkgKiA2MCBtaW4vaG91ciAqIDYwIHNlYy9taW4gKiAoMTI4IFRQVSBjb3Jlcy8yIGNvcmVzIHBlciBjaGlwKSAqIDEuMjNlMTQgRkxPUC9zIHBlciBjaGlwICogMC40IHV0aWxpemF0aW9uID0gNC4zNWUyMSBGTE9QcyIsNTY1NzM5NTIsIlNlZTogaHR0cHM6Ly93d3cucmNzYi5vcmcvc3RhdHMvZ3Jvd3RoL2dyb3d0aC1yZWxlYXNlZC1zdHJ1Y3R1cmVzIGZvciAyMDE4CgoiIldlIHRyYWluIHRoZSBtb2RlbCB0byBjb252ZXJnZW5jZSAoYXBwcm94aW1hdGVseSAxME0gc2FtcGxlcywgZm9yIDIgd2Vla3MpIGFjcm9zcyAxMjggVFBVdjMgY29yZXMgd2l0aCBhIGJhdGNoIHNpemUgb2YgMSBwZXIgVFBVIGNvcmUuIFRoZW4gd2UgaGFsdmUgdGhlIGxlYXJuaW5nIHJhdGUgYW5kIGRvdWJsZSB0aGUgbnVtYmVyIG9mIHNlcXVlbmNlcyBmZWQgaW50byB0aGUgTVNBIHN0YWNrIGJlZm9yZSBydW5uaW5nIHR3byBzZXBhcmF0ZSBmaW5lLXR1bmluZyBzdGFnZXMgKG9uZSBmdXJ0aGVyIGRheSBvZiB0cmFpbmluZyBlYWNoKSIiCgoxMDAwMDAwMC8xNDczMjggfiA2OCBlcG9jaHMiLDM4NC4wLCJTZWN0aW9uOiAyLjUuIFRyYWluaW5nIFJlZ2ltZW4KIiJXZSB0cmFpbiB0aGUgbW9kZWwgdG8gY29udmVyZ2VuY2UgKGFwcHJveGltYXRlbHkgMTBNIHNhbXBsZXMsIGZvciAyIHdlZWtzKSBhY3Jvc3MgMTI4IFRQVXYzIGNvcmVzIFsuLi5dLiBUaGVuIHdlIFsuLi5dIHJ1biB0d28gc2VwYXJhdGUgZmluZS10dW5pbmcgc3RhZ2VzIChvbmUgZnVydGhlciBkYXkgb2YgdHJhaW5pbmcgZWFjaCkiIiIsR29vZ2xlIFRQVSB2MywsQ29uZmlkZW50LCJXaGlsZSB0aGUgdmFzdCBtYWpvcml0eSBvZiB3ZWxsLXN0cnVjdHVyZWQgc2luZ2xlIHByb3RlaW4gY2hhaW5zIGNhbiBub3cgYmUgcHJlZGljdGVkIHRvIGhpZ2ggYWNjdXJhY3kgZHVlIHRvIHRoZSByZWNlbnQgQWxwaGFGb2xkIFsxXSBtb2RlbCwgdGhlIHByZWRpY3Rpb24gb2YgbXVsdGktY2hhaW4gcHJvdGVpbiBjb21wbGV4ZXMgcmVtYWlucyBhIGNoYWxsZW5nZSBpbiBtYW55IGNhc2VzLiBJbiB0aGlzIHdvcmssIHdlIGRlbW9uc3RyYXRlIHRoYXQgYW4gQWxwaGFGb2xkIG1vZGVsIHRyYWluZWQgc3BlY2lmaWNhbGx5IGZvciBtdWx0aW1lcmljIGlucHV0cyBvZiBrbm93biBzdG9pY2hpb21ldHJ5LCB3aGljaCB3ZSBjYWxsIEFscGhhRm9sZC1NdWx0aW1lciwgc2lnbmlmaWNhbnRseSBpbmNyZWFzZXMgYWNjdXJhY3kgb2YgcHJlZGljdGVkIG11bHRpbWVyaWMgaW50ZXJmYWNlcyBvdmVyIGlucHV0LWFkYXB0ZWQgc2luZ2xlLWNoYWluIEFscGhhRm9sZCB3aGlsZSBtYWludGFpbmluZyBoaWdoIGludHJhLWNoYWluIGFjY3VyYWN5LiBPbiBhIGJlbmNobWFyayBkYXRhc2V0IG9mIDE3IGhldGVyb2RpbWVyIHByb3RlaW5zIHdpdGhvdXQgdGVtcGxhdGVzIChpbnRyb2R1Y2VkIGluIFsyXSkgd2UgYWNoaWV2ZSBhdCBsZWFzdCBtZWRpdW0gYWNjdXJhY3kgKERvY2tRIFszXSDiiaUgMC40OSkgb24gMTQgdGFyZ2V0cyBhbmQgaGlnaCBhY2N1cmFjeSAoRG9ja1Eg4omlIDAuOCkgb24gNiB0YXJnZXRzLCBjb21wYXJlZCB0byA5IHRhcmdldHMgb2YgYXQgbGVhc3QgbWVkaXVtIGFjY3VyYWN5IGFuZCA0IG9mIGhpZ2ggYWNjdXJhY3kgZm9yIHRoZSBwcmV2aW91cyBzdGF0ZSBvZiB0aGUgYXJ0IHN5c3RlbSAoYW4gQWxwaGFGb2xkLWJhc2VkIHN5c3RlbSBmcm9tIFsyXSkuIFdlIGFsc28gcHJlZGljdCBzdHJ1Y3R1cmVzIGZvciBhIGxhcmdlIGRhdGFzZXQgb2YgNCw0MzMgcmVjZW50IHByb3RlaW4gY29tcGxleGVzLCBmcm9tIHdoaWNoIHdlIHNjb3JlIGFsbCBub24tcmVkdW5kYW50IGludGVyZmFjZXMgd2l0aCBsb3cgdGVtcGxhdGUgaWRlbnRpdHkuIEZvciBoZXRlcm9tZXJpYyBpbnRlcmZhY2VzIHdlIHN1Y2Nlc3NmdWxseSBwcmVkaWN0IHRoZSBpbnRlcmZhY2UgKERvY2tRIOKJpSAwLjIzKSBpbiA2NyUgb2YgY2FzZXMsIGFuZCBwcm9kdWNlIGhpZ2ggYWNjdXJhY3kgcHJlZGljdGlvbnMgKERvY2tRIOKJpSAwLjgpIGluIDIzJSBvZiBjYXNlcywgYW4gaW1wcm92ZW1lbnQgb2YgKzI1IGFuZCArMTEgcGVyY2VudGFnZSBwb2ludHMgb3ZlciB0aGUgZmxleGlibGUgbGlua2VyIG1vZGlmaWNhdGlvbiBvZiBBbHBoYUZvbGQgWzRdIHJlc3BlY3RpdmVseS4gRm9yIGhvbW9tZXJpYyBpbnRlcmZhY2VzIHdlIHN1Y2Nlc3NmdWxseSBwcmVkaWN0IHRoZSBpbnRlcmZhY2UgaW4gNjklIG9mIGNhc2VzLCBhbmQgcHJvZHVjZSBoaWdoIGFjY3VyYWN5IHByZWRpY3Rpb25zIGluIDM0JSBvZiBjYXNlcywgYW4gaW1wcm92ZW1lbnQgb2YgKzUgcGVyY2VudGFnZSBwb2ludHMgaW4gYm90aCBpbnN0YW5jZXMuIiw2OC4wLCxPcGVuIHdlaWdodHMgKHVucmVzdHJpY3RlZCksIlVuaXRlZCBTdGF0ZXMgb2YgQW1lcmljYSxVbml0ZWQgS2luZ2RvbSBvZiBHcmVhdCBCcml0YWluIGFuZCBOb3J0aGVybiBJcmVsYW5kIixBbHBoYUZvbGQgMiwsLDY0LjAsLDIwMjYtMDEtMDEgMTQ6MDE6MjIrMDA6MDAsLCwsLCwiSW5kdXN0cnksSW5kdXN0cnkiLCwsLDI0NTc2LjAsVW5yZWxlYXNlZCwiV2hpbGUgdGhlIEFscGhhRm9sZCBjb2RlIGlzIGxpY2Vuc2VkIHVuZGVyIHRoZSBBcGFjaGUgMi4wIExpY2Vuc2UsIHRoZSBBbHBoYUZvbGQgcGFyYW1ldGVycyBhbmQgQ0FTUDE1IHByZWRpY3Rpb24gZGF0YSBhcmUgbWFkZSBhdmFpbGFibGUgdW5kZXIgdGhlIHRlcm1zIG9mIHRoZSBDQyBCWSA0LjAgbGljZW5zZQoKaHR0cHM6Ly9naXRodWIuY29tL2dvb2dsZS1kZWVwbWluZC9hbHBoYWZvbGQiLCw3OTY2LjIzMzAxMzEyMjMsLCwsNTgxMTcuODYyMjc3NjYyMzEsSGFyZHdhcmUsLCwsLFllcwpUdXJpbmcgVUxSdjUsTGFuZ3VhZ2UsIkxhbmd1YWdlIG1vZGVsaW5nL2dlbmVyYXRpb24sUXVlc3Rpb24gYW5zd2VyaW5nLFRyYW5zbGF0aW9uIixNaWNyb3NvZnQsLDIwMjEtMDktMjgsIk1pY3Jvc29mdCBUdXJpbmcgVW5pdmVyc2FsIExhbmd1YWdlIFJlcHJlc2VudGF0aW9uIG1vZGVsLCBULVVMUnY1LCB0b3BzIFhUUkVNRSBsZWFkZXJib2FyZCBhbmQgdHJhaW5zIDEwMHggZmFzdGVyIixodHRwczovL3d3dy5taWNyb3NvZnQuY29tL2VuLXVzL3Jlc2VhcmNoL2Jsb2cvbWljcm9zb2Z0LXR1cmluZy11bml2ZXJzYWwtbGFuZ3VhZ2UtcmVwcmVzZW50YXRpb24tbW9kZWwtdC11bHJ2NS10b3BzLXh0cmVtZS1sZWFkZXJib2FyZC1hbmQtdHJhaW5zLTEwMHgtZmFzdGVyLywsU09UQSBpbXByb3ZlbWVudCwsMjIwMDAwMDAwMC4wLDIuMkIsMi44OTgzOTUxZSsyMiwzMTIwMDAwMDAwMDAwMDAgRkxPUCAvIEdQVSAvIHNlYyBbQTEwMF0gKiAyNTYgR1BVcyAqIDMzNiBob3VycyAqIDM2MDAgc2VjIC8gaG91ciAqIDAuMyBbYXNzdW1lZCB1dGlsaXphdGlvbl0gPSAyLjg5ODM5NTFlKzIyIEZMT1AsLCwzMzYuMCwiIiJ0d28gd2Vla3Mgb24gMjU2IE5WSURJQSBBMTAwIEdQVXMiIiIsTlZJRElBIEExMDAsLENvbmZpZGVudCwiVG9kYXksIHdlIGFyZSBleGNpdGVkIHRvIGFubm91bmNlIHRoYXQgd2l0aCBvdXIgbGF0ZXN0IFR1cmluZyB1bml2ZXJzYWwgbGFuZ3VhZ2UgcmVwcmVzZW50YXRpb24gbW9kZWwgKFQtVUxSdjUpLCBhIE1pY3Jvc29mdC1jcmVhdGVkIG1vZGVsIGlzIG9uY2UgYWdhaW4gdGhlIHN0YXRlIG9mIHRoZSBhcnQgYW5kIGF0IHRoZSB0b3Agb2YgdGhlIEdvb2dsZSBYVFJFTUUgcHVibGljIGxlYWRlcmJvYXJkLiBSZXN1bHRpbmcgZnJvbSBhIGNvbGxhYm9yYXRpb24gYmV0d2VlbiB0aGUgTWljcm9zb2Z0IFR1cmluZyB0ZWFtIGFuZCBNaWNyb3NvZnQgUmVzZWFyY2gsIHRoZSAyLjIgYmlsbGlvbi1wYXJhbWV0ZXIgVC1VTFJ2NSBYTCBvdXRwZXJmb3JtcyB0aGUgY3VycmVudCAybmQgYmVzdCBtb2RlbCBieSBhbiBhdmVyYWdlIHNjb3JlIG9mIDEuNyBwb2ludHMuIEl0IGlzIGFsc28gdGhlIHN0YXRlIG9mIHRoZSBhcnQgYWNyb3NzIGVhY2ggb2YgdGhlIGZvdXIgc3ViY2F0ZWdvcmllcyBvZiB0YXNrcyBvbiB0aGUgbGVhZGVyYm9hcmQuIFRoZXNlIHJlc3VsdHMgZGVtb25zdHJhdGUgdGhlIHN0cm9uZyBjYXBhYmlsaXRpZXMgb2YgVC1VTFJ2NSwgd2hpY2gsIGluIGFkZGl0aW9uIHRvIGJlaW5nIG1vcmUgY2FwYWJsZSwgdHJhaW5zIDEwMCB0aW1lcyBmYXN0ZXIgdGhhbiBpdHMgcHJlZGVjZXNzb3JzLiIsLCxIb3N0ZWQgYWNjZXNzIChubyBBUEkpLFVuaXRlZCBTdGF0ZXMgb2YgQW1lcmljYSwsLCwyNTYuMCwsMjAyNS0xMS0yOCAxMTo1Mzo0NCswMDowMCwsLCwsLEluZHVzdHJ5LCwsLCxVbnJlbGVhc2VkLCIiIk1pY3Jvc29mdCBUdXJpbmcgbW9kZWxzIGFyZSBhbHNvIGF2YWlsYWJsZSBmb3IgY3VzdG9tIGFwcGxpY2F0aW9uIGJ1aWxkaW5nIHRocm91Z2ggb3VyIHByaXZhdGUgcHJldmlldyBwcm9ncmFtIiIKCiIiSWYgeW91IGFyZSBhIHJlc2VhcmNoZXIgd2hvIHdvdWxkIGxpa2UgdG8gd29yayB3aXRoIHVzIGluIGFzc2Vzc2luZyBhbmQgaW1wcm92aW5nIFR1cmluZyBtb2RlbHMsIE1pY3Jvc29mdCBUdXJpbmcgQWNhZGVtaWMgUHJvZ3JhbSAoTVMtVEFQKSBhbGxvd3MgeW91IHRvIHN1Ym1pdCBhIHByb3Bvc2FsIGFuZCBnZXQgYWNjZXNzIHRvIHRoZXNlIG1vZGVscyBpbiBncmVhdGVyIGRldGFpbC4iIiIsLCwsLCwyMDY2NjguOTAwNTcyNDQ0LEhhcmR3YXJlLCwsLCxObwpUck9DUixWaXNpb24sQ2hhcmFjdGVyIHJlY29nbml0aW9uIChPQ1IpLCJCZWloYW5nIFVuaXZlcnNpdHksTWljcm9zb2Z0IFJlc2VhcmNoIEFzaWEiLCJNaW5naGFvIExpLCBUZW5nY2hhbyBMdiwgSmluZ3llIENoZW4sIExlaSBDdWksIFlpanVhbiBMdSwgRGluZWkgRmxvcmVuY2lvLCBDaGEgWmhhbmcsIFpob3VqdW4gTGksIEZ1cnUgV2VpIiwyMDIxLTA5LTIxLFRyT0NSOiBUcmFuc2Zvcm1lci1iYXNlZCBPcHRpY2FsIENoYXJhY3RlciBSZWNvZ25pdGlvbiB3aXRoIFByZS10cmFpbmVkIE1vZGVscyxodHRwczovL2FyeGl2Lm9yZy9hYnMvMjEwOS4xMDI4Miw2MTYuMCxTT1RBIGltcHJvdmVtZW50LCJmcm9tIGNvbmNsdXNpb24gIiJFeHBlcmltZW50IHJlc3VsdHMgc2hvdyB0aGF0IFRyT0NSIGFjaGlldmVzIHN0YXRlLW9mLXRoZS1hcnQgcmVzdWx0cyBvbiBwcmludGVkLCBoYW5kd3JpdHRlbiBhbmQgc2NlbmUgdGV4dCByZWNvZ25pdGlvbiB3aXRoIGp1c3QgYSBzaW1wbGUgZW5jb2Rlci1kZWNvZGVyIG1vZGVsLCB3aXRob3V0IGFueSBwb3N0LXByb2Nlc3Npbmcgc3RlcHMiIiIsNTU4MDAwMDAwLjAsNTU4TSB0YWJsZSA1LCxNYXkgYmUgY29tcHV0ZWQgZnJvbSBnaXRodWIgYW5kIGRhdGFzZXRzIGRldGFpbHMuIFVzZXMgcHJldHJhaW5lZCBCRWlUIGFuZCBEZWlUIG1vZGVscy4sLCJUaGUgaW5wdXQgZGF0YSB0byB0aGUgbW9kZWwgYXJlIGltYWdlcy4KNjg0TSArIDE3LjlNICsgMy4zTSArIDE2TSIsLCxOVklESUEgVjEwMCwsQ29uZmlkZW50LCJUZXh0IHJlY29nbml0aW9uIGlzIGEgbG9uZy1zdGFuZGluZyByZXNlYXJjaCBwcm9ibGVtIGZvciBkb2N1bWVudCBkaWdpdGFsaXphdGlvbi4gRXhpc3RpbmcgYXBwcm9hY2hlcyBhcmUgdXN1YWxseSBidWlsdCBiYXNlZCBvbiBDTk4gZm9yIGltYWdlIHVuZGVyc3RhbmRpbmcgYW5kIFJOTiBmb3IgY2hhci1sZXZlbCB0ZXh0IGdlbmVyYXRpb24uIEluIGFkZGl0aW9uLCBhbm90aGVyIGxhbmd1YWdlIG1vZGVsIGlzIHVzdWFsbHkgbmVlZGVkIHRvIGltcHJvdmUgdGhlIG92ZXJhbGwgYWNjdXJhY3kgYXMgYSBwb3N0LXByb2Nlc3Npbmcgc3RlcC4gSW4gdGhpcyBwYXBlciwgd2UgcHJvcG9zZSBhbiBlbmQtdG8tZW5kIHRleHQgcmVjb2duaXRpb24gYXBwcm9hY2ggd2l0aCBwcmUtdHJhaW5lZCBpbWFnZSBUcmFuc2Zvcm1lciBhbmQgdGV4dCBUcmFuc2Zvcm1lciBtb2RlbHMsIG5hbWVseSBUck9DUiwgd2hpY2ggbGV2ZXJhZ2VzIHRoZSBUcmFuc2Zvcm1lciBhcmNoaXRlY3R1cmUgZm9yIGJvdGggaW1hZ2UgdW5kZXJzdGFuZGluZyBhbmQgd29yZHBpZWNlLWxldmVsIHRleHQgZ2VuZXJhdGlvbi4gVGhlIFRyT0NSIG1vZGVsIGlzIHNpbXBsZSBidXQgZWZmZWN0aXZlLCBhbmQgY2FuIGJlIHByZS10cmFpbmVkIHdpdGggbGFyZ2Utc2NhbGUgc3ludGhldGljIGRhdGEgYW5kIGZpbmUtdHVuZWQgd2l0aCBodW1hbi1sYWJlbGVkIGRhdGFzZXRzLiBFeHBlcmltZW50cyBzaG93IHRoYXQgdGhlIFRyT0NSIG1vZGVsIG91dHBlcmZvcm1zIHRoZSBjdXJyZW50IHN0YXRlLW9mLXRoZS1hcnQgbW9kZWxzIG9uIHRoZSBwcmludGVkLCBoYW5kd3JpdHRlbiBhbmQgc2NlbmUgdGV4dCByZWNvZ25pdGlvbiB0YXNrcy4gVGhlIFRyT0NSIG1vZGVscyBhbmQgY29kZSBhcmUgcHVibGljbHkgYXZhaWxhYmxlIGF0IGh0dHBzOi8vYWthLm1zL3Ryb2NyIiwsLE9wZW4gd2VpZ2h0cyAodW5yZXN0cmljdGVkKSwiQ2hpbmEsQ2hpbmEiLCwsLDMyLjAsLDIwMjYtMDUtMjUgMTI6MTQ6MjUrMDA6MDAsLCwsLCwiQWNhZGVtaWEsSW5kdXN0cnkiLCwsLCxPcGVuIHNvdXJjZSxNSVQ6IGh0dHBzOi8vZ2l0aHViLmNvbS9taWNyb3NvZnQvdW5pbG0vdHJlZS9tYXN0ZXIvdHJvY3IsLCwsLCwxOTM3OC4yMjk5ODAyMTY4ODUsLCwsLCxZZXMKTE0tR1ZQLEJpb2xvZ3ksUHJvdGVpbiBwcm9wZXJ0eSBwcmVkaWN0aW9uLCJBbWF6b24gTWFjaGluZSBMZWFybmluZyBTb2x1dGlvbnMgTGFiLEpvaG5zb24gJiBKb2huc29uIiwiWmljaGVuIFdhbmcsIFN0ZXZlbiBBLiBDb21icywgUnlhbiBCcmFuZCwgTWlndWVsIFJvbWVybyBDYWx2bywgUGFucGFuIFh1LCBHZW9yZ2UgUHJpY2UsIE5hdGFsaXlhIEdvbG92YWNoLCBFbW1hbnVlbCBPLiBTYWxhd3UsIENvbGJ5IEouIFdpc2UsIFNyaSBQcml5YSBQb25uYXBhbGxpLCBQZXRlciBNLiBDbGFyayIsMjAyMS0wOS0yMSxMTS1HVlA6IEEgR2VuZXJhbGl6YWJsZSBEZWVwIExlYXJuaW5nIEZyYW1ld29yayBmb3IgUHJvdGVpbiBQcm9wZXJ0eSBQcmVkaWN0aW9uIGZyb20gU2VxdWVuY2UgYW5kIFN0cnVjdHVyZSxodHRwczovL3d3dy5iaW9yeGl2Lm9yZy9jb250ZW50LzEwLjExMDEvMjAyMS4wOS4yMS40NjA4NTJ2MS5hYnN0cmFjdCwxMS4wLCwsLCwsLCwsLCxOVklESUEgVjEwMCwsVW5rbm93biwiUHJvdGVpbnMgcGVyZm9ybSBtYW55IGVzc2VudGlhbCBmdW5jdGlvbnMgaW4gYmlvbG9naWNhbCBzeXN0ZW1zIGFuZCBjYW4gYmUgc3VjY2Vzc2Z1bGx5IGRldmVsb3BlZCBhcyBiaW8tdGhlcmFwZXV0aWNzLiBJdCBpcyBpbnZhbHVhYmxlIHRvIGJlIGFibGUgdG8gcHJlZGljdCB0aGVpciBwcm9wZXJ0aWVzIGJhc2VkIG9uIGEgcHJvcG9zZWQgc2VxdWVuY2UgYW5kIHN0cnVjdHVyZS4gSW4gdGhpcyBzdHVkeSwgd2UgZGV2ZWxvcGVkIGEgbm92ZWwgZ2VuZXJhbGl6YWJsZSBkZWVwIGxlYXJuaW5nIGZyYW1ld29yaywgTE0tR1ZQLCBjb21wb3NlZCBvZiBhIHByb3RlaW4gTGFuZ3VhZ2UgTW9kZWwgKExNKSBhbmQgR3JhcGggTmV1cmFsIE5ldHdvcmsgKEdOTikgdG8gbGV2ZXJhZ2UgaW5mb3JtYXRpb24gZnJvbSBib3RoIDFEIGFtaW5vIGFjaWQgc2VxdWVuY2VzIGFuZCAzRCBzdHJ1Y3R1cmVzIG9mIHByb3RlaW5zLiBPdXIgYXBwcm9hY2ggb3V0cGVyZm9ybWVkIHRoZSBzdGF0ZS1vZi10aGUtYXJ0IHByb3RlaW4gTE1zIG9uIGEgdmFyaWV0eSBvZiBwcm9wZXJ0eSBwcmVkaWN0aW9uIHRhc2tzIGluY2x1ZGluZyBmbHVvcmVzY2VuY2UsIHByb3RlYXNlIHN0YWJpbGl0eSwgYW5kIHByb3RlaW4gZnVuY3Rpb25zIGZyb20gR2VuZSBPbnRvbG9neSAoR08pLiBXZSBhbHNvIGlsbHVzdHJhdGVkIGluc2lnaHRzIGludG8gaG93IGEgR05OIHByZWRpY3Rpb24gaGVhZCBjYW4gZ3VpZGUgdGhlIHByb3RlaW4gTE0gdG8gYmV0dGVyIGxldmVyYWdlIHN0cnVjdHVyYWwgaW5mb3JtYXRpb24uIFdlIGVudmlzaW9uIHRoYXQgb3VyIGRlZXAgbGVhcm5pbmcgZnJhbWV3b3JrIHdpbGwgYmUgZ2VuZXJhbGl6YWJsZSB0byBtYW55IHByb3RlaW4gcHJvcGVydHkgcHJlZGljdGlvbiBwcm9ibGVtcyB0byBncmVhdGx5IGFjY2VsZXJhdGUgcHJvdGVpbiBlbmdpbmVlcmluZyBhbmQgZHJ1ZyBkZXZlbG9wbWVudC4iLCwsT3BlbiB3ZWlnaHRzIChub24tY29tbWVyY2lhbCksIlVuaXRlZCBTdGF0ZXMgb2YgQW1lcmljYSxVbml0ZWQgU3RhdGVzIG9mIEFtZXJpY2EiLCwsLDguMCwsMjAyNS0xMS0yOCAxMTo1Mzo0NCswMDowMCwsLCwsLCJJbmR1c3RyeSxJbmR1c3RyeSIsLCwsLE9wZW4gKG5vbi1jb21tZXJjaWFsKSwiIiJUaGUgc291cmNlIGNvZGUgZm9yIHRyYWluaW5nIGVuZC10by1lbmQgbW9kZWxzLCB0b2dldGhlciB3aXRoIHRoZSBuZXVyYWwgbmV0d29yayB3ZWlnaHRzIGFyZQphdmFpbGFibGUgZm9yIHJlc2VhcmNoIGFuZCBub24tY29tbWVyY2lhbCB1c2UgYXQgaHR0cHM6Ly9naXRodWIuY29tL2F3cy1zYW1wbGVzL2xtLWd2cCIiCgoiIkRhdGFzZXRzIHVzZWQgaW4gdGhpcyBzdHVkeSBhcmUgYXZhaWxhYmxlIHRvIGRvd25sb2FkIGF0OgpodHRwczovL2dpdGh1Yi5jb20vZmxhdGlyb25pbnN0aXR1dGUvRGVlcEZSSS90cmVlL21hc3Rlci9wcmVwcm9jZXNzaW5nL2RhdGEgYW5kCmh0dHBzOi8vZ2l0aHViLmNvbS9zb25nbGFiLWNhbC90YXBlIiIiLCwsLCwsNDg0NC41NTc0OTUwNTQyMjEsSGFyZHdhcmUsLCwsLFllcwpQTEFUTy1YTCxMYW5ndWFnZSxMYW5ndWFnZSBtb2RlbGluZyxCYWlkdSwiU2lxaSBCYW8sIEh1YW5nIEhlLCBGYW4gV2FuZywgSHVhIFd1LCBIYWlmZW5nIFdhbmcsIFdlbnF1YW4gV3UsIFpoaWh1YSBXdSwgWmhlbiBHdW8sIEh1YSBMdSwgWGlueGlhbiBIdWFuZywgWGluIFRpYW4sIFhpbmNoYW8gWHUsIFlpbmd6aGFuIExpbiwgWmhlbmctWXUgTml1IiwyMDIxLTA5LTIwLFBMQVRPLVhMOiBFeHBsb3JpbmcgdGhlIExhcmdlLXNjYWxlIFByZS10cmFpbmluZyBvZiBEaWFsb2d1ZSBHZW5lcmF0aW9uLGh0dHBzOi8vYXJ4aXYub3JnL2Ficy8yMTA5LjA5NTE5LDY5LjAsU09UQSBpbXByb3ZlbWVudCxUYWJsZSA0LDExMDAwMDAwMDAwLjAsLDkuOWUrMjEsIiIiSW4gUExBVE8tWEwsIGVhY2ggbW9kZWwgd2FzIHRyYWluZWQgZm9yIGEgdG90YWwgb2YgMTUwQiB0b2tlbnMsIHdpdGgKYSBiYXRjaCBzaXplIG9mIDJNIHRva2Vucy4iIgoKMTUwQiAqIDExQiAqIDYgPSA5LjllMjEiLDE1MDAwMDAwMDAwMCwiIiJJbiBQTEFUTy1YTCwgZWFjaCBtb2RlbCB3YXMgdHJhaW5lZCBmb3IgYSB0b3RhbCBvZiAxNTBCIHRva2Vucywgd2l0aAphIGJhdGNoIHNpemUgb2YgMk0gdG9rZW5zLiIiCjgxMU0gRW5nbGlzaCBhbmQgMS4yQiBDaGluZXNlIChjb250ZXh0LCByZXNwb25zZSkgc2FtcGxlcy4gU28gaWYgdGhlIGF2ZXJhZ2UgcmVzcG9uc2UgaXMgYXQgbGVhc3QgNzUgdG9rZW5zLCB0aGUgMTUwQiB0b2tlbnMgc2VlbiBpbiB0cmFpbmluZyBkb24ndCBpbmNsdWRlIHJlcGVhdCB0b2tlbnMuIFRoaXMgc2VlbXMgcGxhdXNpYmxlLiIsLCxOVklESUEgVjEwMCwsQ29uZmlkZW50LCJUbyBleHBsb3JlIHRoZSBsaW1pdCBvZiBkaWFsb2d1ZSBnZW5lcmF0aW9uIHByZS10cmFpbmluZywgd2UgcHJlc2VudCB0aGUgbW9kZWxzIG9mIFBMQVRPLVhMIHdpdGggdXAgdG8gMTEgYmlsbGlvbiBwYXJhbWV0ZXJzLCB0cmFpbmVkIG9uIGJvdGggQ2hpbmVzZSBhbmQgRW5nbGlzaCBzb2NpYWwgbWVkaWEgY29udmVyc2F0aW9ucy4gVG8gdHJhaW4gc3VjaCBsYXJnZSBtb2RlbHMsIHdlIGFkb3B0IHRoZSBhcmNoaXRlY3R1cmUgb2YgdW5pZmllZCB0cmFuc2Zvcm1lciB3aXRoIGhpZ2ggY29tcHV0YXRpb24gYW5kIHBhcmFtZXRlciBlZmZpY2llbmN5LiBJbiBhZGRpdGlvbiwgd2UgY2Fycnkgb3V0IG11bHRpLXBhcnR5IGF3YXJlIHByZS10cmFpbmluZyB0byBiZXR0ZXIgZGlzdGluZ3Vpc2ggdGhlIGNoYXJhY3RlcmlzdGljIGluZm9ybWF0aW9uIGluIHNvY2lhbCBtZWRpYSBjb252ZXJzYXRpb25zLiBXaXRoIHN1Y2ggZGVzaWducywgUExBVE8tWEwgc3VjY2Vzc2Z1bGx5IGFjaGlldmVzIHN1cGVyaW9yIHBlcmZvcm1hbmNlcyBhcyBjb21wYXJlZCB0byBvdGhlciBhcHByb2FjaGVzIGluIGJvdGggQ2hpbmVzZSBhbmQgRW5nbGlzaCBjaGl0Y2hhdC4gV2UgZnVydGhlciBleHBsb3JlIHRoZSBjYXBhY2l0eSBvZiBQTEFUTy1YTCBvbiBvdGhlciBjb252ZXJzYXRpb25hbCB0YXNrcywgc3VjaCBhcyBrbm93bGVkZ2UgZ3JvdW5kZWQgZGlhbG9ndWUgYW5kIHRhc2stb3JpZW50ZWQgY29udmVyc2F0aW9uLiBUaGUgZXhwZXJpbWVudGFsIHJlc3VsdHMgaW5kaWNhdGUgdGhhdCBQTEFUTy1YTCBvYnRhaW5zIHN0YXRlLW9mLXRoZS1hcnQgcmVzdWx0cyBhY3Jvc3MgbXVsdGlwbGUgY29udmVyc2F0aW9uYWwgdGFza3MsIHZlcmlmeWluZyBpdHMgcG90ZW50aWFsIGFzIGEgZm91bmRhdGlvbiBtb2RlbCBvZiBjb252ZXJzYXRpb25hbCBBSS4iLCwsT3BlbiB3ZWlnaHRzICh1bnJlc3RyaWN0ZWQpLENoaW5hLCwsLDI1Ni4wLCwyMDI1LTEyLTAxIDE0OjA1OjM2KzAwOjAwLCwsLCwsSW5kdXN0cnksLCwsLFVucmVsZWFzZWQsImFwYWNoZSAyLjAKaHR0cHM6Ly9naXRodWIuY29tL1BhZGRsZVBhZGRsZS9Lbm92ZXIvdHJlZS9kZXZlbG9wL3Byb2plY3RzL1BMQVRPLVhMIiwsLCwsLDE1NTAyOS4yOTIyMDgxNjA2OCxPcGVyYXRpb24gY291bnRpbmcsLCwsLFllcwpETFJNLTIwMjIsUmVjb21tZW5kYXRpb24sUmVjb21tZW5kZXIgc3lzdGVtLEZhY2Vib29rLCJEIE11ZGlnZXJlLCBZIEhhbywgSiBIdWFuZywgQSBUdWxsb2NoIiwyMDIxLTA5LTE1LFNvZnR3YXJlLUhhcmR3YXJlIENvLWRlc2lnbiBmb3IgRmFzdCBhbmQgU2NhbGFibGUgVHJhaW5pbmcgb2YgRGVlcCBMZWFybmluZyBSZWNvbW1lbmRhdGlvbiBNb2RlbHMsaHR0cHM6Ly9hcnhpdi5vcmcvYWJzLzIxMDQuMDUxNTgsMTk3LjAsLCwzMDAwMDAwMDAwMDAwLjAsIkZpZ3VyZSAxCgpodHRwczovL2FyeGl2Lm9yZy9hYnMvMjEwNC4wNTE1OCIsMS4xZSsyMSwiRmlndXJlIDEKCmh0dHBzOi8vYXJ4aXYub3JnL2Ficy8yMTA0LjA1MTU4IiwsLCwsIk5WSURJQSBUZXNsYSBWMTAwIERHWFMgMzIgR0IsTlZJRElBIEExMDAiLCxDb25maWRlbnQsIkRlZXAgbGVhcm5pbmcgcmVjb21tZW5kYXRpb24gbW9kZWxzIChETFJNcykgYXJlIHVzZWQgYWNyb3NzIG1hbnkgYnVzaW5lc3MtY3JpdGljYWwgc2VydmljZXMgYXQgRmFjZWJvb2sgYW5kIGFyZSB0aGUgc2luZ2xlIGxhcmdlc3QgQUkgYXBwbGljYXRpb24gaW4gdGVybXMgb2YgaW5mcmFzdHJ1Y3R1cmUgZGVtYW5kIGluIGl0cyBkYXRhLWNlbnRlcnMuIEluIHRoaXMgcGFwZXIgd2UgZGlzY3VzcyB0aGUgU1cvSFcgY28tZGVzaWduZWQgc29sdXRpb24gZm9yIGhpZ2gtcGVyZm9ybWFuY2UgZGlzdHJpYnV0ZWQgdHJhaW5pbmcgb2YgbGFyZ2Utc2NhbGUgRExSTXMuIFdlIGludHJvZHVjZSBhIGhpZ2gtcGVyZm9ybWFuY2Ugc2NhbGFibGUgc29mdHdhcmUgc3RhY2sgYmFzZWQgb24gUHlUb3JjaCBhbmQgcGFpciBpdCB3aXRoIHRoZSBuZXcgZXZvbHV0aW9uIG9mIFppb24gcGxhdGZvcm0sIG5hbWVseSBaaW9uRVguIFdlIGRlbW9uc3RyYXRlIHRoZSBjYXBhYmlsaXR5IHRvIHRyYWluIHZlcnkgbGFyZ2UgRExSTXMgd2l0aCB1cCB0byAxMiBUcmlsbGlvbiBwYXJhbWV0ZXJzIGFuZCBzaG93IHRoYXQgd2UgY2FuIGF0dGFpbiA0MFggc3BlZWR1cCBpbiB0ZXJtcyBvZiB0aW1lIHRvIHNvbHV0aW9uIG92ZXIgcHJldmlvdXMgc3lzdGVtcy4gV2UgYWNoaWV2ZSB0aGlzIGJ5IChpKSBkZXNpZ25pbmcgdGhlIFppb25FWCBwbGF0Zm9ybSB3aXRoIGRlZGljYXRlZCBzY2FsZS1vdXQgbmV0d29yaywgcHJvdmlzaW9uZWQgd2l0aCBoaWdoIGJhbmR3aWR0aCwgb3B0aW1hbCB0b3BvbG9neSBhbmQgZWZmaWNpZW50IHRyYW5zcG9ydCAoaWkpIGltcGxlbWVudGluZyBhbiBvcHRpbWl6ZWQgUHlUb3JjaC1iYXNlZCB0cmFpbmluZyBzdGFjayBzdXBwb3J0aW5nIGJvdGggbW9kZWwgYW5kIGRhdGEgcGFyYWxsZWxpc20gKGlpaSkgZGV2ZWxvcGluZyBzaGFyZGluZyBhbGdvcml0aG1zIGNhcGFibGUgb2YgaGllcmFyY2hpY2FsIHBhcnRpdGlvbmluZyBvZiB0aGUgZW1iZWRkaW5nIHRhYmxlcyBhbG9uZyByb3csIGNvbHVtbiBkaW1lbnNpb25zIGFuZCBsb2FkIGJhbGFuY2luZyB0aGVtIGFjcm9zcyBtdWx0aXBsZSB3b3JrZXJzOyAoaXYpIGFkZGluZyBoaWdoLXBlcmZvcm1hbmNlIGNvcmUgb3BlcmF0b3JzIHdoaWxlIHJldGFpbmluZyBmbGV4aWJpbGl0eSB0byBzdXBwb3J0IG9wdGltaXplcnMgd2l0aCBmdWxseSBkZXRlcm1pbmlzdGljIHVwZGF0ZXMgKHYpIGxldmVyYWdpbmcgcmVkdWNlZCBwcmVjaXNpb24gY29tbXVuaWNhdGlvbnMsIG11bHRpLWxldmVsIG1lbW9yeSBoaWVyYXJjaHkgKEhCTStERFIrU1NEKSBhbmQgcGlwZWxpbmluZy4gRnVydGhlcm1vcmUsIHdlIGRldmVsb3AgYW5kIGJyaWVmbHkgY29tbWVudCBvbiBkaXN0cmlidXRlZCBkYXRhIGluZ2VzdGlvbiBhbmQgb3RoZXIgc3VwcG9ydGluZyBzZXJ2aWNlcyB0aGF0IGFyZSByZXF1aXJlZCBmb3IgdGhlIHJvYnVzdCBhbmQgZWZmaWNpZW50IGVuZC10by1lbmQgdHJhaW5pbmcgaW4gcHJvZHVjdGlvbiBlbnZpcm9ubWVudHMuIiwsLFVucmVsZWFzZWQsVW5pdGVkIFN0YXRlcyBvZiBBbWVyaWNhLCwsLCwsMjAyNi0wNS0yNSAxMjoxMzozOCswMDowMCwsLCwsLEluZHVzdHJ5LCwsLCxVbnJlbGVhc2VkLCwsLCwsLCxSZXBvcnRlZCwsLCwsTm8KTWVnYU1vbEJBUlQsQmlvbG9neSxEcnVnIGRpc2NvdmVyeSxOVklESUEsLDIwMjEtMDktMTQsTWVnYU1vbEJBUlQsImh0dHBzOi8vZG9jcy5udmlkaWEuY29tL2Jpb25lbW8tZnJhbWV3b3JrLzAuNC4wL21vZGVscy9tZWdhbW9sYmFydC5odG1sLCBodHRwczovL2dpdGh1Yi5jb20vTlZJRElBL01lZ2FNb2xCQVJUIiwsLCw0NTAwMDAwMC4wLCIiIk1lZ2FNb2xCQVJUIGhhcyBlaWdodCBsYXllcnMsIGZvdXIgYXR0ZW50aW9uIGhlYWRzLCBhIGhpZGRlbiBzcGFjZSBkaW1lbnNpb24gb2YgMjU2LCBhbmQgY29udGFpbnMgNDVNIHBhcmFtZXRlcnMiIiIsNy4yZSsyMCwiIiJNZWdhTW9sQkFSVCB3YXMgdHJhaW5lZCB3aXRoIGRhdGEgcGFyYWxsZWxpc20gb24gNjQgVjEwMCAzMiBHQiBHUFVzICg0IG5vZGVzIHggMTYgR1BVcykgZm9yIDggZXBvY2hzIChhcHByb3hpbWF0ZWx5IDE2MGsgaXRlcmF0aW9ucyBvciB+ODAgd2FsbC1jbG9jayBob3VycykgdXNpbmcgYSBiYXRjaCBzaXplIG9mIDMyIG1vbGVjdWxlcyBwZXIgR1BVIChtaWNybyBiYXRjaCkiIgoKaHR0cHM6Ly9kb2NzLm52aWRpYS5jb20vYmlvbmVtby1mcmFtZXdvcmsvMC40LjAvbW9kZWxzL21lZ2Ftb2xiYXJ0Lmh0bWwKCjY0ICogMTMwIHRlcmFmbG9wcyAqIDgwICogMzYwMCAqIDAuMyA9IDcuMmUyMCIsLCIxLjU0QiBtb2xlY3VsZXMsIG1heGltdW0gbGVuZ3RoIG9mIDUxMiBjaGFyYWN0ZXJzLiBQZXJoYXBzIH4xMDBCIHRva2VucyIsODAuMCwsTlZJRElBIFYxMDAsLExpa2VseSwiTWVnYU1vbEJBUlQgaXMgYSBtb2RlbCB0aGF0IHVuZGVyc3RhbmRzIGNoZW1pc3RyeSBhbmQgY2FuIGJlIHVzZWQgZm9yIGEgdmFyaWV0eSBvZiBjaGVtaW5mb3JtYXRpY3MgYXBwbGljYXRpb25zIGluIGRydWcgZGlzY292ZXJ5LiBUaGUgZW1iZWRkaW5ncyBmcm9tIGl0cyBlbmNvZGVyIGNhbiBiZSB1c2VkIGFzIGZlYXR1cmVzIGZvciBwcmVk</x:v>
      </x:c>
    </x:row>
    <x:row r="225" ht="18" customHeight="1">
      <x:c r="A225" s="17" t="n">
        <x:v>220</x:v>
      </x:c>
      <x:c r="B225" s="17" t="n">
        <x:v>310</x:v>
      </x:c>
      <x:c r="C225" s="160" t="str">
        <x:v>aWN0aXZlIG1vZGVscy4gQWx0ZXJuYXRpdmVseSwgdGhlIGVuY29kZXIgYW5kIGRlY29kZXIgY2FuIGJlIHVzZWQgdG9nZXRoZXIgdG8gZ2VuZXJhdGUgbm92ZWwgbW9sZWN1bGVzIGJ5IHNhbXBsaW5nIHRoZSBtb2RlbOKAmXMgZW1iZWRkaW5nIHNwYWNlLiIsOC4wLCxPcGVuIHdlaWdodHMgKHVucmVzdHJpY3RlZCksVW5pdGVkIFN0YXRlcyBvZiBBbWVyaWNhLCwsLCwsMjAyNS0xMS0yOCAxMTo1Mzo0NCswMDowMCwsLCwsLEluZHVzdHJ5LCwsLCxPcGVuIHNvdXJjZSwiYXBhY2hlLCBpbmZlcmVuY2UgYW5kIHRyYWluaW5nIGNvZGU6IGh0dHBzOi8vZ2l0aHViLmNvbS9OVklESUEvTWVnYU1vbEJBUlQvYmxvYi9kZXYvTElDRU5TRS9saWNlbnNlLnR4dCIsLCwsLCwsSGFyZHdhcmUsLCwsLFllcwpIeXBlckNMT1ZBIDgyQixMYW5ndWFnZSwiTGFuZ3VhZ2UgbW9kZWxpbmcvZ2VuZXJhdGlvbixDaGF0LFRyYW5zbGF0aW9uLFRleHQgY2xhc3NpZmljYXRpb24iLCJOQVZFUixTZWFyY2ggU29sdXRpb25zIiwiQm9zZW9wIEtpbSwgSHlvdW5nU2VvayBLaW0sIFNhbmctV29vIExlZSwgR2ljaGFuZyBMZWUsIERvbmdoeXVuIEt3YWssIERvbmcgSHllb24gSmVvbiwgU3VuZ2h5dW4gUGFyaywgU3VuZ2p1IEtpbSwgU2Vvbmhvb24gS2ltLCBEb25ncGlsIFNlbywgSGV1bmdzdWIgTGVlLCBNaW55b3VuZyBKZW9uZywgU3VuZ2phZSBMZWUsIE1pbnN1YiBLaW0sIFN1ayBIeXVuIEtvLCBTZW9raHVuIEtpbSwgVGFleW9uZyBQYXJrLCBKaW51ayBLaW0sIFNveW91bmcgS2FuZywgTmEtSHllb24gUnl1LCBLYW5nIE1pbiBZb28sIE1pbnN1ayBDaGFuZywgU29vYmluIFN1aCwgU29va3lvIEluLCBKaW5zZW9uZyBQYXJrLCBLeXVuZ2R1ayBLaW0sIEhpdW4gS2ltLCBKaXN1IEplb25nLCBZb25nIEdvbyBZZW8sIERvbmdob29uIEhhbSwgRG9uZ2p1IFBhcmssIE1pbiBZb3VuZyBMZWUsIEphZXdvb2sgS2FuZywgSW5obyBLYW5nLCBKdW5nLVdvbyBIYSwgV29vbXlvdW5nIFBhcmssIE5ha28gU3VuZyIsMjAyMS0wOS0xMCxXaGF0IENoYW5nZXMgQ2FuIExhcmdlLXNjYWxlIExhbmd1YWdlIE1vZGVscyBCcmluZz8gSW50ZW5zaXZlIFN0dWR5IG9uIEh5cGVyQ0xPVkE6IEJpbGxpb25zLXNjYWxlIEtvcmVhbiBHZW5lcmF0aXZlIFByZXRyYWluZWQgVHJhbnNmb3JtZXJzLGh0dHBzOi8vYXJ4aXYub3JnL2Ficy8yMTA5LjA0NjUwLDEzMS4wLFNPVEEgaW1wcm92ZW1lbnQsIiIiSHlwZXJDTE9WQSB3aXRoIG91ciB0cmFpbmluZyBjb25maWd1cmF0aW9uIHNob3dzIHN0YXRlLW9mLXRoZS1hcnQgaW4tY29udGV4dCB6ZXJvLXNob3QgYW5kIGZldy1zaG90IGxlYXJuaW5nIHBlcmZvcm1hbmNlcyBvbiB2YXJpb3VzIGRvd25zdHJlYW0gdGFza3MgaW4gS29yZWFuIiIKCkkgZG9uJ3Qgc2VlIGFueSBzdGFuZGFyZCBiZW5jaG1hcmsgdGhhdCB0aGV5IGNsYWltIFNPVEEgb24iLDgyMDAwMDAwMDAwLjAsIiIiV2UgaW50cm9kdWNlIGEgS29yZWFuIGluLWNvbnRleHQgbGFyZ2Utc2NhbGUgTE0gd2l0aCA4MkIgcGFyYW1ldGVycywgaS5lLiwgSHlwZXJDTE9WQS4gVGhpcyBpcyB0aGUgZmlyc3QgZGlzY292ZXJ5IG9uIG5lYXIKMTAwQi1zY2FsZSBub24tRW5nbGlzaCBMTS4iIgoKQWNjb3JkaW5nIHRvIG1lZGlhIHJlcG9ydHMsIEh5cGVyQ0xPVkEgaGFzIDIwNEIgcGFyYW1ldGVycyAoaS5lLiBhIGRpZmZlcmVudCB2ZXJzaW9uIHRoYW4gaW4gdGhlIHBhcGVyKQpodHRwczovL20ua29yZWFoZXJhbGQuY29tL3ZpZXcucGhwP3VkPTIwMjEwNTI1MDAwODI0ICIsMS40NzZlKzIzLCIiIkZvciBleHBlcmltZW50cyBpbiBTZWN0aW9uIDQsIHRoZSBtb2RlbCB0cmFpbmVkIHdpdGggMTUwQiBpcyB1c2VkIGZvciBmYWlyIGNvbXBhcmlzb24sIGJlY2F1c2Ugbm90IGFsbCBtb2RlbHMgYXJlIGZpbmlzaGVkIHRyYWluaW5nIGF0IHRoZSBzYW1lIGl0ZXJhdGlvbi4gSG93ZXZlciwgZXhwZXJpbWVudHMgaW4gU2VjdGlvbiA1LjIgdXNlIHRoZSBtb2RlbCB0cmFpbmVkIHdpdGggMzAwQiB0b2tlbnMsIGFzIEh5cGVyQ0xPVkEgU3R1ZGlvIHByb3ZpZGVkIHRoZSAzOUIgYW5kIDgyQiBtb2RlbHMgdHJhaW5lZCB3aXRoIDMwMEIgdG9rZW5zLiIiCgo4MmU5IGNvbm5lY3Rpb25zICogMiBGTE9QL2Nvbm5lY3Rpb24gKiAzMDBlOSB0b2tlbnMgKiAzIGJhY2t3YXJkIHBhc3MgPSAxLjQ3NmUyMyBGTE9QCgpDYWxjdWxhdGlvbiB1c2luZyBHUFUgdGltZSBjb3Jyb2JvcmF0ZXMgdGhpczoKLSAiIk91ciBtb2RlbCBpcyBiYXNlZCBvbiBtZWdhdHJvbi1MTSAoU2hvZXliaSBldCBhbC4sIDIwMTkpIGFuZCB0cmFpbmVkIG9uIHRoZSBOVklESUEgU3VwZXJwb2QsIHdoaWNoIGluY2x1ZGVzIDEyOCBzdHJvbmdseSBjbHVzdGVyZWQgREdYIHNlcnZlcnMgd2l0aCAxLDAyNCBBMTAwIEdQVXMuIiIKLSAiIkl0IHRha2VzIDEzLjQgZGF5cyB0byB0cmFpbiBhIG1vZGVsIHdpdGggODJCIHBhcmFtZXRlcnMgd2l0aCAxNTBCIHRva2Vucy4iIiBBc3N1bWUgMzAwQiB0b2tlbnMgdGFrZXMgdHdpY2UgYXMgbG9uZywgMjYuOCBkYXlzLgotIEFzc3VtZSB0aGUgZGVmYXVsdCBvZiAzMCUgdXRpbGl6YXRpb24gcmF0ZSBmb3IgbGFyZ2UgbGFuZ3VhZ2UgbW9kZWxzLgoKMTAyNCBBMTAwIEdQVXMgKiAzMTJlMTIgRkxPUC9zZWNvbmQgKiAwLjMgdXRpbGl6YXRpb24gKiAyNi44IGRheXMgKiAyNCAqIDYwICogNjAgc2Vjb25kcy9kYXkgPSAyLjIxOWUrMjMgRkxPUCIsMzAwMDAwMDAwMDAwLCIiIkhvd2V2ZXIsIGV4cGVyaW1lbnRzIGluIFNlY3Rpb24gNS4yIHVzZSB0aGUgbW9kZWwgdHJhaW5lZCB3aXRoIDMwMEIgdG9rZW5zLCBhcyBIeXBlckNMT1ZBIFN0dWRpbyBwcm92aWRlZCB0aGUgMzlCIGFuZCA4MkIgbW9kZWxzIHRyYWluZWQgd2l0aCAzMDBCIHRva2Vucy4iIgoKIiJXZSBpbnRyb2R1Y2UgSHlwZXJDTE9WQSwgYSBsYXJnZS1zY2FsZQpLb3JlYW4gaW4tY29udGV4dCBsZWFybmluZy1iYXNlZCBMTSB3aXRoCm5lYXJseSAxMDBCIHBhcmFtZXRlcnMsIGJ5IGNvbnN0cnVjdGluZyBhCmxhcmdlIEtvcmVhbi1jZW50cmljIGNvcnB1cyBvZiA1NjBCIHRva2Vucy4iIgoKQmFzZWQgb24gdG9rZW5pemluZyB0aGUgSHlwZXJjbG92YSBhcnRpY2xlIGl0c2VsZiB1c2luZyBPcGVuQUkncyB0aWt0b2tlbiBCUEUgdG9rZW5pemVyIChodHRwczovL2dpdGh1Yi5jb20vb3BlbmFpL3Rpa3Rva2VuKSwgdGhlcmUgYXJlIDMyODUgdG9rZW5zIGZvciAxMDY5IHdvcmRzIC0gYWJvdXQgMyB0b2tlbnMgcGVyIHdvcmQuCgpUaGlzIHdvcmsgdXNlcyBhIHNwZWNpYWwgdG9rZW5pemVyLCBidXQgYmFzZWQgb24gRmlndXJlIDUgaW4gQXBwZW5kaXggRSwgdGhlIG51bWJlciBvZiB0b2tlbnMgc2VlbXMgc2ltaWxhciBiZXR3ZWVuIGRpZmZlcmVudCB0b2tlbml6YXRpb24gbWV0aG9kcy4KCkJhc2VkIG9uIHRoYXQsIDUuNmUxMSBLb3JlYW4gdG9rZW5zIH49IDEuOWUxMSB3b3JkcyIsNjQzLjIsc2VlIGNvbXB1dGUgbm90ZXMsTlZJRElBIEExMDAsU2VsZi1zdXBlcnZpc2VkIGxlYXJuaW5nLENvbmZpZGVudCwiR1BULTMgc2hvd3MgcmVtYXJrYWJsZSBpbi1jb250ZXh0IGxlYXJuaW5nIGFiaWxpdHkgb2YgbGFyZ2Utc2NhbGUgbGFuZ3VhZ2UgbW9kZWxzIChMTXMpIHRyYWluZWQgb24gaHVuZHJlZHMgb2YgYmlsbGlvbiBzY2FsZSBkYXRhLiBIZXJlIHdlIGFkZHJlc3Mgc29tZSByZW1haW5pbmcgaXNzdWVzIGxlc3MgcmVwb3J0ZWQgYnkgdGhlIEdQVC0zIHBhcGVyLCBzdWNoIGFzIGEgbm9uLUVuZ2xpc2ggTE0sIHRoZSBwZXJmb3JtYW5jZXMgb2YgZGlmZmVyZW50IHNpemVkIG1vZGVscywgYW5kIHRoZSBlZmZlY3Qgb2YgcmVjZW50bHkgaW50cm9kdWNlZCBwcm9tcHQgb3B0aW1pemF0aW9uIG9uIGluLWNvbnRleHQgbGVhcm5pbmcuIFRvIGFjaGlldmUgdGhpcywgd2UgaW50cm9kdWNlIEh5cGVyQ0xPVkEsIGEgS29yZWFuIHZhcmlhbnQgb2YgODJCIEdQVC0zIHRyYWluZWQgb24gYSBLb3JlYW4tY2VudHJpYyBjb3JwdXMgb2YgNTYwQiB0b2tlbnMuIEVuaGFuY2VkIGJ5IG91ciBLb3JlYW4tc3BlY2lmaWMgdG9rZW5pemF0aW9uLCBIeXBlckNMT1ZBIHdpdGggb3VyIHRyYWluaW5nIGNvbmZpZ3VyYXRpb24gc2hvd3Mgc3RhdGUtb2YtdGhlLWFydCBpbi1jb250ZXh0IHplcm8tc2hvdCBhbmQgZmV3LXNob3QgbGVhcm5pbmcgcGVyZm9ybWFuY2VzIG9uIHZhcmlvdXMgZG93bnN0cmVhbSB0YXNrcyBpbiBLb3JlYW4uIEFsc28sIHdlIHNob3cgdGhlIHBlcmZvcm1hbmNlIGJlbmVmaXRzIG9mIHByb21wdC1iYXNlZCBsZWFybmluZyBhbmQgZGVtb25zdHJhdGUgaG93IGl0IGNhbiBiZSBpbnRlZ3JhdGVkIGludG8gdGhlIHByb21wdCBlbmdpbmVlcmluZyBwaXBlbGluZS4gVGhlbiB3ZSBkaXNjdXNzIHRoZSBwb3NzaWJpbGl0eSBvZiBtYXRlcmlhbGl6aW5nIHRoZSBObyBDb2RlIEFJIHBhcmFkaWdtIGJ5IHByb3ZpZGluZyBBSSBwcm90b3R5cGluZyBjYXBhYmlsaXRpZXMgdG8gbm9uLWV4cGVydHMgb2YgTUwgYnkgaW50cm9kdWNpbmcgSHlwZXJDTE9WQSBzdHVkaW8sIGFuIGludGVyYWN0aXZlIHByb21wdCBlbmdpbmVlcmluZyBpbnRlcmZhY2UuIExhc3RseSwgd2UgZGVtb25zdHJhdGUgdGhlIHBvdGVudGlhbCBvZiBvdXIgbWV0aG9kcyB3aXRoIHRocmVlIHN1Y2Nlc3NmdWwgaW4taG91c2UgYXBwbGljYXRpb25zLiIsLCxBUEkgYWNjZXNzLCJLb3JlYSAoUmVwdWJsaWMgb2YpLEtvcmVhIChSZXB1YmxpYyBvZikiLCwsLDEwMjQuMCwwLjE5OTUsMjAyNi0wNS0yNSAxMjoxNDoyNCswMDowMCwsLCwsIiIiQWxsIG1vZGVscyB1c2UgdGhlIG1pbmktYmF0Y2ggc2l6ZSBvZiAxLDAyNCIiLiBEb2Vzbid0IHN0YXRlIHNlcXVlbmNlIGxlbmd0aCBvciBudW1iZXIgb2Ygc3RlcHMiLCJJbmR1c3RyeSxJbmR1c3RyeSIsVHJ1ZSwsLDY1ODYzNy4wLFVucmVsZWFzZWQsIiIiV2UgaW50cm9kdWNlIEh5cGVyQ0xPVkEgU3R1ZGlvLCBhbiBpbnRlcmFjdGl2ZSBwcm9tcHQgZW5naW5lZXJpbmcgaW50ZXJmYWNlIHdoaWNoIHByb3ZpZGVzIEdVSSBhbmQgQVBJIGludGVyZmFjZXMgbGlrZSB0aGUgT3BlbkFJCnBsYXlncm91bmQxIiIiLFRydWUsNTg2NDA4Ljc4MTA1MjA1ODksIjZORCBtZXRob2QgZ2l2ZXMgMS40NzZlMjMgRkxPUCBuZWVkZWQgdG8gdHJhaW4gdGhlIG1vZGVsLgoKQWN0dWFsIHVzZSB3YXMgMSwwMjQgQTEwMCBHUFVzIGZvciAxMy40IGRheXMgZm9yIDE1MEIgdG9rZW5zOyAzMDBCIG1vZGVsIHByb2JhYmx5IHRvb2sgdHdpY2UgYXMgbG9uZy4KCjI2LjggKiAyNCAqIDM2MDAgKiAxMDI0ICogMy4xMmUxNCA9IDcuMzk3OGUyMwoxLjQ3NmUyMyAvIDcuMzk3OGUyMwoKTUZVID0gMC4xOTk1IiwsLDgyNzAwNy4wNDA1NDAwNDEzLCJPcGVyYXRpb24gY291bnRpbmcsSGFyZHdhcmUiLCwsLCxObwpIeXBlckNMT1ZBIDIwNEIsTGFuZ3VhZ2UsTGFuZ3VhZ2UgbW9kZWxpbmcvZ2VuZXJhdGlvbixOQVZFUiwsMjAyMS0wOS0xMCwiU291dGggS29yZWEncyBOYXZlciB1bnZlaWxzICdoeXBlcnNjYWxlIEFJJyBwbGF0Zm9ybSwgbGFuZ3VhZ2UgbW9kZWwgd2l0aCBtb3JlIHBhcmFtZXRlcnMgdGhhbiBHUFQtMyIsaHR0cHM6Ly9haWJ1c2luZXNzLmNvbS9ubHAvc291dGgta29yZWEtcy1uYXZlci11bnZlaWxzLWh5cGVyc2NhbGUtYWktcGxhdGZvcm0tbGFuZ3VhZ2UtbW9kZWwtd2l0aC1tb3JlLXBhcmFtZXRlcnMtdGhhbi1ncHQtMyw5Mi4wLFNPVEEgaW1wcm92ZW1lbnQsIiIiSHlwZXJDTE9WQSB3aXRoIG91ciB0cmFpbmluZyBjb25maWd1cmF0aW9uIHNob3dzIHN0YXRlLW9mLXRoZS1hcnQgaW4tY29udGV4dCB6ZXJvLXNob3QgYW5kIGZldy1zaG90IGxlYXJuaW5nIHBlcmZvcm1hbmNlcyBvbiB2YXJpb3VzIGRvd25zdHJlYW0gdGFza3MgaW4gS29yZWFuIiIKCm5vIGV2YWx1YXRpb25zIG9uIGFueSBzdGFuZGFyZCBiZW5jaG1hcmtzIGFyZSByZXBvcnRlZCIsMjA0MDAwMDAwMDAwLjAsaHR0cHM6Ly93d3cubmF2ZXJjb3JwLmNvbS9uYXZlcmNvcnBfL2lyL2Fubm91bmNlLzIwMjMvTkFWRVJfQ0VPJTIwbGV0dGVyJTIwdG8lMjBzaGFyZWhvbGRlcnNfQXVnJTIwMjAyM19FbmcucGRmLDIuMDAwMDAwMDAwMWUrMjMsIkVzdGltYXRpb25zIGZvciA4MkIgbW9kZWwgKG1hcmtlZCBhcyBsb3dlciBib3VuZCBlc3RpbWF0aW9ucykKCiIiRm9yIGV4cGVyaW1lbnRzIGluIFNlY3Rpb24gNCwgdGhlIG1vZGVsIHRyYWluZWQgd2l0aCAxNTBCIGlzIHVzZWQgZm9yIGZhaXIgY29tcGFyaXNvbiwgYmVjYXVzZSBub3QgYWxsIG1vZGVscyBhcmUgZmluaXNoZWQgdHJhaW5pbmcgYXQgdGhlIHNhbWUgaXRlcmF0aW9uLiBIb3dldmVyLCBleHBlcmltZW50cyBpbiBTZWN0aW9uIDUuMiB1c2UgdGhlIG1vZGVsIHRyYWluZWQgd2l0aCAzMDBCIHRva2VucywgYXMgSHlwZXJDTE9WQSBTdHVkaW8gcHJvdmlkZWQgdGhlIDM5QiBhbmQgODJCIG1vZGVscyB0cmFpbmVkIHdpdGggMzAwQiB0b2tlbnMuIiIKCjgyZTkgY29ubmVjdGlvbnMgKiAyIEZMT1AvY29ubmVjdGlvbiAqIDMwMGU5IHRva2VucyAqIDMgYmFja3dhcmQgcGFzcyA9IDEuNDc2ZTIzIEZMT1AKCkNhbGN1bGF0aW9uIHVzaW5nIEdQVSB0aW1lIGNvcnJvYm9yYXRlcyB0aGlzOgotICIiT3VyIG1vZGVsIGlzIGJhc2VkIG9uIG1lZ2F0cm9uLUxNIChTaG9leWJpIGV0IGFsLiwgMjAxOSkgYW5kIHRyYWluZWQgb24gdGhlIE5WSURJQSBTdXBlcnBvZCwgd2hpY2ggaW5jbHVkZXMgMTI4IHN0cm9uZ2x5IGNsdXN0ZXJlZCBER1ggc2VydmVycyB3aXRoIDEsMDI0IEExMDAgR1BVcy4iIgotICIiSXQgdGFrZXMgMTMuNCBkYXlzIHRvIHRyYWluIGEgbW9kZWwgd2l0aCA4MkIgcGFyYW1ldGVycyB3aXRoIDE1MEIgdG9rZW5zLiIiIEFzc3VtZSAzMDBCIHRva2VucyB0YWtlcyB0d2ljZSBhcyBsb25nLCAyNi44IGRheXMuCi0gQXNzdW1lIHRoZSBkZWZhdWx0IG9mIDMwJSB1dGlsaXphdGlvbiByYXRlIGZvciBsYXJnZSBsYW5ndWFnZSBtb2RlbHMuCgoxMDI0IEExMDAgR1BVcyAqIDMxMmUxMiBGTE9QL3NlY29uZCAqIDAuMyB1dGlsaXphdGlvbiAqIDI2LjggZGF5cyAqIDI0ICogNjAgKiA2MCBzZWNvbmRzL2RheSA9IDIuMjE5ZSsyMyBGTE9QIiw1NjAwMDAwMDAwMDAsImh0dHBzOi8vdHdpdHRlci5jb20vYXJhbmtvbWF0c3V6YWtpL3N0YXR1cy8xMzk3NTgzMzA0NjEwNzgzMjM4Cmh0dHBzOi8vdmVudHVyZWJlYXQuY29tL2FpL25hdmVyLXRyYWluZWQtYS1ncHQtMy1saWtlLWtvcmVhbi1sYW5ndWFnZS1tb2RlbC8iLCwsTlZJRElBIEExMDAsU2VsZi1zdXBlcnZpc2VkIGxlYXJuaW5nLFNwZWN1bGF0aXZlLCwsLEhvc3RlZCBhY2Nlc3MgKG5vIEFQSSksS29yZWEgKFJlcHVibGljIG9mKSwsLCwsLDIwMjUtMTEtMjggMTE6NTM6NDQrMDA6MDAsLCwsLCxJbmR1c3RyeSxUcnVlLDEuNDc2ZSsyMywsLFVucmVsZWFzZWQsLFRydWUsNDQxNzcwLjAwMzgxODIwOTMsLCxUcnVlLCwsLCwsLE5vCk5MTSxMYW5ndWFnZSxMYW5ndWFnZSBtb2RlbGluZywiQ2FybmVnaWUgTWVsbG9uIFVuaXZlcnNpdHkgKENNVSksVW5pdmVyc2l0eSBvZiBDYWxpZm9ybmlhIFNhbiBEaWVnbyIsIkp1bnhpYW4gSGUsIEdyYWhhbSBOZXViaWcsIFRheWxvciBCZXJnLUtpcmtwYXRyaWNrIiwyMDIxLTA5LTA5LEVmZmljaWVudCBOZWFyZXN0IE5laWdoYm9yIExhbmd1YWdlIE1vZGVscyxodHRwczovL2FyeGl2Lm9yZy9hYnMvMjEwOS4wNDIxMiwxMjMuMCwsLDI0NzAwMDUxMi4wLCJUaGUgY29yZSBsYW5ndWFnZSBtb2RlbCBpcyBzZW1pLXBhcmFtZXRyaWMuIFRoZXJlIGlzIGEgbm9uLXBhcmFtZXRyaWMgY29tcG9uZW50IHdoaWNoIGludm9sdmVzIGxlYXJuaW5nIGEgZGF0YXN0b3JlIHdoaWNoIG1hcHMgdGhlIHRyYWluaW5nIGRhdGEgdG8gY29udGV4dCB2ZWN0b3JzLiBUaGlzIHBhcGVyIGltcHJvdmVzIG9uIHRoZSBrTk4tTE0gbW9kZWwgcHJpbWFyaWx5IGJ5IHJlZHVjaW5nIHRoZSBzaXplIG9mIHRoZSBkYXRhc3RvcmUgdG8gaW1wcm92ZSB0aHJvdWdocHV0LiBUaGV5IGFsc28gYWRkIGEgc21hbGwgNTEyIHBhcmFtZXRlciBuZXVyYWwgbmV0IHRvIGFkYXB0aXZlbHkgYWRqdXN0IHRoZSBpbnRlcnBvbGF0aW9uIGh5cGVycGFyYW1ldGVyLgoKVGhleSB1c2UgdGhlIHByZS10cmFpbmVkIG1vZGVsIGZyb20gaHR0cHM6Ly9hcnhpdi5vcmcvYWJzLzE4MDkuMTA4NTMsIHdoaWNoIGhhZCAyNDdNIHRyYWluYWJsZSBwYXJhbWV0ZXJzLCBzbyB0aGUgbW9kZWwgaW4gdGhpcyBwYXBlciBvbmUgaGFzIDI0N00gKyA1MTIgcGFyYW1ldGVycy4iLDIuNzgzZSsxOSwiVGhlIGJhc2UgbW9kZWwgdXNlZCB3YXMgMjQ3TSBwYXJhbWV0ZXJzIGFuZCB0cmFpbmVkIGZvciAyODZrIHVwZGF0ZXMgd2l0aCBhbiBlZmZlY3RpdmUgYmF0Y2ggc2l6ZSBvZiA2NSw1MzYgdG9rZW5zLgoKNiAqIDI0N00gKiAyODZrICogNjU1MzYgPSAyLjc3OGUxOSBGTE9QcwoKR2VuZXJhdGluZyB0aGUgZGF0YXN0b3JlIGludm9sdmVzIGEgc2luZ2xlIGZvcndhcmQgcGFzcyBvdmVyIGFsbCBvZiB0aGUgdHJhaW5pbmcgZXhhbXBsZXMsIGZvciBhbm90aGVyCjIgKiAyNDdNICogMTAzTSA9IDUuMDg4ZTE2IEZMT1BzCgpUaGV5IGFsc28gdHJhaW4gdGhlIHNtYWxsIHJldHJpZXZhbCBhZGFwdGVyLCBidXQgdGhpcyBjb252ZXJnZXMgaW4gIiJzZXZlcmFsIG1pbnV0ZXMgd2l0aCBhIHNpbmdsZSBHUFUiIiBhbmQgc28gaXMgdW5saWtlbHkgdG8gY29udHJpYnV0ZSBzaWduaWZpY2FudGx5LgoKVGhlIG9ubHkgb3RoZXIgY29tcHV0YXRpb25hbGx5IGV4cGVuc2l2ZSBzdGVwIGlzIHRoZSBrLW1lYW5zIGRhdGFzdG9yZSBwcnVuaW5nOiAiIndlIHBlcmZvcm0gNTAwMCBzZXBhcmF0ZSBrLW1lYW5zIGNsdXN0ZXJpbmcgcGFzc2VzIG9ubHkgZm9yIHRoZSBtb3N0IGZyZXF1ZW50IDUwMDAgd29yZHMgZHVlIHRvIGhpZ2ggY29tcHV0YXRpb25hbCBjb3N0IiIuIFRoZXNlIGFyZSBsaWtlbHkgY29tcHV0ZWQgb24gQ1BVczsgdGhleSBoYXZlIDMyIENQVSBjb3JlcyBmcm9tIDEuNUdIeiBBTUQgRVBZQyA3MjgyLiBBc3N1bWluZyB0aGF0IHRoaXMgbWVhbnMgMzIgcHJvY2Vzc29ycywgYW5kIG5vdCB0aGUgMzIgdGhyZWFkcyBpbiBhIHNpbmdsZSBwcm9jZXNzb3IsIGFuZCBhc3N1bWluZyA0IGN5Y2xlcyBwZXIgbXVsdGlwbGljYXRpb24sIHRoZXNlIENQVXMgY291bGQgZG8gMzIgKiAzMiAqICgxLjVlOSAvIDQpID0gMy44NGUxMSBGTE9QL3MsIHNvIHB1dHRpbmcgYSBkZW50IGluIHRoZSAyLjhlMTkgRkxPUHMgZnJvbSB0aGUgYmFzZSBtb2RlbCB3b3VsZCB0YWtlIGEgcHJvaGliaXRpdmUgYW1vdW50IG9mIHRpbWUuCgpUb3RhbDogMi43ODNlMTkiLCwxMDNNIHRyYWluaW5nIHRva2VucyBpbiBXaWtpVGV4dC0xMDMsLCxOVklESUEgR2VGb3JjZSBSVFggMzA5MCwsQ29uZmlkZW50LCJOb24tcGFyYW1ldHJpYyBuZXVyYWwgbGFuZ3VhZ2UgbW9kZWxzIChOTE1zKSBsZWFybiBwcmVkaWN0aXZlIGRpc3RyaWJ1dGlvbnMgb2YgdGV4dCB1dGlsaXppbmcgYW4gZXh0ZXJuYWwgZGF0YXN0b3JlLCB3aGljaCBhbGxvd3MgdGhlbSB0byBsZWFybiB0aHJvdWdoIGV4cGxpY2l0bHkgbWVtb3JpemluZyB0aGUgdHJhaW5pbmcgZGF0YXBvaW50cy4gV2hpbGUgZWZmZWN0aXZlLCB0aGVzZSBtb2RlbHMgb2Z0ZW4gcmVxdWlyZSByZXRyaWV2YWwgZnJvbSBhIGxhcmdlIGRhdGFzdG9yZSBhdCB0ZXN0IHRpbWUsIHNpZ25pZmljYW50bHkgaW5jcmVhc2luZyB0aGUgaW5mZXJlbmNlIG92ZXJoZWFkIGFuZCB0aHVzIGxpbWl0aW5nIHRoZSBkZXBsb3ltZW50IG9mIG5vbi1wYXJhbWV0cmljIE5MTXMgaW4gcHJhY3RpY2FsIGFwcGxpY2F0aW9ucy4gSW4gdGhpcyBwYXBlciwgd2UgdGFrZSB0aGUgcmVjZW50bHkgcHJvcG9zZWQgay1uZWFyZXN0IG5laWdoYm9ycyBsYW5ndWFnZSBtb2RlbCAoS2hhbmRlbHdhbCBldCBhbC4sIDIwMjApIGFzIGFuIGV4YW1wbGUsIGV4cGxvcmluZyBtZXRob2RzIHRvIGltcHJvdmUgaXRzIGVmZmljaWVuY3kgYWxvbmcgdmFyaW91cyBkaW1lbnNpb25zLiBFeHBlcmltZW50cyBvbiB0aGUgc3RhbmRhcmQgV2lraVRleHQtMTAzIGJlbmNobWFyayBhbmQgZG9tYWluLWFkYXB0YXRpb24gZGF0YXNldHMgc2hvdyB0aGF0IG91ciBtZXRob2RzIGFyZSBhYmxlIHRvIGFjaGlldmUgdXAgdG8gYSA2eCBzcGVlZC11cCBpbiBpbmZlcmVuY2Ugc3BlZWQgd2hpbGUgcmV0YWluaW5nIGNvbXBhcmFibGUgcGVyZm9ybWFuY2UuIFRoZSBlbXBpcmljYWwgYW5hbHlzaXMgd2UgcHJlc2VudCBtYXkgcHJvdmlkZSBndWlkZWxpbmVzIGZvciBmdXR1cmUgcmVzZWFyY2ggc2Vla2luZyB0byBkZXZlbG9wIG9yIGRlcGxveSBtb3JlIGVmZmljaWVudCBub24tcGFyYW1ldHJpYyBOTE1zLiIsLE5MTSxVbnJlbGVhc2VkLCJVbml0ZWQgU3RhdGVzIG9mIEFtZXJpY2EsVW5pdGVkIFN0YXRlcyBvZiBBbWVyaWNhIiwsLCwxLjAsLDIwMjYtMDUtMjUgMTI6MTQ6MjYrMDA6MDAsLCwsLCwiQWNhZGVtaWEsQWNhZGVtaWEiLCwsLCxPcGVuIHNvdXJjZSxNSVQgZm9yIGNvZGU6IGh0dHBzOi8vZ2l0aHViLmNvbS9qeGhlL2VmZmljaWVudC1rbm5sbSwsLCwsLDM4OC4yODk0NDYzOTc5NTk5LE9wZXJhdGlvbiBjb3VudGluZywsLCwsTm8KU3BlZWNobWF0aWNzIEVuaGFuY2VkLFNwZWVjaCwiU3BlZWNoLXRvLXRleHQsU3BlZWNoIHJlY29nbml0aW9uIChBU1IpIixTcGVlY2htYXRpY3MsLDIwMjEtMDktMDcsIkVuaGFuY2VkIC0gd2hlbiB1bmJlYXRhYmxlIGFjY3VyYWN5IGlzIGEgbXVzdC1oYXZlLCBvdXIgRW5oYW5jZWQgbW9kZWwgcHJvdmlkZXMgYmVzdC1pbi1jbGFzcyBhY2N1cmFjeSBhY3Jvc3MgYWxsIG9mIG91ciBsYW5ndWFnZXMiLGh0dHBzOi8vZG9jcy1iZXRhLmludGVybmFsLnNwZWVjaG1hdGljcy5jb20vcmVsZWFzZS1ub3Rlcy9iYXRjaC1zYWFzLXJlbGVhc2Utbm90ZXMjMjAyMi0wMy0xNiwsLCwsLCwsLCwsLCwsVW5rbm93biwiTmV3IGxhbmd1YWdlIHBhY2tzIGZvciBhbGwgMzEgbGFuZ3VhZ2UgbW9kZWwuIEJ5IGRlZmF1bHQsIGEgbGFuZ3VhZ2UgcGFjayB3aWxsIGNvbnRhaW4gYSBzdGFuZGFyZCBhbmQgZW5oYW5jZWQgbW9kZWwgZm9yIGFsbCAzMSBsYW5ndWFnZXMuIFRoZSBzdGFuZGFyZCBtb2RlbCBpcyBub3cgYXZhaWxhYmxlIHRvIHVzZSwgd2l0aCBubyB1c2VyIGNoYW5nZSByZXF1aXJlZC4gVGhlIGVuaGFuY2VkIG1vZGVsIHdpbGwgYmUgcmVsZWFzZWQgaW4gU2VwdGVtYmVyLiBQbGVhc2Ugc2VlIHRoZSBBUEkgaG93LXRvIGd1aWRlIGZvciBob3cgdG8gcmVxdWVzdCB0aGUgZW5oYW5jZWQgbW9kZWwgdG8gcHJlcGFyZSB5b3VyIGludGVncmF0aW9uIGluIGFkdmFuY2UiLCwsQVBJIGFjY2VzcyxVbml0ZWQgS2luZ2RvbSBvZiBHcmVhdCBCcml0YWluIGFuZCBOb3J0aGVybiBJcmVsYW5kLCwsLCwsMjAyNS0xMS0yOCAxMTo1Mzo0NCswMDowMCwsLCwsLEluZHVzdHJ5LCwsLCxVbnJlbGVhc2VkLCwsLCwsLCwsLCwsLE5vClBlcm11dGVGb3JtZXIsTGFuZ3VhZ2UsTGFuZ3VhZ2UgbW9kZWxpbmcsUGVraW5nIFVuaXZlcnNpdHksUGVuZyBDaGVuLDIwMjEtMDktMDYsUGVybXV0ZUZvcm1lcjogRWZmaWNpZW50IFJlbGF0aXZlIFBvc2l0aW9uIEVuY29kaW5nIGZvciBMb25nIFNlcXVlbmNlcyxodHRwczovL2FyeGl2Lm9yZy9hYnMvMjEwOS4wMjM3NywyMy4wLFNPVEEgaW1wcm92ZW1lbnQsIiIiUmVzdWx0cyBzaG93IHRoYXQgUGVybXV0ZUZvcm1lciB1bmlmb3JtbHkgaW1wcm92ZXMgdGhlIHBlcmZvcm1hbmNlIG9mIFBlcmZvcm1lciwgYWNjZWxlcmF0ZXMgY29udmVyZ2VuY2UsIGFuZCBhY2hpZXZlcyBzdGF0ZS1vZi10aGUtYXJ0IG9uIHNvbWUgdGFza3MuIiIKCiIiV2UgY29uZHVjdCBleHRlbnNpdmUgZXhwZXJpbWVudHMgdG8gZXZhbHVhdGUgUGVybXV0ZUZvcm1lci4gSXQgYWNoaWV2ZXMgc3Ryb25nIGVtcGlyaWNhbCBwZXJmb3JtYW5jZSBhbmQgb2J0YWlucyBzdGF0ZS1vZi10aGUtYXJ0IG9uIExvbmctUmFuZ2UgQXJlbmEsIGEgYmVuY2htYXJrIGZvciBlZmZpY2llbnQgVHJhbnNmb3JtZXJzLiBJdCBhbHNvIGltcHJvdmVzIHRoZSBwZXJmb3JtYW5jZSBvZiBQZXJmb3JtZXIgb24gbGFuZ3VhZ2UgbW9kZWxpbmcKdGFza3MgbGlrZSBXaWtpVGV4dC0xMDMiIiIsMTQ5Njk3MDI0LjAsIlBhcmFtZXRlcml6YXRpb24gYXBwZWFycyB0byBiZSBzaW1pbGFyIHRvIGEgdmFuaWxsYSB0cmFuc2Zvcm1lci4gNiBsYXllcnMsIGhpZGRlbiBkaW1lbnNpb24gb2YgNTEyLCBmZWVkIGZvcndhcmQgZGltZW5zaW9uIG9mIDEwMjQsIDggYXR0ZW50aW9uIGhlYWRzLiBUaGlzIHdvdWxkIGltcGx5IDIwLDQ0NywyMzIgcGFyYW1ldGVycyB3aXRob3V0IGVtYmVkZGluZyB3ZWlnaHRzLCBhbmQgNTEyKnZvY2FiX3NpemUgZW1iZWRkaW5nIHdlaWdodHMgKGFzc3VtaW5nIHRpZWQgZW1iZWRkaW5nIGFuZCB1bmVtYmVkZGluZyBwcm9qZWN0aW9ucykKClRoZXkgYXBwZWFyIHRvIHVzZSB3b3JkLWxldmVsIHRva2VuaXphdGlvbjogIiJXZSBldmFsdWF0ZSB1bmlkaXJlY3Rpb25hbCBQZXJtdXRlRm9ybWVyIG9uIFdpa2lUZXh0LTEwMyAoTWVyaXR5IGV0IGFsLiwgMjAxNykuIEl0IGlzIGEgbGFuZ3VhZ2UgbW9kZWxpbmcgZGF0YXNldCB3aXRoIGFib3V0IDEwMyBtaWxsaW9uIHRva2VucywiIiBhbmQgSSBjb25maXJtZWQgdGhhdCB3b3JkLWxldmVsIHRva2VuaXphdGlvbiByZXN1bHRzIGluIGFib3V0IDEwMk0gd29yZHMgYWNyb3NzIHRyYWluLXRlc3QtdmFsaWRhdGlvbi4KCklmIHRoaXMgaXMgdGhlIGNhc2UsIHRoZXJlIGFyZSAyNjcsNzM1IHVuaXF1ZSB3b3Jkcywgc28gdGhlIGVtYmVkZGluZyBsYXllciBhbG9uZSB3b3VsZCBiZSAxMzcsMDgwLDMyMCBwYXJhbWV0ZXJzLCBmb3IgYSB0b3RhbCBvZiAxNDksNjk3LDAyNC4iLDIuNzc1ZSsxOCwiNiAqICgzMCAqIDEwM00pICogMTQ5LDY5NywwMjQgPSAyLjc3NWUxOAoKVGhpcyBzZWVtcyBhIGJpdCBzbWFsbCByZWxhdGl2ZSB0byB0aGVpciBzdGF0ZW1lbnQ6ICIiSXQgdGFrZXMgYWJvdXQgMTAgZGF5cyBvbiA4IFYxMDAgR1BVcyB0byBnZXQgYWxsIHRoZSBmaWd1cmVzIGluIHRoaXMgcGFwZXIiIiB3aGljaCBzdWdnZXN0cyBhYm91dCAyLjdlMjAgRkxPUHMgYXQgMzAlIE1GVS4KClRhYmxlIDIgaW5kaWNhdGVzIHRoYXQgUGVyZm9ybWVyIGFuZCBQZXJtdXRlRm9ybWVyIHRha2UgMC4yM3ggdG8gMC41OHggYXMgbG9uZyB0byB0cmFpbiBhcyBhIFRyYW5zZm9ybWVyIG1vZGVsLiBGaWd1cmUgMiBhcHBlYXJzIHRvIGJlIHRoZSBtb3N0IGNvbXB1dGUgaW50ZW5zaXZlIGZpZ3VyZSwgYW5kIHdvdWxkIHRha2UgYWJvdXQgNCAqICgyLjc3NWUxOCkgKyAxICogKDIuNzc1ZTE4IC8gMC4zNjUpID0gMS45ZTE5IEZMT1BzLiAiLDEwMzAwMDAwMCxXaWtpVGV4dC0xMDMgaXMgYWJvdXQgMTAzTSB0b2tlbnMsLFJ1bm5pbmcgYWxsIGNvZGUgbmVlZGVkIHRvIHByb2R1Y2UgcGxvdHMgdG9vayBhYm91dCAxMCBkYXlzIG9uIDggVjEwMHMsTlZJRElBIFYxMDAsLFNwZWN1bGF0aXZlLCJBIHJlY2VudCB2YXJpYXRpb24gb2YgVHJhbnNmb3JtZXIsIFBlcmZvcm1lciwgc2NhbGVzIFRyYW5zZm9ybWVyIHRvIGxvbmdlciBzZXF1ZW5jZXMgd2l0aCBhIGxpbmVhciBhdHRlbnRpb24gbWVjaGFuaXNtLiBIb3dldmVyLCBpdCBpcyBub3QgY29tcGF0aWJsZSB3aXRoIHJlbGF0aXZlIHBvc2l0aW9uIGVuY29kaW5nLCB3aGljaCBoYXMgYWR2YW50YWdlcyBvdmVyIGFic29sdXRlIHBvc2l0aW9uIGVuY29kaW5nLiBJbiB0aGlzIHBhcGVyLCB3ZSBkaXNjdXNzIHBvc3NpYmxlIHdheXMgdG8gYWRkIHJlbGF0aXZlIHBvc2l0aW9uIGVuY29kaW5nIHRvIFBlcmZvcm1lci4gQmFzZWQgb24gdGhlIGFuYWx5c2lzLCB3ZSBwcm9wb3NlIFBlcm11dGVGb3JtZXIsIGEgUGVyZm9ybWVyLWJhc2VkIG1vZGVsIHdpdGggcmVsYXRpdmUgcG9zaXRpb24gZW5jb2RpbmcgdGhhdCBzY2FsZXMgbGluZWFybHkgb24gbG9uZyBzZXF1ZW5jZXMuIFBlcm11dGVGb3JtZXIgYXBwbGllcyBwb3NpdGlvbi1kZXBlbmRlbnQgdHJhbnNmb3JtYXRpb24gb24gcXVlcmllcyBhbmQga2V5cyB0byBlbmNvZGUgcG9zaXRpb25hbCBpbmZvcm1hdGlvbiBpbnRvIHRoZSBhdHRlbnRpb24gbW9kdWxlLiBUaGlzIHRyYW5zZm9ybWF0aW9uIGlzIGNhcmVmdWxseSBjcmFmdGVkIHNvIHRoYXQgdGhlIGZpbmFsIG91dHB1dCBvZiBzZWxmLWF0dGVudGlvbiBpcyBub3QgYWZmZWN0ZWQgYnkgYWJzb2x1dGUgcG9zaXRpb25zIG9mIHRva2Vucy4gUGVybXV0ZUZvcm1lciBpbnRyb2R1Y2VzIG5lZ2xpZ2libGUgY29tcHV0YXRpb25hbCBvdmVyaGVhZCBieSBkZXNpZ24gdGhhdCBpdCBydW5zIGFzIGZhc3QgYXMgUGVyZm9ybWVyLiBXZSBldmFsdWF0ZSBQZXJtdXRlRm9ybWVyIG9uIExvbmctUmFuZ2UgQXJlbmEsIGEgZGF0YXNldCBmb3IgbG9uZyBzZXF1ZW5jZXMsIGFzIHdlbGwgYXMgV2lraVRleHQtMTAzLCBhIGxhbmd1YWdlIG1vZGVsaW5nIGRhdGFzZXQuIFRoZSBleHBlcmltZW50cyBzaG93IHRoYXQgUGVybXV0ZUZvcm1lciB1bmlmb3JtbHkgaW1wcm92ZXMgdGhlIHBlcmZvcm1hbmNlIG9mIFBlcmZvcm1lciB3aXRoIGFsbW9zdCBubyBjb21wdXRhdGlvbmFsIG92ZXJoZWFkIGFuZCBvdXRwZXJmb3JtcyB2YW5pbGxhIFRyYW5zZm9ybWVyIG9uIG1vc3Qgb2YgdGhlIHRhc2tzLiIsMzAuMCxQZXJtdXRlRm9ybWVyLFVucmVsZWFzZWQsQ2hpbmEsLCwsOC4wLCwyMDI2LTA1LTI1IDEyOjE0OjI1KzAwOjAwLCwsLCwsQWNhZGVtaWEsLCwsLE9wZW4gc291cmNlLG5vIHNwZWNpZmljIGxpY2Vuc2UuIHRyYWluaW5nIGNvZGU6IGh0dHBzOi8vZ2l0aHViLmNvbS9jcGNwMTk5OC9QZXJtdXRlRm9ybWVyL3RyZWUvbWFzdGVyL2xhbmd1YWdlX21vZGVsICwsLCwsLDQ4NDYuMTc2MDQ0MTEyNTMsT3BlcmF0aW9uIGNvdW50aW5nLCwsLCxObwpSTlMtUk5OLExhbmd1YWdlLExhbmd1YWdlIG1vZGVsaW5nLFVuaXZlcnNpdHkgb2YgTm90cmUgRGFtZSwiQnJpYW4gRHVTZWxsLCBEYXZpZCBDaGlhbmciLDIwMjEtMDktMDUsTGVhcm5pbmcgSGllcmFyY2hpY2FsIFN0cnVjdHVyZXMgd2l0aCBEaWZmZXJlbnRpYWJsZSBOb25kZXRlcm1pbmlzdGljIFN0YWNrcyxodHRwczovL2FyeGl2Lm9yZy9hYnMvMjEwOS4wMTk4MiwxOS4wLCwsNTc1MTg5Mi4wLFRhYmxlIDEsLCJGTE9QcyBwZXIgZXBvY2ggaXMgcG9zc2libHkgY2FsY3VsYWJsZSwgYnV0IHRoZXkgZG9uJ3Qgc2F5IGhvdyBtYW55IGVwb2NocywganVzdCB0aGF0IHRoZXkgc3RvcHBlZCBhZnRlciAyIHdpdGhvdXQgaW1wcm92ZW1lbnQuIiwsIlBlbm4gVHJlZUJhbmsncyB0cmFpbmluZyBzcGxpdCBoYXMgOTEyLDM0NCB0b2tlbnMuIiwsLCwsQ29uZmlkZW50LCJMZWFybmluZyBoaWVyYXJjaGljYWwgc3RydWN0dXJlcyBpbiBzZXF1ZW50aWFsIGRhdGEgLS0gZnJvbSBzaW1wbGUgYWxnb3JpdGhtaWMgcGF0dGVybnMgdG8gbmF0dXJhbCBsYW5ndWFnZSAtLSBpbiBhIHJlbGlhYmxlLCBnZW5lcmFsaXphYmxlIHdheSByZW1haW5zIGEgY2hhbGxlbmdpbmcgcHJvYmxlbSBmb3IgbmV1cmFsIGxhbmd1YWdlIG1vZGVscy4gUGFzdCB3b3JrIGhhcyBzaG93biB0aGF0IHJlY3VycmVudCBuZXVyYWwgbmV0d29ya3MgKFJOTnMpIHN0cnVnZ2xlIHRvIGdlbmVyYWxpemUgb24gaGVsZC1vdXQgYWxnb3JpdGhtaWMgb3Igc3ludGFjdGljIHBhdHRlcm5zIHdpdGhvdXQgc3VwZXJ2aXNpb24gb3Igc29tZSBpbmR1Y3RpdmUgYmlhcy4gVG8gcmVtZWR5IHRoaXMsIG1hbnkgcGFwZXJzIGhhdmUgZXhwbG9yZWQgYXVnbWVudGluZyBSTk5zIHdpdGggdmFyaW91cyBkaWZmZXJlbnRpYWJsZSBzdGFja3MsIGJ5IGFuYWxvZ3kgd2l0aCBmaW5pdGUgYXV0b21hdGEgYW5kIHB1c2hkb3duIGF1dG9tYXRhIChQREFzKS4gSW4gdGhpcyBwYXBlciwgd2UgaW1wcm92ZSB0aGUgcGVyZm9ybWFuY2Ugb2Ygb3VyIHJlY2VudGx5IHByb3Bvc2VkIE5vbmRldGVybWluaXN0aWMgU3RhY2sgUk5OIChOUy1STk4pLCB3aGljaCB1c2VzIGEgZGlmZmVyZW50aWFibGUgZGF0YSBzdHJ1Y3R1cmUgdGhhdCBzaW11bGF0ZXMgYSBub25kZXRlcm1pbmlzdGljIFBEQSwgd2l0aCB0d28gaW1wb3J0YW50IGNoYW5nZXMuIEZpcnN0LCB0aGUgbW9kZWwgbm93IGFzc2lnbnMgdW5ub3JtYWxpemVkIHBvc2l0aXZlIHdlaWdodHMgaW5zdGVhZCBvZiBwcm9iYWJpbGl0aWVzIHRvIHN0YWNrIGFjdGlvbnMsIGFuZCB3ZSBwcm92aWRlIGFuIGFuYWx5c2lzIG9mIHdoeSB0aGlzIGltcHJvdmVzIHRyYWluaW5nLiBTZWNvbmQsIHRoZSBtb2RlbCBjYW4gZGlyZWN0bHkgb2JzZXJ2ZSB0aGUgc3RhdGUgb2YgdGhlIHVuZGVybHlpbmcgUERBLiBPdXIgbW9kZWwgYWNoaWV2ZXMgbG93ZXIgY3Jvc3MtZW50cm9weSB0aGFuIGFsbCBwcmV2aW91cyBzdGFjayBSTk5zIG9uIGZpdmUgY29udGV4dC1mcmVlIGxhbmd1YWdlIG1vZGVsaW5nIHRhc2tzICh3aXRoaW4gMC4wNSBuYXRzIG9mIHRoZSBpbmZvcm1hdGlvbi10aGVvcmV0aWMgbG93ZXIgYm91bmQpLCBpbmNsdWRpbmcgYSB0YXNrIG9uIHdoaWNoIHRoZSBOUy1STk4gcHJldmlvdXNseSBmYWlsZWQgdG8gb3V0cGVyZm9ybSBhIGRldGVybWluaXN0aWMgc3RhY2sgUk5OIGJhc2VsaW5lLiBGaW5hbGx5LCB3ZSBwcm9wb3NlIGEgcmVzdHJpY3RlZCB2ZXJzaW9uIG9mIHRoZSBOUy1STk4gdGhhdCBpbmNyZW1lbnRhbGx5IHByb2Nlc3NlcyBpbmZpbml0ZWx5IGxvbmcgc2VxdWVuY2VzLCBhbmQgd2UgcHJlc2VudCBsYW5ndWFnZSBtb2RlbGluZyByZXN1bHRzIG9uIHRoZSBQZW5uIFRyZWViYW5rLiIsMTAwLjAsUk5TLVJOTixVbnJlbGVhc2VkLFVuaXRlZCBTdGF0ZXMgb2YgQW1lcmljYSwsLCwsLDIwMjYtMDUtMjUgMTI6MTQ6MjYrMDA6MDAsLCwsMTEyMC4wLCJTZXF1ZW5jZSBsZW5ndGggMzUsIG1pbmliYXRjaGVzIG9mIDMyIixBY2FkZW1pYSwsLCwsT3BlbiAobm9uLWNvbW1lcmNpYWwpLCJjb2RlIGhlcmUsIHVuY2xlYXIgbGljZW5zZToKaHR0cHM6Ly9naXRodWIuY29tL2JkdXNlbGwvbm9uZGV0ZXJtaW5pc3RpYy1zdGFjay1ybm4iLCwsLCwsLCwsLCwsTm8KTUVCLCJTZWFyY2gsTGFuZ3VhZ2UiLFNlYXJjaCxNaWNyb3NvZnQsIlcgTGl1LCBaIFdhbmcsIFggTGl1LCBOIFplbmcsIFkgTGl1LCBGRSBBbHNhYWRpIiwyMDIxLTA5LTA0LE1ha2UgRXZlcnkgZmVhdHVyZSBCaW5hcnk6IEEgMTM1QiBwYXJhbWV0ZXIgc3BhcnNlIG5ldXJhbCBuZXR3b3JrIGZvciBtYXNzaXZlbHkgaW1wcm92ZWQgc2VhcmNoIHJlbGV2YW5jZSxodHRwczovL3d3dy5taWNyb3NvZnQuY29tL2VuLXVzL3Jlc2VhcmNoL2Jsb2cvbWFrZS1ldmVyeS1mZWF0dXJlLWJpbmFyeS1hLTEzNWItcGFyYW1ldGVyLXNwYXJzZS1uZXVyYWwtbmV0d29yay1mb3ItbWFzc2l2ZWx5LWltcHJvdmVkLXNlYXJjaC1yZWxldmFuY2UvLDI2LjAsU2lnbmlmaWNhbnQgdXNlLCIiIk1FQiBpcyBydW5uaW5nIGluIHByb2R1Y3Rpb24gZm9yIDEwMCBwZXJjZW50IG9mIEJpbmcgc2VhcmNoZXMsIGluIGFsbCByZWdpb25zIGFuZCBsYW5ndWFnZXMuIiIiLDEzNTAwMDAwMDAwMC4wLFNlZSBwYXBlciB0aXRsZSwsLDUwMDAwMDAwMDAwMCwiIiJNRUIgdXNlcyB0aHJlZSB5ZWFycyBvZiBzZWFyY2ggbG9ncyBmcm9tIEJpbmcgYXMgdHJhaW5pbmcgZGF0YS4iIiBUT0RPIGNvbnZlcnQiLCwsLCxDb25maWRlbnQsIlJlY2VudGx5LCBUcmFuc2Zvcm1lci1iYXNlZCBkZWVwIGxlYXJuaW5nIG1vZGVscyBsaWtlIEdQVC0zIGhhdmUgYmVlbiBnZXR0aW5nIGEgbG90IG9mIGF0dGVudGlvbiBpbiB0aGUgbWFjaGluZSBsZWFybmluZyB3b3JsZC4gVGhlc2UgbW9kZWxzIGV4Y2VsIGF0IHVuZGVyc3RhbmRpbmcgc2VtYW50aWMgcmVsYXRpb25zaGlwcywgYW5kIHRoZXkgaGF2ZSBjb250cmlidXRlZCB0byBsYXJnZSBpbXByb3ZlbWVudHMgaW4gTWljcm9zb2Z0IEJpbmfigJlzIHNlYXJjaCBleHBlcmllbmNlIGFuZCBzdXJwYXNzaW5nIGh1bWFuIHBlcmZvcm1hbmNlIG9uIHRoZSBTdXBlckdMVUUgYWNhZGVtaWMgYmVuY2htYXJrLiBIb3dldmVyLCB0aGVzZSBtb2RlbHMgY2FuIGZhaWwgdG8gY2FwdHVyZSBtb3JlIG51YW5jZWQgcmVsYXRpb25zaGlwcyBiZXR3ZWVuIHF1ZXJ5IGFuZCBkb2N1bWVudCB0ZXJtcyBiZXlvbmQgcHVyZSBzZW1hbnRpY3MuCgpJbiB0aGlzIGJsb2cgcG9zdCwgd2UgYXJlIGludHJvZHVjaW5nIOKAnE1ha2UgRXZlcnkgZmVhdHVyZSBCaW5hcnnigJ0gKE1FQiksIGEgbGFyZ2Utc2NhbGUgc3BhcnNlIG1vZGVsIHRoYXQgY29tcGxlbWVudHMgb3VyIHByb2R1Y3Rpb24gVHJhbnNmb3JtZXIgbW9kZWxzIHRvIGltcHJvdmUgc2VhcmNoIHJlbGV2YW5jZSBmb3IgTWljcm9zb2Z0IGN1c3RvbWVycyB1c2luZyBBSSBhdCBTY2FsZS4gVG8gbWFrZSBzZWFyY2ggbW9yZSBhY2N1cmF0ZSBhbmQgZHluYW1pYywgTUVCIGJldHRlciBoYXJuZXNzZXMgdGhlIHBvd2VyIG9mIGxhcmdlIGRhdGEgYW5kIGFsbG93cyBmb3IgYW4gaW5wdXQgZmVhdHVyZSBzcGFjZSB3aXRoIG92ZXIgMjAwIGJpbGxpb24gYmluYXJ5IGZlYXR1cmVzIHRoYXQgcmVmbGVjdCB0aGUgc3VidGxlIHJlbGF0aW9uc2hpcHMgYmV0d2VlbiBzZWFyY2ggcXVlcmllcyBhbmQgZG9jdW1lbnRzLiIsLCxIb3N0ZWQgYWNjZXNzIChubyBBUEkpLFVuaXRlZCBTdGF0ZXMgb2YgQW1lcmljYSwsLCwsLDIwMjUtMTEtMjggMTE6NTM6NDQrMDA6MDAsLCwsLCxJbmR1c3RyeSwsLCwsVW5yZWxlYXNlZCwiIiJNRUIgaXMgcnVubmluZyBpbiBwcm9kdWN0aW9uIGZvciAxMDAgcGVyY2VudCBvZiBCaW5nIHNlYXJjaGVzLCBpbiBhbGwgcmVnaW9ucyBhbmQgbGFuZ3VhZ2VzLiBJdCBpcyB0aGUgbGFyZ2VzdCB1bml2ZXJzYWwgbW9kZWwgd2XigJlyZSBzZXJ2aW5nIGF0IE1pY3Jvc29mdCIiIiwsLCwsLCwsLCwsLE5vCkZMQU4gMTM3QixMYW5ndWFnZSwiTGFuZ3VhZ2UgbW9kZWxpbmcsUXVlc3Rpb24gYW5zd2VyaW5nLExhbmd1YWdlIG1vZGVsaW5nL2dlbmVyYXRpb24iLEdvb2dsZSBSZXNlYXJjaCwiSmFzb24gV2VpLCBNYWFydGVuIEJvc21hLCBWaW5jZW50IFkuIFpoYW8sIEtlbHZpbiBHdXUsIEFkYW1zIFdlaSBZdSwgQnJpYW4gTGVzdGVyLCBOYW4gRHUsIEFuZHJldyBNLiBEYWksIGFuZCBRdW9jIFYuIExlIiwyMDIxLTA5LTAzLEZpbmV0dW5lZCBMYW5ndWFnZSBNb2RlbHMgQXJlIFplcm8tU2hvdCBMZWFybmVycyxodHRwczovL2FyeGl2Lm9yZy9hYnMvMjEwOS4wMTY1Miw1MDExLjAsIkhpZ2hseSBjaXRlZCxTT1RBIGltcHJvdmVtZW50IiwiQWJzdHJhY3Q6IAoiIkZMQU4gc3Vic3RhbnRpYWxseSBpbXByb3ZlcyB0aGUgcGVyZm9ybWFuY2Ugb2YgaXRzIHVubW9kaWZpZWQgY291bnRlcnBhcnQgYW5kIHN1cnBhc3NlcyB6ZXJvLXNob3QgMTc1QiBHUFQtMyBvbiAyMCBvZiAyNSBkYXRhc2V0cyB0aGF0IHdlIGV2YWx1YXRlLiIiCgoiIkZMQU4gZXZlbiBvdXRwZXJmb3JtcyBmZXctc2hvdCBHUFQtMyBieSBhIGxhcmdlIG1hcmdpbiBvbiBBTkxJLCBSVEUsIEJvb2xRLCBBSTItQVJDLCBPcGVuYm9va1FBLCBhbmQgU3RvcnlDbG96ZSIiCgpTT1RBIGlzIHJlcG9ydGVkIGFtb25nIHVuc3VwZXJ2aXNlZCBtb2RlbHMiLDEzNzAwMDAwMDAwMC4wLCJBYnN0cmFjdDoKIiJXZSB0YWtlIGEgMTM3QiBwYXJhbWV0ZXIgcHJldHJhaW5lZCBsYW5ndWFnZSBtb2RlbCBhbmQgaW5zdHJ1Y3Rpb24gdHVuZSBpdCBvbiBvdmVyIDYwIE5MUCBkYXRhc2V0cyB2ZXJiYWxpemVkIHZpYSBuYXR1cmFsIGxhbmd1YWdlIGluc3RydWN0aW9uIHRlbXBsYXRlcy4gV2UgZXZhbHVhdGUgdGhpcyBpbnN0cnVjdGlvbi10dW5lZCBtb2RlbCwgd2hpY2ggd2UgY2FsbCBGTEFOLCBvbiB1bnNlZW4gdGFzayB0eXBlcy4iIgoKTWFueSBtb2RlbHMgc2VlbSB0byBiZSB1c2luZyB0aGUgc2FtZSAxMzdCIGJhc2UgdHJhbnNmb3JtZXIgbW9kZWw/IiwyLjA0N2UrMjQsIkZyb20gc2VjdGlvbiAyLjQ6IFByZXRyYWluaW5nIHdhcyBkb25lIG92ZXIgMi40OVQgdG9rZW5zLgo2ICogMi40OVQgKiAxMzdCID0gMi4wNDdlMjQgCkFsc28sICIiaW5zdHJ1Y3Rpb24gdHVuaW5nIHRha2VzIGFyb3VuZCA2MCBob3VycyBvbiBhIFRQVXYzIHdpdGggMTI4IGNvcmVzLiIiIDEyOCBUUFV2MyBjb3JlcyA9IDY0IFRQVXYzIGNoaXBzLiBFbnZpcm9ubWVudGFsIGNvbnNpZGVyYXRpb25zIHNlY3Rpb24gY2xhaW1zIHRoaXMgdG9vayBsZXNzIHRoYW4gMiUgb2YgdG90YWwgdGltZQoxLjIzZTE0ICogNjQgKiA2MCAqIDM2MDAgKiAwLjMgPSA1LjEwZTIwIiwyNDkwMDAwMDAwMDAwLCIiIk1vZGVsIGFyY2hpdGVjdHVyZSBhbmQgcHJldHJhaW5pbmcuIEluIG91ciBleHBlcmltZW50cywgd2UgdXNlIExhTURBLVBULCBhIGRlbnNlIGxlZnQtdG8tcmlnaHQsIGRlY29kZXItb25seSB0cmFuc2Zvcm1lciBsYW5ndWFnZSBtb2RlbCBvZiAxMzdCIHBhcmFtZXRlcnMgKFRob3BwaWxhbiBldCBhbC4sIDIwMjIpLiBUaGlzIG1vZGVsIGlzIHByZXRyYWluZWQgb24gYSBjb2xsZWN0aW9uIG9mIHdlYiBkb2N1bWVudHMgKGluY2x1ZGluZyB0aG9zZSB3aXRoIGNvbXB1dGVyIGNvZGUpLCBkaWFsb2cgZGF0YSwgYW5kIFdpa2lwZWRpYSwgdG9rZW5pemVkIGludG8gMi40OVQgQlBFIHRva2VucyB3aXRoIGEgMzJrIHZvY2FidWxhcnkgdXNpbmcgdGhlICBTZW50ZW5jZVBpZWNlIGxpYnJhcnkgKEt1ZG8gJiBSaWNoYXJkc29uLCAyMDE4KS4gQXJvdW5kIDEwJSBvZiB0aGUgcHJldHJhaW5pbmcgZGF0YSB3YXMgbm9uLUVuZ2xpc2guIE5vdGUgdGhhdCBMYU1EQS1QVCBvbmx5IGhhcyBsYW5ndWFnZSBtb2RlbCBwcmV0cmFpbmluZyAoYy5mLiBMYU1EQSwgd2hpY2ggd2FzIGZpbmV0dW5lZCBmb3IgZGlhbG9nKS4iIiIsLCxHb29nbGUgVFBVIHYzLFNlbGYtc3VwZXJ2aXNlZCBsZWFybmluZyxDb25maWRlbnQsIlRoaXMgcGFwZXIgZXhwbG9yZXMgYSBzaW1wbGUgbWV0aG9kIGZvciBpbXByb3ZpbmcgdGhlIHplcm8tc2hvdCBsZWFybmluZyBhYmlsaXRpZXMgb2YgbGFuZ3VhZ2UgbW9kZWxzLiBXZSBzaG93IHRoYXQgaW5zdHJ1Y3Rpb24gdHVuaW5n4oCUZmluZXR1bmluZyBsYW5ndWFnZSBtb2RlbHMgb24gYSBjb2xsZWN0aW9uIG9mIGRhdGFzZXRzIGRlc2NyaWJlZCB2aWEgaW5zdHJ1Y3Rpb25z4oCUc3Vic3RhbnRpYWxseSBpbXByb3ZlcyB6ZXJvc2hvdCBwZXJmb3JtYW5jZSBvbiB1bnNlZW4gdGFza3MuIFdlIHRha2UgYSAxMzdCIHBhcmFtZXRlciBwcmV0cmFpbmVkIGxhbmd1YWdlIG1vZGVsIGFuZCBpbnN0cnVjdGlvbiB0dW5lIGl0IG9uIG92ZXIgNjAgTkxQIGRhdGFzZXRzIHZlcmJhbGl6ZWQgdmlhIG5hdHVyYWwgbGFuZ3VhZ2UgaW5zdHJ1Y3Rpb24gdGVtcGxhdGVzLiBXZSBldmFsdWF0ZSB0aGlzIGluc3RydWN0aW9uLXR1bmVkIG1vZGVsLCB3aGljaCB3ZSBjYWxsIEZMQU4sIG9uIHVuc2VlbiB0YXNrIHR5cGVzLiBGTEFOIHN1YnN0YW50aWFsbHkgaW1wcm92ZXMgdGhlIHBlcmZvcm1hbmNlIG9mIGl0cyB1bm1vZGlmaWVkIGNvdW50ZXJwYXJ0IGFuZCBzdXJwYXNzZXMgemVyby1zaG90IDE3NUIgR1BULTMgb24gMjAgb2YgMjUgZGF0YXNldHMgdGhhdCB3ZSBldmFsdWF0ZS4gRkxBTiBldmVuIG91dHBlcmZvcm1zIGZldy1zaG90IEdQVC0zIGJ5IGEgbGFyZ2UgbWFyZ2luIG9uIEFOTEksIFJURSwgQm9vbFEsIEFJMi1BUkMsIE9wZW5ib29rUUEsIGFuZCBTdG9yeUNsb3plLiBBYmxhdGlvbiBzdHVkaWVzIHJldmVhbCB0aGF0IG51bWJlciBvZiBmaW5ldHVuaW5nIGRhdGFzZXRzLCBtb2RlbCBzY2FsZSwgYW5kIG5hdHVyYWwgbGFuZ3VhZ2UgaW5zdHJ1Y3Rpb25z</x:v>
      </x:c>
    </x:row>
    <x:row r="226" ht="18" customHeight="1">
      <x:c r="A226" s="17" t="n">
        <x:v>221</x:v>
      </x:c>
      <x:c r="B226" s="17" t="n">
        <x:v>310</x:v>
      </x:c>
      <x:c r="C226" s="160" t="str">
        <x:v>IGFyZSBrZXkgdG8gdGhlIHN1Y2Nlc3Mgb2YgaW5zdHJ1Y3Rpb24gdHVuaW5nLiIsMS4wLCxVbnJlbGVhc2VkLFVuaXRlZCBTdGF0ZXMgb2YgQW1lcmljYSxMYU1EQSwsIiIiSW4gb3VyIGV4cGVyaW1lbnRzLCB3ZSB1c2UgTGFNREEtUFQsIGEgZGVuc2UgbGVmdC10by1yaWdodCwKZGVjb2Rlci1vbmx5IHRyYW5zZm9ybWVyIGxhbmd1YWdlIG1vZGVsIG9mIDEzN0IgcGFyYW1ldGVycyAoVGhvcHBpbGFuIGV0IGFsLiwgMjAyMikgWy4uLl0gTm90ZSB0aGF0IExhTURBLVBUIG9ubHkgaGFzIGxhbmd1YWdlIG1vZGVsIHByZXRyYWluaW5nIChjLmYuIExhTURBLCB3aGljaCB3YXMgZmluZXR1bmVkIGZvciBkaWFsb2cpLiIiIEluIG91ciBlbnRyeSBmb3IgTGFNREEgd2Ugb25seSBtZWFzdXJlZCBwcmUtdHJhaW5pbmcgY29tcHV0ZSwgc28gd2UganVzdCBzcGVjaWZ5IExhTURBIGFzIHRoZSBiYXNlIG1vZGVsIG9mIEZMQU4gMTM3Qi4iLCwsMjAyNi0wNS0yNSAxMjoxNDoyNyswMDowMCwsLCwsanVzdCBhIGZpbmV0dW5lLEluZHVzdHJ5LCwsLDM4NDAuMCxVbnJlbGVhc2VkLCxUcnVlLCwsLFRydWUsLE9wZXJhdGlvbiBjb3VudGluZywsLCwsTm8KUExVUy1STk4sQmlvbG9neSxQcm90ZWluIG9yIG51Y2xlb3RpZGUgbGFuZ3VhZ2UgbW9kZWwgKHBMTS9uTE0pLCJTZW91bCBOYXRpb25hbCBVbml2ZXJzaXR5LExHIEFJIFJlc2VhcmNoLE5BVkVSLEthbmd3b24gTmF0aW9uYWwgVW5pdmVyc2l0eSIsIlNlb253b28gTWluLCBTZXVuZ2h5dW4gUGFyaywgU2l3b24gS2ltLCBIeXVuLVNvbyBDaG9pLCBCeXVuZ2hhbiBMZWUsIFN1bmdyb2ggWW9vbiIsMjAyMS0wOS0wMyxQcmUtVHJhaW5pbmcgb2YgRGVlcCBCaWRpcmVjdGlvbmFsIFByb3RlaW4gU2VxdWVuY2UgUmVwcmVzZW50YXRpb25zIFdpdGggU3RydWN0dXJhbCBJbmZvcm1hdGlvbixodHRwczovL2llZWV4cGxvcmUuaWVlZS5vcmcvYWJzdHJhY3QvZG9jdW1lbnQvOTUyOTE5OCw2OS4wLCwsLCwsLCwiMTQsNjcwLDg2MCBwcm90ZWluIHNlcXVlbmNlcyDDlyAxNTAgYW1pbm8gYWNpZHMvc2VxdWVuY2UgPSAyLjIgYmlsbGlvbiBkYXRhcG9pbnRzIAooMi4yIMOXIDEwXjkgdG90YWwgdG9rZW5zKSIsLCwsLENvbmZpZGVudCwiQnJpZGdpbmcgdGhlIGV4cG9uZW50aWFsbHkgZ3Jvd2luZyBnYXAgYmV0d2VlbiB0aGUgbnVtYmVycyBvZiB1bmxhYmVsZWQgYW5kIGxhYmVsZWQgcHJvdGVpbiBzZXF1ZW5jZXMsIHNldmVyYWwgc3R1ZGllcyBhZG9wdGVkIHNlbWktc3VwZXJ2aXNlZCBsZWFybmluZyBmb3IgcHJvdGVpbiBzZXF1ZW5jZSBtb2RlbGluZy4gSW4gdGhlc2Ugc3R1ZGllcywgbW9kZWxzIHdlcmUgcHJlLXRyYWluZWQgd2l0aCBhIHN1YnN0YW50aWFsIGFtb3VudCBvZiB1bmxhYmVsZWQgZGF0YSwgYW5kIHRoZSByZXByZXNlbnRhdGlvbnMgd2VyZSB0cmFuc2ZlcnJlZCB0byB2YXJpb3VzIGRvd25zdHJlYW0gdGFza3MuIE1vc3QgcHJlLXRyYWluaW5nIG1ldGhvZHMgc29sZWx5IHJlbHkgb24gbGFuZ3VhZ2UgbW9kZWxpbmcgYW5kIG9mdGVuIGV4aGliaXQgbGltaXRlZCBwZXJmb3JtYW5jZS4gSW4gdGhpcyBwYXBlciwgd2UgaW50cm9kdWNlIGEgbm92ZWwgcHJlLXRyYWluaW5nIHNjaGVtZSBjYWxsZWQgUExVUyAsIHdoaWNoIHN0YW5kcyBmb3IgUCByb3RlaW4gc2VxdWVuY2UgcmVwcmVzZW50YXRpb25zIEwgZWFybmVkIFUgc2luZyBTIHRydWN0dXJhbCBpbmZvcm1hdGlvbi4gUExVUyBjb25zaXN0cyBvZiBtYXNrZWQgbGFuZ3VhZ2UgbW9kZWxpbmcgYW5kIGEgY29tcGxlbWVudGFyeSBwcm90ZWluLXNwZWNpZmljIHByZS10cmFpbmluZyB0YXNrLCBuYW1lbHkgc2FtZS1mYW1pbHkgcHJlZGljdGlvbi4gUExVUyBjYW4gYmUgdXNlZCB0byBwcmUtdHJhaW4gdmFyaW91cyBtb2RlbCBhcmNoaXRlY3R1cmVzLiBJbiB0aGlzIHdvcmssIHdlIHVzZSBQTFVTIHRvIHByZS10cmFpbiBhIGJpZGlyZWN0aW9uYWwgcmVjdXJyZW50IG5ldXJhbCBuZXR3b3JrIGFuZCByZWZlciB0byB0aGUgcmVzdWx0aW5nIG1vZGVsIGFzIFBMVVMtUk5OLiBPdXIgZXhwZXJpbWVudCByZXN1bHRzIGRlbW9uc3RyYXRlIHRoYXQgUExVUy1STk4gb3V0cGVyZm9ybXMgb3RoZXIgbW9kZWxzIG9mIHNpbWlsYXIgc2l6ZSBzb2xlbHkgcHJlLXRyYWluZWQgd2l0aCB0aGUgbGFuZ3VhZ2UgbW9kZWxpbmcgaW4gc2l4IG91dCBvZiBzZXZlbiB3aWRlbHkgdXNlZCBwcm90ZWluIGJpb2xvZ3kgdGFza3MuIEZ1cnRoZXJtb3JlLCB3ZSBwcmVzZW50IHRoZSByZXN1bHRzIGZyb20gb3VyIHF1YWxpdGF0aXZlIGludGVycHJldGF0aW9uIGFuYWx5c2VzIHRvIGlsbHVzdHJhdGUgdGhlIHN0cmVuZ3RocyBvZiBQTFVTLVJOTi4gUExVUyBwcm92aWRlcyBhIG5vdmVsIHdheSB0byBleHBsb2l0IGV2b2x1dGlvbmFyeSByZWxhdGlvbnNoaXBzIGFtb25nIHVubGFiZWxlZCBwcm90ZWlucyBhbmQgaXMgYnJvYWRseSBhcHBsaWNhYmxlIGFjcm9zcyBhIHZhcmlldHkgb2YgcHJvdGVpbiBiaW9sb2d5IHRhc2tzLiBXZSBleHBlY3QgdGhhdCB0aGUgZ2FwIGJldHdlZW4gdGhlIG51bWJlcnMgb2YgdW5sYWJlbGVkIGFuZCBsYWJlbGVkIHByb3RlaW5zIHdpbGwgY29udGludWUgdG8gZ3JvdyBleHBvbmVudGlhbGx5LCBhbmQgdGhlIHByb3Bvc2VkIHByZS10cmFpbmluZyBtZXRob2Qgd2lsbCBwbGF5IGEgbGFyZ2VyIHJvbGUuIEFsbCB0aGUgZGF0YSBhbmQgY29kZXMgdXNlZCBpbiB0aGlzIHN0dWR5IGFyZSBhdmFpbGFibGUgYXQgaHR0cHM6Ly9naXRodWIuY29tL21zd3pldXMvUExVUyAiLCwsLCJLb3JlYSAoUmVwdWJsaWMgb2YpLEtvcmVhIChSZXB1YmxpYyBvZiksS29yZWEgKFJlcHVibGljIG9mKSxLb3JlYSAoUmVwdWJsaWMgb2YpIiwsLCwsLDIwMjUtMTEtMjggMTE6NTM6NDQrMDA6MDAsLCwsLCwiQWNhZGVtaWEsSW5kdXN0cnksSW5kdXN0cnksQWNhZGVtaWEiLCwsLCwsLCwsLCwsLCwsLCwsCiRcaW5mdHkkLWZvcm1lciAoU00pLExhbmd1YWdlLExhbmd1YWdlIG1vZGVsaW5nL2dlbmVyYXRpb24sIlVuaXZlcnNpZGFkZSBkZSBMaXNib2EgKFVMaXNib2EpLERlZXBNaW5kIiwiUGVkcm8gSGVucmlxdWUgTWFydGlucywgWml0YSBNYXJpbmhvLCBBbmRyw6kgRi4gVC4gTWFydGlucyIsMjAyMS0wOS0wMSwkXGluZnR5JC1mb3JtZXI6IEluZmluaXRlIE1lbW9yeSBUcmFuc2Zvcm1lcixodHRwczovL2FyeGl2Lm9yZy9hYnMvMjEwOS4wMDMwMSwzMS4wLCwsMTI0MDAwMDAwLjAsYXNzdW1pbmcgc2FtZSBhcyB0aGUgYmFzZSBtb2RlbCBHUFQtMiBzbWFsbCwxLjJlKzIyLCI3LjkzNiDDlyAxMF4yMCBGTE9QIFtiYXNlIG1vZGVsIGNvbXB1dGUgZXN0aW1hdGlvbiwgIiJTcGVjdWxhdGl2ZSIiIGNvbmZpZGVuY2VdICsgMS40ODhlKzE3IEZMT1AgW2ZpbmUtdHVuZSBjb21wdXRlXSA9ICA3LjkzNzQ4OGUrMjAgRkxPUCIsMjAwMDAwMDAwLCwsLE5WSURJQSBHZUZvcmNlIFJUWCAyMDgwIFRpIDExR0IsLFNwZWN1bGF0aXZlLCJUcmFuc2Zvcm1lcnMgYXJlIHVuYWJsZSB0byBtb2RlbCBsb25nLXRlcm0gbWVtb3JpZXMgZWZmZWN0aXZlbHksIHNpbmNlIHRoZSBhbW91bnQgb2YgY29tcHV0YXRpb24gdGhleSBuZWVkIHRvIHBlcmZvcm0gZ3Jvd3Mgd2l0aCB0aGUgY29udGV4dCBsZW5ndGguIFdoaWxlIHZhcmlhdGlvbnMgb2YgZWZmaWNpZW50IHRyYW5zZm9ybWVycyBoYXZlIGJlZW4gcHJvcG9zZWQsIHRoZXkgYWxsIGhhdmUgYSBmaW5pdGUgbWVtb3J5IGNhcGFjaXR5IGFuZCBhcmUgZm9yY2VkIHRvIGRyb3Agb2xkIGluZm9ybWF0aW9uLiBJbiB0aGlzIHBhcGVyLCB3ZSBwcm9wb3NlIHRoZSBcaW5mdHktZm9ybWVyLCB3aGljaCBleHRlbmRzIHRoZSB2YW5pbGxhIHRyYW5zZm9ybWVyIHdpdGggYW4gdW5ib3VuZGVkIGxvbmctdGVybSBtZW1vcnkuIEJ5IG1ha2luZyB1c2Ugb2YgYSBjb250aW51b3VzLXNwYWNlIGF0dGVudGlvbiBtZWNoYW5pc20gdG8gYXR0ZW5kIG92ZXIgdGhlIGxvbmctdGVybSBtZW1vcnksIHRoZSBcaW5mdHktZm9ybWVyJ3MgYXR0ZW50aW9uIGNvbXBsZXhpdHkgYmVjb21lcyBpbmRlcGVuZGVudCBvZiB0aGUgY29udGV4dCBsZW5ndGgsIHRyYWRpbmcgb2ZmIG1lbW9yeSBsZW5ndGggd2l0aCBwcmVjaXNpb24uIEluIG9yZGVyIHRvIGNvbnRyb2wgd2hlcmUgcHJlY2lzaW9uIGlzIG1vcmUgaW1wb3J0YW50LCBcaW5mdHktZm9ybWVyIG1haW50YWlucyAiInN0aWNreSBtZW1vcmllcyIiIGJlaW5nIGFibGUgdG8gbW9kZWwgYXJiaXRyYXJpbHkgbG9uZyBjb250ZXh0cyB3aGlsZSBrZWVwaW5nIHRoZSBjb21wdXRhdGlvbiBidWRnZXQgZml4ZWQuIEV4cGVyaW1lbnRzIG9uIGEgc3ludGhldGljIHNvcnRpbmcgdGFzaywgbGFuZ3VhZ2UgbW9kZWxpbmcsIGFuZCBkb2N1bWVudCBncm91bmRlZCBkaWFsb2d1ZSBnZW5lcmF0aW9uIGRlbW9uc3RyYXRlIHRoZSBcaW5mdHktZm9ybWVyJ3MgYWJpbGl0eSB0byByZXRhaW4gaW5mb3JtYXRpb24gZnJvbSBsb25nIHNlcXVlbmNlcy4iLDEuMCwkXGluZnR5JC1mb3JtZXIgKFNNKSxVbnJlbGVhc2VkLCJQb3J0dWdhbCxVbml0ZWQgS2luZ2RvbSBvZiBHcmVhdCBCcml0YWluIGFuZCBOb3J0aGVybiBJcmVsYW5kIixHUFQtMiAoMTI0TSksMS40ODhlKzE3LCIiIlRvIHVuZGVyc3RhbmQgaWYgbG9uZy10ZXJtIG1lbW9yaWVzIGNhbiBiZSB1c2VkIHRvIGV4dGVuZCBhIHByZS10cmFpbmVkIGxhbmd1YWdlIG1vZGVsLCB3ZSBmaW5lLXR1bmUgR1BULTIgc21hbGwgKFJhZGZvcmQgZXQgYWwuLCAyMDE5KSBvbiBXaWtpdGV4dDEwMyAoTWVyaXR5IGV0IGFsLiwgMjAxNykgYW5kIGEgc3Vic2V0IG9mIFBHLTE5IChSYWUgZXQgYWwuLCAyMDE5KSBjb250YWluaW5nIHRoZSBmaXJzdCAyLDAwMCBib29rcyAo4omIIDIwMCBtaWxsaW9uIHRva2Vucykgb2YgdGhlIHRyYWluaW5nIHNldCIiCgo2IEZMT1AgLyB0b2tlbiAvIHBhcmFtZXRlciAqIDEyNDAwMDAwMCBwYXJhbWV0ZXJzICogMjAwMDAwMDAwIHRva2VucyAqIDEgZXBvY2ggPSAxLjQ4OGUrMTcgRkxPUCAKIiwxLjAsLDIwMjYtMDItMTEgMTk6MjY6MjcrMDA6MDAsLCwsLCwiQWNhZGVtaWEsSW5kdXN0cnkiLCwsLCxPcGVuIChub24tY29tbWVyY2lhbCksImZpbmUtdHVuZSBjb2RlICh0aGlzIGlzIGEgR1BULTIgZmluZXR1bmUpLCBubyBjbGVhciBsaWNlbnNlOiBodHRwczovL2dpdGh1Yi5jb20vZGVlcC1zcGluL2luZmluaXRlLWZvcm1lciAiLCwsLCwsMjc3LjM5OTAyMDE4MjE5NzEsT3BlcmF0aW9uIGNvdW50aW5nLCwsLCxObwpISlJTUyxCaW9sb2d5LFByb3RlaW4gZGVzaWduLCJVbml2ZXJzaXR5IG9mIFdhc2hpbmd0b24sTWljcm9zb2Z0IiwiU2FuYWEgTWFuc29vciwgTWlua3l1bmcgQmFlaywgVW1lc2ggTWFkYW4sIEVyaWMgSG9ydml0eiIsMjAyMS0wOS0wMSxUb3dhcmQgTW9yZSBHZW5lcmFsIEVtYmVkZGluZ3MgZm9yIFByb3RlaW4gRGVzaWduOiBIYXJuZXNzaW5nIEpvaW50IFJlcHJlc2VudGF0aW9ucyBvZiBTZXF1ZW5jZSBhbmQgU3RydWN0dXJlLGh0dHBzOi8vd3d3LmJpb3J4aXYub3JnL2NvbnRlbnQvMTAuMTEwMS8yMDIxLjA5LjAxLjQ1ODU5MnYxLmFic3RyYWN0LDIxLjAsLCwxNjAwMDAwMC4wLCwsLCwsLCxOVklESUEgVjEwMCwsQ29uZmlkZW50LCJQcm90ZWluIGVtYmVkZGluZ3MgbGVhcm5lZCBmcm9tIGFsaWduZWQgc2VxdWVuY2VzIGhhdmUgYmVlbiBsZXZlcmFnZWQgaW4gYSB3aWRlIGFycmF5IG9mIHRhc2tzIGluIHByb3RlaW4gdW5kZXJzdGFuZGluZyBhbmQgZW5naW5lZXJpbmcuIFRoZSBzZXF1ZW5jZSBlbWJlZGRpbmdzIGFyZSBnZW5lcmF0ZWQgdGhyb3VnaCBzZW1pLXN1cGVydmlzZWQgdHJhaW5pbmcgb24gbWlsbGlvbnMgb2Ygc2VxdWVuY2VzIHdpdGggZGVlcCBuZXVyYWwgbW9kZWxzIGRlZmluZWQgd2l0aCBodW5kcmVkcyBvZiBtaWxsaW9ucyBvZiBwYXJhbWV0ZXJzLCBhbmQgdGhleSBjb250aW51ZSB0byBpbmNyZWFzZSBpbiBwZXJmb3JtYW5jZSBvbiB0YXJnZXQgdGFza3Mgd2l0aCBpbmNyZWFzaW5nIGNvbXBsZXhpdHkuIFdlIHJlcG9ydCBhIG1vcmUgZGF0YS1lZmZpY2llbnQgYXBwcm9hY2ggdG8gZW5jb2RlIHByb3RlaW4gaW5mb3JtYXRpb24gdGhyb3VnaCBqb2ludCB0cmFpbmluZyBvbiBwcm90ZWluIHNlcXVlbmNlIGFuZCBzdHJ1Y3R1cmUgaW4gYSBzZW1pLXN1cGVydmlzZWQgbWFubmVyLiBXZSBzaG93IHRoYXQgdGhlIG1ldGhvZCBpcyBhYmxlIHRvIGVuY29kZSBib3RoIHR5cGVzIG9mIGluZm9ybWF0aW9uIHRvIGZvcm0gYSByaWNoIGVtYmVkZGluZyBzcGFjZSB3aGljaCBjYW4gYmUgdXNlZCBmb3IgZG93bnN0cmVhbSBwcmVkaWN0aW9uIHRhc2tzLiBXZSBzaG93IHRoYXQgdGhlIGluY29ycG9yYXRpb24gb2YgcmljaCBzdHJ1Y3R1cmFsIGluZm9ybWF0aW9uIGludG8gdGhlIGNvbnRleHQgdW5kZXIgY29uc2lkZXJhdGlvbiBib29zdHMgdGhlIHBlcmZvcm1hbmNlIG9mIHRoZSBtb2RlbCBieSBwcmVkaWN0aW5nIHRoZSBlZmZlY3RzIG9mIHNpbmdsZS1tdXRhdGlvbnMuIFdlIGF0dHJpYnV0ZSBpbmNyZWFzZXMgaW4gYWNjdXJhY3kgdG8gdGhlIHZhbHVlIG9mIGxldmVyYWdpbmcgcHJveGltaXR5IHdpdGhpbiB0aGUgZW5yaWNoZWQgcmVwcmVzZW50YXRpb24gdG8gaWRlbnRpZnkgc2VxdWVudGlhbGx5IGFuZCBzcGF0aWFsbHkgY2xvc2UgcmVzaWR1ZXMgdGhhdCB3b3VsZCBiZSBhZmZlY3RlZCBieSB0aGUgbXV0YXRpb24sIHVzaW5nIGV4cGVyaW1lbnRhbGx5IHZhbGlkYXRlZCBvciBwcmVkaWN0ZWQgc3RydWN0dXJlcy4iLCwsLCJVbml0ZWQgU3RhdGVzIG9mIEFtZXJpY2EsVW5pdGVkIFN0YXRlcyBvZiBBbWVyaWNhIixFU00xYiwsLDEuMCwsMjAyNS0xMi0wMSAxNDowNTozNiswMDowMCwsLCwsLCJBY2FkZW1pYSxJbmR1c3RyeSIsLCwsLCwsLCwsLCwzMzIuODc4ODI0MjE4NjM2NSwsLCwsLAoiQUxpQmkgKEw9MzA3MiwgTHZhbGlkID0gMzA3MikiLExhbmd1YWdlLExhbmd1YWdlIG1vZGVsaW5nLCJVbml2ZXJzaXR5IG9mIFdhc2hpbmd0b24sRmFjZWJvb2sgQUkgUmVzZWFyY2gsQWxsZW4gSW5zdGl0dXRlIGZvciBBSSIsIk9maXIgUHJlc3MsIE5vYWggQS4gU21pdGgsIE1pa2UgTGV3aXMiLDIwMjEtMDgtMjcsIlRyYWluIFNob3J0LCBUZXN0IExvbmc6IEF0dGVudGlvbiB3aXRoIExpbmVhciBCaWFzZXMgRW5hYmxlcyBJbnB1dCBMZW5ndGggRXh0cmFwb2xhdGlvbiIsaHR0cHM6Ly9hcnhpdi5vcmcvYWJzLzIxMDguMTI0MDksMTE5NC4wLCwsMTMwMDAwMDAwMC4wLCw4LjFlKzIwLCJGcm9tIGZpZ3VyZSA1LCA2MDAwIEdQVSBob3VycyAoTnZpZGlhIFYxMDApIAoKNjAwMCogIDEyNSB0ZXJhZmxvcC9zICogMzYwMCAqIDAuMyA9IDguMWUyMCIsLCIiIlRoZSB0cmFpbmluZyBzZXQgaXMgYWJvdXQgMTAzIG1pbGxpb24gdG9rZW5zIGZyb20gRW5nbGlzaCBXaWtpcGVkaWEiIiIsLCwsLENvbmZpZGVudCwiU2luY2UgdGhlIGludHJvZHVjdGlvbiBvZiB0aGUgdHJhbnNmb3JtZXIgbW9kZWwgYnkgVmFzd2FuaSBldCBhbC4gKDIwMTcpLCBhIGZ1bmRhbWVudGFsIHF1ZXN0aW9uIGhhcyB5ZXQgdG8gYmUgYW5zd2VyZWQ6IGhvdyBkb2VzIGEgbW9kZWwgYWNoaWV2ZSBleHRyYXBvbGF0aW9uIGF0IGluZmVyZW5jZSB0aW1lIGZvciBzZXF1ZW5jZXMgdGhhdCBhcmUgbG9uZ2VyIHRoYW4gaXQgc2F3IGR1cmluZyB0cmFpbmluZz8gV2UgZmlyc3Qgc2hvdyB0aGF0IGV4dHJhcG9sYXRpb24gY2FuIGJlIGVuYWJsZWQgYnkgc2ltcGx5IGNoYW5naW5nIHRoZSBwb3NpdGlvbiByZXByZXNlbnRhdGlvbiBtZXRob2QsIHRob3VnaCB3ZSBmaW5kIHRoYXQgY3VycmVudCBtZXRob2RzIGRvIG5vdCBhbGxvdyBmb3IgZWZmaWNpZW50IGV4dHJhcG9sYXRpb24uIFdlIHRoZXJlZm9yZSBpbnRyb2R1Y2UgYSBzaW1wbGVyIGFuZCBtb3JlIGVmZmljaWVudCBwb3NpdGlvbiBtZXRob2QsIEF0dGVudGlvbiB3aXRoIExpbmVhciBCaWFzZXMgKEFMaUJpKS4gQUxpQmkgZG9lcyBub3QgYWRkIHBvc2l0aW9uYWwgZW1iZWRkaW5ncyB0byB3b3JkIGVtYmVkZGluZ3M7IGluc3RlYWQsIGl0IGJpYXNlcyBxdWVyeS1rZXkgYXR0ZW50aW9uIHNjb3JlcyB3aXRoIGEgcGVuYWx0eSB0aGF0IGlzIHByb3BvcnRpb25hbCB0byB0aGVpciBkaXN0YW5jZS4gV2Ugc2hvdyB0aGF0IHRoaXMgbWV0aG9kIHRyYWlucyBhIDEuMyBiaWxsaW9uIHBhcmFtZXRlciBtb2RlbCBvbiBpbnB1dCBzZXF1ZW5jZXMgb2YgbGVuZ3RoIDEwMjQgdGhhdCBleHRyYXBvbGF0ZXMgdG8gaW5wdXQgc2VxdWVuY2VzIG9mIGxlbmd0aCAyMDQ4LCBhY2hpZXZpbmcgdGhlIHNhbWUgcGVycGxleGl0eSBhcyBhIHNpbnVzb2lkYWwgcG9zaXRpb24gZW1iZWRkaW5nIG1vZGVsIHRyYWluZWQgb24gaW5wdXRzIG9mIGxlbmd0aCAyMDQ4IGJ1dCB0cmFpbmluZyAxMSUgZmFzdGVyIGFuZCB1c2luZyAxMSUgbGVzcyBtZW1vcnkuIEFMaUJpJ3MgaW5kdWN0aXZlIGJpYXMgdG93YXJkcyByZWNlbmN5IGFsc28gbGVhZHMgaXQgdG8gb3V0cGVyZm9ybSBtdWx0aXBsZSBzdHJvbmcgcG9zaXRpb24gbWV0aG9kcyBvbiB0aGUgV2lraVRleHQtMTAzIGJlbmNobWFyay4iLDIwNS4wLCJBTGlCaSAoTD0zMDcyLCBMdmFsaWQgPSAzMDcyKSIsT3BlbiB3ZWlnaHRzICh1bnJlc3RyaWN0ZWQpLCJVbml0ZWQgU3RhdGVzIG9mIEFtZXJpY2EsVW5pdGVkIFN0YXRlcyBvZiBBbWVyaWNhLEZyYW5jZSxVbml0ZWQgU3RhdGVzIG9mIEFtZXJpY2EiLCwsLCwsMjAyNi0wNS0yNSAxMjoxNDoyNSswMDowMCwsLCwsLCJBY2FkZW1pYSxJbmR1c3RyeSxSZXNlYXJjaCBjb2xsZWN0aXZlIiwsLCwsT3BlbiBzb3VyY2UsIndlaWdodHMgYW5kIHRyYWluaW5nL2luZmVyZW5jZSBjb2RlLCBNSVQ6IGh0dHBzOi8vZ2l0aHViLmNvbS9vZmlycHJlc3MvYXR0ZW50aW9uX3dpdGhfbGluZWFyX2JpYXNlcyIsLCwsLCwsSGFyZHdhcmUsLCwsLFllcwpTcGVlY2htYXRpY3MgU3RhbmRhcmQsU3BlZWNoLCJTcGVlY2gtdG8tdGV4dCxTcGVlY2ggcmVjb2duaXRpb24gKEFTUikiLFNwZWVjaG1hdGljcywsMjAyMS0wOC0yMywiU3RhbmRhcmQgLSB3aGVuIGdyZWF0IGFjY3VyYWN5IGlzIHJlcXVpcmVkLCBidXQgZmlsZSB0dXJuYXJvdW5kIHRpbWUgb3IgY29zdC1jb250cm9sIGFyZSB0aGUgcHJpb3JpdGllcy4gTm90ZSB0aGF0IG91ciBTdGFuZGFyZCBBY2N1cmFjeSBtb2RlbCBkb2VzIG5vdCBwcm92aWRlIHR1cm5hcm91bmQgdGltZSBiZW5lZml0cyB3aGVuIHVzaW5nIHJlYWwtdGltZSBzcGVlY2gtdG8tdGV4dC4iLGh0dHBzOi8vZG9jcy1iZXRhLmludGVybmFsLnNwZWVjaG1hdGljcy5jb20vcmVsZWFzZS1ub3Rlcy9iYXRjaC1zYWFzLXJlbGVhc2Utbm90ZXMjMjAyMi0wMy0xNiwsLCwsLCwsLCwsLCwsVW5rbm93biwiTmV3IGxhbmd1YWdlIHBhY2tzIGZvciBhbGwgMzEgbGFuZ3VhZ2UgbW9kZWwuIEJ5IGRlZmF1bHQsIGEgbGFuZ3VhZ2UgcGFjayB3aWxsIGNvbnRhaW4gYSBzdGFuZGFyZCBhbmQgZW5oYW5jZWQgbW9kZWwgZm9yIGFsbCAzMSBsYW5ndWFnZXMuIFRoZSBzdGFuZGFyZCBtb2RlbCBpcyBub3cgYXZhaWxhYmxlIHRvIHVzZSwgd2l0aCBubyB1c2VyIGNoYW5nZSByZXF1aXJlZC4gVGhlIGVuaGFuY2VkIG1vZGVsIHdpbGwgYmUgcmVsZWFzZWQgaW4gU2VwdGVtYmVyLiBQbGVhc2Ugc2VlIHRoZSBBUEkgaG93LXRvIGd1aWRlIGZvciBob3cgdG8gcmVxdWVzdCB0aGUgZW5oYW5jZWQgbW9kZWwgdG8gcHJlcGFyZSB5b3VyIGludGVncmF0aW9uIGluIGFkdmFuY2UiLCwsQVBJIGFjY2VzcyxVbml0ZWQgS2luZ2RvbSBvZiBHcmVhdCBCcml0YWluIGFuZCBOb3J0aGVybiBJcmVsYW5kLCwsLCwsMjAyNS0xMS0yOCAxMTo1Mzo0NCswMDowMCwsLCwsLEluZHVzdHJ5LCwsLCxVbnJlbGVhc2VkLCwsLCwsLCwsLCwsLE5vClhMTVItWFhMLExhbmd1YWdlLCJUcmFuc2xhdGlvbixMYW5ndWFnZSBtb2RlbGluZy9nZW5lcmF0aW9uIixGYWNlYm9vayBBSSBSZXNlYXJjaCwiTmFtYW4gR295YWwsIEppbmdmZWkgRHUsIE15bGUgT3R0LCBHaXJpIEFuYW50aGFyYW1hbiwgQWxleGlzIENvbm5lYXUiLDIwMjEtMDgtMTcsTGFyZ2VyLVNjYWxlIFRyYW5zZm9ybWVycyBmb3IgTXVsdGlsaW5ndWFsIE1hc2tlZCBMYW5ndWFnZSBNb2RlbGluZyxodHRwczovL2FyeGl2Lm9yZy9hYnMvMjEwNS4wMDU3MiwxNTkuMCxTT1RBIGltcHJvdmVtZW50LCJBYnN0cmFjdDoKIiJPdXIgbW9kZWwgYWxzbyBvdXRwZXJmb3Jtcwp0aGUgUm9CRVJUYS1MYXJnZSBtb2RlbCBvbiBzZXZlcmFsIEVuZ2xpc2ggdGFza3Mgb2YgdGhlIEdMVUUgYmVuY2htYXJrIGJ5IDAuMyUgb24gYXZlcmFnZSB3aGlsZSBoYW5kbGluZyA5OSBtb3JlIGxhbmd1YWdlcy4iIiIsMTA3MDAwMDAwMDAuMCwiU2VjdGlvbiAyLjE6CiIiIC4uLlhMTS1SWFhMIChMPSA0OCwgSCA9IDQwOTYsIEEgPSAzMiwgMTAuN0IgcGFyYW1zKSIiIiwzLjM2NmUrMjIsIlRyYWluZWQgZm9yIDUwMGsgc3RlcHMgYXQgYSBiYXRjaCBzaXplIG9mIDIwNDggd2l0aCBzZXF1ZW5jZSBsZW5ndGggb2YgNTEyID0gNTI0LDI4OCwwMDAsMDAwIHRva2VucyBzZWVuLgo2ICogMTA3MDAwMDAwMDAgKiA1MjQsMjg4LDAwMCwwMDAgPSAzLjM2NmUyMiIsMTY3MDAwMDAwMDAwLCIiIldlIHByZXRyYWluIHRoZSBtb2RlbHMgb24gdGhlIENDMTAwIGRhdGFzZXQsIHdoaWNoIGNvcnJlc3BvbmRzIHRvIDE2N0IgdG9rZW5zIGluIDEwMCBsYW5ndWFnZXMuIiIiLCwsLCxDb25maWRlbnQsIlJlY2VudCB3b3JrIGhhcyBkZW1vbnN0cmF0ZWQgdGhlIGVmZmVjdGl2ZW5lc3Mgb2YgY3Jvc3MtbGluZ3VhbCBsYW5ndWFnZSBtb2RlbCBwcmV0cmFpbmluZyBmb3IgY3Jvc3MtbGluZ3VhbCB1bmRlcnN0YW5kaW5nLiBJbiB0aGlzIHN0dWR5LCB3ZSBwcmVzZW50IHRoZSByZXN1bHRzIG9mIHR3byBsYXJnZXIgbXVsdGlsaW5ndWFsIG1hc2tlZCBsYW5ndWFnZSBtb2RlbHMsIHdpdGggMy41QiBhbmQgMTAuN0IgcGFyYW1ldGVycy4gT3VyIHR3byBuZXcgbW9kZWxzIGR1YmJlZCBYTE0tUiBYTCBhbmQgWExNLVIgWFhMIG91dHBlcmZvcm0gWExNLVIgYnkgMS44JSBhbmQgMi40JSBhdmVyYWdlIGFjY3VyYWN5IG9uIFhOTEkuIE91ciBtb2RlbCBhbHNvIG91dHBlcmZvcm1zIHRoZSBSb0JFUlRhLUxhcmdlIG1vZGVsIG9uIHNldmVyYWwgRW5nbGlzaCB0YXNrcyBvZiB0aGUgR0xVRSBiZW5jaG1hcmsgYnkgMC4zJSBvbiBhdmVyYWdlIHdoaWxlIGhhbmRsaW5nIDk5IG1vcmUgbGFuZ3VhZ2VzLiBUaGlzIHN1Z2dlc3RzIHByZXRyYWluZWQgbW9kZWxzIHdpdGggbGFyZ2VyIGNhcGFjaXR5IG1heSBvYnRhaW4gYm90aCBzdHJvbmcgcGVyZm9ybWFuY2Ugb24gaGlnaC1yZXNvdXJjZSBsYW5ndWFnZXMgd2hpbGUgZ3JlYXRseSBpbXByb3ZpbmcgbG93LXJlc291cmNlIGxhbmd1YWdlcy4gV2UgbWFrZSBvdXIgY29kZSBhbmQgbW9kZWxzIHB1YmxpY2x5IGF2YWlsYWJsZS4iLDMuMTM5NDQ5MTAxOCwsT3BlbiB3ZWlnaHRzICh1bnJlc3RyaWN0ZWQpLCJVbml0ZWQgU3RhdGVzIG9mIEFtZXJpY2EsRnJhbmNlIiwsLCwsLDIwMjYtMDUtMjUgMTI6MTQ6MjUrMDA6MDAsLCwsMTA0ODU3Ni4wLEJhdGNoZXMgb2YgMjA0OCB3aXRoIHNlcXVlbmNlIGxlbmd0aCBvZiA1MTIsSW5kdXN0cnksLCwsLFVucmVsZWFzZWQsaHR0cHM6Ly9naXRodWIuY29tL2ZhY2Vib29rcmVzZWFyY2gvZmFpcnNlcS90cmVlL21haW4vZXhhbXBsZXMveGxtciwsLCwsLCxPcGVyYXRpb24gY291bnRpbmcsLCwsLFllcwpQcm90ZWluTE0sQmlvbG9neSwiUHJvdGVpbnMsUHJvdGVpbiBvciBudWNsZW90aWRlIGxhbmd1YWdlIG1vZGVsIChwTE0vbkxNKSIsIlRzaW5naHVhIFVuaXZlcnNpdHksQmVpamluZyBBY2FkZW15IG9mIEFydGlmaWNpYWwgSW50ZWxsaWdlbmNlIC8gQkFBSSxUZW5jZW50IiwiWWlqaWEgWGlhbywgSmllemhvbmcgUWl1LCBaaWFuZyBMaSwgQ2hhbmctWXUgSHNpZWgsIEppZSBUYW5nCiIsMjAyMS0wOC0xNyxNb2RlbGluZyBQcm90ZWluIFVzaW5nIExhcmdlLXNjYWxlIFByZXRyYWluIExhbmd1YWdlIE1vZGVsLGh0dHBzOi8vYXJ4aXYub3JnL2Ficy8yMTA4LjA3NDM1Yyw0MC4wLCwsMzAwMDAwMDAwMC4wLCIiIldlIGhhdmUgdHJhaW5lZCBtdWx0aXBsZSBsYXJnZXNjYWxlIG1vZGVscyBvbiB0aGUgUEZBTVs3XSBkYXRhc2V0LCB0aGUgbGFyZ2VzdCB3aXRoIDMgYmlsbGlvbiBwYXJhbWV0ZXJzIiIiLDEuNmUrMjIsIiIiV2UgcHJldHJhaW5lZCB0d28gbGFyZ2UgbW9kZWxzIG9uIGEgNDgwIEdQVXMgKFRlc2xhVjEwMC0zMkdCKSBjbHVzdGVyIGZvciBhYm91dCB0aHJlZSB3ZWVrcyIiCgoyMSAqIDI0KiAzNjAwICogNDgwICogMTI1IHRlcmFGTE9QL3MgKiAwLjMgKHV0aWxpemF0aW9uKSAqIDAuNSAodHdvIG1vZGVscykgPSAxLjZlMjIiLCwiVG90YWwgc2VxdWVuY2VzOiAzMiwwMDAsMDAwClRlc3RpbmcgKDElKTogMzIsMDAwLDAwMCDDlyAwLjAxID0gMzIwLDAwMApSZW1haW5pbmc6IDMyLDAwMCwwMDAgLSAzMjAsMDAwID0gMzEsNjgwLDAwMApUcmFpbmluZyAoOTUlKTogMzEsNjgwLDAwMCDDlyAwLjk1ID0gMzAsMDk2LDAwMApGaW5hbCBjYWxjdWxhdGlvbjogMzAsMDk2LDAwMCBzZXF1ZW5jZXMgw5cgMzAwIHRva2Vucy9zZXF1ZW5jZSA9IDksMDI4LDgwMCwwMDAgdG9rZW5zIiwyNTIuMCwsTlZJRElBIFYxMDAsU2VsZi1zdXBlcnZpc2VkIGxlYXJuaW5nLENvbmZpZGVudCwiUHJvdGVpbiBpcyBsaW5rZWQgdG8gYWxtb3N0IGV2ZXJ5IGxpZmUgcHJvY2Vzcy4gVGhlcmVmb3JlLCBhbmFseXppbmcgdGhlIGJpb2xvZ2ljYWwgc3RydWN0dXJlIGFuZCBwcm9wZXJ0eSBvZiBwcm90ZWluIHNlcXVlbmNlcyBpcyBjcml0aWNhbCB0byB0aGUgZXhwbG9yYXRpb24gb2YgbGlmZSwgYXMgd2VsbCBhcyBkaXNlYXNlIGRldGVjdGlvbiBhbmQgZHJ1ZyBkaXNjb3ZlcnkuIFRyYWRpdGlvbmFsIHByb3RlaW4gYW5hbHlzaXMgbWV0aG9kcyB0ZW5kIHRvIGJlIGxhYm9yLWludGVuc2l2ZSBhbmQgdGltZS1jb25zdW1pbmcuIFRoZSBlbWVyZ2VuY2Ugb2YgZGVlcCBsZWFybmluZyBtb2RlbHMgbWFrZXMgbW9kZWxpbmcgZGF0YSBwYXR0ZXJucyBpbiBsYXJnZSBxdWFudGl0aWVzIG9mIGRhdGEgcG9zc2libGUuIEludGVyZGlzY2lwbGluYXJ5IHJlc2VhcmNoZXJzIGhhdmUgYmVndW4gdG8gbGV2ZXJhZ2UgZGVlcCBsZWFybmluZyBtZXRob2RzIHRvIG1vZGVsIGxhcmdlIGJpb2xvZ2ljYWwgZGF0YXNldHMsIGUuZy4gdXNpbmcgbG9uZyBzaG9ydC10ZXJtIG1lbW9yeSBhbmQgY29udm9sdXRpb25hbCBuZXVyYWwgbmV0d29yayBmb3IgcHJvdGVpbiBzZXF1ZW5jZSBjbGFzc2lmaWNhdGlvbi4gQWZ0ZXIgbWlsbGlvbnMgb2YgeWVhcnMgb2YgZXZvbHV0aW9uLCBldm9sdXRpb25hcnkgaW5mb3JtYXRpb24gaXMgZW5jb2RlZCBpbiBwcm90ZWluIHNlcXVlbmNlcy4gSW5zcGlyZWQgYnkgdGhlIHNpbWlsYXJpdHkgYmV0d2VlbiBuYXR1cmFsIGxhbmd1YWdlIGFuZCBwcm90ZWluIHNlcXVlbmNlcywgd2UgdXNlIGxhcmdlLXNjYWxlIGxhbmd1YWdlIG1vZGVscyB0byBtb2RlbCBldm9sdXRpb25hcnktc2NhbGUgcHJvdGVpbiBzZXF1ZW5jZXMsIGVuY29kaW5nIHByb3RlaW4gYmlvbG9neSBpbmZvcm1hdGlvbiBpbiByZXByZXNlbnRhdGlvbi4gU2lnbmlmaWNhbnQgaW1wcm92ZW1lbnRzIGFyZSBvYnNlcnZlZCBpbiBib3RoIHRva2VuLSBsZXZlbCBhbmQgc2VxdWVuY2UtbGV2ZWwgdGFza3MsIGRlbW9uc3RyYXRpbmcgdGhhdCBvdXIgbGFyZ2Utc2NhbGUgbW9kZWwgY2FuIGFjY3VyYXRlbHkgY2FwdHVyZSBldm9sdXRpb24gaW5mb3JtYXRpb24gZnJvbSBwcmV0cmFpbmluZyBvbiBldm9sdXRpb25hcnktc2NhbGUgaW5kaXZpZHVhbCBzZXF1ZW5jZXMuIE91ciBjb2RlIGFuZCBtb2RlbCBhcmUgYXZhaWxhYmxlIGF0IGh0dHBzOi8vZ2l0aHViLmNvbS9USFVETS9Qcm90ZWluTE0uIiwsLE9wZW4gd2VpZ2h0cyAodW5yZXN0cmljdGVkKSwiQ2hpbmEsQ2hpbmEsQ2hpbmEiLCwsLDQ4LjAsLDIwMjYtMDUtMjUgMTI6MTQ6MjQrMDA6MDAsLCwsLCwiQWNhZGVtaWEsQWNhZGVtaWEsSW5kdXN0cnkiLCwsLDEyMDk2LjAsT3BlbiBzb3VyY2UsImFwYWNoZSAyLjAKaHR0cHM6Ly9naXRodWIuY29tL1RIVURNL1Byb3RlaW5MTSIsLCwsLCwyOTA5MC4wMDk3MDQzNDE2ODMsSGFyZHdhcmUsLCwsLFllcwpETkFCRVJULEJpb2xvZ3ksUHJvdGVpbiBvciBudWNsZW90aWRlIGxhbmd1YWdlIG1vZGVsIChwTE0vbkxNKSxOb3J0aGVhc3Rlcm4gVW5pdmVyc2l0eSwiWWFucm9uZyBKaSwgWmhpaGFuIFpob3UsIEhhbiBMaXUsIFJhbWFuYSBWIERhdnVsdXJpIiwyMDIxLTA4LTE1LEROQUJFUlQ6IHByZS10cmFpbmVkIEJpZGlyZWN0aW9uYWwgRW5jb2RlciBSZXByZXNlbnRhdGlvbnMgZnJvbSBUcmFuc2Zvcm1lcnMgbW9kZWwgZm9yIEROQS1sYW5ndWFnZSBpbiBnZW5vbWUsaHR0cHM6Ly9hY2FkZW1pYy5vdXAuY29tL2Jpb2luZm9ybWF0aWNzL2FydGljbGUvMzcvMTUvMjExMi82MTI4NjgwLDk1OC4wLFNPVEEgaW1wcm92ZW1lbnQsIiIiV2Ugc2hvdyB0aGF0IHRoZSBzaW5nbGUgcHJlLXRyYWluZWQgdHJhbnNmb3JtZXJzIG1vZGVsIGNhbiBzaW11bHRhbmVvdXNseSBhY2hpZXZlIHN0YXRlLW9mLXRoZS1hcnQgcGVyZm9ybWFuY2Ugb24gcHJlZGljdGlvbiBvZiBwcm9tb3RlcnMsIHNwbGljZSBzaXRlcyBhbmQgdHJhbnNjcmlwdGlvbiBmYWN0b3IgYmluZGluZyBzaXRlcywgYWZ0ZXIgZWFzeSBmaW5lLXR1bmluZyB1c2luZyBzbWFsbCB0YXNrLXNwZWNpZmljIGxhYmVsZWQgZGF0YS4iIiBbQWJzdHJhY3RdIC0gU09UQSBpbXByb3ZlbWVudCBvbiB2ZXJ5IHNwZWNpZmljIHRhc2siLDExMDAwMDAwMC4wLCIiIldlIHVzZWQgdGhlIHNhbWUgbW9kZWwgYXJjaGl0ZWN0dXJlIGFzIHRoZSBCRVJUIGJhc2UsIHdoaWNoIGNvbnNpc3RzIG9mIDEyIFRyYW5zZm9ybWVyIGxheWVycyB3aXRoIDc2OCBoaWRkZW4gdW5pdHMgYW5kIDEyIGF0dGVudGlvbiBoZWFkcyBpbiBlYWNoIGxheWVyLCBhbmQgdGhlIHNhbWUgcGFyYW1ldGVyIHNldHRpbmcgYWNyb3NzIGFsbCB0aGUgZm91ciBETkFCRVJUIG1vZGVscyBkdXJpbmcgcHJlLXRyYWluaW5nIiIKCktub3duIHRvIGhhdmUgMTEwIG1pbGxpb24gcGFyYW1ldGVycyBhcyByZXBvcnRlZCBpbjogaHR0cHM6Ly9hcnhpdi5vcmcvcGRmLzE4MTAuMDQ4MDV2Mi5wZGYKIiJXZSBwcmltYXJpbHkgcmVwb3J0IHJlc3VsdHMgb24gdHdvIG1vZGVsIHNpemVzOiBCRVJUQkFTRSAoTD0xMiwgSD03NjgsIEE9MTIsIFRvdGFsIFBhcmFtZXRlcnM9MTEwTSkgWy4uLl0iIiIsMS4wN2UrMjAsIiIiU2luY2UgdGhlIHByZS10cmFpbmluZyBvZiBETkFCRVJUIG1vZGVsIGlzIHJlc291cmNlLWludGVuc2l2ZSAoYWJvdXQgMjXigIlkYXlzIG9uIDggTlZJRElBIDIwODBUaSBHUFVzKSIiCgpBc3N1bWluZyBGUDE2IGFuZCAzMCUgdXRpbGl6YXRpb24KCkNhbGN1bGF0aW9uID0gKDI1ICogMjQgKjM2MDApIHMgKiAyLjdlMTMgRkxPUC9zIHBlciBHUFUgKiA4IEdQVXMgKiAwLjMgdXRpbGl6YXRpb24gPSAxLjRlMjAgRkxPUAoKQWx0ZXJuYXRpdmVseToKIiJETkFCRVJUIHRha2VzIGEgc2VxdWVuY2Ugd2l0aCBhIG1heCBsZW5ndGggb2YgNTEyIGFzIGlucHV0Li4uIFdlIHByZS10cmFpbmVkIEROQUJFUlQgZm9yIDEyMGsgc3RlcHMgd2l0aCBhIGJhdGNoIHNpemUgb2YgMjAwMCIiCjYgKiA1MTIgKiAyMDAwICogMTIwayAqIDExME0gPSA4LjExZTE5CgpHZW9tZXRyaWMgbWVhbjogMS4wN2UyMCIsMTQ0NDEyODUzOS4zNjU2MjQyLCJUaGUgaHVtYW4gZ2Vub21lIGlzIGFyb3VuZCAzIGJpbGxpb24gYmFzZSBwYWlycyAoaHR0cHM6Ly91c2Vhc3QuZW5zZW1ibC5vcmcvSG9tb19zYXBpZW5zL0luZm8vQW5ub3RhdGlvbikuClRoZSBhdXRob3JzIHVzZSBib3RoIG5vbi1vdmVybGFwcGluZyBzYW1wbGluZyBhbmQgcmFuZG9tIHNhbXBsaW5nIGZyb20gYSBodW1hbiBnZW5vbWUsIHRob3VnaCB0aGUgc291cmNlIGlzIHVuc3BlY2lmaWVkLiIsNjAwLjAsIiIiU2luY2UgdGhlIHByZS10cmFpbmluZyBvZiBETkFCRVJUIG1vZGVsIGlzIHJlc291cmNlLWludGVuc2l2ZSAoYWJvdXQgMjXigIlkYXlzIG9uIDggTlZJRElBIDIwODBUaSBHUFVzKSIiIixOVklESUEgR2VGb3JjZSBSVFggMjA4MCBUaSAxMUdCLCxDb25maWRlbnQsIk1vdGl2YXRpb24KRGVjaXBoZXJpbmcgdGhlIGxhbmd1YWdlIG9mIG5vbi1jb2RpbmcgRE5BIGlzIG9uZSBvZiB0aGUgZnVuZGFtZW50YWwgcHJvYmxlbXMgaW4gZ2Vub21lIHJlc2VhcmNoLiBHZW5lIHJlZ3VsYXRvcnkgY29kZSBpcyBoaWdobHkgY29tcGxleCBkdWUgdG8gdGhlIGV4aXN0ZW5jZSBvZiBwb2x5c2VteSBhbmQgZGlzdGFudCBzZW1hbnRpYyByZWxhdGlvbnNoaXAsIHdoaWNoIHByZXZpb3VzIGluZm9ybWF0aWNzIG1ldGhvZHMgb2Z0ZW4gZmFpbCB0byBjYXB0dXJlIGVzcGVjaWFsbHkgaW4gZGF0YS1zY2FyY2Ugc2NlbmFyaW9zLgoKUmVzdWx0cwpUbyBhZGRyZXNzIHRoaXMgY2hhbGxlbmdlLCB3ZSBkZXZlbG9wZWQgYSBub3ZlbCBwcmUtdHJhaW5lZCBiaWRpcmVjdGlvbmFsIGVuY29kZXIgcmVwcmVzZW50YXRpb24sIG5hbWVkIEROQUJFUlQsIHRvIGNhcHR1cmUgZ2xvYmFsIGFuZCB0cmFuc2ZlcnJhYmxlIHVuZGVyc3RhbmRpbmcgb2YgZ2Vub21pYyBETkEgc2VxdWVuY2VzIGJhc2VkIG9uIHVwIGFuZCBkb3duc3RyZWFtIG51Y2xlb3RpZGUgY29udGV4dHMuIFdlIGNvbXBhcmVkIEROQUJFUlQgdG8gdGhlIG1vc3Qgd2lkZWx5IHVzZWQgcHJvZ3JhbXMgZm9yIGdlbm9tZS13aWRlIHJlZ3VsYXRvcnkgZWxlbWVudHMgcHJlZGljdGlvbiBhbmQgZGVtb25zdHJhdGUgaXRzIGVhc2Ugb2YgdXNlLCBhY2N1cmFjeSBhbmQgZWZmaWNpZW5jeS4gV2Ugc2hvdyB0aGF0IHRoZSBzaW5nbGUgcHJlLXRyYWluZWQgdHJhbnNmb3JtZXJzIG1vZGVsIGNhbiBzaW11bHRhbmVvdXNseSBhY2hpZXZlIHN0YXRlLW9mLXRoZS1hcnQgcGVyZm9ybWFuY2Ugb24gcHJlZGljdGlvbiBvZiBwcm9tb3RlcnMsIHNwbGljZSBzaXRlcyBhbmQgdHJhbnNjcmlwdGlvbiBmYWN0b3IgYmluZGluZyBzaXRlcywgYWZ0ZXIgZWFzeSBmaW5lLXR1bmluZyB1c2luZyBzbWFsbCB0YXNrLXNwZWNpZmljIGxhYmVsZWQgZGF0YS4gRnVydGhlciwgRE5BQkVSVCBlbmFibGVzIGRpcmVjdCB2aXN1YWxpemF0aW9uIG9mIG51Y2xlb3RpZGUtbGV2ZWwgaW1wb3J0YW5jZSBhbmQgc2VtYW50aWMgcmVsYXRpb25zaGlwIHdpdGhpbiBpbnB1dCBzZXF1ZW5jZXMgZm9yIGJldHRlciBpbnRlcnByZXRhYmlsaXR5IGFuZCBhY2N1cmF0ZSBpZGVudGlmaWNhdGlvbiBvZiBjb25zZXJ2ZWQgc2VxdWVuY2UgbW90aWZzIGFuZCBmdW5jdGlvbmFsIGdlbmV0aWMgdmFyaWFudCBjYW5kaWRhdGVzLiBGaW5hbGx5LCB3ZSBkZW1vbnN0cmF0ZSB0aGF0IHByZS10cmFpbmVkIEROQUJFUlQgd2l0aCBodW1hbiBnZW5vbWUgY2FuIGV2ZW4gYmUgcmVhZGlseSBhcHBsaWVkIHRvIG90aGVyIG9yZ2FuaXNtcyB3aXRoIGV4Y2VwdGlvbmFsIHBlcmZvcm1hbmNlLiBXZSBhbnRpY2lwYXRlIHRoYXQgdGhlIHByZS10cmFpbmVkIEROQUJFUlQgbW9kZWwgY2FuIGJlIGZpbmVkIHR1bmVkIHRvIG1hbnkgb3RoZXIgc2VxdWVuY2UgYW5hbHlzZXMgdGFza3MuIiw0LjA0LCxPcGVuIHdlaWdodHMgKHVucmVzdHJpY3RlZCksVW5pdGVkIFN0YXRlcyBvZiBBbWVyaWNhLCwsLCwsMjAyNi0wMS0wMSAxNDowMTowOCswMDowMCwsLCwsLEFjYWRlbWlhLCwsLCxPcGVuIHNvdXJjZSwiQXBhY2hlIDIuMCwgY29kZSBhbmQgd2VpZ2h0czogaHR0cHM6Ly9naXRodWIuY29tL2plcnJ5amkxOTkzL0ROQUJFUlQiLCwsLEZQMTYsLCwiSGFyZHdhcmUsT3BlcmF0aW9uIGNvdW50aW5nIiwsLCwsWWVzCiJHUFQtMiAoMS41QiwgQ3VycmljdWx1bSBMZWFybmluZyA0NUspIixMYW5ndWFnZSxMYW5ndWFnZSBtb2RlbGluZy9nZW5lcmF0aW9uLE1pY3Jvc29mdCwiQ29uZ2xvbmcgTGksIE1pbmppYSBaaGFuZywgWXV4aW9uZyBIZSIsMjAyMS0wOC0xMyxDdXJyaWN1bHVtIExlYXJuaW5nOiBBIFJlZ3VsYXJpemF0aW9uIE1ldGhvZCBmb3IgRWZmaWNpZW50IGFuZCBTdGFibGUgQmlsbGlvbi1TY2FsZSBHUFQgTW9kZWwgUHJlLVRyYWluaW5nLGh0dHBzOi8vYXJ4aXYub3JnL2Ficy8yMTA4LjA2MDg0LDU1LjAsLCwxNTAwMDAwMDAwLjAsLDIuMzgxMWUrMjEsIiIiRXhwZXJpbWVudHMgcmVwbGljYXRpbmcgR1BULTIgbW9kZWxzICgxMTdNIGFuZCAxLjVCKSBzaG93IHRoYXQgPC4uPiBvdXIgbWV0aG9kIHJlZHVjZXMgdGhlIHJlcXVpcmVkIG51bWJlciBvZiB0cmFpbmluZyB0b2tlbnMgYW5kIHdhbGwgY2xvY2sgdGltZSBieSB1cCB0byAyLjJ4IGFuZCAzLjd4LCByZXNwZWN0aXZlbHkuIiIKCkdQVC0yIGVzdGltYXRlZCB0cmFpbmluZyBjb21wdXRlOiAxLjkyMDAwMDAwMDAwMDk5OThlKzIxIEZMT1AgKFNwZWN1bGF0aXZlIGNvbmZpZGVuY2UpIC0+IAoxLjkyMDAwMDAwMDAwMDk5OThlKzIxIC8gMy43ID0gNS4xODkxODkyZSsyMCBGTE9QCgoiIiBBbGwgb2YgdGhlIGV4cGVyaW1lbnRzIGFyZSBwZXJmb3JtZWQgb24gMTI4IE5WSURJQSBWMTAwIEdQVXMgKDMyR0IgbWVtb3J5KS4gVGhlcmUgYXJlIDE2IG5vZGVzIGFuZCA4IEdQVXMgcGVyIG5vZGUiIgoxNTUgaG91cnMgKFRhYmxlIDIpIAoKMTI1MDAwMDAwMDAwMDAwIEZMT1Avc2VjICogMTI4IEdQVXMgKiAxNTUgaG91cnMgKiAzNjAwIHNlYyAvIGhvdXIgKiAwLjMgPSAyLjY3ODRlKzIxIEZMT1AKCmJhdGNoIHNpemUgNDAwMApzZXF1ZW5jZSBsZW5ndGggMTAwMAo1OC44SyBzdGVwcwoKNiBGTE9QIC8gcGFyYW1ldGVyIC8gdG9rZW4gKiAxLjUgKiAxMF45IHBhcmFtZXRlcnMgKiA0MDAwIHNlcXVlbmNlcyBwZXIgYmF0Y2ggKiAxMDAwIHRva2VuIHBlciBzZXF1ZW5jZSAqIDU4ODAwIHN0ZXBzID0gMi4xMTY4ZSsyMSBGTE9QCgpnZW9tZXRyaWMgbWVhbiBvZiBoYXJkd2FyZSBhbmQgb3BlcmF0aW9uIGNvdW50aW5nIG1ldGhvZCAodGhleSBhcmUgbW9yZSBhY2N1cmF0ZSB0aGFuIGNvbXBhcmlzb24gd2l0aCBHUFQtMik6IApzcXJ0KDIuNjc4NGUrMjEqMi4xMTY4ZSsyMSkgPSAyLjM4MTFlKzIxIEZMT1AiLDE1NzAwMDAwMDAwMCwiVGFibGUgMgpTTFcgNDVLIGJzejRLLXNlcWxlbjFLIDU4LjhLIDE1N0IgKDF4KSB0cmFpbmluZyB0aW1lOiAxNTVIciAoMi4yeCkgCmJhdGNoIHNpemUgNDAwMApzZXF1ZW5jZSBsZW5ndGggMTAwMAo1OC44SyBzdGVwcwoxNTdCIHRva2VucwoKNCoxMF42KjU4ODAwLzE1NyoxMF45ID0gMS42IGVwb2NocyIsMTU1LjAsLE5WSURJQSBWMTAwLCxMaWtlbHksIlJlY2VudCB3b3JrcyBoYXZlIGRlbW9uc3RyYXRlZCBncmVhdCBzdWNjZXNzIGluIHByZS10cmFpbmluZyBsYXJnZS1zY2FsZSBhdXRvcmVncmVzc2l2ZSBsYW5ndWFnZSBtb2RlbHMgb24gbWFzc2l2ZSBHUFVzLiBUbyByZWR1Y2UgdGhlIHdhbGwtY2xvY2sgdHJhaW5pbmcgdGltZSwgYSBjb21tb24gcHJhY3RpY2UgaXMgdG8gaW5jcmVhc2UgdGhlIGJhdGNoIHNpemUgYW5kIGxlYXJuaW5nIHJhdGUuIEhvd2V2ZXIsIHN1Y2ggcHJhY3RpY2UgaXMgb2Z0ZW4gYnJpdHRsZSBhbmQgbGVhZHMgdG8gYSBzby1jYWxsZWQgc3RhYmlsaXR5LWVmZmljaWVuY3kgZGlsZW1tYTogaW5jcmVhc2luZyB0aGUgYmF0Y2ggc2l6ZXMgYW5kIGxlYXJuaW5nIHJhdGVzIGxlYWRzIHRvIGJldHRlciB0cmFpbmluZyBlZmZpY2llbmN5IGJ1dCBjYW4gYWxzbyByZXN1bHQgaW4gdHJhaW5pbmcgaW5zdGFiaWxpdHksIGxlYWRpbmcgdG8gcG9vciBnZW5lcmFsaXphdGlvbiBhY2N1cmFjeSBvciBmYWlsZWQgcnVucy4gVG8gYmV0dGVyIHVuZGVyc3RhbmQgdGhpcyBwaGVub21lbm9uLCB3ZSBjb25kdWN0IGFuIGluLWRlcHRoIGFuYWx5c2lzIG9uIGxhcmdlLXNjYWxlIHByZS10cmFpbmluZyBleHBlcmltZW50cyByZXBsaWNhdGluZyB0aGUgR1BULTIgbW9kZWwuIFdlIGZpbmQgdGhhdCB0aGVyZSBpcyBhIHN0cm9uZyBjb3JyZWxhdGlvbiBiZXR3ZWVuIHRyYWluaW5nIGluc3RhYmlsaXR5IGFuZCBleHRyZW1lIHZhbHVlcyBvZiBncmFkaWVudCB2YXJpYW5jZSwgYW5kIHRoYXQgc2FtcGxlcyB3aXRoIGxvbmcgc2VxdWVuY2UgbGVuZ3RocyBjb250cmlidXRlIHRvIHRoZXNlIGV4dHJlbWUgZ3JhZGllbnQgdmFyaWFuY2UgdmFsdWVzLCBlc3BlY2lhbGx5IGF0IHRoZSBiZWdpbm5pbmcgb2YgdGhlIHRyYWluaW5nLCBpbmRpY2F0aW5nIHRoYXQgbG9uZyBzZXF1ZW5jZSBsZW5ndGggY2FuIGJlIGEgbWFpbiBzb3VyY2Ugb2YgdHJhaW5pbmcgaW5zdGFiaWxpdHkuIEJhc2VkIG9uIHRoZSBhbmFseXNpcywgd2UgcHJlc2VudCBhIFNlcXVlbmNlIExlbmd0aCBXYXJtdXAgbWV0aG9kIHRoYXQgYWltcyB0byBzb2x2ZSB0aGUgdHJhaW5pbmcgc3RhYmlsaXR5LWVmZmljaWVuY3kgZGlsZW1tYS4gRXhwZXJpbWVudHMgcmVwbGljYXRpbmcgR1BULTIgbW9kZWxzIHNob3cgdGhhdCBvdXIgYXBwcm9hY2ggZW5hYmxlcyBzdGFibGUgdHJhaW5pbmcgd2l0aCA4eCBsYXJnZXIgYmF0Y2ggc2l6ZSBhbmQgNHggbGFyZ2VyIGxlYXJuaW5nIHJhdGUsIHdoZXJlYXMgdGhlIGJhc2VsaW5lIGFwcHJvYWNoIHN0cnVnZ2xlcyB3aXRoIHRyYWluaW5nIGluc3RhYmlsaXR5LiBUbyBhY2hpZXZlIHRoZSBzYW1lIG9yIGJldHRlciB6ZXJvLXNob3QgZXZhbHVhdGlvbiByZXN1bHRzLCBvdXIgbWV0aG9kIHJlZHVjZXMgdGhlIHJlcXVpcmVkIG51bWJlciBvZiB0cmFpbmluZyB0b2tlbnMgYW5kIHdhbGwgY2xvY2sgdGltZSBieSB1cCB0byAyLjJ4IGFuZCAzLjd4LCByZXNwZWN0aXZlbHkuIEV4cGVyaW1lbnRzIHJlcGxpY2F0aW5nIEdQVC0zIG1vZGVsICgxMjVNKSBzaG93IHRoYXQgb3VyIGFwcHJvYWNoIGVuYWJsZXMgc3RhYmxlIHRyYWluaW5nIHdpdGggOHggbGFyZ2VyIGJhdGNoIHNpemUgYW5kIDQweCBsYXJnZXIgbGVhcm5pbmcgcmF0ZSwgYW5kIHJldGFpbnMgOTklIG9mIHRoZSB6ZXJvLXNob3QgYWNjdXJhY3kgb24gMTEgdGFza3MgdXNpbmcgMTB4IGxlc3MgZGF0YSBhbmQgMTd4IGxlc3MgdGltZSBjb21wYXJlZCB0byB0aGUgb3JpZ2luYWwgR1BULTMgdHJhaW5pbmcgcmVjaXBlLCB3aGlsZSB0aGUgYmFzZWxpbmUgZGl2ZXJnZXMgdW5kZXIgdGhlIHNhbWUgc2V0dGluZ3MgYW5kIG9ubHkgcmV0YWluIDk1JSBvZiBhY2N1cmFjeSB1bmRlciBsb3dlciBsZWFybmluZyByYXRlLiIsMS42LCJHUFQtMiAoMS41QiwgQ3VycmljdWx1bSBMZWFybmluZyA0NUspIixVbnJlbGVhc2VkLFVuaXRlZCBTdGF0ZXMgb2YgQW1lcmljYSwsLCwxMjguMCwsMjAyNi0wNS0yNSAxMjoxNDoyNyswMDowMCwsLCw0MDAwMDAwLjAsLEluZHVzdHJ5LCwsLCxVbnJlbGVhc2VkLHRoZXJlJ3MgYSByZXBvIGZvciB0aGUgdGVjaG5pcXVlIGJ1dCBJIGRvbid0IHNlZSB0cmFpbmluZyBjb2RlIGZvciB0aGlzIG1vZGVsOiBodHRwczovL2dpdGh1Yi5jb20vbWljcm9zb2Z0L0RlZXBTcGVlZCAsLCwsLCw3NzU4MC4yNjk1NTkxMDA4OCwiQ29tcGFyaXNvbiB3aXRoIG90aGVyIG1vZGVscyxIYXJkd2FyZSxPcGVyYXRpb24gY291bnRpbmciLCwsLCxObwoiR1BULTIgKDExN00sIFNMVyAxMTBLKSIsTGFuZ3VhZ2UsTGFuZ3VhZ2UgbW9kZWxpbmcvZ2VuZXJhdGlvbixNaWNyb3NvZnQsIkNvbmdsb25nIExpLCBNaW5qaWEgWmhhbmcsIFl1eGlvbmcgSGUiLDIwMjEtMDgtMTMsQ3VycmljdWx1bSBMZWFybmluZzogQSBSZWd1bGFyaXphdGlvbiBNZXRob2QgZm9yIEVmZmljaWVudCBhbmQgU3RhYmxlIEJpbGxpb24tU2NhbGUgR1BUIE1vZGVsIFByZS1UcmFpbmluZyxodHRwczov</x:v>
      </x:c>
    </x:row>
    <x:row r="227" ht="18" customHeight="1">
      <x:c r="A227" s="17" t="n">
        <x:v>222</x:v>
      </x:c>
      <x:c r="B227" s="17" t="n">
        <x:v>310</x:v>
      </x:c>
      <x:c r="C227" s="160" t="str">
        <x:v>L2FyeGl2Lm9yZy9hYnMvMjEwOC4wNjA4NCw1NS4wLCwsMTE3MDAwMDAwLjAsImJhdGNoIHNpemUgNTEyLCAzMDBLIHRvdGFsIHRyYWluaW5nIHN0ZXBzICgxNTdCIHRva2VucykiLDEuMTAyMTRlKzIwLCI2TkQgZm9ybXVsYTogCjYqMTU3MDAwMDAwMDAwKjExNzAwMDAwMD0xLjEwMjE0ZSsyMCIsLCwsLE5WSURJQSBWMTAwLCxDb25maWRlbnQsIlJlY2VudCB3b3JrcyBoYXZlIGRlbW9uc3RyYXRlZCBncmVhdCBzdWNjZXNzIGluIHByZS10cmFpbmluZyBsYXJnZS1zY2FsZSBhdXRvcmVncmVzc2l2ZSBsYW5ndWFnZSBtb2RlbHMgb24gbWFzc2l2ZSBHUFVzLiBUbyByZWR1Y2UgdGhlIHdhbGwtY2xvY2sgdHJhaW5pbmcgdGltZSwgYSBjb21tb24gcHJhY3RpY2UgaXMgdG8gaW5jcmVhc2UgdGhlIGJhdGNoIHNpemUgYW5kIGxlYXJuaW5nIHJhdGUuIEhvd2V2ZXIsIHN1Y2ggcHJhY3RpY2UgaXMgb2Z0ZW4gYnJpdHRsZSBhbmQgbGVhZHMgdG8gYSBzby1jYWxsZWQgc3RhYmlsaXR5LWVmZmljaWVuY3kgZGlsZW1tYTogaW5jcmVhc2luZyB0aGUgYmF0Y2ggc2l6ZXMgYW5kIGxlYXJuaW5nIHJhdGVzIGxlYWRzIHRvIGJldHRlciB0cmFpbmluZyBlZmZpY2llbmN5IGJ1dCBjYW4gYWxzbyByZXN1bHQgaW4gdHJhaW5pbmcgaW5zdGFiaWxpdHksIGxlYWRpbmcgdG8gcG9vciBnZW5lcmFsaXphdGlvbiBhY2N1cmFjeSBvciBmYWlsZWQgcnVucy4gVG8gYmV0dGVyIHVuZGVyc3RhbmQgdGhpcyBwaGVub21lbm9uLCB3ZSBjb25kdWN0IGFuIGluLWRlcHRoIGFuYWx5c2lzIG9uIGxhcmdlLXNjYWxlIHByZS10cmFpbmluZyBleHBlcmltZW50cyByZXBsaWNhdGluZyB0aGUgR1BULTIgbW9kZWwuIFdlIGZpbmQgdGhhdCB0aGVyZSBpcyBhIHN0cm9uZyBjb3JyZWxhdGlvbiBiZXR3ZWVuIHRyYWluaW5nIGluc3RhYmlsaXR5IGFuZCBleHRyZW1lIHZhbHVlcyBvZiBncmFkaWVudCB2YXJpYW5jZSwgYW5kIHRoYXQgc2FtcGxlcyB3aXRoIGxvbmcgc2VxdWVuY2UgbGVuZ3RocyBjb250cmlidXRlIHRvIHRoZXNlIGV4dHJlbWUgZ3JhZGllbnQgdmFyaWFuY2UgdmFsdWVzLCBlc3BlY2lhbGx5IGF0IHRoZSBiZWdpbm5pbmcgb2YgdGhlIHRyYWluaW5nLCBpbmRpY2F0aW5nIHRoYXQgbG9uZyBzZXF1ZW5jZSBsZW5ndGggY2FuIGJlIGEgbWFpbiBzb3VyY2Ugb2YgdHJhaW5pbmcgaW5zdGFiaWxpdHkuIEJhc2VkIG9uIHRoZSBhbmFseXNpcywgd2UgcHJlc2VudCBhIFNlcXVlbmNlIExlbmd0aCBXYXJtdXAgbWV0aG9kIHRoYXQgYWltcyB0byBzb2x2ZSB0aGUgdHJhaW5pbmcgc3RhYmlsaXR5LWVmZmljaWVuY3kgZGlsZW1tYS4gRXhwZXJpbWVudHMgcmVwbGljYXRpbmcgR1BULTIgbW9kZWxzIHNob3cgdGhhdCBvdXIgYXBwcm9hY2ggZW5hYmxlcyBzdGFibGUgdHJhaW5pbmcgd2l0aCA4eCBsYXJnZXIgYmF0Y2ggc2l6ZSBhbmQgNHggbGFyZ2VyIGxlYXJuaW5nIHJhdGUsIHdoZXJlYXMgdGhlIGJhc2VsaW5lIGFwcHJvYWNoIHN0cnVnZ2xlcyB3aXRoIHRyYWluaW5nIGluc3RhYmlsaXR5LiBUbyBhY2hpZXZlIHRoZSBzYW1lIG9yIGJldHRlciB6ZXJvLXNob3QgZXZhbHVhdGlvbiByZXN1bHRzLCBvdXIgbWV0aG9kIHJlZHVjZXMgdGhlIHJlcXVpcmVkIG51bWJlciBvZiB0cmFpbmluZyB0b2tlbnMgYW5kIHdhbGwgY2xvY2sgdGltZSBieSB1cCB0byAyLjJ4IGFuZCAzLjd4LCByZXNwZWN0aXZlbHkuIEV4cGVyaW1lbnRzIHJlcGxpY2F0aW5nIEdQVC0zIG1vZGVsICgxMjVNKSBzaG93IHRoYXQgb3VyIGFwcHJvYWNoIGVuYWJsZXMgc3RhYmxlIHRyYWluaW5nIHdpdGggOHggbGFyZ2VyIGJhdGNoIHNpemUgYW5kIDQweCBsYXJnZXIgbGVhcm5pbmcgcmF0ZSwgYW5kIHJldGFpbnMgOTklIG9mIHRoZSB6ZXJvLXNob3QgYWNjdXJhY3kgb24gMTEgdGFza3MgdXNpbmcgMTB4IGxlc3MgZGF0YSBhbmQgMTd4IGxlc3MgdGltZSBjb21wYXJlZCB0byB0aGUgb3JpZ2luYWwgR1BULTMgdHJhaW5pbmcgcmVjaXBlLCB3aGlsZSB0aGUgYmFzZWxpbmUgZGl2ZXJnZXMgdW5kZXIgdGhlIHNhbWUgc2V0dGluZ3MgYW5kIG9ubHkgcmV0YWluIDk1JSBvZiBhY2N1cmFjeSB1bmRlciBsb3dlciBsZWFybmluZyByYXRlLiIsLCJHUFQtMiAoMTE3TSwgU0xXIDExMEspIixVbnJlbGVhc2VkLFVuaXRlZCBTdGF0ZXMgb2YgQW1lcmljYSwsLCwxMjguMCwsMjAyNi0wNS0yNSAxMjoxNDoyNCswMDowMCwsLCwsLEluZHVzdHJ5LCwsLCxVbnJlbGVhc2VkLHRoZXJlJ3MgYSByZXBvIGZvciB0aGUgdGVjaG5pcXVlIGJ1dCBJIGRvbid0IHNlZSB0cmFpbmluZyBjb2RlIGZvciB0aGlzIG1vZGVsOiBodHRwczovL2dpdGh1Yi5jb20vbWljcm9zb2Z0L0RlZXBTcGVlZCAsLCwsLCw3NzU4MC4yNjk1NTkxMDA4OCxPcGVyYXRpb24gY291bnRpbmcsLCwsLE5vCkp1cmFzc2ljLTEtSnVtYm8sTGFuZ3VhZ2UsIkxhbmd1YWdlIG1vZGVsaW5nL2dlbmVyYXRpb24sQ2hhdCIsQUkyMSBMYWJzLCJPcGhlciBMaWViZXIsIE9yIFNoYXJpciwgQmFyYWsgTGVueiwgWW9hdiBTaG9oYW0iLDIwMjEtMDgtMTEsSnVyYXNzaWMtMTogVGVjaG5pY2FsIERldGFpbHMgYW5kIEV2YWx1YXRpb24saHR0cHM6Ly91cGxvYWRzLXNzbC53ZWJmbG93LmNvbS82MGZkNDUwMzY4NGI0NjY1NzhjMGQzMDcvNjExMzg5MjQ2MjZhNjk4MWVlMDljYWY2X2p1cmFzc2ljX3RlY2hfcGFwZXIucGRmLDU1LjAsVHJhaW5pbmcgY29zdCwiIiJUcmFpbmluZyBzdWNoIGEgbGFyZ2UgbW9kZWwsIG9uIG92ZXIgODAwIEdQVXMgb3ZlciBtYW55IG1vbnRocyIiCgpMb3dlci1ib3VuZCBjb3N0IGVzdGltYXRlOgo4MDAgR1BVcyAqICQxL0dQVS1ob3VyICogNCBtb250aHMgPSAkMi4zTQpUcnVlIGNvc3Qgd2FzIHByb2JhYmx5IHN1YnN0YW50aWFsbHkgaGlnaGVyLiAiIm1hbnkgbW9udGhzIiIgaW1wbGllcyBtb3JlIHRoYW4gNCwgYW5kIHRoZSBHUFVzIHdlcmUgcHJvYmFibHkgbW9yZSBleHBlbnNpdmUgdGhhbiAkMS9ob3VyLiIsMTc4MDAwMDAwMDAwLjAsIiIiSnVyYXNzaWMtMSBtb2RlbHMgY29tZSBpbiB0d28gc2l6ZXMsIHdoZXJlIHRoZSBKdW1ibyB2ZXJzaW9uLCBhdCAxNzhCIHBhcmFtZXRlcnMsIGlzIHRoZSBsYXJnZXN0IGFuZCBtb3N0IHNvcGhpc3RpY2F0ZWQgbGFuZ3VhZ2UgbW9kZWwgZXZlciByZWxlYXNlZCBmb3IgZ2VuZXJhbCB1c2UgYnkgZGV2ZWxvcGVycy4iIiIsMy43ZSsyMywic2VlIGhlcmUgaHR0cHM6Ly9kb2NzLmdvb2dsZS5jb20vZG9jdW1lbnQvZC8xQjh4NlhZY21CMXU2VG1xM1ZjYkF0ajViemhEYWoyVGNJUHlLNldwdXB4NC9lZGl0Cgo2ICogMTc4QiAqIDMwMEIgPSAzLjIwNDAwMGUrMjMiLDMwMDAwMDAwMDAwMCwiIiJPdXIgbW9kZWwgd2FzIHRyYWluZWQgd2l0aCB0aGUgY29udmVudGlvbmFsIHNlbGYtc3VwZXJ2aXNlZCBhdXRvLXJlZ3Jlc3NpdmUgdHJhaW5pbmcgb2JqZWN0aXZlIG9uIDMwMEIgdG9rZW5zIGRyYXduIGZyb20gcHVibGljbHkgYXZhaWxhYmxlIHJlc291cmNlcyIiCgoxIHRva2VuIH4gMC43NSB3b3JkcyIsLCxOVklESUEgQTEwMCxTZWxmLXN1cGVydmlzZWQgbGVhcm5pbmcsQ29uZmlkZW50LCJKdXJhc3NpYy0xIGlzIGEgcGFpciBvZiBhdXRvLXJlZ3Jlc3NpdmUgbGFuZ3VhZ2UgbW9kZWxzIHJlY2VudGx5IHJlbGVhc2VkIGJ5IEFJMjEgTGFicywgY29uc2lzdGluZyBvZiBKMS1KdW1ibywgYSAxNzhCLXBhcmFtZXRlciBtb2RlbCwgYW5kIEoxLUxhcmdlLCBhIDdCLXBhcmFtZXRlciBtb2RlbC4gV2UgZGVzY3JpYmUgdGhlaXIgYXJjaGl0ZWN0dXJlIGFuZCB0cmFpbmluZywgYW5kIGV2YWx1YXRlIHRoZWlyIHBlcmZvcm1hbmNlIHJlbGF0aXZlIHRvIEdQVC0zLiBUaGUgZXZhbHVhdGlvbiBpcyBpbiB0ZXJtcyBvZiBwZXJwbGV4aXR5LCBhcyB3ZWxsIGFzIHplcm8tc2hvdCBhbmQgZmV3LXNob3QgbGVhcm5pbmcuIFRvIHRoYXQgZW5kLCB3ZSBkZXZlbG9wZWQgYSB6ZXJvc2hvdCBhbmQgZmV3LXNob3QgdGVzdCBzdWl0ZSwgd2hpY2ggd2UgbWFkZSBwdWJsaWNseSBhdmFpbGFibGUgKGh0dHBzOi8vZ2l0aHViLmNvbS9haTIxbGFicy8gbG0tZXZhbHVhdGlvbikgYXMgYSBzaGFyZWQgcmVzb3VyY2UgZm9yIHRoZSBldmFsdWF0aW9uIG9mIG1lZ2EgbGFuZ3VhZ2UgbW9kZWxzLiIsLCxBUEkgYWNjZXNzLElzcmFlbCwsLCwsLDIwMjUtMTEtMjggMTE6NTM6NDQrMDA6MDAsLCwsMzIwMDAwMC4wLCIiIk5hbWVseSwgd2UgdXNlZCBhIGJhc2UgbGVhcm5pbmcgcmF0ZSBvZiAxLjIgw5cgMTDiiJI0IGFuZCAwLjYgw5cgMTDiiJI0ICwgYW5kIGEgYmF0Y2ggc2l6ZSBvZiAyTSBhbmQgMy4yTSB0b2tlbnMsIGZvciBKMS1MYXJnZSBhbmQgSjEtSnVtYm8sIHJlc3BlY3RpdmVseS4gV2UgYWxzbyB1c2VkIGEgbGluZWFyIHdhcm0tdXAgb3ZlciByb3VnaGx5IHRoZSBmaXJzdCAzNzUgbWlsbGlvbiB0b2tlbnMsIGFuZCBncmFkdWFsbHkgaW5jcmVhc2VkIHRoZSBiYXRjaCBzaXplIGZyb20gMzJLIHRva2VucyB1cCB0byBpdHMgdGFyZ2V0IHZhbHVlIGZvciB0aGUgZmlyc3QgZmV3IGJpbGxpb24gdG9rZW5zLiIiIixJbmR1c3RyeSwsLCwsVW5yZWxlYXNlZCwsVHJ1ZSw4MzY3MDAuMDUwODI5NTk4LCwsVHJ1ZSwsVGhpcmQtcGFydHkgZXN0aW1hdGlvbiwsLCwsTm8KWmlkb25nIFRhaWNodSwiTXVsdGltb2RhbCxTcGVlY2gsVmlzaW9uLExhbmd1YWdlIiwiTGFuZ3VhZ2UgbW9kZWxpbmcvZ2VuZXJhdGlvbixTcGVlY2ggcmVjb2duaXRpb24gKEFTUiksSW1hZ2UgY2FwdGlvbmluZyIsIkNoaW5lc2UgQWNhZGVteSBvZiBTY2llbmNlcyxXdWhhbiBBSSBDb21wdXRpbmcgQ2VudGVyIiwsMjAyMS0wOC0xMSxaaWRvbmcgQW5jZXN0cmFsIG11bHRpLW1vZGFsIGxhcmdlIG1vZGVsLGh0dHBzOi8vZ2l0ZWUuY29tL3ppZG9uZ3RhaWNodS9tdWx0aS1tb2RhbC1tb2RlbHMsLEhpc3RvcmljYWwgc2lnbmlmaWNhbmNlLCJUaGUgd29ybGTigJlzIGZpcnN0IGltYWdlLCBsYW5ndWFnZSwgYW5kIGF1ZGlvIHRyaW1vZGFsIHByZS10cmFpbmVkIG1vZGVsLiIsMzIwMDAwMDAwMC4wLOWFsTMy5Lq/5Y+C5pWwIHRyYW5zbGF0ZWQgYXMgQSB0b3RhbCBvZiAzLjIgYmlsbGlvbiBwYXJhbWV0ZXJzICw4LjAxNmUrMjAsNC4xNzVlMTAgKiAzLjJlOSAqIDYgPSA4LjAxNmUyMCBGTE9QLCwi5Li76KaB6YeH55SoQ0xVReS4jldNVOS4reaUtumbhueahOS4reaWh+aVsOaNru+8jOWQjOaXtuaIkeS7rOWKoOWFpeS6humineWkluaUtumbhueahOWvueivneaVsOaNruS7peWPiue/u+ivkeW5s+ihjOivreaWmeS4reeahOS4reaWh+mDqOWIhu+8jOaAu+WFsee6pjI1MEfnmoTkuK3mlofor63mlpnvvIzpoobln5/opobnm5blub/ms5vjgIIKCkZyb20gY29udGV4dCwgc2VlbXMgdG8gbWVhbiAyNTBHQgoKMjUwR0IgKiAxNjdNIHRva2Vucy9HQiA9IDQuMTc1ZSsxMCB0b2tlbnMKCmh0dHBzOi8vZ2l0ZWUuY29tL3ppZG9uZ3RhaWNodS9tdWx0aS1tb2RhbC1tb2RlbHMvdHJlZS9tYXN0ZXIvdGV4dCMlRTYlOTUlQjAlRTYlOEQlQUUlRTklOUIlODYiLCwsLCxDb25maWRlbnQsLCwsT3BlbiB3ZWlnaHRzICh1bnJlc3RyaWN0ZWQpLCJDaGluYSxDaGluYSIsLCwsLCwyMDI1LTExLTI4IDExOjUzOjQ0KzAwOjAwLCwsLCwsIkFjYWRlbWlhLEdvdmVybm1lbnQiLCwsLCxVbnJlbGVhc2VkLCJBcGFjaGUgMi4wCmh0dHBzOi8vZ2l0ZWUuY29tL3ppZG9uZ3RhaWNodS9tdWx0aS1tb2RhbC1tb2RlbHMKCkkgZG9uJ3Qgc2VlIHRyYWluaW5nIGNvZGUgdGhlcmUiLCwsLCwsLE9wZXJhdGlvbiBjb3VudGluZywsLCwsWWVzClcydi1CRVJULFNwZWVjaCxTcGVlY2ggcmVjb2duaXRpb24gKEFTUiksIkdvb2dsZSBCcmFpbixNYXNzYWNodXNldHRzIEluc3RpdHV0ZSBvZiBUZWNobm9sb2d5IChNSVQpIiwiWXUtQW4gQ2h1bmcsIFl1IFpoYW5nLCBXZWkgSGFuLCBDaHVuZy1DaGVuZyBDaGl1LCBKYW1lcyBRaW4sIFJ1b21pbmcgUGFuZywgWW9uZ2h1aSBXdSIsMjAyMS0wOC0wNyxXMnYtQkVSVDogQ29tYmluaW5nIENvbnRyYXN0aXZlIExlYXJuaW5nIGFuZCBNYXNrZWQgTGFuZ3VhZ2UgTW9kZWxpbmcgZm9yIFNlbGYtU3VwZXJ2aXNlZCBTcGVlY2ggUHJlLVRyYWluaW5nLGh0dHBzOi8vYXJ4aXYub3JnL2Ficy8yMTA4LjA2MjA5djIsNTM0LjAsU09UQSBpbXByb3ZlbWVudCwiIiJPdXIgZXhwZXJpbWVudHMgc2hvdyB0aGF0IHcydi1CRVJUIGFjaGlldmVzIGNvbXBldGl0aXZlIHJlc3VsdHMgY29tcGFyZWQgdG8gY3VycmVudCBzdGF0ZS1vZi10aGUtYXJ0IHByZS10cmFpbmVkIG1vZGVscyBvbiB0aGUgTGlicmlTcGVlY2ggYmVuY2htYXJrcyB3aGVuIHVzaW5nIHRoZSBMaWJyaS1MaWdodCA2MGsgY29ycHVzIGFzIHRoZSB1bnN1cGVydmlzZWQgZGF0YS4gSW4gcGFydGljdWxhciwgd2hlbiBjb21wYXJlZCB0byBwdWJsaXNoZWQgbW9kZWxzIHN1Y2ggYXMgY29uZm9ybWVyLWJhc2VkIHdhdjJ2ZWMgMi4wIGFuZCBIdUJFUlQsIG91ciBtb2RlbCBzaG93cyA1JSB0byAxMCUgcmVsYXRpdmUgV0VSIHJlZHVjdGlvbiBvbiB0aGUgdGVzdC1jbGVhbiBhbmQKdGVzdC1vdGhlciBzdWJzZXRzIiIiLDEwMDAwMDAwMDAuMCwxQiBmb3IgWFhMIG1vZGVsLCwsLCwsLCwsQ29uZmlkZW50LCJNb3RpdmF0ZWQgYnkgdGhlIHN1Y2Nlc3Mgb2YgbWFza2VkIGxhbmd1YWdlIG1vZGVsaW5nfihNTE0pIGluIHByZS10cmFpbmluZyBuYXR1cmFsIGxhbmd1YWdlIHByb2Nlc3NpbmcgbW9kZWxzLCB3ZSBwcm9wb3NlIHcydi1CRVJUIHRoYXQgZXhwbG9yZXMgTUxNIGZvciBzZWxmLXN1cGVydmlzZWQgc3BlZWNoIHJlcHJlc2VudGF0aW9uIGxlYXJuaW5nLiB3MnYtQkVSVCBpcyBhIGZyYW1ld29yayB0aGF0IGNvbWJpbmVzIGNvbnRyYXN0aXZlIGxlYXJuaW5nIGFuZCBNTE0sIHdoZXJlIHRoZSBmb3JtZXIgdHJhaW5zIHRoZSBtb2RlbCB0byBkaXNjcmV0aXplIGlucHV0IGNvbnRpbnVvdXMgc3BlZWNoIHNpZ25hbHMgaW50byBhIGZpbml0ZSBzZXQgb2YgZGlzY3JpbWluYXRpdmUgc3BlZWNoIHRva2VucywgYW5kIHRoZSBsYXR0ZXIgdHJhaW5zIHRoZSBtb2RlbCB0byBsZWFybiBjb250ZXh0dWFsaXplZCBzcGVlY2ggcmVwcmVzZW50YXRpb25zIHZpYSBzb2x2aW5nIGEgbWFza2VkIHByZWRpY3Rpb24gdGFzayBjb25zdW1pbmcgdGhlIGRpc2NyZXRpemVkIHRva2Vucy4gSW4gY29udHJhc3QgdG8gZXhpc3RpbmcgTUxNLWJhc2VkIHNwZWVjaCBwcmUtdHJhaW5pbmcgZnJhbWV3b3JrcyBzdWNoIGFzIEh1QkVSVCwgd2hpY2ggcmVsaWVzIG9uIGFuIGl0ZXJhdGl2ZSByZS1jbHVzdGVyaW5nIGFuZCByZS10cmFpbmluZyBwcm9jZXNzLCBvciB2cS13YXYydmVjLCB3aGljaCBjb25jYXRlbmF0ZXMgdHdvIHNlcGFyYXRlbHkgdHJhaW5lZCBtb2R1bGVzLCB3MnYtQkVSVCBjYW4gYmUgb3B0aW1pemVkIGluIGFuIGVuZC10by1lbmQgZmFzaGlvbiBieSBzb2x2aW5nIHRoZSB0d28gc2VsZi1zdXBlcnZpc2VkIHRhc2tzfih0aGUgY29udHJhc3RpdmUgdGFzayBhbmQgTUxNKSBzaW11bHRhbmVvdXNseS4gT3VyIGV4cGVyaW1lbnRzIHNob3cgdGhhdCB3MnYtQkVSVCBhY2hpZXZlcyBjb21wZXRpdGl2ZSByZXN1bHRzIGNvbXBhcmVkIHRvIGN1cnJlbnQgc3RhdGUtb2YtdGhlLWFydCBwcmUtdHJhaW5lZCBtb2RlbHMgb24gdGhlIExpYnJpU3BlZWNoIGJlbmNobWFya3Mgd2hlbiB1c2luZyB0aGUgTGlicmktTGlnaHR+NjBrIGNvcnB1cyBhcyB0aGUgdW5zdXBlcnZpc2VkIGRhdGEuIEluIHBhcnRpY3VsYXIsIHdoZW4gY29tcGFyZWQgdG8gcHVibGlzaGVkIG1vZGVscyBzdWNoIGFzIGNvbmZvcm1lci1iYXNlZCB3YXYydmVjfjIuMCBhbmQgSHVCRVJULCBvdXIgbW9kZWwgc2hvd3N+NVwlIHRvfjEwXCUgcmVsYXRpdmUgV0VSIHJlZHVjdGlvbiBvbiB0aGUgdGVzdC1jbGVhbiBhbmQgdGVzdC1vdGhlciBzdWJzZXRzLiBXaGVuIGFwcGxpZWQgdG8gdGhlIEdvb2dsZSdzIFZvaWNlIFNlYXJjaCB0cmFmZmljIGRhdGFzZXQsIHcydi1CRVJUIG91dHBlcmZvcm1zIG91ciBpbnRlcm5hbCBjb25mb3JtZXItYmFzZWQgd2F2MnZlY34yLjAgYnkgbW9yZSB0aGFufjMwXCUgcmVsYXRpdmVseS4iLCwsVW5yZWxlYXNlZCwiVW5pdGVkIFN0YXRlcyBvZiBBbWVyaWNhLFVuaXRlZCBTdGF0ZXMgb2YgQW1lcmljYSIsLCwsLCwyMDI2LTA1LTI1IDEyOjE0OjI1KzAwOjAwLCwsLCwsIkluZHVzdHJ5LEFjYWRlbWlhIiwsLCwsVW5yZWxlYXNlZCwsLCwsLCwsLCwsLCxObwpZT0xPWC1YLFZpc2lvbixPYmplY3QgZGV0ZWN0aW9uLE1lZ3ZpaSBJbmMsIlpoZW5nIEdlLCBTb25ndGFvIExpdSwgRmVuZyBXYW5nLCBaZW1pbmcgTGksIEppYW4gU3VuIiwyMDIxLTA4LTA2LFlPTE9YOiBFeGNlZWRpbmcgWU9MTyBTZXJpZXMgaW4gMjAyMSxodHRwczovL2FyeGl2Lm9yZy9hYnMvMjEwNy4wODQzMCw1NzU1LjAsIkhpZ2hseSBjaXRlZCxTT1RBIGltcHJvdmVtZW50IixUYWJsZSA2LDk5MTAwMDAwLjAsIjk5LjFNLCB0YWJsZSAzIiw2LjM0Mjc1ZSsyMCwiIiJXZSB0cmFpbiB0aGUgbW9kZWxzIGZvciBhIHRvdGFsIG9mIDMwMCBlcG9jaHMgd2l0aCA1IGVwb2NocyB3YXJtdXAgb24gQ09DTyB0cmFpbjIwMTcgWzE3XS4gV2UgdXNlIHN0b2NoYXN0aWMgZ3JhZGllbnQgZGVzY2VudCAoU0dEKSBmb3IgdHJhaW5pbmcgLi4uIFRoZSBiYXRjaCBzaXplIGlzIDEyOCBieSBkZWZhdWx0IHRvIHR5cGljYWwgOC1HUFUgZGV2aWNlcyAuLi4gaW5wdXQgc2l6ZSBpcyBldmVubHkgZHJhd24gZnJvbSA0NDggdG8gODMyIHdpdGggMzIgc3RyaWRlcyIiCgpUcmFpbmluZyBpcyBkb25lIG9uIDMwMCBlcG9jaHMgb2YgdGhlIDIuNSBtaWxsaW9uIGltYWdlLWxhYmVsIHBhaXJzIGluIENPQ08gdHJhaW4yMDE3LgoKVGFibGUgMyBpbmRpY2F0ZXMgMjgxLjkgR0ZMT1AgcGVyIGZvcndhcmQgcGFzcyBvbiBhIDY0MHg2NDAgaW1hZ2UuIFRoZSBtZWFuIGltYWdlIHdpZHRoL2hlaWdodCBpcyA2NDAsIHRob3VnaCB1c2luZyB0aGlzIHRvIGVzdGltYXRlIHRyYWluaW5nIEZMT1BzIGlzIHByb2JhYmx5IGEgc2xpZ2h0IHVuZGVyZXN0aW1hdGUgYXMgRkxPUHMgd2lsbCBzY2FsZSByb3VnaGx5IGxpbmVhcmx5IGluIHRoZSBudW1iZXIgb2YgcGl4ZWxzICh3aGljaCBzY2FsZSBhdCB3aWR0aF4yKS4KCklnbm9yaW5nIHRoaXMgc2xpZ2h0IGlzc3VlOiAyODEuOWU5ICogMi41TSAqIDMwMCAqIDMgPSA2LjM0ZTIwIiwyNTAwMDAwLCIyLjUgbWlsbGlvbiBpbWFnZS1sYWJlbCBwYWlycywgcGVyIENvY28gcGFwZXIgaHR0cHM6Ly9hcnhpdi5vcmcvYWJzLzE0MDUuMDMxMiIsLCxOVklESUEgVjEwMCwsTGlrZWx5LCJJbiB0aGlzIHJlcG9ydCwgd2UgcHJlc2VudCBzb21lIGV4cGVyaWVuY2VkIGltcHJvdmVtZW50cyB0byBZT0xPIHNlcmllcywgZm9ybWluZyBhIG5ldyBoaWdoLXBlcmZvcm1hbmNlIGRldGVjdG9yIC0tIFlPTE9YLiBXZSBzd2l0Y2ggdGhlIFlPTE8gZGV0ZWN0b3IgdG8gYW4gYW5jaG9yLWZyZWUgbWFubmVyIGFuZCBjb25kdWN0IG90aGVyIGFkdmFuY2VkIGRldGVjdGlvbiB0ZWNobmlxdWVzLCBpLmUuLCBhIGRlY291cGxlZCBoZWFkIGFuZCB0aGUgbGVhZGluZyBsYWJlbCBhc3NpZ25tZW50IHN0cmF0ZWd5IFNpbU9UQSB0byBhY2hpZXZlIHN0YXRlLW9mLXRoZS1hcnQgcmVzdWx0cyBhY3Jvc3MgYSBsYXJnZSBzY2FsZSByYW5nZSBvZiBtb2RlbHM6IEZvciBZT0xPLU5hbm8gd2l0aCBvbmx5IDAuOTFNIHBhcmFtZXRlcnMgYW5kIDEuMDhHIEZMT1BzLCB3ZSBnZXQgMjUuMyUgQVAgb24gQ09DTywgc3VycGFzc2luZyBOYW5vRGV0IGJ5IDEuOCUgQVA7IGZvciBZT0xPdjMsIG9uZSBvZiB0aGUgbW9zdCB3aWRlbHkgdXNlZCBkZXRlY3RvcnMgaW4gaW5kdXN0cnksIHdlIGJvb3N0IGl0IHRvIDQ3LjMlIEFQIG9uIENPQ08sIG91dHBlcmZvcm1pbmcgdGhlIGN1cnJlbnQgYmVzdCBwcmFjdGljZSBieSAzLjAlIEFQOyBmb3IgWU9MT1gtTCB3aXRoIHJvdWdobHkgdGhlIHNhbWUgYW1vdW50IG9mIHBhcmFtZXRlcnMgYXMgWU9MT3Y0LUNTUCwgWU9MT3Y1LUwsIHdlIGFjaGlldmUgNTAuMCUgQVAgb24gQ09DTyBhdCBhIHNwZWVkIG9mIDY4LjkgRlBTIG9uIFRlc2xhIFYxMDAsIGV4Y2VlZGluZyBZT0xPdjUtTCBieSAxLjglIEFQLiBGdXJ0aGVyLCB3ZSB3b24gdGhlIDFzdCBQbGFjZSBvbiBTdHJlYW1pbmcgUGVyY2VwdGlvbiBDaGFsbGVuZ2UgKFdvcmtzaG9wIG9uIEF1dG9ub21vdXMgRHJpdmluZyBhdCBDVlBSIDIwMjEpIHVzaW5nIGEgc2luZ2xlIFlPTE9YLUwgbW9kZWwuIFdlIGhvcGUgdGhpcyByZXBvcnQgY2FuIHByb3ZpZGUgdXNlZnVsIGV4cGVyaWVuY2UgZm9yIGRldmVsb3BlcnMgYW5kIHJlc2VhcmNoZXJzIGluIHByYWN0aWNhbCBzY2VuZXMsIGFuZCB3ZSBhbHNvIHByb3ZpZGUgZGVwbG95IHZlcnNpb25zIHdpdGggT05OWCwgVGVuc29yUlQsIE5DTk4sIGFuZCBPcGVudmlubyBzdXBwb3J0ZWQuIFNvdXJjZSBjb2RlIGlzIGF0IHRoaXMgaHR0cHMgVVJMLiIsMzAwLjAsLE9wZW4gd2VpZ2h0cyAodW5yZXN0cmljdGVkKSxDaGluYSwsLCw4LjAsLDIwMjYtMDUtMjUgMTI6MTQ6MjcrMDA6MDAsLCwsMTI4LjAsLEluZHVzdHJ5LCwsLCxPcGVuIHNvdXJjZSwiQXBhY2hlIDIuMCBmb3IgY29kZS93ZWlnaHRzCmh0dHBzOi8vZ2l0aHViLmNvbS9NZWd2aWktQmFzZURldGVjdGlvbi9ZT0xPWC9ibG9iL21haW4vTElDRU5TRSIsLCwsRlAxNiwsNDg0OS41MjI3NTkyODQyMzQsT3BlcmF0aW9uIGNvdW50aW5nLCwsLCxZZXMKRk1NZm9ybWVyICgyLWtlcm5lbCBmYXN0IHdlaWdodCArIEJhbmQyMCksTGFuZ3VhZ2UsIkxhbmd1YWdlIG1vZGVsaW5nLFRleHQgY2xhc3NpZmljYXRpb24iLCJVbml2ZXJzaXR5IG9mIENhbGlmb3JuaWEgTG9zIEFuZ2VsZXMgKFVDTEEpLFVuaXZlcnNpdHkgb2YgVXRhaCIsIlRhbiBNLiBOZ3V5ZW4sIFZhaSBTdWxpYWZ1LCBTdGFubGV5IEouIE9zaGVyLCBMb25nIENoZW4sIEJhbyBXYW5nIiwyMDIxLTA4LTA1LEZNTWZvcm1lcjogRWZmaWNpZW50IGFuZCBGbGV4aWJsZSBUcmFuc2Zvcm1lciB2aWEgRGVjb21wb3NlZCBOZWFyLWZpZWxkIGFuZCBGYXItZmllbGQgQXR0ZW50aW9uLGh0dHBzOi8vcHJvY2VlZGluZ3MubmV1cmlwcy5jYy9wYXBlci8yMDIxL2ZpbGUvZjYyMTU4NWRmMjQ0ZTk1OTZkYzcwYTM5YjU3OWVmYjEtUGFwZXIucGRmLDM4LjAsLCw0MDAwMDAwMC4wLDQwTSAoY2FwdGlvbiB0byBUYWJsZSAyKSwyLjQ3MmUrMTYsIjYgRkxPUCAvIHRva2VuIC8gcGFyYW1ldGVyICogNDAgKiAxMF42IHBhcmFtZXRlcnMgKiAxMDMqMTBeNiB0b2tlbnMgKiAxIGVwb2NoIFthc3N1bWVkLCBub3QgZ2l2ZW5dID0gMi40NzJlKzE2IEZMT1AKCl9fX19fX19fCmVzdGltYXRpb24gZnJvbSB0aGUgQWxnb3JpdGhtaWMgcHJvZ3Jlc3MgcGFwZXI6IDQuMyoxMF4xNyBGTE9QIiwsLCwsTlZJRElBIEdlRm9yY2UgUlRYIDMwOTAgVGksLFNwZWN1bGF0aXZlLCJXZSBwcm9wb3NlIEZNTWZvcm1lcnMsIGEgY2xhc3Mgb2YgZWZmaWNpZW50IGFuZCBmbGV4aWJsZSB0cmFuc2Zvcm1lcnMgaW5zcGlyZWQgYnkgdGhlIGNlbGVicmF0ZWQgZmFzdCBtdWx0aXBvbGUgbWV0aG9kIChGTU0pIGZvciBhY2NlbGVyYXRpbmcgaW50ZXJhY3RpbmcgcGFydGljbGUgc2ltdWxhdGlvbi4gRk1NIGRlY29tcG9zZXMgcGFydGljbGUtcGFydGljbGUgaW50ZXJhY3Rpb24gaW50byBuZWFyLWZpZWxkIGFuZCBmYXItZmllbGQgY29tcG9uZW50cyBhbmQgdGhlbiBwZXJmb3JtcyBkaXJlY3QgYW5kIGNvYXJzZS1ncmFpbmVkIGNvbXB1dGF0aW9uLCByZXNwZWN0aXZlbHkuIFNpbWlsYXJseSwgRk1NZm9ybWVycyBkZWNvbXBvc2UgdGhlIGF0dGVudGlvbiBpbnRvIG5lYXItZmllbGQgYW5kIGZhci1maWVsZCBhdHRlbnRpb24sIG1vZGVsaW5nIHRoZSBuZWFyLWZpZWxkIGF0dGVudGlvbiBieSBhIGJhbmRlZCBtYXRyaXggYW5kIHRoZSBmYXItZmllbGQgYXR0ZW50aW9uIGJ5IGEgbG93LXJhbmsgbWF0cml4LiBDb21wdXRpbmcgdGhlIGF0dGVudGlvbiBtYXRyaXggZm9yIEZNTWZvcm1lcnMgcmVxdWlyZXMgbGluZWFyIGNvbXBsZXhpdHkgaW4gY29tcHV0YXRpb25hbCB0aW1lIGFuZCBtZW1vcnkgZm9vdHByaW50IHdpdGggcmVzcGVjdCB0byB0aGUgc2VxdWVuY2UgbGVuZ3RoLiBJbiBjb250cmFzdCwgc3RhbmRhcmQgdHJhbnNmb3JtZXJzIHN1ZmZlciBmcm9tIHF1YWRyYXRpYyBjb21wbGV4aXR5LiBXZSBhbmFseXplIGFuZCB2YWxpZGF0ZSB0aGUgYWR2YW50YWdlIG9mIEZNTWZvcm1lcnMgb3ZlciB0aGUgc3RhbmRhcmQgdHJhbnNmb3JtZXIgb24gdGhlIExvbmcgUmFuZ2UgQXJlbmEgYW5kIGxhbmd1YWdlIG1vZGVsaW5nIGJlbmNobWFya3MuIEZNTWZvcm1lcnMgY2FuIGV2ZW4gb3V0cGVyZm9ybSB0aGUgc3RhbmRhcmQgdHJhbnNmb3JtZXIgaW4gdGVybXMKb2YgYWNjdXJhY3kgYnkgYSBzaWduaWZpY2FudCBtYXJnaW4uIEZvciBpbnN0YW5jZSwgRk1NZm9ybWVycyBhY2hpZXZlIGFuIGF2ZXJhZ2UgY2xhc3NpZmljYXRpb24gYWNjdXJhY3kgb2YgNjAuNzQlIG92ZXIgdGhlIGZpdmUgTG9uZyBSYW5nZSBBcmVuYSB0YXNrcywgd2hpY2ggaXMgc2lnbmlmaWNhbnRseSBiZXR0ZXIgdGhhbiB0aGUgc3RhbmRhcmQgdHJhbnNmb3JtZXLigJlzIGF2ZXJhZ2UgYWNjdXJhY3kgb2YgNTguNzAlLiIsLEZNTWZvcm1lciAoMi1rZXJuZWwgZmFzdCB3ZWlnaHQgKyBCYW5kMjApLFVucmVsZWFzZWQsIlVuaXRlZCBTdGF0ZXMgb2YgQW1lcmljYSxVbml0ZWQgU3RhdGVzIG9mIEFtZXJpY2EiLCwsLDQuMCwsMjAyNi0wMi0xMSAxOToyNjo0MyswMDowMCwsLEZNTWZvcm1lciAoMi1rZXJuZWwgZmFzdCB3ZWlnaHQgKyBCYW5kMjApLCwsIkFjYWRlbWlhLEFjYWRlbWlhIiwsLCwsVW5yZWxlYXNlZCwsLCwsLCwzNjM3LjIyMzA2NzIzMjE4MyxPcGVyYXRpb24gY291bnRpbmcsLCwsLE5vCjYtQWN0IFRldGhlcixSb2JvdGljcyxPYmplY3QgZGV0ZWN0aW9uLCJGYWNlYm9vayBBSSBSZXNlYXJjaCxHZW9yZ2lhIEluc3RpdHV0ZSBvZiBUZWNobm9sb2d5IiwiSm9lbCBZZSwgRGhydXYgQmF0cmEsIEFiaGlzaGVrIERhcywgRXJpayBXaWptYW5zIiwyMDIxLTA4LTAzLEF1eGlsaWFyeSBUYXNrcyBhbmQgRXhwbG9yYXRpb24gRW5hYmxlIE9iamVjdEdvYWwgTmF2aWdhdGlvbiwiaHR0cHM6Ly9vcGVuYWNjZXNzLnRoZWN2Zi5jb20vY29udGVudC9JQ0NWMjAyMS9odG1sL1llX0F1eGlsaWFyeV9UYXNrc19hbmRfRXhwbG9yYXRpb25fRW5hYmxlX09iamVjdEdvYWxfTmF2aWdhdGlvbl9JQ0NWXzIwMjFfcGFwZXIuaHRtbApodHRwczovL2FyeGl2Lm9yZy9hYnMvMjEwNC4wNDExMiIsMTQwLjAsU09UQSBpbXByb3ZlbWVudCwiIiJPdXIgYWdlbnRzIGFjaGlldmUgMjQuNSUgc3VjY2VzcyBhbmQgOC4xJSBTUEwsIGEgMzclIGFuZCA4JSByZWxhdGl2ZSBpbXByb3ZlbWVudCBvdmVyIHByaW9yIHN0YXRlLW9mLXRoZS1hcnQsIHJlc3BlY3RpdmVseSwgb24gdGhlIEhhYml0YXQgT2JqZWN0TmF2IENoYWxsZW5nZSIiIiw1MDAwMDAwLjAsIiIiQWdlbnQgcGFyYW1ldGVyIGNvdW50cyB3ZXJlIGFsbCA1IOKIkiA2IG1pbGxpb24gcGFyYW1ldGVycywgZXhjbHVkaW5nIHBhcmFtZXRlcnMgaW4gYXV4aWxpYXJ5IG1vZHVsZXMiIiIsLCIiIkluIG91ciBleHBlcmltZW50cywgd2UgdHJhaW4gZWFjaCBvZiBvdXIgYWdlbnRzIGZvciA4IEdQVS13ZWVrcyAoMTkyIEdQVS1ob3VycykiIi4gTm8gR1BVIHNwZWNpZmllZC4iLDEyNTAwMDAwMCwsLCwsUmVpbmZvcmNlbWVudCBsZWFybmluZyxDb25maWRlbnQsIk9iamVjdEdvYWwgTmF2aWdhdGlvbiAoT2JqZWN0TmF2KSBpcyBhbiBlbWJvZGllZCB0YXNrIHdoZXJlaW4gYWdlbnRzIGFyZSB0byBuYXZpZ2F0ZSB0byBhbiBvYmplY3QgaW5zdGFuY2UgaW4gYW4gdW5zZWVuICBlbnZpcm9ubWVudC4gUHJpb3Igd29ya3MgaGF2ZSBzaG93biB0aGF0IGVuZC10by1lbmQgT2JqZWN0TmF2IGFnZW50cyB0aGF0IHVzZSB2YW5pbGxhIHZpc3VhbCBhbmQgcmVjdXJyZW50IG1vZHVsZXMsIGUuZy4gYSBDTk4rUk5OLCBwZXJmb3JtIHBvb3JseSBkdWUgdG8gb3ZlcmZpdHRpbmcgYW5kIHNhbXBsZSBpbmVmZmljaWVuY3kuIFRoaXMgaGFzIG1vdGl2YXRlZCBjdXJyZW50IHN0YXRlLW9mLXRoZS1hcnQgbWV0aG9kcyB0byBtaXggYW5hbHl0aWMgYW5kIGxlYXJuZWQgY29tcG9uZW50cyBhbmQgb3BlcmF0ZSBvbiBleHBsaWNpdCBzcGF0aWFsIG1hcHMgb2YgdGhlIGVudmlyb25tZW50LiBXZSBpbnN0ZWFkIHJlLWVuYWJsZSBhIGdlbmVyaWMgbGVhcm5lZCBhZ2VudCBieSBhZGRpbmcgYXV4aWxpYXJ5IGxlYXJuaW5nIHRhc2tzIGFuZCBhbiBleHBsb3JhdGlvbiByZXdhcmQuIE91ciBhZ2VudHMgYWNoaWV2ZSAyNC41JSBzdWNjZXNzIGFuZCA4LjElIFNQTCwgYSAzNyUgYW5kIDglIHJlbGF0aXZlIGltcHJvdmVtZW50IG92ZXIgcHJpb3Igc3RhdGUtb2YtdGhlLWFydCwgcmVzcGVjdGl2ZWx5LCBvbiB0aGUgSGFiaXRhdCBPYmplY3ROYXYgQ2hhbGxlbmdlLiBGcm9tIG91ciBhbmFseXNpcywgd2UgcHJvcG9zZSB0aGF0IGFnZW50cyB3aWxsIGFjdCB0byBzaW1wbGlmeSB0aGVpciB2aXN1YWwgaW5wdXRzIHNvIGFzIHRvIHNtb290aCB0aGVpciBSTk4gZHluYW1pY3MsIGFuZCB0aGF0IGF1eGlsaWFyeSB0YXNrcyByZWR1Y2Ugb3ZlcmZpdHRpbmcgYnkgbWluaW1pemluZyBlZmZlY3RpdmUgUk5OIGRpbWVuc2lvbmFsaXR5OyBpLmUuIGEgcGVyZm9ybWFudCBPYmplY3ROYXYgYWdlbnQgdGhhdCBtdXN0IG1haW50YWluIGNvaGVyZW50IHBsYW5zIG92ZXIgbG9uZyBob3Jpem9ucyBkb2VzIHNvIGJ5IGxlYXJuaW5nIHNtb290aCwgbG93LWRpbWVuc2lvbmFsIHJlY3VycmVudCBkeW5hbWljcy4iLCwsT3BlbiB3ZWlnaHRzICh1bnJlc3RyaWN0ZWQpLCJVbml0ZWQgU3RhdGVzIG9mIEFtZXJpY2EsRnJhbmNlLFVuaXRlZCBTdGF0ZXMgb2YgQW1lcmljYSIsLCwsLCwyMDI2LTA1LTI1IDEyOjE0OjI1KzAwOjAwLCwsLCwsIkluZHVzdHJ5LEFjYWRlbWlhIiwsLCwsT3BlbiBzb3VyY2UsIk1JVCBsaWNlbnNlCgpodHRwczovL2dpdGh1Yi5jb20vam9lbDk5L29iamVjdG5hdiIsLCwsLCwsLCwsLCxZZXMKU0VFUixWaXNpb24sIkltYWdlIGVtYmVkZGluZyxJbWFnZSBjbGFzc2lmaWNhdGlvbiIsIkZhY2Vib29rIEFJIFJlc2VhcmNoLElOUklBIiwiUHJpeWEgR295YWwsIE1hdGhpbGRlIENhcm9uLCBCZW5qYW1pbiBMZWZhdWRldXgsIE1pbiBYdSwgUGVuZ2NoYW8gV2FuZywgVml2ZWsgUGFpLCBNYW5uYXQgU2luZ2gsIFZpdGFsaXkgTGlwdGNoaW5za3ksIElzaGFuIE1pc3JhLCBBcm1hbmQgSm91bGluLCBQaW90ciBCb2phbm93c2tpIiwyMDIxLTA3LTI5LFNlbGYtc3VwZXJ2aXNlZCBQcmV0cmFpbmluZyBvZiBWaXN1YWwgRmVhdHVyZXMgaW4gdGhlIFdpbGQsaHR0cHM6Ly9hcnhpdi5vcmcvYWJzLzIxMDMuMDE5ODgsMzAxLjAsU09UQSBpbXByb3ZlbWVudCwiU09UQSBmb3Igc2VsZi1zdXBlcnZpc2VkIG1vZGVscyBvbiBJbWFnZU5ldCwgd2hpY2ggc2VlbXMgZmFpciB0byBjb25zaWRlciBhIGRpZmZlcmVudCBiZW5jaG1hcmsgdGhhbiBJbWFnZU5ldCBmb3Igc3VwZXJ2aXNlZCBtb2RlbHMuCgoiIk91ciBmaW5hbCBTRWxmLXN1cEVSdmlzZWQgKFNFRVIpIG1vZGVsLCBhIFJlZ05ldFkgd2l0aCAxLjNCIHBhcmFtZXRlcnMgdHJhaW5lZCBvbiAxQiByYW5kb20gaW1hZ2VzIHdpdGggNTEyIEdQVXMgYWNoaWV2ZXMgODQuMiUgdG9wLTEgYWNjdXJhY3ksIHN1cnBhc3NpbmcgdGhlIGJlc3Qgc2VsZi1zdXBlcnZpc2VkIHByZXRyYWluZWQgbW9kZWwgYnkgMSUiIiIsMTMwMDAwMDAwMC4wLCJGcm9tIGFic3RyYWN0OgoiIiBPdXIgZmluYWwgU0VsZi1zdXBFUnZpc2VkIChTRUVSKSBtb2RlbCwgYSBSZWdOZXRZIHdpdGggMS4zQiBwYXJhbWV0ZXJzLi4uIiIiLDEuOGUrMjIsIk51bWJlcnMgZnJvbSBzZWN0aW9uIDMuMiwgdGhleSBzcGVjaWZpY2FsbHkgbWVudGlvbiB1c2luZyBtaXhlZCBwcmVjaXNpb24gdHJhaW5pbmcuCjYxMjUgbXMgLyBiYXRjaCAqIDExNDg5MCBiYXRjaGVzID0gOC4xNCBkYXlzICh0aGV5IHJvdW5kIHRvIDggaW4gdGhlIHRleHQpCgo1MTIgR1BVcyAqIDguMTQgZGF5cyAqIDI0aC9kYXkgKiAzNjAwcy9oICogMTI1IFRGTE9QL3MgKiAwLjQgKGFzc3VtZWQgdXRpbGl6YXRpb24pID0gMS44MDBlMjIKCiIib24gNTEyIFYxMDAgMzJHQiBOVklESUEgR1BVcy4gVHJhaW5pbmcgdGhpcyBtb2RlbCBvbiAxIGJpbGxpb24gaW1hZ2VzIHJlcXVpcmVzIDExNCwgODkwIHRyYWluaW5nIGl0ZXJhdGlvbnMgZm9yIGEgYmF0Y2ggc2l6ZSBvZiA4LCA3MDQgaW1hZ2VzLCBzdW1taW5nIHRvIDggZGF5cyBvZiB0cmFpbmluZyBvdmVyIDUxMiBHUFVzLiIiIiwxMDAwMDAwMDAwLCIiIk92ZXJhbGwsIHdlIHRyYWluCm9uIDFCIGltYWdlcyBmb3IgYSB0b3RhbCBvZiAxMjJLIGl0ZXJhdGlvbnMuIiIiLDE5NS41LDYxMjUgbXMgLyBiYXRjaCAqIDExNDg5MCBiYXRjaGVzID0gMTk1LjUgaG91cnMsTlZJRElBIFYxMDAsU2VsZi1zdXBlcnZpc2VkIGxlYXJuaW5nLENvbmZpZGVudCwiUmVjZW50bHksIHNlbGYtc3VwZXJ2aXNlZCBsZWFybmluZyBtZXRob2RzIGxpa2UgTW9DbywgU2ltQ0xSLCBCWU9MIGFuZCBTd0FWIGhhdmUgcmVkdWNlZCB0aGUgZ2FwIHdpdGggc3VwZXJ2aXNlZCBtZXRob2RzLiBUaGVzZSByZXN1bHRzIGhhdmUgYmVlbiBhY2hpZXZlZCBpbiBhIGNvbnRyb2wgZW52aXJvbm1lbnQsIHRoYXQgaXMgdGhlIGhpZ2hseSBjdXJhdGVkIEltYWdlTmV0IGRhdGFzZXQuIEhvd2V2ZXIsIHRoZSBwcmVtaXNlIG9mIHNlbGYtc3VwZXJ2aXNlZCBsZWFybmluZyBpcyB0aGF0IGl0IGNhbiBsZWFybiBmcm9tIGFueSByYW5kb20gaW1hZ2UgYW5kIGZyb20gYW55IHVuYm91bmRlZCBkYXRhc2V0LiBJbiB0aGlzIHdvcmssIHdlIGV4cGxvcmUgaWYgc2VsZi1zdXBlcnZpc2lvbiBsaXZlcyB0byBpdHMgZXhwZWN0YXRpb24gYnkgdHJhaW5pbmcgbGFyZ2UgbW9kZWxzIG9uIHJhbmRvbSwgdW5jdXJhdGVkIGltYWdlcyB3aXRoIG5vIHN1cGVydmlzaW9uLiBPdXIgZmluYWwgU0VsZi1zdXBFUnZpc2VkIChTRUVSKSBtb2RlbCwgYSBSZWdOZXRZIHdpdGggMS4zQiBwYXJhbWV0ZXJzIHRyYWluZWQgb24gMUIgcmFuZG9tIGltYWdlcyB3aXRoIDUxMiBHUFVzIGFjaGlldmVzIDg0LjIlIHRvcC0xIGFjY3VyYWN5LCBzdXJwYXNzaW5nIHRoZSBiZXN0IHNlbGYtc3VwZXJ2aXNlZCBwcmV0cmFpbmVkIG1vZGVsIGJ5IDElIGFuZCBjb25maXJtaW5nIHRoYXQgc2VsZi1zdXBlcnZpc2VkIGxlYXJuaW5nIHdvcmtzIGluIGEgcmVhbCB3b3JsZCBzZXR0aW5nLiBJbnRlcmVzdGluZ2x5LCB3ZSBhbHNvIG9ic2VydmUgdGhhdCBzZWxmLXN1cGVydmlzZWQgbW9kZWxzIGFyZSBnb29kIGZldy1zaG90IGxlYXJuZXJzIGFjaGlldmluZyA3Ny45JSB0b3AtMSB3aXRoIGFjY2VzcyB0byBvbmx5IDEwJSBvZiBJbWFnZU5ldC4gQ29kZTogdGhpcyBodHRwcyBVUkwiLCwsT3BlbiB3ZWlnaHRzIChub24tY29tbWVyY2lhbCksIlVuaXRlZCBTdGF0ZXMgb2YgQW1lcmljYSxGcmFuY2UsRnJhbmNlIiwsLCw1MTIuMCwsMjAyNi0wNS0yNSAxMjoxNDoyNCswMDowMCwsLCwsLCJJbmR1c3RyeSxBY2FkZW1pYSIsLCwsOTgzMDQuMCxPcGVuIChub24tY29tbWVyY2lhbCksImh0dHBzOi8vZ2l0aHViLmNvbS9mYWNlYm9va3Jlc2VhcmNoL3Zpc3NsL3RyZWUvbWFpbi9wcm9qZWN0cy9TRUVSCgpXZSBzaGFyZSBpbnN0cnVjdGlvbnMgb24gaG93IHRvIHRyYWluIFNFRVIgbW9kZWwgb24gR1BVcyB1c2luZyBQeVRvcmNoLiBGaXJzdCwgSW5zdGFsbCBWSVNTTCBhbmQgZm9sbG93IHRoZSBkYXRhIHNldHVwIGluc3RydWN0aW9ucyB0byBlYXNpbHkgc2V0dXAgeW91ciBkYXRhIGlucHV0IHdpdGggVklTU0wuCgpodHRwczovL2dpdGh1Yi5jb20vZmFjZWJvb2tyZXNlYXJjaC92aXNzbC9ibG9iL21haW4vcHJvamVjdHMvU0VFUi9NT0RFTF9MSUNFTlNFLm1kIiwsMzQxMTQuMjUyNDYzNjkwNDU2LCxGUDE2LCwzMTA0MjQuNzU1MzgxMjEzMDQsSGFyZHdhcmUsLCwsLFllcwpHT0FULEdhbWVzLE9wZW4gZW5kZWQgcGxheSxEZWVwTWluZCwiT3Blbi1FbmRlZCBMZWFybmluZyBUZWFtKiwgQWRhbSBTdG9va2UsIEFudWogTWFoYWphbiwgQ2F0YXJpbmEgQmFycm9zLCBDaGFybGllIERlY2ssIEpha29iIEJhdWVyLCBKYWt1YiBTeWdub3dza2ksIE1hamEgVHJlYmFjeiwgTWF4IEphZGVyYmVyZywgTWljaGFlbCBNYXRoaWV1LCBOYXQgTWNBbGVlc2UsIE5hdGhhbGllIEJyYWRsZXktU2NobWllZywgTmF0aGFuaWVsIFdvbmcsIE5pY29sYXMgUG9yY2VsLCBSb2JlcnRhIFJhaWxlYW51LCBTdGVwaCBIdWdoZXMtRml0dCwgVmFsZW50aW4gRGFsaWJhcmQgYW5kIFdvamNpZWNoIE1hcmlhbiBDemFybmVja2kiLDIwMjEtMDctMjcsT3Blbi1FbmRlZCBMZWFybmluZyBMZWFkcyB0byBHZW5lcmFsbHkgQ2FwYWJsZSBBZ2VudHMsImh0dHBzOi8vZGVlcG1pbmQuY29tL2Jsb2cvYXJ0aWNsZS9nZW5lcmFsbHktY2FwYWJsZS1hZ2VudHMtZW1lcmdlLWZyb20tb3Blbi1lbmRlZC1wbGF5CgpodHRwczovL2FyeGl2Lm9yZy9hYnMvMjEwNy4xMjgwOCIsMjI4LjAsU09UQSBpbXByb3ZlbWVudCwibGlrZWx5IHF1YWxpdGF0aXZlbHkgU09UQQoKSSBkbyBub3Qgc2VlIGFueSBzdGFuZGFyZCBiZW5jaG1hcmtzIHRoYXQgdGhleSBhcmUgY2xhaW1pbmcgU09UQSBvbiIsMzQ3MjgxNi4wLGVzdGltYXRlIGRlc2NyaWJlZCBoZXJlOiBodHRwczovL2RvY3MuZ29vZ2xlLmNvbS9kb2N1bWVudC9kLzFTOXhaeUNlSVRET3MtUDFXXy1saU5XMFdnVk4tT0xzU3VkVnJQWE1hTHF3L2VkaXQ/dXNwPXNoYXJpbmcsMi40MTJlKzIyLCJbRmluYWwgY2FsY3VsYXRpb25dCig4IFRQVXMpICogKDEuMjNlMTQgRkxPUC9UUFUtcykgKiAoMC4xIHV0aWxpemF0aW9uKSAvICg1MGsgc3RlcHMvcykgPSAxLjk2OGU5IEZMT1Avc3RlcAoKKDMyIGFnZW50cykgKiAoMzgzQiBzdGVwcy9hZ2VudCkgKiAoMS45NjhlOSBGTE9QL3N0ZXApID0gMi40MTJlMjIgRkxPUHMKCj09PT09PT09PT09PT09PT09PT09PT09PT09Ck5PVEVTIEJFTE9XCgo2LjE6IEVhY2ggYWdlbnQgaXMgdHJhaW5lZCB1c2luZyA4IFRQVXYzcyBhbmQgY29uc3VtZXMgYXBwcm94aW1hdGVseSA1MCwwMDAgYWdlbnQgc3RlcHMgKG9ic2VydmF0aW9ucykgcGVyIHNlY29uZC4KTXVsdGlwbGUgYWdlbnRzIGludGVyYWN0aW5nIHByb2JhYmx5IG1lYW4gYSBmYWlybHkgbG93IHV0aWxpemF0aW9uIHJhdGUsIHNvIGxldOKAmXMgYXNzdW1lIDAuMTAKOCAqIDEuMjNlMTQgKiAwLjEgLyA1MGsgPSAxLjk2OGU5IEZMT1BzIHBlciBzdGVwCgpUaGUgcGFwZXIgZG9lc27igJl0IHNheSBleGFjdGx5IGhvdyBtYW55IGFnZW50cyB0aGV5IHRyYWluIGluIGVhY2ggcG9wdWxhdGlvbi4gVGhlIG9yaWdpbmFsIFBCVCBwYXBlciB1c2VzIDMyIGFnZW50cyBmb3Igb25lIHRhc2sgKGluIGdlbmVyYWwgaXQgdXNlcyBiZXR3ZWVuIDEwIGFuZCA4MCksIHNvIGFzIGEgZ3Vlc3N0aW1hdGUgbGV04oCZcyBnbyB3aXRoIHRoYXQuCgpGaWd1cmUgMTY6IFRoZXkgdHJhaW4gb3ZlciA1IGdlbmVyYXRpb25zLiBTdW1taW5nIHRoZSBudW1iZXIgb2Ygc3RlcHMsIGl0IGxvb2tzIGxpa2UgdGhlcmUgd2VyZSByb3VnaGx5IDM4M0Igc3RlcHMKMzIgKiAzODNCICogMS45NjhlOSA9IDIuNDEyZTIyCgpGaW5hbCBlc3RpbWF0ZToKMi40MTJlMjIKCkkgZG8gYSBjb25maWRlbmNlIGludGVydmFsIGFuYWx5c2lzIGhlcmUgYW5kIGZpbmQgYSA5MCUgQ0kgb2YgNi45ZTIxIHRvIDEuM2UyMywgc28gd2UgY2FuIGNhbGwgdGhpcyBlc3RpbWF0ZSAiImxpa2VseSIiICh3aXRoaW4gMSBPT00pOiBodHRwczovL2NvbGFiLnJlc2VhcmNoLmdvb2dsZS5jb20vZHJpdmUvMXdHU1RReEJFeFk2RmEwLWQ3bXNWdW1mNS1LbnNXTGU2P3VzcD1zaGFyaW5nIiw3OTg3MjAwMDAwMDAwMDAsRmlndXJlIDE2IHNob3dzIHN0ZXBzIHBlciBnZW5lcmF0aW9uIGFuZCBhZ2VudC4gSW4gdG90YWwgdGhlcmUgYXJlIDEuNWUxMCArIDQuMGUxMCArIDIuNWUxMCArIDEuMWUxMSArIDJlMTEgPSAzLjllMTEgc3RlcHMgcGVyIGFnZW50LiwsInNlZSBvdGhlciBub3RlcwoiLEdvb2dsZSBUUFUgdjMsU2VsZi1zdXBlcnZpc2VkIGxlYXJuaW5nLFNwZWN1bGF0aXZlLCJJbiB0aGlzIHdvcmsgd2UgY3JlYXRlIGFnZW50cyB0aGF0IGNhbiBwZXJmb3JtIHdlbGwgYmV5b25kIGEgc2luZ2xlLCBpbmRpdmlkdWFsIHRhc2ssIHRoYXQgZXhoaWJpdCBtdWNoIHdpZGVyIGdlbmVyYWxpc2F0aW9uIG9mIGJlaGF2aW91ciB0byBhIG1hc3NpdmUsIHJpY2ggc3BhY2Ugb2YgY2hhbGxlbmdlcy4gV2UgZGVmaW5lIGEgdW5pdmVyc2Ugb2YgdGFza3Mgd2l0aGluIGFuIGVudmlyb25tZW50IGRvbWFpbiBhbmQgZGVtb25zdHJhdGUgdGhlIGFiaWxpdHkgdG8gdHJhaW4gYWdlbnRzIHRoYXQgYXJlIGdlbmVyYWxseSBjYXBhYmxlIGFjcm9zcyB0aGlzIHZhc3Qgc3BhY2UgYW5kIGJleW9uZC4gVGhlIGVudmlyb25tZW50IGlzIG5hdGl2ZWx5IG11bHRpLWFnZW50LCBzcGFubmluZyB0aGUgY29udGludXVtIG9mIGNvbXBldGl0aXZlLCBjb29wZXJhdGl2ZSwgYW5kIGluZGVwZW5kZW50IGdhbWVzLCB3aGljaCBhcmUgc2l0dWF0ZWQgd2l0aGluIHByb2NlZHVyYWxseSBnZW5lcmF0ZWQgcGh5c2ljYWwgM0Qgd29ybGRzLiBUaGUgcmVzdWx0aW5nIHNwYWNlIGlzIGV4Y2VwdGlvbmFsbHkgZGl2ZXJzZSBpbiB0ZXJtcyBvZiB0aGUgY2hhbGxlbmdlcyBwb3NlZCB0byBhZ2VudHMsIGFuZCBhcyBzdWNoLCBldmVuIG1lYXN1cmluZyB0aGUgbGVhcm5pbmcgcHJvZ3Jlc3Mgb2YgYW4gYWdlbnQgaXMgYW4gb3BlbiByZXNlYXJjaCBwcm9ibGVtLiBXZSBwcm9wb3NlIGFuIGl0ZXJhdGl2ZSBub3Rpb24gb2YgaW1wcm92ZW1lbnQgYmV0d2VlbiBzdWNjZXNzaXZlIGdlbmVyYXRpb25zIG9mIGFnZW50cywgcmF0aGVyIHRoYW4gc2Vla2luZyB0byBtYXhpbWlzZSBhIHNpbmd1bGFyIG9iamVjdGl2ZSwgYWxsb3dpbmcgdXMgdG8gcXVhbnRpZnkgcHJvZ3Jlc3MgZGVzcGl0ZSB0YXNrcyBiZWluZyBpbmNvbXBhcmFibGUgaW4gdGVybXMgb2YgYWNoaWV2YWJsZSByZXdhcmRzLiBXZSBzaG93IHRoYXQgdGhyb3VnaCBjb25zdHJ1Y3RpbmcgYW4gb3Blbi1lbmRlZCBsZWFybmluZyBwcm9jZXNzLCB3aGljaCBkeW5hbWljYWxseSBjaGFuZ2VzIHRoZSB0cmFpbmluZyB0YXNrIGRpc3RyaWJ1dGlvbnMgYW5kIHRyYWluaW5nIG9iamVjdGl2ZXMgc3VjaCB0aGF0IHRoZSBhZ2VudCBuZXZlciBzdG9wcyBsZWFybmluZywgd2UgYWNoaWV2ZSBjb25zaXN0ZW50IGxlYXJuaW5nIG9mIG5ldyBiZWhhdmlvdXJzLiBUaGUgcmVzdWx0aW5nIGFnZW50IGlzIGFibGUgdG8gc2NvcmUgcmV3YXJkIGluIGV2ZXJ5IG9uZSBvZiBvdXIgaHVtYW5seSBzb2x2YWJsZSBldmFsdWF0aW9uIGxldmVscywgd2l0aCBiZWhhdmlvdXIgZ2VuZXJhbGlzaW5nIHRvIG1hbnkgaGVsZC1vdXQgcG9pbnRzIGluIHRoZSB1bml2ZXJzZSBvZiB0YXNrcy4gRXhhbXBsZXMgb2YgdGhpcyB6ZXJvLXNob3QgZ2VuZXJhbGlzYXRpb24gaW5jbHVkZSBnb29kIHBlcmZvcm1hbmNlIG9uIEhpZGUgYW5kIFNlZWssIENhcHR1cmUgdGhlIEZsYWcsIGFuZCBUYWcuIFRocm91Z2ggYW5hbHlzaXMgYW5kIGhhbmQtYXV0aG9yZWQgcHJvYmUgdGFza3Mgd2UgY2hhcmFjdGVyaXNlIHRoZSBiZWhhdmlvdXIgb2Ygb3VyIGFnZW50LCBhbmQgZmluZCBpbnRlcmVzdGluZyBlbWVyZ2VudCBoZXVyaXN0aWMgYmVoYXZpb3VycyBzdWNoIGFzIHRyaWFsLWFuZC1lcnJvciBleHBlcmlt</x:v>
      </x:c>
    </x:row>
    <x:row r="228" ht="18" customHeight="1">
      <x:c r="A228" s="17" t="n">
        <x:v>223</x:v>
      </x:c>
      <x:c r="B228" s="17" t="n">
        <x:v>310</x:v>
      </x:c>
      <x:c r="C228" s="160" t="str">
        <x:v>ZW50YXRpb24sIHNpbXBsZSB0b29sIHVzZSwgb3B0aW9uIHN3aXRjaGluZywgYW5kIGNvb3BlcmF0aW9uLiBGaW5hbGx5LCB3ZSBkZW1vbnN0cmF0ZSB0aGF0IHRoZSBnZW5lcmFsIGNhcGFiaWxpdGllcyBvZiB0aGlzIGFnZW50IGNvdWxkIHVubG9jayBsYXJnZXIgc2NhbGUgdHJhbnNmZXIgb2YgYmVoYXZpb3VyIHRocm91Z2ggY2hlYXAgZmluZXR1bmluZy4iLCwsVW5yZWxlYXNlZCxVbml0ZWQgS2luZ2RvbSBvZiBHcmVhdCBCcml0YWluIGFuZCBOb3J0aGVybiBJcmVsYW5kLCwsLCwsMjAyNi0wNS0yNSAxMjoxNDoyNiswMDowMCwsLCw2NC4wLCxJbmR1c3RyeSxUcnVlLCwsLFVucmVsZWFzZWQsLCw4NDc5OS43ODUxNzQzNTA3MywsLCwsSGFyZHdhcmUsLCwsLE5vCkh1QkVSVCxTcGVlY2gsU3BlZWNoIHJlY29nbml0aW9uIChBU1IpLEZhY2Vib29rIEFJIFJlc2VhcmNoLCJXZWktTmluZyBIc3UsIEJlbmphbWluIEJvbHRlLCBZYW8tSHVuZyBIdWJlcnQgVHNhaSwgS3VzaGFsIExha2hvdGlhLCBSdXNsYW4gU2FsYWtodXRkaW5vdiwgQWJkZWxyYWhtYW4gTW9oYW1lZCIsMjAyMS0wNy0yNyxIdUJFUlQ6IFNlbGYtU3VwZXJ2aXNlZCBTcGVlY2ggUmVwcmVzZW50YXRpb24gTGVhcm5pbmcgYnkgTWFza2VkIFByZWRpY3Rpb24gb2YgSGlkZGVuIFVuaXRzLGh0dHBzOi8vYXJ4aXYub3JnL2Ficy8yMTA2LjA3NDQ3LDQ1MTguMCwiSGlnaGx5IGNpdGVkLFNPVEEgaW1wcm92ZW1lbnQiLCJBYnN0cmFjdDogCiIiIHRoZQpIdUJFUlQgbW9kZWwgZWl0aGVyIG1hdGNoZXMgb3IgaW1wcm92ZXMgdXBvbiB0aGUgc3RhdGUtb2Z0aGUtYXJ0IHdhdjJ2ZWMgMi4wIHBlcmZvcm1hbmNlIG9uIHRoZSBMaWJyaXNwZWVjaCAoOTYwaCkgYW5kCkxpYnJpLWxpZ2h0ICg2MCwwMDBoKSBiZW5jaG1hcmtzIHdpdGggMTBtaW4sIDFoLCAxMGgsIDEwMGgsIGFuZAo5NjBoIGZpbmUtdHVuaW5nIHN1YnNldHMuIiIiLDEwMDAwMDAwMDAuMCwiRnJvbSBhYnN0cmFjdDoKIiJVc2luZyBhIDFCIHBhcmFtZXRlciBtb2RlbCwgSHVCRVJUIHNob3dzIHVwIHRvIDE5JSBhbmQgMTMlIHJlbGF0aXZlIFdFUiByZWR1Y3Rpb24gb24gdGhlIG1vcmUgY2hhbGxlbmdpbmcgZGV2LW90aGVyIGFuZCB0ZXN0LW90aGVyIGV2YWx1YXRpb24gc3Vic2V0cyIiIiw1LjU0ZSsyMSwiR1BVIE5PVCBTUEVDSUZJRUQgLSBmb3IgdGhlIHNha2Ugb2YgYXJndW1lbnQgSSBhc3N1bWUgc29tZXRoaW5nIG9uIHRoZSBvcmRlciBvZiAxIFRGTE9QL3MKCk51bWJlcnMgZnJvbSBTZWN0aW9uIElWIHBhcnQgQwowLjEgKiAoOTYwaCAqIDMyR1BVcyArIDYwMDAwaCAqIDI1NiBHUFVzKSAqIDM2MDBzL2ggKiAxIFRGTE9QL3MvR1BVIiw4NjQwMDAwMDAsIiIiV2hlbiB0aGUgSHVCRVJUIG1vZGVsIGlzIHByZS10cmFpbmVkIG9uIGVpdGhlciB0aGUgc3RhbmRhcmQgTGlicmlzcGVlY2ggOTYwaCBbMjRdIG9yIHRoZSBMaWJyaS1MaWdodCA2MGsgaG91cnMgWzI1XSwgaXQgZWl0aGVyIG1hdGNoZXMgb3IgaW1wcm92ZXMgdXBvbiB0aGUgc3RhdGUtb2YtdGhlYXJ0IHdhdjJ2ZWMgMi4wIFs2XSBwZXJmb3JtYW5jZSBvbiBhbGwgZmluZS10dW5pbmcgc3Vic2V0cyBvZiAxMG1pbnMsIDFoLCAxMGgsIDEwMGgsIGFuZCA5NjBoLiIiCgoxaCB+IDEzLDY4MCB3b3JkcwoxMyw2ODAgKiA2MCwwMDAgPSA4MjA4MDAwMDAiLCwsLFNlbGYtc3VwZXJ2aXNlZCBsZWFybmluZyxTcGVjdWxhdGl2ZSwiU2VsZi1zdXBlcnZpc2VkIGFwcHJvYWNoZXMgZm9yIHNwZWVjaCByZXByZXNlbnRhdGlvbiBsZWFybmluZyBhcmUgY2hhbGxlbmdlZCBieSB0aHJlZSB1bmlxdWUgcHJvYmxlbXM6ICgxKSB0aGVyZSBhcmUgbXVsdGlwbGUgc291bmQgdW5pdHMgaW4gZWFjaCBpbnB1dCB1dHRlcmFuY2UsICgyKSB0aGVyZSBpcyBubyBsZXhpY29uIG9mIGlucHV0IHNvdW5kIHVuaXRzIGR1cmluZyB0aGUgcHJlLXRyYWluaW5nIHBoYXNlLCBhbmQgKDMpIHNvdW5kIHVuaXRzIGhhdmUgdmFyaWFibGUgbGVuZ3RocyB3aXRoIG5vIGV4cGxpY2l0IHNlZ21lbnRhdGlvbi4gVG8gZGVhbCB3aXRoIHRoZXNlIHRocmVlIHByb2JsZW1zLCB3ZSBwcm9wb3NlIHRoZSBIaWRkZW4tVW5pdCBCRVJUIChIdUJFUlQpIGFwcHJvYWNoIGZvciBzZWxmLXN1cGVydmlzZWQgc3BlZWNoIHJlcHJlc2VudGF0aW9uIGxlYXJuaW5nLCB3aGljaCB1dGlsaXplcyBhbiBvZmZsaW5lIGNsdXN0ZXJpbmcgc3RlcCB0byBwcm92aWRlIGFsaWduZWQgdGFyZ2V0IGxhYmVscyBmb3IgYSBCRVJULWxpa2UgcHJlZGljdGlvbiBsb3NzLiBBIGtleSBpbmdyZWRpZW50IG9mIG91ciBhcHByb2FjaCBpcyBhcHBseWluZyB0aGUgcHJlZGljdGlvbiBsb3NzIG92ZXIgdGhlIG1hc2tlZCByZWdpb25zIG9ubHksIHdoaWNoIGZvcmNlcyB0aGUgbW9kZWwgdG8gbGVhcm4gYSBjb21iaW5lZCBhY291c3RpYyBhbmQgbGFuZ3VhZ2UgbW9kZWwgb3ZlciB0aGUgY29udGludW91cyBpbnB1dHMuIEh1QkVSVCByZWxpZXMgcHJpbWFyaWx5IG9uIHRoZSBjb25zaXN0ZW5jeSBvZiB0aGUgdW5zdXBlcnZpc2VkIGNsdXN0ZXJpbmcgc3RlcCByYXRoZXIgdGhhbiB0aGUgaW50cmluc2ljIHF1YWxpdHkgb2YgdGhlIGFzc2lnbmVkIGNsdXN0ZXIgbGFiZWxzLiBTdGFydGluZyB3aXRoIGEgc2ltcGxlIGstbWVhbnMgdGVhY2hlciBvZiAxMDAgY2x1c3RlcnMsIGFuZCB1c2luZyB0d28gaXRlcmF0aW9ucyBvZiBjbHVzdGVyaW5nLCB0aGUgSHVCRVJUIG1vZGVsIGVpdGhlciBtYXRjaGVzIG9yIGltcHJvdmVzIHVwb24gdGhlIHN0YXRlLW9mLXRoZS1hcnQgd2F2MnZlYyAyLjAgcGVyZm9ybWFuY2Ugb24gdGhlIExpYnJpc3BlZWNoICg5NjBoKSBhbmQgTGlicmktbGlnaHQgKDYwLDAwMGgpIGJlbmNobWFya3Mgd2l0aCAxMG1pbiwgMWgsIDEwaCwgMTAwaCwgYW5kIDk2MGggZmluZS10dW5pbmcgc3Vic2V0cy4gVXNpbmcgYSAxQiBwYXJhbWV0ZXIgbW9kZWwsIEh1QkVSVCBzaG93cyB1cCB0byAxOSUgYW5kIDEzJSByZWxhdGl2ZSBXRVIgcmVkdWN0aW9uIG9uIHRoZSBtb3JlIGNoYWxsZW5naW5nIGRldi1vdGhlciBhbmQgdGVzdC1vdGhlciBldmFsdWF0aW9uIHN1YnNldHMuIiwsLE9wZW4gd2VpZ2h0cyAodW5yZXN0cmljdGVkKSwiVW5pdGVkIFN0YXRlcyBvZiBBbWVyaWNhLEZyYW5jZSIsLCwsLCwyMDI2LTA1LTI1IDEyOjE0OjI0KzAwOjAwLCwsLCwsSW5kdXN0cnksLCwsLE9wZW4gc291cmNlLCJodHRwczovL2dpdGh1Yi5jb20vZmFjZWJvb2tyZXNlYXJjaC9mYWlyc2VxL3RyZWUvbWFpbi9leGFtcGxlcy9odWJlcnQKCmZhaXJzZXEoLXB5KSBpcyBNSVQtbGljZW5zZWQuIFRoZSBsaWNlbnNlIGFwcGxpZXMgdG8gdGhlIHByZS10cmFpbmVkIG1vZGVscyBhcyB3ZWxsLgppbmNsdWRlcyB0cmFpbmluZyBjb2RlIiwsLCxGUDE2LCwsSGFyZHdhcmUsLCwsLFllcwpGTmV0QVIgTWVkaXVtLExhbmd1YWdlLExhbmd1YWdlIG1vZGVsaW5nLFgtTWVjaGFuaWNzLCJUaW0gTG91LCBNaWNoYWVsIFBhcmssIE1vaGFtbWFkIFJhbWV6YW5hbGksIFZpbmNlbnQgVGFuZyIsMjAyMS0wNy0yMixGTmV0QVI6IE1peGluZyBUb2tlbnMgd2l0aCBBdXRvcmVncmVzc2l2ZSBGb3VyaWVyIFRyYW5zZm9ybXMsaHR0cHM6Ly9hcnhpdi5vcmcvYWJzLzIxMDcuMTA5MzIsNC4wLCxub3QgU09UQSBwZXIgaHR0cHM6Ly9wYXBlcnN3aXRoY29kZS5jb20vc290YS9sYW5ndWFnZS1tb2RlbGxpbmctb24td2lraXRleHQtMTAzLDM0MzAwMDAwLjAsLCwsLCwsLCwsLCJJbiB0aGlzIG5vdGUgd2UgZXhhbWluZSB0aGUgYXV0b3JlZ3Jlc3NpdmUgZ2VuZXJhbGl6YXRpb24gb2YgdGhlIEZOZXQgYWxnb3JpdGhtLCBpbiB3aGljaCBzZWxmLWF0dGVudGlvbiBsYXllcnMgZnJvbSB0aGUgc3RhbmRhcmQgVHJhbnNmb3JtZXIgYXJjaGl0ZWN0dXJlIGFyZSBzdWJzdGl0dXRlZCB3aXRoIGEgdHJpdmlhbCBzcGFyc2UtdW5pZm9ybXNhbXBsaW5nIHByb2NlZHVyZSBiYXNlZCBvbiBGb3VyaWVyIHRyYW5zZm9ybXMuIFVzaW5nIHRoZSBXaWtpdGV4dC0xMDMgYmVuY2htYXJrLCB3ZSBkZW1vbnN0cmF0ZXRoYXQgRk5ldEFSIHJldGFpbnMgc3RhdGUtb2YtdGhlLWFydCBwZXJmb3JtYW5jZSAoMjUuOCBwcGwpIG9uIHRoZSB0YXNrIG9mIGNhdXNhbCBsYW5ndWFnZSBtb2RlbGluZ2NvbXBhcmVkIHRvIGEgVHJhbnNmb3JtZXItWEwgYmFzZWxpbmUgKDI0LjIgcHBsKSB3aXRoIG9ubHkgaGFsZiB0aGUgbnVtYmVyIHNlbGYtYXR0ZW50aW9uIGxheWVycyx0aHVzIHByb3ZpZGluZyBmdXJ0aGVyIGV2aWRlbmNlIGZvciB0aGUgc3VwZXJmbHVpdHkgb2YgZGVlcCBuZXVyYWwgbmV0d29ya3Mgd2l0aCBoZWF2aWx5IGNvbXBvdW5kZWRhdHRlbnRpb24gbWVjaGFuaXNtcy4gVGhlIGF1dG9yZWdyZXNzaXZlIEZvdXJpZXIgdHJhbnNmb3JtIGNvdWxkIGxpa2VseSBiZSB1c2VkIGZvciBwYXJhbWV0ZXJyZWR1Y3Rpb24gb24gbW9zdCBUcmFuc2Zvcm1lci1iYXNlZCB0aW1lLXNlcmllcyBwcmVkaWN0aW9uIG1vZGVscy4iLCxGTmV0QVIgTWVkaXVtLFVucmVsZWFzZWQsVW5pdGVkIFN0YXRlcyBvZiBBbWVyaWNhLCwsLCwsMjAyNi0wNS0yNSAxMjoxNDoyNSswMDowMCwsLCwsLFJlc2VhcmNoIGNvbGxlY3RpdmUsLCwsLFVucmVsZWFzZWQsLCwsLCwsLCwsLCwsTm8KQ29kZXgsTGFuZ3VhZ2UsQ29kZSBhdXRvY29tcGxldGlvbixPcGVuQUksIk1hcmsgQ2hlbiAsIEplcnJ5IFR3b3JlaywgSGVld29vIEp1biwgUWltaW5nIFl1YW4sIEhlbnJpcXVlIFBvbmRlIGRlIE9saXZlaXJhIFBpbnRvLCBKYXJlZCBLYXBsYW4sIEhhcnJpIEVkd2FyZHMsIFl1cmkgQnVyZGEsIE5pY2hvbGFzIEpvc2VwaCwgR3JlZyBCcm9ja21hbiwgQWxleCBSYXksIFJhdWwgUHVyaSwgR3JldGNoZW4gS3J1ZWdlciwgIE1pY2hhZWwgUGV0cm92LCBIZWlkeSBLaGxhYWYsIEdpcmlzaCBTYXN0cnksIFBhbWVsYSBNaXNoa2luLCBCcm9va2UgQ2hhbiwgU2NvdHQgR3JheSwgTmljayBSeWRlciwgTWlraGFpbCBQYXZsb3YsIEFsZXRoZWEgUG93ZXIsIEx1a2FzeiBLYWlzZXIsIENsZW1lbnMgV2ludGVyLCBQaGlsaXBwZSBUaWxsZXQsIEZlbGlwZSBQZXRyb3NraSBTdWNoLCBEYXZlIEN1bW1pbmdzLCBGb3Rpb3MgQ2hhbnR6aXMsIEVsaXphYmV0aCBCYXJuZXMsIEFyaWVsIEhlcmJlcnQtVm9zcywgV2lsbGlhbSBIZWJnZW4gR3VzcywgTmlrb2xhcyBUZXphaywgSmllIFRhbmcsIElnb3IgQmFidXNjaGtpbiwgU3VjaGlyIEJhbGFqaSwgIFNoYW50YW51IEphaW4sIFdpbGxpYW0gU2F1bmRlcnMsIENocmlzdG9waGVyIEhlc3NlLCBBbmRyZXcgTi4gQ2FyciwgSmFuIExlaWtlLCBKb3NoIEFjaGlhbSwgVmVkYW50IE1pc3JhLCBFdmFuIE1vcmlrYXdhLCBBbGVjIFJhZGZvcmQsIE1hdHRoZXcgS25pZ2h0LCBNaWxlcyBCcnVuZGFnZSwgTWlyYSBNdXJhdGksIEthdGllIE1heWVyLCBQZXRlciBXZWxpbmRlciwgQm9iIE1jR3JldywgRGFyaW8gQW1vZGVpLCBTYW0gTWNDYW5kbGlzaCwgSWx5YSBTdXRza2V2ZXIsIFdvamNpZWNoIFphcmVtYmEgIiwyMDIxLTA3LTA3LEV2YWx1YXRpbmcgTGFyZ2UgTGFuZ3VhZ2UgTW9kZWxzIFRyYWluZWQgb24gQ29kZSwiaHR0cHM6Ly9vcGVuYWkuY29tL2Jsb2cvb3BlbmFpLWNvZGV4LwpodHRwczovL2FyeGl2Lm9yZy9hYnMvMjEwNy4wMzM3NCIsOTU3Ny4wLCJTaWduaWZpY2FudCB1c2UsRGlzY3JldGlvbmFyeSIsLDEyMDAwMDAwMDAwLjAsIiIiV2l0aCBqdXN0IGEgc2luZ2xlIHNhbXBsZSwgYSAxMkIgcGFyYW1ldGVyIENvZGV4IHNvbHZlcyAyOC44JSBvZiB0aGVzZSBwcm9ibGVtcywgYW5kIGEgMzAwTSBwYXJhbWV0ZXIgQ29kZXggc29sdmVzIDEzLjIlIG9mIHRoZXNlIHByb2JsZW1zIiIiLDcuMzQ0ZSsyMiwiIiJUaGUgb3JpZ2luYWwgdHJhaW5pbmcgb2YgR1BULTMtMTJCIGNvbnN1bWVkIGh1bmRyZWRzIG9mIHBldGFmbG9wL3NkYXlzIG9mIGNvbXB1dGUsIHdoaWxlIGZpbmUtdHVuaW5nIGl0IHRvIGNyZWF0ZSBDb2RleC0xMkIKY29uc3VtZWQgYSBzaW1pbGFyIGFtb3VudCBvZiBjb21wdXRlLiIiCjEgUEZMT1Avcy1kYXkgPSA4LjY0ZTE5IEZMT1BzLgoiIkh1bmRyZWRzIiIgaXMgbGlrZWx5IGJldHdlZW4gMjAwIGFuZCA5MDAsIGdlb21ldHJpYyBtZWFuID0gNDI1LgoyICogNDI1ICogOC42NGUxOSA9IDcuMzQ0ZTIyCiIsNTI3ODgwMDAwMDAsIiIiT3VyIHRyYWluaW5nIGRhdGFzZXQgd2FzIGNvbGxlY3RlZCBpbiBNYXkgMjAyMCBmcm9tIDU0IG1pbGxpb24gcHVibGljIHNvZnR3YXJlIHJlcG9zaXRvcmllcyBob3N0ZWQgb24gR2l0SHViLCBjb250YWluaW5nIDE3OSBHQiBvZiB1bmlxdWUgUHl0aG9uIGZpbGVzIHVuZGVyIDEgTUIuIFdlIGZpbHRlcmVkIG91dCBmaWxlcyB3aGljaCB3ZXJlIGxpa2VseSBhdXRvLWdlbmVyYXRlZCwgaGFkIGF2ZXJhZ2UgbGluZQpsZW5ndGggZ3JlYXRlciB0aGFuIDEwMCwgaGFkIG1heGltdW0gbGluZSBsZW5ndGggZ3JlYXRlcgp0aGFuIDEwMDAsIG9yIGNvbnRhaW5lZCBhIHNtYWxsIHBlcmNlbnRhZ2Ugb2YgYWxwaGFudW1lcmljCmNoYXJhY3RlcnMuIEFmdGVyIGZpbHRlcmluZywgb3VyIGZpbmFsIGRhdGFzZXQgdG90YWxlZCAxNTkgR0IuIiIKCjEgR0IgfiAyMDBNIHdvcmRzIiwsLCxTZWxmLXN1cGVydmlzZWQgbGVhcm5pbmcsTGlrZWx5LCJXZSBpbnRyb2R1Y2UgQ29kZXgsIGEgR1BUIGxhbmd1YWdlIG1vZGVsIGZpbmUtdHVuZWQgb24gcHVibGljbHkgYXZhaWxhYmxlIGNvZGUgZnJvbSBHaXRIdWIsIGFuZCBzdHVkeSBpdHMgUHl0aG9uIGNvZGUtd3JpdGluZyBjYXBhYmlsaXRpZXMuIEEgZGlzdGluY3QgcHJvZHVjdGlvbiB2ZXJzaW9uIG9mIENvZGV4IHBvd2VycyBHaXRIdWIgQ29waWxvdC4gT24gSHVtYW5FdmFsLCBhIG5ldyBldmFsdWF0aW9uIHNldCB3ZSByZWxlYXNlIHRvIG1lYXN1cmUgZnVuY3Rpb25hbCBjb3JyZWN0bmVzcyBmb3Igc3ludGhlc2l6aW5nIHByb2dyYW1zIGZyb20gZG9jc3RyaW5ncywgb3VyIG1vZGVsIHNvbHZlcyAyOC44JSBvZiB0aGUgcHJvYmxlbXMsIHdoaWxlIEdQVC0zIHNvbHZlcyAwJSBhbmQgR1BULUogc29sdmVzIDExLjQlLiBGdXJ0aGVybW9yZSwgd2UgZmluZCB0aGF0IHJlcGVhdGVkIHNhbXBsaW5nIGZyb20gdGhlIG1vZGVsIGlzIGEgc3VycHJpc2luZ2x5IGVmZmVjdGl2ZSBzdHJhdGVneSBmb3IgcHJvZHVjaW5nIHdvcmtpbmcgc29sdXRpb25zIHRvIGRpZmZpY3VsdCBwcm9tcHRzLiBVc2luZyB0aGlzIG1ldGhvZCwgd2Ugc29sdmUgNzAuMiUgb2Ygb3VyIHByb2JsZW1zIHdpdGggMTAwIHNhbXBsZXMgcGVyIHByb2JsZW0uIENhcmVmdWwgaW52ZXN0aWdhdGlvbiBvZiBvdXIgbW9kZWwgcmV2ZWFscyBpdHMgbGltaXRhdGlvbnMsIGluY2x1ZGluZyBkaWZmaWN1bHR5IHdpdGggZG9jc3RyaW5ncyBkZXNjcmliaW5nIGxvbmcgY2hhaW5zIG9mIG9wZXJhdGlvbnMgYW5kIHdpdGggYmluZGluZyBvcGVyYXRpb25zIHRvIHZhcmlhYmxlcy4gRmluYWxseSwgd2UgZGlzY3VzcyB0aGUgcG90ZW50aWFsIGJyb2FkZXIgaW1wYWN0cyBvZiBkZXBsb3lpbmcgcG93ZXJmdWwgY29kZSBnZW5lcmF0aW9uIHRlY2hub2xvZ2llcywgY292ZXJpbmcgc2FmZXR5LCBzZWN1cml0eSwgYW5kIGVjb25vbWljcy4iLCwsQVBJIGFjY2VzcyxVbml0ZWQgU3RhdGVzIG9mIEFtZXJpY2EsR1BULTMgMTNCLCwsLCwyMDI2LTA1LTI1IDEyOjE0OjI2KzAwOjAwLCwsLCwsSW5kdXN0cnksVHJ1ZSwsLCxVbnJlbGVhc2VkLCJDb2RleCB3YXMgYXZhaWxhYmxlIHZpYSB0aGUgT3BlbkFJIEFQSSBmcm9tIGFubm91bmNlbWVudDogaHR0cHM6Ly9vcGVuYWkuY29tL2luZGV4L29wZW5haS1jb2RleC8KCkl0IGlzIHN0aWxsIGF2YWlsYWJsZSB2aWEgdGhlIFJlc2VhcmNoIEFjY2VzcyBQcm9ncmFtLiBodHRwczovL3guY29tL09mZmljaWFsTG9nYW5LL3N0YXR1cy8xNjM4MzM2MTUyODAwMjA2ODU4IiwsLCwsLCwsLCwsLE5vCkVSTklFIDMuMCxMYW5ndWFnZSwiTGFuZ3VhZ2UgbW9kZWxpbmcsTGFuZ3VhZ2UgbW9kZWxpbmcvZ2VuZXJhdGlvbixUZXh0IGNsYXNzaWZpY2F0aW9uLFF1ZXN0aW9uIGFuc3dlcmluZyIsQmFpZHUsIlkgU3VuLCBTIFdhbmcsIFMgRmVuZywgUyBEaW5nLCBDIFBhbmciLDIwMjEtMDctMDUsRVJOSUUgMy4wOiBMYXJnZS1zY2FsZSBLbm93bGVkZ2UgRW5oYW5jZWQgUHJlLXRyYWluaW5nIGZvciBMYW5ndWFnZSBVbmRlcnN0YW5kaW5nIGFuZCBHZW5lcmF0aW9uLGh0dHBzOi8vYXJ4aXYub3JnL2Ficy8yMTA3LjAyMTM3LDU5MC4wLFNPVEEgaW1wcm92ZW1lbnQsIiIiRVJOSUUgMy4wIGFjaGlldmVkIG5ldyBzdGF0ZS1vZi10aGUtYXJ0IHJlc3VsdHMgYWNyb3NzIDU0IENoaW5lc2UgTkxQIHRhc2tzIiIiLDEwMDAwMDAwMDAwLjAsIiIiV2UgdHJhaW5lZCB0aGUgbW9kZWwgd2l0aCAxMCBiaWxsaW9uIHBhcmFtZXRlcnMgb24gYSA0VEIgY29ycHVzIGNvbnNpc3Rpbmcgb2YgcGxhaW4gdGV4dHMgYW5kIGEgbGFyZ2Utc2NhbGUga25vd2xlZGdlIGdyYXBoLiIiIiwyLjI1ZSsyMiwiU2VjdGlvbiAzLjMuMzogCiIiIiJUaGUgbW9kZWwgaXMgdHJhaW5lZCBmb3IgYSB0b3RhbCBvZiAzNzUgYmlsbGlvbiB0b2tlbnMiIgoKVG90YWwgY29tcHV0ZSBhcHByb3hpbWF0ZWQgYXMgNipOKkQiLDM3NTAwMDAwMDAwMCwiIiJUbyBlbnN1cmUgdGhlIHN1Y2Nlc3Mgb2YgdGhlIHByZS10cmFpbmluZyBvZiBFUk5JRSAzLjAsIHdlIGNvbnN0cnVjdCBhIGxhcmdlLXNjYWxlLCB3aWRlLXZhcmlldHkgYW5kIGhpZ2gtcXVhbGl0eSBDaGluZXNlIHRleHQgY29ycG9yYSBhbW91bnRpbmcgdG8gNFRCIHN0b3JhZ2Ugc2l6ZSBpbiAxMSBkaWZmZXJlbnQgY2F0ZWdvcmllcy4iIgoKMSBHQiB+IDE2N00gY2hpbmVzZSB3b3JkcyIsLCxOVklESUEgVjEwMCxTZWxmLXN1cGVydmlzZWQgbGVhcm5pbmcsQ29uZmlkZW50LCJQcmUtdHJhaW5lZCBtb2RlbHMgaGF2ZSBhY2hpZXZlZCBzdGF0ZS1vZi10aGUtYXJ0IHJlc3VsdHMgaW4gdmFyaW91cyBOYXR1cmFsIExhbmd1YWdlIFByb2Nlc3NpbmcgKE5MUCkgdGFza3MuIFJlY2VudCB3b3JrcyBzdWNoIGFzIFQ1IGFuZCBHUFQtMyBoYXZlIHNob3duIHRoYXQgc2NhbGluZyB1cCBwcmUtdHJhaW5lZCBsYW5ndWFnZSBtb2RlbHMgY2FuIGltcHJvdmUgdGhlaXIgZ2VuZXJhbGl6YXRpb24gYWJpbGl0aWVzLiBQYXJ0aWN1bGFybHksIHRoZSBHUFQtMyBtb2RlbCB3aXRoIDE3NSBiaWxsaW9uIHBhcmFtZXRlcnMgc2hvd3MgaXRzIHN0cm9uZyB0YXNrLWFnbm9zdGljIHplcm8tc2hvdC9mZXctc2hvdCBsZWFybmluZyBjYXBhYmlsaXRpZXMuIERlc3BpdGUgdGhlaXIgc3VjY2VzcywgdGhlc2UgbGFyZ2Utc2NhbGUgbW9kZWxzIGFyZSB0cmFpbmVkIG9uIHBsYWluIHRleHRzIHdpdGhvdXQgaW50cm9kdWNpbmcga25vd2xlZGdlIHN1Y2ggYXMgbGluZ3Vpc3RpYyBrbm93bGVkZ2UgYW5kIHdvcmxkIGtub3dsZWRnZS4gSW4gYWRkaXRpb24sIG1vc3QgbGFyZ2Utc2NhbGUgbW9kZWxzIGFyZSB0cmFpbmVkIGluIGFuIGF1dG8tcmVncmVzc2l2ZSB3YXkuIEFzIGEgcmVzdWx0LCB0aGlzIGtpbmQgb2YgdHJhZGl0aW9uYWwgZmluZS10dW5pbmcgYXBwcm9hY2ggZGVtb25zdHJhdGVzIHJlbGF0aXZlbHkgd2VhayBwZXJmb3JtYW5jZSB3aGVuIHNvbHZpbmcgZG93bnN0cmVhbSBsYW5ndWFnZSB1bmRlcnN0YW5kaW5nIHRhc2tzLiBJbiBvcmRlciB0byBzb2x2ZSB0aGUgYWJvdmUgcHJvYmxlbXMsIHdlIHByb3Bvc2UgYSB1bmlmaWVkIGZyYW1ld29yayBuYW1lZCBFUk5JRSAzLjAgZm9yIHByZS10cmFpbmluZyBsYXJnZS1zY2FsZSBrbm93bGVkZ2UgZW5oYW5jZWQgbW9kZWxzLiBJdCBmdXNlcyBhdXRvLXJlZ3Jlc3NpdmUgbmV0d29yayBhbmQgYXV0by1lbmNvZGluZyBuZXR3b3JrLCBzbyB0aGF0IHRoZSB0cmFpbmVkIG1vZGVsIGNhbiBiZSBlYXNpbHkgdGFpbG9yZWQgZm9yIGJvdGggbmF0dXJhbCBsYW5ndWFnZSB1bmRlcnN0YW5kaW5nIGFuZCBnZW5lcmF0aW9uIHRhc2tzIHdpdGggemVyby1zaG90IGxlYXJuaW5nLCBmZXctc2hvdCBsZWFybmluZyBvciBmaW5lLXR1bmluZy4gV2UgdHJhaW5lZCB0aGUgbW9kZWwgd2l0aCAxMCBiaWxsaW9uIHBhcmFtZXRlcnMgb24gYSA0VEIgY29ycHVzIGNvbnNpc3Rpbmcgb2YgcGxhaW4gdGV4dHMgYW5kIGEgbGFyZ2Utc2NhbGUga25vd2xlZGdlIGdyYXBoLiBFbXBpcmljYWwgcmVzdWx0cyBzaG93IHRoYXQgdGhlIG1vZGVsIG91dHBlcmZvcm1zIHRoZSBzdGF0ZS1vZi10aGUtYXJ0IG1vZGVscyBvbiA1NCBDaGluZXNlIE5MUCB0YXNrcywgYW5kIGl0cyBFbmdsaXNoIHZlcnNpb24gYWNoaWV2ZXMgdGhlIGZpcnN0IHBsYWNlIG9uIHRoZSBTdXBlckdMVUUgYmVuY2htYXJrIChKdWx5IDMsIDIwMjEpLCBzdXJwYXNzaW5nIHRoZSBodW1hbiBwZXJmb3JtYW5jZSBieSArMC44JSAoOTAuNiUgdnMuIDg5LjglKS4iLCwsT3BlbiB3ZWlnaHRzICh1bnJlc3RyaWN0ZWQpLENoaW5hLCwsLDM4NC4wLCwyMDI2LTA1LTI1IDEyOjE0OjI1KzAwOjAwLCwsLCwsSW5kdXN0cnksLCwsLE9wZW4gc291cmNlLCJhcGFjaGUgMi4wIAp0cmFpbiBjb2RlOiBodHRwczovL2dpdGh1Yi5jb20vUGFkZGxlUGFkZGxlL1BhZGRsZU5MUC90cmVlL2RldmVsb3AvbGVnYWN5L21vZGVsX3pvby9lcm5pZS0zLjAjJUU2JUE4JUExJUU1JTlFJThCJUU4JUFFJUFEJUU3JUJCJTgzICIsLDM5MTA0LjI2NzEwMzYwNjI0LCxGUDE2LCwyMzI5NDMuMDMzMTQ4ODE3MjUsT3BlcmF0aW9uIGNvdW50aW5nLCwsLCxZZXMKR2VtTmV0LVQgKE9DMjApLE1hdGVyaWFscyBzY2llbmNlLCJNb2xlY3VsYXIgc2ltdWxhdGlvbixNb2xlY3VsYXIgcHJvcGVydHkgcHJlZGljdGlvbixNb2xlY3VsYXIgcmVwcmVzZW50YXRpb24gbGVhcm5pbmcsQXRvbWlzdGljIHNpbXVsYXRpb25zIixUZWNobmljYWwgVW5pdmVyc2l0eSBvZiBNdW5pY2gsIkpvaGFubmVzIEdhc3RlaWdlciwgRmxvcmlhbiBCZWNrZXIsIFN0ZXBoYW4gR8O8bm5lbWFubiIsMjAyMS0wNy0wMSxHZW1OZXQ6IFVuaXZlcnNhbCBEaXJlY3Rpb25hbCBHcmFwaCBOZXVyYWwgTmV0d29ya3MgZm9yIE1vbGVjdWxlcyxodHRwczovL2FyeGl2Lm9yZy9hYnMvMjEwNi4wODkwMywsLCwxOTAwMDAwLjAsMS45TSBwYXJhbWV0ZXJzLDcuMzQ4MzJlKzE3LDExMzQwMDAwMDAwMDAwIEZMT1AgLyBHUFUgLyBzZWMgW2ZwMzIgYXNzdW1lZF0gKiA2MCBob3VycyAqIDM2MDAgc2VjIC8gaG91ciAqIDEgR1BVICogMC4zIFthc3N1bWVkIHV0aWxpemF0aW9uXSA9IDcuMzQ4MzJlKzE3IEZMT1AsLCw2MC4wLCxOVklESUEgR2VGb3JjZSBHVFggMTA4MCBUaSwsTGlrZWx5LCJFZmZlY3RpdmVseSBwcmVkaWN0aW5nIG1vbGVjdWxhciBpbnRlcmFjdGlvbnMgaGFzIHRoZSBwb3RlbnRpYWwgdG8gYWNjZWxlcmF0ZSBtb2xlY3VsYXIgZHluYW1pY3MgYnkgbXVsdGlwbGUgb3JkZXJzIG9mIG1hZ25pdHVkZSBhbmQgdGh1cyByZXZvbHV0aW9uaXplIGNoZW1pY2FsIHNpbXVsYXRpb25zLiBHcmFwaCBuZXVyYWwgbmV0d29ya3MgKEdOTnMpIGhhdmUgcmVjZW50bHkgc2hvd24gZ3JlYXQgc3VjY2Vzc2VzIGZvciB0aGlzIHRhc2ssIG92ZXJ0YWtpbmcgY2xhc3NpY2FsIG1ldGhvZHMgYmFzZWQgb24gZml4ZWQgbW9sZWN1bGFyIGtlcm5lbHMuIEhvd2V2ZXIsIHRoZXkgc3RpbGwgYXBwZWFyIHZlcnkgbGltaXRlZCBmcm9tIGEgdGhlb3JldGljYWwgcGVyc3BlY3RpdmUsIHNpbmNlIHJlZ3VsYXIgR05OcyBjYW5ub3QgZGlzdGluZ3Vpc2ggY2VydGFpbiB0eXBlcyBvZiBncmFwaHMuIEluIHRoaXMgd29yayB3ZSBjbG9zZSB0aGlzIGdhcCBiZXR3ZWVuIHRoZW9yeSBhbmQgcHJhY3RpY2UuIFdlIHNob3cgdGhhdCBHTk5zIHdpdGggZGlyZWN0ZWQgZWRnZSBlbWJlZGRpbmdzIGFuZCB0d28taG9wIG1lc3NhZ2UgcGFzc2luZyBhcmUgaW5kZWVkIHVuaXZlcnNhbCBhcHByb3hpbWF0b3JzIGZvciBwcmVkaWN0aW9ucyB0aGF0IGFyZSBpbnZhcmlhbnQgdG8gdHJhbnNsYXRpb24sIGFuZCBlcXVpdmFyaWFudCB0byBwZXJtdXRhdGlvbiBhbmQgcm90YXRpb24uIFdlIHRoZW4gbGV2ZXJhZ2UgdGhlc2UgaW5zaWdodHMgYW5kIG11bHRpcGxlIHN0cnVjdHVyYWwgaW1wcm92ZW1lbnRzIHRvIHByb3Bvc2UgdGhlIGdlb21ldHJpYyBtZXNzYWdlIHBhc3NpbmcgbmV1cmFsIG5ldHdvcmsgKEdlbU5ldCkuIFdlIGRlbW9uc3RyYXRlIHRoZSBiZW5lZml0cyBvZiB0aGUgcHJvcG9zZWQgY2hhbmdlcyBpbiBtdWx0aXBsZSBhYmxhdGlvbiBzdHVkaWVzLiBHZW1OZXQgb3V0cGVyZm9ybXMgcHJldmlvdXMgbW9kZWxzIG9uIHRoZSBDT0xMLCBNRDE3LCBhbmQgT0MyMCBkYXRhc2V0cyBieSAzNCUsIDQxJSwgYW5kIDIwJSwgcmVzcGVjdGl2ZWx5LCBhbmQgcGVyZm9ybXMgZXNwZWNpYWxseSB3ZWxsIG9uIHRoZSBtb3N0IGNoYWxsZW5naW5nIG1vbGVjdWxlcy4gT3VyIGltcGxlbWVudGF0aW9uIGlzIGF2YWlsYWJsZSBvbmxpbmUuIiwsLE9wZW4gd2VpZ2h0cyAocmVzdHJpY3RlZCB1c2UpLEdlcm1hbnksLCwsMS4wLCwyMDI2LTAyLTExIDE5OjI3OjExKzAwOjAwLCwsLCwsQWNhZGVtaWEsLCwsLE9wZW4gKHJlc3RyaWN0ZWQgdXNlKSwiSGlwcG9jcmF0aWMgbGljZW5zZQoiIkxpY2Vuc29yIG1heSBpbiBpdHMgZGlzY3JldGlvbiBhbmQgd2l0aG91dCBvYmxpZ2F0aW9uIDwuLi4+IHRvIGNlYXNlIHVzZSBvZiB0aGUgU29mdHdhcmUiIgoKaHR0cHM6Ly9naXRodWIuY29tL1RVTS1EQU1ML2dlbW5ldF9weXRvcmNoIiwsLCwsLDI3Ny43ODIyODk4MjE1NTY3MyxIYXJkd2FyZSwsLCwsWWVzCkRFUS1UcmFuc2Zvcm1lciAoUG9zdC1MTikgKyBKYWNvYmlhbiBSZWd1bGFyaXNhdGlvbixMYW5ndWFnZSxMYW5ndWFnZSBtb2RlbGluZywiQ2FybmVnaWUgTWVsbG9uIFVuaXZlcnNpdHkgKENNVSksSW50ZWwgTGFicyIsIlNoYW9qaWUgQmFpLCBWbGFkbGVuIEtvbHR1biwgSi4gWmljbyBLb2x0ZXIiLDIwMjEtMDYtMjgsU3RhYmlsaXppbmcgRXF1aWxpYnJpdW0gTW9kZWxzIGJ5IEphY29iaWFuIFJlZ3VsYXJpemF0aW9uLGh0dHBzOi8vYXJ4aXYub3JnL2Ficy8yMTA2LjE0MzQyLDgxLjAsLCw5ODAwMDAwMC4wLDk4TSAoVGFibGUgMSksMi45ZSsxOSwiMjY5MDAwMDAwMDAwMDAgRkxPUCAvIHNlYyBbYXNzdW1lZCBwcmVjaXNpb246IEZQMTZdICo0IEdQVXMgKiAyNTAgaG91cnMgKiAzNjAwIHNlYyAvIGhvdXIgKiAwLjMgW2Fzc3VtZWQgdXRpbGl6YXRpb25dID0gMi45MDUyZSsxOSBGTE9QCgo2IEZMT1AgLyBwYXJhbWV0ZXIgLyB0b2tlbiAqIDk4ICogMTBeNiBwYXJhbWV0ZXJzICogMTAzKjEwXjYgdG9rZW5zICogMjMgZXBvY2hzID0gMS4zOTI5NzJlKzE4IEZMT1AKCl9fX19fX19fX19fX19fX18KTkIgcmVwb3J0aW5nIGhhcmR3YXJlIGVzdGltYXRpb24gYXMgaXQgd2FzIHVzZWQgaW4gdGhlIEFsZ29yaXRobWljIHByb2dyZXNzIHBhcGVyIiwsLDI1MC4wLEZpZ3VyZSAxYyxOVklESUEgR2VGb3JjZSBSVFggMjA4MCBUaSAxMUdCLCxMaWtlbHksIkRlZXAgZXF1aWxpYnJpdW0gbmV0d29ya3MgKERFUXMpIGFyZSBhIG5ldyBjbGFzcyBvZiBtb2RlbHMgdGhhdCBlc2NoZXdzIHRyYWRpdGlvbmFsIGRlcHRoIGluIGZhdm9yIG9mIGZpbmRpbmcgdGhlIGZpeGVkIHBvaW50IG9mIGEgc2luZ2xlIG5vbmxpbmVhciBsYXllci4gVGhlc2UgbW9kZWxzIGhhdmUgYmVlbiBzaG93biB0byBhY2hpZXZlIHBlcmZvcm1hbmNlIGNvbXBldGl0aXZlIHdpdGggdGhlIHN0YXRlLW9mLXRoZS1hcnQgZGVlcCBuZXR3b3JrcyB3aGlsZSB1c2luZyBzaWduaWZpY2FudGx5IGxlc3MgbWVtb3J5LiBZZXQgdGhleSBhcmUgYWxzbyBzbG93ZXIsIGJyaXR0bGUgdG8gYXJjaGl0ZWN0dXJhbCBjaG9pY2VzLCBhbmQgaW50cm9kdWNlIHBvdGVudGlhbCBpbnN0YWJpbGl0eSB0byB0aGUgbW9kZWwuIEluIHRoaXMgcGFwZXIsIHdlIHByb3Bvc2UgYSByZWd1bGFyaXphdGlvbiBzY2hlbWUgZm9yIERFUSBtb2RlbHMgdGhhdCBleHBsaWNpdGx5IHJlZ3VsYXJpemVzIHRoZSBKYWNvYmlhbiBvZiB0aGUgZml4ZWQtcG9pbnQgdXBkYXRlIGVxdWF0aW9ucyB0byBzdGFiaWxpemUgdGhlIGxlYXJuaW5nIG9mIGVxdWlsaWJyaXVtIG1vZGVscy4gV2Ugc2hvdyB0aGF0IHRoaXMgcmVndWxhcml6YXRpb24gYWRkcyBvbmx5IG1pbmltYWwgY29tcHV0YXRpb25hbCBjb3N0LCBzaWduaWZpY2FudGx5IHN0YWJpbGl6ZXMgdGhlIGZpeGVkLXBvaW50IGNvbnZlcmdlbmNlIGluIGJvdGggZm9yd2FyZCBhbmQgYmFja3dhcmQgcGFzc2VzLCBhbmQgc2NhbGVzIHdlbGwgdG8gaGlnaC1kaW1lbnNpb25hbCwgcmVhbGlzdGljIGRvbWFpbnMgKGUuZy4sIFdpa2lUZXh0LTEwMyBsYW5ndWFnZSBtb2RlbGluZyBhbmQgSW1hZ2VOZXQgY2xhc3NpZmljYXRpb24pLiBVc2luZyB0aGlzIG1ldGhvZCwgd2UgZGVtb25zdHJhdGUsIGZvciB0aGUgZmlyc3QgdGltZSwgYW4gaW1wbGljaXQtZGVwdGggbW9kZWwgdGhhdCBydW5zIHdpdGggYXBwcm94aW1hdGVseSB0aGUgc2FtZSBzcGVlZCBhbmQgbGV2ZWwgb2YgcGVyZm9ybWFuY2UgYXMgcG9wdWxhciBjb252ZW50aW9uYWwgZGVlcCBuZXR3b3JrcyBzdWNoIGFzIFJlc05ldC0xMDEsIHdoaWxlIHN0aWxsIG1haW50YWluaW5nIHRoZSBjb25zdGFudCBtZW1vcnkgZm9vdHByaW50IGFuZCBhcmNoaXRlY3R1cmFsIHNpbXBsaWNpdHkgb2YgREVRcy4gQ29kZSBpcyBhdmFpbGFibGUgYXQgdGhpcyBodHRwcyBVUkwgLiIsMjMuMCxERVEtVHJhbnNmb3JtZXIgKFBvc3QtTE4pICsgSmFjb2JpYW4gUmVndWxhcmlzYXRpb24sT3BlbiB3ZWlnaHRzICh1bnJlc3RyaWN0ZWQpLCJVbml0ZWQgU3RhdGVzIG9mIEFtZXJpY2EsVW5pdGVkIFN0YXRlcyBvZiBBbWVyaWNhIiwsLCw0LjAsLDIwMjYtMDUtMjUgMTI6MTQ6MjYrMDA6MDAsLCwsLCwiQWNhZGVtaWEsSW5kdXN0cnkiLCwsLCxPcGVuIHNvdXJjZSwiY29kZSBhbmQgcHJldHJhaW5lZCBtb2RlbHMsIE1JVDogaHR0cHM6Ly9naXRodWIuY29tL2xvY3VzbGFiL2RlcS90cmVlL21hc3Rlci9ERVEtU2VxdWVuY2UKdHJhaW4gc2NyaXB0OiBodHRwczovL2dpdGh1Yi5jb20vbG9jdXNsYWIvZGVxL2Jsb2IvbWFzdGVyL0RFUS1TZXF1ZW5jZS90cmFpbl90cmFuc2Zvcm1lci5weSAiLCwsLCwsMjAyMi4zOTAxNzc0NjA5MTg3LCJPcGVyYXRpb24gY291bnRpbmcsSGFyZHdhcmUiLCwsLCxZZXMKQWRhcHRpdmUgSW5wdXQgVHJhbnNmb3JtZXIgKyBSRCxMYW5ndWFnZSxMYW5ndWFnZSBtb2RlbGluZywiTWljcm9zb2Z0IFJlc2VhcmNoIEFzaWEsU29vY2hvdyBVbml2ZXJzaXR5IiwiWGlhb2JvIExpYW5nLCBMaWp1biBXdSwgSnVudGFvIExpLCBZdWUgV2FuZywgUWkgTWVuZywgVGFvIFFpbiwgV2VpIENoZW4sIE1pbiBaaGFuZywgVGllLVlhbiBMaXUiLDIwMjEtMDYtMjgsUi1Ecm9wOiBSZWd1bGFyaXplZCBEcm9wb3V0IGZvciBOZXVyYWwgTmV0d29ya3MsaHR0cHM6Ly9hcnhpdi5vcmcvYWJzLzIxMDYuMTQ0NDgsNTM4LjAsU09UQSBpbXByb3ZlbWVudCwiIiJJbiBwYXJ0aWN1bGFyLCBpdCB5aWVsZHMgc3Vic3RhbnRpYWwgaW1wcm92ZW1lbnRzIHdoZW4gYXBwbGllZCB0byBmaW5lLXR1bmUgbGFyZ2Utc2NhbGUgcHJlLXRyYWluZWQgbW9kZWxzLCBlLmcuLCBWaVQsIFJvQkVSVGEtbGFyZ2UsIGFuZCBCQVJULCBhbmQgYWNoaWV2ZXMgc3RhdGUtb2YtdGhlLWFydCAoU09UQSkgcGVyZm9ybWFuY2VzIHdpdGggdGhlIHZhbmlsbGEgVHJhbnNmb3JtZXIgbW9kZWwgIiIKCkkgZG9uJ3Qgc2VlIGFic29sdXRlIFNPVEEgY2xhaW1lcyBmb3IgdGhpcyBtb2RlbCIsMjQ3MDAwMDAwLjAwMDAwMDAzLCw4LjU4ZSsxOSwiIiJXZSB0cmFpbiBUcmFuc2Zvcm1lciBtb2RlbCBmb3IgNTBrIHN0ZXBzIGFuZCBBZGFwdGl2ZSBJbnB1dCBUcmFuc2Zvcm1lciBmb3IgMjg2ayBzdGVwcyIiCgphc3N1bWluZyAxIHN0ZXAgdG9vayAxIHNlY29uZDoKCjEyNTAwMDAwMDAwMDAwMCBGTE9QIC8gc2VjIFthc3N1bWVkIHByZWNpc2lvbjogYmYxNl0gKiAyODYwMDAgc2Vjb25kcyAqIDggR1BVcyAqIDAuMyBbYXNzdW1lZCB1dGlsaXphdGlvbl0gPSA4LjU4ZSsxOSBGTE9QIiwxMDMwMDAwMDAsLDc5LjQsIiIiIFRoZSB0cmFpbmluZyBpcyBvbiA4IFRlc2xhIFYxMDAgR1BVIGNhcmRzIiIKMjg2ayBzdGVwcyB+IFthc3N1bXB0aW9uXSAyODYwMDAgc2Vjb25kcyA9IDc5LjQgaG91cnMiLE5WSURJQSBWMTAwLCxMaWtlbHksIkRyb3BvdXQgaXMgYSBwb3dlcmZ1bCBhbmQgd2lkZWx5IHVzZWQgdGVjaG5pcXVlIHRvIHJlZ3VsYXJpemUgdGhlIHRyYWluaW5nIG9mIGRlZXAgbmV1cmFsIG5ldHdvcmtzLiBJbiB0aGlzIHBhcGVyLCB3ZSBpbnRyb2R1Y2UgYSBzaW1wbGUgcmVndWxhcml6YXRpb24gc3RyYXRlZ3kgdXBvbiBkcm9wb3V0IGluIG1vZGVsIHRyYWluaW5nLCBuYW1lbHkgUi1Ecm9wLCB3aGljaCBmb3JjZXMgdGhlIG91dHB1dCBkaXN0cmlidXRpb25zIG9mIGRpZmZlcmVudCBzdWIgbW9kZWxzIGdlbmVyYXRlZCBieSBkcm9wb3V0IHRvIGJlIGNvbnNpc3RlbnQgd2l0aCBlYWNoIG90aGVyLiBTcGVjaWZpY2FsbHksIGZvciBlYWNoIHRyYWluaW5nIHNhbXBsZSwgUi1Ecm9wIG1pbmltaXplcyB0aGUgYmlkaXJlY3Rpb25hbCBLTC1kaXZlcmdlbmNlIGJldHdlZW4gdGhlIG91dHB1dCBkaXN0cmlidXRpb25zIG9mIHR3byBzdWIgbW9kZWxzIHNhbXBsZWQgYnkgZHJvcG91dC4gVGhlb3JldGljYWwgYW5hbHlzaXMgcmV2ZWFscyB0aGF0IFItRHJvcCByZWR1Y2VzIHRoZSBmcmVlZG9tIG9mIHRoZSBtb2RlbCBwYXJhbWV0ZXJzIGFuZCBjb21wbGVtZW50cyBkcm9wb3V0LiBFeHBlcmltZW50cyBvbiA1IHdpZGVseSB1c2VkIGRlZXAgbGVhcm5pbmcgdGFza3MgKDE4IGRhdGFzZXRzIGluIHRvdGFsKSwgaW5jbHVkaW5nIG5ldXJhbCBtYWNoaW5lIHRyYW5zbGF0aW9uLCBhYnN0cmFjdGl2ZSBzdW1tYXJpemF0aW9uLCBsYW5ndWFnZSB1bmRlcnN0YW5kaW5nLCBsYW5ndWFnZSBtb2RlbGluZywgYW5kIGltYWdlIGNsYXNzaWZpY2F0aW9uLCBzaG93IHRoYXQgUi1Ecm9wIGlzIHVuaXZlcnNhbGx5IGVmZmVjdGl2ZS4gSW4gcGFydGljdWxhciwgaXQgeWllbGRzIHN1YnN0YW50aWFsIGltcHJvdmVtZW50cyB3aGVuIGFwcGxpZWQgdG8gZmluZS10dW5lIGxhcmdlLXNjYWxlIHByZS10cmFpbmVkIG1vZGVscywgZS5nLiwgVmlULCBSb0JFUlRhLWxhcmdlLCBhbmQgQkFSVCwgYW5kIGFjaGlldmVzIHN0YXRlLW9mLXRoZS1hcnQgKFNPVEEpIHBlcmZvcm1hbmNlcyB3aXRoIHRoZSB2YW5pbGxhIFRyYW5zZm9ybWVyIG1vZGVsIG9uIFdNVDE0IEVuZ2xpc2jihpJHZXJtYW4gdHJhbnNsYXRpb24gKDMwLjkxIEJMRVUpIGFuZCBXTVQxNCBFbmdsaXNo4oaSRnJlbmNoIHRyYW5zbGF0aW9uICg0My45NSBCTEVVKSwgZXZlbiBzdXJwYXNzaW5nIG1vZGVscyB0cmFpbmVkIHdpdGggZXh0cmEgbGFyZ2Utc2NhbGUgZGF0YSBhbmQgZXhwZXJ0LWRlc2lnbmVkIGFkdmFuY2VkIHZhcmlhbnRzIG9mIFRyYW5zZm9ybWVyIG1vZGVscy4gT3VyIGNvZGUgaXMgYXZhaWxhYmxlIGF0IEdpdEh1YntcdXJse3RoaXMgaHR0cHMgVVJMfX0uIiwsQWRhcHRpdmUgSW5wdXQgVHJhbnNmb3JtZXIgKyBSRCxVbnJlbGVhc2VkLCJDaGluYSxUYWl3YW4iLCwsLDguMCwsMjAyNi0wNS0yNSAxMjoxNDoyNCswMDowMCwsLCwsLCJJbmR1c3RyeSxBY2FkZW1pYSIsLCwsLE9wZW4gc291cmNlLCJ0cmFpbiBhbmQgaW5mZXJlbmNlIGNvZGUgZm9yIHRyYW5zbGF0aW9uIG1vZGVscywgTUlUIGxpY2Vuc2UuIG5vIHdlaWdodHMKCmh0dHBzOi8vZ2l0aHViLmNvbS9kcm9wcmVnL1ItRHJvcC9ibG9iL21haW4vZmFpcnNlcV9zcmMvZXhhbXBsZXMvdHJhbnNsYXRpb25fcmRyb3AvUkVBRE1FLm1kICIsLCwsRlAxNiwsNDg1My43MzY0MjU5MDYyMDUsSGFyZHdhcmUsLCwsLE5vCkNQTS0yLExhbmd1YWdlLExhbmd1YWdlIGdlbmVyYXRpb24sIlRzaW5naHVhIFVuaXZlcnNpdHksQmVpamluZyBBY2FkZW15IG9mIEFydGlmaWNpYWwgSW50ZWxsaWdlbmNlIC8gQkFBSSIsIlpoZW5neWFuIFpoYW5nLCBZdXhpYW4gR3UsIFh1IEhhbiwgU2hlbmdxaSBDaGVuLCBDaGFvanVuIFhpYW8sIFpoZW5ibyBTdW4sIFl1YW4gWWFvLCBGYW5jaGFvIFFpLCBKaWFuIEd1YW4sIFBlaSBLZSwgWWFuemhlbmcgQ2FpLCBHdW95YW5nIFplbmcsIFpoaXhpbmcgVGFuLCBaaGl5dWFuIExpdSwgTWlubGllIEh1YW5nLCBXZW50YW8gSGFuLCBZYW5nIExpdSwgWGlhb3lhbiBaaHUsIE1hb3NvbmcgU3VuIiwyMDIxLTA2LTI0LENQTS0yOiBMYXJnZS1zY2FsZSBDb3N0LWVmZmVjdGl2ZSBQcmUtdHJhaW5lZCBMYW5ndWFnZSBNb2RlbHMsaHR0cHM6Ly9hcnhpdi5vcmcvYWJzLzIxMDYuMTA3MTUsMTAxLjAsLCwxMTAwMDAwMDAwMC4wLCIiIndlIHByZXRyYWluIHR3byBtb2RlbHM6IGFuIGVuY29kZXItZGVjb2RlciBiaWxpbmd1YWwgbW9kZWwgd2l0aCAxMSBiaWxsaW9uIHBhcmFtZXRlcnMgKENQTTIpIGFuZCBpdHMgY29ycmVzcG9uZGluZyBNb0UgdmVyc2lvbiB3aXRoCjE5OCBiaWxsaW9uIHBhcmFtZXRlcnMuICIiIiwzLjYwMDAwMDAwMDAwMWUrMjIsImVwb2NoIGNvdW50IG5vdCBzdGF0ZWQKQyA9IDYgRkxPUCAqIDExQiAqIDQ2NEIgPSAiLDY5NjE1MDAwMDAwLCIiIldlIHByZS10cmFpbiBvdXIgbW9kZWwgb24gV3VEYW9Db3JwdXMgKFl1YW4gZXQgYWwuLCAyMDIxKSwgd2hpY2ggY29udGFpbnMgMi4zVEIgY2xlYW5lZCBDaGluZXNlIGRhdGEgYXMgd2VsbCBhcyAzMDBHQiBjbGVhbmVkIEVuZ2xpc2ggZGF0YS4iIgoKMjMwMEdCICogMTY3TSB0b2tlbnMvR0IgKyAzMDBHQiAqIDI2N00gdG9rZW5zL0dCID0gNDY0IGJpbGxpb24gdG9rZW5zCgpodHRwczovL2RvY3MuZ29vZ2xlLmNvbS9kb2N1bWVudC9kLzFHM3Z2UWtuNHhfVzcxTUtnMEdtSFZ0emZkOW0weTNfT2Zjb2V3MHY5MDJRL2VkaXQjaGVhZGluZz1oLmllaWhjMDhwOGRuMCIsLCwsLExpa2VseSwiSW4gcmVjZW50IHllYXJzLCB0aGUgc2l6ZSBvZiBwcmUtdHJhaW5lZCBsYW5ndWFnZSBtb2RlbHMgKFBMTXMpIGhhcyBncm93biBieSBsZWFwcyBhbmQgYm91bmRzLiBIb3dldmVyLCBlZmZpY2llbmN5IGlzc3VlcyBvZiB0aGVzZSBsYXJnZS1zY2FsZSBQTE1zIGxpbWl0IHRoZWlyIHV0aWxpemF0aW9uIGluIHJlYWwtd29ybGQgc2NlbmFyaW9zLiBXZSBwcmVzZW50IGEgc3VpdGUgb2YgY29zdC1lZmZlY3RpdmUgdGVjaG5pcXVlcyBmb3IgdGhlIHVzZSBvZiBQTE1zIHRvIGRlYWwgd2l0aCB0aGUgZWZmaWNpZW5jeSBpc3N1ZXMgb2YgcHJlLXRyYWluaW5nLCBmaW5lLXR1bmluZywgYW5kIGluZmVyZW5jZS4gKDEpIFdlIGludHJvZHVjZSBrbm93bGVkZ2UgaW5oZXJpdGFuY2UgdG8gYWNjZWxlcmF0ZSB0aGUgcHJlLXRyYWluaW5nIHByb2Nlc3MgYnkgZXhwbG9pdGluZyBleGlzdGluZyBQTE1zIGluc3RlYWQgb2YgdHJhaW5pbmcgbW9kZWxzIGZyb20gc2NyYXRjaC4gKDIpIFdlIGV4cGxvcmUgdGhlIGJlc3QgcHJhY3RpY2Ugb2YgcHJvbXB0IHR1bmluZyB3aXRoIGxhcmdlLXNjYWxlIFBMTXMuIENvbXBhcmVkIHdpdGggY29udmVudGlvbmFsIGZpbmUtdHVuaW5nLCBwcm9tcHQgdHVuaW5nIHNpZ25pZmljYW50bHkgcmVkdWNlcyB0aGUgbnVtYmVyIG9mIHRhc2stc3BlY2lmaWMgcGFyYW1ldGVycy4gKDMpIFdlIGltcGxlbWVudCBhIG5ldyBpbmZlcmVuY2UgdG9vbGtpdCwgbmFtZWx5IEluZk1vRSwgZm9yIHVzaW5nIGxhcmdlLXNjYWxlIFBMTXMgd2l0aCBsaW1pdGVkIGNvbXB1dGF0aW9uYWwgcmVzb3VyY2VzLiBCYXNlZCBvbiBvdXIgY29zdC1lZmZlY3RpdmUgcGlwZWxpbmUsIHdlIHByZS10cmFpbiB0d28gbW9kZWxzOiBhbiBlbmNvZGVyLWRlY29kZXIgYmlsaW5ndWFsIG1vZGVsIHdpdGggMTEgYmlsbGlvbiBwYXJhbWV0ZXJzIChDUE0tMikgYW5kIGl0cyBjb3JyZXNwb25kaW5nIE1vRSB2ZXJzaW9uIHdpdGggMTk4IGJpbGxpb24gcGFyYW1ldGVycy4gSW4gb3VyIGV4cGVyaW1lbnRzLCB3ZSBjb21wYXJlIENQTS0yIHdpdGggbVQ1IG9uIGRvd25zdHJlYW0gdGFza3MuIEV4cGVyaW1lbnRhbCByZXN1bHRzIHNob3cgdGhhdCBDUE0tMiBoYXMgZXhjZWxsZW50IGdlbmVyYWwgbGFuZ3VhZ2UgaW50ZWxsaWdlbmNlLiBNb3Jlb3Zlciwgd2UgdmFsaWRhdGUgdGhlIGVmZmljaWVuY3kgb2YgSW5mTW9FIHdoZW4gY29uZHVjdGluZyBpbmZlcmVuY2Ugb2YgbGFyZ2Utc2NhbGUgbW9kZWxzIGhhdmluZyB0ZW5zIG9mIGJpbGxpb25zIG9mIHBhcmFtZXRlcnMgb24gYSBzaW5nbGUgR1BVLiBBbGwgc291cmNlIGNvZGUgYW5kIG1vZGVsIHBhcmFtZXRlcnMgYXJlIGF2YWlsYWJsZSBhdCB0aGlzIGh0dHBzIFVSTC4iLCwsLCJDaGluYSxDaGluYSIsLCwsLCwyMDI2LTA1LTI1IDEyOjE0OjI2KzAwOjAwLCwsLCwsIkFjYWRlbWlhLEFjYWRlbWlhIiwsLCwsLCwsLCwsLCxPcGVyYXRpb24gY291bnRpbmcsLCwsLApGb2xkMlNlcSxCaW9sb2d5LCJQcm90ZWlucyxQcm90ZWluIGdlbmVyYXRpb24sUHJvdGVpbiBpbnZlcnNlIGZvbGRpbmcsUHJvdGVpbiBmb2xkIGNsYXNzaWZpY2F0aW9uIiwiSUJNLFRleGFzIEEmTSIsIll1ZSBDYW8sIFBheWVsIERhcywgVmlqaWwgQ2hlbnRoYW1hcmFrc2hhbiwgUGluLVl1IENoZW4sIElnb3IgTWVsbnlrLCBZYW5nIFNoZW4iLDIwMjEtMDYtMjQsRm9sZDJTZXE6IEEgSm9pbnQgU2VxdWVuY2UoMUQpLUZvbGQoM0QpIEVtYmVkZGluZy1iYXNlZCBHZW5lcmF0aXZlIE1vZGVsIGZvciBQcm90ZWluIERlc2lnbixodHRwczovL2FyeGl2Lm9yZy9hYnMvMjEwNi4xMzA1OCw1Ni4wLFNPVEEgaW1wcm92ZW1lbnQsIiIiT24gdGVzdCBzZXRzIHdpdGggc2luZ2xlLCBoaWdoLXJlc29sdXRpb24gYW5kIGNvbXBsZXRlIHN0cnVjdHVyZSBpbnB1dHMgZm9yIGluZGl2aWR1YWwgZm9sZHMsIG91ciBleHBlcmltZW50cyBkZW1vbnN0cmF0ZSBpbXByb3ZlZCBvciBjb21wYXJhYmxlIHBlcmZvcm1hbmNlIG9mIEZvbGQyU2VxIGluIHRlcm1zIG9mIHNwZWVkLCBjb3ZlcmFnZSwgYW5kIHJlbGlhYmlsaXR5IGZvciBzZXF1ZW5jZSBkZXNpZ24sIHdoZW4gY29tcGFyZWQgdG8gZXhpc3Rpbmcgc3RhdGUtb2YtdGhlLWFydCBtZXRob2RzIHRoYXQgaW5jbHVkZSBkYXRhLWRyaXZlbiBkZWVwIGdlbmVyYXRpdmUgbW9kZWxzIGFuZCBwaHlzaWNzLWJhc2VkIFJvc2V0dGFEZXNpZ24uIiIgW0Fic3RyYWN0XSIsMTI0Mjc5MDQuMCwiVGhyZWUgY29tcG9uZW50cywgYSBzZXF1ZW5jZSBlbmNvZGVyLCBmb2xkIGVuY29kZXIsIGFuZCBzZXF1ZW5jZSBkZWNvZGVyLiAoMSkgYW5kICgzKSBoYXZlIHNpbWlsYXIgYXJjaGl0ZWN0dXJlcywgYSBzZXF1ZW5jZSBlbWJlZGRlciArIHRyYW5zZm9ybWVyIGJsb2NrICh0aGUgZW5jb2RlciB1c2VzIGEgdHJhbnNmb3JtZXIgZW5jb2RlciwgdGhlIGRlY29kZXIgdXNlcyBhIGRlY29kZXIgYmxvY2spLiAKClRoZSBmb2xkIGVuY29kZXIgYWRkcyA2IHJlc2lkdWFsIGNvbnYgYmxvY2tzIGFuZCBoYXMgYSAzZCBwb3NpdGlvbmFsIGVuY29kZXIgcmF0aGVyIHRoYW4gc2VxdWVuY2UgZW1iZWRkZXIuIEVhY2ggcmVzaWR1YWwgYmxvY2sgaGFzIHR3byAzRC1jb252b2x1dGlvbmFsIGxheWVycyAoM8OXM8OXMykgYW5kIGJhdGNoIG5vcm1hbGl6YXRpb24gbGF5ZXJzLgoKRWFjaCB0cmFuc2Zvcm1lciBibG9jayBoYXMgNCBsYXllcnMgYW5kIGQgPSAyNTYgbGF0ZW50IGRpbWVuc2lvbnMuCgpDYWxjdWxhdGlvbnMgaGVyZTogaHR0cHM6Ly9kb2NzLmdvb2dsZS5jb20vZG9jdW1lbnQvZC8xbHVUQ1RRTG1mYUJmbW5qYnNCcFd1RzUxeF9Jd3VpTjdtcU5vT1h0b2k4WS9lZGl0P3VzcD1zaGFyaW5nIiwxLjRlKzE3LCIiIldlIHRy</x:v>
      </x:c>
    </x:row>
    <x:row r="229" ht="18" customHeight="1">
      <x:c r="A229" s="17" t="n">
        <x:v>224</x:v>
      </x:c>
      <x:c r="B229" s="17" t="n">
        <x:v>310</x:v>
      </x:c>
      <x:c r="C229" s="160" t="str">
        <x:v>YWluIG91ciBtb2RlbCBvbiAyIFRlc2xhIEs4MCBHUFVzLCB3aXRoIGJhdGNoIHNpemUgMTI4LiBJbiBldmVyeSB0cmFpbmluZyBzdGFnZSB3ZSB0cmFpbiB1cCB0byAyMDAgZXBvY2hzIHdpdGggYW4gZWFybHkgc3RvcHBpbmcgc3RyYXRlZ3kgYmFzZWQgb24gdGhlIHZhbGlkYXRpb24gbG9zcyIiClNlZSBjYWxjdWxhdGlvbnMgaGVyZTogaHR0cHM6Ly9kb2NzLmdvb2dsZS5jb20vZG9jdW1lbnQvZC8xbHVUQ1RRTG1mYUJmbW5qYnNCcFd1RzUxeF9Jd3VpTjdtcU5vT1h0b2k4WS9lZGl0P3VzcD1zaGFyaW5nCgpCbG9jayAxOgpDTk4gMTogMioyMCoyMCoyMCozKjMqMyo0Kjg9MTM4MjQwMDAKQ05OIDI6IDIqMjAqMjAqMjAqMyozKjMqOCo4PTI3NjQ4MDAwCkJsb2NrIDI6CkNOTiAxOiAyKjIwKjIwKjIwKjMqMyozKjgqMTY9NTUyOTYwMDAKQ05OIDI6IDIqMjAqMjAqMjAqMyozKjMqMTYqMTY9MTEwNTkyMDAwCkJsb2NrIDM6CkNOTiAxOiAyKjIwKjIwKjIwKjMqMyozKjE2KjMyPTIyMTE4NDAwMApDTk4gMjogMioyMCoyMCoyMCozKjMqMyozMiozMj00NDIzNjgwMDAKQmxvY2sgNDoKQ05OIDE6IDIqMTAqMTAqMTAqMyozKjMqMzIqNjQ9MTEwNTkyMDAwCkNOTiAyOiAyKjEwKjEwKjEwKjMqMyozKjY0KjY0PTIyMTE4NDAwMApCbG9jayA1OgpDTk4gMTogMioxMCoxMCoxMCozKjMqMyo2NCoxMjg9NDQyMzY4MDAwCkNOTiAyOiAyKjEwKjEwKjEwKjMqMyozKjEyOCoxMjg9ODg0NzM2MDAwCkJsb2NrIDY6CkNOTiAxOiAyKjEwKjEwKjEwKjMqMyozKjEyOCoyNTY9MTc2OTQ3MjAwMApDTk4gMjogMioxMCoxMCoxMCozKjMqMyoyNTYqMjU2PTM1Mzg5NDQwMDAKQ05OIGZvcndhcmQgRkxPUDogMTM4MjQwMDArMjc2NDgwMDArNTUyOTYwMDArMTEwNTkyMDAwKzIyMTE4NDAwMCs0NDIzNjgwMDArMTEwNTkyMDAwKzIyMTE4NDAwMCs0NDIzNjgwMDArODg0NzM2MDAwKzE3Njk0NzIwMDArMzUzODk0NDAwMD03ODM4MjA4MDAwClRyYWluaW5nIEZMT1A6IDQ1OTk1KjIwMCooMzI5OTAyMDgwMCs0MDc0MzkzNjAwKzc4MzgyMDgwMDApPTEuNGUxNwoKCk5vdGUgSSBtYWtlIHNldmVyYWwgYXNzdW1wdGlvbnMgYWJvdXQgdGhlIENOTiBhcmNoaXRlY3R1cmUgd2hpY2ggY291bGQgY2hhbmdlIHRoaXMgdmFsdWUuIiw0NTk5NSwiIiJUcmFpbmluZyBzZXQgaW5jbHVkZXMgNDU5OTUgcHJvdGVpbnMgYmVsb25naW5nIHRvIGEgdG90YWwgb2YgOTcxIGZvbGRzIiIiLCwsTlZJRElBIFRlc2xhIEs4MCwsU3BlY3VsYXRpdmUsIkRlc2lnbmluZyBub3ZlbCBwcm90ZWluIHNlcXVlbmNlcyBmb3IgYSBkZXNpcmVkIDNEIHRvcG9sb2dpY2FsIGZvbGQgaXMgYSBmdW5kYW1lbnRhbCB5ZXQgbm9udHJpdmlhbCB0YXNrIGluIHByb3RlaW4gZW5naW5lZXJpbmcuIENoYWxsZW5nZXMgZXhpc3QgZHVlIHRvIHRoZSBjb21wbGV4IHNlcXVlbmNl4oCTZm9sZCByZWxhdGlvbnNoaXAsIGFzIHdlbGwgYXMgdGhlIGRpZmZpY3VsdGllcyB0byBjYXB0dXJlIHRoZSBkaXZlcnNpdHkgb2YgdGhlIHNlcXVlbmNlcyAodGhlcmVmb3JlIHN0cnVjdHVyZXMgYW5kIGZ1bmN0aW9ucykgd2l0aGluIGEgZm9sZC4gVG8gb3ZlcmNvbWUgdGhlc2UgY2hhbGxlbmdlcywgd2UgcHJvcG9zZSBGb2xkMlNlcSwgYSBub3ZlbCB0cmFuc2Zvcm1lci1iYXNlZApnZW5lcmF0aXZlIGZyYW1ld29yayBmb3IgZGVzaWduaW5nIHByb3RlaW4gc2VxdWVuY2VzIGNvbmRpdGlvbmVkIG9uIGEgc3BlY2lmaWMgdGFyZ2V0IGZvbGQuIFRvIG1vZGVsIHRoZSBjb21wbGV4IHNlcXVlbmNl4oCTc3RydWN0dXJlIHJlbGF0aW9uc2hpcCwgRm9sZDJTZXEgam9pbnRseSBsZWFybnMgYSBzZXF1ZW5jZSBlbWJlZGRpbmcgdXNpbmcgYSB0cmFuc2Zvcm1lciBhbmQgYSBmb2xkIGVtYmVkZGluZyBmcm9tIHRoZSBkZW5zaXR5IG9mIHNlY29uZGFyeSBzdHJ1Y3R1cmFsIGVsZW1lbnRzIGluIDNEIHZveGVscy4gT24gdGVzdCBzZXRzIHdpdGggc2luZ2xlLCBoaWdoLXJlc29sdXRpb24gYW5kIGNvbXBsZXRlIHN0cnVjdHVyZSBpbnB1dHMgZm9yIGluZGl2aWR1YWwgZm9sZHMsIG91ciBleHBlcmltZW50cyBkZW1vbnN0cmF0ZSBpbXByb3ZlZCBvciBjb21wYXJhYmxlIHBlcmZvcm1hbmNlIG9mIEZvbGQyU2VxIGluIHRlcm1zIG9mIHNwZWVkLCBjb3ZlcmFnZSwgYW5kIHJlbGlhYmlsaXR5IGZvciBzZXF1ZW5jZSBkZXNpZ24sIHdoZW4gY29tcGFyZWQgdG8gZXhpc3Rpbmcgc3RhdGUtb2YtdGhlLWFydCBtZXRob2RzIHRoYXQgaW5jbHVkZSBkYXRhZHJpdmVuIGRlZXAgZ2VuZXJhdGl2ZSBtb2RlbHMgYW5kIHBoeXNpY3MtYmFzZWQgUm9zZXR0YURlc2lnbi4gVGhlIHVuaXF1ZSBhZHZhbnRhZ2VzIG9mIGZvbGRiYXNlZCBGb2xkMlNlcSwgaW4gY29tcGFyaXNvbiB0byBhIHN0cnVjdHVyZWJhc2VkIGRlZXAgbW9kZWwgYW5kIFJvc2V0dGFEZXNpZ24sIGJlY29tZSBtb3JlIGV2aWRlbnQgb24gdGhyZWUgYWRkaXRpb25hbCByZWFsLXdvcmxkIGNoYWxsZW5nZXMgb3JpZ2luYXRpbmcgZnJvbSBsb3ctcXVhbGl0eSwgaW5jb21wbGV0ZSwgb3IgYW1iaWd1b3VzIGlucHV0IHN0cnVjdHVyZXMuIFNvdXJjZSBjb2RlIGFuZCBkYXRhIGFyZSBhdmFpbGFibGUgYXQgaHR0cHM6Ly9naXRodWIuY29tL0lCTS9mb2xkMnNlcS4iLDIwMC4wLCxVbnJlbGVhc2VkLCJVbml0ZWQgU3RhdGVzIG9mIEFtZXJpY2EsVW5pdGVkIFN0YXRlcyBvZiBBbWVyaWNhIiwsLCwyLjAsLDIwMjYtMDUtMjUgMTI6MTQ6MjYrMDA6MDAsLCwsMTI4LjAsLCJJbmR1c3RyeSxBY2FkZW1pYSIsLCwsLE9wZW4gc291cmNlLCJBcGFjaGUgMi4wIAoKaHR0cHM6Ly9naXRodWIuY29tL0lCTS9mb2xkMnNlcSIsLCwsLCwxMjEzLjU0MjIwMDk0OTQxMyxPcGVyYXRpb24gY291bnRpbmcsLCwsLE5vCkVmZmljaWVudE5ldFYyLVhMLFZpc2lvbiwiSW1hZ2UgY2xhc3NpZmljYXRpb24sTmV1cmFsIEFyY2hpdGVjdHVyZSBTZWFyY2ggLSBOQVMiLCJHb29nbGUsR29vZ2xlIEJyYWluIiwiTWluZ3hpbmcgVGFuLCBRdW9jIFYuIExlIiwyMDIxLTA2LTIzLEVmZmljaWVudE5ldFYyOiBTbWFsbGVyIE1vZGVscyBhbmQgRmFzdGVyIFRyYWluaW5nLGh0dHBzOi8vYXJ4aXYub3JnL2Ficy8yMTA0LjAwMjk4LDQzMjQuMCwiSGlnaGx5IGNpdGVkLFNPVEEgaW1wcm92ZW1lbnQiLCIiIkVmZmljaWVudE5ldFYyIGFjaGlldmVzIDg3LjMlIHRvcC0xIGFjY3VyYWN5IG9uIEltYWdlTmV0IElMU1ZSQzIwMTIsIG91dHBlcmZvcm1pbmcgdGhlIHJlY2VudCBWaVQgYnkgMi4wJSBhY2N1cmFjeSB3aGlsZSAKIHRyYWluaW5nIDV4LTExeCBmYXN0ZXIgdXNpbmcgdGhlIHNhbWUgY29tcHV0aW5nIHJlc291cmNlcy4iIiIsMjA4MDAwMDAwLjAsIjIwOE0gZm9yIFhMIHZlcnNpb24gKFRhYmxlIDcsIHBhZ2UgNykiLDkuNTZlKzE5LCJUYWJsZSA3LCBwYWdlIDc6IDQ1IGhvdXJzIG9uIDMyIFRQVXYzIGNvcmVzLgoKIiJFYWNoIHYzIFRQVSBjaGlwIGNvbnRhaW5zIHR3byBUZW5zb3JDb3Jlcy4iIgpUUFUgcGVyZm9ybWFuY2UgcGVyIGNoaXAgPSAxMjNlMTIgRkxPUC9zCjMyIGNvcmVzID0gMTYgY2hpcHMKCjEyM2UxMiBGTE9QL3MgcGVyIGNoaXAgKiAoMzIgY29yZXMgLyAyIGNvcmVzIHBlciBjaGlwKSAqIDQ1IGhvdXJzICogMzYwMCBzZWNvbmRzL2hvdXIgKiAwLjMwIHV0aWxpemF0aW9uID0gOS41NmUxOSBGTE9QCgpodHRwczovL3d3dy53b2xmcmFtYWxwaGEuY29tL2lucHV0P2k9MTIzK3RlcmFoZXJ0eisqKzE2KyorNDUraG91cnMrKiswLjMiLCIxNDE4MDAwMCwxNDE4MDAwMCIsIiIiSW1hZ2VOZXQyMWsgKFJ1c3Nha292c2t5IGV0IGFsLiwgMjAxNSkgY29udGFpbnMgYWJvdXQgMTNNIHRyYWluaW5nIGltYWdlcyB3aXRoIDIxLDg0MSBjbGFzc2VzLiBUaGUgb3JpZ2luYWwgSW1hZ2VOZXQyMWsgZG9lc27igJl0IGhhdmUgdHJhaW4vZXZhbCBzcGxpdCwgc28gd2UgcmVzZXJ2ZSByYW5kb21seSBwaWNrZWQgMTAwLDAwMCBpbWFnZXMgYXMgdmFsaWRhdGlvbiBzZXQgYW5kIHVzZSB0aGUgcmVtYWluaW5nIGFzIHRyYWluaW5nIHNldC4uLgpBZnRlciBwcmV0cmFpbmVkIG9uIEltYWdlTmV0MjFrLCBlYWNoIG1vZGVsIGlzIGZpbmV0dW5lZCBvbiBJTFNWUkMyMDEyIGZvciAxNSBlcG9jaHMgdXNpbmcgY29zaW5lIGxlYXJuaW5nIHJhdGUgZGVjYXkuIiIKCjEyLjlNICsgMS4yOE0gfj0gMTQsMTgwLDAwMCIsNDUuMCxUYWJsZSA3LEdvb2dsZSBUUFUgdjMsU3VwZXJ2aXNlZCxDb25maWRlbnQsIlRoaXMgcGFwZXIgaW50cm9kdWNlcyBFZmZpY2llbnROZXRWMiwgYSBuZXcgZmFtaWx5IG9mIGNvbnZvbHV0aW9uYWwgbmV0d29ya3MgdGhhdCBoYXZlIGZhc3RlciB0cmFpbmluZyBzcGVlZCBhbmQgYmV0dGVyIHBhcmFtZXRlciBlZmZpY2llbmN5IHRoYW4gcHJldmlvdXMgbW9kZWxzLiBUbyBkZXZlbG9wIHRoaXMgZmFtaWx5IG9mIG1vZGVscywgd2UgdXNlIGEgY29tYmluYXRpb24gb2YgdHJhaW5pbmctYXdhcmUgbmV1cmFsIGFyY2hpdGVjdHVyZSBzZWFyY2ggYW5kIHNjYWxpbmcsIHRvIGpvaW50bHkgb3B0aW1pemUgdHJhaW5pbmcgc3BlZWQgYW5kIHBhcmFtZXRlciBlZmZpY2llbmN5LiBUaGUgbW9kZWxzIHdlcmUgc2VhcmNoZWQgZnJvbSB0aGUgc2VhcmNoIHNwYWNlIGVucmljaGVkIHdpdGggbmV3IG9wcyBzdWNoIGFzIEZ1c2VkLU1CQ29udi4gT3VyIGV4cGVyaW1lbnRzIHNob3cgdGhhdCBFZmZpY2llbnROZXRWMiBtb2RlbHMgdHJhaW4gbXVjaCBmYXN0ZXIgdGhhbiBzdGF0ZS1vZi10aGUtYXJ0IG1vZGVscyB3aGlsZSBiZWluZyB1cCB0byA2Ljh4IHNtYWxsZXIuCk91ciB0cmFpbmluZyBjYW4gYmUgZnVydGhlciBzcGVkIHVwIGJ5IHByb2dyZXNzaXZlbHkgaW5jcmVhc2luZyB0aGUgaW1hZ2Ugc2l6ZSBkdXJpbmcgdHJhaW5pbmcsIGJ1dCBpdCBvZnRlbiBjYXVzZXMgYSBkcm9wIGluIGFjY3VyYWN5LiBUbyBjb21wZW5zYXRlIGZvciB0aGlzIGFjY3VyYWN5IGRyb3AsIHdlIHByb3Bvc2UgdG8gYWRhcHRpdmVseSBhZGp1c3QgcmVndWxhcml6YXRpb24gKGUuZy4sIGRyb3BvdXQgYW5kIGRhdGEgYXVnbWVudGF0aW9uKSBhcyB3ZWxsLCBzdWNoIHRoYXQgd2UgY2FuIGFjaGlldmUgYm90aCBmYXN0IHRyYWluaW5nIGFuZCBnb29kIGFjY3VyYWN5LgpXaXRoIHByb2dyZXNzaXZlIGxlYXJuaW5nLCBvdXIgRWZmaWNpZW50TmV0VjIgc2lnbmlmaWNhbnRseSBvdXRwZXJmb3JtcyBwcmV2aW91cyBtb2RlbHMgb24gSW1hZ2VOZXQgYW5kIENJRkFSL0NhcnMvRmxvd2VycyBkYXRhc2V0cy4gQnkgcHJldHJhaW5pbmcgb24gdGhlIHNhbWUgSW1hZ2VOZXQyMWssIG91ciBFZmZpY2llbnROZXRWMiBhY2hpZXZlcyA4Ny4zJSB0b3AtMSBhY2N1cmFjeSBvbiBJbWFnZU5ldCBJTFNWUkMyMDEyLCBvdXRwZXJmb3JtaW5nIHRoZSByZWNlbnQgVmlUIGJ5IDIuMCUgYWNjdXJhY3kgd2hpbGUgdHJhaW5pbmcgNXgtMTF4IGZhc3RlciB1c2luZyB0aGUgc2FtZSBjb21wdXRpbmcgcmVzb3VyY2VzLiBDb2RlIHdpbGwgYmUgYXZhaWxhYmxlIGF0IHRoaXMgaHR0cHMgVVJMLiIsMzAuMCwsT3BlbiB3ZWlnaHRzICh1bnJlc3RyaWN0ZWQpLCJVbml0ZWQgU3RhdGVzIG9mIEFtZXJpY2EsVW5pdGVkIFN0YXRlcyBvZiBBbWVyaWNhIiwsLCwxNi4wLCwyMDI2LTA1LTI1IDEyOjE0OjI2KzAwOjAwLCwsLDQwOTYuMCwiIiJFYWNoIG1vZGVsIGlzIHRyYWluZWQgZm9yIDM1MCBlcG9jaHMgd2l0aCB0b3RhbCBiYXRjaCBzaXplIDQwOTYiIiIsIkluZHVzdHJ5LEluZHVzdHJ5IiwsLCwsT3BlbiBzb3VyY2UsImNvZGUgYW5kIHdlaWdodHM6IGh0dHBzOi8vZ2l0aHViLmNvbS9nb29nbGUvYXV0b21sL3RyZWUvbWFzdGVyL2VmZmljaWVudG5ldHYyCgpBcGFjaGUtMi4wIGxpY2Vuc2UiLCwxMDQuMzQwMTM0MDE1NjE1ODksLEZQMTYsLDE0NTYyLjgzMDcxMjg2NTkxMyxIYXJkd2FyZSwsLCwsWWVzClN0eWxlR0FOMy1ULEltYWdlIGdlbmVyYXRpb24sSW1hZ2UgZ2VuZXJhdGlvbiwiTlZJRElBLEFhbHRvIFVuaXZlcnNpdHkiLCJUZXJvIEthcnJhcywgTWlpa2EgQWl0dGFsYSwgU2FtdWxpIExhaW5lLCBFcmlrIEjDpHJrw7ZuZW4sIEphbm5lIEhlbGxzdGVuLCBKYWFra28gTGVodGluZW4sIFRpbW8gQWlsYSIsMjAyMS0wNi0yMSxBbGlhcy1GcmVlIEdlbmVyYXRpdmUgQWR2ZXJzYXJpYWwgTmV0d29ya3MsaHR0cHM6Ly9hcnhpdi5vcmcvYWJzLzIxMDYuMTI0MjMsMjAzMS4wLCJIaXN0b3JpY2FsIHNpZ25pZmljYW5jZSxIaWdobHkgY2l0ZWQiLCwyMjMwMDAwLjAsLDEuNzAyMDhlKzIxLDEyNTAwMDAwMDAwMDAwMCBGTE9QIC8gR1BVIC8gc2VjIFtWMTAwXSAqIDggR1BVcyAqIDE1NzYgaG91cnMgW3NlZSB0cmFpbmluZyB0aW1lIG5vdGVzXSAqIDM2MDAgc2VjIC8gaG91ciAqIDAuMyBbYXNzdW1lZCB1dGlsaXphdGlvbl0gPSAxLjcwMjA4ZSsyMSBGTE9QLDUwMDAwMDAwLCIiIldlIHVzZWQgOCBHUFVzIGZvciBhbGwgb3VyIHRyYWluaW5nIHJ1bnMgYW5kIGNvbnRpbnVlZCB0aGUgdHJhaW5pbmcgdW50aWwgdGhlIGRpc2NyaW1pbmF0b3IgaGFkIHNlZW4gYSB0b3RhbCBvZiAyNU0gcmVhbCBpbWFnZXMgd2hlbiB0cmFpbmluZyBmcm9tIHNjcmF0Y2gsIG9yIDVNIGltYWdlcyB3aGVuIHVzaW5nIHRyYW5zZmVyIGxlYXJuaW5nIiIiLDE1NzYuMCwiIiIgVGhpcyBlbnRpcmUgcHJvamVjdCBjb25zdW1lZCA5MiBHUFUgeWVhcnMgYW5kIDIyNSBNV2ggb2YgZWxlY3RyaWNpdHkgb24gYW4gaW4taG91c2UgY2x1c3RlciBvZiBOVklESUEgVjEwMHMiIgoKOTIgR1BVIHllYXJzID0gODA1OTIwIEdQVS1ob3VycwoKIiJJbiBGRkhRICgxMDI0w5cxMDI0KSB0aGUgdGhyZWUgZ2VuZXJhdG9ycyBoYWQKMzAuME0sIDIyLjNNIGFuZCAxNS44TSBwYXJhbWV0ZXJzLCB3aGlsZSB0aGUgdHJhaW5pbmcgdGltZXMgd2VyZSAxMTA2LCAxNTc2ICgrNDIlKSBhbmQgMjI0OCAoKzEwMyUpIEdQVSBob3Vycy4iIiIsTlZJRElBIFYxMDAsLENvbmZpZGVudCwiV2Ugb2JzZXJ2ZSB0aGF0IGRlc3BpdGUgdGhlaXIgaGllcmFyY2hpY2FsIGNvbnZvbHV0aW9uYWwgbmF0dXJlLCB0aGUgc3ludGhlc2lzIHByb2Nlc3Mgb2YgdHlwaWNhbCBnZW5lcmF0aXZlIGFkdmVyc2FyaWFsIG5ldHdvcmtzIGRlcGVuZHMgb24gYWJzb2x1dGUgcGl4ZWwgY29vcmRpbmF0ZXMgaW4gYW4gdW5oZWFsdGh5IG1hbm5lci4gVGhpcyBtYW5pZmVzdHMgaXRzZWxmIGFzLCBlLmcuLCBkZXRhaWwgYXBwZWFyaW5nIHRvIGJlIGdsdWVkIHRvIGltYWdlIGNvb3JkaW5hdGVzIGluc3RlYWQgb2YgdGhlIHN1cmZhY2VzIG9mIGRlcGljdGVkIG9iamVjdHMuIFdlIHRyYWNlIHRoZSByb290IGNhdXNlIHRvIGNhcmVsZXNzIHNpZ25hbCBwcm9jZXNzaW5nIHRoYXQgY2F1c2VzIGFsaWFzaW5nIGluIHRoZSBnZW5lcmF0b3IgbmV0d29yay4gSW50ZXJwcmV0aW5nIGFsbCBzaWduYWxzIGluIHRoZSBuZXR3b3JrIGFzIGNvbnRpbnVvdXMsIHdlIGRlcml2ZSBnZW5lcmFsbHkgYXBwbGljYWJsZSwgc21hbGwgYXJjaGl0ZWN0dXJhbCBjaGFuZ2VzIHRoYXQgZ3VhcmFudGVlIHRoYXQgdW53YW50ZWQgaW5mb3JtYXRpb24gY2Fubm90IGxlYWsgaW50byB0aGUgaGllcmFyY2hpY2FsIHN5bnRoZXNpcyBwcm9jZXNzLiBUaGUgcmVzdWx0aW5nIG5ldHdvcmtzIG1hdGNoIHRoZSBGSUQgb2YgU3R5bGVHQU4yIGJ1dCBkaWZmZXIgZHJhbWF0aWNhbGx5IGluIHRoZWlyIGludGVybmFsIHJlcHJlc2VudGF0aW9ucywgYW5kIHRoZXkgYXJlIGZ1bGx5IGVxdWl2YXJpYW50IHRvIHRyYW5zbGF0aW9uIGFuZCByb3RhdGlvbiBldmVuIGF0IHN1YnBpeGVsIHNjYWxlcy4gT3VyIHJlc3VsdHMgcGF2ZSB0aGUgd2F5IGZvciBnZW5lcmF0aXZlIG1vZGVscyBiZXR0ZXIgc3VpdGVkIGZvciB2aWRlbyBhbmQgYW5pbWF0aW9uLiIsLCxPcGVuIHdlaWdodHMgKG5vbi1jb21tZXJjaWFsKSwiVW5pdGVkIFN0YXRlcyBvZiBBbWVyaWNhLEZpbmxhbmQiLCwsLDguMCwsMjAyNS0xMS0yOCAxMTo1Mzo0NCswMDowMCwsLCwzMi4wLCwiSW5kdXN0cnksQWNhZGVtaWEiLCwsLCxPcGVuIChub24tY29tbWVyY2lhbCksIk5WSURJQSBTb3VyY2UgQ29kZSBMaWNlbnNlCmh0dHBzOi8vZ2l0aHViLmNvbS9OVmxhYnMvc3R5bGVnYW4zIiwsLCwsLDQ4NTQuNDkzMTEyNDkyNzMzLEhhcmR3YXJlLCwsLCxZZXMKU3R5bGVHQU4zLVIsSW1hZ2UgZ2VuZXJhdGlvbixJbWFnZSBnZW5lcmF0aW9uLCJOVklESUEsQWFsdG8gVW5pdmVyc2l0eSIsIlRlcm8gS2FycmFzLCBNaWlrYSBBaXR0YWxhLCBTYW11bGkgTGFpbmUsIEVyaWsgSMOkcmvDtm5lbiwgSmFubmUgSGVsbHN0ZW4sIEphYWtrbyBMZWh0aW5lbiwgVGltbyBBaWxhIiwyMDIxLTA2LTIxLEFsaWFzLUZyZWUgR2VuZXJhdGl2ZSBBZHZlcnNhcmlhbCBOZXR3b3JrcyxodHRwczovL2FyeGl2Lm9yZy9wZGYvMjEwNi4xMjQyMywyMDMxLjAsIkhpc3RvcmljYWwgc2lnbmlmaWNhbmNlLEhpZ2hseSBjaXRlZCIsLDE1ODAwMDAuMCwsMi40Mjc4NGUrMjEsMTI1MDAwMDAwMDAwMDAwIEZMT1AgLyBHUFUgLyBzZWMgW1YxMDBdICogOCBHUFVzICogMjI0OCBob3VycyBbc2VlIHRyYWluaW5nIHRpbWUgbm90ZXNdICogMzYwMCBzZWMgLyBob3VyICogMC4zIFthc3N1bWVkIHV0aWxpemF0aW9uXSA9IDIuNDI3ODRlKzIxIEZMT1AsNTAwMDAwMDAsIiIiV2UgdXNlZCA4IEdQVXMgZm9yIGFsbCBvdXIgdHJhaW5pbmcgcnVucyBhbmQgY29udGludWVkIHRoZSB0cmFpbmluZyB1bnRpbCB0aGUgZGlzY3JpbWluYXRvciBoYWQgc2VlbiBhIHRvdGFsIG9mIDI1TSByZWFsIGltYWdlcyB3aGVuIHRyYWluaW5nIGZyb20gc2NyYXRjaCwgb3IgNU0gaW1hZ2VzIHdoZW4gdXNpbmcgdHJhbnNmZXIgbGVhcm5pbmciIiIsMjI0OC4wLCIiIiBUaGlzIGVudGlyZSBwcm9qZWN0IGNvbnN1bWVkIDkyIEdQVSB5ZWFycyBhbmQgMjI1IE1XaCBvZiBlbGVjdHJpY2l0eSBvbiBhbiBpbi1ob3VzZSBjbHVzdGVyIG9mIE5WSURJQSBWMTAwcyIiCgo5MiBHUFUgeWVhcnMgPSA4MDU5MjAgR1BVLWhvdXJzCgoiIkluIEZGSFEgKDEwMjTDlzEwMjQpIHRoZSB0aHJlZSBnZW5lcmF0b3JzIGhhZAozMC4wTSwgMjIuM00gYW5kIDE1LjhNIHBhcmFtZXRlcnMsIHdoaWxlIHRoZSB0cmFpbmluZyB0aW1lcyB3ZXJlIDExMDYsIDE1NzYgKCs0MiUpIGFuZCAyMjQ4ICgrMTAzJSkgR1BVIGhvdXJzLiIiIixOVklESUEgVjEwMCwsQ29uZmlkZW50LCJXZSBvYnNlcnZlIHRoYXQgZGVzcGl0ZSB0aGVpciBoaWVyYXJjaGljYWwgY29udm9sdXRpb25hbCBuYXR1cmUsIHRoZSBzeW50aGVzaXMgcHJvY2VzcyBvZiB0eXBpY2FsIGdlbmVyYXRpdmUgYWR2ZXJzYXJpYWwgbmV0d29ya3MgZGVwZW5kcyBvbiBhYnNvbHV0ZSBwaXhlbCBjb29yZGluYXRlcyBpbiBhbiB1bmhlYWx0aHkgbWFubmVyLiBUaGlzIG1hbmlmZXN0cyBpdHNlbGYgYXMsIGUuZy4sIGRldGFpbCBhcHBlYXJpbmcgdG8gYmUgZ2x1ZWQgdG8gaW1hZ2UgY29vcmRpbmF0ZXMgaW5zdGVhZCBvZiB0aGUgc3VyZmFjZXMgb2YgZGVwaWN0ZWQgb2JqZWN0cy4gV2UgdHJhY2UgdGhlIHJvb3QgY2F1c2UgdG8gY2FyZWxlc3Mgc2lnbmFsIHByb2Nlc3NpbmcgdGhhdCBjYXVzZXMgYWxpYXNpbmcgaW4gdGhlIGdlbmVyYXRvciBuZXR3b3JrLiBJbnRlcnByZXRpbmcgYWxsIHNpZ25hbHMgaW4gdGhlIG5ldHdvcmsgYXMgY29udGludW91cywgd2UgZGVyaXZlIGdlbmVyYWxseSBhcHBsaWNhYmxlLCBzbWFsbCBhcmNoaXRlY3R1cmFsIGNoYW5nZXMgdGhhdCBndWFyYW50ZWUgdGhhdCB1bndhbnRlZCBpbmZvcm1hdGlvbiBjYW5ub3QgbGVhayBpbnRvIHRoZSBoaWVyYXJjaGljYWwgc3ludGhlc2lzIHByb2Nlc3MuIFRoZSByZXN1bHRpbmcgbmV0d29ya3MgbWF0Y2ggdGhlIEZJRCBvZiBTdHlsZUdBTjIgYnV0IGRpZmZlciBkcmFtYXRpY2FsbHkgaW4gdGhlaXIgaW50ZXJuYWwgcmVwcmVzZW50YXRpb25zLCBhbmQgdGhleSBhcmUgZnVsbHkgZXF1aXZhcmlhbnQgdG8gdHJhbnNsYXRpb24gYW5kIHJvdGF0aW9uIGV2ZW4gYXQgc3VicGl4ZWwgc2NhbGVzLiBPdXIgcmVzdWx0cyBwYXZlIHRoZSB3YXkgZm9yIGdlbmVyYXRpdmUgbW9kZWxzIGJldHRlciBzdWl0ZWQgZm9yIHZpZGVvIGFuZCBhbmltYXRpb24uIiwsLE9wZW4gd2VpZ2h0cyAobm9uLWNvbW1lcmNpYWwpLCJVbml0ZWQgU3RhdGVzIG9mIEFtZXJpY2EsRmlubGFuZCIsLCwsOC4wLCwyMDI1LTExLTI4IDExOjUzOjQ0KzAwOjAwLCwsLDMyLjAsLCJJbmR1c3RyeSxBY2FkZW1pYSIsLCwsLE9wZW4gKG5vbi1jb21tZXJjaWFsKSwiTlZJRElBIFNvdXJjZSBDb2RlIExpY2Vuc2UKaHR0cHM6Ly9naXRodWIuY29tL05WbGFicy9zdHlsZWdhbjMiLCwsLCwsNDg1NC40OTMxMTI0OTI3MzMsSGFyZHdhcmUsLCwsLFllcwpBTElHTiwiTXVsdGltb2RhbCxWaXNpb24sTGFuZ3VhZ2UiLCJSZXByZXNlbnRhdGlvbiBsZWFybmluZyxJbWFnZSBjbGFzc2lmaWNhdGlvbixJbWFnZSByZXByZXNlbnRhdGlvbiIsR29vZ2xlIFJlc2VhcmNoLCJDaGFvIEppYSwgWWluZmVpIFlhbmcsIFllIFhpYSwgWWktVGluZyBDaGVuLCBaYXJhbmEgUGFyZWtoLCBIaWV1IFBoYW0sIFF1b2MgVi4gTGUsIFl1bmhzdWFuIFN1bmcsIFpoZW4gTGksIFRvbSBEdWVyaWciLDIwMjEtMDYtMTEsU2NhbGluZyB1cCB2aXN1YWwgYW5kIHZpc2lvbi1sYW5ndWFnZSByZXByZXNlbnRhdGlvbiBsZWFybmluZyB3aXRoIG5vaXN5IHRleHQgc3VwZXJ2aXNpb24saHR0cHM6Ly9hcnhpdi5vcmcvYWJzLzIxMDIuMDU5MTgsNTQ2My4wLCJIaWdobHkgY2l0ZWQsU09UQSBpbXByb3ZlbWVudCIsIiIiVGhlIGFsaWduZWQgdmlzdWFsIGFuZCBsYW5ndWFnZSByZXByZXNlbnRhdGlvbnMuLi4gc2V0IG5ldyBzdGF0ZS1vZi10aGUtYXJ0IHJlc3VsdHMgb24gRmxpY2tyMzBLIGFuZCBNU0NPQ08gaW1hZ2UtdGV4dCByZXRyaWV2YWwgYmVuY2htYXJrcyIiIiw4MjAwMDAwMDAuMCwiRnJvbSBhdXRob3IgY29tbXVuaWNhdGlvbgoKNDgwTSAoaW1hZ2UgdG93ZXIpICsgMzQwIE0gKHRleHQgdG93ZXIpIiwyLjU5ODY3MDAwMDAwMWUrMjIsIkZyb20gYXV0aG9yIGNvbW11bmljYXRpb24KMTQuODJLIFRQVXYzIGNvcmUtZGF5cwpQcmVjaXNpb246IGJmbG9hdDE2CgpFc3RpbWF0aW9uClRQVXYzIGF0IGZsb2F0MTY6IDEyMyBURkxPUFMvY2hpcAoKMTIzKjEwXjEyIFRGTE9QUy9jaGlwICogKDEgY2hpcCAvIDIgY29yZXMpICogMTQ4MjAgVFBVIGNvcmUtZGF5cyAqIDg2NDAwIHMvZGF5ICogMzMlIHV0aWxpemF0aW9uID0gMi41OTkqMTBeMjIgRkxPUApodHRwczovL3d3dy53b2xmcmFtYWxwaGEuY29tL2lucHV0P2k9MTQ4MjArZGF5cysqKzEyMyt0ZXJhRkxPUFMrJTJGKzIrKiswLjMzIiwxODAwMDAwMDAwLCJEYXRhc2V0IGNvbnRhaW5zIDEuOEIgaW1hZ2UtdGV4dCBwYWlycywgdGhlbiBzb21lIGR1cGxpY2F0ZXMgYXJlIHJlbW92ZWQuIiwzNDcuMywxNDgyMCBUUFUgY29yZS1ob3VycyAvIDEwMjQgVFBVIGNvcmVzID0gMzQ3LjMgaG91cnMsR29vZ2xlIFRQVSB2MyxTZWxmLXN1cGVydmlzZWQgbGVhcm5pbmcsQ29uZmlkZW50LCJQcmUtdHJhaW5lZCByZXByZXNlbnRhdGlvbnMgYXJlIGJlY29taW5nIGNydWNpYWwgZm9yIG1hbnkgTkxQIGFuZCBwZXJjZXB0aW9uIHRhc2tzLiBXaGlsZSByZXByZXNlbnRhdGlvbiBsZWFybmluZyBpbiBOTFAgaGFzIHRyYW5zaXRpb25lZCB0byB0cmFpbmluZyBvbiByYXcgdGV4dCB3aXRob3V0IGh1bWFuIGFubm90YXRpb25zLCB2aXN1YWwgYW5kIHZpc2lvbi1sYW5ndWFnZSByZXByZXNlbnRhdGlvbnMgc3RpbGwgcmVseSBoZWF2aWx5IG9uIGN1cmF0ZWQgdHJhaW5pbmcgZGF0YXNldHMgdGhhdCBhcmUgZXhwZW5zaXZlIG9yIHJlcXVpcmUgZXhwZXJ0IGtub3dsZWRnZS4gRm9yIHZpc2lvbiBhcHBsaWNhdGlvbnMsIHJlcHJlc2VudGF0aW9ucyBhcmUgbW9zdGx5IGxlYXJuZWQgdXNpbmcgZGF0YXNldHMgd2l0aCBleHBsaWNpdCBjbGFzcyBsYWJlbHMgc3VjaCBhcyBJbWFnZU5ldCBvciBPcGVuSW1hZ2VzLiBGb3IgdmlzaW9uLWxhbmd1YWdlLCBwb3B1bGFyIGRhdGFzZXRzIGxpa2UgQ29uY2VwdHVhbCBDYXB0aW9ucywgTVNDT0NPLCBvciBDTElQIGFsbCBpbnZvbHZlIGEgbm9uLXRyaXZpYWwgZGF0YSBjb2xsZWN0aW9uIChhbmQgY2xlYW5pbmcpIHByb2Nlc3MuIFRoaXMgY29zdGx5IGN1cmF0aW9uIHByb2Nlc3MgbGltaXRzIHRoZSBzaXplIG9mIGRhdGFzZXRzIGFuZCBoZW5jZSBoaW5kZXJzIHRoZSBzY2FsaW5nIG9mIHRyYWluZWQgbW9kZWxzLiBJbiB0aGlzIHBhcGVyLCB3ZSBsZXZlcmFnZSBhIG5vaXN5IGRhdGFzZXQgb2Ygb3ZlciBvbmUgYmlsbGlvbiBpbWFnZSBhbHQtdGV4dCBwYWlycywgb2J0YWluZWQgd2l0aG91dCBleHBlbnNpdmUgZmlsdGVyaW5nIG9yIHBvc3QtcHJvY2Vzc2luZyBzdGVwcyBpbiB0aGUgQ29uY2VwdHVhbCBDYXB0aW9ucyBkYXRhc2V0LiBBIHNpbXBsZSBkdWFsLWVuY29kZXIgYXJjaGl0ZWN0dXJlIGxlYXJucyB0byBhbGlnbiB2aXN1YWwgYW5kIGxhbmd1YWdlIHJlcHJlc2VudGF0aW9ucyBvZiB0aGUgaW1hZ2UgYW5kIHRleHQgcGFpcnMgdXNpbmcgYSBjb250cmFzdGl2ZSBsb3NzLiBXZSBzaG93IHRoYXQgdGhlIHNjYWxlIG9mIG91ciBjb3JwdXMgY2FuIG1ha2UgdXAgZm9yIGl0cyBub2lzZSBhbmQgbGVhZHMgdG8gc3RhdGUtb2YtdGhlLWFydCByZXByZXNlbnRhdGlvbnMgZXZlbiB3aXRoIHN1Y2ggYSBzaW1wbGUgbGVhcm5pbmcgc2NoZW1lLiBPdXIgdmlzdWFsIHJlcHJlc2VudGF0aW9uIGFjaGlldmVzIHN0cm9uZyBwZXJmb3JtYW5jZSB3aGVuIHRyYW5zZmVycmVkIHRvIGNsYXNzaWZpY2F0aW9uIHRhc2tzIHN1Y2ggYXMgSW1hZ2VOZXQgYW5kIFZUQUIuIFRoZSBhbGlnbmVkIHZpc3VhbCBhbmQgbGFuZ3VhZ2UgcmVwcmVzZW50YXRpb25zIGVuYWJsZXMgemVyby1zaG90IGltYWdlIGNsYXNzaWZpY2F0aW9uIGFuZCBhbHNvIHNldCBuZXcgc3RhdGUtb2YtdGhlLWFydCByZXN1bHRzIG9uIEZsaWNrcjMwSyBhbmQgTVNDT0NPIGltYWdlLXRleHQgcmV0cmlldmFsIGJlbmNobWFya3MsIGV2ZW4gd2hlbiBjb21wYXJlZCB3aXRoIG1vcmUgc29waGlzdGljYXRlZCBjcm9zcy1hdHRlbnRpb24gbW9kZWxzLiBUaGUgcmVwcmVzZW50YXRpb25zIGFsc28gZW5hYmxlIGNyb3NzLW1vZGFsaXR5IHNlYXJjaCB3aXRoIGNvbXBsZXggdGV4dCBhbmQgdGV4dCArIGltYWdlIHF1ZXJpZXMuIiwsLFVucmVsZWFzZWQsVW5pdGVkIFN0YXRlcyBvZiBBbWVyaWNhLCwsLDUxMi4wLCwyMDI2LTA1LTI1IDEyOjE0OjI1KzAwOjAwLCwsLDE2Mzg0LjAsLEluZHVzdHJ5LCwsLDE3NzgxOC4wLFVucmVsZWFzZWQsLCwzMjg1Mi45MTY2MDQzNzkwOCwsLCw0NjYxMzUuMTMyNjA1MDg0MTYsSGFyZHdhcmUsLCwsLE5vCkRlbm9pc2luZyBEaWZmdXNpb24gUHJvYmFiaWxpc3RpYyBNb2RlbHMgKExTVU4gQmVkcm9vbSksVmlzaW9uLEltYWdlIGdlbmVyYXRpb24sVW5pdmVyc2l0eSBvZiBDYWxpZm9ybmlhIChVQykgQmVya2VsZXksIkpvbmF0aGFuIEhvLCBBamF5IEphaW4sIFBpZXRlciBBYmJlZWwiLDIwMjEtMDYtMTEsRGVub2lzaW5nIERpZmZ1c2lvbiBQcm9iYWJpbGlzdGljIE1vZGVscyxodHRwczovL2FyeGl2Lm9yZy9hYnMvMjAwNi4xMTIzOSwzMDY0Mi4wLCJIaWdobHkgY2l0ZWQsU09UQSBpbXByb3ZlbWVudCIsIk5vdmVsIGFwcHJvYWNoIHRvIGltYWdlIHN5bnRoZXNpcyB0aGF0IHlpZWxkcyBTT1RBIHJlc3VsdHMgb24gZGF0YXNldHMgbGlrZSBDSUZBUi0xMAoKQWJzdHJhY3Q6IAoiIk9uIHRoZSB1bmNvbmRpdGlvbmFsIENJRkFSMTAgZGF0YXNldCwgd2Ugb2J0YWluIGFuIEluY2VwdGlvbiBzY29yZSBvZiA5LjQ2IGFuZCBhIHN0YXRlLW9mLXRoZS1hcnQgRklEIHNjb3JlIG9mIDMuMTcuICIiIiwyNTYwMDAwMDAuMCwiQXBwZW5kaXggQjogCiIiIE91ciBDSUZBUjEwIG1vZGVsIGhhcyAzNS43IG1pbGxpb24gcGFyYW1ldGVycywgYW5kIG91ciBMU1VOIGFuZApDZWxlYkEtSFEgbW9kZWxzIGhhdmUgMTE0IG1pbGxpb24gcGFyYW1ldGVycy4gV2UgYWxzbyB0cmFpbmVkIGEgbGFyZ2VyIHZhcmlhbnQgb2YgdGhlIExTVU4gQmVkcm9vbSBtb2RlbCB3aXRoIGFwcHJveGltYXRlbHkgMjU2IG1pbGxpb24gcGFyYW1ldGVycyBieSBpbmNyZWFzaW5nIGZpbHRlciBjb3VudC4iIiIsNy44NDAxMjUwMDAwMDAwMDFlKzE5LCJOdW1iZXJzIGluIEFwcGVuZGl4IEIKIiJPdXIgQ2VsZWJBLUhRL0xTVU4gKDI1NjIpIG1vZGVscyB0cmFpbiBhdCAyLjIgc3RlcHMgcGVyIHNlY29uZCBhdCBiYXRjaCBzaXplIDY0LCBbLi4uXSBUaGUgbGFyZ2VyIExTVU4gQmVkcm9vbSBtb2RlbCB3YXMgdHJhaW5lZCBmb3IgMS4xNU0gc3RlcHMuIiIKMTAuNmggZm9yIHRoZSBDSUZBUiBtb2RlbCAoYmF0Y2ggc2l6ZSAxMjgsIDIxIHN0ZXAvcykKMi4yIHN0ZXAvcyBmb3IgdGhlIExTVU4gbW9kZWwsIDEuMTVNIHN0ZXBzIHNvIDcwMi44IGhvdXJzCgoxIHN0ZXAgdGFrZXMgMS8yLjIgPTAuNDU0NSBzZWNvbmRzCjEuMTVNIHN0ZXBzICogMC40NTQ1IHNlY29uZHMgPSA1MjI2NzUgc2Vjb25kcyA9IDE0NSBob3VycwoKVGhpcyBpcyBmb3IgVFBVdjMtOCdzLCB3aGljaCBzZWVtcyB0byBtZWFuIDggY29yZXMgKHN0YW5kYXJkIGNoaXAgaXMgMTI1IHRlcmFmbG9wL3MgZm9yIDIgY29yZXMpIC0+IDQgY2hpcHMKaHR0cHM6Ly9jbG91ZC5nb29nbGUuY29tL3RwdS9kb2NzL3JlZ2lvbnMtem9uZXMKCjEuMjVFMTQgRkxPUC9zICogKDQgY2hpcHMpICogNTIyNjc1IHNlY29uZHMgKiAwLjMgPSA3ODQwMTI1MDAwMDAwMDAxMDAwMCIsNTk2MzIwMzIxNTM2LCIiIldlIHRyYWluZWQgb24gQ2VsZWJBLUhRIGZvciAwLjVNIHN0ZXBzLCBMU1VOIEJlZHJvb20gZm9yIDIuNE0gc3RlcHMsIExTVU4gQ2F0IGZvciAxLjhNIHN0ZXBzLCBhbmQgTFNVTiBDaHVyY2ggZm9yIDEuMk0gc3RlcHMuIiIKCiIiVGhlIENlbGViQS1IUSBkYXRhc2V0IGlzIGEgaGlnaC1xdWFsaXR5IHZlcnNpb24gb2YgQ2VsZWJBIHRoYXQgY29uc2lzdHMgb2YgMzAsMDAwIGltYWdlcyBhdCAxMDI0w5cxMDI0IHJlc29sdXRpb24uIiIKaHR0cHM6Ly9wYXBlcnN3aXRoY29kZS5jb20vZGF0YXNldC9jZWxlYmEtaHEKCkxTVU4gYmVkcm9vbSBoYXMgMywwMzMsMDQyIGV4YW1wbGVzLiBMU1VOIGNhdCBoYXMgMSw2NTcsMjY2IGV4YW1wbGVzLiBMU1VOIGNodXJjaCBoYXMgMTI2LDIyNyBleGFtcGxlcy4KaHR0cHM6Ly93d3cudGVuc29yZmxvdy5vcmcvZGF0YXNldHMvY2F0YWxvZy9sc3VuCiIsLCxHb29nbGUgVFBVIHYzLCxDb25maWRlbnQsIldlIHByZXNlbnQgaGlnaCBxdWFsaXR5IGltYWdlIHN5bnRoZXNpcyByZXN1bHRzIHVzaW5nIGRpZmZ1c2lvbiBwcm9iYWJpbGlzdGljIG1vZGVscywgYSBjbGFzcyBvZiBsYXRlbnQgdmFyaWFibGUgbW9kZWxzIGluc3BpcmVkIGJ5IGNvbnNpZGVyYXRpb25zIGZyb20gbm9uZXF1aWxpYnJpdW0gdGhlcm1vZHluYW1pY3MuIE91ciBiZXN0IHJlc3VsdHMgYXJlIG9idGFpbmVkIGJ5IHRyYWluaW5nIG9uIGEgd2VpZ2h0ZWQgdmFyaWF0aW9uYWwgYm91bmQgZGVzaWduZWQgYWNjb3JkaW5nIHRvIGEgbm92ZWwgY29ubmVjdGlvbiBiZXR3ZWVuIGRpZmZ1c2lvbiBwcm9iYWJpbGlzdGljIG1vZGVscyBhbmQgZGVub2lzaW5nIHNjb3JlIG1hdGNoaW5nIHdpdGggTGFuZ2V2aW4gZHluYW1pY3MsIGFuZCBvdXIgbW9kZWxzIG5hdHVyYWxseSBhZG1pdCBhIHByb2dyZXNzaXZlIGxvc3N5IGRlY29tcHJlc3Npb24gc2NoZW1lIHRoYXQgY2FuIGJlIGludGVycHJldGVkIGFzIGEgZ2VuZXJhbGl6YXRpb24gb2YgYXV0b3JlZ3Jlc3NpdmUgZGVjb2RpbmcuIE9uIHRoZSB1bmNvbmRpdGlvbmFsIENJRkFSMTAgZGF0YXNldCwgd2Ugb2J0YWluIGFuIEluY2VwdGlvbiBzY29yZSBvZiA5LjQ2IGFuZCBhIHN0YXRlLW9mLXRoZS1hcnQgRklEIHNjb3JlIG9mIDMuMTcuIE9uIDI1NngyNTYgTFNVTiwgd2Ugb2J0YWluIHNhbXBsZSBxdWFsaXR5IHNpbWlsYXIgdG8gUHJvZ3Jlc3NpdmVHQU4uIE91ciBpbXBsZW1lbnRhdGlvbiBpcyBhdmFpbGFibGUgYXQgdGhpcyBodHRwcyBVUkwiLCwsT3BlbiB3ZWlnaHRzICh1bnJlc3RyaWN0ZWQpLFVuaXRlZCBTdGF0ZXMgb2YgQW1lcmljYSwsLCwsLDIwMjYtMDUtMjUgMTI6MTM6MzcrMDA6MDAsLCwsLCxBY2FkZW1pYSwsLCwsT3BlbiBzb3VyY2UsImh0dHBzOi8vZ2l0aHViLmNvbS9ob2pvbmF0aGFuaG8vZGlmZnVzaW9uCgpldmVyeXRoaW5nIGlzIG9wZW5seSBhdmFpYWJsZSBidXQgbm8gbGljZW5zZSBvciB0ZXJtcyBvZiB1c2UgaW5mb3JtYXRpb24KCnRyYWluIGNvZGU6IGh0dHBzOi8vZ2l0aHViLmNvbS9ob2pvbmF0aGFuaG8vZGlmZnVzaW9uL2Jsb2IvbWFzdGVyL3NjcmlwdHMvcnVuX2xzdW4ucHkgIiwsNDM2LjMwODQ4NDQ3NTM2MywsLCwsSGFyZHdhcmUsLCwsLFllcwpEZWx0YSBSTk4gKCsgZnVsbCBjb250ZXh0KSxMYW5ndWFnZSxMYW5ndWFnZSBtb2RlbGluZywiSURTSUEsU1VQU0ksS2luZyBBYmR1bGxhaCBVbml2ZXJzaXR5IG9mIFNjaWVuY2UgYW5kIFRlY2hub2xvZ3kgKEtBVVNUKSIsIkthenVraSBJcmllLCBJbWFub2wgU2NobGFnLCBSw7NiZXJ0IENzb3Jkw6FzLCBKw7xyZ2VuIFNjaG1pZGh1YmVyIiwyMDIxLTA2LTExLEdvaW5nIEJleW9uZCBMaW5lYXIgVHJhbnNmb3JtZXJzIHdpdGggUmVjdXJyZW50IEZhc3QgV2VpZ2h0IFByb2dyYW1tZXJzLGh0dHBzOi8vcHJvY2VlZGluZ3MubmV1cmlwcy5jYy9wYXBlci8yMDIxL2ZpbGUvM2Y5ZTM3NjdlZjNiMTBhMGRlNGMyNTZkN2VmOTgwNWQtUGFwZXIucGRmLDc3LjAsLCw0NDYwMDAwMC4wLDQ0LjZNLDEuMTAwMDAwMDAwMDAwMDAwMWUrMTgsIjYgRkxPUCAvIHRva2VuIC8gcGFyYW1ldGVyICogNDQ2MDAwMDAgcGFyYW1ldGVycyAqIDEwMzAwMDAwMCB0b2tlbnMgKiA0MCBlcG9jaHMgW2Fzc3VtZWQgLT4gIiJTcGVjdWxhdGl2ZSIiIGNvbmZpZGVuY2VdID0gMS4xMDI1MTJlKzE4IEZMT1AiLDEwMzAwMDAwMCwiIiJBbGwgbW9kZWxzIGFyZSB0cmFpbmVkIGFuZCBldmFsdWF0ZWQgb24gdGhlIHNwYW4gb2YgMjU2IHRva2VucyIiIiwsLCwsU3BlY3VsYXRpdmUsIlRyYW5zZm9ybWVycyB3aXRoIGxpbmVhcmlzZWQgYXR0ZW50aW9uICjigJxsaW5lYXIgVHJhbnNmb3JtZXJz4oCdKSBoYXZlIGRlbW9uc3RyYXRlZCB0aGUgcHJhY3RpY2FsIHNjYWxhYmlsaXR5IGFuZCBlZmZlY3RpdmVuZXNzIG9mIG91dGVyIHByb2R1Y3QtYmFzZWQgRmFzdCBXZWlnaHQgUHJvZ3JhbW1lcnMgKEZXUHMpIGZyb20gdGhlIOKAmTkwcy4gSG93ZXZlciwgdGhlIG9yaWdpbmFsIEZXUCBmb3JtdWxhdGlvbiBpcyBtb3JlIGdlbmVyYWwgdGhhbiB0aGUgb25lIG9mIGxpbmVhciBUcmFuc2Zvcm1lcnM6IGEgc2xvdyBuZXVyYWwgbmV0d29yayAoTk4pIGNvbnRpbnVhbGx5IHJlcHJvZ3JhbXMgdGhlIHdlaWdodHMgb2YgYSBmYXN0IE5OIHdpdGggYXJiaXRyYXJ5IGFyY2hpdGVjdHVyZS4gSW4gZXhpc3RpbmcgbGluZWFyIFRyYW5zZm9ybWVycywgYm90aCBOTnMgYXJlIGZlZWRmb3J3YXJkIGFuZCBjb25zaXN0IG9mIGEgc2luZ2xlIGxheWVyLiBIZXJlIHdlIGV4cGxvcmUgbmV3IHZhcmlhdGlvbnMgYnkgYWRkaW5nIHJlY3VycmVuY2UgdG8gdGhlIHNsb3cgYW5kIGZhc3QgbmV0cy4gV2UgZXZhbHVhdGUgb3VyIG5vdmVsIHJlY3VycmVudCBGV1BzIChSRldQcykgb24gdHdvIHN5bnRoZXRpYyBhbGdvcml0aG1pYyB0YXNrcyAoY29kZSBleGVjdXRpb24gYW5kIHNlcXVlbnRpYWwgTGlzdE9wcyksIFdpa2l0ZXh0LTEwMyBsYW5ndWFnZSBtb2RlbHMsIGFuZCBvbiB0aGUgQXRhcmkgMjYwMCAyRCBnYW1lIGVudmlyb25tZW50LiBPdXIgbW9kZWxzIGV4aGliaXQgcHJvcGVydGllcyBvZiBUcmFuc2Zvcm1lcnMgYW5kIFJOTnMuIEluIHRoZSByZWluZm9yY2VtZW50IGxlYXJuaW5nIHNldHRpbmcsIHdlIHJlcG9ydCBsYXJnZSBpbXByb3ZlbWVudHMgb3ZlciBMU1RNIGluIHNldmVyYWwgQXRhcmkgZ2FtZXMuIE91ciBjb2RlIGlzIHB1YmxpYy4xCiIsNDAuMCxEZWx0YSBSTk4gKCsgZnVsbCBjb250ZXh0KSxVbnJlbGVhc2VkLCJTd2l0emVybGFuZCxTd2l0emVybGFuZCxTYXVkaSBBcmFiaWEiLCwsLCwsMjAyNi0wMi0xMSAxOToyNjoyNyswMDowMCwsLCwsLCJBY2FkZW1pYSxBY2FkZW1pYSxBY2FkZW1pYSIsLCwsLE9wZW4gc291cmNlLCJ0cmFpbiBhbmQgZXZhbCBjb2RlIGZvciBEZWx0YSBSTk46IGh0dHBzOi8vZ2l0aHViLmNvbS9JRFNJQS9yZWN1cnJlbnQtZndwL3RyZWUvbWFzdGVyL2xhbmd1YWdlX21vZGVsaW5nIAoKYXBhY2hlIDIgbGljZW5zZTogaHR0cHM6Ly9naXRodWIuY29tL0lEU0lBL3JlY3VycmVudC1md3AvYmxvYi9tYXN0ZXIvbGFuZ3VhZ2VfbW9kZWxpbmcvTElDRU5TRSIsLCwsLCwsT3BlcmF0aW9uIGNvdW50aW5nLCwsLCxObwpEZUJFUlRhLExhbmd1YWdlLCJMYW5ndWFnZSBtb2RlbGluZy9nZW5lcmF0aW9uLFF1ZXN0aW9uIGFuc3dlcmluZyIsTWljcm9zb2Z0LCJQZW5nY2hlbmcgSGUsIFhpYW9kb25nIExpdSwgSmlhbmZlbmcgR2FvLCBXZWl6aHUgQ2hlbiIsMjAyMS0wNi0xMCxEZUJFUlRhOiBEZWNvZGluZy1lbmhhbmNlZCBCRVJUIHdpdGggRGlzZW50YW5nbGVkIEF0dGVudGlvbixodHRwczovL2FyeGl2Lm9yZy9hYnMvMjAwNi4wMzY1NCwzNzY0LjAsIkhpZ2hseSBjaXRlZCxTT1RBIGltcHJvdmVtZW50IiwiIiJEZUJFUlRhIHNpZ25pZmljYW50bHkgb3V0cGVyZm9ybXMgYWxsIGV4aXN0aW5nIFBMTXMgb2Ygc2ltaWxhciBzaXplIG9uIE1OTEkgYW5kIGNyZWF0ZXMgYSBuZXcgc3RhdGUgb2YgdGhlIGFydCIiIiwxNTAwMDAwMDAwLjAsIiIiLi4ud2Ugc2NhbGUgdXAgRGVCRVJUYSBieSB0cmFpbmluZyBhIGxhcmdlciB2ZXJzaW9uIHRoYXQgY29uc2lzdHMgb2YgNDggVHJhbnNmb3JtIGxheWVycyB3aXRoIDEuNSBiaWxsaW9uIHBhcmFtZXRlcnMiIgoKT3RoZXIgdmVyc2lvbnMgYXJlIHNtYWxsZXIgYW5kIHVzZSBhIHNtYWxsZXIgcHJlLXRyYWluaW5nIGRhdGFzZXQuIFRoZXNlIGFyZSBkaXN0aW5ndWlzaGVkIGluIHRoZSBwYXBlciAoZS5nLiBEZUJFUlRhMS41QiBpcyB0aGUgdmVyc2lvbiBvZiBEZUJFUlRhIHdpdGggMS41IGJpbGxpb24gcGFyYW1ldGVycykuIiwyLjU4OGUrMjIsIlRhYmxlIDg6IDE2IERHWC0yIG5vZGVzICh4MTYgVjEwMHMgZWFjaCkgZm9yIDMwIGRheXMKMTYgKiAxNiAqIDEuM2UxNCAqIDMwICogMjQgKiAzNjAwICogMC4zID0gMi41ODhlMjIiLDIwODAwMDAwMDAwLCIiIiBEZUJFUlRhIGlzIHByZXRyYWluZWQgb24gNzhHIHRyYWluaW5nIGRhdGEiIgoKMUdCIH4gMjAwTSB3b3JkcyIsNzIwLjAsMzAgZGF5cyAoVGFibGUgOCksTlZJRElBIFYxMDAsU2VsZi1zdXBlcnZpc2VkIGxlYXJuaW5nLENvbmZpZGVudCwiUmVjZW50IHByb2dyZXNzIGluIHByZS10cmFpbmVkIG5ldXJhbCBsYW5ndWFnZSBtb2RlbHMgaGFzIHNpZ25pZmljYW50bHkgaW1wcm92ZWQgdGhlIHBlcmZvcm1hbmNlIG9mIG1hbnkgbmF0dXJhbCBsYW5ndWFnZSBwcm9jZXNzaW5nIChOTFApIHRhc2tzLiBJbiB0aGlzIHBhcGVyIHdlIHByb3Bvc2UgYSBuZXcgbW9kZWwgYXJjaGl0ZWN0dXJlIERlQkVSVGEgKERlY29kaW5nLWVuaGFuY2VkIEJFUlQgd2l0aCBkaXNlbnRhbmdsZWQgYXR0ZW50aW9uKSB0aGF0IGltcHJvdmVzIHRoZSBCRVJUIGFuZCBSb0JFUlRhIG1vZGVscyB1c2luZyB0d28gbm92ZWwgdGVjaG5pcXVlcy4gVGhlIGZpcnN0IGlzIHRoZSBkaXNlbnRhbmdsZWQgYXR0ZW50aW9uIG1lY2hhbmlzbSwgd2hlcmUgZWFjaCB3b3JkIGlzIHJlcHJlc2VudGVkIHVzaW5nIHR3byB2ZWN0b3JzIHRoYXQgZW5jb2RlIGl0cyBjb250ZW50IGFuZCBwb3NpdGlvbiwgcmVzcGVjdGl2ZWx5LCBhbmQgdGhlIGF0dGVudGlvbiB3ZWlnaHRzIGFtb25nIHdvcmRzIGFyZSBjb21wdXRlZCB1c2luZyBkaXNlbnRhbmdsZWQgbWF0cmljZXMgb24gdGhlaXIgY29udGVudHMgYW5kIHJlbGF0aXZlIHBvc2l0aW9ucywgcmVzcGVjdGl2ZWx5LiBTZWNvbmQsIGFuIGVuaGFuY2VkIG1hc2sgZGVjb2RlciBpcyB1c2VkIHRvIGluY29ycG9yYXRlIGFic29sdXRlIHBvc2l0aW9ucyBpbiB0aGUgZGVjb2RpbmcgbGF5ZXIgdG8gcHJlZGljdCB0aGUgbWFza2VkIHRva2VucyBpbiBtb2RlbCBwcmUtdHJhaW5pbmcuIEluIGFkZGl0aW9uLCBhIG5ldyB2aXJ0dWFsIGFkdmVyc2FyaWFsIHRyYWluaW5nIG1ldGhvZCBpcyB1c2VkIGZvciBmaW5lLXR1bmluZyB0byBpbXByb3ZlIG1vZGVscycgZ2VuZXJhbGl6YXRpb24uIFdlIHNob3cgdGhhdCB0aGVzZSB0ZWNobmlxdWVzIHNpZ25pZmljYW50bHkgaW1wcm92ZSB0aGUgZWZmaWNpZW5jeSBvZiBtb2RlbCBwcmUtdHJhaW5pbmcgYW5kIHRoZSBwZXJmb3JtYW5jZSBvZiBib3RoIG5hdHVyYWwgbGFuZ3VhZ2UgdW5kZXJzdGFuZGluZyAoTkxVKSBhbmQgbmF0dXJhbCBsYW5nYXVnZSBnZW5lcmF0aW9uIChOTEcpIGRvd25zdHJlYW0gdGFza3MuIENvbXBhcmVkIHRvIFJvQkVSVGEtTGFyZ2UsIGEgRGVCRVJUYSBtb2RlbCB0cmFpbmVkIG9uIGhhbGYgb2YgdGhlIHRyYWluaW5nIGRhdGEgcGVyZm9ybXMgY29uc2lzdGVudGx5IGJldHRlciBvbiBhIHdpZGUgcmFuZ2Ugb2YgTkxQIHRhc2tzLCBhY2hpZXZpbmcgaW1wcm92ZW1lbnRzIG9uIE1OTEkgYnkgKzAuOSUgKDkwLjIlIHZzLiA5MS4xJSksIG9uIFNRdUFEIHYyLjAgYnkgKzIuMyUgKDg4LjQlIHZzLiA5MC43JSkgYW5kIFJBQ0UgYnkgKzMuNiUgKDgzLjIlIHZzLiA4Ni44JSkuIE5vdGFibHksIHdlIHNjYWxlIHVwIERlQkVSVGEgYnkgdHJhaW5pbmcgYSBsYXJnZXIgdmVyc2lvbiB0aGF0IGNvbnNpc3RzIG9mIDQ4IFRyYW5zZm9ybSBsYXllcnMgd2l0aCAxLjUgYmlsbGlvbiBwYXJhbWV0ZXJzLiBUaGUgc2lnbmlmaWNhbnQgcGVyZm9ybWFuY2UgYm9vc3QgbWFrZXMgdGhlIHNpbmdsZSBEZUJFUlRhIG1vZGVsIHN1cnBhc3MgdGhlIGh1bWFuIHBlcmZvcm1hbmNlIG9uIHRoZSBTdXBlckdMVUUgYmVuY2htYXJrIChXYW5nIGV0IGFsLiwgMjAxOWEpIGZvciB0aGUgZmlyc3QgdGltZSBpbiB0ZXJtcyBvZiBtYWNyby1hdmVyYWdlIHNjb3JlICg4OS45IHZlcnN1cyA4OS44KSwgYW5kIHRoZSBlbnNlbWJsZSBEZUJFUlRhIG1vZGVsIHNpdHMgYXRvcCB0aGUgU3VwZXJHTFVFIGxlYWRlcmJvYXJkIGFzIG9mIEphbnVhcnkgNiwgMjAyMSwgb3V0IHBlcmZvcm1pbmcgdGhlIGh1bWFuIGJhc2VsaW5lIGJ5IGEgZGVjZW50IG1hcmdpbiAoOTAuMyB2ZXJzdXMgODkuOCkuIiw0OS4yLCxPcGVuIHdlaWdodHMgKHVucmVzdHJpY3RlZCksVW5pdGVkIFN0YXRlcyBvZiBBbWVyaWNhLCwsLDI1Ni4wLCwyMDI2LTA1LTI1IDEyOjEzOjM5KzAwOjAwLCwsLCwsSW5kdXN0cnksLCwsLE9wZW4gc291cmNlLCJNSVQKCmh0dHBzOi8vZ2l0aHViLmNvbS9taWNyb3NvZnQvRGVCRVJUYQoKcHJldHJhaW4gY29kZTogaHR0cHM6Ly9naXRodWIuY29tL21pY3Jvc29mdC9EZUJFUlRhL3RyZWUvbWFzdGVyL2V4cGVyaW1lbnRzL2xhbmd1YWdlX21vZGVsICIsLDY2ODIuMjI4OTk4NjcxNiwsRlAxNiwsMTU1MzgxLjgzNzc1MjMzMzg0LEhhcmR3YXJlLCwsLCxZZXMKQ29BdE5ldCxWaXNpb24sSW1hZ2UgY2xhc3NpZmljYXRpb24sIkdvb2dsZSxHb29nbGUgUmVzZWFyY2gsR29vZ2xlIEJyYWluIiwiWmloYW5nIERhaSwgSGFueGlhbyBMaXUsIFF1b2MgVi4gTGUsIE1pbmd4aW5nIFRhbiIsMjAyMS0wNi0wOSwiQ29BdE5ldDogTWFycnlpbmcgQ29udm9sdXRpb24gYW5kIEF0dGVudGlvbgpmb3IgQWxsIERhdGEgU2l6ZXMiLGh0dHBzOi8vYXJ4aXYub3JnL2Ficy8yMTA2LjA0ODAzdjIsMTU4OS4w</x:v>
      </x:c>
    </x:row>
    <x:row r="230" ht="18" customHeight="1">
      <x:c r="A230" s="17" t="n">
        <x:v>225</x:v>
      </x:c>
      <x:c r="B230" s="17" t="n">
        <x:v>310</x:v>
      </x:c>
      <x:c r="C230" s="160" t="str">
        <x:v>LFNPVEEgaW1wcm92ZW1lbnQsIiIiTm90YWJseSwgd2hlbiB3ZSBmdXJ0aGVyIHNjYWxlIHVwIENvQXROZXQgd2l0aCBKRlQtM0IsIGl0IGFjaGlldmVzIDkwLjg4JSB0b3AtMSBhY2N1cmFjeSBvbiBJbWFnZU5ldCwgZXN0YWJsaXNoaW5nIGEgbmV3IHN0YXRlLW9mLXRoZS1hcnQgcmVzdWx0LiIiIiwyNDQwMDAwMDAwLjAsLDQuMjdlKzIyLCIyMC4xSyBUUFUtdjMgY29yZS1kYXlzCgpUUFVzIGhhdmUgdHdvIGNvcmVzIHBlciBjaGlwLCBhbmQgYSBjaGlwIGlzIDEyMyB0ZXJhZmxvcC9zIApodHRwczovL2Nsb3VkLmdvb2dsZS5jb20vdHB1L2RvY3Mvc3lzdGVtLWFyY2hpdGVjdHVyZS10cHUtdm0jdHB1X3YzCgoxMjMgdGVyYWZsb3AvcyAqIDIwMTAwLzIgKiAyNCAqIDM2MDAgKiAwLjQgKHV0aWxpemF0aW9uIGFzc3VtcHRpb24gZm9yIG5vbi1sYW5ndWFnZSBtb2RlbHMpID0gNC4yN2UyMiIsODg3NzkwMDAwMDAwMDAsIlVzZWQgSkZULTNCICgzIGJpbGxpb24gaW1hZ2VzKSwgYnV0IG5vdCBzdGF0ZWQgZm9yIGhvdyBtYW55IGVwb2Nocy4gCgpCYXNlZCBvbiBHUFUgdGltZSwgdHJhaW5pbmcgdG9vayA0LjI3ZSsyMiBGTE9Qcy4gVGFibGUgNSBpbmRpY2F0ZXMgMi41ODZlMTIgRkxPUHMgcGVyIGltYWdlLiBTaW5jZSB0cmFpbmluZyBpcyByb3VnaGx5IDN4IHRoZSBGTE9QIGNvc3Qgb2YgaW5mZXJlbmNlLCBpbXBsaWVzIGluZmVyZW5jZSBvbiBmdWxsIHRyYWluaW5nIHNldCB0b29rIDEuNDJlMjIgRkxPUApUaGVuICMgaW1hZ2VzIHRyYWluZWQgb3ZlciBpcyBhcm91bmQgMS40MmUyMiAvIDIuNTg2ZTEyID0gNSw0OTEsMTA1LDk1NQoKU28gcHJvYmFibHkgfjEuODMgZXBvY2hzIG9uIDNCIGltYWdlcyIsLCxHb29nbGUgVFBVIHYzLCxDb25maWRlbnQsIlRyYW5zZm9ybWVycyBoYXZlIGF0dHJhY3RlZCBpbmNyZWFzaW5nIGludGVyZXN0cyBpbiBjb21wdXRlciB2aXNpb24sIGJ1dCB0aGV5IHN0aWxsIGZhbGwgYmVoaW5kIHN0YXRlLW9mLXRoZS1hcnQgY29udm9sdXRpb25hbCBuZXR3b3Jrcy4gSW4gdGhpcyB3b3JrLCB3ZSBzaG93IHRoYXQgd2hpbGUgVHJhbnNmb3JtZXJzIHRlbmQgdG8gaGF2ZSBsYXJnZXIgbW9kZWwgY2FwYWNpdHksIHRoZWlyIGdlbmVyYWxpemF0aW9uIGNhbiBiZSB3b3JzZSB0aGFuIGNvbnZvbHV0aW9uYWwgbmV0d29ya3MgZHVlIHRvIHRoZSBsYWNrIG9mIHRoZSByaWdodCBpbmR1Y3RpdmUgYmlhcy4gVG8gZWZmZWN0aXZlbHkgY29tYmluZSB0aGUgc3RyZW5ndGhzIGZyb20gYm90aCBhcmNoaXRlY3R1cmVzLCB3ZSBwcmVzZW50IENvQXROZXRzIChwcm9ub3VuY2VkIOKAnGNvYXTigJ0gbmV0cyksIGEgZmFtaWx5IG9mIGh5YnJpZCBtb2RlbHMgYnVpbHQgZnJvbSB0d28ga2V5IGluc2lnaHRzOiAoMSkgZGVwdGh3aXNlIENvbnZvbHV0aW9uIGFuZCBzZWxmLUF0dGVudGlvbiBjYW4gYmUgbmF0dXJhbGx5IHVuaWZpZWQgdmlhIHNpbXBsZSByZWxhdGl2ZSBhdHRlbnRpb247ICgyKSB2ZXJ0aWNhbGx5IHN0YWNraW5nIGNvbnZvbHV0aW9uIGxheWVycyBhbmQgYXR0ZW50aW9uIGxheWVycyBpbiBhIHByaW5jaXBsZWQgd2F5IGlzIHN1cnByaXNpbmdseSBlZmZlY3RpdmUgaW4gaW1wcm92aW5nIGdlbmVyYWxpemF0aW9uLCBjYXBhY2l0eSBhbmQgZWZmaWNpZW5jeS4gRXhwZXJpbWVudHMgc2hvdyB0aGF0IG91ciBDb0F0TmV0cyBhY2hpZXZlIHN0YXRlLW9mLXRoZS1hcnQgcGVyZm9ybWFuY2UgdW5kZXIgZGlmZmVyZW50IHJlc291cmNlIGNvbnN0cmFpbnRzIGFjcm9zcyB2YXJpb3VzIGRhdGFzZXRzOiBXaXRob3V0IGV4dHJhIGRhdGEsIENvQXROZXQgYWNoaWV2ZXMgODYuMCUgSW1hZ2VOZXQgdG9wLTEgYWNjdXJhY3k7IFdoZW4gcHJlLXRyYWluZWQgd2l0aCAxM00gaW1hZ2VzIGZyb20gSW1hZ2VOZXQtMjFLLCBvdXIgQ29BdE5ldCBhY2hpZXZlcyA4OC41NiUgdG9wLTEgYWNjdXJhY3ksIG1hdGNoaW5nIFZpVC1odWdlIHByZS10cmFpbmVkIHdpdGggMzAwTSBpbWFnZXMgZnJvbSBKRlQtMzAwTSB3aGlsZSB1c2luZyAyM3ggbGVzcyBkYXRhOyBOb3RhYmx5LCB3aGVuIHdlIGZ1cnRoZXIgc2NhbGUgdXAgQ29BdE5ldCB3aXRoIEpGVC0zQiwgaXQgYWNoaWV2ZXMgOTAuODglIHRvcC0xIGFjY3VyYWN5IG9uIEltYWdlTmV0LCBlc3RhYmxpc2hpbmcgYSBuZXcgc3RhdGUtb2YtdGhlLWFydCByZXN1bHQuIiwxLjgzLCxVbnJlbGVhc2VkLCJVbml0ZWQgU3RhdGVzIG9mIEFtZXJpY2EsVW5pdGVkIFN0YXRlcyBvZiBBbWVyaWNhLFVuaXRlZCBTdGF0ZXMgb2YgQW1lcmljYSIsLCwsLCwyMDI2LTA1LTI1IDEyOjEzOjM4KzAwOjAwLCwsLCwsIkluZHVzdHJ5LEluZHVzdHJ5LEluZHVzdHJ5IiwsLCwxMDA1MC4wLFVucmVsZWFzZWQsLCwxODg3LjE2MzU5MjU2MTA5NTEsLCwsLEhhcmR3YXJlLCwsLCxObwpFTURSLExhbmd1YWdlLFF1ZXN0aW9uIGFuc3dlcmluZywiTWlsYSAtIFF1ZWJlYyBBSSAob3JpZ2luYWxseSBNb250cmVhbCBJbnN0aXR1dGUgZm9yIExlYXJuaW5nIEFsZ29yaXRobXMpLE1jR2lsbCBVbml2ZXJzaXR5LERlZXBNaW5kIiwiRGV2ZW5kcmEgU2luZ2ggU2FjaGFuLCBTaXZhIFJlZGR5LCBXaWxsaWFtIEhhbWlsdG9uLCBDaHJpcyBEeWVyLCBEYW5pIFlvZ2F0YW1hIiwyMDIxLTA2LTA5LEVuZC10by1FbmQgVHJhaW5pbmcgb2YgTXVsdGktRG9jdW1lbnQgUmVhZGVyIGFuZCBSZXRyaWV2ZXIgZm9yIE9wZW4tRG9tYWluIFF1ZXN0aW9uIEFuc3dlcmluZyxodHRwczovL2FyeGl2Lm9yZy9hYnMvMjEwNi4wNTM0NnYyLDE5MS4wLFNPVEEgaW1wcm92ZW1lbnQsIiIiRXhwZXJpbWVudHMgb24gdGhyZWUgYmVuY2htYXJrIGRhdGFzZXRzIGRlbW9uc3RyYXRlIHRoYXQgb3VyIHByb3Bvc2VkIG1ldGhvZCBvdXRwZXJmb3JtcyBhbGwgZXhpc3RpbmcgYXBwcm9hY2hlcyBvZiBjb21wYXJhYmxlIHNpemUgYnkgMi0zJSBhYnNvbHV0ZSBleGFjdCBtYXRjaCBwb2ludHMsIGFjaGlldmluZyBuZXcgc3RhdGUtb2YtdGhlLWFydCByZXN1bHRzLiIiIiw0NDAwMDAwMDAuMCxUYWJsZSAyLDEuOTFlKzIxLCIiIldlIHJ1biBhbGwgb2Ygb3VyIGV4cGVyaW1lbnRzIG9uIGEgbWFjaGluZSB3aXRoIDk2IENQVXMsIDEuM1RCIHBoeXNpY2FsIG1lbW9yeSwgYW5kIDE2IEExMDAgR1BVcy4gV2UgdXNlIFB5VG9yY2ggKFBhc3prZSBldCBhbC4sIDIwMTkpIHRvIGltcGxlbWVudCBvdXIgcHJvcG9zZWQgbW9kZWwuIFdpdGggdGhpcyBoYXJkd2FyZSBzZXR1cCwgb3VyIGV4cGVyaW1lbnRzIG9uIE5RIGFuZCBUcml2aWFRQSB0b29rIGFwcHJveGltYXRlbHkgMjUgaG91cnMgdG8gY29tcGxldGUsIHdoaWxlIGV4cGVyaW1lbnRzIG9uIFdlYlEgdG9vayByb3VnaGx5IDggaG91cnMgdG8gY29tcGxldGUuIEJlZm9yZSBzdXBlcnZpc2VkIHRyYWluaW5nLCB3ZSBhbHNvIHBlcmZvcm0gYSBvbmUtdGltZSB1bnN1cGVydmlzZWQgTVNTIHByZS10cmFpbmluZyBmb3IgODIsMDAwIHN0ZXBzIHRoYXQgdG9vayByb3VnaGx5IDEgd2Vlay4iIgoKMSB3ZWVrICsgMjUgaG91cnMgKiAxNiBBMTAwcwo9IH4xOTMgKiAxNiBBMTAwLWhvdXJzCj0gMTkzICogMTYgKiAzNjAwICogMzEyIHRyaWxsaW9uICogMC4zID0gMS4wNGUyMQoKQWRkaXRpb25hbGx5LCB0aGUgbW9kZWwgdXNlcyBCRVJULCBJQ1QsIGFuZCBUNSBtb2RlbHMuIFRoZXNlIHJlcXVpcmVkOgotIEJFUlQ6IDYgKiAxMTBNIHBhcmFtZXRlcnMgKiAoMU0gKiAyNTYgKiAyNTYpIGlucHV0cyA9IDQuMzNlMTkgRkxPUAotIElDVDogNiAqIDIyME0gcGFyYW1ldGVycyAqICgxMDBrICogNDA5NiAqIDI1NikgaW5wdXRzID0gMS4zOGUyMCBGTE9QCi0gVDU6IDYgKiAyMjBNIHBhcmFtZXRlcnMgKiAoMU0gKiAyMDQ4ICogMjU2KSBpbnB1dHMgPSA2LjkyZTIwIEZMT1AKClRvdGFsOiAxLjA0ZTIxICsgNC4zM2UxOSArIDEuMzhlMjAgKyA2LjkyZTIwID0gMS45MWUyMSIsMTcxNjAwMDAwMDAwLCJBdCB0aGUgdGltZSBvZiBwdWJsaWNhdGlvbiB0aGVyZSB3ZXJlIGFib3V0IDRCIHdvcmRzICg1LjNCIHRva2Vucykgb24gRW5nbGlzaCBXaWtpcGVkaWE6IGh0dHBzOi8vZW4ud2lraXBlZGlhLm9yZy93aWtpL1dpa2lwZWRpYTpTaXplX29mX1dpa2lwZWRpYSNZZWFybHlfc3RhdGlzdGljcwpCb29rQ29ycHVzIGhhcyBhYm91dCAxQiB3b3JkcyAoMS4zQiB0b2tlbnMpLCBDNCBoYXMgYWJvdXQgMTU2QiB0b2tlbnMsIGFuZCBPcGVuV2ViVGV4dCBoYXMgYWJvdXQgOUIgdG9rZW5zLgoKRnJvbSBUYWJsZSA2LCBpdCBsb29rcyBsaWtlIGFsbCBkYXRhc2V0cyB3ZXJlIHRyYWluZWQgb24gZm9yIG92ZXIgb25lIGVwb2NoLgoKQkVSVDogMU0gc3RlcHMsIGJhdGNoZXMgb2YgMjU2LCBzZXF1ZW5jZSBsZW5ndGggMjU2ID0gNjUuNUIgdG9rZW5zIHZzIDYuNkIgaW4gV2lraXBlZGlhICsgQm9va0NvcnB1cwpJQ1Q6IDEwMGsgc3RlcHMsIGJhdGNoZXMgb2YgNDA5Niwgc2VxdWVuY2UgbGVuZ3RoIDI1NiA9IDEwNC45QiB0b2tlbnMgdnMgNS4zQiBpbiBXaWtpcGVkaWEKVDU6IDFNIHN0ZXBzLCBiYXRjaGVzIG9mIDIwNDgsIHNlcXVlbmNlIGxlbmd0aCAyNTYgPSA1MjQuM0IgdG9rZW5zIHZzIDE3MC4zQiB0b2tlbnMgaW4gQzQgKyBXaWtpcGVkaWEgKyBPcGVuV2ViVGV4dAoKVG90YWwgdG9rZW5zOiAxNzEuNiBiaWxsaW9uCgpTb21lIHRva2VucyB3ZXJlIHByb2JhYmx5IHNlZW4gbW9yZSB0aW1lcyB0aGFuIG90aGVycywgYnV0IG92ZXJhbGwgdGhpcyBjb3JyZXNwb25kcyB0byA0LjA1IGVwb2NocyBvbiB0aGUgcHJlLXRyYWluaW5nIGRhdGEuICIsMzU1LjAsIiIiV2UgcnVuIGFsbCBvZiBvdXIgZXhwZXJpbWVudHMgb24gYSBtYWNoaW5lIHdpdGggOTYgQ1BVcywgMS4zVEIgcGh5c2ljYWwgbWVtb3J5LCBhbmQgMTYgQTEwMCBHUFVzIFsuLi5dIG91ciBleHBlcmltZW50cyBvbiBOUSBhbmQgVHJpdmlhUUEgdG9vayBhcHByb3hpbWF0ZWx5IDI1IGhvdXJzIHRvIGNvbXBsZXRlLCB3aGlsZSBleHBlcmltZW50cyBvbiBXZWJRIHRvb2sgcm91Z2hseSA4IGhvdXJzIHRvIGNvbXBsZXRlLiBCZWZvcmUgc3VwZXJ2aXNlZCB0cmFpbmluZywgd2UgYWxzbyBwZXJmb3JtIGEgb25lLXRpbWUgdW5zdXBlcnZpc2VkIE1TUyBwcmUtdHJhaW5pbmcgZm9yIDgyLDAwMCBzdGVwcyB0aGF0IHRvb2sgcm91Z2hseSAxIHdlZWsiIgoKQWRkaXRpb25hbGx5LCB0aGV5IHByZS10cmFpbmVkIEJFUlQsIElDVCwgYW5kIFQ1IG1vZGVscywgd2hpY2ggdG9vayBhIGNvbWJpbmVkIDguNzMzZTIwIEZMT1BzLiBPbiAxNiBBMTAwcyBhdCAwLjMgdXRpbGl6YXRpb24sIHRoYXQgd291bGQgaGF2ZSB0YWtlbiBhcHByb3hpbWF0ZWx5IDE2MiBob3Vycy4KClNvIHRvdGFsIHRpbWUgZm9yIHRoZSBsYXJnZXN0IGV4cGVyaW1lbnQgKE5RIG9yIFRyaXZpYVFBKSBpcyBhcm91bmQ6CjI1ICsgMTY4ICsgMTYyID0gMzU1IixOVklESUEgQTEwMCwsQ29uZmlkZW50LCJXZSBwcmVzZW50IGFuIGVuZC10by1lbmQgZGlmZmVyZW50aWFibGUgdHJhaW5pbmcgbWV0aG9kIGZvciByZXRyaWV2YWwtYXVnbWVudGVkIG9wZW4tZG9tYWluIHF1ZXN0aW9uIGFuc3dlcmluZyBzeXN0ZW1zIHRoYXQgY29tYmluZSBpbmZvcm1hdGlvbiBmcm9tIG11bHRpcGxlIHJldHJpZXZlZCBkb2N1bWVudHMgd2hlbiBnZW5lcmF0aW5nIGFuc3dlcnMuIFdlIG1vZGVsIHJldHJpZXZhbCBkZWNpc2lvbnMgYXMgbGF0ZW50IHZhcmlhYmxlcyBvdmVyIHNldHMgb2YgcmVsZXZhbnQgZG9jdW1lbnRzLiBTaW5jZSBtYXJnaW5hbGl6aW5nIG92ZXIgc2V0cyBvZiByZXRyaWV2ZWQgZG9jdW1lbnRzIGlzIGNvbXB1dGF0aW9uYWxseSBoYXJkLCB3ZSBhcHByb3hpbWF0ZSB0aGlzIHVzaW5nIGFuIGV4cGVjdGF0aW9uLW1heGltaXphdGlvbiBhbGdvcml0aG0uIFdlIGl0ZXJhdGl2ZWx5IGVzdGltYXRlIHRoZSB2YWx1ZSBvZiBvdXIgbGF0ZW50IHZhcmlhYmxlICh0aGUgc2V0IG9mIHJlbGV2YW50IGRvY3VtZW50cyBmb3IgYSBnaXZlbiBxdWVzdGlvbikgYW5kIHRoZW4gdXNlIHRoaXMgZXN0aW1hdGUgdG8gdXBkYXRlIHRoZSByZXRyaWV2ZXIgYW5kIHJlYWRlciBwYXJhbWV0ZXJzLiBXZSBoeXBvdGhlc2l6ZSB0aGF0IHN1Y2ggZW5kLXRvLWVuZCB0cmFpbmluZyBhbGxvd3MgdHJhaW5pbmcgc2lnbmFscyB0byBmbG93IHRvIHRoZSByZWFkZXIgYW5kIHRoZW4gdG8gdGhlIHJldHJpZXZlciBiZXR0ZXIgdGhhbiBzdGFnZWQtd2lzZSB0cmFpbmluZy4gVGhpcyByZXN1bHRzIGluIGEgcmV0cmlldmVyIHRoYXQgaXMgYWJsZSB0byBzZWxlY3QgbW9yZSByZWxldmFudCBkb2N1bWVudHMgZm9yIGEgcXVlc3Rpb24gYW5kIGEgcmVhZGVyIHRoYXQgaXMgdHJhaW5lZCBvbiBtb3JlIGFjY3VyYXRlIGRvY3VtZW50cyB0byBnZW5lcmF0ZSBhbiBhbnN3ZXIuIEV4cGVyaW1lbnRzIG9uIHRocmVlIGJlbmNobWFyayBkYXRhc2V0cyBkZW1vbnN0cmF0ZSB0aGF0IG91ciBwcm9wb3NlZCBtZXRob2Qgb3V0cGVyZm9ybXMgYWxsIGV4aXN0aW5nIGFwcHJvYWNoZXMgb2YgY29tcGFyYWJsZSBzaXplIGJ5IDItMyUgYWJzb2x1dGUgZXhhY3QgbWF0Y2ggcG9pbnRzLCBhY2hpZXZpbmcgbmV3IHN0YXRlLW9mLXRoZS1hcnQgcmVzdWx0cy4gT3VyIHJlc3VsdHMgYWxzbyBkZW1vbnN0cmF0ZSB0aGUgZmVhc2liaWxpdHkgb2YgbGVhcm5pbmcgdG8gcmV0cmlldmUgdG8gaW1wcm92ZSBhbnN3ZXIgZ2VuZXJhdGlvbiB3aXRob3V0IGV4cGxpY2l0IHN1cGVydmlzaW9uIG9mIHJldHJpZXZhbCBkZWNpc2lvbnMuIiw0LjA1LCxPcGVuIHdlaWdodHMgKHVucmVzdHJpY3RlZCksIkNhbmFkYSxDYW5hZGEsVW5pdGVkIEtpbmdkb20gb2YgR3JlYXQgQnJpdGFpbiBhbmQgTm9ydGhlcm4gSXJlbGFuZCIsLCwsLCwyMDI2LTA1LTI1IDEyOjEzOjM5KzAwOjAwLCwsLCwsIkFjYWRlbWlhLEFjYWRlbWlhLEluZHVzdHJ5IiwsLCwsT3BlbiBzb3VyY2UsImh0dHBzOi8vZ2l0aHViLmNvbS9EZXZTaW5naFNhY2hhbi9lbWRyMgoKdHJhaW5pbmcgc2NyaXB0czogaHR0cHM6Ly9naXRodWIuY29tL0RldlNpbmdoU2FjaGFuL2VtZHIyL3RyZWUvbWFpbi9leGFtcGxlcyAiLCwyNzczLjMxMjQzMDc4MTY3MzQsLEZQMTYsLCwiSGFyZHdhcmUsT3BlcmF0aW9uIGNvdW50aW5nIiwsLCwsWWVzClZpVC1HLzE0LFZpc2lvbixJbWFnZSBjbGFzc2lmaWNhdGlvbiwiR29vZ2xlIEJyYWluLEdvb2dsZSBSZXNlYXJjaCIsIlggWmhhaSwgQSBLb2xlc25pa292LCBOIEhvdWxzYnksIEwgQmV5ZXIiLDIwMjEtMDYtMDgsU2NhbGluZyBWaXNpb24gVHJhbnNmb3JtZXJzLGh0dHBzOi8vYXJ4aXYub3JnL2Ficy8yMTA2LjA0NTYwLDEzOTMuMCxTT1RBIGltcHJvdmVtZW50LCIiIndlIHN1Y2Nlc3NmdWxseSB0cmFpbiBhIFZpVCBtb2RlbCB3aXRoIHR3byBiaWxsaW9uIHBhcmFtZXRlcnMsIHdoaWNoIGF0dGFpbnMgYSBuZXcgc3RhdGUtb2YtdGhlLWFydCBvbiBJbWFnZU5ldCBvZiA5MC40NSUgdG9wLTEgYWNjdXJhY3kiIiIsMTg0MzAwMDAwMC4wLFRhYmxlIDIgb2YgcGFwZXIsNS44NWUrMjIsIkRpZ2l0aXppbmcgRmlndXJlIDkgaW5kaWNhdGVzIHRyYWluaW5nIHVzZWQgMjcsMjAwIFRQVXYzIGNvcmUtZGF5cy4gVFBVdjMgaXMgMTIzIHRlcmFmbG9wL3MgcGVyIGNoaXAsIDIgY29yZXMgcGVyIGNoaXAuCgoxLjIzZTE0ICogKDEvMikgKiAyNywyMDAgKiAyNCAqIDM2MDAgKiAwLjQgPSA1Ljc4ZTIyCgpBbHRlcm5hdGl2ZWx5LCBUYWJsZSAyIGluZGljYXRlcyA5NjUuM2U5IEZMT1BzIHBlciBmb3J3YXJkIHBhc3Mgb24gYSAyMjReMiBpbWFnZS4gVGFibGUgNCBpbmRpY2F0ZXMgNSBtaWxsaW9uIHN0ZXBzIGF0IGEgKG5vcm1hbGl6ZWQpIGJhdGNoIHNpemUgb2YgNDA5NiwgYW5kIHRvdGFsIGZsb3BzIGluY2x1ZGluZyBiYWNrd2FyZCBwYXNzIHdvdWxkIGJlIDN4IHRoZSBGTE9QcyBmcm9tIGZvcndhcmQgcGFzc2VzIGFsb25lLCBzbyB3ZSBnZXQ6CjQwOTYgKiA1ZTYgKiA5NjUuM2U5ICogMyA9IDUuOTNlMjIKCihOb3RlIHRoYXQgYWN0dWFsIGJhdGNoIHNpemUgYXBwZWFycyB0byBoYXZlIGJlZW4gMzIsNzY4KQoKR2VvbWV0cmljIG1lYW46IHNxcnQoNS43OGUyMio1LjkzZTIyKSA9IDUuODVlMjIKCkhvd2V2ZXIgbm90ZSB0aGF0IHRoaXMgbGVhZGVyYm9hcmQgY2xhaW1zIFZpVC1HLzE0IHRvb2sgMzQgUEYtZGF5cywgb3IgMi45NGUyMSBGTE9QczogaHR0cHM6Ly93ZWIuYXJjaGl2ZS5vcmcvd2ViLzIwMjExMjE4MTg1NzU1L2h0dHBzOi8vbGFpci5saWdodG9uLmFpL2Frcm9ub21pY29uLyIsMzAwMDAwMDAwMCwiIiJGb3IgdGhpcyBzdHVkeSwgd2UgdXNlIHRoZSBwcm9wcmlldGFyeSBKRlQtM0IgZGF0YXNldCwgYSBsYXJnZXIgdmVyc2lvbiBvZiB0aGUgSkZULTMwME0gZGF0YXNldCB1c2VkIGluIG1hbnkgcHJldmlvdXMgd29ya3Mgb24gbGFyZ2Utc2NhbGUgY29tcHV0ZXIgdmlzaW9uIG1vZGVscyBbMzEsIDE4LCAxMV0uIFRoaXMgZGF0YXNldCBjb25zaXN0cyBvZiBuZWFybHkgMyBiaWxsaW9uIGltYWdlcywgYW5ub3RhdGVkIHdpdGggYSBjbGFzcy1oaWVyYXJjaHkgb2YgYXJvdW5kIDMwayBsYWJlbHMgdmlhIGEgc2VtaS1hdXRvbWF0aWMKcGlwZWxpbmUiIgoKRXBvY2hzOiA1TSBzdGVwcyAoVGFibGUgMTEpICogMzI3NjggKGJhdGNoIHNpemUpIC8gM0IgPSA1NC42IGVwb2NocyIsLCxHb29nbGUgVFBVIHYzLFNlbGYtc3VwZXJ2aXNlZCBsZWFybmluZyxDb25maWRlbnQsIkF0dGVudGlvbi1iYXNlZCBuZXVyYWwgbmV0d29ya3Mgc3VjaCBhcyB0aGUgVmlzaW9uIFRyYW5zZm9ybWVyIChWaVQpIGhhdmUgcmVjZW50bHkgYXR0YWluZWQgc3RhdGUtb2YtdGhlLWFydCByZXN1bHRzIG9uIG1hbnkgY29tcHV0ZXIgdmlzaW9uIGJlbmNobWFya3MuIFNjYWxlIGlzIGEgcHJpbWFyeSBpbmdyZWRpZW50IGluIGF0dGFpbmluZyBleGNlbGxlbnQgcmVzdWx0cywgdGhlcmVmb3JlLCB1bmRlcnN0YW5kaW5nIGEgbW9kZWwncyBzY2FsaW5nIHByb3BlcnRpZXMgaXMgYSBrZXkgdG8gZGVzaWduaW5nIGZ1dHVyZSBnZW5lcmF0aW9ucyBlZmZlY3RpdmVseS4gV2hpbGUgdGhlIGxhd3MgZm9yIHNjYWxpbmcgVHJhbnNmb3JtZXIgbGFuZ3VhZ2UgbW9kZWxzIGhhdmUgYmVlbiBzdHVkaWVkLCBpdCBpcyB1bmtub3duIGhvdyBWaXNpb24gVHJhbnNmb3JtZXJzIHNjYWxlLiBUbyBhZGRyZXNzIHRoaXMsIHdlIHNjYWxlIFZpVCBtb2RlbHMgYW5kIGRhdGEsIGJvdGggdXAgYW5kIGRvd24sIGFuZCBjaGFyYWN0ZXJpemUgdGhlIHJlbGF0aW9uc2hpcHMgYmV0d2VlbiBlcnJvciByYXRlLCBkYXRhLCBhbmQgY29tcHV0ZS4gQWxvbmcgdGhlIHdheSwgd2UgcmVmaW5lIHRoZSBhcmNoaXRlY3R1cmUgYW5kIHRyYWluaW5nIG9mIFZpVCwgcmVkdWNpbmcgbWVtb3J5IGNvbnN1bXB0aW9uIGFuZCBpbmNyZWFzaW5nIGFjY3VyYWN5IG9mIHRoZSByZXN1bHRpbmcgbW9kZWxzLiBBcyBhIHJlc3VsdCwgd2Ugc3VjY2Vzc2Z1bGx5IHRyYWluIGEgVmlUIG1vZGVsIHdpdGggdHdvIGJpbGxpb24gcGFyYW1ldGVycywgd2hpY2ggYXR0YWlucyBhIG5ldyBzdGF0ZS1vZi10aGUtYXJ0IG9uIEltYWdlTmV0IG9mIDkwLjQ1JSB0b3AtMSBhY2N1cmFjeS4gVGhlIG1vZGVsIGFsc28gcGVyZm9ybXMgd2VsbCBmb3IgZmV3LXNob3QgdHJhbnNmZXIsIGZvciBleGFtcGxlLCByZWFjaGluZyA4NC44NiUgdG9wLTEgYWNjdXJhY3kgb24gSW1hZ2VOZXQgd2l0aCBvbmx5IDEwIGV4YW1wbGVzIHBlciBjbGFzcy4iLDU0LjYsLFVucmVsZWFzZWQsIlVuaXRlZCBTdGF0ZXMgb2YgQW1lcmljYSxVbml0ZWQgU3RhdGVzIG9mIEFtZXJpY2EiLCwsLDIwNDguMCwsMjAyNi0wNS0yNSAxMjoxMzozOCswMDowMCwsLCwzMjc2OC4wLCwiSW5kdXN0cnksSW5kdXN0cnkiLCwsLCxPcGVuIHNvdXJjZSwiQWJvdXQgdGhlIHdlaWdodHM6IGh0dHBzOi8vdHdpdHRlci5jb20vZ2lmZm1hbmEvc3RhdHVzLzE0MDI1MDc0MjEwMjk5MTY2NzIKCkFib3V0IHRoZSBjb2RlOiBBcGFjaGUgMi4wCmh0dHBzOi8vZ2l0aHViLmNvbS9nb29nbGUtcmVzZWFyY2gvYmlnX3Zpc2lvbi9ibG9iL21haW4vYmlnX3Zpc2lvbi9jb25maWdzL3Byb2ovc2NhbGluZ19sYXdzL3RyYWluX3ZpdF9nLnB5IiwsMzg0Ny44NjEzOTIyMTMxMjE3LCxCRjE2LCwxODY0NjY1LjEwMTAxNzQ0MzUsIkhhcmR3YXJlLE9wZXJhdGlvbiBjb3VudGluZyIsLCwsLE5vCkFGUCtGUEkgKFBUQiksTGFuZ3VhZ2UsTGFuZ3VhZ2UgbW9kZWxpbmcsVW5pdmVyc2l0eSBvZiBTaGVmZmllbGQsIlpoZW5neGlvbmcgV2FuZywgQW50b24gUmFnbmkiLDIwMjEtMDYtMDQsQXBwcm94aW1hdGUgRml4ZWQtUG9pbnRzIGluIFJlY3VycmVudCBOZXVyYWwgTmV0d29ya3MsaHR0cHM6Ly9hcnhpdi5vcmcvYWJzLzIxMDYuMDI0MTcsNC4wLCwsMjA0MDAwMC4wLCItIFJOTiB3aXRoIDEgaGlkZGVuIGxheWVyIAotIDIwMCBoaWRkZW4gdW5pdHMKLSBWb2NhYnVsYXJ5IHNpemUgPSAxMCwwMDAKClRoZSBSTk4gbGF5ZXIgd2lsbCBoYXZlOgoKLSBJbnB1dCB3ZWlnaHQgbWF0cml4IFU6ICh2b2NhYiBzaXplIHggaGlkZGVuIHNpemUpID0gKDEwLDAwMCB4IDIwMCkgPSAyLDAwMCwwMDAgcGFyYW1ldGVycwoKLSBSZWN1cnJlbnQgd2VpZ2h0IG1hdHJpeCBXOiAoaGlkZGVuIHNpemUgeCBoaWRkZW4gc2l6ZSkgPSAoMjAwIHggMjAwKSA9IDQwLDAwMCBwYXJhbWV0ZXJzCgotIEJpYXMgdmVjdG9yIGI6IChoaWRkZW4gc2l6ZSkgPSAoMjAwKSA9IDIwMCBwYXJhbWV0ZXJzIAoKVG90YWwgcGFyYW1ldGVyczoKClUgPSAyLDAwMCwwMDAKVyA9IDQwLDAwMCAKYiA9IDIwMAoKVG90YWwgcGFyYW1ldGVycyA9IFUgKyBXICsgYgogICAgICAgICAgICA9IDIsMDAwLDAwMCArIDQwLDAwMCArIDIwMAogICAgICAgICAgICA9IDIsMDQwLDIwMAoKVGhlcmVmb3JlLCB0aGUgdG90YWwgbnVtYmVyIG9mIHBhcmFtZXRlcnMgd2l0aCAyMDAgaGlkZGVuIHVuaXRzIGFuZCAxMCwwMDAgdm9jYWIgc2l6ZSBpcyAyLDA0MCwyMDAuCgpfX19fX19fCmZyb20gdGhlIEFsZ29yaXRobWljIHByb2dyZXNzIHBhcGVyIHNwcmVhZHNoZWV0IiwyMjMzNjM3MTAwMDAwMDAuMCwiNiBGTE9QIC8gcGFyYW1ldGVyIC8gdG9rZW4gKiAyLDA0MCwyMDAgcGFyYW1ldGVycyAgKiA5MTIzNDQgdG9rZW5zICogMjAgZXBvY2hzID0gMi4yMzM2MzcxZSsxNCBGTE9QIiw5MTIzNDQsLCwsLCxMaWtlbHksIlJlY3VycmVudCBuZXVyYWwgbmV0d29ya3MgYXJlIHdpZGVseSB1c2VkIGluIHNwZWVjaCBhbmQgbGFuZ3VhZ2UgcHJvY2Vzc2luZy4gRHVlIHRvIGRlcGVuZGVuY3kgb24gdGhlIHBhc3QsIHN0YW5kYXJkIGFsZ29yaXRobXMgZm9yIHRyYWluaW5nIHRoZXNlIG1vZGVscywgc3VjaCBhcyBiYWNrLXByb3BhZ2F0aW9uIHRocm91Z2ggdGltZSAoQlBUVCksIGNhbm5vdCBiZSBlZmZpY2llbnRseSBwYXJhbGxlbGlzZWQuIEZ1cnRoZXJtb3JlLCBhcHBseWluZyB0aGVzZSBtb2RlbHMgdG8gbW9yZSBjb21wbGV4IHN0cnVjdHVyZXMgdGhhbiBzZXF1ZW5jZXMgcmVxdWlyZXMgaW5mZXJlbmNlIHRpbWUgYXBwcm94aW1hdGlvbnMsIHdoaWNoIGludHJvZHVjZSBpbmNvbnNpc3RlbmN5IGJldHdlZW4gaW5mZXJlbmNlIGFuZCB0cmFpbmluZy4gVGhpcyBwYXBlciBzaG93cyB0aGF0IHJlY3VycmVudCBuZXVyYWwgbmV0d29ya3MgY2FuIGJlIHJlZm9ybXVsYXRlZCBhcyBmaXhlZC1wb2ludHMgb2Ygbm9uLWxpbmVhciBlcXVhdGlvbiBzeXN0ZW1zLiBUaGVzZSBmaXhlZC1wb2ludHMgY2FuIGJlIGNvbXB1dGVkIHVzaW5nIGFuIGl0ZXJhdGl2ZSBhbGdvcml0aG0gZXhhY3RseSBhbmQgaW4gYXMgbWFueSBpdGVyYXRpb25zIGFzIHRoZSBsZW5ndGggb2YgYW55IGdpdmVuIHNlcXVlbmNlLiBFYWNoIGl0ZXJhdGlvbiBvZiB0aGlzIGFsZ29yaXRobSBhZGRzIG9uZSBhZGRpdGlvbmFsIE1hcmtvdmlhbi1saWtlIG9yZGVyIG9mIGRlcGVuZGVuY2llcyBzdWNoIHRoYXQgdXBvbiB0ZXJtaW5hdGlvbiBhbGwgZGVwZW5kZW5jaWVzIG1vZGVsbGVkIGJ5IHRoZSByZWN1cnJlbnQgbmV1cmFsIG5ldHdvcmtzIGhhdmUgYmVlbiBpbmNvcnBvcmF0ZWQuIEFsdGhvdWdoIGV4YWN0IGZpeGVkLXBvaW50cyBpbmhlcml0IHRoZSBzYW1lIHBhcmFsbGVsaXphdGlvbiBhbmQgaW5jb25zaXN0ZW5jeSBpc3N1ZXMsIHRoaXMgcGFwZXIgc2hvd3MgdGhhdCBhcHByb3hpbWF0ZSBmaXhlZC1wb2ludHMgY2FuIGJlIGNvbXB1dGVkIGluIHBhcmFsbGVsIGFuZCB1c2VkIGNvbnNpc3RlbnRseSBpbiB0cmFpbmluZyBhbmQgaW5mZXJlbmNlIGluY2x1ZGluZyB0YXNrcyBzdWNoIGFzIGxhdHRpY2UgcmVzY29yaW5nLiBFeHBlcmltZW50YWwgdmFsaWRhdGlvbiBpcyBwZXJmb3JtZWQgaW4gdHdvIHRhc2tzLCBQZW5uIFRyZWUgQmFuayBhbmQgV2lraVRleHQtMiwgYW5kIHNob3dzIHRoYXQgYXBwcm94aW1hdGUgZml4ZWQtcG9pbnRzIHlpZWxkIGNvbXBldGl0aXZlIHByZWRpY3Rpb24gcGVyZm9ybWFuY2UgdG8gcmVjdXJyZW50IG5ldXJhbCBuZXR3b3JrcyB0cmFpbmVkIHVzaW5nIHRoZSBCUFRUIGFsZ29yaXRobS4iLDIwLjAsQUZQK0ZQSSAoUFRCKSxVbnJlbGVhc2VkLFVuaXRlZCBLaW5nZG9tIG9mIEdyZWF0IEJyaXRhaW4gYW5kIE5vcnRoZXJuIElyZWxhbmQsLCwsLCwyMDI2LTAyLTExIDE5OjI2OjI3KzAwOjAwLCwsLCwsQWNhZGVtaWEsLCwsLFVucmVsZWFzZWQsLCwsLCwsLE9wZXJhdGlvbiBjb3VudGluZywsLCwsTm8KQUZQK0ZQSSAoV1QyKSxMYW5ndWFnZSxMYW5ndWFnZSBtb2RlbGluZyxVbml2ZXJzaXR5IG9mIFNoZWZmaWVsZCwiWmhlbmd4aW9uZyBXYW5nLCBBbnRvbiBSYWduaSIsMjAyMS0wNi0wNCxBcHByb3hpbWF0ZSBGaXhlZC1Qb2ludHMgaW4gUmVjdXJyZW50IE5ldXJhbCBOZXR3b3JrcyxodHRwczovL2FyeGl2Lm9yZy9hYnMvMjEwNi4wMjQxNyw0LjAsLCwxMzYwMDAwMC4wLCJWb2NhYnVsYXJ5IHNpemU6IDMzMDAwCkhpZGRlbiBzaXplOiAyMDAKUGFyYW1ldGVyczogMiozMzAwMCoyMDArMjAwKjIwMD0xMzYwMDAwMCIsNjUyODAwMDAwMDAwMDAwMC4wLCJGb3J3YXJkIEZMT1A6IDIqMTM2MDAwMDA9MjcyMDAwMDAKVHJhaW5pbmcgY29tcHV0ZTogMjcyMDAwMDAqMyoyMDAwMDAwKjQwPTYuNTI4ZSsxNSIsLCwsLCwsQ29uZmlkZW50LCJSZWN1cnJlbnQgbmV1cmFsIG5ldHdvcmtzIGFyZSB3aWRlbHkgdXNlZCBpbiBzcGVlY2ggYW5kIGxhbmd1YWdlIHByb2Nlc3NpbmcuIER1ZSB0byBkZXBlbmRlbmN5IG9uIHRoZSBwYXN0LCBzdGFuZGFyZCBhbGdvcml0aG1zIGZvciB0cmFpbmluZyB0aGVzZSBtb2RlbHMsIHN1Y2ggYXMgYmFjay1wcm9wYWdhdGlvbiB0aHJvdWdoIHRpbWUgKEJQVFQpLCBjYW5ub3QgYmUgZWZmaWNpZW50bHkgcGFyYWxsZWxpc2VkLiBGdXJ0aGVybW9yZSwgYXBwbHlpbmcgdGhlc2UgbW9kZWxzIHRvIG1vcmUgY29tcGxleCBzdHJ1Y3R1cmVzIHRoYW4gc2VxdWVuY2VzIHJlcXVpcmVzIGluZmVyZW5jZSB0aW1lIGFwcHJveGltYXRpb25zLCB3aGljaCBpbnRyb2R1Y2UgaW5jb25zaXN0ZW5jeSBiZXR3ZWVuIGluZmVyZW5jZSBhbmQgdHJhaW5pbmcuIFRoaXMgcGFwZXIgc2hvd3MgdGhhdCByZWN1cnJlbnQgbmV1cmFsIG5ldHdvcmtzIGNhbiBiZSByZWZvcm11bGF0ZWQgYXMgZml4ZWQtcG9pbnRzIG9mIG5vbi1saW5lYXIgZXF1YXRpb24gc3lzdGVtcy4gVGhlc2UgZml4ZWQtcG9pbnRzIGNhbiBiZSBjb21wdXRlZCB1c2luZyBhbiBpdGVyYXRpdmUgYWxnb3JpdGhtIGV4YWN0bHkgYW5kIGluIGFzIG1hbnkgaXRlcmF0aW9ucyBhcyB0aGUgbGVuZ3RoIG9mIGFueSBnaXZlbiBzZXF1ZW5jZS4gRWFjaCBpdGVyYXRpb24gb2YgdGhpcyBhbGdvcml0aG0gYWRkcyBvbmUgYWRkaXRpb25hbCBNYXJrb3ZpYW4tbGlrZSBvcmRlciBvZiBkZXBlbmRlbmNpZXMgc3VjaCB0aGF0IHVwb24gdGVybWluYXRpb24gYWxsIGRlcGVuZGVuY2llcyBtb2RlbGxlZCBieSB0aGUgcmVjdXJyZW50IG5ldXJhbCBuZXR3b3JrcyBoYXZlIGJlZW4gaW5jb3Jwb3JhdGVkLiBBbHRob3VnaCBleGFjdCBmaXhlZC1wb2ludHMgaW5oZXJpdCB0aGUgc2FtZSBwYXJhbGxlbGl6YXRpb24gYW5kIGluY29uc2lzdGVuY3kgaXNzdWVzLCB0aGlzIHBhcGVyIHNob3dzIHRoYXQgYXBwcm94aW1hdGUgZml4ZWQtcG9pbnRzIGNhbiBiZSBjb21wdXRlZCBpbiBwYXJhbGxlbCBhbmQgdXNlZCBjb25zaXN0ZW50bHkgaW4gdHJhaW5pbmcgYW5kIGluZmVyZW5jZSBpbmNsdWRpbmcgdGFza3Mgc3VjaCBhcyBsYXR0aWNlIHJlc2NvcmluZy4gRXhwZXJpbWVudGFsIHZhbGlkYXRpb24gaXMgcGVyZm9ybWVkIGluIHR3byB0YXNrcywgUGVubiBUcmVlIEJhbmsgYW5kIFdpa2lUZXh0LTIsIGFuZCBzaG93cyB0aGF0IGFwcHJveGltYXRlIGZpeGVkLXBvaW50cyB5aWVsZCBjb21wZXRpdGl2ZSBwcmVkaWN0aW9uIHBlcmZvcm1hbmNlIHRvIHJlY3VycmVudCBuZXVyYWwgbmV0d29ya3MgdHJhaW5lZCB1c2luZyB0aGUgQlBUVCBhbGdvcml0aG0uIiw0MC4wLEFGUCtGUEkgKFdUMiksVW5yZWxlYXNlZCxVbml0ZWQgS2luZ2RvbSBvZiBHcmVhdCBCcml0YWluIGFuZCBOb3J0aGVybiBJcmVsYW5kLCwsLCwsMjAyNi0wMi0xMSAxOToyNjoyNyswMDowMCwsLCwsLEFjYWRlbWlhLCwsLCxVbnJlbGVhc2VkLCwsLCwsLCwsLCwsLE5vCkdQVDItTGFyZ2UrTEhPUFQsTGFuZ3VhZ2UsTGFuZ3VhZ2UgbW9kZWxpbmcvZ2VuZXJhdGlvbixPcGVuQUksIkRpb2dvIEFsbWVpZGEsIENsZW1lbnMgV2ludGVyLCBKaWUgVGFuZywgV29qY2llY2ggWmFyZW1iYSIsMjAyMS0wNi0wMixBIEdlbmVyYWxpemFibGUgQXBwcm9hY2ggdG8gTGVhcm5pbmcgT3B0aW1pemVycyxodHRwczovL2FyeGl2Lm9yZy9hYnMvMjEwNi4wMDk1OCwzNS4wLCwsNzYwMDAwMDAwLjAsLDQuOTU0MDY5N2UrMjEsImJhc2UgbW9kZWwgY29tcHV0ZSAoc3BlY3VsYXRpdmUgY29uZmlkZW5jZSkgNC45NTM2ZSsyMSBGTE9QICsgZmluZS10dW5lIGNvbXB1dGUgNC42OTY4ZSsxNyBGTE9QID0gNC45NTQwNjk3ZSsyMSBGTE9QCgpfX19fX19fXwplc3RpbWF0aW9uIGZyb20gdGhlIEFyaXRobWV0aWMgcHJvZ3Jlc3MgcGFwZXI6IDEuNkUrMjEgRkxPUCIsMTAzMDAwMDAwLCwsLCwsU3BlY3VsYXRpdmUsIkEgY29yZSBpc3N1ZSB3aXRoIGxlYXJuaW5nIHRvIG9wdGltaXplIG5ldXJhbCBuZXR3b3JrcyBoYXMgYmVlbiB0aGUgbGFjayBvZiBnZW5lcmFsaXphdGlvbiB0byByZWFsIHdvcmxkIHByb2JsZW1zLiBUbyBhZGRyZXNzIHRoaXMsIHdlIGRlc2NyaWJlIGEgc3lzdGVtIGRlc2lnbmVkIGZyb20gYSBnZW5lcmFsaXphdGlvbi1maXJzdCBwZXJzcGVjdGl2ZSwgbGVhcm5pbmcgdG8gdXBkYXRlIG9wdGltaXplciBoeXBlcnBhcmFtZXRlcnMgaW5zdGVhZCBvZiBtb2RlbCBwYXJhbWV0ZXJzIGRpcmVjdGx5IHVzaW5nIG5vdmVsIGZlYXR1cmVzLCBhY3Rpb25zLCBhbmQgYSByZXdhcmQgZnVuY3Rpb24uIFRoaXMgc3lzdGVtIG91dHBlcmZvcm1zIEFkYW0gYXQgYWxsIG5ldXJhbCBuZXR3b3JrIHRhc2tzIGluY2x1ZGluZyBvbiBtb2RhbGl0aWVzIG5vdCBzZWVuIGR1cmluZyB0cmFpbmluZy4gV2UgYWNoaWV2ZSAyeCBzcGVlZHVwcyBvbiBJbWFnZU5ldCwgYW5kIGEgMi41eCBzcGVlZHVwIG9uIGEgbGFuZ3VhZ2UgbW9kZWxpbmcgdGFzayB1c2luZyBvdmVyIDUgb3JkZXJzIG9mIG1hZ25pdHVkZSBtb3JlIGNvbXB1dGUgdGhhbiB0aGUgdHJhaW5pbmcgdGFza3MuIiwxLjAsR1BUMi1MYXJnZStMSE9QVCxVbnJlbGVhc2VkLFVuaXRlZCBTdGF0ZXMgb2YgQW1lcmljYSxHUFQtMiAoNzc0TSksNC42OTY4ZSsxNyw2IEZMT1AgLyBwYXJhbWV0ZXIgLyB0b2tlbiAqIDc2MDAwMDAwMCBwYXJhbWV0ZXJzICogMTAzMDAwMDAwIHRva2VucyAqIDEgZXBvY2ggPSA0LjY5NjhlKzE3IEZMT1AsLCwyMDI2LTA1LTI1IDEyOjEzOjM3KzAwOjAwLCwsR1BUMi1MYXJnZStMSE9QVCwxMzAwMC4wLEZpZ3VyZSAzLEluZHVzdHJ5LCwsLCxVbnJlbGVhc2VkLHRoZXJlJ3MgYSByZXBvIGZvciB0aGUgb3B0aW1pemVyIGJ1dCBubyB0cmFpbmluZyBjb2RlIGZvciB0aGlzIG1vZGVsOiBodHRwczovL2dpdGh1Yi5jb20vb3BlbmFpL0xIT1BULCwsLCwsLE9wZXJhdGlvbiBjb3VudGluZywsLCwsTm8KV3UgRGFvIDIuMCwiTXVsdGltb2RhbCxMYW5ndWFnZSxWaXNpb24sSW1hZ2UgZ2VuZXJhdGlvbiIsIkltYWdlIGNhcHRpb25pbmcsQ2hhdCxJbWFnZSBnZW5lcmF0aW9uLFRleHQtdG8taW1hZ2UsTGFuZ3VhZ2UgbW9kZWxpbmcvZ2VuZXJhdGlvbixRdWVzdGlvbiBhbnN3ZXJpbmcsVmlzdWFsIHF1ZXN0aW9uIGFuc3dlcmluZyIsQmVpamluZyBBY2FkZW15IG9mIEFydGlmaWNpYWwgSW50ZWxsaWdlbmNlIC8gQkFBSSwiVGFuZyBKaWUsIFpoYWkgSmlkb25nLCBZYW5nIEhvbmd4aWEsIENoZW4gV2VuZ3VhbmcsIFpoZW5nIFdlaW1pbiwgTWEgWml4dWFuLCBIZSBKaWFhbywgUWl1IEppZXpob25nLCBDYW8gSHVhbnFpLCBXYW5nIFl1YW53ZWksIFN1biBaaGVuYm8sIFpoZW5nIExpeWFuLCBXYW5nIEhhb2ppZSwgVGFuZyBTaGl6aGksIEZlbmcgR3Vhbnl1LCBaZW5nIEFvaGFuLCBaaG9uZyBSdW54aW4sIFNoaSBUaWFuaHVpLCBEdSBaaGVuZ3hpYW8sCkRpbmcgTWluZywgVGlhZ28gQW50dW5lcywgUGVuZyBKaW5qdW4sIExpbiBKdW55YW5nIFpoYW5nIEppYW53ZWkgIiwyMDIxLTA1LTMxLENoaW5hJ3MgZ2lnYW50aWMgbXVsdGktbW9kYWwgQUkgaXMgbm8gb25lLXRyaWNrIHBvbnksaHR0cHM6Ly93d3cuZW5nYWRnZXQuY29tL2NoaW5hcy1naWdhbnRpYy1tdWx0aS1tb2RhbC1haS1pcy1uby1vbmUtdHJpY2stcG9ueS0yMTE0MTQzODguaHRtbCwsLCwxNzUwMDAwMDAwMDAwLjAsIiIiSXQncyBiZWVuIHRyYWluZWQgb24gMS43NSB0cmlsbGlvbiBwYXJhbWV0ZXJzIiIKCk1vRSBhcmNoaXRlY3R1cmUsICIidGVucyBvZiB0aG91c2FuZHMgb2YgZXhwZXJ0cyIiCmh0dHBzOi8va2VnLmNzLnRzaW5naHVhLmVkdS5jbi9qaWV0YW5nL3B1YmxpY2F0aW9ucy93dWRhby0zLjAtbWV0YS1lbi5wZGYiLDEuNTQzNTAwMDAwMDAwMDFlKzI0LCJJdCdzIGEgbWl4dHVyZS1vZi1leHBlcnRzIG1vZGVsLCBzbyBhbGwgMS43NSB0cmlsbGlvbiBwYXJhbXMgd2VyZSBtb3N0IGxpa2VseSBub3QgdHJhaW5lZCBvbiBlYWNoIHRva2VuLgoKIiJUaGUgcGFyYW1ldGVyIHNjYWxlIG9mIEVubGlnaHRlbm1lbnQgMi4wIHJlYWNoZWQgYSByZWNvcmQtYnJlYWtpbmcgMS43NSB0cmlsbGlvbi4gQWNjb3JkaW5nIHRvIHJlcG9ydHMsIHRoZSBuZXcgZ2VuZXJhdGlvbiBGYXN0TW9FIHRlY2hub2xvZ3kgaXMgdGhlIGtleSB0byB0aGUgcmVhbGl6YXRpb24gb2YgdGhlICIiVHJpbGxpb24gTW9kZWwiIiBjb3JuZXJzdG9uZSBvZiBFbmxpZ2h0ZW5tZW50IDIuMC4iIgoKU3BlY3VsYXRpdmVseSBhc3N1bWluZyAzJSBvZiBwYXJhbWV0ZXJzIGFyZSBhY3RpdmUgcGVyIGZvcndhcmQgcGFzcyBhbmQgdGhlIG1vZGVsIHdhcyB0cmFpbmVkIGZvciBvbmUgZXBvY2g6IAo2IEZMT1AgLyB0b2tlbiAvIHBhcmFtZXRlciAqIDEuNzUgKiAxMF4xMiBwYXJhbWV0ZXJzICogMC4wMyAgKiA0LjkgKiAxMF4xMiB0b2tlbnMgW3NlZSBkYXRhc2V0IHNpemUgbm90ZXNdID0gMS41NGUrMjQgRkxPUCIsNDkwMDAwMDAwMDAwMCwiW3Rva2VucyBhc3N1bWVkWwoiIkJpbGluZ3VhbCAoQ24gYW5kIEVuKSBkYXRhOiA0LjlUIHRleHQgYW5kIGltYWdlcyIiIAoKaHR0cHM6Ly9rZWcuY3MudHNpbmdodWEuZWR1LmNuL2ppZXRhbmcvcHVibGljYXRpb25zL3d1ZGFvLTMuMC1tZXRhLWVuLnBkZiIsLCwsLFNwZWN1bGF0aXZlLCJTcG9ydGluZyAxLjc1IHRyaWxsaW9uIHBhcmFtZXRlcnMsIFd1IERhbyAyLjAgaXMgcm91Z2hseSB0ZW4gdGltZXMgdGhlIHNpemUgb2YgT3BlbiBBSSdzIEdQVC0zLiIsLCxBUEkgYWNjZXNzLENoaW5hLCwsLCwsMjAyNS0xMi0wMSAxNDowMzoyNSswMDowMCwsLCwsLEFjYWRlbWlhLFRydWUsLCwsLCJiYXNlZCBvbiB0aGlzIHByZXNlbnRhdGlvbiB3ZWlnaHRzIGFuZCBjb2RlcyBjb3VsZCBiZSBvcGVuIHNvdXJjZWQgYnV0IGxpbmtzIGFyZSB1bnJlYWNoYWJsZSBmcm9tIHRoZSBVUzoKaHR0cHM6Ly9rZWcuY3MudHNpbmdodWEuZWR1LmNuL2ppZXRhbmcvcHVibGljYXRpb25zL3d1ZGFvLTMuMC1tZXRhLWVuLnBkZiIsLDI4NzA4MzkuODI0NDk5ODAxNywsLFRydWUsLE9wZXJhdGlvbiBjb3VudGluZywsLCwsTm8KQ09EQSxMYW5ndWFnZSwiTGFuZ3VhZ2UgbW9kZWxpbmcsVHJhbnNsYXRpb24iLCJUaGUgVW5pdmVyc2l0eSBvZiBIb25nIEtvbmcsU3VuIFlhdC1zZW4gVW5pdmVyc2l0eSxTaGFuZ2hhaSBBSSBMYWIiLCJMaW4gWmhlbmcsIFpoaXlvbmcgV3UsIExpbmdwZW5nIEtvbmciLDIwMjEtMDUtMzEsQ2FzY2FkZWQgSGVhZC1jb2xsaWRpbmcgQXR0ZW50aW9uLGh0dHBzOi8vYXJ4aXYub3JnL2Ficy8yMTA1LjE0ODUwLDMuMCwsLDI0NjkzMDAwMC4wLFRhYmxlIDEsLCJMYXJnZXN0IG1vZGVsIHRyYWluZWQgaXMgb24gV2lraVRleHQtMTAzLiBXZSBkb24ndCBrbm93IGhvdyBtYW55IGVwb2NocyB0aGUgbW9kZWwgdHJhaW5lZCBmb3IsIGJ1dCBGTE9QcyBwZXIgZXBvY2ggaXMgcm91Z2hseQo2ICogMTAzTSAqIDI0Ni45M00gPSAxLjUyNmUxNy4gSG93ZXZlciwgdGhpcyB3b3JrIHJlcGxhY2VzIG11bHRpLWhlYWQgYXR0ZW50aW9uIHdpdGggYSBtb3JlIGNvbXBsZXggYmxvY2suIFRoZXkgZG9uJ3Qgc3RhdGUgdGhlIHRpbWUgY29tcGxleGl0eSwgYnV0IEkgc3VzcGVjdCBpdCBpcyBoaWdoZXIgdGhhbiBmb3IgTUhBLiIsMTAzMDAwMDAwLCIiIldpa2l0ZXh0LTEwMyBbLi4uXSBjb25zaXN0cyBvZiBhcnRpY2xlcyBmcm9tIFdpa2lwZWRpYSB3aXRoIHRoZSB0b2tlbiBudW1iZXIgYXJvdW5kIDEwM00vMjE4Sy8yNDZLIGZvciB0aGUgdHJhaW5pbmcvdmFsaWRhdGlvbi90ZXN0aW5nIHNwbGl0cyByZXNwZWN0aXZlbHkuIiIiLCwsLCxDb25maWRlbnQsIlRyYW5zZm9ybWVycyBoYXZlIGFkdmFuY2VkIHRoZSBmaWVsZCBvZiBuYXR1cmFsIGxhbmd1YWdlIHByb2Nlc3NpbmcgKE5MUCkgb24gYSB2YXJpZXR5IG9mIGltcG9ydGFudCB0YXNrcy4gQXQgdGhlIGNvcm5lcnN0b25lIG9mIHRoZSBUcmFuc2Zvcm1lciBhcmNoaXRlY3R1cmUgaXMgdGhlIG11bHRpLWhlYWQgYXR0ZW50aW9uIChNSEEpIG1lY2hhbmlzbSB3aGljaCBtb2RlbHMgcGFpcndpc2UgaW50ZXJhY3Rpb25zIGJldHdlZW4gdGhlIGVsZW1lbnRzIG9mIHRoZSBzZXF1ZW5jZS4gRGVzcGl0ZSBpdHMgbWFzc2l2ZSBzdWNjZXNzLCB0aGUgY3VycmVudCBmcmFtZXdvcmsgaWdub3JlcyBpbnRlcmFjdGlvbnMgYW1vbmcgZGlmZmVyZW50IGhlYWRzLCBsZWFkaW5nIHRvIHRoZSBwcm9ibGVtIHRoYXQgbWFueSBvZiB0aGUgaGVhZHMgYXJlIHJlZHVuZGFudCBpbiBwcmFjdGljZSwgd2hpY2ggZ3JlYXRseSB3YXN0ZXMgdGhlIGNhcGFjaXR5IG9mIHRoZSBtb2RlbC4gVG8gaW1wcm92ZSBwYXJhbWV0ZXIgZWZmaWNpZW5jeSwgd2UgcmUtZm9ybXVsYXRlIHRoZSBNSEEgYXMgYSBsYXRlbnQgdmFyaWFibGUgbW9kZWwgZnJvbSBhIHByb2JhYmlsaXN0aWMgcGVyc3BlY3RpdmUuIFdlIHByZXNlbnQgY2FzY2FkZWQgaGVhZC1jb2xsaWRpbmcgYXR0ZW50aW9uIChDT0RBKSB3aGljaCBleHBsaWNpdGx5IG1vZGVscyB0aGUgaW50ZXJhY3Rpb25zIGJldHdlZW4gYXR0ZW50aW9uIGhlYWRzIHRocm91Z2ggYSBoaWVyYXJjaGljYWwgdmFyaWF0aW9uYWwgZGlzdHJpYnV0aW9uLiBXZSBjb25kdWN0IGV4dGVuc2l2ZSBleHBlcmltZW50cyBhbmQgZGVtb25zdHJhdGUgdGhhdCBDT0RBIG91dHBlcmZvcm1zIHRoZSB0cmFuc2Zvcm1lciBiYXNlbGluZSwgYnkgMC42IHBlcnBsZXhpdHkgb24gXHRleHR0dHtXaWtpdGV4dC0xMDN9IGluIGxhbmd1YWdlIG1vZGVsaW5nLCBhbmQgYnkgMC42IEJMRVUgb24gXHRleHR0dHtXTVQxNCBFTi1ERX0gaW4gbWFjaGluZSB0cmFuc2xhdGlvbiwgZHVlIHRvIGl0cyBpbXByb3ZlbWVudHMgb24gdGhlIHBhcmFtZXRlciBlZmZpY2llbmN5Llxmb290bm90ZXtPdXIgaW1wbGVtZW50YXRpb24gaXMgcHVibGljbHkgYXZhaWxhYmxlIGF0IFx1cmx7dGhpcyBodHRwcyBVUkx9Ln0iLCxDT0RBLFVucmVsZWFzZWQsIkhvbmcgS29uZyxDaGluYSxDaGluYSIsLCwsLCwyMDI1LTEyLTAxIDE0OjA1OjM2KzAwOjAwLCwsLCwsIkFjYWRlbWlhLEFjYWRlbWlhLEFjYWRlbWlhIiwsLCwsT3BlbiBzb3VyY2UsTUlUIGZvciBjb2RlOiBodHRwczovL2dpdGh1Yi5jb20vTFpoZW5naXNtZS9DT0RBLCwsLCwsLCwsLCwsTm8KQnlUNS1YWEwsTGFuZ3VhZ2UsTGFuZ3VhZ2UgbW9kZWxpbmcsIkdvb2dsZSxHb29nbGUgUmVzZWFyY2giLCJMaW50aW5nIFh1ZSwgQWRpdHlhIEJhcnVhLCBOb2FoIENvbnN0YW50LCBSYW1pIEFsLVJmb3UsIFNoYXJhbiBOYXJhbmcsIE1paGlyIEthbGUsIEFkYW0gUm9iZXJ0cywgQ29saW4gUmFmZmVsIiwyMDIxLTA1LTI4LEJ5VDU6IFRvd2FyZHMgYSB0b2tlbi1mcmVlIGZ1dHVyZSB3aXRoIHByZS10cmFpbmVkIGJ5dGUtdG8tYnl0ZSBtb2RlbHMsaHR0cHM6Ly9hcnhpdi5vcmcvYWJzLzIxMDUuMTM2MjYsNjg4LjAsU09UQSBpbXByb3ZlbWVudCwiIiJPbiB0aGUgbW9zdCByZWFsaXN0aWMgaW4tbGFuZ3VhZ2Ugc2V0dGluZywgd2hlcmUgc29tZSBnb2xkIHRyYWluaW5nIGRhdGEgaXMgYXZhaWxhYmxlIGluIGFsbCBsYW5ndWFnZXMsIEJ5VDUgc3VycGFzc2VzIHRoZSBwcmV2aW91cyBzdGF0ZS1vZi1hcnQgbVQ1IG9uIGFsbCB0YXNrcyBhbmQgbW9kZWwgc2l6ZXMiIiIsMTI5MDAwMDAwMDAuMCwiMTIuOUIsIGZyb20gVGFibGUgMSIsOC4xZSsyMiwiIiJMaWtlIG1UNSwgd2Ugc2V0IG91ciBzZXF1ZW5jZSBsZW5ndGggdG8gMTAyNCAoYnl0ZXMgcmF0aGVyIHRoYW4gdG9rZW5zKSwgYW5kIHRyYWluIGZvciAxIG1pbGxpb24gc3RlcHMgb3ZlciBiYXRjaGVzIG9mIDJeMjAgdG9rZW5zLiIiCgoxMi45IGJpbGxpb24gKiAxIG1pbGxpb24gKiAyXjIwICogNiA9IH44LjFlMjIiLDEwNDg1NzYwMDAwMDAsLCwiVGFibGUgOSBpbmRpY2F0ZXMgcHJldHJhaW5pbmcgY29tcGxldGVzIDI1IHNlcXVlbmNlcyBwZXIgc2Vjb25kIG9uIGEgVFBVdjMtNjQgZGV2aWNlLiAKCiIid2Ugc2V0IG91ciBzZXF1ZW5jZSBsZW5ndGggdG8gMTAyNCAoYnl0ZXMgcmF0aGVyIHRoYW4gdG9rZW5zKSwgYW5kIHRyYWluIGZvciAxIG1pbGxpb24gc3RlcHMgb3ZlciBiYXRjaGVzIG9mIDJeMjAgdG9rZW5zLiIiIAoKU28gMTAyNCBzZXF1ZW5jZXMgcGVyIHN0ZXAgKiAxTSBzdGVwcyA9IDEuMDI0IGJpbGxpb24gc2VxdWVuY2VzCjEuMDI0IEIgLyAyNSA9IDQwLjk2TSBzZWNvbmRzID0gMTEzNzggaG91cnMgb3IgNDc0IGRheXMuIFRoaXMgc2VlbXMgaW1wbGF1c2libGUsIHNvIHByb2JhYmx5IHRoZXkganVzdCB1c2VkIGEgYmlnZ2VyIFRQVSBzbGljZSBmb3IgdGhlIGZ1bGwgdHJhaW5pbmcsIGJ1dCB0aGlzIGlzIG5vdCBpbmRpY2F0ZWQuIixHb29nbGUgVFBVIHYzLCxMaWtlbHksIk1vc3Qgd2lkZWx5LXVzZWQgcHJlLXRyYWluZWQgbGFuZ3VhZ2UgbW9kZWxzIG9wZXJhdGUgb24gc2VxdWVuY2VzIG9mIHRva2VucyBjb3JyZXNwb25kaW5nIHRvIHdvcmQgb3Igc3Vid29yZCB1bml0cy4gQnkgY29tcGFyaXNvbiwgdG9rZW4tZnJlZSBtb2RlbHMgdGhhdCBvcGVyYXRlIGRpcmVjdGx5IG9uIHJhdyB0ZXh0IChieXRlcyBvciBjaGFyYWN0ZXJzKSBoYXZlIG1hbnkgYmVuZWZpdHM6IHRoZXkgY2FuIHByb2Nlc3MgdGV4dCBpbiBhbnkgbGFuZ3VhZ2Ugb3V0IG9mIHRoZSBib3gsIHRoZXkgYXJlIG1vcmUgcm9idXN0IHRvIG5vaXNlLCBhbmQgdGhleSBtaW5pbWl6ZSB0ZWNo</x:v>
      </x:c>
    </x:row>
    <x:row r="231" ht="18" customHeight="1">
      <x:c r="A231" s="17" t="n">
        <x:v>226</x:v>
      </x:c>
      <x:c r="B231" s="17" t="n">
        <x:v>310</x:v>
      </x:c>
      <x:c r="C231" s="160" t="str">
        <x:v>bmljYWwgZGVidCBieSByZW1vdmluZyBjb21wbGV4IGFuZCBlcnJvci1wcm9uZSB0ZXh0IHByZXByb2Nlc3NpbmcgcGlwZWxpbmVzLiBTaW5jZSBieXRlIG9yIGNoYXJhY3RlciBzZXF1ZW5jZXMgYXJlIGxvbmdlciB0aGFuIHRva2VuIHNlcXVlbmNlcywgcGFzdCB3b3JrIG9uIHRva2VuLWZyZWUgbW9kZWxzIGhhcyBvZnRlbiBpbnRyb2R1Y2VkIG5ldyBtb2RlbCBhcmNoaXRlY3R1cmVzIGRlc2lnbmVkIHRvIGFtb3J0aXplIHRoZSBjb3N0IG9mIG9wZXJhdGluZyBkaXJlY3RseSBvbiByYXcgdGV4dC4gSW4gdGhpcyBwYXBlciwgd2Ugc2hvdyB0aGF0IGEgc3RhbmRhcmQgVHJhbnNmb3JtZXIgYXJjaGl0ZWN0dXJlIGNhbiBiZSB1c2VkIHdpdGggbWluaW1hbCBtb2RpZmljYXRpb25zIHRvIHByb2Nlc3MgYnl0ZSBzZXF1ZW5jZXMuIFdlIGNoYXJhY3Rlcml6ZSB0aGUgdHJhZGUtb2ZmcyBpbiB0ZXJtcyBvZiBwYXJhbWV0ZXIgY291bnQsIHRyYWluaW5nIEZMT1BzLCBhbmQgaW5mZXJlbmNlIHNwZWVkLCBhbmQgc2hvdyB0aGF0IGJ5dGUtbGV2ZWwgbW9kZWxzIGFyZSBjb21wZXRpdGl2ZSB3aXRoIHRoZWlyIHRva2VuLWxldmVsIGNvdW50ZXJwYXJ0cy4gV2UgYWxzbyBkZW1vbnN0cmF0ZSB0aGF0IGJ5dGUtbGV2ZWwgbW9kZWxzIGFyZSBzaWduaWZpY2FudGx5IG1vcmUgcm9idXN0IHRvIG5vaXNlIGFuZCBwZXJmb3JtIGJldHRlciBvbiB0YXNrcyB0aGF0IGFyZSBzZW5zaXRpdmUgdG8gc3BlbGxpbmcgYW5kIHByb251bmNpYXRpb24uIEFzIHBhcnQgb2Ygb3VyIGNvbnRyaWJ1dGlvbiwgd2UgcmVsZWFzZSBhIG5ldyBzZXQgb2YgcHJlLXRyYWluZWQgYnl0ZS1sZXZlbCBUcmFuc2Zvcm1lciBtb2RlbHMgYmFzZWQgb24gdGhlIFQ1IGFyY2hpdGVjdHVyZSwgYXMgd2VsbCBhcyBhbGwgY29kZSBhbmQgZGF0YSB1c2VkIGluIG91ciBleHBlcmltZW50cy4iLCwsT3BlbiB3ZWlnaHRzICh1bnJlc3RyaWN0ZWQpLCJVbml0ZWQgU3RhdGVzIG9mIEFtZXJpY2EsVW5pdGVkIFN0YXRlcyBvZiBBbWVyaWNhIiwsLCwsLDIwMjYtMDUtMjUgMTI6MTM6MzkrMDA6MDAsLCwsMTA0ODU3Ni4wLCIiIkxpa2UgbVQ1LCB3ZSBzZXQgb3VyIHNlcXVlbmNlIGxlbmd0aCB0byAxMDI0IChieXRlcyByYXRoZXIgdGhhbiB0b2tlbnMpLCBhbmQgdHJhaW4gZm9yIDEgbWlsbGlvbiBzdGVwcyBvdmVyIGJhdGNoZXMgb2YgMl4yMCB0b2tlbnMiIiIsIkluZHVzdHJ5LEluZHVzdHJ5IiwsLCwsT3BlbiBzb3VyY2UsIkFwYWNoZToKaHR0cHM6Ly9naXRodWIuY29tL2dvb2dsZS1yZXNlYXJjaC9ieXQ1L2Jsb2IvbWFzdGVyL0xJQ0VOU0UKCnNlZSBtQzQgbm90ZXMgZm9yIGRhdGEgYWNjZXNzaWJpbGl0eQoKdHJhaW5pbmcgc2NyaXB0OiBodHRwczovL2dpdGh1Yi5jb20vZ29vZ2xlLXJlc2VhcmNoL2J5dDUvYmxvYi9tYXN0ZXIvUkVBRE1FLm1kICIsLDkyNDUzLjM3NjM1NjY5NzQ3LCwsLCxPcGVyYXRpb24gY291bnRpbmcsLCwsLFllcwpUcmFuc2Zvcm1lciBsb2NhbC1hdHRlbnRpb24gKE5lc1QtQiksVmlzaW9uLCJJbWFnZSBjbGFzc2lmaWNhdGlvbixJbWFnZSBnZW5lcmF0aW9uIiwiR29vZ2xlIENsb3VkLEdvb2dsZSBSZXNlYXJjaCIsIlppemhhbyBaaGFuZywgSGFuIFpoYW5nLCBMb25nIFpoYW8sIFRpbmcgQ2hlbiwgU2VyY2FuIEFyxLFrLCBUb21hcyBQZmlzdGVyIiwyMDIxLTA1LTI2LCJOZXN0ZWQgSGllcmFyY2hpY2FsIFRyYW5zZm9ybWVyOiBUb3dhcmRzIEFjY3VyYXRlLCBEYXRhLUVmZmljaWVudCBhbmQgSW50ZXJwcmV0YWJsZSBWaXN1YWwgVW5kZXJzdGFuZGluZyIsaHR0cHM6Ly9hcnhpdi5vcmcvYWJzLzIxMDUuMTI3MjN2NCw1NzM0LjAsSGlnaGx5IGNpdGVkLCw5MDEwMDAwMC4wLCJUYWJsZSBBMiwgTmVzVC1CIGlzIHRoZSBsYXJnZXN0IHNpemUuIiwyLjQwNTc2ZSsxOSwiMTcuOSBHRkxPUFMgcGVyIGZvcndhcmQgcGFzcwozMDAgZXBvY2hzCjEuMjhNIHRyYWluaW5nIGV4YW1wbGVzCjMuNSBmX3RvX2IgcGFzcyByYXRpbwooRnJvbSBJbWFnZW5ldCBwYXBlci1kYXRhLCBCZXNpcm9nbHUgZXQgYWwuLCBmb3J0aGNvbWluZykgCgoxNy45ZTkgRkxPUCAqMzAwIGVwb2NoICoxLjI4TSBpbWFnZXMgKjMuNSBmb3J3YXJkLWJhY2t3YXJkLXJhdGlvID0gMjQwNTc2MDAwMDAwMDAwMDAwMDAiLDEyODAwMDAsLCwsLFNlbGYtc3VwZXJ2aXNlZCBsZWFybmluZyxDb25maWRlbnQsIkhpZXJhcmNoaWNhbCBzdHJ1Y3R1cmVzIGFyZSBwb3B1bGFyIGluIHJlY2VudCB2aXNpb24gdHJhbnNmb3JtZXJzLCBob3dldmVyLCB0aGV5IHJlcXVpcmUgc29waGlzdGljYXRlZCBkZXNpZ25zIGFuZCBtYXNzaXZlIGRhdGFzZXRzIHRvIHdvcmsgd2VsbC4gSW4gdGhpcyBwYXBlciwgd2UgZXhwbG9yZSB0aGUgaWRlYSBvZiBuZXN0aW5nIGJhc2ljIGxvY2FsIHRyYW5zZm9ybWVycyBvbiBub24tb3ZlcmxhcHBpbmcgaW1hZ2UgYmxvY2tzIGFuZCBhZ2dyZWdhdGluZyB0aGVtIGluIGEgaGllcmFyY2hpY2FsIHdheS4gV2UgZmluZCB0aGF0IHRoZSBibG9jayBhZ2dyZWdhdGlvbiBmdW5jdGlvbiBwbGF5cyBhIGNyaXRpY2FsIHJvbGUgaW4gZW5hYmxpbmcgY3Jvc3MtYmxvY2sgbm9uLWxvY2FsIGluZm9ybWF0aW9uIGNvbW11bmljYXRpb24uIFRoaXMgb2JzZXJ2YXRpb24gbGVhZHMgdXMgdG8gZGVzaWduIGEgc2ltcGxpZmllZCBhcmNoaXRlY3R1cmUgdGhhdCByZXF1aXJlcyBtaW5vciBjb2RlIGNoYW5nZXMgdXBvbiB0aGUgb3JpZ2luYWwgdmlzaW9uIHRyYW5zZm9ybWVyLiBUaGUgYmVuZWZpdHMgb2YgdGhlIHByb3Bvc2VkIGp1ZGljaW91c2x5LXNlbGVjdGVkIGRlc2lnbiBhcmUgdGhyZWVmb2xkOiAoMSkgTmVzVCBjb252ZXJnZXMgZmFzdGVyIGFuZCByZXF1aXJlcyBtdWNoIGxlc3MgdHJhaW5pbmcgZGF0YSB0byBhY2hpZXZlIGdvb2QgZ2VuZXJhbGl6YXRpb24gb24gYm90aCBJbWFnZU5ldCBhbmQgc21hbGwgZGF0YXNldHMgbGlrZSBDSUZBUjsgKDIpIHdoZW4gZXh0ZW5kaW5nIG91ciBrZXkgaWRlYXMgdG8gaW1hZ2UgZ2VuZXJhdGlvbiwgTmVzVCBsZWFkcyB0byBhIHN0cm9uZyBkZWNvZGVyIHRoYXQgaXMgOMOXIGZhc3RlciB0aGFuIHByZXZpb3VzIHRyYW5zZm9ybWVyLWJhc2VkIGdlbmVyYXRvcnM7IGFuZCAoMykgd2Ugc2hvdyB0aGF0IGRlY291cGxpbmcgdGhlIGZlYXR1cmUgbGVhcm5pbmcgYW5kIGFic3RyYWN0aW9uIHByb2Nlc3NlcyB2aWEgdGhpcyBuZXN0ZWQgaGllcmFyY2h5IGluIG91ciBkZXNpZ24gZW5hYmxlcyBjb25zdHJ1Y3RpbmcgYSBub3ZlbCBtZXRob2QgKG5hbWVkIEdyYWRDQVQpIGZvciB2aXN1YWxseSBpbnRlcnByZXRpbmcgdGhlIGxlYXJuZWQgbW9kZWwuIFNvdXJjZSBjb2RlIGlzIGF2YWlsYWJsZSB0aGlzIGh0dHBzIFVSTC4iLCwsT3BlbiB3ZWlnaHRzICh1bnJlc3RyaWN0ZWQpLCJVbml0ZWQgU3RhdGVzIG9mIEFtZXJpY2EsVW5pdGVkIFN0YXRlcyBvZiBBbWVyaWNhIiwsLCwsLDIwMjYtMDItMTEgMTk6MjM6NDUrMDA6MDAsLCwsLCwiSW5kdXN0cnksSW5kdXN0cnkiLCwsLCxPcGVuIHNvdXJjZSwiQXBhY2hlLTIuMCBsaWNlbnNlLCBpbmNsdWRlcyB0cmFpbiBjb2RlIGFuZCBldmFsdWF0aW9uCmh0dHBzOi8vZ2l0aHViLmNvbS9nb29nbGUtcmVzZWFyY2gvbmVzdGVkLXRyYW5zZm9ybWVyIiwsLCwsLCxPcGVyYXRpb24gY291bnRpbmcsLCwsLFllcwpDb2dWaWV3LEltYWdlIGdlbmVyYXRpb24sIlRleHQtdG8taW1hZ2UsSW1hZ2UgZ2VuZXJhdGlvbiIsIlRzaW5naHVhIFVuaXZlcnNpdHksQWxpYmFiYSBEQU1PIEFjYWRlbXkiLCJNaW5nIERpbmcsIFpodW95aSBZYW5nLCBXZW55aSBIb25nLCBXZW5kaSBaaGVuZywgQ2hhbmcgWmhvdSwgRGEgWWluLCBKdW55YW5nIExpbiwgWHUgWm91LCBaaG91IFNoYW8sIEhvbmd4aWEgWWFuZywgSmllIFRhbmciLDIwMjEtMDUtMjYsQ29nVmlldzogTWFzdGVyaW5nIFRleHQtdG8tSW1hZ2UgR2VuZXJhdGlvbiB2aWEgVHJhbnNmb3JtZXJzLGh0dHBzOi8vYXJ4aXYub3JnL2Ficy8yMTA1LjEzMjkwLDk3OS4wLFNPVEEgaW1wcm92ZW1lbnQsIiIiQ29nVmlldyBhY2hpZXZlcyB0aGUgc3RhdGUtb2YtdGhlLWFydCBGSUQgb24gdGhlIGJsdXJyZWQgTVMgQ09DTyBkYXRhc2V0LCBvdXRwZXJmb3JtaW5nIHByZXZpb3VzIEdBTi1iYXNlZCBtb2RlbHMgYW5kIGEgcmVjZW50IHNpbWlsYXIgd29yayBEQUxMLUUiIiIsNDAwMDAwMDAwMC4wLCIiIldlIHByb3Bvc2UgQ29nVmlldywgYSA0LWJpbGxpb24tcGFyYW1ldGVyIFRyYW5zZm9ybWVyIHdpdGggVlEtVkFFIHRva2VuaXplciB0byBhZHZhbmNlIHRoaXMgcHJvYmxlbS4iIiIsMi42OGUrMjIsInNvdXJjZTogaHR0cHM6Ly9sYWlyLmxpZ2h0b24uYWkvYWtyb25vbWljb24vCmFyY2hpdmVkOiBodHRwczovL2dpdGh1Yi5jb20vbGlnaHRvbmFpL2Frcm9ub21pY29uL3RyZWUvbWFpbi9ha3JvZGIiLDk2NDgwMDAwMDAwMCwiIiJXZSBjb2xsZWN0ZWQgYWJvdXQgMzAgbWlsbGlvbiB0ZXh0LWltYWdlIHBhaXJzIGZyb20gbXVsdGlwbGUgY2hhbm5lbHMsIGFuZCBidWlsdCBhIDIuNVRCIG5ldyBkYXRhc2V0IChhZnRlciB0b2tlbml6YXRpb24sIHRoZSBzaXplIGJlY29tZXMgYWJvdXQgMjUwR0IpLiIiCgoyNTBHQiAqICgxIHdvcmQgLyA1IGJ5dGVzKSA9IDUwIGJpbGxpb24gd29yZHMgb3IgNjcgYmlsbGlvbiB0b2tlbnMKClNvIDMwTSB0ZXh0LWltYWdlIHBhaXJzIGFuZCA1MCBiaWxsaW9uIHdvcmRzIiwsLE5WSURJQSBUZXNsYSBWMTAwIERHWFMgMTYgR0IsU2VsZi1zdXBlcnZpc2VkIGxlYXJuaW5nLExpa2VseSwiVGV4dC10by1JbWFnZSBnZW5lcmF0aW9uIGluIHRoZSBnZW5lcmFsIGRvbWFpbiBoYXMgbG9uZyBiZWVuIGFuIG9wZW4gcHJvYmxlbSwgd2hpY2ggcmVxdWlyZXMgYm90aCBhIHBvd2VyZnVsIGdlbmVyYXRpdmUgbW9kZWwgYW5kIGNyb3NzLW1vZGFsIHVuZGVyc3RhbmRpbmcuIFdlIHByb3Bvc2UgQ29nVmlldywgYSA0LWJpbGxpb24tcGFyYW1ldGVyIFRyYW5zZm9ybWVyIHdpdGggVlEtVkFFIHRva2VuaXplciB0byBhZHZhbmNlIHRoaXMgcHJvYmxlbS4gV2UgYWxzbyBkZW1vbnN0cmF0ZSB0aGUgZmluZXR1bmluZyBzdHJhdGVnaWVzIGZvciB2YXJpb3VzIGRvd25zdHJlYW0gdGFza3MsIGUuZy4gc3R5bGUgbGVhcm5pbmcsIHN1cGVyLXJlc29sdXRpb24sIHRleHQtaW1hZ2UgcmFua2luZyBhbmQgZmFzaGlvbiBkZXNpZ24sIGFuZCBtZXRob2RzIHRvIHN0YWJpbGl6ZSBwcmV0cmFpbmluZywgZS5nLiBlbGltaW5hdGluZyBOYU4gbG9zc2VzLiBDb2dWaWV3IGFjaGlldmVzIHRoZSBzdGF0ZS1vZi10aGUtYXJ0IEZJRCBvbiB0aGUgYmx1cnJlZCBNUyBDT0NPIGRhdGFzZXQsIG91dHBlcmZvcm1pbmcgcHJldmlvdXMgR0FOLWJhc2VkIG1vZGVscyBhbmQgYSByZWNlbnQgc2ltaWxhciB3b3JrIERBTEwtRS4iLCwsT3BlbiB3ZWlnaHRzICh1bnJlc3RyaWN0ZWQpLCJDaGluYSxDaGluYSIsLCwsNTEyLjAsLDIwMjYtMDUtMjUgMTI6MTM6MzgrMDA6MDAsLCwsLCwiQWNhZGVtaWEsSW5kdXN0cnkiLFRydWUsLCwsT3BlbiBzb3VyY2UsIkFwYWNoZSAyIGxpY2Vuc2UKCmh0dHBzOi8vZ2l0aHViLmNvbS9USFVETS9Db2dWaWV3Cgp0cmFpbiBzY3JpcHQ6IGh0dHBzOi8vZ2l0aHViLmNvbS9USFVETS9Db2dWaWV3L2Jsb2IvbWFpbi9zY3JpcHRzL3ByZXRyYWluX3NpbmdsZV9ub2RlLnNoICIsLDYwMDcxLjcwNjY2NDc5MTY5NCwsRlAxNiwsMjU5MDU2LjI1MDQzMzAxMzc3LFRoaXJkLXBhcnR5IGVzdGltYXRpb24sLCwsLFllcwpEZWVwRlJJLEJpb2xvZ3ksUHJvdGVpbiBmdW5jdGlvbiBwcmVkaWN0aW9uLCJGbGF0aXJvbiBJbnN0aXR1dGUsVW5pdmVyc2l0eSBvZiBDYWxpZm9ybmlhIFNhbiBEaWVnbyxKYWdpZWxsb25pYW4gVW5pdmVyc2l0eSxOZXcgWW9yayBVbml2ZXJzaXR5IChOWVUpLEJyb2FkIEluc3RpdHV0ZSxVbml2ZXJzaXR5IG9mIEF1Y2tsYW5kLE1hc3NhY2h1c2V0dGVzIEdlbmVyYWwgSG9zcGl0YWwsSGFydmFyZCBNZWRpY2FsIFNjaG9vbCxNYXNzYWNodXNldHRzIEluc3RpdHV0ZSBvZiBUZWNobm9sb2d5IChNSVQpIiwiVmxhZGltaXIgR2xpZ29yaWpldmnEhywgUC4gRG91Z2xhcyBSZW5mcmV3LCBUb21hc3ogS29zY2lvbGVrLCBKdWxpYSBLb2VobGVyIExlbWFuLCBEYW5pZWwgQmVyZW5iZXJnLCBUb21taSBWYXRhbmVuLCBDaHJpcyBDaGFuZGxlciwgQnJ5biBDLiBUYXlsb3IsIElhbiBNLiBGaXNrLCBIZXJhIFZsYW1ha2lzLCBSYW1uaWsgSi4gWGF2aWVyLCBSb2IgS25pZ2h0LCBLeXVuZ2h5dW4gQ2hvICYgUmljaGFyZCBCb25uZWF1IiwyMDIxLTA1LTI2LFN0cnVjdHVyZS1iYXNlZCBwcm90ZWluIGZ1bmN0aW9uIHByZWRpY3Rpb24gdXNpbmcgZ3JhcGggY29udm9sdXRpb25hbCBuZXR3b3JrcyxodHRwczovL3d3dy5uYXR1cmUuY29tL2FydGljbGVzL3M0MTQ2Ny0wMjEtMjMzMDMtOSw3ODYuMCwsLCwsLCwsIjMwayBQREIgKyAyMjBrIFNXSVNTLU1PREVMID0gMjUwawoyNTBrICogMC44ID0gMjAwayIsLCwsLENvbmZpZGVudCwiVGhlIHJhcGlkIGluY3JlYXNlIGluIHRoZSBudW1iZXIgb2YgcHJvdGVpbnMgaW4gc2VxdWVuY2UgZGF0YWJhc2VzIGFuZCB0aGUgZGl2ZXJzaXR5IG9mIHRoZWlyIGZ1bmN0aW9ucyBjaGFsbGVuZ2UgY29tcHV0YXRpb25hbCBhcHByb2FjaGVzIGZvciBhdXRvbWF0ZWQgZnVuY3Rpb24gcHJlZGljdGlvbi4gSGVyZSwgd2UgaW50cm9kdWNlIERlZXBGUkksIGEgR3JhcGggQ29udm9sdXRpb25hbCBOZXR3b3JrIGZvciBwcmVkaWN0aW5nIHByb3RlaW4gZnVuY3Rpb25zIGJ5IGxldmVyYWdpbmcgc2VxdWVuY2UgZmVhdHVyZXMgZXh0cmFjdGVkIGZyb20gYSBwcm90ZWluIGxhbmd1YWdlIG1vZGVsIGFuZCBwcm90ZWluIHN0cnVjdHVyZXMuIEl0IG91dHBlcmZvcm1zIGN1cnJlbnQgbGVhZGluZyBtZXRob2RzIGFuZCBzZXF1ZW5jZS1iYXNlZCBDb252b2x1dGlvbmFsIE5ldXJhbCBOZXR3b3JrcyBhbmQgc2NhbGVzIHRvIHRoZSBzaXplIG9mIGN1cnJlbnQgc2VxdWVuY2UgcmVwb3NpdG9yaWVzLiBBdWdtZW50aW5nIHRoZSB0cmFpbmluZyBzZXQgb2YgZXhwZXJpbWVudGFsIHN0cnVjdHVyZXMgd2l0aCBob21vbG9neSBtb2RlbHMgYWxsb3dzIHVzIHRvIHNpZ25pZmljYW50bHkgZXhwYW5kIHRoZSBudW1iZXIgb2YgcHJlZGljdGFibGUgZnVuY3Rpb25zLiBEZWVwRlJJIGhhcyBzaWduaWZpY2FudCBkZS1ub2lzaW5nIGNhcGFiaWxpdHksIHdpdGggb25seSBhIG1pbm9yIGRyb3AgaW4gcGVyZm9ybWFuY2Ugd2hlbiBleHBlcmltZW50YWwgc3RydWN0dXJlcyBhcmUgcmVwbGFjZWQgYnkgcHJvdGVpbiBtb2RlbHMuIENsYXNzIGFjdGl2YXRpb24gbWFwcGluZyBhbGxvd3MgZnVuY3Rpb24gcHJlZGljdGlvbnMgYXQgYW4gdW5wcmVjZWRlbnRlZCByZXNvbHV0aW9uLCBhbGxvd2luZyBzaXRlLXNwZWNpZmljIGFubm90YXRpb25zIGF0IHRoZSByZXNpZHVlLWxldmVsIGluIGFuIGF1dG9tYXRlZCBtYW5uZXIuIFdlIHNob3cgdGhlIHV0aWxpdHkgYW5kIGhpZ2ggcGVyZm9ybWFuY2Ugb2Ygb3VyIG1ldGhvZCBieSBhbm5vdGF0aW5nIHN0cnVjdHVyZXMgZnJvbSB0aGUgUERCIGFuZCBTV0lTUy1NT0RFTCwgbWFraW5nIHNldmVyYWwgbmV3IGNvbmZpZGVudCBmdW5jdGlvbiBwcmVkaWN0aW9ucy4gRGVlcEZSSSBpcyBhdmFpbGFibGUgYXMgYSB3ZWJzZXJ2ZXIgYXQgaHR0cHM6Ly9iZXRhLmRlZXBmcmkuZmxhdGlyb25pbnN0aXR1dGUub3JnLy4iLCwsT3BlbiB3ZWlnaHRzICh1bnJlc3RyaWN0ZWQpLCJVbml0ZWQgU3RhdGVzIG9mIEFtZXJpY2EsVW5pdGVkIFN0YXRlcyBvZiBBbWVyaWNhLFBvbGFuZCxVbml0ZWQgU3RhdGVzIG9mIEFtZXJpY2EsVW5pdGVkIFN0YXRlcyBvZiBBbWVyaWNhLE5ldyBaZWFsYW5kLFVuaXRlZCBTdGF0ZXMgb2YgQW1lcmljYSxVbml0ZWQgU3RhdGVzIG9mIEFtZXJpY2EsVW5pdGVkIFN0YXRlcyBvZiBBbWVyaWNhIiwsLCwsLDIwMjYtMDEtMDEgMTQ6MDE6MDgrMDA6MDAsLCwsLCwiQWNhZGVtaWEsQWNhZGVtaWEsQWNhZGVtaWEsUmVzZWFyY2ggY29sbGVjdGl2ZSxBY2FkZW1pYSxBY2FkZW1pYSxBY2FkZW1pYSIsLCwsLE9wZW4gc291cmNlLCJUaGUgc291cmNlIGNvZGUgZm9yIHRyYWluaW5nIHRoZSBEZWVwRlJJIG1vZGVsLCB0b2dldGhlciB3aXRoIG5ldXJhbCBuZXR3b3JrIHdlaWdodHMgYXJlIGF2YWlsYWJsZSBmb3IgcmVzZWFyY2ggYW5kIG5vbi1jb21tZXJjaWFsIHVzZSBhdCBodHRwczovL2dpdGh1Yi5jb20vZmxhdGlyb25pbnN0aXR1dGUvRGVlcEZSSSAoQlNELTMtQ2xhdXNlIGxpY2Vuc2UpIGFuZCBpdCBjYW4gYmUgY2l0ZWQgYnkgdXNpbmcgaHR0cHM6Ly9kb2kub3JnLzEwLjUyODEvemVub2RvLjQ2NTAwMjcuIEEgd2ViIHNlcnZpY2Ugb2Ygb3VyIG1ldGhvZCBpcyBhdmFpbGFibGUgYXQgaHR0cHM6Ly9iZXRhLmRlZXBmcmkuZmxhdGlyb25pbnN0aXR1dGUub3JnLyIsLCwsLCwsLCwsLCxZZXMKQ29uU0VSVCxMYW5ndWFnZSxMYW5ndWFnZSBtb2RlbGluZywiTWVpdHVhbiBVbml2ZXJzaXR5LEJlaWppbmcgVW5pdmVyc2l0eSBvZiBQb3N0cyBhbmQgVGVsZWNvbW11bmljYXRpb25zIiwiWXVhbm1lbmcgWWFuLCBSdW1laSBMaSwgU2lydWkgV2FuZywgRnV6aGVuZyBaaGFuZywgV2VpIFd1LCBXZWlyYW4gWHUiLDIwMjEtMDUtMjUsQ29uU0VSVDogQSBjb250cmFzdGl2ZSBmcmFtZXdvcmsgZm9yIHNlbGYtc3VwZXJ2aXNlZCBzZW50ZW5jZSByZXByZXNlbnRhdGlvbiB0cmFuc2ZlcixodHRwczovL2FyeGl2Lm9yZy9hYnMvMjEwNS4xMTc0MSw2MzMuMCwsIlRyYWlucyBhbiBlZmZlY3RpdmUgQkVSVCBtb2RlbCBvbiBzbWFsbCBzYW1wbGUgc2l6ZXMgYW5kIGNsYWltcyB0byBhY2hpZXZlIGFuIDglIGltcHJvdmVtZW50IG92ZXIgcHJldmlvdXMgU09UQSBvbiBTVEEgZGF0YXNldHMuIEhvd2V2ZXIsIFBhcGVycyBXaXRoIENvZGUgc2hvd3MgdGhhdCBub25lIG9mIHRoZSByZXN1bHRzIHdlcmUgYWN0dWFsbHkgU09UQSBhdCB0aGUgdGltZSBvZiBwdWJsaWNhdGlvbi4iLDM0MDAwMDAwMC4wLCwyLjhlKzIwLCJGaW5lLXR1bmluZyB3YXMgZG9uZSB1c2luZyBhIHNpbmdsZSBOdmlkaWEgVjEwMCBHUFUgZm9yIGEgZmV3IG1pbnV0ZXMgLT4gMS4wRSsxNSB0byA1LjBFKzE1ICgyIHRvIDEwIG1pbikKCkZvdW5kYXRpb24gbW9kZWwgaXMgQmVSVCB3aXRoIDIuOGUrMjAgRkxPUC4KClNvIHRvdGFsIGNvbXB1dGUgaXMgMi44ZSsyMC4iLCwsMC4xLCxOVklESUEgVGVzbGEgVjEwMFMgUENJZSAzMiBHQiwsQ29uZmlkZW50LCJMZWFybmluZyBoaWdoLXF1YWxpdHkgc2VudGVuY2UgcmVwcmVzZW50YXRpb25zIGJlbmVmaXRzIGEgd2lkZSByYW5nZSBvZiBuYXR1cmFsIGxhbmd1YWdlIHByb2Nlc3NpbmcgdGFza3MuIFRob3VnaCBCRVJULWJhc2VkIHByZS10cmFpbmVkIGxhbmd1YWdlIG1vZGVscyBhY2hpZXZlIGhpZ2ggcGVyZm9ybWFuY2Ugb24gbWFueSBkb3duc3RyZWFtIHRhc2tzLCB0aGUgbmF0aXZlIGRlcml2ZWQgc2VudGVuY2UgcmVwcmVzZW50YXRpb25zIGFyZSBwcm92ZWQgdG8gYmUgY29sbGFwc2VkIGFuZCB0aHVzIHByb2R1Y2UgYSBwb29yIHBlcmZvcm1hbmNlIG9uIHRoZSBzZW1hbnRpYyB0ZXh0dWFsIHNpbWlsYXJpdHkgKFNUUykgdGFza3MuIEluIHRoaXMgcGFwZXIsIHdlIHByZXNlbnQgQ29uU0VSVCwgYSBDb250cmFzdGl2ZSBGcmFtZXdvcmsgZm9yIFNlbGYtU3VwZXJ2aXNlZCBTZW50ZW5jZSBSZXByZXNlbnRhdGlvbiBUcmFuc2ZlciwgdGhhdCBhZG9wdHMgY29udHJhc3RpdmUgbGVhcm5pbmcgdG8gZmluZS10dW5lIEJFUlQgaW4gYW4gdW5zdXBlcnZpc2VkIGFuZCBlZmZlY3RpdmUgd2F5LiBCeSBtYWtpbmcgdXNlIG9mIHVubGFiZWxlZCB0ZXh0cywgQ29uU0VSVCBzb2x2ZXMgdGhlIGNvbGxhcHNlIGlzc3VlIG9mIEJFUlQtZGVyaXZlZCBzZW50ZW5jZSByZXByZXNlbnRhdGlvbnMgYW5kIG1ha2UgdGhlbSBtb3JlIGFwcGxpY2FibGUgZm9yIGRvd25zdHJlYW0gdGFza3MuIEV4cGVyaW1lbnRzIG9uIFNUUyBkYXRhc2V0cyBkZW1vbnN0cmF0ZSB0aGF0IENvblNFUlQgYWNoaWV2ZXMgYW4gOFwlIHJlbGF0aXZlIGltcHJvdmVtZW50IG92ZXIgdGhlIHByZXZpb3VzIHN0YXRlLW9mLXRoZS1hcnQsIGV2ZW4gY29tcGFyYWJsZSB0byB0aGUgc3VwZXJ2aXNlZCBTQkVSVC1OTEkuIEFuZCB3aGVuIGZ1cnRoZXIgaW5jb3Jwb3JhdGluZyBOTEkgc3VwZXJ2aXNpb24sIHdlIGFjaGlldmUgbmV3IHN0YXRlLW9mLXRoZS1hcnQgcGVyZm9ybWFuY2Ugb24gU1RTIHRhc2tzLiBNb3Jlb3ZlciwgQ29uU0VSVCBvYnRhaW5zIGNvbXBhcmFibGUgcmVzdWx0cyB3aXRoIG9ubHkgMTAwMCBzYW1wbGVzIGF2YWlsYWJsZSwgc2hvd2luZyBpdHMgcm9idXN0bmVzcyBpbiBkYXRhIHNjYXJjaXR5IHNjZW5hcmlvcy4iLCwsT3BlbiB3ZWlnaHRzICh1bnJlc3RyaWN0ZWQpLCJDaGluYSxDaGluYSIsLCwsLCwyMDI2LTA1LTI1IDEyOjEzOjM5KzAwOjAwLCwsLCwsIkFjYWRlbWlhLEFjYWRlbWlhIiwsLCwsT3BlbiBzb3VyY2UsaHR0cHM6Ly9naXRodWIuY29tL3l5bTY0NzIvQ29uU0VSVCwsOTU3LjI3NDM3OTQ3NTg3NiwsLCwsSGFyZHdhcmUsLCwsLFllcwpNZWRCRVJULE1lZGljaW5lLCJNZWRpY2FsIGRpYWdub3NpcyxUZXh0IGNsYXNzaWZpY2F0aW9uLFByZWRpY3Rpb24gb2YgaG9zcGl0YWwgc3RheSBkdXJhdGlvbixQcmVkaWN0aW9uIG9mIGRpYWJldGljIGhlYXJ0IGZhaWx1cmUgKERIRiksUHJlZGljdGlvbiBvZiBvbnNldCBvZiBwYW5jcmVhdGljIGNhbmNlciAoUGFDYSkiLCJQZW5nIENoZW5nIExhYm9yYXRvcnksVW5pdmVyc2l0eSBvZiBUZXhhcyBhdCBIb3VzdG9uIiwiTGFpbGEgUmFzbXksIFlhbmcgWGlhbmcsIFppcWlhbiBYaWUsIEN1aSBUYW8sIERlZ3VpIFpoaSIsMjAyMS0wNS0yMCxNZWQtQkVSVDogcHJldHJhaW5lZCBjb250ZXh0dWFsaXplZCBlbWJlZGRpbmdzIG9uIGxhcmdlLXNjYWxlIHN0cnVjdHVyZWQgZWxlY3Ryb25pYyBoZWFsdGggcmVjb3JkcyBmb3IgZGlzZWFzZSBwcmVkaWN0aW9uLGh0dHBzOi8vd3d3Lm5hdHVyZS5jb20vYXJ0aWNsZXMvczQxNzQ2LTAyMS0wMDQ1NS15LDgzNS4wLFNPVEEgaW1wcm92ZW1lbnQsIiIiVGhpcyB3b3JrIGlzIHRoZSBmaXJzdCBkZW1vbnN0cmF0aW9uIG9mIHNpZ25pZmljYW50bHkgYm9vc3RlZCBwZXJmb3JtYW5jZSBvdmVyIHN0YXRlLW9mLXRoZS1hcnQgbWV0aG9kcyBvbiBtdWx0aXBsZSBjbGluaWNhbCB0YXNrcyB3aXRoIHBoZW5vdHlwZWQgY29ob3J0cy4iIgoKVGFibGUgNCIsMTcwMDAwMDAuMCwiMTdNIGZyb20gIiJUaGlzIGlzIHBvc3NpYmx5IGR1ZSB0byB0aGUgZmFjdCB0aGF0IHRoZSB1bnRyYWluZWQgTWVkLUJFUlQgaXMgYW4gb3Zlci1wYXJhbWV0ZXJpemVkIG1vZGVsIChhcm91bmQgMTcgbWlsbGlvbiBwYXJhbWV0ZXJzKSB3aXRoIGEgaHVnZQpudW1iZXIgb2YgY29uZmlndXJhdGlvbnMsIHNvIGl0IG1pZ2h0IG92ZXJmaXQgdG8gdGhlIHRyYWluaW5nIGRhdGEiIiIsOS40N2UrMTgsImZsb3BzID0gKDEpICogKDMuMTNlMTMpICogKDI0KjcgKiAzNjAwKSAqICgwLjUpID0gOS40N2UxOAoobnVtIGdwdSkgKiAocGVhayBmbG9wcykgKiAodGltZSBpbiBzZWNvbmRzKSAqIChhc3N1bWVkIHV0aWxpemF0aW9uIHJhdGUpCkkgYXNzdW1lIGhpZ2hlciB1dGlsaXphdGlvbiByYXRlLCBiZWNhdXNlIG9ubHkgMSBHUFUgaXMgdXNlZC4KQ2l0YXRpb24gZnJvbSB0aGUgdGV4dDoKIiJXZSB1c2VkIGEgc2luZ2xlIE52aWRpYSBUZXNsYSBWMTAwR1BVIG9mIDMyIEdCIGdyYXBoaWNzIG1lbW9yeSBjYXBhY2l0eSwgYW5kIHdlIHRyYWluZWQgdGhlIG1vZGVsIGZvciBhIHdlZWsgZm9yIG1vcmUgdGhhbiA0NSBtaWxsaW9uIHN0ZXBzLCBmb3Igd2hpY2ggZWFjaCBzdGVwIGNvbnNpc3RzIG9mIDMyIHBhdGllbnRzIChiYXRjaCBzaXplKS4iIiAtIHBhZ2UgMTEKCk5vdGUgdGhhdCBwdWJsaWMgY29kZSBhcHBlYXJzIG5vdCB0byBtYWtlIHVzZSBvZiB0aGUgdGVuc29yIGNvcmUgc3BlZWQgdXAsIHRodXMgSSB1c2UgMy4xM2UxMyBGTE9QL3NlYyIsMTQ1ODcyMTI4MDAsImRhdGEgYWJvdXQgMjhNIHBhdGllbnRzCiIiT3VyIHByZXRyYWluaW5nIGNvaG9ydCBmb3IgTWVkLUJFUlQgaXMgY29uc2lzdGluZyBvZiAyOCBtaWxsaW9uCnBhdGllbnRzIGV4dHJhY3RlZCBmcm9tIENlcm5lciIiIiwxNjguMCwiIiJXZSB1c2VkIGEgc2luZ2xlIE52aWRpYSBUZXNsYSBWMTAwR1BVIG9mIDMyIEdCIGdyYXBoaWNzIG1lbW9yeSBjYXBhY2l0eSwgYW5kIHdlIHRyYWluZWQgdGhlIG1vZGVsIGZvciBhIHdlZWsgZm9yIG1vcmUgdGhhbiA0NSBtaWxsaW9uIHN0ZXBzLCBmb3Igd2hpY2ggZWFjaCBzdGVwIGNvbnNpc3RzIG9mIDMyIHBhdGllbnRzIChiYXRjaCBzaXplKS4iIiAtIHBhZ2UgMTEiLE5WSURJQSBUZXNsYSBWMTAwIERHWFMgMzIgR0IsLExpa2VseSwiRGVlcCBsZWFybmluZyAoREwpLWJhc2VkIHByZWRpY3RpdmUgbW9kZWxzIGZyb20gZWxlY3Ryb25pYyBoZWFsdGggcmVjb3JkcyAoRUhScykgZGVsaXZlciBpbXByZXNzaXZlIHBlcmZvcm1hbmNlIGluIG1hbnkgY2xpbmljYWwgdGFza3MuIExhcmdlIHRyYWluaW5nIGNvaG9ydHMsIGhvd2V2ZXIsIGFyZSBvZnRlbiByZXF1aXJlZCBieSB0aGVzZSBtb2RlbHMgdG8gYWNoaWV2ZSBoaWdoIGFjY3VyYWN5LCBoaW5kZXJpbmcgdGhlIGFkb3B0aW9uIG9mIERMLWJhc2VkIG1vZGVscyBpbiBzY2VuYXJpb3Mgd2l0aCBsaW1pdGVkIHRyYWluaW5nIGRhdGEuIFJlY2VudGx5LCBiaWRpcmVjdGlvbmFsIGVuY29kZXIgcmVwcmVzZW50YXRpb25zIGZyb20gdHJhbnNmb3JtZXJzIChCRVJUKSBhbmQgcmVsYXRlZCBtb2RlbHMgaGF2ZSBhY2hpZXZlZCB0cmVtZW5kb3VzIHN1Y2Nlc3NlcyBpbiB0aGUgbmF0dXJhbCBsYW5ndWFnZSBwcm9jZXNzaW5nIGRvbWFpbi4gVGhlIHByZXRyYWluaW5nIG9mIEJFUlQgb24gYSB2ZXJ5IGxhcmdlIHRyYWluaW5nIGNvcnB1cyBnZW5lcmF0ZXMgY29udGV4dHVhbGl6ZWQgZW1iZWRkaW5ncyB0aGF0IGNhbiBib29zdCB0aGUgcGVyZm9ybWFuY2Ugb2YgbW9kZWxzIHRyYWluZWQgb24gc21hbGxlciBkYXRhc2V0cy4gSW5zcGlyZWQgYnkgQkVSVCwgd2UgcHJvcG9zZSBNZWQtQkVSVCwgd2hpY2ggYWRhcHRzIHRoZSBCRVJUIGZyYW1ld29yayBvcmlnaW5hbGx5IGRldmVsb3BlZCBmb3IgdGhlIHRleHQgZG9tYWluIHRvIHRoZSBzdHJ1Y3R1cmVkIEVIUiBkb21haW4uIE1lZC1CRVJUIGlzIGEgY29udGV4dHVhbGl6ZWQgZW1iZWRkaW5nIG1vZGVsIHByZXRyYWluZWQgb24gYSBzdHJ1Y3R1cmVkIEVIUiBkYXRhc2V0IG9mIDI4LDQ5MCw2NTAgcGF0aWVudHMuIEZpbmUtdHVuaW5nIGV4cGVyaW1lbnRzIHNob3dlZCB0aGF0IE1lZC1CRVJUIHN1YnN0YW50aWFsbHkgaW1wcm92ZXMgdGhlIHByZWRpY3Rpb24gYWNjdXJhY3ksIGJvb3N0aW5nIHRoZSBhcmVhIHVuZGVyIHRoZSByZWNlaXZlciBvcGVyYXRpbmcgY2hhcmFjdGVyaXN0aWNzIGN1cnZlIChBVUMpIGJ5IDEuMjHigJM2LjE0JSBpbiB0d28gZGlzZWFzZSBwcmVkaWN0aW9uIHRhc2tzIGZyb20gdHdvIGNsaW5pY2FsIGRhdGFiYXNlcy4gSW4gcGFydGljdWxhciwgcHJldHJhaW5lZCBNZWQtQkVSVCBvYnRhaW5zIHByb21pc2luZyBwZXJmb3JtYW5jZXMgb24gdGFza3Mgd2l0aCBzbWFsbCBmaW5lLXR1bmluZyB0cmFpbmluZyBzZXRzIGFuZCBjYW4gYm9vc3QgdGhlIEFVQyBieSBtb3JlIHRoYW4gMjAlIG9yIG9idGFpbiBhbiBBVUMgYXMgaGlnaCBhcyBhIG1vZGVsIHRyYWluZWQgb24gYSB0cmFpbmluZyBzZXQgdGVuIHRpbWVzIGxhcmdlciwgY29tcGFyZWQgd2l0aCBkZWVwIGxlYXJuaW5nIG1vZGVscyB3aXRob3V0IE1lZC1CRVJULiBXZSBiZWxpZXZlIHRoYXQgTWVkLUJFUlQgd2lsbCBiZW5lZml0IGRpc2Vhc2UgcHJlZGljdGlvbiBzdHVkaWVzIHdpdGggc21hbGwgbG9jYWwgdHJhaW5pbmcgZGF0YXNldHMsIHJlZHVjZSBkYXRhIGNvbGxlY3Rpb24gZXhwZW5zZXMsIGFuZCBhY2NlbGVyYXRlIHRoZSBwYWNlIG9mIGFydGlmaWNpYWwgaW50ZWxsaWdlbmNlIGFpZGVkIGhlYWx0aGNhcmUuIiw1MC41LCxVbnJlbGVhc2VkLCJDaGluYSxVbml0ZWQgU3RhdGVzIG9mIEFtZXJpY2EiLCwsLDEuMCwsMjAyNi0wMS0wMSAxNDowMTowOCswMDowMCwsLCwsLCJBY2FkZW1pYSxBY2FkZW1pYSIsLCwsMTY4LjAsT3BlbiBzb3VyY2UsIkFwYWNoZSAyCmh0dHBzOi8vZ2l0aHViLmNvbS9aaGlHcm91cC9NZWQtQkVSVAp0cmFpbmluZyBndWlkZTogaHR0cHM6Ly9naXRodWIuY29tL1poaUdyb3VwL01lZC1CRVJUL3RyZWUvbWFzdGVyL1ByZXRyYWluaW5nJTIwQ29kZSAKCiIiSW5pdGlhbGx5IHdlIHJlYWxseSBob3BlZCB0byBzaGFyZSBvdXIgbW9kZWxzIGJ1dCB1bmZvcnR1bmF0ZWx5LCB0aGUgcHJlLXRyYWluZWQgbW9kZWxzIGFyZSBubyBsb25nZXIgc2hhcmFibGUuIEFjY29yZGluZyB0byBTQk1JIERhdGEgU2VydmljZSBPZmZpY2U6ICIiVW5kZXIgdGhlIHRlcm1zIG9mIG91ciBjb250cmFjdHMgd2l0aCBkYXRhIHZlbmRvcnMsIHdlIGFyZSBub3QgcGVybWl0dGVkIHRvIHNoYXJlIGFueSBvZiB0aGUgZGF0YSB1dGlsaXplZCBpbiBvdXIgcHVibGljYXRpb25zLCBhcyB3ZWxsIGFzIGxhcmdlIG1vZGVscyBkZXJpdmVkIGZyb20gdGhvc2UgZGF0YS4iIiIsLDYyLjQ4NjQ1NDkzNjEwNzEyLCxGUDMyLCwyNzguMDQyMjI0OTE0NzQyMixIYXJkd2FyZSwsLCwsTm8KTXVsdGl0YXNrIFVuaWZpZWQgTW9kZWwgKE1VTSksIkxhbmd1YWdlLE11bHRpbW9kYWwsVmlzaW9uIiwiTGFuZ3VhZ2UgbW9kZWxpbmcvZ2VuZXJhdGlvbixJbWFnZSBjYXB0aW9uaW5nLFF1ZXN0aW9uIGFuc3dlcmluZyxWaXN1YWwgcXVlc3Rpb24gYW5zd2VyaW5nLFRyYW5zbGF0aW9uLENoYXJhY3RlciByZWNvZ25pdGlvbiAoT0NSKSxTZWFyY2giLEdvb2dsZSwsMjAyMS0wNS0xOCxNVU06IEEgbmV3IEFJIG1pbGVzdG9uZSBmb3IgdW5kZXJzdGFuZGluZyBpbmZvcm1hdGlvbixodHRwczovL2Jsb2cuZ29vZ2xlL3Byb2R1Y3RzL3NlYXJjaC9pbnRyb2R1Y2luZy1tdW0vLCwsTWF5IGhhdmUgYmVlbiBkZXBsb3llZCBpbiBHb29nbGUgc2VhcmNoIGFuZCBvdGhlciBwcm9kdWN0cywsLCwsLCwsLCwsVW5rbm93biwiV2hlbiBJIHRlbGwgcGVvcGxlIEkgd29yayBvbiBHb29nbGUgU2VhcmNoLCBJ4oCZbSBzb21ldGltZXMgYXNrZWQsICIiSXMgdGhlcmUgYW55IHdvcmsgbGVmdCB0byBiZSBkb25lPyIiIFRoZSBzaG9ydCBhbnN3ZXIgaXMgYW4gZW1waGF0aWMg4oCcWWVzIeKAnSBUaGVyZSBhcmUgY291bnRsZXNzIGNoYWxsZW5nZXMgd2UncmUgdHJ5aW5nIHRvIHNvbHZlIHNvIEdvb2dsZSBTZWFyY2ggd29ya3MgYmV0dGVyIGZvciB5b3UuIFRvZGF5LCB3ZeKAmXJlIHNoYXJpbmcgaG93IHdlJ3JlIGFkZHJlc3Npbmcgb25lIG1hbnkgb2YgdXMgY2FuIGlkZW50aWZ5IHdpdGg6IGhhdmluZyB0byB0eXBlIG91dCBtYW55IHF1ZXJpZXMgYW5kIHBlcmZvcm0gbWFueSBzZWFyY2hlcyB0byBnZXQgdGhlIGFuc3dlciB5b3UgbmVlZC4KClRha2UgdGhpcyBzY2VuYXJpbzogWW914oCZdmUgaGlrZWQgTXQuIEFkYW1zLiBOb3cgeW91IHdhbnQgdG8gaGlrZSBNdC4gRnVqaSBuZXh0IGZhbGwsIGFuZCB5b3Ugd2FudCB0byBrbm93IHdoYXQgdG8gZG8gZGlmZmVyZW50bHkgdG8gcHJlcGFyZS4gVG9kYXksIEdvb2dsZSBjb3VsZCBoZWxwIHlvdSB3aXRoIHRoaXMsIGJ1dCBpdCB3b3VsZCB0YWtlIG1hbnkgdGhvdWdodGZ1bGx5IGNvbnNpZGVyZWQgc2VhcmNoZXMg4oCUIHlvdeKAmWQgaGF2ZSB0byBzZWFyY2ggZm9yIHRoZSBlbGV2YXRpb24gb2YgZWFjaCBtb3VudGFpbiwgdGhlIGF2ZXJhZ2UgdGVtcGVyYXR1cmUgaW4gdGhlIGZhbGwsIGRpZmZpY3VsdHkgb2YgdGhlIGhpa2luZyB0cmFpbHMsIHRoZSByaWdodCBnZWFyIHRvIHVzZSwgYW5kIG1vcmUuIEFmdGVyIGEgbnVtYmVyIG9mIHNlYXJjaGVzLCB5b3XigJlkIGV2ZW50dWFsbHkgYmUgYWJsZSB0byBnZXQgdGhlIGFuc3dlciB5b3UgbmVlZC4KCkJ1dCBpZiB5b3Ugd2VyZSB0YWxraW5nIHRvIGEgaGlraW5nIGV4cGVydDsgeW91IGNvdWxkIGFzayBvbmUgcXVlc3Rpb24g4oCUIOKAnHdoYXQgc2hvdWxkIEkgZG8gZGlmZmVyZW50bHkgdG8gcHJlcGFyZT/igJ0gWW914oCZZCBnZXQgYSB0aG91Z2h0ZnVsIGFuc3dlciB0aGF0IHRha2VzIGludG8gYWNjb3VudCB0aGUgbnVhbmNlcyBvZiB5b3VyIHRhc2sgYXQgaGFuZCBhbmQgZ3VpZGVzIHlvdSB0aHJvdWdoIHRoZSBtYW55IHRoaW5ncyB0byBjb25zaWRlci4gIAoKVGhpcyBleGFtcGxlIGlzIG5vdCB1bmlxdWUg4oCUIG1hbnkgb2YgdXMgdGFja2xlIGFsbCBzb3J0cyBvZiB0YXNrcyB0aGF0IHJlcXVpcmUgbXVsdGlwbGUgc3RlcHMgd2l0aCBHb29nbGUgZXZlcnkgZGF5LiBJbiBmYWN0LCB3ZSBmaW5kIHRoYXQgcGVvcGxlIGlzc3VlIGVpZ2h0IHF1ZXJpZXMgb24gYXZlcmFnZSBmb3IgY29tcGxleCB0YXNrcyBsaWtlIHRoaXMgb25lLiAKClRvZGF5J3Mgc2VhcmNoIGVuZ2luZXMgYXJlbid0IHF1aXRlIHNvcGhpc3RpY2F0ZWQgZW5vdWdoIHRvIGFuc3dlciB0aGUgd2F5IGFuIGV4cGVydCB3b3VsZC4gQnV0IHdpdGggYSBuZXcgdGVjaG5vbG9neSBjYWxsZWQgTXVsdGl0YXNrIFVuaWZpZWQgTW9kZWwsIG9yIE1VTSwgd2UncmUgZ2V0dGluZyBjbG9zZXIgdG8gaGVscGluZyB5b3Ugd2l0aCB0aGVzZSB0eXBlcyBvZiBjb21wbGV4IG5lZWRzLiBTbyBpbiB0aGUgZnV0dXJlLCB5b3XigJlsbCBuZWVkIGZld2VyIHNlYXJjaGVzIHRvIGdldCB0aGluZ3MgZG9uZS4gIiwsLFVucmVsZWFzZWQsVW5pdGVkIFN0YXRlcyBvZiBBbWVyaWNhLFQ1LTExQiwsIkJhc2VkIG9uIFQ1IChzcGVjaWZpYyBtb2RlbCBub3Qgc3BlY2lmaWVkKS4gQnV0IGFsc28gbXVsdGltb2RhbDoKCiIiTVVNIHVzZXMgdGhlIFQ1IHRleHQtdG8tdGV4dCBmcmFtZXdvcmsgYW5kIGlzIDEsMDAwIHRpbWVzIG1vcmUgcG93ZXJmdWwgdGhhbiBCRVJULiIiIiwsLDIwMjYtMDItMTEgMTk6MjY6MjcrMDA6MDAsLCwsLCxJbmR1c3RyeSwsLCwsVW5yZWxlYXNlZCwsLCwsLCwsLCwsLCxObwpGYWlyc2VxICsgVUlEOiB2YXJpYW5jZSxMYW5ndWFnZSxMYW5ndWFnZSBtb2RlbGluZy9nZW5lcmF0aW9uLCJHb29nbGUgQUksRVRIIFp1cmljaCxVbml2ZXJzaXR5IG9mIENhbWJyaWRnZSIsIkphc29uIFdlaSwgQ2xhcmEgTWVpc3RlciwgUnlhbiBDb3R0ZXJlbGwiLDIwMjEtMDUtMTUsQSBDb2duaXRpdmUgUmVndWxhcml6ZXIgZm9yIExhbmd1YWdlIE1vZGVsaW5nLGh0dHBzOi8vYXJ4aXYub3JnL2Ficy8yMTA1LjA3MTQ0LDIzLjAsLCwsLCwsLCwsLCwsVW5rbm93biwiVGhlIHVuaWZvcm0gaW5mb3JtYXRpb24gZGVuc2l0eSAoVUlEKSBoeXBvdGhlc2lzLCB3aGljaCBwb3NpdHMgdGhhdCBzcGVha2VycyBiZWhhdmluZyBvcHRpbWFsbHkgdGVuZCB0byBkaXN0cmlidXRlIGluZm9ybWF0aW9uIHVuaWZvcm1seSBhY3Jvc3MgYSBsaW5ndWlzdGljIHNpZ25hbCwgaGFzIGdhaW5lZCB0cmFjdGlvbiBpbiBwc3ljaG9saW5ndWlzdGljcyBhcyBhbiBleHBsYW5hdGlvbiBmb3IgY2VydGFpbiBzeW50YWN0aWMsIG1vcnBob2xvZ2ljYWwsIGFuZCBwcm9zb2RpYyBjaG9pY2VzLiBJbiB0aGlzIHdvcmssIHdlIGV4cGxvcmUgd2hldGhlciB0aGUgVUlEIGh5cG90aGVzaXMgY2FuIGJlIG9wZXJhdGlvbmFsaXplZCBhcyBhbiBpbmR1Y3RpdmUgYmlhcyBmb3Igc3RhdGlzdGljYWwgbGFuZ3VhZ2UgbW9kZWxpbmcuIFNwZWNpZmljYWxseSwgd2UgYXVnbWVudCB0aGUgY2Fub25pY2FsIE1MRSBvYmplY3RpdmUgZm9yIHRyYWluaW5nIGxhbmd1YWdlIG1vZGVscyB3aXRoIGEgcmVndWxhcml6ZXIgdGhhdCBlbmNvZGVzIFVJRC4gSW4gZXhwZXJpbWVudHMgb24gdGVuIGxhbmd1YWdlcyBzcGFubmluZyBmaXZlIGxhbmd1YWdlIGZhbWlsaWVzLCB3ZSBmaW5kIHRoYXQgdXNpbmcgVUlEIHJlZ3VsYXJpemF0aW9uIGNvbnNpc3RlbnRseSBpbXByb3ZlcyBwZXJwbGV4aXR5IGluIGxhbmd1YWdlIG1vZGVscywgaGF2aW5nIGEgbGFyZ2VyIGVmZmVjdCB3aGVuIHRyYWluaW5nIGRhdGEgaXMgbGltaXRlZC4gTW9yZW92ZXIsIHZpYSBhbiBhbmFseXNpcyBvZiBnZW5lcmF0ZWQgc2VxdWVuY2VzLCB3ZSBmaW5kIHRoYXQgVUlELXJlZ3VsYXJpemVkIGxhbmd1YWdlIG1vZGVscyBoYXZlIG90aGVyIGRlc2lyYWJsZSBwcm9wZXJ0aWVzLCBlLmcuLCB0aGV5IGdlbmVyYXRlIHRleHQgdGhhdCBpcyBtb3JlIGxleGljYWxseSBkaXZlcnNlLiBPdXIgcmVzdWx0cyBub3Qgb25seSBzdWdnZXN0IHRoYXQgVUlEIGlzIGEgcmVhc29uYWJsZSBpbmR1Y3RpdmUgYmlhcyBmb3IgbGFuZ3VhZ2UgbW9kZWxpbmcsIGJ1dCBhbHNvIHByb3ZpZGUgYW4gYWx0ZXJuYXRpdmUgdmFsaWRhdGlvbiBvZiB0aGUgVUlEIGh5cG90aGVzaXMgdXNpbmcgbW9kZXJuLWRheSBOTFAgdG9vbHMuIiwsRmFpcnNlcSArIFVJRDogdmFyaWFuY2UsVW5yZWxlYXNlZCwiVW5pdGVkIFN0YXRlcyBvZiBBbWVyaWNhLFN3aXR6ZXJsYW5kLFVuaXRlZCBLaW5nZG9tIG9mIEdyZWF0IEJyaXRhaW4gYW5kIE5vcnRoZXJuIElyZWxhbmQiLCwsLCwsMjAyNi0wNS0yNSAxMjoxMzozOSswMDowMCwsLEZhaXJzZXEgKyBVSUQ6IHZhcmlhbmNlLCwsIkluZHVzdHJ5LEFjYWRlbWlhLEFjYWRlbWlhIiwsLCwsVW5yZWxlYXNlZCwsLCwsLCwsLCwsLCxObwpBRE0sSW1hZ2UgZ2VuZXJhdGlvbiwiSW1hZ2UgZ2VuZXJhdGlvbixUZXh0LXRvLWltYWdlIixPcGVuQUksIlByYWZ1bGxhIERoYXJpd2FsLCBBbGV4IE5pY2hvbCIsMjAyMS0wNS0xMSxEaWZmdXNpb24gTW9kZWxzIEJlYXQgR0FOcyBvbiBJbWFnZSBTeW50aGVzaXMsaHR0cHM6Ly9hcnhpdi5vcmcvYWJzLzIxMDUuMDUyMzMsMTE3NjYuMCwiSGlnaGx5IGNpdGVkLFNPVEEgaW1wcm92ZW1lbnQiLCIiIldlIHNob3cgdGhhdCBkaWZmdXNpb24gbW9kZWxzIGNhbiBhY2hpZXZlIGltYWdlIHNhbXBsZSBxdWFsaXR5IHN1cGVyaW9yIHRvIHRoZSBjdXJyZW50IHN0YXRlLW9mLXRoZS1hcnQgZ2VuZXJhdGl2ZSBtb2RlbHMiIiIsNTU5MDAwMDAwLjAsIkxhcmdlc3QgbW9kZWwgaXMgZGVub3RlZCBJbWFnZU5ldCA1MTIsIGhhcyA1NTlNIHBhcmFtZXRlcnMiLDYuMmUrMjEsIkxhcmdlc3QgcnVuIHdpdGggdGhlaXIgYXJjaGl0ZWN0dXJlIGltcHJvdmVtZW50cyBpcyB0aGUgSW1hZ2VOZXQgNTEyIHZhcmlhbnQuIFRhYmxlIDcgc3VnZ2VzdHMgdXRpbGl6YXRpb24gaXMgYXJvdW5kIDMwJSBmb3IgbGFyZ2VzdCBtb2RlbHMgKHRob3VnaCB3ZSBvbmx5IHNlZSAyNTYgeCAyNTYgYW5kIDEyOCAtPiA1MTIpCgpUYWJsZSAxMDogSW1hZ2VOZXQgNTEyIHZhcmlhbnQgdG9vayAxOTE0IFYxMDAtZGF5cyBvZiB0cmFpbmluZwoxMjVlMTIgRkxPUC9zZWMgKiAxOTE0IGRheXMgKiAyNCBoL2RheSAqIDM2MDAgc2VjL2ggKiAwLjMgPSA2LjJlMjEiLDEzMDE5MTIwMDAwMDAwMCwiQmlnZ2VzdCBtb2RlbHMgYXJlIHRyYWluZWQgb24gSW1hZ2VOZXQgNTEyeDUxMi4gSW1hZ2VOZXQgSUxTVlJDIGhhcyAxLDI4MSwxNjcgaW1hZ2VzIGluIHRoZSB0cmFpbmluZyBzZXQsIGJ1dCBpdCBpcyBwb3NzaWJsZSBzb21lIHdlcmUgZmlsdGVyZWQgZHVlIHRvIHNpemUuCgpOb3RlIHRoYXQgYSBzbWFsbGVyIG1vZGVsIHdhcyB0cmFpbmVkIG9uIExTVU4ge2JlZHJvb20sIGhvcnNlLCBjYXR9LCB3aGljaCBmb3JtcyBhIGxhcmdlciBkYXRhc2V0OgozLDAzMywwNDIgKyAyLDAwMCwzNDAgKyAxLDY1NywyNjYgPSA2LDY5MCw2NDggaW1hZ2VzCgpFcG9jaHMg4omIICgxLDk0MCwwMDAgKiAyNTYpIC8gMSwzMDAsMDAwIOKJiCAzODEgZXBvY2hzIiwsLE5WSURJQSBWMTAwLCxDb25maWRlbnQsIldlIHNob3cgdGhhdCBkaWZmdXNpb24gbW9kZWxzIGNhbiBhY2hpZXZlIGltYWdlIHNhbXBsZSBxdWFsaXR5IHN1cGVyaW9yIHRvIHRoZSBjdXJyZW50IHN0YXRlLW9mLXRoZS1hcnQgZ2VuZXJhdGl2ZSBtb2RlbHMuIFdlIGFjaGlldmUgdGhpcyBvbiB1bmNvbmRpdGlvbmFsIGltYWdlIHN5bnRoZXNpcyBieSBmaW5kaW5nIGEgYmV0dGVyIGFyY2hpdGVjdHVyZSB0aHJvdWdoIGEgc2VyaWVzIG9mIGFibGF0aW9ucy4gRm9yIGNvbmRpdGlvbmFsIGltYWdlIHN5bnRoZXNpcywgd2UgZnVydGhlciBpbXByb3ZlIHNhbXBsZSBxdWFsaXR5IHdpdGggY2xhc3NpZmllciBndWlkYW5jZTogYSBzaW1wbGUsIGNvbXB1dGUtZWZmaWNpZW50IG1ldGhvZCBmb3IgdHJhZGluZyBvZmYgZGl2ZXJzaXR5IGZvciBmaWRlbGl0eSB1c2luZyBncmFkaWVudHMgZnJvbSBhIGNsYXNzaWZpZXIuIFdlIGFjaGlldmUgYW4gRklEIG9mIDIuOTcgb24gSW1hZ2VOZXQgMTI4w5cxMjgsIDQuNTkgb24gSW1hZ2VOZXQgMjU2w5cyNTYsIGFuZCA3LjcyIG9uIEltYWdlTmV0IDUxMsOXNTEyLCBhbmQgd2UgbWF0Y2ggQmlnR0FOLWRlZXAgZXZlbiB3aXRoIGFzIGZldyBhcyAyNSBmb3J3YXJkIHBhc3NlcyBwZXIgc2FtcGxlLCBhbGwgd2hpbGUgbWFpbnRhaW5pbmcgYmV0dGVyIGNvdmVyYWdlIG9mIHRoZSBkaXN0cmlidXRpb24uIEZpbmFsbHksIHdlIGZpbmQgdGhhdCBjbGFzc2lmaWVyIGd1aWRhbmNlIGNvbWJpbmVzIHdlbGwgd2l0aCB1cHNhbXBsaW5nIGRpZmZ1c2lvbiBtb2RlbHMsIGZ1cnRoZXIgaW1wcm92aW5nIEZJRCB0byAzLjk0IG9uIEltYWdlTmV0IDI1NsOXMjU2IGFuZCAzLjg1IG9uIEltYWdlTmV0IDUxMsOXNTEyLiIsMzgxLjAsLE9wZW4gd2VpZ2h0cyAobm9uLWNvbW1lcmNpYWwpLFVuaXRlZCBTdGF0ZXMgb2YgQW1lcmljYSwsLCwsLDIwMjYtMDUtMjUgMTI6MTM6MzcrMDA6MDAsLCwsLCxJbmR1c3RyeSwsLCwsT3BlbiBzb3VyY2UsIlRoZXNlIG1vZGVscyBhcmUgaW50ZW5kZWQgdG8gYmUgdXNlZCBmb3IgcmVzZWFyY2ggcHVycG9zZXMgb25seS4gSW4gcGFydGljdWxhciwgdGhleSBjYW4gYmUgdXNlZCBhcyBhIGJhc2VsaW5lIGZvciBnZW5lcmF0aXZlIG1vZGVsaW5nIHJlc2VhcmNoLCBvciBhcyBhIHN0YXJ0aW5nIHBvaW50IHRvIGJ1aWxkIG9mZiBvZiBmb3Igc3VjaCByZXNlYXJjaC4KVGhlc2UgbW9kZWxzIGFyZSBub3QgaW50ZW5kZWQgdG8gYmUgY29tbWVyY2lhbGx5IGRlcGxveWVkLiBBZGRpdGlvbmFsbHksIHRoZXkgYXJlIG5vdCBpbnRlbmRlZCB0byBiZSB1c2VkIHRvIGNyZWF0ZSBwcm9wYWdhbmRhIG9yIG9mZmVuc2l2ZSBpbWFnZXJ5LgoKcmVwbyBpcyBoZXJlIHdpdGggdHJhaW5pbmcgY29kZSwgTUlUIExpY2Vuc2UKaHR0cHM6Ly9naXRodWIuY29tL29wZW5haS9ndWlkZWQtZGlmZnVzaW9uIiwsMTEyNzQuNDg0MzI2NTQ3MDk1LCxGUDE2LCwsSGFyZHdhcmUsLCwsLFllcwpQcm90VDUtWFhMLEJpb2xvZ3ksIlByb3RlaW5zLFByb3RlaW4gb3IgbnVjbGVvdGlkZSBsYW5ndWFnZSBtb2RlbCAocExNL25MTSksUHJvdGVpbiByZXByZXNlbnRhdGlvbiBsZWFybmluZyIsIlRlY2huaWNhbCBVbml2ZXJzaXR5IG9mIE11bmljaCxNZWQgQUkgVGVjaG5vbG9neSxOVklESUEsT2FrIFJpZGdlIE5hdGlvbmFsIExhYm9yYXRvcnksR29vZ2xlLFNlb3VsIE5hdGlvbmFsIFVuaXZlcnNpdHkiLCJBaG1lZCBFbG5hZ2dhciwgTWljaGFlbCBIZWluemluZ2VyLCAgQ2hyaXN0aWFuIERhbGxhZ28sIEdoYWxpYSBSZWhhd2ksIFl1IFdhbmcsIExsaW9uIEpvbmVzLCBUb20gR2liYnMsIFRhbWFzIEZlaGVyLCBDaHJpc3RvcGggQW5nZXJlciwgTWFydGluIFN0ZWluZWdnZXIsIERlYnNpbmRodSBCaG93bWlrLCBCdXJraGFyZCBSb3N0IiwyMDIxLTA1LTA0LFByb3RUcmFuczogVG93YXJkcyBDcmFja2luZyB0</x:v>
      </x:c>
    </x:row>
    <x:row r="232" ht="18" customHeight="1">
      <x:c r="A232" s="17" t="n">
        <x:v>227</x:v>
      </x:c>
      <x:c r="B232" s="17" t="n">
        <x:v>310</x:v>
      </x:c>
      <x:c r="C232" s="160" t="str">
        <x:v>aGUgTGFuZ3VhZ2Ugb2YgTGlmZeKAmXMgQ29kZSBUaHJvdWdoIFNlbGYtU3VwZXJ2aXNlZCBMZWFybmluZywiaHR0cHM6Ly93d3cuYmlvcnhpdi5vcmcvY29udGVudC8xMC4xMTAxLzIwMjAuMDcuMTIuMTk5NTU0djMgb3IgCmh0dHBzOi8vaWVlZXhwbG9yZS5pZWVlLm9yZy9zdGFtcC9zdGFtcC5qc3A/dHA9JmFybnVtYmVyPTk0NzcwODUiLDM5Ni4wLCwiIiJGb3IgdGhlIHBlci1yZXNpZHVlIHByZWRpY3Rpb25zIHRoZSB0cmFuc2ZlciBvZiB0aGUgbW9zdCBpbmZvcm1hdGl2ZSBlbWJlZGRpbmdzIChQcm90VDUpIGZvciB0aGUgZmlyc3QgdGltZSBvdXRwZXJmb3JtZWQgdGhlIHN0YXRlLW9mLXRoZS1hcnQgd2l0aG91dCB1c2luZyBldm9sdXRpb25hcnkgaW5mb3JtYXRpb24iIgoKVGFibGUgMy4gVGhleSBkb24ndCBjbGFpbSBhYnNvbHV0ZSBTT1RBIG9uIGFueXRoaW5nIC0gbmVhciBTT1RBIHBlcmZvcm1hbmNlIG9uIE5ldzM2NCAobmV3IHRlc3Qgc2V0IGludHJvZHVjZWQgaW4gdGhpcyBwYXBlcikgYW5kIENBU1AxMiIsMTEwMDAwMDAwMDAuMCwic291cmNlOiBodHRwczovL2xhaXIubGlnaHRvbi5haS9ha3Jvbm9taWNvbi8KCmFyY2hpdmVkOiBodHRwczovL2dpdGh1Yi5jb20vbGlnaHRvbmFpL2Frcm9ub21pY29uL3RyZWUvbWFpbi9ha3JvZGIiLDcuMzdlKzIyLCI3LjM3ZTIyIGZyb206CnNvdXJjZTogaHR0cHM6Ly9sYWlyLmxpZ2h0b24uYWkvYWtyb25vbWljb24vCmFyY2hpdmVkOiBodHRwczovL2dpdGh1Yi5jb20vbGlnaHRvbmFpL2Frcm9ub21pY29uL2Jsb2IvbWFpbi9ha3JvZGIvVGVjaG5pY2FsJTIwVW5pdmVyc2l0eSUyMG9mJTIwTXVuaWNoL1Byb3RUNS1YWEwuanNvbgoKMy43RSsyMiBmcm9tIFRhYmxlIDkgaHR0cHM6Ly93d3cuYmlvcnhpdi5vcmcvY29udGVudC8xMC4xMTAxLzIwMjMuMDcuMDUuNTQ3NDk2djEKCk1hbnVhbCBjYWxjdWxhdGlvbjogZm9yd2FyZCBwYXNzZXMgb24gNTEyICogKDQwOTYqOTIwayArIDIwNDgqMzQzaykgPSAyLjNUIHRva2VucwpCYWNrd2FyZCBwYXNzZXMgb24gMTUlIG9mIHRob3NlLCAyLjNUICogMC4xNSA9IDM0M0IgdG9rZW5zLgpUb3RhbCBGTE9QczogKDIgKiAxMUIgKiAyLjNUKSArICg0ICogMTFCICogMzQzQikgPSA2LjU3ZTIyIiw2MTA1MDAwMDAwMCwiVGFibGUgMi4gUHJvdFQ1LVhYTCB1c2VzIEJGRDEwMCBhbmQgVW5pUmVmNTAsIHdoaWNoIHN1bSB0byA0MDcgYmlsbGlvbiBhbWlubyBhY2lkcy4iLCwsR29vZ2xlIFRQVSB2MyxTZWxmLXN1cGVydmlzZWQgbGVhcm5pbmcsQ29uZmlkZW50LCJDb21wdXRhdGlvbmFsIGJpb2xvZ3kgYW5kIGJpb2luZm9ybWF0aWNzIHByb3ZpZGUgdmFzdCBkYXRhIGdvbGQtbWluZXMgZnJvbSBwcm90ZWluIHNlcXVlbmNlcywgaWRlYWwgZm9yIExhbmd1YWdlIE1vZGVscyB0YWtlbiBmcm9tIE5MUC4gVGhlc2UgTE1zIHJlYWNoIGZvciBuZXcgcHJlZGljdGlvbiBmcm9udGllcnMgYXQgbG93IGluZmVyZW5jZSBjb3N0cy4gSGVyZSwgd2UgdHJhaW5lZCB0d28gYXV0by1yZWdyZXNzaXZlIG1vZGVscyAoVHJhbnNmb3JtZXItWEwsIFhMTmV0KSBhbmQgZm91ciBhdXRvLWVuY29kZXIgbW9kZWxzIChCRVJULCBBbGJlcnQsIEVsZWN0cmEsIFQ1KSBvbiBkYXRhIGZyb20gVW5pUmVmIGFuZCBCRkQgY29udGFpbmluZyB1cCB0byAzOTMgYmlsbGlvbiBhbWlubyBhY2lkcy4gVGhlIExNcyB3ZXJlIHRyYWluZWQgb24gdGhlIFN1bW1pdCBzdXBlcmNvbXB1dGVyIHVzaW5nIDU2MTYgR1BVcyBhbmQgVFBVIFBvZCB1cC10byAxMDI0IGNvcmVzLiBEaW1lbnNpb25hbGl0eSByZWR1Y3Rpb24gcmV2ZWFsZWQgdGhhdCB0aGUgcmF3IHByb3RlaW4gTE0tZW1iZWRkaW5ncyBmcm9tIHVubGFiZWxlZCBkYXRhIGNhcHR1cmVkIHNvbWUgYmlvcGh5c2ljYWwgZmVhdHVyZXMgb2YgcHJvdGVpbiBzZXF1ZW5jZXMuIFdlIHZhbGlkYXRlZCB0aGUgYWR2YW50YWdlIG9mIHVzaW5nIHRoZSBlbWJlZGRpbmdzIGFzIGV4Y2x1c2l2ZSBpbnB1dCBmb3Igc2V2ZXJhbCBzdWJzZXF1ZW50IHRhc2tzLiBUaGUgZmlyc3Qgd2FzIGEgcGVyLXJlc2lkdWUgcHJlZGljdGlvbiBvZiBwcm90ZWluIHNlY29uZGFyeSBzdHJ1Y3R1cmUgKDMtc3RhdGUgYWNjdXJhY3kgUTM9ODElLTg3JSk7IHRoZSBzZWNvbmQgd2VyZSBwZXItcHJvdGVpbiBwcmVkaWN0aW9ucyBvZiBwcm90ZWluIHN1Yi1jZWxsdWxhciBsb2NhbGl6YXRpb24gKHRlbi1zdGF0ZSBhY2N1cmFjeTogUTEwPTgxJSkgYW5kIG1lbWJyYW5lIHZzLiB3YXRlci1zb2x1YmxlICgyLXN0YXRlIGFjY3VyYWN5IFEyPTkxJSkuIEZvciB0aGUgcGVyLXJlc2lkdWUgcHJlZGljdGlvbnMgdGhlIHRyYW5zZmVyIG9mIHRoZSBtb3N0IGluZm9ybWF0aXZlIGVtYmVkZGluZ3MgKFByb3RUNSkgZm9yIHRoZSBmaXJzdCB0aW1lIG91dHBlcmZvcm1lZCB0aGUgc3RhdGUtb2YtdGhlLWFydCB3aXRob3V0IHVzaW5nIGV2b2x1dGlvbmFyeSBpbmZvcm1hdGlvbiB0aGVyZWJ5IGJ5cGFzc2luZyBleHBlbnNpdmUgZGF0YWJhc2Ugc2VhcmNoZXMuIFRha2VuIHRvZ2V0aGVyLCB0aGUgcmVzdWx0cyBpbXBsaWVkIHRoYXQgcHJvdGVpbiBMTXMgbGVhcm5lZCBzb21lIG9mIHRoZSBncmFtbWFyIG9mIHRoZSBsYW5ndWFnZSBvZiBsaWZlLiBUbyBmYWNpbGl0YXRlIGZ1dHVyZSB3b3JrLCB3ZSByZWxlYXNlZCBvdXIgbW9kZWxzIGF0IGh0dHBzOi8vZ2l0aHViLmNvbS9hZ2VtYWdpY2lhbi9Qcm90VHJhbnMuIiwsLE9wZW4gd2VpZ2h0cyAodW5yZXN0cmljdGVkKSwiR2VybWFueSxDaGluYSxVbml0ZWQgU3RhdGVzIG9mIEFtZXJpY2EsVW5pdGVkIFN0YXRlcyBvZiBBbWVyaWNhLFVuaXRlZCBTdGF0ZXMgb2YgQW1lcmljYSxLb3JlYSAoUmVwdWJsaWMgb2YpIiwsLCw1MTIuMCwsMjAyNS0xMS0yOCAxMTo1Mzo0NCswMDowMCwsLCwsLCJBY2FkZW1pYSxJbmR1c3RyeSxHb3Zlcm5tZW50LEluZHVzdHJ5LEFjYWRlbWlhIiwsLCwsVW5yZWxlYXNlZCwiTGljZW5zZWQgdW5kZXIgdGhlIEFjYWRlbWljIEZyZWUgTGljZW5zZSB2ZXJzaW9uIDMuMAoKVGhlIFByb3RUcmFucyBwcm9qZWN0IGlzIGEgb3BlbiBzb3VyY2UgcHJvamVjdCBzdXBwb3J0ZWQgYnkgdmFyaW91cyBwYXJ0bmVyIGNvbXBhbmllcyBhbmQgcmVzZWFyY2ggaW5zdGl0dXRpb25zLiBXZSBhcmUgY29tbWl0dGVkIHRvIHNoYXJlIGFsbCBvdXIgcHJlLXRyYWluZWQgbW9kZWxzIGFuZCBrbm93bGVkZ2UuIApodHRwczovL2dpdGh1Yi5jb20vYWdlbWFnaWNpYW4vUHJvdFRyYW5zIiwsODU3MDEuMjYyNTY0NDExMTgsLEZQMzIsLDQ2NjUyOS43NTk5MzYxMTcsIlRoaXJkLXBhcnR5IGVzdGltYXRpb24sT3BlcmF0aW9uIGNvdW50aW5nIiwsLCwsWWVzClByb3RUNS1YWEwtQkZELEJpb2xvZ3ksIlByb3RlaW5zLFByb3RlaW4gb3IgbnVjbGVvdGlkZSBsYW5ndWFnZSBtb2RlbCAocExNL25MTSksUHJvdGVpbiByZXByZXNlbnRhdGlvbiBsZWFybmluZyIsIlRlY2huaWNhbCBVbml2ZXJzaXR5IG9mIE11bmljaCxNZWQgQUkgVGVjaG5vbG9neSxOVklESUEsT2FrIFJpZGdlIE5hdGlvbmFsIExhYm9yYXRvcnksR29vZ2xlLFNlb3VsIE5hdGlvbmFsIFVuaXZlcnNpdHkiLCJBaG1lZCBFbG5hZ2dhciwgTWljaGFlbCBIZWluemluZ2VyLCAgQ2hyaXN0aWFuIERhbGxhZ28sIEdoYWxpYSBSZWhhd2ksIFl1IFdhbmcsIExsaW9uIEpvbmVzLCBUb20gR2liYnMsIFRhbWFzIEZlaGVyLCBDaHJpc3RvcGggQW5nZXJlciwgTWFydGluIFN0ZWluZWdnZXIsIERlYnNpbmRodSBCaG93bWlrLCBCdXJraGFyZCBSb3N0IiwyMDIxLTA1LTA0LFByb3RUcmFuczpUb3dhcmRzIENyYWNraW5nIHRoZSBMYW5ndWFnZSBvZiBMaWZlJ3MgQ29kZSBUaHJvdWdoIFNlbGYtU3VwZXJ2aXNlZCBMZWFybmluZywiaHR0cHM6Ly93d3cuYmlvcnhpdi5vcmcvY29udGVudC8xMC4xMTAxLzIwMjAuMDcuMTIuMTk5NTU0djMgb3IgCmh0dHBzOi8vaWVlZXhwbG9yZS5pZWVlLm9yZy9zdGFtcC9zdGFtcC5qc3A/dHA9JmFybnVtYmVyPTk0NzcwODUiLCwsIiIiRm9yIHRoZSBwZXItcmVzaWR1ZSBwcmVkaWN0aW9ucyB0aGUgdHJhbnNmZXIgb2YgdGhlIG1vc3QgaW5mb3JtYXRpdmUgZW1iZWRkaW5ncyAoUHJvdFQ1KSBmb3IgdGhlIGZpcnN0IHRpbWUgb3V0cGVyZm9ybWVkIHRoZSBzdGF0ZS1vZi10aGUtYXJ0IHdpdGhvdXQgdXNpbmcgZXZvbHV0aW9uYXJ5IGluZm9ybWF0aW9uIHRoZXJlYnkgYnlwYXNzaW5nIGV4cGVuc2l2ZSBkYXRhYmFzZSBzZWFyY2hlcy4iIiIsMTEwMDAwMDAwMDAuMCxUYWJsZSAyLDMuN2UrMjIsIkZMT1AgPSAxMUIqMiooOTIwayo1MTIqNDA5NikgKyAgMTFCKjQqKDkyMGsqNTEyKjQwOTYpLCA5MjBrIHN0ZXBzIHVzaW5nIHNlcSBsZW5ndGggNTEyIGJhdGNoIHNpemUgNDA5NiwgIiwzOTMwMDAwMDAwMDAsIlRhYmxlIDE6IDIxMjJNIHByb3RlaW5zLCAzOTNCIGFtaW5vIGFjaWRzLCA1NzIgR0IiLCwsR29vZ2xlIFRQVSB2MyxTZWxmLXN1cGVydmlzZWQgbGVhcm5pbmcsQ29uZmlkZW50LCJDb21wdXRhdGlvbmFsIGJpb2xvZ3kgYW5kIGJpb2luZm9ybWF0aWNzIHByb3ZpZGUgdmFzdCBkYXRhIGdvbGQtbWluZXMgZnJvbSBwcm90ZWluIHNlcXVlbmNlcywgaWRlYWwgZm9yIExhbmd1YWdlIE1vZGVscyB0YWtlbiBmcm9tIE5MUC4gVGhlc2UgTE1zIHJlYWNoIGZvciBuZXcgcHJlZGljdGlvbiBmcm9udGllcnMgYXQgbG93IGluZmVyZW5jZSBjb3N0cy4gSGVyZSwgd2UgdHJhaW5lZCB0d28gYXV0by1yZWdyZXNzaXZlIG1vZGVscyAoVHJhbnNmb3JtZXItWEwsIFhMTmV0KSBhbmQgZm91ciBhdXRvLWVuY29kZXIgbW9kZWxzIChCRVJULCBBbGJlcnQsIEVsZWN0cmEsIFQ1KSBvbiBkYXRhIGZyb20gVW5pUmVmIGFuZCBCRkQgY29udGFpbmluZyB1cCB0byAzOTMgYmlsbGlvbiBhbWlubyBhY2lkcy4gVGhlIExNcyB3ZXJlIHRyYWluZWQgb24gdGhlIFN1bW1pdCBzdXBlcmNvbXB1dGVyIHVzaW5nIDU2MTYgR1BVcyBhbmQgVFBVIFBvZCB1cC10byAxMDI0IGNvcmVzLgoKRGltZW5zaW9uYWxpdHkgcmVkdWN0aW9uIHJldmVhbGVkIHRoYXQgdGhlIHJhdyBwcm90ZWluIExNLWVtYmVkZGluZ3MgZnJvbSB1bmxhYmVsZWQgZGF0YSBjYXB0dXJlZCBzb21lIGJpb3BoeXNpY2FsIGZlYXR1cmVzIG9mIHByb3RlaW4gc2VxdWVuY2VzLiBXZSB2YWxpZGF0ZWQgdGhlIGFkdmFudGFnZSBvZiB1c2luZyB0aGUgZW1iZWRkaW5ncyBhcyBleGNsdXNpdmUgaW5wdXQgZm9yIHNldmVyYWwgc3Vic2VxdWVudCB0YXNrcy4gVGhlIGZpcnN0IHdhcyBhIHBlci1yZXNpZHVlIHByZWRpY3Rpb24gb2YgcHJvdGVpbiBzZWNvbmRhcnkgc3RydWN0dXJlICgzLXN0YXRlIGFjY3VyYWN5IFEzPTgxJS04NyUpOyB0aGUgc2Vjb25kIHdlcmUgcGVyLXByb3RlaW4gcHJlZGljdGlvbnMgb2YgcHJvdGVpbiBzdWItY2VsbHVsYXIgbG9jYWxpemF0aW9uICh0ZW4tc3RhdGUgYWNjdXJhY3k6IFExMD04MSUpIGFuZCBtZW1icmFuZSB2cy4gd2F0ZXItc29sdWJsZSAoMi1zdGF0ZSBhY2N1cmFjeSBRMj05MSUpLiBGb3IgdGhlIHBlci1yZXNpZHVlIHByZWRpY3Rpb25zIHRoZSB0cmFuc2ZlciBvZiB0aGUgbW9zdCBpbmZvcm1hdGl2ZSBlbWJlZGRpbmdzIChQcm90VDUpIGZvciB0aGUgZmlyc3QgdGltZSBvdXRwZXJmb3JtZWQgdGhlIHN0YXRlLW9mLXRoZS1hcnQgd2l0aG91dCB1c2luZyBldm9sdXRpb25hcnkgaW5mb3JtYXRpb24gdGhlcmVieSBieXBhc3NpbmcgZXhwZW5zaXZlIGRhdGFiYXNlIHNlYXJjaGVzLiBUYWtlbiB0b2dldGhlciwgdGhlIHJlc3VsdHMgaW1wbGllZCB0aGF0IHByb3RlaW4gTE1zIGxlYXJuZWQgc29tZSBvZiB0aGUgZ3JhbW1hciBvZiB0aGUgbGFuZ3VhZ2Ugb2YgbGlmZS4gVG8gZmFjaWxpdGF0ZSBmdXR1cmUgd29yaywgd2UgcmVsZWFzZWQgb3VyIG1vZGVscyBhdCBodHRwczovL2dpdGh1Yi5jb20vYWdlbWFnaWNpYW4vUHJvdFRyYW5zLiIsNS4wLCxPcGVuIHdlaWdodHMgKHVucmVzdHJpY3RlZCksIkdlcm1hbnksQ2hpbmEsVW5pdGVkIFN0YXRlcyBvZiBBbWVyaWNhLFVuaXRlZCBTdGF0ZXMgb2YgQW1lcmljYSxVbml0ZWQgU3RhdGVzIG9mIEFtZXJpY2EsS29yZWEgKFJlcHVibGljIG9mKSIsLCwsNTEyLjAsLDIwMjUtMTEtMjggMTE6NTM6NDQrMDA6MDAsLCwsLCwiQWNhZGVtaWEsSW5kdXN0cnksR292ZXJubWVudCxJbmR1c3RyeSxBY2FkZW1pYSIsLCwsLFVucmVsZWFzZWQsIkxpY2Vuc2VkIHVuZGVyIHRoZSBBY2FkZW1pYyBGcmVlIExpY2Vuc2UgdmVyc2lvbiAzLjAKClRoZSBQcm90VHJhbnMgcHJvamVjdCBpcyBhIG9wZW4gc291cmNlIHByb2plY3Qgc3VwcG9ydGVkIGJ5IHZhcmlvdXMgcGFydG5lciBjb21wYW5pZXMgYW5kIHJlc2VhcmNoIGluc3RpdHV0aW9ucy4gV2UgYXJlIGNvbW1pdHRlZCB0byBzaGFyZSBhbGwgb3VyIHByZS10cmFpbmVkIG1vZGVscyBhbmQga25vd2xlZGdlLiAKaHR0cHM6Ly9naXRodWIuY29tL2FnZW1hZ2ljaWFuL1Byb3RUcmFucyIsLDQzMDI1LjA1NzE4OTczMTUxLCxGUDMyLCw0NjY1MjkuNzU5OTM2MTE3LE9wZXJhdGlvbiBjb3VudGluZywsLCwsWWVzClByb3RCRVJULUJGRCxCaW9sb2d5LCJQcm90ZWlucyxQcm90ZWluIG9yIG51Y2xlb3RpZGUgbGFuZ3VhZ2UgbW9kZWwgKHBMTS9uTE0pIiwiVGVjaG5pY2FsIFVuaXZlcnNpdHkgb2YgTXVuaWNoLE5WSURJQSxTZW91bCBOYXRpb25hbCBVbml2ZXJzaXR5LEdvb2dsZSxPYWsgUmlkZ2UgTmF0aW9uYWwgTGFib3JhdG9yeSxNZWQgQUkgVGVjaG5vbG9neSIsIkFobWVkIEVsbmFnZ2FyLCBNaWNoYWVsIEhlaW56aW5nZXIsICBDaHJpc3RpYW4gRGFsbGFnbywgR2hhbGlhIFJlaGF3aSwgWXUgV2FuZywgTGxpb24gSm9uZXMsIFRvbSBHaWJicywgVGFtYXMgRmVoZXIsIENocmlzdG9waCBBbmdlcmVyLCBNYXJ0aW4gU3RlaW5lZ2dlciwgIERlYnNpbmRodSBCaG93bWlrLCBCdXJraGFyZCBSb3N0IiwyMDIxLTA1LTA0LFByb3RUcmFuczpUb3dhcmRzIENyYWNraW5nIHRoZSBMYW5ndWFnZSBvZiBMaWZlJ3MgQ29kZSBUaHJvdWdoIFNlbGYtU3VwZXJ2aXNlZCBMZWFybmluZywiaHR0cHM6Ly93d3cuYmlvcnhpdi5vcmcvY29udGVudC8xMC4xMTAxLzIwMjAuMDcuMTIuMTk5NTU0djMgb3IgCmh0dHBzOi8vaWVlZXhwbG9yZS5pZWVlLm9yZy9zdGFtcC9zdGFtcC5qc3A/dHA9JmFybnVtYmVyPTk0NzcwODUiLCxTT1RBIGltcHJvdmVtZW50LCIiIkZvciB0aGUgcGVyLXJlc2lkdWUgcHJlZGljdGlvbnMgdGhlIHRyYW5zZmVyIG9mIHRoZSBtb3N0IGluZm9ybWF0aXZlIGVtYmVkZGluZ3MgKFByb3RUNSkgZm9yIHRoZSBmaXJzdCB0aW1lIG91dHBlcmZvcm1lZCB0aGUgc3RhdGUtb2YtdGhlLWFydCB3aXRob3V0IHVzaW5nIGV2b2x1dGlvbmFyeSBpbmZvcm1hdGlvbiB0aGVyZWJ5IGJ5cGFzc2luZyBleHBlbnNpdmUgZGF0YWJhc2Ugc2VhcmNoZXMuIiIiLDQyMDAwMDAwMC4wLFRhYmxlIDIsMy45ZSsyMiwiRkxPUCA9IDQyME0gKiA2ICogKDgwMGsqNTEyKjMyayArIDIwMGsqMjA0OCo2aykgCjFNIHN0ZXBzIHRvdGFsIHNwbGl0IGludG8gdHdvIHBoYXNlcywgKDEpIDgwMGsgc3RlcHMsIHNlcSBsZW5ndGggNTEyIChiYXRjaCBzaXplIDMyaykgYW5kICgyKSAyMDBrIHN0ZXBzLCBzZXEgbGVuZ3RoIDIwNDggKGJhdGNoIHNpemUgNmspCnNpbmdsZSBUUFUgUG9kIFYzLTEwMjQgKDY0IG5vZGVzIGFuZCAxMDI0IFRQVXMpIGluZm8gZnJvbSBwYXBlciBhbmQgaHR0cHM6Ly9odWdnaW5nZmFjZS5jby9Sb3N0bGFiL3Byb3RfYmVydF9iZmQiLDU4OTUwMDAwMDAwLCIiIlByb3RCRVJULUJGRCAoNDIwTSBwYXJhbWV0ZXJzKSBzYXcgYXJvdW5kIDI3QiBwcm90ZWlucyBkdXJpbmcgcHJlLXRyYWluaW5nIiIgCgpUYWJsZSAxOiBCRkQgaGFzIDIxMjJNIHByb3RlaW5zLCAzOTNCIGFtaW5vIGFjaWRzLCA1NzIgR0IKU3VnZ2VzdHMgYXZlcmFnZSBhbWlubyBhY2lkIGxlbmd0aCBvZiAxODUKCkltcGxpZXMgMjdCICogMTg1ID0gNVQgYW1pbm8gYWNpZHMgc2VlbiBpbiB0cmFpbmluZwoKSG93ZXZlciwgVGFibGUgMiBzdWdnZXN0cyBudW1iZXIgb2YgdG9rZW5zIChhbWlubyBhY2lkcykgc2VlbiBpbiB0cmFpbmluZyB3YXM6Cig1MTIqMzI3NjgqODAwaykgKyAoMjA0OCo2MTQ0KjIwMGspID0gMTUuOVQgYW1pbm8gYWNpZHMgaW4gdHJhaW5pbmcKCkdlb21ldHJpYyBtZWFuID0gOC45VCIsLCJmaWd1cmUgMyBzaG93cyAxOSBob3VycyBwZXIgZXBvY2gsIHRob3VnaCB0aGlzIHdhcyBvbiBhIGRpZmZlcmVudCBHUFUgc2V0dXAgdGhhbiB0aGUgb25lIHVzZWQgZm9yIHRyYWluaW5nLiIsR29vZ2xlIFRQVSB2MyxTZWxmLXN1cGVydmlzZWQgbGVhcm5pbmcsQ29uZmlkZW50LCJDb21wdXRhdGlvbmFsIGJpb2xvZ3kgYW5kIGJpb2luZm9ybWF0aWNzIHByb3ZpZGUgdmFzdCBkYXRhIGdvbGQtbWluZXMgZnJvbSBwcm90ZWluIHNlcXVlbmNlcywgaWRlYWwgZm9yIExhbmd1YWdlIE1vZGVscyB0YWtlbiBmcm9tIE5MUC4gVGhlc2UgTE1zIHJlYWNoIGZvciBuZXcgcHJlZGljdGlvbiBmcm9udGllcnMgYXQgbG93IGluZmVyZW5jZSBjb3N0cy4gSGVyZSwgd2UgdHJhaW5lZCB0d28gYXV0by1yZWdyZXNzaXZlIG1vZGVscyAoVHJhbnNmb3JtZXItWEwsIFhMTmV0KSBhbmQgZm91ciBhdXRvLWVuY29kZXIgbW9kZWxzIChCRVJULCBBbGJlcnQsIEVsZWN0cmEsIFQ1KSBvbiBkYXRhIGZyb20gVW5pUmVmIGFuZCBCRkQgY29udGFpbmluZyB1cCB0byAzOTMgYmlsbGlvbiBhbWlubyBhY2lkcy4gVGhlIExNcyB3ZXJlIHRyYWluZWQgb24gdGhlIFN1bW1pdCBzdXBlcmNvbXB1dGVyIHVzaW5nIDU2MTYgR1BVcyBhbmQgVFBVIFBvZCB1cC10byAxMDI0IGNvcmVzLgoKRGltZW5zaW9uYWxpdHkgcmVkdWN0aW9uIHJldmVhbGVkIHRoYXQgdGhlIHJhdyBwcm90ZWluIExNLWVtYmVkZGluZ3MgZnJvbSB1bmxhYmVsZWQgZGF0YSBjYXB0dXJlZCBzb21lIGJpb3BoeXNpY2FsIGZlYXR1cmVzIG9mIHByb3RlaW4gc2VxdWVuY2VzLiBXZSB2YWxpZGF0ZWQgdGhlIGFkdmFudGFnZSBvZiB1c2luZyB0aGUgZW1iZWRkaW5ncyBhcyBleGNsdXNpdmUgaW5wdXQgZm9yIHNldmVyYWwgc3Vic2VxdWVudCB0YXNrcy4gVGhlIGZpcnN0IHdhcyBhIHBlci1yZXNpZHVlIHByZWRpY3Rpb24gb2YgcHJvdGVpbiBzZWNvbmRhcnkgc3RydWN0dXJlICgzLXN0YXRlIGFjY3VyYWN5IFEzPTgxJS04NyUpOyB0aGUgc2Vjb25kIHdlcmUgcGVyLXByb3RlaW4gcHJlZGljdGlvbnMgb2YgcHJvdGVpbiBzdWItY2VsbHVsYXIgbG9jYWxpemF0aW9uICh0ZW4tc3RhdGUgYWNjdXJhY3k6IFExMD04MSUpIGFuZCBtZW1icmFuZSB2cy4gd2F0ZXItc29sdWJsZSAoMi1zdGF0ZSBhY2N1cmFjeSBRMj05MSUpLiBGb3IgdGhlIHBlci1yZXNpZHVlIHByZWRpY3Rpb25zIHRoZSB0cmFuc2ZlciBvZiB0aGUgbW9zdCBpbmZvcm1hdGl2ZSBlbWJlZGRpbmdzIChQcm90VDUpIGZvciB0aGUgZmlyc3QgdGltZSBvdXRwZXJmb3JtZWQgdGhlIHN0YXRlLW9mLXRoZS1hcnQgd2l0aG91dCB1c2luZyBldm9sdXRpb25hcnkgaW5mb3JtYXRpb24gdGhlcmVieSBieXBhc3NpbmcgZXhwZW5zaXZlIGRhdGFiYXNlIHNlYXJjaGVzLiBUYWtlbiB0b2dldGhlciwgdGhlIHJlc3VsdHMgaW1wbGllZCB0aGF0IHByb3RlaW4gTE1zIGxlYXJuZWQgc29tZSBvZiB0aGUgZ3JhbW1hciBvZiB0aGUgbGFuZ3VhZ2Ugb2YgbGlmZS4gVG8gZmFjaWxpdGF0ZSBmdXR1cmUgd29yaywgd2UgcmVsZWFzZWQgb3VyIG1vZGVscyBhdCBodHRwczovL2dpdGh1Yi5jb20vYWdlbWFnaWNpYW4vUHJvdFRyYW5zLiIsLCxPcGVuIHdlaWdodHMgKHVucmVzdHJpY3RlZCksIkdlcm1hbnksVW5pdGVkIFN0YXRlcyBvZiBBbWVyaWNhLEtvcmVhIChSZXB1YmxpYyBvZiksVW5pdGVkIFN0YXRlcyBvZiBBbWVyaWNhLFVuaXRlZCBTdGF0ZXMgb2YgQW1lcmljYSxDaGluYSIsLCwsMTAyNC4wLCwyMDI1LTExLTI4IDExOjUzOjQ0KzAwOjAwLCwsLCwsIkFjYWRlbWlhLEluZHVzdHJ5LEFjYWRlbWlhLEluZHVzdHJ5LEdvdmVybm1lbnQiLCwsLCxVbnJlbGVhc2VkLCJMaWNlbnNlZCB1bmRlciB0aGUgQWNhZGVtaWMgRnJlZSBMaWNlbnNlIHZlcnNpb24gMy4wCgpUaGUgUHJvdFRyYW5zIHByb2plY3QgaXMgYSBvcGVuIHNvdXJjZSBwcm9qZWN0IHN1cHBvcnRlZCBieSB2YXJpb3VzIHBhcnRuZXIgY29tcGFuaWVzIGFuZCByZXNlYXJjaCBpbnN0aXR1dGlvbnMuIFdlIGFyZSBjb21taXR0ZWQgdG8gc2hhcmUgYWxsIG91ciBwcmUtdHJhaW5lZCBtb2RlbHMgYW5kIGtub3dsZWRnZS4gCmh0dHBzOi8vZ2l0aHViLmNvbS9hZ2VtYWdpY2lhbi9Qcm90VHJhbnMiLCw0NTM1MC43MzU5NTY3NDQwMzYsLEZQMzIsLDkzMzA1OS41MTk4NzIyMzQsT3BlcmF0aW9uIGNvdW50aW5nLCwsLCxZZXMKUHJvdEJFUlQtVW5pUmVmLEJpb2xvZ3ksIlByb3RlaW5zLFByb3RlaW4gb3IgbnVjbGVvdGlkZSBsYW5ndWFnZSBtb2RlbCAocExNL25MTSkiLCJUZWNobmljYWwgVW5pdmVyc2l0eSBvZiBNdW5pY2gsTlZJRElBLFNlb3VsIE5hdGlvbmFsIFVuaXZlcnNpdHksR29vZ2xlLE9hayBSaWRnZSBOYXRpb25hbCBMYWJvcmF0b3J5LE1lZCBBSSBUZWNobm9sb2d5IiwiQWhtZWQgRWxuYWdnYXIsIE1pY2hhZWwgSGVpbnppbmdlciwgIENocmlzdGlhbiBEYWxsYWdvLCBHaGFsaWEgUmVoYXdpLCBZdSBXYW5nLCBMbGlvbiBKb25lcywgVG9tIEdpYmJzLCBUYW1hcyBGZWhlciwgQ2hyaXN0b3BoIEFuZ2VyZXIsIE1hcnRpbiBTdGVpbmVnZ2VyLCAgRGVic2luZGh1IEJob3dtaWssIEJ1cmtoYXJkIFJvc3QiLDIwMjEtMDUtMDQsUHJvdFRyYW5zOlRvd2FyZHMgQ3JhY2tpbmcgdGhlIExhbmd1YWdlIG9mIExpZmUncyBDb2RlIFRocm91Z2ggU2VsZi1TdXBlcnZpc2VkIExlYXJuaW5nLCJodHRwczovL3d3dy5iaW9yeGl2Lm9yZy9jb250ZW50LzEwLjExMDEvMjAyMC4wNy4xMi4xOTk1NTR2MyBvciAKaHR0cHM6Ly9pZWVleHBsb3JlLmllZWUub3JnL3N0YW1wL3N0YW1wLmpzcD90cD0mYXJudW1iZXI9OTQ3NzA4NSIsNS4wLCwsNDIwMDAwMDAwLjAsVGFibGUgMiw3LjI3ZSsyMSwiVGFibGUgMiwgdHdvIHN0YWdlcyB3aXRoIGRpZmZlcmVudCBzZXF1ZW5jZSBsZW5ndGhzClN0YWdlIDE6IDMwMGsgc3RlcHMsIHNlcXVlbmNlIGxlbmd0aCA1MTIsIGJhdGNoIHNpemUgMTUzNjAKU3RhZ2UgMjogMTAwayBzdGVwcywgc2VxdWVuY2UgbGVuZ3RoIDIwNDgsIGJhdGNoIHNpemUgMjU2MAoKNk5EIGZvcm11bGEKU3RhZ2UgMTogNiozMDAwMDAqMTUzNjAqNTEyKjQyMDAwMDAwMD01Ljk0NTQyNTllKzIxClN0YWdlIDI6IDYqMTAwMDAwKjI1NjAqMjA0OCo0MjAwMDAwMDA9MS4zMjEyMDU4ZSsyMQpUb3RhbDogNy4yNjY2MzE3ZSsyMSIsLCwsLEdvb2dsZSBUUFUgdjMsLENvbmZpZGVudCwsLCwsIkdlcm1hbnksVW5pdGVkIFN0YXRlcyBvZiBBbWVyaWNhLEtvcmVhIChSZXB1YmxpYyBvZiksVW5pdGVkIFN0YXRlcyBvZiBBbWVyaWNhLFVuaXRlZCBTdGF0ZXMgb2YgQW1lcmljYSxDaGluYSIsLCwsNTEyLjAsLDIwMjUtMTEtMjggMTE6NTM6NDQrMDA6MDAsLCwsLCwiQWNhZGVtaWEsSW5kdXN0cnksQWNhZGVtaWEsSW5kdXN0cnksR292ZXJubWVudCIsLCwsLCwsLCwsLCw0NjY1MjkuNzU5OTM2MTE3LCwsLCwsClByb3RUNS1YTC1VNTAsQmlvbG9neSwiUHJvdGVpbnMsUHJvdGVpbiBvciBudWNsZW90aWRlIGxhbmd1YWdlIG1vZGVsIChwTE0vbkxNKSxQcm90ZWluIGNvbnRhY3QgYW5kIGRpc3RhbmNlIHByZWRpY3Rpb24iLCJUZWNobmljYWwgVW5pdmVyc2l0eSBvZiBNdW5pY2gsTWVkIEFJIFRlY2hub2xvZ3ksTlZJRElBLE9hayBSaWRnZSBOYXRpb25hbCBMYWJvcmF0b3J5LEdvb2dsZSxTZW91bCBOYXRpb25hbCBVbml2ZXJzaXR5IiwiQWhtZWQgRWxuYWdnYXIsIE1pY2hhZWwgSGVpbnppbmdlciwgIENocmlzdGlhbiBEYWxsYWdvLCBHaGFsaWEgUmVoYXdpLCBZdSBXYW5nLCBMbGlvbiBKb25lcywgVG9tIEdpYmJzLCBUYW1hcyBGZWhlciwgQ2hyaXN0b3BoIEFuZ2VyZXIsIE1hcnRpbiBTdGVpbmVnZ2VyLCBEZWJzaW5kaHUgQmhvd21paywgQnVya2hhcmQgUm9zdCIsMjAyMS0wNS0wNCxQcm90VHJhbnM6IFRvd2FyZHMgQ3JhY2tpbmcgdGhlIExhbmd1YWdlIG9mIExpZmXigJlzIENvZGUgVGhyb3VnaCBTZWxmLVN1cGVydmlzZWQgTGVhcm5pbmcsaHR0cHM6Ly93d3cuYmlvcnhpdi5vcmcvY29udGVudC8xMC4xMTAxLzIwMjAuMDcuMTIuMTk5NTU0djMuZnVsbC5wZGYsLCJIaWdobHkgY2l0ZWQsU09UQSBpbXByb3ZlbWVudCIsIlRhYmxlIDMKCiIiRm9yIHRoZSBwZXItcmVzaWR1ZSBwcmVkaWN0aW9ucyB0aGUgdHJhbnNmZXIgb2YgdGhlIG1vc3QgaW5mb3JtYXRpdmUgZW1iZWRkaW5ncyAoUHJvdFQ1KSBmb3IgdGhlIGZpcnN0IHRpbWUgb3V0cGVyZm9ybWVkIHRoZSBzdGF0ZS1vZi10aGUtYXJ0IHdpdGhvdXQgdXNpbmcgZXZvbHV0aW9uYXJ5IGluZm9ybWF0aW9uIiIKCiBTT1RBIHBlcmZvcm1hbmNlIG9uIE5ldzM2NCAobmV3IHRlc3Qgc2V0IGludHJvZHVjZWQgaW4gdGhpcyBwYXBlcikiLDMwMDAwMDAwMDAuMCxUYWJsZSAyLDEuODcwNDQ5ODY4OGUrMjIsIjk5MUsgc3RlcHMsIDIwNDggYmF0Y2gsIDUxMiBzZXF1ZW5jZSBsZW5ndGggKFRhYmxlIDIpCgpUb3RhbCB0b2tlbnM6IDk5MUsqMjA0OCo1MTI9MTAzOTEzODgxNjAwMAoKRkxPUDogNioxMDM5MTM4ODE2MDAwKjMwMDAwMDAwMDA9MTg3MDQ0OTg2ODgwMDAwMDAwMDAwMDAiLDE5NTgyMzcxMzc1LCwsLCwsQ29uZmlkZW50LCJDb21wdXRhdGlvbmFsIGJpb2xvZ3kgYW5kIGJpb2luZm9ybWF0aWNzIHByb3ZpZGUgdmFzdCBkYXRhIGdvbGQtbWluZXMgZnJvbSBwcm90ZWluIHNlcXVlbmNlcywgaWRlYWwgZm9yIExhbmd1YWdlIE1vZGVscyB0YWtlbiBmcm9tIE5MUC4gVGhlc2UgTE1zIHJlYWNoIGZvciBuZXcgcHJlZGljdGlvbiBmcm9udGllcnMgYXQgbG93IGluZmVyZW5jZSBjb3N0cy4gSGVyZSwgd2UgdHJhaW5lZCB0d28gYXV0by1yZWdyZXNzaXZlIG1vZGVscyAoVHJhbnNmb3JtZXItWEwsIFhMTmV0KSBhbmQgZm91ciBhdXRvLWVuY29kZXIgbW9kZWxzIChCRVJULCBBbGJlcnQsIEVsZWN0cmEsIFQ1KSBvbiBkYXRhIGZyb20gVW5pUmVmIGFuZCBCRkQgY29udGFpbmluZyB1cCB0byAzOTMgYmlsbGlvbiBhbWlubyBhY2lkcy4gVGhlIExNcyB3ZXJlIHRyYWluZWQgb24gdGhlIFN1bW1pdCBzdXBlcmNvbXB1dGVyIHVzaW5nIDU2MTYgR1BVcyBhbmQgVFBVIFBvZCB1cC10byAxMDI0IGNvcmVzLiBEaW1lbnNpb25hbGl0eSByZWR1Y3Rpb24gcmV2ZWFsZWQgdGhhdCB0aGUgcmF3IHByb3RlaW4gTE0tZW1iZWRkaW5ncyBmcm9tIHVubGFiZWxlZCBkYXRhIGNhcHR1cmVkIHNvbWUgYmlvcGh5c2ljYWwgZmVhdHVyZXMgb2YgcHJvdGVpbiBzZXF1ZW5jZXMuIFdlIHZhbGlkYXRlZCB0aGUgYWR2YW50YWdlIG9mIHVzaW5nIHRoZSBlbWJlZGRpbmdzIGFzIGV4Y2x1c2l2ZSBpbnB1dCBmb3Igc2V2ZXJhbCBzdWJzZXF1ZW50IHRhc2tzLiBUaGUgZmlyc3Qgd2FzIGEgcGVyLXJlc2lkdWUgcHJlZGljdGlvbiBvZiBwcm90ZWluIHNlY29uZGFyeSBzdHJ1Y3R1cmUgKDMtc3RhdGUgYWNjdXJhY3kgUTM9ODElLTg3JSk7IHRoZSBzZWNvbmQgd2VyZSBwZXItcHJvdGVpbiBwcmVkaWN0aW9ucyBvZiBwcm90ZWluIHN1Yi1jZWxsdWxhciBsb2NhbGl6YXRpb24gKHRlbi1zdGF0ZSBhY2N1cmFjeTogUTEwPTgxJSkgYW5kIG1lbWJyYW5lIHZzLiB3YXRlci1zb2x1YmxlICgyLXN0YXRlIGFjY3VyYWN5IFEyPTkxJSkuIEZvciB0aGUgcGVyLXJlc2lkdWUgcHJlZGljdGlvbnMgdGhlIHRyYW5zZmVyIG9mIHRoZSBtb3N0IGluZm9ybWF0aXZlIGVtYmVkZGluZ3MgKFByb3RUNSkgZm9yIHRoZSBmaXJzdCB0aW1lIG91dHBlcmZvcm1lZCB0aGUgc3RhdGUtb2YtdGhlLWFydCB3aXRob3V0IHVzaW5nIGV2b2x1dGlvbmFyeSBpbmZvcm1hdGlvbiB0aGVyZWJ5IGJ5cGFzc2luZyBleHBlbnNpdmUgZGF0YWJhc2Ugc2VhcmNoZXMuIFRha2VuIHRvZ2V0aGVyLCB0aGUgcmVzdWx0cyBpbXBsaWVkIHRoYXQgcHJvdGVpbiBMTXMgbGVhcm5lZCBzb21lIG9mIHRoZSBncmFtbWFyIG9mIHRoZSBsYW5ndWFnZSBvZiBsaWZlLiBUbyBmYWNpbGl0YXRlIGZ1dHVyZSB3b3JrLCB3ZSByZWxlYXNlZCBvdXIgbW9kZWxzIGF0IGh0dHBzOi8vZ2l0aHViLmNvbS9hZ2VtYWdpY2lhbi9Qcm90VHJhbnMuIiwsLE9wZW4gd2VpZ2h0cyAobm9uLWNvbW1lcmNpYWwpLCJHZXJtYW55LENoaW5hLFVuaXRlZCBTdGF0ZXMgb2YgQW1lcmljYSxVbml0ZWQgU3RhdGVzIG9mIEFtZXJpY2EsVW5pdGVkIFN0YXRlcyBvZiBBbWVyaWNhLEtvcmVhIChSZXB1YmxpYyBvZikiLCwsLDI1Ni4wLCwyMDI1LTExLTI4IDExOjUzOjQ0KzAwOjAwLCwsLCwsIkFjYWRlbWlhLEluZHVzdHJ5LEdvdmVybm1lbnQsSW5kdXN0cnksQWNhZGVtaWEiLCwsLCxVbnJlbGVhc2VkLCJBY2FkZW1pYyBGcmVlIExpY2Vuc2UgdjMuMCBMaWNlbnNlCmh0dHBzOi8vaHVnZ2luZ2ZhY2UuY28vUm9zdGxhYi9wcm90X3Q1X3hsX3VuaXJlZjUwCgpJdCBzZWVtcyB0aGF0IHRoZXJlIGlzIG5vIHRyYWluaW5nIGNvZGUgaGVyZSwgb25seSBpbmZlcmVuY2UgYW5kIGZpbmUtdHVuaW5nCmh0dHBzOi8vZ2l0aHViLmNvbS9hZ2VtYWdpY2lhbi9Qcm90VHJhbnMiLCwsLEZQMzIsLCxPcGVyYXRpb24gY291bnRpbmcsUm9zdGxhYiwsLCxZZXMKVHJhbnNmb3JtZXItWEwgKyBTSVMsTGFuZ3VhZ2UsTGFuZ3VhZ2UgbW9kZWxpbmcsSU5SSUEsIlNhZ2FyIFZlcm1hLCBKZWFuLUNocmlzdG9waGUgUGVzcXVldCIsMjAyMS0wNS0wMyxTcGFyc2lmeWluZyBOZXR3b3JrcyB2aWEgU3ViZGlmZmVyZW50aWFsIEluY2x1c2lvbixodHRwOi8vcHJvY2VlZGluZ3MubWxyLnByZXNzL3YxMzkvdmVybWEyMWIvdmVybWEyMWIucGRmLDE1LjAsLCwyNDYwMDAwMDAuMCwiMjQ2TQoiIlRyYW5zZm9ybWVyLVhMIGlzIGEgbGFuZ3VhZ2UgbW9kZWwgd2l0aCAyNDYgbWlsbGlvbiBwYXJhbWV0ZXJzLiIiIiwzLjc4NDg2NTFlKzIwLCJiYXNlIG1vZGVsIHRyYWluaW5nIGNvbXB1dGU6IDMuNzgzMjc3MWUrMjAgRkxPUAogIiwsLCwsLCxTcGVjdWxhdGl2ZSwiU3BhcnNpZnlpbmcgZGVlcCBuZXVyYWwgbmV0d29ya3MgaXMgb2YgcGFyYW1vdW50IGludGVyZXN0IGluIG1hbnkgYXJlYXMsIGVzcGVjaWFsbHkgd2hlbiB0aG9zZSBuZXR3b3JrcyBoYXZlIHRvIGJlIGltcGxlbWVudGVkIG9uIGxvd21lbW9yeSBkZXZpY2VzLiBJbiB0aGlzIGFydGljbGUsIHdlIHByb3Bvc2UgYSBuZXcgZm9ybXVsYXRpb24gb2YgdGhlIHByb2JsZW0gb2YgZ2VuZXJhdGluZyBzcGFyc2Ugd2VpZ2h0cyBmb3IgYSBwcmUtdHJhaW5lZCBuZXVyYWwgbmV0d29yay4gQnkgbGV2ZXJhZ2luZyB0aGUgcHJvcGVydGllcyBvZiBzdGFuZGFyZCBub25saW5lYXIgYWN0aXZhdGlvbiBmdW5jdGlvbnMsIHdlIHNob3cgdGhhdCB0aGUgcHJvYmxlbSBpcyBlcXVpdmFsZW50IHRvIGFuIGFwcHJveGltYXRlIHN1YmRpZmZlcmVudGlhbCBpbmNsdXNpb24gcHJvYmxlbS4gVGhlIGFjY3VyYWN5IG9mIHRoZSBhcHByb3hpbWF0aW9uIGNvbnRyb2xzIHRoZSBzcGFyc2l0eS4gV2Ugc2hvdyB0aGF0IHRoZSBwcm9wb3NlZCBhcHByb2FjaCBpcyB2YWxpZCBmb3IgYSBicm9hZCBjbGFzcyBvZiBhY3RpdmF0aW9uIGZ1bmN0aW9ucyAoUmVMVSwgc2lnbW9pZCwgc29mdG1heCkuIFdlIHByb3Bvc2UgYW4gaXRlcmF0aXZlIG9wdGltaXphdGlvbiBhbGdvcml0aG0gdG8gaW5kdWNlIHNwYXJzaXR5IHdob3NlIGNvbnZlcmdlbmNlIGlzIGd1YXJhbnRlZWQuIEJlY2F1c2Ugb2YgdGhlIGFsZ29yaXRobSBmbGV4aWJpbGl0eSwgdGhlIHNwYXJzaXR5IGNhbiBiZSBlbnN1cmVkIGZyb20gcGFydGlhbCB0cmFpbmluZyBkYXRhIGluIGEgbWluaWJhdGNoIG1hbm5lci4gVG8gZGVtb25zdHJhdGUgdGhlIGVmZmVjdGl2ZW5lc3Mgb2Ygb3VyIG1ldGhvZCwgd2UgcGVyZm9ybSBleHBlcmltZW50cyBvbiB2YXJpb3VzIG5ldHdvcmtzIGluIGRpZmZlcmVudCBhcHBsaWNhdGl2ZSBjb250ZXh0czogaW1hZ2UgY2xhc3NpZmljYXRpb24sIHNwZWVjaCByZWNvZ25pdGlvbiwgbmF0dXJhbCBsYW5ndWFnZSBwcm9jZXNzaW5nLCBhbmQgdGltZS1zZXJpZXMgZm9yZWNhc3RpbmcuIFByb2plY3QgcGFnZTogaHR0cHM6Ly9zYWdhcnZlcm1hLmdpdGh1Yi5pby9jb21wcmVzc2lvbiIsLFRyYW5zZm9ybWVyLVhMICsgU0lTLFVucmVsZWFzZWQsRnJhbmNlLFRyYW5zZm9ybWVyLVhMICgyNTdNKSwsLCwsMjAyNS0xMi0wMSAxNDowNTozNiswMDowMCwsLFRyYW5zZm9ybWVyLVhMICsgU0lTLCwsQWNhZGVtaWEsLCwsLFVucmVsZWFzZWQsLCwsLCwsLENvbXBhcmlzb24gd2l0aCBvdGhlciBtb2RlbHMsLCwsLE5vCkdQVC1KLTZCLExhbmd1YWdlLCJMYW5ndWFnZSBtb2RlbGluZy9nZW5lcmF0aW9uLFF1ZXN0aW9uIGFuc3dlcmluZyxBdXRvbWF0ZWQgdGhlb3JlbSBwcm92aW5nLENvZGUgZ2VuZXJhdGlvbiIsIkVsZXV0aGVyQUksTEFJT04iLCJCZW4gV2FuZywgQXJhbiBLb21hdHN1emFraSIsMjAyMS0wNS0wMSxHUFQtSi02QjogNkIgSkFYLUJhc2VkIFRyYW5zZm9ybWVyLGh0dHBzOi8vYXJhbmtvbWF0c3V6YWtpLndvcmRwcmVzcy5jb20vMjAyMS8wNi8wNC9ncHQtai8sLCwsNjA1MzM4MTM0NC4wLHNvdXJjZTogbW9kZWwgZGV0YWlscyB0YWJsZSBpbiBHaXRIdWIsMS41ZSsyMixzb3VyY2U6IHplcm8gc2hvdCBldmFsdWF0aW9uIHRhYmxlIGluIEdpdEh1Yiw0MDAwMDAwMDAwMDAsIiIiVGhlIG1vZGVsIHdhcyB0cmFpbmVkIG9uIDQwMEIgdG9rZW5zIGZyb20gVGhlIFBpbGUgZGF0YXNldCB3aXRoIDgwMEdCIHRleHQuIiIKCjEgR0IgfiAyMDBNIHdvcmRzIiw4NDAuMCwiIiJHUFQtSiB0cmFpbmluZyB0b29rIHJvdWdobHkgZml2ZSB3ZWVrcyB3aXRoIFRQVSB2My0yNTYuIiIKNSo3KjI0PSIsR29vZ2xlIFRQVSB2MyxTZWxmLXN1cGVydmlzZWQgbGVhcm5pbmcsQ29uZmlkZW50LCJXZSBoYXZlIHJlbGVhc2VkIEdQVC1KLTZCLCA2QiBKQVgtYmFzZWQgKE1lc2gpIFRyYW5zZm9ybWVyIExNIChHaXRodWIpLgpHUFQtSi02QiBwZXJmb3JtcyBuZWFybHkgb24gcGFyIHdpdGggNi43QiBHUFQtMyAob3IgQ3VyaWUpIG9uIHZhcmlvdXMgemVyby1zaG90IGRvd24tc3RyZWFtaW5nIHRhc2tzLgpZb3UgY2FuIHRyeSBvdXQgdGhpcyBDb2xhYiBub3RlYm9vayBvciBmcmVlIHdlYiBkZW1vLgpUaGlzIGxpYnJhcnkgYWxzbyBzZXJ2ZXMgYXMgYW4gZXhhbXBsZSBvZiBtb2RlbCBwYXJhbGxlbGlzbSB3aXRoIHhtYXAgb24gSkFYLiIsMS4wLEdQVC1KLTZCLE9wZW4gd2VpZ2h0cyAodW5yZXN0cmljdGVkKSwiVW5pdGVkIFN0YXRlcyBvZiBBbWVyaWNhLEdlcm1hbnkiLCwsLCwsMjAyNS0xMS0yOCAxMTo1Mzo0NCswMDowMCwsLCwsLCJSZXNlYXJjaCBjb2xsZWN0aXZlLFJlc2VhcmNoIGNvbGxlY3RpdmUiLCwsLCxVbnJlbGVhc2VkLEFwYWNoZSAyLjAuIGZpbmV0dW5lIGJ1dCBub3QgdHJhaW5pbmcgY29kZTogaHR0cHM6Ly9naXRodWIuY29tL2tpbmdvZmxvbHovbWVzaC10cmFuc2Zvcm1lci1qYXg/dGFiPXJlYWRtZS1vdi1maWxlICwsLCIiIkF0IHRoZSA2QiBjb25maWcgb24gYSBUUFUgVjMtMjU2IHBvZCwgR1BULUogYWNoaWV2ZXMgaGlnaCBhYnNvbHV0ZSBlZmZpY2llbmN5LiBUaGUgaGFyZHdhcmUgaGFzIGEgdGhlb3JldGljYWwgbWF4aW11bSBvZiAxMy40UEZMT1BzLCBhbmQgR1BULUogYWNoaWV2ZXMgNS40IFBGTE9QcyBhcyBtZWFzdXJlZCBpbiB0aGUgR1BUMyBwYXBlciAoaWdub3JpbmcgYXR0ZW50aW9uIGNvbXB1dGF0aW9uLCBpZ25vcmluZyBjb21wdXRlLW1lbW9yeSB0cmFkZW9mZnMgbGlrZSBncmFkaWVudCBjaGVja3BvaW50aW5nKS4gV2hlbiB0YWtpbmcgdGhlc2UgYWRkaXRpb25hbCBmYWN0b3JzIGludG8gYWNjb3VudCwgOC4xIFBGTE9Qcywgb3IgYXBwcm94aW1hdGVseSA2MCUgb2YgdGhlIHRoZW9yZXRpY2FsIG1heGltdW0gaXMgdXRpbGl6ZWQuIiIKCk5lZWQgdG8gY2hlY2sgdGhlIEdQVC0zIHBhcGVyIHRvIHZlcmlmeSB0aGUgNS40IG9yIDguMSBQRkxPUFMgdmFsdWVzLgoKSEZVID0gMC42MDAwCiIsLCwsUmVwb3J0ZWQsLCwsMC42LFllcwpWaVQgKyBESU5PLFZpc2lvbixJbWFnZSBjbGFzc2lmaWNhdGlvbiwiSU5SSUEsRmFjZWJvb2sgQUkgUmVzZWFyY2giLCJNYXRoaWxkZSBDYXJvbiwgSHVnbyBUb3V2cm9uLCBJc2hhbiBNaXNyYSwgSGVydsOpIErDqWdvdSwgSnVsaWVuIE1haXJhbCwgUGlvdHIgQm9qYW5vd3NraSwgQXJtYW5kIEpvdWxpbiIsMjAyMS0wNC0yOSxFbWVyZ2luZyBQcm9wZXJ0aWVzIGluIFNlbGYtU3VwZXJ2aXNlZCBWaXNpb24gVHJhbnNmb3JtZXJzLGh0dHBzOi8vYXJ4aXYub3JnL2Ficy8yMTA0LjE0Mjk0LDkwMzcuMCwsLDg1MDAwMDAwLjAsIjg1TSwgdGFibGUgMSIsMi4xZSsyMCwiIiJPdmVyYWxsLCB0cmFpbmluZyBESU5PIHdpdGggVmlzaW9uIFRyYW5zZm9ybWVycwphY2hpZXZlcyA3Ni4xIHRvcC0xIGFjY3VyYWN5IHVzaW5nIHR3byA4LUdQVSBzZXJ2ZXJzIGZvciAzCmRheXMiIgoKR1BVIGlzIFYxMDAKCjE2ICogMTI1IHRlcmFmbG9wcyAqIDMgZGF5cyAqIDAuNCB1dGlsaXphdGlvbgo9IDIuMWUyMAoKSG93ZXZlciwgdGhpcyBpc24ndCB0aGUgYmVzdCByZXN1bHQgaW4gdGhlIHBhcGVyICh3aGljaCBpcyA4MC4xJSB3aXRoIFZpVC1CLzgpLiA3Ni4xJSBpcyB0aGUgcmVzdWx0IGZyb20gVmlULUIvMTYgcGVyIFRhYmxlIDIsIHdoaWNoIG1heSBiZSA1eCBjaGVhcGVyIHRoYW4gVmlULUIvOCBiYXNlZCBvbiBUYWJsZSAxPwoKdXBkOgogIiJUYWJsZSA4OiBUaW1lIGFuZCBtZW1vcnkgcmVxdWlyZW1lbnRzLiBXZSBzaG93IHRvdGFsIHJ1bm5pbmcKdGltZSBhbmQgcGVhayBtZW1vcnkgcGVyIEdQVSAo4oCcbWVtLuKAnSkgd2hlbiBydW5uaW5nIFZpVC1TLzE2CkRJTk8gbW9kZWxzIG9uIHR3byA4LUdQVSBtYWNoaW5lcy4iIgoKMio4KjEyNSB0ZXJhZmxvcHMqNzIuNmgqMzYwMCowLjQ9Mi4wOTA4OGUrMjAiLDEyODAwMDAsLCwsTlZJRElBIFYxMDAsU2VsZi1zdXBlcnZpc2VkIGxlYXJuaW5nLENvbmZpZGVudCwiSW4gdGhpcyBwYXBlciwgd2UgcXVlc3Rpb24gaWYgc2VsZi1zdXBlcnZpc2VkIGxlYXJuaW5nIHByb3ZpZGVzIG5ldyBwcm9wZXJ0aWVzIHRvIFZpc2lvbiBUcmFuc2Zvcm1lciAoVmlUKSB0aGF0IHN0YW5kIG91dCBjb21wYXJlZCB0byBjb252b2x1dGlvbmFsIG5ldHdvcmtzIChjb252bmV0cykuIEJleW9uZCB0aGUgZmFjdCB0aGF0IGFkYXB0aW5nIHNlbGYtc3VwZXJ2aXNlZCBtZXRob2RzIHRvIHRoaXMgYXJjaGl0ZWN0dXJlIHdvcmtzIHBhcnRpY3VsYXJseSB3ZWxsLCB3ZSBtYWtlIHRoZSBmb2xsb3dpbmcgb2JzZXJ2YXRpb25zOiBmaXJzdCwgc2VsZi1zdXBlcnZpc2VkIFZpVCBmZWF0dXJlcyBjb250YWluIGV4cGxpY2l0IGluZm9ybWF0aW9uIGFib3V0IHRoZSBzZW1hbnRpYyBzZWdtZW50YXRpb24gb2YgYW4gaW1hZ2UsIHdoaWNoIGRvZXMgbm90IGVtZXJnZSBhcyBjbGVhcmx5IHdpdGggc3VwZXJ2aXNlZCBWaVRzLCBub3Igd2l0aCBjb252bmV0cy4gU2Vjb25kLCB0aGVzZSBmZWF0dXJlcyBhcmUgYWxzbyBleGNlbGxlbnQgay1OTiBjbGFzc2lmaWVycywgcmVhY2hpbmcgNzguMyUgdG9wLTEgb24gSW1hZ2VOZXQgd2l0aCBhIHNtYWxsIFZpVC4gT3VyIHN0dWR5IGFsc28gdW5kZXJsaW5lcyB0aGUgaW1wb3J0YW5jZSBvZiBtb21lbnR1bSBlbmNvZGVyLCBtdWx0aS1jcm9wIHRyYWluaW5nLCBhbmQgdGhlIHVzZSBvZiBzbWFsbCBwYXRjaGVzIHdpdGggVmlUcy4gV2UgaW1wbGVtZW50IG91ciBmaW5kaW5ncyBpbnRvIGEgc2ltcGxlIHNlbGYtc3VwZXJ2aXNlZCBtZXRob2QsIGNhbGxlZCBESU5PLCB3aGljaCB3ZSBpbnRlcnByZXQgYXMgYSBmb3JtIG9mIHNlbGYtZGlzdGlsbGF0aW9uIHdpdGggbm8gbGFiZWxzLiBXZSBzaG93IHRoZSBzeW5lcmd5IGJldHdlZW4gRElOTyBhbmQgVmlUcyBieSBhY2hpZXZpbmcgODAuMSUgdG9wLTEgb24gSW1hZ2VOZXQgaW4gbGluZWFyIGV2YWx1YXRpb24gd2l0aCBWaVQtQmFzZS4iLDMwMC4wLCxPcGVuIHdlaWdodHMgKHVucmVzdHJpY3RlZCksIkZyYW5jZSxVbml0ZWQgU3RhdGVzIG9mIEFtZXJpY2EsRnJhbmNlIiwsLCwsLDIwMjYtMDUtMjUgMTI6MTM6MzgrMDA6MDAsLCwsLCwiQWNhZGVtaWEsSW5kdXN0cnkiLCwsLCxPcGVuIHNvdXJjZSwibW9kZWxzIGFuZCBjb2RlIGluY2x1ZGluZyB0cmFpbmluZzogaHR0cHM6Ly9naXRodWIuY29tL2ZhY2Vib29rcmVzZWFyY2gvZGlubwoKQXBhY2hlLTIuMCBsaWNlbnNlCiIsLDM4MC4yODQ5MDQ5MDgwMzQ5LCwsLCxIYXJkd2FyZSwsLCwsWWVzClNQQUxNICsga05OLExhbmd1YWdlLExhbmd1YWdlIG1vZGVsaW5nL2dlbmVyYXRpb24sRGVlcE1pbmQsIkRhbmkgWW9nYXRhbWEsIEN5cHJpZW4gZGUgTWFzc29uIGTigJlBdXR1bWUsIExpbmdwZW5nIEtvbmciLDIwMjEtMDQtMjYsQWRhcHRpdmUgU2VtaXBhcmFtZXRyaWMgTGFuZ3VhZ2UgTW9kZWxzLGh0dHBzOi8vZGlyZWN0Lm1pdC5lZHUvdGFjbC9hcnRpY2xlL2RvaS8xMC4xMTYyL3RhY2xfYV8wMDM3MS8xMDA2ODgvQWRhcHRpdmUtU2VtaXBhcmFtZXRyaWMtTGFuZ3VhZ2UtTW9kZWxzLDEwNS4wLCwicGFwZXIgc2F5cyAiIk91ciBpbXBsZW1lbnRhdGlvbiBwcm9kdWNlcyByZXN1bHRzIHRoYXQgYXJlIGluIHRoZSBzYW1lIHJhbmdlIGFzIHN0YXRlLW9mLXRoZS1hcnQgbnVtYmVycywgZGVtb25zdHJhdGluZyB0aGUgc3RyZW5ndGggb2Ygb3VyIGJhc2VsaW5lcyIiIEkgdGhpbmsgdGhpcyBzdWdnZXN0cyBpdCdzIGNsb3NlIHRvLCBidXQgbm90IHJlYWNoaW5nIFNPVEE/IiwsLCwsLCwsLCwsVW5rbm93biwiV2UgcHJlc2VudCBhIGxhbmd1YWdlIG1vZGVsIHRoYXQgY29tYmluZXMgYSBsYXJnZSBwYXJhbWV0cmljIG5ldXJhbCBuZXR3b3JrIChpLmUuLCBhIHRyYW5zZm9ybWVyKSB3aXRoIGEgbm9uLXBhcmFtZXRyaWMgZXBpc29kaWMgbWVtb3J5IGNvbXBvbmVudCBpbiBhbiBpbnRlZ3JhdGVkIGFyY2hpdGVjdHVyZS4gT3VyIG1vZGVsIHVzZXMgZXh0ZW5kZWQgc2hvcnQtdGVybSBjb250ZXh0IGJ5IGNhY2hpbmcgbG9jYWwgaGlkZGVuIHN0YXRlc+KAlHNpbWlsYXIgdG8gdHJhbnNmb3JtZXItWEzigJRhbmQgZ2xvYmFsIGxvbmctdGVybSBtZW1vcnkgYnkgcmV0cmlldmluZyBhIHNldCBvZiBuZWFyZXN0IG5laWdoYm9yIHRva2VucyBhdCBlYWNoIHRpbWVzdGVwLiBXZSBkZXNpZ24gYSBnYXRpbmcgZnVuY3Rpb24gdG8gYWRhcHRpdmVseSBjb21iaW5lIG11bHRpcGxlIGluZm9ybWF0aW9uIHNvdXJjZXMgdG8gbWFrZSBhIHByZWRpY3Rpb24uIFRoaXMgbWVjaGFuaXNtIGFsbG93cyB0aGUgbW9kZWwgdG8gdXNlIGVpdGhlciBsb2NhbCBjb250ZXh0LCBzaG9ydC10ZXJtIG1lbW9yeSwgb3IgbG9uZy10ZXJtIG1lbW9yeSAob3IgYW55IGNvbWJpbmF0aW9uIG9mIHRoZW0pIG9uIGFuIGFkIGhvYyBiYXNpcyBkZXBlbmRpbmcgb24gdGhlIGNvbnRleHQuIEV4cGVyaW1lbnRzIG9uIHdvcmQtYmFzZWQgYW5kIGNoYXJhY3Rlci1iYXNlZCBsYW5ndWFnZSBtb2RlbGluZyBkYXRhc2V0cyBkZW1vbnN0cmF0ZSB0aGUgZWZmaWNhY3kgb2Ygb3VyIHByb3Bvc2VkIG1ldGhvZCBjb21wYXJlZCB0byBzdHJvbmcgYmFzZWxpbmVzLiIsLFNQQUxNICsga05OLFVucmVsZWFzZWQsVW5pdGVkIEtpbmdkb20gb2YgR3JlYXQgQnJpdGFpbiBhbmQgTm9ydGhlcm4gSXJlbGFuZCwsLCwsLDIwMjUtMTEtMjggMTE6NTM6NDQrMDA6MDAsLCxTUEFMTSArIGtOTiwsLEluZHVzdHJ5LCwsLCxVbnJlbGVhc2VkLCwsLCwsLCws</x:v>
      </x:c>
    </x:row>
    <x:row r="233" ht="18" customHeight="1">
      <x:c r="A233" s="17" t="n">
        <x:v>228</x:v>
      </x:c>
      <x:c r="B233" s="17" t="n">
        <x:v>310</x:v>
      </x:c>
      <x:c r="C233" s="160" t="str">
        <x:v>LCwsLE5vClBhbkd1Lc6xLExhbmd1YWdlLCJMYW5ndWFnZSBtb2RlbGluZy9nZW5lcmF0aW9uLFRleHQgc3VtbWFyaXphdGlvbixRdWVzdGlvbiBhbnN3ZXJpbmciLEh1YXdlaSBOb2FoJ3MgQXJrIExhYiwiV2VpIFplbmcsIFhpYW96aGUgUmVuLCBUZW5nIFN1LCBIdWkgV2FuZywgWWkgTGlhb1poaXdlaSBXYW5nWGluIEppYW5nWmhlbnpoYW5nIFlhbmdLYWlzaGVuZyBXYW5nWGlhb2RhIFpoYW5nQ2hlbiBMaVppeWFuIEdvbmdZaWZhbiBZYW9YaW5qaW5nIEh1YW5nSnVuIFdhbmdKaWFuZmVuZyBZdVFpIEd1b1l1ZSBZdVlhbiBaaGFuZ0ppbiBXYW5nSGVuZ3RhbyBUYW9EYXNlbiBZYW5aZXh1YW4gWWlGYW5nIFBlbmdGYW5ncWluZyBKaWFuZ0hhbiBaaGFuZ0xpbmdmZW5nIERlbmdZZWhvbmcgWmhhbmdaaGUgTGluQ2hhbyBaaGFuZ1NoYW9qaWUgWmhhbmdNaW5neXVlIEd1b1NoYW56aGkgR3VHYW9qdW4gRmFuWWFvd2VpIFdhbmdYdWVmZW5nIEppblF1biBMaXVZb25naG9uZyBUaWFuIiwyMDIxLTA0LTI1LFBhbkd1Lc6xOiBMYXJnZS1zY2FsZSBBdXRvcmVncmVzc2l2ZSBQcmV0cmFpbmVkIENoaW5lc2UgTGFuZ3VhZ2UgTW9kZWxzIHdpdGggQXV0by1wYXJhbGxlbCBDb21wdXRhdGlvbixodHRwczovL2FyeGl2Lm9yZy9hYnMvMjEwNC4xMjM2OSwyMzQuMCwsLDIwNzAwMDAwMDAwMC4wLFRhYmxlIDEsNS4xMTJlKzIyLCJGaWd1cmUgOCBkaWdpdGl6ZWQgd2l0aCBodHRwczovL2F1dG9tZXJpcy5pby93cGQvP3Y9NV8yLCB0cmFpbmluZyB0aGUgMjAwQiBtb2RlbCBydW5zIGZvciA0Mi42QiB0b2tlbnMuIDYgKiAyMDBCICogNDIuNkIgPSA1LjExMmUyMgoKRWxzZXdoZXJlLCB0aGUgYWtyb25vbWljb24gbGVhZGVyYm9hcmQgaW5kaWNhdGVzIDUzOCBQRi1kYXlzLCBvciA1LjAzN2UyMiBGTE9Qcy4KaHR0cHM6Ly93ZWIuYXJjaGl2ZS5vcmcvd2ViLzIwMjIwMjExMTE1NzIxL2h0dHBzOi8vbGFpci5saWdodG9uLmFpL2Frcm9ub21pY29uLwoKTm90ZSBob3dldmVyLCB0aGF0IHRoaXMgc2VlbXMgdG8gY29udHJhZGljdCBUYWJsZSA0LCB3aGljaCBhcHBlYXJzIHRvIGluZGljYXRlIHRoYXQgUGFuR3UtzrEgMjAwQiBzYXcgMzE3LjU2OUIgdG9rZW5zLiBJZiB0aGlzIHdlcmUgdGhlIGNhc2UsIHRyYWluaW5nIGNvbXB1dGUgd291bGQgYmUgfiA2ICogMjAwQiAqIDMxNy41NjlCID0gMy44MTFlMjMiLCwiQ29sdW1uIDEgaW4gVGFibGUgNCBzdW1zIHRvIDI1OC41QiB0b2tlbnMuIE5vdGUgaG93ZXZlciB0aGF0ICIiRXBvY2hzIGVsYXBzZWQgd2hlbiB0cmFpbmluZyIiIGZyb20gdGhpcyB0YWJsZSBhcHBlYXJzIHRvIGNvbmZsaWN0IHdpdGggb3RoZXIgc3RhdGVtZW50cyBhYm91dCB0cmFpbmluZywgc28gbXkgY29uZmlkZW5jZSBpbiB0aGUgaW5mbyBoZXJlIGlzIHNvbWV3aGF0IGxvdy4iLCwsSHVhd2VpIEFzY2VuZCA5MTAsU2VsZi1zdXBlcnZpc2VkIGxlYXJuaW5nLExpa2VseSwiTGFyZ2Utc2NhbGUgUHJldHJhaW5lZCBMYW5ndWFnZSBNb2RlbHMgKFBMTXMpIGhhdmUgYmVjb21lIHRoZSBuZXcgcGFyYWRpZ20gZm9yIE5hdHVyYWwgTGFuZ3VhZ2UgUHJvY2Vzc2luZyAoTkxQKS4gUExNcyB3aXRoIGh1bmRyZWRzIG9mIGJpbGxpb25zIHBhcmFtZXRlcnMgc3VjaCBhcyBHUFQtMyBoYXZlIGRlbW9uc3RyYXRlZCBzdHJvbmcgcGVyZm9ybWFuY2VzIG9uIG5hdHVyYWwgbGFuZ3VhZ2UgdW5kZXJzdGFuZGluZyBhbmQgZ2VuZXJhdGlvbiB3aXRoIFx0ZXh0aXR7ZmV3LXNob3QgaW4tY29udGV4dH0gbGVhcm5pbmcuIEluIHRoaXMgd29yaywgd2UgcHJlc2VudCBvdXIgcHJhY3RpY2Ugb24gdHJhaW5pbmcgbGFyZ2Utc2NhbGUgYXV0b3JlZ3Jlc3NpdmUgbGFuZ3VhZ2UgbW9kZWxzIG5hbWVkIFBhbkd1Lc6xLCB3aXRoIHVwIHRvIDIwMCBiaWxsaW9uIHBhcmFtZXRlcnMuIFBhbkd1Lc6xIGlzIGRldmVsb3BlZCB1bmRlciB0aGUgTWluZFNwb3JlIGFuZCB0cmFpbmVkIG9uIGEgY2x1c3RlciBvZiAyMDQ4IEFzY2VuZCA5MTAgQUkgcHJvY2Vzc29ycy4gVGhlIHRyYWluaW5nIHBhcmFsbGVsaXNtIHN0cmF0ZWd5IGlzIGltcGxlbWVudGVkIGJhc2VkIG9uIE1pbmRTcG9yZSBBdXRvLXBhcmFsbGVsLCB3aGljaCBjb21wb3NlcyBmaXZlIHBhcmFsbGVsaXNtIGRpbWVuc2lvbnMgdG8gc2NhbGUgdGhlIHRyYWluaW5nIHRhc2sgdG8gMjA0OCBwcm9jZXNzb3JzIGVmZmljaWVudGx5LCBpbmNsdWRpbmcgZGF0YSBwYXJhbGxlbGlzbSwgb3AtbGV2ZWwgbW9kZWwgcGFyYWxsZWxpc20sIHBpcGVsaW5lIG1vZGVsIHBhcmFsbGVsaXNtLCBvcHRpbWl6ZXIgbW9kZWwgcGFyYWxsZWxpc20gYW5kIHJlbWF0ZXJpYWxpemF0aW9uLiBUbyBlbmhhbmNlIHRoZSBnZW5lcmFsaXphdGlvbiBhYmlsaXR5IG9mIFBhbkd1Lc6xLCB3ZSBjb2xsZWN0IDEuMVRCIGhpZ2gtcXVhbGl0eSBDaGluZXNlIGRhdGEgZnJvbSBhIHdpZGUgcmFuZ2Ugb2YgZG9tYWlucyB0byBwcmV0cmFpbiB0aGUgbW9kZWwuIFdlIGVtcGlyaWNhbGx5IHRlc3QgdGhlIGdlbmVyYXRpb24gYWJpbGl0eSBvZiBQYW5HdS3OsSBpbiB2YXJpb3VzIHNjZW5hcmlvcyBpbmNsdWRpbmcgdGV4dCBzdW1tYXJpemF0aW9uLCBxdWVzdGlvbiBhbnN3ZXJpbmcsIGRpYWxvZ3VlIGdlbmVyYXRpb24sIGV0Yy4gTW9yZW92ZXIsIHdlIGludmVzdGlnYXRlIHRoZSBlZmZlY3Qgb2YgbW9kZWwgc2NhbGVzIG9uIHRoZSBmZXctc2hvdCBwZXJmb3JtYW5jZXMgYWNyb3NzIGEgYnJvYWQgcmFuZ2Ugb2YgQ2hpbmVzZSBOTFAgdGFza3MuIFRoZSBleHBlcmltZW50YWwgcmVzdWx0cyBkZW1vbnN0cmF0ZSB0aGUgc3VwZXJpb3IgY2FwYWJpbGl0aWVzIG9mIFBhbkd1Lc6xIGluIHBlcmZvcm1pbmcgdmFyaW91cyB0YXNrcyB1bmRlciBmZXctc2hvdCBvciB6ZXJvLXNob3Qgc2V0dGluZ3MuIiwxLjAsLFVucmVsZWFzZWQsQ2hpbmEsLCwsMjA0OC4wLCwyMDI1LTEyLTAxIDE0OjA1OjM3KzAwOjAwLCwsLCwiMjYwayBzdGVwcywgIyB0b2tlbnMgbm90IHRvbyBjbGVhciAoRmlndXJlIDggc3VnZ2VzdHMgfjQwQiwgc2VlbXMgdG9vIGxvdywgbWF5YmUgYSB0eXBvPykiLEluZHVzdHJ5LCwsLCwsLCwsLCwsMTI4NTgwNi4zNTI4OTE4NzIyLCJPcGVyYXRpb24gY291bnRpbmcsVGhpcmQtcGFydHkgZXN0aW1hdGlvbiIsLCwsLE5vCkRpZmZRIFRyYW5zZm9ybWVyICgxNkwpLExhbmd1YWdlLExhbmd1YWdlIG1vZGVsaW5nLE1ldGEgQUksIkFsZXhhbmRyZSBEw6lmb3NzZXosIFlvc3NpIEFkaSwgR2FicmllbCBTeW5uYWV2ZSIsMjAyMS0wNC0yMCxEaWZmZXJlbnRpYWJsZSBNb2RlbCBDb21wcmVzc2lvbiB2aWEgUHNldWRvIFF1YW50aXphdGlvbiBOb2lzZSxodHRwczovL2FyeGl2Lm9yZy9hYnMvMjEwNC4wOTk4Nyw2My4wLCwsMjQ3MDAwMDAwLjAsIlRoZXkgYmFzZSB0aGVpciBhcmNoaXRlY3R1cmUgb2ZmIG9mICIiVHJhbnNmb3JtZXIgKEFkYXB0aXZlIElucHV0IEVtYmVkZGluZ3MpIFdUMTAzIiIsIGEgMTYgbGF5ZXIgdHJhbnNmb3JtZXIgd2l0aCAxNiBoZWFkcyBwZXIgTUhBIGxheWVyLCBkX21vZGVsPTEwMjQgYW5kIGRfZmY9NDA5Ni4iLDMuMDJlKzE5LCJUaGUgYXV0aG9ycyBzYXkgdGhleSB0cmFpbiB0aGVpciBiYXNlIG1vZGVsIGZvbGxvd2luZyBCYWV2c2tpICYgQXVsaSAoMjAxOSkuIFRoYXQgcGFwZXIgdHJhaW5lZCBmb3IgMjg2ayBzdGVwcyBpbiBiYXRjaGVzIG9mIDY1LDUzNiB0b2tlbnMuClRoaXMgc3VnZ2VzdHMgdHJhaW5pbmcgdGhlIGJhc2UgbW9kZWwgdG9vayA2ICogMjQ3TSAqIDI4NmsgKiA2NTUzNiA9IDIuNzc4RTE5IEZMT1BzLiAKCkhvd2V2ZXIsIERpZmZRIGludHJvZHVjZXMgc29tZSBhZGRpdGlvbmFsIGNvbXB1dGF0aW9uYWwgb3ZlcmhlYWQgZHVyaW5nIHRyYWluaW5nOiAiIlVzaW5nIERpZmZRIHVzdWFsbHkgaW5jcmVhc2UgdGhlIHRyYWluaW5nIHRpbWUgYnkgc29tZSBhbW91bnQuIE9uIHRoZSBsYW5ndWFnZSBtb2RlbGluZyB0YXNrLCB0aGUgdGltZSBwZXIgYmF0Y2ggd2VudCBmcm9tIDExNW1zIHRvIDEyNW1zLiIiCgpUaGlzIHN1Z2dlc3RzIDEyNS8xMTUgLSAxID0gOC43JSBvdmVyaGVhZCwgcmVsYXRpdmUgdG8gdGhlIGRpcmVjdCBGTE9QcyB1c2VkIHRvIGRvIHZhbmlsbGEgZm9yd2FyZCBhbmQgYmFja3dhcmQgcGFzc2VzIG9uIHRoZSBtb2RlbCB3ZWlnaHRzLgoKMi43NzhFMTkgKiAxMjUgLyAxMTUgPSAzLjAyMGUxOSIsMTAzMDAwMDAwLCJXaWtpVGV4dC0xMDMsIHdoaWNoIGhhcyAxMDNNIHRyYWluaW5nIHRva2VucyIsLCxOVklESUEgVjEwMCxTZWxmLXN1cGVydmlzZWQgbGVhcm5pbmcsQ29uZmlkZW50LCJXZSBwcm9wb3NlIERpZmZRIGEgZGlmZmVyZW50aWFibGUgbWV0aG9kIGZvciBtb2RlbCBjb21wcmVzc2lvbiBmb3IgcXVhbnRpemluZyBtb2RlbCBwYXJhbWV0ZXJzIHdpdGhvdXQgZ3JhZGllbnQgYXBwcm94aW1hdGlvbnMgKGUuZy4sIFN0cmFpZ2h0IFRocm91Z2ggRXN0aW1hdG9yKS4gV2Ugc3VnZ2VzdCBhZGRpbmcgaW5kZXBlbmRlbnQgcHNldWRvIHF1YW50aXphdGlvbiBub2lzZSB0byBtb2RlbCBwYXJhbWV0ZXJzIGR1cmluZyB0cmFpbmluZyB0byBhcHByb3hpbWF0ZSB0aGUgZWZmZWN0IG9mIGEgcXVhbnRpemF0aW9uIG9wZXJhdG9yLiBEaWZmUSBpcyBkaWZmZXJlbnRpYWJsZSBib3RoIHdpdGggcmVzcGVjdCB0byB0aGUgdW5xdWFudGl6ZWQgd2VpZ2h0cyBhbmQgdGhlIG51bWJlciBvZiBiaXRzIHVzZWQuIEdpdmVuIGEgc2luZ2xlIGh5cGVyLXBhcmFtZXRlciBiYWxhbmNpbmcgYmV0d2VlbiB0aGUgcXVhbnRpemVkIG1vZGVsIHNpemUgYW5kIGFjY3VyYWN5LCBEaWZmUSBvcHRpbWl6ZXMgdGhlIG51bWJlciBvZiBiaXRzIHVzZWQgcGVyIGluZGl2aWR1YWwgd2VpZ2h0IG9yIGdyb3VwcyBvZiB3ZWlnaHRzLCBpbiBlbmQtdG8tZW5kIHRyYWluaW5nLiBXZSBleHBlcmltZW50YWxseSB2ZXJpZnkgdGhhdCBvdXIgbWV0aG9kIGlzIGNvbXBldGl0aXZlIHdpdGggU1RFIGJhc2VkIHF1YW50aXphdGlvbiB0ZWNobmlxdWVzIG9uIHNldmVyYWwgYmVuY2htYXJrcyBhbmQgYXJjaGl0ZWN0dXJlcyBmb3IgaW1hZ2UgY2xhc3NpZmljYXRpb24sIGxhbmd1YWdlIG1vZGVsaW5nLCBhbmQgYXVkaW8gc291cmNlIHNlcGFyYXRpb24uIEZvciBpbnN0YW5jZSwgb24gdGhlIEltYWdlTmV0IGRhdGFzZXQsIERpZmZRIGNvbXByZXNzZXMgYSAxMiBsYXllcnMgdHJhbnNmb3JtZXItYmFzZWQgbW9kZWwgYnkgbW9yZSB0aGFuIGEgZmFjdG9yIG9mIDgsIChsb3dlciB0aGFuIDQgYml0cyBwcmVjaXNpb24gcGVyIHdlaWdodCBvbiBhdmVyYWdlKSwgd2l0aCBhIGxvc3Mgb2YgMC4zJSBpbiBtb2RlbCBhY2N1cmFjeS4gQ29kZSBpcyBhdmFpbGFibGUgYXQgdGhpcyBodHRwIFVSTC4iLCxEaWZmUSBUcmFuc2Zvcm1lciAoMTZMKSxVbnJlbGVhc2VkLFVuaXRlZCBTdGF0ZXMgb2YgQW1lcmljYSwsLCwsLDIwMjYtMDUtMjUgMTI6MTM6MzcrMDA6MDAsLCwsLCxJbmR1c3RyeSwsLCwsT3BlbiAobm9uLWNvbW1lcmNpYWwpLHRyYWluaW5nIGNvZGUgKG5vbi1jb21tZXJjaWFsKTogaHR0cHM6Ly9naXRodWIuY29tL2ZhY2Vib29rcmVzZWFyY2gvZGlmZnEvYmxvYi9tYWluL2V4YW1wbGVzL0ZBSVJTRVFfUkVBRE1FLm1kLCwsLCwsLE9wZXJhdGlvbiBjb3VudGluZywsLCwsTm8KUExVRyxMYW5ndWFnZSxMYW5ndWFnZSBtb2RlbGluZy9nZW5lcmF0aW9uLEFsaWJhYmEsLDIwMjEtMDQtMTksLGh0dHBzOi8vbXAud2VpeGluLnFxLmNvbS9zL0RBUW9tSWtEYTUyU2VmLXJ1eUg1cWcsLFNPVEEgaW1wcm92ZW1lbnQsV2FzIGEgU09UQSBpbiBDTFVFIDEuMCBodHRwczovL3d3dy5jbHVlYmVuY2htYXJrcy5jb20vY2xhc3NpZmljYXRpb24xMC5odG1sLDI3MDAwMDAwMDAwLjAsLDMuNTk5NzY5NmUrMjIsMTI4IE52aWRpYSBBMTAwIGZvciAzNSBkYXlzLDYwMDAwMDAwMDAwLCw4NDAuMCwzNSBkYXlzLE5WSURJQSBBMTAwLCxDb25maWRlbnQsIkV4cGVyaWVuY2VBZnRlciB0aGUgR3JlYXQgUmVmaW5pbmcgTW9kZWwsIHRoZSBmaWVsZCBvZiBhcnRpZmljaWFsIGludGVsbGlnZW5jZSBpcyBlbnRlcmluZyB0aGUgZXJhIG9mICIiUmVuZ2luZyBNb2RlbCIiLlNpbmNlIE9wZW5BSSByZWxlYXNlZCB0aGUgdWx0cmEtbGFyZ2Utc2NhbGUgcHJlLXRyYWluaW5nIGxhbmd1YWdlIG1vZGVsIEdQVC0zIGluIHRoZSBFbmdsaXNoIGZpZWxkIGxhc3QgeWVhciwgdGhlIHRyYWluaW5nIHByb2Nlc3Mgb2Ygc2ltaWxhciBtb2RlbHMgaW4gdGhlIENoaW5lc2UgZmllbGQgaGFzIHJlY2VpdmVkIG11Y2ggYXR0ZW50aW9uLlRvZGF5LCB0aGUgQXJpZGFsIE1vcmFsIENvdXJ0IHJlbGVhc2VkIDI3IGJpbGxpb24gcGFyYW1ldGVycywgMVRCICsgdHJhaW5pbmcgZGF0YSwgdGhlIHdvcmxkJ3MgbGFyZ2VzdCBDaGluZXNlIHByZS10cmFpbmluZyBsYW5ndWFnZSBtb2RlbCBQTFVHLCBhbmQgcmVmcmVzaGVkIHRoZSBoaXN0b3JpY2FsIHJlY29yZCBvZiB0aGUgQ0xVRSBjbGFzc2lmaWNhdGlvbiBsaXN0IHdpdGggYSBzY29yZSBvZiA4MC42MTQuCgooYXV0b3RyYW5zbGF0ZSBmcm9tIENoaW5lc2UpIiwsLEhvc3RlZCBhY2Nlc3MgKG5vIEFQSSksQ2hpbmEsLCwsMTI4LjAsLDIwMjUtMTItMTggMDU6MzQ6MDIrMDA6MDAsLCwsLG5vdCBsaXN0ZWQsSW5kdXN0cnksLCwsLFVucmVsZWFzZWQsaHR0cHM6Ly9ubHAuYWxpeXVuLmNvbS9wb3J0YWwjL0JpZ1RleHRfY2hpbmVzZSwsMTA4NjcyLjY5MTM2MzcwMDQyLCwsLDEwMzcwNy45MTY4NTE5OTEwNSxIYXJkd2FyZSwsLCwsTm8KRExSTS0xMlQsUmVjb21tZW5kYXRpb24sUmVjb21tZW5kZXIgc3lzdGVtLCJNZXRhIEFJLENhcm5lZ2llIE1lbGxvbiBVbml2ZXJzaXR5IChDTVUpIiwiRGhlZXZhdHNhIE11ZGlnZXJlLCBZdWNoZW4gSGFvLCBKaWFueXUgSHVhbmcsIFpoaWhhbyBKaWEsIEFuZHJldyBUdWxsb2NoLCBTcmluaXZhcyBTcmlkaGFyYW4sIFhpbmcgTGl1LCBNdXN0YWZhIE96ZGFsLCBKYWRlIE5pZSwgSm9uZ3NvbyBQYXJrLCBMaWFuZyBMdW8sIEppZSBBbXkgWWFuZywgTGVvbiBHYW8sIERteXRybyBJdmNoZW5rbywgQWFydGkgQmFzYW50LCBZdXhpIEh1LCBKaXlhbiBZYW5nLCBFaHNhbiBLLiBBcmRlc3RhbmksIFhpYW9kb25nIFdhbmcsIFJha2VzaCBLb211cmF2ZWxsaSwgQ2hpbmctSHNpYW5nIENodSwgU2VyaGF0IFlpbG1heiwgSHVheXUgTGksIEppeXVhbiBRaWFuLCBaaHVvYm8gRmVuZywgWWluYmluIE1hLCBKdW5qaWUgWWFuZywgRWxsaWUgV2VuLCBIb25nIExpLCBMaW4gWWFuZywgQ2hvbmdsaW4gU3VuLCBXaGl0bmV5IFpoYW8sIERpbWl0cnkgTWVsdHMsIEtyaXNobmEgRGh1bGlwYWxhLCBLUiBLaXNob3JlLCBUeWxlciBHcmFmLCBBc3NhZiBFaXNlbm1hbiwgS2lyYW4gS3VtYXIgTWF0YW0sIEFkaSBHYW5naWRpLCBHdW9xaWFuZyBKZXJyeSBDaGVuLCBNYW5vaiBLcmlzaG5hbiwgQXZpbmFzaCBOYXlhaywgS3Jpc2huYWt1bWFyIE5haXIsIEJoYXJhdGggTXV0aGlhaCwgTWFobW91ZCBraG9yYXNoYWRpLCBQYWxsYWIgQmhhdHRhY2hhcnlhLCBQZXRyIExhcHVraG92LCBNYXhpbSBOYXVtb3YsIEFqaXQgTWF0aGV3cywgTGluIFFpYW8sIE1pa2hhaWwgU21lbHlhbnNraXksIEJpbGwgSmlhLCBWaWpheSBSYW8iLDIwMjEtMDQtMTIsU29mdHdhcmUtSGFyZHdhcmUgQ28tZGVzaWduIGZvciBGYXN0IGFuZCBTY2FsYWJsZSBUcmFpbmluZyBvZiBEZWVwIExlYXJuaW5nIFJlY29tbWVuZGF0aW9uIE1vZGVscyxodHRwczovL2FyeGl2Lm9yZy9hYnMvMjEwNC4wNTE1OCwxOTcuMCwsLDEyMDAwMDAwMDAwMDAwLjAsVGhleSBpbnN0YW50aWF0ZWQgYSAxMlQtcGFyYW1ldGVyIG1vZGVsIHRvIHNob3cgdGhhdCB0aGVpciBoYXJkd2FyZSBzZXR1cCBjYW4gdHJhaW4gaXQgZGVzcGl0ZSB0aGUgaHVnZSBtZW1vcnkgcmVxdWlyZW1lbnRzLiwsTm8gdHJhaW5pbmcgZGV0YWlscyBwcm92aWRlZC4sLE5vIHRyYWluaW5nIGRldGFpbHMgcHJvdmlkZWQuLCxObyB0cmFpbmluZyBkZXRhaWxzIHByb3ZpZGVkLixOVklESUEgQTEwMCwsQ29uZmlkZW50LCJEZWVwIGxlYXJuaW5nIHJlY29tbWVuZGF0aW9uIG1vZGVscyAoRExSTXMpIGFyZSB1c2VkIGFjcm9zcyBtYW55IGJ1c2luZXNzLWNyaXRpY2FsIHNlcnZpY2VzIGF0IEZhY2Vib29rIGFuZCBhcmUgdGhlIHNpbmdsZSBsYXJnZXN0IEFJIGFwcGxpY2F0aW9uIGluIHRlcm1zIG9mIGluZnJhc3RydWN0dXJlIGRlbWFuZCBpbiBpdHMgZGF0YS1jZW50ZXJzLiBJbiB0aGlzIHBhcGVyIHdlIGRpc2N1c3MgdGhlIFNXL0hXIGNvLWRlc2lnbmVkIHNvbHV0aW9uIGZvciBoaWdoLXBlcmZvcm1hbmNlIGRpc3RyaWJ1dGVkIHRyYWluaW5nIG9mIGxhcmdlLXNjYWxlIERMUk1zLiBXZSBpbnRyb2R1Y2UgYSBoaWdoLXBlcmZvcm1hbmNlIHNjYWxhYmxlIHNvZnR3YXJlIHN0YWNrIGJhc2VkIG9uIFB5VG9yY2ggYW5kIHBhaXIgaXQgd2l0aCB0aGUgbmV3IGV2b2x1dGlvbiBvZiBaaW9uIHBsYXRmb3JtLCBuYW1lbHkgWmlvbkVYLiBXZSBkZW1vbnN0cmF0ZSB0aGUgY2FwYWJpbGl0eSB0byB0cmFpbiB2ZXJ5IGxhcmdlIERMUk1zIHdpdGggdXAgdG8gMTIgVHJpbGxpb24gcGFyYW1ldGVycyBhbmQgc2hvdyB0aGF0IHdlIGNhbiBhdHRhaW4gNDBYIHNwZWVkdXAgaW4gdGVybXMgb2YgdGltZSB0byBzb2x1dGlvbiBvdmVyIHByZXZpb3VzIHN5c3RlbXMuIFdlIGFjaGlldmUgdGhpcyBieSAoaSkgZGVzaWduaW5nIHRoZSBaaW9uRVggcGxhdGZvcm0gd2l0aCBkZWRpY2F0ZWQgc2NhbGUtb3V0IG5ldHdvcmssIHByb3Zpc2lvbmVkIHdpdGggaGlnaCBiYW5kd2lkdGgsIG9wdGltYWwgdG9wb2xvZ3kgYW5kIGVmZmljaWVudCB0cmFuc3BvcnQgKGlpKSBpbXBsZW1lbnRpbmcgYW4gb3B0aW1pemVkIFB5VG9yY2gtYmFzZWQgdHJhaW5pbmcgc3RhY2sgc3VwcG9ydGluZyBib3RoIG1vZGVsIGFuZCBkYXRhIHBhcmFsbGVsaXNtIChpaWkpIGRldmVsb3Bpbmcgc2hhcmRpbmcgYWxnb3JpdGhtcyBjYXBhYmxlIG9mIGhpZXJhcmNoaWNhbCBwYXJ0aXRpb25pbmcgb2YgdGhlIGVtYmVkZGluZyB0YWJsZXMgYWxvbmcgcm93LCBjb2x1bW4gZGltZW5zaW9ucyBhbmQgbG9hZCBiYWxhbmNpbmcgdGhlbSBhY3Jvc3MgbXVsdGlwbGUgd29ya2VyczsgKGl2KSBhZGRpbmcgaGlnaC1wZXJmb3JtYW5jZSBjb3JlIG9wZXJhdG9ycyB3aGlsZSByZXRhaW5pbmcgZmxleGliaWxpdHkgdG8gc3VwcG9ydCBvcHRpbWl6ZXJzIHdpdGggZnVsbHkgZGV0ZXJtaW5pc3RpYyB1cGRhdGVzICh2KSBsZXZlcmFnaW5nIHJlZHVjZWQgcHJlY2lzaW9uIGNvbW11bmljYXRpb25zLCBtdWx0aS1sZXZlbCBtZW1vcnkgaGllcmFyY2h5IChIQk0rRERSK1NTRCkgYW5kIHBpcGVsaW5pbmcuIEZ1cnRoZXJtb3JlLCB3ZSBkZXZlbG9wIGFuZCBicmllZmx5IGNvbW1lbnQgb24gZGlzdHJpYnV0ZWQgZGF0YSBpbmdlc3Rpb24gYW5kIG90aGVyIHN1cHBvcnRpbmcgc2VydmljZXMgdGhhdCBhcmUgcmVxdWlyZWQgZm9yIHRoZSByb2J1c3QgYW5kIGVmZmljaWVudCBlbmQtdG8tZW5kIHRyYWluaW5nIGluIHByb2R1Y3Rpb24gZW52aXJvbm1lbnRzLiIsLCxVbnJlbGVhc2VkLCJVbml0ZWQgU3RhdGVzIG9mIEFtZXJpY2EsVW5pdGVkIFN0YXRlcyBvZiBBbWVyaWNhIiwsLCwsLDIwMjYtMDUtMjUgMTI6MTM6MzkrMDA6MDAsLCwsLCwiSW5kdXN0cnksQWNhZGVtaWEiLCwsLCxVbnJlbGVhc2VkLCwsLCwsLCwsLCwsLE5vCk1lZ2F0cm9uLUxNICgxVCksTGFuZ3VhZ2UsVGV4dCBhdXRvY29tcGxldGlvbiwiTWljcm9zb2Z0IFJlc2VhcmNoLE5WSURJQSxTdGFuZm9yZCBVbml2ZXJzaXR5IiwiRGVlcGFrIE5hcmF5YW5hbiwgTW9oYW1tYWQgU2hvZXliaSwgSmFyZWQgQ2FzcGVyLCBQYXRyaWNrIExlR3Jlc2xleSwgTW9zdG9mYSBQYXR3YXJ5LCBWaWpheSBLb3J0aGlrYW50aSwgRG1pdHJpIFZhaW5icmFuZCwgUHJldGh2aSBLYXNoaW5rdW50aSwgSnVsaWUgQmVybmF1ZXIsIEJyeWFuIENhdGFuemFybywgQW1hciBQaGFuaXNoYXllZSwgTWF0ZWkgWmFoYXJpYSIsMjAyMS0wNC0wOSxFZmZpY2llbnQgTGFyZ2UtU2NhbGUgTGFuZ3VhZ2UgTW9kZWwgVHJhaW5pbmcgb24gR1BVIENsdXN0ZXJzIFVzaW5nIE1lZ2F0cm9uLUxNLGh0dHBzOi8vYXJ4aXYub3JnL2Ficy8yMTA0LjA0NDczLDExNzIuMCwsSW1wcm92ZWQgU09UQSBlZmZpY2llbmN5IGF0IGRpc3RyaWJ1dGVkIHRyYWluaW5nLiwxMDAwMDAwMDAwMDAwLjAsIltOT1RFOiBUaGV5IGRpZG4ndCB0cmFpbiB0aGUgbW9kZWwgZnVsbHkgZW5kLXRvLWVuZCwgcHJvYmFibHkganVzdCB0byBvYnRhaW4gZW5vdWdoIGluZm9ybWF0aW9uIHRvIGdhdWdlIHRoZSBhYmlsaXR5IHRvIGRvIG1vZGVsIHBhcmFsbGVsaXNhdGlvbl0KCiIiT3VyIGFwcHJvYWNoIGFsbG93cyB1cyB0byBwZXJmb3JtIHRyYWluaW5nIGl0ZXJhdGlvbnMgb24gYSBtb2RlbCB3aXRoIDEgdHJpbGxpb24gcGFyYW1ldGVycyBhdCA1MDIgcGV0YUZMT1AvcyBvbiAzMDcyIEdQVXMgd2l0aCBhY2hpZXZlZCBwZXItR1BVIHRocm91Z2hwdXQgb2YgNTIlIG9mIHRoZW9yZXRpY2FsIHBlYWsuIiIiLCwiTk9URTogVGhleSBkaWRuJ3QgdHJhaW4gdGhlIG1vZGVsIGZ1bGx5IGVuZC10by1lbmQsIHByb2JhYmx5IGp1c3QgdG8gb2J0YWluIGVub3VnaCBpbmZvcm1hdGlvbiB0byBnYXVnZSB0aGUgYWJpbGl0eSB0byBkbyBtb2RlbCBwYXJhbGxlbGlzYXRpb24uCgpXZSBjYWxjdWxhdGUgYmVsb3cgdGhlIEZMT1AgcmVxdWlyZWQgZm9yIGEgZnVsbCB0cmFpbmluZywgYnV0IHdlIGRvIG5vdCBwb3B1bGF0ZSBpdCBpbiB0aGUgVHJhaW5pbmcgQ29tcHV0ZSBjb2x1bW4uCgrigJxGb3IgdGhlIDEgdHJpbGxpb24gcGFyYW1ldGVyIG1vZGVsLCB3ZSBhc3N1bWUgdGhhdCA0NTAgYmlsbGlvbiB0b2tlbnMgYXJlIG5lZWRlZCBmb3IgZW5kLXRvLWVuZCB0cmFpbmluZy4gV2l0aCAzMDcyIEExMDAgR1BVcywgd2UgY2FuIGFjaGlldmUgYSBwZXItR1BVIHRocm91Z2hwdXQgb2YgMTYzIHRlcmFGTE9QL3MsIGFuZCBlbmQtdG8tZW5kIHRyYWluaW5nIHRpbWUgb2YgODQgZGF5cy4gV2UgYmVsaWV2ZSB0aGVzZSB0cmFpbmluZyB0aW1lcyAodXNpbmcgYSByZWFzb25hYmxlIG51bWJlciBvZiBHUFVzKSBhcmUgcHJhY3RpY2FsLuKAnQoKVGFibGUgMSBnaXZlcyBhIHV0aWxpc2F0aW9uIHJhdGUgb2YgNTIlCgpQbHVnZ2luZyB0aGlzIGludG8gdGhlIGNhbGN1bGF0b3I6IGh0dHBzOi8vZXBvY2guYWkvYmxvZy9lc3RpbWF0aW5nLXRyYWluaW5nLWNvbXB1dGUKODQgZGF5cywgMzA3MiBHUFVzLCBOVklESUEgQTEwMCwgRlAxNiwgNTIlIHV0aWxpc2F0aW9uIHJhdGUgLS0+IDMuNmUyNCBGTE9QIiwsLCwsTlZJRElBIEExMDAsU2VsZi1zdXBlcnZpc2VkIGxlYXJuaW5nLENvbmZpZGVudCwiTGFyZ2UgbGFuZ3VhZ2UgbW9kZWxzIGhhdmUgbGVkIHRvIHN0YXRlLW9mLXRoZS1hcnQgYWNjdXJhY2llcyBhY3Jvc3MgYSByYW5nZSBvZiB0YXNrcy4gSG93ZXZlciwgdHJhaW5pbmcgdGhlc2UgbW9kZWxzIGVmZmljaWVudGx5IGlzIGNoYWxsZW5naW5nIGZvciB0d28gcmVhc29uczogYSkgR1BVIG1lbW9yeSBjYXBhY2l0eSBpcyBsaW1pdGVkLCBtYWtpbmcgaXQgaW1wb3NzaWJsZSB0byBmaXQgbGFyZ2UgbW9kZWxzIG9uIGV2ZW4gYSBtdWx0aS1HUFUgc2VydmVyLCBhbmQgYikgdGhlIG51bWJlciBvZiBjb21wdXRlIG9wZXJhdGlvbnMgcmVxdWlyZWQgdG8gdHJhaW4gdGhlc2UgbW9kZWxzIGNhbiByZXN1bHQgaW4gdW5yZWFsaXN0aWNhbGx5IGxvbmcgdHJhaW5pbmcgdGltZXMuIENvbnNlcXVlbnRseSwgbmV3IG1ldGhvZHMgb2YgbW9kZWwgcGFyYWxsZWxpc20gc3VjaCBhcyB0ZW5zb3IgYW5kIHBpcGVsaW5lIHBhcmFsbGVsaXNtIGhhdmUgYmVlbiBwcm9wb3NlZC4gVW5mb3J0dW5hdGVseSwgbmFpdmUgdXNhZ2Ugb2YgdGhlc2UgbWV0aG9kcyBsZWFkcyB0byBmdW5kYW1lbnRhbCBzY2FsaW5nIGlzc3VlcyBhdCB0aG91c2FuZHMgb2YgR1BVcywgZS5nLiwgZHVlIHRvIGV4cGVuc2l2ZSBjcm9zcy1ub2RlIGNvbW11bmljYXRpb24gb3IgZGV2aWNlcyBzcGVuZGluZyBzaWduaWZpY2FudCB0aW1lIHdhaXRpbmcgb24gb3RoZXIgZGV2aWNlcyB0byBtYWtlIHByb2dyZXNzLgpJbiB0aGlzIHBhcGVyLCB3ZSBzaG93IGhvdyBkaWZmZXJlbnQgdHlwZXMgb2YgcGFyYWxsZWxpc20gbWV0aG9kcyAodGVuc29yLCBwaXBlbGluZSwgYW5kIGRhdGEgcGFyYWxsZWxpc20pIGNhbiBiZSBjb21wb3NlZCB0byBzY2FsZSB0byB0aG91c2FuZHMgb2YgR1BVcyBhbmQgbW9kZWxzIHdpdGggdHJpbGxpb25zIG9mIHBhcmFtZXRlcnMuIFdlIHN1cnZleSB0ZWNobmlxdWVzIGZvciBwaXBlbGluZSBwYXJhbGxlbGlzbSBhbmQgcHJvcG9zZSBhIG5vdmVsIGludGVybGVhdmVkIHBpcGVsaW5lIHBhcmFsbGVsaXNtIHNjaGVkdWxlIHRoYXQgY2FuIGltcHJvdmUgdGhyb3VnaHB1dCBieSAxMCslIHdpdGggbWVtb3J5IGZvb3RwcmludCBjb21wYXJhYmxlIHRvIGV4aXN0aW5nIGFwcHJvYWNoZXMuIFdlIHF1YW50aXRhdGl2ZWx5IHN0dWR5IHRoZSB0cmFkZS1vZmZzIGJldHdlZW4gdGVuc29yLCBwaXBlbGluZSwgYW5kIGRhdGEgcGFyYWxsZWxpc20sIGFuZCBwcm92aWRlIGludHVpdGlvbiBhcyB0byBob3cgdG8gY29uZmlndXJlIGRpc3RyaWJ1dGVkIHRyYWluaW5nIG9mIGEgbGFyZ2UgbW9kZWwuIE91ciBhcHByb2FjaCBhbGxvd3MgdXMgdG8gcGVyZm9ybSB0cmFpbmluZyBpdGVyYXRpb25zIG9uIGEgbW9kZWwgd2l0aCAxIHRyaWxsaW9uIHBhcmFtZXRlcnMgYXQgNTAyIHBldGFGTE9QL3Mgb24gMzA3MiBHUFVzIHdpdGggYWNoaWV2ZWQgcGVyLUdQVSB0aHJvdWdocHV0IG9mIDUyJSBvZiB0aGVvcmV0aWNhbCBwZWFrLiIsLCxVbnJlbGVhc2VkLCJVbml0ZWQgU3RhdGVzIG9mIEFtZXJpY2EsVW5pdGVkIFN0YXRlcyBvZiBBbWVyaWNhLFVuaXRlZCBTdGF0ZXMgb2YgQW1lcmljYSIsLCwsLCwyMDI2LTA1LTI1IDEyOjEzOjM4KzAwOjAwLCwsLCwsIkluZHVzdHJ5LEluZHVzdHJ5LEFjYWRlbWlhIiwsLCwsT3BlbiBzb3VyY2UsaHR0cHM6Ly9naXRodWIuY29tL252aWRpYS9tZWdhdHJvbi1sbT90YWI9cmVhZG1lLW92LWZpbGUsLCwsLCwsLCwsLCxObwpUcmFuc2Zvcm1lci1DLExhbmd1YWdlLExhbmd1YWdlIG1vZGVsaW5nLFVuaXZlcnNpdHkgb2YgTWFzc2FjaHVzZXR0cyBBbWhlcnN0LCJTaW1lbmcgU3VuLCBNb2hpdCBJeXllciIsMjAyMS0wNC0wOCxSZXZpc2l0aW5nIFNpbXBsZSBOZXVyYWwgUHJvYmFiaWxpc3RpYyBMYW5ndWFnZSBNb2RlbHMsaHR0cHM6Ly9hcnhpdi5vcmcvYWJzLzIxMDQuMDM0NzQsMTYuMCwsLDE0ODAwMDAwMC4wLCIxNDhNLCBUYWJsZSA2IiwxLjg4Nzc3MzRlKzE4LCI2IEZMT1AgLyB0b2tlbiAvIHBhcmFtZXRlciAqIDE0ODAwMDAwMCBwYXJhbWV0ZXJzICogMTAyNDAgdG9rZW5zIHBlciBiYXRjaCAqIDIwMDAwMCBzdGVwcyA9IDEuODE4NjI0ZSsxOCBGTE9QCgoxMTM0MDAwMDAwMDAwMCBGTE9QIC8gc2VjIFthc3N1bWVkIGZwMzJdICogNCBHUFVzICogNDAgaG91cnMgKiAzNjAwIHNlYy8gaG91ciAqIDAuMyBbYXNzdW1lZCBwcmVjaXNpb25dID0gMS45NTk1NTJlKzE4IEZMT1AKCmdlb21ldHJpYyBtZWFuOiAKc3FydCgxLjgxODYyNGUrMTgqMS45NTk1NTJlKzE4KSA9IDEuODg3NzczNGUrMTggIiwxMDMwMDAwMDAsIlRhYmxlIDcKc3RlcHMgIDIwMGsKYmF0Y2ggc2l6ZSAgMTAyNDAKCjEwMjQwICogMjAwMDAwIC8gMTAzMDAwMDAwID0gMTkuODggZXBvY2hzIiw0MC4wLHRhYmxlIDcsTlZJRElBIEdlRm9yY2UgR1RYIDEwODAgVGksLENvbmZpZGVudCwiUmVjZW50IHByb2dyZXNzIGluIGxhbmd1YWdlIG1vZGVsaW5nIGhhcyBiZWVuIGRyaXZlbiBub3Qgb25seSBieSBhZHZhbmNlcyBpbiBuZXVyYWwgYXJjaGl0ZWN0dXJlcywgYnV0IGFsc28gdGhyb3VnaCBoYXJkd2FyZSBhbmQgb3B0aW1pemF0aW9uIGltcHJvdmVtZW50cy4gSW4gdGhpcyBwYXBlciwgd2UgcmV2aXNpdCB0aGUgbmV1cmFsIHByb2JhYmlsaXN0aWMgbGFuZ3VhZ2UgbW9kZWwgKE5QTE0pIG9mflxjaXRldHtCZW5naW8yMDAzQU5QfSwgd2hpY2ggc2ltcGx5IGNvbmNhdGVuYXRlcyB3b3JkIGVtYmVkZGluZ3Mgd2l0aGluIGEgZml4ZWQgd2luZG93IGFuZCBwYXNzZXMgdGhlIHJlc3VsdCB0aHJvdWdoIGEgZmVlZC1mb3J3YXJkIG5ldHdvcmsgdG8gcHJlZGljdCB0aGUgbmV4dCB3b3JkLiBXaGVuIHNjYWxlZCB1cCB0byBtb2Rlcm4gaGFyZHdhcmUsIHRoaXMgbW9kZWwgKGRlc3BpdGUgaXRzIG1hbnkgbGltaXRhdGlvbnMpIHBlcmZvcm1zIG11Y2ggYmV0dGVyIHRoYW4gZXhwZWN0ZWQgb24gd29yZC1sZXZlbCBsYW5ndWFnZSBtb2RlbCBiZW5jaG1hcmtzLiBPdXIgYW5hbHlzaXMgcmV2ZWFscyB0aGF0IHRoZSBOUExNIGFjaGlldmVzIGxvd2VyIHBlcnBsZXhpdHkgdGhhbiBhIGJhc2VsaW5lIFRyYW5zZm9ybWVyIHdpdGggc2hvcnQgaW5wdXQgY29udGV4dHMgYnV0IHN0cnVnZ2xlcyB0byBoYW5kbGUgbG9uZy10ZXJtIGRlcGVuZGVuY2llcy4gSW5zcGlyZWQgYnkgdGhpcyByZXN1bHQsIHdlIG1vZGlmeSB0aGUgVHJhbnNmb3JtZXIgYnkgcmVwbGFjaW5nIGl0cyBmaXJzdCBzZWxmLWF0dGVudGlvbiBsYXllciB3aXRoIHRoZSBOUExNJ3MgbG9jYWwgY29uY2F0ZW5hdGlvbiBsYXllciwgd2hpY2ggcmVzdWx0cyBpbiBzbWFsbCBidXQgY29uc2lzdGVudCBwZXJwbGV4aXR5IGRlY3JlYXNlcyBhY3Jvc3MgdGhyZWUgd29yZC1sZXZlbCBsYW5ndWFnZSBtb2RlbGluZyBkYXRhc2V0cy4iLDE5Ljg4LFRyYW5zZm9ybWVyLUMsVW5yZWxlYXNlZCxVbml0ZWQgU3RhdGVzIG9mIEFtZXJpY2EsLCwsNC4wLCwyMDI2LTA1LTI1IDEyOjEzOjM3KzAwOjAwLCwsLDEwMjQwLjAsdGFibGUgNyxBY2FkZW1pYSwsLCwsT3BlbiBzb3VyY2UsInBlcm1pc3NpdmUgbGljZW5zZSwgQlNELTM6IGh0dHBzOi8vZ2l0aHViLmNvbS9TaW1lbmdTdW4vcmV2aXNpdC1ucGxtIiwsLCwsLDIwMjYuMDQxNDk1NjA1MzAwNSwiT3BlcmF0aW9uIGNvdW50aW5nLEhhcmR3YXJlIiwsLCwsTm8KVHJhbnNmb1JOTihkPTEwMjQpKDItbGF5ZXIpIChXVDIpLExhbmd1YWdlLExhbmd1YWdlIG1vZGVsaW5nLExlbm92byBSZXNlYXJjaCwiVHplIFl1YW5nIENob25nLCBYdXlhbmcgV2FuZywgTGluIFlhbmcsIEp1bmppZSBXYW5nIiwyMDIxLTA0LTA0LFRyYW5zZm9STk46IENhcHR1cmluZyB0aGUgU2VxdWVudGlhbCBJbmZvcm1hdGlvbiBpbiBTZWxmLUF0dGVudGlvbiBSZXByZXNlbnRhdGlvbnMgZm9yIExhbmd1YWdlIE1vZGVsaW5nLGh0dHBzOi8vYXJ4aXYub3JnL2Ficy8yMTA0LjAxNTcyLDAuMCwsLDk3NjAwMDAwLjAsLCwsLCwsLCwsLCJJbiB0aGlzIHBhcGVyLCB3ZSBkZXNjcmliZSB0aGUgdXNlIG9mIHJlY3VycmVudCBuZXVyYWwgbmV0d29ya3MgdG8gY2FwdHVyZSBzZXF1ZW50aWFsIGluZm9ybWF0aW9uIGZyb20gdGhlIHNlbGYtYXR0ZW50aW9uIHJlcHJlc2VudGF0aW9ucyB0byBpbXByb3ZlIHRoZSBUcmFuc2Zvcm1lcnMuIEFsdGhvdWdoIHNlbGYtYXR0ZW50aW9uIG1lY2hhbmlzbSBwcm92aWRlcyBhIG1lYW5zIHRvIGV4cGxvaXQgbG9uZyBjb250ZXh0LCB0aGUgc2VxdWVudGlhbCBpbmZvcm1hdGlvbiwgaS5lLiB0aGUgYXJyYW5nZW1lbnQgb2YgdG9rZW5zLCBpcyBub3QgZXhwbGljaXRseSBjYXB0dXJlZC4gV2UgcHJvcG9zZSB0byBjYXNjYWRlIHRoZSByZWN1cnJlbnQgbmV1cmFsIG5ldHdvcmtzIHRvIHRoZSBUcmFuc2Zvcm1lcnMsIHdoaWNoIHJlZmVycmVkIHRvIGFzIHRoZSBUcmFuc2ZvUk5OIG1vZGVsLCB0byBjYXB0dXJlIHRoZSBzZXF1ZW50aWFsIGluZm9ybWF0aW9uLiBXZSBmb3VuZCB0aGF0IHRoZSBUcmFuc2ZvUk5OIG1vZGVscyB3aGljaCBjb25zaXN0cyBvZiBvbmx5IHNoYWxsb3cgVHJhbnNmb3JtZXJzIHN0YWNrIGlzIHN1ZmZpY2UgdG8gZ2l2ZSBjb21wYXJhYmxlLCBpZiBub3QgYmV0dGVyLCBwZXJmb3JtYW5jZSB0aGFuIGEgZGVlcGVyIFRyYW5zZm9ybWVyIG1vZGVsLiBFdmFsdWF0ZWQgb24gdGhlIFBlbm4gVHJlZWJhbmsgYW5kIFdpa2lUZXh0LTIgY29ycG9yYSwgdGhlIHByb3Bvc2VkIFRyYW5zZm9STk4gbW9kZWwgaGFzIHNob3duIGxvd2VyIG1vZGVsIHBlcnBsZXhpdGllcyB3aXRoIGZld2VyIG51bWJlciBvZiBtb2RlbCBwYXJhbWV0ZXJzLiBPbiB0aGUgUGVubiBUcmVlYmFuayBjb3JwdXMsIHRoZSBtb2RlbCBwZXJwbGV4aXRpZXMgd2VyZSByZWR1Y2VkIHVwIHRvIDUuNSUgd2l0aCB0aGUgbW9kZWwgc2l6ZSByZWR1Y2VkIHVwIHRvIDEwLjUlLiBPbiB0aGUgV2lraVRleHQtMiBjb3JwdXMsIHRoZSBtb2RlbCBwZXJwbGV4aXR5IHdhcyByZWR1Y2VkIHVwIHRvIDIuMiUgd2l0aCBhIDI3LjclIHNtYWxsZXIgbW9kZWwuIEFsc28sIHRoZSBUcmFuc2ZvUk5OIG1vZGVsIHdhcyBhcHBsaWVkIG9uIHRoZSBMaWJyaVNwZWVjaCBzcGVlY2ggcmVjb2duaXRpb24gdGFzayBhbmQgaGFzIHNob3duIGNvbXBhcmFibGUgcmVzdWx0cyB3aXRoIHRoZSBUcmFuc2Zvcm1lciBtb2RlbHMuIiwsVHJhbnNmb1JOTihkPTEwMjQpKDItbGF5ZXIpIChXVDIpLFVucmVsZWFzZWQsQ2hpbmEsLCwsLCwyMDI2LTAyLTExIDE5OjI2OjI3KzAwOjAwLCwsLCwsSW5kdXN0cnksLCwsLFVucmVsZWFzZWQsLCwsLCwsLCwsLCwsTm8KVHJhbnNmb1JOTihkPTEwMjQpKDItbGF5ZXIpIChQVEIpLExhbmd1YWdlLExhbmd1YWdlIG1vZGVsaW5nLExlbm92byBSZXNlYXJjaCwiVHplIFl1YW5nIENob25nLCBYdXlhbmcgV2FuZywgTGluIFlhbmcsIEp1bmppZSBXYW5nIiwyMDIxLTA0LTA0LFRyYW5zZm9STk46IENhcHR1cmluZyB0aGUgU2VxdWVudGlhbCBJbmZvcm1hdGlvbiBpbiBTZWxmLUF0dGVudGlvbiBSZXByZXNlbnRhdGlvbnMgZm9yIExhbmd1YWdlIE1vZGVsaW5nLGh0dHBzOi8vYXJ4aXYub3JnL2Ficy8yMTA0LjAxNTcyLCwsLDk3NjAwMDAwLjAsLCwsLCwsLCwsQ29uZmlkZW50LCJJbiB0aGlzIHBhcGVyLCB3ZSBkZXNjcmliZSB0aGUgdXNlIG9mIHJlY3VycmVudCBuZXVyYWwgbmV0d29ya3MgdG8gY2FwdHVyZSBzZXF1ZW50aWFsIGluZm9ybWF0aW9uIGZyb20gdGhlIHNlbGYtYXR0ZW50aW9uIHJlcHJlc2VudGF0aW9ucyB0byBpbXByb3ZlIHRoZSBUcmFuc2Zvcm1lcnMuIEFsdGhvdWdoIHNlbGYtYXR0ZW50aW9uIG1lY2hhbmlzbSBwcm92aWRlcyBhIG1lYW5zIHRvIGV4cGxvaXQgbG9uZyBjb250ZXh0LCB0aGUgc2VxdWVudGlhbCBpbmZvcm1hdGlvbiwgaS5lLiB0aGUgYXJyYW5nZW1lbnQgb2YgdG9rZW5zLCBpcyBub3QgZXhwbGljaXRseSBjYXB0dXJlZC4gV2UgcHJvcG9zZSB0byBjYXNjYWRlIHRoZSByZWN1cnJlbnQgbmV1cmFsIG5ldHdvcmtzIHRvIHRoZSBUcmFuc2Zvcm1lcnMsIHdoaWNoIHJlZmVycmVkIHRvIGFzIHRoZSBUcmFuc2ZvUk5OIG1vZGVsLCB0byBjYXB0dXJlIHRoZSBzZXF1ZW50aWFsIGluZm9ybWF0aW9uLiBXZSBmb3VuZCB0aGF0IHRoZSBUcmFuc2ZvUk5OIG1vZGVscyB3aGljaCBjb25zaXN0cyBvZiBvbmx5IHNoYWxsb3cgVHJhbnNmb3JtZXJzIHN0YWNrIGlzIHN1ZmZpY2UgdG8gZ2l2ZSBjb21wYXJhYmxlLCBpZiBub3QgYmV0dGVyLCBwZXJmb3JtYW5jZSB0aGFuIGEgZGVlcGVyIFRyYW5zZm9ybWVyIG1vZGVsLiBFdmFsdWF0ZWQgb24gdGhlIFBlbm4gVHJlZWJhbmsgYW5kIFdpa2lUZXh0LTIgY29ycG9yYSwgdGhlIHByb3Bvc2VkIFRyYW5zZm9STk4gbW9kZWwgaGFzIHNob3duIGxvd2VyIG1vZGVsIHBlcnBsZXhpdGllcyB3aXRoIGZld2VyIG51bWJlciBvZiBtb2RlbCBwYXJhbWV0ZXJzLiBPbiB0aGUgUGVubiBUcmVlYmFuayBjb3JwdXMsIHRoZSBtb2RlbCBwZXJwbGV4aXRpZXMgd2VyZSByZWR1Y2VkIHVwIHRvIDUuNSUgd2l0aCB0aGUgbW9kZWwgc2l6ZSByZWR1Y2VkIHVwIHRvIDEwLjUlLiBPbiB0aGUgV2lraVRleHQtMiBjb3JwdXMsIHRoZSBtb2RlbCBwZXJwbGV4aXR5IHdhcyByZWR1Y2VkIHVwIHRvIDIuMiUgd2l0aCBhIDI3LjclIHNtYWxsZXIgbW9kZWwuIEFsc28sIHRoZSBUcmFuc2ZvUk5OIG1vZGVsIHdhcyBhcHBsaWVkIG9uIHRoZSBMaWJyaVNwZWVjaCBzcGVlY2ggcmVjb2duaXRpb24gdGFzayBhbmQgaGFzIHNob3duIGNvbXBhcmFibGUgcmVzdWx0cyB3aXRoIHRoZSBUcmFuc2Zvcm1lciBtb2RlbHMuIiwsVHJhbnNmb1JOTihkPTEwMjQpKDItbGF5ZXIpIChQVEIpLFVucmVsZWFzZWQsQ2hpbmEsLCwsLCwyMDI2LTAyLTExIDE5OjI2OjI3KzAwOjAwLCwsLCwsSW5kdXN0cnksLCwsLFVucmVsZWFzZWQsLCwsLCwsLCwsLCwsTm8KR3JhcGhNUyxCaW9sb2d5LFByb3RlaW4tbGlnYW5kIGNvbnRhY3QgcHJlZGljdGlvbiwiRGFsaWFuIFVuaXZlcnNpdHkgb2YgVGVjaG5vbG9neSxEb25nYmVpIFVuaXZlcnNpdHkgb2YgVGVjaG5vbG9neSxCYWlkdSxDaGluYSBOYXRpb25hbCBIZWFsdGggRGV2ZWxvcG1lbnQgUmVzZWFyY2ggQ2VudGVyIiwiU2hpY2hlbmcgQ2hlbmcsIExpYW5nIFpoYW5nLCBCbyBKaW4sIFFpYW5nIFpoYW5nLCBYaW5qaWFuZyBMdSwgTWFvIFlvdSwgWHVlcWluZyBUaWFuIiwyMDIxLTA0LTA0LEdyYXBoTVM6IERydWcgVGFyZ2V0IFByZWRpY3Rpb24gVXNpbmcgR3JhcGggUmVwcmVzZW50YXRpb24gTGVhcm5pbmcgd2l0aCBTdWJzdHJ1Y3R1cmVzLGh0dHBzOi8vd3d3Lm1kcGkuY29tLzIwNzYtMzQxNy8xMS83LzMyMzksMTQuMCwsLCwsLCw5NjM0MjMsIkVkZ2VzOgpEcnVnLVByb3RlaW46IDEsOTIzCkRydWctRGlzZWFzZTogMTk5LDIxNApQcm90ZWluLURpc2Vhc2U6IDEsNTk2LDc0NQpEcnVnLURydWc6IDEwLDAzNgpQcm90ZWluLVByb3RlaW46IDcsMzYzCgoxLDkyMyArIDE5OSwyMTQgKyAxLDU5Niw3NDUgKyAxMCwwMzYgKyA3LDM2MyA9IDEsODE1LDI4MSB0b3RhbCBlZGdlcwoKRmluYWwgZXN0aW1hdGU6IDEuOCDDlyAxMOKBtgoKIiJXZSB0cmFpbmVkIHRoZSBtb2RlbCBmb3IgMTAgZXBvY2hzLCB3aGVyZSBlYWNoIGVwb2NoIGNvbnRhaW5lZCAxMDAgc3RlcHMuIiIiLCwsLCxMaWtlbHksIlRoZSBwcmVkaWN0aW9uIG9mIGRydWfigJN0YXJnZXQgaW50ZXJhY3Rpb25zIGlzIGFsd2F5cyBhIGtleSB0YXNrIGluIHRoZSBmaWVsZCBvZiBkcnVnIHJlZGlyZWN0aW9uLiBIb3dldmVyLCB0cmFkaXRpb25hbCBtZXRob2RzIG9mIHByZWRpY3RpbmcgZHJ1Z+KAk3RhcmdldCBpbnRlcmFjdGlvbnMgYXJlIGVpdGhlciBtZWRpb2NyZSBvciByZWx5IGhlYXZpbHkgb24gZGF0YSBzdGFja2luZy4gSW4gdGhpcyB3b3JrLCB3ZSBwcm9wb3NlZCBvdXIgbW9kZWwgbmFtZWQgR3JhcGhNUy4gV2UgbWVyZ2VkIGhldGVyb2dlbmVvdXMgZ3JhcGggaW5mb3JtYXRpb24gYW5kIG9idGFpbmVkIGVmZmVjdGl2ZSBub2RlIGluZm9ybWF0aW9uIGFuZCBzdWJzdHJ1Y3R1cmUgaW5mb3JtYXRpb24gYmFzZWQgb24gbXV0dWFsIGluZm9ybWF0aW9uIGluIGdyYXBoIGVtYmVkZGluZ3MuIFdlIHRoZW4gbGVhcm5lZCBoaWdoIHF1YWxpdHkgcmVwcmVzZW50YXRpb25zIGZvciBkb3duc3RyZWFtIHRhc2tzLCBhbmQgcHJvcG9zZWQgYW4gZW5k4oCTdG/igJNlbmQgYXV0b+KAk2VuY29kZXIgbW9kZWwgdG8gY29tcGxldGUgdGhlIHRhc2sgb2YgbGluayBwcmVkaWN0aW9uLiBFeHBlcmltZW50YWwgcmVzdWx0cyBzaG93IHRoYXQgb3VyIG1ldGhvZCBvdXRwZXJmb3JtcyBzZXZlcmFsIHN0YXRl4oCTb2bigJN0aGXigJNhcnQgbW9kZWxzLiBUaGUgbW9kZWwgY2FuIGFjaGlldmUgdGhlIGFyZWEgdW5kZXIgdGhlIHJlY2VpdmVyIG9wZXJhdGluZyBjaGFyYWN0ZXJpc3RpY3MgKEFVUk9DKSBjdXJ2ZSBvZiAwLjk1OSBhbmQgYXJlYSB1bmRlciB0aGUgcHJlY2lzZSByZWNhbGwgY3VydmUgKEFVUFIpIG9mIDAuODQ3LiBXZSBmb3VuZCB0aGF0IHRoZSBtdXR1YWwgaW5mb3JtYXRpb24gYmV0d2VlbiB0aGUgc3Vic3RydWN0dXJlIGFuZCBncmFwaOKAk2xldmVsIHJlcHJlc2VudGF0aW9ucyBjb250cmlidXRlcyBtb3N0IHRvIHRoZSBtdXR1YWwgaW5mb3JtYXRpb24gaW5kZXggaW4gYSByZWxhdGl2ZWx5IHNwYXJzZSBuZXR3b3JrLiBBbmQgdGhlIG11dHVhbCBpbmZvcm1hdGlvbiBiZXR3ZWVuIHRoZSBub2Rl4oCTbGV2ZWwgYW5kIGdyYXBo4oCTbGV2ZWwgcmVwcmVzZW50YXRpb25zIGNvbnRyaWJ1dGVzIG1vc3QgaW4gYSByZWxhdGl2ZWx5IGRlbnNlIG5ldHdvcmsuIiwxMC4wLCxVbnJlbGVhc2VkLCJDaGluYSxDaGluYSxDaGluYSxDaGluYSIsLCwsLCwyMDI1LTExLTI4IDExOjUzOjQ0KzAwOjAwLCwsLCwsIkFjYWRlbWlhLEFjYWRlbWlhLEluZHVzdHJ5LEFjYWRlbWlhIiwsLCwsVW5yZWxlYXNlZCwsLCwsLCwsLCwsLCxObwpUMlIgKyBSYW5kb20gSW5pdCxMYW5ndWFnZSxMYW5ndWFnZSBtb2RlbGluZywiVW5pdmVyc2l0eSBvZiBXYXNoaW5ndG9uLE1pY3Jvc29mdCxEZWVwTWluZCxBbGxlbiBJbnN0aXR1dGUgZm9yIEFJIiwiSnVuZ28gS2FzYWksIEhhbyBQZW5nLCBZaXpoZSBaaGFuZywgRGFuaSBZb2dhdGFtYSwgR2FicmllbCBJbGhhcmNvLCBOaWtvbGFvcyBQYXBwYXMsIFlpIE1hbywgV2Vpemh1IENoZW4sIE5vYWggQS4gU21pdGgiLDIwMjEtMDMtMjQsRmluZXR1bmluZyBQcmV0cmFpbmVkIFRyYW5zZm9ybWVycyBpbnRvIFJOTnMsaHR0cHM6Ly9hcnhpdi5vcmcvYWJzLzIxMDMuMTMwNzYsOTQuMCwsLDQ1MDAwMDAwMC4wLCI0NTBNCnNvdXJjZTogaHR0cHM6Ly9hcnhpdi5vcmcvcGRmLzIyMDMuMTI2NDQKdGFibGUgMyIsMi43NDk1NDRlKzE5LCI2IEZMT1AgLyB0b2tlbiAvIHBhcmFtZXRlciAqIDQ1MDAwMDAwMCBwYXJhbWV0ZXJzICogNzQwMDAgdG9rZW5zIHBlciBiYXRjaCAqIDI4NjAwMCBzdGVwcyA9IDUuNzE0MjhlKzE5IEZMT1AKCjEyNTAwMDAwMDAwMDAwMCBbYXNzdW1lZCBiZjE2XSAqIDk4IEdQVS1ob3VycyAqIDM2MDAgc2VjIC8gaG91ciAqIDAuMyBbYXNzdW1lZCB1dGlsaXphdGlvbl0gPSAxLjMyM2UrMTkgRkxPUAoKZ2VvbWV0cmljIG1lYW46CnNxcnQoNS43MTQyOGUrMTkqMS4zMjNlKzE5KSA9IDIuNzQ5NTQ0ZSsxOSIsMTAzMDAwMDAwLCIiIldlIHRyYWluIHRoZSBtb2RlbCB3aXRoIGEgYmF0Y2ggc2l6ZSBvZiBhYm91dCA3NEsgdG9rZW5zIHdpdGggYSB0b3RhbCBvZiAyODZLIHN0ZXBzIiIKCjc0MDAwKjI4NjAwMCAvIDEwMzAwMDAwMCA9IDIwNS40OCBlcG9jaHMiLCxUYWJsZSAxLE5WSURJQSBWMTAwLCxMaWtlbHksIlRyYW5zZm9ybWVycyBoYXZlIG91dHBlcmZvcm1lZCByZWN1cnJlbnQgbmV1cmFsIG5ldHdvcmtzIChSTk5zKSBpbiBuYXR1cmFsIGxhbmd1YWdlIGdlbmVyYXRpb24uIEJ1dCB0aGlzIGNvbWVzIHdpdGggYSBzaWduaWZpY2FudCBjb21wdXRhdGlvbmFsIGNvc3QsIGFzIHRoZSBhdHRlbnRpb24gbWVjaGFuaXNtJ3MgY29tcGxleGl0eSBzY2FsZXMgcXVhZHJhdGljYWxseSB3aXRoIHNlcXVlbmNlIGxlbmd0aC4gRWZmaWNpZW50IHRyYW5zZm9ybWVyIHZhcmlhbnRzIGhhdmUgcmVjZWl2ZWQgaW5jcmVhc2luZyBpbnRlcmVzdCBpbiByZWNlbnQgd29ya3MuIEFtb25nIHRoZW0sIGEgbGluZWFyLWNvbXBsZXhpdHkgcmVjdXJyZW50IHZhcmlhbnQgaGFzIHByb3ZlbiB3ZWxsIHN1aXRlZCBmb3IgYXV0b3JlZ3Jlc3NpdmUgZ2VuZXJhdGlvbi4gSXQgYXBwcm94aW1hdGVzIHRoZSBzb2Z0bWF4IGF0dGVudGlvbiB3aXRoIHJhbmRvbWl6ZWQgb3IgaGV1cmlzdGljIGZlYXR1cmUgbWFwcywgYnV0IGNhbiBiZSBkaWZmaWN1bHQgdG8gdHJhaW4gYW5kIG1heSB5aWVsZCBzdWJvcHRpbWFsIGFjY3VyYWN5LiBUaGlzIHdvcmsgYWltcyB0byBjb252ZXJ0IGEgcHJldHJhaW5lZCB0cmFuc2Zvcm1lciBpbnRvIGl0</x:v>
      </x:c>
    </x:row>
    <x:row r="234" ht="18" customHeight="1">
      <x:c r="A234" s="17" t="n">
        <x:v>229</x:v>
      </x:c>
      <x:c r="B234" s="17" t="n">
        <x:v>310</x:v>
      </x:c>
      <x:c r="C234" s="160" t="str">
        <x:v>cyBlZmZpY2llbnQgcmVjdXJyZW50IGNvdW50ZXJwYXJ0LCBpbXByb3ZpbmcgZWZmaWNpZW5jeSB3aGlsZSBtYWludGFpbmluZyBhY2N1cmFjeS4gU3BlY2lmaWNhbGx5LCB3ZSBwcm9wb3NlIGEgc3dhcC10aGVuLWZpbmV0dW5lIHByb2NlZHVyZTogaW4gYW4gb2ZmLXRoZS1zaGVsZiBwcmV0cmFpbmVkIHRyYW5zZm9ybWVyLCB3ZSByZXBsYWNlIHRoZSBzb2Z0bWF4IGF0dGVudGlvbiB3aXRoIGl0cyBsaW5lYXItY29tcGxleGl0eSByZWN1cnJlbnQgYWx0ZXJuYXRpdmUgYW5kIHRoZW4gZmluZXR1bmUuIFdpdGggYSBsZWFybmVkIGZlYXR1cmUgbWFwLCBvdXIgYXBwcm9hY2ggcHJvdmlkZXMgYW4gaW1wcm92ZWQgdHJhZGVvZmYgYmV0d2VlbiBlZmZpY2llbmN5IGFuZCBhY2N1cmFjeSBvdmVyIHRoZSBzdGFuZGFyZCB0cmFuc2Zvcm1lciBhbmQgb3RoZXIgcmVjdXJyZW50IHZhcmlhbnRzLiBXZSBhbHNvIHNob3cgdGhhdCB0aGUgZmluZXR1bmluZyBwcm9jZXNzIGhhcyBsb3dlciB0cmFpbmluZyBjb3N0IHJlbGF0aXZlIHRvIHRyYWluaW5nIHRoZXNlIHJlY3VycmVudCB2YXJpYW50cyBmcm9tIHNjcmF0Y2guIEFzIG1hbnkgbW9kZWxzIGZvciBuYXR1cmFsIGxhbmd1YWdlIHRhc2tzIGFyZSBpbmNyZWFzaW5nbHkgZGVwZW5kZW50IG9uIGxhcmdlLXNjYWxlIHByZXRyYWluZWQgdHJhbnNmb3JtZXJzLCB0aGlzIHdvcmsgcHJlc2VudHMgYSB2aWFibGUgYXBwcm9hY2ggdG8gaW1wcm92aW5nIGluZmVyZW5jZSBlZmZpY2llbmN5IHdpdGhvdXQgcmVwZWF0aW5nIHRoZSBleHBlbnNpdmUgcHJldHJhaW5pbmcgcHJvY2Vzcy4iLDIwNS40OCxUMlIgKyBSYW5kb20gSW5pdCxVbnJlbGVhc2VkLCJVbml0ZWQgU3RhdGVzIG9mIEFtZXJpY2EsVW5pdGVkIFN0YXRlcyBvZiBBbWVyaWNhLFVuaXRlZCBLaW5nZG9tIG9mIEdyZWF0IEJyaXRhaW4gYW5kIE5vcnRoZXJuIElyZWxhbmQsVW5pdGVkIFN0YXRlcyBvZiBBbWVyaWNhIiwsLCw4LjAsLDIwMjYtMDUtMjUgMTI6MTM6MzgrMDA6MDAsLCwsNzQwMDAuMCwsIkFjYWRlbWlhLEluZHVzdHJ5LEluZHVzdHJ5LFJlc2VhcmNoIGNvbGxlY3RpdmUiLCwsLDk4LjAsVW5yZWxlYXNlZCwiVGhlcmUncyBhIHJlcG8gYnV0IGl0J3Mga2luZCBvZiBpbnNjcnV0YWJsZSB3aXRoIG5vIGRvY3MgYWJvdXQgVDJSLCBub3QgY2xlYXIgaWYgdGhlIHRyYWluaW5nIGNvZGUgZm9yIHRoaXMgcGFwZXIgaXMgaW4gaXQ6CgpodHRwczovL2dpdGh1Yi5jb20vanVuZ29rYXNhaS9UMlIvdHJlZS9tYXN0ZXIgIiwsLCwsLDQ4NjQuMTI0MTMyODk5NTgzLCJPcGVyYXRpb24gY291bnRpbmcsSGFyZHdhcmUiLCwsLCxObwpUMlIgNzUlICsgUHJldHJhaW4gKFdULTEwMyksTGFuZ3VhZ2UsTGFuZ3VhZ2UgbW9kZWxpbmcsIlVuaXZlcnNpdHkgb2YgV2FzaGluZ3RvbixNaWNyb3NvZnQsRGVlcE1pbmQiLCJKdW5nbyBLYXNhaSwgSGFvIFBlbmcsIFlpemhlIFpoYW5nLCBEYW5pIFlvZ2F0YW1hLCBHYWJyaWVsIElsaGFyY28sIE5pa29sYW9zIFBhcHBhcywgWWkgTWFvLCBXZWl6aHUgQ2hlbiwgTm9haCBBLiBTbWl0aCIsMjAyMS0wMy0yNCxGaW5ldHVuaW5nIFByZXRyYWluZWQgVHJhbnNmb3JtZXJzIGludG8gUk5OcyxodHRwczovL2FyeGl2Lm9yZy9hYnMvMjEwMy4xMzA3Niw5NC4wLCwsNjY4ODkzMTg0LjAsIlZvY2FidWxhcnkgc2l6ZSB1bmNsZWFyLCB+MjYwayBpZiB0aGV5IGRpcmVjdGx5IHVzZSBXVCAxMDMKQXNzdW1lZCB0aWVkIGVtYmVkZGluZ3MKClJlbWFpbmluZyBwYXJhbWV0ZXJzOiAKMzIgbGF5ZXJzCjggYXR0ZW50aW9uIGhlYWRzIChIKQoxMjggaGVhZCBkaW1lbnNpb25zIChOLCBEKQoxMDI0IG1vZGVsIChlbWJlZGRpbmcpIGRpbWVuc2lvbnMgKFcsIE0pCjQwOTYgZmVlZGZvcndhcmQgZGltZW5zaW9ucwoiIldlIHBhcnRpdGlvbiB0aGUgdHJhaW5pbmcgZGF0YSBpbnRvIG5vbi1vdmVybGFwcGluZwpibG9ja3Mgb2YgNTEyIGNvbnRpZ3VvdXMgdG9rZW5zIiIKCk1MUCBsYXllcjogMioxMDI0KjQwOTY9ODM4ODYwOApBdHQgbGF5ZXI6IApIw5coV8OXKDLDl0QgKyBOKSArIE7Dl00pIAo4KigxMDI0KigyKjEyOCsxMjgpKzEyOCoxMDI0KT00MTk0MzA0ClRvdGFsIG5vbiBlbWJlZGRpbmc6IDMyKig4Mzg4NjA4KzQxOTQzMDQpPTQwMjY1MzE4NApFbWJlZGRpbmc6IDI2MDAwMCoxMDI0PTI2NjI0MDAwMApUb3RhbDogNDAyNjUzMTg0KzI2NjI0MDAwMD02Njg4OTMxODQiLDEuMzUxNzUxNTUxMjI4OTk3MmUrMTksIlRhYmxlIDQsICIiV2UgZm91bmQgdGhhdCB3ZSBjb3VsZApzcGVlZCB1cCB0cmFpbmluZyBieSByZWR1Y2luZyB0aGUgd2FybS11cCBzdGVwcywKdG90YWwgdXBkYXRlIHN0ZXBzLCBtYXhpbXVtIGFuZCBtaW5pbXVtIHJhdGVzLAphbmQgYmF0Y2ggc2l6ZSB0byA4SyBzdGVwcywgMTQySyBzdGVwcywgNSDii4UgMTDiiJI2LAowLjUsIGFuZCAyNUsgdG9rZW5zICIiCgoxNDJLIHVwZGF0ZXMsIDI1ayB0b2tlbiBiYXRjaGVzClRyYWluaW5nIGNvbXB1dGU6IAo2KjY2ODg5MzE4NCoxNDIwMDAqMjUwMDA9MS40MjQ3NDI1ZSsxOQoKCkdQVSBob3VyIGVzdGltYXRlOiAKOTUqNjAqNjAqMTI1MDAwMDAwMDAwMDAwKjAuMz0xLjI4MjVlKzE5CgpHZW9tZXRyaWMgbWVhbjogMTM1MTc1MTU1MTIyODk5NzIyMjQKCkVwb2NoczogMTQyMDAwKjI1MDAwLzEwMzAwMDAwMD0zNC40NjYwMTk0MTc1IiwsLDExLjgsOTVoIEdQVSB0aW1lIC8gOCBHUFVzIH4xMS44aCB3YWxsIGNsb2NrIHRpbWUsTlZJRElBIFYxMDAsLENvbmZpZGVudCwiVHJhbnNmb3JtZXJzIGhhdmUgb3V0cGVyZm9ybWVkIHJlY3VycmVudCBuZXVyYWwgbmV0d29ya3MgKFJOTnMpIGluIG5hdHVyYWwgbGFuZ3VhZ2UgZ2VuZXJhdGlvbi4gQnV0IHRoaXMgY29tZXMgd2l0aCBhIHNpZ25pZmljYW50IGNvbXB1dGF0aW9uYWwgY29zdCwgYXMgdGhlIGF0dGVudGlvbiBtZWNoYW5pc20ncyBjb21wbGV4aXR5IHNjYWxlcyBxdWFkcmF0aWNhbGx5IHdpdGggc2VxdWVuY2UgbGVuZ3RoLiBFZmZpY2llbnQgdHJhbnNmb3JtZXIgdmFyaWFudHMgaGF2ZSByZWNlaXZlZCBpbmNyZWFzaW5nIGludGVyZXN0IGluIHJlY2VudCB3b3Jrcy4gQW1vbmcgdGhlbSwgYSBsaW5lYXItY29tcGxleGl0eSByZWN1cnJlbnQgdmFyaWFudCBoYXMgcHJvdmVuIHdlbGwgc3VpdGVkIGZvciBhdXRvcmVncmVzc2l2ZSBnZW5lcmF0aW9uLiBJdCBhcHByb3hpbWF0ZXMgdGhlIHNvZnRtYXggYXR0ZW50aW9uIHdpdGggcmFuZG9taXplZCBvciBoZXVyaXN0aWMgZmVhdHVyZSBtYXBzLCBidXQgY2FuIGJlIGRpZmZpY3VsdCB0byB0cmFpbiBhbmQgbWF5IHlpZWxkIHN1Ym9wdGltYWwgYWNjdXJhY3kuIFRoaXMgd29yayBhaW1zIHRvIGNvbnZlcnQgYSBwcmV0cmFpbmVkIHRyYW5zZm9ybWVyIGludG8gaXRzIGVmZmljaWVudCByZWN1cnJlbnQgY291bnRlcnBhcnQsIGltcHJvdmluZyBlZmZpY2llbmN5IHdoaWxlIG1haW50YWluaW5nIGFjY3VyYWN5LiBTcGVjaWZpY2FsbHksIHdlIHByb3Bvc2UgYSBzd2FwLXRoZW4tZmluZXR1bmUgcHJvY2VkdXJlOiBpbiBhbiBvZmYtdGhlLXNoZWxmIHByZXRyYWluZWQgdHJhbnNmb3JtZXIsIHdlIHJlcGxhY2UgdGhlIHNvZnRtYXggYXR0ZW50aW9uIHdpdGggaXRzIGxpbmVhci1jb21wbGV4aXR5IHJlY3VycmVudCBhbHRlcm5hdGl2ZSBhbmQgdGhlbiBmaW5ldHVuZS4gV2l0aCBhIGxlYXJuZWQgZmVhdHVyZSBtYXAsIG91ciBhcHByb2FjaCBwcm92aWRlcyBhbiBpbXByb3ZlZCB0cmFkZW9mZiBiZXR3ZWVuIGVmZmljaWVuY3kgYW5kIGFjY3VyYWN5IG92ZXIgdGhlIHN0YW5kYXJkIHRyYW5zZm9ybWVyIGFuZCBvdGhlciByZWN1cnJlbnQgdmFyaWFudHMuIFdlIGFsc28gc2hvdyB0aGF0IHRoZSBmaW5ldHVuaW5nIHByb2Nlc3MgaGFzIGxvd2VyIHRyYWluaW5nIGNvc3QgcmVsYXRpdmUgdG8gdHJhaW5pbmcgdGhlc2UgcmVjdXJyZW50IHZhcmlhbnRzIGZyb20gc2NyYXRjaC4gQXMgbWFueSBtb2RlbHMgZm9yIG5hdHVyYWwgbGFuZ3VhZ2UgdGFza3MgYXJlIGluY3JlYXNpbmdseSBkZXBlbmRlbnQgb24gbGFyZ2Utc2NhbGUgcHJldHJhaW5lZCB0cmFuc2Zvcm1lcnMsIHRoaXMgd29yayBwcmVzZW50cyBhIHZpYWJsZSBhcHByb2FjaCB0byBpbXByb3ZpbmcgaW5mZXJlbmNlIGVmZmljaWVuY3kgd2l0aG91dCByZXBlYXRpbmcgdGhlIGV4cGVuc2l2ZSBwcmV0cmFpbmluZyBwcm9jZXNzLiIsMzQuNDcsVDJSIDc1JSArIFByZXRyYWluLFVucmVsZWFzZWQsIlVuaXRlZCBTdGF0ZXMgb2YgQW1lcmljYSxVbml0ZWQgU3RhdGVzIG9mIEFtZXJpY2EsVW5pdGVkIEtpbmdkb20gb2YgR3JlYXQgQnJpdGFpbiBhbmQgTm9ydGhlcm4gSXJlbGFuZCIsLCwsOC4wLCwyMDI2LTA1LTI1IDEyOjEzOjM4KzAwOjAwLCwsLCwsIkFjYWRlbWlhLEluZHVzdHJ5LEluZHVzdHJ5IiwsLCwsVW5yZWxlYXNlZCwiVGhlcmUncyBhIHJlcG8gYnV0IGl0J3Mga2luZCBvZiBpbnNjcnV0YWJsZSB3aXRoIG5vIGRvY3MgYWJvdXQgVDJSLCBub3QgY2xlYXIgaWYgdGhlIHRyYWluaW5nIGNvZGUgZm9yIHRoaXMgcGFwZXIgaXMgaW4gaXQ6CgpodHRwczovL2dpdGh1Yi5jb20vanVuZ29rYXNhaS9UMlIvdHJlZS9tYXN0ZXIgIiwsLCwsLDQ4NjQuMTI0MTMyODk5NTgzLCJPcGVyYXRpb24gY291bnRpbmcsSGFyZHdhcmUiLCwsLCxObwpUMlIgKyBQcmV0cmFpbixMYW5ndWFnZSxMYW5ndWFnZSBtb2RlbGluZywiVW5pdmVyc2l0eSBvZiBXYXNoaW5ndG9uLE1pY3Jvc29mdCxEZWVwTWluZCIsIkp1bmdvIEthc2FpLCBIYW8gUGVuZywgWWl6aGUgWmhhbmcsIERhbmkgWW9nYXRhbWEsIEdhYnJpZWwgSWxoYXJjbywgTmlrb2xhb3MgUGFwcGFzLCBZaSBNYW8sIFdlaXpodSBDaGVuLCBOb2FoIEEuIFNtaXRoIiwyMDIxLTAzLTI0LEZpbmV0dW5pbmcgUHJldHJhaW5lZCBUcmFuc2Zvcm1lcnMgaW50byBSTk5zLGh0dHBzOi8vYXJ4aXYub3JnL2Ficy8yMTAzLjEzMDc2LDk0LjAsLCw2Njg4OTMxODQuMCwiVm9jYWJ1bGFyeSBzaXplIHVuY2xlYXIsIH4yNjBrIGlmIHRoZXkgZGlyZWN0bHkgdXNlIFdUIDEwMwpBc3N1bWVkIHRpZWQgZW1iZWRkaW5ncwoKUmVtYWluaW5nIHBhcmFtZXRlcnM6IAozMiBsYXllcnMKOCBhdHRlbnRpb24gaGVhZHMgKEgpCjEyOCBoZWFkIGRpbWVuc2lvbnMgKE4sIEQpCjEwMjQgbW9kZWwgKGVtYmVkZGluZykgZGltZW5zaW9ucyAoVywgTSkKNDA5NiBmZWVkZm9yd2FyZCBkaW1lbnNpb25zCiIiV2UgcGFydGl0aW9uIHRoZSB0cmFpbmluZyBkYXRhIGludG8gbm9uLW92ZXJsYXBwaW5nCmJsb2NrcyBvZiA1MTIgY29udGlndW91cyB0b2tlbnMiIgoKTUxQIGxheWVyOiAyKjEwMjQqNDA5Nj04Mzg4NjA4CkF0dCBsYXllcjogCkjDlyhXw5coMsOXRCArIE4pICsgTsOXTSkgCjgqKDEwMjQqKDIqMTI4KzEyOCkrMTI4KjEwMjQpPTQxOTQzMDQKVG90YWwgbm9uIGVtYmVkZGluZzogMzIqKDgzODg2MDgrNDE5NDMwNCk9NDAyNjUzMTg0CkVtYmVkZGluZzogMjYwMDAwKjEwMjQ9MjY2MjQwMDAwClRvdGFsOiA0MDI2NTMxODQrMjY2MjQwMDAwPTY2ODg5MzE4NCIsMS4zNzI5MjkxMDUwNTI0MDZlKzE5LCJUYWJsZSA0LCAiIldlIGZvdW5kIHRoYXQgd2UgY291bGQKc3BlZWQgdXAgdHJhaW5pbmcgYnkgcmVkdWNpbmcgdGhlIHdhcm0tdXAgc3RlcHMsCnRvdGFsIHVwZGF0ZSBzdGVwcywgbWF4aW11bSBhbmQgbWluaW11bSByYXRlcywKYW5kIGJhdGNoIHNpemUgdG8gOEsgc3RlcHMsIDE0Mksgc3RlcHMsIDUg4ouFIDEw4oiSNiwKMC41LCBhbmQgMjVLIHRva2VucyAiIgoKMTQySyB1cGRhdGVzLCAyNWsgdG9rZW4gYmF0Y2hlcwpUcmFpbmluZyBjb21wdXRlOiAKNio2Njg4OTMxODQqMTQyMDAwKjI1MDAwPTEuNDI0NzQyNWUrMTkKCgpHUFUgaG91ciBlc3RpbWF0ZTogCjk4KjYwKjYwKjEyNTAwMDAwMDAwMDAwMCowLjM9MS4zMjNlKzE5CgpHZW9tZXRyaWMgbWVhbjogMTM3MjkyOTEwNTA1MjQwNTk2NDgKCkVwb2NoczogMTQyMDAwKjI1MDAwLzEwMzAwMDAwMD0zNC40NjYwMTk0MTc1IiwsLDEyLjI1LCxOVklESUEgVjEwMCwsQ29uZmlkZW50LCJUcmFuc2Zvcm1lcnMgaGF2ZSBvdXRwZXJmb3JtZWQgcmVjdXJyZW50IG5ldXJhbCBuZXR3b3JrcyAoUk5OcykgaW4gbmF0dXJhbCBsYW5ndWFnZSBnZW5lcmF0aW9uLiBCdXQgdGhpcyBjb21lcyB3aXRoIGEgc2lnbmlmaWNhbnQgY29tcHV0YXRpb25hbCBjb3N0LCBhcyB0aGUgYXR0ZW50aW9uIG1lY2hhbmlzbSdzIGNvbXBsZXhpdHkgc2NhbGVzIHF1YWRyYXRpY2FsbHkgd2l0aCBzZXF1ZW5jZSBsZW5ndGguIEVmZmljaWVudCB0cmFuc2Zvcm1lciB2YXJpYW50cyBoYXZlIHJlY2VpdmVkIGluY3JlYXNpbmcgaW50ZXJlc3QgaW4gcmVjZW50IHdvcmtzLiBBbW9uZyB0aGVtLCBhIGxpbmVhci1jb21wbGV4aXR5IHJlY3VycmVudCB2YXJpYW50IGhhcyBwcm92ZW4gd2VsbCBzdWl0ZWQgZm9yIGF1dG9yZWdyZXNzaXZlIGdlbmVyYXRpb24uIEl0IGFwcHJveGltYXRlcyB0aGUgc29mdG1heCBhdHRlbnRpb24gd2l0aCByYW5kb21pemVkIG9yIGhldXJpc3RpYyBmZWF0dXJlIG1hcHMsIGJ1dCBjYW4gYmUgZGlmZmljdWx0IHRvIHRyYWluIGFuZCBtYXkgeWllbGQgc3Vib3B0aW1hbCBhY2N1cmFjeS4gVGhpcyB3b3JrIGFpbXMgdG8gY29udmVydCBhIHByZXRyYWluZWQgdHJhbnNmb3JtZXIgaW50byBpdHMgZWZmaWNpZW50IHJlY3VycmVudCBjb3VudGVycGFydCwgaW1wcm92aW5nIGVmZmljaWVuY3kgd2hpbGUgbWFpbnRhaW5pbmcgYWNjdXJhY3kuIFNwZWNpZmljYWxseSwgd2UgcHJvcG9zZSBhIHN3YXAtdGhlbi1maW5ldHVuZSBwcm9jZWR1cmU6IGluIGFuIG9mZi10aGUtc2hlbGYgcHJldHJhaW5lZCB0cmFuc2Zvcm1lciwgd2UgcmVwbGFjZSB0aGUgc29mdG1heCBhdHRlbnRpb24gd2l0aCBpdHMgbGluZWFyLWNvbXBsZXhpdHkgcmVjdXJyZW50IGFsdGVybmF0aXZlIGFuZCB0aGVuIGZpbmV0dW5lLiBXaXRoIGEgbGVhcm5lZCBmZWF0dXJlIG1hcCwgb3VyIGFwcHJvYWNoIHByb3ZpZGVzIGFuIGltcHJvdmVkIHRyYWRlb2ZmIGJldHdlZW4gZWZmaWNpZW5jeSBhbmQgYWNjdXJhY3kgb3ZlciB0aGUgc3RhbmRhcmQgdHJhbnNmb3JtZXIgYW5kIG90aGVyIHJlY3VycmVudCB2YXJpYW50cy4gV2UgYWxzbyBzaG93IHRoYXQgdGhlIGZpbmV0dW5pbmcgcHJvY2VzcyBoYXMgbG93ZXIgdHJhaW5pbmcgY29zdCByZWxhdGl2ZSB0byB0cmFpbmluZyB0aGVzZSByZWN1cnJlbnQgdmFyaWFudHMgZnJvbSBzY3JhdGNoLiBBcyBtYW55IG1vZGVscyBmb3IgbmF0dXJhbCBsYW5ndWFnZSB0YXNrcyBhcmUgaW5jcmVhc2luZ2x5IGRlcGVuZGVudCBvbiBsYXJnZS1zY2FsZSBwcmV0cmFpbmVkIHRyYW5zZm9ybWVycywgdGhpcyB3b3JrIHByZXNlbnRzIGEgdmlhYmxlIGFwcHJvYWNoIHRvIGltcHJvdmluZyBpbmZlcmVuY2UgZWZmaWNpZW5jeSB3aXRob3V0IHJlcGVhdGluZyB0aGUgZXhwZW5zaXZlIHByZXRyYWluaW5nIHByb2Nlc3MuIiwzNC40NyxUMlIgKyBQcmV0cmFpbixVbnJlbGVhc2VkLCJVbml0ZWQgU3RhdGVzIG9mIEFtZXJpY2EsVW5pdGVkIFN0YXRlcyBvZiBBbWVyaWNhLFVuaXRlZCBLaW5nZG9tIG9mIEdyZWF0IEJyaXRhaW4gYW5kIE5vcnRoZXJuIElyZWxhbmQiLCwsLDguMCwsMjAyNi0wNS0yNSAxMjoxMzozNyswMDowMCwsLCwsLCJBY2FkZW1pYSxJbmR1c3RyeSxJbmR1c3RyeSIsLCwsLFVucmVsZWFzZWQsIlRoZXJlJ3MgYSByZXBvIGJ1dCBpdCdzIGtpbmQgb2YgaW5zY3J1dGFibGUgd2l0aCBubyBkb2NzIGFib3V0IFQyUiwgbm90IGNsZWFyIGlmIHRoZSB0cmFpbmluZyBjb2RlIGZvciB0aGlzIHBhcGVyIGlzIGluIGl0OgoKaHR0cHM6Ly9naXRodWIuY29tL2p1bmdva2FzYWkvVDJSL3RyZWUvbWFzdGVyICIsLCwsLCw0ODY0LjEyNDEzMjg5OTU4MywiT3BlcmF0aW9uIGNvdW50aW5nLEhhcmR3YXJlIiwsLCwsTm8KVW5pY29ybixMYW5ndWFnZSwiUXVlc3Rpb24gYW5zd2VyaW5nLExhbmd1YWdlIG1vZGVsaW5nL2dlbmVyYXRpb24iLEFsbGVuIEluc3RpdHV0ZSBmb3IgQUksIk5pY2hvbGFzIExvdXJpZSwgUm9uYW4gTGUgQnJhcywgQ2hhbmRyYSBCaGFnYXZhdHVsYSwgWWVqaW4gQ2hvaSIsMjAyMS0wMy0yNCxVTklDT1JOIG9uIFJBSU5CT1c6IEEgVW5pdmVyc2FsIENvbW1vbnNlbnNlIFJlYXNvbmluZyBNb2RlbCBvbiBhIE5ldyBNdWx0aXRhc2sgQmVuY2htYXJrLGh0dHBzOi8vYXJ4aXYub3JnL2Ficy8yMTAzLjEzMDA5LCxTT1RBIGltcHJvdmVtZW50LCIiImVzdGFibGlzaGVzIG5ldyBzdGF0ZS1vZi10aGUtYXJ0IHBlcmZvcm1hbmNlIGFjcm9zcyA4IHBvcHVsYXIgY29tbW9uc2Vuc2UgYmVuY2htYXJrcywgYU5MSSAoODcuMyUpLCBDb3Ntb3NRQSAoOTEuOCUpLCBIZWxsYVNXQUcgKDkzLjklKSwgUElRQSAoOTAuMSUpLCBTb2NpYWxJUWEgKDgzLjIlKSwgV2lub0dyYW5kZSAoODYuNiUpLCBDeWNJQyAoOTQuMCUpIGFuZCBDb21tb25zZW5zZVFBICg3OS4zJSkiIiIsMTEwMDAwMDAwMDAuMCwsLCwsIlRyYWluIHNldCBjb250YWlucyAzMjQ3NDIgZGF0YXBvaW50cy4KaHR0cHM6Ly9jb2xhYi5yZXNlYXJjaC5nb29nbGUuY29tL2RyaXZlLzFNS21TOTZfa1lXVDRKc05XMUdtRXRnVTYzUnFQQ0ozUCNzY3JvbGxUbz12ckFXNy1ERXJya2YKCkVhY2ggZGF0YXNldCBpcyBhIG11bHRpcGxlIGNob2ljZSBRQSwgc28gb25lIGdyYWRpZW50IGNhbGN1bGF0ZWQgcGVyIHF1ZXN0aW9uLgoKVGhleSBmaXJzdCB0cmFpbiBvbiBhbGwgc2l4IGRhdGFzZXRzIHNpbXVsdGFuZW91c2x5OyB0aGVuIG9uIGVhY2ggZGF0YXNldCBzZXBhcmF0ZWx5IGZvciBsZWFkZXJib2FyZCBzdWJtaXNzaW9ucy4KCkVwb2NoczogaXQgc2VlbXMgbGlrZSB0aGV5IHRlc3QgYm90aCBiYXRjaCBzaXplIDE2IGFuZCAzMiBmb3IgcHJldHJhaW5pbmcgb3ZlciAyNWsgc3RlcHMsIHRoZSBsYXJnZXIgb2Ygd2hpY2ggd291bGQgY29ycmVzcG9uZCB0byAyLjQ2IGVwb2NocyBvdmVyIHRoZSBmdWxsIGRhdGFzZXQuClRoZXkgdGhlbiBkbyAyNWsgc3RlcHMgZm9yIGVhY2ggZGF0YXNldCwgd2l0aCBhIGJhdGNoIHNpemUgb2YgZWl0aGVyIDE2IG9yIDMyIGRlcGVuZGluZyBvbiB0aGUgZGF0YXNldC4gVGhpcyBtZWFucyB0aGUgZmluZS10dW5pbmcgaW52b2x2ZWQgdGhlIGZvbGxvd2luZyBudW1iZXIgb2YgZXBvY2hzIGZvciBlYWNoIGRhdGFzZXQ6Ci0gQW5saTogMi4zNgotIENvc21vc1FBOiAzMS42NwotIEhlbGxhU1dBRzogMjAuMDUKLSBQSVFBOiA0OS42NQotIFNvY2lhbElRQTogMjMuOTQKLSBXaW5vR3JhbmRlOiA5LjkwIiwzLjAsIiIiVHJhaW5pbmcgdGltZXMgdXN1YWxseSB0b29rIHNldmVyYWwgaG91cnMgcGVyIHJ1biIiCkd1ZXNzaW5nICIsLCxDb25maWRlbnQsIkNvbW1vbnNlbnNlIEFJIGhhcyBsb25nIGJlZW4gc2VlbiBhcyBhIG5lYXIgaW1wb3NzaWJsZSBnb2FsIC0tIHVudGlsIHJlY2VudGx5LiBOb3csIHJlc2VhcmNoIGludGVyZXN0IGhhcyBzaGFycGx5IGluY3JlYXNlZCB3aXRoIGFuIGluZmx1eCBvZiBuZXcgYmVuY2htYXJrcyBhbmQgbW9kZWxzLgpXZSBwcm9wb3NlIHR3byBuZXcgd2F5cyB0byBldmFsdWF0ZSBjb21tb25zZW5zZSBtb2RlbHMsIGVtcGhhc2l6aW5nIHRoZWlyIGdlbmVyYWxpdHkgb24gbmV3IHRhc2tzIGFuZCBidWlsZGluZyBvbiBkaXZlcnNlLCByZWNlbnRseSBpbnRyb2R1Y2VkIGJlbmNobWFya3MuIEZpcnN0LCB3ZSBwcm9wb3NlIGEgbmV3IG11bHRpdGFzayBiZW5jaG1hcmssIFJBSU5CT1csIHRvIHByb21vdGUgcmVzZWFyY2ggb24gY29tbW9uc2Vuc2UgbW9kZWxzIHRoYXQgZ2VuZXJhbGl6ZSB3ZWxsIG92ZXIgbXVsdGlwbGUgdGFza3MgYW5kIGRhdGFzZXRzLiBTZWNvbmQsIHdlIHByb3Bvc2UgYSBub3ZlbCBldmFsdWF0aW9uLCB0aGUgY29zdCBlcXVpdmFsZW50IGN1cnZlLCB0aGF0IHNoZWRzIG5ldyBpbnNpZ2h0IG9uIGhvdyB0aGUgY2hvaWNlIG9mIHNvdXJjZSBkYXRhc2V0cywgcHJldHJhaW5lZCBsYW5ndWFnZSBtb2RlbHMsIGFuZCB0cmFuc2ZlciBsZWFybmluZyBtZXRob2RzIGltcGFjdHMgcGVyZm9ybWFuY2UgYW5kIGRhdGEgZWZmaWNpZW5jeS4KV2UgcGVyZm9ybSBleHRlbnNpdmUgZXhwZXJpbWVudHMgLS0gb3ZlciAyMDAgZXhwZXJpbWVudHMgZW5jb21wYXNzaW5nIDQ4MDAgbW9kZWxzIC0tIGFuZCByZXBvcnQgbXVsdGlwbGUgdmFsdWFibGUgYW5kIHNvbWV0aW1lcyBzdXJwcmlzaW5nIGZpbmRpbmdzLCBlLmcuLCB0aGF0IHRyYW5zZmVyIGFsbW9zdCBhbHdheXMgbGVhZHMgdG8gYmV0dGVyIG9yIGVxdWl2YWxlbnQgcGVyZm9ybWFuY2UgaWYgZm9sbG93aW5nIGEgcGFydGljdWxhciByZWNpcGUsIHRoYXQgUUEtYmFzZWQgY29tbW9uc2Vuc2UgZGF0YXNldHMgdHJhbnNmZXIgd2VsbCB3aXRoIGVhY2ggb3RoZXIsIHdoaWxlIGNvbW1vbnNlbnNlIGtub3dsZWRnZSBncmFwaHMgZG8gbm90LCBhbmQgdGhhdCBwZXJoYXBzIGNvdW50ZXItaW50dWl0aXZlbHksIGxhcmdlciBtb2RlbHMgYmVuZWZpdCBtb3JlIGZyb20gdHJhbnNmZXIgdGhhbiBzbWFsbGVyIG9uZXMuCkxhc3QgYnV0IG5vdCBsZWFzdCwgd2UgaW50cm9kdWNlIGEgbmV3IHVuaXZlcnNhbCBjb21tb25zZW5zZSByZWFzb25pbmcgbW9kZWwsIFVOSUNPUk4sIHRoYXQgZXN0YWJsaXNoZXMgbmV3IHN0YXRlLW9mLXRoZS1hcnQgcGVyZm9ybWFuY2UgYWNyb3NzIDggcG9wdWxhciBjb21tb25zZW5zZSBiZW5jaG1hcmtzLCBhTkxJICg4Ny4zJSksIENvc21vc1FBICg5MS44JSksIEhlbGxhU1dBRyAoOTMuOSUpLCBQSVFBICg5MC4xJSksIFNvY2lhbElRYSAoODMuMiUpLCBXaW5vR3JhbmRlICg4Ni42JSksIEN5Y0lDICg5NC4wJSkgYW5kIENvbW1vbnNlbnNlUUEgKDc5LjMlKS4iLDIuNDYsLE9wZW4gd2VpZ2h0cyAodW5yZXN0cmljdGVkKSxVbml0ZWQgU3RhdGVzIG9mIEFtZXJpY2EsVDUtMTFCLDMuM2UrMjIsIkFsbCBleHBlcmltZW50cyB3ZXJlIHJ1biBvbiBHb29nbGUgQ2xvdWQgdXNpbmcgdHdvIEdvb2dsZSBDb21wdXRlIEVuZ2luZSB2aXJ0dWFsIG1hY2hpbmUgKFZNKSBpbnN0YW5jZXMgY29tbXVuaWNhdGluZyB3aXRoIHZhcmlvdXMgVFBVcy4gWy4uLl0gRWFjaCBWTSBoYWQgMjAgdkNQVXMgd2l0aCA3NUdCIG9mIG1lbW9yeSBbLi4uXSBGb3IgaGFyZHdhcmUgYWNjZWxlcmF0aW9uLCB3ZSByYW4gYWxsIHRoZSBleHBlcmltZW50cyB1c2luZyB2My04IFRQVXMgd2hlbiBidWlsZGluZyBvZmYgb2YgVDUtTEFSR0Ugb3Igc21hbGxlci4gWy4uLl0gVGhlIFQ1LTExQiBtb2RlbHMgd2VyZSB0cmFpbmVkIHVzaW5nIFRQVSB2Mi0yNTYgYW5kIHYzLTI1NnMgd2l0aCBhIG1vZGVsIHBhcmFsbGVsaXNtIG9mIDE2LiBUcmFpbmluZyB0aW1lcyB1c3VhbGx5IHRvb2sgc2V2ZXJhbCBob3VycyBwZXIgcnVuLCBzbyB3ZSByYW4gbWFueSBleHBlcmltZW50cyBpbiBwYXJhbGxlbCBvbiB0aGUgVk1zIHVzaW5nIEdOVSBQYXJhbGxlbCAoVGFuZ2UgMjAxMSkuCgpTcGVjdWxhdGl2ZWx5LCAiInNldmVyYWwgaG91cnMiIiB+PSAzIGhvdXJzIG9uIHYzLTI1NiAoMTI4IGNoaXBzKSB3b3VsZCBzdWdnZXN0IDMgKiAzNjAwICogMS4yM2UxNCAqIDEyOCAqIDAuMyA9IDUuMWUxOSBGTE9QcwoKU28gdW5saWtlbHkgdG8gc2lnbmlmaWNhbnRseSBtb3ZlIHRoZSAzLjNlMjIgRkxPUHMgZnJvbSBUNS0xMUIgcHJldHJhaW5pbmcuIiwsLDIwMjUtMTEtMjggMTE6NTM6NDQrMDA6MDAsLCwsMzIuMCwsUmVzZWFyY2ggY29sbGVjdGl2ZSwsLCwsT3BlbiBzb3VyY2UsImh0dHBzOi8vZ2l0aHViLmNvbS9hbGxlbmFpL3JhaW5ib3cjZG93bmxvYWRpbmctdGhlLXdlaWdodHMKQXBhY2hlIDIuMApmaW5ldHVuZSBjb2RlOiBodHRwczovL2dpdGh1Yi5jb20vYWxsZW5haS9yYWluYm93L2Jsb2IvbWFzdGVyL2Jpbi9maW5lLXR1bmUucHkgIiwsLCwsLCxIYXJkd2FyZSwsLCwsWWVzCkdQVC1OZW8tMi43QixMYW5ndWFnZSwiTGFuZ3VhZ2UgbW9kZWxpbmcvZ2VuZXJhdGlvbixRdWVzdGlvbiBhbnN3ZXJpbmciLEVsZXV0aGVyQUksIlNpZCBCbGFjaywgTGVvIEdhbywgUGhpbCBXYW5nLCBDb25ub3IgTGVhaHksIFN0ZWxsYSBCaWRlcm1hbiIsMjAyMS0wMy0yMSxHUFQtTmVvOiBMYXJnZSBTY2FsZSBBdXRvcmVncmVzc2l2ZSBMYW5ndWFnZSBNb2RlbGluZyB3aXRoIE1lc2gtVGVuc29yZmxvdyxodHRwczovL2dpdGh1Yi5jb20vRWxldXRoZXJBSS9ncHQtbmVvLDg4MC4wLCwsMjcwMDAwMDAwMC4wLCJzb3VyY2U6IGh0dHBzOi8vd3d3LmVsZXV0aGVyLmFpL3Byb2plY3RzL2dwdC1uZW8vCgpOb3RlOiBEaXJlY3Rvcnkgb2YgTExNcyAoaHR0cHM6Ly9kb2NzLmdvb2dsZS5jb20vc3ByZWFkc2hlZXRzL2QvMWdjNnlzZTc0WEN3QngwMjhIVl9jdmR4d1hrbVhlalZqa08tTXoydXdFMGsvZWRpdCNnaWQ9MCkgZ2l2ZXMgYSBzb21ld2hhdCBsb3dlciBlc3RpbWF0ZSAoMmU5KSIsNy45ZSsyMSwic291cmNlOiBodHRwczovL3d3dy5haXRyYWNrZXIub3JnLwoKNiBGTE9QIC8gdG9rZW4gLyBwYXJhbWV0ZXIgKiAyLjcgKiAxMF45IHBhcmFtZXRlcnMgKiA0MjAwMDAwMDAwMDAgdG9rZW5zIFtzZWUgZGF0YXNldCBzaXplIG5vdGVzXSA9IDYuODA0ZSsyMSBGTE9QIiw0MjAwMDAwMDAwMDAsIiIiSW4gYWdncmVnYXRlLCB0aGUgUGlsZSBjb25zaXN0cyBvZiBvdmVyIDgyNUdpQiBvZiByYXcgdGV4dCBkYXRhIiIKCihzZWUgR1BULU5lb1gpCgoiIlRoaXMgbW9kZWwgd2FzIHRyYWluZWQgZm9yIDQyMCBiaWxsaW9uIHRva2VucyBvdmVyIDQwMCwwMDAgc3RlcHMuIEl0IHdhcyB0cmFpbmVkIGFzIGEgbWFza2VkIGF1dG9yZWdyZXNzaXZlIGxhbmd1YWdlIG1vZGVsLCB1c2luZyBjcm9zcy1lbnRyb3B5IGxvc3MuIiIKCmh0dHBzOi8vaHVnZ2luZ2ZhY2UuY28vRWxldXRoZXJBSS9ncHQtbmVvLTIuN0IiLCwsLFNlbGYtc3VwZXJ2aXNlZCBsZWFybmluZyxDb25maWRlbnQsIk1vZGVsIERlc2NyaXB0aW9uCkdQVC1OZW8gMi43QiBpcyBhIHRyYW5zZm9ybWVyIG1vZGVsIGRlc2lnbmVkIHVzaW5nIEVsZXV0aGVyQUkncyByZXBsaWNhdGlvbiBvZiB0aGUgR1BULTMgYXJjaGl0ZWN0dXJlLiBHUFQtTmVvIHJlZmVycyB0byB0aGUgY2xhc3Mgb2YgbW9kZWxzLCB3aGlsZSAyLjdCIHJlcHJlc2VudHMgdGhlIG51bWJlciBvZiBwYXJhbWV0ZXJzIG9mIHRoaXMgcGFydGljdWxhciBwcmUtdHJhaW5lZCBtb2RlbC4KClRyYWluaW5nIGRhdGEKR1BULU5lbyAyLjdCIHdhcyB0cmFpbmVkIG9uIHRoZSBQaWxlLCBhIGxhcmdlIHNjYWxlIGN1cmF0ZWQgZGF0YXNldCBjcmVhdGVkIGJ5IEVsZXV0aGVyQUkgZm9yIHRoZSBwdXJwb3NlIG9mIHRyYWluaW5nIHRoaXMgbW9kZWwuCgpUcmFpbmluZyBwcm9jZWR1cmUKVGhpcyBtb2RlbCB3YXMgdHJhaW5lZCBmb3IgNDIwIGJpbGxpb24gdG9rZW5zIG92ZXIgNDAwLDAwMCBzdGVwcy4gSXQgd2FzIHRyYWluZWQgYXMgYSBtYXNrZWQgYXV0b3JlZ3Jlc3NpdmUgbGFuZ3VhZ2UgbW9kZWwsIHVzaW5nIGNyb3NzLWVudHJvcHkgbG9zcy4iLCxHUFQtTmVvLTIuN0IsT3BlbiB3ZWlnaHRzICh1bnJlc3RyaWN0ZWQpLFVuaXRlZCBTdGF0ZXMgb2YgQW1lcmljYSwsLCwsLDIwMjYtMDEtMDEgMTQ6MDA6NTIrMDA6MDAsLCwsLCxSZXNlYXJjaCBjb2xsZWN0aXZlLFRydWUsLCwsT3BlbiBzb3VyY2UsIk1JVCBmb3Igd2VpZ2h0cyBhbmQgY29kZQp0cmFpbmluZyBjb2RlOiBodHRwczovL2dpdGh1Yi5jb20vRWxldXRoZXJBSS9ncHQtbmVvI3RyYWluaW5nLWd1aWRlIAoKaHR0cHM6Ly9odWdnaW5nZmFjZS5jby9FbGV1dGhlckFJL2dwdC1uZW8tMi43QiIsLCwsLCwsIlRoaXJkLXBhcnR5IGVzdGltYXRpb24sT3BlcmF0aW9uIGNvdW50aW5nIixFbGV1dGhlckFJLCwsLFllcwpHUFQtTmVvLTIuN0IgKGZpbmV0dW5lZCksTGFuZ3VhZ2UsTGFuZ3VhZ2UgbW9kZWxpbmcvZ2VuZXJhdGlvbixFbGV1dGhlckFJLCJTaWQgQmxhY2ssIExlbyBHYW8sIFBoaWwgV2FuZywgQ29ubm9yIExlYWh5LCBTdGVsbGEgQmlkZXJtYW4iLDIwMjEtMDMtMjEsR1BULU5lbzogTGFyZ2UgU2NhbGUgQXV0b3JlZ3Jlc3NpdmUgTGFuZ3VhZ2UgTW9kZWxpbmcgd2l0aCBNZXNoLVRlbnNvcmZsb3csaHR0cHM6Ly9naXRodWIuY29tL0VsZXV0aGVyQUkvZ3B0LW5lbyw4ODAuMCwsLDI3MDAwMDAwMDAuMCwsLCwsLCwsLCxDb25maWRlbnQsLDEuMCxHUFQtTmVvLTIuN0IgKGZpbmV0dW5lZCksVW5yZWxlYXNlZCxVbml0ZWQgU3RhdGVzIG9mIEFtZXJpY2EsR1BULU5lby0yLjdCLCwsLCwyMDI2LTAyLTExIDE5OjI2OjI3KzAwOjAwLCwsLCwsUmVzZWFyY2ggY29sbGVjdGl2ZSwsLCwsT3BlbiBzb3VyY2UsTUlULiBkb24ndCB0aGluayBtb2RlbCB3ZWlnaHRzIGZvciBmaW5ldHVuZSBhcmUgYXZhaWxhYmxlOiBodHRwczovL2dpdGh1Yi5jb20vRWxldXRoZXJBSS9ncHQtbmVvLCwsLCwsLCwsLCwsTm8KR1BULU5lby0yLjdCIChmaW5ldHVuZWQgb24gUFRCKSxMYW5ndWFnZSxMYW5ndWFnZSBtb2RlbGluZy9nZW5lcmF0aW9uLEVsZXV0aGVyQUksIlNpZCBCbGFjaywgTGVvIEdhbywgUGhpbCBXYW5nLCBDb25ub3IgTGVhaHksIFN0ZWxsYSBCaWRlcm1hbiIsMjAyMS0wMy0yMSxHUFQtTmVvOiBMYXJnZSBTY2FsZSBBdXRvcmVncmVzc2l2ZSBMYW5ndWFnZSBNb2RlbGluZyB3aXRoIE1lc2gtVGVuc29yZmxvdyxodHRwczovL2dpdGh1Yi5jb20vRWxldXRoZXJBSS9ncHQtbmVvLDg4MC4wLCwsMjcwMDAwMDAwMC4wLCwsLCwsLCwsLENvbmZpZGVudCwsMS4wLEdQVC1OZW8tMi43QiAoZmluZXR1bmVkIG9uIFBUQiksVW5yZWxlYXNlZCxVbml0ZWQgU3RhdGVzIG9mIEFtZXJpY2EsR1BULU5lby0yLjdCLCwsLCwyMDI2LTAyLTExIDE5OjI2OjI3KzAwOjAwLCwsLCwsUmVzZWFyY2ggY29sbGVjdGl2ZSwsLCwsT3BlbiBzb3VyY2UsTUlULiBkb24ndCB0aGluayBtb2RlbCB3ZWlnaHRzIGZvciBQVEIgZmluZXR1bmUgYXJlIGF2YWlsYWJsZTogaHR0cHM6Ly9naXRodWIuY29tL0VsZXV0aGVyQUkvZ3B0LW5lbywsLCwsLCwsLCwsLE5vCkdQVC1OZW8tMTI1TSxMYW5ndWFnZSxMYW5ndWFnZSBtb2RlbGluZy9nZW5lcmF0aW9uLEVsZXV0aGVyQUksIlNpZCBCbGFjaywgTGVvIEdhbywgUGhpbCBXYW5nLCBDb25ub3IgTGVhaHksIFN0ZWxsYSBCaWRlcm1hbiIsMjAyMS0wMy0yMSxHUFQtTmVvOiBMYXJnZSBTY2FsZSBBdXRvcmVncmVzc2l2ZSBMYW5ndWFnZSBNb2RlbGluZyB3aXRoIE1lc2gtVGVuc29yZmxvdyxodHRwczovL2dpdGh1Yi5jb20vRWxldXRoZXJBSS9ncHQtbmVvLDg4MC4wLCwsMTI1MDAwMDAwLjAsLCwsLCwsLCwsQ29uZmlkZW50LCwxLjAsR1BULU5lby0xMjVNLE9wZW4gd2VpZ2h0cyAodW5yZXN0cmljdGVkKSxVbml0ZWQgU3RhdGVzIG9mIEFtZXJpY2EsLCwsLCwyMDI2LTAxLTAxIDE0OjAwOjUyKzAwOjAwLCwsLCwsUmVzZWFyY2ggY29sbGVjdGl2ZSwsLCwsT3BlbiBzb3VyY2UsIk1JVCBsaWNlbnNlLiB3ZWlnaHRzIGhlcmU6IGh0dHBzOi8vaHVnZ2luZ2ZhY2UuY28vRWxldXRoZXJBSS9ncHQtbmVvLTEyNW0gCmNvZGU6IGh0dHBzOi8vZ2l0aHViLmNvbS9FbGV1dGhlckFJL2dwdC1uZW8gIiwsLCwsLCwsLCwsLFllcwpHUFQtTmVvLTEuM0IsTGFuZ3VhZ2UsTGFuZ3VhZ2UgbW9kZWxpbmcvZ2VuZXJhdGlvbixFbGV1dGhlckFJLCJTaWQgQmxhY2ssIExlbyBHYW8sIFBoaWwgV2FuZywgQ29ubm9yIExlYWh5LCBTdGVsbGEgQmlkZXJtYW4iLDIwMjEtMDMtMjEsR1BULU5lbzogTGFyZ2UgU2NhbGUgQXV0b3JlZ3Jlc3NpdmUgTGFuZ3VhZ2UgTW9kZWxpbmcgd2l0aCBNZXNoLVRlbnNvcmZsb3csaHR0cHM6Ly9naXRodWIuY29tL0VsZXV0aGVyQUkvZ3B0LW5lbyw4ODAuMCwsLDEzMDAwMDAwMDAuMCwsLCwsLCwsLCxDb25maWRlbnQsLDEuMCxHUFQtTmVvLTEuM0IsT3BlbiB3ZWlnaHRzICh1bnJlc3RyaWN0ZWQpLFVuaXRlZCBTdGF0ZXMgb2YgQW1lcmljYSwsLCwsLDIwMjYtMDEtMDEgMTQ6MDA6NTIrMDA6MDAsLCwsLCxSZXNlYXJjaCBjb2xsZWN0aXZlLCwsLCxPcGVuIHNvdXJjZSwiTUlUIGxpY2Vuc2UsIHdlaWdodHMgYW5kIGNvZGU6IGh0dHBzOi8vZ2l0aHViLmNvbS9FbGV1dGhlckFJL2dwdC1uZW8gIiwsLCwsLCwsLCwsLFllcwpHUFQtTmVvLTEyNU0gKGZpbmV0dW5lZCksTGFuZ3VhZ2UsTGFuZ3VhZ2UgbW9kZWxpbmcvZ2VuZXJhdGlvbixFbGV1dGhlckFJLCJTaWQgQmxhY2ssIExlbyBHYW8sIFBoaWwgV2FuZywgQ29ubm9yIExlYWh5LCBTdGVsbGEgQmlkZXJtYW4sIE1pY2hhZWwgU2FudGFjcm9jZSwgWml4aW4gV2VuLCBZZWxvbmcgU2hlbiwgWXVhbnpoaSBMaSIsMjAyMS0wMy0yMSwiR1BULU5lbzogTGFyZ2UgU2NhbGUgQXV0b3JlZ3Jlc3NpdmUgTGFuZ3VhZ2UgTW9kZWxpbmcgd2l0aCBNZXNoLVRlbnNvcmZsb3csIFdoYXQgTWF0dGVycyBJbiBUaGUgU3RydWN0dXJlZCBQcnVuaW5nIG9mIEdlbmVyYXRpdmUgTGFuZ3VhZ2UgTW9kZWxzPyIsImh0dHBzOi8vZ2l0aHViLmNvbS9FbGV1dGhlckFJL2dwdC1uZW8sIGh0dHBzOi8vYXJ4aXYub3JnL3BkZi8yMzAyLjAzNzczLnBkZiIsLCwsMTI1MDAwMDAwLjAsLCwsLCwsLCwsQ29uZmlkZW50LCwsIkdQVC1OZW8tMTI1TShmaW5ldHVuZWQpLEdQVC1OZW8tMTI1TShmaW5ldHVuZWQpIixVbnJlbGVhc2VkLFVuaXRlZCBTdGF0ZXMgb2YgQW1lcmljYSxHUFQtTmVvLTEyNU0sLCwsLDIwMjYtMDItMTEgMTk6MjY6MjcrMDA6MDAsLCwsLCxSZXNlYXJjaCBjb2xsZWN0aXZlLCwsLCxPcGVuIHNvdXJjZSxNSVQgZm9yIGNvZGUuIGRvbid0IHNlZSBtb2RlbCB3ZWlnaHRzIGZvciBmaW5ldHVuZTogaHR0cHM6Ly9naXRodWIuY29tL0VsZXV0aGVyQUkvZ3B0LW5lbyAsLCwsLCwsLCwsLCxObwpHUFQtTmVvLTEuM0IgKGZpbmV0dW5lZCksTGFuZ3VhZ2UsTGFuZ3VhZ2UgbW9kZWxpbmcvZ2VuZXJhdGlvbixFbGV1dGhlckFJLCJTaWQgQmxhY2ssIExlbyBHYW8sIFBoaWwgV2FuZywgQ29ubm9yIExlYWh5LCBTdGVsbGEgQmlkZXJtYW4iLDIwMjEtMDMtMjEsR1BULU5lbzogTGFyZ2UgU2NhbGUgQXV0b3JlZ3Jlc3NpdmUgTGFuZ3VhZ2UgTW9kZWxpbmcgd2l0aCBNZXNoLVRlbnNvcmZsb3csaHR0cHM6Ly9naXRodWIuY29tL0VsZXV0aGVyQUkvZ3B0LW5lbyw4ODAuMCwsLDEzMDAwMDAwMDAuMCwsLCwsLCwsLCxDb25maWRlbnQsLDEuMCxHUFQtTmVvLTEuM0IgKGZpbmV0dW5lZCksVW5yZWxlYXNlZCxVbml0ZWQgU3RhdGVzIG9mIEFtZXJpY2EsLCwsLCwyMDI2LTAyLTExIDE5OjI2OjI3KzAwOjAwLCwsLCwsUmVzZWFyY2ggY29sbGVjdGl2ZSwsLCwsT3BlbiBzb3VyY2UsTUlUIGZvciBjb2RlLiBkb24ndCBzZWUgbW9kZWwgd2VpZ2h0cyBmb3IgZmluZXR1bmU6IGh0dHBzOi8vZ2l0aHViLmNvbS9FbGV1dGhlckFJL2dwdC1uZW8gLCwsLCwsLCwsLCwsTm8KVS1OZXQgR0FOIChGRkhRKSxJbWFnZSBnZW5lcmF0aW9uLEltYWdlIGdlbmVyYXRpb24sIkJvc2NoIENlbnRlciBmb3IgQXJ0aWZpY2lhbCBJbnRlbGxpZ2VuY2UsTWF4IFBsYW5jayBJbnN0aXR1dGUgZm9yIEluZm9ybWF0aWNzIiwiRWRnYXIgU2Now7ZuZmVsZCwgQmVybnQgU2NoaWVsZSwgQW5uYSBLaG9yZXZhIiwyMDIxLTAzLTE5LEEgVS1OZXQgQmFzZWQgRGlzY3JpbWluYXRvciBmb3IgR2VuZXJhdGl2ZSBBZHZlcnNhcmlhbCBOZXR3b3JrcyxodHRwczovL2FyeGl2Lm9yZy9hYnMvMjAwMi4xMjY1NSwsLCwsLCwsLCwsLCwsVW5rbm93biwiQW1vbmcgdGhlIG1ham9yIHJlbWFpbmluZyBjaGFsbGVuZ2VzIGZvciBnZW5lcmF0aXZlIGFkdmVyc2FyaWFsIG5ldHdvcmtzIChHQU5zKSBpcyB0aGUgY2FwYWNpdHkgdG8gc3ludGhlc2l6ZSBnbG9iYWxseSBhbmQgbG9jYWxseSBjb2hlcmVudCBpbWFnZXMgd2l0aCBvYmplY3Qgc2hhcGVzIGFuZCB0ZXh0dXJlcyBpbmRpc3Rpbmd1aXNoYWJsZSBmcm9tIHJlYWwgaW1hZ2VzLiBUbyB0YXJnZXQgdGhpcyBpc3N1ZSB3ZSBwcm9wb3NlIGFuIGFsdGVybmF0aXZlIFUtTmV0IGJhc2VkIGRpc2NyaW1pbmF0b3IgYXJjaGl0ZWN0dXJlLCBib3Jyb3dpbmcgdGhlIGluc2lnaHRzIGZyb20gdGhlIHNlZ21lbnRhdGlvbiBsaXRlcmF0dXJlLiBUaGUgcHJvcG9zZWQgVS1OZXQgYmFzZWQgYXJjaGl0ZWN0dXJlIGFsbG93cyB0byBwcm92aWRlIGRldGFpbGVkIHBlci1waXhlbCBmZWVkYmFjayB0byB0aGUgZ2VuZXJhdG9yIHdoaWxlIG1haW50YWluaW5nIHRoZSBnbG9iYWwgY29oZXJlbmNlIG9mIHN5bnRoZXNpemVkIGltYWdlcywgYnkgcHJvdmlkaW5nIHRoZSBnbG9iYWwgaW1hZ2UgZmVlZGJhY2sgYXMgd2VsbC4gRW1wb3dlcmVkIGJ5IHRoZSBwZXItcGl4ZWwgcmVzcG9uc2Ugb2YgdGhlIGRpc2NyaW1pbmF0b3IsIHdlIGZ1cnRoZXIgcHJvcG9zZSBhIHBlci1waXhlbCBjb25zaXN0ZW5jeSByZWd1bGFyaXphdGlvbiB0ZWNobmlxdWUgYmFzZWQgb24gdGhlIEN1dE1peCBkYXRhIGF1Z21lbnRhdGlvbiwgZW5jb3VyYWdpbmcgdGhlIFUtTmV0IGRpc2NyaW1pbmF0b3IgdG8gZm9jdXMgbW9yZSBvbiBzZW1hbnRpYyBhbmQgc3RydWN0dXJhbCBjaGFuZ2VzIGJldHdlZW4gcmVhbCBhbmQgZmFrZSBpbWFnZXMuIFRoaXMgaW1wcm92ZXMgdGhlIFUtTmV0IGRpc2NyaW1pbmF0b3IgdHJhaW5pbmcsIGZ1cnRoZXIgZW5oYW5jaW5nIHRoZSBxdWFsaXR5IG9mIGdlbmVyYXRlZCBzYW1wbGVzLiBUaGUgbm92ZWwgZGlzY3JpbWluYXRvciBpbXByb3ZlcyBvdmVyIHRoZSBzdGF0ZSBvZiB0aGUgYXJ0IGluIHRlcm1zIG9mIHRoZSBzdGFuZGFyZCBkaXN0cmlidXRpb24gYW5kIGltYWdlIHF1YWxpdHkgbWV0cmljcywgZW5hYmxpbmcgdGhlIGdlbmVyYXRvciB0byBzeW50aGVzaXplIGltYWdlcyB3aXRoIHZhcnlpbmcgc3RydWN0dXJlLCBhcHBlYXJhbmNlIGFuZCBsZXZlbHMgb2YgZGV0YWlsLCBtYWludGFpbmluZyBnbG9iYWwgYW5kIGxvY2FsIHJlYWxpc20uIENvbXBhcmVkIHRvIHRoZSBCaWdHQU4gYmFzZWxpbmUsIHdlIGFjaGlldmUgYW4gYXZlcmFnZSBpbXByb3ZlbWVudCBvZiAyLjcgRklEIHBvaW50cyBhY3Jvc3MgRkZIUSwgQ2VsZWJBLCBhbmQgdGhlIG5ld2x5IGludHJvZHVjZWQgQ09DTy1BbmltYWxzIGRhdGFzZXQuIFRoZSBjb2RlIGlzIGF2YWlsYWJsZSBhdCB0aGlzIGh0dHBzIFVSTC4iLCwsT3BlbiB3ZWlnaHRzICh1bnJlc3RyaWN0ZWQpLCJHZXJtYW55LEdlcm1hbnkiLCwsLCwsMjAyNi0wMi0xMSAxOToyNjoyNyswMDowMCwsLCwsLCJJbmR1c3RyeSxBY2FkZW1pYSIsLCwsLE9wZW4gc291cmNlLCJBR1BMLTMuMCBsaWNlbnNlIChjb3B5bGVmdCkKaHR0cHM6Ly9naXRodWIuY29tL2Jvc2NocmVzZWFyY2gvdW5ldGdhbiIsLCwsLCwsLCwsLCxZZXMKR0xNLTEwQixMYW5ndWFnZSxMYW5ndWFnZSBtb2RlbGluZy9nZW5lcmF0aW9uLCJUc2luZ2h1YSBVbml2ZXJzaXR5LEJlaWppbmcgQWNhZGVteSBvZiBBcnRpZmljaWFsIEludGVsbGlnZW5jZSAvIEJBQUksTWFzc2FjaHVzZXR0cyBJbnN0aXR1dGUgb2YgVGVjaG5vbG9neSAoTUlUKSxTaGFuZ2hhaSBRaSBaaGkgaW5zdGl0dXRlIiwiWmhlbmd4aWFvIER1LCBZdWppZSBRaWFuLCBYaWFvIExpdSwgTWluZyBEaW5nLCBKaWV6aG9uZyBRaXUsIFpoaWxpbiBZYW5nLCBKaWUgVGFuZyIsMjAyMS0wMy0xOCxHTE06IEdlbmVyYWwgTGFuZ3VhZ2UgTW9kZWwgUHJldHJhaW5pbmcgd2l0aCBBdXRvcmVncmVzc2l2ZSBCbGFuayBJbmZpbGxpbmcsaHR0cHM6Ly9hcnhpdi5vcmcvYWJzLzIxMDMuMTAzNjAsMTkxOS4wLCxzbWFsbGVyIHZlcnNpb24gb2YgdGhlIG1vZGVsIGluIHRoaXMgcGFwZXIsMTAwMDAwMDAwMDAuMCwsNC45Mzk3NTUzZSsyMSwiNiBGTE9QIC8gdG9rZW4gLyBwYXJhbWV0ZXIgKiAxMCoxMF45IHBhcmFtZXRlcnMgKiAxMDI0IHNhbXBsZXMgcGVyIGJhdGNoICogNTEyIHRva2VucyBwZXIgc2FtcGxlICogMjAwMDAwIHN0ZXBzIFtyZXBvcnRlZCBmb3Igc21hbGxlciBtb2RlbHNdID0gNi4yOTE0NTZlKzIxIEZMT1AKCjMxMzMwMDAwMDAwMDAwIFthc3N1bWVkIGZwMTYgcHJlY2lzaW9uXSAqIDY0IEdQVXMgKiAxNzkxIGhvdXJzIFtzZWUgdHJhaW5pbmcgdGltZSBub3Rlc10gKiAzNjAwIHNlYyAvIGhvdXIgKiAwLjMgW2Fzc3VtZWQgdXRpbGl6YXRpb25dID0gMy44Nzg0NjM1ZSsyMSBGTE9QCgpzcXJ0KDYuMjkxNDU2ZSsyMSozLjg3ODQ2MzVlKzIxKSA9IDQuOTM5NzU1M2UrMjEgCl9fX19fX19fX18gCmVzdGltYXRpb24gZnJvbSB0aGUgQWxnb3JpdGhtaWMgcHJvZ3Jlc3MgcGFwZXIgKEkgYW0gbm90IHN1cmUgd2hlcmUgdGhlIGRhdGFzZXQgc2l6ZSBlc3RpbWF0aW9uIGNvbWVzIGZyb20pOgoKNiBGTE9QIC8gdG9rZW4gLyBwYXJhbWV0ZXIgKiAoNTcwNjQ5Mzk2NDkxLjIyNy0zMzQwMDAwMDAwMDArMzk1MDUwNjMwMTc3KSB0b2tlbnMgKiAxMCoxMF45IHBhcmFtZXRlciA9IDMuNzkwMjAwMmUrMjIgRkxPUCAiLCwsMTc5MS4wLCIiIlRoZSBtb2RlbHMKYXJlIHRyYWluZWQgb24gNjQgVjEwMCBHUFVzIGZvciAyMDBLIHN0ZXBzIHdpdGgKYmF0Y2ggc2l6ZSBvZiAxMDI0IGFuZCBtYXhpbXVtIHNlcXVlbmNlIGxlbmd0aApvZiA1MTIsIHdoaWNoIHRha2VzIGFib3V0IDIuNSBkYXlzIGZvciBHTE1MYXJnZS4iIgpHTE1MYXJnZSAtIDMzNU0gcGFyYW1ldGVycwoyLjUgZGF5cyAqIDI0IGhvdXJzL2RheSAqIDEwMDAwLzMzNSA9IDE3OTEgaG91cnMiLE5WSURJQSBWMTAwLCxMaWtlbHksIlRoZXJlIGhhdmUgYmVlbiB2YXJpb3VzIHR5cGVzIG9mIHByZXRyYWluaW5nIGFyY2hpdGVjdHVyZXMgaW5jbHVkaW5nIGF1dG9lbmNvZGluZyBtb2RlbHMgKGUuZy4sIEJFUlQpLCBhdXRvcmVncmVzc2l2ZSBtb2RlbHMgKGUuZy4sIEdQVCksIGFuZCBlbmNvZGVyLWRlY29kZXIgbW9kZWxzIChlLmcuLCBUNSkuIEhvd2V2ZXIsIG5vbmUgb2YgdGhlIHByZXRyYWluaW5nIGZyYW1ld29ya3MgcGVyZm9ybXMgdGhlIGJlc3QgZm9yIGFsbCB0YXNrcyBvZiB0aHJlZSBtYWluIGNhdGVnb3JpZXMgaW5jbHVkaW5nIG5hdHVyYWwgbGFuZ3VhZ2UgdW5kZXJzdGFuZGluZyAoTkxVKSwgdW5jb25kaXRpb25hbCBnZW5lcmF0aW9uLCBhbmQgY29uZGl0aW9uYWwgZ2VuZXJhdGlvbi4gV2UgcHJvcG9zZSBhIEdlbmVyYWwgTGFuZ3VhZ2UgTW9kZWwgKEdMTSkgYmFzZWQgb24gYXV0b3JlZ3Jlc3NpdmUgYmxhbmsgaW5maWxsaW5nIHRvIGFkZHJlc3MgdGhpcyBjaGFsbGVuZ2UuIEdMTSBpbXByb3ZlcyBibGFuayBmaWxsaW5nIHByZXRyYWluaW5nIGJ5IGFkZGluZyAyRCBwb3NpdGlvbmFsIGVuY29kaW5ncyBhbmQgYWxsb3dpbmcgYW4gYXJiaXRyYXJ5IG9yZGVyIHRvIHByZWRpY3Qgc3BhbnMsIHdoaWNoIHJlc3VsdHMgaW4gcGVyZm9ybWFuY2UgZ2FpbnMgb3ZlciBCRVJUIGFuZCBUNSBvbiBOTFUgdGFza3MuIE1lYW53aGlsZSwgR0xNIGNhbiBiZSBwcmV0cmFpbmVkIGZvciBkaWZmZXJlbnQgdHlwZXMgb2YgdGFza3MgYnkgdmFyeWluZyB0aGUgbnVtYmVyIGFuZCBsZW5ndGhzIG9mIGJsYW5rcy4gT24gYSB3aWRlIHJhbmdlIG9mIHRhc2tzIGFjcm9zcyBOTFUsIGNvbmRpdGlvbmFsIGFuZCB1bmNvbmRpdGlvbmFsIGdlbmVyYXRpb24sIEdMTSBvdXRwZXJmb3JtcyBCRVJULCBUNSwgYW5kIEdQVCBnaXZlbiB0aGUgc2FtZSBtb2RlbCBzaXplcyBhbmQgZGF0YSwgYW5kIGFjaGlldmVzIHRoZSBiZXN0IHBlcmZvcm1hbmNlIGZyb20gYSBzaW5nbGUgcHJldHJhaW5lZCBtb2RlbCB3aXRoIDEuMjV4IHBhcmFtZXRlcnMgb2YgQkVSVCBMYXJnZSAsIGRlbW9uc3RyYXRpbmcgaXRzIGdlbmVyYWxpemFiaWxpdHkgdG8gZGlmZmVyZW50IGRvd25zdHJlYW0gdGFza3MuIiwxLjAsR0xNLTEwQixPcGVuIHdlaWdodHMgKHVucmVzdHJpY3RlZCksIkNo</x:v>
      </x:c>
    </x:row>
    <x:row r="235" ht="18" customHeight="1">
      <x:c r="A235" s="17" t="n">
        <x:v>230</x:v>
      </x:c>
      <x:c r="B235" s="17" t="n">
        <x:v>310</x:v>
      </x:c>
      <x:c r="C235" s="160" t="str">
        <x:v>aW5hLENoaW5hLFVuaXRlZCBTdGF0ZXMgb2YgQW1lcmljYSxDaGluYSIsLCwsNjQuMCwsMjAyNi0wNS0yNSAxMjoxMzozOSswMDowMCwsLCw1MjQyODguMCwiIiJUaGUgbW9kZWxzIGFyZSB0cmFpbmVkIG9uIDY0IFYxMDAgR1BVcyBmb3IgMjAwSyBzdGVwcyB3aXRoCmJhdGNoIHNpemUgb2YgMTAyNCBhbmQgbWF4aW11bSBzZXF1ZW5jZSBsZW5ndGgKb2YgNTEyIiIiLCJBY2FkZW1pYSxBY2FkZW1pYSxBY2FkZW1pYSIsLCwsLE9wZW4gc291cmNlLEFwYWNoZSAyLjAgb3IgTUlUIGZvciBjb2RlL3dlaWdodHM6IGh0dHBzOi8vZ2l0aHViLmNvbS9USFVETS9HTE0sLCwsLCwzODkxOC4xOTI4MTc5MTQ0OSwiSGFyZHdhcmUsT3BlcmF0aW9uIGNvdW50aW5nIiwsLCwsWWVzCkdMTS0yQixMYW5ndWFnZSxMYW5ndWFnZSBtb2RlbGluZy9nZW5lcmF0aW9uLCJUc2luZ2h1YSBVbml2ZXJzaXR5LEJlaWppbmcgQWNhZGVteSBvZiBBcnRpZmljaWFsIEludGVsbGlnZW5jZSAvIEJBQUksTWFzc2FjaHVzZXR0cyBJbnN0aXR1dGUgb2YgVGVjaG5vbG9neSAoTUlUKSIsIlpoZW5neGlhbyBEdSwgWXVqaWUgUWlhbiwgWGlhbyBMaXUsIE1pbmcgRGluZywgSmllemhvbmcgUWl1LCBaaGlsaW4gWWFuZywgSmllIFRhbmciLDIwMjEtMDMtMTgsR0xNOiBHZW5lcmFsIExhbmd1YWdlIE1vZGVsIFByZXRyYWluaW5nIHdpdGggQXV0b3JlZ3Jlc3NpdmUgQmxhbmsgSW5maWxsaW5nLGh0dHBzOi8vYXJ4aXYub3JnL2Ficy8yMTAzLjEwMzYwLDE5MTkuMCwsLDIwMDAwMDAwMDAuMCwsLCwzMzAwMDAwMDAwMCwiMC4yOTMzNSBHUFQtMi10b2tlbnMvYnl0ZSBhY3Jvc3MgdGhlIFBpbGUKCjgyNSoxMDI0XjMqMC4yOTMzNT0yNTk4NjAyODUzNTgiLCwsLCxDb25maWRlbnQsIlRoZXJlIGhhdmUgYmVlbiB2YXJpb3VzIHR5cGVzIG9mIHByZXRyYWluaW5nIGFyY2hpdGVjdHVyZXMgaW5jbHVkaW5nIGF1dG9lbmNvZGluZyBtb2RlbHMgKGUuZy4sIEJFUlQpLCBhdXRvcmVncmVzc2l2ZSBtb2RlbHMgKGUuZy4sIEdQVCksIGFuZCBlbmNvZGVyLWRlY29kZXIgbW9kZWxzIChlLmcuLCBUNSkuIEhvd2V2ZXIsIG5vbmUgb2YgdGhlIHByZXRyYWluaW5nIGZyYW1ld29ya3MgcGVyZm9ybXMgdGhlIGJlc3QgZm9yIGFsbCB0YXNrcyBvZiB0aHJlZSBtYWluIGNhdGVnb3JpZXMgaW5jbHVkaW5nIG5hdHVyYWwgbGFuZ3VhZ2UgdW5kZXJzdGFuZGluZyAoTkxVKSwgdW5jb25kaXRpb25hbCBnZW5lcmF0aW9uLCBhbmQgY29uZGl0aW9uYWwgZ2VuZXJhdGlvbi4gV2UgcHJvcG9zZSBhIEdlbmVyYWwgTGFuZ3VhZ2UgTW9kZWwgKEdMTSkgYmFzZWQgb24gYXV0b3JlZ3Jlc3NpdmUgYmxhbmsgaW5maWxsaW5nIHRvIGFkZHJlc3MgdGhpcyBjaGFsbGVuZ2UuIEdMTSBpbXByb3ZlcyBibGFuayBmaWxsaW5nIHByZXRyYWluaW5nIGJ5IGFkZGluZyAyRCBwb3NpdGlvbmFsIGVuY29kaW5ncyBhbmQgYWxsb3dpbmcgYW4gYXJiaXRyYXJ5IG9yZGVyIHRvIHByZWRpY3Qgc3BhbnMsIHdoaWNoIHJlc3VsdHMgaW4gcGVyZm9ybWFuY2UgZ2FpbnMgb3ZlciBCRVJUIGFuZCBUNSBvbiBOTFUgdGFza3MuIE1lYW53aGlsZSwgR0xNIGNhbiBiZSBwcmV0cmFpbmVkIGZvciBkaWZmZXJlbnQgdHlwZXMgb2YgdGFza3MgYnkgdmFyeWluZyB0aGUgbnVtYmVyIGFuZCBsZW5ndGhzIG9mIGJsYW5rcy4gT24gYSB3aWRlIHJhbmdlIG9mIHRhc2tzIGFjcm9zcyBOTFUsIGNvbmRpdGlvbmFsIGFuZCB1bmNvbmRpdGlvbmFsIGdlbmVyYXRpb24sIEdMTSBvdXRwZXJmb3JtcyBCRVJULCBUNSwgYW5kIEdQVCBnaXZlbiB0aGUgc2FtZSBtb2RlbCBzaXplcyBhbmQgZGF0YSwgYW5kIGFjaGlldmVzIHRoZSBiZXN0IHBlcmZvcm1hbmNlIGZyb20gYSBzaW5nbGUgcHJldHJhaW5lZCBtb2RlbCB3aXRoIDEuMjV4IHBhcmFtZXRlcnMgb2YgQkVSVCBMYXJnZSAsIGRlbW9uc3RyYXRpbmcgaXRzIGdlbmVyYWxpemFiaWxpdHkgdG8gZGlmZmVyZW50IGRvd25zdHJlYW0gdGFza3MuIiwxLjAsR0xNLTJCLE9wZW4gd2VpZ2h0cyAodW5yZXN0cmljdGVkKSwiQ2hpbmEsQ2hpbmEsVW5pdGVkIFN0YXRlcyBvZiBBbWVyaWNhIiwsLCwsLDIwMjYtMDUtMjUgMTI6MTM6MzkrMDA6MDAsLCwsLCwiQWNhZGVtaWEsQWNhZGVtaWEsQWNhZGVtaWEiLCwsLCxPcGVuIHNvdXJjZSxBcGFjaGUgMi4wIG9yIE1JVCBmb3IgY29kZS93ZWlnaHRzOiBodHRwczovL2dpdGh1Yi5jb20vVEhVRE0vR0xNLCwsLCwsLCwsLCwsWWVzCkdMTS0xMEItYmlkaXJlY3Rpb25hbCxMYW5ndWFnZSxMYW5ndWFnZSBtb2RlbGluZy9nZW5lcmF0aW9uLCJUc2luZ2h1YSBVbml2ZXJzaXR5LEJlaWppbmcgQWNhZGVteSBvZiBBcnRpZmljaWFsIEludGVsbGlnZW5jZSAvIEJBQUksTWFzc2FjaHVzZXR0cyBJbnN0aXR1dGUgb2YgVGVjaG5vbG9neSAoTUlUKSIsIlpoZW5neGlhbyBEdSwgWXVqaWUgUWlhbiwgWGlhbyBMaXUsIE1pbmcgRGluZywgSmllemhvbmcgUWl1LCBaaGlsaW4gWWFuZywgSmllIFRhbmciLDIwMjEtMDMtMTgsR0xNOiBHZW5lcmFsIExhbmd1YWdlIE1vZGVsIFByZXRyYWluaW5nIHdpdGggQXV0b3JlZ3Jlc3NpdmUgQmxhbmsgSW5maWxsaW5nLGh0dHBzOi8vYXJ4aXYub3JnL2Ficy8yMTAzLjEwMzYwLDE5MTkuMCwsLDEwMDAwMDAwMDAwLjAsLCwsLCwsLCwsQ29uZmlkZW50LCJUaGVyZSBoYXZlIGJlZW4gdmFyaW91cyB0eXBlcyBvZiBwcmV0cmFpbmluZyBhcmNoaXRlY3R1cmVzIGluY2x1ZGluZyBhdXRvZW5jb2RpbmcgbW9kZWxzIChlLmcuLCBCRVJUKSwgYXV0b3JlZ3Jlc3NpdmUgbW9kZWxzIChlLmcuLCBHUFQpLCBhbmQgZW5jb2Rlci1kZWNvZGVyIG1vZGVscyAoZS5nLiwgVDUpLiBIb3dldmVyLCBub25lIG9mIHRoZSBwcmV0cmFpbmluZyBmcmFtZXdvcmtzIHBlcmZvcm1zIHRoZSBiZXN0IGZvciBhbGwgdGFza3Mgb2YgdGhyZWUgbWFpbiBjYXRlZ29yaWVzIGluY2x1ZGluZyBuYXR1cmFsIGxhbmd1YWdlIHVuZGVyc3RhbmRpbmcgKE5MVSksIHVuY29uZGl0aW9uYWwgZ2VuZXJhdGlvbiwgYW5kIGNvbmRpdGlvbmFsIGdlbmVyYXRpb24uIFdlIHByb3Bvc2UgYSBHZW5lcmFsIExhbmd1YWdlIE1vZGVsIChHTE0pIGJhc2VkIG9uIGF1dG9yZWdyZXNzaXZlIGJsYW5rIGluZmlsbGluZyB0byBhZGRyZXNzIHRoaXMgY2hhbGxlbmdlLiBHTE0gaW1wcm92ZXMgYmxhbmsgZmlsbGluZyBwcmV0cmFpbmluZyBieSBhZGRpbmcgMkQgcG9zaXRpb25hbCBlbmNvZGluZ3MgYW5kIGFsbG93aW5nIGFuIGFyYml0cmFyeSBvcmRlciB0byBwcmVkaWN0IHNwYW5zLCB3aGljaCByZXN1bHRzIGluIHBlcmZvcm1hbmNlIGdhaW5zIG92ZXIgQkVSVCBhbmQgVDUgb24gTkxVIHRhc2tzLiBNZWFud2hpbGUsIEdMTSBjYW4gYmUgcHJldHJhaW5lZCBmb3IgZGlmZmVyZW50IHR5cGVzIG9mIHRhc2tzIGJ5IHZhcnlpbmcgdGhlIG51bWJlciBhbmQgbGVuZ3RocyBvZiBibGFua3MuIE9uIGEgd2lkZSByYW5nZSBvZiB0YXNrcyBhY3Jvc3MgTkxVLCBjb25kaXRpb25hbCBhbmQgdW5jb25kaXRpb25hbCBnZW5lcmF0aW9uLCBHTE0gb3V0cGVyZm9ybXMgQkVSVCwgVDUsIGFuZCBHUFQgZ2l2ZW4gdGhlIHNhbWUgbW9kZWwgc2l6ZXMgYW5kIGRhdGEsIGFuZCBhY2hpZXZlcyB0aGUgYmVzdCBwZXJmb3JtYW5jZSBmcm9tIGEgc2luZ2xlIHByZXRyYWluZWQgbW9kZWwgd2l0aCAxLjI1eCBwYXJhbWV0ZXJzIG9mIEJFUlQgTGFyZ2UgLCBkZW1vbnN0cmF0aW5nIGl0cyBnZW5lcmFsaXphYmlsaXR5IHRvIGRpZmZlcmVudCBkb3duc3RyZWFtIHRhc2tzLiIsMS4wLEdMTS0xMEItYmlkaXJlY3Rpb25hbCxPcGVuIHdlaWdodHMgKHVucmVzdHJpY3RlZCksIkNoaW5hLENoaW5hLFVuaXRlZCBTdGF0ZXMgb2YgQW1lcmljYSIsLCwsLCwyMDI2LTA1LTI1IDEyOjEzOjM5KzAwOjAwLCwsLCwsIkFjYWRlbWlhLEFjYWRlbWlhLEFjYWRlbWlhIiwsLCwsT3BlbiBzb3VyY2UsQXBhY2hlIDIuMCBvciBNSVQgZm9yIGNvZGUvd2VpZ2h0cyAobm90IHN1cmUgaWYgd2VpZ2h0cyBhcmUgZm9yIHVuaWRpcmVjdGlvbmFsIG9yIGJpZGlyZWN0aW9uYWwpOiBodHRwczovL2dpdGh1Yi5jb20vVEhVRE0vR0xNICwsLCwsLCwsLCwsLFllcwpHTE0tMTBCLXVuaWRpcmVjdGlvbmFsLExhbmd1YWdlLExhbmd1YWdlIG1vZGVsaW5nL2dlbmVyYXRpb24sIlRzaW5naHVhIFVuaXZlcnNpdHksQmVpamluZyBBY2FkZW15IG9mIEFydGlmaWNpYWwgSW50ZWxsaWdlbmNlIC8gQkFBSSxNYXNzYWNodXNldHRzIEluc3RpdHV0ZSBvZiBUZWNobm9sb2d5IChNSVQpIiwiWmhlbmd4aWFvIER1LCBZdWppZSBRaWFuLCBYaWFvIExpdSwgTWluZyBEaW5nLCBKaWV6aG9uZyBRaXUsIFpoaWxpbiBZYW5nLCBKaWUgVGFuZyIsMjAyMS0wMy0xOCxHTE06IEdlbmVyYWwgTGFuZ3VhZ2UgTW9kZWwgUHJldHJhaW5pbmcgd2l0aCBBdXRvcmVncmVzc2l2ZSBCbGFuayBJbmZpbGxpbmcsaHR0cHM6Ly9hcnhpdi5vcmcvYWJzLzIxMDMuMTAzNjAsMTkxOS4wLCwsMTAwMDAwMDAwMDAuMCwsLCwsLCwsLCxDb25maWRlbnQsIlRoZXJlIGhhdmUgYmVlbiB2YXJpb3VzIHR5cGVzIG9mIHByZXRyYWluaW5nIGFyY2hpdGVjdHVyZXMgaW5jbHVkaW5nIGF1dG9lbmNvZGluZyBtb2RlbHMgKGUuZy4sIEJFUlQpLCBhdXRvcmVncmVzc2l2ZSBtb2RlbHMgKGUuZy4sIEdQVCksIGFuZCBlbmNvZGVyLWRlY29kZXIgbW9kZWxzIChlLmcuLCBUNSkuIEhvd2V2ZXIsIG5vbmUgb2YgdGhlIHByZXRyYWluaW5nIGZyYW1ld29ya3MgcGVyZm9ybXMgdGhlIGJlc3QgZm9yIGFsbCB0YXNrcyBvZiB0aHJlZSBtYWluIGNhdGVnb3JpZXMgaW5jbHVkaW5nIG5hdHVyYWwgbGFuZ3VhZ2UgdW5kZXJzdGFuZGluZyAoTkxVKSwgdW5jb25kaXRpb25hbCBnZW5lcmF0aW9uLCBhbmQgY29uZGl0aW9uYWwgZ2VuZXJhdGlvbi4gV2UgcHJvcG9zZSBhIEdlbmVyYWwgTGFuZ3VhZ2UgTW9kZWwgKEdMTSkgYmFzZWQgb24gYXV0b3JlZ3Jlc3NpdmUgYmxhbmsgaW5maWxsaW5nIHRvIGFkZHJlc3MgdGhpcyBjaGFsbGVuZ2UuIEdMTSBpbXByb3ZlcyBibGFuayBmaWxsaW5nIHByZXRyYWluaW5nIGJ5IGFkZGluZyAyRCBwb3NpdGlvbmFsIGVuY29kaW5ncyBhbmQgYWxsb3dpbmcgYW4gYXJiaXRyYXJ5IG9yZGVyIHRvIHByZWRpY3Qgc3BhbnMsIHdoaWNoIHJlc3VsdHMgaW4gcGVyZm9ybWFuY2UgZ2FpbnMgb3ZlciBCRVJUIGFuZCBUNSBvbiBOTFUgdGFza3MuIE1lYW53aGlsZSwgR0xNIGNhbiBiZSBwcmV0cmFpbmVkIGZvciBkaWZmZXJlbnQgdHlwZXMgb2YgdGFza3MgYnkgdmFyeWluZyB0aGUgbnVtYmVyIGFuZCBsZW5ndGhzIG9mIGJsYW5rcy4gT24gYSB3aWRlIHJhbmdlIG9mIHRhc2tzIGFjcm9zcyBOTFUsIGNvbmRpdGlvbmFsIGFuZCB1bmNvbmRpdGlvbmFsIGdlbmVyYXRpb24sIEdMTSBvdXRwZXJmb3JtcyBCRVJULCBUNSwgYW5kIEdQVCBnaXZlbiB0aGUgc2FtZSBtb2RlbCBzaXplcyBhbmQgZGF0YSwgYW5kIGFjaGlldmVzIHRoZSBiZXN0IHBlcmZvcm1hbmNlIGZyb20gYSBzaW5nbGUgcHJldHJhaW5lZCBtb2RlbCB3aXRoIDEuMjV4IHBhcmFtZXRlcnMgb2YgQkVSVCBMYXJnZSAsIGRlbW9uc3RyYXRpbmcgaXRzIGdlbmVyYWxpemFiaWxpdHkgdG8gZGlmZmVyZW50IGRvd25zdHJlYW0gdGFza3MuIiwxLjAsR0xNLTEwQi11bmlkaXJlY3Rpb25hbCxPcGVuIHdlaWdodHMgKHVucmVzdHJpY3RlZCksIkNoaW5hLENoaW5hLFVuaXRlZCBTdGF0ZXMgb2YgQW1lcmljYSIsLCwsLCwyMDI2LTA1LTI1IDEyOjEzOjM3KzAwOjAwLCwsLCwsIkFjYWRlbWlhLEFjYWRlbWlhLEFjYWRlbWlhIiwsLCwsT3BlbiBzb3VyY2UsQXBhY2hlIDIuMCBvciBNSVQgZm9yIGNvZGUvd2VpZ2h0cyAobm90IHN1cmUgaWYgd2VpZ2h0cyBhcmUgZm9yIHVuaWRpcmVjdGlvbmFsIG9yIGJpZGlyZWN0aW9uYWwpOiBodHRwczovL2dpdGh1Yi5jb20vVEhVRE0vR0xNICwsLCwsLCwsLCwsLFllcwpWZXJ5IERlZXAgVkFFcyAoSW1hZ2VOZXQtNjQpLEltYWdlIGdlbmVyYXRpb24sIkltYWdlIGdlbmVyYXRpb24sSW1hZ2UgcmVwcmVzZW50YXRpb24iLE9wZW5BSSxSZXdvbiBDaGlsZCwyMDIxLTAzLTE2LFZlcnkgRGVlcCBWQUVzIEdlbmVyYWxpemUgQXV0b3JlZ3Jlc3NpdmUgTW9kZWxzIGFuZCBDYW4gT3V0cGVyZm9ybSBUaGVtIG9uIEltYWdlcyxodHRwczovL2FyeGl2Lm9yZy9hYnMvMjAxMS4xMDY1MCwsLCwxMjUwMDAwMDAuMCwxMjVNLDEuODE0NGUrMjEsIjEyNTAwMDAwMDAwMDAwMCBGTE9QIC8gR1BVIC8gc2VjIFtWMTAwIHJlcG9ydGVkLCBiZjE2IGFzc3VtZWRdICogNDIwIGhvdXJzIFtzZWUgdHJhaW5pbmcgdGltZSBub3Rlc10gKiAzMiBHUFVzICogMzYwMCBzZWMgLyBob3VyICogMC4zIFthc3N1bWVkIHV0aWxpemF0aW9uXSA9IDEuODE0NGUrMjEgRkxPUCIsLCJUYWJsZSA0OgoxLjZNIHRyYWluaW5nIGl0ZXJhdGlvbnMKYmF0Y2ggc2l6ZSAxMjgiLDQyMC4wLFRhYmxlIDQ6IDIuNSB3ZWVrcyA9IDQyMCBob3VycyxOVklESUEgVjEwMCwsQ29uZmlkZW50LCJXZSBwcmVzZW50IGEgaGllcmFyY2hpY2FsIFZBRSB0aGF0LCBmb3IgdGhlIGZpcnN0IHRpbWUsIGdlbmVyYXRlcyBzYW1wbGVzIHF1aWNrbHkgd2hpbGUgb3V0cGVyZm9ybWluZyB0aGUgUGl4ZWxDTk4gaW4gbG9nLWxpa2VsaWhvb2Qgb24gYWxsIG5hdHVyYWwgaW1hZ2UgYmVuY2htYXJrcy4gV2UgYmVnaW4gYnkgb2JzZXJ2aW5nIHRoYXQsIGluIHRoZW9yeSwgVkFFcyBjYW4gYWN0dWFsbHkgcmVwcmVzZW50IGF1dG9yZWdyZXNzaXZlIG1vZGVscywgYXMgd2VsbCBhcyBmYXN0ZXIsIGJldHRlciBtb2RlbHMgaWYgdGhleSBleGlzdCwgd2hlbiBtYWRlIHN1ZmZpY2llbnRseSBkZWVwLiBEZXNwaXRlIHRoaXMsIGF1dG9yZWdyZXNzaXZlIG1vZGVscyBoYXZlIGhpc3RvcmljYWxseSBvdXRwZXJmb3JtZWQgVkFFcyBpbiBsb2ctbGlrZWxpaG9vZC4gV2UgdGVzdCBpZiBpbnN1ZmZpY2llbnQgZGVwdGggZXhwbGFpbnMgd2h5IGJ5IHNjYWxpbmcgYSBWQUUgdG8gZ3JlYXRlciBzdG9jaGFzdGljIGRlcHRoIHRoYW4gcHJldmlvdXNseSBleHBsb3JlZCBhbmQgZXZhbHVhdGluZyBpdCBDSUZBUi0xMCwgSW1hZ2VOZXQsIGFuZCBGRkhRLiBJbiBjb21wYXJpc29uIHRvIHRoZSBQaXhlbENOTiwgdGhlc2UgdmVyeSBkZWVwIFZBRXMgYWNoaWV2ZSBoaWdoZXIgbGlrZWxpaG9vZHMsIHVzZSBmZXdlciBwYXJhbWV0ZXJzLCBnZW5lcmF0ZSBzYW1wbGVzIHRob3VzYW5kcyBvZiB0aW1lcyBmYXN0ZXIsIGFuZCBhcmUgbW9yZSBlYXNpbHkgYXBwbGllZCB0byBoaWdoLXJlc29sdXRpb24gaW1hZ2VzLiBRdWFsaXRhdGl2ZSBzdHVkaWVzIHN1Z2dlc3QgdGhpcyBpcyBiZWNhdXNlIHRoZSBWQUUgbGVhcm5zIGVmZmljaWVudCBoaWVyYXJjaGljYWwgdmlzdWFsIHJlcHJlc2VudGF0aW9ucy4gV2UgcmVsZWFzZSBvdXIgc291cmNlIGNvZGUgYW5kIG1vZGVscyBhdCB0aGlzIGh0dHBzIFVSTC4iLCwsT3BlbiB3ZWlnaHRzICh1bnJlc3RyaWN0ZWQpLFVuaXRlZCBTdGF0ZXMgb2YgQW1lcmljYSwsLCwzMi4wLCwyMDI2LTAyLTExIDE5OjI2OjI3KzAwOjAwLCwsLCwsSW5kdXN0cnksLCwsLE9wZW4gc291cmNlLCJNSVQgbGljZW5zZQpodHRwczovL2dpdGh1Yi5jb20vb3BlbmFpL3ZkdmFlIiwsLCwsLDE5NDU5Ljk2MzExMTk0MzI2MyxIYXJkd2FyZSwsLCwsWWVzClJlc05ldC1SUyxWaXNpb24sSW1hZ2UgY2xhc3NpZmljYXRpb24sIkdvb2dsZSBCcmFpbixVbml2ZXJzaXR5IG9mIENhbGlmb3JuaWEgKFVDKSBCZXJrZWxleSIsIklyd2FuIEJlbGxvLCBXaWxsaWFtIEZlZHVzLCBYaWFuemhpIER1LCBFa2luIEQuIEN1YnVrLCBBcmF2aW5kIFNyaW5pdmFzLCBUc3VuZy1ZaSBMaW4sIEpvbmF0aG9uIFNobGVucywgQmFycmV0IFpvcGgiLDIwMjEtMDMtMTMsUmV2aXNpdGluZyBSZXNOZXRzOiBJbXByb3ZlZCBUcmFpbmluZyBhbmQgU2NhbGluZyBTdHJhdGVnaWVzLGh0dHBzOi8vYXJ4aXYub3JnL2Ficy8yMTAzLjA3NTc5LDM1OC4wLCwsMTkyMDAwMDAwLjAsVGFibGUgNyBhcHBlbmRpeCBCLDEuNzYzMzI4ZSsyMiwiKDM1MCkgKiAoMTI4MDAwMDAwMDAwKSAqICgxMzEyICogMTAqKjUpICogMyA9IDE3NjMzMjgwMDAwMDAwMDAwMDAwMDAwCihlcG9jaHMpICogKGluZmVyZW5jZSBGTE9QKSAqIChkYXRhc2V0IHNpemUpICogKGNvbnN0YW50IHRvIGFjY291bnQgZm9yIGJhY2twcm9wYWdhdGlvbikKZnJvbSA0LjIgIiJPdXIgdHJhaW5pbmcgbWV0aG9kIGNsb3NlbHkgbWF0Y2hlcyB0aGF0IG9mIEVmZmljaWVudE5ldCwgd2hlcmUgd2UgdHJhaW4gZm9yIDM1MCBlcG9jaHMsIGJ1dCB3aXRoIGEgZmV3IHNtYWxsIGRpZmZlcmVuY2VzIiIzNTAgZXBvY2hzIGZyb20gZGVzY3JpcHRpb24gb2YgVGFibGUgOCBpbiBhcHBlbmRpeCBDIiwsIjEuMk0gKyAxMzBNID0gMTMxLjJNIAoiIkluIGEgbGFyZ2Utc2NhbGUgc2VtaS1zdXBlcnZpc2VkIGxlYXJuaW5nIHNldHVwLCBSZXNOZXQtUlMgb2J0YWlucyBhIDQuN3ggdHJhaW5pbmcgc3BlZWQtdXAgb24gVFBVcyAoNS41eCBvbiBHUFVzKSBvdmVyIEVmZmljaWVudE5ldC1CNSB3aGVuIGNvLXRyYWluZWQgb24gSW1hZ2VOZXQgYW5kIGFuIGFkZGl0aW9uYWwgMTMwTSBwc2V1ZG8tbGFiZWxlZCBpbWFnZXMuIiIiIldlIHRyYWluIFJlc05ldHMtUlMgb24gdGhlIGNvbWJpbmF0aW9uIG9mIDEuMk0gbGFiZWxlZCBJbWFnZU5ldCBpbWFnZXMgYW5kIDEzME0gcHNldWRvLWxhYmVsZWQgaW1hZ2VzLCBpbiBhIHNpbWlsYXIgZmFzaGlvbiB0byBOb2lzeSBTdHVkZW4iIgogIiJXZSB1c2UgdGhlIHNhbWUgZGF0YXNldCBvZiAxMzBNIGltYWdlcyBwc2V1ZG8tbGFiZWxlZCBhcyBOb2lzeSBTdHVkZW50IiIiLCwsR29vZ2xlIFRQVSB2MywsQ29uZmlkZW50LCJOb3ZlbCBjb21wdXRlciB2aXNpb24gYXJjaGl0ZWN0dXJlcyBtb25vcG9saXplIHRoZSBzcG90bGlnaHQsIGJ1dCB0aGUgaW1wYWN0IG9mIHRoZSBtb2RlbCBhcmNoaXRlY3R1cmUgaXMgb2Z0ZW4gY29uZmxhdGVkIHdpdGggc2ltdWx0YW5lb3VzIGNoYW5nZXMgdG8gdHJhaW5pbmcgbWV0aG9kb2xvZ3kgYW5kIHNjYWxpbmcgc3RyYXRlZ2llcy4gT3VyIHdvcmsgcmV2aXNpdHMgdGhlIGNhbm9uaWNhbCBSZXNOZXQgKEhlIGV0IGFsLiwgMjAxNSkgYW5kIHN0dWRpZXMgdGhlc2UgdGhyZWUgYXNwZWN0cyBpbiBhbiBlZmZvcnQgdG8gZGlzZW50YW5nbGUgdGhlbS4gUGVyaGFwcyBzdXJwcmlzaW5nbHksIHdlIGZpbmQgdGhhdCB0cmFpbmluZyBhbmQgc2NhbGluZyBzdHJhdGVnaWVzIG1heSBtYXR0ZXIgbW9yZSB0aGFuIGFyY2hpdGVjdHVyYWwgY2hhbmdlcywgYW5kIGZ1cnRoZXIsIHRoYXQgdGhlIHJlc3VsdGluZyBSZXNOZXRzIG1hdGNoIHJlY2VudCBzdGF0ZS1vZi10aGUtYXJ0IG1vZGVscy4gV2Ugc2hvdyB0aGF0IHRoZSBiZXN0IHBlcmZvcm1pbmcgc2NhbGluZyBzdHJhdGVneSBkZXBlbmRzIG9uIHRoZSB0cmFpbmluZyByZWdpbWUgYW5kIG9mZmVyIHR3byBuZXcgc2NhbGluZyBzdHJhdGVnaWVzOiAoMSkgc2NhbGUgbW9kZWwgZGVwdGggaW4gcmVnaW1lcyB3aGVyZSBvdmVyZml0dGluZyBjYW4gb2NjdXIgKHdpZHRoIHNjYWxpbmcgaXMgcHJlZmVyYWJsZSBvdGhlcndpc2UpOyAoMikgaW5jcmVhc2UgaW1hZ2UgcmVzb2x1dGlvbiBtb3JlIHNsb3dseSB0aGFuIHByZXZpb3VzbHkgcmVjb21tZW5kZWQgKFRhbiAmIExlLCAyMDE5KS4gVXNpbmcgaW1wcm92ZWQgdHJhaW5pbmcgYW5kIHNjYWxpbmcgc3RyYXRlZ2llcywgd2UgZGVzaWduIGEgZmFtaWx5IG9mIFJlc05ldCBhcmNoaXRlY3R1cmVzLCBSZXNOZXQtUlMsIHdoaWNoIGFyZSAxLjd4IC0gMi43eCBmYXN0ZXIgdGhhbiBFZmZpY2llbnROZXRzIG9uIFRQVXMsIHdoaWxlIGFjaGlldmluZyBzaW1pbGFyIGFjY3VyYWNpZXMgb24gSW1hZ2VOZXQuIEluIGEgbGFyZ2Utc2NhbGUgc2VtaS1zdXBlcnZpc2VkIGxlYXJuaW5nIHNldHVwLCBSZXNOZXQtUlMgYWNoaWV2ZXMgODYuMiUgdG9wLTEgSW1hZ2VOZXQgYWNjdXJhY3ksIHdoaWxlIGJlaW5nIDQuN3ggZmFzdGVyIHRoYW4gRWZmaWNpZW50TmV0IE5vaXN5U3R1ZGVudC4gVGhlIHRyYWluaW5nIHRlY2huaXF1ZXMgaW1wcm92ZSB0cmFuc2ZlciBwZXJmb3JtYW5jZSBvbiBhIHN1aXRlIG9mIGRvd25zdHJlYW0gdGFza3MgKHJpdmFsaW5nIHN0YXRlLW9mLXRoZS1hcnQgc2VsZi1zdXBlcnZpc2VkIGFsZ29yaXRobXMpIGFuZCBleHRlbmQgdG8gdmlkZW8gY2xhc3NpZmljYXRpb24gb24gS2luZXRpY3MtNDAwLiBXZSByZWNvbW1lbmQgcHJhY3RpdGlvbmVycyB1c2UgdGhlc2Ugc2ltcGxlIHJldmlzZWQgUmVzTmV0cyBhcyBiYXNlbGluZXMgZm9yIGZ1dHVyZSByZXNlYXJjaC4gIiwzNTAuMCwsT3BlbiB3ZWlnaHRzICh1bnJlc3RyaWN0ZWQpLCJVbml0ZWQgU3RhdGVzIG9mIEFtZXJpY2EsVW5pdGVkIFN0YXRlcyBvZiBBbWVyaWNhIiwsLCwsLDIwMjYtMDUtMjUgMTI6MTM6MzkrMDA6MDAsLCwsLCwiSW5kdXN0cnksQWNhZGVtaWEiLCwsLCxVbnJlbGVhc2VkLCJhcGFjaGUgMi4wOiAKaHR0cHM6Ly9naXRodWIuY29tL3RlbnNvcmZsb3cvdHB1L3RyZWUvbWFzdGVyL21vZGVscy9vZmZpY2lhbC9yZXNuZXQvcmVzbmV0X3JzL2NvbmZpZ3MiLCwsLCwsLE9wZXJhdGlvbiBjb3VudGluZywsLCwsWWVzCkFyYUVMRUNUUkEsTGFuZ3VhZ2UsIkxhbmd1YWdlIG1vZGVsaW5nL2dlbmVyYXRpb24sUXVlc3Rpb24gYW5zd2VyaW5nIixBbWVyaWNhbiBVbml2ZXJzaXR5IG9mIEJlaXJ1dCwiV2lzc2FtIEFudG91biwgRmFkeSBCYWx5LCBIYXplbSBIYWpqIiwyMDIxLTAzLTA3LEFyYUVMRUNUUkE6IFByZS1UcmFpbmluZyBUZXh0IERpc2NyaW1pbmF0b3JzIGZvciBBcmFiaWMgTGFuZ3VhZ2UgVW5kZXJzdGFuZGluZyxodHRwczovL2FyeGl2Lm9yZy9hYnMvMjAxMi4xNTUxNiwsLCwxMzYwMDAwMDAuMCwiMTIgZW5jb2RlciBsYXllcnMsIDEyIGF0dGVudGlvbiBoZWFkcywgNzY4IGhpZGRlbiBzaXplLCBhbmQgNTEyIG1heGltdW0gaW5wdXQgc2VxdWVuY2UgbGVuZ3RoIGZvciBhIHRvdGFsIG9mIDEzNk0KcGFyYW1ldGVycy4gIiwyLjU1ODcwNzllKzIwLCI2IEZMT1AgLyBwYXJhbWV0ZXIgLyB0b2tlbiAqIDI2MjE0NDAwMDAwMCB0b2tlbnMgKiAxMzYwMDAwMDAgcGFyYW1ldGVycyA9IDIuMTM5MDk1ZSsyMCBGTE9QCgpBIFRQVXYzLTggaGFzIDggY29yZXMuIFRQVXYzIGhhcyAyIGNvcmVzIHBlciBjaGlwLiBTbyA0IGNoaXBzLgoKMTIzMDAwMDAwMDAwMDAwIEZMT1AgLyBjaGlwIC8gc2VjICogNCBjaGlwcyAqIDU3NiBob3VycyBbc2VlIHRyYWluaW5nIHRpbWUgbm90ZXNdICogMzYwMCBzZWMgLyBob3VyICogMC4zIFthc3N1bWVkIHV0aWxpemF0aW9uXSA9IDMuMDYwNjMzNmUrMjAgRkxPUAoKc3FydCgyLjEzOTA5NWUrMjAqMy4wNjA2MzM2ZSsyMCkgPSAyLjU1ODcwNzllKzIwIEZMT1AiLCwicHJlLXRyYWluaW5nOiBUaGUgbW9kZWwgd2FzIHByZXRyYWluZWQgZm9yIDIgbWlsbGlvbiBzdGVwcyB3aXRoIGEgYmF0Y2ggc2l6ZSBvZiAyNTYuCgpzZXF1ZW5jZSBsZW5ndGg6IDUxMgoKMioxMF42KjUxMiAqMjU2ID0gMjYyMTQ0MDAwMDAwIHRvdGFsIHRyYWluaW5nIHRva2VucyIsNTc2LjAsIiIiUHJlLXRyYWluaW5nIHRvb2sgMjQgZGF5cyB0byBmaW5pc2ggb24gYSBUUFV2My04IHNsaWNlIiIKCjI0IGRheXMgPSA1NzYgaG91cnMiLEdvb2dsZSBUUFUgdjMsLENvbmZpZGVudCwiQWR2YW5jZXMgaW4gRW5nbGlzaCBsYW5ndWFnZSByZXByZXNlbnRhdGlvbiBlbmFibGVkIGEgbW9yZSBzYW1wbGUtZWZmaWNpZW50IHByZS10cmFpbmluZyB0YXNrIGJ5IEVmZmljaWVudGx5IExlYXJuaW5nIGFuIEVuY29kZXIgdGhhdCBDbGFzc2lmaWVzIFRva2VuIFJlcGxhY2VtZW50cyBBY2N1cmF0ZWx5IChFTEVDVFJBKS4gV2hpY2gsIGluc3RlYWQgb2YgdHJhaW5pbmcgYSBtb2RlbCB0byByZWNvdmVyIG1hc2tlZCB0b2tlbnMsIGl0IHRyYWlucyBhIGRpc2NyaW1pbmF0b3IgbW9kZWwgdG8gZGlzdGluZ3Vpc2ggdHJ1ZSBpbnB1dCB0b2tlbnMgZnJvbSBjb3JydXB0ZWQgdG9rZW5zIHRoYXQgd2VyZSByZXBsYWNlZCBieSBhIGdlbmVyYXRvciBuZXR3b3JrLiBPbiB0aGUgb3RoZXIgaGFuZCwgY3VycmVudCBBcmFiaWMgbGFuZ3VhZ2UgcmVwcmVzZW50YXRpb24gYXBwcm9hY2hlcyByZWx5IG9ubHkgb24gcHJldHJhaW5pbmcgdmlhIG1hc2tlZCBsYW5ndWFnZSBtb2RlbGluZy4gSW4gdGhpcyBwYXBlciwgd2UgZGV2ZWxvcCBhbiBBcmFiaWMgbGFuZ3VhZ2UgcmVwcmVzZW50YXRpb24gbW9kZWwsIHdoaWNoIHdlIG5hbWUgQXJhRUxFQ1RSQS4gT3VyIG1vZGVsIGlzIHByZXRyYWluZWQgdXNpbmcgdGhlIHJlcGxhY2VkIHRva2VuIGRldGVjdGlvbiBvYmplY3RpdmUgb24gbGFyZ2UgQXJhYmljIHRleHQgY29ycG9yYS4gV2UgZXZhbHVhdGUgb3VyIG1vZGVsIG9uIG11bHRpcGxlIEFyYWJpYyBOTFAgdGFza3MsIGluY2x1ZGluZyByZWFkaW5nIGNvbXByZWhlbnNpb24sIHNlbnRpbWVudCBhbmFseXNpcywgYW5kIG5hbWVkLWVudGl0eSByZWNvZ25pdGlvbiBhbmQgd2Ugc2hvdyB0aGF0IEFyYUVMRUNUUkEgb3V0cGVyZm9ybXMgY3VycmVudCBzdGF0ZS1vZi10aGUtYXJ0IEFyYWJpYyBsYW5ndWFnZSByZXByZXNlbnRhdGlvbiBtb2RlbHMsIGdpdmVuIHRoZSBzYW1lIHByZXRyYWluaW5nIGRhdGEgYW5kIHdpdGggZXZlbiBhIHNtYWxsZXIgbW9kZWwgc2l6ZS4iLCwsT3BlbiB3ZWlnaHRzICh1bnJlc3RyaWN0ZWQpLExlYmFub24sLCwsOC4wLCwyMDI1LTExLTI4IDExOjUzOjQ0KzAwOjAwLCwsLCwsQWNhZGVtaWEsLCwsLE9wZW4gc291cmNlLGh0dHBzOi8vaHVnZ2luZ2ZhY2UuY28vYXVibWluZGxhYi9hcmFlbGVjdHJhLWJhc2UtZGlzY3JpbWluYXRvciwsLCwsLDcyOTguOTQ4OTA3NDE3Njg2LCJPcGVyYXRpb24gY291bnRpbmcsSGFyZHdhcmUiLGF1Ym1pbmRsYWIsLCwsWWVzCk02LVQsIk11bHRpbW9kYWwsTGFuZ3VhZ2UsVmlzaW9uIiwiQ2hhdCxJbWFnZSBjYXB0aW9uaW5nIixBbGliYWJhLCJBbiBZYW5nLCBKdW55YW5nIExpbiwgUnVpIE1lbiwgQ2hhbmcgWmhvdSwgTGUgSmlhbmcsIFhpYW55YW4gSmlhLCBBbmcgV2FuZywgSmllIFpoYW5nLCBKaWFtYW5nIFdhbmcsIFlvbmcgTGksIERpIFpoYW5nLCBXZWkgTGluLCBMaW4gUXUsIEppbmdyZW4gWmhvdSwgSG9uZ3hpYSBZYW5nIiwyMDIxLTAzLTA1LE02LVQ6IEV4cGxvcmluZyBTcGFyc2UgRXhwZXJ0IE1vZGVscyBhbmQgQmV5b25kLGh0dHBzOi8vYXJ4aXYub3JnL2Ficy8yMTA1LjE1MDgyLDc2LjAsU09UQSBpbXByb3ZlbWVudCwiSW1wcm92ZXMgb24gaGFyZHdhcmUgU09UQSBmb3Igc2ltaWxhciBwcm9ibGVtcwoKQWJzdHJhY3Q6IAoiIldlIHB1c2ggdGhlIG1vZGVsIHNjYWxlIHRvIG92ZXIgMSB0cmlsbGlvbiBwYXJhbWV0ZXJzIGFuZCBpbXBsZW1lbnQgaXQgb24gc29sZWx5IDQ4MCBOVklESUEgVjEwMC0zMkdCIEdQVXMsIGluIGNvbXBhcmlzb24gd2l0aCB0aGUgcmVjZW50IFNPVEFzIFsxMTsgNl0gb24gMjA0OCBUUFUgY29yZXMuIiIiLDEwMDI3MDAwMDAwMDAuMCxUYWJsZSA1LiBOb3RlIG1vZGVsIGlzIHNwYXJzZSBNb0Ugd2l0aCA5NjAgZXhwZXJ0czsgbm90IGFsbCBwYXJhbWV0ZXJzIGFyZSBhY3RpdmF0ZWQgb24gdGhlIGZvcndhcmQgcGFzcy4sNS41ZSsyMSxFc3RpbWF0ZSB0YWtlbiBmcm9tIGh0dHBzOi8vd3d3LmdvdmVybmFuY2UuYWkvcmVzZWFyY2gtcGFwZXIvcmVjZW50LXRyZW5kcy1jaGluYXMtbGxtLWxhbmRzY2FwZSwxMTE4MDAwMDAwMDAsNjAuNUIgaW1hZ2VzIGFuZCAxMTEuOEIgdG9rZW5zIG9mIHRleHQsLCxOVklESUEgVGVzbGEgVjEwMCBER1hTIDMyIEdCLFNlbGYtc3VwZXJ2aXNlZCBsZWFybmluZyxMaWtlbHksIk1peHR1cmUtb2YtRXhwZXJ0cyAoTW9FKSBtb2RlbHMgY2FuIGFjaGlldmUgcHJvbWlzaW5nIHJlc3VsdHMgd2l0aCBvdXRyYWdlb3VzIGxhcmdlIGFtb3VudCBvZiBwYXJhbWV0ZXJzIGJ1dCBjb25zdGFudCBjb21wdXRhdGlvbiBjb3N0LCBhbmQgdGh1cyBpdCBoYXMgYmVjb21lIGEgdHJlbmQgaW4gbW9kZWwgc2NhbGluZy4gU3RpbGwgaXQgaXMgYSBteXN0ZXJ5IGhvdyBNb0UgbGF5ZXJzIGJyaW5nIHF1YWxpdHkgZ2FpbnMgYnkgbGV2ZXJhZ2luZyB0aGUgcGFyYW1ldGVycyB3aXRoIHNwYXJzZSBhY3RpdmF0aW9uLiBJbiB0aGlzIHdvcmssIHdlIGludmVzdGlnYXRlIHNldmVyYWwga2V5IGZhY3RvcnMgaW4gc3BhcnNlIGV4cGVydCBtb2RlbHMuIFdlIG9ic2VydmUgdGhhdCBsb2FkIGltYmFsYW5jZSBtYXkgbm90IGJlIGEgc2lnbmlmaWNhbnQgcHJvYmxlbSBhZmZlY3RpbmcgbW9kZWwgcXVhbGl0eSwgY29udHJhcnkgdG8gdGhlIHBlcnNwZWN0aXZlcyBvZiByZWNlbnQgc3R1ZGllcywgd2hpbGUgdGhlIG51bWJlciBvZiBzcGFyc2VseSBhY3RpdmF0ZWQgZXhwZXJ0cyBrIGFuZCBleHBlcnQgY2FwYWNpdHkgQyBpbiB0b3AtayByb3V0aW5nIGNhbiBzaWduaWZpY2FudGx5IG1ha2UgYSBkaWZmZXJlbmNlIGluIHRoaXMgY29udGV4dC4gRnVydGhlcm1vcmUsIHdlIHRha2UgYSBzdGVwIGZvcndhcmQgdG8gcHJvcG9zZSBhIHNpbXBsZSBtZXRob2QgY2FsbGVkIGV4cGVydCBwcm90b3R5cGluZyB0aGF0IHNwbGl0cyBleHBlcnRzIGludG8gZGlmZmVyZW50IHByb3RvdHlwZXMgYW5kIGFwcGxpZXMgayB0b3AtMSByb3V0aW5nLiBUaGlzIHN0cmF0ZWd5IGltcHJvdmVzIHRoZSBtb2RlbCBxdWFsaXR5IGJ1dCBtYWludGFpbnMgY29uc3RhbnQgY29tcHV0YXRpb25hbCBjb3N0cywgYW5kIG91ciBmdXJ0aGVyIGV4cGxvcmF0aW9uIG9uIGV4dHJlbWVseSBsYXJnZS1zY2FsZSBtb2RlbHMgcmVmbGVjdHMgdGhhdCBpdCBpcyBtb3JlIGVmZmVjdGl2ZSBpbiB0cmFpbmluZyBsYXJnZXIgbW9kZWxzLiBXZSBwdXNoIHRoZSBtb2RlbCBzY2FsZSB0byBvdmVyIDEgdHJpbGxpb24gcGFyYW1ldGVycyBhbmQgaW1wbGVtZW50IGl0IG9uIHNvbGVseSA0ODAgTlZJRElBIFYxMDAtMzJHQiBHUFVzLCBpbiBjb21wYXJpc29uIHdpdGggdGhlIHJlY2VudCBTT1RBcyBvbiAyMDQ4IFRQVSBjb3Jlcy4gVGhlIHByb3Bvc2VkIGdpYW50IG1vZGVsIGFjaGlldmVzIHN1YnN0YW50aWFsIHNwZWVkdXAgaW4gY29udmVyZ2VuY2Ugb3ZlciB0aGUgc2FtZS1zaXplIGJhc2VsaW5lLiIsLCxVbnJlbGVhc2VkLENoaW5hLCwsLDQ4MC4wLCwyMDI1LTExLTI4IDExOjUzOjQ0KzAwOjAwLCwsLCwsSW5kdXN0cnksLCwsLFVucmVsZWFzZWQsLCwxMzE1Ni44NjEyMzUzMTk2MSwsRlAxNiwsMjQzMzA5LjEzMzM1NTQ1MTEsVGhpcmQtcGFydHkgZXN0aW1hdGlvbiwsLCwsTm8KR2VuZXJhdGl2ZSBCU1QsTGFuZ3VhZ2UsIkxhbmd1YWdlIG1vZGVsaW5nL2dlbmVyYXRpb24sQ2hhdCxRdWVzdGlvbiBhbnN3ZXJpbmciLEZhY2Vib29rIEFJIFJlc2VhcmNoLCJTdGVwaGVuIFJvbGxlciwgRW1pbHkgRGluYW4sIE5hbWFuIEdveWFsLCBEYSBKdSwgTWFyeSBXaWxsaWFtc29uLCBZaW5oYW4gTGl1LCBKaW5nIFh1LCBNeWxlIE90dCwgS3VydCBTaHVzdGVyLCBFcmljIE0uIFNtaXRoLCBZLUxhbiBCb3VyZWF1LCBKYXNvbiBXZXN0b24iLDIwMjEtMDMtMDUsUmVjaXBlcyBmb3IgYnVpbGRpbmcgYW4gb3Blbi1kb21haW4gY2hhdGJvdCxodHRwczovL2FyeGl2Lm9yZy9hYnMvMjAwNC4xMzYzNywxMTIzLjAsU09UQSBpbXByb3ZlbWVudCwiQWJzdHJhY3Q6CiIiSHVtYW4gZXZhbHVhdGlvbnMgc2hvdyBvdXIgYmVzdCBtb2RlbHMgYXJlIHN1cGVyaW9yIHRvIGV4aXN0aW5nIGFwcHJvYWNoZXMgaW4gbXVsdGktdHVybiBkaWFsb2d1ZSBpbiB0ZXJtcyBvZiBlbmdhZ2luZ25lc3MgYW5kIGh1bWFubmVzcyBtZWFzdXJlbWVudHMuIFdlIHRoZW4gZGlzY3VzcyB0aGUgbGltaXRhdGlvbnMgb2YgdGhpcyB3b3JrIGJ5IGFuYWx5emluZyBmYWlsdXJlIGNhc2VzIG9mIG91ciBtb2RlbHMuIiIiLDk0MzE4MTAwNDguMCxUaGUgbGFyZ2VzdCBtb2RlbCBpcyBhIHRyYW5zZm9ybWVyIHdpdGggOS40QiBwYXJhbWV0ZXJzIChUYWJsZSAyKSwxLjQ0OWUrMjIsIiIiQm90aCBvdXIgMi43QiBhbmQgOS40QiBwYXJhbWV0ZXIgbW9kZWxzIHdlcmUgdHJhaW5lZCB3aXRoIGJhdGNoZXMgb2YgYXBwcm94aW1hdGVseSA1MDBrIGxhYmVsIEJQRSB0b2tlbnMgcGVyIGJhdGNoIFsuLi5dIFRoZSA5LjRCIHBhcmFtZXRlciBtb2RlbCB3YXMgdHJhaW5lZCBbLi4uXSBmb3IgYSB0b3RhbCBvZiAyMDBrIFNHRCBzdGVwcy4iIgoKQWxzbyBub3RlIHRoYXQgdGhlIGZ1bGwgZGF0YXNldCBjb250YWlucyA1Ni44QiBsYWJlbCBCUEUgdG9rZW5zIGFuZCA4OC44QiBjb250ZXh0IHRva2Vucywgc28gZm9yIGVhY2ggYmF0Y2ggb2YgNTAwayBsYWJlbCB0b2tlbnMsIHRoZXJlIGFyZSBsaWtlbHkgNTAwayAqIDg4LjhCIC8gNTYuOEIgPSA3ODBrIGNvbnRleHQgdG9rZW5zLgoKNiAqIDkuNDMxOEIgKiAyMDBrICogKDUwMGsgKyA3ODBrKSA9IDEuNDQ5ZTIyIiw1NjgwMDAwMDAwMCwiU2VjdGlvbiA2LiBQcmUtdHJhaW5pbmcgaXMgZG9uZSBvbiBQdXNoc2hpZnQuaW8gUmVkZGl0OiAiIk91ciBmaW5hbCBkYXRhc2V0IGNvbnRhaW5zIDEuNTBCIGNvbW1lbnRzIHRvdGFsaW5nIDU2LjhCIGxhYmVsIEJQRSB0b2tlbnMgYW5kIDg4LjhCIGNvbnRleHQgdG9rZW5zLiIiCk5vbmUgb2YgdGhlIGZpbmUtdHVuaW5nIGRhdGFzZXRzIHB1dCBhIHNpZ25pZmljYW50IGRlbnQgaW4gdGhlIHRvdGFsIGRhdGFzZXQgc2l6ZS4KCkVwb2NoczogdGhleSBkbyAyMDBrIHN0ZXBzLCB3aGVyZSBlYWNoIGJhdGNoIGhhcyA1MDBrIGxhYmVsIHRva2VucyA9IDEwMEIgbGFiZWwgdG9rZW5zIHNlZW4uIDU2LjhCIGxhYmVsIHRva2VucyBpbiBwcmUtdHJhaW5pbmcgZGF0YXNldCwgc28gMS43NiBlcG9jaHMiLCwsLCxDb25maWRlbnQsIkJ1aWxkaW5nIG9wZW4tZG9tYWluIGNoYXRib3RzIGlzIGEgY2hhbGxlbmdpbmcgYXJlYSBmb3IgbWFjaGluZSBsZWFybmluZyByZXNlYXJjaC4gV2hpbGUgcHJpb3Igd29yayBoYXMgc2hvd24gdGhhdCBzY2FsaW5nIG5ldXJhbCBtb2RlbHMgaW4gdGhlIG51bWJlciBvZiBwYXJhbWV0ZXJzIGFuZCB0aGUgc2l6ZSBvZiB0aGUgZGF0YSB0aGV5IGFyZSB0cmFpbmVkIG9uIGdpdmVzIGltcHJvdmVkIHJlc3VsdHMsIHdlIHNob3cgdGhhdCBvdGhlciBpbmdyZWRpZW50cyBhcmUgaW1wb3J0YW50IGZvciBhIGhpZ2gtcGVyZm9ybWluZyBjaGF0Ym90LiBHb29kIGNvbnZlcnNhdGlvbiByZXF1aXJlcyBhIG51bWJlciBvZiBza2lsbHMgdGhhdCBhbiBleHBlcnQgY29udmVyc2F0aW9uYWxpc3QgYmxlbmRzIGluIGEgc2VhbWxlc3Mgd2F5OiBwcm92aWRpbmcgZW5nYWdpbmcgdGFsa2luZyBwb2ludHMgYW5kIGxpc3RlbmluZyB0byB0aGVpciBwYXJ0bmVycywgYW5kIGRpc3BsYXlpbmcga25vd2xlZGdlLCBlbXBhdGh5IGFuZCBwZXJzb25hbGl0eSBhcHByb3ByaWF0ZWx5LCB3aGlsZSBtYWludGFpbmluZyBhIGNvbnNpc3RlbnQgcGVyc29uYS4gV2Ugc2hvdyB0aGF0IGxhcmdlIHNjYWxlIG1vZGVscyBjYW4gbGVhcm4gdGhlc2Ugc2tpbGxzIHdoZW4gZ2l2ZW4gYXBwcm9wcmlhdGUgdHJhaW5pbmcgZGF0YSBhbmQgY2hvaWNlIG9mIGdlbmVyYXRpb24gc3RyYXRlZ3kuIFdlIGJ1aWxkIHZhcmlhbnRzIG9mIHRoZXNlIHJlY2lwZXMgd2l0aCA5ME0sIDIuN0IgYW5kIDkuNEIgcGFyYW1ldGVyIG1vZGVscywgYW5kIG1ha2Ugb3VyIG1vZGVscyBhbmQgY29kZSBwdWJsaWNseSBhdmFpbGFibGUuIEh1bWFuIGV2YWx1YXRpb25zIHNob3cgb3VyIGJlc3QgbW9kZWxzIGFyZSBzdXBlcmlvciB0byBleGlzdGluZyBhcHByb2FjaGVzIGluIG11bHRpLXR1cm4gZGlhbG9ndWUgaW4gdGVybXMgb2YgZW5nYWdpbmduZXNzIGFuZCBodW1hbm5lc3MgbWVhc3VyZW1lbnRzLiBXZSB0aGVuIGRpc2N1c3MgdGhlIGxpbWl0YXRpb25zIG9mIHRoaXMgd29yayBieSBhbmFseXppbmcgZmFpbHVyZSBjYXNlcyBvZiBvdXIgbW9kZWxzLiIsMS43NjA1NjMzODAzLCxPcGVuIHdlaWdodHMgKHVucmVzdHJpY3RlZCksIlVuaXRlZCBTdGF0ZXMgb2YgQW1lcmljYSxGcmFuY2UiLCwsLCwsMjAyNi0wNS0yNSAxMjoxMzozOCswMDowMCwsLCwsLEluZHVzdHJ5LCwsLCxPcGVuIHNvdXJjZSwiTUlUIGxpY2Vuc2UKCmh0dHBzOi8vZ2l0aHViLmNvbS9mYWNlYm9va3Jlc2VhcmNoL1BhcmxBSQpodHRwczovL3BhcmwuYWkvcHJvamVjdHMvcmVjaXBlcy8iLCwsLEZQMTYsLCxPcGVyYXRpb24gY291bnRpbmcsLCwsLFllcwpEQ1RyYW5zZm9ybWVyIChJbWFnZU5ldCksSW1hZ2UgZ2VuZXJhdGlvbixJbWFnZSBnZW5lcmF0aW9uLERlZXBNaW5kLCJDaGFybGllIE5hc2gsIEphY29iIE1lbmljaywgU2FuZGVyIERpZWxlbWFuLCBQZXRlciBXLiBCYXR0YWdsaWEiLDIwMjEtMDMtMDUsR2VuZXJhdGluZyBJbWFnZXMgd2l0aCBTcGFyc2UgUmVwcmVzZW50YXRpb25zLGh0dHBzOi8vYXJ4aXYub3JnL2Ficy8yMTAzLjAzODQxLCwsLDczNjAwMDAwMC4wLHBhcmFtZXRlcnMgKFRhYmxlIDMpOiAgNzM4ZTYsNC40MjhlKzIxLDYgRkxPUCAvIHRva2VuIC8gcGFyYW1ldGVyICogNzM4ICogMTBeNiBwYXJhbWV0ZXJzICogMTAwMCAqIDEwXjkgdG9rZW5zID0gNC40MjhlKzIxIEZMT1AsMTAwMDAwMDAwMDAwMCwiW3Rva2Vuc10KVGFibGUgMzoKSW1hZ2UgcmVzb2x1dGlvbiAzODQKYmF0Y2ggc2l6ZTogNTEyCnRva2VucyBwcm9jZXNzZWQ6IDEwMDBlOQoKIiIgV2UgdXNlIGEgdGFyZ2V0IGNodW5rIHNpemUgb2YgODk2IGluIGFsbCBvdXIgZXhwZXJpbWVudHMiIiIsLCxHb29nbGUgVFBVIHYzLCxDb25maWRlbnQsIlRoZSBoaWdoIGRpbWVuc2lvbmFsaXR5IG9mIGltYWdlcyBwcmVzZW50cyBhcmNoaXRlY3R1cmUgYW5kIHNhbXBsaW5nLWVmZmljaWVuY3kgY2hhbGxlbmdlcyBmb3IgbGlrZWxpaG9vZC1iYXNlZCBnZW5lcmF0aXZlIG1vZGVscy4gUHJldmlvdXMgYXBwcm9hY2hlcyBzdWNoIGFzIFZRLVZBRSB1c2UgZGVlcCBhdXRvZW5jb2RlcnMgdG8gb2J0YWluIGNvbXBhY3QgcmVwcmVzZW50YXRpb25zLCB3aGljaCBhcmUgbW9yZSBwcmFjdGljYWwgYXMgaW5wdXRzIGZvciBsaWtlbGlob29kLWJhc2VkIG1vZGVscy4gV2UgcHJlc2VudCBhbiBhbHRlcm5hdGl2ZSBhcHByb2FjaCwgaW5zcGlyZWQgYnkgY29tbW9uIGltYWdlIGNvbXByZXNzaW9uIG1ldGhvZHMgbGlrZSBKUEVHLCBhbmQgY29udmVydCBpbWFnZXMgdG8gcXVhbnRpemVkIGRpc2NyZXRlIGNvc2luZSB0cmFuc2Zvcm0gKERDVCkgYmxvY2tzLCB3aGljaCBhcmUgcmVwcmVzZW50ZWQgc3BhcnNlbHkgYXMgYSBzZXF1ZW5jZSBvZiBEQ1QgY2hhbm5lbCwgc3BhdGlhbCBsb2NhdGlvbiwgYW5kIERDVCBjb2VmZmljaWVudCB0cmlwbGVzLiBXZSBwcm9wb3NlIGEgVHJhbnNmb3JtZXItYmFzZWQgYXV0b3JlZ3Jlc3NpdmUgYXJjaGl0ZWN0dXJlLCB3aGljaCBpcyB0cmFpbmVkIHRvIHNlcXVlbnRpYWxseSBwcmVkaWN0IHRoZSBjb25kaXRpb25hbCBkaXN0cmlidXRpb24gb2YgdGhlIG5leHQgZWxlbWVudCBpbiBzdWNoIHNlcXVlbmNlcywgYW5kIHdoaWNoIHNjYWxlcyBlZmZlY3RpdmVseSB0byBoaWdoIHJlc29sdXRpb24gaW1hZ2VzLiBPbiBhIHJhbmdlIG9mIGltYWdlIGRhdGFzZXRzLCB3ZSBkZW1vbnN0cmF0ZSB0aGF0IG91ciBhcHByb2FjaCBjYW4gZ2VuZXJhdGUgaGlnaCBxdWFsaXR5LCBkaXZlcnNlIGltYWdlcywgd2l0aCBzYW1wbGUgbWV0cmljIHNjb3JlcyBjb21wZXRpdGl2ZSB3aXRoIHN0YXRlIG9mIHRoZSBhcnQgbWV0aG9kcy4gV2UgYWRkaXRpb25hbGx5IHNob3cgdGhhdCBzaW1wbGUgbW9kaWZpY2F0aW9ucyB0byBvdXIgbWV0aG9kIHlpZWxkIGVmZmVjdGl2ZSBpbWFnZSBjb2xvcml6YXRpb24gYW5kIHN1cGVyLXJlc29sdXRpb24gbW9kZWxzLiIsLCxVbnJlbGVhc2VkLFVuaXRlZCBLaW5nZG9tIG9mIEdyZWF0IEJyaXRhaW4gYW5kIE5vcnRoZXJuIElyZWxhbmQsLCwsMTI4LjAsLDIwMjYtMDItMTEgMTk6MjY6MjcrMDA6MDAsLCwsLCxJbmR1c3RyeSwsLCwsVW5yZWxlYXNlZCwsLCwsLCwxMTY3ODguMzg0MDEwNjE2NTMsT3BlcmF0aW9uIGNvdW50aW5nLCwsLCxObwpQcm90ZWluR0FOLEJpb2xvZ3ksIlByb3RlaW5zLFByb3RlaW4gZ2VuZXJhdGlvbiIsIlZpbG5pdXMgVW5pdmVyc2l0eSxDaGFsbWVycyBVbml2ZXJzaXR5IG9mIFRlY2hub2xvZ3kiLCJEb25hdGFzIFJlcGVja2EsIFZ5a2ludGFzIEphdW5pc2tpcywgTGF1cnluYXMgS2FycHVzLCBFbHpiaWV0YSBSZW1iZXphLCBJcm1hbnRhcyBSb2thaXRpcywgSmFuIFpyaW1lYywgU2ltb25hIFBvdmlsb25pZW5lLCBBdWRyaXVzIExhdXJ5bmVuYXMsIFNhbmRyYSBWaWtuYW5kZXIsIFdpc3NhbSBBYnVhandhLCBPdHRvIFNhdm9sYWluZW4sIFJvbGFuZGFzIE1lc2t5cywgTWFydGluIEsuIE0uIEVuZ3F2aXN0ICYgQWxla3NlaiBaZWxlem5pYWsiLDIwMjEtMDMtMDQsRXhwYW5kaW5nIGZ1bmN0aW9uYWwgcHJvdGVpbiBzZXF1ZW5jZSBzcGFjZXMgdXNpbmcgZ2VuZXJhdGl2ZSBhZHZlcnNhcmlhbCBuZXR3b3JrcyxodHRwczovL3d3dy5uYXR1cmUuY29tL2FydGljbGVzL3M0MjI1Ni0wMjEtMDAzMTAtNSwsLCw2MDAwMDAwMC4wLCIiIlRoZSBmaW5hbCBhcmNoaXRlY3R1cmUgb2YgdGhlIG5ldHdvcmsgY29tcHJpc2VkIDQ1IGxheWVycyB3aXRoIG92ZXIgNjAgbWlsbGlvbiB0cmFpbmFibGUgcGFyYW1ldGVycyIiIiw0LjNlKzE4LCIyLjUgbWlsbGlvbiBzdGVwcywgYmF0Y2ggc2l6ZSA2NCwgMjEwIGhvdXJzIG9uIE5WSURJQSBUZXNsYSBQMTAwIHN5c3RlbSIsLCIxNiw3MDYgw5cgMzE5ID0gNSwzMjksMjE0IHRva2VucwoKVG90YWwgZGF0YXBvaW50cyA9IDUuMzMgbWlsbGlvbiB0b2tlbnMiLDIxMC4wLCxOVklESUEgUDEwMCxVbnN1cGVydmlzZWQsQ29uZmlkZW50LCJEZSBub3ZvIHByb3RlaW4gZGVzaWduIGZvciBjYXRhbHlzaXMgb2YgYW55IGRlc2lyZWQgY2hlbWljYWwgcmVhY3Rpb24gaXMgYSBsb25nLXN0YW5kaW5nIGdvYWwgaW4gcHJvdGVpbiBlbmdpbmVlcmluZyBiZWNhdXNlIG9mIHRoZSBicm9hZCBzcGVjdHJ1bSBvZiB0ZWNobm9sb2dpY2FsLCBzY2llbnRpZmljIGFuZCBtZWRpY2FsIGFwcGxpY2F0aW9ucy4gSG93ZXZlciwgbWFwcGluZyBwcm90ZWluIHNlcXVlbmNlIHRvIHByb3RlaW4gZnVuY3Rpb24gaXMgY3VycmVudGx5IG5laXRoZXIgY29tcHV0YXRpb25hbGx5IG5vciBleHBlcmltZW50YWxseSB0YW5naWJsZS4gSGVyZSwgd2UgZGV2ZWxvcCBQcm90ZWluR0FOLCBhIHNlbGYtYXR0ZW50aW9uLWJhc2VkIHZhcmlhbnQgb2YgdGhlIGdlbmVyYXRpdmUgYWR2ZXJzYXJpYWwgbmV0d29yayB0aGF0IGlzIGFibGUgdG8g4oCYbGVhcm7igJkgbmF0dXJhbCBwcm90ZWluIHNlcXVlbmNlIGRpdmVyc2l0eSBhbmQgZW5hYmxlcyB0aGUgZ2VuZXJhdGlvbiBvZiBmdW5jdGlvbmFsIHByb3RlaW4gc2VxdWVuY2VzLiBQcm90ZWluR0FOIGxlYXJucyB0aGUgZXZvbHV0aW9uYXJ5IHJlbGF0aW9uc2hpcHMgb2YgcHJvdGVpbiBzZXF1ZW5jZXMgZGlyZWN0bHkgZnJvbSB0aGUgY29tcGxleCBtdWx0aWRpbWVuc2lvbmFsIGFtaW5vLWFjaWQgc2VxdWVuY2Ugc3BhY2UgYW5kIGNyZWF0ZXMgbmV3LCBoaWdobHkgZGl2ZXJzZSBzZXF1ZW5jZSB2YXJpYW50cyB3aXRoIG5hdHVyYWwtbGlrZSBwaHlzaWNhbCBwcm9wZXJ0aWVzLiBVc2luZyBtYWxhdGUgZGVoeWRyb2dlbmFzZSAoTURIKSBhcyBhIHRlbXBsYXRlIGVuenltZSwgd2Ugc2hvdyB0aGF0IDI0JSAoMTMgb3V0IG9mIDU1IHRlc3RlZCkgb2YgdGhlIFByb3RlaW5HQU4tZ2VuZXJhdGVkIGFuZCBleHBlcmltZW50YWxseSB0ZXN0ZWQgc2VxdWVuY2VzIGFyZSBzb2x1Ymxl</x:v>
      </x:c>
    </x:row>
    <x:row r="236" ht="18" customHeight="1">
      <x:c r="A236" s="17" t="n">
        <x:v>231</x:v>
      </x:c>
      <x:c r="B236" s="17" t="n">
        <x:v>310</x:v>
      </x:c>
      <x:c r="C236" s="160" t="str">
        <x:v>IGFuZCBkaXNwbGF5IE1ESCBjYXRhbHl0aWMgYWN0aXZpdHkgaW4gdGhlIHRlc3RlZCBjb25kaXRpb25zIGluIHZpdHJvLCBpbmNsdWRpbmcgYSBoaWdobHkgbXV0YXRlZCB2YXJpYW50IG9mIDEwNiBhbWluby1hY2lkIHN1YnN0aXR1dGlvbnMuIFByb3RlaW5HQU4gdGhlcmVmb3JlIGRlbW9uc3RyYXRlcyB0aGUgcG90ZW50aWFsIG9mIGFydGlmaWNpYWwgaW50ZWxsaWdlbmNlIHRvIHJhcGlkbHkgZ2VuZXJhdGUgaGlnaGx5IGRpdmVyc2UgZnVuY3Rpb25hbCBwcm90ZWlucyB3aXRoaW4gdGhlIGFsbG93ZWQgYmlvbG9naWNhbCBjb25zdHJhaW50cyBvZiB0aGUgc2VxdWVuY2Ugc3BhY2UuIiwsLCwiTGl0aHVhbmlhLFN3ZWRlbiIsLCwsMS4wLCwyMDI1LTExLTI4IDExOjUzOjQ0KzAwOjAwLCwsLCwsIkFjYWRlbWlhLEFjYWRlbWlhIiwsLCwyMTAuMCwsLCwsLCwsMjc4LjUxOTQwNDQ4Mzk4NDAzLEhhcmR3YXJlLCwsLCwKUkZBLUdBVEUtR2F1c3NpYW4tU3RhdGVmdWwgQmlnLExhbmd1YWdlLCJMYW5ndWFnZSBtb2RlbGluZy9nZW5lcmF0aW9uLFRyYW5zbGF0aW9uIiwiVW5pdmVyc2l0eSBvZiBXYXNoaW5ndG9uLERlZXBNaW5kLEFsbGVuIEluc3RpdHV0ZSBmb3IgQUksSGVicmV3IFVuaXZlcnNpdHkgb2YgSmVydXNhbGVtLFRoZSBVbml2ZXJzaXR5IG9mIEhvbmcgS29uZyIsIkhhbyBQZW5nLCBOaWtvbGFvcyBQYXBwYXMsIERhbmkgWW9nYXRhbWEsIFJveSBTY2h3YXJ0eiwgTm9haCBBLiBTbWl0aCwgTGluZ3BlbmcgS29uZyIsMjAyMS0wMy0wMyxSYW5kb20gRmVhdHVyZSBBdHRlbnRpb24saHR0cHM6Ly9hcnhpdi5vcmcvYWJzLzIxMDMuMDIxNDMsNDMwLjAsLCwyNDIwMDAwMDAuMCwyNDJtLDcuMTRlKzE4LDYgRkxPUCAvIHRva2VuIC8gcGFyYW1ldGVyICogMjQyMDAwMDAwIHBhcmFtZXRlcnMgKiA1MTIgdG9rZW5zIHBlciBzYW1wbGUgKiA2NCBzYW1wbGVzIHBlciBiYXRjaCAqIDE1MDAwMCBzdGVwcyA9IDcuMTM2ODcwNGUrMTggRkxPUCwxMDMwMDAwMDAsIiIiQWxsIG1vZGVscyBhcmUgdHJhaW5lZCBmb3IgdXAgdG8gMTUwSyBncmFkaWVudCBzdGVwcyAiIgpiYXRjaCBzaXplICA2NAoiIkFsbCBtb2RlbHMgdXNlIGEgNTEyIGJsb2NrIHNpemUgZHVyaW5nIGJvdGggdHJhaW5pbmcgYW5kIGV2YWx1YXRpb24sIGkuZS4sIHRoZXkgcmVhZCBhcyBpbnB1dCBhIHNlZ21lbnQgb2YgNTEyIGNvbnNlY3V0aXZlIHRva2Vucywgd2l0aG91dCBhY2Nlc3MgdG8gdGhlIGNvbnRleHQgZnJvbSBwcmV2aW91cyBtaW5pLWJhdGNoZXMuIiIKCjUxMio2NCoxNTAwMDAvMTAzMDAwMDAwID0gNDcuNzIKIiwzLjM2LDcuMTM2ODcwNGUrMTggRkxPUCBbZXN0aW1hdGVkIGNvbXB1dGVdIC8gKDEyMzAwMDAwMDAwMDAwMCBGTE9QIC8gcyAqIDE2IEdQVXMgKiAzNjAwIHNlYyAvIGhvdXIgKiAwLjMgW2Fzc3VtZWQgcHJlY2lzaW9uXSkgPSAzLjM2IGhvdXJzLEdvb2dsZSBUUFUgdjMsLENvbmZpZGVudCwiVHJhbnNmb3JtZXJzIGFyZSBzdGF0ZS1vZi10aGUtYXJ0IG1vZGVscyBmb3IgYSB2YXJpZXR5IG9mIHNlcXVlbmNlIG1vZGVsaW5nIHRhc2tzLiBBdCB0aGVpciBjb3JlIGlzIGFuIGF0dGVudGlvbiBmdW5jdGlvbiB3aGljaCBtb2RlbHMgcGFpcndpc2UgaW50ZXJhY3Rpb25zIGJldHdlZW4gdGhlIGlucHV0cyBhdCBldmVyeSB0aW1lc3RlcC4gV2hpbGUgYXR0ZW50aW9uIGlzIHBvd2VyZnVsLCBpdCBkb2VzIG5vdCBzY2FsZSBlZmZpY2llbnRseSB0byBsb25nIHNlcXVlbmNlcyBkdWUgdG8gaXRzIHF1YWRyYXRpYyB0aW1lIGFuZCBzcGFjZSBjb21wbGV4aXR5IGluIHRoZSBzZXF1ZW5jZSBsZW5ndGguIFdlIHByb3Bvc2UgUkZBLCBhIGxpbmVhciB0aW1lIGFuZCBzcGFjZSBhdHRlbnRpb24gdGhhdCB1c2VzIHJhbmRvbSBmZWF0dXJlIG1ldGhvZHMgdG8gYXBwcm94aW1hdGUgdGhlIHNvZnRtYXggZnVuY3Rpb24sIGFuZCBleHBsb3JlIGl0cyBhcHBsaWNhdGlvbiBpbiB0cmFuc2Zvcm1lcnMuIFJGQSBjYW4gYmUgdXNlZCBhcyBhIGRyb3AtaW4gcmVwbGFjZW1lbnQgZm9yIGNvbnZlbnRpb25hbCBzb2Z0bWF4IGF0dGVudGlvbiBhbmQgb2ZmZXJzIGEgc3RyYWlnaHRmb3J3YXJkIHdheSBvZiBsZWFybmluZyB3aXRoIHJlY2VuY3kgYmlhcyB0aHJvdWdoIGFuIG9wdGlvbmFsIGdhdGluZyBtZWNoYW5pc20uIEV4cGVyaW1lbnRzIG9uIGxhbmd1YWdlIG1vZGVsaW5nIGFuZCBtYWNoaW5lIHRyYW5zbGF0aW9uIGRlbW9uc3RyYXRlIHRoYXQgUkZBIGFjaGlldmVzIHNpbWlsYXIgb3IgYmV0dGVyIHBlcmZvcm1hbmNlIGNvbXBhcmVkIHRvIHN0cm9uZyB0cmFuc2Zvcm1lciBiYXNlbGluZXMuIEluIHRoZSBtYWNoaW5lIHRyYW5zbGF0aW9uIGV4cGVyaW1lbnQsIFJGQSBkZWNvZGVzIHR3aWNlIGFzIGZhc3QgYXMgYSB2YW5pbGxhIHRyYW5zZm9ybWVyLiBDb21wYXJlZCB0byBleGlzdGluZyBlZmZpY2llbnQgdHJhbnNmb3JtZXIgdmFyaWFudHMsIFJGQSBpcyBjb21wZXRpdGl2ZSBpbiB0ZXJtcyBvZiBib3RoIGFjY3VyYWN5IGFuZCBlZmZpY2llbmN5IG9uIHRocmVlIGxvbmcgdGV4dCBjbGFzc2lmaWNhdGlvbiBkYXRhc2V0cy4gT3VyIGFuYWx5c2lzIHNob3dzIHRoYXQgUkZBJ3MgZWZmaWNpZW5jeSBnYWlucyBhcmUgZXNwZWNpYWxseSBub3RhYmxlIG9uIGxvbmcgc2VxdWVuY2VzLCBzdWdnZXN0aW5nIHRoYXQgUkZBIHdpbGwgYmUgcGFydGljdWxhcmx5IHVzZWZ1bCBpbiB0YXNrcyB0aGF0IHJlcXVpcmUgd29ya2luZyB3aXRoIGxhcmdlIGlucHV0cywgZmFzdCBkZWNvZGluZyBzcGVlZCwgb3IgbG93IG1lbW9yeSBmb290cHJpbnRzLiIsNDcuNzIsUkZBLUdBVEUtR2F1c3NpYW4tU3RhdGVmdWwgQmlnLFVucmVsZWFzZWQsIlVuaXRlZCBTdGF0ZXMgb2YgQW1lcmljYSxVbml0ZWQgS2luZ2RvbSBvZiBHcmVhdCBCcml0YWluIGFuZCBOb3J0aGVybiBJcmVsYW5kLFVuaXRlZCBTdGF0ZXMgb2YgQW1lcmljYSxJc3JhZWwsSG9uZyBLb25nIiwsLCwxNi4wLCwyMDI2LTA1LTI1IDEyOjEzOjM3KzAwOjAwLCwsLDMyNzY4LjAsNTEyKjY0LCJBY2FkZW1pYSxJbmR1c3RyeSxSZXNlYXJjaCBjb2xsZWN0aXZlLEFjYWRlbWlhLEFjYWRlbWlhIiwsLCwsVW5yZWxlYXNlZCwsLCwsLCwxNDU5OS4xOTgyMTY3Nzc4OTIsT3BlcmF0aW9uIGNvdW50aW5nLCwsLCxObwpXdSBEYW8gLSBXZW4gSHVpLCJMYW5ndWFnZSxNdWx0aW1vZGFsLFZpZGVvLEltYWdlIGdlbmVyYXRpb24iLCJMYW5ndWFnZSBtb2RlbGluZy9nZW5lcmF0aW9uLEltYWdlIGdlbmVyYXRpb24sVmlkZW8gZ2VuZXJhdGlvbixUZXh0LXRvLWltYWdlLFF1ZXN0aW9uIGFuc3dlcmluZyxWaXN1YWwgcXVlc3Rpb24gYW5zd2VyaW5nIixCZWlqaW5nIEFjYWRlbXkgb2YgQXJ0aWZpY2lhbCBJbnRlbGxpZ2VuY2UgLyBCQUFJLCJUYW5nIEppZSwgWWFuZyBaaGlsaW4sIFlhbmcgSG9uZ3hpYSwgRHUgWmhlbmd4aWFvLCBEaW5nIE1pbmcsIFpvdSBYdSwgUWl1IEppZXpob25nLCBRaWFuIFl1amllLCBZaW5kYSwgWmhvbmcgUWluZ3lhbmcsIFl1IEppZmFuLCBMaXUgWGlhbywgWmhlbmcgWWFuYW4sIEhlIEppYWFvLCBaZW5nIEFvaGFuLCBIb25nIFdlbnlpLCBZYW5nIFpodW95aSwgWmhlbmcgV2VuZGksIFpob3UgSmluZywgRHUgSml6aG9uZywgR3VvIFppdG9uZywgTGl1IEppbmcsIFpob3UgQ2hhbmcsIExpbiBKdW55YW5nICIsMjAyMS0wMy0wMSxDaGluYSdzIEdQVC0zPyBCQUFJIEludHJvZHVjZXMgU3VwZXJzY2FsZSBJbnRlbGxpZ2VuY2UgTW9kZWwgJ1d1IERhbyAxLjAnLGh0dHBzOi8vbWVkaXVtLmNvbS9zeW5jZWRyZXZpZXcvY2hpbmFzLWdwdC0zLWJhYWktaW50cm9kdWNlcy1zdXBlcnNjYWxlLWludGVsbGlnZW5jZS1tb2RlbC13dS1kYW8tMS0wLTk4YTU3M2ZjNGQ3MCwsLCwxMTMwMDAwMDAwMC4wLCIiIld1IERhbyDigJQgV2VuIEh1aSBoYXMgcmVhY2hlZCAxMS4zIGJpbGxpb24gcGFyYW1ldGVycywgYW5kIHRocm91Z2ggc2ltcGxlIGZpbmUtdHVuaW5nIGNhbiBnZW5lcmF0ZSBwb2V0cnksIG1ha2UgdmlkZW9zLCBkcmF3IHBpY3R1cmVzLCByZXRyaWV2ZSB0ZXh0LCBwZXJmb3JtIGNvbXBsZXggcmVhc29uaW5nLCBldGMuIiIKCmh0dHBzOi8vbWVkaXVtLmNvbS9zeW5jZWRyZXZpZXcvY2hpbmFzLWdwdC0zLWJhYWktaW50cm9kdWNlcy1zdXBlcnNjYWxlLWludGVsbGlnZW5jZS1tb2RlbC13dS1kYW8tMS0wLTk4YTU3M2ZjNGQ3MCIsMS4xNjEyMTZlKzIwLCI2NCBOdmlkaWEgVjEwMCBHUFVzIGZvciAyLjUgZGF5cwoKNjQgR1BVcyAqIDIuOGUxMyBGTE9QL3MgL0dQVSAqIDIuNSoyNCo2MCo2MHMqIDAuMyBbdXRpbGl6YXRpb24gcmF0ZV0KCiIsLCw2MC4wLDIuNSBkYXlzID0gNjAgaG91cnMsTlZJRElBIFYxMDAsU2VsZi1zdXBlcnZpc2VkIGxlYXJuaW5nLENvbmZpZGVudCwiV3UgRGFvIOKAlCBXZW4gSHVpIGlzIGFuIHVsdHJhLWxhcmdlLXNjYWxlIGNvZ25pdGl2ZS1vcmllbnRlZCBwcmV0cmFpbmluZyBtb2RlbCB0aGF0IGZvY3VzZXMgb24gYSBzZXJpZXMgb2YgZXNzZW50aWFsIHByb2JsZW1zIGluIGdlbmVyYWwgYXJ0aWZpY2lhbCBpbnRlbGxpZ2VuY2UgZnJvbSBhIGNvZ25pdGl2ZSBwZXJzcGVjdGl2ZSwgYWltaW5nIHRvIGRldmVsb3AgYW5kIGVuaGFuY2UgdGhlIGxvZ2ljLSwgY29uc2Npb3VzbmVzcy0gYW5kIHJlYXNvbmluZy1iYXNlZCBjb2duaXRpdmUgY2FwYWJpbGl0aWVzIG9mIHByZXRyYWluaW5nIG1vZGVscy4gV3UgRGFvIOKAlCBXZW4gSHVpIGhhcyByZWFjaGVkIDExLjMgYmlsbGlvbiBwYXJhbWV0ZXJzLCBhbmQgdGhyb3VnaCBzaW1wbGUgZmluZS10dW5pbmcgY2FuIGdlbmVyYXRlIHBvZXRyeSwgbWFrZSB2aWRlb3MsIGRyYXcgcGljdHVyZXMsIHJldHJpZXZlIHRleHQsIHBlcmZvcm0gY29tcGxleCByZWFzb25pbmcsIGV0Yy4gQkFBSSBzYXlzIHRoZSBtb2RlbCBhY2hpZXZlcyBuZWFyLWh1bWFuIHBlcmZvcm1hbmNlIG9uIHBvZXRyeSBnZW5lcmF0aW9uIG9uIHRoZSBUdXJpbmcgdGVzdC4iLCwsLENoaW5hLCwsLDY0LjAsLDIwMjUtMTEtMjggMTE6NTM6NDQrMDA6MDAsLCwsLCxBY2FkZW1pYSwsLCwsLCJiYXNlZCBvbiB0aGlzIHByZXNlbnRhdGlvbiB3ZWlnaHRzIGFuZCBjb2RlcyBjb3VsZCBiZSBvcGVuIHNvdXJjZWQgYnV0IGxpbmtzIGFyZSB1bnJlYWNoYWJsZSBmcm9tIHRoZSBVUzoKaHR0cHM6Ly9rZWcuY3MudHNpbmdodWEuZWR1LmNuL2ppZXRhbmcvcHVibGljYXRpb25zL3d1ZGFvLTMuMC1tZXRhLWVuLnBkZiIsLCwsLCwzODkzMi45MjkyMjk4Mzc3MixIYXJkd2FyZSwsLCwsCld1IERhbyAtIFdlbiBMYW4sIk11bHRpbW9kYWwsVmlzaW9uLExhbmd1YWdlIixJbWFnZSBjYXB0aW9uaW5nLEJlaWppbmcgQWNhZGVteSBvZiBBcnRpZmljaWFsIEludGVsbGlnZW5jZSAvIEJBQUksIldlbiBKaXJvbmcsIFNvbmcgUnVpaHVhLCBMdSBaaGl3dSwgSmluIFFpbiwgWmhhbyBYaW4sIFBhbmcgTGlhbmcsIExhbiBZYW55YW4sIERvdSBaaGljaGVuZywgR2FvIFlpemhhbywgSHVvIFl1cWksIEx1IEhhb3l1LCBXZW4gSmluZ3l1YW4sIFlhbmcgR3VveGluZywgU29uZyBIYW95YW5nLCBaaGFuZyBNYW5saSwgWmhhbmcgTGlhbmcsIEh1IEFud2VuLCBMaSBSdWljaGVuLCBTb25nIFl1cWluZywgWmhhbyBKaW5taW5nLCBaaGFvIFlpZGEsIEZlaSBOYW55aSwgU3VuIFl1Y2hvbmcsIEppbiBDaHVoYW8sIEhvbmcgWGluLCBDdWkgV2FucWluZywgSG91IERhbnlhbmcsIExpIFlpbmd5YW4sIFhpIFpvbmd6aGVuZywgTGl1IEd1YW5nemhlbiwgTGl1IFBlaXl1LApHb25nIFpoZW5nLCBMaSBKdW55IiwyMDIxLTAzLTAxLENoaW5hJ3MgR1BULTM/IEJBQUkgSW50cm9kdWNlcyBTdXBlcnNjYWxlIEludGVsbGlnZW5jZSBNb2RlbCAnV3UgRGFvIDEuMCcsaHR0cHM6Ly9tZWRpdW0uY29tL3N5bmNlZHJldmlldy9jaGluYXMtZ3B0LTMtYmFhaS1pbnRyb2R1Y2VzLXN1cGVyc2NhbGUtaW50ZWxsaWdlbmNlLW1vZGVsLXd1LWRhby0xLTAtOThhNTczZmM0ZDcwLCwsLDEwMDAwMDAwMDAuMCwiIiJDdXJyZW50bHksIHRoZSBtb2RlbCBoYXMgMSBiaWxsaW9uIHBhcmFtZXRlcnMgYW5kIGlzIHRyYWluZWQgb24gNTAgbWlsbGlvbiBncmFwaGljIHBhaXJzIGNvbGxlY3RlZCBmcm9tIG9wZW4gc291cmNlcy4iIgoKaHR0cHM6Ly9tZWRpdW0uY29tL3N5bmNlZHJldmlldy9jaGluYXMtZ3B0LTMtYmFhaS1pbnRyb2R1Y2VzLXN1cGVyc2NhbGUtaW50ZWxsaWdlbmNlLW1vZGVsLXd1LWRhby0xLTAtOThhNTczZmM0ZDcwIiw3LjE5OTUzOTJlKzIxLCIxMjggTnZpZGlhIEExMDAgR1BVcyBmb3IgNyBkYXlzCgoxMjggR1BVcyAqIDMuMWUxNCBGTE9QL3MgL0dQVSAqIDcqMjQqNjAqNjBzKiAwLjMgW3V0aWxpemF0aW9uIHJhdGVdCgoiLCwsMTY4LjAsLE5WSURJQSBBMTAwLFNlbGYtc3VwZXJ2aXNlZCBsZWFybmluZyxDb25maWRlbnQsIld1IERhbyDigJQgV2VuIExhbiwgbWVhbndoaWxlLCBpcyB0aGUgZmlyc3QgcHVibGljbHkgYXZhaWxhYmxlIENoaW5lc2UgdW5pdmVyc2FsIGdyYXBoaWMgbXVsdGltb2RhbCBwcmV0cmFpbmluZyBtb2RlbC4gVGhlIHVsdHJhLWxhcmdlLXNjYWxlIG11bHRpbW9kYWwgcHJldHJhaW5pbmcgbW9kZWwgYWltcyB0byBicmVhayB0aHJvdWdoIHRoZSB0aGVvcmV0aWNhbCBjaGFsbGVuZ2VzIG9mIHByZXRyYWluaW5nIG11bHRpbW9kYWwgZGF0YSBiYXNlZCBvbiBhIGNvbWJpbmF0aW9uIG9mIGdyYXBoaWNzLCB0ZXh0IGFuZCB2aWRlbywgYW5kIGV2ZW50dWFsbHkgZ2VuZXJhdGUgaW5kdXN0cmlhbC1ncmFkZSBDaGluZXNlIGdyYXBoaWNzIHByZXRyYWluaW5nIG1vZGVscyBhbmQgYXBwbGljYXRpb25zIHRoYXQgZXhjZWVkIFNPVEEgcGVyZm9ybWFuY2UuIEN1cnJlbnRseSwgdGhlIG1vZGVsIGhhcyAxIGJpbGxpb24gcGFyYW1ldGVycyBhbmQgaXMgdHJhaW5lZCBvbiA1MCBtaWxsaW9uIGdyYXBoaWMgcGFpcnMgY29sbGVjdGVkIGZyb20gb3BlbiBzb3VyY2VzLiBUaGUgV3UgRGFvIOKAlCBXZW4gTGFuIG1vZGVsIGhhcyByZWFjaGVkIFNPVEEgcGVyZm9ybWFuY2UsIHNjb3JpbmcgNSBwZXJjZW50IGhpZ2hlciB0aGFuIHRoZSBjaGFtcGlvbiB0ZWFtIG9uIHRoZSBJbWFnZSBDYXB0aW9uIHRhc2sgb24gdGhlIENoaW5lc2UgcHVibGljIG11bHRpbW9kYWwgdGVzdCBzZXQgQUlDLUlDQyBhbmQgMjAgcGVyY2VudCBoaWdoZXIgdGhhbiB0aGUgbW9zdCBwb3B1bGFyIFVOSVRFUiBtb2RlbCBvbiB0aGUgVmlzdWFsIEVudGFpbG1lbnQgdGFzay4iLCwsLENoaW5hLCwsLDEyOC4wLCwyMDI1LTExLTI4IDExOjUzOjQ0KzAwOjAwLCwsLCwsQWNhZGVtaWEsLCwsLCwiYmFzZWQgb24gdGhpcyBwcmVzZW50YXRpb24gd2VpZ2h0cyBhbmQgY29kZXMgY291bGQgYmUgb3BlbiBzb3VyY2VkIGJ1dCBsaW5rcyBhcmUgdW5yZWFjaGFibGUgZnJvbSB0aGUgVVM6Cmh0dHBzOi8va2VnLmNzLnRzaW5naHVhLmVkdS5jbi9qaWV0YW5nL3B1YmxpY2F0aW9ucy93dWRhby0zLjAtbWV0YS1lbi5wZGYiLCwsLCwsMTAzODIxLjE0NDYxMjkwMDU5LEhhcmR3YXJlLCwsLCwKV3UgRGFvIC0gV2VuIFN1LEJpb2xvZ3ksIlByb3RlaW5zLFByb3RlaW4gb3IgbnVjbGVvdGlkZSBsYW5ndWFnZSBtb2RlbCAocExNL25MTSksUHJvdGVpbiBmb2xkaW5nIHByZWRpY3Rpb24iLEJlaWppbmcgQWNhZGVteSBvZiBBcnRpZmljaWFsIEludGVsbGlnZW5jZSAvIEJBQUksIlRhbmcgSmllLCBMdSBCYWksIFFpdSBKaWV6aG9uZywgWGllIENoYW5neXUsIFhpYW8gWWlqaWEsIFplbmcgQW9oYW4sIExpIFppYW5nICIsMjAyMS0wMy0wMSxDaGluYSdzIEdQVC0zPyBCQUFJIEludHJvZHVjZXMgU3VwZXJzY2FsZSBJbnRlbGxpZ2VuY2UgTW9kZWwgJ1d1IERhbyAxLjAnLGh0dHBzOi8vbWVkaXVtLmNvbS9zeW5jZWRyZXZpZXcvY2hpbmFzLWdwdC0zLWJhYWktaW50cm9kdWNlcy1zdXBlcnNjYWxlLWludGVsbGlnZW5jZS1tb2RlbC13dS1kYW8tMS0wLTk4YTU3M2ZjNGQ3MCwsLCwsLCwsLCwsLCxTZWxmLXN1cGVydmlzZWQgbGVhcm5pbmcsVW5rbm93biwiV3UgRGFvIOKAkyBXZW4gU3UsIGJhc2VkIG9uIEdvb2dsZSdzIEJFUlQgbGFuZ3VhZ2UgbW9kZWwgYW5kIHRyYWluZWQgb24gdGhlIDEwMC1naWdhYnl0ZSBVTklQQVJDIGRhdGFiYXNlIChhcyB3ZWxsIGFzIHRob3VzYW5kcyBvZiBnZW5lIHNlcXVlbmNlcyksIHdhcyBkZXNpZ25lZCBmb3IgYmlvbW9sZWN1bGFyIHN0cnVjdHVyZSBwcmVkaWN0aW9uIGFuZCBwcm90ZWluIGZvbGRpbmcgdGFza3MuCgpXdSBEYW8g4oCTIFdlbiBTdeKAmXMgb3Blbi1zb3VyY2VkIEZhc3RNb0UgaXMgdGhlIGZpcnN0IGhpZ2gtcGVyZm9ybWFuY2UgTW9FIChNaXhlZCBFeHBlcnQgTW9kZWwpIHN5c3RlbSB0aGF0IHN1cHBvcnRzIHRoZSBQeVRvcmNoIGZyYW1ld29yayBhbmQgYSB2YXJpZXR5IG9mIGhhcmR3YXJlLiBPbmx5IG9uZSBsaW5lIG9mIGNvZGUgaXMgcmVxdWlyZWQgdG8gY29tcGxldGUgdGhlIE1vRSB0cmFuc2Zvcm1hdGlvbiwgYW5kIG1vZGVsIHRyYWluaW5nIHNwZWVkIGlzIGluY3JlYXNlZCBieSA0NyB0aW1lcyBjb21wYXJlZCB3aXRoIHRoZSB0cmFkaXRpb25hbCBQeVRvcmNoIGltcGxlbWVudGF0aW9uLiIsLCxPcGVuIHdlaWdodHMgKG5vbi1jb21tZXJjaWFsKSxDaGluYSwsLCwsLDIwMjUtMTEtMjggMTE6NTM6NDQrMDA6MDAsLCwsLCxBY2FkZW1pYSwsLCwsLCJhcnRpY2xlcyAoaHR0cHM6Ly9zeW5jZWRyZXZpZXcuY29tLzIwMjEvMDMvMjMvY2hpbmFzLWdwdC0zLWJhYWktaW50cm9kdWNlcy1zdXBlcnNjYWxlLWludGVsbGlnZW5jZS1tb2RlbC13dS1kYW8tMS0wLykgc2F5IGl0IGlzIGFuIG9wZW4gc291cmNlIG1vZGVsCgpiYXNlZCBvbiB0aGlzIHByZXNlbnRhdGlvbiB3ZWlnaHRzIGFuZCBjb2RlcyBjb3VsZCBiZSBvcGVuIHNvdXJjZWQgYnV0IGxpbmtzIGFyZSB1bnJlYWNoYWJsZSBmcm9tIHRoZSBVUzoKaHR0cHM6Ly9rZWcuY3MudHNpbmdodWEuZWR1LmNuL2ppZXRhbmcvcHVibGljYXRpb25zL3d1ZGFvLTMuMC1tZXRhLWVuLnBkZiIsLCwsLCwsLCwsLCxZZXMKTWV0YSBQc2V1ZG8gTGFiZWxzLFZpc2lvbixJbWFnZSBjbGFzc2lmaWNhdGlvbiwiR29vZ2xlIEJyYWluLEdvb2dsZSBBSSIsIkhpZXUgUGhhbSwgWmloYW5nIERhaSwgUWl6aGUgWGllLCBNaW5oLVRoYW5nIEx1b25nLCBhbmQgUXVvYyBWLiBMZSIsMjAyMS0wMy0wMSxNZXRhIHBzZXVkbyBsYWJlbHMsaHR0cHM6Ly9hcnhpdi5vcmcvYWJzLzIwMDMuMTA1ODAsNzY2LjAsU09UQSBpbXByb3ZlbWVudCwiIiJXZSBwcmVzZW50IE1ldGEgUHNldWRvIExhYmVscywgYSBzZW1pLXN1cGVydmlzZWQgbGVhcm5pbmcgbWV0aG9kIHRoYXQgYWNoaWV2ZXMgYSBuZXcgc3RhdGUtb2YtdGhlLWFydCB0b3AtMSBhY2N1cmFjeSBvZiA5MC4yJSBvbiBJbWFnZU5ldCwgd2hpY2ggaXMgMS42JSBiZXR0ZXIgdGhhbiB0aGUgZXhpc3Rpbmcgc3RhdGUtb2YtdGhlLWFydC4iIiIsNDgwMDAwMDAwLjAsIlRhYmxlIDQKIDQ4ME0iLDQuNzllKzIyLCJGcm9tIGNvbW11bmljYXRpb24gd2l0aCBhdXRob3I6CgoyMjY3MSBUUFUgZGF5cyBvbiBzcGVjaWZpYyBoYXJkd2FyZS4KCldoaWNoIGhhcmR3YXJlIGRpZCB5b3UgdXNlIGFuZCBpbiB3aGljaCBjb25maWd1cmF0aW9uPwoyMDQ4IGNvcmVzIG9mIFRQVSB2My4KClByZWNpc2lvbjogTWl4ZWQuIGJmbG9hdDE2IGZvciBhY3RpdmF0aW9ucywgZmxvYXQzMiBmb3Igd2VpZ2h0cyBhbmQgb3B0aW1pemVyIHNsb3RzLgoKMjA0OCBUUFV2MyBjb3JlcyBtZWFucyAxMDI0IFRQVXYzIGNoaXBzLCBhbmQgdGhlIHNwZWMgaXMgMTIzZTEyIEZMT1Avc2Vjb25kIHBlciBjaGlwIHdpdGggYmZsb2F0MTYgcHJlY2lzaW9uIChTb3VyY2U6IGh0dHBzOi8vY2xvdWQuZ29vZ2xlLmNvbS90cHUvZG9jcy9zeXN0ZW0tYXJjaGl0ZWN0dXJlLXRwdS12bSkKClNvIHRoZSBjb21wdXRlIGVzdGltYXRlIGlzOgoxMDI0IGNoaXBzICogMTIzZTEyIEZMT1Avc2Vjb25kICogMC40IHV0aWxpemF0aW9uICogMTEgZGF5cyAqIDI0ICogNjAgKiA2MCA9IDQuNzg4MTkxMjMyZSsyMiBGTE9QIiwxMzEyODAwMDAsIlNlY3Rpb24gNApEYXRhc2V0cy4gRm9yIHRoaXMgZXhwZXJpbWVudCwgd2UgdXNlIHRoZSBlbnRpcmUgSW1hZ2VOZXQKdHJhaW5pbmcgc2V0IGFzIGxhYmVsZWQgZGF0YSwgYW5kIHVzZSB0aGUgSkZUIGRhdGFzZXQgYXMgdW5sYWJlbGVkIGRhdGEuIFRoZSBKRlQgZGF0YXNldCBoYXMgMzAwIG1pbGxpb24gaW1hZ2VzLCBhbmQKdGhlbiBpcyBmaWx0ZXJlZCBkb3duIHRvIDEzMCBtaWxsaW9uIGltYWdlcyBieSBOb2lzeSBTdHVkZW50CnVzaW5nIGNvbmZpZGVuY2UgdGhyZXNob2xkcyBhbmQgdXAtc2FtcGxpbmcgWzc3XS4gV2UgdXNlCnRoZSBzYW1lIDEzMCBtaWxsaW9uIGltYWdlcyBhcyBOb2lzeSBTdHVkZW50IiwyNjQuMCwiMTEgZGF5cyBmcm9tIHNlY3Rpb24gNDoKIiJXZSB0cmFpbiB0aGUgbW9kZWwgZm9yIDEgbWlsbGlvbiBzdGVwcyBpbiB0b3RhbCwKd2hpY2ggdGFrZXMgYWJvdXQgMTEgZGF5cyBmb3IgRWZmaWNpZW50TmV0LUwyIGFuZCAxMCBkYXlzCmZvciBFZmZpY2llbnROZXQtQjYtV2lkZS4gIiIKCiIiU3BlY2lmaWNhbGx5LCBvdXIgdHJhaW5pbmcgcHJvY2VzcyBydW5zIG9uIGEgY2x1c3RlciBvZiAyLDA0OApUUFV2MyBjb3Jlcy4gIiIKIixHb29nbGUgVFBVIHYzLFNlbGYtc3VwZXJ2aXNlZCBsZWFybmluZyxMaWtlbHksIldlIHByZXNlbnQgTWV0YSBQc2V1ZG8gTGFiZWxzLCBhIHNlbWktc3VwZXJ2aXNlZCBsZWFybmluZyBtZXRob2QgdGhhdCBhY2hpZXZlcyBhIG5ldyBzdGF0ZS1vZi10aGUtYXJ0IHRvcC0xIGFjY3VyYWN5IG9mIDkwLjIlIG9uIEltYWdlTmV0LCB3aGljaCBpcyAxLjYlIGJldHRlciB0aGFuIHRoZSBleGlzdGluZyBzdGF0ZS1vZi10aGUtYXJ0LiBMaWtlIFBzZXVkbyBMYWJlbHMsIE1ldGEgUHNldWRvIExhYmVscyBoYXMgYSB0ZWFjaGVyIG5ldHdvcmsgdG8gZ2VuZXJhdGUgcHNldWRvIGxhYmVscyBvbiB1bmxhYmVsZWQgZGF0YSB0byB0ZWFjaCBhIHN0dWRlbnQgbmV0d29yay4gSG93ZXZlciwgdW5saWtlIFBzZXVkbyBMYWJlbHMgd2hlcmUgdGhlIHRlYWNoZXIgaXMgZml4ZWQsIHRoZSB0ZWFjaGVyIGluIE1ldGEgUHNldWRvIExhYmVscyBpcyBjb25zdGFudGx5IGFkYXB0ZWQgYnkgdGhlIGZlZWRiYWNrIG9mIHRoZSBzdHVkZW50J3MgcGVyZm9ybWFuY2Ugb24gdGhlIGxhYmVsZWQgZGF0YXNldC4gQXMgYSByZXN1bHQsIHRoZSB0ZWFjaGVyIGdlbmVyYXRlcyBiZXR0ZXIgcHNldWRvIGxhYmVscyB0byB0ZWFjaCB0aGUgc3R1ZGVudC4gT3VyIGNvZGUgd2lsbCBiZSBhdmFpbGFibGUgYXQgdGhpcyBodHRwcyBVUkwuIiwsLFVucmVsZWFzZWQsIlVuaXRlZCBTdGF0ZXMgb2YgQW1lcmljYSxVbml0ZWQgU3RhdGVzIG9mIEFtZXJpY2EiLCwsLDEwMjQuMCwsMjAyNi0wNS0yNSAxMjoxMzozNyswMDowMCwsLCwsLCJJbmR1c3RyeSxJbmR1c3RyeSIsLCwsMjcwMzM2LjAsT3BlbiBzb3VyY2UsIkFwYWNoZS0yLjAgbGljZW5zZQpodHRwczovL2dpdGh1Yi5jb20vZ29vZ2xlLXJlc2VhcmNoL2dvb2dsZS1yZXNlYXJjaC9ibG9iL21hc3Rlci9tZXRhX3BzZXVkb19sYWJlbHMvUkVBRE1FLm1kIiwsNTM4NDQuMjgwNTkxOTA0MzUsLCwsOTM0MzkwLjMwMTUxNjEwNTMsSGFyZHdhcmUsLCwsLE5vCk02LTEwQiwiTXVsdGltb2RhbCxJbWFnZSBnZW5lcmF0aW9uLFZpc2lvbixMYW5ndWFnZSIsIkltYWdlIGdlbmVyYXRpb24sVmlzdWFsIHF1ZXN0aW9uIGFuc3dlcmluZyIsIlRzaW5naHVhIFVuaXZlcnNpdHksQWxpYmFiYSIsIkogTGluLCBSIE1lbiwgQSBZYW5nLCBDIFpob3UsIE0gRGluZywgWSBaaGFuZyIsMjAyMS0wMy0wMSxNNjogQSBDaGluZXNlIE11bHRpbW9kYWwgUHJldHJhaW5lcixodHRwczovL2FyeGl2Lm9yZy9hYnMvMjEwMy4wMDgyMywxNTIuMCwsLDEwMDAwMDAwMDAwLjAsIiIiV2Ugc2NhbGUgdGhlCm1vZGVsIHNpemUgdXAgdG8gMTAgYmlsbGlvbiBhbmQgMTAwIGJpbGxpb24gcGFyYW1ldGVycywgYW5kIGJ1aWxkCnRoZSBsYXJnZXN0IHByZXRyYWluZWQgbW9kZWwgaW4gQ2hpbmVzZS4iIiIsLCIiIldlIGltcGxlbWVudCBNNi0xMDBCIHdpdGggYXJvdW5kIDEwMCBiaWxsaW9uIHBhcmFtZXRlcnMKb24gMTI4IE52aWRpYSBBMTAwcyBhbmQgdGhlIHNwZWVkIG9mIHByZXRyYWluaW5nIGFjaGlldmVzIDE0NDAKc2FtcGxlcy9zIChmb3Igc2FtcGxlcyBvZiB0aGUgc2VxdWVuY2UgbGVuZ3RoIG9mIDI3MikuIiIKClRoZWlyIHJlc3BvbnNlIHRvIG91ciBlbWFpbCBkb2Vzbid0IHNheSBlbm91Z2ggdG8gdGVsbCB1cyB3aGF0IHRoZSBjb21wdXRlIGlzIGZvciB0aGlzIHBhcGVyLCBidXQgYWxsb3dzIHVzIHRvIGRldGVybWluZSB0aGUgY29tcHV0ZSBmb3IgdGhlIGZvbGxvdy11cCBwYXBlciB3aXRoIHRoZSBNNi0xMFQgbW9kZWwgKGJ1dCB3ZSBrbmV3IHRoaXMgYWxyZWFkeSkiLCwiIiIxLjlUQiBpbWFnZXMgYW5kIDI5MkdCIHRleHRzIiIKClRPRE86IGZpZ3VyZSBvdXQgd2hhdCB0byBkbyBmb3IgbXVsdGltb2RhbCBwcmV0cmFpbmluZyBkYXRhc2V0cyIsLCwsLCwiSW4gdGhpcyB3b3JrLCB3ZSBjb25zdHJ1Y3QgdGhlIGxhcmdlc3QgZGF0YXNldCBmb3IgbXVsdGltb2RhbCBwcmV0cmFpbmluZyBpbiBDaGluZXNlLCB3aGljaCBjb25zaXN0cyBvZiBvdmVyIDEuOVRCIGltYWdlcyBhbmQgMjkyR0IgdGV4dHMgdGhhdCBjb3ZlciBhIHdpZGUgcmFuZ2Ugb2YgZG9tYWlucy4gV2UgcHJvcG9zZSBhIGNyb3NzLW1vZGFsIHByZXRyYWluaW5nIG1ldGhvZCBjYWxsZWQgTTYsIHJlZmVycmluZyB0byBNdWx0aS1Nb2RhbGl0eSB0byBNdWx0aS1Nb2RhbGl0eSBNdWx0aXRhc2sgTWVnYS10cmFuc2Zvcm1lciwgZm9yIHVuaWZpZWQgcHJldHJhaW5pbmcgb24gdGhlIGRhdGEgb2Ygc2luZ2xlIG1vZGFsaXR5IGFuZCBtdWx0aXBsZSBtb2RhbGl0aWVzLiBXZSBzY2FsZSB0aGUgbW9kZWwgc2l6ZSB1cCB0byAxMCBiaWxsaW9uIGFuZCAxMDAgYmlsbGlvbiBwYXJhbWV0ZXJzLCBhbmQgYnVpbGQgdGhlIGxhcmdlc3QgcHJldHJhaW5lZCBtb2RlbCBpbiBDaGluZXNlLiBXZSBhcHBseSB0aGUgbW9kZWwgdG8gYSBzZXJpZXMgb2YgZG93bnN0cmVhbSBhcHBsaWNhdGlvbnMsIGFuZCBkZW1vbnN0cmF0ZSBpdHMgb3V0c3RhbmRpbmcgcGVyZm9ybWFuY2UgaW4gY29tcGFyaXNvbiB3aXRoIHN0cm9uZyBiYXNlbGluZXMuIEZ1cnRoZXJtb3JlLCB3ZSBzcGVjaWZpY2FsbHkgZGVzaWduIGEgZG93bnN0cmVhbSB0YXNrIG9mIHRleHQtZ3VpZGVkIGltYWdlIGdlbmVyYXRpb24sIGFuZCBzaG93IHRoYXQgdGhlIGZpbmV0dW5lZCBNNiBjYW4gY3JlYXRlIGhpZ2gtcXVhbGl0eSBpbWFnZXMgd2l0aCBoaWdoIHJlc29sdXRpb24gYW5kIGFidW5kYW50IGRldGFpbHMuIiwsLCwiQ2hpbmEsQ2hpbmEiLCwsLCwsMjAyNi0wNS0yNSAxMjoxMzozNyswMDowMCwsLCwsLCJBY2FkZW1pYSxJbmR1c3RyeSIsLCwsLCwsLCwsLCwsLCwsLCwKTTYtMTAwQiwiTXVsdGltb2RhbCxJbWFnZSBnZW5lcmF0aW9uLFZpc2lvbixMYW5ndWFnZSIsIkltYWdlIGdlbmVyYXRpb24sVmlzdWFsIHF1ZXN0aW9uIGFuc3dlcmluZyIsIlRzaW5naHVhIFVuaXZlcnNpdHksQWxpYmFiYSIsIkogTGluLCBSIE1lbiwgQSBZYW5nLCBDIFpob3UsIE0gRGluZywgWSBaaGFuZyIsMjAyMS0wMy0wMSxNNjogQSBDaGluZXNlIE11bHRpbW9kYWwgUHJldHJhaW5lcixodHRwczovL2FyeGl2Lm9yZy9hYnMvMjEwMy4wMDgyMywxNTIuMCwsLDEwMDAwMDAwMDAwMC4wLCIiIldlIHNjYWxlIHRoZQptb2RlbCBzaXplIHVwIHRvIDEwIGJpbGxpb24gYW5kIDEwMCBiaWxsaW9uIHBhcmFtZXRlcnMsIGFuZCBidWlsZAp0aGUgbGFyZ2VzdCBwcmV0cmFpbmVkIG1vZGVsIGluIENoaW5lc2UuIiIiLCwsLCIiIjEuOVRCIGltYWdlcyBhbmQgMjkyR0IgdGV4dHMiIgoKVE9ETzogZmlndXJlIG91dCB3aGF0IHRvIGRvIGZvciBtdWx0aW1vZGFsIHByZXRyYWluaW5nIGRhdGFzZXRzIiwsLCwsLCJJbiB0aGlzIHdvcmssIHdlIGNvbnN0cnVjdCB0aGUgbGFyZ2VzdCBkYXRhc2V0IGZvciBtdWx0aW1vZGFsIHByZXRyYWluaW5nIGluIENoaW5lc2UsIHdoaWNoIGNvbnNpc3RzIG9mIG92ZXIgMS45VEIgaW1hZ2VzIGFuZCAyOTJHQiB0ZXh0cyB0aGF0IGNvdmVyIGEgd2lkZSByYW5nZSBvZiBkb21haW5zLiBXZSBwcm9wb3NlIGEgY3Jvc3MtbW9kYWwgcHJldHJhaW5pbmcgbWV0aG9kIGNhbGxlZCBNNiwgcmVmZXJyaW5nIHRvIE11bHRpLU1vZGFsaXR5IHRvIE11bHRpLU1vZGFsaXR5IE11bHRpdGFzayBNZWdhLXRyYW5zZm9ybWVyLCBmb3IgdW5pZmllZCBwcmV0cmFpbmluZyBvbiB0aGUgZGF0YSBvZiBzaW5nbGUgbW9kYWxpdHkgYW5kIG11bHRpcGxlIG1vZGFsaXRpZXMuIFdlIHNjYWxlIHRoZSBtb2RlbCBzaXplIHVwIHRvIDEwIGJpbGxpb24gYW5kIDEwMCBiaWxsaW9uIHBhcmFtZXRlcnMsIGFuZCBidWlsZCB0aGUgbGFyZ2VzdCBwcmV0cmFpbmVkIG1vZGVsIGluIENoaW5lc2UuIFdlIGFwcGx5IHRoZSBtb2RlbCB0byBhIHNlcmllcyBvZiBkb3duc3RyZWFtIGFwcGxpY2F0aW9ucywgYW5kIGRlbW9uc3RyYXRlIGl0cyBvdXRzdGFuZGluZyBwZXJmb3JtYW5jZSBpbiBjb21wYXJpc29uIHdpdGggc3Ryb25nIGJhc2VsaW5lcy4gRnVydGhlcm1vcmUsIHdlIHNwZWNpZmljYWxseSBkZXNpZ24gYSBkb3duc3RyZWFtIHRhc2sgb2YgdGV4dC1ndWlkZWQgaW1hZ2UgZ2VuZXJhdGlvbiwgYW5kIHNob3cgdGhhdCB0aGUgZmluZXR1bmVkIE02IGNhbiBjcmVhdGUgaGlnaC1xdWFsaXR5IGltYWdlcyB3aXRoIGhpZ2ggcmVzb2x1dGlvbiBhbmQgYWJ1bmRhbnQgZGV0YWlscy4iLCwsLCJDaGluYSxDaGluYSIsLCwsLCwyMDI2LTA1LTI1IDEyOjEzOjM3KzAwOjAwLCwsLCwsIkFjYWRlbWlhLEluZHVzdHJ5IiwsLCwsLCwsLCwsLCwsLCwsLApTUlUrKyBMYXJnZSxMYW5ndWFnZSxMYW5ndWFnZSBtb2RlbGluZyxBU0FQUCxUYW8gTGVpLDIwMjEtMDItMjQsV2hlbiBBdHRlbnRpb24gTWVldHMgRmFzdCBSZWN1cnJlbmNlOiBUcmFpbmluZyBMYW5ndWFnZSBNb2RlbHMgd2l0aCBSZWR1Y2VkIENvbXB1dGUsaHR0cHM6Ly9hcnhpdi5vcmcvYWJzLzIxMDIuMTI0NTksNTQuMCxTT1RBIGltcHJvdmVtZW50LCIiIm91ciBtb2RlbCBhY2hpZXZlcyBhIHN0YXRlLW9mLXRoZS1hcnQgcmVzdWx0IG9uIHRoZSBFTldJSzggZGF0YXNldCB1c2luZyAxLjYgZGF5cyBvZiB0cmFpbmluZyBvbiBhbiA4LUdQVSBtYWNoaW5lLiAiIiIsMjM0MDAwMDAwLjAsVGFibGUgNSwyLjExNzM3MDRlKzE5LCI2IEZMT1AgLyB0b2tlbiAvIHBhcmFtZXRlciAqIDIzNDAwMDAwMCBwYXJhbWV0ZXJzICogMTAyNCB0b2tlbnMgcGVyIHNhbXBsZSAqIDgqOCBzYW1wbGVzIHBlciBiYXRjaCAqIDQwMDAwMCBzdGVwcyA9IDMuNjgwNTAxOGUrMTkgRkxPUAoKMzEzMzAwMDAwMDAwMDAgRkxPUCAvIHNlYyAqIDM2MCBHUFUtaG91cnMgKiAzNjAwIHNlYyAvIGhvdXIgKiAwLjMgW2Fzc3VtZWQgdXRpbGl6YXRpb25dID0gMS4yMTgxMTA0ZSsxOSBGTE9QCgpzcXJ0KDMuNjgwNTAxOGUrMTkqMS4yMTgxMTA0ZSsxOSkgPSAyLjExNzM3MDRlKzE5IAoKIiwxMDMwMDAwMDAsIlRhYmxlIDEyOgo0MDBLIHRyYWluaW5nIHN0ZXBzCmJhdGNoIHNpemU6IDgqOCA9IDY0CnNlcXVlbmNlIGxlbmd0aCA9IDEwMjQKCjEwMjQqOCo4KjQwMDAwMC8xMDMwMDAwMDAgPSAyNTQuNSBlcG9jaHMiLCwgMTXigKAgR1BVLWRheXMgPSAzNjAgR1BVLWhvdXJzLE5WSURJQSBWMTAwLCxDb25maWRlbnQsIkxhcmdlIGxhbmd1YWdlIG1vZGVscyBoYXZlIGJlY29tZSBpbmNyZWFzaW5nbHkgZGlmZmljdWx0IHRvIHRyYWluIGJlY2F1c2Ugb2YgdGhlIGdyb3dpbmcgY29tcHV0YXRpb24gdGltZSBhbmQgY29zdC4gSW4gdGhpcyB3b3JrLCB3ZSBwcmVzZW50IFNSVSsrLCBhIGhpZ2hseS1lZmZpY2llbnQgYXJjaGl0ZWN0dXJlIHRoYXQgY29tYmluZXMgZmFzdCByZWN1cnJlbmNlIGFuZCBhdHRlbnRpb24gZm9yIHNlcXVlbmNlIG1vZGVsaW5nLiBTUlUrKyBleGhpYml0cyBzdHJvbmcgbW9kZWxpbmcgY2FwYWNpdHkgYW5kIHRyYWluaW5nIGVmZmljaWVuY3kuIE9uIHN0YW5kYXJkIGxhbmd1YWdlIG1vZGVsaW5nIHRhc2tzIHN1Y2ggYXMgRW53aWs4LCBXaWtpLTEwMyBhbmQgQmlsbGlvbiBXb3JkIGRhdGFzZXRzLCBvdXIgbW9kZWwgb2J0YWlucyBiZXR0ZXIgYml0cy1wZXItY2hhcmFjdGVyIGFuZCBwZXJwbGV4aXR5IHdoaWxlIHVzaW5nIDN4LTEweCBsZXNzIHRyYWluaW5nIGNvc3QgY29tcGFyZWQgdG8gdG9wLXBlcmZvcm1pbmcgVHJhbnNmb3JtZXIgbW9kZWxzLiBGb3IgaW5zdGFuY2UsIG91ciBtb2RlbCBhY2hpZXZlcyBhIHN0YXRlLW9mLXRoZS1hcnQgcmVzdWx0IG9uIHRoZSBFbndpazggZGF0YXNldCB1c2luZyAxLjYgZGF5cyBvZiB0cmFpbmluZyBvbiBhbiA4LUdQVSBtYWNoaW5lLiBXZSBmdXJ0aGVyIGRlbW9uc3RyYXRlIHRoYXQgU1JVKysgcmVxdWlyZXMgbWluaW1hbCBhdHRlbnRpb24gZm9yIG5lYXIgc3RhdGUtb2YtdGhlLWFydCBwZXJmb3JtYW5jZS4gT3VyIHJlc3VsdHMgc3VnZ2VzdCBqb2ludGx5IGxldmVyYWdpbmcgZmFzdCByZWN1cnJlbmNlIHdpdGggbGl0dGxlIGF0dGVudGlvbiBhcyBhIHByb21pc2luZyBkaXJlY3Rpb24gZm9yIGFjY2VsZXJhdGluZyBtb2RlbCB0cmFpbmluZyBhbmQgaW5mZXJlbmNlLiIsMjU0LjUsU1JVKysgTGFyZ2UsT3BlbiB3ZWlnaHRzICh1bnJlc3RyaWN0ZWQpLFVuaXRlZCBTdGF0ZXMgb2YgQW1lcmljYSwsLCwsLDIwMjUtMTItMDEgMTQ6MDM6MDErMDA6MDAsLCwsNjU1MzYuMCwxMDI0KjgqOCxJbmR1c3RyeSwsLCwzNjAuMCxPcGVuIHNvdXJjZSwiTUlUIGxpY2Vuc2UgcmVwby4gc2F5cyBtb2RlbHMgYXZhaWxhYmxlIGFzIHBhY2thZ2U6IGh0dHBzOi8vZ2l0aHViLmNvbS9hc2FwcHJlc2VhcmNoL3NydQoKdHJhaW5pbmc6IGh0dHBzOi8vZ2l0aHViLmNvbS9hc2FwcHJlc2VhcmNoL3NydS9ibG9iL21hc3Rlci9sYW5ndWFnZV9tb2RlbC90cmFpbl9sbS5weSAiLCwsLEZQMTYsLCwiT3BlcmF0aW9uIGNvdW50aW5nLEhhcmR3YXJlIiwsLCwsWWVzClNSVSsrIEJhc2UsTGFuZ3VhZ2UsTGFuZ3VhZ2UgbW9kZWxpbmcsQVNBUFAsVGFvIExlaSwyMDIxLTAyLTI0LFdoZW4gQXR0ZW50aW9uIE1lZXRzIEZhc3QgUmVjdXJyZW5jZTogVHJhaW5pbmcgTGFuZ3VhZ2UgTW9kZWxzIHdpdGggUmVkdWNlZCBDb21wdXRlLGh0dHBzOi8vYXJ4aXYub3JnL2Ficy8yMTAyLjEyNDU5LDU0LjAsLCwxNDgwMDAwMDAuMCwsMi41OTJlKzE5LCI4IFYxMDAgR1BVIGRheXMKCjgqMjQqNjAqNjAqMTI1MDAwMDAwMDAwMDAwKjAuMz0yLjU5MmUrMTkKIiwsLDI0LjAsLE5WSURJQSBWMTAwLCxDb25maWRlbnQsIkxhcmdlIGxhbmd1YWdlIG1vZGVscyBoYXZlIGJlY29tZSBpbmNyZWFzaW5nbHkgZGlmZmljdWx0IHRvIHRyYWluIGJlY2F1c2Ugb2YgdGhlIGdyb3dpbmcgY29tcHV0YXRpb24gdGltZSBhbmQgY29zdC4gSW4gdGhpcyB3b3JrLCB3ZSBwcmVzZW50IFNSVSsrLCBhIGhpZ2hseS1lZmZpY2llbnQgYXJjaGl0ZWN0dXJlIHRoYXQgY29tYmluZXMgZmFzdCByZWN1cnJlbmNlIGFuZCBhdHRlbnRpb24gZm9yIHNlcXVlbmNlIG1vZGVsaW5nLiBTUlUrKyBleGhpYml0cyBzdHJvbmcgbW9kZWxpbmcgY2FwYWNpdHkgYW5kIHRyYWluaW5nIGVmZmljaWVuY3kuIE9uIHN0YW5kYXJkIGxhbmd1YWdlIG1vZGVsaW5nIHRhc2tzIHN1Y2ggYXMgRW53aWs4LCBXaWtpLTEwMyBhbmQgQmlsbGlvbiBXb3JkIGRhdGFzZXRzLCBvdXIgbW9kZWwgb2J0YWlucyBiZXR0ZXIgYml0cy1wZXItY2hhcmFjdGVyIGFuZCBwZXJwbGV4aXR5IHdoaWxlIHVzaW5nIDN4LTEweCBsZXNzIHRyYWluaW5nIGNvc3QgY29tcGFyZWQgdG8gdG9wLXBlcmZvcm1pbmcgVHJhbnNmb3JtZXIgbW9kZWxzLiBGb3IgaW5zdGFuY2UsIG91ciBtb2RlbCBhY2hpZXZlcyBhIHN0YXRlLW9mLXRoZS1hcnQgcmVzdWx0IG9uIHRoZSBFbndpazggZGF0YXNldCB1c2luZyAxLjYgZGF5cyBvZiB0cmFpbmluZyBvbiBhbiA4LUdQVSBtYWNoaW5lLiBXZSBmdXJ0aGVyIGRlbW9uc3RyYXRlIHRoYXQgU1JVKysgcmVxdWlyZXMgbWluaW1hbCBhdHRlbnRpb24gZm9yIG5lYXIgc3RhdGUtb2YtdGhlLWFydCBwZXJmb3JtYW5jZS4gT3VyIHJlc3VsdHMgc3VnZ2VzdCBqb2ludGx5IGxldmVyYWdpbmcgZmFzdCByZWN1cnJlbmNlIHdpdGggbGl0dGxlIGF0dGVudGlvbiBhcyBhIHByb21pc2luZyBkaXJlY3Rpb24gZm9yIGFjY2VsZXJhdGluZyBtb2RlbCB0cmFpbmluZyBhbmQgaW5mZXJlbmNlLiIsMjUuNTYsU1JVKysgQmFzZSxVbnJlbGVhc2VkLFVuaXRlZCBTdGF0ZXMgb2YgQW1lcmljYSwsLCw4LjAsLDIwMjUtMTItMDEgMTQ6MDM6MDMrMDA6MDAsLCwsLCxJbmR1c3RyeSwsLCwsVW5yZWxlYXNlZCxjb2RlIHdpdGggTUlUIGxpY2Vuc2UgKG5vIHNjcmlwdCBmb3IgV1QxMDMpIGh0dHBzOi8vZ2l0aHViLmNvbS9hc2FwcHJlc2VhcmNoL3NydS9ibG9iL21hc3Rlci9sYW5ndWFnZV9tb2RlbC9SRUFETUUubWQgLCwsLCwsNDg2Ny4xNTgwNjYzMDkxOTcsSGFyZHdhcmUsLCwsLE5vClNSVSsrIExhcmdlIG9ubHkgMiBhdHRlbnRpb24gbGF5ZXJzIChrPTUpIChXVDEwMyksTGFuZ3VhZ2UsTGFuZ3VhZ2UgbW9kZWxpbmcsQVNBUFAsVGFvIExlaSwyMDIxLTAyLTI0LFdoZW4gQXR0ZW50aW9uIE1lZXRzIEZhc3QgUmVjdXJyZW5jZTogVHJhaW5pbmcgTGFuZ3VhZ2UgTW9kZWxzIHdpdGggUmVkdWNlZCBDb21wdXRlLGh0dHBzOi8vYXJ4aXYub3JnL2Ficy8yMTAyLjEyNDU5LDU0LjAsLCwyMjUwMDAwMDAuMCwsMy41NjRlKzE5LCIxMSBWMTAwIEdQVSBkYXlzCgoxMSoyNCo2MCo2MCoxMjUwMDAwMDAwMDAwMDAqMC4zPTMuNTY0ZSsxOSIsLCwzMy4wLCxOVklESUEgVjEwMCwsQ29uZmlkZW50LCJMYXJnZSBsYW5ndWFnZSBtb2RlbHMgaGF2ZSBiZWNvbWUgaW5jcmVhc2luZ2x5IGRpZmZpY3VsdCB0byB0cmFpbiBiZWNhdXNlIG9mIHRoZSBncm93aW5nIGNvbXB1dGF0aW9uIHRpbWUgYW5kIGNvc3QuIEluIHRoaXMgd29yaywgd2UgcHJlc2VudCBTUlUrKywgYSBoaWdobHktZWZmaWNpZW50IGFyY2hpdGVjdHVyZSB0aGF0IGNvbWJpbmVzIGZhc3QgcmVjdXJyZW5jZSBhbmQgYXR0ZW50aW9uIGZvciBzZXF1ZW5jZSBtb2RlbGluZy4gU1JVKysgZXhoaWJpdHMgc3Ryb25nIG1vZGVsaW5nIGNhcGFjaXR5IGFuZCB0cmFpbmluZyBlZmZpY2llbmN5LiBPbiBzdGFuZGFyZCBsYW5ndWFnZSBtb2RlbGluZyB0YXNrcyBzdWNoIGFzIEVud2lrOCwgV2lraS0xMDMgYW5kIEJpbGxpb24gV29yZCBkYXRhc2V0cywgb3VyIG1vZGVsIG9idGFpbnMgYmV0dGVyIGJpdHMtcGVyLWNoYXJhY3RlciBhbmQgcGVycGxleGl0eSB3aGlsZSB1c2luZyAzeC0xMHggbGVzcyB0cmFpbmluZyBjb3N0IGNvbXBhcmVkIHRvIHRvcC1wZXJmb3JtaW5nIFRyYW5zZm9ybWVyIG1vZGVscy4gRm9yIGluc3RhbmNlLCBvdXIgbW9kZWwgYWNoaWV2ZXMgYSBzdGF0ZS1vZi10aGUtYXJ0IHJlc3VsdCBvbiB0aGUgRW53aWs4IGRhdGFzZXQgdXNpbmcgMS42IGRheXMgb2YgdHJhaW5pbmcgb24gYW4gOC1HUFUgbWFjaGluZS4gV2UgZnVydGhlciBkZW1vbnN0cmF0ZSB0aGF0IFNSVSsrIHJlcXVpcmVzIG1pbmltYWwgYXR0ZW50aW9uIGZvciBuZWFyIHN0YXRlLW9mLXRoZS1hcnQgcGVyZm9ybWFuY2UuIE91ciByZXN1bHRzIHN1Z2dlc3Qgam9pbnRseSBsZXZlcmFnaW5nIGZhc3QgcmVjdXJyZW5jZSB3aXRoIGxpdHRsZSBhdHRlbnRpb24gYXMgYSBwcm9taXNpbmcgZGlyZWN0aW9uIGZvciBhY2NlbGVyYXRpbmcgbW9kZWwgdHJhaW5pbmcgYW5kIGluZmVyZW5jZS4iLDM0LjA4LFNSVSsrIExhcmdlIG9ubHkgMiBhdHRlbnRpb24gbGF5ZXJzIChrPTUpLFVucmVsZWFzZWQsVW5pdGVkIFN0YXRlcyBvZiBBbWVyaWNhLCwsLDguMCwsMjAyNi0wMi0xMSAxOToyNjoyNyswMDowMCwsLCwsLEluZHVzdHJ5LCwsLCxVbnJlbGVhc2VkLGNvZGUgd2l0aCBNSVQgbGljZW5zZSAobm8gc2NyaXB0IGZvciBXVDEwMykgaHR0cHM6Ly9naXRodWIuY29tL2FzYXBwcmVzZWFyY2gvc3J1L2Jsb2IvbWFzdGVyL2xhbmd1YWdlX21vZGVsL1JFQURNRS5tZCAsLCwsLCw0ODY3LjE1ODA2NjMwOTE5NyxIYXJkd2FyZSwsLCwsTm8KTGluZWFyIFRyYW5zZm9ybWVyIChsYXJnZSksTGFuZ3VhZ2UsIkxhbmd1YWdlIG1vZGVsaW5nLFRyYW5zbGF0aW9uIixJRFNJQSwiSW1hbm9sIFNjaGxhZywgS2F6dWtpIElyaWUsIErDvHJnZW4gU2NobWlkaHViZXIiLDIwMjEtMDItMjIsTGluZWFyIFRyYW5zZm9ybWVycyBBcmUgU2VjcmV0bHkgRmFzdCBXZWlnaHQgUHJvZ3JhbW1lcnMsaHR0cHM6Ly9hcnhpdi5vcmcvYWJzLzIxMDIuMTExNzQsNDA1LjAsLCw5MDAwMDAwMC4wLDkwTSAobWVkaXVtKSwzLjg5ZSsxOCw2IEZMT1AgLyB0b2tlbiAvIHBhcmFtZXRlciAqIDkwMDAwMDAwIHBhcmFtZXRlcnMgKiAxMDMwMDAwMDAgdG9rZW5zICogNzAgZXBvY2hzID0gMy44OTM0ZSsxOCBGTE9QLDEwMzAwMDAwMCwiYmF0Y2ggc2l6ZTogNTYgc2VxdWVuY2VzCjcwIGVwb2Nocwp0YXJnZXQgc2VnbWVudCBsZW5ndGhzIG9mIDM4NCIsLCwsLENvbmZpZGVudCwiV2Ugc2hvdyB0aGUgZm9ybWFsIGVxdWl2YWxlbmNlIG9mIGxpbmVhcmlzZWQgc2VsZi1hdHRlbnRpb24gbWVjaGFuaXNtcyBhbmQgZmFzdCB3ZWlnaHQgY29udHJvbGxlcnMgZnJvbSB0aGUgZWFybHkgJzkwcywgd2hlcmUgYSBgYHNsb3ciIiBuZXVyYWwgbmV0IGxlYXJucyBieSBncmFkaWVudCBkZXNjZW50IHRvIHByb2dyYW0gdGhlIGBgZmFzdCB3ZWlnaHRzIiIgb2YgYW5vdGhlciBuZXQgdGhyb3VnaCBzZXF1ZW5jZXMgb2YgZWxlbWVudGFyeSBwcm9ncmFtbWluZyBpbnN0cnVjdGlvbnMgd2hpY2ggYXJlIGFkZGl0aXZlIG91dGVyIHByb2R1Y3RzIG9mIHNlbGYtaW52ZW50ZWQgYWN0aXZhdGlvbiBwYXR0ZXJucyAodG9kYXkgY2FsbGVkIGtleXMgYW5kIHZhbHVlcykuIFN1Y2ggRmFzdCBXZWlnaHQgUHJvZ3JhbW1lcnMgKEZXUHMpIGxlYXJuIHRvIG1hbmlwdWxhdGUgdGhlIGNvbnRlbnRzIG9mIGEgZmluaXRlIG1lbW9yeSBhbmQgZHluYW1pY2FsbHkgaW50ZXJhY3Qgd2l0aCBpdC4gV2UgaW5mZXIgYSBtZW1vcnkgY2FwYWNpdHkgbGltaXRhdGlvbiBvZiByZWNlbnQgbGluZWFyaXNlZCBzb2Z0bWF4IGF0dGVudGlvbiB2YXJpYW50cywgYW5kIHJlcGxhY2UgdGhlIHB1cmVseSBhZGRpdGl2ZSBvdXRlciBwcm9kdWN0cyBieSBhIGRlbHRhIHJ1bGUtbGlrZSBwcm9ncmFtbWluZyBpbnN0cnVjdGlvbiwgc3VjaCB0aGF0IHRoZSBGV1AgY2FuIG1vcmUgZWFzaWx5IGxlYXJuIHRvIGNvcnJlY3QgdGhlIGN1cnJlbnQgbWFwcGluZyBmcm9tIGtleXMgdG8gdmFsdWVzLiBUaGUgRldQIGFsc28gbGVhcm5zIHRvIGNvbXB1dGUgZHluYW1pY2FsbHkgY2hhbmdpbmcgbGVhcm5pbmcgcmF0ZXMuIFdlIGFsc28gcHJvcG9zZSBhIG5ldyBrZXJuZWwgZnVuY3Rpb24gdG8gbGluZWFyaXNlIGF0dGVudGlvbiB3aGljaCBiYWxhbmNlcyBzaW1wbGljaXR5IGFuZCBlZmZlY3RpdmVuZXNzLiBXZSBjb25kdWN0IGV4cGVyaW1lbnRzIG9uIHN5bnRoZXRpYyByZXRyaWV2YWwgcHJvYmxlbXMgYXMgd2VsbCBhcyBzdGFuZGFyZCBtYWNoaW5lIHRyYW5zbGF0aW9uIGFuZCBsYW5ndWFnZSBtb2RlbGxpbmcgdGFza3Mgd2hpY2ggZGVtb25zdHJhdGUgdGhlIGJlbmVmaXRzIG9mIG91ciBtZXRob2RzLiIsNzAuMCxMaW5lYXIgVHJhbnNmb3JtZXIgKGxhcmdlKSxVbnJlbGVhc2VkLFN3aXR6ZXJsYW5kLCwsLCwsMjAyNi0wNS0yNSAxMjox</x:v>
      </x:c>
    </x:row>
    <x:row r="237" ht="18" customHeight="1">
      <x:c r="A237" s="17" t="n">
        <x:v>232</x:v>
      </x:c>
      <x:c r="B237" s="17" t="n">
        <x:v>310</x:v>
      </x:c>
      <x:c r="C237" s="160" t="str">
        <x:v>MzozOCswMDowMCwsLCwsLEFjYWRlbWlhLCwsLCxPcGVuIHNvdXJjZSwiY29kZSwgQXBhY2hlIGxpY2Vuc2U6IGh0dHBzOi8vZ2l0aHViLmNvbS9JRFNJQS9sbXRvb2wtZndwL3RyZWUvbWFzdGVyL2V4YW1wbGVfc2NyaXB0cy8yMDIxX2xpbmVhcl90cmFuc2Zvcm1lcnNfYXJlX3NlY3JldGx5X2Z3cHMgIiwsLCwsLCxPcGVyYXRpb24gY291bnRpbmcsLCwsLE5vCkxpbmVhciBUcmFuc2Zvcm1lciAoc21hbGwpLExhbmd1YWdlLCJMYW5ndWFnZSBtb2RlbGluZyxUcmFuc2xhdGlvbiIsIklEU0lBLFNVUFNJIiwiSW1hbm9sIFNjaGxhZywgS2F6dWtpIElyaWUsIErDvHJnZW4gU2NobWlkaHViZXIiLDIwMjEtMDItMjIsTGluZWFyIFRyYW5zZm9ybWVycyBBcmUgU2VjcmV0bHkgRmFzdCBXZWlnaHQgUHJvZ3JhbW1lcnMsaHR0cHM6Ly9hcnhpdi5vcmcvYWJzLzIxMDIuMTExNzQsNDA1LjAsLCw0MDAwMDAwMC4wLCwxLjczMDRlKzE4LCIiIkZvciB0aGUgc21hbGwgYW5kIG1lZGl1bSBjb25maWd1cmF0aW9ucywgd2UgdXNlIGJhdGNoIHNpemVzCm9mIDk2IGFuZCA1NiBzZXF1ZW5jZXMsIHJlc3BlY3RpdmVseSwgYW5kIHRyYWluIGZvciBhYm91dAoxMjAgYW5kIDcwIGVwb2Nocy4iIgoKClRyYWluaW5nIGNvbXB1dGU6IDYqNDAwMDAwMDAqNzAqMTAzMDAwMDAwPTEuNzMwNGUrMTgiLDEwMzAwMDAwMCwsLCxOVklESUEgVjEwMCwsQ29uZmlkZW50LCJXZSBzaG93IHRoZSBmb3JtYWwgZXF1aXZhbGVuY2Ugb2YgbGluZWFyaXNlZCBzZWxmLWF0dGVudGlvbiBtZWNoYW5pc21zIGFuZCBmYXN0IHdlaWdodCBjb250cm9sbGVycyBmcm9tIHRoZSBlYXJseSAnOTBzLCB3aGVyZSBhIGBgc2xvdyIiIG5ldXJhbCBuZXQgbGVhcm5zIGJ5IGdyYWRpZW50IGRlc2NlbnQgdG8gcHJvZ3JhbSB0aGUgYGBmYXN0IHdlaWdodHMiIiBvZiBhbm90aGVyIG5ldCB0aHJvdWdoIHNlcXVlbmNlcyBvZiBlbGVtZW50YXJ5IHByb2dyYW1taW5nIGluc3RydWN0aW9ucyB3aGljaCBhcmUgYWRkaXRpdmUgb3V0ZXIgcHJvZHVjdHMgb2Ygc2VsZi1pbnZlbnRlZCBhY3RpdmF0aW9uIHBhdHRlcm5zICh0b2RheSBjYWxsZWQga2V5cyBhbmQgdmFsdWVzKS4gU3VjaCBGYXN0IFdlaWdodCBQcm9ncmFtbWVycyAoRldQcykgbGVhcm4gdG8gbWFuaXB1bGF0ZSB0aGUgY29udGVudHMgb2YgYSBmaW5pdGUgbWVtb3J5IGFuZCBkeW5hbWljYWxseSBpbnRlcmFjdCB3aXRoIGl0LiBXZSBpbmZlciBhIG1lbW9yeSBjYXBhY2l0eSBsaW1pdGF0aW9uIG9mIHJlY2VudCBsaW5lYXJpc2VkIHNvZnRtYXggYXR0ZW50aW9uIHZhcmlhbnRzLCBhbmQgcmVwbGFjZSB0aGUgcHVyZWx5IGFkZGl0aXZlIG91dGVyIHByb2R1Y3RzIGJ5IGEgZGVsdGEgcnVsZS1saWtlIHByb2dyYW1taW5nIGluc3RydWN0aW9uLCBzdWNoIHRoYXQgdGhlIEZXUCBjYW4gbW9yZSBlYXNpbHkgbGVhcm4gdG8gY29ycmVjdCB0aGUgY3VycmVudCBtYXBwaW5nIGZyb20ga2V5cyB0byB2YWx1ZXMuIFRoZSBGV1AgYWxzbyBsZWFybnMgdG8gY29tcHV0ZSBkeW5hbWljYWxseSBjaGFuZ2luZyBsZWFybmluZyByYXRlcy4gV2UgYWxzbyBwcm9wb3NlIGEgbmV3IGtlcm5lbCBmdW5jdGlvbiB0byBsaW5lYXJpc2UgYXR0ZW50aW9uIHdoaWNoIGJhbGFuY2VzIHNpbXBsaWNpdHkgYW5kIGVmZmVjdGl2ZW5lc3MuIFdlIGNvbmR1Y3QgZXhwZXJpbWVudHMgb24gc3ludGhldGljIHJldHJpZXZhbCBwcm9ibGVtcyBhcyB3ZWxsIGFzIHN0YW5kYXJkIG1hY2hpbmUgdHJhbnNsYXRpb24gYW5kIGxhbmd1YWdlIG1vZGVsbGluZyB0YXNrcyB3aGljaCBkZW1vbnN0cmF0ZSB0aGUgYmVuZWZpdHMgb2Ygb3VyIG1ldGhvZHMuIiwxMjAuMCxMaW5lYXIgVHJhbnNmb3JtZXIgKHNtYWxsKSxVbnJlbGVhc2VkLCJTd2l0emVybGFuZCxTd2l0emVybGFuZCIsLCwsMi4wLCwyMDI2LTA1LTI1IDEyOjEzOjM3KzAwOjAwLCwsLCwsIkFjYWRlbWlhLEFjYWRlbWlhIiwsLCwsT3BlbiBzb3VyY2UsImNvZGUsIEFwYWNoZSBsaWNlbnNlOiBodHRwczovL2dpdGh1Yi5jb20vSURTSUEvbG10b29sLWZ3cC90cmVlL21hc3Rlci9leGFtcGxlX3NjcmlwdHMvMjAyMV9saW5lYXJfdHJhbnNmb3JtZXJzX2FyZV9zZWNyZXRseV9md3BzICIsLCwsLCwxMjE2Ljg0MzcxMjA1OTIwNjYsT3BlcmF0aW9uIGNvdW50aW5nLCwsLCxObwpSYXRpb25hbCBEUU4gQXZlcmFnZSxHYW1lcyxBdGFyaSxUVSBEYXJtc3RhZHQsIlEgRGVsZm9zc2UsIFAgU2NocmFtb3dza2ksIEEgTW9saW5hIiwyMDIxLTAyLTE4LFJlY3VycmVudCBSYXRpb25hbCBOZXR3b3JrcyxodHRwczovL2FyeGl2Lm9yZy9hYnMvMjEwMi4wOTQwN3YzLDI2LjAsU09UQSBpbXByb3ZlbWVudCwiVGhleSBkb24ndCBjbGFpbSBhYnNvbHV0ZSBTT1RBCgoiIldlIGRlbW9uc3RyYXRlIHRoYXQgZXF1aXBwaW5nIHBvcHVsYXIgYWxnb3JpdGhtcyB3aXRoIChqb2ludCkgcmF0aW9uYWwgYWN0aXZhdGlvbnMgbGVhZHMgdG8gY29uc2lzdGVudCBpbXByb3ZlbWVudHMgb24gQXRhcmkgZ2FtZXMsIG5vdGFibHkgbWFraW5nIERRTiBjb21wZXRpdGl2ZSB0byBERFFOIGFuZCBSYWluYm93IiIiLDE2ODM0NTYuMCxTZWUgZmlndXJlIDcsLCwsLCwsLCwsIkxhdGVzdCBpbnNpZ2h0cyBmcm9tIGJpb2xvZ3kgc2hvdyB0aGF0IGludGVsbGlnZW5jZSBub3Qgb25seSBlbWVyZ2VzIGZyb20gdGhlIGNvbm5lY3Rpb25zIGJldHdlZW4gbmV1cm9ucyBidXQgdGhhdCBpbmRpdmlkdWFsIG5ldXJvbnMgc2hvdWxkZXIgbW9yZSBjb21wdXRhdGlvbmFsIHJlc3BvbnNpYmlsaXR5IHRoYW4gcHJldmlvdXNseSBhbnRpY2lwYXRlZC4gVGhpcyBwZXJzcGVjdGl2ZSBzaG91bGQgYmUgY3JpdGljYWwgaW4gdGhlIGNvbnRleHQgb2YgY29uc3RhbnRseSBjaGFuZ2luZyBkaXN0aW5jdCByZWluZm9yY2VtZW50IGxlYXJuaW5nIGVudmlyb25tZW50cywgeWV0IGN1cnJlbnQgYXBwcm9hY2hlcyBzdGlsbCBwcmltYXJpbHkgZW1wbG95IHN0YXRpYyBhY3RpdmF0aW9uIGZ1bmN0aW9ucy4gSW4gdGhpcyB3b3JrLCB3ZSBtb3RpdmF0ZSB3aHkgcmF0aW9uYWxzIGFyZSBzdWl0YWJsZSBmb3IgYWRhcHRhYmxlIGFjdGl2YXRpb24gZnVuY3Rpb25zIGFuZCB3aHkgdGhlaXIgaW5jbHVzaW9uIGludG8gbmV1cmFsIG5ldHdvcmtzIGlzIGNydWNpYWwuIEluc3BpcmVkIGJ5IHJlY3VycmVuY2UgaW4gcmVzaWR1YWwgbmV0d29ya3MsIHdlIGRlcml2ZSBhIGNvbmRpdGlvbiB1bmRlciB3aGljaCByYXRpb25hbCB1bml0cyBhcmUgY2xvc2VkIHVuZGVyIHJlc2lkdWFsIGNvbm5lY3Rpb25zIGFuZCBmb3JtdWxhdGUgYSBuYXR1cmFsbHkgcmVndWxhcmlzZWQgdmVyc2lvbjogdGhlIHJlY3VycmVudC1yYXRpb25hbC4gV2UgZGVtb25zdHJhdGUgdGhhdCBlcXVpcHBpbmcgcG9wdWxhciBhbGdvcml0aG1zIHdpdGggKHJlY3VycmVudC0pcmF0aW9uYWwgYWN0aXZhdGlvbnMgbGVhZHMgdG8gY29uc2lzdGVudCBpbXByb3ZlbWVudHMgb24gQXRhcmkgZ2FtZXMsIGVzcGVjaWFsbHkgdHVybmluZyBzaW1wbGUgRFFOIGludG8gYSBzb2xpZCBhcHByb2FjaCwgY29tcGV0aXRpdmUgdG8gRERRTiBhbmQgUmFpbmJvdy4KIiwsLFVucmVsZWFzZWQsR2VybWFueSwsLCwsLDIwMjYtMDUtMjUgMTI6MTM6MzcrMDA6MDAsLCwsLCxBY2FkZW1pYSwsLCwsT3BlbiAobm9uLWNvbW1lcmNpYWwpLCIiIlRvIGdldCB0aGUgdHJhaW5lZCBhZ2VudHMsIHBsZWFzZSBjb250YWN0IFF1ZW50aW4gRGVsZm9zc2UiIgoKbm8gY2xlYXIgbGljZW5zZQpodHRwczovL2dpdGh1Yi5jb20vbWwtcmVzZWFyY2gvcmF0aW9uYWxfcmwvIiwsLCwsLCwsLCwsLE5vCk1TQSBUcmFuc2Zvcm1lcixCaW9sb2d5LCJQcm90ZWlucyxQcm90ZWluIG9yIG51Y2xlb3RpZGUgbGFuZ3VhZ2UgbW9kZWwgKHBMTS9uTE0pLFByb3RlaW4gY29udGFjdCBhbmQgZGlzdGFuY2UgcHJlZGljdGlvbixQcm90ZWluIGZvbGRpbmcgcHJlZGljdGlvbiIsIkZhY2Vib29rIEFJIFJlc2VhcmNoLFVuaXZlcnNpdHkgb2YgQ2FsaWZvcm5pYSAoVUMpIEJlcmtlbGV5LE5ldyBZb3JrIFVuaXZlcnNpdHkgKE5ZVSkiLCJSb3NoYW4gUmFvLCBKYXNvbiBMaXUsIFJvYmVydCBWZXJrdWlsLCBKb3NodWEgTWVpZXIsIEpvaG4gRi4gQ2FubnksIFBpZXRlciBBYmJlZWwsIFRvbSBTZXJjdSwgQWxleGFuZGVyIFJpdmVzIiwyMDIxLTAyLTEzLE1TQSBUcmFuc2Zvcm1lcixodHRwczovL3Byb2NlZWRpbmdzLm1sci5wcmVzcy92MTM5L3JhbzIxYS9yYW8yMWEucGRmLDY0NC4wLFNPVEEgaW1wcm92ZW1lbnQsIiIiVGhlIHBlcmZvcm1hbmNlIG9mIHRoZSBtb2RlbCBzdXJwYXNzZXMgY3VycmVudCBzdGF0ZS1vZi10aGUtYXJ0IHVuc3VwZXJ2aXNlZCBzdHJ1Y3R1cmUgbGVhcm5pbmcgbWV0aG9kcyBieSBhIHdpZGUgbWFyZ2luLCB3aXRoIGZhciBncmVhdGVyIHBhcmFtZXRlciBlZmZpY2llbmN5IHRoYW4gcHJpb3Igc3RhdGUtb2YtdGhlLWFydCBwcm90ZWluIGxhbmd1YWdlIG1vZGVscyIiIiwxMDAwMDAwMDAuMCwiIiJXZSB0cmFpbiBhbiBNU0EgVHJhbnNmb3JtZXIgbW9kZWwgd2l0aCAxMDBNIHBhcmFtZXRlcnMuLi4iIiAiLDUuNDllKzIxLCJCYXNlZCBvbjogaHR0cHM6Ly9kb2NzLmdvb2dsZS5jb20vc3ByZWFkc2hlZXRzL2QvMWVuYW4yMWRGeDAzVGt3dWZIZ093VFZOQnR1WWxxTlk5dXVyaklLNllTLTgvZWRpdCNnaWQ9MAoKTnVtYmVyIG9mIHN0ZXBzIDQuNWU1LCBiYXRjaCBzaXplICh0b2tlbnMpIDYuMWU3LCBwYXJhbWV0ZXJzIDFlOAoKQ2FsY3VsYXRpb24gPSA0ZTggRkxPUC9icCAqIDQuNWU1IGJwICsgMmU4IEZMT1AvZnAgKiAyLjc1ZTEzIGZwCgpCYXRjaCBzaXplOiA1MTIKU2VxIGxlbmd0aDogMTAwICogMTE5MiB0b2tlbnMKQWxsIG1vZGVscyBhcmUgdHJhaW5lZCBvbiAzMiBWMTAwIEdQVXMgZm9yIDEwMGsgdXBkYXRlcy4gVGhlIGZvdXIgbW9kZWxzIHdpdGggYmVzdCBjb250YWN0IHByZWNpc2lvbiBhcmUgdGhlbiBmdXJ0aGVyIHRyYWluZWQgdG8gMTUwayB1cGRhdGVzLiBGaW5hbGx5LCB0aGUgYmVzdCBtb2RlbCBhdCAxNTBrIHVwZGF0ZXMgaXMgdHJhaW5lZCB0byA0NTBrIHVwZGF0ZXMuCgo0NTBrICogNTEyICogMTAwICogMTE5MiAqIDEwME0gKiA2ID0gMS42NWUyMiIsMTM5NTAwMDAwMDAwMCwiIiJXZSB0cmFpbiBhbiBNU0EgVHJhbnNmb3JtZXIgbW9kZWwgd2l0aCAxMDBNIHBhcmFtZXRlcnMgb24gYSBsYXJnZSBkYXRhc2V0ICg0LjMgVEIpIG9mIDI2IG1pbGxpb24gTVNBcywgd2l0aCBhbiBhdmVyYWdlIG9mIDExOTIgc2VxdWVuY2VzIHBlciBNU0EuIiIKQXZlcmFnZSBzZXF1ZW5jZSBpcyB+MzAwIGFtaW5vIGFjaWRzL3Rva2VucyBsb25nLgoyNiBtaWxsaW9uICogMTE5MiAqIDMwMCA9IDkuM1QgdG9rZW5zIiwsLE5WSURJQSBUZXNsYSBWMTAwIERHWFMgMzIgR0IsLExpa2VseSwiVW5zdXBlcnZpc2VkIHByb3RlaW4gbGFuZ3VhZ2UgbW9kZWxzIHRyYWluZWQgYWNyb3NzIG1pbGxpb25zIG9mIGRpdmVyc2Ugc2VxdWVuY2VzIGxlYXJuIHN0cnVjdHVyZSBhbmQgZnVuY3Rpb24gb2YgcHJvdGVpbnMuIFByb3RlaW4gbGFuZ3VhZ2UgbW9kZWxzIHN0dWRpZWQgdG8gZGF0ZSBoYXZlIGJlZW4gdHJhaW5lZCB0byBwZXJmb3JtIGluZmVyZW5jZSBmcm9tIGluZGl2aWR1YWwgc2VxdWVuY2VzLiBUaGUgbG9uZ3N0YW5kaW5nIGFwcHJvYWNoIGluIGNvbXB1dGF0aW9uYWwgYmlvbG9neSBoYXMgYmVlbiB0byBtYWtlIGluZmVyZW5jZXMgZnJvbSBhIGZhbWlseSBvZiBldm9sdXRpb25hcmlseSByZWxhdGVkIHNlcXVlbmNlcyBieSBmaXR0aW5nIGEgbW9kZWwgdG8gZWFjaCBmYW1pbHkgaW5kZXBlbmRlbnRseS4gSW4gdGhpcyB3b3JrIHdlIGNvbWJpbmUgdGhlIHR3byBwYXJhZGlnbXMuIFdlIGludHJvZHVjZSBhIHByb3RlaW4gbGFuZ3VhZ2UgbW9kZWwgd2hpY2ggdGFrZXMgYXMgaW5wdXQgYSBzZXQgb2Ygc2VxdWVuY2VzIGluIHRoZSBmb3JtIG9mIGEgbXVsdGlwbGUgc2VxdWVuY2UgYWxpZ25tZW50LiBUaGUgbW9kZWwgaW50ZXJsZWF2ZXMgcm93IGFuZCBjb2x1bW4gYXR0ZW50aW9uIGFjcm9zcyB0aGUgaW5wdXQgc2VxdWVuY2VzIGFuZCBpcyB0cmFpbmVkIHdpdGggYSB2YXJpYW50IG9mIHRoZSBtYXNrZWQgbGFuZ3VhZ2UgbW9kZWxpbmcgb2JqZWN0aXZlIGFjcm9zcyBtYW55IHByb3RlaW4gZmFtaWxpZXMuIFRoZSBwZXJmb3JtYW5jZSBvZiB0aGUgbW9kZWwgc3VycGFzc2VzIGN1cnJlbnQgc3RhdGUtb2YtdGhlLWFydCB1bnN1cGVydmlzZWQgc3RydWN0dXJlIGxlYXJuaW5nIG1ldGhvZHMgYnkgYSB3aWRlIG1hcmdpbiwgd2l0aCBmYXIgZ3JlYXRlciBwYXJhbWV0ZXIgZWZmaWNpZW5jeSB0aGFuIHByaW9yIHN0YXRlLW9mLXRoZS1hcnQgcHJvdGVpbiBsYW5ndWFnZSBtb2RlbHMuICIsLCxPcGVuIHdlaWdodHMgKHVucmVzdHJpY3RlZCksIlVuaXRlZCBTdGF0ZXMgb2YgQW1lcmljYSxGcmFuY2UsVW5pdGVkIFN0YXRlcyBvZiBBbWVyaWNhLFVuaXRlZCBTdGF0ZXMgb2YgQW1lcmljYSIsLCwsMzIuMCwsMjAyNi0wMS0wMSAxNDowMDo1MiswMDowMCwsLCwsLCJJbmR1c3RyeSxBY2FkZW1pYSxBY2FkZW1pYSIsLCwsLFVucmVsZWFzZWQsIk1JVDogaHR0cHM6Ly9naXRodWIuY29tL2ZhY2Vib29rcmVzZWFyY2gvZXNtCgpsb29rcyBsaWtlIG5vIHRyYWluaW5nIGNvZGUiLCwxMzI1Ni45MzczMDE1MTc4OTUsLCwsMTYyMjcuODM0OTU0Njc2ODg2LE9wZXJhdGlvbiBjb3VudGluZywsLCwsWWVzCnRvcC1kb3duIGZyb3plbiBjbGFzc2lmaWVyLFNwZWVjaCxTcGVlY2ggcmVjb2duaXRpb24gKEFTUiksIlVuaXZlcnNpdHkgb2YgRWRpbmJ1cmdoLFRvc2hpYmEgQ2FtYnJpZGdlIFJlc2VhcmNoIExhYm9yYXRvcnkiLCJTaHVjb25nIFpoYW5nLCBDb25nLVRoYW5oIERvLCBSYW1hIERvZGRpcGF0bGEsIEVyZmFuIExvd2VpbWksIFBldGVyIEJlbGwsIFN0ZXZlIFJlbmFscyIsMjAyMS0wMi0wOSxUcmFpbiB5b3VyIGNsYXNzaWZpZXIgZmlyc3Q6IENhc2NhZGUgTmV1cmFsIE5ldHdvcmtzIFRyYWluaW5nIGZyb20gdXBwZXIgbGF5ZXJzIHRvIGxvd2VyIGxheWVycyxodHRwczovL2FyeGl2Lm9yZy9hYnMvMjEwMi4wNDY5NywyLjAsU09UQSBpbXByb3ZlbWVudCwiIiJUYWJsZSAyIGRlbW9uc3RyYXRlcyB0aGF0LCB0byB0aGUgYmVzdCBvZiBvdXIga25vd2xlZGdlLCB0b3AtZG93biB0cmFpbmluZyByZXN1bHRzIGluIHN0YXRlLW9mLXRoZSBhcnQgY2hhcmFjdGVyIGVycm9yIHJhdGVzIGZvciBMU1RNLWJhc2VkIGVuZHRvLWVuZCBtb2RlbHMgb24gV1NKIiIiLCwsLCwzNDA4MDAwLCwsLCwsVW5rbm93biwiQWx0aG91Z2ggdGhlIGxvd2VyIGxheWVycyBvZiBhIGRlZXAgbmV1cmFsIG5ldHdvcmsgbGVhcm4gZmVhdHVyZXMgd2hpY2ggYXJlIHRyYW5zZmVyYWJsZSBhY3Jvc3MgZGF0YXNldHMsIHRoZXNlIGxheWVycyBhcmUgbm90IHRyYW5zZmVyYWJsZSB3aXRoaW4gdGhlIHNhbWUgZGF0YXNldC4gVGhhdCBpcywgaW4gZ2VuZXJhbCwgZnJlZXppbmcgdGhlIHRyYWluZWQgZmVhdHVyZSBleHRyYWN0b3IgKHRoZSBsb3dlciBsYXllcnMpIGFuZCByZXRyYWluaW5nIHRoZSBjbGFzc2lmaWVyICh0aGUgdXBwZXIgbGF5ZXJzKSBvbiB0aGUgc2FtZSBkYXRhc2V0IGxlYWRzIHRvIHdvcnNlIHBlcmZvcm1hbmNlLiBJbiB0aGlzIHBhcGVyLCBmb3IgdGhlIGZpcnN0IHRpbWUsIHdlIHNob3cgdGhhdCB0aGUgZnJvemVuIGNsYXNzaWZpZXIgaXMgdHJhbnNmZXJhYmxlIHdpdGhpbiB0aGUgc2FtZSBkYXRhc2V0LiBXZSBkZXZlbG9wIGEgbm92ZWwgdG9wLWRvd24gdHJhaW5pbmcgbWV0aG9kIHdoaWNoIGNhbiBiZSB2aWV3ZWQgYXMgYW4gYWxnb3JpdGhtIGZvciBzZWFyY2hpbmcgZm9yIGhpZ2gtcXVhbGl0eSBjbGFzc2lmaWVycy4gV2UgdGVzdGVkIHRoaXMgbWV0aG9kIG9uIGF1dG9tYXRpYyBzcGVlY2ggcmVjb2duaXRpb24gKEFTUikgdGFza3MgYW5kIGxhbmd1YWdlIG1vZGVsbGluZyB0YXNrcy4gVGhlIHByb3Bvc2VkIG1ldGhvZCBjb25zaXN0ZW50bHkgaW1wcm92ZXMgcmVjdXJyZW50IG5ldXJhbCBuZXR3b3JrIEFTUiBtb2RlbHMgb24gV2FsbCBTdHJlZXQgSm91cm5hbCwgc2VsZi1hdHRlbnRpb24gQVNSIG1vZGVscyBvbiBTd2l0Y2hib2FyZCwgYW5kIEFXRC1MU1RNIGxhbmd1YWdlIG1vZGVscyBvbiBXaWtpVGV4dC0yLiIsLHRvcC1kb3duIGZyb3plbiBjbGFzc2lmaWVyLFVucmVsZWFzZWQsIlVuaXRlZCBLaW5nZG9tIG9mIEdyZWF0IEJyaXRhaW4gYW5kIE5vcnRoZXJuIElyZWxhbmQsVW5pdGVkIEtpbmdkb20gb2YgR3JlYXQgQnJpdGFpbiBhbmQgTm9ydGhlcm4gSXJlbGFuZCIsLCwsLCwyMDI1LTExLTI4IDExOjUzOjQ0KzAwOjAwLCwsLCwsIkFjYWRlbWlhLEluZHVzdHJ5IiwsLCwsVW5yZWxlYXNlZCwsLCwsLCwsLCwsLCxObwpETFdQLEVhcnRoIHNjaWVuY2UsV2VhdGhlciBmb3JlY2FzdGluZywiVW5pdmVyc2l0eSBvZiBXYXNoaW5ndG9uLE1pY3Jvc29mdCBSZXNlYXJjaCIsIkpvbmF0aGFuIEEuIFdleW4sIERhbGUgUi4gRHVycmFuLCBSaWNoIENhcnVhbmEsIE5hdGhhbmllbCBDcmVzc3dlbGwtQ2xheSIsMjAyMS0wMi0wOSxTdWItc2Vhc29uYWwgZm9yZWNhc3Rpbmcgd2l0aCBhIGxhcmdlIGVuc2VtYmxlIG9mIGRlZXAtbGVhcm5pbmcgd2VhdGhlciBwcmVkaWN0aW9uIG1vZGVscyxodHRwczovL2FyeGl2Lm9yZy9hYnMvMjEwMi4wNTEwNywsU09UQSBpbXByb3ZlbWVudCwsMjY3NjM3Ni4wLFRhYmxlIDEsNS42ODQ1MTUyZSsxOCwzMTMzMDAwMDAwMDAwMCBGTE9QIC8gR1BVLyBzZWMgW1Rlc2xhIFYxMDBdICogMSBHUFUgKiAxNjggaG91cnMgKiAzNjAwIHNlYyAvIGhvdXIgKiAwLjMgW2Fzc3VtZWQgdXRpbGl6YXRpb25dID0gNS42ODQ1MTUyZSsxOCBGTE9QLCwsMTY4LjAsIiIiT3VyIERMV1AgbW9kZWwgcmVxdWlyZXMgNuKAkzggZGF5cyBvZiBjb21wdXRhdGlvbiB0byB0cmFpbiBvbiBhIHNpbmdsZSBUZXNsYSBWMTAwIEdQVQoKNyBkYXlzID0gMTY4IGhvdXJzIixOVklESUEgVGVzbGEgVjEwMCBER1hTIDMyIEdCLCxDb25maWRlbnQsIldlIHByZXNlbnQgYW4gZW5zZW1ibGUgcHJlZGljdGlvbiBzeXN0ZW0gdXNpbmcgYSBEZWVwIExlYXJuaW5nIFdlYXRoZXIgUHJlZGljdGlvbiAoRExXUCkgbW9kZWwgdGhhdCByZWN1cnNpdmVseSBwcmVkaWN0cyBrZXkgYXRtb3NwaGVyaWMgdmFyaWFibGVzIHdpdGggc2l4LWhvdXIgdGltZSByZXNvbHV0aW9uLiBUaGlzIG1vZGVsIHVzZXMgY29udm9sdXRpb25hbCBuZXVyYWwgbmV0d29ya3MgKENOTnMpIG9uIGEgY3ViZWQgc3BoZXJlIGdyaWQgdG8gcHJvZHVjZSBnbG9iYWwgZm9yZWNhc3RzLiBUaGUgYXBwcm9hY2ggaXMgY29tcHV0YXRpb25hbGx5IGVmZmljaWVudCwgcmVxdWlyaW5nIGp1c3QgdGhyZWUgbWludXRlcyBvbiBhIHNpbmdsZSBHUFUgdG8gcHJvZHVjZSBhIDMyMC1tZW1iZXIgc2V0IG9mIHNpeC13ZWVrIGZvcmVjYXN0cyBhdCAxLjTCsCByZXNvbHV0aW9uLiBFbnNlbWJsZSBzcHJlYWQgaXMgcHJpbWFyaWx5IHByb2R1Y2VkIGJ5IHJhbmRvbWl6aW5nIHRoZSBDTk4gdHJhaW5pbmcgcHJvY2VzcyB0byBjcmVhdGUgYSBzZXQgb2YgMzIgRExXUCBtb2RlbHMgd2l0aCBzbGlnaHRseSBkaWZmZXJlbnQgbGVhcm5lZCB3ZWlnaHRzLiBBbHRob3VnaCBvdXIgRExXUCBtb2RlbCBkb2VzIG5vdCBmb3JlY2FzdCBwcmVjaXBpdGF0aW9uLCBpdCBkb2VzIGZvcmVjYXN0IHRvdGFsIGNvbHVtbiB3YXRlciB2YXBvciwgYW5kIGl0IGdpdmVzIGEgcmVhc29uYWJsZSA0LjUtZGF5IGRldGVybWluaXN0aWMgZm9yZWNhc3Qgb2YgSHVycmljYW5lIElybWEuIEluIGFkZGl0aW9uIHRvIHNpbXVsYXRpbmcgbWlkLWxhdGl0dWRlIHdlYXRoZXIgc3lzdGVtcywgaXQgc3BvbnRhbmVvdXNseSBnZW5lcmF0ZXMgdHJvcGljYWwgY3ljbG9uZXMgaW4gYSBvbmUteWVhciBmcmVlLXJ1bm5pbmcgc2ltdWxhdGlvbi4gQXZlcmFnZWQgZ2xvYmFsbHkgYW5kIG92ZXIgYSB0d28teWVhciB0ZXN0IHNldCwgdGhlIGVuc2VtYmxlIG1lYW4gUk1TRSByZXRhaW5zIHNraWxsIHJlbGF0aXZlIHRvIGNsaW1hdG9sb2d5IGJleW9uZCB0d28td2Vla3MsIHdpdGggYW5vbWFseSBjb3JyZWxhdGlvbiBjb2VmZmljaWVudHMgcmVtYWluaW5nIGFib3ZlIDAuNiB0aHJvdWdoIHNpeCBkYXlzLiBPdXIgcHJpbWFyeSBhcHBsaWNhdGlvbiBpcyB0byBzdWJzZWFzb25hbC10by1zZWFzb25hbCAoUzJTKSBmb3JlY2FzdGluZyBhdCBsZWFkIHRpbWVzIGZyb20gdHdvIHRvIHNpeCB3ZWVrcy4gQ3VycmVudCBmb3JlY2FzdCBzeXN0ZW1zIGhhdmUgbG93IHNraWxsIGluIHByZWRpY3Rpbmcgb25lLSBvciAyLXdlZWstYXZlcmFnZSB3ZWF0aGVyIHBhdHRlcm5zIGF0IFMyUyB0aW1lIHNjYWxlcy4gVGhlIGNvbnRpbnVvdXMgcmFua2VkIHByb2JhYmlsaXR5IHNjb3JlIChDUlBTKSBhbmQgdGhlIHJhbmtlZCBwcm9iYWJpbGl0eSBza2lsbCBzY29yZSAoUlBTUykgc2hvdyB0aGF0IHRoZSBETFdQIGVuc2VtYmxlIGlzIG9ubHkgbW9kZXN0bHkgaW5mZXJpb3IgaW4gcGVyZm9ybWFuY2UgdG8gdGhlIEV1cm9wZWFuIENlbnRyZSBmb3IgTWVkaXVtIFJhbmdlIFdlYXRoZXIgRm9yZWNhc3RzIChFQ01XRikgUzJTIGVuc2VtYmxlIG92ZXIgbGFuZCBhdCBsZWFkIHRpbWVzIG9mIDQgYW5kIDUtNiB3ZWVrcy4gQXQgc2hvcnRlciBsZWFkIHRpbWVzLCB0aGUgRUNNV0YgZW5zZW1ibGUgcGVyZm9ybXMgYmV0dGVyIHRoYW4gRExXUC4iLCwsVW5yZWxlYXNlZCwiVW5pdGVkIFN0YXRlcyBvZiBBbWVyaWNhLFVuaXRlZCBTdGF0ZXMgb2YgQW1lcmljYSIsLCwsMS4wLCwyMDI1LTExLTI4IDExOjUzOjQ0KzAwOjAwLCwsLCwsIkFjYWRlbWlhLEluZHVzdHJ5IiwsLCwsVW5yZWxlYXNlZCwsLCwsLCwyNzguNjYyMDk3NDIwODAxOSxIYXJkd2FyZSwsLCwsTm8KQ3J5b0RSR04sQmlvbG9neSxDcnlvLUVNIGltYWdlIHJlY29uc3RydWN0aW9uLE1hc3NhY2h1c2V0dHMgSW5zdGl0dXRlIG9mIFRlY2hub2xvZ3kgKE1JVCksIkVsbGVuIEQuIFpob25nLCBUcmlzdGFuIEJlcGxlciwgQm9ubmllIEJlcmdlciwgSm9zZXBoIEguIERhdmlzIiwyMDIxLTAyLTA0LENyeW9EUkdOOiByZWNvbnN0cnVjdGlvbiBvZiBoZXRlcm9nZW5lb3VzIGNyeW8tRU0gc3RydWN0dXJlcyB1c2luZyBuZXVyYWwgbmV0d29ya3MsaHR0cHM6Ly93d3cubmF0dXJlLmNvbS9hcnRpY2xlcy9zNDE1OTItMDIwLTAxMDQ5LTQsLCwsLCwsLCwsLCwsLFVua25vd24sIkNyeW8tZWxlY3Ryb24gbWljcm9zY29weSAoY3J5by1FTSkgc2luZ2xlLXBhcnRpY2xlIGFuYWx5c2lzIGhhcyBwcm92ZW4gcG93ZXJmdWwgaW4gZGV0ZXJtaW5pbmcgdGhlIHN0cnVjdHVyZXMgb2YgcmlnaWQgbWFjcm9tb2xlY3VsZXMuIEhvd2V2ZXIsIG1hbnkgaW1hZ2VkIHByb3RlaW4gY29tcGxleGVzIGV4aGliaXQgY29uZm9ybWF0aW9uYWwgYW5kIGNvbXBvc2l0aW9uYWwgaGV0ZXJvZ2VuZWl0eSB0aGF0IHBvc2VzIGEgbWFqb3IgY2hhbGxlbmdlIHRvIGV4aXN0aW5nIHRocmVlLWRpbWVuc2lvbmFsIHJlY29uc3RydWN0aW9uIG1ldGhvZHMuIEhlcmUsIHdlIHByZXNlbnQgY3J5b0RSR04sIGFuIGFsZ29yaXRobSB0aGF0IGxldmVyYWdlcyB0aGUgcmVwcmVzZW50YXRpb24gcG93ZXIgb2YgZGVlcCBuZXVyYWwgbmV0d29ya3MgdG8gZGlyZWN0bHkgcmVjb25zdHJ1Y3QgY29udGludW91cyBkaXN0cmlidXRpb25zIG9mIDNEIGRlbnNpdHkgbWFwcyBhbmQgbWFwIHBlci1wYXJ0aWNsZSBoZXRlcm9nZW5laXR5IG9mIHNpbmdsZS1wYXJ0aWNsZSBjcnlvLUVNIGRhdGFzZXRzLiBVc2luZyBjcnlvRFJHTiwgd2UgdW5jb3ZlcmVkIHJlc2lkdWFsIGhldGVyb2dlbmVpdHkgaW4gaGlnaC1yZXNvbHV0aW9uIGRhdGFzZXRzIG9mIHRoZSA4MFMgcmlib3NvbWUgYW5kIHRoZSBSQUcgY29tcGxleCwgcmV2ZWFsZWQgYSBuZXcgc3RydWN0dXJhbCBzdGF0ZSBvZiB0aGUgYXNzZW1ibGluZyA1MFMgcmlib3NvbWUsIGFuZCB2aXN1YWxpemVkIGxhcmdlLXNjYWxlIGNvbnRpbnVvdXMgbW90aW9ucyBvZiBhIHNwbGljZW9zb21lIGNvbXBsZXguIENyeW9EUkdOIGNvbnRhaW5zIGludGVyYWN0aXZlIHRvb2xzIHRvIHZpc3VhbGl6ZSBhIGRhdGFzZXTigJlzIGRpc3RyaWJ1dGlvbiBvZiBwZXItcGFydGljbGUgdmFyaWFiaWxpdHksIGdlbmVyYXRlIGRlbnNpdHkgbWFwcyBmb3IgZXhwbG9yYXRvcnkgYW5hbHlzaXMsIGV4dHJhY3QgcGFydGljbGUgc3Vic2V0cyBmb3IgdXNlIHdpdGggb3RoZXIgdG9vbHMgYW5kIGdlbmVyYXRlIHRyYWplY3RvcmllcyB0byB2aXN1YWxpemUgbW9sZWN1bGFyIG1vdGlvbnMuIENyeW9EUkdOIGlzIG9wZW4tc291cmNlIHNvZnR3YXJlIGZyZWVseSBhdmFpbGFibGUgYXQgaHR0cDovL2NyeW9kcmduLmNzYWlsLm1pdC5lZHUuIiwsLFVucmVsZWFzZWQsVW5pdGVkIFN0YXRlcyBvZiBBbWVyaWNhLCwsLCwsMjAyNS0xMS0yOCAxMTo1Mzo0NCswMDowMCwsLCwsLEFjYWRlbWlhLCwsLCxPcGVuIHNvdXJjZSwiR1BMLTMuMCBsaWNlbnNlCmh0dHBzOi8vZ2l0aHViLmNvbS9tbC1zdHJ1Y3QtYmlvL2NyeW9kcmduIiwsLCwsLCwsLCwsLE5vCkN1bHR1cm9tZSwsLCwiSmluZ3lpbmcgWmhhbmcsIFlvbmctWGluIExpdSwgWGlhb3h1YW4gR3VvLCBZdWFuIFFpbiwgUnViZW4gR2Fycmlkby1PdGVyLCBQYXVsIFNjaHVsemUtTGVmZXJ0LCBZYW5nIEJhaSIsMjAyMS0wMS0zMSwsaHR0cHM6Ly9naXRodWIuY29tL1lvbmd4aW5MaXUvQ3VsdHVyb21lLCwsLCwsLCw3MDAwMDAwMDAwMDAsLCwsLCxVbmtub3duLCwsLCwsLCwsLCwyMDI1LTExLTI4IDExOjUzOjQ0KzAwOjAwLCwsLCwsLCwsLCwsLCwsLCwsLCwsLCwsClNlbGZpc2gtUk5OIChTTlQtQVNHRCkgU3RhY2tlZCBMU1RNcyxMYW5ndWFnZSxMYW5ndWFnZSBtb2RlbGluZywiRWluZGhvdmVuIFVuaXZlcnNpdHkgb2YgVGVjaG5vbG9neSxVbml2ZXJzaXR5IG9mIFR3ZW50ZSIsIlNoaXdlaSBMaXUsIERlY2ViYWwgQ29uc3RhbnRpbiBNb2NhbnUsIFl1bG9uZyBQZWksIE15a29sYSBQZWNoZW5pemtpeSIsMjAyMS0wMS0yMixTZWxmaXNoIFNwYXJzZSBSTk4gVHJhaW5pbmcsaHR0cHM6Ly9hcnhpdi5vcmcvYWJzLzIxMDEuMDkwNDgsNDMuMCwsIlNPVEEgZm9yIHNwYXJzZSBuZXR3b3JrcywgYnV0IHByZXN1bWFibHkgbm90IGluIGdlbmVyYWwiLDI1MjAwMDAwLjAsMjUuMk0gKFRhYmxlIDIpLDEuMTc4ZSsxNiwiVGFibGUgMTA6CjMuMWUxNiBGTE9QICogMC4zOCA9IDEuMTc4ZSsxNiBGTE9QCgo2IEZMT1AvdG9rZW4vcGFyYW1ldGVyICogMjUyMDAwMDAgcGFyYW1ldGVycyAqIDkxMjM0NCB0b2tlbnMgKiAxMDAgZXBvY2hzID0gMS4zNzk0NjQxZSsxNiBGTE9QIiw5MTIzNDQsLCwsLCxDb25maWRlbnQsIlNwYXJzZSBuZXVyYWwgbmV0d29ya3MgaGF2ZSBiZWVuIHdpZGVseSBhcHBsaWVkIHRvIHJlZHVjZSB0aGUgY29tcHV0YXRpb25hbCBkZW1hbmRzIG9mIHRyYWluaW5nIGFuZCBkZXBsb3lpbmcgb3Zlci1wYXJhbWV0ZXJpemVkIGRlZXAgbmV1cmFsIG5ldHdvcmtzLiBGb3IgaW5mZXJlbmNlIGFjY2VsZXJhdGlvbiwgbWV0aG9kcyB0aGF0IGRpc2NvdmVyIGEgc3BhcnNlIG5ldHdvcmsgZnJvbSBhIHByZS10cmFpbmVkIGRlbnNlIG5ldHdvcmsgKGRlbnNlLXRvLXNwYXJzZSB0cmFpbmluZykgd29yayBlZmZlY3RpdmVseS4gUmVjZW50bHksIGR5bmFtaWMgc3BhcnNlIHRyYWluaW5nIChEU1QpIGhhcyBiZWVuIHByb3Bvc2VkIHRvIHRyYWluIHNwYXJzZSBuZXVyYWwgbmV0d29ya3Mgd2l0aG91dCBwcmUtdHJhaW5pbmcgYSBkZW5zZSBtb2RlbCAoc3BhcnNlLXRvLXNwYXJzZSB0cmFpbmluZyksIHNvIHRoYXQgdGhlIHRyYWluaW5nIHByb2Nlc3MgY2FuIGFsc28gYmUgYWNjZWxlcmF0ZWQuIEhvd2V2ZXIsIHByZXZpb3VzIHNwYXJzZS10by1zcGFyc2UgbWV0aG9kcyBtYWlubHkgZm9jdXMgb24gTXVsdGlsYXllciBQZXJjZXB0cm9uIE5ldHdvcmtzIChNTFBzKSBhbmQgQ29udm9sdXRpb25hbCBOZXVyYWwgTmV0d29ya3MgKENOTnMpLCBmYWlsaW5nIHRvIG1hdGNoIHRoZSBwZXJmb3JtYW5jZSBvZiBkZW5zZS10by1zcGFyc2UgbWV0aG9kcyBpbiB0aGUgUmVjdXJyZW50IE5ldXJhbCBOZXR3b3JrcyAoUk5Ocykgc2V0dGluZy4gSW4gdGhpcyBwYXBlciwgd2UgcHJvcG9zZSBhbiBhcHByb2FjaCB0byB0cmFpbiBpbnRyaW5zaWNhbGx5IHNwYXJzZSBSTk5zIHdpdGggYSBmaXhlZCBwYXJhbWV0ZXIgY291bnQgaW4gb25lIHNpbmdsZSBydW4sIHdpdGhvdXQgY29tcHJvbWlzaW5nIHBlcmZvcm1hbmNlLiBEdXJpbmcgdHJhaW5pbmcsIHdlIGFsbG93IFJOTiBsYXllcnMgdG8gaGF2ZSBhIG5vbi11bmlmb3JtIHJlZGlzdHJpYnV0aW9uIGFjcm9zcyBjZWxsIGdhdGVzIGZvciBiZXR0ZXIgcmVndWxhcml6YXRpb24uIEZ1cnRoZXIsIHdlIHByb3Bvc2UgU05ULUFTR0QsIGEgbm92ZWwgdmFyaWFudCBvZiB0aGUgYXZlcmFnZWQgc3RvY2hhc3RpYyBncmFkaWVudCBvcHRpbWl6ZXIsIHdoaWNoIHNpZ25pZmljYW50bHkgaW1wcm92ZXMgdGhlIHBlcmZvcm1hbmNlIG9mIGFsbCBzcGFyc2UgdHJhaW5pbmcgbWV0aG9kcyBmb3IgUk5Ocy4gVXNpbmcgdGhlc2Ugc3RyYXRlZ2llcywgd2UgYWNoaWV2ZSBzdGF0ZS1vZi10aGUtYXJ0IHNwYXJzZSB0cmFpbmluZyByZXN1bHRzLCBiZXR0ZXIgdGhhbiB0aGUgZGVuc2UtdG8tc3BhcnNlIG1ldGhvZHMsIHdpdGggdmFyaW91cyB0eXBlcyBvZiBSTk5zIG9uIFBlbm4gVHJlZUJhbmsgYW5kIFdpa2l0ZXh0LTIgZGF0YXNldHMuIE91ciBjb2RlcyBhcmUgYXZhaWxhYmxlIGF0IHRoaXMgaHR0cHMgVVJMLiIsMTAwLjAsU2VsZmlzaC1STk4gKFNOVC1BU0dEKSBTdGFja2VkIExTVE1zLE9wZW4gd2VpZ2h0cyAobm9uLWNvbW1lcmNpYWwpLCJOZXRoZXJsYW5kcyxOZXRoZXJsYW5kcyIsLCwsLCwyMDI2LTAyLTExIDE5OjI2OjI3KzAwOjAwLCwsLCwsIkFjYWRlbWlhLEFjYWRlbWlhIiwsLCwsT3BlbiAobm9uLWNvbW1lcmNpYWwpLGNvZGUgYW5kIHdlaWdodHMgKHN0YWNrZWQgTFNUTSkuIG5vIGNsZWFyIGxpY2Vuc2UgaHR0cHM6Ly9naXRodWIuY29tL1NoaXdlaWxpdWlpaWlpaWkvU2VsZmlzaC1STk4gLCwsLCwsLCJSZXBvcnRlZCxPcGVyYXRpb24gY291bnRpbmciLCwsLCxZZXMKU2VsZmlzaC1STk4gKE9OLUxTVE0pLExhbmd1YWdlLExhbmd1YWdlIG1vZGVsaW5nLEVpbmRob3ZlbiBVbml2ZXJzaXR5IG9mIFRlY2hub2xvZ3ksIlNoaXdlaSBMaXUsIERlY2ViYWwgQ29uc3RhbnRpbiBNb2NhbnUsIFl1bG9uZyBQZWksIE15a29sYSBQZWNoZW5pemtpeSIsMjAyMS0wMS0yMixTZWxmaXNoIFNwYXJzZSBSTk4gVHJhaW5pbmcsaHR0cHM6Ly9hcnhpdi5vcmcvYWJzLzIxMDEuMDkwNDgsNDMuMCwsLDI1MjAwMDAwLjAsLCwsLCwsLCwsQ29uZmlkZW50LCJTcGFyc2UgbmV1cmFsIG5ldHdvcmtzIGhhdmUgYmVlbiB3aWRlbHkgYXBwbGllZCB0byByZWR1Y2UgdGhlIGNvbXB1dGF0aW9uYWwgZGVtYW5kcyBvZiB0cmFpbmluZyBhbmQgZGVwbG95aW5nIG92ZXItcGFyYW1ldGVyaXplZCBkZWVwIG5ldXJhbCBuZXR3b3Jrcy4gRm9yIGluZmVyZW5jZSBhY2NlbGVyYXRpb24sIG1ldGhvZHMgdGhhdCBkaXNjb3ZlciBhIHNwYXJzZSBuZXR3b3JrIGZyb20gYSBwcmUtdHJhaW5lZCBkZW5zZSBuZXR3b3JrIChkZW5zZS10by1zcGFyc2UgdHJhaW5pbmcpIHdvcmsgZWZmZWN0aXZlbHkuIFJlY2VudGx5LCBkeW5hbWljIHNwYXJzZSB0cmFpbmluZyAoRFNUKSBoYXMgYmVlbiBwcm9wb3NlZCB0byB0cmFpbiBzcGFyc2UgbmV1cmFsIG5ldHdvcmtzIHdpdGhvdXQgcHJlLXRyYWluaW5nIGEgZGVuc2UgbW9kZWwgKHNwYXJzZS10by1zcGFyc2UgdHJhaW5pbmcpLCBzbyB0aGF0IHRoZSB0cmFpbmluZyBwcm9jZXNzIGNhbiBhbHNvIGJlIGFjY2VsZXJhdGVkLiBIb3dldmVyLCBwcmV2aW91cyBzcGFyc2UtdG8tc3BhcnNlIG1ldGhvZHMgbWFpbmx5IGZvY3VzIG9uIE11bHRpbGF5ZXIgUGVyY2VwdHJvbiBOZXR3b3JrcyAoTUxQcykgYW5kIENvbnZvbHV0aW9uYWwgTmV1cmFsIE5ldHdvcmtzIChDTk5zKSwgZmFpbGluZyB0byBtYXRjaCB0aGUgcGVyZm9ybWFuY2Ugb2YgZGVuc2UtdG8tc3BhcnNlIG1ldGhvZHMgaW4gdGhlIFJlY3VycmVudCBOZXVyYWwgTmV0d29ya3MgKFJOTnMpIHNldHRpbmcuIEluIHRoaXMgcGFwZXIsIHdlIHByb3Bvc2UgYW4gYXBwcm9hY2ggdG8gdHJhaW4gaW50cmluc2ljYWxseSBzcGFyc2UgUk5OcyB3aXRoIGEgZml4ZWQgcGFyYW1ldGVyIGNvdW50IGluIG9uZSBzaW5nbGUgcnVuLCB3aXRob3V0IGNvbXByb21pc2luZyBwZXJmb3JtYW5jZS4gRHVyaW5nIHRyYWluaW5nLCB3ZSBhbGxvdyBSTk4gbGF5ZXJzIHRvIGhhdmUgYSBub24tdW5pZm9ybSByZWRpc3RyaWJ1dGlvbiBhY3Jvc3MgY2VsbCBnYXRlcyBmb3IgYmV0dGVyIHJlZ3VsYXJpemF0aW9uLiBGdXJ0aGVyLCB3ZSBwcm9wb3NlIFNOVC1BU0dELCBhIG5vdmVsIHZhcmlhbnQgb2YgdGhlIGF2ZXJhZ2VkIHN0b2NoYXN0aWMgZ3JhZGllbnQgb3B0aW1pemVyLCB3aGljaCBzaWduaWZpY2FudGx5IGltcHJvdmVzIHRoZSBwZXJmb3JtYW5jZSBvZiBhbGwgc3BhcnNlIHRyYWluaW5nIG1ldGhvZHMgZm9yIFJOTnMuIFVzaW5nIHRoZXNlIHN0cmF0ZWdpZXMsIHdlIGFjaGlldmUgc3RhdGUtb2YtdGhlLWFydCBzcGFyc2UgdHJhaW5pbmcgcmVzdWx0cywgYmV0dGVyIHRoYW4gdGhlIGRlbnNlLXRvLXNwYXJzZSBtZXRob2RzLCB3aXRoIHZhcmlvdXMgdHlwZXMgb2YgUk5OcyBvbiBQZW5uIFRyZWVCYW5rIGFuZCBXaWtpdGV4dC0yIGRhdGFzZXRzLiBPdXIgY29kZXMgYXJlIGF2YWlsYWJsZSBhdCB0aGlzIGh0dHBzIFVSTC4iLDEwMDAuMCxTZWxmaXNoLVJOTiAoT04tTFNUTSksVW5yZWxlYXNlZCxOZXRoZXJsYW5kcywsLCwsLDIwMjYtMDItMTEgMTk6MjY6MjcrMDA6MDAsLCwsLCxBY2FkZW1pYSwsLCwsT3BlbiAobm9uLWNvbW1lcmNpYWwpLCJjb2RlLCBubyBjbGVhciBsaWNlbnNlIGh0dHBzOi8vZ2l0aHViLmNvbS9TaGl3ZWlsaXVpaWlpaWlpL1NlbGZpc2gtUk5OICAiLCwsLCwsLCwsLCwsTm8KU2VsZmlzaC1STk4gKFNOVC1BU0dEKVJITnMsTGFuZ3VhZ2UsTGFuZ3VhZ2UgbW9kZWxpbmcsRWluZGhvdmVuIFVuaXZlcnNpdHkgb2YgVGVjaG5vbG9neSwiU2hpd2VpIExpdSwgRGVjZWJhbCBDb25zdGFudGluIE1vY2FudSwgWXVsb25nIFBlaSwgTXlrb2xhIFBlY2hlbml6a2l5IiwyMDIxLTAxLTIyLFNlbGZpc2ggU3BhcnNlIFJOTiBUcmFpbmluZyxodHRwczovL2FyeGl2Lm9yZy9hYnMvMjEwMS4wOTA0OCw0My4wLCwsNzYwMDAwMC4wLCwsLCwsLCwsLENvbmZpZGVudCwiU3BhcnNlIG5ldXJhbCBuZXR3b3JrcyBoYXZlIGJlZW4gd2lkZWx5IGFwcGxpZWQgdG8gcmVkdWNlIHRoZSBjb21wdXRhdGlvbmFsIGRlbWFuZHMgb2YgdHJhaW5pbmcgYW5kIGRlcGxveWluZyBvdmVyLXBhcmFtZXRlcml6ZWQgZGVlcCBuZXVyYWwgbmV0d29ya3MuIEZvciBpbmZlcmVuY2UgYWNjZWxlcmF0aW9uLCBtZXRob2RzIHRoYXQgZGlzY292ZXIgYSBzcGFyc2UgbmV0d29yayBmcm9tIGEgcHJlLXRyYWluZWQgZGVuc2UgbmV0d29yayAoZGVuc2UtdG8tc3BhcnNlIHRyYWluaW5nKSB3b3JrIGVmZmVjdGl2ZWx5LiBSZWNlbnRseSwgZHluYW1pYyBzcGFyc2UgdHJhaW5pbmcgKERTVCkgaGFzIGJlZW4gcHJvcG9zZWQgdG8gdHJhaW4gc3BhcnNlIG5ldXJhbCBuZXR3b3JrcyB3aXRob3V0IHByZS10cmFpbmluZyBhIGRlbnNlIG1vZGVsIChzcGFyc2UtdG8tc3BhcnNlIHRyYWluaW5nKSwgc28gdGhhdCB0aGUgdHJhaW5pbmcgcHJvY2VzcyBjYW4gYWxzbyBiZSBhY2NlbGVyYXRlZC4gSG93ZXZlciwgcHJldmlvdXMgc3BhcnNlLXRvLXNwYXJzZSBtZXRob2RzIG1haW5seSBmb2N1cyBvbiBNdWx0aWxheWVyIFBlcmNlcHRyb24gTmV0d29ya3MgKE1MUHMpIGFuZCBDb252b2x1dGlvbmFsIE5ldXJhbCBOZXR3b3JrcyAoQ05OcyksIGZhaWxpbmcgdG8gbWF0Y2ggdGhlIHBlcmZvcm1hbmNlIG9mIGRlbnNlLXRvLXNwYXJzZSBtZXRob2RzIGluIHRoZSBSZWN1cnJlbnQgTmV1cmFsIE5ldHdvcmtzIChSTk5zKSBzZXR0aW5nLiBJbiB0aGlzIHBhcGVyLCB3ZSBwcm9wb3NlIGFuIGFwcHJvYWNoIHRvIHRyYWluIGludHJpbnNpY2FsbHkgc3BhcnNlIFJOTnMgd2l0aCBhIGZpeGVkIHBhcmFtZXRlciBjb3VudCBpbiBvbmUgc2luZ2xlIHJ1biwgd2l0aG91dCBjb21wcm9taXNpbmcgcGVyZm9ybWFuY2UuIER1cmluZyB0cmFpbmluZywgd2UgYWxsb3cgUk5OIGxheWVycyB0byBoYXZlIGEgbm9uLXVuaWZvcm0gcmVkaXN0cmlidXRpb24gYWNyb3NzIGNlbGwgZ2F0ZXMgZm9yIGJldHRlciByZWd1bGFyaXphdGlvbi4gRnVydGhlciwgd2UgcHJvcG9zZSBTTlQtQVNHRCwgYSBub3ZlbCB2YXJpYW50IG9mIHRoZSBhdmVyYWdlZCBzdG9jaGFzdGljIGdyYWRpZW50IG9wdGltaXplciwgd2hpY2ggc2lnbmlmaWNhbnRseSBpbXByb3ZlcyB0aGUgcGVyZm9ybWFuY2Ugb2YgYWxsIHNwYXJzZSB0cmFpbmluZyBtZXRob2RzIGZvciBSTk5zLiBVc2luZyB0aGVzZSBzdHJhdGVnaWVzLCB3ZSBhY2hpZXZlIHN0YXRlLW9mLXRoZS1hcnQgc3BhcnNlIHRyYWluaW5nIHJlc3VsdHMsIGJldHRlciB0aGFuIHRoZSBkZW5zZS10by1zcGFyc2UgbWV0aG9kcywgd2l0aCB2YXJpb3VzIHR5cGVzIG9mIFJOTnMgb24gUGVubiBUcmVlQmFuayBhbmQgV2lraXRleHQtMiBkYXRhc2V0cy4gT3VyIGNvZGVzIGFyZSBhdmFpbGFibGUgYXQgdGhpcyBodHRwcyBVUkwuIiw1MDAuMCxTZWxmaXNoLVJOTiAoU05ULUFTR0QpUkhOcyxVbnJlbGVhc2VkLE5ldGhlcmxhbmRzLCwsLCwsMjAyNi0wMi0xMSAxOToyNjoyNyswMDowMCwsLCwsLEFjYWRlbWlhLCwsLCxPcGVuIChub24tY29tbWVyY2lhbCksImNvZGUsIG5vIGNsZWFyIGxpY2Vuc2UgaHR0cHM6Ly9naXRodWIuY29tL1NoaXdlaWxpdWlpaWlpaWkvU2VsZmlzaC1STk4gICIsLCwsLCwsLCwsLCxObwpTZWxmaXNoLVJOTiAoQVdELUxTVE0tTW9TKSxMYW5ndWFnZSxMYW5ndWFnZSBtb2RlbGluZyxFaW5kaG92ZW4gVW5pdmVyc2l0eSBvZiBUZWNobm9sb2d5LCJTaGl3ZWkgTGl1LCBEZWNlYmFsIENvbnN0YW50aW4gTW9jYW51LCBZdWxvbmcgUGVpLCBNeWtvbGEgUGVjaGVuaXpraXkiLDIwMjEtMDEtMjIsU2VsZmlzaCBTcGFyc2UgUk5OIFRyYWluaW5nLGh0dHBzOi8vYXJ4aXYub3JnL2Ficy8yMTAxLjA5MDQ4LDQzLjAsLCwxNTYwMDAwMC4wLCwsLCwsLCwsLENvbmZpZGVudCwiU3BhcnNlIG5ldXJhbCBuZXR3b3JrcyBoYXZlIGJlZW4gd2lkZWx5IGFwcGxpZWQgdG8gcmVkdWNlIHRoZSBjb21wdXRhdGlvbmFsIGRlbWFuZHMgb2YgdHJhaW5pbmcgYW5kIGRlcGxveWluZyBvdmVyLXBhcmFtZXRlcml6ZWQgZGVlcCBuZXVyYWwgbmV0d29ya3MuIEZvciBpbmZlcmVuY2UgYWNjZWxlcmF0aW9uLCBtZXRob2RzIHRoYXQgZGlzY292ZXIgYSBzcGFyc2UgbmV0d29yayBmcm9tIGEgcHJlLXRyYWluZWQgZGVuc2UgbmV0d29yayAoZGVuc2UtdG8tc3BhcnNlIHRyYWluaW5nKSB3b3JrIGVmZmVjdGl2ZWx5LiBSZWNlbnRseSwgZHluYW1pYyBzcGFyc2UgdHJhaW5pbmcgKERTVCkgaGFzIGJlZW4gcHJvcG9zZWQgdG8gdHJhaW4gc3BhcnNlIG5ldXJhbCBuZXR3b3JrcyB3aXRob3V0IHByZS10cmFpbmluZyBhIGRlbnNlIG1vZGVsIChzcGFyc2UtdG8tc3BhcnNlIHRyYWluaW5nKSwgc28gdGhhdCB0aGUgdHJhaW5pbmcgcHJvY2VzcyBjYW4gYWxzbyBiZSBhY2NlbGVyYXRlZC4gSG93ZXZlciwgcHJldmlvdXMgc3BhcnNlLXRvLXNwYXJzZSBtZXRob2RzIG1haW5seSBmb2N1cyBvbiBNdWx0aWxheWVyIFBlcmNlcHRyb24gTmV0d29ya3MgKE1MUHMpIGFuZCBDb252b2x1dGlvbmFsIE5ldXJhbCBOZXR3b3JrcyAoQ05OcyksIGZhaWxpbmcgdG8gbWF0Y2ggdGhlIHBlcmZvcm1hbmNlIG9mIGRlbnNlLXRvLXNwYXJzZSBtZXRob2RzIGluIHRoZSBSZWN1cnJlbnQgTmV1cmFsIE5ldHdvcmtzIChSTk5zKSBzZXR0aW5nLiBJbiB0aGlzIHBhcGVyLCB3ZSBwcm9wb3NlIGFuIGFwcHJvYWNoIHRvIHRyYWluIGludHJpbnNpY2FsbHkgc3BhcnNlIFJOTnMgd2l0aCBhIGZpeGVkIHBhcmFtZXRlciBjb3VudCBpbiBvbmUgc2luZ2xlIHJ1biwgd2l0aG91dCBjb21wcm9taXNpbmcgcGVyZm9ybWFuY2UuIER1cmluZyB0cmFpbmluZywgd2UgYWxsb3cgUk5OIGxheWVycyB0byBoYXZlIGEgbm9uLXVuaWZvcm0gcmVkaXN0cmlidXRpb24gYWNyb3NzIGNlbGwgZ2F0ZXMgZm9yIGJldHRlciByZWd1bGFyaXphdGlvbi4gRnVydGhlciwgd2UgcHJvcG9zZSBTTlQtQVNHRCwgYSBub3ZlbCB2YXJpYW50IG9mIHRoZSBhdmVyYWdlZCBzdG9jaGFzdGljIGdyYWRpZW50IG9wdGltaXplciwgd2hpY2ggc2lnbmlmaWNhbnRseSBpbXByb3ZlcyB0aGUgcGVyZm9ybWFuY2Ugb2YgYWxsIHNwYXJzZSB0cmFpbmluZyBtZXRob2RzIGZvciBSTk5zLiBVc2luZyB0aGVzZSBzdHJhdGVnaWVzLCB3ZSBhY2hpZXZlIHN0YXRlLW9mLXRoZS1hcnQgc3BhcnNlIHRyYWluaW5nIHJlc3VsdHMsIGJldHRlciB0aGFuIHRoZSBkZW5zZS10by1zcGFyc2UgbWV0aG9kcywgd2l0aCB2YXJpb3VzIHR5cGVzIG9mIFJOTnMgb24gUGVubiBUcmVlQmFuayBhbmQgV2lraXRleHQtMiBkYXRhc2V0cy4gT3VyIGNvZGVzIGFyZSBhdmFpbGFibGUgYXQgdGhpcyBodHRwcyBVUkwuIiwxMDAwLjAsU2VsZmlzaC1STk4gKEFXRC1MU1RNLU1vUyksVW5yZWxlYXNlZCxOZXRoZXJsYW5kcywsLCwsLDIwMjYtMDItMTEgMTk6MjY6MjcrMDA6MDAsLCwsLCxBY2FkZW1pYSwsLCwsT3BlbiAobm9uLWNvbW1lcmNpYWwpLCJjb2RlLCBubyBjbGVhciBsaWNlbnNlIGh0dHBzOi8vZ2l0aHViLmNvbS9TaGl3ZWlsaXVpaWlpaWlpL1NlbGZpc2gtUk5OICIsLCwsLCwsLCwsLCxObwpEZWlULUIsVmlzaW9uLEltYWdlIGNsYXNzaWZpY2F0aW9uLCJNZXRhIEFJLFNvcmJvbm5lIFVuaXZlcnNpdHkiLCJIdWdvIFRvdXZyb24sIE1hdHRoaWV1IENvcmQsIE1hdHRoaWpzIERvdXplLCBGcmFuY2lzY28gTWFzc2EsIEFsZXhhbmRyZSBTYWJsYXlyb2xsZXMsIEhlcnbDqSBKw6lnb3UiLDIwMjEtMDEtMTUsVHJhaW5pbmcgZGF0YS1lZmZpY2llbnQgaW1hZ2UgdHJhbnNmb3JtZXJzICYgZGlzdGlsbGF0aW9uIHRocm91Z2ggYXR0ZW50aW9uLGh0dHBzOi8vYXJ4aXYub3JnL2Ficy8yMDEyLjEyODc3LDkwNzcuMCxIaWdobHkgY2l0ZWQsLDg2MDAwMDAwLjAsKERlaVQtQiksNy44ODRlKzE5LCIyKjg2MDAwMDAwIHBhcmFtZXRlcnMqMyoxMjgwMDAwIHRyYWluaW5nIGV4YW1wbGVzKjMwMCBlcG9jaHM9MS45ODE0NGUrMTcgRkxPUHMKCmNvbXB1dGUgW0ZMT1BdID0gdHJhaW5pbmcgdGltZSBbc10gw5cgIyBvZiBHUFVzL1RQVXMgw5cgcGVhayBGTE9QL3Mgw5cgdXRpbGl6YXRpb24gcmF0ZQoKKDUzaCsyMGgpKjM2MDAqOCoxMjUwMDAwMDAwMDAwMDAgcGVhayBGTE9QL3MqMC4zPTcuODg0ZSsxOQoKIiwzODQwMDAwLCw1My4wLCJBIHR5cGljYWwgdHJhaW5pbmcgb2YgMzAwIGVwb2NocyB0YWtlcyAzNyBob3VycyB3aXRoIDIgbm9kZXMgb3IgNTMgaG91cnMgb24gYSBzaW5nbGUgbm9kZSBmb3IgdGhlIERlaVQtQi4KSW4gdGhpcyBwYXBlciwgd2UgdHJhaW4gYSB2aXNpb24gdHJhbnNmb3JtZXIgb24gYSBzaW5nbGUgOC1HUFUgbm9kZSBpbiB0d28KdG8gdGhyZWUgZGF5cyAoNTMgaG91cnMgb2YgcHJlLXRyYWluaW5nLCBhbmQgb3B0aW9uYWxseSAyMCBob3VycyBvZiBmaW5lLXR1bmluZykgdGhhdCBpcyBjb21wZXRpdGl2ZSB3aXRoIGNvbnZuZXRzIGhhdmluZyBhIHNpbWlsYXIgbnVtYmVyIG9mIHBhcmFtZXRl</x:v>
      </x:c>
    </x:row>
    <x:row r="238" ht="18" customHeight="1">
      <x:c r="A238" s="17" t="n">
        <x:v>233</x:v>
      </x:c>
      <x:c r="B238" s="17" t="n">
        <x:v>310</x:v>
      </x:c>
      <x:c r="C238" s="160" t="str">
        <x:v>cnMgYW5kIGVmZmljaWVuY3kuIEl0IHVzZXMgSW1hZ2VuZXQgYXMgdGhlIHNvbGUgdHJhaW5pbmcgc2V0LiIsTlZJRElBIFYxMDAsLENvbmZpZGVudCwiUmVjZW50bHksIG5ldXJhbCBuZXR3b3JrcyBwdXJlbHkgYmFzZWQgb24gYXR0ZW50aW9uIHdlcmUgc2hvd24gdG8gYWRkcmVzcyBpbWFnZSB1bmRlcnN0YW5kaW5nIHRhc2tzIHN1Y2ggYXMgaW1hZ2UgY2xhc3NpZmljYXRpb24uIEhvd2V2ZXIsIHRoZXNlIHZpc3VhbCB0cmFuc2Zvcm1lcnMgYXJlIHByZS10cmFpbmVkIHdpdGggaHVuZHJlZHMgb2YgbWlsbGlvbnMgb2YgaW1hZ2VzIHVzaW5nIGFuIGV4cGVuc2l2ZSBpbmZyYXN0cnVjdHVyZSwgdGhlcmVieSBsaW1pdGluZyB0aGVpciBhZG9wdGlvbi4KSW4gdGhpcyB3b3JrLCB3ZSBwcm9kdWNlIGEgY29tcGV0aXRpdmUgY29udm9sdXRpb24tZnJlZSB0cmFuc2Zvcm1lciBieSB0cmFpbmluZyBvbiBJbWFnZW5ldCBvbmx5LiBXZSB0cmFpbiB0aGVtIG9uIGEgc2luZ2xlIGNvbXB1dGVyIGluIGxlc3MgdGhhbiAzIGRheXMuIE91ciByZWZlcmVuY2UgdmlzaW9uIHRyYW5zZm9ybWVyICg4Nk0gcGFyYW1ldGVycykgYWNoaWV2ZXMgdG9wLTEgYWNjdXJhY3kgb2YgODMuMSUgKHNpbmdsZS1jcm9wIGV2YWx1YXRpb24pIG9uIEltYWdlTmV0IHdpdGggbm8gZXh0ZXJuYWwgZGF0YS4KTW9yZSBpbXBvcnRhbnRseSwgd2UgaW50cm9kdWNlIGEgdGVhY2hlci1zdHVkZW50IHN0cmF0ZWd5IHNwZWNpZmljIHRvIHRyYW5zZm9ybWVycy4gSXQgcmVsaWVzIG9uIGEgZGlzdGlsbGF0aW9uIHRva2VuIGVuc3VyaW5nIHRoYXQgdGhlIHN0dWRlbnQgbGVhcm5zIGZyb20gdGhlIHRlYWNoZXIgdGhyb3VnaCBhdHRlbnRpb24uIFdlIHNob3cgdGhlIGludGVyZXN0IG9mIHRoaXMgdG9rZW4tYmFzZWQgZGlzdGlsbGF0aW9uLCBlc3BlY2lhbGx5IHdoZW4gdXNpbmcgYSBjb252bmV0IGFzIGEgdGVhY2hlci4gVGhpcyBsZWFkcyB1cyB0byByZXBvcnQgcmVzdWx0cyBjb21wZXRpdGl2ZSB3aXRoIGNvbnZuZXRzIGZvciBib3RoIEltYWdlbmV0ICh3aGVyZSB3ZSBvYnRhaW4gdXAgdG8gODUuMiUgYWNjdXJhY3kpIGFuZCB3aGVuIHRyYW5zZmVycmluZyB0byBvdGhlciB0YXNrcy4gV2Ugc2hhcmUgb3VyIGNvZGUgYW5kIG1vZGVscy4iLDMwMC4wLCxPcGVuIHdlaWdodHMgKHVucmVzdHJpY3RlZCksIlVuaXRlZCBTdGF0ZXMgb2YgQW1lcmljYSxGcmFuY2UiLCwsLCwsMjAyNi0wNS0yNSAxMjoxMjo0NyswMDowMCwsLCwsLCJJbmR1c3RyeSxBY2FkZW1pYSIsLCwsLE9wZW4gc291cmNlLCJtb2RlbHMsIHRyYWluLCBpbmZlcmVuY2U6IGh0dHBzOi8vZ2l0aHViLmNvbS9mYWNlYm9va3Jlc2VhcmNoL2RlaXQvYmxvYi9tYWluL1JFQURNRV9kZWl0Lm1kIAoKQXBhY2hlLTIuMCBsaWNlbnNlIiwsLCwsLCxIYXJkd2FyZSwsLCwsWWVzClN3aXRjaCxMYW5ndWFnZSxUZXh0IGF1dG9jb21wbGV0aW9uLEdvb2dsZSwiV2lsbGlhbSBGZWR1cywgQmFycmV0IFpvcGgsIE5vYW0gU2hhemVlciIsMjAyMS0wMS0xMSxTd2l0Y2ggVHJhbnNmb3JtZXJzOiBTY2FsaW5nIHRvIFRyaWxsaW9uIFBhcmFtZXRlciBNb2RlbHMgd2l0aCBTaW1wbGUgYW5kIEVmZmljaWVudCBTcGFyc2l0eSxodHRwczovL2FyeGl2Lm9yZy9hYnMvMjEwMS4wMzk2MSwzODg4LjAsIkhpZ2hseSBjaXRlZCxTT1RBIGltcHJvdmVtZW50IiwiIiIgT24gQU5MSSAoTmllIGV0IGFsLiwgMjAxOSksIFN3aXRjaCBYWEwgaW1wcm92ZXMgb3ZlciB0aGUgcHJpb3Igc3RhdGUtb2YtdGhlLWFydCB0byBnZXQgYSA2NS43IGFjY3VyYWN5IHZlcnN1cyB0aGUgcHJpb3IgYmVzdCBvZiA0OS40IChZYW5nIGV0IGFsLiwgMjAyMCkuLi4gRmluYWxseSwgd2UgYWxzbyBjb25kdWN0IGFuIGVhcmx5IGV4YW1pbmF0aW9uIG9mIHRoZSBtb2RlbOKAmXMga25vd2xlZGdlIHdpdGggdGhyZWUgY2xvc2VkLWJvb2sga25vd2xlZGdlLWJhc2VkIHRhc2tzOiBOYXR1cmFsIFF1ZXN0aW9ucywgV2ViUXVlc3Rpb25zIGFuZCBUcml2aWFRQSwgd2l0aG91dCBhZGRpdGlvbmFsIHByZS10cmFpbmluZyB1c2luZyBTYWxpZW50IFNwYW4gTWFza2luZyAoR3V1IGV0IGFsLiwgMjAyMCkuIEluIGFsbCB0aHJlZSBjYXNlcywgd2Ugb2JzZXJ2ZSBpbXByb3ZlbWVudHMgb3ZlciB0aGUgcHJpb3Igc3RhdGVvZi10aGUtYXJ0IFQ1LVhYTCBtb2RlbCAod2l0aG91dCBTU00pIiIiLDE1NzEwMDAwMDAwMDAuMCwiIiJDb21iaW5pbmcgZXhwZXJ0LCBtb2RlbCBhbmQgZGF0YSBwYXJhbGxlbGlzbSwgd2UgZGVzaWduIHR3byBsYXJnZSBTd2l0Y2ggVHJhbnNmb3JtZXIgbW9kZWxzLCBvbmUgd2l0aCAzOTUgYmlsbGlvbiBhbmQgMS42IHRyaWxsaW9uIHBhcmFtZXRlcnMiIgpUYWJsZSA5IGdpdmVzIG1vcmUgcHJlY2lzZSBjb3VudCBvZiAxNTcxQiBwYXJhbWV0ZXJzIiw4LjIyZSsyMiwiVGFibGUgNApodHRwczovL2FyeGl2Lm9yZy9mdHAvYXJ4aXYvcGFwZXJzLzIxMDQvMjEwNC4xMDM1MC5wZGYiLDg2NDAwMDAwMDAwLCIiIkluIG91ciBwcm90b2NvbCB3ZSBwcmUtdHJhaW4gd2l0aCAyXjIwICgxLDA0OCw1NzYpIHRva2VucwpwZXIgYmF0Y2ggZm9yIDU1MGsgc3RlcHMgYW1vdW50aW5nIHRvIDU3NkIgdG90YWwgdG9rZW5zLiIiCgoxIHRva2VuIH4gMC43NSB3b3JkcyIsNjQ4LjAsInNlZSB0YWJsZSA0IGluIGh0dHBzOi8vYXJ4aXYub3JnL2Z0cC9hcnhpdi9wYXBlcnMvMjEwNC8yMTA0LjEwMzUwLnBkZgoiLEdvb2dsZSBUUFUgdjMsU2VsZi1zdXBlcnZpc2VkIGxlYXJuaW5nLENvbmZpZGVudCwiSW4gZGVlcCBsZWFybmluZywgbW9kZWxzIHR5cGljYWxseSByZXVzZSB0aGUgc2FtZSBwYXJhbWV0ZXJzIGZvciBhbGwgaW5wdXRzLiBNaXh0dXJlIG9mIEV4cGVydHMgKE1vRSkgZGVmaWVzIHRoaXMgYW5kIGluc3RlYWQgc2VsZWN0cyBkaWZmZXJlbnQgcGFyYW1ldGVycyBmb3IgZWFjaCBpbmNvbWluZyBleGFtcGxlLiBUaGUgcmVzdWx0IGlzIGEgc3BhcnNlbHktYWN0aXZhdGVkIG1vZGVsIC0tIHdpdGggb3V0cmFnZW91cyBudW1iZXJzIG9mIHBhcmFtZXRlcnMgLS0gYnV0IGEgY29uc3RhbnQgY29tcHV0YXRpb25hbCBjb3N0LiBIb3dldmVyLCBkZXNwaXRlIHNldmVyYWwgbm90YWJsZSBzdWNjZXNzZXMgb2YgTW9FLCB3aWRlc3ByZWFkIGFkb3B0aW9uIGhhcyBiZWVuIGhpbmRlcmVkIGJ5IGNvbXBsZXhpdHksIGNvbW11bmljYXRpb24gY29zdHMgYW5kIHRyYWluaW5nIGluc3RhYmlsaXR5IC0tIHdlIGFkZHJlc3MgdGhlc2Ugd2l0aCB0aGUgU3dpdGNoIFRyYW5zZm9ybWVyLiBXZSBzaW1wbGlmeSB0aGUgTW9FIHJvdXRpbmcgYWxnb3JpdGhtIGFuZCBkZXNpZ24gaW50dWl0aXZlIGltcHJvdmVkIG1vZGVscyB3aXRoIHJlZHVjZWQgY29tbXVuaWNhdGlvbiBhbmQgY29tcHV0YXRpb25hbCBjb3N0cy4gT3VyIHByb3Bvc2VkIHRyYWluaW5nIHRlY2huaXF1ZXMgaGVscCB3cmFuZ2xlIHRoZSBpbnN0YWJpbGl0aWVzIGFuZCB3ZSBzaG93IGxhcmdlIHNwYXJzZSBtb2RlbHMgbWF5IGJlIHRyYWluZWQsIGZvciB0aGUgZmlyc3QgdGltZSwgd2l0aCBsb3dlciBwcmVjaXNpb24gKGJmbG9hdDE2KSBmb3JtYXRzLiBXZSBkZXNpZ24gbW9kZWxzIGJhc2VkIG9mZiBUNS1CYXNlIGFuZCBUNS1MYXJnZSB0byBvYnRhaW4gdXAgdG8gN3ggaW5jcmVhc2VzIGluIHByZS10cmFpbmluZyBzcGVlZCB3aXRoIHRoZSBzYW1lIGNvbXB1dGF0aW9uYWwgcmVzb3VyY2VzLiBUaGVzZSBpbXByb3ZlbWVudHMgZXh0ZW5kIGludG8gbXVsdGlsaW5ndWFsIHNldHRpbmdzIHdoZXJlIHdlIG1lYXN1cmUgZ2FpbnMgb3ZlciB0aGUgbVQ1LUJhc2UgdmVyc2lvbiBhY3Jvc3MgYWxsIDEwMSBsYW5ndWFnZXMuIEZpbmFsbHksIHdlIGFkdmFuY2UgdGhlIGN1cnJlbnQgc2NhbGUgb2YgbGFuZ3VhZ2UgbW9kZWxzIGJ5IHByZS10cmFpbmluZyB1cCB0byB0cmlsbGlvbiBwYXJhbWV0ZXIgbW9kZWxzIG9uIHRoZSAiIkNvbG9zc2FsIENsZWFuIENyYXdsZWQgQ29ycHVzIiIgYW5kIGFjaGlldmUgYSA0eCBzcGVlZHVwIG92ZXIgdGhlIFQ1LVhYTCBtb2RlbC4KIiwsLE9wZW4gd2VpZ2h0cyAodW5yZXN0cmljdGVkKSxVbml0ZWQgU3RhdGVzIG9mIEFtZXJpY2EsLCwsMTAyNC4wLCwyMDI2LTA1LTI1IDEyOjEyOjUwKzAwOjAwLCwsLCwsSW5kdXN0cnksLCwsNjYzNTUyLjAsVW5yZWxlYXNlZCwiQXBhY2hlIDIgZm9yIHdlaWdodHM6IGh0dHBzOi8vaHVnZ2luZ2ZhY2UuY28vZ29vZ2xlL3N3aXRjaC1jLTIwNDggCgpwYXBlciBsaW5rcyB0byB0aGlzIHJlcG8gYnV0IG5vdCBjbGVhciB0aGF0IHRoZSB0cmFpbmluZyBoeXBlcnBhcmFtcyBmb3IgU3dpdGNoIGFyZSBoZXJlOgpodHRwczovL2dpdGh1Yi5jb20vZ29vZ2xlLXJlc2VhcmNoL3Q1eAoKIiwsMTQ1MTAwLjg5NzY3NTg1NzczLCJUYWJsZSA0IGluIGh0dHBzOi8vYXJ4aXYub3JnL3BkZi8yMTA0LjEwMzUwIGdpdmVzIG1lYXN1cmVkIHBlcmZvcm1hbmNlIG9mIDM0LjQgVEZMT1AvcywgdnMuIHBlYWsgYWNoaWV2YWJsZSBGTE9QL3Mgb2YgMTIzIFRGTE9QL3Mgb24gdGhlIFRQVXYzIGJlaW5nIHVzZWQuCgpIRlUgPSAzNC40LzEyMyA9IDAuMjc5NjciLEJGMTYsVHJ1ZSw5MzU0MTAuNDYzOTU3NTgyNSxUaGlyZC1wYXJ0eSBlc3RpbWF0aW9uLCwsLDAuMjc5Njc0Nzk2NyxZZXMKV3UgRGFvIC0gV2VuIFl1YW4sTGFuZ3VhZ2UsTGFuZ3VhZ2UgbW9kZWxpbmcvZ2VuZXJhdGlvbixCZWlqaW5nIEFjYWRlbXkgb2YgQXJ0aWZpY2lhbCBJbnRlbGxpZ2VuY2UgLyBCQUFJLCJMaXUgWmhpeXVhbiwgSHVhbmcgTWlubGllLCBIYW4gV2VudGFvLCBMaXUgWWFuZywgWmh1IFhpYW95YW4sIFN1biBNYW9zb25nLCBaaGFuZyBaaGVuZ3lhbiwgR3UgWXV4aWFuLCBIYW4gWHUsIENoZW4gU2hlbmdxaSwgWGlhbyBDaGFvanVuLCBZYW8gWXVhbiwgUWkgRmFuY2hhbywgR3VhbiBKaWFuLCBLZSBQZWksIFpob3UgSGFvLCBTdW4gWmhlbmJvLCBDYWkgWWFuemhlbmcsIFplbmcgR3VveWFuZywgVGFuIFpoaXhpbmcsIFFpbiBZdWppYSwgU3UgWXVzaGVuZyBTaSBDaGVuZ2xlaSwgSHUgWHVleXUsIExpIFdlbmhhbywgV2FuZyBGZW5neXUsIFlpIEppbmcsIFdhbmcgWGlhb3poaSwgQ2hlbiBXZWl6ZSwgRGluZyBOaW5nLCBaaGFuZyBKaWFqaWUgIiwyMDIxLTAxLTExLCJUZW5jZW50OiBGYWNpbmcgY29nbml0aW9uLCBaaGl5dWFuIFJlc2VhcmNoIEluc3RpdHV0ZSBhbmQgc2V2ZXJhbCB1bml0cyByZWxlYXNlZCBhIHN1cGVyLWxhcmdlLXNjYWxlIG5ldyBwcmUtdHJhaW5pbmcgbW9kZWwgIiJFbmxpZ2h0ZW5tZW50wrdXZW5odWkiIiIsaHR0cHM6Ly9tcC53ZWl4aW4ucXEuY29tL3MvQlVRV1o1RWRSMTlpNDBHdUZvZnBCZywsLCwyNjAwMDAwMDAwLjAsIiIiSXQgaGFzIDIuNiBiaWxsaW9uIHBhcmFtZXRlcnMgYW5kIGlzIGNhcGFibGUgb2YgcGVyZm9ybWluZyBjb2duaXRpdmUgYWN0aXZpdGllcyBzdWNoIGFzIG1lbW9yaXphdGlvbiwgY29tcHJlaGVuc2lvbiwgcmV0cmlldmFsLCBudW1lcmljYWwgY2FsY3VsYXRpb24sIG11bHRpLWxhbmd1YWdlLCBldGMuIiIKCmh0dHBzOi8vbWVkaXVtLmNvbS9zeW5jZWRyZXZpZXcvY2hpbmFzLWdwdC0zLWJhYWktaW50cm9kdWNlcy1zdXBlcnNjYWxlLWludGVsbGlnZW5jZS1tb2RlbC13dS1kYW8tMS0wLTk4YTU3M2ZjNGQ3MCIsNi41MDI4MDk2ZSsyMCwiNjQgTnZpZGlhIFYxMDAgR1BVcyBmb3IgdHdvIHdlZWtzCgo2NCBHUFVzICogMi44ZTEzIEZMT1AvcyAvR1BVICogMTQqMjQqNjAqNjBzICogMC4zIFt1dGlsaXphdGlvbiByYXRlXQoKIiwsLDMzNi4wLHR3byB3ZWVrcyA9IDMzNiBob3VycyxOVklESUEgVjEwMCxTZWxmLXN1cGVydmlzZWQgbGVhcm5pbmcsQ29uZmlkZW50LCwsLEFQSSBhY2Nlc3MsQ2hpbmEsLCwsNjQuMCwsMjAyNS0xMS0yOCAxMTo1Mzo0NCswMDowMCwsLFd1IERhbyAtIFdlbiBZdWFuLCwsQWNhZGVtaWEsLCwsLCwiYmFzZWQgb24gdGhpcyBwcmVzZW50YXRpb24gd2VpZ2h0cyBhbmQgY29kZXMgY291bGQgYmUgb3BlbiBzb3VyY2VkIGJ1dCBsaW5rcyBhcmUgdW5yZWFjaGFibGUgZnJvbSB0aGUgVVM6Cmh0dHBzOi8va2VnLmNzLnRzaW5naHVhLmVkdS5jbi9qaWV0YW5nL3B1YmxpY2F0aW9ucy93dWRhby0zLjAtbWV0YS1lbi5wZGYiLCwsLCwsMzg5NzUuNDM1OTk4MjMyNjA2LEhhcmR3YXJlLCwsLCxObwpCaWdTU0wsU3BlZWNoLCJTcGVlY2ggcmVjb2duaXRpb24gKEFTUiksQXVkaW8gY2xhc3NpZmljYXRpb24iLCJHb29nbGUsQXBwbGUiLCJZdSBaaGFuZywgIERhbmllbCBTLiBQYXJrLCBXZWkgSGFuLEphbWVzIFFpbiwgQW5tb2wgR3VsYXRpLCBKb2VsIFNob3IsIEFyZW4gSmFuc2VuLCBZdWFuemhvbmcgWHUsIFlhbnBpbmcgSHVhbmcsIFNoaWJvIFdhbmcsIFpvbmd3ZWkgWmhvdSwgQm8gTGksIE1pbiBNYSwgV2lsbGlhbSBDaGFuLCBKaWFodWkgWXUsIFlvbmdxaWFuZyBXYW5nLCBMaWFuZ2xpYW5nIENhbywgS2hlIENoYWkgU2ltLCBCaHV2YW5hIFJhbWFiaGFkcmFuLCBUYXJhIE4uIFNhaW5hdGgsIEZyYW7Dp29pc2UgQmVhdWZheXMsIFpoaWZlbmcgQ2hlbiwgUXVvYyBWLiBMZSwgQ2h1bmctQ2hlbmcgQ2hpdSwgUnVvbWluZyBQYW5nIGFuZCBZb25naHVpIFd1IiwyMDIxLTAxLTEwLEJpZ1NTTDogRXhwbG9yaW5nIHRoZSBGcm9udGllciBvZiBMYXJnZS1TY2FsZSBTZW1pLVN1cGVydmlzZWQgTGVhcm5pbmcgZm9yIEF1dG9tYXRpYyBTcGVlY2ggUmVjb2duaXRpb24saHR0cHM6Ly9hcnhpdi5vcmcvYWJzLzIxMDkuMTMyMjYsMjA0LjAsU09UQSBpbXByb3ZlbWVudCwiRmlndXJlIDEKIiJJbiBwYXJ0aWN1bGFyLCBvbiBhbiBBU1IgdGFzayB3aXRoIDM0ayBob3VycyBvZiBsYWJlbGVkIGRhdGEsIGJ5IGZpbmUtdHVuaW5nIGFuIDggYmlsbGlvbiBwYXJhbWV0ZXIgcHJlLXRyYWluZWQgQ29uZm9ybWVyIG1vZGVsIHdlIGNhbiBtYXRjaCBzdGF0ZS1vZi10aGUtYXJ0IChTb1RBKSBwZXJmb3JtYW5jZSB3aXRoIG9ubHkgMyUgb2YgdGhlIHRyYWluaW5nIGRhdGEgYW5kIHNpZ25pZmljYW50bHkgaW1wcm92ZSBTb1RBIHdpdGggdGhlIGZ1bGwgdHJhaW5pbmcgc2V0IiIiLDgwMDAwMDAwMDAuMCwiIiIuLi4gd2Ugc3R1ZHkgdGhlIHV0aWxpdHkgb2YgbGFyZ2UgbW9kZWxzLCB3aXRoIHRoZSBwYXJhbWV0ZXIgY291bnQgcmFuZ2luZyBmcm9tIDYwME0gdG8gOEIuLi4iIiIsLCwxMDA1MzAwMDAwMDAsIlN1bSBhbGwgdmFsdWVzIGluIFRhYmxlIFZJSSwgYW5kIGFkZCAzNGsgZm9yIEVuZ2xpc2ggVkFELCBhbmQgOTI2ayBmb3IgRW5nbGlzaCBZb3V0dWJlID0gMzExNmsgaG91cnMKCk5vdGUgdGhpcyBpbnZvbHZlcyBzaWduaWZpY2FudCBzZWxmLXRyYWluaW5nOiAiIk5vaXN5IHN0dWRlbnQgdHJhaW5pbmcgKE5TVCkgWzIzXSwgWzQxXSBpcyBhIHNlbGYtdHJhaW5pbmcKbWV0aG9kIHdoZXJlIGEgdGVhY2hlciBtb2RlbCBnZW5lcmF0ZXMgcHNldWRvLWxhYmVscyBmb3IgYQpsYXJnZSB1bmxhYmVsZWQgZGF0YXNldCwgd2hpY2ggaXMgaW4gdHVybiB1c2VkIHRvIHRyYWluIGEgc3R1ZGVudAptb2RlbCB3aXRoIGF1Z21lbnRhdGlvbi4iIgoKMSBob3VyIH4gMTMsNjgwIHdvcmRzCjEzNjgwICogMzExNjAwMCA9IDQyNjI2ODgwMDAwIiwsLCwsLCJXZSBzdW1tYXJpemUgdGhlIHJlc3VsdHMgb2YgYSBob3N0IG9mIGVmZm9ydHMgdXNpbmcgZ2lhbnQgYXV0b21hdGljIHNwZWVjaCByZWNvZ25pdGlvbiAoQVNSKSBtb2RlbHMgcHJlLXRyYWluZWQgdXNpbmcgbGFyZ2UsIGRpdmVyc2UgdW5sYWJlbGVkIGRhdGFzZXRzIGNvbnRhaW5pbmcgYXBwcm94aW1hdGVseSBhIG1pbGxpb24gaG91cnMgb2YgYXVkaW8uIFdlIGZpbmQgdGhhdCB0aGUgY29tYmluYXRpb24gb2YgcHJlLXRyYWluaW5nLCBzZWxmLXRyYWluaW5nIGFuZCBzY2FsaW5nIHVwIG1vZGVsIHNpemUgZ3JlYXRseSBpbmNyZWFzZXMgZGF0YSBlZmZpY2llbmN5LCBldmVuIGZvciBleHRyZW1lbHkgbGFyZ2UgdGFza3Mgd2l0aCB0ZW5zIG9mIHRob3VzYW5kcyBvZiBob3VycyBvZiBsYWJlbGVkIGRhdGEuIEluIHBhcnRpY3VsYXIsIG9uIGFuIEFTUiB0YXNrIHdpdGggMzRrIGhvdXJzIG9mIGxhYmVsZWQgZGF0YSwgYnkgZmluZS10dW5pbmcgYW4gOCBiaWxsaW9uIHBhcmFtZXRlciBwcmUtdHJhaW5lZCBDb25mb3JtZXIgbW9kZWwgd2UgY2FuIG1hdGNoIHN0YXRlLW9mLXRoZS1hcnQgKFNvVEEpIHBlcmZvcm1hbmNlIHdpdGggb25seSAzJSBvZiB0aGUgdHJhaW5pbmcgZGF0YSBhbmQgc2lnbmlmaWNhbnRseSBpbXByb3ZlIFNvVEEgd2l0aCB0aGUgZnVsbCB0cmFpbmluZyBzZXQuIFdlIGFsc28gcmVwb3J0IG9uIHRoZSB1bml2ZXJzYWwgYmVuZWZpdHMgZ2FpbmVkIGZyb20gdXNpbmcgYmlnIHByZS10cmFpbmVkIGFuZCBzZWxmLXRyYWluZWQgbW9kZWxzIGZvciBhIGxhcmdlIHNldCBvZiBkb3duc3RyZWFtIHRhc2tzIHRoYXQgY292ZXIgYSB3aWRlIHJhbmdlIG9mIHNwZWVjaCBkb21haW5zIGFuZCBzcGFuIG11bHRpcGxlIG9yZGVycyBvZiBtYWduaXR1ZGVzIG9mIGRhdGFzZXQgc2l6ZXMsIGluY2x1ZGluZyBvYnRhaW5pbmcgU29UQSBwZXJmb3JtYW5jZSBvbiBtYW55IHB1YmxpYyBiZW5jaG1hcmtzLiBJbiBhZGRpdGlvbiwgd2UgdXRpbGl6ZSB0aGUgbGVhcm5lZCByZXByZXNlbnRhdGlvbiBvZiBwcmUtdHJhaW5lZCBuZXR3b3JrcyB0byBhY2hpZXZlIFNvVEEgcmVzdWx0cyBvbiBub24tQVNSIHRhc2tzLiIsLCxVbnJlbGVhc2VkLCJVbml0ZWQgU3RhdGVzIG9mIEFtZXJpY2EsVW5pdGVkIFN0YXRlcyBvZiBBbWVyaWNhIiwsLCwsLDIwMjYtMDUtMjUgMTI6MTI6NDkrMDA6MDAsLCwsLCwiSW5kdXN0cnksSW5kdXN0cnkiLCwsLCxVbnJlbGVhc2VkLCwsLCwsLCwsLCwsLE5vCk5WQUUgKENJRkFSIDEwKSxJbWFnZSBnZW5lcmF0aW9uLEltYWdlIGdlbmVyYXRpb24sTlZJRElBLCJBcmFzaCBWYWhkYXQsIEphbiBLYXV0eiIsMjAyMS0wMS0wOCxOVkFFOiBBIERlZXAgSGllcmFyY2hpY2FsIFZhcmlhdGlvbmFsIEF1dG9lbmNvZGVyLGh0dHBzOi8vYXJ4aXYub3JnL2Ficy8yMDA3LjAzODk4LCwsLCwsNS45NGUrMTksIjEyNTAwMDAwMDAwMDAwMCBGTE9QIC8gR1BVIC8gc2VjICogOCBHUFVzICogNTUgaG91cnMgKiAzNjAwIHNlYyAvIGhvdXIgKiAwLjMgW2Fzc3VtZWQgdXRpbGl6YXRpb25dID0gNS45NGUrMTkgRkxPUAoKW1RhYmxlIDZdIiwsLDU1LjAsVGFibGUgNixOVklESUEgVGVzbGEgVjEwMCBER1hTIDE2IEdCLCxDb25maWRlbnQsIk5vcm1hbGl6aW5nIGZsb3dzLCBhdXRvcmVncmVzc2l2ZSBtb2RlbHMsIHZhcmlhdGlvbmFsIGF1dG9lbmNvZGVycyAoVkFFcyksIGFuZCBkZWVwIGVuZXJneS1iYXNlZCBtb2RlbHMgYXJlIGFtb25nIGNvbXBldGluZyBsaWtlbGlob29kLWJhc2VkIGZyYW1ld29ya3MgZm9yIGRlZXAgZ2VuZXJhdGl2ZSBsZWFybmluZy4gQW1vbmcgdGhlbSwgVkFFcyBoYXZlIHRoZSBhZHZhbnRhZ2Ugb2YgZmFzdCBhbmQgdHJhY3RhYmxlIHNhbXBsaW5nIGFuZCBlYXN5LXRvLWFjY2VzcyBlbmNvZGluZyBuZXR3b3Jrcy4gSG93ZXZlciwgdGhleSBhcmUgY3VycmVudGx5IG91dHBlcmZvcm1lZCBieSBvdGhlciBtb2RlbHMgc3VjaCBhcyBub3JtYWxpemluZyBmbG93cyBhbmQgYXV0b3JlZ3Jlc3NpdmUgbW9kZWxzLiBXaGlsZSB0aGUgbWFqb3JpdHkgb2YgdGhlIHJlc2VhcmNoIGluIFZBRXMgaXMgZm9jdXNlZCBvbiB0aGUgc3RhdGlzdGljYWwgY2hhbGxlbmdlcywgd2UgZXhwbG9yZSB0aGUgb3J0aG9nb25hbCBkaXJlY3Rpb24gb2YgY2FyZWZ1bGx5IGRlc2lnbmluZyBuZXVyYWwgYXJjaGl0ZWN0dXJlcyBmb3IgaGllcmFyY2hpY2FsIFZBRXMuIFdlIHByb3Bvc2UgTm91dmVhdSBWQUUgKE5WQUUpLCBhIGRlZXAgaGllcmFyY2hpY2FsIFZBRSBidWlsdCBmb3IgaW1hZ2UgZ2VuZXJhdGlvbiB1c2luZyBkZXB0aC13aXNlIHNlcGFyYWJsZSBjb252b2x1dGlvbnMgYW5kIGJhdGNoIG5vcm1hbGl6YXRpb24uIE5WQUUgaXMgZXF1aXBwZWQgd2l0aCBhIHJlc2lkdWFsIHBhcmFtZXRlcml6YXRpb24gb2YgTm9ybWFsIGRpc3RyaWJ1dGlvbnMgYW5kIGl0cyB0cmFpbmluZyBpcyBzdGFiaWxpemVkIGJ5IHNwZWN0cmFsIHJlZ3VsYXJpemF0aW9uLiBXZSBzaG93IHRoYXQgTlZBRSBhY2hpZXZlcyBzdGF0ZS1vZi10aGUtYXJ0IHJlc3VsdHMgYW1vbmcgbm9uLWF1dG9yZWdyZXNzaXZlIGxpa2VsaWhvb2QtYmFzZWQgbW9kZWxzIG9uIHRoZSBNTklTVCwgQ0lGQVItMTAsIENlbGViQSA2NCwgYW5kIENlbGViQSBIUSBkYXRhc2V0cyBhbmQgaXQgcHJvdmlkZXMgYSBzdHJvbmcgYmFzZWxpbmUgb24gRkZIUS4gRm9yIGV4YW1wbGUsIG9uIENJRkFSLTEwLCBOVkFFIHB1c2hlcyB0aGUgc3RhdGUtb2YtdGhlLWFydCBmcm9tIDIuOTggdG8gMi45MSBiaXRzIHBlciBkaW1lbnNpb24sIGFuZCBpdCBwcm9kdWNlcyBoaWdoLXF1YWxpdHkgaW1hZ2VzIG9uIENlbGViQSBIUS4gVG8gdGhlIGJlc3Qgb2Ygb3VyIGtub3dsZWRnZSwgTlZBRSBpcyB0aGUgZmlyc3Qgc3VjY2Vzc2Z1bCBWQUUgYXBwbGllZCB0byBuYXR1cmFsIGltYWdlcyBhcyBsYXJnZSBhcyAyNTYyNTYgcGl4ZWxzLiBUaGUgc291cmNlIGNvZGUgaXMgYXZhaWxhYmxlIGF0IHRoaXMgaHR0cHMgVVJMIC4iLDQwMC4wLCxVbnJlbGVhc2VkLFVuaXRlZCBTdGF0ZXMgb2YgQW1lcmljYSwsLCw4LjAsLDIwMjYtMDItMTEgMTk6MjY6MjcrMDA6MDAsLCwsLCxJbmR1c3RyeSwsLCwsT3BlbiAobm9uLWNvbW1lcmNpYWwpLCIiIk5WQUUgbWF5IGJlIHVzZWQgbm9uLWNvbW1lcmNpYWxseSwgbWVhbmluZyBmb3IgcmVzZWFyY2ggb3IgZXZhbHVhdGlvbiBwdXJwb3NlcyBvbmx5IiIKaHR0cHM6Ly9naXRodWIuY29tL05WbGFicy9OVkFFIiwsLCwsLDQwNjAuMjEyNDk1ODkzNjYwNixIYXJkd2FyZSwsLCwsTm8KTlZBRSAoRkZIUSksSW1hZ2UgZ2VuZXJhdGlvbixJbWFnZSBnZW5lcmF0aW9uLE5WSURJQSwiQXJhc2ggVmFoZGF0LCBKYW4gS2F1dHoiLDIwMjEtMDEtMDgsTlZBRTogQSBEZWVwIEhpZXJhcmNoaWNhbCBWYXJpYXRpb25hbCBBdXRvZW5jb2RlcixodHRwczovL2FyeGl2Lm9yZy9hYnMvMjAwNy4wMzg5OCwsLCwsLDUuMTg0ZSsyMCwiMTI1MDAwMDAwMDAwMDAwIEZMT1AgLyBHUFUgLyBzZWMgKiAyNCBHUFVzICogMTYwIGhvdXJzICogMzYwMCBzZWMgLyBob3VyICogMC4zIFthc3N1bWVkIHV0aWxpemF0aW9uXSA9IDUuMTg0ZSsyMCBGTE9QCgpbVGFibGUgNl0iLCwsMTYwLjAsVGFibGUgNixOVklESUEgVGVzbGEgVjEwMCBER1hTIDMyIEdCLCxDb25maWRlbnQsIk5vcm1hbGl6aW5nIGZsb3dzLCBhdXRvcmVncmVzc2l2ZSBtb2RlbHMsIHZhcmlhdGlvbmFsIGF1dG9lbmNvZGVycyAoVkFFcyksIGFuZCBkZWVwIGVuZXJneS1iYXNlZCBtb2RlbHMgYXJlIGFtb25nIGNvbXBldGluZyBsaWtlbGlob29kLWJhc2VkIGZyYW1ld29ya3MgZm9yIGRlZXAgZ2VuZXJhdGl2ZSBsZWFybmluZy4gQW1vbmcgdGhlbSwgVkFFcyBoYXZlIHRoZSBhZHZhbnRhZ2Ugb2YgZmFzdCBhbmQgdHJhY3RhYmxlIHNhbXBsaW5nIGFuZCBlYXN5LXRvLWFjY2VzcyBlbmNvZGluZyBuZXR3b3Jrcy4gSG93ZXZlciwgdGhleSBhcmUgY3VycmVudGx5IG91dHBlcmZvcm1lZCBieSBvdGhlciBtb2RlbHMgc3VjaCBhcyBub3JtYWxpemluZyBmbG93cyBhbmQgYXV0b3JlZ3Jlc3NpdmUgbW9kZWxzLiBXaGlsZSB0aGUgbWFqb3JpdHkgb2YgdGhlIHJlc2VhcmNoIGluIFZBRXMgaXMgZm9jdXNlZCBvbiB0aGUgc3RhdGlzdGljYWwgY2hhbGxlbmdlcywgd2UgZXhwbG9yZSB0aGUgb3J0aG9nb25hbCBkaXJlY3Rpb24gb2YgY2FyZWZ1bGx5IGRlc2lnbmluZyBuZXVyYWwgYXJjaGl0ZWN0dXJlcyBmb3IgaGllcmFyY2hpY2FsIFZBRXMuIFdlIHByb3Bvc2UgTm91dmVhdSBWQUUgKE5WQUUpLCBhIGRlZXAgaGllcmFyY2hpY2FsIFZBRSBidWlsdCBmb3IgaW1hZ2UgZ2VuZXJhdGlvbiB1c2luZyBkZXB0aC13aXNlIHNlcGFyYWJsZSBjb252b2x1dGlvbnMgYW5kIGJhdGNoIG5vcm1hbGl6YXRpb24uIE5WQUUgaXMgZXF1aXBwZWQgd2l0aCBhIHJlc2lkdWFsIHBhcmFtZXRlcml6YXRpb24gb2YgTm9ybWFsIGRpc3RyaWJ1dGlvbnMgYW5kIGl0cyB0cmFpbmluZyBpcyBzdGFiaWxpemVkIGJ5IHNwZWN0cmFsIHJlZ3VsYXJpemF0aW9uLiBXZSBzaG93IHRoYXQgTlZBRSBhY2hpZXZlcyBzdGF0ZS1vZi10aGUtYXJ0IHJlc3VsdHMgYW1vbmcgbm9uLWF1dG9yZWdyZXNzaXZlIGxpa2VsaWhvb2QtYmFzZWQgbW9kZWxzIG9uIHRoZSBNTklTVCwgQ0lGQVItMTAsIENlbGViQSA2NCwgYW5kIENlbGViQSBIUSBkYXRhc2V0cyBhbmQgaXQgcHJvdmlkZXMgYSBzdHJvbmcgYmFzZWxpbmUgb24gRkZIUS4gRm9yIGV4YW1wbGUsIG9uIENJRkFSLTEwLCBOVkFFIHB1c2hlcyB0aGUgc3RhdGUtb2YtdGhlLWFydCBmcm9tIDIuOTggdG8gMi45MSBiaXRzIHBlciBkaW1lbnNpb24sIGFuZCBpdCBwcm9kdWNlcyBoaWdoLXF1YWxpdHkgaW1hZ2VzIG9uIENlbGViQSBIUS4gVG8gdGhlIGJlc3Qgb2Ygb3VyIGtub3dsZWRnZSwgTlZBRSBpcyB0aGUgZmlyc3Qgc3VjY2Vzc2Z1bCBWQUUgYXBwbGllZCB0byBuYXR1cmFsIGltYWdlcyBhcyBsYXJnZSBhcyAyNTYyNTYgcGl4ZWxzLiBUaGUgc291cmNlIGNvZGUgaXMgYXZhaWxhYmxlIGF0IHRoaXMgaHR0cHMgVVJMIC4iLDIwMC4wLCxVbnJlbGVhc2VkLFVuaXRlZCBTdGF0ZXMgb2YgQW1lcmljYSwsLCwyNC4wLCwyMDI2LTAyLTExIDE5OjI2OjI3KzAwOjAwLCwsLCwsSW5kdXN0cnksLCwsLE9wZW4gKG5vbi1jb21tZXJjaWFsKSwiIiJOVkFFIG1heSBiZSB1c2VkIG5vbi1jb21tZXJjaWFsbHksIG1lYW5pbmcgZm9yIHJlc2VhcmNoIG9yIGV2YWx1YXRpb24gcHVycG9zZXMgb25seSIiCmh0dHBzOi8vZ2l0aHViLmNvbS9OVmxhYnMvTlZBRSIsLCwsLCwxMjE4MC42Mzc0ODc2ODA5ODIsSGFyZHdhcmUsLCwsLE5vCk5WQUUgKENlbGViYSBIUSksSW1hZ2UgZ2VuZXJhdGlvbixJbWFnZSBnZW5lcmF0aW9uLE5WSURJQSwiQXJhc2ggVmFoZGF0LCBKYW4gS2F1dHoiLDIwMjEtMDEtMDgsTlZBRTogQSBEZWVwIEhpZXJhcmNoaWNhbCBWYXJpYXRpb25hbCBBdXRvZW5jb2RlcixodHRwczovL2FyeGl2Lm9yZy9hYnMvMjAwNy4wMzg5OCwsLCwsLDMuMDQ1NmUrMjAsIjEyNTAwMDAwMDAwMDAwMCBGTE9QIC8gR1BVIC8gc2VjICogMjQgR1BVcyAqIDk0IGhvdXJzICogMzYwMCBzZWMgLyBob3VyICogMC4zIFthc3N1bWVkIHV0aWxpemF0aW9uXSA9IDMuMDQ1NmUrMjAgRkxPUAoKW1RhYmxlIDZdIiwsLDk0LjAsVGFibGUgNixOVklESUEgVGVzbGEgVjEwMCBER1hTIDMyIEdCLCxDb25maWRlbnQsIk5vcm1hbGl6aW5nIGZsb3dzLCBhdXRvcmVncmVzc2l2ZSBtb2RlbHMsIHZhcmlhdGlvbmFsIGF1dG9lbmNvZGVycyAoVkFFcyksIGFuZCBkZWVwIGVuZXJneS1iYXNlZCBtb2RlbHMgYXJlIGFtb25nIGNvbXBldGluZyBsaWtlbGlob29kLWJhc2VkIGZyYW1ld29ya3MgZm9yIGRlZXAgZ2VuZXJhdGl2ZSBsZWFybmluZy4gQW1vbmcgdGhlbSwgVkFFcyBoYXZlIHRoZSBhZHZhbnRhZ2Ugb2YgZmFzdCBhbmQgdHJhY3RhYmxlIHNhbXBsaW5nIGFuZCBlYXN5LXRvLWFjY2VzcyBlbmNvZGluZyBuZXR3b3Jrcy4gSG93ZXZlciwgdGhleSBhcmUgY3VycmVudGx5IG91dHBlcmZvcm1lZCBieSBvdGhlciBtb2RlbHMgc3VjaCBhcyBub3JtYWxpemluZyBmbG93cyBhbmQgYXV0b3JlZ3Jlc3NpdmUgbW9kZWxzLiBXaGlsZSB0aGUgbWFqb3JpdHkgb2YgdGhlIHJlc2VhcmNoIGluIFZBRXMgaXMgZm9jdXNlZCBvbiB0aGUgc3RhdGlzdGljYWwgY2hhbGxlbmdlcywgd2UgZXhwbG9yZSB0aGUgb3J0aG9nb25hbCBkaXJlY3Rpb24gb2YgY2FyZWZ1bGx5IGRlc2lnbmluZyBuZXVyYWwgYXJjaGl0ZWN0dXJlcyBmb3IgaGllcmFyY2hpY2FsIFZBRXMuIFdlIHByb3Bvc2UgTm91dmVhdSBWQUUgKE5WQUUpLCBhIGRlZXAgaGllcmFyY2hpY2FsIFZBRSBidWlsdCBmb3IgaW1hZ2UgZ2VuZXJhdGlvbiB1c2luZyBkZXB0aC13aXNlIHNlcGFyYWJsZSBjb252b2x1dGlvbnMgYW5kIGJhdGNoIG5vcm1hbGl6YXRpb24uIE5WQUUgaXMgZXF1aXBwZWQgd2l0aCBhIHJlc2lkdWFsIHBhcmFtZXRlcml6YXRpb24gb2YgTm9ybWFsIGRpc3RyaWJ1dGlvbnMgYW5kIGl0cyB0cmFpbmluZyBpcyBzdGFiaWxpemVkIGJ5IHNwZWN0cmFsIHJlZ3VsYXJpemF0aW9uLiBXZSBzaG93IHRoYXQgTlZBRSBhY2hpZXZlcyBzdGF0ZS1vZi10aGUtYXJ0IHJlc3VsdHMgYW1vbmcgbm9uLWF1dG9yZWdyZXNzaXZlIGxpa2VsaWhvb2QtYmFzZWQgbW9kZWxzIG9uIHRoZSBNTklTVCwgQ0lGQVItMTAsIENlbGViQSA2NCwgYW5kIENlbGViQSBIUSBkYXRhc2V0cyBhbmQgaXQgcHJvdmlkZXMgYSBzdHJvbmcgYmFzZWxpbmUgb24gRkZIUS4gRm9yIGV4YW1wbGUsIG9uIENJRkFSLTEwLCBOVkFFIHB1c2hlcyB0aGUgc3RhdGUtb2YtdGhlLWFydCBmcm9tIDIuOTggdG8gMi45MSBiaXRzIHBlciBkaW1lbnNpb24sIGFuZCBpdCBwcm9kdWNlcyBoaWdoLXF1YWxpdHkgaW1hZ2VzIG9uIENlbGViQSBIUS4gVG8gdGhlIGJlc3Qgb2Ygb3VyIGtub3dsZWRnZSwgTlZBRSBpcyB0aGUgZmlyc3Qgc3VjY2Vzc2Z1bCBWQUUgYXBwbGllZCB0byBuYXR1cmFsIGltYWdlcyBhcyBsYXJnZSBhcyAyNTYyNTYgcGl4ZWxzLiBUaGUgc291cmNlIGNvZGUgaXMgYXZhaWxhYmxlIGF0IHRoaXMgaHR0cHMgVVJMIC4iLDMwMC4wLCxVbnJlbGVhc2VkLFVuaXRlZCBTdGF0ZXMgb2YgQW1lcmljYSwsLCwyNC4wLCwyMDI2LTAyLTExIDE5OjI2OjI3KzAwOjAwLCwsLCwsSW5kdXN0cnksLCwsLE9wZW4gKG5vbi1jb21tZXJjaWFsKSwiIiJOVkFFIG1heSBiZSB1c2VkIG5vbi1jb21tZXJjaWFsbHksIG1lYW5pbmcgZm9yIHJlc2VhcmNoIG9yIGV2YWx1YXRpb24gcHVycG9zZXMgb25seSIiCmh0dHBzOi8vZ2l0aHViLmNvbS9OVmxhYnMvTlZBRSIsLCwsLCwxMjE4MC42Mzc0ODc2ODA5ODIsSGFyZHdhcmUsLCwsLE5vCkRBTEwtRSxJbWFnZSBnZW5lcmF0aW9uLCJUZXh0LXRvLWltYWdlLEltYWdlIGdlbmVyYXRpb24iLE9wZW5BSSwiQWRpdHlhIFJhbWVzaCwgTWlraGFpbCBQYXZsb3YsIEdhYnJpZWwgR29oLCBTY290dCBHcmF5LCBDaGVsc2VhIFZvc3MsIEFsZWMgUmFkZm9yZCwgTWFyayBDaGVuLCBJbHlhIFN1dHNrZXZlciIsMjAyMS0wMS0wNSxaZXJvLVNob3QgVGV4dC10by1JbWFnZSBHZW5lcmF0aW9uLCJodHRwczovL29wZW5haS5jb20vYmxvZy9kYWxsLWUvCgpodHRwczovL2FyeGl2Lm9yZy9hYnMvMjEwMi4xMjA5MiIsNjQwMy4wLCJTaWduaWZpY2FudCB1c2UsSGlnaGx5IGNpdGVkLEhpc3RvcmljYWwgc2lnbmlmaWNhbmNlIiwsMTIwMDAwMDAwMDAuMCxEQUxMwrdFIGlzIGEgMTItYmlsbGlvbiBwYXJhbWV0ZXIgdmVyc2lvbiBvZiBHUFQtMyB0cmFpbmVkIHRvIGdlbmVyYXRlIGltYWdlcyBmcm9tIHRleHQgZGVzY3JpcHRpb25zLDQuN2UrMjIsInNvdXJjZTogaHR0cHM6Ly9sYWlyLmxpZ2h0b24uYWkvYWtyb25vbWljb24vCgphcmNoaXZlZDogaHR0cHM6Ly9naXRodWIuY29tL2xpZ2h0b25haS9ha3Jvbm9taWNvbi90cmVlL21haW4vYWtyb2RiCgpWQUUgdHJhaW5pbmcgIiJvbiA2NCAxNiBHQiBOVklESUEgVjEwMCBHUFVzLCB3aXRoIGEgcGVyLUdQVSBiYXRjaCBzaXplIG9mIDgsIHJlc3VsdGluZyBpbiBhIHRvdGFsIGJhdGNoIHNpemUgb2YgNTEyLiBJdCBpcyB0cmFpbmVkIGZvciBhIHRvdGFsIG9mIDMsMDAwLDAwMCB1cGRhdGVzLiIiCgpUcmFuc2Zvcm1lciB0cmFpbmluZzogIiJXZSB0cmFpbmVkIHRoZSBtb2RlbCB1c2luZyAxMDI0LCAxNiBHQiBOVklESUEgVjEwMCBHUFVzIGFuZCBhIHRvdGFsIGJhdGNoIHNpemUgb2YgMTAyNCwgZm9yIGEgdG90YWwgb2YgNDMwLDAwMCB1cGRhdGVzLiIiOyAiIldlIGNvbmNhdGVuYXRlIHVwIHRvIDI1NiBCUEUtZW5jb2RlZCB0ZXh0IHRva2VucyB3aXRoIHRoZSAzMiDDlyAzMiA9IDEwMjQgaW1hZ2UgdG9rZW5zIiIKVG90YWwgdG9rZW5zOiA0MzAwMDAgc3RlcHMgKiAxMDI0IGJhdGNoIHNpemUgKiAxMjgwIHNlcXVlbmNlIGxlbmd0aCA9IDU2MzYwOTYwMDAwMAoKVHJhbnNmb3JtZXIgRkxPUDogNiAqIDEyQiBwYXJhbWV0ZXIgKiA1NjM2MDk2MDAwMDAgdG9rZW5zID0gNC4wNTc5ODllKzIyCgpFc3RpbWF0aW5nIHRoZSBWQUUgYXQgfjE1JSBzZWVtcyByZWFzb25hYmxlIiwzMjAwMDAwMDAwMDAsIiIiVG8gc2NhbGUgdXAgdG8gMTItYmlsbGlvbiBwYXJhbWV0ZXJzLCB3ZSBjcmVhdGVkIGEgZGF0YXNldCBvZiBhIHNpbWlsYXIgc2NhbGUgdG8gSkZULTMwME0gKFN1biBldCBhbC4sIDIwMTcpIGJ5IGNvbGxlY3RpbmcKMjUwIG1pbGxpb24gdGV4dC1pbWFnZXMgcGFpcnMgZnJvbSB0aGUgaW50ZXJuZXQuICIiCgpudW1iZXIgb2YgZXBvY2hzOiAKMTAyNCBiYXRjaCBzaXplICogNDMwLDAwMCB1cGRhdGVzIC8gMjUwLDAwMCwwMDAgPSAxLjc2IiwsIiIiV2UgdHJhaW5lZCB0aGUgbW9kZWwgdXNpbmcgMTAyNCwgMTYgR0IgTlZJRElBIFYxMDAgR1BVcyBhbmQgYSB0b3RhbCBiYXRjaCBzaXplIG9mIDEwMjQsIGZvciBhIHRvdGFsIG9mIDQzMCwwMDAgdXBkYXRlcy4KQXQgdGhlIHN0YXJ0IG9mIHRyYWluaW5nLCB3ZSB1c2UgYSBsaW5lYXIgc2NoZWR1bGUgdG8gcmFtcCB1cCB0aGUgc3RlcCBzaXplIHRvIDQuNSDCtyAxMOKIkjQgb3ZlciA1MDAwIHVwZGF0ZXMsIGFuZCBoYWx2ZWQgdGhlCnN0ZXAgc2l6ZSBlYWNoIHRpbWUgdGhlIHRyYWluaW5nIGxvc3MgYXBwZWFyZWQgdG8gcGxhdGVhdS4gV2UgZGlkIHRoaXMgYSB0b3RhbCBvZiBmaXZlIHRpbWVzLCBlbmRpbmcgdHJhaW5pbmcgd2l0aCBhIGZpbmFsIHN0ZXAKc2l6ZSB0aGF0IHdhcyAzMiB0aW1lcyBzbWFsbGVyIHRoYW4gdGhlIGluaXRpYWwgb25lLiAiIiIsTlZJRElBIFRlc2xhIFYxMDAgREdYUyAxNiBHQixTZWxmLXN1cGVydmlzZWQgbGVhcm5pbmcsTGlrZWx5LCJUZXh0LXRvLWltYWdlIGdlbmVyYXRpb24gaGFzIHRyYWRpdGlvbmFsbHkgZm9jdXNlZCBvbiBmaW5kaW5nIGJldHRlciBtb2RlbGluZyBhc3N1bXB0aW9ucyBmb3IgdHJhaW5pbmcgb24gYSBmaXhlZCBkYXRhc2V0LiBUaGVzZSBhc3N1bXB0aW9ucyBtaWdodCBpbnZvbHZlIGNvbXBsZXggYXJjaGl0ZWN0dXJlcywgYXV4aWxpYXJ5IGxvc3Nlcywgb3Igc2lkZSBpbmZvcm1hdGlvbiBzdWNoIGFzIG9iamVjdCBwYXJ0IGxhYmVscyBvciBzZWdtZW50YXRpb24gbWFza3Mgc3VwcGxpZWQgZHVyaW5nIHRyYWluaW5nLiBXZSBkZXNjcmliZSBhIHNpbXBsZSBhcHByb2FjaCBmb3IgdGhpcyB0YXNrIGJhc2VkIG9uIGEgdHJhbnNmb3JtZXIgdGhhdCBhdXRvcmVncmVzc2l2ZWx5IG1vZGVscyB0aGUgdGV4dCBhbmQgaW1hZ2UgdG9rZW5zIGFzIGEgc2luZ2xlIHN0cmVhbSBvZiBkYXRhLiBXaXRoIHN1ZmZpY2llbnQgZGF0YSBhbmQgc2NhbGUsIG91ciBhcHByb2FjaCBpcyBjb21wZXRpdGl2ZSB3aXRoIHByZXZpb3VzIGRvbWFpbi1zcGVjaWZpYyBtb2RlbHMgd2hlbiBldmFsdWF0ZWQgaW4gYSB6ZXJvLXNob3QgZmFzaGlvbi4iLDEuNzYsLEFQSSBhY2Nlc3MsVW5pdGVkIFN0YXRlcyBvZiBBbWVyaWNhLCwsLDEwMjQuMCwsMjAyNi0wNS0yNSAxMjoxMjo0OCswMDowMCwsLCwsLEluZHVzdHJ5LCwsLCxVbnJlbGVhc2VkLCwsMTI1ODE4LjY5MDEsLEZQMTYsLDUxOTc0MS45MjEyOTE5NjM4NCxUaGlyZC1wYXJ0eSBlc3RpbWF0aW9uLCwsLCxObwpDTElQIChWaVQgTC8xNEAzMzZweCksIk11bHRpbW9kYWwsVmlzaW9uLExhbmd1YWdlLFZpZGVvIiwiWmVyby1zaG90IGltYWdlIGNsYXNzaWZpY2F0aW9uLENoYXJhY3RlciByZWNvZ25pdGlvbiAoT0NSKSxWaWRlbyBkZXNjcmlwdGlvbiIsT3BlbkFJLCJBbGVjIFJhZGZvcmQsIEpvbmcgV29vayBLaW0sIENocmlzIEhhbGxhY3ksIEFkaXR5YSBSYW1lc2gsIEdhYnJpZWwgR29oLCBTYW5kaGluaSBBZ2Fyd2FsLCBHaXJpc2ggU2FzdHJ5LCBBbWFuZGEgQXNrZWxsLCBQYW1lbGEgTWlzaGtpbiwgSmFjayBDbGFyaywgR3JldGNoZW4gS3J1ZWdlciwgSWx5YSBTdXRza2V2ZXIiLDIwMjEtMDEtMDUsTGVhcm5pbmcgVHJhbnNmZXJhYmxlIFZpc3VhbCBNb2RlbHMgRnJvbSBOYXR1cmFsIExhbmd1YWdlIFN1cGVydmlzaW9uLCJodHRwczovL2FyeGl2Lm9yZy9hYnMvMjEwMy4wMDAyMApodHRwczovL2h1Z2dpbmdmYWNlLmNvL29wZW5haS9jbGlwLXZpdC1sYXJnZS1wYXRjaDE0LTMzNiIsNDg3NDMuMCwiSGlnaGx5IGNpdGVkLFNPVEEgaW1wcm92ZW1lbnQiLCIiIlRoZSBiZXN0LXBlcmZvcm1pbmcgQ0xJUCBtb2RlbCwgdXNpbmcgVmlULUwvMTQgYXJjaGllY3R1cmUgYW5kIDMzNi1ieS0zMzYgcGl4ZWwgaW1hZ2VzLCBhY2hpZXZlZCB0aGUgc3RhdGUgb2YgdGhlIGFydCBpbiAyMSBvZiB0aGUgMjcgZGF0YXNldHMsIGkuZS4gaW5jbHVkZWQgaW4gdGhlIENsb3BwZXItUGVhcnNvbiA5OS41JSBjb25maWRlbmNlIGludGVydmFsIGFyb3VuZCBlYWNoIGRhdGFzZXTigJlzIHRvcCBzY29yZS4gIiIKCiIiT24gU1RMMTAsCkNMSVAgYWNoaWV2ZXMgOTkuMyUgb3ZlcmFsbCB3aGljaCBhcHBlYXJzIHRvIGJlIGEgbmV3CnN0YXRlIG9mIHRoZSBhcnQgZGVzcGl0ZSBub3QgdXNpbmcgYW55IHRyYWluaW5nIGV4YW1wbGVzLiAiIiIsMzcwMDAwMDAwLjAsIkltYWdlIGVuY29kZXIKVmlzaW9uIFRyYW5zZm9ybWVyClRhYmxlIDEgaW4gaHR0cHM6Ly9hcnhpdi5vcmcvcGRmLzIwMTAuMTE5MjkucGRmCkF1dGhvcnMgZmluZS10dW5lZCBWaVQgTC8xNCBhdCBhZGRpdGlvbmFsIDMzNnB4IHJlc29sdXRpb24sIGhlbmNlIHRoZSBAMzM2IChTZWUgVmlUKQozMDdNIHBhcmFtcwoKVGV4dCBlbmNvZGVyCn5UcmFuc2Zvcm1lciAoZnJvbSBwYXBlcikKNjNNIHBhcmFtcyIsMS4wNWUrMjIsImh0dHBzOi8vZG9jcy5nb29nbGUuY29tL2RvY3VtZW50L2QvMTU2bWlBSmtGTjlERFgwNkMzczAzVURzcmV0Q3R5bUNLaUdEZGRMQkNnUUUvZWRpdD91c3A9c2hhcmluZwoKIiw0MDAwMDAwMDAsLDI4OC4wLCLigJxUaGUgbGFyZ2VzdCBSZXNOZXQgbW9kZWwsIFJONTB4NjQsIHRvb2sgMTggZGF5cyB0byB0cmFpbiBvbiA1OTIgVjEwMCBHUFVzIHdoaWxlIHRoZSBsYXJnZXN0IFZpc2lvbiBUcmFuc2Zvcm1lciB0b29rIDEyIGRheXMgb24gMjU2IFYxMDAgR1BVc+KAnSIsTlZJRElBIFYxMDAsU2VsZi1zdXBlcnZpc2VkIGxlYXJuaW5nLENvbmZpZGVudCwiU3RhdGUtb2YtdGhlLWFydCBjb21wdXRlciB2aXNpb24gc3lzdGVtcyBhcmUgdHJhaW5lZCB0byBwcmVkaWN0IGEgZml4ZWQgc2V0IG9mIHByZWRldGVybWluZWQgb2JqZWN0IGNhdGVnb3JpZXMuIFRoaXMgcmVzdHJpY3RlZCBmb3JtIG9mIHN1cGVydmlzaW9uIGxpbWl0cyB0aGVpciBnZW5lcmFsaXR5IGFuZCB1c2FiaWxpdHkgc2luY2UgYWRkaXRpb25hbCBsYWJlbGVkIGRhdGEgaXMgbmVlZGVkIHRvIHNwZWNpZnkgYW55IG90aGVyIHZpc3VhbCBjb25jZXB0LiBMZWFybmluZyBkaXJlY3RseSBmcm9tIHJhdyB0ZXh0IGFib3V0IGltYWdlcyBpcyBhIHByb21pc2luZyBhbHRlcm5hdGl2ZSB3aGljaCBsZXZlcmFnZXMgYSBtdWNoIGJyb2FkZXIgc291cmNlIG9mIHN1cGVydmlzaW9uLiBXZSBkZW1vbnN0cmF0ZSB0aGF0IHRoZSBzaW1wbGUgcHJlLXRyYWluaW5nIHRhc2sgb2YgcHJlZGljdGluZyB3aGljaCBjYXB0aW9uIGdvZXMgd2l0aCB3aGljaCBpbWFnZSBpcyBhbiBlZmZpY2llbnQgYW5kIHNjYWxhYmxlIHdheSB0byBsZWFybiBTT1RBIGltYWdlIHJlcHJlc2VudGF0aW9ucyBmcm9tIHNjcmF0Y2ggb24gYSBkYXRhc2V0IG9mIDQwMCBtaWxsaW9uIChpbWFnZSwgdGV4dCkgcGFpcnMgY29sbGVjdGVkIGZyb20gdGhlIGludGVybmV0LiBBZnRlciBwcmUtdHJhaW5pbmcsIG5hdHVyYWwgbGFuZ3VhZ2UgaXMgdXNlZCB0byByZWZlcmVuY2UgbGVhcm5lZCB2aXN1YWwgY29uY2VwdHMgKG9yIGRlc2NyaWJlIG5ldyBvbmVzKSBlbmFibGluZyB6ZXJvLXNob3QgdHJhbnNmZXIgb2YgdGhlIG1vZGVsIHRvIGRvd25zdHJlYW0gdGFza3MuIFdlIHN0dWR5IHRoZSBwZXJmb3JtYW5jZSBvZiB0aGlzIGFwcHJvYWNoIGJ5IGJlbmNobWFya2luZyBvbiBvdmVyIDMwIGRpZmZlcmVudCBleGlzdGluZyBjb21wdXRlciB2aXNpb24gZGF0YXNldHMsIHNwYW5uaW5nIHRhc2tzIHN1Y2ggYXMgT0NSLCBhY3Rpb24gcmVjb2duaXRpb24gaW4gdmlkZW9zLCBnZW8tbG9jYWxpemF0aW9uLCBhbmQgbWFueSB0eXBlcyBvZiBmaW5lLWdyYWluZWQgb2JqZWN0IGNsYXNzaWZpY2F0aW9uLiBUaGUgbW9kZWwgdHJhbnNmZXJzIG5vbi10cml2aWFsbHkgdG8gbW9zdCB0YXNrcyBhbmQgaXMgb2Z0ZW4gY29tcGV0aXRpdmUgd2l0aCBhIGZ1bGx5IHN1cGVydmlzZWQgYmFzZWxpbmUgd2l0aG91dCB0aGUgbmVlZCBmb3IgYW55IGRhdGFzZXQgc3BlY2lmaWMgdHJhaW5pbmcuIEZvciBpbnN0YW5jZSwgd2UgbWF0Y2ggdGhlIGFjY3VyYWN5IG9mIHRoZSBvcmlnaW5hbCBSZXNOZXQtNTAgb24gSW1hZ2VOZXQgemVyby1zaG90IHdpdGhvdXQgbmVlZGluZyB0byB1c2UgYW55IG9mIHRoZSAxLjI4IG1pbGxpb24gdHJhaW5pbmcgZXhhbXBsZXMgaXQgd2FzIHRyYWluZWQgb24uIFdlIHJlbGVhc2Ugb3VyIGNvZGUgYW5kIHByZS10cmFpbmVkIG1vZGVsIHdlaWdodHMgYXQgdGhpcyBodHRwcyBVUkwuIiwsLE9wZW4gd2VpZ2h0cyAodW5yZXN0cmljdGVkKSxVbml0ZWQgU3RhdGVzIG9mIEFtZXJpY2EsLCwsMjU2LjAsLDIwMjYtMDUtMjUgMTI6MTI6NTArMDA6MDAsLCwsLCxJbmR1c3RyeSwsLCwsVW5yZWxlYXNlZCwiTUlUIExpY2Vuc2UKCmh0dHBzOi8vZ2l0aHViLmNvbS9PcGVuQUkvQ0xJUCIsLDI0NjM4LjUxODQxMzQwOTUxNCwsRlAxNiwsMTU1OTIyLjU3NjM4NzU4OTE2LFRoaXJkLXBhcnR5IGVzdGltYXRpb24sLCwsLFllcwpDTElQIChSZXNOZXQtNTApLCJNdWx0aW1vZGFsLFZpc2lvbixMYW5ndWFnZSxWaWRlbyIsIlplcm8tc2hvdCBpbWFnZSBjbGFzc2lmaWNhdGlvbixDaGFyYWN0ZXIgcmVjb2duaXRpb24gKE9DUiksVmlkZW8gZGVzY3JpcHRpb24iLE9wZW5BSSwiQWxlYyBSYWRmb3JkLCBKb25nIFdvb2sgS2ltLCBDaHJpcyBIYWxsYWN5LCBBZGl0eWEgUmFtZXNoLCBHYWJyaWVsIEdvaCwgU2FuZGhpbmkgQWdhcndhbCwgR2lyaXNoIFNhc3RyeSwgQW1hbmRhIEFza2VsbCwgUGFtZWxhIE1pc2hraW4sIEphY2sgQ2xhcmssIEdyZXRjaGVuIEtydWVnZXIsIElseWEgU3V0c2tldmVyIiwyMDIxLTAxLTA1LExlYXJuaW5nIFRyYW5zZmVyYWJsZSBWaXN1YWwgTW9kZWxzIEZyb20gTmF0dXJhbCBMYW5ndWFnZSBTdXBlcnZpc2lvbixodHRwczovL2FyeGl2Lm9yZy9hYnMvMjEwMy4wMDAyMCw0ODc0My4wLCJIaWdobHkgY2l0ZWQsU09UQSBpbXByb3ZlbWVudCIsIiIiT24gU1RMMTAsIENMSVAgYWNoaWV2ZXMgOTkuMyUgb3ZlcmFsbCB3aGljaCBhcHBlYXJzIHRvIGJlIGEgbmV3IHN0YXRlIG9mIHRoZSBhcnQgZGVzcGl0ZSBub3QgdXNpbmcgYW55IHRyYWluaW5nIGV4YW1wbGVzLiAiIiIsODg2MDAwMDAuMCwiSW1hZ2UgZW5jb2Rlcgp+UmVzTmV0LTUwIChmcm9tIHBhcGVyKQoyNS42TSBwYXJhbXMKClRleHQgZW5jb2Rlcgp+VHJhbnNmb3JtZXIgKGZyb20gcGFwZXIpCjYzTSBwYXJhbXMiLCwsNDAwMDAwMDAwLCwsLCwsTGlrZWx5LCJTdGF0ZS1vZi10aGUtYXJ0IGNvbXB1dGVyIHZpc2lvbiBzeXN0ZW1zIGFyZSB0cmFpbmVkIHRvIHByZWRpY3QgYSBmaXhlZCBzZXQgb2YgcHJlZGV0ZXJtaW5lZCBvYmplY3QgY2F0ZWdvcmllcy4gVGhpcyByZXN0cmljdGVkIGZvcm0gb2Ygc3VwZXJ2aXNpb24gbGltaXRzIHRoZWlyIGdlbmVyYWxp</x:v>
      </x:c>
    </x:row>
    <x:row r="239" ht="18" customHeight="1">
      <x:c r="A239" s="17" t="n">
        <x:v>234</x:v>
      </x:c>
      <x:c r="B239" s="17" t="n">
        <x:v>310</x:v>
      </x:c>
      <x:c r="C239" s="160" t="str">
        <x:v>dHkgYW5kIHVzYWJpbGl0eSBzaW5jZSBhZGRpdGlvbmFsIGxhYmVsZWQgZGF0YSBpcyBuZWVkZWQgdG8gc3BlY2lmeSBhbnkgb3RoZXIgdmlzdWFsIGNvbmNlcHQuIExlYXJuaW5nIGRpcmVjdGx5IGZyb20gcmF3IHRleHQgYWJvdXQgaW1hZ2VzIGlzIGEgcHJvbWlzaW5nIGFsdGVybmF0aXZlIHdoaWNoIGxldmVyYWdlcyBhIG11Y2ggYnJvYWRlciBzb3VyY2Ugb2Ygc3VwZXJ2aXNpb24uIFdlIGRlbW9uc3RyYXRlIHRoYXQgdGhlIHNpbXBsZSBwcmUtdHJhaW5pbmcgdGFzayBvZiBwcmVkaWN0aW5nIHdoaWNoIGNhcHRpb24gZ29lcyB3aXRoIHdoaWNoIGltYWdlIGlzIGFuIGVmZmljaWVudCBhbmQgc2NhbGFibGUgd2F5IHRvIGxlYXJuIFNPVEEgaW1hZ2UgcmVwcmVzZW50YXRpb25zIGZyb20gc2NyYXRjaCBvbiBhIGRhdGFzZXQgb2YgNDAwIG1pbGxpb24gKGltYWdlLCB0ZXh0KSBwYWlycyBjb2xsZWN0ZWQgZnJvbSB0aGUgaW50ZXJuZXQuIEFmdGVyIHByZS10cmFpbmluZywgbmF0dXJhbCBsYW5ndWFnZSBpcyB1c2VkIHRvIHJlZmVyZW5jZSBsZWFybmVkIHZpc3VhbCBjb25jZXB0cyAob3IgZGVzY3JpYmUgbmV3IG9uZXMpIGVuYWJsaW5nIHplcm8tc2hvdCB0cmFuc2ZlciBvZiB0aGUgbW9kZWwgdG8gZG93bnN0cmVhbSB0YXNrcy4gV2Ugc3R1ZHkgdGhlIHBlcmZvcm1hbmNlIG9mIHRoaXMgYXBwcm9hY2ggYnkgYmVuY2htYXJraW5nIG9uIG92ZXIgMzAgZGlmZmVyZW50IGV4aXN0aW5nIGNvbXB1dGVyIHZpc2lvbiBkYXRhc2V0cywgc3Bhbm5pbmcgdGFza3Mgc3VjaCBhcyBPQ1IsIGFjdGlvbiByZWNvZ25pdGlvbiBpbiB2aWRlb3MsIGdlby1sb2NhbGl6YXRpb24sIGFuZCBtYW55IHR5cGVzIG9mIGZpbmUtZ3JhaW5lZCBvYmplY3QgY2xhc3NpZmljYXRpb24uIFRoZSBtb2RlbCB0cmFuc2ZlcnMgbm9uLXRyaXZpYWxseSB0byBtb3N0IHRhc2tzIGFuZCBpcyBvZnRlbiBjb21wZXRpdGl2ZSB3aXRoIGEgZnVsbHkgc3VwZXJ2aXNlZCBiYXNlbGluZSB3aXRob3V0IHRoZSBuZWVkIGZvciBhbnkgZGF0YXNldCBzcGVjaWZpYyB0cmFpbmluZy4gRm9yIGluc3RhbmNlLCB3ZSBtYXRjaCB0aGUgYWNjdXJhY3kgb2YgdGhlIG9yaWdpbmFsIFJlc05ldC01MCBvbiBJbWFnZU5ldCB6ZXJvLXNob3Qgd2l0aG91dCBuZWVkaW5nIHRvIHVzZSBhbnkgb2YgdGhlIDEuMjggbWlsbGlvbiB0cmFpbmluZyBleGFtcGxlcyBpdCB3YXMgdHJhaW5lZCBvbi4gV2UgcmVsZWFzZSBvdXIgY29kZSBhbmQgcHJlLXRyYWluZWQgbW9kZWwgd2VpZ2h0cyBhdCB0aGlzIGh0dHBzIFVSTC4iLCwsT3BlbiB3ZWlnaHRzICh1bnJlc3RyaWN0ZWQpLFVuaXRlZCBTdGF0ZXMgb2YgQW1lcmljYSwsLCwsLDIwMjYtMDUtMjUgMTI6MTI6NTArMDA6MDAsLCwsLCxJbmR1c3RyeSwsLCwsVW5yZWxlYXNlZCwiTUlUIGxpY2Vuc2UKaHR0cHM6Ly9naXRodWIuY29tL09wZW5BSS9DTElQIiwsLCxGUDE2LCwsLCwsLCxZZXMKVHJhbnNmb3JtZXItWEwgKyBBdXRvRHJvcG91dCAoV1QyKSxMYW5ndWFnZSwiTGFuZ3VhZ2UgbW9kZWxpbmcsVHJhbnNsYXRpb24iLCJHb29nbGUgQnJhaW4sQ2FybmVnaWUgTWVsbG9uIFVuaXZlcnNpdHkgKENNVSkiLCJIaWV1IFBoYW0sIFF1b2MgVi4gTGUiLDIwMjEtMDEtMDUsQXV0b0Ryb3BvdXQ6IExlYXJuaW5nIERyb3BvdXQgUGF0dGVybnMgdG8gUmVndWxhcml6ZSBEZWVwIE5ldHdvcmtzLGh0dHBzOi8vYXJ4aXYub3JnL2Ficy8yMTAxLjAxNzYxLDYzLjAsLCwzNTAwMDAwMC4wLCwsLCwsLCwsLCwiTmV1cmFsIG5ldHdvcmtzIGFyZSBvZnRlbiBvdmVyLXBhcmFtZXRlcml6ZWQgYW5kIGhlbmNlIGJlbmVmaXQgZnJvbSBhZ2dyZXNzaXZlIHJlZ3VsYXJpemF0aW9uLiBDb252ZW50aW9uYWwgcmVndWxhcml6YXRpb24gbWV0aG9kcywgc3VjaCBhcyBEcm9wb3V0IG9yIHdlaWdodCBkZWNheSwgZG8gbm90IGxldmVyYWdlIHRoZSBzdHJ1Y3R1cmVzIG9mIHRoZSBuZXR3b3JrJ3MgaW5wdXRzIGFuZCBoaWRkZW4gc3RhdGVzLiBBcyBhIHJlc3VsdCwgdGhlc2UgY29udmVudGlvbmFsIG1ldGhvZHMgYXJlIGxlc3MgZWZmZWN0aXZlIHRoYW4gbWV0aG9kcyB0aGF0IGxldmVyYWdlIHRoZSBzdHJ1Y3R1cmVzLCBzdWNoIGFzIFNwYXRpYWxEcm9wb3V0IGFuZCBEcm9wQmxvY2ssIHdoaWNoIHJhbmRvbWx5IGRyb3AgdGhlIHZhbHVlcyBhdCBjZXJ0YWluIGNvbnRpZ3VvdXMgYXJlYXMgaW4gdGhlIGhpZGRlbiBzdGF0ZXMgYW5kIHNldHRpbmcgdGhlbSB0byB6ZXJvLiBBbHRob3VnaCB0aGUgbG9jYXRpb25zIG9mIGRyb3BvdXQgYXJlYXMgcmFuZG9tLCB0aGUgcGF0dGVybnMgb2YgU3BhdGlhbERyb3BvdXQgYW5kIERyb3BCbG9jayBhcmUgbWFudWFsbHkgZGVzaWduZWQgYW5kIGZpeGVkLiBIZXJlIHdlIHByb3Bvc2UgdG8gbGVhcm4gdGhlIGRyb3BvdXQgcGF0dGVybnMuIEluIG91ciBtZXRob2QsIGEgY29udHJvbGxlciBsZWFybnMgdG8gZ2VuZXJhdGUgYSBkcm9wb3V0IHBhdHRlcm4gYXQgZXZlcnkgY2hhbm5lbCBhbmQgbGF5ZXIgb2YgYSB0YXJnZXQgbmV0d29yaywgc3VjaCBhcyBhIENvbnZOZXQgb3IgYSBUcmFuc2Zvcm1lci4gVGhlIHRhcmdldCBuZXR3b3JrIGlzIHRoZW4gdHJhaW5lZCB3aXRoIHRoZSBkcm9wb3V0IHBhdHRlcm4sIGFuZCBpdHMgcmVzdWx0aW5nIHZhbGlkYXRpb24gcGVyZm9ybWFuY2UgaXMgdXNlZCBhcyBhIHNpZ25hbCBmb3IgdGhlIGNvbnRyb2xsZXIgdG8gbGVhcm4gZnJvbS4gV2Ugc2hvdyB0aGF0IHRoaXMgbWV0aG9kIHdvcmtzIHdlbGwgZm9yIGJvdGggaW1hZ2UgcmVjb2duaXRpb24gb24gQ0lGQVItMTAgYW5kIEltYWdlTmV0LCBhcyB3ZWxsIGFzIGxhbmd1YWdlIG1vZGVsaW5nIG9uIFBlbm4gVHJlZWJhbmsgYW5kIFdpa2lUZXh0LTIuIFRoZSBsZWFybmVkIGRyb3BvdXQgcGF0dGVybnMgYWxzbyB0cmFuc2ZlcnMgdG8gZGlmZmVyZW50IHRhc2tzIGFuZCBkYXRhc2V0cywgc3VjaCBhcyBmcm9tIGxhbmd1YWdlIG1vZGVsIG9uIFBlbm4gVHJlZWJhbmsgdG8gRW5nbGlnaC1GcmVuY2ggdHJhbnNsYXRpb24gb24gV01UIDIwMTQuIE91ciBjb2RlIHdpbGwgYmUgYXZhaWxhYmxlLiIsLFRyYW5zZm9ybWVyLVhMICsgQXV0b0Ryb3BvdXQgKFdUMiksVW5yZWxlYXNlZCwiVW5pdGVkIFN0YXRlcyBvZiBBbWVyaWNhLFVuaXRlZCBTdGF0ZXMgb2YgQW1lcmljYSIsLCwsLCwyMDI2LTA1LTI1IDEyOjEyOjQ4KzAwOjAwLCwsLCwsIkluZHVzdHJ5LEFjYWRlbWlhIiwsLCwsVW5yZWxlYXNlZCw0MDQ6IGh0dHBzOi8vZ2l0aHViLmNvbS9nb29nbGUtcmVzZWFyY2gvZ29vZ2xlLXJlc2VhcmNoL3RyZWUvbWFzdGVyL2F1dG9fZHJvcG91dCAsLCwsLCwsLCwsLCxObwpUcmFuc2Zvcm1lci1YTCArIEF1dG9Ecm9wb3V0IChQVEIpLExhbmd1YWdlLExhbmd1YWdlIG1vZGVsaW5nLEdvb2dsZSBSZXNlYXJjaCwiSGlldSBQaGFtLCBRdW9jIFYuIExlIiwyMDIxLTAxLTA1LEF1dG9Ecm9wb3V0OiBMZWFybmluZyBEcm9wb3V0IFBhdHRlcm5zIHRvIFJlZ3VsYXJpemUgRGVlcCBOZXR3b3JrcyxodHRwczovL2FyeGl2Lm9yZy9hYnMvMjEwMS4wMTc2MSw2My4wLCwsMjQwMDAwMDAuMCwiIiJXZSB1c2UgdGhlIHNhbWUgbW9kZWwgc2l6ZSBhcyBzcGVjaWZpZWQgYnkgRGFpIGV0IGFsLiAoMjAxOSkuIiIiLDUuNzgyOTk0MTAzNDAzNTMwNGUrMTYsIiIiV2UgdHJhaW4gZXZlcnkgY29uZmlndXJhdGlvbiBmcm9tIHNjcmF0Y2ggZm9yIDE2MCwwMDAgc3RlcHMsIHVzaW5nCmEgYmF0Y2ggc2l6ZSBvZiAxNiBhbmQgYSBzZWdtZW50IGxlbmd0aCBvZiA3MCIiCgpUb3RhbCB0b2tlbnM6IDE2MDAwMCoxNio3MD0xNzkyMDAwMDAKCkVwb2NoczogMTc5MjAwMDAwLzkyOTAwMD0xOTIKClRyYWluaW5nIGZsb3A6IDYqMjQwMDAwMDAqMTc5MjAwMDAwPTIuNTgwNDhlKzE2CgpHUFUgaG91ciBlc3RpbWF0ZTogNDAqNjAqNCo0NTAwMDAwMDAwMDAwMCowLjM9MS4yOTZlKzE3CgpHZW9tZXRyaWMgbWVhbjogNTc4Mjk5NDEwMzQwMzUzMDQiLCwsMC42NiwsR29vZ2xlIFRQVSB2MiwsQ29uZmlkZW50LCJOZXVyYWwgbmV0d29ya3MgYXJlIG9mdGVuIG92ZXItcGFyYW1ldGVyaXplZCBhbmQgaGVuY2UgYmVuZWZpdCBmcm9tIGFnZ3Jlc3NpdmUgcmVndWxhcml6YXRpb24uIENvbnZlbnRpb25hbCByZWd1bGFyaXphdGlvbiBtZXRob2RzLCBzdWNoIGFzIERyb3BvdXQgb3Igd2VpZ2h0IGRlY2F5LCBkbyBub3QgbGV2ZXJhZ2UgdGhlIHN0cnVjdHVyZXMgb2YgdGhlIG5ldHdvcmsncyBpbnB1dHMgYW5kIGhpZGRlbiBzdGF0ZXMuIEFzIGEgcmVzdWx0LCB0aGVzZSBjb252ZW50aW9uYWwgbWV0aG9kcyBhcmUgbGVzcyBlZmZlY3RpdmUgdGhhbiBtZXRob2RzIHRoYXQgbGV2ZXJhZ2UgdGhlIHN0cnVjdHVyZXMsIHN1Y2ggYXMgU3BhdGlhbERyb3BvdXQgYW5kIERyb3BCbG9jaywgd2hpY2ggcmFuZG9tbHkgZHJvcCB0aGUgdmFsdWVzIGF0IGNlcnRhaW4gY29udGlndW91cyBhcmVhcyBpbiB0aGUgaGlkZGVuIHN0YXRlcyBhbmQgc2V0dGluZyB0aGVtIHRvIHplcm8uIEFsdGhvdWdoIHRoZSBsb2NhdGlvbnMgb2YgZHJvcG91dCBhcmVhcyByYW5kb20sIHRoZSBwYXR0ZXJucyBvZiBTcGF0aWFsRHJvcG91dCBhbmQgRHJvcEJsb2NrIGFyZSBtYW51YWxseSBkZXNpZ25lZCBhbmQgZml4ZWQuIEhlcmUgd2UgcHJvcG9zZSB0byBsZWFybiB0aGUgZHJvcG91dCBwYXR0ZXJucy4gSW4gb3VyIG1ldGhvZCwgYSBjb250cm9sbGVyIGxlYXJucyB0byBnZW5lcmF0ZSBhIGRyb3BvdXQgcGF0dGVybiBhdCBldmVyeSBjaGFubmVsIGFuZCBsYXllciBvZiBhIHRhcmdldCBuZXR3b3JrLCBzdWNoIGFzIGEgQ29udk5ldCBvciBhIFRyYW5zZm9ybWVyLiBUaGUgdGFyZ2V0IG5ldHdvcmsgaXMgdGhlbiB0cmFpbmVkIHdpdGggdGhlIGRyb3BvdXQgcGF0dGVybiwgYW5kIGl0cyByZXN1bHRpbmcgdmFsaWRhdGlvbiBwZXJmb3JtYW5jZSBpcyB1c2VkIGFzIGEgc2lnbmFsIGZvciB0aGUgY29udHJvbGxlciB0byBsZWFybiBmcm9tLiBXZSBzaG93IHRoYXQgdGhpcyBtZXRob2Qgd29ya3Mgd2VsbCBmb3IgYm90aCBpbWFnZSByZWNvZ25pdGlvbiBvbiBDSUZBUi0xMCBhbmQgSW1hZ2VOZXQsIGFzIHdlbGwgYXMgbGFuZ3VhZ2UgbW9kZWxpbmcgb24gUGVubiBUcmVlYmFuayBhbmQgV2lraVRleHQtMi4gVGhlIGxlYXJuZWQgZHJvcG91dCBwYXR0ZXJucyBhbHNvIHRyYW5zZmVycyB0byBkaWZmZXJlbnQgdGFza3MgYW5kIGRhdGFzZXRzLCBzdWNoIGFzIGZyb20gbGFuZ3VhZ2UgbW9kZWwgb24gUGVubiBUcmVlYmFuayB0byBFbmdsaWdoLUZyZW5jaCB0cmFuc2xhdGlvbiBvbiBXTVQgMjAxNC4gT3VyIGNvZGUgd2lsbCBiZSBhdmFpbGFibGUuIiwxOTIuMCxUcmFuc2Zvcm1lci1YTCArIEF1dG9Ecm9wb3V0IChQVEIpLFVucmVsZWFzZWQsVW5pdGVkIFN0YXRlcyBvZiBBbWVyaWNhLCwsLDQuMCwsMjAyNi0wNS0yNSAxMjoxMjo0NyswMDowMCwsLCwsLEluZHVzdHJ5LCwsLCxVbnJlbGVhc2VkLDQwNDogaHR0cHM6Ly9naXRodWIuY29tL2dvb2dsZS1yZXNlYXJjaC9nb29nbGUtcmVzZWFyY2gvdHJlZS9tYXN0ZXIvYXV0b19kcm9wb3V0ICwsLCwsLDIyNzMuODcwOTA1NjUyMzQyLCwsLCwsTm8KU3ViZm9ybWVyICgxMjJNKSxMYW5ndWFnZSxMYW5ndWFnZSBtb2RlbGluZywiTmF0aW9uYWwgSW5zdGl0dXRlIG9mIEFkdmFuY2VkIEluZHVzdHJpYWwgU2NpZW5jZSBhbmQgVGVjaG5vbG9neSAoQUlTVCksVW5pdmVyc2l0eSBvZiBUb2t5byIsIk1hY2hlbCBSZWlkLCBFZGlzb24gTWFycmVzZS1UYXlsb3IsIFl1dGFrYSBNYXRzdW8iLDIwMjEtMDEtMDEsU3ViZm9ybWVyOiBFeHBsb3JpbmcgV2VpZ2h0IFNoYXJpbmcgZm9yIFBhcmFtZXRlciBFZmZpY2llbmN5IGluIEdlbmVyYXRpdmUgVHJhbnNmb3JtZXJzLGh0dHBzOi8vYXJ4aXYub3JnL2Ficy8yMTAxLjAwMjM0LDYwLjAsLCwxMjIwMDAwMDAuMCwiMTIyTSAoVGFibGUgNSkKIiw1LjE0NTAzNDhlKzE4LDYgRkxPUC90b2tlbi9wYXJhbWV0ZXIgKiAxMjIwMDAwMDAgcGFyYW1ldGVycyAqIDggR1BVcyAqIDMwNzIgdG9rZW5zIHBlciBiYXRjaCBwZXIgR1BVICogMjg2MDAwIHN0ZXBzID0gNS4xNDUwMzQ4ZSsxOCBGTE9QLCwiIiJ3ZSB1c2UgOCBHUFVzIHdpdGggMzA3MiB0b2tlbnMgcGVyIEdQVSBhbmQgYW4gdXBkYXRlIGZyZXF1ZW5jeSBvZiAzIiIKIiJ3YXJtaW5nIHVwIHRoZSBsZWFybmluZyByYXRlIHRvIDEuMCBmb3IgMTZLIGl0ZXJhdGlvbnMsIGFuZCB0aGVuIGFubmVhbGluZyBmb3IgMjcwSyBpdGVyYXRpb25zIiIKCjgqMzA3MioyODYwMDAvMTAwMDAwMDAwID0gNzAuMjkgZXBvY2hzIiwsLE5WSURJQSBWMTAwLCxDb25maWRlbnQsIlRyYW5zZm9ybWVycyBoYXZlIHNob3duIGltcHJvdmVkIHBlcmZvcm1hbmNlIHdoZW4gY29tcGFyZWQgdG8gcHJldmlvdXMgYXJjaGl0ZWN0dXJlcyBmb3Igc2VxdWVuY2UgcHJvY2Vzc2luZyBzdWNoIGFzIFJOTnMuIERlc3BpdGUgdGhlaXIgc2l6ZWFibGUgcGVyZm9ybWFuY2UgZ2FpbnMsIGFzIHJlY2VudGx5IHN1Z2dlc3RlZCwgdGhlIG1vZGVsIGlzIGNvbXB1dGF0aW9uYWxseSBleHBlbnNpdmUgdG8gdHJhaW4gYW5kIHdpdGggYSBoaWdoIHBhcmFtZXRlciBidWRnZXQuIEluIGxpZ2h0IG9mIHRoaXMsIHdlIGV4cGxvcmUgcGFyYW1ldGVyLXNoYXJpbmcgbWV0aG9kcyBpbiBUcmFuc2Zvcm1lcnMgd2l0aCBhIHNwZWNpZmljIGZvY3VzIG9uIGdlbmVyYXRpdmUgbW9kZWxzLiBXZSBwZXJmb3JtIGFuIGFuYWx5c2lzIG9mIGRpZmZlcmVudCBwYXJhbWV0ZXIgc2hhcmluZy9yZWR1Y3Rpb24gbWV0aG9kcyBhbmQgZGV2ZWxvcCB0aGUgU3ViZm9ybWVyLiBPdXIgbW9kZWwgY29tYmluZXMgc2FuZHdpY2gtc3R5bGUgcGFyYW1ldGVyIHNoYXJpbmcsIHdoaWNoIG92ZXJjb21lcyBuYWl2ZSBjcm9zcy1sYXllciBwYXJhbWV0ZXIgc2hhcmluZyBpbiBnZW5lcmF0aXZlIG1vZGVscywgYW5kIHNlbGYtYXR0ZW50aXZlIGVtYmVkZGluZyBmYWN0b3JpemF0aW9uIChTQUZFKS4gRXhwZXJpbWVudHMgb24gbWFjaGluZSB0cmFuc2xhdGlvbiwgYWJzdHJhY3RpdmUgc3VtbWFyaXphdGlvbiBhbmQgbGFuZ3VhZ2UgbW9kZWxpbmcgc2hvdyB0aGF0IHRoZSBTdWJmb3JtZXIgY2FuIG91dHBlcmZvcm0gdGhlIFRyYW5zZm9ybWVyIGV2ZW4gd2hlbiB1c2luZyBzaWduaWZpY2FudGx5IGZld2VyIHBhcmFtZXRlcnMuIiw3MC4yOSxTdWJmb3JtZXIgKDEyMk0pLFVucmVsZWFzZWQsIkphcGFuLEphcGFuIiwsLCw4LjAsLDIwMjYtMDUtMjUgMTI6MTI6NDgrMDA6MDAsLCwsMjQ1NzYuMCw4KjMwNzIsIkFjYWRlbWlhLEFjYWRlbWlhIiwsLCwsVW5yZWxlYXNlZCwiY29kZSwgYnV0IG5vdCBmb3IgbGFuZ3VhZ2UgbW9kZWxpbmc6IGh0dHBzOi8vZ2l0aHViLmNvbS9tYWNoZWxyZWlkL3N1YmZvcm1lci9ibG9iL21hc3Rlci9SRUFETUUubWQgIiwsLCwsLDQ4NzMuMDE0NTY4NjYyMTgyLE9wZXJhdGlvbiBjb3VudGluZywsLCwsTm8KU3ViZm9ybWVyICg4M00pLExhbmd1YWdlLCJMYW5ndWFnZSBtb2RlbGluZy9nZW5lcmF0aW9uLFRyYW5zbGF0aW9uIiwiVW5pdmVyc2l0eSBvZiBUb2t5byxOYXRpb25hbCBJbnN0aXR1dGUgb2YgQWR2YW5jZWQgSW5kdXN0cmlhbCBTY2llbmNlIGFuZCBUZWNobm9sb2d5IChBSVNUKSIsIk1hY2hlbCBSZWlkLCBFZGlzb24gTWFycmVzZS1UYXlsb3IsIFl1dGFrYSBNYXRzdW8iLDIwMjEtMDEtMDEsU3ViZm9ybWVyOiBFeHBsb3JpbmcgV2VpZ2h0IFNoYXJpbmcgZm9yIFBhcmFtZXRlciBFZmZpY2llbmN5IGluIEdlbmVyYXRpdmUgVHJhbnNmb3JtZXJzLGh0dHBzOi8vYXJ4aXYub3JnL2Ficy8yMTAxLjAwMjM0LDYwLjAsLCw4MzAwMDAwMC4wLCwzLjVlKzE4LCIiIldhcm1pbmcgdXAgdGhlIGxlYXJuLQppbmcgcmF0ZSB0byAxLjAgZm9yIDE2SyBpdGVyYXRpb25zLCBhbmQgdGhlbiBhbi0KbmVhbGluZyBmb3IgMjcwSyBpdGVyYXRpb25zIHVzaW5nIGEgY29zaW5lIGFubmVhbC0KaW5nIHNjaGVkdWxlIiIKIiJXaGVuIHRyYWluaW5nIG91ciBsYW4tCmd1YWdlIG1vZGVscywgd2UgdXNlIDggR1BVcyB3aXRoIDMwNzIgdG9rZW5zCnBlciBHUFUgYW5kIGFuIHVwZGF0ZSBmcmVxdWVuY3kgb2YgMyIiCgoyODZrIGl0ZXJhdGlvbnMgCkVmZmVjdGl2ZSBiYXRjaCBzaXplOiA4KjMwNzI9MjQ1NzYKVG90YWwgdHJhaW5pbmcgdG9rZW5zOiAyODYwMDAqMjQ1NzY9NzAyODczNjAwMAoKVHJhaW5pbmcgRkxPUDoKNio3MDI4NzM2MDAwKjgzMDAwMDAwPTMuNTAwMzEwNWUrMTgiLCwsLCxOVklESUEgVjEwMCwsTGlrZWx5LCJUcmFuc2Zvcm1lcnMgaGF2ZSBzaG93biBpbXByb3ZlZCBwZXJmb3JtYW5jZSB3aGVuIGNvbXBhcmVkIHRvIHByZXZpb3VzIGFyY2hpdGVjdHVyZXMgZm9yIHNlcXVlbmNlIHByb2Nlc3Npbmcgc3VjaCBhcyBSTk5zLiBEZXNwaXRlIHRoZWlyIHNpemVhYmxlIHBlcmZvcm1hbmNlIGdhaW5zLCBhcyByZWNlbnRseSBzdWdnZXN0ZWQsIHRoZSBtb2RlbCBpcyBjb21wdXRhdGlvbmFsbHkgZXhwZW5zaXZlIHRvIHRyYWluIGFuZCB3aXRoIGEgaGlnaCBwYXJhbWV0ZXIgYnVkZ2V0LiBJbiBsaWdodCBvZiB0aGlzLCB3ZSBleHBsb3JlIHBhcmFtZXRlci1zaGFyaW5nIG1ldGhvZHMgaW4gVHJhbnNmb3JtZXJzIHdpdGggYSBzcGVjaWZpYyBmb2N1cyBvbiBnZW5lcmF0aXZlIG1vZGVscy4gV2UgcGVyZm9ybSBhbiBhbmFseXNpcyBvZiBkaWZmZXJlbnQgcGFyYW1ldGVyIHNoYXJpbmcvcmVkdWN0aW9uIG1ldGhvZHMgYW5kIGRldmVsb3AgdGhlIFN1YmZvcm1lci4gT3VyIG1vZGVsIGNvbWJpbmVzIHNhbmR3aWNoLXN0eWxlIHBhcmFtZXRlciBzaGFyaW5nLCB3aGljaCBvdmVyY29tZXMgbmFpdmUgY3Jvc3MtbGF5ZXIgcGFyYW1ldGVyIHNoYXJpbmcgaW4gZ2VuZXJhdGl2ZSBtb2RlbHMsIGFuZCBzZWxmLWF0dGVudGl2ZSBlbWJlZGRpbmcgZmFjdG9yaXphdGlvbiAoU0FGRSkuIEV4cGVyaW1lbnRzIG9uIG1hY2hpbmUgdHJhbnNsYXRpb24sIGFic3RyYWN0aXZlIHN1bW1hcml6YXRpb24gYW5kIGxhbmd1YWdlIG1vZGVsaW5nIHNob3cgdGhhdCB0aGUgU3ViZm9ybWVyIGNhbiBvdXRwZXJmb3JtIHRoZSBUcmFuc2Zvcm1lciBldmVuIHdoZW4gdXNpbmcgc2lnbmlmaWNhbnRseSBmZXdlciBwYXJhbWV0ZXJzLiIsNzAuMjksU3ViZm9ybWVyICg4M00pLFVucmVsZWFzZWQsIkphcGFuLEphcGFuIiwsLCw4LjAsLDIwMjYtMDUtMjUgMTI6MTI6NDcrMDA6MDAsLCwsLCwiQWNhZGVtaWEsQWNhZGVtaWEiLCwsLCxVbnJlbGVhc2VkLCJjb2RlLCBidXQgbm90IGZvciBsYW5ndWFnZSBtb2RlbGluZzogaHR0cHM6Ly9naXRodWIuY29tL21hY2hlbHJlaWQvc3ViZm9ybWVyL2Jsb2IvbWFzdGVyL1JFQURNRS5tZCIsLCwsLCw0ODczLjAxNDU2ODY2MjE4MixPcGVyYXRpb24gY291bnRpbmcsLCwsLE5vClN1YmZvcm1lciAoOTZNKSxMYW5ndWFnZSwiTGFuZ3VhZ2UgbW9kZWxpbmcsVGV4dCBzdW1tYXJpemF0aW9uLFRyYW5zbGF0aW9uIiwiVW5pdmVyc2l0eSBvZiBUb2t5byxOYXRpb25hbCBJbnN0aXR1dGUgb2YgQWR2YW5jZWQgSW5kdXN0cmlhbCBTY2llbmNlIGFuZCBUZWNobm9sb2d5IChBSVNUKSIsIk1hY2hlbCBSZWlkLCBFZGlzb24gTWFycmVzZS1UYXlsb3IsIFl1dGFrYSBNYXRzdW8iLDIwMjEtMDEtMDEsU3ViZm9ybWVyOiBFeHBsb3JpbmcgV2VpZ2h0IFNoYXJpbmcgZm9yIFBhcmFtZXRlciBFZmZpY2llbmN5IGluIEdlbmVyYXRpdmUgVHJhbnNmb3JtZXJzLGh0dHBzOi8vYXJ4aXYub3JnL2Ficy8yMTAxLjAwMjM0LDYwLjAsLCw5NjAwMDAwMC4wLCw0LjA1ZSsxOCwiIiJXYXJtaW5nIHVwIHRoZSBsZWFybi0KaW5nIHJhdGUgdG8gMS4wIGZvciAxNksgaXRlcmF0aW9ucywgYW5kIHRoZW4gYW4tCm5lYWxpbmcgZm9yIDI3MEsgaXRlcmF0aW9ucyB1c2luZyBhIGNvc2luZSBhbm5lYWwtCmluZyBzY2hlZHVsZSIiCiIiV2hlbiB0cmFpbmluZyBvdXIgbGFuLQpndWFnZSBtb2RlbHMsIHdlIHVzZSA4IEdQVXMgd2l0aCAzMDcyIHRva2VucwpwZXIgR1BVIGFuZCBhbiB1cGRhdGUgZnJlcXVlbmN5IG9mIDMiIgoKMjg2ayBpdGVyYXRpb25zIApFZmZlY3RpdmUgYmF0Y2ggc2l6ZTogOCozMDcyPTI0NTc2ClRvdGFsIHRyYWluaW5nIHRva2VuczogMjg2MDAwKjI0NTc2PTcwMjg3MzYwMDAKClRyYWluaW5nIEZMT1A6CjYqNzAyODczNjAwMCo5NjAwMDAwMD00LjA0ODU1MTllKzE4IiwsLCwsTlZJRElBIFYxMDAsLExpa2VseSwiVHJhbnNmb3JtZXJzIGhhdmUgc2hvd24gaW1wcm92ZWQgcGVyZm9ybWFuY2Ugd2hlbiBjb21wYXJlZCB0byBwcmV2aW91cyBhcmNoaXRlY3R1cmVzIGZvciBzZXF1ZW5jZSBwcm9jZXNzaW5nIHN1Y2ggYXMgUk5Ocy4gRGVzcGl0ZSB0aGVpciBzaXplYWJsZSBwZXJmb3JtYW5jZSBnYWlucywgYXMgcmVjZW50bHkgc3VnZ2VzdGVkLCB0aGUgbW9kZWwgaXMgY29tcHV0YXRpb25hbGx5IGV4cGVuc2l2ZSB0byB0cmFpbiBhbmQgd2l0aCBhIGhpZ2ggcGFyYW1ldGVyIGJ1ZGdldC4gSW4gbGlnaHQgb2YgdGhpcywgd2UgZXhwbG9yZSBwYXJhbWV0ZXItc2hhcmluZyBtZXRob2RzIGluIFRyYW5zZm9ybWVycyB3aXRoIGEgc3BlY2lmaWMgZm9jdXMgb24gZ2VuZXJhdGl2ZSBtb2RlbHMuIFdlIHBlcmZvcm0gYW4gYW5hbHlzaXMgb2YgZGlmZmVyZW50IHBhcmFtZXRlciBzaGFyaW5nL3JlZHVjdGlvbiBtZXRob2RzIGFuZCBkZXZlbG9wIHRoZSBTdWJmb3JtZXIuIE91ciBtb2RlbCBjb21iaW5lcyBzYW5kd2ljaC1zdHlsZSBwYXJhbWV0ZXIgc2hhcmluZywgd2hpY2ggb3ZlcmNvbWVzIG5haXZlIGNyb3NzLWxheWVyIHBhcmFtZXRlciBzaGFyaW5nIGluIGdlbmVyYXRpdmUgbW9kZWxzLCBhbmQgc2VsZi1hdHRlbnRpdmUgZW1iZWRkaW5nIGZhY3Rvcml6YXRpb24gKFNBRkUpLiBFeHBlcmltZW50cyBvbiBtYWNoaW5lIHRyYW5zbGF0aW9uLCBhYnN0cmFjdGl2ZSBzdW1tYXJpemF0aW9uIGFuZCBsYW5ndWFnZSBtb2RlbGluZyBzaG93IHRoYXQgdGhlIFN1YmZvcm1lciBjYW4gb3V0cGVyZm9ybSB0aGUgVHJhbnNmb3JtZXIgZXZlbiB3aGVuIHVzaW5nIHNpZ25pZmljYW50bHkgZmV3ZXIgcGFyYW1ldGVycy4iLDcwLjI5LFN1YmZvcm1lciAoOTZNKSxVbnJlbGVhc2VkLCJKYXBhbixKYXBhbiIsLCwsOC4wLCwyMDI2LTA1LTI1IDEyOjEyOjQ3KzAwOjAwLCwsLCwsIkFjYWRlbWlhLEFjYWRlbWlhIiwsLCwsVW5yZWxlYXNlZCwiY29kZSwgYnV0IG5vdCBmb3IgbGFuZ3VhZ2UgbW9kZWxpbmc6IGh0dHBzOi8vZ2l0aHViLmNvbS9tYWNoZWxyZWlkL3N1YmZvcm1lci9ibG9iL21hc3Rlci9SRUFETUUubWQgIiwsLCwsLDQ4NzMuMDE0NTY4NjYyMTgyLE9wZXJhdGlvbiBjb3VudGluZywsLCwsTm8KQXJhR1BUMi1NZWdhLExhbmd1YWdlLCJMYW5ndWFnZSBtb2RlbGluZy9nZW5lcmF0aW9uLFF1ZXN0aW9uIGFuc3dlcmluZyIsQW1lcmljYW4gVW5pdmVyc2l0eSBvZiBCZWlydXQsIldpc3NhbSBBbnRvdW4sIEZhZHkgQmFseSwgSGF6ZW0gSGFqaiIsMjAyMC0xMi0zMSxBcmFHUFQyOiBQcmUtVHJhaW5lZCBUcmFuc2Zvcm1lciBmb3IgQXJhYmljIExhbmd1YWdlIEdlbmVyYXRpb24saHR0cHM6Ly9hcnhpdi5vcmcvYWJzLzIwMTIuMTU1MjAsMTQ1LjAsLCwxNTAwMDAwMDAwLjAsInNvdXJjZTogaHR0cHM6Ly9sYWlyLmxpZ2h0b24uYWkvYWtyb25vbWljb24vCgphcmNoaXZlZDogaHR0cHM6Ly9naXRodWIuY29tL2xpZ2h0b25haS9ha3Jvbm9taWNvbi90cmVlL21haW4vYWtyb2RiIiwyZSsyMSwic291cmNlOiBodHRwczovL2dpdGh1Yi5jb20vbGlnaHRvbmFpL2Frcm9ub21pY29uL2Jsb2IvMTBhZGFjYTljNzRhZmE3ZDExZjE5Njk0N2U0MTBkMjQ4ZjI1YWJlOS9ha3JvZGIvQW1lcmljYW4lMjBVbml2ZXJzaXR5JTIwb2YlMjBCZWlydXQvQXJhR1BUMi1NZWdhLmpzb24KCkFrcm9ub21pY29uIHVzZXMgdW5pdHMgb2YgcGV0YWZsb3Avcy1kYXlzLiAyMCBwZXRhZmxvcC9zLWRheXMgfj0gMmUyMSBGTE9QLgoKT3VyIG93biB2YWxpZGF0aW9uIG9mIHRoaXMgZXN0aW1hdGUgaXMgYmVsb3cuCgpGb3IgdGhlIE1lZ2EgbW9kZWw6IDkgZGF5cyBvbiBhIFRQVXYzLTEyOCwgYmZsb2F0MTYgcHJlY2lzaW9uICAoZnJvbSBhdXRob3IgY29tbXVuaWNhdGlvbikKCkEgVFBVdjMtMTI4IGhhcyAxMjggY29yZXMgKHlvdSBjYW4gaW5mZXIgdGhpcyBmcm9tIGZvb3Rub3RlIDkgb24gcC40IG9mIHRoZSBwYXBlciAtIDEyOCAqIDE2R0IgPSAyVEIpLiBUUFV2MyBoYXMgMiBjb3JlcyBwZXIgY2hpcC4gU28gNjQgY2hpcHMuCgpUUFV2MyBGTE9QL3M6IDEuMjNFKzE0CgpVdGlsaXphdGlvbjogdXNlIGRlZmF1bHQgdmFsdWUgb2YgMzAlIGZvciBMYW5ndWFnZSBkb21haW4gKGh0dHBzOi8vZXBvY2guYWkvYmxvZy9lc3RpbWF0aW5nLXRyYWluaW5nLWNvbXB1dGUpCgo2NCBjaGlwcyAqIDMwJSAqIDEuMjNFKzE0IEZMT1AvcyAqIDkgZGF5cyAqIDI0aC9kYXkgKiAzNjAwcy9oCn49IDJlMjEgRkxPUAoKbnVtIG9mIGV4YW1wbGVzIChzZXEgbGVuID0gMTAyNCk6IDkuN00KYmF0Y2ggc2l6ZTogMjU2Cm51bWJlciBvZiBzdGVwczogODAwawoKNiBGTE9QIC8gdG9rZW4gLyBwYXJhbWV0ZXIgKiAxLjQ2ICogMTBeOSBwYXJhbWV0ZXJzICogODAwMDAwIHN0ZXBzICogMjU2IHNlcXVlbmNlcyBwZXIgc3RlcCAqIDEwMjQgdG9rZW5zIHBlciBzdGVwID0gMS44MzcxMDUyZSsyMSBGTE9QCiIsLCIiIlRoZSB0b3RhbCBkYXRhc2V0IHNpemUgaXMgNzdHQiB3aXRoIDguOEIgd29yZHMgW3dvcmQgY291bnQgd2FzIGRvbmUgYWZ0ZXIgcHJlcHJvY2Vzc2luZywgd2hlcmUgYSB3aGl0ZQpzcGFjZSBpcyBpbnNlcnRlZCBiZWZvcmUgYW5kIGFmdGVyIHB1bmN0dWF0aW9ucywgYnJhY2tldHMsIG51bWJlcnMuLi4gd2hpY2ggaW5jcmVhc2VkIHRoZSB0b3RhbCB3b3JkIGNvdW50XSIiCgpudW0gb2YgZXhhbXBsZXMgKHNlcSBsZW4gPSAxMDI0KTogOS43TQpiYXRjaCBzaXplOiAyNTYKbnVtYmVyIG9mIHN0ZXBzOiA4MDBrCgo5LjcqMTBeNiBleGFtcGxlcyAqIDEwMjQgdG9rZW5zIHBlciBzZXF1ZW5jZSA9IDk5MzI4MDAwMDAgdG9rZW5zIiwyMTYuMCwiaHR0cHM6Ly9naXRodWIuY29tL2F1Yi1taW5kL2FyYWJlcnQ/dGFiPXJlYWRtZS1vdi1maWxlI0FyYUdQVDIKCjkgZGF5cyA9IDIxNiBob3VycyIsR29vZ2xlIFRQVSB2MyxTZWxmLXN1cGVydmlzZWQgbGVhcm5pbmcsQ29uZmlkZW50LCJSZWNlbnRseSwgcHJlLXRyYWluZWQgdHJhbnNmb3JtZXItYmFzZWQgYXJjaGl0ZWN0dXJlcyBoYXZlIHByb3ZlbiB0byBiZSB2ZXJ5IGVmZmljaWVudCBhdCBsYW5ndWFnZSBtb2RlbGluZyBhbmQgdW5kZXJzdGFuZGluZywgZ2l2ZW4gdGhhdCB0aGV5IGFyZSB0cmFpbmVkIG9uIGEgbGFyZ2UgZW5vdWdoIGNvcnB1cy4gQXBwbGljYXRpb25zIGluIGxhbmd1YWdlIGdlbmVyYXRpb24gZm9yIEFyYWJpYyBhcmUgc3RpbGwgbGFnZ2luZyBpbiBjb21wYXJpc29uIHRvIG90aGVyIE5MUCBhZHZhbmNlcyBwcmltYXJpbHkgZHVlIHRvIHRoZSBsYWNrIG9mIGFkdmFuY2VkIEFyYWJpYyBsYW5ndWFnZSBnZW5lcmF0aW9uIG1vZGVscy4gSW4gdGhpcyBwYXBlciwgd2UgZGV2ZWxvcCB0aGUgZmlyc3QgYWR2YW5jZWQgQXJhYmljIGxhbmd1YWdlIGdlbmVyYXRpb24gbW9kZWwsIEFyYUdQVDIsIHRyYWluZWQgZnJvbSBzY3JhdGNoIG9uIGEgbGFyZ2UgQXJhYmljIGNvcnB1cyBvZiBpbnRlcm5ldCB0ZXh0IGFuZCBuZXdzIGFydGljbGVzLiBPdXIgbGFyZ2VzdCBtb2RlbCwgQXJhR1BUMi1tZWdhLCBoYXMgMS40NiBiaWxsaW9uIHBhcmFtZXRlcnMsIHdoaWNoIG1ha2VzIGl0IHRoZSBsYXJnZXN0IEFyYWJpYyBsYW5ndWFnZSBtb2RlbCBhdmFpbGFibGUuIFRoZSBNZWdhIG1vZGVsIHdhcyBldmFsdWF0ZWQgYW5kIHNob3dlZCBzdWNjZXNzIG9uIGRpZmZlcmVudCB0YXNrcyBpbmNsdWRpbmcgc3ludGhldGljIG5ld3MgZ2VuZXJhdGlvbiwgYW5kIHplcm8tc2hvdCBxdWVzdGlvbiBhbnN3ZXJpbmcuIEZvciB0ZXh0IGdlbmVyYXRpb24sIG91ciBiZXN0IG1vZGVsIGFjaGlldmVzIGEgcGVycGxleGl0eSBvZiAyOS44IG9uIGhlbGQtb3V0IFdpa2lwZWRpYSBhcnRpY2xlcy4gQSBzdHVkeSBjb25kdWN0ZWQgd2l0aCBodW1hbiBldmFsdWF0b3JzIHNob3dlZCB0aGUgc2lnbmlmaWNhbnQgc3VjY2VzcyBvZiBBcmFHUFQyLW1lZ2EgaW4gZ2VuZXJhdGluZyBuZXdzIGFydGljbGVzIHRoYXQgYXJlIGRpZmZpY3VsdCB0byBkaXN0aW5ndWlzaCBmcm9tIGFydGljbGVzIHdyaXR0ZW4gYnkgaHVtYW5zLiBXZSB0aHVzIGRldmVsb3AgYW5kIHJlbGVhc2UgYW4gYXV0b21hdGljIGRpc2NyaW1pbmF0b3IgbW9kZWwgd2l0aCBhIDk4JSBwZXJjZW50IGFjY3VyYWN5IGluIGRldGVjdGluZyBtb2RlbC1nZW5lcmF0ZWQgdGV4dC4gVGhlIG1vZGVscyBhcmUgYWxzbyBwdWJsaWNseSBhdmFpbGFibGUsIGhvcGluZyB0byBlbmNvdXJhZ2UgbmV3IHJlc2VhcmNoIGRpcmVjdGlvbnMgYW5kIGFwcGxpY2F0aW9ucyBmb3IgQXJhYmljIE5MUC4iLDIwLjAsLE9wZW4gd2VpZ2h0cyAodW5yZXN0cmljdGVkKSxMZWJhbm9uLCwsLDEyOC4wLCwyMDI2LTA1LTI1IDEyOjEyOjQ4KzAwOjAwLCwsLCwsQWNhZGVtaWEsLCwsLE9wZW4gc291cmNlLCJhcGFjaGUtbGlrZSBsaWNlbnNlOgpodHRwczovL2dpdGh1Yi5jb20vYXViLW1pbmQvYXJhYmVydC9ibG9iL21hc3Rlci9hcmFncHQyL0xJQ0VOU0UKCmh0dHBzOi8vaHVnZ2luZ2ZhY2UuY28vYXVibWluZGxhYi9hcmFncHQyLW1lZ2EiLCwsLEJGMTYsLDExNjk1NC45NTQxMzIxODgxNywiVGhpcmQtcGFydHkgZXN0aW1hdGlvbixIYXJkd2FyZSxPcGVyYXRpb24gY291bnRpbmciLGF1Ym1pbmRsYWIsLCwsWWVzClNob3J0Zm9ybWVyLExhbmd1YWdlLExhbmd1YWdlIG1vZGVsaW5nLCJVbml2ZXJzaXR5IG9mIFdhc2hpbmd0b24sRmFjZWJvb2sgQUkgUmVzZWFyY2gsQWxsZW4gSW5zdGl0dXRlIGZvciBBSSIsIk9maXIgUHJlc3MsIE5vYWggQS4gU21pdGgsIE1pa2UgTGV3aXMiLDIwMjAtMTItMzEsU2hvcnRmb3JtZXI6IEJldHRlciBMYW5ndWFnZSBNb2RlbGluZyB1c2luZyBTaG9ydGVyIElucHV0cyxodHRwczovL2FyeGl2Lm9yZy9hYnMvMjAxMi4xNTgzMiwxMDAuMCwsLDI0NzAwMDAwMC4wLDI0N00gKFRhYmxlIDUpLDMuMDRlKzE4LCI2IEZMT1AgLyBwYXJhbWV0ZXIgLyB0b2tlbiAqIDI0NzAwMDAwMCBwYXJhbWV0ZXJzICogMTAzMDAwMDAwIHRva2VucyAqIDIwNSBlcG9jaHMgPSAzLjEyOTI0M2UrMTkgRkxPUCAKCl9fX19fX19fCmVhcmxpZXIgaGVyZSB3YXMgYSBtaXN0YWtlICgxIE9PTSkgZnJvbSB3aGVuIHRoZSBjYWxjdWxhdGlvbiBmb3IgdGhlIEFsZ29yaXRobWljIHByb2dyZXNzIHBhcGVyIHdhcyBkb25lCnByZXZpb3VzIGVzdGltYXRpb246IDMuMDRlKzE4IEZMT1AiLDEwMzAwMDAwMCwsLCwsLENvbmZpZGVudCwiSW5jcmVhc2luZyB0aGUgaW5wdXQgbGVuZ3RoIGhhcyBiZWVuIGEgZHJpdmVyIG9mIHByb2dyZXNzIGluIGxhbmd1YWdlIG1vZGVsaW5nIHdpdGggdHJhbnNmb3JtZXJzLiBXZSBpZGVudGlmeSBjb25kaXRpb25zIHdoZXJlIHNob3J0ZXIgaW5wdXRzIGFyZSBub3QgaGFybWZ1bCwgYW5kIGFjaGlldmUgcGVycGxleGl0eSBhbmQgZWZmaWNpZW5jeSBpbXByb3ZlbWVudHMgdGhyb3VnaCB0d28gbmV3IG1ldGhvZHMgdGhhdCBkZWNyZWFzZSBpbnB1dCBsZW5ndGguIEZpcnN0LCB3ZSBzaG93IHRoYXQgaW5pdGlhbGx5IHRyYWluaW5nIGEgbW9kZWwgb24gc2hvcnQgc3Vic2VxdWVuY2VzIGJlZm9yZSBtb3Zpbmcgb24gdG8gbG9uZ2VyIG9uZXMgYm90aCByZWR1Y2VzIG92ZXJhbGwgdHJhaW5pbmcgdGltZSBhbmQsIHN1cnByaXNpbmdseSwgc3Vic3RhbnRpYWxseSBpbXByb3ZlcyBwZXJwbGV4aXR5LiBTZWNvbmQsIHdlIHNob3cgaG93IHRvIGltcHJvdmUgdGhlIGVmZmljaWVuY3kgb2YgcmVjdXJyZW5jZSBtZXRob2RzIGluIHRyYW5zZm9ybWVycywgd2hpY2ggbGV0IG1vZGVscyBjb25kaXRpb24gb24gcHJldmlvdXNseSBwcm9jZXNzZWQgdG9rZW5zIHdoZW4gZ2VuZXJhdGluZyBzZXF1ZW5jZXMgdGhhdCBleGNlZWQgdGhlIG1heGltYWwgbGVuZ3RoIHRoZSB0cmFuc2Zvcm1lciBjYW4gaGFuZGxlIGF0IG9uY2UuIEV4aXN0aW5nIG1ldGhvZHMgcmVxdWlyZSBjb21wdXRhdGlvbmFsbHkgZXhwZW5zaXZlIHJlbGF0aXZlIHBvc2l0aW9uIGVtYmVkZGluZ3M7IHdlIGludHJvZHVjZSBhIHNpbXBsZSBhbHRlcm5hdGl2ZSBvZiBhZGRpbmcgYWJzb2x1dGUgcG9zaXRpb24gZW1iZWRkaW5ncyB0byBxdWVyaWVzIGFuZCBrZXlzIGluc3RlYWQgb2YgdG8gd29yZCBlbWJlZGRpbmdzLCB3aGljaCBlZmZpY2llbnRseSBwcm9kdWNlcyBzdXBlcmlvciByZXN1bHRzLiBXZSBzaG93IHRoYXQgdGhlc2UgcmVjdXJyZW50IG1vZGVscyBhbHNvIGJlbmVmaXQgZnJvbSBzaG9ydCBpbnB1dCBsZW5ndGhzLiBDb21iaW5pbmcgdGhlc2UgdGVjaG5pcXVlcyBzcGVlZHMgdXAgdHJhaW5pbmcgYnkgYSBmYWN0b3Igb2YgMS42NSwgcmVkdWNlcyBtZW1vcnkgdXNhZ2UsIGFuZCBzdWJzdGFudGlhbGx5IGltcHJvdmVzIHBlcnBsZXhpdHkgb24gV2lraVRleHQtMTAzLCB3aXRob3V0IGFkZGluZyBhbnkgcGFyYW1ldGVycy4iLDIwNS4wLFNob3J0Zm9ybWVyLFVucmVsZWFzZWQsIlVuaXRlZCBTdGF0ZXMgb2YgQW1lcmljYSxVbml0ZWQgU3RhdGVzIG9mIEFtZXJpY2EsRnJhbmNlLFVuaXRlZCBTdGF0ZXMgb2YgQW1lcmljYSIsLCwsLCwyMDI2LTA1LTI1IDEyOjEyOjUwKzAwOjAwLCwsLCwsIkFjYWRlbWlhLEluZHVzdHJ5LFJlc2VhcmNoIGNvbGxlY3RpdmUiLCwsLCxPcGVuIHNvdXJjZSwiY29kZSwgTUlUOiBodHRwczovL2dpdGh1Yi5jb20vb2ZpcnByZXNzL3Nob3J0Zm9ybWVyIAp0cmFpbjogaHR0cHM6Ly9naXRodWIuY29tL29maXJwcmVzcy9zaG9ydGZvcm1lci9ibG9iL21hc3Rlci9mYWlyc2VxX2NsaS90cmFpbi5weSAiLCwsLCwsLE9wZXJhdGlvbiBjb3VudGluZywsLCwsTm8KRVJOSUUtRG9jICgyNDdNKSxMYW5ndWFnZSwiTGFuZ3VhZ2UgbW9kZWxpbmcsTGFuZ3VhZ2UgbW9kZWxpbmcvZ2VuZXJhdGlvbiIsQmFpZHUsIlNpeXUgRGluZywgSnVueXVhbiBTaGFuZywgU2h1b2h1YW4gV2FuZywgWXUgU3VuLCBIYW8gVGlhbiwgSHVhIFd1LCBIYWlmZW5nIFdhbmciLDIwMjAtMTItMzEsRVJOSUUtRG9jOiBBIFJldHJvc3BlY3RpdmUgTG9uZy1Eb2N1bWVudCBNb2RlbGluZyBUcmFuc2Zvcm1lcixodHRwczovL2FyeGl2Lm9yZy9hYnMvMjAxMi4xNTY4OCw2NC4wLFNPVEEgaW1wcm92ZW1lbnQsIiIiRVJOSUUtRE9DIGltcHJvdmVkIHRoZSBzdGF0ZS1vZi10aGUtYXJ0IGxhbmd1YWdlIG1vZGVsaW5nIHJlc3VsdCBvZiBwZXJwbGV4aXR5IHRvIDE2Ljggb24gV2lraVRleHQxMDMiIiIsMjQ3MDAwMDAwLjAwMDAwMDAzLCwzLjAzMDI3OThlKzE5LDYgRkxPUCAvIHBhcmFtZXRlciAvIHRva2VuICogMjQ3MDAwMDAwIHBhcmFtZXRlcnMgKiA0MTYwMDAgc3RlcHMgKiAxMjggc2VxdWVuY2VzIHBlciBiYXRjaCAqIDM4NCB0b2tlbnMgcGVyIHNlcXVlbmNlID0gMy4wMzAyNzk4ZSsxOSBGTE9QLDEwMzAwMDAwMCwiVGFibGUgMTE6CnNlcXVlbmNlIGxlbmd0aCAzODQKYmF0Y2ggc2l6ZSAxMjgKdHJhaW5pbmcgc3RlcHMgMTYwMDAgKyA0MDAwMDAgPSA0MTYwMDAgCgo0MTYwMDAqMTI4KjM4NC8xMDMwMDAwMDAgPSAxOTguNSAgZXBvY2hzIiwsLCwsQ29uZmlkZW50LCJUcmFuc2Zvcm1lcnMgYXJlIG5vdCBzdWl0ZWQgZm9yIHByb2Nlc3NpbmcgbG9uZyBkb2N1bWVudHMsIGR1ZSB0byB0aGVpciBxdWFkcmF0aWNhbGx5IGluY3JlYXNpbmcgbWVtb3J5IGFuZCB0aW1lIGNvbnN1bXB0aW9uLiBTaW1wbHkgdHJ1bmNhdGluZyBhIGxvbmcgZG9jdW1lbnQgb3IgYXBwbHlpbmcgdGhlIHNwYXJzZSBhdHRlbnRpb24gbWVjaGFuaXNtIHdpbGwgaW5jdXIgdGhlIGNvbnRleHQgZnJhZ21lbnRhdGlvbiBwcm9ibGVtIG9yIGxlYWQgdG8gYW4gaW5mZXJpb3IgbW9kZWxpbmcgY2FwYWJpbGl0eSBhZ2FpbnN0IGNvbXBhcmFibGUgbW9kZWwgc2l6ZXMuIEluIHRoaXMgcGFwZXIsIHdlIHByb3Bvc2UgRVJOSUUtRG9jLCBhIGRvY3VtZW50LWxldmVsIGxhbmd1YWdlIHByZXRyYWluaW5nIG1vZGVsIGJhc2VkIG9uIFJlY3VycmVuY2UgVHJhbnNmb3JtZXJzLiBUd28gd2VsbC1kZXNpZ25lZCB0ZWNobmlxdWVzLCBuYW1lbHkgdGhlIHJldHJvc3BlY3RpdmUgZmVlZCBtZWNoYW5pc20gYW5kIHRoZSBlbmhhbmNlZCByZWN1cnJlbmNlIG1lY2hhbmlzbSwgZW5hYmxlIEVSTklFLURvYywgd2hpY2ggaGFzIGEgbXVjaCBsb25nZXIgZWZmZWN0aXZlIGNvbnRleHQgbGVuZ3RoLCB0byBjYXB0dXJlIHRoZSBjb250ZXh0dWFsIGluZm9ybWF0aW9uIG9mIGEgY29tcGxldGUgZG9jdW1lbnQuIFdlIHByZXRyYWluIEVSTklFLURvYyB0byBleHBsaWNpdGx5IGxlYXJuIHRoZSByZWxhdGlvbnNoaXBzIGFtb25nIHNlZ21lbnRzIHdpdGggYW4gYWRkaXRpb25hbCBkb2N1bWVudC1hd2FyZSBzZWdtZW50LXJlb3JkZXJpbmcgb2JqZWN0aXZlLiBWYXJpb3VzIGV4cGVyaW1lbnRzIHdlcmUgY29uZHVjdGVkIG9uIGJvdGggRW5nbGlzaCBhbmQgQ2hpbmVzZSBkb2N1bWVudC1sZXZlbCB0YXNrcy4gRVJOSUUtRG9jIGltcHJvdmVkIHRoZSBzdGF0ZS1vZi10aGUtYXJ0IGxhbmd1YWdlIG1vZGVsaW5nIHJlc3VsdCBvZiBwZXJwbGV4aXR5IHRvIDE2Ljggb24gV2lraVRleHQtMTAzLiBNb3Jlb3ZlciwgaXQgb3V0cGVyZm9ybWVkIGNvbXBldGl0aXZlIHByZXRyYWluaW5nIG1vZGVscyBieSBhIGxhcmdlIG1hcmdpbiBvbiBtb3N0IGxhbmd1YWdlIHVuZGVyc3RhbmRpbmcgdGFza3MsIHN1Y2ggYXMgdGV4dCBjbGFzc2lmaWNhdGlvbiBhbmQgcXVlc3Rpb24gYW5zd2VyaW5nLiIsMTkwLjg4LEVSTklFLURvYyAoMjQ3TSksT3BlbiB3ZWlnaHRzICh1bnJlc3RyaWN0ZWQpLENoaW5hLCwsLCwsMjAyNi0wNS0yNSAxMjoxMjo1MCswMDowMCwsLCwsLEluZHVzdHJ5LCwsLCxVbnJlbGVhc2VkLCJ3ZWlnaHRzIGF2YWlsYWJsZSwgbm90IHN1cmUgdGhlcmUncyB0cmFpbmluZyBjb2RlIGZvciBXVC0xMDM6IGh0dHBzOi8vZ2l0aHViLmNvbS9QYWRkbGVQYWRkbGUvRVJOSUUvdHJlZS9yZXByby9lcm5pZS1kb2MiLCwsLCwsLE9wZXJhdGlvbiBjb3VudGluZywsLCwsWWVzCiJFUk5JRS1Eb2MgQmFzZSAoMTUxTSwgV1QxMDMpIixMYW5ndWFnZSwiTGFuZ3VhZ2UgbW9kZWxpbmcsTGFuZ3VhZ2UgbW9kZWxpbmcvZ2VuZXJhdGlvbiIsQmFpZHUsIlNpeXUgRGluZywgSnVueXVhbiBTaGFuZywgU2h1b2h1YW4gV2FuZywgWXUgU3VuLCBIYW8gVGlhbiwgSHVhIFd1LCBIYWlmZW5nIFdhbmciLDIwMjAtMTItMzEsRVJOSUUtRG9jOiBBIFJldHJvc3BlY3RpdmUgTG9uZy1Eb2N1bWVudCBNb2RlbGluZyBUcmFuc2Zvcm1lcixodHRwczovL2FyeGl2Lm9yZy9wZGYvMjAxMi4xNTY4OCw2NC4wLCwsMTUxMDAwMDAwLjAsLDEuNzM5NWUrMTgsIjIwMGsgc3RlcHMgd2l0aCBiYXRjaCBzaXplIDY0IGFuZCBzZXF1ZW5jZSBsZW5ndGggMTUwClRvdGFsIHRva2VuczogMjAwMDAwKjY0KjE1MD0xOTIwMDAwMDAwCgpFcG9jaHM6IDE5MjAwMDAwMDAvMTAzMDAwMDAwPTE4LjQKClRyYWluaW5nIGNvbXB1dGU6CjYqMTUxMDAwMDAwKjE5MjAwMDAwMDA9MS43Mzk1MmUrMTgiLCIxMDMwMDAwMDAsMTAzMDAwMDAwIiwsLCwsLENvbmZpZGVudCwsMTguNCxFUk5JRS1Eb2MgKDE1MU0pLE9wZW4gd2VpZ2h0cyAodW5yZXN0cmljdGVkKSxDaGluYSwsLCwsLDIwMjYtMDUtMjUgMTI6MTI6NDgrMDA6MDAsLCwsLCxJbmR1c3RyeSwsLCwsVW5yZWxlYXNlZCwid2VpZ2h0cyAoRXJuaWUtRG9jIGJhc2UsIEFwYWNoZSBsaWNlbnNlKS4gZG9uJ3Qgc2VlIHRyYWluaW5nIGNvZGUgZm9yIFdUMTAzLiBodHRwczovL2dpdGh1Yi5jb20vUGFkZGxlUGFkZGxlL0VSTklFL3RyZWUvcmVwcm8vZXJuaWUtZG9jICIsLCwsLCwsT3BlcmF0aW9uIGNvdW50aW5nLCwsLCxZZXMKQ1QtTW9TIChXVDIpLExhbmd1YWdlLExhbmd1YWdlIG1vZGVsaW5nLCJHb29nbGUsTmF0aW9uYWwgVHNpbmcgSHVhIFVuaXZlcnNpdHkiLCJQZWktSHNpbiBXYW5nLCBTaGVuZy1Jb3UgSHNpZWgsIFNoaWgtQ2hpZWggQ2hhbmcsIFl1LVRpbmcgQ2hlbiwgSmlhLVl1IFBhbiwgV2VpIFdlaSwgRGEtQ2hhbmcgSnVhbiIsMjAyMC0xMi0yNSxDb250ZXh0dWFsIFRlbXBlcmF0dXJlIGZvciBMYW5ndWFnZSBNb2RlbGluZyxodHRwczovL2FyeGl2Lm9yZy9hYnMvMjAxMi4xMzU3NSwzNi4wLFNPVEEgaW1wcm92ZW1lbnQsIiIiRXhwZXJpbWVudGFsIHJlc3VsdHMgY29uZmlybSB0aGF0IHRoZQpwcm9wb3NlZCBtZXRob2Qgc2lnbmlmaWNhbnRseSBpbXByb3ZlcyBzdGF0ZS1vZi10aGUtYXJ0IGxhbmd1YWdlIG1vZGVscywgYWNoaWV2aW5nIGEgcGVycGxleGl0eSBvZiA1NS4zMSBhbmQgNjIuODkgb24gdGhlIHRlc3Qgc2V0IG9mIFBlbm4gVHJlZWJhbmsgYW5kIFdpa2lUZXh0LTIiIiIsNDUwMDAwMDAuMCwiNDVNClRhYmxlIDIiLDUuNGUrMTcsNiBGTE9QIC8gcGFyYW1ldGVyIC8gdG9rZW4gKiA0NTAwMDAwMCBwYXJhbWV0ZXJzICogMjAwMDAwMCB0b2tlbnMgKiAxMDAwIGVwb2NocyA9IDUuNGUrMTcgRkxPUCwyMDAwMDAwLCwsLE5WSURJQSBHZUZvcmNlIEdUWCAxMDgwIFRpLCxDb25maWRlbnQsIlRlbXBlcmF0dXJlIHNjYWxpbmcgaGFzIGJlZW4gd2lkZWx5IHVzZWQgYXMgYW4gZWZmZWN0aXZlIGFwcHJvYWNoIHRvIGNvbnRyb2wgdGhlIHNtb290aG5lc3Mgb2YgYSBkaXN0cmlidXRpb24sIHdoaWNoIGhlbHBzIHRoZSBtb2RlbCBwZXJmb3JtYW5jZSBpbiB2YXJpb3VzIHRhc2tzLiBDdXJyZW50IHByYWN0aWNlcyB0byBhcHBseSB0ZW1wZXJhdHVyZSBzY2FsaW5nIGFzc3VtZSBlaXRoZXIgYSBmaXhlZCwgb3IgYSBtYW51YWxseS1jcmFmdGVkIGR5bmFtaWNhbGx5IGNoYW5naW5nIHNjaGVkdWxlLiBIb3dldmVyLCBvdXIgc3R1ZGllcyBpbmRpY2F0ZSB0aGF0IHRoZSBpbmRpdmlkdWFsIG9wdGltYWwgdHJhamVjdG9yeSBmb3IgZWFjaCBjbGFzcyBjYW4gY2hhbmdlIHdpdGggdGhlIGNvbnRleHQuIFRvIHRoaXMgZW5kLCB3ZSBwcm9wb3NlIGNvbnRleHR1YWwgdGVtcGVyYXR1cmUsIGEgZ2VuZXJhbGl6ZWQgYXBwcm9hY2ggdGhhdCBsZWFybnMgYW4gb3B0aW1hbCB0ZW1wZXJhdHVyZSB0cmFqZWN0b3J5IGZvciBlYWNoIHZvY2FidWxhcnkgb3ZlciB0aGUgY29udGV4dC4gRXhwZXJpbWVudGFsIHJlc3VsdHMgY29uZmlybSB0aGF0IHRoZSBwcm9wb3NlZCBtZXRob2Qgc2lnbmlmaWNhbnRseSBpbXByb3ZlcyBzdGF0ZS1vZi10aGUtYXJ0IGxhbmd1YWdlIG1vZGVscywgYWNoaWV2aW5nIGEgcGVycGxleGl0eSBvZiA1NS4zMSBhbmQgNjIuODkgb24gdGhlIHRlc3Qgc2V0IG9mIFBlbm4gVHJlZWJhbmsgYW5kIFdpa2lUZXh0LTIsIHJlc3BlY3RpdmVseS4gSW4tZGVwdGggYW5hbHlzZXMgc2hvdyB0aGF0IHRoZSBiZWhhdmlvdXIgb2YgdGhlIGxlYXJuZWQgdGVtcGVyYXR1cmUgc2NoZWR1bGVzIHZhcmllcyBkcmFtYXRpY2FsbHkgYnkgdm9jYWJ1bGFyeSwgYW5kIHRoYXQgdGhlIG9wdGltYWwgc2NoZWR1bGVzIGhlbHAgaW4gY29udHJvbGxpbmcgdGhlIHVuY2VydGFpbnRpZXMuIFRoZXNlIGV2aWRlbmNlcyBmdXJ0aGVyIGp1c3RpZnkgdGhlIG5lZWQgZm9yIHRoZSBwcm9wb3NlZCBtZXRob2QgYW5kIGl0cyBhZHZhbnRhZ2VzIG92ZXIgZml4ZWQgdGVtcGVyYXR1cmUgc2NoZWR1bGVzLiIsMTAwMC4wLENULU1vUyAoV1QyKSxVbnJlbGVhc2VkLCJVbml0ZWQgU3RhdGVzIG9mIEFtZXJpY2EsVGFpd2FuIiwsLCw0LjAsLDIwMjYtMDUt</x:v>
      </x:c>
    </x:row>
    <x:row r="240" ht="18" customHeight="1">
      <x:c r="A240" s="17" t="n">
        <x:v>235</x:v>
      </x:c>
      <x:c r="B240" s="17" t="n">
        <x:v>310</x:v>
      </x:c>
      <x:c r="C240" s="160" t="str">
        <x:v>MjUgMTI6MTI6NDgrMDA6MDAsLCwsLCwiSW5kdXN0cnksQWNhZGVtaWEiLCwsLCxVbnJlbGVhc2VkLCwsLCwsLDIwMzAuNzM5Mjc1Mjc4MjQzLE9wZXJhdGlvbiBjb3VudGluZywsLCwsTm8KQ1QtTW9TICsgRHluYW1pY0V2YWwgKFdUMiksTGFuZ3VhZ2UsTGFuZ3VhZ2UgbW9kZWxpbmcsIk5hdGlvbmFsIFRzaW5nIEh1YSBVbml2ZXJzaXR5LEdvb2dsZSIsIlBlaS1Ic2luIFdhbmcsIFNoZW5nLUlvdSBIc2llaCwgU2hpaC1DaGllaCBDaGFuZywgWXUtVGluZyBDaGVuLCBKaWEtWXUgUGFuLCBXZWkgV2VpLCBEYS1DaGFuZyBKdWFuIiwyMDIwLTEyLTI1LENvbnRleHR1YWwgVGVtcGVyYXR1cmUgZm9yIExhbmd1YWdlIE1vZGVsaW5nLGh0dHBzOi8vYXJ4aXYub3JnL2Ficy8yMDEyLjEzNTc1LDM2LjAsLCJvdGhlciBtb2RlbCBpbiB0aGUgcGFwZXIgKHdpdGhvdXQgRHluYW1pY0V2YWwpIHdhcyBiZXR0ZXIsIHBlciBUYWJsZSAyIiw0NTAwMDAwMC4wLCw1LjRlKzE3LDYgRkxPUCAvIHBhcmFtZXRlciAvIHRva2VuICogNDUwMDAwMDAgcGFyYW1ldGVycyAqIDIwMDAwMDAgdG9rZW5zICogMTAwMCBlcG9jaHMgPSA1LjRlKzE3IEZMT1AsMjAwMDAwMCwsLCwsLENvbmZpZGVudCwiVGVtcGVyYXR1cmUgc2NhbGluZyBoYXMgYmVlbiB3aWRlbHkgdXNlZCBhcyBhbiBlZmZlY3RpdmUgYXBwcm9hY2ggdG8gY29udHJvbCB0aGUgc21vb3RobmVzcyBvZiBhIGRpc3RyaWJ1dGlvbiwgd2hpY2ggaGVscHMgdGhlIG1vZGVsIHBlcmZvcm1hbmNlIGluIHZhcmlvdXMgdGFza3MuIEN1cnJlbnQgcHJhY3RpY2VzIHRvIGFwcGx5IHRlbXBlcmF0dXJlIHNjYWxpbmcgYXNzdW1lIGVpdGhlciBhIGZpeGVkLCBvciBhIG1hbnVhbGx5LWNyYWZ0ZWQgZHluYW1pY2FsbHkgY2hhbmdpbmcgc2NoZWR1bGUuIEhvd2V2ZXIsIG91ciBzdHVkaWVzIGluZGljYXRlIHRoYXQgdGhlIGluZGl2aWR1YWwgb3B0aW1hbCB0cmFqZWN0b3J5IGZvciBlYWNoIGNsYXNzIGNhbiBjaGFuZ2Ugd2l0aCB0aGUgY29udGV4dC4gVG8gdGhpcyBlbmQsIHdlIHByb3Bvc2UgY29udGV4dHVhbCB0ZW1wZXJhdHVyZSwgYSBnZW5lcmFsaXplZCBhcHByb2FjaCB0aGF0IGxlYXJucyBhbiBvcHRpbWFsIHRlbXBlcmF0dXJlIHRyYWplY3RvcnkgZm9yIGVhY2ggdm9jYWJ1bGFyeSBvdmVyIHRoZSBjb250ZXh0LiBFeHBlcmltZW50YWwgcmVzdWx0cyBjb25maXJtIHRoYXQgdGhlIHByb3Bvc2VkIG1ldGhvZCBzaWduaWZpY2FudGx5IGltcHJvdmVzIHN0YXRlLW9mLXRoZS1hcnQgbGFuZ3VhZ2UgbW9kZWxzLCBhY2hpZXZpbmcgYSBwZXJwbGV4aXR5IG9mIDU1LjMxIGFuZCA2Mi44OSBvbiB0aGUgdGVzdCBzZXQgb2YgUGVubiBUcmVlYmFuayBhbmQgV2lraVRleHQtMiwgcmVzcGVjdGl2ZWx5LiBJbi1kZXB0aCBhbmFseXNlcyBzaG93IHRoYXQgdGhlIGJlaGF2aW91ciBvZiB0aGUgbGVhcm5lZCB0ZW1wZXJhdHVyZSBzY2hlZHVsZXMgdmFyaWVzIGRyYW1hdGljYWxseSBieSB2b2NhYnVsYXJ5LCBhbmQgdGhhdCB0aGUgb3B0aW1hbCBzY2hlZHVsZXMgaGVscCBpbiBjb250cm9sbGluZyB0aGUgdW5jZXJ0YWludGllcy4gVGhlc2UgZXZpZGVuY2VzIGZ1cnRoZXIganVzdGlmeSB0aGUgbmVlZCBmb3IgdGhlIHByb3Bvc2VkIG1ldGhvZCBhbmQgaXRzIGFkdmFudGFnZXMgb3ZlciBmaXhlZCB0ZW1wZXJhdHVyZSBzY2hlZHVsZXMuIiwxMDAwLjAsQ1QtTW9TICsgRHluYW1pY0V2YWwgKFdUMiksVW5yZWxlYXNlZCwiVGFpd2FuLFVuaXRlZCBTdGF0ZXMgb2YgQW1lcmljYSIsLCwsLCwyMDI2LTA1LTI1IDEyOjEyOjQ3KzAwOjAwLCwsLCwsIkFjYWRlbWlhLEluZHVzdHJ5IiwsLCwsVW5yZWxlYXNlZCwsLCwsLCwsT3BlcmF0aW9uIGNvdW50aW5nLCwsLCxObwpDVC1Nb1MgKFBUQiksTGFuZ3VhZ2UsTGFuZ3VhZ2UgbW9kZWxpbmcsIk5hdGlvbmFsIFRzaW5nIEh1YSBVbml2ZXJzaXR5LEdvb2dsZSIsIlBlaS1Ic2luIFdhbmcsIFNoZW5nLUlvdSBIc2llaCwgU2hpaC1DaGllaCBDaGFuZywgWXUtVGluZyBDaGVuLCBKaWEtWXUgUGFuLCBXZWkgV2VpLCBEYS1DaGFuZyBKdWFuIiwyMDIwLTEyLTI1LENvbnRleHR1YWwgVGVtcGVyYXR1cmUgZm9yIExhbmd1YWdlIE1vZGVsaW5nLGh0dHBzOi8vYXJ4aXYub3JnL3BkZi8yMDEyLjEzNTc1LDM2LjAsLCwyNDAwMDAwMC4wLCwsLDkyOTAwMCwsLCxOVklESUEgR2VGb3JjZSBHVFggMTA4MCwsQ29uZmlkZW50LCJUZW1wZXJhdHVyZSBzY2FsaW5nIGhhcyBiZWVuIHdpZGVseSB1c2VkIGFzIGFuIGVmZmVjdGl2ZSBhcHByb2FjaCB0byBjb250cm9sIHRoZSBzbW9vdGhuZXNzIG9mIGEgZGlzdHJpYnV0aW9uLCB3aGljaCBoZWxwcyB0aGUgbW9kZWwgcGVyZm9ybWFuY2UgaW4gdmFyaW91cyB0YXNrcy4gQ3VycmVudCBwcmFjdGljZXMgdG8gYXBwbHkgdGVtcGVyYXR1cmUgc2NhbGluZyBhc3N1bWUgZWl0aGVyIGEgZml4ZWQsIG9yIGEgbWFudWFsbHktY3JhZnRlZCBkeW5hbWljYWxseSBjaGFuZ2luZyBzY2hlZHVsZS4gSG93ZXZlciwgb3VyIHN0dWRpZXMgaW5kaWNhdGUgdGhhdCB0aGUgaW5kaXZpZHVhbCBvcHRpbWFsIHRyYWplY3RvcnkgZm9yIGVhY2ggY2xhc3MgY2FuIGNoYW5nZSB3aXRoIHRoZSBjb250ZXh0LiBUbyB0aGlzIGVuZCwgd2UgcHJvcG9zZSBjb250ZXh0dWFsIHRlbXBlcmF0dXJlLCBhIGdlbmVyYWxpemVkIGFwcHJvYWNoIHRoYXQgbGVhcm5zIGFuIG9wdGltYWwgdGVtcGVyYXR1cmUgdHJhamVjdG9yeSBmb3IgZWFjaCB2b2NhYnVsYXJ5IG92ZXIgdGhlIGNvbnRleHQuIEV4cGVyaW1lbnRhbCByZXN1bHRzIGNvbmZpcm0gdGhhdCB0aGUgcHJvcG9zZWQgbWV0aG9kIHNpZ25pZmljYW50bHkgaW1wcm92ZXMgc3RhdGUtb2YtdGhlLWFydCBsYW5ndWFnZSBtb2RlbHMsIGFjaGlldmluZyBhIHBlcnBsZXhpdHkgb2YgNTUuMzEgYW5kIDYyLjg5IG9uIHRoZSB0ZXN0IHNldCBvZiBQZW5uIFRyZWViYW5rIGFuZCBXaWtpVGV4dC0yLCByZXNwZWN0aXZlbHkuIEluLWRlcHRoIGFuYWx5c2VzIHNob3cgdGhhdCB0aGUgYmVoYXZpb3VyIG9mIHRoZSBsZWFybmVkIHRlbXBlcmF0dXJlIHNjaGVkdWxlcyB2YXJpZXMgZHJhbWF0aWNhbGx5IGJ5IHZvY2FidWxhcnksIGFuZCB0aGF0IHRoZSBvcHRpbWFsIHNjaGVkdWxlcyBoZWxwIGluIGNvbnRyb2xsaW5nIHRoZSB1bmNlcnRhaW50aWVzLiBUaGVzZSBldmlkZW5jZXMgZnVydGhlciBqdXN0aWZ5IHRoZSBuZWVkIGZvciB0aGUgcHJvcG9zZWQgbWV0aG9kIGFuZCBpdHMgYWR2YW50YWdlcyBvdmVyIGZpeGVkIHRlbXBlcmF0dXJlIHNjaGVkdWxlcy4iLDEwMDAuMCxDVC1Nb1MgKFBUQiksVW5yZWxlYXNlZCwiVGFpd2FuLFVuaXRlZCBTdGF0ZXMgb2YgQW1lcmljYSIsLCwsMS4wLCwyMDI2LTA1LTI1IDEyOjEyOjQ5KzAwOjAwLCwsLCwsIkFjYWRlbWlhLEluZHVzdHJ5IiwsLCwsVW5yZWxlYXNlZCwsLCwsLCwyMDAuODQyMzQ1OTA2NjM5NDIsLCwsLCxObwpDVC1Nb1MgKyBEeW5hbWljRXZhbCAoUFRCKSxMYW5ndWFnZSxMYW5ndWFnZSBtb2RlbGluZywiTmF0aW9uYWwgVHNpbmcgSHVhIFVuaXZlcnNpdHksR29vZ2xlIiwiUGVpLUhzaW4gV2FuZywgU2hlbmctSW91IEhzaWVoLCBTaGloLUNoaWVoIENoYW5nLCBZdS1UaW5nIENoZW4sIEppYS1ZdSBQYW4sIFdlaSBXZWksIERhLUNoYW5nIEp1YW4iLDIwMjAtMTItMjUsQ29udGV4dHVhbCBUZW1wZXJhdHVyZSBmb3IgTGFuZ3VhZ2UgTW9kZWxpbmcsaHR0cHM6Ly9hcnhpdi5vcmcvcGRmLzIwMTIuMTM1NzUsMzYuMCwsLDI0MDAwMDAwLjAsLCwsOTI5MDAwLCwsLE5WSURJQSBHZUZvcmNlIEdUWCAxMDgwLCxDb25maWRlbnQsIlRlbXBlcmF0dXJlIHNjYWxpbmcgaGFzIGJlZW4gd2lkZWx5IHVzZWQgYXMgYW4gZWZmZWN0aXZlIGFwcHJvYWNoIHRvIGNvbnRyb2wgdGhlIHNtb290aG5lc3Mgb2YgYSBkaXN0cmlidXRpb24sIHdoaWNoIGhlbHBzIHRoZSBtb2RlbCBwZXJmb3JtYW5jZSBpbiB2YXJpb3VzIHRhc2tzLiBDdXJyZW50IHByYWN0aWNlcyB0byBhcHBseSB0ZW1wZXJhdHVyZSBzY2FsaW5nIGFzc3VtZSBlaXRoZXIgYSBmaXhlZCwgb3IgYSBtYW51YWxseS1jcmFmdGVkIGR5bmFtaWNhbGx5IGNoYW5naW5nIHNjaGVkdWxlLiBIb3dldmVyLCBvdXIgc3R1ZGllcyBpbmRpY2F0ZSB0aGF0IHRoZSBpbmRpdmlkdWFsIG9wdGltYWwgdHJhamVjdG9yeSBmb3IgZWFjaCBjbGFzcyBjYW4gY2hhbmdlIHdpdGggdGhlIGNvbnRleHQuIFRvIHRoaXMgZW5kLCB3ZSBwcm9wb3NlIGNvbnRleHR1YWwgdGVtcGVyYXR1cmUsIGEgZ2VuZXJhbGl6ZWQgYXBwcm9hY2ggdGhhdCBsZWFybnMgYW4gb3B0aW1hbCB0ZW1wZXJhdHVyZSB0cmFqZWN0b3J5IGZvciBlYWNoIHZvY2FidWxhcnkgb3ZlciB0aGUgY29udGV4dC4gRXhwZXJpbWVudGFsIHJlc3VsdHMgY29uZmlybSB0aGF0IHRoZSBwcm9wb3NlZCBtZXRob2Qgc2lnbmlmaWNhbnRseSBpbXByb3ZlcyBzdGF0ZS1vZi10aGUtYXJ0IGxhbmd1YWdlIG1vZGVscywgYWNoaWV2aW5nIGEgcGVycGxleGl0eSBvZiA1NS4zMSBhbmQgNjIuODkgb24gdGhlIHRlc3Qgc2V0IG9mIFBlbm4gVHJlZWJhbmsgYW5kIFdpa2lUZXh0LTIsIHJlc3BlY3RpdmVseS4gSW4tZGVwdGggYW5hbHlzZXMgc2hvdyB0aGF0IHRoZSBiZWhhdmlvdXIgb2YgdGhlIGxlYXJuZWQgdGVtcGVyYXR1cmUgc2NoZWR1bGVzIHZhcmllcyBkcmFtYXRpY2FsbHkgYnkgdm9jYWJ1bGFyeSwgYW5kIHRoYXQgdGhlIG9wdGltYWwgc2NoZWR1bGVzIGhlbHAgaW4gY29udHJvbGxpbmcgdGhlIHVuY2VydGFpbnRpZXMuIFRoZXNlIGV2aWRlbmNlcyBmdXJ0aGVyIGp1c3RpZnkgdGhlIG5lZWQgZm9yIHRoZSBwcm9wb3NlZCBtZXRob2QgYW5kIGl0cyBhZHZhbnRhZ2VzIG92ZXIgZml4ZWQgdGVtcGVyYXR1cmUgc2NoZWR1bGVzLiIsMTAwMC4wLENULU1vUyArIER5bmFtaWNFdmFsIChQVEIpLFVucmVsZWFzZWQsIlRhaXdhbixVbml0ZWQgU3RhdGVzIG9mIEFtZXJpY2EiLCwsLDEuMCwsMjAyNi0wNS0yNSAxMjoxMjo0OSswMDowMCwsLCwsLCJBY2FkZW1pYSxJbmR1c3RyeSIsLCwsLFVucmVsZWFzZWQsLCwsLCwsMjAwLjg0MjM0NTkwNjYzOTQyLCwsLCwsTm8KRGVuc2VQaHJhc2VzLExhbmd1YWdlLFF1ZXN0aW9uIGFuc3dlcmluZywiS29yZWEgVW5pdmVyc2l0eSxQcmluY2V0b24gVW5pdmVyc2l0eSIsIkppbmh5dWsgTGVlLCBNdWplZW4gU3VuZywgSmFld29vIEthbmcsIERhbnFpIENoZW4iLDIwMjAtMTItMjMsTGVhcm5pbmcgRGVuc2UgUmVwcmVzZW50YXRpb25zIG9mIFBocmFzZXMgYXQgU2NhbGUsaHR0cHM6Ly9hcnhpdi5vcmcvYWJzLzIwMTIuMTI2MjR2MywxMjguMCxTT1RBIGltcHJvdmVtZW50LCJmcm9tIGFic3RyYWN0ICIib3VyIG1vZGVsIERlbnNlUGhyYXNlcyBpbXByb3ZlcyBvdmVyIHByZXZpb3VzIHBocmFzZSByZXRyaWV2YWwgbW9kZWxzIGJ5IDE1JS0yNSUgYWJzb2x1dGUgYWNjdXJhY3kgYW5kIG1hdGNoZXMgdGhlIHBlcmZvcm1hbmNlIG9mIHN0YXRlLW9mLXRoZS1hcnQgcmV0cmlldmVyLXJlYWRlciBtb2RlbHMuICIiCgoiIndlIGFjaGlldmUgc3RhdGUtb2YtdGhlLWFydCBwZXJmb3JtYW5jZSBvbiB0d28gc2xvdCBmaWxsaW5nIHRhc2tzIChQZXRyb25pIGV0IGFsLiwgMjAyMSksIHVzaW5nIGxlc3MgdGhhbiA1JSBvZiB0aGUgdHJhaW5pbmcgZGF0YS4iIiIsLG1heSBiZSBwb3NzaWJsZSB0byBlc3RpbWF0ZSBmcm9tIGJhdGNoIHNpemUgKDgpIGFuZCBtYXhpbXVtIG1lbW9yeSBvZiBHUFVzICg5NkdCKSwyLjA5OTUyZSsxOCwiIGZsb3BzID0gKDgpICogKDEyMTUgKiAxMCoqMTApICogKDIwICogMzYwMCkgKiAzIC8vIDEwID0gMjA5OTUyMDAwMDAwMDAwMDAwMAoobnVtIGdwdSkgKiAocGVhayBmbG9wcykgKiAodGltZSBpbiBzZWNvbmRzKSAqIChhc3N1bWVkIHV0aWxpemF0aW9uIHJhdGUpCgptb2RlbCBvZiBHUFUgZnJvbSBhcHBlbmRpeCBCIChUaXRhbiBYcCkKbnVtYmVyIG9mIEdQVXMgZnJvbSB0YWJsZSBpbiBhcHBlbmRpeCBBCmZsb3BzIGZyb20gaHR0cHM6Ly93d3cudGVjaHBvd2VydXAuY29tL2dwdS1zcGVjcy90aXRhbi14cC5jMjk0OCIsNTgwMDAwMDAsImZyb20gYXBwZW5kaXggRCAiIlRoZSBudW1iZXIgb2YgZ2VuZXJhdGVkIHF1ZXN0aW9ucyBpcyAzMjcsMzAyIGFuZCAxLDEyNiwzNTQgZm9yIFNRdUFEIGFuZCBOYXR1cmFsIFF1ZXN0aW9ucywgcmVzcGVjdGl2ZWx5LiIiCmFzc3VtaW5nIDQwIHdvcmRzIHBlciBxdWVzdGlvbiB3ZSBnZXQgYXJvdW5kIH4gNThNIiwyMC4wLGFwcGVuZGl4IEEgcm93IDMsTlZJRElBIFRJVEFOIFhwLCxTcGVjdWxhdGl2ZSwiT3Blbi1kb21haW4gcXVlc3Rpb24gYW5zd2VyaW5nIGNhbiBiZSByZWZvcm11bGF0ZWQgYXMgYSBwaHJhc2UgcmV0cmlldmFsIHByb2JsZW0sIHdpdGhvdXQgdGhlIG5lZWQgZm9yIHByb2Nlc3NpbmcgZG9jdW1lbnRzIG9uLWRlbWFuZCBkdXJpbmcgaW5mZXJlbmNlIChTZW8gZXQgYWwuLCAyMDE5KS4gSG93ZXZlciwgY3VycmVudCBwaHJhc2UgcmV0cmlldmFsIG1vZGVscyBoZWF2aWx5IGRlcGVuZCBvbiBzcGFyc2UgcmVwcmVzZW50YXRpb25zIGFuZCBzdGlsbCB1bmRlcnBlcmZvcm0gcmV0cmlldmVyLXJlYWRlciBhcHByb2FjaGVzLiBJbiB0aGlzIHdvcmssIHdlIHNob3cgZm9yIHRoZSBmaXJzdCB0aW1lIHRoYXQgd2UgY2FuIGxlYXJuIGRlbnNlIHJlcHJlc2VudGF0aW9ucyBvZiBwaHJhc2VzIGFsb25lIHRoYXQgYWNoaWV2ZSBtdWNoIHN0cm9uZ2VyIHBlcmZvcm1hbmNlIGluIG9wZW4tZG9tYWluIFFBLiBXZSBwcmVzZW50IGFuIGVmZmVjdGl2ZSBtZXRob2QgdG8gbGVhcm4gcGhyYXNlIHJlcHJlc2VudGF0aW9ucyBmcm9tIHRoZSBzdXBlcnZpc2lvbiBvZiByZWFkaW5nIGNvbXByZWhlbnNpb24gdGFza3MsIGNvdXBsZWQgd2l0aCBub3ZlbCBuZWdhdGl2ZSBzYW1wbGluZyBtZXRob2RzLiBXZSBhbHNvIHByb3Bvc2UgYSBxdWVyeS1zaWRlIGZpbmUtdHVuaW5nIHN0cmF0ZWd5LCB3aGljaCBjYW4gc3VwcG9ydCB0cmFuc2ZlciBsZWFybmluZyBhbmQgcmVkdWNlIHRoZSBkaXNjcmVwYW5jeSBiZXR3ZWVuIHRyYWluaW5nIGFuZCBpbmZlcmVuY2UuIE9uIGZpdmUgcG9wdWxhciBvcGVuLWRvbWFpbiBRQSBkYXRhc2V0cywgb3VyIG1vZGVsIERlbnNlUGhyYXNlcyBpbXByb3ZlcyBvdmVyIHByZXZpb3VzIHBocmFzZSByZXRyaWV2YWwgbW9kZWxzIGJ5IDE1JS0yNSUgYWJzb2x1dGUgYWNjdXJhY3kgYW5kIG1hdGNoZXMgdGhlIHBlcmZvcm1hbmNlIG9mIHN0YXRlLW9mLXRoZS1hcnQgcmV0cmlldmVyLXJlYWRlciBtb2RlbHMuIE91ciBtb2RlbCBpcyBlYXN5IHRvIHBhcmFsbGVsaXplIGR1ZSB0byBwdXJlIGRlbnNlIHJlcHJlc2VudGF0aW9ucyBhbmQgcHJvY2Vzc2VzIG1vcmUgdGhhbiAxMCBxdWVzdGlvbnMgcGVyIHNlY29uZCBvbiBDUFVzLiBGaW5hbGx5LCB3ZSBkaXJlY3RseSB1c2Ugb3VyIHByZS1pbmRleGVkIGRlbnNlIHBocmFzZSByZXByZXNlbnRhdGlvbnMgZm9yIHR3byBzbG90IGZpbGxpbmcgdGFza3MsIHNob3dpbmcgdGhlIHByb21pc2Ugb2YgdXRpbGl6aW5nIERlbnNlUGhyYXNlcyBhcyBhIGRlbnNlIGtub3dsZWRnZSBiYXNlIGZvciBkb3duc3RyZWFtIHRhc2tzLiAiLDQuMCwsT3BlbiB3ZWlnaHRzICh1bnJlc3RyaWN0ZWQpLCJLb3JlYSAoUmVwdWJsaWMgb2YpLFVuaXRlZCBTdGF0ZXMgb2YgQW1lcmljYSIsLCwsOC4wLCwyMDI2LTA1LTI1IDEyOjEyOjQ4KzAwOjAwLCwsLCwsIkFjYWRlbWlhLEFjYWRlbWlhIiwsLCwxNjAuMCxPcGVuIHNvdXJjZSxBcGFjaGUgMi4wOiBodHRwczovL2dpdGh1Yi5jb20vcHJpbmNldG9uLW5scC9EZW5zZVBocmFzZXMsLCwsLCw0MDYxLjY1OTQ0NzczMjQ2MDYsSGFyZHdhcmUsLCwsLFllcwpSYVNvUixMYW5ndWFnZSxRdWVzdGlvbiBhbnN3ZXJpbmcsIktvcmVhIFVuaXZlcnNpdHksUHJpbmNldG9uIFVuaXZlcnNpdHkiLCJKaW5oeXVrIExlZSwgTXVqZWVuIFN1bmcsIEphZXdvbyBLYW5nLCBEYW5xaSBDaGVuIiwyMDIwLTEyLTIzLExlYXJuaW5nIFJlY3VycmVudCBTcGFuIFJlcHJlc2VudGF0aW9ucyBmb3IgRXh0cmFjdGl2ZSBRdWVzdGlvbiBBbnN3ZXJpbmcsaHR0cHM6Ly9hcnhpdi5vcmcvYWJzLzE2MTEuMDE0MzYsMTU0LjAsLCwsTWF5IGJlIGVzdGltYXRlZCBmcm9tIGF1dGhvcidzIHJlcG9zaXRvcnkgaHR0cHM6Ly9naXRodWIuY29tL3NoaW1pc2FsYW50L1JhU29SLCwiTWF5IGJlIGVzdGltYXRlZCBmcm9tIGF1dGhvcidzIHJlcG9zaXRvcnkgaHR0cHM6Ly9naXRodWIuY29tL3NoaW1pc2FsYW50L1JhU29SCmNpdGF0aW9uIGZyb20gdGhlIHBhcGVyIGFib3V0IHRyYWluaW5nIG1hY2hpbmUgIiJBbGwgbW9kZWxzIGFyZSBpbXBsZW1lbnRlZCB1c2luZyBUZW5zb3JGbG93MyBhbmQgdHJhaW5lZCBvbiB0aGUgU1FVQUQgdHJhaW5pbmcgc2V0IHVzaW5nIHRoZSBBREFNIChLaW5nbWEgJiBCYSwgMjAxNSkgb3B0aW1pemVyIHdpdGggYSBtaW5pLWJhdGNoIHNpemUgb2YgNCBhbmQgdHJhaW5lZCB1c2luZyAxMCBhc3luY2hyb25vdXMgdHJhaW5pbmcgdGhyZWFkcyBvbiBhIHNpbmdsZSBtYWNoaW5lIiIiLCwiNDAwMDAwMCB3b3JkcyBpbiBTUXVBRCAqIDQvMyB0b2tlbnMgcGVyIHdvcmQgPSA1LDMzMywzMzMgdG9rZW5zIiwsLCwsQ29uZmlkZW50LCJPcGVuLWRvbWFpbiBxdWVzdGlvbiBhbnN3ZXJpbmcgY2FuIGJlIHJlZm9ybXVsYXRlZCBhcyBhIHBocmFzZSByZXRyaWV2YWwgcHJvYmxlbSwgd2l0aG91dCB0aGUgbmVlZCBmb3IgcHJvY2Vzc2luZyBkb2N1bWVudHMgb24tZGVtYW5kIGR1cmluZyBpbmZlcmVuY2UgKFNlbyBldCBhbC4sIDIwMTkpLiBIb3dldmVyLCBjdXJyZW50IHBocmFzZSByZXRyaWV2YWwgbW9kZWxzIGhlYXZpbHkgZGVwZW5kIG9uIHNwYXJzZSByZXByZXNlbnRhdGlvbnMgYW5kIHN0aWxsIHVuZGVycGVyZm9ybSByZXRyaWV2ZXItcmVhZGVyIGFwcHJvYWNoZXMuIEluIHRoaXMgd29yaywgd2Ugc2hvdyBmb3IgdGhlIGZpcnN0IHRpbWUgdGhhdCB3ZSBjYW4gbGVhcm4gZGVuc2UgcmVwcmVzZW50YXRpb25zIG9mIHBocmFzZXMgYWxvbmUgdGhhdCBhY2hpZXZlIG11Y2ggc3Ryb25nZXIgcGVyZm9ybWFuY2UgaW4gb3Blbi1kb21haW4gUUEuIFdlIHByZXNlbnQgYW4gZWZmZWN0aXZlIG1ldGhvZCB0byBsZWFybiBwaHJhc2UgcmVwcmVzZW50YXRpb25zIGZyb20gdGhlIHN1cGVydmlzaW9uIG9mIHJlYWRpbmcgY29tcHJlaGVuc2lvbiB0YXNrcywgY291cGxlZCB3aXRoIG5vdmVsIG5lZ2F0aXZlIHNhbXBsaW5nIG1ldGhvZHMuIFdlIGFsc28gcHJvcG9zZSBhIHF1ZXJ5LXNpZGUgZmluZS10dW5pbmcgc3RyYXRlZ3ksIHdoaWNoIGNhbiBzdXBwb3J0IHRyYW5zZmVyIGxlYXJuaW5nIGFuZCByZWR1Y2UgdGhlIGRpc2NyZXBhbmN5IGJldHdlZW4gdHJhaW5pbmcgYW5kIGluZmVyZW5jZS4gT24gZml2ZSBwb3B1bGFyIG9wZW4tZG9tYWluIFFBIGRhdGFzZXRzLCBvdXIgbW9kZWwgRGVuc2VQaHJhc2VzIGltcHJvdmVzIG92ZXIgcHJldmlvdXMgcGhyYXNlIHJldHJpZXZhbCBtb2RlbHMgYnkgMTUlLTI1JSBhYnNvbHV0ZSBhY2N1cmFjeSBhbmQgbWF0Y2hlcyB0aGUgcGVyZm9ybWFuY2Ugb2Ygc3RhdGUtb2YtdGhlLWFydCByZXRyaWV2ZXItcmVhZGVyIG1vZGVscy4gT3VyIG1vZGVsIGlzIGVhc3kgdG8gcGFyYWxsZWxpemUgZHVlIHRvIHB1cmUgZGVuc2UgcmVwcmVzZW50YXRpb25zIGFuZCBwcm9jZXNzZXMgbW9yZSB0aGFuIDEwIHF1ZXN0aW9ucyBwZXIgc2Vjb25kIG9uIENQVXMuIEZpbmFsbHksIHdlIGRpcmVjdGx5IHVzZSBvdXIgcHJlLWluZGV4ZWQgZGVuc2UgcGhyYXNlIHJlcHJlc2VudGF0aW9ucyBmb3IgdHdvIHNsb3QgZmlsbGluZyB0YXNrcywgc2hvd2luZyB0aGUgcHJvbWlzZSBvZiB1dGlsaXppbmcgRGVuc2VQaHJhc2VzIGFzIGEgZGVuc2Uga25vd2xlZGdlIGJhc2UgZm9yIGRvd25zdHJlYW0gdGFza3MuIiwsLCwiS29yZWEgKFJlcHVibGljIG9mKSxVbml0ZWQgU3RhdGVzIG9mIEFtZXJpY2EiLCwsLCwsMjAyNi0wMS0wMSAxNDowMDo1MiswMDowMCwsLCwsLCJBY2FkZW1pYSxBY2FkZW1pYSIsLCwsLCwsLCwsLCwsLCwsLCwKVlFHQU4gKyBDTElQLEltYWdlIGdlbmVyYXRpb24sVGV4dC10by1pbWFnZSxIZWlkZWxiZXJnIFVuaXZlcnNpdHksIlBhdHJpY2sgRXNzZXIsIFJvYmluIFJvbWJhY2gsIEJqw7ZybiBPbW1lciIsMjAyMC0xMi0xNyxUYW1pbmcgVHJhbnNmb3JtZXJzIGZvciBIaWdoLVJlc29sdXRpb24gSW1hZ2UgU3ludGhlc2lzLGh0dHBzOi8vYXJ4aXYub3JnL2Ficy8yMDEyLjA5ODQxLDQyMjYuMCwiSGlnaGx5IGNpdGVkLFNPVEEgaW1wcm92ZW1lbnQiLCIiIlRoZSByZXN1bHRzIHNob3dzIHRoYXQgdGhlIHRyYW5zZm9ybWVyIGNvbnNpc3RlbnRseSBvdXRwZXJmb3JtcyBQaXhlbFNOQUlMIGFjcm9zcyBhbGwgdGFza3Mgd2hlbiB0cmFpbmVkIGZvciB0aGUgc2FtZSBhbW91bnQgb2YgdGltZSBhbmQgdGhlIGdhcCBpbmNyZWFzZXMgZXZlbiBmdXJ0aGVyIHdoZW4gdHJhaW5lZCBmb3IgdGhlIHNhbWUgbnVtYmVyIG9mIHN0ZXBzLiIiCgoiIm9idGFpbiB0aGUgc3RhdGUgb2YgdGhlIGFydCBhbW9uZyBhdXRvcmVncmVzc2l2ZSBtb2RlbHMgb24gY2xhc3MtY29uZGl0aW9uYWwgSW1hZ2VOZXQiIiIsLCwsLDI1MTk4ODQ4MDAwMCxJJ20gY29uZnVzZWQgLSBJIGd1ZXNzIHRoZXkgcHJldHJhaW5lZCBvbiBzZXZlcmFsIGRpZmZlcmVudCBkYXRhc2V0cz8gSSB0aGluayB0aGUgbW9kZWwgaXMgYWxzbyBhYmxlIHRvIGRvIHplcm8tc2hvdCBsZWFybmluZywsLCwsVW5rbm93biwiRGVzaWduZWQgdG8gbGVhcm4gbG9uZy1yYW5nZSBpbnRlcmFjdGlvbnMgb24gc2VxdWVudGlhbCBkYXRhLCB0cmFuc2Zvcm1lcnMgY29udGludWUgdG8gc2hvdyBzdGF0ZS1vZi10aGUtYXJ0IHJlc3VsdHMgb24gYSB3aWRlIHZhcmlldHkgb2YgdGFza3MuIEluIGNvbnRyYXN0IHRvIENOTnMsIHRoZXkgY29udGFpbiBubyBpbmR1Y3RpdmUgYmlhcyB0aGF0IHByaW9yaXRpemVzIGxvY2FsIGludGVyYWN0aW9ucy4gVGhpcyBtYWtlcyB0aGVtIGV4cHJlc3NpdmUsIGJ1dCBhbHNvIGNvbXB1dGF0aW9uYWxseSBpbmZlYXNpYmxlIGZvciBsb25nIHNlcXVlbmNlcywgc3VjaCBhcyBoaWdoLXJlc29sdXRpb24gaW1hZ2VzLiBXZSBkZW1vbnN0cmF0ZSBob3cgY29tYmluaW5nIHRoZSBlZmZlY3RpdmVuZXNzIG9mIHRoZSBpbmR1Y3RpdmUgYmlhcyBvZiBDTk5zIHdpdGggdGhlIGV4cHJlc3Npdml0eSBvZiB0cmFuc2Zvcm1lcnMgZW5hYmxlcyB0aGVtIHRvIG1vZGVsIGFuZCB0aGVyZWJ5IHN5bnRoZXNpemUgaGlnaC1yZXNvbHV0aW9uIGltYWdlcy4gV2Ugc2hvdyBob3cgdG8gKGkpIHVzZSBDTk5zIHRvIGxlYXJuIGEgY29udGV4dC1yaWNoIHZvY2FidWxhcnkgb2YgaW1hZ2UgY29uc3RpdHVlbnRzLCBhbmQgaW4gdHVybiAoaWkpIHV0aWxpemUgdHJhbnNmb3JtZXJzIHRvIGVmZmljaWVudGx5IG1vZGVsIHRoZWlyIGNvbXBvc2l0aW9uIHdpdGhpbiBoaWdoLXJlc29sdXRpb24gaW1hZ2VzLiBPdXIgYXBwcm9hY2ggaXMgcmVhZGlseSBhcHBsaWVkIHRvIGNvbmRpdGlvbmFsIHN5bnRoZXNpcyB0YXNrcywgd2hlcmUgYm90aCBub24tc3BhdGlhbCBpbmZvcm1hdGlvbiwgc3VjaCBhcyBvYmplY3QgY2xhc3NlcywgYW5kIHNwYXRpYWwgaW5mb3JtYXRpb24sIHN1Y2ggYXMgc2VnbWVudGF0aW9ucywgY2FuIGNvbnRyb2wgdGhlIGdlbmVyYXRlZCBpbWFnZS4gSW4gcGFydGljdWxhciwgd2UgcHJlc2VudCB0aGUgZmlyc3QgcmVzdWx0cyBvbiBzZW1hbnRpY2FsbHktZ3VpZGVkIHN5bnRoZXNpcyBvZiBtZWdhcGl4ZWwgaW1hZ2VzIHdpdGggdHJhbnNmb3JtZXJzIGFuZCBvYnRhaW4gdGhlIHN0YXRlIG9mIHRoZSBhcnQgYW1vbmcgYXV0b3JlZ3Jlc3NpdmUgbW9kZWxzIG9uIGNsYXNzLWNvbmRpdGlvbmFsIEltYWdlTmV0LiBDb2RlIGFuZCBwcmV0cmFpbmVkIG1vZGVscyBjYW4gYmUgZm91bmQgYXQgdGhpcyBodHRwcyBVUkwgLiIsLCxPcGVuIHdlaWdodHMgKHVucmVzdHJpY3RlZCksR2VybWFueSwsLCwsLDIwMjYtMDUtMjUgMTI6MTI6NDgrMDA6MDAsLCwsLCxBY2FkZW1pYSwsLCwsT3BlbiBzb3VyY2UsIk1JVCBsaWNlbnNlCmh0dHBzOi8vZ2l0aHViLmNvbS9Db21wVmlzL3RhbWluZy10cmFuc2Zvcm1lcnMiLCwsLCwsLCwsLCwsWWVzCkVTTTFiLEJpb2xvZ3ksIlByb3RlaW5zLFByb3RlaW4gb3IgbnVjbGVvdGlkZSBsYW5ndWFnZSBtb2RlbCAocExNL25MTSkiLCJGYWNlYm9vayBBSSBSZXNlYXJjaCxOZXcgWW9yayBVbml2ZXJzaXR5IChOWVUpIiwiQWxleGFuZGVyIFJpdmVzLCBKb3NodWEgTWVpZXIsIFRvbSBTZXJjdSwgU2lkZGhhcnRoIEdveWFsLCBaZW1pbmcgTGluLCBKYXNvbiBMaXUsIERlbWkgR3VvLCBNeWxlIE90dCwgQy4gTGF3cmVuY2UgWml0bmljaywgSmVycnkgTWEsIGFuZCBSb2IgRmVyZ3VzIiwyMDIwLTEyLTE1LEJpb2xvZ2ljYWwgc3RydWN0dXJlIGFuZCBmdW5jdGlvbiBlbWVyZ2UgZnJvbSBzY2FsaW5nIHVuc3VwZXJ2aXNlZCBsZWFybmluZyB0byAyNTAgbWlsbGlvbiBwcm90ZWluIHNlcXVlbmNlcyxodHRwczovL3d3dy5wbmFzLm9yZy9kb2kvYWJzLzEwLjEwNzMvcG5hcy4yMDE2MjM5MTE4LDI2MzcuMCwiSGlnaGx5IGNpdGVkLFNPVEEgaW1wcm92ZW1lbnQiLCIiIldlIGFwcGx5IHRoZSByZXByZXNlbnRhdGlvbnMgdG8gYSByYW5nZSBvZiBwcmVkaWN0aW9uIHRhc2tzIGFuZCBmaW5kIHRoYXQgdGhleSBpbXByb3ZlIHN0YXRlLW9mLWFydCBmZWF0dXJlcyBhY3Jvc3MgdGhlIGFwcGxpY2F0aW9ucy4iIgoKVGFibGUgNCwgVGFibGUgNiIsNjUyNDAwMDAwLjAsU2VlIFRhYmxlIDksNS4xZSsyMSwiSW5mb3JtYXRpb246IAoxMjggTlZJRElBIFYxMDAgR1BVcyBbUHJlLXRyYWluaW5nIGRldGFpbHNdCjguNSBob3VycyBvbiA2NCBHUFVzIHBlciBlcG9jaCwgNTYgZXBvY2hzIG9mIFVSNTAvUyBbQXBwZW5kaXggQiwgRVNNLTFiIEh5cGVycGFyYW1ldGVyIG9wdGltaXphdGlvbiwgRXhwZXJpbWVudGFsIHNldC11cF0KMTI4IE5WSURJQSBWMTAwIEdQVSwgYXNzdW1pbmcgIFYxMDAgUENJZSBoYWxmIHByZWNpc2lvbiAxMzAgVEZMT1BTIGFuZCAwLjMgdXRpbGl6YXRpb24gcmF0ZQoKRXN0aW1hdGU6ICg4LjUqNTYqMzYwMCkgcyAqIDEuM2UxNCBGTE9QL3MgKiAwLjMgKjY0ID0gNC4yNzdlMjEgRkxPUAoKNk5DIG1ldGhvZDoKVVI1MC9TIGhhcyAyNy4xTSBzZXF1ZW5jZXMsIHdoaWNoIGFyZSBjYXBwZWQgYXQgMTAyNCBhbWlubyBhY2lkcy4gCjI3LjFNICogMTAyNCAqIDU2ICogNjUyLjRNICogNiA9IDYuMDhlMjEgRkxPUAoKR2VvbWV0cmljIG1lYW46IDUuMWUyMSIsMjc3NTA0MDAwMDAsLCwsTlZJRElBIFYxMDAsLENvbmZpZGVudCwiSW4gdGhlIGZpZWxkIG9mIGFydGlmaWNpYWwgaW50ZWxsaWdlbmNlLCBhIGNvbWJpbmF0aW9uIG9mIHNjYWxlIGluIGRhdGEgYW5kIG1vZGVsIGNhcGFjaXR5IGVuYWJsZWQgYnkgdW5zdXBlcnZpc2VkIGxlYXJuaW5nIGhhcyBsZWQgdG8gbWFqb3IgYWR2YW5jZXMgaW4gcmVwcmVzZW50YXRpb24gbGVhcm5pbmcgYW5kIHN0YXRpc3RpY2FsIGdlbmVyYXRpb24uIEluIHRoZSBsaWZlIHNjaWVuY2VzLCB0aGUgYW50aWNpcGF0ZWQgZ3Jvd3RoIG9mIHNlcXVlbmNpbmcgcHJvbWlzZXMgdW5wcmVjZWRlbnRlZCBkYXRhIG9uIG5hdHVyYWwgc2VxdWVuY2UgZGl2ZXJzaXR5LiBQcm90ZWluIGxhbmd1YWdlIG1vZGVsaW5nIGF0IHRoZSBzY2FsZSBvZiBldm9sdXRpb24gaXMgYSBsb2dpY2FsIHN0ZXAgdG93YXJkIHByZWRpY3RpdmUgYW5kIGdlbmVyYXRpdmUgYXJ0aWZpY2lhbCBpbnRlbGxpZ2VuY2UgZm9yIGJpb2xvZ3kuIFRvIHRoaXMgZW5kLCB3ZSB1c2UgdW5zdXBlcnZpc2VkIGxlYXJuaW5nIHRvIHRyYWluIGEgZGVlcCBjb250ZXh0dWFsIGxhbmd1YWdlIG1vZGVsIG9uIDg2IGJpbGxpb24gYW1pbm8gYWNpZHMgYWNyb3NzIDI1MCBtaWxsaW9uIHByb3RlaW4gc2VxdWVuY2VzIHNwYW5uaW5nIGV2b2x1dGlvbmFyeSBkaXZlcnNpdHkuIFRoZSByZXN1bHRpbmcgbW9kZWwgY29udGFpbnMgaW5mb3JtYXRpb24gYWJvdXQgYmlvbG9naWNhbCBwcm9wZXJ0aWVzIGluIGl0cyByZXByZXNlbnRhdGlvbnMuIFRoZSByZXByZXNlbnRhdGlvbnMgYXJlIGxlYXJuZWQgZnJvbSBzZXF1ZW5jZSBkYXRhIGFsb25lLiBUaGUgbGVhcm5lZCByZXByZXNlbnRhdGlvbiBzcGFjZSBoYXMgYSBtdWx0aXNjYWxlIG9yZ2FuaXphdGlvbgpyZWZsZWN0aW5nIHN0cnVjdHVyZSBmcm9tIHRoZSBsZXZlbCBvZiBiaW9jaGVtaWNhbCBwcm9wZXJ0aWVzIG9mIGFtaW5vIGFjaWRzIHRvIHJlbW90ZSBob21vbG9neSBvZiBwcm90ZWlucy4gSW5mb3JtYXRpb24gYWJvdXQgc2Vjb25kYXJ5IGFuZCB0ZXJ0aWFyeSBzdHJ1Y3R1cmUgaXMgZW5jb2RlZCBpbiB0aGUgcmVwcmVzZW50YXRpb25zIGFuZCBjYW4gYmUgaWRlbnRpZmllZCBieSBsaW5lYXIgcHJvamVjdGlvbnMuIFJlcHJlc2VudGF0aW9uIGxlYXJuaW5nCnByb2R1Y2VzIGZlYXR1cmVzIHRoYXQgZ2VuZXJhbGl6ZSBhY3Jvc3MgYSByYW5nZSBvZiBhcHBsaWNhdGlvbnMsIGVuYWJsaW5nIHN0YXRlLW9mLXRoZS1hcnQgc3VwZXJ2aXNlZCBwcmVkaWN0aW9uIG9mIG11dGF0aW9uYWwgZWZmZWN0IGFuZCBzZWNvbmRhcnkgc3RydWN0dXJlIGFuZCBpbXByb3Zpbmcgc3RhdGUtb2YtdGhlLWFydCBmZWF0dXJlcyBmb3IgbG9uZy1yYW5nZSBjb250YWN0IHByZWRpY3Rpb24uIiw1Ni4wLCxPcGVuIHdlaWdodHMgKHVucmVzdHJpY3RlZCksIlVuaXRlZCBTdGF0ZXMgb2YgQW1lcmljYSxGcmFuY2UsVW5pdGVkIFN0YXRlcyBvZiBBbWVyaWNhIiwsLCwxMjguMCwsMjAyNi0wMS0wMSAxNDowMDozNyswMDowMCwsLCwsLCJJbmR1c3RyeSxBY2FkZW1pYSIsLCwsLFVucmVsZWFzZWQsTUlUOiBodHRwczovL2dpdGh1Yi5jb20vZmFjZWJvb2tyZXNlYXJjaC9lc20sLDkyNC4zMjQ4ODkxMDM0NTM2LCwsLDc3OTk3Ljc1NTg0NjYxMjU4LCJIYXJkd2FyZSxPcGVyYXRpb24gY291bnRpbmciLCwsLCxZZXMKUm9CRVJUYSAoUEZBTSksQmlvbG9neSxQcm90ZWluIG9yIG51Y2xlb3RpZGUgbGFuZ3VhZ2UgbW9kZWwgKHBMTS9uTE0pLCJJQk0gUmVzZWFyY2gsRVRIIFp1cmljaCIsIk1vZGVzdGFzIEZpbGlwYXZpY2l1cywgTWF0dGVvIE1hbmljYSwgSm9yaXMgQ2Fkb3csIE1hcmlhIFJvZHJpZ3VleiBNYXJ0aW5leiIsMjAyMC0xMi0wNSxQcmUtdHJhaW5pbmcgUHJvdGVpbiBMYW5ndWFnZSBNb2RlbHMgd2l0aCBMYWJlbC1BZ25vc3RpYyBCaW5kaW5nIFBhaXJzIEVuaGFuY2VzIFBlcmZvcm1hbmNlIGluIERvd25zdHJlYW0gVGFza3MsaHR0cHM6Ly9hcnhpdi5vcmcvYWJzLzIwMTIuMDMwODQsMTkuMCwsLCwsMS4yMjc2ZSsxOSwiMS4gSGFyZHdhcmU6IDR4IE5WSURJQSBUZXNsYSBQMTAwIFNYTTIgR1BVcyAoMTguNyBURkxPUC9zIHBlciBHUFUgaW4gRlAxNikKVGhlIGFyY2hpdGVjdHVyZSBpcyBiYXNlZCBvbiBCZXJ0LWJhc2UsIHdpdGggMTEwTSBwYXJhbWV0ZXJzCgo2KjkzMDAwMDAwMDAqMioxMTAwMDAwMDA9MS4yMjc2ZSsxOSIsLDMxTSBzZXF1ZW5jZXMgd2l0aCBhbiBlc3RpYW10ZWQgbGVuZ3RoIG9mIDMwMDogMzFNKjMwMD05MzAwMDAwMDAwLCwsTlZJRElBIFAxMDAsLExpa2VseSwiTGVzcyB0aGFuIDElIG9mIHByb3RlaW4gc2VxdWVuY2VzIGFyZSBzdHJ1Y3R1cmFsbHkgYW5kIGZ1bmN0aW9uYWxseSBhbm5vdGF0ZWQuIE5hdHVyYWwgTGFuZ3VhZ2UgUHJvY2Vzc2luZyAoTkxQKSBjb21tdW5pdHkgaGFzIHJlY2VudGx5IGVtYnJhY2VkIHNlbGYtc3VwZXJ2aXNlZCBsZWFybmluZyBhcyBhIHBvd2VyZnVsIGFwcHJvYWNoIHRvIGxlYXJuIHJlcHJlc2VudGF0aW9ucyBmcm9tIHVubGFiZWxlZCB0ZXh0LCBpbiBsYXJnZSBwYXJ0IGR1ZSB0byB0aGUgYXR0ZW50aW9uLWJhc2VkIGNvbnRleHQtYXdhcmUgVHJhbnNmb3JtZXIgbW9kZWxzLiBJbiB0aGlzIHdvcmsgd2UgcHJlc2VudCBhIG1vZGlmaWNhdGlvbiB0byB0aGUgUm9CRVJUYSBtb2RlbCBieSBpbnB1dHRpbmcgZHVyaW5nIHByZS10cmFpbmluZyBhIG1peHR1cmUgb2YgYmluZGluZyBhbmQgbm9uLWJpbmRpbmcgcHJvdGVpbiBzZXF1ZW5jZXMgKGZyb20gU1RSSU5HIGRhdGFiYXNlKS4gSG93ZXZlciwgdGhlIHNlcXVlbmNlIHBhaXJzIGhhdmUgbm8gbGFiZWwgdG8gaW5kaWNhdGUgdGhlaXIgYmluZGluZyBzdGF0dXMsIGFzIHRoZSBtb2RlbCByZWxpZXMgc29sZWx5IG9uIE1hc2tlZCBMYW5ndWFnZSBNb2RlbGluZyAoTUxNKSBvYmplY3RpdmUgZHVyaW5nIHByZS10cmFpbmluZy4gQWZ0ZXIgZmluZS10dW5pbmcsIHN1Y2ggYXBwcm9hY2ggc3VycGFzc2VzIG1vZGVscyB0cmFpbmVkIG9uIHNpbmdsZSBwcm90ZWluIHNlcXVlbmNlcyBmb3IgcHJvdGVpbi1wcm90ZWluIGJpbmRpbmcgcHJlZGljdGlvbiwgVENSLWVwaXRvcGUgYmluZGluZyBwcmVkaWN0aW9uLCBjZWxsdWxhci1sb2NhbGl6YXRpb24gYW5kIHJlbW90ZSBob21vbG9neSBjbGFzc2lmaWNhdGlvbiB0YXNrcy4gV2Ugc3VnZ2VzdCB0aGF0IHRoZSBUcmFuc2Zvcm1lcidzIGF0dGVudGlvbiBtZWNoYW5pc20gY29udHJpYnV0ZXMgdG8gcHJvdGVpbiBiaW5kaW5nIHNpdGUgZGlzY292ZXJ5LiBGdXJ0aGVybW9yZSwgd2UgY29tcHJlc3MgcHJvdGVpbiBzZXF1ZW5jZXMgYnkgNjQlIHdpdGggdGhlIEJ5dGUgUGFpciBFbmNvZGluZyAoQlBFKSB2b2NhYnVsYXJ5IGNvbnNpc3Rpbmcgb2YgMTBLIHN1YndvcmRzLCBlYWNoIGFyb3VuZCAzLTQgYW1pbm8gYWNpZHMgbG9uZy4gRmluYWxseSwgdG8gZXhwYW5kIHRoZSBtb2RlbCBpbnB1dCBzcGFjZSB0byBldmVuIGxhcmdlciBwcm90ZWlucyBhbmQgbXVsdGktcHJvdGVpbiBhc3NlbWJsaWVzLCB3ZSBwcmUtdHJhaW4gTG9uZ2Zvcm1lciBtb2RlbHMgdGhhdCBzdXBwb3J0IDIsMDQ4IHRva2Vucy4gRnVydGhlciB3b3JrIGluIHRva2VuLWxldmVsIGNsYXNzaWZpY2F0aW9uIGZvciBzZWNvbmRhcnkgc3RydWN0dXJlIHByZWRpY3Rpb24gaXMgbmVlZGVkLiBDb2RlIGF2YWlsYWJsZSBhdDogdGhpcyBodHRwcyBVUkwiLDIuMCwsT3BlbiB3ZWlnaHRzICh1bnJlc3RyaWN0ZWQpLCJVbml0ZWQgU3RhdGVzIG9mIEFtZXJpY2EsU3dpdHplcmxhbmQiLCwsLDQuMCwsMjAyNi0wMi0xMSAxOToyNjoyNyswMDowMCwsLCwsLCJJbmR1c3RyeSxBY2FkZW1pYSIsLCwsLE9wZW4gc291cmNlLCJNSVQgbGljZW5zZQpodHRwczovL2dpdGh1Yi5jb20vUGFjY01hbm4vcGFjY21hbm5fcHJvdGVvbWljcyIsLCwsLCwyMDMxLjY0Mzk0MjQ2NDY3NTgsT3BlcmF0aW9uIGNvdW50aW5nLCwsLCxZZXMKT0MtR0FOIChWaXN1YWwgR2Vub21lKSxJbWFnZSBnZW5lcmF0aW9uLEltYWdlIGdlbmVyYXRpb24sIk1pbGEgLSBRdWViZWMgQUkgKG9yaWdpbmFsbHkgTW9udHJlYWwgSW5zdGl0dXRlIGZvciBMZWFybmluZyBBbGdvcml0aG1zKSxVbml2ZXJzaXR5IG9mIE1vbnRyZWFsIC8gVW5pdmVyc2l0w6kgZGUgTW9udHLDqWFsLE1pY3Jvc29mdCBSZXNlYXJjaCxDSUZBUiBBSSBSZXNlYXJjaCIsIlRyaXN0YW4gU3lsdmFpbiwgUGVuZ2NodWFuIFpoYW5nLCBZb3NodWEgQmVuZ2lvLCBSIERldm9uIEhqZWxtLCBTaGlraGFyIFNoYXJtYSIsMjAyMC0xMi0wMyxPYmplY3QtQ2VudHJpYyBJbWFnZSBHZW5lcmF0aW9uIGZyb20gTGF5b3V0cyxodHRwczovL2FyeGl2Lm9yZy9hYnMvMjAwMy4wNzQ0OSwsLCwsLCwsLDYyIDU2NSBpbWFnZXMgLCwsTlZJRElBIFYxMDAsLFVua25vd24sIkRlc3BpdGUgcmVjZW50IGltcHJlc3NpdmUgcmVzdWx0cyBvbiBzaW5nbGUtb2JqZWN0IGFuZCBzaW5nbGUtZG9tYWluIGltYWdlIGdlbmVyYXRpb24sIHRoZSBnZW5lcmF0aW9uIG9mIGNvbXBsZXggc2NlbmVzIHdpdGggbXVsdGlwbGUgb2JqZWN0cyByZW1haW5zIGNoYWxsZW5naW5nLiBJbiB0aGlzIHBhcGVyLCB3ZSBzdGFydCB3aXRoIHRoZSBpZGVhIHRoYXQgYSBtb2RlbCBtdXN0IGJlIGFibGUgdG8gdW5kZXJzdGFuZCBpbmRpdmlkdWFsIG9iamVjdHMgYW5kIHJlbGF0aW9uc2hpcHMgYmV0d2VlbiBvYmplY3RzIGluIG9yZGVyIHRvIGdlbmVyYXRlIGNvbXBsZXggc2NlbmVzIHdlbGwuIE91ciBsYXlvdXQtdG8taW1hZ2UtZ2VuZXJhdGlvbiBtZXRob2QsIHdoaWNoIHdlIGNhbGwgT2JqZWN0LUNlbnRyaWMgR2VuZXJhdGl2ZSBBZHZlcnNhcmlhbCBOZXR3b3JrIChvciBPQy1HQU4pLCByZWxpZXMgb24gYSBub3ZlbCBTY2VuZS1HcmFwaCBTaW1pbGFyaXR5IE1vZHVsZSAoU0dTTSkuIFRoZSBTR1NNIGxlYXJucyByZXByZXNlbnRhdGlvbnMgb2YgdGhlIHNwYXRpYWwgcmVsYXRpb25zaGlwcyBiZXR3ZWVuIG9iamVjdHMgaW4gdGhlIHNjZW5lLCB3aGljaCBsZWFkIHRvIG91ciBtb2RlbCdzIGltcHJvdmVkIGxheW91dC1maWRlbGl0eS4gV2UgYWxzbyBwcm9wb3NlIGNoYW5nZXMgdG8gdGhlIGNvbmRpdGlvbmluZyBtZWNoYW5pc20gb2YgdGhlIGdlbmVyYXRvciB0aGF0IGVuaGFuY2UgaXRzIG9iamVjdCBpbnN0YW5jZS1hd2FyZW5lc3MuIEFwYXJ0IGZyb20gaW1wcm92aW5nIGltYWdlIHF1YWxpdHksIG91ciBjb250cmlidXRpb25zIG1pdGlnYXRlIHR3byBmYWlsdXJlIG1vZGVzIGluIHByZXZpb3VzIGFwcHJvYWNoZXM6ICgxKSBzcHVyaW91cyBvYmplY3RzIGJlaW5nIGdlbmVyYXRlZCB3aXRob3V0IGNvcnJlc3BvbmRpbmcgYm91bmRpbmcgYm94ZXMgaW4gdGhlIGxheW91dCwgYW5kICgyKSBvdmVybGFwcGluZyBib3VuZGluZyBib3hlcyBpbiB0aGUgbGF5b3V0IGxlYWRpbmcgdG8gbWVyZ2VkIG9iamVjdHMgaW4gaW1hZ2VzLiBFeHRlbnNpdmUgcXVhbnRpdGF0aXZlIGV2YWx1YXRpb24gYW5kIGFibGF0aW9uIHN0dWRpZXMgZGVtb25zdHJhdGUgdGhlIGltcGFjdCBvZiBvdXIgY29udHJpYnV0aW9ucywgd2l0aCBvdXIgbW9kZWwgb3V0cGVyZm9ybWluZyBwcmV2aW91cyBzdGF0ZS1vZi10aGUtYXJ0IGFwcHJvYWNoZXMgb24gYm90aCB0aGUgQ09DTy1TdHVmZiBhbmQgVmlzdWFsIEdlbm9tZSBkYXRhc2V0cy4gRmluYWxseSwgd2UgYWRkcmVzcyBhbiBpbXBvcnRhbnQgbGltaXRhdGlvbiBvZiBldmFsdWF0aW9uIG1ldHJpY3MgdXNlZCBpbiBwcmV2aW91cyB3b3JrcyBieSBpbnRyb2R1Y2luZyBTY2VuZUZJRCAtLSBhbiBvYmplY3QtY2VudHJpYyBhZGFwdGF0aW9uIG9mIHRoZSBwb3B1bGFyIEZye8OpfWNoZXQgSW5jZXB0aW9uIERpc3RhbmNlIG1ldHJpYywgdGhhdCBpcyBiZXR0ZXIgc3VpdGVkIGZvciBtdWx0aS1vYmplY3QgaW1hZ2VzLiIsLCxVbnJlbGVhc2VkLCJDYW5hZGEsQ2FuYWRhLFVuaXRlZCBTdGF0ZXMgb2YgQW1lcmljYSxDYW5hZGEiLCwsLDQuMCwsMjAyNi0wMi0xMSAxOToyNjoyNyswMDowMCwsLCwsLCJBY2FkZW1pYSxBY2FkZW1pYSxJbmR1c3RyeSxSZXNlYXJjaCBjb2xsZWN0aXZlIiwsLCwsVW5yZWxlYXNlZCwsLCwsLCwyNDM4LjA4MTMxNzYxNTU2LCwsLCwsTm8KT0MtR0FOIChDT0NPLVN0dWZmKSxJbWFnZSBnZW5lcmF0aW9uLEltYWdlIGdlbmVyYXRpb24sIk1pbGEgLSBRdWViZWMgQUkgKG9yaWdpbmFsbHkgTW9udHJlYWwgSW5zdGl0dXRlIGZvciBMZWFybmluZyBBbGdvcml0aG1zKSxVbml2ZXJzaXR5IG9mIE1vbnRyZWFsIC8gVW5pdmVyc2l0w6kgZGUgTW9udHLDqWFsLE1pY3Jvc29mdCBSZXNlYXJjaCxDSUZBUiBBSSBSZXNlYXJjaCIsIlRyaXN0YW4gU3lsdmFpbiwgUGVuZ2NodWFuIFpoYW5nLCBZb3NodWEgQmVuZ2lvLCBSIERldm9uIEhqZWxtLCBTaGlraGFyIFNoYXJtYSIsMjAyMC0xMi0wMyxPYmplY3QtQ2VudHJpYyBJbWFnZSBHZW5lcmF0aW9uIGZyb20gTGF5b3V0cyxodHRwczovL2FyeGl2Lm9yZy9hYnMvMjAwMy4wNzQ0OSwsLCwsLCwsLDI0IDk3MiBpbWFnZXMgLCwsTlZJRElBIFYxMDAsLFVua25vd24sIkRlc3BpdGUgcmVjZW50IGltcHJlc3NpdmUgcmVzdWx0cyBvbiBzaW5nbGUtb2JqZWN0IGFuZCBzaW5nbGUtZG9tYWluIGltYWdlIGdlbmVyYXRpb24sIHRoZSBnZW5lcmF0aW9uIG9mIGNvbXBsZXggc2NlbmVzIHdpdGggbXVsdGlwbGUgb2JqZWN0cyByZW1haW5zIGNoYWxsZW5naW5nLiBJbiB0aGlzIHBhcGVyLCB3ZSBzdGFydCB3aXRoIHRoZSBpZGVhIHRoYXQgYSBtb2RlbCBtdXN0IGJlIGFibGUgdG8gdW5kZXJzdGFuZCBpbmRpdmlkdWFsIG9iamVjdHMgYW5kIHJlbGF0aW9uc2hpcHMgYmV0d2VlbiBvYmplY3RzIGluIG9yZGVyIHRvIGdlbmVyYXRlIGNvbXBsZXggc2NlbmVzIHdlbGwuIE91ciBsYXlvdXQtdG8taW1hZ2UtZ2VuZXJhdGlvbiBtZXRob2QsIHdoaWNoIHdlIGNhbGwgT2JqZWN0LUNlbnRyaWMgR2VuZXJhdGl2ZSBBZHZlcnNhcmlhbCBOZXR3b3JrIChvciBPQy1HQU4pLCByZWxpZXMgb24gYSBub3ZlbCBTY2VuZS1HcmFwaCBTaW1pbGFyaXR5IE1vZHVsZSAoU0dTTSkuIFRoZSBTR1NNIGxlYXJucyByZXByZXNlbnRhdGlvbnMgb2YgdGhlIHNwYXRpYWwgcmVsYXRpb25zaGlwcyBiZXR3ZWVuIG9iamVjdHMgaW4gdGhlIHNjZW5lLCB3aGljaCBsZWFkIHRvIG91ciBtb2RlbCdzIGltcHJvdmVkIGxheW91dC1maWRlbGl0eS4gV2UgYWxzbyBwcm9wb3NlIGNoYW5nZXMgdG8gdGhlIGNvbmRpdGlvbmluZyBtZWNoYW5pc20gb2YgdGhlIGdlbmVyYXRvciB0aGF0IGVuaGFuY2UgaXRzIG9iamVjdCBpbnN0YW5jZS1hd2FyZW5lc3MuIEFwYXJ0IGZyb20gaW1wcm92aW5nIGltYWdlIHF1YWxpdHksIG91ciBjb250cmlidXRpb25zIG1pdGlnYXRlIHR3byBmYWlsdXJlIG1vZGVzIGluIHByZXZpb3VzIGFwcHJvYWNoZXM6ICgxKSBzcHVyaW91cyBvYmplY3RzIGJlaW5nIGdlbmVyYXRlZCB3aXRob3V0IGNvcnJlc3BvbmRpbmcgYm91bmRpbmcgYm94ZXMgaW4gdGhlIGxheW91dCwgYW5kICgyKSBvdmVybGFwcGluZyBib3VuZGluZyBib3hlcyBpbiB0aGUgbGF5b3V0IGxlYWRpbmcgdG8gbWVyZ2VkIG9iamVjdHMgaW4gaW1hZ2VzLiBFeHRlbnNpdmUgcXVhbnRpdGF0aXZlIGV2YWx1YXRpb24gYW5kIGFibGF0aW9uIHN0dWRpZXMgZGVtb25zdHJhdGUgdGhlIGltcGFjdCBvZiBvdXIgY29udHJpYnV0aW9ucywgd2l0aCBvdXIgbW9kZWwgb3V0cGVyZm9ybWluZyBwcmV2aW91cyBzdGF0ZS1vZi10aGUtYXJ0IGFwcHJvYWNoZXMgb24gYm90aCB0aGUgQ09DTy1TdHVmZiBhbmQgVmlzdWFsIEdlbm9tZSBkYXRhc2V0cy4gRmluYWxseSwgd2UgYWRkcmVzcyBhbiBpbXBvcnRhbnQgbGltaXRhdGlvbiBvZiBldmFsdWF0aW9uIG1ldHJpY3MgdXNlZCBpbiBwcmV2aW91cyB3b3JrcyBieSBpbnRyb2R1Y2luZyBTY2VuZUZJRCAtLSBhbiBvYmplY3QtY2VudHJpYyBhZGFwdGF0aW9uIG9mIHRoZSBwb3B1bGFyIEZye8OpfWNoZXQgSW5jZXB0aW9uIERpc3RhbmNlIG1ldHJpYywgdGhhdCBpcyBiZXR0ZXIgc3VpdGVkIGZvciBtdWx0aS1vYmplY3QgaW1hZ2VzLiIsLCxVbnJlbGVhc2VkLCJDYW5hZGEsQ2FuYWRhLFVuaXRlZCBTdGF0ZXMgb2YgQW1lcmljYSxDYW5hZGEiLCwsLDQuMCwsMjAyNi0wMi0xMSAxOToyNjoyNyswMDowMCwsLCwsLCJBY2FkZW1pYSxBY2FkZW1pYSxJbmR1c3RyeSxSZXNlYXJjaCBjb2xsZWN0aXZlIiwsLCwsVW5yZWxlYXNlZCwsLCwsLCwyNDM4LjA4MTMxNzYxNTU2LCwsLCwsTm8KQ1BNLUxhcmdlLExhbmd1YWdlLExhbmd1YWdlIG1vZGVsaW5nLCJUc2luZ2h1YSBVbml2ZXJzaXR5LEJlaWppbmcgQWNhZGVteSBvZiBBcnRpZmljaWFsIEludGVsbGlnZW5jZSAvIEJBQUkiLCJaaGVuZ3lhbiBaaGFuZywgWHUgSGFuLCBIYW8gWmhvdSwgUGVpIEtlLCBZdXhpYW4gR3UsIERlbWluZyBZZSwgWXVqaWEgUWluLCBZdXNoZW5nIFN1LCBIYW96aGUgSmksIEppYW4gR3VhbiwgRmFuY2hhbyBR</x:v>
      </x:c>
    </x:row>
    <x:row r="241" ht="18" customHeight="1">
      <x:c r="A241" s="17" t="n">
        <x:v>236</x:v>
      </x:c>
      <x:c r="B241" s="17" t="n">
        <x:v>310</x:v>
      </x:c>
      <x:c r="C241" s="160" t="str">
        <x:v>aSwgWGlhb3poaSBXYW5nLCBZYW5hbiBaaGVuZywgR3VveWFuZyBaZW5nLCBIdWFucWkgQ2FvLCBTaGVuZ3FpIENoZW4sIERhaXh1YW4gTGksIFpoZW5ibyBTdW4sIFpoaXl1YW4gTGl1LCBNaW5saWUgSHVhbmcsIFdlbnRhbyBIYW4sIEppZSBUYW5nLCBKdWFuemkgTGksIFhpYW95YW4gWmh1LCBNYW9zb25nIFN1biIsMjAyMC0xMi0wMSxDUE06IEEgTGFyZ2Utc2NhbGUgR2VuZXJhdGl2ZSBDaGluZXNlIFByZS10cmFpbmVkIExhbmd1YWdlIE1vZGVsLGh0dHBzOi8vYXJ4aXYub3JnL2Ficy8yMDEyLjAwNDEzLDEyOS4wLFNPVEEgaW1wcm92ZW1lbnQsIiIiQ1BNIG91dHBlcmZvcm1zIENEaWFsLUdQVCB3aXRoIGEgbGFyZ2UgbWFyZ2luIGluIHRoZSBmZXctc2hvdCBleHBlcmltZW50LCBzaG93aW5nIHRoZSBnZW5lcmFsaXphdGlvbiBhYmlsaXR5IG9mIG91ciBtb2RlbC4iIgoKVGFibGUgNSIsMjYwMDAwMDAwMC4wLCIiIlRvIHRoZSBiZXN0IG9mIG91ciBrbm93bGVkZ2UsIENQTSwgd2l0aCAyLjYgYmlsbGlvbiBwYXJhbWV0ZXJzIGFuZCAxMDBHQiBDaGluZXNlIHRyYWluaW5nIGRhdGEsIGlzIHRoZSBsYXJnZXN0IENoaW5lc2UgcHJlLXRyYWluZWQgbGFuZ3VhZ2UgbW9kZSIiIiwyLjYwNTJlKzIwLCJzb3VyY2U6IGh0dHBzOi8vbGFpci5saWdodG9uLmFpL2Frcm9ub21pY29uLwoKYXJjaGl2ZWQ6IGh0dHBzOi8vZ2l0aHViLmNvbS9saWdodG9uYWkvYWtyb25vbWljb24vdHJlZS9tYWluL2Frcm9kYgoKNioyNjAwMDAwMDAwIHBhcmFtZXRlciAqMTY3MDAwMDAwMDAgdG9rZW5zPTIuNjA1MjAwZSsyMCIsMTY3MDAwMDAwMDAsIiIibGFuZ3VhZ2UgbW9kZWwsIHdpdGggMi42IGJpbGxpb24gcGFyYW1ldGVycyBhbmQgMTAwR0IgQ2hpbmVzZSB0cmFpbmluZyBkYXRhLiIiCgpXZSB1c2UgdGhlIGNvbnZlcnNpb24gZmFjdG9yIDFHQiB+IDE2N00gd29yZHMKCjEwMEdCIH4gMTY3MDAwMDAwMDAgdG9rZW5zIC8gd29yZHMKCiIsMzM2LjAsIiIiSXQgdGFrZXMgdHdvIHdlZWtzIHRvIHRyYWluIG91ciBsYXJnZXN0IG1vZGVsIHVzaW5nIDY0IE5WSURJQSBWMTAwLiIiIixOVklESUEgVjEwMCxTZWxmLXN1cGVydmlzZWQgbGVhcm5pbmcsQ29uZmlkZW50LCJQcmUtdHJhaW5lZCBMYW5ndWFnZSBNb2RlbHMgKFBMTXMpIGhhdmUgcHJvdmVuIHRvIGJlIGJlbmVmaWNpYWwgZm9yIHZhcmlvdXMgZG93bnN0cmVhbSBOTFAgdGFza3MuIFJlY2VudGx5LCBHUFQtMywgd2l0aCAxNzUgYmlsbGlvbiBwYXJhbWV0ZXJzIGFuZCA1NzBHQiB0cmFpbmluZyBkYXRhLCBkcmV3IGEgbG90IG9mIGF0dGVudGlvbiBkdWUgdG8gdGhlIGNhcGFjaXR5IG9mIGZldy1zaG90IChldmVuIHplcm8tc2hvdCkgbGVhcm5pbmcuIEhvd2V2ZXIsIGFwcGx5aW5nIEdQVC0zIHRvIGFkZHJlc3MgQ2hpbmVzZSBOTFAgdGFza3MgaXMgc3RpbGwgY2hhbGxlbmdpbmcsIGFzIHRoZSB0cmFpbmluZyBjb3JwdXMgb2YgR1BULTMgaXMgcHJpbWFyaWx5IEVuZ2xpc2gsIGFuZCB0aGUgcGFyYW1ldGVycyBhcmUgbm90IHB1YmxpY2x5IGF2YWlsYWJsZS4gSW4gdGhpcyB0ZWNobmljYWwgcmVwb3J0LCB3ZSByZWxlYXNlIHRoZSBDaGluZXNlIFByZS10cmFpbmVkIExhbmd1YWdlIE1vZGVsIChDUE0pIHdpdGggZ2VuZXJhdGl2ZSBwcmUtdHJhaW5pbmcgb24gbGFyZ2Utc2NhbGUgQ2hpbmVzZSB0cmFpbmluZyBkYXRhLiBUbyB0aGUgYmVzdCBvZiBvdXIga25vd2xlZGdlLCBDUE0sIHdpdGggMi42IGJpbGxpb24gcGFyYW1ldGVycyBhbmQgMTAwR0IgQ2hpbmVzZSB0cmFpbmluZyBkYXRhLCBpcyB0aGUgbGFyZ2VzdCBDaGluZXNlIHByZS10cmFpbmVkIGxhbmd1YWdlIG1vZGVsLCB3aGljaCBjb3VsZCBmYWNpbGl0YXRlIHNldmVyYWwgZG93bnN0cmVhbSBDaGluZXNlIE5MUCB0YXNrcywgc3VjaCBhcyBjb252ZXJzYXRpb24sIGVzc2F5IGdlbmVyYXRpb24sIGNsb3plIHRlc3QsIGFuZCBsYW5ndWFnZSB1bmRlcnN0YW5kaW5nLiBFeHRlbnNpdmUgZXhwZXJpbWVudHMgZGVtb25zdHJhdGUgdGhhdCBDUE0gYWNoaWV2ZXMgc3Ryb25nIHBlcmZvcm1hbmNlIG9uIG1hbnkgTkxQIHRhc2tzIGluIHRoZSBzZXR0aW5ncyBvZiBmZXctc2hvdCAoZXZlbiB6ZXJvLXNob3QpIGxlYXJuaW5nLiBUaGUgY29kZSBhbmQgcGFyYW1ldGVycyBhcmUgYXZhaWxhYmxlIGF0IHRoaXMgaHR0cHMgVVJMLiIsLCxPcGVuIHdlaWdodHMgKHVucmVzdHJpY3RlZCksIkNoaW5hLENoaW5hIiwsLCw2NC4wLCwyMDI2LTA1LTI1IDEyOjEyOjUwKzAwOjAwLCwsLCwsIkFjYWRlbWlhLEFjYWRlbWlhIiwsLCwsVW5yZWxlYXNlZCwiTUlUIGxpY2Vuc2UKCmh0dHBzOi8vZ2l0aHViLmNvbS9Uc2luZ2h1YUFJL0NQTS0xLUdlbmVyYXRlIiwsNzM0MC4wOTkwNDQ3MTk3OTYsLCwsMzkwMTEuMDM4NTQ1NzU4ODU2LFRoaXJkLXBhcnR5IGVzdGltYXRpb24sLCwsLFllcwpQcm9maWxlIFByZWRpY3Rpb24sQmlvbG9neSwiUHJvdGVpbiBvciBudWNsZW90aWRlIGxhbmd1YWdlIG1vZGVsIChwTE0vbkxNKSxQcm90ZWlucyIsIlVuaXZlcnNpdHkgb2YgV2FzaGluZ3RvbixTYWxlc2ZvcmNlIFJlc2VhcmNoIiwiUGFzY2FsIFN0dXJtZmVscywgSmVzc2UgVmlnLCBBbGkgTWFkYW5pLCBOYXpuZWVuIEZhdGVtYSBSYWphbmkiLDIwMjAtMTItMDEsUHJvZmlsZSBQcmVkaWN0aW9uOiBBbiBBbGlnbm1lbnQtQmFzZWQgUHJlLVRyYWluaW5nIFRhc2sgZm9yIFByb3RlaW4gU2VxdWVuY2UgTW9kZWxzLGh0dHBzOi8vYXJ4aXYub3JnL2Ficy8yMDEyLjAwMTk1LDI3LjAsLCwsLDQuOTk5OTk5OTk5OTk5OTk5M2UrMjAsIjEuIEhhcmR3YXJlIHNldHVwOiA4eCBOVklESUEgVGVzbGEgVjEwMCBHUFVzICgxMzAgVEZMT1AvcyBlYWNoKQoKMi4gVHJhaW5pbmcgZHVyYXRpb246IDIgd2Vla3MgKDEuMmUrNiBzZWNvbmRzKSAtIGRpcmVjdGx5IHByb3ZpZGVkCgozLiBVdGlsaXphdGlvbiByYXRlOiA0MCUKCjQuIEZpbmFsIGNhbGN1bGF0aW9uOgogICA4IEdQVXMgw5cgMS4zMGUrMTQgRkxPUC9zIMOXIDEuMmUrNiBzZWNvbmRzIMOXIDAuNCB1dGlsaXphdGlvbiA9IDUuMGUrMjAgRkxPUHMiLCwiMzIgbWlsbGlvbiBzZXF1ZW5jZXMgw5cgMjUwIHJlc2lkdWVzL3NlcXVlbmNlID0gOCBiaWxsaW9uIGRhdGEgcG9pbnRzClszMiDDlyAxMF42IMOXIDI1MCA9IDggw5cgMTBeOV0iLCwsTlZJRElBIFYxMDAsLENvbmZpZGVudCwiRm9yIHByb3RlaW4gc2VxdWVuY2UgZGF0YXNldHMsIHVubGFiZWxlZCBkYXRhIGhhcyBncmVhdGx5IG91dHBhY2VkIGxhYmVsZWQgZGF0YSBkdWUgdG8gdGhlIGhpZ2ggY29zdCBvZiB3ZXQtbGFiIGNoYXJhY3Rlcml6YXRpb24uIFJlY2VudCBkZWVwLWxlYXJuaW5nIGFwcHJvYWNoZXMgdG8gcHJvdGVpbiBwcmVkaWN0aW9uIGhhdmUgc2hvd24gdGhhdCBwcmUtdHJhaW5pbmcgb24gdW5sYWJlbGVkIGRhdGEgY2FuIHlpZWxkIHVzZWZ1bCByZXByZXNlbnRhdGlvbnMgZm9yIGRvd25zdHJlYW0gdGFza3MuIEhvd2V2ZXIsIHRoZSBvcHRpbWFsIHByZS10cmFpbmluZyBzdHJhdGVneSByZW1haW5zIGFuIG9wZW4gcXVlc3Rpb24uIEluc3RlYWQgb2Ygc3RyaWN0bHkgYm9ycm93aW5nIGZyb20gbmF0dXJhbCBsYW5ndWFnZSBwcm9jZXNzaW5nIChOTFApIGluIHRoZSBmb3JtIG9mIG1hc2tlZCBvciBhdXRvcmVncmVzc2l2ZSBsYW5ndWFnZSBtb2RlbGluZywgd2UgaW50cm9kdWNlIGEgbmV3IHByZS10cmFpbmluZyB0YXNrOiBkaXJlY3RseSBwcmVkaWN0aW5nIHByb3RlaW4gcHJvZmlsZXMgZGVyaXZlZCBmcm9tIG11bHRpcGxlIHNlcXVlbmNlIGFsaWdubWVudHMuIFVzaW5nIGEgc2V0IG9mIGZpdmUsIHN0YW5kYXJkaXplZCBkb3duc3RyZWFtIHRhc2tzIGZvciBwcm90ZWluIG1vZGVscywgd2UgZGVtb25zdHJhdGUgdGhhdCBvdXIgcHJlLXRyYWluaW5nIHRhc2sgYWxvbmcgd2l0aCBhIG11bHRpLXRhc2sgb2JqZWN0aXZlIG91dHBlcmZvcm1zIG1hc2tlZCBsYW5ndWFnZSBtb2RlbGluZyBhbG9uZSBvbiBhbGwgZml2ZSB0YXNrcy4gT3VyIHJlc3VsdHMgc3VnZ2VzdCB0aGF0IHByb3RlaW4gc2VxdWVuY2UgbW9kZWxzIG1heSBiZW5lZml0IGZyb20gbGV2ZXJhZ2luZyBiaW9sb2dpY2FsbHktaW5zcGlyZWQgaW5kdWN0aXZlIGJpYXNlcyB0aGF0IGdvIGJleW9uZCBleGlzdGluZyBsYW5ndWFnZSBtb2RlbGluZyB0ZWNobmlxdWVzIGluIE5MUC4iLCwsLCJVbml0ZWQgU3RhdGVzIG9mIEFtZXJpY2EsVW5pdGVkIFN0YXRlcyBvZiBBbWVyaWNhIiwsLCw4LjAsLDIwMjYtMDUtMjUgMTI6MTI6NDgrMDA6MDAsLCwsLCwiQWNhZGVtaWEsSW5kdXN0cnkiLCwsLCwsLCwsLCwsNDg3Ni4zNzk4MTgyMTk4NTcsSGFyZHdhcmUsLCwsLApBbHBoYUZvbGQgMixCaW9sb2d5LCJQcm90ZWluIGZvbGRpbmcgcHJlZGljdGlvbixQcm90ZWlucyIsRGVlcE1pbmQsIkpvaG4gSnVtcGVyLCBSaWNoYXJkIEV2YW5zLCBBbGV4YW5kZXIgUHJpdHplbCwgVGltIEdyZWVuLCBNaWNoYWVsIEZpZ3Vybm92LCBLYXRocnluIFR1bnlhc3V2dW5ha29vbCwgT2xhZiBSb25uZWJlcmdlciwgUnVzcyBCYXRlcywgQXVndXN0aW4gxb3DrWRlaywgQWxleCBCcmlkZ2xhbmQsIENsZW1lbnMgTWV5ZXIsIFNpbW9uIEEgQSBLb2hsLCBBbm5hIFBvdGFwZW5rbywgQW5kcmV3IEogQmFsbGFyZCwgQW5kcmV3IENvd2llLCBCZXJuYXJkaW5vIFJvbWVyYS1QYXJlZGVzLCBTdGFuaXNsYXYgTmlrb2xvdiwgUmlzaHViIEphaW4sIEpvbmFzIEFkbGVyLCBUcmV2b3IgQmFjaywgU3RpZyBQZXRlcnNlbiwgRGF2aWQgUmVpbWFuLCBNYXJ0aW4gU3RlaW5lZ2dlciwgTWljaGFsaW5hIFBhY2hvbHNrYSwgRGF2aWQgU2lsdmVyLCBPcmlvbCBWaW55YWxzLCBBbmRyZXcgVyBTZW5pb3IsIEtvcmF5IEthdnVrY3VvZ2x1LCBQdXNobWVldCBLb2hsaSwgRGVtaXMgSGFzc2FiaXMuIiwyMDIwLTExLTMwLEhpZ2hseSBhY2N1cmF0ZSBwcm90ZWluIHN0cnVjdHVyZSBwcmVkaWN0aW9uIHdpdGggQWxwaGFGb2xkLGh0dHBzOi8vd3d3Lm5hdHVyZS5jb20vYXJ0aWNsZXMvczQxNTg2LTAyMS0wMzgxOS0yLDMxOTA5LjAsIkhpc3RvcmljYWwgc2lnbmlmaWNhbmNlLEhpZ2hseSBjaXRlZCxTT1RBIGltcHJvdmVtZW50IiwiIiJIZXJlIHdlIHByb3ZpZGUgdGhlIGZpcnN0IGNvbXB1dGF0aW9uYWwgbWV0aG9kIHRoYXQgY2FuIHJlZ3VsYXJseSBwcmVkaWN0IHByb3RlaW4gc3RydWN0dXJlcyB3aXRoIGF0b21pYyBhY2N1cmFjeSBldmVuIGluIGNhc2VzIGluIHdoaWNoIG5vIHNpbWlsYXIgc3RydWN0dXJlIGlzIGtub3duIiIgW0Fic3RyYWN0XQoKPjE3NzkwIGNpdGF0aW9ucwoKIiJJbiB0aGUgY2hhbGxlbmdpbmcgMTR0aCBDcml0aWNhbCBBc3Nlc3NtZW50IG9mIHByb3RlaW4gU3RydWN0dXJlIFByZWRpY3Rpb24gKENBU1AxNCkxNSwgZGVtb25zdHJhdGluZyBhY2N1cmFjeSBjb21wZXRpdGl2ZSB3aXRoIGV4cGVyaW1lbnRhbCBzdHJ1Y3R1cmVzIGluIGEgbWFqb3JpdHkgb2YgY2FzZXMgYW5kIGdyZWF0bHkgb3V0cGVyZm9ybWluZyBvdGhlciBtZXRob2RzLiIiIiw5MzAwMDAwMC4wLCJodHRwczovL2FyeGl2Lm9yZy9hYnMvMjIwNy4wNTQ3NyByZWltcGxlbWVudHMgQWxwaGFGb2xkIDIgaW4gYSBtb3JlIGVmZmljaWVudCB3YXksIGFuZCBzdGF0ZXMgdGhlcmUgYXJlIDkzTSBwYXJhbWV0ZXJzIGluIHRoZSBvcmlnaW5hbCB2ZXJzaW9uIChUYWJsZSAxKSIsMi45OWUrMjEsIjEyMyB0ZXJhRkxPUFMgLyBUUFUgdjMgY2hpcCAqIDEyOCBjb3JlcyAqICgxIGNoaXAgLyAyIGNvcmVzKSAqIDExIGRheXMgKiA0MCUgdXRpbGl6YXRpb24gPSAyLjk5ZTIxIEZMT1AKaHR0cHM6Ly93d3cud29sZnJhbWFscGhhLmNvbS9pbnB1dD9pPTEyMyt0ZXJhRkxPUFMrKisxMjgrKisxMStkYXlzKyorMC40CgoiIlRyYWluaW5nIHJlZ2ltZW4iIiBzZWN0aW9uOiAKIiJXZSB0cmFpbiB0aGUgbW9kZWwgb24gVGVuc29yIFByb2Nlc3NpbmcgVW5pdCAoVFBVKSB2MyB3aXRoIGEgYmF0Y2ggc2l6ZSBvZiAxIHBlciBUUFUgY29yZSwgaGVuY2UgdGhlIG1vZGVsIHVzZXMgMTI4IFRQVSB2MyBjb3Jlcy4gWy4uLl0gVGhlIGluaXRpYWwgdHJhaW5pbmcgc3RhZ2UgdGFrZXMgYXBwcm94aW1hdGVseSAxIHdlZWssIGFuZCB0aGUgZmluZS10dW5pbmcgc3RhZ2UgdGFrZXMgYXBwcm94aW1hdGVseSA0IGFkZGl0aW9uYWwgZGF5cy4iIiIsNTcyNDAwMDAwMCwiMyBkaWZmZXJlbnQgdHlwZXMgb2YgaW5wdXQgZGF0YSB0byB0aGUgbmV0d29yazoKKDEpIEFtaW5vIGFjaWQgc2VxdWVuY2UKKDIpIE11bHRpcGxlIHNlcXVlbmNlIGFsaWdubWVudHMgKE1TQSkgdG8gc2VxdWVuY2VzIGZyb20gZXZvbHV0aW9uYXJpbHkgcmVsYXRlZCBwcm90ZWlucwooMykgVGVtcGxhdGUgc3RydWN0dXJlcyAoM0QgYXRvbSBjb29yZGluYXRlcyBvZiBob21vbG9nb3VzIHN0cnVjdHVyZXMpLCB3aGVyZSBhdmFpbGFibGUKClRyYWluaW5nIGRhdGEgaXMgcHJvY2Vzc2VkIGludG8gdGhlIGZvbGxvd2luZyB0d28gZGF0YXNldHMgdGhhdCBhcmUgc2FtcGxlZCB3aXRoIGRpZmZlcmVudCBwcm9iYWJpbGl0aWVzLiAKU3VwcGxlbWVudGFyeSBNYXRlcmlhbCwgU2VjdGlvbiAxLjIuNC4gVHJhaW5pbmcgZGF0YToKIiJXaXRoIDc1JSBwcm9iYWJpbGl0eSBhIHRyYWluaW5nIGV4YW1wbGUgY29tZXMgZnJvbSB0aGUgc2VsZi1kaXN0aWxsYXRpb24gc2V0IChzZWUgc3Vic2VjdGlvbiAxLjMpIGFuZCB3aXRoIDI1JSBwcm9iYWJpbGl0eSB0aGUgdHJhaW5pbmcgZXhhbXBsZSBpcyBhIGtub3duIHN0cnVjdHVyZSBmcm9tIHRoZSBQcm90ZWluIERhdGEgQmFuayIiCgpTdXBwbGVtZW50YXJ5IE1hdGVyaWFsLCBTZWN0aW9uIDEuMyBTZWxmLWRpc3RpbGxhdGlvbiBkYXRhc2V0OgoiIlRoaXMgZ2l2ZXMgYSBmaW5hbCBkYXRhc2V0IG9mIDM1NSw5OTMgc2VxdWVuY2VzIiIuIEFuIGluaXRpYWwgbW9kZWwgd2FzIHVzZWQgdG8gcHJlZGljdCBzdHJ1Y3R1cmVzIGZvciB0aGVzZSBzZXF1ZW5jZXMuCgpQREIgZGF0YXNldCBzaXplIGluIDIwMjA6IGh0dHBzOi8vd3d3LnJjc2Iub3JnL3N0YXRzL2dyb3d0aC9ncm93dGgtcmVsZWFzZWQtc3RydWN0dXJlcwoxNzI3ODgKClRoZXJlZm9yZSwgZXN0aW1hdGUgZm9yIG51bWJlciBvZiBwcm90ZWluIHN0cnVjdHVyZXMgYXZhaWxhYmxlIGZvciB0cmFpbmluZyAoZm9yIHdoaWNoIGFtaW5vIGFjaWQgc2VxdWVuY2UsIE1TQSBhbmQgaG9tb2xvZ3VlIHRlbXBsYXRlIGluZm8gaXMgYWxzbyBhdmFpbGFibGUgYXMgaW5wdXQgdG8gbmV0d29yayk6IDUyODc4MSBbfjUzMGtdIiwyNjQuMCw3IGRheXMgcHJldHJhaW4gYW5kIDQgZGF5cyBmaW5ldHVuZSxHb29nbGUgVFBVIHYzLCxMaWtlbHksIlByb3RlaW5zIGFyZSBlc3NlbnRpYWwgdG8gbGlmZSwgYW5kIHVuZGVyc3RhbmRpbmcgdGhlaXIgc3RydWN0dXJlIGNhbiBmYWNpbGl0YXRlIGEgbWVjaGFuaXN0aWMgdW5kZXJzdGFuZGluZyBvZiB0aGVpciBmdW5jdGlvbi4gVGhyb3VnaCBhbiBlbm9ybW91cyBleHBlcmltZW50YWwgZWZmb3J0LCB0aGUgc3RydWN0dXJlcyBvZiBhcm91bmQgMTAwLDAwMCB1bmlxdWUgcHJvdGVpbnMgaGF2ZSBiZWVuIGRldGVybWluZWQsIGJ1dCB0aGlzIHJlcHJlc2VudHMgYSBzbWFsbCBmcmFjdGlvbiBvZiB0aGUgYmlsbGlvbnMgb2Yga25vd24gcHJvdGVpbiBzZXF1ZW5jZXMuIFN0cnVjdHVyYWwgY292ZXJhZ2UgaXMgYm90dGxlbmVja2VkIGJ5IHRoZSBtb250aHMgdG8geWVhcnMgb2YgcGFpbnN0YWtpbmcgZWZmb3J0IHJlcXVpcmVkIHRvIGRldGVybWluZSBhIHNpbmdsZSBwcm90ZWluIHN0cnVjdHVyZS4gQWNjdXJhdGUgY29tcHV0YXRpb25hbCBhcHByb2FjaGVzIGFyZSBuZWVkZWQgdG8gYWRkcmVzcyB0aGlzIGdhcCBhbmQgdG8gZW5hYmxlIGxhcmdlLXNjYWxlIHN0cnVjdHVyYWwgYmlvaW5mb3JtYXRpY3MuIFByZWRpY3RpbmcgdGhlIHRocmVlLWRpbWVuc2lvbmFsIHN0cnVjdHVyZSB0aGF0IGEgcHJvdGVpbiB3aWxsIGFkb3B0IGJhc2VkIHNvbGVseSBvbiBpdHMgYW1pbm8gYWNpZCBzZXF1ZW5jZeKAlHRoZSBzdHJ1Y3R1cmUgcHJlZGljdGlvbiBjb21wb25lbnQgb2YgdGhlIOKAmHByb3RlaW4gZm9sZGluZyBwcm9ibGVt4oCZ4oCUaGFzIGJlZW4gYW4gaW1wb3J0YW50IG9wZW4gcmVzZWFyY2ggcHJvYmxlbSBmb3IgbW9yZSB0aGFuIDUwIHllYXJzLiBEZXNwaXRlIHJlY2VudCBwcm9ncmVzcywgZXhpc3RpbmcgbWV0aG9kcyBmYWxsIGZhciBzaG9ydCBvZiBhdG9taWMgYWNjdXJhY3ksIGVzcGVjaWFsbHkgd2hlbiBubyBob21vbG9nb3VzIHN0cnVjdHVyZSBpcyBhdmFpbGFibGUuIEhlcmUgd2UgcHJvdmlkZSB0aGUgZmlyc3QgY29tcHV0YXRpb25hbCBtZXRob2QgdGhhdCBjYW4gcmVndWxhcmx5IHByZWRpY3QgcHJvdGVpbiBzdHJ1Y3R1cmVzIHdpdGggYXRvbWljIGFjY3VyYWN5IGV2ZW4gaW4gY2FzZXMgaW4gd2hpY2ggbm8gc2ltaWxhciBzdHJ1Y3R1cmUgaXMga25vd24uIFdlIHZhbGlkYXRlZCBhbiBlbnRpcmVseSByZWRlc2lnbmVkIHZlcnNpb24gb2Ygb3VyIG5ldXJhbCBuZXR3b3JrLWJhc2VkIG1vZGVsLCBBbHBoYUZvbGQsIGluIHRoZSBjaGFsbGVuZ2luZyAxNHRoIENyaXRpY2FsIEFzc2Vzc21lbnQgb2YgcHJvdGVpbiBTdHJ1Y3R1cmUgUHJlZGljdGlvbiAoQ0FTUDE0KSwgZGVtb25zdHJhdGluZyBhY2N1cmFjeSBjb21wZXRpdGl2ZSB3aXRoIGV4cGVyaW1lbnRhbCBzdHJ1Y3R1cmVzIGluIGEgbWFqb3JpdHkgb2YgY2FzZXMgYW5kIGdyZWF0bHkgb3V0cGVyZm9ybWluZyBvdGhlciBtZXRob2RzLiBVbmRlcnBpbm5pbmcgdGhlIGxhdGVzdCB2ZXJzaW9uIG9mIEFscGhhRm9sZCBpcyBhIG5vdmVsIG1hY2hpbmUgbGVhcm5pbmcgYXBwcm9hY2ggdGhhdCBpbmNvcnBvcmF0ZXMgcGh5c2ljYWwgYW5kIGJpb2xvZ2ljYWwga25vd2xlZGdlIGFib3V0IHByb3RlaW4gc3RydWN0dXJlLCBsZXZlcmFnaW5nIG11bHRpLXNlcXVlbmNlIGFsaWdubWVudHMsIGludG8gdGhlIGRlc2lnbiBvZiB0aGUgZGVlcCBsZWFybmluZyBhbGdvcml0aG0uIiwsLE9wZW4gd2VpZ2h0cyAodW5yZXN0cmljdGVkKSxVbml0ZWQgS2luZ2RvbSBvZiBHcmVhdCBCcml0YWluIGFuZCBOb3J0aGVybiBJcmVsYW5kLCwsLCwsMjAyNi0wMS0wMSAxNDowMDo1MSswMDowMCwsLCwsLEluZHVzdHJ5LCwsLCxVbnJlbGVhc2VkLCJXaGlsZSB0aGUgQWxwaGFGb2xkIGNvZGUgaXMgbGljZW5zZWQgdW5kZXIgdGhlIEFwYWNoZSAyLjAgTGljZW5zZSwgdGhlIEFscGhhRm9sZCBwYXJhbWV0ZXJzIGFuZCBDQVNQMTUgcHJlZGljdGlvbiBkYXRhIGFyZSBtYWRlIGF2YWlsYWJsZSB1bmRlciB0aGUgdGVybXMgb2YgdGhlIENDIEJZIDQuMCBsaWNlbnNlCgpjb2RlIGluIHRoaXMgcmVwbyBpcyBpbmZlcmVuY2UgY29kZToKaHR0cHM6Ly9naXRodWIuY29tL2dvb2dsZS1kZWVwbWluZC9hbHBoYWZvbGQiLCwzODQxLjc3MjYxMjI2NjQ3NCwsQkYxNiwsLEhhcmR3YXJlLCwsLCxZZXMKS0VQTEVSLExhbmd1YWdlLFJlbGF0aW9uIGV4dHJhY3Rpb24sIlRzaW5naHVhIFVuaXZlcnNpdHksTWlsYSAtIFF1ZWJlYyBBSSAob3JpZ2luYWxseSBNb250cmVhbCBJbnN0aXR1dGUgZm9yIExlYXJuaW5nIEFsZ29yaXRobXMpLEhFQyxDSUZBUiBBSSBSZXNlYXJjaCxQcmluY2V0b24gVW5pdmVyc2l0eSxVbml2ZXJzaXR5IG9mIE1vbnRyZWFsIC8gVW5pdmVyc2l0w6kgZGUgTW9udHLDqWFsIiwiWGlhb3poaSBXYW5nLCBUaWFueXUgR2FvLCBaaGFvY2hlbmcgWmh1LCBaaGl5dWFuIExpdSwgSnVhbnppIExpLCBhbmQgSmlhbiBUYW5nLiIsMjAyMC0xMS0yMyxLRVBMRVI6IEEgVW5pZmllZCBNb2RlbCBmb3IgS25vd2xlZGdlIEVtYmVkZGluZyBhbmQgUHJlLSB0cmFpbmVkIExhbmd1YWdlIFJlcHJlc2VudGF0aW9uLixodHRwczovL2FyeGl2Lm9yZy9hYnMvMTkxMS4wNjEzNiw4MTkuMCxTT1RBIGltcHJvdmVtZW50LCIiIkV4cGVyaW1lbnRhbCByZXN1bHRzIHNob3cgdGhhdCBLRVBMRVIgYWNoaWV2ZXMgc3RhdGUtb2YtdGhlLWFydCBwZXJmb3JtYW5jZXMKb24gdmFyaW91cyBOTFAgdGFza3MiIiIsMTI1MDAwMDAwLjAsLDEuNjZlKzIxLCJGcm9tIGF1dGhvciBjb21tdW5pY2F0aW9uCgoiIkFib3V0IDEyOCBHUFUtZGF5cyB1c2luZyBOdmlkaWEgVjEwMCAoMTZHQikuICIiCgpwcmVjaXNpb246IGZsb2F0MTYKClYxMDAgR1BVIGZvciBmbG9hdDE2OiAyODAwMDAwMDAwMDAwMCAoMi44RSsxMykKCjAuNCAqIDI4VEZMT1AvcyAqIDEyOCBHUFUtZGF5cyAqIDI0aC9kYXkgKiAzNjAwcy9oCj0gMS4yNEUrMjAKCiIiYW5kIHVzZSB0aGUgcmVsZWFzZWQgcm9iZXJ0YS5iYXNlIHBhcmFtZXRlcnMgZm9yCmluaXRpYWxpemF0aW9uLCB3aGljaCBpcyBhIGNvbW1vbiBwcmFjdGljZSB0byBzYXZlCnByZS10cmFpbmluZyB0aW1lIiIKClJvYmVydGEgYmFzZSBGTE9QOiAxLjUzNmUrMjEKVG90YWw6MS42NjAwMDBlKzIxCiIsMzUzMzY0MDAwMCwiRm9yIEJvb2tDb3JwdXMgKyBFbmdsaXNoIFdpa2lwZWRpYTogODAwTSArIDI1MDBNCgpGb3IgV2lraWRhdGE1TTogMjA2MTQyNzkKU2VlIHRhYmxlIDEuIENvbnRhaW5zICIiZW50aXRpZXMiIiwgIiJyZWxhdGlvbnMiIiwgYW5kICIidHJpcGxldHMiIiIsLCwsU2VsZi1zdXBlcnZpc2VkIGxlYXJuaW5nLENvbmZpZGVudCwiUHJlLXRyYWluZWQgbGFuZ3VhZ2UgcmVwcmVzZW50YXRpb24gbW9kZWxzIChQTE1zKSBjYW5ub3Qgd2VsbCBjYXB0dXJlIGZhY3R1YWwga25vd2xlZGdlIGZyb20gdGV4dC4gSW4gY29udHJhc3QsIGtub3dsZWRnZSBlbWJlZGRpbmcgKEtFKSBtZXRob2RzIGNhbiBlZmZlY3RpdmVseSByZXByZXNlbnQgdGhlIHJlbGF0aW9uYWwgZmFjdHMgaW4ga25vd2xlZGdlIGdyYXBocyAoS0dzKSB3aXRoIGluZm9ybWF0aXZlIGVudGl0eSBlbWJlZGRpbmdzLCBidXQgY29udmVudGlvbmFsIEtFIG1vZGVscyBjYW5ub3QgdGFrZSBmdWxsIGFkdmFudGFnZSBvZiB0aGUgYWJ1bmRhbnQgdGV4dHVhbCBpbmZvcm1hdGlvbi4gSW4gdGhpcyBwYXBlciwgd2UgcHJvcG9zZSBhIHVuaWZpZWQgbW9kZWwgZm9yIEtub3dsZWRnZSBFbWJlZGRpbmcgYW5kIFByZS10cmFpbmVkIExhbmd1YWdFIFJlcHJlc2VudGF0aW9uIChLRVBMRVIpLCB3aGljaCBjYW4gbm90IG9ubHkgYmV0dGVyIGludGVncmF0ZSBmYWN0dWFsIGtub3dsZWRnZSBpbnRvIFBMTXMgYnV0IGFsc28gcHJvZHVjZSBlZmZlY3RpdmUgdGV4dC1lbmhhbmNlZCBLRSB3aXRoIHRoZSBzdHJvbmcgUExNcy4gSW4gS0VQTEVSLCB3ZSBlbmNvZGUgdGV4dHVhbCBlbnRpdHkgZGVzY3JpcHRpb25zIHdpdGggYSBQTE0gYXMgdGhlaXIgZW1iZWRkaW5ncywgYW5kIHRoZW4gam9pbnRseSBvcHRpbWl6ZSB0aGUgS0UgYW5kIGxhbmd1YWdlIG1vZGVsaW5nIG9iamVjdGl2ZXMuIEV4cGVyaW1lbnRhbCByZXN1bHRzIHNob3cgdGhhdCBLRVBMRVIgYWNoaWV2ZXMgc3RhdGUtb2YtdGhlLWFydCBwZXJmb3JtYW5jZXMgb24gdmFyaW91cyBOTFAgdGFza3MsIGFuZCBhbHNvIHdvcmtzIHJlbWFya2FibHkgd2VsbCBhcyBhbiBpbmR1Y3RpdmUgS0UgbW9kZWwgb24gS0cgbGluayBwcmVkaWN0aW9uLiBGdXJ0aGVybW9yZSwgZm9yIHByZS10cmFpbmluZyBhbmQgZXZhbHVhdGluZyBLRVBMRVIsIHdlIGNvbnN0cnVjdCBXaWtpZGF0YTVNLCBhIGxhcmdlLXNjYWxlIEtHIGRhdGFzZXQgd2l0aCBhbGlnbmVkIGVudGl0eSBkZXNjcmlwdGlvbnMsIGFuZCBiZW5jaG1hcmsgc3RhdGUtb2YtdGhlLWFydCBLRSBtZXRob2RzIG9uIGl0LiBJdCBzaGFsbCBzZXJ2ZSBhcyBhIG5ldyBLRSBiZW5jaG1hcmsgYW5kIGZhY2lsaXRhdGUgdGhlIHJlc2VhcmNoIG9uIGxhcmdlIEtHLCBpbmR1Y3RpdmUgS0UsIGFuZCBLRyB3aXRoIHRleHQuIFRoZSBzb3VyY2UgY29kZSBjYW4gYmUgb2J0YWluZWQgZnJvbSB0aGlzIGh0dHBzIFVSTC4iLCwsVW5yZWxlYXNlZCwiQ2hpbmEsQ2FuYWRhLEZyYW5jZSxDYW5hZGEsVW5pdGVkIFN0YXRlcyBvZiBBbWVyaWNhLENhbmFkYSIsUm9CRVJUYSBCYXNlLCwsLCwyMDI2LTA1LTI1IDEyOjEyOjQ3KzAwOjAwLCwsLCwsIkFjYWRlbWlhLEFjYWRlbWlhLEFjYWRlbWlhLFJlc2VhcmNoIGNvbGxlY3RpdmUsQWNhZGVtaWEsQWNhZGVtaWEiLCwsLCxPcGVuIHNvdXJjZSwiTUlUIExpY2Vuc2UsIGluY2x1ZGVzIHRyYWluIGNvZGUgaHR0cHM6Ly9naXRodWIuY29tL1RIVS1LRUcvS0VQTEVSIiwsLCxGUDE2LCwsSGFyZHdhcmUsLCwsLE5vCkFXRC1GV00gKFdUMiksTGFuZ3VhZ2UsTGFuZ3VhZ2UgbW9kZWxpbmcsIklEU0lBLE1pY3Jvc29mdCBSZXNlYXJjaCIsIkltYW5vbCBTY2hsYWcsIFRzZW5kc3VyZW4gTXVua2hkYWxhaSwgSsO8cmdlbiBTY2htaWRodWJlciIsMjAyMC0xMS0xNixMZWFybmluZyBBc3NvY2lhdGl2ZSBJbmZlcmVuY2UgVXNpbmcgRmFzdCBXZWlnaHQgTWVtb3J5LGh0dHBzOi8vYXJ4aXYub3JnL2Ficy8yMDExLjA3ODMxLDY0LjAsLCwzNzAwMDAwMC4wLCIiImFsbCBXVDIgbW9kZWxzIGhhdmUgcm91Z2hseSAzN00gcGFyYW1ldGVycyIiIiw3LjEwNGUrMTcsNiBGTE9QIC8gcGFyYW1ldGVyIC8gdG9rZW4gKiAzNzAwMDAwMCBwYXJhbWV0ZXJzICogMjAwMDAwMCB0b2tlbnMgKiAxNjAwIGVwb2NocyA9IDcuMTA0ZSsxNyBGTE9QLDIwMDAwMDAsLCwsLCxDb25maWRlbnQsIkh1bWFucyBjYW4gcXVpY2tseSBhc3NvY2lhdGUgc3RpbXVsaSB0byBzb2x2ZSBwcm9ibGVtcyBpbiBub3ZlbCBjb250ZXh0cy4gT3VyIG5vdmVsIG5ldXJhbCBuZXR3b3JrIG1vZGVsIGxlYXJucyBzdGF0ZSByZXByZXNlbnRhdGlvbnMgb2YgZmFjdHMgdGhhdCBjYW4gYmUgY29tcG9zZWQgdG8gcGVyZm9ybSBzdWNoIGFzc29jaWF0aXZlIGluZmVyZW5jZS4gVG8gdGhpcyBlbmQsIHdlIGF1Z21lbnQgdGhlIExTVE0gbW9kZWwgd2l0aCBhbiBhc3NvY2lhdGl2ZSBtZW1vcnksIGR1YmJlZCBGYXN0IFdlaWdodCBNZW1vcnkgKEZXTSkuIFRocm91Z2ggZGlmZmVyZW50aWFibGUgb3BlcmF0aW9ucyBhdCBldmVyeSBzdGVwIG9mIGEgZ2l2ZW4gaW5wdXQgc2VxdWVuY2UsIHRoZSBMU1RNIHVwZGF0ZXMgYW5kIG1haW50YWlucyBjb21wb3NpdGlvbmFsIGFzc29jaWF0aW9ucyBzdG9yZWQgaW4gdGhlIHJhcGlkbHkgY2hhbmdpbmcgRldNIHdlaWdodHMuIE91ciBtb2RlbCBpcyB0cmFpbmVkIGVuZC10by1lbmQgYnkgZ3JhZGllbnQgZGVzY2VudCBhbmQgeWllbGRzIGV4Y2VsbGVudCBwZXJmb3JtYW5jZSBvbiBjb21wb3NpdGlvbmFsIGxhbmd1YWdlIHJlYXNvbmluZyBwcm9ibGVtcywgbWV0YS1yZWluZm9yY2VtZW50LWxlYXJuaW5nIGZvciBQT01EUHMsIGFuZCBzbWFsbC1zY2FsZSB3b3JkLWxldmVsIGxhbmd1YWdlIG1vZGVsbGluZy4iLDE2MDAuMCxBV0QtRldNIChXVDIpLFVucmVsZWFzZWQsIlN3aXR6ZXJsYW5kLFVuaXRlZCBTdGF0ZXMgb2YgQW1lcmljYSIsLCwsLCwyMDI2LTA1LTI1IDEyOjEyOjQ3KzAwOjAwLCwsLCwsIkFjYWRlbWlhLEluZHVzdHJ5IiwsLCwsT3BlbiBzb3VyY2UsImNvZGUsIHJlcG8gbGljZW5zZSBpcyBNSVQ6IGh0dHBzOi8vZ2l0aHViLmNvbS9pc2NobGFnL0Zhc3QtV2VpZ2h0LU1lbW9yeS1wdWJsaWMvdHJlZS9tYWluL2xhbmd1YWdlLW1vZGVsbGluZy9md20gCnRyYWluIGFuZCBldmFsIGNvZGU6IGh0dHBzOi8vZ2l0aHViLmNvbS9pc2NobGFnL0Zhc3QtV2VpZ2h0LU1lbW9yeS1wdWJsaWMvYmxvYi9tYWluL2xhbmd1YWdlLW1vZGVsbGluZy9md20vRldNLVJFQURNRS5tZCAiLCwsLCwsLE9wZXJhdGlvbiBjb3VudGluZywsLCwsTm8KQVdELUZXTSAoUFRCKSxMYW5ndWFnZSxMYW5ndWFnZSBtb2RlbGluZywiSURTSUEsTWljcm9zb2Z0IFJlc2VhcmNoIiwiSW1hbm9sIFNjaGxhZywgVHNlbmRzdXJlbiBNdW5raGRhbGFpLCBKw7xyZ2VuIFNjaG1pZGh1YmVyIiwyMDIwLTExLTE2LExlYXJuaW5nIEFzc29jaWF0aXZlIEluZmVyZW5jZSBVc2luZyBGYXN0IFdlaWdodCBNZW1vcnksaHR0cHM6Ly9hcnhpdi5vcmcvYWJzLzIwMTEuMDc4MzEsNjQuMCwsLDI0MDAwMDAwLjAsLCwsLCwsLCwsQ29uZmlkZW50LCJIdW1hbnMgY2FuIHF1aWNrbHkgYXNzb2NpYXRlIHN0aW11bGkgdG8gc29sdmUgcHJvYmxlbXMgaW4gbm92ZWwgY29udGV4dHMuIE91ciBub3ZlbCBuZXVyYWwgbmV0d29yayBtb2RlbCBsZWFybnMgc3RhdGUgcmVwcmVzZW50YXRpb25zIG9mIGZhY3RzIHRoYXQgY2FuIGJlIGNvbXBvc2VkIHRvIHBlcmZvcm0gc3VjaCBhc3NvY2lhdGl2ZSBpbmZlcmVuY2UuIFRvIHRoaXMgZW5kLCB3ZSBhdWdtZW50IHRoZSBMU1RNIG1vZGVsIHdpdGggYW4gYXNzb2NpYXRpdmUgbWVtb3J5LCBkdWJiZWQgRmFzdCBXZWlnaHQgTWVtb3J5IChGV00pLiBUaHJvdWdoIGRpZmZlcmVudGlhYmxlIG9wZXJhdGlvbnMgYXQgZXZlcnkgc3RlcCBvZiBhIGdpdmVuIGlucHV0IHNlcXVlbmNlLCB0aGUgTFNUTSB1cGRhdGVzIGFuZCBtYWludGFpbnMgY29tcG9zaXRpb25hbCBhc3NvY2lhdGlvbnMgc3RvcmVkIGluIHRoZSByYXBpZGx5IGNoYW5naW5nIEZXTSB3ZWlnaHRzLiBPdXIgbW9kZWwgaXMgdHJhaW5lZCBlbmQtdG8tZW5kIGJ5IGdyYWRpZW50IGRlc2NlbnQgYW5kIHlpZWxkcyBleGNlbGxlbnQgcGVyZm9ybWFuY2Ugb24gY29tcG9zaXRpb25hbCBsYW5ndWFnZSByZWFzb25pbmcgcHJvYmxlbXMsIG1ldGEtcmVpbmZvcmNlbWVudC1sZWFybmluZyBmb3IgUE9NRFBzLCBhbmQgc21hbGwtc2NhbGUgd29yZC1sZXZlbCBsYW5ndWFnZSBtb2RlbGxpbmcuIiwxMDAwLjAsQVdELUZXTSAoUFRCKSxVbnJlbGVhc2VkLCJTd2l0emVybGFuZCxVbml0ZWQgU3RhdGVzIG9mIEFtZXJpY2EiLCwsLCwsMjAyNi0wNS0yNSAxMjoxMjo0OCswMDowMCwsLCwsLCJBY2FkZW1pYSxJbmR1c3RyeSIsLCwsLE9wZW4gc291cmNlLCJjb2RlLCByZXBvIGxpY2Vuc2UgaXMgTUlUOiBodHRwczovL2dpdGh1Yi5jb20vaXNjaGxhZy9GYXN0LVdlaWdodC1NZW1vcnktcHVibGljL3RyZWUvbWFpbi9sYW5ndWFnZS1tb2RlbGxpbmcvZndtICIsLCwsLCwsLCwsLCxObwpNYWNoaW5lIGxlYXJuaW5nIGEgbW9kZWwgZm9yIFJOQSBzdHJ1Y3R1cmUgcHJlZGljdGlvbixCaW9sb2d5LFJOQSBzdHJ1Y3R1cmUgcHJlZGljdGlvbiwiSW50ZXJuYXRpb25hbCBTY2hvb2wgZm9yIEFkdmFuY2VkIFN0dWRpZXMsSW5zdGl0dXRlIG9mIFN0cnVjdHVyYWwgQmlvbG9neSxUZWNobmljYWwgVW5pdmVyc2l0eSBvZiBNdW5pY2giLCJOaWNvbGEgQ2Fsb25hY2ksIEFsaXNoYSBKb25lcywgRnJhbmNlc2NhIEN1dHVyZWxsbywgTWljaGFlbCBTYXR0bGVyLCBHaW92YW5uaSBCdXNzaSIsMjAyMC0xMS0xNixNYWNoaW5lIGxlYXJuaW5nIGEgbW9kZWwgZm9yIFJOQSBzdHJ1Y3R1cmUgcHJlZGljdGlvbiAsaHR0cHM6Ly9hY2FkZW1pYy5vdXAuY29tL25hcmdhYi9hcnRpY2xlLzIvNC9scWFhMDkwLzU5ODM0MjEsMzIuMCwsLCwsMS43OTk5OTk5OTk5OTk5ODdlKzE4LCIxLiBIYXJkd2FyZSBzZXR1cDogCjU3NiBDUFVzICgyODggbm9kZXMgw5cgMiBDUFVzL25vZGUpLCBJbnRlbCBYZW9uIEU1LTI2ODMgdjQKRkxPUC9zIHBlciBDUFU6IDIuNjg4IMOXIDEwwrnCuSBGTE9QL3MKVG90YWwgc3lzdGVtOiAxLjU0ODI4OCDDlyAxMMK54oG0IEZMT1AvcwoKMi4gVHJhaW5pbmcgZHVyYXRpb246IApEaXJlY3RseSBwcm92aWRlZDogOCBob3VycyA9IDI4LDgwMCBzZWNvbmRzCgozLiBVdGlsaXphdGlvbiByYXRlOiAKNDAlICgwLjQpCgo0LiBGaW5hbCBjYWxjdWxhdGlvbjoKMS41NDgyODggw5cgMTDCueKBtCBGTE9QL3Mgw5cgMjgsODAwcyDDlyAwLjQgPSAxLjc4IMOXIDEwwrnigbggRkxPUHMiLCwiKDUyICsgMzg4KSAvIDIgPSAyMjAgbnVjbGVvdGlkZXMgcGVyIFJOQQoxOCBSTkEgbW9sZWN1bGVzIMOXIDIyMCBudWNsZW90aWRlcyA9IDMsOTYwIGRhdGFwb2ludHMKUm91bmRlZCB0bzogNCwwMDAgZGF0YXBvaW50cyIsLCwsLENvbmZpZGVudCwiUk5BIGZ1bmN0aW9uIGNydWNpYWxseSBkZXBlbmRzIG9uIGl0cyBzdHJ1Y3R1cmUuIFRoZXJtb2R5bmFtaWMgbW9kZWxzIGN1cnJlbnRseSB1c2VkIGZvciBzZWNvbmRhcnkgc3RydWN0dXJlIHByZWRpY3Rpb24gcmVseSBvbiBjb21wdXRpbmcgdGhlIHBhcnRpdGlvbiBmdW5jdGlvbiBvZiBmb2xkaW5nIGVuc2VtYmxlcywgYW5kIGNhbiB0aHVzIGVzdGltYXRlIG1pbmltdW0gZnJlZS1lbmVyZ3kgc3RydWN0dXJlcyBhbmQgZW5zZW1ibGUgcG9wdWxhdGlvbnMuIFRoZXNlIG1vZGVscyBzb21ldGltZXMgZmFpbCBpbiBpZGVudGlmeWluZyBuYXRpdmUgc3RydWN0dXJlcyB1bmxlc3MgY29tcGxlbWVudGVkIGJ5IGF1eGlsaWFyeSBleHBlcmltZW50YWwgZGF0YS4gSGVyZSwgd2UgYnVpbGQgYSBzZXQgb2YgbW9kZWxzIHRoYXQgY29tYmluZSB0aGVybW9keW5hbWljIHBhcmFtZXRlcnMsIGNoZW1pY2FsIHByb2JpbmcgZGF0YSAoRE1TIGFuZCBTSEFQRSkgYW5kIGNvLWV2b2x1dGlvbmFyeSBkYXRhIChkaXJlY3QgY291cGxpbmcgYW5hbHlzaXMpIHRocm91Z2ggYSBuZXR3b3JrIHRoYXQgb3V0cHV0cyBwZXJ0dXJiYXRpb25zIHRvIHRoZSBlbnNlbWJsZSBmcmVlIGVuZXJneS4gUGVydHVyYmF0aW9ucyBhcmUgdHJhaW5lZCB0byBpbmNyZWFzZSB0aGUgZW5zZW1ibGUgcG9wdWxhdGlvbnMgb2YgYSByZXByZXNlbnRhdGl2ZSBzZXQgb2Yga25vd24gbmF0aXZlIFJOQSBzdHJ1Y3R1cmVzLiBJbiB0aGUgY2hlbWljYWwgcHJvYmluZyBub2RlcyBvZiB0aGUgbmV0d29yaywgYSBjb252b2x1dGlvbmFsIHdpbmRvdyBjb21iaW5lcyBuZWlnaGJvcmluZyByZWFjdGl2aXRpZXMsIGVubGlnaHRlbmluZyB0aGVpciBzdHJ1Y3R1cmFsIGluZm9ybWF0aW9uIGNvbnRlbnQgYW5kIHRoZSBjb250cmlidXRpb24gb2YgbG9jYWwgY29uZm9ybWF0aW9uYWwgZW5zZW1ibGVzLiBSZWd1bGFyaXphdGlvbiBpcyB1c2VkIHRvIGxpbWl0IG92ZXJmaXR0aW5nIGFuZCBpbXByb3ZlIHRyYW5zZmVyYWJpbGl0eS4gVGhlIG1vc3QgdHJhbnNmZXJhYmxlIG1vZGVsIGlzIHNlbGVjdGVkIHRocm91Z2ggYSBjcm9zcy12YWxpZGF0aW9uIHN0cmF0ZWd5IHRoYXQgZXN0aW1hdGVzIHRoZSBwZXJmb3JtYW5jZSBvZiBtb2RlbHMgb24gc3lzdGVtcyBvbiB3aGljaCB0aGV5IGFyZSBub3QgdHJhaW5lZC4gV2l0aCB0aGUgc2VsZWN0ZWQgbW9kZWwgd2Ugb2J0YWluIGluY3JlYXNlZCBlbnNlbWJsZSBwb3B1bGF0aW9ucyBmb3IgbmF0aXZlIHN0cnVjdHVyZXMgYW5kIG1vcmUgYWNjdXJhdGUgcHJlZGljdGlvbnMgaW4gYW4gaW5kZXBlbmRlbnQgdmFsaWRhdGlvbiBzZXQuIFRoZSBmbGV4aWJpbGl0eSBvZiB0aGUgYXBwcm9hY2ggYWxsb3dzIHRoZSBtb2RlbCB0byBiZSBlYXNpbHkgcmV0cmFpbmVkIGFuZCBhZGFwdGVkIHRvIGluY29ycG9yYXRlIGFyYml0cmFyeSBleHBlcmltZW50YWwgaW5mb3JtYXRpb24uIiwsLCwiSXRhbHksR2VybWFueSxHZXJtYW55IiwsLCwsLDIwMjUtMTEtMjggMTE6NTM6NDQrMDA6MDAsLCwsLCwiQWNhZGVtaWEsQWNhZGVtaWEsQWNhZGVtaWEiLCwsLCwsLCwsLCwsLEhhcmR3YXJlLCwsLCwKQ1BDUHJvdCxCaW9sb2d5LFByb3RlaW4gb3IgbnVjbGVvdGlkZSBsYW5ndWFnZSBtb2RlbCAocExNL25MTSksVW5pdmVyc2l0eSBvZiBUb3JvbnRvLCJBbXkgWC4gTHUsIEhhb3JhbiBaaGFuZywgTWFyenllaCBHaGFzc2VtaSwgQWxhbiBNb3NlcyIsMjAyMC0xMS0xMCxTZWxmLVN1cGVydmlzZWQgQ29udHJhc3RpdmUgTGVhcm5pbmcgb2YgUHJvdGVpbiBSZXByZXNlbnRhdGlvbnMgQnkgTXV0dWFsIEluZm9ybWF0aW9uIE1heGltaXphdGlvbixodHRwczovL3d3dy5iaW9yeGl2Lm9yZy9jb250ZW50LzEwLjExMDEvMjAyMC4wOS4wNC4yODM5Mjl2Mi5hYnN0cmFjdCw5NS4wLCwsMTcwMDAwMC4wLCwsLDI5NjMwNDk0MjgsLCwsLCxDb25maWRlbnQsIlByZXRyYWluZWQgZW1iZWRkaW5nIHJlcHJlc2VudGF0aW9ucyBvZiBiaW9sb2dpY2FsIHNlcXVlbmNlcyB3aGljaCBjYXB0dXJlIG1lYW5pbmdmdWwgcHJvcGVydGllcyBjYW4gYWxsZXZpYXRlIG1hbnkgcHJvYmxlbXMgYXNzb2NpYXRlZCB3aXRoIHN1cGVydmlzZWQgbGVhcm5pbmcgaW4gYmlvbG9neS4gV2UgYXBwbHkgdGhlIHByaW5jaXBsZSBvZiBtdXR1YWwgaW5mb3JtYXRpb24gbWF4aW1pemF0aW9uIGJldHdlZW4gbG9jYWwgYW5kIGdsb2JhbCBpbmZvcm1hdGlvbiBhcyBhIHNlbGYtc3VwZXJ2aXNlZCBwcmV0cmFpbmluZyBzaWduYWwgZm9yIHByb3RlaW4gZW1iZWRkaW5ncy4gVG8gZG8gc28sIHdlIGRpdmlkZSBwcm90ZWluIHNlcXVlbmNlcyBpbnRvIGZpeGVkIHNpemUgZnJhZ21lbnRzLCBhbmQgdHJhaW4gYW4gYXV0b3JlZ3Jlc3NpdmUgbW9kZWwgdG8gZGlzdGluZ3Vpc2ggYmV0d2VlbiBzdWJzZXF1ZW50IGZyYWdtZW50cyBmcm9tIHRoZSBzYW1lIHByb3RlaW4gYW5kIGZyYWdtZW50cyBmcm9tIHJhbmRvbSBwcm90ZWlucy4gT3VyIG1vZGVsLCBDUENQcm90LCBhY2hpZXZlcyBjb21wYXJhYmxlIHBlcmZvcm1hbmNlIHRvIHN0YXRlLW9mLXRoZS1hcnQgc2VsZi1zdXBlcnZpc2VkIG1vZGVscyBmb3IgcHJvdGVpbiBzZXF1ZW5jZSBlbWJlZGRpbmdzIG9uIHZhcmlvdXMgZG93bnN0cmVhbSB0YXNrcywgYnV0IHJlZHVjZXMgdGhlIG51bWJlciBvZiBwYXJhbWV0ZXJzIGRvd24gdG8gMiUgdG8gMTAlIG9mIGJlbmNobWFya2VkIG1vZGVscy4gRnVydGhlciwgd2UgZXhwbG9yZSBob3cgZG93bnN0cmVhbSBhc3Nlc3NtZW50IHByb3RvY29scyBhZmZlY3QgZW1iZWRkaW5nIGV2YWx1YXRpb24sIGFuZCB0aGUgZWZmZWN0IG9mIGNvbnRyYXN0aXZlIGxlYXJuaW5nIGh5cGVycGFyYW1ldGVycyBvbiBlbXBpcmljYWwgcGVyZm9ybWFuY2UuIFdlIGhvcGUgdGhhdCB0aGVzZSByZXN1bHRzIHdpbGwgaW5mb3JtIHRoZSBkZXZlbG9wbWVudCBvZiBjb250cmFzdGl2ZSBsZWFybmluZyBtZXRob2RzIGluIHByb3RlaW4gYmlvbG9neSBhbmQgb3RoZXIgbW9kYWxpdGllcy4iLDE5LjAsLCxDYW5hZGEsLCwsLCwyMDI1LTExLTI4IDExOjUzOjQ0KzAwOjAwLCwsLCwsQWNhZGVtaWEsLCwsLCwsLCwsLCwsLCwsLCwKU2ltQ0xSdjIsVmlzaW9uLEltYWdlIGNsYXNzaWZpY2F0aW9uLEdvb2dsZSBCcmFpbiwiVGluZyBDaGVuLCBTaW1vbiBLb3JuYmxpdGgsIEtldmluIFN3ZXJza3ksIE1vaGFtbWFkIE5vcm91emksIGFuZCBHZW9mZnJleSBIaW50b24iLDIwMjAtMTAtMjYsQmlnIHNlbGYtIHN1cGVydmlzZWQgbW9kZWxzIGFyZSBzdHJvbmcgc2VtaS1zdXBlcnZpc2VkIGxlYXJuZXJzLixodHRwczovL2FyeGl2Lm9yZy9hYnMvMjAwNi4xMDAyOSwyNTMyLjAsLCw3OTUwMDAwMDAuMCwiRnJvbSBhdXRob3IgY29tbXVuaWNhdGlvbgoKV2UgdHJhaW5lZCBkaWZmZXJlbnQgbW9kZWwgc2l6ZXMgKGZyb20gMjRNIHRvIDc5NU0pLCBhbmQgdGhleSdyZSBzdW1tYXJpemVkIGluIFRhYmxlIDEgb2YgdGhlIHBhcGVyIChodHRwczovL2FyeGl2Lm9yZy9wZGYvMjAwNi4xMDAyOS5wZGYpLiIsLCwyMDkzNzk2NTU2OCwsLCwsLCwiT25lIHBhcmFkaWdtIGZvciBsZWFybmluZyBmcm9tIGZldyBsYWJlbGVkIGV4YW1wbGVzIHdoaWxlIG1ha2luZyBiZXN0IHVzZSBvZiBhIGxhcmdlIGFtb3VudCBvZiB1bmxhYmVsZWQgZGF0YSBpcyB1bnN1cGVydmlzZWQgcHJldHJhaW5pbmcgZm9sbG93ZWQgYnkgc3VwZXJ2aXNlZCBmaW5lLXR1bmluZy4gQWx0aG91Z2ggdGhpcyBwYXJhZGlnbSB1c2VzIHVubGFiZWxlZCBkYXRhIGluIGEgdGFzay1hZ25vc3RpYyB3YXksIGluIGNvbnRyYXN0IHRvIGNvbW1vbiBhcHByb2FjaGVzIHRvIHNlbWktc3VwZXJ2aXNlZCBsZWFybmluZyBmb3IgY29tcHV0ZXIgdmlzaW9uLCB3ZSBzaG93IHRoYXQgaXQgaXMgc3VycHJpc2luZ2x5IGVmZmVjdGl2ZSBmb3Igc2VtaS1zdXBlcnZpc2VkIGxlYXJuaW5nIG9uIEltYWdlTmV0LiBBIGtleSBpbmdyZWRpZW50IG9mIG91ciBhcHByb2FjaCBpcyB0aGUgdXNlIG9mIGJpZyAoZGVlcCBhbmQgd2lkZSkgbmV0d29ya3MgZHVyaW5nIHByZXRyYWluaW5nIGFuZCBmaW5lLXR1bmluZy4gV2UgZmluZCB0aGF0LCB0aGUgZmV3ZXIgdGhlIGxhYmVscywgdGhlIG1vcmUgdGhpcyBhcHByb2FjaCAodGFzay1hZ25vc3RpYyB1c2Ugb2YgdW5sYWJlbGVkIGRhdGEpIGJlbmVmaXRzIGZyb20gYSBiaWdnZXIgbmV0d29yay4gQWZ0ZXIgZmluZS10dW5pbmcsIHRoZSBiaWcgbmV0d29yayBjYW4gYmUgZnVydGhlciBpbXByb3ZlZCBhbmQgZGlzdGlsbGVkIGludG8gYSBtdWNoIHNtYWxsZXIgb25lIHdpdGggbGl0dGxlIGxvc3MgaW4gY2xhc3NpZmljYXRpb24gYWNjdXJhY3kgYnkgdXNpbmcgdGhlIHVubGFiZWxlZCBleGFtcGxlcyBmb3IgYSBzZWNvbmQgdGltZSwgYnV0IGluIGEgdGFzay1zcGVjaWZpYyB3YXkuIFRoZSBwcm9wb3NlZCBzZW1pLXN1cGVydmlzZWQgbGVhcm5pbmcgYWxnb3JpdGhtIGNhbiBiZSBzdW1tYXJpemVkIGluIHRocmVlIHN0ZXBzOiB1bnN1cGVydmlzZWQgcHJldHJhaW5pbmcgb2YgYSBiaWcgUmVzTmV0IG1vZGVsIHVzaW5nIFNpbUNMUnYyLCBzdXBlcnZpc2VkIGZpbmUtdHVuaW5nIG9uIGEgZmV3IGxhYmVsZWQgZXhhbXBsZXMsIGFuZCBkaXN0aWxsYXRpb24gd2l0aCB1bmxhYmVsZWQgZXhhbXBsZXMgZm9yIHJlZmluaW5nIGFuZCB0cmFuc2ZlcnJpbmcgdGhlIHRhc2stc3BlY2lmaWMga25vd2xlZGdlLiBUaGlzIHByb2NlZHVyZSBhY2hpZXZlcyA3My45JSBJbWFnZU5ldCB0b3AtMSBhY2N1cmFjeSB3aXRoIGp1c3QgMSUgb2YgdGhlIGxhYmVscyAo4omkMTMgbGFiZWxlZCBpbWFnZXMgcGVyIGNsYXNzKSB1c2luZyBSZXNOZXQtNTAsIGEgMTDDlyBpbXByb3ZlbWVudCBpbiBsYWJlbCBlZmZpY2llbmN5IG92ZXIgdGhlIHByZXZpb3VzIHN0YXRlLW9mLXRoZS1hcnQuIFdpdGggMTAlIG9mIGxhYmVscywgUmVzTmV0LTUwIHRyYWluZWQgd2l0aCBvdXIgbWV0aG9kIGFjaGlldmVzIDc3LjUlIHRvcC0xIGFjY3VyYWN5LCBvdXRwZXJmb3JtaW5nIHN0YW5kYXJkIHN1cGVydmlzZWQgdHJhaW5pbmcgd2l0aCBhbGwgb2YgdGhlIGxhYmVscy4iLCwsT3BlbiB3ZWlnaHRzICh1bnJlc3RyaWN0ZWQpLFVuaXRlZCBTdGF0ZXMgb2YgQW1lcmljYSwsLCwsLDIwMjYtMDUtMjUgMTI6MTI6NDgrMDA6MDAsLCwsLCxJbmR1c3RyeSwsLCwsT3BlbiBzb3VyY2UsQXBhY2hlIDIuMDogaHR0cHM6Ly9naXRodWIuY29tL2dvb2dsZS1yZXNlYXJjaC9zaW1jbHIsLCwsLCwsLCwsLCxZZXMKSGlQUE8tTGVnUyxWaXNpb24sSW1hZ2UgY2xhc3NpZmljYXRpb24sIlN0YW5mb3JkIFVuaXZlcnNpdHksVW5pdmVyc2l0eSBhdCBCdWZmYWxvIiwiQWxiZXJ0IEd1LCBUcmkgRGFvLCBTdGVmYW5vIEVybW9uLCBBdHJpIFJ1ZHJhLCBDaHJpc3RvcGhlciBSZSIsMjAyMC0xMC0yMyxIaVBQTzogUmVjdXJyZW50IE1lbW9yeSB3aXRoIE9wdGltYWwgUG9seW5vbWlhbCBQcm9qZWN0aW9ucyxodHRwczovL2FyeGl2Lm9yZy9hYnMvMjAwOC4wNzY2OSwsLCwsLCwsLCwsLE5WSURJQSBQMTAwLCxVbmtub3duLCJBIGNlbnRyYWwgcHJvYmxlbSBpbiBsZWFybmluZyBmcm9tIHNlcXVlbnRpYWwgZGF0YSBpcyByZXByZXNlbnRpbmcgY3VtdWxhdGl2ZSBoaXN0b3J5IGluIGFuIGluY3JlbWVudGFsIGZhc2hpb24gYXMgbW9yZSBkYXRhIGlzIHByb2Nlc3NlZC4gV2UgaW50cm9kdWNlIGEgZ2VuZXJhbCBmcmFtZXdvcmsgKEhpUFBPKSBmb3IgdGhlIG9ubGluZSBjb21wcmVzc2lvbiBvZiBjb250aW51b3VzIHNpZ25hbHMgYW5kIGRpc2NyZXRlIHRpbWUgc2VyaWVzIGJ5IHByb2plY3Rpb24gb250byBwb2x5bm9taWFsIGJhc2VzLiBHaXZlbiBhIG1lYXN1cmUgdGhhdCBzcGVjaWZpZXMgdGhlIGltcG9ydGFuY2Ugb2YgZWFjaCB0aW1lIHN0ZXAg</x:v>
      </x:c>
    </x:row>
    <x:row r="242" ht="18" customHeight="1">
      <x:c r="A242" s="17" t="n">
        <x:v>237</x:v>
      </x:c>
      <x:c r="B242" s="17" t="n">
        <x:v>310</x:v>
      </x:c>
      <x:c r="C242" s="160" t="str">
        <x:v>aW4gdGhlIHBhc3QsIEhpUFBPIHByb2R1Y2VzIGFuIG9wdGltYWwgc29sdXRpb24gdG8gYSBuYXR1cmFsIG9ubGluZSBmdW5jdGlvbiBhcHByb3hpbWF0aW9uIHByb2JsZW0uIEFzIHNwZWNpYWwgY2FzZXMsIG91ciBmcmFtZXdvcmsgeWllbGRzIGEgc2hvcnQgZGVyaXZhdGlvbiBvZiB0aGUgcmVjZW50IExlZ2VuZHJlIE1lbW9yeSBVbml0IChMTVUpIGZyb20gZmlyc3QgcHJpbmNpcGxlcywgYW5kIGdlbmVyYWxpemVzIHRoZSB1YmlxdWl0b3VzIGdhdGluZyBtZWNoYW5pc20gb2YgcmVjdXJyZW50IG5ldXJhbCBuZXR3b3JrcyBzdWNoIGFzIEdSVXMuIFRoaXMgZm9ybWFsIGZyYW1ld29yayB5aWVsZHMgYSBuZXcgbWVtb3J5IHVwZGF0ZSBtZWNoYW5pc20gKEhpUFBPLUxlZ1MpIHRoYXQgc2NhbGVzIHRocm91Z2ggdGltZSB0byByZW1lbWJlciBhbGwgaGlzdG9yeSwgYXZvaWRpbmcgcHJpb3JzIG9uIHRoZSB0aW1lc2NhbGUuIEhpUFBPLUxlZ1MgZW5qb3lzIHRoZSB0aGVvcmV0aWNhbCBiZW5lZml0cyBvZiB0aW1lc2NhbGUgcm9idXN0bmVzcywgZmFzdCB1cGRhdGVzLCBhbmQgYm91bmRlZCBncmFkaWVudHMuIEJ5IGluY29ycG9yYXRpbmcgdGhlIG1lbW9yeSBkeW5hbWljcyBpbnRvIHJlY3VycmVudCBuZXVyYWwgbmV0d29ya3MsIEhpUFBPIFJOTnMgY2FuIGVtcGlyaWNhbGx5IGNhcHR1cmUgY29tcGxleCB0ZW1wb3JhbCBkZXBlbmRlbmNpZXMuIE9uIHRoZSBiZW5jaG1hcmsgcGVybXV0ZWQgTU5JU1QgZGF0YXNldCwgSGlQUE8tTGVnUyBzZXRzIGEgbmV3IHN0YXRlLW9mLXRoZS1hcnQgYWNjdXJhY3kgb2YgOTguMyUuIEZpbmFsbHksIG9uIGEgbm92ZWwgdHJhamVjdG9yeSBjbGFzc2lmaWNhdGlvbiB0YXNrIHRlc3Rpbmcgcm9idXN0bmVzcyB0byBvdXQtb2YtZGlzdHJpYnV0aW9uIHRpbWVzY2FsZXMgYW5kIG1pc3NpbmcgZGF0YSwgSGlQUE8tTGVnUyBvdXRwZXJmb3JtcyBSTk4gYW5kIG5ldXJhbCBPREUgYmFzZWxpbmVzIGJ5IDI1LTQwJSBhY2N1cmFjeS4iLCwsT3BlbiB3ZWlnaHRzICh1bnJlc3RyaWN0ZWQpLCJVbml0ZWQgU3RhdGVzIG9mIEFtZXJpY2EsVW5pdGVkIFN0YXRlcyBvZiBBbWVyaWNhIiwsLCwsLDIwMjUtMTEtMjggMTE6NTM6NDQrMDA6MDAsLCwsLCwiQWNhZGVtaWEsQWNhZGVtaWEiLCwsLCxPcGVuIHNvdXJjZSwiYXBhY2hlIDIuMApodHRwczovL2dpdGh1Yi5jb20vc3RhdGUtc3BhY2VzL3M0IiwsLCwsLCwsLCwsLFllcwpDaGVtQkVSVGEsQmlvbG9neSxNb2xlY3VsYXIgcHJvcGVydHkgcHJlZGljdGlvbiwiVW5pdmVyc2l0eSBvZiBUb3JvbnRvLFJldmVyaWUgTGFicyxEZWVwQ2hlbSIsIlNleW9uZSBDaGl0aHJhbmFuZGEsIEdhYnJpZWwgR3JhbmQsIEJoYXJhdGggUmFtc3VuZGFyIiwyMDIwLTEwLTIzLENoZW1CRVJUYTogTGFyZ2UtU2NhbGUgU2VsZi1TdXBlcnZpc2VkIFByZXRyYWluaW5nIGZvciBNb2xlY3VsYXIgUHJvcGVydHkgUHJlZGljdGlvbixodHRwczovL2FyeGl2Lm9yZy9hYnMvMjAxMC4wOTg4NSwsLCwxMjUwMDAwMDAuMCwiIiJPdXIgaW1wbGVtZW50YXRpb24gb2YgUm9CRVJUYSB1c2VzIDEyIGF0dGVudGlvbiBoZWFkcyBhbmQgNiBsYXllcnMsIHJlc3VsdGluZyBpbiA3MiBkaXN0aW5jdCBhdHRlbnRpb24gbWVjaGFuaXNtcyIiIC0+IGJhc2UgbW9kZWwgaXMgUm9CRVJUYSBCYXNlIiw4LjQ2NTQzNjZlKzE4LCI2IEZMT1AgLyBwYXJhbWV0ZXIgLyB0b2tlbiAqIDEyNSAqIDEwXjYgcGFyYW1ldGVycyAqIDY0IHNlcXVlbmNlcyBwZXIgYmF0Y2ggW2Fzc3VtcHRpb25dICogNTEyIHRva2VucyBwZXIgc2VxdWVuY2UgW3VwcGVyIGJvdW5kXSAqIDQ1MDAwMCBzdGVwcyA9IDEuMTA1OTJlKzE5IEZMT1AKCjEyNTAwMDAwMDAwMDAwMCBGTE9QIC8gR1BVIC8gc2VjIFtiZjE2IGFzc3VtZWRdICogMSBHUFUgKiA0OCBob3VycyAqIDM2MDAgc2VjIC8gaG91ciAqIDAuMyBbYXNzdW1lZCB1dGlsaXphdGlvbl0gPSA2LjQ4ZSsxOCBGTE9QCgpzcXJ0KDEuMTA1OTJlKzE5KiA2LjQ4ZSsxOCkgPSA4LjQ2NTQzNjZlKzE4IEZMT1AiLDIyNTAwMDAwMCwiMTBNIHVuaXF1ZSBTTUlMRVMgZnJvbSBQdWJDaGVtCm1heC4gc2VxdWVuY2UgbGVuZ3RoIG9mIDUxMiB0b2tlbnMKNDUwSyBzdGVwcwoiIldlIHRyYWluZWQgZm9yIDEwIGVwb2NocyBvbiBhbGwgUHViQ2hlbSBzdWJzZXRzIGV4Y2VwdCBmb3IgdGhlIDEwTSBzdWJzZXQsIG9uIHdoaWNoIHdlIHRyYWluZWQgZm9yIDMgZXBvY2hzIHRvIGF2b2lkIG9ic2VydmVkIG92ZXJmaXR0aW5nLiAiIgoKYXNzdW1pbmcgKCEpIGJhdGNoIHNpemUgb2YgNjQ6Cgo2NCo1MTIqNDUwMDAwID0gMTQgNzQ1IDYwMCAwMDAgdG90YWwgdG9rZW5zIC0+IDQgOTE1IDIwMCAwMDAgdG9rZW5zIHBlciBlcG9jaCAtPiB+IDUwMCB0b2tlbnMgcGVyIFNNSUxFIiw0OC4wLCIiIlByZXRyYWluaW5nIG9uIHRoZSBsYXJnZXN0IHN1YnNldCB0b29rIGFwcHJveC4gNDggaG91cnMgb24gYSBzaW5nbGUgTlZJRElBIFYxMDAgR1BVIiIiLE5WSURJQSBWMTAwLCxMaWtlbHksIkdOTnMgYW5kIGNoZW1pY2FsIGZpbmdlcnByaW50cyBhcmUgdGhlIHByZWRvbWluYW50IGFwcHJvYWNoZXMgdG8gcmVwcmVzZW50aW5nIG1vbGVjdWxlcyBmb3IgcHJvcGVydHkgcHJlZGljdGlvbi4gSG93ZXZlciwgaW4gTkxQLCB0cmFuc2Zvcm1lcnMgaGF2ZSBiZWNvbWUgdGhlIGRlLWZhY3RvIHN0YW5kYXJkIGZvciByZXByZXNlbnRhdGlvbiBsZWFybmluZyB0aGFua3MgdG8gdGhlaXIgc3Ryb25nIGRvd25zdHJlYW0gdGFzayB0cmFuc2Zlci4gSW4gcGFyYWxsZWwsIHRoZSBzb2Z0d2FyZSBlY29zeXN0ZW0gYXJvdW5kIHRyYW5zZm9ybWVycyBpcyBtYXR1cmluZyByYXBpZGx5LCB3aXRoIGxpYnJhcmllcyBsaWtlIEh1Z2dpbmdGYWNlIGFuZCBCZXJ0Vml6IGVuYWJsaW5nIHN0cmVhbWxpbmVkIHRyYWluaW5nIGFuZCBpbnRyb3NwZWN0aW9uLiBJbiB0aGlzIHdvcmssIHdlIG1ha2Ugb25lIG9mIHRoZSBmaXJzdCBhdHRlbXB0cyB0byBzeXN0ZW1hdGljYWxseSBldmFsdWF0ZSB0cmFuc2Zvcm1lcnMgb24gbW9sZWN1bGFyIHByb3BlcnR5IHByZWRpY3Rpb24gdGFza3MgdmlhIG91ciBDaGVtQkVSVGEgbW9kZWwuIENoZW1CRVJUYSBzY2FsZXMgd2VsbCB3aXRoIHByZXRyYWluaW5nIGRhdGFzZXQgc2l6ZSwgb2ZmZXJpbmcgY29tcGV0aXRpdmUgZG93bnN0cmVhbSBwZXJmb3JtYW5jZSBvbiBNb2xlY3VsZU5ldCBhbmQgdXNlZnVsIGF0dGVudGlvbi1iYXNlZCB2aXN1YWxpemF0aW9uIG1vZGFsaXRpZXMuIE91ciByZXN1bHRzIHN1Z2dlc3QgdGhhdCB0cmFuc2Zvcm1lcnMgb2ZmZXIgYSBwcm9taXNpbmcgYXZlbnVlIG9mIGZ1dHVyZSB3b3JrIGZvciBtb2xlY3VsYXIgcmVwcmVzZW50YXRpb24gbGVhcm5pbmcgYW5kIHByb3BlcnR5IHByZWRpY3Rpb24uIFRvIGZhY2lsaXRhdGUgdGhlc2UgZWZmb3J0cywgd2UgcmVsZWFzZSBhIGN1cmF0ZWQgZGF0YXNldCBvZiA3N00gU01JTEVTIGZyb20gUHViQ2hlbSBzdWl0YWJsZSBmb3IgbGFyZ2Utc2NhbGUgc2VsZi1zdXBlcnZpc2VkIHByZXRyYWluaW5nLiIsMy4wLCxPcGVuIHdlaWdodHMgKHVucmVzdHJpY3RlZCksIkNhbmFkYSxVbml0ZWQgU3RhdGVzIG9mIEFtZXJpY2EsVW5pdGVkIFN0YXRlcyBvZiBBbWVyaWNhIiwsLCwxLjAsLDIwMjUtMTEtMjggMTE6NTM6NDQrMDA6MDAsLCwsLCwiQWNhZGVtaWEsSW5kdXN0cnksSW5kdXN0cnkiLCwsLCwsImh0dHBzOi8vaHVnZ2luZ2ZhY2UuY28vc2V5b25lYy9DaGVtQkVSVGEtemluYy1iYXNlLXYxCmh0dHBzOi8vaHVnZ2luZ2ZhY2UuY28vc2V5b25lYy9QdWJDaGVtMTBNX1NNSUxFU19CUEVfNDUwayIsLCwsLCwzMzUuMjA3MTk5MjA4NTcwMTYsIk9wZXJhdGlvbiBjb3VudGluZyxIYXJkd2FyZSIsc2V5b25lYywsLCxZZXMKVmlULUh1Z2UvMTQsVmlzaW9uLEltYWdlIHJlcHJlc2VudGF0aW9uLCJHb29nbGUgQnJhaW4sR29vZ2xlIFJlc2VhcmNoIiwiQWxleGV5IERvc292aXRza2l5LCBMdWNhcyBCZXllciwgQWxleGFuZGVyIEtvbGVzbmlrb3YsIERpcmsgV2Vpc3NlbmJvcm4sIFhpYW9odWEgWmhhaSwgVGhvbWFzIFVudGVydGhpbmVyLCBNb3N0YWZhIERlaGdoYW5pLCBNYXR0aGlhcyBNaW5kZXJlciwgR2VvcmcgSGVpZ29sZCwgU3lsdmFpbiBHZWxseSwgSmFrb2IgVXN6a29yZWl0LCBOZWlsIEhvdWxzYnkiLDIwMjAtMTAtMjIsQW4gSW1hZ2UgaXMgV29ydGggMTZ4MTYgV29yZHM6IFRyYW5zZm9ybWVycyBmb3IgSW1hZ2UgUmVjb2duaXRpb24gYXQgU2NhbGUsaHR0cHM6Ly9hcnhpdi5vcmcvYWJzLzIwMTAuMTE5MjksNjI2NTEuMCxIaWdobHkgY2l0ZWQsLDYzMjAwMDAwMC4wLFRhYmxlIDEgaHR0cHM6Ly9hcnhpdi5vcmcvcGRmLzIwMTAuMTE5MjkucGRmLDQuMjYyZSsyMSwiVGFibGUgNjogNC4yNjJlMjEgRkxPUHMKCkFncmVlcyB3aXRoIFRhYmxlIDIgKDIuNWsgVFBVdjMtY29yZSBkYXlzKSwgaWYgTUZVIGlzIGFyb3VuZCAwLjMyLiAKCjI1MDAgKiAyNCAqIDM2MDAgKiAoMC41ICogMS4yM2UxNCkgKiAwLjMyID0gNC4yNWUyMSIsMzAzMDAwMDAwLCwsLEdvb2dsZSBUUFUgdjMsLENvbmZpZGVudCwiV2hpbGUgdGhlIFRyYW5zZm9ybWVyIGFyY2hpdGVjdHVyZSBoYXMgYmVjb21lIHRoZSBkZS1mYWN0byBzdGFuZGFyZCBmb3IgbmF0dXJhbCBsYW5ndWFnZSBwcm9jZXNzaW5nIHRhc2tzLCBpdHMgYXBwbGljYXRpb25zIHRvIGNvbXB1dGVyIHZpc2lvbiByZW1haW4gbGltaXRlZC4gSW4gdmlzaW9uLCBhdHRlbnRpb24gaXMgZWl0aGVyIGFwcGxpZWQgaW4gY29uanVuY3Rpb24gd2l0aCBjb252b2x1dGlvbmFsIG5ldHdvcmtzLCBvciB1c2VkIHRvIHJlcGxhY2UgY2VydGFpbiBjb21wb25lbnRzIG9mIGNvbnZvbHV0aW9uYWwgbmV0d29ya3Mgd2hpbGUga2VlcGluZyB0aGVpciBvdmVyYWxsIHN0cnVjdHVyZSBpbiBwbGFjZS4gV2Ugc2hvdyB0aGF0IHRoaXMgcmVsaWFuY2Ugb24gQ05OcyBpcyBub3QgbmVjZXNzYXJ5IGFuZCBhIHB1cmUgdHJhbnNmb3JtZXIgYXBwbGllZCBkaXJlY3RseSB0byBzZXF1ZW5jZXMgb2YgaW1hZ2UgcGF0Y2hlcyBjYW4gcGVyZm9ybSB2ZXJ5IHdlbGwgb24gaW1hZ2UgY2xhc3NpZmljYXRpb24gdGFza3MuIFdoZW4gcHJlLXRyYWluZWQgb24gbGFyZ2UgYW1vdW50cyBvZiBkYXRhIGFuZCB0cmFuc2ZlcnJlZCB0byBtdWx0aXBsZSBtaWQtc2l6ZWQgb3Igc21hbGwgaW1hZ2UgcmVjb2duaXRpb24gYmVuY2htYXJrcyAoSW1hZ2VOZXQsIENJRkFSLTEwMCwgVlRBQiwgZXRjLiksIFZpc2lvbiBUcmFuc2Zvcm1lciAoVmlUKSBhdHRhaW5zIGV4Y2VsbGVudCByZXN1bHRzIGNvbXBhcmVkIHRvIHN0YXRlLW9mLXRoZS1hcnQgY29udm9sdXRpb25hbCBuZXR3b3JrcyB3aGlsZSByZXF1aXJpbmcgc3Vic3RhbnRpYWxseSBmZXdlciBjb21wdXRhdGlvbmFsIHJlc291cmNlcyB0byB0cmFpbi4iLDE0LjAsLE9wZW4gd2VpZ2h0cyAodW5yZXN0cmljdGVkKSwiVW5pdGVkIFN0YXRlcyBvZiBBbWVyaWNhLFVuaXRlZCBTdGF0ZXMgb2YgQW1lcmljYSIsLCwsLDAuMzIwOCwyMDI2LTA1LTI1IDEyOjEyOjQ5KzAwOjAwLCwsLCwsIkluZHVzdHJ5LEluZHVzdHJ5IiwsLCwzMDAwMC4wLE9wZW4gc291cmNlLCJBcGFjaGUtMi4wIGxpY2Vuc2UKaHR0cHM6Ly9naXRodWIuY29tL2dvb2dsZS1yZXNlYXJjaC92aXNpb25fdHJhbnNmb3JtZXIiLCw2NzI0LjAyMzI0MTI2MTE3OCwiU3RhdGVkIEZMT1BzIHRvIHRyYWluIGlzIDQuMjYyZTIxClRyYWluaW5nIHVzZWQgMjUwMCBUUFV2My1jb3JlLWRheXMsIHNvIGF0IG1heCB1dGlsaXphdGlvbjogMjUwMC8yICogMjQgKiAzNjAwIHMgICogMS4yM2UxNCBGTE9QL3MgPSAxLjMyOGUyMiBGTE9QcwoKTUZVID0gNC4yNjFlMjEgLyAxLjMyOGUyMiA9IDAuMzIwOCIsLCwsSGFyZHdhcmUsLCwsLFllcwp3YXZlMnZlYyAyLjAgTEFSR0UsU3BlZWNoLFNwZWVjaCBjb21wbGV0aW9uLEZhY2Vib29rLCJBbGV4ZWkgQmFldnNraSwgSGVucnkgWmhvdSwgQWJkZWxyYWhtYW4gTW9oYW1lZCwgTWljaGFlbCBBdWxpIiwyMDIwLTEwLTIyLHdhdjJ2ZWMgMi4wOiBBIEZyYW1ld29yayBmb3IgU2VsZi1TdXBlcnZpc2VkIExlYXJuaW5nIG9mIFNwZWVjaCBSZXByZXNlbnRhdGlvbnMsaHR0cHM6Ly9hcnhpdi5vcmcvYWJzLzIwMDYuMTE0NzcsODI5NC4wLCJIaWdobHkgY2l0ZWQsU09UQSBpbXByb3ZlbWVudCIsIkFyZ3VhYmx5IGFuICIiaW1wb3J0YW50IiIgcGFwZXI/IAoKQWJzdHJhY3Q6IAoiIldlIHNob3cgZm9yIHRoZSBmaXJzdCB0aW1lIHRoYXQgbGVhcm5pbmcgcG93ZXJmdWwgcmVwcmVzZW50YXRpb25zIGZyb20gc3BlZWNoIGF1ZGlvIGFsb25lIGZvbGxvd2VkIGJ5IGZpbmUtdHVuaW5nIG9uIHRyYW5zY3JpYmVkIHNwZWVjaCBjYW4gb3V0cGVyZm9ybSB0aGUgYmVzdCBzZW1pLXN1cGVydmlzZWQgbWV0aG9kcyB3aGlsZSBiZWluZyBjb25jZXB0dWFsbHkgc2ltcGxlci4iIiIsMzE3MDAwMDAwLjAsIlNlY3Rpb24gNS4xOgoiIldlIGNvbnNpZGVyIHR3byBtb2RlbCBzaXplczogQkFTRSAoOTVtIHBhcmFtZXRlcnMpIGFuZCBMQVJHRSAoMzE3bSBwYXJhbWV0ZXJzKQoiLDMuODcwNzJlKzIxLCJGcm9tIHN1cnZleWluZyB0aGUgYXV0aG9yczoKCldlIHRyYWluZWQgdGhlIGJhc2UgbW9kZWwgb24gNjQgVjEwMCBHUFVzIGZvciA0MDBrIHVwZGF0ZXMuIFRoaXMgdGFrZXMgYWJvdXQgMyBkYXlzIHRvIGNvbXBsZXRlLiBUaGUgbGFyZ2UgbW9kZWwgaXMgdHJhaW5lZCBvbiAxMjggVjEwMCBHUFVzIGZvciAxIG1pbGxpb24gdXBkYXRlcywgYW5kIHRoaXMgdGFrZXMgYWJvdXQgNyBkYXlzIHRvIGNvbXBsZXRlLgoKVjEwMCBHUFUgcGVhazogMTI1VEZMT1AvcyAoaHR0cHM6Ly93d3cubnZpZGlhLmNvbS9lbi1nYi9kYXRhLWNlbnRlci90ZXNsYS12MTAwLykKQXNzdW1lIDQwJSB1dGlsaXphdGlvbiBiYXNlZCBvbiBkZWZhdWx0IGZvciBub24tTGFuZ3VhZ2UgZG9tYWluIChodHRwczovL2Vwb2NoLmFpL2Jsb2cvZXN0aW1hdGluZy10cmFpbmluZy1jb21wdXRlKQoKMTI4IEdQVXMgKiA0MCUgKiAxMjVURkxPUC9zICogNyBkYXlzICogMjRoL2RheSAqIDM2MDBzL2gKfj0gMy44NzA3MjBlKzIxIiw0NTk4Mzk1MjAwLCJwZyA0LCBzZWN0aW9uIDQuMQoKIiJBcyB1bmxhYmVsZWQgZGF0YSB3ZSBjb25zaWRlciB0aGUgTGlicmlzcGVlY2ggY29ycHVzIFs0MF0gd2l0aG91dCB0cmFuc2NyaXB0aW9ucyBjb250YWluaW5nIDk2MCBob3VycyBvZiBhdWRpbyAoTFMtOTYwKSBvciB0aGUgYXVkaW8gZGF0YSBmcm9tIExpYnJpVm94IChMVi02MGspLiBGb3IgdGhlIGxhdHRlciB3ZSBmb2xsb3cgdGhlIHByZXByb2Nlc3Npbmcgb2YgWzI3XSByZXN1bHRpbmcgaW4gNTMuMmsgaG91cnMgb2YgYXVkaW8uIiIKCjUzLjJrIGggKiAxMyw2ODAgd29yZHMvaCA9IDcyNzc3NjAwMCB3b3JkcyIsLCxOVklESUEgVGVzbGEgVjEwMCBER1hTIDMyIEdCLFNlbGYtc3VwZXJ2aXNlZCBsZWFybmluZyxDb25maWRlbnQsIldlIHNob3cgZm9yIHRoZSBmaXJzdCB0aW1lIHRoYXQgbGVhcm5pbmcgcG93ZXJmdWwgcmVwcmVzZW50YXRpb25zIGZyb20gc3BlZWNoIGF1ZGlvIGFsb25lIGZvbGxvd2VkIGJ5IGZpbmUtdHVuaW5nIG9uIHRyYW5zY3JpYmVkIHNwZWVjaCBjYW4gb3V0cGVyZm9ybSB0aGUgYmVzdCBzZW1pLXN1cGVydmlzZWQgbWV0aG9kcyB3aGlsZSBiZWluZyBjb25jZXB0dWFsbHkgc2ltcGxlci4gd2F2MnZlYyAyLjAgbWFza3MgdGhlIHNwZWVjaCBpbnB1dCBpbiB0aGUgbGF0ZW50IHNwYWNlIGFuZCBzb2x2ZXMgYSBjb250cmFzdGl2ZSB0YXNrIGRlZmluZWQgb3ZlciBhIHF1YW50aXphdGlvbiBvZiB0aGUgbGF0ZW50IHJlcHJlc2VudGF0aW9ucyB3aGljaCBhcmUgam9pbnRseSBsZWFybmVkLiBFeHBlcmltZW50cyB1c2luZyBhbGwgbGFiZWxlZCBkYXRhIG9mIExpYnJpc3BlZWNoIGFjaGlldmUgMS44LzMuMyBXRVIgb24gdGhlIGNsZWFuL290aGVyIHRlc3Qgc2V0cy4gV2hlbiBsb3dlcmluZyB0aGUgYW1vdW50IG9mIGxhYmVsZWQgZGF0YSB0byBvbmUgaG91ciwgd2F2MnZlYyAyLjAgb3V0cGVyZm9ybXMgdGhlIHByZXZpb3VzIHN0YXRlIG9mIHRoZSBhcnQgb24gdGhlIDEwMCBob3VyIHN1YnNldCB3aGlsZSB1c2luZyAxMDAgdGltZXMgbGVzcyBsYWJlbGVkIGRhdGEuIFVzaW5nIGp1c3QgdGVuIG1pbnV0ZXMgb2YgbGFiZWxlZCBkYXRhIGFuZCBwcmUtdHJhaW5pbmcgb24gNTNrIGhvdXJzIG9mIHVubGFiZWxlZCBkYXRhIHN0aWxsIGFjaGlldmVzIDQuOC84LjIgV0VSLiBUaGlzIGRlbW9uc3RyYXRlcyB0aGUgZmVhc2liaWxpdHkgb2Ygc3BlZWNoIHJlY29nbml0aW9uIHdpdGggbGltaXRlZCBhbW91bnRzIG9mIGxhYmVsZWQgZGF0YS4iLCwsT3BlbiB3ZWlnaHRzICh1bnJlc3RyaWN0ZWQpLFVuaXRlZCBTdGF0ZXMgb2YgQW1lcmljYSwsLCwsLDIwMjYtMDUtMjUgMTI6MTI6NDkrMDA6MDAsLCwsLCxJbmR1c3RyeSwsLCwsT3BlbiBzb3VyY2UsImh0dHBzOi8vZ2l0aHViLmNvbS9mYWNlYm9va3Jlc2VhcmNoL2ZhaXJzZXEvYmxvYi8xYmJhNzEyNjIyYjhhZTRlZmIzZWI3OTNhOGE0MGRhMzg2ZmUxMWQwL2V4YW1wbGVzL3dhdjJ2ZWMvUkVBRE1FLm1kCgpmYWlyc2VxKC1weSkgaXMgTUlULWxpY2Vuc2VkLiBUaGUgbGljZW5zZSBhcHBsaWVzIHRvIHRoZSBwcmUtdHJhaW5lZCBtb2RlbHMgYXMgd2VsbC4gUmVwbyBjb250YWlucyB3ZWlnaHRzIGFuZCBwcmV0cmFpbiBhbmQgZmluZXR1bmUgY29kZSIsLDUwMjEuMjQxMDc1MzYyNTE0LCwsLCxIYXJkd2FyZSwsLCwsWWVzClZpVC1CYXNlLzMyLFZpc2lvbixJbWFnZSByZXByZXNlbnRhdGlvbixHb29nbGUgQnJhaW4sIkFsZXhleSBEb3Nvdml0c2tpeSwgTHVjYXMgQmV5ZXIsIEFsZXhhbmRlciBLb2xlc25pa292LCBEaXJrIFdlaXNzZW5ib3JuLCBYaWFvaHVhIFpoYWksIFRob21hcyBVbnRlcnRoaW5lciwgTW9zdGFmYSBEZWhnaGFuaSwgTWF0dGhpYXMgTWluZGVyZXIsIEdlb3JnIEhlaWdvbGQsIFN5bHZhaW4gR2VsbHksIEpha29iIFVzemtvcmVpdCwgTmVpbCBIb3Vsc2J5IiwyMDIwLTEwLTIyLEFuIEltYWdlIGlzIFdvcnRoIDE2eDE2IFdvcmRzOiBUcmFuc2Zvcm1lcnMgZm9yIEltYWdlIFJlY29nbml0aW9uIGF0IFNjYWxlLGh0dHBzOi8vYXJ4aXYub3JnL2Ficy8yMDEwLjExOTI5LDYyNjUxLjAsSGlnaGx5IGNpdGVkLCw4NjAwMDAwMC4wLFRhYmxlIDEgaHR0cHM6Ly9hcnhpdi5vcmcvcGRmLzIwMTAuMTE5MjkucGRmLCwsMzAzMDAwMDAwLCwsLCwsLCJXaGlsZSB0aGUgVHJhbnNmb3JtZXIgYXJjaGl0ZWN0dXJlIGhhcyBiZWNvbWUgdGhlIGRlLWZhY3RvIHN0YW5kYXJkIGZvciBuYXR1cmFsIGxhbmd1YWdlIHByb2Nlc3NpbmcgdGFza3MsIGl0cyBhcHBsaWNhdGlvbnMgdG8gY29tcHV0ZXIgdmlzaW9uIHJlbWFpbiBsaW1pdGVkLiBJbiB2aXNpb24sIGF0dGVudGlvbiBpcyBlaXRoZXIgYXBwbGllZCBpbiBjb25qdW5jdGlvbiB3aXRoIGNvbnZvbHV0aW9uYWwgbmV0d29ya3MsIG9yIHVzZWQgdG8gcmVwbGFjZSBjZXJ0YWluIGNvbXBvbmVudHMgb2YgY29udm9sdXRpb25hbCBuZXR3b3JrcyB3aGlsZSBrZWVwaW5nIHRoZWlyIG92ZXJhbGwgc3RydWN0dXJlIGluIHBsYWNlLiBXZSBzaG93IHRoYXQgdGhpcyByZWxpYW5jZSBvbiBDTk5zIGlzIG5vdCBuZWNlc3NhcnkgYW5kIGEgcHVyZSB0cmFuc2Zvcm1lciBhcHBsaWVkIGRpcmVjdGx5IHRvIHNlcXVlbmNlcyBvZiBpbWFnZSBwYXRjaGVzIGNhbiBwZXJmb3JtIHZlcnkgd2VsbCBvbiBpbWFnZSBjbGFzc2lmaWNhdGlvbiB0YXNrcy4gV2hlbiBwcmUtdHJhaW5lZCBvbiBsYXJnZSBhbW91bnRzIG9mIGRhdGEgYW5kIHRyYW5zZmVycmVkIHRvIG11bHRpcGxlIG1pZC1zaXplZCBvciBzbWFsbCBpbWFnZSByZWNvZ25pdGlvbiBiZW5jaG1hcmtzIChJbWFnZU5ldCwgQ0lGQVItMTAwLCBWVEFCLCBldGMuKSwgVmlzaW9uIFRyYW5zZm9ybWVyIChWaVQpIGF0dGFpbnMgZXhjZWxsZW50IHJlc3VsdHMgY29tcGFyZWQgdG8gc3RhdGUtb2YtdGhlLWFydCBjb252b2x1dGlvbmFsIG5ldHdvcmtzIHdoaWxlIHJlcXVpcmluZyBzdWJzdGFudGlhbGx5IGZld2VyIGNvbXB1dGF0aW9uYWwgcmVzb3VyY2VzIHRvIHRyYWluLiIsNy4wLCxPcGVuIHdlaWdodHMgKHVucmVzdHJpY3RlZCksVW5pdGVkIFN0YXRlcyBvZiBBbWVyaWNhLCwsLCwsMjAyNi0wNS0yNSAxMjoxMjo0NyswMDowMCwsLCwsLEluZHVzdHJ5LCwsLCxPcGVuIHNvdXJjZSwiQXBhY2hlIDIuMCAKCmh0dHBzOi8vaHVnZ2luZ2ZhY2UuY28vZ29vZ2xlL3ZpdC1iYXNlLXBhdGNoMTYtMjI0CgpodHRwczovL2dpdGh1Yi5jb20vZ29vZ2xlLXJlc2VhcmNoL3Zpc2lvbl90cmFuc2Zvcm1lcgpodHRwczovL2dpdGh1Yi5jb20vZ29vZ2xlLXJlc2VhcmNoL2JpZ192aXNpb24iLCwsLCwsLCxnb29nbGUsLCwsWWVzCkNyeXB0b0dSVSxMYW5ndWFnZSxMYW5ndWFnZSBtb2RlbGluZyxJbmRpYW5hIFVuaXZlcnNpdHkgQmxvb21pbmd0b24sIkJvIEZlbmcsIFFpYW4gTG91LCBMZWkgSmlhbmcsIEdlb2ZmcmV5IEMuIEZveCIsMjAyMC0xMC0yMixDcnlwdG9HUlU6IExvdyBMYXRlbmN5IFByaXZhY3ktUHJlc2VydmluZyBUZXh0IEFuYWx5c2lzIFdpdGggR1JVLGh0dHBzOi8vYXJ4aXYub3JnL2Ficy8yMDEwLjExNzk2LDE5LjAsLGltcHJvdmVzIGxhdGVuY3kgYnV0IG5vdCBhY2N1cmFjeSBjb21wYXJlZCB0byBvdGhlciBjcnlwdG9ncmFwaGljIG1vZGVscywsLCwsLCwsLCwsVW5rbm93biwiQmlsbGlvbnMgb2YgdGV4dCBhbmFseXNpcyByZXF1ZXN0cyBjb250YWluaW5nIHByaXZhdGUgZW1haWxzLCBwZXJzb25hbCB0ZXh0IG1lc3NhZ2VzLCBhbmQgc2Vuc2l0aXZlIG9ubGluZSByZXZpZXdzLCBhcmUgcHJvY2Vzc2VkIGJ5IHJlY3VycmVudCBuZXVyYWwgbmV0d29ya3MgKFJOTnMpIGRlcGxveWVkIG9uIHB1YmxpYyBjbG91ZHMgZXZlcnkgZGF5LiBBbHRob3VnaCBwcmlvciBzZWN1cmUgbmV0d29ya3MgY29tYmluZSBob21vbW9ycGhpYyBlbmNyeXB0aW9uIChIRSkgYW5kIGdhcmJsZWQgY2lyY3VpdCAoR0MpIHRvIHByZXNlcnZlIHVzZXJzJyBwcml2YWN5LCBuYWl2ZWx5IGFkb3B0aW5nIHRoZSBIRSBhbmQgR0MgaHlicmlkIHRlY2huaXF1ZSB0byBpbXBsZW1lbnQgUk5OcyBzdWZmZXJzIGZyb20gbG9uZyBpbmZlcmVuY2UgbGF0ZW5jeSBkdWUgdG8gc2xvdyBhY3RpdmF0aW9uIGZ1bmN0aW9ucy4gSW4gdGhpcyBwYXBlciwgd2UgcHJlc2VudCBhIEhFIGFuZCBHQyBoeWJyaWQgZ2F0ZWQgcmVjdXJyZW50IHVuaXQgKEdSVSkgbmV0d29yaywgQ3J5cHRvR1JVLCBmb3IgbG93LWxhdGVuY3kgc2VjdXJlIGluZmVyZW5jZXMuIENyeXB0b0dSVSByZXBsYWNlcyBjb21wdXRhdGlvbmFsbHkgZXhwZW5zaXZlIEdDLWJhc2VkIHRhbmggd2l0aCBmYXN0IEdDLWJhc2VkIFJlTFUsIGFuZCB0aGVuIHF1YW50aXplcyBzaWdtb2lkIGFuZCBSZUxVIHdpdGggYSBzbWFsbGVyIGJpdCBsZW5ndGggdG8gYWNjZWxlcmF0ZSBhY3RpdmF0aW9ucyBpbiBhIEdSVS4gV2UgZXZhbHVhdGUgQ3J5cHRvR1JVIHdpdGggbXVsdGlwbGUgR1JVIG1vZGVscyB0cmFpbmVkIG9uIDQgcHVibGljIGRhdGFzZXRzLiBFeHBlcmltZW50YWwgcmVzdWx0cyBzaG93IENyeXB0b0dSVSBhY2hpZXZlcyB0b3Atbm90Y2ggYWNjdXJhY3kgYW5kIGltcHJvdmVzIHRoZSBzZWN1cmUgaW5mZXJlbmNlIGxhdGVuY3kgYnkgdXAgdG8gMTM4w5cgb3ZlciBvbmUgb2Ygc3RhdGUtb2YtdGhlLWFydCBzZWN1cmUgbmV0d29ya3Mgb24gdGhlIFBlbm4gVHJlZWJhbmsgZGF0YXNldC4iLCxDcnlwdG9HUlUsVW5yZWxlYXNlZCxVbml0ZWQgU3RhdGVzIG9mIEFtZXJpY2EsLCwsLCwyMDI2LTA1LTI1IDEyOjEyOjQ4KzAwOjAwLCwsLCwsQWNhZGVtaWEsLCwsLFVucmVsZWFzZWQsInJlcG8gaGVyZSwgZG9uJ3QgdGhpbmsgaXQgaGFzIFBUQiBjb2RlIHRob3VnaCBodHRwczovL2dpdGh1Yi5jb20vYmZlbmcvQ3J5cHRvR1JVICIsLCwsLCwsLCwsLCxObwpHQkVSVC1MYXJnZSxMYW5ndWFnZSwiRG9jdW1lbnQgY2xhc3NpZmljYXRpb24sTmFtZWQgZW50aXR5IHJlY29nbml0aW9uIChORVIpIiwiZGVlcHNldCxCYXllcmlzY2hlIFN0YWF0c2JpYmxpb3RoZWsgTXVlbmNoZW4iLCJCcmFuZGVuIENoYW4sIFN0ZWZhbiBTY2h3ZXRlciwgVGltbyBNw7ZsbGVyIiwyMDIwLTEwLTIxLEdlcm1hbidzIE5leHQgTGFuZ3VhZ2UgTW9kZWwsaHR0cHM6Ly9hcnhpdi5vcmcvYWJzLzIwMTAuMTA5MDYsMzMzLjAsLCd3ZSB3ZXJlIGFibGUgdG8gYXR0YWluIFNvVEEgcGVyZm9ybWFuY2UgYWNyb3NzIGEgc2V0IG9mIGRvY3VtZW50IGNsYXNzaWZpY2F0aW9uIGFuZCBuYW1lZCBlbnRpdHkgcmVjb2duaXRpb24gKE5FUikgdGFza3MgZm9yIGJvdGggbW9kZWxzIG9mIGJhc2UgYW5kIGxhcmdlIHNpemUuJywzMzUwMDAwMDAuMCwzMzVNIGZyb20gVGFibGUgNSwyLjI0NDQ2NDZlKzIxLCJmbG9wcyA9ICg2NCkgKiAoMTIzKiAxMCoqMTIpICogKDExICogMjQgKiAzNjAwKSAqICgwLjMpID0gMi4yNGUyMQoobnVtIGdwdSkgKiAocGVhayBmbG9wcykgKiAodGltZSBpbiBzZWNvbmRzKSAqIChhc3N1bWVkIHV0aWxpemF0aW9uIHJhdGUpCgonbGFyZ2UgbW9kZWxzIHdlcmUgdHJhaW5lZCBvbiBwb2RzIG9mIDE2IFRQVXMgdjMgKDEyOCBjb3JlcykuJyAtIGZyb20gc2VjdGlvbiA0LjFpdCB3YXMgdHJhaW5lZCBmb3IgMTEgZGF5cyBmcm9tIFRhYmxlIDIiLDU0NTc1NTk5OTksIjE2My40R0IgZnJvbSBUYWJsZSAxIGluIHRoZSBwYXBlcgphc3N1bWluZyAxNjdNIHdvcmRzIHBlciBHQiAoR2VybWFuIExhbmd1YWdlKSB3ZSBoYXZlIDE2My40ICogMTY3TSA9IDI3Mjg3ODAwMDAwLjAiLDI2NC4wLDExIGRheXMgZnJvbSBUYWJsZSAyLEdvb2dsZSBUUFUgdjMsLExpa2VseSwiSW4gdGhpcyB3b3JrIHdlIHByZXNlbnQgdGhlIGV4cGVyaW1lbnRzIHdoaWNoIGxlYWQgdG8gdGhlIGNyZWF0aW9uIG9mIG91ciBCRVJUIGFuZCBFTEVDVFJBIGJhc2VkIEdlcm1hbiBsYW5ndWFnZSBtb2RlbHMsIEdCRVJUIGFuZCBHRUxFQ1RSQS4gQnkgdmFyeWluZyB0aGUgaW5wdXQgdHJhaW5pbmcgZGF0YSwgbW9kZWwgc2l6ZSwgYW5kIHRoZSBwcmVzZW5jZSBvZiBXaG9sZSBXb3JkIE1hc2tpbmcgKFdXTSkgd2Ugd2VyZSBhYmxlIHRvIGF0dGFpbiBTb1RBIHBlcmZvcm1hbmNlIGFjcm9zcyBhIHNldCBvZiBkb2N1bWVudCBjbGFzc2lmaWNhdGlvbiBhbmQgbmFtZWQgZW50aXR5IHJlY29nbml0aW9uIChORVIpIHRhc2tzIGZvciBib3RoIG1vZGVscyBvZiBiYXNlIGFuZCBsYXJnZSBzaXplLiBXZSBhZG9wdCBhbiBldmFsdWF0aW9uIGRyaXZlbiBhcHByb2FjaCBpbiB0cmFpbmluZyB0aGVzZSBtb2RlbHMgYW5kIG91ciByZXN1bHRzIGluZGljYXRlIHRoYXQgYm90aCBhZGRpbmcgbW9yZSBkYXRhIGFuZCB1dGlsaXppbmcgV1dNIGltcHJvdmUgbW9kZWwgcGVyZm9ybWFuY2UuIEJ5IGJlbmNobWFya2luZyBhZ2FpbnN0IGV4aXN0aW5nIEdlcm1hbiBtb2RlbHMsIHdlIHNob3cgdGhhdCB0aGVzZSBtb2RlbHMgYXJlIHRoZSBiZXN0IEdlcm1hbiBtb2RlbHMgdG8gZGF0ZS4gT3VyIHRyYWluZWQgbW9kZWxzIHdpbGwgYmUgbWFkZSBwdWJsaWNseSBhdmFpbGFibGUgdG8gdGhlIHJlc2VhcmNoIGNvbW11bml0eS4gIiwsLE9wZW4gd2VpZ2h0cyAodW5yZXN0cmljdGVkKSwiR2VybWFueSxHZXJtYW55IiwsLCw2NC4wLCwyMDI2LTA1LTI1IDEyOjEyOjUwKzAwOjAwLCwsLDIwNDguMCwsIkluZHVzdHJ5LEdvdmVybm1lbnQiLCwsLDE2ODk2LjAsVW5yZWxlYXNlZCxNSVQ6IGh0dHBzOi8vaHVnZ2luZ2ZhY2UuY28vZGVlcHNldC9nYmVydC1sYXJnZSwsMzc3MS4xMzMzODQ4OTI2OTA2LCwsLDU4NTcwLjAxMDQyMjI0NDk2NixIYXJkd2FyZSwsLCwsWWVzCkdlcm1hbiBFTEVDVFJBIExhcmdlLExhbmd1YWdlLCJEb2N1bWVudCBjbGFzc2lmaWNhdGlvbixOYW1lZCBlbnRpdHkgcmVjb2duaXRpb24gKE5FUiksVGV4dCBjbGFzc2lmaWNhdGlvbiIsImRlZXBzZXQsQmF5ZXJpc2NoZSBTdGFhdHNiaWJsaW90aGVrIE11ZW5jaGVuIiwiQnJhbmRlbiBDaGFuLCBTdGVmYW4gU2Nod2V0ZXIsIFRpbW8gTcO2bGxlciIsMjAyMC0xMC0yMSxHZXJtYW4ncyBOZXh0IExhbmd1YWdlIE1vZGVsLGh0dHBzOi8vYXJ4aXYub3JnL2Ficy8yMDEwLjEwOTA2LDMzMy4wLFNPVEEgaW1wcm92ZW1lbnQsJ3dlIHdlcmUgYWJsZSB0byBhdHRhaW4gU29UQSBwZXJmb3JtYW5jZSBhY3Jvc3MgYSBzZXQgb2YgZG9jdW1lbnQgY2xhc3NpZmljYXRpb24gYW5kIG5hbWVkIGVudGl0eSByZWNvZ25pdGlvbiAoTkVSKSB0YXNrcyBmb3IgYm90aCBtb2RlbHMgb2YgYmFzZSBhbmQgbGFyZ2Ugc2l6ZS4nLDMzNTAwMDAwMC4wLDMzNU0gZnJvbSBUYWJsZSA1LDEuNDI4Mjk1NjhlKzIxLCJmbG9wcyA9ICg2NCkgKiAoMTIzKiAxMCoqMTIpICogKDcgKiAyNCAqIDM2MDApICogKDAuMykgPSAxLjRlMjEKKG51bSBncHUpICogKHBlYWsgZmxvcHMpICogKHRpbWUgaW4gc2Vjb25kcykgKiAoYXNzdW1lZCB1dGlsaXphdGlvbiByYXRlKQoKJ2xhcmdlIG1vZGVscyB3ZXJlIHRyYWluZWQgb24gcG9kcyBvZiAxNiBUUFVzIHYzICgxMjggY29yZXMpLicgLSBmcm9tIHNlY3Rpb24gNC4xIGl0IHdhcyB0cmFpbmVkIGZvciA3IGRheXMgZnJvbSBUYWJsZSAyCgpBZ3JlZXMgd2l0aCA2Q046ClRva2VucyBzZWVuOiA1MTIgKHNlcSBsZW4pICogMTAyNCAoYmF0Y2ggc2l6ZSkgKiAxIG1pbGxpb24gKHN0ZXBzKSA9IDUuMjRlMTEKRkxPUHM6IDYgKiAzMzVNICogNS4yNGUxMSA9IDEuMDVlMjEiLDM2MzgzNzMzMzMzLCIxNjMuNEdCIGZyb20gVGFibGUgMSBpbiB0aGUgcGFwZXIKYXNzdW1pbmcgMTY3TSB3b3JkcyBwZXIgR0IgKEdlcm1hbiBMYW5ndWFnZSkgd2UgaGF2ZSAxNjMuNCAqIDE2N00gKiA0LzMgdG9rZW5zIHBlciB3b3JkID0gMzYsMzgzLDczMywzMzMiLDE2OC4wLDcgZGF5cyBmcm9tIFRhYmxlIDIsR29vZ2xlIFRQVSB2MywsQ29uZmlkZW50LCJJbiB0aGlzIHdvcmsgd2UgcHJlc2VudCB0aGUgZXhwZXJpbWVudHMgd2hpY2ggbGVhZCB0byB0aGUgY3JlYXRpb24gb2Ygb3VyIEJFUlQgYW5kIEVMRUNUUkEgYmFzZWQgR2VybWFuIGxhbmd1YWdlIG1vZGVscywgR0JFUlQgYW5kIEdFTEVDVFJBLiBCeSB2YXJ5aW5nIHRoZSBpbnB1dCB0cmFpbmluZyBkYXRhLCBtb2RlbCBzaXplLCBhbmQgdGhlIHByZXNlbmNlIG9mIFdob2xlIFdvcmQgTWFza2luZyAoV1dNKSB3ZSB3ZXJlIGFibGUgdG8gYXR0YWluIFNvVEEgcGVyZm9ybWFuY2UgYWNyb3NzIGEgc2V0IG9mIGRvY3VtZW50IGNsYXNzaWZpY2F0aW9uIGFuZCBuYW1lZCBlbnRpdHkgcmVjb2duaXRpb24gKE5FUikgdGFza3MgZm9yIGJvdGggbW9kZWxzIG9mIGJhc2UgYW5kIGxhcmdlIHNpemUuIFdlIGFkb3B0IGFuIGV2YWx1YXRpb24gZHJpdmVuIGFwcHJvYWNoIGluIHRyYWluaW5nIHRoZXNlIG1vZGVscyBhbmQgb3VyIHJlc3VsdHMgaW5kaWNhdGUgdGhhdCBib3RoIGFkZGluZyBtb3JlIGRhdGEgYW5kIHV0aWxpemluZyBXV00gaW1wcm92ZSBtb2RlbCBwZXJmb3JtYW5jZS4gQnkgYmVuY2htYXJraW5nIGFnYWluc3QgZXhpc3RpbmcgR2VybWFuIG1vZGVscywgd2Ugc2hvdyB0aGF0IHRoZXNlIG1vZGVscyBhcmUgdGhlIGJlc3QgR2VybWFuIG1vZGVscyB0byBkYXRlLiBPdXIgdHJhaW5lZCBtb2RlbHMgd2lsbCBiZSBtYWRlIHB1YmxpY2x5IGF2YWlsYWJsZSB0byB0aGUgcmVzZWFyY2ggY29tbXVuaXR5LiAiLCwsT3BlbiB3ZWlnaHRzICh1bnJlc3RyaWN0ZWQpLCJHZXJtYW55LEdlcm1hbnkiLCwsLDY0LjAsLDIwMjYtMDUtMjUgMTI6MTI6NDgrMDA6MDAsLCwsLCwiSW5kdXN0cnksR292ZXJubWVudCIsLCwsMTA3NTIuMCxVbnJlbGVhc2VkLE1JVDogaHR0cHM6Ly9odWdnaW5nZmFjZS5jby9kZWVwc2V0L2dlbGVjdHJhLWxhcmdlLCwyMzkyLjI4ODMzNDk4MDYzMDcsLCwsNTg1NzAuMDEwNDIyMjQ0OTY2LCJIYXJkd2FyZSxPcGVyYXRpb24gY291bnRpbmciLGRlZXBzZXQsLCwsWWVzCkNvbmZvcm1lciArIFdhdjJ2ZWMgMi4wICsgTm9pc3kgU3R1ZGVudCxTcGVlY2gsU3BlZWNoIHJlY29nbml0aW9uIChBU1IpLCJHb29nbGUsR29vZ2xlIFJlc2VhcmNoLEdvb2dsZSBCcmFpbiIsIll1IFpoYW5nLCBKYW1lcyBRaW4sIERhbmllbCBTLiBQYXJrLCBXZWkgSGFuLCBDaHVuZy1DaGVuZyBDaGl1LCBSdW9taW5nIFBhbmcsIFF1b2MgVi4gTGUsIFlvbmdodWkgV3UiLDIwMjAtMTAtMjAsUHVzaGluZyB0aGUgTGltaXRzIG9mIFNlbWktU3VwZXJ2aXNlZCBMZWFybmluZyBmb3IgQXV0b21hdGljIFNwZWVjaCBSZWNvZ25pdGlvbixodHRwczovL2FyeGl2Lm9yZy9hYnMvMjAxMC4xMDUwNHYyLDMzMi4wLFNPVEEgaW1wcm92ZW1lbnQsIiIiQnkgZG9pbmcgc28sIHdlIGFyZSBhYmxlIHRvIGFjaGlldmUKd29yZC1lcnJvci1yYXRlcyAoV0VScykgMS40JS8yLjYlIG9uIHRoZSBMaWJyaVNwZWVjaCB0ZXN0L3Rlc3Qtb3RoZXIgc2V0cyBhZ2FpbnN0CnRoZSBjdXJyZW50IHN0YXRlLW9mLXRoZS1hcnQgV0VScyAxLjclLzMuMyUuIiIiLDEwMDAwMDAwMDAuMCwxQiBmb3IgWFhMIG1vZGVsLDcuNmUrMjEsIiIiV2UgdHJhaW4gd2l0aCBnbG9iYWwgYmF0Y2ggc2l6ZSAyMDQ4IG9uIDI1Ni81MTIgR29vZ2xlIFRQVSBWMyBjb3JlcyBmb3IgMy00IGRheXMgZm9yIHRoZSBYTC9YWEwgbW9kZWxzIHJlc3BlY3RpdmVseS4uLgpXZSBmaW5lLXR1bmUgdGhlIHByZS10cmFpbmVkIGNoZWNrcG9pbnRzICg0MDBrIHN0ZXBzKSB3aXRoIGdsb2JhbCBiYXRjaApzaXplIDEwMjQvNTEyIG9uIDI1Ni81MTIgR29vZ2xlIFRQVSB2MyBjb3JlcyBmb3IgMS0zIGRheXMgZm9yIHRoZSBYTC9YWEwgbW9kZWxzIiIKClRQVSB2MyBjaGlwcyBhcmUgMTIzIHRlcmFmbG9wL3MuIDIgY2hpcHMgcGVyIGNvcmUKCjUxMiBjb3JlcyAqIDcgZGF5cyAqIDI0ICogMzYwMCAqIDEyMyB0ZmxvcHMgKiAoMSBjaGlwLzIgY29yZXMpICogMC40IChhc3N1bWVkIHV0aWxpemF0aW9uKSA9IDcuNmUyMSIsLCwxNjguMCw3IGRheXMsR29vZ2xlIFRQVSB2MywsQ29uZmlkZW50LCJXZSBlbXBsb3kgYSBjb21iaW5hdGlvbiBvZiByZWNlbnQgZGV2ZWxvcG1lbnRzIGluIHNlbWktc3VwZXJ2aXNlZCBsZWFybmluZyBmb3IgYXV0b21hdGljIHNwZWVjaCByZWNvZ25pdGlvbiB0byBvYnRhaW4gc3RhdGUtb2YtdGhlLWFydCByZXN1bHRzIG9uIExpYnJpU3BlZWNoIHV0aWxpemluZyB0aGUgdW5sYWJlbGVkIGF1ZGlvIG9mIHRoZSBMaWJyaS1MaWdodCBkYXRhc2V0LiBNb3JlIHByZWNpc2VseSwgd2UgY2Fycnkgb3V0IG5vaXN5IHN0dWRlbnQgdHJhaW5pbmcgd2l0aCBTcGVjQXVnbWVudCB1c2luZyBnaWFudCBDb25mb3JtZXIgbW9kZWxzIHByZS10cmFpbmVkIHVzaW5nIHdhdjJ2ZWMgMi4wIHByZS10cmFpbmluZy4gQnkgZG9pbmcgc28sIHdlIGFyZSBhYmxlIHRvIGFjaGlldmUgd29yZC1lcnJvci1yYXRlcyAoV0VScykgMS40JS8yLjYlIG9uIHRoZSBMaWJyaVNwZWVjaCB0ZXN0L3Rlc3Qtb3RoZXIgc2V0cyBhZ2FpbnN0IHRoZSBjdXJyZW50IHN0YXRlLW9mLXRoZS1hcnQgV0VScyAxLjclLzMuMyUuIiwsLFVucmVsZWFzZWQsIlVuaXRlZCBTdGF0ZXMgb2YgQW1lcmljYSxVbml0ZWQgU3RhdGVzIG9mIEFtZXJpY2EsVW5pdGVkIFN0YXRlcyBvZiBBbWVyaWNhIiwsLCwyNTYuMCwsMjAyNi0wNS0yNSAxMjoxMjo0OCswMDowMCwsLCwsLCJJbmR1c3RyeSxJbmR1c3RyeSxJbmR1c3RyeSIsLCwsLFVucmVsZWFzZWQsLCw5NDQ5LjU0MTY2MTEzNzIzMSwsLCwyMzQyODUuMjU5MDE2MzAzNzUsSGFyZHdhcmUsLCwsLE5vCm1UNS1YWEwsTGFuZ3VhZ2UsIkxhbmd1YWdlIG1vZGVsaW5nLFRyYW5zbGF0aW9uLExhbmd1YWdlIG1vZGVsaW5nL2dlbmVyYXRpb24sUXVlc3Rpb24gYW5zd2VyaW5nIiwiR29vZ2xlLEdvb2dsZSBSZXNlYXJjaCIsIkxpbnRpbmcgWHVlLCBOb2FoIENvbnN0YW50LCBBZGFtIFJvYmVydHMsIE1paGlyIEthbGUsIFJhbWkgQWwtUmZvdSwgQWRpdHlhIFNpZGRoYW50LCBBZGl0eWEgQmFydWEsIENvbGluIFJhZmZlbCIsMjAyMC0xMC0yMCxtVDU6IEEgTWFzc2l2ZWx5IE11bHRpbGluZ3VhbCBQcmUtdHJhaW5lZCBUZXh0LXRvLVRleHQgVHJhbnNmb3JtZXIsaHR0cHM6Ly9hY2xhbnRob2xvZ3kub3JnLzIwMjEubmFhY2wtbWFpbi40MS8sMjg5Mi4wLCJIaWdobHkgY2l0ZWQsU09UQSBpbXByb3ZlbWVudCIsIiIiVGFibGUgMiBwcmVzZW50cyBvdXIgbWFpbiByZXN1bHRzLCB3aXRoIHBlcmxhbmd1YWdlIGJyZWFrZG93bnMgZm9yIGVhY2ggdGFzayBnaXZlbiBpbiBBcHBlbmRpeCBCLiBPdXIgbGFyZ2VzdCBtb2RlbCBtVDUtWFhMIGV4Y2VlZHMgc3RhdGUtb2YtdGhlLWFydCBvbiBhbGwgY2xhc3NpZmljYXRpb24gYW5kIFFBIHRhc2tzIGFuZCBpcyBuZWFyIFNPVEEgb24gTkVSICg2OS4yIHZzLiA3MC4xKS4iIiIsMTMwMDAwMDAwMDAuMCwxMyBiaWxsaW9uLDguMmUrMjIsIiIiV2UgcHJlLXRyYWluIG91ciBtVDUgbW9kZWwgdmFyaWFudHMgZm9yIDEgbWlsbGlvbiBzdGVwcyBvbiBiYXRjaGVzIG9mIDEwMjQgbGVuZ3RoLTEwMjQgaW5wdXQgc2VxdWVuY2VzLCBjb3JyZXNwb25kaW5nIHRvIHJvdWdobHkgMSB0cmlsbGlvbiBpbnB1dCB0b2tlbnMgdG90YWwuIiIKCjEgbWlsbGlvbiBzdGVwcyAqIDEwMjQgYmF0Y2hzaXplICogMTAyNCBsZW5ndGggKiAxMyBiaWxsaW9uIHBhcmFtcyAqIDYgPSA4LjJlMjIKCklnbm9yZXMgZmluZS10dW5pbmcgY29tcHV0ZTsgdGhpcyBpcyBsaWtlbHkgYSBzbWFsbCBmcmFjdGlvbiBvZiBwcmUtdHJhaW5pbmcgY29tcHV0ZS4iLDEwMDAwMDAwMDAwMDAsIlRoZSBtb2RlbCB3YXMgdHJhaW5lZCBvbiBhIHN1YnNldCBvZiAxIHRyaWxsaW9uIHRva2Vucy4KRnVsbCBtQzQgY29ycHVzIGhhcyBkYXRhICIidG90YWxpbmcgNi42QiBwYWdlcyBhbmQgNi4zVCB0b2tlbnMiIgpEaXN0cmlidXRpb24gYnkgbGFuZ3VhZ2UgaXMgaW4gQXBwZW5kaXggQS4iLCwsLCxDb25maWRlbnQsIlRoZSByZWNlbnQg4oCcVGV4dC10by1UZXh0IFRyYW5zZmVyIFRyYW5zZm9ybWVy4oCdIChUNSkgbGV2ZXJhZ2VkIGEgdW5pZmllZCB0ZXh0LXRvLXRleHQgZm9ybWF0IGFuZCBzY2FsZSB0byBhdHRhaW4gc3RhdGUtb2YtdGhlLWFydCByZXN1bHRzIG9uIGEgd2lkZSB2YXJpZXR5IG9mIEVuZ2xpc2gtbGFuZ3VhZ2UgTkxQIHRhc2tzLiBJbiB0aGlzIHBhcGVyLCB3ZSBpbnRyb2R1Y2UgbVQ1LCBhIG11bHRpbGluZ3VhbCB2YXJpYW50IG9mIFQ1IHRoYXQgd2FzIHByZS10cmFpbmVkIG9uIGEgbmV3IENvbW1vbiBDcmF3bC1iYXNlZCBkYXRhc2V0IGNvdmVyaW5nIDEwMSBsYW5ndWFnZXMuIFdlIGRldGFpbCB0aGUgZGVzaWduIGFuZCBtb2RpZmllZCB0cmFpbmluZyBvZiBtVDUgYW5kIGRlbW9uc3RyYXRlIGl0cyBzdGF0ZS1vZi10aGUtYXJ0IHBlcmZvcm1hbmNlIG9uIG1hbnkgbXVsdGlsaW5ndWFsIGJlbmNobWFya3MuIFdlIGFsc28gZGVzY3JpYmUgYSBzaW1wbGUgdGVjaG5pcXVlIHRvIHByZXZlbnQg4oCcYWNjaWRlbnRhbCB0cmFuc2xhdGlvbuKAnSBpbiB0aGUgemVyby1zaG90IHNldHRpbmcsIHdoZXJlIGEgZ2VuZXJhdGl2ZSBtb2RlbCBjaG9vc2VzIHRvIChwYXJ0aWFsbHkpIHRyYW5zbGF0ZSBpdHMgcHJlZGljdGlvbiBpbnRvIHRoZSB3cm9uZyBsYW5ndWFnZS4gQWxsIG9mIHRoZSBjb2RlIGFuZCBtb2RlbCBjaGVja3BvaW50cyB1c2VkIGluIHRoaXMgd29yayBhcmUgcHVibGljbHkgYXZhaWxhYmxlLiIsLCxPcGVuIHdlaWdodHMgKHVucmVzdHJpY3RlZCksIlVuaXRlZCBTdGF0ZXMgb2YgQW1lcmljYSxVbml0ZWQgU3RhdGVzIG9mIEFtZXJpY2EiLCwsLCwsMjAyNi0wMS0wNiAwMDozODowMyswMDowMCwsLCwxMDQ4NTc2LjAsIiIiV2UgcHJlLXRyYWluIG91ciBtVDUgbW9kZWwgdmFyaWFudHMgZm9yIDEgbWlsbGlvbiBzdGVwcyBvbiBiYXRjaGVzIG9mIDEwMjQgbGVuZ3RoLTEwMjQgaW5wdXQgc2VxdWVuY2VzLCBjb3JyZXNwb25kaW5nIHRvIHJvdWdobHkgMSB0cmlsbGlvbiBpbnB1dCB0b2tlbnMgdG90YWwuIiIiLCJJbmR1c3RyeSxJbmR1c3RyeSIsLCwsLE9wZW4gc291cmNlLCIgQXBhY2hlIDIuMCBsaWNlbnNlCnRyYWluaW5nIGNvZGU6IGh0dHBzOi8vZ2l0aHViLmNvbS9nb29nbGUtcmVzZWFyY2gvbXVsdGlsaW5ndWFsLXQ1IiwsMTc5NDQyLjAyOTEzOTk1NDUsLCxUcnVlLCxPcGVyYXRpb24gY291bnRpbmcsLCwsLFllcwpUaW55QmVydCxMYW5ndWFnZSwiTGFuZ3VhZ2UgbW9kZWxpbmcvZ2VuZXJhdGlvbixRdWVzdGlvbiBhbnN3ZXJpbmciLCJIdWF6aG9uZyBVbml2ZXJzaXR5IG9mIFNjaWVuY2UgYW5kIFRlY2hub2xvZ3ksSHVhd2VpIE5vYWgncyBBcmsgTGFiLEh1YXdlaSIsIlhpYW9xaSBKaWFvLCBZaWNodW4gWWluLCBMaWZlbmcgU2hhbmcsIFhpbiBKaWFuZywgWGlhbyBDaGVuLCBMaW5saW4gTGksIEZhbmcgV2FuZywgUXVuIExpdSIsMjAyMC0xMC0xNixUaW55QkVSVDogRGlzdGlsbGluZyBCRVJUIGZvciBOYXR1cmFsIExhbmd1YWdlIFVuZGVyc3RhbmRpbmcsaHR0cHM6Ly9hcnhpdi5vcmcvYWJzLzE5MDkuMTAzNTEsLCwsNjcwMDAwMDAuMCw2N00sMy45Nzk4ZSsxOCw2IEZMT1AvcGFyYW1ldGVyL3Rva2VuICogNjcwMDAwMDAgcGFyYW1ldGVycyAqIDMzMDAwMDAwMDAgdG9rZW5zICogMyBlcG9jaHMgPSAzLjk3OThlMTggRkxPUCwzMzAwMDAwMDAwLCIiIlRpbnlCRVJUIGxlYXJuaW5nIGluY2x1ZGVzIHRoZSBnZW5lcmFsIGRpc3RpbGxhdGlvbiBhbmQgdGhlIHRhc2stc3BlY2lmaWMgZGlzdGlsbGF0aW9uLiBGb3IgdGhlIGdlbmVyYWwgZGlzdGlsbGF0aW9uLCB3ZSBzZXQgdGhlIG1heGltdW0gc2VxdWVuY2UgbGVuZ3RoIHRvIDEyOCBhbmQgdXNlIEVuZ2xpc2ggV2lraXBlZGlhICgyLDUwME0gd29yZHMpIGFzIHRoZSB0ZXh0IGNvcnB1cyBhbmQgcGVyZm9ybSB0aGUgaW50ZXJtZWRpYXRlIGxheWVyIGRpc3RpbGxhdGlvbiBmb3IgMyBlcG9jaHMgd2l0aCB0aGUgc3VwZXJ2aXNpb24gZnJvbSBhIHByZS10cmFpbmVkIEJFUlRCQVNFIGFuZCBrZWVwIG90aGVyIGh5cGVyLXBhcmFtZXRlcnMgdGhlIHNhbWUgYXMgQkVSVCBwcmV0cmFpbmluZyAoRGV2bGluIGV0IGFsLiwgMjAxOSkuIEZvciB0aGUgdGFzay1zcGVjaWZpYyBkaXN0aWxsYXRpb24sIHVuZGVyIHRoZSBzdXBlcnZpc2lvbiBvZiBhIGZpbmUtdHVuZWQgQkVSVCwgd2UgZmlyc3RseSBwZXJmb3JtIGludGVybWVkaWF0ZSBsYXllciBkaXN0aWxsYXRpb24gb24gdGhlIGF1Z21lbnRlZCBkYXRhIGZvciAyMCBlcG9jaHM0IHdpdGggYmF0Y2ggc2l6ZSAzMiBhbmQgbGVhcm5pbmcgcmF0ZSA1ZS01LCBhbmQgdGhlbiBwZXJmb3JtIHByZWRpY3Rpb24gbGF5ZXIgZGlzdGlsbGF0aW9uIG9uIHRoZSBhdWdtZW50ZWQgZGF0YSBmb3IgMyBlcG9jaHMgd2l0aCBjaG9vc2luZyB0aGUgYmF0Y2ggc2l6ZSBmcm9tIHsxNiwgMzJ9IGFuZCBsZWFybmluZyByYXRlIGZyb20gezFlLTUsIDJlLTUsIDNlLTV9IG9uIGRldiBzZXQuIEF0IHRhc2stc3BlY2lmaWMgZGlzdGlsbGF0aW9uLCB0aGUgbWF4aW11bSBzZXF1ZW5jZSBsZW5ndGggaXMgc2V0IHRvIDY0IGZvciBzaW5nbGVzZW50ZW5jZSB0YXNrcywgYW5kIDEyOCBmb3Igc2VxdWVuY2UgcGFpciB0YXNrcy4iIgoKMiw1MDBNIHdvcmRzICogNC8zIHRva2VucyAvIHdvcmQgfiAzLjNCIHRva2VucyIsLCwsLENvbmZpZGVudCwiTGFuZ3VhZ2UgbW9kZWwgcHJlLXRyYWluaW5nLCBzdWNoIGFzIEJFUlQsIGhhcyBzaWduaWZpY2FudGx5IGltcHJvdmVkIHRoZSBwZXJmb3JtYW5jZXMgb2YgbWFueSBuYXR1cmFsIGxhbmd1YWdlIHBy</x:v>
      </x:c>
    </x:row>
    <x:row r="243" ht="18" customHeight="1">
      <x:c r="A243" s="17" t="n">
        <x:v>238</x:v>
      </x:c>
      <x:c r="B243" s="17" t="n">
        <x:v>310</x:v>
      </x:c>
      <x:c r="C243" s="160" t="str">
        <x:v>b2Nlc3NpbmcgdGFza3MuIEhvd2V2ZXIsIHByZS10cmFpbmVkIGxhbmd1YWdlIG1vZGVscyBhcmUgdXN1YWxseSBjb21wdXRhdGlvbmFsbHkgZXhwZW5zaXZlLCBzbyBpdCBpcyBkaWZmaWN1bHQgdG8gZWZmaWNpZW50bHkgZXhlY3V0ZSB0aGVtIG9uIHJlc291cmNlLXJlc3RyaWN0ZWQgZGV2aWNlcy4gVG8gYWNjZWxlcmF0ZSBpbmZlcmVuY2UgYW5kIHJlZHVjZSBtb2RlbCBzaXplIHdoaWxlIG1haW50YWluaW5nIGFjY3VyYWN5LCB3ZSBmaXJzdCBwcm9wb3NlIGEgbm92ZWwgVHJhbnNmb3JtZXIgZGlzdGlsbGF0aW9uIG1ldGhvZCB0aGF0IGlzIHNwZWNpYWxseSBkZXNpZ25lZCBmb3Iga25vd2xlZGdlIGRpc3RpbGxhdGlvbiAoS0QpIG9mIHRoZSBUcmFuc2Zvcm1lci1iYXNlZCBtb2RlbHMuIEJ5IGxldmVyYWdpbmcgdGhpcyBuZXcgS0QgbWV0aG9kLCB0aGUgcGxlbnR5IG9mIGtub3dsZWRnZSBlbmNvZGVkIGluIGEgbGFyZ2UgdGVhY2hlciBCRVJUIGNhbiBiZSBlZmZlY3RpdmVseSB0cmFuc2ZlcnJlZCB0byBhIHNtYWxsIHN0dWRlbnQgVGlueS1CRVJULiBUaGVuLCB3ZSBpbnRyb2R1Y2UgYSBuZXcgdHdvLXN0YWdlIGxlYXJuaW5nIGZyYW1ld29yayBmb3IgVGlueUJFUlQsIHdoaWNoIHBlcmZvcm1zIFRyYW5zZm9ybWVyIGRpc3RpbGxhdGlvbiBhdCBib3RoIHRoZSBwcmV0cmFpbmluZyBhbmQgdGFzay1zcGVjaWZpYyBsZWFybmluZyBzdGFnZXMuIFRoaXMgZnJhbWV3b3JrIGVuc3VyZXMgdGhhdCBUaW55QkVSVCBjYW4gY2FwdHVyZSBoZSBnZW5lcmFsLWRvbWFpbiBhcyB3ZWxsIGFzIHRoZSB0YXNrLXNwZWNpZmljIGtub3dsZWRnZSBpbiBCRVJULgpUaW55QkVSVCB3aXRoIDQgbGF5ZXJzIGlzIGVtcGlyaWNhbGx5IGVmZmVjdGl2ZSBhbmQgYWNoaWV2ZXMgbW9yZSB0aGFuIDk2LjglIHRoZSBwZXJmb3JtYW5jZSBvZiBpdHMgdGVhY2hlciBCRVJUQkFTRSBvbiBHTFVFIGJlbmNobWFyaywgd2hpbGUgYmVpbmcgNy41eCBzbWFsbGVyIGFuZCA5LjR4IGZhc3RlciBvbiBpbmZlcmVuY2UuIFRpbnlCRVJUIHdpdGggNCBsYXllcnMgaXMgYWxzbyBzaWduaWZpY2FudGx5IGJldHRlciB0aGFuIDQtbGF5ZXIgc3RhdGUtb2YtdGhlLWFydCBiYXNlbGluZXMgb24gQkVSVCBkaXN0aWxsYXRpb24sIHdpdGggb25seSBhYm91dCAyOCUgcGFyYW1ldGVycyBhbmQgYWJvdXQgMzElIGluZmVyZW5jZSB0aW1lIG9mIHRoZW0uIE1vcmVvdmVyLCBUaW55QkVSVCB3aXRoIDYgbGF5ZXJzIHBlcmZvcm1zIG9uLXBhciB3aXRoIGl0cyB0ZWFjaGVyIEJFUlRCQVNFLiIsMy4wLCxPcGVuIHdlaWdodHMgKHVucmVzdHJpY3RlZCksIkNoaW5hLENoaW5hLENoaW5hIiwsLCwsLDIwMjUtMTEtMjggMTE6NTM6NDQrMDA6MDAsLCwsLCwiQWNhZGVtaWEsSW5kdXN0cnksSW5kdXN0cnkiLCwsLCxPcGVuIHNvdXJjZSwiQXBhY2hlIDIuMApodHRwczovL2dpdGh1Yi5jb20vaHVhd2VpLW5vYWgvUHJldHJhaW5lZC1MYW5ndWFnZS1Nb2RlbC90cmVlL21hc3Rlci9UaW55QkVSVCIsLCwsLCwsT3BlcmF0aW9uIGNvdW50aW5nLCwsLCxZZXMKTWVtZm9ybWVyICg0IGVuY29kZXIgKyAxNiBkZWNvZGVyKSxMYW5ndWFnZSxMYW5ndWFnZSBtb2RlbGluZywiVUMgRGF2aXMsV2VzdGxha2UgVW5pdmVyc2l0eSxGYWNlYm9vayBBSSIsIlFpbmd5YW5nIFd1LCBaaGVuemhvbmcgTGFuLCBLdW4gUWlhbiwgSmluZyBHdSwgQWxib3J6IEdlcmFtaWZhcmQsIFpob3UgWXUiLDIwMjAtMTAtMTQsTWVtZm9ybWVyOiBBIE1lbW9yeS1BdWdtZW50ZWQgVHJhbnNmb3JtZXIgZm9yIFNlcXVlbmNlIE1vZGVsaW5nLGh0dHBzOi8vYXJ4aXYub3JnL2Ficy8yMDEwLjA2ODkxLDc3LjAsLCw3NjIwMDAwMC4wLCwxLjJlKzE5LCIzMjQwMDAwMDAwMDAwMCBGTE9QIC8gc2Vjb25kIC8gR1BVICogNCBHUFVzICogOTYgaG91cnMgKiAzNjAwIHNlYyAvIGhvdXIgKiAwLjMgW2Fzc3VtZWQgdXRpbGl6YXRpb25dID0gMS4zNDM2OTI4ZSsxOSBGTE9QCgp0aW1lIGNvdWxkIGJlIGdpdmVuIGZvciBhbGwgbGFuZ3VhZ2UgbW9kZWxpbmcgbm90IGp1c3QgZm9yIHRoaXMgbW9kZWwgLT4gbGlrZWx5IHRvIGJlIGFuIHVwcGVyIGJvdW5kIiwxMDMwMDAwMDAsImJhdGNoIHNpemUgMTI4CnN0ZXBzOiAxNTAwMDAKc2VxdWVuY2UgbGVuZ3RoOiAxMjgtMTAyNAoiLDk2LjAsIiIiV2UgdHJhaW5lZCBvdXIgbW9kZWwgb24gTlZJRElBIFYxMDAgMTZHQiBhbmQgMjA4MFRpIDExR0IuIDwuLj4gVGhlIHRyYWluaW5nIGZvciBsYW5ndWFnZSBtb2RlbGluZyB0b29rIGFwcHJveGltYXRlbHkgZm91ciBkYXlzIG9uIGZvdXIgR1BVcy4iIgoKNCBkYXlzID0gOTYgaG91cnMiLCJOVklESUEgVGVzbGEgVjEwMCBER1hTIDE2IEdCLE5WSURJQSBHZUZvcmNlIFJUWCAyMDgwIFRpIDExR0IiLCxMaWtlbHksIlRyYW5zZm9ybWVycyBoYXZlIHJlYWNoZWQgcmVtYXJrYWJsZSBzdWNjZXNzIGluIHNlcXVlbmNlIG1vZGVsaW5nLiBIb3dldmVyLCB0aGVzZSBtb2RlbHMgaGF2ZSBlZmZpY2llbmN5IGlzc3VlcyBhcyB0aGV5IG5lZWQgdG8gc3RvcmUgYWxsIHRoZSBoaXN0b3J5IHRva2VuLWxldmVsIHJlcHJlc2VudGF0aW9ucyBhcyBtZW1vcnkuIFdlIHByZXNlbnQgTWVtZm9ybWVyLCBhbiBlZmZpY2llbnQgbmV1cmFsIG5ldHdvcmsgZm9yIHNlcXVlbmNlIG1vZGVsaW5nLCB0aGF0IHV0aWxpemVzIGFuIGV4dGVybmFsIGR5bmFtaWMgbWVtb3J5IHRvIGVuY29kZSBhbmQgcmV0cmlldmUgcGFzdCBpbmZvcm1hdGlvbi4gT3VyIG1vZGVsIGFjaGlldmVzIGxpbmVhciB0aW1lIGNvbXBsZXhpdHkgYW5kIGNvbnN0YW50IG1lbW9yeSBzcGFjZSBjb21wbGV4aXR5IHdoZW4gcHJvY2Vzc2luZyBsb25nIHNlcXVlbmNlcy4gV2UgYWxzbyBwcm9wb3NlIGEgbmV3IG9wdGltaXphdGlvbiBzY2hlbWUsIG1lbW9yeSByZXBsYXkgYmFjay1wcm9wYWdhdGlvbiAoTVJCUCksIHdoaWNoIHByb21vdGVzIGxvbmctcmFuZ2UgYmFjay1wcm9wYWdhdGlvbiB0aHJvdWdoIHRpbWUgd2l0aCBhIHNpZ25pZmljYW50bHkgcmVkdWNlZCBtZW1vcnkgcmVxdWlyZW1lbnQuIEV4cGVyaW1lbnRhbCByZXN1bHRzIHNob3cgdGhhdCBNZW1mb3JtZXIgaGFzIGFjaGlldmVkIGNvbXBhcmFibGUgcGVyZm9ybWFuY2UgY29tcGFyZWQgdG8gdGhlIGJhc2VsaW5lcyBieSB1c2luZyA4LjF4IGxlc3MgbWVtb3J5IHNwYWNlIGFuZCAzLjJ4IGZhc3RlciBvbiBpbmZlcmVuY2UuIEFuYWx5c2lzIG9mIHRoZSBhdHRlbnRpb24gcGF0dGVybiBzaG93cyB0aGF0IG91ciBleHRlcm5hbCBtZW1vcnkgc2xvdHMgY2FuIGVuY29kZSBhbmQgcmV0YWluIGltcG9ydGFudCBpbmZvcm1hdGlvbiB0aHJvdWdoIHRpbWVzdGVwcy4iLDExLjkzLE1lbWZvcm1lciAoNCBlbmNvZGVyICsgMTYgZGVjb2RlciksVW5yZWxlYXNlZCwiVW5pdGVkIFN0YXRlcyBvZiBBbWVyaWNhLENoaW5hLFVuaXRlZCBTdGF0ZXMgb2YgQW1lcmljYSIsLCwsNC4wLCwyMDI2LTA1LTI1IDEyOjEyOjQ4KzAwOjAwLCwsLCwsIkFjYWRlbWlhLEFjYWRlbWlhLEluZHVzdHJ5IiwsLCwsVW5yZWxlYXNlZCwsLCwsLCwsSGFyZHdhcmUsLCwsLE5vCkxVS0UsTGFuZ3VhZ2UsIlF1ZXN0aW9uIGFuc3dlcmluZyxSZWxhdGlvbiBleHRyYWN0aW9uLE5hbWVkIGVudGl0eSByZWNvZ25pdGlvbiAoTkVSKSIsIlVuaXZlcnNpdHkgb2YgV2FzaGluZ3RvbixOYXRpb25hbCBJbnN0aXR1dGUgb2YgSW5mb3JtYXRpY3MiLCJJa3V5YSBZYW1hZGEsIEFrYXJpIEFzYWksIEhpcm95dWtpIFNoaW5kbywgSGlkZWFraSBUYWtlZGEsIFl1amkgTWF0c3Vtb3RvIiwyMDIwLTEwLTAyLExVS0U6IERlZXAgQ29udGV4dHVhbGl6ZWQgRW50aXR5IFJlcHJlc2VudGF0aW9ucyB3aXRoIEVudGl0eS1hd2FyZSBTZWxmLWF0dGVudGlvbixodHRwczovL2FyeGl2Lm9yZy9hYnMvMjAxMC4wMTA1N3YxLDc2Ni4wLFNPVEEgaW1wcm92ZW1lbnQsImZyb20gYWJzdHJhY3QgIiJJbiBwYXJ0aWN1bGFyLCBpdCBvYnRhaW5zIHN0YXRlLW9mLXRoZS1hcnQgcmVzdWx0cyBvbiBmaXZlIHdlbGwta25vd24gZGF0YXNldHM6IE9wZW4gRW50aXR5IChlbnRpdHkgdHlwaW5nKSwgVEFDUkVEIChyZWxhdGlvbiBjbGFzc2lmaWNhdGlvbiksIENvTkxMLTIwMDMgKG5hbWVkIGVudGl0eSByZWNvZ25pdGlvbiksIFJlQ29SRCAoY2xvemUtc3R5bGUgcXVlc3Rpb24gYW5zd2VyaW5nKSwgYW5kIFNRdUFEIDEuMSAoZXh0cmFjdGl2ZSBxdWVzdGlvbiBhbnN3ZXJpbmcpLiIiIiw0ODMwMDAwMDAuMCwiIiJUaGUgdG90YWwgbnVtYmVyIG9mIHBhcmFtZXRlcnMgaXMgYXBwcm94aW1hdGVseSA0ODMgTSwgY29uc2lzdGluZyBvZiAzNTUgTSBpbiBSb0JFUlRhIGFuZCAxMjggTSBpbiBvdXIgZW50aXR5IGVtYmVkZGluZ3MiIiIsMS44MTQ0ZSsyMiwiVXNlcyBSb0JFUlRhIExhcmdlIGFzIGEgYmFzZSBtb2RlbCwgd2hpY2ggdXNlZCAxLjY2ZTIyIEZMT1BzIGluIHRyYWluaW5nLgoKTFVLRSdzIGFkZGl0aW9uYWwgdHJhaW5pbmcgd2FzOgooMTYpICogKDEuMjVlMTQpICogKDMwICogMjQgKiAzNjAwKSAqICgwLjMpID0gMS41NTUyZTIxCihudW0gZ3B1KSAqIChwZWFrIGZsb3BzKSAqICh0aW1lIGluIHNlY29uZHMpICogKGFzc3VtZWQgdXRpbGl6YXRpb24gcmF0ZSkKCmZyb20gYXBwZW5kaXggQTogIiJXZXJ1biB0aGUgcHJldHJhaW5pbmcgb24gTlZJRElB4oCZcyBQeVRvcmNoIERvY2tlcgpjb250YWluZXIgMTkuMDIgaG9zdGVkIG9uIGEgc2VydmVyIHdpdGggdHdvIEludGVsIFhlb24gUGxhdGludW0gODE2OCBDUFVzIGFuZCAxNiBOVklESUEgVGVzbGEgVjEwMCBHUFVzLiBUaGUgdHJhaW5pbmcgdGFrZXMgYXBwcm94aW1hdGVseSAzMCBkYXlzLiIiCgpBc3N1bWluZyAxNiBiaXQgdGVuc29yIGNvcmUgY29tcHV0YXRpb25zLCAxLjI1ZTE0IEZMT1AvcyBwZXIgVjEwMAoKVG90YWw6IDEuNjU4ODhlMjIgKyAxLjU1NTJlMjEgPSAxLjgxNDRlMjIiLDQ2NjY2NjY2NjcsIiIiQXMgaW5wdXQgY29ycHVzIGZvciBwcmV0cmFpbmluZywgd2UgdXNlIHRoZSBEZWNlbWJlciAyMDE4IHZlcnNpb24gb2YgV2lraXBlZGlhLCBjb21wcmlzaW5nIGFwcHJveGltYXRlbHkgMy41IGJpbGxpb24gd29yZHMgYW5kIDExIG1pbGxpb24gZW50aXR5IGFubm90YXRpb25zLiAiIiIsNzIwLjAsc2VlIGNvbXB1dGUgbm90ZXMsTlZJRElBIFYxMDAsLExpa2VseSwiRW50aXR5IHJlcHJlc2VudGF0aW9ucyBhcmUgdXNlZnVsIGluIG5hdHVyYWwgbGFuZ3VhZ2UgdGFza3MgaW52b2x2aW5nIGVudGl0aWVzLiBJbiB0aGlzIHBhcGVyLCB3ZSBwcm9wb3NlIG5ldyBwcmV0cmFpbmVkIGNvbnRleHR1YWxpemVkIHJlcHJlc2VudGF0aW9ucyBvZiB3b3JkcyBhbmQgZW50aXRpZXMgYmFzZWQgb24gdGhlIGJpZGlyZWN0aW9uYWwgdHJhbnNmb3JtZXIuIFRoZSBwcm9wb3NlZCBtb2RlbCB0cmVhdHMgd29yZHMgYW5kIGVudGl0aWVzIGluIGEgZ2l2ZW4gdGV4dCBhcyBpbmRlcGVuZGVudCB0b2tlbnMsIGFuZCBvdXRwdXRzIGNvbnRleHR1YWxpemVkIHJlcHJlc2VudGF0aW9ucyBvZiB0aGVtLiBPdXIgbW9kZWwgaXMgdHJhaW5lZCB1c2luZyBhIG5ldyBwcmV0cmFpbmluZyB0YXNrIGJhc2VkIG9uIHRoZSBtYXNrZWQgbGFuZ3VhZ2UgbW9kZWwgb2YgQkVSVC4gVGhlIHRhc2sgaW52b2x2ZXMgcHJlZGljdGluZyByYW5kb21seSBtYXNrZWQgd29yZHMgYW5kIGVudGl0aWVzIGluIGEgbGFyZ2UgZW50aXR5LWFubm90YXRlZCBjb3JwdXMgcmV0cmlldmVkIGZyb20gV2lraXBlZGlhLiBXZSBhbHNvIHByb3Bvc2UgYW4gZW50aXR5LWF3YXJlIHNlbGYtYXR0ZW50aW9uIG1lY2hhbmlzbSB0aGF0IGlzIGFuIGV4dGVuc2lvbiBvZiB0aGUgc2VsZi1hdHRlbnRpb24gbWVjaGFuaXNtIG9mIHRoZSB0cmFuc2Zvcm1lciwgYW5kIGNvbnNpZGVycyB0aGUgdHlwZXMgb2YgdG9rZW5zICh3b3JkcyBvciBlbnRpdGllcykgd2hlbiBjb21wdXRpbmcgYXR0ZW50aW9uIHNjb3Jlcy4gVGhlIHByb3Bvc2VkIG1vZGVsIGFjaGlldmVzIGltcHJlc3NpdmUgZW1waXJpY2FsIHBlcmZvcm1hbmNlIG9uIGEgd2lkZSByYW5nZSBvZiBlbnRpdHktcmVsYXRlZCB0YXNrcy4gSW4gcGFydGljdWxhciwgaXQgb2J0YWlucyBzdGF0ZS1vZi10aGUtYXJ0IHJlc3VsdHMgb24gZml2ZSB3ZWxsLWtub3duIGRhdGFzZXRzOiBPcGVuIEVudGl0eSAoZW50aXR5IHR5cGluZyksIFRBQ1JFRCAocmVsYXRpb24gY2xhc3NpZmljYXRpb24pLCBDb05MTC0yMDAzIChuYW1lZCBlbnRpdHkgcmVjb2duaXRpb24pLCBSZUNvUkQgKGNsb3plLXN0eWxlIHF1ZXN0aW9uIGFuc3dlcmluZyksIGFuZCBTUXVBRCAxLjEgKGV4dHJhY3RpdmUgcXVlc3Rpb24gYW5zd2VyaW5nKS4gT3VyIHNvdXJjZSBjb2RlIGFuZCBwcmV0cmFpbmVkIHJlcHJlc2VudGF0aW9ucyBhcmUgYXZhaWxhYmxlIGF0IHRoaXMgaHR0cHM6Ly9naXRodWIuY29tL3N0dWRpby1vdXNpYS9sdWtlIiw5MC4wLCxPcGVuIHdlaWdodHMgKHVucmVzdHJpY3RlZCksIlVuaXRlZCBTdGF0ZXMgb2YgQW1lcmljYSxKYXBhbiIsUm9CRVJUYSBMYXJnZSwsIkxVS0UncyBhZGRpdGlvbmFsIHRyYWluaW5nIHdhczoKKDE2KSAqICgxLjI1ZTE0KSAqICgzMCAqIDI0ICogMzYwMCkgKiAoMC4zKSA9IDEuNTU1MmUyMQoobnVtIGdwdSkgKiAocGVhayBmbG9wcykgKiAodGltZSBpbiBzZWNvbmRzKSAqIChhc3N1bWVkIHV0aWxpemF0aW9uIHJhdGUpCgpmcm9tIGFwcGVuZGl4IEE6ICIiV2VydW4gdGhlIHByZXRyYWluaW5nIG9uIE5WSURJQeKAmXMgUHlUb3JjaCBEb2NrZXIKY29udGFpbmVyIDE5LjAyIGhvc3RlZCBvbiBhIHNlcnZlciB3aXRoIHR3byBJbnRlbCBYZW9uIFBsYXRpbnVtIDgxNjggQ1BVcyBhbmQgMTYgTlZJRElBIFRlc2xhIFYxMDAgR1BVcy4gVGhlIHRyYWluaW5nIHRha2VzIGFwcHJveGltYXRlbHkgMzAgZGF5cy4iIgoKQXNzdW1pbmcgMTYgYml0IHRlbnNvciBjb3JlIGNvbXB1dGF0aW9ucywgMS4yNWUxNCBGTE9QL3MgcGVyIFYxMDBMVUtFJ3MgYWRkaXRpb25hbCB0cmFpbmluZyB3YXM6TFVLRSdzIGFkZGl0aW9uYWwgdHJhaW5pbmcgd2FzOgooMTYpICogKDEuMjVlMTQpICogKDMwICogMjQgKiAzNjAwKSAqICgwLjMpID0gMS41NTUyZTIxKDE2KSAqICgxLjI1ZTE0KSAqICgzMCAqIDI0ICogMzYwMCkgKiAoMC4zKSA9IDEuNTU1MmUyMQoobnVtIGdwdSkgKiAocGVhayBmbG9wcykgKiAodGltZSBpbiBzZWNvbmRzKSAqIChhc3N1bWVkIHV0aWxpemF0aW9uIHJhdGUpKG51bSBncHUpICogKHBlYWsgZmxvcHMpICogKHRpbWUgaW4gc2Vjb25kcykgKiAoYXNzdW1lZCB1dGlsaXphdGlvbiByYXRlKQoKZnJvbSBhcHBlbmRpeCBBOiAiIldlcnVuIHRoZSBwcmV0cmFpbmluZyBvbiBOVklESUHigJlzIFB5VG9yY2ggRG9ja2VyZnJvbSBhcHBlbmRpeCBBOiAiIldlcnVuIHRoZSBwcmV0cmFpbmluZyBvbiBOVklESUHigJlzIFB5VG9yY2ggRG9ja2VyCmNvbnRhaW5lciAxOS4wMiBob3N0ZWQgb24gYSBzZXJ2ZXIgd2l0aCB0d28gSW50ZWwgWGVvbiBQbGF0aW51bSA4MTY4IENQVXMgYW5kIDE2IE5WSURJQSBUZXNsYSBWMTAwIEdQVXMuIFRoZSB0cmFpbmluZyB0YWtlcyBhcHByb3hpbWF0ZWx5IDMwIGRheXMuIiJjb250YWluZXIgMTkuMDIgaG9zdGVkIG9uIGEgc2VydmVyIHdpdGggdHdvIEludGVsIFhlb24gUGxhdGludW0gODE2OCBDUFVzIGFuZCAxNiBOVklESUEgVGVzbGEgVjEwMCBHUFVzLiBUaGUgdHJhaW5pbmcgdGFrZXMgYXBwcm94aW1hdGVseSAzMCBkYXlzLiIiCgpBc3N1bWluZyAxNiBiaXQgdGVuc29yIGNvcmUgY29tcHV0YXRpb25zLCAxLjI1ZTE0IEZMT1AvcyBwZXIgVjEwMEFzc3VtaW5nIDE2IGJpdCB0ZW5zb3IgY29yZSBjb21wdXRhdGlvbnMsIDEuMjVlMTQgRkxPUC9zIHBlciBWMTAwIiwxNi4wLCwyMDI2LTA1LTI1IDEyOjEyOjQ5KzAwOjAwLCwsLDIwNDguMCx0YWJsZSBpbiBhcHBlbmRpeCBBLEFjYWRlbWlhLCwsLDExNTIwLjAsT3BlbiBzb3VyY2UsImFwYWNoZSAyLjA6IGh0dHBzOi8vZ2l0aHViLmNvbS9zdHVkaW8tb3VzaWEvbHVrZT90YWI9cmVhZG1lLW92LWZpbGUKCmRhdGEgaXMgd2lraW1lZGlhLCB3aGljaCBoYXMgYSBjb21tZXJjaWFsIGxpY2Vuc2U6IGh0dHBzOi8vZHVtcHMud2lraW1lZGlhLm9yZy9sZWdhbC5odG1sCgpwcmV0cmFpbmluZzogaHR0cHM6Ly9naXRodWIuY29tL3N0dWRpby1vdXNpYS9sdWtlL2Jsb2IvbWFzdGVyL3ByZXRyYWluaW5nLm1kICIsLDQxODYuMzgzNTY1NzMyOTA3LCxGUDE2LCw5NzY1Ljc5OTYxNTc4MjEwNSxIYXJkd2FyZSwsLCwsWWVzCkZyYWdlLUFXRC1MU1RNLU1lbW9yeUF1Zy1OZXVyYWxDYWNoZSAoV1QyKSxMYW5ndWFnZSxMYW5ndWFnZSBtb2RlbGluZywiSm9obnMgSG9wa2lucyBVbml2ZXJzaXR5LFhpYW9taSBDb3JwIiwiS2UgTGksIERhbmllbCBQb3ZleSwgU2FuamVldiBLaHVkYW5wdXIiLDIwMjAtMDktMjksTmV1cmFsIExhbmd1YWdlIE1vZGVsaW5nIFdpdGggSW1wbGljaXQgQ2FjaGUgUG9pbnRlcnMsaHR0cHM6Ly9hcnhpdi5vcmcvYWJzLzIwMDkuMTM3NzQsNS4wLCwsMzMwMDAwMDAuMCwsLCwsLCwsLCwsIkEgY2FjaGUtaW5zcGlyZWQgYXBwcm9hY2ggaXMgcHJvcG9zZWQgZm9yIG5ldXJhbCBsYW5ndWFnZSBtb2RlbHMgKExNcykgdG8gaW1wcm92ZSBsb25nLXJhbmdlIGRlcGVuZGVuY3kgYW5kIGJldHRlciBwcmVkaWN0IHJhcmUgd29yZHMgZnJvbSBsb25nIGNvbnRleHRzLiBUaGlzIGFwcHJvYWNoIGlzIGEgc2ltcGxlciBhbHRlcm5hdGl2ZSB0byBhdHRlbnRpb24tYmFzZWQgcG9pbnRlciBtZWNoYW5pc20gdGhhdCBlbmFibGVzIG5ldXJhbCBMTXMgdG8gcmVwcm9kdWNlIHdvcmRzIGZyb20gcmVjZW50IGhpc3RvcnkuIFdpdGhvdXQgdXNpbmcgYXR0ZW50aW9uIGFuZCBtaXh0dXJlIHN0cnVjdHVyZSwgdGhlIG1ldGhvZCBvbmx5IGludm9sdmVzIGFwcGVuZGluZyBleHRyYSB0b2tlbnMgdGhhdCByZXByZXNlbnQgd29yZHMgaW4gaGlzdG9yeSB0byB0aGUgb3V0cHV0IGxheWVyIG9mIGEgbmV1cmFsIExNIGFuZCBtb2RpZnlpbmcgdHJhaW5pbmcgc3VwZXJ2aXNpb25zIGFjY29yZGluZ2x5LiBBIG1lbW9yeS1hdWdtZW50YXRpb24gdW5pdCBpcyBpbnRyb2R1Y2VkIHRvIGxlYXJuIHdvcmRzIHRoYXQgYXJlIHBhcnRpY3VsYXJseSBsaWtlbHkgdG8gcmVwZWF0LiBXZSBleHBlcmltZW50IHdpdGggYm90aCByZWN1cnJlbnQgbmV1cmFsIG5ldHdvcmstIGFuZCBUcmFuc2Zvcm1lci1iYXNlZCBMTXMuIFBlcnBsZXhpdHkgZXZhbHVhdGlvbiBvbiBQZW5uIFRyZWViYW5rIGFuZCBXaWtpVGV4dC0yIHNob3dzIHRoZSBwcm9wb3NlZCBtb2RlbCBvdXRwZXJmb3JtcyBib3RoIExTVE0gYW5kIExTVE0gd2l0aCBhdHRlbnRpb24tYmFzZWQgcG9pbnRlciBtZWNoYW5pc20gYW5kIGlzIG1vcmUgZWZmZWN0aXZlIG9uIHJhcmUgd29yZHMuIE4tYmVzdCByZXNjb3JpbmcgZXhwZXJpbWVudHMgb24gU3dpdGNoYm9hcmQgaW5kaWNhdGUgdGhhdCBpdCBiZW5lZml0cyBib3RoIHZlcnkgcmFyZSBhbmQgZnJlcXVlbnQgd29yZHMuIEhvd2V2ZXIsIGl0IGlzIGNoYWxsZW5naW5nIGZvciB0aGUgcHJvcG9zZWQgbW9kZWwgYXMgd2VsbCBhcyB0d28gb3RoZXIgbW9kZWxzIHdpdGggYXR0ZW50aW9uLWJhc2VkIHBvaW50ZXIgbWVjaGFuaXNtIHRvIG9idGFpbiBnb29kIG92ZXJhbGwgV0VSIHJlZHVjdGlvbnMuIiwsRnJhZ2UtQVdELUxTVE0tTWVtb3J5QXVnLU5ldXJhbENhY2hlIChXVDIpLFVucmVsZWFzZWQsIlVuaXRlZCBTdGF0ZXMgb2YgQW1lcmljYSxDaGluYSIsLCwsLCwyMDI2LTA1LTI1IDEyOjEyOjQ5KzAwOjAwLCwsLCwsIkFjYWRlbWlhLEluZHVzdHJ5IiwsLCwsVW5yZWxlYXNlZCwsLCwsLCwsLCwsLCxObwpGcmFnZS1BV0QtTFNUTS1NZW1vcnlBdWctTmV1cmFsQ2FjaGUgKFBUQiksTGFuZ3VhZ2UsTGFuZ3VhZ2UgbW9kZWxpbmcsIkpvaG5zIEhvcGtpbnMgVW5pdmVyc2l0eSxYaWFvbWkgQ29ycCIsIktlIExpLCBEYW5pZWwgUG92ZXksIFNhbmplZXYgS2h1ZGFucHVyIiwyMDIwLTA5LTI5LE5ldXJhbCBMYW5ndWFnZSBNb2RlbGluZyBXaXRoIEltcGxpY2l0IENhY2hlIFBvaW50ZXJzLGh0dHBzOi8vYXJ4aXYub3JnL2Ficy8yMDA5LjEzNzc0LDUuMCwsLDI0MDAwMDAwLjAsLCwsOTI5MDAwLCwsLCwsQ29uZmlkZW50LCJBIGNhY2hlLWluc3BpcmVkIGFwcHJvYWNoIGlzIHByb3Bvc2VkIGZvciBuZXVyYWwgbGFuZ3VhZ2UgbW9kZWxzIChMTXMpIHRvIGltcHJvdmUgbG9uZy1yYW5nZSBkZXBlbmRlbmN5IGFuZCBiZXR0ZXIgcHJlZGljdCByYXJlIHdvcmRzIGZyb20gbG9uZyBjb250ZXh0cy4gVGhpcyBhcHByb2FjaCBpcyBhIHNpbXBsZXIgYWx0ZXJuYXRpdmUgdG8gYXR0ZW50aW9uLWJhc2VkIHBvaW50ZXIgbWVjaGFuaXNtIHRoYXQgZW5hYmxlcyBuZXVyYWwgTE1zIHRvIHJlcHJvZHVjZSB3b3JkcyBmcm9tIHJlY2VudCBoaXN0b3J5LiBXaXRob3V0IHVzaW5nIGF0dGVudGlvbiBhbmQgbWl4dHVyZSBzdHJ1Y3R1cmUsIHRoZSBtZXRob2Qgb25seSBpbnZvbHZlcyBhcHBlbmRpbmcgZXh0cmEgdG9rZW5zIHRoYXQgcmVwcmVzZW50IHdvcmRzIGluIGhpc3RvcnkgdG8gdGhlIG91dHB1dCBsYXllciBvZiBhIG5ldXJhbCBMTSBhbmQgbW9kaWZ5aW5nIHRyYWluaW5nIHN1cGVydmlzaW9ucyBhY2NvcmRpbmdseS4gQSBtZW1vcnktYXVnbWVudGF0aW9uIHVuaXQgaXMgaW50cm9kdWNlZCB0byBsZWFybiB3b3JkcyB0aGF0IGFyZSBwYXJ0aWN1bGFybHkgbGlrZWx5IHRvIHJlcGVhdC4gV2UgZXhwZXJpbWVudCB3aXRoIGJvdGggcmVjdXJyZW50IG5ldXJhbCBuZXR3b3JrLSBhbmQgVHJhbnNmb3JtZXItYmFzZWQgTE1zLiBQZXJwbGV4aXR5IGV2YWx1YXRpb24gb24gUGVubiBUcmVlYmFuayBhbmQgV2lraVRleHQtMiBzaG93cyB0aGUgcHJvcG9zZWQgbW9kZWwgb3V0cGVyZm9ybXMgYm90aCBMU1RNIGFuZCBMU1RNIHdpdGggYXR0ZW50aW9uLWJhc2VkIHBvaW50ZXIgbWVjaGFuaXNtIGFuZCBpcyBtb3JlIGVmZmVjdGl2ZSBvbiByYXJlIHdvcmRzLiBOLWJlc3QgcmVzY29yaW5nIGV4cGVyaW1lbnRzIG9uIFN3aXRjaGJvYXJkIGluZGljYXRlIHRoYXQgaXQgYmVuZWZpdHMgYm90aCB2ZXJ5IHJhcmUgYW5kIGZyZXF1ZW50IHdvcmRzLiBIb3dldmVyLCBpdCBpcyBjaGFsbGVuZ2luZyBmb3IgdGhlIHByb3Bvc2VkIG1vZGVsIGFzIHdlbGwgYXMgdHdvIG90aGVyIG1vZGVscyB3aXRoIGF0dGVudGlvbi1iYXNlZCBwb2ludGVyIG1lY2hhbmlzbSB0byBvYnRhaW4gZ29vZCBvdmVyYWxsIFdFUiByZWR1Y3Rpb25zLiIsLEZyYWdlLUFXRC1MU1RNLU1lbW9yeUF1Zy1OZXVyYWxDYWNoZSAoUFRCKSxVbnJlbGVhc2VkLCJVbml0ZWQgU3RhdGVzIG9mIEFtZXJpY2EsQ2hpbmEiLCwsLCwsMjAyNi0wNS0yNSAxMjoxMjo0OCswMDowMCwsLCwsLCJBY2FkZW1pYSxJbmR1c3RyeSIsLCwsLFVucmVsZWFzZWQsLCwsLCwsLCwsLCwsTm8KTFNUTS1NZW1vcnlBdWcgKFdUMiksTGFuZ3VhZ2UsTGFuZ3VhZ2UgbW9kZWxpbmcsIkpvaG5zIEhvcGtpbnMgVW5pdmVyc2l0eSxYaWFvbWkgQ29ycCIsIktlIExpLCBEYW5pZWwgUG92ZXksIFNhbmplZXYgS2h1ZGFucHVyIiwyMDIwLTA5LTI5LE5ldXJhbCBMYW5ndWFnZSBNb2RlbGluZyBXaXRoIEltcGxpY2l0IENhY2hlIFBvaW50ZXJzLGh0dHBzOi8vYXJ4aXYub3JnL2Ficy8yMDA5LjEzNzc0LDUuMCwsLDI4NTAwMDAwLjAsLCwsMjAwMDAwMCwsLCwsLENvbmZpZGVudCwiQSBjYWNoZS1pbnNwaXJlZCBhcHByb2FjaCBpcyBwcm9wb3NlZCBmb3IgbmV1cmFsIGxhbmd1YWdlIG1vZGVscyAoTE1zKSB0byBpbXByb3ZlIGxvbmctcmFuZ2UgZGVwZW5kZW5jeSBhbmQgYmV0dGVyIHByZWRpY3QgcmFyZSB3b3JkcyBmcm9tIGxvbmcgY29udGV4dHMuIFRoaXMgYXBwcm9hY2ggaXMgYSBzaW1wbGVyIGFsdGVybmF0aXZlIHRvIGF0dGVudGlvbi1iYXNlZCBwb2ludGVyIG1lY2hhbmlzbSB0aGF0IGVuYWJsZXMgbmV1cmFsIExNcyB0byByZXByb2R1Y2Ugd29yZHMgZnJvbSByZWNlbnQgaGlzdG9yeS4gV2l0aG91dCB1c2luZyBhdHRlbnRpb24gYW5kIG1peHR1cmUgc3RydWN0dXJlLCB0aGUgbWV0aG9kIG9ubHkgaW52b2x2ZXMgYXBwZW5kaW5nIGV4dHJhIHRva2VucyB0aGF0IHJlcHJlc2VudCB3b3JkcyBpbiBoaXN0b3J5IHRvIHRoZSBvdXRwdXQgbGF5ZXIgb2YgYSBuZXVyYWwgTE0gYW5kIG1vZGlmeWluZyB0cmFpbmluZyBzdXBlcnZpc2lvbnMgYWNjb3JkaW5nbHkuIEEgbWVtb3J5LWF1Z21lbnRhdGlvbiB1bml0IGlzIGludHJvZHVjZWQgdG8gbGVhcm4gd29yZHMgdGhhdCBhcmUgcGFydGljdWxhcmx5IGxpa2VseSB0byByZXBlYXQuIFdlIGV4cGVyaW1lbnQgd2l0aCBib3RoIHJlY3VycmVudCBuZXVyYWwgbmV0d29yay0gYW5kIFRyYW5zZm9ybWVyLWJhc2VkIExNcy4gUGVycGxleGl0eSBldmFsdWF0aW9uIG9uIFBlbm4gVHJlZWJhbmsgYW5kIFdpa2lUZXh0LTIgc2hvd3MgdGhlIHByb3Bvc2VkIG1vZGVsIG91dHBlcmZvcm1zIGJvdGggTFNUTSBhbmQgTFNUTSB3aXRoIGF0dGVudGlvbi1iYXNlZCBwb2ludGVyIG1lY2hhbmlzbSBhbmQgaXMgbW9yZSBlZmZlY3RpdmUgb24gcmFyZSB3b3Jkcy4gTi1iZXN0IHJlc2NvcmluZyBleHBlcmltZW50cyBvbiBTd2l0Y2hib2FyZCBpbmRpY2F0ZSB0aGF0IGl0IGJlbmVmaXRzIGJvdGggdmVyeSByYXJlIGFuZCBmcmVxdWVudCB3b3Jkcy4gSG93ZXZlciwgaXQgaXMgY2hhbGxlbmdpbmcgZm9yIHRoZSBwcm9wb3NlZCBtb2RlbCBhcyB3ZWxsIGFzIHR3byBvdGhlciBtb2RlbHMgd2l0aCBhdHRlbnRpb24tYmFzZWQgcG9pbnRlciBtZWNoYW5pc20gdG8gb2J0YWluIGdvb2Qgb3ZlcmFsbCBXRVIgcmVkdWN0aW9ucy4iLCxMU1RNLU1lbW9yeUF1ZyAoV1QyKSxVbnJlbGVhc2VkLCJVbml0ZWQgU3RhdGVzIG9mIEFtZXJpY2EsQ2hpbmEiLCwsLCwsMjAyNi0wNS0yNSAxMjoxMjo0OSswMDowMCwsLCwsLCJBY2FkZW1pYSxJbmR1c3RyeSIsLCwsLFVucmVsZWFzZWQsLCwsLCwsLCwsLCwsTm8KTFNUTS1NZW1vcnlBdWcgKFBUQiksTGFuZ3VhZ2UsTGFuZ3VhZ2UgbW9kZWxpbmcsIkpvaG5zIEhvcGtpbnMgVW5pdmVyc2l0eSxYaWFvbWkgQ29ycCIsIktlIExpLCBEYW5pZWwgUG92ZXksIFNhbmplZXYgS2h1ZGFucHVyIiwyMDIwLTA5LTI5LE5ldXJhbCBMYW5ndWFnZSBNb2RlbGluZyBXaXRoIEltcGxpY2l0IENhY2hlIFBvaW50ZXJzLGh0dHBzOi8vYXJ4aXYub3JnL2Ficy8yMDA5LjEzNzc0LDUuMCwsLDEzMzAwMDAwLjAsLCwsOTI5MDAwLCwsLCwsQ29uZmlkZW50LCJBIGNhY2hlLWluc3BpcmVkIGFwcHJvYWNoIGlzIHByb3Bvc2VkIGZvciBuZXVyYWwgbGFuZ3VhZ2UgbW9kZWxzIChMTXMpIHRvIGltcHJvdmUgbG9uZy1yYW5nZSBkZXBlbmRlbmN5IGFuZCBiZXR0ZXIgcHJlZGljdCByYXJlIHdvcmRzIGZyb20gbG9uZyBjb250ZXh0cy4gVGhpcyBhcHByb2FjaCBpcyBhIHNpbXBsZXIgYWx0ZXJuYXRpdmUgdG8gYXR0ZW50aW9uLWJhc2VkIHBvaW50ZXIgbWVjaGFuaXNtIHRoYXQgZW5hYmxlcyBuZXVyYWwgTE1zIHRvIHJlcHJvZHVjZSB3b3JkcyBmcm9tIHJlY2VudCBoaXN0b3J5LiBXaXRob3V0IHVzaW5nIGF0dGVudGlvbiBhbmQgbWl4dHVyZSBzdHJ1Y3R1cmUsIHRoZSBtZXRob2Qgb25seSBpbnZvbHZlcyBhcHBlbmRpbmcgZXh0cmEgdG9rZW5zIHRoYXQgcmVwcmVzZW50IHdvcmRzIGluIGhpc3RvcnkgdG8gdGhlIG91dHB1dCBsYXllciBvZiBhIG5ldXJhbCBMTSBhbmQgbW9kaWZ5aW5nIHRyYWluaW5nIHN1cGVydmlzaW9ucyBhY2NvcmRpbmdseS4gQSBtZW1vcnktYXVnbWVudGF0aW9uIHVuaXQgaXMgaW50cm9kdWNlZCB0byBsZWFybiB3b3JkcyB0aGF0IGFyZSBwYXJ0aWN1bGFybHkgbGlrZWx5IHRvIHJlcGVhdC4gV2UgZXhwZXJpbWVudCB3aXRoIGJvdGggcmVjdXJyZW50IG5ldXJhbCBuZXR3b3JrLSBhbmQgVHJhbnNmb3JtZXItYmFzZWQgTE1zLiBQZXJwbGV4aXR5IGV2YWx1YXRpb24gb24gUGVubiBUcmVlYmFuayBhbmQgV2lraVRleHQtMiBzaG93cyB0aGUgcHJvcG9zZWQgbW9kZWwgb3V0cGVyZm9ybXMgYm90aCBMU1RNIGFuZCBMU1RNIHdpdGggYXR0ZW50aW9uLWJhc2VkIHBvaW50ZXIgbWVjaGFuaXNtIGFuZCBpcyBtb3JlIGVmZmVjdGl2ZSBvbiByYXJlIHdvcmRzLiBOLWJlc3QgcmVzY29yaW5nIGV4cGVyaW1lbnRzIG9uIFN3aXRjaGJvYXJkIGluZGljYXRlIHRoYXQgaXQgYmVuZWZpdHMgYm90aCB2ZXJ5IHJhcmUgYW5kIGZyZXF1ZW50IHdvcmRzLiBIb3dldmVyLCBpdCBpcyBjaGFsbGVuZ2luZyBmb3IgdGhlIHByb3Bvc2VkIG1vZGVsIGFzIHdlbGwgYXMgdHdvIG90aGVyIG1vZGVscyB3aXRoIGF0dGVudGlvbi1iYXNlZCBwb2ludGVyIG1lY2hhbmlzbSB0byBvYnRhaW4gZ29vZCBvdmVyYWxsIFdFUiByZWR1Y3Rpb25zLiIsLExTVE0tTWVtb3J5QXVnIChQVEIpLFVucmVsZWFzZWQsIlVuaXRlZCBTdGF0ZXMgb2YgQW1lcmljYSxDaGluYSIsLCwsLCwyMDI2LTA1LTI1IDEyOjEyOjQ3KzAwOjAwLCwsLCwsIkFjYWRlbWlhLEluZHVzdHJ5IiwsLCwsVW5yZWxlYXNlZCwsLCwsLCwsLCwsLCxObwpJbnRlZ2VyIFRyYW5zZm9ybWVyLExhbmd1YWdlLCJMYW5ndWFnZSBtb2RlbGluZyxUcmFuc2xhdGlvbiIsIk5vcnRoZWFzdGVybiBVbml2ZXJzaXR5IChDaGluYSksTml1VHJhbnMgUmVzZWFyY2gsQ2hpbmVzZSBBY2FkZW15IG9mIFNjaWVuY2VzIiwiWWUgTGluLCBZYW55YW5nIExpLCBUZW5nYm8gTGl1LCBUb25nIFhpYW8sIFRvbmdyYW4gTGl1LCBKaW5nYm8gWmh1LCBZZSBMaW4sIFlhbnlhbmcgTGksIFRlbmdibyBMaXUsIFRvbmcgWGlhbywgVG9uZ3JhbiBMaXUsIEppbmdibyBaaHUiLDIwMjAtMDktMTcsIlRvd2FyZHMgRnVsbHkgOC1iaXQgSW50ZWdlciBJbmZlcmVuY2UgZm9yIHRoZSBUcmFuc2Zvcm1lciBNb2RlbCwgVG93YXJkcyBGdWxseSA4LWJpdCBJbnRlZ2VyIEluZmVyZW5jZSBmb3IgdGhlIFRyYW5zZm9ybWVyIE1vZGVsIixodHRwczovL2FyeGl2Lm9yZy9hYnMvMjAwOS4wODAzNCw3NC4wLCwsMjQ3MDAwMDAwLjAwMDAwMDAzLCwsLCwsLCwsLCwiOC1iaXQgaW50ZWdlciBpbmZlcmVuY2UsIGFzIGEgcHJvbWlzaW5nIGRpcmVjdGlvbiBpbiByZWR1Y2luZyBib3RoIHRoZSBsYXRlbmN5IGFuZCBzdG9yYWdlIG9mIGRlZXAgbmV1cmFsIG5ldHdvcmtzLCBoYXMgbWFkZSBncmVhdCBwcm9ncmVzcyByZWNlbnRseS4gT24gdGhlIG90aGVyIGhhbmQsIHByZXZpb3VzIHN5c3RlbXMgc3RpbGwgcmVseSBvbiAzMi1iaXQgZmxvYXRpbmcgcG9pbnQgZm9yIGNlcnRhaW4gZnVuY3Rpb25zIGluIGNvbXBsZXggbW9kZWxzIChlLmcuLCBTb2Z0bWF4IGluIFRyYW5zZm9ybWVyKSwgYW5kIG1ha2UgaGVhdnkgdXNlIG9mIHF1YW50aXphdGlvbiBhbmQgZGUtcXVhbnRpemF0aW9uLiBJbiB0aGlzIHdvcmssIHdlIHNob3cgdGhhdCBhZnRlciBhIHByaW5jaXBsZWQgbW9kaWZpY2F0aW9uIG9uIHRoZSBUcmFuc2Zvcm1lciBhcmNoaXRlY3R1cmUsIGR1YmJlZCBJbnRlZ2VyIFRyYW5zZm9ybWVyLCBhbiAoYWxtb3N0KSBmdWxseSA4LWJpdCBpbnRlZ2VyIGluZmVyZW5jZSBhbGdvcml0aG0gU2NhbGUgUHJvcGFnYXRpb24gY291bGQgYmUgZGVyaXZlZC4gRGUtcXVhbnRpemF0aW9uIGlzIGFkb3B0ZWQgd2hlbiBuZWNlc3NhcnksIHdoaWNoIG1ha2VzIHRoZSBuZXR3b3JrIG1vcmUgZWZmaWNpZW50LiBPdXIgZXhwZXJpbWVudHMgb24gV01UMTYgRW48LT5SbywgV01UMTQgRW48LT5EZSBhbmQgRW4tPkZyIHRyYW5zbGF0aW9uIHRhc2tzIGFzIHdlbGwgYXMgdGhlIFdpa2lUZXh0LTEwMyBsYW5ndWFnZSBtb2RlbGxpbmcgdGFzayBzaG93IHRoYXQgdGhlIGZ1bGx5IDgtYml0IFRyYW5zZm9ybWVyIHN5c3RlbSBhY2hpZXZlcyBjb21wYXJhYmxlIHBlcmZvcm1hbmNlIHdpdGggdGhlIGZsb2F0aW5nIHBvaW50IGJhc2VsaW5lIGJ1dCByZXF1aXJlcyBuZWFybHkgNHggbGVzcyBtZW1vcnkgZm9vdHByaW50LiIsLCJJbnRlZ2VyIFRyYW5zZm9ybWVyLEludGVnZXIgVHJhbnNmb3JtZXIiLFVucmVsZWFzZWQsIkNoaW5hLENoaW5hLENoaW5hIiwsLCwsLDIwMjUtMTEtMjggMTE6NTM6NDQrMDA6MDAsLCwsLCwiQWNhZGVtaWEsQWNhZGVtaWEiLCwsLCxVbnJlbGVhc2VkLCwsLCwsLCwsLCwsLE5vClBBUiBUcmFuc2Zvcm1lciBMYXJnZSxMYW5ndWFnZSxMYW5ndWFnZSBtb2RlbGluZyxOVklESUEsIlN3ZXRoYSBNYW5kYXZhLCBTenltb24gTWlnYWN6LCBBbGV4IEZpdCBGbG9yZWEiLDIwMjAtMDktMDksUGF5IEF0dGVudGlvbiB3aGVuIFJlcXVpcmVkLGh0dHBzOi8vYXJ4aXYub3JnL2Ficy8yMDA5LjA0NTM0LDExLjAsLCwsLCwsLCwsLCwsVW5rbm93biwiVHJhbnNmb3JtZXItYmFzZWQgbW9kZWxzIGNvbnNpc3Qgb2YgaW50ZXJsZWF2ZWQgZmVlZC1mb3J3YXJkIGJsb2NrcyAtIHRoYXQgY2FwdHVyZSBjb250ZW50IG1lYW5pbmcsIGFuZCByZWxhdGl2ZWx5IG1vcmUgZXhwZW5zaXZlIHNlbGYtYXR0ZW50aW9uIGJsb2NrcyAtIHRoYXQgY2FwdHVyZSBjb250ZXh0IG1lYW5pbmcuIEluIHRoaXMgcGFwZXIsIHdlIGV4cGxvcmVkIHRyYWRlLW9mZnMgYW5kIG9yZGVyaW5nIG9mIHRoZSBibG9ja3MgdG8gaW1wcm92ZSB1cG9uIHRoZSBjdXJyZW50IFRyYW5zZm9ybWVyIGFyY2hpdGVjdHVyZSBhbmQgcHJvcG9zZWQgUEFSIFRyYW5zZm9ybWVyLiBJdCBuZWVkcyAzNSUgbG93ZXIgY29tcHV0ZSB0aW1lIHRoYW4gVHJhbnNmb3JtZXItWEwgYWNoaWV2ZWQgYnkgcmVwbGFjaW5nIH42MyUgb2YgdGhlIHNlbGYtYXR0ZW50aW9uIGJsb2NrcyB3aXRoIGZlZWQtZm9yd2FyZCBibG9ja3MsIGFuZCByZXRhaW5zIHRoZSBwZXJwbGV4aXR5IG9uIFdpa2lUZXh0LTEwMyBsYW5ndWFnZSBtb2RlbGxpbmcgYmVuY2htYXJrLiBXZSBmdXJ0aGVyIHZhbGlkYXRlZCBvdXIgcmVzdWx0cyBvbiB0ZXh0OCBhbmQgZW53aWtpOCBkYXRhc2V0cywgYXMgd2VsbCBhcyBvbiB0aGUgQkVSVCBtb2RlbC4iLCxQQVIgVHJhbnNmb3JtZXIgTGFyZ2UsVW5yZWxlYXNlZCxVbml0ZWQgU3RhdGVzIG9mIEFtZXJpY2EsLCwsLCwyMDI1LTExLTI4IDExOjUzOjQ0KzAwOjAwLCwsLCwsSW5kdXN0cnksLCwsLFVucmVsZWFzZWQsLCwsLCwsLCwsLCwsTm8KUHJvQkVSVGEsQmlvbG9neSwiUHJvdGVpbnMsUHJvdGVpbiByZXByZXNlbnRhdGlvbiBsZWFybmluZyxQcm90ZWluIGNsYXNzaWZpY2F0aW9uLFByb3RlaW4gaW50ZXJhY3Rpb24gcHJlZGljdGlvbiIsIlVuaXZlcnNpdHkgb2YgSWxsaW5vaXMgVXJiYW5hLUNoYW1wYWlnbiAoVUlVQyksUmVlZCBDb2xsZWdlIiwiQW5hbnRoYW4gTmFtYmlhciwgTWFldmUgSGVmbGluLCBTaW1vbiBMaXUsIFNlcmdlaSBNYXNsb3YsIE1hcmsgSG9wa2lucywgQW5uYSBSaXR6IiwyMDIwLTA5LTAxLFRyYW5zZm9ybWluZyB0aGUgTGFuZ3VhZ2Ugb2YgTGlmZTogVHJhbnNmb3JtZXIgTmV1cmFsIE5ldHdvcmtzIGZvciBQcm90ZWluIFByZWRpY3Rpb24gVGFza3MsaHR0cHM6Ly9kbC5hY20ub3JnL2RvaS8xMC4xMTQ1LzMzODg0NDAuMzQxMjQ2Nyw5Ny4wLFNPVEEgaW1wcm92ZW1lbnQsIiIiRnVydGhlcm1vcmUsIHdlIHVzZWQgZW1iZWRkaW5ncyBmcm9tIFBSb0JFUlRhIGZvciBhIGZ1bmRhbWVudGFsbHkgZGlmZmVyZW50IHByb2JsZW0sIFBQSSBwcmVkaWN0aW9uLCB1c2luZyB0d28gZGlmZmVyZW50CmRhdGFzZXRzIGdlbmVyYXRlZCBmcm9tIHRoZSBISVBQSUUgZGF0YWJhc2UgYW5kIGZvdW5kIHRoYXQgd2l0aApzdWZmaWNpZW50IGRhdGEsIGl0IHN1YnN0YW50aWFsbHkgb3V0cGVyZm9ybXMgdGhlIGN1cnJlbnQgc3RhdGUtb2YtdGhlYXJ0IG1ldGhvZCBpbiB0aGUgY29uc2VydmF0aXZlIHNjZW5hcmlvLiIiIiw0NDAwMDAwMC4wLCIiIkluIHRvdGFsLCBvdXIgbW9kZWwgaGFzIGFwcHJveGltYXRlbHkgNDRNIHRyYWluYWJsZSBwYXJhbWV0ZXJzLiIiIiw5LjcyZSsxOCwiIiJ3ZSBwcmUtdHJhaW4gUFJvQkVSVGEgb24gNCBOVklESUEgVjEwMCBHUFVzIGluIDE4IGhvdXJzIiIKNCAqIDEyNSB0RkxPUC9zICogMTggKiAzNjAwICogMC4zIChhc3N1bWVkIHV0aWxpemF0aW9uKSA9IDkuNzJlMTgiLDU4MzIwMDAwLCI0NTBrIHNlcXVlbmNlcyAqIDEyOS42IHRva2VucyBwZXIgc2VxdWVuY2UgPSA1OCwzMjAsMDAwIHRva2VucyIsMTguMCwsTlZJRElBIFYxMDAsU2VsZi1zdXBlcnZpc2VkIGxlYXJuaW5nLENvbmZpZGVudCwiVGhlIHNjaWVudGlmaWMgY29tbXVuaXR5IGlzIHJhcGlkbHkgZ2VuZXJhdGluZyBwcm90ZWluIHNlcXVlbmNlIGluZm9ybWF0aW9uLCBidXQgb25seSBhIGZyYWN0aW9uIG9mIHRoZXNlIHByb3RlaW5zIGNhbiBiZSBleHBlcmltZW50YWxseSBjaGFyYWN0ZXJpemVkLiBXaGlsZSBwcm9taXNpbmcgZGVlcCBsZWFybmluZyBhcHByb2FjaGVzIGZvciBwcm90ZWluIHByZWRpY3Rpb24gdGFza3MgaGF2ZSBlbWVyZ2VkLCB0aGV5IGhhdmUgY29tcHV0YXRpb25hbCBsaW1pdGF0aW9ucyBvciBhcmUgZGVzaWduZWQgdG8gc29sdmUgYSBzcGVjaWZpYyB0YXNrLiBXZSBwcmVzZW50IGEgVHJhbnNmb3JtZXIgbmV1cmFsIG5ldHdvcmsgdGhhdCBwcmUtdHJhaW5zIHRhc2stYWdub3N0aWMgc2VxdWVuY2UgcmVwcmVzZW50YXRpb25zLiBUaGlzIG1vZGVsIGlzIGZpbmUtdHVuZWQgdG8gc29sdmUgdHdvIGRpZmZlcmVudCBwcm90ZWluIHByZWRpY3Rpb24gdGFza3M6IHByb3RlaW4gZmFtaWx5IGNsYXNzaWZpY2F0aW9uIGFuZCBwcm90ZWluIGludGVyYWN0aW9uIHByZWRpY3Rpb24uIE91ciBtZXRob2QgaXMgY29tcGFyYWJsZSB0byBleGlzdGluZyBzdGF0ZS1vZi10aGUtYXJ0IGFwcHJvYWNoZXMgZm9yIHByb3RlaW4gZmFtaWx5IGNsYXNzaWZpY2F0aW9uIHdoaWxlIGJlaW5nIG11Y2ggbW9yZSBnZW5lcmFsIHRoYW4gb3RoZXIgYXJjaGl0ZWN0dXJlcy4gRnVydGhlciwgb3VyIG1ldGhvZCBvdXRwZXJmb3JtcyBhbGwgb3RoZXIgYXBwcm9hY2hlcyBmb3IgcHJvdGVpbiBpbnRlcmFjdGlvbiBwcmVkaWN0aW9uLiBUaGVzZSByZXN1bHRzIG9mZmVyIGEgcHJvbWlzaW5nIGZyYW1ld29yayBmb3IgZmluZS10dW5pbmcgdGhlIHByZS10cmFpbmVkIHNlcXVlbmNlIHJlcHJlc2VudGF0aW9ucyBmb3Igb3RoZXIgcHJvdGVpbiBwcmVkaWN0aW9uIHRhc2tzLiIsLCxPcGVuIHdlaWdodHMgKG5vbi1jb21tZXJjaWFsKSwiVW5pdGVkIFN0YXRlcyBvZiBBbWVyaWNhLFVuaXRlZCBTdGF0ZXMgb2YgQW1lcmljYSIsLCwsNC4wLCwyMDI1LTExLTI4IDExOjUzOjQ0KzAwOjAwLCwsLCwsIkFjYWRlbWlhLEFjYWRlbWlhIiwsLCwsT3BlbiAobm9uLWNvbW1lcmNpYWwpLCJubyBjbGVhciBsaWNlbnNlCmh0dHBzOi8vZ2l0aHViLmNvbS9hbm5hbWJpYXIvUFJvQkVSVGEiLCwyNi4yMDY5OTI0MzU2OTQwNjIsLEZQMTYsLDI0NDMuMTM1OTQyMDQyMzkxNCxIYXJkd2FyZSwsLCwsWWVzCkVTTTEtNjcwTSAoVVI1MC9TKSxCaW9sb2d5LCJQcm90ZWlucyxQcm90ZWluIG9yIG51Y2xlb3RpZGUgbGFuZ3VhZ2UgbW9kZWwgKHBMTS9uTE0pLE11dGF0aW9uIHByZWRpY3Rpb24sUHJvdGVpbiBjb250YWN0IGFuZCBkaXN0YW5jZSBwcmVkaWN0aW9uIiwiRmFjZWJvb2sgQUkgUmVzZWFyY2gsTmV3IFlvcmsgVW5pdmVyc2l0eSAoTllVKSIsIkFsZXhhbmRlciBSaXZlcywgSm9zaHVhIE1laWVyLCBUb20gU2VyY3UsIFNpZGRoYXJ0aCBHb3lhbCwgWmVtaW5nIExpbiwgSmFzb24gTGl1LCBEZW1pIEd1bywgTXlsZSBPdHQsIEMuIExhd3JlbmNlIFppdG5pY2ssIEplcnJ5IE1hLCBhbmQgUm9iIEZlcmd1cyIsMjAyMC0wOC0zMSxCaW9sb2dpY2FsIHN0cnVjdHVyZSBhbmQgZnVuY3Rpb24gZW1lcmdlIGZyb20gc2NhbGluZyB1bnN1cGVydmlzZWQgbGVhcm5pbmcgdG8gMjUwIG1pbGxpb24gcHJvdGVpbiBzZXF1ZW5jZXMsaHR0cHM6Ly93d3cucG5hcy5vcmcvZG9pL2Ficy8xMC4xMDczL3BuYXMuMjAxNjIzOTExOCwyNjM3LjAsIkhpZ2hseSBjaXRlZCxTT1RBIGltcHJvdmVtZW50IiwiVGFibGUgNCwgVGFibGUgNgoKIiJXZSBhcHBseSB0aGUgcmVwcmVzZW50YXRpb25zIHRvIGEgcmFuZ2Ugb2YgcHJlZGljdGlvbiB0YXNrcyBhbmQgZmluZCB0aGF0IHRoZXkgaW1wcm92ZSBzdGF0ZS1vZi1hcnQgZmVhdHVyZXMgYWNyb3NzIHRoZSBhcHBsaWNhdGlvbnMuIiIKCiIiV2UgdXNlIHRoZSAzNC1sYXllciBUcmFuc2Zvcm1lciB0cmFpbmVkIG9uIFVSNTAvUy5GaWcuIDcgc2hvd3MgdGhlIGZpbmUtdHVuZWQgVHJhbnNmb3JtZXIgZXhjZWVkcyB0aGUgcGVyZm9ybWFuY2VvZiBFbnZpc2lvbiBvbiAxMCBvZiB0aGUgMTIgcHJvdGVpbnMiIiIsNjY5MjAwMDAwLjAsU2VlIFRhYmxlIDEsNC40ZSsyMCwiSW5mb3JtYXRpb246IAoxMjggTlZJRElBIFYxMDAgR1BVcyBbUHJlLXRyYWluaW5nIGRldGFpbHNdCjg0MGsgc3RlcHMgW1NlZSBUYWJsZSBTMjogSHlwZXJwYXJhbWV0ZXJzXQoxMzEsMDcyIHRva2VucyBwZXIgYmF0Y2ggWyIiV2UgdHJhaW5lZCB3aXRoIDEzMSwwNzIgdG9rZW5zIHBlciBiYXRjaCAoMTI4IGdwdXMgeCAxMDI0IHRva2VucykuIiIgLSBQcmUtdHJhaW5pbmcgZGV0YWlsc10KCkVzdGltYXRlOiAgODQwZTMgdXBkYXRlcyAqIDMgKiAxMzEwNzIgdG9rZW5zL3VwZGF0ZSAqIDIgKiA2NjkuMmU2IHBhcmFtZXRlcnMgPSA0LjRlMjAgRkxPUCIsMjc3NTA0MDAwMDAsLCwsTlZJRElBIFYxMDAsLENvbmZpZGVudCwiSW4gdGhlIGZpZWxkIG9mIGFydGlmaWNpYWwgaW50ZWxsaWdlbmNlLCBhIGNvbWJpbmF0aW9uIG9mIHNjYWxlIGluIGRhdGEgYW5kIG1vZGVsIGNhcGFjaXR5IGVuYWJsZWQgYnkgdW5zdXBlcnZpc2VkIGxlYXJuaW5nIGhhcyBsZWQgdG8gbWFqb3IgYWR2YW5jZXMgaW4gcmVwcmVzZW50YXRpb24gbGVhcm5pbmcgYW5kIHN0YXRpc3RpY2FsIGdlbmVyYXRpb24uIEluIHRoZSBsaWZlIHNjaWVuY2VzLCB0aGUgYW50aWNpcGF0ZWQgZ3Jvd3RoIG9mIHNlcXVlbmNpbmcgcHJvbWlzZXMgdW5wcmVjZWRlbnRlZCBkYXRhIG9uIG5hdHVyYWwgc2VxdWVuY2UgZGl2ZXJzaXR5LiBQcm90ZWluIGxhbmd1YWdlIG1vZGVsaW5nIGF0IHRoZSBzY2FsZSBvZiBldm9sdXRpb24gaXMgYSBsb2dpY2FsIHN0ZXAgdG93YXJkIHByZWRpY3RpdmUgYW5kIGdlbmVyYXRpdmUgYXJ0aWZpY2lhbCBpbnRlbGxpZ2VuY2UgZm9yIGJpb2xvZ3kuIFRvIHRoaXMgZW5kLCB3ZSB1c2UgdW5zdXBlcnZpc2VkIGxlYXJuaW5nIHRvIHRyYWluIGEgZGVlcCBjb250ZXh0dWFsIGxhbmd1YWdlIG1vZGVsIG9uIDg2IGJpbGxpb24gYW1pbm8gYWNpZHMgYWNyb3NzIDI1MCBtaWxsaW9uIHByb3RlaW4gc2VxdWVuY2VzIHNwYW5uaW5nIGV2b2x1dGlvbmFyeSBkaXZlcnNpdHkuIFRoZSByZXN1bHRpbmcgbW9kZWwgY29udGFpbnMgaW5mb3JtYXRpb24gYWJvdXQgYmlvbG9naWNhbCBwcm9wZXJ0aWVzIGluIGl0cyByZXByZXNlbnRhdGlvbnMuIFRoZSByZXByZXNlbnRhdGlvbnMgYXJlIGxlYXJuZWQgZnJvbSBzZXF1ZW5jZSBkYXRhIGFsb25lLiBUaGUgbGVhcm5lZCByZXByZXNlbnRhdGlvbiBzcGFjZSBoYXMgYSBtdWx0aXNjYWxlIG9yZ2FuaXphdGlvbgpyZWZsZWN0aW5nIHN0cnVjdHVyZSBmcm9tIHRoZSBsZXZlbCBvZiBiaW9jaGVtaWNhbCBwcm9wZXJ0aWVzIG9mIGFtaW5vIGFjaWRzIHRvIHJlbW90ZSBob21vbG9neSBvZiBwcm90ZWlucy4gSW5mb3JtYXRpb24gYWJvdXQgc2Vjb25kYXJ5IGFuZCB0ZXJ0aWFyeSBzdHJ1Y3R1cmUgaXMgZW5jb2RlZCBpbiB0aGUgcmVwcmVzZW50YXRpb25zIGFuZCBjYW4gYmUgaWRlbnRpZmllZCBieSBsaW5lYXIgcHJvamVjdGlvbnMuIFJlcHJlc2VudGF0aW9uIGxlYXJuaW5nCnByb2R1Y2VzIGZlYXR1cmVzIHRoYXQgZ2VuZXJhbGl6</x:v>
      </x:c>
    </x:row>
    <x:row r="244" ht="18" customHeight="1">
      <x:c r="A244" s="17" t="n">
        <x:v>239</x:v>
      </x:c>
      <x:c r="B244" s="17" t="n">
        <x:v>310</x:v>
      </x:c>
      <x:c r="C244" s="160" t="str">
        <x:v>ZSBhY3Jvc3MgYSByYW5nZSBvZiBhcHBsaWNhdGlvbnMsIGVuYWJsaW5nIHN0YXRlLW9mLXRoZS1hcnQgc3VwZXJ2aXNlZCBwcmVkaWN0aW9uIG9mIG11dGF0aW9uYWwgZWZmZWN0IGFuZCBzZWNvbmRhcnkgc3RydWN0dXJlIGFuZCBpbXByb3Zpbmcgc3RhdGUtb2YtdGhlLWFydCBmZWF0dXJlcyBmb3IgbG9uZy1yYW5nZSBjb250YWN0IHByZWRpY3Rpb24uIiw0LjAsLE9wZW4gd2VpZ2h0cyAodW5yZXN0cmljdGVkKSwiVW5pdGVkIFN0YXRlcyBvZiBBbWVyaWNhLEZyYW5jZSxVbml0ZWQgU3RhdGVzIG9mIEFtZXJpY2EiLCwsLDEyOC4wLCwyMDI2LTAyLTExIDE5OjI2OjI3KzAwOjAwLCwsLCwsIkluZHVzdHJ5LEFjYWRlbWlhIiwsLCwsVW5yZWxlYXNlZCxNSVQ6IGh0dHBzOi8vZ2l0aHViLmNvbS9mYWNlYm9va3Jlc2VhcmNoL2VzbSwsOTY2LjkxNzg3NDYyMjY0NzQsLCwsNzgxODIuMDkxMTkxOTg2MjgsT3BlcmF0aW9uIGNvdW50aW5nLCwsLCxZZXMKRVNNMS02NzBNIChVUjUwL0QpLEJpb2xvZ3ksIlByb3RlaW5zLFByb3RlaW4gb3IgbnVjbGVvdGlkZSBsYW5ndWFnZSBtb2RlbCAocExNL25MTSkiLCJGYWNlYm9vayBBSSBSZXNlYXJjaCxOZXcgWW9yayBVbml2ZXJzaXR5IChOWVUpIiwiQWxleGFuZGVyIFJpdmVzLCBKb3NodWEgTWVpZXIsIFRvbSBTZXJjdSwgU2lkZGhhcnRoIEdveWFsLCBaZW1pbmcgTGluLCBKYXNvbiBMaXUsIERlbWkgR3VvLCBNeWxlIE90dCwgQy4gTGF3cmVuY2UgWml0bmljaywgSmVycnkgTWEsIGFuZCBSb2IgRmVyZ3VzIiwyMDIwLTA4LTMxLEJpb2xvZ2ljYWwgc3RydWN0dXJlIGFuZCBmdW5jdGlvbiBlbWVyZ2UgZnJvbSBzY2FsaW5nIHVuc3VwZXJ2aXNlZCBsZWFybmluZyB0byAyNTAgbWlsbGlvbiBwcm90ZWluIHNlcXVlbmNlcyxodHRwczovL3d3dy5wbmFzLm9yZy9kb2kvYWJzLzEwLjEwNzMvcG5hcy4yMDE2MjM5MTE4LDI2MzcuMCxIaWdobHkgY2l0ZWQsIiIiV2UgYXBwbHkgdGhlIHJlcHJlc2VudGF0aW9ucyB0byBhIHJhbmdlIG9mIHByZWRpY3Rpb24gdGFza3MgYW5kIGZpbmQgdGhhdCB0aGV5IGltcHJvdmUgc3RhdGUtb2YtYXJ0IGZlYXR1cmVzIGFjcm9zcyB0aGUgYXBwbGljYXRpb25zLiIiIiw2NjkyMDAwMDAuMCxTZWUgVGFibGUgMSw0LjhlKzIwLCJJbmZvcm1hdGlvbjogCjEyOCBOVklESUEgVjEwMCBHUFVzIFtQcmUtdHJhaW5pbmcgZGV0YWlsc10KOTA2ayBzdGVwcyBbU2VlIFRhYmxlIFMyOiBIeXBlcnBhcmFtZXRlcnNdCjEzMSwwNzIgdG9rZW5zIHBlciBiYXRjaCBbIiJXZSB0cmFpbmVkIHdpdGggMTMxLDA3MiB0b2tlbnMgcGVyIGJhdGNoICgxMjggZ3B1cyB4IDEwMjQgdG9rZW5zKS4iIiAtIFByZS10cmFpbmluZyBkZXRhaWxzXQoKRXN0aW1hdGU6ICA5MDZlMyB1cGRhdGVzICogMyAqIDEzMTA3MiB0b2tlbnMvdXBkYXRlICogMiAqIDY2OS4yZTYgcGFyYW1ldGVycyA9IDQuOGUyMCBGTE9QIiwzMzg0NzkwMDAwMCwiICIiKGlpaSkgVVI1MC9ELCAxMjQuOU0gVW5pUmVmNTAgY2x1c3RlciBtZW1iZXJzIHNhbXBsZWQgZXZlbmx5IGJ5IGNsdXN0ZXIiIgpBcyBhIHJ1bGUgb2YgdGh1bWIsIDIwMCBhbWlubyBhY2lkcyBwZXIgcHJvdGVpbiwgc28KMTI0LjlNICogMjAwID0gMjQuOTggYmlsbGlvbgoKRXBvY2hzOiA5MDZrIHN0ZXBzICogMTMxLDA3MiB0b2tlbnMvYmF0Y2ggLyAyNC45OEIgPSA0Ljc1IGVwb2NocyIsLCJUcmFpbmluZyB0aW1lIGRldGFpbHMgYXJlIGdpdmVuIGZvciB0aGUgc2xpZ2h0bHkgc21hbGxlciBFU00xLWIgKDY1MEIpOgoiIkFsbCBtb2RlbHMgYXJlIHRyYWluZWQgd2l0aCBhIHRhcmdldCBiYXRjaCBzaXplIG9mIDFNIHRva2Vucy4gVG8gYWNjb21tb2RhdGUgdGhlIGxhcmdlIGJhdGNoIHNpemUsIHdlIHVzZSBncmFkaWVudCBhY2N1bXVsYXRpb24gYW5kIGRpc3RyaWJ1dGVkIGRhdGEgcGFyYWxsZWwuIFsuLi5dIEVhY2ggZXBvY2ggb2YgYSA2NTBNIHBhcmFtZXRlciBtb2RlbCBjb21wbGV0ZXMgaW4gOC41IGhvdXJzIG9uIDY0IEdQVXMiIgpEaXJlY3QgY29tcGFyaXNvbiBpcyBub3QgcXVpdGUgcG9zc2libGUsIGJlY2F1c2UgdGhpcyBzZXR1cCBtaWdodCB1c2UgYSBkaWZmZXJlbnQgZGF0YXNldCwgdGhlIEVTTTEtNjcwTSAoVVI1MC9EKSBydW4gbWF5IG5vdCBoYXZlIHVzZWQgZ3JhZGllbnQgY2hlY2twb2ludGluZywgZXRjLiIsTlZJRElBIFYxMDAsLENvbmZpZGVudCwiSW4gdGhlIGZpZWxkIG9mIGFydGlmaWNpYWwgaW50ZWxsaWdlbmNlLCBhIGNvbWJpbmF0aW9uIG9mIHNjYWxlIGluIGRhdGEgYW5kIG1vZGVsIGNhcGFjaXR5IGVuYWJsZWQgYnkgdW5zdXBlcnZpc2VkIGxlYXJuaW5nIGhhcyBsZWQgdG8gbWFqb3IgYWR2YW5jZXMgaW4gcmVwcmVzZW50YXRpb24gbGVhcm5pbmcgYW5kIHN0YXRpc3RpY2FsIGdlbmVyYXRpb24uIEluIHRoZSBsaWZlIHNjaWVuY2VzLCB0aGUgYW50aWNpcGF0ZWQgZ3Jvd3RoIG9mIHNlcXVlbmNpbmcgcHJvbWlzZXMgdW5wcmVjZWRlbnRlZCBkYXRhIG9uIG5hdHVyYWwgc2VxdWVuY2UgZGl2ZXJzaXR5LiBQcm90ZWluIGxhbmd1YWdlIG1vZGVsaW5nIGF0IHRoZSBzY2FsZSBvZiBldm9sdXRpb24gaXMgYSBsb2dpY2FsIHN0ZXAgdG93YXJkIHByZWRpY3RpdmUgYW5kIGdlbmVyYXRpdmUgYXJ0aWZpY2lhbCBpbnRlbGxpZ2VuY2UgZm9yIGJpb2xvZ3kuIFRvIHRoaXMgZW5kLCB3ZSB1c2UgdW5zdXBlcnZpc2VkIGxlYXJuaW5nIHRvIHRyYWluIGEgZGVlcCBjb250ZXh0dWFsIGxhbmd1YWdlIG1vZGVsIG9uIDg2IGJpbGxpb24gYW1pbm8gYWNpZHMgYWNyb3NzIDI1MCBtaWxsaW9uIHByb3RlaW4gc2VxdWVuY2VzIHNwYW5uaW5nIGV2b2x1dGlvbmFyeSBkaXZlcnNpdHkuIFRoZSByZXN1bHRpbmcgbW9kZWwgY29udGFpbnMgaW5mb3JtYXRpb24gYWJvdXQgYmlvbG9naWNhbCBwcm9wZXJ0aWVzIGluIGl0cyByZXByZXNlbnRhdGlvbnMuIFRoZSByZXByZXNlbnRhdGlvbnMgYXJlIGxlYXJuZWQgZnJvbSBzZXF1ZW5jZSBkYXRhIGFsb25lLiBUaGUgbGVhcm5lZCByZXByZXNlbnRhdGlvbiBzcGFjZSBoYXMgYSBtdWx0aXNjYWxlIG9yZ2FuaXphdGlvbgpyZWZsZWN0aW5nIHN0cnVjdHVyZSBmcm9tIHRoZSBsZXZlbCBvZiBiaW9jaGVtaWNhbCBwcm9wZXJ0aWVzIG9mIGFtaW5vIGFjaWRzIHRvIHJlbW90ZSBob21vbG9neSBvZiBwcm90ZWlucy4gSW5mb3JtYXRpb24gYWJvdXQgc2Vjb25kYXJ5IGFuZCB0ZXJ0aWFyeSBzdHJ1Y3R1cmUgaXMgZW5jb2RlZCBpbiB0aGUgcmVwcmVzZW50YXRpb25zIGFuZCBjYW4gYmUgaWRlbnRpZmllZCBieSBsaW5lYXIgcHJvamVjdGlvbnMuIFJlcHJlc2VudGF0aW9uIGxlYXJuaW5nCnByb2R1Y2VzIGZlYXR1cmVzIHRoYXQgZ2VuZXJhbGl6ZSBhY3Jvc3MgYSByYW5nZSBvZiBhcHBsaWNhdGlvbnMsIGVuYWJsaW5nIHN0YXRlLW9mLXRoZS1hcnQgc3VwZXJ2aXNlZCBwcmVkaWN0aW9uIG9mIG11dGF0aW9uYWwgZWZmZWN0IGFuZCBzZWNvbmRhcnkgc3RydWN0dXJlIGFuZCBpbXByb3Zpbmcgc3RhdGUtb2YtdGhlLWFydCBmZWF0dXJlcyBmb3IgbG9uZy1yYW5nZSBjb250YWN0IHByZWRpY3Rpb24uIiwzLjUxLCxPcGVuIHdlaWdodHMgKHVucmVzdHJpY3RlZCksIlVuaXRlZCBTdGF0ZXMgb2YgQW1lcmljYSxGcmFuY2UsVW5pdGVkIFN0YXRlcyBvZiBBbWVyaWNhIiwsLCwxMjguMCwsMjAyNi0wMi0xMSAxOToyNjoyNyswMDowMCwsLCwxMzEwNzIuMCwsIkluZHVzdHJ5LEFjYWRlbWlhIiwsLCwsVW5yZWxlYXNlZCwiTUlULiBsb29rcyBsaWtlIGluZmVyZW5jZSBjb2RlLCBub3QgdHJhaW5pbmcgY29kZTogaHR0cHM6Ly9naXRodWIuY29tL2ZhY2Vib29rcmVzZWFyY2gvZXNtIiwsMTA1NC44MTk0OTk1ODgzNDI4LCwsLDc4MTgyLjA5MTE5MTk4NjI4LE9wZXJhdGlvbiBjb3VudGluZywsLCwsWWVzCkVTTTEtNjcwTSAoVVIxMDApLEJpb2xvZ3ksIlByb3RlaW5zLFByb3RlaW4gb3IgbnVjbGVvdGlkZSBsYW5ndWFnZSBtb2RlbCAocExNL25MTSkiLCJGYWNlYm9vayBBSSBSZXNlYXJjaCxOZXcgWW9yayBVbml2ZXJzaXR5IChOWVUpIiwiQWxleGFuZGVyIFJpdmVzLCBKb3NodWEgTWVpZXIsIFRvbSBTZXJjdSwgU2lkZGhhcnRoIEdveWFsLCBaZW1pbmcgTGluLCBKYXNvbiBMaXUsIERlbWkgR3VvLCBNeWxlIE90dCwgQy4gTGF3cmVuY2UgWml0bmljaywgSmVycnkgTWEsIGFuZCBSb2IgRmVyZ3VzIiwyMDIwLTA4LTMxLEJpb2xvZ2ljYWwgc3RydWN0dXJlIGFuZCBmdW5jdGlvbiBlbWVyZ2UgZnJvbSBzY2FsaW5nIHVuc3VwZXJ2aXNlZCBsZWFybmluZyB0byAyNTAgbWlsbGlvbiBwcm90ZWluIHNlcXVlbmNlcyxodHRwczovL3d3dy5wbmFzLm9yZy9kb2kvYWJzLzEwLjEwNzMvcG5hcy4yMDE2MjM5MTE4LDI2MzcuMCxIaWdobHkgY2l0ZWQsIiIiV2UgYXBwbHkgdGhlIHJlcHJlc2VudGF0aW9ucyB0byBhIHJhbmdlIG9mIHByZWRpY3Rpb24gdGFza3MgYW5kIGZpbmQgdGhhdCB0aGV5IGltcHJvdmUgc3RhdGUtb2YtYXJ0IGZlYXR1cmVzIGFjcm9zcyB0aGUgYXBwbGljYXRpb25zLiIiIiw2NjkyMDAwMDAuMCxTZWUgVGFibGUgMSwxLjRlKzIwLCJJbmZvcm1hdGlvbjogCjEyOCBOVklESUEgVjEwMCBHUFVzIFtQcmUtdHJhaW5pbmcgZGV0YWlsc10KMjc1ayBzdGVwcyBbU2VlIFRhYmxlIFMyOiBIeXBlcnBhcmFtZXRlcnNdCjEzMSwwNzIgdG9rZW5zIHBlciBiYXRjaCBbIiJXZSB0cmFpbmVkIHdpdGggMTMxLDA3MiB0b2tlbnMgcGVyIGJhdGNoICgxMjggZ3B1cyB4IDEwMjQgdG9rZW5zKS4iIiAtIFByZS10cmFpbmluZyBkZXRhaWxzXQoKRXN0aW1hdGU6ICAyNzVlMyB1cGRhdGVzICogMyAqIDEzMTA3MiB0b2tlbnMvdXBkYXRlICogMiAqIDY2OS4yZTYgcGFyYW1ldGVycyA9IDEuNGUyMCBGTE9QIiwxMjc4OTc2MDAwMDAsLCwsTlZJRElBIFYxMDAsLENvbmZpZGVudCwiSW4gdGhlIGZpZWxkIG9mIGFydGlmaWNpYWwgaW50ZWxsaWdlbmNlLCBhIGNvbWJpbmF0aW9uIG9mIHNjYWxlIGluIGRhdGEgYW5kIG1vZGVsIGNhcGFjaXR5IGVuYWJsZWQgYnkgdW5zdXBlcnZpc2VkIGxlYXJuaW5nIGhhcyBsZWQgdG8gbWFqb3IgYWR2YW5jZXMgaW4gcmVwcmVzZW50YXRpb24gbGVhcm5pbmcgYW5kIHN0YXRpc3RpY2FsIGdlbmVyYXRpb24uIEluIHRoZSBsaWZlIHNjaWVuY2VzLCB0aGUgYW50aWNpcGF0ZWQgZ3Jvd3RoIG9mIHNlcXVlbmNpbmcgcHJvbWlzZXMgdW5wcmVjZWRlbnRlZCBkYXRhIG9uIG5hdHVyYWwgc2VxdWVuY2UgZGl2ZXJzaXR5LiBQcm90ZWluIGxhbmd1YWdlIG1vZGVsaW5nIGF0IHRoZSBzY2FsZSBvZiBldm9sdXRpb24gaXMgYSBsb2dpY2FsIHN0ZXAgdG93YXJkIHByZWRpY3RpdmUgYW5kIGdlbmVyYXRpdmUgYXJ0aWZpY2lhbCBpbnRlbGxpZ2VuY2UgZm9yIGJpb2xvZ3kuIFRvIHRoaXMgZW5kLCB3ZSB1c2UgdW5zdXBlcnZpc2VkIGxlYXJuaW5nIHRvIHRyYWluIGEgZGVlcCBjb250ZXh0dWFsIGxhbmd1YWdlIG1vZGVsIG9uIDg2IGJpbGxpb24gYW1pbm8gYWNpZHMgYWNyb3NzIDI1MCBtaWxsaW9uIHByb3RlaW4gc2VxdWVuY2VzIHNwYW5uaW5nIGV2b2x1dGlvbmFyeSBkaXZlcnNpdHkuIFRoZSByZXN1bHRpbmcgbW9kZWwgY29udGFpbnMgaW5mb3JtYXRpb24gYWJvdXQgYmlvbG9naWNhbCBwcm9wZXJ0aWVzIGluIGl0cyByZXByZXNlbnRhdGlvbnMuIFRoZSByZXByZXNlbnRhdGlvbnMgYXJlIGxlYXJuZWQgZnJvbSBzZXF1ZW5jZSBkYXRhIGFsb25lLiBUaGUgbGVhcm5lZCByZXByZXNlbnRhdGlvbiBzcGFjZSBoYXMgYSBtdWx0aXNjYWxlIG9yZ2FuaXphdGlvbgpyZWZsZWN0aW5nIHN0cnVjdHVyZSBmcm9tIHRoZSBsZXZlbCBvZiBiaW9jaGVtaWNhbCBwcm9wZXJ0aWVzIG9mIGFtaW5vIGFjaWRzIHRvIHJlbW90ZSBob21vbG9neSBvZiBwcm90ZWlucy4gSW5mb3JtYXRpb24gYWJvdXQgc2Vjb25kYXJ5IGFuZCB0ZXJ0aWFyeSBzdHJ1Y3R1cmUgaXMgZW5jb2RlZCBpbiB0aGUgcmVwcmVzZW50YXRpb25zIGFuZCBjYW4gYmUgaWRlbnRpZmllZCBieSBsaW5lYXIgcHJvamVjdGlvbnMuIFJlcHJlc2VudGF0aW9uIGxlYXJuaW5nCnByb2R1Y2VzIGZlYXR1cmVzIHRoYXQgZ2VuZXJhbGl6ZSBhY3Jvc3MgYSByYW5nZSBvZiBhcHBsaWNhdGlvbnMsIGVuYWJsaW5nIHN0YXRlLW9mLXRoZS1hcnQgc3VwZXJ2aXNlZCBwcmVkaWN0aW9uIG9mIG11dGF0aW9uYWwgZWZmZWN0IGFuZCBzZWNvbmRhcnkgc3RydWN0dXJlIGFuZCBpbXByb3Zpbmcgc3RhdGUtb2YtdGhlLWFydCBmZWF0dXJlcyBmb3IgbG9uZy1yYW5nZSBjb250YWN0IHByZWRpY3Rpb24uIiwwLjMsLE9wZW4gd2VpZ2h0cyAodW5yZXN0cmljdGVkKSwiVW5pdGVkIFN0YXRlcyBvZiBBbWVyaWNhLEZyYW5jZSxVbml0ZWQgU3RhdGVzIG9mIEFtZXJpY2EiLCwsLDEyOC4wLCwyMDI2LTAyLTExIDE5OjI2OjI3KzAwOjAwLCwsLCwsIkluZHVzdHJ5LEFjYWRlbWlhIiwsLCwsVW5yZWxlYXNlZCxNSVQ6IGh0dHBzOi8vZ2l0aHViLmNvbS9mYWNlYm9va3Jlc2VhcmNoL2VzbSwsMzA3LjY1NTY4NzM3OTkzMzMsLCwsNzgxODIuMDkxMTkxOTg2MjgsT3BlcmF0aW9uIGNvdW50aW5nLCwsLCxZZXMKRVNNMS04NU0sQmlvbG9neSwiUHJvdGVpbnMsUHJvdGVpbiBvciBudWNsZW90aWRlIGxhbmd1YWdlIG1vZGVsIChwTE0vbkxNKSIsIkZhY2Vib29rIEFJIFJlc2VhcmNoLE5ldyBZb3JrIFVuaXZlcnNpdHkgKE5ZVSkiLCJBbGV4YW5kZXIgUml2ZXMsIEpvc2h1YSBNZWllciwgVG9tIFNlcmN1LCBTaWRkaGFydGggR295YWwsIFplbWluZyBMaW4sIEphc29uIExpdSwgRGVtaSBHdW8sIE15bGUgT3R0LCBDLiBMYXdyZW5jZSBaaXRuaWNrLCBKZXJyeSBNYSwgYW5kIFJvYiBGZXJndXMiLDIwMjAtMDgtMzEsQmlvbG9naWNhbCBzdHJ1Y3R1cmUgYW5kIGZ1bmN0aW9uIGVtZXJnZSBmcm9tIHNjYWxpbmcgdW5zdXBlcnZpc2VkIGxlYXJuaW5nIHRvIDI1MCBtaWxsaW9uIHByb3RlaW4gc2VxdWVuY2VzLGh0dHBzOi8vd3d3LnBuYXMub3JnL2RvaS9hYnMvMTAuMTA3My9wbmFzLjIwMTYyMzkxMTgsMjYzNy4wLEhpZ2hseSBjaXRlZCwiIiJXZSBhcHBseSB0aGUgcmVwcmVzZW50YXRpb25zIHRvIGEgcmFuZ2Ugb2YgcHJlZGljdGlvbiB0YXNrcyBhbmQgZmluZCB0aGF0IHRoZXkgaW1wcm92ZSBzdGF0ZS1vZi1hcnQgZmVhdHVyZXMgYWNyb3NzIHRoZSBhcHBsaWNhdGlvbnMuIiIiLDg1MTAwMDAwLjAsU2VlIFRhYmxlIDEsNS42ZSsxOSwiSW5mb3JtYXRpb246IAoxMjggTlZJRElBIFYxMDAgR1BVcyBbUHJlLXRyYWluaW5nIGRldGFpbHNdCjg0MGsgc3RlcHMgW1NlZSBUYWJsZSBTMjogSHlwZXJwYXJhbWV0ZXJzXQoxMzEsMDcyIHRva2VucyBwZXIgYmF0Y2ggWyIiV2UgdHJhaW5lZCB3aXRoIDEzMSwwNzIgdG9rZW5zIHBlciBiYXRjaCAoMTI4IGdwdXMgeCAxMDI0IHRva2VucykuIiIgLSBQcmUtdHJhaW5pbmcgZGV0YWlsc10KCkVzdGltYXRlOiAgODQwZTMgdXBkYXRlcyAqIDMgKiAxMzEwNzIgdG9rZW5zL3VwZGF0ZSAqIDIgKiA4NS4xZTYgcGFyYW1ldGVycyA9IDUuNmUxOSBGTE9QIiwyNzc1MDQwMDAwMCwsLCxOVklESUEgVjEwMCwsQ29uZmlkZW50LCJJbiB0aGUgZmllbGQgb2YgYXJ0aWZpY2lhbCBpbnRlbGxpZ2VuY2UsIGEgY29tYmluYXRpb24gb2Ygc2NhbGUgaW4gZGF0YSBhbmQgbW9kZWwgY2FwYWNpdHkgZW5hYmxlZCBieSB1bnN1cGVydmlzZWQgbGVhcm5pbmcgaGFzIGxlZCB0byBtYWpvciBhZHZhbmNlcyBpbiByZXByZXNlbnRhdGlvbiBsZWFybmluZyBhbmQgc3RhdGlzdGljYWwgZ2VuZXJhdGlvbi4gSW4gdGhlIGxpZmUgc2NpZW5jZXMsIHRoZSBhbnRpY2lwYXRlZCBncm93dGggb2Ygc2VxdWVuY2luZyBwcm9taXNlcyB1bnByZWNlZGVudGVkIGRhdGEgb24gbmF0dXJhbCBzZXF1ZW5jZSBkaXZlcnNpdHkuIFByb3RlaW4gbGFuZ3VhZ2UgbW9kZWxpbmcgYXQgdGhlIHNjYWxlIG9mIGV2b2x1dGlvbiBpcyBhIGxvZ2ljYWwgc3RlcCB0b3dhcmQgcHJlZGljdGl2ZSBhbmQgZ2VuZXJhdGl2ZSBhcnRpZmljaWFsIGludGVsbGlnZW5jZSBmb3IgYmlvbG9neS4gVG8gdGhpcyBlbmQsIHdlIHVzZSB1bnN1cGVydmlzZWQgbGVhcm5pbmcgdG8gdHJhaW4gYSBkZWVwIGNvbnRleHR1YWwgbGFuZ3VhZ2UgbW9kZWwgb24gODYgYmlsbGlvbiBhbWlubyBhY2lkcyBhY3Jvc3MgMjUwIG1pbGxpb24gcHJvdGVpbiBzZXF1ZW5jZXMgc3Bhbm5pbmcgZXZvbHV0aW9uYXJ5IGRpdmVyc2l0eS4gVGhlIHJlc3VsdGluZyBtb2RlbCBjb250YWlucyBpbmZvcm1hdGlvbiBhYm91dCBiaW9sb2dpY2FsIHByb3BlcnRpZXMgaW4gaXRzIHJlcHJlc2VudGF0aW9ucy4gVGhlIHJlcHJlc2VudGF0aW9ucyBhcmUgbGVhcm5lZCBmcm9tIHNlcXVlbmNlIGRhdGEgYWxvbmUuIFRoZSBsZWFybmVkIHJlcHJlc2VudGF0aW9uIHNwYWNlIGhhcyBhIG11bHRpc2NhbGUgb3JnYW5pemF0aW9uCnJlZmxlY3Rpbmcgc3RydWN0dXJlIGZyb20gdGhlIGxldmVsIG9mIGJpb2NoZW1pY2FsIHByb3BlcnRpZXMgb2YgYW1pbm8gYWNpZHMgdG8gcmVtb3RlIGhvbW9sb2d5IG9mIHByb3RlaW5zLiBJbmZvcm1hdGlvbiBhYm91dCBzZWNvbmRhcnkgYW5kIHRlcnRpYXJ5IHN0cnVjdHVyZSBpcyBlbmNvZGVkIGluIHRoZSByZXByZXNlbnRhdGlvbnMgYW5kIGNhbiBiZSBpZGVudGlmaWVkIGJ5IGxpbmVhciBwcm9qZWN0aW9ucy4gUmVwcmVzZW50YXRpb24gbGVhcm5pbmcKcHJvZHVjZXMgZmVhdHVyZXMgdGhhdCBnZW5lcmFsaXplIGFjcm9zcyBhIHJhbmdlIG9mIGFwcGxpY2F0aW9ucywgZW5hYmxpbmcgc3RhdGUtb2YtdGhlLWFydCBzdXBlcnZpc2VkIHByZWRpY3Rpb24gb2YgbXV0YXRpb25hbCBlZmZlY3QgYW5kIHNlY29uZGFyeSBzdHJ1Y3R1cmUgYW5kIGltcHJvdmluZyBzdGF0ZS1vZi10aGUtYXJ0IGZlYXR1cmVzIGZvciBsb25nLXJhbmdlIGNvbnRhY3QgcHJlZGljdGlvbi4iLDQuMCwsT3BlbiB3ZWlnaHRzICh1bnJlc3RyaWN0ZWQpLCJVbml0ZWQgU3RhdGVzIG9mIEFtZXJpY2EsRnJhbmNlLFVuaXRlZCBTdGF0ZXMgb2YgQW1lcmljYSIsLCwsMTI4LjAsLDIwMjYtMDEtMDEgMTQ6MDA6MzgrMDA6MDAsLCwsLCwiSW5kdXN0cnksQWNhZGVtaWEiLCwsLCxVbnJlbGVhc2VkLE1JVDogaHR0cHM6Ly9naXRodWIuY29tL2ZhY2Vib29rcmVzZWFyY2gvZXNtLCwxMjMuMDYyMjc0OTUxOTczMzQsLCwsNzgxODIuMDkxMTkxOTg2MjgsT3BlcmF0aW9uIGNvdW50aW5nLCwsLCxZZXMKRVNNMS00M00sQmlvbG9neSwiUHJvdGVpbnMsUHJvdGVpbiBvciBudWNsZW90aWRlIGxhbmd1YWdlIG1vZGVsIChwTE0vbkxNKSIsIkZhY2Vib29rIEFJIFJlc2VhcmNoLE5ldyBZb3JrIFVuaXZlcnNpdHkgKE5ZVSkiLCJBbGV4YW5kZXIgUml2ZXMsIEpvc2h1YSBNZWllciwgVG9tIFNlcmN1LCBTaWRkaGFydGggR295YWwsIFplbWluZyBMaW4sIEphc29uIExpdSwgRGVtaSBHdW8sIE15bGUgT3R0LCBDLiBMYXdyZW5jZSBaaXRuaWNrLCBKZXJyeSBNYSwgYW5kIFJvYiBGZXJndXMiLDIwMjAtMDgtMzEsQmlvbG9naWNhbCBzdHJ1Y3R1cmUgYW5kIGZ1bmN0aW9uIGVtZXJnZSBmcm9tIHNjYWxpbmcgdW5zdXBlcnZpc2VkIGxlYXJuaW5nIHRvIDI1MCBtaWxsaW9uIHByb3RlaW4gc2VxdWVuY2VzLGh0dHBzOi8vd3d3LnBuYXMub3JnL2RvaS9hYnMvMTAuMTA3My9wbmFzLjIwMTYyMzkxMTgsMjYzNy4wLEhpZ2hseSBjaXRlZCwiIiJXZSBhcHBseSB0aGUgcmVwcmVzZW50YXRpb25zIHRvIGEgcmFuZ2Ugb2YgcHJlZGljdGlvbiB0YXNrcyBhbmQgZmluZCB0aGF0IHRoZXkgaW1wcm92ZSBzdGF0ZS1vZi1hcnQgZmVhdHVyZXMgYWNyb3NzIHRoZSBhcHBsaWNhdGlvbnMuIiIiLDQyNjAwMDAwLjAsU2VlIFRhYmxlIDEsMi44ZSsxOSwiSW5mb3JtYXRpb246IAoxMjggTlZJRElBIFYxMDAgR1BVcyBbUHJlLXRyYWluaW5nIGRldGFpbHNdCjg0MGsgc3RlcHMgW1NlZSBUYWJsZSBTMjogSHlwZXJwYXJhbWV0ZXJzXQoxMzEsMDcyIHRva2VucyBwZXIgYmF0Y2ggWyIiV2UgdHJhaW5lZCB3aXRoIDEzMSwwNzIgdG9rZW5zIHBlciBiYXRjaCAoMTI4IGdwdXMgeCAxMDI0IHRva2VucykuIiIgLSBQcmUtdHJhaW5pbmcgZGV0YWlsc10KCkVzdGltYXRlOiAgODQwZTMgdXBkYXRlcyAqIDMgKiAxMzEwNzIgdG9rZW5zL3VwZGF0ZSAqIDIgKiA0Mi42ZTYgcGFyYW1ldGVycyA9IDIuOGUxOSBGTE9QIiwyNzc1MDQwMDAwMCwsLCxOVklESUEgVjEwMCwsQ29uZmlkZW50LCJJbiB0aGUgZmllbGQgb2YgYXJ0aWZpY2lhbCBpbnRlbGxpZ2VuY2UsIGEgY29tYmluYXRpb24gb2Ygc2NhbGUgaW4gZGF0YSBhbmQgbW9kZWwgY2FwYWNpdHkgZW5hYmxlZCBieSB1bnN1cGVydmlzZWQgbGVhcm5pbmcgaGFzIGxlZCB0byBtYWpvciBhZHZhbmNlcyBpbiByZXByZXNlbnRhdGlvbiBsZWFybmluZyBhbmQgc3RhdGlzdGljYWwgZ2VuZXJhdGlvbi4gSW4gdGhlIGxpZmUgc2NpZW5jZXMsIHRoZSBhbnRpY2lwYXRlZCBncm93dGggb2Ygc2VxdWVuY2luZyBwcm9taXNlcyB1bnByZWNlZGVudGVkIGRhdGEgb24gbmF0dXJhbCBzZXF1ZW5jZSBkaXZlcnNpdHkuIFByb3RlaW4gbGFuZ3VhZ2UgbW9kZWxpbmcgYXQgdGhlIHNjYWxlIG9mIGV2b2x1dGlvbiBpcyBhIGxvZ2ljYWwgc3RlcCB0b3dhcmQgcHJlZGljdGl2ZSBhbmQgZ2VuZXJhdGl2ZSBhcnRpZmljaWFsIGludGVsbGlnZW5jZSBmb3IgYmlvbG9neS4gVG8gdGhpcyBlbmQsIHdlIHVzZSB1bnN1cGVydmlzZWQgbGVhcm5pbmcgdG8gdHJhaW4gYSBkZWVwIGNvbnRleHR1YWwgbGFuZ3VhZ2UgbW9kZWwgb24gODYgYmlsbGlvbiBhbWlubyBhY2lkcyBhY3Jvc3MgMjUwIG1pbGxpb24gcHJvdGVpbiBzZXF1ZW5jZXMgc3Bhbm5pbmcgZXZvbHV0aW9uYXJ5IGRpdmVyc2l0eS4gVGhlIHJlc3VsdGluZyBtb2RlbCBjb250YWlucyBpbmZvcm1hdGlvbiBhYm91dCBiaW9sb2dpY2FsIHByb3BlcnRpZXMgaW4gaXRzIHJlcHJlc2VudGF0aW9ucy4gVGhlIHJlcHJlc2VudGF0aW9ucyBhcmUgbGVhcm5lZCBmcm9tIHNlcXVlbmNlIGRhdGEgYWxvbmUuIFRoZSBsZWFybmVkIHJlcHJlc2VudGF0aW9uIHNwYWNlIGhhcyBhIG11bHRpc2NhbGUgb3JnYW5pemF0aW9uCnJlZmxlY3Rpbmcgc3RydWN0dXJlIGZyb20gdGhlIGxldmVsIG9mIGJpb2NoZW1pY2FsIHByb3BlcnRpZXMgb2YgYW1pbm8gYWNpZHMgdG8gcmVtb3RlIGhvbW9sb2d5IG9mIHByb3RlaW5zLiBJbmZvcm1hdGlvbiBhYm91dCBzZWNvbmRhcnkgYW5kIHRlcnRpYXJ5IHN0cnVjdHVyZSBpcyBlbmNvZGVkIGluIHRoZSByZXByZXNlbnRhdGlvbnMgYW5kIGNhbiBiZSBpZGVudGlmaWVkIGJ5IGxpbmVhciBwcm9qZWN0aW9ucy4gUmVwcmVzZW50YXRpb24gbGVhcm5pbmcKcHJvZHVjZXMgZmVhdHVyZXMgdGhhdCBnZW5lcmFsaXplIGFjcm9zcyBhIHJhbmdlIG9mIGFwcGxpY2F0aW9ucywgZW5hYmxpbmcgc3RhdGUtb2YtdGhlLWFydCBzdXBlcnZpc2VkIHByZWRpY3Rpb24gb2YgbXV0YXRpb25hbCBlZmZlY3QgYW5kIHNlY29uZGFyeSBzdHJ1Y3R1cmUgYW5kIGltcHJvdmluZyBzdGF0ZS1vZi10aGUtYXJ0IGZlYXR1cmVzIGZvciBsb25nLXJhbmdlIGNvbnRhY3QgcHJlZGljdGlvbi4iLDQuMCwsT3BlbiB3ZWlnaHRzICh1bnJlc3RyaWN0ZWQpLCJVbml0ZWQgU3RhdGVzIG9mIEFtZXJpY2EsRnJhbmNlLFVuaXRlZCBTdGF0ZXMgb2YgQW1lcmljYSIsLCwsMTI4LjAsLDIwMjYtMDEtMDEgMTQ6MDA6MzcrMDA6MDAsLCwsLCwiSW5kdXN0cnksQWNhZGVtaWEiLCwsLCxVbnJlbGVhc2VkLE1JVDogaHR0cHM6Ly9naXRodWIuY29tL2ZhY2Vib29rcmVzZWFyY2gvZXNtLCw2MS41MzExMzc0NzU5ODY2NywsLCw3ODE4Mi4wOTExOTE5ODYyOCxPcGVyYXRpb24gY291bnRpbmcsLCwsLFllcwpUcmFuc2Zvcm1lcitSZWN1cnJlbnQgV2luZG93cyBvZiBDb250ZXh0LExhbmd1YWdlLExhbmd1YWdlIG1vZGVsaW5nLCJUb3lvdGEgVGVjaG5vbG9naWNhbCBJbnN0aXR1dGUgYXQgQ2hpY2FnbyxVbml2ZXJzaXR5IG9mIENoaWNhZ28iLCJEYXZpcyBZb3NoaWRhLCBBbGx5c29uIEV0dGluZ2VyLCBLZXZpbiBHaW1wZWwiLDIwMjAtMDgtMTYsQWRkaW5nIFJlY3VycmVuY2UgdG8gUHJldHJhaW5lZCBUcmFuc2Zvcm1lcnMgZm9yIEltcHJvdmVkIEVmZmljaWVuY3kgYW5kIENvbnRleHQgU2l6ZSxodHRwczovL2FyeGl2Lm9yZy9hYnMvMjAwOC4wNzAyNyw3LjAsLCwxMjQwMDAwMDAuMCwsNy45Mzc1MzI2ZSsyMCwiYmFzZSBtb2RlbCBjb21wdXRlIChzcGVjdWxhdGl2ZSBjb25maWRlbmNlKTogNy45MzZlKzIwIEZMT1AgCmZpbmUtdHVuZSBjb21wdXRlOiAxLjUzMjY0ZSsxNyBGTE9QIAoKNy45MzZlKzIwIEZMT1AgKyAxLjUzMjY0ZSsxNyBGTE9QICA9IDcuOTM3NTMyNmUrMjAgRkxPUCIsLCwsLCwsU3BlY3VsYXRpdmUsIkZpbmUtdHVuaW5nIGEgcHJldHJhaW5lZCB0cmFuc2Zvcm1lciBmb3IgYSBkb3duc3RyZWFtIHRhc2sgaGFzIGJlY29tZSBhIHN0YW5kYXJkIG1ldGhvZCBpbiBOTFAgaW4gdGhlIGxhc3QgZmV3IHllYXJzLiBXaGlsZSB0aGUgcmVzdWx0cyBmcm9tIHRoZXNlIG1vZGVscyBhcmUgaW1wcmVzc2l2ZSwgYXBwbHlpbmcgdGhlbSBjYW4gYmUgZXh0cmVtZWx5IGNvbXB1dGF0aW9uYWxseSBleHBlbnNpdmUsIGFzIGlzIHByZXRyYWluaW5nIG5ldyBtb2RlbHMgd2l0aCB0aGUgbGF0ZXN0IGFyY2hpdGVjdHVyZXMuIFdlIHByZXNlbnQgYSBub3ZlbCBtZXRob2QgZm9yIGFwcGx5aW5nIHByZXRyYWluZWQgdHJhbnNmb3JtZXIgbGFuZ3VhZ2UgbW9kZWxzIHdoaWNoIGxvd2VycyB0aGVpciBtZW1vcnkgcmVxdWlyZW1lbnQgYm90aCBhdCB0cmFpbmluZyBhbmQgaW5mZXJlbmNlIHRpbWUuIEFuIGFkZGl0aW9uYWwgYmVuZWZpdCBpcyB0aGF0IG91ciBtZXRob2QgcmVtb3ZlcyB0aGUgZml4ZWQgY29udGV4dCBzaXplIGNvbnN0cmFpbnQgdGhhdCBtb3N0IHRyYW5zZm9ybWVyIG1vZGVscyBoYXZlLCBhbGxvd2luZyBmb3IgbW9yZSBmbGV4aWJsZSB1c2UuIFdoZW4gYXBwbGllZCB0byB0aGUgR1BULTIgbGFuZ3VhZ2UgbW9kZWwsIHdlIGZpbmQgdGhhdCBvdXIgbWV0aG9kIGF0dGFpbnMgYmV0dGVyIHBlcnBsZXhpdHkgdGhhbiBhbiB1bm1vZGlmaWVkIEdQVC0yIG1vZGVsIG9uIHRoZSBQRy0xOSBhbmQgV2lraVRleHQtMTAzIGNvcnBvcmEsIGZvciBhIGdpdmVuIGFtb3VudCBvZiBjb21wdXRhdGlvbiBvciBtZW1vcnkuIiwyLjAsVHJhbnNmb3JtZXIrUmVjdXJyZW50IFdpbmRvd3Mgb2YgQ29udGV4dCxVbnJlbGVhc2VkLCJVbml0ZWQgU3RhdGVzIG9mIEFtZXJpY2EsVW5pdGVkIFN0YXRlcyBvZiBBbWVyaWNhIixHUFQtMiAoMTI0TSksMS41MzI2NGUrMTcsNiBGTE9QIC8gdG9rZW4gLyBwYXJhbWV0ZXIgKiAxMjQwMDAwMDAgcGFyYW1ldGVycyAqIDEwMzAwMDAwMCB0b2tlbnMgKiAyIGVwb2NocyA9IDEuNTMyNjRlKzE3IEZMT1AsLCwyMDI1LTExLTI4IDExOjUzOjQ0KzAwOjAwLCwsLCwsIkFjYWRlbWlhLEFjYWRlbWlhIiwsLCwsVW5yZWxlYXNlZCwsLCwsLCwsT3BlcmF0aW9uIGNvdW50aW5nLCwsLCxObwpFUk5JRS1HRU4gKGxhcmdlKSxMYW5ndWFnZSwiTGFuZ3VhZ2UgbW9kZWxpbmcsTGFuZ3VhZ2UgbW9kZWxpbmcvZ2VuZXJhdGlvbixUZXh0IHN1bW1hcml6YXRpb24sQ2hhdCIsQmFpZHUsIkRvbmdsaW5nIFhpYW8sIEhhbiBaaGFuZywgWXVrdW4gTGksIFl1IFN1biwgSGFvIFRpYW4sIEh1YSBXdSwgSGFpZmVuZyBXYW5nIiwyMDIwLTA4LTA2LEVSTklFLUdFTjogQW4gRW5oYW5jZWQgTXVsdGktRmxvdyBQcmUtdHJhaW5pbmcgYW5kIEZpbmUtdHVuaW5nIEZyYW1ld29yayBmb3IgTmF0dXJhbCBMYW5ndWFnZSBHZW5lcmF0aW9uLGh0dHBzOi8vYXJ4aXYub3JnL2Ficy8yMDAxLjExMzE0LDEzMy4wLFNPVEEgaW1wcm92ZW1lbnQsIiIiRW1waXJpY2FsbHksIEVSTklFLUdFTiBpcyBwYXJ0aWN1bGFybHkgZWZmZWN0aXZlIGFuZCBhY2hpZXZlcyBzdGF0ZS1vZi10aGUtYXJ0IHJlc3VsdHMgb24gYSByYW5nZSBvZiBOTEcgdGFza3MgaW5jbHVkaW5nIGFic3RyYWN0aXZlIHN1bW1hcml6YXRpb24gKEdpZ2F3b3JkIGFuZCBDTk4vRGFpbHlNYWlsKSwgcXVlc3Rpb24gZ2VuZXJhdGlvbiAoU1F1QUQpLCBkaWFsb2d1ZSByZXNwb25zZSBnZW5lcmF0aW9uIChQZXJzb25hLUNoYXQpIGFuZCBnZW5lcmF0aXZlIHF1ZXN0aW9uIGFuc3dlcmluZyAoQ29RQSkiIiIsMzQwMDAwMDAwLjAsIiIiV2UgdHJhaW4gYSBiYXNlIG1vZGVsIEVSTklFR0VOQkFTRSAoTD0xMiwgSD03NjgsIEE9MTIsIFRvdGFsIFBhcmFtZXRlcnM9MTEwTSkxCmFuZCBhIGxhcmdlIG1vZGVsIEVSTklFLUdFTkxBUkdFIChMPTI0LCBIPTEwMjQsCkE9MTYsIFRvdGFsIFBhcmFtZXRlcnM9MzQwTSkgd2l0aCBwYXJhbWV0ZXJzIGluaXRpYWxpemVkCmJ5IEJFUlRCQVNFIGFuZCBCRVJUTEFSR0UgcmVzcGVjdGl2ZWx5IiIiLDJlKzIwLCI0MzBHQiB0ZXh0IGZvciAxIGVwb2NoCgphcHByb3ggNDMwICogMjAwIG1pbGxpb24gd29yZHMgPSA4NkIgd29yZHMsIG9yIDEwMEIgdG9rZW5zIHBlciBodHRwczovL2RvY3MuZ29vZ2xlLmNvbS9kb2N1bWVudC9kLzFHM3Z2UWtuNHhfVzcxTUtnMEdtSFZ0emZkOW0weTNfT2Zjb2V3MHY5MDJRL2VkaXQjaGVhZGluZz1oLmllaWhjMDhwOGRuMAoKNiAqIDM0MCBtaWxsaW9uIHBhcmFtcyAqIDEwMCBiaWxsaW9uIHRva2VucyB+PSAyZTIwIiwxMTQ2NjY2NjY2NjYuNjY2NjcsImFwcHJveCA0MzAgKiAyMDAgbWlsbGlvbiB3b3JkcyA9IH44NkIgd29yZHMsIHBlciBodHRwczovL2RvY3MuZ29vZ2xlLmNvbS9kb2N1bWVudC9kLzFHM3Z2UWtuNHhfVzcxTUtnMEdtSFZ0emZkOW0weTNfT2Zjb2V3MHY5MDJRL2VkaXQjaGVhZGluZz1oLmllaWhjMDhwOGRuMCIsLCwsLFNwZWN1bGF0aXZlLCJDdXJyZW50IHByZS10cmFpbmluZyB3b3JrcyBpbiBuYXR1cmFsIGxhbmd1YWdlIGdlbmVyYXRpb24gcGF5IGxpdHRsZSBhdHRlbnRpb24gdG8gdGhlIHByb2JsZW0gb2YgZXhwb3N1cmUgYmlhcyBvbiBkb3duc3RyZWFtIHRhc2tzLiBUbyBhZGRyZXNzIHRoaXMgaXNzdWUsIHdlIHByb3Bvc2UgYW4gZW5oYW5jZWQgbXVsdGktZmxvdyBzZXF1ZW5jZSB0byBzZXF1ZW5jZSBwcmUtdHJhaW5pbmcgYW5kIGZpbmUtdHVuaW5nIGZyYW1ld29yayBuYW1lZCBFUk5JRS1HRU4sIHdoaWNoIGJyaWRnZXMgdGhlIGRpc2NyZXBhbmN5IGJldHdlZW4gdHJhaW5pbmcgYW5kIGluZmVyZW5jZSB3aXRoIGFuIGluZmlsbGluZyBnZW5lcmF0aW9uIG1lY2hhbmlzbSBhbmQgYSBub2lzZS1hd2FyZSBnZW5lcmF0aW9uIG1ldGhvZC4gVG8gbWFrZSBnZW5lcmF0aW9uIGNsb3NlciB0byBodW1hbiB3cml0aW5nIHBhdHRlcm5zLCB0aGlzIGZyYW1ld29yayBpbnRyb2R1Y2VzIGEgc3Bhbi1ieS1zcGFuIGdlbmVyYXRpb24gZmxvdyB0aGF0IHRyYWlucyB0aGUgbW9kZWwgdG8gcHJlZGljdCBzZW1hbnRpY2FsbHktY29tcGxldGUgc3BhbnMgY29uc2VjdXRpdmVseSByYXRoZXIgdGhhbiBwcmVkaWN0aW5nIHdvcmQgYnkgd29yZC4gVW5saWtlIGV4aXN0aW5nIHByZS10cmFpbmluZyBtZXRob2RzLCBFUk5JRS1HRU4gaW5jb3Jwb3JhdGVzIG11bHRpLWdyYW51bGFyaXR5IHRhcmdldCBzYW1wbGluZyB0byBjb25zdHJ1Y3QgcHJlLXRyYWluaW5nIGRhdGEsIHdoaWNoIGVuaGFuY2VzIHRoZSBjb3JyZWxhdGlvbiBiZXR3ZWVuIGVuY29kZXIgYW5kIGRlY29kZXIuIEV4cGVyaW1lbnRhbCByZXN1bHRzIGRlbW9uc3RyYXRlIHRoYXQgRVJOSUUtR0VOIGFjaGlldmVzIHN0YXRlLW9mLXRoZS1hcnQgcmVzdWx0cyB3aXRoIGEgbXVjaCBzbWFsbGVyIGFtb3VudCBvZiBwcmUtdHJhaW5pbmcgZGF0YSBhbmQgcGFyYW1ldGVycyBvbiBhIHJhbmdlIG9mIGxhbmd1YWdlIGdlbmVyYXRpb24gdGFza3MsIGluY2x1ZGluZyBhYnN0cmFjdGl2ZSBzdW1tYXJpemF0aW9uIChHaWdhd29yZCBhbmQgQ05OL0RhaWx5TWFpbCksIHF1ZXN0aW9uIGdlbmVyYXRpb24gKFNRdUFEKSwgZGlhbG9ndWUgZ2VuZXJhdGlvbiAoUGVyc29uYS1DaGF0KSBhbmQgZ2VuZXJhdGl2ZSBxdWVzdGlvbiBhbnN3ZXJpbmcgKENvUUEpLiIsLCxPcGVuIHdlaWdodHMgKG5vbi1jb21tZXJjaWFsKSxDaGluYSwsLCwsLDIwMjYtMDUtMjUgMTI6MTI6NDcrMDA6MDAsLCwsLCxJbmR1c3RyeSwsLCwsT3BlbiAobm9uLWNvbW1lcmNpYWwpLCJodHRwczovL2dpdGh1Yi5jb20vUGFkZGxlUGFkZGxlL0VSTklFL3RyZWUvcmVwcm8vZXJuaWUtZ2VuCgpjb2RlL3dlaWdodHMgd2l0aCB1bmNsZWFyIGxpY2Vuc2UiLCwsLEZQMTYsLCxPcGVyYXRpb24gY291bnRpbmcsLCwsLFllcwpEZUxpZ2hULExhbmd1YWdlLCJMYW5ndWFnZSBtb2RlbGluZyxUcmFuc2xhdGlvbiIsIlVuaXZlcnNpdHkgb2YgV2FzaGluZ3RvbixBbGxlbiBJbnN0aXR1dGUgZm9yIEFJLEZhY2Vib29rIEFJIFJlc2VhcmNoIiwiU2FjaGluIE1laHRhLCBNYXJqYW4gR2hhenZpbmluZWphZCwgU3Jpbml2YXNhbiBJeWVyLCBMdWtlIFpldHRsZW1veWVyLCBIYW5uYW5laCBIYWppc2hpcnppIiwyMDIwLTA4LTAzLERlTGlnaFQ6IERlZXAgYW5kIExpZ2h0LXdlaWdodCBUcmFuc2Zvcm1lcixodHRwczovL2FyeGl2Lm9yZy9hYnMvMjAwOC4wMDYyMyw5OC4wLFNPVEEgaW1wcm92ZW1lbnQsIiIiQ29tcGFyaXNvbiB3aXRoIHN0YXRlLW9mLXRoZS1hcnQgbWV0aG9kcyBvbiBtYWNoaW5lIHRyYW5zbGF0aW9uIGNvcnBvcmEuIERlTGlnaFQgZGVsaXZlcnMgc2ltaWxhciBvciBiZXR0ZXIgcGVyZm9ybWFuY2UgdGhhbiBzdGF0ZS1vZi10aGUtYXJ0IG1vZGVscyB3aXRoIGZld2VyIHBhcmFtZXRlcnMuIiIiLDk5MDAwMDAwLjAsOTlNIChUYWJsZSA0YiksMy44MDE2ZSsxOCwiNiBGTE9QIC8gcGFyYW1ldGVyIC8gdG9rZW4gKiA5OSAqIDEwXjYgcGFyYW1ldGVycyAqIDEwMDAwMCBzdGVwcyAqIDY0MDAwIHRva2VucyBwZXIgYmF0Y2ggPSAzLjgwMTZlKzE4IEZMT1AKCjMxMzMwMDAwMDAwMDAwIEZMT1AgLyBzZWNvbmQgLyBHUFUgKiA4IEdQVXMgKiAzMCBob3VycyBbYXNzdW1lZCBiYXNlZCBvbiBzbWFsbGVyIG1vZGVscyByZXBvcnRlZCB0cmFpbmluZyB0aW1lXSAqIDM2MDAgc2VjIC8gaG91ciAqIDAuMyBbYXNzdW1lZCB1dGlsaXphdGlvbl0gPSA4LjEyMDczNmUrMTggRkxPUAoKT3BlcmF0aW9uIGNvdW50aW5nIG1ldGhvZCB1c2VzIGxlc3MgYXNzdW1wdGlvbnMiLDEwMzAwMDAwMCwiIiIxMDBLIGl0ZXJhdGlvbnMgd2l0aCBhIGNvbnRleHQgbGVuZ3RoIG9mIDUxMiBhbmQgYW4gZWZmZWN0aXZlCmJhdGNoIHNpemUgb2YgNjRLIHRva2Vucy4iIgoKMTAwMDAwKjY0MDAwLzEwMzAwMDAwMCA9IDYyLjE0IGVwb2NocyIsMzAuMCwiVGFibGUgNSByZXBvcnRzIHRyYWluaW5nIHRpbWUgZm9yIDU0TSB0cmFuc2xhdGlvbiBtb2RlbCAoMjNoKQppdCBzaG91bGQgYmUgbW9yZSBmb3IgdGhlIDk5TSBsYW5ndWFnZSBtb2RlbGluZyBtb2RlbC4iLE5WSURJQSBWMTAwLCxMaWtlbHksIldlIGludHJvZHVjZSBhIGRlZXAgYW5kIGxpZ2h0LXdlaWdodCB0cmFuc2Zvcm1lciwgRGVMaWdoVCwgdGhhdCBkZWxpdmVycyBzaW1pbGFyIG9yIGJldHRlciBwZXJmb3JtYW5jZSB0aGFuIHN0YW5kYXJkIHRyYW5zZm9ybWVyLWJhc2VkIG1vZGVscyB3aXRoIHNpZ25pZmljYW50bHkgZmV3ZXIgcGFyYW1ldGVycy4gRGVMaWdoVCBtb3JlIGVmZmljaWVudGx5IGFsbG9jYXRlcyBwYXJhbWV0ZXJzIGJvdGggKDEpIHdpdGhpbiBlYWNoIFRyYW5zZm9ybWVyIGJsb2NrIHVzaW5nIHRoZSBEZUxpZ2hUIHRyYW5zZm9ybWF0aW9uLCBhIGRlZXAgYW5kIGxpZ2h0LXdlaWdodCB0cmFuc2Zvcm1hdGlvbiwgYW5kICgyKSBhY3Jvc3MgYmxvY2tzIHVzaW5nIGJsb2NrLXdpc2Ugc2NhbGluZywgd2hpY2ggYWxsb3dzIGZvciBzaGFsbG93ZXIgYW5kIG5hcnJvd2VyIERlTGlnaFQgYmxvY2tzIG5lYXIgdGhlIGlucHV0IGFuZCB3aWRlciBhbmQgZGVlcGVyIERlTGlnaFQgYmxvY2tzIG5lYXIgdGhlIG91dHB1dC4gT3ZlcmFsbCwgRGVMaWdoVCBuZXR3b3JrcyBhcmUgMi41IHRvIDQgdGltZXMgZGVlcGVyIHRoYW4gc3RhbmRhcmQgdHJhbnNmb3JtZXIgbW9kZWxzIGFuZCB5ZXQgaGF2ZSBmZXdlciBwYXJhbWV0ZXJzIGFuZCBvcGVyYXRpb25zLiBFeHBlcmltZW50cyBvbiBiZW5jaG1hcmsgbWFjaGluZSB0cmFuc2xhdGlvbiBhbmQgbGFuZ3VhZ2UgbW9kZWxpbmcgdGFza3Mgc2hvdyB0aGF0IERlTGlnaFQgbWF0Y2hlcyBvciBpbXByb3ZlcyB0aGUgcGVyZm9ybWFuY2Ugb2YgYmFzZWxpbmUgVHJhbnNmb3JtZXJzIHdpdGggMiB0byAzIHRpbWVzIGZld2VyIHBhcmFtZXRlcnMgb24gYXZlcmFnZS4gT3VyIHNvdXJjZSBjb2RlIGlzIGF2YWlsYWJsZSBhdDogXHVybHt0aGlzIGh0dHBzIFVSTH0iLDYyLjE0LERlTGlnaHQsVW5yZWxlYXNlZCwiVW5pdGVkIFN0YXRlcyBvZiBBbWVyaWNhLFVuaXRlZCBTdGF0ZXMgb2YgQW1lcmljYSxVbml0ZWQgU3RhdGVzIG9mIEFtZXJpY2EsRnJhbmNlIiwsLCw4LjAsLDIwMjUtMTEtMjggMTE6NTM6NDQrMDA6MDAsLCwsNjQwMDAuMCwiIiJlZmZlY3RpdmUgYmF0Y2ggc2l6ZSBvZiA2NEsgdG9rZW5zLiIiIiwiQWNhZGVtaWEsUmVzZWFyY2ggY29sbGVjdGl2ZSxJbmR1c3RyeSIsLCwsLE9wZW4gc291cmNlLCJNSVQsIHRyYWluaW5nIGFuZCBldmFsdWF0aW9uIGZvciBXVDEwMzogaHR0cHM6Ly9naXRodWIuY29tL3NhY21laHRhL2RlbGlnaHQvYmxvYi9tYXN0ZXIvcmVhZG1lX2ZpbGVzL2xtL3dpa2l0ZXh0MTAzLm1kICIsLCwsLCw0ODg5LjQyODUxNTE0OTI0OCwiT3BlcmF0aW9uIGNvdW50aW5nLEhhcmR3YXJlIiwsLCwsTm8KbUJBUlQtNTAsTGFuZ3VhZ2UsVHJhbnNsYXRpb24sRmFjZWJvb2sgQUksIll1cWluZyBUYW5nLCBDaGF1IFRyYW4sIFhpYW4gTGksIFBlbmctSmVuIENoZW4sIE5hbWFuIEdveWFsLCBWaXNocmF2IENoYXVkaGFyeSwgSmlhdGFvIEd1LCBBbmdlbGEgRmFuIiwyMDIwLTA4LTAyLCJNdWx0aWxpbmd1YWwgVHJhbnNsYXRpb24gd2l0aCBFeHRlbnNpYmxlIE11bHRpbGluZ3VhbCBQcmV0cmFpbmluZyBhbmQgRmluZXR1bmluZwoiLCJodHRwczovL2FyeGl2Lm9yZy9hYnMvMjAwOC4wMDQwMQoKaHR0cHM6Ly9odWdnaW5nZmFjZS5jby9mYWNlYm9vay9tYmFydC1sYXJnZS01MCIsNTUyLjAsLCw2MTAwMDAwMDAuMCwiNjEwTQpmcm9tIGh0dHBzOi8vZ2l0aHViLmNvbS9mYWNlYm9va3Jlc2VhcmNoL2ZhaXJzZXEvdHJlZS9tYWluL2V4YW1wbGVzL21iYXJ0IiwxLjQ1MTUyZSsyMiwiZmxvcHMgPSAoMjU2KSAqICgxMjUwMDAwMDAwMDAwMDApICogKDIuNSAqIDcgKiAyNCAqIDM2MDApICogKDAuMykgPSAxLjQ1MTUyZSsyMgoobnVtIGdwdSkgKiAocGVhayBmbG9wcykgKiAodGltZSBpbiBzZWNvbmRzKSAqIChhc3N1bWVkIHV0aWxpemF0aW9uIHJhdGUpCgoKIiJtQkFSVCB0cmFpbmVkIGZvciAyLjUgd2Vla3Mgb24gMjU2IE52aWRpYSBWMTAwIEdQVXMiIgpWMTAwIGhhdmUgcGVhayBmbG9wIDI4LjI2IFRGTE9QUyAgZnJvbSBodHRwczovL3d3dy50ZWNocG93ZXJ1cC5jb20vZ3B1LXNwZWNzL3Rlc2xhLXYxMDAtcGNpZS0xNi1nYi5jMjk1NyIsLCJtdWx0aXBsZSBzb3VyY2VzCjIwMzY4NjA1NSBzZW50ZW5jZXMgLSBzdW1taW5nIGNvbHVtbiAyIGluIFRhYmxlIDYgaW4gdGhlIGFwcGVuZGl4YWRkaXRpb25hbGx5IFhMTVIgZnJvbSBzZWN0aW9uIDUuMQpUaGVyZSBhcmUgbXVsdGlwbGUgbGFuZ3VhZ2VzIHNvIGl0IGlzIGhhcmQgdG8gZXN0aW1hdGUgbnVtYmVyIG9mIHdvcmRzLiIsNDIwLjAsIiIibUJBUlQgdHJhaW5lZCBmb3IgMi41IHdlZWtzIG9uIDI1NiBOdmlkaWEgVjEwMCBHUFVzIiIiLE5WSURJQSBWMTAwLCxDb25maWRlbnQsIlJlY2VudCB3b3JrIGRlbW9uc3RyYXRlcyB0aGUgcG90ZW50aWFsIG9mIG11bHRpbGluZ3VhbCBwcmV0cmFpbmluZyBvZiBjcmVhdGluZyBvbmUgbW9kZWwgdGhhdCBjYW4gYmUgdXNlZCBmb3IgdmFyaW91cyB0YXNrcyBpbiBkaWZmZXJlbnQgbGFuZ3VhZ2VzLiBQcmV2aW91cyB3b3JrIGluIG11bHRpbGluZ3VhbCBwcmV0cmFpbmluZyBoYXMgZGVtb25zdHJhdGVkIHRoYXQgbWFjaGluZSB0cmFuc2xhdGlvbiBzeXN0ZW1zIGNhbiBiZSBjcmVhdGVkIGJ5IGZpbmV0dW5pbmcgb24gYml0ZXh0LiBJbiB0aGlzIHdvcmssIHdlIHNob3cgdGhhdCBtdWx0aWxpbmd1YWwgdHJhbnNsYXRpb24gbW9kZWxzIGNhbiBiZSBjcmVhdGVkIHRocm91Z2ggbXVsdGlsaW5ndWFsIGZpbmV0dW5pbmcuIEluc3RlYWQgb2YgZmluZXR1bmluZyBvbiBvbmUgZGlyZWN0aW9uLCBhIHByZXRyYWluZWQgbW9kZWwgaXMgZmluZXR1bmVkIG9uIG1hbnkgZGlyZWN0aW9ucyBhdCB0aGUgc2FtZSB0aW1lLiBDb21wYXJlZCB0byBtdWx0aWxpbmd1YWwgbW9kZWxzIHRyYWluZWQgZnJvbSBzY3JhdGNoLCBzdGFydGluZyBmcm9tIHByZXRyYWluZWQgbW9kZWxzIGluY29ycG9yYXRlcyB0aGUgYmVuZWZpdHMgb2YgbGFyZ2UgcXVhbnRpdGllcyBvZiB1bmxhYmVsZWQgbW9ub2xpbmd1YWwgZGF0YSwgd2hpY2ggaXMgcGFydGljdWxhcmx5IGltcG9ydGFudCBmb3IgbG93IHJlc291cmNlIGxhbmd1YWdlcyB3aGVyZSBiaXRleHQgaXMgbm90IGF2YWlsYWJsZS4gV2UgZGVtb25zdHJhdGUgdGhhdCBwcmV0cmFpbmVkIG1vZGVscyBjYW4gYmUgZXh0ZW5kZWQgdG8gaW5jb3Jwb3JhdGUgYWRkaXRpb25hbCBsYW5ndWFnZXMgd2l0aG91dCBsb3NzIG9mIHBlcmZvcm1hbmNlLiBXZSBkb3VibGUgdGhlIG51bWJlciBvZiBsYW5ndWFnZXMgaW4gbUJBUlQgdG8gc3VwcG9ydCBtdWx0aWxpbmd1YWwgbWFjaGluZSB0cmFuc2xhdGlvbiBtb2RlbHMgb2YgNTAgbGFuZ3VhZ2VzLiBGaW5hbGx5LCB3ZSBjcmVhdGUgdGhlIE1MNTAgYmVuY2htYXJrLCBjb3ZlcmluZyBsb3csIG1pZCwgYW5kIGhpZ2ggcmVzb3VyY2UgbGFuZ3VhZ2VzLCB0byBmYWNpbGl0YXRlIHJlcHJvZHVjaWJsZSByZXNlYXJjaCBieSBzdGFuZGFyZGl6aW5nIHRyYWluaW5nIGFuZCBldmFsdWF0aW9uIGRhdGEuIE9uIE1MNTAsIHdlIGRlbW9uc3RyYXRlIHRoYXQgbXVsdGlsaW5ndWFsIGZpbmV0dW5pbmcgaW1wcm92ZXMgb24gYXZlcmFnZSAxIEJMRVUgb3ZlciB0aGUgc3Ryb25nZXN0IGJhc2VsaW5lcyAoYmVpbmcgZWl0aGVyIG11bHRpbGluZ3VhbCBmcm9tIHNjcmF0Y2ggb3IgYmlsaW5ndWFsIGZpbmV0dW5pbmcpIHdoaWxlIGltcHJvdmluZyA5LjMgQkxFVSBvbiBhdmVyYWdlIG92ZXIgYmlsaW5ndWFsIGJhc2VsaW5lcyBmcm9tIHNjcmF0Y2guICIsLCxPcGVuIHdlaWdodHMgKHVucmVzdHJpY3RlZCksVW5pdGVkIFN0YXRlcyBvZiBBbWVyaWNhLCwsLDI1Ni4wLCwyMDI2LTA1LTI1IDEyOjEyOjQ4KzAwOjAwLCwsLCwsSW5kdXN0cnksLCwsMTA3NTIwLjAsLCJSZXBvIGhhcyBNSVQgbGljZW5zZToKCmh0dHBzOi8vZ2l0aHViLmNvbS9mYWNlYm9va3Jlc2VhcmNoL2ZhaXJzZXEvdHJlZS9tYWluL2V4YW1wbGVzL21iYXJ0IiwsLCwsLDE1NjQ2NS4xOTY4Mjc1Mzg1NyxIYXJkd2FyZSwsLCwsWWVzCkdyb3duIHRvIFBydW5lIFR3by1sYXllciBzdGFja2VkIExTVE0sTGFuZ3VhZ2UsTGFuZ3VhZ2UgbW9kZWxpbmcsIlVuaXZlcnNpdHkgb2YgQ2hpY2FnbyxUb3lvdGEgVGVjaG5vbG9naWNhbCBJbnN0aXR1dGUgYXQgQ2hpY2FnbyIsIlhpbiBZdWFuLCBQZWRybyBTYXZhcmVzZSwgTWljaGFlbCBNYWlyZSIsMjAyMC0wNy0zMCxHcm93aW5nIEVmZmljaWVudCBEZWVwIE5ldHdvcmtzIGJ5IFN0cnVjdHVyZWQgQ29udGludW91cyBTcGFyc2lmaWNhdGlvbixodHRwczovL2FyeGl2Lm9yZy9hYnMvMjAwNy4xNTM1Myw1MS4wLCwsLCwsLCwsLCwsLFVua25vd24sIldlIGRldmVsb3AgYW4gYXBwcm9hY2ggdG8gZ3Jvd2luZyBkZWVwIG5ldHdvcmsgYXJjaGl0ZWN0dXJlcyBvdmVyIHRo</x:v>
      </x:c>
    </x:row>
    <x:row r="245" ht="18" customHeight="1">
      <x:c r="A245" s="17" t="n">
        <x:v>240</x:v>
      </x:c>
      <x:c r="B245" s="17" t="n">
        <x:v>310</x:v>
      </x:c>
      <x:c r="C245" s="160" t="str">
        <x:v>ZSBjb3Vyc2Ugb2YgdHJhaW5pbmcsIGRyaXZlbiBieSBhIHByaW5jaXBsZWQgY29tYmluYXRpb24gb2YgYWNjdXJhY3kgYW5kIHNwYXJzaXR5IG9iamVjdGl2ZXMuIFVubGlrZSBleGlzdGluZyBwcnVuaW5nIG9yIGFyY2hpdGVjdHVyZSBzZWFyY2ggdGVjaG5pcXVlcyB0aGF0IG9wZXJhdGUgb24gZnVsbC1zaXplZCBtb2RlbHMgb3Igc3VwZXJuZXQgYXJjaGl0ZWN0dXJlcywgb3VyIG1ldGhvZCBjYW4gc3RhcnQgZnJvbSBhIHNtYWxsLCBzaW1wbGUgc2VlZCBhcmNoaXRlY3R1cmUgYW5kIGR5bmFtaWNhbGx5IGdyb3cgYW5kIHBydW5lIGJvdGggbGF5ZXJzIGFuZCBmaWx0ZXJzLiBCeSBjb21iaW5pbmcgYSBjb250aW51b3VzIHJlbGF4YXRpb24gb2YgZGlzY3JldGUgbmV0d29yayBzdHJ1Y3R1cmUgb3B0aW1pemF0aW9uIHdpdGggYSBzY2hlbWUgZm9yIHNhbXBsaW5nIHNwYXJzZSBzdWJuZXR3b3Jrcywgd2UgcHJvZHVjZSBjb21wYWN0LCBwcnVuZWQgbmV0d29ya3MsIHdoaWxlIGFsc28gZHJhc3RpY2FsbHkgcmVkdWNpbmcgdGhlIGNvbXB1dGF0aW9uYWwgZXhwZW5zZSBvZiB0cmFpbmluZy4gRm9yIGV4YW1wbGUsIHdlIGFjaGlldmUgNDkuNyUgaW5mZXJlbmNlIEZMT1BzIGFuZCA0Ny40JSB0cmFpbmluZyBGTE9QcyBzYXZpbmdzIGNvbXBhcmVkIHRvIGEgYmFzZWxpbmUgUmVzTmV0LTUwIG9uIEltYWdlTmV0LCB3aGlsZSBtYWludGFpbmluZyA3NS4yJSB0b3AtMSBhY2N1cmFjeSAtLSBhbGwgd2l0aG91dCBhbnkgZGVkaWNhdGVkIGZpbmUtdHVuaW5nIHN0YWdlLiBFeHBlcmltZW50cyBhY3Jvc3MgQ0lGQVIsIEltYWdlTmV0LCBQQVNDQUwgVk9DLCBhbmQgUGVubiBUcmVlYmFuaywgd2l0aCBjb252b2x1dGlvbmFsIG5ldHdvcmtzIGZvciBpbWFnZSBjbGFzc2lmaWNhdGlvbiBhbmQgc2VtYW50aWMgc2VnbWVudGF0aW9uLCBhbmQgcmVjdXJyZW50IG5ldHdvcmtzIGZvciBsYW5ndWFnZSBtb2RlbGluZywgZGVtb25zdHJhdGUgdGhhdCB3ZSBib3RoIHRyYWluIGZhc3RlciBhbmQgcHJvZHVjZSBtb3JlIGVmZmljaWVudCBuZXR3b3JrcyB0aGFuIGNvbXBldGluZyBhcmNoaXRlY3R1cmUgcHJ1bmluZyBvciBzZWFyY2ggbWV0aG9kcy4iLCxHcm93biB0byBQcnVuZSBUd28tbGF5ZXIgc3RhY2tlZCBMU1RNLFVucmVsZWFzZWQsIlVuaXRlZCBTdGF0ZXMgb2YgQW1lcmljYSxVbml0ZWQgU3RhdGVzIG9mIEFtZXJpY2EiLCwsLCwsMjAyNi0wMS0wMSAxNDowMDozOCswMDowMCwsLCwsLCJBY2FkZW1pYSxBY2FkZW1pYSIsLCwsLFVucmVsZWFzZWQsLCwsLCwsLCwsLCwsTm8KVHJhbnNmb3JtZXJYTC1MYXllckZ1c2lvbi1DQSxMYW5ndWFnZSxMYW5ndWFnZSBtb2RlbGluZywiVW5pdmVyc2l0eSBvZiBMaXZlcnBvb2wsVW5pdmVyc2l0eSBvZiBTb3V0aGVybiBDYWxpZm9ybmlhIiwiSmFtZXMgTycgTmVpbGwsIEdyZWcgVmVyIFN0ZWVnLCBBcmFtIEdhbHN0eWFuIiwyMDIwLTA3LTI5LENvbXByZXNzaW5nIERlZXAgTmV1cmFsIE5ldHdvcmtzIHZpYSBMYXllciBGdXNpb24saHR0cHM6Ly9hcnhpdi5vcmcvYWJzLzIwMDcuMTQ5MTcsNy4wLCwsLCwsLCwsLCwsLFVua25vd24sIlRoaXMgcGFwZXIgcHJvcG9zZXMgXHRleHRpdHtsYXllciBmdXNpb259IC0gYSBtb2RlbCBjb21wcmVzc2lvbiB0ZWNobmlxdWUgdGhhdCBkaXNjb3ZlcnMgd2hpY2ggd2VpZ2h0cyB0byBjb21iaW5lIGFuZCB0aGVuIGZ1c2VzIHdlaWdodHMgb2Ygc2ltaWxhciBmdWxseS1jb25uZWN0ZWQsIGNvbnZvbHV0aW9uYWwgYW5kIGF0dGVudGlvbiBsYXllcnMuIExheWVyIGZ1c2lvbiBjYW4gc2lnbmlmaWNhbnRseSByZWR1Y2UgdGhlIG51bWJlciBvZiBsYXllcnMgb2YgdGhlIG9yaWdpbmFsIG5ldHdvcmsgd2l0aCBsaXR0bGUgYWRkaXRpb25hbCBjb21wdXRhdGlvbiBvdmVyaGVhZCwgd2hpbGUgbWFpbnRhaW5pbmcgY29tcGV0aXRpdmUgcGVyZm9ybWFuY2UuIEZyb20gZXhwZXJpbWVudHMgb24gQ0lGQVItMTAsIHdlIGZpbmQgdGhhdCB2YXJpb3VzIGRlZXAgY29udm9sdXRpb24gbmV1cmFsIG5ldHdvcmtzIGNhbiByZW1haW4gd2l0aGluIDJcJSBhY2N1cmFjeSBwb2ludHMgb2YgdGhlIG9yaWdpbmFsIG5ldHdvcmtzIHVwIHRvIGEgY29tcHJlc3Npb24gcmF0aW8gb2YgMy4zMyB3aGVuIGl0ZXJhdGl2ZWx5IHJldHJhaW5lZCB3aXRoIGxheWVyIGZ1c2lvbi4gRm9yIGV4cGVyaW1lbnRzIG9uIHRoZSBXaWtpVGV4dC0yIGxhbmd1YWdlIG1vZGVsbGluZyBkYXRhc2V0IHdoZXJlIHByZXRyYWluZWQgdHJhbnNmb3JtZXIgbW9kZWxzIGFyZSB1c2VkLCB3ZSBhY2hpZXZlIGNvbXByZXNzaW9uIHRoYXQgbGVhZHMgdG8gYSBuZXR3b3JrIHRoYXQgaXMgMjBcJSBvZiBpdHMgb3JpZ2luYWwgc2l6ZSB3aGlsZSBiZWluZyB3aXRoaW4gNSBwZXJwbGV4aXR5IHBvaW50cyBvZiB0aGUgb3JpZ2luYWwgbmV0d29yay4gV2UgYWxzbyBmaW5kIHRoYXQgb3RoZXIgd2VsbC1lc3RhYmxpc2hlZCBjb21wcmVzc2lvbiB0ZWNobmlxdWVzIGNhbiBhY2hpZXZlIGNvbXBldGl0aXZlIHBlcmZvcm1hbmNlIHdoZW4gY29tcGFyZWQgdG8gdGhlaXIgb3JpZ2luYWwgbmV0d29ya3MgZ2l2ZW4gYSBzdWZmaWNpZW50IG51bWJlciBvZiByZXRyYWluaW5nIHN0ZXBzLiBHZW5lcmFsbHksIHdlIG9ic2VydmUgYSBjbGVhciBpbmZsZWN0aW9uIHBvaW50IGluIHBlcmZvcm1hbmNlIGFzIHRoZSBhbW91bnQgb2YgY29tcHJlc3Npb24gaW5jcmVhc2VzLCBzdWdnZXN0aW5nIGEgYm91bmQgb24gdGhlIGFtb3VudCBvZiBjb21wcmVzc2lvbiB0aGF0IGNhbiBiZSBhY2hpZXZlZCBiZWZvcmUgYW4gZXhwb25lbnRpYWwgZGVncmFkYXRpb24gaW4gcGVyZm9ybWFuY2UuIiwsVHJhbnNmb3JtZXJYTC1MYXllckZ1c2lvbi1DQSxVbnJlbGVhc2VkLCJVbml0ZWQgS2luZ2RvbSBvZiBHcmVhdCBCcml0YWluIGFuZCBOb3J0aGVybiBJcmVsYW5kLFVuaXRlZCBTdGF0ZXMgb2YgQW1lcmljYSIsLCwsLCwyMDI2LTA1LTI1IDEyOjEyOjQ3KzAwOjAwLCwsLCwsIkFjYWRlbWlhLEFjYWRlbWlhIiwsLCwsVW5yZWxlYXNlZCwsLCwsLCwsLCwsLCxObwpHUFQyLUxheWVyRnVzaW9uLVdTLExhbmd1YWdlLExhbmd1YWdlIG1vZGVsaW5nLCJVbml2ZXJzaXR5IG9mIExpdmVycG9vbCxVbml2ZXJzaXR5IG9mIFNvdXRoZXJuIENhbGlmb3JuaWEiLCJKYW1lcyBPJyBOZWlsbCwgR3JlZyBWZXIgU3RlZWcsIEFyYW0gR2Fsc3R5YW4iLDIwMjAtMDctMjksQ29tcHJlc3NpbmcgRGVlcCBOZXVyYWwgTmV0d29ya3MgdmlhIExheWVyIEZ1c2lvbixodHRwczovL2FyeGl2Lm9yZy9hYnMvMjAwNy4xNDkxNyw3LjAsLCwsLCwsLCwsLCwsVW5rbm93biwiVGhpcyBwYXBlciBwcm9wb3NlcyBcdGV4dGl0e2xheWVyIGZ1c2lvbn0gLSBhIG1vZGVsIGNvbXByZXNzaW9uIHRlY2huaXF1ZSB0aGF0IGRpc2NvdmVycyB3aGljaCB3ZWlnaHRzIHRvIGNvbWJpbmUgYW5kIHRoZW4gZnVzZXMgd2VpZ2h0cyBvZiBzaW1pbGFyIGZ1bGx5LWNvbm5lY3RlZCwgY29udm9sdXRpb25hbCBhbmQgYXR0ZW50aW9uIGxheWVycy4gTGF5ZXIgZnVzaW9uIGNhbiBzaWduaWZpY2FudGx5IHJlZHVjZSB0aGUgbnVtYmVyIG9mIGxheWVycyBvZiB0aGUgb3JpZ2luYWwgbmV0d29yayB3aXRoIGxpdHRsZSBhZGRpdGlvbmFsIGNvbXB1dGF0aW9uIG92ZXJoZWFkLCB3aGlsZSBtYWludGFpbmluZyBjb21wZXRpdGl2ZSBwZXJmb3JtYW5jZS4gRnJvbSBleHBlcmltZW50cyBvbiBDSUZBUi0xMCwgd2UgZmluZCB0aGF0IHZhcmlvdXMgZGVlcCBjb252b2x1dGlvbiBuZXVyYWwgbmV0d29ya3MgY2FuIHJlbWFpbiB3aXRoaW4gMlwlIGFjY3VyYWN5IHBvaW50cyBvZiB0aGUgb3JpZ2luYWwgbmV0d29ya3MgdXAgdG8gYSBjb21wcmVzc2lvbiByYXRpbyBvZiAzLjMzIHdoZW4gaXRlcmF0aXZlbHkgcmV0cmFpbmVkIHdpdGggbGF5ZXIgZnVzaW9uLiBGb3IgZXhwZXJpbWVudHMgb24gdGhlIFdpa2lUZXh0LTIgbGFuZ3VhZ2UgbW9kZWxsaW5nIGRhdGFzZXQgd2hlcmUgcHJldHJhaW5lZCB0cmFuc2Zvcm1lciBtb2RlbHMgYXJlIHVzZWQsIHdlIGFjaGlldmUgY29tcHJlc3Npb24gdGhhdCBsZWFkcyB0byBhIG5ldHdvcmsgdGhhdCBpcyAyMFwlIG9mIGl0cyBvcmlnaW5hbCBzaXplIHdoaWxlIGJlaW5nIHdpdGhpbiA1IHBlcnBsZXhpdHkgcG9pbnRzIG9mIHRoZSBvcmlnaW5hbCBuZXR3b3JrLiBXZSBhbHNvIGZpbmQgdGhhdCBvdGhlciB3ZWxsLWVzdGFibGlzaGVkIGNvbXByZXNzaW9uIHRlY2huaXF1ZXMgY2FuIGFjaGlldmUgY29tcGV0aXRpdmUgcGVyZm9ybWFuY2Ugd2hlbiBjb21wYXJlZCB0byB0aGVpciBvcmlnaW5hbCBuZXR3b3JrcyBnaXZlbiBhIHN1ZmZpY2llbnQgbnVtYmVyIG9mIHJldHJhaW5pbmcgc3RlcHMuIEdlbmVyYWxseSwgd2Ugb2JzZXJ2ZSBhIGNsZWFyIGluZmxlY3Rpb24gcG9pbnQgaW4gcGVyZm9ybWFuY2UgYXMgdGhlIGFtb3VudCBvZiBjb21wcmVzc2lvbiBpbmNyZWFzZXMsIHN1Z2dlc3RpbmcgYSBib3VuZCBvbiB0aGUgYW1vdW50IG9mIGNvbXByZXNzaW9uIHRoYXQgY2FuIGJlIGFjaGlldmVkIGJlZm9yZSBhbiBleHBvbmVudGlhbCBkZWdyYWRhdGlvbiBpbiBwZXJmb3JtYW5jZS4iLCxHUFQyLUxheWVyRnVzaW9uLVdTLFVucmVsZWFzZWQsIlVuaXRlZCBLaW5nZG9tIG9mIEdyZWF0IEJyaXRhaW4gYW5kIE5vcnRoZXJuIElyZWxhbmQsVW5pdGVkIFN0YXRlcyBvZiBBbWVyaWNhIiwsLCwsLDIwMjYtMDUtMjUgMTI6MTI6NDcrMDA6MDAsLCwsLCwiQWNhZGVtaWEsQWNhZGVtaWEiLCwsLCxVbnJlbGVhc2VkLCwsLCwsLCwsLCwsLE5vCkVmZmljaWVudERldCxWaXNpb24sT2JqZWN0IGRldGVjdGlvbixHb29nbGUgQnJhaW4sIk1pbmd4aW5nIFRhbiwgUnVvbWluZyBQYW5nLCBRdW9jIFYuIExlIiwyMDIwLTA3LTI3LEVmZmljaWVudERldDogU2NhbGFibGUgYW5kIEVmZmljaWVudCBPYmplY3QgRGV0ZWN0aW9uLGh0dHBzOi8vYXJ4aXYub3JnL2Ficy8xOTExLjA5MDcwLDY4NDkuMCwiSGlnaGx5IGNpdGVkLFNPVEEgaW1wcm92ZW1lbnQiLCIiIkVmZmljaWVudERldC1ENyBhY2hpZXZlcyBzdGF0ZW9mLXRoZS1hcnQgNTUuMSBBUCBvbiBDT0NPIHRlc3QtZGV2IHdpdGggNzdNIHBhcmFtZXRlcnMgYW5kIDQxMEIgRkxPUHMiIiIsNzcwMDAwMDAuMCwiIiJFZmZpY2llbnREZXQtRDcgYWNoaWV2ZXMgc3RhdGVvZi10aGUtYXJ0IDU1LjEgQVAgb24gQ09DTyB0ZXN0LWRldiB3aXRoIDc3TSBwYXJhbWV0ZXJzIGFuZCA0MTBCIEZMT1BzIiIiLCwsLCwsLCwsLCJNb2RlbCBlZmZpY2llbmN5IGhhcyBiZWNvbWUgaW5jcmVhc2luZ2x5IGltcG9ydGFudCBpbiBjb21wdXRlciB2aXNpb24uIEluIHRoaXMgcGFwZXIsIHdlIHN5c3RlbWF0aWNhbGx5IHN0dWR5IG5ldXJhbCBuZXR3b3JrIGFyY2hpdGVjdHVyZSBkZXNpZ24gY2hvaWNlcyBmb3Igb2JqZWN0IGRldGVjdGlvbiBhbmQgcHJvcG9zZSBzZXZlcmFsIGtleSBvcHRpbWl6YXRpb25zIHRvIGltcHJvdmUgZWZmaWNpZW5jeS4gRmlyc3QsIHdlIHByb3Bvc2UgYSB3ZWlnaHRlZCBiaS1kaXJlY3Rpb25hbCBmZWF0dXJlIHB5cmFtaWQgbmV0d29yayAoQmlGUE4pLCB3aGljaCBhbGxvd3MgZWFzeSBhbmQgZmFzdCBtdWx0aXNjYWxlIGZlYXR1cmUgZnVzaW9uOyBTZWNvbmQsIHdlIHByb3Bvc2UgYSBjb21wb3VuZCBzY2FsaW5nIG1ldGhvZCB0aGF0IHVuaWZvcm1seSBzY2FsZXMgdGhlIHJlc29sdXRpb24sIGRlcHRoLCBhbmQgd2lkdGggZm9yIGFsbCBiYWNrYm9uZSwgZmVhdHVyZSBuZXR3b3JrLCBhbmQgYm94L2NsYXNzIHByZWRpY3Rpb24gbmV0d29ya3MgYXQgdGhlIHNhbWUgdGltZS4gQmFzZWQgb24gdGhlc2Ugb3B0aW1pemF0aW9ucyBhbmQgYmV0dGVyIGJhY2tib25lcywgd2UgaGF2ZSBkZXZlbG9wZWQgYSBuZXcgZmFtaWx5IG9mIG9iamVjdCBkZXRlY3RvcnMsIGNhbGxlZCBFZmZpY2llbnREZXQsIHdoaWNoIGNvbnNpc3RlbnRseSBhY2hpZXZlIG11Y2ggYmV0dGVyIGVmZmljaWVuY3kgdGhhbiBwcmlvciBhcnQgYWNyb3NzIGEgd2lkZSBzcGVjdHJ1bSBvZiByZXNvdXJjZSBjb25zdHJhaW50cy4gSW4gcGFydGljdWxhciwgd2l0aCBzaW5nbGUgbW9kZWwgYW5kIHNpbmdsZS1zY2FsZSwgb3VyIEVmZmljaWVudERldC1ENyBhY2hpZXZlcyBzdGF0ZS1vZi10aGUtYXJ0IDU1LjEgQVAgb24gQ09DTyB0ZXN0LWRldiB3aXRoIDc3TSBwYXJhbWV0ZXJzIGFuZCA0MTBCIEZMT1BzLCBiZWluZyA0eCAtIDl4IHNtYWxsZXIgYW5kIHVzaW5nIDEzeCAtIDQyeCBmZXdlciBGTE9QcyB0aGFuIHByZXZpb3VzIGRldGVjdG9ycy4gQ29kZSBpcyBhdmFpbGFibGUgYXQgdGhpcyBodHRwcyBVUkwuIiw2MDAuMCwsT3BlbiB3ZWlnaHRzICh1bnJlc3RyaWN0ZWQpLFVuaXRlZCBTdGF0ZXMgb2YgQW1lcmljYSwsLCwsLDIwMjYtMDUtMjUgMTI6MTI6NTArMDA6MDAsLCwsLCxJbmR1c3RyeSwsLCwsT3BlbiBzb3VyY2UsIlJlcG8gaXMgQXBhY2hlIDIuMDoKaHR0cHM6Ly9naXRodWIuY29tL2dvb2dsZS9hdXRvbWwvdHJlZS9tYXN0ZXIvZWZmaWNpZW50ZGV0IiwsLCxGUDE2LCwsLCwsLCxZZXMKSG9wZmllbGQgTmV0d29ya3MgKDIwMjApLCJCaW9sb2d5LFZpc2lvbixMYW5ndWFnZSxNZWRpY2luZSIsIkRydWcgZGlzY292ZXJ5LExhbmd1YWdlIG1vZGVsaW5nLE9iamVjdCByZWNvZ25pdGlvbixDYW5jZXIgZGlhZ25vc2lzIiwiSm9oYW5uZXMgS2VwbGVyIFVuaXZlcnNpdHkgTGlueixJbnN0aXR1dGUgb2YgQWR2YW5jZWQgUmVzZWFyY2ggaW4gQXJ0aWZpY2lhbCBJbnRlbGxpZ2VuY2UsVW5pdmVyc2l0eSBvZiBPc2xvIiwiSHViZXJ0IFJhbXNhdWVyLCBCZXJuaGFyZCBTY2jDpGZsLCBKb2hhbm5lcyBMZWhuZXIsIFBoaWxpcHAgU2VpZGwsIE1pY2hhZWwgV2lkcmljaCwgVGhvbWFzIEFkbGVyLCBMdWthcyBHcnViZXIsIE1hcmt1cyBIb2x6bGVpdG5lciwgTWlsZW5hIFBhdmxvdmnEhywgR2VpciBLamV0aWwgU2FuZHZlLCBWaWN0b3IgR3JlaWZmLCBEYXZpZCBLcmVpbCwgTWljaGFlbCBLb3BwLCBHw7xudGVyIEtsYW1iYXVlciwgSm9oYW5uZXMgQnJhbmRzdGV0dGVyLCBTZXBwIEhvY2hyZWl0ZXIiLDIwMjAtMDctMTYsSG9wZmllbGQgTmV0d29ya3MgaXMgQWxsIFlvdSBOZWVkLGh0dHBzOi8vYXJ4aXYub3JnL2Ficy8yMDA4LjAyMjE3LDYzNC4wLFNPVEEgaW1wcm92ZW1lbnQsIiIiSG9wZmllbGQgbGF5ZXJzIHlpZWxkZWQgYSBuZXcgc3RhdGUtb2Z0aGUtYXJ0IHdoZW4gY29tcGFyZWQgdG8gZGlmZmVyZW50IG1hY2hpbmUgbGVhcm5pbmcgbWV0aG9kcy4gRmluYWxseSwgSG9wZmllbGQgbGF5ZXJzIGFjaGlldmVkIHN0YXRlLW9mLXRoZS1hcnQgb24gdHdvIGRydWcgZGVzaWduIGRhdGFzZXRzIiIKCiIiT3VyIGFwcHJvYWNoIGhhcyBzZXQgYSBuZXcgc3RhdGUtb2YtdGhlLWFydCBhbmQgaGFzIG91dHBlcmZvcm1lZCBvdGhlciBtZXRob2RzIDwuLj4gb24gdGhlIGRhdGFzZXRzIFRpZ2VyLCBFbGVwaGFudCBhbmQgVUNTQiBCcmVhc3QgQ2FuY2VyIChzZWUgVGFibGUgMSkuIiIiLCwsLCwsLCwsLCxVbmtub3duLCJXZSBpbnRyb2R1Y2UgYSBtb2Rlcm4gSG9wZmllbGQgbmV0d29yayB3aXRoIGNvbnRpbnVvdXMgc3RhdGVzIGFuZCBhIGNvcnJlc3BvbmRpbmcgdXBkYXRlIHJ1bGUuIFRoZSBuZXcgSG9wZmllbGQgbmV0d29yayBjYW4gc3RvcmUgZXhwb25lbnRpYWxseSAod2l0aCB0aGUgZGltZW5zaW9uIG9mIHRoZSBhc3NvY2lhdGl2ZSBzcGFjZSkgbWFueSBwYXR0ZXJucywgcmV0cmlldmVzIHRoZSBwYXR0ZXJuIHdpdGggb25lIHVwZGF0ZSwgYW5kIGhhcyBleHBvbmVudGlhbGx5IHNtYWxsIHJldHJpZXZhbCBlcnJvcnMuIEl0IGhhcyB0aHJlZSB0eXBlcyBvZiBlbmVyZ3kgbWluaW1hIChmaXhlZCBwb2ludHMgb2YgdGhlIHVwZGF0ZSk6ICgxKSBnbG9iYWwgZml4ZWQgcG9pbnQgYXZlcmFnaW5nIG92ZXIgYWxsIHBhdHRlcm5zLCAoMikgbWV0YXN0YWJsZSBzdGF0ZXMgYXZlcmFnaW5nIG92ZXIgYSBzdWJzZXQgb2YgcGF0dGVybnMsIGFuZCAoMykgZml4ZWQgcG9pbnRzIHdoaWNoIHN0b3JlIGEgc2luZ2xlIHBhdHRlcm4uIFRoZSBuZXcgdXBkYXRlIHJ1bGUgaXMgZXF1aXZhbGVudCB0byB0aGUgYXR0ZW50aW9uIG1lY2hhbmlzbSB1c2VkIGluIHRyYW5zZm9ybWVycy4gVGhpcyBlcXVpdmFsZW5jZSBlbmFibGVzIGEgY2hhcmFjdGVyaXphdGlvbiBvZiB0aGUgaGVhZHMgb2YgdHJhbnNmb3JtZXIgbW9kZWxzLiBUaGVzZSBoZWFkcyBwZXJmb3JtIGluIHRoZSBmaXJzdCBsYXllcnMgcHJlZmVyYWJseSBnbG9iYWwgYXZlcmFnaW5nIGFuZCBpbiBoaWdoZXIgbGF5ZXJzIHBhcnRpYWwgYXZlcmFnaW5nIHZpYSBtZXRhc3RhYmxlIHN0YXRlcy4gVGhlIG5ldyBtb2Rlcm4gSG9wZmllbGQgbmV0d29yayBjYW4gYmUgaW50ZWdyYXRlZCBpbnRvIGRlZXAgbGVhcm5pbmcgYXJjaGl0ZWN0dXJlcyBhcyBsYXllcnMgdG8gYWxsb3cgdGhlIHN0b3JhZ2Ugb2YgYW5kIGFjY2VzcyB0byByYXcgaW5wdXQgZGF0YSwgaW50ZXJtZWRpYXRlIHJlc3VsdHMsIG9yIGxlYXJuZWQgcHJvdG90eXBlcy4gVGhlc2UgSG9wZmllbGQgbGF5ZXJzIGVuYWJsZSBuZXcgd2F5cyBvZiBkZWVwIGxlYXJuaW5nLCBiZXlvbmQgZnVsbHktY29ubmVjdGVkLCBjb252b2x1dGlvbmFsLCBvciByZWN1cnJlbnQgbmV0d29ya3MsIGFuZCBwcm92aWRlIHBvb2xpbmcsIG1lbW9yeSwgYXNzb2NpYXRpb24sIGFuZCBhdHRlbnRpb24gbWVjaGFuaXNtcy4gV2UgZGVtb25zdHJhdGUgdGhlIGJyb2FkIGFwcGxpY2FiaWxpdHkgb2YgdGhlIEhvcGZpZWxkIGxheWVycyBhY3Jvc3MgdmFyaW91cyBkb21haW5zLiBIb3BmaWVsZCBsYXllcnMgaW1wcm92ZWQgc3RhdGUtb2YtdGhlLWFydCBvbiB0aHJlZSBvdXQgb2YgZm91ciBjb25zaWRlcmVkIG11bHRpcGxlIGluc3RhbmNlIGxlYXJuaW5nIHByb2JsZW1zIGFzIHdlbGwgYXMgb24gaW1tdW5lIHJlcGVydG9pcmUgY2xhc3NpZmljYXRpb24gd2l0aCBzZXZlcmFsIGh1bmRyZWRzIG9mIHRob3VzYW5kcyBvZiBpbnN0YW5jZXMuIE9uIHRoZSBVQ0kgYmVuY2htYXJrIGNvbGxlY3Rpb25zIG9mIHNtYWxsIGNsYXNzaWZpY2F0aW9uIHRhc2tzLCB3aGVyZSBkZWVwIGxlYXJuaW5nIG1ldGhvZHMgdHlwaWNhbGx5IHN0cnVnZ2xlLCBIb3BmaWVsZCBsYXllcnMgeWllbGRlZCBhIG5ldyBzdGF0ZS1vZi10aGUtYXJ0IHdoZW4gY29tcGFyZWQgdG8gZGlmZmVyZW50IG1hY2hpbmUgbGVhcm5pbmcgbWV0aG9kcy4gRmluYWxseSwgSG9wZmllbGQgbGF5ZXJzIGFjaGlldmVkIHN0YXRlLW9mLXRoZS1hcnQgb24gdHdvIGRydWcgZGVzaWduIGRhdGFzZXRzLiBUaGUgaW1wbGVtZW50YXRpb24gaXMgYXZhaWxhYmxlIGF0OiB0aGlzIGh0dHBzIFVSTCIsLCxPcGVuIHdlaWdodHMgKHVucmVzdHJpY3RlZCksIkF1c3RyaWEsQXVzdHJpYSxOb3J3YXkiLCwsLCwsMjAyNi0wNS0yNSAxMjoxMjo0OCswMDowMCwsLCwsLCJBY2FkZW1pYSxBY2FkZW1pYSxBY2FkZW1pYSIsLCwsLFVucmVsZWFzZWQsImNvcHlsZWZ0LWxpa2UgbGljZW5zZSwgZGVyaXZhdGl2ZSB3b3JrcyBtdXN0IHJldGFpbiB0aGlzIGxpY2Vuc2UuIGNvZGUgaGVyZToKaHR0cHM6Ly9naXRodWIuY29tL21sLWprdS9ob3BmaWVsZC1sYXllcnMvYmxvYi9tYXN0ZXIvTElDRU5TRSIsLCwsLCwsLCwsLCxZZXMKMS1sYXllci1MU1RNLExhbmd1YWdlLExhbmd1YWdlIG1vZGVsaW5nLEhhcnZhcmQgVW5pdmVyc2l0eSwiSC4gVC4gS3VuZywgQnJhZGxleSBNY0RhbmVsLCBTYWkgUWlhbiBaaGFuZyIsMjAyMC0wNy0xMyxUZXJtIFJldmVhbGluZzogRnVydGhlcmluZyBRdWFudGl6YXRpb24gYXQgUnVuIFRpbWUgb24gUXVhbnRpemVkIEROTnMsaHR0cHM6Ly9hcnhpdi5vcmcvYWJzLzIwMDcuMDYzODksMTAuMCwsLDg2NTAwMDAwLjAsLCwsLCwsLCwsLCJXZSBwcmVzZW50IGEgbm92ZWwgdGVjaG5pcXVlLCBjYWxsZWQgVGVybSBSZXZlYWxpbmcgKFRSKSwgZm9yIGZ1cnRoZXJpbmcgcXVhbnRpemF0aW9uIGF0IHJ1biB0aW1lIGZvciBpbXByb3ZlZCBwZXJmb3JtYW5jZSBvZiBEZWVwIE5ldXJhbCBOZXR3b3JrcyAoRE5OcykgYWxyZWFkeSBxdWFudGl6ZWQgd2l0aCBjb252ZW50aW9uYWwgcXVhbnRpemF0aW9uIG1ldGhvZHMuIFRSIG9wZXJhdGVzIG9uIHBvd2VyLW9mLXR3byB0ZXJtcyBpbiBiaW5hcnkgZXhwcmVzc2lvbnMgb2YgdmFsdWVzLiBJbiBjb21wdXRpbmcgYSBkb3QtcHJvZHVjdCBjb21wdXRhdGlvbiwgVFIgZHluYW1pY2FsbHkgc2VsZWN0cyBhIGZpeGVkIG51bWJlciBvZiBsYXJnZXN0IHRlcm1zIHRvIHVzZSBmcm9tIHRoZSB2YWx1ZXMgb2YgdGhlIHR3byB2ZWN0b3JzIGluIHRoZSBkb3QgcHJvZHVjdC4gQnkgZXhwbG9pdGluZyBub3JtYWwtbGlrZSB3ZWlnaHQgYW5kIGRhdGEgZGlzdHJpYnV0aW9ucyB0eXBpY2FsbHkgcHJlc2VudCBpbiBETk5zLCBUUiBoYXMgYSBtaW5pbWFsIGltcGFjdCBvbiBETk4gbW9kZWwgcGVyZm9ybWFuY2UgKGkuZS4sIGFjY3VyYWN5IG9yIHBlcnBsZXhpdHkpLiBXZSB1c2UgVFIgdG8gZmFjaWxpdGF0ZSB0aWdodGx5IHN5bmNocm9uaXplZCBwcm9jZXNzb3IgYXJyYXlzLCBzdWNoIGFzIHN5c3RvbGljIGFycmF5cywgZm9yIGVmZmljaWVudCBwYXJhbGxlbCBwcm9jZXNzaW5nLiBXZSBzaG93IGFuIEZQR0EgaW1wbGVtZW50YXRpb24gdGhhdCBjYW4gdXNlIGEgc21hbGwgbnVtYmVyIG9mIGNvbnRyb2wgYml0cyB0byBzd2l0Y2ggYmV0d2VlbiBjb252ZW50aW9uYWwgcXVhbnRpemF0aW9uIGFuZCBUUi1lbmFibGVkIHF1YW50aXphdGlvbiB3aXRoIGEgbmVnbGlnaWJsZSBkZWxheS4gVG8gZW5oYW5jZSBUUiBlZmZpY2llbmN5IGZ1cnRoZXIsIHdlIHVzZSBhIHNpZ25lZCBkaWdpdCByZXByZXNlbnRhdGlvbiAoU0RSKSwgYXMgb3Bwb3NlZCB0byBjbGFzc2ljIGJpbmFyeSBlbmNvZGluZyB3aXRoIG9ubHkgbm9ubmVnYXRpdmUgcG93ZXItb2YtdHdvIHRlcm1zLiBUbyBwZXJmb3JtIGNvbnZlcnNpb24gZnJvbSBiaW5hcnkgdG8gU0RSLCB3ZSBkZXZlbG9wIGFuIGVmZmljaWVudCBlbmNvZGluZyBtZXRob2QgY2FsbGVkIEhFU0UgKEh5YnJpZCBFbmNvZGluZyBmb3IgU2lnbmVkIEV4cHJlc3Npb25zKSB0aGF0IGNhbiBiZSBwZXJmb3JtZWQgaW4gb25lIHBhc3MgbG9va2luZyBhdCBvbmx5IHR3byBiaXRzIGF0IGEgdGltZS4gV2UgZXZhbHVhdGUgVFIgd2l0aCBIRVNFIGVuY29kZWQgdmFsdWVzIG9uIGFuIE1MUCBmb3IgTU5JU1QsIG11bHRpcGxlIENOTnMgZm9yIEltYWdlTmV0LCBhbmQgYW4gTFNUTSBmb3IgV2lraXRleHQtMiwgYW5kIHNob3cgc2lnbmlmaWNhbnQgcmVkdWN0aW9ucyBpbiBpbmZlcmVuY2UgY29tcHV0YXRpb25zIChiZXR3ZWVuIDMtMTB4KSBjb21wYXJlZCB0byBjb252ZW50aW9uYWwgcXVhbnRpemF0aW9uIGZvciB0aGUgc2FtZSBsZXZlbCBvZiBtb2RlbCBwZXJmb3JtYW5jZS4iLCwxLWxheWVyLUxTVE0sVW5yZWxlYXNlZCxVbml0ZWQgU3RhdGVzIG9mIEFtZXJpY2EsLCwsLCwyMDI2LTA1LTI1IDEyOjEyOjQ5KzAwOjAwLCwsLCwsQWNhZGVtaWEsLCwsLFVucmVsZWFzZWQsLCwsLCwsLCwsLCwsTm8KU2VtRXhwLFJvYm90aWNzLE9iamVjdCBkZXRlY3Rpb24sIkNhcm5lZ2llIE1lbGxvbiBVbml2ZXJzaXR5IChDTVUpLEZhY2Vib29rIEFJIFJlc2VhcmNoIiwiRGV2ZW5kcmEgU2luZ2ggQ2hhcGxvdCwgRGhpcmFqIEdhbmRoaSwgQWJoaW5hdiBHdXB0YSwgUnVzbGFuIFNhbGFraHV0ZGlub3YiLDIwMjAtMDctMDIsT2JqZWN0IEdvYWwgTmF2aWdhdGlvbiB1c2luZyBHb2FsLU9yaWVudGVkIFNlbWFudGljIEV4cGxvcmF0aW9uLCJodHRwczovL3Byb2NlZWRpbmdzLm5ldXJpcHMuY2MvcGFwZXIvMjAyMC9maWxlLzJjNzVjZjI2ODE3ODhhZGFjYTYzYWE5NWFlMDI4YjIyLVBhcGVyLnBkZgpodHRwczovL2FyeGl2Lm9yZy9hYnMvMjAwNy4wMDY0MyIsNzIzLjAsU09UQSBpbXByb3ZlbWVudCwiIiJPdXIgbWV0aG9kIGFjaGlldmVzIHN0YXRlLW9mLXRoZS1hcnQgcGVyZm9ybWFuY2Ugb24gdGhlIG9iamVjdCBnb2FsIG5hdmlnYXRpb24gdGFzayBhbmQgd29uIHRoZSBDVlBSMjAyMCBIYWJpdGF0IE9iamVjdE5hdiBjaGFsbGVuZ2UiIiIsLCwsLCwiIiJPdXIgdHJhaW5pbmcgYW5kIHRlc3Qgc2V0IGNvbnNpc3RzIG9mIGEgdG90YWwgb2YgODYgc2NlbmVzICgyNSBHaWJzb24gdGlueSBhbmQgNjEgTVAzRCkgYW5kIDE2IHNjZW5lcyAoNSBHaWJzb24gdGlueSBhbmQgMTEgTVAzRCksIHJlc3BlY3RpdmVseSIiIiwsLCxSZWluZm9yY2VtZW50IGxlYXJuaW5nLFVua25vd24sIlRoaXMgd29yayBzdHVkaWVzIHRoZSBwcm9ibGVtIG9mIG9iamVjdCBnb2FsIG5hdmlnYXRpb24gd2hpY2ggaW52b2x2ZXMgbmF2aWdhdGluZyB0byBhbiBpbnN0YW5jZSBvZiB0aGUgZ2l2ZW4gb2JqZWN0IGNhdGVnb3J5IGluIHVuc2VlbiBlbnZpcm9ubWVudHMuIEVuZC10by1lbmQgbGVhcm5pbmctYmFzZWQgbmF2aWdhdGlvbiBtZXRob2RzIHN0cnVnZ2xlIGF0IHRoaXMgdGFzayBhcyB0aGV5IGFyZSBpbmVmZmVjdGl2ZSBhdCBleHBsb3JhdGlvbiBhbmQgbG9uZy10ZXJtIHBsYW5uaW5nLiBXZSBwcm9wb3NlIGEgbW9kdWxhciBzeXN0ZW0gY2FsbGVkLCDigJhHb2FsT3JpZW50ZWQgU2VtYW50aWMgRXhwbG9yYXRpb27igJkgd2hpY2ggYnVpbGRzIGFuIGVwaXNvZGljIHNlbWFudGljIG1hcCBhbmQgdXNlcyBpdCB0byBleHBsb3JlIHRoZSBlbnZpcm9ubWVudCBlZmZpY2llbnRseSBiYXNlZCBvbiB0aGUgZ29hbCBvYmplY3QgY2F0ZWdvcnkuIEVtcGlyaWNhbCByZXN1bHRzIGluIHZpc3VhbGx5IHJlYWxpc3RpYyBzaW11bGF0aW9uIGVudmlyb25tZW50cyBzaG93IHRoYXQgdGhlIHByb3Bvc2VkIG1vZGVsIG91dHBlcmZvcm1zIGEgd2lkZSByYW5nZSBvZiBiYXNlbGluZXMgaW5jbHVkaW5nIGVuZC10by1lbmQgbGVhcm5pbmctYmFzZWQgbWV0aG9kcyBhcyB3ZWxsIGFzIG1vZHVsYXIgbWFwLWJhc2VkIG1ldGhvZHMgYW5kIGxlZCB0byB0aGUgd2lubmluZyBlbnRyeSBvZiB0aGUgQ1ZQUjIwMjAgSGFiaXRhdCBPYmplY3ROYXYgQ2hhbGxlbmdlLiBBYmxhdGlvbiBhbmFseXNpcyBpbmRpY2F0ZXMgdGhhdCB0aGUgcHJvcG9zZWQgbW9kZWwgbGVhcm5zIHNlbWFudGljIHByaW9ycyBvZiB0aGUgcmVsYXRpdmUgYXJyYW5nZW1lbnQgb2Ygb2JqZWN0cyBpbiBhIHNjZW5lLCBhbmQgdXNlcyB0aGVtIHRvIGV4cGxvcmUgZWZmaWNpZW50bHkuIERvbWFpbi1hZ25vc3RpYyBtb2R1bGUgZGVzaWduIGFsbG93cyB1cyB0byB0cmFuc2ZlciBvdXIgbW9kZWwgdG8gYSBtb2JpbGUgcm9ib3QgcGxhdGZvcm0gYW5kIGFjaGlldmUgc2ltaWxhciBwZXJmb3JtYW5jZSBmb3Igb2JqZWN0IGdvYWwgbmF2aWdhdGlvbiBpbiB0aGUgcmVhbC13b3JsZC4iLCwsT3BlbiB3ZWlnaHRzICh1bnJlc3RyaWN0ZWQpLCJVbml0ZWQgU3RhdGVzIG9mIEFtZXJpY2EsVW5pdGVkIFN0YXRlcyBvZiBBbWVyaWNhLEZyYW5jZSIsLCwsLCwyMDI2LTA1LTI1IDEyOjEyOjA2KzAwOjAwLCwsLCwsIkFjYWRlbWlhLEluZHVzdHJ5IiwsLCwsT3BlbiBzb3VyY2UsTUlUIGNvZGUvd2VpZ2h0czogaHR0cHM6Ly9naXRodWIuY29tL2RldmVuZHJhY2hhcGxvdC9PYmplY3QtR29hbC1OYXZpZ2F0aW9uLCwsLCwsLCwsLCwsWWVzCkRMUk0tMjAyMSxSZWNvbW1lbmRhdGlvbixSZWNvbW1lbmRlciBzeXN0ZW0sTWV0YSBBSSwiRGhlZXZhdHNhIE11ZGlnZXJlLCBZdWNoZW4gSGFvLCBKaWFueXUgSHVhbmcsIFpoaWhhbyBKaWEsIEFuZHJldyBUdWxsb2NoLApTcmluaXZhcyBTcmlkaGFyYW4sIFhpbmcgTGl1LCBNdXN0YWZhIE96ZGFsLCBKYWRlIE5pZSwgSm9uZ3NvbyBQYXJrLCBMaWFuZyBMdW8sIEppZSAoQW15KSBZYW5nLCBMZW9uIEdhbywgRG15dHJvIEl2Y2hlbmtvLCBBYXJ0aSBCYXNhbnQsIFl1eGkgSHUsIEppeWFuIFlhbmcsIEVoc2FuIEsuIEFyZGVzdGFuaSwgWGlhb2RvbmcgV2FuZywgUmFrZXNoIEtvbXVyYXZlbGxpLCBDaGluZy1Ic2lhbmcgQ2h1LCBTZXJoYXQgWWlsbWF6LCBIdWF5dSBMaSwgSml5dWFuIFFpYW4sIFpodW9ibyBGZW5nLCBZaW5iaW4gTWEsIEp1bmppZSBZYW5nLCBFbGxpZSBXZW4sIEhvbmcgTGksIExpbiBZYW5nLCBDaG9uZ2xpbiBTdW4sIFdoaXRuZXkgWmhhbywgRGltaXRyeSBNZWx0cywgS3Jpc2huYSBEaHVsaXBhbGEsIEtSIEtpc2hvcmUsIFR5bGVyIEdyYWYsIEFzc2FmIEVpc2VubWFuLCBLaXJhbiBLdW1hciBNYXRhbSwgQWRpIEdhbmdpZGksIEd1b3FpYW5nIEplcnJ5IENoZW4sIE1hbm9qIEtyaXNobmFuLCBBdmluYXNoIE5heWFrLCBLcmlzaG5ha3VtYXIgTmFpciwgQmhhcmF0aCBNdXRoaWFoLCBNYWhtb3VkIGtob3Jhc2hhZGksIFBhbGxhYiBCaGF0dGFjaGFyeWEsIFBldHIgTGFwdWtob3YsIE1heGltIE5hdW1vdiwgQWppdCBNYXRoZXdzLCBMaW4gUWlhbywgTWlraGFpbCBTbWVseWFuc2tpeSwgQmlsbCBKaWEsIFZpamF5IFJhbyIsMjAyMC0wNy0wMSwiSGlnaC1wZXJmb3JtYW5jZSwgRGlzdHJpYnV0ZWQgVHJhaW5pbmcgb2YgTGFyZ2Ugc2NhbGUgRGVlcCBMZWFybmluZyBSZWNvbW1lbmRhdGlvbiBNb2RlbHMiLGh0dHBzOi8vYXJ4aXYub3JnL2Ficy8yMTA0LjA1MTU4LDE5Ny4wLCwsMTAwMDAwMDAwMDAwMC4wLCJGaWd1cmUgMQoKaHR0cHM6Ly9hcnhpdi5vcmcvYWJzLzIxMDQuMDUxNTgiLDNlKzIwLCJGaWd1cmUgMQoKaHR0cHM6Ly9hcnhpdi5vcmcvYWJzLzIxMDQuMDUxNTgiLCwsLCwsLENvbmZpZGVudCwiRGVlcCBsZWFybmluZyByZWNvbW1lbmRhdGlvbiBtb2RlbHMgKERMUk1zKSBhcmUgdXNlZCBhY3Jvc3MgbWFueSBidXNpbmVzcy1jcml0aWNhbCBzZXJ2aWNlcyBhdCBGYWNlYm9va2FuZCBhcmUgdGhlIHNpbmdsZSBsYXJnZXN0IEFJIGFwcGxpY2F0aW9uIGluIHRlcm1zIG9mIGluZnJhc3RydWN0dXJlIGRlbWFuZCBpbiBpdHMgZGF0YS1jZW50ZXJzLiBJbiB0aGlzIHBhcGVyIHdlIGRpc2N1c3MgdGhlIFNXL0hXIGNvLWRlc2lnbmVkIHNvbHV0aW9uIGZvciBoaWdoLXBlcmZvcm1hbmNlIGRpc3RyaWJ1dGVkIHRyYWluaW5nIG9mIGxhcmdlLXNjYWxlIERMUk1zLiBXZSBpbnRyb2R1Y2UgYSBoaWdoLXBlcmZvcm1hbmNlIHNjYWxhYmxlIHNvZnR3YXJlIHN0YWNrIGJhc2VkIG9uIFB5VG9yY2ggYW5kIHBhaXIgaXQgd2l0aCB0aGUgbmV3IGV2b2x1dGlvbiBvZiBaaW9uIHBsYXRmb3JtLCBuYW1lbHkgWmlvbkVYLiBXZSBkZW1vbnN0cmF0ZSB0aGUgY2FwYWJpbGl0eSB0byB0cmFpbiB2ZXJ5IGxhcmdlIERMUk1zIHdpdGggdXAgdG8gMTIgVHJpbGxpb24gcGFyYW1ldGVycyBhbmQgc2hvdyB0aGF0IHdlIGNhbiBhdHRhaW4gNDAgw5cgc3BlZWR1cCBpbiB0ZXJtcyBvZiB0aW1lIHRvIHNvbHV0aW9uIG92ZXIgcHJldmlvdXMgc3lzdGVtcy4gV2UgYWNoaWV2ZSB0aGlzIGJ5IChpKSBkZXNpZ25pbmcgdGhlIFppb25FWCBwbGF0Zm9ybSB3aXRoIGRlZGljYXRlZCBzY2FsZS1vdXQgbmV0d29yaywgcHJvdmlzaW9uZWQgd2l0aCBoaWdoIGJhbmR3aWR0aCwgb3B0aW1hbCB0b3BvbG9neSBhbmQgZWZmaWNpZW50IHRyYW5zcG9ydCAoaWkpIGltcGxlbWVudGluZyBhbiBvcHRpbWl6ZWQgUHlUb3JjaC1iYXNlZCB0cmFpbmluZyBzdGFjayBzdXBwb3J0aW5nIGJvdGggbW9kZWwgYW5kIGRhdGEgcGFyYWxsZWxpc20gKGlpaSkgZGV2ZWxvcGluZyBzaGFyZGluZyBhbGdvcml0aG1zIGNhcGFibGUgb2YgaGllcmFyY2hpY2FsIHBhcnRpdGlvbmluZyBvZiB0aGUgZW1iZWRkaW5nIHRhYmxlcyBhbG9uZyByb3csIGNvbHVtbiBkaW1lbnNpb25zIGFuZCBsb2FkIGJhbGFuY2luZyB0aGVtIGFjcm9zcyBtdWx0aXBsZSB3b3JrZXJzOyAoaXYpIGFkZGluZyBoaWdoLXBlcmZvcm1hbmNlIGNvcmUgb3BlcmF0b3JzIHdoaWxlIHJldGFpbmluZyBmbGV4aWJpbGl0eSB0byBzdXBwb3J0IG9wdGltaXplcnMgd2l0aCBmdWxseSBkZXRlcm1pbmlzdGljIHVwZGF0ZXMgKHYpIGxldmVyYWdpbmcgcmVkdWNlZCBwcmVjaXNpb24gY29tbXVuaWNhdGlvbnMsIG11bHRpLWxldmVsIG1lbW9yeSBoaWVyYXJjaHkgKEhCTStERFIrU1NEKSBhbmQgcGlwZWxpbmluZy4gRnVydGhlcm1vcmUsIHdlIGRldmVsb3AgYW5kIGJyaWVmbHkgY29tbWVudCBvbiBkaXN0cmlidXRlZCBkYXRhIGluZ2VzdGlvbiBhbmQgb3RoZXIgc3VwcG9ydGluZyBzZXJ2aWNlcyB0aGF0IGFyZSByZXF1aXJlZCBmb3IgdGhlIHJvYnVzdCBhbmQgZWZmaWNpZW50IGVuZC10by1lbmQgdHJhaW5pbmcgaW4gcHJvZHVjdGlvbiBlbnZpcm9ubWVudHMuIiwsLFVucmVsZWFzZWQsVW5pdGVkIFN0YXRlcyBvZiBBbWVyaWNhLCwsLCwsMjAyNi0wNS0yNSAxMjoxMjowNiswMDowMCwsLCwsLEluZHVzdHJ5LCwsLCxVbnJlbGVhc2VkLCwsLCwsLCxSZXBvcnRlZCwsLCwsTm8KR1NoYXJkIChkZW5zZSksTGFuZ3VhZ2UsVHJhbnNsYXRpb24sR29vZ2xlLCJEbWl0cnkgTGVwaWtoaW4sIEh5b3VrSm9vbmcgTGVlLCBZdWFuemhvbmcgWHUsIERlaGFvIENoZW4sIE9yaGFuIEZpcmF0LCBZYW5waW5nIEh1YW5nLCBNYXhpbSBLcmlrdW4sIE5vYW0gU2hhemVlciwgWmhpZmVuZyBDaGVuIiwyMDIwLTA2LTMwLEdTaGFyZDogU2NhbGluZyBHaWFudCBNb2RlbHMgd2l0aCBDb25kaXRpb25hbCBDb21wdXRhdGlvbiBhbmQgQXV0b21hdGljIFNoYXJkaW5nLGh0dHBzOi8vYXJ4aXYub3JnL2Ficy8yMDA2LjE2NjY4LDE5OTIuMCxTT1RBIGltcHJvdmVtZW50LCIiInN1Y2ggYSBnaWFudCBtb2RlbCBjYW4gZWZmaWNpZW50bHkgYmUgdHJhaW5lZCBvbiAyMDQ4IFRQVSB2MyBhY2NlbGVyYXRvcnMgaW4gNCBkYXlzIHRvIGFjaGlldmUgZmFyIHN1cGVyaW9yIHF1YWxpdHkgZm9yIHRyYW5zbGF0aW9uIGZyb20gMTAwIGxhbmd1YWdlcyB0byBFbmdsaXNoIGNvbXBhcmVkIHRvIHRoZSBwcmlvciBhcnQiIgoKSSBkb24ndCBzZWUgYW55IHN0YW5kYXJkIGJlbmNobWFyayB0aGF0IHRoZXkgY2xhaW0gU09UQSBvbiIsMjMwMDAwMDAwMC4wLCIiIk91ciBiZXN0IHF1YWxpdHkgZGVuc2Ugc2luZ2xlIFRyYW5zZm9ybWVyIG1vZGVsICgyLjNCIHBhcmFtZXRlcnMpIGFjaGlldmluZyDiiIZCTEVVIG9mIDYuMSwgd2FzIHRyYWluZWQgd2l0aCBHUGlwZSBbMTVdIG9uIDIwNDggVFBVIHYzIGNvcmVzIGZvciA2IHdlZWtzIG9yIHRvdGFsIG9mIDIzNS41IFRQVSB2MyBjb3JlLXllYXJzLiIiIiw0Ljc2NWUrMjIsIlRyYWluZWQgZm9yIGEgdG90YWwgb2YgMjM1LjUgVFBVIHYzIGNvcmUteWVhcnMuCkhhcmR3YXJlIGVzdGltYXRlOiAyMzUuNSAqIDM2NS4yNSAqIDI0ICogMzYwMCAqICgxLjIzZTE0IC8gMikgKiAwLjMgPSAxLjM3MWUyMwoKRm9vdG5vdGUgMTAgaW5kaWNhdGVzIDMwMGsgc3RlcHMgYW5kIDRNIHRva2Vucy9zdGVwIC0+IDEuMlQgdG9rZW5zCkFyaXRobWV0aWMgZXN0aW1hdGU6IDYgKiAyLjNCICogMS4yVCA9IDEuNjU2ZTIyIEZMT1BzCgpHZW9tZXRyaWMgbWVhbjogc3FydCgxLjM3MWUyMyAqIDEuNjU2ZTIyKSA9IDQuNzY1ZTIyIiwzNDY2NjY2NjY2NjcsIiIiV2UgZm9jdXMgb24gaW1wcm92aW5nIHRoZSB0cmFuc2xhdGlvbiBxdWFsaXR5IChtZWFzdXJlZCBpbiB0ZXJtcyBvZiBCTEVVIHNjb3JlIFs0OF0pIGZyb20gYWxsIDEwMCBsYW5ndWFnZXMgdG8gRW5nbGlzaC4gVGhpcyByZXN1bHRlZCBpbiBhcHByb3hpbWF0ZWx5IDEzIGJpbGxpb24gdHJhaW5pbmcgZXhhbXBsZXMgdG8gYmUgdXNlZCBmb3IgbW9kZWwgdHJhaW5pbmciIgoKRWFjaCBleGFtcGxlIGlzIGEgc2VudGVuY2UgcGFpci4gQXNzdW1pbmcgMjAgd29yZHMgcGVyIHNlbnRlbmNlIGFuZCA0LzMgdG9rZW5zIHBlciB3b3JkLCB0aGF0IGlzIDEzKjIwKjQvMyBiaWxsaW9uIHRva2VucyIsMTAwOC4wLDYgd2Vla3MgPSAxMDA4IGhvdXJzLEdvb2dsZSBUUFUgdjMsU2VsZi1zdXBlcnZpc2VkIGxlYXJuaW5nLENvbmZpZGVudCwiTmV1cmFsIG5ldHdvcmsgc2NhbGluZyBoYXMgYmVlbiBjcml0aWNhbCBmb3IgaW1wcm92aW5nIHRoZSBtb2RlbCBxdWFsaXR5IGluIG1hbnkgcmVhbC13b3JsZCBtYWNoaW5lIGxlYXJuaW5nIGFwcGxpY2F0aW9ucyB3aXRoIHZhc3QgYW1vdW50cyBvZiB0cmFpbmluZyBkYXRhIGFuZCBjb21wdXRlLiBBbHRob3VnaCB0aGlzIHRyZW5kIG9mIHNjYWxpbmcgaXMgYWZmaXJtZWQgdG8gYmUgYSBzdXJlLWZpcmUgYXBwcm9hY2ggZm9yIGJldHRlciBtb2RlbCBxdWFsaXR5LCB0aGVyZSBhcmUgY2hhbGxlbmdlcyBvbiB0aGUgcGF0aCBzdWNoIGFzIHRoZSBjb21wdXRhdGlvbiBjb3N0LCBlYXNlIG9mIHByb2dyYW1taW5nLCBhbmQgZWZmaWNpZW50IGltcGxlbWVudGF0aW9uIG9uIHBhcmFsbGVsIGRldmljZXMuIEdTaGFyZCBpcyBhIG1vZHVsZSBjb21wb3NlZCBvZiBhIHNldCBvZiBsaWdodHdlaWdodCBhbm5vdGF0aW9uIEFQSXMgYW5kIGFuIGV4dGVuc2lvbiB0byB0aGUgWExBIGNvbXBpbGVyLiBJdCBwcm92aWRlcyBhbiBlbGVnYW50IHdheSB0byBleHByZXNzIGEgd2lkZSByYW5nZSBvZiBwYXJhbGxlbCBjb21wdXRhdGlvbiBwYXR0ZXJucyB3aXRoIG1pbmltYWwgY2hhbmdlcyB0byB0aGUgZXhpc3RpbmcgbW9kZWwgY29kZS4gR1NoYXJkIGVuYWJsZWQgdXMgdG8gc2NhbGUgdXAgbXVsdGlsaW5ndWFsIG5ldXJhbCBtYWNoaW5lIHRyYW5zbGF0aW9uIFRyYW5zZm9ybWVyIG1vZGVsIHdpdGggU3BhcnNlbHktR2F0ZWQgTWl4dHVyZS1vZi1FeHBlcnRzIGJleW9uZCA2MDAgYmlsbGlvbiBwYXJhbWV0ZXJzIHVzaW5nIGF1dG9tYXRpYyBzaGFyZGluZy4gV2UgZGVtb25zdHJhdGUgdGhhdCBzdWNoIGEgZ2lhbnQgbW9kZWwgY2FuIGVmZmljaWVudGx5IGJlIHRyYWluZWQgb24gMjA0OCBUUFUgdjMgYWNjZWxlcmF0b3JzIGluIDQgZGF5cyB0byBhY2hpZXZlIGZhciBzdXBlcmlvciBxdWFsaXR5IGZvciB0cmFuc2xhdGlvbiBmcm9tIDEwMCBsYW5ndWFnZXMgdG8gRW5nbGlzaCBjb21wYXJlZCB0byB0aGUgcHJpb3IgYXJ0LiIsLCxVbnJlbGVhc2VkLFVuaXRlZCBTdGF0ZXMgb2YgQW1lcmljYSwsLCwxMDI0LjAsLDIwMjYtMDUtMjUgMTI6MTI6MDcrMDA6MDAsLCwsNDAwMDAwMC4wLCJUYWJsZSAzLCBib2xkZWQgcm93IGlzIGJlc3QgbW9kZWwiLEluZHVzdHJ5LCwsLDEwMzIxOTIuMCxPcGVuIHNvdXJjZSwidHJhaW5pbmcgY29kZSBpcyBvcGVuLCBBcGFjaGU6IGh0dHBzOi8vZ2l0aHViLmNvbS90ZW5zb3JmbG93L2xpbmd2by90cmVlL21hc3Rlci9saW5ndm8vdGFza3MvbG0iLCwyNjYyMDAuMDMxNTk3OTczMiwiVHJhaW5lZCBmb3IgYSB0b3RhbCBvZiAyMzUuNSBUUFUgdjMgY29yZS15ZWFycy4KSGFyZHdhcmU6IDIzNS41ICogMzY1LjI1ICogMjQgKiAzNjAwICogKDEuMjNlMTQgLyAyKSA9IDQuNTcxZTIzIGF0IGZ1bGwgdXRpbGl6YXRpb24KCkZvb3Rub3RlIDEwIGluZGljYXRlcyAzMDBrIHN0ZXBzIGFuZCA0TSB0b2tlbnMvc3RlcCAtPiAxLjJUIHRva2Vucwo2TkQ6IDYgKiAyLjNCICogMS4yVCA9IDEuNjU2ZTIyIEZMT1BzCgpJbXBsaWVkIHV0aWxpemF0aW9uOiAxLjY1NmUyMiAvIDQuNTcxZTIzID0gMC4wMzYKVGhpcyBzZWVtcyBpbXBsYXVzaWJseSBsb3csIGJ1dCBpdCdzIG5vdCBjbGVhciB3aGVyZSBhIG1pc3Rha2UgY291bGQgaGF2ZSBlbnRlcmVkIHRoZSBjYWxjdWxhdGlvbi4iLEZQMzIsVHJ1ZSw5Mzk0ODEuMzQyMDc5MDA4NywiT3BlcmF0aW9uIGNvdW50aW5nLEhhcmR3YXJlIiwsLCwsTm8KR1NoYXJkICg2MDBCKSxMYW5ndWFnZSxUcmFuc2xhdGlvbixHb29nbGUsIkRtaXRyeSBMZXBpa2hpbiwgSHlvdWtKb29uZyBMZWUsIFl1YW56aG9uZyBYdSwgRGVoYW8gQ2hlbiwgT3JoYW4gRmlyYXQsIFlhbnBpbmcgSHVhbmcsIE1heGltIEtyaWt1biwgTm9hbSBTaGF6ZWVyLCBaaGlmZW5nIENoZW4iLDIwMjAtMDYtMzAsR1NoYXJkOiBTY2FsaW5nIEdpYW50IE1vZGVscyB3aXRoIENvbmRpdGlvbmFsIENvbXB1dGF0aW9uIGFuZCBBdXRvbWF0aWMgU2hhcmRpbmcsaHR0cHM6Ly9hcnhpdi5vcmcvYWJzLzIwMDYuMTY2NjgsMTk5Mi4wLCx0aGlzIGlzIHRoZSBzbWFsbGVyIG1vZGVsIGluIHRoaXMgcGFwZXIsNjAwMDAwMDAwMDAwLjAsIiIiVGhlIDYwMEIgcGFyYW1ldGVycyBtb2RlbCB0aGF0IGFjaGlldmVkIHRoZSBiZXN0IHRyYW5zbGF0aW9uIHF1YWxpdHkgd2FzIHRyYWluZWQgd2l0aCAyMDQ4IFRQVSB2MyBjb3JlcyBmb3IgNCBkYXlzLCBhIHRvdGFsIGNvc3Qgb2YgMjIgVFBVIHYzIGNvcmUteWVhcnMuIiIiLDEuMzNlKzIyLCJodHRwczovL2FyeGl2Lm9yZy9mdHAvYXJ4aXYvcGFwZXJzLzIxMDQvMjEwNC4xMDM1MC5wZGYKVGFibGUgNAoKMTIzMDAwMDAwMDAwMDAwIEZMT1AgLyBjaGlwIC8gc2VjICogOTYzNjAgY2hpcC1ob3VycyBbc2VlIHRyYWluaW5nIHRpbWUgbm90ZXNdICogMzYwMCBzZWMgLyBob3VyICogMC4zIFthc3N1bWVkIHV0aWxpemF0aW9uXSA9IDEuMjgwMDQ2MmUrMjIgRkxPUCIsMTAwMDAwMDAwMDAwMCwiIiJXZSBmb2N1cyBvbiBpbXByb3ZpbmcgdGhlIHRyYW5zbGF0aW9uIHF1YWxpdHkgKG1lYXN1cmVkIGluIHRlcm1zIG9mIEJMRVUgc2NvcmUgWzQ4XSkgZnJvbSBhbGwgMTAwIGxhbmd1YWdlcyB0byBFbmdsaXNoLiBUaGlzIHJlc3VsdGVkIGluIGFwcHJveGltYXRlbHkgMTMgYmlsbGlvbiB0cmFpbmluZyBleGFtcGxlcyB0byBiZSB1c2VkIGZvciBtb2RlbCB0cmFpbmluZyIiCgpFYWNoIGV4YW1wbGUgaXMgYSBzZW50ZW5jZSBwYWlyLiBBc3N1bWluZyAyMCB3b3JkcyBwZXIgc2VudGVuY2UgYW5kIDQvMyB0b2tlbnMgcGVyIHdvcmQsIHRoYXQgaXMgMTMqMjAqNC8zIGJpbGxpb24gdG9rZW5zIiw5Ni4wLCJodHRwczovL2FyeGl2Lm9yZy9wZGYvMjEwNC4xMDM1MCBUYWJsZSA0IGdpdmVzIDMuMSBkYXlzCgoiIlRoZSA2MDBCIHBhcmFtZXRlcnMgbW9kZWwgdGhhdCBhY2hpZXZlZCB0aGUgYmVzdCB0cmFuc2xhdGlvbiBxdWFsaXR5IHdhcyB0cmFpbmVkIHdpdGggMjA0OCBUUFUgdjMgY29yZXMgZm9yIDQgZGF5cywgYSB0b3RhbCBjb3N0IG9mIDIyIFRQVSB2MyBjb3JlLXllYXJzLiIiCgoyMiBUUFUgdjMgY29yZS15ZWFycyAqIDM2NSBkYXlzIHBlciB5ZWFyICogMjQgaG91cnMgcGVyIGRheSAvIDIgY29yZXMgcGVyIFRQVSB2MyBjaGlwID0gOTYzNjAgY2hpcC1ob3VycyIsR29vZ2xlIFRQVSB2MyxTZWxmLXN1cGVydmlzZWQgbGVhcm5pbmcsQ29uZmlkZW50LCJOZXVyYWwgbmV0d29yayBzY2FsaW5nIGhhcyBiZWVuIGNyaXRpY2FsIGZvciBpbXByb3ZpbmcgdGhlIG1vZGVsIHF1YWxpdHkgaW4gbWFueSByZWFsLXdvcmxkIG1hY2hpbmUgbGVhcm5pbmcgYXBwbGljYXRpb25zIHdpdGggdmFzdCBhbW91bnRzIG9mIHRyYWluaW5nIGRhdGEgYW5kIGNvbXB1dGUuIEFsdGhvdWdoIHRoaXMgdHJlbmQgb2Ygc2NhbGluZyBpcyBhZmZpcm1lZCB0byBiZSBhIHN1cmUtZmlyZSBhcHByb2FjaCBmb3IgYmV0dGVyIG1vZGVsIHF1YWxpdHksIHRoZXJlIGFyZSBjaGFsbGVuZ2VzIG9uIHRoZSBwYXRoIHN1Y2ggYXMgdGhlIGNvbXB1dGF0aW9uIGNvc3QsIGVhc2Ugb2YgcHJvZ3JhbW1pbmcsIGFuZCBlZmZpY2llbnQgaW1wbGVtZW50YXRpb24gb24gcGFyYWxsZWwgZGV2aWNlcy4gR1NoYXJkIGlzIGEgbW9kdWxlIGNvbXBvc2VkIG9mIGEgc2V0IG9mIGxpZ2h0d2VpZ2h0IGFubm90YXRpb24gQVBJcyBhbmQgYW4gZXh0ZW5zaW9uIHRvIHRoZSBYTEEgY29tcGlsZXIuIEl0IHByb3ZpZGVzIGFuIGVsZWdhbnQgd2F5IHRvIGV4cHJlc3MgYSB3aWRlIHJhbmdlIG9mIHBhcmFsbGVsIGNvbXB1dGF0aW9uIHBhdHRlcm5zIHdpdGggbWluaW1hbCBjaGFuZ2VzIHRvIHRoZSBleGlzdGluZyBtb2RlbCBjb2RlLiBHU2hhcmQgZW5hYmxlZCB1cyB0byBzY2FsZSB1cCBt</x:v>
      </x:c>
    </x:row>
    <x:row r="246" ht="18" customHeight="1">
      <x:c r="A246" s="17" t="n">
        <x:v>241</x:v>
      </x:c>
      <x:c r="B246" s="17" t="n">
        <x:v>310</x:v>
      </x:c>
      <x:c r="C246" s="160" t="str">
        <x:v>dWx0aWxpbmd1YWwgbmV1cmFsIG1hY2hpbmUgdHJhbnNsYXRpb24gVHJhbnNmb3JtZXIgbW9kZWwgd2l0aCBTcGFyc2VseS1HYXRlZCBNaXh0dXJlLW9mLUV4cGVydHMgYmV5b25kIDYwMCBiaWxsaW9uIHBhcmFtZXRlcnMgdXNpbmcgYXV0b21hdGljIHNoYXJkaW5nLiBXZSBkZW1vbnN0cmF0ZSB0aGF0IHN1Y2ggYSBnaWFudCBtb2RlbCBjYW4gZWZmaWNpZW50bHkgYmUgdHJhaW5lZCBvbiAyMDQ4IFRQVSB2MyBhY2NlbGVyYXRvcnMgaW4gNCBkYXlzIHRvIGFjaGlldmUgZmFyIHN1cGVyaW9yIHF1YWxpdHkgZm9yIHRyYW5zbGF0aW9uIGZyb20gMTAwIGxhbmd1YWdlcyB0byBFbmdsaXNoIGNvbXBhcmVkIHRvIHRoZSBwcmlvciBhcnQuIiwsLFVucmVsZWFzZWQsVW5pdGVkIFN0YXRlcyBvZiBBbWVyaWNhLCwsLCwsMjAyNi0wNS0yNSAxMjoxMjowNCswMDowMCwsLCwsLEluZHVzdHJ5LCwsLDk2MzYwLjAsT3BlbiBzb3VyY2UsInRyYWluaW5nIGNvZGUgaXMgb3BlbiwgQXBhY2hlOiBodHRwczovL2dpdGh1Yi5jb20vdGVuc29yZmxvdy9saW5ndm8vdHJlZS9tYXN0ZXIvbGluZ3ZvL3Rhc2tzL2xtICIsLCwsLCwsIlRoaXJkLXBhcnR5IGVzdGltYXRpb24sSGFyZHdhcmUiLCwsLCxObwpHUFQtMyA2LjdCLExhbmd1YWdlLCJUZXh0IGF1dG9jb21wbGV0aW9uLExhbmd1YWdlIG1vZGVsaW5nL2dlbmVyYXRpb24iLE9wZW5BSSwiVG9tIEIuIEJyb3duLCBCZW5qYW1pbiBNYW5uLCBOaWNrIFJ5ZGVyLCBNZWxhbmllIFN1YmJpYWgsIEphcmVkIEthcGxhbiwgUHJhZnVsbGEgRGhhcml3YWwsIEFydmluZCBOZWVsYWthbnRhbiwgUHJhbmF2IFNoeWFtLCBHaXJpc2ggU2FzdHJ5LCBBbWFuZGEgQXNrZWxsLCBTYW5kaGluaSBBZ2Fyd2FsLCBBcmllbCBIZXJiZXJ0LVZvc3MsIEdyZXRjaGVuIEtydWVnZXIsIFRvbSBIZW5pZ2hhbiwgUmV3b24gQ2hpbGQsIEFkaXR5YSBSYW1lc2gsIERhbmllbCBNLiBaaWVnbGVyLCBKZWZmcmV5IFd1LCBDbGVtZW5zIFdpbnRlciwgQ2hyaXN0b3BoZXIgSGVzc2UsIE1hcmsgQ2hlbiwgRXJpYyBTaWdsZXIsIE1hdGV1c3ogTGl0d2luLCBTY290dCBHcmF5LCBCZW5qYW1pbiBDaGVzcywgSmFjayBDbGFyaywgQ2hyaXN0b3BoZXIgQmVybmVyLCBTYW0gTWNDYW5kbGlzaCwgQWxlYyBSYWRmb3JkLCBJbHlhIFN1dHNrZXZlciwgRGFyaW8gQW1vZGVpIiwyMDIwLTA2LTIyLExhbmd1YWdlIE1vZGVscyBhcmUgRmV3LVNob3QgTGVhcm5lcnMsaHR0cHM6Ly9hcnhpdi5vcmcvYWJzLzIwMDUuMTQxNjUsNTgyNDAuMCwsLDY2NjAwMDAwMDAuMCwiNi43QgoiLDEuMmUrMjIsIlRhYmxlIEQuMQpodHRwczovL2FyeGl2Lm9yZy9hYnMvMjAwNS4xNDE2NSIsMzAwMDAwMDAwMDAwLCIzMDBiLCBwZXIgdGFibGUgZC4xIiwsLE5WSURJQSBUZXNsYSBWMTAwIERHWFMgMzIgR0IsLENvbmZpZGVudCwiUmVjZW50IHdvcmsgaGFzIGRlbW9uc3RyYXRlZCBzdWJzdGFudGlhbCBnYWlucyBvbiBtYW55IE5MUCB0YXNrcyBhbmQgYmVuY2htYXJrcyBieSBwcmUtdHJhaW5pbmcgb24gYSBsYXJnZSBjb3JwdXMgb2YgdGV4dCBmb2xsb3dlZCBieSBmaW5lLXR1bmluZyBvbiBhIHNwZWNpZmljIHRhc2suIFdoaWxlIHR5cGljYWxseSB0YXNrLWFnbm9zdGljIGluIGFyY2hpdGVjdHVyZSwgdGhpcyBtZXRob2Qgc3RpbGwgcmVxdWlyZXMgdGFzay1zcGVjaWZpYyBmaW5lLXR1bmluZyBkYXRhc2V0cyBvZiB0aG91c2FuZHMgb3IgdGVucyBvZiB0aG91c2FuZHMgb2YgZXhhbXBsZXMuIEJ5IGNvbnRyYXN0LCBodW1hbnMgY2FuIGdlbmVyYWxseSBwZXJmb3JtIGEgbmV3IGxhbmd1YWdlIHRhc2sgZnJvbSBvbmx5IGEgZmV3IGV4YW1wbGVzIG9yIGZyb20gc2ltcGxlIGluc3RydWN0aW9ucyAtIHNvbWV0aGluZyB3aGljaCBjdXJyZW50IE5MUCBzeXN0ZW1zIHN0aWxsIGxhcmdlbHkgc3RydWdnbGUgdG8gZG8uIEhlcmUgd2Ugc2hvdyB0aGF0IHNjYWxpbmcgdXAgbGFuZ3VhZ2UgbW9kZWxzIGdyZWF0bHkgaW1wcm92ZXMgdGFzay1hZ25vc3RpYywgZmV3LXNob3QgcGVyZm9ybWFuY2UsIHNvbWV0aW1lcyBldmVuIHJlYWNoaW5nIGNvbXBldGl0aXZlbmVzcyB3aXRoIHByaW9yIHN0YXRlLW9mLXRoZS1hcnQgZmluZS10dW5pbmcgYXBwcm9hY2hlcy4gU3BlY2lmaWNhbGx5LCB3ZSB0cmFpbiBHUFQtMywgYW4gYXV0b3JlZ3Jlc3NpdmUgbGFuZ3VhZ2UgbW9kZWwgd2l0aCAxNzUgYmlsbGlvbiBwYXJhbWV0ZXJzLCAxMHggbW9yZSB0aGFuIGFueSBwcmV2aW91cyBub24tc3BhcnNlIGxhbmd1YWdlIG1vZGVsLCBhbmQgdGVzdCBpdHMgcGVyZm9ybWFuY2UgaW4gdGhlIGZldy1zaG90IHNldHRpbmcuIEZvciBhbGwgdGFza3MsIEdQVC0zIGlzIGFwcGxpZWQgd2l0aG91dCBhbnkgZ3JhZGllbnQgdXBkYXRlcyBvciBmaW5lLXR1bmluZywgd2l0aCB0YXNrcyBhbmQgZmV3LXNob3QgZGVtb25zdHJhdGlvbnMgc3BlY2lmaWVkIHB1cmVseSB2aWEgdGV4dCBpbnRlcmFjdGlvbiB3aXRoIHRoZSBtb2RlbC4gR1BULTMgYWNoaWV2ZXMgc3Ryb25nIHBlcmZvcm1hbmNlIG9uIG1hbnkgTkxQIGRhdGFzZXRzLCBpbmNsdWRpbmcgdHJhbnNsYXRpb24sIHF1ZXN0aW9uLWFuc3dlcmluZywgYW5kIGNsb3plIHRhc2tzLCBhcyB3ZWxsIGFzIHNldmVyYWwgdGFza3MgdGhhdCByZXF1aXJlIG9uLXRoZS1mbHkgcmVhc29uaW5nIG9yIGRvbWFpbiBhZGFwdGF0aW9uLCBzdWNoIGFzIHVuc2NyYW1ibGluZyB3b3JkcywgdXNpbmcgYSBub3ZlbCB3b3JkIGluIGEgc2VudGVuY2UsIG9yIHBlcmZvcm1pbmcgMy1kaWdpdCBhcml0aG1ldGljLiBBdCB0aGUgc2FtZSB0aW1lLCB3ZSBhbHNvIGlkZW50aWZ5IHNvbWUgZGF0YXNldHMgd2hlcmUgR1BULTMncyBmZXctc2hvdCBsZWFybmluZyBzdGlsbCBzdHJ1Z2dsZXMsIGFzIHdlbGwgYXMgc29tZSBkYXRhc2V0cyB3aGVyZSBHUFQtMyBmYWNlcyBtZXRob2RvbG9naWNhbCBpc3N1ZXMgcmVsYXRlZCB0byB0cmFpbmluZyBvbiBsYXJnZSB3ZWIgY29ycG9yYS4gRmluYWxseSwgd2UgZmluZCB0aGF0IEdQVC0zIGNhbiBnZW5lcmF0ZSBzYW1wbGVzIG9mIG5ld3MgYXJ0aWNsZXMgd2hpY2ggaHVtYW4gZXZhbHVhdG9ycyBoYXZlIGRpZmZpY3VsdHkgZGlzdGluZ3Vpc2hpbmcgZnJvbSBhcnRpY2xlcyB3cml0dGVuIGJ5IGh1bWFucy4gV2UgZGlzY3VzcyBicm9hZGVyIHNvY2lldGFsIGltcGFjdHMgb2YgdGhpcyBmaW5kaW5nIGFuZCBvZiBHUFQtMyBpbiBnZW5lcmFsLiIsLCwsVW5pdGVkIFN0YXRlcyBvZiBBbWVyaWNhLCwsLCwsMjAyNi0wNS0yNSAxMjoxMjowNyswMDowMCxNaWNyb3NvZnQsLCwyMDAwMDAwLjAsIjJNLCBwZXIgdGFibGUgMi4xIixJbmR1c3RyeSwsLCwsLCwsLCwsLCxSZXBvcnRlZCwsLCwsCkdQVC0zIFhMLExhbmd1YWdlLCJUZXh0IGF1dG9jb21wbGV0aW9uLExhbmd1YWdlIG1vZGVsaW5nL2dlbmVyYXRpb24iLE9wZW5BSSwiVG9tIEIuIEJyb3duLCBCZW5qYW1pbiBNYW5uLCBOaWNrIFJ5ZGVyLCBNZWxhbmllIFN1YmJpYWgsIEphcmVkIEthcGxhbiwgUHJhZnVsbGEgRGhhcml3YWwsIEFydmluZCBOZWVsYWthbnRhbiwgUHJhbmF2IFNoeWFtLCBHaXJpc2ggU2FzdHJ5LCBBbWFuZGEgQXNrZWxsLCBTYW5kaGluaSBBZ2Fyd2FsLCBBcmllbCBIZXJiZXJ0LVZvc3MsIEdyZXRjaGVuIEtydWVnZXIsIFRvbSBIZW5pZ2hhbiwgUmV3b24gQ2hpbGQsIEFkaXR5YSBSYW1lc2gsIERhbmllbCBNLiBaaWVnbGVyLCBKZWZmcmV5IFd1LCBDbGVtZW5zIFdpbnRlciwgQ2hyaXN0b3BoZXIgSGVzc2UsIE1hcmsgQ2hlbiwgRXJpYyBTaWdsZXIsIE1hdGV1c3ogTGl0d2luLCBTY290dCBHcmF5LCBCZW5qYW1pbiBDaGVzcywgSmFjayBDbGFyaywgQ2hyaXN0b3BoZXIgQmVybmVyLCBTYW0gTWNDYW5kbGlzaCwgQWxlYyBSYWRmb3JkLCBJbHlhIFN1dHNrZXZlciwgRGFyaW8gQW1vZGVpIiwyMDIwLTA2LTIyLExhbmd1YWdlIE1vZGVscyBhcmUgRmV3LVNob3QgTGVhcm5lcnMsaHR0cHM6Ly9hcnhpdi5vcmcvYWJzLzIwMDUuMTQxNjUsNTgyNDAuMCwsLDEzMjAwMDAwMDAuMCwgMS4zQiwyLjM4ZSsyMSwiVGFibGUgRC4xCmh0dHBzOi8vYXJ4aXYub3JnL2Ficy8yMDA1LjE0MTY1IiwzMDAwMDAwMDAwMDAsIjMwMGIsIHBlciB0YWJsZSBkLjEiLCwsTlZJRElBIFRlc2xhIFYxMDAgREdYUyAzMiBHQiwsQ29uZmlkZW50LCJSZWNlbnQgd29yayBoYXMgZGVtb25zdHJhdGVkIHN1YnN0YW50aWFsIGdhaW5zIG9uIG1hbnkgTkxQIHRhc2tzIGFuZCBiZW5jaG1hcmtzIGJ5IHByZS10cmFpbmluZyBvbiBhIGxhcmdlIGNvcnB1cyBvZiB0ZXh0IGZvbGxvd2VkIGJ5IGZpbmUtdHVuaW5nIG9uIGEgc3BlY2lmaWMgdGFzay4gV2hpbGUgdHlwaWNhbGx5IHRhc2stYWdub3N0aWMgaW4gYXJjaGl0ZWN0dXJlLCB0aGlzIG1ldGhvZCBzdGlsbCByZXF1aXJlcyB0YXNrLXNwZWNpZmljIGZpbmUtdHVuaW5nIGRhdGFzZXRzIG9mIHRob3VzYW5kcyBvciB0ZW5zIG9mIHRob3VzYW5kcyBvZiBleGFtcGxlcy4gQnkgY29udHJhc3QsIGh1bWFucyBjYW4gZ2VuZXJhbGx5IHBlcmZvcm0gYSBuZXcgbGFuZ3VhZ2UgdGFzayBmcm9tIG9ubHkgYSBmZXcgZXhhbXBsZXMgb3IgZnJvbSBzaW1wbGUgaW5zdHJ1Y3Rpb25zIC0gc29tZXRoaW5nIHdoaWNoIGN1cnJlbnQgTkxQIHN5c3RlbXMgc3RpbGwgbGFyZ2VseSBzdHJ1Z2dsZSB0byBkby4gSGVyZSB3ZSBzaG93IHRoYXQgc2NhbGluZyB1cCBsYW5ndWFnZSBtb2RlbHMgZ3JlYXRseSBpbXByb3ZlcyB0YXNrLWFnbm9zdGljLCBmZXctc2hvdCBwZXJmb3JtYW5jZSwgc29tZXRpbWVzIGV2ZW4gcmVhY2hpbmcgY29tcGV0aXRpdmVuZXNzIHdpdGggcHJpb3Igc3RhdGUtb2YtdGhlLWFydCBmaW5lLXR1bmluZyBhcHByb2FjaGVzLiBTcGVjaWZpY2FsbHksIHdlIHRyYWluIEdQVC0zLCBhbiBhdXRvcmVncmVzc2l2ZSBsYW5ndWFnZSBtb2RlbCB3aXRoIDE3NSBiaWxsaW9uIHBhcmFtZXRlcnMsIDEweCBtb3JlIHRoYW4gYW55IHByZXZpb3VzIG5vbi1zcGFyc2UgbGFuZ3VhZ2UgbW9kZWwsIGFuZCB0ZXN0IGl0cyBwZXJmb3JtYW5jZSBpbiB0aGUgZmV3LXNob3Qgc2V0dGluZy4gRm9yIGFsbCB0YXNrcywgR1BULTMgaXMgYXBwbGllZCB3aXRob3V0IGFueSBncmFkaWVudCB1cGRhdGVzIG9yIGZpbmUtdHVuaW5nLCB3aXRoIHRhc2tzIGFuZCBmZXctc2hvdCBkZW1vbnN0cmF0aW9ucyBzcGVjaWZpZWQgcHVyZWx5IHZpYSB0ZXh0IGludGVyYWN0aW9uIHdpdGggdGhlIG1vZGVsLiBHUFQtMyBhY2hpZXZlcyBzdHJvbmcgcGVyZm9ybWFuY2Ugb24gbWFueSBOTFAgZGF0YXNldHMsIGluY2x1ZGluZyB0cmFuc2xhdGlvbiwgcXVlc3Rpb24tYW5zd2VyaW5nLCBhbmQgY2xvemUgdGFza3MsIGFzIHdlbGwgYXMgc2V2ZXJhbCB0YXNrcyB0aGF0IHJlcXVpcmUgb24tdGhlLWZseSByZWFzb25pbmcgb3IgZG9tYWluIGFkYXB0YXRpb24sIHN1Y2ggYXMgdW5zY3JhbWJsaW5nIHdvcmRzLCB1c2luZyBhIG5vdmVsIHdvcmQgaW4gYSBzZW50ZW5jZSwgb3IgcGVyZm9ybWluZyAzLWRpZ2l0IGFyaXRobWV0aWMuIEF0IHRoZSBzYW1lIHRpbWUsIHdlIGFsc28gaWRlbnRpZnkgc29tZSBkYXRhc2V0cyB3aGVyZSBHUFQtMydzIGZldy1zaG90IGxlYXJuaW5nIHN0aWxsIHN0cnVnZ2xlcywgYXMgd2VsbCBhcyBzb21lIGRhdGFzZXRzIHdoZXJlIEdQVC0zIGZhY2VzIG1ldGhvZG9sb2dpY2FsIGlzc3VlcyByZWxhdGVkIHRvIHRyYWluaW5nIG9uIGxhcmdlIHdlYiBjb3Jwb3JhLiBGaW5hbGx5LCB3ZSBmaW5kIHRoYXQgR1BULTMgY2FuIGdlbmVyYXRlIHNhbXBsZXMgb2YgbmV3cyBhcnRpY2xlcyB3aGljaCBodW1hbiBldmFsdWF0b3JzIGhhdmUgZGlmZmljdWx0eSBkaXN0aW5ndWlzaGluZyBmcm9tIGFydGljbGVzIHdyaXR0ZW4gYnkgaHVtYW5zLiBXZSBkaXNjdXNzIGJyb2FkZXIgc29jaWV0YWwgaW1wYWN0cyBvZiB0aGlzIGZpbmRpbmcgYW5kIG9mIEdQVC0zIGluIGdlbmVyYWwuIiwsLCxVbml0ZWQgU3RhdGVzIG9mIEFtZXJpY2EsLCwsLCwyMDI2LTA1LTI1IDEyOjEyOjA1KzAwOjAwLE1pY3Jvc29mdCwsLDEwMDAwMDAuMCwiMU0sIHBlciB0YWJsZSAyLjEiLEluZHVzdHJ5LCwsLCwsLCwsLCwsLFJlcG9ydGVkLCwsLCwKR1BULTMgU21hbGwsTGFuZ3VhZ2UsIlRleHQgYXV0b2NvbXBsZXRpb24sTGFuZ3VhZ2UgbW9kZWxpbmcvZ2VuZXJhdGlvbiIsT3BlbkFJLCJUb20gQi4gQnJvd24sIEJlbmphbWluIE1hbm4sIE5pY2sgUnlkZXIsIE1lbGFuaWUgU3ViYmlhaCwgSmFyZWQgS2FwbGFuLCBQcmFmdWxsYSBEaGFyaXdhbCwgQXJ2aW5kIE5lZWxha2FudGFuLCBQcmFuYXYgU2h5YW0sIEdpcmlzaCBTYXN0cnksIEFtYW5kYSBBc2tlbGwsIFNhbmRoaW5pIEFnYXJ3YWwsIEFyaWVsIEhlcmJlcnQtVm9zcywgR3JldGNoZW4gS3J1ZWdlciwgVG9tIEhlbmlnaGFuLCBSZXdvbiBDaGlsZCwgQWRpdHlhIFJhbWVzaCwgRGFuaWVsIE0uIFppZWdsZXIsIEplZmZyZXkgV3UsIENsZW1lbnMgV2ludGVyLCBDaHJpc3RvcGhlciBIZXNzZSwgTWFyayBDaGVuLCBFcmljIFNpZ2xlciwgTWF0ZXVzeiBMaXR3aW4sIFNjb3R0IEdyYXksIEJlbmphbWluIENoZXNzLCBKYWNrIENsYXJrLCBDaHJpc3RvcGhlciBCZXJuZXIsIFNhbSBNY0NhbmRsaXNoLCBBbGVjIFJhZGZvcmQsIElseWEgU3V0c2tldmVyLCBEYXJpbyBBbW9kZWkiLDIwMjAtMDYtMjIsTGFuZ3VhZ2UgTW9kZWxzIGFyZSBGZXctU2hvdCBMZWFybmVycyxodHRwczovL2FyeGl2Lm9yZy9hYnMvMjAwNS4xNDE2NSw1ODI0MC4wLCwsMTI1MDAwMDAwLjAsMTI1TSwyLjI1ZSsyMCwiVGFibGUgRC4xCmh0dHBzOi8vYXJ4aXYub3JnL2Ficy8yMDA1LjE0MTY1IiwzMDAwMDAwMDAwMDAsIjMwMGIsIHBlciB0YWJsZSBkLjEiLCwsTlZJRElBIFRlc2xhIFYxMDAgREdYUyAzMiBHQiwsQ29uZmlkZW50LCJSZWNlbnQgd29yayBoYXMgZGVtb25zdHJhdGVkIHN1YnN0YW50aWFsIGdhaW5zIG9uIG1hbnkgTkxQIHRhc2tzIGFuZCBiZW5jaG1hcmtzIGJ5IHByZS10cmFpbmluZyBvbiBhIGxhcmdlIGNvcnB1cyBvZiB0ZXh0IGZvbGxvd2VkIGJ5IGZpbmUtdHVuaW5nIG9uIGEgc3BlY2lmaWMgdGFzay4gV2hpbGUgdHlwaWNhbGx5IHRhc2stYWdub3N0aWMgaW4gYXJjaGl0ZWN0dXJlLCB0aGlzIG1ldGhvZCBzdGlsbCByZXF1aXJlcyB0YXNrLXNwZWNpZmljIGZpbmUtdHVuaW5nIGRhdGFzZXRzIG9mIHRob3VzYW5kcyBvciB0ZW5zIG9mIHRob3VzYW5kcyBvZiBleGFtcGxlcy4gQnkgY29udHJhc3QsIGh1bWFucyBjYW4gZ2VuZXJhbGx5IHBlcmZvcm0gYSBuZXcgbGFuZ3VhZ2UgdGFzayBmcm9tIG9ubHkgYSBmZXcgZXhhbXBsZXMgb3IgZnJvbSBzaW1wbGUgaW5zdHJ1Y3Rpb25zIC0gc29tZXRoaW5nIHdoaWNoIGN1cnJlbnQgTkxQIHN5c3RlbXMgc3RpbGwgbGFyZ2VseSBzdHJ1Z2dsZSB0byBkby4gSGVyZSB3ZSBzaG93IHRoYXQgc2NhbGluZyB1cCBsYW5ndWFnZSBtb2RlbHMgZ3JlYXRseSBpbXByb3ZlcyB0YXNrLWFnbm9zdGljLCBmZXctc2hvdCBwZXJmb3JtYW5jZSwgc29tZXRpbWVzIGV2ZW4gcmVhY2hpbmcgY29tcGV0aXRpdmVuZXNzIHdpdGggcHJpb3Igc3RhdGUtb2YtdGhlLWFydCBmaW5lLXR1bmluZyBhcHByb2FjaGVzLiBTcGVjaWZpY2FsbHksIHdlIHRyYWluIEdQVC0zLCBhbiBhdXRvcmVncmVzc2l2ZSBsYW5ndWFnZSBtb2RlbCB3aXRoIDE3NSBiaWxsaW9uIHBhcmFtZXRlcnMsIDEweCBtb3JlIHRoYW4gYW55IHByZXZpb3VzIG5vbi1zcGFyc2UgbGFuZ3VhZ2UgbW9kZWwsIGFuZCB0ZXN0IGl0cyBwZXJmb3JtYW5jZSBpbiB0aGUgZmV3LXNob3Qgc2V0dGluZy4gRm9yIGFsbCB0YXNrcywgR1BULTMgaXMgYXBwbGllZCB3aXRob3V0IGFueSBncmFkaWVudCB1cGRhdGVzIG9yIGZpbmUtdHVuaW5nLCB3aXRoIHRhc2tzIGFuZCBmZXctc2hvdCBkZW1vbnN0cmF0aW9ucyBzcGVjaWZpZWQgcHVyZWx5IHZpYSB0ZXh0IGludGVyYWN0aW9uIHdpdGggdGhlIG1vZGVsLiBHUFQtMyBhY2hpZXZlcyBzdHJvbmcgcGVyZm9ybWFuY2Ugb24gbWFueSBOTFAgZGF0YXNldHMsIGluY2x1ZGluZyB0cmFuc2xhdGlvbiwgcXVlc3Rpb24tYW5zd2VyaW5nLCBhbmQgY2xvemUgdGFza3MsIGFzIHdlbGwgYXMgc2V2ZXJhbCB0YXNrcyB0aGF0IHJlcXVpcmUgb24tdGhlLWZseSByZWFzb25pbmcgb3IgZG9tYWluIGFkYXB0YXRpb24sIHN1Y2ggYXMgdW5zY3JhbWJsaW5nIHdvcmRzLCB1c2luZyBhIG5vdmVsIHdvcmQgaW4gYSBzZW50ZW5jZSwgb3IgcGVyZm9ybWluZyAzLWRpZ2l0IGFyaXRobWV0aWMuIEF0IHRoZSBzYW1lIHRpbWUsIHdlIGFsc28gaWRlbnRpZnkgc29tZSBkYXRhc2V0cyB3aGVyZSBHUFQtMydzIGZldy1zaG90IGxlYXJuaW5nIHN0aWxsIHN0cnVnZ2xlcywgYXMgd2VsbCBhcyBzb21lIGRhdGFzZXRzIHdoZXJlIEdQVC0zIGZhY2VzIG1ldGhvZG9sb2dpY2FsIGlzc3VlcyByZWxhdGVkIHRvIHRyYWluaW5nIG9uIGxhcmdlIHdlYiBjb3Jwb3JhLiBGaW5hbGx5LCB3ZSBmaW5kIHRoYXQgR1BULTMgY2FuIGdlbmVyYXRlIHNhbXBsZXMgb2YgbmV3cyBhcnRpY2xlcyB3aGljaCBodW1hbiBldmFsdWF0b3JzIGhhdmUgZGlmZmljdWx0eSBkaXN0aW5ndWlzaGluZyBmcm9tIGFydGljbGVzIHdyaXR0ZW4gYnkgaHVtYW5zLiBXZSBkaXNjdXNzIGJyb2FkZXIgc29jaWV0YWwgaW1wYWN0cyBvZiB0aGlzIGZpbmRpbmcgYW5kIG9mIEdQVC0zIGluIGdlbmVyYWwuIiwsLCxVbml0ZWQgU3RhdGVzIG9mIEFtZXJpY2EsLCwsLCwyMDI2LTA1LTI1IDEyOjEyOjA1KzAwOjAwLE1pY3Jvc29mdCwsLDUwMDAwMC4wLCIgMC41TSwgcGVyIHRhYmxlIDIuMSIsSW5kdXN0cnksLCwsLCwsLCwsLCwsUmVwb3J0ZWQsLCwsLApHUFQtMyBNZWRpdW0sTGFuZ3VhZ2UsIlRleHQgYXV0b2NvbXBsZXRpb24sTGFuZ3VhZ2UgbW9kZWxpbmcvZ2VuZXJhdGlvbiIsT3BlbkFJLCJUb20gQi4gQnJvd24sIEJlbmphbWluIE1hbm4sIE5pY2sgUnlkZXIsIE1lbGFuaWUgU3ViYmlhaCwgSmFyZWQgS2FwbGFuLCBQcmFmdWxsYSBEaGFyaXdhbCwgQXJ2aW5kIE5lZWxha2FudGFuLCBQcmFuYXYgU2h5YW0sIEdpcmlzaCBTYXN0cnksIEFtYW5kYSBBc2tlbGwsIFNhbmRoaW5pIEFnYXJ3YWwsIEFyaWVsIEhlcmJlcnQtVm9zcywgR3JldGNoZW4gS3J1ZWdlciwgVG9tIEhlbmlnaGFuLCBSZXdvbiBDaGlsZCwgQWRpdHlhIFJhbWVzaCwgRGFuaWVsIE0uIFppZWdsZXIsIEplZmZyZXkgV3UsIENsZW1lbnMgV2ludGVyLCBDaHJpc3RvcGhlciBIZXNzZSwgTWFyayBDaGVuLCBFcmljIFNpZ2xlciwgTWF0ZXVzeiBMaXR3aW4sIFNjb3R0IEdyYXksIEJlbmphbWluIENoZXNzLCBKYWNrIENsYXJrLCBDaHJpc3RvcGhlciBCZXJuZXIsIFNhbSBNY0NhbmRsaXNoLCBBbGVjIFJhZGZvcmQsIElseWEgU3V0c2tldmVyLCBEYXJpbyBBbW9kZWkiLDIwMjAtMDYtMjIsTGFuZ3VhZ2UgTW9kZWxzIGFyZSBGZXctU2hvdCBMZWFybmVycyxodHRwczovL2FyeGl2Lm9yZy9hYnMvMjAwNS4xNDE2NSw1ODI0MC4wLCwsMzU2MDAwMDAwLjAsMzUwTSw2LjQxZSsyMCwiVGFibGUgRC4xCmh0dHBzOi8vYXJ4aXYub3JnL2Ficy8yMDA1LjE0MTY1IiwzMDAwMDAwMDAwMDAsIjMwMGIsIHBlciB0YWJsZSBkLjEiLCwsTlZJRElBIFRlc2xhIFYxMDAgREdYUyAzMiBHQiwsQ29uZmlkZW50LCJSZWNlbnQgd29yayBoYXMgZGVtb25zdHJhdGVkIHN1YnN0YW50aWFsIGdhaW5zIG9uIG1hbnkgTkxQIHRhc2tzIGFuZCBiZW5jaG1hcmtzIGJ5IHByZS10cmFpbmluZyBvbiBhIGxhcmdlIGNvcnB1cyBvZiB0ZXh0IGZvbGxvd2VkIGJ5IGZpbmUtdHVuaW5nIG9uIGEgc3BlY2lmaWMgdGFzay4gV2hpbGUgdHlwaWNhbGx5IHRhc2stYWdub3N0aWMgaW4gYXJjaGl0ZWN0dXJlLCB0aGlzIG1ldGhvZCBzdGlsbCByZXF1aXJlcyB0YXNrLXNwZWNpZmljIGZpbmUtdHVuaW5nIGRhdGFzZXRzIG9mIHRob3VzYW5kcyBvciB0ZW5zIG9mIHRob3VzYW5kcyBvZiBleGFtcGxlcy4gQnkgY29udHJhc3QsIGh1bWFucyBjYW4gZ2VuZXJhbGx5IHBlcmZvcm0gYSBuZXcgbGFuZ3VhZ2UgdGFzayBmcm9tIG9ubHkgYSBmZXcgZXhhbXBsZXMgb3IgZnJvbSBzaW1wbGUgaW5zdHJ1Y3Rpb25zIC0gc29tZXRoaW5nIHdoaWNoIGN1cnJlbnQgTkxQIHN5c3RlbXMgc3RpbGwgbGFyZ2VseSBzdHJ1Z2dsZSB0byBkby4gSGVyZSB3ZSBzaG93IHRoYXQgc2NhbGluZyB1cCBsYW5ndWFnZSBtb2RlbHMgZ3JlYXRseSBpbXByb3ZlcyB0YXNrLWFnbm9zdGljLCBmZXctc2hvdCBwZXJmb3JtYW5jZSwgc29tZXRpbWVzIGV2ZW4gcmVhY2hpbmcgY29tcGV0aXRpdmVuZXNzIHdpdGggcHJpb3Igc3RhdGUtb2YtdGhlLWFydCBmaW5lLXR1bmluZyBhcHByb2FjaGVzLiBTcGVjaWZpY2FsbHksIHdlIHRyYWluIEdQVC0zLCBhbiBhdXRvcmVncmVzc2l2ZSBsYW5ndWFnZSBtb2RlbCB3aXRoIDE3NSBiaWxsaW9uIHBhcmFtZXRlcnMsIDEweCBtb3JlIHRoYW4gYW55IHByZXZpb3VzIG5vbi1zcGFyc2UgbGFuZ3VhZ2UgbW9kZWwsIGFuZCB0ZXN0IGl0cyBwZXJmb3JtYW5jZSBpbiB0aGUgZmV3LXNob3Qgc2V0dGluZy4gRm9yIGFsbCB0YXNrcywgR1BULTMgaXMgYXBwbGllZCB3aXRob3V0IGFueSBncmFkaWVudCB1cGRhdGVzIG9yIGZpbmUtdHVuaW5nLCB3aXRoIHRhc2tzIGFuZCBmZXctc2hvdCBkZW1vbnN0cmF0aW9ucyBzcGVjaWZpZWQgcHVyZWx5IHZpYSB0ZXh0IGludGVyYWN0aW9uIHdpdGggdGhlIG1vZGVsLiBHUFQtMyBhY2hpZXZlcyBzdHJvbmcgcGVyZm9ybWFuY2Ugb24gbWFueSBOTFAgZGF0YXNldHMsIGluY2x1ZGluZyB0cmFuc2xhdGlvbiwgcXVlc3Rpb24tYW5zd2VyaW5nLCBhbmQgY2xvemUgdGFza3MsIGFzIHdlbGwgYXMgc2V2ZXJhbCB0YXNrcyB0aGF0IHJlcXVpcmUgb24tdGhlLWZseSByZWFzb25pbmcgb3IgZG9tYWluIGFkYXB0YXRpb24sIHN1Y2ggYXMgdW5zY3JhbWJsaW5nIHdvcmRzLCB1c2luZyBhIG5vdmVsIHdvcmQgaW4gYSBzZW50ZW5jZSwgb3IgcGVyZm9ybWluZyAzLWRpZ2l0IGFyaXRobWV0aWMuIEF0IHRoZSBzYW1lIHRpbWUsIHdlIGFsc28gaWRlbnRpZnkgc29tZSBkYXRhc2V0cyB3aGVyZSBHUFQtMydzIGZldy1zaG90IGxlYXJuaW5nIHN0aWxsIHN0cnVnZ2xlcywgYXMgd2VsbCBhcyBzb21lIGRhdGFzZXRzIHdoZXJlIEdQVC0zIGZhY2VzIG1ldGhvZG9sb2dpY2FsIGlzc3VlcyByZWxhdGVkIHRvIHRyYWluaW5nIG9uIGxhcmdlIHdlYiBjb3Jwb3JhLiBGaW5hbGx5LCB3ZSBmaW5kIHRoYXQgR1BULTMgY2FuIGdlbmVyYXRlIHNhbXBsZXMgb2YgbmV3cyBhcnRpY2xlcyB3aGljaCBodW1hbiBldmFsdWF0b3JzIGhhdmUgZGlmZmljdWx0eSBkaXN0aW5ndWlzaGluZyBmcm9tIGFydGljbGVzIHdyaXR0ZW4gYnkgaHVtYW5zLiBXZSBkaXNjdXNzIGJyb2FkZXIgc29jaWV0YWwgaW1wYWN0cyBvZiB0aGlzIGZpbmRpbmcgYW5kIG9mIEdQVC0zIGluIGdlbmVyYWwuIiwsLCxVbml0ZWQgU3RhdGVzIG9mIEFtZXJpY2EsLCwsLCwyMDI2LTA1LTI1IDEyOjEyOjA2KzAwOjAwLE1pY3Jvc29mdCwsLDUwMDAwMC4wLCIgMC41TSwgcGVyIHRhYmxlIDIuMSIsSW5kdXN0cnksLCwsLCwsLCwsLCwsUmVwb3J0ZWQsLCwsLApHUFQtMyBMYXJnZSxMYW5ndWFnZSwiVGV4dCBhdXRvY29tcGxldGlvbixMYW5ndWFnZSBtb2RlbGluZy9nZW5lcmF0aW9uIixPcGVuQUksIlRvbSBCLiBCcm93biwgQmVuamFtaW4gTWFubiwgTmljayBSeWRlciwgTWVsYW5pZSBTdWJiaWFoLCBKYXJlZCBLYXBsYW4sIFByYWZ1bGxhIERoYXJpd2FsLCBBcnZpbmQgTmVlbGFrYW50YW4sIFByYW5hdiBTaHlhbSwgR2lyaXNoIFNhc3RyeSwgQW1hbmRhIEFza2VsbCwgU2FuZGhpbmkgQWdhcndhbCwgQXJpZWwgSGVyYmVydC1Wb3NzLCBHcmV0Y2hlbiBLcnVlZ2VyLCBUb20gSGVuaWdoYW4sIFJld29uIENoaWxkLCBBZGl0eWEgUmFtZXNoLCBEYW5pZWwgTS4gWmllZ2xlciwgSmVmZnJleSBXdSwgQ2xlbWVucyBXaW50ZXIsIENocmlzdG9waGVyIEhlc3NlLCBNYXJrIENoZW4sIEVyaWMgU2lnbGVyLCBNYXRldXN6IExpdHdpbiwgU2NvdHQgR3JheSwgQmVuamFtaW4gQ2hlc3MsIEphY2sgQ2xhcmssIENocmlzdG9waGVyIEJlcm5lciwgU2FtIE1jQ2FuZGxpc2gsIEFsZWMgUmFkZm9yZCwgSWx5YSBTdXRza2V2ZXIsIERhcmlvIEFtb2RlaSIsMjAyMC0wNi0yMixMYW5ndWFnZSBNb2RlbHMgYXJlIEZldy1TaG90IExlYXJuZXJzLGh0dHBzOi8vYXJ4aXYub3JnL2Ficy8yMDA1LjE0MTY1LDU4MjQwLjAsLCw3NjAwMDAwMDAuMCw3NjBNLDEuMzdlKzIxLCJUYWJsZSBELjEKaHR0cHM6Ly9hcnhpdi5vcmcvYWJzLzIwMDUuMTQxNjUiLDMwMDAwMDAwMDAwMCwiMzAwYiwgcGVyIHRhYmxlIGQuMSIsLCxOVklESUEgVGVzbGEgVjEwMCBER1hTIDMyIEdCLCxDb25maWRlbnQsIlJlY2VudCB3b3JrIGhhcyBkZW1vbnN0cmF0ZWQgc3Vic3RhbnRpYWwgZ2FpbnMgb24gbWFueSBOTFAgdGFza3MgYW5kIGJlbmNobWFya3MgYnkgcHJlLXRyYWluaW5nIG9uIGEgbGFyZ2UgY29ycHVzIG9mIHRleHQgZm9sbG93ZWQgYnkgZmluZS10dW5pbmcgb24gYSBzcGVjaWZpYyB0YXNrLiBXaGlsZSB0eXBpY2FsbHkgdGFzay1hZ25vc3RpYyBpbiBhcmNoaXRlY3R1cmUsIHRoaXMgbWV0aG9kIHN0aWxsIHJlcXVpcmVzIHRhc2stc3BlY2lmaWMgZmluZS10dW5pbmcgZGF0YXNldHMgb2YgdGhvdXNhbmRzIG9yIHRlbnMgb2YgdGhvdXNhbmRzIG9mIGV4YW1wbGVzLiBCeSBjb250cmFzdCwgaHVtYW5zIGNhbiBnZW5lcmFsbHkgcGVyZm9ybSBhIG5ldyBsYW5ndWFnZSB0YXNrIGZyb20gb25seSBhIGZldyBleGFtcGxlcyBvciBmcm9tIHNpbXBsZSBpbnN0cnVjdGlvbnMgLSBzb21ldGhpbmcgd2hpY2ggY3VycmVudCBOTFAgc3lzdGVtcyBzdGlsbCBsYXJnZWx5IHN0cnVnZ2xlIHRvIGRvLiBIZXJlIHdlIHNob3cgdGhhdCBzY2FsaW5nIHVwIGxhbmd1YWdlIG1vZGVscyBncmVhdGx5IGltcHJvdmVzIHRhc2stYWdub3N0aWMsIGZldy1zaG90IHBlcmZvcm1hbmNlLCBzb21ldGltZXMgZXZlbiByZWFjaGluZyBjb21wZXRpdGl2ZW5lc3Mgd2l0aCBwcmlvciBzdGF0ZS1vZi10aGUtYXJ0IGZpbmUtdHVuaW5nIGFwcHJvYWNoZXMuIFNwZWNpZmljYWxseSwgd2UgdHJhaW4gR1BULTMsIGFuIGF1dG9yZWdyZXNzaXZlIGxhbmd1YWdlIG1vZGVsIHdpdGggMTc1IGJpbGxpb24gcGFyYW1ldGVycywgMTB4IG1vcmUgdGhhbiBhbnkgcHJldmlvdXMgbm9uLXNwYXJzZSBsYW5ndWFnZSBtb2RlbCwgYW5kIHRlc3QgaXRzIHBlcmZvcm1hbmNlIGluIHRoZSBmZXctc2hvdCBzZXR0aW5nLiBGb3IgYWxsIHRhc2tzLCBHUFQtMyBpcyBhcHBsaWVkIHdpdGhvdXQgYW55IGdyYWRpZW50IHVwZGF0ZXMgb3IgZmluZS10dW5pbmcsIHdpdGggdGFza3MgYW5kIGZldy1zaG90IGRlbW9uc3RyYXRpb25zIHNwZWNpZmllZCBwdXJlbHkgdmlhIHRleHQgaW50ZXJhY3Rpb24gd2l0aCB0aGUgbW9kZWwuIEdQVC0zIGFjaGlldmVzIHN0cm9uZyBwZXJmb3JtYW5jZSBvbiBtYW55IE5MUCBkYXRhc2V0cywgaW5jbHVkaW5nIHRyYW5zbGF0aW9uLCBxdWVzdGlvbi1hbnN3ZXJpbmcsIGFuZCBjbG96ZSB0YXNrcywgYXMgd2VsbCBhcyBzZXZlcmFsIHRhc2tzIHRoYXQgcmVxdWlyZSBvbi10aGUtZmx5IHJlYXNvbmluZyBvciBkb21haW4gYWRhcHRhdGlvbiwgc3VjaCBhcyB1bnNjcmFtYmxpbmcgd29yZHMsIHVzaW5nIGEgbm92ZWwgd29yZCBpbiBhIHNlbnRlbmNlLCBvciBwZXJmb3JtaW5nIDMtZGlnaXQgYXJpdGhtZXRpYy4gQXQgdGhlIHNhbWUgdGltZSwgd2UgYWxzbyBpZGVudGlmeSBzb21lIGRhdGFzZXRzIHdoZXJlIEdQVC0zJ3MgZmV3LXNob3QgbGVhcm5pbmcgc3RpbGwgc3RydWdnbGVzLCBhcyB3ZWxsIGFzIHNvbWUgZGF0YXNldHMgd2hlcmUgR1BULTMgZmFjZXMgbWV0aG9kb2xvZ2ljYWwgaXNzdWVzIHJlbGF0ZWQgdG8gdHJhaW5pbmcgb24gbGFyZ2Ugd2ViIGNvcnBvcmEuIEZpbmFsbHksIHdlIGZpbmQgdGhhdCBHUFQtMyBjYW4gZ2VuZXJhdGUgc2FtcGxlcyBvZiBuZXdzIGFydGljbGVzIHdoaWNoIGh1bWFuIGV2YWx1YXRvcnMgaGF2ZSBkaWZmaWN1bHR5IGRpc3Rpbmd1aXNoaW5nIGZyb20gYXJ0aWNsZXMgd3JpdHRlbiBieSBodW1hbnMuIFdlIGRpc2N1c3MgYnJvYWRlciBzb2NpZXRhbCBpbXBhY3RzIG9mIHRoaXMgZmluZGluZyBhbmQgb2YgR1BULTMgaW4gZ2VuZXJhbC4iLCwsLFVuaXRlZCBTdGF0ZXMgb2YgQW1lcmljYSwsLCwsLDIwMjYtMDUtMjUgMTI6MTI6MDUrMDA6MDAsTWljcm9zb2Z0LCwsNTAwMDAwLjAsIiAwLjVNLCBwZXIgdGFibGUgMi4xIixJbmR1c3RyeSwsLCwsLCwsLCwsLCxSZXBvcnRlZCwsLCwsCkdQVC0zIDIuN0IsTGFuZ3VhZ2UsIlRleHQgYXV0b2NvbXBsZXRpb24sTGFuZ3VhZ2UgbW9kZWxpbmcvZ2VuZXJhdGlvbiIsT3BlbkFJLCJUb20gQi4gQnJvd24sIEJlbmphbWluIE1hbm4sIE5pY2sgUnlkZXIsIE1lbGFuaWUgU3ViYmlhaCwgSmFyZWQgS2FwbGFuLCBQcmFmdWxsYSBEaGFyaXdhbCwgQXJ2aW5kIE5lZWxha2FudGFuLCBQcmFuYXYgU2h5YW0sIEdpcmlzaCBTYXN0cnksIEFtYW5kYSBBc2tlbGwsIFNhbmRoaW5pIEFnYXJ3YWwsIEFyaWVsIEhlcmJlcnQtVm9zcywgR3JldGNoZW4gS3J1ZWdlciwgVG9tIEhlbmlnaGFuLCBSZXdvbiBDaGlsZCwgQWRpdHlhIFJhbWVzaCwgRGFuaWVsIE0uIFppZWdsZXIsIEplZmZyZXkgV3UsIENsZW1lbnMgV2ludGVyLCBDaHJpc3RvcGhlciBIZXNzZSwgTWFyayBDaGVuLCBFcmljIFNpZ2xlciwgTWF0ZXVzeiBMaXR3aW4sIFNjb3R0IEdyYXksIEJlbmphbWluIENoZXNzLCBKYWNrIENsYXJrLCBDaHJpc3RvcGhlciBCZXJuZXIsIFNhbSBNY0NhbmRsaXNoLCBBbGVjIFJhZGZvcmQsIElseWEgU3V0c2tldmVyLCBEYXJpbyBBbW9kZWkiLDIwMjAtMDYtMjIsTGFuZ3VhZ2UgTW9kZWxzIGFyZSBGZXctU2hvdCBMZWFybmVycyxodHRwczovL2FyeGl2Lm9yZy9hYnMvMjAwNS4xNDE2NSw1ODI0MC4wLCwsMjY1MDAwMDAwMC4wLCIyLjdCCiIsNC43N2UrMjEsIlRhYmxlIEQuMQpodHRwczovL2FyeGl2Lm9yZy9hYnMvMjAwNS4xNDE2NSIsMzAwMDAwMDAwMDAwLCIzMDBiLCBwZXIgdGFibGUgZC4xIiwsLE5WSURJQSBUZXNsYSBWMTAwIERHWFMgMzIgR0IsLENvbmZpZGVudCwiUmVjZW50IHdvcmsgaGFzIGRlbW9uc3RyYXRlZCBzdWJzdGFudGlhbCBnYWlucyBvbiBtYW55IE5MUCB0YXNrcyBhbmQgYmVuY2htYXJrcyBieSBwcmUtdHJhaW5pbmcgb24gYSBsYXJnZSBjb3JwdXMgb2YgdGV4dCBmb2xsb3dlZCBieSBmaW5lLXR1bmluZyBvbiBhIHNwZWNpZmljIHRhc2suIFdoaWxlIHR5cGljYWxseSB0YXNrLWFnbm9zdGljIGluIGFyY2hpdGVjdHVyZSwgdGhpcyBtZXRob2Qgc3RpbGwgcmVxdWlyZXMgdGFzay1zcGVjaWZpYyBmaW5lLXR1bmluZyBkYXRhc2V0cyBvZiB0aG91c2FuZHMgb3IgdGVucyBvZiB0aG91c2FuZHMgb2YgZXhhbXBsZXMuIEJ5IGNvbnRyYXN0LCBodW1hbnMgY2FuIGdlbmVyYWxseSBwZXJmb3JtIGEgbmV3IGxhbmd1YWdlIHRhc2sgZnJvbSBvbmx5IGEgZmV3IGV4YW1wbGVzIG9yIGZyb20gc2ltcGxlIGluc3RydWN0aW9ucyAtIHNvbWV0aGluZyB3aGljaCBjdXJyZW50IE5MUCBzeXN0ZW1zIHN0aWxsIGxhcmdlbHkgc3RydWdnbGUgdG8gZG8uIEhlcmUgd2Ugc2hvdyB0aGF0IHNjYWxpbmcgdXAgbGFuZ3VhZ2UgbW9kZWxzIGdyZWF0bHkgaW1wcm92ZXMgdGFzay1hZ25vc3RpYywgZmV3LXNob3QgcGVyZm9ybWFuY2UsIHNvbWV0aW1lcyBldmVuIHJlYWNoaW5nIGNvbXBldGl0aXZlbmVzcyB3aXRoIHByaW9yIHN0YXRlLW9mLXRoZS1hcnQgZmluZS10dW5pbmcgYXBwcm9hY2hlcy4gU3BlY2lmaWNhbGx5LCB3ZSB0cmFpbiBHUFQtMywgYW4gYXV0b3JlZ3Jlc3NpdmUgbGFuZ3VhZ2UgbW9kZWwgd2l0aCAxNzUgYmlsbGlvbiBwYXJhbWV0ZXJzLCAxMHggbW9yZSB0aGFuIGFueSBwcmV2aW91cyBub24tc3BhcnNlIGxhbmd1YWdlIG1vZGVsLCBhbmQgdGVzdCBpdHMgcGVyZm9ybWFuY2UgaW4gdGhlIGZldy1zaG90IHNldHRpbmcuIEZvciBhbGwgdGFza3MsIEdQVC0zIGlzIGFwcGxpZWQgd2l0aG91dCBhbnkgZ3JhZGllbnQgdXBkYXRlcyBvciBmaW5lLXR1bmluZywgd2l0aCB0YXNrcyBhbmQgZmV3LXNob3QgZGVtb25zdHJhdGlvbnMgc3BlY2lmaWVkIHB1cmVseSB2aWEgdGV4dCBpbnRlcmFjdGlvbiB3aXRoIHRoZSBtb2RlbC4gR1BULTMgYWNoaWV2ZXMgc3Ryb25nIHBlcmZvcm1hbmNlIG9uIG1hbnkgTkxQIGRhdGFzZXRzLCBpbmNsdWRpbmcgdHJhbnNsYXRpb24sIHF1ZXN0aW9uLWFuc3dlcmluZywgYW5kIGNsb3plIHRhc2tzLCBhcyB3ZWxsIGFzIHNldmVyYWwgdGFza3MgdGhhdCByZXF1aXJlIG9uLXRoZS1mbHkgcmVhc29uaW5nIG9yIGRvbWFpbiBhZGFwdGF0aW9uLCBzdWNoIGFzIHVuc2NyYW1ibGluZyB3b3JkcywgdXNpbmcgYSBub3ZlbCB3b3JkIGluIGEgc2VudGVuY2UsIG9yIHBlcmZvcm1pbmcgMy1kaWdpdCBhcml0aG1ldGljLiBBdCB0aGUgc2FtZSB0aW1lLCB3ZSBhbHNvIGlkZW50aWZ5IHNvbWUgZGF0YXNldHMgd2hlcmUgR1BULTMncyBmZXctc2hvdCBsZWFybmluZyBzdGlsbCBzdHJ1Z2dsZXMsIGFzIHdlbGwgYXMgc29tZSBkYXRhc2V0cyB3aGVyZSBHUFQtMyBmYWNlcyBtZXRob2RvbG9naWNhbCBpc3N1ZXMgcmVsYXRlZCB0byB0cmFpbmluZyBvbiBsYXJnZSB3ZWIgY29ycG9yYS4gRmluYWxseSwgd2UgZmluZCB0aGF0IEdQVC0zIGNhbiBnZW5lcmF0ZSBzYW1wbGVzIG9mIG5ld3MgYXJ0aWNsZXMgd2hpY2ggaHVtYW4gZXZhbHVhdG9ycyBoYXZlIGRpZmZpY3VsdHkgZGlzdGluZ3Vpc2hpbmcgZnJvbSBhcnRpY2xlcyB3cml0dGVuIGJ5IGh1bWFucy4gV2UgZGlzY3VzcyBicm9hZGVyIHNvY2lldGFsIGltcGFjdHMgb2YgdGhpcyBmaW5kaW5nIGFuZCBvZiBHUFQtMyBpbiBnZW5lcmFsLiIsLCwsVW5pdGVkIFN0YXRlcyBvZiBBbWVyaWNhLCwsLCwsMjAyNi0wNS0yNSAxMjoxMjowNiswMDowMCxNaWNyb3NvZnQsLCwyMDAwMDAwLjAsIjJNLCBwZXIgdGFibGUgMi4xIixJbmR1c3RyeSwsLCwsLCwsLCwsLCxSZXBvcnRlZCwsLCwsCkdQVC0zIDEzQixMYW5ndWFnZSwiVGV4dCBhdXRvY29tcGxldGlvbixMYW5ndWFnZSBtb2RlbGluZy9nZW5lcmF0aW9uIixPcGVuQUksIlRvbSBCLiBCcm93biwgQmVuamFtaW4gTWFubiwgTmljayBSeWRlciwgTWVsYW5pZSBTdWJiaWFoLCBKYXJlZCBLYXBsYW4sIFByYWZ1bGxhIERoYXJpd2FsLCBBcnZpbmQgTmVlbGFrYW50YW4sIFByYW5hdiBTaHlhbSwgR2lyaXNoIFNhc3RyeSwgQW1hbmRhIEFza2VsbCwgU2FuZGhpbmkgQWdhcndhbCwgQXJpZWwgSGVyYmVydC1Wb3NzLCBHcmV0Y2hlbiBLcnVlZ2VyLCBUb20gSGVuaWdoYW4sIFJld29uIENoaWxkLCBBZGl0eWEgUmFtZXNoLCBEYW5pZWwgTS4gWmllZ2xlciwgSmVmZnJleSBXdSwgQ2xlbWVucyBXaW50ZXIsIENocmlzdG9waGVyIEhlc3NlLCBNYXJrIENoZW4sIEVyaWMgU2lnbGVyLCBNYXRldXN6IExpdHdpbiwgU2NvdHQgR3JheSwgQmVuamFtaW4gQ2hlc3MsIEphY2sgQ2xhcmssIENocmlzdG9waGVyIEJlcm5lciwgU2FtIE1jQ2FuZGxpc2gsIEFsZWMgUmFkZm9yZCwgSWx5YSBTdXRza2V2ZXIsIERhcmlvIEFtb2RlaSIsMjAyMC0wNi0yMixMYW5ndWFnZSBNb2RlbHMgYXJlIEZldy1TaG90IExlYXJuZXJzLGh0dHBzOi8vYXJ4aXYub3JnL2Ficy8yMDA1LjE0MTY1LDU4MjQwLjAsLCwxMjg1MDAwMDAwMC4wLDEzQiwyLjMxZSsyMiwiVGFibGUgRC4xCmh0dHBzOi8vYXJ4aXYub3JnL2Ficy8yMDA1LjE0MTY1IiwzMDAwMDAwMDAwMDAsIjMwMGIsIHBlciB0YWJsZSBkLjEiLCwsTlZJRElBIFRlc2xhIFYxMDAgREdYUyAzMiBHQiwsQ29uZmlkZW50LCJSZWNlbnQgd29yayBoYXMgZGVtb25zdHJhdGVkIHN1YnN0YW50aWFsIGdhaW5zIG9uIG1hbnkgTkxQIHRhc2tzIGFuZCBiZW5jaG1hcmtzIGJ5IHByZS10cmFpbmluZyBvbiBhIGxhcmdlIGNvcnB1cyBvZiB0ZXh0IGZvbGxvd2VkIGJ5IGZpbmUtdHVuaW5nIG9uIGEgc3BlY2lmaWMgdGFzay4gV2hpbGUgdHlwaWNhbGx5IHRhc2stYWdub3N0aWMgaW4gYXJjaGl0ZWN0dXJlLCB0aGlzIG1ldGhvZCBzdGlsbCByZXF1aXJlcyB0YXNrLXNwZWNpZmljIGZpbmUtdHVuaW5nIGRhdGFzZXRzIG9mIHRob3VzYW5kcyBvciB0ZW5zIG9mIHRob3VzYW5kcyBvZiBleGFtcGxlcy4gQnkgY29udHJhc3QsIGh1bWFucyBjYW4gZ2VuZXJhbGx5IHBlcmZvcm0gYSBuZXcgbGFuZ3VhZ2UgdGFzayBmcm9tIG9ubHkgYSBmZXcgZXhhbXBsZXMgb3IgZnJvbSBzaW1wbGUgaW5zdHJ1Y3Rpb25zIC0gc29tZXRoaW5nIHdoaWNoIGN1cnJlbnQgTkxQIHN5c3RlbXMgc3RpbGwgbGFyZ2VseSBzdHJ1Z2dsZSB0byBkby4gSGVyZSB3ZSBzaG93IHRoYXQgc2NhbGluZyB1cCBsYW5ndWFnZSBtb2RlbHMgZ3JlYXRseSBpbXByb3ZlcyB0YXNrLWFnbm9zdGljLCBmZXctc2hvdCBwZXJmb3JtYW5jZSwgc29tZXRpbWVzIGV2ZW4gcmVhY2hpbmcgY29tcGV0aXRpdmVuZXNzIHdpdGggcHJpb3Igc3RhdGUtb2YtdGhlLWFydCBmaW5lLXR1bmluZyBhcHByb2FjaGVzLiBTcGVjaWZpY2FsbHksIHdlIHRyYWluIEdQVC0zLCBhbiBhdXRvcmVncmVzc2l2ZSBsYW5ndWFnZSBtb2RlbCB3aXRoIDE3NSBiaWxsaW9uIHBhcmFtZXRlcnMsIDEweCBtb3JlIHRoYW4gYW55IHByZXZpb3VzIG5vbi1zcGFyc2UgbGFuZ3VhZ2UgbW9kZWwsIGFuZCB0ZXN0IGl0cyBwZXJmb3JtYW5jZSBpbiB0aGUgZmV3LXNob3Qgc2V0dGluZy4gRm9yIGFsbCB0YXNrcywgR1BULTMgaXMgYXBwbGllZCB3aXRob3V0IGFueSBncmFkaWVudCB1cGRhdGVzIG9yIGZpbmUtdHVuaW5nLCB3aXRoIHRhc2tzIGFuZCBmZXctc2hvdCBkZW1vbnN0cmF0aW9ucyBzcGVjaWZpZWQgcHVyZWx5IHZpYSB0ZXh0IGludGVyYWN0aW9uIHdpdGggdGhlIG1vZGVsLiBHUFQtMyBhY2hpZXZlcyBzdHJvbmcgcGVyZm9ybWFuY2Ugb24gbWFueSBOTFAgZGF0YXNldHMsIGluY2x1ZGluZyB0cmFuc2xhdGlvbiwgcXVlc3Rpb24tYW5zd2VyaW5nLCBhbmQgY2xvemUgdGFza3MsIGFzIHdlbGwgYXMgc2V2ZXJhbCB0YXNrcyB0aGF0IHJlcXVpcmUgb24tdGhlLWZseSByZWFzb25pbmcgb3IgZG9tYWluIGFkYXB0YXRpb24sIHN1Y2ggYXMgdW5zY3JhbWJsaW5nIHdvcmRzLCB1c2luZyBhIG5vdmVsIHdvcmQgaW4gYSBzZW50ZW5jZSwgb3IgcGVyZm9ybWluZyAzLWRpZ2l0IGFyaXRobWV0aWMuIEF0IHRoZSBzYW1lIHRpbWUsIHdlIGFsc28gaWRlbnRpZnkgc29tZSBkYXRhc2V0cyB3aGVyZSBHUFQtMydzIGZldy1zaG90IGxlYXJuaW5nIHN0aWxsIHN0cnVnZ2xlcywgYXMgd2VsbCBhcyBzb21lIGRhdGFzZXRzIHdoZXJlIEdQVC0zIGZhY2VzIG1ldGhvZG9sb2dpY2FsIGlzc3VlcyByZWxhdGVkIHRvIHRyYWluaW5nIG9uIGxhcmdlIHdlYiBjb3Jwb3JhLiBGaW5hbGx5LCB3ZSBmaW5kIHRoYXQgR1BULTMgY2FuIGdlbmVyYXRlIHNhbXBsZXMgb2YgbmV3cyBhcnRpY2xlcyB3aGljaCBodW1hbiBldmFsdWF0b3JzIGhhdmUgZGlmZmljdWx0eSBkaXN0aW5ndWlzaGluZyBmcm9tIGFydGljbGVzIHdyaXR0ZW4gYnkgaHVtYW5zLiBXZSBkaXNjdXNzIGJyb2FkZXIgc29jaWV0YWwgaW1wYWN0cyBvZiB0aGlzIGZpbmRpbmcgYW5kIG9mIEdQVC0zIGluIGdlbmVyYWwuIiwsLCxVbml0ZWQgU3RhdGVzIG9mIEFtZXJpY2EsLCwsLCwyMDI2LTA1LTI1IDEyOjEyOjA1KzAwOjAwLE1pY3Jvc29mdCwsLDEwMDAwMDAuMCwiMU0gLCBwZXIgdGFibGUgMi4xIixJbmR1c3RyeSwsLCwsLCwsLCwsLCxSZXBvcnRlZCwsLCwsCmlHUFQtWEwsIlZpc2lvbixJbWFnZSBnZW5lcmF0aW9uIixJbWFnZSBjb21wbGV0aW9uLE9wZW5BSSwiTWFyayBDaGVuLCBBbGVjIFJhZGZvcmQsIFJld29uIENoaWxkLCBKZWZmIFd1LCBIZWV3b28gSnVuLCBQcmFmdWxsYSBEaGFyaXdhbCwgRGF2aWQgTHVhbiwgSWx5YSBTdXRza2V2ZXIiLDIwMjAtMDYtMTcsR2VuZXJhdGl2ZSBQcmV0cmFpbmluZyBmcm9tIFBpeGVscyxodHRwczovL29wZW5haS5jb20vcmVzZWFyY2gvaW1hZ2UtZ3B0LDE2OTQuMCwsLDY4MDEwMDAwMDAuMCxzb3VyY2U6IGh0dHBzOi8vb3BlbmFpLmNvbS9ibG9nL2ltYWdlLWdwdC8jcmZyZWY1MywzLjNlKzIyLCJUYWtlbiBmcm9tIGhlcmUKaHR0cHM6Ly93d3cubGVzc3dyb25nLmNvbS9wb3N0cy93ZnBkZWpNV29nNHZFRExEZy9haS1hbmQtY29tcHV0ZS10cmVuZC1pc24tdC1wcmVkaWN0aXZlLW9mLXdoYXQtaXMtaGFwcGVuaW5nICgiIlRoZXJlJ3Mgbm8gY29tcHV0ZSBkYXRhIGZvciB0aGUgbGFyZ2VzdCBtb2RlbCwgaUdQVC1YTC4gQnV0IGJhc2VkIG9uIHRoZSBGTE9QL3MgaW5jcmVhc2UgZnJvbSBHUFQtMyBYTCAoc2FtZSBudW0gb2YgcGFyYW1zIGFzIGlHUFQtTCkgdG8gR1BULTMgNi43QiAoc2FtZSBudW0gb2YgcGFyYW1zIGFzIGlHUFQtWEwpLCBJIHRoaW5rIGl0IHJlcXVpcmVkIDUgdGltZXMgbW9yZSBjb21wdXRlOiAzLjMgKiAxMF4yMiBGTE9QLiIiKSIsNDcxODU5MjAwMCwiIiJXZSB1c2UgdGhlIEltYWdlTmV0IElMU1ZSQyAyMDEyIHRyYWluaW5nIGRhdGFzZXQsIHNwbGl0dGluZyBvZmYgNCUgYXMgb3VyIGV4cGVyaW1lbnRhbCB2YWxpZGF0aW9uIHNldCBhbmQgcmVwb3J0IHJlc3VsdHMgb24gdGhlIElMU1ZSQyAyMDEyIHZhbGlkYXRpb24gc2V0IGFzIG91ciB0ZXN0IHNldC4iIgoKaHR0cHM6Ly9pbWFnZS1uZXQub3JnL2NoYWxsZW5nZXMvTFNWUkMvMjAxMi8KCiIiVGhlIGdvYWwgb2YgdGhpcyBjb21wZXRpdGlvbiBpcyB0byBlc3RpbWF0ZSB0aGUgY29udGVudCBvZiBwaG90b2dyYXBocyBmb3IgdGhlIHB1cnBvc2Ugb2YgcmV0cmlldmFsIGFuZCBhdXRvbWF0aWMgYW5ub3RhdGlvbiB1c2luZyBhIHN1YnNldCBvZiB0aGUgbGFyZ2UgaGFuZC1sYWJlbGVkIEltYWdlTmV0IGRhdGFzZXQgKDEwLDAwMCwwMDAgbGFiZWxlZCBpbWFnZXMgZGVwaWN0aW5nIDEwLDAwMCsgb2JqZWN0IGNhdGVnb3JpZXMpIGFzIHRyYWluaW5nLiIiCiIsLCxOVklESUEgVGVzbGEgVjEwMCBER1hTIDMyIEdCLFNlbGYtc3VwZXJ2aXNlZCBsZWFybmluZyxMaWtlbHksIkluc3BpcmVkIGJ5IHByb2dyZXNzIGluIHVuc3VwZXJ2aXNlZCByZXByZXNlbnRhdGlvbiBsZWFybmluZyBmb3IgbmF0dXJhbCBsYW5ndWFnZSwgd2UgZXhhbWluZSB3aGV0aGVyIHNpbWlsYXIgbW9kZWxzIGNhbiBsZWFybiB1c2VmdWwgcmVwcmVzZW50YXRpb25zIGZvciBpbWFnZXMuIFdlIHRyYWluIGEgc2VxdWVuY2UgVHJhbnNmb3JtZXIgdG8gYXV0by1yZWdyZXNzaXZlbHkgcHJlZGljdCBwaXhlbHMsIHdpdGhvdXQgaW5jb3Jwb3JhdGluZyBrbm93bGVkZ2Ugb2YgdGhlIDJEIGlucHV0IHN0cnVjdHVyZS4gRGVzcGl0ZSB0cmFpbmluZyBvbiBsb3ctcmVzb2x1dGlvbiBJbWFnZU5ldCB3aXRob3V0IGxhYmVscywgd2UgZmluZCB0aGF0IGEgR1BULTIgc2NhbGUgbW9kZWwgbGVhcm5zIHN0cm9uZyBpbWFnZSByZXByZXNlbnRhdGlvbnMgYXMgbWVhc3VyZWQgYnkgbGluZWFyIHByb2JpbmcsIGZpbmUtdHVuaW5nLCBhbmQgbG93LWRhdGEgY2xhc3NpZmljYXRpb24uIE9uIENJRkFSLTEwLCB3ZSBhY2hpZXZlIDk2LjMlIGFjY3VyYWN5IHdpdGggYSBsaW5lYXIgcHJvYmUsIG91dHBlcmZvcm1pbmcgYSBzdXBlcnZpc2VkIFdpZGUgUmVzTmV0LCBhbmQgOTkuMCUgYWNjdXJhY3kgd2l0aCBmdWxsIGZpbmV0dW5pbmcsIG1hdGNoaW5nIHRoZSB0b3Agc3VwZXJ2aXNlZCBwcmUtdHJhaW5lZCBtb2RlbHMuIEFuIGV2ZW4gbGFyZ2VyIG1vZGVsIHRyYWluZWQgb24gYSBtaXh0dXJlIG9mIEltYWdlTmV0IGFuZCB3ZWIgaW1hZ2VzIGlzIGNvbXBldGl0aXZlIHdp</x:v>
      </x:c>
    </x:row>
    <x:row r="247" ht="18" customHeight="1">
      <x:c r="A247" s="17" t="n">
        <x:v>242</x:v>
      </x:c>
      <x:c r="B247" s="17" t="n">
        <x:v>310</x:v>
      </x:c>
      <x:c r="C247" s="160" t="str">
        <x:v>dGggc2VsZi1zdXBlcnZpc2VkIGJlbmNobWFya3Mgb24gSW1hZ2VOZXQsIGFjaGlldmluZyA3Mi4wJSB0b3AtMSBhY2N1cmFjeSBvbiBhIGxpbmVhciBwcm9iZSBvZiBvdXIgZmVhdHVyZXMuIiwsLE9wZW4gd2VpZ2h0cyAodW5yZXN0cmljdGVkKSxVbml0ZWQgU3RhdGVzIG9mIEFtZXJpY2EsLCwsLCwyMDI2LTAxLTAxIDE0OjAwOjM4KzAwOjAwLCwsLCwsSW5kdXN0cnksLCwsLE9wZW4gc291cmNlLCJNb2RpZmllZCBNSVQsIGNvZGUgYW5kIHdlaWdodHM6CgpodHRwczovL2dpdGh1Yi5jb20vb3BlbmFpL2ltYWdlLWdwdD90YWI9TGljZW5zZS0xLW92LWZpbGUjcmVhZG1lCgp0cmFpbiBjb2RlOiBodHRwczovL2dpdGh1Yi5jb20vb3BlbmFpL2ltYWdlLWdwdC9ibG9iL21hc3Rlci9zcmMvcnVuLnB5ICIsLDEwMDc5Ni40MTQzMTg4MzgyNCwsLFRydWUsLFRoaXJkLXBhcnR5IGVzdGltYXRpb24sLCwsLFllcwppR1BULUwsIkltYWdlIGdlbmVyYXRpb24sVmlzaW9uIixJbWFnZSBjb21wbGV0aW9uLE9wZW5BSSwiTWFyayBDaGVuLCBBbGVjIFJhZGZvcmQsIFJld29uIENoaWxkLCBKZWZmIFd1LCBIZWV3b28gSnVuLCBQcmFmdWxsYSBEaGFyaXdhbCwgRGF2aWQgTHVhbiwgSWx5YSBTdXRza2V2ZXIiLDIwMjAtMDYtMTcsR2VuZXJhdGl2ZSBQcmV0cmFpbmluZyBmcm9tIFBpeGVscyxodHRwczovL29wZW5haS5jb20vYmxvZy9pbWFnZS1ncHQvLDE2OTQuMCwsLDEzNjIwMDAwMDAuMCxzb3VyY2U6IGh0dHBzOi8vb3BlbmFpLmNvbS9ibG9nL2ltYWdlLWdwdC8jcmZyZWY1Myw4LjkxZSsyMSwiV2UgaGF2ZSB0aGF0ICIiaUdQVC1MIHdhcyB0cmFpbmVkIGZvciByb3VnaGx5IDI1MDAgVjEwMC1kYXlzIiIgWzFdCgpJIGFzc3VtZSB0aGlzIGlzIHRoZSBOVklESUEgVGVzbGEgVjEwMCBHUFUuIEluIHRoZSBzcGVjaWZpY2F0aW9ucywgdGhlIE5WSURJQSBUZXNsYSBWMTAwIGhhcyA3IHRvIDguMiBURkxPUFMgb2YgcGVhayBkb3VibGUgcHJlY2lzaW9uIHBlcmZvcm1hbmNlIGFuZCAxNCB0byAxNi40IFRGTE9QUyBvZiBwZWFrIHNpbmdsZSBwcmVjaXNpb24gcGVyZm9ybWFuY2UgYW5kIDExMiB0byAxMzAgVEZMT1BTIG9mIHBlYWsgdGVuc29yIHBlcmZvcm1hbmNlIFsyXS4KCkkgc3VwcG9zZSB0aGUgb25lIHRoYXQgbWFrZXMgc2Vuc2UgdXNpbmcgaWYgcGVhayB0ZW5zb3IgcGVyZm9ybWFuY2UsIGZvciB+MTI1IFRGTE9QUyBwZWFrIHRlbnNvciBwZXJmb3JtYW5jZSBtb3JlIG9yIGxlc3MuCkZvbGxvd2luZyBPcGVuQUlzIEFJIGFuZCBjb21wdXRlIHdlIGFwcGx5IGEgMC4zMyB1dGl0aWxpemF0aW9uIGZhY3RvciBbM10uCgpJbiB0b3RhbCB3ZSBnZXQgMjUwMCBWMTAwLWRheXMgKiAoMjQqNjAqNjApIHNlY29uZHMvZGF5ICogMTI1IFRGTE9QUyAqIDAuMzMgPSA4LjkxZSsyMSBGTE9QUyA9IDg5LjEgUEYtZGF5cy4KClsxXSBodHRwczovL29wZW5haS5jb20vYmxvZy9pbWFnZS1ncHQvClsyXSBodHRwczovL2ltYWdlcy5udmlkaWEuY29tL2NvbnRlbnQvdGVjaG5vbG9naWVzL3ZvbHRhL3BkZi92b2x0YS12MTAwLWRhdGFzaGVldC11cGRhdGUtdXMtMTE2NTMwMS1yNS5wZGYKWzNdIGh0dHBzOi8vb3BlbmFpLmNvbS9ibG9nL2FpLWFuZC1jb21wdXRlLyIsMjY1NDIwODAwMCwiIiJXZSB1c2UgdGhlIEltYWdlTmV0IElMU1ZSQyAyMDEyIHRyYWluaW5nIGRhdGFzZXQsIHNwbGl0dGluZyBvZmYgNCUgYXMgb3VyIGV4cGVyaW1lbnRhbCB2YWxpZGF0aW9uIHNldCBhbmQgcmVwb3J0IHJlc3VsdHMgb24gdGhlIElMU1ZSQyAyMDEyIHZhbGlkYXRpb24gc2V0IGFzIG91ciB0ZXN0IHNldC4iIgoKaHR0cHM6Ly9pbWFnZS1uZXQub3JnL2NoYWxsZW5nZXMvTFNWUkMvMjAxMi8KCiIiVGhlIGdvYWwgb2YgdGhpcyBjb21wZXRpdGlvbiBpcyB0byBlc3RpbWF0ZSB0aGUgY29udGVudCBvZiBwaG90b2dyYXBocyBmb3IgdGhlIHB1cnBvc2Ugb2YgcmV0cmlldmFsIGFuZCBhdXRvbWF0aWMgYW5ub3RhdGlvbiB1c2luZyBhIHN1YnNldCBvZiB0aGUgbGFyZ2UgaGFuZC1sYWJlbGVkIEltYWdlTmV0IGRhdGFzZXQgKDEwLDAwMCwwMDAgbGFiZWxlZCBpbWFnZXMgZGVwaWN0aW5nIDEwLDAwMCsgb2JqZWN0IGNhdGVnb3JpZXMpIGFzIHRyYWluaW5nLiIiCiIsLCxOVklESUEgVGVzbGEgVjEwMCBER1hTIDMyIEdCLFNlbGYtc3VwZXJ2aXNlZCBsZWFybmluZyxDb25maWRlbnQsIkluc3BpcmVkIGJ5IHByb2dyZXNzIGluIHVuc3VwZXJ2aXNlZCByZXByZXNlbnRhdGlvbiBsZWFybmluZyBmb3IgbmF0dXJhbCBsYW5ndWFnZSwgd2UgZXhhbWluZSB3aGV0aGVyIHNpbWlsYXIgbW9kZWxzIGNhbiBsZWFybiB1c2VmdWwgcmVwcmVzZW50YXRpb25zIGZvciBpbWFnZXMuIFdlIHRyYWluIGEgc2VxdWVuY2UgVHJhbnNmb3JtZXIgdG8gYXV0by1yZWdyZXNzaXZlbHkgcHJlZGljdCBwaXhlbHMsIHdpdGhvdXQgaW5jb3Jwb3JhdGluZyBrbm93bGVkZ2Ugb2YgdGhlIDJEIGlucHV0IHN0cnVjdHVyZS4gRGVzcGl0ZSB0cmFpbmluZyBvbiBsb3ctcmVzb2x1dGlvbiBJbWFnZU5ldCB3aXRob3V0IGxhYmVscywgd2UgZmluZCB0aGF0IGEgR1BULTIgc2NhbGUgbW9kZWwgbGVhcm5zIHN0cm9uZyBpbWFnZSByZXByZXNlbnRhdGlvbnMgYXMgbWVhc3VyZWQgYnkgbGluZWFyIHByb2JpbmcsIGZpbmUtdHVuaW5nLCBhbmQgbG93LWRhdGEgY2xhc3NpZmljYXRpb24uIE9uIENJRkFSLTEwLCB3ZSBhY2hpZXZlIDk2LjMlIGFjY3VyYWN5IHdpdGggYSBsaW5lYXIgcHJvYmUsIG91dHBlcmZvcm1pbmcgYSBzdXBlcnZpc2VkIFdpZGUgUmVzTmV0LCBhbmQgOTkuMCUgYWNjdXJhY3kgd2l0aCBmdWxsIGZpbmV0dW5pbmcsIG1hdGNoaW5nIHRoZSB0b3Agc3VwZXJ2aXNlZCBwcmUtdHJhaW5lZCBtb2RlbHMuIEFuIGV2ZW4gbGFyZ2VyIG1vZGVsIHRyYWluZWQgb24gYSBtaXh0dXJlIG9mIEltYWdlTmV0IGFuZCB3ZWIgaW1hZ2VzIGlzIGNvbXBldGl0aXZlIHdpdGggc2VsZi1zdXBlcnZpc2VkIGJlbmNobWFya3Mgb24gSW1hZ2VOZXQsIGFjaGlldmluZyA3Mi4wJSB0b3AtMSBhY2N1cmFjeSBvbiBhIGxpbmVhciBwcm9iZSBvZiBvdXIgZmVhdHVyZXMuIiwsLE9wZW4gd2VpZ2h0cyAodW5yZXN0cmljdGVkKSxVbml0ZWQgU3RhdGVzIG9mIEFtZXJpY2EsLCwsLCwyMDI2LTAxLTAxIDE0OjAwOjM2KzAwOjAwLCwsLCwsSW5kdXN0cnksLCwsNjAwMDAuMCxPcGVuIHNvdXJjZSxtb2RpZmllZCBNSVQ6IGh0dHBzOi8vZ2l0aHViLmNvbS9vcGVuYWkvaW1hZ2UtZ3B0P3RhYj1MaWNlbnNlLTEtb3YtZmlsZSNyZWFkbWUsLDMwMDkzLjQ0NDY4MzEwNzAxMywsLCwsSGFyZHdhcmUsLCwsLFllcwpUcmFuc2Zvcm1lci1YTCtBZGFtUCxMYW5ndWFnZSxMYW5ndWFnZSBtb2RlbGluZywiTmF2ZXIgQUkgTGFiLE5hdmVyIENsb3ZhIiwiQnllb25naG8gSGVvLCBTYW5naHl1ayBDaHVuLCBTZW9uZyBKb29uIE9oLCBEb25neW9vbiBIYW4sIFNhbmdkb28gWXVuLCBHeXV3YW4gS2ltLCBZb3VuZ2p1bmcgVWgsIEp1bmctV29vIEhhIiwyMDIwLTA2LTE1LEFkYW1QOiBTbG93aW5nIERvd24gdGhlIFNsb3dkb3duIGZvciBNb21lbnR1bSBPcHRpbWl6ZXJzIG9uIFNjYWxlLWludmFyaWFudCBXZWlnaHRzLGh0dHBzOi8vYXJ4aXYub3JnL2Ficy8yMDA2LjA4MjE3LDExNC4wLCwsMjU2OTk5OTk5Ljk5OTk5OTk3LCwsLCwsLCwsLCwiTm9ybWFsaXphdGlvbiB0ZWNobmlxdWVzIGFyZSBhIGJvb24gZm9yIG1vZGVybiBkZWVwIGxlYXJuaW5nLiBUaGV5IGxldCB3ZWlnaHRzIGNvbnZlcmdlIG1vcmUgcXVpY2tseSB3aXRoIG9mdGVuIGJldHRlciBnZW5lcmFsaXphdGlvbiBwZXJmb3JtYW5jZXMuIEl0IGhhcyBiZWVuIGFyZ3VlZCB0aGF0IHRoZSBub3JtYWxpemF0aW9uLWluZHVjZWQgc2NhbGUgaW52YXJpYW5jZSBhbW9uZyB0aGUgd2VpZ2h0cyBwcm92aWRlcyBhbiBhZHZhbnRhZ2VvdXMgZ3JvdW5kIGZvciBncmFkaWVudCBkZXNjZW50IChHRCkgb3B0aW1pemVyczogdGhlIGVmZmVjdGl2ZSBzdGVwIHNpemVzIGFyZSBhdXRvbWF0aWNhbGx5IHJlZHVjZWQgb3ZlciB0aW1lLCBzdGFiaWxpemluZyB0aGUgb3ZlcmFsbCB0cmFpbmluZyBwcm9jZWR1cmUuIEl0IGlzIG9mdGVuIG92ZXJsb29rZWQsIGhvd2V2ZXIsIHRoYXQgdGhlIGFkZGl0aW9uYWwgaW50cm9kdWN0aW9uIG9mIG1vbWVudHVtIGluIEdEIG9wdGltaXplcnMgcmVzdWx0cyBpbiBhIGZhciBtb3JlIHJhcGlkIHJlZHVjdGlvbiBpbiBlZmZlY3RpdmUgc3RlcCBzaXplcyBmb3Igc2NhbGUtaW52YXJpYW50IHdlaWdodHMsIGEgcGhlbm9tZW5vbiB0aGF0IGhhcyBub3QgeWV0IGJlZW4gc3R1ZGllZCBhbmQgbWF5IGhhdmUgY2F1c2VkIHVud2FudGVkIHNpZGUgZWZmZWN0cyBpbiB0aGUgY3VycmVudCBwcmFjdGljZS4gVGhpcyBpcyBhIGNydWNpYWwgaXNzdWUgYmVjYXVzZSBhcmd1YWJseSB0aGUgdmFzdCBtYWpvcml0eSBvZiBtb2Rlcm4gZGVlcCBuZXVyYWwgbmV0d29ya3MgY29uc2lzdCBvZiAoMSkgbW9tZW50dW0tYmFzZWQgR0QgKGUuZy4gU0dEIG9yIEFkYW0pIGFuZCAoMikgc2NhbGUtaW52YXJpYW50IHBhcmFtZXRlcnMuIEluIHRoaXMgcGFwZXIsIHdlIHZlcmlmeSB0aGF0IHRoZSB3aWRlbHktYWRvcHRlZCBjb21iaW5hdGlvbiBvZiB0aGUgdHdvIGluZ3JlZGllbnRzIGxlYWQgdG8gdGhlIHByZW1hdHVyZSBkZWNheSBvZiBlZmZlY3RpdmUgc3RlcCBzaXplcyBhbmQgc3ViLW9wdGltYWwgbW9kZWwgcGVyZm9ybWFuY2VzLiBXZSBwcm9wb3NlIGEgc2ltcGxlIGFuZCBlZmZlY3RpdmUgcmVtZWR5LCBTR0RQIGFuZCBBZGFtUDogZ2V0IHJpZCBvZiB0aGUgcmFkaWFsIGNvbXBvbmVudCwgb3IgdGhlIG5vcm0taW5jcmVhc2luZyBkaXJlY3Rpb24sIGF0IGVhY2ggb3B0aW1pemVyIHN0ZXAuIEJlY2F1c2Ugb2YgdGhlIHNjYWxlIGludmFyaWFuY2UsIHRoaXMgbW9kaWZpY2F0aW9uIG9ubHkgYWx0ZXJzIHRoZSBlZmZlY3RpdmUgc3RlcCBzaXplcyB3aXRob3V0IGNoYW5naW5nIHRoZSBlZmZlY3RpdmUgdXBkYXRlIGRpcmVjdGlvbnMsIHRodXMgZW5qb3lpbmcgdGhlIG9yaWdpbmFsIGNvbnZlcmdlbmNlIHByb3BlcnRpZXMgb2YgR0Qgb3B0aW1pemVycy4gR2l2ZW4gdGhlIHViaXF1aXR5IG9mIG1vbWVudHVtIEdEIGFuZCBzY2FsZSBpbnZhcmlhbmNlIGluIG1hY2hpbmUgbGVhcm5pbmcsIHdlIGhhdmUgZXZhbHVhdGVkIG91ciBtZXRob2RzIGFnYWluc3QgdGhlIGJhc2VsaW5lcyBvbiAxMyBiZW5jaG1hcmtzLiBUaGV5IHJhbmdlIGZyb20gdmlzaW9uIHRhc2tzIGxpa2UgY2xhc3NpZmljYXRpb24gKGUuZy4gSW1hZ2VOZXQpLCByZXRyaWV2YWwgKGUuZy4gQ1VCIGFuZCBTT1ApLCBhbmQgZGV0ZWN0aW9uIChlLmcuIENPQ08pIHRvIGxhbmd1YWdlIG1vZGVsbGluZyAoZS5nLiBXaWtpVGV4dCkgYW5kIGF1ZGlvIGNsYXNzaWZpY2F0aW9uIChlLmcuIERDQVNFKSB0YXNrcy4gV2UgdmVyaWZ5IHRoYXQgb3VyIHNvbHV0aW9uIGJyaW5ncyBhYm91dCB1bmlmb3JtIGdhaW5zIGluIHRob3NlIGJlbmNobWFya3MuIFNvdXJjZSBjb2RlIGlzIGF2YWlsYWJsZSBhdCB0aGlzIGh0dHBzIFVSTC4iLCxUcmFuc2Zvcm1lci1YTCtBZGFtUCxVbnJlbGVhc2VkLCJLb3JlYSAoUmVwdWJsaWMgb2YpLEtvcmVhIChSZXB1YmxpYyBvZikiLCwsLCwsMjAyNS0xMS0yOCAxMTo1Mzo0NCswMDowMCwsLCwsLCJJbmR1c3RyeSxJbmR1c3RyeSIsLCwsLFVucmVsZWFzZWQsInJlcG8gaGVyZSwgbG9va3MgbGlrZSBjb2RlIGZvciBBZGFtUCBidXQgbm90IHRyYWluaW5nIGNvZGUgZm9yIHRoZSBtb2RlbDogaHR0cHM6Ly9naXRodWIuY29tL2Nsb3ZhYWkvQWRhbVAgIiwsLCwsLCwsLCwsLE5vClRyYW5zZm9ybWVyLVhMK1dOK0FkYW1QLExhbmd1YWdlLExhbmd1YWdlIG1vZGVsaW5nLCJOYXZlciBBSSBMYWIsTmF2ZXIgQ2xvdmEiLCJCeWVvbmdobyBIZW8sIFNhbmdoeXVrIENodW4sIFNlb25nIEpvb24gT2gsIERvbmd5b29uIEhhbiwgU2FuZ2RvbyBZdW4sIEd5dXdhbiBLaW0sIFlvdW5nanVuZyBVaCwgSnVuZy1Xb28gSGEiLDIwMjAtMDYtMTUsQWRhbVA6IFNsb3dpbmcgRG93biB0aGUgU2xvd2Rvd24gZm9yIE1vbWVudHVtIE9wdGltaXplcnMgb24gU2NhbGUtaW52YXJpYW50IFdlaWdodHMsaHR0cHM6Ly9hcnhpdi5vcmcvYWJzLzIwMDYuMDgyMTcsMTE0LjAsLCwyNTY5OTk5OTkuOTk5OTk5OTcsLCwsLCwsLCwsLCJOb3JtYWxpemF0aW9uIHRlY2huaXF1ZXMgYXJlIGEgYm9vbiBmb3IgbW9kZXJuIGRlZXAgbGVhcm5pbmcuIFRoZXkgbGV0IHdlaWdodHMgY29udmVyZ2UgbW9yZSBxdWlja2x5IHdpdGggb2Z0ZW4gYmV0dGVyIGdlbmVyYWxpemF0aW9uIHBlcmZvcm1hbmNlcy4gSXQgaGFzIGJlZW4gYXJndWVkIHRoYXQgdGhlIG5vcm1hbGl6YXRpb24taW5kdWNlZCBzY2FsZSBpbnZhcmlhbmNlIGFtb25nIHRoZSB3ZWlnaHRzIHByb3ZpZGVzIGFuIGFkdmFudGFnZW91cyBncm91bmQgZm9yIGdyYWRpZW50IGRlc2NlbnQgKEdEKSBvcHRpbWl6ZXJzOiB0aGUgZWZmZWN0aXZlIHN0ZXAgc2l6ZXMgYXJlIGF1dG9tYXRpY2FsbHkgcmVkdWNlZCBvdmVyIHRpbWUsIHN0YWJpbGl6aW5nIHRoZSBvdmVyYWxsIHRyYWluaW5nIHByb2NlZHVyZS4gSXQgaXMgb2Z0ZW4gb3Zlcmxvb2tlZCwgaG93ZXZlciwgdGhhdCB0aGUgYWRkaXRpb25hbCBpbnRyb2R1Y3Rpb24gb2YgbW9tZW50dW0gaW4gR0Qgb3B0aW1pemVycyByZXN1bHRzIGluIGEgZmFyIG1vcmUgcmFwaWQgcmVkdWN0aW9uIGluIGVmZmVjdGl2ZSBzdGVwIHNpemVzIGZvciBzY2FsZS1pbnZhcmlhbnQgd2VpZ2h0cywgYSBwaGVub21lbm9uIHRoYXQgaGFzIG5vdCB5ZXQgYmVlbiBzdHVkaWVkIGFuZCBtYXkgaGF2ZSBjYXVzZWQgdW53YW50ZWQgc2lkZSBlZmZlY3RzIGluIHRoZSBjdXJyZW50IHByYWN0aWNlLiBUaGlzIGlzIGEgY3J1Y2lhbCBpc3N1ZSBiZWNhdXNlIGFyZ3VhYmx5IHRoZSB2YXN0IG1ham9yaXR5IG9mIG1vZGVybiBkZWVwIG5ldXJhbCBuZXR3b3JrcyBjb25zaXN0IG9mICgxKSBtb21lbnR1bS1iYXNlZCBHRCAoZS5nLiBTR0Qgb3IgQWRhbSkgYW5kICgyKSBzY2FsZS1pbnZhcmlhbnQgcGFyYW1ldGVycy4gSW4gdGhpcyBwYXBlciwgd2UgdmVyaWZ5IHRoYXQgdGhlIHdpZGVseS1hZG9wdGVkIGNvbWJpbmF0aW9uIG9mIHRoZSB0d28gaW5ncmVkaWVudHMgbGVhZCB0byB0aGUgcHJlbWF0dXJlIGRlY2F5IG9mIGVmZmVjdGl2ZSBzdGVwIHNpemVzIGFuZCBzdWItb3B0aW1hbCBtb2RlbCBwZXJmb3JtYW5jZXMuIFdlIHByb3Bvc2UgYSBzaW1wbGUgYW5kIGVmZmVjdGl2ZSByZW1lZHksIFNHRFAgYW5kIEFkYW1QOiBnZXQgcmlkIG9mIHRoZSByYWRpYWwgY29tcG9uZW50LCBvciB0aGUgbm9ybS1pbmNyZWFzaW5nIGRpcmVjdGlvbiwgYXQgZWFjaCBvcHRpbWl6ZXIgc3RlcC4gQmVjYXVzZSBvZiB0aGUgc2NhbGUgaW52YXJpYW5jZSwgdGhpcyBtb2RpZmljYXRpb24gb25seSBhbHRlcnMgdGhlIGVmZmVjdGl2ZSBzdGVwIHNpemVzIHdpdGhvdXQgY2hhbmdpbmcgdGhlIGVmZmVjdGl2ZSB1cGRhdGUgZGlyZWN0aW9ucywgdGh1cyBlbmpveWluZyB0aGUgb3JpZ2luYWwgY29udmVyZ2VuY2UgcHJvcGVydGllcyBvZiBHRCBvcHRpbWl6ZXJzLiBHaXZlbiB0aGUgdWJpcXVpdHkgb2YgbW9tZW50dW0gR0QgYW5kIHNjYWxlIGludmFyaWFuY2UgaW4gbWFjaGluZSBsZWFybmluZywgd2UgaGF2ZSBldmFsdWF0ZWQgb3VyIG1ldGhvZHMgYWdhaW5zdCB0aGUgYmFzZWxpbmVzIG9uIDEzIGJlbmNobWFya3MuIFRoZXkgcmFuZ2UgZnJvbSB2aXNpb24gdGFza3MgbGlrZSBjbGFzc2lmaWNhdGlvbiAoZS5nLiBJbWFnZU5ldCksIHJldHJpZXZhbCAoZS5nLiBDVUIgYW5kIFNPUCksIGFuZCBkZXRlY3Rpb24gKGUuZy4gQ09DTykgdG8gbGFuZ3VhZ2UgbW9kZWxsaW5nIChlLmcuIFdpa2lUZXh0KSBhbmQgYXVkaW8gY2xhc3NpZmljYXRpb24gKGUuZy4gRENBU0UpIHRhc2tzLiBXZSB2ZXJpZnkgdGhhdCBvdXIgc29sdXRpb24gYnJpbmdzIGFib3V0IHVuaWZvcm0gZ2FpbnMgaW4gdGhvc2UgYmVuY2htYXJrcy4gU291cmNlIGNvZGUgaXMgYXZhaWxhYmxlIGF0IHRoaXMgaHR0cHMgVVJMLiIsLFRyYW5zZm9ybWVyLVhMK1dOK0FkYW1QLFVucmVsZWFzZWQsIktvcmVhIChSZXB1YmxpYyBvZiksS29yZWEgKFJlcHVibGljIG9mKSIsLCwsLCwyMDI1LTExLTI4IDExOjUzOjQ0KzAwOjAwLCwsLCwsIkluZHVzdHJ5LEluZHVzdHJ5IiwsLCwsVW5yZWxlYXNlZCwicmVwbyBoZXJlLCBsb29rcyBsaWtlIGNvZGUgZm9yIEFkYW1QIGJ1dCBub3QgdHJhaW5pbmcgY29kZSBmb3IgdGhlIG1vZGVsOiBodHRwczovL2dpdGh1Yi5jb20vY2xvdmFhaS9BZGFtUCAiLCwsLCwsLCwsLCwsTm8KU3F1ZWV6ZUJFUlQsTGFuZ3VhZ2UsVGV4dCBhdXRvY29tcGxldGlvbixVbml2ZXJzaXR5IG9mIENhbGlmb3JuaWEgKFVDKSBCZXJrZWxleSwiRm9ycmVzdCBOLiBJYW5kb2xhLCBBbGJlcnQgRS4gU2hhdywgUmF2aSBLcmlzaG5hLCBLdXJ0IFcuIEtldXR6ZXIiLDIwMjAtMDYtMTAsU3F1ZWV6ZUJFUlQ6IFdoYXQgY2FuIGNvbXB1dGVyIHZpc2lvbiB0ZWFjaCBOTFAgYWJvdXQgZWZmaWNpZW50IG5ldXJhbCBuZXR3b3Jrcz8saHR0cHM6Ly9hcnhpdi5vcmcvYWJzLzIwMDYuMTEzMTYsMTQwLjAsLCw1MTEwMDAwMC4wLFJhZG9zLCwsLCwsLCwsLCwsLCxVbml0ZWQgU3RhdGVzIG9mIEFtZXJpY2EsLCwsLCwyMDI2LTA1LTI1IDEyOjEyOjA2KzAwOjAwLCwsLCwsQWNhZGVtaWEsLCwsLCwsLCwsLCwsLCwsLCwKNi1MYXllci1UZW5zb3ItVHJhbnNmb3JtZXIrQWRhSGVzc2lhbixMYW5ndWFnZSxMYW5ndWFnZSBtb2RlbGluZywiTkVSU0MsIExhd3JlbmNlIEJlcmtlbGV5IE5hdGlvbmFsIExhYm9yYXRvcnksVW5pdmVyc2l0eSBvZiBDYWxpZm9ybmlhIChVQykgQmVya2VsZXkiLCJaaGV3ZWkgWWFvLCBBbWlyIEdob2xhbWksIFNoZW5nIFNoZW4sIE11c3RhZmEgTXVzdGFmYSwgS3VydCBLZXV0emVyLCBNaWNoYWVsIFcuIE1haG9uZXkiLDIwMjAtMDYtMDEsQURBSEVTU0lBTjogQW4gQWRhcHRpdmUgU2Vjb25kIE9yZGVyIE9wdGltaXplciBmb3IgTWFjaGluZSBMZWFybmluZyxodHRwczovL2FyeGl2Lm9yZy9hYnMvMjAwNi4wMDcxOSwzNjUuMCwsIiIiV2Ugc2hvdyB0aGF0IEFkYUhlc3NpYW4gYWNoaWV2ZXMgbmV3IHN0YXRlLW9mLXRoZS1hcnQgcmVzdWx0cyBieSBhIGxhcmdlIG1hcmdpbiBhcyBjb21wYXJlZAp0byBvdGhlciBhZGFwdGl2ZSBvcHRpbWl6YXRpb24gbWV0aG9kcywgaW5jbHVkaW5nIHZhcmlhbnRzIG9mIEFkYW0iIiIsODU1MDAwMDAuMCwiIiIgRm9sbG93aW5nIFszNV0sIGEgdGhyZWUtbGF5ZXIgdGVuc29yaXplZCB0cmFuc2Zvcm1lciBjb3JlLTEgZm9yIFBUQiBhbmQgYSBzaXgtbGF5ZXIgdGVuc29yaXplZCB0cmFuc2Zvcm1lciBjb3JlLTEgZm9yIFdpa2l0ZXh0LTEwMyBhcmUgdXNlZCBpbiB0aGUgZXhwZXJpbWVudHMiIgoKWzM1XSBNYSwgWC47IFpoYW5nLCBQLjsgWmhhbmcsIFMuOyBEdWFuLCBOLjsgSG91LCBZLjsgWmhvdSwKTS47IGFuZCBTb25nLCBELiAyMDE5LiBBIHRlbnNvcml6ZWQgdHJhbnNmb3JtZXIgZm9yCmxhbmd1YWdlIG1vZGVsaW5nLiBJbiBBZHZhbmNlcyBpbiBOZXVyYWwgSW5mb3JtYXRpb24KUHJvY2Vzc2luZyBTeXN0ZW1zLCAyMjI54oCTMjIzOS4KCmh0dHBzOi8vYXJ4aXYub3JnL3BkZi8xOTA2LjA5Nzc3CgpUZW5zb3JpemVkIHRyYW5zZm9ybWVyIGhhcyA4NS41TSBwYXJhbWV0ZXJzIiwxLjU4ZSsxOCw2IEZMT1AgLyBwYXJhbWV0ZXIgLyB0b2tlbiAqIDg1NTAwMDAwIHBhcmFtZXRlcnMgKiAxMDMwMDAwMDAgdG9rZW5zICogMzAgZXBvY2hzID0gMS41ODUxN2UrMTggRkxPUCwxMDMwMDAwMDAsImJhdGNoIHNpemUgMTIwCjEwXjcgc3RlcHMgKEZpZ3VyZSAxMCkiLCwsLCxDb25maWRlbnQsIldlIGludHJvZHVjZSBBREFIRVNTSUFOLCBhIHNlY29uZCBvcmRlciBzdG9jaGFzdGljIG9wdGltaXphdGlvbiBhbGdvcml0aG0gd2hpY2ggZHluYW1pY2FsbHkgaW5jb3Jwb3JhdGVzIHRoZSBjdXJ2YXR1cmUgb2YgdGhlIGxvc3MgZnVuY3Rpb24gdmlhIEFEQXB0aXZlIGVzdGltYXRlcyBvZiB0aGUgSEVTU0lBTi4gU2Vjb25kIG9yZGVyIGFsZ29yaXRobXMgYXJlIGFtb25nIHRoZSBtb3N0IHBvd2VyZnVsIG9wdGltaXphdGlvbiBhbGdvcml0aG1zIHdpdGggc3VwZXJpb3IgY29udmVyZ2VuY2UgcHJvcGVydGllcyBhcyBjb21wYXJlZCB0byBmaXJzdCBvcmRlciBtZXRob2RzIHN1Y2ggYXMgU0dEIGFuZCBBZGFtLiBUaGUgbWFpbiBkaXNhZHZhbnRhZ2Ugb2YgdHJhZGl0aW9uYWwgc2Vjb25kIG9yZGVyIG1ldGhvZHMgaXMgdGhlaXIgaGVhdmllciBwZXIgaXRlcmF0aW9uIGNvbXB1dGF0aW9uIGFuZCBwb29yIGFjY3VyYWN5IGFzIGNvbXBhcmVkIHRvIGZpcnN0IG9yZGVyIG1ldGhvZHMuIFRvIGFkZHJlc3MgdGhlc2UsIHdlIGluY29ycG9yYXRlIHNldmVyYWwgbm92ZWwgYXBwcm9hY2hlcyBpbiBBREFIRVNTSUFOLCBpbmNsdWRpbmc6IChpKSBhIGZhc3QgSHV0Y2hpbnNvbiBiYXNlZCBtZXRob2QgdG8gYXBwcm94aW1hdGUgdGhlIGN1cnZhdHVyZSBtYXRyaXggd2l0aCBsb3cgY29tcHV0YXRpb25hbCBvdmVyaGVhZDsgKGlpKSBhIHJvb3QtbWVhbi1zcXVhcmUgZXhwb25lbnRpYWwgbW92aW5nIGF2ZXJhZ2UgdG8gc21vb3RoIG91dCB2YXJpYXRpb25zIG9mIHRoZSBIZXNzaWFuIGRpYWdvbmFsIGFjcm9zcyBkaWZmZXJlbnQgaXRlcmF0aW9uczsgYW5kIChpaWkpIGEgYmxvY2sgZGlhZ29uYWwgYXZlcmFnaW5nIHRvIHJlZHVjZSB0aGUgdmFyaWFuY2Ugb2YgSGVzc2lhbiBkaWFnb25hbCBlbGVtZW50cy4gV2Ugc2hvdyB0aGF0IEFEQUhFU1NJQU4gYWNoaWV2ZXMgbmV3IHN0YXRlLW9mLXRoZS1hcnQgcmVzdWx0cyBieSBhIGxhcmdlIG1hcmdpbiBhcyBjb21wYXJlZCB0byBvdGhlciBhZGFwdGl2ZSBvcHRpbWl6YXRpb24gbWV0aG9kcywgaW5jbHVkaW5nIHZhcmlhbnRzIG9mIEFkYW0uIEluIHBhcnRpY3VsYXIsIHdlIHBlcmZvcm0gZXh0ZW5zaXZlIHRlc3RzIG9uIENWLCBOTFAsIGFuZCByZWNvbW1lbmRhdGlvbiBzeXN0ZW0gdGFza3MgYW5kIGZpbmQgdGhhdCBBREFIRVNTSUFOOiAoaSkgYWNoaWV2ZXMgMS44MCUvMS40NSUgaGlnaGVyIGFjY3VyYWN5IG9uIFJlc05ldHMyMC8zMiBvbiBDaWZhcjEwLCBhbmQgNS41NSUgaGlnaGVyIGFjY3VyYWN5IG9uIEltYWdlTmV0IGFzIGNvbXBhcmVkIHRvIEFkYW07IChpaSkgb3V0cGVyZm9ybXMgQWRhbVcgZm9yIHRyYW5zZm9ybWVycyBieSAwLjEzLzAuMzMgQkxFVSBzY29yZSBvbiBJV1NMVDE0L1dNVDE0IGFuZCAyLjcvMS4wIFBQTCBvbiBQVEIvV2lraXRleHQtMTAzOyAoaWlpKSBvdXRwZXJmb3JtcyBBZGFtVyBmb3IgU3F1ZWV6ZUJlcnQgYnkgMC40MSBwb2ludHMgb24gR0xVRTsgYW5kIChpdikgYWNoaWV2ZXMgMC4wMzIlIGJldHRlciBzY29yZSB0aGFuIEFkYWdyYWQgZm9yIERMUk0gb24gdGhlIENyaXRlbyBBZCBLYWdnbGUgZGF0YXNldC4gSW1wb3J0YW50bHksIHdlIHNob3cgdGhhdCB0aGUgY29zdCBwZXIgaXRlcmF0aW9uIG9mIEFEQUhFU1NJQU4gaXMgY29tcGFyYWJsZSB0byBmaXJzdCBvcmRlciBtZXRob2RzLCBhbmQgdGhhdCBpdCBleGhpYml0cyByb2J1c3RuZXNzIHRvd2FyZHMgaXRzIGh5cGVycGFyYW1ldGVycy4iLDMwLjAsNi1MYXllci1UZW5zb3ItVHJhbnNmb3JtZXIrQWRhSGVzc2lhbixVbnJlbGVhc2VkLCJVbml0ZWQgU3RhdGVzIG9mIEFtZXJpY2EsVW5pdGVkIFN0YXRlcyBvZiBBbWVyaWNhIiwsLCwsLDIwMjYtMDUtMjUgMTI6MTI6MDcrMDA6MDAsLCwsLCwiR292ZXJubWVudCxBY2FkZW1pYSIsLCwsLE9wZW4gc291cmNlLE1JVCBmb3IgY29kZS4gZG9lc24ndCBoYXZlIHRyYWluaW5nIHNjcmlwdCBmb3IgV1QxMDMgYnV0IGxvb2tzIGZhaXJseSBhZGFwdGFibGU6IGh0dHBzOi8vZ2l0aHViLmNvbS9hbWlyZ2hvbGFtaS9BREFIRVNTSUFOICwsLCwsLCxPcGVyYXRpb24gY291bnRpbmcsLCwsLE5vCjMtTGF5ZXItVGVuc29yLVRyYW5zZm9ybWVyK0FkYUhlc3NpYW4sTGFuZ3VhZ2UsIkxhbmd1YWdlIG1vZGVsaW5nLFRyYW5zbGF0aW9uIiwiVW5pdmVyc2l0eSBvZiBDYWxpZm9ybmlhIChVQykgQmVya2VsZXksTkVSU0MsIExhd3JlbmNlIEJlcmtlbGV5IE5hdGlvbmFsIExhYm9yYXRvcnkiLCJaaGV3ZWkgWWFvLCBBbWlyIEdob2xhbWksIFNoZW5nIFNoZW4sIE11c3RhZmEgTXVzdGFmYSwgS3VydCBLZXV0emVyLCBNaWNoYWVsIFcuIE1haG9uZXkiLDIwMjAtMDYtMDEsQURBSEVTU0lBTjogQW4gQWRhcHRpdmUgU2Vjb25kIE9yZGVyIE9wdGltaXplciBmb3IgTWFjaGluZSBMZWFybmluZyxodHRwczovL2FyeGl2Lm9yZy9hYnMvMjAwNi4wMDcxOSwzNjUuMCwsLCwsLCwsLCwsLCxDb25maWRlbnQsIldlIGludHJvZHVjZSBBREFIRVNTSUFOLCBhIHNlY29uZCBvcmRlciBzdG9jaGFzdGljIG9wdGltaXphdGlvbiBhbGdvcml0aG0gd2hpY2ggZHluYW1pY2FsbHkgaW5jb3Jwb3JhdGVzIHRoZSBjdXJ2YXR1cmUgb2YgdGhlIGxvc3MgZnVuY3Rpb24gdmlhIEFEQXB0aXZlIGVzdGltYXRlcyBvZiB0aGUgSEVTU0lBTi4gU2Vjb25kIG9yZGVyIGFsZ29yaXRobXMgYXJlIGFtb25nIHRoZSBtb3N0IHBvd2VyZnVsIG9wdGltaXphdGlvbiBhbGdvcml0aG1zIHdpdGggc3VwZXJpb3IgY29udmVyZ2VuY2UgcHJvcGVydGllcyBhcyBjb21wYXJlZCB0byBmaXJzdCBvcmRlciBtZXRob2RzIHN1Y2ggYXMgU0dEIGFuZCBBZGFtLiBUaGUgbWFpbiBkaXNhZHZhbnRhZ2Ugb2YgdHJhZGl0aW9uYWwgc2Vjb25kIG9yZGVyIG1ldGhvZHMgaXMgdGhlaXIgaGVhdmllciBwZXIgaXRlcmF0aW9uIGNvbXB1dGF0aW9uIGFuZCBwb29yIGFjY3VyYWN5IGFzIGNvbXBhcmVkIHRvIGZpcnN0IG9yZGVyIG1ldGhvZHMuIFRvIGFkZHJlc3MgdGhlc2UsIHdlIGluY29ycG9yYXRlIHNldmVyYWwgbm92ZWwgYXBwcm9hY2hlcyBpbiBBREFIRVNTSUFOLCBpbmNsdWRpbmc6IChpKSBhIGZhc3QgSHV0Y2hpbnNvbiBiYXNlZCBtZXRob2QgdG8gYXBwcm94aW1hdGUgdGhlIGN1cnZhdHVyZSBtYXRyaXggd2l0aCBsb3cgY29tcHV0YXRpb25hbCBvdmVyaGVhZDsgKGlpKSBhIHJvb3QtbWVhbi1zcXVhcmUgZXhwb25lbnRpYWwgbW92aW5nIGF2ZXJhZ2UgdG8gc21vb3RoIG91dCB2YXJpYXRpb25zIG9mIHRoZSBIZXNzaWFuIGRpYWdvbmFsIGFjcm9zcyBkaWZmZXJlbnQgaXRlcmF0aW9uczsgYW5kIChpaWkpIGEgYmxvY2sgZGlhZ29uYWwgYXZlcmFnaW5nIHRvIHJlZHVjZSB0aGUgdmFyaWFuY2Ugb2YgSGVzc2lhbiBkaWFnb25hbCBlbGVtZW50cy4gV2Ugc2hvdyB0aGF0IEFEQUhFU1NJQU4gYWNoaWV2ZXMgbmV3IHN0YXRlLW9mLXRoZS1hcnQgcmVzdWx0cyBieSBhIGxhcmdlIG1hcmdpbiBhcyBjb21wYXJlZCB0byBvdGhlciBhZGFwdGl2ZSBvcHRpbWl6YXRpb24gbWV0aG9kcywgaW5jbHVkaW5nIHZhcmlhbnRzIG9mIEFkYW0uIEluIHBhcnRpY3VsYXIsIHdlIHBlcmZvcm0gZXh0ZW5zaXZlIHRlc3RzIG9uIENWLCBOTFAsIGFuZCByZWNvbW1lbmRhdGlvbiBzeXN0ZW0gdGFza3MgYW5kIGZpbmQgdGhhdCBBREFIRVNTSUFOOiAoaSkgYWNoaWV2ZXMgMS44MCUvMS40NSUgaGlnaGVyIGFjY3VyYWN5IG9uIFJlc05ldHMyMC8zMiBvbiBDaWZhcjEwLCBhbmQgNS41NSUgaGlnaGVyIGFjY3VyYWN5IG9uIEltYWdlTmV0IGFzIGNvbXBhcmVkIHRvIEFkYW07IChpaSkgb3V0cGVyZm9ybXMgQWRhbVcgZm9yIHRyYW5zZm9ybWVycyBieSAwLjEzLzAuMzMgQkxFVSBzY29yZSBvbiBJV1NMVDE0L1dNVDE0IGFuZCAyLjcvMS4wIFBQTCBvbiBQVEIvV2lraXRleHQtMTAzOyAoaWlpKSBvdXRwZXJmb3JtcyBBZGFtVyBmb3IgU3F1ZWV6ZUJlcnQgYnkgMC40MSBwb2ludHMgb24gR0xVRTsgYW5kIChpdikgYWNoaWV2ZXMgMC4wMzIlIGJldHRlciBzY29yZSB0aGFuIEFkYWdyYWQgZm9yIERMUk0gb24gdGhlIENyaXRlbyBBZCBLYWdnbGUgZGF0YXNldC4gSW1wb3J0YW50bHksIHdlIHNob3cgdGhhdCB0aGUgY29zdCBwZXIgaXRlcmF0aW9uIG9mIEFEQUhFU1NJQU4gaXMgY29tcGFyYWJsZSB0byBmaXJzdCBvcmRlciBtZXRob2RzLCBhbmQgdGhhdCBpdCBleGhpYml0cyByb2J1c3RuZXNzIHRvd2FyZHMgaXRzIGh5cGVycGFyYW1ldGVycy4iLDMwLjAsMy1MYXllci1UZW5zb3ItVHJhbnNmb3JtZXIrQWRhSGVzc2lhbixVbnJlbGVhc2VkLCJVbml0ZWQgU3RhdGVzIG9mIEFtZXJpY2EsVW5pdGVkIFN0YXRlcyBvZiBBbWVyaWNhIiwsLCwsLDIwMjYtMDUtMjUgMTI6MTI6MDUrMDA6MDAsLCwsLCwiQWNhZGVtaWEsR292ZXJubWVudCIsLCwsLE9wZW4gc291cmNlLE1JVCBmb3IgY29kZS4gZG9lc24ndCBoYXZlIHRyYWluaW5nIHNjcmlwdCBmb3IgUFRCIGJ1dCBsb29rcyBmYWlybHkgYWRhcHRhYmxlOiBodHRwczovL2dpdGh1Yi5jb20vYW1pcmdob2xhbWkvQURBSEVTU0lBTiAsLCwsLCwsLCwsLCxObwpHUFQtMyAxNzVCIChkYXZpbmNpKSxMYW5ndWFnZSwiVGV4dCBhdXRvY29tcGxldGlvbixMYW5ndWFnZSBtb2RlbGluZy9nZW5lcmF0aW9uIixPcGVuQUksIlRvbSBCLiBCcm93biwgQmVuamFtaW4gTWFubiwgTmljayBSeWRlciwgTWVsYW5pZSBTdWJiaWFoLCBKYXJlZCBLYXBsYW4sIFByYWZ1bGxhIERoYXJpd2FsLCBBcnZpbmQgTmVlbGFrYW50YW4sIFByYW5hdiBTaHlhbSwgR2lyaXNoIFNhc3RyeSwgQW1hbmRhIEFza2VsbCwgU2FuZGhpbmkgQWdhcndhbCwgQXJpZWwgSGVyYmVydC1Wb3NzLCBHcmV0Y2hlbiBLcnVlZ2VyLCBUb20gSGVuaWdoYW4sIFJld29uIENoaWxkLCBBZGl0eWEgUmFtZXNoLCBEYW5pZWwgTS4gWmllZ2xlciwgSmVmZnJleSBXdSwgQ2xlbWVucyBXaW50ZXIsIENocmlzdG9waGVyIEhlc3NlLCBNYXJrIENoZW4sIEVyaWMgU2lnbGVyLCBNYXRldXN6IExpdHdpbiwgU2NvdHQgR3JheSwgQmVuamFtaW4gQ2hlc3MsIEphY2sgQ2xhcmssIENocmlzdG9waGVyIEJlcm5lciwgU2FtIE1jQ2FuZGxpc2gsIEFsZWMgUmFkZm9yZCwgSWx5YSBTdXRza2V2ZXIsIERhcmlvIEFtb2RlaSIsMjAyMC0wNS0yOCxMYW5ndWFnZSBNb2RlbHMgYXJlIEZldy1TaG90IExlYXJuZXJzLGh0dHBzOi8vYXJ4aXYub3JnL2Ficy8yMDA1LjE0MTY1LDU4MjQwLjAsIkhpZ2hseSBjaXRlZCxUcmFpbmluZyBjb3N0IiwsMTc0NjAwMDAwMDAwLjAsIiIid2UgdHJhaW4gR1BULTMsIGFuIGF1dG9yZWdyZXNzaXZlIGxhbmd1YWdlIG1vZGVsIHdpdGggMTc1IGJpbGxpb24gcGFyYW1ldGVycyIiClJhdGhlciwgaXQncyAxNzQuNiBiaWxsaW9uLgpUYWJsZSBELjE6IDE3NCw2MDAgbWlsbGlvbiBwYXJhbWV0ZXJzIiwzLjE0ZSsyMywiVGFibGUgRC4xCmh0dHBzOi8vYXJ4aXYub3JnL2Ficy8yMDA1LjE0MTY1IiwyMzgwMDAwMDAwMDAsIkZyb20gdGFibGUgMi4yLCB3ZSBkZXRlcm1pbmUgdGhhdCB0aGVyZSBhcmUgNDEwICsgMTkgKyAxMiArIDU1ICsgMyA9IDQ5OSBiaWxsaW9uIHRva2Vucy4gCgpXZSBtdWx0aXBseSB0aGlzIGJ5IDAuNzUgdG8gZ2l2ZSAzNzRCIHdvcmRzLiAKCjMuNzRlMTEKCj09PT09PT09PT09PT09PT09PT09PT09PQpbQW5zb246IEkgdGhpbmsgdGhlIGNhbGN1bGF0aW9uIGJlbG93IGRvZXNuJ3QgbG9vayBhdCBhbGwgdGhlIGRhdGEsIHRoZSBDb21tb25DcmF3bCBkYXRhIG9ubHkgY29uc3RpdHV0ZXMgNjAlIG9mIHRoZSBkYXRhLiBNdWx0aXBseWluZyBieSA1LzMgZ2l2ZXMgNC43NWUxMV0KCiIiVGhlIENvbW1vbkNyYXdsIGRhdGEgd2FzIGRvd25sb2FkZWQgZnJvbSA0MSBzaGFyZHMgb2YgbW9udGhseSBDb21tb25DcmF3bCBjb3ZlcmluZyAyMDE2IHRvIDIwMTksIGNvbnN0aXR1dGluZyA0NVRCIG9mIGNvbXByZXNzZWQgcGxhaW50ZXh0IGJlZm9yZSBmaWx0ZXJpbmcgYW5kIDU3MEdCIGFmdGVyIGZpbHRlcmluZywgcm91Z2hseSBlcXVpdmFsZW50IHRvIDQwMCBiaWxsaW9uIGJ5dGUtcGFpci1lbmNvZGVkIHRva2Vucy4gIiIKCkNvbnZlcnRlZCB0byB3b3JkcyB1c2luZyAKaHR0cDovL2V4dHJhY29udmVyc2lvbi5jb20vZGF0YS1zdG9yYWdlL2dpZ2FiaXRzL2dpZ2FiaXRzLXRvLXdvcmRzLmh0bWwKCjIuODVlMTEiLDM1NS4yLDE0LjggZGF5cyBhY2NvcmRpbmcgdG8gaHR0cHM6Ly9hcnhpdi5vcmcvZnRwL2FyeGl2L3BhcGVycy8yMTA0LzIxMDQuMTAzNTAucGRmLE5WSURJQSBUZXNsYSBWMTAwIERHWFMgMzIgR0IsU2VsZi1zdXBlcnZpc2VkIGxlYXJuaW5nLENvbmZpZGVudCwiUmVjZW50IHdvcmsgaGFzIGRlbW9uc3RyYXRlZCBzdWJzdGFudGlhbCBnYWlucyBvbiBtYW55IE5MUCB0YXNrcyBhbmQgYmVuY2htYXJrcyBieSBwcmUtdHJhaW5pbmcgb24gYSBsYXJnZSBjb3JwdXMgb2YgdGV4dCBmb2xsb3dlZCBieSBmaW5lLXR1bmluZyBvbiBhIHNwZWNpZmljIHRhc2suIFdoaWxlIHR5cGljYWxseSB0YXNrLWFnbm9zdGljIGluIGFyY2hpdGVjdHVyZSwgdGhpcyBtZXRob2Qgc3RpbGwgcmVxdWlyZXMgdGFzay1zcGVjaWZpYyBmaW5lLXR1bmluZyBkYXRhc2V0cyBvZiB0aG91c2FuZHMgb3IgdGVucyBvZiB0aG91c2FuZHMgb2YgZXhhbXBsZXMuIEJ5IGNvbnRyYXN0LCBodW1hbnMgY2FuIGdlbmVyYWxseSBwZXJmb3JtIGEgbmV3IGxhbmd1YWdlIHRhc2sgZnJvbSBvbmx5IGEgZmV3IGV4YW1wbGVzIG9yIGZyb20gc2ltcGxlIGluc3RydWN0aW9ucyAtIHNvbWV0aGluZyB3aGljaCBjdXJyZW50IE5MUCBzeXN0ZW1zIHN0aWxsIGxhcmdlbHkgc3RydWdnbGUgdG8gZG8uIEhlcmUgd2Ugc2hvdyB0aGF0IHNjYWxpbmcgdXAgbGFuZ3VhZ2UgbW9kZWxzIGdyZWF0bHkgaW1wcm92ZXMgdGFzay1hZ25vc3RpYywgZmV3LXNob3QgcGVyZm9ybWFuY2UsIHNvbWV0aW1lcyBldmVuIHJlYWNoaW5nIGNvbXBldGl0aXZlbmVzcyB3aXRoIHByaW9yIHN0YXRlLW9mLXRoZS1hcnQgZmluZS10dW5pbmcgYXBwcm9hY2hlcy4gU3BlY2lmaWNhbGx5LCB3ZSB0cmFpbiBHUFQtMywgYW4gYXV0b3JlZ3Jlc3NpdmUgbGFuZ3VhZ2UgbW9kZWwgd2l0aCAxNzUgYmlsbGlvbiBwYXJhbWV0ZXJzLCAxMHggbW9yZSB0aGFuIGFueSBwcmV2aW91cyBub24tc3BhcnNlIGxhbmd1YWdlIG1vZGVsLCBhbmQgdGVzdCBpdHMgcGVyZm9ybWFuY2UgaW4gdGhlIGZldy1zaG90IHNldHRpbmcuIEZvciBhbGwgdGFza3MsIEdQVC0zIGlzIGFwcGxpZWQgd2l0aG91dCBhbnkgZ3JhZGllbnQgdXBkYXRlcyBvciBmaW5lLXR1bmluZywgd2l0aCB0YXNrcyBhbmQgZmV3LXNob3QgZGVtb25zdHJhdGlvbnMgc3BlY2lmaWVkIHB1cmVseSB2aWEgdGV4dCBpbnRlcmFjdGlvbiB3aXRoIHRoZSBtb2RlbC4gR1BULTMgYWNoaWV2ZXMgc3Ryb25nIHBlcmZvcm1hbmNlIG9uIG1hbnkgTkxQIGRhdGFzZXRzLCBpbmNsdWRpbmcgdHJhbnNsYXRpb24sIHF1ZXN0aW9uLWFuc3dlcmluZywgYW5kIGNsb3plIHRhc2tzLCBhcyB3ZWxsIGFzIHNldmVyYWwgdGFza3MgdGhhdCByZXF1aXJlIG9uLXRoZS1mbHkgcmVhc29uaW5nIG9yIGRvbWFpbiBhZGFwdGF0aW9uLCBzdWNoIGFzIHVuc2NyYW1ibGluZyB3b3JkcywgdXNpbmcgYSBub3ZlbCB3b3JkIGluIGEgc2VudGVuY2UsIG9yIHBlcmZvcm1pbmcgMy1kaWdpdCBhcml0aG1ldGljLiBBdCB0aGUgc2FtZSB0aW1lLCB3ZSBhbHNvIGlkZW50aWZ5IHNvbWUgZGF0YXNldHMgd2hlcmUgR1BULTMncyBmZXctc2hvdCBsZWFybmluZyBzdGlsbCBzdHJ1Z2dsZXMsIGFzIHdlbGwgYXMgc29tZSBkYXRhc2V0cyB3aGVyZSBHUFQtMyBmYWNlcyBtZXRob2RvbG9naWNhbCBpc3N1ZXMgcmVsYXRlZCB0byB0cmFpbmluZyBvbiBsYXJnZSB3ZWIgY29ycG9yYS4gRmluYWxseSwgd2UgZmluZCB0aGF0IEdQVC0zIGNhbiBnZW5lcmF0ZSBzYW1wbGVzIG9mIG5ld3MgYXJ0aWNsZXMgd2hpY2ggaHVtYW4gZXZhbHVhdG9ycyBoYXZlIGRpZmZpY3VsdHkgZGlzdGluZ3Vpc2hpbmcgZnJvbSBhcnRpY2xlcyB3cml0dGVuIGJ5IGh1bWFucy4gV2UgZGlzY3VzcyBicm9hZGVyIHNvY2lldGFsIGltcGFjdHMgb2YgdGhpcyBmaW5kaW5nIGFuZCBvZiBHUFQtMyBpbiBnZW5lcmFsLiIsMC42LEdQVC0zIDE3NUIgKGRhdmluY2kpLEFQSSBhY2Nlc3MsVW5pdGVkIFN0YXRlcyBvZiBBbWVyaWNhLCwsLDEwMDAwLjAsMC4xOTY2LDIwMjYtMDUtMjUgMTI6MTI6MDUrMDA6MDAsTWljcm9zb2Z0LCwsMzIwMDAwMC4wLCIzLjJNLCBwZXIgdGFibGUgMi4xIixJbmR1c3RyeSxUcnVlLCwsMzU1MjAwMC4wLFVucmVsZWFzZWQsImh0dHBzOi8vb3BlbmFpLmNvbS9ibG9nL29wZW5haS1hcGkKIixUcnVlLDIxMTY4NjYuMjQyODM5MDE1NiwiU2VlIHRhYmxlIDQgb2YgdGhlIGNhcmJvbiBlbWlzc2lvbnMgcGFwZXI6IGh0dHBzOi8vYXJ4aXYub3JnL3BkZi8yMTA0LjEwMzUwCgpNRlUgY2FsY3VsYXRpb24gZnJvbSB0b3RhbCBjb21wdXRlOgooNiBGTE9QL3Rva2VuL3BhcmFtICogMTc0LjZCIHBhcmFtcyAqIDMwMEIgdG9rZW5zKSAvICgxMGsgVjEwMCAqIDEyNSBURkxPUFMvVjEwMCAqIDE0LjggZGF5cykgPSAwLjE5NjYKaHR0cHM6Ly93d3cud29sZnJhbWFscGhhLmNvbS9pbnB1dD9pPSUyODYqMTc0LjYrYmlsbGlvbisqKzMwMCtiaWxsaW9uJTI5K0ZMT1ArJTJGKyUyODEyNTAwMDArVEZMT1BTKyorMTQuOCtkYXlzJTI5CgpIRlUgY2FsY3VsYXRpb24gZnJvbSBHUFUgdGhyb3VnaHB1dDoKVGhlIHBhcGVyIHJlcG9ydHMgMjQuNiBURkxPUFMgdGhyb3VnaHB1dCBwZXIgVjEwMCwgYW5kIHJlcG9ydHMgdGhlIFYxMDAgcGVhayBwZXJmb3JtYW5jZSBvZiAxMjUgVEZMT1BTICh3aGljaCBpcyBjb3JyZWN0IGlmIHRyYWluaW5nIHdhcyBkb25lIGluIHRlbnNvciAxNi1iaXQgZm9ybWF0KS4KSEZVID0gMjQuNi8xMjUgPSAwLjE5NjgKClRoZXNlIGFyZSBzdXNwaWNpb3VzbHkgY2xvc2UsIHNvIGl0J3MgbGlrZWx5IHRoZXkgZGlkIG5vdCBhY3R1YWxseSBtZWFzdXJlIHRoZSBHUFUgdGhyb3VnaHB1dCwgYnV0IGVzdGltYXRlZCBpdCBmcm9tIHRoZSB0b3RhbCBjb21wdXRlIGFuZCB0aGUgdHJhaW5pbmcgZHVyYXRpb24uIFRoZXJlZm9yZSwgbGV0J3MgbGVhdmUgSEZVIGJsYW5rIGJlY2F1c2UgdGhlIHRydWUgdmFsdWUgaXMgdW5jZXJ0YWluLgoKTUZVID0gMC4xOTY2IiwsVHJ1ZSw1MTAwNzU5LjYwNTk2MzQ0MSxSZXBvcnRlZCwsLCwsTm8KR1BUMy02LjdCIChyZXJ1biBvZiBvcmlnaW5hbCksTGFuZ3VhZ2UsTGFuZ3VhZ2UgbW9kZWxpbmcvZ2VuZXJhdGlvbiwiTWljcm9zb2Z0LE9wZW5BSSIsIkdyZWcgWWFuZywgRWR3YXJkIEouIEh1LCBJZ29yIEJhYnVzY2hraW4sIFN6eW1vbiBTaWRvciwgWGlhb2RvbmcgTGl1LCBEYXZpZCBGYXJoaSwgTmljayBSeWRlciwgSmFrdWIgUGFjaG9ja2ksIFdlaXpodSBDaGVuLCBKaWFuZmVuZyBHYW8iLDIwMjAtMDUtMjgsVGVuc29yIFByb2dyYW1zIFY6IFR1bmluZyBMYXJnZSBOZXVyYWwgTmV0d29ya3MgdmlhIFplcm8tU2hvdCBIeXBlcnBhcmFtZXRlciBUcmFuc2ZlcixodHRwczovL2FyeGl2Lm9yZy9hYnMvMjIwMy4wMzQ2NiwyNjIuMCwsLDY3MDAwMDAwMDAuMCw2LjdCLDEuMmUrMjIsNiBGTE9QIC8gdG9rZW4gLyBwYXJhbWV0ZXIgKiA2LjcgKiAxMF45IHBhcmFtZXRlcnMgKiAzMDAgKiAxMF45IHRva2VucyA9IDEuMjA2ZSsyMiBGTE9QLDMwMDAwMDAwMDAwMCwiMzAwQiB0b2tlbnMgKEZpZ3VyZSAxNSkgLSBzYW1lIGFzIG9yaWdpbmFsIGdwdC0zCjEwSyB0cmFpbmluZyBzdGVwcyIsLCxOVklESUEgVjEwMCwsQ29uZmlkZW50LCJIeXBlcnBhcmFtZXRlciAoSFApIHR1bmluZyBpbiBkZWVwIGxlYXJuaW5nIGlzIGFuIGV4cGVuc2l2ZSBwcm9jZXNzLCBwcm9oaWJpdGl2ZWx5IHNvIGZvciBuZXVyYWwgbmV0d29ya3MgKE5Ocykgd2l0aCBiaWxsaW9ucyBvZiBwYXJhbWV0ZXJzLiBXZSBzaG93IHRoYXQsIGluIHRoZSByZWNlbnRseSBkaXNjb3ZlcmVkIE1heGltYWwgVXBkYXRlIFBhcmFtZXRyaXphdGlvbiAobXVQKSwgbWFueSBvcHRpbWFsIEhQcyByZW1haW4gc3RhYmxlIGV2ZW4gYXMgbW9kZWwgc2l6ZSBjaGFuZ2VzLiBUaGlzIGxlYWRzIHRvIGEgbmV3IEhQIHR1bmluZyBwYXJhZGlnbSB3ZSBjYWxsIG11VHJhbnNmZXI6IHBhcmFtZXRyaXplIHRoZSB0YXJnZXQgbW9kZWwgaW4gbXVQLCB0dW5lIHRoZSBIUCBpbmRpcmVjdGx5IG9uIGEgc21hbGxlciBtb2RlbCwgYW5kIHplcm8tc2hvdCB0cmFuc2ZlciB0aGVtIHRvIHRoZSBmdWxsLXNpemVkIG1vZGVsLCBpLmUuLCB3aXRob3V0IGRpcmVjdGx5IHR1bmluZyB0aGUgbGF0dGVyIGF0IGFsbC4gV2UgdmVyaWZ5IG11VHJhbnNmZXIgb24gVHJhbnNmb3JtZXIgYW5kIFJlc05ldC4gRm9yIGV4YW1wbGUsIDEpIGJ5IHRyYW5zZmVycmluZyBwcmV0cmFpbmluZyBIUHMgZnJvbSBhIG1vZGVsIG9mIDEzTSBwYXJhbWV0ZXJzLCB3ZSBvdXRwZXJmb3JtIHB1Ymxpc2hlZCBudW1iZXJzIG9mIEJFUlQtbGFyZ2UgKDM1ME0gcGFyYW1ldGVycyksIHdpdGggYSB0b3RhbCB0dW5pbmcgY29zdCBlcXVpdmFsZW50IHRvIHByZXRyYWluaW5nIEJFUlQtbGFyZ2Ugb25jZTsgMikgYnkgdHJhbnNmZXJyaW5nIGZyb20gNDBNIHBhcmFtZXRlcnMsIHdlIG91dHBlcmZvcm0gcHVibGlzaGVkIG51bWJlcnMgb2YgdGhlIDYuN0IgR1BULTMgbW9kZWwsIHdpdGggdHVuaW5nIGNvc3Qgb25seSA3JSBvZiB0b3RhbCBwcmV0cmFpbmluZyBjb3N0LiBBIFB5dG9yY2ggaW1wbGVtZW50YXRpb24gb2Ygb3VyIHRlY2huaXF1ZSBjYW4gYmUgZm91bmQgYXQgdGhpcyBodHRwIFVSTCBhbmQgaW5zdGFsbGFibGUgdmlhIGBwaXAgaW5zdGFsbCBtdXBgLiIsMS4wLEdQVDMtNi43QiAocmVydW4gb2Ygb3JpZ2luYWwpLFVucmVsZWFzZWQsIlVuaXRlZCBTdGF0ZXMgb2YgQW1lcmljYSxVbml0ZWQgU3RhdGVzIG9mIEFtZXJpY2EiLCwsLCwsMjAyNi0wNS0yNSAxMjoxMjowNCswMDowMCwsLEdQVDMtNi43QiAocmVydW4gb2Ygb3JpZ2luYWwpLCwsIkluZHVzdHJ5LEluZHVzdHJ5IiwsLCwsVW5yZWxlYXNlZCwicmVwbyBoZXJlLCBkb24ndCB0aGluayB0aGVyZSdzIEdQVC0zIGNvZGUgdGhvdWdoIGh0dHBzOi8vZ2l0aHViLmNvbS9taWNyb3NvZnQvbXVwL2Jsb2IvbWFpbi9SRUFETUUubWQgIiwsLCxGUDMyLCwsT3BlcmF0aW9uIGNvdW50aW5nLCwsLCxObwpERVRSLFZpc2lvbixPYmplY3QgZGV0ZWN0aW9uLEZhY2Vib29rLCJOaWNvbGFzIENhcmlvbiwgRnJhbmNpc2NvIE1hc3NhLCBHYWJyaWVsIFN5bm5hZXZlLCBOaWNvbGFzIFVzdW5pZXIsIEFsZXhhbmRlciBLaXJpbGxvdiwgU2VyZ2V5IFphZ29ydXlrbyIsMjAyMC0wNS0yNixFbmQtdG8tRW5kIE9iamVjdCBEZXRlY3Rpb24gd2l0aCBUcmFuc2Zvcm1lcnMsaHR0cHM6Ly9hcnhpdi5vcmcvYWJzLzIwMDUuMTI4NzIsMTgxNDguMCxIaWdobHkgY2l0ZWQsLDYwMDAwMDAwLjAsNjBNIHBlciBUYWJsZSAxLDRlKzIwLCIiIlRyYWluaW5nIHRoZSBiYXNlbGluZSBtb2RlbCBmb3IgMzAwIGVwb2NocyBvbiAxNiBWMTAwIEdQVXMgdGFrZXMgMyBkYXlzLCB3aXRoIDQgaW1hZ2VzIHBlciBHUFUgKGhlbmNlIGEgdG90YWwgYmF0Y2ggc2l6ZSBvZiA2NCkuIEZvciB0aGUgbG9uZ2VyIHNjaGVkdWxlIHVzZWQgdG8gY29tcGFyZSB3aXRoIEZhc3RlciBSLUNOTiB3ZSB0cmFpbiBmb3IgNTAwIGVwb2NocyB3aXRoIGxlYXJuaW5nIHJhdGUgZHJvcCBhZnRlciA0MDAgZXBvY2hzLiBUaGlzIHNjaGVkdWxlIGFkZHMgMS41IEFQIGNvbXBhcmVkIHRvIHRoZSBzaG9ydGVyIHNjaGVkdWxlLiIiCgo0OCBWMTAwLWRheXMgZm9yIGJhc2VsaW5lIERFVFIgbW9kZWwuIExhcmdlciBtb2RlbCBoYWQgMS41eCB0aGUgcGFyYW1zIGFuZCA1LzMgYXMgbWFueSBlcG9jaHMsIHNvIHJlcXVpcmVkIH4yLjV4IGFz</x:v>
      </x:c>
    </x:row>
    <x:row r="248" ht="18" customHeight="1">
      <x:c r="A248" s="17" t="n">
        <x:v>243</x:v>
      </x:c>
      <x:c r="B248" s="17" t="n">
        <x:v>310</x:v>
      </x:c>
      <x:c r="C248" s="160" t="str">
        <x:v>IG11Y2ggdHJhaW5pbmcgY29tcHV0ZS4KCjEyNSB0ZXJhZmxvcC9zICogMi41ICogNDggKiAyNCAqIDM2MDAgKiAwLjMgKGFzc3VtZWQgdXRpbGl6YXRpb24pIH4gNGUyMCIsODI2MDAwLCwsLE5WSURJQSBWMTAwLFN1cGVydmlzZWQsQ29uZmlkZW50LCJBYnN0cmFjdC4gV2UgcHJlc2VudCBhIG5ldyBtZXRob2QgdGhhdCB2aWV3cyBvYmplY3QgZGV0ZWN0aW9uIGFzIGEKZGlyZWN0IHNldCBwcmVkaWN0aW9uIHByb2JsZW0uIE91ciBhcHByb2FjaCBzdHJlYW1saW5lcyB0aGUgZGV0ZWN0aW9uCnBpcGVsaW5lLCBlZmZlY3RpdmVseSByZW1vdmluZyB0aGUgbmVlZCBmb3IgbWFueSBoYW5kLWRlc2lnbmVkIGNvbXBvbmVudHMgbGlrZSBhIG5vbi1tYXhpbXVtIHN1cHByZXNzaW9uIHByb2NlZHVyZSBvciBhbmNob3IgZ2VuZXJhdGlvbgp0aGF0IGV4cGxpY2l0bHkgZW5jb2RlIG91ciBwcmlvciBrbm93bGVkZ2UgYWJvdXQgdGhlIHRhc2suIFRoZSBtYWluCmluZ3JlZGllbnRzIG9mIHRoZSBuZXcgZnJhbWV3b3JrLCBjYWxsZWQgREV0ZWN0aW9uIFRSYW5zZm9ybWVyIG9yCkRFVFIsIGFyZSBhIHNldC1iYXNlZCBnbG9iYWwgbG9zcyB0aGF0IGZvcmNlcyB1bmlxdWUgcHJlZGljdGlvbnMgdmlhIGJpcGFydGl0ZSBtYXRjaGluZywgYW5kIGEgdHJhbnNmb3JtZXIgZW5jb2Rlci1kZWNvZGVyIGFyY2hpdGVjdHVyZS4gR2l2ZW4KYSBmaXhlZCBzbWFsbCBzZXQgb2YgbGVhcm5lZCBvYmplY3QgcXVlcmllcywgREVUUiByZWFzb25zIGFib3V0IHRoZSByZWxhdGlvbnMgb2YgdGhlIG9iamVjdHMgYW5kIHRoZSBnbG9iYWwgaW1hZ2UgY29udGV4dCB0byBkaXJlY3RseSBvdXRwdXQKdGhlIGZpbmFsIHNldCBvZiBwcmVkaWN0aW9ucyBpbiBwYXJhbGxlbC4gVGhlIG5ldyBtb2RlbCBpcyBjb25jZXB0dWFsbHkKc2ltcGxlIGFuZCBkb2VzIG5vdCByZXF1aXJlIGEgc3BlY2lhbGl6ZWQgbGlicmFyeSwgdW5saWtlIG1hbnkgb3RoZXIKbW9kZXJuIGRldGVjdG9ycy4gREVUUiBkZW1vbnN0cmF0ZXMgYWNjdXJhY3kgYW5kIHJ1bi10aW1lIHBlcmZvcm1hbmNlIG9uIHBhciB3aXRoIHRoZSB3ZWxsLWVzdGFibGlzaGVkIGFuZCBoaWdobHktb3B0aW1pemVkIEZhc3RlciBSQ05OIGJhc2VsaW5lIG9uIHRoZSBjaGFsbGVuZ2luZyBDT0NPIG9iamVjdCBkZXRlY3Rpb24gZGF0YXNldC4gTW9yZW92ZXIsIERFVFIgY2FuIGJlIGVhc2lseSBnZW5lcmFsaXplZCB0byBwcm9kdWNlIHBhbm9wdGljIHNlZ21lbnRhdGlvbgppbiBhIHVuaWZpZWQgbWFubmVyLiBXZSBzaG93IHRoYXQgaXQgc2lnbmlmaWNhbnRseSBvdXRwZXJmb3JtcyBjb21wZXRpdGl2ZSBiYXNlbGluZXMuIFRyYWluaW5nIGNvZGUgYW5kIHByZXRyYWluZWQgbW9kZWxzIGFyZSBhdmFpbGFibGUgYXQKaHR0cHM6Ly9naXRodWIuY29tL2ZhY2Vib29rcmVzZWFyY2gvZGV0ci4iLDUwMC4wLCxPcGVuIHdlaWdodHMgKHVucmVzdHJpY3RlZCksVW5pdGVkIFN0YXRlcyBvZiBBbWVyaWNhLCwsLCwsMjAyNi0wNS0yNSAxMjoxMjowNiswMDowMCwsLCw2NC4wLCxJbmR1c3RyeSwsLCwsT3BlbiBzb3VyY2UsQXBhY2hlIDIuMDogaHR0cHM6Ly9naXRodWIuY29tL2ZhY2Vib29rcmVzZWFyY2gvZGV0ciwsOTU5LjkwOTc2MjcyMDY0MjYsLCwsLEhhcmR3YXJlLCwsLCxZZXMKUmV0cmlldmFsLUF1Z21lbnRlZCBHZW5lcmF0b3IsTGFuZ3VhZ2UsIlF1ZXN0aW9uIGFuc3dlcmluZyxSZXRyaWV2YWwtYXVnbWVudGVkIGdlbmVyYXRpb24iLCJGYWNlYm9vayxOZXcgWW9yayBVbml2ZXJzaXR5IChOWVUpLFVuaXZlcnNpdHkgQ29sbGVnZSBMb25kb24gKFVDTCkiLCJQYXRyaWNrIExld2lzLCBFdGhhbiBQZXJleiwgQWxla3NhbmRyYSBQaWt0dXMsIEZhYmlvIFBldHJvbmksIFZsYWRpbWlyIEthcnB1a2hpbiwgTmFtYW4gR295YWwsIEhlaW5yaWNoIEvDvHR0bGVyLCBNaWtlIExld2lzLCBXZW4tdGF1IFlpaCwgVGltIFJvY2t0w6RzY2hlbCwgU2ViYXN0aWFuIFJpZWRlbCwgRG91d2UgS2llbGEiLDIwMjAtMDUtMjIsUmV0cmlldmFsLUF1Z21lbnRlZCBHZW5lcmF0aW9uIGZvciBLbm93bGVkZ2UtSW50ZW5zaXZlIE5MUCBUYXNrcyxodHRwczovL2FyeGl2Lm9yZy9hYnMvMjAwNS4xMTQwMXY0LDEzOTA3LjAsIkhpZ2hseSBjaXRlZCxTT1RBIGltcHJvdmVtZW50IiwiIiJPdXIgUkFHIG1vZGVscyBhY2hpZXZlIHN0YXRlLW9mLXRoZS1hcnQgcmVzdWx0cyBvbiBvcGVuIE5hdHVyYWwgUXVlc3Rpb25zIFsyOV0sIFdlYlF1ZXN0aW9ucyBbM10gYW5kIEN1cmF0ZWRUcmVjIFsyXSAiIiIsNjI2MDAwMDAwLjAsIiIiT3VyIFJBRyBtb2RlbHMgY29udGFpbiB0aGUgdHJhaW5hYmxlIHBhcmFtZXRlcnMgZm9yIHRoZSBCRVJULWJhc2UgcXVlcnkgYW5kIGRvY3VtZW50IGVuY29kZXIgb2YgRFBSLCB3aXRoIDExME0gcGFyYW1ldGVycyBlYWNoIChhbHRob3VnaCB3ZSBkbyBub3QgdHJhaW4gdGhlIGRvY3VtZW50IGVuY29kZXIgb3Vyc2VsdmVzKSBhbmQgNDA2TSB0cmFpbmFibGUgcGFyYW1ldGVycyBmcm9tIEJBUlQtbGFyZ2UsIDQwNk0gcGFyYW1ldGVycywgbWFraW5nIGEgdG90YWwgb2YgNjI2TSB0cmFpbmFibGUgcGFyYW1ldGVycyIiIiwsIm5vdCBlbm91Z2ggaW5mbywgZS5nLiBubyB0cmFpbmluZyB0aW1lIHJlcG9ydGVkOgoKIiJXZSB0cmFpbiB3aXRoIG1peGVkIHByZWNpc2lvbiBmbG9hdGluZyBwb2ludCBhcml0aG1ldGljIFs0MF0sIGRpc3RyaWJ1dGluZyB0cmFpbmluZyBhY3Jvc3MgOCwgMzJHQiBOVklESUEgVjEwMCBHUFVzLCB0aG91Z2ggdHJhaW5pbmcgYW5kIGluZmVyZW5jZSBjYW4gYmUgcnVuIG9uIG9uZSBHUFUiIiIsMzA3NDU2MCwsLCxOVklESUEgVGVzbGEgVjEwMCBQQ0llIDMyIEdCLCxDb25maWRlbnQsIkxhcmdlIHByZS10cmFpbmVkIGxhbmd1YWdlIG1vZGVscyBoYXZlIGJlZW4gc2hvd24gdG8gc3RvcmUgZmFjdHVhbCBrbm93bGVkZ2UgaW4gdGhlaXIgcGFyYW1ldGVycywgYW5kIGFjaGlldmUgc3RhdGUtb2YtdGhlLWFydCByZXN1bHRzIHdoZW4gZmluZS10dW5lZCBvbiBkb3duc3RyZWFtIE5MUCB0YXNrcy4gSG93ZXZlciwgdGhlaXIgYWJpbGl0eSB0byBhY2Nlc3MgYW5kIHByZWNpc2VseSBtYW5pcHVsYXRlIGtub3dsZWRnZSBpcyBzdGlsbCBsaW1pdGVkLCBhbmQgaGVuY2Ugb24ga25vd2xlZGdlLWludGVuc2l2ZSB0YXNrcywgdGhlaXIgcGVyZm9ybWFuY2UgbGFncyBiZWhpbmQgdGFzay1zcGVjaWZpYyBhcmNoaXRlY3R1cmVzLiBBZGRpdGlvbmFsbHksIHByb3ZpZGluZyBwcm92ZW5hbmNlIGZvciB0aGVpciBkZWNpc2lvbnMgYW5kIHVwZGF0aW5nIHRoZWlyIHdvcmxkIGtub3dsZWRnZSByZW1haW4gb3BlbiByZXNlYXJjaCBwcm9ibGVtcy4gUHJlLXRyYWluZWQgbW9kZWxzIHdpdGggYSBkaWZmZXJlbnRpYWJsZSBhY2Nlc3MgbWVjaGFuaXNtIHRvIGV4cGxpY2l0IG5vbi1wYXJhbWV0cmljIG1lbW9yeSBjYW4gb3ZlcmNvbWUgdGhpcyBpc3N1ZSwgYnV0IGhhdmUgc28gZmFyIGJlZW4gb25seSBpbnZlc3RpZ2F0ZWQgZm9yIGV4dHJhY3RpdmUgZG93bnN0cmVhbSB0YXNrcy4gV2UgZXhwbG9yZSBhIGdlbmVyYWwtcHVycG9zZSBmaW5lLXR1bmluZyByZWNpcGUgZm9yIHJldHJpZXZhbC1hdWdtZW50ZWQgZ2VuZXJhdGlvbiAoUkFHKSAtLSBtb2RlbHMgd2hpY2ggY29tYmluZSBwcmUtdHJhaW5lZCBwYXJhbWV0cmljIGFuZCBub24tcGFyYW1ldHJpYyBtZW1vcnkgZm9yIGxhbmd1YWdlIGdlbmVyYXRpb24uIFdlIGludHJvZHVjZSBSQUcgbW9kZWxzIHdoZXJlIHRoZSBwYXJhbWV0cmljIG1lbW9yeSBpcyBhIHByZS10cmFpbmVkIHNlcTJzZXEgbW9kZWwgYW5kIHRoZSBub24tcGFyYW1ldHJpYyBtZW1vcnkgaXMgYSBkZW5zZSB2ZWN0b3IgaW5kZXggb2YgV2lraXBlZGlhLCBhY2Nlc3NlZCB3aXRoIGEgcHJlLXRyYWluZWQgbmV1cmFsIHJldHJpZXZlci4gV2UgY29tcGFyZSB0d28gUkFHIGZvcm11bGF0aW9ucywgb25lIHdoaWNoIGNvbmRpdGlvbnMgb24gdGhlIHNhbWUgcmV0cmlldmVkIHBhc3NhZ2VzIGFjcm9zcyB0aGUgd2hvbGUgZ2VuZXJhdGVkIHNlcXVlbmNlLCB0aGUgb3RoZXIgY2FuIHVzZSBkaWZmZXJlbnQgcGFzc2FnZXMgcGVyIHRva2VuLiBXZSBmaW5lLXR1bmUgYW5kIGV2YWx1YXRlIG91ciBtb2RlbHMgb24gYSB3aWRlIHJhbmdlIG9mIGtub3dsZWRnZS1pbnRlbnNpdmUgTkxQIHRhc2tzIGFuZCBzZXQgdGhlIHN0YXRlLW9mLXRoZS1hcnQgb24gdGhyZWUgb3BlbiBkb21haW4gUUEgdGFza3MsIG91dHBlcmZvcm1pbmcgcGFyYW1ldHJpYyBzZXEyc2VxIG1vZGVscyBhbmQgdGFzay1zcGVjaWZpYyByZXRyaWV2ZS1hbmQtZXh0cmFjdCBhcmNoaXRlY3R1cmVzLiBGb3IgbGFuZ3VhZ2UgZ2VuZXJhdGlvbiB0YXNrcywgd2UgZmluZCB0aGF0IFJBRyBtb2RlbHMgZ2VuZXJhdGUgbW9yZSBzcGVjaWZpYywgZGl2ZXJzZSBhbmQgZmFjdHVhbCBsYW5ndWFnZSB0aGFuIGEgc3RhdGUtb2YtdGhlLWFydCBwYXJhbWV0cmljLW9ubHkgc2VxMnNlcSBiYXNlbGluZS4iLCwsT3BlbiB3ZWlnaHRzICh1bnJlc3RyaWN0ZWQpLCJVbml0ZWQgU3RhdGVzIG9mIEFtZXJpY2EsVW5pdGVkIFN0YXRlcyBvZiBBbWVyaWNhLFVuaXRlZCBLaW5nZG9tIG9mIEdyZWF0IEJyaXRhaW4gYW5kIE5vcnRoZXJuIElyZWxhbmQiLCwsLCwsMjAyNi0wNS0yNSAxMjoxMjowNiswMDowMCwsLCwsLCJJbmR1c3RyeSxBY2FkZW1pYSxBY2FkZW1pYSIsLCwsLFVucmVsZWFzZWQsIkl0J3MgaW4gSEYgdHJhbnNmb3JtZXJzIGxpYnJhcnk6Cmh0dHBzOi8vaHVnZ2luZ2ZhY2UuY28vZG9jcy90cmFuc2Zvcm1lcnMvZW4vbW9kZWxfZG9jL3JhZwoKdGhpcyBsaWJyYXJ5IGhhcyBhbiBhcGFjaGUgbGljZW5zZTogaHR0cHM6Ly9naXRodWIuY29tL2h1Z2dpbmdmYWNlL3RyYW5zZm9ybWVycy9ibG9iL21haW4vTElDRU5TRSIsLCwsRlAxNiwsLCwsLCwsWWVzCnJUb3AtayhkaXN0cmlidXRlZCBzZXR0aW5nKSxMYW5ndWFnZSxMYW5ndWFnZSBtb2RlbGluZyxTdGFuZm9yZCBVbml2ZXJzaXR5LCJMZWlnaHRvbiBQYXRlIEJhcm5lcywgSHVzZXlpbiBBLiBJbmFuLCBCZXJpdmFuIElzaWssIEF5ZmVyIE96Z3VyIiwyMDIwLTA1LTIxLHJUb3AtazogQSBTdGF0aXN0aWNhbCBFc3RpbWF0aW9uIEFwcHJvYWNoIHRvIERpc3RyaWJ1dGVkIFNHRCxodHRwczovL2FyeGl2Lm9yZy9hYnMvMjAwNS4xMDc2MSw3MS4wLCwsNjkwMDAwMDAuMCwiIFdlIGFkb3B0ZWQgYSAyLWxheWVyIExTVE0gbGFuZ3VhZ2UgbW9kZWwgYXJjaGl0ZWMtIHR1cmUgd2l0aCAxNTAwIGhpZGRlbiB1bml0cyBwZXIgbGF5ZXIKCk9rYXksIGxldCdzIGJyZWFrIHRoaXMgZG93bjoKCi0gWW91IGhhdmUgYSAyLWxheWVyIExTVE0gbW9kZWwKLSBFYWNoIExTVE0gbGF5ZXIgaGFzIDE1MDAgaGlkZGVuIHVuaXRzCi0gVGhlIHZvY2FidWxhcnkgc2l6ZSBpcyAxMGsKCkZvciBlYWNoIExTVE0gbGF5ZXI6CgotIFRoZXJlIGFyZSA0IHdlaWdodCBtYXRyaWNlcyAoaW5wdXQsIGZvcmdldCwgb3V0cHV0LCBjZWxsIHN0YXRlKSBwZXIgbGF5ZXIgCi0gRWFjaCB3ZWlnaHQgbWF0cml4IGhhcyBkaW1lbnNpb25zIChpbnB1dCBzaXplIHggMTUwMCBoaWRkZW4gdW5pdHMpCi0gUGx1cyAxNTAwIGJpYXMgdGVybXMgcGVyIG1hdHJpeAoKTGF5ZXIgMToKLSBJbnB1dCBzaXplIGlzIDEwayAodm9jYWIgc2l6ZSkKLSBXZWlnaHQgbWF0cmljZXM6IDQgKiAoMTBrICogMTUwMCkgPSA2MCBtaWxsaW9uIHBhcmFtZXRlcnMgCi0gQmlhc2VzOiA0ICogMTUwMCA9IDYwMDAgcGFyYW1ldGVycwoKTGF5ZXIgMjogCi0gSW5wdXQgc2l6ZSBpcyAxNTAwIChvdXRwdXQgb2YgbGF5ZXIgMSkgIAotIFdlaWdodCBtYXRyaWNlczogNCAqICgxNTAwICogMTUwMCkgPSA5IG1pbGxpb24gcGFyYW1ldGVycwotIEJpYXNlczogNCAqIDE1MDAgPSA2MDAwIHBhcmFtZXRlcnMKClRvdGFsIHBhcmFtZXRlcnMgPSA2MCBtaWxsaW9uICsgNjAwMCArIDkgbWlsbGlvbiArIDYwMDAgCiAgICAgICAgICAgICA9IDY5LDAxMiwwMDAKClNvIHRoZSB0b3RhbCBudW1iZXIgb2YgcGFyYW1ldGVycyBpbiB0aGlzIDItbGF5ZXIgMTUwMC11bml0IExTVE0gd2l0aCAxMGsgdm9jYWIgc2l6ZSBpcyBhcHByb3hpbWF0ZWx5IDY5IG1pbGxpb24uIiwxLjQzNTI5OTZlKzE2LDYgRkxPUCAvIHRva2VuIC8gcGFyYW1ldGVyICogNjkwMDAwMDAgcGFyYW1ldGVycyAqIDkxMjM0NCB0b2tlbnMgKiAzOCBlcG9jaHMgPSAxLjQzNTI5OTZlKzE2IEZMT1AsOTEyMzQ0LCwsLCwsTGlrZWx5LCJUaGUgbGFyZ2UgY29tbXVuaWNhdGlvbiBjb3N0IGZvciBleGNoYW5naW5nIGdyYWRpZW50cyBiZXR3ZWVuIGRpZmZlcmVudCBub2RlcyBzaWduaWZpY2FudGx5IGxpbWl0cyB0aGUgc2NhbGFiaWxpdHkgb2YgZGlzdHJpYnV0ZWQgdHJhaW5pbmcgZm9yIGxhcmdlLXNjYWxlIGxlYXJuaW5nIG1vZGVscy4gTW90aXZhdGVkIGJ5IHRoaXMgb2JzZXJ2YXRpb24sIHRoZXJlIGhhcyBiZWVuIHNpZ25pZmljYW50IHJlY2VudCBpbnRlcmVzdCBpbiB0ZWNobmlxdWVzIHRoYXQgcmVkdWNlIHRoZSBjb21tdW5pY2F0aW9uIGNvc3Qgb2YgZGlzdHJpYnV0ZWQgU3RvY2hhc3RpYyBHcmFkaWVudCBEZXNjZW50IChTR0QpLCB3aXRoIGdyYWRpZW50IHNwYXJzaWZpY2F0aW9uIHRlY2huaXF1ZXMgc3VjaCBhcyB0b3AtayBhbmQgcmFuZG9tLWsgc2hvd24gdG8gYmUgcGFydGljdWxhcmx5IGVmZmVjdGl2ZS4gVGhlIHNhbWUgb2JzZXJ2YXRpb24gaGFzIGFsc28gbW90aXZhdGVkIGEgc2VwYXJhdGUgbGluZSBvZiB3b3JrIGluIGRpc3RyaWJ1dGVkIHN0YXRpc3RpY2FsIGVzdGltYXRpb24gdGhlb3J5IGZvY3VzaW5nIG9uIHRoZSBpbXBhY3Qgb2YgY29tbXVuaWNhdGlvbiBjb25zdHJhaW50cyBvbiB0aGUgZXN0aW1hdGlvbiBlZmZpY2llbmN5IG9mIGRpZmZlcmVudCBzdGF0aXN0aWNhbCBtb2RlbHMuIFRoZSBwcmltYXJ5IGdvYWwgb2YgdGhpcyBwYXBlciBpcyB0byBjb25uZWN0IHRoZXNlIHR3byByZXNlYXJjaCBsaW5lcyBhbmQgZGVtb25zdHJhdGUgaG93IHN0YXRpc3RpY2FsIGVzdGltYXRpb24gbW9kZWxzIGFuZCB0aGVpciBhbmFseXNpcyBjYW4gbGVhZCB0byBuZXcgaW5zaWdodHMgaW4gdGhlIGRlc2lnbiBvZiBjb21tdW5pY2F0aW9uLWVmZmljaWVudCB0cmFpbmluZyB0ZWNobmlxdWVzLiBXZSBwcm9wb3NlIGEgc2ltcGxlIHN0YXRpc3RpY2FsIGVzdGltYXRpb24gbW9kZWwgZm9yIHRoZSBzdG9jaGFzdGljIGdyYWRpZW50cyB3aGljaCBjYXB0dXJlcyB0aGUgc3BhcnNpdHkgYW5kIHNrZXduZXNzIG9mIHRoZWlyIGRpc3RyaWJ1dGlvbi4gVGhlIHN0YXRpc3RpY2FsbHkgb3B0aW1hbCBjb21tdW5pY2F0aW9uIHNjaGVtZSBhcmlzaW5nIGZyb20gdGhlIGFuYWx5c2lzIG9mIHRoaXMgbW9kZWwgbGVhZHMgdG8gYSBuZXcgc3BhcnNpZmljYXRpb24gdGVjaG5pcXVlIGZvciBTR0QsIHdoaWNoIGNvbmNhdGVuYXRlcyByYW5kb20tayBhbmQgdG9wLWssIGNvbnNpZGVyZWQgc2VwYXJhdGVseSBpbiB0aGUgcHJpb3IgbGl0ZXJhdHVyZS4gV2Ugc2hvdyB0aHJvdWdoIGV4dGVuc2l2ZSBleHBlcmltZW50cyBvbiBib3RoIGltYWdlIGFuZCBsYW5ndWFnZSBkb21haW5zIHdpdGggQ0lGQVItMTAsIEltYWdlTmV0LCBhbmQgUGVubiBUcmVlYmFuayBkYXRhc2V0cyB0aGF0IHRoZSBjb25jYXRlbmF0ZWQgYXBwbGljYXRpb24gb2YgdGhlc2UgdHdvIHNwYXJzaWZpY2F0aW9uIG1ldGhvZHMgY29uc2lzdGVudGx5IGFuZCBzaWduaWZpY2FudGx5IG91dHBlcmZvcm1zIGVpdGhlciBtZXRob2QgYXBwbGllZCBhbG9uZS4iLDM4LjAsclRvcC1rKGRpc3RyaWJ1dGVkIHNldHRpbmcpLFVucmVsZWFzZWQsVW5pdGVkIFN0YXRlcyBvZiBBbWVyaWNhLCwsLCwsMjAyNi0wNS0yNSAxMjoxMjowNSswMDowMCwsLCwsLEFjYWRlbWlhLCwsLCxVbnJlbGVhc2VkLCwsLCwsLCxPcGVyYXRpb24gY291bnRpbmcsLCwsLE5vClNwZWN0ZXIsTGFuZ3VhZ2UsRG9jdW1lbnQgcmVwcmVzZW50YXRpb24sIkFsbGVuIEluc3RpdHV0ZSBmb3IgQUksVW5pdmVyc2l0eSBvZiBXYXNoaW5ndG9uIiwiQXJtYW4gQ29oYW4sIFNlcmdleSBGZWxkbWFuLCBJeiBCZWx0YWd5LCBEb3VnIERvd25leSwgRGFuaWVsIFMuIFdlbGQiLDIwMjAtMDUtMjAsU1BFQ1RFUjogRG9jdW1lbnQtbGV2ZWwgUmVwcmVzZW50YXRpb24gTGVhcm5pbmcgdXNpbmcgQ2l0YXRpb24taW5mb3JtZWQgVHJhbnNmb3JtZXJzLGh0dHBzOi8vYXJ4aXYub3JnL2Ficy8yMDA0LjA3MTgwLCwsLDExMDAwMDAwMC4wLCIiIldlIGluaXRpYWxpemUgdGhlIG1vZGVsIGZyb20gU2NpQkVSVCBwcmV0cmFpbmVkIHdlaWdodHMgKEJlbHRhZ3kgZXQgYWwuLCAyMDE5KSBzaW5jZSBpdCBpcyB0aGUgc3RhdGVvZi10aGUtYXJ0IHByZXRyYWluZWQgbGFuZ3VhZ2UgbW9kZWwgb24gc2NpZW50aWZpYyB0ZXh0IiIKClNjaUJFUlQgaGFzIDExME0gcGFyYW1ldGVycyIsLCwsIiIiVG8gdHJhaW4gb3VyIG1vZGVsLCB3ZSB1c2UgYSBzdWJzZXQgb2YgdGhlIFNlbWFudGljIFNjaG9sYXIgY29ycHVzIChBbW1hciBldCBhbC4sIDIwMTgpIGNvbnNpc3Rpbmcgb2YgYWJvdXQgMTQ2SyBxdWVyeSBwYXBlcnMgKGFyb3VuZCAyNi43TSB0b2tlbnMpIHdpdGggdGhlaXIgY29ycmVzcG9uZGluZyBvdXRnb2luZyBjaXRhdGlvbnMsIGFuZCB3ZSB1c2UgYW4gYWRkaXRpb25hbCAzMksgcGFwZXJzIGZvciB2YWxpZGF0aW9uLiBGb3IgZWFjaCBxdWVyeSBwYXBlciB3ZSBjb25zdHJ1Y3QgdXAgdG8gNSB0cmFpbmluZyB0cmlwbGVzIGNvbXByaXNlZCBvZiBhIHF1ZXJ5LCBhIHBvc2l0aXZlLCBhbmQgYSBuZWdhdGl2ZSBwYXBlci4gPC4uPiBUaGlzIHByb2Nlc3MgcmVzdWx0cyBpbiBhYm91dCA2ODRLIHRyYWluaW5nIHRyaXBsZXMgYW5kIDE0NUsgdmFsaWRhdGlvbiB0cmlwbGVzLiIiIiw4NC4wLCIiImZvciAyIGVwb2NocywgPC4uPiAgRWFjaCB0cmFpbmluZyBlcG9jaCB0YWtlcyBhcHByb3hpbWF0ZWx5IDEtMgpkYXlzIHRvIGNvbXBsZXRlIG9uIHRoZSBmdWxsIGRhdGFzZXQuIiIKCmFzc3VtaW5nIDMuNSBkYXlzIHRvdGFsID0gODQgaG91cnMiLE5WSURJQSBUaXRhbiBWLCxMaWtlbHksIlJlcHJlc2VudGF0aW9uIGxlYXJuaW5nIGlzIGEgY3JpdGljYWwgaW5ncmVkaWVudCBmb3IgbmF0dXJhbCBsYW5ndWFnZSBwcm9jZXNzaW5nIHN5c3RlbXMuIFJlY2VudCBUcmFuc2Zvcm1lciBsYW5ndWFnZSBtb2RlbHMgbGlrZSBCRVJUIGxlYXJuIHBvd2VyZnVsIHRleHR1YWwgcmVwcmVzZW50YXRpb25zLCBidXQgdGhlc2UgbW9kZWxzIGFyZSB0YXJnZXRlZCB0b3dhcmRzIHRva2VuLSBhbmQgc2VudGVuY2UtbGV2ZWwgdHJhaW5pbmcgb2JqZWN0aXZlcyBhbmQgZG8gbm90IGxldmVyYWdlIGluZm9ybWF0aW9uIG9uIGludGVyLWRvY3VtZW50IHJlbGF0ZWRuZXNzLCB3aGljaCBsaW1pdHMgdGhlaXIgZG9jdW1lbnQtbGV2ZWwgcmVwcmVzZW50YXRpb24gcG93ZXIuIEZvciBhcHBsaWNhdGlvbnMgb24gc2NpZW50aWZpYyBkb2N1bWVudHMsIHN1Y2ggYXMgY2xhc3NpZmljYXRpb24gYW5kIHJlY29tbWVuZGF0aW9uLCB0aGUgZW1iZWRkaW5ncyBwb3dlciBzdHJvbmcgcGVyZm9ybWFuY2Ugb24gZW5kIHRhc2tzLiBXZSBwcm9wb3NlIFNQRUNURVIsIGEgbmV3IG1ldGhvZCB0byBnZW5lcmF0ZSBkb2N1bWVudC1sZXZlbCBlbWJlZGRpbmcgb2Ygc2NpZW50aWZpYyBkb2N1bWVudHMgYmFzZWQgb24gcHJldHJhaW5pbmcgYSBUcmFuc2Zvcm1lciBsYW5ndWFnZSBtb2RlbCBvbiBhIHBvd2VyZnVsIHNpZ25hbCBvZiBkb2N1bWVudC1sZXZlbCByZWxhdGVkbmVzczogdGhlIGNpdGF0aW9uIGdyYXBoLiBVbmxpa2UgZXhpc3RpbmcgcHJldHJhaW5lZCBsYW5ndWFnZSBtb2RlbHMsIFNQRUNURVIgY2FuIGJlIGVhc2lseSBhcHBsaWVkIHRvIGRvd25zdHJlYW0gYXBwbGljYXRpb25zIHdpdGhvdXQgdGFzay1zcGVjaWZpYyBmaW5lLXR1bmluZy4gQWRkaXRpb25hbGx5LCB0byBlbmNvdXJhZ2UgZnVydGhlciByZXNlYXJjaCBvbiBkb2N1bWVudC1sZXZlbCBtb2RlbHMsIHdlIGludHJvZHVjZSBTY2lEb2NzLCBhIG5ldyBldmFsdWF0aW9uIGJlbmNobWFyayBjb25zaXN0aW5nIG9mIHNldmVuIGRvY3VtZW50LWxldmVsIHRhc2tzIHJhbmdpbmcgZnJvbSBjaXRhdGlvbiBwcmVkaWN0aW9uLCB0byBkb2N1bWVudCBjbGFzc2lmaWNhdGlvbiBhbmQgcmVjb21tZW5kYXRpb24uIFdlIHNob3cgdGhhdCBTUEVDVEVSIG91dHBlcmZvcm1zIGEgdmFyaWV0eSBvZiBjb21wZXRpdGl2ZSBiYXNlbGluZXMgb24gdGhlIGJlbmNobWFyay4iLDIuMCwsT3BlbiB3ZWlnaHRzICh1bnJlc3RyaWN0ZWQpLCJVbml0ZWQgU3RhdGVzIG9mIEFtZXJpY2EsVW5pdGVkIFN0YXRlcyBvZiBBbWVyaWNhIixTY2lCRVJULDMuMDg2NzU1NmUrMTcsIjI5ODAwMDAwMDAwMDAwIEZMT1AgLyBHUFUgLyBzZWMgKiAxIEdQVSAqIDg0IGhvdXJzIFtzZWUgdHJhaW5pbmcgdGltZSBub3Rlc10gKiAzNjAwIHNlYyAvIGhvdXIgKiAwLjMgW2Fzc3VtZWQgdXRpbGl6YXRpb25dID0gMi43MDM0NTZlKzE4IEZMT1AKCjYgRkxPUCAvIHRva2VuIC8gcGFyYW1ldGVyICogMTEwICogMTBeNiBwYXJhbWV0ZXJzICogMjYuNyAqIDEwXjYgdG9rZW5zICogMiBlcG9jaHMgPSAzLjUyNDRlKzE2IEZMT1AKCnNxcnQoMi43MDM0NTZlKzE4KjMuNTI0NGUrMTYpID0gMy4wODY3NTU2ZSsxNyBGTE9QIiwxLjAsLDIwMjUtMTEtMjggMTE6NTM6NDQrMDA6MDAsLCwsLCwiUmVzZWFyY2ggY29sbGVjdGl2ZSxBY2FkZW1pYSIsLCwsLE9wZW4gc291cmNlLCJBcGFjaGUgMi4wCmh0dHBzOi8vZ2l0aHViLmNvbS9hbGxlbmFpL3NwZWN0ZXIiLCwsLCwsMjgwLjMxMTQ1MTI0MTI1NiwiSGFyZHdhcmUsT3BlcmF0aW9uIGNvdW50aW5nIiwsLCwsWWVzCkRlY2F5IFJOTixMYW5ndWFnZSxMYW5ndWFnZSBtb2RlbGluZyxJbmRpYW4gSW5zdGl0dXRlIG9mIFRlY2hub2xvZ3kgRGVsaGksIkdhbnRhdnlhIEJoYXR0LCBIcml0aWsgQmFuc2FsLCBSaXNodWJoIFNpbmdoLCBTdW1lZXQgQWdhcndhbCIsMjAyMC0wNS0xNyxIb3cgbXVjaCBjb21wbGV4aXR5IGRvZXMgYW4gUk5OIGFyY2hpdGVjdHVyZSBuZWVkIHRvIGxlYXJuIHN5bnRheC1zZW5zaXRpdmUgZGVwZW5kZW5jaWVzPyxodHRwczovL2FyeGl2Lm9yZy9hYnMvMjAwNS4wODE5OSw3LjAsLCwxNDAwMDAwLjAsLCwsLCwsLCwsLCJMb25nIHNob3J0LXRlcm0gbWVtb3J5IChMU1RNKSBuZXR3b3JrcyBhbmQgdGhlaXIgdmFyaWFudHMgYXJlIGNhcGFibGUgb2YgZW5jYXBzdWxhdGluZyBsb25nLXJhbmdlIGRlcGVuZGVuY2llcywgd2hpY2ggaXMgZXZpZGVudCBmcm9tIHRoZWlyIHBlcmZvcm1hbmNlIG9uIGEgdmFyaWV0eSBvZiBsaW5ndWlzdGljIHRhc2tzLiBPbiB0aGUgb3RoZXIgaGFuZCwgc2ltcGxlIHJlY3VycmVudCBuZXR3b3JrcyAoU1JOcyksIHdoaWNoIGFwcGVhciBtb3JlIGJpb2xvZ2ljYWxseSBncm91bmRlZCBpbiB0ZXJtcyBvZiBzeW5hcHRpYyBjb25uZWN0aW9ucywgaGF2ZSBnZW5lcmFsbHkgYmVlbiBsZXNzIHN1Y2Nlc3NmdWwgYXQgY2FwdHVyaW5nIGxvbmctcmFuZ2UgZGVwZW5kZW5jaWVzIGFzIHdlbGwgYXMgdGhlIGxvY2kgb2YgZ3JhbW1hdGljYWwgZXJyb3JzIGluIGFuIHVuc3VwZXJ2aXNlZCBzZXR0aW5nLiBJbiB0aGlzIHBhcGVyLCB3ZSBzZWVrIHRvIGRldmVsb3AgbW9kZWxzIHRoYXQgYnJpZGdlIHRoZSBnYXAgYmV0d2VlbiBiaW9sb2dpY2FsIHBsYXVzaWJpbGl0eSBhbmQgbGluZ3Vpc3RpYyBjb21wZXRlbmNlLiBXZSBwcm9wb3NlIGEgbmV3IGFyY2hpdGVjdHVyZSwgdGhlIERlY2F5IFJOTiwgd2hpY2ggaW5jb3Jwb3JhdGVzIHRoZSBkZWNheWluZyBuYXR1cmUgb2YgbmV1cm9uYWwgYWN0aXZhdGlvbnMgYW5kIG1vZGVscyB0aGUgZXhjaXRhdG9yeSBhbmQgaW5oaWJpdG9yeSBjb25uZWN0aW9ucyBpbiBhIHBvcHVsYXRpb24gb2YgbmV1cm9ucy4gQmVzaWRlcyBpdHMgYmlvbG9naWNhbCBpbnNwaXJhdGlvbiwgb3VyIG1vZGVsIGFsc28gc2hvd3MgY29tcGV0aXRpdmUgcGVyZm9ybWFuY2UgcmVsYXRpdmUgdG8gTFNUTXMgb24gc3ViamVjdC12ZXJiIGFncmVlbWVudCwgc2VudGVuY2UgZ3JhbW1hdGljYWxpdHksIGFuZCBsYW5ndWFnZSBtb2RlbGluZyB0YXNrcy4gVGhlc2UgcmVzdWx0cyBwcm92aWRlIHNvbWUgcG9pbnRlcnMgdG93YXJkcyBwcm9iaW5nIHRoZSBuYXR1cmUgb2YgdGhlIGluZHVjdGl2ZSBiaWFzZXMgcmVxdWlyZWQgZm9yIFJOTiBhcmNoaXRlY3R1cmVzIHRvIG1vZGVsIGxpbmd1aXN0aWMgcGhlbm9tZW5hIHN1Y2Nlc3NmdWxseS4iLCxEZWNheSBSTk4sVW5yZWxlYXNlZCxJbmRpYSwsLCwsLDIwMjUtMTEtMjggMTE6NTM6NDQrMDA6MDAsLCwsLCxBY2FkZW1pYSwsLCwsVW5yZWxlYXNlZCxyZXBvIGxpbmtlZCBidXQgbGluayBpcyBicm9rZW4sLCwsLCwsLCwsLCxObwpDb25mb3JtZXIsU3BlZWNoLFNwZWVjaCByZWNvZ25pdGlvbiAoQVNSKSxHb29nbGUsIkFubW9sIEd1bGF0aSwgSmFtZXMgUWluLCBDaHVuZy1DaGVuZyBDaGl1LCBOaWtpIFBhcm1hciwgWXUgWmhhbmcsIEppYWh1aSBZdSwgV2VpIEhhbiwgU2hpYm8gV2FuZywgWmhlbmdkb25nIFpoYW5nLCBZb25naHVpIFd1LCBSdW9taW5nIFBhbmciLDIwMjAtMDUtMTYsQ29uZm9ybWVyOiBDb252b2x1dGlvbi1hdWdtZW50ZWQgVHJhbnNmb3JtZXIgZm9yIFNwZWVjaCBSZWNvZ25pdGlvbixodHRwczovL2FyeGl2Lm9yZy9hYnMvMjAwNS4wODEwMHYxLDQwNTQuMCwiSGlnaGx5IGNpdGVkLFNPVEEgaW1wcm92ZW1lbnQiLCIiIkNvbmZvcm1lciBzaWduaWZpY2FudGx5IG91dHBlcmZvcm1zIHRoZSBwcmV2aW91cyBUcmFuc2Zvcm1lciBhbmQgQ05OIGJhc2VkIG1vZGVscyBhY2hpZXZpbmcgc3RhdGUtb2YtdGhlLWFydCBhY2N1cmFjaWVzLiBPbiB0aGUgd2lkZWx5IHVzZWQgTGlicmlTcGVlY2ggYmVuY2htYXJrLCBvdXIgbW9kZWwgYWNoaWV2ZXMgV0VSIG9mIDIuMSUvNC4zJSB3aXRob3V0IHVzaW5nIGEgbGFuZ3VhZ2UgbW9kZWwgYW5kIDEuOSUvMy45JSB3aXRoIGFuIGV4dGVybmFsIGxhbmd1YWdlIG1vZGVsIG9uIHRlc3QvdGVzdG90aGVyIiIiLDExODgwMDAwMC4wLDExOC44TSBmb3IgQ29uZm9ybWVyKEwpLCwsLCwsLCwsQ29uZmlkZW50LCJSZWNlbnRseSBUcmFuc2Zvcm1lciBhbmQgQ29udm9sdXRpb24gbmV1cmFsIG5ldHdvcmsgKENOTikgYmFzZWQgbW9kZWxzIGhhdmUgc2hvd24gcHJvbWlzaW5nIHJlc3VsdHMgaW4gQXV0b21hdGljIFNwZWVjaCBSZWNvZ25pdGlvbiAoQVNSKSwgb3V0cGVyZm9ybWluZyBSZWN1cnJlbnQgbmV1cmFsIG5ldHdvcmtzIChSTk5zKS4gVHJhbnNmb3JtZXIgbW9kZWxzIGFyZSBnb29kIGF0IGNhcHR1cmluZyBjb250ZW50LWJhc2VkIGdsb2JhbCBpbnRlcmFjdGlvbnMsIHdoaWxlIENOTnMgZXhwbG9pdCBsb2NhbCBmZWF0dXJlcyBlZmZlY3RpdmVseS4gSW4gdGhpcyB3b3JrLCB3ZSBhY2hpZXZlIHRoZSBiZXN0IG9mIGJvdGggd29ybGRzIGJ5IHN0dWR5aW5nIGhvdyB0byBjb21iaW5lIGNvbnZvbHV0aW9uIG5ldXJhbCBuZXR3b3JrcyBhbmQgdHJhbnNmb3JtZXJzIHRvIG1vZGVsIGJvdGggbG9jYWwgYW5kIGdsb2JhbCBkZXBlbmRlbmNpZXMgb2YgYW4gYXVkaW8gc2VxdWVuY2UgaW4gYSBwYXJhbWV0ZXItZWZmaWNpZW50IHdheS4gVG8gdGhpcyByZWdhcmQsIHdlIHByb3Bvc2UgdGhlIGNvbnZvbHV0aW9uLWF1Z21lbnRlZCB0cmFuc2Zvcm1lciBmb3Igc3BlZWNoIHJlY29nbml0aW9uLCBuYW1lZCBDb25mb3JtZXIuIENvbmZvcm1lciBzaWduaWZpY2FudGx5IG91dHBlcmZvcm1zIHRoZSBwcmV2aW91cyBUcmFuc2Zvcm1lciBhbmQgQ05OIGJhc2VkIG1vZGVscyBhY2hpZXZpbmcgc3RhdGUtb2YtdGhlLWFydCBhY2N1cmFjaWVzLiBPbiB0aGUgd2lkZWx5IHVzZWQgTGlicmlTcGVlY2ggYmVuY2htYXJrLCBvdXIgbW9kZWwgYWNoaWV2ZXMgV0VSIG9mIDIuMSUvNC4zJSB3aXRob3V0IHVzaW5nIGEgbGFuZ3VhZ2UgbW9kZWwgYW5kIDEuOSUvMy45JSB3aXRoIGFuIGV4dGVybmFsIGxhbmd1YWdlIG1vZGVsIG9uIHRlc3QvdGVzdG90aGVyLiBXZSBhbHNvIG9ic2VydmUgY29tcGV0aXRpdmUgcGVyZm9ybWFuY2Ugb2YgMi43JS82LjMlIHdpdGggYSBzbWFsbCBtb2RlbCBvZiBvbmx5IDEwTSBwYXJhbWV0ZXJzLiIsLCxVbnJlbGVhc2VkLFVuaXRlZCBTdGF0ZXMgb2YgQW1lcmljYSwsLCwsLDIwMjYtMDUtMjUgMTI6MTI6MDQrMDA6MDAsLCwsLCxJbmR1c3RyeSwsLCwsVW5yZWxlYXNlZCwsLCwsLCwsLCwsLCxObwpPTkxTVE0tU1lELExhbmd1YWdlLExhbmd1YWdlIG1vZGVsaW5nLCJXZXN0bGFrZSBVbml2ZXJzaXR5LEluc3RpdHV0ZSBmb3IgQWR2YW5jZWQgU3R1ZHksTWNHaWxsIFVuaXZlcnNpdHksTWlsYSAtIFF1ZWJlYyBBSSAob3JpZ2luYWxseSBNb250cmVhbCBJbnN0aXR1dGUgZm9yIExlYXJuaW5nIEFsZ29yaXRobXMpLENJRkFSIEFJIFJlc2VhcmNoLFVuaXZlcnNpdHkgb2YgTW9udHJlYWwgLyBVbml2ZXJzaXTDqSBkZSBNb250csOpYWwiLCJXZW55dSBEdSwgWmhvdWhhbiBMaW4sIFlpa2FuZyBTaGVuLCBUaW1vdGh5IEouIE8nRG9ubmVsbCwgWW9zaHVhIEJlbmdpbywgWXVlIFpoYW5nIiwyMDIwLTA1LTEyLEV4cGxvaXRpbmcgU3ludGFjdGljIFN0cnVjdHVyZSBmb3IgQmV0dGVyIExhbmd1YWdlIE1vZGVsaW5nOiBBIFN5bnRhY3RpYyBEaXN0YW5jZSBBcHByb2FjaCxodHRwczovL2FyeGl2Lm9yZy9hYnMvMjAwNS4wNTg2NCwxNS4wLCwsMjUwMDAwMDAuMCwiMjVNClRhYmxlIDEgIiwxLjM2ODUxNmUrMTcsNiBGTE9QIC8gcGFyYW1ldGVyIC8gdG9rZW4gKiAyNSAqIDEwXjYgcGFyYW1ldGVycyAqIDkxMiAzNDQgdG9rZW5zICogMTAwMCBlcG9jaHMgPSAxLjM2ODUxNmUrMTcgRkxPUCw5MTIzNDQsLCwsLCxDb25maWRlbnQsIkl0IGlzIGNvbW1vbmx5IGJlbGlldmVkIHRoYXQga25vd2xlZGdlIG9mIHN5bnRhY3RpYyBzdHJ1Y3R1cmUgc2hvdWxkIGltcHJvdmUgbGFuZ3VhZ2UgbW9kZWxpbmcuIEhvd2V2ZXIsIGVmZmVjdGl2ZWx5IGFuZCBjb21wdXRhdGlvbmFsbHkgZWZmaWNpZW50bHkgaW5jb3Jwb3JhdGluZyBzeW50YWN0aWMgc3RydWN0dXJlIGludG8gbmV1cmFsIGxhbmd1YWdlIG1vZGVscyBoYXMgYmVlbiBhIGNoYWxsZW5naW5nIHRvcGljLiBJbiB0aGlzIHBhcGVyLCB3ZSBtYWtlIHVzZSBvZiBhIG11bHRpLXRhc2sgb2JqZWN0aXZlLCBpLmUuLCB0aGUgbW9kZWxzIHNpbXVsdGFuZW91c2x5IHByZWRpY3Qgd29yZHMgYXMgd2VsbCBhcyBncm91bmQgdHJ1dGggcGFyc2UgdHJlZXMgaW4gYSBmb3JtIGNhbGxlZCAiInN5bnRhY3RpYyBkaXN0YW5jZXMiIiwgd2hlcmUgaW5mb3JtYXRpb24gYmV0d2VlbiB0aGVzZSB0d28gc2VwYXJhdGUgb2JqZWN0aXZlcyBzaGFyZXMgdGhlIHNhbWUgaW50ZXJtZWRpYXRlIHJlcHJlc2VudGF0aW9uLiBFeHBlcmltZW50YWwgcmVzdWx0cyBvbiB0aGUgUGVubiBUcmVlYmFuayBhbmQgQ2hpbmVzZSBUcmVlYmFuayBkYXRhc2V0cyBzaG93IHRoYXQgd2hlbiBncm91bmQgdHJ1dGggcGFyc2UgdHJlZXMgYXJlIHByb3ZpZGVkIGFzIGFkZGl0aW9uYWwgdHJhaW5pbmcgc2lnbmFscywgdGhlIG1vZGVsIGlzIGFibGUgdG8gYWNoaWV2ZSBsb3dlciBwZXJwbGV4aXR5IGFuZCBpbmR1Y2UgdHJlZXMgd2l0aCBiZXR0ZXIgcXVhbGl0eS4iLDEwMDAuMCxPTkxTVE0tU1lELFVucmVsZWFzZWQsIkNoaW5hLFVuaXRlZCBTdGF0ZXMgb2YgQW1lcmljYSxDYW5hZGEsQ2FuYWRhLENhbmFkYSxDYW5hZGEiLCwsLCwsMjAyNS0xMS0yOCAxMTo1Mzo0NCswMDowMCwsLCwsLCJBY2FkZW1pYSxBY2FkZW1pYSxBY2FkZW1pYSxBY2FkZW1pYSxSZXNlYXJjaCBjb2xsZWN0aXZlLEFjYWRlbWlhIiwsLCwsT3BlbiBzb3VyY2UsIkJTRC0zIGxpY2Vuc2U6IAoKaHR0cHM6Ly9naXRodWIuY29tL3dlbnl1ZHUvU0RMTSAiLCwsLCwsLE9wZXJhdGlvbiBjb3VudGluZywsLCwsTm8KQ29udGV4dE5ldCxTcGVlY2gsU3BlZWNoIHJlY29nbml0aW9uIChBU1IpLEdvb2dsZSwiV2VpIEhhbiwgWmhlbmdkb25nIFpoYW5nLCBZdSBaaGFuZywgSmlhaHVpIFl1LCBDaHVuZy1DaGVuZyBDaGl1LCBKYW1lcyBRaW4sIEFubW9sIEd1bGF0aSwgUnVvbWluZyBQYW5nLCBZb25naHVpIFd1IiwyMDIwLTA1LTA3LENvbnRleHROZXQ6IEltcHJvdmluZyBDb252b2x1dGlvbmFsIE5ldXJhbCBOZXR3b3JrcyBmb3IgQXV0b21hdGljIFNwZWVjaCBSZWNvZ25pdGlvbiB3aXRoIEdsb2JhbCBDb250ZXh0LGh0dHBzOi8vYXJ4aXYub3JnL2Ficy8yMDA1LjAzMTkxdjMsMzAyLjAsU09UQSBpbXByb3ZlbWVudCwiIiJXZSBkZW1vbnN0cmF0ZSB0aGF0IG9uIHRoZSB3aWRlbHkgdXNlZCBMaWJyaXNwZWVjaCBiZW5jaG1hcmssIENvbnRleHROZXQgYWNoaWV2ZXMgYSB3b3JkIGVycm9yIHJhdGUgKFdFUikgb2YgMi4xJS80LjYlIHdpdGhvdXQgZXh0ZXJuYWwgbGFuZ3VhZ2UgbW9kZWwgKExNKSwgMS45JS80LjElIHdpdGggTE0gYW5kIDIuOSUvNy4wJSB3aXRoIG9ubHkgMTBNIHBhcmFtZXRlcnMgb24gdGhlIGNsZWFuL25vaXN5IExpYnJpU3BlZWNoIHRlc3Qgc2V0cy4gVGhpcyBjb21wYXJlcyB0byB0aGUgYmVzdCBwcmV2aW91c2x5IHB1Ymxpc2hlZCBtb2RlbCBvZiAyLjAlLzQuNiUgd2l0aCBMTSBhbmQgMy45JS8xMS4zJSB3aXRoIDIwTSBwYXJhbWV0ZXJzIiIiLDExMjcwMDAwMC4wLFRhYmxlIDUsLCJVc2VzIHByZS10cmFpbmVkIGpvaW50IG5ldHdvcmsgZnJvbSBodHRwczovL2FyeGl2Lm9yZy9wZGYvMTgxMS4wNjYyMSwgc28gdG90YWwgdHJhaW5pbmcgY29tcHV0ZSBzaG91bGQgZmFjdG9yIHRoaXMgaW4uIiwzNDkyMDAwMDAsIjk3MCBob3VycyBvZiBzcGVlY2ggaW4gdGhlIExpYnJlU3BlZWNoIGV4cGVyaW1lbnRzLiBUaGVyZSBpcyBtZW50aW9uIG9mIGEgIiJsYXJnZSBzY2FsZSBleHBlcmltZW50IiIgd2hpY2ggdHJhaW5lZCBvbiBhdWRpbyBmcm9tIFlvdVR1YmUgdmlkZW9zLiBUcmFjaW5nIHRoZSByZWZlcmVuY2VzLCBpdCBhcHBlYXJzIHRvIGJlIHNpbWlsYXIgdG8gdGhlIGRhdGFzZXQgdXNlZCBpbiBodHRwczovL2FyeGl2Lm9yZy9hYnMvMTYxMC4wOTk3NSwgd2hpY2ggaGFzIDEyNSwwMDAgaG91cnMgb2YgdHJhbnNjcmliZWQgYXVkaW8gZm9yIHRyYWluaW5nLiBIb3dldmVyLCB0aGV5IG1lbnRpb24gaW4gZm9vdG5vdGUgMiB0aGF0IHRoZSB0cmFpbmluZyBhbmQgZXZhbHVhdGlvbiBzZXQgaGF2ZSBjaGFuZ2VkIGZyb20gcHJldmlvdXMgZXhwZXJpbWVudHMuCjEyNWsgaG91cnMgYXQgMTMsNjgwIHdvcmRzIHBlciBob3VyID0gMS43MUIgd29yZHMiLCwsLCxMaWtlbHksIkNvbnZvbHV0aW9uYWwgbmV1cmFsIG5ldHdvcmtzIChDTk4pIGhhdmUgc2hvd24gcHJvbWlzaW5nIHJlc3VsdHMgZm9yIGVuZC10by1lbmQgc3BlZWNoIHJlY29nbml0aW9uLCBhbGJlaXQgc3RpbGwgYmVoaW5kIG90aGVyIHN0YXRlLW9mLXRoZS1hcnQgbWV0aG9kcyBpbiBwZXJmb3JtYW5jZS4gSW4gdGhpcyBwYXBlciwgd2Ugc3R1ZHkgaG93IHRvIGJyaWRnZSB0aGlzIGdhcCBhbmQgZ28gYmV5b25kIHdpdGggYSBub3ZlbCBDTk4tUk5OLXRyYW5zZHVjZXIgYXJjaGl0ZWN0dXJlLCB3aGljaCB3ZSBjYWxsIENvbnRleHROZXQuIENvbnRleHROZXQgZmVhdHVyZXMgYSBmdWxseSBjb252b2x1dGlvbmFsIGVuY29kZXIgdGhhdCBpbmNvcnBvcmF0ZXMgZ2xvYmFsIGNvbnRleHQgaW5mb3JtYXRpb24gaW50byBjb252b2x1dGlvbiBsYXllcnMgYnkgYWRkaW5nIHNxdWVlemUtYW5kLWV4Y2l0YXRpb24gbW9kdWxlcy4gSW4gYWRkaXRpb24sIHdlIHByb3Bvc2UgYSBzaW1wbGUgc2NhbGluZyBtZXRob2QgdGhhdCBzY2FsZXMgdGhlIHdpZHRocyBvZiBDb250ZXh0TmV0IHRoYXQgYWNoaWV2ZXMgZ29vZCB0cmFkZS1vZmYgYmV0d2VlbiBjb21wdXRhdGlvbiBhbmQgYWNjdXJhY3kuIFdlIGRlbW9uc3RyYXRlIHRoYXQgb24gdGhlIHdpZGVseSB1c2VkIExpYnJpU3BlZWNoIGJlbmNobWFyaywgQ29udGV4dE5ldCBhY2hpZXZlcyBhIHdvcmQgZXJyb3IgcmF0ZSAoV0VSKSBvZiAyLjElLzQuNiUgd2l0aG91dCBleHRlcm5hbCBsYW5ndWFnZSBtb2RlbCAoTE0pLCAxLjklLzQuMSUgd2l0aCBMTSBhbmQgMi45JS83LjAlIHdpdGggb25seSAxME0gcGFyYW1ldGVycyBvbiB0aGUgY2xlYW4vbm9pc3kgTGlicmlTcGVlY2ggdGVzdCBzZXRzLiBUaGlzIGNvbXBhcmVzIHRvIHRoZSBwcmV2aW91cyBiZXN0IHB1Ymxpc2hlZCBzeXN0ZW0gb2YgMi4wJS80LjYlIHdpdGggTE0gYW5kIDMuOSUvMTEuMyUgd2l0aCAyME0gcGFyYW1ldGVycy4gVGhlIHN1cGVyaW9yaXR5IG9mIHRoZSBwcm9wb3NlZCBDb250ZXh0TmV0IG1vZGVsIGlzIGFsc28gdmVyaWZpZWQgb24gYSBtdWNoIGxhcmdlciBpbnRlcm5hbCBkYXRhc2V0LiIsLCxVbnJlbGVhc2VkLFVuaXRlZCBTdGF0ZXMgb2YgQW1lcmljYSwsLCwsLDIwMjYtMDUtMjUgMTI6MTI6MDQrMDA6MDAsLCwsLCxJbmR1c3RyeSwsLCwsVW5yZWxlYXNlZCwsLCwsLCwsLCwsLCxObwpOQVMrRVNTICgxNTZNKSxMYW5ndWFnZSwiTmV1cmFsIEFyY2hpdGVjdHVyZSBTZWFyY2ggLSBOQVMsTGFuZ3VhZ2UgbW9kZWxpbmciLCJOb3J0aGVhc3Rlcm4gVW5pdmVyc2l0eSAoQ2hpbmEpLENoaW5lc2UgQWNhZGVteSBvZiBTY2llbmNlcyxOaXVUcmFucyBSZXNlYXJjaCxLaW5nc29mdCIsIllpbnFpYW8gTGksIENoaSBIdSwgWXVoYW8gWmhhbmcsIE51byBYdSwgWXVmYW4gSmlhbmcsIFRvbmcgWGlhbywgSmluZ2JvIFpodSwgVG9uZ3JhbiBMaXUsIENoYW5nbGlhbmcgTGkiLDIwMjAtMDUtMDYsTGVhcm5pbmcgQXJjaGl0ZWN0dXJlcyBmcm9tIGFuIEV4dGVuZGVkIFNlYXJjaCBTcGFjZSBmb3IgTGFuZ3VhZ2UgTW9kZWxpbmcsaHR0cHM6Ly9hcnhpdi5vcmcvYWJzLzIwMDUuMDI1OTMsMTIuMCwsLDE1NjAwMDAwMC4wLDE1Nk0gKFRhYmxlIDIpLDIuODllKzE4LDYgRkxPUCAvIHRva2VuIC8gcGFyYW1ldGVyICogMTU2ICogMTBeNiBwYXJhbWV0ZXJzICogMTAzMDAwMDAwIHRva2VucyAqIDMwIGVwb2NocyA9IDIuODkyMjRlKzE4IEZMT1AsMTAzMDAwMDAwLCIiIlRoZSBiYXRjaCBzaXplIHdhcyAxMjggYW5kIHRoZSBudW1iZXIgb2YgaGlkZGVuIHVuaXRzIHdhcwozMDAiIiIsLDI4OTAwMDAwMDAwMDAwMDAwMDAgRkxPUCAvICgxMTM0MDAwMDAwMDAwMCBGTE9QIC8gc2VjIFtmcDMyXSAqIDEgR1BVICogMzYwMCBzZWMgLyBob3VyICogMC4zIFthc3N1bWVkIHV0aWxpemF0aW9uXSkgPSAyMzUgaG91cnMsTlZJRElBIEdlRm9yY2UgR1RYIDEwODAgVGksLENvbmZpZGVudCwiTmV1cmFsIGFyY2hpdGVjdHVyZSBzZWFyY2ggKE5BUykgaGFzIGFkdmFuY2VkIHNpZ25pZmljYW50bHkgaW4gcmVjZW50IHllYXJzIGJ1dCBtb3N0IE5BUyBzeXN0ZW1zIHJlc3RyaWN0IHNlYXJjaCB0byBsZWFybmluZyBhcmNoaXRlY3R1cmVzIG9mIGEgcmVjdXJyZW50IG9yIGNvbnZvbHV0aW9uYWwgY2VsbC4gSW4gdGhpcyBwYXBlciwgd2UgZXh0ZW5kIHRoZSBzZWFyY2ggc3BhY2Ugb2YgTkFTLiBJbiBwYXJ0aWN1bGFyLCB3ZSBwcmVzZW50IGEgZ2VuZXJhbCBhcHByb2FjaCB0byBsZWFybiBib3RoIGludHJhLWNlbGwgYW5kIGludGVyLWNlbGwgYXJjaGl0ZWN0dXJlcyAoY2FsbCBpdCBFU1MpLiBGb3IgYSBiZXR0ZXIgc2VhcmNoIHJlc3VsdCwgd2UgZGVzaWduIGEgam9pbnQgbGVhcm5pbmcgbWV0aG9kIHRvIHBlcmZvcm0gaW50cmEtY2VsbCBhbmQgaW50ZXItY2VsbCBOQVMgc2ltdWx0YW5lb3VzbHkuIFdlIGltcGxlbWVudCBvdXIgbW9kZWwgaW4gYSBkaWZmZXJlbnRpYWJsZSBhcmNoaXRlY3R1cmUgc2VhcmNoIHN5c3RlbS4gRm9yIHJlY3VycmVudCBuZXVyYWwgbGFuZ3VhZ2UgbW9kZWxpbmcsIGl0IG91dHBlcmZvcm1zIGEgc3Ryb25nIGJhc2VsaW5lIHNpZ25pZmljYW50bHkgb24gdGhlIFBUQiBhbmQgV2lraVRleHQgZGF0YSwgd2l0aCBhIG5ldyBzdGF0ZS1vZi10aGUtYXJ0IG9uIFBUQi4gTW9yZW92ZXIsIHRoZSBsZWFybmVkIGFyY2hpdGVjdHVyZXMgc2hvdyBnb29kIHRyYW5zZmVyYWJpbGl0eSB0byBvdGhlciBzeXN0ZW1zLiBFLmcuLCB0aGV5IGltcHJvdmUgc3RhdGUtb2YtdGhlLWFydCBzeXN0ZW1zIG9uIHRoZSBDb05MTCBhbmQgV05VVCBuYW1lZCBlbnRpdHkgcmVjb2duaXRpb24gKE5FUikgdGFza3MgYW5kIENvTkxMIGNodW5raW5nIHRhc2ssIGluZGljYXRpbmcgYSBwcm9taXNpbmcgbGluZSBvZiByZXNlYXJjaCBvbiBsYXJnZS1zY2FsZSBwcmUtbGVhcm5lZCBhcmNoaXRlY3R1cmVzLiIsMzAuMCxOQVMrRVNTICgxNTZNKSxVbnJlbGVhc2VkLCJDaGluYSxDaGluYSxDaGluYSxDaGluYSIsLCwsMS4wLCwyMDI2LTAyLTExIDE5OjI2OjI3KzAwOjAwLCwsLCwsIkFjYWRlbWlhLEFjYWRlbWlhLEluZHVzdHJ5IiwsLCwsVW5yZWxlYXNlZCwsLCwsLCwyODAuMzk4ODU3OTAyOTEzOCxPcGVyYXRpb24gY291bnRpbmcsLCwsLE5vCk5BUytFU1MgKDIzTSksTGFuZ3VhZ2UsIk5ldXJhbCBBcmNoaXRlY3R1cmUgU2VhcmNoIC0gTkFTLExhbmd1YWdlIG1vZGVsaW5nIiwiTm9ydGhlYXN0ZXJuIFVuaXZlcnNpdHkgKENoaW5hKSxOaXVUcmFucyBSZXNlYXJjaCxLaW5nc29mdCIsIllpbnFpYW8gTGksIENoaSBIdSwgWXVoYW8gWmhhbmcsIE51byBYdSwgWXVmYW4gSmlhbmcsIFRvbmcgWGlhbywgSmluZ2JvIFpodSwgVG9uZ3JhbiBMaXUsIENoYW5nbGlhbmcgTGkiLDIwMjAtMDUtMDYsTGVhcm5pbmcgQXJjaGl0ZWN0dXJlcyBmcm9tIGFuIEV4dGVuZGVkIFNlYXJjaCBTcGFjZSBmb3IgTGFuZ3VhZ2UgTW9kZWxpbmcsaHR0cHM6Ly9hcnhpdi5vcmcvcGRmLzIwMDUuMDI1OTMsLFNPVEEgaW1wcm92ZW1lbnQsIiIiT3VyIEVTUyBtZXRob2QgYWNoaWV2ZXMgc3RhdGUtb2YtdGhlLWFydCByZXN1bHQgb24gdGhlIFBUQiB0YXNrIiIiLDIzMDAwMDAwLjAsLCwsLCwsLE5WSURJQSBHZUZvcmNlIEdUWCAxMDgwIFRpLCxDb25maWRlbnQsIk5ldXJhbCBhcmNoaXRlY3R1cmUgc2VhcmNoIChOQVMpIGhhcyBhZHZhbmNlZCBzaWduaWZpY2FudGx5IGluIHJlY2VudCB5ZWFycyBidXQgbW9zdCBOQVMgc3lzdGVtcyByZXN0cmljdCBzZWFyY2ggdG8gbGVhcm5pbmcgYXJjaGl0ZWN0dXJlcyBvZiBhIHJlY3VycmVudCBvciBjb252b2x1dGlvbmFsIGNlbGwuIEluIHRoaXMgcGFwZXIsIHdlIGV4dGVuZCB0aGUgc2VhcmNoIHNwYWNlIG9mIE5BUy4gSW4gcGFydGljdWxhciwgd2UgcHJlc2VudCBhIGdlbmVyYWwgYXBwcm9hY2ggdG8gbGVhcm4gYm90aCBpbnRyYS1jZWxsIGFuZCBpbnRlci1jZWxsIGFyY2hpdGVjdHVyZXMgKGNhbGwgaXQgRVNTKS4gRm9yIGEgYmV0dGVyIHNlYXJjaCByZXN1bHQsIHdlIGRlc2lnbiBhIGpvaW50IGxlYXJuaW5nIG1ldGhvZCB0byBwZXJmb3JtIGludHJhLWNlbGwgYW5kIGludGVyLWNlbGwgTkFTIHNpbXVsdGFuZW91c2x5LiBXZSBpbXBsZW1lbnQgb3VyIG1vZGVsIGluIGEgZGlmZmVyZW50aWFibGUgYXJjaGl0ZWN0dXJlIHNlYXJjaCBzeXN0ZW0uIEZvciByZWN1cnJlbnQgbmV1cmFsIGxhbmd1YWdlIG1vZGVsaW5nLCBpdCBvdXRwZXJmb3JtcyBhIHN0cm9uZyBiYXNlbGluZSBzaWduaWZpY2FudGx5IG9uIHRoZSBQVEIgYW5kIFdpa2lUZXh0IGRhdGEsIHdpdGggYSBuZXcgc3RhdGUtb2YtdGhlLWFydCBvbiBQVEIuIE1vcmVvdmVyLCB0aGUgbGVhcm5lZCBhcmNoaXRlY3R1cmVzIHNob3cgZ29vZCB0cmFuc2ZlcmFiaWxpdHkgdG8gb3RoZXIgc3lzdGVtcy4gRS5nLiwgdGhleSBpbXByb3ZlIHN0YXRlLW9mLXRoZS1hcnQgc3lzdGVtcyBvbiB0aGUgQ29OTEwgYW5kIFdOVVQgbmFtZWQgZW50aXR5IHJlY29n</x:v>
      </x:c>
    </x:row>
    <x:row r="249" ht="18" customHeight="1">
      <x:c r="A249" s="17" t="n">
        <x:v>244</x:v>
      </x:c>
      <x:c r="B249" s="17" t="n">
        <x:v>310</x:v>
      </x:c>
      <x:c r="C249" s="160" t="str">
        <x:v>bml0aW9uIChORVIpIHRhc2tzIGFuZCBDb05MTCBjaHVua2luZyB0YXNrLCBpbmRpY2F0aW5nIGEgcHJvbWlzaW5nIGxpbmUgb2YgcmVzZWFyY2ggb24gbGFyZ2Utc2NhbGUgcHJlLWxlYXJuZWQgYXJjaGl0ZWN0dXJlcy4iLDMwMDAuMCxOQVMrRVNTICgyM00pLFVucmVsZWFzZWQsIkNoaW5hLENoaW5hLENoaW5hIiwsLCwxLjAsLDIwMjYtMDItMTEgMTk6MjY6MjcrMDA6MDAsLCwsLCwiQWNhZGVtaWEsSW5kdXN0cnkiLCwsLCxVbnJlbGVhc2VkLCwsLCwsLDI4MC4zOTg4NTc5MDI5MTM4LCwsLCwsTm8KVW5pZmllZFFBLExhbmd1YWdlLFF1ZXN0aW9uIGFuc3dlcmluZywiQWxsZW4gSW5zdGl0dXRlIGZvciBBSSxVbml2ZXJzaXR5IG9mIFdhc2hpbmd0b24iLCJEYW5pZWwgS2hhc2hhYmksIFNld29uIE1pbiwgVHVzaGFyIEtob3QsIEFzaGlzaCBTYWJoYXJ3YWwsIE95dmluZCBUYWZqb3JkLCBQZXRlciBDbGFyaywgSGFubmFuZWggSGFqaXNoaXJ6aSIsMjAyMC0wNS0wMixVbmlmaWVkUUE6IENyb3NzaW5nIEZvcm1hdCBCb3VuZGFyaWVzIFdpdGggYSBTaW5nbGUgUUEgU3lzdGVtLGh0dHBzOi8vYXJ4aXYub3JnL2Ficy8yMDA1LjAwNzAwdjMsODE2LjAsU09UQSBpbXByb3ZlbWVudCwiVGFibGUgNQoiIldlIHRoZW4gaW50cm9kdWNlIFVOSUZJRURRQSAowqczLjIpIHRoYXQgaXMgYSBRQSBzeXN0ZW0gdHJhaW5lZCBvbiBkYXRhc2V0cyBpbiBtdWx0aXBsZSBmb3JtYXRzLCBpbmRpY2F0aW5nIG5ldyBzdGF0ZS1vZi10aGUtYXJ0IHJlc3VsdHMgb24gMTAgZGF0YXNldHMgYW5kIGdlbmVyYWxpemF0aW9uIHRvIHVuc2VlbiBkYXRhc2V0cy4iIiIsMTEwMDAwMDAwMDAuMCwiMTFCIGZyb20gYXBwZW5kaXggQS4yIDogTW9kZWwgc2l6ZXM6ICIiTW9zdCBvZiB0aGUgZXhwZXJpbWVudHMgYXJlIGRvbmUgb24gVDUoMTFCKSB3aGljaCBoYXMgMTEgYmlsbGlvbiBwYXJhbWV0ZXJzLiBXZSBhbHNvIHJlcG9ydCBleHBlcmltZW50cyB3aXRoIEJBUlQgKGxhcmdlKSB3aXRoIDQ0MCBtaWxsaW9uIHBhcmFtZXRlcnMuIiIiLDEuNjVlKzE5LCJBLjI6ICIiSW4gdGhlIGV4cGVyaW1lbnRzLCB3ZSB1c2UgdjMtOCBUUFVzIGZvciBUNSBtb2RlbHMuLi4gcHJldHJhaW5pbmcgVU5JRklFRFFBIGFwcHJveGltYXRlbHkgdGFrZXMgYWJvdXQgMzYgaG91cnMgb24gVDUoMTFCKSIiCihOb3RlIHRoYXQgdjMtOCByZWZlcnMgdG8gOCBUUFV2MyBjb3Jlcywgb3IgNCBUUFV2MyBjaGlwcy4gRnJvbSB0aGUgSkFYIGdpdGh1YiByZXBvOiAiIkluIGEgVFBVIHYzLTggeW91IGhhdmUgNCBjaGlwcywgMiBjb3JlcyBwZXIgY2hpcCwgYW5kIGVhY2ggY29yZSBoYXMgMTZHQiBvZiBIQk0uIFNvIHRoaXMgbG9va3MgdG8gSkFYIGxpa2UgOCBkZXZpY2VzIHdpdGggMTZHQiBlYWNoLiIiKQoKNCAqIDEuMjNlMTQgKiAzNiAqIDM2MDAgKiAwLjMgPSAxLjkxZTE5CgpBbHRlcm5hdGl2ZWx5LCBpbnB1dCAob3VwdXQpIHNpemUgb2YgNTEyICgxMDApIHRva2VucywgYmF0Y2ggc2l6ZSBvZiA4LCB0cmFpbmVkIGZvciAxMDBrIHN0ZXBzLiBJbnB1dCB0b2tlbnMgb25seSBuZWVkIHRoZSBmb3J3YXJkIHBhc3MuCigoMiAqIDExQiAqIDUxMiAqIDgpICsgKDYgKiAxMUIgKiAxMDAgKiA4KSkgKiAxMDBrID0gMS40M2UxOQoKVG9vayBnZW9tZXRyaWMgbWVhbiBvZiB0aGVzZSBlc3RpbWF0ZXM6CnNxcnQoMS45MWUxOSoxLjQzZTE5KSA9IDEuNjVlMTkiLCwiVGFibGUgMjoKU1F1QUQgMS4xOiA4N2sgZXhhbXBsZXMsIGF2ZyB0b3RhbCBsZW5ndGggb2YgMTM2LjIgKyAzLjAKU1F1QUQgMi4wOiAxMzBrIGV4YW1wbGVzLCBhdmcgdG90YWwgbGVuZ3RoIG9mIDEzOS45ICsgMi42Ck5hcnJhdGl2ZVFBOiA2NWsgZXhhbXBsZXMsIGF2ZyB0b3RhbCBsZW5ndGggb2YgNTYzLjYgKyA2LjIKUkFDRTogODdrIGV4YW1wbGVzLCBhdmcgdG90YWwgbGVuZ3RoIG9mIDMxNy45ICsgNi45CkFSQyAoZWFzeSk6IDJrIGV4YW1wbGVzLCBhdmcgdG90YWwgbGVuZ3RoIG9mIDM5LjQgKyAzLjcKQVJDIChoYXJkKTogMWsgZXhhbXBsZXMsIGF2ZyB0b3RhbCBsZW5ndGggb2YgIDQ3LjQgKyA1LjAKT0JRQTogNGsgZXhhbXBsZXMsIGF2ZyB0b3RhbCBsZW5ndGggb2YgMjguNyArIDMuNgpNQ1Rlc3Q6IDEuNGsgZXhhbXBsZXMsIGF2ZyB0b3RhbCBsZW5ndGggb2YgMjQ1LjQgKyA0LjAKQm9vbFE6IDlrIGV4YW1wbGVzLCBhdmcgdG90YWwgbGVuZ3RoIG9mIDEwNS4xICsgMS4wCgpUb3RhbCB0b2tlbnM6IDk3LDMwOSw4NjAiLDM2LjAsIkFwcGVuZGl4IEEuMjogIiJwcmV0cmFpbmluZyBVTklGSUVEUUEgYXBwcm94aW1hdGVseSB0YWtlcyBhYm91dCAzNiBhbmQgNTUgaG91cnMsIG9uIFQ1KDExQikgYW5kIEJBUlQgbW9kZWxzLCByZXNwZWN0aXZlbHkuIiIiLEdvb2dsZSBUUFUgdjMsLENvbmZpZGVudCwiUXVlc3Rpb24gYW5zd2VyaW5nIChRQSkgdGFza3MgaGF2ZSBiZWVuIHBvc2VkIHVzaW5nIGEgdmFyaWV0eSBvZiBmb3JtYXRzLCBzdWNoIGFzIGV4dHJhY3RpdmUgc3BhbiBzZWxlY3Rpb24sIG11bHRpcGxlIGNob2ljZSwgZXRjLiBUaGlzIGhhcyBsZWQgdG8gZm9ybWF0LXNwZWNpYWxpemVkIG1vZGVscywgYW5kIGV2ZW4gdG8gYW4gaW1wbGljaXQgZGl2aXNpb24gaW4gdGhlIFFBIGNvbW11bml0eS4gV2UgYXJndWUgdGhhdCBzdWNoIGJvdW5kYXJpZXMgYXJlIGFydGlmaWNpYWwgYW5kIHBlcmhhcHMgdW5uZWNlc3NhcnksIGdpdmVuIHRoZSByZWFzb25pbmcgYWJpbGl0aWVzIHdlIHNlZWsgdG8gdGVhY2ggYXJlIG5vdCBnb3Zlcm5lZCBieSB0aGUgZm9ybWF0LiBBcyBldmlkZW5jZSwgd2UgdXNlIHRoZSBsYXRlc3QgYWR2YW5jZXMgaW4gbGFuZ3VhZ2UgbW9kZWxpbmcgdG8gYnVpbGQgYSBzaW5nbGUgcHJlLXRyYWluZWQgUUEgbW9kZWwsIFVuaWZpZWRRQSwgdGhhdCBwZXJmb3JtcyBzdXJwcmlzaW5nbHkgd2VsbCBhY3Jvc3MgMTcgUUEgZGF0YXNldHMgc3Bhbm5pbmcgNCBkaXZlcnNlIGZvcm1hdHMuIFVuaWZpZWRRQSBwZXJmb3JtcyBvbiBwYXIgd2l0aCA5IGRpZmZlcmVudCBtb2RlbHMgdGhhdCB3ZXJlIHRyYWluZWQgb24gaW5kaXZpZHVhbCBkYXRhc2V0cyB0aGVtc2VsdmVzLiBFdmVuIHdoZW4gZmFjZWQgd2l0aCAxMiB1bnNlZW4gZGF0YXNldHMgb2Ygb2JzZXJ2ZWQgZm9ybWF0cywgVW5pZmllZFFBIHBlcmZvcm1zIHN1cnByaXNpbmdseSB3ZWxsLCBzaG93aW5nIHN0cm9uZyBnZW5lcmFsaXphdGlvbiBmcm9tIGl0cyBvdXQtb2YtZm9ybWF0IHRyYWluaW5nIGRhdGEuIEZpbmFsbHksIHNpbXBseSBmaW5lLXR1bmluZyB0aGlzIHByZS10cmFpbmVkIFFBIG1vZGVsIGludG8gc3BlY2lhbGl6ZWQgbW9kZWxzIHJlc3VsdHMgaW4gYSBuZXcgc3RhdGUgb2YgdGhlIGFydCBvbiA2IGRhdGFzZXRzLCBlc3RhYmxpc2hpbmcgVW5pZmllZFFBIGFzIGEgc3Ryb25nIHN0YXJ0aW5nIHBvaW50IGZvciBidWlsZGluZyBRQSBzeXN0ZW1zLiIsMS44OCwsT3BlbiB3ZWlnaHRzICh1bnJlc3RyaWN0ZWQpLCJVbml0ZWQgU3RhdGVzIG9mIEFtZXJpY2EsVW5pdGVkIFN0YXRlcyBvZiBBbWVyaWNhIixUNS0xMUIsMy44ZSsxOSwiIiLigKIgSW5mcmFzdHJ1Y3R1cmU6IEluIHRoZSBleHBlcmltZW50cywgd2UgdXNlIHYzLTggVFBVcyBmb3IgVDUgbW9kZWxzLCBhbmQgZWlnaHQgMzJHQiBHUFVzIGZvcgpCQVJUIG1vZGVscy4K4oCiIFRpbWUgc3BlbnQgdG8gYnVpbGQgVU5JRklFRFFBOiBwcmV0cmFpbmluZyBVTklGSUVEUUEgYXBwcm94aW1hdGVseSB0YWtlcyBhYm91dCAzNiBhbmQgNTUKaG91cnMsIG9uIFQ1KDExQikgYW5kIEJBUlQgbW9kZWxzLCByZXNwZWN0aXZlbHkuIiIKCjggKiAxMjMgVEZMT1BTICogMzYgKiAzNjAwICogMC4zICh1dGlsaXphdGlvbiBhc3N1bXB0aW9uKSA9IDMuOGUxOSIsOC4wLCwyMDI2LTA1LTI1IDEyOjEyOjA2KzAwOjAwLCwsLDI3LjAsLCJSZXNlYXJjaCBjb2xsZWN0aXZlLEFjYWRlbWlhIiwsLCwsT3BlbiBzb3VyY2UsIkFwYWNoZSAyLjAgbGljZW5zZSwgaW5jbHVkZXMgbW9kZWxzIGFuZCB0cmFpbmluZyBjb2RlOiBodHRwczovL2dpdGh1Yi5jb20vYWxsZW5haS91bmlmaWVkcWEiLCw1OS4xMjIwODY5MDczNTI0NzUsLCwsNzM0OS4zNDc5MDAxOTA3MiwiT3BlcmF0aW9uIGNvdW50aW5nLEhhcmR3YXJlIixhbGxlbmFpLCwsLFllcwoiU2VnYXRyb24gWEwgbGFyZ2UsIE09Mzg0IixMYW5ndWFnZSxMYW5ndWFnZSBtb2RlbGluZywiVW5pdmVyc2l0eSBvZiBXYXRlcmxvbyxQZWtpbmcgVW5pdmVyc2l0eSxSU1ZQLmFpIiwiSGUgQmFpLCBQZW5nIFNoaSwgSmltbXkgTGluLCBZdXFpbmcgWGllLCBMdWNoZW4gVGFuLCBLdW4gWGlvbmcsIFdlbiBHYW8sIE1pbmcgTGkiLDIwMjAtMDQtMzAsU2VnYXRyb246IFNlZ21lbnQtQXdhcmUgVHJhbnNmb3JtZXIgZm9yIExhbmd1YWdlIE1vZGVsaW5nIGFuZCBVbmRlcnN0YW5kaW5nLGh0dHBzOi8vYXJ4aXYub3JnL2Ficy8yMDA0LjE0OTk2LDEzLjAsLCwyNTY5OTk5OTkuOTk5OTk5OTcsIiIiRm9sbG93aW5nIFRyYW5zZm9ybWVyLVhMLCB3ZSB0cmFpbiBhIGJhc2Ugc2l6ZSBtb2RlbCBhbmQgYSBsYXJnZSBzaXplIG1vZGVsLiA8Li4+IFRoZSBsYXJnZSBtb2RlbCBpcyBhbiAxOCBsYXllcgpUcmFuc2Zvcm1lciB3aXRoIGEgaGlkZGVuIHNpemUgb2YgMTAyNCBhbmQgMTYgYXR0ZW50aW9uCmhlYWRzIiIiLDIuNjUyNzMzNGUrMTksNiBGTE9QIC8gcGFyYW1ldGVyIC8gdG9rZW4gKiAyNTcwMDAwMDAgcGFyYW1ldGVycyAqIDM1MDAwMCBzdGVwcyAqIDEyOCBzZXF1ZW5jZXMgcGVyIGJhdGNoICogMzg0IHRva2VucyBwZXIgc2VxdWVuY2UgPSAyLjY1MjczMzRlKzE5IEZMT1AsMTAzMDAwMDAwLCIiIlRoaXMgbW9kZWwgaXMgdHJhaW5lZCB3aXRoIDM1MEsgc3RlcHMgd2l0aCBhIGJhdGNoCnNpemUgb2YgMTI4LiBUaGUgc2VxdWVuY2UgbGVuZ3RoIGFuZCBtZW1vcnkgbGVuZ3RoIGR1cmluZyB0cmFpbmluZyBhbmQgdGVzdGluZyBhbGwgZXF1YWwgMTUwIGZvciB0aGUgYmFzZSBtb2RlbAphbmQgMzg0IGZvciB0aGUgbGFyZ2UgbW9kZWwiIgoKMzUwMDAwKjEyOCozODQgLyAxMDMwMDAwMDAgPTE2Ny4wMiBlcG9jaHMiLCwsLCxDb25maWRlbnQsIlRyYW5zZm9ybWVycyBhcmUgcG93ZXJmdWwgZm9yIHNlcXVlbmNlIG1vZGVsaW5nLiBOZWFybHkgYWxsIHN0YXRlLW9mLXRoZS1hcnQgbGFuZ3VhZ2UgbW9kZWxzIGFuZCBwcmUtdHJhaW5lZCBsYW5ndWFnZSBtb2RlbHMgYXJlIGJhc2VkIG9uIHRoZSBUcmFuc2Zvcm1lciBhcmNoaXRlY3R1cmUuIEhvd2V2ZXIsIGl0IGRpc3Rpbmd1aXNoZXMgc2VxdWVudGlhbCB0b2tlbnMgb25seSB3aXRoIHRoZSB0b2tlbiBwb3NpdGlvbiBpbmRleC4gV2UgaHlwb3RoZXNpemUgdGhhdCBiZXR0ZXIgY29udGV4dHVhbCByZXByZXNlbnRhdGlvbnMgY2FuIGJlIGdlbmVyYXRlZCBmcm9tIHRoZSBUcmFuc2Zvcm1lciB3aXRoIHJpY2hlciBwb3NpdGlvbmFsIGluZm9ybWF0aW9uLiBUbyB2ZXJpZnkgdGhpcywgd2UgcHJvcG9zZSBhIHNlZ21lbnQtYXdhcmUgVHJhbnNmb3JtZXIgKFNlZ2F0cm9uKSwgYnkgcmVwbGFjaW5nIHRoZSBvcmlnaW5hbCB0b2tlbiBwb3NpdGlvbiBlbmNvZGluZyB3aXRoIGEgY29tYmluZWQgcG9zaXRpb24gZW5jb2Rpbmcgb2YgcGFyYWdyYXBoLCBzZW50ZW5jZSwgYW5kIHRva2VuLiBXZSBmaXJzdCBpbnRyb2R1Y2UgdGhlIHNlZ21lbnQtYXdhcmUgbWVjaGFuaXNtIHRvIFRyYW5zZm9ybWVyLVhMLCB3aGljaCBpcyBhIHBvcHVsYXIgVHJhbnNmb3JtZXItYmFzZWQgbGFuZ3VhZ2UgbW9kZWwgd2l0aCBtZW1vcnkgZXh0ZW5zaW9uIGFuZCByZWxhdGl2ZSBwb3NpdGlvbiBlbmNvZGluZy4gV2UgZmluZCB0aGF0IG91ciBtZXRob2QgY2FuIGZ1cnRoZXIgaW1wcm92ZSB0aGUgVHJhbnNmb3JtZXItWEwgYmFzZSBtb2RlbCBhbmQgbGFyZ2UgbW9kZWwsIGFjaGlldmluZyAxNy4xIHBlcnBsZXhpdHkgb24gdGhlIFdpa2lUZXh0LTEwMyBkYXRhc2V0LiBXZSBmdXJ0aGVyIGludmVzdGlnYXRlIHRoZSBwcmUtdHJhaW5pbmcgbWFza2VkIGxhbmd1YWdlIG1vZGVsaW5nIHRhc2sgd2l0aCBTZWdhdHJvbi4gRXhwZXJpbWVudGFsIHJlc3VsdHMgc2hvdyB0aGF0IEJFUlQgcHJlLXRyYWluZWQgd2l0aCBTZWdhdHJvbiAoU2VnYUJFUlQpIGNhbiBvdXRwZXJmb3JtIEJFUlQgd2l0aCB2YW5pbGxhIFRyYW5zZm9ybWVyIG9uIHZhcmlvdXMgTkxQIHRhc2tzLCBhbmQgb3V0cGVyZm9ybXMgUm9CRVJUYSBvbiB6ZXJvLXNob3Qgc2VudGVuY2UgcmVwcmVzZW50YXRpb24gbGVhcm5pbmcuIiwxNjcuMDIsIlNlZ2F0cm9uIFhMIGxhcmdlLCBNPTM4NCIsT3BlbiB3ZWlnaHRzIChub24tY29tbWVyY2lhbCksIkNhbmFkYSxDaGluYSxDaGluYSIsLCwsLCwyMDI1LTExLTI4IDExOjUzOjQ0KzAwOjAwLCwsLDQ5MTUyLjAsMTI4KjM4NCwiQWNhZGVtaWEsQWNhZGVtaWEsSW5kdXN0cnkiLCwsLCxPcGVuIChub24tY29tbWVyY2lhbCksInRyYWluaW5nIGNvZGUgYW5kIHdlaWdodHMsIG5vIGNsZWFyIGxpY2Vuc2U6IGh0dHBzOi8vZ2l0aHViLmNvbS9yc3ZwLWFpL3NlZ2F0cm9uX2FhYWk/dGFiPXJlYWRtZS1vdi1maWxlIAp0cmFpbjogaHR0cHM6Ly9naXRodWIuY29tL3JzdnAtYWkvc2VnYXRyb25fYWFhaS9ibG9iL21haW4vc2VnYWJlcnQvUkVBRE1FLm1kICIsLCwsLCwsT3BlcmF0aW9uIGNvdW50aW5nLCwsLCxZZXMKIlNlZ2F0cm9uIFhMIGJhc2UsIE09Mzg0IixMYW5ndWFnZSxMYW5ndWFnZSBtb2RlbGluZywiVW5pdmVyc2l0eSBvZiBXYXRlcmxvbyxSU1ZQLmFpLFBla2luZyBVbml2ZXJzaXR5IiwiSGUgQmFpLCBQZW5nIFNoaSwgSmltbXkgTGluLCBZdXFpbmcgWGllLCBMdWNoZW4gVGFuLCBLdW4gWGlvbmcsIFdlbiBHYW8sIE1pbmcgTGkiLDIwMjAtMDQtMzAsU2VnYXRyb246IFNlZ21lbnQtQXdhcmUgVHJhbnNmb3JtZXIgZm9yIExhbmd1YWdlIE1vZGVsaW5nIGFuZCBVbmRlcnN0YW5kaW5nLGh0dHBzOi8vYXJ4aXYub3JnL2Ficy8yMDA0LjE0OTk2LCwsLDI1NzAwMDAwMC4wLCwyLjY1M2UrMTksIiBUaGUgbGFyZ2UgbW9kZWwgaXMgYW4gMTggbGF5ZXIKVHJhbnNmb3JtZXIgd2l0aCBhIGhpZGRlbiBzaXplIG9mIDEwMjQgYW5kIDE2IGF0dGVudGlvbgpoZWFkcy4gVGhpcyBtb2RlbCBpcyB0cmFpbmVkIHdpdGggMzUwSyBzdGVwcyB3aXRoIGEgYmF0Y2gKc2l6ZSBvZiAxMjguIFRoZSBzZXF1ZW5jZSBsZW5ndGggYW5kIG1lbW9yeSBsZW5ndGggZHVyLQppbmcgdHJhaW5pbmcgYW5kIHRlc3RpbmcgYWxsIGVxdWFsIDE1MCBmb3IgdGhlIGJhc2UgbW9kZWwKYW5kIDM4NCBmb3IgdGhlIGxhcmdlIG1vZGVsCgpUb3RhbCB0b2tlbnM6IDM1MDAwMCoxMjgqMzg0PTE3MjAzMjAwMDAwCgpUcmFpbmluZyBGTE9QOiA2KjE3MjAzMjAwMDAwKjI1NzAwMDAwMD0yLjY1MjczMzRlKzE5IiwsLCwsLCxDb25maWRlbnQsIlRyYW5zZm9ybWVycyBhcmUgcG93ZXJmdWwgZm9yIHNlcXVlbmNlIG1vZGVsaW5nLiBOZWFybHkgYWxsIHN0YXRlLW9mLXRoZS1hcnQgbGFuZ3VhZ2UgbW9kZWxzIGFuZCBwcmUtdHJhaW5lZCBsYW5ndWFnZSBtb2RlbHMgYXJlIGJhc2VkIG9uIHRoZSBUcmFuc2Zvcm1lciBhcmNoaXRlY3R1cmUuIEhvd2V2ZXIsIGl0IGRpc3Rpbmd1aXNoZXMgc2VxdWVudGlhbCB0b2tlbnMgb25seSB3aXRoIHRoZSB0b2tlbiBwb3NpdGlvbiBpbmRleC4gV2UgaHlwb3RoZXNpemUgdGhhdCBiZXR0ZXIgY29udGV4dHVhbCByZXByZXNlbnRhdGlvbnMgY2FuIGJlIGdlbmVyYXRlZCBmcm9tIHRoZSBUcmFuc2Zvcm1lciB3aXRoIHJpY2hlciBwb3NpdGlvbmFsIGluZm9ybWF0aW9uLiBUbyB2ZXJpZnkgdGhpcywgd2UgcHJvcG9zZSBhIHNlZ21lbnQtYXdhcmUgVHJhbnNmb3JtZXIgKFNlZ2F0cm9uKSwgYnkgcmVwbGFjaW5nIHRoZSBvcmlnaW5hbCB0b2tlbiBwb3NpdGlvbiBlbmNvZGluZyB3aXRoIGEgY29tYmluZWQgcG9zaXRpb24gZW5jb2Rpbmcgb2YgcGFyYWdyYXBoLCBzZW50ZW5jZSwgYW5kIHRva2VuLiBXZSBmaXJzdCBpbnRyb2R1Y2UgdGhlIHNlZ21lbnQtYXdhcmUgbWVjaGFuaXNtIHRvIFRyYW5zZm9ybWVyLVhMLCB3aGljaCBpcyBhIHBvcHVsYXIgVHJhbnNmb3JtZXItYmFzZWQgbGFuZ3VhZ2UgbW9kZWwgd2l0aCBtZW1vcnkgZXh0ZW5zaW9uIGFuZCByZWxhdGl2ZSBwb3NpdGlvbiBlbmNvZGluZy4gV2UgZmluZCB0aGF0IG91ciBtZXRob2QgY2FuIGZ1cnRoZXIgaW1wcm92ZSB0aGUgVHJhbnNmb3JtZXItWEwgYmFzZSBtb2RlbCBhbmQgbGFyZ2UgbW9kZWwsIGFjaGlldmluZyAxNy4xIHBlcnBsZXhpdHkgb24gdGhlIFdpa2lUZXh0LTEwMyBkYXRhc2V0LiBXZSBmdXJ0aGVyIGludmVzdGlnYXRlIHRoZSBwcmUtdHJhaW5pbmcgbWFza2VkIGxhbmd1YWdlIG1vZGVsaW5nIHRhc2sgd2l0aCBTZWdhdHJvbi4gRXhwZXJpbWVudGFsIHJlc3VsdHMgc2hvdyB0aGF0IEJFUlQgcHJlLXRyYWluZWQgd2l0aCBTZWdhdHJvbiAoU2VnYUJFUlQpIGNhbiBvdXRwZXJmb3JtIEJFUlQgd2l0aCB2YW5pbGxhIFRyYW5zZm9ybWVyIG9uIHZhcmlvdXMgTkxQIHRhc2tzLCBhbmQgb3V0cGVyZm9ybXMgUm9CRVJUYSBvbiB6ZXJvLXNob3Qgc2VudGVuY2UgcmVwcmVzZW50YXRpb24gbGVhcm5pbmcuIiwxOC42NCwiU2VnYXRyb24gWEwgYmFzZSwgTT0zODQiLE9wZW4gd2VpZ2h0cyAobm9uLWNvbW1lcmNpYWwpLCJDYW5hZGEsQ2hpbmEsQ2hpbmEiLCwsLCwsMjAyNS0xMS0yOCAxMTo1Mzo0NCswMDowMCwsLCwsLCJBY2FkZW1pYSxJbmR1c3RyeSxBY2FkZW1pYSIsLCwsLE9wZW4gKG5vbi1jb21tZXJjaWFsKSwidHJhaW5pbmcgY29kZSBhbmQgd2VpZ2h0cywgbm8gY2xlYXIgbGljZW5zZTogaHR0cHM6Ly9naXRodWIuY29tL3JzdnAtYWkvc2VnYXRyb25fYWFhaT90YWI9cmVhZG1lLW92LWZpbGUgIiwsLCwsLCwsLCwsLFllcwpPbmNlIGZvciBBbGwsVmlzaW9uLEltYWdlIGNsYXNzaWZpY2F0aW9uLCJNSVQtSUJNIFdhdHNvbiBBSSBMYWIsTWFzc2FjaHVzZXR0cyBJbnN0aXR1dGUgb2YgVGVjaG5vbG9neSAoTUlUKSxJQk0iLCJIYW4gQ2FpLCBDaHVhbmcgR2FuLCBUaWFuemhlIFdhbmcsIFpoZWthaSBaaGFuZywgYW5kIFNvbmcgSGFuIiwyMDIwLTA0LTI5LE9uY2UgZm9yIGFsbDogVHJhaW4gb25lIG5ldHdvcmsgYW5kIHNwZWNpYWxpemUgaXQgZm9yIGVmZmljaWVudCBkZXBsb3ltZW50LixodHRwczovL2FyeGl2Lm9yZy9hYnMvMTkwOC4wOTc5MSwxNTM2LjAsU09UQSBpbXByb3ZlbWVudCwiIiJJbiBwYXJ0aWN1bGFyLCBPRkEgYWNoaWV2ZXMgYSBuZXcgU09UQSA4MC4wJSBJbWFnZU5ldCB0b3AtMSBhY2N1cmFjeSB1bmRlciB0aGUgbW9iaWxlIHNldHRpbmciIiIsNzcwMDAwMC4wLCIiIlNpbmNlCmFsbCBvZiB0aGVzZSBzdWItbmV0d29ya3Mgc2hhcmUgdGhlIHNhbWUgd2VpZ2h0cyAoaS5lLiwgV28pIChDaGV1bmcgZXQgYWwuLCAyMDE5KSwgd2Ugb25seSByZXF1aXJlCjcuN00gcGFyYW1ldGVycyB0byBzdG9yZSBhbGwgb2YgdGhlbS4gV2l0aG91dCBzaGFyaW5nLCB0aGUgdG90YWwgbW9kZWwgc2l6ZSB3aWxsIGJlIHByb2hpYml0aXZlIiIiLDYuMjM3ZSsyMCwiNC4yayBWMTAwLWhvdXJzICh0YWJsZSAxKQowLjMzIHV0aWxpemF0aW9uIHJhdGUKVjEwMCBGUDE2IFRlbnNvciBGTE9QczogMTI1MDAwMDAwMDAwMDAwCgo0MjAwIGhvdXJzKjYwKjYwKiAxMjUwMDAwMDAwMDAwMDAgRkxPUC9zICowLjMzIHV0aWxpemF0aW9uID02MjM3MDAwMDAwMDAwMDAwMDAwMDAKIiwxMjgwMDAwLCwsLE5WSURJQSBWMTAwLCxDb25maWRlbnQsIldlIGFkZHJlc3MgdGhlIGNoYWxsZW5naW5nIHByb2JsZW0gb2YgZWZmaWNpZW50IGluZmVyZW5jZSBhY3Jvc3MgbWFueSBkZXZpY2VzIGFuZCByZXNvdXJjZSBjb25zdHJhaW50cywgZXNwZWNpYWxseSBvbiBlZGdlIGRldmljZXMuIENvbnZlbnRpb25hbCBhcHByb2FjaGVzIGVpdGhlciBtYW51YWxseSBkZXNpZ24gb3IgdXNlIG5ldXJhbCBhcmNoaXRlY3R1cmUgc2VhcmNoIChOQVMpIHRvIGZpbmQgYSBzcGVjaWFsaXplZCBuZXVyYWwgbmV0d29yayBhbmQgdHJhaW4gaXQgZnJvbSBzY3JhdGNoIGZvciBlYWNoIGNhc2UsIHdoaWNoIGlzIGNvbXB1dGF0aW9uYWxseSBwcm9oaWJpdGl2ZSAoY2F1c2luZyBDTzIgZW1pc3Npb24gYXMgbXVjaCBhcyA1IGNhcnMnIGxpZmV0aW1lKSB0aHVzIHVuc2NhbGFibGUuIEluIHRoaXMgd29yaywgd2UgcHJvcG9zZSB0byB0cmFpbiBhIG9uY2UtZm9yLWFsbCAoT0ZBKSBuZXR3b3JrIHRoYXQgc3VwcG9ydHMgZGl2ZXJzZSBhcmNoaXRlY3R1cmFsIHNldHRpbmdzIGJ5IGRlY291cGxpbmcgdHJhaW5pbmcgYW5kIHNlYXJjaCwgdG8gcmVkdWNlIHRoZSBjb3N0LiBXZSBjYW4gcXVpY2tseSBnZXQgYSBzcGVjaWFsaXplZCBzdWItbmV0d29yayBieSBzZWxlY3RpbmcgZnJvbSB0aGUgT0ZBIG5ldHdvcmsgd2l0aG91dCBhZGRpdGlvbmFsIHRyYWluaW5nLiBUbyBlZmZpY2llbnRseSB0cmFpbiBPRkEgbmV0d29ya3MsIHdlIGFsc28gcHJvcG9zZSBhIG5vdmVsIHByb2dyZXNzaXZlIHNocmlua2luZyBhbGdvcml0aG0sIGEgZ2VuZXJhbGl6ZWQgcHJ1bmluZyBtZXRob2QgdGhhdCByZWR1Y2VzIHRoZSBtb2RlbCBzaXplIGFjcm9zcyBtYW55IG1vcmUgZGltZW5zaW9ucyB0aGFuIHBydW5pbmcgKGRlcHRoLCB3aWR0aCwga2VybmVsIHNpemUsIGFuZCByZXNvbHV0aW9uKS4gSXQgY2FuIG9idGFpbiBhIHN1cnByaXNpbmdseSBsYXJnZSBudW1iZXIgb2Ygc3ViLW5ldHdvcmtzICg+MTAxOSkgdGhhdCBjYW4gZml0IGRpZmZlcmVudCBoYXJkd2FyZSBwbGF0Zm9ybXMgYW5kIGxhdGVuY3kgY29uc3RyYWludHMgd2hpbGUgbWFpbnRhaW5pbmcgdGhlIHNhbWUgbGV2ZWwgb2YgYWNjdXJhY3kgYXMgdHJhaW5pbmcgaW5kZXBlbmRlbnRseS4gT24gZGl2ZXJzZSBlZGdlIGRldmljZXMsIE9GQSBjb25zaXN0ZW50bHkgb3V0cGVyZm9ybXMgc3RhdGUtb2YtdGhlLWFydCAoU09UQSkgTkFTIG1ldGhvZHMgKHVwIHRvIDQuMCUgSW1hZ2VOZXQgdG9wMSBhY2N1cmFjeSBpbXByb3ZlbWVudCBvdmVyIE1vYmlsZU5ldFYzLCBvciBzYW1lIGFjY3VyYWN5IGJ1dCAxLjV4IGZhc3RlciB0aGFuIE1vYmlsZU5ldFYzLCAyLjZ4IGZhc3RlciB0aGFuIEVmZmljaWVudE5ldCB3LnIudCBtZWFzdXJlZCBsYXRlbmN5KSB3aGlsZSByZWR1Y2luZyBtYW55IG9yZGVycyBvZiBtYWduaXR1ZGUgR1BVIGhvdXJzIGFuZCBDTzIgZW1pc3Npb24uIEluIHBhcnRpY3VsYXIsIE9GQSBhY2hpZXZlcyBhIG5ldyBTT1RBIDgwLjAlIEltYWdlTmV0IHRvcC0xIGFjY3VyYWN5IHVuZGVyIHRoZSBtb2JpbGUgc2V0dGluZyAoPDYwME0gTUFDcykuIE9GQSBpcyB0aGUgd2lubmluZyBzb2x1dGlvbiBmb3IgdGhlIDNyZCBMb3cgUG93ZXIgQ29tcHV0ZXIgVmlzaW9uIENoYWxsZW5nZSAoTFBDVkMpLCBEU1AgY2xhc3NpZmljYXRpb24gdHJhY2sgYW5kIHRoZSA0dGggTFBDVkMsIGJvdGggY2xhc3NpZmljYXRpb24gdHJhY2sgYW5kIGRldGVjdGlvbiB0cmFjay4gQ29kZSBhbmQgNTAgcHJlLXRyYWluZWQgbW9kZWxzIChmb3IgbWFueSBkZXZpY2VzICYgbWFueSBsYXRlbmN5IGNvbnN0cmFpbnRzKSBhcmUgcmVsZWFzZWQgYXQgdGhpcyBodHRwcyBVUkwuIiwxODAuMCwsT3BlbiB3ZWlnaHRzICh1bnJlc3RyaWN0ZWQpLCJVbml0ZWQgU3RhdGVzIG9mIEFtZXJpY2EsVW5pdGVkIFN0YXRlcyBvZiBBbWVyaWNhLFVuaXRlZCBTdGF0ZXMgb2YgQW1lcmljYSIsLCwsLCwyMDI2LTA1LTI1IDEyOjEyOjA1KzAwOjAwLEFtYXpvbiBXZWIgU2VydmljZXMsLCwsLCJBY2FkZW1pYSxJbmR1c3RyeSxBY2FkZW1pYSxJbmR1c3RyeSIsLCwsNDIwMC4wLE9wZW4gc291cmNlLCJNSVQgbGljZW5zZTogaHR0cHM6Ly9naXRodWIuY29tL21pdC1oYW4tbGFiL29uY2UtZm9yLWFsbAoKcmVwbyBjb250YWlucyBpbmZlcmVuY2UgYW5kIHRyYWluaW5nIGNvZGUuIG1vZGVscyBhdmFpbGFibGUgdmlhIGxpYnJhcnkiLCwxNzUzLjkyNTU2NzY3Nzc2ODIsLEZQMzIsLCxIYXJkd2FyZSwsLCwsWWVzCkdvLWV4cGxvcmUsR2FtZXMsQXRhcmksIlViZXIgQUksT3BlbkFJIiwiQWRyaWVuIEVjb2ZmZXQsIEpvb3N0IEh1aXppbmdhLCBKb2VsIExlaG1hbiwgS2VubmV0aCBPLiBTdGFubGV5LCBKZWZmIENsdW5lIiwyMDIwLTA0LTI3LCJGaXJzdCByZXR1cm4sIHRoZW4gZXhwbG9yZSIsaHR0cHM6Ly9hcnhpdi5vcmcvYWJzLzIwMDQuMTI5MTksNDM2LjAsU09UQSBpbXByb3ZlbWVudCwibm90IGFuIGFic29sdXRlIFNPVEEKCiIiR29FeHBsb3JlIHNvbHZlcyBhbGwgaGVyZXRvZm9yZSB1bnNvbHZlZCBBdGFyaSBnYW1lcyAobWVhbmluZyB0aG9zZSBmb3Igd2hpY2ggYWxnb3JpdGhtcyBjb3VsZCBub3QgcHJldmlvdXNseSBvdXRwZXJmb3JtIGh1bWFucyB3aGVuIGV2YWx1YXRlZCBmb2xsb3dpbmcgY3VycmVudCBjb21tdW5pdHkgc3RhbmRhcmRzIGZvciBBdGFyaTMpIGFuZCBzdXJwYXNzZXMgdGhlIHN0YXRlIG9mIHRoZSBhcnQgb24gYWxsIGhhcmQtZXhwbG9yYXRpb24gZ2FtZXMiIgoKIiJ0aGUgZmluYWwgbWVhbiBwZXJmb3JtYW5jZSBvZiBHby1FeHBsb3JlIGlzIGJvdGggc3VwZXJodW1hbiBhbmQgc3VycGFzc2VzIHRoZSBzdGF0ZSBvZiB0aGUgYXJ0IGluIGFsbCBlbGV2ZW4gZ2FtZXMgKGV4Y2VwdCBpbiBGcmVld2F5IHdoZXJlIGJvdGggR28tRXhwbG9yZSBhbmQgdGhlIHN0YXRlIG9mIHRoZSBhcnQgcmVhY2ggdGhlIG1heGltdW0gc2NvcmU7IEZpZy4gMmIpLiBUaGVzZSBnYW1lcyBpbmNsdWRlIHRoZSBncmFuZCBjaGFsbGVuZ2VzIG9mIE1vbnRlenVtYeKAmXMgUmV2ZW5nZSwgd2hlcmUgR28tRXhwbG9yZSBxdWFkcnVwbGVzIHRoZSBzdGF0ZS1vZi10aGUtYXJ0IHNjb3JlLCBhbmQgUGl0ZmFsbCwgd2hlcmUgR28tRXhwbG9yZSBzdXJwYXNzZXMgYXZlcmFnZSBodW1hbiBwZXJmb3JtYW5jZSB3aGlsZSBwcmV2aW91cyBhbGdvcml0aG1zIHdlcmUgdW5hYmxlIHRvIHNjb3JlIGFueSBwb2ludHPigKAuIEFsc28gbm90ZXdvcnRoeSBpcyB0aGUgcGVyZm9ybWFuY2Ugb24gUHJpdmF0ZSBFeWUsIHdoZXJlIEdvLUV4cGxvcmUgaXMgYWJsZSB0byByZWxpYWJseSBhY2hpZXZlIHRoZSBoaWdoZXN0IHBvc3NpYmxlIHNjb3JlIGluIDQgb3V0IG9mIDUgcnVucywgYW5kIHRoZSBwZXJmb3JtYW5jZSBvbiBTa2lpbmcsIHdoZXJlIEdvLUV4cGxvcmUgb3V0cGVyZm9ybXMgaHVtYW4gcGVyZm9ybWFuY2UgZGVzcGl0ZSB0aGUgZmFjdCB0aGF0IHRoZSByZXdhcmQgc3RydWN0dXJlIG9mIHRoaXMgZ2FtZSBtYWtlcyBpdCBub3RvcmlvdXNseSBoYXJkIHRvIHRyYWluIG9uIiIiLCwsLCw0MDAwMDAwMDAwMCwsLCwsLFVua25vd24sIlRoZSBwcm9taXNlIG9mIHJlaW5mb3JjZW1lbnQgbGVhcm5pbmcgaXMgdG8gc29sdmUgY29tcGxleCBzZXF1ZW50aWFsIGRlY2lzaW9uIHByb2JsZW1zIGF1dG9ub21vdXNseSBieSBzcGVjaWZ5aW5nIGEgaGlnaC1sZXZlbCByZXdhcmQgZnVuY3Rpb24gb25seS4gSG93ZXZlciwgcmVpbmZvcmNlbWVudCBsZWFybmluZyBhbGdvcml0aG1zIHN0cnVnZ2xlIHdoZW4sIGFzIGlzIG9mdGVuIHRoZSBjYXNlLCBzaW1wbGUgYW5kIGludHVpdGl2ZSByZXdhcmRzIHByb3ZpZGUgc3BhcnNlIGFuZCBkZWNlcHRpdmUgZmVlZGJhY2suIEF2b2lkaW5nIHRoZXNlIHBpdGZhbGxzIHJlcXVpcmVzIHRob3JvdWdobHkgZXhwbG9yaW5nIHRoZSBlbnZpcm9ubWVudCwgYnV0IGNyZWF0aW5nIGFsZ29yaXRobXMgdGhhdCBjYW4gZG8gc28gcmVtYWlucyBvbmUgb2YgdGhlIGNlbnRyYWwgY2hhbGxlbmdlcyBvZiB0aGUgZmllbGQuIFdlIGh5cG90aGVzaXNlIHRoYXQgdGhlIG1haW4gaW1wZWRpbWVudCB0byBlZmZlY3RpdmUgZXhwbG9yYXRpb24gb3JpZ2luYXRlcyBmcm9tIGFsZ29yaXRobXMgZm9yZ2V0dGluZyBob3cgdG8gcmVhY2ggcHJldmlvdXNseSB2aXNpdGVkIHN0YXRlcyAoIiJkZXRhY2htZW50IiIpIGFuZCBmcm9tIGZhaWxpbmcgdG8gZmlyc3QgcmV0dXJuIHRvIGEgc3RhdGUgYmVmb3JlIGV4cGxvcmluZyBmcm9tIGl0ICgiImRlcmFpbG1lbnQiIikuIFdlIGludHJvZHVjZSBHby1FeHBsb3JlLCBhIGZhbWlseSBvZiBhbGdvcml0aG1zIHRoYXQgYWRkcmVzc2VzIHRoZXNlIHR3byBjaGFsbGVuZ2VzIGRpcmVjdGx5IHRocm91Z2ggdGhlIHNpbXBsZSBwcmluY2lwbGVzIG9mIGV4cGxpY2l0bHkgcmVtZW1iZXJpbmcgcHJvbWlzaW5nIHN0YXRlcyBhbmQgZmlyc3QgcmV0dXJuaW5nIHRvIHN1Y2ggc3RhdGVzIGJlZm9yZSBpbnRlbnRpb25hbGx5IGV4cGxvcmluZy4gR28tRXhwbG9yZSBzb2x2ZXMgYWxsIGhlcmV0b2ZvcmUgdW5zb2x2ZWQgQXRhcmkgZ2FtZXMgYW5kIHN1cnBhc3NlcyB0aGUgc3RhdGUgb2YgdGhlIGFydCBvbiBhbGwgaGFyZC1leHBsb3JhdGlvbiBnYW1lcywgd2l0aCBvcmRlcnMgb2YgbWFnbml0dWRlIGltcHJvdmVtZW50cyBvbiB0aGUgZ3JhbmQgY2hhbGxlbmdlcyBNb250ZXp1bWEncyBSZXZlbmdlIGFuZCBQaXRmYWxsLiBXZSBhbHNvIGRlbW9uc3RyYXRlIHRoZSBwcmFjdGljYWwgcG90ZW50aWFsIG9mIEdvLUV4cGxvcmUgb24gYSBzcGFyc2UtcmV3YXJkIHBpY2stYW5kLXBsYWNlIHJvYm90aWNzIHRhc2suIEFkZGl0aW9uYWxseSwgd2Ugc2hvdyB0aGF0IGFkZGluZyBhIGdvYWwtY29uZGl0aW9uZWQgcG9saWN5IGNhbiBmdXJ0aGVyIGltcHJvdmUgR28tRXhwbG9yZSdzIGV4cGxvcmF0aW9uIGVmZmljaWVuY3kgYW5kIGVuYWJsZSBpdCB0byBoYW5kbGUgc3RvY2hhc3RpY2l0eSB0aHJvdWdob3V0IHRyYWluaW5nLiBUaGUgc3Vic3RhbnRpYWwgcGVyZm9ybWFuY2UgZ2FpbnMgZnJvbSBHby1FeHBsb3JlIHN1Z2dlc3QgdGhhdCB0aGUgc2ltcGxlIHByaW5jaXBsZXMgb2YgcmVtZW1iZXJpbmcgc3RhdGVzLCByZXR1cm5pbmcgdG8gdGhlbSwgYW5kIGV4cGxvcmluZyBmcm9tIHRoZW0gYXJlIGEgcG93ZXJmdWwgYW5kIGdlbmVyYWwgYXBwcm9hY2ggdG8gZXhwbG9yYXRpb24sIGFuIGluc2lnaHQgdGhhdCBtYXkgcHJvdmUgY3JpdGljYWwgdG8gdGhlIGNyZWF0aW9uIG9mIHRydWx5IGludGVsbGlnZW50IGxlYXJuaW5nIGFnZW50cy4iLCwsVW5yZWxlYXNlZCwiVW5pdGVkIFN0YXRlcyBvZiBBbWVyaWNhLFVuaXRlZCBTdGF0ZXMgb2YgQW1lcmljYSIsLCwsLCwyMDI2LTA1LTI1IDEyOjEyOjA2KzAwOjAwLCwsLCwsIkluZHVzdHJ5LEluZHVzdHJ5IiwsLCwsT3BlbiAobm9uLWNvbW1lcmNpYWwpLG5vbi1jb21tZXJjaWFsIGNvZGU6IGh0dHBzOi8vZ2l0aHViLmNvbS91YmVyLXJlc2VhcmNoL2dvLWV4cGxvcmUvYmxvYi9tYXN0ZXIvTElDRU5TRSwsLCwsLCwsLCwsLE5vCkN1YmUtU3BhY2UgQXV0b0VuY29kZXIsIlZpc2lvbixTZWFyY2giLFZpc3VhbCBwdXp6bGVzLE1JVC1JQk0gV2F0c29uIEFJIExhYiwiTWFzYXRhcm8gQXNhaSwgQ2hyaXN0aWFuIE11aXNlIiwyMDIwLTA0LTI3LExlYXJuaW5nIE5ldXJhbC1TeW1ib2xpYyBEZXNjcmlwdGl2ZSBQbGFubmluZyBNb2RlbHMgdmlhIEN1YmUtU3BhY2UgUHJpb3JzOiBUaGUgVm95YWdlIEhvbWUgKHRvIFNUUklQUyksaHR0cHM6Ly9hcnhpdi5vcmcvYWJzLzIwMDQuMTI4NTAsNTYuMCwsLCxJdCBtYXkgYmUgcG9zc2libGUgdG8gZXN0aW1hdGUgZnJvbSBzZWN0aW9uIDQuLDEuMDY2MDg5NmUrMTcsIigxKSAqICg0MTEzICogMTAqKjkpICogKDI0ICogMzYwMCkgKiAoMC4zKSA9IDEwNjYwODk2MDAwMDAwMDAwMAoobnVtIGdwdSkgKiAocGVhayBmbG9wcykgKiAodGltZSBpbiBzZWNvbmRzKSAqIChhc3N1bWVkIHV0aWxpemF0aW9uIHJhdGUpID0gCgoiIkZvciBlYWNoIGRvbWFpbiwgd2Ugc2VhcmNoZWQgZm9yIDEwMCBpdGVyYXRpb25zICjiiYgxNW1pbi9pdGVyLCAyNCBob3VycyB0b3RhbCkgb24gYSBUZXNsYSBLODAiIgo0LjExMyBURkxPUFMgZnJvbSBodHRwczovL3d3dy50ZWNocG93ZXJ1cC5jb20vZ3B1LXNwZWNzL3Rlc2xhLWs4MC5jMjYxNgoKCiIsNDI0MzYwMDAwMCwiIiJGaW5hbGx5LCB3ZSB0ZXN0ZWQgTWFuZHJpbGwgMTUtcHV6emxlLCBhIHNpZ25pZmljYW50bHkgbW9yZQpjaGFsbGVuZ2luZyA0eDQgdmFyaWFudCBvZiB0aGUgc2xpZGluZyB0aWxlIHB1enpsZSAoRmlndXJlIDEpLgpXZSB0cmFpbmVkIHRoZSBuZXR3b3JrIHdpdGggbW9yZSBoeXBlcnBhcmFtZXRlciB0dW5pbmcgaXQtCmVyYXRpb25zICgzMDApIGFuZCBhIGxhcmdlciB0cmFpbmluZyBzZXQgKDUwMDAwKS4gV2UgZ2VuZXItCmF0ZWQgbCA9IDE0LCAyMSBpbnN0YW5jZXMgKDIwIGVhY2gpIGFuZCByYW4gdGhlIHN5c3RlbSAoVGEtCmJsZSAyLCBib3R0b20gcmlnaHQpLiAiIiIsMjQuMCwiIiJGb3IgZWFjaCBkb21haW4sIHdlIHNlYXJjaGVkIGZvciAxMDAgaXRlcmF0aW9ucyAo4omIMTVtaW4vaXRlciwgMjQgaG91cnMgdG90YWwpIG9uIGEgVGVzbGEgSzgwIiIiLE5WSURJQSBUZXNsYSBLODAsLENvbmZpZGVudCwiV2UgYWNoaWV2ZWQgYSBuZXcgbWlsZXN0b25lIGluIHRoZSBkaWZmaWN1bHQgdGFzayBvZiBlbmFibGluZyBhZ2VudHMgdG8gbGVhcm4gYWJvdXQgdGhlaXIgZW52aXJvbm1lbnQgYXV0b25vbW91c2x5LiBPdXIgbmV1cm8tc3ltYm9saWMgYXJjaGl0ZWN0dXJlIGlzIHRyYWluZWQgZW5kLXRvLWVuZCB0byBwcm9kdWNlIGEgc3VjY2luY3QgYW5kIGVmZmVjdGl2ZSBkaXNjcmV0ZSBzdGF0ZSB0cmFuc2l0aW9uIG1vZGVsIGZyb20gaW1hZ2VzIGFsb25lLiBPdXIgdGFyZ2V0IHJlcHJlc2VudGF0aW9uICh0aGUgUGxhbm5pbmcgRG9tYWluIERlZmluaXRpb24gTGFuZ3VhZ2UpIGlzIGFscmVhZHkgaW4gYSBmb3JtIHRoYXQgb2ZmLXRoZS1zaGVsZiBzb2x2ZXJzIGNhbiBjb25zdW1lLCBhbmQgb3BlbnMgdGhlIGRvb3IgdG8gdGhlIHJpY2ggYXJyYXkgb2YgbW9kZXJuIGhldXJpc3RpYyBzZWFyY2ggY2FwYWJpbGl0aWVzLiBXZSBkZW1vbnN0cmF0ZSBob3cgdGhlIHNvcGhpc3RpY2F0ZWQgaW5uYXRlIHByaW9yIHdlIHBsYWNlIG9uIHRoZSBsZWFybmluZyBwcm9jZXNzIHNpZ25pZmljYW50bHkgcmVkdWNlcyB0aGUgY29tcGxleGl0eSBvZiB0aGUgbGVhcm5lZCByZXByZXNlbnRhdGlvbiwgYW5kIHJldmVhbHMgYSBjb25uZWN0aW9uIHRvIHRoZSBncmFwaC10aGVvcmV0aWMgbm90aW9uIG9mICIiY3ViZS1saWtlIGdyYXBocyIiLCB0aHVzIG9wZW5pbmcgdGhlIGRvb3IgdG8gYSBkZWVwZXIgdW5kZXJzdGFuZGluZyBvZiB0aGUgaWRlYWwgcHJvcGVydGllcyBmb3IgbGVhcm5lZCBzeW1ib2xpYyByZXByZXNlbnRhdGlvbnMuIFdlIHNob3cgdGhhdCB0aGUgcG93ZXJmdWwgZG9tYWluLWluZGVwZW5kZW50IGhldXJpc3RpY3MgYWxsb3cgb3VyIHN5c3RlbSB0byBzb2x2ZSB2aXN1YWwgMTUtUHV6emxlIGluc3RhbmNlcyB3aGljaCBhcmUgYmV5b25kIHRoZSByZWFjaCBvZiBibGluZCBzZWFyY2gsIHdpdGhvdXQgcmVzb3J0aW5nIHRvIHRoZSBSZWluZm9yY2VtZW50IExlYXJuaW5nIGFwcHJvYWNoIHRoYXQgcmVxdWlyZXMgYSBodWdlIGFtb3VudCBvZiB0cmFpbmluZyBvbiB0aGUgZG9tYWluLWRlcGVuZGVudCByZXdhcmQgaW5mb3JtYXRpb24uIiwsLCxVbml0ZWQgU3RhdGVzIG9mIEFtZXJpY2EsLCwsMS4wLCwyMDI1LTExLTI4IDExOjUzOjQ0KzAwOjAwLCwsLCwsIkFjYWRlbWlhLEluZHVzdHJ5IiwsLCwyNC4wLCwsLCwsLCwzMzYuNTQ2MDc0NzQ5ODQzMSxIYXJkd2FyZSwsLCwsCkNVUkwsR2FtZXMsQXRhcmksVW5pdmVyc2l0eSBvZiBDYWxpZm9ybmlhIChVQykgQmVya2VsZXksIkEgU3Jpbml2YXMsIE0gTGFza2luLCBQIEFiYmVlbCIsMjAyMC0wNC0wOCxDVVJMOiBDb250cmFzdGl2ZSBVbnN1cGVydmlzZWQgUmVwcmVzZW50YXRpb25zIGZvciBSZWluZm9yY2VtZW50IExlYXJuaW5nLGh0dHBzOi8vYXJ4aXYub3JnL2Ficy8yMDA0LjA0MTM2djQsMTI4MC4wLFNPVEEgaW1wcm92ZW1lbnQsIlRhYmxlIDEgYW5kIFRhYmxlIDIKCiIiQ1VSTCBhY2hpZXZlcyBzdGF0ZS1vZi10aGUtYXJ0IHBlcmZvcm1hbmNlIG9uIHRoZSBtYWpvcml0eSAoNSBvdXQgb2YgNikgZW52aXJvbm1lbnRzIGJlbmNobWFya2VkIG9uIERNQ29udHJvbDUwMGsiIgoKCk5vdCBhbiBhYnNvbHV0ZSBTT1RBIG9uIEFMRSAoQXRhcmkgMjYwMCkKIiJDVVJMIGFjaGlldmVzIHN0YXRlLW9mLXRoZS1hcnQgcGVyZm9ybWFuY2Ugb24gNyBvdXQgb2YgMjYgZW52aXJvbm1lbnRzLiAiIiIsOTA3MjY0LjAsLCwsLCwsLCwsLCJXZSBwcmVzZW50IENVUkw6IENvbnRyYXN0aXZlIFVuc3VwZXJ2aXNlZCBSZXByZXNlbnRhdGlvbnMgZm9yIFJlaW5mb3JjZW1lbnQgTGVhcm5pbmcuIENVUkwgZXh0cmFjdHMgaGlnaC1sZXZlbCBmZWF0dXJlcyBmcm9tIHJhdyBwaXhlbHMgdXNpbmcgY29udHJhc3RpdmUgbGVhcm5pbmcgYW5kIHBlcmZvcm1zIG9mZi1wb2xpY3kgY29udHJvbCBvbiB0b3Agb2YgdGhlIGV4dHJhY3RlZCBmZWF0dXJlcy4gQ1VSTCBvdXRwZXJmb3JtcyBwcmlvciBwaXhlbC1iYXNlZCBtZXRob2RzLCBib3RoIG1vZGVsLWJhc2VkIGFuZCBtb2RlbC1mcmVlLCBvbiBjb21wbGV4IHRhc2tzIGluIHRoZSBEZWVwTWluZCBDb250cm9sIFN1aXRlIGFuZCBBdGFyaSBHYW1lcyBzaG93aW5nIDEuOXggYW5kIDEuMnggcGVyZm9ybWFuY2UgZ2FpbnMgYXQgdGhlIDEwMEsgZW52aXJvbm1lbnQgYW5kIGludGVyYWN0aW9uIHN0ZXBzIGJlbmNobWFya3MgcmVzcGVjdGl2ZWx5LiBPbiB0aGUgRGVlcE1pbmQgQ29udHJvbCBTdWl0ZSwgQ1VSTCBpcyB0aGUgZmlyc3QgaW1hZ2UtYmFzZWQgYWxnb3JpdGhtIHRvIG5lYXJseSBtYXRjaCB0aGUgc2FtcGxlLWVmZmljaWVuY3kgb2YgbWV0aG9kcyB0aGF0IHVzZSBzdGF0ZS1iYXNlZCBmZWF0dXJlcy4gT3VyIGNvZGUgaXMgb3Blbi1zb3VyY2VkIGFuZCBhdmFpbGFibGUgYXQgdGhpcyBodHRwcyBVUkwuIiwsLE9wZW4gd2VpZ2h0cyAodW5yZXN0cmljdGVkKSxVbml0ZWQgU3RhdGVzIG9mIEFtZXJpY2EsLCwsLCwyMDI2LTA1LTI1IDEyOjEyOjA3KzAwOjAwLCwsLCwsQWNhZGVtaWEsLCwsLE9wZW4gc291cmNlLCJNSVQ6IGh0dHBzOi8vZ2l0aHViLmNvbS9NaXNoYUxhc2tpbi9jdXJsCgoiLCwsLCwsLCwsLCwsWWVzCk1vYmlsZUJFUlQsTGFuZ3VhZ2UsIlRleHQgYXV0b2NvbXBsZXRpb24sTGFuZ3VhZ2UgbW9kZWxpbmcvZ2VuZXJhdGlvbiIsIkNhcm5lZ2llIE1lbGxvbiBVbml2ZXJzaXR5IChDTVUpLEdvb2dsZSBCcmFpbiIsIlpoaXFpbmcgU3VuLCBIb25na3VuIFl1LCBYaWFvZGFuIFNvbmcsIFJlbmppZSBMaXUsIFlpbWluZyBZYW5nLCBEZW5ueSBaaG91IiwyMDIwLTA0LTA2LE1vYmlsZUJFUlQ6IGEgQ29tcGFjdCBUYXNrLUFnbm9zdGljIEJFUlQgZm9yIFJlc291cmNlLUxpbWl0ZWQgRGV2aWNlcyxodHRwczovL2FyeGl2Lm9yZy9hYnMvMjAwNC4wMjk4NCwxMDExLjAsLCwyNTMwMDAwMC4wLFJhZG9zLCwsLCwsLCwsLCJOYXR1cmFsIExhbmd1YWdlIFByb2Nlc3NpbmcgKE5MUCkgaGFzIHJlY2VudGx5IGFjaGlldmVkIGdyZWF0IHN1Y2Nlc3MgYnkgdXNpbmcgaHVnZSBwcmUtdHJhaW5lZCBtb2RlbHMgd2l0aCBodW5kcmVkcyBvZiBtaWxsaW9ucyBvZiBwYXJhbWV0ZXJzLiBIb3dldmVyLCB0aGVzZSBtb2RlbHMgc3VmZmVyIGZyb20gaGVhdnkgbW9kZWwgc2l6ZXMgYW5kIGhpZ2ggbGF0ZW5jeSBzdWNoIHRoYXQgdGhleSBjYW5ub3QgYmUgZGVwbG95ZWQgdG8gcmVzb3VyY2UtbGltaXRlZCBtb2JpbGUgZGV2aWNlcy4gSW4gdGhpcyBwYXBlciwgd2UgcHJvcG9zZSBNb2JpbGVCRVJUIGZvciBjb21wcmVzc2luZyBhbmQgYWNjZWxlcmF0aW5nIHRoZSBwb3B1bGFyIEJFUlQgbW9kZWwuIExpa2UgdGhlIG9yaWdpbmFsIEJFUlQsIE1vYmlsZUJFUlQgaXMgdGFzay1hZ25vc3RpYywgdGhhdCBpcywgaXQgY2FuIGJlIGdlbmVyaWNhbGx5IGFwcGxpZWQgdG8gdmFyaW91cyBkb3duc3RyZWFtIE5MUCB0YXNrcyB2aWEgc2ltcGxlIGZpbmUtdHVuaW5nLiBCYXNpY2FsbHksIE1vYmlsZUJFUlQgaXMgYSB0aGluIHZlcnNpb24gb2YgQkVSVF9MQVJHRSwgd2hpbGUgZXF1aXBwZWQgd2l0aCBib3R0bGVuZWNrIHN0cnVjdHVyZXMgYW5kIGEgY2FyZWZ1bGx5IGRlc2lnbmVkIGJhbGFuY2UgYmV0d2VlbiBzZWxmLWF0dGVudGlvbnMgYW5kIGZlZWQtZm9yd2FyZCBuZXR3b3Jrcy4gVG8gdHJhaW4gTW9iaWxlQkVSVCwgd2UgZmlyc3QgdHJhaW4gYSBzcGVjaWFsbHkgZGVzaWduZWQgdGVhY2hlciBtb2RlbCwgYW4gaW52ZXJ0ZWQtYm90dGxlbmVjayBpbmNvcnBvcmF0ZWQgQkVSVF9MQVJHRSBtb2RlbC4gVGhlbiwgd2UgY29uZHVjdCBrbm93bGVkZ2UgdHJhbnNmZXIgZnJvbSB0aGlzIHRlYWNoZXIgdG8gTW9iaWxlQkVSVC4gRW1waXJpY2FsIHN0dWRpZXMgc2hvdyB0aGF0IE1vYmlsZUJFUlQgaXMgNC4zeCBzbWFsbGVyIGFuZCA1LjV4IGZhc3RlciB0aGFuIEJFUlRfQkFTRSB3aGlsZSBhY2hpZXZpbmcgY29tcGV0aXRpdmUgcmVzdWx0cyBvbiB3ZWxsLWtub3duIGJlbmNobWFya3MuIE9uIHRoZSBuYXR1cmFsIGxhbmd1YWdlIGluZmVyZW5jZSB0YXNrcyBvZiBHTFVFLCBNb2JpbGVCRVJUIGFjaGlldmVzIGEgR0xVRXNjb3JlIG8gNzcuNyAoMC42IGxvd2VyIHRoYW4gQkVSVF9CQVNFKSwgYW5kIDYyIG1zIGxhdGVuY3kgb24gYSBQaXhlbCA0IHBob25lLiBPbiB0aGUgU1F1QUQgdjEuMS92Mi4wIHF1ZXN0aW9uIGFuc3dlcmluZyB0YXNrLCBNb2JpbGVCRVJUIGFjaGlldmVzIGEgZGV2IEYxIHNjb3JlIG9mIDkwLjAvNzkuMiAoMS41LzIuMSBoaWdoZXIgdGhhbiBCRVJUX0JBU0UpLiIsLCxPcGVuIHdlaWdodHMgKHVucmVzdHJpY3RlZCksIlVuaXRlZCBTdGF0ZXMgb2YgQW1lcmljYSxVbml0ZWQgU3RhdGVzIG9mIEFtZXJpY2EiLCwsLCwsMjAyNi0wNS0yNSAxMjoxMjowNSswMDowMCwsLCwsLCJBY2FkZW1pYSxJbmR1c3RyeSIsLCwsLFVucmVsZWFzZWQsIkFwYWNoZSAyLjA6Cmh0dHBzOi8vaHVnZ2luZ2ZhY2UuY28vZ29vZ2xlL21vYmlsZWJlcnQtdW5jYXNlZCIsLCwsLCwsLGdvb2dsZSwsLCxZZXMKRGlmZlN0ay1NUk5OLExhbmd1YWdlLExhbmd1YWdlIG1vZGVsaW5nLCJQZW5uc3lsdmFuaWEgU3RhdGUgVW5pdmVyc2l0eSxSb2NoZXN0ZXIgSW5zdGl0dXRlIG9mIFRlY2hub2xvZ3kiLCJBbmt1ciBNYWxpLCBBbGV4YW5kZXIgT3JvcmJpYSwgRGFuaWVsIEtpZmVyLCBDbHlkZSBMZWUgR2lsZXMiLDIwMjAtMDQtMDQsUmVjb2duaXppbmcgTG9uZyBHcmFtbWF0aWNhbCBTZXF1ZW5jZXMgVXNpbmcgUmVjdXJyZW50IE5ldHdvcmtzIEF1Z21lbnRlZCBXaXRoIEFuIEV4dGVybmFsIERpZmZlcmVudGlhYmxlIFN0YWNrLGh0dHBzOi8vYXJ4aXYub3JnL2Ficy8yMDA0LjA3NjIzLDE0LjAsLCwxMDEwMDAwLjAsIkFsbCBtb2RlbHMgdHJhaW5lZCBvbiB0aGlzIGRhdGFzZXQgY29uc2lzdGVkIG9mIDEwMCBoaWRkZW4gdW5pdHMKCk9rYXksIGxldCdzIGJyZWFrIHRoaXMgZG93bjoKCi0gUk5OIHdpdGggMSBoaWRkZW4gbGF5ZXIKLSAxMDAgaGlkZGVuIHVuaXRzCi0gVm9jYWJ1bGFyeSBzaXplID0gMTAsMDAwCgpUaGUgUk5OIGxheWVyIHdpbGwgaGF2ZToKCi0gSW5wdXQgd2VpZ2h0IG1hdHJpeCBVOiBkaW1lbnNpb25zICh2b2NhYiBzaXplIHggaGlkZGVuIHNpemUpID0gKDEwLDAwMCB4IDEwMCkgPSAxLDAwMCwwMDAgcGFyYW1ldGVycwoKLSBSZWN1cnJlbnQgd2VpZ2h0IG1hdHJpeCBXOiBkaW1lbnNpb25zIChoaWRkZW4gc2l6ZSB4IGhpZGRlbiBzaXplKSA9ICgxMDAgeCAxMDApID0gMTAsMDAwIHBhcmFtZXRlcnMgCgotIEJpYXMgdmVjdG9yIGI6IChoaWRkZW4gc2l6ZSkgPSAoMTAwKSA9IDEwMCBwYXJhbWV0ZXJzCgpTbyB0aGUgdG90YWwgcGFyYW1ldGVycyBpczoKClUgPSAxLDAwMCwwMDAgClcgPSAx</x:v>
      </x:c>
    </x:row>
    <x:row r="250" ht="18" customHeight="1">
      <x:c r="A250" s="17" t="n">
        <x:v>245</x:v>
      </x:c>
      <x:c r="B250" s="17" t="n">
        <x:v>310</x:v>
      </x:c>
      <x:c r="C250" s="160" t="str">
        <x:v>MCwwMDAKYiA9IDEwMAoKVG90YWwgcGFyYW1ldGVycyA9IFUgKyBXICsgYiAKICAgICAgICAgICAgPSAxLDAwMCwwMDAgKyAxMCwwMDAgKyAxMDAKICAgICAgICAgICAgPSAxLDAxMCwxMDAKClRoZXJlZm9yZSwgdGhlIHRvdGFsIG51bWJlciBvZiBwYXJhbWV0ZXJzIGZvciB0aGlzIDEtbGF5ZXIgUk5OIHdpdGggMTAwIGhpZGRlbiB1bml0cyBhbmQgMTAsMDAwIHZvY2FiIHNpemUgaXMgMSwwMTAsMTAwLiIsMjc2NDQwMjMwMDAwMDAwLjAsNiBGTE9QIC8gdG9rZW4gLyBwYXJhbWV0ZXIgKiAxMDEwMDAwIHBhcmFtZXRlcnMgKiA5MTIgMzQ0IHRva2VucyAqIDUwIGVwb2NocyA9IDIuNzY0NDAyM2UrMTQgRkxPUCw5MTIzNDQsLCwsLCxMaWtlbHksIlJlY3VycmVudCBuZXVyYWwgbmV0d29ya3MgKFJOTnMpIGFyZSBhIHdpZGVseSB1c2VkIGRlZXAgYXJjaGl0ZWN0dXJlIGZvciBzZXF1ZW5jZSBtb2RlbGluZywgZ2VuZXJhdGlvbiwgYW5kIHByZWRpY3Rpb24uIERlc3BpdGUgc3VjY2VzcyBpbiBhcHBsaWNhdGlvbnMgc3VjaCBhcyBtYWNoaW5lIHRyYW5zbGF0aW9uIGFuZCB2b2ljZSByZWNvZ25pdGlvbiwgdGhlc2Ugc3RhdGVmdWwgbW9kZWxzIGhhdmUgc2V2ZXJhbCBjcml0aWNhbCBzaG9ydGNvbWluZ3MuIFNwZWNpZmljYWxseSwgUk5OcyBnZW5lcmFsaXplIHBvb3JseSBvdmVyIHZlcnkgbG9uZyBzZXF1ZW5jZXMsIHdoaWNoIGxpbWl0cyB0aGVpciBhcHBsaWNhYmlsaXR5IHRvIG1hbnkgaW1wb3J0YW50IHRlbXBvcmFsIHByb2Nlc3NpbmcgYW5kIHRpbWUgc2VyaWVzIGZvcmVjYXN0aW5nIHByb2JsZW1zLiBGb3IgZXhhbXBsZSwgUk5OcyBzdHJ1Z2dsZSBpbiByZWNvZ25pemluZyBjb21wbGV4IGNvbnRleHQgZnJlZSBsYW5ndWFnZXMgKENGTHMpLCBuZXZlciByZWFjaGluZyAxMDAlIGFjY3VyYWN5IG9uIHRyYWluaW5nLiBPbmUgd2F5IHRvIGFkZHJlc3MgdGhlc2Ugc2hvcnRjb21pbmdzIGlzIHRvIGNvdXBsZSBhbiBSTk4gd2l0aCBhbiBleHRlcm5hbCwgZGlmZmVyZW50aWFibGUgbWVtb3J5IHN0cnVjdHVyZSwgc3VjaCBhcyBhIHN0YWNrLiBIb3dldmVyLCBkaWZmZXJlbnRpYWJsZSBtZW1vcmllcyBpbiBwcmlvciB3b3JrIGhhdmUgbmVpdGhlciBiZWVuIGV4dGVuc2l2ZWx5IHN0dWRpZWQgb24gQ0ZMcyBub3IgdGVzdGVkIG9uIHNlcXVlbmNlcyBsb25nZXIgdGhhbiB0aG9zZSBzZWVuIGluIHRyYWluaW5nLiBUaGUgZmV3IGVmZm9ydHMgdGhhdCBoYXZlIHN0dWRpZWQgdGhlbSBoYXZlIHNob3duIHRoYXQgY29udGludW91cyBkaWZmZXJlbnRpYWJsZSBtZW1vcnkgc3RydWN0dXJlcyB5aWVsZCBwb29yIGdlbmVyYWxpemF0aW9uIGZvciBjb21wbGV4IENGTHMsIG1ha2luZyB0aGUgUk5OIGxlc3MgaW50ZXJwcmV0YWJsZS4gSW4gdGhpcyBwYXBlciwgd2UgaW1wcm92ZSB0aGUgbWVtb3J5LWF1Z21lbnRlZCBSTk4gd2l0aCBpbXBvcnRhbnQgYXJjaGl0ZWN0dXJhbCBhbmQgc3RhdGUgdXBkYXRpbmcgbWVjaGFuaXNtcyB0aGF0IGVuc3VyZSB0aGF0IHRoZSBtb2RlbCBsZWFybnMgdG8gcHJvcGVybHkgYmFsYW5jZSB0aGUgdXNlIG9mIGl0cyBsYXRlbnQgc3RhdGVzIHdpdGggZXh0ZXJuYWwgbWVtb3J5LiBPdXIgaW1wcm92ZWQgUk5OIG1vZGVscyBleGhpYml0IGJldHRlciBnZW5lcmFsaXphdGlvbiBwZXJmb3JtYW5jZSBhbmQgYXJlIGFibGUgdG8gY2xhc3NpZnkgbG9uZyBzdHJpbmdzIGdlbmVyYXRlZCBieSBjb21wbGV4IGhpZXJhcmNoaWNhbCBjb250ZXh0IGZyZWUgZ3JhbW1hcnMgKENGR3MpLiBXZSBldmFsdWF0ZSBvdXIgbW9kZWxzIG9uIENHR3MsIGluY2x1ZGluZyB0aGUgRHljayBsYW5ndWFnZXMsIGFzIHdlbGwgYXMgb24gdGhlIFBlbm4gVHJlZWJhbmsgbGFuZ3VhZ2UgbW9kZWxsaW5nIHRhc2ssIGFuZCBhY2hpZXZlIHN0YWJsZSwgcm9idXN0IHBlcmZvcm1hbmNlIGFjcm9zcyB0aGVzZSBiZW5jaG1hcmtzLiBGdXJ0aGVybW9yZSwgd2Ugc2hvdyB0aGF0IG9ubHkgb3VyIG1lbW9yeS1hdWdtZW50ZWQgbmV0d29ya3MgYXJlIGNhcGFibGUgb2YgcmV0YWluaW5nIG1lbW9yeSBmb3IgYSBsb25nZXIgZHVyYXRpb24gdXAgdG8gc3RyaW5ncyBvZiBsZW5ndGggMTYwLiIsNTAuMCxEaWZmU3RrLU1STk4sVW5yZWxlYXNlZCwiVW5pdGVkIFN0YXRlcyBvZiBBbWVyaWNhLFVuaXRlZCBTdGF0ZXMgb2YgQW1lcmljYSIsLCwsLCwyMDI1LTEyLTAxIDE0OjAyOjQ2KzAwOjAwLCwsLCwsIkFjYWRlbWlhLEFjYWRlbWlhIiwsLCwsVW5yZWxlYXNlZCwsLCwsLCwsT3BlcmF0aW9uIGNvdW50aW5nLCwsLCxObwpBZ2VudDU3LEdhbWVzLEF0YXJpLERlZXBNaW5kLCJBUCBCYWRpYSwgQiBQaW90LCBTIEthcHR1cm93c2tpIiwyMDIwLTAzLTMwLEFnZW50NTc6IE91dHBlcmZvcm1pbmcgdGhlIEF0YXJpIEh1bWFuIEJlbmNobWFyayxodHRwczovL2FyeGl2Lm9yZy9hYnMvMjAwMy4xMzM1MCw1ODcuMCxTT1RBIGltcHJvdmVtZW50LCIiIldlIHByb3Bvc2UgQWdlbnQ1NywgdGhlIGZpcnN0IGRlZXAgUkwgYWdlbnQgdGhhdCBvdXRwZXJmb3JtcyB0aGUgc3RhbmRhcmQgaHVtYW4gYmVuY2htYXJrIG9uIGFsbCA1NyBBdGFyaSBnYW1lcyIiIiwsLCwsLCwsLCwsVW5rbm93biwiQXRhcmkgZ2FtZXMgaGF2ZSBiZWVuIGEgbG9uZy1zdGFuZGluZyBiZW5jaG1hcmsgaW4gdGhlIHJlaW5mb3JjZW1lbnQgbGVhcm5pbmcgKFJMKSBjb21tdW5pdHkgZm9yIHRoZSBwYXN0IGRlY2FkZS4gVGhpcyBiZW5jaG1hcmsgd2FzIHByb3Bvc2VkIHRvIHRlc3QgZ2VuZXJhbCBjb21wZXRlbmN5IG9mIFJMIGFsZ29yaXRobXMuIFByZXZpb3VzIHdvcmsgaGFzIGFjaGlldmVkIGdvb2QgYXZlcmFnZSBwZXJmb3JtYW5jZSBieSBkb2luZyBvdXRzdGFuZGluZ2x5IHdlbGwgb24gbWFueSBnYW1lcyBvZiB0aGUgc2V0LCBidXQgdmVyeSBwb29ybHkgaW4gc2V2ZXJhbCBvZiB0aGUgbW9zdCBjaGFsbGVuZ2luZyBnYW1lcy4gV2UgcHJvcG9zZSBBZ2VudDU3LCB0aGUgZmlyc3QgZGVlcCBSTCBhZ2VudCB0aGF0IG91dHBlcmZvcm1zIHRoZSBzdGFuZGFyZCBodW1hbiBiZW5jaG1hcmsgb24gYWxsIDU3IEF0YXJpIGdhbWVzLiBUbyBhY2hpZXZlIHRoaXMgcmVzdWx0LCB3ZSB0cmFpbiBhIG5ldXJhbCBuZXR3b3JrIHdoaWNoIHBhcmFtZXRlcml6ZXMgYSBmYW1pbHkgb2YgcG9saWNpZXMgcmFuZ2luZyBmcm9tIHZlcnkgZXhwbG9yYXRvcnkgdG8gcHVyZWx5IGV4cGxvaXRhdGl2ZS4gV2UgcHJvcG9zZSBhbiBhZGFwdGl2ZSBtZWNoYW5pc20gdG8gY2hvb3NlIHdoaWNoIHBvbGljeSB0byBwcmlvcml0aXplIHRocm91Z2hvdXQgdGhlIHRyYWluaW5nIHByb2Nlc3MuIEFkZGl0aW9uYWxseSwgd2UgdXRpbGl6ZSBhIG5vdmVsIHBhcmFtZXRlcml6YXRpb24gb2YgdGhlIGFyY2hpdGVjdHVyZSB0aGF0IGFsbG93cyBmb3IgbW9yZSBjb25zaXN0ZW50IGFuZCBzdGFibGUgbGVhcm5pbmcuIiwsLFVucmVsZWFzZWQsVW5pdGVkIEtpbmdkb20gb2YgR3JlYXQgQnJpdGFpbiBhbmQgTm9ydGhlcm4gSXJlbGFuZCwsLCwsLDIwMjYtMDUtMjUgMTI6MTI6MDQrMDA6MDAsLCwsLCxJbmR1c3RyeSwsLCwsVW5yZWxlYXNlZCwsLCwsLCwsLCwsLCxObwpBcmFCRVJULExhbmd1YWdlLCJMYW5ndWFnZSBtb2RlbGluZy9nZW5lcmF0aW9uLFF1ZXN0aW9uIGFuc3dlcmluZyIsQW1lcmljYW4gVW5pdmVyc2l0eSBvZiBCZWlydXQsIldpc3NhbSBBbnRvdW4sIEZhZHkgQmFseSwgSGF6ZW0gSGFqaiIsMjAyMC0wMy0zMCxBcmFCRVJUOiBUcmFuc2Zvcm1lci1iYXNlZCBNb2RlbCBmb3IgQXJhYmljIExhbmd1YWdlIFVuZGVyc3RhbmRpbmcsaHR0cHM6Ly9hcnhpdi5vcmcvYWJzLzIwMDMuMDAxMDR2MiwsLCwxMTAwMDAwMDAuMCwiV2UgdXNlIHRoZSBCRVJUYmFzZSBjb25maWd1cmF0aW9uIHRoYXQgaGFzIDEyIGVuY29kZXIgYmxvY2tzLCA3NjggaGlkZGVuIGRpbWVuc2lvbnMsIDEyIGF0dGVudGlvbiBoZWFkcywgNTEyIG1heGltdW0gc2VxdWVuY2UKbGVuZ3RoLCBhbmQgYSB0b3RhbCBvZiDiiLwxMTBNIHBhcmFtZXRlcnMiLDMuMTc2NTEzNGUrMTksIjYgRkxPUCAvIHBhcmFtZXRlciAvIHRva2VuICogMTEwMDAwMDAwIHBhcmFtZXRlcnMgKiA4MTkyMDAwMDAwMCB0b3RhbCB0cmFpbmluZyB0b2tlbnMgW3NlZSBkYXRhc2V0IHNpemUgbm90ZXNdID0gNS40MDY3MmUrMTkgRkxPUAoKNDUwMDAwMDAwMDAwMDAgRkxPUCAvIHNlYyAvIGNoaXAgKiA0IGNoaXBzIFs9OCBjb3Jlc10gKiA5NiBob3VycyAqIDM2MDAgc2VjIC8gaG91ciAqIDAuMyBbYXNzdW1lZCB1dGlsaXphdGlvbl0gPSAxLjg2NjI0ZSsxOSBGTE9QIAoKc3FydCg1LjQwNjcyZSsxOSoxLjg2NjI0ZSsxOSkgPSAzLjE3NjUxMzRlKzE5IEZMT1AiLCwiVGhlIGZpbmFsIHNpemUgb2YgdGhlIHByZS10cmFpbmluZyBkYXRhc2V0LCBhZnRlciByZW1vdmluZyBkdXBsaWNhdGUgc2VudGVuY2VzLCBpcyA3MCBtaWxsaW9uIHNlbnRlbmNlcywgY29ycmVzcG9uZGluZyB0byDiiLwyNEdCIG9mIHRleHQKCnRvdGFsIG9mICIiMSwyNTAsMDAwIHN0ZXBzLiBUbyBzcGVlZCB1cCB0aGUgdHJhaW5pbmcgdGltZSwgdGhlIGZpcnN0IDkwMEsgc3RlcHMgd2VyZSB0cmFpbmVkIG9uIHNlcXVlbmNlcyBvZiAxMjggdG9rZW5zLCBhbmQgdGhlIHJlbWFpbmluZyBzdGVwcyB3ZXJlIHRyYWluZWQgb24gc2VxdWVuY2VzIG9mIDUxMiB0b2tlbnMuIiIKCiIiYmF0Y2ggc2l6ZSBvZiA1MTIgYW5kIDEyOCBmb3Igc2VxdWVuY2UgbGVuZ3RoIG9mIDEyOCBhbmQgNTEyIHJlc3BlY3RpdmVseS4gVHJhaW5pbmcgdG9vayA0IGRheXMsIGZvciAyNyBlcG9jaHMgb3ZlciBhbGwgdGhlIHRva2Vucy4iIgoKW3NlZSBBcmFHUFQyLU1lZ2EgZGF0YXNldCBzaXplIG5vdGVzXSA3N0dCIG9mIGFyYWJpYyB0ZXh0IH4gOTkzMjgwMDAwMCB0b2tlbnMgLT4gMjRHQiB+IDMwOTU5Mzc2NjIgdG9rZW5zCgo5MDAwMDAqMTI4KjUxMiArIDM1MDAwMCo1MTIqMTI4ID0gODE5MjAwMDAwMDAgdG90YWwgdHJhaW5pbmcgdG9rZW5zIH4gMjYtMjcgZXBvY2hzIGFzIHJlcG9ydGVkIAoKCgoiLDk2LjAsNCBkYXlzID0gOTYgaG91cnMsR29vZ2xlIFRQVSB2MiwsQ29uZmlkZW50LCJUaGUgQXJhYmljIGxhbmd1YWdlIGlzIGEgbW9ycGhvbG9naWNhbGx5IHJpY2ggbGFuZ3VhZ2Ugd2l0aCByZWxhdGl2ZWx5IGZldyByZXNvdXJjZXMgYW5kIGEgbGVzcyBleHBsb3JlZCBzeW50YXggY29tcGFyZWQgdG8gRW5nbGlzaC4gR2l2ZW4gdGhlc2UgbGltaXRhdGlvbnMsIEFyYWJpYyBOYXR1cmFsIExhbmd1YWdlIFByb2Nlc3NpbmcgKE5MUCkgdGFza3MgbGlrZSBTZW50aW1lbnQgQW5hbHlzaXMgKFNBKSwgTmFtZWQgRW50aXR5IFJlY29nbml0aW9uIChORVIpLCBhbmQgUXVlc3Rpb24gQW5zd2VyaW5nIChRQSksIGhhdmUgcHJvdmVuIHRvIGJlIHZlcnkgY2hhbGxlbmdpbmcgdG8gdGFja2xlLiBSZWNlbnRseSwgd2l0aCB0aGUgc3VyZ2Ugb2YgdHJhbnNmb3JtZXJzIGJhc2VkIG1vZGVscywgbGFuZ3VhZ2Utc3BlY2lmaWMgQkVSVCBiYXNlZCBtb2RlbHMgaGF2ZSBwcm92ZW4gdG8gYmUgdmVyeSBlZmZpY2llbnQgYXQgbGFuZ3VhZ2UgdW5kZXJzdGFuZGluZywgcHJvdmlkZWQgdGhleSBhcmUgcHJlLXRyYWluZWQgb24gYSB2ZXJ5IGxhcmdlIGNvcnB1cy4gU3VjaCBtb2RlbHMgd2VyZSBhYmxlIHRvIHNldCBuZXcgc3RhbmRhcmRzIGFuZCBhY2hpZXZlIHN0YXRlLW9mLXRoZS1hcnQgcmVzdWx0cyBmb3IgbW9zdCBOTFAgdGFza3MuIEluIHRoaXMgcGFwZXIsIHdlIHByZS10cmFpbmVkIEJFUlQgc3BlY2lmaWNhbGx5IGZvciB0aGUgQXJhYmljIGxhbmd1YWdlIGluIHRoZSBwdXJzdWl0IG9mIGFjaGlldmluZyB0aGUgc2FtZSBzdWNjZXNzIHRoYXQgQkVSVCBkaWQgZm9yIHRoZSBFbmdsaXNoIGxhbmd1YWdlLiBUaGUgcGVyZm9ybWFuY2Ugb2YgQXJhQkVSVCBpcyBjb21wYXJlZCB0byBtdWx0aWxpbmd1YWwgQkVSVCBmcm9tIEdvb2dsZSBhbmQgb3RoZXIgc3RhdGUtb2YtdGhlLWFydCBhcHByb2FjaGVzLiBUaGUgcmVzdWx0cyBzaG93ZWQgdGhhdCB0aGUgbmV3bHkgZGV2ZWxvcGVkIEFyYUJFUlQgYWNoaWV2ZWQgc3RhdGUtb2YtdGhlLWFydCBwZXJmb3JtYW5jZSBvbiBtb3N0IHRlc3RlZCBBcmFiaWMgTkxQIHRhc2tzLiBUaGUgcHJldHJhaW5lZCBhcmFCRVJUIG1vZGVscyBhcmUgcHVibGljbHkgYXZhaWxhYmxlIG9uIHRoaXMgaHR0cHMgVVJMIGhvcGluZyB0byBlbmNvdXJhZ2UgcmVzZWFyY2ggYW5kIGFwcGxpY2F0aW9ucyBmb3IgQXJhYmljIE5MUC4iLDI3LjAsLE9wZW4gd2VpZ2h0cyAodW5yZXN0cmljdGVkKSxMZWJhbm9uLCwsLDguMCwsMjAyNS0xMS0yOCAxMTo1Mzo0NCswMDowMCwsLCwsLEFjYWRlbWlhLCwsLCwsaHR0cHM6Ly9odWdnaW5nZmFjZS5jby9hdWJtaW5kbGFiL2JlcnQtYmFzZS1hcmFiZXJ0LCwsLCwsNDU3Ni4yODk0MTI4MDY5NjcsIk9wZXJhdGlvbiBjb3VudGluZyxIYXJkd2FyZSIsYXVibWluZGxhYiwsLCxZZXMKQXJhQkVSVCBMQXJnZSB2MixMYW5ndWFnZSwiTGFuZ3VhZ2UgbW9kZWxpbmcvZ2VuZXJhdGlvbixRdWVzdGlvbiBhbnN3ZXJpbmciLEFtZXJpY2FuIFVuaXZlcnNpdHkgb2YgQmVpcnV0LCJXaXNzYW0gQW50b3VuLCBGYWR5IEJhbHksIEhhemVtIEhhamoiLDIwMjAtMDMtMzAsQXJhQkVSVCB2MSAmIHYyIDogUHJlLXRyYWluaW5nIEJFUlQgZm9yIEFyYWJpYyBMYW5ndWFnZSBVbmRlcnN0YW5kaW5nLGh0dHBzOi8vaHVnZ2luZ2ZhY2UuY28vYXVibWluZGxhYi9iZXJ0LWxhcmdlLWFyYWJlcnR2MiwsLCwzNzEwMDAwMDAuMCwzNzFNLDEuNTM5OTQ5OWUrMjEsIjYgRkxPUCAvIHBhcmFtZXRlciAvIHRva2VuICogKDEyOCoxMzQ0MCoyNTAwMDAgKyA1MTIqMjA1NiozMDAwMDApIHRvdGFsIHRyYWluaW5nIHRva2VucyBbc2VlIGRhdGFzZXQgc2l6ZSBub3Rlc10gKiAzNzEwMDAwMDAgcGFyYW1ldGVycyA9IDEuNjYwMzMyNGUrMjEgRkxPUAoKMTIzMDAwMDAwMDAwMDAwIEZMT1AgLyBjaGlwIC8gc2VjICogNjQgY2hpcHMgWz0xMjggY29yZXNdICogMTY4IGhvdXJzICogMzYwMCBzZWMgLyBob3VyICogMC4zIFthc3N1bWVkIHV0aWxpemF0aW9uXSA9IDEuNDI4Mjk1N2UrMjEgRkxPUAoKc3FydCgxLjY2MDMzMjRlKzIxKjEuNDI4Mjk1N2UrMjEpID0gMS41Mzk5NDk5ZSsyMSBGTE9QIiwsIm51bSBvZiBleGFtcGxlcyB3aXRoIHNlcSBsZW4gKDEyOCAvIDUxMik6IDUyME0gLyAyNDVNCQoxMjggKEJhdGNoIFNpemUvIE51bSBvZiBTdGVwcyk6IDEzNDQwIC8gMjUwSwo1MTIgKEJhdGNoIFNpemUvIE51bSBvZiBTdGVwcyk6IDIwNTYgLyAzMDBLCgo5OTMyODAwMDAwIHRva2VucyAtIHNpemUgb2YgdGhlIGRhdGFzZXQgKHNlZSBBcmFHUFQyLU1lZ2EgZGF0YXNldCBzaXplIG5vdGVzKSAKCigxMjgqMTM0NDAqMjUwMDAwICsgNTEyKjIwNTYqMzAwMDAwKSAvIDk5MzI4MDAwMDAgPSA3NSBlcG9jaHMiLDE2OC4wLDcgZGF5cyA9IDE2OCBob3VycyxHb29nbGUgVFBVIHYzLCxDb25maWRlbnQsIkFyYUJFUlQgaXMgYW4gQXJhYmljIHByZXRyYWluZWQgbGFuZ3VhZ2UgbW9kZWwgYmFzZWQgb24gR29vZ2xlJ3MgQkVSVCBhcmNoaXRlY2h0dXJlLiBBcmFCRVJUIHVzZXMgdGhlIHNhbWUgQkVSVC1CYXNlIGNvbmZpZy4gTW9yZSBkZXRhaWxzIGFyZSBhdmFpbGFibGUgaW4gdGhlIEFyYUJFUlQgUGFwZXIgYW5kIGluIHRoZSBBcmFCRVJUIE1lZXR1cAoKVGhlcmUgYXJlIHR3byB2ZXJzaW9ucyBvZiB0aGUgbW9kZWwsIEFyYUJFUlR2MC4xIGFuZCBBcmFCRVJUdjEsIHdpdGggdGhlIGRpZmZlcmVuY2UgYmVpbmcgdGhhdCBBcmFCRVJUdjEgdXNlcyBwcmUtc2VnbWVudGVkIHRleHQgd2hlcmUgcHJlZml4ZXMgYW5kIHN1ZmZpeGVzIHdlcmUgc3BsaXQgdXNpbmcgdGhlIEZhcmFzYSBTZWdtZW50ZXIuCgpXZSBldmFsdWF0ZSBBcmFCRVJUIG1vZGVscyBvbiBkaWZmZXJlbnQgZG93bnN0cmVhbSB0YXNrcyBhbmQgY29tcGFyZSB0aGVtIHRvIG1CRVJULCBhbmQgb3RoZXIgc3RhdGUgb2YgdGhlIGFydCBtb2RlbHMgKFRvIHRoZSBleHRlbnQgb2Ygb3VyIGtub3dsZWRnZSkuIFRoZSBUYXNrcyB3ZXJlIFNlbnRpbWVudCBBbmFseXNpcyBvbiA2IGRpZmZlcmVudCBkYXRhc2V0cyAoSEFSRCwgQVNURC1CYWxhbmNlZCwgQXJzZW5URC1MZXYsIExBQlIpLCBOYW1lZCBFbnRpdHkgUmVjb2duaXRpb24gd2l0aCB0aGUgQU5FUmNvcnAsIGFuZCBBcmFiaWMgUXVlc3Rpb24gQW5zd2VyaW5nIG9uIEFyYWJpYy1TUXVBRCBhbmQgQVJDRCIsNzUuMCwsT3BlbiB3ZWlnaHRzICh1bnJlc3RyaWN0ZWQpLExlYmFub24sLCwsMTI4LjAsLDIwMjUtMTEtMjggMTE6NTM6NDQrMDA6MDAsLCwsLCxBY2FkZW1pYSwsLCwsLGh0dHBzOi8vaHVnZ2luZ2ZhY2UuY28vYXVibWluZGxhYi9iZXJ0LWxhcmdlLWFyYWJlcnR2MiwsLCwsLDExNzY3Ni4wMTM0NzIxNzkxNSwiT3BlcmF0aW9uIGNvdW50aW5nLEhhcmR3YXJlIixhdWJtaW5kbGFiLCwsLFllcwpNZXROZXQsRWFydGggc2NpZW5jZSxXZWF0aGVyIGZvcmVjYXN0aW5nLEdvb2dsZSwiQ2FzcGVyIEthYWUgU8O4bmRlcmJ5LCBMYXNzZSBFc3BlaG9sdCwgSm9uYXRoYW4gSGVlaywgTW9zdGFmYSBEZWhnaGFuaSwgQXZpdGFsIE9saXZlciwgVGltIFNhbGltYW5zLCBTaHJleWEgQWdyYXdhbCwgSmFzb24gSGlja2V5LCBOYWwgS2FsY2hicmVubmVyIiwyMDIwLTAzLTI0LE1ldE5ldDogQSBOZXVyYWwgV2VhdGhlciBNb2RlbCBmb3IgUHJlY2lwaXRhdGlvbiBGb3JlY2FzdGluZyxodHRwczovL2FyeGl2Lm9yZy9hYnMvMjAwMy4xMjE0MCwzNDUuMCxTT1RBIGltcHJvdmVtZW50LCIiIk1ldE5ldCBpbXByb3ZlcyB1cG9uIHRoZSBjdXJyZW50IG9wZXJhdGlvbmFsIE5XUCBzeXN0ZW0gSFJSUiBmb3IgdXAgdG8gOCBob3VycyBvZiBsZWFkIHRpbWUiIgouLi4gCiIiTnVtZXJpY2FsIFdlYXRoZXIgUHJlZGljdGlvbiBpcyB0aGUgbW9zdCBzdWNjZXNzZnVsIGZyYW1ld29yayB0byBwZXJmb3JtIG1lZGl1bS0gYW5kIGxvbmdyYW5nZSAodXAgdG8gNiBkYXlzIHdpdGggaGlnaCBjb25maWRlbmNlKSBmb3JlY2FzdCB0byBkYXRlIChCYXVlciBldCBhbC4sIDIwMTUpLiIiCgoiIk1ldE5ldCBvdXRwZXJmb3JtcyBIUlJSIHVwIHRvIDQwMCB0byA0ODAgbWludXRlcyBhbmQgb3V0cGVyZm9ybXMgYSBzdHJvbmcgb3B0aWNhbCBmbG93IG1ldGhvZCBhbmQgdGhlIHBlcnNpc3RlbmNlIGJhc2VsaW5lIHRocm91Z2hvdXQgdGhlIDQ4MCBtaW51dGUgcmFuZ2UuIiIiLDIyNTAwMDAwMC4wLCIiIiBJbiB0b3RhbCB0aGlzIHNldHRpbmcgZm9yIE1ldE5ldCBoYXMgMjI1TSBwYXJhbWV0ZXJzLiIiIiw5LjUxMDkxMmUrMTgsIjYgRkxPUCAvIHBhcmFtZXRlciAvIHRva2VuICogNzA0NTEyMDAwMCB1cGRhdGVzIFtzZWUgdHJhaW5pbmcgZGF0YXNldCBzaXplIG5vdGVzLCAiIkxpa2VseSIiIGNvbmZpZGVuY2VdICogMjI1MDAwMDAwIHBhcmFtZXRlcnMgPSA5LjUxMDkxMmUrMTggRkxPUAoKY2hlY2s6IHRoZXkgcmVwb3J0IHRyYWluaW5nIGluIDI1NiBUUFVzIChUUFUgdjMgbW9zdCBsaWtlbHkpIAo5LjUxMDkxMmUrMTggRkxPUCAvICgxMjMwMDAwMDAwMDAwMDAgRkxPUCAvIHNlYyAvIGNoaXAgKiAyNTYgVFBVcyAqIDM2MDAgc2VjIC8gaG91ciAqIDAuMyBbYXNzdW1lZCB1dGlsaXphdGlvbl0pID0gMC4yNyBob3VycyAoc2VlbXMgdG8gYmUgYW4gdW5kZXJlc3RpbWF0aW9uKSAtPiAnU3BlY3VsYXRpdmUnICBjb25maWRlbmNlIiw3MDQ1MTIwMDAwLCIiIndlIHJhbmRvbWx5IGV4dHJhY3RlZCAxMyw3MTcgdGVzdCBhbmQgdmFsaWRhdGlvbiBzYW1wbGVzIGFuZCBrZXB0IGluY3JlYXNpbmcgdGhlIHRyYWluaW5nIHNldCBzaXplCnVudGlsIHdlIG9ic2VydmVkIG5vIG92ZXItZml0dGluZyBhdCAxLjcyIG1pbGxpb24gdHJhaW5pbmcgc2FtcGxlcyIiIiwsLEdvb2dsZSBUUFUgdjMsLFNwZWN1bGF0aXZlLCJXZWF0aGVyIGZvcmVjYXN0aW5nIGlzIGEgbG9uZyBzdGFuZGluZyBzY2llbnRpZmljIGNoYWxsZW5nZSB3aXRoIGRpcmVjdCBzb2NpYWwgYW5kIGVjb25vbWljIGltcGFjdC4gVGhlIHRhc2sgaXMgc3VpdGFibGUgZm9yIGRlZXAgbmV1cmFsIG5ldHdvcmtzIGR1ZSB0byB2YXN0IGFtb3VudHMgb2YgY29udGludW91c2x5IGNvbGxlY3RlZCBkYXRhIGFuZCBhIHJpY2ggc3BhdGlhbCBhbmQgdGVtcG9yYWwgc3RydWN0dXJlIHRoYXQgcHJlc2VudHMgbG9uZyByYW5nZSBkZXBlbmRlbmNpZXMuIFdlIGludHJvZHVjZSBNZXROZXQsIGEgbmV1cmFsIG5ldHdvcmsgdGhhdCBmb3JlY2FzdHMgcHJlY2lwaXRhdGlvbiB1cCB0byA4IGhvdXJzIGludG8gdGhlIGZ1dHVyZSBhdCB0aGUgaGlnaCBzcGF0aWFsIHJlc29sdXRpb24gb2YgMSBrbV4yIGFuZCBhdCB0aGUgdGVtcG9yYWwgcmVzb2x1dGlvbiBvZiAyIG1pbnV0ZXMgd2l0aCBhIGxhdGVuY3kgaW4gdGhlIG9yZGVyIG9mIHNlY29uZHMuIE1ldE5ldCB0YWtlcyBhcyBpbnB1dCByYWRhciBhbmQgc2F0ZWxsaXRlIGRhdGEgYW5kIGZvcmVjYXN0IGxlYWQgdGltZSBhbmQgcHJvZHVjZXMgYSBwcm9iYWJpbGlzdGljIHByZWNpcGl0YXRpb24gbWFwLiBUaGUgYXJjaGl0ZWN0dXJlIHVzZXMgYXhpYWwgc2VsZi1hdHRlbnRpb24gdG8gYWdncmVnYXRlIHRoZSBnbG9iYWwgY29udGV4dCBmcm9tIGEgbGFyZ2UgaW5wdXQgcGF0Y2ggY29ycmVzcG9uZGluZyB0byBhIG1pbGxpb24gc3F1YXJlIGtpbG9tZXRlcnMuIFdlIGV2YWx1YXRlIHRoZSBwZXJmb3JtYW5jZSBvZiBNZXROZXQgYXQgdmFyaW91cyBwcmVjaXBpdGF0aW9uIHRocmVzaG9sZHMgYW5kIGZpbmQgdGhhdCBNZXROZXQgb3V0cGVyZm9ybXMgTnVtZXJpY2FsIFdlYXRoZXIgUHJlZGljdGlvbiBhdCBmb3JlY2FzdHMgb2YgdXAgdG8gNyB0byA4IGhvdXJzIG9uIHRoZSBzY2FsZSBvZiB0aGUgY29udGluZW50YWwgVW5pdGVkIFN0YXRlcy4iLCwsVW5yZWxlYXNlZCxVbml0ZWQgU3RhdGVzIG9mIEFtZXJpY2EsLCwsMjU2LjAsLDIwMjYtMDUtMjUgMTI6MTI6MDYrMDA6MDAsLCwsLCxJbmR1c3RyeSwsLCwsVW5yZWxlYXNlZCwsLCwsLCwyMzUzODMuNDc1ODk1MzY3MixPcGVyYXRpb24gY291bnRpbmcsLCwsLE5vCkVMRUNUUkEsTGFuZ3VhZ2UsVGV4dCBhdXRvY29tcGxldGlvbiwiU3RhbmZvcmQgVW5pdmVyc2l0eSxHb29nbGUsR29vZ2xlIEJyYWluIiwiS2V2aW4gQ2xhcmssIE1pbmgtVGhhbmcgTHVvbmcsIFF1b2MgVi4gTGUsIENocmlzdG9waGVyIEQuIE1hbm5pbmciLDIwMjAtMDMtMjMsRUxFQ1RSQTogUHJlLXRyYWluaW5nIFRleHQgRW5jb2RlcnMgYXMgRGlzY3JpbWluYXRvcnMgUmF0aGVyIFRoYW4gR2VuZXJhdG9ycyxodHRwczovL2FyeGl2Lm9yZy9hYnMvMjAwMy4xMDU1NXYxLDI5NjguMCxEaXNjcmV0aW9uYXJ5LCwzMzUwMDAwMDAuMCxodHRwczovL2dpdGh1Yi5jb20vZ29vZ2xlLXJlc2VhcmNoL2VsZWN0cmEsMy4xZSsyMSwiVGFibGUgODogIiJFTEVDVFJBLTEuNzVNIiIgdXNlZCAzLjFlMjEgdHJhaW4gRkxPUHMuIE5vdGUgdGhhdCB0aGUgYWN0dWFsIHBhcmFtZXRlciBjb3VudCBpcyAzMzVNLiBUaGUgMS43NU0gcmVmZXJzIHRvIHRoZSBudW1iZXIgb2YgdHJhaW5pbmcgc3RlcHMuCgpUaGlzIGRvZXNuJ3QgcXVpdGUgbGluZSB1cCB3aXRoIGEgNk5EIGVzdGltYXRlLCAKNiAqIDMzNU0gKiAoMS43NU0gKiAyMDQ4ICogMTI4KSA9IDkuMjJlMjAgRkxPUHMKSSdtIGluZmVycmluZyAxMjggc2VxdWVuY2UgbGVuZ3RoLCBwb3NzaWJseSB0aGlzIGlzIDI1NiBvciA1MTI/IiwzMzAwMDAwMDAwMCwiMzNCIHRva2VucyBvciB+MjVCIHdvcmRzCgoiIkZvciBtb3N0IGV4cGVyaW1lbnRzIHdlIHByZS10cmFpbiBvbiB0aGUgc2FtZSBkYXRhIGFzIEJFUlQsIHdoaWNoIGNvbnNpc3RzCm9mIDMuMyBCaWxsaW9uIHRva2VucyBmcm9tIFdpa2lwZWRpYSBhbmQgQm9va3NDb3JwdXMgKFpodSBldCBhbC4sIDIwMTUpLiBIb3dldmVyLCBmb3Igb3VyIExhcmdlCm1vZGVsIHdlIHByZS10cmFpbmVkIG9uIHRoZSBkYXRhIHVzZWQgZm9yIFhMTmV0IChZYW5nIGV0IGFsLiwgMjAxOSksIHdoaWNoIGV4dGVuZHMgdGhlIEJFUlQKZGF0YXNldCB0byAzM0IgdG9rZW5zIGJ5IGluY2x1ZGluZyBkYXRhIGZyb20gQ2x1ZVdlYiAoQ2FsbGFuIGV0IGFsLiwgMjAwOSksIENvbW1vbkNyYXdsLCBhbmQKR2lnYXdvcmQgKFBhcmtlciBldCBhbC4sIDIwMTEpLiIiIiwsdGFibGUgMSwsU2VsZi1zdXBlcnZpc2VkIGxlYXJuaW5nLExpa2VseSwiTWFza2VkIGxhbmd1YWdlIG1vZGVsaW5nIChNTE0pIHByZS10cmFpbmluZyBtZXRob2RzIHN1Y2ggYXMgQkVSVCBjb3JydXB0IHRoZSBpbnB1dCBieSByZXBsYWNpbmcgc29tZSB0b2tlbnMgd2l0aCBbTUFTS10gYW5kIHRoZW4gdHJhaW4gYSBtb2RlbCB0byByZWNvbnN0cnVjdCB0aGUgb3JpZ2luYWwgdG9rZW5zLiBXaGlsZSB0aGV5IHByb2R1Y2UgZ29vZCByZXN1bHRzIHdoZW4gdHJhbnNmZXJyZWQgdG8gZG93bnN0cmVhbSBOTFAgdGFza3MsIHRoZXkgZ2VuZXJhbGx5IHJlcXVpcmUgbGFyZ2UgYW1vdW50cyBvZiBjb21wdXRlIHRvIGJlIGVmZmVjdGl2ZS4gQXMgYW4gYWx0ZXJuYXRpdmUsIHdlIHByb3Bvc2UgYSBtb3JlIHNhbXBsZS1lZmZpY2llbnQgcHJlLXRyYWluaW5nIHRhc2sgY2FsbGVkIHJlcGxhY2VkIHRva2VuIGRldGVjdGlvbi4gSW5zdGVhZCBvZiBtYXNraW5nIHRoZSBpbnB1dCwgb3VyIGFwcHJvYWNoIGNvcnJ1cHRzIGl0IGJ5IHJlcGxhY2luZyBzb21lIHRva2VucyB3aXRoIHBsYXVzaWJsZSBhbHRlcm5hdGl2ZXMgc2FtcGxlZCBmcm9tIGEgc21hbGwgZ2VuZXJhdG9yIG5ldHdvcmsuIFRoZW4sIGluc3RlYWQgb2YgdHJhaW5pbmcgYSBtb2RlbCB0aGF0IHByZWRpY3RzIHRoZSBvcmlnaW5hbCBpZGVudGl0aWVzIG9mIHRoZSBjb3JydXB0ZWQgdG9rZW5zLCB3ZSB0cmFpbiBhIGRpc2NyaW1pbmF0aXZlIG1vZGVsIHRoYXQgcHJlZGljdHMgd2hldGhlciBlYWNoIHRva2VuIGluIHRoZSBjb3JydXB0ZWQgaW5wdXQgd2FzIHJlcGxhY2VkIGJ5IGEgZ2VuZXJhdG9yIHNhbXBsZSBvciBub3QuIFRob3JvdWdoIGV4cGVyaW1lbnRzIGRlbW9uc3RyYXRlIHRoaXMgbmV3IHByZS10cmFpbmluZyB0YXNrIGlzIG1vcmUgZWZmaWNpZW50IHRoYW4gTUxNIGJlY2F1c2UgdGhlIHRhc2sgaXMgZGVmaW5lZCBvdmVyIGFsbCBpbnB1dCB0b2tlbnMgcmF0aGVyIHRoYW4ganVzdCB0aGUgc21hbGwgc3Vic2V0IHRoYXQgd2FzIG1hc2tlZCBvdXQuIEFzIGEgcmVzdWx0LCB0aGUgY29udGV4dHVhbCByZXByZXNlbnRhdGlvbnMgbGVhcm5lZCBieSBvdXIgYXBwcm9hY2ggc3Vic3RhbnRpYWxseSBvdXRwZXJmb3JtIHRoZSBvbmVzIGxlYXJuZWQgYnkgQkVSVCBnaXZlbiB0aGUgc2FtZSBtb2RlbCBzaXplLCBkYXRhLCBhbmQgY29tcHV0ZS4gVGhlIGdhaW5zIGFyZSBwYXJ0aWN1bGFybHkgc3Ryb25nIGZvciBzbWFsbCBtb2RlbHM7IGZvciBleGFtcGxlLCB3ZSB0cmFpbiBhIG1vZGVsIG9uIG9uZSBHUFUgZm9yIDQgZGF5cyB0aGF0IG91dHBlcmZvcm1zIEdQVCAodHJhaW5lZCB1c2luZyAzMHggbW9yZSBjb21wdXRlKSBvbiB0aGUgR0xVRSBuYXR1cmFsIGxhbmd1YWdlIHVuZGVyc3RhbmRpbmcgYmVuY2htYXJrLiBPdXIgYXBwcm9hY2ggYWxzbyB3b3JrcyB3ZWxsIGF0IHNjYWxlLCB3aGVyZSBpdCBwZXJmb3JtcyBjb21wYXJhYmx5IHRvIFJvQkVSVGEgYW5kIFhMTmV0IHdoaWxlIHVzaW5nIGxlc3MgdGhhbiAxLzQgb2YgdGhlaXIgY29tcHV0ZSBhbmQgb3V0cGVyZm9ybXMgdGhlbSB3aGVuIHVzaW5nIHRoZSBzYW1lIGFtb3VudCBvZiBjb21wdXRlLiIsMTMuOSwsT3BlbiB3ZWlnaHRzICh1bnJlc3RyaWN0ZWQpLCJVbml0ZWQgU3RhdGVzIG9mIEFtZXJpY2EsVW5pdGVkIFN0YXRlcyBvZiBBbWVyaWNhLFVuaXRlZCBTdGF0ZXMgb2YgQW1lcmljYSIsLCwsLCwyMDI1LTExLTI4IDExOjUzOjQ0KzAwOjAwLCwsLDI2MjE0NC4wLCwiQWNhZGVtaWEsSW5kdXN0cnksSW5kdXN0cnkiLCwsLCxPcGVuIHNvdXJjZSwibW9kZWxzIGFuZCB0cmFpbmluZyBjb2RlLCBBcGFjaGUgMi4wOiBodHRwczovL2dpdGh1Yi5jb20vZ29vZ2xlLXJlc2VhcmNoL2VsZWN0cmEiLCwsLEZQMzIsLCxSZXBvcnRlZCwsLCwsWWVzClRlbnNvci1UcmFuc2Zvcm1lcigxY29yZSkrUE4gKFdUMTAzKSxMYW5ndWFnZSxMYW5ndWFnZSBtb2RlbGluZyxVbml2ZXJzaXR5IG9mIENhbGlmb3JuaWEgKFVDKSBCZXJrZWxleSwiU2hlbmcgU2hlbiwgWmhld2VpIFlhbywgQW1pciBHaG9sYW1pLCBNaWNoYWVsIFcuIE1haG9uZXksIEt1cnQgS2V1dHplciIsMjAyMC0wMy0xNyxQb3dlck5vcm06IFJldGhpbmtpbmcgQmF0Y2ggTm9ybWFsaXphdGlvbiBpbiBUcmFuc2Zvcm1lcnMsaHR0cHM6Ly9hcnhpdi5vcmcvYWJzLzIwMDMuMDc4NDUsNjAuMCxTT1RBIGltcHJvdmVtZW50LCIiIlRoZSByZXN1bHRzIGFyZSByZXBvcnRlZCBpbiBUYWJsZSAxLiBJbiB0aGUgZmlyc3Qgc2VjdGlvbiBvZiByb3dzLCB3ZSByZXBvcnQgc3RhdGUtb2YtdGhlLWFydCByZXN1bHRzIGZvciB0aGVzZSB0d28gdGFza3Mgd2l0aCBjb21wYXJhYmxlIG1vZGVsIHNpemVzIiIiLDg1MzAwMDAwLjAsInNpeCBsYXllcnMgdGVuc29yaXplZCB0cmFuc2Zvcm1lciBjb3JlLTEgZm9yIFdpa2l0ZXh0LTEwMywgZm9sbG93aW5nIChNYSBldCBhbC4sIDIwMTkpLgoKaHR0cHM6Ly9hcnhpdi5vcmcvYWJzLzE5MDYuMDk3NzciLDEuNThlKzE4LDYgRkxPUCAvIHBhcmFtZXRlciAvIHRva2VuICogODUzMDAwMDAgcGFyYW1ldGVycyAqIDEwMzAwMDAwMCB0b2tlbnMgKiAzMCBlcG9jaHMgPSAxLjU4MTQ2MmUrMTggRkxPUCwxMDMwMDAwMDAsLCwsLCxDb25maWRlbnQsIlRoZSBzdGFuZGFyZCBub3JtYWxpemF0aW9uIG1ldGhvZCBmb3IgbmV1cmFsIG5ldHdvcmsgKE5OKSBtb2RlbHMgdXNlZCBpbiBOYXR1cmFsIExhbmd1YWdlIFByb2Nlc3NpbmcgKE5MUCkgaXMgbGF5ZXIgbm9ybWFsaXphdGlvbiAoTE4pLiBUaGlzIGlzIGRpZmZlcmVudCB0aGFuIGJhdGNoIG5vcm1hbGl6YXRpb24gKEJOKSwgd2hpY2ggaXMgd2lkZWx5LWFkb3B0ZWQgaW4gQ29tcHV0ZXIgVmlzaW9uLiBUaGUgcHJlZmVycmVkIHVzZSBvZiBMTiBpbiBOTFAgaXMgcHJpbmNpcGFsbHkgZHVlIHRvIHRoZSBlbXBpcmljYWwgb2JzZXJ2YXRpb24gdGhhdCBhIChuYWl2ZS92YW5pbGxhKSB1c2Ugb2YgQk4gbGVhZHMgdG8gc2lnbmlmaWNhbnQgcGVyZm9ybWFuY2UgZGVncmFkYXRpb24gZm9yIE5MUCB0YXNrczsgaG93ZXZlciwgYSB0aG9yb3VnaCB1bmRlcnN0YW5kaW5nIG9mIHRoZSB1bmRlcmx5aW5nIHJlYXNvbnMgZm9yIHRoaXMgaXMgbm90IGFsd2F5cyBldmlkZW50LiBJbiB0aGlzIHBhcGVyLCB3ZSBwZXJmb3JtIGEgc3lzdGVtYXRpYyBzdHVkeSBvZiBOTFAgdHJhbnNmb3JtZXIgbW9kZWxzIHRvIHVuZGVyc3RhbmQgd2h5IEJOIGhhcyBhIHBvb3IgcGVyZm9ybWFuY2UsIGFzIGNvbXBhcmVkIHRvIExOLiBXZSBmaW5kIHRoYXQgdGhlIHN0YXRpc3RpY3Mgb2YgTkxQIGRhdGEgYWNyb3NzIHRoZSBiYXRjaCBkaW1lbnNpb24gZXhoaWJpdCBsYXJnZSBmbHVjdHVhdGlvbnMgdGhyb3VnaG91dCB0cmFpbmluZy4gVGhpcyByZXN1bHRzIGluIGluc3RhYmlsaXR5LCBpZiBCTiBpcyBuYWl2ZWx5IGltcGxlbWVudGVkLiBUbyBhZGRyZXNzIHRoaXMsIHdlIHByb3Bvc2UgUG93ZXIgTm9ybWFsaXphdGlvbiAoUE4pLCBhIG5vdmVsIG5vcm1hbGl6YXRpb24gc2NoZW1lIHRoYXQgcmVzb2x2ZXMgdGhpcyBpc3N1ZSBieSAoaSkgcmVsYXhpbmcgemVyby1tZWFuIG5vcm1hbGl6YXRpb24gaW4gQk4sIChpaSkgaW5jb3Jwb3JhdGluZyBhIHJ1bm5pbmcgcXVhZHJhdGljIG1lYW4gaW5zdGVhZCBvZiBwZXIgYmF0Y2ggc3RhdGlzdGljcyB0byBzdGFiaWxpemUgZmx1Y3R1YXRpb25zLCBhbmQgKGlpaSkgdXNpbmcgYW4gYXBwcm94aW1hdGUgYmFja3Byb3BhZ2F0aW9uIGZvciBpbmNvcnBvcmF0aW5nIHRoZSBydW5uaW5nIHN0YXRpc3RpY3MgaW4gdGhlIGZvcndhcmQgcGFzcy4gV2Ugc2hvdyB0aGVvcmV0aWNhbGx5LCB1bmRlciBtaWxkIGFzc3VtcHRpb25zLCB0aGF0IFBOIGxlYWRzIHRvIGEgc21hbGxlciBMaXBzY2hpdHogY29uc3RhbnQgZm9yIHRoZSBsb3NzLCBjb21wYXJlZCB3aXRoIEJOLiBGdXJ0aGVybW9yZSwgd2UgcHJvdmUgdGhhdCB0aGUgYXBwcm94aW1hdGUgYmFja3Byb3BhZ2F0aW9uIHNjaGVtZSBsZWFkcyB0byBib3VuZGVkIGdyYWRpZW50cy4gV2UgZXh0ZW5zaXZlbHkgdGVzdCBQTiBmb3IgdHJhbnNmb3JtZXJzIG9uIGEgcmFuZ2Ugb2YgTkxQIHRhc2tzLCBhbmQgd2Ugc2hvdyB0aGF0IGl0IHNpZ25pZmljYW50bHkgb3V0cGVyZm9ybXMgYm90aCBMTiBhbmQgQk4uIEluIHBhcnRpY3VsYXIsIFBOIG91dHBlcmZvcm1zIExOIGJ5IDAuNC8wLjYgQkxFVSBvbiBJV1NMVDE0L1dNVDE0IGFuZCA1LjYvMy4wIFBQTCBvbiBQVEIvV2lraVRleHQtMTAzLiBXZSBtYWtlIG91ciBjb2RlIHB1YmxpY2x5IGF2YWlsYWJsZSBhdCBcdXJse3RoaXMgaHR0cHMgVVJMfS4iLDMwLjAsVGVuc29yLVRyYW5zZm9ybWVyKDFjb3JlKStQTiAoV1QxMDMpLE9wZW4gd2VpZ2h0cyAodW5yZXN0cmljdGVkKSxVbml0ZWQgU3RhdGVzIG9mIEFtZXJpY2EsLCwsLCwyMDI2LTAyLTExIDE5OjI2OjI3KzAwOjAwLCwsLCwsQWNhZGVtaWEsLCwsLE9wZW4gc291cmNlLGNvcHlsZWZ0IGxpY2Vuc2U6IGh0dHBzOi8vZ2l0aHViLmNvbS9zSW5jZXJhc3MvcG93ZXJub3JtL2Jsb2IvbWFzdGVyL0xJQ0VOU0UsLCwsRlAzMiwsLE9wZXJhdGlvbiBjb3VudGluZywsLCwsWWVzClRlbnNvci1UcmFuc2Zvcm1lcigxY29yZSkrUE4gKFBUQiksTGFuZ3VhZ2UsIkxhbmd1YWdlIG1vZGVsaW5nLFRyYW5zbGF0aW9uIixVbml2ZXJzaXR5IG9mIENhbGlmb3JuaWEgKFVDKSBCZXJrZWxleSwiU2hlbmcgU2hlbiwgWmhld2VpIFlhbywgQW1pciBHaG9sYW1pLCBNaWNoYWVsIFcuIE1haG9uZXksIEt1cnQgS2V1dHplciIsMjAyMC0wMy0xNyxQb3dlck5vcm06IFJldGhpbmtpbmcgQmF0Y2ggTm9ybWFsaXphdGlvbiBpbiBUcmFuc2Zvcm1lcnMsaHR0cHM6Ly9hcnhpdi5vcmcvcGRmLzIwMDMuMDc4NDUsLCwsLCwsLCwsLCwsLENvbmZpZGVudCwiVGhlIHN0YW5kYXJkIG5vcm1hbGl6YXRpb24gbWV0aG9kIGZvciBuZXVyYWwgbmV0d29yayAoTk4pIG1vZGVscyB1c2VkIGluIE5hdHVyYWwgTGFuZ3VhZ2UgUHJvY2Vzc2luZyAoTkxQKSBpcyBsYXllciBub3JtYWxpemF0aW9uIChMTikuIFRoaXMgaXMgZGlmZmVyZW50IHRoYW4gYmF0Y2ggbm9ybWFsaXphdGlvbiAoQk4pLCB3aGljaCBpcyB3aWRlbHktYWRvcHRlZCBpbiBDb21wdXRlciBWaXNpb24uIFRoZSBwcmVmZXJyZWQgdXNlIG9mIExOIGluIE5MUCBpcyBwcmluY2lwYWxseSBkdWUgdG8gdGhlIGVtcGlyaWNhbCBvYnNlcnZhdGlvbiB0aGF0IGEgKG5haXZlL3ZhbmlsbGEpIHVzZSBvZiBCTiBsZWFkcyB0byBzaWduaWZpY2FudCBwZXJmb3JtYW5jZSBkZWdyYWRhdGlvbiBmb3IgTkxQIHRhc2tzOyBob3dldmVyLCBhIHRob3JvdWdoIHVuZGVyc3RhbmRpbmcgb2YgdGhlIHVuZGVybHlpbmcgcmVhc29ucyBmb3IgdGhpcyBpcyBub3QgYWx3YXlzIGV2aWRlbnQuIEluIHRoaXMgcGFwZXIsIHdlIHBlcmZvcm0gYSBzeXN0ZW1hdGljIHN0dWR5IG9mIE5MUCB0cmFuc2Zvcm1lciBtb2RlbHMgdG8gdW5kZXJzdGFuZCB3aHkgQk4gaGFzIGEgcG9vciBwZXJmb3JtYW5jZSwgYXMgY29tcGFyZWQgdG8gTE4uIFdlIGZpbmQgdGhhdCB0aGUgc3RhdGlzdGljcyBvZiBOTFAgZGF0YSBhY3Jvc3MgdGhlIGJhdGNoIGRpbWVuc2lvbiBleGhpYml0IGxhcmdlIGZsdWN0dWF0aW9ucyB0aHJvdWdob3V0IHRyYWluaW5nLiBUaGlzIHJlc3VsdHMgaW4gaW5zdGFiaWxpdHksIGlmIEJOIGlzIG5haXZlbHkgaW1wbGVtZW50ZWQuIFRvIGFkZHJlc3MgdGhpcywgd2UgcHJvcG9zZSBQb3dlciBOb3JtYWxpemF0aW9uIChQTiksIGEgbm92ZWwgbm9ybWFsaXphdGlvbiBzY2hlbWUgdGhhdCByZXNvbHZlcyB0aGlzIGlzc3VlIGJ5IChpKSByZWxheGluZyB6ZXJvLW1lYW4gbm9ybWFsaXphdGlvbiBpbiBCTiwgKGlpKSBpbmNvcnBvcmF0aW5nIGEgcnVubmluZyBxdWFkcmF0aWMgbWVhbiBpbnN0ZWFkIG9mIHBlciBiYXRjaCBzdGF0aXN0aWNzIHRvIHN0YWJpbGl6ZSBmbHVjdHVhdGlvbnMsIGFuZCAoaWlpKSB1c2luZyBhbiBhcHByb3hpbWF0ZSBiYWNrcHJvcGFnYXRpb24gZm9yIGluY29ycG9yYXRpbmcgdGhlIHJ1bm5pbmcgc3RhdGlzdGljcyBpbiB0aGUgZm9yd2FyZCBwYXNzLiBXZSBzaG93IHRoZW9yZXRpY2FsbHksIHVuZGVyIG1pbGQgYXNzdW1wdGlvbnMsIHRoYXQgUE4gbGVhZHMgdG8gYSBzbWFsbGVyIExpcHNjaGl0eiBjb25zdGFudCBmb3IgdGhlIGxvc3MsIGNvbXBhcmVkIHdpdGggQk4uIEZ1cnRoZXJtb3JlLCB3ZSBwcm92ZSB0aGF0IHRoZSBhcHByb3hpbWF0ZSBiYWNrcHJvcGFnYXRpb24gc2NoZW1lIGxlYWRzIHRvIGJvdW5kZWQgZ3JhZGllbnRzLiBXZSBleHRlbnNpdmVseSB0ZXN0IFBOIGZvciB0cmFuc2Zvcm1lcnMgb24gYSByYW5nZSBvZiBOTFAgdGFza3MsIGFuZCB3ZSBzaG93IHRoYXQgaXQgc2lnbmlmaWNhbnRseSBvdXRwZXJmb3JtcyBib3RoIExOIGFuZCBCTi4gSW4gcGFydGljdWxhciwgUE4gb3V0cGVyZm9ybXMgTE4gYnkgMC40LzAuNiBCTEVVIG9uIElXU0xUMTQvV01UMTQgYW5kIDUuNi8zLjAgUFBMIG9uIFBUQi9XaWtpVGV4dC0xMDMuIFdlIG1ha2Ugb3VyIGNvZGUgcHVibGljbHkgYXZhaWxhYmxlIGF0IFx1cmx7dGhpcyBodHRwcyBVUkx9LiIsMzAuMCxUZW5zb3ItVHJhbnNmb3JtZXIoMWNvcmUpK1BOIChQVEIpLFVucmVsZWFzZWQsVW5pdGVkIFN0YXRlcyBvZiBBbWVyaWNhLCwsLCwsMjAyNi0wMi0xMSAxOToyNjoyNyswMDowMCwsLCwsLEFjYWRlbWlhLCwsLCxVbnJlbGVhc2VkLCJyZXBvLCBvbmx5IGNvZGUgZm9yIHRyYW5zbGF0aW9uOiBodHRwczovL2dpdGh1Yi5jb20vc0luY2VyYXNzL3Bvd2Vybm9ybSAiLCwsLCwsLCwsLCwsTm8KV0RDMjAgLyBETFdQLEVhcnRoIHNjaWVuY2UsV2VhdGhlciBmb3JlY2FzdGluZywiVW5pdmVyc2l0eSBvZiBXYXNoaW5ndG9uLE1pY3Jvc29mdCBSZXNlYXJjaCIsIkpvbmF0aGFuIEEuIFdleW4sIERhbGUgUi4gRHVycmFuLCBSaWNoIENhcnVhbmEiLDIwMjAtMDMtMTUsSW1wcm92aW5nIGRhdGEtZHJpdmVuIGdsb2JhbCB3ZWF0aGVyIHByZWRpY3Rpb24gdXNpbmcgZGVlcCBjb252b2x1dGlvbmFsIG5ldXJhbCBuZXR3b3JrcyBvbiBhIGN1YmVkIHNwaGVyZSxodHRwczovL2FyeGl2Lm9yZy9hYnMvMjAwMy4xMTkyNywsLCw2NzIwODAuMCxUYWJsZSAxLDIuNDM2MjIwOGUrMTgsMzEzMzAwMDAwMDAwMDAgRkxPUCAvIEdQVS8gc2VjIFtUZXNsYSBWMTAwXSAqIDEgR1BVICogNzIgaG91cnMgKiAzNjAwIHNlYyAvIGhvdXIgKiAwLjMgW2Fzc3VtZWQgdXRpbGl6YXRpb25dID0gMi40MzYyMjA4ZSsxOCBGTE9QLCwiIiJ3ZSB0cmFpbiBmb3IgYSBtaW5pbXVtIG9mIDEwMCBlcG9jaHMgZm9sbG93ZWQgYnkgZWFybHkgc3RvcHBpbmcgY29uZGl0aW9uZWQgb24gdGhlIHZhbGlkYXRpb24gc2V0IGxvc3MiIiIsNzIuMCwy4oCTMyBkYXlzIGZvciB0cmFpbmluZyBvbiBhIHNpbmdsZSBOVmlkaWEgVGVzbGEgVjEwMCBHUFUsTlZJRElBIFRlc2xhIFYxMDAgREdYUyAzMiBHQiwsQ29uZmlkZW50LCJXZSBwcmVzZW50IGEgc2lnbmlmaWNhbnRseS1pbXByb3ZlZCBkYXRhLWRyaXZlbiBnbG9iYWwgd2VhdGhlciBmb3JlY2FzdGluZyBmcmFtZXdvcmsgdXNpbmcgYSBkZWVwIGNvbnZvbHV0aW9uYWwgbmV1cmFsIG5ldHdvcmsgKENOTikgdG8gZm9yZWNhc3Qgc2V2ZXJhbCBiYXNpYyBhdG1vc3BoZXJpYyB2YXJpYWJsZXMgb24gYSBnbG9iYWwgZ3JpZC4gTmV3IGRldmVsb3BtZW50cyBpbiB0aGlzIGZyYW1ld29yayBpbmNsdWRlIGFuIG9mZmxpbmUgdm9sdW1lLWNvbnNlcnZhdGl2ZSBtYXBwaW5nIHRvIGEgY3ViZWQtc3BoZXJlIGdyaWQsIGltcHJvdmVtZW50cyB0byB0aGUgQ05OIGFyY2hpdGVjdHVyZSwgYW5kIHRoZSBtaW5pbWl6YXRpb24gb2YgdGhlIGxvc3MgZnVuY3Rpb24gb3ZlciBtdWx0aXBsZSBzdGVwcyBpbiBhIHByZWRpY3Rpb24gc2VxdWVuY2UuIFRoZSBjdWJlZC1zcGhlcmUgcmVtYXBwaW5nIG1pbmltaXplcyB0aGUgZGlzdG9ydGlvbiBvbiB0aGUgY3ViZSBmYWNlcyBvbiB3aGljaCBjb252b2x1dGlvbiBvcGVyYXRpb25zIGFyZSBwZXJmb3JtZWQgYW5kIHByb3ZpZGVzIG5hdHVyYWwgYm91bmRhcnkgY29uZGl0aW9ucyBmb3IgcGFkZGluZyBpbiB0aGUgQ05OLiBPdXIgaW1wcm92ZWQgbW9kZWwgcHJvZHVjZXMgd2VhdGhlciBmb3JlY2FzdHMgdGhhdCBhcmUgaW5kZWZpbml0ZWx5IHN0YWJsZSBhbmQgcHJvZHVjZSByZWFsaXN0aWMgd2VhdGhlciBwYXR0ZXJucyBhdCBsZWFkIHRpbWVzIG9mIHNldmVyYWwgd2Vla3MgYW5kIGxvbmdlci4gRm9yIHNob3J0LSB0byBtZWRpdW0tcmFuZ2UgZm9yZWNhc3RpbmcsIG91ciBtb2RlbCBzaWduaWZpY2FudGx5IG91dHBlcmZvcm1zIHBlcnNpc3RlbmNlLCBjbGltYXRvbG9neSwgYW5kIGEgY29hcnNlLXJlc29sdXRpb24gZHluYW1pY2FsIG51bWVyaWNhbCB3ZWF0aGVyIHByZWRpY3Rpb24gKE5XUCkgbW9kZWwuIFVuc3VycHJpc2luZ2x5LCBvdXIgZm9yZWNhc3RzIGFyZSB3b3JzZSB0aGFuIHRob3NlIGZyb20gYSBoaWdoLXJlc29sdXRpb24gc3RhdGUtb2YtdGhlLWFydCBvcGVyYXRpb25hbCBOV1Agc3lzdGVtLiBPdXIgZGF0YS1kcml2ZW4gbW9kZWwgaXMgYWJsZSB0byBsZWFybiB0byBmb3JlY2FzdCBjb21wbGV4IHN1cmZhY2UgdGVtcGVyYXR1cmUgcGF0dGVybnMgZnJvbSBmZXcgaW5wdXQgYXRtb3NwaGVyaWMgc3RhdGUgdmFyaWFibGVzLiBPbiBhbm51YWwgdGltZSBzY2FsZXMsIG91ciBtb2RlbCBwcm9kdWNlcyBhIHJlYWxpc3RpYyBzZWFzb25hbCBjeWNsZSBkcml2ZW4gc29sZWx5IGJ5IHRoZSBwcmVzY3JpYmVkIHZhcmlhdGlvbiBpbiB0b3Atb2YtYXRtb3NwaGVyZSBzb2xhciBmb3JjaW5nLiBBbHRob3VnaCBpdCBpcyBjdXJyZW50bHkgbGVzcyBhY2N1cmF0ZSB0aGFuIG9wZXJhdGlvbmFsIHdlYXRoZXIgZm9yZWNhc3RpbmcgbW9kZWxzLCBvdXIgZGF0YS1kcml2ZW4gQ05OIGV4ZWN1dGVzIG11Y2ggZmFzdGVyIHRoYW4gdGhvc2UgbW9kZWxzLCBzdWdnZXN0aW5nIHRoYXQgbWFjaGluZSBsZWFybmluZyBjb3VsZCBwcm92ZSB0byBiZSBhIHZhbHVhYmxlIHRvb2wgZm9yIGxhcmdlLWVuc2VtYmxlIGZvcmVjYXN0aW5nLiIsMTAwLjAsLFVucmVsZWFzZWQsIlVuaXRlZCBTdGF0ZXMgb2YgQW1lcmljYSxVbml0ZWQgU3RhdGVzIG9mIEFtZXJpY2EiLCwsLDEuMCwsMjAyNS0xMS0yOCAxMTo1Mzo0NCswMDowMCwsLCwsLCJBY2FkZW1pYSxJbmR1c3RyeSIsLCwsLE9wZW4gc291cmNlLCJHUEwtMwpodHRwczovL2dpdGh1Yi5jb20vandleW4vRExXUC1DUyIsLCwsLCwyODAuNzIzNzQ5OTA2Mzk5NzUsSGFyZHdhcmUsLCwsLE5vClByb0dlbixCaW9sb2d5LCJQcm90ZWluIGdlbmVyYXRpb24sUHJvdGVpbnMsUHJvdGVpbiBvciBudWNsZW90aWRlIGxhbmd1YWdlIG1vZGVsIChwTE0vbkxNKSIsIlNhbGVzZm9yY2UgUmVzZWFyY2gsU3RhbmZvcmQgVW5pdmVyc2l0eSIsIkFsaSBNYWRhbmksIEJyeWFuIE1jQ2FubiwgTmlraGlsIE5haWssIE5pdGlzaCBTaGlyaXNoIEtlc2thciwgTmFtcmF0YSBBbmFuZCwgUmFwaGFlbCBSLiBFZ3VjaGksICBWaWV3IE9SQ0lEIFByb2ZpbGVQby1Tc3UgSHVhbmcsIFJpY2hhcmQgU29jaGVyIiwyMDIwLTAzLTEzLFByb0dlbjogTGFuZ3VhZ2UgTW9kZWxpbmcgZm9yIFByb3RlaW4gR2Vu</x:v>
      </x:c>
    </x:row>
    <x:row r="251" ht="18" customHeight="1">
      <x:c r="A251" s="17" t="n">
        <x:v>246</x:v>
      </x:c>
      <x:c r="B251" s="17" t="n">
        <x:v>310</x:v>
      </x:c>
      <x:c r="C251" s="160" t="str">
        <x:v>ZXJhdGlvbixodHRwczovL3d3dy5iaW9yeGl2Lm9yZy9jb250ZW50LzEwLjExMDEvMjAyMC4wMy4wNy45ODIyNzJ2MiwzMTUuMCwsLDEyMDAwMDAwMDAuMCwiIiJXZSB0cmFpbiBhIDEuMkItcGFyYW1ldGVyIGxhbmd1YWdlIG1vZGVsLCBQcm9HZW4sIG9uIOKIvDI4ME0gcHJvdGVpbiBzZXF1ZW5jZXMiIiIsMy43ZSsyMCwiT3VyIG1vZGVsIHdhcyBpbXBsZW1lbnRlZCBpbiBUZW5zb3JGbG93IChBYmFkaSBldCBhbC4sCjIwMTYpIGFuZCB0cmFpbmVkIHdpdGggYSBnbG9iYWwgYmF0Y2ggc2l6ZSBvZiA2NCBkaXN0cmlidXRlZAphY3Jvc3MgMjU2IGNvcmVzIG9mIGEgQ2xvdWQgVFBVIHYzIFBvZCBmb3IgMU0gaXRlcmF0aW9ucy4gVHJhaW5pbmcgdG9vayBhcHByb3hpbWF0ZWx5IHR3byB3ZWVrcyB1c2luZyBBZGFncmFkIChEdWNoaSBldCBhbC4sIDIwMTEpCgo0LjAwRSsxMioyNTYqNjAqKjIqMjQqMTQqMC4zID0gMy43ZTIwCgo3LjZFKzIxIEZMT1BzIGZyb20gVGFibGUgOSBodHRwczovL3d3dy5iaW9yeGl2Lm9yZy9jb250ZW50LzEwLjExMDEvMjAyMy4wNy4wNS41NDc0OTZ2MSIsLCIgMSwwNDlCIGZyb20gVGFibGUgOSBodHRwczovL3d3dy5iaW9yeGl2Lm9yZy9jb250ZW50LzEwLjExMDEvMjAyMy4wNy4wNS41NDc0OTZ2MSIsLCwsU2VsZi1zdXBlcnZpc2VkIGxlYXJuaW5nLExpa2VseSwiR2VuZXJhdGl2ZSBtb2RlbGluZyBmb3IgcHJvdGVpbiBlbmdpbmVlcmluZyBpcyBrZXkgdG8gc29sdmluZyBmdW5kYW1lbnRhbCBwcm9ibGVtcyBpbiBzeW50aGV0aWMgYmlvbG9neSwgbWVkaWNpbmUsIGFuZCBtYXRlcmlhbCBzY2llbmNlLiBXZSBwb3NlIHByb3RlaW4gZW5naW5lZXJpbmcgYXMgYW4gdW5zdXBlcnZpc2VkIHNlcXVlbmNlIGdlbmVyYXRpb24gcHJvYmxlbSBpbiBvcmRlciB0byBsZXZlcmFnZSB0aGUgZXhwb25lbnRpYWxseSBncm93aW5nIHNldCBvZiBwcm90ZWlucyB0aGF0IGxhY2sgY29zdGx5LCBzdHJ1Y3R1cmFsIGFubm90YXRpb25zLiBXZSB0cmFpbiBhIDEuMkItcGFyYW1ldGVyIGxhbmd1YWdlIG1vZGVsLCBQcm9HZW4sIG9uIOKIvDI4ME0gcHJvdGVpbiBzZXF1ZW5jZXMgY29uZGl0aW9uZWQgb24gdGF4b25vbWljIGFuZCBrZXl3b3JkIHRhZ3Mgc3VjaCBhcyBtb2xlY3VsYXIgZnVuY3Rpb24gYW5kIGNlbGx1bGFyIGNvbXBvbmVudC4gVGhpcyBwcm92aWRlcyBQcm9HZW4gd2l0aCBhbiB1bnByZWNlZGVudGVkIHJhbmdlIG9mIGV2b2x1dGlvbmFyeSBzZXF1ZW5jZSBkaXZlcnNpdHkgYW5kIGFsbG93cyBpdCB0byBnZW5lcmF0ZSB3aXRoIGZpbmUtZ3JhaW5lZCBjb250cm9sIGFzIGRlbW9uc3RyYXRlZCBieSBtZXRyaWNzIGJhc2VkIG9uIHByaW1hcnkgc2VxdWVuY2Ugc2ltaWxhcml0eSwgc2Vjb25kYXJ5IHN0cnVjdHVyZSBhY2N1cmFjeSwgYW5kIGNvbmZvcm1hdGlvbmFsIGVuZXJneS4iLDUuMCwsLCJVbml0ZWQgU3RhdGVzIG9mIEFtZXJpY2EsVW5pdGVkIFN0YXRlcyBvZiBBbWVyaWNhIiwsLCwsLDIwMjYtMDEtMDEgMTQ6MDA6MzYrMDA6MDAsLCwsLCwiSW5kdXN0cnksQWNhZGVtaWEiLCwsLCwsLCwsLCwsLCJIYXJkd2FyZSxUaGlyZC1wYXJ0eSBlc3RpbWF0aW9uIiwsLCwsClJvdXRpbmcgVHJhbnNmb3JtZXIgKFdULTEwMyksTGFuZ3VhZ2UsTGFuZ3VhZ2UgbW9kZWxpbmcsR29vZ2xlIFJlc2VhcmNoLCJBdXJrbyBSb3ksIE1vaGFtbWFkIFNhZmZhciwgQXNoaXNoIFZhc3dhbmksIERhdmlkIEdyYW5naWVyIiwyMDIwLTAzLTEyLEVmZmljaWVudCBDb250ZW50LUJhc2VkIFNwYXJzZSBBdHRlbnRpb24gd2l0aCBSb3V0aW5nIFRyYW5zZm9ybWVycyxodHRwczovL2FyeGl2Lm9yZy9hYnMvMjAwMy4wNTk5Nyw3NTQuMCxTT1RBIGltcHJvdmVtZW50LCIiIkFkZGl0aW9uYWxseSwgd2Ugc2V0IGEgbmV3IHN0YXRlLW9mLXRoZS1hcnQgb24gdGhlIG5ld2x5IHJlbGVhc2VkIFBHLTE5IGRhdGEtc2V0LCBvYnRhaW5pbmcgYSB0ZXN0IHBlcnBsZXhpdHkgb2YgMzMuMiB3aXRoIGEgMjIgbGF5ZXIgUm91dGluZyBUcmFuc2Zvcm1lciBtb2RlbCB0cmFpbmVkIG9uIHNlcXVlbmNlcyBvZiBsZW5ndGggODE5MiIiIiw3OTUwMDAwMC4wLCwsLDEwMzAwMDAwMCwsLCwsLENvbmZpZGVudCwiU2VsZi1hdHRlbnRpb24gaGFzIHJlY2VudGx5IGJlZW4gYWRvcHRlZCBmb3IgYSB3aWRlIHJhbmdlIG9mIHNlcXVlbmNlIG1vZGVsaW5nIHByb2JsZW1zLiBEZXNwaXRlIGl0cyBlZmZlY3RpdmVuZXNzLCBzZWxmLWF0dGVudGlvbiBzdWZmZXJzIGZyb20gcXVhZHJhdGljIGNvbXB1dGUgYW5kIG1lbW9yeSByZXF1aXJlbWVudHMgd2l0aCByZXNwZWN0IHRvIHNlcXVlbmNlIGxlbmd0aC4gU3VjY2Vzc2Z1bCBhcHByb2FjaGVzIHRvIHJlZHVjZSB0aGlzIGNvbXBsZXhpdHkgZm9jdXNlZCBvbiBhdHRlbmRpbmcgdG8gbG9jYWwgc2xpZGluZyB3aW5kb3dzIG9yIGEgc21hbGwgc2V0IG9mIGxvY2F0aW9ucyBpbmRlcGVuZGVudCBvZiBjb250ZW50LiBPdXIgd29yayBwcm9wb3NlcyB0byBsZWFybiBkeW5hbWljIHNwYXJzZSBhdHRlbnRpb24gcGF0dGVybnMgdGhhdCBhdm9pZCBhbGxvY2F0aW5nIGNvbXB1dGF0aW9uIGFuZCBtZW1vcnkgdG8gYXR0ZW5kIHRvIGNvbnRlbnQgdW5yZWxhdGVkIHRvIHRoZSBxdWVyeSBvZiBpbnRlcmVzdC4gVGhpcyB3b3JrIGJ1aWxkcyB1cG9uIHR3byBsaW5lcyBvZiByZXNlYXJjaDogaXQgY29tYmluZXMgdGhlIG1vZGVsaW5nIGZsZXhpYmlsaXR5IG9mIHByaW9yIHdvcmsgb24gY29udGVudC1iYXNlZCBzcGFyc2UgYXR0ZW50aW9uIHdpdGggdGhlIGVmZmljaWVuY3kgZ2FpbnMgZnJvbSBhcHByb2FjaGVzIGJhc2VkIG9uIGxvY2FsLCB0ZW1wb3JhbCBzcGFyc2UgYXR0ZW50aW9uLiBPdXIgbW9kZWwsIHRoZSBSb3V0aW5nIFRyYW5zZm9ybWVyLCBlbmRvd3Mgc2VsZi1hdHRlbnRpb24gd2l0aCBhIHNwYXJzZSByb3V0aW5nIG1vZHVsZSBiYXNlZCBvbiBvbmxpbmUgay1tZWFucyB3aGlsZSByZWR1Y2luZyB0aGUgb3ZlcmFsbCBjb21wbGV4aXR5IG9mIGF0dGVudGlvbiB0byBPKG4xLjVkKSBmcm9tIE8objJkKSBmb3Igc2VxdWVuY2UgbGVuZ3RoIG4gYW5kIGhpZGRlbiBkaW1lbnNpb24gZC4gV2Ugc2hvdyB0aGF0IG91ciBtb2RlbCBvdXRwZXJmb3JtcyBjb21wYXJhYmxlIHNwYXJzZSBhdHRlbnRpb24gbW9kZWxzIG9uIGxhbmd1YWdlIG1vZGVsaW5nIG9uIFdpa2l0ZXh0LTEwMyAoMTUuOCB2cyAxOC4zIHBlcnBsZXhpdHkpIGFzIHdlbGwgYXMgb24gaW1hZ2UgZ2VuZXJhdGlvbiBvbiBJbWFnZU5ldC02NCAoMy40MyB2cyAzLjQ0IGJpdHMvZGltKSB3aGlsZSB1c2luZyBmZXdlciBzZWxmLWF0dGVudGlvbiBsYXllcnMuIEFkZGl0aW9uYWxseSwgd2Ugc2V0IGEgbmV3IHN0YXRlLW9mLXRoZS1hcnQgb24gdGhlIG5ld2x5IHJlbGVhc2VkIFBHLTE5IGRhdGEtc2V0LCBvYnRhaW5pbmcgYSB0ZXN0IHBlcnBsZXhpdHkgb2YgMzMuMiB3aXRoIGEgMjIgbGF5ZXIgUm91dGluZyBUcmFuc2Zvcm1lciBtb2RlbCB0cmFpbmVkIG9uIHNlcXVlbmNlcyBvZiBsZW5ndGggODE5Mi4iLCxSb3V0aW5nIFRyYW5zZm9ybWVyLE9wZW4gd2VpZ2h0cyAodW5yZXN0cmljdGVkKSxVbml0ZWQgU3RhdGVzIG9mIEFtZXJpY2EsLCwsLCwyMDI2LTA1LTI1IDEyOjEyOjA0KzAwOjAwLCwsLCwsSW5kdXN0cnksLCwsLFVucmVsZWFzZWQsImNvZGUvd2VpZ2h0czogaHR0cHM6Ly9naXRodWIuY29tL2dvb2dsZS1yZXNlYXJjaC9nb29nbGUtcmVzZWFyY2gvdHJlZS9tYXN0ZXIvcm91dGluZ190cmFuc2Zvcm1lcgoKcmVwbyBpcyBBcGFjaGUgMi4wOiBodHRwczovL2dpdGh1Yi5jb20vZ29vZ2xlLXJlc2VhcmNoL2dvb2dsZS1yZXNlYXJjaC9ibG9iL21hc3Rlci9MSUNFTlNFIiwsLCwsLCwsLCwsLFllcwpMb2NhbCBUcmFuc2Zvcm1lciAoV1QxMDMpLExhbmd1YWdlLExhbmd1YWdlIG1vZGVsaW5nLEdvb2dsZSBSZXNlYXJjaCwiQXVya28gUm95LCBNb2hhbW1hZCBTYWZmYXIsIEFzaGlzaCBWYXN3YW5pLCBEYXZpZCBHcmFuZ2llciIsMjAyMC0wMy0xMixFZmZpY2llbnQgQ29udGVudC1CYXNlZCBTcGFyc2UgQXR0ZW50aW9uIHdpdGggUm91dGluZyBUcmFuc2Zvcm1lcnMsaHR0cHM6Ly9hcnhpdi5vcmcvYWJzLzIwMDMuMDU5OTcsNzU0LjAsLCwsLCwsIjEwMzAwMDAwMCwxMDMwMDAwMDAiLCwsLEdvb2dsZSBUUFUgdjMsLENvbmZpZGVudCwiU2VsZi1hdHRlbnRpb24gaGFzIHJlY2VudGx5IGJlZW4gYWRvcHRlZCBmb3IgYSB3aWRlIHJhbmdlIG9mIHNlcXVlbmNlIG1vZGVsaW5nIHByb2JsZW1zLiBEZXNwaXRlIGl0cyBlZmZlY3RpdmVuZXNzLCBzZWxmLWF0dGVudGlvbiBzdWZmZXJzIGZyb20gcXVhZHJhdGljIGNvbXB1dGUgYW5kIG1lbW9yeSByZXF1aXJlbWVudHMgd2l0aCByZXNwZWN0IHRvIHNlcXVlbmNlIGxlbmd0aC4gU3VjY2Vzc2Z1bCBhcHByb2FjaGVzIHRvIHJlZHVjZSB0aGlzIGNvbXBsZXhpdHkgZm9jdXNlZCBvbiBhdHRlbmRpbmcgdG8gbG9jYWwgc2xpZGluZyB3aW5kb3dzIG9yIGEgc21hbGwgc2V0IG9mIGxvY2F0aW9ucyBpbmRlcGVuZGVudCBvZiBjb250ZW50LiBPdXIgd29yayBwcm9wb3NlcyB0byBsZWFybiBkeW5hbWljIHNwYXJzZSBhdHRlbnRpb24gcGF0dGVybnMgdGhhdCBhdm9pZCBhbGxvY2F0aW5nIGNvbXB1dGF0aW9uIGFuZCBtZW1vcnkgdG8gYXR0ZW5kIHRvIGNvbnRlbnQgdW5yZWxhdGVkIHRvIHRoZSBxdWVyeSBvZiBpbnRlcmVzdC4gVGhpcyB3b3JrIGJ1aWxkcyB1cG9uIHR3byBsaW5lcyBvZiByZXNlYXJjaDogaXQgY29tYmluZXMgdGhlIG1vZGVsaW5nIGZsZXhpYmlsaXR5IG9mIHByaW9yIHdvcmsgb24gY29udGVudC1iYXNlZCBzcGFyc2UgYXR0ZW50aW9uIHdpdGggdGhlIGVmZmljaWVuY3kgZ2FpbnMgZnJvbSBhcHByb2FjaGVzIGJhc2VkIG9uIGxvY2FsLCB0ZW1wb3JhbCBzcGFyc2UgYXR0ZW50aW9uLiBPdXIgbW9kZWwsIHRoZSBSb3V0aW5nIFRyYW5zZm9ybWVyLCBlbmRvd3Mgc2VsZi1hdHRlbnRpb24gd2l0aCBhIHNwYXJzZSByb3V0aW5nIG1vZHVsZSBiYXNlZCBvbiBvbmxpbmUgay1tZWFucyB3aGlsZSByZWR1Y2luZyB0aGUgb3ZlcmFsbCBjb21wbGV4aXR5IG9mIGF0dGVudGlvbiB0byBPKG4xLjVkKSBmcm9tIE8objJkKSBmb3Igc2VxdWVuY2UgbGVuZ3RoIG4gYW5kIGhpZGRlbiBkaW1lbnNpb24gZC4gV2Ugc2hvdyB0aGF0IG91ciBtb2RlbCBvdXRwZXJmb3JtcyBjb21wYXJhYmxlIHNwYXJzZSBhdHRlbnRpb24gbW9kZWxzIG9uIGxhbmd1YWdlIG1vZGVsaW5nIG9uIFdpa2l0ZXh0LTEwMyAoMTUuOCB2cyAxOC4zIHBlcnBsZXhpdHkpIGFzIHdlbGwgYXMgb24gaW1hZ2UgZ2VuZXJhdGlvbiBvbiBJbWFnZU5ldC02NCAoMy40MyB2cyAzLjQ0IGJpdHMvZGltKSB3aGlsZSB1c2luZyBmZXdlciBzZWxmLWF0dGVudGlvbiBsYXllcnMuIEFkZGl0aW9uYWxseSwgd2Ugc2V0IGEgbmV3IHN0YXRlLW9mLXRoZS1hcnQgb24gdGhlIG5ld2x5IHJlbGVhc2VkIFBHLTE5IGRhdGEtc2V0LCBvYnRhaW5pbmcgYSB0ZXN0IHBlcnBsZXhpdHkgb2YgMzMuMiB3aXRoIGEgMjIgbGF5ZXIgUm91dGluZyBUcmFuc2Zvcm1lciBtb2RlbCB0cmFpbmVkIG9uIHNlcXVlbmNlcyBvZiBsZW5ndGggODE5Mi4iLCxMb2NhbCBUcmFuc2Zvcm1lcixVbnJlbGVhc2VkLFVuaXRlZCBTdGF0ZXMgb2YgQW1lcmljYSwsLCw2NC4wLCwyMDI2LTA1LTI1IDEyOjEyOjA3KzAwOjAwLCwsLCwsSW5kdXN0cnksLCwsLE9wZW4gc291cmNlLGNvZGUgKEFwYWNoZSk6IGh0dHBzOi8vZ2l0aHViLmNvbS9nb29nbGUtcmVzZWFyY2gvZ29vZ2xlLXJlc2VhcmNoL2Jsb2IvbWFzdGVyL3JvdXRpbmdfdHJhbnNmb3JtZXIvcHJvYmxlbXMvd2lraXRleHQxMDMucHkgLCwsLCwsNTg4NjEuNTk2NjAxMjY0ODY0LCwsLCwsTm8KVHJhbnNmb3JtZXJYTCArIHNwZWN0cnVtIGNvbnRyb2wsTGFuZ3VhZ2UsTGFuZ3VhZ2UgbW9kZWxpbmcsIlVuaXZlcnNpdHkgb2YgQ2FsaWZvcm5pYSBMb3MgQW5nZWxlcyAoVUNMQSksSkQuY29tIiwiTGluZ3hpYW8gV2FuZywgSmluZyBIdWFuZywgS2V2aW4gSHVhbmcsIFppbml1IEh1LCBHdWFuZ3RhbyBXYW5nLCBRdWFucXVhbiBHdSIsMjAyMC0wMy0xMSxJbXByb3ZpbmcgTmV1cmFsIExhbmd1YWdlIEdlbmVyYXRpb24gd2l0aCBTcGVjdHJ1bSBDb250cm9sLGh0dHBzOi8vb3BlbnJldmlldy5uZXQvZm9ydW0/aWQ9Qnl4WThDTnR2ciw5MC4wLFNPVEEgaW1wcm92ZW1lbnQsIiIiV2UgZGVtb25zdHJhdGUgdGhhdCBvdXIgc3BlY3RydW0gY29udHJvbCBtZXRob2Qgb3V0cGVyZm9ybXMgdGhlIHN0YXRlLW9mLXRoZS1hcnQgVHJhbnNmb3JtZXItWEwgbW9kZWxpbmcgZm9yIGxhbmd1YWdlIG1vZGVsIiIKCiIiIE91ciBzcGVjdHJ1bSBjb250cm9sIG1ldGhvZCBvdXRwZXJmb3JtcyB0aGUgbGF0ZXN0IHN0YXRlLW9mLXRoZS1hcnQgVHJhbnNmb3JtZXJYTCBtb2RlbCBvbiBXaWtpVGV4dC0xMDMgZGF0YXNldCBmb3IgbGFuZ3VhZ2UgbW9kZWxpbmc7IGFuZCBvYnRhaW5zIGNsb3NlIHRvIDEuNSBCTEVVIGltcHJvdmVtZW50IG9uIElXU0xUIDIwMTQgR2VybWFuLUVuZ2xpc2ggdHJhbnNsYXRpb24gdGFzayBjb21wYXJlZCB0byB0aGUgVHJhbnNmb3JtZXIgYmFzZWxpbmUgbW9kZWwuIiIiLDE1MTAwMDAwMC4wLCIxNTFNIChUYWJsZSAyKQoKIiIgT24gdGhlIGxhcmdlIFdpa2lUZXh0LTEwMyBkYXRhc2V0LCB3ZSBpbXBsZW1lbnQgb3VyIG1ldGhvZCBiYXNlZCBvbiB0aGUgc3RhdGUtb2YtdGhlLWFydCBUcmFuc2Zvcm1lci1YTCBiYXNlZCBtb2RlbHMgKERhaSBldCBhbC4sIDIwMTkpLiBXZSBmb2xsb3cgdGhlIHNhbWUgc2V0dGluZ3MgcmVwb3J0ZWQgaW4gKERhaSBldCBhbC4sIDIwMTkpLCBhbmQgb3VyIGltcGxlbWVudGF0aW9uIGlzIGJhc2VkIG9uIHRoZQpvZmZpY2lhbCBjb2RlIGZvciBUcmFuc2Zvcm1lci1YTC4iIiIsMi42Mjg5NzYxZSsxOSwiNiBGTE9QIC8gcGFyYW1ldGVyIC8gdG9rZW4gKiAgMTUxMDAwMDAwIHBhcmFtZXRlcnMgKiAxMDMwMDAwMDAgdG9rZW5zICogMjUwIGVwb2NocyA9IDIuMzMyOTVlKzE5IEZMT1AKCjMxMzMwMDAwMDAwMDAwIEZMT1AgLyBzZWMgLyBHUFUgW2ZwMTZdICogNCBHUFVzICogMzE1MiBzZWMgcGVyIGVwb2NoICogMjUwIGVwb2NocyAqIDAuMyBbYXNzdW1lZCBwcmVjaXNpb25dID0gMi45NjI1NjQ4ZSsxOSBGTE9QCgpzcXJ0KDIuMzMyOTVlKzE5KjIuOTYyNTY0OGUrMTkpID0gMi42Mjg5NzYxZSsxOSBGTE9QCgonc3BlY3VsYXRpdmUnIGNvbmZpZGVuY2UgZHVlIHRvIHRoZSBhc3N1bXB0aW9uIG9mIHRoZSBhbW91bnQgb2YgZXBvY2hzIiwxMDMwMDAwMDAsIiIiRm9yIFdpa2lUZXh0LTEwMyBkYXRhc2V0LCB3ZSB1c2UgZm91ciBOVklESUEgVGVzbGEgVjEwMApHUFUgYW5kIHNldCB0aGUgYmF0Y2ggc2l6ZSB0byBiZSA0MC4iIiAKdW5rbm93biBhbW91bnQgb2YgZXBvY2hzIGFuZCB0cmFpbmluZyBzdGVwcyBidXQgdGhleSBzYXkgdGhleSBmb2xsb3cgb3JpZ2luYWwgVHJhbnNmb3JtZXItWEwgc2V0dXAgKDQwMEsgc3RlcHMgKyAxNksgd2FybXVwIHN0ZXBzLCAxMjggYmF0Y2ggc2l6ZSwgMzg0IHNlcXVlbmNlIGxlbmd0aCkgCgo0MDAwMDAqNCo0MCozODQgLyAxMDMwMDAwMDAgPSAyNDggZXBvY2hzICAiLDIxOS4wLDMxNTIgc2VjIHBlciBlcG9jaCAoVGFibGUgNykgKiAyNTAgZXBvY2hzIC8gMzYwMCBzZWMvaG91ciA9IDIxOSBob3VycyxOVklESUEgVjEwMCwsU3BlY3VsYXRpdmUsIlJlY2VudCBUcmFuc2Zvcm1lci1iYXNlZCBtb2RlbHMgc3VjaCBhcyBUcmFuc2Zvcm1lci1YTCBhbmQgQkVSVCBoYXZlIGFjaGlldmVkIGh1Z2Ugc3VjY2VzcyBvbiB2YXJpb3VzIG5hdHVyYWwgbGFuZ3VhZ2UgcHJvY2Vzc2luZyB0YXNrcy4gSG93ZXZlciwgY29udGV4dHVhbGl6ZWQgZW1iZWRkaW5ncyBhdCB0aGUgb3V0cHV0IGxheWVyIG9mIHRoZXNlIHBvd2VyZnVsIG1vZGVscyB0ZW5kIHRvIGRlZ2VuZXJhdGUgYW5kIG9jY3VweSBhbiBhbmlzb3Ryb3BpYyBjb25lIGluIHRoZSB2ZWN0b3Igc3BhY2UsIHdoaWNoIGlzIGNhbGxlZCB0aGUgcmVwcmVzZW50YXRpb24gZGVnZW5lcmF0aW9uIHByb2JsZW0uIEluIHRoaXMgcGFwZXIsIHdlIHByb3Bvc2UgYSBub3ZlbCBzcGVjdHJ1bSBjb250cm9sIGFwcHJvYWNoIHRvIGFkZHJlc3MgdGhpcyBkZWdlbmVyYXRpb24gcHJvYmxlbS4gVGhlIGNvcmUgaWRlYSBvZiBvdXIgbWV0aG9kIGlzIHRvIGRpcmVjdGx5IGd1aWRlIHRoZSBzcGVjdHJhIHRyYWluaW5nIG9mIHRoZSBvdXRwdXQgZW1iZWRkaW5nIG1hdHJpeCB3aXRoIGEgc2xvdy1kZWNheWluZyBzaW5ndWxhciB2YWx1ZSBwcmlvciBkaXN0cmlidXRpb24gdGhyb3VnaCBhIHJlcGFyYW1ldGVyaXphdGlvbiBmcmFtZXdvcmsuIFdlIHNob3cgdGhhdCBvdXIgcHJvcG9zZWQgbWV0aG9kIGVuY291cmFnZXMgaXNvdHJvcHkgb2YgdGhlIGxlYXJuZWQgd29yZCByZXByZXNlbnRhdGlvbnMgd2hpbGUgbWFpbnRhaW5zIHRoZSBtb2RlbGluZyBwb3dlciBvZiB0aGVzZSBjb250ZXh0dWFsIG5ldXJhbCBtb2RlbHMuIFdlIGZ1cnRoZXIgcHJvdmlkZSBhIHRoZW9yZXRpY2FsIGFuYWx5c2lzIGFuZCBpbnNpZ2h0IG9uIHRoZSBiZW5lZml0IG9mIG1vZGVsaW5nIHNpbmd1bGFyIHZhbHVlIGRpc3RyaWJ1dGlvbi4gV2UgZGVtb25zdHJhdGUgdGhhdCBvdXIgc3BlY3RydW0gY29udHJvbCBtZXRob2Qgb3V0cGVyZm9ybXMgdGhlIHN0YXRlLW9mLXRoZS1hcnQgVHJhbnNmb3JtZXItWEwgbW9kZWxpbmcgZm9yIGxhbmd1YWdlIG1vZGVsLCBhbmQgdmFyaW91cyBUcmFuc2Zvcm1lci1iYXNlZCBtb2RlbHMgZm9yIG1hY2hpbmUgdHJhbnNsYXRpb24sIG9uIGNvbW1vbiBiZW5jaG1hcmsgZGF0YXNldHMgZm9yIHRoZXNlIHRhc2tzLiIsMjUwLjAsVHJhbnNmb3JtZXJYTCArIHNwZWN0cnVtIGNvbnRyb2wsVW5yZWxlYXNlZCwiVW5pdGVkIFN0YXRlcyBvZiBBbWVyaWNhLENoaW5hIiwsLCw0LjAsLDIwMjUtMTItMDEgMTQ6MDA6MjArMDA6MDAsLCwsNjE0NDAuMCw0KjQwKjM4NCwiQWNhZGVtaWEsSW5kdXN0cnkiLCwsLCxVbnJlbGVhc2VkLCwsLCwsLDI0NTIuNjIxMTQyNzc1Mzc1NiwiT3BlcmF0aW9uIGNvdW50aW5nLEhhcmR3YXJlIiwsLCwsTm8KTXVQSVBSLEJpb2xvZ3ksUHJvdGVpbiBpbnRlcmFjdGlvbiBwcmVkaWN0aW9uLCJVbml2ZXJzaXR5IG9mIENhbGlmb3JuaWEgTG9zIEFuZ2VsZXMgKFVDTEEpLFVuaXZlcnNpdHkgb2YgUGVubnN5bHZhbmlhIiwiR3Vhbmd5dSBaaG91LCBNdWhhbyBDaGVuLCBDaGVsc2VhIEogVCBKdSwgWmhlbmcgV2FuZywgSnl1bi1ZdSBKaWFuZywgV2VpIFdhbmciLDIwMjAtMDMtMDUsIk11dGF0aW9uIGVmZmVjdCBlc3RpbWF0aW9uIG9uIHByb3RlaW7igJNwcm90ZWluCmludGVyYWN0aW9ucyB1c2luZyBkZWVwIGNvbnRleHR1YWxpemVkIHJlcHJlc2VudGF0aW9uCmxlYXJuaW5nIixodHRwczovL2FjYWRlbWljLm91cC5jb20vbmFyZ2FiL2FydGljbGUvMi8yL2xxYWEwMTUvNTc4MTE3NSw2NS4wLCwsLCwsLCwiU1RSSU5HIERhdGFiYXNlOiA2NiwyMzUgc2VxdWVuY2VzIMOXIDMwMCBhbWlubyBhY2lkcyA9IDE5LDg3MCw1MDAgdG9rZW5zClNLRU1QSSBEYXRhc2V0OiA1LDAwNCBzZXF1ZW5jZXMgw5cgMzAwIGFtaW5vIGFjaWRzID0gMSw1MDEsMjAwIHRva2VucwpUb3RhbCA9IDE5LDg3MCw1MDAgKyAxLDUwMSwyMDAgPSAyMSwzNzEsNzAwIHRva2VucyDiiYggMi4xIMOXIDEwXjciLCwsLCxDb25maWRlbnQsIlRoZSBmdW5jdGlvbmFsIGltcGFjdCBvZiBwcm90ZWluIG11dGF0aW9ucyBpcyByZWZsZWN0ZWQgb24gdGhlIGFsdGVyYXRpb24gb2YgY29uZm9ybWF0aW9uIGFuZCB0aGVybW9keW5hbWljcyBvZiBwcm90ZWlu4oCTcHJvdGVpbiBpbnRlcmFjdGlvbnMgKFBQSXMpLiBRdWFudGlmeWluZyB0aGUgY2hhbmdlcyBvZiB0d28gaW50ZXJhY3RpbmcgcHJvdGVpbnMgdXBvbiBtdXRhdGlvbnMgaXMgY29tbW9ubHkgY2FycmllZCBvdXQgYnkgY29tcHV0YXRpb25hbCBhcHByb2FjaGVzLiBIZW5jZSwgZXh0ZW5zaXZlIHJlc2VhcmNoIGVmZm9ydHMgaGF2ZSBiZWVuIHB1dCB0byB0aGUgZXh0cmFjdGlvbiBvZiBlbmVyZ2V0aWMgb3Igc3RydWN0dXJhbCBmZWF0dXJlcyBvbiBwcm90ZWlucywgZm9sbG93ZWQgYnkgc3RhdGlzdGljYWwgbGVhcm5pbmcgbWV0aG9kcyB0byBlc3RpbWF0ZSB0aGUgZWZmZWN0cyBvZiBtdXRhdGlvbnMgb24gUFBJIHByb3BlcnRpZXMuIE5vbmV0aGVsZXNzLCBzdWNoIGZlYXR1cmVzIHJlcXVpcmUgZXh0ZW5zaXZlIGh1bWFuIGxhYm9ycyBhbmQgZXhwZXJ0IGtub3dsZWRnZSB0byBvYnRhaW4sIGFuZCBoYXZlIGxpbWl0ZWQgYWJpbGl0aWVzIHRvIHJlZmxlY3QgcG9pbnQgbXV0YXRpb25zLiBXZSBwcmVzZW50IGFuIGVuZC10by1lbmQgZGVlcCBsZWFybmluZyBmcmFtZXdvcmssIE11UElQUiAoTXV0YXRpb24gRWZmZWN0cyBpbiBQcm90ZWlu4oCTcHJvdGVpbiBJbnRlcmFjdGlvbiBQUmVkaWN0aW9uIFVzaW5nIENvbnRleHR1YWxpemVkIFJlcHJlc2VudGF0aW9ucyksIHRvIGVzdGltYXRlIHRoZSBlZmZlY3RzIG9mIG11dGF0aW9ucyBvbiBQUElzLiBNdVBJUFIgaW5jb3Jwb3JhdGVzIGEgY29udGV4dHVhbGl6ZWQgcmVwcmVzZW50YXRpb24gbWVjaGFuaXNtIG9mIGFtaW5vIGFjaWRzIHRvIHByb3BhZ2F0ZSB0aGUgZWZmZWN0cyBvZiBhIHBvaW50IG11dGF0aW9uIHRvIHN1cnJvdW5kaW5nIGFtaW5vIGFjaWQgcmVwcmVzZW50YXRpb25zLCB0aGVyZWZvcmUgYW1wbGlmeWluZyB0aGUgc3VidGxlIGNoYW5nZSBpbiBhIGxvbmcgcHJvdGVpbiBzZXF1ZW5jZS4gT24gdG9wIG9mIHRoYXQsIE11UElQUiBsZXZlcmFnZXMgYSBTaWFtZXNlIHJlc2lkdWFsIHJlY3VycmVudCBjb252b2x1dGlvbmFsIG5ldXJhbCBlbmNvZGVyIHRvIGVuY29kZSBhIHdpbGQtdHlwZSBwcm90ZWluIHBhaXIgYW5kIGl0cyBtdXRhdGlvbiBwYWlyLiBNdWx0aS1sYXllciBwZXJjZXB0cm9uIHJlZ3Jlc3NvcnMgYXJlIGFwcGxpZWQgdG8gdGhlIHByb3RlaW4gcGFpciByZXByZXNlbnRhdGlvbnMgdG8gcHJlZGljdCB0aGUgcXVhbnRpZmlhYmxlIGNoYW5nZXMgb2YgUFBJIHByb3BlcnRpZXMgdXBvbiBtdXRhdGlvbnMuIEV4cGVyaW1lbnRhbCBldmFsdWF0aW9ucyBzaG93IHRoYXQsIHdpdGggb25seSBzZXF1ZW5jZSBpbmZvcm1hdGlvbiwgTXVQSVBSIG91dHBlcmZvcm1zIHZhcmlvdXMgc3RhdGUtb2YtdGhlLWFydCBzeXN0ZW1zIG9uIGVzdGltYXRpbmcgdGhlIGNoYW5nZXMgb2YgYmluZGluZyBhZmZpbml0eSBmb3IgU0tFTVBJIHYxLCBhbmQgb2ZmZXJzIGNvbXBhcmFibGUgcGVyZm9ybWFuY2Ugb24gU0tFTVBJIHYyLiBNZWFud2hpbGUsIE11UElQUiBhbHNvIGRlbW9uc3RyYXRlcyBzdGF0ZS1vZi10aGUtYXJ0IHBlcmZvcm1hbmNlIG9uIGVzdGltYXRpbmcgdGhlIGNoYW5nZXMgb2YgYnVyaWVkIHN1cmZhY2UgYXJlYXMuIFRoZSBzb2Z0d2FyZSBpbXBsZW1lbnRhdGlvbiBpcyBhdmFpbGFibGUgYXQgaHR0cHM6Ly9naXRodWIuY29tL2d1YW5neXUtemhvdS9NdVBJUFIuIiwsLCwiVW5pdGVkIFN0YXRlcyBvZiBBbWVyaWNhLFVuaXRlZCBTdGF0ZXMgb2YgQW1lcmljYSIsLCwsLCwyMDI1LTExLTI4IDExOjUzOjQ0KzAwOjAwLCwsLCwsIkFjYWRlbWlhLEFjYWRlbWlhIiwsLCwsLCwsLCwsLCwsLCwsLApMU1RNLTMtbGF5ZXIrR2FkYW0sTGFuZ3VhZ2UsTGFuZ3VhZ2UgbW9kZWxpbmcsIlVuaXZlcnNpdHkgb2YgT3hmb3JkLFVuaXZlcnNpdHkgb2YgQnJpc3RvbCxVbml2ZXJzaXR5IG9mIENhbWJyaWRnZSIsIkRpZWdvIEdyYW56aW9sLCBYaW5nY2hlbiBXYW4sIFNhbXVlbCBBbGJhbmllLCBTdGVwaGVuIFJvYmVydHMiLDIwMjAtMDMtMDIsSXRlcmF0aXZlIEF2ZXJhZ2luZyBpbiB0aGUgUXVlc3QgZm9yIEJlc3QgVGVzdCBFcnJvcixodHRwczovL2FyeGl2Lm9yZy9hYnMvMjAwMy4wMTI0Nyw1LjAsLCwyNDAwMDAwMC4wLDI0TSBpbXB1dGVkIGZyb20gTWVyaXR5IGV0IGFsLiAyMDE3IGh0dHBzOi8vYXJ4aXYub3JnL2Ficy8xNzA4LjAyMTgyLDIuNjI3NTUwN2UrMTYsNiBGTE9QIC8gcGFyYW1ldGVyIC8gdG9rZW4gKiAyNDAwMDAwMCBwYXJhbWV0ZXJzICogOTEyMzQ0IHRva2VucyAqIDIwMCBlcG9jaHMgPSAyLjYyNzU1MDdlKzE2IEZMT1AsOTEyMzQ0LCwsLE5WSURJQSBHZUZvcmNlIFJUWCAyMDgwIFRpIDExR0IsLExpa2VseSwiV2UgYW5hbHlzZSBhbmQgZXhwbGFpbiB0aGUgaW5jcmVhc2VkIGdlbmVyYWxpc2F0aW9uIHBlcmZvcm1hbmNlIG9mIGl0ZXJhdGUgYXZlcmFnaW5nIHVzaW5nIGEgR2F1c3NpYW4gcHJvY2VzcyBwZXJ0dXJiYXRpb24gbW9kZWwgYmV0d2VlbiB0aGUgdHJ1ZSBhbmQgYmF0Y2ggcmlzayBzdXJmYWNlIG9uIHRoZSBoaWdoIGRpbWVuc2lvbmFsIHF1YWRyYXRpYy4gV2UgZGVyaXZlIHRocmVlIHBoZW5vbWVuYSBcbGF0ZXN0RWRpdHN7ZnJvbSBvdXIgdGhlb3JldGljYWwgcmVzdWx0czp9ICgxKSBUaGUgaW1wb3J0YW5jZSBvZiBjb21iaW5pbmcgaXRlcmF0ZSBhdmVyYWdpbmcgKElBKSB3aXRoIGxhcmdlIGxlYXJuaW5nIHJhdGVzIGFuZCByZWd1bGFyaXNhdGlvbiBmb3IgaW1wcm92ZWQgcmVndWxhcmlzYXRpb24uICgyKSBKdXN0aWZpY2F0aW9uIGZvciBsZXNzIGZyZXF1ZW50IGF2ZXJhZ2luZy4gKDMpIFRoYXQgd2UgZXhwZWN0IGFkYXB0aXZlIGdyYWRpZW50IG1ldGhvZHMgdG8gd29yayBlcXVhbGx5IHdlbGwsIG9yIGJldHRlciwgd2l0aCBpdGVyYXRlIGF2ZXJhZ2luZyB0aGFuIHRoZWlyIG5vbi1hZGFwdGl2ZSBjb3VudGVycGFydHMuIEluc3BpcmVkIGJ5IHRoZXNlIHJlc3VsdHNcbGF0ZXN0RWRpdHN7LCB0b2dldGhlciB3aXRofSBlbXBpcmljYWwgaW52ZXN0aWdhdGlvbnMgb2YgdGhlIGltcG9ydGFuY2Ugb2YgYXBwcm9wcmlhdGUgcmVndWxhcmlzYXRpb24gZm9yIHRoZSBzb2x1dGlvbiBkaXZlcnNpdHkgb2YgdGhlIGl0ZXJhdGVzLCB3ZSBwcm9wb3NlIHR3byBhZGFwdGl2ZSBhbGdvcml0aG1zIHdpdGggaXRlcmF0ZSBhdmVyYWdpbmcuIFRoZXNlIGdpdmUgc2lnbmlmaWNhbnRseSBiZXR0ZXIgcmVzdWx0cyBjb21wYXJlZCB0byBzdG9jaGFzdGljIGdyYWRpZW50IGRlc2NlbnQgKFNHRCksIHJlcXVpcmUgbGVzcyB0dW5pbmcgYW5kIGRvIG5vdCByZXF1aXJlIGVhcmx5IHN0b3BwaW5nIG9yIHZhbGlkYXRpb24gc2V0IG1vbml0b3JpbmcuIFdlIHNob3djYXNlIHRoZSBlZmZpY2FjeSBvZiBvdXIgYXBwcm9hY2ggb24gdGhlIENJRkFSLTEwLzEwMCwgSW1hZ2VOZXQgYW5kIFBlbm4gVHJlZWJhbmsgZGF0YXNldHMgb24gYSB2YXJpZXR5IG9mIG1vZGVybiBhbmQgY2xhc3NpY2FsIG5ldHdvcmsgYXJjaGl0ZWN0dXJlcy4iLDIwMC4wLExTVE0tMy1sYXllcitHYWRhbSxVbnJlbGVhc2VkLCJVbml0ZWQgS2luZ2RvbSBvZiBHcmVhdCBCcml0YWluIGFuZCBOb3J0aGVybiBJcmVsYW5kLFVuaXRlZCBLaW5nZG9tIG9mIEdyZWF0IEJyaXRhaW4gYW5kIE5vcnRoZXJuIElyZWxhbmQsVW5pdGVkIEtpbmdkb20gb2YgR3JlYXQgQnJpdGFpbiBhbmQgTm9ydGhlcm4gSXJlbGFuZCIsLCwsMS4wLCwyMDI1LTExLTI4IDExOjUzOjQ0KzAwOjAwLCwsLCwsIkFjYWRlbWlhLEFjYWRlbWlhLEFjYWRlbWlhIiwsLCwsVW5yZWxlYXNlZCwsLCwsLCwyODAuODA1MDMxNzA5ODA5NixPcGVyYXRpb24gY291bnRpbmcsLCwsLE5vClRDQU4gKFdUMiksTGFuZ3VhZ2UsTGFuZ3VhZ2UgbW9kZWxpbmcsIk5hbmppbmcgVW5pdmVyc2l0eSxBbnQgR3JvdXAiLCJIb25neWFuIEhhbywgWWFuIFdhbmcsIFl1ZGkgWGlhLCBKaWFuIFpoYW8sIEZ1cmFvIFNoZW4iLDIwMjAtMDItMjgsVGVtcG9yYWwgQ29udm9sdXRpb25hbCBBdHRlbnRpb24tYmFzZWQgTmV0d29yayBGb3IgU2VxdWVuY2UgTW9kZWxpbmcsaHR0cHM6Ly9hcnhpdi5vcmcvYWJzLzIwMDIuMTI1MzAsNDcuMCxTT1RBIGltcHJvdmVtZW50LCIiIldlIGltcHJvdmUgdGhlIHN0YXRlLW9mLXRoZWFydCByZXN1bHRzIG9mIC4uLiA5LjIwIG9uIFdpa2lUZXh0LTIiIiIsMzMwMDAwMDAuMCwsLCwyMDAwMDAwLCwsLCwsQ29uZmlkZW50LCJXaXRoIHRoZSBkZXZlbG9wbWVudCBvZiBmZWVkLWZvcndhcmQgbW9kZWxzLCB0aGUgZGVmYXVsdCBtb2RlbCBmb3Igc2VxdWVuY2UgbW9kZWxpbmcgaGFzIGdyYWR1YWxseSBldm9sdmVkIHRvIHJlcGxhY2UgcmVjdXJyZW50IG5ldHdvcmtzLiBNYW55IHBvd2VyZnVsIGZlZWQtZm9yd2FyZCBtb2RlbHMgYmFzZWQgb24gY29udm9sdXRpb25hbCBuZXR3b3JrcyBhbmQgYXR0ZW50aW9uIG1lY2hhbmlzbSB3ZXJlIHByb3Bvc2VkIGFuZCBzaG93IG1vcmUgcG90ZW50aWFsIHRvIGhhbmRsZSBzZXF1ZW5jZSBtb2RlbGluZyB0YXNrcy4gV2Ugd29uZGVyIHRoYXQgaXMgdGhlcmUgYW4gYXJjaGl0ZWN0dXJlIHRoYXQgY2FuIG5vdCBvbmx5IGFjaGlldmUgYW4gYXBwcm94aW1hdGUgc3Vic3RpdHV0aW9uIG9mIHJlY3VycmVudCBuZXR3b3JrLCBidXQgYWxzbyBhYnNvcmIgdGhlIGFkdmFudGFnZXMgb2YgZmVlZC1mb3J3YXJkIG1vZGVscy4gU28gd2UgcHJvcG9zZSBhbiBleHBsb3JhdG9yeSBhcmNoaXRlY3R1cmUgcmVmZXJyZWQgdG8gVGVtcG9yYWwgQ29udm9sdXRpb25hbCBBdHRlbnRpb24tYmFzZWQgTmV0d29yayAoVENBTikgd2hpY2ggY29tYmluZXMgdGVtcG9yYWwgY29udm9sdXRpb25hbCBuZXR3b3JrIGFuZCBhdHRlbnRpb24gbWVjaGFuaXNtLiBUQ0FOIGluY2x1ZGVzIHR3byBwYXJ0cywgb25lIGlzIFRlbXBvcmFsIEF0dGVudGlvbiAoVEEpIHdoaWNoIGNhcHR1cmVzIHJlbGV2YW50IGZlYXR1cmVzIGluc2lkZSB0aGUgc2VxdWVuY2UsIHRoZSBvdGhlciBpcyBFbmhhbmNlZCBSZXNpZHVhbCAoRVIpIHdoaWNoIGV4dHJhY3RzIHNoYWxsb3cgbGF5ZXIncyBpbXBvcnRhbnQgaW5mb3JtYXRpb24gYW5kIHRyYW5zZmVycyB0byBkZWVwIGxheWVycy4gV2UgaW1wcm92ZSB0aGUgc3RhdGUtb2YtdGhlLWFydCByZXN1bHRzIG9mIGJwYy9wZXJwbGV4aXR5IHRvIDMwLjI4IG9uIHdvcmQtbGV2ZWwgUFRCLCAxLjA5MiBvbiBjaGFyYWN0ZXItbGV2ZWwgUFRCLCBhbmQgOS4yMCBvbiBXaWtpVGV4dC0yLiIsLFRlbXBvcmFsIENvbnZvbHV0aW9uYWwgQXR0ZW50aW9uLWJhc2VkIE5ldHdvcmsoVENBTikgKFdUMiksVW5yZWxlYXNlZCwiQ2hpbmEsQ2hpbmEiLCwsLCwsMjAyNi0wMi0xMSAxOToyNjoyNyswMDowMCwsLCwsLCJBY2FkZW1pYSxJbmR1c3RyeSIsLCwsLE9wZW4gc291cmNlLE1JVCBsaWNlbnNlIGZvciBjb2RlOiBodHRwczovL2dpdGh1Yi5jb20vaGFvaHkvVENBTiwsLCwsLCwsLCwsLE5vClRDQU4gKFBUQiksTGFuZ3VhZ2UsTGFuZ3VhZ2UgbW9kZWxpbmcsQW50IEdyb3VwLCJIb25neWFuIEhhbywgWWFuIFdhbmcsIFl1ZGkgWGlhLCBKaWFuIFpoYW8sIEZ1cmFvIFNoZW4iLDIwMjAtMDItMjgsVGVtcG9yYWwgQ29udm9sdXRpb25hbCBBdHRlbnRpb24tYmFzZWQgTmV0d29yayBGb3IgU2VxdWVuY2UgTW9kZWxpbmcsaHR0cHM6Ly9hcnhpdi5vcmcvYWJzLzIwMDIuMTI1MzAsNDcuMCwsLDEzMDAwMDAwLjAsLCwsLCwsLCwsQ29uZmlkZW50LCJXaXRoIHRoZSBkZXZlbG9wbWVudCBvZiBmZWVkLWZvcndhcmQgbW9kZWxzLCB0aGUgZGVmYXVsdCBtb2RlbCBmb3Igc2VxdWVuY2UgbW9kZWxpbmcgaGFzIGdyYWR1YWxseSBldm9sdmVkIHRvIHJlcGxhY2UgcmVjdXJyZW50IG5ldHdvcmtzLiBNYW55IHBvd2VyZnVsIGZlZWQtZm9yd2FyZCBtb2RlbHMgYmFzZWQgb24gY29udm9sdXRpb25hbCBuZXR3b3JrcyBhbmQgYXR0ZW50aW9uIG1lY2hhbmlzbSB3ZXJlIHByb3Bvc2VkIGFuZCBzaG93IG1vcmUgcG90ZW50aWFsIHRvIGhhbmRsZSBzZXF1ZW5jZSBtb2RlbGluZyB0YXNrcy4gV2Ugd29uZGVyIHRoYXQgaXMgdGhlcmUgYW4gYXJjaGl0ZWN0dXJlIHRoYXQgY2FuIG5vdCBvbmx5IGFjaGlldmUgYW4gYXBwcm94aW1hdGUgc3Vic3RpdHV0aW9uIG9mIHJlY3VycmVudCBuZXR3b3JrLCBidXQgYWxzbyBhYnNvcmIgdGhlIGFkdmFudGFnZXMgb2YgZmVlZC1mb3J3YXJkIG1vZGVscy4gU28gd2UgcHJvcG9zZSBhbiBleHBsb3JhdG9yeSBhcmNoaXRlY3R1cmUgcmVmZXJyZWQgdG8gVGVtcG9yYWwgQ29udm9sdXRpb25hbCBBdHRlbnRpb24tYmFzZWQgTmV0d29yayAoVENBTikgd2hpY2ggY29tYmluZXMgdGVtcG9yYWwgY29udm9sdXRpb25hbCBuZXR3b3JrIGFuZCBhdHRlbnRpb24gbWVjaGFuaXNtLiBUQ0FOIGluY2x1ZGVzIHR3byBwYXJ0cywgb25lIGlzIFRlbXBvcmFsIEF0dGVudGlvbiAoVEEpIHdoaWNoIGNhcHR1cmVzIHJlbGV2YW50IGZlYXR1cmVzIGluc2lkZSB0aGUgc2VxdWVuY2UsIHRoZSBvdGhlciBpcyBFbmhhbmNlZCBSZXNpZHVhbCAoRVIpIHdoaWNoIGV4dHJhY3RzIHNoYWxsb3cgbGF5ZXIncyBpbXBvcnRhbnQgaW5mb3JtYXRpb24gYW5kIHRyYW5zZmVycyB0byBkZWVwIGxheWVycy4gV2UgaW1wcm92ZSB0aGUgc3RhdGUtb2YtdGhlLWFydCByZXN1bHRzIG9mIGJwYy9wZXJwbGV4aXR5IHRvIDMwLjI4IG9uIHdvcmQtbGV2ZWwgUFRCLCAxLjA5MiBvbiBjaGFyYWN0ZXItbGV2ZWwgUFRCLCBhbmQgOS4yMCBvbiBXaWtpVGV4dC0yLiIsLFRlbXBvcmFsIENvbnZvbHV0aW9uYWwgQXR0ZW50aW9uLWJhc2VkIE5ldHdvcmsoVENBTikgKFBUQiksVW5yZWxlYXNlZCxDaGluYSwsLCwsLDIwMjYtMDItMTEgMTk6MjY6MjcrMDA6MDAsLCwsLCxJbmR1c3RyeSwsLCwsT3BlbiBzb3VyY2UsTUlUOiBodHRwczovL2dpdGh1Yi5jb20vaGFvaHkvVENBTiAsLCwsLCwsLCwsLCxObwpGZWVkYmFjayBUcmFuc2Zvcm1lcixMYW5ndWFnZSxMYW5ndWFnZSBtb2RlbGluZywiTE9SSUEsVW5pdmVyc2l0eSBvZiBMb3JyYWluZSxGYWNlYm9vayBBSSBSZXNlYXJjaCIsIkFuZ2VsYSBGYW4sIFRoaWJhdXQgTGF2cmlsLCBFZG91YXJkIEdyYXZlLCBBcm1hbmQgSm91bGluLCBTYWluYmF5YXIgU3VraGJhYXRhciIsMjAyMC0wMi0yMSxBZGRyZXNzaW5nIFNvbWUgTGltaXRhdGlvbnMgb2YgVHJhbnNmb3JtZXJzIHdpdGggRmVlZGJhY2sgTWVtb3J5LGh0dHBzOi8vYXJ4aXYub3JnL2Ficy8yMDAyLjA5NDAyLDQxLjAsU09UQSBpbXByb3ZlbWVudCwiIiJBcyBzaG93biBpbiBUYWJsZSA0LCB0aGUgRmVlZGJhY2sKVHJhbnNmb3JtZXIgbW9kZWwgYWNoaWV2ZXMgYSBuZXcgU09UQSBwZXJmb3JtYW5jZSAob24gRW53aWtpOCkgb2YgMC45NiBiaXQtcGVyLWJ5dGUgZGVzcGl0ZSBpdHMgc21hbGwgc2l6ZS4iIiIsMTI2MDAwMDAwLjAsIlRhYmxlIDMgc2hvd3MgMTI2TS4KClRoZXJlIGlzIGFub3RoZXIgaW5zdGFuY2Ugb2YgdGhlIEZlZWRiYWNrIFRyYW5zZm9ybWVyIG1lbnRpb25lZCBpbiBUYWJsZSA5IHdpdGggMTM5TSBwYXJhbWV0ZXJzLiIsNy42OTA1NDdlKzE4LCI2IEZMT1AgLyB0b2tlbiAvIHBhcmFtZXRlciAqIDEyNioxMF42IHBhcmFtZXRlcnMgKiAyNTYgdG9rZW5zIHBlciBzZXF1ZW5jZXMgKiA1MTIgc2VxdWVuY2VzIHBlciBiYXRjaCAqIDIxMDAwMCBzdGVwcyA9IDIuMDgwODk5MWUrMTkgRkxPUAoKYXNzdW1pbmcgVjEwMCBHUFUgZnAxNjoKCjMxMzMwMDAwMDAwMDAwIEZMT1Avc2VjL0dQVSAqIDEgR1BVICogODQgaG91cnMgKiAzNjAwIHNlYyAvIGhvdXIgKiAwLjMgW2Fzc3VtZWQgdXRpbGl6YXRpb25dID0gMi44NDIyNTc2ZSsxOCBGTE9QCgpzcXJ0KDIuMDgwODk5MWUrMTkqMi44NDIyNTc2ZSsxOCkgPSA3LjY5MDU0N2UrMTggRkxPUAoKX19fX19fX19fX18KaW4gdGhlIEFsZ29yaXRobWljIHByb2dyZXNzIHBhcGVyIHRoZXkgdXNlZCBlc3RpbWF0aW9uIG9mIDQuNDFlKzE5IEZMT1AgYWxzbyB3aXRoIGxvdyBjb25maWRlbmNlIiwxMDMwMDAwMDAsIiIiVGhlIG1vZGVscyBhcmUgdHJhaW5lZCBmb3IgMjAwayBzdGVwcyBhbmQgdGhlIGZpbmV0dW5lZCBmb3IgYWRkaXRpb25hbCAxMGsgc3RlcHMuIiIKCmZyb20gVGFibGUgOSAoZGVzY3JpYmVzIDEzOU0gbW9kZWwpCmJhdGNoIHNpemUgNTEyCnNlcXVlbmNlIGxlbmd0aCAyNTYKCjI1Nio1MTIqMjEwMDAwIC8gMTAzMDAwMDAwID0gMjY3IGVwb2NocwoKIiJzcGVjdWxhdGl2ZSIiIGNvbmZpZGVuY2Ugc2luY2UgdGhlcmUgaXMgbm8gY2xlYXIgZGVzY3JpcHRpb24gb2YgdGhlIDEyNk0gbW9kZWwgYW5kIG51bWJlcnMgYXJlIGFzc3VtZWQgYmFzZWQgb24gMTM5TSBtb2RlbCBkZXNjcmlwdGlvbiIsODQuMCwiIiIgT3VyIEZlZWRiYWNrIGFyY2hpdGVjdHVyZSB0YWtlcyAzLjUgZGF5cyB0byB0cmFpbiIiCjMuNSoyNCA9IDg0IGhvdXJzIiwsLFNwZWN1bGF0aXZlLCJUcmFuc2Zvcm1lcnMgaGF2ZSBiZWVuIHN1Y2Nlc3NmdWxseSBhcHBsaWVkIHRvIHNlcXVlbnRpYWwsIGF1dG8tcmVncmVzc2l2ZSB0YXNrcyBkZXNwaXRlIGJlaW5nIGZlZWRmb3J3YXJkIG5ldHdvcmtzLiBVbmxpa2UgcmVjdXJyZW50IG5ldXJhbCBuZXR3b3JrcywgVHJhbnNmb3JtZXJzIHVzZSBhdHRlbnRpb24gdG8gY2FwdHVyZSB0ZW1wb3JhbCByZWxhdGlvbnMgd2hpbGUgcHJvY2Vzc2luZyBpbnB1dCB0b2tlbnMgaW4gcGFyYWxsZWwuIFdoaWxlIHRoaXMgcGFyYWxsZWxpemF0aW9uIG1ha2VzIHRoZW0gY29tcHV0YXRpb25hbGx5IGVmZmljaWVudCwgaXQgcmVzdHJpY3RzIHRoZSBtb2RlbCBmcm9tIGZ1bGx5IGV4cGxvaXRpbmcgdGhlIHNlcXVlbnRpYWwgbmF0dXJlIG9mIHRoZSBpbnB1dC4gVGhlIHJlcHJlc2VudGF0aW9uIGF0IGEgZ2l2ZW4gbGF5ZXIgY2FuIG9ubHkgYWNjZXNzIHJlcHJlc2VudGF0aW9ucyBmcm9tIGxvd2VyIGxheWVycywgcmF0aGVyIHRoYW4gdGhlIGhpZ2hlciBsZXZlbCByZXByZXNlbnRhdGlvbnMgYWxyZWFkeSBhdmFpbGFibGUuIEluIHRoaXMgd29yaywgd2UgcHJvcG9zZSB0aGUgRmVlZGJhY2sgVHJhbnNmb3JtZXIgYXJjaGl0ZWN0dXJlIHRoYXQgZXhwb3NlcyBhbGwgcHJldmlvdXMgcmVwcmVzZW50YXRpb25zIHRvIGFsbCBmdXR1cmUgcmVwcmVzZW50YXRpb25zLCBtZWFuaW5nIHRoZSBsb3dlc3QgcmVwcmVzZW50YXRpb24gb2YgdGhlIGN1cnJlbnQgdGltZXN0ZXAgaXMgZm9ybWVkIGZyb20gdGhlIGhpZ2hlc3QtbGV2ZWwgYWJzdHJhY3QgcmVwcmVzZW50YXRpb24gb2YgdGhlIHBhc3QuIFdlIGRlbW9uc3RyYXRlIG9uIGEgdmFyaWV0eSBvZiBiZW5jaG1hcmtzIGluIGxhbmd1YWdlIG1vZGVsaW5nLCBtYWNoaW5lIHRyYW5zbGF0aW9uLCBhbmQgcmVpbmZvcmNlbWVudCBsZWFybmluZyB0aGF0IHRoZSBpbmNyZWFzZWQgcmVwcmVzZW50YXRpb24gY2FwYWNpdHkgY2FuIGNyZWF0ZSBzbWFsbCwgc2hhbGxvdyBtb2RlbHMgd2l0aCBtdWNoIHN0cm9uZ2VyIHBlcmZvcm1hbmNlIHRoYW4gY29tcGFyYWJsZSBUcmFuc2Zvcm1lcnMuIiwyNjcuMjMsRmVlZGJhY2sgVHJhbnNmb3JtZXIsVW5yZWxlYXNlZCwiRnJhbmNlLEZyYW5jZSxVbml0ZWQgU3RhdGVzIG9mIEFtZXJpY2EsRnJhbmNlIiwsLCwsLDIwMjUtMTEtMjggMTE6NTM6NDQrMDA6MDAsLCwsMTMxMDcyLjAsMjU2KjUxMiwiQWNhZGVtaWEsQWNhZGVtaWEsSW5kdXN0cnkiLCwsLCxVbnJlbGVhc2VkLCwsLCwsLCwiT3BlcmF0aW9uIGNvdW50aW5nLEhhcmR3YXJlIiwsLCwsTm8KRkZOIFN3aUdMVSxMYW5ndWFnZSwiTGFuZ3VhZ2UgbW9kZWxpbmcsUXVlc3Rpb24gYW5zd2VyaW5nIixHb29nbGUsTm9hbSBTaGF6ZWVyLDIwMjAtMDItMTQsR0xVIFZhcmlhbnRzIEltcHJvdmUgVHJhbnNmb3JtZXIsaHR0cHM6Ly9hcnhpdi5vcmcvYWJzLzIwMDIuMDUyMDIsLEhpc3RvcmljYWwgc2lnbmlmaWNhbmNlLHRoZSBwYXBlciBpbnRyb2R1Y2VkIFN3aUdMVSwyMjAwMDAwMDAuMCwiIiJXZSB1c2UgdGhlIHNhbWUgY29kZSBiYXNlLCBtb2RlbCBhcmNoaXRlY3R1cmUsIGFuZCB0cmFpbmluZyB0YXNrIGFzIHRoZSBiYXNlIG1vZGVsIGZyb20gW1JhZmZlbCBldCBhbC4sMjAxOV0uIFRoZSBlbmNvZGVyIGFuZCBkZWNvZGVyIGVhY2ggY29uc2lzdCBvZiAxMiBsYXllcnMsIHdpdGggZG1vZGVsID0gNzY4LiBGb3IgdGhlIGF0dGVudGlvbiBsYXllcnMsIGggPSAxMiBhbmQgZGsgPSBkdiA9IDY0LiBUaGUgRkZOIGxheWVycyBoYXZlIGhpZGRlbiBzaXplIGRmIGYgPSAzMDcyLiIiCgpbUmFmZmVsIGV0IGFsLiwyMDE5XTogIiJTcGVjaWZpY2FsbHksIGJvdGggdGhlIGVuY29kZXIgYW5kIGRlY29kZXIgY29uc2lzdCBvZiAxMiBibG9ja3MgKGVhY2ggYmxvY2sgY29tcHJpc2luZyBzZWxmLWF0dGVudGlvbiwgb3B0aW9uYWwgZW5jb2Rlci1kZWNvZGVyIGF0dGVudGlvbiwgYW5kIGEgZmVlZC1mb3J3YXJkIG5ldHdvcmspLiBUaGUgZmVlZC1mb3J3YXJkIG5ldHdvcmtzIGluIGVhY2ggYmxvY2sgY29uc2lzdCBvZiBhIGRlbnNlIGxheWVyIHdpdGggYW4gb3V0cHV0IGRpbWVuc2lvbmFsaXR5IG9mIGRmZiA9IDMwNzIgZm9sbG93ZWQgYnkgYQpSZUxVIG5vbmxpbmVhcml0eSBhbmQgYW5vdGhlciBkZW5zZSBsYXllci4gVGhlIOKAnGtleeKAnSBhbmQg4oCcdmFsdWXigJ0gbWF0cmljZXMgb2YgYWxsIGF0dGVudGlvbiBtZWNoYW5pc21zIGhhdmUgYW4gaW5uZXIgZGltZW5zaW9uYWxpdHkgb2YgZGt2ID0gNjQgYW5kIGFsbCBhdHRlbnRpb24gbWVjaGFuaXNtcyBoYXZlIDEyIGhlYWRzLiBBbGwgb3RoZXIgc3ViLWxheWVycyBhbmQgZW1iZWRkaW5ncyBoYXZlIGEgZGltZW5zaW9uYWxpdHkgb2YgZG1vZGVsID0gNzY4LiBJbiB0b3RhbCwgdGhpcyByZXN1bHRzIGluIGEgbW9kZWwgd2l0aCBhYm91dCAyMjAgbWlsbGlvbiBwYXJhbWV0ZXJzLiIiIiwzLjM2ODczMTdlKzE5LCI2IEZMT1AvcGFyYW1ldGVyL3Rva2VuICogMjIwMDAwMDAwIHBhcmFtZXRlcnMgKiA1MDYwMDA4MzQ1NiB0b2tlbnMgPSA2Njc5MjExMDE2MTkyMDAwMDAwMCBGTE9QICgxMF4xOSkKCjQ1MDAwMDAwMDAwMDAwIEZMT1AvR1BVL3NlYyAqIDIxLjg1IGhvdXJzICogMzYwMCBzZWMgLyBob3VyICogMTYgR1BVcyAqIDAuMyBbYXNzdW1lZCB1dGlsaXphdGlvbl0gPSAxNjk5MDU2MDAwMDAwMDAwMjAwMCBGTE9QICgxMF4xOSkKCnNxcnQoNjY3OTIxMTAxNjE5MjAwMDAwMDAqMTY5OTA1NjAwMDAwMDAwMDIwMDApID0gMy4zNjg3MzE3ZSsxOSIsNTA2MDAwODM0NTYsInByZS10cmFpbmluZzogIiJJZGVudGljYWxseSB0byBbUmFmZmVsIGV0IGFsLiwgMjAxOV0sIHdlIHByZS10cmFpbiBmb3IgNTI0LDI4OCBzdGVwcyBvbiB0aGUgc3Bhbi1maWxsaW5nIG9iamVjdGl2ZSBvbiB0aGUgQzQgZGF0YXNldC4gRWFjaCB0cmFpbmluZyBiYXRjaCBjb25zaXN0cyBvZiAxMjggZXhhbXBsZXMsIGVhY2ggb2Ygd2hpY2ggaGFzIGFuIGlucHV0IG9mIDUxMiB0b2tlbnMgYW5kIGFuIG91dHB1dCBvZiAxMTQgdG9rZW5zIiIKCjUyNDI4OCoxMjgqKDUxMisxMTQpID0gNDIwMTAxNDg4NjQKCmZpbmUtdHVuaW5nOiAiIkZpbmUtdHVuaW5nIGNvbnNpc3RzIG9mIDEzMTA3MiBzdGVwcyA8Li4+LCB0aGUgaW5wdXQgc2VxdWVuY2VzIGZvciBlYWNoIHN0ZXAgaGF2ZSBhIGNvbWJpbmVkIGxlbmd0aCBvZiBhcHByb3hpbWF0ZWx5IDY1LDUzNiB0b2tlbnMuIiIKCjEzMTA3Mio2NTUzNiA9IDg1ODk5MzQ1OTIKCjQyMDEwMTQ4ODY0Kzg1ODk5MzQ1OTIgPSA1MDYwMDA4MzQ1NiIsMjEuODUsIiIiRWFjaCB0cmFpbmluZyBzdGVwIHRvb2sgYXBwcm94aW1hdGVseSAwLjE1IHNlY29uZHMgb24gYSAzMi1jb3JlIFRQVXYyIGNsdXN0ZXIiIiAtPiAxNiBjaGlwcwoKIiJ3ZSBwcmUtdHJhaW4gZm9yIDUyNCwyODggc3RlcHMiIgoKNTI0Mjg4KjAuMTUvMzYwMCB+IDIxLjg1IGhvdXJzIixHb29nbGUgVFBVIHYyLCxDb25maWRlbnQsIkdhdGVkIExpbmVhciBVbml0cyAoYXJYaXY6MTYxMi4wODA4MykgY29uc2lzdCBvZiB0aGUgY29tcG9uZW50LXdpc2UgcHJvZHVjdCBvZiB0d28g</x:v>
      </x:c>
    </x:row>
    <x:row r="252" ht="18" customHeight="1">
      <x:c r="A252" s="17" t="n">
        <x:v>247</x:v>
      </x:c>
      <x:c r="B252" s="17" t="n">
        <x:v>310</x:v>
      </x:c>
      <x:c r="C252" s="160" t="str">
        <x:v>bGluZWFyIHByb2plY3Rpb25zLCBvbmUgb2Ygd2hpY2ggaXMgZmlyc3QgcGFzc2VkIHRocm91Z2ggYSBzaWdtb2lkIGZ1bmN0aW9uLiBWYXJpYXRpb25zIG9uIEdMVSBhcmUgcG9zc2libGUsIHVzaW5nIGRpZmZlcmVudCBub25saW5lYXIgKG9yIGV2ZW4gbGluZWFyKSBmdW5jdGlvbnMgaW4gcGxhY2Ugb2Ygc2lnbW9pZC4gV2UgdGVzdCB0aGVzZSB2YXJpYW50cyBpbiB0aGUgZmVlZC1mb3J3YXJkIHN1YmxheWVycyBvZiB0aGUgVHJhbnNmb3JtZXIgKGFyWGl2OjE3MDYuMDM3NjIpIHNlcXVlbmNlLXRvLXNlcXVlbmNlIG1vZGVsLCBhbmQgZmluZCB0aGF0IHNvbWUgb2YgdGhlbSB5aWVsZCBxdWFsaXR5IGltcHJvdmVtZW50cyBvdmVyIHRoZSB0eXBpY2FsbHktdXNlZCBSZUxVIG9yIEdFTFUgYWN0aXZhdGlvbnMuIiwsLFVucmVsZWFzZWQsVW5pdGVkIFN0YXRlcyBvZiBBbWVyaWNhLCwsLDE2LjAsLDIwMjUtMTEtMjggMTE6NTM6NDQrMDA6MDAsLCwsLCxJbmR1c3RyeSwsLCwsVW5yZWxlYXNlZCwsLCwsLCw5MTYxLjc1NTQyMDc5ODM1LCJIYXJkd2FyZSxPcGVyYXRpb24gY291bnRpbmciLCwsLCxObwpTaW1DTFIsVmlzaW9uLEltYWdlIGNvbXBsZXRpb24sR29vZ2xlIEJyYWluLCJUaW5nIENoZW4sIFNpbW9uIEtvcm5ibGl0aCwgTW9oYW1tYWQgTm9yb3V6aSwgR2VvZmZyZXkgSGludG9uIiwyMDIwLTAyLTEzLEEgU2ltcGxlIEZyYW1ld29yayBmb3IgQ29udHJhc3RpdmUgTGVhcm5pbmcgb2YgVmlzdWFsIFJlcHJlc2VudGF0aW9ucyxodHRwczovL2FyeGl2Lm9yZy9hYnMvMjAwMi4wNTcwOSwyNDMxNi4wLEhpZ2hseSBjaXRlZCwsMzc1MDAwMDAwLjAsc291cmNlOiBodHRwczovL29wZW5haS5jb20vYmxvZy9pbWFnZS1ncHQvLCwsMTA0Njc3MDQ4MzIsLCwsR29vZ2xlIFRQVSB2MywsLCJUaGlzIHBhcGVyIHByZXNlbnRzIFNpbUNMUjogYSBzaW1wbGUgZnJhbWV3b3JrIGZvciBjb250cmFzdGl2ZSBsZWFybmluZyBvZiB2aXN1YWwgcmVwcmVzZW50YXRpb25zLiBXZSBzaW1wbGlmeSByZWNlbnRseSBwcm9wb3NlZCBjb250cmFzdGl2ZSBzZWxmLXN1cGVydmlzZWQgbGVhcm5pbmcgYWxnb3JpdGhtcyB3aXRob3V0IHJlcXVpcmluZyBzcGVjaWFsaXplZCBhcmNoaXRlY3R1cmVzIG9yIGEgbWVtb3J5IGJhbmsuIEluIG9yZGVyIHRvIHVuZGVyc3RhbmQgd2hhdCBlbmFibGVzIHRoZSBjb250cmFzdGl2ZSBwcmVkaWN0aW9uIHRhc2tzIHRvIGxlYXJuIHVzZWZ1bCByZXByZXNlbnRhdGlvbnMsIHdlIHN5c3RlbWF0aWNhbGx5IHN0dWR5IHRoZSBtYWpvciBjb21wb25lbnRzIG9mIG91ciBmcmFtZXdvcmsuIFdlIHNob3cgdGhhdCAoMSkgY29tcG9zaXRpb24gb2YgZGF0YSBhdWdtZW50YXRpb25zIHBsYXlzIGEgY3JpdGljYWwgcm9sZSBpbiBkZWZpbmluZyBlZmZlY3RpdmUgcHJlZGljdGl2ZSB0YXNrcywgKDIpIGludHJvZHVjaW5nIGEgbGVhcm5hYmxlIG5vbmxpbmVhciB0cmFuc2Zvcm1hdGlvbiBiZXR3ZWVuIHRoZSByZXByZXNlbnRhdGlvbiBhbmQgdGhlIGNvbnRyYXN0aXZlIGxvc3Mgc3Vic3RhbnRpYWxseSBpbXByb3ZlcyB0aGUgcXVhbGl0eSBvZiB0aGUgbGVhcm5lZCByZXByZXNlbnRhdGlvbnMsIGFuZCAoMykgY29udHJhc3RpdmUgbGVhcm5pbmcgYmVuZWZpdHMgZnJvbSBsYXJnZXIgYmF0Y2ggc2l6ZXMgYW5kIG1vcmUgdHJhaW5pbmcgc3RlcHMgY29tcGFyZWQgdG8gc3VwZXJ2aXNlZCBsZWFybmluZy4gQnkgY29tYmluaW5nIHRoZXNlIGZpbmRpbmdzLCB3ZSBhcmUgYWJsZSB0byBjb25zaWRlcmFibHkgb3V0cGVyZm9ybSBwcmV2aW91cyBtZXRob2RzIGZvciBzZWxmLXN1cGVydmlzZWQgYW5kIHNlbWktc3VwZXJ2aXNlZCBsZWFybmluZyBvbiBJbWFnZU5ldC4gQSBsaW5lYXIgY2xhc3NpZmllciB0cmFpbmVkIG9uIHNlbGYtc3VwZXJ2aXNlZCByZXByZXNlbnRhdGlvbnMgbGVhcm5lZCBieSBTaW1DTFIgYWNoaWV2ZXMgNzYuNSUgdG9wLTEgYWNjdXJhY3ksIHdoaWNoIGlzIGEgNyUgcmVsYXRpdmUgaW1wcm92ZW1lbnQgb3ZlciBwcmV2aW91cyBzdGF0ZS1vZi10aGUtYXJ0LCBtYXRjaGluZyB0aGUgcGVyZm9ybWFuY2Ugb2YgYSBzdXBlcnZpc2VkIFJlc05ldC01MC4gV2hlbiBmaW5lLXR1bmVkIG9uIG9ubHkgMSUgb2YgdGhlIGxhYmVscywgd2UgYWNoaWV2ZSA4NS44JSB0b3AtNSBhY2N1cmFjeSwgb3V0cGVyZm9ybWluZyBBbGV4TmV0IHdpdGggMTAwWCBmZXdlciBsYWJlbHMuIiwxMDAwLjAsLE9wZW4gd2VpZ2h0cyAodW5yZXN0cmljdGVkKSxVbml0ZWQgU3RhdGVzIG9mIEFtZXJpY2EsLCwsLCwyMDI2LTA1LTI1IDEyOjEyOjA1KzAwOjAwLCwsLCwsSW5kdXN0cnksLCwsLE9wZW4gc291cmNlLEFwYWNoZSAyLjA6IGh0dHBzOi8vZ2l0aHViLmNvbS9nb29nbGUtcmVzZWFyY2gvc2ltY2xyLCwsLCwsLCwsLCwsWWVzClR1cmluZy1OTEcsTGFuZ3VhZ2UsIlRleHQgYXV0b2NvbXBsZXRpb24sTGFuZ3VhZ2UgZ2VuZXJhdGlvbixUZXh0IHN1bW1hcml6YXRpb24iLE1pY3Jvc29mdCxDb3JieSBSb3NzZXQsMjAyMC0wMi0xMyxUdXJpbmctTkxHOiBBIDE3LWJpbGxpb24tcGFyYW1ldGVyIGxhbmd1YWdlIG1vZGVsIGJ5IE1pY3Jvc29mdCxodHRwczovL3d3dy5taWNyb3NvZnQuY29tL2VuLXVzL3Jlc2VhcmNoL2Jsb2cvdHVyaW5nLW5sZy1hLTE3LWJpbGxpb24tcGFyYW1ldGVyLWxhbmd1YWdlLW1vZGVsLWJ5LW1pY3Jvc29mdC8sMTE0LjAsU09UQSBpbXByb3ZlbWVudCwiZnJvbSBwYXBlcjogIiJUdXJpbmcgTmF0dXJhbCBMYW5ndWFnZSBHZW5lcmF0aW9uIChULU5MRykgaXMgYSAxNyBiaWxsaW9uIHBhcmFtZXRlciBsYW5ndWFnZSBtb2RlbCBieSBNaWNyb3NvZnQgdGhhdCBvdXRwZXJmb3JtcyB0aGUgc3RhdGUgb2YgdGhlIGFydCBvbiBtYW55IGRvd25zdHJlYW0gTkxQIHRhc2tzIiIiLDE3MDAwMDAwMDAwLjAsLDEuNTdlKzIyLCJzb3VyY2U6IGh0dHBzOi8vbGFpci5saWdodG9uLmFpL2Frcm9ub21pY29uLwoxNTcgUEYtZGF5cyAqIDM2MDAgKiAyNCAqIDEwXjE1ICA9IDEuMzU2NDhlKzIyCgphcmNoaXZlZDogaHR0cHM6Ly9naXRodWIuY29tL2xpZ2h0b25haS9ha3Jvbm9taWNvbi90cmVlL21haW4vYWtyb2RiCgo2TkQ9NioxNzAwMDAwMDAwMCo0NjQwMDAwMDAwMD00LjczMjhlKzIxIChjb25maWRlbmNlIHJlZ2FyZGluZyBkYXRhc2V0IHNpemUgLSBsaWtlbHkpCgpBdXRob3JzIG9mICIiQUkgYW5kIE1lbW9yeSBXYWxsIiIgKGh0dHBzOi8vZ2l0aHViLmNvbS9hbWlyZ2hvbGFtaS9haV9hbmRfbWVtb3J5X3dhbGwpIGVzdGltYXRlZCBtb2RlbCdzIHRyYWluaW5nIGNvbXB1dGUgYXMgMjgsMDAwLDAwMCBQRkxPUCA9IDIuOCoxMF4yMiBGTE9QIiw0NjQwMDAwMDAwMCwiQXV0aG9ycyBzYXkgdGhleSBwcmV0cmFpbiBvbiB0aGUgc2FtZSBkYXRhIGFzIGZvciBNZWdhdHJvbi1MTS4gCgpGcm9tIHRoZSBNZWdhdHJvbi1MTSBwYXBlcjogaHR0cHM6Ly9hcnhpdi5vcmcvcGRmLzE5MDkuMDgwNTMucGRmCgoiIlRoZSByZXN1bHRpbmcgYWdncmVnYXRlIGNvcnB1cyBjb250YWlucyAxNzQgR0Igb2YgZGVkdXBsaWNhdGVkIHRleHQuIiIKCjE3NEdCICogMmU4d29yZHMvR0IgPSAzLjQ4ZTEwIHdvcmRzCjMuNDhlMTAgd29yZHMgKGlmIGVuZ2xpc2gpICo0LzMgPSA0NjQwMDAwMDAwMCB0b2tlbnMKCmNvbmZpZGVuY2UgLSBsaWtlbHkiLCwsTlZJRElBIFRlc2xhIFYxMDAgREdYUyAzMiBHQixTZWxmLXN1cGVydmlzZWQgbGVhcm5pbmcsTGlrZWx5LCJUdXJpbmcgTmF0dXJhbCBMYW5ndWFnZSBHZW5lcmF0aW9uIChULU5MRykgaXMgYSAxNyBiaWxsaW9uIHBhcmFtZXRlciBsYW5ndWFnZSBtb2RlbCBieSBNaWNyb3NvZnQgdGhhdCBvdXRwZXJmb3JtcyB0aGUgc3RhdGUgb2YgdGhlIGFydCBvbiBtYW55IGRvd25zdHJlYW0gTkxQIHRhc2tzLiBXZSBwcmVzZW50IGEgZGVtbyBvZiB0aGUgbW9kZWwsIGluY2x1ZGluZyBpdHMgZnJlZWZvcm0gZ2VuZXJhdGlvbiwgcXVlc3Rpb24gYW5zd2VyaW5nLCBhbmQgc3VtbWFyaXphdGlvbiBjYXBhYmlsaXRpZXMsIHRvIGFjYWRlbWljcyBmb3IgZmVlZGJhY2sgYW5kIHJlc2VhcmNoIHB1cnBvc2VzLiA8fGVuZG9mdGV4dHw+IiwzLjM5LFR1cmluZy1OTEcsVW5yZWxlYXNlZCxVbml0ZWQgU3RhdGVzIG9mIEFtZXJpY2EsLCwsMjU2LjAsLDIwMjUtMTEtMjggMTE6NTM6NDQrMDA6MDAsLCwsNTI0Mjg4LjAsLEluZHVzdHJ5LCwsLCxVbnJlbGVhc2VkLCwsNTE2NTkuNzEzMjkwODk0OTg2LCwsLDEzMDg4NS4xMzQ5OTQzMzA1NSwiVGhpcmQtcGFydHkgZXN0aW1hdGlvbixPcGVyYXRpb24gY291bnRpbmciLCwsLCxObwpBTEJFUlQteHhsYXJnZSxMYW5ndWFnZSwiTGFuZ3VhZ2UgbW9kZWxpbmcvZ2VuZXJhdGlvbixRdWVzdGlvbiBhbnN3ZXJpbmciLCJUb3lvdGEgVGVjaG5vbG9naWNhbCBJbnN0aXR1dGUgYXQgQ2hpY2FnbyxHb29nbGUiLCJaaGVuemhvbmcgTGFuLCBNaW5nZGEgQ2hlbiwgU2ViYXN0aWFuIEdvb2RtYW4sIEtldmluIEdpbXBlbCwgUGl5dXNoIFNoYXJtYSwgYW5kIFJhZHUgU29yaWN1dCIsMjAyMC0wMi0wOSxBTEJFUlQ6IEEgTGl0ZSBCRVJUIGZvciBTZWxmLXN1cGVydmlzZWQgTGVhcm5pbmcgb2YgTGFuZ3VhZ2UgUmVwcmVzZW50YXRpb25zLixodHRwczovL2FyeGl2Lm9yZy9hYnMvMTkwOS4xMTk0Miw3NDQ3LjAsSGlnaGx5IGNpdGVkLCwyMzUwMDAwMDAuMCwsMi4zOWUrMjEsIjMyIGhvdXJzIG9mIHRyYWluaW5nCjUxMiBUUFUgVjNzCjAuMzMgdXRpbGl6YXRpb24gcmF0ZQoKMTIzMDAwMDAwMDAwMDAwIEZMT1AgLyBjaGlwIC8gc2VjICogNTEyIFRQVXMgKiAzMiBob3VycyAqIDM2MDAgc2VjIC8gaG91ciAqIDAuMzMgW2Fzc3VtZWQgdXRpbGl6YXRpb25dID0gMi4zOTQwOTU2ZSsyMSBGTE9QCgoiIldlIHRyYWluIGFsbCBtb2RlbHMgZm9yIDEyNSwwMDAgc3RlcHMgdW5sZXNzIG90aGVyd2lzZSBzcGVjaWZpZWQiIgoiIkFsbCB0aGUgbW9kZWwgdXBkYXRlcyB1c2UgYSBiYXRjaCBzaXplIG9mIDQwOTYgIiIKIiJXZSBhbHdheXMgbGltaXQgdGhlIG1heGltdW0gaW5wdXQgbGVuZ3RoIHRvIDUxMiwgYW5kIHJhbmRvbWx5IGdlbmVyYXRlIGlucHV0IHNlcXVlbmNlcyBzaG9ydGVyIHRoYW4gNTEyIHdpdGggYSBwcm9iYWJpbGl0eSBvZiAxMCUuIiIKCjYgRkxPUCAvIHBhcmFtZXRlciAvIHRva2VuICogMjM1MDAwMDAwIHBhcmFtZXRlcnMgKiA1MTIgdG9rZW5zIHBlciBzZXF1ZW5jZSAqIDQwOTYgc2VxdWVuY2VzIHBlciBiYXRjaCAqIDEyNTAwMCBzdGVwcyA9ICAzLjY5NjIzMDRlKzIwIEZMT1AKCkF1dGhvcnMgb2YgIiJBSSBhbmQgTWVtb3J5IFdhbGwiIiAoaHR0cHM6Ly9naXRodWIuY29tL2FtaXJnaG9sYW1pL2FpX2FuZF9tZW1vcnlfd2FsbCkgZXN0aW1hdGVkIG1vZGVsJ3MgdHJhaW5pbmcgY29tcHV0ZSBhcyAzMSwwMDAsMDAwIFBGTE9QID0gMy4xKjEwXjIyIEZMT1AiLDMzMDAwMDAwMDAsIlByZXRyYWluaW5nIHNhbWUgYXMgZm9yIEJFUlQgLSBXaWtpcGVkaWEgYW5kIEJvb2tDb3JwdXMKCiIiRm9yIHRoZSBwcmUtdHJhaW5pbmcgY29ycHVzIHdlIHVzZSB0aGUgQm9va3NDb3JwdXMgKDgwME0gd29yZHMpIChaaHUgZXQgYWwuLCAyMDE1KSBhbmQgRW5nbGlzaCBXaWtpcGVkaWEgKDIsNTAwTSB3b3JkcykiIiIsMzIuMCwsR29vZ2xlIFRQVSB2MyxTZWxmLXN1cGVydmlzZWQgbGVhcm5pbmcsU3BlY3VsYXRpdmUsIkluY3JlYXNpbmcgbW9kZWwgc2l6ZSB3aGVuIHByZXRyYWluaW5nIG5hdHVyYWwgbGFuZ3VhZ2UgcmVwcmVzZW50YXRpb25zIG9mdGVuIHJlc3VsdHMgaW4gaW1wcm92ZWQgcGVyZm9ybWFuY2Ugb24gZG93bnN0cmVhbSB0YXNrcy4gSG93ZXZlciwgYXQgc29tZSBwb2ludCBmdXJ0aGVyIG1vZGVsIGluY3JlYXNlcyBiZWNvbWUgaGFyZGVyIGR1ZSB0byBHUFUvVFBVIG1lbW9yeSBsaW1pdGF0aW9ucyBhbmQgbG9uZ2VyIHRyYWluaW5nIHRpbWVzLiBUbyBhZGRyZXNzIHRoZXNlIHByb2JsZW1zLCB3ZSBwcmVzZW50IHR3byBwYXJhbWV0ZXItcmVkdWN0aW9uIHRlY2huaXF1ZXMgdG8gbG93ZXIgbWVtb3J5IGNvbnN1bXB0aW9uIGFuZCBpbmNyZWFzZSB0aGUgdHJhaW5pbmcgc3BlZWQgb2YgQkVSVC4gQ29tcHJlaGVuc2l2ZSBlbXBpcmljYWwgZXZpZGVuY2Ugc2hvd3MgdGhhdCBvdXIgcHJvcG9zZWQgbWV0aG9kcyBsZWFkIHRvIG1vZGVscyB0aGF0IHNjYWxlIG11Y2ggYmV0dGVyIGNvbXBhcmVkIHRvIHRoZSBvcmlnaW5hbCBCRVJULiBXZSBhbHNvIHVzZSBhIHNlbGYtc3VwZXJ2aXNlZCBsb3NzIHRoYXQgZm9jdXNlcyBvbiBtb2RlbGluZyBpbnRlci1zZW50ZW5jZSBjb2hlcmVuY2UsIGFuZCBzaG93IGl0IGNvbnNpc3RlbnRseSBoZWxwcyBkb3duc3RyZWFtIHRhc2tzIHdpdGggbXVsdGktc2VudGVuY2UgaW5wdXRzLiBBcyBhIHJlc3VsdCwgb3VyIGJlc3QgbW9kZWwgZXN0YWJsaXNoZXMgbmV3IHN0YXRlLW9mLXRoZS1hcnQgcmVzdWx0cyBvbiB0aGUgR0xVRSwgUkFDRSwgYW5kIFxzcXVhZCBiZW5jaG1hcmtzIHdoaWxlIGhhdmluZyBmZXdlciBwYXJhbWV0ZXJzIGNvbXBhcmVkIHRvIEJFUlQtbGFyZ2UuIFRoZSBjb2RlIGFuZCB0aGUgcHJldHJhaW5lZCBtb2RlbHMgYXJlIGF2YWlsYWJsZSBhdCB0aGlzIGh0dHBzIFVSTC4iLDc5LjQsLE9wZW4gd2VpZ2h0cyAodW5yZXN0cmljdGVkKSwiVW5pdGVkIFN0YXRlcyBvZiBBbWVyaWNhLFVuaXRlZCBTdGF0ZXMgb2YgQW1lcmljYSIsLCwsNTEyLjAsLDIwMjYtMDUtMjUgMTI6MTI6MDcrMDA6MDAsLCwsMjA5NzE1Mi4wLCJTZXF1ZW5jZXMgYXJlIGNhcHBlZCBhdCA1MTIgdG9rZW5zOyAxMCUgb2YgdGhlIHRpbWUgdGhleSdsbCB1c2UgYW4gaW5wdXQgbGVzcyB0aGFuIDUxMiBsb25nLiBCYXRjaGVzIGFyZSBvdmVyIDQwOTYgc2VxdWVuY2VzLiBUb2tlbnMgcGVyIGJhdGNoOiAyLDA5NywxNTIiLCJBY2FkZW1pYSxJbmR1c3RyeSIsLCwsLE9wZW4gc291cmNlLEFwYWNoZSAyLjAgY29kZS93ZWlnaHRzLiByZXBvIGluY2x1ZGVzIHRyYWluaW5nIGNvZGU6IGh0dHBzOi8vZ2l0aHViLmNvbS9nb29nbGUtcmVzZWFyY2gvQUxCRVJULCw0NDM5LjkyMTI5ODUxMDIxNSwsLCw0NzEyMjguNDU5OTU2MjE1MTcsIkhhcmR3YXJlLFRoaXJkLXBhcnR5IGVzdGltYXRpb24sT3BlcmF0aW9uIGNvdW50aW5nIiwsLCwsWWVzClBlcmNlaXZlciBJTyAob3B0aWNhbCBmbG93KSwiTXVsdGltb2RhbCxMYW5ndWFnZSxWaXNpb24iLCJMYW5ndWFnZSBtb2RlbGluZy9nZW5lcmF0aW9uLEltYWdlIGNhcHRpb25pbmciLERlZXBNaW5kLCJBbmRyZXcgSmFlZ2xlLCBTZWJhc3RpYW4gQm9yZ2VhdWQsIEplYW4tQmFwdGlzdGUgQWxheXJhYywgQ2FybCBEb2Vyc2NoLCBDYXRhbGluIElvbmVzY3UsIERhdmlkIERpbmcsIFNrYW5kYSBLb3BwdWxhLCBEYW5pZWwgWm9yYW4sIEFuZHJldyBCcm9jaywgRXZhbiBTaGVsaGFtZXIsIE9saXZpZXIgSMOpbmFmZiwKTWF0dGhldyBNLiBCb3R2aW5pY2ssIEFuZHJldyBaaXNzZXJtYW4sIE9yaW9sIFZpbnlhbHMsIEpvw6NvIENhcnJlaXJhIiwyMDIwLTAyLTA4LFBlcmNlaXZlciBJTzogQSBHZW5lcmFsIEFyY2hpdGVjdHVyZSBmb3IgU3RydWN0dXJlZCBJbnB1dHMgJiBPdXRwdXRzLGh0dHBzOi8vYXJ4aXYub3JnL2Ficy8yMTA3LjE0Nzk1LDgxNi4wLFNPVEEgaW1wcm92ZW1lbnQsIiIiUGVyY2VpdmVyIElPLi4uIGFjaGlldmVzIHN0YXRlLW9mLXRoZS1hcnQgcGVyZm9ybWFuY2Ugb24gU2ludGVsIG9wdGljYWwgZmxvdyBlc3RpbWF0aW9uIiIiLDI3OTAwMDAwLjAsIk9wdGljYWwgZmxvdyBtb2RlbCAoU09UQSkgd2FzIDI3LjlNIHBhcmFtcy4gVGhlcmUgYXJlIG90aGVyLCBsYXJnZXIgbW9kZWxzIGRlc2NyaWJlZCBpbiB0aGlzIHBhcGVyLCBlLmcuIGZvciBsYW5ndWFnZS4KCiIiRm9yIHRoZSBwaXhlbC0gYW5kIHBhdGNoLWJhc2VkIG1vZGVscywgdG90YWwgY29tcHV0YXRpb25hbApjb21wbGV4aXR5IGZvciBhIGZvcndhcmQgcGFzcyBvbiBhIDM2OCDDlyA0OTYgaW1hZ2UgaXMgcm91Z2hseSA5ODcgYmlsbGlvbiBGTE9QcywgYW5kIHRoZXJlIGFyZQpyb3VnaGx5IDI3LjkgbWlsbGlvbiBwYXJhbWV0ZXJzLiIiIiwsLDE0NjAyMjQwMDAwMCwsLCwsLENvbmZpZGVudCwiQSBjZW50cmFsIGdvYWwgb2YgbWFjaGluZSBsZWFybmluZyBpcyB0aGUgZGV2ZWxvcG1lbnQgb2Ygc3lzdGVtcyB0aGF0IGNhbiBzb2x2ZSBtYW55IHByb2JsZW1zIGluIGFzIG1hbnkgZGF0YSBkb21haW5zIGFzIHBvc3NpYmxlLiBDdXJyZW50IGFyY2hpdGVjdHVyZXMsIGhvd2V2ZXIsIGNhbm5vdCBiZSBhcHBsaWVkIGJleW9uZCBhIHNtYWxsIHNldCBvZiBzdGVyZW90eXBlZCBzZXR0aW5ncywgYXMgdGhleSBiYWtlIGluIGRvbWFpbiAmIHRhc2sgYXNzdW1wdGlvbnMgb3Igc2NhbGUgcG9vcmx5IHRvIGxhcmdlIGlucHV0cyBvciBvdXRwdXRzLiBJbiB0aGlzIHdvcmssIHdlIHByb3Bvc2UgUGVyY2VpdmVyIElPLCBhIGdlbmVyYWwtcHVycG9zZSBhcmNoaXRlY3R1cmUgdGhhdCBoYW5kbGVzIGRhdGEgZnJvbSBhcmJpdHJhcnkgc2V0dGluZ3Mgd2hpbGUgc2NhbGluZyBsaW5lYXJseSB3aXRoIHRoZSBzaXplIG9mIGlucHV0cyBhbmQgb3V0cHV0cy4gT3VyIG1vZGVsIGF1Z21lbnRzIHRoZSBQZXJjZWl2ZXIgd2l0aCBhIGZsZXhpYmxlIHF1ZXJ5aW5nIG1lY2hhbmlzbSB0aGF0IGVuYWJsZXMgb3V0cHV0cyBvZiB2YXJpb3VzIHNpemVzIGFuZCBzZW1hbnRpY3MsIGRvaW5nIGF3YXkgd2l0aCB0aGUgbmVlZCBmb3IgdGFzay1zcGVjaWZpYyBhcmNoaXRlY3R1cmUgZW5naW5lZXJpbmcuIFRoZSBzYW1lIGFyY2hpdGVjdHVyZSBhY2hpZXZlcyBzdHJvbmcgcmVzdWx0cyBvbiB0YXNrcyBzcGFubmluZyBuYXR1cmFsIGxhbmd1YWdlIGFuZCB2aXN1YWwgdW5kZXJzdGFuZGluZywgbXVsdGktdGFzayBhbmQgbXVsdGktbW9kYWwgcmVhc29uaW5nLCBhbmQgU3RhckNyYWZ0IElJLiBBcyBoaWdobGlnaHRzLCBQZXJjZWl2ZXIgSU8gb3V0cGVyZm9ybXMgYSBUcmFuc2Zvcm1lci1iYXNlZCBCRVJUIGJhc2VsaW5lIG9uIHRoZSBHTFVFIGxhbmd1YWdlIGJlbmNobWFyayBkZXNwaXRlIHJlbW92aW5nIGlucHV0IHRva2VuaXphdGlvbiBhbmQgYWNoaWV2ZXMgc3RhdGUtb2YtdGhlLWFydCBwZXJmb3JtYW5jZSBvbiBTaW50ZWwgb3B0aWNhbCBmbG93IGVzdGltYXRpb24gd2l0aCBubyBleHBsaWNpdCBtZWNoYW5pc21zIGZvciBtdWx0aXNjYWxlIGNvcnJlc3BvbmRlbmNlLiIsNDgwLjAsLFVucmVsZWFzZWQsVW5pdGVkIEtpbmdkb20gb2YgR3JlYXQgQnJpdGFpbiBhbmQgTm9ydGhlcm4gSXJlbGFuZCwsLCwsLDIwMjYtMDUtMjUgMTI6MTI6MDUrMDA6MDAsLCwsLCxJbmR1c3RyeSwsLCwsVW5yZWxlYXNlZCwsLCwsLCwsLCwsLCxObwpUYUxLIENvbnZvbHV0aW9uLExhbmd1YWdlLCJMYW5ndWFnZSBtb2RlbGluZyxUcmFuc2xhdGlvbixUZXh0IHN1bW1hcml6YXRpb24iLENhcmxldG9uIFVuaXZlcnNpdHksIlZhc2lsZWlvcyBMaW91dGFzLCBZdWhvbmcgR3VvIiwyMDIwLTAyLTA4LFRpbWUtYXdhcmUgTGFyZ2UgS2VybmVsIENvbnZvbHV0aW9ucyxodHRwczovL2FyeGl2Lm9yZy9hYnMvMjAwMi4wMzE4NCwzMC4wLFNPVEEgaW1wcm92ZW1lbnQsIiIiW1dlXSBzZXQgYSBuZXcgc3RhdGUtb2YtdGhlLWFydCByZXN1bHQgb24gdGhlIElXU0xUIERlLUVuIGFuZCBDTk4tRGFpbHlNYWlsIGRhdGFzZXRzIiIiLDI0MDAwMDAwMC4wLCJUYWJsZSA1CgoiIkZvciB0aGUgbGFuZ3VhZ2UgbW9kZWwsIHdlIGZvbGxvd2VkIHRoZSBzYW1lIGNvbmZpZ3VyYXRpb24KYXMgQmFldnNraSAmIEF1bGkgKDIwMTkpLiBXZSB1c2VkIDE3IGRlY29kaW5nIGxheWVycywgZWFjaApsYXllciB3aXRoIGEgMTAyNCBoaWRkZW4gc2l6ZSwgYSA0MDk2IGZlZWQtZm9yd2FyZCBoaWRkZW4Kc2l6ZSBhbmQgOCBoZWFkcy4gVGhlIGFkYXB0aXZlIGlucHV0IGZhY3RvciB3YXMgc2V0IHRvIDQuIiIiLDIuNjk5MDM0NmUrMTksNiBGTE9QIC8gcGFyYW1ldGVyIC8gdG9rZW4gKiAyNDAwMDAwMDAgcGFyYW1ldGVycyAqIDI4NjAwMCBzdGVwcyAqIDY1NTM2IHRva2VucyBwZXIgYmF0Y2ggPSAyLjY5OTAzNDZlKzE5IEZMT1AsMTAzMDAwMDAwLCIiIiBXZSByZXBsaWNhdGVkIHRoZWlyIHNldHVwIGFuZCBwYXJ0aXRpb24gdGhlIHRyYWluaW5nIGRhdGEgaW50byBibG9ja3Mgb2YgNTEyIGNvbnRpZ3VvdXMgdG9rZW5zIiIKCiIiIHNhbWUgc2V0dXAgYXMgaW4gQmFldnNraSAmIEF1bGkgKDIwMTkpIiIgIGh0dHBzOi8vYXJ4aXYub3JnL2Ficy8xODA5LjEwODUzCmluIHRoYXQgcGFwZXIgdGhleSB0cmFpbmVkIGZvciAyODZrIHN0ZXBzIGluIGJhdGNoZXMgb2YgNjUsNTM2IHRva2Vucy4KCjI4NjAwMCo2NTUzNiAvIDEwMzAwMDAwMD0gMTgyIGVwb2NocyAoc2FtZSBhcyBpbiBhcyBpbiBCYWV2c2tpICYgQXVsaSAoMjAxOSkpIiwsLE5WSURJQSBHZUZvcmNlIFJUWCAyMDgwIFRpIDExR0IsLExpa2VseSwiVG8gZGF0ZSwgbW9zdCBzdGF0ZS1vZi10aGUtYXJ0IHNlcXVlbmNlIG1vZGVsaW5nIGFyY2hpdGVjdHVyZXMgdXNlIGF0dGVudGlvbiB0byBidWlsZCBnZW5lcmF0aXZlIG1vZGVscyBmb3IgbGFuZ3VhZ2UgYmFzZWQgdGFza3MuIFNvbWUgb2YgdGhlc2UgbW9kZWxzIHVzZSBhbGwgdGhlIGF2YWlsYWJsZSBzZXF1ZW5jZSB0b2tlbnMgdG8gZ2VuZXJhdGUgYW4gYXR0ZW50aW9uIGRpc3RyaWJ1dGlvbiB3aGljaCByZXN1bHRzIGluIHRpbWUgY29tcGxleGl0eSBvZiBPKG4yKS4gQWx0ZXJuYXRpdmVseSwgdGhleSB1dGlsaXplIGRlcHRod2lzZSBjb252b2x1dGlvbnMgd2l0aCBzb2Z0bWF4IG5vcm1hbGl6ZWQga2VybmVscyBvZiBzaXplIGsgYWN0aW5nIGFzIGEgbGltaXRlZC13aW5kb3cgc2VsZi1hdHRlbnRpb24sIHJlc3VsdGluZyBpbiB0aW1lIGNvbXBsZXhpdHkgb2YgTyhr4ouFbikuIEluIHRoaXMgcGFwZXIsIHdlIGludHJvZHVjZSBUaW1lLWF3YXJlIExhcmdlIEtlcm5lbCAoVGFMSykgQ29udm9sdXRpb25zLCBhIG5vdmVsIGFkYXB0aXZlIGNvbnZvbHV0aW9uIG9wZXJhdGlvbiB0aGF0IGxlYXJucyB0byBwcmVkaWN0IHRoZSBzaXplIG9mIGEgc3VtbWF0aW9uIGtlcm5lbCBpbnN0ZWFkIG9mIHVzaW5nIGEgZml4ZWQtc2l6ZWQga2VybmVsIG1hdHJpeC4gVGhpcyBtZXRob2QgeWllbGRzIGEgdGltZSBjb21wbGV4aXR5IG9mIE8obiksIGVmZmVjdGl2ZWx5IG1ha2luZyB0aGUgc2VxdWVuY2UgZW5jb2RpbmcgcHJvY2VzcyBsaW5lYXIgdG8gdGhlIG51bWJlciBvZiB0b2tlbnMuIFdlIGV2YWx1YXRlIHRoZSBwcm9wb3NlZCBtZXRob2Qgb24gbGFyZ2Utc2NhbGUgc3RhbmRhcmQgbWFjaGluZSB0cmFuc2xhdGlvbiwgYWJzdHJhY3RpdmUgc3VtbWFyaXphdGlvbiBhbmQgbGFuZ3VhZ2UgbW9kZWxpbmcgZGF0YXNldHMgYW5kIHNob3cgdGhhdCBUYUxLIENvbnZvbHV0aW9ucyBjb25zdGl0dXRlIGFuIGVmZmljaWVudCBpbXByb3ZlbWVudCBvdmVyIG90aGVyIGF0dGVudGlvbi9jb252b2x1dGlvbiBiYXNlZCBhcHByb2FjaGVzLiIsMTgyLjAsVGFMSyBDb252b2x1dGlvbixVbnJlbGVhc2VkLENhbmFkYSwsLCw4LjAsLDIwMjUtMTEtMjggMTE6NTM6NDQrMDA6MDAsLCwsNjU1MzYuMCxzYW1lIHNldHVwIGFzIGluIEJhZXZza2kgJiBBdWxpICgyMDE5KSxBY2FkZW1pYSwsLCwsVW5yZWxlYXNlZCwiTUlULCBjb2RlIGFuZCB3ZWlnaHRzICh0aG91Z2ggdGhpcyByZXBvIGlzIGZvciB0cmFuc2xhdGlvbiBub3QgV1QtMTAzKToKCmh0dHBzOi8vZ2l0aHViLmNvbS9saW91dGFzYi9UYUxLQ29udm9sdXRpb25zP3RhYj1yZWFkbWUtb3YtZmlsZSIsLCwsRlAxNiwsNDA5MC42MTU5MjA0MzkxNzgsT3BlcmF0aW9uIGNvdW50aW5nLCwsLCxObwpUaGVzZXVzIDYvNzY4LExhbmd1YWdlLFRleHQgYXV0b2NvbXBsZXRpb24sIlVuaXZlcnNpdHkgb2YgQ2FsaWZvcm5pYSBTYW4gRGllZ28sQmVpaGFuZyBVbml2ZXJzaXR5LE1pY3Jvc29mdCIsIkNhbndlbiBYdSwgV2FuZ2NodW5zaHUgWmhvdSwgVGFvIEdlLCBGdXJ1IFdlaSwgTWluZyBaaG91IiwyMDIwLTAyLTA3LEJFUlQtb2YtVGhlc2V1czogQ29tcHJlc3NpbmcgQkVSVCBieSBQcm9ncmVzc2l2ZSBNb2R1bGUgUmVwbGFjaW5nLGh0dHBzOi8vYXJ4aXYub3JnL2Ficy8yMDAyLjAyOTI1LDIyNC4wLFNPVEEgaW1wcm92ZW1lbnQsIlRhYmxlIDIKCiIiT3VyIGFwcHJvYWNoIG91dHBlcmZvcm1zIGV4aXN0aW5nIGtub3dsZWRnZSBkaXN0aWxsYXRpb24gYXBwcm9hY2hlcyBvbiBHTFVFIGJlbmNobWFyayIiCgpJdCBzZWVtcyB0aGF0IHRoZXkgY29tcGFyZWQgb25seSB3aXRoIG1vZGVscyBvZiB0aGUgc2FtZSBzaXplLiIsNjYwMDAwMDAuMCwiNjZNLCBUYWJsZSAxIiwsLDM5MzAwMCwsLCxOVklESUEgVjEwMCwsQ29uZmlkZW50LCJJbiB0aGlzIHBhcGVyLCB3ZSBwcm9wb3NlIGEgbm92ZWwgbW9kZWwgY29tcHJlc3Npb24gYXBwcm9hY2ggdG8gZWZmZWN0aXZlbHkgY29tcHJlc3MgQkVSVCBieSBwcm9ncmVzc2l2ZSBtb2R1bGUgcmVwbGFjaW5nLiBPdXIgYXBwcm9hY2ggZmlyc3QgZGl2aWRlcyB0aGUgb3JpZ2luYWwgQkVSVCBpbnRvIHNldmVyYWwgbW9kdWxlcyBhbmQgYnVpbGRzIHRoZWlyIGNvbXBhY3Qgc3Vic3RpdHV0ZXMuIFRoZW4sIHdlIHJhbmRvbWx5IHJlcGxhY2UgdGhlIG9yaWdpbmFsIG1vZHVsZXMgd2l0aCB0aGVpciBzdWJzdGl0dXRlcyB0byB0cmFpbiB0aGUgY29tcGFjdCBtb2R1bGVzIHRvIG1pbWljIHRoZSBiZWhhdmlvciBvZiB0aGUgb3JpZ2luYWwgbW9kdWxlcy4gV2UgcHJvZ3Jlc3NpdmVseSBpbmNyZWFzZSB0aGUgcHJvYmFiaWxpdHkgb2YgcmVwbGFjZW1lbnQgdGhyb3VnaCB0aGUgdHJhaW5pbmcuIEluIHRoaXMgd2F5LCBvdXIgYXBwcm9hY2ggYnJpbmdzIGEgZGVlcGVyIGxldmVsIG9mIGludGVyYWN0aW9uIGJldHdlZW4gdGhlIG9yaWdpbmFsIGFuZCBjb21wYWN0IG1vZGVscy4gQ29tcGFyZWQgdG8gdGhlIHByZXZpb3VzIGtub3dsZWRnZSBkaXN0aWxsYXRpb24gYXBwcm9hY2hlcyBmb3IgQkVSVCBjb21wcmVzc2lvbiwgb3VyIGFwcHJvYWNoIGRvZXMgbm90IGludHJvZHVjZSBhbnkgYWRkaXRpb25hbCBsb3NzIGZ1bmN0aW9uLiBPdXIgYXBwcm9hY2ggb3V0cGVyZm9ybXMgZXhpc3Rpbmcga25vd2xlZGdlIGRpc3RpbGxhdGlvbiBhcHByb2FjaGVzIG9uIEdMVUUgYmVuY2htYXJrLCBzaG93aW5nIGEgbmV3IHBlcnNwZWN0aXZlIG9mIG1vZGVsIGNvbXByZXNzaW9uLiIsLCxPcGVuIHdlaWdodHMgKHVucmVzdHJpY3RlZCksIlVuaXRlZCBTdGF0ZXMgb2YgQW1lcmljYSxDaGluYSxVbml0ZWQgU3RhdGVzIG9mIEFtZXJpY2EiLEJFUlQtTGFyZ2UsMi43ZSsxOCwiQWN0dWFsbHkgQkVSVC1iYXNlLCAxMTBNIHBhcmFtcy4gVXAgdG8gMjAgVjEwMC1ob3VycyBkZXBlbmRpbmcgb24gdGFzay4gCgoxMjUgdHJpbGxpb24gKiAyMCAqIDM2MDAgKiAwLjMgKHV0aWxpemF0aW9uIGFzc3VtcHRpb24pID0gMi43ZTE4IiwsLDIwMjYtMDUtMjUgMTI6MTI6MDUrMDA6MDAsLCwsLCwiQWNhZGVtaWEsQWNhZGVtaWEsSW5kdXN0cnkiLCwsLCxPcGVuIHNvdXJjZSxBcGFjaGUgMi4wOiBodHRwczovL2dpdGh1Yi5jb20vSmV0UnVubmVyL0JFUlQtb2YtVGhlc2V1cywsLCwsLCwsLCwsLFllcwpNZWVuYSxMYW5ndWFnZSwiVGV4dCBhdXRvY29tcGxldGlvbixDaGF0IixHb29nbGUgQnJhaW4sIkRvbmdsaW5nIFhpYW8sIEhhbiBaaGFuZywgWXVrdW4gTGksIFl1IFN1biwgSGFvIFRpYW4sIEh1YSBXdSwgSGFpZmVuZyBXYW5nIiwyMDIwLTAxLTI4LFRvd2FyZHMgYSBIdW1hbi1saWtlIE9wZW4tRG9tYWluIENoYXRib3QsaHR0cHM6Ly9hcnhpdi5vcmcvYWJzLzIwMDEuMDk5NzcsMTAyMC4wLFNPVEEgaW1wcm92ZW1lbnQsIiIiV2UgYWxzbyBwcm9wb3NlIGEgaHVtYW4gZXZhbHVhdGlvbiBtZXRyaWMgY2FsbGVkIFNlbnNpYmxlbmVzcyBhbmQgU3BlY2lmaWNpdHkgQXZlcmFnZSAoU1NBKS4uLiB0aGUgZnVsbCB2ZXJzaW9uIG9mIE1lZW5hICh3aXRoIGEgZmlsdGVyaW5nIG1lY2hhbmlzbSBhbmQgdHVuZWQgZGVjb2RpbmcpIHNjb3JlcyA3OSUgU1NBLCAyMyUgaGlnaGVyIGluIGFic29sdXRlIFNTQSB0aGFuIHRoZSBleGlzdGluZyBjaGF0Ym90cyB3ZSBldmFsdWF0ZWQiIiIsMjYwMDAwMDAwMC4wLCIiIldlIHByZXNlbnQgTWVlbmEsIGEgbXVsdGktdHVybiBvcGVuLWRvbWFpbiBjaGF0Ym90IHRyYWluZWQgZW5kLXRvLWVuZCBvbiBkYXRhIG1pbmVkIGFuZCBmaWx0ZXJlZCBmcm9tIHB1YmxpYyBkb21haW4gc29jaWFsIG1lZGlhIGNvbnZlcnNhdGlvbnMuIFRoaXMgMi42QiBwYXJhbWV0ZXIgbmV1cmFsIG5ldHdvcmsgaXMgc2ltcGx5IHRyYWluZWQgdG8gbWluaW1pemUgcGVycGxleGl0eSBvZiB0aGUgbmV4dCB0b2tlbi4iIiIsMS4xMmUrMjMsImh0dHBzOi8vYXJ4aXYub3JnL2Z0cC9hcnhpdi9wYXBlcnMvMjEwNC8yMTA0LjEwMzUwLnBkZgpUYWJsZSA0CgpJbiB0aGUgcGFwZXI6ICIiV2UgdHJhaW5lZCBvdXIgYmVzdCBtb2RlbCBmb3IgMzAgZGF5cyBvbiBhIFRQVXYzIFBvZCAoMiwwNDggVFBVIGNvcmVzKSBvbiB0aGUgTWVlbmEgZGF0YXNldCBjb250YWluaW5nIDQwQiB3b3JkcyAob3IgNjFCIEJQRSB0b2tlbnMpIFsuLi5dIGJ5IHRoZSBlbmQgb2YgdHJhaW5pbmcsIHRoZSBtb2RlbCBoYWQgdHJhdmVyc2VkIHRoZSBmdWxsCnRyYWluaW5nIHNldCAxNjQgdGltZXMgKG9yIGVwb2NocykgYW5kIG9ic2VydmVkIGEgdG90YWwgb2YgYWJvdXQgMTBUIHRva2VucyIiCgpIYXJkd2FyZTogMzAgKiAyNCAqIDM2MDAgKiAoMjA0OC8yKSAqIDEuMjNlMTQgKiAwLjMgPSA5Ljc5NGUyMgpPcHMgY291bnRpbmc6IDYgKiAxMFQgKiAyLjZCID0gMS41NkUyMwpHZW9tZXRyaWMgbWVhbjogc3FydCg5Ljc5ZTIyKjEuNTZFMjMpID0gMS4yNGUyMywgdmVyeSBjbG9zZSB0byB0aGUgZmlndXJlIGluIHRoZSBsaW5rIGFib3ZlLiIsNTMzMzMzMzMzMzMuMzMzMzM2LCIiIlRoZSBmaW5hbCBNZWVuYSBkYXRhc2V0IGNvbnRhaW5zIDM0MUdCIG9mIHRleHQKKDQwQiB3b3JkcykiIgoKQ29udmVydGluZyBmcm9tIEdCIHRvIHdvcmRzIHlpZWxkcyA2LjhlMTAsIHdoaWNoIGlzIGluIHRoZSBzYW1lIE9PTSIsNzIwLjAsIldlIHRyYWluZWQgb3VyIGJlc3QgbW9kZWwgZm9yIDMwIGRheXMgb24gYSBUUFV2MyBQb2QgKDIsMDQ4IFRQVSBjb3JlcykiLEdvb2dsZSBUUFUgdjMsU2VsZi1zdXBlcnZpc2VkIGxlYXJuaW5nLENvbmZpZGVudCwiV2UgcHJlc2VudCBNZWVuYSwgYSBtdWx0aS10dXJuIG9wZW4tZG9tYWluIGNoYXRib3QgdHJhaW5lZCBlbmQtdG8tZW5kIG9uIGRhdGEgbWluZWQgYW5kIGZpbHRlcmVkIGZyb20gcHVibGljIGRvbWFpbiBzb2NpYWwgbWVkaWEgY29udmVyc2F0aW9ucy4gVGhpcyAyLjZCIHBhcmFtZXRlciBuZXVyYWwgbmV0d29yayBpcyBzaW1wbHkgdHJhaW5lZCB0byBtaW5pbWl6ZSBwZXJwbGV4aXR5IG9mIHRoZSBuZXh0IHRva2VuLiBXZSBhbHNvIHByb3Bvc2UgYSBodW1hbiBldmFsdWF0aW9uIG1ldHJpYyBjYWxsZWQgU2Vuc2libGVuZXNzIGFuZCBTcGVjaWZpY2l0eSBBdmVyYWdlIChTU0EpLCB3aGljaCBjYXB0dXJlcyBrZXkgZWxlbWVudHMgb2YgYSBodW1hbi1saWtlIG11bHRpLXR1cm4gY29udmVyc2F0aW9uLiBPdXIgZXhwZXJpbWVudHMgc2hvdyBzdHJvbmcgY29ycmVsYXRpb24gYmV0d2VlbiBwZXJwbGV4aXR5IGFuZCBTU0EuIFRoZSBmYWN0IHRoYXQgdGhlIGJlc3QgcGVycGxleGl0eSBlbmQtdG8tZW5kIHRyYWluZWQgTWVlbmEgc2NvcmVzIGhpZ2ggb24gU1NBICg3MiUgb24gbXVsdGktdHVybiBldmFsdWF0aW9uKSBzdWdnZXN0cyB0aGF0IGEgaHVtYW4tbGV2ZWwgU1NBIG9mIDg2JSBpcyBwb3RlbnRpYWxseSB3aXRoaW4gcmVhY2ggaWYgd2UgY2FuIGJldHRlciBvcHRpbWl6ZSBwZXJwbGV4aXR5LiBBZGRpdGlvbmFsbHksIHRoZSBmdWxsIHZlcnNpb24gb2YgTWVlbmEgKHdpdGggYSBmaWx0ZXJpbmcgbWVjaGFuaXNtIGFuZCB0dW5lZCBkZWNvZGluZykgc2NvcmVzIDc5JSBTU0EsIDIzJSBoaWdoZXIgaW4gYWJzb2x1dGUgU1NBIHRoYW4gdGhlIGV4aXN0aW5nIGNoYXRib3RzIHdlIGV2YWx1YXRlZC4iLDE2NC4wLCxVbnJlbGVhc2VkLFVuaXRlZCBTdGF0ZXMgb2YgQW1lcmljYSwsLCwxMDI0LjAsLDIwMjYtMDUtMjUgMTI6MTI6MDcrMDA6MDAsLCwsODI2NTUuMCwiNjFCIHRva2VucyBvdmVyIDczOGsgdHJhaW5pbmcgc3RlcHMsIG9yIDgyNjU1IHRva2VucyBwZXIgYmF0Y2ggb24gYXZlcmFnZS4gTm90IGNlcnRhaW4gYWJvdXQgd2FybXVwLCBldGMiLEluZHVzdHJ5LCwsLDczNzI4MC4wLFVucmVsZWFzZWQsLFRydWUsMjE0ODA5LjkxMjEzNTA4NDMzLCJQZXIgaHR0cHM6Ly9hcnhpdi5vcmcvZnRwL2FyeGl2L3BhcGVycy8yMTA0LzIxMDQuMTAzNTAucGRmCjEuMTJlMjMgRkxPUHMgdXNlZAoxMDI0IFRQVXYzcyBmb3IgMzAgZGF5czogMzAgKiAyNCAqIDM2MDAgKiAxMDI0ICogMS4yM2UxNCA9IDMuMjY0N2UyMwoxLjEyZTIzIC8gMy4yNjQ3ZTIzIAoKSEZVID0gMC4zNDMxIiwsVHJ1ZSw5NDI3MDguODA4NjQ0MDgwNCwiSGFyZHdhcmUsT3BlcmF0aW9uIGNvdW50aW5nLFRoaXJkLXBhcnR5IGVzdGltYXRpb24iLCwsLDAuMzQzMDY2MjIsTm8KQ29udGV4dE5ldCArIE5vaXN5IFN0dWRlbnQsU3BlZWNoLFNwZWVjaCByZWNvZ25pdGlvbiAoQVNSKSxHb29nbGUsIkRhbmllbCBTLiBQYXJrLCBZdSBaaGFuZywgWWUgSmlhLCBXZWkgSGFuLCBDaHVuZy1DaGVuZyBDaGl1LCBCbyBMaSwgWW9uZ2h1aSBXdSwgUXVvYyBWLiBMZSIsMjAyMC0wMS0xOSxJbXByb3ZlZCBOb2lzeSBTdHVkZW50IFRyYWluaW5nIGZvciBBdXRvbWF0aWMgU3BlZWNoIFJlY29nbml0aW9uLGh0dHBzOi8vYXJ4aXYub3JnL2Ficy8yMDA1LjA5NjI5djIsMjY0LjAsU09UQSBpbXByb3ZlbWVudCwiIiJXZSBhcmUgdGh1cyBhYmxlIHRvIGltcHJvdmUgdXBvbiB0aGUgcHJldmlvdXMgc3RhdGUtb2YtdGhlLWFydCBjbGVhbi9ub2lzeSB0ZXN0IFdFUnMgYWNoaWV2ZWQgb24gTGlicmlTcGVlY2ggMTAwaCAoNC43NCUvMTIuMjAlKSBhbmQgTGlicmlTcGVlY2ggKDEuOSUvNC4xJSkiIiIsLCw4LjE2ZSsyMSwiIiJXZSB0cmFpbiA2IGdlbmVyYXRpb25zIG9mIG1vZGVscyBudW1iZXJlZCAwIHRvIDUsIHdoZXJlCndlIGNvdW50IHRoZSBiYXNlbGluZSBtb2RlbCB0cmFpbmVkIHdpdGggdGhlIHN1cGVydmlzZWQgc2V0CmFzIHRoZSB6ZXJvdGggZ2VuZXJhdGlvbi4gRWFjaCBnZW5lcmF0aW9uIGlzIHRyYWluZWQgLi4uIG9uIDMyIEdvb2dsZQpDbG91ZCBUUFUgY2hpcHMgZm9yIDEwIGRheXMuIiIKClRoZSBUUFUgdmVyc2lvbiBpcyBsaWtlbHkgdjMgZ2l2ZW4gdGhpcyBpcyBhIDIwMjAgcGFwZXIuCgp3ZSBnZXQgNiAqIDEwICogMjQgKiAzNjAwICogMzIgKiAxMjMgdGZsb3BzICogMC40ICAoYXNzdW1lZCB1dGlsaXphdGlvbikgPSA4LjE2ZTIxIiwsLDE0NDAuMCxyb3VnaGx5IDEwIGRheXMsR29vZ2xlIFRQVSB2MywsQ29uZmlkZW50LCJSZWNlbnRseSwgYSBzZW1pLXN1cGVydmlzZWQgbGVhcm5pbmcgbWV0aG9kIGtub3duIGFzICIibm9pc3kgc3R1ZGVudCB0cmFpbmluZyIiIGhhcyBiZWVuIHNob3duIHRvIGltcHJvdmUgaW1hZ2UgY2xhc3NpZmljYXRpb24gcGVyZm9ybWFuY2Ugb2YgZGVlcCBuZXR3b3JrcyBzaWduaWZpY2FudGx5LiBOb2lzeSBzdHVkZW50IHRyYWluaW5nIGlzIGFuIGl0ZXJhdGl2ZSBzZWxmLXRyYWluaW5nIG1ldGhvZCB0aGF0IGxldmVyYWdlcyBhdWdtZW50YXRpb24gdG8gaW1wcm92ZSBuZXR3b3JrIHBlcmZvcm1hbmNlLiBJbiB0aGlzIHdvcmssIHdlIGFkYXB0IGFuZCBpbXByb3ZlIG5vaXN5IHN0dWRlbnQgdHJhaW5pbmcgZm9yIGF1dG9tYXRpYyBzcGVlY2ggcmVjb2duaXRpb24sIGVtcGxveWluZyAoYWRhcHRpdmUpIFNwZWNBdWdtZW50IGFzIHRoZSBhdWdtZW50YXRpb24gbWV0aG9kLiBXZSBmaW5kIGVmZmVjdGl2ZSBtZXRob2RzIHRvIGZpbHRlciwgYmFsYW5jZSBhbmQgYXVnbWVudCB0aGUgZGF0YSBnZW5lcmF0ZWQgaW4gYmV0d2VlbiBzZWxmLXRyYWluaW5nIGl0ZXJhdGlvbnMuIEJ5IGRvaW5nIHNvLCB3ZSBhcmUgYWJsZSB0byBvYnRhaW4gd29yZCBlcnJvciByYXRlcyAoV0VScykgNC4yJS84LjYlIG9uIHRoZSBjbGVhbi9ub2lzeSBMaWJyaVNwZWVjaCB0ZXN0IHNldHMgYnkgb25seSB1c2luZyB0aGUgY2xlYW4gMTAwaCBzdWJzZXQgb2YgTGlicmlTcGVlY2ggYXMgdGhlIHN1cGVydmlzZWQgc2V0IGFuZCB0aGUgcmVzdCAoODYwaCkgYXMgdGhlIHVubGFiZWxlZCBzZXQuIEZ1cnRoZXJtb3JlLCB3ZSBhcmUgYWJsZSB0byBhY2hpZXZlIFdFUnMgMS43JS8zLjQlIG9uIHRoZSBjbGVhbi9ub2lzeSBMaWJyaVNwZWVjaCB0ZXN0IHNldHMgYnkgdXNpbmcgdGhlIHVubGFiLTYwayBzdWJzZXQgb2YgTGlicmlMaWdodCBhcyB0aGUgdW5sYWJlbGVkIHNldCBmb3IgTGlicmlTcGVlY2ggOTYwaC4gV2UgYXJlIHRodXMgYWJsZSB0byBpbXByb3ZlIHVwb24gdGhlIHByZXZpb3VzIHN0YXRlLW9mLXRoZS1hcnQgY2xlYW4vbm9pc3kgdGVzdCBXRVJzIGFjaGlldmVkIG9uIExpYnJpU3BlZWNoIDEwMGggKDQuNzQlLzEyLjIwJSkgYW5kIExpYnJpU3BlZWNoICgxLjklLzQuMSUpLiIsLCxVbnJlbGVhc2VkLFVuaXRlZCBTdGF0ZXMgb2YgQW1lcmljYSwsLCwsLDIwMjYtMDUtMjUgMTI6MTI6MDUrMDA6MDAsLCwsLCxJbmR1c3RyeSwsLCwsVW5yZWxlYXNlZCwsLDE0MjI2LjA1NDQ2Mjk5NDUzNCwsLCwsSGFyZHdhcmUsLCwsLE5vCkFscGhhRm9sZCxCaW9sb2d5LCJQcm90ZWluIGZvbGRpbmcgcHJlZGljdGlvbixQcm90ZWlucyIsRGVlcE1pbmQsIkFuZHJldyBXLiBTZW5pb3IsIFJpY2hhcmQgRXZhbnMsIEpvaG4gSnVtcGVyLCBKYW1lcyBLaXJrcGF0cmljaywgTGF1cmVudCBTaWZyZSwgVGltIEdyZWVuLCBDaG9uZ2xpIFFpbiwgQXVndXN0aW4gxb3DrWRlaywgQWxleGFuZGVyIFcuIFIuIE5lbHNvbiwgQWxleCBCcmlkZ2xhbmQsIEh1Z28gUGVuZWRvbmVzLCBTdGlnIFBldGVyc2VuLCBLYXJlbiBTaW1vbnlhbiwgU3RldmUgQ3Jvc3NhbiwgUHVzaG1lZXQgS29obGksIERhdmlkIFQuIEpvbmVzLCBEYXZpZCBTaWx2ZXIsIEtvcmF5IEthdnVrY3VvZ2x1LCBEZW1pcyBIYXNzYWJpcyIsMjAyMC0wMS0xNSxJbXByb3ZlZCBwcm90ZWluIHN0cnVjdHVyZSBwcmVkaWN0aW9uIHVzaW5nIHBvdGVudGlhbHMgZnJvbSBkZWVwIGxlYXJuaW5nLGh0dHBzOi8vd3d3Lm5hdHVyZS5jb20vYXJ0aWNsZXMvczQxNTg2LTAxOS0xOTIzLTcsMjc3My4wLCJTT1RBIGltcHJvdmVtZW50LEhpZ2hseSBjaXRlZCIsIiIiQWxwaGFGb2xkIHJlcHJlc2VudHMgYSBjb25zaWRlcmFibGUgYWR2YW5jZSBpbiBwcm90ZWluLXN0cnVjdHVyZSBwcmVkaWN0aW9uLiIiIFtBYnN0cmFjdF0iLDE2MzQwODQwLjAsIiIiTmV1cmFsIG5ldHdvcmsgaHlwZXJwYXJhbWV0ZXJzIiIgc2VjdGlvbiBvZiBodHRwczovL3d3dy5uYXR1cmUuY29tL2FydGljbGVzL3M0MTU4Ni0wMTktMTkyMy03OgrigJw3IMOXIDQgQmxvY2tzIHdpdGggMjU2IGNoYW5uZWxzLCBjeWNsaW5nIHRocm91Z2ggZGlsYXRpb25zIDEsIDIsIDQsIDjigJ0K4oCcNDggw5cgNCBCbG9ja3Mgd2l0aCAxMjggY2hhbm5lbHMsIGN5Y2xpbmcgdGhyb3VnaCBkaWxhdGlvbnMgMSwgMiwgNCwgOOKAnQoKIiJEaXN0b2dyYW0gcHJlZGljdGlvbiIiIHNlY3Rpb246CiIiRm9yIHRoZSBmaW5hbCBsYXllciwgYSBwb3NpdGlvbi1zcGVjaWZpYyBiaWFzIHdhcyB1c2VkIiIKCkV4dGVuZGVkIERhdGEgRmlnLjEgKGIpOiAKU2hvd3MgdGhhdCBlYWNoIGJsb2NrIGNvbnNpc3RzIG9mIDkgbGF5ZXJzOgooMSkgQmF0Y2ggbm9ybQooMikgRWx1CigzKSBQcm9qZWN0IGRvd24gKGhhbHZlcyBudW1iZXIgb2YgZGltZW5zaW9ucykKKDQpIEJhdGNoIG5vcm0KKDUpIEVsdQooNikgM3gzIGtlcm5lbCB3aXRoIGRpbGF0aW9uCig3KSBCYXRjaCBub3JtCig4KSBFbHUKKDkpIFByb2plY3QgdXAgKGRvdWJsZXMgbnVtYmVyIG9mIGRpbWVuc2lvbnMpCgpEaWxhdGlvbnMgZG9uJ3QgY2hhbmdlIHRoZSBudW1iZXIgb2YgcGFyYW1ldGVycyBpbiBlYWNoIGZpbHRlcgpBc3N1bWluZyB0aGF0IHByb2plY3Rpb24gbGF5ZXJzIGFyZSBjb252b2x1dGlvbmFsIGxheWVycyB3aXRoIDF4MSBrZXJuZWxzCgpQYXJhbWV0ZXIgZXN0aW1hdGUgZm9yIGVhY2ggbGF5ZXIgaW4gYSAyNTYgY2hhbm5lbCBibG9jazoKKDEpIDI1NioyICAgICAgICAgICAgPSA1MTIKKDIpIDAKKDMpIDEqMSoyNTYqMTI4ID0gMzI3NjgKKDQpIDEyOCoyICAgICAgICAgICAgPSAyNTYgCig1KSAwCig2KSAzKjMqMTI4KjEyOCA9IDE0NzQ1NgooNykgMTI4KjIgICAgICAgICAgICA9IDI1NiAKKDgpIDAKKDkpIDEqMSoxMjgqMjU2ICsgMjU2ID0gMzMwMjQKVG90YWwgICAgICAgICAgICAgICAgICAgICAgICAgICAgID0gMjE0MjcyCgpQYXJhbWV0ZXIgZXN0aW1hdGUgZm9yIGVhY2ggbGF5ZXIgaW4gYSAxMjggY2hhbm5lbCBibG9jazoKKDEpIDEyOCoyICAgICAgICAgICAgPSAyNTYKKDIpIDAKKDMpIDEqMSoxMjgqNjQgICA9IDgxOTIKKDQpIDY0KjIgICAgICAgICAgICAgID0gMTI4Cig1KSAwCig2KSAzKjMqNjQqNjQgICAgID0gMzY4NjQKKDcpIDY0KjIgICAgICAgICAgICAgID0gMTI4Cig4KSAwCig5KSAxKjEqNjQqMTI4ICsgMTI4ID0gODMyMApUb3RhbCAgICAgICAgICAgICAgICAgICA9IDUzODk3CgpFc3RpbWF0ZSB0b3RhbCBuZXR3b3JrID0gNyo0KjIxNDI3MiArIDQ4KjQqNTM4OTcgPSA1OTkyNjE2ICsgMTAzNDgyMjQKICAgICAgICAgICAgICAgICAgICAgICAgICAgICAgICAgICAgID0gMTYzNDA4NDAKICAgICAgICAgICAgICAgICAgICAgICAgICAgICAgICAgICAgIH4gMTZlNgoKV2l0aGluIGEgZmFjdG9yIG9mIDIgb2YgdGhlIGVzdGltYXRlIG9mIDIxTSBwYXJhbWV0ZXJzIHN0YXRlZCBpbjogaHR0cHM6Ly93d3cubmNiaS5ubG0ubmloLmdvdi9wbWMvYXJ0aWNsZXMvUE1DNzMwNTQwNy8KCltQcmV2aW91cyBhcHByb3hpbWF0aW9uOiA3ICogNCAqIDI1NiAqIDMgKiAzICogMjU2ICsgNDggKiA0ICogMTI4ICogMyAqIDMgKiAxMjggPSA0NDgyNjYyNF0iLDFlKzIwLCJFc3RpbWF0ZWQgaW4gdGhlIGJsb2dwb3N0IGJlbG93CgpodHRwczovL3d3dy5sZXNzd3JvbmcuY29tL3Bvc3RzL3dmcGRlak1Xb2c0dkVETERnL2FpLWFuZC1jb21wdXRlLXRyZW5kLWlzbi10LXByZWRpY3RpdmUtb2Ytd2hhdC1pcy1oYXBwZW5pbmcKCiIiQWxwaGFGb2xkOiB0aGV5IHNheSB0aGV5IHRyYWluZWQgb24gR1BVIGFuZCBub3QgVFBVLiBBc3N1bWluZyBWMTAwIEdQVSwgaXQncyA1IGRheXMgKiAyNCBob3Vycy9kYXkgKiAzNjAwIHNlYy9ob3VyICogOCBWMTAwIEdQVSAqIDEwMCoxMF4xMiBGTE9QL3MgKiAzMyUgYWN0dWFsIEdQVSB1dGlsaXphdGlvbiA9IDEwXjIwIEZMT1AuIiIiLDY2MjIyNTIwODAsIlRyYWluaW5nIERvbWFpbnM6IDI5LDQyNwpBdmVyYWdlIFJlc2lkdWVzIHBlciBEb21haW46IDEwMApEYXRhIFBvaW50cyBwZXIgRG9tYWluOiAxMDAgw5cgMTAwID0gMTAsMDAwClRvdGFsIERhdGEgUG9pbnRzID0gMjksNDI3IMOXIDEwLDAwMCA9IDI5NCwyNzAsMDAwIOKJiCAzLjAgw5cgMTDigbgiLDEyMC4wLCIiIlRyYWluaW5nIHRpbWU6IGFib3V0IDUgZGF5cyBmb3IgNjAwLDAwMCBzdGVwcyIiIiwsU2VsZi1zdXBlcnZpc2VkIGxlYXJuaW5nLFNwZWN1bGF0aXZlLCJQcm90ZWluIHN0cnVjdHVyZSBwcmVkaWN0aW9uIGNhbiBiZSB1c2VkIHRvIGRldGVybWluZSB0aGUgdGhyZWUtZGltZW5zaW9uYWwgc2hhcGUgb2YgYSBwcm90ZWluIGZyb20gaXRzIGFtaW5vIGFjaWQg</x:v>
      </x:c>
    </x:row>
    <x:row r="253" ht="18" customHeight="1">
      <x:c r="A253" s="17" t="n">
        <x:v>248</x:v>
      </x:c>
      <x:c r="B253" s="17" t="n">
        <x:v>310</x:v>
      </x:c>
      <x:c r="C253" s="160" t="str">
        <x:v>c2VxdWVuY2UuIFRoaXMgcHJvYmxlbSBpcyBvZiBmdW5kYW1lbnRhbCBpbXBvcnRhbmNlIGFzIHRoZSBzdHJ1Y3R1cmUgb2YgYSBwcm90ZWluIGxhcmdlbHkgZGV0ZXJtaW5lcyBpdHMgZnVuY3Rpb247IGhvd2V2ZXIsIHByb3RlaW4gc3RydWN0dXJlcyBjYW4gYmUgZGlmZmljdWx0IHRvIGRldGVybWluZSBleHBlcmltZW50YWxseS4gQ29uc2lkZXJhYmxlIHByb2dyZXNzIGhhcyByZWNlbnRseSBiZWVuIG1hZGUgYnkgbGV2ZXJhZ2luZyBnZW5ldGljIGluZm9ybWF0aW9uLiBJdCBpcyBwb3NzaWJsZSB0byBpbmZlciB3aGljaCBhbWlubyBhY2lkIHJlc2lkdWVzIGFyZSBpbiBjb250YWN0IGJ5IGFuYWx5c2luZyBjb3ZhcmlhdGlvbiBpbiBob21vbG9nb3VzIHNlcXVlbmNlcywgd2hpY2ggYWlkcyBpbiB0aGUgcHJlZGljdGlvbiBvZiBwcm90ZWluIHN0cnVjdHVyZXMuIEhlcmUgd2Ugc2hvdyB0aGF0IHdlIGNhbiB0cmFpbiBhIG5ldXJhbCBuZXR3b3JrIHRvIG1ha2UgYWNjdXJhdGUgcHJlZGljdGlvbnMgb2YgdGhlIGRpc3RhbmNlcyBiZXR3ZWVuIHBhaXJzIG9mIHJlc2lkdWVzLCB3aGljaCBjb252ZXkgbW9yZSBpbmZvcm1hdGlvbiBhYm91dCB0aGUgc3RydWN0dXJlIHRoYW4gY29udGFjdCBwcmVkaWN0aW9ucy4gVXNpbmcgdGhpcyBpbmZvcm1hdGlvbiwgd2UgY29uc3RydWN0IGEgcG90ZW50aWFsIG9mIG1lYW4gZm9yY2UgdGhhdCBjYW4gYWNjdXJhdGVseSBkZXNjcmliZSB0aGUgc2hhcGUgb2YgYSBwcm90ZWluLiBXZSBmaW5kIHRoYXQgdGhlIHJlc3VsdGluZyBwb3RlbnRpYWwgY2FuIGJlIG9wdGltaXplZCBieSBhIHNpbXBsZSBncmFkaWVudCBkZXNjZW50IGFsZ29yaXRobSB0byBnZW5lcmF0ZSBzdHJ1Y3R1cmVzIHdpdGhvdXQgY29tcGxleCBzYW1wbGluZyBwcm9jZWR1cmVzLiBUaGUgcmVzdWx0aW5nIHN5c3RlbSwgbmFtZWQgQWxwaGFGb2xkLCBhY2hpZXZlcyBoaWdoIGFjY3VyYWN5LCBldmVuIGZvciBzZXF1ZW5jZXMgd2l0aCBmZXdlciBob21vbG9nb3VzIHNlcXVlbmNlcy4gSW4gdGhlIHJlY2VudCBDcml0aWNhbCBBc3Nlc3NtZW50IG9mIFByb3RlaW4gU3RydWN0dXJlIFByZWRpY3Rpb24gKENBU1AxMynigJRhIGJsaW5kIGFzc2Vzc21lbnQgb2YgdGhlIHN0YXRlIG9mIHRoZSBmaWVsZOKAlEFscGhhRm9sZCBjcmVhdGVkIGhpZ2gtYWNjdXJhY3kgc3RydWN0dXJlcyAod2l0aCB0ZW1wbGF0ZSBtb2RlbGxpbmcgKFRNKSBzY29yZXMgb2YgMC43IG9yIGhpZ2hlcikgZm9yIDI0IG91dCBvZiA0MyBmcmVlIG1vZGVsbGluZyBkb21haW5zLCB3aGVyZWFzIHRoZSBuZXh0IGJlc3QgbWV0aG9kLCB3aGljaCB1c2VkIHNhbXBsaW5nIGFuZCBjb250YWN0IGluZm9ybWF0aW9uLCBhY2hpZXZlZCBzdWNoIGFjY3VyYWN5IGZvciBvbmx5IDE0IG91dCBvZiA0MyBkb21haW5zLiBBbHBoYUZvbGQgcmVwcmVzZW50cyBhIGNvbnNpZGVyYWJsZSBhZHZhbmNlIGluIHByb3RlaW4tc3RydWN0dXJlIHByZWRpY3Rpb24uIFdlIGV4cGVjdCB0aGlzIGluY3JlYXNlZCBhY2N1cmFjeSB0byBlbmFibGUgaW5zaWdodHMgaW50byB0aGUgZnVuY3Rpb24gYW5kIG1hbGZ1bmN0aW9uIG9mIHByb3RlaW5zLCBlc3BlY2lhbGx5IGluIGNhc2VzIGZvciB3aGljaCBubyBzdHJ1Y3R1cmVzIGZvciBob21vbG9nb3VzIHByb3RlaW5zIGhhdmUgYmVlbiBleHBlcmltZW50YWxseSBkZXRlcm1pbmVkLiIsLCxVbnJlbGVhc2VkLFVuaXRlZCBLaW5nZG9tIG9mIEdyZWF0IEJyaXRhaW4gYW5kIE5vcnRoZXJuIElyZWxhbmQsLCwsLCwyMDI1LTExLTI4IDExOjUzOjQ0KzAwOjAwLCwsLCwsSW5kdXN0cnksLCwsLFVucmVsZWFzZWQsLCwsLCwsLCJIYXJkd2FyZSxUaGlyZC1wYXJ0eSBlc3RpbWF0aW9uIiwsLCwsTm8KIk1pY3JvTmV0IChBZGFwdGl2ZSwgQ2FjaGUpIixMYW5ndWFnZSxMYW5ndWFnZSBtb2RlbGluZywiTWFzc2FjaHVzZXR0cyBJbnN0aXR1dGUgb2YgVGVjaG5vbG9neSAoTUlUKSxIYXJ2YXJkIFVuaXZlcnNpdHkiLCJaaG9uZ3hpYSBZYW4sIEhhbnJ1aSBXYW5nLCBEZW1pIEd1bywgU29uZyBIYW4iLDIwMjAtMDEtMDEsTWljcm9OZXQgZm9yIEVmZmljaWVudCBMYW5ndWFnZSBNb2RlbGluZyxodHRwOi8vcHJvY2VlZGluZ3MubWxyLnByZXNzL3YxMjMveWFuMjBhLmh0bWw/cmVmPWh0dHBzOi8vZ2l0aHViaGVscC5jb20sOC4wLCwsODMwMDAwMC4wMDAwMDAwMDEsLCwsLCwsLCwsLCJJdCBpcyBpbXBvcnRhbnQgdG8gZGVzaWduIGNvbXBhY3QgbGFuZ3VhZ2UgbW9kZWxzIGZvciBlZmZpY2llbnQgZGVwbG95bWVudC4gV2UgaW1wcm92ZSB1cG9uIHJlY2VudCBhZHZhbmNlcyBpbiBib3RoIHRoZSBsYW5ndWFnZSBtb2RlbGluZyBkb21haW4gYW5kIHRoZSBtb2RlbC1jb21wcmVzc2lvbiBkb21haW4gdG8gY29uc3RydWN0IHBhcmFtZXRlciBhbmQgY29tcHV0YXRpb24gZWZmaWNpZW50IGxhbmd1YWdlIG1vZGVscy4gV2UgdXNlIGFuIGVmZmljaWVudCB0cmFuc2Zvcm1lci1iYXNlZCBhcmNoaXRlY3R1cmUgd2l0aCBhZGFwdGl2ZSBlbWJlZGRpbmcgYW5kIHNvZnRtYXgsIGRpZmZlcmVudGlhYmxlIG5vbi1wYXJhbWV0cmljIGNhY2hlLCBIZWJiaWFuIHNvZnRtYXgsIGtub3dsZWRnZSBkaXN0aWxsYXRpb24sIG5ldHdvcmsgcHJ1bmluZywgYW5kIGxvdy1iaXQgcXVhbnRpemF0aW9uLiBJbiB0aGlzIHBhcGVyLCB3ZSBwcm92aWRlIHRoZSB3aW5uaW5nIHNvbHV0aW9uIHRvIHRoZSBOZXVySVBTIDIwMTkgTWljcm9OZXQgQ2hhbGxlbmdlIGluIHRoZSBsYW5ndWFnZSBtb2RlbGluZyB0cmFjay4gQ29tcGFyZWQgdG8gdGhlIGJhc2VsaW5lIGxhbmd1YWdlIG1vZGVsIHByb3ZpZGVkIGJ5IHRoZSBNaWNyb05ldCBDaGFsbGVuZ2UsIG91ciBtb2RlbCBpcyA5MCB0aW1lcyBtb3JlIHBhcmFtZXRlci1lZmZpY2llbnQgYW5kIDM2IHRpbWVzIG1vcmUgY29tcHV0YXRpb24tZWZmaWNpZW50IHdoaWxlIGFjaGlldmluZyB0aGUgcmVxdWlyZWQgdGVzdCBwZXJwbGV4aXR5IG9mIDM1IG9uIHRoZSBXaWtpdGV4dC0xMDMgZGF0YXNldC4gV2UgaG9wZSB0aGF0IHRoaXMgd29yayB3aWxsIGFpZCBmdXR1cmUgcmVzZWFyY2ggaW50byBlZmZpY2llbnQgbGFuZ3VhZ2UgbW9kZWxzLCBhbmQgd2UgaGF2ZSByZWxlYXNlZCBvdXIgZnVsbCBzb3VyY2UgY29kZSBhdCB7aHR0cHM6Ly9naXRodWIuY29tL21pdC1oYW4tbGFiL25ldXJpcHMtbWljcm9uZXR9LiIsLCJNaWNyb05ldCAoQWRhcHRpdmUsIENhY2hlKSIsT3BlbiB3ZWlnaHRzICh1bnJlc3RyaWN0ZWQpLCJVbml0ZWQgU3RhdGVzIG9mIEFtZXJpY2EsVW5pdGVkIFN0YXRlcyBvZiBBbWVyaWNhIiwsLCwsLDIwMjYtMDItMTEgMTk6MjY6MjcrMDA6MDAsLCwsLCwiQWNhZGVtaWEsQWNhZGVtaWEiLCwsLCxPcGVuIHNvdXJjZSwiTUlUIGxpY2Vuc2UsIGNvZGUgYW5kIHdlaWdodHM6IGh0dHBzOi8vZ2l0aHViLmNvbS9taXQtaGFuLWxhYi9uZXVyaXBzLW1pY3JvbmV0ICIsLCwsLCwsLCwsLCxZZXMKQmlnIFRyYW5zZmVyIChCaVQtTCksVmlzaW9uLEltYWdlIGNsYXNzaWZpY2F0aW9uLEdvb2dsZSBCcmFpbiwiQWxleGFuZGVyIEtvbGVzbmlrb3YsIEx1Y2FzIEJleWVyLCBYaWFvaHVhIFpoYWksIEpvYW4gUHVpZ2NlcnZlciwgSmVzc2ljYSBZdW5nLCBTeWx2YWluIEdlbGx5LCBOZWlsIEhvdWxzYnkiLDIwMTktMTItMjQsQmlnIFRyYW5zZmVyIChCaVQpOiBHZW5lcmFsIFZpc3VhbCBSZXByZXNlbnRhdGlvbiBMZWFybmluZyxodHRwczovL2FyeGl2Lm9yZy9hYnMvMTkxMi4xMTM3MCwxMzYxLjAsU09UQSBpbXByb3ZlbWVudCwiIiJXZSB0cmFuc2ZlciBCaVQgdG8gbWFueSBkaXZlcnNlIHRhc2tzLi4uIFRoZXNlIHRhc2tzIGluY2x1ZGUgSW1hZ2VOZXTigJlzIElMU1ZSQy0yMDEyIFsxMF0sIENJRkFSLTEwLzEwMCBbMjddLCBPeGZvcmQtSUlJVCBQZXQgWzQxXSwgT3hmb3JkIEZsb3dlcnMtMTAyIFszOV0gKGluY2x1ZGluZyBmZXctc2hvdCB2YXJpYW50cyksIGFuZCB0aGUgMTAwMC1zYW1wbGUgVlRBQi0xayBiZW5jaG1hcmsgWzY2XSwgd2hpY2ggY29uc2lzdHMgb2YgMTkgZGl2ZXJzZSBkYXRhc2V0cy4gQmlULUwgYXR0YWlucyBzdGF0ZS1vZnRoZS1hcnQgcGVyZm9ybWFuY2Ugb24gbWFueSBvZiB0aGVzZSB0YXNrcyIsOTI4MDAwMDAwLjAsLCwsMzAwMDAwMDAwLCIiIkZvciBCaVQtTCwgd2UgdHJhaW4gZm9yIDQwIGVwb2NocyIiIiwsLEdvb2dsZSBUUFUgdjMsLCwiVHJhbnNmZXIgb2YgcHJlLXRyYWluZWQgcmVwcmVzZW50YXRpb25zIGltcHJvdmVzIHNhbXBsZSBlZmZpY2llbmN5IGFuZCBzaW1wbGlmaWVzIGh5cGVycGFyYW1ldGVyIHR1bmluZyB3aGVuIHRyYWluaW5nIGRlZXAgbmV1cmFsIG5ldHdvcmtzIGZvciB2aXNpb24uIFdlIHJldmlzaXQgdGhlIHBhcmFkaWdtIG9mIHByZS10cmFpbmluZyBvbiBsYXJnZSBzdXBlcnZpc2VkIGRhdGFzZXRzIGFuZCBmaW5lLXR1bmluZyB0aGUgbW9kZWwgb24gYSB0YXJnZXQgdGFzay4gV2Ugc2NhbGUgdXAgcHJlLXRyYWluaW5nLCBhbmQgcHJvcG9zZSBhIHNpbXBsZSByZWNpcGUgdGhhdCB3ZSBjYWxsIEJpZyBUcmFuc2ZlciAoQmlUKS4gQnkgY29tYmluaW5nIGEgZmV3IGNhcmVmdWxseSBzZWxlY3RlZCBjb21wb25lbnRzLCBhbmQgdHJhbnNmZXJyaW5nIHVzaW5nIGEgc2ltcGxlIGhldXJpc3RpYywgd2UgYWNoaWV2ZSBzdHJvbmcgcGVyZm9ybWFuY2Ugb24gb3ZlciAyMCBkYXRhc2V0cy4gQmlUIHBlcmZvcm1zIHdlbGwgYWNyb3NzIGEgc3VycHJpc2luZ2x5IHdpZGUgcmFuZ2Ugb2YgZGF0YSByZWdpbWVzIC0tIGZyb20gMSBleGFtcGxlIHBlciBjbGFzcyB0byAxTSB0b3RhbCBleGFtcGxlcy4gQmlUIGFjaGlldmVzIDg3LjUlIHRvcC0xIGFjY3VyYWN5IG9uIElMU1ZSQy0yMDEyLCA5OS40JSBvbiBDSUZBUi0xMCwgYW5kIDc2LjMlIG9uIHRoZSAxOSB0YXNrIFZpc3VhbCBUYXNrIEFkYXB0YXRpb24gQmVuY2htYXJrIChWVEFCKS4gT24gc21hbGwgZGF0YXNldHMsIEJpVCBhdHRhaW5zIDc2LjglIG9uIElMU1ZSQy0yMDEyIHdpdGggMTAgZXhhbXBsZXMgcGVyIGNsYXNzLCBhbmQgOTcuMCUgb24gQ0lGQVItMTAgd2l0aCAxMCBleGFtcGxlcyBwZXIgY2xhc3MuIFdlIGNvbmR1Y3QgZGV0YWlsZWQgYW5hbHlzaXMgb2YgdGhlIG1haW4gY29tcG9uZW50cyB0aGF0IGxlYWQgdG8gaGlnaCB0cmFuc2ZlciBwZXJmb3JtYW5jZS4iLDQwLjAsLFVucmVsZWFzZWQsVW5pdGVkIFN0YXRlcyBvZiBBbWVyaWNhLCwsLCwsMjAyNi0wNS0yNSAxMjoxMToyMyswMDowMCwsLCwsLEluZHVzdHJ5LCwsLCxVbnJlbGVhc2VkLCwsLCxGUDMyLCwsLCwsLCxObwpCaWcgVHJhbnNmZXIgKEJpVC1NKSxWaXNpb24sSW1hZ2UgY2xhc3NpZmljYXRpb24sR29vZ2xlIEJyYWluLCJBbGV4YW5kZXIgS29sZXNuaWtvdiwgTHVjYXMgQmV5ZXIsIFhpYW9odWEgWmhhaSwgSm9hbiBQdWlnY2VydmVyLCBKZXNzaWNhIFl1bmcsIFN5bHZhaW4gR2VsbHksIE5laWwgSG91bHNieSIsMjAxOS0xMi0yNCxCaWcgVHJhbnNmZXIgKEJpVCk6IEdlbmVyYWwgVmlzdWFsIFJlcHJlc2VudGF0aW9uIExlYXJuaW5nLGh0dHBzOi8vYXJ4aXYub3JnL2Ficy8xOTEyLjExMzcwLDEzNjEuMCwsLDkyODAwMDAwMC4wLCIiIjkyOCBtaWxsaW9uIiIgc3RhdGVkIGRpcmVjdGx5IGluIHBhcGVyIiwsLDE0MjAwMDAwLCIiIldlIHRyYWluIGJvdGggQmlULVMgYW5kIEJpVC1NIGZvciA5MCBlcG9jaHMiIiIsLCxHb29nbGUgVFBVIHYzLCxDb25maWRlbnQsIlRyYW5zZmVyIG9mIHByZS10cmFpbmVkIHJlcHJlc2VudGF0aW9ucyBpbXByb3ZlcyBzYW1wbGUgZWZmaWNpZW5jeSBhbmQgc2ltcGxpZmllcyBoeXBlcnBhcmFtZXRlciB0dW5pbmcgd2hlbiB0cmFpbmluZyBkZWVwIG5ldXJhbCBuZXR3b3JrcyBmb3IgdmlzaW9uLiBXZSByZXZpc2l0IHRoZSBwYXJhZGlnbSBvZiBwcmUtdHJhaW5pbmcgb24gbGFyZ2Ugc3VwZXJ2aXNlZCBkYXRhc2V0cyBhbmQgZmluZS10dW5pbmcgdGhlIG1vZGVsIG9uIGEgdGFyZ2V0IHRhc2suIFdlIHNjYWxlIHVwIHByZS10cmFpbmluZywgYW5kIHByb3Bvc2UgYSBzaW1wbGUgcmVjaXBlIHRoYXQgd2UgY2FsbCBCaWcgVHJhbnNmZXIgKEJpVCkuIEJ5IGNvbWJpbmluZyBhIGZldyBjYXJlZnVsbHkgc2VsZWN0ZWQgY29tcG9uZW50cywgYW5kIHRyYW5zZmVycmluZyB1c2luZyBhIHNpbXBsZSBoZXVyaXN0aWMsIHdlIGFjaGlldmUgc3Ryb25nIHBlcmZvcm1hbmNlIG9uIG92ZXIgMjAgZGF0YXNldHMuIEJpVCBwZXJmb3JtcyB3ZWxsIGFjcm9zcyBhIHN1cnByaXNpbmdseSB3aWRlIHJhbmdlIG9mIGRhdGEgcmVnaW1lcyAtLSBmcm9tIDEgZXhhbXBsZSBwZXIgY2xhc3MgdG8gMU0gdG90YWwgZXhhbXBsZXMuIEJpVCBhY2hpZXZlcyA4Ny41JSB0b3AtMSBhY2N1cmFjeSBvbiBJTFNWUkMtMjAxMiwgOTkuNCUgb24gQ0lGQVItMTAsIGFuZCA3Ni4zJSBvbiB0aGUgMTkgdGFzayBWaXN1YWwgVGFzayBBZGFwdGF0aW9uIEJlbmNobWFyayAoVlRBQikuIE9uIHNtYWxsIGRhdGFzZXRzLCBCaVQgYXR0YWlucyA3Ni44JSBvbiBJTFNWUkMtMjAxMiB3aXRoIDEwIGV4YW1wbGVzIHBlciBjbGFzcywgYW5kIDk3LjAlIG9uIENJRkFSLTEwIHdpdGggMTAgZXhhbXBsZXMgcGVyIGNsYXNzLiBXZSBjb25kdWN0IGRldGFpbGVkIGFuYWx5c2lzIG9mIHRoZSBtYWluIGNvbXBvbmVudHMgdGhhdCBsZWFkIHRvIGhpZ2ggdHJhbnNmZXIgcGVyZm9ybWFuY2UuIiw5MC4wLCxVbnJlbGVhc2VkLFVuaXRlZCBTdGF0ZXMgb2YgQW1lcmljYSwsLCwsLDIwMjYtMDUtMjUgMTI6MTE6MjIrMDA6MDAsLCwsLCxJbmR1c3RyeSwsLCwsVW5yZWxlYXNlZCwsLCwsLCwsLCwsLCxObwpERC1QUE8sUm9ib3RpY3MsT2JqZWN0IGRldGVjdGlvbiwiR2VvcmdpYSBJbnN0aXR1dGUgb2YgVGVjaG5vbG9neSxGYWNlYm9vayBBSSBSZXNlYXJjaCxPcmVnb24gU3RhdGUgVW5pdmVyc2l0eSxTaW1vbiBGcmFzZXIgVW5pdmVyc2l0eSIsIkVyaWsgV2lqbWFucywgQWJoaXNoZWsgS2FkaWFuLCBBcmkgTW9yY29zLCBTdGVmYW4gTGVlLCBJcmZhbiBFc3NhLCBEZXZpIFBhcmlraCwgTWFub2xpcyBTYXZ2YSwgRGhydXYgQmF0cmEiLDIwMTktMTItMTksREQtUFBPOiBMZWFybmluZyBOZWFyLVBlcmZlY3QgUG9pbnRHb2FsIE5hdmlnYXRvcnMgZnJvbSAyLjUgQmlsbGlvbiBGcmFtZXMsImh0dHBzOi8vb3BlbnJldmlldy5uZXQvZm9ydW0/aWQ9SDFnWDhDNFlQcgpodHRwczovL2FyeGl2Lm9yZy9hYnMvMTkxMS4wMDM1NyIsNjExLjAsU09UQSBpbXByb3ZlbWVudCwiIiJUaGlzIGFnZW50IGFjaGlldmVzIHN0YXRlLW9mLWFydCBvbiB0aGUgSGFiaXRhdCBDaGFsbGVuZ2UgMjAxOSBSR0IgdHJhY2sgKHJhbmsgMiBlbnRyeSBoYXMgMC44OSBTUEwpLiIiIiwsIm5vIHBhcmFtZXRlciBjb3VudCBidXQgc29tZSBhcmNoaXRlY3R1cmUgZGV0YWlsczogIiJUaGUgcG9saWN5IGlzIHBhcmFtZXRlcml6ZWQgYnkgYSAyLWxheWVyIExTVE0gd2l0aCBhIDUxMi1kaW1lbnNpb25hbCBoaWRkZW4gc3RhdGUuIEl0IHRha2VzIHRocmVlIGlucHV0czogdGhlIHByZXZpb3VzIGFjdGlvbiwgdGhlIHRhcmdldCByZWxhdGl2ZSB0byB0aGUgY3VycmVudCBzdGF0ZSwgYW5kIHRoZSBvdXRwdXQgb2YgdGhlIHZpc3VhbCBlbmNvZGVyLiBUaGUgTFNUTeKAmXMgb3V0cHV0IGlzIHVzZWQgdG8gcHJvZHVjZSBhIHNvZnRtYXggZGlzdHJpYnV0aW9uIG92ZXIgdGhlIGFjdGlvbiBzcGFjZSBhbmQgYW4gZXN0aW1hdGUgb2YgdGhlIHZhbHVlIGZ1bmN0aW9uLiBTZWUgQXBwZW5kaXggQyBmb3IgZnVsbCBkZXRhaWxzLiIiIiw3LjhlKzIwLCIiIlVzaW5nIERELVBQTywgd2UgdHJhaW4gYWdlbnRzIGZvciAyLjUgQmlsbGlvbiBzdGVwcyBvZiBleHBlcmllbmNlIHdpdGggNjQgVGVzbGEgVjEwMCBHUFVzIGluIDIuNzUgZGF5cyDigJMgMTgwIEdQVS1kYXlzIG9mIHRyYWluaW5nIiIKCjEyNSB0ZXJhRkxPUC9zIChleGFjdCBWMTAwIG1vZGVsIG5vdCBzcGVjaWZpZWQpICogMTgwICogMjQgKiAzNjAwICogMC40IChhc3N1bWVkIHV0aWxpemF0aW9uKSA9IDcuOGUyMCIsMjUwMDAwMDAwMCwsNjYuMCwyLjc1IGRheXMsTlZJRElBIFYxMDAsUmVpbmZvcmNlbWVudCBsZWFybmluZyxMaWtlbHksIldlIHByZXNlbnQgRGVjZW50cmFsaXplZCBEaXN0cmlidXRlZCBQcm94aW1hbCBQb2xpY3kgT3B0aW1pemF0aW9uIChERC1QUE8pLCBhIG1ldGhvZCBmb3IgZGlzdHJpYnV0ZWQgcmVpbmZvcmNlbWVudCBsZWFybmluZyBpbiByZXNvdXJjZS1pbnRlbnNpdmUgc2ltdWxhdGVkIGVudmlyb25tZW50cy4gREQtUFBPIGlzIGRpc3RyaWJ1dGVkICh1c2VzIG11bHRpcGxlIG1hY2hpbmVzKSwgZGVjZW50cmFsaXplZCAobGFja3MgYSBjZW50cmFsaXplZCBzZXJ2ZXIpLCBhbmQgc3luY2hyb25vdXMgKG5vIGNvbXB1dGF0aW9uIGlzIGV2ZXIgIiJzdGFsZSIiKSwgbWFraW5nIGl0IGNvbmNlcHR1YWxseSBzaW1wbGUgYW5kIGVhc3kgdG8gaW1wbGVtZW50LiBJbiBvdXIgZXhwZXJpbWVudHMgb24gdHJhaW5pbmcgdmlydHVhbCByb2JvdHMgdG8gbmF2aWdhdGUgaW4gSGFiaXRhdC1TaW0sIERELVBQTyBleGhpYml0cyBuZWFyLWxpbmVhciBzY2FsaW5nIC0tIGFjaGlldmluZyBhIHNwZWVkdXAgb2YgMTA3eCBvbiAxMjggR1BVcyBvdmVyIGEgc2VyaWFsIGltcGxlbWVudGF0aW9uLiBXZSBsZXZlcmFnZSB0aGlzIHNjYWxpbmcgdG8gdHJhaW4gYW4gYWdlbnQgZm9yIDIuNSBCaWxsaW9uIHN0ZXBzIG9mIGV4cGVyaWVuY2UgKHRoZSBlcXVpdmFsZW50IG9mIDgwIHllYXJzIG9mIGh1bWFuIGV4cGVyaWVuY2UpIC0tIG92ZXIgNiBtb250aHMgb2YgR1BVLXRpbWUgdHJhaW5pbmcgaW4gdW5kZXIgMyBkYXlzIG9mIHdhbGwtY2xvY2sgdGltZSB3aXRoIDY0IEdQVXMuICIsLCxVbnJlbGVhc2VkLCJVbml0ZWQgU3RhdGVzIG9mIEFtZXJpY2EsVW5pdGVkIFN0YXRlcyBvZiBBbWVyaWNhLEZyYW5jZSxVbml0ZWQgU3RhdGVzIG9mIEFtZXJpY2EsQ2FuYWRhIiwsLCw2NC4wLCwyMDI2LTA1LTI1IDEyOjExOjIyKzAwOjAwLCwsLCwsIkFjYWRlbWlhLEluZHVzdHJ5LEFjYWRlbWlhLEFjYWRlbWlhIiwsLCwsVW5yZWxlYXNlZCxNSVQgbGljZW5zZSBmb3IgZW52aXJvbm1lbnQgdXNlZCB0byB0cmFpbi4gZG9lc24ndCBzZWVtIGxpa2UgaXQgaGFzIHRyYWluaW5nIGNvZGUgZm9yIHRoaXMgbW9kZWwuIGh0dHBzOi8vZ2l0aHViLmNvbS9mYWNlYm9va3Jlc2VhcmNoL2hhYml0YXQtbGFiLCwxOTI2Ljg5OTI5MDAwNTczNzYsLEZQMzIsLDM5MzE0LjUzODUwMjY2NDMyLEhhcmR3YXJlLCwsLCxObwpTZXFWZWMsQmlvbG9neSxQcm90ZWlucyxUZWNobmljYWwgVW5pdmVyc2l0eSBvZiBNdW5pY2gsIk1pY2hhZWwgSGVpbnppbmdlciwgQWhtZWQgRWxuYWdnYXIsIFl1IFdhbmcsIENocmlzdGlhbiBEYWxsYWdvLCBEbWl0cmlpIE5lY2hhZXYsIEZsb3JpYW4gTWF0dGhlcyAmIEJ1cmtoYXJkIFJvc3QgIiwyMDE5LTEyLTE3LE1vZGVsaW5nIGFzcGVjdHMgb2YgdGhlIGxhbmd1YWdlIG9mIGxpZmUgdGhyb3VnaCB0cmFuc2Zlci1sZWFybmluZyBwcm90ZWluIHNlcXVlbmNlcyxodHRwczovL2JtY2Jpb2luZm9ybWF0aWNzLmJpb21lZGNlbnRyYWwuY29tL2FydGljbGVzLzEwLjExODYvczEyODU5LTAxOS0zMjIwLTgsLCwsOTMwMDAwMDAuMCwiIiJUaGUgbW9kZWwgaGFkIGFib3V0IDkz4oCJTSAobWVnYS9taWxsaW9uKSBmcmVlIHBhcmFtZXRlcnMiIiIsNC4xZSsxOSwiMyB3ZWVrcywgNSBOVklESUEgVGl0YW4gR1BVcyAoQXNzdW1pbmcgTlZJRElBIFRpdGFuIFYgYW5kIDMwJSB1dGlsaXphdGlvbiByYXRlIGZvciBjYWxjdWxhdGlvbikgd2l0aCAxMiBHQiBtZW1vcnksICIsLCIiIldlIGZvdW5kIFVuaVJlZjUwIHRvIGNvbnRhaW4gYWxtb3N0IHRlbiB0aW1lcyBtb3JlIHRva2VucyAoOS41IGJpbGxpb24gYW1pbm8gYWNpZHMpIHRoYW4gdGhlIGxhcmdlc3QgZXhpc3RpbmcgTkxQIGNvcnB1cyAoMSBiaWxsaW9uIHdvcmRzKSIiCkVsc2V3aGVyZSBub3RlcyA5LjZCLCBwb3NzaWJseSBvbmUgZmlndXJlIGlzIHJvdW5kZWQuIiw1MDguMCwsTlZJRElBIFRpdGFuIFYsLENvbmZpZGVudCwiQmFja2dyb3VuZApQcmVkaWN0aW5nIHByb3RlaW4gZnVuY3Rpb24gYW5kIHN0cnVjdHVyZSBmcm9tIHNlcXVlbmNlIGlzIG9uZSBpbXBvcnRhbnQgY2hhbGxlbmdlIGZvciBjb21wdXRhdGlvbmFsIGJpb2xvZ3kuIEZvciAyNuKAiXllYXJzLCBtb3N0IHN0YXRlLW9mLXRoZS1hcnQgYXBwcm9hY2hlcyBjb21iaW5lZCBtYWNoaW5lIGxlYXJuaW5nIGFuZCBldm9sdXRpb25hcnkgaW5mb3JtYXRpb24uIEhvd2V2ZXIsIGZvciBzb21lIGFwcGxpY2F0aW9ucyByZXRyaWV2aW5nIHJlbGF0ZWQgcHJvdGVpbnMgaXMgYmVjb21pbmcgdG9vIHRpbWUtY29uc3VtaW5nLiBBZGRpdGlvbmFsbHksIGV2b2x1dGlvbmFyeSBpbmZvcm1hdGlvbiBpcyBsZXNzIHBvd2VyZnVsIGZvciBzbWFsbCBmYW1pbGllcywgZS5nLiBmb3IgcHJvdGVpbnMgZnJvbSB0aGUgRGFyayBQcm90ZW9tZS4gQm90aCB0aGVzZSBwcm9ibGVtcyBhcmUgYWRkcmVzc2VkIGJ5IHRoZSBuZXcgbWV0aG9kb2xvZ3kgaW50cm9kdWNlZCBoZXJlLgpSZXN1bHRzCldlIGludHJvZHVjZWQgYSBub3ZlbCB3YXkgdG8gcmVwcmVzZW50IHByb3RlaW4gc2VxdWVuY2VzIGFzIGNvbnRpbnVvdXMgdmVjdG9ycyAoZW1iZWRkaW5ncykgYnkgdXNpbmcgdGhlIGxhbmd1YWdlIG1vZGVsIEVMTW8gdGFrZW4gZnJvbSBuYXR1cmFsIGxhbmd1YWdlIHByb2Nlc3NpbmcuIEJ5IG1vZGVsaW5nIHByb3RlaW4gc2VxdWVuY2VzLCBFTE1vIGVmZmVjdGl2ZWx5IGNhcHR1cmVkIHRoZSBiaW9waHlzaWNhbCBwcm9wZXJ0aWVzIG9mIHRoZSBsYW5ndWFnZSBvZiBsaWZlIGZyb20gdW5sYWJlbGVkIGJpZyBkYXRhIChVbmlSZWY1MCkuIFdlIHJlZmVyIHRvIHRoZXNlIG5ldyBlbWJlZGRpbmdzIGFzIFNlcVZlYyAoU2VxdWVuY2UtdG8tVmVjdG9yKSBhbmQgZGVtb25zdHJhdGUgdGhlaXIgZWZmZWN0aXZlbmVzcyBieSB0cmFpbmluZyBzaW1wbGUgbmV1cmFsIG5ldHdvcmtzIGZvciB0d28gZGlmZmVyZW50IHRhc2tzLiBBdCB0aGUgcGVyLXJlc2lkdWUgbGV2ZWwsIHNlY29uZGFyeSBzdHJ1Y3R1cmUgKFEz4oCJPeKAiTc5JeKAicKx4oCJMSwgUTjigIk94oCJNjgl4oCJwrHigIkxKSBhbmQgcmVnaW9ucyB3aXRoIGludHJpbnNpYyBkaXNvcmRlciAoTUND4oCJPeKAiTAuNTnigInCseKAiTAuMDMpIHdlcmUgcHJlZGljdGVkIHNpZ25pZmljYW50bHkgYmV0dGVyIHRoYW4gdGhyb3VnaCBvbmUtaG90IGVuY29kaW5nIG9yIHRocm91Z2ggV29yZDJ2ZWMtbGlrZSBhcHByb2FjaGVzLiBBdCB0aGUgcGVyLXByb3RlaW4gbGV2ZWwsIHN1YmNlbGx1bGFyIGxvY2FsaXphdGlvbiB3YXMgcHJlZGljdGVkIGluIHRlbiBjbGFzc2VzIChRMTDigIk94oCJNjgl4oCJwrHigIkxKSBhbmQgbWVtYnJhbmUtYm91bmQgd2VyZSBkaXN0aW5ndWlzaGVkIGZyb20gd2F0ZXItc29sdWJsZSBwcm90ZWlucyAoUTLigIk94oCJODcl4oCJwrHigIkxKS4gQWx0aG91Z2ggU2VxVmVjIGVtYmVkZGluZ3MgZ2VuZXJhdGVkIHRoZSBiZXN0IHByZWRpY3Rpb25zIGZyb20gc2luZ2xlIHNlcXVlbmNlcywgbm8gc29sdXRpb24gaW1wcm92ZWQgb3ZlciB0aGUgYmVzdCBleGlzdGluZyBtZXRob2QgdXNpbmcgZXZvbHV0aW9uYXJ5IGluZm9ybWF0aW9uLiBOZXZlcnRoZWxlc3MsIG91ciBhcHByb2FjaCBpbXByb3ZlZCBvdmVyIHNvbWUgcG9wdWxhciBtZXRob2RzIHVzaW5nIGV2b2x1dGlvbmFyeSBpbmZvcm1hdGlvbiBhbmQgZm9yIHNvbWUgcHJvdGVpbnMgZXZlbiBkaWQgYmVhdCB0aGUgYmVzdC4gVGh1cywgdGhleSBwcm92ZSB0byBjb25kZW5zZSB0aGUgdW5kZXJseWluZyBwcmluY2lwbGVzIG9mIHByb3RlaW4gc2VxdWVuY2VzLiBPdmVyYWxsLCB0aGUgaW1wb3J0YW50IG5vdmVsdHkgaXMgc3BlZWQ6IHdoZXJlIHRoZSBsaWdodG5pbmctZmFzdCBISGJsaXRzIG5lZWRlZCBvbiBhdmVyYWdlIGFib3V0IHR3byBtaW51dGVzIHRvIGdlbmVyYXRlIHRoZSBldm9sdXRpb25hcnkgaW5mb3JtYXRpb24gZm9yIGEgdGFyZ2V0IHByb3RlaW4sIFNlcVZlYyBjcmVhdGVkIGVtYmVkZGluZ3Mgb24gYXZlcmFnZSBpbiAwLjAz4oCJcy4gQXMgdGhpcyBzcGVlZC11cCBpcyBpbmRlcGVuZGVudCBvZiB0aGUgc2l6ZSBvZiBncm93aW5nIHNlcXVlbmNlIGRhdGFiYXNlcywgU2VxVmVjIHByb3ZpZGVzIGEgaGlnaGx5IHNjYWxhYmxlIGFwcHJvYWNoIGZvciB0aGUgYW5hbHlzaXMgb2YgYmlnIGRhdGEgaW4gcHJvdGVvbWljcywgaS5lLiBtaWNyb2Jpb21lIG9yIG1ldGFwcm90ZW9tZSBhbmFseXNpcy4KQ29uY2x1c2lvbgpUcmFuc2Zlci1sZWFybmluZyBzdWNjZWVkZWQgdG8gZXh0cmFjdCBpbmZvcm1hdGlvbiBmcm9tIHVubGFiZWxlZCBzZXF1ZW5jZSBkYXRhYmFzZXMgcmVsZXZhbnQgZm9yIHZhcmlvdXMgcHJvdGVpbiBwcmVkaWN0aW9uIHRhc2tzLiBTZXFWZWMgbW9kZWxlZCB0aGUgbGFuZ3VhZ2Ugb2YgbGlmZSwgbmFtZWx5IHRoZSBwcmluY2lwbGVzIHVuZGVybHlpbmcgcHJvdGVpbiBzZXF1ZW5jZXMgYmV0dGVyIHRoYW4gYW55IGZlYXR1cmVzIHN1Z2dlc3RlZCBieSB0ZXh0Ym9va3MgYW5kIHByZWRpY3Rpb24gbWV0aG9kcy4gVGhlIGV4Y2VwdGlvbiBpcyBldm9sdXRpb25hcnkgaW5mb3JtYXRpb24sIGhvd2V2ZXIsIHRoYXQgaW5mb3JtYXRpb24gaXMgbm90IGF2YWlsYWJsZSBvbiB0aGUgbGV2ZWwgb2YgYSBzaW5nbGUgc2VxdWVuY2UuIiwsLE9wZW4gd2VpZ2h0cyAodW5yZXN0cmljdGVkKSxHZXJtYW55LCwsLDUuMCwsMjAyNS0xMS0yOCAxMTo1Mzo0NCswMDowMCwsLCwsLEFjYWRlbWlhLCwsLDI1NDAuMCxVbnJlbGVhc2VkLCJNSVQgbGljZW5zZS4gZG9lc24ndCBsb29rIGxpa2UgaXQgaGFzIHRyYWluaW5nIGNvZGUKaHR0cHM6Ly9naXRodWIuY29tL3Jvc3RsYWIvU2VxVmVjIiwsLCwsLDI1NTkuNjU0MjY4MzQ0MjY0LEhhcmR3YXJlLCwsLCxZZXMKT3BlbkFJIEZpdmUsR2FtZXMsRG90YSAyLE9wZW5BSSwiQ2hyaXN0b3BoZXIgQmVybmVyLCBHcmVnIEJyb2NrbWFuLCBCcm9va2UgQ2hhbiwgVmlja2kgQ2hldW5nLCBQcnplbXlzxYJhdyBExJliaWFrLCBDaHJpc3R5IERlbm5pc29uLCBEYXZpZCBGYXJoaSwgUXVpcmluIEZpc2NoZXIsIFNoYXJpcSBIYXNobWUsIENocmlzIEhlc3NlLCBSYWZhbCBKw7N6ZWZvd2ljeiwgU2NvdHQgR3JheSwgQ2F0aGVyaW5lIE9sc3NvbiwgSmFrdWIgUGFjaG9ja2ksIE1pY2hhZWwgUGV0cm92LCBIZW5yaXF1ZSBQLiBkLk8uIFBpbnRvLCBKb25hdGhhbiBSYWltYW4sIFRpbSBTYWxpbWFucywgSmVyZW15IFNjaGxhdHRlciwgSm9uYXMgU2NobmVpZGVyLCBTenltb24gU2lkb3IsIElseWEgU3V0c2tldmVyLCBKaWUgVGFuZywgRmlsaXAgV29sc2tpLCBTdXNhbiBaaGFuZyIsMjAxOS0xMi0xMyxEb3RhIDIgd2l0aCBMYXJnZSBTY2FsZSBEZWVwIFJlaW5mb3JjZW1lbnQgTGVhcm5pbmcsaHR0cHM6Ly9hcnhpdi5vcmcvYWJzLzE5MTIuMDY2ODAsMjEzNy4wLCJIaWdobHkgY2l0ZWQsU09UQSBpbXByb3ZlbWVudCIsIm5vIHN0YW5kYXJkIGJlbmNobWFyayByZXN1bHRzCgoiIk9uIEFwcmlsIDEzdGgsIDIwMTksIE9wZW5BSSBGaXZlIGJlY2FtZSB0aGUgZmlyc3QgQUkgc3lzdGVtIHRvIGRlZmVhdCB0aGUgd29ybGQgY2hhbXBpb25zIGF0IGFuIGVzcG9ydHMgZ2FtZS4iIgoKIiIgaXQgZGVmZWF0ZWQgdGhlIERvdGEgMiB3b3JsZCBjaGFtcGlvbnMKaW4gYSBiZXN0LW9mLXRocmVlIG1hdGNoIGFuZCA5OS40JSBvZiBodW1hbiBwbGF5ZXJzIGR1cmluZyBhIG11bHRpLWRheSBvbmxpbmUgc2hvd2Nhc2UuIiIKCiIid2UgcmFuIE9wZW5BSSBGaXZlIEFyZW5hLCBpbiB3aGljaCB3ZSBvcGVuZWQgT3BlbkFJIEZpdmUgdG8gdGhlIHB1YmxpYyBmb3IKY29tcGV0aXRpdmUgb25saW5lIGdhbWVzIGZyb20gQXByaWwgMTgtMjEsIDIwMTkuIEluIHRvdGFsLCBGaXZlIHBsYXllZCAzLDE5MyB0ZWFtcyBpbiA3LDI1NyB0b3RhbCBnYW1lcywgd2lubmluZyA5OS40JSIiIiwxNTkwMDAwMDAuMCwiIiJXZSBkZWZpbmUgYSBwb2xpY3kgKM+AKSBhcyBhIGZ1bmN0aW9uIGZyb20gdGhlIGhpc3Rvcnkgb2Ygb2JzZXJ2YXRpb25zIHRvIGEgcHJvYmFiaWxpdHkgZGlzdHJpYnV0aW9uIG92ZXIgYWN0aW9ucywgd2hpY2ggd2UgcGFyYW1ldGVyaXplIGFzIGEgcmVjdXJyZW50IG5ldXJhbCBuZXR3b3JrIHdpdGggYXBwcm94aW1hdGVseSAxNTkgbWlsbGlvbiBwYXJhbWV0ZXJzICjOuCkuIiIgcGcuIDMgb2YgcGFwZXIKCnNvdXJjZTogaHR0cHM6Ly9kb2NzLmdvb2dsZS5jb20vc3ByZWFkc2hlZXRzL2QvMUtqNFE1V0FEY0RYdFVKTElPZkdUQ0UzdEd2eE5jekVNd3l5OFF0Z1NrSGsvZWRpdCNnaWQ9NTQ1ODcwNDAmZnZpZD0xMzYxOTM3Mzg5Iiw2LjdlKzIyLCIiIjc3MMKxNTAgUEZsb3BzL3PCt2RheXMgb2YgY29tcHV0ZSIiIGZvciB0aGUgbW9kZWwgdGhhdCBwbGF5ZWQgYWdhaW5zdCB3b3JsZCBjaGFtcGlvbnMuIFRoZXkgZGlkIGEgc2luZ2xlIHRyYWluaW5nIHJ1biB0aGF0IHRvb2sgMTAgbW9udGhzLgoKV2hpbGUgdGhlIG1vZGVsIHdhcyBwbGF5aW5nIGFnYWluc3Qgd29ybGQgY2hhbXBpb25zLCB0aGV5IGNvbnRpbnVlZCB0cmFpbmluZyBmb3IgYSBmZXcgZGF5cywgc28gdGhhdCB0aGUgcmVzdWx0aW5nIG1vZGVsIHVzZWQgZXZlbiBtb3JlIHRyYWluaW5nIGNvbXB1dGU6IDgyMMKxNTAgUEZsb3BzL3PCt2RheXMuCgpGaW5hbGx5LCB0aGV5IGFsc28gdHJhaW5lZCBhIFJlcnVuIG1vZGVsIHdpdGggMTUwwrE1IFBGbG9wcy9zwrdkYXlzIG9mIGNvbXB1dGUuCgpTb3VyY2U6IERvdGEgMiB3aXRoIExhcmdlIFNjYWxlIERlZXAgUmVpbmZvcmNlbWVudCBMZWFybmluZwpodHRwczovL2FyeGl2Lm9yZy9hYnMvMTkxMi4wNjY4MAoKWW91IGNhbm5vdCBtdWx0aXBseSB0aGUgaGFyZHdhcmUgcXVhbnRpdHkgYnkgdHJhaW5pbmcgdGltZSB0byBnZXQgdGhlIHF1YW50aXR5IG9mIEdQVS1ob3VycyEgUGFnZSA1OiAiIiB0aGUgbnVtYmVyIG9mIEdQVXMgKHVwIHRvIDE1MzYgYXQgdGhlIHBlYWspIiIKCkZyb20gdGhpcyBOVklESUEgYmxvZ3Bvc3QsIGl0IGFwcGVhcnMgdGhleSB3ZXJlIHVzaW5nIFAxMDBzOgpodHRwczovL2RldmVsb3Blci5udmlkaWEuY29tL2Jsb2cvYWktbGVhcm5zLXRvLXBsYXktZG90YS0yLXdpdGgtaHVtYW4tcHJlY2lzaW9uLyM6fjp0ZXh0PUFJJTIwTGVhcm5zJTIwdG8lMjBQbGF5JTIwRG90YSxUaGUlMjBuZXVyYWwiLDQ1NDE2NDQ4MDAwMCwiIiJBbHRob3VnaCB0aGUgRG90YSAyIGVuZ2luZSBydW5zIGF0IDMwIGZyYW1lcyBwZXIgc2Vjb25kLCBPcGVuQUkgRml2ZSBvbmx5IGFjdHMgb24gZXZlcnkgNHRoCmZyYW1lIHdoaWNoIHdlIGNhbGwgYSB0aW1lc3RlcCIiCi0tPiA3LjUgdGltZXN0ZXBzL3MKCiIiT3BlbkFJIEZpdmUgaXMgYSBzaW5nbGUgdHJhaW5pbmcgcnVuIHRoYXQgcmFuIGZyb20gSnVuZSAzMHRoLCAyMDE4IHRvIEFwcmlsIDIybmQsIDIwMTkuICIiIC0tPiAyOTYgZGF5cwoKMjk2ICogMjQqMzYwMCAqIDcuNSA9IDEuOTJlOAoKVGhpcyBudW1iZXIgc2VlbXMgYSBsaXR0bGUgbG93PyBUaGUgRFFOIHBhcGVyIGhhZCAxZTcgdGltZXN0ZXBzLiBNaWdodCBiZSB0byBkbyB3aXRoIHNhbXBsZSBlZmZpY2llbmN5PwoKRURJVCAxNC8wNi8yMDIyCk11bHRpcGxlIGNvcGllcyBvZiBPcGVuQUkgRml2ZSB3ZXJlIHRyYWluZWQgaW4gcGFyYWxsZWwsIHNvIHRoZSB0b3RhbCB0cmFpbmluZyB0aW1lIGlzIG11Y2ggaGlnaGVyIHRoYW4gMjk2IGRheXMuClRhYmxlIDEgc2hvd3MgMjIwLDAwMCBHUFUgaXRlcmF0aW9ucywgZWFjaCBpdGVyYXRpb24gaGFzIGEgYmF0Y2ggc2l6ZSBvZiBiZXR3ZWVuIDFNIGFuZCAzTSB0aW1lc3RlcHMgKFRhYmxlIDIpLCBzbyB0aGUgdG90YWwgbnVtYmVyIG9mIGVwaXNvZGVzIGlzIG9uIHRoZSBvcmRlciBvZiAyZTExIiw3MTA0LjAsIiIiT3BlbkFJIEZpdmUgaXMgYSBzaW5nbGUgdHJhaW5pbmcgcnVuIHRoYXQgcmFuIGZyb20gSnVuZSAzMHRoLCAyMDE4IHRvIEFwcmlsIDIybmQsIDIwMTkuICIiIC0tPiAyOTYgZGF5cyIsTlZJRElBIFAxMDAsU2VsZi1zdXBlcnZpc2VkIGxlYXJuaW5nLENvbmZpZGVudCwiT24gQXByaWwgMTN0aCwgMjAxOSwgT3BlbkFJIEZpdmUgYmVjYW1lIHRoZSBmaXJzdCBBSSBzeXN0ZW0gdG8gZGVmZWF0IHRoZSB3b3JsZCBjaGFtcGlvbnMgYXQgYW4gZXNwb3J0cyBnYW1lLiBUaGUgZ2FtZSBvZiBEb3RhIDIgcHJlc2VudHMgbm92ZWwgY2hhbGxlbmdlcyBmb3IgQUkgc3lzdGVtcyBzdWNoIGFzIGxvbmcgdGltZSBob3Jpem9ucywgaW1wZXJmZWN0IGluZm9ybWF0aW9uLCBhbmQgY29tcGxleCwgY29udGludW91cyBzdGF0ZS1hY3Rpb24gc3BhY2VzLCBhbGwgY2hhbGxlbmdlcyB3aGljaCB3aWxsIGJlY29tZSBpbmNyZWFzaW5nbHkgY2VudHJhbCB0byBtb3JlIGNhcGFibGUgQUkgc3lzdGVtcy4gT3BlbkFJIEZpdmUgbGV2ZXJhZ2VkIGV4aXN0aW5nIHJlaW5mb3JjZW1lbnQgbGVhcm5pbmcgdGVjaG5pcXVlcywgc2NhbGVkIHRvIGxlYXJuIGZyb20gYmF0Y2hlcyBvZiBhcHByb3hpbWF0ZWx5IDIgbWlsbGlvbiBmcmFtZXMgZXZlcnkgMiBzZWNvbmRzLiBXZSBkZXZlbG9wZWQgYSBkaXN0cmlidXRlZCB0cmFpbmluZyBzeXN0ZW0gYW5kIHRvb2xzIGZvciBjb250aW51YWwgdHJhaW5pbmcgd2hpY2ggYWxsb3dlZCB1cyB0byB0cmFpbiBPcGVuQUkgRml2ZSBmb3IgMTAgbW9udGhzLiBCeSBkZWZlYXRpbmcgdGhlIERvdGEgMiB3b3JsZCBjaGFtcGlvbiAoVGVhbSBPRyksIE9wZW5BSSBGaXZlIGRlbW9uc3RyYXRlcyB0aGF0IHNlbGYtcGxheSByZWluZm9yY2VtZW50IGxlYXJuaW5nIGNhbiBhY2hpZXZlIHN1cGVyaHVtYW4gcGVyZm9ybWFuY2Ugb24gYSBkaWZmaWN1bHQgdGFzay4KIiwsLFVucmVsZWFzZWQsVW5pdGVkIFN0YXRlcyBvZiBBbWVyaWNhLCwsLDE1MzYuMCwsMjAyNi0wNS0yNSAxMjoxMToyMyswMDowMCwsLCwsLEluZHVzdHJ5LCwsLDEwOTExNzQ0LjAsVW5yZWxlYXNlZCwsLDQzMjgzMTEuNDcwNDc3MDg2LCwsVHJ1ZSw3ODYzOTUuODM4Mjc5MDcyNCxSZXBvcnRlZCwsLCwsTm8KT3BlbkFJIEZpdmUgUmVydW4sR2FtZXMsRG90YSAyLE9wZW5BSSwiQ2hyaXN0b3BoZXIgQmVybmVyLCBHcmVnIEJyb2NrbWFuLCBCcm9va2UgQ2hhbiwgVmlja2kgQ2hldW5nLApQcnplbXlzxYJhdyDigJxQc3lobyIiIETEmWJpYWssIENocmlzdHkgRGVubmlzb24sIERhdmlkIEZhcmhpLCBRdWlyaW4gRmlzY2hlciwgU2hhcmlxIEhhc2htZSwgQ2hyaXMgSGVzc2UsIFJhZmFsIErDs3plZm93aWN6LCBTY290dCBHcmF5LCBDYXRoZXJpbmUgT2xzc29uLCBKYWt1YiBQYWNob2NraSwgTWljaGFlbCBQZXRyb3YsIEhlbnJpcXVlIFBvbmTDqSBkZSBPbGl2ZWlyYSBQaW50bywgSm9uYXRoYW4gUmFpbWFuLCBUaW0gU2FsaW1hbnMsIEplcmVteSBTY2hsYXR0ZXIsIEpvbmFzIFNjaG5laWRlciwgU3p5bW9uIFNpZG9yLCBJbHlhIFN1dHNrZXZlciwgSmllIFRhbmcsIEZpbGlwIFdvbHNraSwgU3VzYW4gWmhhbmciLDIwMTktMTItMTMsRG90YSAyIHdpdGggTGFyZ2UgU2NhbGUgRGVlcCBSZWluZm9yY2VtZW50IExlYXJuaW5nLGh0dHBzOi8vY2RuLm9wZW5haS5jb20vZG90YS0yLnBkZiwyMTM3LjAsIkhpZ2hseSBjaXRlZCxTT1RBIGltcHJvdmVtZW50IiwiIiJPbiBBcHJpbCAxM3RoLCAyMDE5LCBPcGVuQUkgRml2ZSBiZWNhbWUgdGhlIGZpcnN0IEFJIHN5c3RlbSB0byBkZWZlYXQgdGhlIHdvcmxkIGNoYW1waW9ucyBhdCBhbiBlc3BvcnRzIGdhbWUuIiIiLDE1OTAwMDAwMC4wLCIiIldlIGRlZmluZSBhIHBvbGljeSAoz4ApIGFzIGEgZnVuY3Rpb24gZnJvbSB0aGUgaGlzdG9yeSBvZiBvYnNlcnZhdGlvbnMgdG8gYSBwcm9iYWJpbGl0eSBkaXN0cmlidXRpb24Kb3ZlciBhY3Rpb25zLCB3aGljaCB3ZSBwYXJhbWV0ZXJpemUgYXMgYSByZWN1cnJlbnQgbmV1cmFsIG5ldHdvcmsgd2l0aCBhcHByb3hpbWF0ZWx5IDE1OSBtaWxsaW9uCnBhcmFtZXRlcnMgKM64KS4iIiBwZy4gMyBvZiBwYXBlcgoKc291cmNlOiBodHRwczovL2RvY3MuZ29vZ2xlLmNvbS9zcHJlYWRzaGVldHMvZC8xS2o0UTVXQURjRFh0VUpMSU9mR1RDRTN0R3Z4TmN6RU13eXk4UXRnU2tIay9lZGl0I2dpZD01NDU4NzA0MCZmdmlkPTEzNjE5MzczODkiLDEuM2UrMjIsIlRISVMgQ0FMQ1VMQVRJT04gSVMgRk9SIFJFUlVOCgoiIlJlcnVuIHRvb2sgMiBtb250aHMgYW5kIDE1MCDCsSA1IFBGbG9wcy9zwrdkYXlzIG9mIGNvbXB1dGUgKHNlZSBGaWd1cmUgNCkiIgoKCgpzb3VyY2U6IGh0dHBzOi8vZG9jcy5nb29nbGUuY29tL3NwcmVhZHNoZWV0cy9kLzFLajRRNVdBRGNEWHRVSkxJT2ZHVENFM3RHdnhOY3pFTXd5eThRdGdTa0hrL2VkaXQjZ2lkPTU0NTg3MDQwJmZ2aWQ9MTM2MTkzNzM4OSIsNTMwODQxNjAwMDAsIjU0ayBpdGVyYXRpb25zIChGaWcgNykKd2l0aCBhIGJhdGNoIHNpemUgb2YgOTgzMDQwIChUYWJsZSAyKSIsLCxOVklESUEgUDEwMCxTZWxmLXN1cGVydmlzZWQgbGVhcm5pbmcsQ29uZmlkZW50LCJPbiBBcHJpbCAxM3RoLCAyMDE5LCBPcGVuQUkgRml2ZSBiZWNhbWUgdGhlIGZpcnN0IEFJIHN5c3RlbSB0byBkZWZlYXQgdGhlIHdvcmxkIGNoYW1waW9ucyBhdCBhbiBlc3BvcnRzIGdhbWUuIFRoZSBnYW1lIG9mIERvdGEgMiBwcmVzZW50cyBub3ZlbCBjaGFsbGVuZ2VzIGZvciBBSSBzeXN0ZW1zIHN1Y2ggYXMgbG9uZyB0aW1lIGhvcml6b25zLCBpbXBlcmZlY3QgaW5mb3JtYXRpb24sIGFuZCBjb21wbGV4LCBjb250aW51b3VzIHN0YXRlLWFjdGlvbiBzcGFjZXMsIGFsbCBjaGFsbGVuZ2VzIHdoaWNoIHdpbGwgYmVjb21lIGluY3JlYXNpbmdseSBjZW50cmFsIHRvIG1vcmUgY2FwYWJsZSBBSSBzeXN0ZW1zLiBPcGVuQUkgRml2ZSBsZXZlcmFnZWQgZXhpc3RpbmcgcmVpbmZvcmNlbWVudCBsZWFybmluZyB0ZWNobmlxdWVzLCBzY2FsZWQgdG8gbGVhcm4gZnJvbSBiYXRjaGVzIG9mIGFwcHJveGltYXRlbHkgMiBtaWxsaW9uIGZyYW1lcyBldmVyeSAyIHNlY29uZHMuIFdlIGRldmVsb3BlZCBhIGRpc3RyaWJ1dGVkIHRyYWluaW5nIHN5c3RlbSBhbmQgdG9vbHMgZm9yIGNvbnRpbnVhbCB0cmFpbmluZyB3aGljaCBhbGxvd2VkIHVzIHRvIHRyYWluIE9wZW5BSSBGaXZlIGZvciAxMCBtb250aHMuIEJ5IGRlZmVhdGluZyB0aGUgRG90YSAyIHdvcmxkIGNoYW1waW9uIChUZWFtIE9HKSwgT3BlbkFJIEZpdmUgZGVtb25zdHJhdGVzIHRoYXQgc2VsZi1wbGF5IHJlaW5mb3JjZW1lbnQgbGVhcm5pbmcgY2FuIGFjaGlldmUgc3VwZXJodW1hbiBwZXJmb3JtYW5jZSBvbiBhIGRpZmZpY3VsdCB0YXNrLiIsLCxVbnJlbGVhc2VkLFVuaXRlZCBTdGF0ZXMgb2YgQW1lcmljYSwsLCw1MTIuMCwsMjAyNi0wNS0yNSAxMjoxMToyMiswMDowMCwsLCwsLEluZHVzdHJ5LCwsLCxVbnJlbGVhc2VkLCwsMzIxMTA1LjkwNTUsLCwsMjYyMTMxLjk0NjA5MzAyNDEzLFRoaXJkLXBhcnR5IGVzdGltYXRpb24sLCwsLE5vCk1NTFNUTSAoV1QtMTAzKSxMYW5ndWFnZSxMYW5ndWFnZSBtb2RlbGluZywiQmVpamluZyBVbml2ZXJzaXR5IG9mIFBvc3RzIGFuZCBUZWxlY29tbXVuaWNhdGlvbnMsVW5pdmVyc2l0eSBvZiBXZXN0IExvbmRvbiIsIkthaSBTaHVhbmcsIFJ1aSBMaSwgTWVuZ3l1IEd1LCBKb25hdGhhbiBMb28sIFNlbiBTdSIsMjAxOS0xMi0wNSxNYWpvcuKAk01pbm9yIExvbmcgU2hvcnQtVGVybSBNZW1vcnkgZm9yIFdvcmQtTGV2ZWwgTGFuZ3VhZ2UgTW9kZWwsaHR0cDovL3JlcG9zaXRvcnkudXdsLmFjLnVrL2lkL2VwcmludC82NDkwLzEvTG9vX2V0YWxfSUVFRV9UTk5MU18yMDE5X01ham9yLW1pbm9yX2xvbmdfc2hvcnQtdGVybV9tZW1vcnlfZm9yX3dvcmQtbGV2ZWxfbGFuZ3VhZ2VfbW9kZWwucGRmLDE5LjAsLCw3NTAwMDAwMC4wLFRhYmxlIFZJSSwyLjMxNzVlKzE4LDYgRkxPUCAvIHRva2VuIC8gcGFyYW1ldGVyICogNzUwMDAwMDAgcGFyYW1ldGVycyAqIDEwMzAwMDAwMCB0b2tlbnMgKiA1MCBlcG9jaHMgW2Fzc3VtcHRpb25dID0gMi4zMTc1ZSsxOCBGTE9QLDEwMzAwMDAwMCxzaXplIG9mIFdUIDEwMywsLCwsTGlrZWx5LCJBYnN0cmFjdOKAlExhbmd1YWdlIG1vZGVsIHBsYXlzIGFuIGltcG9ydGFudCByb2xlIGluIG5hdHVyYWwKbGFuZ3VhZ2UgcHJvY2Vzc2luZyAoTkxQKSBzeXN0ZW1zIGxpa2UgbWFjaGluZSB0cmFuc2xhdGlvbiwKc3BlZWNoIHJlY29nbml0aW9uLCBsZWFybmluZyB0b2tlbiBlbWJlZGRpbmdzLCBuYXR1cmFsIGxhbmd1YWdlIGdlbmVyYXRpb24gYW5kIHRleHQgY2xhc3NpZmljYXRpb24uIFJlY2VudGx5LCB0aGUgbXVsdGktbGF5ZXIgTG9uZyBTaG9ydC1UZXJtIE1lbW9yeSAoTFNUTSkgbW9kZWxzIGhhdmUgYmVlbiBkZW1vbnN0cmF0ZWQgdG8gYWNoaWV2ZSBwcm9taXNpbmcgcGVyZm9ybWFuY2Ugb24gd29yZC1sZXZlbCBsYW5ndWFnZSBtb2RlbGluZy4KRm9yIGVhY2ggTFNUTSBsYXllciwgbGFyZ2VyIGhpZGRlbiBzaXplIHVzdWFsbHkgbWVhbnMgbW9yZQpkaXZlcnNlIHNlbWFudGljIGZlYXR1cmVzLCB3aGljaCBlbmFibGVzIHRoZSBsYW5ndWFnZSBtb2RlbCB0bwpwZXJmb3JtIGJldHRlci4gSG93ZXZlciwgd2UgaGF2ZSBvYnNlcnZlZCB0aGF0IHdoZW4gYSBjZXJ0YWluCkxTVE0gbGF5ZXIgcmVhY2hlcyBhIHN1ZmZpY2llbnRseSBsYXJnZSBzY2FsZSwgdGhlIHByb21vdGlvbgpvZiBvdmVyYWxsIGVmZmVjdCB3aWxsIHNsb3cgZG93biBhcyBpdHMgaGlkZGVuIHNpemUgaW5jcmVhc2VzLiBJbgp0aGlzIHBhcGVyLCB3ZSBhbmFseXplIHRoYXQgYW4gaW1wb3J0YW50IGZhY3RvciBsZWFkaW5nIHRvIHRoaXMKcGhlbm9tZW5vbiBpcyB0aGUgaGlnaCBjb3JyZWxhdGlvbiBiZXR3ZWVuIHRoZSBuZXdseSBleHRlbmRlZCBoaWRkZW4gc3RhdGVzIGFuZCBvcmlnaW5hbCBoaWRkZW4gc3RhdGVzLCB3aGljaCBoaW5kZXJzIGRpdmVyc2UgZmVhdHVyZSBleHByZXNzaW9uIG9mIHRoZSBMU1RNLiBBcyBhIHJlc3VsdCwgd2hlbiB0aGUgc2NhbGUgaXMgbGFyZ2UgZW5vdWdoLCBzaW1wbHkgbGVuZ3RoZW5pbmcgdGhlIExTVE0gaGlkZGVuIHN0YXRlcyB3aWxsIGNvc3QgdHJlbWVuZG91cyBleHRyYSBwYXJhbWV0ZXJzIGJ1dCBoYXMgbGl0dGxlIGVmZmVjdC4gV2UgcHJvcG9zZSBhIHNpbXBsZSB5ZXQgZWZmZWN0aXZlIGltcHJvdmVtZW50IG9uIGVhY2ggTFNUTSBsYXllciBjb25zaXN0aW5nIG9mIGEgbGFyZ2Utc2NhbGUgTWFqb3IgTFNUTSBhbmQgYSBzbWFsbHNjYWxlIE1pbm9yIExTVE0gdG8gYnJlYWsgdGhlIGhpZ2ggY29ycmVsYXRpb24gYmV0d2VlbiB0aGUgdHdvIHBhcnRzIG9mIGhpZGRlbiBzdGF0ZXMsIHdoaWNoIHdlIGNhbGwgTWFqb3ItTWlub3IgTFNUTXMgKE1NTFNUTXMpLiBJbiBleHBlcmltZW50cywgd2UgZGVtb25zdHJhdGUgdGhlIGxhbmd1YWdlIG1vZGVsIHdpdGggTU1MU1RNcyBzdXJwYXNzZXMgdGhlIGV4aXN0aW5nIHN0YXRlLW9mLXRoZS1hcnQgbW9kZWwgb24gUGVubiBUcmVlYmFuayAoUFRCKSBhbmQgV2lraVRleHQtMiAoV1QyKSBkYXRhc2V0cywgYW5kIG91dHBlcmZvcm1zIHRoZSBiYXNlbGluZSBieSAzLjMgcG9pbnRzIGluIHBlcnBsZXhpdHkgb24gV2lraVRleHQtMTAzIGRhdGFzZXQgd2l0aG91dCBpbmNyZWFzaW5nIG1vZGVsIHBhcmFtZXRlciBjb3VudHMuIiw1MC4wLE1NTFNUTSxVbnJlbGVhc2VkLCJDaGluYSxVbml0ZWQgS2luZ2RvbSBvZiBHcmVhdCBCcml0YWluIGFuZCBOb3J0aGVybiBJcmVsYW5kIiwsLCwsLDIwMjYtMDItMTEgMTk6MjY6MjcrMDA6MDAsLCwsLCwi</x:v>
      </x:c>
    </x:row>
    <x:row r="254" ht="18" customHeight="1">
      <x:c r="A254" s="17" t="n">
        <x:v>249</x:v>
      </x:c>
      <x:c r="B254" s="17" t="n">
        <x:v>310</x:v>
      </x:c>
      <x:c r="C254" s="160" t="str">
        <x:v>QWNhZGVtaWEsQWNhZGVtaWEiLCwsLCxVbnJlbGVhc2VkLCwsLCwsLCxPcGVyYXRpb24gY291bnRpbmcsLCwsLE5vCk1NTFNUTSAoV1QtMiksTGFuZ3VhZ2UsTGFuZ3VhZ2UgbW9kZWxpbmcsIkJlaWppbmcgVW5pdmVyc2l0eSBvZiBQb3N0cyBhbmQgVGVsZWNvbW11bmljYXRpb25zLFVuaXZlcnNpdHkgb2YgV2VzdCBMb25kb24iLCJLYWkgU2h1YW5nLCBSdWkgTGksIE1lbmd5dSBHdSwgSm9uYXRoYW4gTG9vLCBTZW4gU3UiLDIwMTktMTItMDUsTWFqb3LigJNNaW5vciBMb25nIFNob3J0LVRlcm0gTWVtb3J5IGZvciBXb3JkLUxldmVsIExhbmd1YWdlIE1vZGVsLGh0dHA6Ly9yZXBvc2l0b3J5LnV3bC5hYy51ay9pZC9lcHJpbnQvNjQ5MC8xL0xvb19ldGFsX0lFRUVfVE5OTFNfMjAxOV9NYWpvci1taW5vcl9sb25nX3Nob3J0LXRlcm1fbWVtb3J5X2Zvcl93b3JkLWxldmVsX2xhbmd1YWdlX21vZGVsLnBkZiwxOS4wLFNPVEEgaW1wcm92ZW1lbnQsIiIiSW4gZXhwZXJpbWVudHMsIHdlIGRlbW9uc3RyYXRlIHRoZSBsYW5ndWFnZSBtb2RlbCB3aXRoIE1NTFNUTXMgc3VycGFzc2VzIHRoZSBleGlzdGluZyBzdGF0ZS1vZi10aGUtYXJ0IG1vZGVsIG9uIFBlbm4gVHJlZWJhbmsgKFBUQikgYW5kIFdpa2lUZXh0LTIgKFdUMikgZGF0YXNldHMiIiIsMzIzMDAwMDAuMCxUYWJsZSBJSUksMS45MzhlKzE3LDYgRkxPUCAvIHRva2VuIC8gcGFyYW1ldGVyICogMzIzMDAwMDAgcGFyYW1ldGVycyAqIDIwMDAwMDAgdG9rZW5zICogNTAwIGVwb2NocyBbYXNzdW1wdGlvbl0gPSAxLjkzOGUrMTcgRkxPUCwyMDAwMDAwLHNpemUgb2YgV1QtMiwsLCwsTGlrZWx5LCJBYnN0cmFjdOKAlExhbmd1YWdlIG1vZGVsIHBsYXlzIGFuIGltcG9ydGFudCByb2xlIGluIG5hdHVyYWwgbGFuZ3VhZ2UgcHJvY2Vzc2luZyAoTkxQKSBzeXN0ZW1zIGxpa2UgbWFjaGluZSB0cmFuc2xhdGlvbiwKc3BlZWNoIHJlY29nbml0aW9uLCBsZWFybmluZyB0b2tlbiBlbWJlZGRpbmdzLCBuYXR1cmFsIGxhbmd1YWdlIGdlbmVyYXRpb24gYW5kIHRleHQgY2xhc3NpZmljYXRpb24uIFJlY2VudGx5LCB0aGUgbXVsdGktbGF5ZXIgTG9uZyBTaG9ydC1UZXJtIE1lbW9yeSAoTFNUTSkgbW9kZWxzIGhhdmUgYmVlbiBkZW1vbnN0cmF0ZWQgdG8gYWNoaWV2ZSBwcm9taXNpbmcgcGVyZm9ybWFuY2Ugb24gd29yZC1sZXZlbCBsYW5ndWFnZSBtb2RlbGluZy4KRm9yIGVhY2ggTFNUTSBsYXllciwgbGFyZ2VyIGhpZGRlbiBzaXplIHVzdWFsbHkgbWVhbnMgbW9yZSBkaXZlcnNlIHNlbWFudGljIGZlYXR1cmVzLCB3aGljaCBlbmFibGVzIHRoZSBsYW5ndWFnZSBtb2RlbCB0byBwZXJmb3JtIGJldHRlci4gSG93ZXZlciwgd2UgaGF2ZSBvYnNlcnZlZCB0aGF0IHdoZW4gYSBjZXJ0YWluIExTVE0gbGF5ZXIgcmVhY2hlcyBhIHN1ZmZpY2llbnRseSBsYXJnZSBzY2FsZSwgdGhlIHByb21vdGlvbgpvZiBvdmVyYWxsIGVmZmVjdCB3aWxsIHNsb3cgZG93biBhcyBpdHMgaGlkZGVuIHNpemUgaW5jcmVhc2VzLiBJbiB0aGlzIHBhcGVyLCB3ZSBhbmFseXplIHRoYXQgYW4gaW1wb3J0YW50IGZhY3RvciBsZWFkaW5nIHRvIHRoaXMKcGhlbm9tZW5vbiBpcyB0aGUgaGlnaCBjb3JyZWxhdGlvbiBiZXR3ZWVuIHRoZSBuZXdseSBleHRlbmRlZCBoaWRkZW4gc3RhdGVzIGFuZCBvcmlnaW5hbCBoaWRkZW4gc3RhdGVzLCB3aGljaCBoaW5kZXJzIGRpdmVyc2UgZmVhdHVyZSBleHByZXNzaW9uIG9mIHRoZSBMU1RNLiBBcyBhIHJlc3VsdCwgd2hlbiB0aGUgc2NhbGUgaXMgbGFyZ2UgZW5vdWdoLCBzaW1wbHkgbGVuZ3RoZW5pbmcgdGhlIExTVE0gaGlkZGVuIHN0YXRlcyB3aWxsIGNvc3QgdHJlbWVuZG91cyBleHRyYSBwYXJhbWV0ZXJzIGJ1dCBoYXMgbGl0dGxlIGVmZmVjdC4gV2UgcHJvcG9zZSBhIHNpbXBsZSB5ZXQgZWZmZWN0aXZlIGltcHJvdmVtZW50IG9uIGVhY2ggTFNUTSBsYXllciBjb25zaXN0aW5nIG9mIGEgbGFyZ2Utc2NhbGUgTWFqb3IgTFNUTSBhbmQgYSBzbWFsbHNjYWxlIE1pbm9yIExTVE0gdG8gYnJlYWsgdGhlIGhpZ2ggY29ycmVsYXRpb24gYmV0d2VlbiB0aGUgdHdvIHBhcnRzIG9mIGhpZGRlbiBzdGF0ZXMsIHdoaWNoIHdlIGNhbGwgTWFqb3ItTWlub3IgTFNUTXMgKE1NTFNUTXMpLiBJbiBleHBlcmltZW50cywgd2UgZGVtb25zdHJhdGUgdGhlIGxhbmd1YWdlIG1vZGVsIHdpdGggTU1MU1RNcyBzdXJwYXNzZXMgdGhlIGV4aXN0aW5nIHN0YXRlLW9mLXRoZS1hcnQgbW9kZWwgb24gUGVubiBUcmVlYmFuayAoUFRCKSBhbmQgV2lraVRleHQtMiAoV1QyKSBkYXRhc2V0cywgYW5kIG91dHBlcmZvcm1zIHRoZSBiYXNlbGluZSBieSAzLjMgcG9pbnRzIGluIHBlcnBsZXhpdHkgb24gV2lraVRleHQtMTAzIGRhdGFzZXQgd2l0aG91dCBpbmNyZWFzaW5nIG1vZGVsIHBhcmFtZXRlciBjb3VudHMuIiw1MDAuMCwsVW5yZWxlYXNlZCwiQ2hpbmEsVW5pdGVkIEtpbmdkb20gb2YgR3JlYXQgQnJpdGFpbiBhbmQgTm9ydGhlcm4gSXJlbGFuZCIsLCwsLCwyMDI2LTAyLTExIDE5OjI2OjI3KzAwOjAwLCwsLCwsIkFjYWRlbWlhLEFjYWRlbWlhIiwsLCwsVW5yZWxlYXNlZCwsLCwsLCwsT3BlcmF0aW9uIGNvdW50aW5nLCwsLCxObwpNTUxTVE0gKFBUQiksTGFuZ3VhZ2UsTGFuZ3VhZ2UgbW9kZWxpbmcsIkJlaWppbmcgVW5pdmVyc2l0eSBvZiBQb3N0cyBhbmQgVGVsZWNvbW11bmljYXRpb25zLFVuaXZlcnNpdHkgb2YgV2VzdCBMb25kb24iLCJLYWkgU2h1YW5nLCBSdWkgTGksIE1lbmd5dSBHdSwgSm9uYXRoYW4gTG9vLCBTZW4gU3UiLDIwMTktMTItMDUsTWFqb3LigJNNaW5vciBMb25nIFNob3J0LVRlcm0gTWVtb3J5IGZvciBXb3JkLUxldmVsIExhbmd1YWdlIE1vZGVsLGh0dHA6Ly9yZXBvc2l0b3J5LnV3bC5hYy51ay9pZC9lcHJpbnQvNjQ5MC8xL0xvb19ldGFsX0lFRUVfVE5OTFNfMjAxOV9NYWpvci1taW5vcl9sb25nX3Nob3J0LXRlcm1fbWVtb3J5X2Zvcl93b3JkLWxldmVsX2xhbmd1YWdlX21vZGVsLnBkZiwxOS4wLFNPVEEgaW1wcm92ZW1lbnQsIiIiSW4gZXhwZXJpbWVudHMsIHdlIGRlbW9uc3RyYXRlIHRoZSBsYW5ndWFnZSBtb2RlbCB3aXRoIE1NTFNUTXMgc3VycGFzc2VzIHRoZSBleGlzdGluZyBzdGF0ZS1vZi10aGUtYXJ0IG1vZGVsIG9uIFBlbm4gVHJlZWJhbmsgKFBUQikgYW5kIFdpa2lUZXh0LTIgKFdUMikgZGF0YXNldHMiIiIsMjEzMDAwMDAuMCxUYWJsZSBJSSw1LjgyOTg3ODJlKzE2LDYgRkxPUCAvIHRva2VuIC8gcGFyYW1ldGVyICogMjEzMDAwMDAgcGFyYW1ldGVycyAqIDkxMjM0NCB0b2tlbnMgKiA1MDAgZXBvY2hzIFthc3N1bXB0aW9uXSA9IDUuODI5ODc4MmUrMTYgRkxPUCw5MjkwMDAsc2l6ZSBvZiBQVEIsLCwsLExpa2VseSwiQWJzdHJhY3TigJRMYW5ndWFnZSBtb2RlbCBwbGF5cyBhbiBpbXBvcnRhbnQgcm9sZSBpbiBuYXR1cmFsCmxhbmd1YWdlIHByb2Nlc3NpbmcgKE5MUCkgc3lzdGVtcyBsaWtlIG1hY2hpbmUgdHJhbnNsYXRpb24sCnNwZWVjaCByZWNvZ25pdGlvbiwgbGVhcm5pbmcgdG9rZW4gZW1iZWRkaW5ncywgbmF0dXJhbCBsYW5ndWFnZSBnZW5lcmF0aW9uIGFuZCB0ZXh0IGNsYXNzaWZpY2F0aW9uLiBSZWNlbnRseSwgdGhlIG11bHRpLWxheWVyIExvbmcgU2hvcnQtVGVybSBNZW1vcnkgKExTVE0pIG1vZGVscyBoYXZlIGJlZW4gZGVtb25zdHJhdGVkIHRvIGFjaGlldmUgcHJvbWlzaW5nIHBlcmZvcm1hbmNlIG9uIHdvcmQtbGV2ZWwgbGFuZ3VhZ2UgbW9kZWxpbmcuCkZvciBlYWNoIExTVE0gbGF5ZXIsIGxhcmdlciBoaWRkZW4gc2l6ZSB1c3VhbGx5IG1lYW5zIG1vcmUKZGl2ZXJzZSBzZW1hbnRpYyBmZWF0dXJlcywgd2hpY2ggZW5hYmxlcyB0aGUgbGFuZ3VhZ2UgbW9kZWwgdG8KcGVyZm9ybSBiZXR0ZXIuIEhvd2V2ZXIsIHdlIGhhdmUgb2JzZXJ2ZWQgdGhhdCB3aGVuIGEgY2VydGFpbgpMU1RNIGxheWVyIHJlYWNoZXMgYSBzdWZmaWNpZW50bHkgbGFyZ2Ugc2NhbGUsIHRoZSBwcm9tb3Rpb24Kb2Ygb3ZlcmFsbCBlZmZlY3Qgd2lsbCBzbG93IGRvd24gYXMgaXRzIGhpZGRlbiBzaXplIGluY3JlYXNlcy4gSW4KdGhpcyBwYXBlciwgd2UgYW5hbHl6ZSB0aGF0IGFuIGltcG9ydGFudCBmYWN0b3IgbGVhZGluZyB0byB0aGlzCnBoZW5vbWVub24gaXMgdGhlIGhpZ2ggY29ycmVsYXRpb24gYmV0d2VlbiB0aGUgbmV3bHkgZXh0ZW5kZWQgaGlkZGVuIHN0YXRlcyBhbmQgb3JpZ2luYWwgaGlkZGVuIHN0YXRlcywgd2hpY2ggaGluZGVycyBkaXZlcnNlIGZlYXR1cmUgZXhwcmVzc2lvbiBvZiB0aGUgTFNUTS4gQXMgYSByZXN1bHQsIHdoZW4gdGhlIHNjYWxlIGlzIGxhcmdlIGVub3VnaCwgc2ltcGx5IGxlbmd0aGVuaW5nIHRoZSBMU1RNIGhpZGRlbiBzdGF0ZXMgd2lsbCBjb3N0IHRyZW1lbmRvdXMgZXh0cmEgcGFyYW1ldGVycyBidXQgaGFzIGxpdHRsZSBlZmZlY3QuIFdlIHByb3Bvc2UgYSBzaW1wbGUgeWV0IGVmZmVjdGl2ZSBpbXByb3ZlbWVudCBvbiBlYWNoIExTVE0gbGF5ZXIgY29uc2lzdGluZyBvZiBhIGxhcmdlLXNjYWxlIE1ham9yIExTVE0gYW5kIGEgc21hbGxzY2FsZSBNaW5vciBMU1RNIHRvIGJyZWFrIHRoZSBoaWdoIGNvcnJlbGF0aW9uIGJldHdlZW4gdGhlIHR3byBwYXJ0cyBvZiBoaWRkZW4gc3RhdGVzLCB3aGljaCB3ZSBjYWxsIE1ham9yLU1pbm9yIExTVE1zIChNTUxTVE1zKS4gSW4gZXhwZXJpbWVudHMsIHdlIGRlbW9uc3RyYXRlIHRoZSBsYW5ndWFnZSBtb2RlbCB3aXRoIE1NTFNUTXMgc3VycGFzc2VzIHRoZSBleGlzdGluZyBzdGF0ZS1vZi10aGUtYXJ0IG1vZGVsIG9uIFBlbm4gVHJlZWJhbmsgKFBUQikgYW5kIFdpa2lUZXh0LTIgKFdUMikgZGF0YXNldHMsIGFuZCBvdXRwZXJmb3JtcyB0aGUgYmFzZWxpbmUgYnkgMy4zIHBvaW50cyBpbiBwZXJwbGV4aXR5IG9uIFdpa2lUZXh0LTEwMyBkYXRhc2V0IHdpdGhvdXQgaW5jcmVhc2luZyBtb2RlbCBwYXJhbWV0ZXIgY291bnRzLiIsNTAwLjAsLFVucmVsZWFzZWQsIkNoaW5hLFVuaXRlZCBLaW5nZG9tIG9mIEdyZWF0IEJyaXRhaW4gYW5kIE5vcnRoZXJuIElyZWxhbmQiLCwsLCwsMjAyNi0wMi0xMSAxOToyNjoyNyswMDowMCwsLCwsLCJBY2FkZW1pYSxBY2FkZW1pYSIsLCwsLFVucmVsZWFzZWQsLCwsLCwsLE9wZXJhdGlvbiBjb3VudGluZywsLCwsTm8KU3RhckdBTiB2MiwiVmlzaW9uLEltYWdlIGdlbmVyYXRpb24iLCJJbWFnZSBnZW5lcmF0aW9uLEltYWdlLXRvLWltYWdlIiwiTkFWRVIsWW9uc2VpIFVuaXZlcnNpdHksU3dpc3MgRmVkZXJhbCBJbnN0aXR1dGUgb2YgVGVjaG5vbG9neSIsIll1bmpleSBDaG9pLCBZb3VuZ2p1bmcgVWgsIEphZWp1biBZb28sIEp1bmctV29vIEhhIiwyMDE5LTEyLTA0LFN0YXJHQU4gdjI6IERpdmVyc2UgSW1hZ2UgU3ludGhlc2lzIGZvciBNdWx0aXBsZSBEb21haW5zLGh0dHBzOi8vYXJ4aXYub3JnL2Ficy8xOTEyLjAxODY1LDIwNzIuMCwiSGlnaGx5IGNpdGVkLFNPVEEgaW1wcm92ZW1lbnQiLCIiIlZvdGVzIGZyb20gQU1UIHdvcmtlcnMgZm9yIHRoZSBtb3N0IHByZWZlcnJlZCBtZXRob2QgcmVnYXJkaW5nIHZpc3VhbCBxdWFsaXR5IGFuZCBzdHlsZSByZWZsZWN0aW9uICglKS4gU3RhckdBTiB2MiBvdXRwZXJmb3JtcyB0aGUgYmFzZWxpbmVzIHdpdGggcmVtYXJrYWJsZSBtYXJnaW5zIGluIGFsbCBhc3BlY3RzLiIiCgoiIkFzIHNob3duIGluIFRhYmxlIDIsIG91ciBtZXRob2Qgb3V0cGVyZm9ybXMgYWxsIHRoZSBiYXNlbGluZXMgYnkgYSBsYXJnZSBtYXJnaW4gaW4gdGVybXMgb2YgdmlzdWFsIHF1YWxpdHkuIEZvciBib3RoIENlbGViQS1IUSBhbmQgQUZIUSwgb3VyIG1ldGhvZCBhY2hpZXZlcyBGSURzIG9mIDEzLjcgYW5kIDE2LjIsIHJlc3BlY3RpdmVseSwgd2hpY2ggYXJlIG1vcmUgdGhhbiB0d28gdGltZXMgaW1wcm92ZW1lbnQgb3ZlciB0aGUgcHJldmlvdXMgbGVhZGluZyBtZXRob2QuIiIiLCwsLCw0MDAwMDAsLCwsLCxVbmtub3duLCJBIGdvb2QgaW1hZ2UtdG8taW1hZ2UgdHJhbnNsYXRpb24gbW9kZWwgc2hvdWxkIGxlYXJuIGEgbWFwcGluZyBiZXR3ZWVuIGRpZmZlcmVudCB2aXN1YWwgZG9tYWlucyB3aGlsZSBzYXRpc2Z5aW5nIHRoZSBmb2xsb3dpbmcgcHJvcGVydGllczogMSkgZGl2ZXJzaXR5IG9mIGdlbmVyYXRlZCBpbWFnZXMgYW5kIDIpIHNjYWxhYmlsaXR5IG92ZXIgbXVsdGlwbGUgZG9tYWlucy4gRXhpc3RpbmcgbWV0aG9kcyBhZGRyZXNzIGVpdGhlciBvZiB0aGUgaXNzdWVzLCBoYXZpbmcgbGltaXRlZCBkaXZlcnNpdHkgb3IgbXVsdGlwbGUgbW9kZWxzIGZvciBhbGwgZG9tYWlucy4gV2UgcHJvcG9zZSBTdGFyR0FOIHYyLCBhIHNpbmdsZSBmcmFtZXdvcmsgdGhhdCB0YWNrbGVzIGJvdGggYW5kIHNob3dzIHNpZ25pZmljYW50bHkgaW1wcm92ZWQgcmVzdWx0cyBvdmVyIHRoZSBiYXNlbGluZXMuIEV4cGVyaW1lbnRzIG9uIENlbGViQS1IUSBhbmQgYSBuZXcgYW5pbWFsIGZhY2VzIGRhdGFzZXQgKEFGSFEpIHZhbGlkYXRlIG91ciBzdXBlcmlvcml0eSBpbiB0ZXJtcyBvZiB2aXN1YWwgcXVhbGl0eSwgZGl2ZXJzaXR5LCBhbmQgc2NhbGFiaWxpdHkuIFRvIGJldHRlciBhc3Nlc3MgaW1hZ2UtdG8taW1hZ2UgdHJhbnNsYXRpb24gbW9kZWxzLCB3ZSByZWxlYXNlIEFGSFEsIGhpZ2gtcXVhbGl0eSBhbmltYWwgZmFjZXMgd2l0aCBsYXJnZSBpbnRlci0gYW5kIGludHJhLWRvbWFpbiBkaWZmZXJlbmNlcy4gVGhlIGNvZGUsIHByZXRyYWluZWQgbW9kZWxzLCBhbmQgZGF0YXNldCBjYW4gYmUgZm91bmQgYXQgdGhpcyBodHRwcyBVUkwuIiwsLE9wZW4gd2VpZ2h0cyAobm9uLWNvbW1lcmNpYWwpLCJLb3JlYSAoUmVwdWJsaWMgb2YpLEtvcmVhIChSZXB1YmxpYyBvZiksU3dpdHplcmxhbmQiLCwsLCwsMjAyNi0wNS0yNSAxMjoxMToyMyswMDowMCwsLCwsLCJJbmR1c3RyeSxBY2FkZW1pYSxBY2FkZW1pYSIsLCwsLE9wZW4gKG5vbi1jb21tZXJjaWFsKSxodHRwczovL2dpdGh1Yi5jb20vY2xvdmFhaS9zdGFyZ2FuLXYyP3RhYj1yZWFkbWUtb3YtZmlsZSBub24tY29tbWVyY2lhbCwsLCwsLCwsLCwsLFllcwpTdHlsZUdBTjIsSW1hZ2UgZ2VuZXJhdGlvbixJbWFnZSBnZW5lcmF0aW9uLCJOVklESUEsQWFsdG8gVW5pdmVyc2l0eSIsIlRlcm8gS2FycmFzLCBTYW11bGkgTGFpbmUsIE1paWthIEFpdHRhbGEsIEphbm5lIEhlbGxzdGVuLCBKYWFra28gTGVodGluZW4sIFRpbW8gQWlsYSIsMjAxOS0xMi0wMyxBbmFseXppbmcgYW5kIEltcHJvdmluZyB0aGUgSW1hZ2UgUXVhbGl0eSBvZiBTdHlsZUdBTixodHRwczovL2FyeGl2Lm9yZy9wZGYvMTkxMi4wNDk1OCw3OTA4LjAsIkhpc3RvcmljYWwgc2lnbmlmaWNhbmNlLEhpZ2hseSBjaXRlZCIsLDMwMDAwMDAwLjAsIjMwTSBmb3IgdGhlIGdlbmVyYXRvciwgMjlNIGZvciB0aGUgZGlzY3JpbWluYXRvciIsLCIzMTgwMDAwMDAgKiAzMCwwMDAsMDAwLjAgKiA2ID0gNS43MjRlKzE2LiBCdXQgbm90IHN1cmUgaWYgdGhhdCBhcHBsaWVzIHRvIHRoaXMgYXJjaGl0ZWN0dXJlLiIsMTE0MDAwMDAwLERhdGFzZXRzIHRyYWluZWQgb24gKHdpdGggbXVsdGlwbGUgZXBvY2hzKTogODgrNDgrMTAwKzU3KzI1IH49IDMxOE0sMjAxNi4wLH44NCBHUFUtZGF5cyAqIDI0IGhvdXJzL2RheSxOVklESUEgVjEwMCwsQ29uZmlkZW50LCJUaGUgc3R5bGUtYmFzZWQgR0FOIGFyY2hpdGVjdHVyZSAoU3R5bGVHQU4pIHlpZWxkcyBzdGF0ZS1vZi10aGUtYXJ0IHJlc3VsdHMgaW4gZGF0YS1kcml2ZW4gdW5jb25kaXRpb25hbCBnZW5lcmF0aXZlIGltYWdlIG1vZGVsaW5nLiBXZSBleHBvc2UgYW5kIGFuYWx5emUgc2V2ZXJhbCBvZiBpdHMgY2hhcmFjdGVyaXN0aWMgYXJ0aWZhY3RzLCBhbmQgcHJvcG9zZSBjaGFuZ2VzIGluIGJvdGggbW9kZWwgYXJjaGl0ZWN0dXJlIGFuZCB0cmFpbmluZyBtZXRob2RzIHRvIGFkZHJlc3MgdGhlbS4gSW4gcGFydGljdWxhciwgd2UgcmVkZXNpZ24gdGhlIGdlbmVyYXRvciBub3JtYWxpemF0aW9uLCByZXZpc2l0IHByb2dyZXNzaXZlIGdyb3dpbmcsIGFuZCByZWd1bGFyaXplIHRoZSBnZW5lcmF0b3IgdG8gZW5jb3VyYWdlIGdvb2QgY29uZGl0aW9uaW5nIGluIHRoZSBtYXBwaW5nIGZyb20gbGF0ZW50IGNvZGVzIHRvIGltYWdlcy4gSW4gYWRkaXRpb24gdG8gaW1wcm92aW5nIGltYWdlIHF1YWxpdHksIHRoaXMgcGF0aCBsZW5ndGggcmVndWxhcml6ZXIgeWllbGRzIHRoZSBhZGRpdGlvbmFsIGJlbmVmaXQgdGhhdCB0aGUgZ2VuZXJhdG9yIGJlY29tZXMgc2lnbmlmaWNhbnRseSBlYXNpZXIgdG8gaW52ZXJ0LiBUaGlzIG1ha2VzIGl0IHBvc3NpYmxlIHRvIHJlbGlhYmx5IGF0dHJpYnV0ZSBhIGdlbmVyYXRlZCBpbWFnZSB0byBhIHBhcnRpY3VsYXIgbmV0d29yay4gV2UgZnVydGhlcm1vcmUgdmlzdWFsaXplIGhvdyB3ZWxsIHRoZSBnZW5lcmF0b3IgdXRpbGl6ZXMgaXRzIG91dHB1dCByZXNvbHV0aW9uLCBhbmQgaWRlbnRpZnkgYSBjYXBhY2l0eSBwcm9ibGVtLCBtb3RpdmF0aW5nIHVzIHRvIHRyYWluIGxhcmdlciBtb2RlbHMgZm9yIGFkZGl0aW9uYWwgcXVhbGl0eSBpbXByb3ZlbWVudHMuIE92ZXJhbGwsIG91ciBpbXByb3ZlZCBtb2RlbCByZWRlZmluZXMgdGhlIHN0YXRlIG9mIHRoZSBhcnQgaW4gdW5jb25kaXRpb25hbCBpbWFnZSBtb2RlbGluZywgYm90aCBpbiB0ZXJtcyBvZiBleGlzdGluZyBkaXN0cmlidXRpb24gcXVhbGl0eSBtZXRyaWNzIGFzIHdlbGwgYXMgcGVyY2VpdmVkIGltYWdlIHF1YWxpdHkuIiwsLE9wZW4gd2VpZ2h0cyAocmVzdHJpY3RlZCB1c2UpLCJVbml0ZWQgU3RhdGVzIG9mIEFtZXJpY2EsRmlubGFuZCIsLCwsOC4wLCwyMDI1LTExLTI4IDExOjUzOjQ0KzAwOjAwLCwsLDMyLjAsLCJJbmR1c3RyeSxBY2FkZW1pYSIsLCwsLCwsLCwsLCw0OTE2LjA2ODY0NDkzMTkwMiwsLCwsLFllcwpiUlNNICsgY2FjaGUsTGFuZ3VhZ2UsTGFuZ3VhZ2UgbW9kZWxpbmcsIk51bWVudGEsSW5jdWJhdG9yIDQ5MSIsIkplcmVteSBHb3Jkb24sIERhdmlkIFJhd2xpbnNvbiwgU3VidXRhaSBBaG1hZCIsMjAxOS0xMi0wMixMb25nIERpc3RhbmNlIFJlbGF0aW9uc2hpcHMgd2l0aG91dCBUaW1lIFRyYXZlbDogQm9vc3RpbmcgdGhlIFBlcmZvcm1hbmNlIG9mIGEgU3BhcnNlIFByZWRpY3RpdmUgQXV0b2VuY29kZXIgaW4gU2VxdWVuY2UgTW9kZWxpbmcsaHR0cHM6Ly9hcnhpdi5vcmcvYWJzLzE5MTIuMDExMTYsNi4wLCwsMjU1MDAwMC4wLFRhYmxlIDIsMjc1NDAwMDAwMDAwMDAwLjAsIjYgRkxPUCAvIHBhcmFtZXRlciAvIHRva2VuICogMjU1MDAwMCBwYXJhbWV0ZXJzICogMzAwIHRva2VucyBwZXIgYmF0Y2ggW3NwZWN1bGF0aXZlbHksIEkgYW0gbm90IHN1cmUgaWYgaXQgaXMgc2VxdWVuY2VzIHBlciBiYXRjaCBvciB0b2tlbnMgcGVyIGJhdGNoXSAqIDYwMDAwIHN0ZXBzID0gMi43NTRlKzE0IEZMT1AiLDkxMjM0NCwiYmF0Y2ggc2l6ZSAzMDAgCgoiInRoZSBiUlNNIG1vZGVsIG92ZXJmaXRzIHF1aWNrbHkgdG8gdGhlIFBUQiB0cmFpbmluZwpzZXQsIGFzIGlsbHVzdHJhdGVkIGJ5IGluY3JlYXNpbmcgdm9sYXRpbGl0eSBhbmQgdWx0aW1hdGVseSBhIHF1aWNrIHJpc2UgaW4gdGVzdCBsb3NzIGFmdGVyIDQwLTYwLDAwMCBtaW5pLWJhdGNoZXMgb2YgdHJhaW5pbmcuIiIKCjMwMCo2MDAwMCAvIDkxMjM0NCA9ICAxOS43IGVwb2NocwoiLCwsLCxTcGVjdWxhdGl2ZSwiSW4gc2VxdWVuY2UgbGVhcm5pbmcgdGFza3Mgc3VjaCBhcyBsYW5ndWFnZSBtb2RlbGxpbmcsIFJlY3VycmVudCBOZXVyYWwgTmV0d29ya3MgbXVzdCBsZWFybiByZWxhdGlvbnNoaXBzIGJldHdlZW4gaW5wdXQgZmVhdHVyZXMgc2VwYXJhdGVkIGJ5IHRpbWUuIFN0YXRlIG9mIHRoZSBhcnQgbW9kZWxzIHN1Y2ggYXMgTFNUTSBhbmQgVHJhbnNmb3JtZXIgYXJlIHRyYWluZWQgYnkgYmFja3Byb3BhZ2F0aW9uIG9mIGxvc3NlcyBpbnRvIHByaW9yIGhpZGRlbiBzdGF0ZXMgYW5kIGlucHV0cyBoZWxkIGluIG1lbW9yeS4gVGhpcyBhbGxvd3MgZ3JhZGllbnRzIHRvIGZsb3cgZnJvbSBwcmVzZW50IHRvIHBhc3QgYW5kIGVmZmVjdGl2ZWx5IGxlYXJuIHdpdGggcGVyZmVjdCBoaW5kc2lnaHQsIGJ1dCBhdCBhIHNpZ25pZmljYW50IG1lbW9yeSBjb3N0LiBJbiB0aGlzIHBhcGVyIHdlIHNob3cgdGhhdCBpdCBpcyBwb3NzaWJsZSB0byB0cmFpbiBoaWdoIHBlcmZvcm1hbmNlIHJlY3VycmVudCBuZXR3b3JrcyB1c2luZyBpbmZvcm1hdGlvbiB0aGF0IGlzIGxvY2FsIGluIHRpbWUsIGFuZCB0aGVyZWJ5IGFjaGlldmUgYSBzaWduaWZpY2FudGx5IHJlZHVjZWQgbWVtb3J5IGZvb3RwcmludC4gV2UgZGVzY3JpYmUgYSBwcmVkaWN0aXZlIGF1dG9lbmNvZGVyIGNhbGxlZCBiUlNNIGZlYXR1cmluZyByZWN1cnJlbnQgY29ubmVjdGlvbnMsIHNwYXJzZSBhY3RpdmF0aW9ucywgYW5kIGEgYm9vc3RpbmcgcnVsZSBmb3IgaW1wcm92ZWQgY2VsbCB1dGlsaXphdGlvbi4gVGhlIGFyY2hpdGVjdHVyZSBkZW1vbnN0cmF0ZXMgbmVhciBvcHRpbWFsIHBlcmZvcm1hbmNlIG9uIGEgbm9uLWRldGVybWluaXN0aWMgKHN0b2NoYXN0aWMpIHBhcnRpYWxseS1vYnNlcnZhYmxlIHNlcXVlbmNlIGxlYXJuaW5nIHRhc2sgY29uc2lzdGluZyBvZiBoaWdoLU1hcmtvdi1vcmRlciBzZXF1ZW5jZXMgb2YgTU5JU1QgZGlnaXRzLiBXZSBmaW5kIHRoYXQgdGhpcyBtb2RlbCBsZWFybnMgdGhlc2Ugc2VxdWVuY2VzIGZhc3RlciBhbmQgbW9yZSBjb21wbGV0ZWx5IHRoYW4gYW4gTFNUTSwgYW5kIG9mZmVyIHNldmVyYWwgcG9zc2libGUgZXhwbGFuYXRpb25zIHdoeSB0aGUgTFNUTSBhcmNoaXRlY3R1cmUgbWlnaHQgc3RydWdnbGUgd2l0aCB0aGUgcGFydGlhbGx5IG9ic2VydmFibGUgc2VxdWVuY2Ugc3RydWN0dXJlIGluIHRoaXMgdGFzay4gV2UgYWxzbyBhcHBseSBvdXIgbW9kZWwgdG8gYSBuZXh0IHdvcmQgcHJlZGljdGlvbiB0YXNrIG9uIHRoZSBQZW5uIFRyZWViYW5rIChQVEIpIGRhdGFzZXQuIFdlIHNob3cgdGhhdCBhICdmbGF0dGVuZWQnIFJTTSBuZXR3b3JrLCB3aGVuIHBhaXJlZCB3aXRoIGEgbW9kZXJuIHNlbWFudGljIHdvcmQgZW1iZWRkaW5nIGFuZCB0aGUgYWRkaXRpb24gb2YgYm9vc3RpbmcsIGFjaGlldmVzIDEwMy41IFBQTCAoYSAyMC1wb2ludCBpbXByb3ZlbWVudCBvdmVyIHRoZSBiZXN0IE4tZ3JhbSBtb2RlbHMpLCBiZWF0aW5nIG9yZGluYXJ5IFJOTnMgdHJhaW5lZCB3aXRoIEJQVFQgYW5kIGFwcHJvYWNoaW5nIHRoZSBzY29yZXMgb2YgZWFybHkgTFNUTSBpbXBsZW1lbnRhdGlvbnMuIFRoaXMgd29yayBwcm92aWRlcyBlbmNvdXJhZ2luZyBldmlkZW5jZSB0aGF0IHN0cm9uZyByZXN1bHRzIG9uIGNoYWxsZW5naW5nIHRhc2tzIHN1Y2ggYXMgbGFuZ3VhZ2UgbW9kZWxsaW5nIG1heSBiZSBwb3NzaWJsZSB1c2luZyBsZXNzIG1lbW9yeSBpbnRlbnNpdmUsIGJpb2xvZ2ljYWxseS1wbGF1c2libGUgdHJhaW5pbmcgcmVnaW1lcyIsMTkuMCxiUlNNICsgY2FjaGUsVW5yZWxlYXNlZCwiVW5pdGVkIFN0YXRlcyBvZiBBbWVyaWNhLEF1c3RyYWxpYSIsLCwsLCwyMDI2LTA1LTI1IDEyOjExOjI0KzAwOjAwLCwsLCwsIkluZHVzdHJ5LEluZHVzdHJ5IiwsLCwsT3BlbiBzb3VyY2UsR05VIChjb3B5bGVmdCkgbGljZW5zZSBmb3IgY29kZTogaHR0cHM6Ly9naXRodWIuY29tL251bWVudGEvbnVwaWMucmVzZWFyY2gvdHJlZS9tYXN0ZXIvcHJvamVjdHMvcnNtICwsLCwsLCxPcGVyYXRpb24gY291bnRpbmcsLCwsLE5vClRyYW5zZm9ybWVyLVhMIERlRklORSAoMTQxTSksTGFuZ3VhZ2UsTGFuZ3VhZ2UgbW9kZWxpbmcsIlVuaXZlcnNpdHkgb2YgV2FzaGluZ3RvbixBbGxlbiBJbnN0aXR1dGUgZm9yIEFJIiwiU2FjaGluIE1laHRhLCBSaWsgS29uY2VsLUtlZHppb3Jza2ksIE1vaGFtbWFkIFJhc3RlZ2FyaSwgSGFubmFuZWggSGFqaXNoaXJ6aSIsMjAxOS0xMS0yNyxEZUZJTkU6IERFZXAgRmFjdG9yaXplZCBJTnB1dCBUb2tlbiBFbWJlZGRpbmdzIGZvciBOZXVyYWwgU2VxdWVuY2UgTW9kZWxpbmcsaHR0cHM6Ly9hcnhpdi5vcmcvYWJzLzE5MTEuMTIzODUsMjkuMCxTT1RBIGltcHJvdmVtZW50LCIiIkNvbXBhcmVkIHRvIHN0YXRlLW9mLXRoZS1hcnQgbWV0aG9kcyBpbmNsdWRpbmcgYWRhcHRpdmUgaW5wdXQgcmVwcmVzZW50YXRpb25zLAp0aGlzIHRlY2huaXF1ZSByZXN1bHRzIGluIGEgNiUgdG8gMjAlIGRyb3AgaW4gcGVycGxleGl0eSIiCgpUYWJsZSAyYSIsMTQxMDAwMDAwLjAsVGFibGUgMmIsMS43NDI3NmUrMTgsIjYgRkxPUCAvIHRva2VuIC8gcGFyYW1ldGVyICogMTQxMDAwMDAwIHBhcmFtZXRlcnMgKiAxMDMwMDAwMDAgdG9rZW5zICogMjAgZXBvY2hzIFthc3N1bXB0aW9uIGJhc2VkIG9uIG51bWJlciBvZiBlcG9jaHMgZm9yIExTVE1zXSA9ICAxLjc0Mjc2ZSsxOCBGTE9QCgpfX19fX19fX19fX19fX18Kb2xkZXIgZXN0aW1hdGlvbjogIDYuMiDDlyAxMF4xOCAobm8gZXhwbGFudGlvbiBob3cgaXQgd2FzIGNhbGN1bGF0ZWQpIiwxMDMwMDAwMDAsLCwsLCxTcGVjdWxhdGl2ZSwiRm9yIHNlcXVlbmNlIG1vZGVscyB3aXRoIGxhcmdlIHZvY2FidWxhcmllcywgYSBtYWpvcml0eSBvZiBuZXR3b3JrIHBhcmFtZXRlcnMgbGllIGluIHRoZSBpbnB1dCBhbmQgb3V0cHV0IGxheWVycy4gSW4gdGhpcyB3b3JrLCB3ZSBkZXNjcmliZSBhIG5ldyBtZXRob2QsIERlRklORSwgZm9yIGxlYXJuaW5nIGRlZXAgdG9rZW4gcmVwcmVzZW50YXRpb25zIGVmZmljaWVudGx5LiBPdXIgYXJjaGl0ZWN0dXJlIHVzZXMgYSBoaWVyYXJjaGljYWwgc3RydWN0dXJlIHdpdGggbm92ZWwgc2tpcC1jb25uZWN0aW9ucyB3aGljaCBhbGxvd3MgZm9yIHRoZSB1c2Ugb2YgbG93IGRpbWVuc2lvbmFsIGlucHV0IGFuZCBvdXRwdXQgbGF5ZXJzLCByZWR1Y2luZyB0b3RhbCBwYXJhbWV0ZXJzIGFuZCB0cmFpbmluZyB0aW1lIHdoaWxlIGRlbGl2ZXJpbmcgc2ltaWxhciBvciBiZXR0ZXIgcGVyZm9ybWFuY2UgdmVyc3VzIGV4aXN0aW5nIG1ldGhvZHMuIERlRklORSBjYW4gYmUgaW5jb3Jwb3JhdGVkIGVhc2lseSBpbiBuZXcgb3IgZXhpc3Rpbmcgc2VxdWVuY2UgbW9kZWxzLiBDb21wYXJlZCB0byBzdGF0ZS1vZi10aGUtYXJ0IG1ldGhvZHMgaW5jbHVkaW5nIGFkYXB0aXZlIGlucHV0IHJlcHJlc2VudGF0aW9ucywgdGhpcyB0ZWNobmlxdWUgcmVzdWx0cyBpbiBhIDYlIHRvIDIwJSBkcm9wIGluIHBlcnBsZXhpdHkuIE9uIFdpa2lUZXh0LTEwMywgRGVGSU5FIHJlZHVjZXMgdGhlIHRvdGFsIHBhcmFtZXRlcnMgb2YgVHJhbnNmb3JtZXItWEwgYnkgaGFsZiB3aXRoIG1pbmltYWwgaW1wYWN0IG9uIHBlcmZvcm1hbmNlLiBPbiB0aGUgUGVubiBUcmVlYmFuaywgRGVGSU5FIGltcHJvdmVzIEFXRC1MU1RNIGJ5IDQgcG9pbnRzIHdpdGggYSAxNyUgcmVkdWN0aW9uIGluIHBhcmFtZXRlcnMsIGFjaGlldmluZyBjb21wYXJhYmxlIHBlcmZvcm1hbmNlIHRvIHN0YXRlLW9mLXRoZS1hcnQgbWV0aG9kcyB3aXRoIGZld2VyIHBhcmFtZXRlcnMuIEZvciBtYWNoaW5lIHRyYW5zbGF0aW9uLCBEZUZJTkUgaW1wcm92ZXMgdGhlIGVmZmljaWVuY3kgb2YgdGhlIFRyYW5zZm9ybWVyIG1vZGVsIGJ5IGFib3V0IDEuNCB0aW1lcyB3aGlsZSBkZWxpdmVyaW5nIHNpbWlsYXIgcGVyZm9ybWFuY2UuIiwyMC4wLFRyYW5zZm9ybWVyLVhMIERlRklORSAoMTQxTSksVW5yZWxlYXNlZCwiVW5pdGVkIFN0YXRlcyBvZiBBbWVyaWNhLFVuaXRlZCBTdGF0ZXMgb2YgQW1lcmljYSIsLCwsLCwyMDI2LTA1LTI1IDEyOjExOjI0KzAwOjAwLCwsLCwsIkFjYWRlbWlhLFJlc2VhcmNoIGNvbGxlY3RpdmUiLCwsLCxVbnJlbGVhc2VkLCwsLCxGUDMyLCwsT3BlcmF0aW9uIGNvdW50aW5nLCwsLCxObwpUcmFuc2Zvcm1lci1YTCBEZUZJTkUgKDEwN00pLExhbmd1YWdlLCJMYW5ndWFnZSBtb2RlbGluZyxUcmFuc2xhdGlvbiIsVW5pdmVyc2l0eSBvZiBXYXNoaW5ndG9uLCJTYWNoaW4gTWVodGEsIFJpayBLb25jZWwtS2VkemlvcnNraSwgTW9oYW1tYWQgUmFzdGVnYXJpLCBIYW5uYW5laCBIYWppc2hpcnppIiwyMDE5LTExLTI3LERlRklORTogREVlcCBGYWN0b3JpemVkIElOcHV0IFRva2VuIEVtYmVkZGluZ3MgZm9yIE5ldXJhbCBTZXF1ZW5jZSBNb2RlbGluZyxodHRwczovL2FyeGl2Lm9yZy9hYnMvMTkxMS4xMjM4NSwyOS4wLCwsMTA3MzcwMDAwLjAsLCwsLCwsLE5WSURJQSBHZUZvcmNlIFJUWCAyMDgwIFRpIDExR0IsLENvbmZpZGVudCwiRm9yIHNlcXVlbmNlIG1vZGVscyB3aXRoIGxhcmdlIHZvY2FidWxhcmllcywgYSBtYWpvcml0eSBvZiBuZXR3b3JrIHBhcmFtZXRlcnMgbGllIGluIHRoZSBpbnB1dCBhbmQgb3V0cHV0IGxheWVycy4gSW4gdGhpcyB3b3JrLCB3ZSBkZXNjcmliZSBhIG5ldyBtZXRob2QsIERlRklORSwgZm9yIGxlYXJuaW5nIGRlZXAgdG9rZW4gcmVwcmVzZW50YXRpb25zIGVmZmljaWVudGx5LiBPdXIgYXJjaGl0ZWN0dXJlIHVzZXMgYSBoaWVyYXJjaGljYWwgc3RydWN0dXJlIHdpdGggbm92ZWwgc2tpcC1jb25uZWN0aW9ucyB3aGljaCBhbGxvd3MgZm9yIHRoZSB1c2Ugb2YgbG93IGRpbWVuc2lvbmFsIGlucHV0IGFuZCBvdXRwdXQgbGF5ZXJzLCByZWR1Y2luZyB0b3RhbCBwYXJhbWV0ZXJzIGFuZCB0cmFpbmluZyB0aW1lIHdoaWxlIGRlbGl2ZXJpbmcgc2ltaWxhciBvciBiZXR0ZXIgcGVyZm9ybWFuY2UgdmVyc3VzIGV4aXN0aW5nIG1ldGhvZHMuIERlRklORSBjYW4gYmUgaW5jb3Jwb3JhdGVkIGVhc2lseSBpbiBuZXcgb3IgZXhpc3Rpbmcgc2VxdWVuY2UgbW9kZWxzLiBDb21wYXJlZCB0byBzdGF0ZS1vZi10aGUtYXJ0IG1ldGhvZHMgaW5jbHVkaW5nIGFkYXB0aXZlIGlucHV0IHJlcHJlc2VudGF0aW9ucywgdGhpcyB0ZWNobmlxdWUgcmVzdWx0cyBpbiBhIDYlIHRvIDIwJSBkcm9wIGluIHBlcnBsZXhpdHkuIE9uIFdpa2lUZXh0LTEwMywgRGVGSU5FIHJlZHVjZXMgdGhlIHRvdGFsIHBhcmFtZXRlcnMgb2YgVHJhbnNmb3JtZXItWEwgYnkgaGFsZiB3aXRoIG1pbmltYWwgaW1wYWN0IG9uIHBlcmZvcm1hbmNlLiBPbiB0aGUgUGVubiBUcmVlYmFuaywgRGVGSU5FIGltcHJvdmVzIEFXRC1MU1RNIGJ5IDQgcG9pbnRzIHdpdGggYSAxNyUgcmVkdWN0aW9uIGluIHBhcmFtZXRlcnMsIGFjaGlldmluZyBjb21wYXJhYmxlIHBlcmZvcm1hbmNlIHRvIHN0YXRlLW9mLXRoZS1hcnQgbWV0aG9kcyB3aXRoIGZld2VyIHBhcmFtZXRlcnMuIEZvciBtYWNoaW5lIHRyYW5zbGF0aW9uLCBEZUZJTkUgaW1wcm92ZXMgdGhlIGVmZmljaWVuY3kgb2YgdGhlIFRyYW5zZm9ybWVyIG1vZGVsIGJ5IGFib3V0IDEuNCB0aW1lcyB3aGlsZSBkZWxpdmVyaW5nIHNpbWlsYXIgcGVyZm9ybWFuY2UuIiwsVHJhbnNmb3JtZXItWEwgRGVGSU5FICgxMDdNKSxVbnJlbGVhc2VkLFVuaXRlZCBTdGF0ZXMgb2YgQW1lcmljYSwsLCw0LjAsLDIwMjYtMDUtMjUgMTI6MTE6MjMrMDA6MDAsLCwsLCxBY2FkZW1pYSwsLCwsVW5yZWxlYXNlZCwsLCwsLCwyMDQ4LjYzNTY0ODA2ODc4NiwsLCwsLE5vCkFkYXB0aXZlIExTVE0gKyBEZUZJTkUsTGFuZ3VhZ2UsIkxhbmd1YWdlIG1vZGVsaW5nLFRyYW5zbGF0aW9uIixVbml2ZXJzaXR5IG9mIFdhc2hpbmd0b24sIlNhY2hpbiBNZWh0YSwgUmlrIEtvbmNlbC1LZWR6aW9yc2tpLCBNb2hhbW1hZCBSYXN0ZWdhcmksIEhhbm5hbmVoIEhhamlzaGlyemkiLDIwMTktMTEtMjcsRGVGSU5FOiBERWVwIEZhY3Rvcml6ZWQgSU5wdXQgVG9rZW4gRW1iZWRkaW5ncyBmb3IgTmV1cmFsIFNlcXVlbmNlIE1vZGVsaW5nLGh0dHBzOi8vYXJ4aXYub3JnL2Ficy8xOTExLjEyMzg1LDI5LjAsLCw0ODY5MDAwMC4wLFRhYmxlIDFhLCwsLCwsLE5WSURJQSBHZUZvcmNlIEdUWCAxMDgwIFRpLCxDb25maWRlbnQsIkZvciBzZXF1ZW5jZSBtb2RlbHMgd2l0aCBsYXJnZSB2b2NhYnVsYXJpZXMsIGEgbWFqb3JpdHkgb2YgbmV0d29yayBwYXJhbWV0ZXJzIGxpZSBpbiB0aGUgaW5wdXQgYW5kIG91dHB1dCBsYXllcnMuIEluIHRoaXMgd29yaywgd2UgZGVzY3JpYmUgYSBuZXcgbWV0aG9kLCBEZUZJTkUsIGZvciBsZWFybmluZyBkZWVwIHRva2VuIHJlcHJlc2VudGF0aW9ucyBlZmZpY2llbnRseS4gT3VyIGFyY2hpdGVjdHVyZSB1c2VzIGEgaGllcmFyY2hpY2FsIHN0cnVjdHVyZSB3aXRoIG5vdmVsIHNraXAtY29ubmVjdGlvbnMgd2hpY2ggYWxsb3dzIGZvciB0aGUgdXNlIG9mIGxvdyBkaW1lbnNpb25hbCBpbnB1dCBhbmQgb3V0cHV0IGxheWVycywgcmVkdWNpbmcgdG90YWwgcGFyYW1ldGVycyBhbmQgdHJhaW5pbmcgdGltZSB3aGlsZSBkZWxpdmVyaW5nIHNpbWlsYXIgb3IgYmV0dGVyIHBlcmZvcm1hbmNlIHZlcnN1cyBleGlzdGluZyBtZXRob2RzLiBEZUZJTkUgY2FuIGJlIGluY29ycG9yYXRlZCBlYXNpbHkgaW4gbmV3IG9yIGV4aXN0aW5nIHNlcXVlbmNlIG1vZGVscy4gQ29tcGFyZWQgdG8gc3RhdGUtb2YtdGhlLWFydCBtZXRob2RzIGluY2x1ZGluZyBhZGFwdGl2ZSBpbnB1dCByZXByZXNlbnRhdGlvbnMsIHRoaXMgdGVjaG5pcXVlIHJlc3VsdHMgaW4gYSA2JSB0byAyMCUgZHJvcCBpbiBwZXJwbGV4aXR5LiBPbiBXaWtpVGV4dC0xMDMsIERlRklORSByZWR1Y2VzIHRoZSB0b3RhbCBwYXJhbWV0ZXJzIG9mIFRyYW5zZm9ybWVyLVhMIGJ5IGhhbGYgd2l0aCBtaW5pbWFsIGltcGFjdCBvbiBwZXJmb3JtYW5jZS4gT24gdGhlIFBlbm4gVHJlZWJhbmssIERlRklORSBpbXByb3ZlcyBBV0QtTFNUTSBieSA0IHBvaW50cyB3aXRoIGEgMTclIHJlZHVjdGlvbiBpbiBwYXJhbWV0ZXJzLCBhY2hpZXZpbmcgY29tcGFyYWJsZSBwZXJmb3JtYW5jZSB0byBzdGF0ZS1vZi10aGUtYXJ0IG1ldGhvZHMgd2l0aCBmZXdlciBwYXJhbWV0ZXJzLiBGb3IgbWFjaGluZSB0cmFuc2xhdGlvbiwgRGVGSU5FIGltcHJvdmVzIHRoZSBlZmZpY2llbmN5IG9mIHRoZSBUcmFuc2Zvcm1lciBtb2RlbCBieSBhYm91dCAxLjQgdGltZXMgd2hpbGUgZGVsaXZlcmluZyBzaW1pbGFyIHBlcmZvcm1hbmNlLiIsMjAuMCxBZGFwdGl2ZSBMU1RNICsgRGVGSU5FLFVucmVsZWFzZWQsVW5pdGVkIFN0YXRlcyBvZiBBbWVyaWNhLCwsLDIuMCwsMjAyNi0wNS0yNSAxMjoxMToyNCswMDowMCwsLCwsLEFjYWRlbWlhLCwsLCxVbnJlbGVhc2VkLCwsLCwsLDEwMjQuMzE3ODI0MDM0MzkzLCwsLCwsTm8KQVdELUxTVE0gKyBEZUZJTkUsTGFuZ3VhZ2UsIkxhbmd1YWdlIG1vZGVsaW5nLFRyYW5zbGF0aW9uIixVbml2ZXJzaXR5IG9mIFdhc2hpbmd0b24sIlNhY2hpbiBNZWh0YSwgUmlrIEtvbmNlbC1LZWR6aW9yc2tpLCBNb2hhbW1hZCBSYXN0ZWdhcmksIEhhbm5hbmVoIEhhamlzaGlyemkiLDIwMTktMTEtMjcsRGVGSU5FOiBERWVwIEZhY3Rvcml6ZWQgSU5wdXQgVG9rZW4gRW1iZWRkaW5ncyBmb3IgTmV1cmFsIFNlcXVlbmNlIE1vZGVsaW5nLGh0dHBzOi8vYXJ4aXYub3JnL2Ficy8xOTExLjEyMzg1LDI5LjAsLCwyMDAwMDAwMC4wLCwsLCwsLCxOVklESUEgR2VGb3JjZSBHVFggMTA4MCwsQ29uZmlkZW50LCJGb3Igc2VxdWVuY2UgbW9kZWxzIHdpdGggbGFyZ2Ugdm9jYWJ1bGFyaWVzLCBhIG1ham9yaXR5IG9mIG5ldHdvcmsgcGFyYW1ldGVycyBsaWUgaW4gdGhlIGlucHV0IGFuZCBvdXRwdXQgbGF5ZXJzLiBJbiB0aGlzIHdvcmssIHdlIGRlc2NyaWJlIGEgbmV3IG1ldGhvZCwgRGVGSU5FLCBmb3IgbGVhcm5pbmcgZGVlcCB0b2tlbiByZXByZXNlbnRhdGlvbnMgZWZmaWNpZW50bHkuIE91ciBhcmNoaXRlY3R1cmUgdXNlcyBhIGhpZXJhcmNoaWNhbCBzdHJ1Y3R1cmUgd2l0aCBub3ZlbCBza2lwLWNvbm5lY3Rpb25zIHdoaWNoIGFsbG93cyBmb3IgdGhlIHVzZSBvZiBsb3cgZGltZW5zaW9uYWwgaW5wdXQgYW5kIG91dHB1dCBsYXllcnMsIHJlZHVjaW5nIHRvdGFsIHBhcmFtZXRlcnMgYW5kIHRyYWluaW5nIHRpbWUgd2hpbGUgZGVsaXZlcmluZyBzaW1pbGFyIG9yIGJldHRlciBwZXJmb3JtYW5jZSB2ZXJzdXMgZXhpc3RpbmcgbWV0aG9kcy4gRGVGSU5FIGNhbiBiZSBpbmNvcnBvcmF0ZWQgZWFzaWx5IGluIG5ldyBvciBleGlzdGluZyBzZXF1ZW5jZSBtb2RlbHMuIENvbXBhcmVkIHRvIHN0YXRlLW9mLXRoZS1hcnQgbWV0aG9kcyBpbmNsdWRpbmcgYWRhcHRpdmUgaW5wdXQgcmVwcmVzZW50YXRpb25zLCB0aGlzIHRlY2huaXF1ZSByZXN1bHRzIGluIGEgNiUgdG8gMjAlIGRyb3AgaW4gcGVycGxleGl0eS4gT24gV2lraVRleHQtMTAzLCBEZUZJTkUgcmVkdWNlcyB0aGUgdG90YWwgcGFyYW1ldGVycyBvZiBUcmFuc2Zvcm1lci1YTCBieSBoYWxmIHdpdGggbWluaW1hbCBpbXBhY3Qgb24gcGVyZm9ybWFuY2UuIE9uIHRoZSBQZW5uIFRyZWViYW5rLCBEZUZJTkUgaW1wcm92ZXMgQVdELUxTVE0gYnkgNCBwb2ludHMgd2l0aCBhIDE3JSByZWR1Y3Rpb24gaW4gcGFyYW1ldGVycywgYWNoaWV2aW5nIGNvbXBhcmFibGUgcGVyZm9ybWFuY2UgdG8gc3RhdGUtb2YtdGhlLWFydCBtZXRob2RzIHdpdGggZmV3ZXIgcGFyYW1ldGVycy4gRm9yIG1hY2hpbmUgdHJhbnNsYXRpb24sIERlRklORSBpbXByb3ZlcyB0aGUgZWZmaWNpZW5jeSBvZiB0aGUgVHJhbnNmb3JtZXIgbW9kZWwgYnkgYWJvdXQgMS40IHRpbWVzIHdoaWxlIGRlbGl2ZXJpbmcgc2ltaWxhciBwZXJmb3JtYW5jZS4iLDIwLjAsQVdELUxTVE0gKyBEZUZJTkUsVW5yZWxlYXNlZCxVbml0ZWQgU3RhdGVzIG9mIEFtZXJpY2EsLCwsMS4wLCwyMDI2LTA1LTI1IDEyOjExOjIyKzAwOjAwLCwsLCwsQWNhZGVtaWEsLCwsLFVucmVsZWFzZWQsLCwsLCwsMjAyLjYxMjMxNjg0MTk2Nzg0LCwsLCwsTm8KUGhvdG8tR2VvbWV0cmljIEF1dG9lbmNvZGVyLCIzRCBtb2RlbGluZyxWaXNpb24iLDNEIHJlY29uc3RydWN0aW9uLFVuaXZlcnNpdHkgb2YgT3hmb3JkLCJTaGFuZ3poZSBXdSwgQ2hyaXN0aWFuIFJ1cHByZWNodCwgQW5kcmVhIFZlZGFsZGkKIiwyMDE5LTExLTI1LFVuc3VwZXJ2aXNlZCBMZWFybmluZyBvZiBQcm9iYWJseSBTeW1tZXRyaWMgRGVmb3JtYWJsZSAzRCBPYmplY3RzIEZyb20gSW1hZ2VzIGluIHRoZSBXaWxkLGh0dHBzOi8vYXJ4aXYub3JnL2Ficy8xOTExLjExMTMwLDMzOC4wLFNPVEEgaW1wcm92ZW1lbnQsIiIiT3VyIG1vZGVsIG91dHBlcmZvcm1zIGEKY3VycmVudCBzdGF0ZS1vZi10aGUtYXJ0IDNEIHJlY29uc3RydWN0aW9uIG1ldGhvZCB0aGF0IHVzZXMgMkQga2V5cG9pbnQgc3VwZXJ2aXNpb24iIgoKVGhleSBkb24ndCBjbGFpbSBhYnNvbHV0ZSBTT1RBLCBvbmx5IFNPVEEgYW1vbmcgdW5zdXBlcnZpc2VkIG1ldGhvZHMiLCwsLCw4MTkyMDAwMDAsLCwsLCxVbmtub3duLCJXZSBwcm9wb3NlIGEgbWV0aG9kIHRvIGxlYXJuIDNEIGRlZm9ybWFibGUgb2JqZWN0IGNhdGVnb3JpZXMgZnJvbSByYXcgc2luZ2xlLXZpZXcgaW1hZ2VzLCB3aXRob3V0IGV4dGVybmFsIHN1cGVydmlzaW9uLiBUaGUgbWV0aG9kIGlzIGJhc2VkIG9uIGFuIGF1dG9lbmNvZGVyIHRoYXQgZmFjdG9ycyBlYWNoIGlucHV0IGltYWdlIGludG8gZGVwdGgsIGFsYmVkbywgdmlld3BvaW50IGFuZCBpbGx1bWluYXRpb24uIEluIG9yZGVyIHRvIGRpc2VudGFuZ2xlIHRoZXNlIGNvbXBvbmVudHMgd2l0aG91dCBzdXBlcnZpc2lvbiwgd2UgdXNlIHRoZSBmYWN0IHRoYXQgbWFueSBvYmplY3QgY2F0ZWdvcmllcyBoYXZlLCBhdCBsZWFzdCBpbiBwcmluY2lwbGUsIGEgc3ltbWV0cmljIHN0cnVjdHVyZS4gV2Ugc2hvdyB0aGF0IHJlYXNvbmluZyBhYm91dCBpbGx1bWluYXRpb24gYWxsb3dzIHVzIHRvIGV4cGxvaXQgdGhlIHVuZGVybHlpbmcgb2JqZWN0IHN5bW1ldHJ5IGV2ZW4gaWYgdGhlIGFwcGVhcmFuY2UgaXMgbm90IHN5bW1ldHJpYyBkdWUgdG8gc2hhZGluZy4gRnVydGhlcm1vcmUsIHdlIG1vZGVsIG9iamVjdHMgdGhhdCBhcmUgcHJvYmFibHksIGJ1dCBub3QgY2VydGFpbmx5LCBzeW1tZXRyaWMgYnkgcHJlZGljdGluZyBhIHN5bW1ldHJ5IHByb2JhYmlsaXR5IG1hcCwgbGVhcm5lZCBlbmQtdG8tZW5kIHdpdGggdGhlIG90aGVyIGNvbXBvbmVudHMgb2YgdGhlIG1vZGVsLiBPdXIgZXhwZXJpbWVudHMgc2hvdyB0aGF0IHRoaXMgbWV0aG9kIGNhbiByZWNvdmVyIHZlcnkgYWNjdXJhdGVseSB0aGUgM0Qgc2hhcGUgb2YgaHVtYW4gZmFjZXMsIGNhdCBmYWNlcyBhbmQgY2FycyBmcm9tIHNpbmdsZS12aWV3IGltYWdlcywgd2l0aG91dCBhbnkgc3VwZXJ2aXNpb24gb3IgYSBwcmlvciBzaGFwZSBtb2RlbC4gT24gYmVuY2htYXJrcywgd2UgZGVtb25zdHJhdGUgc3VwZXJpb3IgYWNjdXJhY3kgY29tcGFyZWQgdG8gYW5vdGhlciBtZXRob2QgdGhhdCB1c2VzIHN1cGVydmlzaW9uIGF0IHRoZSBsZXZlbCBvZiAyRCBpbWFnZSBjb3JyZXNwb25kZW5jZXMuIiwzMC4wLCxPcGVuIHdlaWdodHMgKHVucmVzdHJpY3RlZCksVW5pdGVkIEtpbmdkb20gb2YgR3JlYXQgQnJpdGFpbiBhbmQgTm9ydGhlcm4gSXJlbGFuZCwsLCwsLDIwMjYtMDUtMjUgMTI6MTE6MjQrMDA6MDAsLCwsLCxBY2FkZW1pYSwsLCwsT3BlbiBzb3VyY2UsTUlUIGxpY2Vuc2U6IGh0dHBzOi8vZ2l0aHViLmNvbS9lbGxpb3R0d3UvdW5zdXAzZCwsLCwsLCwsLCwsLFllcwpGYXN0U3BlZWNoLFNwZWVjaCxUZXh0LXRvLXNwZWVjaCAoVFRTKSwiWmhlamlhbmcgVW5pdmVyc2l0eSAoWkpVKSxNaWNyb3NvZnQgUmVzZWFyY2giLCJZaSBSZW4sIFlhbmdqdW4gUnVhbiwgWHUgVGFuLCBUYW8gUWluLCBTaGVuZyBaaGFvLCBaaG91IFpoYW8sIFRpZS1ZYW4gTGl1IiwyMDE5LTExLTIwLCJGYXN0U3BlZWNoOiBGYXN0LCBSb2J1c3QgYW5kIENvbnRyb2xsYWJsZSBUZXh0IHRvIFNwZWVjaCIsaHR0cHM6Ly9hcnhpdi5vcmcvYWJzLzE5MDUuMDkyNjMsLCwsMzAxMDAwMDAuMCwzMC4xTSw3LjE3MTJlKzE4LDEyNTAwMDAwMDAwMDAwMCo1My4xMiozNjAwKjAuMyA9IDcuMTcxMmUrMTgsLCwsNTMuMTIgaCAoVGFibGUgMiBodHRwczovL2FyeGl2Lm9yZy9wZGYvMjAwNi4wNDU1OCksTlZJRElBIFYxMDAsLExpa2VseSwiTmV1cmFsIG5ldHdvcmsgYmFzZWQgZW5kLXRvLWVuZCB0ZXh0IHRvIHNwZWVjaCAoVFRTKSBoYXMgc2lnbmlmaWNhbnRseSBpbXByb3ZlZCB0aGUgcXVhbGl0eSBvZiBzeW50aGVzaXplZCBzcGVlY2guIFByb21pbmVudCBtZXRob2RzIChlLmcuLCBUYWNvdHJvbiAyKSB1c3VhbGx5IGZpcnN0IGdlbmVyYXRlIG1lbC1zcGVjdHJvZ3JhbSBmcm9tIHRleHQsIGFuZCB0aGVuIHN5bnRoZXNpemUgc3BlZWNoIGZyb20gdGhlIG1lbC1zcGVjdHJvZ3JhbSB1c2luZyB2b2NvZGVyIHN1Y2ggYXMgV2F2ZU5ldC4gQ29tcGFyZWQgd2l0aCB0cmFkaXRpb25hbCBjb25jYXRlbmF0aXZlIGFuZCBzdGF0aXN0aWNhbCBwYXJhbWV0cmljIGFwcHJvYWNoZXMsIG5ldXJhbCBuZXR3b3JrIGJhc2VkIGVuZC10by1lbmQgbW9kZWxzIHN1ZmZlciBmcm9tIHNsb3cgaW5mZXJlbmNlIHNwZWVkLCBhbmQgdGhlIHN5bnRoZXNpemVkIHNwZWVjaCBpcyB1c3VhbGx5IG5vdCByb2J1c3QgKGkuZS4sIHNvbWUgd29yZHMgYXJlIHNraXBwZWQgb3IgcmVwZWF0ZWQpIGFuZCBsYWNrIG9mIGNvbnRyb2xsYWJpbGl0eSAodm9pY2Ugc3BlZWQgb3IgcHJvc29keSBjb250cm9sKS4gSW4gdGhpcyB3b3JrLCB3ZSBwcm9wb3NlIGEgbm92ZWwgZmVlZC1mb3J3YXJkIG5ldHdvcmsgYmFzZWQgb24gVHJhbnNmb3JtZXIgdG8gZ2VuZXJhdGUgbWVsLXNwZWN0cm9ncmFtIGluIHBhcmFsbGVsIGZvciBUVFMuIFNwZWNpZmljYWxseSwgd2UgZXh0cmFjdCBhdHRlbnRpb24gYWxpZ25tZW50cyBmcm9tIGFuIGVuY29kZXItZGVjb2RlciBiYXNlZCB0ZWFjaGVyIG1vZGVsIGZvciBwaG9uZW1lIGR1cmF0aW9uIHByZWRpY3Rpb24sIHdoaWNoIGlzIHVzZWQgYnkgYSBsZW5ndGggcmVndWxhdG9yIHRvIGV4cGFuZCB0aGUgc291cmNlIHBo</x:v>
      </x:c>
    </x:row>
    <x:row r="255" ht="18" customHeight="1">
      <x:c r="A255" s="17" t="n">
        <x:v>250</x:v>
      </x:c>
      <x:c r="B255" s="17" t="n">
        <x:v>310</x:v>
      </x:c>
      <x:c r="C255" s="160" t="str">
        <x:v>b25lbWUgc2VxdWVuY2UgdG8gbWF0Y2ggdGhlIGxlbmd0aCBvZiB0aGUgdGFyZ2V0IG1lbC1zcGVjdHJvZ3JhbSBzZXF1ZW5jZSBmb3IgcGFyYWxsZWwgbWVsLXNwZWN0cm9ncmFtIGdlbmVyYXRpb24uIEV4cGVyaW1lbnRzIG9uIHRoZSBMSlNwZWVjaCBkYXRhc2V0IHNob3cgdGhhdCBvdXIgcGFyYWxsZWwgbW9kZWwgbWF0Y2hlcyBhdXRvcmVncmVzc2l2ZSBtb2RlbHMgaW4gdGVybXMgb2Ygc3BlZWNoIHF1YWxpdHksIG5lYXJseSBlbGltaW5hdGVzIHRoZSBwcm9ibGVtIG9mIHdvcmQgc2tpcHBpbmcgYW5kIHJlcGVhdGluZyBpbiBwYXJ0aWN1bGFybHkgaGFyZCBjYXNlcywgYW5kIGNhbiBhZGp1c3Qgdm9pY2Ugc3BlZWQgc21vb3RobHkuIE1vc3QgaW1wb3J0YW50bHksIGNvbXBhcmVkIHdpdGggYXV0b3JlZ3Jlc3NpdmUgVHJhbnNmb3JtZXIgVFRTLCBvdXIgbW9kZWwgc3BlZWRzIHVwIG1lbC1zcGVjdHJvZ3JhbSBnZW5lcmF0aW9uIGJ5IDI3MHggYW5kIHRoZSBlbmQtdG8tZW5kIHNwZWVjaCBzeW50aGVzaXMgYnkgMzh4LiBUaGVyZWZvcmUsIHdlIGNhbGwgb3VyIG1vZGVsIEZhc3RTcGVlY2guIiwsLFVucmVsZWFzZWQsIkNoaW5hLFVuaXRlZCBTdGF0ZXMgb2YgQW1lcmljYSIsLCwsNC4wLCwyMDI1LTExLTI4IDExOjUzOjQ0KzAwOjAwLCwsLCwsIkFjYWRlbWlhLEluZHVzdHJ5IiwsLCw1My4xMixVbnJlbGVhc2VkLCwsLCwsLDI0NTguNzQ2MDMwOTA3NTc3LEhhcmR3YXJlLCwsLCxObwpNdVplcm8sR2FtZXMsQXRhcmksRGVlcE1pbmQsIkogU2Nocml0dHdpZXNlciwgSSBBbnRvbm9nbG91LCBUIEh1YmVydCwgSyBTaW1vbnlhbiIsMjAxOS0xMS0xOSxNYXN0ZXJpbmcgQXRhcmkgR28gQ2hlc3MgYW5kIFNob2dpIGJ5IFBsYW5uaW5nIHdpdGggYSBMZWFybmVkIE1vZGVsLGh0dHBzOi8vYXJ4aXYub3JnL2Ficy8xOTExLjA4MjY1djIsMjQ5MS4wLCJIaWdobHkgY2l0ZWQsU09UQSBpbXByb3ZlbWVudCIsIiIiV2hlbiBldmFsdWF0ZWQgb24gNTcgZGlmZmVyZW50IEF0YXJpIGdhbWVzIC0gdGhlIGNhbm9uaWNhbCB2aWRlbyBnYW1lIGVudmlyb25tZW50IGZvciB0ZXN0aW5nIEFJIHRlY2huaXF1ZXMsIGluIHdoaWNoIG1vZGVsLWJhc2VkIHBsYW5uaW5nIGFwcHJvYWNoZXMgaGF2ZSBoaXN0b3JpY2FsbHkgc3RydWdnbGVkIC0gb3VyIG5ldyBhbGdvcml0aG0gYWNoaWV2ZWQgYSBuZXcgc3RhdGUgb2YgdGhlIGFydC4gIiIiLDM2ODY0MDAwLjAsIkJvdGggdGhlIHJlcHJlc2VudGF0aW9uIGFuZCBkeW5hbWljcyBmdW5jdGlvbiB1c2UgdGhlIHNhbWUgYXJjaGl0ZWN0dXJlIGFzQWxwaGFaZXJvLCBidXQgd2l0aCAxNiBpbnN0ZWFkIG9mMjAgcmVzaWR1YWwgYmxvY2tzIFsxNV0uIFdlIHVzZSAzeDMga2VybmVscyBhbmQgMjU2IGhpZGRlbiBwbGFuZXMgZm9yIGVhY2ggY29udm9sdXRpb24uCgpQcmV2aW91cyBkb3duc2FtcGxpbmc6CuKAoiAgMSBjb252b2x1dGlvbiB3aXRoIHN0cmlkZSAyIGFuZCAxMjggb3V0cHV0IHBsYW5lcywgb3V0cHV0IHJlc29sdXRpb24gNDh4NDgu4oCiICAyIHJlc2lkdWFsIGJsb2NrcyB3aXRoIDEyOCBwbGFuZXPigKIgIDEgY29udm9sdXRpb24gd2l0aCBzdHJpZGUgMiBhbmQgMjU2IG91dHB1dCBwbGFuZXMsIG91dHB1dCByZXNvbHV0aW9uIDI0eDI0LuKAoiAgMyByZXNpZHVhbCBibG9ja3Mgd2l0aCAyNTYgcGxhbmVzLuKAoiAgQXZlcmFnZSBwb29saW5nIHdpdGggc3RyaWRlIDIsIG91dHB1dCByZXNvbHV0aW9uIDEyeDEyLuKAoiAgMyByZXNpZHVhbCBibG9ja3Mgd2l0aCAyNTYgcGxhbmVzLuKAoiAgQXZlcmFnZSBwb29saW5nIHdpdGggc3RyaWRlIDIsIG91dHB1dCByZXNvbHV0aW9uIDZ4Ni4iLDQuOGUrMTksInRoaXJkLWdlbmVyYXRpb24gR29vZ2xlIENsb3VkIFRQVQooRm9yIGVhY2ggYm9hcmQgZ2FtZSwgd2UgdXNlZCAxNiBUUFVzIGZvciB0cmFpbmluZyBhbmQgMTAwMCBUUFVzIGZvciBzZWxmLXBsYXkpCkZvciBlYWNoIGdhbWUgaW4gQXRhcmksIHdlIHVzZWQgOCBUUFVzIGZvciB0cmFpbmluZyBhbmQgMzIgVFBVcyBmb3Igc2VsZi1wbGF5ClRyYWluaW5nIGZvciAxMiBob3VycyAoZm9yIEF0YXJpKQpEYXRhIGZyb20gUGFyYW1ldGVyLCBDb21wdXRlIGFuZCBEYXRhIFRyZW5kcyBpbiBNYWNoaW5lIExlYXJuaW5nCkdvb2dsZSB2MyBUUFU6IDEuMjNFKzE0IEZMT1AvcyAoYWx0aG91Z2ggd2l0aCB0aGUgY2F2ZWF0IHRoYXQgaXQgbWlnaHQgYmUgbm90IGFwcGxpY2FibGUpClV0aWxpemF0aW9uIHJhdGUgCkluIExhTURBOiBMYW5ndWFnZSBNb2RlbHMgZm9yIERpYWxvZyBBcHBsaWNhdGlvbnMsIHRoZXkgcmVwb3J0IGZvciBUUFUgVjM6IDU2LjUlCkNhbGN1bGF0aW9ucyBmb3IgQXRhcmk6CjEyIGhvdXJzIOKGkiA0MzIwMCBzZWNvbmRzCig4IFRQVXMgZm9yIHRyYWluaW5nKSAqICgxLjIzKjEwXjE0IEZMT1AvcykgKiAoNDMuMiAqMTBeMyBzKSAqICgwLjU2NSB1dGlsaXphdGlvbiByYXRlKSA9IDIuNDAxNzQ3MiAqIDEwXjE5IEZMT1AKVHJhaW5pbmcgdGltZSBtaXNzaW5nIGZvciBib2FyZGdhbWVzCkFzc3VtcHRpb24gYWxzbyAxMiBob3VycyAKQWxzbzogMi40MDE3NDcyICogMTBeMTkgRkxPUApUb3RhbCBjb3N0IOKJiCA0LjggKiAxMF4xOSBGTE9QIiwxMjI4ODAwMDAwMCwiVGFibGUgMQpodHRwczovL2FyeGl2Lm9yZy9wZGYvMTkxMS4wODI2NS5wZGYiLCwsLFNlbGYtc3VwZXJ2aXNlZCBsZWFybmluZyxTcGVjdWxhdGl2ZSwiQ29uc3RydWN0aW5nIGFnZW50cyB3aXRoIHBsYW5uaW5nIGNhcGFiaWxpdGllcyBoYXMgbG9uZyBiZWVuIG9uZSBvZiB0aGUgbWFpbiBjaGFsbGVuZ2VzIGluIHRoZSBwdXJzdWl0IG9mIGFydGlmaWNpYWwgaW50ZWxsaWdlbmNlLiBUcmVlLWJhc2VkIHBsYW5uaW5nIG1ldGhvZHMgaGF2ZSBlbmpveWVkIGh1Z2Ugc3VjY2VzcyBpbiBjaGFsbGVuZ2luZyBkb21haW5zLCBzdWNoIGFzIGNoZXNzIGFuZCBHbywgd2hlcmUgYSBwZXJmZWN0IHNpbXVsYXRvciBpcyBhdmFpbGFibGUuIEhvd2V2ZXIsIGluIHJlYWwtd29ybGQgcHJvYmxlbXMgdGhlIGR5bmFtaWNzIGdvdmVybmluZyB0aGUgZW52aXJvbm1lbnQgYXJlIG9mdGVuIGNvbXBsZXggYW5kIHVua25vd24uIEluIHRoaXMgd29yayB3ZSBwcmVzZW50IHRoZSBNdVplcm8gYWxnb3JpdGhtIHdoaWNoLCBieSBjb21iaW5pbmcgYSB0cmVlLWJhc2VkIHNlYXJjaCB3aXRoIGEgbGVhcm5lZCBtb2RlbCwgYWNoaWV2ZXMgc3VwZXJodW1hbiBwZXJmb3JtYW5jZSBpbiBhIHJhbmdlIG9mIGNoYWxsZW5naW5nIGFuZCB2aXN1YWxseSBjb21wbGV4IGRvbWFpbnMsIHdpdGhvdXQgYW55IGtub3dsZWRnZSBvZiB0aGVpciB1bmRlcmx5aW5nIGR5bmFtaWNzLiBNdVplcm8gbGVhcm5zIGEgbW9kZWwgdGhhdCwgd2hlbiBhcHBsaWVkIGl0ZXJhdGl2ZWx5LCBwcmVkaWN0cyB0aGUgcXVhbnRpdGllcyBtb3N0IGRpcmVjdGx5IHJlbGV2YW50IHRvIHBsYW5uaW5nOiB0aGUgcmV3YXJkLCB0aGUgYWN0aW9uLXNlbGVjdGlvbiBwb2xpY3ksIGFuZCB0aGUgdmFsdWUgZnVuY3Rpb24uIFdoZW4gZXZhbHVhdGVkIG9uIDU3IGRpZmZlcmVudCBBdGFyaSBnYW1lcyAtIHRoZSBjYW5vbmljYWwgdmlkZW8gZ2FtZSBlbnZpcm9ubWVudCBmb3IgdGVzdGluZyBBSSB0ZWNobmlxdWVzLCBpbiB3aGljaCBtb2RlbC1iYXNlZCBwbGFubmluZyBhcHByb2FjaGVzIGhhdmUgaGlzdG9yaWNhbGx5IHN0cnVnZ2xlZCAtIG91ciBuZXcgYWxnb3JpdGhtIGFjaGlldmVkIGEgbmV3IHN0YXRlIG9mIHRoZSBhcnQuIFdoZW4gZXZhbHVhdGVkIG9uIEdvLCBjaGVzcyBhbmQgc2hvZ2ksIHdpdGhvdXQgYW55IGtub3dsZWRnZSBvZiB0aGUgZ2FtZSBydWxlcywgTXVaZXJvIG1hdGNoZWQgdGhlIHN1cGVyaHVtYW4gcGVyZm9ybWFuY2Ugb2YgdGhlIEFscGhhWmVybyBhbGdvcml0aG0gdGhhdCB3YXMgc3VwcGxpZWQgd2l0aCB0aGUgZ2FtZSBydWxlcy4iLCwsVW5yZWxlYXNlZCxVbml0ZWQgS2luZ2RvbSBvZiBHcmVhdCBCcml0YWluIGFuZCBOb3J0aGVybiBJcmVsYW5kLCwsLCwsMjAyNi0wNS0yNSAxMjoxMToyMyswMDowMCwsLCwsLEluZHVzdHJ5LCwsLCxVbnJlbGVhc2VkLCwsLCwsLCxIYXJkd2FyZSwsLCwsTm8KVHJhbnNmb3JtZXIgLSBMaWJyaVZveCArIERlY29kaW5nL1Jlc2NvcmluZyxTcGVlY2gsU3BlZWNoIHJlY29nbml0aW9uIChBU1IpLEZhY2Vib29rLCJHYWJyaWVsIFN5bm5hZXZlLCBRaWFudG9uZyBYdSwgSmFjb2IgS2FobiwgVGF0aWFuYSBMaWtob21hbmVua28sIEVkb3VhcmQgR3JhdmUsIFZpbmVlbCBQcmF0YXAsIEFudXJvb3AgU3JpcmFtLCBWaXRhbGl5IExpcHRjaGluc2t5LCBSb25hbiBDb2xsb2JlcnQiLDIwMTktMTEtMTksRW5kLXRvLWVuZCBBU1I6IGZyb20gU3VwZXJ2aXNlZCB0byBTZW1pLVN1cGVydmlzZWQgTGVhcm5pbmcgd2l0aCBNb2Rlcm4gQXJjaGl0ZWN0dXJlcyxodHRwczovL2FyeGl2Lm9yZy9hYnMvMTkxMS4wODQ2MHYzLDI2My4wLFNPVEEgaW1wcm92ZW1lbnQsIiIiUmVzdWx0cyB3aXRoIGRlY29kaW5nL3Jlc2NvcmluZyBhcmUgc2hvd24gaW4gVGFibGUgMiwgd2hlcmUgd2UgcmVhY2ggMi4wOSUgYW5kIDQuMTElIG9uIHRlc3QtY2xlYW4gYW5kIHRlc3Qtb3RoZXIgLCByZXNwZWN0aXZlbHksIGFuZCBhcmUgZnVydGhlciBpbXByb3ZlbWVudHMgb24gdGhlIHN0YXRlLW9mLXRoZS1hcnQuIiIiLDI5NjAwMDAwMC4wLFRhYmxlIDIsLCIiIk1vZGVscyBhcmUgdHJhaW5lZCBvbiA2NCBHUFVzIGVhY2ggd2l0aCBhbiBvdmVyYWxsIGJhdGNoIHNpemUgb2YgMjU2IGZvciBSZXNOZXQgYW5kIFREUyBhbmQgMzIwIGZvciBUcmFuc2Zvcm1lci4gV2l0aCBvbmx5IExJQlJJU1BFRUNILCBhbGwgbW9kZWxzIGNvbnZlcmdlZCBpbiB1bmRlciBhIHdlZWs7IHdpdGggcHNldWRvLWxhYmVscyBmcm9tIExJQlJJVk9YLCB0cmFpbmluZyByZXF1aXJlZCAyLTMgd2Vla3MiIgoKR1BVIG5vdCBzcGVjaWZpZWQiLDk4MTMxMjAwMCwiIiJ0aGUgcmVzdWx0aW5nIGF1ZGlvIGNvcnB1cyBjb250YWlucyA1My44SyBob3VycyBvZiByZWFkIHNwZWVjaCIiIiwsLCwsQ29uZmlkZW50LCJXZSBzdHVkeSBwc2V1ZG8tbGFiZWxpbmcgZm9yIHRoZSBzZW1pLXN1cGVydmlzZWQgdHJhaW5pbmcgb2YgUmVzTmV0LCBUaW1lLURlcHRoIFNlcGFyYWJsZSBDb252TmV0cywgYW5kIFRyYW5zZm9ybWVycyBmb3Igc3BlZWNoIHJlY29nbml0aW9uLCB3aXRoIGVpdGhlciBDVEMgb3IgU2VxMlNlcSBsb3NzIGZ1bmN0aW9ucy4gV2UgcGVyZm9ybSBleHBlcmltZW50cyBvbiB0aGUgc3RhbmRhcmQgTGlicmlTcGVlY2ggZGF0YXNldCwgYW5kIGxldmVyYWdlIGFkZGl0aW9uYWwgdW5sYWJlbGVkIGRhdGEgZnJvbSBMaWJyaVZveCB0aHJvdWdoIHBzZXVkby1sYWJlbGluZy4gV2Ugc2hvdyB0aGF0IHdoaWxlIFRyYW5zZm9ybWVyLWJhc2VkIGFjb3VzdGljIG1vZGVscyBoYXZlIHN1cGVyaW9yIHBlcmZvcm1hbmNlIHdpdGggdGhlIHN1cGVydmlzZWQgZGF0YXNldCBhbG9uZSwgc2VtaS1zdXBlcnZpc2lvbiBpbXByb3ZlcyBhbGwgbW9kZWxzIGFjcm9zcyBhcmNoaXRlY3R1cmVzIGFuZCBsb3NzIGZ1bmN0aW9ucyBhbmQgYnJpZGdlcyBtdWNoIG9mIHRoZSBwZXJmb3JtYW5jZSBnYXBzIGJldHdlZW4gdGhlbS4gSW4gZG9pbmcgc28sIHdlIHJlYWNoIGEgbmV3IHN0YXRlLW9mLXRoZS1hcnQgZm9yIGVuZC10by1lbmQgYWNvdXN0aWMgbW9kZWxzIGRlY29kZWQgd2l0aCBhbiBleHRlcm5hbCBsYW5ndWFnZSBtb2RlbCBpbiB0aGUgc3RhbmRhcmQgc3VwZXJ2aXNlZCBsZWFybmluZyBzZXR0aW5nLCBhbmQgYSBuZXcgYWJzb2x1dGUgc3RhdGUtb2YtdGhlLWFydCB3aXRoIHNlbWktc3VwZXJ2aXNlZCB0cmFpbmluZy4gRmluYWxseSwgd2Ugc3R1ZHkgdGhlIGVmZmVjdCBvZiBsZXZlcmFnaW5nIGRpZmZlcmVudCBhbW91bnRzIG9mIHVubGFiZWxlZCBhdWRpbywgcHJvcG9zZSBzZXZlcmFsIHdheXMgb2YgZXZhbHVhdGluZyB0aGUgY2hhcmFjdGVyaXN0aWNzIG9mIHVubGFiZWxlZCBhdWRpbyB3aGljaCBpbXByb3ZlIGFjb3VzdGljIG1vZGVsaW5nLCBhbmQgc2hvdyB0aGF0IGFjb3VzdGljIG1vZGVscyB0cmFpbmVkIHdpdGggbW9yZSBhdWRpbyByZWx5IGxlc3Mgb24gZXh0ZXJuYWwgbGFuZ3VhZ2UgbW9kZWxzLiIsLCxPcGVuIHdlaWdodHMgKHVucmVzdHJpY3RlZCksVW5pdGVkIFN0YXRlcyBvZiBBbWVyaWNhLCwsLCwsMjAyNi0wNS0yNSAxMjoxMToyMyswMDowMCwsLCwsLEluZHVzdHJ5LCwsLCwsQlNEIGxpY2Vuc2U6IGh0dHBzOi8vZ2l0aHViLmNvbS9qYWtlanUvd2F2MmxldHRlcj90YWI9TGljZW5zZS0xLW92LWZpbGUjcmVhZG1lLCwsLCwsLCwsLCwsWWVzCk1vQ28sIlZpc2lvbixJbWFnZSBnZW5lcmF0aW9uIixJbWFnZSBjb21wbGV0aW9uLEZhY2Vib29rIEFJLCJLYWltaW5nIEhlLCBIYW9xaSBGYW4sIFl1eGluIFd1LCBTYWluaW5nIFhlLCBSb3NzIEdpcnNoaWNrIiwyMDE5LTExLTEzLE1vbWVudHVtIENvbnRyYXN0IGZvciBVbnN1cGVydmlzZWQgVmlzdWFsIFJlcHJlc2VudGF0aW9uIExlYXJuaW5nLGh0dHBzOi8vYXJ4aXYub3JnL2Ficy8xOTExLjA1NzIyLDE0OTE1LjAsSGlnaGx5IGNpdGVkLCwzNzUwMDAwMDAuMCxodHRwczovL29wZW5haS5jb20vYmxvZy9pbWFnZS1ncHQvI3JmcmVmNTMsLCw5NDAwMDAwMDAsLCwsLCwsIldlIHByZXNlbnQgTW9tZW50dW0gQ29udHJhc3QgKE1vQ28pIGZvciB1bnN1cGVydmlzZWQgdmlzdWFsIHJlcHJlc2VudGF0aW9uIGxlYXJuaW5nLiBGcm9tIGEgcGVyc3BlY3RpdmUgb24gY29udHJhc3RpdmUgbGVhcm5pbmcgYXMgZGljdGlvbmFyeSBsb29rLXVwLCB3ZSBidWlsZCBhIGR5bmFtaWMgZGljdGlvbmFyeSB3aXRoIGEgcXVldWUgYW5kIGEgbW92aW5nLWF2ZXJhZ2VkIGVuY29kZXIuIFRoaXMgZW5hYmxlcyBidWlsZGluZyBhIGxhcmdlIGFuZCBjb25zaXN0ZW50IGRpY3Rpb25hcnkgb24tdGhlLWZseSB0aGF0IGZhY2lsaXRhdGVzIGNvbnRyYXN0aXZlIHVuc3VwZXJ2aXNlZCBsZWFybmluZy4gTW9DbyBwcm92aWRlcyBjb21wZXRpdGl2ZSByZXN1bHRzIHVuZGVyIHRoZSBjb21tb24gbGluZWFyIHByb3RvY29sIG9uIEltYWdlTmV0IGNsYXNzaWZpY2F0aW9uLiBNb3JlIGltcG9ydGFudGx5LCB0aGUgcmVwcmVzZW50YXRpb25zIGxlYXJuZWQgYnkgTW9DbyB0cmFuc2ZlciB3ZWxsIHRvIGRvd25zdHJlYW0gdGFza3MuIE1vQ28gY2FuIG91dHBlcmZvcm0gaXRzIHN1cGVydmlzZWQgcHJlLXRyYWluaW5nIGNvdW50ZXJwYXJ0IGluIDcgZGV0ZWN0aW9uL3NlZ21lbnRhdGlvbiB0YXNrcyBvbiBQQVNDQUwgVk9DLCBDT0NPLCBhbmQgb3RoZXIgZGF0YXNldHMsIHNvbWV0aW1lcyBzdXJwYXNzaW5nIGl0IGJ5IGxhcmdlIG1hcmdpbnMuIFRoaXMgc3VnZ2VzdHMgdGhhdCB0aGUgZ2FwIGJldHdlZW4gdW5zdXBlcnZpc2VkIGFuZCBzdXBlcnZpc2VkIHJlcHJlc2VudGF0aW9uIGxlYXJuaW5nIGhhcyBiZWVuIGxhcmdlbHkgY2xvc2VkIGluIG1hbnkgdmlzaW9uIHRhc2tzLgoiLCwsT3BlbiB3ZWlnaHRzIChub24tY29tbWVyY2lhbCksVW5pdGVkIFN0YXRlcyBvZiBBbWVyaWNhLCwsLCwsMjAyNi0wNS0yNSAxMjoxMToyNCswMDowMCwsLCwsLEluZHVzdHJ5LCwsLCxPcGVuIChub24tY29tbWVyY2lhbCksIm5vbi1jb21tZXJjaWFsLiB0aGUgcmVsZWFzZWQgbW9kZWxzIHNlZW0gdG8gYmUgdHJhaW5lZCBvbiBJbWFnZU5ldCwgbm90IEluc3RhZ3JhbQpodHRwczovL2dpdGh1Yi5jb20vZmFjZWJvb2tyZXNlYXJjaC9tb2NvIiwsLCwsLCwsLCwsLFllcwpMb25nLXJhbmdlIHNlcXVlbmNlIENvbXByZXNzaXZlIFRyYW5zZm9ybWVycyxMYW5ndWFnZSxMYW5ndWFnZSBtb2RlbGluZyxEZWVwTWluZCwiSmFjayBXLiBSYWUsIEFubmEgUG90YXBlbmtvLCBTaWRkaGFudCBNLiBKYXlha3VtYXIsIFRpbW90aHkgUC4gTGlsbGljcmFwIiwyMDE5LTExLTEzLENvbXByZXNzaXZlIFRyYW5zZm9ybWVycyBmb3IgTG9uZy1SYW5nZSBTZXF1ZW5jZSBNb2RlbGxpbmcsaHR0cHM6Ly9hcnhpdi5vcmcvYWJzLzE5MTEuMDU1MDcsODQ1LjAsLCwsZWlnaHRlZW4tbGF5ZXJlZCBDb21wcmVzc2l2ZSBUcmFuc2Zvcm1lciwxLjAyMDIxMTJlKzIwLDEyMzAwMDAwMDAwMDAwMCBGTE9QIC8gc2Vjb25kLyBHUFUgKiA2NCBHUFVzICogMTIgaG91cnMgKiAzNjAwIHNlYy9ob3VyICogMC4zIFthc3N1bWVkIHV0aWxpemF0aW9uXSA9IDEuMDIwMjExMmUrMjAgRkxPUCwiMTAzMDAwMDAwLDEwMzAwMDAwMCIsIiIiZm9yIHdvcmQtYmFzZWQgTE0gd2UgdXNlZCAxNiwgMDAwIHdhcm11cCBzdGVwcyB3aXRoIDUwMCwgMDAwIGRlY2F5IHN0ZXBzIiIKIiJhIHNlcXVlbmNlIHdpbmRvdyBzaXplIGFsbCBlcXVhbCB0byA1MTIiIgoiIiBhIHRvdGFsIGJhdGNoIHNpemUgb2YgMTI4IiIKCjUxNjAwMCo1MTIqMTI4LzEwMzAwMDAwMCA9IDMyOC4zMiBlcG9jaHMiLDEyLjAsIiIiVGhlIG1vZGVsIGNvbnZlcmdlZCBpbiBhIGxpdHRsZSBvdmVyIDEyIGhvdXJzLiIiIixHb29nbGUgVFBVIHYzLCxDb25maWRlbnQsIldlIHByZXNlbnQgdGhlIENvbXByZXNzaXZlIFRyYW5zZm9ybWVyLCBhbiBhdHRlbnRpdmUgc2VxdWVuY2UgbW9kZWwgd2hpY2ggY29tcHJlc3NlcyBwYXN0IG1lbW9yaWVzIGZvciBsb25nLXJhbmdlIHNlcXVlbmNlIGxlYXJuaW5nLiBXZSBmaW5kIHRoZSBDb21wcmVzc2l2ZSBUcmFuc2Zvcm1lciBvYnRhaW5zIHN0YXRlLW9mLXRoZS1hcnQgbGFuZ3VhZ2UgbW9kZWxsaW5nIHJlc3VsdHMgaW4gdGhlIFdpa2lUZXh0LTEwMyBhbmQgRW53aWs4IGJlbmNobWFya3MsIGFjaGlldmluZyAxNy4xIHBwbCBhbmQgMC45NyBicGMgcmVzcGVjdGl2ZWx5LiBXZSBhbHNvIGZpbmQgaXQgY2FuIG1vZGVsIGhpZ2gtZnJlcXVlbmN5IHNwZWVjaCBlZmZlY3RpdmVseSBhbmQgY2FuIGJlIHVzZWQgYXMgYSBtZW1vcnkgbWVjaGFuaXNtIGZvciBSTCwgZGVtb25zdHJhdGVkIG9uIGFuIG9iamVjdCBtYXRjaGluZyB0YXNrLiBUbyBwcm9tb3RlIHRoZSBkb21haW4gb2YgbG9uZy1yYW5nZSBzZXF1ZW5jZSBsZWFybmluZywgd2UgcHJvcG9zZSBhIG5ldyBvcGVuLXZvY2FidWxhcnkgbGFuZ3VhZ2UgbW9kZWxsaW5nIGJlbmNobWFyayBkZXJpdmVkIGZyb20gYm9va3MsIFBHLTE5LiIsMzI4LjMyLENvbXByZXNzaXZlIFRyYW5zZm9ybWVycyBmb3IgTG9uZy1SYW5nZSBTZXF1ZW5jZSBNb2RlbGxpbmcsVW5yZWxlYXNlZCxVbml0ZWQgS2luZ2RvbSBvZiBHcmVhdCBCcml0YWluIGFuZCBOb3J0aGVybiBJcmVsYW5kLCwsLDY0LjAsLDIwMjYtMDUtMjUgMTI6MTE6MjIrMDA6MDAsLCwsNjU1MzYuMCw1MTIqMTI4LEluZHVzdHJ5LCwsLCxVbnJlbGVhc2VkLCwsLCwsLDU5MDE5LjEwNDI1MzE0MjIxLEhhcmR3YXJlLCwsLCxObwpOb2lzeSBTdHVkZW50IChMMiksVmlzaW9uLEltYWdlIGNsYXNzaWZpY2F0aW9uLCJDYXJuZWdpZSBNZWxsb24gVW5pdmVyc2l0eSAoQ01VKSxHb29nbGUiLCJRIFhpZSwgTVQgTHVvbmcsIEUgSG92eSwgUVYgTGVlIiwyMDE5LTExLTExLFNlbGYtdHJhaW5pbmcgd2l0aCBOb2lzeSBTdHVkZW50IGltcHJvdmVzIEltYWdlTmV0IGNsYXNzaWZpY2F0aW9uLGh0dHBzOi8vYXJ4aXYub3JnL2Ficy8xOTExLjA0MjUydjQsMjc0My4wLCJIaWdobHkgY2l0ZWQsU09UQSBpbXByb3ZlbWVudCIsIiIiTm9pc3kgU3R1ZGVudCBUcmFpbmluZyBhY2hpZXZlcyA4OC40JSB0b3AtMSBhY2N1cmFjeSBvbiBJbWFnZU5ldCwgd2hpY2ggaXMgMi4wJSBiZXR0ZXIgdGhhbiB0aGUgc3RhdGUtb2YtdGhlLWFydCBtb2RlbCIiIiw0ODAwMDAwMDAuMCwsMi42MTJlKzIyLCIiIk91ciBsYXJnZXN0IG1vZGVsLCBFZmZpY2llbnROZXQtTDIsIG5lZWRzIHRvIGJlIHRyYWluZWQgZm9yIDYgZGF5cyBvbiBhIENsb3VkIFRQVSB2MyBQb2QsIHdoaWNoIGhhcyAyMDQ4IGNvcmVzLCBpZiB0aGUgdW5sYWJlbGVkIGJhdGNoIHNpemUgaXMgMTR4IHRoZSBsYWJlbGVkIGJhdGNoIHNpemUiIgpUUFUgdjMgZ2V0cyAxLjIzZTE0IEZMT1AvcyBwZXIgY2hpcCwgd2l0aCAyIGNvcmVzIHBlciBjaGlwCgoxMDI0ICogMS4yM2UxNCAqIDYgKiAyNCAqIDM2MDAgKiAwLjQgPSAyLjYxMmUyMiIsODEwMDAwMDAsIiIiRHVlIHRvIGR1cGxpY2F0aW9ucywgdGhlcmUgYXJlIG9ubHkgODFNIHVuaXF1ZSBpbWFnZXMgYW1vbmcgdGhlc2UgMTMwTSBpbWFnZXMuIiIiLDE0NC4wLDYgZGF5cyxHb29nbGUgVFBVIHYzLCxDb25maWRlbnQsIldlIHByZXNlbnQgTm9pc3kgU3R1ZGVudCBUcmFpbmluZywgYSBzZW1pLXN1cGVydmlzZWQgbGVhcm5pbmcgYXBwcm9hY2ggdGhhdCB3b3JrcyB3ZWxsIGV2ZW4gd2hlbiBsYWJlbGVkIGRhdGEgaXMgYWJ1bmRhbnQuIE5vaXN5IFN0dWRlbnQgVHJhaW5pbmcgYWNoaWV2ZXMgODguNCUgdG9wLTEgYWNjdXJhY3kgb24gSW1hZ2VOZXQsIHdoaWNoIGlzIDIuMCUgYmV0dGVyIHRoYW4gdGhlIHN0YXRlLW9mLXRoZS1hcnQgbW9kZWwgdGhhdCByZXF1aXJlcyAzLjVCIHdlYWtseSBsYWJlbGVkIEluc3RhZ3JhbSBpbWFnZXMuIE9uIHJvYnVzdG5lc3MgdGVzdCBzZXRzLCBpdCBpbXByb3ZlcyBJbWFnZU5ldC1BIHRvcC0xIGFjY3VyYWN5IGZyb20gNjEuMCUgdG8gODMuNyUsIHJlZHVjZXMgSW1hZ2VOZXQtQyBtZWFuIGNvcnJ1cHRpb24gZXJyb3IgZnJvbSA0NS43IHRvIDI4LjMsIGFuZCByZWR1Y2VzIEltYWdlTmV0LVAgbWVhbiBmbGlwIHJhdGUgZnJvbSAyNy44IHRvIDEyLjIuCk5vaXN5IFN0dWRlbnQgVHJhaW5pbmcgZXh0ZW5kcyB0aGUgaWRlYSBvZiBzZWxmLXRyYWluaW5nIGFuZCBkaXN0aWxsYXRpb24gd2l0aCB0aGUgdXNlIG9mIGVxdWFsLW9yLWxhcmdlciBzdHVkZW50IG1vZGVscyBhbmQgbm9pc2UgYWRkZWQgdG8gdGhlIHN0dWRlbnQgZHVyaW5nIGxlYXJuaW5nLiBPbiBJbWFnZU5ldCwgd2UgZmlyc3QgdHJhaW4gYW4gRWZmaWNpZW50TmV0IG1vZGVsIG9uIGxhYmVsZWQgaW1hZ2VzIGFuZCB1c2UgaXQgYXMgYSB0ZWFjaGVyIHRvIGdlbmVyYXRlIHBzZXVkbyBsYWJlbHMgZm9yIDMwME0gdW5sYWJlbGVkIGltYWdlcy4gV2UgdGhlbiB0cmFpbiBhIGxhcmdlciBFZmZpY2llbnROZXQgYXMgYSBzdHVkZW50IG1vZGVsIG9uIHRoZSBjb21iaW5hdGlvbiBvZiBsYWJlbGVkIGFuZCBwc2V1ZG8gbGFiZWxlZCBpbWFnZXMuIFdlIGl0ZXJhdGUgdGhpcyBwcm9jZXNzIGJ5IHB1dHRpbmcgYmFjayB0aGUgc3R1ZGVudCBhcyB0aGUgdGVhY2hlci4gRHVyaW5nIHRoZSBsZWFybmluZyBvZiB0aGUgc3R1ZGVudCwgd2UgaW5qZWN0IG5vaXNlIHN1Y2ggYXMgZHJvcG91dCwgc3RvY2hhc3RpYyBkZXB0aCwgYW5kIGRhdGEgYXVnbWVudGF0aW9uIHZpYSBSYW5kQXVnbWVudCB0byB0aGUgc3R1ZGVudCBzbyB0aGF0IHRoZSBzdHVkZW50IGdlbmVyYWxpemVzIGJldHRlciB0aGFuIHRoZSB0ZWFjaGVyLiBNb2RlbHMgYXJlIGF2YWlsYWJsZSBhdCB0aGlzIGh0dHBzIFVSTC4gQ29kZSBpcyBhdmFpbGFibGUgYXQgdGhpcyBodHRwcyBVUkwuIiwsLFVucmVsZWFzZWQsIlVuaXRlZCBTdGF0ZXMgb2YgQW1lcmljYSxVbml0ZWQgU3RhdGVzIG9mIEFtZXJpY2EiLCwsLDEwMjQuMCwsMjAyNi0wNS0yNSAxMjoxMToyMyswMDowMCwsLCwsLCJBY2FkZW1pYSxJbmR1c3RyeSIsLCwsLE9wZW4gc291cmNlLGFwYWNoZSAyLjAgbGljZW5zZTogaHR0cHM6Ly9naXRodWIuY29tL2dvb2dsZS1yZXNlYXJjaC9ub2lzeXN0dWRlbnQgdHJhaW4gc2NyaXB0OiBodHRwczovL2dpdGh1Yi5jb20vZ29vZ2xlLXJlc2VhcmNoL25vaXN5c3R1ZGVudC9ibG9iL21hc3Rlci9sb2NhbF9zY3JpcHRzL2ltYWdlbmV0L3RyYWluLnNoICwsNDU2MDkuNzMxMTk2MjI1ODksLEZQMzIsVHJ1ZSw5NDQzNDcuNzI3MTczOTM3MyxIYXJkd2FyZSwsLCwsTm8KU2FuZHdpY2ggVHJhbnNmb3JtZXIsTGFuZ3VhZ2UsTGFuZ3VhZ2UgbW9kZWxpbmcsIkFsbGVuIEluc3RpdHV0ZSBmb3IgQUksRmFjZWJvb2sgQUkgUmVzZWFyY2giLCJPZmlyIFByZXNzLCBOb2FoIEEuIFNtaXRoLCBPbWVyIExldnkiLDIwMTktMTEtMTAsSW1wcm92aW5nIFRyYW5zZm9ybWVyIE1vZGVscyBieSBSZW9yZGVyaW5nIHRoZWlyIFN1YmxheWVycyxodHRwczovL2FyeGl2Lm9yZy9hYnMvMTkxMS4wMzg2NCw5Ny4wLFNPVEEgaW1wcm92ZW1lbnQsIiIiU2FuZHdpY2ggdHJhbnNmb3JtZXJzIGFjaGlldmUgc3RhdGUtb2YtdGhlLWFydCByZXN1bHRzIG9uIHRoZSBlbndpazggY2hhcmFjdGVyLWxldmVsIGxhbmd1YWdlIG1vZGVsaW5nIGRhdGFzZXQgYW5kIG9uIGFuIGFkZGl0aW9uYWwgd29yZC1sZXZlbCBjb3JwdXMsIGJ1dCBoYXZlIG5vIHNpZ25pZmljYW50IGVmZmVjdCBvbiBtYWNoaW5lIHRyYW5zbGF0aW9uIiIiLDIwOTAwMDAwMC4wLCIyMDlNCiIiQWxsIG9mIG91ciBleHBlcmltZW50cyB1c2UgdGhlIHNhbWUgaHlwZXJwYXJhbWV0ZXJzIGFzIEJhZXZza2kgYW5kIEF1bGnigJlzIG9yaWdpbmFsIG1vZGVsLiIiIiwyLjM1MDQwOTNlKzE5LCI2IEZMT1AgLyB0b2tlbiAvIHBhcmFtZXRlciAqIDIwOTAwMDAwMCBwYXJhbWV0ZXJzICogMjg2MDAwIHN0ZXBzICogNjU1MzYgdG9rZW5zIHBlciBiYXRjaCBbc2FtZSBhcyBCYWV2c2tpIGFuZCBBdWxpICgyMDE5KSA9IDIuMzUwNDA5M2UrMTkgRkxPUAoKX19fX19fX19fXwoKaW4gdGhlIEFsZ29yaXRobWljIHByb2dyZXNzIHBhcGVyIHRoZXkgYXNzdW1lZCAxODAgZXBvY2hzIChzYW1lIGFzIEJhZXZza2kgYW5kIEF1bGkgMjAxOSBUcmFuc2Zvcm1lciwgYnV0IHRoYXQgb25lIHdhcyB0cmFpbmVkIG9uIFdUIDEwMyBub3QgdGhlIGJvb2sgY29ycHVzKSAtPiB0cmFpbmluZyBjb21wdXRlIHdhcyBlc3RpbWF0ZWQgdG8gYmUgMS41OEUrMjAgRkxPUCIsNzAwMDAwMDAwLCIiIndoaWxlIHJldGFpbmluZyB0aGUgb3RoZXIgYXJjaGl0ZWN0dXJhbCBhc3BlY3RzIGFuZCBoeXBlcnBhcmFtZXRlciBzZXR0aW5ncyBmcm9tIEJhZXZza2kgYW5kIEF1bGkgKDIwMTkpIiIKCkJhZXZza2kgYW5kIEF1bGkgKDIwMTkpOiAyODZrIHN0ZXBzIGluIGJhdGNoZXMgb2YgNjUsNTM2IHRva2Vucy4KCjI4NjAwMCo2NTUzNi83MDAwMDAwMDAgPSAyNyBlcG9jaHMiLCwsLCxTcGVjdWxhdGl2ZSwiTXVsdGlsYXllciB0cmFuc2Zvcm1lciBuZXR3b3JrcyBjb25zaXN0IG9mIGludGVybGVhdmVkIHNlbGYtYXR0ZW50aW9uIGFuZCBmZWVkZm9yd2FyZCBzdWJsYXllcnMuIENvdWxkIG9yZGVyaW5nIHRoZSBzdWJsYXllcnMgaW4gYSBkaWZmZXJlbnQgcGF0dGVybiBsZWFkIHRvIGJldHRlciBwZXJmb3JtYW5jZT8gV2UgZ2VuZXJhdGUgcmFuZG9tbHkgb3JkZXJlZCB0cmFuc2Zvcm1lcnMgYW5kIHRyYWluIHRoZW0gd2l0aCB0aGUgbGFuZ3VhZ2UgbW9kZWxpbmcgb2JqZWN0aXZlLiBXZSBvYnNlcnZlIHRoYXQgc29tZSBvZiB0aGVzZSBtb2RlbHMgYXJlIGFibGUgdG8gYWNoaWV2ZSBiZXR0ZXIgcGVyZm9ybWFuY2UgdGhhbiB0aGUgaW50ZXJsZWF2ZWQgYmFzZWxpbmUsIGFuZCB0aGF0IHRob3NlIHN1Y2Nlc3NmdWwgdmFyaWFudHMgdGVuZCB0byBoYXZlIG1vcmUgc2VsZi1hdHRlbnRpb24gYXQgdGhlIGJvdHRvbSBhbmQgbW9yZSBmZWVkZm9yd2FyZCBzdWJsYXllcnMgYXQgdGhlIHRvcC4gV2UgcHJvcG9zZSBhIG5ldyB0cmFuc2Zvcm1lciBwYXR0ZXJuIHRoYXQgYWRoZXJlcyB0byB0aGlzIHByb3BlcnR5LCB0aGUgc2FuZHdpY2ggdHJhbnNmb3JtZXIsIGFuZCBzaG93IHRoYXQgaXQgaW1wcm92ZXMgcGVycGxleGl0eSBvbiBtdWx0aXBsZSB3b3JkLWxldmVsIGFuZCBjaGFyYWN0ZXItbGV2ZWwgbGFuZ3VhZ2UgbW9kZWxpbmcgYmVuY2htYXJrcywgYXQgbm8gY29zdCBpbiBwYXJhbWV0ZXJzLCBtZW1vcnksIG9yIHRyYWluaW5nIHRpbWUuIEhvd2V2ZXIsIHRoZSBzYW5kd2ljaCByZW9yZGVyaW5nIHBhdHRlcm4gZG9lcyBub3QgZ3VhcmFudGVlIHBlcmZvcm1hbmNlIGdhaW5zIGFjcm9zcyBldmVyeSB0YXNrLCBhcyB3ZSBkZW1vbnN0cmF0ZSBvbiBtYWNoaW5lIHRyYW5zbGF0aW9uIG1vZGVscy4gSW5zdGVhZCwgd2Ugc3VnZ2VzdCB0aGF0IGZ1cnRoZXIgZXhwbG9yYXRpb24gb2YgdGFzay1zcGVjaWZpYyBzdWJsYXllciByZW9yZGVyaW5ncyBpcyBuZWVkZWQgaW4gb3JkZXIgdG8gdW5sb2NrIGFkZGl0aW9uYWwgZ2FpbnMuIiwyNy4wLFNhbmR3aWNoIFRyYW5zZm9ybWVyLFVucmVsZWFzZWQsIlVuaXRlZCBTdGF0ZXMgb2YgQW1lcmljYSxVbml0ZWQgU3RhdGVzIG9mIEFtZXJpY2EsRnJhbmNlIiwsLCwsLDIwMjYtMDUtMjUgMTI6MTE6MjIrMDA6MDAsLCwsNjU1MzYuMCwsIlJlc2VhcmNoIGNvbGxlY3RpdmUsSW5kdXN0cnkiLCwsLCxPcGVuIChub24tY29tbWVyY2lhbCksbm9uLWNvbW1lcmNpYWwgdHJhaW5pbmcgYW5kIGluZmVyZW5jZSBjb2RlOiBodHRwczovL2dpdGh1Yi5jb20vb2ZpcnByZXNzL3NhbmR3aWNoX3RyYW5zZm9ybWVyLCwsLCwsLE9wZXJhdGlvbiBjb3VudGluZywsLCwsTm8KQ2FtZW1CRVJULExhbmd1YWdlLCJMYW5ndWFnZSBtb2RlbGluZy9nZW5lcmF0aW9uLFBhcnQtb2Ytc3BlZWNoIHRhZ2dpbmcsTmFtZWQgZW50aXR5IHJlY29nbml0aW9uIChORVIpIiwiRmFjZWJvb2ssSU5SSUEsU29yYm9ubmUgVW5pdmVyc2l0eSIsIkxvdWlzIE1hcnRpbiwgQmVuamFtaW4gTXVsbGVyLCBQZWRybyBKYXZpZXIgT3J0aXogU3XDoXJleiwgWW9hbm4gRHVwb250LCBMYXVyZW50IFJvbWFyeSwgw4lyaWMgVmlsbGVtb250ZSBkZSBsYSBDbGVyZ2VyaWUsIERqYW3DqSBTZWRkYWgsIEJlbm/DrnQgU2Fnb3QiLDIwMTktMTEtMTAsQ2FtZW1CRVJUOiBhIFRhc3R5IEZyZW5jaCBMYW5ndWFnZSBNb2RlbCxodHRwczovL2FyeGl2Lm9yZy9hYnMvMTkxMS4wMzg5NCwxMDgzLjAsU09UQSBpbXByb3ZlbWVudCwiIiJPdXIgYmVzdCBwZXJmb3JtaW5nIG1vZGVsIENhbWVtQkVSVCByZWFjaGVzIG9yIGltcHJvdmVzIHRoZSBzdGF0ZSBvZiB0aGUgYXJ0IGluIGFsbCBmb3VyIGRvd25zdHJlYW0gdGFza3MuIiIgKHBhcnQtb2Ytc3BlZWNoIHRhZ2dpbmcsIGRlcGVuZGVuY3kgcGFyc2luZywgbmFtZWQgZW50aXR5IHJlY29nbml0aW9uIGFuZCBuYXR1cmFsIGxhbmd1YWdlIGluZmVyZW5jZSB0YXNrcykiLDMzNTAwMDAwMC4wLCJDYW1lbUJFUlQgTGFyZ2UsIFRhYmxlIDQiLDguM2UrMjAsIiIiVW5sZXNzIG90aGVyd2lzZSBzcGVjaWZpZWQsIG91ciBtb2RlbHMgdXNlIHRoZSBCQVNFIGFyY2hpdGVjdHVyZSwgYW5kIGFyZSBwcmV0cmFpbmVkIGZvciAxMDBrIGJhY2twcm9wYWdhdGlvbiBzdGVwcyBvbiAyNTYgTnZpZGlhIFYxMDAgR1BVcyAoMzJHQiBlYWNoKSBmb3IgYSBkYXkiIgoKMjU2IFYxMDAtZGF5cwoKMjU2ICogMTI1IHRlcmFmbG9wcyAqIDI0ICogMzYwMCAqIDAuMyAoYXNzdW1lZCB1dGlsaXphdGlvbikKPSA4LjNlMjAKCgoiIkZvbGxvd2luZyAoTGl1IGV0IGFsLiwgMjAxOSksIHdlIG9wdGltaXplIHRoZSBtb2RlbCB1c2luZyBBZGFtIChLaW5nbWEgYW5kIEJhLCAyMDE0KSAozrIxID0gMC45LCDOsjIgPSAwLjk4KSBmb3IgMTAwayBzdGVwcyB3aXRoIGxhcmdlIGJhdGNoIHNpemVzIG9mIDgxOTIgc2VxdWVuY2VzLCBlYWNoIHNlcXVlbmNlIGNvbnRhaW5pbmcgYXQgbW9zdCA1MTIgdG9rZW5zIiIKClVzaW5nIGNvbXB1dGUgPSA2Kk4qRCwgdGhhdCdzIDYgKiAoMTAwayAqIDgxOTIgKiA1MTIpICogMzM1TT0gOC40M2UyMCIsMjg2MTU3NzE3NzkuNTg0MDQsIiAzMS45QiB0b2tlbnMsIFRhYmxlIDYuIiwyNC4wLDEgZGF5IGZvciBlYWNoIG1vZGVsIChtYXkgbm90IGhhdmUgYmVlbiBhIGZ1bGwgMjQgaG91cnMpLE5WSURJQSBWMTAwLCxDb25maWRlbnQsIlByZXRyYWluZWQgbGFuZ3VhZ2UgbW9kZWxzIGFyZSBub3cgdWJpcXVpdG91cyBpbiBOYXR1cmFsIExhbmd1YWdlIFByb2Nlc3NpbmcuIERlc3BpdGUgdGhlaXIgc3VjY2VzcywgbW9zdCBhdmFpbGFibGUgbW9kZWxzIGhhdmUgZWl0aGVyIGJlZW4gdHJhaW5lZCBvbiBFbmdsaXNoIGRhdGEgb3Igb24gdGhlIGNvbmNhdGVuYXRpb24gb2YgZGF0YSBpbiBtdWx0aXBsZSBsYW5ndWFnZXMuIFRoaXMgbWFrZXMgcHJhY3RpY2FsIHVzZSBvZiBzdWNoIG1vZGVscyAtLWluIGFsbCBsYW5ndWFnZXMgZXhjZXB0IEVuZ2xpc2gtLSB2ZXJ5IGxpbWl0ZWQuIEluIHRoaXMgcGFwZXIsIHdlIGludmVzdGlnYXRlIHRoZSBmZWFzaWJpbGl0eSBvZiB0cmFpbmluZyBtb25vbGluZ3VhbCBUcmFuc2Zvcm1lci1iYXNlZCBsYW5ndWFnZSBtb2RlbHMgZm9yIG90aGVyIGxhbmd1YWdlcywgdGFraW5nIEZyZW5jaCBhcyBhbiBleGFtcGxlIGFuZCBldmFsdWF0aW5nIG91ciBsYW5ndWFnZSBtb2RlbHMgb24gcGFydC1vZi1zcGVlY2ggdGFnZ2luZywgZGVwZW5kZW5jeSBwYXJzaW5nLCBuYW1lZCBlbnRpdHkgcmVjb2duaXRpb24gYW5kIG5hdHVyYWwgbGFuZ3VhZ2UgaW5mZXJlbmNlIHRhc2tzLiBXZSBzaG93IHRoYXQgdGhlIHVzZSBvZiB3ZWIgY3Jhd2xlZCBkYXRhIGlzIHByZWZlcmFibGUgdG8gdGhlIHVzZSBvZiBXaWtpcGVkaWEgZGF0YS4gTW9yZSBzdXJwcmlzaW5nbHksIHdlIHNob3cgdGhhdCBhIHJlbGF0aXZlbHkgc21hbGwgd2ViIGNyYXdsZWQgZGF0YXNldCAoNEdCKSBsZWFkcyB0byByZXN1bHRzIHRoYXQgYXJlIGFzIGdvb2QgYXMgdGhvc2Ugb2J0YWluZWQgdXNpbmcgbGFyZ2VyIGRhdGFzZXRzICgxMzArR0IpLiBPdXIgYmVzdCBwZXJmb3JtaW5nIG1vZGVsIENhbWVtQkVSVCByZWFjaGVzIG9yIGltcHJvdmVzIHRoZSBzdGF0ZSBvZiB0aGUgYXJ0IGluIGFsbCBmb3VyIGRvd25zdHJlYW0gdGFza3MuIiwxMy4wLCxPcGVuIHdlaWdodHMgKHVucmVzdHJpY3RlZCksIlVuaXRlZCBTdGF0ZXMgb2YgQW1lcmljYSxGcmFuY2UsRnJhbmNlIiwsLCwsLDIwMjYtMDUtMjUgMTI6MTE6MjMrMDA6MDAsLCwsLCwiSW5kdXN0cnksQWNhZGVtaWEsQWNhZGVtaWEiLCwsLCxVbnJlbGVhc2VkLCJNSVQ6IApodHRwczovL2NhbWVtYmVydC1tb2RlbC5mci8iLCwyMzE5LjU0MTk0Nzg1MzM5OTUsLCwsLCJIYXJkd2FyZSxPcGVyYXRpb24gY291bnRpbmciLCwsLCxZZXMKU2VsZi1BdHRlbnRpb24gYW5kIENvbnZvbHV0aW9uYWwgTGF5ZXJzLFZpc2lvbixJbWFnZSBjbGFzc2lmaWNhdGlvbixFY29sZSBQb2x5dGVjaG5pcXVlIEbCtGVkwrRlcmFsZSBkZSBMYXVzYW5uZSAoRVBGTCksIkplYW4tQmFwdGlzdGUgQ29yZG9ubmllciwgQW5kcmVhcyBMb3VrYXMgJiBNYXJ0aW4gSmFnZ2kiLDIwMTktMTEtMDgsT24gdGhlIFJlbGF0aW9uc2hpcCBiZXR3ZWVuIFNlbGYtQXR0ZW50aW9uIGFuZCBDb252b2x1dGlvbmFsIExheWVycyxodHRwczovL2FyeGl2Lm9yZy9hYnMvMTkxMS4wMzU4NCw2MzAuMCwsLDI5NTAwMDAwLjAsZnJvbSBUYWJsZSAxLDYuNzVlKzE3LCIoMTVlOSkgKiAoMzAwKSAqICg1MDAwMCkgKiAzID0gNi43NWUrMTcKKGluZmVyZW5jZSBjb21wdXRlKSAqIChlcG9jaHMpICogKGRhdGFzZXQgc2l6ZSkgKiAoY29uc3RhbnQgdG8gYWNjb3VudCBmb3IgYmFja3Byb3BhZ2F0aW9uKQogCmVwb2NocyBmcm9tIGFwcGVuZGl4IEIgdGFibGUgMgppbmZlcmVuY2UgY29tcHV0ZSBmcm9tIHRhYmxlIDEiLCxzaXplIG9mIENJRkFSLTEwLCwsLCxDb25maWRlbnQsIlJlY2VudCB0cmVuZHMgb2YgaW5jb3Jwb3JhdGluZyBhdHRlbnRpb24gbWVjaGFuaXNtcyBpbiB2aXNpb24gaGF2ZSBsZWQgcmVzZWFyY2hlcnMgdG8gcmVjb25zaWRlciB0aGUgc3VwcmVtYWN5IG9mIGNvbnZvbHV0aW9uYWwgbGF5ZXJzIGFzIGEgcHJpbWFyeSBidWlsZGluZyBibG9jay4gQmV5b25kIGhlbHBpbmcgQ05OcyB0byBoYW5kbGUgbG9uZy1yYW5nZSBkZXBlbmRlbmNpZXMsIFJhbWFjaGFuZHJhbiBldCBhbC4gKDIwMTkpIHNob3dlZCB0aGF0IGF0dGVudGlvbiBjYW4gY29tcGxldGVseSByZXBsYWNlIGNvbnZvbHV0aW9uIGFuZCBhY2hpZXZlIHN0YXRlLW9mLXRoZS1hcnQgcGVyZm9ybWFuY2Ugb24gdmlzaW9uIHRhc2tzLiBUaGlzIHJhaXNlcyB0aGUgcXVlc3Rpb246IGRvIGxlYXJuZWQgYXR0ZW50aW9uIGxheWVycyBvcGVyYXRlIHNpbWlsYXJseSB0byBjb252b2x1dGlvbmFsIGxheWVycz8gVGhpcyB3b3JrIHByb3ZpZGVzIGV2aWRlbmNlIHRoYXQgYXR0ZW50aW9uIGxheWVycyBjYW4gcGVyZm9ybSBjb252b2x1dGlvbiBhbmQsIGluZGVlZCwgdGhleSBvZnRlbiBsZWFybiB0byBkbyBzbyBpbiBwcmFjdGljZS4gU3BlY2lmaWNhbGx5LCB3ZSBwcm92ZSB0aGF0IGEgbXVsdGktaGVhZCBzZWxmLWF0dGVudGlvbiBsYXllciB3aXRoIHN1ZmZpY2llbnQgbnVtYmVyIG9mIGhlYWRzIGlzIGF0IGxlYXN0IGFzIGV4cHJlc3NpdmUgYXMgYW55IGNvbnZvbHV0aW9uYWwgbGF5ZXIuIE91ciBudW1lcmljYWwgZXhwZXJpbWVudHMgdGhlbiBzaG93IHRoYXQgc2VsZi1hdHRlbnRpb24gbGF5ZXJzIGF0dGVuZCB0byBwaXhlbC1ncmlkIHBhdHRlcm5zIHNpbWlsYXJseSB0byBDTk4gbGF5ZXJzLCBjb3Jyb2JvcmF0aW5nIG91ciBhbmFseXNpcy4gT3VyIGNvZGUgaXMgcHVibGljbHkgYXZhaWxhYmxlLiAiLDMwMC4wLCxVbnJlbGVhc2VkLFN3aXR6ZXJsYW5kLCwsLCwsMjAyNi0wNS0yNSAxMjoxMToyNCswMDowMCwsLCwsLEFjYWRlbWlhLCwsLCxPcGVuIHNvdXJjZSwiQXBhY2hlIDIuMCBmb3IgdHJhaW4vZXZhbCBjb2RlOiBodHRwczovL2dpdGh1Yi5jb20vZXBmbWwvYXR0ZW50aW9uLWNubgpkYXRhIGlzIENJRkFSIHdoaWNoIGRvZXNuJ3QgaGF2ZSBhIGNsZWFyIGxpY2Vuc2UiLCwsLCwsLE9wZXJhdGlvbiBjb3VudGluZywsLCwsTm8KWExNLVJvQkVSVGEsTGFuZ3VhZ2UsIk5hbWVkIGVudGl0eSByZWNvZ25pdGlvbiAoTkVSKSxRdWVzdGlvbiBhbnN3ZXJpbmcsVGV4dCBjbGFzc2lmaWNhdGlvbiIsRmFjZWJvb2sgQUksIkFsZXhpcyBDb25uZWF1LCBLYXJ0aWtheSBLaGFuZGVsd2FsLCBOYW1hbiBHb3lhbCwgVmlzaHJhdiBDaGF1ZGhhcnksIEd1aWxsYXVtZSBXZW56ZWssIEZyYW5jaXNjbyBHdXptw6FuLCBFZG91YXJkIEdyYXZlLCBNeWxlIE90dCwgTHVrZSBaZXR0bGVtb3llciwgVmVzZWxpbiBTdG95YW5vdgoiLDIwMTktMTEtMDUsVW5zdXBlcnZpc2VkIENyb3NzLWxpbmd1YWwgUmVwcmVzZW50YXRpb24gTGVhcm5pbmcgYXQgU2NhbGUsaHR0cHM6Ly9hcnhpdi5vcmcvYWJzLzE5MTEuMDIxMTYsODM3My4wLCJIaWdobHkgY2l0ZWQsU09UQSBpbXByb3ZlbWVudCIsImNpdGF0aW9uICIid2hpY2ggb2J0YWlucyBzdGF0ZS1vZi10aGUtYXJ0IHBlcmZvcm1hbmNlIG9uIGNyb3NzLWxpbmd1YWwgY2xhc3NpZmljYXRpb24sIHNlcXVlbmNlIGxhYmVsaW5nIGFuZCBxdWVzdGlvbiBhbnN3ZXJpbmciIiIsNTUwMDAwMDAwLjAsIlRoZSBudW1iZXIgb2YgcGFyYW1ldGVycyBpbiB0aGUgbW9kZWwgaXMgc3BlY2lmaWVkIGFzICIiNTUwTSBwYXJhbXMiIiBmb3IgWExNLVIuIiwyLjA3NmUrMjIsIiIiV2UgdXNlIHRoZSBtdWx0aWxpbmd1YWwgTUxNIGxvc3MgYW5kIHRyYWluIG91ciBYTE0tUiBtb2RlbCBmb3IKMS41IE1pbGxpb24gdXBkYXRlcyBvbiBmaXZlLWh1bmRyZWQgMzJHQiBOdmlkaWEKVjEwMCBHUFVzIHdpdGggYSBiYXRjaCBzaXplIG9mIDgxOTIuICIiCgo2TkQ6ClNlcXVlbmNlIGxlbmd0aCB3YXMgcHJvYmFibHkgNTEyLCBiYXNlZCBvbiBmb2xsb3cgdXAgcGFwZXIgKFhMTS1SIFhYTCkKNiAqIDU1MGU2ICogMS41ZTYgKiA4MTkyICogNTEyID0gMi4wNzZlMjIKIiwxNjcwMDAwMDAwMDAsc2l6ZSBvZiBDQzEwMCAtIGNvcGllZCBmcm9tIG90aGVyIHJvd3MsLCxOVklESUEgVGVzbGEgVjEwMCBER1hTIDMyIEdCLCxDb25maWRlbnQsIlRoaXMgcGFwZXIgc2hvd3MgdGhhdCBwcmV0cmFpbmluZyBtdWx0aWxpbmd1YWwgbGFuZ3VhZ2UgbW9kZWxzIGF0IHNjYWxlIGxlYWRzIHRvIHNpZ25pZmljYW50IHBlcmZvcm1hbmNlIGdhaW5zIGZvciBhIHdpZGUgcmFuZ2Ugb2YgY3Jvc3MtbGluZ3VhbCB0cmFuc2ZlciB0YXNrcy4gV2UgdHJhaW4gYSBUcmFuc2Zvcm1lci1iYXNlZCBtYXNrZWQgbGFuZ3VhZ2UgbW9kZWwgb24gb25lIGh1bmRyZWQgbGFuZ3VhZ2VzLCB1c2luZyBtb3JlIHRoYW4gdHdvIHRlcmFieXRlcyBvZiBmaWx0ZXJlZCBDb21tb25DcmF3bCBkYXRhLiBPdXIgbW9kZWwsIGR1YmJlZCBYTE0tUiwgc2lnbmlmaWNhbnRseSBvdXRwZXJmb3JtcyBtdWx0aWxpbmd1YWwgQkVSVCAobUJFUlQpIG9uIGEgdmFyaWV0eSBvZiBjcm9zcy1saW5ndWFsIGJlbmNobWFya3MsIGluY2x1ZGluZyArMTQuNiUgYXZlcmFnZSBhY2N1cmFjeSBvbiBYTkxJLCArMTMlIGF2ZXJhZ2UgRjEgc2NvcmUgb24gTUxRQSwgYW5kICsyLjQlIEYxIHNjb3JlIG9uIE5FUi4gWExNLVIgcGVyZm9ybXMgcGFydGljdWxhcmx5IHdlbGwgb24gbG93LXJlc291cmNlIGxhbmd1YWdlcywgaW1wcm92aW5nIDE1LjclIGluIFhOTEkgYWNjdXJhY3kgZm9yIFN3YWhpbGkgYW5kIDExLjQlIGZvciBVcmR1IG92ZXIgcHJldmlvdXMgWExNIG1vZGVscy4gV2UgYWxzbyBwcmVzZW50IGEgZGV0YWlsZWQgZW1waXJpY2FsIGFuYWx5c2lzIG9mIHRoZSBrZXkgZmFjdG9ycyB0aGF0IGFyZSByZXF1aXJlZCB0byBhY2hpZXZlIHRoZXNlIGdhaW5zLCBpbmNsdWRpbmcgdGhlIHRyYWRlLW9mZnMgYmV0d2VlbiAoMSkgcG9zaXRpdmUgdHJhbnNmZXIgYW5kIGNhcGFjaXR5IGRpbHV0aW9uIGFuZCAoMikgdGhlIHBlcmZvcm1hbmNlIG9mIGhpZ2ggYW5kIGxvdyByZXNvdXJjZSBsYW5ndWFnZXMgYXQgc2NhbGUuIEZpbmFsbHksIHdlIHNob3csIGZvciB0aGUgZmlyc3QgdGltZSwgdGhlIHBvc3NpYmlsaXR5IG9mIG11bHRpbGluZ3VhbCBtb2RlbGluZyB3aXRob3V0IHNhY3JpZmljaW5nIHBlci1sYW5ndWFnZSBwZXJmb3JtYW5jZTsgWExNLVIgaXMgdmVyeSBjb21wZXRpdGl2ZSB3aXRoIHN0cm9uZyBtb25vbGluZ3VhbCBtb2RlbHMgb24gdGhlIEdMVUUgYW5kIFhOTEkgYmVuY2htYXJrcy4gV2Ugd2lsbCBtYWtlIG91ciBjb2RlLCBkYXRhIGFuZCBtb2RlbHMgcHVibGljbHkgYXZhaWxhYmxlLiIsLCxPcGVuIHdlaWdodHMgKG5vbi1jb21tZXJjaWFsKSxVbml0ZWQgU3RhdGVzIG9mIEFtZXJpY2EsLCwsNTAwLjAsLDIwMjYtMDUtMjUgMTI6MTE6MjIrMDA6MDAsLCwsLCxJbmR1c3RyeSwsLCwsT3BlbiAobm9uLWNvbW1lcmNpYWwpLCJub24tY29tbWVyY2lhbDogaHR0cHM6Ly9naXRodWIuY29tL2ZhY2Vib29rcmVzZWFyY2gvWExNP3RhYj1MaWNlbnNlLTEtb3YtZmlsZSNyZWFkbWUKCmRhdGEgaXMgd2lraXBlZGlhIiwsNzc4NjEuMzE4MTk1NDg3MjMsLCxUcnVlLDI1NjIwNC45NDY3NzMyOTM2MyxPcGVyYXRpb24gY291bnRpbmcsLCwsLFllcwpCYXNlIExNICsga05OIExNICsgQ29udGludW91cyBDYWNoZSxMYW5ndWFnZSxMYW5ndWFnZSBtb2RlbGluZywiU3RhbmZvcmQgVW5pdmVyc2l0eSxGYWNlYm9vayBBSSBSZXNlYXJjaCIsIlVydmFzaGkgS2hhbmRlbHdhbCwgT21lciBMZXZ5LCBEYW4gSnVyYWZza3ksIEx1a2UgWmV0dGxlbW95ZXIsIE1pa2UgTGV3aXMiLDIwMTktMTEtMDEsR2VuZXJhbGl6YXRpb24gdGhyb3VnaCBNZW1vcml6YXRpb246IE5lYXJlc3QgTmVpZ2hib3IgTGFuZ3VhZ2UgTW9kZWxzLGh0dHBzOi8vYXJ4aXYub3JnL2Ficy8xOTExLjAwMTcyLDEwNDkuMCxTT1RBIGltcHJvdmVtZW50LCIiIkdOTi1MTSBhY2hpZXZlcyBhIG5ldyBzdGF0ZS1vZi10aGUtYXJ0IHBlcnBsZXhpdHkgb2YgMTQuOCBvbiBXaWtpVGV4dC0xMDMiIiIsMjQ3MDAwMDAwLjAwMDAwMDAzLCIiIndlIHRha2UgdGhlIGV4YWN0IGFyY2hpdGVjdHVyZSBhbmQgb3B0aW1pemF0aW9uIGRlc2NyaWJlZCBieSBCYWV2c2tpICYgQXVsaSAoMjAxOSkgYW5kIHVzZSBpdCB0byBjcmVhdGUgYSBrTk4tTE0gZm9yIGluZmVyZW5j</x:v>
      </x:c>
    </x:row>
    <x:row r="256" ht="18" customHeight="1">
      <x:c r="A256" s="17" t="n">
        <x:v>251</x:v>
      </x:c>
      <x:c r="B256" s="17" t="n">
        <x:v>310</x:v>
      </x:c>
      <x:c r="C256" s="160" t="str">
        <x:v>ZS4gVGhpcyBtb2RlbCBjb25zaXN0cyBvZiAxNiBsYXllcnMsIGVhY2ggd2l0aCAxNiBzZWxmLWF0dGVudGlvbiBoZWFkcywgMTAyNCBkaW1lbnNpb25hbCBoaWRkZW4gc3RhdGVzLCBhbmQgNDA5NiBkaW1lbnNpb25hbCBmZWVkZm9yd2FyZCBsYXllcnMsIGFtb3VudGluZyB0byAyNDdNIHRyYWluYWJsZSBwYXJhbWV0ZXJzLiIiIiwzLjA1MjkyZSsxOSwiNiBGTE9QIC8gcGFyYW1ldGVyIC8gdG9rZW4gKiAyNDcqMTBeNiBwYXJhbWV0ZXJzICogMTAzMDAwMDAwIHRva2VucyAqIDIwMCBlcG9jaHMgPSAzLjA1MjkyZSsxOSBGTE9QCgoKX19fX19fX19fXwpmb3IgdGhlIEFsZ29yaXRobWljIHByb2dyZXNzIHBhcGVyIDcuMyDDlyAxMF4xOCBGTE9QIHdhcyBlc3RpbWF0ZWQgc2ltaWxhciB0byBzdXBwb3NlZGx5IGJhc2UgbW9kZWwgKHRyYW5zZm9ybWVyKSAiLDEwMzAwMDAwMCwiIiIgRHVyaW5nIHRoaXMgZm9yd2FyZCBwYXNzLCBlYWNoIHRhcmdldCB0b2tlbiBpcyBwcm92aWRlZCBhIG1pbmltdW0gb2YgMTUzNiB0b2tlbnMgb2YgcHJpb3IgY29udGV4dCBmb3IgV0lLSVRFWFQtMTAzIiIKCjIwMCBlcG9jaHMgLSBmaWd1cmUgOCIsLCwsLExpa2VseSwiV2UgaW50cm9kdWNlIGtOTi1MTXMsIHdoaWNoIGV4dGVuZCBhIHByZS10cmFpbmVkIG5ldXJhbCBsYW5ndWFnZSBtb2RlbCAoTE0pIGJ5IGxpbmVhcmx5IGludGVycG9sYXRpbmcgaXQgd2l0aCBhIGstbmVhcmVzdCBuZWlnaGJvcnMgKGtOTikgbW9kZWwuIFRoZSBuZWFyZXN0IG5laWdoYm9ycyBhcmUgY29tcHV0ZWQgYWNjb3JkaW5nIHRvIGRpc3RhbmNlIGluIHRoZSBwcmUtdHJhaW5lZCBMTSBlbWJlZGRpbmcgc3BhY2UsIGFuZCBjYW4gYmUgZHJhd24gZnJvbSBhbnkgdGV4dCBjb2xsZWN0aW9uLCBpbmNsdWRpbmcgdGhlIG9yaWdpbmFsIExNIHRyYWluaW5nIGRhdGEuIEFwcGx5aW5nIHRoaXMgYXVnbWVudGF0aW9uIHRvIGEgc3Ryb25nIFdpa2l0ZXh0LTEwMyBMTSwgd2l0aCBuZWlnaGJvcnMgZHJhd24gZnJvbSB0aGUgb3JpZ2luYWwgdHJhaW5pbmcgc2V0LCBvdXIga05OLUxNIGFjaGlldmVzIGEgbmV3IHN0YXRlLW9mLXRoZS1hcnQgcGVycGxleGl0eSBvZiAxNS43OSAtIGEgMi45IHBvaW50IGltcHJvdmVtZW50IHdpdGggbm8gYWRkaXRpb25hbCB0cmFpbmluZy4gV2UgYWxzbyBzaG93IHRoYXQgdGhpcyBhcHByb2FjaCBoYXMgaW1wbGljYXRpb25zIGZvciBlZmZpY2llbnRseSBzY2FsaW5nIHVwIHRvIGxhcmdlciB0cmFpbmluZyBzZXRzIGFuZCBhbGxvd3MgZm9yIGVmZmVjdGl2ZSBkb21haW4gYWRhcHRhdGlvbiwgYnkgc2ltcGx5IHZhcnlpbmcgdGhlIG5lYXJlc3QgbmVpZ2hib3IgZGF0YXN0b3JlLCBhZ2FpbiB3aXRob3V0IGZ1cnRoZXIgdHJhaW5pbmcuIFF1YWxpdGF0aXZlbHksIHRoZSBtb2RlbCBpcyBwYXJ0aWN1bGFybHkgaGVscGZ1bCBpbiBwcmVkaWN0aW5nIHJhcmUgcGF0dGVybnMsIHN1Y2ggYXMgZmFjdHVhbCBrbm93bGVkZ2UuIFRvZ2V0aGVyLCB0aGVzZSByZXN1bHRzIHN0cm9uZ2x5IHN1Z2dlc3QgdGhhdCBsZWFybmluZyBzaW1pbGFyaXR5IGJldHdlZW4gc2VxdWVuY2VzIG9mIHRleHQgaXMgZWFzaWVyIHRoYW4gcHJlZGljdGluZyB0aGUgbmV4dCB3b3JkLCBhbmQgdGhhdCBuZWFyZXN0IG5laWdoYm9yIHNlYXJjaCBpcyBhbiBlZmZlY3RpdmUgYXBwcm9hY2ggZm9yIGxhbmd1YWdlIG1vZGVsaW5nIGluIHRoZSBsb25nIHRhaWwuIiwyMDAuMCxCYXNlIExNICsga05OIExNICsgQ29udGludW91cyBDYWNoZSxVbnJlbGVhc2VkLCJVbml0ZWQgU3RhdGVzIG9mIEFtZXJpY2EsVW5pdGVkIFN0YXRlcyBvZiBBbWVyaWNhLEZyYW5jZSIsLCwsLCwyMDI2LTA1LTI1IDEyOjExOjIyKzAwOjAwLCwsLCwsIkFjYWRlbWlhLEluZHVzdHJ5IiwsLCwsT3BlbiBzb3VyY2UsIlRyYWluaW5nIGNvZGUsIE1JVDogaHR0cHM6Ly9naXRodWIuY29tL3VydmFzaGlrL2tubmxtIiwsLCwsLCxPcGVyYXRpb24gY291bnRpbmcsLCwsLE5vCkFscGhhU3RhcixHYW1lcyxTdGFyQ3JhZnQsRGVlcE1pbmQsIk9yaW9sIFZpbnlhbHMsSWdvciBCYWJ1c2Noa2luLFdvamNpZWNoIE0uIEN6YXJuZWNraSxNaWNoYcOrbCBNYXRoaWV1LEFuZHJldyBEdWR6aWssSnVueW91bmcgQ2h1bmcsRGF2aWQgSC4gQ2hvaSxSaWNoYXJkIFBvd2VsbCxUaW1vIEV3YWxkcyxQZXRrbyBHZW9yZ2lldixKdW5oeXVrIE9oLERhbiBIb3JnYW4sTWFudWVsIEtyb2lzcyxJdm8gRGFuaWhlbGthLEFqYSBIdWFuZyxMYXVyZW50IFNpZnJlLFRyZXZvciBDYWksSm9obiBQLiBBZ2FwaW91LE1heCBKYWRlcmJlcmcsQWxleGFuZGVyIFMuIFZlemhuZXZldHMsUsOpbWkgTGVibG9uZCxUb2JpYXMgUG9obGVuLFZhbGVudGluIERhbGliYXJkLERhdmlkIEJ1ZGRlbixZdXJ5IFN1bHNreSxKYW1lcyBNb2xsb3ksVG9tIEwuIFBhaW5lLENhZ2xhciBHdWxjZWhyZSxaaXl1IFdhbmcsVG9iaWFzIFBmYWZmLFl1aHVhaSBXdSxSb21hbiBSaW5nLERhbmkgWW9nYXRhbWEsRGFyaW8gV8O8bnNjaCxLYXRyaW5hIE1jS2lubmV5LE9saXZlciBTbWl0aCxUb20gU2NoYXVsLFRpbW90aHkgTGlsbGljcmFwLEtvcmF5IEthdnVrY3VvZ2x1LERlbWlzIEhhc3NhYmlzLENocmlzIEFwcHMsRGF2aWQgU2lsdmVyIiwyMDE5LTEwLTMwLEdyYW5kbWFzdGVyIGxldmVsIGluIFN0YXJDcmFmdCBJSSB1c2luZyBtdWx0aS1hZ2VudCByZWluZm9yY2VtZW50IGxlYXJuaW5nLGh0dHBzOi8vd3d3LmRlZXBtaW5kLmNvbS9ibG9nL2FscGhhc3Rhci1ncmFuZG1hc3Rlci1sZXZlbC1pbi1zdGFyY3JhZnQtaWktdXNpbmctbXVsdGktYWdlbnQtcmVpbmZvcmNlbWVudC1sZWFybmluZyw0MDkzLjAsRGlzY3JldGlvbmFyeSwsMTM5MDAwMDAwLjAsIkFscGhhU3RhciBoYXMgMTM5IG1pbGxpb24gd2VpZ2h0cywgYnV0IG9ubHkgNTUgbWlsbGlvbiB3ZWlnaHRzIGFyZSByZXF1aXJlZCBkdXJpbmcgaW5mZXJlbmNlLiIsMS4wNzczNDAwMDAxZSsyMywiKEVzdGltYXRlIGJ5IEphbWVzIFNhbmRlcnMsIGNoZWNrZWQgYnkgUm9iaSBSYWhtYW4pCkZpZyA2IGluZGljYXRlcyB0aGF0IHRoZSBsZWFybmVyIHVzZXMgMTYgVFBVICIiZGV2aWNlcyIiIHdoaWNoIGFyZSAxMjggVFBVIGNvcmVzIHRvdGFsLCB3aGljaCBtYXRjaGVzIDQgVFBVcyBwZXIgZGV2aWNlLCBhbmQgMiBjb3JlcyBwZXIgVFBVLiBGaWcgNiBpbmRpY2F0ZXMgdGhhdCA2NCBUUFVzIGFyZSB1c2VkIGZvciB0cmFpbmluZywgYW5kIDY0IGFyZSB1c2VkIGZvciBpbmZlcmVuY2UuICgxMjggVFBVcykqKDEyIGFnZW50cykqKDQ0IGRheXMpKigxMjMgVEZMT1BTKSooMC4zIHV0aWxpemF0aW9uKSA9IDIuMTVlMjMgRkxPUCAodG90YWwpLCBvZiB3aGljaCAxLjA3ZTIzIEZMT1AgYXJlIGZvciB0cmFpbmluZy4iLCwiTXVsdGlwbGUgZGF0YSB0eXBlcy4gRmlyc3Qgc3VwZXJ2aXNlZCBsZWFybmluZywgdGhlbiBvdGhlciBzdHVmZiIsMTA1Ni4wLCIiIkVhY2ggYWdlbnQgd2FzIHRyYWluZWQgdXNpbmcgMzIgdGhpcmQtZ2VuZXJhdGlvbiB0ZW5zb3IKcHJvY2Vzc2luZyB1bml0cyAoVFBVcykgb3ZlciA0NCBkYXlzIiIiLEdvb2dsZSBUUFUgdjMsLENvbmZpZGVudCwiTWFueSByZWFsLXdvcmxkIGFwcGxpY2F0aW9ucyByZXF1aXJlIGFydGlmaWNpYWwgYWdlbnRzIHRvIGNvbXBldGUgYW5kIGNvb3JkaW5hdGUgd2l0aCBvdGhlciBhZ2VudHMgaW4gY29tcGxleCBlbnZpcm9ubWVudHMuIEFzIGEgc3RlcHBpbmcgc3RvbmUgdG8gdGhpcyBnb2FsLCB0aGUgZG9tYWluIG9mIFN0YXJDcmFmdCBoYXMgZW1lcmdlZCBhcyBhbiBpbXBvcnRhbnQgY2hhbGxlbmdlIGZvciBhcnRpZmljaWFsIGludGVsbGlnZW5jZSByZXNlYXJjaCwgb3dpbmcgdG8gaXRzIGljb25pYyBhbmQgZW5kdXJpbmcgc3RhdHVzIGFtb25nIHRoZSBtb3N0IGRpZmZpY3VsdCBwcm9mZXNzaW9uYWwgZXNwb3J0cyBhbmQgaXRzIHJlbGV2YW5jZSB0byB0aGUgcmVhbCB3b3JsZCBpbiB0ZXJtcyBvZiBpdHMgcmF3IGNvbXBsZXhpdHkgYW5kIG11bHRpLWFnZW50IGNoYWxsZW5nZXMuIE92ZXIgdGhlIGNvdXJzZSBvZiBhIGRlY2FkZSBhbmQgbnVtZXJvdXMgY29tcGV0aXRpb25zMeKAkzMsIHRoZSBzdHJvbmdlc3QgYWdlbnRzIGhhdmUgc2ltcGxpZmllZCBpbXBvcnRhbnQgYXNwZWN0cyBvZiB0aGUgZ2FtZSwgdXRpbGl6ZWQgc3VwZXJodW1hbiBjYXBhYmlsaXRpZXMsIG9yIGVtcGxveWVkIGhhbmQtY3JhZnRlZCBzdWItc3lzdGVtczQuIERlc3BpdGUgdGhlc2UgYWR2YW50YWdlcywgbm8gcHJldmlvdXMgYWdlbnQgaGFzIGNvbWUgY2xvc2UgdG8gbWF0Y2hpbmcgdGhlIG92ZXJhbGwgc2tpbGwgb2YgdG9wIFN0YXJDcmFmdCBwbGF5ZXJzLiBXZSBjaG9zZSB0byBhZGRyZXNzIHRoZSBjaGFsbGVuZ2Ugb2YgU3RhckNyYWZ0IHVzaW5nIGdlbmVyYWxwdXJwb3NlIGxlYXJuaW5nIG1ldGhvZHMgdGhhdCBhcmUgaW4gcHJpbmNpcGxlIGFwcGxpY2FibGUgdG8gb3RoZXIgY29tcGxleCBkb21haW5zOiBhIG11bHRpLWFnZW50IHJlaW5mb3JjZW1lbnQgbGVhcm5pbmcgYWxnb3JpdGhtIHRoYXQgdXNlcyBkYXRhIGZyb20gYm90aCBodW1hbiBhbmQgYWdlbnQgZ2FtZXMgd2l0aGluIGEgZGl2ZXJzZSBsZWFndWUgb2YgY29udGludWFsbHkgYWRhcHRpbmcgc3RyYXRlZ2llcyBhbmQgY291bnRlci1zdHJhdGVnaWVzLCBlYWNoIHJlcHJlc2VudGVkIGJ5IGRlZXAgbmV1cmFsIG5ldHdvcmtzNSw2LiBXZSBldmFsdWF0ZWQgb3VyIGFnZW50LCBBbHBoYVN0YXIsIGluIHRoZSBmdWxsIGdhbWUgb2YgU3RhckNyYWZ0IElJLCB0aHJvdWdoIGEgc2VyaWVzIG9mIG9ubGluZSBnYW1lcyBhZ2FpbnN0IGh1bWFuIHBsYXllcnMuIEFscGhhU3RhciB3YXMgcmF0ZWQgYXQgR3JhbmRtYXN0ZXIgbGV2ZWwgZm9yIGFsbCB0aHJlZSBTdGFyQ3JhZnQgcmFjZXMgYW5kIGFib3ZlIDk5LjglIG9mIG9mZmljaWFsbHkgcmFua2VkIGh1bWFuIHBsYXllcnMuIiwsLFVucmVsZWFzZWQsVW5pdGVkIEtpbmdkb20gb2YgR3JlYXQgQnJpdGFpbiBhbmQgTm9ydGhlcm4gSXJlbGFuZCwsLCwzODQuMCwsMjAyNi0wMS0wMSAxNDowMDoyMCswMDowMCwsLCwsLEluZHVzdHJ5LCwsLDQwNTUwNC4wLE9wZW4gc291cmNlLCJBcGFjaGUgMi4wLCB0cmFpbmluZyB0b29sczogaHR0cHM6Ly9naXRodWIuY29tL2dvb2dsZS1kZWVwbWluZC9hbHBoYXN0YXIKCnRyYWluaW5nIGluc3RydWN0aW9ucyBoZXJlOiBodHRwczovL2dpdGh1Yi5jb20vZ29vZ2xlLWRlZXBtaW5kL2FscGhhc3Rhci9ibG9iL21haW4vYWxwaGFzdGFyL3VucGx1Z2dlZC9SRUFETUUubWQgIiwsMTMwNjU0LjA3MzMwNDMxMDE4LCwsVHJ1ZSwzNTQyMjUuMDQ1NDcxODE1NDUsSGFyZHdhcmUsLCwsLE5vCkJBUlQtbGFyZ2UsTGFuZ3VhZ2UsIkxhbmd1YWdlIG1vZGVsaW5nL2dlbmVyYXRpb24sUXVlc3Rpb24gYW5zd2VyaW5nIixGYWNlYm9vayBBSSwiTWlrZSBMZXdpcywgWWluaGFuIExpdSwgTmFtYW4gR295YWwsIE1hcmphbiBHaGF6dmluaW5lamFkLCBBYmRlbHJhaG1hbiBNb2hhbWVkLCBPbWVyIExldnksIFZlcyBTdG95YW5vdiwgTHVrZSBaZXR0bGVtb3llciIsMjAxOS0xMC0yOSwiQkFSVDogRGVub2lzaW5nIFNlcXVlbmNlLXRvLVNlcXVlbmNlIFByZS10cmFpbmluZyBmb3IgTmF0dXJhbCBMYW5ndWFnZSBHZW5lcmF0aW9uLCBUcmFuc2xhdGlvbiwgYW5kIENvbXByZWhlbnNpb24iLGh0dHBzOi8vYXJ4aXYub3JnL2Ficy8xOTEwLjEzNDYxLDEyNzcwLjAsSGlnaGx5IGNpdGVkLCw0MDYyOTE0NTYuMCwiIiJJbiB0b3RhbCwgQkFSVCBjb250YWlucyByb3VnaGx5IDEwJSBtb3JlIHBhcmFtZXRlcnMgdGhhbiB0aGUgZXF1aXZhbGVudGx5IHNpemVkIEJFUlQgbW9kZWwuIiIKCkkgY291bnRlZCB0aGUgcGFyYW1ldGVycyBpbiB0aGUgaHVnZ2luZ2ZhY2UgbW9kZWwKaHR0cHM6Ly9odWdnaW5nZmFjZS5jby9mYWNlYm9vay9iYXJ0LWxhcmdlL3RyZWUvbWFpbgoKZnJvbSB0cmFuc2Zvcm1lcnMgaW1wb3J0IEF1dG9Ub2tlbml6ZXIsIEF1dG9Nb2RlbAp0b2tlbml6ZXIgPSBBdXRvVG9rZW5pemVyLmZyb21fcHJldHJhaW5lZCgiImZhY2Vib29rL2JhcnQtbGFyZ2UiIikKbW9kZWwgPSBBdXRvTW9kZWwuZnJvbV9wcmV0cmFpbmVkKCIiZmFjZWJvb2svYmFydC1sYXJnZSIiKQpzdW0ocC5udW1lbCgpIGZvciBwIGluIG1vZGVsLnBhcmFtZXRlcnMoKSBpZiBwLnJlcXVpcmVzX2dyYWQpIiwsLDQyNjY2NjY2NjY2LCwsLCwsTGlrZWx5LCJXZSBwcmVzZW50IEJBUlQsIGEgZGVub2lzaW5nIGF1dG9lbmNvZGVyIGZvciBwcmV0cmFpbmluZyBzZXF1ZW5jZS10by1zZXF1ZW5jZSBtb2RlbHMuIEJBUlQgaXMgdHJhaW5lZCBieSAoMSkgY29ycnVwdGluZyB0ZXh0IHdpdGggYW4gYXJiaXRyYXJ5IG5vaXNpbmcgZnVuY3Rpb24sIGFuZCAoMikgbGVhcm5pbmcgYSBtb2RlbCB0byByZWNvbnN0cnVjdCB0aGUgb3JpZ2luYWwgdGV4dC4gSXQgdXNlcyBhIHN0YW5kYXJkIFRyYW5mb3JtZXItYmFzZWQgbmV1cmFsIG1hY2hpbmUgdHJhbnNsYXRpb24gYXJjaGl0ZWN0dXJlIHdoaWNoLCBkZXNwaXRlIGl0cyBzaW1wbGljaXR5LCBjYW4gYmUgc2VlbiBhcyBnZW5lcmFsaXppbmcgQkVSVCAoZHVlIHRvIHRoZSBiaWRpcmVjdGlvbmFsIGVuY29kZXIpLCBHUFQgKHdpdGggdGhlIGxlZnQtdG8tcmlnaHQgZGVjb2RlciksIGFuZCBtYW55IG90aGVyIG1vcmUgcmVjZW50IHByZXRyYWluaW5nIHNjaGVtZXMuIFdlIGV2YWx1YXRlIGEgbnVtYmVyIG9mIG5vaXNpbmcgYXBwcm9hY2hlcywgZmluZGluZyB0aGUgYmVzdCBwZXJmb3JtYW5jZSBieSBib3RoIHJhbmRvbWx5IHNodWZmbGluZyB0aGUgb3JkZXIgb2YgdGhlIG9yaWdpbmFsIHNlbnRlbmNlcyBhbmQgdXNpbmcgYSBub3ZlbCBpbi1maWxsaW5nIHNjaGVtZSwgd2hlcmUgc3BhbnMgb2YgdGV4dCBhcmUgcmVwbGFjZWQgd2l0aCBhIHNpbmdsZSBtYXNrIHRva2VuLiBCQVJUIGlzIHBhcnRpY3VsYXJseSBlZmZlY3RpdmUgd2hlbiBmaW5lIHR1bmVkIGZvciB0ZXh0IGdlbmVyYXRpb24gYnV0IGFsc28gd29ya3Mgd2VsbCBmb3IgY29tcHJlaGVuc2lvbiB0YXNrcy4gSXQgbWF0Y2hlcyB0aGUgcGVyZm9ybWFuY2Ugb2YgUm9CRVJUYSB3aXRoIGNvbXBhcmFibGUgdHJhaW5pbmcgcmVzb3VyY2VzIG9uIEdMVUUgYW5kIFNRdUFELCBhY2hpZXZlcyBuZXcgc3RhdGUtb2YtdGhlLWFydCByZXN1bHRzIG9uIGEgcmFuZ2Ugb2YgYWJzdHJhY3RpdmUgZGlhbG9ndWUsIHF1ZXN0aW9uIGFuc3dlcmluZywgYW5kIHN1bW1hcml6YXRpb24gdGFza3MsIHdpdGggZ2FpbnMgb2YgdXAgdG8gNiBST1VHRS4gQkFSVCBhbHNvIHByb3ZpZGVzIGEgMS4xIEJMRVUgaW5jcmVhc2Ugb3ZlciBhIGJhY2stdHJhbnNsYXRpb24gc3lzdGVtIGZvciBtYWNoaW5lIHRyYW5zbGF0aW9uLCB3aXRoIG9ubHkgdGFyZ2V0IGxhbmd1YWdlIHByZXRyYWluaW5nLiBXZSBhbHNvIHJlcG9ydCBhYmxhdGlvbiBleHBlcmltZW50cyB0aGF0IHJlcGxpY2F0ZSBvdGhlciBwcmV0cmFpbmluZyBzY2hlbWVzIHdpdGhpbiB0aGUgQkFSVCBmcmFtZXdvcmssIHRvIGJldHRlciBtZWFzdXJlIHdoaWNoIGZhY3RvcnMgbW9zdCBpbmZsdWVuY2UgZW5kLXRhc2sgcGVyZm9ybWFuY2UuIiwsLE9wZW4gd2VpZ2h0cyAodW5yZXN0cmljdGVkKSxVbml0ZWQgU3RhdGVzIG9mIEFtZXJpY2EsLCwsLCwyMDI2LTA1LTI1IDEyOjExOjIzKzAwOjAwLCwsLCwsSW5kdXN0cnksLCwsLE9wZW4gc291cmNlLCJNb2RlbHM6Cmh0dHBzOi8vZ2l0aHViLmNvbS9mYWNlYm9va3Jlc2VhcmNoL2ZhaXJzZXEvYmxvYi9tYWluL2V4YW1wbGVzL2JhcnQvUkVBRE1FLm1kCgpNSVQgbGljZW5zZToKaHR0cHM6Ly9naXRodWIuY29tL2ZhY2Vib29rcmVzZWFyY2gvZmFpcnNlcS9ibG9iL21haW4vTElDRU5TRSIsLCwsLCwsLCwsLCxZZXMKQW1lbmRlZC1EQVJUUyxMYW5ndWFnZSwiTmV1cmFsIEFyY2hpdGVjdHVyZSBTZWFyY2ggLSBOQVMsTGFuZ3VhZ2UgbW9kZWxpbmciLCJUc2luZ2h1YSBVbml2ZXJzaXR5LEh1YXdlaSxUb25namkgVW5pdmVyc2l0eSIsIkthaWZlbmcgQmksIENoYW5ncGluZyBIdSwgTGluZ3hpIFhpZSwgWGluIENoZW4sIExvbmdodWkgV2VpLCBRaSBUaWFuIiwyMDE5LTEwLTI1LFN0YWJpbGl6aW5nIERBUlRTIHdpdGggQW1lbmRlZCBHcmFkaWVudCBFc3RpbWF0aW9uIG9uIEFyY2hpdGVjdHVyYWwgUGFyYW1ldGVycyxodHRwczovL2FyeGl2Lm9yZy9hYnMvMTkxMC4xMTgzMSw1NC4wLCwsMjMwMDAwMDAuMCwsLCwsLCwsLCwsIkRBUlRTIGlzIGEgcG9wdWxhciBhbGdvcml0aG0gZm9yIG5ldXJhbCBhcmNoaXRlY3R1cmUgc2VhcmNoIChOQVMpLiBEZXNwaXRlIGl0cyBncmVhdCBhZHZhbnRhZ2UgaW4gc2VhcmNoIGVmZmljaWVuY3ksIERBUlRTIG9mdGVuIHN1ZmZlcnMgd2VhayBzdGFiaWxpdHksIHdoaWNoIHJlZmxlY3RzIGluIHRoZSBsYXJnZSB2YXJpYXRpb24gYW1vbmcgaW5kaXZpZHVhbCB0cmlhbHMgYXMgd2VsbCBhcyB0aGUgc2Vuc2l0aXZpdHkgdG8gdGhlIGh5cGVyLXBhcmFtZXRlcnMgb2YgdGhlIHNlYXJjaCBwcm9jZXNzLiBUaGlzIHBhcGVyIG93ZXMgc3VjaCBpbnN0YWJpbGl0eSB0byBhbiBvcHRpbWl6YXRpb24gZ2FwIGJldHdlZW4gdGhlIHN1cGVyLW5ldHdvcmsgYW5kIGl0cyBzdWItbmV0d29ya3MsIG5hbWVseSwgaW1wcm92aW5nIHRoZSB2YWxpZGF0aW9uIGFjY3VyYWN5IG9mIHRoZSBzdXBlci1uZXR3b3JrIGRvZXMgbm90IG5lY2Vzc2FyaWx5IGxlYWQgdG8gYSBoaWdoZXIgZXhwZWN0YXRpb24gb24gdGhlIHBlcmZvcm1hbmNlIG9mIHRoZSBzYW1wbGVkIHN1Yi1uZXR3b3Jrcy4gVGhlbiwgd2UgcG9pbnQgb3V0IHRoYXQgdGhlIGdhcCBpcyBkdWUgdG8gdGhlIGluYWNjdXJhdGUgZXN0aW1hdGlvbiBvZiB0aGUgYXJjaGl0ZWN0dXJhbCBncmFkaWVudHMsIGJhc2VkIG9uIHdoaWNoIHdlIHByb3Bvc2UgYW4gYW1lbmRlZCBlc3RpbWF0aW9uIG1ldGhvZC4gTWF0aGVtYXRpY2FsbHksIG91ciBtZXRob2QgZ3VhcmFudGVlcyBhIGJvdW5kZWQgZXJyb3IgZnJvbSB0aGUgdHJ1ZSBncmFkaWVudHMgd2hpbGUgdGhlIG9yaWdpbmFsIGVzdGltYXRpb24gZG9lcyBub3QuIE91ciBhcHByb2FjaCBicmlkZ2VzIHRoZSBnYXAgZnJvbSB0d28gYXNwZWN0cywgbmFtZWx5LCBhbWVuZGluZyB0aGUgZXN0aW1hdGlvbiBvbiB0aGUgYXJjaGl0ZWN0dXJhbCBncmFkaWVudHMsIGFuZCB1bmlmeWluZyB0aGUgaHlwZXItcGFyYW1ldGVyIHNldHRpbmdzIGluIHRoZSBzZWFyY2ggYW5kIHJlLXRyYWluaW5nIHN0YWdlcy4gRXhwZXJpbWVudHMgb24gQ0lGQVIxMCBhbmQgSW1hZ2VOZXQgZGVtb25zdHJhdGUgdGhhdCBvdXIgYXBwcm9hY2ggbGFyZ2VseSBpbXByb3ZlcyBzZWFyY2ggc3RhYmlsaXR5IGFuZCwgbW9yZSBpbXBvcnRhbnRseSwgZW5hYmxlcyBEQVJUUy1iYXNlZCBhcHByb2FjaGVzIHRvIGV4cGxvcmUgbXVjaCBsYXJnZXIgc2VhcmNoIHNwYWNlcyB0aGF0IGhhdmUgbm90IGJlZW4gaW52ZXN0aWdhdGVkIGJlZm9yZS4iLCxBbWVuZGVkLURBUlRTLFVucmVsZWFzZWQsIkNoaW5hLENoaW5hLENoaW5hIiwsLCwsLDIwMjYtMDUtMjUgMTI6MTE6MjMrMDA6MDAsLCwsLCwiQWNhZGVtaWEsSW5kdXN0cnksQWNhZGVtaWEiLCwsLCxVbnJlbGVhc2VkLCwsLCwsLCwsLCwsLE5vClQ1LTNCLExhbmd1YWdlLFRleHQgYXV0b2NvbXBsZXRpb24sR29vZ2xlLCJDb2xpbiBSYWZmZWwsIE5vYW0gU2hhemVlciwgQWRhbSBSb2JlcnRzLCBLYXRoZXJpbmUgTGVlLCBTaGFyYW4gTmFyYW5nLCBNaWNoYWVsIE1hdGVuYSwgWWFucWkgWmhvdSwgV2VpIExpLCBQZXRlciBKLiBMaXUiLDIwMTktMTAtMjMsRXhwbG9yaW5nIHRoZSBMaW1pdHMgb2YgVHJhbnNmZXIgTGVhcm5pbmcgd2l0aCBhIFVuaWZpZWQgVGV4dC10by1UZXh0IFRyYW5zZm9ybWVyLGh0dHBzOi8vYXJ4aXYub3JnL2Ficy8xOTEwLjEwNjgzLDI1NjgzLjAsSGlnaGx5IGNpdGVkLCwyODAwMDAwMDAwLjAsInBhZ2UgMzcsIDNCIGFuZCAxMUIuICIiVG8gZnVydGhlciBleHBsb3JlIHdoYXQga2luZCBvZiBwZXJmb3JtYW5jZSBpcyBwb3NzaWJsZSB3aGVuIHVzaW5nIGxhcmdlciBtb2RlbHMsIHdlIGNvbnNpZGVyIHR3byBhZGRpdGlvbmFsIHZhcmlhbnRzLiBJbiBib3RoIGNhc2VzLCB3ZSB1c2UgZF9tb2RlbCA9IDEwMjQsIGEgMjQgbGF5ZXIgZW5jb2RlciBhbmQgZGVjb2RlciwgYW5kIGRrdiA9IDEyOC4gRm9yIHRoZSDigJwzQuKAnSB2YXJpYW50LCB3ZSB1c2UgZGZmID0gMTYsMzg0IHdpdGggMzItaGVhZGVkIGF0dGVudGlvbiwgd2hpY2ggcmVzdWx0cyBpbiBhcm91bmQgMi44IGJpbGxpb24gcGFyYW1ldGVyczsgZm9yIOKAnDExQuKAnSB3ZSB1c2UgZGZmID0gNjUsNTM2IHdpdGggMTI4LWhlYWRlZCBhdHRlbnRpb24gcHJvZHVjaW5nIGEgbW9kZWwgd2l0aCBhYm91dCAxMSBiaWxsaW9uIHBhcmFtZXRlcnMiIiIsOS4wMDAwMDAwMDAxZSsyMSwiQWtyb25vbWljb24gc3RhdGVzIDEuMDRlKzIyIEZMT1AuIEFyY2hpdmVkIHNvdXJjZTogaHR0cHM6Ly9naXRodWIuY29tL2xpZ2h0b25haS9ha3Jvbm9taWNvbi90cmVlL21haW4vYWtyb2RiCkhvd2V2ZXIsIHRoaXMgc2VlbXMgZHViaW91c2x5IGhpZ2guCgoiIldlIHByZS10cmFpbiBlYWNoIG1vZGVsIGZvciAyXjE5ID0gNTI0LDI4OCBzdGVwcyBvbiBDNCBiZWZvcmUgZmluZS10dW5pbmcuIiIKIiJJbiB0b3RhbCwgdGhpcyBiYXRjaCBzaXplIGFuZCBudW1iZXIgb2Ygc3RlcHMgY29ycmVzcG9uZHMgdG8gcHJlLXRyYWluaW5nIG9uIDJeMzUg4omIIDM0QiB0b2tlbnMuIiIKIiJUbyBjb21wYXJlIHRoZXNlIG1peGluZyBzdHJhdGVnaWVzIG9uIGVxdWFsIGZvb3Rpbmcgd2l0aCBvdXIgYmFzZWxpbmUgcHJlLXRyYWluLXRoZW4tZmluZS10dW5lIHJlc3VsdHMsIHdlIHRyYWluIG11bHRpLXRhc2sgbW9kZWxzIGZvciB0aGUgc2FtZSB0b3RhbCBudW1iZXIgb2Ygc3RlcHM6IDJeMTkgKyAyXjE4ID0gNzg2LDQzMiIiClVzaW5nIHRoZSA2RE4gYXBwcm94aW1hdGlvbiBnaXZlczogNiBGTE9QL3Rva2VuL3BhcmFtICogMl4zNSBwcmV0cmFpbiB0b2tlbnMgKiAoMSsxLzIgZmluZXR1bmUgdG9rZW5zIHBlciBwcmV0cmFpbiB0b2tlbikgKiAxIGl0ZXJhdGlvbiBvZiB0cmFpbmluZyBkYXRhKiAyLjggYmlsbGlvbiBwYXJhbWV0ZXJzID0gOC42NTllMjAgRkxPUApodHRwczovL3d3dy53b2xmcmFtYWxwaGEuY29tL2lucHV0P2k9NisqKzIlNUUzNSsqKzIuOCtiaWxsaW9uKyorMS41Cgp1cGRhdGU6IDkuMEUrMjEgcGVyIEZMQU4gcGFwZXIgZnJvbSBHb29nbGUgCmh0dHBzOi8vYXJ4aXYub3JnL3BkZi8yMjEwLjExNDE2LnBkZiIsNTEwMDAwMDAwMCwiIiJUaGlzIHByb2R1Y2VzIGEgY29sbGVjdGlvbiBvZiB0ZXh0IHRoYXQgaXMgbm90IG9ubHkgb3JkZXJzIG9mIG1hZ25pdHVkZSBsYXJnZXIgdGhhbiBtb3N0IGRhdGEgc2V0cyB1c2VkIGZvciBwcmUtdHJhaW5pbmcgKGFib3V0IDc1MCBHQikgYnV0IGFsc28KY29tcHJpc2VzIHJlYXNvbmFibHkgY2xlYW4gYW5kIG5hdHVyYWwgRW5nbGlzaCB0ZXh0LiBXZSBkdWIgdGhpcyBkYXRhIHNldCB0aGUg4oCcQ29sb3NzYWwgQ2xlYW4gQ3Jhd2xlZCBDb3JwdXPigJ0gKG9yIEM0IGZvciBzaG9ydCkgYW5kIHJlbGVhc2UgaXQgYXMgcGFydCBvZiBUZW5zb3JGbG93IERhdGFzZXRzIiIKNzUwR0IgKiAyMDBNIHdvcmQvR0IgPSAxLjVlMTEKCiIiSW4gdG90YWwsIHRoaXMgYmF0Y2ggc2l6ZSBhbmQgbnVtYmVyIG9mIHN0ZXBzIGNvcnJlc3BvbmRzIHRvIHByZS10cmFpbmluZyBvbiAyXjM1IOKJiCAzNEIgdG9rZW5zLiIiCiIiTm90ZSB0aGF0IDJeMzUgdG9rZW5zIG9ubHkgY292ZXJzIGEgZnJhY3Rpb24gb2YgdGhlIGVudGlyZSBDNCBkYXRhIHNldCwgc28gd2UgbmV2ZXIgcmVwZWF0IGFueSBkYXRhIGR1cmluZyBwcmUtdHJhaW5pbmcuIiIKVGhlIGZyYWN0aW9uIGlzIDI1LjUgYmlsbGlvbiAvIDE1MCBiaWxsaW9uID0gMC4xNyBlcG9jaHMuIiwsLEdvb2dsZSBUUFUgdjMsU2VsZi1zdXBlcnZpc2VkIGxlYXJuaW5nLENvbmZpZGVudCwiVHJhbnNmZXIgbGVhcm5pbmcsIHdoZXJlIGEgbW9kZWwgaXMgZmlyc3QgcHJlLXRyYWluZWQgb24gYSBkYXRhLXJpY2ggdGFzayBiZWZvcmUgYmVpbmcgZmluZS10dW5lZCBvbiBhIGRvd25zdHJlYW0gdGFzaywgaGFzIGVtZXJnZWQgYXMgYSBwb3dlcmZ1bCB0ZWNobmlxdWUgaW4gbmF0dXJhbCBsYW5ndWFnZSBwcm9jZXNzaW5nIChOTFApLiBUaGUgZWZmZWN0aXZlbmVzcyBvZiB0cmFuc2ZlciBsZWFybmluZyBoYXMgZ2l2ZW4gcmlzZSB0byBhIGRpdmVyc2l0eSBvZiBhcHByb2FjaGVzLCBtZXRob2RvbG9neSwgYW5kIHByYWN0aWNlLiBJbiB0aGlzIHBhcGVyLCB3ZSBleHBsb3JlIHRoZSBsYW5kc2NhcGUgb2YgdHJhbnNmZXIgbGVhcm5pbmcgdGVjaG5pcXVlcyBmb3IgTkxQIGJ5IGludHJvZHVjaW5nIGEgdW5pZmllZCBmcmFtZXdvcmsgdGhhdCBjb252ZXJ0cyBhbGwgdGV4dC1iYXNlZCBsYW5ndWFnZSBwcm9ibGVtcyBpbnRvIGEgdGV4dC10by10ZXh0IGZvcm1hdC4gT3VyIHN5c3RlbWF0aWMgc3R1ZHkgY29tcGFyZXMgcHJlLXRyYWluaW5nIG9iamVjdGl2ZXMsIGFyY2hpdGVjdHVyZXMsIHVubGFiZWxlZCBkYXRhIHNldHMsIHRyYW5zZmVyIGFwcHJvYWNoZXMsIGFuZCBvdGhlciBmYWN0b3JzIG9uIGRvemVucyBvZiBsYW5ndWFnZSB1bmRlcnN0YW5kaW5nIHRhc2tzLiBCeSBjb21iaW5pbmcgdGhlIGluc2lnaHRzIGZyb20gb3VyIGV4cGxvcmF0aW9uIHdpdGggc2NhbGUgYW5kIG91ciBuZXcgYGBDb2xvc3NhbCBDbGVhbiBDcmF3bGVkIENvcnB1cycnLCB3ZSBhY2hpZXZlIHN0YXRlLW9mLXRoZS1hcnQgcmVzdWx0cyBvbiBtYW55IGJlbmNobWFya3MgY292ZXJpbmcgc3VtbWFyaXphdGlvbiwgcXVlc3Rpb24gYW5zd2VyaW5nLCB0ZXh0IGNsYXNzaWZpY2F0aW9uLCBhbmQgbW9yZS4gVG8gZmFjaWxpdGF0ZSBmdXR1cmUgd29yayBvbiB0cmFuc2ZlciBsZWFybmluZyBmb3IgTkxQLCB3ZSByZWxlYXNlIG91ciBkYXRhIHNldCwgcHJlLXRyYWluZWQgbW9kZWxzLCBhbmQgY29kZS4iLCwsT3BlbiB3ZWlnaHRzICh1bnJlc3RyaWN0ZWQpLFVuaXRlZCBTdGF0ZXMgb2YgQW1lcmljYSwsLCwsLDIwMjYtMDUtMjUgMTI6MTE6MjQrMDA6MDAsLCwsLCxJbmR1c3RyeSwsLCwsT3BlbiBzb3VyY2UsIkFwYWNoZSBmb3IgY29kZSBhbmQgd2VpZ2h0czoKaHR0cHM6Ly9naXRodWIuY29tL2dvb2dsZS1yZXNlYXJjaC90ZXh0LXRvLXRleHQtdHJhbnNmZXItdHJhbnNmb3JtZXIKCkRhdGEgaXMgQzQgd2hpY2ggaXMgb3Blbgp0cmFpbmluZyBzY3JpcHQ6IGh0dHBzOi8vZ2l0aHViLmNvbS9nb29nbGUtcmVzZWFyY2gvdGV4dC10by10ZXh0LXRyYW5zZmVyLXRyYW5zZm9ybWVyP3RhYj1yZWFkbWUtb3YtZmlsZSN0cmFpbmluZyAiLCwxNzQyMC43MDkzOTMzNzExMjIsLCxUcnVlLCwiVGhpcmQtcGFydHkgZXN0aW1hdGlvbixSZXBvcnRlZCIsLCwsLFllcwpUNS0xMUIsTGFuZ3VhZ2UsIlRleHQgYXV0b2NvbXBsZXRpb24sTGFuZ3VhZ2UgbW9kZWxpbmcvZ2VuZXJhdGlvbiIsR29vZ2xlLCJDb2xpbiBSYWZmZWwsIE5vYW0gU2hhemVlciwgQWRhbSBSb2JlcnRzLCBLYXRoZXJpbmUgTGVlLCBTaGFyYW4gTmFyYW5nLCBNaWNoYWVsIE1hdGVuYSwgWWFucWkgWmhvdSwgV2VpIExpLCBQZXRlciBKLiBMaXUiLDIwMTktMTAtMjMsRXhwbG9yaW5nIHRoZSBMaW1pdHMgb2YgVHJhbnNmZXIgTGVhcm5pbmcgd2l0aCBhIFVuaWZpZWQgVGV4dC10by1UZXh0IFRyYW5zZm9ybWVyLGh0dHBzOi8vYXJ4aXYub3JnL2Ficy8xOTEwLjEwNjgzLDI1NjgzLjAsSGlnaGx5IGNpdGVkLCwxMTAwMDAwMDAwMC4wLFRoZSBmdWxsIDExLWJpbGxpb24gcGFyYW1ldGVyIG1vZGVsLDMuM2UrMjIsImh0dHBzOi8vYXJ4aXYub3JnL2Z0cC9hcnhpdi9wYXBlcnMvMjEwNC8yMTA0LjEwMzUwLnBkZgpUYWJsZSA0LCA0LjA1ZTIyCgp1cGRhdGU6IDMuM2UyMiBwZXIgRkxBTiBwYXBlciBmcm9tIEdvb2dsZSAKaHR0cHM6Ly9hcnhpdi5vcmcvcGRmLzIyMTAuMTE0MTYucGRmCgo2TkQgcnVsZSBzdWdnZXN0cyBzb21ld2hhdCBtb3JlIEZMT1BzOgo2ICogMVQgKiAxMUIgPSA2LjZlMjIiLDM0MDAwMDAwMDAwLCIiIlRoaXMgcHJvZHVjZXMgYSBjb2xsZWN0aW9uIG9mIHRleHQgdGhhdCBpcyBub3Qgb25seQpvcmRlcnMgb2YgbWFnbml0dWRlIGxhcmdlciB0aGFuIG1vc3QgZGF0YSBzZXRzIHVzZWQgZm9yIHByZS10cmFpbmluZyAoYWJvdXQgNzUwIEdCKSBidXQgYWxzbyBjb21wcmlzZXMgcmVhc29uYWJseSBjbGVhbiBhbmQgbmF0dXJhbCBFbmdsaXNoIHRleHQuIFdlIGR1YiB0aGlzIGRhdGEgc2V0IHRoZSDigJxDb2xvc3NhbCBDbGVhbiBDcmF3bGVkIENvcnB1c+KAnSAob3IgQzQgZm9yIHNob3J0KSBhbmQgcmVsZWFzZSBpdCBhcyBwYXJ0IG9mIFRlbnNvckZsb3cgRGF0YXNldHMiIgoKNzUwR0IgKiAyMDBNIHdvcmQvR0IgKiA0LzMgdG9rZW5zIHBlciB3b3JkID0gMmUxMS4KClRvdGFsIHRva2VucyBzZWVuIGlzIGFib3V0IDFUOiAgIiJXZSB0aGVyZWZvcmUgcHJlLXRyYWluIG91ciBtb2RlbHMgZm9yIDEgbWlsbGlvbiBzdGVwcyBvbiBhIGJhdGNoIHNpemUgb2YgMl4xMSBzZXF1ZW5jZXMgb2YgbGVuZ3RoIDUxMiwgY29ycmVzcG9uZGluZyB0byBhIHRvdGFsIG9mIGFib3V0IDEgdHJpbGxpb24gcHJlLXRyYWluaW5nIHRva2VucyIiIiw0ODEuOSwiNC4wNSoxMF4yMiBGTE9QIGF0IDM3LjA3MyUgdXRpbGl6YXRpb24gb24gNTEyIFRQVSB2MyBjaGlwcyAoMTIzIFRGTE9QUykgLT4gNDgyIGhvdXJzCmh0dHBzOi8vd3d3LndvbGZyYW1hbHBoYS5jb20vaW5wdXQ/aT00LjA1KjEwJTVFMjIrc2Vjb25kcyslMkYrJTI4NTEyKjEyMyoxMCU1RTEyJTI5KyolMjgxMjMlMkY0NS42JTI5IixHb29nbGUgVFBVIHYzLFNlbGYtc3VwZXJ2aXNlZCBsZWFybmluZyxDb25maWRlbnQsIlRyYW5zZmVyIGxlYXJuaW5nLCB3aGVyZSBhIG1vZGVsIGlzIGZpcnN0IHByZS10cmFpbmVkIG9uIGEgZGF0YS1yaWNoIHRhc2sgYmVmb3JlIGJlaW5nIGZpbmUtdHVuZWQgb24gYSBkb3duc3RyZWFtIHRhc2ssIGhhcyBlbWVyZ2VkIGFzIGEgcG93ZXJmdWwgdGVjaG5pcXVlIGluIG5hdHVyYWwgbGFuZ3VhZ2UgcHJvY2Vzc2luZyAoTkxQKS4gVGhlIGVmZmVjdGl2ZW5lc3Mgb2YgdHJhbnNmZXIgbGVhcm5pbmcgaGFzIGdpdmVuIHJpc2UgdG8gYSBkaXZlcnNpdHkgb2YgYXBwcm9hY2hlcywgbWV0aG9kb2xvZ3ksIGFuZCBwcmFjdGljZS4gSW4gdGhpcyBwYXBlciwgd2UgZXhwbG9yZSB0aGUgbGFuZHNjYXBlIG9mIHRyYW5zZmVyIGxlYXJuaW5nIHRlY2huaXF1ZXMgZm9yIE5MUCBieSBpbnRyb2R1Y2luZyBhIHVuaWZpZWQgZnJhbWV3b3JrIHRoYXQgY29udmVydHMgYWxsIHRleHQtYmFzZWQgbGFuZ3VhZ2UgcHJvYmxlbXMgaW50byBhIHRleHQtdG8tdGV4dCBmb3JtYXQuIE91ciBzeXN0ZW1hdGljIHN0dWR5IGNvbXBhcmVzIHByZS10cmFpbmluZyBvYmplY3RpdmVzLCBhcmNoaXRlY3R1cmVzLCB1bmxhYmVsZWQgZGF0YSBzZXRzLCB0cmFuc2ZlciBhcHByb2FjaGVzLCBhbmQgb3RoZXIgZmFjdG9ycyBvbiBkb3plbnMgb2YgbGFuZ3VhZ2UgdW5kZXJzdGFuZGluZyB0YXNrcy4gQnkgY29tYmluaW5nIHRoZSBpbnNpZ2h0cyBmcm9tIG91ciBleHBsb3JhdGlvbiB3aXRoIHNjYWxlIGFuZCBvdXIgbmV3IGBgQ29sb3NzYWwgQ2xlYW4gQ3Jhd2xlZCBDb3JwdXMnJywgd2UgYWNoaWV2ZSBzdGF0ZS1vZi10aGUtYXJ0IHJlc3VsdHMgb24gbWFueSBiZW5jaG1hcmtzIGNvdmVyaW5nIHN1bW1hcml6YXRpb24sIHF1ZXN0aW9uIGFuc3dlcmluZywgdGV4dCBjbGFzc2lmaWNhdGlvbiwgYW5kIG1vcmUuIFRvIGZhY2lsaXRhdGUgZnV0dXJlIHdvcmsgb24gdHJhbnNmZXIgbGVhcm5pbmcgZm9yIE5MUCwgd2UgcmVsZWFzZSBvdXIgZGF0YSBzZXQsIHByZS10cmFpbmVkIG1vZGVscywgYW5kIGNvZGUuIiwsLE9wZW4gd2VpZ2h0cyAodW5yZXN0cmljdGVkKSxVbml0ZWQgU3RhdGVzIG9mIEFtZXJpY2EsLCwsNTEyLjAsLDIwMjYtMDUtMjUgMTI6MTE6MjQrMDA6MDAsLCwsNjU1MzYuMCwiIiJXZSB1c2UgYSBtYXhpbXVtIHNlcXVlbmNlIGxlbmd0aCBvZiA1MTIgYW5kIGEgYmF0Y2ggc2l6ZSBvZiAxMjggc2VxdWVuY2VzLiBXaGVuZXZlciBwb3NzaWJsZSwgd2Ug4oCccGFja+KAnSBtdWx0aXBsZSBzZXF1ZW5jZXMgaW50byBlYWNoIGVudHJ5IG9mIHRoZSBiYXRjaDEwIHNvIHRoYXQgb3VyIGJhdGNoZXMgY29udGFpbiByb3VnaGx5IDJeMTYgPSA2NSw1MzYgdG9rZW5zIiIiLEluZHVzdHJ5LCwsLDI0NjczMy4wLE9wZW4gc291cmNlLCJBcGFjaGUgZm9yIGNvZGUgYW5kIHdlaWdodHM6Cmh0dHBzOi8vZ2l0aHViLmNvbS9nb29nbGUtcmVzZWFyY2gvdGV4dC10by10ZXh0LXRyYW5zZmVyLXRyYW5zZm9ybWVyCgpEYXRhIGlzIEM0IHdoaWNoIGlzIG9wZW4iLCw3ODQ2NC42ODI4MjgxNDQ1OSxUYWJsZSA0IGluIGh0dHBzOi8vYXJ4aXYub3JnL3BkZi8yMTA0LjEwMzUwIGdpdmVzIG1lYXN1cmVkIHBlcmZvcm1hbmNlIG9mICA0NS42IFRGTE9QL3Mgb3V0IG9mIG1heGltdW0gMTIzIFRGTE9QL3MuIFRoZXJlZm9yZSBIRlUgPSA0NS42LzEyMyA9IDAuMzcwNywsVHJ1ZSw0NzIzNzMuNjkxMTQ1NzMxNTQsIlJlcG9ydGVkLE9wZXJhdGlvbiBjb3VudGluZyxUaGlyZC1wYXJ0eSBlc3RpbWF0aW9uIiwsLCwwLjM3MDcsWWVzCkxTVE0obGFyZ2UpK1NlbWVtZStjZWxsLExhbmd1YWdlLExhbmd1YWdlIG1vZGVsaW5nLCJUc2luZ2h1YSBVbml2ZXJzaXR5LEJlaWppbmcgVW5pdmVyc2l0eSBvZiBQb3N0cyBhbmQgVGVsZWNvbW11bmljYXRpb25zLEh1YXdlaSBOb2FoJ3MgQXJrIExhYiIsIll1amlhIFFpbiwgRmFuY2hhbyBRaSwgU2ljb25nIE91eWFuZywgWmhpeXVhbiBMaXUsIENoZW5nIFlhbmcsIFlhc2hlbmcgV2FuZywgUXVuIExpdSwgTWFvc29uZyBTdW4iLDIwMTktMTAtMjAsSW1wcm92aW5nIFNlcXVlbmNlIE1vZGVsaW5nIEFiaWxpdHkgb2YgUmVjdXJyZW50IE5ldXJhbCBOZXR3b3JrcyB2aWEgU2VtZW1lcyxodHRwczovL2FyeGl2Lm9yZy9hYnMvMTkxMC4wODkxMCwxOS4wLCwsNDgwMDAwMDAuMCwiQmFzZWQgb24gdGhlIGRldGFpbHMgaW4gdGhlIHBhcGVyLCBoZXJlIGlzIHRoZSBjYWxjdWxhdGlvbiBmb3IgdGhlIG51bWJlciBvZiBwYXJhbWV0ZXJzIGluIHRoZSBMU1RNKGxhcmdlKStTZW1lbWUrY2VsbCBtb2RlbDoKClRoZSBtb2RlbCBoYXMgMiBMU1RNIGxheWVycywgZWFjaCB3aXRoIDE1MDAgaGlkZGVuIHVuaXRzLgoKSXQgdXNlcyB0aGUgIiIrY2VsbCIiIG1ldGhvZCB0byBpbmNvcnBvcmF0ZSBzZW1lbWVzLCB3aGljaCBpbnRyb2R1Y2VzIGFuIGFkZGl0aW9uYWwgc2VtZW1lLUxTVE0gY2VsbCBpbiBlYWNoIExTVE0gdW5pdC4KCkZvciBlYWNoIG9yaWdpbmFsIDE1MDAgdW5pdCBMU1RNIGxheWVyOgoKSW5wdXQgc2l6ZSBpcyAzMDAgKGVtYmVkZGluZyBkaW1lbnNpb24pCkhpZGRlbiBzaXplIGlzIDE1MDAKNCB3ZWlnaHQgbWF0cmljZXMgb2Ygc2l6ZSAzMDAgeCAxNTAwID0gNDUwLDAwMCBwYXJhbXMgZWFjaAo0IHJlY3VycmVudCB3ZWlnaHQgbWF0cmljZXMgb2Ygc2l6ZSAxNTAwIHggMTUwMCA9IDIsMjUwLDAwMCBwYXJhbXMgZWFjaAo0IGJpYXMgdmVjdG9ycyBvZiBzaXplIDE1MDAgPSA2LDAwMCBwYXJhbXMgZWFjaApUb3RhbCA9IDQ1MCwwMDAgeCA0ICsgMiwyNTAsMDAwIHggNCArIDYsMDAwIHggNCA9IDEyLDAwNiwwMDAKRm9yIGVhY2ggc2VtZW1lLUxTVE0gY2VsbDoKCklucHV0IHNpemUgaXMgMjAwMCAobnVtYmVyIG9mIHNlbWVtZXMpCkhpZGRlbiBzaXplIGlzIDE1MDAKU2FtZSB3ZWlnaHQgYW5kIGJpYXMgY29tcHV0YXRpb25zIGFzIGFib3ZlClRvdGFsID0gMTIsMDA2LDAwMApTaW5jZSB0aGVyZSBhcmUgMiBMU1RNIGxheWVycyBlYWNoIHdpdGggYSBzZW1lbWUtTFNUTSBjZWxsOgoKVG90YWwgcGFyYW1zID0gMiAqICgxMiwwMDYsMDAwICsgMTIsMDA2LDAwMCkKVG90YWwgPSA0OCwwMjQsMDAwClRoZXJlZm9yZSwgdGhlIHRvdGFsIG51bWJlciBvZiBwYXJhbWV0ZXJzIGZvciB0aGUgTFNUTShsYXJnZSkrU2VtZW1lK2NlbGwgbW9kZWwgaXMgYXBwcm94aW1hdGVseSA0OCBtaWxsaW9uLiIsMi4zMDRlKzE2LDYgRkxPUCAvIHRva2VuIC8gcGFyYW1ldGVyICogNDgwMDAwMDAgcGFyYW1ldGVycyAqIDIwMDAwMDAgdG9rZW5zICogNDAgZXBvY2hzID0gMi4zMDRlKzE2IEZMT1AsMjAwMDAwMCwiIiJUaGUgbWF4aW11bSB0cmFpbmluZyBlcG9jaCBudW1iZXIgaXMgNDAgYW5kIHRoZSBncmFkaWVudCBub3JtIGNsaXAgYm91bmRhcnkgaXMgMC4yNS4iIiIsLCwsLExpa2VseSwiU2VtZW1lcywgdGhlIG1pbmltdW0gc2VtYW50aWMgdW5pdHMgb2YgaHVtYW4gbGFuZ3VhZ2VzLCBoYXZlIGJlZW4gc3VjY2Vzc2Z1bGx5IHV0aWxpemVkIGluIHZhcmlvdXMgbmF0dXJhbCBsYW5ndWFnZSBwcm9jZXNzaW5nIGFwcGxpY2F0aW9ucy4gSG93ZXZlciwgbW9zdCBleGlzdGluZyBzdHVkaWVzIGV4cGxvaXQgc2VtZW1lcyBpbiBzcGVjaWZpYyB0YXNrcyBhbmQgZmV3IGVmZm9ydHMgYXJlIG1hZGUgdG8gdXRpbGl6ZSBzZW1lbWVzIG1vcmUgZnVuZGFtZW50YWxseS4gSW4gdGhpcyBwYXBlciwgd2UgcHJvcG9zZSB0byBpbmNvcnBvcmF0ZSBzZW1lbWVzIGludG8gcmVjdXJyZW50IG5ldXJhbCBuZXR3b3JrcyAoUk5OcykgdG8gaW1wcm92ZSB0aGVpciBzZXF1ZW5jZSBtb2RlbGluZyBhYmlsaXR5LCB3aGljaCBpcyBiZW5lZmljaWFsIHRvIGFsbCBraW5kcyBvZiBkb3duc3RyZWFtIHRhc2tzLiBXZSBkZXNpZ24gdGhyZWUgZGlmZmVyZW50IHNlbWVtZSBpbmNvcnBvcmF0aW9uIG1ldGhvZHMgYW5kIGVtcGxveSB0aGVtIGluIHR5cGljYWwgUk5OcyBpbmNsdWRpbmcgTFNUTSwgR1JVIGFuZCB0aGVpciBiaWRpcmVjdGlvbmFsIHZhcmlhbnRzLiBJbiBldmFsdWF0aW9uLCB3ZSB1c2Ugc2V2ZXJhbCBiZW5jaG1hcmsgZGF0YXNldHMgaW52b2x2aW5nIFBUQiBhbmQgV2lraVRleHQtMiBmb3IgbGFuZ3VhZ2UgbW9kZWxpbmcsIFNOTEkgZm9yIG5hdHVyYWwgbGFuZ3VhZ2UgaW5mZXJlbmNlIGFuZCBhbm90aGVyIHR3byBkYXRhc2V0cyBmb3Igc2VudGltZW50IGFuYWx5c2lzIGFuZCBwYXJhcGhyYXNlIGRldGVjdGlvbi4gRXhwZXJpbWVudGFsIHJlc3VsdHMgc2hvdyBldmlkZW50IGFuZCBjb25zaXN0ZW50IGltcHJvdmVtZW50IG9mIG91ciBzZW1lbWUtaW5jb3Jwb3JhdGVkIG1vZGVscyBjb21wYXJlZCB3aXRoIHZhbmlsbGEgUk5Ocywgd2hpY2ggcHJvdmVzIHRoZSBlZmZlY3RpdmVuZXNzIG9mIG91ciBzZW1lbWUgaW5jb3Jwb3JhdGlvbiBtZXRob2RzLiBNb3Jlb3Zlciwgd2UgZmluZCB0aGUgc2VtZW1lLWluY29ycG9yYXRlZCBtb2RlbHMgaGF2ZSBoaWdoZXIgcm9idXN0bmVzcyBhbmQgb3V0cGVyZm9ybSBhZHZlcnNhcmlhbCB0cmFpbmluZyBpbiBkZWZlbmRpbmcgYWR2ZXJzYXJpYWwgYXR0YWNrLiBBbGwgdGhlIGNvZGUgYW5kIGRhdGEgb2YgdGhpcyB3b3JrIGNhbiBiZSBvYnRhaW5lZCBhdCB0aGlzIGh0dHBzIFVSTC4iLDQwLjAsTFNUTShsYXJnZSkrU2VtZW1lK2NlbGwsVW5yZWxlYXNlZCwiQ2hpbmEsQ2hpbmEsQ2hpbmEiLCwsLCwsMjAyNi0wMi0xMSAxOToyNjoyNyswMDowMCwsLCwsLCJBY2FkZW1pYSxBY2FkZW1pYSxJbmR1c3RyeSIsLCwsLE9wZW4gKG5vbi1jb21tZXJjaWFsKSxjb2RlIGZvciBXVC9QVEIuIG5vIGxpY2Vuc2UuIGh0dHBzOi8vZ2l0aHViLmNvbS90aHVubHAvU2VtZW1lUk5OL2Jsb2IvbWFzdGVyL0xNL21haW4ucHkgLCwsLCwsLE9wZXJhdGlvbiBjb3VudGluZywsLCwsTm8KTFNUTShtZWRpdW0pK1NlbWVtZStjZWxsIChXVDIpLExhbmd1YWdlLExhbmd1YWdlIG1vZGVsaW5nLCJUc2luZ2h1YSBVbml2ZXJzaXR5LEJlaWppbmcgVW5pdmVyc2l0eSBvZiBQb3N0cyBhbmQgVGVsZWNvbW11bmljYXRpb25zLEh1YXdlaSBOb2FoJ3MgQXJrIExhYiIsIll1amlhIFFpbiwgRmFuY2hhbyBRaSwgU2ljb25nIE91eWFuZywgWmhpeXVhbiBMaXUsIENoZW5nIFlhbmcsIFlhc2hlbmcgV2FuZywgUXVuIExpdSwgTWFvc29uZyBTdW4iLDIwMTktMTAtMjAsSW1wcm92aW5nIFNlcXVlbmNlIE1vZGVsaW5nIEFiaWxpdHkgb2YgUmVjdXJyZW50IE5ldXJhbCBOZXR3b3JrcyB2aWEgU2VtZW1lcyxodHRwczovL2FyeGl2Lm9yZy9hYnMvMTkxMC4wODkxMCwsLCwyNDAwMDAwMC4wLCIiIiB0aGUg4oCcbGFyZ2XigJ0gdmFuaWxsYSBMU1RNIGhhcyBtdWNoIG1vcmUgcGFyYW1ldGVycwp0aGFuIOKAnG1lZGl1beKAnSBMU1RNK2NlbGwgKDc2TSB2cy4gMjRNKSwgaXQgaXMgc3RpbGwgb3V0cGVyLQpmb3JtZWQgYnkgdGhlIGxhdHRlci4iIiIsLCwyMDg4NjI4LCwsLCwsQ29uZmlkZW50LCJTZW1lbWVzLCB0aGUgbWluaW11bSBzZW1hbnRpYyB1bml0cyBvZiBodW1hbiBsYW5ndWFnZXMsIGhhdmUgYmVlbiBzdWNjZXNzZnVsbHkgdXRpbGl6ZWQgaW4gdmFyaW91cyBuYXR1cmFsIGxhbmd1YWdlIHByb2Nlc3NpbmcgYXBwbGljYXRpb25zLiBIb3dldmVyLCBtb3N0IGV4aXN0aW5nIHN0dWRpZXMgZXhwbG9pdCBzZW1lbWVzIGluIHNwZWNpZmljIHRhc2tzIGFuZCBmZXcgZWZmb3J0cyBhcmUgbWFkZSB0byB1dGlsaXplIHNlbWVtZXMgbW9yZSBmdW5kYW1lbnRhbGx5LiBJbiB0aGlzIHBhcGVyLCB3ZSBwcm9wb3NlIHRvIGluY29ycG9yYXRlIHNlbWVtZXMgaW50byByZWN1cnJlbnQgbmV1cmFsIG5ldHdvcmtzIChSTk5zKSB0byBpbXByb3ZlIHRoZWlyIHNlcXVlbmNlIG1vZGVsaW5nIGFiaWxpdHksIHdoaWNoIGlzIGJlbmVmaWNpYWwgdG8gYWxsIGtpbmRzIG9mIGRvd25zdHJlYW0gdGFza3MuIFdlIGRlc2lnbiB0aHJlZSBkaWZmZXJlbnQgc2VtZW1lIGluY29ycG9yYXRpb24gbWV0aG9kcyBhbmQgZW1wbG95IHRoZW0gaW4gdHlwaWNhbCBSTk5zIGluY2x1ZGluZyBMU1RNLCBHUlUgYW5kIHRoZWlyIGJpZGlyZWN0aW9uYWwgdmFyaWFudHMuIEluIGV2YWx1YXRpb24sIHdlIHVzZSBzZXZlcmFsIGJlbmNobWFyayBkYXRhc2V0cyBpbnZvbHZpbmcgUFRCIGFuZCBXaWtpVGV4dC0yIGZvciBsYW5ndWFnZSBtb2RlbGluZywgU05MSSBmb3IgbmF0dXJhbCBsYW5ndWFnZSBpbmZlcmVuY2UgYW5kIGFub3RoZXIgdHdvIGRhdGFzZXRzIGZvciBzZW50aW1lbnQgYW5hbHlzaXMgYW5kIHBhcmFwaHJhc2UgZGV0ZWN0aW9uLiBFeHBlcmltZW50YWwgcmVzdWx0cyBzaG93IGV2aWRlbnQgYW5kIGNvbnNpc3RlbnQgaW1wcm92ZW1lbnQgb2Ygb3VyIHNlbWVtZS1pbmNvcnBvcmF0ZWQgbW9kZWxzIGNvbXBhcmVkIHdpdGggdmFuaWxsYSBSTk5zLCB3aGljaCBwcm92ZXMgdGhlIGVmZmVjdGl2ZW5lc3Mgb2Ygb3VyIHNlbWVtZSBpbmNvcnBvcmF0aW9uIG1ldGhvZHMuIE1vcmVvdmVyLCB3ZSBmaW5kIHRoZSBzZW1lbWUtaW5jb3Jwb3JhdGVkIG1vZGVscyBoYXZlIGhpZ2hlciByb2J1c3RuZXNzIGFuZCBvdXRwZXJmb3JtIGFkdmVyc2FyaWFsIHRyYWluaW5nIGluIGRlZmVuZGluZyBhZHZlcnNhcmlhbCBhdHRhY2suIEFsbCB0aGUgY29kZSBhbmQgZGF0YSBvZiB0aGlzIHdvcmsgY2FuIGJlIG9idGFpbmVkIGF0IHRoaXMgaHR0cHMgVVJMLiIsNDAuMCxMU1RNKG1lZGl1bSkrU2VtZW1lK2NlbGwsVW5yZWxlYXNlZCwiQ2hpbmEsQ2hpbmEsQ2hpbmEiLCwsLCwsMjAyNi0wMi0xMSAxOToyNjoyNyswMDowMCwsLCwsLCJBY2FkZW1pYSxBY2FkZW1pYSxJbmR1c3RyeSIsLCwsLE9wZW4gKG5vbi1jb21tZXJjaWFsKSxjb2RlIGZvciBXaWtpdGV4dC9QVEIuIG5vIGxpY2Vuc2UuIGh0dHBzOi8vZ2l0aHViLmNvbS90aHVubHAvU2Vt</x:v>
      </x:c>
    </x:row>
    <x:row r="257" ht="18" customHeight="1">
      <x:c r="A257" s="17" t="n">
        <x:v>252</x:v>
      </x:c>
      <x:c r="B257" s="17" t="n">
        <x:v>310</x:v>
      </x:c>
      <x:c r="C257" s="160" t="str">
        <x:v>ZW1lUk5OL2Jsb2IvbWFzdGVyL0xNL21haW4ucHkgLCwsLCwsLCwsLCwsTm8KUk1TTm9ybSAoVHJhbnNmb3JtZXItYmFzZSksTGFuZ3VhZ2UsVHJhbnNsYXRpb24sIlVuaXZlcnNpdHkgb2YgRWRpbmJ1cmdoLFVuaXZlcnNpdHkgb2YgWnVyaWNoIiwiQmlhbyBaaGFuZywgUmljbyBTZW5ucmljaCIsMjAxOS0xMC0xNixSb290IE1lYW4gU3F1YXJlIExheWVyIE5vcm1hbGl6YXRpb24saHR0cHM6Ly9hcnhpdi5vcmcvYWJzLzE5MTAuMDc0NjcsLCwsNjUwMDAwMDAuMCxUcmFuc2Zvcm1lci1iYXNlIGhhcyA2NU0gcGFyYW1ldGVycyAoVGFibGUgMyBmcm9tIGh0dHBzOi8vcHJvY2VlZGluZ3MubmV1cmlwcy5jYy9wYXBlci8yMDE3L2ZpbGUvM2Y1ZWUyNDM1NDdkZWU5MWZiZDA1M2MxYzRhODQ1YWEtUGFwZXIucGRmKSwyLjc1NzA1MzVlKzE4LCI2IEZMT1AvcGFyYW1ldGVyL3Rva2VuICogNjUwMDAwMDAgcGFyYW1ldGVycyAqIDc1MDAwMDAwMDAgdG9rZW5zID0gMi45MjVlMTggRkxPUAoKMTI1MDAwMDAwMDAwMDAwIEZMT1AvR1BVL3NlYyAqIDE5LjI1IGhvdXJzICogMzYwMCBzZWMgLyBob3VyICogMSBHUFVzICogMC4zIFthc3N1bWVkIHV0aWxpemF0aW9uXSA9IDIuNTk4NzVlMTggRkxPUAoKc3FydCgyLjkyNWUxOCAqIDIuNTk4NzVlMTgpID0gMi43NTcwNTM1ZSsxOCBGTE9QIiw3NTAwMDAwMDAwLCwxOS4yNSwiVGFibGUgNDogCjIzMSBzZWNvbmRzIHBlciAxayB0cmFpbmluZyBzdGVwcwozMDBrIHN0ZXBzIC0+IDMwMCoyMzEgc2Vjb25kcyAtPiAxOS4yNSBob3VycyIsTlZJRElBIFYxMDAsLENvbmZpZGVudCwiTGF5ZXIgbm9ybWFsaXphdGlvbiAoTGF5ZXJOb3JtKSBoYXMgYmVlbiBzdWNjZXNzZnVsbHkgYXBwbGllZCB0byB2YXJpb3VzIGRlZXAgbmV1cmFsIG5ldHdvcmtzIHRvIGhlbHAgc3RhYmlsaXplIHRyYWluaW5nIGFuZCBib29zdCBtb2RlbCBjb252ZXJnZW5jZSBiZWNhdXNlIG9mIGl0cyBjYXBhYmlsaXR5IGluIGhhbmRsaW5nIHJlLWNlbnRlcmluZyBhbmQgcmUtc2NhbGluZyBvZiBib3RoIGlucHV0cyBhbmQgd2VpZ2h0IG1hdHJpeC4gSG93ZXZlciwgdGhlIGNvbXB1dGF0aW9uYWwgb3ZlcmhlYWQgaW50cm9kdWNlZCBieSBMYXllck5vcm0gbWFrZXMgdGhlc2UgaW1wcm92ZW1lbnRzIGV4cGVuc2l2ZSBhbmQgc2lnbmlmaWNhbnRseSBzbG93cyB0aGUgdW5kZXJseWluZyBuZXR3b3JrLCBlLmcuIFJOTiBpbiBwYXJ0aWN1bGFyLiBJbiB0aGlzIHBhcGVyLCB3ZSBoeXBvdGhlc2l6ZSB0aGF0IHJlLWNlbnRlcmluZyBpbnZhcmlhbmNlIGluIExheWVyTm9ybSBpcyBkaXNwZW5zYWJsZSBhbmQgcHJvcG9zZSByb290IG1lYW4gc3F1YXJlIGxheWVyIG5vcm1hbGl6YXRpb24sIG9yIFJNU05vcm0uIFJNU05vcm0gcmVndWxhcml6ZXMgdGhlIHN1bW1lZCBpbnB1dHMgdG8gYSBuZXVyb24gaW4gb25lIGxheWVyIGFjY29yZGluZyB0byByb290IG1lYW4gc3F1YXJlIChSTVMpLCBnaXZpbmcgdGhlIG1vZGVsIHJlLXNjYWxpbmcgaW52YXJpYW5jZSBwcm9wZXJ0eSBhbmQgaW1wbGljaXQgbGVhcm5pbmcgcmF0ZSBhZGFwdGF0aW9uIGFiaWxpdHkuIFJNU05vcm0gaXMgY29tcHV0YXRpb25hbGx5IHNpbXBsZXIgYW5kIHRodXMgbW9yZSBlZmZpY2llbnQgdGhhbiBMYXllck5vcm0uIFdlIGFsc28gcHJlc2VudCBwYXJ0aWFsIFJNU05vcm0sIG9yIHBSTVNOb3JtIHdoZXJlIHRoZSBSTVMgaXMgZXN0aW1hdGVkIGZyb20gcCUgb2YgdGhlIHN1bW1lZCBpbnB1dHMgd2l0aG91dCBicmVha2luZyB0aGUgYWJvdmUgcHJvcGVydGllcy4gRXh0ZW5zaXZlIGV4cGVyaW1lbnRzIG9uIHNldmVyYWwgdGFza3MgdXNpbmcgZGl2ZXJzZSBuZXR3b3JrIGFyY2hpdGVjdHVyZXMgc2hvdyB0aGF0IFJNU05vcm0gYWNoaWV2ZXMgY29tcGFyYWJsZSBwZXJmb3JtYW5jZSBhZ2FpbnN0IExheWVyTm9ybSBidXQgcmVkdWNlcyB0aGUgcnVubmluZyB0aW1lIGJ5IDclfjY0JSBvbiBkaWZmZXJlbnQgbW9kZWxzLiBTb3VyY2UgY29kZSBpcyBhdmFpbGFibGUgYXQgdGhpcyBodHRwcyBVUkwuIiwsLFVucmVsZWFzZWQsIlVuaXRlZCBLaW5nZG9tIG9mIEdyZWF0IEJyaXRhaW4gYW5kIE5vcnRoZXJuIElyZWxhbmQsU3dpdHplcmxhbmQiLCwsLDEuMCwsMjAyNi0wMi0xMSAxOToyNjoyNyswMDowMCwsLCwsLCJBY2FkZW1pYSxBY2FkZW1pYSIsLCwsLE9wZW4gc291cmNlLCJCU0QtMyBjbGF1c2UgbGljZW5zZQpodHRwczovL2dpdGh1Yi5jb20vYnpoYW5nR28vcm1zbm9ybSIsLCwsLCwzMzguMDAzMTg1OTEyNjA4NSwiT3BlcmF0aW9uIGNvdW50aW5nLEhhcmR3YXJlIiwsLCwsTm8KUnViaWsncyBjdWJlIEFEUiByb2JvdCxSb2JvdGljcyxSb2JvdGljIG1hbmlwdWxhdGlvbixPcGVuQUksIklsZ2UgQWtrYXlhLCBNYXJjaW4gQW5kcnljaG93aWN6LCBNYWNpZWsgQ2hvY2llaiwgTWF0ZXVzeiBMaXR3aW4sIEJvYiBNY0dyZXcsIEFydGh1ciBQZXRyb24sIEFsZXggUGFpbm8sIE1hdHRoaWFzIFBsYXBwZXJ0LCBHbGVubiBQb3dlbGwsIFJhcGhhZWwgUmliYXMsIEpvbmFzIFNjaG5laWRlciwgTmlrb2xhcyBUZXphaywgSmVycnkgVHdvcmVrLCBQZXRlciBXZWxpbmRlciwgTGlsaWFuIFdlbmcsIFFpbWluZyBZdWFuLCBXb2pjaWVjaCBaYXJlbWJhLCBMZWkgWmhhbmcKIiwyMDE5LTEwLTE1LFNvbHZpbmcgUnViaWvigJlzIEN1YmUgd2l0aCBhIFJvYm90IEhhbmQsaHR0cHM6Ly9hcnhpdi5vcmcvYWJzLzE5MTAuMDcxMTMsMTM1OS4wLCwsMjc3Njk1NjUuMCwiVGFibGUgMTMgb24gcGcuIDQ0IG9mIHRoZSBDdWJlIHBhcGVyLCBzYXZlZCBpbiAiIlJMIHBhcGVycyIiIGZvbGRlci4gU3VtIG9mIGFsbCB0aGUgdHJhaW5hYmxlIHBhcmFtZXRlcnMgKGRvbWluYXRlZCBieSB0aGUgdmFsdWUgYW5kIHBvbGljeSBuZXR3b3JrcykuCgpzb3VyY2U6IGh0dHBzOi8vZG9jcy5nb29nbGUuY29tL3NwcmVhZHNoZWV0cy9kLzFLajRRNVdBRGNEWHRVSkxJT2ZHVENFM3RHdnhOY3pFTXd5eThRdGdTa0hrL2VkaXQjZ2lkPTU0NTg3MDQwJmZ2aWQ9MTM2MTkzNzM4OSIsOC41NGUrMjAsc291cmNlOiBodHRwczovL2RvY3MuZ29vZ2xlLmNvbS9zcHJlYWRzaGVldHMvZC8xS2o0UTVXQURjRFh0VUpMSU9mR1RDRTN0R3Z4TmN6RU13eXk4UXRnU2tIay9lZGl0I2dpZD01NDU4NzA0MCZmdmlkPTEzNjE5MzczODksLCIiIiBUaGUgY3VtdWxhdGl2ZSBhbW91bnQgb2YgZXhwZXJpZW5jZSBvdmVyIHRoYXQgcGVyaW9kIHVzZWQgZm9yIHRyYWluaW5nIG9uIHRoZQpSdWJpa+KAmXMgY3ViZSBpcyByb3VnaGx5IDEzIHRob3VzYW5kIHllYXJzLCB3aGljaCBpcyBvbiB0aGUgc2FtZSBvcmRlciBvZiBtYWduaXR1ZGUgYXMgdGhlIDQwIHRob3VzYW5kIHllYXJzIHVzZWQgYnkKT3BlbkFJIEZpdmUiIgoKMTMvNDAgKiAxLjkyZTggPSA2LjI0ZTcKCkVESVQgMjAyNC0wNS0zMDoKT3BlbkFJIEZpdmUgZW50cnkgd2FzIHVwZGF0ZWQgaW4gMjAyMiB0byByZWZsZWN0IGEgYmV0dGVyIHVuZGVyc3RhbmRpbmcgb2YgZGF0YXNldCwgdHJ1ZSBzaXplIGlzIG9uIHRoZSBvcmRlciBvZiA0LjVlMTEKCjEzLzQwICogNC41ZTExID0gMS40NmUxMSIsLCxOVklESUEgVGVzbGEgVjEwMCBER1hTIDMyIEdCLCxMaWtlbHksIldlIGRlbW9uc3RyYXRlIHRoYXQgbW9kZWxzIHRyYWluZWQgb25seSBpbiBzaW11bGF0aW9uIGNhbiBiZSB1c2VkIHRvIHNvbHZlIGEgbWFuaXB1bGF0aW9uIHByb2JsZW0gb2YgdW5wcmVjZWRlbnRlZCBjb21wbGV4aXR5IG9uIGEgcmVhbCByb2JvdC4gVGhpcyBpcyBtYWRlIHBvc3NpYmxlIGJ5IHR3byBrZXkgY29tcG9uZW50czogYSBub3ZlbCBhbGdvcml0aG0sIHdoaWNoIHdlIGNhbGwgYXV0b21hdGljIGRvbWFpbiByYW5kb21pemF0aW9uIChBRFIpIGFuZCBhIHJvYm90IHBsYXRmb3JtIGJ1aWx0IGZvciBtYWNoaW5lIGxlYXJuaW5nLiBBRFIgYXV0b21hdGljYWxseSBnZW5lcmF0ZXMgYSBkaXN0cmlidXRpb24gb3ZlciByYW5kb21pemVkIGVudmlyb25tZW50cyBvZiBldmVyLWluY3JlYXNpbmcgZGlmZmljdWx0eS4gQ29udHJvbCBwb2xpY2llcyBhbmQgdmlzaW9uIHN0YXRlIGVzdGltYXRvcnMgdHJhaW5lZCB3aXRoIEFEUiBleGhpYml0IHZhc3RseSBpbXByb3ZlZCBzaW0ycmVhbCB0cmFuc2Zlci4gRm9yIGNvbnRyb2wgcG9saWNpZXMsIG1lbW9yeS1hdWdtZW50ZWQgbW9kZWxzIHRyYWluZWQgb24gYW4gQURSLWdlbmVyYXRlZCBkaXN0cmlidXRpb24gb2YgZW52aXJvbm1lbnRzIHNob3cgY2xlYXIgc2lnbnMgb2YgZW1lcmdlbnQgbWV0YS1sZWFybmluZyBhdCB0ZXN0IHRpbWUuIFRoZSBjb21iaW5hdGlvbiBvZiBBRFIgd2l0aCBvdXIgY3VzdG9tIHJvYm90IHBsYXRmb3JtIGFsbG93cyB1cyB0byBzb2x2ZSBhIFJ1YmlrJ3MgY3ViZSB3aXRoIGEgaHVtYW5vaWQgcm9ib3QgaGFuZCwgd2hpY2ggaW52b2x2ZXMgYm90aCBjb250cm9sIGFuZCBzdGF0ZSBlc3RpbWF0aW9uIHByb2JsZW1zLiBWaWRlb3Mgc3VtbWFyaXppbmcgb3VyIHJlc3VsdHMgYXJlIGF2YWlsYWJsZTogdGhpcyBodHRwcyBVUkwiLCwsVW5yZWxlYXNlZCxVbml0ZWQgU3RhdGVzIG9mIEFtZXJpY2EsLCwsLCwyMDI2LTAxLTAxIDE0OjAwOjIxKzAwOjAwLCwsLCwsSW5kdXN0cnksLCwsLFVucmVsZWFzZWQsLCwsLCwsLFRoaXJkLXBhcnR5IGVzdGltYXRpb24sLCwsLE5vCmRlbnNlLUluZFJOTitkeW5hbWljIGV2YWwsTGFuZ3VhZ2UsTGFuZ3VhZ2UgbW9kZWxpbmcsIlNoYW5kb25nIFVuaXZlcnNpdHksVW5pdmVyc2l0eSBvZiBXb2xsb25nb25nIiwiU2h1YWkgTGksIFdhbnFpbmcgTGksIENocmlzIENvb2ssIFlhbmJvIEdhbyIsMjAxOS0xMC0xMSxEZWVwIEluZGVwZW5kZW50bHkgUmVjdXJyZW50IE5ldXJhbCBOZXR3b3JrIChJbmRSTk4pLGh0dHBzOi8vYXJ4aXYub3JnL2Ficy8xOTEwLjA2MjUxLDU1LjAsLCw0NDEwMDAwMC4wLCwsLCwsLCwsLCwiUmVjdXJyZW50IG5ldXJhbCBuZXR3b3JrcyAoUk5OcykgYXJlIGtub3duIHRvIGJlIGRpZmZpY3VsdCB0byB0cmFpbiBkdWUgdG8gdGhlIGdyYWRpZW50IHZhbmlzaGluZyBhbmQgZXhwbG9kaW5nIHByb2JsZW1zIGFuZCB0aHVzIGRpZmZpY3VsdCB0byBsZWFybiBsb25nLXRlcm0gcGF0dGVybnMgYW5kIGNvbnN0cnVjdCBkZWVwIG5ldHdvcmtzLiBUbyBhZGRyZXNzIHRoZXNlIHByb2JsZW1zLCB0aGlzIHBhcGVyIHByb3Bvc2VzIGEgbmV3IHR5cGUgb2YgUk5OcyB3aXRoIHRoZSByZWN1cnJlbnQgY29ubmVjdGlvbiBmb3JtdWxhdGVkIGFzIEhhZGFtYXJkIHByb2R1Y3QsIHJlZmVycmVkIHRvIGFzIGluZGVwZW5kZW50bHkgcmVjdXJyZW50IG5ldXJhbCBuZXR3b3JrIChJbmRSTk4pLCB3aGVyZSBuZXVyb25zIGluIHRoZSBzYW1lIGxheWVyIGFyZSBpbmRlcGVuZGVudCBvZiBlYWNoIG90aGVyIGFuZCBjb25uZWN0ZWQgYWNyb3NzIGxheWVycy4gRHVlIHRvIHRoZSBiZXR0ZXIgYmVoYXZlZCBncmFkaWVudCBiYWNrcHJvcGFnYXRpb24sIEluZFJOTiB3aXRoIHJlZ3VsYXRlZCByZWN1cnJlbnQgd2VpZ2h0cyBlZmZlY3RpdmVseSBhZGRyZXNzZXMgdGhlIGdyYWRpZW50IHZhbmlzaGluZyBhbmQgZXhwbG9kaW5nIHByb2JsZW1zIGFuZCB0aHVzIGxvbmctdGVybSBkZXBlbmRlbmNpZXMgY2FuIGJlIGxlYXJuZWQuIE1vcmVvdmVyLCBhbiBJbmRSTk4gY2FuIHdvcmsgd2l0aCBub24tc2F0dXJhdGVkIGFjdGl2YXRpb24gZnVuY3Rpb25zIHN1Y2ggYXMgUmVMVSAocmVjdGlmaWVkIGxpbmVhciB1bml0KSBhbmQgYmUgc3RpbGwgdHJhaW5lZCByb2J1c3RseS4gRGlmZmVyZW50IGRlZXBlciBJbmRSTk4gYXJjaGl0ZWN0dXJlcywgaW5jbHVkaW5nIHRoZSBiYXNpYyBzdGFja2VkIEluZFJOTiwgcmVzaWR1YWwgSW5kUk5OIGFuZCBkZW5zZWx5IGNvbm5lY3RlZCBJbmRSTk4sIGhhdmUgYmVlbiBpbnZlc3RpZ2F0ZWQsIGFsbCBvZiB3aGljaCBjYW4gYmUgbXVjaCBkZWVwZXIgdGhhbiB0aGUgZXhpc3RpbmcgUk5Ocy4gRnVydGhlcm1vcmUsIEluZFJOTiByZWR1Y2VzIHRoZSBjb21wdXRhdGlvbiBhdCBlYWNoIHRpbWUgc3RlcCBhbmQgY2FuIGJlIG92ZXIgMTAgdGltZXMgZmFzdGVyIHRoYW4gdGhlIGNvbW1vbmx5IHVzZWQgTG9uZyBzaG9ydC10ZXJtIG1lbW9yeSAoTFNUTSkuIEV4cGVyaW1lbnRhbCByZXN1bHRzIGhhdmUgc2hvd24gdGhhdCB0aGUgcHJvcG9zZWQgSW5kUk5OIGlzIGFibGUgdG8gcHJvY2VzcyB2ZXJ5IGxvbmcgc2VxdWVuY2VzIGFuZCBjb25zdHJ1Y3QgdmVyeSBkZWVwIG5ldHdvcmtzLiBCZXR0ZXIgcGVyZm9ybWFuY2UgaGFzIGJlZW4gYWNoaWV2ZWQgb24gdmFyaW91cyB0YXNrcyB3aXRoIEluZFJOTnMgY29tcGFyZWQgd2l0aCB0aGUgdHJhZGl0aW9uYWwgUk5OLCBMU1RNIGFuZCB0aGUgcG9wdWxhciBUcmFuc2Zvcm1lci4iLCxkZW5zZS1JbmRSTk4rZHluYW1pYyBldmFsLFVucmVsZWFzZWQsIkNoaW5hLEF1c3RyYWxpYSIsLCwsLCwyMDI2LTA1LTI1IDEyOjExOjI0KzAwOjAwLCwsLCwsIkFjYWRlbWlhLEFjYWRlbWlhIiwsLCwsVW5yZWxlYXNlZCwsLCwsLCwsLCwsLCxObwpNNC01MEIsTGFuZ3VhZ2UsVHJhbnNsYXRpb24sR29vZ2xlLCJBbmt1ciBCYXBuYSwgT3JoYW4gRmlyYXQiLDIwMTktMTAtMTEsIkV4cGxvcmluZyBNYXNzaXZlbHkgTXVsdGlsaW5ndWFsLCBNYXNzaXZlIE5ldXJhbCBNYWNoaW5lIFRyYW5zbGF0aW9uIixodHRwczovL2Jsb2cucmVzZWFyY2guZ29vZ2xlLzIwMTkvMTAvZXhwbG9yaW5nLW1hc3NpdmVseS1tdWx0aWxpbmd1YWwuaHRtbCwsU09UQSBpbXByb3ZlbWVudCwiYWxsIGV2YWx1YXRpb25zIGFyZSBwZXJmb3JtZWQgb24gaW50ZXJuYWwgYmVuY2htYXJrcywgSSBkb24ndCBzZWUgYW55IHN0YW5kYXJkIGJlbmNobWFya3MiLDUwMDAwMDAwMDAwLjAsIihzcGFyc2UgYXJjaGl0ZWN0dXJlKQoKIiJCeSBtb2RpZnlpbmcgdGhlIFRyYW5zZm9ybWVyIGFyY2hpdGVjdHVyZSB0aHJvdWdoIHRoZSBzdWJzdGl0dXRpb24gb2YgdGhlIHZhbmlsbGEgZmVlZC1mb3J3YXJkIGxheWVycyB3aXRoIHNwYXJzZWx5LWdhdGVkIG1peHR1cmUgb2YgZXhwZXJ0cywgd2UgZHJhc3RpY2FsbHkgc2NhbGUgdXAgdGhlIG1vZGVsIGNhcGFjaXR5LCBhbGxvd2luZyB1cyB0byBzdWNjZXNzZnVsbHkgdHJhaW4gYW5kIHBhc3MgNTAgYmlsbGlvbiBwYXJhbWV0ZXJzLCB3aGljaCBmdXJ0aGVyIGltcHJvdmVkIHRyYW5zbGF0aW9uIHF1YWxpdHkgYWNyb3NzIHRoZSBib2FyZC4iIiIsLCJTcGFyc2UgYXJjaGl0ZWN0dXJlLCBzbyB0cmFpbmluZyBjb21wdXRlIGlzIHVuY2VydGFpbiIsLDI1KyBiaWxsaW9uIHNlbnRlbmNlIHBhaXJzLCwsLCxDb25maWRlbnQsIk92ZXIgdGhlIGxhc3QgZmV3IHllYXJzIHRoZXJlIGhhcyBiZWVuIGVub3Jtb3VzIHByb2dyZXNzIGluIHRoZSBxdWFsaXR5IG9mIG1hY2hpbmUgdHJhbnNsYXRpb24gKE1UKSBzeXN0ZW1zLCBicmVha2luZyBsYW5ndWFnZSBiYXJyaWVycyBhcm91bmQgdGhlIHdvcmxkIHRoYW5rcyB0byB0aGUgZGV2ZWxvcG1lbnRzIGluIG5ldXJhbCBtYWNoaW5lIHRyYW5zbGF0aW9uIChOTVQpLiBUaGUgc3VjY2VzcyBvZiBOTVQgaG93ZXZlciwgb3dlcyBsYXJnZWx5IHRvIHRoZSBncmVhdCBhbW91bnRzIG9mIHN1cGVydmlzZWQgdHJhaW5pbmcgZGF0YS4gQnV0IHdoYXQgYWJvdXQgbGFuZ3VhZ2VzIHdoZXJlIGRhdGEgaXMgc2NhcmNlLCBvciBldmVuIGFic2VudD8gTXVsdGlsaW5ndWFsIE5NVCwgd2l0aCB0aGUgaW5kdWN0aXZlIGJpYXMgdGhhdCDigJx0aGUgbGVhcm5pbmcgc2lnbmFsIGZyb20gb25lIGxhbmd1YWdlIHNob3VsZCBiZW5lZml0IHRoZSBxdWFsaXR5IG9mIHRyYW5zbGF0aW9uIHRvIG90aGVyIGxhbmd1YWdlc+KAnSwgaXMgYSBwb3RlbnRpYWwgcmVtZWR5LiIsLCxVbnJlbGVhc2VkLFVuaXRlZCBTdGF0ZXMgb2YgQW1lcmljYSwsLCwsLDIwMjUtMTEtMjggMTE6NTM6NDQrMDA6MDAsLCwsLCxJbmR1c3RyeSwsLCwsVW5yZWxlYXNlZCwsLCwsLCwsLCwsLCxObwpBbHBoYVgtMSxWaXNpb24sIk5ldXJhbCBhcmNoaXRlY3R1cmUgc2VhcmNoIGZvciBjb21wdXRlciB2aXNpb24sSW1hZ2UgY2xhc3NpZmljYXRpb24sT2JqZWN0IGRldGVjdGlvbixJbWFnZSBjYXB0aW9uaW5nIiwiRmFjZWJvb2sgQUkgUmVzZWFyY2gsQnJvd24gVW5pdmVyc2l0eSIsIkxpbm5hbiBXYW5nLCBZaXlhbmcgWmhhbywgWXV1IEppbm5haSwgWXVhbmRvbmcgVGlhbiwgUm9kcmlnbyBGb25zZWNhMSIsMjAxOS0xMC0wMixBbHBoYVg6IGVYcGxvcmluZyBOZXVyYWwgQXJjaGl0ZWN0dXJlcyB3aXRoIERlZXAgTmV1cmFsIE5ldHdvcmtzIGFuZCBNb250ZSBDYXJsbyBUcmVlIFNlYXJjaCxodHRwczovL2FyeGl2Lm9yZy9hYnMvMTkwMy4xMTA1OSwxMDAuMCxTT1RBIGltcHJvdmVtZW50LCIiIkluIDEyIEdQVSBkYXlzIGFuZCAxMDAwIHNhbXBsZXMsIEFscGhhWCBmb3VuZCBhbiBhcmNoaXRlY3R1cmUgdGhhdCByZWFjaGVzIDk3Ljg0XCUgdG9wLTEgYWNjdXJhY3kgb24gQ0lGQVItMTAsIGFuZCA3NS41XCUgdG9wLTEgYWNjdXJhY3kgb24gSW1hZ2VOZXQsIGV4Y2VlZGluZyBTT1RBIE5BUyBtZXRob2RzIGluIGJvdGggdGhlIGFjY3VyYWN5IGFuZCBzYW1wbGluZyBlZmZpY2llbmN5IiIiLDU0MDAwMDAuMCwiVGFibGUgMzogbXVsdGlhZGRzIGZvciBBbHBoYVgtMSA1NzlNLCBwYXJhbWV0ZXJzIDUuNE0iLDguODkzNDRlKzE3LCIiIiBPdXIgbW9kZWxzIGZvciBJbWFnZU5ldCB1c2UgcG9seW5vbWlhbCBsZWFybmluZyByYXRlCnNjaGVkdWxlLCBzdGFydGluZyB3aXRoIDAuMDUgYW5kIGRlY2F5IHRocm91Z2ggMjAwIGVwb2Nocy4iIgoKMTI4MDAwMCBpbWFnZXMgKiAyMDAgZXBvY2hzICozIGZvcndhcmQtYmFja3dhcmQgYWRqdXN0bWVudCAqIDExNTgwMDAwMDAgZm9yd2FyZCBGTE9QID04ODkzNDQwMDAwMDAwMDAwMDAiLDYxMjgwMDAwLCJTdGFuZGFyZCBpbWFnZSBuZXQgdHJhaW5pbmcgc2l6ZSwgbm90IG90aGVyd2lzZSBzcGVjaWZpZWQiLCwsTlZJRElBIEdlRm9yY2UgR1RYIDEwODAgVGksLENvbmZpZGVudCwiTmV1cmFsIEFyY2hpdGVjdHVyZSBTZWFyY2ggKE5BUykgaGFzIHNob3duIGdyZWF0IHN1Y2Nlc3MgaW4gYXV0b21hdGluZyB0aGUgZGVzaWduIG9mIG5ldXJhbCBuZXR3b3JrcywgYnV0IHRoZSBwcm9oaWJpdGl2ZSBhbW91bnQgb2YgY29tcHV0YXRpb25zIGJlaGluZCBjdXJyZW50IE5BUyBtZXRob2RzIHJlcXVpcmVzIGZ1cnRoZXIgaW52ZXN0aWdhdGlvbnMgaW4gaW1wcm92aW5nIHRoZSBzYW1wbGUgZWZmaWNpZW5jeSBhbmQgdGhlIG5ldHdvcmsgZXZhbHVhdGlvbiBjb3N0IHRvIGdldCBiZXR0ZXIgcmVzdWx0cyBpbiBhIHNob3J0ZXIgdGltZS4gSW4gdGhpcyBwYXBlciwgd2UgcHJlc2VudCBhIG5vdmVsIHNjYWxhYmxlIE1vbnRlIENhcmxvIFRyZWUgU2VhcmNoIChNQ1RTKSBiYXNlZCBOQVMgYWdlbnQsIG5hbWVkIEFscGhhWCwgdG8gdGFja2xlIHRoZXNlIHR3byBhc3BlY3RzLiBBbHBoYVggaW1wcm92ZXMgdGhlIHNlYXJjaCBlZmZpY2llbmN5IGJ5IGFkYXB0aXZlbHkgYmFsYW5jaW5nIHRoZSBleHBsb3JhdGlvbiBhbmQgZXhwbG9pdGF0aW9uIGF0IHRoZSBzdGF0ZSBsZXZlbCwgYW5kIGJ5IGEgTWV0YS1EZWVwIE5ldXJhbCBOZXR3b3JrIChETk4pIHRvIHByZWRpY3QgbmV0d29yayBhY2N1cmFjaWVzIGZvciBiaWFzaW5nIHRoZSBzZWFyY2ggdG93YXJkIGEgcHJvbWlzaW5nIHJlZ2lvbi4gVG8gYW1vcnRpemUgdGhlIG5ldHdvcmsgZXZhbHVhdGlvbiBjb3N0LCBBbHBoYVggYWNjZWxlcmF0ZXMgTUNUUyByb2xsb3V0cyB3aXRoIGEgZGlzdHJpYnV0ZWQgZGVzaWduIGFuZCByZWR1Y2VzIHRoZSBudW1iZXIgb2YgZXBvY2hzIGluIGV2YWx1YXRpbmcgYSBuZXR3b3JrIGJ5IHRyYW5zZmVyIGxlYXJuaW5nIGd1aWRlZCB3aXRoIHRoZSB0cmVlIHN0cnVjdHVyZSBpbiBNQ1RTLiBJbiAxMiBHUFUgZGF5cyBhbmQgMTAwMCBzYW1wbGVzLCBBbHBoYVggZm91bmQgYW4gYXJjaGl0ZWN0dXJlIHRoYXQgcmVhY2hlcyA5Ny44NFwlIHRvcC0xIGFjY3VyYWN5IG9uIENJRkFSLTEwLCBhbmQgNzUuNVwlIHRvcC0xIGFjY3VyYWN5IG9uIEltYWdlTmV0LCBleGNlZWRpbmcgU09UQSBOQVMgbWV0aG9kcyBpbiBib3RoIHRoZSBhY2N1cmFjeSBhbmQgc2FtcGxpbmcgZWZmaWNpZW5jeS4gUGFydGljdWxhcmx5LCB3ZSBhbHNvIGV2YWx1YXRlIEFscGhhWCBvbiBOQVNCZW5jaC0xMDEsIGEgbGFyZ2Ugc2NhbGUgTkFTIGRhdGFzZXQ7IEFscGhhWCBpcyAzeCBhbmQgMi44eCBtb3JlIHNhbXBsZSBlZmZpY2llbnQgdGhhbiBSYW5kb20gU2VhcmNoIGFuZCBSZWd1bGFyaXplZCBFdm9sdXRpb24gaW4gZmluZGluZyB0aGUgZ2xvYmFsIG9wdGltdW0uIEZpbmFsbHksIHdlIHNob3cgdGhlIHNlYXJjaGVkIGFyY2hpdGVjdHVyZSBpbXByb3ZlcyBhIHZhcmlldHkgb2YgdmlzaW9uIGFwcGxpY2F0aW9ucyBmcm9tIE5ldXJhbCBTdHlsZSBUcmFuc2ZlciwgdG8gSW1hZ2UgQ2FwdGlvbmluZyBhbmQgT2JqZWN0IERldGVjdGlvbi4iLCwsVW5yZWxlYXNlZCwiVW5pdGVkIFN0YXRlcyBvZiBBbWVyaWNhLEZyYW5jZSxVbml0ZWQgU3RhdGVzIG9mIEFtZXJpY2EiLCwsLCwsMjAyNi0wNS0yNSAxMjoxMToyNCswMDowMCwsLCwsLCJJbmR1c3RyeSxBY2FkZW1pYSIsLCwsLE9wZW4gKG5vbi1jb21tZXJjaWFsKSwiY29kZSwgbm8gbGljZW5zZSBzcGVjaWZpZWQ6IGh0dHBzOi8vZ2l0aHViLmNvbS9saW5uYW53YW5nL0FscGhhWC1OQVNCZW5jaDEwMQp0cmFpbmluZzogaHR0cHM6Ly9naXRodWIuY29tL2xpbm5hbndhbmcvQWxwaGFYLU5BU0JlbmNoMTAxL2Jsb2IvbWFzdGVyL25ldF90cmFpbmluZy5weSAiLCwsLCwsLCwsLCwsTm8KRGlzdGlsQkVSVCxMYW5ndWFnZSxUZXh0IGF1dG9jb21wbGV0aW9uLEh1Z2dpbmcgRmFjZSwiVmljdG9yIFNhbmgsIEx5c2FuZHJlIERlYnV0LCBKdWxpZW4gQ2hhdW1vbmQsIFRob21hcyBXb2xmIiwyMDE5LTEwLTAyLCJEaXN0aWxCRVJULCBhIGRpc3RpbGxlZCB2ZXJzaW9uIG9mIEJFUlQ6IHNtYWxsZXIsIGZhc3RlciwgY2hlYXBlciBhbmQgbGlnaHRlciIsaHR0cHM6Ly9hcnhpdi5vcmcvYWJzLzE5MTAuMDExMDgsOTcxNC4wLEhpZ2hseSBjaXRlZCwsNjYwMDAwMDAuMCxUYWJsZSAzLDEuMjQ0MTZlKzE5LCJTZWN0aW9uIDM6IERpc3RpbEJFUlQgd2FzIHRyYWluZWQgb24gOCAxNkdCIFYxMDAgR1BVcyBmb3IgYXBwcm94aW1hdGVseSA5MCBob3Vycy4KCjEuNmUxMyo4KjYwKioyKjkwKjAuMyA9IDEuMmUxOSIsNDk1MDAwMDAwLCwsLE5WSURJQSBUZXNsYSBWMTAwIERHWFMgMTYgR0IsLENvbmZpZGVudCwsLCxPcGVuIHdlaWdodHMgKHVucmVzdHJpY3RlZCksVW5pdGVkIFN0YXRlcyBvZiBBbWVyaWNhLCwsLCwsMjAyNi0wNS0yNSAxMjoxMToyMyswMDowMCwsLCwsLEluZHVzdHJ5LCwsLCxPcGVuIHNvdXJjZSwiY29kZSwgaW5jbHVkaW5nIHRyYWluOiBodHRwczovL2dpdGh1Yi5jb20vaHVnZ2luZ2ZhY2UvdHJhbnNmb3JtZXJzL3RyZWUvbWFpbi9leGFtcGxlcy9yZXNlYXJjaF9wcm9qZWN0cy9kaXN0aWxsYXRpb24KCndlaWdodHM6IGh0dHBzOi8vaHVnZ2luZ2ZhY2UuY28vZGlzdGlsYmVydC9kaXN0aWxiZXJ0LWJhc2UtdW5jYXNlZAoKcmVwbyBsaWNlbnNlIGlzIGFwYWNoZTogaHR0cHM6Ly9naXRodWIuY29tL2h1Z2dpbmdmYWNlL3RyYW5zZm9ybWVycy9ibG9iL21haW4vTElDRU5TRQoKV2lraXBlZGlhIGlzIG9wZW4sIEJvb2tDb3JwdXMgaXMgbm90IiwsLCwsLCxIYXJkd2FyZSwsLCwsWWVzCkFMQkVSVCxMYW5ndWFnZSwiTGFuZ3VhZ2UgbW9kZWxpbmcvZ2VuZXJhdGlvbixRdWVzdGlvbiBhbnN3ZXJpbmciLCJUb3lvdGEgVGVjaG5vbG9naWNhbCBJbnN0aXR1dGUgYXQgQ2hpY2FnbyxHb29nbGUgUmVzZWFyY2giLCJaIExhbiwgTSBDaGVuLCBTIEdvb2RtYW4sIEsgR2ltcGVsIiwyMDE5LTA5LTI2LEFMQkVSVDogQSBMaXRlIEJFUlQgZm9yIFNlbGYtc3VwZXJ2aXNlZCBMZWFybmluZyBvZiBMYW5ndWFnZSBSZXByZXNlbnRhdGlvbnMsaHR0cHM6Ly9hcnhpdi5vcmcvYWJzLzE5MDkuMTE5NDIsNzQ0Ny4wLEhpZ2hseSBjaXRlZCwsMTgwMDAwMDAuMCxTZWN0aW9uIDMuMiBvZiBwYXBlciwsLDMzMDAwMDAwMDAsIlByZXRyYWluaW5nIHNhbWUgYXMgZm9yIEJFUlQgLSBXaWtpcGVkaWEgYW5kIEJvb2tDb3JwdXMKCiIiRm9yIHRoZSBwcmUtdHJhaW5pbmcgY29ycHVzIHdlCnVzZSB0aGUgQm9va3NDb3JwdXMgKDgwME0gd29yZHMpIChaaHUgZXQgYWwuLCAyMDE1KSBhbmQgRW5nbGlzaCBXaWtpcGVkaWEgKDIsNTAwTSB3b3JkcykiIiIsLCxHb29nbGUgVFBVIHYzLCxDb25maWRlbnQsIkluY3JlYXNpbmcgbW9kZWwgc2l6ZSB3aGVuIHByZXRyYWluaW5nIG5hdHVyYWwgbGFuZ3VhZ2UgcmVwcmVzZW50YXRpb25zIG9mdGVuIHJlc3VsdHMgaW4gaW1wcm92ZWQgcGVyZm9ybWFuY2Ugb24gZG93bnN0cmVhbSB0YXNrcy4gSG93ZXZlciwgYXQgc29tZSBwb2ludCBmdXJ0aGVyIG1vZGVsIGluY3JlYXNlcyBiZWNvbWUgaGFyZGVyIGR1ZSB0byBHUFUvVFBVIG1lbW9yeSBsaW1pdGF0aW9ucyBhbmQgbG9uZ2VyIHRyYWluaW5nIHRpbWVzLiBUbyBhZGRyZXNzIHRoZXNlIHByb2JsZW1zLCB3ZSBwcmVzZW50IHR3byBwYXJhbWV0ZXItcmVkdWN0aW9uIHRlY2huaXF1ZXMgdG8gbG93ZXIgbWVtb3J5IGNvbnN1bXB0aW9uIGFuZCBpbmNyZWFzZSB0aGUgdHJhaW5pbmcgc3BlZWQgb2YgQkVSVC4gQ29tcHJlaGVuc2l2ZSBlbXBpcmljYWwgZXZpZGVuY2Ugc2hvd3MgdGhhdCBvdXIgcHJvcG9zZWQgbWV0aG9kcyBsZWFkIHRvIG1vZGVscyB0aGF0IHNjYWxlIG11Y2ggYmV0dGVyIGNvbXBhcmVkIHRvIHRoZSBvcmlnaW5hbCBCRVJULiBXZSBhbHNvIHVzZSBhIHNlbGYtc3VwZXJ2aXNlZCBsb3NzIHRoYXQgZm9jdXNlcyBvbiBtb2RlbGluZyBpbnRlci1zZW50ZW5jZSBjb2hlcmVuY2UsIGFuZCBzaG93IGl0IGNvbnNpc3RlbnRseSBoZWxwcyBkb3duc3RyZWFtIHRhc2tzIHdpdGggbXVsdGktc2VudGVuY2UgaW5wdXRzLiBBcyBhIHJlc3VsdCwgb3VyIGJlc3QgbW9kZWwgZXN0YWJsaXNoZXMgbmV3IHN0YXRlLW9mLXRoZS1hcnQgcmVzdWx0cyBvbiB0aGUgR0xVRSwgUkFDRSwgYW5kIFxzcXVhZCBiZW5jaG1hcmtzIHdoaWxlIGhhdmluZyBmZXdlciBwYXJhbWV0ZXJzIGNvbXBhcmVkIHRvIEJFUlQtbGFyZ2UuIFRoZSBjb2RlIGFuZCB0aGUgcHJldHJhaW5lZCBtb2RlbHMgYXJlIGF2YWlsYWJsZSBhdCB0aGlzIGh0dHBzIFVSTC4iLDc5LjQsLE9wZW4gd2VpZ2h0cyAodW5yZXN0cmljdGVkKSwiVW5pdGVkIFN0YXRlcyBvZiBBbWVyaWNhLFVuaXRlZCBTdGF0ZXMgb2YgQW1lcmljYSIsLCwsLCwyMDI2LTA1LTI1IDEyOjExOjI0KzAwOjAwLCwsLDIwOTcxNTIuMCwsIkFjYWRlbWlhLEluZHVzdHJ5IiwsLCwsT3BlbiBzb3VyY2UsQXBhY2hlIDIuMDogaHR0cHM6Ly9naXRodWIuY29tL2dvb2dsZS1yZXNlYXJjaC9BTEJFUlQsLCwsLCwsLCwsLCxZZXMKQWRhcHRpdmUgSW5wdXRzICsgTGF5ZXJEcm9wLExhbmd1YWdlLCJMYW5ndWFnZSBtb2RlbGluZy9nZW5lcmF0aW9uLFRyYW5zbGF0aW9uLFF1ZXN0aW9uIGFuc3dlcmluZyxUZXh0IHN1bW1hcml6YXRpb24sTGFuZ3VhZ2UgbW9kZWxpbmciLCJGYWNlYm9vayBBSSBSZXNlYXJjaCxMT1JJQSIsIkFuZ2VsYSBGYW4sIEVkb3VhcmQgR3JhdmUsIEFybWFuZCBKb3VsaW4iLDIwMTktMDktMjUsUmVkdWNpbmcgVHJhbnNmb3JtZXIgRGVwdGggb24gRGVtYW5kIHdpdGggU3RydWN0dXJlZCBEcm9wb3V0LGh0dHBzOi8vYXJ4aXYub3JnL2Ficy8xOTA5LjExNTU2LDcwMi4wLFNPVEEgaW1wcm92ZW1lbnQsIiIiSW4gbmV1cmFsIG1hY2hpbmUgdHJhbnNsYXRpb24gb24gbmV3c3Rlc3QyMDE0LCBvdXIgMTIgZW5jb2RlciBsYXllciBUcmFuc2Zvcm1lciBtb2RlbCB3aXRoIExheWVyRHJvcCBmdXJ0aGVyIGltcHJvdmVzIHRoZSBzdGF0ZSBvZiB0aGUgYXJ0LCByZWFjaGluZyAzMC4yIEJMRVUiIiIsNDIzMDAwMDAwLjAwMDAwMDA2LCwsLDEwMzAwMDAwMCwsLCwsLENvbmZpZGVudCwiT3ZlcnBhcmFtZXRlcml6ZWQgdHJhbnNmb3JtZXIgbmV0d29ya3MgaGF2ZSBvYnRhaW5lZCBzdGF0ZSBvZiB0aGUgYXJ0IHJlc3VsdHMgaW4gdmFyaW91cyBuYXR1cmFsIGxhbmd1YWdlIHByb2Nlc3NpbmcgdGFza3MsIHN1Y2ggYXMgbWFjaGluZSB0cmFuc2xhdGlvbiwgbGFuZ3VhZ2UgbW9kZWxpbmcsIGFuZCBxdWVzdGlvbiBhbnN3ZXJpbmcuIFRoZXNlIG1vZGVscyBjb250YWluIGh1bmRyZWRzIG9mIG1pbGxpb25zIG9mIHBhcmFtZXRlcnMsIG5lY2Vzc2l0YXRpbmcgYSBsYXJnZSBhbW91bnQgb2YgY29tcHV0YXRpb24gYW5kIG1ha2luZyB0aGVtIHByb25lIHRvIG92ZXJmaXR0aW5nLiBJbiB0aGlzIHdvcmssIHdlIGV4cGxvcmUgTGF5ZXJEcm9wLCBhIGZvcm0gb2Ygc3RydWN0dXJlZCBkcm9wb3V0LCB3aGljaCBoYXMgYSByZWd1bGFyaXphdGlvbiBlZmZlY3QgZHVyaW5nIHRyYWluaW5nIGFuZCBhbGxvd3MgZm9yIGVmZmljaWVudCBwcnVuaW5nIGF0IGluZmVyZW5jZSB0aW1lLiBJbiBwYXJ0aWN1bGFyLCB3ZSBzaG93IHRoYXQgaXQgaXMgcG9zc2libGUgdG8gc2VsZWN0IHN1Yi1uZXR3b3JrcyBvZiBhbnkgZGVwdGggZnJvbSBvbmUgbGFyZ2UgbmV0d29yayB3aXRob3V0IGhhdmluZyB0byBmaW5ldHVuZSB0aGVtIGFuZCB3aXRoIGxpbWl0ZWQgaW1wYWN0IG9uIHBlcmZvcm1hbmNlLiBXZSBkZW1vbnN0cmF0ZSB0aGUgZWZmZWN0aXZlbmVzcyBvZiBvdXIgYXBwcm9hY2ggYnkgaW1wcm92aW5nIHRoZSBzdGF0ZSBvZiB0aGUgYXJ0IG9uIG1hY2hpbmUgdHJhbnNsYXRpb24sIGxhbmd1YWdlIG1vZGVsaW5nLCBzdW1tYXJpemF0aW9uLCBxdWVzdGlvbiBhbnN3ZXJpbmcsIGFuZCBsYW5ndWFnZSB1bmRlcnN0YW5kaW5nIGJlbmNobWFya3MuIE1vcmVvdmVyLCB3ZSBzaG93IHRoYXQgb3VyIGFwcHJvYWNoIGxlYWRzIHRvIHNtYWxsIEJFUlQtbGlrZSBtb2RlbHMgb2YgaGlnaGVyIHF1YWxpdHkgY29tcGFyZWQgdG8gdHJhaW5pbmcgZnJvbSBzY3JhdGNoIG9yIHVzaW5nIGRpc3RpbGxhdGlvbi4iLCxBZGFwdGl2ZSBJbnB1dHMgKyBMYXllckRyb3AsT3BlbiB3ZWlnaHRzICh1bnJlc3RyaWN0ZWQpLCJVbml0ZWQgU3RhdGVzIG9mIEFtZXJpY2EsRnJhbmNlLEZyYW5jZSIsLCwsLCwyMDI2LTA1LTI1IDEyOjExOjIyKzAwOjAwLCwsLCwsIkluZHVzdHJ5LEFjYWRlbWlhIiwsLCwsT3BlbiBzb3VyY2UsImh0dHBzOi8vZ2l0aHViLmNvbS9mYWNlYm9va3Jlc2VhcmNoL2ZhaXJzZXEvYmxvYi9tYWluL2V4YW1wbGVzL2xheWVyZHJvcC9SRUFETUUubWQKUmVwbyBoYXMgTUlUIGxpY2Vuc2UKV1QgdHJhaW5pbmc6IGh0dHBzOi8vZ2l0aHViLmNvbS9mYWNlYm9va3Jlc2VhcmNoL2ZhaXJzZXEvdHJlZS9tYWluL2V4YW1wbGVzL2xhbmd1YWdlX21vZGVsICIsLCwsLCwsLCwsLCxZZXMKVHJhbnNmb3JtZXItWEwrQWRhbUdhcEF3YXJlKEdBKSxMYW5ndWFnZSxMYW5ndWFnZSBtb2RlbGluZyxUZWNobmlvbiAtIElzcmFlbCBJbnN0aXR1dGUgb2YgVGVjaG5vbG9neSwiU2FhciBCYXJrYWksIElkbyBIYWtpbWksIEFzc2FmIFNjaHVzdGVyIiwyMDE5LTA5LTI0LEdhcCBBd2FyZSBNaXRpZ2F0aW9uIG9mIEdyYWRpZW50IFN0YWxlbmVzcyxodHRwczovL2FyeGl2Lm9yZy9hYnMvMTkwOS4xMDgwMiwyNy4wLCwsMjU2OTk5OTk5Ljk5OTk5OTk3LCwsLCwsLCwsLCwiQ2xvdWQgY29tcHV0aW5nIGlzIGJlY29taW5nIGluY3JlYXNpbmdseSBwb3B1bGFyIGFzIGEgcGxhdGZvcm0gZm9yIGRpc3RyaWJ1dGVkIHRyYWluaW5nIG9mIGRlZXAgbmV1cmFsIG5ldHdvcmtzLiBTeW5jaHJvbm91cyBzdG9jaGFzdGljIGdyYWRpZW50IGRlc2NlbnQgKFNTR0QpIHN1ZmZlcnMgZnJvbSBzdWJzdGFudGlhbCBzbG93ZG93bnMgZHVlIHRvIHN0cmFnZ2xlcnMgaWYgdGhlIGVudmlyb25tZW50IGlzIG5vbi1kZWRpY2F0ZWQsIGFzIGlzIGNvbW1vbiBpbiBjbG91ZCBjb21wdXRpbmcuIEFzeW5jaHJvbm91cyBTR0QgKEFTR0QpIG1ldGhvZHMgYXJlIGltbXVuZSB0byB0aGVzZSBzbG93ZG93bnMgYnV0IGFyZSBzY2FyY2VseSB1c2VkIGR1ZSB0byBncmFkaWVudCBzdGFsZW5lc3MsIHdoaWNoIGVuY3VtYmVycyB0aGUgY29udmVyZ2VuY2UgcHJvY2Vzcy4gUmVjZW50IHRlY2huaXF1ZXMgaGF2ZSBoYWQgbGltaXRlZCBzdWNjZXNzIG1pdGlnYXRpbmcgdGhlIGdyYWRpZW50IHN0YWxlbmVzcyB3aGVuIHNjYWxpbmcgdXAgdG8gbWFueSB3b3JrZXJzIChjb21wdXRpbmcgbm9kZXMpLiBJbiB0aGlzIHBhcGVyIHdlIGRlZmluZSB0aGUgR2FwIGFzIGEgbWVhc3VyZSBvZiBncmFkaWVudCBzdGFsZW5lc3MgYW5kIHByb3Bvc2UgR2FwLUF3YXJlIChHQSksIGEgbm92ZWwgYXN5bmNocm9ub3VzLWRpc3RyaWJ1dGVkIG1ldGhvZCB0aGF0IHBlbmFsaXplcyBzdGFsZSBncmFkaWVudHMgbGluZWFybHkgdG8gdGhlIEdhcCBhbmQgcGVyZm9ybXMgd2VsbCBldmVuIHdoZW4gc2NhbGluZyB0byBsYXJnZSBudW1iZXJzIG9mIHdvcmtlcnMuIE91ciBldmFsdWF0aW9uIG9uIHRoZSBDSUZBUiwgSW1hZ2VOZXQsIGFuZCBXaWtpVGV4dC0xMDMgZGF0YXNldHMgc2hvd3MgdGhhdCBHQSBvdXRwZXJmb3JtcyB0aGUgY3VycmVudGx5IGFjY2VwdGFibGUgZ3JhZGllbnQgcGVuYWxpemF0aW9uIG1ldGhvZCwgaW4gZmluYWwgdGVzdCBhY2N1cmFjeS4gV2UgYWxzbyBwcm92aWRlIGNvbnZlcmdlbmNlIHJhdGUgcHJvb2YgZm9yIEdBLiBEZXNwaXRlIHByaW9yIGJlbGllZnMsIHdlIHNob3cgdGhhdCBpZiBHQSBpcyBhcHBsaWVkLCBtb21lbnR1bSBiZWNvbWVzIGJlbmVmaWNpYWwgaW4gYXN5bmNocm9ub3VzIGVudmlyb25tZW50cywgZXZlbiB3aGVuIHRoZSBudW1iZXIgb2Ygd29ya2VycyBzY2FsZXMgdXAuIiwsVHJhbnNmb3JtZXItWEwrQWRhbUdhcEF3YXJlKEdBKSxVbnJlbGVhc2VkLElzcmFlbCwsLCwsLDIwMjYtMDUtMjUgMTI6MTE6MjIrMDA6MDAsLCwsLCxBY2FkZW1pYSwsLCwsVW5yZWxlYXNlZCwsLCwsLCwsLCwsLCxObwpBbGxldmlhdGVkIFRPSSAxMCAoV1QxMDMpLExhbmd1YWdlLExhbmd1YWdlIG1vZGVsaW5nLCJFY29sZSBQb2x5dGVjaG5pcXVlIEbCtGVkwrRlcmFsZSBkZSBMYXVzYW5uZSAoRVBGTCksU3dpc3Njb20sVW5pdmVyc2l0eSBvZiBGcmVpYnVyZyIsIk5vw6ltaWVuIEtvY2hlciwgQ2hyaXN0aWFuIFNjdWl0bywgTG9yZW56byBUYXJhbnRpbm8sIEFsZXhhbmRyb3MgTGF6YXJpZGlzLCBBbmRyZWFzIEZpc2NoZXIsIENsYXVkaXUgTXVzYXQiLDIwMTktMDktMTgsQWxsZXZpYXRpbmcgU2VxdWVuY2UgSW5mb3JtYXRpb24gTG9zcyB3aXRoIERhdGEgT3ZlcmxhcHBpbmcgYW5kIFByaW1lIEJhdGNoIFNpemVzLGh0dHBzOi8vYXJ4aXYub3JnL2Ficy8xOTA5LjA4NzAwLDAuMCwsLCwsLCwsLCwsLCxVbmtub3duLCJJbiBzZXF1ZW5jZSBtb2RlbGluZyB0YXNrcyB0aGUgdG9rZW4gb3JkZXIgbWF0dGVycywgYnV0IHRoaXMgaW5mb3JtYXRpb24gY2FuIGJlIHBhcnRpYWxseSBsb3N0IGR1ZSB0byB0aGUgZGlzY3JldGl6YXRpb24gb2YgdGhlIHNlcXVlbmNlIGludG8gZGF0YSBwb2ludHMuIEluIHRoaXMgcGFwZXIsIHdlIHN0dWR5IHRoZSBpbWJhbGFuY2UgYmV0d2VlbiB0aGUgd2F5IGNlcnRhaW4gdG9rZW4gcGFpcnMgYXJlIGluY2x1ZGVkIGluIGRhdGEgcG9pbnRzIGFuZCBvdGhlcnMgYXJlIG5vdC4gV2UgZGVub3RlIHRoaXMgYSB0b2tlbiBvcmRlciBpbWJhbGFuY2UgKFRPSSkgYW5kIHdlIGxpbmsgdGhlIHBhcnRpYWwgc2VxdWVuY2UgaW5mb3JtYXRpb24gbG9zcyB0byBhIGRpbWluaXNoZWQgcGVyZm9ybWFuY2Ugb2YgdGhlIHN5c3RlbSBhcyBhIHdob2xlLCBib3RoIGluIHRleHQgYW5kIHNwZWVjaCBwcm9jZXNzaW5nIHRhc2tzLiBXZSB0aGVuIHByb3ZpZGUgYSBtZWNoYW5pc20gdG8gbGV2ZXJhZ2UgdGhlIGZ1bGwgdG9rZW4gb3JkZXIgaW5mb3JtYXRpb24gLUFsbGV2aWF0ZWQgVE9JLSBieSBpdGVyYXRpdmVseSBvdmVybGFwcGluZyB0aGUgdG9rZW4gY29tcG9zaXRpb24gb2YgZGF0YSBwb2ludHMuIEZvciByZWN1cnJlbnQgbmV0d29ya3MsIHdlIHVzZSBwcmltZSBudW1iZXJzIGZvciB0aGUgYmF0Y2ggc2l6ZSB0byBhdm9pZCByZWR1bmRhbmNpZXMgd2hlbiBidWlsZGluZyBiYXRjaGVzIGZyb20gb3ZlcmxhcHBlZCBkYXRhIHBvaW50cy4gVGhlIHByb3Bvc2VkIG1ldGhvZCBhY2hpZXZlZCBzdGF0ZSBvZiB0aGUgYXJ0IHBlcmZvcm1hbmNlIGluIGJvdGggdGV4dCBhbmQgc3BlZWNoIHJlbGF0ZWQgdGFza3MuIiwxMDAwLjAsQWxsZXZpYXRlZCBUT0kgMTAgKFdUMTAzKSxVbnJlbGVhc2VkLCJTd2l0emVybGFuZCxTd2l0emVybGFuZCxHZXJtYW55IiwsLCwsLDIwMjYtMDItMTEgMTk6MjY6MjcrMDA6MDAsLCwsLCwiQWNhZGVtaWEsSW5kdXN0cnksQWNhZGVtaWEiLCwsLCxPcGVuIHNvdXJjZSxCU0QgMy1DbGF1c2UgTGljZW5zZSBmb3IgY29kZTogaHR0cHM6Ly9naXRodWIuY29tL25rY3Ivb3ZlcmxhcC1tbCAsLCwsLCwsLCwsLCxObwpBbGxldmlhdGVkIFRPSSAxMCAoUFRCKSxMYW5ndWFnZSxMYW5ndWFnZSBtb2RlbGluZywiRWNvbGUgUG9seXRlY2huaXF1ZSBGwrRlZMK0ZXJhbGUgZGUgTGF1c2FubmUgKEVQRkwpLFN3aXNzY29tLFVuaXZlcnNpdHkgb2YgRnJlaWJ1cmciLCJOb8OpbWllbiBLb2NoZXIsIENocmlzdGlhbiBTY3VpdG8sIExvcmVuem8gVGFyYW50aW5vLCBBbGV4YW5kcm9zIExhemFyaWRpcywgQW5kcmVhcyBGaXNjaGVyLCBDbGF1ZGl1IE11c2F0IiwyMDE5LTA5LTE4LEFsbGV2aWF0aW5nIFNlcXVlbmNlIEluZm9ybWF0aW9uIExvc3Mgd2l0aCBEYXRhIE92ZXJsYXBwaW5nIGFuZCBQcmltZSBCYXRjaCBTaXplcyxodHRwczovL2FyeGl2Lm9yZy9hYnMvMTkwOS4wODcwMCwsLCwsLCwsLCwsLCwsQ29uZmlkZW50LCJJbiBzZXF1ZW5jZSBtb2RlbGluZyB0YXNrcyB0aGUgdG9rZW4gb3JkZXIgbWF0dGVycywgYnV0IHRoaXMgaW5mb3JtYXRpb24gY2FuIGJlIHBhcnRpYWxseSBsb3N0IGR1ZSB0byB0aGUgZGlzY3JldGl6YXRpb24gb2YgdGhlIHNlcXVlbmNlIGludG8gZGF0YSBwb2ludHMuIEluIHRoaXMgcGFwZXIsIHdlIHN0dWR5IHRoZSBpbWJhbGFuY2UgYmV0d2VlbiB0aGUgd2F5IGNlcnRhaW4gdG9rZW4gcGFpcnMgYXJlIGluY2x1ZGVkIGluIGRhdGEgcG9pbnRzIGFuZCBvdGhlcnMgYXJlIG5vdC4gV2UgZGVub3RlIHRoaXMgYSB0b2tlbiBvcmRlciBpbWJhbGFuY2UgKFRPSSkgYW5kIHdlIGxpbmsgdGhlIHBhcnRpYWwgc2VxdWVuY2UgaW5mb3JtYXRpb24gbG9zcyB0byBhIGRpbWluaXNoZWQgcGVyZm9ybWFuY2Ugb2YgdGhlIHN5c3RlbSBhcyBhIHdob2xlLCBib3RoIGluIHRleHQgYW5kIHNwZWVjaCBwcm9jZXNzaW5nIHRhc2tzLiBXZSB0aGVuIHByb3ZpZGUgYSBtZWNoYW5pc20gdG8gbGV2ZXJhZ2UgdGhlIGZ1bGwgdG9rZW4gb3JkZXIgaW5mb3JtYXRpb24gLUFsbGV2aWF0ZWQgVE9JLSBieSBpdGVyYXRpdmVseSBvdmVybGFwcGluZyB0aGUgdG9rZW4gY29tcG9zaXRpb24gb2YgZGF0YSBwb2ludHMuIEZvciByZWN1cnJlbnQgbmV0d29ya3MsIHdlIHVzZSBwcmltZSBudW1iZXJzIGZvciB0aGUgYmF0Y2ggc2l6ZSB0byBhdm9pZCByZWR1bmRhbmNpZXMgd2hlbiBidWlsZGluZyBiYXRjaGVzIGZyb20gb3ZlcmxhcHBlZCBkYXRhIHBvaW50cy4gVGhlIHByb3Bvc2VkIG1ldGhvZCBhY2hpZXZlZCBzdGF0ZSBvZiB0aGUgYXJ0IHBlcmZvcm1hbmNlIGluIGJvdGggdGV4dCBhbmQgc3BlZWNoIHJlbGF0ZWQgdGFza3MuIiwxMDAwLjAsQWxsZXZpYXRlZCBUT0kgMTAgKFBUQiksVW5yZWxlYXNlZCwiU3dpdHplcmxhbmQsU3dpdHplcmxhbmQsR2VybWFueSIsLCwsLCwyMDI2LTAyLTExIDE5OjI2OjI3KzAwOjAwLCwsLCwsIkFjYWRlbWlhLEluZHVzdHJ5LEFjYWRlbWlhIiwsLCwsT3BlbiBzb3VyY2UsQlNEIDMtQ2xhdXNlIExpY2Vuc2UgZm9yIGNvZGU6IGh0dHBzOi8vZ2l0aHViLmNvbS9ua2NyL292ZXJsYXAtbWwgLCwsLCwsLCwsLCwsTm8KQWxsZXZpYXRlZCBUT0kgMTAgKFdUMiksTGFuZ3VhZ2UsTGFuZ3VhZ2UgbW9kZWxpbmcsIkVjb2xlIFBvbHl0ZWNobmlxdWUgRsK0ZWTCtGVyYWxlIGRlIExhdXNhbm5lIChFUEZMKSxTd2lzc2NvbSxVbml2ZXJzaXR5IG9mIEZyZWlidXJnIiwiTm/DqW1pZW4gS29jaGVyLCBDaHJpc3RpYW4gU2N1aXRvLCBMb3JlbnpvIFRhcmFudGlubywgQWxleGFuZHJvcyBMYXphcmlkaXMsIEFuZHJlYXMgRmlzY2hlciwgQ2xhdWRpdSBNdXNhdCIsMjAxOS0wOS0xOCxBbGxldmlhdGluZyBTZXF1ZW5jZSBJbmZvcm1hdGlvbiBMb3NzIHdpdGggRGF0YSBPdmVybGFwcGluZyBhbmQgUHJpbWUgQmF0Y2ggU2l6ZXMsaHR0cHM6Ly9hcnhpdi5vcmcvYWJzLzE5MDkuMDg3MDAsLCwsLCwsLCwsLCwsLENvbmZpZGVudCwiSW4gc2VxdWVuY2UgbW9kZWxpbmcgdGFza3MgdGhlIHRva2VuIG9yZGVyIG1hdHRlcnMsIGJ1dCB0aGlzIGluZm9ybWF0aW9uIGNhbiBiZSBwYXJ0aWFsbHkgbG9zdCBkdWUgdG8gdGhlIGRpc2NyZXRpemF0aW9uIG9mIHRoZSBzZXF1ZW5jZSBpbnRvIGRhdGEgcG9pbnRzLiBJbiB0aGlzIHBhcGVyLCB3ZSBzdHVkeSB0aGUgaW1iYWxhbmNlIGJldHdlZW4gdGhlIHdheSBjZXJ0YWluIHRva2VuIHBhaXJzIGFyZSBpbmNsdWRlZCBpbiBkYXRhIHBvaW50cyBhbmQgb3RoZXJzIGFyZSBub3QuIFdlIGRlbm90ZSB0aGlzIGEgdG9rZW4gb3JkZXIgaW1iYWxhbmNlIChUT0kpIGFuZCB3ZSBsaW5rIHRoZSBwYXJ0aWFsIHNlcXVlbmNlIGluZm9ybWF0aW9uIGxvc3MgdG8gYSBkaW1pbmlzaGVkIHBlcmZvcm1hbmNlIG9mIHRoZSBzeXN0ZW0gYXMgYSB3aG9sZSwgYm90aCBpbiB0ZXh0IGFuZCBzcGVlY2ggcHJvY2Vzc2luZyB0YXNrcy4gV2UgdGhlbiBwcm92aWRlIGEgbWVjaGFuaXNtIHRvIGxldmVyYWdlIHRoZSBmdWxsIHRva2VuIG9yZGVyIGluZm9ybWF0aW9uIC1BbGxldmlhdGVkIFRPSS0gYnkgaXRlcmF0aXZlbHkgb3ZlcmxhcHBpbmcgdGhlIHRva2VuIGNvbXBvc2l0aW9uIG9mIGRhdGEgcG9pbnRzLiBGb3IgcmVjdXJyZW50IG5ldHdvcmtzLCB3ZSB1c2UgcHJpbWUgbnVtYmVycyBmb3IgdGhlIGJhdGNoIHNpemUgdG8gYXZvaWQgcmVkdW5kYW5jaWVzIHdoZW4gYnVpbGRpbmcgYmF0Y2hlcyBmcm9tIG92ZXJsYXBwZWQgZGF0YSBwb2ludHMuIFRoZSBwcm9wb3NlZCBtZXRob2QgYWNoaWV2ZWQgc3RhdGUgb2YgdGhlIGFydCBwZXJmb3JtYW5jZSBpbiBib3RoIHRleHQgYW5kIHNwZWVjaCByZWxhdGVkIHRhc2tzLiIsMTAwMC4wLEFsbGV2aWF0ZWQgVE9JIDEwIChXVDIpLFVucmVsZWFzZWQsIlN3aXR6ZXJsYW5kLFN3aXR6ZXJsYW5kLEdlcm1hbnkiLCwsLCwsMjAyNi0wMi0xMSAxOToyNjoyNyswMDowMCwsLCwsLCJBY2FkZW1pYSxJbmR1c3RyeSxBY2FkZW1pYSIsLCwsLE9wZW4gc291cmNlLEJTRCAzLUNsYXVzZSBMaWNlbnNlIGZvciBjb2RlOiBodHRwczovL2dpdGh1Yi5jb20vbmtjci9vdmVybGFwLW1sICwsLCwsLCwsLCwsLE5vCk1lZ2F0cm9uLUJFUlQsTGFuZ3VhZ2UsTGFuZ3VhZ2UgbW9kZWxpbmcvZ2VuZXJhdGlvbixOVklESUEsIk1vaGFtbWFkIFNob2V5YmksIE1vc3RvZmEgUGF0d2FyeSwgUmF1bCBQdXJpLCBQYXRyaWNrIExlR3Jlc2xleSwgSmFyZWQgQ2FzcGVyLCBCcnlhbiBDYXRhbnphcm8iLDIwMTktMDktMTcsTWVnYXRyb24tTE06IFRyYWluaW5nIE11bHRpLUJpbGxpb24gUGFyYW1ldGVyIExhbmd1YWdlIE1vZGVscyBVc2luZyBNb2RlbCBQYXJhbGxlbGlzbSxodHRwczovL2FyeGl2Lm9yZy9hYnMvMTkwOS4wODA1MywyNzY2LjAsIkhpZ2hseSBjaXRlZCxTT1RBIGlt</x:v>
      </x:c>
    </x:row>
    <x:row r="258" ht="18" customHeight="1">
      <x:c r="A258" s="17" t="n">
        <x:v>253</x:v>
      </x:c>
      <x:c r="B258" s="17" t="n">
        <x:v>310</x:v>
      </x:c>
      <x:c r="C258" s="160" t="str">
        <x:v>cHJvdmVtZW50IiwiIiJPdXIgQkVSVCBtb2RlbCBhY2hpZXZlcyBTT1RBIHJlc3VsdHMgb24gdGhlIFJBQ0UgZGF0YXNldCIiIiwzOTAwMDAwMDAwLjAsVGFibGUgNCwyLjJlKzIyLCJBIHRoaXJkLXBhcnR5IHNvdXJjZTogaHR0cHM6Ly9sYWlyLmxpZ2h0b24uYWkvYWtyb25vbWljb24vIGNsYWltcyA1LjdlMjIKClRoZSBhdXRob3JzIHJlcG9ydCBleHBlcmltZW50aW5nIG9uIDEgVjEwMCBHUFUgYW5kIGFjaGlldmluZyB0aHJvdWdocHV0IG9mIDM5IFRGTE9QUyB3aGljaCBpcyAzMCUgb2YgdGhlIHBlYWsgdGhyb3VnaHB1dC4gVGhlcmVmb3JlIHRoZSBHUFUgaGFzIGEgcGVhayB0aHJvdWdocHV0IG9mIDEzMCBURkxPUFMgc28gaXQgaXMgc3BlY2lmaWNhbGx5IHRoZSBOVklESUEgVjEwMFMgUENJZS4KaHR0cHM6Ly9pbWFnZXMubnZpZGlhLmNvbS9jb250ZW50L3RlY2hub2xvZ2llcy92b2x0YS9wZGYvdm9sdGEtdjEwMC1kYXRhc2hlZXQtdXBkYXRlLXVzLTExNjUzMDEtcjUucGRmCgpQYXJhbS1iYXNlZCBjYWxjdWxhdGlvbjoKNk5EID0gNiozLjllOSooMmU2KzFlNCkqMTAyNCo1MTIgPSAyLjVlMjIgRkxPUAoKMTAyNCBpcyB0aGUgYmF0Y2ggc2l6ZSwgNTEyIGlzIHRoZSBzZXF1ZW5jZSBsZW5ndGggKG5vdCBleHBsaWNpdGx5IHN0YXRlZCBidXQgdGhleSBzYXkgbm9uLXNwZWNpZmllZCBoeXBlcnBhcmFtZXRlcnMgZm9sbG93IGNpdGVkIHBhcGVycykuCgpUaW1lLWJhc2VkIGNhbGN1bGF0aW9uOgpUaGUgOC4zQiBHUFQtbGlrZSBhcmNoIHRvb2sgMi4xIGRheXMgcGVyIGVwb2NoIG9uIDUxMiBHUFVzLCBiYXRjaCBzaXplIDUxMi4gQW4gZXBvY2ggd2FzIDY4LjVrIGl0ZXJhdGlvbnMgd2l0aCBzZXF1ZW5jZSBsZW5ndGggMTAyNC4KCkhhbHZpbmcgdGhlIG1vZGVsIHNpemUgc2hvdWxkIH5oYWx2ZSB0aGUgaXRlcmF0aW9uIHRpbWUuCkRvdWJsaW5nIHRoZSBiYXRjaCBzaXplIHNob3VsZCB+ZG91YmxlIHRoZSBpdGVyYXRpb24gdGltZS4KSGFsdmluZyB0aGUgc2VxdWVuY2UgbGVuZ3RoIHNob3VsZCB+cXVhcnRlciB0aGUgaXRlcmF0aW9uIHRpbWUgKHF1YWRyYXRpYyBzY2FsaW5nKS4KCkhlbmNlIDMuMWUtNSBkYXlzL2l0ZXJhdGlvbiAqIDIgKiAxLzIgKiAxLzQgPSA3LjhlLTYgZGF5cy9pdGVyYXRpb24uCgoyZTYgaXRlcmF0aW9ucyA9PiBzZWVtcyBsaWtlIDE1LjYgZGF5cyB0cmFpbmluZy4KCk9uIDUxMiBHUFVzIHRoZXkgYWNoaWV2ZSBhIHBlYWsgdGhyb3VnaHB1dCBvZiAxNS4xIFBGTE9QUy4KQz0xNS4xIFBGTE9QUyAqIDU4IGRheXMgPSAyLjBlMjIgRkxPUC4KCklmIHdlIGRpc3JlZ2FyZCB0aGUgQWtyb25vbWljb24gZXN0aW1hdGUgYW5kIGFnZ3JlZ2F0ZSBvdXIgdHdvLCBnZW9tZXRyaWMgbWVhbiBpcyAyLjJlMjIgRkxPUCIsNjk2MDAwMDAwMCwiIiJUaGUgcmVzdWx0aW5nIGFnZ3JlZ2F0ZSBjb3JwdXMgY29udGFpbnMgMTc0IEdCIG9mIGRlZHVwbGljYXRlZCB0ZXh0LiIiCjE3NGU5IGJ5dGVzICogKDEgd29yZCAvIDUgYnl0ZXMpICogKDQgdG9rZW5zIC8gMyB3b3JkcykgPSA0LjY0ZTEwIHRva2VucyIsMzc0LjAsIlRoZSA4LjNCIEdQVC1saWtlIGFyY2ggdG9vayAyLjEgZGF5cyBwZXIgZXBvY2ggb24gNTEyIEdQVXMsIGJhdGNoIHNpemUgNTEyLCBzZXF1ZW5jZSBsZW5ndGggMTAyNC4gQW4gZXBvY2ggd2FzIDY4LjVrIGl0ZXJhdGlvbnMuCgpCRVJUOiBiYXRjaCBzaXplIDEwMjQsIHNlcXVlbmNlIGxlbmd0aCA1MTIsIDJlNiBpdGVyYXRpb25zIHRvdGFsLgoKSGFsdmluZyB0aGUgbW9kZWwgc2l6ZSBzaG91bGQgfmhhbHZlIHRoZSBpdGVyYXRpb24gdGltZS4KRG91YmxpbmcgdGhlIGJhdGNoIHNpemUgc2hvdWxkIH5kb3VibGUgdGhlIGl0ZXJhdGlvbiB0aW1lLgpIYWx2aW5nIHRoZSBzZXF1ZW5jZSBsZW5ndGggc2hvdWxkIH5xdWFydGVyIHRoZSBpdGVyYXRpb24gdGltZSAocXVhZHJhdGljIHNjYWxpbmcpLgoKSGVuY2UgMy4xZS01IGRheXMvaXRlcmF0aW9uICogMiAqIDEvMiAqIDEvNCA9IDcuOGUtNiBkYXlzL2l0ZXJhdGlvbi4KCjJlNiBpdGVyYXRpb25zID0+IHNlZW1zIGxpa2UgMTUuNiBkYXlzIHRyYWluaW5nLiIsTlZJRElBIFRlc2xhIFYxMDBTIFBDSWUgMzIgR0IsU2VsZi1zdXBlcnZpc2VkIGxlYXJuaW5nLENvbmZpZGVudCwiUmVjZW50IHdvcmsgaW4gbGFuZ3VhZ2UgbW9kZWxpbmcgZGVtb25zdHJhdGVzIHRoYXQgdHJhaW5pbmcgbGFyZ2UgdHJhbnNmb3JtZXIgbW9kZWxzIGFkdmFuY2VzIHRoZSBzdGF0ZSBvZiB0aGUgYXJ0IGluIE5hdHVyYWwgTGFuZ3VhZ2UgUHJvY2Vzc2luZyBhcHBsaWNhdGlvbnMuIEhvd2V2ZXIsIHZlcnkgbGFyZ2UgbW9kZWxzIGNhbiBiZSBxdWl0ZSBkaWZmaWN1bHQgdG8gdHJhaW4gZHVlIHRvIG1lbW9yeSBjb25zdHJhaW50cy4gSW4gdGhpcyB3b3JrLCB3ZSBwcmVzZW50IG91ciB0ZWNobmlxdWVzIGZvciB0cmFpbmluZyB2ZXJ5IGxhcmdlIHRyYW5zZm9ybWVyIG1vZGVscyBhbmQgaW1wbGVtZW50IGEgc2ltcGxlLCBlZmZpY2llbnQgaW50cmEtbGF5ZXIgbW9kZWwgcGFyYWxsZWwgYXBwcm9hY2ggdGhhdCBlbmFibGVzIHRyYWluaW5nIHRyYW5zZm9ybWVyIG1vZGVscyB3aXRoIGJpbGxpb25zIG9mIHBhcmFtZXRlcnMuIE91ciBhcHByb2FjaCBkb2VzIG5vdCByZXF1aXJlIGEgbmV3IGNvbXBpbGVyIG9yIGxpYnJhcnkgY2hhbmdlcywgaXMgb3J0aG9nb25hbCBhbmQgY29tcGxpbWVudGFyeSB0byBwaXBlbGluZSBtb2RlbCBwYXJhbGxlbGlzbSwgYW5kIGNhbiBiZSBmdWxseSBpbXBsZW1lbnRlZCB3aXRoIHRoZSBpbnNlcnRpb24gb2YgYSBmZXcgY29tbXVuaWNhdGlvbiBvcGVyYXRpb25zIGluIG5hdGl2ZSBQeVRvcmNoLiBXZSBpbGx1c3RyYXRlIHRoaXMgYXBwcm9hY2ggYnkgY29udmVyZ2luZyB0cmFuc2Zvcm1lciBiYXNlZCBtb2RlbHMgdXAgdG8gOC4zIGJpbGxpb24gcGFyYW1ldGVycyB1c2luZyA1MTIgR1BVcy4gV2Ugc3VzdGFpbiAxNS4xIFBldGFGTE9QcyBhY3Jvc3MgdGhlIGVudGlyZSBhcHBsaWNhdGlvbiB3aXRoIDc2JSBzY2FsaW5nIGVmZmljaWVuY3kgd2hlbiBjb21wYXJlZCB0byBhIHN0cm9uZyBzaW5nbGUgR1BVIGJhc2VsaW5lIHRoYXQgc3VzdGFpbnMgMzkgVGVyYUZMT1BzLCB3aGljaCBpcyAzMCUgb2YgcGVhayBGTE9Qcy4gVG8gZGVtb25zdHJhdGUgdGhhdCBsYXJnZSBsYW5ndWFnZSBtb2RlbHMgY2FuIGZ1cnRoZXIgYWR2YW5jZSB0aGUgc3RhdGUgb2YgdGhlIGFydCAoU09UQSksIHdlIHRyYWluIGFuIDguMyBiaWxsaW9uIHBhcmFtZXRlciB0cmFuc2Zvcm1lciBsYW5ndWFnZSBtb2RlbCBzaW1pbGFyIHRvIEdQVC0yIGFuZCBhIDMuOSBiaWxsaW9uIHBhcmFtZXRlciBtb2RlbCBzaW1pbGFyIHRvIEJFUlQuIFdlIHNob3cgdGhhdCBjYXJlZnVsIGF0dGVudGlvbiB0byB0aGUgcGxhY2VtZW50IG9mIGxheWVyIG5vcm1hbGl6YXRpb24gaW4gQkVSVC1saWtlIG1vZGVscyBpcyBjcml0aWNhbCB0byBhY2hpZXZpbmcgaW5jcmVhc2VkIHBlcmZvcm1hbmNlIGFzIHRoZSBtb2RlbCBzaXplIGdyb3dzLiBVc2luZyB0aGUgR1BULTIgbW9kZWwgd2UgYWNoaWV2ZSBTT1RBIHJlc3VsdHMgb24gdGhlIFdpa2lUZXh0MTAzICgxMC44IGNvbXBhcmVkIHRvIFNPVEEgcGVycGxleGl0eSBvZiAxNS44KSBhbmQgTEFNQkFEQSAoNjYuNSUgY29tcGFyZWQgdG8gU09UQSBhY2N1cmFjeSBvZiA2My4yJSkgZGF0YXNldHMuIE91ciBCRVJUIG1vZGVsIGFjaGlldmVzIFNPVEEgcmVzdWx0cyBvbiB0aGUgUkFDRSBkYXRhc2V0ICg5MC45JSBjb21wYXJlZCB0byBTT1RBIGFjY3VyYWN5IG9mIDg5LjQlKS4iLCwsVW5yZWxlYXNlZCxVbml0ZWQgU3RhdGVzIG9mIEFtZXJpY2EsLCwsNTEyLjAsLDIwMjYtMDUtMjUgMTI6MTE6MjIrMDA6MDAsLCwsNTI0Mjg4LjAsIiIid2Ugc2V0IHRoZSBiYXRjaCBzaXplIHRvIDEwMjQgYW5kIHVzZSBhIGxlYXJuaW5nIHJhdGUgb2YgMS4wZTQgd2FybWVkIHVwIG92ZXIgMTAsMDAwIGl0ZXJhdGlvbnMgYW5kIGRlY2F5ZWQgbGluZWFybHkKb3ZlciAyIG1pbGxpb24gaXRlcmF0aW9ucy4gT3RoZXIgdHJhaW5pbmcgcGFyYW1ldGVycyBhcmUga2VwdAp0aGUgc2FtZSBhcyAoRGV2bGluIGV0IGFsLiwgMjAxOCkuIiIKCmluIERldmxpbiBldCBhbCAoQkVSVCksIHNlcXVlbmNlcyBhcmUgNTEyIHRva2VucyIsSW5kdXN0cnksLCwsMTkxNDg4LjAsT3BlbiBzb3VyY2UsInRyYWluaW5nIGNvZGUgCgpodHRwczovL2dpdGh1Yi5jb20vTlZJRElBL01lZ2F0cm9uLUxNL2Jsb2IvbWFpbi9wcmV0cmFpbl9iZXJ0LnB5IAoKTUlULWxpa2UgbGljZW5zZToKaHR0cHM6Ly9naXRodWIuY29tL05WSURJQS9NZWdhdHJvbi1MTS9ibG9iL21haW4vTElDRU5TRSAiLCwxNzE4MTguNjQxOTY3MDc5NzUsIldoZW4gdHJhaW5pbmcgdGhlIDUxMiBWMTAwIEdQVC0yIHN0eWxlIG1vZGVscywgYWNoaWV2ZWQgMTUuMSBQZXRhRkxPUC9zIHZzIHRoZW9yZXRpY2FsIG1heGltdW0gb2YgNTEyICogMTI1ZTEyID0gNjQgUGV0YUZMT1AvcwpCRVJUIG1vZGVsIHVzZWQgc2FtZSBudW1iZXIgb2YgR1BVcywgbGlrZWx5IGhhZCBzaW1pbGFyIHV0aWxpemF0aW9uIChhcm91bmQgMTUuMS82ND0yMy41OSUpLCBwcm9iYWJseSBzbGlnaHRseSBsb3dlciBiZWNhdXNlIHRoZXkgYXJlIHNwbGl0dGluZyBhIG1vZGVsIGFjcm9zcyB0aGUgc2FtZSBudW1iZXIgb2YgR1BVcyBidXQgaXQgaXMgc21hbGxlciBzbyB0aGUgR1BVcyBhcmUgZG9pbmcgZmV3ZXIgbWF0bXVscy4iLEZQMTYsVHJ1ZSwyNjI2NDAuMzAyMDczMjg4MjQsIk9wZXJhdGlvbiBjb3VudGluZyxUaGlyZC1wYXJ0eSBlc3RpbWF0aW9uIiwsLCwsTm8KTWVnYXRyb24tTE0gKDguM0IpLExhbmd1YWdlLExhbmd1YWdlIG1vZGVsaW5nL2dlbmVyYXRpb24sTlZJRElBLCJNb2hhbW1hZCBTaG9leWJpLCBNb3N0b2ZhIFBhdHdhcnksIFJhdWwgUHVyaSwgUGF0cmljayBMZUdyZXNsZXksIEphcmVkIENhc3BlciwgQnJ5YW4gQ2F0YW56YXJvIiwyMDE5LTA5LTE3LE1lZ2F0cm9uLUxNOiBUcmFpbmluZyBNdWx0aS1CaWxsaW9uIFBhcmFtZXRlciBMYW5ndWFnZSBNb2RlbHMgVXNpbmcgTW9kZWwgUGFyYWxsZWxpc20saHR0cHM6Ly9hcnhpdi5vcmcvYWJzLzE5MDkuMDgwNTMsMjc2Ni4wLCJIaWdobHkgY2l0ZWQsU09UQSBpbXByb3ZlbWVudCIsIiIiVXNpbmcgdGhlIEdQVC0yIG1vZGVsIHdlIGFjaGlldmUgU09UQSByZXN1bHRzIG9uIHRoZSBXaWtpVGV4dDEwMyAoMTAuOCBjb21wYXJlZCB0byBTT1RBIHBlcnBsZXhpdHkgb2YgMTUuOCkgYW5kIExBTUJBREEiIiAKCkdQVC0yIG1vZGVsIGhlcmUgbWVhbmluZyBtb2RlbCBzaW1pbGFyIHRvIEdQVC0yIiw4MzAwMDAwMDAwLjAsIlNvdXJjZTogaHR0cHM6Ly9sYWlyLmxpZ2h0b24uYWkvYWtyb25vbWljb24vCgpBcmNoaXZlZCBzb3VyY2U6IGh0dHBzOi8vd2ViLmFyY2hpdmUub3JnL3dlYi8yMDIxMTIyMDE0MjkwNi9odHRwczovL2xhaXIubGlnaHRvbi5haS9ha3Jvbm9taWNvbi8KCkRhdGEgYWxzbyBhdmFpbGFibGUgb24gR2l0SHViOiBodHRwczovL2dpdGh1Yi5jb20vbGlnaHRvbmFpL2Frcm9ub21pY29uL2Jsb2IvbWFpbi9ha3JvZGIvTlZJRElBL01lZ2F0cm9uLUxNLmpzb24iLDkuMWUrMjEsInNvdXJjZTogaHR0cHM6Ly9sYWlyLmxpZ2h0b24uYWkvYWtyb25vbWljb24vCgphcmNoaXZlZDogaHR0cHM6Ly9naXRodWIuY29tL2xpZ2h0b25haS9ha3Jvbm9taWNvbi90cmVlL21haW4vYWtyb2RiCgpvdGhlciBlc3RpbWF0ZXM6Cgo4LjNCIGlzIGEgR1BULTItYmFzZWQgbW9kZWwgKFRhYmxlIDIpLiAiIkZvciBHUFQtMiBtb2RlbHMsIGFsbCB0cmFpbmluZyBpcyBwZXJmb3JtZWQgd2l0aCBzZXF1ZW5jZXMgb2YgMTAyNCBzdWJ3b3JkIHVuaXRzIGF0IGEgYmF0Y2ggc2l6ZSBvZiA1MTIgZm9yIDMwMGsgaXRlcmF0aW9ucyIiIAoKSSBpbnRlcnByZXQgdGhlIGFib3ZlIGFzIDEwMjQqNTEyKjMwMGsgPSAxNTdCIHRyYWluaW5nIHRva2VucyAKCjYgKiAxNTcgYmlsbGlvbiAqIDguMyBiaWxsaW9uICA9IDcuOGUyMQoKQWxzbywgdGhlaXIgdHJhaW5pbmcgc2V0dXAgYWNoaWV2ZWQgMTUuMSBwZXRhRkxPUFMgb3IgMS41ZTE2IEZMT1BTLgooNTEyIFYxMDBzIGlzIDUxMiAqIDEyNSB0ZXJhZmxvcHMgPSA2NCBwZXRhRkxPUFMgc28gdGhleSBoYWQgfjI1JSB1dGlsaXphdGlvbikKMi4xIGRheXMgcGVyIGVwb2NoLCB+NC40IGVwb2NocwoyLjEgKiA0LjQgKiAyNCAqIDM2MDAgKiAxLjVlMTYgPSAxLjE5N2UyMgoKVGhlc2UgYXJlIGJvdGggY2xvc2UgdG8gdGhlIGFrcm9ub21pY29uIGVzdGltYXRlCgpBdXRob3JzIG9mICIiQUkgYW5kIE1lbW9yeSBXYWxsIiIgKGh0dHBzOi8vZ2l0aHViLmNvbS9hbWlyZ2hvbGFtaS9haV9hbmRfbWVtb3J5X3dhbGwpIGVzdGltYXRlZCBtb2RlbCdzIHRyYWluaW5nIGNvbXB1dGUgYXMgOCwxMDAsMDAwIFBGTE9QID0gOC4xKjEwXjIxIEZMT1AiLDQ2NDAwMDAwMDAwLCIiIlRoZSByZXN1bHRpbmcgYWdncmVnYXRlCmNvcnB1cyBjb250YWlucyAxNzQgR0Igb2YgZGVkdXBsaWNhdGVkIHRleHQuIiIiLDMyNy4wLCJSZXBvcnRlZCB0aHJvdWdocHV0IGlzIDE1LjEgdGVyYUZMT1BTIHBlciBHUFUgb24gNTEyIEdQVXMKQXNzdW1lIHRvdGFsIGNvbXB1dGUgaXMgOS4xZTIxIEZMT1AuClRoZW4gdHJhaW5pbmcgdGltZSBpcyAzMjcgaG91cnMuCmh0dHBzOi8vd3d3LndvbGZyYW1hbHBoYS5jb20vaW5wdXQ/aT05LjEqMTAlNUUyMStGTE9QKyUyRislMjg1MTIqMTUuMSt0ZXJhRkxPUFMlMjkiLE5WSURJQSBUZXNsYSBWMTAwIERHWFMgMzIgR0IsU2VsZi1zdXBlcnZpc2VkIGxlYXJuaW5nLExpa2VseSwiUmVjZW50IHdvcmsgaW4gbGFuZ3VhZ2UgbW9kZWxpbmcgZGVtb25zdHJhdGVzIHRoYXQgdHJhaW5pbmcgbGFyZ2UgdHJhbnNmb3JtZXIgbW9kZWxzIGFkdmFuY2VzIHRoZSBzdGF0ZSBvZiB0aGUgYXJ0IGluIE5hdHVyYWwgTGFuZ3VhZ2UgUHJvY2Vzc2luZyBhcHBsaWNhdGlvbnMuIEhvd2V2ZXIsIHZlcnkgbGFyZ2UgbW9kZWxzIGNhbiBiZSBxdWl0ZSBkaWZmaWN1bHQgdG8gdHJhaW4gZHVlIHRvIG1lbW9yeSBjb25zdHJhaW50cy4gSW4gdGhpcyB3b3JrLCB3ZSBwcmVzZW50IG91ciB0ZWNobmlxdWVzIGZvciB0cmFpbmluZyB2ZXJ5IGxhcmdlIHRyYW5zZm9ybWVyIG1vZGVscyBhbmQgaW1wbGVtZW50IGEgc2ltcGxlLCBlZmZpY2llbnQgaW50cmEtbGF5ZXIgbW9kZWwgcGFyYWxsZWwgYXBwcm9hY2ggdGhhdCBlbmFibGVzIHRyYWluaW5nIHRyYW5zZm9ybWVyIG1vZGVscyB3aXRoIGJpbGxpb25zIG9mIHBhcmFtZXRlcnMuIE91ciBhcHByb2FjaCBkb2VzIG5vdCByZXF1aXJlIGEgbmV3IGNvbXBpbGVyIG9yIGxpYnJhcnkgY2hhbmdlcywgaXMgb3J0aG9nb25hbCBhbmQgY29tcGxpbWVudGFyeSB0byBwaXBlbGluZSBtb2RlbCBwYXJhbGxlbGlzbSwgYW5kIGNhbiBiZSBmdWxseSBpbXBsZW1lbnRlZCB3aXRoIHRoZSBpbnNlcnRpb24gb2YgYSBmZXcgY29tbXVuaWNhdGlvbiBvcGVyYXRpb25zIGluIG5hdGl2ZSBQeVRvcmNoLiBXZSBpbGx1c3RyYXRlIHRoaXMgYXBwcm9hY2ggYnkgY29udmVyZ2luZyB0cmFuc2Zvcm1lciBiYXNlZCBtb2RlbHMgdXAgdG8gOC4zIGJpbGxpb24gcGFyYW1ldGVycyB1c2luZyA1MTIgR1BVcy4gV2Ugc3VzdGFpbiAxNS4xIFBldGFGTE9QcyBhY3Jvc3MgdGhlIGVudGlyZSBhcHBsaWNhdGlvbiB3aXRoIDc2JSBzY2FsaW5nIGVmZmljaWVuY3kgd2hlbiBjb21wYXJlZCB0byBhIHN0cm9uZyBzaW5nbGUgR1BVIGJhc2VsaW5lIHRoYXQgc3VzdGFpbnMgMzkgVGVyYUZMT1BzLCB3aGljaCBpcyAzMCUgb2YgcGVhayBGTE9Qcy4gVG8gZGVtb25zdHJhdGUgdGhhdCBsYXJnZSBsYW5ndWFnZSBtb2RlbHMgY2FuIGZ1cnRoZXIgYWR2YW5jZSB0aGUgc3RhdGUgb2YgdGhlIGFydCAoU09UQSksIHdlIHRyYWluIGFuIDguMyBiaWxsaW9uIHBhcmFtZXRlciB0cmFuc2Zvcm1lciBsYW5ndWFnZSBtb2RlbCBzaW1pbGFyIHRvIEdQVC0yIGFuZCBhIDMuOSBiaWxsaW9uIHBhcmFtZXRlciBtb2RlbCBzaW1pbGFyIHRvIEJFUlQuIFdlIHNob3cgdGhhdCBjYXJlZnVsIGF0dGVudGlvbiB0byB0aGUgcGxhY2VtZW50IG9mIGxheWVyIG5vcm1hbGl6YXRpb24gaW4gQkVSVC1saWtlIG1vZGVscyBpcyBjcml0aWNhbCB0byBhY2hpZXZpbmcgaW5jcmVhc2VkIHBlcmZvcm1hbmNlIGFzIHRoZSBtb2RlbCBzaXplIGdyb3dzLiBVc2luZyB0aGUgR1BULTIgbW9kZWwgd2UgYWNoaWV2ZSBTT1RBIHJlc3VsdHMgb24gdGhlIFdpa2lUZXh0MTAzICgxMC44IGNvbXBhcmVkIHRvIFNPVEEgcGVycGxleGl0eSBvZiAxNS44KSBhbmQgTEFNQkFEQSAoNjYuNSUgY29tcGFyZWQgdG8gU09UQSBhY2N1cmFjeSBvZiA2My4yJSkgZGF0YXNldHMuIE91ciBCRVJUIG1vZGVsIGFjaGlldmVzIFNPVEEgcmVzdWx0cyBvbiB0aGUgUkFDRSBkYXRhc2V0ICg5MC45JSBjb21wYXJlZCB0byBTT1RBIGFjY3VyYWN5IG9mIDg5LjQlKS4iLDQuNCxNZWdhdHJvbi1MTSAoOC4zQiksVW5yZWxlYXNlZCxVbml0ZWQgU3RhdGVzIG9mIEFtZXJpY2EsLCwsNTEyLjAsLDIwMjYtMDUtMjUgMTI6MTE6MjIrMDA6MDAsLCwsLCxJbmR1c3RyeSwsLCwxNjc0MjQuMCxPcGVuIHNvdXJjZSwiY29kZSAoMi41QiBtb2RlbCBpcyBhIEdQVCBtb2RlbCk6IGh0dHBzOi8vZ2l0aHViLmNvbS9OVklESUEvTWVnYXRyb24tTE0/dGFiPXJlYWRtZS1vdi1maWxlI21lZ2F0cm9uLW92ZXJ2aWV3ICAKb3BlbiBsaWNlbnNlOiBodHRwczovL2dpdGh1Yi5jb20vTlZJRElBL01lZ2F0cm9uLUxNP3RhYj1MaWNlbnNlLTEtb3YtZmlsZSNyZWFkbWUgIiwsMTA5Mjg3LjU1NzU4OTM5MzQ3LCJBY2hpZXZlZCAxNS4xIFBldGFGTE9QL3Mgb24gNTEyIFYxMDBzLCB2cyB0aGVvcmV0aWNhbCBtYXhpbXVtIG9mIDUxMiAqIDEyNWUxMiA9IDY0IFBldGFGTE9QL3MKSEZVID0gMTUuMSAvIDY0ID0gMC4yMzU5IixGUDE2LFRydWUsMjYyNjQwLjMwMjA3MzI4ODI0LCJIYXJkd2FyZSxPcGVyYXRpb24gY291bnRpbmcsVGhpcmQtcGFydHkgZXN0aW1hdGlvbiIsLCwsMC4yMzU5LE5vCkhpZGUgYW5kIFNlZWssR2FtZXMsSGlkZSBhbmQgc2VlayxPcGVuQUksIkJvd2VuIEJha2VyLCBJbmdtYXIgS2FuaXRzY2hlaWRlciwgVG9kb3IgTWFya292LCBZaSBXdSwgR2xlbm4gUG93ZWxsLCBCb2IgTWNHcmV3LCBJZ29yIE1vcmRhdGNoIiwyMDE5LTA5LTE3LEVtZXJnZW50IFRvb2wgVXNlIEZyb20gTXVsdGktQWdlbnQgQXV0b2N1cnJpY3VsYSxodHRwczovL2FyeGl2Lm9yZy9hYnMvMTkwOS4wNzUyOCw3NTIuMCwsLDE2MDAwMDAuMCwiIiJUaGUgZGVmYXVsdCBtb2RlbCwgd2hpY2ggdXNlcyBhIGJhdGNoIHNpemUgb2YgNjQsMDAwIGFuZCAxLjYgbWlsbGlvbiBwYXJhbWV0ZXJzLC4uLiIiIHBnLiA3IG9mIHRoZSBIaWRlIGFuZCBTZWVrIHBhcGVyLCBzdG9yZWQgaW4gIiJSTCBwYXBlcnMiIgoKc291cmNlOiBodHRwczovL2RvY3MuZ29vZ2xlLmNvbS9zcHJlYWRzaGVldHMvZC8xS2o0UTVXQURjRFh0VUpMSU9mR1RDRTN0R3Z4TmN6RU13eXk4UXRnU2tIay9lZGl0I2dpZD01NDU4NzA0MCZmdmlkPTEzNjE5MzczODkiLDEuMTVlKzE4LCIxLjZlNiAqIDIgKiAxMjBlOSAqIDMgfj0gMS4xNWUxOCBGTE9QLiBXZSBhc3N1bWUgdGhlIHNpbmdsZSBjb252b2x1dGlvbiBvbiB0aGUgbGlkYXIgaW5wdXQgaXMgbmVnbGlnaWJsZSwgYW5kIHRoZSByZXN0IG9mIHRoZSBtb2RlbCAod2hpY2ggY29uc2lzdHMgb2YgTUxQcywgc2VsZi1hdHRlbnRpb24gYW5kIExTVE0pIGhhcyByb3VnaGx5IDEgbXVsdGlwbHktYWRkIHBlciBwYXJhbWV0ZXIuIFRoZSBmb2xsb3dpbmcgc291cmNlIGhhcyBhIHNpbWlsYXIgZXN0aW1hdGUgYnV0IGRvZXMgbm90IGFkanVzdCBmb3IgdGhlIGZ1bGwgbnVtYmVyIG9mIGVwaXNvZGVzOiBodHRwczovL2RvY3MuZ29vZ2xlLmNvbS9zcHJlYWRzaGVldHMvZC8xS2o0UTVXQURjRFh0VUpMSU9mR1RDRTN0R3Z4TmN6RU13eXk4UXRnU2tIay9lZGl0I2dpZD01NDU4NzA0MCZmdmlkPTEzNjE5MzczODkiLDEyMDAwMDAwMDAwMCwiIiJUaGUgZGVmYXVsdCBtb2RlbCwgd2hpY2ggdXNlcyBhIGJhdGNoIHNpemUgb2YgNjQsMDAwIGFuZCAxLjYgbWlsbGlvbiBwYXJhbWV0ZXJzLCByZXF1aXJlcyAxMzIuMyBtaWxsaW9uIGVwaXNvZGVzICgzMS43IGJpbGxpb24gZnJhbWVzKSBvdmVyIDM0IGhvdXJzIG9mIHRyYWluaW5nIHRvIHJlYWNoIHN0YWdlIDQgb2YgdGhlIHNraWxsIHByb2dyZXNzaW9uLCBpLmUuIHJhbXAgZGVmZW5zZS4iIiBCdXQgdGhlIGZ1bGwgbnVtYmVyIG9mIGVwaXNvZGVzLCBlLmcuIEZpZ3VyZSAxLCBpcyA1MDAgbWlsbGlvbi4gNTAwIC8gMTMyLjMgKiAzMS43QiB+PSAxMjBCLiIsLCwsLENvbmZpZGVudCwiVGhyb3VnaCBtdWx0aS1hZ2VudCBjb21wZXRpdGlvbiwgdGhlIHNpbXBsZSBvYmplY3RpdmUgb2YgaGlkZS1hbmQtc2VlaywgYW5kIHN0YW5kYXJkIHJlaW5mb3JjZW1lbnQgbGVhcm5pbmcgYWxnb3JpdGhtcyBhdCBzY2FsZSwgd2UgZmluZCB0aGF0IGFnZW50cyBjcmVhdGUgYSBzZWxmLXN1cGVydmlzZWQgYXV0b2N1cnJpY3VsdW0gaW5kdWNpbmcgbXVsdGlwbGUgZGlzdGluY3Qgcm91bmRzIG9mIGVtZXJnZW50IHN0cmF0ZWd5LCBtYW55IG9mIHdoaWNoIHJlcXVpcmUgc29waGlzdGljYXRlZCB0b29sIHVzZSBhbmQgY29vcmRpbmF0aW9uLiBXZSBmaW5kIGNsZWFyIGV2aWRlbmNlIG9mIHNpeCBlbWVyZ2VudCBwaGFzZXMgaW4gYWdlbnQgc3RyYXRlZ3kgaW4gb3VyIGVudmlyb25tZW50LCBlYWNoIG9mIHdoaWNoIGNyZWF0ZXMgYSBuZXcgcHJlc3N1cmUgZm9yIHRoZSBvcHBvc2luZyB0ZWFtIHRvIGFkYXB0OyBmb3IgaW5zdGFuY2UsIGFnZW50cyBsZWFybiB0byBidWlsZCBtdWx0aS1vYmplY3Qgc2hlbHRlcnMgdXNpbmcgbW92ZWFibGUgYm94ZXMgd2hpY2ggaW4gdHVybiBsZWFkcyB0byBhZ2VudHMgZGlzY292ZXJpbmcgdGhhdCB0aGV5IGNhbiBvdmVyY29tZSBvYnN0YWNsZXMgdXNpbmcgcmFtcHMuIFdlIGZ1cnRoZXIgcHJvdmlkZSBldmlkZW5jZSB0aGF0IG11bHRpLWFnZW50IGNvbXBldGl0aW9uIG1heSBzY2FsZSBiZXR0ZXIgd2l0aCBpbmNyZWFzaW5nIGVudmlyb25tZW50IGNvbXBsZXhpdHkgYW5kIGxlYWRzIHRvIGJlaGF2aW9yIHRoYXQgY2VudGVycyBhcm91bmQgZmFyIG1vcmUgaHVtYW4tcmVsZXZhbnQgc2tpbGxzIHRoYW4gb3RoZXIgc2VsZi1zdXBlcnZpc2VkIHJlaW5mb3JjZW1lbnQgbGVhcm5pbmcgbWV0aG9kcyBzdWNoIGFzIGludHJpbnNpYyBtb3RpdmF0aW9uLiBGaW5hbGx5LCB3ZSBwcm9wb3NlIHRyYW5zZmVyIGFuZCBmaW5lLXR1bmluZyBhcyBhIHdheSB0byBxdWFudGl0YXRpdmVseSBldmFsdWF0ZSB0YXJnZXRlZCBjYXBhYmlsaXRpZXMsIGFuZCB3ZSBjb21wYXJlIGhpZGUtYW5kLXNlZWsgYWdlbnRzIHRvIGJvdGggaW50cmluc2ljIG1vdGl2YXRpb24gYW5kIHJhbmRvbSBpbml0aWFsaXphdGlvbiBiYXNlbGluZXMgaW4gYSBzdWl0ZSBvZiBkb21haW4tc3BlY2lmaWMgaW50ZWxsaWdlbmNlIHRlc3RzLiIsLCxVbnJlbGVhc2VkLFVuaXRlZCBTdGF0ZXMgb2YgQW1lcmljYSwsLCwsLDIwMjYtMDUtMjUgMTI6MTE6MjIrMDA6MDAsLCwsLCxJbmR1c3RyeSwsLCwsVW5yZWxlYXNlZCwiY29kZSBmb3IgZW52aXJvbm1lbnQsIGJ1dCBkb24ndCBzZWUgdHJhaW5pbmcvaW5mZXJlbmNlIGNvZGUsIE1JVDogaHR0cHM6Ly9naXRodWIuY29tL29wZW5haS9tdWx0aS1hZ2VudC1lbWVyZ2VuY2UtZW52aXJvbm1lbnRzICIsLCwsLCwsIk9wZXJhdGlvbiBjb3VudGluZyxUaGlyZC1wYXJ0eSBlc3RpbWF0aW9uIiwsLCwsTm8KTWVnYXRyb24tTE0gKDIuNUIpLExhbmd1YWdlLExhbmd1YWdlIG1vZGVsaW5nL2dlbmVyYXRpb24sTlZJRElBLCJNb2hhbW1hZCBTaG9leWJpLCBNb3N0b2ZhIFBhdHdhcnksIFJhdWwgUHVyaSwgUGF0cmljayBMZUdyZXNsZXksIEphcmVkIENhc3BlciwgQnJ5YW4gQ2F0YW56YXJvIiwyMDE5LTA5LTE3LE1lZ2F0cm9uLUxNOiBUcmFpbmluZyBNdWx0aS1CaWxsaW9uIFBhcmFtZXRlciBMYW5ndWFnZSBNb2RlbHMgVXNpbmcgTW9kZWwgUGFyYWxsZWxpc20saHR0cHM6Ly9hcnhpdi5vcmcvYWJzLzE5MDkuMDgwNTMsMjc2Ni4wLCwsMjUwMDAwMDAwMC4wLCwyLjM1OWUrMjEsIjMwMGsgc3RlcHMsIGJhdGNoIHNpemUgNTEyLCBzZXF1ZW5jZSBsZW5ndGggMTAyNAoKVHJhaW5pbmcgdG9rZW5zOiAzMDAwMDAqNTEyKjEwMjQ9MTU3Mjg2NDAwMDAwCgpFcG9jaHM6IDE1NzI4NjQwMDAwMC80NjQwMDAwMDAwMD0zLjQKClRyYWluaW5nIEZMT1A6IDYqMjUwMDAwMDAwMCoxNTcyODY0MDAwMDA9Mi4zNTkyOTZlKzIxIiwsLCwsTlZJRElBIFYxMDAsLExpa2VseSwiUmVjZW50IHdvcmsgaW4gbGFuZ3VhZ2UgbW9kZWxpbmcgZGVtb25zdHJhdGVzIHRoYXQgdHJhaW5pbmcgbGFyZ2UgdHJhbnNmb3JtZXIgbW9kZWxzIGFkdmFuY2VzIHRoZSBzdGF0ZSBvZiB0aGUgYXJ0IGluIE5hdHVyYWwgTGFuZ3VhZ2UgUHJvY2Vzc2luZyBhcHBsaWNhdGlvbnMuIEhvd2V2ZXIsIHZlcnkgbGFyZ2UgbW9kZWxzIGNhbiBiZSBxdWl0ZSBkaWZmaWN1bHQgdG8gdHJhaW4gZHVlIHRvIG1lbW9yeSBjb25zdHJhaW50cy4gSW4gdGhpcyB3b3JrLCB3ZSBwcmVzZW50IG91ciB0ZWNobmlxdWVzIGZvciB0cmFpbmluZyB2ZXJ5IGxhcmdlIHRyYW5zZm9ybWVyIG1vZGVscyBhbmQgaW1wbGVtZW50IGEgc2ltcGxlLCBlZmZpY2llbnQgaW50cmEtbGF5ZXIgbW9kZWwgcGFyYWxsZWwgYXBwcm9hY2ggdGhhdCBlbmFibGVzIHRyYWluaW5nIHRyYW5zZm9ybWVyIG1vZGVscyB3aXRoIGJpbGxpb25zIG9mIHBhcmFtZXRlcnMuIE91ciBhcHByb2FjaCBkb2VzIG5vdCByZXF1aXJlIGEgbmV3IGNvbXBpbGVyIG9yIGxpYnJhcnkgY2hhbmdlcywgaXMgb3J0aG9nb25hbCBhbmQgY29tcGxpbWVudGFyeSB0byBwaXBlbGluZSBtb2RlbCBwYXJhbGxlbGlzbSwgYW5kIGNhbiBiZSBmdWxseSBpbXBsZW1lbnRlZCB3aXRoIHRoZSBpbnNlcnRpb24gb2YgYSBmZXcgY29tbXVuaWNhdGlvbiBvcGVyYXRpb25zIGluIG5hdGl2ZSBQeVRvcmNoLiBXZSBpbGx1c3RyYXRlIHRoaXMgYXBwcm9hY2ggYnkgY29udmVyZ2luZyB0cmFuc2Zvcm1lciBiYXNlZCBtb2RlbHMgdXAgdG8gOC4zIGJpbGxpb24gcGFyYW1ldGVycyB1c2luZyA1MTIgR1BVcy4gV2Ugc3VzdGFpbiAxNS4xIFBldGFGTE9QcyBhY3Jvc3MgdGhlIGVudGlyZSBhcHBsaWNhdGlvbiB3aXRoIDc2JSBzY2FsaW5nIGVmZmljaWVuY3kgd2hlbiBjb21wYXJlZCB0byBhIHN0cm9uZyBzaW5nbGUgR1BVIGJhc2VsaW5lIHRoYXQgc3VzdGFpbnMgMzkgVGVyYUZMT1BzLCB3aGljaCBpcyAzMCUgb2YgcGVhayBGTE9Qcy4gVG8gZGVtb25zdHJhdGUgdGhhdCBsYXJnZSBsYW5ndWFnZSBtb2RlbHMgY2FuIGZ1cnRoZXIgYWR2YW5jZSB0aGUgc3RhdGUgb2YgdGhlIGFydCAoU09UQSksIHdlIHRyYWluIGFuIDguMyBiaWxsaW9uIHBhcmFtZXRlciB0cmFuc2Zvcm1lciBsYW5ndWFnZSBtb2RlbCBzaW1pbGFyIHRvIEdQVC0yIGFuZCBhIDMuOSBiaWxsaW9uIHBhcmFtZXRlciBtb2RlbCBzaW1pbGFyIHRvIEJFUlQuIFdlIHNob3cgdGhhdCBjYXJlZnVsIGF0dGVudGlvbiB0byB0aGUgcGxhY2VtZW50IG9mIGxheWVyIG5vcm1hbGl6YXRpb24gaW4gQkVSVC1saWtlIG1vZGVscyBpcyBjcml0aWNhbCB0byBhY2hpZXZpbmcgaW5jcmVhc2VkIHBlcmZvcm1hbmNlIGFzIHRoZSBtb2RlbCBzaXplIGdyb3dzLiBVc2luZyB0aGUgR1BULTIgbW9kZWwgd2UgYWNoaWV2ZSBTT1RBIHJlc3VsdHMgb24gdGhlIFdpa2lUZXh0MTAzICgxMC44IGNvbXBhcmVkIHRvIFNPVEEgcGVycGxleGl0eSBvZiAxNS44KSBhbmQgTEFNQkFEQSAoNjYuNSUgY29tcGFyZWQgdG8gU09UQSBhY2N1cmFjeSBvZiA2My4yJSkgZGF0YXNldHMuIE91ciBCRVJUIG1vZGVsIGFjaGlldmVzIFNPVEEgcmVzdWx0cyBvbiB0aGUgUkFDRSBkYXRhc2V0ICg5MC45JSBjb21wYXJlZCB0byBTT1RBIGFjY3VyYWN5IG9mIDg5LjQlKS4iLDMuNCxNZWdhdHJvbi1MTSAoMi41QiksVW5yZWxlYXNlZCxVbml0ZWQgU3RhdGVzIG9mIEFtZXJpY2EsLCwsMTI4LjAsLDIwMjYtMDUtMjUgMTI6MTE6MjQrMDA6MDAsLCwsLCxJbmR1c3RyeSwsLCwsT3BlbiBzb3VyY2UsImNvZGUgKDIuNUIgbW9kZWwgaXMgYSBHUFQgbW9kZWwpOiBodHRwczovL2dpdGh1Yi5jb20vTlZJRElBL01lZ2F0cm9uLUxNP3RhYj1yZWFkbWUtb3YtZmlsZSNtZWdhdHJvbi1vdmVydmlldyAKb3BlbiBsaWNlbnNlOiBodHRwczovL2dpdGh1Yi5jb20vTlZJRElBL01lZ2F0cm9uLUxNP3RhYj1MaWNlbnNlLTEtb3YtZmlsZSNyZWFkbWUgIiwsLCwsLDc4NzkyLjA5MDYyMTk4NjQ3LE9wZXJhdGlvbiBjb3VudGluZywsLCwsTm8KTWVnYXRyb24tTE0gKDM1NU0pLExhbmd1YWdlLExhbmd1YWdlIG1vZGVsaW5nL2dlbmVyYXRpb24sTlZJRElBLCJNb2hhbW1hZCBTaG9leWJpLCBNb3N0b2ZhIFBhdHdhcnksIFJhdWwgUHVyaSwgUGF0cmljayBMZUdyZXNsZXksIEphcmVkIENhc3BlciwgQnJ5YW4gQ2F0YW56YXJvIiwyMDE5LTA5LTE3LE1lZ2F0cm9uLUxNOiBUcmFpbmluZyBNdWx0aS1CaWxsaW9uIFBhcmFtZXRlciBMYW5ndWFnZSBNb2RlbHMgVXNpbmcgTW9kZWwgUGFyYWxsZWxpc20saHR0cHM6Ly9hcnhpdi5vcmcvYWJzLzE5MDkuMDgwNTMsMjc2Ni4wLCwsMzU1MDAwMDAwLjAsMzU1TSwzLjM1ZSsyMCwiMzU1TSBpcyBhIEdQVC0yLWJhc2VkIG1vZGVsIChUYWJsZSAyKS4KCiIiRm9yIEdQVC0yIG1vZGVscywgYWxsIHRyYWluaW5nIGlzIHBlcmZvcm1lZCB3aXRoIHNlcXVlbmNlcwpvZiAxMDI0IHN1YndvcmQgdW5pdHMgYXQgYSBiYXRjaCBzaXplIG9mIDUxMiBmb3IgMzAwayBpdGVyYXRpb25zIiIgCgpJIGludGVycHJldCB0aGUgYWJvdmUgYXMgMTAyNCo1MTIqMzAwayA9IDE1N0IgdHJhaW5pbmcgdG9rZW5zIChvciB0aGluZ3MgdGhhdCByZXF1aXJlIGEgZm9yd2FyZCtiYWNrd2FyZCBwYXNzKS4gCgo2ICogMTAyNCo1MTIqMzAwLDAwMCAqIDM1NSwwMDAsMDAwICA9IDMuMzVlMjAiLDQ2NDAwMDAwMDAwLCIiIlRoZSByZXN1bHRpbmcgYWdncmVnYXRlCmNvcnB1cyBjb250YWlucyAxNzQgR0Igb2YgZGVkdXBsaWNhdGVkIHRleHQuIiIKYXNzdW1pbmcgMjAwTSB0b2tlbnMgcGVyIEdCIiwsLCwsQ29uZmlkZW50LCJSZWNlbnQgd29yayBpbiBsYW5ndWFnZSBtb2RlbGluZyBkZW1vbnN0cmF0ZXMgdGhhdCB0cmFpbmluZyBsYXJnZSB0cmFuc2Zvcm1lciBtb2RlbHMgYWR2YW5jZXMgdGhlIHN0YXRlIG9mIHRoZSBhcnQgaW4gTmF0dXJhbCBMYW5ndWFnZSBQcm9jZXNzaW5nIGFwcGxpY2F0aW9ucy4gSG93ZXZlciwgdmVyeSBsYXJnZSBtb2RlbHMgY2FuIGJlIHF1aXRlIGRpZmZpY3VsdCB0byB0cmFpbiBkdWUgdG8gbWVtb3J5IGNvbnN0cmFpbnRzLiBJbiB0aGlzIHdvcmssIHdlIHByZXNlbnQgb3VyIHRlY2huaXF1ZXMgZm9yIHRyYWluaW5nIHZlcnkgbGFyZ2UgdHJhbnNmb3JtZXIgbW9kZWxzIGFuZCBpbXBsZW1lbnQgYSBzaW1wbGUsIGVmZmljaWVudCBpbnRyYS1sYXllciBtb2RlbCBwYXJhbGxlbCBhcHByb2FjaCB0aGF0IGVuYWJsZXMgdHJhaW5pbmcgdHJhbnNmb3JtZXIgbW9kZWxzIHdpdGggYmlsbGlvbnMgb2YgcGFyYW1ldGVycy4gT3VyIGFwcHJvYWNoIGRvZXMgbm90IHJlcXVpcmUgYSBuZXcgY29tcGlsZXIgb3IgbGlicmFyeSBjaGFuZ2VzLCBpcyBvcnRob2dvbmFsIGFuZCBjb21wbGltZW50YXJ5IHRvIHBpcGVsaW5lIG1vZGVsIHBhcmFsbGVsaXNtLCBhbmQgY2FuIGJlIGZ1bGx5IGltcGxlbWVudGVkIHdpdGggdGhlIGluc2VydGlvbiBvZiBhIGZldyBjb21tdW5pY2F0aW9uIG9wZXJhdGlvbnMgaW4gbmF0aXZlIFB5VG9yY2guIFdlIGlsbHVzdHJhdGUgdGhpcyBhcHByb2FjaCBieSBjb252ZXJnaW5nIHRyYW5zZm9ybWVyIGJhc2VkIG1vZGVscyB1cCB0byA4LjMgYmlsbGlvbiBwYXJhbWV0ZXJzIHVzaW5nIDUxMiBHUFVzLiBXZSBzdXN0YWluIDE1LjEgUGV0YUZMT1BzIGFjcm9zcyB0aGUgZW50aXJlIGFwcGxpY2F0aW9uIHdpdGggNzYlIHNjYWxpbmcgZWZmaWNpZW5jeSB3aGVuIGNvbXBhcmVkIHRvIGEgc3Ryb25nIHNpbmdsZSBHUFUgYmFzZWxpbmUgdGhhdCBzdXN0YWlucyAzOSBUZXJhRkxPUHMsIHdoaWNoIGlzIDMwJSBvZiBwZWFrIEZMT1BzLiBUbyBkZW1vbnN0cmF0ZSB0aGF0IGxhcmdlIGxhbmd1YWdlIG1vZGVscyBjYW4gZnVydGhlciBhZHZhbmNlIHRoZSBzdGF0ZSBvZiB0aGUgYXJ0IChTT1RBKSwgd2UgdHJhaW4gYW4gOC4zIGJpbGxpb24gcGFyYW1ldGVyIHRyYW5zZm9ybWVyIGxhbmd1YWdlIG1vZGVsIHNpbWlsYXIgdG8gR1BULTIgYW5kIGEgMy45IGJpbGxpb24gcGFyYW1ldGVyIG1vZGVsIHNpbWlsYXIgdG8gQkVSVC4gV2Ugc2hvdyB0aGF0IGNhcmVmdWwgYXR0ZW50aW9uIHRvIHRoZSBwbGFjZW1lbnQgb2YgbGF5ZXIgbm9ybWFsaXphdGlvbiBpbiBCRVJULWxpa2UgbW9kZWxzIGlzIGNyaXRpY2FsIHRvIGFjaGlldmluZyBpbmNyZWFzZWQgcGVyZm9ybWFuY2UgYXMgdGhlIG1vZGVsIHNpemUgZ3Jvd3MuIFVzaW5nIHRoZSBHUFQtMiBtb2RlbCB3ZSBhY2hpZXZlIFNPVEEgcmVzdWx0cyBvbiB0aGUgV2lraVRleHQxMDMgKDEwLjggY29tcGFyZWQgdG8gU09UQSBwZXJwbGV4aXR5IG9mIDE1LjgpIGFuZCBMQU1CQURBICg2Ni41JSBjb21wYXJlZCB0byBTT1RBIGFjY3VyYWN5IG9mIDYzLjIlKSBkYXRhc2V0cy4gT3VyIEJFUlQgbW9kZWwgYWNoaWV2ZXMgU09UQSByZXN1bHRzIG9uIHRoZSBSQUNFIGRhdGFzZXQgKDkwLjklIGNvbXBhcmVkIHRvIFNPVEEgYWNjdXJhY3kgb2YgODkuNCUpLiIsNC40LE1lZ2F0cm9uLUxNICgzNTVNKSxPcGVuIHdlaWdodHMgKHVucmVzdHJpY3RlZCksVW5pdGVkIFN0YXRlcyBvZiBBbWVyaWNhLCwsLCwsMjAyNi0wNS0yNSAxMjoxMToyMiswMDowMCwsLCwsLEluZHVzdHJ5LCwsLCxPcGVuIHNvdXJjZSxNSVQtbGlrZSBsaWNlbnNlOiBodHRwczovL2dpdGh1Yi5jb20vTlZJRElBL01lZ2F0cm9uLUxNL2Jsb2IvbWFpbi9MSUNFTlNFLCwsLCwsLE9wZXJhdGlvbiBjb3VudGluZywsLCwsWWVzCk1lZ2F0cm9uLUxNICgxLjJCKSxMYW5ndWFnZSxMYW5ndWFnZSBtb2RlbGluZy9nZW5lcmF0aW9uLE5WSURJQSwiTW9oYW1tYWQgU2hvZXliaSwgTW9zdG9mYSBQYXR3YXJ5LCBSYXVsIFB1cmksIFBhdHJpY2sgTGVHcmVzbGV5LCBKYXJlZCBDYXNwZXIsIEJyeWFuIENhdGFuemFybyIsMjAxOS0wOS0xNyxNZWdhdHJvbi1MTTogVHJhaW5pbmcgTXVsdGktQmlsbGlvbiBQYXJhbWV0ZXIgTGFuZ3VhZ2UgTW9kZWxzIFVzaW5nIE1vZGVsIFBhcmFsbGVsaXNtLGh0dHBzOi8vYXJ4aXYub3JnL2Ficy8xOTA5LjA4MDUzLDI3NjYuMCxIaWdobHkgY2l0ZWQsLDEyMDAwMDAwMDAuMCxUYWJsZSAxIGluIGh0dHBzOi8vYXJ4aXYub3JnL3BkZi8xOTA5LjA4MDUzLDEuMTMwNGUrMjEsIjMwMCwwMDAqNTEyKjEsMDI0ID0gMS41N2UxMSB0b2tlbnMKNioxLjU3ZTExKjEuMmU5ID0gMS4xM2UyMSBGTE9QcyIsMTU3MDAwMDAwMDAwLCIzMDAsMDAwICo1MTIqMSwwMjQgPSAxLjU3ZTExIHRva2VucyIsLCxOVklESUEgVGVzbGEgVjEwMCBTWE0zIDMyIEdCLCxDb25maWRlbnQsIlJlY2VudCB3b3JrIGluIGxhbmd1YWdlIG1vZGVsaW5nIGRlbW9uc3RyYXRlcyB0aGF0IHRyYWluaW5nIGxhcmdlIHRyYW5zZm9ybWVyIG1vZGVscyBhZHZhbmNlcyB0aGUgc3RhdGUgb2YgdGhlIGFydCBpbiBOYXR1cmFsIExhbmd1YWdlIFByb2Nlc3NpbmcgYXBwbGljYXRpb25zLiBIb3dldmVyLCB2ZXJ5IGxhcmdlIG1vZGVscyBjYW4gYmUgcXVpdGUgZGlmZmljdWx0IHRvIHRyYWluIGR1ZSB0byBtZW1vcnkgY29uc3RyYWludHMuIEluIHRoaXMgd29yaywgd2UgcHJlc2VudCBvdXIgdGVjaG5pcXVlcyBmb3IgdHJhaW5pbmcgdmVyeSBsYXJnZSB0cmFuc2Zvcm1lciBtb2RlbHMgYW5kIGltcGxlbWVudCBhIHNpbXBsZSwgZWZmaWNpZW50IGludHJhLWxheWVyIG1vZGVsIHBhcmFsbGVsIGFwcHJvYWNoIHRoYXQgZW5hYmxlcyB0cmFpbmluZyB0cmFuc2Zvcm1lciBtb2RlbHMgd2l0aCBiaWxsaW9ucyBvZiBwYXJhbWV0ZXJzLiBPdXIgYXBwcm9hY2ggZG9lcyBub3QgcmVxdWlyZSBhIG5ldyBjb21waWxlciBvciBsaWJyYXJ5IGNoYW5nZXMsIGlzIG9ydGhvZ29uYWwgYW5kIGNvbXBsaW1lbnRhcnkgdG8gcGlwZWxpbmUgbW9kZWwgcGFyYWxsZWxpc20sIGFuZCBjYW4gYmUgZnVsbHkgaW1wbGVtZW50ZWQgd2l0aCB0aGUgaW5zZXJ0aW9uIG9mIGEgZmV3IGNvbW11bmljYXRpb24gb3BlcmF0aW9ucyBpbiBuYXRpdmUgUHlUb3JjaC4gV2UgaWxsdXN0cmF0ZSB0aGlzIGFwcHJvYWNoIGJ5IGNvbnZlcmdpbmcgdHJhbnNmb3JtZXIgYmFzZWQgbW9kZWxzIHVwIHRvIDguMyBiaWxsaW9uIHBhcmFtZXRlcnMgdXNpbmcgNTEyIEdQVXMuIFdlIHN1c3RhaW4gMTUuMSBQZXRhRkxPUHMgYWNyb3NzIHRoZSBlbnRpcmUgYXBwbGljYXRpb24gd2l0aCA3NiUgc2NhbGluZyBlZmZpY2llbmN5IHdoZW4gY29tcGFyZWQgdG8gYSBzdHJvbmcgc2luZ2xlIEdQVSBiYXNlbGluZSB0aGF0IHN1c3RhaW5zIDM5IFRlcmFGTE9Qcywgd2hpY2ggaXMgMzAlIG9mIHBlYWsgRkxPUHMuIFRvIGRlbW9uc3RyYXRlIHRoYXQgbGFyZ2UgbGFuZ3VhZ2UgbW9kZWxzIGNhbiBmdXJ0aGVyIGFkdmFuY2UgdGhlIHN0YXRlIG9mIHRoZSBhcnQgKFNPVEEpLCB3ZSB0cmFpbiBhbiA4LjMgYmlsbGlvbiBwYXJhbWV0ZXIgdHJhbnNmb3JtZXIgbGFuZ3VhZ2UgbW9kZWwgc2ltaWxhciB0byBHUFQtMiBhbmQgYSAzLjkgYmlsbGlvbiBwYXJhbWV0ZXIgbW9kZWwgc2ltaWxhciB0byBCRVJULiBXZSBzaG93IHRoYXQgY2FyZWZ1bCBhdHRlbnRpb24gdG8gdGhlIHBsYWNlbWVudCBvZiBsYXllciBub3JtYWxpemF0aW9uIGluIEJFUlQtbGlrZSBtb2RlbHMgaXMgY3JpdGljYWwgdG8gYWNoaWV2aW5nIGluY3JlYXNlZCBwZXJmb3JtYW5jZSBhcyB0aGUgbW9kZWwgc2l6ZSBncm93cy4gVXNpbmcgdGhlIEdQVC0yIG1vZGVsIHdlIGFjaGlldmUgU09UQSByZXN1bHRzIG9uIHRoZSBXaWtpVGV4dDEwMyAoMTAuOCBjb21wYXJlZCB0byBTT1RBIHBlcnBsZXhpdHkgb2YgMTUuOCkgYW5kIExBTUJBREEgKDY2LjUlIGNvbXBhcmVkIHRvIFNPVEEgYWNjdXJhY3kgb2YgNjMuMiUpIGRhdGFzZXRzLiBPdXIgQkVSVCBtb2RlbCBhY2hpZXZlcyBTT1RBIHJlc3VsdHMgb24gdGhlIFJBQ0UgZGF0YXNldCAoOTAuOSUgY29tcGFyZWQgdG8gU09UQSBhY2N1cmFjeSBvZiA4OS40JSkuIiwsLFVucmVsZWFzZWQsVW5pdGVkIFN0YXRlcyBvZiBBbWVyaWNhLCwsLDEuMCwsMjAyNi0wNS0yOSAyMToxNDo0NCswMDowMCwsLCwsLEluZHVzdHJ5LCwsLCxPcGVuIHNvdXJjZSxodHRwczovL2dpdGh1Yi5jb20vTlZJRElBL01lZ2F0cm9uLUxNLCwsLCwsMzM4LjIyMTU0Mjg0ODQ5OTYsT3BlcmF0aW9uIGNvdW50aW5nLCwsLCxObwpYaWFvaWNlLCJMYW5ndWFnZSxWaXNpb24sTXVsdGltb2RhbCIsIkNoYXQsSW1hZ2UgY2FwdGlvbmluZyxWaXN1YWwgcXVlc3Rpb24gYW5zd2VyaW5nLExhbmd1YWdlIG1vZGVsaW5nL2dlbmVyYXRpb24sVHJhbnNsYXRpb24iLE1pY3Jvc29mdCBSZXNlYXJjaCBBc2lhLCJMaSBaaG91LCBKaWFuZmVuZyBHYW8sIERpIExpLCBIZXVuZy1ZZXVuZyBTaHVtIiwyMDE5LTA5LTE0LCJUaGUgRGVzaWduIGFuZCBJbXBsZW1lbnRhdGlvbiBvZiBYaWFvSWNlLCBhbiBFbXBhdGhldGljIFNvY2lhbCBDaGF0Ym90IixodHRwczovL2FyeGl2Lm9yZy9hYnMvMTgxMi4wODk4OSwsLCwsLCwsLCwsLCwsVW5rbm93biwiVGhpcyBwYXBlciBkZXNjcmliZXMgdGhlIGRldmVsb3BtZW50IG9mIE1pY3Jvc29mdCBYaWFvSWNlLCB0aGUgbW9zdCBwb3B1bGFyIHNvY2lhbCBjaGF0Ym90IGluIHRoZSB3b3JsZC4gWGlhb0ljZSBpcyB1bmlxdWVseSBkZXNpZ25lZCBhcyBhbiBBSSBjb21wYW5pb24gd2l0aCBhbiBlbW90aW9uYWwgY29ubmVjdGlvbiB0byBzYXRpc2Z5IHRoZSBodW1hbiBuZWVkIGZvciBjb21tdW5pY2F0aW9uLCBhZmZlY3Rpb24sIGFuZCBzb2NpYWwgYmVsb25naW5nLiBXZSB0YWtlIGludG8gYWNjb3VudCBib3RoIGludGVsbGlnZW50IHF1b3RpZW50IChJUSkgYW5kIGVtb3Rpb25hbCBxdW90aWVudCAoRVEpIGluIHN5c3RlbSBkZXNpZ24sIGNhc3QgaHVtYW4tbWFjaGluZSBzb2NpYWwgY2hhdCBhcyBkZWNpc2lvbi1tYWtpbmcgb3ZlciBNYXJrb3YgRGVjaXNpb24gUHJvY2Vzc2VzIChNRFBzKSwgYW5kIG9wdGltaXplIFhpYW9JY2UgZm9yIGxvbmctdGVybSB1c2VyIGVuZ2FnZW1lbnQsIG1lYXN1cmVkIGluIGV4cGVjdGVkIENvbnZlcnNhdGlvbi10dXJucyBQZXIgU2Vzc2lvbiAoQ1BTKS4gV2UgZGV0YWlsIHRoZSBzeXN0ZW0gYXJjaGl0ZWN0dXJlIGFuZCBrZXkgY29tcG9uZW50cyBpbmNsdWRpbmcgZGlhbG9ndWUgbWFuYWdlciwgY29yZSBjaGF0LCBza2lsbHMsIGFuZCBhbiBlbXBhdGhldGljIGNvbXB1dGluZyBtb2R1bGUuIFdlIHNob3cgaG93IFhpYW9JY2UgZHluYW1pY2FsbHkgcmVjb2duaXplcyBodW1hbiBmZWVsaW5ncyBhbmQgc3RhdGVzLCB1bmRlcnN0YW5kcyB1c2VyIGludGVudCwgYW5kIHJlc3BvbmRzIHRvIHVzZXIgbmVlZHMgdGhyb3VnaG91dCBsb25nIGNvbnZlcnNhdGlvbnMuIFNpbmNlIGhlciBsYXVuY2ggaW4gMjAxNCwgWGlhb0ljZSBoYXMgY29tbXVuaWNhdGVkIHdpdGggb3ZlciA2NjAgbWlsbGlvbiBhY3RpdmUgdXNlcnMgYW5kIHN1Y2NlZWRlZCBpbiBlc3RhYmxpc2hpbmcgbG9uZy10ZXJtIHJlbGF0aW9uc2hpcHMgd2l0aCBtYW55IG9mIHRoZW0uIEFuYWx5c2lzIG9mIGxhcmdlIHNjYWxlIG9ubGluZSBsb2dzIHNob3dzIHRoYXQgWGlhb0ljZSBoYXMgYWNoaWV2ZWQgYW4gYXZlcmFnZSBDUFMgb2YgMjMsIHdoaWNoIGlzIHNpZ25pZmljYW50bHkgaGlnaGVyIHRoYW4gdGhhdCBvZiBvdGhlciBjaGF0Ym90cyBhbmQgZXZlbiBodW1hbiBjb252ZXJzYXRpb25zLiIsLCxIb3N0ZWQgYWNjZXNzIChubyBBUEkpLENoaW5hLCwsLCwsMjAyNS0xMS0yOCAxMTo1Mzo0NCswMDowMCwsLCwsLEluZHVzdHJ5LCwsLCwsLCwsLCwsLCwsLCwsTm8KUmVzTmV0LTE1MiArIE9iamVjdE5ldCxWaXNpb24sT2JqZWN0IHJlY29nbml0aW9uLE1hc3NhY2h1c2V0dHMgSW5zdGl0dXRlIG9mIFRlY2hub2xvZ3kgKE1JVCksIkFuZHJlaSBCYXJidSwgRGF2aWQgTWF5bywgSnVsaWFuIEFsdmVyaW8sIFdpbGxpYW0gTHVvLCBDaHJpc3RvcGhlciBXYW5nLCBEYW4gR3V0ZnJlLSB1bmQsIEpvc2ggVGVuZW5iYXVtLCBhbmQgQm9yaXMgS2F0eiIsMjAxOS0wOS0wNixPYmplY3RuZXQ6IEEgbGFyZ2Utc2NhbGUgYmlhcy1jb250cm9sbGVkIGRhdGFzZXQgZm9yIHB1c2hpbmcgdGhlIGxpbWl0cyBvZiBvYmplY3QgcmVjb2duaXRpb24gbW9kZWxzLGh0dHBzOi8vcGFwZXJzLm5pcHMuY2MvcGFwZXIvMjAxOS9maWxlLzk3YWYwN2ExNGNhY2JhNjgxZmVhY2YzMDEyNzMwODkyLVBhcGVyLnBkZiwyMzkzLjAsLCwzODAwMDAwMC4wLCwxLjk0ZSsxOSwiMy01IGRheXMgb2YgdHJhaW5pbmcgKHNheSwgNC41KSwgNTAgdGVyYUZMT1Avc2Vjb25kIGF0IDUwJSB1dGlsaXphdGlvbiByYXRlIChyZXBvcnRlZCkgPSAxLjk0RTE5Iiw1MDAwMCwiSW4gdG90YWwsIDk1LDgyNCBpbWFnZXMgd2VyZSBjb2xsZWN0ZWQgZnJvbSA1LDk4MiB3b3JrZXJzIG91dCBvZiB3aGljaCA1MCwwMDAgaW1hZ2VzIHdlcmUgcmV0YWluZWQKYWZ0ZXIgdmFsaWRhdGlvbiBhbmQgaW5jbHVkZWQgaW4gdGhlIGRhdGFzZXQiLCwsLCxDb25maWRlbnQsIldl</x:v>
      </x:c>
    </x:row>
    <x:row r="259" ht="18" customHeight="1">
      <x:c r="A259" s="17" t="n">
        <x:v>254</x:v>
      </x:c>
      <x:c r="B259" s="17" t="n">
        <x:v>310</x:v>
      </x:c>
      <x:c r="C259" s="160" t="str">
        <x:v>IGNvbGxlY3QgYSBsYXJnZSByZWFsLXdvcmxkIHRlc3Qgc2V0LCBPYmplY3ROZXQsIGZvciBvYmplY3QgcmVjb2duaXRpb24gd2l0aCBjb250cm9scyB3aGVyZSBvYmplY3QgYmFja2dyb3VuZHMsIHJvdGF0aW9ucywgYW5kIGltYWdpbmcgdmlld3BvaW50cyBhcmUgcmFuZG9tLiBNb3N0IHNjaWVudGlmaWMgZXhwZXJpbWVudHMgaGF2ZSBjb250cm9scywgY29uZm91bmRzIHdoaWNoIGFyZSByZW1vdmVkIGZyb20gdGhlIGRhdGEsIHRvIGVuc3VyZSB0aGF0IHN1YmplY3RzIGNhbm5vdCBwZXJmb3JtIGEgdGFzayBieSBleHBsb2l0aW5nIHRyaXZpYWwgY29ycmVsYXRpb25zIGluIHRoZSBkYXRhLiBIaXN0b3JpY2FsbHksIGxhcmdlIG1hY2hpbmUgbGVhcm5pbmcgYW5kIGNvbXB1dGVyIHZpc2lvbiBkYXRhc2V0cyBoYXZlIGxhY2tlZCBzdWNoIGNvbnRyb2xzLiBUaGlzIGhhcyByZXN1bHRlZCBpbiBtb2RlbHMgdGhhdCBtdXN0IGJlIGZpbmUtdHVuZWQgZm9yIG5ldyBkYXRhc2V0cyBhbmQgcGVyZm9ybSBiZXR0ZXIgb24gZGF0YXNldHMgdGhhbiBpbiByZWFsLXdvcmxkIGFwcGxpY2F0aW9ucy4gV2hlbiB0ZXN0ZWQgb24gT2JqZWN0TmV0LCBvYmplY3QgZGV0ZWN0b3JzIHNob3cgYSA0MC00NSUgZHJvcCBpbiBwZXJmb3JtYW5jZSwgd2l0aCByZXNwZWN0IHRvIHRoZWlyIHBlcmZvcm1hbmNlIG9uIG90aGVyIGJlbmNobWFya3MsIGR1ZSB0byB0aGUgY29udHJvbHMgZm9yIGJpYXNlcy4gQ29udHJvbHMgbWFrZSBPYmplY3ROZXQgcm9idXN0IHRvIGZpbmUtdHVuaW5nIHNob3dpbmcgb25seSBzbWFsbCBwZXJmb3JtYW5jZSBpbmNyZWFzZXMuIFdlIGRldmVsb3AgYSBoaWdobHkgYXV0b21hdGVkIHBsYXRmb3JtIHRoYXQgZW5hYmxlcyBnYXRoZXJpbmcgZGF0YXNldHMgd2l0aCBjb250cm9scyBieSBjcm93ZHNvdXJjaW5nIGltYWdlIGNhcHR1cmluZyBhbmQgYW5ub3RhdGlvbi4gT2JqZWN0TmV0IGlzIHRoZSBzYW1lIHNpemUgYXMgdGhlIEltYWdlTmV0IHRlc3Qgc2V0ICg1MCwwMDAgaW1hZ2VzKSwgYW5kIGJ5IGRlc2lnbiBkb2VzIG5vdCBjb21lIHBhaXJlZCB3aXRoIGEgdHJhaW5pbmcgc2V0IGluIG9yZGVyIHRvIGVuY291cmFnZSBnZW5lcmFsaXphdGlvbi4gVGhlIGRhdGFzZXQgaXMgYm90aCBlYXNpZXIgdGhhbiBJbWFnZU5ldCDigJMgb2JqZWN0cyBhcmUgbGFyZ2VseSBjZW50ZXJlZCBhbmQgdW5vY2NsdWRlZCDigJMgYW5kIGhhcmRlciwgZHVlIHRvIHRoZSBjb250cm9scy4gQWx0aG91Z2ggd2UgZm9jdXMgb24gb2JqZWN0IHJlY29nbml0aW9uIGhlcmUsIGRhdGEgd2l0aCBjb250cm9scyBjYW4gYmUgZ2F0aGVyZWQgYXQgc2NhbGUgdXNpbmcgYXV0b21hdGVkIHRvb2xzIHRocm91Z2hvdXQgbWFjaGluZSBsZWFybmluZyB0byBnZW5lcmF0ZSBkYXRhc2V0cyB0aGF0IGV4ZXJjaXNlIG1vZGVscyBpbiBuZXcgd2F5cyB0aHVzIHByb3ZpZGluZyB2YWx1YWJsZSBmZWVkYmFjayB0byByZXNlYXJjaGVycy4gVGhpcyB3b3JrIG9wZW5zIHVwIG5ldyBhdmVudWVzIGZvciByZXNlYXJjaCBpbiBnZW5lcmFsaXphYmxlLCByb2J1c3QsIGFuZCBtb3JlIGh1bWFuLWxpa2UgY29tcHV0ZXIgdmlzaW9uIGFuZCBpbiBjcmVhdGluZyBkYXRhc2V0cyB3aGVyZSByZXN1bHRzIGFyZSBwcmVkaWN0aXZlIG9mIHJlYWwtd29ybGQgcGVyZm9ybWFuY2UuIiwsLFVucmVsZWFzZWQsVW5pdGVkIFN0YXRlcyBvZiBBbWVyaWNhLCwsLCwsMjAyNS0xMS0yOCAxMTo1Mzo0NCswMDowMCwsLCwsLEFjYWRlbWlhLCwsLCxVbnJlbGVhc2VkLCwsLCwsLCxIYXJkd2FyZSwsLCwsTm8KIk1vZ3JpZmllciAoZDIsIE1vUzIsIE1DKSArIGR5bmFtaWMgZXZhbCIsTGFuZ3VhZ2UsTGFuZ3VhZ2UgbW9kZWxpbmcsIkRlZXBNaW5kLFVuaXZlcnNpdHkgb2YgT3hmb3JkIiwiR8OhYm9yIE1lbGlzLCBUb23DocWhIEtvxI1pc2vDvSwgUGhpbCBCbHVuc29tIiwyMDE5LTA5LTA0LE1vZ3JpZmllciBMU1RNLGh0dHBzOi8vYXJ4aXYub3JnL2Ficy8xOTA5LjAxNzkyLDEwOS4wLFNPVEEgaW1wcm92ZW1lbnQsIiIiV2UgZXN0YWJsaXNoIGEgbmV3IHN0YXRlIG9mIHRoZSBhcnQgb24gYWxsIGRhdGFzZXRzIHdpdGggdGhlIGV4Y2VwdGlvbiBvZiBFbndpazgiIiIsMzUwMDAwMDAuMCwsLCwyMDAwMDAwLCwsLCwsQ29uZmlkZW50LCJNYW55IGFkdmFuY2VzIGluIE5hdHVyYWwgTGFuZ3VhZ2UgUHJvY2Vzc2luZyBoYXZlIGJlZW4gYmFzZWQgdXBvbiBtb3JlIGV4cHJlc3NpdmUgbW9kZWxzIGZvciBob3cgaW5wdXRzIGludGVyYWN0IHdpdGggdGhlIGNvbnRleHQgaW4gd2hpY2ggdGhleSBvY2N1ci4gUmVjdXJyZW50IG5ldHdvcmtzLCB3aGljaCBoYXZlIGVuam95ZWQgYSBtb2RpY3VtIG9mIHN1Y2Nlc3MsIHN0aWxsIGxhY2sgdGhlIGdlbmVyYWxpemF0aW9uIGFuZCBzeXN0ZW1hdGljaXR5IHVsdGltYXRlbHkgcmVxdWlyZWQgZm9yIG1vZGVsbGluZyBsYW5ndWFnZS4gSW4gdGhpcyB3b3JrLCB3ZSBwcm9wb3NlIGFuIGV4dGVuc2lvbiB0byB0aGUgdmVuZXJhYmxlIExvbmcgU2hvcnQtVGVybSBNZW1vcnkgaW4gdGhlIGZvcm0gb2YgbXV0dWFsIGdhdGluZyBvZiB0aGUgY3VycmVudCBpbnB1dCBhbmQgdGhlIHByZXZpb3VzIG91dHB1dC4gVGhpcyBtZWNoYW5pc20gYWZmb3JkcyB0aGUgbW9kZWxsaW5nIG9mIGEgcmljaGVyIHNwYWNlIG9mIGludGVyYWN0aW9ucyBiZXR3ZWVuIGlucHV0cyBhbmQgdGhlaXIgY29udGV4dC4gRXF1aXZhbGVudGx5LCBvdXIgbW9kZWwgY2FuIGJlIHZpZXdlZCBhcyBtYWtpbmcgdGhlIHRyYW5zaXRpb24gZnVuY3Rpb24gZ2l2ZW4gYnkgdGhlIExTVE0gY29udGV4dC1kZXBlbmRlbnQuIEV4cGVyaW1lbnRzIGRlbW9uc3RyYXRlIG1hcmtlZGx5IGltcHJvdmVkIGdlbmVyYWxpemF0aW9uIG9uIGxhbmd1YWdlIG1vZGVsbGluZyBpbiB0aGUgcmFuZ2Ugb2YgMy00IHBlcnBsZXhpdHkgcG9pbnRzIG9uIFBlbm4gVHJlZWJhbmsgYW5kIFdpa2l0ZXh0LTIsIGFuZCAwLjAxLTAuMDUgYnBjIG9uIGZvdXIgY2hhcmFjdGVyLWJhc2VkIGRhdGFzZXRzLiBXZSBlc3RhYmxpc2ggYSBuZXcgc3RhdGUgb2YgdGhlIGFydCBvbiBhbGwgZGF0YXNldHMgd2l0aCB0aGUgZXhjZXB0aW9uIG9mIEVud2lrOCwgd2hlcmUgd2UgY2xvc2UgYSBsYXJnZSBnYXAgYmV0d2VlbiB0aGUgTFNUTSBhbmQgVHJhbnNmb3JtZXIgbW9kZWxzLiIsMTQ1LjAsIk1vZ3JpZmllciAoZDIsIE1vUzIsIE1DKSArIGR5bmFtaWMgZXZhbCIsVW5yZWxlYXNlZCwiVW5pdGVkIEtpbmdkb20gb2YgR3JlYXQgQnJpdGFpbiBhbmQgTm9ydGhlcm4gSXJlbGFuZCxVbml0ZWQgS2luZ2RvbSBvZiBHcmVhdCBCcml0YWluIGFuZCBOb3J0aGVybiBJcmVsYW5kIiwsLCwsLDIwMjYtMDItMTEgMTk6MjY6MjcrMDA6MDAsLCwsLCwiSW5kdXN0cnksQWNhZGVtaWEiLCwsLCxVbnJlbGVhc2VkLEdpdGh1YiBoYXMgZGVhZCBsaW5rOiBodHRwczovL2dpdGh1Yi5jb20vZ29vZ2xlLWRlZXBtaW5kL2xhbWIvYmxvYi9tYXN0ZXIvZXhwZXJpbWVudC9tb2dyaWZpZXIvUkVBRE1FLm1kLCwsLCwsLCwsLCwsTm8KIk1vZ3JpZmllciAoZDIsIE1DKSArIGR5bmFtaWMgZXZhbCIsTGFuZ3VhZ2UsTGFuZ3VhZ2UgbW9kZWxpbmcsRGVlcE1pbmQsIkfDoWJvciBNZWxpcywgVG9tw6HFoSBLb8SNaXNrw70sIFBoaWwgQmx1bnNvbSIsMjAxOS0wOS0wNCxNb2dyaWZpZXIgTFNUTSxodHRwczovL2FyeGl2Lm9yZy9hYnMvMTkwOS4wMTc5MiwsLCwyNDAwMDAwMC4wLCwsLCwsLCwsLENvbmZpZGVudCwiTWFueSBhZHZhbmNlcyBpbiBOYXR1cmFsIExhbmd1YWdlIFByb2Nlc3NpbmcgaGF2ZSBiZWVuIGJhc2VkIHVwb24gbW9yZSBleHByZXNzaXZlIG1vZGVscyBmb3IgaG93IGlucHV0cyBpbnRlcmFjdCB3aXRoIHRoZSBjb250ZXh0IGluIHdoaWNoIHRoZXkgb2NjdXIuIFJlY3VycmVudCBuZXR3b3Jrcywgd2hpY2ggaGF2ZSBlbmpveWVkIGEgbW9kaWN1bSBvZiBzdWNjZXNzLCBzdGlsbCBsYWNrIHRoZSBnZW5lcmFsaXphdGlvbiBhbmQgc3lzdGVtYXRpY2l0eSB1bHRpbWF0ZWx5IHJlcXVpcmVkIGZvciBtb2RlbGxpbmcgbGFuZ3VhZ2UuIEluIHRoaXMgd29yaywgd2UgcHJvcG9zZSBhbiBleHRlbnNpb24gdG8gdGhlIHZlbmVyYWJsZSBMb25nIFNob3J0LVRlcm0gTWVtb3J5IGluIHRoZSBmb3JtIG9mIG11dHVhbCBnYXRpbmcgb2YgdGhlIGN1cnJlbnQgaW5wdXQgYW5kIHRoZSBwcmV2aW91cyBvdXRwdXQuIFRoaXMgbWVjaGFuaXNtIGFmZm9yZHMgdGhlIG1vZGVsbGluZyBvZiBhIHJpY2hlciBzcGFjZSBvZiBpbnRlcmFjdGlvbnMgYmV0d2VlbiBpbnB1dHMgYW5kIHRoZWlyIGNvbnRleHQuIEVxdWl2YWxlbnRseSwgb3VyIG1vZGVsIGNhbiBiZSB2aWV3ZWQgYXMgbWFraW5nIHRoZSB0cmFuc2l0aW9uIGZ1bmN0aW9uIGdpdmVuIGJ5IHRoZSBMU1RNIGNvbnRleHQtZGVwZW5kZW50LiBFeHBlcmltZW50cyBkZW1vbnN0cmF0ZSBtYXJrZWRseSBpbXByb3ZlZCBnZW5lcmFsaXphdGlvbiBvbiBsYW5ndWFnZSBtb2RlbGxpbmcgaW4gdGhlIHJhbmdlIG9mIDMtNCBwZXJwbGV4aXR5IHBvaW50cyBvbiBQZW5uIFRyZWViYW5rIGFuZCBXaWtpdGV4dC0yLCBhbmQgMC4wMS0wLjA1IGJwYyBvbiBmb3VyIGNoYXJhY3Rlci1iYXNlZCBkYXRhc2V0cy4gV2UgZXN0YWJsaXNoIGEgbmV3IHN0YXRlIG9mIHRoZSBhcnQgb24gYWxsIGRhdGFzZXRzIHdpdGggdGhlIGV4Y2VwdGlvbiBvZiBFbndpazgsIHdoZXJlIHdlIGNsb3NlIGEgbGFyZ2UgZ2FwIGJldHdlZW4gdGhlIExTVE0gYW5kIFRyYW5zZm9ybWVyIG1vZGVscy4iLDk2NC4wLCJNb2dyaWZpZXIgKGQyLCBNQykgKyBkeW5hbWljIGV2YWwiLFVucmVsZWFzZWQsVW5pdGVkIEtpbmdkb20gb2YgR3JlYXQgQnJpdGFpbiBhbmQgTm9ydGhlcm4gSXJlbGFuZCwsLCwsLDIwMjYtMDItMTEgMTk6MjY6MjcrMDA6MDAsLCwsLCxJbmR1c3RyeSwsLCwsVW5yZWxlYXNlZCxtaWdodCBoYXZlIGJlZW4gTW9ncmlmaWVyIGNvZGUgYnV0IHRoZSBsaW5rIGluIHRoZSBSZWFkbWUgaXMgNDA0OiBodHRwczovL2dpdGh1Yi5jb20vZ29vZ2xlLWRlZXBtaW5kL2xhbWI/dGFiPXJlYWRtZS1vdi1maWxlICwsLCwsLCwsLCwsLE5vClVEU01Qcm90LEJpb2xvZ3ksIlByb3RlaW5zLFByb3RlaW4gb3IgbnVjbGVvdGlkZSBsYW5ndWFnZSBtb2RlbCAocExNL25MTSksRW56eW1lIGZ1bmN0aW9uIHByZWRpY3Rpb24iLEZyYXVuaG9mZXIgSGVpbnJpY2ggSGVydHogSW5zdGl0dXRlLCJOaWxzIFN0cm9kdGhvZmYsIFBhdHJpY2sgV2FnbmVyLCBNYXJrdXMgV2VuemVsLCBhbmQgV29qY2llY2ggU2FtZWsiLDIwMTktMDktMDQsVURTTVByb3Q6IFVuaXZlcnNhbCBEZWVwIFNlcXVlbmNlIE1vZGVscyBmb3IgUHJvdGVpbiBDbGFzc2lmaWNhdGlvbixodHRwczovL3d3dy5iaW9yeGl2Lm9yZy9jb250ZW50LzEwLjExMDEvNzA0ODc0djIuZnVsbC5wZGYsLFNPVEEgaW1wcm92ZW1lbnQsIiIiVGhlIHByb3Bvc2VkIG1ldGhvZCBwZXJmb3JtcyBvbiBwYXIgd2l0aCBzdGF0ZS1vZi10aGUtYXJ0IGFsZ29yaXRobXMgdGhhdCB3ZXJlIHRhaWxvcmVkIHRvIHRoZXNlIHNwZWNpZmljIHRhc2tzIG9yLCBmb3IgdHdvIG91dCBvZiB0aHJlZSB0YXNrcywgZXZlbiBvdXRwZXJmb3JtcyB0aGVtLiIiIiwyODMwMzgwMC4wLCJQeXRob24gY29kZTogIAojIEdpdmVuIExTVE0gcGFyYW1ldGVycwplbWJfc3ogPSA0MDAgICMgZW1iZWRkaW5nIHNpemUsIHR5cGljYWxseSBlcXVhbCB0byB0aGUgaW5wdXQgc2l6ZSBmb3IgdGhlIGZpcnN0IGxheWVyCm5oID0gMTE1MCAgICAgIyBudW1iZXIgb2YgaGlkZGVuIHVuaXRzCm5sID0gMyAgICAgICAgIyBudW1iZXIgb2YgbGF5ZXJzCgojIFRoZSBmb3JtdWxhIGZvciBhIHNpbmdsZSBMU1RNIGxheWVyIHBhcmFtZXRlcnMgaXM6CiMgUCA9IDQgKiAoKGlucHV0X2RpbSArIGhpZGRlbl9kaW0pICogaGlkZGVuX2RpbSArIGhpZGRlbl9kaW0pCgojIEZpcnN0IGxheWVyIHBhcmFtZXRlcnMgKGlucHV0X2RpbSBpcyB0aGUgZW1iZWRkaW5nIHNpemUpCmZpcnN0X2xheWVyX3BhcmFtcyA9IDQgKiAoKGVtYl9zeiArIG5oKSAqIG5oICsgbmgpCgojIEZvciBzdWJzZXF1ZW50IGxheWVycywgaW5wdXRfZGltIGlzIGVxdWFsIHRvIGhpZGRlbl9kaW0gKG5oKQpzdWJzZXF1ZW50X2xheWVyX3BhcmFtcyA9IDQgKiAoKG5oICsgbmgpICogbmggKyBuaCkKCiMgVG90YWwgcGFyYW1ldGVycyBmb3IgYWxsIGxheWVycwp0b3RhbF9wYXJhbXMgPSBmaXJzdF9sYXllcl9wYXJhbXMgKyAobmwgLSAxKSAqIHN1YnNlcXVlbnRfbGF5ZXJfcGFyYW1zCgpwcmludCh0b3RhbF9wYXJhbXMpIiw2LjM3ZSsxNywiUHJldHJhaW5pbmc6ClRhYmxlIDcgZ2l2ZXMgbWF4IG9mIDQ5OWsgc2VxdWVuY2VzIGVhY2ggYXQgKHNlZW1pbmdseSkgTD0xMDI0Ogo0OTlrICogMTAyNCAqIDI4LjNNICogNiA9IDguN2UxNgoKRmluZXR1bmluZzoKTGFyZ2VzdCBkb3duc3RyZWFtIHRhc2sgaGFzIDEwNDk0MCBzZXF1ZW5jZXMgKFRhYmxlIDUpLCBlYWNoIHNlcXVlbmNlIGhhcyBMPTEwMjQgcmVzaWR1ZXMsIDI4LjNNIHBhcmFtZXRlcnMsIGFuZCAzMCBlcG9jaHMuCjEwNWsgKiAxMDI0ICogMzAgKiAyOC4zICogNiA9IDUuNWUxNy4iLDE0OTcwMDAwMCw1NjBLIHByb3RlaW5zLCwsLFNlbGYtc3VwZXJ2aXNlZCBsZWFybmluZyxMaWtlbHksIk1vdGl2YXRpb246IEluZmVycmluZyB0aGUgcHJvcGVydGllcyBvZiBhIHByb3RlaW4gZnJvbSBpdHMgYW1pbm8gYWNpZCBzZXF1ZW5jZSBpcyBvbmUgb2YgdGhlIGtleSBwcm9ibGVtcyBpbiBiaW9pbmZvcm1hdGljcy4gTW9zdCBzdGF0ZS1vZi10aGUtYXJ0IGFwcHJvYWNoZXMgZm9yIHByb3RlaW4gY2xhc3NpZmljYXRpb24gdGFza3MgYXJlIHRhaWxvcmVkIHRvIHNpbmdsZSBjbGFzc2ktIGZpY2F0aW9uIHRhc2tzIGFuZCByZWx5IG9uIGhhbmRjcmFmdGVkIGZlYXR1cmVzIHN1Y2ggYXMgcG9zaXRpb24tc3BlY2lmaWMtc2NvcmluZyBtYXRyaWNlcyBmcm9tIGV4cGVuc2l2ZSBkYXRhYmFzZSBzZWFyY2hlcy4gV2UgYXJndWUgdGhhdCB0aGlzIGxldmVsIG9mIHBlcmZvcm1hbmNlIGNhbiBiZSByZWFjaGVkIG9yIGV2ZW4gYmUgc3VycGFzc2VkIGJ5IGxlYXJuaW5nIGEgdGFzay1hZ25vc3RpYyByZXByZXNlbnRhdGlvbiBvbmNlLCB1c2luZyBzZWxmLXN1cGVydmlzZWQgbGFuZ3VhZ2UgbW9kZWxpbmcsIGFuZCB0cmFuc2ZlcnJpbmcgaXQgdG8gc3BlY2lmaWMgdGFza3MgYnkgYSBzaW1wbGUgZmluZXR1bmluZyBzdGVwLgpSZXN1bHRzOiBXZSBwdXQgZm9yd2FyZCBhIHVuaXZlcnNhbCBkZWVwIHNlcXVlbmNlIG1vZGVsIHRoYXQgaXMgcHJldHJhaW5lZCBvbiB1bmxhYmVsZWQgcHJvdGVpbiBzZS0gcXVlbmNlcyBmcm9tIFN3aXNzLVByb3QgYW5kIGZpbmV0dW5lZCBvbiBwcm90ZWluIGNsYXNzaWZpY2F0aW9uIHRhc2tzLiBXZSBhcHBseSBpdCB0byB0aHJlZSBwcm90b3R5cGljYWwgdGFza3MsIG5hbWVseSBlbnp5bWUgY2xhc3MgcHJlZGljdGlvbiwgZ2VuZSBvbnRvbG9neSBwcmVkaWN0aW9uIGFuZCByZW1vdGUgaG9tb2xvZ3kgYW5kIGZvbGQgZGV0ZWN0aW9uLiBUaGUgcHJvcG9zZWQgbWV0aG9kIHBlcmZvcm1zIG9uIHBhciB3aXRoIHN0YXRlLW9mLXRoZS1hcnQgYWxnb3JpdGhtcyB0aGF0IHdlcmUgdGFpbG9yZWQgdG8gdGhlc2Ugc3BlY2lmaWMgdGFza3Mgb3IsIGZvciB0d28gb3V0IG9mIHRocmVlIHRhc2tzLCBldmVuIG91dHBlcmZvcm1zIHRoZW0uIFRoZXNlIHJlc3VsdHMgc3RyZXNzIHRoZSBwb3NzaWJpbGl0eSBvZiBpbmZlcnJpbmcgcHJvdGVpbiBwcm9wZXJ0aWVzIGZyb20gdGhlIHNlcXVlbmNlIGFsb25lIGFuZCwgb24gbW9yZSBnZW5lcmFsIGdyb3VuZHMsIHRoZSBwcm9zcGVjdHMgb2YgbW9kZXJuIG5hdHVyYWwgbGFuZ3VhZ2UgcHJvY2Vzc2luZyBtZXRob2RzIGluIG9taWNzLiIsMzAuMCwsT3BlbiB3ZWlnaHRzICh1bnJlc3RyaWN0ZWQpLEdlcm1hbnksLCwsLCwyMDI1LTExLTI4IDExOjUzOjQ0KzAwOjAwLCwsLCwsUmVzZWFyY2ggY29sbGVjdGl2ZSwsLCwsT3BlbiBzb3VyY2UsIkJTRCBsaWNlbnNlLCBtb2RlbHMgYW5kIGNvZGUKaHR0cHM6Ly9naXRodWIuY29tL25zdHJvZHQvVURTTVByb3QgIiwsLCwsLCxPcGVyYXRpb24gY291bnRpbmcsLCwsLFllcwoiREVRLVRyYW5zZm9ybWVyIChNZWRpdW0sIEFkYXB0aXZlIEVtYmVkZGluZykiLExhbmd1YWdlLExhbmd1YWdlIG1vZGVsaW5nLCJDYXJuZWdpZSBNZWxsb24gVW5pdmVyc2l0eSAoQ01VKSxJbnRlbCBMYWJzIiwiU2hhb2ppZSBCYWksIEouIFppY28gS29sdGVyLCBWbGFkbGVuIEtvbHR1biIsMjAxOS0wOS0wMyxEZWVwIEVxdWlsaWJyaXVtIE1vZGVscyxodHRwczovL2FyeGl2Lm9yZy9hYnMvMTkwOS4wMTM3Nyw4NzMuMCwsLDExMDAwMDAwMC4wMDAwMDAwMSwxMTBNIFRhYmxlIDMsOC4xNTc2ZSsxNyw2IEZMT1AgLyBwYXJhbWV0ZXIgLyB0b2tlbiAqIDExMDAwMDAwMCBwYXJhbWV0ZXJzICogMTAzMDAwMDAwIHRva2VucyAqIDEyIGVwb2NocyA9IDguMTU3NmUrMTcgRkxPUCwxMDMwMDAwMDAsc2VxdWVuY2VzIG9mIGxlbmd0aCAxNTAgLCwsLCxDb25maWRlbnQsIldlIHByZXNlbnQgYSBuZXcgYXBwcm9hY2ggdG8gbW9kZWxpbmcgc2VxdWVudGlhbCBkYXRhOiB0aGUgZGVlcCBlcXVpbGlicml1bSBtb2RlbCAoREVRKS4gTW90aXZhdGVkIGJ5IGFuIG9ic2VydmF0aW9uIHRoYXQgdGhlIGhpZGRlbiBsYXllcnMgb2YgbWFueSBleGlzdGluZyBkZWVwIHNlcXVlbmNlIG1vZGVscyBjb252ZXJnZSB0b3dhcmRzIHNvbWUgZml4ZWQgcG9pbnQsIHdlIHByb3Bvc2UgdGhlIERFUSBhcHByb2FjaCB0aGF0IGRpcmVjdGx5IGZpbmRzIHRoZXNlIGVxdWlsaWJyaXVtIHBvaW50cyB2aWEgcm9vdC1maW5kaW5nLiBTdWNoIGEgbWV0aG9kIGlzIGVxdWl2YWxlbnQgdG8gcnVubmluZyBhbiBpbmZpbml0ZSBkZXB0aCAod2VpZ2h0LXRpZWQpIGZlZWRmb3J3YXJkIG5ldHdvcmssIGJ1dCBoYXMgdGhlIG5vdGFibGUgYWR2YW50YWdlIHRoYXQgd2UgY2FuIGFuYWx5dGljYWxseSBiYWNrcHJvcGFnYXRlIHRocm91Z2ggdGhlIGVxdWlsaWJyaXVtIHBvaW50IHVzaW5nIGltcGxpY2l0IGRpZmZlcmVudGlhdGlvbi4gVXNpbmcgdGhpcyBhcHByb2FjaCwgdHJhaW5pbmcgYW5kIHByZWRpY3Rpb24gaW4gdGhlc2UgbmV0d29ya3MgcmVxdWlyZSBvbmx5IGNvbnN0YW50IG1lbW9yeSwgcmVnYXJkbGVzcyBvZiB0aGUgZWZmZWN0aXZlICIiZGVwdGgiIiBvZiB0aGUgbmV0d29yay4gV2UgZGVtb25zdHJhdGUgaG93IERFUXMgY2FuIGJlIGFwcGxpZWQgdG8gdHdvIHN0YXRlLW9mLXRoZS1hcnQgZGVlcCBzZXF1ZW5jZSBtb2RlbHM6IHNlbGYtYXR0ZW50aW9uIHRyYW5zZm9ybWVycyBhbmQgdHJlbGxpcyBuZXR3b3Jrcy4gT24gbGFyZ2Utc2NhbGUgbGFuZ3VhZ2UgbW9kZWxpbmcgdGFza3MsIHN1Y2ggYXMgdGhlIFdpa2lUZXh0LTEwMyBiZW5jaG1hcmssIHdlIHNob3cgdGhhdCBERVFzIDEpIG9mdGVuIGltcHJvdmUgcGVyZm9ybWFuY2Ugb3ZlciB0aGVzZSBzdGF0ZS1vZi10aGUtYXJ0IG1vZGVscyAoZm9yIHNpbWlsYXIgcGFyYW1ldGVyIGNvdW50cyk7IDIpIGhhdmUgc2ltaWxhciBjb21wdXRhdGlvbmFsIHJlcXVpcmVtZW50cyB0byBleGlzdGluZyBtb2RlbHM7IGFuZCAzKSB2YXN0bHkgcmVkdWNlIG1lbW9yeSBjb25zdW1wdGlvbiAob2Z0ZW4gdGhlIGJvdHRsZW5lY2sgZm9yIHRyYWluaW5nIGxhcmdlIHNlcXVlbmNlIG1vZGVscyksIGRlbW9uc3RyYXRpbmcgYW4gdXAtdG8gODglIG1lbW9yeSByZWR1Y3Rpb24gaW4gb3VyIGV4cGVyaW1lbnRzLiBUaGUgY29kZSBpcyBhdmFpbGFibGUgYXQgdGhpcyBodHRwcyBVUkwgLiIsMTIuMCwiREVRLVRyYW5zZm9ybWVyIChNZWRpdW0sIEFkYXB0aXZlIEVtYmVkZGluZykiLE9wZW4gd2VpZ2h0cyAodW5yZXN0cmljdGVkKSwiVW5pdGVkIFN0YXRlcyBvZiBBbWVyaWNhLFVuaXRlZCBTdGF0ZXMgb2YgQW1lcmljYSIsLCwsLCwyMDI2LTA1LTI1IDEyOjExOjI0KzAwOjAwLCwsLCwsIkFjYWRlbWlhLEluZHVzdHJ5IiwsLCwsT3BlbiBzb3VyY2UsImNvZGUgYW5kIHdlaWdodHMsIE1JVDogaHR0cHM6Ly9naXRodWIuY29tL2xvY3VzbGFiL2RlcS90cmVlL21hc3Rlci9ERVEtU2VxdWVuY2UgIiwsLCwsLCxPcGVyYXRpb24gY291bnRpbmcsLCwsLFllcwpERVEtVHJlbGxpc05ldCAoUFRCKSxMYW5ndWFnZSxMYW5ndWFnZSBtb2RlbGluZy9nZW5lcmF0aW9uLCJDYXJuZWdpZSBNZWxsb24gVW5pdmVyc2l0eSAoQ01VKSxJbnRlbCBMYWJzIiwiU2hhb2ppZSBCYWksIEouIFppY28gS29sdGVyLCBWbGFkbGVuIEtvbHR1biIsMjAxOS0wOS0wMyxEZWVwIEVxdWlsaWJyaXVtIE1vZGVscyxodHRwczovL2FyeGl2Lm9yZy9hYnMvMTkwOS4wMTM3Nyw4NzMuMCwsLDI0MDAwMDAwLjAsLCwsIjkyOTAwMCw5MjkwMDAiLCwsLCwsQ29uZmlkZW50LCJXZSBwcmVzZW50IGEgbmV3IGFwcHJvYWNoIHRvIG1vZGVsaW5nIHNlcXVlbnRpYWwgZGF0YTogdGhlIGRlZXAgZXF1aWxpYnJpdW0gbW9kZWwgKERFUSkuIE1vdGl2YXRlZCBieSBhbiBvYnNlcnZhdGlvbiB0aGF0IHRoZSBoaWRkZW4gbGF5ZXJzIG9mIG1hbnkgZXhpc3RpbmcgZGVlcCBzZXF1ZW5jZSBtb2RlbHMgY29udmVyZ2UgdG93YXJkcyBzb21lIGZpeGVkIHBvaW50LCB3ZSBwcm9wb3NlIHRoZSBERVEgYXBwcm9hY2ggdGhhdCBkaXJlY3RseSBmaW5kcyB0aGVzZSBlcXVpbGlicml1bSBwb2ludHMgdmlhIHJvb3QtZmluZGluZy4gU3VjaCBhIG1ldGhvZCBpcyBlcXVpdmFsZW50IHRvIHJ1bm5pbmcgYW4gaW5maW5pdGUgZGVwdGggKHdlaWdodC10aWVkKSBmZWVkZm9yd2FyZCBuZXR3b3JrLCBidXQgaGFzIHRoZSBub3RhYmxlIGFkdmFudGFnZSB0aGF0IHdlIGNhbiBhbmFseXRpY2FsbHkgYmFja3Byb3BhZ2F0ZSB0aHJvdWdoIHRoZSBlcXVpbGlicml1bSBwb2ludCB1c2luZyBpbXBsaWNpdCBkaWZmZXJlbnRpYXRpb24uIFVzaW5nIHRoaXMgYXBwcm9hY2gsIHRyYWluaW5nIGFuZCBwcmVkaWN0aW9uIGluIHRoZXNlIG5ldHdvcmtzIHJlcXVpcmUgb25seSBjb25zdGFudCBtZW1vcnksIHJlZ2FyZGxlc3Mgb2YgdGhlIGVmZmVjdGl2ZSAiImRlcHRoIiIgb2YgdGhlIG5ldHdvcmsuIFdlIGRlbW9uc3RyYXRlIGhvdyBERVFzIGNhbiBiZSBhcHBsaWVkIHRvIHR3byBzdGF0ZS1vZi10aGUtYXJ0IGRlZXAgc2VxdWVuY2UgbW9kZWxzOiBzZWxmLWF0dGVudGlvbiB0cmFuc2Zvcm1lcnMgYW5kIHRyZWxsaXMgbmV0d29ya3MuIE9uIGxhcmdlLXNjYWxlIGxhbmd1YWdlIG1vZGVsaW5nIHRhc2tzLCBzdWNoIGFzIHRoZSBXaWtpVGV4dC0xMDMgYmVuY2htYXJrLCB3ZSBzaG93IHRoYXQgREVRcyAxKSBvZnRlbiBpbXByb3ZlIHBlcmZvcm1hbmNlIG92ZXIgdGhlc2Ugc3RhdGUtb2YtdGhlLWFydCBtb2RlbHMgKGZvciBzaW1pbGFyIHBhcmFtZXRlciBjb3VudHMpOyAyKSBoYXZlIHNpbWlsYXIgY29tcHV0YXRpb25hbCByZXF1aXJlbWVudHMgdG8gZXhpc3RpbmcgbW9kZWxzOyBhbmQgMykgdmFzdGx5IHJlZHVjZSBtZW1vcnkgY29uc3VtcHRpb24gKG9mdGVuIHRoZSBib3R0bGVuZWNrIGZvciB0cmFpbmluZyBsYXJnZSBzZXF1ZW5jZSBtb2RlbHMpLCBkZW1vbnN0cmF0aW5nIGFuIHVwLXRvIDg4JSBtZW1vcnkgcmVkdWN0aW9uIGluIG91ciBleHBlcmltZW50cy4gVGhlIGNvZGUgaXMgYXZhaWxhYmxlIGF0IHRoaXMgaHR0cHMgVVJMIC4iLCxERVEtVHJlbGxpc05ldCxVbnJlbGVhc2VkLCJVbml0ZWQgU3RhdGVzIG9mIEFtZXJpY2EsVW5pdGVkIFN0YXRlcyBvZiBBbWVyaWNhIiwsLCwsLDIwMjYtMDUtMjUgMTI6MTE6MjIrMDA6MDAsLCwsLCwiQWNhZGVtaWEsSW5kdXN0cnkiLCwsLCxVbnJlbGVhc2VkLCJyZXBvIGJ1dCBubyBjb2RlIGZvciBUcmVsbGlzTmV0Cmh0dHBzOi8vZ2l0aHViLmNvbS9sb2N1c2xhYi9kZXEvdHJlZS9tYXN0ZXIvREVRLVNlcXVlbmNlICIsLCwsLCwsLCwsLCxObwpERVEtVHJlbGxpc05ldCAoV1QtMTAzKSxMYW5ndWFnZSxMYW5ndWFnZSBtb2RlbGluZy9nZW5lcmF0aW9uLCJDYXJuZWdpZSBNZWxsb24gVW5pdmVyc2l0eSAoQ01VKSxJbnRlbCBMYWJzIiwiU2hhb2ppZSBCYWksIEouIFppY28gS29sdGVyLCBWbGFkbGVuIEtvbHR1biIsMjAxOS0wOS0wMyxEZWVwIEVxdWlsaWJyaXVtIE1vZGVscyxodHRwczovL2FyeGl2Lm9yZy9hYnMvMTkwOS4wMTM3Nyw4NzMuMCwsLDE4MDAwMDAwMC4wLCwsLCIxMDMwMDAwMDAsMTAzMDAwMDAwIiwsLCwsLENvbmZpZGVudCwiV2UgcHJlc2VudCBhIG5ldyBhcHByb2FjaCB0byBtb2RlbGluZyBzZXF1ZW50aWFsIGRhdGE6IHRoZSBkZWVwIGVxdWlsaWJyaXVtIG1vZGVsIChERVEpLiBNb3RpdmF0ZWQgYnkgYW4gb2JzZXJ2YXRpb24gdGhhdCB0aGUgaGlkZGVuIGxheWVycyBvZiBtYW55IGV4aXN0aW5nIGRlZXAgc2VxdWVuY2UgbW9kZWxzIGNvbnZlcmdlIHRvd2FyZHMgc29tZSBmaXhlZCBwb2ludCwgd2UgcHJvcG9zZSB0aGUgREVRIGFwcHJvYWNoIHRoYXQgZGlyZWN0bHkgZmluZHMgdGhlc2UgZXF1aWxpYnJpdW0gcG9pbnRzIHZpYSByb290LWZpbmRpbmcuIFN1Y2ggYSBtZXRob2QgaXMgZXF1aXZhbGVudCB0byBydW5uaW5nIGFuIGluZmluaXRlIGRlcHRoICh3ZWlnaHQtdGllZCkgZmVlZGZvcndhcmQgbmV0d29yaywgYnV0IGhhcyB0aGUgbm90YWJsZSBhZHZhbnRhZ2UgdGhhdCB3ZSBjYW4gYW5hbHl0aWNhbGx5IGJhY2twcm9wYWdhdGUgdGhyb3VnaCB0aGUgZXF1aWxpYnJpdW0gcG9pbnQgdXNpbmcgaW1wbGljaXQgZGlmZmVyZW50aWF0aW9uLiBVc2luZyB0aGlzIGFwcHJvYWNoLCB0cmFpbmluZyBhbmQgcHJlZGljdGlvbiBpbiB0aGVzZSBuZXR3b3JrcyByZXF1aXJlIG9ubHkgY29uc3RhbnQgbWVtb3J5LCByZWdhcmRsZXNzIG9mIHRoZSBlZmZlY3RpdmUgIiJkZXB0aCIiIG9mIHRoZSBuZXR3b3JrLiBXZSBkZW1vbnN0cmF0ZSBob3cgREVRcyBjYW4gYmUgYXBwbGllZCB0byB0d28gc3RhdGUtb2YtdGhlLWFydCBkZWVwIHNlcXVlbmNlIG1vZGVsczogc2VsZi1hdHRlbnRpb24gdHJhbnNmb3JtZXJzIGFuZCB0cmVsbGlzIG5ldHdvcmtzLiBPbiBsYXJnZS1zY2FsZSBsYW5ndWFnZSBtb2RlbGluZyB0YXNrcywgc3VjaCBhcyB0aGUgV2lraVRleHQtMTAzIGJlbmNobWFyaywgd2Ugc2hvdyB0aGF0IERFUXMgMSkgb2Z0ZW4gaW1wcm92ZSBwZXJmb3JtYW5jZSBvdmVyIHRoZXNlIHN0YXRlLW9mLXRoZS1hcnQgbW9kZWxzIChmb3Igc2ltaWxhciBwYXJhbWV0ZXIgY291bnRzKTsgMikgaGF2ZSBzaW1pbGFyIGNvbXB1dGF0aW9uYWwgcmVxdWlyZW1lbnRzIHRvIGV4aXN0aW5nIG1vZGVsczsgYW5kIDMpIHZhc3RseSByZWR1Y2UgbWVtb3J5IGNvbnN1bXB0aW9uIChvZnRlbiB0aGUgYm90dGxlbmVjayBmb3IgdHJhaW5pbmcgbGFyZ2Ugc2VxdWVuY2UgbW9kZWxzKSwgZGVtb25zdHJhdGluZyBhbiB1cC10byA4OCUgbWVtb3J5IHJlZHVjdGlvbiBpbiBvdXIgZXhwZXJpbWVudHMuIFRoZSBjb2RlIGlzIGF2YWlsYWJsZSBhdCB0aGlzIGh0dHBzIFVSTCAuIiwxMi4wLERFUS1UcmVsbGlzTmV0LFVucmVsZWFzZWQsIlVuaXRlZCBTdGF0ZXMgb2YgQW1lcmljYSxVbml0ZWQgU3RhdGVzIG9mIEFtZXJpY2EiLCwsLCwsMjAyNi0wNS0yNSAxMjoxMToyMiswMDowMCwsLCwsLCJBY2FkZW1pYSxJbmR1c3RyeSIsLCwsLFVucmVsZWFzZWQsInJlcG8gYnV0IG5vIGNvZGUgZm9yIFRyZWxsaXNOZXQKaHR0cHM6Ly9naXRodWIuY29tL2xvY3VzbGFiL2RlcS90cmVlL21hc3Rlci9ERVEtU2VxdWVuY2UgIiwsLCwsLCwsLCwsLE5vCkxTVE0tTGFyZ2UrQmVoYXZpb3JpYWwtR2F0aW5nLExhbmd1YWdlLExhbmd1YWdlIG1vZGVsaW5nLFVuaXZlcnNpdHkgb2YgU291dGhlcm4gQ2FsaWZvcm5pYSwiUHJhc2hhbnRoIEd1cnVuYXRoIFNoaXZha3VtYXIsIFNoYW8tWWVuIFRzZW5nLCBQYW5heWlvdGlzIEdlb3JnaW91LCBTaHJpa2FudGggTmFyYXlhbmFuIiwyMDE5LTA4LTMxLEJlaGF2aW9yIEdhdGVkIExhbmd1YWdlIE1vZGVscyxodHRwczovL2FyeGl2Lm9yZy9hYnMvMTkwOS4wMDEwNywzLjAsLCw2NzAwMDAwMC4wLCwsLCwsLCwsLCwiTW9zdCBjdXJyZW50IGxhbmd1YWdlIG1vZGVsaW5nIHRlY2huaXF1ZXMgb25seSBleHBsb2l0IGNvLW9jY3VycmVuY2UsIHNlbWFudGljIGFuZCBzeW50YWN0aWMgaW5mb3JtYXRpb24gZnJvbSB0aGUgc2VxdWVuY2Ugb2Ygd29yZHMuIEhvd2V2ZXIsIGEgcmFuZ2Ugb2YgaW5mb3JtYXRpb24gc3VjaCBhcyB0aGUgc3RhdGUgb2YgdGhlIHNwZWFrZXIgYW5kIGR5bmFtaWNzIG9mIHRoZSBpbnRlcmFjdGlvbiBtaWdodCBiZSB1c2VmdWwuIEluIHRoaXMgd29yayB3ZSBkZXJpdmUgbW90aXZhdGlvbiBmcm9tIHBzeWNob2xpbmd1aXN0aWNzIGFuZCBwcm9wb3NlIHRoZSBhZGRpdGlvbiBvZiBiZWhhdmlvcmFsIGluZm9ybWF0aW9uIGludG8gdGhlIGNvbnRleHQgb2YgbGFuZ3VhZ2UgbW9kZWxpbmcuIFdlIHByb3Bvc2UgdGhlIGF1Z21lbnRhdGlvbiBvZiBsYW5ndWFnZSBtb2RlbHMgd2l0aCBhbiBhZGRpdGlvbmFsIG1vZHVsZSB3aGljaCBhbmFseXplcyB0aGUgYmVoYXZpb3JhbCBzdGF0ZSBvZiB0aGUgY3VycmVudCBjb250ZXh0LiBUaGlzIGJlaGF2aW9yYWwgaW5mb3JtYXRpb24gaXMgdXNlZCB0byBnYXRlIHRoZSBvdXRwdXRzIG9mIHRoZSBsYW5ndWFnZSBtb2RlbCBiZWZvcmUgdGhlIGZpbmFsIHdvcmQgcHJlZGljdGlvbiBvdXRwdXQuIFdlIHNob3cgdGhhdCB0aGUgYWRkaXRpb24gb2YgYmVoYXZpb3JhbCBjb250ZXh0IGluIGxhbmd1YWdlIG1vZGVscyBhY2hpZXZlcyBsb3dlciBwZXJwbGV4aXRpZXMgb24gYmVoYXZpb3ItcmljaCBkYXRhc2V0cy4gV2UgYWxzbyBjb25maXJtIHRoZSB2YWxpZGl0eSBvZiB0aGUgcHJvcG9zZWQgbW9kZWxzIG9uIGEgdmFyaWV0eSBvZiBtb2RlbCBhcmNoaXRlY3R1cmVzIGFuZCBpbXByb3ZlIG9uIHByZXZpb3VzIHN0YXRlLW9mLXRoZS1hcnQgbW9kZWxzIHdpdGggZ2VuZXJpYyBkb21haW4gUGVubiBUcmVlYmFuayBDb3JwdXMuIiwsTFNUTS1MYXJnZStCZWhhdmlvcmlhbC1HYXRpbmcsVW5yZWxlYXNlZCxVbml0ZWQgU3RhdGVzIG9mIEFtZXJpY2EsLCwsLCwyMDI1LTExLTI4IDExOjUzOjQ0KzAwOjAwLCwsLCwsQWNhZGVtaWEsLCwsLFVucmVsZWFzZWQsLCwsLCwsLCwsLCwsTm8KQVdELUxTVE0rQmVoYXZpb3JpYWwtR2F0aW5nLExhbmd1YWdlLExhbmd1YWdlIG1vZGVsaW5nLFVuaXZlcnNpdHkgb2YgU291dGhlcm4gQ2FsaWZvcm5pYSwiUHJhc2hhbnRoIEd1cnVuYXRoIFNoaXZha3VtYXIsIFNoYW8tWWVuIFRzZW5nLCBQYW5heWlvdGlzIEdlb3JnaW91LCBTaHJpa2FudGggTmFyYXlhbmFuIiwyMDE5LTA4LTMxLEJlaGF2aW9yIEdhdGVkIExhbmd1YWdlIE1vZGVscyxodHRwczovL2FyeGl2Lm9yZy9hYnMvMTkwOS4wMDEwNywsLCwyNzAwMDAwMC4wLCwsLDkyOTAwMCwsLCwsLENvbmZpZGVudCwiTW9zdCBjdXJyZW50IGxhbmd1YWdlIG1vZGVsaW5nIHRlY2huaXF1ZXMgb25seSBleHBsb2l0IGNvLW9jY3VycmVuY2UsIHNlbWFudGljIGFuZCBzeW50YWN0aWMgaW5mb3JtYXRpb24gZnJvbSB0aGUgc2VxdWVuY2Ugb2Ygd29yZHMuIEhvd2V2ZXIsIGEgcmFuZ2Ugb2YgaW5mb3JtYXRpb24gc3VjaCBhcyB0aGUgc3RhdGUgb2YgdGhlIHNwZWFrZXIgYW5kIGR5bmFtaWNzIG9mIHRoZSBpbnRlcmFjdGlvbiBtaWdodCBiZSB1c2VmdWwuIEluIHRoaXMgd29yayB3ZSBkZXJpdmUgbW90aXZhdGlvbiBmcm9tIHBzeWNob2xpbmd1aXN0aWNzIGFuZCBwcm9wb3NlIHRoZSBhZGRpdGlvbiBvZiBiZWhhdmlvcmFsIGluZm9ybWF0aW9uIGludG8gdGhlIGNvbnRleHQgb2YgbGFuZ3VhZ2UgbW9kZWxpbmcuIFdlIHByb3Bvc2UgdGhlIGF1Z21lbnRhdGlvbiBvZiBsYW5ndWFnZSBtb2RlbHMgd2l0aCBhbiBhZGRpdGlvbmFsIG1vZHVsZSB3aGljaCBhbmFseXplcyB0aGUgYmVoYXZpb3JhbCBzdGF0ZSBvZiB0aGUgY3VycmVudCBjb250ZXh0LiBUaGlzIGJlaGF2aW9yYWwgaW5mb3JtYXRpb24gaXMgdXNlZCB0byBnYXRlIHRoZSBvdXRwdXRzIG9mIHRoZSBsYW5ndWFnZSBtb2RlbCBiZWZvcmUgdGhlIGZpbmFsIHdvcmQgcHJlZGljdGlvbiBvdXRwdXQuIFdlIHNob3cgdGhhdCB0aGUgYWRkaXRpb24gb2YgYmVoYXZpb3JhbCBjb250ZXh0IGluIGxhbmd1YWdlIG1vZGVscyBhY2hpZXZlcyBsb3dlciBwZXJwbGV4aXRpZXMgb24gYmVoYXZpb3ItcmljaCBkYXRhc2V0cy4gV2UgYWxzbyBjb25maXJtIHRoZSB2YWxpZGl0eSBvZiB0aGUgcHJvcG9zZWQgbW9kZWxzIG9uIGEgdmFyaWV0eSBvZiBtb2RlbCBhcmNoaXRlY3R1cmVzIGFuZCBpbXByb3ZlIG9uIHByZXZpb3VzIHN0YXRlLW9mLXRoZS1hcnQgbW9kZWxzIHdpdGggZ2VuZXJpYyBkb21haW4gUGVubiBUcmVlYmFuayBDb3JwdXMuIiwsQVdELUxTVE0rQmVoYXZpb3JpYWwtR2F0aW5nLFVucmVsZWFzZWQsVW5pdGVkIFN0YXRlcyBvZiBBbWVyaWNhLCwsLCwsMjAyNS0xMS0yOCAxMTo1Mzo0NCswMDowMCwsLCwsLEFjYWRlbWlhLCwsLCxVbnJlbGVhc2VkLCwsLCwsLCwsLCwsLE5vCkxTVE0tTWVkaXVtK0JlaGF2aW9yaWFsLUdhdGluZyAoUFRCKSxMYW5ndWFnZSxMYW5ndWFnZSBtb2RlbGluZyxVbml2ZXJzaXR5IG9mIFNvdXRoZXJuIENhbGlmb3JuaWEsIlByYXNoYW50aCBHdXJ1bmF0aCBTaGl2YWt1bWFyLCBTaGFvLVllbiBUc2VuZywgUGFuYXlpb3RpcyBHZW9yZ2lvdSwgU2hyaWthbnRoIE5hcmF5YW5hbiIsMjAxOS0wOC0zMSxCZWhhdmlvciBHYXRlZCBMYW5ndWFnZSBNb2RlbHMsaHR0cHM6Ly9hcnhpdi5vcmcvYWJzLzE5MDkuMDAxMDcsLCwsMjAwMDAwMDAuMCwsLCwiOTI5MDAwLDkyOTAwMCIsLCwsLCxDb25maWRlbnQsIk1vc3QgY3VycmVudCBsYW5ndWFnZSBtb2RlbGluZyB0ZWNobmlxdWVzIG9ubHkgZXhwbG9pdCBjby1vY2N1cnJlbmNlLCBzZW1hbnRpYyBhbmQgc3ludGFjdGljIGluZm9ybWF0aW9uIGZyb20gdGhlIHNlcXVlbmNlIG9mIHdvcmRzLiBIb3dldmVyLCBhIHJhbmdlIG9mIGluZm9ybWF0aW9uIHN1Y2ggYXMgdGhlIHN0YXRlIG9mIHRoZSBzcGVha2VyIGFuZCBkeW5hbWljcyBvZiB0aGUgaW50ZXJhY3Rpb24gbWlnaHQgYmUgdXNlZnVsLiBJbiB0aGlzIHdvcmsgd2UgZGVyaXZlIG1vdGl2YXRpb24gZnJvbSBwc3ljaG9saW5ndWlzdGljcyBhbmQgcHJvcG9zZSB0aGUgYWRkaXRpb24gb2YgYmVoYXZpb3JhbCBpbmZvcm1hdGlvbiBpbnRvIHRoZSBjb250ZXh0IG9mIGxhbmd1YWdlIG1vZGVsaW5nLiBXZSBwcm9wb3NlIHRoZSBhdWdtZW50YXRpb24gb2YgbGFuZ3VhZ2UgbW9kZWxzIHdpdGggYW4gYWRkaXRpb25hbCBtb2R1bGUgd2hpY2ggYW5hbHl6ZXMgdGhlIGJlaGF2aW9yYWwgc3RhdGUgb2YgdGhlIGN1cnJlbnQgY29udGV4dC4gVGhpcyBiZWhhdmlvcmFsIGluZm9ybWF0aW9uIGlzIHVzZWQgdG8gZ2F0ZSB0aGUgb3V0cHV0cyBvZiB0aGUgbGFuZ3VhZ2UgbW9kZWwgYmVmb3JlIHRoZSBmaW5hbCB3b3JkIHByZWRpY3Rpb24gb3V0cHV0LiBXZSBzaG93IHRoYXQgdGhlIGFkZGl0aW9uIG9mIGJlaGF2aW9yYWwgY29udGV4dCBpbiBsYW5ndWFnZSBtb2RlbHMgYWNoaWV2ZXMgbG93ZXIgcGVycGxleGl0aWVzIG9uIGJlaGF2aW9yLXJpY2ggZGF0YXNldHMuIFdlIGFsc28gY29uZmlybSB0aGUgdmFsaWRpdHkgb2YgdGhlIHByb3Bvc2VkIG1vZGVscyBvbiBhIHZhcmlldHkgb2YgbW9kZWwgYXJjaGl0ZWN0dXJlcyBhbmQgaW1wcm92ZSBvbiBwcmV2aW91cyBzdGF0ZS1vZi10aGUtYXJ0IG1vZGVscyB3aXRoIGdlbmVyaWMgZG9tYWluIFBlbm4gVHJlZWJhbmsgQ29ycHVzLiIsLExTVE0tTWVkaXVtK0JlaGF2aW9yaWFsLUdhdGluZyxVbnJlbGVhc2VkLFVuaXRlZCBTdGF0ZXMgb2YgQW1lcmljYSwsLCwsLDIwMjYtMDItMTEgMTk6MjY6MjcrMDA6MDAsLCwsLCxBY2FkZW1pYSwsLCwsVW5yZWxlYXNlZCwsLCwsLCwsLCwsLCxObwp0clJvc2V0dGEsQmlvbG9neSxQcm90ZWluIGZvbGRpbmcgcHJlZGljdGlvbiwiTmFua2FpIFVuaXZlcnNpdHksVW5pdmVyc2l0eSBvZiBXYXNoaW5ndG9uLFRpYW5qaW4gVW5pdmVyc2l0eSxIYXJ2YXJkIFVuaXZlcnNpdHkiLCJKaWFueWkgWWFuZ2EsIEl2YW4gQW5pc2hjaGVua28sIEhhaG5iZW9tIFBhcmtiLCBaaGVubGluZyBQZW5nLCBTZXJnZXkgT3ZjaGlubmlrb3YsIERhdmlkIEJha2VyIiwyMDE5LTA4LTIyLEltcHJvdmVkIHByb3RlaW4gc3RydWN0dXJlIHByZWRpY3Rpb24gdXNpbmcgcHJlZGljdGVkaW50ZXJyZXNpZHVlIG9yaWVudGF0aW9ucyxodHRwczovL3d3dy5wbmFzLm9yZy9kb2kvMTAuMTA3My9wbmFzLjE5MTQ2NzcxMTcsLFNPVEEgaW1wcm92ZW1lbnQsIiIiT24gYmVuY2htYXJrdGVzdHMgb24gMTN0aCBDb21tdW5pdHktV2lkZSBFeHBlcmltZW50IG9uIHRoZSBDcml0aWNhbCBBc3Nlc3MtbWVudCBvZiBUZWNobmlxdWVzIGZvciBQcm90ZWluIFN0cnVjdHVyZSBQcmVkaWN0aW9uIChDQVNQMTMpLWFuZCBDb250aW51b3VzIEF1dG9tYXRlZCBNb2RlbCBFdmFsdWF0aW9uIChDQU1FTyktZGVyaXZlZHNldHMsIHRoZSBtZXRob2Qgb3V0cGVyZm9ybXMgYWxsIHByZXZpb3VzbHkgZGVzY3JpYmVkIHN0cnVjdHVyZS1wcmVkaWN0aW9uIG1ldGhvZHMuIiIiLCwsMy44MDQ3OTY4ZSsxOSwiMzI2MjAwMDAwMDAwMDAgRkxPUCAvIEdQVSAvIHNlYyBbTnZpZGlhIFRpdGFuIFJUWCwgRlAxNiBhc3N1bWVkXSAqIDEgR1BVICogMTA4MCBob3VycyBbc2VlIHRyYWluaW5nIHRpbWUgbm90ZXNdICogMzYwMCBzZWMgLyBob3VyICogMC4zIFthc3N1bWVkIHV0aWxpemF0aW9uXSA9IDMuODA0Nzk2OGUrMTkgRkxPUCIsLCIiInJlc3VsdGluZyBpbiBhIHNldCBvZiAxNiwwNDcgcHJvdGVpbmNoYWlucyB3aXRoIHRoZSBhdmVyYWdlIGxlbmd0aCBvZiAyNTAgYW1pbm8gYWNpZHMgIiIKCjE2MDQ3KjI1MCA9IDQwMTE3NTAKCiIiRWFjaCB0cmFpbmluZ2Vwb2NoIHJ1bnMgdGhyb3VnaCB0aGUgd2hvbGUgdHJhaW5pbmcgc2V0LCBhbmQgMTAwIGVwb2NocyBhcmUgcGVyZm9ybWVkIGludG90YWwuIiIiLDEwODAuMCwiIiJXZSB0cmFpbiA1IG5ldHdvcmtzIHdpdGggcmFuZG9tIDk1LzUldHJhaW5pbmcvdmFsaWRhdGlvbiBzcGxpdHMgYW5kIHVzZSB0aGUgYXZlcmFnZSBvdmVyIHRoZSA1IG5ldHdvcmtzIGFzIHRoZSBmaW5hbHByZWRpY3Rpb24uIFRyYWluaW5nIGEgc2luZ2xlIG5ldHdvcmsgdGFrZXMg4oi8OSBkIG9uIG9uZSBOVklESUEgVGl0YW4gUlRYIEdQVSIiCgo5IGRheXMgKiAyNCBob3VycyAqIDUgbmV0d29ya3MgPSAxMDgwIGhvdXJzIixOVklESUEgVElUQU4gUlRYLCxDb25maWRlbnQsImhlIHByZWRpY3Rpb24gb2YgaW50ZXJyZXNpZHVlIGNvbnRhY3RzIGFuZCBkaXN0YW5jZXMgZnJvbSBjb2V2by1sdXRpb25hcnkgZGF0YSB1c2luZyBkZWVwIGxlYXJuaW5nIGhhcyBjb25zaWRlcmFibHkgYWR2YW5jZWRwcm90ZWluIHN0cnVjdHVyZSBwcmVkaWN0aW9uLiBIZXJlLCB3ZSBidWlsZCBvbiB0aGVzZSBhZHZhbmNlcyBieWRldmVsb3BpbmcgYSBkZWVwIHJlc2lkdWFsIG5ldHdvcmsgZm9yIHByZWRpY3RpbmcgaW50ZXJyZXNpZHVlb3JpZW50YXRpb25zLCBpbiBhZGRpdGlvbiB0byBkaXN0YW5jZXMsIGFuZCBhIFJvc2V0dGEtY29uc3RyYWluZWRlbmVyZ3ktbWluaW1pemF0aW9uIHByb3RvY29sIGZvciByYXBpZGx5IGFuZCBhY2N1cmF0ZWx5IGdlbmVyYXQtaW5nIHN0cnVjdHVyZSBtb2RlbHMgZ3VpZGVkIGJ5IHRoZXNlIHJlc3RyYWludHMuIEluIGJlbmNobWFya3Rlc3RzIG9uIDEzdGggQ29tbXVuaXR5LVdpZGUgRXhwZXJpbWVudCBvbiB0aGUgQ3JpdGljYWwgQXNzZXNzLW1lbnQgb2YgVGVjaG5pcXVlcyBmb3IgUHJvdGVpbiBTdHJ1Y3R1cmUgUHJlZGljdGlvbiAoQ0FTUDEzKS1hbmQgQ29udGludW91cyBBdXRvbWF0ZWQgTW9kZWwgRXZhbHVhdGlvbiAoQ0FNRU8pLWRlcml2ZWRzZXRzLCB0aGUgbWV0aG9kIG91dHBlcmZvcm1zIGFsbCBwcmV2aW91c2x5IGRlc2NyaWJlZCBzdHJ1Y3R1cmUtcHJlZGljdGlvbiBtZXRob2RzLiBBbHRob3VnaCB0cmFpbmVkIGVudGlyZWx5IG9uIG5hdGl2ZSBwcm90ZWlucyx0aGUgbmV0d29yayBjb25zaXN0ZW50bHkgYXNzaWducyBoaWdoZXIgcHJvYmFiaWxpdHkgdG8gZGUgbm92by1kZXNpZ25lZCBwcm90ZWlucywgaWRlbnRpZnlpbmcgdGhlIGtleSBmb2xkLWRldGVybWluaW5nIHJlc2lkdWVzYW5kIHByb3ZpZGluZyBhbiBpbmRlcGVuZGVudCBxdWFudGl0YXRpdmUgbWVhc3VyZSBvZiB0aGUg4oCcaWRlLWFsaXR54oCdIG9mIGEgcHJvdGVpbiBzdHJ1Y3R1cmUuIFRoZSBtZXRob2QgcHJvbWlzZXMgdG8gYmUgdXNlZnVsIGZvcmEgYnJvYWQgcmFuZ2Ugb2YgcHJvdGVpbiBzdHJ1Y3R1cmUgcHJlZGljdGlvbiBhbmQgZGVzaWduIHByb2JsZW1zLiIsMTAwLjAsLE9wZW4gd2VpZ2h0cyAodW5yZXN0cmljdGVkKSwiQ2hpbmEsVW5pdGVkIFN0YXRlcyBvZiBBbWVyaWNhLENoaW5hLFVuaXRlZCBTdGF0ZXMgb2YgQW1lcmljYSIsLCwsMS4wLCwyMDI1LTExLTI4IDExOjUzOjQ0KzAwOjAwLCwsLCwsIkFjYWRlbWlhLEFjYWRlbWlhLEFjYWRlbWlhLEFjYWRlbWlhIiwsLCwsT3BlbiBzb3VyY2UsTUlUIGxpY2Vuc2UsLCwsLCwzMTUuODU2MjY4OTkxMTE1MyxIYXJkd2FyZSwsLCwsWWVzClRyaXBsZXRSZXMsQmlvbG9neSwiUHJvdGVpbnMsUHJvdGVpbiBmb2xkaW5nIHByZWRpY3Rpb24iLFVuaXZlcnNpdHkgb2YgTWljaGlnYW4sIllhbmcgTGksIENoZW5neGluIFpoYW5nLCBFcmljIFcuIEJlbGwsIERvbmctSnVuIFl1LCBZYW5nIFpoYW5nIiwyMDE5LTA4LTEzLEVuc2VtYmxpbmcgbXVsdGlwbGUgcmF3IGNvZXZvbHV0aW9uYXJ5IGZlYXR1cmVzIHdpdGggZGVlcCByZXNpZHVhbCBuZXVyYWwgbmV0d29ya3MgZm9yIGNvbnRhY3QtbWFwIHByZWRpY3Rpb24gaW4gQ0FTUDEzLGh0dHBzOi8vb25saW5lbGlicmFyeS53aWxleS5jb20vZG9pLzEwLjEwMDIvcHJvdC4yNTc5OCwsLCwsLCwiNCBHUFVzLCA1MCBlcG9jaHMsIGJhdGNoIHNpemUgYmV0d2VlbiAxLTQgZGVwZW5kaW5nIG9uIHNlcXVlbmNlIGxlbmd0aCIsLCwsLCwsVW5rbm93biwiV2UgcmVwb3J0IHRoZSByZXN1bHRzIG9mIHJlc2lkdWUtcmVzaWR1ZSBjb250YWN0IHByZWRpY3Rpb24gb2YgYSBuZXcgcGlwZWxpbmUgYnVpbHQgcHVyZWx5IG9uIHRoZSBsZWFybmluZyBvZiBjb2V2b2x1dGlvbmFyeSBmZWF0dXJlcyBpbiB0aGUgQ0FTUDEzIGV4cGVyaW1lbnQuIEZvciBhIHF1ZXJ5IHNlcXVlbmNlLCB0aGUgcGlwZWxpbmUgc3RhcnRzIHdpdGggdGhlIGNvbGxlY3Rpb24gb2YgbXVsdGlwbGUgc2VxdWVuY2UgYWxpZ25tZW50cyAoTVNBcykgZnJvbSBtdWx0aXBsZSBnZW5vbWUgYW5kIG1ldGFnZW5vbWUgc2VxdWVuY2UgZGF0YWJhc2VzIHVzaW5nIHR3byBjb21wbGVtZW50YXJ5IEhpZGRlbiBNYXJrb3YgTW9kZWwgKEhNTSktYmFzZWQgc2VhcmNoaW5nIHRvb2xzLiBUaHJlZSBwcm9maWxlIG1hdHJpY2VzLCBidWlsdCBvbiBjb3ZhcmlhbmNlLCBwcmVjaXNpb24sIGFuZCBwc2V1ZG9saWtlbGlob29kIG1heGltaXphdGlvbiByZXNwZWN0aXZlbHksIGFyZSB0aGVuIGNyZWF0ZWQgZnJvbSB0aGUgTVNBcywgd2hpY2ggYXJlIHVzZWQgYXMgdGhlIGlucHV0IGZlYXR1cmVzIG9mIGEgZGVlcCByZXNpZHVhbCBjb252b2x1dGlvbmFsIG5ldXJhbCBuZXR3b3JrIGFyY2hpdGVjdHVyZSBmb3IgY29udGFjdC1tYXAgdHJhaW5pbmcgYW5kIHByZWRpY3Rpb24uIFR3byBlbnNlbWJsaW5nIHN0cmF0ZWdpZXMgaGF2ZSBiZWVuIHByb3Bvc2VkIHRvIGludGVncmF0ZSB0aGUgbWF0cml4IGZlYXR1cmVzIHRocm91Z2gg</x:v>
      </x:c>
    </x:row>
    <x:row r="260" ht="18" customHeight="1">
      <x:c r="A260" s="17" t="n">
        <x:v>255</x:v>
      </x:c>
      <x:c r="B260" s="17" t="n">
        <x:v>310</x:v>
      </x:c>
      <x:c r="C260" s="160" t="str">
        <x:v>ZW5kLXRvLWVuZCB0cmFpbmluZyBhbmQgc3RhY2tpbmcsIHJlc3VsdGluZyBpbiB0d28gY29tcGxlbWVudGFyeSBwcm9ncmFtcyBjYWxsZWQgVHJpcGxldFJlcyBhbmQgUmVzVHJpcGxldCwgcmVzcGVjdGl2ZWx5LiBGb3IgdGhlIDMxIGZyZWUtbW9kZWxpbmcgZG9tYWlucyB0aGF0IGRvIG5vdCBoYXZlIGhvbW9sb2dvdXMgdGVtcGxhdGVzIGluIHRoZSBQREIsIFRyaXBsZXRSZXMgYW5kIFJlc1RyaXBsZXQgZ2VuZXJhdGVkIGNvbXBhcmFibGUgcmVzdWx0cyB3aXRoIGFuIGF2ZXJhZ2UgYWNjdXJhY3kgb2YgMC42NDAgYW5kIDAuNjQ2LCByZXNwZWN0aXZlbHksIGZvciB0aGUgdG9wIEwvNSBsb25nLXJhbmdlIHByZWRpY3Rpb25zLCB3aGVyZSA3MSUgYW5kIDc0JSBvZiB0aGUgY2FzZXMgaGF2ZSBhbiBhY2N1cmFjeSBhYm92ZSAwLjUuIERldGFpbGVkIGRhdGEgYW5hbHlzZXMgc2hvd2VkIHRoYXQgdGhlIHN0cmVuZ3RoIG9mIHRoZSBwaXBlbGluZSBpcyBkdWUgdG8gdGhlIHNlbnNpdGl2ZSBNU0EgY29uc3RydWN0aW9uIGFuZCB0aGUgYWR2YW5jZWQgc3RyYXRlZ2llcyBmb3IgY29ldm9sdXRpb25hcnkgZmVhdHVyZSBlbnNlbWJsaW5nLiBEb21haW4gc3BsaXR0aW5nIHdhcyBhbHNvIGZvdW5kIHRvIGhlbHAgZW5oYW5jZSB0aGUgY29udGFjdCBwcmVkaWN0aW9uIHBlcmZvcm1hbmNlLiBOZXZlcnRoZWxlc3MsIGNvbnRhY3QgbW9kZWxzIGZvciB0YWlsIHJlZ2lvbnMsIHdoaWNoIG9mdGVuIGludm9sdmUgYSBoaWdoIG51bWJlciBvZiBhbGlnbm1lbnQgZ2FwcywgYW5kIGZvciB0YXJnZXRzIHdpdGggZmV3IGhvbW9sb2dvdXMgc2VxdWVuY2VzIGFyZSBzdGlsbCBzdWJvcHRpbWFsLiBEZXZlbG9wbWVudCBvZiBuZXcgYXBwcm9hY2hlcyB3aGVyZSB0aGUgbW9kZWwgaXMgc3BlY2lmaWNhbGx5IHRyYWluZWQgb24gdGhlc2UgcmVnaW9ucyBhbmQgdGFyZ2V0cyBtaWdodCBoZWxwIGFkZHJlc3MgdGhlc2UgcHJvYmxlbXMuIiw1MC4wLCxVbnJlbGVhc2VkLFVuaXRlZCBTdGF0ZXMgb2YgQW1lcmljYSwsLCwsLDIwMjUtMTEtMjggMTE6NTM6NDQrMDA6MDAsLCwsLCxBY2FkZW1pYSwsLCwsLCwsLCwsLCwsLCwsLE5vCkxfVUwtc2VxLExhbmd1YWdlLExhbmd1YWdlIG1vZGVsaW5nL2dlbmVyYXRpb24sIk5ldyBZb3JrIFVuaXZlcnNpdHkgKE5ZVSksRmFjZWJvb2sgQUkgUmVzZWFyY2gsQ0lGQVIgQUkgUmVzZWFyY2giLCJTZWFuIFdlbGxlY2ssIElsaWEgS3VsaWtvdiwgU3RlcGhlbiBSb2xsZXIsIEVtaWx5IERpbmFuLCBLeXVuZ2h5dW4gQ2hvLCBKYXNvbiBXZXN0b24iLDIwMTktMDgtMTIsTmV1cmFsIFRleHQgR2VuZXJhdGlvbiB3aXRoIFVubGlrZWxpaG9vZCBUcmFpbmluZyxodHRwczovL2FyeGl2Lm9yZy9hYnMvMTkwOC4wNDMxOSw2OTAuMCwsIiIiV2UgZW1waXJpY2FsbHkgc2hvd2VkIHRoYXQKdW5saWtlbGlob29kIHRyYWluaW5nIC0gYm90aCBhdCB0aGUgdG9rZW4gYW5kIHNlcXVlbmNlIGxldmVscyAtIHN1YnN0YW50aWFsbHkgcmVkdWNlZCBkZWdlbmVyYXRpb24KYWNjb3JkaW5nIHRvIGF1dG9tYXRpYyBtZXRyaWNzLCBhbmQgb3V0cGVyZm9ybWVkIGxpa2VsaWhvb2QtdHJhaW5lZCBtb2RlbHMgd2l0aCB2YXJpb3VzIGRlY29kaW5nCm1ldGhvZHMgYWNjb3JkaW5nIHRvIGh1bWFuIGV2YWx1YXRpb24sIGJlaW5nIHN1cGVyaW9yIHRvIHRoZSBjdXJyZW50IHN0YXRlLW9mLXRoZS1hcnQgYXBwcm9hY2hlcy4iIiIsMjQ3MDAwMDAwLjAwMDAwMDAzLCwsLCwsLCwsLCwiTmV1cmFsIHRleHQgZ2VuZXJhdGlvbiBpcyBhIGtleSB0b29sIGluIG5hdHVyYWwgbGFuZ3VhZ2UgYXBwbGljYXRpb25zLCBidXQgaXQgaXMgd2VsbCBrbm93biB0aGVyZSBhcmUgbWFqb3IgcHJvYmxlbXMgYXQgaXRzIGNvcmUuIEluIHBhcnRpY3VsYXIsIHN0YW5kYXJkIGxpa2VsaWhvb2QgdHJhaW5pbmcgYW5kIGRlY29kaW5nIGxlYWRzIHRvIGR1bGwgYW5kIHJlcGV0aXRpdmUgb3V0cHV0cy4gV2hpbGUgc29tZSBwb3N0LWhvYyBmaXhlcyBoYXZlIGJlZW4gcHJvcG9zZWQsIGluIHBhcnRpY3VsYXIgdG9wLWsgYW5kIG51Y2xldXMgc2FtcGxpbmcsIHRoZXkgZG8gbm90IGFkZHJlc3MgdGhlIGZhY3QgdGhhdCB0aGUgdG9rZW4tbGV2ZWwgcHJvYmFiaWxpdGllcyBwcmVkaWN0ZWQgYnkgdGhlIG1vZGVsIGFyZSBwb29yLiBJbiB0aGlzIHBhcGVyIHdlIHNob3cgdGhhdCB0aGUgbGlrZWxpaG9vZCBvYmplY3RpdmUgaXRzZWxmIGlzIGF0IGZhdWx0LCByZXN1bHRpbmcgaW4gYSBtb2RlbCB0aGF0IGFzc2lnbnMgdG9vIG11Y2ggcHJvYmFiaWxpdHkgdG8gc2VxdWVuY2VzIGNvbnRhaW5pbmcgcmVwZWF0cyBhbmQgZnJlcXVlbnQgd29yZHMsIHVubGlrZSB0aG9zZSBmcm9tIHRoZSBodW1hbiB0cmFpbmluZyBkaXN0cmlidXRpb24uIFdlIHByb3Bvc2UgYSBuZXcgb2JqZWN0aXZlLCB1bmxpa2VsaWhvb2QgdHJhaW5pbmcsIHdoaWNoIGZvcmNlcyB1bmxpa2VseSBnZW5lcmF0aW9ucyB0byBiZSBhc3NpZ25lZCBsb3dlciBwcm9iYWJpbGl0eSBieSB0aGUgbW9kZWwuIFdlIHNob3cgdGhhdCBib3RoIHRva2VuIGFuZCBzZXF1ZW5jZSBsZXZlbCB1bmxpa2VsaWhvb2QgdHJhaW5pbmcgZ2l2ZSBsZXNzIHJlcGV0aXRpdmUsIGxlc3MgZHVsbCB0ZXh0IHdoaWxlIG1haW50YWluaW5nIHBlcnBsZXhpdHksIGdpdmluZyBzdXBlcmlvciBnZW5lcmF0aW9ucyB1c2luZyBzdGFuZGFyZCBncmVlZHkgb3IgYmVhbSBzZWFyY2guIEFjY29yZGluZyB0byBodW1hbiBldmFsdWF0aW9ucywgb3VyIGFwcHJvYWNoIHdpdGggc3RhbmRhcmQgYmVhbSBzZWFyY2ggYWxzbyBvdXRwZXJmb3JtcyB0aGUgY3VycmVudGx5IHBvcHVsYXIgZGVjb2RpbmcgbWV0aG9kcyBvZiBudWNsZXVzIHNhbXBsaW5nIG9yIGJlYW0gYmxvY2tpbmcsIHRodXMgcHJvdmlkaW5nIGEgc3Ryb25nIGFsdGVybmF0aXZlIHRvIGV4aXN0aW5nIHRlY2huaXF1ZXMuIiwsTF9VTC1zZXEsT3BlbiB3ZWlnaHRzIChub24tY29tbWVyY2lhbCksIlVuaXRlZCBTdGF0ZXMgb2YgQW1lcmljYSxVbml0ZWQgU3RhdGVzIG9mIEFtZXJpY2EsRnJhbmNlLENhbmFkYSIsLCwsLCwyMDI2LTA1LTI1IDEyOjExOjI0KzAwOjAwLCwsLCwsIkFjYWRlbWlhLEluZHVzdHJ5LFJlc2VhcmNoIGNvbGxlY3RpdmUiLCwsLCxPcGVuIChub24tY29tbWVyY2lhbCksImNvZGUgYW5kIHdlaWdodHMsIG5vbi1jb21tZXJjaWFsOiBodHRwczovL2dpdGh1Yi5jb20vZmFjZWJvb2tyZXNlYXJjaC91bmxpa2VsaWhvb2RfdHJhaW5pbmcgIiwsLCwsLCwsLCwsLFllcwpFTl4yQVMgd2l0aCBwZXJmb3JtYW5jZSByZXdhcmQsTGFuZ3VhZ2UsIk5ldXJhbCBBcmNoaXRlY3R1cmUgU2VhcmNoIC0gTkFTLExhbmd1YWdlIG1vZGVsaW5nIiwiQmVpamluZyBJbnN0aXR1dGUgb2YgVGVjaG5vbG9neSxVbml2ZXJzaXR5IG9mIFRlY2hub2xvZ3kgU3lkbmV5LE1vbmFzaCBVbml2ZXJzaXR5IiwiTWlhbyBaaGFuZywgSHVpcWkgTGksIFNoaXJ1aSBQYW4sIFRhb3BpbmcgTGl1LCBTdGV2ZW4gU3UiLDIwMTktMDctMjIsRWZmaWNpZW50IE5vdmVsdHktRHJpdmVuIE5ldXJhbCBBcmNoaXRlY3R1cmUgU2VhcmNoLGh0dHBzOi8vYXJ4aXYub3JnL2Ficy8xOTA3LjA5MTA5LDEuMCxTT1RBIGltcHJvdmVtZW50LFRhYmxlIDIsMjMwMDAwMDAuMCwsLCwsLCwsLCwsIk9uZS1TaG90IE5ldXJhbCBhcmNoaXRlY3R1cmUgc2VhcmNoIChOQVMpIGF0dHJhY3RzIGJyb2FkIGF0dGVudGlvbiByZWNlbnRseSBkdWUgdG8gaXRzIGNhcGFjaXR5IHRvIHJlZHVjZSB0aGUgY29tcHV0YXRpb25hbCBob3VycyB0aHJvdWdoIHdlaWdodCBzaGFyaW5nLiBIb3dldmVyLCBleHRlbnNpdmUgZXhwZXJpbWVudHMgb24gc2V2ZXJhbCByZWNlbnQgd29ya3Mgc2hvdyB0aGF0IHRoZXJlIGlzIG5vIHBvc2l0aXZlIGNvcnJlbGF0aW9uIGJldHdlZW4gdGhlIHZhbGlkYXRpb24gYWNjdXJhY3kgd2l0aCBpbmhlcml0ZWQgd2VpZ2h0cyBmcm9tIHRoZSBzdXBlcm5ldCBhbmQgdGhlIHRlc3QgYWNjdXJhY3kgYWZ0ZXIgcmUtdHJhaW5pbmcgZm9yIE9uZS1TaG90IE5BUy4gRGlmZmVyZW50IGZyb20gZGV2aXNpbmcgYSBjb250cm9sbGVyIHRvIGZpbmQgdGhlIGJlc3QgcGVyZm9ybWluZyBhcmNoaXRlY3R1cmUgd2l0aCBpbmhlcml0ZWQgd2VpZ2h0cywgdGhpcyBwYXBlciBmb2N1c2VzIG9uIGhvdyB0byBzYW1wbGUgYXJjaGl0ZWN0dXJlcyB0byB0cmFpbiB0aGUgc3VwZXJuZXQgdG8gbWFrZSBpdCBtb3JlIHByZWRpY3RpdmUuIEEgc2luZ2xlLXBhdGggc3VwZXJuZXQgaXMgYWRvcHRlZCwgd2hlcmUgb25seSBhIHNtYWxsIHBhcnQgb2Ygd2VpZ2h0cyBhcmUgb3B0aW1pemVkIGluIGVhY2ggc3RlcCwgdG8gcmVkdWNlIHRoZSBtZW1vcnkgZGVtYW5kIGdyZWF0bHkuIEZ1cnRoZXJtb3JlLCB3ZSBhYmFuZG9uIGRldmlzaW5nIGNvbXBsaWNhdGVkIHJld2FyZCBiYXNlZCBhcmNoaXRlY3R1cmUgc2FtcGxpbmcgY29udHJvbGxlciwgYW5kIHNhbXBsZSBhcmNoaXRlY3R1cmVzIHRvIHRyYWluIHN1cGVybmV0IGJhc2VkIG9uIG5vdmVsdHkgc2VhcmNoLiBBbiBlZmZpY2llbnQgbm92ZWx0eSBzZWFyY2ggbWV0aG9kIGZvciBOQVMgaXMgZGV2aXNlZCBpbiB0aGlzIHBhcGVyLCBhbmQgZXh0ZW5zaXZlIGV4cGVyaW1lbnRzIGRlbW9uc3RyYXRlIHRoZSBlZmZlY3RpdmVuZXNzIGFuZCBlZmZpY2llbmN5IG9mIG91ciBub3ZlbHR5IHNlYXJjaCBiYXNlZCBhcmNoaXRlY3R1cmUgc2FtcGxpbmcgbWV0aG9kLiBUaGUgYmVzdCBhcmNoaXRlY3R1cmUgb2J0YWluZWQgYnkgb3VyIGFsZ29yaXRobSB3aXRoIHRoZSBzYW1lIHNlYXJjaCBzcGFjZSBhY2hpZXZlcyB0aGUgc3RhdGUtb2YtdGhlLWFydCB0ZXN0IGVycm9yIHJhdGUgb2YgMi41MVwlIG9uIENJRkFSLTEwIHdpdGggb25seSA3LjUgaG91cnMgc2VhcmNoIHRpbWUgaW4gYSBzaW5nbGUgR1BVLCBhbmQgYSB2YWxpZGF0aW9uIHBlcnBsZXhpdHkgb2YgNjAuMDIgYW5kIGEgdGVzdCBwZXJwbGV4aXR5IG9mIDU3LjM2IG9uIFBUQi4gV2UgYWxzbyB0cmFuc2ZlciB0aGVzZSBzZWFyY2ggY2VsbCBzdHJ1Y3R1cmVzIHRvIGxhcmdlciBkYXRhc2V0cyBJbWFnZU5ldCBhbmQgV2lraVRleHQtMiwgcmVzcGVjdGl2ZWx5LiIsLEVOXjJBUyB3aXRoIHBlcmZvcm1hbmNlIHJld2FyZCxVbnJlbGVhc2VkLCJDaGluYSxBdXN0cmFsaWEsQXVzdHJhbGlhIiwsLCwsLDIwMjUtMTEtMjggMTE6NTM6NDQrMDA6MDAsLCwsLCwiQWNhZGVtaWEsQWNhZGVtaWEsQWNhZGVtaWEiLCwsLCxVbnJlbGVhc2VkLCwsLCwsLCwsLCwsLE5vCkxTVE0rQWRhbStMb29rYWhlYWQsTGFuZ3VhZ2UsTGFuZ3VhZ2UgbW9kZWxpbmcsVW5pdmVyc2l0eSBvZiBUb3JvbnRvLCJNaWNoYWVsIFIuIFpoYW5nLCBKYW1lcyBMdWNhcywgR2VvZmZyZXkgSGludG9uLCBKaW1teSBCYSIsMjAxOS0wNy0xOSwiTG9va2FoZWFkIE9wdGltaXplcjogayBzdGVwcyBmb3J3YXJkLCAxIHN0ZXAgYmFjayIsaHR0cHM6Ly9hcnhpdi5vcmcvYWJzLzE5MDcuMDg2MTAsODUwLjAsLCw3MTkwMDAwLjAsLCwsLCwsLCwsLCJUaGUgdmFzdCBtYWpvcml0eSBvZiBzdWNjZXNzZnVsIGRlZXAgbmV1cmFsIG5ldHdvcmtzIGFyZSB0cmFpbmVkIHVzaW5nIHZhcmlhbnRzIG9mIHN0b2NoYXN0aWMgZ3JhZGllbnQgZGVzY2VudCAoU0dEKSBhbGdvcml0aG1zLiBSZWNlbnQgYXR0ZW1wdHMgdG8gaW1wcm92ZSBTR0QgY2FuIGJlIGJyb2FkbHkgY2F0ZWdvcml6ZWQgaW50byB0d28gYXBwcm9hY2hlczogKDEpIGFkYXB0aXZlIGxlYXJuaW5nIHJhdGUgc2NoZW1lcywgc3VjaCBhcyBBZGFHcmFkIGFuZCBBZGFtLCBhbmQgKDIpIGFjY2VsZXJhdGVkIHNjaGVtZXMsIHN1Y2ggYXMgaGVhdnktYmFsbCBhbmQgTmVzdGVyb3YgbW9tZW50dW0uIEluIHRoaXMgcGFwZXIsIHdlIHByb3Bvc2UgYSBuZXcgb3B0aW1pemF0aW9uIGFsZ29yaXRobSwgTG9va2FoZWFkLCB0aGF0IGlzIG9ydGhvZ29uYWwgdG8gdGhlc2UgcHJldmlvdXMgYXBwcm9hY2hlcyBhbmQgaXRlcmF0aXZlbHkgdXBkYXRlcyB0d28gc2V0cyBvZiB3ZWlnaHRzLiBJbnR1aXRpdmVseSwgdGhlIGFsZ29yaXRobSBjaG9vc2VzIGEgc2VhcmNoIGRpcmVjdGlvbiBieSBsb29raW5nIGFoZWFkIGF0IHRoZSBzZXF1ZW5jZSBvZiBmYXN0IHdlaWdodHMgZ2VuZXJhdGVkIGJ5IGFub3RoZXIgb3B0aW1pemVyLiBXZSBzaG93IHRoYXQgTG9va2FoZWFkIGltcHJvdmVzIHRoZSBsZWFybmluZyBzdGFiaWxpdHkgYW5kIGxvd2VycyB0aGUgdmFyaWFuY2Ugb2YgaXRzIGlubmVyIG9wdGltaXplciB3aXRoIG5lZ2xpZ2libGUgY29tcHV0YXRpb24gYW5kIG1lbW9yeSBjb3N0LiBXZSBlbXBpcmljYWxseSBkZW1vbnN0cmF0ZSBMb29rYWhlYWQgY2FuIHNpZ25pZmljYW50bHkgaW1wcm92ZSB0aGUgcGVyZm9ybWFuY2Ugb2YgU0dEIGFuZCBBZGFtLCBldmVuIHdpdGggdGhlaXIgZGVmYXVsdCBoeXBlcnBhcmFtZXRlciBzZXR0aW5ncyBvbiBJbWFnZU5ldCwgQ0lGQVItMTAvMTAwLCBuZXVyYWwgbWFjaGluZSB0cmFuc2xhdGlvbiwgYW5kIFBlbm4gVHJlZWJhbmsuIiwsTFNUTStBZGFtK0xvb2thaGVhZCxVbnJlbGVhc2VkLENhbmFkYSwsLCwsLDIwMjYtMDUtMjUgMTI6MTE6MjIrMDA6MDAsLCwsLCxBY2FkZW1pYSwsLCwsVW5yZWxlYXNlZCwibWF5IGp1c3QgYmUgb3B0aW1pemVyIGNvZGUsIG5vdCB0cmFpbmluZyBjb2RlOiBodHRwczovL2dpdGh1Yi5jb20vbWljaGFlbHJ6aGFuZy9sb29rYWhlYWQ/dGFiPXJlYWRtZS1vdi1maWxlICIsLCwsLCwsLCwsLCxObwpSTk4gKyBjaGFyNC1NUy12ZWMsTGFuZ3VhZ2UsTGFuZ3VhZ2UgbW9kZWxpbmcsIk5UVCBDb21tdW5pY2F0aW9uIFNjaWVuY2UgTGFib3JhdG9yaWVzLFRvaG9rdSBVbml2ZXJzaXR5IiwiU2hvIFRha2FzZSwgSnVuIFN1enVraSwgTWFzYWFraSBOYWdhdGEiLDIwMTktMDctMTcsQ2hhcmFjdGVyIG4tR3JhbSBFbWJlZGRpbmdzIHRvIEltcHJvdmUgUk5OIExhbmd1YWdlIE1vZGVscyxodHRwczovL2FyeGl2Lm9yZy9hYnMvMTkwNi4wNTUwNiwyNi4wLCwsMjI1OTk5OTk5Ljk5OTk5OTk3LDIyNk0sLCJ1bmtub3duIGFtb3VudCBvZiBlcG9jaHMsIHRvdGFsIHRyYWluaW5nIHRpbWUgYW5kIGV4YWN0IHR5cGUgb2YgaGFyZHdhcmUiLCxzaXplIG9mIFdUMTAzLCxjaGFyNC1NUy12ZWMgMTY1LjQ2IHNlY29uZHMgcGVyIGVwb2NoLE5WSURJQSBUZXNsYSBQMTAwIFBDSWUgMTZHQiwsQ29uZmlkZW50LCJUaGlzIHBhcGVyIHByb3Bvc2VzIGEgbm92ZWwgUmVjdXJyZW50IE5ldXJhbCBOZXR3b3JrIChSTk4pIGxhbmd1YWdlIG1vZGVsIHRoYXQgdGFrZXMgYWR2YW50YWdlIG9mIGNoYXJhY3RlciBpbmZvcm1hdGlvbi4gV2UgZm9jdXMgb24gY2hhcmFjdGVyIG4tZ3JhbXMgYmFzZWQgb24gcmVzZWFyY2ggaW4gdGhlIGZpZWxkIG9mIHdvcmQgZW1iZWRkaW5nIGNvbnN0cnVjdGlvbiAoV2lldGluZyBldCBhbC4gMjAxNikuIE91ciBwcm9wb3NlZCBtZXRob2QgY29uc3RydWN0cyB3b3JkIGVtYmVkZGluZ3MgZnJvbSBjaGFyYWN0ZXIgbmdyYW0gZW1iZWRkaW5ncyBhbmQgY29tYmluZXMgdGhlbSB3aXRoIG9yZGluYXJ5IHdvcmQgZW1iZWRkaW5ncy4gV2UgZGVtb25zdHJhdGUgdGhhdCB0aGUgcHJvcG9zZWQgbWV0aG9kIGFjaGlldmVzIHRoZSBiZXN0IHBlcnBsZXhpdGllcyBvbiB0aGUgbGFuZ3VhZ2UgbW9kZWxpbmcgZGF0YXNldHM6IFBlbm4gVHJlZWJhbmssIFdpa2lUZXh0LTIsIGFuZCBXaWtpVGV4dC0xMDMuIE1vcmVvdmVyLCB3ZSBjb25kdWN0IGV4cGVyaW1lbnRzIG9uIGFwcGxpY2F0aW9uIHRhc2tzOiBtYWNoaW5lIHRyYW5zbGF0aW9uIGFuZCBoZWFkbGluZSBnZW5lcmF0aW9uLiBUaGUgZXhwZXJpbWVudGFsIHJlc3VsdHMgaW5kaWNhdGUgdGhhdCBvdXIgcHJvcG9zZWQgbWV0aG9kIGFsc28gcG9zaXRpdmVseSBhZmZlY3RzIHRoZXNlIHRhc2tzIiwsUk5OICsgY2hhcjQtTVMtdmVjLFVucmVsZWFzZWQsIkphcGFuLEphcGFuIiwsLCwsLDIwMjUtMTEtMjggMTE6NTM6NDQrMDA6MDAsLCwsLCwiSW5kdXN0cnksQWNhZGVtaWEiLCwsLCxVbnJlbGVhc2VkLCwsLCwsLCwsLCwsLE5vCkdyYXBoLWJhc2VkIFNlbWktU3VwZXJ2aXNlZCBMZWFybmluZyAoR1NTTCkgTW9kZWwgb24gTU5JU1QsVmlzaW9uLEltYWdlIGNsYXNzaWZpY2F0aW9uLFdlc3QgVmlyZ2luaWEgVW5pdmVyc2l0eSwiRmFyaWJvcnogVGFoZXJraGFuaSwgSGFkaSBLYXplbWksIE5hc3NlciBNLiBOYXNyYWJhZGkiLDIwMTktMDctMTcsTWF0cml4IENvbXBsZXRpb24gZm9yIEdyYXBoLUJhc2VkIERlZXAgU2VtaS1TdXBlcnZpc2VkIExlYXJuaW5nLGh0dHBzOi8vb2pzLmFhYWkub3JnL2luZGV4LnBocC9BQUFJL2FydGljbGUvdmlldy80NDM4LCwsLCwiIiJUaGVyZSBhcmUgNjQgbnVtYmVyIG9mIGZpbHRlcnMgaW4gdGhlIGZpcnN0IGNvbnZvbHV0aW9uYWwgbGF5ZXIKYW5kIDEyOCBudW1iZXIgb2YgZmlsdGVycyBpbiB0aGUgc2Vjb25kIGFuZCB0aGlyZCBjb252b2x1dGlvbmFsCmxheWVycywgcmVzcGVjdGl2ZWx5LiBUaGUgc2l6ZSBmaWx0ZXJzIGluIHRoaXMgYXJjaGl0ZWN0dXJlCmFyZSAzIAIgMyBhbmQgdGhlIGNvbnZvbHV0aW9uIHN0cmlkZSBpcyBzZXQgdG8gMSBwaXhlbC4gVG8KcHJlc2VydmUgc3BhdGlhbCByZXNvbHV0aW9uIGFmdGVyIGNvbnZvbHV0aW9uLCBzcGF0aWFsIHBhZGRpbmcKb2YgdGhlIGNvbnZvbHV0aW9uYWwgbGF5ZXIgaXMgZml4ZWQgdG8gMSBwaXhlbCBmb3IgYWxsIDMgAiAzCmNvbnZvbHV0aW9uYWwgbGF5ZXJzLiBUaGUgbWF4LXBvb2xpbmcgbGF5ZXJzIGFyZSBwbGFjZWQgYWZ0ZXIKZWFjaCBjb252b2x1dGlvbmFsIGxheWVycywgcmVzcGVjdGl2ZWx5OyB0aGUgbWF4LXBvb2xpbmcKaXMgY2FycmllZCBvdXQgb24gYSAyIAIgMiBwaXhlbCB3aW5kb3cgd2l0aCBhIHN0cmlkZSBvZiAyLiIiCgpBbW91bnQgb2YgcGFyYW1ldGVycyBjb3VsZCBiZSBlc3RpbWF0ZWQgYmFzZWQgb24gbW9kZWwgYXJjaGl0ZWN0dXJlIiwsLDYwMDAwLCJiYXRjaCBzaXplOiAxMjgKdHJhaW5pbmcgc3RlcHMgYW5kIGVwb2NocyB1bmtub3duIiwsLE5WSURJQSBHZUZvcmNlIEdUWCBUSVRBTiBYLCxVbmtub3duLCJDb252b2x1dGlvbmFsIE5ldXJhbCBOZXR3b3JrcyAoQ05OcykgaGF2ZSBwcm92aWRlZCBwcm9taXNpbmcgYWNoaWV2ZW1lbnRzIGZvciBpbWFnZSBjbGFzc2lmaWNhdGlvbiBwcm9ibGVtcy4gSG93ZXZlciwgdHJhaW5pbmcgYSBDTk4gbW9kZWwgcmVsaWVzIG9uIGEgbGFyZ2UgbnVtYmVyIG9mIGxhYmVsZWQgZGF0YS4gQ29uc2lkZXJpbmcgdGhlIHZhc3QgYW1vdW50IG9mIHVubGFiZWxlZCBkYXRhIGF2YWlsYWJsZSBvbiB0aGUgd2ViLCBpdCBpcyBpbXBvcnRhbnQgdG8gbWFrZSB1c2Ugb2YgdGhlc2UgZGF0YSBpbiBjb25qdW5jdGlvbiB3aXRoIGEgc21hbGwgc2V0IG9mIGxhYmVsZWQgZGF0YSB0byB0cmFpbiBhIGRlZXAgbGVhcm5pbmcgbW9kZWwuIEluIHRoaXMgcGFwZXIsIHdlIGludHJvZHVjZSBhIG5ldyBpdGVyYXRpdmUgR3JhcGgtYmFzZWQgU2VtaS1TdXBlcnZpc2VkIExlYXJuaW5nIChHU1NMKSBtZXRob2QgdG8gdHJhaW4gYSBDTk4tYmFzZWQgY2xhc3NpZmllciB1c2luZyBhIGxhcmdlIGFtb3VudCBvZiB1bmxhYmVsZWQgZGF0YSBhbmQgYSBzbWFsbCBhbW91bnQgb2YgbGFiZWxlZCBkYXRhLiBJbiB0aGlzIG1ldGhvZCwgd2UgZmlyc3QgY29uc3RydWN0IGEgc2ltaWxhcml0eSBncmFwaCBpbiB3aGljaCB0aGUgbm9kZXMgcmVwcmVzZW50IHRoZSBDTk4gZmVhdHVyZXMgY29ycmVzcG9uZGluZyB0byBkYXRhIHBvaW50cyAobGFiZWxlZCBhbmQgdW5sYWJlbGVkKSB3aGlsZSB0aGUgZWRnZXMgdGVuZCB0byBjb25uZWN0IHRoZSBkYXRhIHBvaW50cyB3aXRoIHRoZSBzYW1lIGNsYXNzIGxhYmVsLiBJbiB0aGlzIGdyYXBoLCB0aGUgbWlzc2luZyBsYWJlbCBvZiB1bnN1cGVydmlzZWQgbm9kZXMgaXMgcHJlZGljdGVkIGJ5IHVzaW5nIGEgbWF0cml4IGNvbXBsZXRpb24gbWV0aG9kIGJhc2VkIG9uIHJhbmsgbWluaW1pemF0aW9uIGNyaXRlcmlvbi4gSW4gdGhlIG5leHQgc3RlcCwgd2UgdXNlIHRoZSBjb25zdHJ1Y3RlZCBncmFwaCB0byBjYWxjdWxhdGUgdHJpcGxldCByZWd1bGFyaXphdGlvbiBsb3NzIHdoaWNoIGlzIGFkZGVkIHRvIHRoZSBzdXBlcnZpc2VkIGxvc3Mgb2J0YWluZWQgYnkgaW5pdGlhbGx5IGxhYmVsZWQgZGF0YSB0byB1cGRhdGUgdGhlIENOTiBuZXR3b3JrIHBhcmFtZXRlcnMuIiwsLFVucmVsZWFzZWQsVW5pdGVkIFN0YXRlcyBvZiBBbWVyaWNhLCwsLDIuMCwsMjAyNi0wMi0xMSAxOToyNjoyNyswMDowMCwsLCwsLEFjYWRlbWlhLCwsLCxVbnJlbGVhc2VkLCwsLCwsLDEwMjcuMzU2MTcyODk2NTA1NSwsLCwsLE5vClJOTiArIGNoYXIzLU1TLXZlYyxMYW5ndWFnZSxMYW5ndWFnZSBtb2RlbGluZywiTlRUIENvbW11bmljYXRpb24gU2NpZW5jZSBMYWJvcmF0b3JpZXMsVG9ob2t1IFVuaXZlcnNpdHkiLCJTaG8gVGFrYXNlLCBKdW4gU3V6dWtpLCBNYXNhYWtpIE5hZ2F0YSIsMjAxOS0wNy0xNixDaGFyYWN0ZXIgbi1HcmFtIEVtYmVkZGluZ3MgdG8gSW1wcm92ZSBSTk4gTGFuZ3VhZ2UgTW9kZWxzLGh0dHBzOi8vYXJ4aXYub3JnL2Ficy8xOTA2LjA1NTA2LCwsLDE3NTAwMDAwMC4wLDE3NU0sLCJ1bmtub3duIGFtb3VudCBvZiBlcG9jaHMsIHRvdGFsIHRyYWluaW5nIHRpbWUgYW5kIGV4YWN0IHR5cGUgb2YgaGFyZHdhcmUiLCxzaXplIG9mIFdUMTAzLCxjaGFyMy1NUy12ZWMgMTcxLjEwIHNlY29uZHMgcGVyIGVwb2NoLE5WSURJQSBUZXNsYSBQMTAwIFBDSWUgMTZHQiwsQ29uZmlkZW50LCJUaGlzIHBhcGVyIHByb3Bvc2VzIGEgbm92ZWwgUmVjdXJyZW50IE5ldXJhbCBOZXR3b3JrIChSTk4pIGxhbmd1YWdlIG1vZGVsIHRoYXQgdGFrZXMgYWR2YW50YWdlIG9mIGNoYXJhY3RlciBpbmZvcm1hdGlvbi4gV2UgZm9jdXMgb24gY2hhcmFjdGVyIG4tZ3JhbXMgYmFzZWQgb24gcmVzZWFyY2ggaW4gdGhlIGZpZWxkIG9mIHdvcmQgZW1iZWRkaW5nIGNvbnN0cnVjdGlvbiAoV2lldGluZyBldCBhbC4gMjAxNikuIE91ciBwcm9wb3NlZCBtZXRob2QgY29uc3RydWN0cyB3b3JkIGVtYmVkZGluZ3MgZnJvbSBjaGFyYWN0ZXIgbi1ncmFtIGVtYmVkZGluZ3MgYW5kIGNvbWJpbmVzIHRoZW0gd2l0aCBvcmRpbmFyeSB3b3JkIGVtYmVkZGluZ3MuIFdlIGRlbW9uc3RyYXRlIHRoYXQgdGhlIHByb3Bvc2VkIG1ldGhvZCBhY2hpZXZlcyB0aGUgYmVzdCBwZXJwbGV4aXRpZXMgb24gdGhlIGxhbmd1YWdlIG1vZGVsaW5nIGRhdGFzZXRzOiBQZW5uIFRyZWViYW5rLCBXaWtpVGV4dC0yLCBhbmQgV2lraVRleHQtMTAzLiBNb3Jlb3Zlciwgd2UgY29uZHVjdCBleHBlcmltZW50cyBvbiBhcHBsaWNhdGlvbiB0YXNrczogbWFjaGluZSB0cmFuc2xhdGlvbiBhbmQgaGVhZGxpbmUgZ2VuZXJhdGlvbi4gVGhlIGV4cGVyaW1lbnRhbCByZXN1bHRzIGluZGljYXRlIHRoYXQgb3VyIHByb3Bvc2VkIG1ldGhvZCBhbHNvIHBvc2l0aXZlbHkgYWZmZWN0cyB0aGVzZSB0YXNrcy4iLCxSTk4gKyBjaGFyMy1NUy12ZWMsVW5yZWxlYXNlZCwiSmFwYW4sSmFwYW4iLCwsLCwsMjAyNS0xMS0yOCAxMTo1Mzo0NCswMDowMCwsLCwsLCJJbmR1c3RyeSxBY2FkZW1pYSIsLCwsLFVucmVsZWFzZWQsLCwsLCwsLCwsLCwsTm8KUk5OIEJhc2VsaW5lLExhbmd1YWdlLExhbmd1YWdlIG1vZGVsaW5nL2dlbmVyYXRpb24sIk1hc3NhY2h1c2V0dHMgSW5zdGl0dXRlIG9mIFRlY2hub2xvZ3kgKE1JVCksUmV5IEp1YW4gQ2FybG9zIFVuaXZlcnNpdHkiLCJTaG8gVGFrYXNlLCBKdW4gU3V6dWtpLCBNYXNhYWtpIE5hZ2F0YSIsMjAxOS0wNy0xNCxDaGFyYWN0ZXIgbi1HcmFtIEVtYmVkZGluZ3MgdG8gSW1wcm92ZSBSTk4gTGFuZ3VhZ2UgTW9kZWxzLGh0dHBzOi8vb2pzLmFhYWkub3JnL2luZGV4LnBocC9BQUFJL2FydGljbGUvdmlldy80NDM3LCwsLCwsLCwsLCwsLCxVbmtub3duLCJBIHZpbmUgY29wdWxhIG1vZGVsIGlzIGEgZmxleGlibGUgaGlnaC1kaW1lbnNpb25hbCBkZXBlbmRlbmNlIG1vZGVsIHdoaWNoIHVzZXMgb25seSBiaXZhcmlhdGUgYnVpbGRpbmcgYmxvY2tzLiBIb3dldmVyLCB0aGUgbnVtYmVyIG9mIHBvc3NpYmxlIGNvbmZpZ3VyYXRpb25zIG9mIGEgdmluZSBjb3B1bGEgZ3Jvd3MgZXhwb25lbnRpYWxseSBhcyB0aGUgbnVtYmVyIG9mIHZhcmlhYmxlcyBpbmNyZWFzZXMsIG1ha2luZyBtb2RlbCBzZWxlY3Rpb24gYSBtYWpvciBjaGFsbGVuZ2UgaW4gZGV2ZWxvcG1lbnQuIEluIHRoaXMgd29yaywgd2UgZm9ybXVsYXRlIGEgdmluZSBzdHJ1Y3R1cmUgbGVhcm5pbmcgcHJvYmxlbSB3aXRoIGJvdGggdmVjdG9yIGFuZCByZWluZm9yY2VtZW50IGxlYXJuaW5nIHJlcHJlc2VudGF0aW9uLiBXZSB1c2UgbmV1cmFsIG5ldHdvcmsgdG8gZmluZCB0aGUgZW1iZWRkaW5ncyBmb3IgdGhlIGJlc3QgcG9zc2libGUgdmluZSBtb2RlbCBhbmQgZ2VuZXJhdGUgYSBzdHJ1Y3R1cmUuIFRocm91Z2hvdXQgZXhwZXJpbWVudHMgb24gc3ludGhldGljIGFuZCByZWFsLXdvcmxkIGRhdGFzZXRzLCB3ZSBzaG93IHRoYXQgb3VyIHByb3Bvc2VkIGFwcHJvYWNoIGZpdHMgdGhlIGRhdGEgYmV0dGVyIGluIHRlcm1zIG9mIGxvZ2xpa2VsaWhvb2QuIE1vcmVvdmVyLCB3ZSBkZW1vbnN0cmF0ZSB0aGF0IHRoZSBtb2RlbCBpcyBhYmxlIHRvIGdlbmVyYXRlIGhpZ2gtcXVhbGl0eSBzYW1wbGVzIGluIGEgdmFyaWV0eSBvZiBhcHBsaWNhdGlvbnMsIG1ha2luZyBpdCBhIGdvb2QgY2FuZGlkYXRlIGZvciBzeW50aGV0aWMgZGF0YSBnZW5lcmF0aW9uLiIsLFJOTiBCYXNlbGluZSxVbnJlbGVhc2VkLCJVbml0ZWQgU3RhdGVzIG9mIEFtZXJpY2EsU3BhaW4iLCwsLCwsMjAyNS0xMS0yOCAxMTo1Mzo0NCswMDowMCwsLCwsLCJBY2FkZW1pYSxBY2FkZW1pYSIsLCwsLFVucmVsZWFzZWQsLCwsLCwsLCwsLCwsTm8KUi1UcmFuc2Zvcm1lcixMYW5ndWFnZSxMYW5ndWFnZSBtb2RlbGluZywiTWljaGlnYW4gU3RhdGUgVW5pdmVyc2l0eSxUQUwgRWR1Y2F0aW9uIEdyb3VwIChYdWVlcnNpKSIsIlpoaXdlaSBXYW5nLCBZYW8gTWEsIFppdGFvIExpdSwgSmlsaWFuZyBUYW5nIiwyMDE5LTA3LTEyLFItVHJhbnNmb3JtZXI6IFJlY3VycmVudCBOZXVyYWwgTmV0d29yayBFbmhhbmNlZCBUcmFuc2Zvcm1lcixodHRwczovL2FyeGl2Lm9yZy9hYnMvMTkwNy4wNTU3MiwxMTYuMCwsLDE1ODAwMDAwLjAsaHR0cHM6Ly9jb2xhYi5yZXNlYXJjaC5nb29nbGUuY29tL2RyaXZlLzFhZkRwRnZPM0R0cnkyTWRnOEMxYVVCVl9zTUY3TEdiNz91c3A9c2hhcmluZyw4NjQ5MDIxMTAwMDAwMDAwLjAsNiBGTE9QIC8gdG9rZW4gLyBwYXJhbWV0ZXIgKiAxNTgwMDAwMCBwYXJhbWV0ZXJzICogOTEyMzQ0IHRva2VucyAqIDEwMCBlcG9jaHMgPSA4LjY0OTAyMTFlKzE1IEZMT1AsOTEyMzQ0LCJkZWZhdWx0IG51bWJlciBvZiBlcG9jaHMgaW4gdGhlIGNvZGU6CgpodHRwczovL2dpdGh1Yi5jb20vRFNFLU1TVS9SLXRyYW5zZm9ybWVyL3RyZWUvbWFzdGVyL2xhbmd1YWdlX3dvcmQgIiwsLCwsTGlrZWx5LCJSZWN1cnJlbnQgTmV1cmFsIE5ldHdvcmtzIGhhdmUgbG9uZyBiZWVuIHRoZSBkb21pbmF0aW5nIGNob2ljZSBmb3Igc2VxdWVuY2UgbW9kZWxpbmcuIEhvd2V2ZXIsIGl0IHNldmVyZWx5IHN1ZmZlcnMgZnJvbSB0d28gaXNzdWVzOiBpbXBvdGVudCBpbiBjYXB0dXJpbmcgdmVyeSBsb25nLXRlcm0gZGVwZW5kZW5jaWVzIGFuZCB1bmFibGUgdG8gcGFyYWxsZWxpemUgdGhlIHNlcXVlbnRpYWwgY29tcHV0YXRpb24gcHJvY2VkdXJlLiBUaGVyZWZvcmUsIG1hbnkgbm9uLXJlY3VycmVudCBzZXF1ZW5jZSBtb2RlbHMgdGhhdCBhcmUgYnVpbHQgb24gY29udm9sdXRpb24gYW5kIGF0dGVudGlvbiBvcGVyYXRpb25zIGhhdmUgYmVlbiBwcm9wb3NlZCByZWNlbnRseS4gTm90YWJseSwgbW9kZWxzIHdpdGggbXVsdGktaGVhZCBhdHRlbnRpb24gc3VjaCBhcyBUcmFuc2Zvcm1lciBoYXZlIGRlbW9uc3RyYXRlZCBleHRyZW1lIGVmZmVjdGl2ZW5lc3MgaW4gY2FwdHVyaW5nIGxvbmctdGVybSBkZXBlbmRlbmNpZXMgaW4gYSB2YXJpZXR5IG9mIHNlcXVlbmNlIG1vZGVsaW5nIHRhc2tzLiBEZXNwaXRlIHRoZWlyIHN1Y2Nlc3MsIGhvd2V2ZXIsIHRoZXNlIG1vZGVscyBsYWNrIG5lY2Vzc2FyeSBjb21wb25lbnRzIHRvIG1vZGVsIGxvY2FsIHN0cnVjdHVyZXMgaW4gc2VxdWVuY2VzIGFuZCBoZWF2aWx5IHJlbHkgb24gcG9zaXRpb24gZW1iZWRkaW5ncyB0aGF0IGhhdmUgbGltaXRlZCBlZmZlY3RzIGFuZCByZXF1aXJlIGEgY29uc2lkZXJhYmxlIGFtb3VudCBvZiBkZXNpZ24gZWZmb3J0cy4gSW4gdGhpcyBwYXBlciwgd2UgcHJvcG9zZSB0aGUgUi1UcmFuc2Zvcm1lciB3aGljaCBlbmpveXMgdGhlIGFkdmFudGFnZXMgb2YgYm90aCBSTk5zIGFuZCB0aGUgbXVsdGktaGVhZCBhdHRlbnRpb24gbWVjaGFuaXNtIHdoaWxlIGF2b2lkcyB0aGVpciByZXNwZWN0aXZlIGRyYXdiYWNrcy4gVGhlIHByb3Bvc2VkIG1vZGVsIGNhbiBlZmZlY3RpdmVseSBjYXB0dXJlIGJvdGggbG9jYWwgc3RydWN0dXJlcyBhbmQgZ2xvYmFsIGxvbmctdGVybSBkZXBlbmRlbmNpZXMgaW4gc2VxdWVuY2VzIHdpdGhvdXQgYW55IHVzZSBvZiBwb3NpdGlvbiBlbWJlZGRpbmdzLiBXZSBldmFsdWF0ZSBSLVRyYW5zZm9ybWVyIHRocm91Z2ggZXh0ZW5zaXZlIGV4cGVyaW1lbnRzIHdpdGggZGF0YSBmcm9tIGEgd2lkZSByYW5nZSBvZiBkb21haW5zIGFuZCB0aGUgZW1waXJpY2FsIHJlc3VsdHMgc2hvdyB0aGF0IFItVHJhbnNmb3JtZXIgb3V0cGVyZm9ybXMgdGhlIHN0YXRlLW9mLXRoZS1hcnQgbWV0aG9kcyBieSBhIGxhcmdlIG1hcmdpbiBpbiBtb3N0IG9mIHRoZSB0YXNrcy4gV2UgaGF2ZSBtYWRlIHRoZSBjb2RlIHB1YmxpY2x5IGF2YWlsYWJsZSBhdCBcdXJse3RoaXMgaHR0cHMgVVJMfS4iLDEwMC4wLFItVHJhbnNmb3JtZXIsVW5yZWxlYXNlZCwiVW5pdGVkIFN0YXRlcyBvZiBBbWVyaWNhLENoaW5hIiwsLCwsLDIwMjYtMDUtMjUgMTI6MTE6MjMrMDA6MDAsLCwsLCwiQWNhZGVtaWEsSW5kdXN0cnkiLCwsLCxPcGVuIChub24tY29tbWVyY2lhbCksImNvZGUsIG5vIGNsZWFyIGxpY2Vuc2U6IGh0dHBzOi8vZ2l0aHViLmNvbS9EU0UtTVNVL1ItdHJhbnNmb3JtZXIvdHJlZS9tYXN0ZXIvbGFuZ3VhZ2Vfd29yZCAiLCwsLCwsLE9wZXJhdGlvbiBjb3VudGluZywsLCwsTm8KUGx1cmlidXMsR2FtZXMsUG9rZXIsRmFjZWJvb2sgQUkgUmVzZWFyY2gsIk5vYW0gQnJvd24sIFR1b21hcyBTYW5kaG9sbSIsMjAxOS0wNy0xMSxTdXBlcmh1bWFuIEFJIGZvciBtdWx0aXBsYXllciBwb2tlcixodHRwczovL3d3dy5zY2llbmNlLm9yZy9jbXMvYXNzZXQvOTEwNzE0YTctZWUyYS00ODZlLTk5NzAtNDJmYjg5M2IwOGQ5L3BhcC5wZGYsNzk3LjAsU09UQSBpbXByb3ZlbWVudCwiZmlyc3QgdG8gYmVhdCBodW1hbnMgYXQgbXVsdGlwbGF5ZXIgcG9rZXI6ICIiRGV2ZWxvcGluZyBhIHN1cGVyaHVtYW4gQUkgZm9yIG11bHRpcGxheWVyIHBva2VyIHdhcyB0aGUgd2lkZWx5LHJlY29nbml6ZWQgbWFpbiByZW1haW5pbmcgbWlsZXN0b25lLiBJbiB0aGlzIHBhcGVyIHdlIGRlc2NyaWJlIFBsdXJpYnVzLCBhbiBBSSBjYXBhYmxlIG9mIGRlZmVhdGluZyBlbGl0ZSBodW1hbiBwcm9mZXNzaW9uYWxzIGluIHNpeC1wbGF5ZXIgbm8tbGltaXQgVGV4YXMgaG9sZOKAmWVtIHBva2VyLCB0aGUgbW9zdCBjb21tb25seSBwbGF5ZWQgcG9rZXIgZm9ybWF0IGluIHRoZSB3b3JsZC4iIiIsLCw2LjZlKzE2LCJUcmFpbmVkIGluIDggZGF5cyBvbiBhIDY0IGNvcmUgQ1BVCmh0dHBzOi8vYWkuZmFjZWJvb2suY29tL2Jsb2cvcGx1cmlidXMtZmlyc3QtYWktdG8tYmVhdC1wcm9zLWluLTYtcGxheWVyLXBva2VyLwoKIiJXZSB0cmFpbmVkIHRoZSBibHVlcHJpbnQgc3RyYXRlZ3kgZm9yIFBsdXJpYnVzIGluIGVpZ2h0IGRheXMgb24gYSA2NC1jb3JlIHNlcnZlciBhbmQgcmVxdWlyZWQgbGVzcyB0aGFuIDUxMiBHQiBvZiBSQU0uIE5vIEdQVXMgd2VyZSB1c2VkLiBBdCB0eXBpY2FsIGNsb3VkIGNvbXB1dGluZyBpbnN0YW5jZSByYXRlcywgaXQgd291bGQgY29zdCBsZXNzIHRoYW4gJDE1MCB0byB0cmFpbi4iIgoKR3Vlc3M6IHRyYWluZWQgb24gaTcgSW50ZWwgQ1BVLCBhcHByb3ggNWU5IEZMT1AvcyBmb3IgZWFjaCBjb3JlLgoKIGh0dHBzOi8vZXBvY2guYWkvYmxvZy9lc3RpbWF0aW5nLXRyYWluaW5nLWNvbXB1dGUKOCBkYXlzLCA2NCBjb3JlcywgNWU5IEZMT1AvcywgMzAlIHV0aWxpemF0aW9uIiwsLCwsLCxMaWtlbHksIkluIHJlY2VudCB5ZWFycyB0aGVyZSBoYXZlIGJlZW4gZ3JlYXQgc3RyaWRlcyBpbiBhcnRpZmljaWFsIGludGVsbGlnZW5jZSAoQUkpLCB3aXRoIGdhbWVzIG9mdGVuIHNlcnZpbmcgYXMKY2hhbGxlbmdlIHByb2JsZW1zLCBiZW5jaG1hcmtzLCBhbmQgbWlsZXN0b25lcyBmb3IgcHJvZ3Jlc3MuIFBva2VyIGhhcyBzZXJ2ZWQgZm9yIGRlY2FkZXMgYXMgc3VjaCBhCmNoYWxsZW5nZSBwcm9ibGVtLiBQYXN0IHN1Y2Nlc3NlcyBpbiBzdWNoIGJlbmNobWFya3MsIGluY2x1ZGluZyBwb2tlciwgaGF2ZSBiZWVuIGxpbWl0ZWQgdG8gdHdvLXBsYXllcgpnYW1lcy4gSG93ZXZlciwgcG9rZXIgaW4gcGFydGljdWxhciBpcyB0cmFkaXRpb25hbGx5IHBsYXllZCB3aXRoIG1vcmUgdGhhbiB0d28gcGxheWVycy4gTXVsdGlwbGF5ZXIgZ2FtZXMKcHJlc2VudCBmdW5kYW1lbnRhbCBhZGRpdGlvbmFsIGlzc3VlcyBiZXlvbmQgdGhvc2UgaW4gdHdvLXBsYXllciBnYW1lcywgYW5kIG11bHRpcGxheWVyIHBva2VyIGlzIGEKcmVjb2duaXplZCBBSSBtaWxlc3RvbmUuIEluIHRoaXMgcGFwZXIgd2UgcHJlc2VudCBQbHVyaWJ1cywgYW4gQUkgdGhhdCB3ZSBzaG93IGlzIHN0cm9uZ2VyIHRoYW4gdG9wIGh1bWFuCnByb2Zlc3Npb25hbHMgaW4gc2l4LXBsYXllciBuby1saW1pdCBUZXhhcyBob2xk4oCZZW0gcG9rZXIsIHRoZSBtb3N0IHBvcHVsYXIgZm9ybSBvZiBwb2tlciBwbGF5ZWQgYnkKaHVtYW5zLiIsLCxVbnJlbGVhc2VkLCJVbml0ZWQgU3RhdGVzIG9mIEFtZXJpY2EsRnJhbmNlIiwsLCwsLDIwMjYtMDEtMDEgMTQ6MDA6MjErMDA6MDAsLCwsLCxJbmR1c3RyeSwsLCwsVW5yZWxlYXNlZCwsLCwsLCwsSGFyZHdhcmUsLCwsLE5vCkJpZ0JpR0FOLCJWaXNpb24sSW1hZ2UgZ2VuZXJhdGlvbiIsSW1hZ2UgY29tcGxldGlvbixHb29nbGUsIkplZmYgRG9uYWh1ZSwgS2FyZW4gU2ltb255YW4iLDIwMTktMDctMDQsTGFyZ2UgU2NhbGUgQWR2ZXJzYXJpYWwgUmVwcmVzZW50YXRpb24gTGVhcm5pbmcsaHR0cHM6Ly9hcnhpdi5vcmcvYWJzLzE5MDcuMDI1NDQsNTc2LjAsU09UQSBpbXByb3ZlbWVudCwiIiJCaWdCaUdBTiwgYW4gdW5zdXBlcnZpc2VkIGxlYXJuaW5nIGFwcHJvYWNoIGJhc2VkIHB1cmVseSBvbiBnZW5lcmF0aXZlIG1vZGVscywgYWNoaWV2ZXMgc3RhdGUtb2YtdGhlLWFydCByZXN1bHRzIGluIGltYWdlIHJlcHJlc2VudGF0aW9uIGxlYXJuaW5nIG9uIEltYWdlTmV0IiIiLDg2MDAwMDAwLjAsaHR0cHM6Ly9vcGVuYWkuY29tL2Jsb2cvaW1hZ2UtZ3B0LyNyZnJlZjUzLCwsMjU2MDAwMCwsLCwsLCwiQWR2ZXJzYXJpYWxseSB0cmFpbmVkIGdlbmVyYXRpdmUgbW9kZWxzIChHQU5zKSBoYXZlIHJlY2VudGx5IGFjaGlldmVkIGNvbXBlbGxpbmcgaW1hZ2Ugc3ludGhlc2lzIHJlc3VsdHMuIEJ1dCBkZXNwaXRlIGVhcmx5IHN1Y2Nlc3NlcyBpbiB1c2luZyBHQU5zIGZvciB1bnN1cGVydmlzZWQgcmVwcmVzZW50YXRpb24gbGVhcm5pbmcsIHRoZXkgaGF2ZSBzaW5jZSBiZWVuIHN1cGVyc2VkZWQgYnkgYXBwcm9hY2hlcyBiYXNlZCBvbiBzZWxmLXN1cGVydmlzaW9uLiBJbiB0aGlzIHdvcmsgd2Ugc2hvdyB0aGF0IHByb2dyZXNzIGluIGltYWdlIGdlbmVyYXRpb24gcXVhbGl0eSB0cmFuc2xhdGVzIHRvIHN1YnN0YW50aWFsbHkgaW1wcm92ZWQgcmVwcmVzZW50YXRpb24gbGVhcm5pbmcgcGVyZm9ybWFuY2UuIE91ciBhcHByb2FjaCwgQmlnQmlHQU4sIGJ1aWxkcyB1cG9uIHRoZSBzdGF0ZS1vZi10aGUtYXJ0IEJpZ0dBTiBtb2RlbCwgZXh0ZW5kaW5nIGl0IHRvIHJlcHJlc2VudGF0aW9uIGxlYXJuaW5nIGJ5IGFkZGluZyBhbiBlbmNvZGVyIGFuZCBtb2RpZnlpbmcgdGhlIGRpc2NyaW1pbmF0b3IuIFdlIGV4dGVuc2l2ZWx5IGV2YWx1YXRlIHRoZSByZXByZXNlbnRhdGlvbiBsZWFybmluZyBhbmQgZ2VuZXJhdGlvbiBjYXBhYmlsaXRpZXMgb2YgdGhlc2UgQmlnQmlHQU4gbW9kZWxzLCBkZW1vbnN0cmF0aW5nIHRoYXQgdGhlc2UgZ2VuZXJhdGlvbi1iYXNlZCBtb2RlbHMgYWNoaWV2ZSB0aGUgc3RhdGUgb2YgdGhlIGFydCBpbiB1bnN1cGVydmlzZWQgcmVwcmVzZW50YXRpb24gbGVhcm5pbmcgb24gSW1hZ2VOZXQsIGFzIHdlbGwgYXMgaW4gdW5jb25kaXRpb25hbCBpbWFnZSBnZW5lcmF0aW9uLiBQcmV0cmFpbmVkIEJpZ0JpR0FOIG1vZGVscyAtLSBpbmNsdWRpbmcgaW1hZ2UgZ2VuZXJhdG9ycyBhbmQgZW5jb2RlcnMgLS0gYXJlIGF2YWlsYWJsZSBvbiBUZW5zb3JGbG93IEh1YiAodGhpcyBodHRwcyBVUkwpLiIsLCxPcGVuIHdlaWdodHMgKHVucmVzdHJpY3RlZCksVW5pdGVkIFN0YXRlcyBvZiBBbWVyaWNhLCwsLCwsMjAyNi0wNS0yNSAxMjoxMToyMiswMDowMCwsLCwsLEluZHVzdHJ5LCwsLCxVbnJlbGVhc2VkLCJtb2RlbCAoQXBhY2hlIDIuMCBsaWNlbnNlKTogaHR0cHM6Ly93d3cua2FnZ2xlLmNvbS9tb2RlbHMvZGVlcG1pbmQvYmlnYmlnYW4KCnRoZXkgc2hhcmUgYSBub3RlYm9vayBidXQgd2l0aCBhIGJyb2tlbiBsaW5rIiwsLCwsLCwsLCwsLFllcwpBbGwtYXR0ZW50aW9uIG5ldHdvcmsgKyBhZGFwdGl2ZSBzcGFuLExhbmd1YWdlLExhbmd1YWdlIG1vZGVsaW5nL2dlbmVyYXRpb24sRmFjZWJvb2sgQUkgUmVzZWFyY2gsIlNhaW5iYXlhciBTdWtoYmFhdGFyLCBFZG91YXJkIEdyYXZlLCBHdWlsbGF1bWUgTGFtcGxlLCBIZXJ2ZSBKZWdvdSwgQXJtYW5kIEpvdWxpbiIsMjAxOS0wNy0wMixBdWdtZW50aW5nIFNlbGYtYXR0ZW50aW9uIHdpdGggUGVyc2lzdGVudCBNZW1vcnksaHR0cHM6Ly9hcnhpdi5vcmcvYWJzLzE5MDcuMDE0NzAsMTU2LjAsLCwxMzMwMDAwMDAuMCwiMTMzTSAoVGFibGUgMykKCkZvciB3b3JkIGxldmVsIGxhbmd1YWdlIG1vZGVsaW5nLCB3ZSB1c2UgYSBtb2RlbCB3aXRoIGQgPSA1MTIgYW5kIDM2IGxheWVycywgZWFjaCB3aXRoIDggaGVhZHMKYW5kIDIwNDggcGVyc2lzdGVudCB2ZWN0b3JzLiIsMS4xNjU3NzMzZSsxOSwiMzEzMzAwMDAwMDAwMDAgRkxPUCAvIHNlYyAvIEdQVSBbZnAxNl0gKiA2NCBHUFVzICogMjQgaG91cnMgKiAzNjAwIHNlYy9ob3VyICogMC4zIFthc3N1bWVkIHV0aWxpemF0aW9uXSA9IDUuMTk3MjcxZSsxOSBGTE9QCgo2IEZMT1AgLyB0b2tlbiAvIHBhcmFtZXRlciAqIDIwMDAwMCBzdGVwcyAqIDY0IHNlcXVlbmNlcyBwZXIgYmF0Y2ggKiAyNTYgdG9rZW5zIHBlciBzZXF1ZW5jZSAqIDEzMzAwMDAwMCBwYXJhbWV0ZXJzID0gMi42MTQ4ODY0ZSsxOCBGTE9QCgpzcXJ0KDUuMTk3MjcxZSsxOSoyLjYxNDg4NjRlKzE4KSA9IDEuMTY1NzczM2UrMTkgRkxPUAoKbGlrZWx5IGNvbmZpZGVuY2U6IGkgYW0gdW5jZXJ0YWluIGFib3V0IG51bWJlciBvZiBzdGVwcyBhbmQgdjEwMCBwcmVjaXNpb24gCgpfX19fX19fX18KVGhlIEFsZ29yaXRobWljIFByb2dyZXNzIHBhcGVyIGVzdGltYXRpb24gd2FzIDQuNiDDlyAxMF4xOSBGTE9QIiwxMDMwMDAwMDAsIjhrIHdhcm11cCBzdGVwcwpBIGJhdGNoIGNvbnNpc3RzIG9mIDY0IHNhbXBsZXMsIGVhY2ggd2l0aCAyNTYgdG9rZW5zCgpGb2xsb3dpbmcgQmFldnNraSBhbmQgQXVsaSBbMl0gb24gV2lraVRleHQtMTAzLAp3ZSB1c2UgdGllZCBhZGFwdGl2ZSBzb2Z0bWF4IGFuZCBhZGFwdGl2ZSBpbnB1dCB3aXRoIDMgY2x1c3RlcnMgb2Ygc2l6ZSAyMGssIDQwayBhbmQgMjAwawoKYXNzdW1pbmcgMjAwayBzdGVwczoKCjIwMDAwMCo2NCoyNTYvMTAzMDAwMDAwID0gMzEuOCBlcG9jaHMgIiwyNC4wLCIiIlRyYWluaW5nIGxhcmdlIG1vZGVscyB0YWtlcyBhYm91dCBhIGRheSBvbiA2NCBWMTAwIEdQVXMuIiIiLE5WSURJQSBWMTAwLCxMaWtlbHksIlRyYW5zZm9ybWVyIG5ldHdvcmtzIGhhdmUgbGVhZCB0byBpbXBvcnRhbnQgcHJvZ3Jlc3MgaW4gbGFuZ3VhZ2UgbW9kZWxpbmcgYW5kIG1hY2hpbmUgdHJhbnNsYXRpb24uIFRoZXNlIG1vZGVscyBpbmNsdWRlIHR3byBjb25zZWN1dGl2ZSBtb2R1bGVzLCBhIGZlZWQtZm9yd2FyZCBsYXllciBhbmQgYSBzZWxmLWF0dGVudGlvbiBsYXllci4gVGhlIGxhdHRlciBhbGxvd3MgdGhlIG5ldHdvcmsgdG8gY2FwdHVyZSBsb25nIHRlcm0gZGVwZW5kZW5jaWVzIGFuZCBhcmUgb2Z0ZW4gcmVnYXJkZWQgYXMgdGhlIGtleSBpbmdyZWRpZW50IGluIHRoZSBzdWNjZXNzIG9mIFRyYW5zZm9ybWVycy4gQnVpbGRpbmcgdXBvbiB0aGlzIGludHVpdGlvbiwgd2UgcHJvcG9zZSBhIG5ldyBtb2RlbCB0aGF0IHNvbGVseSBjb25zaXN0cyBvZiBhdHRlbnRpb24gbGF5ZXJzLiBNb3JlIHByZWNpc2VseSwgd2UgYXVnbWVudCB0aGUgc2VsZi1hdHRlbnRpb24gbGF5ZXJzIHdpdGggcGVyc2lzdGVudCBtZW1vcnkgdmVjdG9ycyB0aGF0IHBsYXkgYSBzaW1pbGFyIHJvbGUgYXMgdGhlIGZlZWQtZm9yd2FyZCBsYXllci4gVGhhbmtzIHRvIHRoZXNlIHZlY3RvcnMsIHdlIGNhbiByZW1vdmUgdGhlIGZlZWQtZm9yd2FyZCBsYXllciB3aXRob3V0IGRlZ3JhZGluZyB0aGUgcGVyZm9ybWFuY2Ugb2YgYSB0cmFuc2Zvcm1lci4gT3VyIGV2YWx1YXRpb24gc2hvd3MgdGhlIGJlbmVmaXRzIGJyb3VnaHQgYnkgb3VyIG1vZGVsIG9uIHN0YW5kYXJkIGNoYXJhY3RlciBhbmQgd29yZCBsZXZlbCBsYW5ndWFnZSBtb2RlbGluZyBiZW5jaG1hcmtzLiIsMzEuOCxBbGwtYXR0ZW50aW9uIG5ldHdvcmsgKyBhZGFwdGl2ZSBzcGFuLFVucmVsZWFzZWQsIlVuaXRlZCBTdGF0ZXMgb2YgQW1lcmljYSxGcmFuY2UiLCwsLDY0LjAsLDIwMjYtMDUtMjUgMTI6MTE6MjIrMDA6MDAsLCwsMTYzODQuMCw2NCoyNTYsSW5kdXN0cnksLCwsLFVucmVsZWFzZWQsLCwsLCwsMzk0NjMuNjU3MzAwMjc2ODY0LCJIYXJkd2FyZSxPcGVyYXRpb24gY291bnRpbmciLCwsLCxObwpSb0JFUlRhIExhcmdlLExhbmd1YWdlLCJRdWVzdGlvbiBhbnN3ZXJpbmcsTGFuZ3VhZ2UgbW9kZWxpbmcvZ2VuZXJhdGlvbiIsIkZhY2Vib29rLFVuaXZlcnNpdHkgb2YgV2FzaGluZ3RvbiIsIllpbmhhbiBMaXUsIE15bGUgT3R0LCBOYW1hbiBHb3lhbCwgSmluZ2ZlaSBEdSwgTWFuZGFyIEpvc2hpLCBEYW5xaSBDaGVuLCBPbWVyIExldnksIE1pa2UgTGV3aXMsIEx1a2UgWmV0dGxlbW95ZXIsIFZlc2VsaW4gU3RveWFub3YiLDIwMTktMDctMDEsUm9CRVJUYTogQSBSb2J1c3RseSBPcHRpbWl6ZWQgQkVSVCBQcmV0cmFpbmluZyBBcHByb2FjaCxodHRwczovL2FyeGl2Lm9yZy9hYnMvMTkwNy4xMTY5MiwyOTY0MS4wLCJIaWdobHkgY2l0ZWQsU09UQSBpbXByb3ZlbWVudCIsIiIiT3VyIGJlc3QgbW9kZWwgYWNoaWV2ZXMgc3RhdGUtb2YtdGhlLWFydCByZXN1bHRzIG9uIEdMVUUsIFJBQ0UgYW5kIFNRdUFEIiIiLDM1NTAwMDAwMC4wLCIzNTVNIApodHRwczovL2dpdGh1Yi5jb20vZmFjZWJvb2tyZXNlYXJjaC9mYWlyc2VxL2Jsb2IvbWFpbi9leGFtcGxlcy9yb2JlcnRhL1JFQURNRS5tZCIsOC41MDY3ZSsyMSwiU2VjdGlvbiA1OiBXZSBwcmV0cmFpbiBvdXIgbW9kZWwgdXNpbmcgMTAyNCBWMTAwIEdQVXMgZm9yIGFwcHJveGltYXRlbHkgb25l</x:v>
      </x:c>
    </x:row>
    <x:row r="261" ht="18" customHeight="1">
      <x:c r="A261" s="17" t="n">
        <x:v>256</x:v>
      </x:c>
      <x:c r="B261" s="17" t="n">
        <x:v>310</x:v>
      </x:c>
      <x:c r="C261" s="160" t="str">
        <x:v>IGRheS4KCk5vdGUgdGhpcyBpcyB0aGUgYmFzZSBwcmV0cmFpbmluZyBjb21wYXJhYmxlIHRvIEJFUlQsIDEwMGsgc3RlcHMuIFN1YnNlcXVlbnRseSB0aGV5IGRvIG1vcmU6ICIiaW5jcmVhc2luZyB0aGUgbnVtYmVyIG9mIHByZXRyYWluaW5nIHN0ZXBzCmZyb20gMTAwSyB0byAzMDBLLCBhbmQgdGhlbiBmdXJ0aGVyIHRvIDUwMEsiIi4KClNvIGFzc3VtZSA1eCB0aGUgMTAyNCBWMTAwIEdQVXMgZm9yIDFkIGVzdGltYXRlLiBNaXhlZCBwcmVjaXNpb24gdGVuc29yIGNvcmVzIGdldCAxLjI1ZTE0IEZMT1Avcy4KCjEwMjQgKiAxLjI1ZTE0ICogNSAqIDI0ICogMzYwMCAqIDAuMyA9IDEuNjU4ODhlMjIKCjZORCBlc3RpbWF0ZTogYmF0Y2hlcyBhcmUgOGsgc2VxdWVuY2VzIG9mIDUxMiB0b2tlbnM7IDUwMGsgdXBkYXRlcyBtZWFucyB0aGUgbW9kZWwgc2F3IDUwMGsgKiA4ayAqIDUxMiA9IDIuMDQ4VCB0b2tlbnMKNiAqIDIuMDQ4VCAqIDM1NU0gPSA0LjM2MjI0ZTIxCgpnZW9tZXRyaWMgbWVhbjogc3FydCgxLjY1ODg4ZTIyICogNC4zNjIyNGUyMSkgPSA4LjUwNjdlMjEKCkF1dGhvcnMgb2YgIiJBSSBhbmQgTWVtb3J5IFdhbGwiIiBlc3RpbWF0ZWQgbW9kZWwncyB0cmFpbmluZyBjb21wdXRlIGFzIDQsMzAwLDAwMCBQRkxPUCA9IDQuMyoxMF4yMSBGTE9QCihodHRwczovL2dpdGh1Yi5jb20vYW1pcmdob2xhbWkvYWlfYW5kX21lbW9yeV93YWxsKSIsNDI2NjY2NjY2NjYsIjE2MEdCKjIwME0gd29yZHMvR0IgKiAoNCB0b2tlbnMgLyAzIHdvcmRzKSA9IDMuMmUxMCB0b2tlbnMKCm1heCBzdGVwcyA1MDBrCmJhdGNoIHNpemUgIDhrCiIiV2UgcHJldHJhaW4gd2l0aCBzZXF1ZW5jZXMgb2YgYXQgbW9zdCBUID0gNTEyIHRva2Vucy4iIgoKNTAwMDAwKjgwMDAqNTEyID0gMi4wNDhlKzEyIHRva2VucyIsMTIwLjAsIkZpcnN0IHRoZSBtb2RlbCBpcyBwcmV0cmFpbmVkIGZvciAxMDBrIHN0ZXBzIG9uIDEwMjQgR1BVcyBmb3IgMSBkYXksIHRoZW4gcHJldHJhaW5pbmcgaXMgaW5jcmVhc2VkIHRvIDUwMGsgc3RlcHMsIHNvIGFzc3VtaW5nIHRoZXkgdXNlZCB0aGUgc2FtZSBudW1iZXIgb2YgR1BVcywgdGhpcyB3b3VsZCBoYXZlIHRha2VuIDUgZGF5cy4iLE5WSURJQSBUZXNsYSBWMTAwIERHWFMgMzIgR0IsLENvbmZpZGVudCwiTGFuZ3VhZ2UgbW9kZWwgcHJldHJhaW5pbmcgaGFzIGxlZCB0byBzaWduaWZpY2FudCBwZXJmb3JtYW5jZSBnYWlucyBidXQgY2FyZWZ1bCBjb21wYXJpc29uIGJldHdlZW4gZGlmZmVyZW50IGFwcHJvYWNoZXMgaXMgY2hhbGxlbmdpbmcuIFRyYWluaW5nIGlzIGNvbXB1dGF0aW9uYWxseSBleHBlbnNpdmUsIG9mdGVuIGRvbmUgb24gcHJpdmF0ZSBkYXRhc2V0cyBvZiBkaWZmZXJlbnQgc2l6ZXMsIGFuZCwgYXMgd2Ugd2lsbCBzaG93LCBoeXBlcnBhcmFtZXRlciBjaG9pY2VzIGhhdmUgc2lnbmlmaWNhbnQgaW1wYWN0IG9uIHRoZSBmaW5hbCByZXN1bHRzLiBXZSBwcmVzZW50IGEgcmVwbGljYXRpb24gc3R1ZHkgb2YgQkVSVCBwcmV0cmFpbmluZyAoRGV2bGluIGV0IGFsLiwgMjAxOSkgdGhhdCBjYXJlZnVsbHkgbWVhc3VyZXMgdGhlIGltcGFjdCBvZiBtYW55IGtleSBoeXBlcnBhcmFtZXRlcnMgYW5kIHRyYWluaW5nIGRhdGEgc2l6ZS4gV2UgZmluZCB0aGF0IEJFUlQgd2FzIHNpZ25pZmljYW50bHkgdW5kZXJ0cmFpbmVkLCBhbmQgY2FuIG1hdGNoIG9yIGV4Y2VlZCB0aGUgcGVyZm9ybWFuY2Ugb2YgZXZlcnkgbW9kZWwgcHVibGlzaGVkIGFmdGVyIGl0LiBPdXIgYmVzdCBtb2RlbCBhY2hpZXZlcyBzdGF0ZS1vZi10aGUtYXJ0IHJlc3VsdHMgb24gR0xVRSwgUkFDRSBhbmQgU1F1QUQuIFRoZXNlIHJlc3VsdHMgaGlnaGxpZ2h0IHRoZSBpbXBvcnRhbmNlIG9mIHByZXZpb3VzbHkgb3Zlcmxvb2tlZCBkZXNpZ24gY2hvaWNlcywgYW5kIHJhaXNlIHF1ZXN0aW9ucyBhYm91dCB0aGUgc291cmNlIG9mIHJlY2VudGx5IHJlcG9ydGVkIGltcHJvdmVtZW50cy4gV2UgcmVsZWFzZSBvdXIgbW9kZWxzIGFuZCBjb2RlLiIsNDguMCwsT3BlbiB3ZWlnaHRzICh1bnJlc3RyaWN0ZWQpLCJVbml0ZWQgU3RhdGVzIG9mIEFtZXJpY2EsVW5pdGVkIFN0YXRlcyBvZiBBbWVyaWNhIiwsLCwxMDI0LjAsLDIwMjYtMDUtMjUgMTI6MTE6MjMrMDA6MDAsLCwsLCwiSW5kdXN0cnksQWNhZGVtaWEiLCwsLDEyMjg4MC4wLE9wZW4gc291cmNlLCJjb2RlIGFuZCB3ZWlnaHRzOiBodHRwczovL2dpdGh1Yi5jb20vZmFjZWJvb2tyZXNlYXJjaC9mYWlyc2VxL2Jsb2IvbWFpbi9leGFtcGxlcy9yb2JlcnRhL1JFQURNRS5tZApwcmV0cmFpbiBjb2RlOiBodHRwczovL2dpdGh1Yi5jb20vZmFjZWJvb2tyZXNlYXJjaC9mYWlyc2VxL2Jsb2IvbWFpbi9leGFtcGxlcy9yb2JlcnRhL1JFQURNRS5wcmV0cmFpbmluZy5tZCAKCnJlcG8gaXMgTUlUIGxpY2Vuc2UKCiIsLDg1MzUwLjIzNTAxMjczNjQsIkhhcmR3YXJlIGVzdGltYXRlOiAxMDBrIHN0ZXBzIHRvb2sgMSBkYXkgb24gMTAyNCBWMTAwOyA1MDBrIHN0ZXBzIHdvdWxkIGhhdmUgdGFrZW4gYWJvdXQgNSBkYXlzLgoxMDI0ICogMS4yNWUxNCAqIDUgKiAyNCAqIDM2MDAgPSA1LjUyOTZlMjIgYXQgZnVsbCB1dGlsaXphdGlvbgoKNk5EIGVzdGltYXRlOiBiYXRjaGVzIGFyZSA4ayBzZXF1ZW5jZXMgb2YgNTEyIHRva2VuczsgNTAwayB1cGRhdGVzIG1lYW5zIHRoZSBtb2RlbCBzYXcgNTAwayAqIDhrICogNTEyID0gMi4wNDhUIHRva2Vucwo2ICogMi4wNDhUICogMzU1TSA9IDQuMzYyMjRlMjEKCkltcGxpZXMgNC4zNjIyNGUyMSAvIDUuNTI5NmUyMiA9IDAuMDc4OSB1dGlsaXphdGlvbgpUaGF0IHNlZW1zIG9uIHRoZSBlZGdlIG9mIHBsYXVzaWJpbGl0eTsgb3VyIGxvd2VzdCBjb25maXJtZWQgdXRpbGl6YXRpb24gaXMgMC4xODkuIixGUDE2LFRydWUsNTI2MTkzLjgxNTIxMTk4MzIsIkhhcmR3YXJlLE9wZXJhdGlvbiBjb3VudGluZyxUaGlyZC1wYXJ0eSBlc3RpbWF0aW9uIiwsLCwsWWVzClJvQkVSVGEgQmFzZSxMYW5ndWFnZSwiUXVlc3Rpb24gYW5zd2VyaW5nLExhbmd1YWdlIG1vZGVsaW5nL2dlbmVyYXRpb24iLCJGYWNlYm9vayxVbml2ZXJzaXR5IG9mIFdhc2hpbmd0b24iLCJZaW5oYW4gTGl1LCBNeWxlIE90dCwgTmFtYW4gR295YWwsIEppbmdmZWkgRHUsIE1hbmRhciBKb3NoaSwgRGFucWkgQ2hlbiwgT21lciBMZXZ5LCBNaWtlIExld2lzLCBMdWtlIFpldHRsZW1veWVyLCBWZXNlbGluIFN0b3lhbm92IiwyMDE5LTA3LTAxLFJvQkVSVGE6IEEgUm9idXN0bHkgT3B0aW1pemVkIEJFUlQgUHJldHJhaW5pbmcgQXBwcm9hY2gsaHR0cHM6Ly9hcnhpdi5vcmcvYWJzLzE5MDcuMTE2OTIsMjk2NDEuMCwsLDEyNTAwMDAwMC4wLCIiIlNwZWNpZmljYWxseSwgd2UgYmVnaW4gYnkgdHJhaW5pbmcgQkVSVCBtb2RlbHMgd2l0aCB0aGUgc2FtZSBjb25maWd1cmF0aW9uIGFzIEJFUlRCQVNFIChMID0gMTIsIEggPSA3NjgsIEEgPSAxMiwgMTEwTSBwYXJhbXMiIgoKIiIgVGhpcyBhZGRzIGFwcHJveGltYXRlbHkgMTVNIGFuZCAyME0gYWRkaXRpb25hbCBwYXJhbWV0ZXJzIGZvcgpCRVJUQkFTRSBhbmQgQkVSVExBUkdFLCByZXNwZWN0aXZlbHkiIgoKMTEwTSsxNU0gPSAxMjVNICIsMS41MzZlKzIxLDYgRkxPUCAvIHBhcmFtZXRlciAvIHRva2VuICogMTI1ICogMTBeNiBwYXJhbWV0ZXJzICogNTAwMDAwIHN0ZXBzICogODAwMCBzZXF1ZW5jZXMgcGVyIGJhdGNoICogNTEyIHRva2VucyBwZXIgc2VxdWVuY2UgPSAxLjUzNmUrMjEgRkxPUCwsIjE2MEdCKjIwME0gd29yZHMvR0IgKiAoNCB0b2tlbnMgLyAzIHdvcmRzKSA9IDQuM2UxMCB0b2tlbnMKCm1heCBzdGVwcyA1MDBrCmJhdGNoIHNpemUgIDhrCiIiV2UgcHJldHJhaW4gd2l0aCBzZXF1ZW5jZXMgb2YgYXQgbW9zdCBUID0gNTEyIHRva2Vucy4iIgoKNTAwMDAwKjgwMDAqNTEyID0gMi4wNDhlKzEyIHRva2VucwoKMi4wNDhlKzEyIC8gNC4zZTEwID0gNDggZXBvY2hzIiwsLCwsQ29uZmlkZW50LCJMYW5ndWFnZSBtb2RlbCBwcmV0cmFpbmluZyBoYXMgbGVkIHRvIHNpZ25pZmljYW50IHBlcmZvcm1hbmNlIGdhaW5zIGJ1dCBjYXJlZnVsIGNvbXBhcmlzb24gYmV0d2VlbiBkaWZmZXJlbnQgYXBwcm9hY2hlcyBpcyBjaGFsbGVuZ2luZy4gVHJhaW5pbmcgaXMgY29tcHV0YXRpb25hbGx5IGV4cGVuc2l2ZSwgb2Z0ZW4gZG9uZSBvbiBwcml2YXRlIGRhdGFzZXRzIG9mIGRpZmZlcmVudCBzaXplcywgYW5kLCBhcyB3ZSB3aWxsIHNob3csIGh5cGVycGFyYW1ldGVyIGNob2ljZXMgaGF2ZSBzaWduaWZpY2FudCBpbXBhY3Qgb24gdGhlIGZpbmFsIHJlc3VsdHMuIFdlIHByZXNlbnQgYSByZXBsaWNhdGlvbiBzdHVkeSBvZiBCRVJUIHByZXRyYWluaW5nIChEZXZsaW4gZXQgYWwuLCAyMDE5KSB0aGF0IGNhcmVmdWxseSBtZWFzdXJlcyB0aGUgaW1wYWN0IG9mIG1hbnkga2V5IGh5cGVycGFyYW1ldGVycyBhbmQgdHJhaW5pbmcgZGF0YSBzaXplLiBXZSBmaW5kIHRoYXQgQkVSVCB3YXMgc2lnbmlmaWNhbnRseSB1bmRlcnRyYWluZWQsIGFuZCBjYW4gbWF0Y2ggb3IgZXhjZWVkIHRoZSBwZXJmb3JtYW5jZSBvZiBldmVyeSBtb2RlbCBwdWJsaXNoZWQgYWZ0ZXIgaXQuIE91ciBiZXN0IG1vZGVsIGFjaGlldmVzIHN0YXRlLW9mLXRoZS1hcnQgcmVzdWx0cyBvbiBHTFVFLCBSQUNFIGFuZCBTUXVBRC4gVGhlc2UgcmVzdWx0cyBoaWdobGlnaHQgdGhlIGltcG9ydGFuY2Ugb2YgcHJldmlvdXNseSBvdmVybG9va2VkIGRlc2lnbiBjaG9pY2VzLCBhbmQgcmFpc2UgcXVlc3Rpb25zIGFib3V0IHRoZSBzb3VyY2Ugb2YgcmVjZW50bHkgcmVwb3J0ZWQgaW1wcm92ZW1lbnRzLiBXZSByZWxlYXNlIG91ciBtb2RlbHMgYW5kIGNvZGUuIiw0OC4wLCxPcGVuIHdlaWdodHMgKHVucmVzdHJpY3RlZCksIlVuaXRlZCBTdGF0ZXMgb2YgQW1lcmljYSxVbml0ZWQgU3RhdGVzIG9mIEFtZXJpY2EiLCwsLCwsMjAyNi0wNS0yNSAxMjoxMToyNCswMDowMCwsLCwsLCJJbmR1c3RyeSxBY2FkZW1pYSIsLCwsLE9wZW4gc291cmNlLCJjb2RlIGFuZCB3ZWlnaHRzOiBodHRwczovL2dpdGh1Yi5jb20vZmFjZWJvb2tyZXNlYXJjaC9mYWlyc2VxL2Jsb2IvbWFpbi9leGFtcGxlcy9yb2JlcnRhL1JFQURNRS5tZApwcmV0cmFpbiBjb2RlOiBodHRwczovL2dpdGh1Yi5jb20vZmFjZWJvb2tyZXNlYXJjaC9mYWlyc2VxL2Jsb2IvbWFpbi9leGFtcGxlcy9yb2JlcnRhL1JFQURNRS5wcmV0cmFpbmluZy5tZCAKCnJlcG8gaXMgTUlUIGxpY2Vuc2UKCiIsLCwsLCwsT3BlcmF0aW9uIGNvdW50aW5nLCwsLCxZZXMKVGVuc29yaXplZCBUcmFuc2Zvcm1lciAoMjU3TSksTGFuZ3VhZ2UsTGFuZ3VhZ2UgbW9kZWxpbmcvZ2VuZXJhdGlvbiwiVGlhbmppbiBVbml2ZXJzaXR5LE1pY3Jvc29mdCBSZXNlYXJjaCBBc2lhLEJlaWppbmcgSW5zdGl0dXRlIG9mIFRlY2hub2xvZ3kiLCJYaW5kaWFuIE1hLCBQZW5nIFpoYW5nLCBTaHVhaSBaaGFuZywgTmFuIER1YW4sIFl1ZXhpYW4gSG91LCBNaW5nIFpob3UsIERhd2VpIFNvbmciLDIwMTktMDYtMjQsQSBUZW5zb3JpemVkIFRyYW5zZm9ybWVyIGZvciBMYW5ndWFnZSBNb2RlbGluZyxodHRwczovL2FyeGl2Lm9yZy9hYnMvMTkwNi4wOTc3NywxOTQuMCwsIiIiVGFibGUgMjogUmVzdWx0cyBhbmQgY29tcHJlc3Npb24gd2l0aCBzdGF0ZS1vZi10aGUtYXJ0IHJlc3VsdHMgb24gUFRCIGFuZCBXaWtpVGV4dC0xMDMiIgoKVGhleSBzZWVtIHRvIHJlcG9ydCBTT1RBIGZvciBhIGRpZmZlcmVudCAoc21hbGxlcikgbW9kZWwsIG5vdCAyNTdNIiwyNTY5OTk5OTkuOTk5OTk5OTcsMjU3TSAoVGFibGUgNSkgLDQuNzZlKzE4LCI2IEZMT1AgLyBwYXJhbWV0ZXIgLyB0b2tlbiAqIDI1NzAwMDAwMCBwYXJhbWV0ZXJzICogMTAzMDAwMDAwIHRva2VucyAqIDMwIGVwb2NocyA9IDQuNzY0NzhlKzE4IEZMT1AKIiwxMDMwMDAwMDAsLCwsTlZJRElBIFA0MCwsQ29uZmlkZW50LCJMYXRlc3QgZGV2ZWxvcG1lbnQgb2YgbmV1cmFsIG1vZGVscyBoYXMgY29ubmVjdGVkIHRoZSBlbmNvZGVyIGFuZCBkZWNvZGVyIHRocm91Z2ggYSBzZWxmLWF0dGVudGlvbiBtZWNoYW5pc20uIEluIHBhcnRpY3VsYXIsIFRyYW5zZm9ybWVyLCB3aGljaCBpcyBzb2xlbHkgYmFzZWQgb24gc2VsZi1hdHRlbnRpb24sIGhhcyBsZWQgdG8gYnJlYWt0aHJvdWdocyBpbiBOYXR1cmFsIExhbmd1YWdlIFByb2Nlc3NpbmcgKE5MUCkgdGFza3MuIEhvd2V2ZXIsIHRoZSBtdWx0aS1oZWFkIGF0dGVudGlvbiBtZWNoYW5pc20sIGFzIGEga2V5IGNvbXBvbmVudCBvZiBUcmFuc2Zvcm1lciwgbGltaXRzIHRoZSBlZmZlY3RpdmUgZGVwbG95bWVudCBvZiB0aGUgbW9kZWwgdG8gYSByZXNvdXJjZS1saW1pdGVkIHNldHRpbmcuIEluIHRoaXMgcGFwZXIsIGJhc2VkIG9uIHRoZSBpZGVhcyBvZiB0ZW5zb3IgZGVjb21wb3NpdGlvbiBhbmQgcGFyYW1ldGVycyBzaGFyaW5nLCB3ZSBwcm9wb3NlIGEgbm92ZWwgc2VsZi1hdHRlbnRpb24gbW9kZWwgKG5hbWVseSBNdWx0aS1saW5lYXIgYXR0ZW50aW9uKSB3aXRoIEJsb2NrLVRlcm0gVGVuc29yIERlY29tcG9zaXRpb24gKEJURCkuIFdlIHRlc3QgYW5kIHZlcmlmeSB0aGUgcHJvcG9zZWQgYXR0ZW50aW9uIG1ldGhvZCBvbiB0aHJlZSBsYW5ndWFnZSBtb2RlbGluZyB0YXNrcyAoaS5lLiwgUFRCLCBXaWtpVGV4dC0xMDMgYW5kIE9uZS1iaWxsaW9uKSBhbmQgYSBuZXVyYWwgbWFjaGluZSB0cmFuc2xhdGlvbiB0YXNrIChpLmUuLCBXTVQtMjAxNiBFbmdsaXNoLUdlcm1hbikuIE11bHRpLWxpbmVhciBhdHRlbnRpb24gY2FuIG5vdCBvbmx5IGxhcmdlbHkgY29tcHJlc3MgdGhlIG1vZGVsIHBhcmFtZXRlcnMgYnV0IGFsc28gb2J0YWluIHBlcmZvcm1hbmNlIGltcHJvdmVtZW50cywgY29tcGFyZWQgd2l0aCBhIG51bWJlciBvZiBsYW5ndWFnZSBtb2RlbGluZyBhcHByb2FjaGVzLCBzdWNoIGFzIFRyYW5zZm9ybWVyLCBUcmFuc2Zvcm1lci1YTCwgYW5kIFRyYW5zZm9ybWVyIHdpdGggdGVuc29yIHRyYWluIGRlY29tcG9zaXRpb24uIiwzMC4wLFRlbnNvcml6ZWQgVHJhbnNmb3JtZXIgKDI1N00pLFVucmVsZWFzZWQsIkNoaW5hLENoaW5hLENoaW5hIiwsLCwyLjAsLDIwMjYtMDUtMjUgMTI6MTA6NTArMDA6MDAsLCwsLCwiQWNhZGVtaWEsSW5kdXN0cnksQWNhZGVtaWEiLCwsLCxPcGVuIChub24tY29tbWVyY2lhbCksImNvZGUsIG5vIGxpY2Vuc2U6IGh0dHBzOi8vZ2l0aHViLmNvbS9zemhhbmd0anUvVGhlLWNvbXByZXNzaW9uLW9mLVRyYW5zZm9ybWVyIiwsLCwsLDEwMjcuODgyNTE0OTI5MDgzNSxPcGVyYXRpb24gY291bnRpbmcsLCwsLE5vClRlbnNvcml6ZWQgVHJhbnNmb3JtZXIgKE9CVyksTGFuZ3VhZ2UsIkxhbmd1YWdlIG1vZGVsaW5nLFRyYW5zbGF0aW9uIiwiVGlhbmppbiBVbml2ZXJzaXR5LE1pY3Jvc29mdCBSZXNlYXJjaCBBc2lhLEJlaWppbmcgSW5zdGl0dXRlIG9mIFRlY2hub2xvZ3kiLCJYaW5kaWFuIE1hLCBQZW5nIFpoYW5nLCBTaHVhaSBaaGFuZywgTmFuIER1YW4sIFl1ZXhpYW4gSG91LCBNaW5nIFpob3UsIERhd2VpIFNvbmciLDIwMTktMDYtMjQsQSBUZW5zb3JpemVkIFRyYW5zZm9ybWVyIGZvciBMYW5ndWFnZSBNb2RlbGluZyxodHRwczovL2FyeGl2Lm9yZy9hYnMvMTkwNi4wOTc3NywxOTQuMCxTT1RBIGltcHJvdmVtZW50LFBhcGVyIGNsYWltcyBPbmUgQmlsbGlvbiBXb3JkIFNPVEEsMTYwMDAwMDAwLjAsLDIuMzg4ZSsxOSxGTE9QIGNhbGN1bGF0aW9uOiA2KjgyOTI1MDk0MCozMCoxNjAwMDAwMDA9Mi4zODgyNDI3ZSsxOSwsLCwsTlZJRElBIFA0MCwsQ29uZmlkZW50LCJMYXRlc3QgZGV2ZWxvcG1lbnQgb2YgbmV1cmFsIG1vZGVscyBoYXMgY29ubmVjdGVkIHRoZSBlbmNvZGVyIGFuZCBkZWNvZGVyIHRocm91Z2ggYSBzZWxmLWF0dGVudGlvbiBtZWNoYW5pc20uIEluIHBhcnRpY3VsYXIsIFRyYW5zZm9ybWVyLCB3aGljaCBpcyBzb2xlbHkgYmFzZWQgb24gc2VsZi1hdHRlbnRpb24sIGhhcyBsZWQgdG8gYnJlYWt0aHJvdWdocyBpbiBOYXR1cmFsIExhbmd1YWdlIFByb2Nlc3NpbmcgKE5MUCkgdGFza3MuIEhvd2V2ZXIsIHRoZSBtdWx0aS1oZWFkIGF0dGVudGlvbiBtZWNoYW5pc20sIGFzIGEga2V5IGNvbXBvbmVudCBvZiBUcmFuc2Zvcm1lciwgbGltaXRzIHRoZSBlZmZlY3RpdmUgZGVwbG95bWVudCBvZiB0aGUgbW9kZWwgdG8gYSByZXNvdXJjZS1saW1pdGVkIHNldHRpbmcuIEluIHRoaXMgcGFwZXIsIGJhc2VkIG9uIHRoZSBpZGVhcyBvZiB0ZW5zb3IgZGVjb21wb3NpdGlvbiBhbmQgcGFyYW1ldGVycyBzaGFyaW5nLCB3ZSBwcm9wb3NlIGEgbm92ZWwgc2VsZi1hdHRlbnRpb24gbW9kZWwgKG5hbWVseSBNdWx0aS1saW5lYXIgYXR0ZW50aW9uKSB3aXRoIEJsb2NrLVRlcm0gVGVuc29yIERlY29tcG9zaXRpb24gKEJURCkuIFdlIHRlc3QgYW5kIHZlcmlmeSB0aGUgcHJvcG9zZWQgYXR0ZW50aW9uIG1ldGhvZCBvbiB0aHJlZSBsYW5ndWFnZSBtb2RlbGluZyB0YXNrcyAoaS5lLiwgUFRCLCBXaWtpVGV4dC0xMDMgYW5kIE9uZS1iaWxsaW9uKSBhbmQgYSBuZXVyYWwgbWFjaGluZSB0cmFuc2xhdGlvbiB0YXNrIChpLmUuLCBXTVQtMjAxNiBFbmdsaXNoLUdlcm1hbikuIE11bHRpLWxpbmVhciBhdHRlbnRpb24gY2FuIG5vdCBvbmx5IGxhcmdlbHkgY29tcHJlc3MgdGhlIG1vZGVsIHBhcmFtZXRlcnMgYnV0IGFsc28gb2J0YWluIHBlcmZvcm1hbmNlIGltcHJvdmVtZW50cywgY29tcGFyZWQgd2l0aCBhIG51bWJlciBvZiBsYW5ndWFnZSBtb2RlbGluZyBhcHByb2FjaGVzLCBzdWNoIGFzIFRyYW5zZm9ybWVyLCBUcmFuc2Zvcm1lci1YTCwgYW5kIFRyYW5zZm9ybWVyIHdpdGggdGVuc29yIHRyYWluIGRlY29tcG9zaXRpb24uIiwzMC4wLFRlbnNvcml6ZWQgVHJhbnNmb3JtZXIgKGNvcmUtMiksVW5yZWxlYXNlZCwiQ2hpbmEsQ2hpbmEsQ2hpbmEiLCwsLDIuMCwsMjAyNi0wNS0yNSAxMjoxMDo1MSswMDowMCwsLCwsLCJBY2FkZW1pYSxJbmR1c3RyeSxBY2FkZW1pYSIsLCwsLFVucmVsZWFzZWQsLCwsLCwsMTAyNy44ODI1MTQ5MjkwODM1LCwsLCwsTm8KVGVuc29yaXplZCBUcmFuc2Zvcm1lciAoUFRCKSxMYW5ndWFnZSwiTGFuZ3VhZ2UgbW9kZWxpbmcsVHJhbnNsYXRpb24iLCJUaWFuamluIFVuaXZlcnNpdHksTWljcm9zb2Z0IFJlc2VhcmNoIEFzaWEsQmVpamluZyBJbnN0aXR1dGUgb2YgVGVjaG5vbG9neSIsIlhpbmRpYW4gTWEsIFBlbmcgWmhhbmcsIFNodWFpIFpoYW5nLCBOYW4gRHVhbiwgWXVleGlhbiBIb3UsIE1pbmcgWmhvdSwgRGF3ZWkgU29uZyIsMjAxOS0wNi0yNCxBIFRlbnNvcml6ZWQgVHJhbnNmb3JtZXIgZm9yIExhbmd1YWdlIE1vZGVsaW5nLGh0dHBzOi8vYXJ4aXYub3JnL2Ficy8xOTA2LjA5Nzc3LDE5NC4wLCwsMTIwMDAwMDAuMCwsMjAwMDAwMDAwMDAwMDAwMC4wLDYqMzAqOTI5MDAwKjEyMDAwMDAwPTIuMDA2NjRlKzE1LCwsLCxOVklESUEgUDQwLCxDb25maWRlbnQsIkxhdGVzdCBkZXZlbG9wbWVudCBvZiBuZXVyYWwgbW9kZWxzIGhhcyBjb25uZWN0ZWQgdGhlIGVuY29kZXIgYW5kIGRlY29kZXIgdGhyb3VnaCBhIHNlbGYtYXR0ZW50aW9uIG1lY2hhbmlzbS4gSW4gcGFydGljdWxhciwgVHJhbnNmb3JtZXIsIHdoaWNoIGlzIHNvbGVseSBiYXNlZCBvbiBzZWxmLWF0dGVudGlvbiwgaGFzIGxlZCB0byBicmVha3Rocm91Z2hzIGluIE5hdHVyYWwgTGFuZ3VhZ2UgUHJvY2Vzc2luZyAoTkxQKSB0YXNrcy4gSG93ZXZlciwgdGhlIG11bHRpLWhlYWQgYXR0ZW50aW9uIG1lY2hhbmlzbSwgYXMgYSBrZXkgY29tcG9uZW50IG9mIFRyYW5zZm9ybWVyLCBsaW1pdHMgdGhlIGVmZmVjdGl2ZSBkZXBsb3ltZW50IG9mIHRoZSBtb2RlbCB0byBhIHJlc291cmNlLWxpbWl0ZWQgc2V0dGluZy4gSW4gdGhpcyBwYXBlciwgYmFzZWQgb24gdGhlIGlkZWFzIG9mIHRlbnNvciBkZWNvbXBvc2l0aW9uIGFuZCBwYXJhbWV0ZXJzIHNoYXJpbmcsIHdlIHByb3Bvc2UgYSBub3ZlbCBzZWxmLWF0dGVudGlvbiBtb2RlbCAobmFtZWx5IE11bHRpLWxpbmVhciBhdHRlbnRpb24pIHdpdGggQmxvY2stVGVybSBUZW5zb3IgRGVjb21wb3NpdGlvbiAoQlREKS4gV2UgdGVzdCBhbmQgdmVyaWZ5IHRoZSBwcm9wb3NlZCBhdHRlbnRpb24gbWV0aG9kIG9uIHRocmVlIGxhbmd1YWdlIG1vZGVsaW5nIHRhc2tzIChpLmUuLCBQVEIsIFdpa2lUZXh0LTEwMyBhbmQgT25lLWJpbGxpb24pIGFuZCBhIG5ldXJhbCBtYWNoaW5lIHRyYW5zbGF0aW9uIHRhc2sgKGkuZS4sIFdNVC0yMDE2IEVuZ2xpc2gtR2VybWFuKS4gTXVsdGktbGluZWFyIGF0dGVudGlvbiBjYW4gbm90IG9ubHkgbGFyZ2VseSBjb21wcmVzcyB0aGUgbW9kZWwgcGFyYW1ldGVycyBidXQgYWxzbyBvYnRhaW4gcGVyZm9ybWFuY2UgaW1wcm92ZW1lbnRzLCBjb21wYXJlZCB3aXRoIGEgbnVtYmVyIG9mIGxhbmd1YWdlIG1vZGVsaW5nIGFwcHJvYWNoZXMsIHN1Y2ggYXMgVHJhbnNmb3JtZXIsIFRyYW5zZm9ybWVyLVhMLCBhbmQgVHJhbnNmb3JtZXIgd2l0aCB0ZW5zb3IgdHJhaW4gZGVjb21wb3NpdGlvbi4iLDMwLjAsVGVuc29yaXplZCBUcmFuc2Zvcm1lciAoc21hbGwpLFVucmVsZWFzZWQsIkNoaW5hLENoaW5hLENoaW5hIiwsLCwyLjAsLDIwMjYtMDUtMjUgMTI6MTA6NTArMDA6MDAsLCwsLCwiQWNhZGVtaWEsSW5kdXN0cnksQWNhZGVtaWEiLCwsLCxVbnJlbGVhc2VkLCwsLCwsLDEwMjcuODgyNTE0OTI5MDgzNSwsLCwsLE5vClRlbnNvcml6ZWQgVHJhbnNmb3JtZXIgKGxhcmdlIFBUQiksTGFuZ3VhZ2UsIkxhbmd1YWdlIG1vZGVsaW5nLFRyYW5zbGF0aW9uIiwiVGlhbmppbiBVbml2ZXJzaXR5LE1pY3Jvc29mdCBSZXNlYXJjaCBBc2lhLEJlaWppbmcgSW5zdGl0dXRlIG9mIFRlY2hub2xvZ3kiLCJYaW5kaWFuIE1hLCBQZW5nIFpoYW5nLCBTaHVhaSBaaGFuZywgTmFuIER1YW4sIFl1ZXhpYW4gSG91LCBNaW5nIFpob3UsIERhd2VpIFNvbmciLDIwMTktMDYtMjQsQSBUZW5zb3JpemVkIFRyYW5zZm9ybWVyIGZvciBMYW5ndWFnZSBNb2RlbGluZyxodHRwczovL2FyeGl2Lm9yZy9hYnMvMTkwNi4wOTc3NywxOTQuMCwsLCwsLCwsLCwsTlZJRElBIFA0MCwsQ29uZmlkZW50LCJMYXRlc3QgZGV2ZWxvcG1lbnQgb2YgbmV1cmFsIG1vZGVscyBoYXMgY29ubmVjdGVkIHRoZSBlbmNvZGVyIGFuZCBkZWNvZGVyIHRocm91Z2ggYSBzZWxmLWF0dGVudGlvbiBtZWNoYW5pc20uIEluIHBhcnRpY3VsYXIsIFRyYW5zZm9ybWVyLCB3aGljaCBpcyBzb2xlbHkgYmFzZWQgb24gc2VsZi1hdHRlbnRpb24sIGhhcyBsZWQgdG8gYnJlYWt0aHJvdWdocyBpbiBOYXR1cmFsIExhbmd1YWdlIFByb2Nlc3NpbmcgKE5MUCkgdGFza3MuIEhvd2V2ZXIsIHRoZSBtdWx0aS1oZWFkIGF0dGVudGlvbiBtZWNoYW5pc20sIGFzIGEga2V5IGNvbXBvbmVudCBvZiBUcmFuc2Zvcm1lciwgbGltaXRzIHRoZSBlZmZlY3RpdmUgZGVwbG95bWVudCBvZiB0aGUgbW9kZWwgdG8gYSByZXNvdXJjZS1saW1pdGVkIHNldHRpbmcuIEluIHRoaXMgcGFwZXIsIGJhc2VkIG9uIHRoZSBpZGVhcyBvZiB0ZW5zb3IgZGVjb21wb3NpdGlvbiBhbmQgcGFyYW1ldGVycyBzaGFyaW5nLCB3ZSBwcm9wb3NlIGEgbm92ZWwgc2VsZi1hdHRlbnRpb24gbW9kZWwgKG5hbWVseSBNdWx0aS1saW5lYXIgYXR0ZW50aW9uKSB3aXRoIEJsb2NrLVRlcm0gVGVuc29yIERlY29tcG9zaXRpb24gKEJURCkuIFdlIHRlc3QgYW5kIHZlcmlmeSB0aGUgcHJvcG9zZWQgYXR0ZW50aW9uIG1ldGhvZCBvbiB0aHJlZSBsYW5ndWFnZSBtb2RlbGluZyB0YXNrcyAoaS5lLiwgUFRCLCBXaWtpVGV4dC0xMDMgYW5kIE9uZS1iaWxsaW9uKSBhbmQgYSBuZXVyYWwgbWFjaGluZSB0cmFuc2xhdGlvbiB0YXNrIChpLmUuLCBXTVQtMjAxNiBFbmdsaXNoLUdlcm1hbikuIE11bHRpLWxpbmVhciBhdHRlbnRpb24gY2FuIG5vdCBvbmx5IGxhcmdlbHkgY29tcHJlc3MgdGhlIG1vZGVsIHBhcmFtZXRlcnMgYnV0IGFsc28gb2J0YWluIHBlcmZvcm1hbmNlIGltcHJvdmVtZW50cywgY29tcGFyZWQgd2l0aCBhIG51bWJlciBvZiBsYW5ndWFnZSBtb2RlbGluZyBhcHByb2FjaGVzLCBzdWNoIGFzIFRyYW5zZm9ybWVyLCBUcmFuc2Zvcm1lci1YTCwgYW5kIFRyYW5zZm9ybWVyIHdpdGggdGVuc29yIHRyYWluIGRlY29tcG9zaXRpb24uIiwzMC4wLFRlbnNvcml6ZWQgVHJhbnNmb3JtZXIgKGxhcmdlIFBUQiksVW5yZWxlYXNlZCwiQ2hpbmEsQ2hpbmEsQ2hpbmEiLCwsLDIuMCwsMjAyNi0wNS0yNSAxMjoxMDo1MCswMDowMCwsLCwsLCJBY2FkZW1pYSxJbmR1c3RyeSxBY2FkZW1pYSIsLCwsLFVucmVsZWFzZWQsLCwsLCwsMTAyNy44ODI1MTQ5MjkwODM1LCwsLCwsTm8KVGVuc29yaXplZCBUcmFuc2Zvcm1lciAoVzEwMyksTGFuZ3VhZ2UsIkxhbmd1YWdlIG1vZGVsaW5nLFRyYW5zbGF0aW9uIiwiVGlhbmppbiBVbml2ZXJzaXR5LE1pY3Jvc29mdCBSZXNlYXJjaCBBc2lhLEJlaWppbmcgSW5zdGl0dXRlIG9mIFRlY2hub2xvZ3kiLCJYaW5kaWFuIE1hLCBQZW5nIFpoYW5nLCBTaHVhaSBaaGFuZywgTmFuIER1YW4sIFl1ZXhpYW4gSG91LCBNaW5nIFpob3UsIERhd2VpIFNvbmciLDIwMTktMDYtMjQsQSBUZW5zb3JpemVkIFRyYW5zZm9ybWVyIGZvciBMYW5ndWFnZSBNb2RlbGluZyxodHRwczovL2FyeGl2Lm9yZy9hYnMvMTkwNi4wOTc3NywxOTQuMCwsLDg1MzAwMDAwLjAsLDEuNThlKzE4LCJUb2tlbnM6IDMwIGVwb2NocyAqIDEwMzAwMDAwMCB0b2tlbnMgPSAzMDkwMDAwMDAwIHRva2VucwoKRkxPUDogNiBGTE9QIC8gcGFyYW1ldGVyIC8gdG9rZW4gKiA4NTMwMDAwMCogcGFyYW1ldGVycyAqIDMwOTAwMDAwMDAgdG9rZW5zID0gMS41ODE0NjJlKzE4IEZMT1AiLCwsLCxOVklESUEgUDQwLCxDb25maWRlbnQsIkxhdGVzdCBkZXZlbG9wbWVudCBvZiBuZXVyYWwgbW9kZWxzIGhhcyBjb25uZWN0ZWQgdGhlIGVuY29kZXIgYW5kIGRlY29kZXIgdGhyb3VnaCBhIHNlbGYtYXR0ZW50aW9uIG1lY2hhbmlzbS4gSW4gcGFydGljdWxhciwgVHJhbnNmb3JtZXIsIHdoaWNoIGlzIHNvbGVseSBiYXNlZCBvbiBzZWxmLWF0dGVudGlvbiwgaGFzIGxlZCB0byBicmVha3Rocm91Z2hzIGluIE5hdHVyYWwgTGFuZ3VhZ2UgUHJvY2Vzc2luZyAoTkxQKSB0YXNrcy4gSG93ZXZlciwgdGhlIG11bHRpLWhlYWQgYXR0ZW50aW9uIG1lY2hhbmlzbSwgYXMgYSBrZXkgY29tcG9uZW50IG9mIFRyYW5zZm9ybWVyLCBsaW1pdHMgdGhlIGVmZmVjdGl2ZSBkZXBsb3ltZW50IG9mIHRoZSBtb2RlbCB0byBhIHJlc291cmNlLWxpbWl0ZWQgc2V0dGluZy4gSW4gdGhpcyBwYXBlciwgYmFzZWQgb24gdGhlIGlkZWFzIG9mIHRlbnNvciBkZWNvbXBvc2l0aW9uIGFuZCBwYXJhbWV0ZXJzIHNoYXJpbmcsIHdlIHByb3Bvc2UgYSBub3ZlbCBzZWxmLWF0dGVudGlvbiBtb2RlbCAobmFtZWx5IE11bHRpLWxpbmVhciBhdHRlbnRpb24pIHdpdGggQmxvY2stVGVybSBUZW5zb3IgRGVjb21wb3NpdGlvbiAoQlREKS4gV2UgdGVzdCBhbmQgdmVyaWZ5IHRoZSBwcm9wb3NlZCBhdHRlbnRpb24gbWV0aG9kIG9uIHRocmVlIGxhbmd1YWdlIG1vZGVsaW5nIHRhc2tzIChpLmUuLCBQVEIsIFdpa2lUZXh0LTEwMyBhbmQgT25lLWJpbGxpb24pIGFuZCBhIG5ldXJhbCBtYWNoaW5lIHRyYW5zbGF0aW9uIHRhc2sgKGkuZS4sIFdNVC0yMDE2IEVuZ2xpc2gtR2VybWFuKS4gTXVsdGktbGluZWFyIGF0dGVudGlvbiBjYW4gbm90IG9ubHkgbGFyZ2VseSBjb21wcmVzcyB0aGUgbW9kZWwgcGFyYW1ldGVycyBidXQgYWxzbyBvYnRhaW4gcGVyZm9ybWFuY2UgaW1wcm92ZW1lbnRzLCBjb21wYXJlZCB3aXRoIGEgbnVtYmVyIG9mIGxhbmd1YWdlIG1vZGVsaW5nIGFwcHJvYWNoZXMsIHN1Y2ggYXMgVHJhbnNmb3JtZXIsIFRyYW5zZm9ybWVyLVhMLCBhbmQgVHJhbnNmb3JtZXIgd2l0aCB0ZW5zb3IgdHJhaW4gZGVjb21wb3NpdGlvbi4iLDMwLjAsVGVuc29yaXplZCBUcmFuc2Zvcm1lciAoMTUxTSksVW5yZWxlYXNlZCwiQ2hpbmEsQ2hpbmEsQ2hpbmEiLCwsLDIuMCwsMjAyNi0wNS0yNSAxMjoxMDo0OCswMDowMCwsLCwsLCJBY2FkZW1pYSxJbmR1c3RyeSxBY2FkZW1pYSIsLCwsLFVucmVsZWFzZWQsLCwsLCwsMTAyNy44ODI1MTQ5MjkwODM1LCwsLCwsTm8KV2Fsa2luZyBNaW5vdGF1ciByb2JvdCxSb2JvdGljcyxBbmltYWwgKGh1bWFuL25vbi1odW1hbikgaW1pdGF0aW9uLCJVbml2ZXJzaXR5IG9mIENhbGlmb3JuaWEgKFVDKSBCZXJrZWxleSxHb29nbGUgQnJhaW4iLCJUdW9tYXMgSGFhcm5vamEsIFNlaG9vbiBIYSwgQXVyaWNrIFpob3UsIEppZSBUYW4sIEdlb3JnZSBUdWNrZXIsIFNlcmdleSBMZXZpbmUiLDIwMTktMDYtMTksTGVhcm5pbmcgdG8gV2FsayB2aWEgRGVlcCBSZWluZm9yY2VtZW50IExlYXJuaW5nLGh0dHBzOi8vYXJ4aXYub3JnL2Ficy8xODEyLjExMTAzLDQ5My4wLFNPVEEgaW1wcm92ZW1lbnQsIkZpZy4gMzogKGEpIOKAkyAoZCkgU3RhbmRhcmQgYmVuY2htYXJrIHRyYWluaW5nIHJlc3VsdHMuIE91ciBtZXRob2QgKGJsdWUpIGFjaGlldmVzIHNpbWlsYXIgb3IgYmV0dGVyIHBlcmZvcm1hbmNlIGNvbXBhcmVkIHRvIG90aGVyCmFsZ29yaXRobXMuIE5vdGUgdGhhdCBhbGwgb3RoZXIgYWxnb3JpdGhtcyBleGNlcHQgb3VycyB3ZW50IHRocm91Z2ggZGVuc2UgaHlwZXJwYXJhbWV0ZXIgdHVuaW5nIHRvIGFjaGlldmUgdGhlIGFib3ZlIGxlYXJuaW5nIGN1cnZlcy4iLCwsLCwsLCwsLFJlaW5mb3JjZW1lbnQgbGVhcm5pbmcsVW5rbm93biwiRGVlcCByZWluZm9yY2VtZW50IGxlYXJuaW5nIChkZWVwIFJMKSBob2xkcyB0aGUgcHJvbWlzZSBvZiBhdXRvbWF0aW5nIHRoZSBhY3F1aXNpdGlvbiBvZiBjb21wbGV4IGNvbnRyb2xsZXJzIHRoYXQgY2FuIG1hcCBzZW5zb3J5IGlucHV0cyBkaXJlY3RseSB0byBsb3ctbGV2ZWwgYWN0aW9ucy4gSW4gdGhlIGRvbWFpbiBvZiByb2JvdGljIGxvY29tb3Rpb24sIGRlZXAgUkwgY291bGQgZW5hYmxlIGxlYXJuaW5nIGxvY29tb3Rpb24gc2tpbGxzIHdpdGggbWluaW1hbCBlbmdpbmVlcmluZyBhbmQgd2l0aG91dCBhbiBleHBsaWNpdCBtb2RlbCBvZiB0aGUgcm9ib3QgZHluYW1pY3MuIFVuZm9ydHVuYXRlbHksIGFwcGx5aW5nIGRlZXAgUkwgdG8gcmVhbC13b3JsZCByb2JvdGljIHRhc2tzIGlzIGV4Y2VwdGlvbmFsbHkgZGlmZmljdWx0LCBwcmltYXJpbHkgZHVlIHRvIHBvb3Igc2FtcGxlIGNvbXBsZXhpdHkgYW5kIHNlbnNpdGl2aXR5IHRvIGh5cGVycGFyYW1ldGVycy4gV2hpbGUgaHlwZXJwYXJhbWV0ZXJzIGNhbiBiZSBlYXNpbHkgdHVuZWQgaW4gc2ltdWxhdGVkIGRvbWFpbnMsIHR1bmluZyBtYXkgYmUgcHJvaGliaXRpdmVseSBleHBlbnNpdmUgb24gcGh5c2ljYWwgc3lzdGVtcywgc3VjaCBhcyBsZWdnZWQgcm9ib3RzLCB0aGF0IGNhbiBiZSBkYW1hZ2VkIHRocm91Z2ggZXh0ZW5zaXZlIHRyaWFsLWFuZC1lcnJvciBsZWFybmluZy4gSW4gdGhpcyBwYXBlciwgd2UgcHJvcG9zZSBhIHNhbXBsZS1lZmZpY2llbnQgZGVlcCBSTCBhbGdvcml0aG0gYmFzZWQgb24gbWF4aW11bSBlbnRyb3B5IFJMIHRoYXQgcmVxdWlyZXMgbWluaW1hbCBwZXItdGFzayB0dW5pbmcgYW5kIG9ubHkgYSBtb2Rlc3QgbnVtYmVyIG9mIHRyaWFscyB0byBsZWFybiBuZXVyYWwgbmV0d29yayBwb2xpY2llcy4gV2UgYXBwbHkgdGhpcyBtZXRob2QgdG8gbGVhcm5pbmcgd2Fsa2luZyBnYWl0cyBvbiBhIHJlYWwtd29ybGQgTWluaXRhdXIgcm9ib3QuIE91ciBtZXRob2QgY2FuIGFjcXVpcmUgYSBzdGFibGUgZ2FpdCBmcm9tIHNjcmF0Y2ggZGlyZWN0bHkgaW4gdGhlIHJlYWwgd29ybGQgaW4gYWJvdXQgdHdvIGhvdXJzLCB3aXRob3V0IHJlbHlpbmcgb24gYW55IG1vZGVsIG9yIHNpbXVsYXRpb24sIGFuZCB0aGUgcmVzdWx0aW5nIHBvbGljeSBpcyByb2J1c3QgdG8gbW9kZXJhdGUgdmFyaWF0aW9ucyBpbiB0aGUgZW52aXJvbm1lbnQuIFdlIGZ1cnRoZXIgc2hvdyB0aGF0IG91ciBhbGdvcml0aG0gYWNoaWV2ZXMgc3RhdGUtb2YtdGhlLWFydCBwZXJmb3JtYW5jZSBvbiBzaW11bGF0ZWQgYmVuY2htYXJrcyB3aXRoIGEgc2luZ2xlIHNldCBvZiBoeXBlcnBhcmFtZXRlcnMuIFZpZGVvcyBvZiB0cmFpbmluZyBhbmQgdGhlIGxlYXJuZWQgcG9saWN5IGNhbiBiZSBmb3VuZCBvbiB0aGUgcHJvamVjdCB3ZWJzaXRlLiIsLCxVbnJlbGVhc2VkLCJVbml0ZWQgU3RhdGVzIG9mIEFtZXJpY2EsVW5pdGVkIFN0YXRlcyBvZiBBbWVyaWNhIiwsLCwsLDIwMjYtMDUtMjUgMTI6MTA6NDkrMDA6MDAsLCwsLCwiQWNhZGVtaWEsSW5kdXN0cnkiLCwsLCxVbnJlbGVhc2VkLCwsLCwsLCwsLCwsLE5vClRBUEUgVHJhbnNmb3JtZXIsQmlvbG9neSwiUHJvdGVpbnMsUHJvdGVpbiBvciBudWNsZW90aWRlIGxhbmd1YWdlIG1vZGVsIChwTE0vbkxNKSIsIlVuaXZlcnNpdHkgb2YgQ2FsaWZvcm5pYSAoVUMpIEJlcmtlbGV5LENvdmFyaWFudCxHb29nbGUsQ2hhbiBadWNrZXJiZXJnIEluaXRpYXRpdmUiLCJSb3NoYW4gUmFvLCBOaWNob2xhcyBCaGF0dGFjaGFyeWEsIE5laWwgVGhvbWFzLCBZYW4gRHVhbiwgWGkgQ2hlbiwgSm9obiBDYW5ueSwgUGlldGVyIEFiYmVlbCwgWXVuIFMuIFNvbmciLDIwMTktMDYtMTksRXZhbHVhdGluZyBQcm90ZWluIFRyYW5zZmVyIExlYXJuaW5nIHdpdGggVEFQRSxodHRwczovL2FyeGl2Lm9yZy9hYnMvMTkwNi4wODIzMCwxMDA0LjAsLCwzODAwMDAwMC4wLCIiIldlIHVzZSBhIDEyLWxheWVyIFRyYW5zZm9ybWVyIHdpdGggYSBoaWRkZW4gc2l6ZSBvZiA1MTIgdW5pdHMgYW5kIDggYXR0ZW50aW9uIGhlYWRzLCBsZWFkaW5nIHRvIGEgMzhNLXBhcmFtZXRlciBtb2RlbCIiIiwzZSsxOSwiIiJBbGwgc2VsZi1zdXBlcnZpc2VkIG1vZGVscyBhcmUgdHJhaW5lZCBvbiBmb3VyIE5WSURJQSBWMTAwIEdQVXMgZm9yIG9uZSB3ZWVrIiIKCig3ICogMjQgKiAzNjAwKSBzICogNCBHUFVzICogMy4xZTEzIEZMT1AvcyAqIDAuNCAodXRpbGl6YXRpb24gYXNzdW1wdGlvbikgPSAzZTE5Iiw1MTk4NDYyNDQxLCJOID0gMzIuMiBtaWxsaW9uIHNlcXVlbmNlcwpMID0gMzAwIHJlc2lkdWVzIHBlciBzZXF1ZW5jZQpUb3RhbCBkYXRhcG9pbnRzID0gTiDDlyBMID0gMzIsMjAwLDAwMCDDlyAzMDAgPSA5LjY2ZTkgcmVzaWR1ZXMiLDE2OC4wLCxOVklESUEgVjEwMCxTZWxmLXN1cGVydmlzZWQgbGVhcm5pbmcsQ29uZmlkZW50LCJQcm90ZWluIG1vZGVsaW5nIGlzIGFuIGluY3JlYXNpbmdseSBwb3B1bGFyIGFyZWEgb2YgbWFjaGluZSBsZWFybmluZyByZXNlYXJjaC4gU2VtaS1zdXBlcnZpc2VkIGxlYXJuaW5nIGhhcyBlbWVyZ2VkIGFzIGFuIGltcG9ydGFudCBwYXJhZGlnbSBpbiBwcm90ZWluIG1vZGVsaW5nIGR1ZSB0byB0aGUgaGlnaCBjb3N0IG9mIGFjcXVpcmluZyBzdXBlcnZpc2VkIHByb3RlaW4gbGFiZWxzLCBidXQgdGhlIGN1cnJlbnQgbGl0ZXJhdHVyZSBpcyBmcmFnbWVudGVkIHdoZW4gaXQgY29tZXMgdG8gZGF0YXNldHMgYW5kIHN0YW5kYXJkaXplZCBldmFsdWF0aW9uIHRlY2huaXF1ZXMuIFRvIGZhY2lsaXRhdGUgcHJvZ3Jlc3MgaW4gdGhpcyBmaWVsZCwgd2UgaW50cm9kdWNlIHRoZSBUYXNrcyBBc3Nlc3NpbmcgUHJvdGVpbiBFbWJlZGRpbmdzIChUQVBFKSwgYSBzZXQgb2YgZml2ZSBiaW9sb2dpY2FsbHkgcmVsZXZhbnQgc2VtaS1zdXBlcnZpc2VkIGxlYXJuaW5nIHRhc2tzIHNwcmVhZCBhY3Jvc3MgZGlmZmVyZW50IGRvbWFpbnMgb2YgcHJvdGVpbiBiaW9sb2d5LiBXZSBjdXJhdGUgdGFza3MgaW50byBzcGVjaWZpYyB0cmFpbmluZywgdmFsaWRhdGlvbiwgYW5kIHRlc3Qgc3BsaXRzIHRvIGVuc3VyZSB0aGF0IGVhY2ggdGFzayB0ZXN0cyBiaW9sb2dpY2FsbHkgcmVsZXZhbnQgZ2VuZXJhbGl6YXRpb24gdGhhdCB0cmFuc2ZlcnMgdG8gcmVhbC1saWZlIHNjZW5hcmlvcy4gV2UgYmVuY2htYXJrIGEgcmFuZ2Ugb2YgYXBwcm9hY2hlcyB0byBzZW1pLXN1cGVydmlzZWQgcHJvdGVpbiByZXByZXNlbnRhdGlvbiBsZWFybmluZywgd2hpY2ggc3BhbiByZWNlbnQgd29yayBhcyB3ZWxsIGFzIGNhbm9uaWNhbCBzZXF1ZW5jZSBsZWFybmluZyB0ZWNobmlxdWVzLiBXZSBmaW5kIHRoYXQgc2VsZi1zdXBlcnZpc2VkIHByZXRyYWluaW5nIGlzIGhlbHBmdWwgZm9yIGFsbW9zdCBhbGwgbW9kZWxzIG9uIGFsbCB0YXNrcywgbW9yZSB0aGFuIGRvdWJsaW5nIHBlcmZvcm1hbmNlIGluIHNvbWUgY2FzZXMuIERlc3BpdGUgdGhpcyBpbmNyZWFzZSwgaW4gc2V2ZXJhbCBjYXNlcyBmZWF0dXJlcyBsZWFybmVkIGJ5IHNlbGYtc3VwZXJ2aXNlZCBwcmV0cmFpbmluZyBzdGlsbCBsYWcgYmVoaW5kIGZlYXR1cmVzIGV4dHJhY3RlZCBieSBzdGF0ZS1vZi10aGUtYXJ0IG5vbi1uZXVyYWwgdGVjaG5pcXVlcy4gVGhpcyBnYXAgaW4gcGVyZm9ybWFuY2Ugc3VnZ2VzdHMgYSBodWdlIG9wcG9ydHVuaXR5IGZvciBpbm5vdmF0aXZlIGFyY2hpdGVjdHVyZSBkZXNpZ24gYW5kIGltcHJvdmVkIG1vZGVsaW5nIHBhcmFkaWdtcyB0aGF0IGJldHRlciBjYXB0dXJlIHRoZSBzaWduYWwgaW4gYmlvbG9naWNhbCBzZXF1ZW5jZXMuIFRBUEUgd2lsbCBoZWxwIHRoZSBtYWNoaW5lIGxlYXJuaW5nIGNvbW11bml0eSBmb2N1cyBlZmZvcnQgb24gc2NpZW50aWZpY2FsbHkgcmVsZXZhbnQgcHJvYmxlbXMuIFRvd2FyZCB0aGlzIGVuZCwgYWxsIGRhdGEgYW5kIGNvZGUgdXNlZCB0byBydW4gdGhlc2UgZXhwZXJpbWVudHMgYXJlIGF2YWlsYWJsZSBhdCBodHRwczovL2dpdGh1Yi5jb20vc29uZ2xhYi1jYWwvdGFwZS4iLCwsT3BlbiB3ZWlnaHRzICh1bnJlc3RyaWN0ZWQpLCJVbml0ZWQgU3RhdGVzIG9mIEFtZXJpY2EsVW5pdGVkIFN0YXRlcyBvZiBBbWVyaWNhLFVuaXRlZCBTdGF0ZXMgb2YgQW1lcmljYSxVbml0ZWQgU3RhdGVzIG9mIEFtZXJpY2EiLCwsLDQuMCwsMjAyNi0wNS0yNSAxMjoxMDo0OSswMDowMCwsLCwsLCJBY2FkZW1pYSxJbmR1c3RyeSxJbmR1c3RyeSxSZXNlYXJjaCBjb2xsZWN0aXZlIiwsLCw2NzIuMCxPcGVuIHNvdXJjZSwiQlNEIGxpY2Vuc2UuIGNvZGUsIGRhdGEsIGFuZCB3ZWlnaHRzOgpodHRwczovL2dpdGh1Yi5jb20vc29uZ2xhYi1jYWwvdGFwZT90YWI9cmVhZG1lLW92LWZpbGUjZGF0YSIsLCwsLCwyNDY3LjE5MjczNDY5MTE3MyxIYXJkd2FyZSwsLCwsWWVzClN0YWNrZWQtTFNUTStQcnVuaW5nTm8sTGFuZ3VhZ2UsTGFuZ3VhZ2UgbW9kZWxpbmcsIlVuaXZlcnNpdHkgb2YgRWxlY3Ryb25pYyBTY2llbmNlIGFuZCBUZWNobm9sb2d5IG9mIENoaW5hLENoaW5lc2UgVW5pdmVyc2l0eSBvZiBIb25nIEtvbmcgKENVSEspLFBlbmcgQ2hlbmcgTGFib3JhdG9yeSIsIkxpYW5namlhbiBXZW4sIFh1YW55YW5nIFpoYW5nLCBIYW9saSBCYWksIFplbmdsaW4gWHUiLDIwMTktMDYtMTcsU3RydWN0dXJlZCBQcnVuaW5nIG9mIFJlY3VycmVudCBOZXVyYWwgTmV0d29ya3MgdGhyb3VnaCBOZXVyb24gU2VsZWN0aW9uLGh0dHBzOi8vYXJ4aXYub3JnL2Ficy8xOTA2LjA2ODQ3LDQzLjAsLCw2MTYwMDAwLjAsLCwsLCwsLCwsLCJSZWN1cnJlbnQgbmV1cmFsIG5ldHdvcmtzIChSTk5zKSBoYXZlIHJlY2VudGx5IGFjaGlldmVkIHJlbWFya2FibGUgc3VjY2Vzc2VzIGluIGEgbnVtYmVyIG9mIGFwcGxpY2F0aW9ucy4gSG93ZXZlciwgdGhlIGh1Z2Ugc2l6ZXMgYW5kIGNvbXB1dGF0aW9uYWwgYnVyZGVuIG9mIHRoZXNlIG1vZGVscyBtYWtlIGl0IGRpZmZpY3VsdCBmb3IgdGhlaXIgZGVwbG95bWVudCBvbiBlZGdlIGRldmljZXMuIEEgcHJhY3RpY2FsbHkgZWZmZWN0aXZlIGFwcHJvYWNoIGlzIHRvIHJlZHVjZSB0aGUgb3ZlcmFsbCBzdG9yYWdlIGFuZCBjb21wdXRhdGlvbiBjb3N0cyBvZiBSTk5zIGJ5IG5ldHdvcmsgcHJ1bmluZyB0ZWNobmlxdWVzLiBEZXNwaXRlIHRoZWlyIHN1Y2Nlc3NmdWwgYXBwbGljYXRpb25zLCB0aG9zZSBwcnVuaW5nIG1ldGhvZHMgYmFzZWQgb24gTGFzc28gZWl0aGVyIHByb2R1Y2UgaXJyZWd1bGFyIHNwYXJzZSBwYXR0ZXJucyBpbiB3ZWlnaHQgbWF0cmljZXMsIHdoaWNoIGlzIG5vdCBoZWxwZnVsIGluIHByYWN0aWNhbCBzcGVlZHVwLiBUbyBhZGRyZXNzIHRoZXNlIGlzc3Vlcywgd2UgcHJvcG9zZSBzdHJ1Y3R1cmVkIHBydW5pbmcgbWV0aG9kIHRocm91Z2ggbmV1cm9uIHNlbGVjdGlvbiB3aGljaCBjYW4gcmVkdWNlIHRoZSBzaXplcyBvZiBiYXNpYyBzdHJ1Y3R1cmVzIG9mIFJOTnMuIE1vcmUgc3BlY2lmaWNhbGx5LCB3ZSBpbnRyb2R1Y2UgdHdvIHNldHMgb2YgYmluYXJ5IHJhbmRvbSB2YXJpYWJsZXMsIHdoaWNoIGNhbiBiZSBpbnRlcnByZXRlZCBhcyBnYXRlcyBvciBzd2l0Y2hlcyB0byB0aGUgaW5wdXQgbmV1cm9ucyBhbmQgdGhlIGhpZGRlbiBuZXVyb25zLCByZXNwZWN0aXZlbHkuIFdlIGRlbW9uc3RyYXRlIHRoYXQgdGhlIGNvcnJlc3BvbmRpbmcgb3B0aW1pemF0aW9uIHByb2JsZW0gY2FuIGJlIGFkZHJlc3NlZCBieSBtaW5pbWl6aW5nIHRoZSBMMCBub3JtIG9mIHRoZSB3ZWlnaHQgbWF0cml4LiBGaW5hbGx5LCBleHBlcmltZW50YWwgcmVzdWx0cyBvbiBsYW5ndWFnZSBtb2RlbGluZyBhbmQgbWFjaGluZSByZWFkaW5nIGNvbXByZWhlbnNpb24gdGFza3MgaGF2ZSBpbmRpY2F0ZWQgdGhlIGFkdmFudGFnZXMgb2YgdGhlIHByb3Bvc2VkIG1ldGhvZCBpbiBjb21wYXJpc29uIHdpdGggc3RhdGUtb2YtdGhlLWFydCBwcnVuaW5nIGNvbXBldGl0b3JzLiBJbiBwYXJ0aWN1bGFyLCBuZWFybHkgMjAgeCBwcmFjdGljYWwgc3BlZWR1cCBkdXJpbmcgaW5mZXJlbmNlIHdhcyBhY2hpZXZlZCB3aXRob3V0IGxvc2luZyBwZXJmb3JtYW5jZSBmb3IgbGFuZ3VhZ2UgbW9kZWwgb24gdGhlIFBlbm4gVHJlZUJhbmsgZGF0YXNldCwgaW5kaWNhdGluZyB0aGUgcHJvbWlzaW5nIHBlcmZvcm1hbmNlIG9mIHRoZSBwcm9wb3NlZCBtZXRob2QiLCxTdGFja2VkLUxTVE0rUHJ1bmluZyxVbnJlbGVhc2VkLCJDaGluYSxIb25nIEtvbmcsQ2hpbmEiLCwsLCwsMjAyNi0wNS0yNSAxMjoxMDo0OSswMDowMCwsLCwsLCJBY2FkZW1pYSxBY2FkZW1pYSxBY2FkZW1pYSIsLCwsLFVucmVsZWFzZWQsLCwsLCwsLCwsLCwsTm8KTGFOZXQtTCAoQ0lGQVItMTApLFZpc2lvbiwiSW1hZ2UgY2xhc3NpZmljYXRpb24sTmV1cmFsIEFyY2hpdGVjdHVyZSBTZWFyY2ggLSBOQVMiLCJCcm93biBVbml2ZXJzaXR5LEZhY2Vib29rIiwiTGlubmFuIFdhbmcsIFNhaW5pbmcgWGllLCBUZW5nIExpLCBSb2RyaWdvIEZvbnNlY2EsIFl1YW5kb25nIFRpYW4iLDIwMTktMDYtMTcsU2FtcGxlLUVmZmljaWVudCBOZXVyYWwgQXJjaGl0ZWN0dXJlIFNlYXJjaCBieSBMZWFybmluZyBBY3Rpb24gU3BhY2UsaHR0cHM6Ly9hcnhpdi5vcmcvYWJzLzE5MDYuMDY4MzIsNDguMCxTT1RBIGltcHJvdmVtZW50LCIiIkluIHByYWN0aWNlLCBMYU5BUyBmaW5kcyBhIG5ldHdvcmsgdGhhdCBhY2hpZXZlcyBTT1RBIDk5LjAlIGFjY3VyYWN5IG9uIENJRkFSLTEwIiIiLDQ0MTAwMDAwLjAsNDQuMU0sLCJMYU5ldC1MIHdhcyB0cmFpbmVkIG9uIDE1MCBHUFUtZGF5cywgaG93ZXZlciB0aGUgR1BVIHdhcyBub3Qgc3BlY2lmaWVkIiw2MDAwMCwsLCwsU3VwZXJ2aXNlZCxDb25maWRlbnQsIk5ldXJhbCBBcmNoaXRlY3R1cmUgU2VhcmNoIChOQVMpIGhhcyBlbWVyZ2VkIGFzIGEgcHJvbWlzaW5nIHRlY2huaXF1ZSBmb3IgYXV0b21hdGljIG5ldXJhbCBuZXR3b3JrIGRlc2lnbi4gSG93ZXZlciwgZXhpc3RpbmcgTUNUUyBiYXNlZCBOQVMgYXBwcm9hY2hlcyBvZnRlbiB1dGlsaXplIG1hbnVhbGx5IGRlc2lnbmVkIGFjdGlvbiBzcGFjZSwgd2hpY2ggaXMgbm90IGRpcmVjdGx5IHJlbGF0ZWQgdG8gdGhlIHBlcmZvcm1hbmNlIG1ldHJpYyB0byBi</x:v>
      </x:c>
    </x:row>
    <x:row r="262" ht="18" customHeight="1">
      <x:c r="A262" s="17" t="n">
        <x:v>257</x:v>
      </x:c>
      <x:c r="B262" s="17" t="n">
        <x:v>310</x:v>
      </x:c>
      <x:c r="C262" s="160" t="str">
        <x:v>ZSBvcHRpbWl6ZWQgKGUuZy4sIGFjY3VyYWN5KSwgbGVhZGluZyB0byBzYW1wbGUtaW5lZmZpY2llbnQgZXhwbG9yYXRpb25zIG9mIGFyY2hpdGVjdHVyZXMuIFRvIGltcHJvdmUgdGhlIHNhbXBsZSBlZmZpY2llbmN5LCB0aGlzIHBhcGVyIHByb3Bvc2VzIExhdGVudCBBY3Rpb24gTmV1cmFsIEFyY2hpdGVjdHVyZSBTZWFyY2ggKExhTkFTKSwgd2hpY2ggbGVhcm5zIGFjdGlvbnMgdG8gcmVjdXJzaXZlbHkgcGFydGl0aW9uIHRoZSBzZWFyY2ggc3BhY2UgaW50byBnb29kIG9yIGJhZCByZWdpb25zIHRoYXQgY29udGFpbiBuZXR3b3JrcyB3aXRoIHNpbWlsYXIgcGVyZm9ybWFuY2UgbWV0cmljcy4gRHVyaW5nIHRoZSBzZWFyY2ggcGhhc2UsIGFzIGRpZmZlcmVudCBhY3Rpb24gc2VxdWVuY2VzIGxlYWQgdG8gcmVnaW9ucyB3aXRoIGRpZmZlcmVudCBwZXJmb3JtYW5jZSwgdGhlIHNlYXJjaCBlZmZpY2llbmN5IGNhbiBiZSBzaWduaWZpY2FudGx5IGltcHJvdmVkIGJ5IGJpYXNpbmcgdG93YXJkcyB0aGUgZ29vZCByZWdpb25zLiBPbiB0aHJlZSBOQVMgdGFza3MsIGVtcGlyaWNhbCByZXN1bHRzIGRlbW9uc3RyYXRlIHRoYXQgTGFOQVMgaXMgYXQgbGVhc3QgYW4gb3JkZXIgbW9yZSBzYW1wbGUgZWZmaWNpZW50IHRoYW4gYmFzZWxpbmUgbWV0aG9kcyBpbmNsdWRpbmcgZXZvbHV0aW9uYXJ5IGFsZ29yaXRobXMsIEJheWVzaWFuIG9wdGltaXphdGlvbnMsIGFuZCByYW5kb20gc2VhcmNoLiBXaGVuIGFwcGxpZWQgaW4gcHJhY3RpY2UsIGJvdGggb25lLXNob3QgYW5kIHJlZ3VsYXIgTGFOQVMgY29uc2lzdGVudGx5IG91dHBlcmZvcm0gZXhpc3RpbmcgcmVzdWx0cy4gUGFydGljdWxhcmx5LCBMYU5BUyBhY2hpZXZlcyA5OS4wJSBhY2N1cmFjeSBvbiBDSUZBUi0xMCBhbmQgODAuOCUgdG9wMSBhY2N1cmFjeSBhdCA2MDAgTUZMT1BTIG9uIEltYWdlTmV0IGluIG9ubHkgODAwIHNhbXBsZXMsIHNpZ25pZmljYW50bHkgb3V0cGVyZm9ybWluZyBBbW9lYmFOZXQgd2l0aCAzM3ggZmV3ZXIgc2FtcGxlcy4gT3VyIGNvZGUgaXMgcHVibGljbHkgYXZhaWxhYmxlIGF0IHRoaXMgaHR0cHMgVVJMLiIsNjAwLjAsLE9wZW4gd2VpZ2h0cyAobm9uLWNvbW1lcmNpYWwpLCJVbml0ZWQgU3RhdGVzIG9mIEFtZXJpY2EsVW5pdGVkIFN0YXRlcyBvZiBBbWVyaWNhIiwsLCwsLDIwMjYtMDItMTEgMTk6MjY6MjcrMDA6MDAsLCwsLCwiQWNhZGVtaWEsSW5kdXN0cnkiLCwsLDM2MDAuMCxPcGVuIChub24tY29tbWVyY2lhbCksImNvZGUgYW5kIHdlaWdodHMgaGVyZSwgbm9uLWNvbW1lcmNpYWwgbGljZW5zZTogaHR0cHM6Ly9naXRodWIuY29tL2ZhY2Vib29rcmVzZWFyY2gvTGFNQ1RTL3RyZWUvbWFpbi9MYU5BUy9MYU5ldC9DSUZBUjEwIiwsLCxGUDE2LCwsLCwsLCxZZXMKUEctU1dHQU4sSW1hZ2UgZ2VuZXJhdGlvbixJbWFnZSBnZW5lcmF0aW9uLEVUSCBadXJpY2gsIkppcWluZyBXdSwgWmhpd3UgSHVhbmcsIERpbmVzaCBBY2hhcnlhLCBXZW4gTGksIEphbmluZSBUaG9tYSwgRGFuZGEgUGFuaSBQYXVkZWwsIEx1YyBWYW4gR29vbCIsMjAxOS0wNi0xNSxTbGljZWQgV2Fzc2Vyc3RlaW4gR2VuZXJhdGl2ZSBNb2RlbHMsaHR0cHM6Ly9vcGVuYWNjZXNzLnRoZWN2Zi5jb20vY29udGVudF9DVlBSXzIwMTkvaHRtbC9XdV9TbGljZWRfV2Fzc2Vyc3RlaW5fR2VuZXJhdGl2ZV9Nb2RlbHNfQ1ZQUl8yMDE5X3BhcGVyLmh0bWwsMTM2LjAsU09UQSBpbXByb3ZlbWVudCwiIiJGb3IgZmFpciBjb21wYXJpc29uLCB3ZSBlcXVpcCB0aGUgc2FtZSBwcm9ncmVzc2l2ZSBncm93aW5nIGFyY2hpdGVjdHVyZSB3aXRoIG91ciBwcm9wb3NlZCBTV0dBTiBvYmplY3RpdmUgYW5kIGl0cyBkdWFsClNXRCBibG9ja3MgKFBHLVNXR0FOKS4gQXMgc2hvd24gaW4gRmlnLiAzIChSaWdodCkKYW5kIEZpZy4gNSwgb3VyIFBHLVNXR0FOIGNhbiBvdXRwZXJmb3JtIFBHLVdHQU4gaW4KdGVybXMgb2YgYm90aCBxdWFsaXRhdGl2ZSBhbmQgcXVhbnRpdGF0aXZlIGNvbXBhcmlzb24gb24gdGhlCkNlbGViQS1IUSBhbmQgTFNVTiBkYXRhc2V0cyIiIiwsLCwsLCwsLCwsVW5rbm93biwiSW4gZ2VuZXJhdGl2ZSBtb2RlbGluZywgdGhlIFdhc3NlcnN0ZWluIGRpc3RhbmNlIChXRCkgaGFzIGVtZXJnZWQgYXMgYSB1c2VmdWwgbWV0cmljIHRvIG1lYXN1cmUgdGhlIGRpc2NyZXBhbmN5IGJldHdlZW4gZ2VuZXJhdGVkIGFuZCByZWFsIGRhdGEgZGlzdHJpYnV0aW9ucy4gVW5mb3J0dW5hdGVseSwgaXQgaXMgY2hhbGxlbmdpbmcgdG8gYXBwcm94aW1hdGUgdGhlIFdEIG9mIGhpZ2gtZGltZW5zaW9uYWwgZGlzdHJpYnV0aW9ucy4gSW4gY29udHJhc3QsIHRoZSBzbGljZWQgV2Fzc2Vyc3RlaW4gZGlzdGFuY2UgKFNXRCkgZmFjdG9yaXplcyBoaWdoLWRpbWVuc2lvbmFsIGRpc3RyaWJ1dGlvbnMgaW50byB0aGVpciBtdWx0aXBsZSBvbmUtZGltZW5zaW9uYWwgbWFyZ2luYWwgZGlzdHJpYnV0aW9ucyBhbmQgaXMgdGh1cyBlYXNpZXIgdG8gYXBwcm94aW1hdGUuIEluIHRoaXMgcGFwZXIsIHdlIGludHJvZHVjZSBub3ZlbCBhcHByb3hpbWF0aW9ucyBvZiB0aGUgcHJpbWFsIGFuZCBkdWFsIFNXRC4gSW5zdGVhZCBvZiB1c2luZyBhIGxhcmdlIG51bWJlciBvZiByYW5kb20gcHJvamVjdGlvbnMsIGFzIGl0IGlzIGRvbmUgYnkgY29udmVudGlvbmFsIFNXRCBhcHByb3hpbWF0aW9uIG1ldGhvZHMsIHdlIHByb3Bvc2UgdG8gYXBwcm94aW1hdGUgU1dEcyB3aXRoIGEgc21hbGwgbnVtYmVyIG9mIHBhcmFtZXRlcml6ZWQgb3J0aG9nb25hbCBwcm9qZWN0aW9ucyBpbiBhbiBlbmQtdG8tZW5kIGRlZXAgbGVhcm5pbmcgZmFzaGlvbi4gQXMgY29uY3JldGUgYXBwbGljYXRpb25zIG9mIG91ciBTV0QgYXBwcm94aW1hdGlvbnMsIHdlIGRlc2lnbiB0d28gdHlwZXMgb2YgZGlmZmVyZW50aWFibGUgU1dEIGJsb2NrcyB0byBlcXVpcCBtb2Rlcm4gZ2VuZXJhdGl2ZSBmcmFtZXdvcmtzLS0tQXV0by1FbmNvZGVycyAoQUUpIGFuZCBHZW5lcmF0aXZlIEFkdmVyc2FyaWFsIE5ldHdvcmtzIChHQU4pLiBJbiB0aGUgZXhwZXJpbWVudHMsIHdlIG5vdCBvbmx5IHNob3cgdGhlIHN1cGVyaW9yaXR5IG9mIHRoZSBwcm9wb3NlZCBnZW5lcmF0aXZlIG1vZGVscyBvbiBzdGFuZGFyZCBpbWFnZSBzeW50aGVzaXMgYmVuY2htYXJrcywgYnV0IGFsc28gZGVtb25zdHJhdGUgdGhlIHN0YXRlLW9mLXRoZS1hcnQgcGVyZm9ybWFuY2Ugb24gY2hhbGxlbmdpbmcgaGlnaCByZXNvbHV0aW9uIGltYWdlIGFuZCB2aWRlbyBnZW5lcmF0aW9uIGluIGFuIHVuc3VwZXJ2aXNlZCBtYW5uZXIuIiwsLFVucmVsZWFzZWQsU3dpdHplcmxhbmQsLCwsLCwyMDI1LTEyLTAxIDE0OjAwOjE5KzAwOjAwLCwsLCwsQWNhZGVtaWEsLCwsLE9wZW4gKG5vbi1jb21tZXJjaWFsKSwibG9va3MgbGlrZSBjb2RlIGJ1dCBubyB3ZWlnaHRzLCBubyBsaWNlbnNlIHNwZWNpZmllZDogaHR0cHM6Ly9naXRodWIuY29tL211c2lraXNvbW9ycGhpZS9zd2QiLCwsLEZQMzIsLCwsLCwsLE5vCkZpeFJlcyBSZXNOZVh0LTEwMSBXU0wsVmlzaW9uLEltYWdlIGNsYXNzaWZpY2F0aW9uLEZhY2Vib29rIEFJLCJIdWdvIFRvdXZyb24sIEFuZHJlYSBWZWRhbGRpLCBNYXR0aGlqcyBEb3V6ZSwgSGVydsOpIErDqWdvdSIsMjAxOS0wNi0xNCxGaXhpbmcgdGhlIHRyYWluLXRlc3QgcmVzb2x1dGlvbiBkaXNjcmVwYW5jeSxodHRwczovL2FyeGl2Lm9yZy9hYnMvMTkwNi4wNjQyMyw0NzcuMCxTT1RBIGltcHJvdmVtZW50LCIiIlRvIHRoZSBiZXN0IG9mIG91ciBrbm93bGVkZ2Ugb3VyIFJlc05lWHQtMTAxIDMyeDQ4ZCBzdXJwYXNzZXMgYWxsIG90aGVyIG1vZGVscyBhdmFpbGFibGUgaW4gdGhlIGxpdGVyYXR1cmUiIiIsODI5MDAwMDAwLjAsLCwsOTQwMDAwMDAwLCIiIkNvbnZlcnNlbHksIHdoZW4gdHJhaW5pbmcgYSBSZXNOZVh0LTEwMSAzMng0OGQgcHJlLXRyYWluZWQgaW4gd2Vha2x5LXN1cGVydmlzZWQgZmFzaGlvbiBvbiA5NDAgbWlsbGlvbiBwdWJsaWMgaW1hZ2VzIGF0IHJlc29sdXRpb24gMjI0eDIyNCBhbmQgZnVydGhlciBvcHRpbWl6aW5nIGZvciB0ZXN0IHJlc29sdXRpb24gMzIweDMyMCwgd2Ugb2J0YWluIGEgdGVzdCB0b3AtMSBhY2N1cmFjeSBvZiA4Ni40JSAodG9wLTU6IDk4LjAlKSAoc2luZ2xlLWNyb3ApIiIiLCwsLCwsIkRhdGEtYXVnbWVudGF0aW9uIGlzIGtleSB0byB0aGUgdHJhaW5pbmcgb2YgbmV1cmFsIG5ldHdvcmtzIGZvciBpbWFnZSBjbGFzc2lmaWNhdGlvbi4gVGhpcyBwYXBlciBmaXJzdCBzaG93cyB0aGF0IGV4aXN0aW5nIGF1Z21lbnRhdGlvbnMgaW5kdWNlIGEgc2lnbmlmaWNhbnQgZGlzY3JlcGFuY3kgYmV0d2VlbiB0aGUgdHlwaWNhbCBzaXplIG9mIHRoZSBvYmplY3RzIHNlZW4gYnkgdGhlIGNsYXNzaWZpZXIgYXQgdHJhaW4gYW5kIHRlc3QgdGltZS4gV2UgZXhwZXJpbWVudGFsbHkgdmFsaWRhdGUgdGhhdCwgZm9yIGEgdGFyZ2V0IHRlc3QgcmVzb2x1dGlvbiwgdXNpbmcgYSBsb3dlciB0cmFpbiByZXNvbHV0aW9uIG9mZmVycyBiZXR0ZXIgY2xhc3NpZmljYXRpb24gYXQgdGVzdCB0aW1lLgpXZSB0aGVuIHByb3Bvc2UgYSBzaW1wbGUgeWV0IGVmZmVjdGl2ZSBhbmQgZWZmaWNpZW50IHN0cmF0ZWd5IHRvIG9wdGltaXplIHRoZSBjbGFzc2lmaWVyIHBlcmZvcm1hbmNlIHdoZW4gdGhlIHRyYWluIGFuZCB0ZXN0IHJlc29sdXRpb25zIGRpZmZlci4gSXQgaW52b2x2ZXMgb25seSBhIGNvbXB1dGF0aW9uYWxseSBjaGVhcCBmaW5lLXR1bmluZyBvZiB0aGUgbmV0d29yayBhdCB0aGUgdGVzdCByZXNvbHV0aW9uLiBUaGlzIGVuYWJsZXMgdHJhaW5pbmcgc3Ryb25nIGNsYXNzaWZpZXJzIHVzaW5nIHNtYWxsIHRyYWluaW5nIGltYWdlcy4gRm9yIGluc3RhbmNlLCB3ZSBvYnRhaW4gNzcuMSUgdG9wLTEgYWNjdXJhY3kgb24gSW1hZ2VOZXQgd2l0aCBhIFJlc05ldC01MCB0cmFpbmVkIG9uIDEyOHgxMjggaW1hZ2VzLCBhbmQgNzkuOCUgd2l0aCBvbmUgdHJhaW5lZCBvbiAyMjR4MjI0IGltYWdlLiBJbiBhZGRpdGlvbiwgaWYgd2UgdXNlIGV4dHJhIHRyYWluaW5nIGRhdGEgd2UgZ2V0IDgyLjUlIHdpdGggdGhlIFJlc05ldC01MCB0cmFpbiB3aXRoIDIyNHgyMjQgaW1hZ2VzLgpDb252ZXJzZWx5LCB3aGVuIHRyYWluaW5nIGEgUmVzTmVYdC0xMDEgMzJ4NDhkIHByZS10cmFpbmVkIGluIHdlYWtseS1zdXBlcnZpc2VkIGZhc2hpb24gb24gOTQwIG1pbGxpb24gcHVibGljIGltYWdlcyBhdCByZXNvbHV0aW9uIDIyNHgyMjQgYW5kIGZ1cnRoZXIgb3B0aW1pemluZyBmb3IgdGVzdCByZXNvbHV0aW9uIDMyMHgzMjAsIHdlIG9idGFpbiBhIHRlc3QgdG9wLTEgYWNjdXJhY3kgb2YgODYuNCUgKHRvcC01OiA5OC4wJSkgKHNpbmdsZS1jcm9wKS4gVG8gdGhlIGJlc3Qgb2Ygb3VyIGtub3dsZWRnZSB0aGlzIGlzIHRoZSBoaWdoZXN0IEltYWdlTmV0IHNpbmdsZS1jcm9wLCB0b3AtMSBhbmQgdG9wLTUgYWNjdXJhY3kgdG8gZGF0ZS4iLCwsT3BlbiB3ZWlnaHRzIChub24tY29tbWVyY2lhbCksVW5pdGVkIFN0YXRlcyBvZiBBbWVyaWNhLCwsLCwsMjAyNi0wNS0yNSAxMjoxMDo1MCswMDowMCwsLCwsLEluZHVzdHJ5LCwsLCxPcGVuIChub24tY29tbWVyY2lhbCksY29kZS93ZWlnaHRzIHdpdGggbm9uLWNvbW1lcmNpYWwgbGljZW5zZTogaHR0cHM6Ly9naXRodWIuY29tL2ZhY2Vib29rcmVzZWFyY2gvRml4UmVzP3RhYj1MaWNlbnNlLTEtb3YtZmlsZSNyZWFkbWUsLCwsLCwsLCwsLCxZZXMKU0FHQU4sSW1hZ2UgZ2VuZXJhdGlvbixJbWFnZSBnZW5lcmF0aW9uLCJSdXRnZXJzIFVuaXZlcnNpdHksR29vZ2xlIFJlc2VhcmNoIiwiSGFuIFpoYW5nLCBJYW4gR29vZGZlbGxvdywgRGltaXRyaXMgTWV0YXhhcywgQXVndXN0dXMgT2RlbmEiLDIwMTktMDYtMTQsU2VsZi1BdHRlbnRpb24gR2VuZXJhdGl2ZSBBZHZlcnNhcmlhbCBOZXR3b3JrcyxodHRwczovL2FyeGl2Lm9yZy9hYnMvMTgwNS4wODMxOCwsLCwsLDIuMjM3NDE0NGUrMjAsIkFzc3VtaW5nICghKSB0aGV5IHVzZWQgVjEwMHM6CgoxMjUwMDAwMDAwMDAwMDAgRkxPUCAvIEdQVSAvIHNlYyAqIDMzNiBob3VycyBbc2VlIHRyYWluaW5nIHRpbWUgbm90ZXNdICogMzYwMCBzZWMgLyBob3VyICogNCBHUFVzICogMC4zIFthc3N1bWVkIHV0aWxpemF0aW9uXSA9IDEuODE0NGUrMjAgRkxPUCAiLCwiIiIgd2hlcmUgayA9IDEsIDIsIDQsIDggYWZ0ZXIgZmV3IHRyYWluaW5nIGVwb2NocyBvbiBJbWFnZU5ldC4gRm9yIG1lbW9yeSBlZmZpY2llbmN5LCB3ZSBjaG9vc2UgayA9IDggKGkuZS4sIEPCryA9IEMvOCkgaW4gYWxsCm91ciBleHBlcmltZW50cy4iIiIsMzM2LjAsIiIiTW9kZWxzIHdlcmUgdHJhaW5lZCBmb3Igcm91Z2hseSAyIHdlZWtzIG9uIDQgR1BVcyBlYWNoIiIiLCwsTGlrZWx5LCJJbiB0aGlzIHBhcGVyLCB3ZSBwcm9wb3NlIHRoZSBTZWxmLUF0dGVudGlvbiBHZW5lcmF0aXZlIEFkdmVyc2FyaWFsIE5ldHdvcmsgKFNBR0FOKSB3aGljaCBhbGxvd3MgYXR0ZW50aW9uLWRyaXZlbiwgbG9uZy1yYW5nZSBkZXBlbmRlbmN5IG1vZGVsaW5nIGZvciBpbWFnZSBnZW5lcmF0aW9uIHRhc2tzLiBUcmFkaXRpb25hbCBjb252b2x1dGlvbmFsIEdBTnMgZ2VuZXJhdGUgaGlnaC1yZXNvbHV0aW9uIGRldGFpbHMgYXMgYSBmdW5jdGlvbiBvZiBvbmx5IHNwYXRpYWxseSBsb2NhbCBwb2ludHMgaW4gbG93ZXItcmVzb2x1dGlvbiBmZWF0dXJlIG1hcHMuIEluIFNBR0FOLCBkZXRhaWxzIGNhbiBiZSBnZW5lcmF0ZWQgdXNpbmcgY3VlcyBmcm9tIGFsbCBmZWF0dXJlIGxvY2F0aW9ucy4gTW9yZW92ZXIsIHRoZSBkaXNjcmltaW5hdG9yIGNhbiBjaGVjayB0aGF0IGhpZ2hseSBkZXRhaWxlZCBmZWF0dXJlcyBpbiBkaXN0YW50IHBvcnRpb25zIG9mIHRoZSBpbWFnZSBhcmUgY29uc2lzdGVudCB3aXRoIGVhY2ggb3RoZXIuIEZ1cnRoZXJtb3JlLCByZWNlbnQgd29yayBoYXMgc2hvd24gdGhhdCBnZW5lcmF0b3IgY29uZGl0aW9uaW5nIGFmZmVjdHMgR0FOIHBlcmZvcm1hbmNlLiBMZXZlcmFnaW5nIHRoaXMgaW5zaWdodCwgd2UgYXBwbHkgc3BlY3RyYWwgbm9ybWFsaXphdGlvbiB0byB0aGUgR0FOIGdlbmVyYXRvciBhbmQgZmluZCB0aGF0IHRoaXMgaW1wcm92ZXMgdHJhaW5pbmcgZHluYW1pY3MuIFRoZSBwcm9wb3NlZCBTQUdBTiBhY2hpZXZlcyB0aGUgc3RhdGUtb2YtdGhlLWFydCByZXN1bHRzLCBib29zdGluZyB0aGUgYmVzdCBwdWJsaXNoZWQgSW5jZXB0aW9uIHNjb3JlIGZyb20gMzYuOCB0byA1Mi41MiBhbmQgcmVkdWNpbmcgRnJlY2hldCBJbmNlcHRpb24gZGlzdGFuY2UgZnJvbSAyNy42MiB0byAxOC42NSBvbiB0aGUgY2hhbGxlbmdpbmcgSW1hZ2VOZXQgZGF0YXNldC4gVmlzdWFsaXphdGlvbiBvZiB0aGUgYXR0ZW50aW9uIGxheWVycyBzaG93cyB0aGF0IHRoZSBnZW5lcmF0b3IgbGV2ZXJhZ2VzIG5laWdoYm9yaG9vZHMgdGhhdCBjb3JyZXNwb25kIHRvIG9iamVjdCBzaGFwZXMgcmF0aGVyIHRoYW4gbG9jYWwgcmVnaW9ucyBvZiBmaXhlZCBzaGFwZS4iLDguMCwsVW5yZWxlYXNlZCwiVW5pdGVkIFN0YXRlcyBvZiBBbWVyaWNhLFVuaXRlZCBTdGF0ZXMgb2YgQW1lcmljYSIsLCwsNC4wLCwyMDI1LTExLTI4IDExOjUzOjQ0KzAwOjAwLCwsLCwsIkFjYWRlbWlhLEluZHVzdHJ5IiwsLCwsT3BlbiBzb3VyY2UsIkFwYWNoZSAyLjAKaHR0cHM6Ly9naXRodWIuY29tL2JyYWluLXJlc2VhcmNoL3NlbGYtYXR0ZW50aW9uLWdhbiIsLCwsLCwsSGFyZHdhcmUsLCwsLE5vCkNoYXItQ05OLUJpTFNUTSxMYW5ndWFnZSxMYW5ndWFnZSBtb2RlbGluZyxDYXBpdGFsIE9uZSwiQ2hyaXMgTGFyc29uLCBUYXJlayBMYWhsb3UsIERpYW5hIE1pbmdlbHMsIFphY2hhcnkgS3VsaXMsIEVyaWsgTXVlbGxlciIsMjAxOS0wNi0xMyxUZWxlcGhvbmV0aWM6IE1ha2luZyBOZXVyYWwgTGFuZ3VhZ2UgTW9kZWxzIFJvYnVzdCB0byBBU1IgYW5kIFNlbWFudGljIE5vaXNlLGh0dHBzOi8vYXJ4aXYub3JnL2Ficy8xOTA2LjA1Njc4LDIuMCxTT1RBIGltcHJvdmVtZW50LCIiIk5vdGFibHksIG91ciBsYW5ndWFnZSBtb2RlbCBhY2hpZXZlcyBhIHRlc3QgcGVycGxleGl0eSBvZiAzNy40OSBvbiBQVEIsIHdoaWNoIHRvIG91ciBrbm93bGVkZ2UgaXMgc3RhdGUtb2YtdGhlLWFydCBhbW9uZyBtb2RlbHMgdHJhaW5lZCBvbmx5IG9uIFBUQi4iIiIsLCwsLDkyOTAwMCwsLCwsLENvbmZpZGVudCwiU3BlZWNoIHByb2Nlc3Npbmcgc3lzdGVtcyByZWx5IG9uIHJvYnVzdCBmZWF0dXJlIGV4dHJhY3Rpb24gdG8gaGFuZGxlIHBob25ldGljIGFuZCBzZW1hbnRpYyB2YXJpYXRpb25zIGZvdW5kIGluIG5hdHVyYWwgbGFuZ3VhZ2UuIFdoaWxlIHRlY2huaXF1ZXMgZXhpc3QgZm9yIGRlc2Vuc2l0aXppbmcgZmVhdHVyZXMgdG8gY29tbW9uIG5vaXNlIHBhdHRlcm5zIHByb2R1Y2VkIGJ5IFNwZWVjaC10by1UZXh0IChTVFQpIGFuZCBUZXh0LXRvLVNwZWVjaCAoVFRTKSBzeXN0ZW1zLCB0aGUgcXVlc3Rpb24gcmVtYWlucyBob3cgdG8gYmVzdCBsZXZlcmFnZSBzdGF0ZS1vZi10aGUtYXJ0IGxhbmd1YWdlIG1vZGVscyAod2hpY2ggY2FwdHVyZSByaWNoIHNlbWFudGljIGZlYXR1cmVzLCBidXQgYXJlIHRyYWluZWQgb24gb25seSB3cml0dGVuIHRleHQpIG9uIGlucHV0cyB3aXRoIEFTUiBlcnJvcnMuIEluIHRoaXMgcGFwZXIsIHdlIHByZXNlbnQgVGVsZXBob25ldGljLCBhIGRhdGEgYXVnbWVudGF0aW9uIGZyYW1ld29yayB0aGF0IGhlbHBzIHJvYnVzdGlmeSBsYW5ndWFnZSBtb2RlbCBmZWF0dXJlcyB0byBBU1IgY29ycnVwdGVkIGlucHV0cy4gVG8gY2FwdHVyZSBwaG9uZXRpYyBhbHRlcmF0aW9ucywgd2UgZW1wbG95IGEgY2hhcmFjdGVyLWxldmVsIGxhbmd1YWdlIG1vZGVsIHRyYWluZWQgdXNpbmcgcHJvYmFiaWxpc3RpYyBtYXNraW5nLiBQaG9uZXRpYyBhdWdtZW50YXRpb25zIGFyZSBnZW5lcmF0ZWQgaW4gdHdvIHN0YWdlczogYSBUVFMgZW5jb2RlciAoVGFjb3Ryb24gMiwgV2F2ZUdsb3cpIGFuZCBhIFNUVCBkZWNvZGVyIChEZWVwU3BlZWNoKS4gU2ltaWxhcmx5LCBzZW1hbnRpYyBwZXJ0dXJiYXRpb25zIGFyZSBwcm9kdWNlZCBieSBzYW1wbGluZyBmcm9tIG5lYXJieSB3b3JkcyBpbiBhbiBlbWJlZGRpbmcgc3BhY2UsIHdoaWNoIGlzIGNvbXB1dGVkIHVzaW5nIHRoZSBCRVJUIGxhbmd1YWdlIG1vZGVsLiBXb3JkcyBhcmUgc2VsZWN0ZWQgZm9yIGF1Z21lbnRhdGlvbiBhY2NvcmRpbmcgdG8gYSBoaWVyYXJjaGljYWwgZ3JhbW1hciBzYW1wbGluZyBzdHJhdGVneS4gVGVsZXBob25ldGljIGlzIGV2YWx1YXRlZCBvbiB0aGUgUGVubiBUcmVlYmFuayAoUFRCKSBjb3JwdXMsIGFuZCBkZW1vbnN0cmF0ZXMgaXRzIGVmZmVjdGl2ZW5lc3MgYXMgYSBib290c3RyYXBwaW5nIHRlY2huaXF1ZSBmb3IgdHJhbnNmZXJyaW5nIG5ldXJhbCBsYW5ndWFnZSBtb2RlbHMgdG8gdGhlIHNwZWVjaCBkb21haW4uIE5vdGFibHksIG91ciBsYW5ndWFnZSBtb2RlbCBhY2hpZXZlcyBhIHRlc3QgcGVycGxleGl0eSBvZiAzNy40OSBvbiBQVEIsIHdoaWNoIHRvIG91ciBrbm93bGVkZ2UgaXMgc3RhdGUtb2YtdGhlLWFydCBhbW9uZyBtb2RlbHMgdHJhaW5lZCBvbmx5IG9uIFBUQi4iLCxDaGFyLUNOTi1CaUxTVE0sVW5yZWxlYXNlZCxVbml0ZWQgU3RhdGVzIG9mIEFtZXJpY2EsLCwsLCwyMDI1LTExLTI4IDExOjUzOjQ0KzAwOjAwLCwsLCwsSW5kdXN0cnksLCwsLFVucmVsZWFzZWQsLCwsLCwsLCwsLCwsTm8KUk5OICsgY2hhcjItTVMtdmVjLExhbmd1YWdlLExhbmd1YWdlIG1vZGVsaW5nLCJOVFQgQ29tbXVuaWNhdGlvbiBTY2llbmNlIExhYm9yYXRvcmllcyxUb2hva3UgVW5pdmVyc2l0eSIsIlNobyBUYWthc2UsIEp1biBTdXp1a2ksIE1hc2Fha2kgTmFnYXRhIiwyMDE5LTA2LTEzLENoYXJhY3RlciBuLUdyYW0gRW1iZWRkaW5ncyB0byBJbXByb3ZlIFJOTiBMYW5ndWFnZSBNb2RlbHMsaHR0cHM6Ly9hcnhpdi5vcmcvYWJzLzE5MDYuMDU1MDYsLCwsMTU4MDAwMDAwLjAsMTU4TSwsInVua25vd24gYW1vdW50IG9mIGVwb2NocywgdG90YWwgdHJhaW5pbmcgdGltZSBhbmQgZXhhY3QgdHlwZSBvZiBoYXJkd2FyZSIsLHNpemUgb2YgV1QxMDMsLGNoYXIyLU1TLXZlYyAxNzMuNzcgc2Vjb25kcyBwZXIgZXBvY2gsTlZJRElBIFRlc2xhIFAxMDAgUENJZSAxNkdCLCxDb25maWRlbnQsIlRoaXMgcGFwZXIgcHJvcG9zZXMgYSBub3ZlbCBSZWN1cnJlbnQgTmV1cmFsIE5ldHdvcmsgKFJOTikgbGFuZ3VhZ2UgbW9kZWwgdGhhdCB0YWtlcyBhZHZhbnRhZ2Ugb2YgY2hhcmFjdGVyIGluZm9ybWF0aW9uLiBXZSBmb2N1cyBvbiBjaGFyYWN0ZXIgbi1ncmFtcyBiYXNlZCBvbiByZXNlYXJjaCBpbiB0aGUgZmllbGQgb2Ygd29yZCBlbWJlZGRpbmcgY29uc3RydWN0aW9uIChXaWV0aW5nIGV0IGFsLiAyMDE2KS4gT3VyIHByb3Bvc2VkIG1ldGhvZCBjb25zdHJ1Y3RzIHdvcmQgZW1iZWRkaW5ncyBmcm9tIGNoYXJhY3RlciBuLWdyYW0gZW1iZWRkaW5ncyBhbmQgY29tYmluZXMgdGhlbSB3aXRoIG9yZGluYXJ5IHdvcmQgZW1iZWRkaW5ncy4gV2UgZGVtb25zdHJhdGUgdGhhdCB0aGUgcHJvcG9zZWQgbWV0aG9kIGFjaGlldmVzIHRoZSBiZXN0IHBlcnBsZXhpdGllcyBvbiB0aGUgbGFuZ3VhZ2UgbW9kZWxpbmcgZGF0YXNldHM6IFBlbm4gVHJlZWJhbmssIFdpa2lUZXh0LTIsIGFuZCBXaWtpVGV4dC0xMDMuIE1vcmVvdmVyLCB3ZSBjb25kdWN0IGV4cGVyaW1lbnRzIG9uIGFwcGxpY2F0aW9uIHRhc2tzOiBtYWNoaW5lIHRyYW5zbGF0aW9uIGFuZCBoZWFkbGluZSBnZW5lcmF0aW9uLiBUaGUgZXhwZXJpbWVudGFsIHJlc3VsdHMgaW5kaWNhdGUgdGhhdCBvdXIgcHJvcG9zZWQgbWV0aG9kIGFsc28gcG9zaXRpdmVseSBhZmZlY3RzIHRoZXNlIHRhc2tzLiIsLFJOTiArIGNoYXIyLU1TLXZlYyxVbnJlbGVhc2VkLCJKYXBhbixKYXBhbiIsLCwsLCwyMDI1LTExLTI4IDExOjUzOjQ0KzAwOjAwLCwsLCwsIkluZHVzdHJ5LEFjYWRlbWlhIiwsLCwsVW5yZWxlYXNlZCwsLCwsLCwsLCwsLCxObwpBV0QtTFNUTSArIE1vUyArIFBhcnRpYWwgU2h1ZmZsZWQsTGFuZ3VhZ2UsTGFuZ3VhZ2UgbW9kZWxpbmcsVW5pdmVyc2l0eSBvZiBUZXhhcyBhdCBBdXN0aW4sIkRpbGluIFdhbmcsIENoZW5neXVlIEdvbmcsIFFpYW5nIExpdSIsMjAxOS0wNi0xMCxJbXByb3ZpbmcgTmV1cmFsIExhbmd1YWdlIE1vZGVsaW5nIHZpYSBBZHZlcnNhcmlhbCBUcmFpbmluZyxodHRwczovL2FyeGl2Lm9yZy9hYnMvMTkwNi4wMzgwNSwxMjYuMCxTT1RBIGltcHJvdmVtZW50LCIiIm91ciBtZXRob2QgaW1wcm92ZXMgb24gdGhlIHNpbmdsZSBtb2RlbCBzdGF0ZS1vZi10aGUtYXJ0IHJlc3VsdHMgZm9yIGxhbmd1YWdlIG1vZGVsaW5nIG9uIFBlbm4gVHJlZWJhbmsgKFBUQikgYW5kIFdpa2l0ZXh0LTIsIGFjaGlldmluZyB0ZXN0IHBlcnBsZXhpdHkgc2NvcmVzIG9mIDQ2LjAxIGFuZCAzOC4wNywgcmVzcGVjdGl2ZWx5IiIiLDM1MDAwMDAwLjAsMzVNIChUYWJsZSAyKSwzLjE1ZSsxNyw2IEZMT1AgLyBwYXJhbWV0ZXIgLyB0b2tlbiAqIDM1MDAwMDAwIHBhcmFtZXRlcnMgKiAyMDAwMDAwIHRva2VucyAqIDc1MCBlcG9jaHMgPSAzLjE1ZSsxNyBGTE9QLDIwMDAwMDAsNzUwIGVwb2NocyAoZmlndXJlIDFjKSwsLCwsQ29uZmlkZW50LCJSZWNlbnRseSwgc3Vic3RhbnRpYWwgcHJvZ3Jlc3MgaGFzIGJlZW4gbWFkZSBpbiBsYW5ndWFnZSBtb2RlbGluZyBieSB1c2luZyBkZWVwIG5ldXJhbCBuZXR3b3Jrcy4gSG93ZXZlciwgaW4gcHJhY3RpY2UsIGxhcmdlIHNjYWxlIG5ldXJhbCBsYW5ndWFnZSBtb2RlbHMgaGF2ZSBiZWVuIHNob3duIHRvIGJlIHByb25lIHRvIG92ZXJmaXR0aW5nLiBJbiB0aGlzIHBhcGVyLCB3ZSBwcmVzZW50IGEgc2ltcGxlIHlldCBoaWdobHkgZWZmZWN0aXZlIGFkdmVyc2FyaWFsIHRyYWluaW5nIG1lY2hhbmlzbSBmb3IgcmVndWxhcml6aW5nIG5ldXJhbCBsYW5ndWFnZSBtb2RlbHMuIFRoZSBpZGVhIGlzIHRvIGludHJvZHVjZSBhZHZlcnNhcmlhbCBub2lzZSB0byB0aGUgb3V0cHV0IGVtYmVkZGluZyBsYXllciB3aGlsZSB0cmFpbmluZyB0aGUgbW9kZWxzLiBXZSBzaG93IHRoYXQgdGhlIG9wdGltYWwgYWR2ZXJzYXJpYWwgbm9pc2UgeWllbGRzIGEgc2ltcGxlIGNsb3NlZC1mb3JtIHNvbHV0aW9uLCB0aHVzIGFsbG93aW5nIHVzIHRvIGRldmVsb3AgYSBzaW1wbGUgYW5kIHRpbWUgZWZmaWNpZW50IGFsZ29yaXRobS4gVGhlb3JldGljYWxseSwgd2Ugc2hvdyB0aGF0IG91ciBhZHZlcnNhcmlhbCBtZWNoYW5pc20gZWZmZWN0aXZlbHkgZW5jb3VyYWdlcyB0aGUgZGl2ZXJzaXR5IG9mIHRoZSBlbWJlZGRpbmcgdmVjdG9ycywgaGVscGluZyB0byBpbmNyZWFzZSB0aGUgcm9idXN0bmVzcyBvZiBtb2RlbHMuIEVtcGlyaWNhbGx5LCB3ZSBzaG93IHRoYXQgb3VyIG1ldGhvZCBpbXByb3ZlcyBvbiB0aGUgc2luZ2xlIG1vZGVsIHN0YXRlLW9mLXRoZS1hcnQgcmVzdWx0cyBmb3IgbGFuZ3VhZ2UgbW9kZWxpbmcgb24gUGVubiBUcmVlYmFuayAoUFRCKSBhbmQgV2lraXRleHQtMiwgYWNoaWV2aW5nIHRlc3QgcGVycGxleGl0eSBzY29yZXMgb2YgNDYuMDEgYW5kIDM4LjA3LCByZXNwZWN0aXZlbHkuIFdoZW4gYXBwbGllZCB0byBtYWNoaW5lIHRyYW5zbGF0aW9uLCBvdXIgbWV0aG9kIGltcHJvdmVzIG92ZXIgdmFyaW91cyB0cmFuc2Zvcm1lci1iYXNlZCB0cmFuc2xhdGlvbiBiYXNlbGluZXMgaW4gQkxFVSBzY29yZXMgb24gdGhlIFdNVDE0IEVuZ2xpc2gtR2VybWFuIGFuZCBJV1NMVDE0IEdlcm1hbi1FbmdsaXNoIHRhc2tzLiIsNzUwLjAsQVdELUxTVE0gKyBNb1MgKyBQYXJ0aWFsIFNodWZmbGVkLE9wZW4gd2VpZ2h0cyAobm9uLWNvbW1lcmNpYWwpLFVuaXRlZCBTdGF0ZXMgb2YgQW1lcmljYSwsLCwsLDIwMjYtMDUtMjUgMTI6MTA6NTArMDA6MDAsLCwsLCxBY2FkZW1pYSwsLCwsT3BlbiAobm9uLWNvbW1lcmNpYWwpLCJjb2RlIGFuZCB3ZWlnaHRzLiBubyBsaWNlbnNlIHByb3ZpZGVkOgpodHRwczovL2dpdGh1Yi5jb20vQ2hlbmd5dWVHb25nUi9hZHZzb2Z0IiwsLCwsLCxPcGVyYXRpb24gY291bnRpbmcsLCwsLFllcwpBZHZTb2Z0ICsgNCBsYXllciBRUk5OICsgZHluYW1pYyBldmFsdWF0aW9uIChXVDEwMyksTGFuZ3VhZ2UsIkxhbmd1YWdlIG1vZGVsaW5nLFRyYW5zbGF0aW9uIixVbml2ZXJzaXR5IG9mIFRleGFzIGF0IEF1c3RpbiwiRGlsaW4gV2FuZywgQ2hlbmd5dWUgR29uZywgUWlhbmcgTGl1IiwyMDE5LTA2LTEwLEltcHJvdmluZyBOZXVyYWwgTGFuZ3VhZ2UgTW9kZWxpbmcgdmlhIEFkdmVyc2FyaWFsIFRyYWluaW5nLGh0dHBzOi8vYXJ4aXYub3JnL2Ficy8xOTA2LjAzODA1LDEyNi4wLCwsLCwsLCwsLCwsLENvbmZpZGVudCwiUmVjZW50bHksIHN1YnN0YW50aWFsIHByb2dyZXNzIGhhcyBiZWVuIG1hZGUgaW4gbGFuZ3VhZ2UgbW9kZWxpbmcgYnkgdXNpbmcgZGVlcCBuZXVyYWwgbmV0d29ya3MuIEhvd2V2ZXIsIGluIHByYWN0aWNlLCBsYXJnZSBzY2FsZSBuZXVyYWwgbGFuZ3VhZ2UgbW9kZWxzIGhhdmUgYmVlbiBzaG93biB0byBiZSBwcm9uZSB0byBvdmVyZml0dGluZy4gSW4gdGhpcyBwYXBlciwgd2UgcHJlc2VudCBhIHNpbXBsZSB5ZXQgaGlnaGx5IGVmZmVjdGl2ZSBhZHZlcnNhcmlhbCB0cmFpbmluZyBtZWNoYW5pc20gZm9yIHJlZ3VsYXJpemluZyBuZXVyYWwgbGFuZ3VhZ2UgbW9kZWxzLiBUaGUgaWRlYSBpcyB0byBpbnRyb2R1Y2UgYWR2ZXJzYXJpYWwgbm9pc2UgdG8gdGhlIG91dHB1dCBlbWJlZGRpbmcgbGF5ZXIgd2hpbGUgdHJhaW5pbmcgdGhlIG1vZGVscy4gV2Ugc2hvdyB0aGF0IHRoZSBvcHRpbWFsIGFkdmVyc2FyaWFsIG5vaXNlIHlpZWxkcyBhIHNpbXBsZSBjbG9zZWQtZm9ybSBzb2x1dGlvbiwgdGh1cyBhbGxvd2luZyB1cyB0byBkZXZlbG9wIGEgc2ltcGxlIGFuZCB0aW1lIGVmZmljaWVudCBhbGdvcml0aG0uIFRoZW9yZXRpY2FsbHksIHdlIHNob3cgdGhhdCBvdXIgYWR2ZXJzYXJpYWwgbWVjaGFuaXNtIGVmZmVjdGl2ZWx5IGVuY291cmFnZXMgdGhlIGRpdmVyc2l0eSBvZiB0aGUgZW1iZWRkaW5nIHZlY3RvcnMsIGhlbHBpbmcgdG8gaW5jcmVhc2UgdGhlIHJvYnVzdG5lc3Mgb2YgbW9kZWxzLiBFbXBpcmljYWxseSwgd2Ugc2hvdyB0aGF0IG91ciBtZXRob2QgaW1wcm92ZXMgb24gdGhlIHNpbmdsZSBtb2RlbCBzdGF0ZS1vZi10aGUtYXJ0IHJlc3VsdHMgZm9yIGxhbmd1YWdlIG1vZGVsaW5nIG9uIFBlbm4gVHJlZWJhbmsgKFBUQikgYW5kIFdpa2l0ZXh0LTIsIGFjaGlldmluZyB0ZXN0IHBlcnBsZXhpdHkgc2NvcmVzIG9mIDQ2LjAxIGFuZCAzOC4wNywgcmVzcGVjdGl2ZWx5LiBXaGVuIGFwcGxpZWQgdG8gbWFjaGluZSB0cmFuc2xhdGlvbiwgb3VyIG1ldGhvZCBpbXByb3ZlcyBvdmVyIHZhcmlvdXMgdHJhbnNmb3JtZXItYmFzZWQgdHJhbnNsYXRpb24gYmFzZWxpbmVzIGluIEJMRVUgc2NvcmVzIG9uIHRoZSBXTVQxNCBFbmdsaXNoLUdlcm1hbiBhbmQgSVdTTFQxNCBHZXJtYW4tRW5nbGlzaCB0YXNrcy4iLCxBZHZTb2Z0ICsgNCBsYXllciBRUk5OICsgZHluYW1pYyBldmFsdWF0aW9uLFVucmVsZWFzZWQsVW5pdGVkIFN0YXRlcyBvZiBBbWVyaWNhLCwsLCwsMjAyNi0wNS0yNSAxMjoxMDo0OSswMDowMCwsLCwsLEFjYWRlbWlhLCwsLCxVbnJlbGVhc2VkLCJ0aGVyZSdzIGEgcmVwbywgYnV0IHRoZSBXVC0xMDMgZXhwZXJpbWVudHMgYXJlbid0IHRoZXJlOgoKaHR0cHM6Ly9naXRodWIuY29tL0NoZW5neXVlR29uZ1IvYWR2c29mdCAiLCwsLCwsLCwsLCwsTm8KQWR2ZXJzYXJpYWwgKyBBV0QtTFNUTS1Nb1MgKyBwYXJ0aWFsIHNodWZmbGVkLExhbmd1YWdlLCJUcmFuc2xhdGlvbixMYW5ndWFnZSBtb2RlbGluZyIsVW5pdmVyc2l0eSBvZiBUZXhhcyBhdCBBdXN0aW4sIkRpbGluIFdhbmcsIENoZW5neXVlIEdvbmcsIFFpYW5nIExpdSIsMjAxOS0wNi0xMCxJbXByb3ZpbmcgTmV1cmFsIExhbmd1YWdlIE1vZGVsaW5nIHZpYSBBZHZlcnNhcmlhbCBUcmFpbmluZyxodHRwczovL2FyeGl2Lm9yZy9hYnMvMTkwNi4wMzgwNSwxMjYuMCwsLCwsLCwsLCwsLCxDb25maWRlbnQsIlJlY2VudGx5LCBzdWJzdGFudGlhbCBwcm9ncmVzcyBoYXMgYmVlbiBtYWRlIGluIGxhbmd1YWdlIG1vZGVsaW5nIGJ5IHVzaW5nIGRlZXAgbmV1cmFsIG5ldHdvcmtzLiBIb3dldmVyLCBpbiBwcmFjdGljZSwgbGFyZ2Ugc2NhbGUgbmV1cmFsIGxhbmd1YWdlIG1vZGVscyBoYXZlIGJlZW4gc2hvd24gdG8gYmUgcHJvbmUgdG8gb3ZlcmZpdHRpbmcuIEluIHRoaXMgcGFwZXIsIHdlIHByZXNlbnQgYSBzaW1wbGUgeWV0IGhpZ2hseSBlZmZlY3RpdmUgYWR2ZXJzYXJpYWwgdHJhaW5pbmcgbWVjaGFuaXNtIGZvciByZWd1bGFyaXppbmcgbmV1cmFsIGxhbmd1YWdlIG1vZGVscy4gVGhlIGlkZWEgaXMgdG8gaW50cm9kdWNlIGFkdmVyc2FyaWFsIG5vaXNlIHRvIHRoZSBvdXRwdXQgZW1iZWRkaW5nIGxheWVyIHdoaWxlIHRyYWluaW5nIHRoZSBtb2RlbHMuIFdlIHNob3cgdGhhdCB0aGUgb3B0aW1hbCBhZHZlcnNhcmlhbCBub2lzZSB5aWVsZHMgYSBzaW1wbGUgY2xvc2VkLWZvcm0gc29sdXRpb24sIHRodXMgYWxsb3dpbmcgdXMgdG8gZGV2ZWxvcCBhIHNpbXBsZSBhbmQgdGltZSBlZmZpY2llbnQgYWxnb3JpdGhtLiBUaGVvcmV0aWNhbGx5LCB3ZSBzaG93IHRoYXQgb3VyIGFkdmVyc2FyaWFsIG1lY2hhbmlzbSBlZmZlY3RpdmVseSBlbmNvdXJhZ2VzIHRoZSBkaXZlcnNpdHkgb2YgdGhlIGVtYmVkZGluZyB2ZWN0b3JzLCBoZWxwaW5nIHRvIGluY3JlYXNlIHRoZSByb2J1c3RuZXNzIG9mIG1vZGVscy4gRW1waXJpY2FsbHksIHdlIHNob3cgdGhhdCBvdXIgbWV0aG9kIGltcHJvdmVzIG9uIHRoZSBzaW5nbGUgbW9kZWwgc3RhdGUtb2YtdGhlLWFydCByZXN1bHRzIGZvciBsYW5ndWFnZSBtb2RlbGluZyBvbiBQZW5uIFRyZWViYW5rIChQVEIpIGFuZCBXaWtpdGV4dC0yLCBhY2hpZXZpbmcgdGVzdCBwZXJwbGV4aXR5IHNjb3JlcyBvZiA0Ni4wMSBhbmQgMzguMDcsIHJlc3BlY3RpdmVseS4gV2hlbiBhcHBsaWVkIHRvIG1hY2hpbmUgdHJhbnNsYXRpb24sIG91ciBtZXRob2QgaW1wcm92ZXMgb3ZlciB2YXJpb3VzIHRyYW5zZm9ybWVyLWJhc2VkIHRyYW5zbGF0aW9uIGJhc2VsaW5lcyBpbiBCTEVVIHNjb3JlcyBvbiB0aGUgV01UMTQgRW5nbGlzaC1HZXJtYW4gYW5kIElXU0xUMTQgR2VybWFuLUVuZ2xpc2ggdGFza3MuIiw0NTAuMCxBZHZlcnNhcmlhbCArIEFXRC1MU1RNLU1vUyArIHBhcnRpYWwgc2h1ZmZsZWQsVW5yZWxlYXNlZCxVbml0ZWQgU3RhdGVzIG9mIEFtZXJpY2EsLCwsLCwyMDI2LTA1LTI1IDEyOjEwOjUwKzAwOjAwLCwsLCwsQWNhZGVtaWEsLCwsLE9wZW4gKG5vbi1jb21tZXJjaWFsKSwiY29kZSwgbm8gY2xlYXIgbGljZW5zZTogaHR0cHM6Ly9naXRodWIuY29tL0NoZW5neXVlR29uZ1IvYWR2c29mdCAiLCwsLCwsLCwsLCwsTm8KNCBsYXllciBRUk5OICsgZHluYW1pYyBldmFsdWF0aW9uLExhbmd1YWdlLCJMYW5ndWFnZSBtb2RlbGluZyxUcmFuc2xhdGlvbiIsVW5pdmVyc2l0eSBvZiBUZXhhcyBhdCBBdXN0aW4sIkRpbGluIFdhbmcsIENoZW5neXVlIEdvbmcsIFFpYW5nIExpdSIsMjAxOS0wNi0xMCxJbXByb3ZpbmcgTmV1cmFsIExhbmd1YWdlIE1vZGVsaW5nIHZpYSBBZHZlcnNhcmlhbCBUcmFpbmluZyxodHRwczovL2FyeGl2Lm9yZy9hYnMvMTkwNi4wMzgwNSwxMjYuMCwsLCwsLCwsLCwsLCxDb25maWRlbnQsIlJlY2VudGx5LCBzdWJzdGFudGlhbCBwcm9ncmVzcyBoYXMgYmVlbiBtYWRlIGluIGxhbmd1YWdlIG1vZGVsaW5nIGJ5IHVzaW5nIGRlZXAgbmV1cmFsIG5ldHdvcmtzLiBIb3dldmVyLCBpbiBwcmFjdGljZSwgbGFyZ2Ugc2NhbGUgbmV1cmFsIGxhbmd1YWdlIG1vZGVscyBoYXZlIGJlZW4gc2hvd24gdG8gYmUgcHJvbmUgdG8gb3ZlcmZpdHRpbmcuIEluIHRoaXMgcGFwZXIsIHdlIHByZXNlbnQgYSBzaW1wbGUgeWV0IGhpZ2hseSBlZmZlY3RpdmUgYWR2ZXJzYXJpYWwgdHJhaW5pbmcgbWVjaGFuaXNtIGZvciByZWd1bGFyaXppbmcgbmV1cmFsIGxhbmd1YWdlIG1vZGVscy4gVGhlIGlkZWEgaXMgdG8gaW50cm9kdWNlIGFkdmVyc2FyaWFsIG5vaXNlIHRvIHRoZSBvdXRwdXQgZW1iZWRkaW5nIGxheWVyIHdoaWxlIHRyYWluaW5nIHRoZSBtb2RlbHMuIFdlIHNob3cgdGhhdCB0aGUgb3B0aW1hbCBhZHZlcnNhcmlhbCBub2lzZSB5aWVsZHMgYSBzaW1wbGUgY2xvc2VkLWZvcm0gc29sdXRpb24sIHRodXMgYWxsb3dpbmcgdXMgdG8gZGV2ZWxvcCBhIHNpbXBsZSBhbmQgdGltZSBlZmZpY2llbnQgYWxnb3JpdGhtLiBUaGVvcmV0aWNhbGx5LCB3ZSBzaG93IHRoYXQgb3VyIGFkdmVyc2FyaWFsIG1lY2hhbmlzbSBlZmZlY3RpdmVseSBlbmNvdXJhZ2VzIHRoZSBkaXZlcnNpdHkgb2YgdGhlIGVtYmVkZGluZyB2ZWN0b3JzLCBoZWxwaW5nIHRvIGluY3JlYXNlIHRoZSByb2J1c3RuZXNzIG9mIG1vZGVscy4gRW1waXJpY2FsbHksIHdlIHNob3cgdGhhdCBvdXIgbWV0aG9kIGltcHJvdmVzIG9uIHRoZSBzaW5nbGUgbW9kZWwgc3RhdGUtb2YtdGhlLWFydCByZXN1bHRzIGZvciBsYW5ndWFnZSBtb2RlbGluZyBvbiBQZW5uIFRyZWViYW5rIChQVEIpIGFuZCBXaWtpdGV4dC0yLCBhY2hpZXZpbmcgdGVzdCBwZXJwbGV4aXR5IHNjb3JlcyBvZiA0Ni4wMSBhbmQgMzguMDcsIHJlc3BlY3RpdmVseS4gV2hlbiBhcHBsaWVkIHRvIG1hY2hpbmUgdHJhbnNsYXRpb24sIG91ciBtZXRob2QgaW1wcm92ZXMgb3ZlciB2YXJpb3VzIHRyYW5zZm9ybWVyLWJhc2VkIHRyYW5zbGF0aW9uIGJhc2VsaW5lcyBpbiBCTEVVIHNjb3JlcyBvbiB0aGUgV01UMTQgRW5nbGlzaC1HZXJtYW4gYW5kIElXU0xUMTQgR2VybWFuLUVuZ2xpc2ggdGFza3MuIiwsNCBsYXllciBRUk5OICsgZHluYW1pYyBldmFsdWF0aW9uLFVucmVsZWFzZWQsVW5pdGVkIFN0YXRlcyBvZiBBbWVyaWNhLCwsLCwsMjAyNi0wNS0yNSAxMjoxMDo0OCswMDowMCwsLCwsLEFjYWRlbWlhLCwsLCxVbnJlbGVhc2VkLCJ0aGVyZSdzIGEgcmVwbywgYnV0IHRoZSBXVC0xMDMgZXhwZXJpbWVudHMgYXJlbid0IHRoZXJlOgoKaHR0cHM6Ly9naXRodWIuY29tL0NoZW5neXVlR29uZ1IvYWR2c29mdCAiLCwsLCwsLCwsLCwsTm8KVHJhbnNmb3JtZXItWEwgTGFyZ2UgKyBQaHJhc2UgSW5kdWN0aW9uLExhbmd1YWdlLExhbmd1YWdlIG1vZGVsaW5nL2dlbmVyYXRpb24sIk1hc3NhY2h1c2V0dHMgSW5zdGl0dXRlIG9mIFRlY2hub2xvZ3kgKE1JVCksVW5pdmVyc2l0eSBvZiBJbGxpbm9pcyBVcmJhbmEtQ2hhbXBhaWduIChVSVVDKSIsIkhvbmd5aW4gTHVvLCBMYW4gSmlhbmcsIFlvbmF0YW4gQmVsaW5rb3YsIEphbWVzIEdsYXNzIiwyMDE5LTA2LTA0LCJJbXByb3ZpbmcgTmV1cmFsIExhbmd1YWdlIE1vZGVscyBieSBTZWdtZW50aW5nLCBBdHRlbmRpbmcsIGFuZCBQcmVkaWN0aW5nIHRoZSBGdXR1cmUiLGh0dHBzOi8vYXJ4aXYub3JnL2Ficy8xOTA2LjAxNzAyLDE0LjAsU09UQSBpbXByb3ZlbWVudCwiIiJXZSBhY2hpZXZlZCBhIG5ldyBzdGF0ZS1vZi10aGUtYXJ0IHBlcmZvcm1hbmNlIG9mIDE3LjQgcGVycGxleGl0eSBvbiB0aGUgV2lraXRleHQtMTAzIGRhdGFzZXQiIiIsMjU2OTk5OTk5Ljk5OTk5OTk3LCwzLjc4NDg2NTFlKzIwLCJGaW5lLXR1bmVkIGZyb20gcHJlLXRyYWluZWQgVHJhbnNmb3JtZXItWEwgTGFyZ2UgKHVwZCAzLjc4MzI3NzFlKzIwIEZMT1AsIG9sZCBlc3RpbWF0aW9uIDEuMDllMTkgRkxPUCkuIAoKVG90YWw6IDMuNzgzMjc3MWUyMCArIDEuNTg4ZTE3ID0gMy43ODQ4NjUxZSsyMCBGTE9QIChTcGVjdWxhdGl2ZSBjb25maWRlbmNlIHNhbWUgYXMgVHJhbnNmb3JtZXIgWEwpIiwxMDMwMDAwMDAsLCwsLCxTcGVjdWxhdGl2ZSwiQ29tbW9uIGxhbmd1YWdlIG1vZGVscyB0eXBpY2FsbHkgcHJlZGljdCB0aGUgbmV4dCB3b3JkIGdpdmVuIHRoZSBjb250ZXh0LiBJbiB0aGlzIHdvcmssIHdlIHByb3Bvc2UgYSBtZXRob2QgdGhhdCBpbXByb3ZlcyBsYW5ndWFnZSBtb2RlbGluZyBieSBsZWFybmluZyB0byBhbGlnbiB0aGUgZ2l2ZW4gY29udGV4dCBhbmQgdGhlIGZvbGxvd2luZyBwaHJhc2UuIFRoZSBtb2RlbCBkb2VzIG5vdCByZXF1aXJlIGFueSBsaW5ndWlzdGljIGFubm90YXRpb24gb2YgcGhyYXNlIHNlZ21lbnRhdGlvbi4gSW5zdGVhZCwgd2UgZGVmaW5lIHN5bnRhY3RpYyBoZWlnaHRzIGFuZCBwaHJhc2Ugc2VnbWVudGF0aW9uIHJ1bGVzLCBlbmFibGluZyB0aGUgbW9kZWwgdG8gYXV0b21hdGljYWxseSBpbmR1Y2UgcGhyYXNlcywgcmVjb2duaXplIHRoZWlyIHRhc2stc3BlY2lmaWMgaGVhZHMsIGFuZCBnZW5lcmF0ZSBwaHJhc2UgZW1iZWRkaW5ncyBpbiBhbiB1bnN1cGVydmlzZWQgbGVhcm5pbmcgbWFubmVyLiBPdXIgbWV0aG9kIGNhbiBlYXNpbHkgYmUgYXBwbGllZCB0byBsYW5ndWFnZSBtb2RlbHMgd2l0aCBkaWZmZXJlbnQgbmV0d29yayBhcmNoaXRlY3R1cmVzIHNpbmNlIGFuIGluZGVwZW5kZW50IG1vZHVsZSBpcyB1c2VkIGZvciBwaHJhc2UgaW5kdWN0aW9uIGFuZCBjb250ZXh0LXBocmFzZSBhbGlnbm1lbnQsIGFuZCBubyBjaGFuZ2UgaXMgcmVxdWlyZWQgaW4gdGhlIHVuZGVybHlpbmcgbGFuZ3VhZ2UgbW9kZWxpbmcgbmV0d29yay4gRXhwZXJpbWVudHMgaGF2ZSBzaG93biB0aGF0IG91ciBtb2RlbCBvdXRwZXJmb3JtZWQgc2V2ZXJhbCBzdHJvbmcgYmFzZWxpbmUgbW9kZWxzIG9uIGRpZmZlcmVudCBkYXRhIHNldHMuIFdlIGFjaGlldmVkIGEgbmV3IHN0YXRlLW9mLXRoZS1hcnQgcGVyZm9ybWFuY2Ugb2YgMTcuNCBwZXJwbGV4aXR5IG9uIHRoZSBXaWtpdGV4dC0xMDMgZGF0YXNldC4gQWRkaXRpb25hbGx5LCB2aXN1YWxpemluZyB0aGUgb3V0cHV0cyBvZiB0aGUgcGhyYXNlIGluZHVjdGlvbiBtb2R1bGUgc2hvd2VkIHRoYXQgb3VyIG1vZGVsIGlzIGFibGUgdG8gbGVhcm4gYXBwcm94aW1hdGUgcGhyYXNlLWxldmVsIHN0cnVjdHVyYWwga25vd2xlZGdlIHdpdGhvdXQgYW55IGFubm90YXRpb24uIiwxLjAsVHJhbnNmb3JtZXItWEwgTGFyZ2UgKyBQaHJhc2UgSW5kdWN0aW9uLFVucmVsZWFzZWQsIlVuaXRlZCBTdGF0ZXMgb2YgQW1lcmljYSxVbml0ZWQgU3RhdGVzIG9mIEFtZXJpY2EiLFRyYW5zZm9ybWVyLVhMICgyNTdNKSwxLjU4OGUrMTcsIkFkZGl0aW9uYWwgMS42ZTE3IEZMT1Agb2YgZmluZS10dW5pbmcgZnJvbSBvbmUgZXBvY2ggb24gV2lraVRleHQtMTAzOgo2ICogMjU3TSAqIDEwM00gPSAxLjU4OGUxNyBGTE9QLiIsLCwyMDI1LTEyLTAxIDE0OjAyOjQ3KzAwOjAwLCwsLCwsIkFjYWRlbWlhLEFjYWRlbWlhIiwsLCwsT3BlbiBzb3VyY2UsImNvZGUgbGljZW5zZSwgQlNELTM6IGh0dHBzOi8vZ2l0aHViLmNvbS9sdW9ob25neWluL1BJTE0/dGFiPUJTRC0zLUNsYXVzZS0xLW92LWZpbGUjcmVhZG1lCgp0cmFpbmluZzogaHR0cHM6Ly9naXRodWIuY29tL2x1b2hvbmd5aW4vUElMTS9ibG9iL21hc3Rlci90cmFpbl9zcGFuX3d0MTAzLnNoICIsLCwsLCwsT3BlcmF0aW9uIGNvdW50aW5nLCwsLCxObwpBV0QtTFNUTSArIFBocmFzZSBJbmR1Y3Rpb24gKyBmaW5ldHVuaW5nIChQVEIpLExhbmd1YWdlLExhbmd1YWdlIG1vZGVsaW5nL2dlbmVyYXRpb24sIk1hc3NhY2h1c2V0dHMgSW5zdGl0dXRlIG9mIFRlY2hub2xvZ3kgKE1JVCksVW5pdmVyc2l0eSBvZiBJbGxpbm9pcyBVcmJhbmEtQ2hhbXBhaWduIChVSVVDKSIsIkhvbmd5aW4gTHVvLCBMYW4gSmlhbmcsIFlvbmF0YW4gQmVsaW5rb3YsIEphbWVzIEdsYXNzIiwyMDE5LTA2LTA0LCJJbXByb3ZpbmcgTmV1cmFsIExhbmd1YWdlIE1vZGVscyBieSBTZWdtZW50aW5nLCBBdHRlbmRpbmcsIGFuZCBQcmVkaWN0aW5nIHRoZSBGdXR1cmUiLGh0dHBzOi8vYXJ4aXYub3JnL2Ficy8xOTA2LjAxNzAyLDE0LjAsLCwyNDAwMDAwMC4wLCwsLCwsLCwsLENvbmZpZGVudCwiQ29tbW9uIGxhbmd1YWdlIG1vZGVscyB0eXBpY2FsbHkgcHJlZGljdCB0aGUgbmV4dCB3b3JkIGdpdmVuIHRoZSBjb250ZXh0LiBJbiB0aGlzIHdvcmssIHdlIHByb3Bvc2UgYSBtZXRob2QgdGhhdCBpbXByb3ZlcyBsYW5ndWFnZSBtb2RlbGluZyBieSBsZWFybmluZyB0byBhbGlnbiB0aGUgZ2l2ZW4gY29udGV4dCBhbmQgdGhlIGZvbGxvd2luZyBwaHJhc2UuIFRoZSBtb2RlbCBkb2VzIG5vdCByZXF1aXJlIGFueSBsaW5ndWlzdGljIGFubm90YXRpb24gb2YgcGhyYXNlIHNlZ21lbnRhdGlvbi4gSW5zdGVhZCwgd2UgZGVmaW5lIHN5bnRhY3RpYyBoZWlnaHRzIGFuZCBwaHJhc2Ugc2VnbWVudGF0aW9uIHJ1bGVzLCBlbmFibGluZyB0aGUgbW9kZWwgdG8gYXV0b21hdGljYWxseSBpbmR1Y2UgcGhyYXNlcywgcmVjb2duaXplIHRoZWlyIHRhc2stc3BlY2lmaWMgaGVhZHMsIGFuZCBnZW5lcmF0ZSBwaHJhc2UgZW1iZWRkaW5ncyBpbiBhbiB1bnN1cGVydmlzZWQgbGVhcm5pbmcgbWFubmVyLiBPdXIgbWV0aG9kIGNhbiBlYXNpbHkgYmUgYXBwbGllZCB0byBsYW5ndWFnZSBtb2RlbHMgd2l0aCBkaWZmZXJlbnQgbmV0d29yayBhcmNoaXRlY3R1cmVzIHNpbmNlIGFuIGluZGVwZW5kZW50IG1vZHVsZSBpcyB1c2VkIGZvciBwaHJhc2UgaW5kdWN0aW9uIGFuZCBjb250ZXh0LXBocmFzZSBhbGlnbm1lbnQsIGFuZCBubyBjaGFuZ2UgaXMgcmVxdWlyZWQgaW4gdGhlIHVuZGVybHlpbmcgbGFuZ3VhZ2UgbW9kZWxpbmcgbmV0d29yay4gRXhwZXJpbWVudHMgaGF2ZSBzaG93biB0aGF0IG91ciBtb2RlbCBvdXRwZXJmb3JtZWQgc2V2ZXJhbCBzdHJvbmcgYmFzZWxpbmUgbW9kZWxzIG9uIGRpZmZlcmVudCBkYXRhIHNldHMuIFdlIGFjaGlldmVkIGEg</x:v>
      </x:c>
    </x:row>
    <x:row r="263" ht="18" customHeight="1">
      <x:c r="A263" s="17" t="n">
        <x:v>258</x:v>
      </x:c>
      <x:c r="B263" s="17" t="n">
        <x:v>310</x:v>
      </x:c>
      <x:c r="C263" s="160" t="str">
        <x:v>bmV3IHN0YXRlLW9mLXRoZS1hcnQgcGVyZm9ybWFuY2Ugb2YgMTcuNCBwZXJwbGV4aXR5IG9uIHRoZSBXaWtpdGV4dC0xMDMgZGF0YXNldC4gQWRkaXRpb25hbGx5LCB2aXN1YWxpemluZyB0aGUgb3V0cHV0cyBvZiB0aGUgcGhyYXNlIGluZHVjdGlvbiBtb2R1bGUgc2hvd2VkIHRoYXQgb3VyIG1vZGVsIGlzIGFibGUgdG8gbGVhcm4gYXBwcm94aW1hdGUgcGhyYXNlLWxldmVsIHN0cnVjdHVyYWwga25vd2xlZGdlIHdpdGhvdXQgYW55IGFubm90YXRpb24uIiwsQVdELUxTVE0gKyBQaHJhc2UgSW5kdWN0aW9uICsgZmluZXR1bmluZyxVbnJlbGVhc2VkLCJVbml0ZWQgU3RhdGVzIG9mIEFtZXJpY2EsVW5pdGVkIFN0YXRlcyBvZiBBbWVyaWNhIiwsLCwsLDIwMjYtMDItMTEgMTk6MjY6MjcrMDA6MDAsLCwsLCwiQWNhZGVtaWEsQWNhZGVtaWEiLCwsLCxPcGVuIHNvdXJjZSwiY29kZSwgQlNELTMgQ2xhdXNlOiBodHRwczovL2dpdGh1Yi5jb20vbHVvaG9uZ3lpbi9QSUxNICIsLCwsLCwsLCwsLCxObwpBTURJTSwiVmlzaW9uLEltYWdlIGdlbmVyYXRpb24iLEltYWdlIGNvbXBsZXRpb24sTWljcm9zb2Z0IFJlc2VhcmNoLCJQaGlsaXAgQmFjaG1hbiwgUiBEZXZvbiBIamVsbSwgV2lsbGlhbSBCdWNod2FsdGVyIiwyMDE5LTA2LTAzLExlYXJuaW5nIFJlcHJlc2VudGF0aW9ucyBieSBNYXhpbWl6aW5nIE11dHVhbCBJbmZvcm1hdGlvbiBBY3Jvc3MgVmlld3MsaHR0cHM6Ly9hcnhpdi5vcmcvYWJzLzE5MDYuMDA5MTAsMTY0NC4wLCwsNjI2MDAwMDAwLjAsc291cmNlOiBodHRwczovL29wZW5haS5jb20vYmxvZy9pbWFnZS1ncHQvI3JmcmVmMTNlLCwsLCwsLCwsLCJXZSBwcm9wb3NlIGFuIGFwcHJvYWNoIHRvIHNlbGYtc3VwZXJ2aXNlZCByZXByZXNlbnRhdGlvbiBsZWFybmluZyBiYXNlZCBvbiBtYXhpbWl6aW5nIG11dHVhbCBpbmZvcm1hdGlvbiBiZXR3ZWVuIGZlYXR1cmVzIGV4dHJhY3RlZCBmcm9tIG11bHRpcGxlIHZpZXdzIG9mIGEgc2hhcmVkIGNvbnRleHQuIEZvciBleGFtcGxlLCBvbmUgY291bGQgcHJvZHVjZSBtdWx0aXBsZSB2aWV3cyBvZiBhIGxvY2FsIHNwYXRpby10ZW1wb3JhbCBjb250ZXh0IGJ5IG9ic2VydmluZyBpdCBmcm9tIGRpZmZlcmVudCBsb2NhdGlvbnMgKGUuZy4sIGNhbWVyYSBwb3NpdGlvbnMgd2l0aGluIGEgc2NlbmUpLCBhbmQgdmlhIGRpZmZlcmVudCBtb2RhbGl0aWVzIChlLmcuLCB0YWN0aWxlLCBhdWRpdG9yeSwgb3IgdmlzdWFsKS4gT3IsIGFuIEltYWdlTmV0IGltYWdlIGNvdWxkIHByb3ZpZGUgYSBjb250ZXh0IGZyb20gd2hpY2ggb25lIHByb2R1Y2VzIG11bHRpcGxlIHZpZXdzIGJ5IHJlcGVhdGVkbHkgYXBwbHlpbmcgZGF0YSBhdWdtZW50YXRpb24uIE1heGltaXppbmcgbXV0dWFsIGluZm9ybWF0aW9uIGJldHdlZW4gZmVhdHVyZXMgZXh0cmFjdGVkIGZyb20gdGhlc2Ugdmlld3MgcmVxdWlyZXMgY2FwdHVyaW5nIGluZm9ybWF0aW9uIGFib3V0IGhpZ2gtbGV2ZWwgZmFjdG9ycyB3aG9zZSBpbmZsdWVuY2Ugc3BhbnMgbXVsdGlwbGUgdmlld3MgLS0gZS5nLiwgcHJlc2VuY2Ugb2YgY2VydGFpbiBvYmplY3RzIG9yIG9jY3VycmVuY2Ugb2YgY2VydGFpbiBldmVudHMuCkZvbGxvd2luZyBvdXIgcHJvcG9zZWQgYXBwcm9hY2gsIHdlIGRldmVsb3AgYSBtb2RlbCB3aGljaCBsZWFybnMgaW1hZ2UgcmVwcmVzZW50YXRpb25zIHRoYXQgc2lnbmlmaWNhbnRseSBvdXRwZXJmb3JtIHByaW9yIG1ldGhvZHMgb24gdGhlIHRhc2tzIHdlIGNvbnNpZGVyLiBNb3N0IG5vdGFibHksIHVzaW5nIHNlbGYtc3VwZXJ2aXNlZCBsZWFybmluZywgb3VyIG1vZGVsIGxlYXJucyByZXByZXNlbnRhdGlvbnMgd2hpY2ggYWNoaWV2ZSA2OC4xJSBhY2N1cmFjeSBvbiBJbWFnZU5ldCB1c2luZyBzdGFuZGFyZCBsaW5lYXIgZXZhbHVhdGlvbi4gVGhpcyBiZWF0cyBwcmlvciByZXN1bHRzIGJ5IG92ZXIgMTIlIGFuZCBjb25jdXJyZW50IHJlc3VsdHMgYnkgNyUuIFdoZW4gd2UgZXh0ZW5kIG91ciBtb2RlbCB0byB1c2UgbWl4dHVyZS1iYXNlZCByZXByZXNlbnRhdGlvbnMsIHNlZ21lbnRhdGlvbiBiZWhhdmlvdXIgZW1lcmdlcyBhcyBhIG5hdHVyYWwgc2lkZS1lZmZlY3QuIE91ciBjb2RlIGlzIGF2YWlsYWJsZSBvbmxpbmU6IHRoaXMgaHR0cHMgVVJMLgoiLCwsT3BlbiB3ZWlnaHRzICh1bnJlc3RyaWN0ZWQpLFVuaXRlZCBTdGF0ZXMgb2YgQW1lcmljYSwsLCwsLDIwMjYtMDUtMjUgMTI6MTA6NTArMDA6MDAsLCwsLCxJbmR1c3RyeSwsLCwsT3BlbiBzb3VyY2UsTUlUOiBodHRwczovL2dpdGh1Yi5jb20vUGhpbGlwLUJhY2htYW4vYW1kaW0tcHVibGljLCwsLEZQMTYsLCwsLCwsLFllcwpWUS1WQUUtMiAoSW1hZ2VOZXQpLEltYWdlIGdlbmVyYXRpb24sSW1hZ2UgZ2VuZXJhdGlvbixHb29nbGUsIkFsaSBSYXphdmksIEFhcm9uIHZhbiBkZW4gT29yZCwgT3Jpb2wgVmlueWFscyIsMjAxOS0wNi0wMixHZW5lcmF0aW5nIERpdmVyc2UgSGlnaC1GaWRlbGl0eSBJbWFnZXMgd2l0aCBWUS1WQUUtMixodHRwczovL2FyeGl2Lm9yZy9hYnMvMTkwNi4wMDQ0NiwsLCwsLCwsLCwsLCwsVW5rbm93biwiV2UgZXhwbG9yZSB0aGUgdXNlIG9mIFZlY3RvciBRdWFudGl6ZWQgVmFyaWF0aW9uYWwgQXV0b0VuY29kZXIgKFZRLVZBRSkgbW9kZWxzIGZvciBsYXJnZSBzY2FsZSBpbWFnZSBnZW5lcmF0aW9uLiBUbyB0aGlzIGVuZCwgd2Ugc2NhbGUgYW5kIGVuaGFuY2UgdGhlIGF1dG9yZWdyZXNzaXZlIHByaW9ycyB1c2VkIGluIFZRLVZBRSB0byBnZW5lcmF0ZSBzeW50aGV0aWMgc2FtcGxlcyBvZiBtdWNoIGhpZ2hlciBjb2hlcmVuY2UgYW5kIGZpZGVsaXR5IHRoYW4gcG9zc2libGUgYmVmb3JlLiBXZSB1c2Ugc2ltcGxlIGZlZWQtZm9yd2FyZCBlbmNvZGVyIGFuZCBkZWNvZGVyIG5ldHdvcmtzLCBtYWtpbmcgb3VyIG1vZGVsIGFuIGF0dHJhY3RpdmUgY2FuZGlkYXRlIGZvciBhcHBsaWNhdGlvbnMgd2hlcmUgdGhlIGVuY29kaW5nIGFuZC9vciBkZWNvZGluZyBzcGVlZCBpcyBjcml0aWNhbC4gQWRkaXRpb25hbGx5LCBWUS1WQUUgcmVxdWlyZXMgc2FtcGxpbmcgYW4gYXV0b3JlZ3Jlc3NpdmUgbW9kZWwgb25seSBpbiB0aGUgY29tcHJlc3NlZCBsYXRlbnQgc3BhY2UsIHdoaWNoIGlzIGFuIG9yZGVyIG9mIG1hZ25pdHVkZSBmYXN0ZXIgdGhhbiBzYW1wbGluZyBpbiB0aGUgcGl4ZWwgc3BhY2UsIGVzcGVjaWFsbHkgZm9yIGxhcmdlIGltYWdlcy4gV2UgZGVtb25zdHJhdGUgdGhhdCBhIG11bHRpLXNjYWxlIGhpZXJhcmNoaWNhbCBvcmdhbml6YXRpb24gb2YgVlEtVkFFLCBhdWdtZW50ZWQgd2l0aCBwb3dlcmZ1bCBwcmlvcnMgb3ZlciB0aGUgbGF0ZW50IGNvZGVzLCBpcyBhYmxlIHRvIGdlbmVyYXRlIHNhbXBsZXMgd2l0aCBxdWFsaXR5IHRoYXQgcml2YWxzIHRoYXQgb2Ygc3RhdGUgb2YgdGhlIGFydCBHZW5lcmF0aXZlIEFkdmVyc2FyaWFsIE5ldHdvcmtzIG9uIG11bHRpZmFjZXRlZCBkYXRhc2V0cyBzdWNoIGFzIEltYWdlTmV0LCB3aGlsZSBub3Qgc3VmZmVyaW5nIGZyb20gR0FOJ3Mga25vd24gc2hvcnRjb21pbmdzIHN1Y2ggYXMgbW9kZSBjb2xsYXBzZSBhbmQgbGFjayBvZiBkaXZlcnNpdHkuIiwsLFVucmVsZWFzZWQsVW5pdGVkIFN0YXRlcyBvZiBBbWVyaWNhLCwsLCwsMjAyNi0wMi0xMSAxOToyNjoyNyswMDowMCwsLCwsLEluZHVzdHJ5LCwsLCxVbnJlbGVhc2VkLCIiIkltYWdlTmV0IDI1NiDDlyAyNTYiIiIsLCwsLCwsLCwsLCxObwpWUS1WQUUtMiAoRkZIUSksSW1hZ2UgZ2VuZXJhdGlvbixJbWFnZSBnZW5lcmF0aW9uLEdvb2dsZSwiQWxpIFJhemF2aSwgQWFyb24gdmFuIGRlbiBPb3JkLCBPcmlvbCBWaW55YWxzIiwyMDE5LTA2LTAyLEdlbmVyYXRpbmcgRGl2ZXJzZSBIaWdoLUZpZGVsaXR5IEltYWdlcyB3aXRoIFZRLVZBRS0yLGh0dHBzOi8vYXJ4aXYub3JnL2Ficy8xOTA2LjAwNDQ2LCwsLCwsLCwsLCwsLCxVbmtub3duLCJXZSBleHBsb3JlIHRoZSB1c2Ugb2YgVmVjdG9yIFF1YW50aXplZCBWYXJpYXRpb25hbCBBdXRvRW5jb2RlciAoVlEtVkFFKSBtb2RlbHMgZm9yIGxhcmdlIHNjYWxlIGltYWdlIGdlbmVyYXRpb24uIFRvIHRoaXMgZW5kLCB3ZSBzY2FsZSBhbmQgZW5oYW5jZSB0aGUgYXV0b3JlZ3Jlc3NpdmUgcHJpb3JzIHVzZWQgaW4gVlEtVkFFIHRvIGdlbmVyYXRlIHN5bnRoZXRpYyBzYW1wbGVzIG9mIG11Y2ggaGlnaGVyIGNvaGVyZW5jZSBhbmQgZmlkZWxpdHkgdGhhbiBwb3NzaWJsZSBiZWZvcmUuIFdlIHVzZSBzaW1wbGUgZmVlZC1mb3J3YXJkIGVuY29kZXIgYW5kIGRlY29kZXIgbmV0d29ya3MsIG1ha2luZyBvdXIgbW9kZWwgYW4gYXR0cmFjdGl2ZSBjYW5kaWRhdGUgZm9yIGFwcGxpY2F0aW9ucyB3aGVyZSB0aGUgZW5jb2RpbmcgYW5kL29yIGRlY29kaW5nIHNwZWVkIGlzIGNyaXRpY2FsLiBBZGRpdGlvbmFsbHksIFZRLVZBRSByZXF1aXJlcyBzYW1wbGluZyBhbiBhdXRvcmVncmVzc2l2ZSBtb2RlbCBvbmx5IGluIHRoZSBjb21wcmVzc2VkIGxhdGVudCBzcGFjZSwgd2hpY2ggaXMgYW4gb3JkZXIgb2YgbWFnbml0dWRlIGZhc3RlciB0aGFuIHNhbXBsaW5nIGluIHRoZSBwaXhlbCBzcGFjZSwgZXNwZWNpYWxseSBmb3IgbGFyZ2UgaW1hZ2VzLiBXZSBkZW1vbnN0cmF0ZSB0aGF0IGEgbXVsdGktc2NhbGUgaGllcmFyY2hpY2FsIG9yZ2FuaXphdGlvbiBvZiBWUS1WQUUsIGF1Z21lbnRlZCB3aXRoIHBvd2VyZnVsIHByaW9ycyBvdmVyIHRoZSBsYXRlbnQgY29kZXMsIGlzIGFibGUgdG8gZ2VuZXJhdGUgc2FtcGxlcyB3aXRoIHF1YWxpdHkgdGhhdCByaXZhbHMgdGhhdCBvZiBzdGF0ZSBvZiB0aGUgYXJ0IEdlbmVyYXRpdmUgQWR2ZXJzYXJpYWwgTmV0d29ya3Mgb24gbXVsdGlmYWNldGVkIGRhdGFzZXRzIHN1Y2ggYXMgSW1hZ2VOZXQsIHdoaWxlIG5vdCBzdWZmZXJpbmcgZnJvbSBHQU4ncyBrbm93biBzaG9ydGNvbWluZ3Mgc3VjaCBhcyBtb2RlIGNvbGxhcHNlIGFuZCBsYWNrIG9mIGRpdmVyc2l0eS4iLCwsVW5yZWxlYXNlZCxVbml0ZWQgU3RhdGVzIG9mIEFtZXJpY2EsLCwsLCwyMDI2LTAyLTExIDE5OjI2OjI3KzAwOjAwLCwsLCwsSW5kdXN0cnksLCwsLFVucmVsZWFzZWQsLCwsLCwsLCwsLCwsTm8KWExOZXQsTGFuZ3VhZ2UsIkxhbmd1YWdlIG1vZGVsaW5nL2dlbmVyYXRpb24sUXVlc3Rpb24gYW5zd2VyaW5nLFNlbnRpbWVudCBjbGFzc2lmaWNhdGlvbiIsIkNhcm5lZ2llIE1lbGxvbiBVbml2ZXJzaXR5IChDTVUpLEdvb2dsZSBCcmFpbiIsIlpoaWxpbiBZYW5nLCBaaWhhbmcgRGFpLCBZaW1pbmcgWWFuZywgSmFpbWUgQ2FyYm9uZWxsLCBSdXNsYW4gU2FsYWtodXRkaW5vdiwgUXVvYyBWLiBMZSIsMjAxOS0wNi0wMSxYTE5ldDogR2VuZXJhbGl6ZWQgQXV0b3JlZ3Jlc3NpdmUgUHJldHJhaW5pbmcgZm9yIExhbmd1YWdlIFVuZGVyc3RhbmRpbmcsaHR0cHM6Ly9hcnhpdi5vcmcvYWJzLzE5MDYuMDgyMzcsOTM1My4wLEhpZ2hseSBjaXRlZCwsMzQwMDAwMDAwLjAsIlNhbWUgc2l6ZSBhcyBCRVJULUxhcmdlLCB3aGljaCB3YXMgMzQwTSIsNi4xOWUrMjEsIiIiU3BlY2lmaWNhbGx5LCB3ZSB0cmFpbiBvbiA1MTIgVFBVIHYzIGNoaXBzIGZvciA1MDBLIHN0ZXBzIHdpdGggYW4gQWRhbSB3ZWlnaHQgZGVjYXkgb3B0aW1pemVyLCBsaW5lYXIgbGVhcm5pbmcgcmF0ZSBkZWNheSwgYW5kIGEgYmF0Y2ggc2l6ZSBvZiA4MTkyLCB3aGljaCB0YWtlcyBhYm91dCA1LjUgZGF5cy4iIgoKMTIzIHRlcmFmbG9wcyAqIDUuNSBkYXlzICogMjQgKiAzNjAwICogNTEyICogMC4zIHV0aWxpemF0aW9uIChhc3N1bXB0aW9uKSB+PSA4OTc3ODU4NTYwKjEwXjEyPTguOSoxMF4yMQoKQWx0ZXJuYXRpdmVseSwgNTAwayBzdGVwcyAqIGJhdGNoIHNpemUgODE5MiAqIHNlcXVlbmNlIGxlbmd0aCA1MTIgPSAyLjFUIHRyYWluaW5nIHBhc3Nlcy4gMzQwIG1pbGxpb24gKiA2ICogMiB0cmlsbGlvbiA9IDQuM2UyMSBGTE9QLiAKCkdlb21ldHJpYyBtZWFuOiBzcXJ0KDguOWUyMSAqIDQuM2UyMSkgPSA2LjE5ZTIxIiwzMjg5MDAwMDAwMCwsLCxHb29nbGUgVFBVIHYzLCxDb25maWRlbnQsIldpdGggdGhlIGNhcGFiaWxpdHkgb2YgbW9kZWxpbmcgYmlkaXJlY3Rpb25hbCBjb250ZXh0cywgZGVub2lzaW5nIGF1dG9lbmNvZGluZyBiYXNlZCBwcmV0cmFpbmluZyBsaWtlIEJFUlQgYWNoaWV2ZXMgYmV0dGVyIHBlcmZvcm1hbmNlIHRoYW4gcHJldHJhaW5pbmcgYXBwcm9hY2hlcyBiYXNlZCBvbiBhdXRvcmVncmVzc2l2ZSBsYW5ndWFnZSBtb2RlbGluZy4gSG93ZXZlciwgcmVseWluZyBvbiBjb3JydXB0aW5nIHRoZSBpbnB1dCB3aXRoIG1hc2tzLCBCRVJUIG5lZ2xlY3RzIGRlcGVuZGVuY3kgYmV0d2VlbiB0aGUgbWFza2VkIHBvc2l0aW9ucyBhbmQgc3VmZmVycyBmcm9tIGEgcHJldHJhaW4tZmluZXR1bmUgZGlzY3JlcGFuY3kuIEluIGxpZ2h0IG9mIHRoZXNlIHByb3MgYW5kIGNvbnMsIHdlIHByb3Bvc2UgWExOZXQsIGEgZ2VuZXJhbGl6ZWQgYXV0b3JlZ3Jlc3NpdmUgcHJldHJhaW5pbmcgbWV0aG9kIHRoYXQgKDEpIGVuYWJsZXMgbGVhcm5pbmcgYmlkaXJlY3Rpb25hbCBjb250ZXh0cyBieSBtYXhpbWl6aW5nIHRoZSBleHBlY3RlZCBsaWtlbGlob29kIG92ZXIgYWxsIHBlcm11dGF0aW9ucyBvZiB0aGUgZmFjdG9yaXphdGlvbiBvcmRlciBhbmQgKDIpIG92ZXJjb21lcyB0aGUgbGltaXRhdGlvbnMgb2YgQkVSVCB0aGFua3MgdG8gaXRzIGF1dG9yZWdyZXNzaXZlIGZvcm11bGF0aW9uLiBGdXJ0aGVybW9yZSwgWExOZXQgaW50ZWdyYXRlcyBpZGVhcyBmcm9tIFRyYW5zZm9ybWVyLVhMLCB0aGUgc3RhdGUtb2YtdGhlLWFydCBhdXRvcmVncmVzc2l2ZSBtb2RlbCwgaW50byBwcmV0cmFpbmluZy4gRW1waXJpY2FsbHksIHVuZGVyIGNvbXBhcmFibGUgZXhwZXJpbWVudCBzZXR0aW5ncywgWExOZXQgb3V0cGVyZm9ybXMgQkVSVCBvbiAyMCB0YXNrcywgb2Z0ZW4gYnkgYSBsYXJnZSBtYXJnaW4sIGluY2x1ZGluZyBxdWVzdGlvbiBhbnN3ZXJpbmcsIG5hdHVyYWwgbGFuZ3VhZ2UgaW5mZXJlbmNlLCBzZW50aW1lbnQgYW5hbHlzaXMsIGFuZCBkb2N1bWVudCByYW5raW5nLiIsNjMuNzYyNjAyNjE0OCwsT3BlbiB3ZWlnaHRzICh1bnJlc3RyaWN0ZWQpLCJVbml0ZWQgU3RhdGVzIG9mIEFtZXJpY2EsVW5pdGVkIFN0YXRlcyBvZiBBbWVyaWNhIiwsLCwsLDIwMjYtMDUtMjUgMTI6MTA6NDkrMDA6MDAsLCwsODE5Mi4wLCwiQWNhZGVtaWEsSW5kdXN0cnkiLCwsLCxPcGVuIHNvdXJjZSxBcGFjaGUgMi4wIGZvciBjb2RlIGFuZCB3ZWlnaHRzOiBodHRwczovL2dpdGh1Yi5jb20vemloYW5nZGFpL3hsbmV0LCwxMzY0NC45NTkxMzU0Mzg2NjEsLEZQMzIsVHJ1ZSwsIkhhcmR3YXJlLE9wZXJhdGlvbiBjb3VudGluZyIsLCwsLFllcwpYTE0sTGFuZ3VhZ2UsIlRyYW5zbGF0aW9uLExhbmd1YWdlIG1vZGVsaW5nIixGYWNlYm9vaywiR3VpbGxhdW1lIExhbXBsZSwgQWxleGlzIENvbm5lYXUiLDIwMTktMDYtMDEsQ3Jvc3MtbGluZ3VhbCBMYW5ndWFnZSBNb2RlbCBQcmV0cmFpbmluZyxodHRwczovL2FyeGl2Lm9yZy9hYnMvMTkwMS4wNzI5MSwyOTg2LjAsIkhpZ2hseSBjaXRlZCxTT1RBIGltcHJvdmVtZW50IiwiIiJPbiBzdXBlcnZpc2VkIG1hY2hpbmUgdHJhbnNsYXRpb24sIHdlIG9idGFpbiBhIG5ldyBzdGF0ZSBvZiB0aGUgYXJ0IG9mIDM4LjUgQkxFVSBvbiBXTVTigJkxNiBSb21hbmlhbi1FbmdsaXNoLCBvdXRwZXJmb3JtaW5nIHRoZSBwcmV2aW91cyBiZXN0IGFwcHJvYWNoIGJ5IG1vcmUgdGhhbiA0IEJMRVUiIiIsNjY1MDAwMDAwLjAsLCwsLCwsLCwsLCJSZWNlbnQgc3R1ZGllcyBoYXZlIGRlbW9uc3RyYXRlZCB0aGUgZWZmaWNpZW5jeSBvZiBnZW5lcmF0aXZlIHByZXRyYWluaW5nIGZvciBFbmdsaXNoIG5hdHVyYWwgbGFuZ3VhZ2UgdW5kZXJzdGFuZGluZy4gSW4gdGhpcyB3b3JrLCB3ZSBleHRlbmQgdGhpcyBhcHByb2FjaCB0byBtdWx0aXBsZSBsYW5ndWFnZXMgYW5kIHNob3cgdGhlIGVmZmVjdGl2ZW5lc3Mgb2YgY3Jvc3MtbGluZ3VhbCBwcmV0cmFpbmluZy4gV2UgcHJvcG9zZSB0d28gbWV0aG9kcyB0byBsZWFybiBjcm9zcy1saW5ndWFsIGxhbmd1YWdlIG1vZGVscyAoWExNcyk6IG9uZSB1bnN1cGVydmlzZWQgdGhhdCBvbmx5IHJlbGllcyBvbiBtb25vbGluZ3VhbCBkYXRhLCBhbmQgb25lIHN1cGVydmlzZWQgdGhhdCBsZXZlcmFnZXMgcGFyYWxsZWwgZGF0YSB3aXRoIGEgbmV3IGNyb3NzLWxpbmd1YWwgbGFuZ3VhZ2UgbW9kZWwgb2JqZWN0aXZlLiBXZSBvYnRhaW4gc3RhdGUtb2YtdGhlLWFydCByZXN1bHRzIG9uIGNyb3NzLWxpbmd1YWwgY2xhc3NpZmljYXRpb24sIHVuc3VwZXJ2aXNlZCBhbmQgc3VwZXJ2aXNlZCBtYWNoaW5lIHRyYW5zbGF0aW9uLiBPbiBYTkxJLCBvdXIgYXBwcm9hY2ggcHVzaGVzIHRoZSBzdGF0ZSBvZiB0aGUgYXJ0IGJ5IGFuIGFic29sdXRlIGdhaW4gb2YgNC45JSBhY2N1cmFjeS4gT24gdW5zdXBlcnZpc2VkIG1hY2hpbmUgdHJhbnNsYXRpb24sIHdlIG9idGFpbiAzNC4zIEJMRVUgb24gV01UJzE2IEdlcm1hbi1FbmdsaXNoLCBpbXByb3ZpbmcgdGhlIHByZXZpb3VzIHN0YXRlIG9mIHRoZSBhcnQgYnkgbW9yZSB0aGFuIDkgQkxFVS4gT24gc3VwZXJ2aXNlZCBtYWNoaW5lIHRyYW5zbGF0aW9uLCB3ZSBvYnRhaW4gYSBuZXcgc3RhdGUgb2YgdGhlIGFydCBvZiAzOC41IEJMRVUgb24gV01UJzE2IFJvbWFuaWFuLUVuZ2xpc2gsIG91dHBlcmZvcm1pbmcgdGhlIHByZXZpb3VzIGJlc3QgYXBwcm9hY2ggYnkgbW9yZSB0aGFuIDQgQkxFVS4gT3VyIGNvZGUgYW5kIHByZXRyYWluZWQgbW9kZWxzIHdpbGwgYmUgbWFkZSBwdWJsaWNseSBhdmFpbGFibGUuIiwsLE9wZW4gd2VpZ2h0cyAobm9uLWNvbW1lcmNpYWwpLFVuaXRlZCBTdGF0ZXMgb2YgQW1lcmljYSwsLCwsLDIwMjYtMDUtMjUgMTI6MTA6NDgrMDA6MDAsLCwsLCxJbmR1c3RyeSwsLCwsT3BlbiAobm9uLWNvbW1lcmNpYWwpLHdlaWdodHMvY29kZSBub24tY29tbWVyY2lhbDogaHR0cHM6Ly9naXRodWIuY29tL2ZhY2Vib29rcmVzZWFyY2gvWExNP3RhYj1MaWNlbnNlLTEtb3YtZmlsZSNyZWFkbWUsLCwsRlAxNiwsLCwsLCwsWWVzCkRMUk0tMjAyMCxSZWNvbW1lbmRhdGlvbixSZWNvbW1lbmRlciBzeXN0ZW0sRmFjZWJvb2sgQUksIk1heGltIE5hdW1vdiwgRGhlZXZhdHNhIE11ZGlnZXJlLCBIYW8tSnVuIE1pY2hhZWwgU2hpLCBKaWFueXUgSHVhbmcsIE5hcmF5YW5hbiBTdW5kYXJhbWFuLCBKb25nc29vIFBhcmssIFhpYW9kb25nIFdhbmcsIFVkaXQgR3VwdGEsIENhcm9sZS1KZWFuIFd1LCBBbGlzc29uIEcuIEF6em9saW5pLCBEbXl0cm8gRHpodWxnYWtvdiwgQW5kcmV5IE1hbGxldmljaCwgSWxpYSBDaGVybmlhdnNraWksIFlpbmdoYWkgTHUsIFJhZ2h1cmFtYW4gS3Jpc2huYW1vb3J0aGksIEFuc2hhIFl1LCBWb2xvZHlteXIgS29uZHJhdGVua28sIFN0ZXBoYW5pZSBQZXJlaXJhLCBYaWFuamllIENoZW4sIFdlbmxpbiBDaGVuLCBWaWpheSBSYW8sIEJpbGwgSmlhLCBMaWFuZyBYaW9uZywgTWlzaGEgU21lbHlhbnNraXkiLDIwMTktMDUtMzEsRGVlcCBMZWFybmluZyBSZWNvbW1lbmRhdGlvbiBNb2RlbCBmb3IgUGVyc29uYWxpemF0aW9uIGFuZCBSZWNvbW1lbmRhdGlvbiBTeXN0ZW1zLGh0dHBzOi8vYXJ4aXYub3JnL2Ficy8xOTA2LjAwMDkxLDkwOC4wLFNPVEEgaW1wcm92ZW1lbnQsIiIiSW4gdGhpcyBwYXBlciwgd2UgZGV2ZWxvcCBhIHN0YXRlLW9mLXRoZS1hcnQgZGVlcCBsZWFybmluZyByZWNvbW1lbmRhdGlvbiBtb2RlbCAoRExSTSkiIiIsMTAwMDAwMDAwMDAwLjAsIkZpZ3VyZSAxCgpodHRwczovL2FyeGl2Lm9yZy9hYnMvMjEwNC4wNTE1OCIsNGUrMTgsIkZpZ3VyZSAxCgpodHRwczovL2FyeGl2Lm9yZy9hYnMvMjEwNC4wNTE1OCIsMzg1NzE0MjgsLCwsLCxDb25maWRlbnQsIldpdGggdGhlIGFkdmVudCBvZiBkZWVwIGxlYXJuaW5nLCBuZXVyYWwgbmV0d29yay1iYXNlZCByZWNvbW1lbmRhdGlvbiBtb2RlbHMgaGF2ZSBlbWVyZ2VkIGFzIGFuIGltcG9ydGFudCB0b29sIGZvciB0YWNrbGluZyBwZXJzb25hbGl6YXRpb24gYW5kIHJlY29tbWVuZGF0aW9uIHRhc2tzLiBUaGVzZSBuZXR3b3JrcyBkaWZmZXIgc2lnbmlmaWNhbnRseSBmcm9tIG90aGVyIGRlZXAgbGVhcm5pbmcgbmV0d29ya3MgZHVlIHRvIHRoZWlyIG5lZWQgdG8gaGFuZGxlIGNhdGVnb3JpY2FsIGZlYXR1cmVzIGFuZCBhcmUgbm90IHdlbGwgc3R1ZGllZCBvciB1bmRlcnN0b29kLiBJbiB0aGlzIHBhcGVyLCB3ZSBkZXZlbG9wIGEgc3RhdGUtb2YtdGhlLWFydCBkZWVwIGxlYXJuaW5nIHJlY29tbWVuZGF0aW9uIG1vZGVsIChETFJNKSBhbmQgcHJvdmlkZSBpdHMgaW1wbGVtZW50YXRpb24gaW4gYm90aCBQeVRvcmNoIGFuZCBDYWZmZTIgZnJhbWV3b3Jrcy4gSW4gYWRkaXRpb24sIHdlIGRlc2lnbiBhIHNwZWNpYWxpemVkIHBhcmFsbGVsaXphdGlvbiBzY2hlbWUgdXRpbGl6aW5nIG1vZGVsIHBhcmFsbGVsaXNtIG9uIHRoZSBlbWJlZGRpbmcgdGFibGVzIHRvIG1pdGlnYXRlIG1lbW9yeSBjb25zdHJhaW50cyB3aGlsZSBleHBsb2l0aW5nIGRhdGEgcGFyYWxsZWxpc20gdG8gc2NhbGUtb3V0IGNvbXB1dGUgZnJvbSB0aGUgZnVsbHktY29ubmVjdGVkIGxheWVycy4gV2UgY29tcGFyZSBETFJNIGFnYWluc3QgZXhpc3RpbmcgcmVjb21tZW5kYXRpb24gbW9kZWxzIGFuZCBjaGFyYWN0ZXJpemUgaXRzIHBlcmZvcm1hbmNlIG9uIHRoZSBCaWcgQmFzaW4gQUkgcGxhdGZvcm0sIGRlbW9uc3RyYXRpbmcgaXRzIHVzZWZ1bG5lc3MgYXMgYSBiZW5jaG1hcmsgZm9yIGZ1dHVyZSBhbGdvcml0aG1pYyBleHBlcmltZW50YXRpb24gYW5kIHN5c3RlbSBjby1kZXNpZ24uIiwsLFVucmVsZWFzZWQsVW5pdGVkIFN0YXRlcyBvZiBBbWVyaWNhLCwsLCwsMjAyNi0wNS0yNSAxMjoxMDo1MCswMDowMCwsLCwsLEluZHVzdHJ5LCwsLCxPcGVuIHNvdXJjZSwiTUlULCB0cmFpbmluZy9pbmZlcmVuY2UgY29kZTogaHR0cHM6Ly9naXRodWIuY29tL2ZhY2Vib29rcmVzZWFyY2gvZGxybSIsLCwsRlAzMiwsLFJlcG9ydGVkLCwsLCxObwpHcm92ZXItTWVnYSxMYW5ndWFnZSxMYW5ndWFnZSBtb2RlbGluZy9nZW5lcmF0aW9uLFVuaXZlcnNpdHkgb2YgV2FzaGluZ3RvbiwiUiBaZWxsZXJzLCBBIEhvbHR6bWFuLCBIIFJhc2hraW4sIFkgQmlzayIsMjAxOS0wNS0yOSxEZWZlbmRpbmcgQWdhaW5zdCBOZXVyYWwgRmFrZSBOZXdzLGh0dHBzOi8vYXJ4aXYub3JnL2Ficy8xOTA1LjEyNjE2LDEyMzEuMCwsLDE1MDAwMDAwMDAuMCwiIiJPdXIgbGFyZ2VzdCBtb2RlbCwgR3JvdmVyLU1lZ2EsIGhhcyA0OCBsYXllcnMgYW5kIDEuNSBiaWxsaW9uIHBhcmFtZXRlcnMsIG9uIHBhciB3aXRoIEdQVDIiIiIsNC42Mzg2MTgzZSsyMSwiIiJXZSB0cmFpbmVkIEdyb3Zlci1NZWdhIGZvciA4MDBrIGl0ZXJhdGlvbnMsIHVzaW5nIGEgYmF0Y2ggc2l6ZSBvZiA1MTIgYW5kIDI1NiBUUFUgdjMgY29yZXMuIFRyYWluaW5nIHRpbWUgd2FzIHR3byB3ZWVrcy4iIgoKVFBVdjMgaXMgMTIzIHRlcmFmbG9wcywgYnV0IGZvciAyIGNvcmVzLiAKClNvIDI1Ni8yICogMTIzIHRlcmFmbG9wcyAqIDE0IGRheXMgKiAyNCAqIDM2MDAgKiAwLjMgKHV0aWxpemF0aW9uIGFzc3VtcHRpb24pID0gNS43ZTIxCgo2IEZMT1AgLyBwYXJhbWV0ZXIgLyB0b2tlbiAqIDEuNSAqIDEwXjkgcGFyYW1ldGVycyAqIDgwMDAwMCBzdGVwcyAqIDUxMiBbYmF0Y2ggc2l6ZV0gKiAxMDI0IFtzZXF1ZW5jZSBsZW5ndGhdID0gIDMuNzc0ODczNmUrMjEgRkxPUAoKc3FydCg1LjdlMjEqMy43NzQ4NzM2ZSsyMSkgPSA0LjYzODYxODNlKzIxCiIsMzIwMDAwMDAwMDAsIiIiV2UgdHJhaW5lZCBHcm92ZXItTWVnYSBmb3IgODAwayBpdGVyYXRpb25zLCB1c2luZyBhIGJhdGNoIHNpemUgb2YgNTEyIGFuZCAyNTYgVFBVIHYzIGNvcmVzLiIiCgoiIldlIHRyYWluZWQgZWFjaCBHcm92ZXIgbW9kZWwgb24gcmFuZG9tbHktc2FtcGxlZCBzZXF1ZW5jZXMgZnJvbSBSZWFsTmV3cyB3aXRoIGxlbmd0aCAxMDI0LiIiCgoiIkFmdGVyIGRlZHVwbGljYXRpb24sIFJlYWxOZXdzIGlzIDEyMCBnaWdhYnl0ZXMgd2l0aG91dCBjb21wcmVzc2lvbi4iIgoKMTIwIEdCICogMjAwTSBFbmdsaXNoIHdvcmRzIHBlciBHQiAvIDAuNzUgRW5nbGlzaCB3b3JkcyBwZXIgdG9rZW4gPSAzMjAwMDAwMDAwMCB0b2tlbnMKCjgwMDAwMCAqIDUxMiAqIDEwMjQgLyAzMjAwMDAwMDAwMCB+IDEzIGVwb2NocyIsMzM2LjAsIiIiV2UgdHJhaW5lZCBHcm92ZXItTWVnYSBmb3IgODAwayBpdGVyYXRpb25zLCB1c2luZyBhIGJhdGNoIHNpemUgb2YgNTEyIGFuZCAyNTYgVFBVIHYzIGNvcmVzLiBUcmFpbmluZyB0aW1lIHdhcyB0d28gd2Vla3MuIiIiLEdvb2dsZSBUUFUgdjMsLENvbmZpZGVudCwiUmVjZW50IHByb2dyZXNzIGluIG5hdHVyYWwgbGFuZ3VhZ2UgZ2VuZXJhdGlvbiBoYXMgcmFpc2VkIGR1YWwtdXNlIGNvbmNlcm5zLiBXaGlsZSBhcHBsaWNhdGlvbnMgbGlrZSBzdW1tYXJpemF0aW9uIGFuZCB0cmFuc2xhdGlvbiBhcmUgcG9zaXRpdmUsIHRoZSB1bmRlcmx5aW5nIHRlY2hub2xvZ3kgYWxzbyBtaWdodCBlbmFibGUgYWR2ZXJzYXJpZXMgdG8gZ2VuZXJhdGUgbmV1cmFsIGZha2UgbmV3czogdGFyZ2V0ZWQgcHJvcGFnYW5kYSB0aGF0IGNsb3NlbHkgbWltaWNzIHRoZSBzdHlsZSBvZiByZWFsIG5ld3MuCk1vZGVybiBjb21wdXRlciBzZWN1cml0eSByZWxpZXMgb24gY2FyZWZ1bCB0aHJlYXQgbW9kZWxpbmc6IGlkZW50aWZ5aW5nIHBvdGVudGlhbCB0aHJlYXRzIGFuZCB2dWxuZXJhYmlsaXRpZXMgZnJvbSBhbiBhZHZlcnNhcnkncyBwb2ludCBvZiB2aWV3LCBhbmQgZXhwbG9yaW5nIHBvdGVudGlhbCBtaXRpZ2F0aW9ucyB0byB0aGVzZSB0aHJlYXRzLiBMaWtld2lzZSwgZGV2ZWxvcGluZyByb2J1c3QgZGVmZW5zZXMgYWdhaW5zdCBuZXVyYWwgZmFrZSBuZXdzIHJlcXVpcmVzIHVzIGZpcnN0IHRvIGNhcmVmdWxseSBpbnZlc3RpZ2F0ZSBhbmQgY2hhcmFjdGVyaXplIHRoZSByaXNrcyBvZiB0aGVzZSBtb2RlbHMuIFdlIHRodXMgcHJlc2VudCBhIG1vZGVsIGZvciBjb250cm9sbGFibGUgdGV4dCBnZW5lcmF0aW9uIGNhbGxlZCBHcm92ZXIuIEdpdmVuIGEgaGVhZGxpbmUgbGlrZSBgTGluayBGb3VuZCBCZXR3ZWVuIFZhY2NpbmVzIGFuZCBBdXRpc20sJyBHcm92ZXIgY2FuIGdlbmVyYXRlIHRoZSByZXN0IG9mIHRoZSBhcnRpY2xlOyBodW1hbnMgZmluZCB0aGVzZSBnZW5lcmF0aW9ucyB0byBiZSBtb3JlIHRydXN0d29ydGh5IHRoYW4gaHVtYW4td3JpdHRlbiBkaXNpbmZvcm1hdGlvbi4KRGV2ZWxvcGluZyByb2J1c3QgdmVyaWZpY2F0aW9uIHRlY2huaXF1ZXMgYWdhaW5zdCBnZW5lcmF0b3JzIGxpa2UgR3JvdmVyIGlzIGNyaXRpY2FsLiBXZSBmaW5kIHRoYXQgYmVzdCBjdXJyZW50IGRpc2NyaW1pbmF0b3JzIGNhbiBjbGFzc2lmeSBuZXVyYWwgZmFrZSBuZXdzIGZyb20gcmVhbCwgaHVtYW4td3JpdHRlbiwgbmV3cyB3aXRoIDczJSBhY2N1cmFjeSwgYXNzdW1pbmcgYWNjZXNzIHRvIGEgbW9kZXJhdGUgbGV2ZWwgb2YgdHJhaW5pbmcgZGF0YS4gQ291bnRlcmludHVpdGl2ZWx5LCB0aGUgYmVzdCBkZWZlbnNlIGFnYWluc3QgR3JvdmVyIHR1cm5zIG91dCB0byBiZSBHcm92ZXIgaXRzZWxmLCB3aXRoIDkyJSBhY2N1cmFjeSwgZGVtb25zdHJhdGluZyB0aGUgaW1wb3J0YW5jZSBvZiBwdWJsaWMgcmVsZWFzZSBvZiBzdHJvbmcgZ2VuZXJhdG9ycy4gV2UgaW52ZXN0aWdhdGUgdGhlc2UgcmVzdWx0cyBmdXJ0aGVyLCBzaG93aW5nIHRoYXQgZXhwb3N1cmUgYmlhcyAtLSBhbmQgc2FtcGxpbmcgc3RyYXRlZ2llcyB0aGF0IGFsbGV2aWF0ZSBpdHMgZWZmZWN0cyAtLSBib3RoIGxlYXZlIGFydGlmYWN0cyB0aGF0IHNpbWlsYXIgZGlzY3JpbWluYXRvcnMgY2FuIHBpY2sgdXAgb24uIFdlIGNvbmNsdWRlIGJ5IGRpc2N1c3NpbmcgZXRoaWNhbCBpc3N1ZXMgcmVnYXJkaW5nIHRoZSB0ZWNobm9sb2d5LCBhbmQgcGxhbiB0byByZWxlYXNlIEdyb3ZlciBwdWJsaWNseSwgaGVscGluZyBwYXZlIHRoZSB3YXkgZm9yIGJldHRlciBkZXRlY3Rpb24gb2YgbmV1cmFsIGZha2UgbmV3cy4iLDEzLjAsLE9wZW4gd2VpZ2h0cyAodW5yZXN0cmljdGVkKSxVbml0ZWQgU3RhdGVzIG9mIEFtZXJpY2EsLCwsMTI4LjAsLDIwMjYtMDUtMjUgMTI6MTA6NTArMDA6MDAsLCwsLCxBY2FkZW1pYSwsLCwsT3BlbiBzb3VyY2UsImFwYWNoZSwgY29kZSBhbmQgd2VpZ2h0czogaHR0cHM6Ly9naXRodWIuY29tL3Jvd2Fuei9ncm92ZXIgCnRyYWluIGNvZGUgaGVyZSwgaW5mZXJlbmNlIGNvZGUgaW4gbWFpbiByZWFkbWU6IGh0dHBzOi8vZ2l0aHViLmNvbS9yb3dhbnovZ3JvdmVyL3RyZWUvbWFzdGVyL2xtICIsLDE1NjkxLjYxMzEzNjY1NjQ1NSwsLFRydWUsMTE4NDgwLjY0NjU5MDgzMTksIkhhcmR3YXJlLE9wZXJhdGlvbiBjb3VudGluZyIsLCwsLFllcwpNbmFzTmV0LUEzLFZpc2lvbiwiSW1hZ2UgY2xhc3NpZmljYXRpb24sT2JqZWN0IGRldGVjdGlvbiIsR29vZ2xlLCJNaW5neGluZyBUYW4sIEJvIENoZW4sIFJ1b21pbmcgUGFuZywgVmlqYXkgVmFzdWRldmFuLCBNYXJrIFNhbmRsZXIsIEFuZHJldyBIb3dhcmQsIFF1b2MgVi4gTGUiLDIwMTktMDUtMjksTW5hc05ldDogUGxhdGZvcm0tQXdhcmUgTmV1cmFsIEFyY2hpdGVjdHVyZSBTZWFyY2ggZm9yIE1vYmlsZSxodHRwczovL2FyeGl2Lm9yZy9hYnMvMTgwNy4xMTYyNiwzMzk2LjAsLCw1MjAwMDAwLjAsRnJvbSBodHRwczovL2FyeGl2Lm9yZy9wZGYvMTgwNy4xMTYyNi5wZGYsMS41ZSsyMSwiIiJlYWNoIGFyY2hpdGVjdHVyZSBzZWFyY2ggdGFrZXMgNC41IGRheXMgb24gNjQgVFBVdjIgZGV2aWNlcyIiClRoaXMgc2VlbXMgdG8gYmUgcmVmZXJyaW5nIHRvIGEgVFBVdjIgcG9kLCBjb25zaXN0aW5nIG9mIDY0IGZvdXItY2hpcCBtb2R1bGVzLiBUaGUgdG90YWwgcGVyZm9ybWFuY2UgaXMgMTEuNSBwZXRhRkxPUFMuCmh0dHBzOi8vZW4ud2lraXBlZGlhLm9yZy93aWtpL1RlbnNvcl9Qcm9jZXNzaW5nX1VuaXQjU2Vjb25kX2dlbmVyYXRpb25fVFBVCkFzc3VtaW5nIGEgMzMlIHV0aWxpemF0aW9uIHJhdGU6Cgo0LjUgZGF5cyAqIDY0ICogMTgwIHRlcmFGTE9QUyAqIDAuMzMgPSAxLjQ4KjEwXjIxIEZMT1AKCkhvd2V2ZXIsIGl0IGlzIHVuY2xlYXIgaWYgIiI2NCBUUFV2MiBkZXZpY2VzIiIgcmVmZXJzIHRvIGNoaXBzIG9yIG1vZHVsZXMsIHNvIHRoZSB0cnVlIGNvbXB1dGUgbWlnaHQgYmUgMS80IG9mIHRoaXMgYW1vdW50LiIsMTIzMDAwMCwiIiJJbiB0aGlzIHBhcGVyLCB3ZSBkaXJlY3RseSBwZXJmb3JtIG91ciBhcmNoaXRlY3R1cmUgc2VhcmNoIG9uIHRoZSBJbWFnZU5ldCB0cmFpbmluZyBzZXQgYnV0IHdpdGggZmV3ZXIgdHJhaW5pbmcgc3RlcHMgKDUgZXBvY2hzKS4gQXMgYSBjb21tb24gcHJhY3RpY2UsIHdlIHJlc2VydmUgcmFuZG9tbHkgc2VsZWN0ZWQgNTBLIGltYWdlcyBmcm9tIHRoZSB0cmFpbmluZyBzZXQgYXMgdGhlIGZpeGVkIHZhbGlkYXRpb24gc2V0LiAiIiIsMTA4LjAsLEdvb2dsZSBUUFUgdjMsLFNwZWN1bGF0aXZlLCJEZXNpZ25pbmcgY29udm9sdXRpb25hbCBuZXVyYWwgbmV0d29ya3MgKENOTikgZm9yIG1vYmlsZSBkZXZpY2VzIGlzIGNoYWxsZW5naW5nIGJlY2F1c2UgbW9iaWxlIG1vZGVscyBuZWVkIHRvIGJlIHNtYWxsIGFuZCBmYXN0LCB5ZXQgc3RpbGwgYWNjdXJhdGUuIEFsdGhvdWdoIHNpZ25pZmljYW50IGVmZm9ydHMgaGF2ZSBiZWVuIGRlZGljYXRlZCB0byBkZXNpZ24gYW5kIGltcHJvdmUgbW9iaWxlIENOTnMgb24gYWxsIGRpbWVuc2lvbnMsIGl0IGlzIHZlcnkgZGlmZmljdWx0IHRvIG1hbnVhbGx5IGJhbGFuY2UgdGhlc2UgdHJhZGUtb2ZmcyB3aGVuIHRoZXJlIGFyZSBzbyBtYW55IGFyY2hpdGVjdHVyYWwgcG9zc2liaWxpdGllcyB0byBjb25zaWRlci4gSW4gdGhpcyBwYXBlciwgd2UgcHJvcG9zZSBhbiBhdXRvbWF0ZWQgbW9iaWxlIG5ldXJhbCBhcmNoaXRlY3R1cmUgc2VhcmNoIChNTkFTKSBhcHByb2FjaCwgd2hpY2ggZXhwbGljaXRseSBpbmNvcnBvcmF0ZSBtb2RlbCBsYXRlbmN5IGludG8gdGhlIG1haW4gb2JqZWN0aXZlIHNvIHRoYXQgdGhlIHNlYXJjaCBjYW4gaWRlbnRpZnkgYSBtb2RlbCB0aGF0IGFjaGlldmVzIGEgZ29vZCB0cmFkZS1vZmYgYmV0d2VlbiBhY2N1cmFjeSBhbmQgbGF0ZW5jeS4gVW5saWtlIHByZXZpb3VzIHdvcmssIHdoZXJlIGxhdGVuY3kgaXMgY29uc2lkZXJlZCB2aWEgYW5vdGhlciwgb2Z0ZW4gaW5hY2N1cmF0ZSBwcm94eSAoZS5nLiwgRkxPUFMpLCBvdXIgYXBwcm9hY2ggZGlyZWN0bHkgbWVhc3VyZXMgcmVhbC13b3JsZCBpbmZlcmVuY2UgbGF0ZW5jeSBieSBleGVjdXRpbmcgdGhlIG1vZGVsIG9uIG1vYmlsZSBwaG9uZXMuIFRvIGZ1cnRoZXIgc3RyaWtlIHRoZSByaWdodCBiYWxhbmNlIGJldHdlZW4gZmxleGliaWxpdHkgYW5kIHNlYXJjaCBzcGFjZSBzaXplLCB3ZSBwcm9wb3NlIGEgbm92ZWwgZmFjdG9yaXplZCBoaWVyYXJjaGljYWwgc2VhcmNoIHNwYWNlIHRoYXQgZW5jb3VyYWdlcyBsYXllciBkaXZlcnNpdHkgdGhyb3VnaG91dCB0aGUgbmV0d29yay4gRXhwZXJpbWVudGFsIHJlc3VsdHMgc2hvdyB0aGF0IG91ciBhcHByb2FjaCBjb25zaXN0ZW50bHkgb3V0cGVyZm9ybXMgc3RhdGUtb2YtdGhlLWFydCBtb2JpbGUgQ05OIG1vZGVscyBhY3Jvc3MgbXVsdGlwbGUgdmlzaW9uIHRhc2tzLiBPbiB0aGUgSW1hZ2VOZXQgY2xhc3NpZmljYXRpb24gdGFzaywgb3VyIE1uYXNOZXQgYWNoaWV2ZXMgNzUuMiUgdG9wLTEgYWNjdXJhY3kgd2l0aCA3OG1zIGxhdGVuY3kgb24gYSBQaXhlbCBwaG9uZSwgd2hpY2ggaXMgMS44eCBmYXN0ZXIgdGhhbiBNb2JpbGVOZXRWMiBbMjldIHdpdGggMC41JSBoaWdoZXIgYWNjdXJhY3kgYW5kIDIuM3ggZmFzdGVyIHRoYW4gTkFTTmV0IFszNl0gd2l0aCAxLjIlIGhpZ2hlciBhY2N1cmFjeS4gT3VyIE1uYXNOZXQgYWxzbyBhY2hpZXZlcyBiZXR0ZXIgbUFQIHF1YWxpdHkgdGhhbiBNb2JpbGVOZXRzIGZvciBDT0NPIG9iamVjdCBkZXRlY3Rpb24uIENvZGUgaXMgYXQgdGhpcyBodHRwcyBVUkwiLCwsT3BlbiB3ZWlnaHRzICh1bnJlc3RyaWN0ZWQpLFVuaXRlZCBTdGF0ZXMgb2YgQW1lcmljYSwsLCwyNTYuMCwsMjAyNi0wNS0yNSAxMjoxMDo1MCswMDowMCwsLCwsLEluZHVzdHJ5LCwsLCxPcGVuIHNvdXJjZSwiQXBhY2hlIGxpY2Vuc2U6IGh0dHBzOi8vZ2l0aHViLmNvbS90ZW5zb3JmbG93L3RwdS9ibG9iL21hc3Rlci9MSUNFTlNFCm1vZGVsIHJlcG8gaXMgaGVyZSwgaW5jbHVkZXMgdHJhaW5pbmcgY29kZTogaHR0cHM6Ly9naXRodWIuY29tL3RlbnNvcmZsb3cvdHB1L3RyZWUvbWFzdGVyL21vZGVscy9vZmZpY2lhbC9tbmFzbmV0IAoKIiwsOTU1MS41OTE2MTk4NjUxNDcsLEZQMzIsLDIzNjk2MS4yOTMxODE2NjM4LEhhcmR3YXJlLCwsLCxZZXMKTW5hc05ldC1BMSArIFNTRExpdGUsVmlzaW9uLCJJbWFnZSBjbGFzc2lmaWNhdGlvbixPYmplY3QgZGV0ZWN0aW9uLE5ldXJhbCBBcmNoaXRlY3R1cmUgU2VhcmNoIC0gTkFTIixHb29nbGUsIk1pbmd4aW5nIFRhbiwgQm8gQ2hlbiwgUnVvbWluZyBQYW5nLCBWaWpheSBWYXN1ZGV2YW4sIE1hcmsgU2FuZGxlciwgQW5kcmV3IEhvd2FyZCwgUXVvYyBWLiBMZSIsMjAxOS0wNS0yOSxNbmFzTmV0OiBQbGF0Zm9ybS1Bd2FyZSBOZXVyYWwgQXJjaGl0ZWN0dXJlIFNlYXJjaCBmb3IgTW9iaWxlLGh0dHBzOi8vYXJ4aXYub3JnL2Ficy8xODA3LjExNjI2LDMzOTYuMCwsLDQ5MDAwMDAuMCxGcm9tIGh0dHBzOi8vYXJ4aXYub3JnL3BkZi8xODA3LjExNjI2LnBkZiwxLjVlKzIxLCIiImVhY2ggYXJjaGl0ZWN0dXJlIHNlYXJjaCB0YWtlcyA0LjUgZGF5cyBvbiA2NCBUUFV2MiBkZXZpY2VzIiIKVGhpcyBzZWVtcyB0byBiZSByZWZlcnJpbmcgdG8gYSBUUFV2MiBwb2QsIGNvbnNpc3Rpbmcgb2YgNjQgZm91ci1jaGlwIG1vZHVsZXMuIFRoZSB0b3RhbCBwZXJmb3JtYW5jZSBpcyAxMS41IHBldGFGTE9QUy4KaHR0cHM6Ly9lbi53aWtpcGVkaWEub3JnL3dpa2kvVGVuc29yX1Byb2Nlc3NpbmdfVW5pdCNTZWNvbmRfZ2VuZXJhdGlvbl9UUFUKQXNzdW1pbmcgYSAzMyUgdXRpbGl6YXRpb24gcmF0ZToKCjQuNSBkYXlzICogNjQgKiAxODAgdGVyYUZMT1BTICogMC4zMyA9IDEuNDgqMTBeMjEgRkxPUAoKSG93ZXZlciwgaXQgaXMgdW5jbGVhciBpZiAiIjY0IFRQVXYyIGRldmljZXMiIiByZWZlcnMgdG8gY2hpcHMgb3IgbW9kdWxlcywgc28gdGhlIHRydWUgY29tcHV0ZSBtaWdodCBiZSAxLzQgb2YgdGhpcyBhbW91bnQuIiwsLDEwOC4wLCxHb29nbGUgVFBVIHYzLCxTcGVjdWxhdGl2ZSwiRGVzaWduaW5nIGNvbnZvbHV0aW9uYWwgbmV1cmFsIG5ldHdvcmtzIChDTk4pIGZvciBtb2JpbGUgZGV2aWNlcyBpcyBjaGFsbGVuZ2luZyBiZWNhdXNlIG1vYmlsZSBtb2RlbHMgbmVlZCB0byBiZSBzbWFsbCBhbmQgZmFzdCwgeWV0IHN0aWxsIGFjY3VyYXRlLiBBbHRob3VnaCBzaWduaWZpY2FudCBlZmZvcnRzIGhhdmUgYmVlbiBkZWRpY2F0ZWQgdG8gZGVzaWduIGFuZCBpbXByb3ZlIG1vYmlsZSBDTk5zIG9uIGFsbCBkaW1lbnNpb25zLCBpdCBpcyB2ZXJ5IGRpZmZpY3VsdCB0byBtYW51YWxseSBiYWxhbmNlIHRoZXNlIHRyYWRlLW9mZnMgd2hlbiB0aGVyZSBhcmUgc28gbWFueSBhcmNoaXRlY3R1cmFsIHBvc3NpYmlsaXRpZXMgdG8gY29uc2lkZXIuIEluIHRoaXMgcGFwZXIsIHdlIHByb3Bvc2UgYW4gYXV0b21hdGVkIG1vYmlsZSBuZXVyYWwgYXJjaGl0ZWN0dXJlIHNlYXJjaCAoTU5BUykgYXBwcm9hY2gsIHdoaWNoIGV4cGxpY2l0bHkgaW5jb3Jwb3JhdGUgbW9kZWwgbGF0ZW5jeSBpbnRvIHRoZSBtYWluIG9iamVjdGl2ZSBzbyB0aGF0IHRoZSBzZWFyY2ggY2FuIGlkZW50aWZ5IGEgbW9kZWwgdGhhdCBhY2hpZXZlcyBhIGdvb2QgdHJhZGUtb2ZmIGJldHdlZW4gYWNjdXJhY3kgYW5kIGxhdGVuY3kuIFVubGlrZSBwcmV2aW91cyB3b3JrLCB3aGVyZSBsYXRlbmN5IGlzIGNvbnNpZGVyZWQgdmlhIGFub3RoZXIsIG9mdGVuIGluYWNjdXJhdGUgcHJveHkgKGUuZy4sIEZMT1BTKSwgb3VyIGFwcHJvYWNoIGRpcmVjdGx5IG1lYXN1cmVzIHJlYWwtd29ybGQgaW5mZXJlbmNlIGxhdGVuY3kgYnkgZXhlY3V0aW5nIHRoZSBtb2RlbCBvbiBtb2JpbGUgcGhvbmVzLiBUbyBmdXJ0aGVyIHN0cmlrZSB0aGUgcmlnaHQgYmFsYW5jZSBiZXR3ZWVuIGZsZXhpYmlsaXR5IGFuZCBzZWFyY2ggc3BhY2Ugc2l6ZSwgd2UgcHJvcG9zZSBhIG5vdmVsIGZhY3Rvcml6ZWQgaGllcmFyY2hpY2FsIHNlYXJjaCBzcGFjZSB0aGF0IGVuY291cmFnZXMgbGF5ZXIgZGl2ZXJzaXR5IHRocm91Z2hvdXQgdGhlIG5ldHdvcmsuIEV4cGVyaW1lbnRhbCByZXN1bHRzIHNob3cgdGhhdCBvdXIgYXBwcm9hY2ggY29uc2lzdGVudGx5IG91dHBlcmZvcm1zIHN0YXRlLW9mLXRoZS1hcnQgbW9iaWxlIENOTiBtb2RlbHMgYWNyb3NzIG11bHRpcGxlIHZpc2lvbiB0YXNrcy4gT24gdGhlIEltYWdlTmV0IGNsYXNzaWZpY2F0aW9uIHRhc2ssIG91ciBNbmFzTmV0IGFjaGlldmVzIDc1LjIlIHRvcC0xIGFjY3VyYWN5IHdpdGggNzhtcyBsYXRlbmN5IG9uIGEgUGl4ZWwgcGhvbmUsIHdoaWNoIGlzIDEuOHggZmFzdGVyIHRoYW4gTW9iaWxlTmV0VjIgWzI5XSB3aXRoIDAuNSUgaGlnaGVyIGFjY3VyYWN5IGFuZCAyLjN4IGZhc3RlciB0aGFuIE5BU05ldCBbMzZdIHdpdGggMS4yJSBoaWdoZXIgYWNjdXJhY3kuIE91ciBNbmFzTmV0IGFsc28gYWNoaWV2ZXMgYmV0dGVyIG1BUCBxdWFsaXR5IHRoYW4gTW9iaWxlTmV0cyBmb3IgQ09DTyBvYmplY3QgZGV0ZWN0aW9uLiBDb2RlIGlzIGF0IHRoaXMgaHR0cHMgVVJMIiwsLE9wZW4gd2VpZ2h0cyAodW5yZXN0cmljdGVkKSxVbml0ZWQgU3RhdGVzIG9mIEFtZXJpY2EsLCwsMjU2LjAsLDIwMjYtMDUtMjUgMTI6MTA6NTArMDA6MDAsLCwsLCxJbmR1c3RyeSwsLCwsT3BlbiBzb3VyY2UsIkFwYWNoZSBsaWNlbnNlOiBodHRwczovL2dpdGh1Yi5jb20vdGVuc29yZmxvdy90cHUvYmxvYi9tYXN0ZXIvTElDRU5TRQptb2RlbCByZXBvIGlzIGhlcmUsIGluY2x1ZGVzIHRyYWluaW5nIGNvZGU6IGh0dHBzOi8vZ2l0aHViLmNvbS90ZW5zb3JmbG93L3RwdS90cmVlL21hc3Rlci9tb2RlbHMvb2ZmaWNpYWwvbW5hc25ldCAKCiIsLDk1NTEuNTkxNjE5ODY1MTQ3LCxGUDMyLCwyMzY5NjEuMjkzMTgxNjYzOCxIYXJkd2FyZSwsLCwsWWVzCkVmZmljaWVudE5ldC1MMixWaXNpb24sSW1hZ2UgY2xhc3NpZmljYXRpb24sR29vZ2xlLCJNaW5neGluZyBUYW4sIFF1b2MgVi4gTGUiLDIwMTktMDUtMjgsRWZmaWNpZW50TmV0OiBSZXRoaW5raW5nIE1vZGVsIFNjYWxpbmcgZm9yIENvbnZvbHV0aW9uYWwgTmV1cmFsIE5ldHdvcmtzLGh0dHBzOi8vYXJ4aXYub3JnL2Ficy8xOTA1LjExOTQ2LDIzOTQ1LjAsSGlnaGx5IGNpdGVkLCw0ODAwMDAwMDAuMCwsLCwxMjgwMDAwLCwsLCwsLCJDb252b2x1dGlvbmFsIE5ldXJhbCBOZXR3b3JrcyAoQ29udk5ldHMpIGFyZSBjb21tb25seSBkZXZlbG9wZWQgYXQgYSBmaXhlZCByZXNvdXJjZSBidWRnZXQsIGFuZCB0aGVuIHNjYWxlZCB1cCBmb3IgYmV0dGVyIGFjY3VyYWN5IGlmIG1vcmUgcmVzb3VyY2VzIGFyZSBhdmFpbGFibGUuIEluIHRoaXMgcGFwZXIsIHdlIHN5c3RlbWF0aWNhbGx5IHN0dWR5IG1vZGVsIHNjYWxpbmcgYW5kIGlkZW50aWZ5IHRoYXQgY2FyZWZ1bGx5IGJhbGFuY2luZyBuZXR3b3JrIGRlcHRoLCB3aWR0aCwgYW5kIHJlc29sdXRpb24gY2FuIGxlYWQgdG8gYmV0dGVyIHBlcmZvcm1hbmNlLiBCYXNlZCBvbiB0aGlzIG9ic2VydmF0aW9uLCB3ZSBwcm9wb3NlIGEgbmV3IHNjYWxpbmcgbWV0aG9kIHRoYXQgdW5pZm9ybWx5IHNjYWxlcyBhbGwgZGltZW5zaW9ucyBvZiBkZXB0aC93aWR0aC9yZXNvbHV0aW9uIHVzaW5nIGEgc2ltcGxlIHlldCBoaWdobHkgZWZmZWN0aXZlIGNvbXBvdW5kIGNvZWZmaWNpZW50LiBXZSBkZW1vbnN0cmF0ZSB0aGUgZWZmZWN0aXZlbmVzcyBvZiB0aGlzIG1ldGhvZCBvbiBzY2FsaW5nIHVwIE1vYmlsZU5ldHMgYW5kIFJlc05ldC4KVG8gZ28gZXZlbiBmdXJ0aGVyLCB3ZSB1c2UgbmV1cmFsIGFyY2hpdGVjdHVyZSBzZWFyY2ggdG8gZGVzaWduIGEgbmV3IGJhc2VsaW5lIG5ldHdvcmsgYW5kIHNjYWxlIGl0IHVwIHRvIG9idGFpbiBhIGZhbWlseSBvZiBtb2RlbHMsIGNhbGxlZCBFZmZpY2llbnROZXRzLCB3aGljaCBhY2hpZXZlIG11Y2ggYmV0dGVyIGFjY3VyYWN5IGFuZCBlZmZpY2llbmN5IHRoYW4gcHJldmlvdXMgQ29udk5ldHMuIEluIHBhcnRpY3VsYXIsIG91ciBFZmZpY2llbnROZXQtQjcgYWNoaWV2ZXMgc3RhdGUtb2YtdGhlLWFydCA4NC4zJSB0b3AtMSBhY2N1cmFjeSBvbiBJbWFnZU5ldCwgd2hpbGUgYmVpbmcgOC40eCBzbWFsbGVyIGFuZCA2LjF4IGZhc3RlciBvbiBpbmZlcmVuY2UgdGhhbiB0aGUgYmVzdCBleGlzdGluZyBDb252TmV0LiBPdXIgRWZmaWNpZW50TmV0cyBhbHNvIHRyYW5zZmVyIHdlbGwgYW5kIGFjaGlldmUgc3RhdGUtb2YtdGhlLWFydCBhY2N1cmFjeSBvbiBDSUZBUi0xMDAgKDkxLjclKSwgRmxvd2VycyAoOTguOCUpLCBhbmQgMyBvdGhlciB0cmFuc2ZlciBsZWFybmluZyBkYXRhc2V0cywgd2l0aCBhbiBvcmRlciBvZiBtYWduaXR1ZGUgZmV3ZXIgcGFyYW1ldGVycy4gU291cmNlIGNvZGUgaXMgYXQgdGhpcyBodHRwcyBVUkwuIiwsLE9wZW4gd2VpZ2h0cyAodW5yZXN0cmljdGVkKSxVbml0ZWQgU3RhdGVzIG9mIEFtZXJpY2EsLCwsLCwyMDI2LTA1LTI1IDEyOjEwOjQ5KzAw</x:v>
      </x:c>
    </x:row>
    <x:row r="264" ht="18" customHeight="1">
      <x:c r="A264" s="17" t="n">
        <x:v>259</x:v>
      </x:c>
      <x:c r="B264" s="17" t="n">
        <x:v>310</x:v>
      </x:c>
      <x:c r="C264" s="160" t="str">
        <x:v>OjAwLCwsLCwsSW5kdXN0cnksLCwsLE9wZW4gc291cmNlLEFwYWNoZSBsaWNlbnNlOiBodHRwczovL2dpdGh1Yi5jb20vdGVuc29yZmxvdy90cHUvdHJlZS9tYXN0ZXIvbW9kZWxzL29mZmljaWFsL2VmZmljaWVudG5ldCwsLCwsLCwsLCwsLFllcwpSU00sTGFuZ3VhZ2UsTGFuZ3VhZ2UgbW9kZWxpbmcsQ2VyZW5hdXQsIkRhdmlkIFJhd2xpbnNvbiwgQWJkZWxyYWhtYW4gQWhtZWQsIEdpZGVvbiBLb3dhZGxvIiwyMDE5LTA1LTI4LExlYXJuaW5nIGRpc3RhbnQgY2F1c2UgYW5kIGVmZmVjdCB1c2luZyBvbmx5IGxvY2FsIGFuZCBpbW1lZGlhdGUgY3JlZGl0IGFzc2lnbm1lbnQsaHR0cHM6Ly9hcnhpdi5vcmcvYWJzLzE5MDUuMTE1ODksNC4wLCwsLCwsLCwsLCwsLFVua25vd24sIldlIHByZXNlbnQgYSByZWN1cnJlbnQgbmV1cmFsIG5ldHdvcmsgbWVtb3J5IHRoYXQgdXNlcyBzcGFyc2UgY29kaW5nIHRvIGNyZWF0ZSBhIGNvbWJpbmF0b3JpYyBlbmNvZGluZyBvZiBzZXF1ZW50aWFsIGlucHV0cy4gVXNpbmcgc2V2ZXJhbCBleGFtcGxlcywgd2Ugc2hvdyB0aGF0IHRoZSBuZXR3b3JrIGNhbiBhc3NvY2lhdGUgZGlzdGFudCBjYXVzZXMgYW5kIGVmZmVjdHMgaW4gYSBkaXNjcmV0ZSBzdG9jaGFzdGljIHByb2Nlc3MsIHByZWRpY3QgcGFydGlhbGx5LW9ic2VydmFibGUgaGlnaGVyLW9yZGVyIHNlcXVlbmNlcywgYW5kIGVuYWJsZSBhIERRTiBhZ2VudCB0byBuYXZpZ2F0ZSBhIG1hemUgYnkgZ2l2aW5nIGl0IG1lbW9yeS4gVGhlIG5ldHdvcmsgdXNlcyBvbmx5IGJpb2xvZ2ljYWxseS1wbGF1c2libGUsIGxvY2FsIGFuZCBpbW1lZGlhdGUgY3JlZGl0IGFzc2lnbm1lbnQuIE1lbW9yeSByZXF1aXJlbWVudHMgYXJlIHR5cGljYWxseSBvbmUgb3JkZXIgb2YgbWFnbml0dWRlIGxlc3MgdGhhbiBleGlzdGluZyBMU1RNLCBHUlUgYW5kIGF1dG9yZWdyZXNzaXZlIGZlZWQtZm9yd2FyZCBzZXF1ZW5jZSBsZWFybmluZyBtb2RlbHMuIFRoZSBtb3N0IHNpZ25pZmljYW50IGxpbWl0YXRpb24gb2YgdGhlIG1lbW9yeSBpcyBnZW5lcmFsaXphdGlvbiB0byB1bnNlZW4gaW5wdXQgc2VxdWVuY2VzLiBXZSBleHBsb3JlIHRoaXMgbGltaXRhdGlvbiBieSBtZWFzdXJpbmcgbmV4dC13b3JkIHByZWRpY3Rpb24gcGVycGxleGl0eSBvbiB0aGUgUGVubiBUcmVlYmFuayBkYXRhc2V0LiIsLFJTTSxVbnJlbGVhc2VkLEF1c3RyYWxpYSwsLCwsLDIwMjYtMDUtMjUgMTI6MTA6NTArMDA6MDAsLCwsLCwsLCwsLE9wZW4gc291cmNlLCJjb2RlIGZvciBQVEIsIEFwYWNoZSAyLjAgbGljZW5zZTogaHR0cHM6Ly9naXRodWIuY29tL0NlcmVuYXV0L3JzbSAiLCwsLCwsLCwsLCwsTm8KRWZmaWNpZW50TmV0LUIxLFZpc2lvbixJbWFnZSBjbGFzc2lmaWNhdGlvbixHb29nbGUsIk1pbmd4aW5nIFRhbiwgUXVvYyBWLiBMZSIsMjAxOS0wNS0yOCxFZmZpY2llbnROZXQ6IFJldGhpbmtpbmcgTW9kZWwgU2NhbGluZyBmb3IgQ29udm9sdXRpb25hbCBOZXVyYWwgTmV0d29ya3MsaHR0cHM6Ly9hcnhpdi5vcmcvYWJzLzE5MDUuMTE5NDYsMjM5NDUuMCwsLDc4MDAwMDAuMCw3LjhNIChGaWd1cmUgMSksLCwsLCwsLCxVbmtub3duLCJDb252b2x1dGlvbmFsIE5ldXJhbCBOZXR3b3JrcyAoQ29udk5ldHMpIGFyZSBjb21tb25seSBkZXZlbG9wZWQgYXQgYSBmaXhlZCByZXNvdXJjZSBidWRnZXQsIGFuZCB0aGVuIHNjYWxlZCB1cCBmb3IgYmV0dGVyIGFjY3VyYWN5IGlmIG1vcmUgcmVzb3VyY2VzIGFyZSBhdmFpbGFibGUuIEluIHRoaXMgcGFwZXIsIHdlIHN5c3RlbWF0aWNhbGx5IHN0dWR5IG1vZGVsIHNjYWxpbmcgYW5kIGlkZW50aWZ5IHRoYXQgY2FyZWZ1bGx5IGJhbGFuY2luZyBuZXR3b3JrIGRlcHRoLCB3aWR0aCwgYW5kIHJlc29sdXRpb24gY2FuIGxlYWQgdG8gYmV0dGVyIHBlcmZvcm1hbmNlLiBCYXNlZCBvbiB0aGlzIG9ic2VydmF0aW9uLCB3ZSBwcm9wb3NlIGEgbmV3IHNjYWxpbmcgbWV0aG9kIHRoYXQgdW5pZm9ybWx5IHNjYWxlcyBhbGwgZGltZW5zaW9ucyBvZiBkZXB0aC93aWR0aC9yZXNvbHV0aW9uIHVzaW5nIGEgc2ltcGxlIHlldCBoaWdobHkgZWZmZWN0aXZlIGNvbXBvdW5kIGNvZWZmaWNpZW50LiBXZSBkZW1vbnN0cmF0ZSB0aGUgZWZmZWN0aXZlbmVzcyBvZiB0aGlzIG1ldGhvZCBvbiBzY2FsaW5nIHVwIE1vYmlsZU5ldHMgYW5kIFJlc05ldC4KVG8gZ28gZXZlbiBmdXJ0aGVyLCB3ZSB1c2UgbmV1cmFsIGFyY2hpdGVjdHVyZSBzZWFyY2ggdG8gZGVzaWduIGEgbmV3IGJhc2VsaW5lIG5ldHdvcmsgYW5kIHNjYWxlIGl0IHVwIHRvIG9idGFpbiBhIGZhbWlseSBvZiBtb2RlbHMsIGNhbGxlZCBFZmZpY2llbnROZXRzLCB3aGljaCBhY2hpZXZlIG11Y2ggYmV0dGVyIGFjY3VyYWN5IGFuZCBlZmZpY2llbmN5IHRoYW4gcHJldmlvdXMgQ29udk5ldHMuIEluIHBhcnRpY3VsYXIsIG91ciBFZmZpY2llbnROZXQtQjcgYWNoaWV2ZXMgc3RhdGUtb2YtdGhlLWFydCA4NC4zJSB0b3AtMSBhY2N1cmFjeSBvbiBJbWFnZU5ldCwgd2hpbGUgYmVpbmcgOC40eCBzbWFsbGVyIGFuZCA2LjF4IGZhc3RlciBvbiBpbmZlcmVuY2UgdGhhbiB0aGUgYmVzdCBleGlzdGluZyBDb252TmV0LiBPdXIgRWZmaWNpZW50TmV0cyBhbHNvIHRyYW5zZmVyIHdlbGwgYW5kIGFjaGlldmUgc3RhdGUtb2YtdGhlLWFydCBhY2N1cmFjeSBvbiBDSUZBUi0xMDAgKDkxLjclKSwgRmxvd2VycyAoOTguOCUpLCBhbmQgMyBvdGhlciB0cmFuc2ZlciBsZWFybmluZyBkYXRhc2V0cywgd2l0aCBhbiBvcmRlciBvZiBtYWduaXR1ZGUgZmV3ZXIgcGFyYW1ldGVycy4gU291cmNlIGNvZGUgaXMgYXQgdGhpcyBodHRwcyBVUkwuIiwsLE9wZW4gd2VpZ2h0cyAodW5yZXN0cmljdGVkKSxVbml0ZWQgU3RhdGVzIG9mIEFtZXJpY2EsLCwsLCwyMDI2LTA1LTI1IDEyOjEwOjQ5KzAwOjAwLCwsLCwsSW5kdXN0cnksLCwsLE9wZW4gc291cmNlLEFwYWNoZSBsaWNlbnNlOiBodHRwczovL2dpdGh1Yi5jb20vdGVuc29yZmxvdy90cHUvdHJlZS9tYXN0ZXIvbW9kZWxzL29mZmljaWFsL2VmZmljaWVudG5ldCwsLCwsLCwsLCwsLFllcwpDUEMgdjIsVmlzaW9uLCJJbWFnZSBjb21wbGV0aW9uLE9iamVjdCBkZXRlY3Rpb24sSW1hZ2UgY2xhc3NpZmljYXRpb24iLCJEZWVwTWluZCxVbml2ZXJzaXR5IG9mIENhbGlmb3JuaWEgKFVDKSBCZXJrZWxleSIsIk9saXZpZXIgSi4gSMOpbmFmZiwgQXJhdmluZCBTcmluaXZhcywgSmVmZnJleSBEZSBGYXV3LCBBbGkgUmF6YXZpLCBDYXJsIERvZXJzY2gsIFMuIE0uIEFsaSBFc2xhbWksIEFhcm9uIHZhbiBkZW4gT29yZCIsMjAxOS0wNS0yMixEYXRhLUVmZmljaWVudCBJbWFnZSBSZWNvZ25pdGlvbiB3aXRoIENvbnRyYXN0aXZlIFByZWRpY3RpdmUgQ29kaW5nLGh0dHBzOi8vYXJ4aXYub3JnL2Ficy8xOTA1LjA5MjcyLDE1NTYuMCxTT1RBIGltcHJvdmVtZW50LCIiInRoaXMgdW5zdXBlcnZpc2VkIHJlcHJlc2VudGF0aW9uIHN1YnN0YW50aWFsbHkgaW1wcm92ZXMgdHJhbnNmZXIgbGVhcm5pbmcgdG8gb2JqZWN0IGRldGVjdGlvbiBvbiB0aGUgUEFTQ0FMIFZPQyBkYXRhc2V0LCBzdXJwYXNzaW5nIGZ1bGx5IHN1cGVydmlzZWQgcHJlLXRyYWluZWQgSW1hZ2VOZXQgY2xhc3NpZmllcnMiIiIsMzAzMDAwMDAwLjAsc291cmNlOiBodHRwczovL29wZW5haS5jb20vYmxvZy9pbWFnZS1ncHQvI3JmcmVmMjVkLCwsLCwsLCwsLCJIdW1hbiBvYnNlcnZlcnMgY2FuIGxlYXJuIHRvIHJlY29nbml6ZSBuZXcgY2F0ZWdvcmllcyBvZiBpbWFnZXMgZnJvbSBhIGhhbmRmdWwgb2YgZXhhbXBsZXMsIHlldCBkb2luZyBzbyB3aXRoIGFydGlmaWNpYWwgb25lcyByZW1haW5zIGFuIG9wZW4gY2hhbGxlbmdlLiBXZSBoeXBvdGhlc2l6ZSB0aGF0IGRhdGEtZWZmaWNpZW50IHJlY29nbml0aW9uIGlzIGVuYWJsZWQgYnkgcmVwcmVzZW50YXRpb25zIHdoaWNoIG1ha2UgdGhlIHZhcmlhYmlsaXR5IGluIG5hdHVyYWwgc2lnbmFscyBtb3JlIHByZWRpY3RhYmxlLiBXZSB0aGVyZWZvcmUgcmV2aXNpdCBhbmQgaW1wcm92ZSBDb250cmFzdGl2ZSBQcmVkaWN0aXZlIENvZGluZywgYW4gdW5zdXBlcnZpc2VkIG9iamVjdGl2ZSBmb3IgbGVhcm5pbmcgc3VjaCByZXByZXNlbnRhdGlvbnMuIFRoaXMgbmV3IGltcGxlbWVudGF0aW9uIHByb2R1Y2VzIGZlYXR1cmVzIHdoaWNoIHN1cHBvcnQgc3RhdGUtb2YtdGhlLWFydCBsaW5lYXIgY2xhc3NpZmljYXRpb24gYWNjdXJhY3kgb24gdGhlIEltYWdlTmV0IGRhdGFzZXQuIFdoZW4gdXNlZCBhcyBpbnB1dCBmb3Igbm9uLWxpbmVhciBjbGFzc2lmaWNhdGlvbiB3aXRoIGRlZXAgbmV1cmFsIG5ldHdvcmtzLCB0aGlzIHJlcHJlc2VudGF0aW9uIGFsbG93cyB1cyB0byB1c2UgMi01eCBsZXNzIGxhYmVscyB0aGFuIGNsYXNzaWZpZXJzIHRyYWluZWQgZGlyZWN0bHkgb24gaW1hZ2UgcGl4ZWxzLiBGaW5hbGx5LCB0aGlzIHVuc3VwZXJ2aXNlZCByZXByZXNlbnRhdGlvbiBzdWJzdGFudGlhbGx5IGltcHJvdmVzIHRyYW5zZmVyIGxlYXJuaW5nIHRvIG9iamVjdCBkZXRlY3Rpb24gb24gdGhlIFBBU0NBTCBWT0MgZGF0YXNldCwgc3VycGFzc2luZyBmdWxseSBzdXBlcnZpc2VkIHByZS10cmFpbmVkIEltYWdlTmV0IGNsYXNzaWZpZXJzLiIsLCxVbnJlbGVhc2VkLCJVbml0ZWQgS2luZ2RvbSBvZiBHcmVhdCBCcml0YWluIGFuZCBOb3J0aGVybiBJcmVsYW5kLFVuaXRlZCBTdGF0ZXMgb2YgQW1lcmljYSIsLCwsLCwyMDI2LTA1LTI1IDEyOjEwOjUwKzAwOjAwLCwsLCwsIkluZHVzdHJ5LEFjYWRlbWlhIiwsLCwsVW5yZWxlYXNlZCwsLCwsLCwsLCwsLCxObwpGbG93KysgKENJRkFSMTApLEltYWdlIGdlbmVyYXRpb24sSW1hZ2UgZ2VuZXJhdGlvbiwiVW5pdmVyc2l0eSBvZiBDYWxpZm9ybmlhIChVQykgQmVya2VsZXksQ292YXJpYW50IiwiSm9uYXRoYW4gSG8sIFhpIENoZW4sIEFyYXZpbmQgU3Jpbml2YXMsIFlhbiBEdWFuLCBQaWV0ZXIgQWJiZWVsIiwyMDE5LTA1LTE1LEZsb3crKzogSW1wcm92aW5nIEZsb3ctQmFzZWQgR2VuZXJhdGl2ZSBNb2RlbHMgd2l0aCBWYXJpYXRpb25hbCBEZXF1YW50aXphdGlvbiBhbmQgQXJjaGl0ZWN0dXJlIERlc2lnbixodHRwczovL2FyeGl2Lm9yZy9hYnMvMTkwMi4wMDI3NSwsLCwzMTQwMDAwMC4wLCJUYWJsZSAyOgogMzEuNE0iLCwsLCJUcmFpbmluZyBydW4gZm9yIENJRkFSMTAgYWJsYXRpb25zIGlzIH40MDAgZXBvY2hzCgooVGFibGUgMikiLCwsLCxDb25maWRlbnQsIkZsb3ctYmFzZWQgZ2VuZXJhdGl2ZSBtb2RlbHMgYXJlIHBvd2VyZnVsIGV4YWN0IGxpa2VsaWhvb2QgbW9kZWxzIHdpdGggZWZmaWNpZW50IHNhbXBsaW5nIGFuZCBpbmZlcmVuY2UuIERlc3BpdGUgdGhlaXIgY29tcHV0YXRpb25hbCBlZmZpY2llbmN5LCBmbG93LWJhc2VkIG1vZGVscyBnZW5lcmFsbHkgaGF2ZSBtdWNoIHdvcnNlIGRlbnNpdHkgbW9kZWxpbmcgcGVyZm9ybWFuY2UgY29tcGFyZWQgdG8gc3RhdGUtb2YtdGhlLWFydCBhdXRvcmVncmVzc2l2ZSBtb2RlbHMuIEluIHRoaXMgcGFwZXIsIHdlIGludmVzdGlnYXRlIGFuZCBpbXByb3ZlIHVwb24gdGhyZWUgbGltaXRpbmcgZGVzaWduIGNob2ljZXMgZW1wbG95ZWQgYnkgZmxvdy1iYXNlZCBtb2RlbHMgaW4gcHJpb3Igd29yazogdGhlIHVzZSBvZiB1bmlmb3JtIG5vaXNlIGZvciBkZXF1YW50aXphdGlvbiwgdGhlIHVzZSBvZiBpbmV4cHJlc3NpdmUgYWZmaW5lIGZsb3dzLCBhbmQgdGhlIHVzZSBvZiBwdXJlbHkgY29udm9sdXRpb25hbCBjb25kaXRpb25pbmcgbmV0d29ya3MgaW4gY291cGxpbmcgbGF5ZXJzLiBCYXNlZCBvbiBvdXIgZmluZGluZ3MsIHdlIHByb3Bvc2UgRmxvdysrLCBhIG5ldyBmbG93LWJhc2VkIG1vZGVsIHRoYXQgaXMgbm93IHRoZSBzdGF0ZS1vZi10aGUtYXJ0IG5vbi1hdXRvcmVncmVzc2l2ZSBtb2RlbCBmb3IgdW5jb25kaXRpb25hbCBkZW5zaXR5IGVzdGltYXRpb24gb24gc3RhbmRhcmQgaW1hZ2UgYmVuY2htYXJrcy4gT3VyIHdvcmsgaGFzIGJlZ3VuIHRvIGNsb3NlIHRoZSBzaWduaWZpY2FudCBwZXJmb3JtYW5jZSBnYXAgdGhhdCBoYXMgc28gZmFyIGV4aXN0ZWQgYmV0d2VlbiBhdXRvcmVncmVzc2l2ZSBtb2RlbHMgYW5kIGZsb3ctYmFzZWQgbW9kZWxzLiBPdXIgaW1wbGVtZW50YXRpb24gaXMgYXZhaWxhYmxlIGF0IHRoaXMgaHR0cHMgVVJMIiw0MDAuMCwsVW5yZWxlYXNlZCwiVW5pdGVkIFN0YXRlcyBvZiBBbWVyaWNhLFVuaXRlZCBTdGF0ZXMgb2YgQW1lcmljYSIsLCwsOC4wLCwyMDI2LTAyLTExIDE5OjI2OjI3KzAwOjAwLCwsLCwsIkFjYWRlbWlhLEluZHVzdHJ5IiwsLCwsT3BlbiBzb3VyY2UsIk1JVCBsaWNlbnNlCmh0dHBzOi8vZ2l0aHViLmNvbS9hcmF2aW5kc3Jpbml2YXMvZmxvd3BwIiwsLCwsLCwsLCwsLE5vCkFXRC1MU1RNLURSSUxMICsgZHluYW1pYyBldmFsdWF0aW9u4oCgIChXVDIpLExhbmd1YWdlLExhbmd1YWdlIG1vZGVsaW5nLElESUFQLCJOaWtvbGFvcyBQYXBwYXMsIEphbWVzIEhlbmRlcnNvbiIsMjAxOS0wNS0xNCxEZWVwIFJlc2lkdWFsIE91dHB1dCBMYXllcnMgZm9yIE5ldXJhbCBMYW5ndWFnZSBHZW5lcmF0aW9uLGh0dHBzOi8vYXJ4aXYub3JnL2Ficy8xOTA1LjA1NTEzLDcuMCxTT1RBIGltcHJvdmVtZW50LCIiIm91ciBtb2RlbHMgaW1wcm92ZSBvdmVyIHRoZSBzdGF0ZS1vZi10aGUtYXJ0IGJ5ICsxLjYgcGVycGxleGl0eSBvbiBQZW5uVHJlZWJhbmsgYW5kIGJ5ICszLjkgcGVycGxleGl0eSBvbgpXaWtpdGV4dC0yIiIiLDM0MDAwMDAwLjAsIjM0TSwgVGFibGUgMiIsNC4wOGUrMTcsNiBGTE9QIC8gcGFyYW1ldGVyIC8gdG9rZW4gKiAzNDAwMDAwMCBwYXJhbWV0ZXJzICogMjAwMDAwMCB0b2tlbnMgKiAxMDAwIGVwb2NocyA9IDQuMDhlKzE3IEZMT1AsMjAwMDAwMCxtYXggZXBvY2hzIC0gMTAwMCAoZnJvbSBodHRwOi8vZ2l0aHViLmNvbS9pZGlhcC9kcmlsbCksMjkuMCwxMDYgc2VjIHBlciBlcG9jaCAoVGFibGUgMykgLT4gMTA2MDAwIHNlY29uZHMgPSAyOSBob3VycywsLExpa2VseSwiTWFueSB0YXNrcywgaW5jbHVkaW5nIGxhbmd1YWdlIGdlbmVyYXRpb24sIGJlbmVmaXQgZnJvbSBsZWFybmluZyB0aGUgc3RydWN0dXJlIG9mIHRoZSBvdXRwdXQgc3BhY2UsIHBhcnRpY3VsYXJseSB3aGVuIHRoZSBzcGFjZSBvZiBvdXRwdXQgbGFiZWxzIGlzIGxhcmdlIGFuZCB0aGUgZGF0YSBpcyBzcGFyc2UuIFN0YXRlLW9mLXRoZS1hcnQgbmV1cmFsIGxhbmd1YWdlIG1vZGVscyBpbmRpcmVjdGx5IGNhcHR1cmUgdGhlIG91dHB1dCBzcGFjZSBzdHJ1Y3R1cmUgaW4gdGhlaXIgY2xhc3NpZmllciB3ZWlnaHRzIHNpbmNlIHRoZXkgbGFjayBwYXJhbWV0ZXIgc2hhcmluZyBhY3Jvc3Mgb3V0cHV0IGxhYmVscy4gTGVhcm5pbmcgc2hhcmVkIG91dHB1dCBsYWJlbCBtYXBwaW5ncyBoZWxwcywgYnV0IGV4aXN0aW5nIG1ldGhvZHMgaGF2ZSBsaW1pdGVkIGV4cHJlc3Npdml0eSBhbmQgYXJlIHByb25lIHRvIG92ZXJmaXR0aW5nLiBJbiB0aGlzIHBhcGVyLCB3ZSBpbnZlc3RpZ2F0ZSB0aGUgdXNlZnVsbmVzcyBvZiBtb3JlIHBvd2VyZnVsIHNoYXJlZCBtYXBwaW5ncyBmb3Igb3V0cHV0IGxhYmVscywgYW5kIHByb3Bvc2UgYSBkZWVwIHJlc2lkdWFsIG91dHB1dCBtYXBwaW5nIHdpdGggZHJvcG91dCBiZXR3ZWVuIGxheWVycyB0byBiZXR0ZXIgY2FwdHVyZSB0aGUgc3RydWN0dXJlIG9mIHRoZSBvdXRwdXQgc3BhY2UgYW5kIGF2b2lkIG92ZXJmaXR0aW5nLiBFdmFsdWF0aW9ucyBvbiB0aHJlZSBsYW5ndWFnZSBnZW5lcmF0aW9uIHRhc2tzIHNob3cgdGhhdCBvdXIgb3V0cHV0IGxhYmVsIG1hcHBpbmcgY2FuIG1hdGNoIG9yIGltcHJvdmUgc3RhdGUtb2YtdGhlLWFydCByZWN1cnJlbnQgYW5kIHNlbGYtYXR0ZW50aW9uIGFyY2hpdGVjdHVyZXMsIGFuZCBzdWdnZXN0IHRoYXQgdGhlIGNsYXNzaWZpZXIgZG9lcyBub3QgbmVjZXNzYXJpbHkgbmVlZCB0byBiZSBoaWdoLXJhbmsgdG8gYmV0dGVyIG1vZGVsIG5hdHVyYWwgbGFuZ3VhZ2UgaWYgaXQgaXMgYmV0dGVyIGF0IGNhcHR1cmluZyB0aGUgc3RydWN0dXJlIG9mIHRoZSBvdXRwdXQgc3BhY2UuIiwxMDAwLjAsQVdELUxTVE0tRFJJTEwgKyBkeW5hbWljIGV2YWx1YXRpb27igKAgKFdUMiksT3BlbiB3ZWlnaHRzICh1bnJlc3RyaWN0ZWQpLFN3aXR6ZXJsYW5kLCwsLCwsMjAyNi0wMi0xMSAxOToyNjoyNyswMDowMCwsLCwsLEFjYWRlbWlhLCwsLCxPcGVuIHNvdXJjZSwiY29weWxlZnQgbGljZW5zZSAocmVzdHJpY3RzIGRlcml2YXRpdmUgd29ya3MgdG8gYmUgb3BlbikKaHR0cHM6Ly9naXRodWIuY29tL2lkaWFwL2RyaWxsP3RhYj1HUEwtMy4wLTEtb3YtZmlsZSNyZWFkbWUKCnRyYWluL2V2YWwgc2NyaXB0OiBodHRwczovL2dpdGh1Yi5jb20vaWRpYXAvZHJpbGwvYmxvYi9tYXN0ZXIvbWFpbi5weSAiLCwsLEZQMzIsLCxPcGVyYXRpb24gY291bnRpbmcsLCwsLFllcwpBV0QtTFNUTS1EUklMTCArIGR5bmFtaWMgZXZhbHVhdGlvbuKAoCAoUFRCKSxMYW5ndWFnZSxMYW5ndWFnZSBtb2RlbGluZy9nZW5lcmF0aW9uLElESUFQLCJOaWtvbGFvcyBQYXBwYXMsIEphbWVzIEhlbmRlcnNvbiIsMjAxOS0wNS0xNCxEZWVwIFJlc2lkdWFsIE91dHB1dCBMYXllcnMgZm9yIE5ldXJhbCBMYW5ndWFnZSBHZW5lcmF0aW9uLGh0dHBzOi8vYXJ4aXYub3JnL2Ficy8xOTA1LjA1NTEzLCwsLDI0MDAwMDAwLjAsVGFibGUgMSwsLCwsLDUzcyBwZXIgZXBvY2ggKFRhYmxlIDMpLCwsQ29uZmlkZW50LCJNYW55IHRhc2tzLCBpbmNsdWRpbmcgbGFuZ3VhZ2UgZ2VuZXJhdGlvbiwgYmVuZWZpdCBmcm9tIGxlYXJuaW5nIHRoZSBzdHJ1Y3R1cmUgb2YgdGhlIG91dHB1dCBzcGFjZSwgcGFydGljdWxhcmx5IHdoZW4gdGhlIHNwYWNlIG9mIG91dHB1dCBsYWJlbHMgaXMgbGFyZ2UgYW5kIHRoZSBkYXRhIGlzIHNwYXJzZS4gU3RhdGUtb2YtdGhlLWFydCBuZXVyYWwgbGFuZ3VhZ2UgbW9kZWxzIGluZGlyZWN0bHkgY2FwdHVyZSB0aGUgb3V0cHV0IHNwYWNlIHN0cnVjdHVyZSBpbiB0aGVpciBjbGFzc2lmaWVyIHdlaWdodHMgc2luY2UgdGhleSBsYWNrIHBhcmFtZXRlciBzaGFyaW5nIGFjcm9zcyBvdXRwdXQgbGFiZWxzLiBMZWFybmluZyBzaGFyZWQgb3V0cHV0IGxhYmVsIG1hcHBpbmdzIGhlbHBzLCBidXQgZXhpc3RpbmcgbWV0aG9kcyBoYXZlIGxpbWl0ZWQgZXhwcmVzc2l2aXR5IGFuZCBhcmUgcHJvbmUgdG8gb3ZlcmZpdHRpbmcuIEluIHRoaXMgcGFwZXIsIHdlIGludmVzdGlnYXRlIHRoZSB1c2VmdWxuZXNzIG9mIG1vcmUgcG93ZXJmdWwgc2hhcmVkIG1hcHBpbmdzIGZvciBvdXRwdXQgbGFiZWxzLCBhbmQgcHJvcG9zZSBhIGRlZXAgcmVzaWR1YWwgb3V0cHV0IG1hcHBpbmcgd2l0aCBkcm9wb3V0IGJldHdlZW4gbGF5ZXJzIHRvIGJldHRlciBjYXB0dXJlIHRoZSBzdHJ1Y3R1cmUgb2YgdGhlIG91dHB1dCBzcGFjZSBhbmQgYXZvaWQgb3ZlcmZpdHRpbmcuIEV2YWx1YXRpb25zIG9uIHRocmVlIGxhbmd1YWdlIGdlbmVyYXRpb24gdGFza3Mgc2hvdyB0aGF0IG91ciBvdXRwdXQgbGFiZWwgbWFwcGluZyBjYW4gbWF0Y2ggb3IgaW1wcm92ZSBzdGF0ZS1vZi10aGUtYXJ0IHJlY3VycmVudCBhbmQgc2VsZi1hdHRlbnRpb24gYXJjaGl0ZWN0dXJlcywgYW5kIHN1Z2dlc3QgdGhhdCB0aGUgY2xhc3NpZmllciBkb2VzIG5vdCBuZWNlc3NhcmlseSBuZWVkIHRvIGJlIGhpZ2gtcmFuayB0byBiZXR0ZXIgbW9kZWwgbmF0dXJhbCBsYW5ndWFnZSBpZiBpdCBpcyBiZXR0ZXIgYXQgY2FwdHVyaW5nIHRoZSBzdHJ1Y3R1cmUgb2YgdGhlIG91dHB1dCBzcGFjZS4iLCxBV0QtTFNUTS1EUklMTCArIGR5bmFtaWMgZXZhbHVhdGlvbuKAoCAoUFRCKSxPcGVuIHdlaWdodHMgKHVucmVzdHJpY3RlZCksU3dpdHplcmxhbmQsLCwsLCwyMDI2LTAyLTExIDE5OjI2OjI3KzAwOjAwLCwsLCwsQWNhZGVtaWEsLCwsLE9wZW4gc291cmNlLCJjb2RlIGFuZCB3ZWlnaHRzLCBHTlUgbGljZW5zZTogaHR0cHM6Ly9naXRodWIuY29tL2lkaWFwL2RyaWxsICIsLCwsLCwsLCwsLCxZZXMKUmVzTmV0LTUwIEJpbGxpb24tc2NhbGUsVmlzaW9uLEltYWdlIGNsYXNzaWZpY2F0aW9uLEZhY2Vib29rIEFJLCJJLiBaZWtpIFlhbG5peiwgSGVydsOpIErDqWdvdSwgS2FuIENoZW4sIE1hbm9oYXIgUGFsdXJpLCBEaHJ1diBNYWhhamFuIiwyMDE5LTA1LTAyLEJpbGxpb24tc2NhbGUgc2VtaS1zdXBlcnZpc2VkIGxlYXJuaW5nIGZvciBpbWFnZSBjbGFzc2lmaWNhdGlvbixodHRwczovL2FyeGl2Lm9yZy9hYnMvMTkwNS4wMDU0Niw0OTAuMCwsLDI1MDAwMDAwLjAsMjVNIHBhcmFtZXRlcnMgdmFuaWxsYSBSZXNOZXQ1MCwsLDEwOTEyMDAwMDAsIjEgYmlsbGlvbiArIDkwIG1pbGxpb24sIHBlciBhYm92ZSIsLCwsLCwsLCxPcGVuIHdlaWdodHMgKG5vbi1jb21tZXJjaWFsKSxVbml0ZWQgU3RhdGVzIG9mIEFtZXJpY2EsLCwsLCwyMDI2LTA1LTI1IDEyOjEwOjQ5KzAwOjAwLCwsLCwsSW5kdXN0cnksLCwsLFVucmVsZWFzZWQsbm9uLWNvbW1lcmNpYWwgZm9yIHdlaWdodHM6IGh0dHBzOi8vZ2l0aHViLmNvbS9mYWNlYm9va3Jlc2VhcmNoL3NlbWktc3VwZXJ2aXNlZC1JbWFnZU5ldDFLLW1vZGVscywsLCwsLCwsLCwsLFllcwpSZXNOZVh0LTEwMSBCaWxsaW9uLXNjYWxlLFZpc2lvbixJbWFnZSBjbGFzc2lmaWNhdGlvbixGYWNlYm9vayBBSSwiSS4gWmVraSBZYWxuaXosIEhlcnbDqSBKw6lnb3UsIEthbiBDaGVuLCBNYW5vaGFyIFBhbHVyaSwgRGhydXYgTWFoYWphbiIsMjAxOS0wNS0wMixCaWxsaW9uLXNjYWxlIHNlbWktc3VwZXJ2aXNlZCBsZWFybmluZyBmb3IgaW1hZ2UgY2xhc3NpZmljYXRpb24saHR0cHM6Ly9hcnhpdi5vcmcvYWJzLzE5MDUuMDA1NDYsNDkwLjAsU09UQSBpbXByb3ZlbWVudCwiIiJXZSBkZW1vbnN0cmF0ZSB0aGUgcGVyZm9ybWFuY2Ugb2Ygb3VyIG1ldGhvZCBvbiBwb3B1bGFyIGNsYXNzaWZpY2F0aW9uIGJlbmNobWFya3MgZm9yIGJvdGggaW1hZ2VzIGFuZCB2aWRlb3MgYW5kIHNpZ25pZmljYW50bHkgb3V0cGVyZm9ybXMgdGhlIHN0YXRlIG9mIHRoZSBhcnQuIiIiLDE5MzAwMDAwMC4wLCwsLDkwMDAwMDAwLCwsLCwsLCJUaGlzIHBhcGVyIHByZXNlbnRzIGEgc3R1ZHkgb2Ygc2VtaS1zdXBlcnZpc2VkIGxlYXJuaW5nIHdpdGggbGFyZ2UgY29udm9sdXRpb25hbCBuZXR3b3Jrcy4gV2UgcHJvcG9zZSBhIHBpcGVsaW5lLCBiYXNlZCBvbiBhIHRlYWNoZXIvc3R1ZGVudCBwYXJhZGlnbSwgdGhhdCBsZXZlcmFnZXMgYSBsYXJnZSBjb2xsZWN0aW9uIG9mIHVubGFiZWxsZWQgaW1hZ2VzICh1cCB0byAxIGJpbGxpb24pLiBPdXIgbWFpbiBnb2FsIGlzIHRvIGltcHJvdmUgdGhlIHBlcmZvcm1hbmNlIGZvciBhIGdpdmVuIHRhcmdldCBhcmNoaXRlY3R1cmUsIGxpa2UgUmVzTmV0LTUwIG9yIFJlc05leHQuIFdlIHByb3ZpZGUgYW4gZXh0ZW5zaXZlIGFuYWx5c2lzIG9mIHRoZSBzdWNjZXNzIGZhY3RvcnMgb2Ygb3VyIGFwcHJvYWNoLCB3aGljaCBsZWFkcyB1cyB0byBmb3JtdWxhdGUgc29tZSByZWNvbW1lbmRhdGlvbnMgdG8gcHJvZHVjZSBoaWdoLWFjY3VyYWN5IG1vZGVscyBmb3IgaW1hZ2UgY2xhc3NpZmljYXRpb24gd2l0aCBzZW1pLXN1cGVydmlzZWQgbGVhcm5pbmcuIEFzIGEgcmVzdWx0LCBvdXIgYXBwcm9hY2ggYnJpbmdzIGltcG9ydGFudCBnYWlucyB0byBzdGFuZGFyZCBhcmNoaXRlY3R1cmVzIGZvciBpbWFnZSwgdmlkZW8gYW5kIGZpbmUtZ3JhaW5lZCBjbGFzc2lmaWNhdGlvbi4gRm9yIGluc3RhbmNlLCBieSBsZXZlcmFnaW5nIG9uZSBiaWxsaW9uIHVubGFiZWxsZWQgaW1hZ2VzLCBvdXIgbGVhcm5lZCB2YW5pbGxhIFJlc05ldC01MCBhY2hpZXZlcyA4MS4yJSB0b3AtMSBhY2N1cmFjeSBvbiB0aGUgSW1hZ2VOZXQgYmVuY2htYXJrLiIsLCxPcGVuIHdlaWdodHMgKG5vbi1jb21tZXJjaWFsKSxVbml0ZWQgU3RhdGVzIG9mIEFtZXJpY2EsLCwsLCwyMDI2LTA1LTI1IDEyOjEwOjUwKzAwOjAwLCwsLCwsSW5kdXN0cnksLCwsLFVucmVsZWFzZWQsIm5vbi1jb21tZXJjaWFsIGZvciB3ZWlnaHRzOiAKaHR0cHM6Ly9naXRodWIuY29tL2ZhY2Vib29rcmVzZWFyY2gvc2VtaS1zdXBlcnZpc2VkLUltYWdlTmV0MUstbW9kZWxzIiwsLCwsLCwsLCwsLFllcwpSYXB0b3JYLUNvbnRhY3QsQmlvbG9neSwiUHJvdGVpbiBmb2xkaW5nIHByZWRpY3Rpb24sUHJvdGVpbnMsUHJvdGVpbiBjb250YWN0IGFuZCBkaXN0YW5jZSBwcmVkaWN0aW9uIixUb3lvdGEgVGVjaG5vbG9naWNhbCBJbnN0aXR1dGUgYXQgQ2hpY2FnbywiSmluYm8gWHUsIFNoZW5nIFdhbmciLDIwMTktMDUtMDIsQW5hbHlzaXMgb2YgZGlzdGFuY2UtYmFzZWQgcHJvdGVpbiBzdHJ1Y3R1cmUgcHJlZGljdGlvbiBieSBkZWVwIGxlYXJuaW5nIGluIENBU1AxMyxodHRwczovL3d3dy5iaW9yeGl2Lm9yZy9jb250ZW50L2Jpb3J4aXYvZWFybHkvMjAxOS8wNS8wMi82MjQ0NjAuZnVsbC5wZGYsLFNPVEEgaW1wcm92ZW1lbnQsIiIiT24gdGhlIDMyIENBU1AxMyBGTSAoZnJlZS1tb2RlbGluZykgdGFyZ2V0cyB3aXRoIGEgbWVkaWFuIE1TQSAobXVsdGlwbGUgc2VxdWVuY2UgYWxpZ25tZW50KSBkZXB0aCBvZiAzNiwgUmFwdG9yWCB5aWVsZGVkIHRoZSBiZXN0IGNvbnRhY3QgcHJlZGljdGlvbiBhbW9uZyA0NiBncm91cHMgYW5kIGFsbW9zdCB0aGUgYmVzdCAzRCBzdHJ1Y3R1cmUgbW9kZWxpbmcgYW1vbmcgYWxsIHNlcnZlciBncm91cHMgd2l0aG91dCB0aW1lLWNvbnN1bWluZyBjb25mb3JtYXRpb24gc2FtcGxpbmcuIiIiLCwsLCwsIkNhbGN1bGF0aW9uIHN0ZXBzOgoxLiBUcmFpbmluZyBwcm90ZWlucyA9IDExLDQxMCAtIDkwMCA9IDEwLDUxMCBwcm90ZWlucwoyLiBSZXNpZHVlIHBhaXJzIHBlciBwcm90ZWluID0gKDMwMCDDlyAyOTkpLzIgPSA0NCw4NTAgcGFpcnMKMy4gVG90YWwgZGF0YSBwb2ludHMgPSAxMCw1MTAgw5cgNDQsODUwID0gNC43MyDDlyAxMOKBuApGaW5hbCBlc3RpbWF0ZSDiiYggNC41IMOXIDEw4oG4IGRhdGEgcG9pbnRzIiwsLCwsVW5rbm93biwiVGhpcyBwYXBlciByZXBvcnRzIHRoZSBDQVNQMTMgcmVzdWx0cyBvZiBkaXN0YW5jZS1iYXNlZCBjb250YWN0IHByZWRpY3Rpb24sIHRocmVhZGluZyBhbmQgZm9sZGluZyBtZXRob2RzIGltcGxlbWVudGVkIGluIHRocmVlIFJhcHRvclggc2VydmVycywgd2hpY2ggYXJlIGJ1aWx0IHVwb24gdGhlIHBvd2VyZnVsIGRlZXAgY29udm9sdXRpb25hbCByZXNpZHVhbCBuZXVyYWwgbmV0d29yayAoUmVzTmV0KSBtZXRob2QgaW5pdGlhdGVkIGJ5IHVzIGZvciBjb250YWN0IHByZWRpY3Rpb24gaW4gQ0FTUDEyLiBPbiB0aGUgMzIgQ0FTUDEzIEZNIChmcmVlLW1vZGVsaW5nKSB0YXJnZXRzIHdpdGggYSBtZWRpYW4gTVNBIChtdWx0aXBsZSBzZXF1ZW5jZSBhbGlnbm1lbnQpIGRlcHRoIG9mIDM2LCBSYXB0b3JYIHlpZWxkZWQgdGhlIGJlc3QgY29udGFjdCBwcmVkaWN0aW9uIGFtb25nIDQ2IGdyb3VwcyBhbmQgYWxtb3N0IHRoZSBiZXN0IDNEIHN0cnVjdHVyZSBtb2RlbGluZyBhbW9uZyBhbGwgc2VydmVyIGdyb3VwcyB3aXRob3V0IHRpbWUtY29uc3VtaW5nIGNvbmZvcm1hdGlvbiBzYW1wbGluZy4gSW4gcGFydGljdWxhciwgUmFwdG9yWCBhY2hpZXZlZCB0b3AgTC81LCBMLzIgYW5kIEwgbG9uZy1yYW5nZSBjb250YWN0IHByZWNpc2lvbiBvZiA3MCUsIDU4JSBhbmQgNDUlLCByZXNwZWN0aXZlbHksIGFuZCBwcmVkaWN0ZWQgY29ycmVjdCBmb2xkcyAoVE1zY29yZT4wLjUpIGZvciAxOCBvZiAzMiB0YXJnZXRzLiBBbHRob3VnaCBvbiBhdmVyYWdlIHVuZGVycGVyZm9ybWluZyBBbHBoYUZvbGQgaW4gM0QgbW9kZWxpbmcsIFJhcHRvclggcHJlZGljdGVkIGNvcnJlY3QgZm9sZHMgZm9yIGFsbCBGTSB0YXJnZXRzIHdpdGggPjMwMCByZXNpZHVlcyAoVDA5NTAtRDEsIFQwOTY5LUQxIGFuZCBUMTAwMC1EMikgYW5kIGdlbmVyYXRlZCB0aGUgYmVzdCAzRCBtb2RlbHMgZm9yIFQwOTUwLUQxIGFuZCBUMDk2OS1EMSBhbW9uZyBhbGwgZ3JvdXBzLiBUaGlzIENBU1AxMyB0ZXN0IGNvbmZpcm1zIG91ciBwcmV2aW91cyBmaW5kaW5nczogKDEpIHByZWRpY3RlZCBkaXN0YW5jZSBpcyBtb3JlIHVzZWZ1bCB0aGFuIGNvbnRhY3RzIGZvciBib3RoIHRlbXBsYXRlLWJhc2VkIGFuZCBmcmVlIG1vZGVsaW5nOyBhbmQgKDIpIHN0cnVjdHVyZSBtb2RlbGluZyBtYXkgYmUgaW1wcm92ZWQgYnkgaW50ZWdyYXRpbmcgYWxpZ25tZW50IGFuZCBjby0gZXZvbHV0aW9uYXJ5IGluZm9ybWF0aW9uIHZpYSBkZWVwIGxlYXJuaW5nLiBUaGlzIHBhcGVyIHdpbGwgZGlzY3VzcyBwcm9ncmVzcyB3ZSBoYXZlIG1hZGUgc2luY2UgQ0FTUDEyLCB0aGUgc3RyZW5ndGggYW5kIHdlYWtuZXNzIG9mIG91ciBtZXRob2RzLCBhbmQgd2h5IGRlZXAgbGVhcm5pbmcgcGVyZm9ybWVkIG11Y2ggYmV0dGVyIGluIENBU1AxMy4iLCwsVW5yZWxlYXNlZCxVbml0ZWQgU3RhdGVzIG9mIEFtZXJpY2EsLCwsLCwyMDI1LTExLTI4IDExOjUzOjQ0KzAwOjAwLCwsLCwsQWNhZGVtaWEsLCwsLE9wZW4gKHJlc3RyaWN0ZWQgdXNlKSwidGhpcyBsaWNlbnNlIGZvciBjb2RlOgpodHRwczovL2dpdGh1Yi5jb20vajN4dWdpdC9SYXB0b3JYLUNvbnRhY3Q/dGFiPUdQTC0zLjAtMS1vdi1maWxlIiwsLCwsLCwsLCwsLE5vCk5ldXJvLVN5bWJvbGljIENvbmNlcHQgTGVhcm5lciwiVmlzaW9uLExhbmd1YWdlIiwiVmlzdWFsIHF1ZXN0aW9uIGFuc3dlcmluZyxTZW1hbnRpYyBzZWdtZW50YXRpb24iLCJNYXNzYWNodXNldHRzIEluc3RpdHV0ZSBvZiBUZWNobm9sb2d5IChNSVQpLFRzaW5naHVhIFVuaXZlcnNpdHksTUlULUlCTSBXYXRzb24gQUkgTGFiLERlZXBNaW5kIiwiSmlheXVhbiBNYW8sIENodWFuZyBHYW4sIFB1c2htZWV0IEtvaGxpLCBKb3NodWEgQi4gVGVuZW5iYXVtLCBKaWFqdW4gV3UiLDIwMTktMDQtMjYsIlRoZSBOZXVyby1TeW1ib2xpYyBDb25jZXB0IExlYXJuZXI6IEludGVycHJldGluZyBTY2VuZXMsIFdvcmRzLCBhbmQgU2VudGVuY2VzIEZyb20gTmF0dXJhbCBTdXBlcnZpc2lvbiIsaHR0cHM6Ly9hcnhpdi5vcmcvYWJzLzE5MDQuMTI1ODQsODM3LjAsU09UQSBpbXByb3ZlbWVudCwiIiJOUy1DTOKAmXMgbW9kdWxhcml6ZWQgZGVzaWduIGVuYWJsZXMgaW50ZXJwcmV0YWJsZSwgcm9idXN0LCBhbmQgYWNjdXJhdGUgdmlzdWFsIHJlYXNvbmluZzogaXQgYWNoaWV2ZXMgc3RhdGUtb2YtdGhlLWFydCBwZXJmb3JtYW5jZSBvbiB0aGUgQ0xFVlIgZGF0YXNlIiIiLCwsLCwxMDAwMDAsIkNMRVZSLCBJbWFnZU5ldCwgVlFTCjUwMDAgaW4gQ0xFVlIKNjQ1MDkgaW4gVlFTCmFuZCB3aG9sZSBJbWFnZU5ldCBmb3IgcHJldHJhaW5pbmcKIiJXZSB0cmFpbiBOUy1DTCBvbiA1SyBpbWFnZXMgKDwxMCUgb2YgQ0xFVlLigJlzIDcwSyB0cmFpbmluZyBpbWFnZXMpLiBXZSBnZW5lcmF0ZSAyMCBxdWVzdGlvbnMgZm9yIGVhY2ggaW1hZ2UgZm9yIHRoZSBlbnRpcmUgY3VycmljdWx1bSBsZWFybmluZyBwcm9jZXNzIiIKCnNlY3Rpb24gNC4zICIiQWxsIG1vZGVscyB1c2UgYSBwcmUtdHJhaW5lZCBzZW1hbnRpYyBwYXJzZXIgb24gdGhlIGZ1bGwgQ0xFVlIgZGF0YXNldCIiCgoiIlRoZSBvbmx5IGV4dHJhIHN1cGVydmlzaW9uIG9mIHRoZSB2aXN1YWwgcGVyY2VwdGlvbiBtb2R1bGUgY29tZXMgZnJvbSB0aGUgcHJlLXRyYWluaW5nIG9mIHRoZSBwZXJjZXB0aW9uIG1vZHVsZXMgb24gSW1hZ2VOZXQgKERlbmcgZXQgYWwuLCAyMDA5KS4gVG8gcXVhbnRpZnkgdGhlIGluZmx1ZW5jZSBvZiB0aGlzIHByZS10cmFpbmluZyIiCgpJbiBhcHBlbmRpeCBHLjIgKFZRUyBEYXRhc2V0KToKIiJBbGwgbW9kZWxzIGFyZSB0cmFpbmVkIG9uIHRoZSBmaXJzdCA2Myw1MDkgaW1hZ2VzIG9mIHRoZSB0cmFpbmluZyBzZXQsIGFuZCB0ZXN0ZWQgb24gdGhlIHRlc3Qgc3BsaXQuIEZvciBoeXBlci1wYXJhbWV0ZXIgdHVuaW5nIGFuZCBtb2RlbCBzZWxlY3Rpb24sIHRoZSByZXN0IDUsMDAwIGltYWdlcyBmcm9tIHRoZSB0cmFpbmluZyBzZXQgYXJlIHVzZWQgZm9yIHZhbGlkYXRpb24uIiwsLCwsVW5rbm93biwiV2UgcHJvcG9zZSB0aGUgTmV1cm8tU3ltYm9saWMgQ29uY2VwdCBMZWFybmVyIChOUy1DTCksIGEgbW9kZWwgdGhhdCBsZWFybnMgdmlzdWFsIGNvbmNlcHRzLCB3b3JkcywgYW5kIHNlbWFudGljIHBhcnNpbmcgb2Ygc2VudGVuY2VzIHdpdGhvdXQgZXhwbGljaXQgc3VwZXJ2aXNpb24gb24gYW55IG9mIHRoZW07IGluc3RlYWQsIG91ciBtb2RlbCBsZWFybnMgYnkgc2ltcGx5IGxvb2tpbmcgYXQgaW1hZ2VzIGFuZCByZWFkaW5nIHBhaXJlZCBxdWVzdGlvbnMgYW5kIGFuc3dlcnMuIE91ciBtb2RlbCBidWlsZHMgYW4gb2JqZWN0LWJhc2VkIHNjZW5lIHJlcHJlc2VudGF0aW9uIGFuZCB0cmFuc2xhdGVzIHNlbnRlbmNlcyBpbnRvIGV4ZWN1dGFibGUsIHN5bWJvbGljIHByb2dyYW1zLiBUbyBicmlkZ2UgdGhlIGxlYXJuaW5nIG9mIHR3byBtb2R1bGVzLCB3ZSB1c2UgYSBuZXVyby1zeW1ib2xpYyByZWFzb25pbmcgbW9kdWxlIHRoYXQgZXhlY3V0ZXMgdGhlc2UgcHJvZ3JhbXMgb24gdGhlIGxhdGVudCBzY2VuZSByZXByZXNlbnRhdGlvbi4gQW5hbG9naWNhbCB0byBodW1hbiBjb25jZXB0IGxlYXJuaW5nLCB0aGUgcGVyY2VwdGlvbiBtb2R1bGUgbGVhcm5zIHZpc3VhbCBjb25jZXB0cyBiYXNlZCBvbiB0aGUgbGFuZ3VhZ2UgZGVzY3JpcHRpb24gb2YgdGhlIG9iamVjdCBiZWluZyByZWZlcnJlZCB0by4gTWVhbndoaWxlLCB0aGUgbGVhcm5lZCB2aXN1YWwgY29uY2VwdHMgZmFjaWxpdGF0ZSBsZWFybmluZyBuZXcgd29yZHMgYW5kIHBhcnNpbmcgbmV3IHNlbnRlbmNlcy4gV2UgdXNlIGN1cnJpY3VsdW0gbGVhcm5pbmcgdG8gZ3VpZGUgdGhlIHNlYXJjaGluZyBvdmVyIHRoZSBsYXJnZSBjb21wb3NpdGlvbmFsIHNwYWNlIG9mIGltYWdlcyBhbmQgbGFuZ3VhZ2UuIEV4dGVuc2l2ZSBleHBlcmltZW50cyBkZW1vbnN0cmF0ZSB0aGUgYWNjdXJhY3kgYW5kIGVmZmljaWVuY3kgb2Ygb3VyIG1vZGVsIG9uIGxlYXJuaW5nIHZpc3VhbCBjb25jZXB0cywgd29yZCByZXByZXNlbnRhdGlvbnMsIGFuZCBzZW1hbnRpYyBwYXJzaW5nIG9mIHNlbnRlbmNlcy4gRnVydGhlciwgb3VyIG1ldGhvZCBhbGxvd3MgZWFzeSBnZW5lcmFsaXphdGlvbiB0byBuZXcgb2JqZWN0IGF0dHJpYnV0ZXMsIGNvbXBvc2l0aW9ucywgbGFuZ3VhZ2UgY29uY2VwdHMsIHNjZW5lcyBhbmQgcXVlc3Rpb25zLCBhbmQgZXZlbiBuZXcgcHJvZ3JhbSBkb21haW5zLiBJdCBhbHNvIGVtcG93ZXJzIGFwcGxpY2F0aW9ucyBpbmNsdWRpbmcgdmlzdWFsIHF1ZXN0aW9uIGFuc3dlcmluZyBhbmQgYmlkaXJlY3Rpb25hbCBpbWFnZS10ZXh0IHJldHJpZXZhbC4iLCwsVW5yZWxlYXNlZCwiVW5pdGVkIFN0YXRlcyBvZiBBbWVyaWNhLENoaW5hLFVuaXRlZCBTdGF0ZXMgb2YgQW1lcmljYSxVbml0ZWQgS2luZ2RvbSBvZiBHcmVhdCBCcml0YWluIGFuZCBOb3J0aGVybiBJcmVsYW5kIiwsLCwsLDIwMjYtMDUtMjUgMTI6MTA6NDkrMDA6MDAsLCwsLCwiQWNhZGVtaWEsQWNhZGVtaWEsQWNhZGVtaWEsSW5kdXN0cnksSW5kdXN0cnkiLCwsLCxPcGVuIHNvdXJjZSxNSVQgY29kZTogaHR0cHM6Ly9naXRodWIuY29tL3ZhY2FuY3kvTlNDTC1QeVRvcmNoLVJlbGVhc2UsLCwsLCwsLCwsLCxObwpNdXNlTmV0LEF1ZGlvLEF1ZGlvIGdlbmVyYXRpb24sT3BlbkFJLE9wZW5BSSwyMDE5LTA0LTI1LE11c2VOZXQsaHR0cHM6Ly9vcGVuYWkuY29tL2luZGV4L211c2VuZXQvLCxTaWduaWZpY2FudCB1c2UsLDIwMzg0MzE3NDQuMCwiRnJvbSBhcnRpY2xlOgo3MiBMYXllcnMKMjQgQXR0ZW50aW9uIGhlYWRzCgpBc3N1bXB0aW9uczogCkRfaGVhZCA9IDY0IChHUFQtMikKRF9tb2RlbCA9IDI0KjY0PTE1MzYgKGJhc2VkIG9uIERfaGVhZCkKRF9tbHAgPSA0KjE1MzY9NjE0NAoKQXR0ZW50aW9uOiBIKihXKigyKkQrTikrTipNKQoyNCooMTUzNiooMio2NCs2NCkrNjQqMTUzNik9OTQzNzE4NApNTFA6IDE1MzYqNjE0NCs2MTQ0KjE1MzY9MTg4NzQzNjgKVG90YWwgcGFyYW1ldGVyczogNzIqKDk0MzcxODQrMTg4NzQzNjgpPTIwMzg0MzE3NDQKIiwyLjIwODMwMTA1NmUrMjAsIkZyb20gYXJ0aWNsZToKNzIgTGF5ZXJzCjI0IEF0dGVudGlvbiBoZWFkcwo0MDk2IGN0eCBsZW5ndGgKCkFzc3VtcHRpb25zOiAKRF9oZWFkID0gNjQgKEdQVC0yKQpEX21vZGVsID0gMjQqNjQ9MTUzNiAoYmFzZWQgb24gRF9oZWFkKQpEX21scCA9IDQqMTUzNj02MTQ0CkF2ZXJhZ2Ugc2VxdWVuY2UgbGVuZ3RoOiA1MDAwCkVwb2NoczogNQpUcmFpbmluZyBkYXRhOiA1MDAwMDAKCkZvcndhcmQgRkxPUDoKQXR0ZW50aW9uOiAyKkgqKFcqKDIqRCtOKStMKihEK04pK04qTSkKMioyNCooMTUzNiooMio2NCs2NCkrNDA5NiooNjQrNjQpKzY0KjE1MzYpPTQ0MDQwMTkyCk1MUDogMiooMTUzNio2MTQ0KzYxNDQqMTUzNik9Mzc3NDg3MzYKVG90YWwgZm9yd2FyZCBmbG9wOiA3MiooNDQwNDAxOTIrMzc3NDg3MzYpPTU4ODg4MDI4MTYKVHJhaW5pbmcgY29tcHV0ZQo1ODg4ODAyODE2KjMqNTAwMDAwKjUwMDAqNT0yMjA4MzAxMDU2MDAwMDAwMDAwMDA9Mi4yZTIwCiIsLOKAnGh1bmRyZWRzIG9mIHRob3VzYW5kcyBvZiBNSURJIGZpbGVz4oCdLCwsLCxMaWtlbHksIldl4oCZdmUgY3JlYXRlZCBNdXNlTmV0LCBhIGRlZXAgbmV1cmFsIG5ldHdvcmsgdGhhdCBjYW4gZ2VuZXJhdGUgNC1taW51dGUgbXVzaWNhbCBjb21wb3NpdGlvbnMgd2l0aCAxMCBkaWZmZXJlbnQgaW5zdHJ1bWVudHMsIGFuZCBjYW4gY29tYmluZSBzdHlsZXMgZnJvbSBjb3VudHJ5IHRvIE1vemFydCB0byB0aGUgQmVhdGxlcy4gTXVzZU5ldCB3YXMgbm90IGV4cGxpY2l0bHkgcHJvZ3JhbW1lZCB3aXRoIG91ciB1bmRlcnN0YW5kaW5nIG9mIG11c2ljLCBidXQgaW5zdGVhZCBkaXNjb3ZlcmVkIHBhdHRlcm5zIG9mIGhhcm1vbnksIHJoeXRobSwgYW5kIHN0eWxlIGJ5IGxlYXJuaW5nIHRvIHByZWRpY3QgdGhlIG5leHQgdG9rZW4gaW4gaHVuZHJlZHMgb2YgdGhvdXNhbmRzIG9mIE1JREkgZmlsZXMuIE11c2VOZXQgdXNlcyB0aGUgc2FtZSBnZW5lcmFsLXB1cnBvc2UgdW5zdXBlcnZpc2VkIHRlY2hub2xvZ3kgYXMgR1BULTLigaAsIGEgbGFyZ2Utc2NhbGUgdHJhbnNmb3JtZXLigaAob3BlbnMgaW4gYSBuZXcgd2luZG93KSBtb2RlbCB0cmFpbmVkIHRvIHByZWRpY3QgdGhlIG5leHQgdG9rZW4gaW4gYSBzZXF1ZW5jZSwgd2hldGhlciBhdWRpbyBvciB0ZXh0LiIsLCxVbnJlbGVhc2VkLFVuaXRlZCBTdGF0ZXMgb2YgQW1lcmljYSwsLCwsLDIwMjUtMTEtMjggMTE6NTM6NDQrMDA6MDAsLCwsLCxJbmR1c3RyeSwsLCwsLCwsLCwsLCxPcGVyYXRpb24gY291bnRpbmcsLCwsLE5vClNwYXJzZSBUcmFuc2Zvcm1lciAoRW53aWs4KSxMYW5ndWFnZSxMYW5ndWFnZSBtb2RlbGluZyxPcGVuQUksIlJld29uIENoaWxkLCBTY290dCBHcmF5LCBBbGVjIFJhZGZvcmQsIElseWEgU3V0c2tldmVyIiwyMDE5LTA0LTIzLEdlbmVyYXRpbmcgTG9uZyBTZXF1ZW5jZXMgd2l0aCBTcGFyc2UgVHJhbnNmb3JtZXJzLGh0dHBzOi8vYXJ4aXYub3JnL2Ficy8xOTA0LjEwNTA5LCwsLDk1MDAwMDAwLjAsOTVNLDQuMTA0ZSsxOCw2IEZMT1AgLyB0b2tlbiAvIHBhcmFtZXRlciAqIDk1MDAwMDAwIHBhcmFtZXRlcnMgKiA5MDAwMDAwMCB0b2tlbnMgKiA4MCBlcG9jaHMgPSA0LjEwNGUrMTggRkxPUCw5MDAwMDAwMCwiW3Rva2Vuc10gCiIiIFdlIHRyYWluZWQgd2l0aCBhIGNvbnRleHQgbGVuZ3RoIG9mIDEyLDI4OCwgd2hpY2ggaXMgbG9uZ2VyIHRoYW4gcHJldmlvdXMgYXBwcm9hY2hlcy4gV2UgdHJhaW5lZCBvbiB0aGUgZmlyc3QgOTAgbWlsbGlvbiB0b2tlbnMgYW5kIHJlc2VydmVkIHRoZSBsYXN0IDEwIG1pbGxpb24gZm9yIHZhbGlkYXRpb24gYW5kIHRlc3QiIiIsLCxOVklESUEgVjEwMCwsQ29uZmlkZW50LCJUcmFuc2Zvcm1lcnMgYXJlIHBvd2VyZnVsIHNlcXVlbmNlIG1vZGVscywgYnV0IHJlcXVpcmUgdGltZSBhbmQgbWVtb3J5IHRoYXQgZ3Jvd3MgcXVhZHJhdGljYWxseSB3aXRoIHRoZSBzZXF1ZW5jZSBsZW5ndGguIEluIHRoaXMgcGFwZXIgd2UgaW50cm9kdWNlIHNwYXJzZSBmYWN0b3JpemF0aW9ucyBvZiB0aGUgYXR0ZW50aW9uIG1hdHJpeCB3aGljaCByZWR1Y2UgdGhpcyB0byAuIFdlIGFsc28gaW50cm9kdWNlIGEpIGEgdmFyaWF0aW9uIG9uIGFyY2hpdGVjdHVyZSBhbmQgaW5pdGlhbGl6YXRpb24gdG8gdHJhaW4gZGVlcGVyIG5ldHdvcmtzLCBiKSB0aGUgcmVjb21wdXRhdGlvbiBvZiBhdHRlbnRpb24gbWF0cmljZXMgdG8gc2F2ZSBtZW1vcnksIGFuZCBjKSBmYXN0IGF0dGVudGlvbiBrZXJuZWxzIGZvciB0cmFpbmluZy4gV2UgY2FsbCBuZXR3b3JrcyB3aXRoIHRoZXNlIGNoYW5nZXMgU3BhcnNlIFRyYW5zZm9ybWVycywgYW5kIHNob3cgdGhleSBjYW4gbW9kZWwgc2VxdWVuY2VzIHRlbnMgb2YgdGhvdXNhbmRzIG9mIHRpbWVzdGVwcyBsb25nIHVzaW5nIGh1bmRyZWRzIG9mIGxheWVycy4gV2UgdXNlIHRoZSBzYW1lIGFyY2hpdGVjdHVyZSB0byBtb2RlbCBpbWFnZXMsIGF1ZGlvLCBhbmQgdGV4dCBmcm9tIHJhdyBieXRlcywgc2V0dGluZyBhIG5ldyBzdGF0ZSBvZiB0aGUgYXJ0IGZvciBkZW5zaXR5IG1vZGVsaW5nIG9mIEVud2lrOCwgQ0lGQVItMTAsIGFuZCBJbWFnZU5ldC02NC4gV2UgZ2VuZXJhdGUgdW5jb25kaXRpb25hbCBzYW1wbGVzIHRoYXQgZGVtb25zdHJhdGUgZ2xvYmFsIGNvaGVyZW5jZSBhbmQgZ3JlYXQgZGl2ZXJzaXR5LCBhbmQgc2hvdyBpdCBpcyBwb3NzaWJsZSBpbiBwcmluY2lwbGUgdG8gdXNlIHNlbGYtYXR0ZW50aW9uIHRvIG1vZGVsIHNlcXVlbmNlcyBvZiBsZW5ndGggb25lIG1pbGxpb24gb3IgbW9yZS4iLDgwLjAsLFVucmVsZWFzZWQsVW5pdGVkIFN0YXRlcyBvZiBBbWVyaWNhLCwsLDguMCwsMjAyNi0wMi0xMSAxOToyNjoyNyswMDowMCwsLCwsLEluZHVzdHJ5LCwsLCxPcGVuIChub24tY29tbWVyY2lhbCksInNvbWUgcHJpbWl0aXZlcyBhcmUgcmVsZWFzZWQgaGVyZSwgYnV0IG5vdCB0aGUgZW50aXJlIHRyYWluaW5nIGNvZGU6Cmh0dHBzOi8vZ2l0aHViLmNvbS9vcGVuYWkvc3BhcnNlX2F0dGVudGlvbgpubyBjbGVhciBsaWNlbnNlCgoiIk5vcm1hbGx5LCBpbXBsZW1lbnRpbmcgc3BhcnNlIGF0dGVudGlvbiB3b3VsZCBpbnZvbHZlIHNsaWNpbmcgcXVlcnkgYW5kIGtleSBtYXRyaWNlcyBpbiBibG9ja3MsIHNvIHRvIGVhc2UgZXhwZXJpbWVudGF0aW9uIHdlIGltcGxlbWVudGVkIGEgc2V0IG9mIGJsb2NrLXNwYXJzZSBrZXJuZWxz4oGgIHdoaWNoIGVmZmljaWVudGx5IHBlcmZvcm0gdGhlc2Ugb3BlcmF0aW9ucyBvbiB0aGUgdGhlIEdQVS4gV2Ugb3Blbi1zb3VyY2UgdGhlc2Uga2VybmVscyBhbmQgcHJvdmlkZSBleGFtcGxlIHNwYXJzZSBhdHRlbnRpb24gZnVuY3Rpb25zIGluIHRoaXMgcmVwb3NpdG9yeeKBoChvcGVucyBpbiBhIG5ldyB3aW5kb3cpLiIiIiwsLCwsLDQ5NDAuNjUyOTI5MDg5NzQ5LE9wZXJhdGlvbiBjb3VudGluZywsLCwsTm8KU3BhcnNlIFRyYW5zZm9ybWVyIChDSUZBUjEwKSxJbWFnZSBnZW5lcmF0aW9uLEltYWdlIGdlbmVyYXRpb24sT3BlbkFJLCJSZXdvbiBDaGlsZCwgU2NvdHQgR3JheSwgQWxlYyBSYWRmb3JkLCBJbHlhIFN1dHNrZXZlciIsMjAxOS0wNC0yMyxHZW5lcmF0aW5nIExvbmcgU2VxdWVuY2VzIHdpdGggU3BhcnNlIFRyYW5zZm9ybWVycyxodHRwczovL2FyeGl2Lm9yZy9hYnMvMTkwNC4xMDUwOSwsLCw1OTAwMDAwMC4wLDU5TSwsLCwiIiJXZSB1c2UgNDgwMDAgZXhhbXBsZXMgZm9yIHRyYWluaW5nIGFuZCAyMDAwIGV4</x:v>
      </x:c>
    </x:row>
    <x:row r="265" ht="18" customHeight="1">
      <x:c r="A265" s="17" t="n">
        <x:v>260</x:v>
      </x:c>
      <x:c r="B265" s="17" t="n">
        <x:v>310</x:v>
      </x:c>
      <x:c r="C265" s="160" t="str">
        <x:v>YW1wbGVzIGZvciB2YWxpZGF0aW9uIiIiLCwsTlZJRElBIFYxMDAsLENvbmZpZGVudCwiVHJhbnNmb3JtZXJzIGFyZSBwb3dlcmZ1bCBzZXF1ZW5jZSBtb2RlbHMsIGJ1dCByZXF1aXJlIHRpbWUgYW5kIG1lbW9yeSB0aGF0IGdyb3dzIHF1YWRyYXRpY2FsbHkgd2l0aCB0aGUgc2VxdWVuY2UgbGVuZ3RoLiBJbiB0aGlzIHBhcGVyIHdlIGludHJvZHVjZSBzcGFyc2UgZmFjdG9yaXphdGlvbnMgb2YgdGhlIGF0dGVudGlvbiBtYXRyaXggd2hpY2ggcmVkdWNlIHRoaXMgdG8gLiBXZSBhbHNvIGludHJvZHVjZSBhKSBhIHZhcmlhdGlvbiBvbiBhcmNoaXRlY3R1cmUgYW5kIGluaXRpYWxpemF0aW9uIHRvIHRyYWluIGRlZXBlciBuZXR3b3JrcywgYikgdGhlIHJlY29tcHV0YXRpb24gb2YgYXR0ZW50aW9uIG1hdHJpY2VzIHRvIHNhdmUgbWVtb3J5LCBhbmQgYykgZmFzdCBhdHRlbnRpb24ga2VybmVscyBmb3IgdHJhaW5pbmcuIFdlIGNhbGwgbmV0d29ya3Mgd2l0aCB0aGVzZSBjaGFuZ2VzIFNwYXJzZSBUcmFuc2Zvcm1lcnMsIGFuZCBzaG93IHRoZXkgY2FuIG1vZGVsIHNlcXVlbmNlcyB0ZW5zIG9mIHRob3VzYW5kcyBvZiB0aW1lc3RlcHMgbG9uZyB1c2luZyBodW5kcmVkcyBvZiBsYXllcnMuIFdlIHVzZSB0aGUgc2FtZSBhcmNoaXRlY3R1cmUgdG8gbW9kZWwgaW1hZ2VzLCBhdWRpbywgYW5kIHRleHQgZnJvbSByYXcgYnl0ZXMsIHNldHRpbmcgYSBuZXcgc3RhdGUgb2YgdGhlIGFydCBmb3IgZGVuc2l0eSBtb2RlbGluZyBvZiBFbndpazgsIENJRkFSLTEwLCBhbmQgSW1hZ2VOZXQtNjQuIFdlIGdlbmVyYXRlIHVuY29uZGl0aW9uYWwgc2FtcGxlcyB0aGF0IGRlbW9uc3RyYXRlIGdsb2JhbCBjb2hlcmVuY2UgYW5kIGdyZWF0IGRpdmVyc2l0eSwgYW5kIHNob3cgaXQgaXMgcG9zc2libGUgaW4gcHJpbmNpcGxlIHRvIHVzZSBzZWxmLWF0dGVudGlvbiB0byBtb2RlbCBzZXF1ZW5jZXMgb2YgbGVuZ3RoIG9uZSBtaWxsaW9uIG9yIG1vcmUuIiwxMjAuMCwsVW5yZWxlYXNlZCxVbml0ZWQgU3RhdGVzIG9mIEFtZXJpY2EsLCwsOC4wLCwyMDI2LTAyLTExIDE5OjI2OjI3KzAwOjAwLCwsLCwsSW5kdXN0cnksLCwsLE9wZW4gKG5vbi1jb21tZXJjaWFsKSwic29tZSBwcmltaXRpdmVzIGFyZSByZWxlYXNlZCBoZXJlLCBidXQgbm90IHRoZSBlbnRpcmUgdHJhaW5pbmcgY29kZToKaHR0cHM6Ly9naXRodWIuY29tL29wZW5haS9zcGFyc2VfYXR0ZW50aW9uCm5vIGNsZWFyIGxpY2Vuc2UKCiIiTm9ybWFsbHksIGltcGxlbWVudGluZyBzcGFyc2UgYXR0ZW50aW9uIHdvdWxkIGludm9sdmUgc2xpY2luZyBxdWVyeSBhbmQga2V5IG1hdHJpY2VzIGluIGJsb2Nrcywgc28gdG8gZWFzZSBleHBlcmltZW50YXRpb24gd2UgaW1wbGVtZW50ZWQgYSBzZXQgb2YgYmxvY2stc3BhcnNlIGtlcm5lbHPigaAgd2hpY2ggZWZmaWNpZW50bHkgcGVyZm9ybSB0aGVzZSBvcGVyYXRpb25zIG9uIHRoZSB0aGUgR1BVLiBXZSBvcGVuLXNvdXJjZSB0aGVzZSBrZXJuZWxzIGFuZCBwcm92aWRlIGV4YW1wbGUgc3BhcnNlIGF0dGVudGlvbiBmdW5jdGlvbnMgaW4gdGhpcyByZXBvc2l0b3J54oGgKG9wZW5zIGluIGEgbmV3IHdpbmRvdykuIiIiLCwsLCwsNDk0MC42NTI5MjkwODk3NDksLCwsLCxObwpTcGFyc2UgVHJhbnNmb3JtZXIgKEltYWdlTmV0KSxJbWFnZSBnZW5lcmF0aW9uLEltYWdlIGdlbmVyYXRpb24sT3BlbkFJLCJSZXdvbiBDaGlsZCwgU2NvdHQgR3JheSwgQWxlYyBSYWRmb3JkLCBJbHlhIFN1dHNrZXZlciIsMjAxOS0wNC0yMyxHZW5lcmF0aW5nIExvbmcgU2VxdWVuY2VzIHdpdGggU3BhcnNlIFRyYW5zZm9ybWVycyxodHRwczovL2FyeGl2Lm9yZy9hYnMvMTkwNC4xMDUwOSwsLCwxNTIwMDAwMDAuMCwxNTJNLDEuNDUxNTJlKzIxLCIxMjUwMDAwMDAwMDAwMDAgRkxPUCAvIEdQVSAvc2VjIFtWMTAwIHJlcG9ydGVkLCBiZjE2IGFzc3VtZWRdICogNjQgR1BVcyAqIDE2OCBob3VycyAqIDM2MDAgc2VjIC8gaG91ciAqIDAuMyBbYXNzdW1lZCB1dGlsaXphdGlvbl0gPSAxLjQ1MTUyZSsyMSBGTE9QIiwsLDE2OC4wLCIiIjcgZGF5cyBvbiA2NCBWMTAwIEdQVXMiIiIsTlZJRElBIFYxMDAsLENvbmZpZGVudCwiVHJhbnNmb3JtZXJzIGFyZSBwb3dlcmZ1bCBzZXF1ZW5jZSBtb2RlbHMsIGJ1dCByZXF1aXJlIHRpbWUgYW5kIG1lbW9yeSB0aGF0IGdyb3dzIHF1YWRyYXRpY2FsbHkgd2l0aCB0aGUgc2VxdWVuY2UgbGVuZ3RoLiBJbiB0aGlzIHBhcGVyIHdlIGludHJvZHVjZSBzcGFyc2UgZmFjdG9yaXphdGlvbnMgb2YgdGhlIGF0dGVudGlvbiBtYXRyaXggd2hpY2ggcmVkdWNlIHRoaXMgdG8gLiBXZSBhbHNvIGludHJvZHVjZSBhKSBhIHZhcmlhdGlvbiBvbiBhcmNoaXRlY3R1cmUgYW5kIGluaXRpYWxpemF0aW9uIHRvIHRyYWluIGRlZXBlciBuZXR3b3JrcywgYikgdGhlIHJlY29tcHV0YXRpb24gb2YgYXR0ZW50aW9uIG1hdHJpY2VzIHRvIHNhdmUgbWVtb3J5LCBhbmQgYykgZmFzdCBhdHRlbnRpb24ga2VybmVscyBmb3IgdHJhaW5pbmcuIFdlIGNhbGwgbmV0d29ya3Mgd2l0aCB0aGVzZSBjaGFuZ2VzIFNwYXJzZSBUcmFuc2Zvcm1lcnMsIGFuZCBzaG93IHRoZXkgY2FuIG1vZGVsIHNlcXVlbmNlcyB0ZW5zIG9mIHRob3VzYW5kcyBvZiB0aW1lc3RlcHMgbG9uZyB1c2luZyBodW5kcmVkcyBvZiBsYXllcnMuIFdlIHVzZSB0aGUgc2FtZSBhcmNoaXRlY3R1cmUgdG8gbW9kZWwgaW1hZ2VzLCBhdWRpbywgYW5kIHRleHQgZnJvbSByYXcgYnl0ZXMsIHNldHRpbmcgYSBuZXcgc3RhdGUgb2YgdGhlIGFydCBmb3IgZGVuc2l0eSBtb2RlbGluZyBvZiBFbndpazgsIENJRkFSLTEwLCBhbmQgSW1hZ2VOZXQtNjQuIFdlIGdlbmVyYXRlIHVuY29uZGl0aW9uYWwgc2FtcGxlcyB0aGF0IGRlbW9uc3RyYXRlIGdsb2JhbCBjb2hlcmVuY2UgYW5kIGdyZWF0IGRpdmVyc2l0eSwgYW5kIHNob3cgaXQgaXMgcG9zc2libGUgaW4gcHJpbmNpcGxlIHRvIHVzZSBzZWxmLWF0dGVudGlvbiB0byBtb2RlbCBzZXF1ZW5jZXMgb2YgbGVuZ3RoIG9uZSBtaWxsaW9uIG9yIG1vcmUuIiw3MC4wLCxVbnJlbGVhc2VkLFVuaXRlZCBTdGF0ZXMgb2YgQW1lcmljYSwsLCw2NC4wLCwyMDI2LTAyLTExIDE5OjI2OjI3KzAwOjAwLCwsLCwsSW5kdXN0cnksLCwsLE9wZW4gKG5vbi1jb21tZXJjaWFsKSwic29tZSBwcmltaXRpdmVzIGFyZSByZWxlYXNlZCBoZXJlLCBidXQgbm90IHRoZSBlbnRpcmUgdHJhaW5pbmcgY29kZToKaHR0cHM6Ly9naXRodWIuY29tL29wZW5haS9zcGFyc2VfYXR0ZW50aW9uCm5vIGNsZWFyIGxpY2Vuc2UKCiIiTm9ybWFsbHksIGltcGxlbWVudGluZyBzcGFyc2UgYXR0ZW50aW9uIHdvdWxkIGludm9sdmUgc2xpY2luZyBxdWVyeSBhbmQga2V5IG1hdHJpY2VzIGluIGJsb2Nrcywgc28gdG8gZWFzZSBleHBlcmltZW50YXRpb24gd2UgaW1wbGVtZW50ZWQgYSBzZXQgb2YgYmxvY2stc3BhcnNlIGtlcm5lbHPigaAgd2hpY2ggZWZmaWNpZW50bHkgcGVyZm9ybSB0aGVzZSBvcGVyYXRpb25zIG9uIHRoZSB0aGUgR1BVLiBXZSBvcGVuLXNvdXJjZSB0aGVzZSBrZXJuZWxzIGFuZCBwcm92aWRlIGV4YW1wbGUgc3BhcnNlIGF0dGVudGlvbiBmdW5jdGlvbnMgaW4gdGhpcyByZXBvc2l0b3J54oGgKG9wZW5zIGluIGEgbmV3IHdpbmRvdykuIiIiLCwsLCwsMzk1MjUuMjIzNDMyNzE3OTksSGFyZHdhcmUsLCwsLE5vCkRBTmV0LFZpc2lvbixTZW1hbnRpYyBzZWdtZW50YXRpb24sQ2hpbmVzZSBBY2FkZW15IG9mIFNjaWVuY2VzLCJKdW4gRnUsIEppbmcgTGl1LCBIYWlqaWUgVGlhbiwgWW9uZyBMaSwgWW9uZ2p1biBCYW8sIFpoaXdlaSBGYW5nLCBIYW5xaW5nIEx1IiwyMDE5LTA0LTIxLER1YWwgQXR0ZW50aW9uIE5ldHdvcmsgZm9yIFNjZW5lIFNlZ21lbnRhdGlvbixodHRwczovL29wZW5hY2Nlc3MudGhlY3ZmLmNvbS9jb250ZW50X0NWUFJfMjAxOS9odG1sL0Z1X0R1YWxfQXR0ZW50aW9uX05ldHdvcmtfZm9yX1NjZW5lX1NlZ21lbnRhdGlvbl9DVlBSXzIwMTlfcGFwZXIuaHRtbCw1NzQxLjAsLCwsLCwsMTc1NzA4NTY5NiwsLCwsLFVua25vd24sIkluIHRoaXMgcGFwZXIsIHdlIGFkZHJlc3MgdGhlIHNjZW5lIHNlZ21lbnRhdGlvbiB0YXNrIGJ5IGNhcHR1cmluZyByaWNoIGNvbnRleHR1YWwgZGVwZW5kZW5jaWVzIGJhc2VkIG9uIHRoZSBzZWxmLWF0dGVudGlvbiBtZWNoYW5pc20uIFVubGlrZSBwcmV2aW91cyB3b3JrcyB0aGF0IGNhcHR1cmUgY29udGV4dHMgYnkgbXVsdGktc2NhbGUgZmVhdHVyZXMgZnVzaW9uLCB3ZSBwcm9wb3NlIGEgRHVhbCBBdHRlbnRpb24gTmV0d29ya3MgKERBTmV0KSB0byBhZGFwdGl2ZWx5IGludGVncmF0ZSBsb2NhbCBmZWF0dXJlcyB3aXRoIHRoZWlyIGdsb2JhbCBkZXBlbmRlbmNpZXMuIFNwZWNpZmljYWxseSwgd2UgYXBwZW5kIHR3byB0eXBlcyBvZiBhdHRlbnRpb24gbW9kdWxlcyBvbiB0b3Agb2YgdHJhZGl0aW9uYWwgZGlsYXRlZCBGQ04sIHdoaWNoIG1vZGVsIHRoZSBzZW1hbnRpYyBpbnRlcmRlcGVuZGVuY2llcyBpbiBzcGF0aWFsIGFuZCBjaGFubmVsIGRpbWVuc2lvbnMgcmVzcGVjdGl2ZWx5LiBUaGUgcG9zaXRpb24gYXR0ZW50aW9uIG1vZHVsZSBzZWxlY3RpdmVseSBhZ2dyZWdhdGVzIHRoZSBmZWF0dXJlcyBhdCBlYWNoIHBvc2l0aW9uIGJ5IGEgd2VpZ2h0ZWQgc3VtIG9mIHRoZSBmZWF0dXJlcyBhdCBhbGwgcG9zaXRpb25zLiBTaW1pbGFyIGZlYXR1cmVzIHdvdWxkIGJlIHJlbGF0ZWQgdG8gZWFjaCBvdGhlciByZWdhcmRsZXNzIG9mIHRoZWlyIGRpc3RhbmNlcy4gTWVhbndoaWxlLCB0aGUgY2hhbm5lbCBhdHRlbnRpb24gbW9kdWxlIHNlbGVjdGl2ZWx5IGVtcGhhc2l6ZXMgaW50ZXJkZXBlbmRlbnQgY2hhbm5lbCBtYXBzIGJ5IGludGVncmF0aW5nIGFzc29jaWF0ZWQgZmVhdHVyZXMgYW1vbmcgYWxsIGNoYW5uZWwgbWFwcy4gV2Ugc3VtIHRoZSBvdXRwdXRzIG9mIHRoZSB0d28gYXR0ZW50aW9uIG1vZHVsZXMgdG8gZnVydGhlciBpbXByb3ZlIGZlYXR1cmUgcmVwcmVzZW50YXRpb24gd2hpY2ggY29udHJpYnV0ZXMgdG8gbW9yZSBwcmVjaXNlIHNlZ21lbnRhdGlvbiByZXN1bHRzLiBXZSBhY2hpZXZlIG5ldyBzdGF0ZS1vZi10aGUtYXJ0IHNlZ21lbnRhdGlvbiBwZXJmb3JtYW5jZSBvbiB0aHJlZSBjaGFsbGVuZ2luZyBzY2VuZSBzZWdtZW50YXRpb24gZGF0YXNldHMsIGkuZS4sIENpdHlzY2FwZXMsIFBBU0NBTCBDb250ZXh0IGFuZCBDT0NPIFN0dWZmIGRhdGFzZXQuIEluIHBhcnRpY3VsYXIsIGEgTWVhbiBJb1Ugc2NvcmUgb2YgODEuNSUgb24gQ2l0eXNjYXBlcyB0ZXN0IHNldCBpcyBhY2hpZXZlZCB3aXRob3V0IHVzaW5nIGNvYXJzZSBkYXRhLgoiLCwsT3BlbiB3ZWlnaHRzICh1bnJlc3RyaWN0ZWQpLENoaW5hLCwsLCwsMjAyNi0wMS0wMSAxNDowMDo1MiswMDowMCwsLCwsLEFjYWRlbWlhLCwsLCxPcGVuIHNvdXJjZSwiTUlUIGZvciBjb2RlIGFuZCB3ZWlnaHRzOiBodHRwczovL2dpdGh1Yi5jb20vanVuZnUxMTE1L0RBTmV0Lwp0cmFpbiBjb2RlOiBodHRwczovL2dpdGh1Yi5jb20vanVuZnUxMTE1L0RBTmV0L3RyZWUvbWFzdGVyL2V4cGVyaW1lbnRzL3JlY29nbml0aW9uICIsLCwsLCwsLCwsLCxZZXMKQkVSVC1MYXJnZS1DQVMgKFBUQitXVDIrV1QxMDMpLExhbmd1YWdlLCJOZXVyYWwgQXJjaGl0ZWN0dXJlIFNlYXJjaCAtIE5BUyxMYW5ndWFnZSBtb2RlbGluZy9nZW5lcmF0aW9uIixBbWF6b24sIkNoZW5ndWFuZyBXYW5nLCBNdSBMaSwgQWxleGFuZGVyIEouIFNtb2xhIiwyMDE5LTA0LTIwLExhbmd1YWdlIE1vZGVscyB3aXRoIFRyYW5zZm9ybWVycyxodHRwczovL2FyeGl2Lm9yZy9hYnMvMTkwNC4wOTQwOCwxMzkuMCxTT1RBIGltcHJvdmVtZW50LCIiIkNBUyBhY2hpZXZlcyBwZXJwbGV4aXRpZXMgYmV0d2VlbiAyMC40MiBhbmQgMzQuMTEgb24gYWxsIHByb2JsZW1zLCBpLmUuIG9uIGF2ZXJhZ2UgYW4gaW1wcm92ZW1lbnQgb2YgMTIuMCBwZXJwbGV4aXR5IHVuaXRzIGNvbXBhcmVkIHRvIHN0YXRlLW9mLXRoZS1hcnQgTFNUTXMiIiIsMzk1MDAwMDAwLjAsMzk1TSAoVGFibGUgNiksMS41NDA1ZSsyMCwiNiBGTE9QIC8gdG9rZW4gLyBwYXJhbWV0ZXIgKiAzOTUwMDAwMDAgcGFyYW1ldGVycyAqIDEzMDAwMDAwMDAgcGFyYW1ldGVycyAqIDUwIGVwb2NocyA9IDEuNTQwNWUrMjAgRkxPUAoKX19fX19fX18KaW4gdGhlIEFsZ29yaXRobWljIHByb2dyZXNzIHBhcGVyLCB0aGUgZXN0aW1hdGlvbiB3YXMgNS4yMUUrMjAgRkxPUCIsMTMwMDAwMDAwMCwiVGFibGUgNzoKMC4xQiAoUFRCKSsgMC4yQiAoV1QtMikgKyAxLjBCIChXVC0xMDMpID0gMS4zQgoKV2UgcGljayAxMjggYXMgc2VxdWVuY2UgbGVuZ3RoIGFuZCAxNiBhcyBtaW5pYmF0Y2ggc2l6ZQoKIiJXZSB1c2UgTlQtQVNHRCAoTWVyaXR5IGV0IGFsLiwgMjAxNykgdG8gdHJhaW4gNTAgZXBvY2hzIG9uIHRyYWluaW5nIGRhdGFzZXRzIiIiLCwsLCxMaWtlbHksIlRoZSBUcmFuc2Zvcm1lciBhcmNoaXRlY3R1cmUgaXMgc3VwZXJpb3IgdG8gUk5OLWJhc2VkIG1vZGVscyBpbiBjb21wdXRhdGlvbmFsIGVmZmljaWVuY3kuIFJlY2VudGx5LCBHUFQgYW5kIEJFUlQgZGVtb25zdHJhdGUgdGhlIGVmZmljYWN5IG9mIFRyYW5zZm9ybWVyIG1vZGVscyBvbiB2YXJpb3VzIE5MUCB0YXNrcyB1c2luZyBwcmUtdHJhaW5lZCBsYW5ndWFnZSBtb2RlbHMgb24gbGFyZ2Utc2NhbGUgY29ycG9yYS4gU3VycHJpc2luZ2x5LCB0aGVzZSBUcmFuc2Zvcm1lciBhcmNoaXRlY3R1cmVzIGFyZSBzdWJvcHRpbWFsIGZvciBsYW5ndWFnZSBtb2RlbCBpdHNlbGYuIE5laXRoZXIgc2VsZi1hdHRlbnRpb24gbm9yIHRoZSBwb3NpdGlvbmFsIGVuY29kaW5nIGluIHRoZSBUcmFuc2Zvcm1lciBpcyBhYmxlIHRvIGVmZmljaWVudGx5IGluY29ycG9yYXRlIHRoZSB3b3JkLWxldmVsIHNlcXVlbnRpYWwgY29udGV4dCBjcnVjaWFsIHRvIGxhbmd1YWdlIG1vZGVsaW5nLgpJbiB0aGlzIHBhcGVyLCB3ZSBleHBsb3JlIGVmZmVjdGl2ZSBUcmFuc2Zvcm1lciBhcmNoaXRlY3R1cmVzIGZvciBsYW5ndWFnZSBtb2RlbCwgaW5jbHVkaW5nIGFkZGluZyBhZGRpdGlvbmFsIExTVE0gbGF5ZXJzIHRvIGJldHRlciBjYXB0dXJlIHRoZSBzZXF1ZW50aWFsIGNvbnRleHQgd2hpbGUgc3RpbGwga2VlcGluZyB0aGUgY29tcHV0YXRpb24gZWZmaWNpZW50LiBXZSBwcm9wb3NlIENvb3JkaW5hdGUgQXJjaGl0ZWN0dXJlIFNlYXJjaCAoQ0FTKSB0byBmaW5kIGFuIGVmZmVjdGl2ZSBhcmNoaXRlY3R1cmUgdGhyb3VnaCBpdGVyYXRpdmUgcmVmaW5lbWVudCBvZiB0aGUgbW9kZWwuIEV4cGVyaW1lbnRhbCByZXN1bHRzIG9uIHRoZSBQVEIsIFdpa2lUZXh0LTIsIGFuZCBXaWtpVGV4dC0xMDMgc2hvdyB0aGF0IENBUyBhY2hpZXZlcyBwZXJwbGV4aXRpZXMgYmV0d2VlbiAyMC40MiBhbmQgMzQuMTEgb24gYWxsIHByb2JsZW1zLCBpLmUuIG9uIGF2ZXJhZ2UgYW4gaW1wcm92ZW1lbnQgb2YgMTIuMCBwZXJwbGV4aXR5IHVuaXRzIGNvbXBhcmVkIHRvIHN0YXRlLW9mLXRoZS1hcnQgTFNUTXMuIFRoZSBzb3VyY2UgY29kZSBpcyBwdWJsaWNseSBhdmFpbGFibGUuIiw1MC4wLEJFUlQtTGFyZ2UtQ0FTIChQVEIrV1QyK1dUMTAzKSxVbnJlbGVhc2VkLFVuaXRlZCBTdGF0ZXMgb2YgQW1lcmljYSwsLCwsLDIwMjYtMDUtMjUgMTI6MTA6NTErMDA6MDAsLCwsLCxJbmR1c3RyeSwsLCwsT3BlbiBzb3VyY2UsQXBhY2hlIDIuMCBsaWNlbnNlOiBodHRwczovL2dpdGh1Yi5jb20vY2dyYXl3YW5nL2dsdW9uLW5scC0xL2Jsb2IvbG10cmFuc2Zvcm1lci9zY3JpcHRzL2xhbmd1YWdlX21vZGVsL3RyYWluL3RyYW5zZm9ybWVyX2xtLnB5LCwsLEZQMzIsLCxPcGVyYXRpb24gY291bnRpbmcsLCwsLE5vCkJFUlQtTGFyZ2UtQ0FTIChXVDEwMyksTGFuZ3VhZ2UsIk5ldXJhbCBBcmNoaXRlY3R1cmUgU2VhcmNoIC0gTkFTLExhbmd1YWdlIG1vZGVsaW5nIixBbWF6b24sIkNoZW5ndWFuZyBXYW5nLCBNdSBMaSwgQWxleGFuZGVyIEouIFNtb2xhIiwyMDE5LTA0LTIwLExhbmd1YWdlIE1vZGVscyB3aXRoIFRyYW5zZm9ybWVycyxodHRwczovL2FyeGl2Lm9yZy9hYnMvMTkwNC4wOTQwOCwxMzkuMCwsLDM0MDAwMDAwMC4wLFRha2VuIGZyb20gQmVydCBwYXBlci4sLCwxMDMwMDAwMDAsLCwsLCxDb25maWRlbnQsIlRoZSBUcmFuc2Zvcm1lciBhcmNoaXRlY3R1cmUgaXMgc3VwZXJpb3IgdG8gUk5OLWJhc2VkIG1vZGVscyBpbiBjb21wdXRhdGlvbmFsIGVmZmljaWVuY3kuIFJlY2VudGx5LCBHUFQgYW5kIEJFUlQgZGVtb25zdHJhdGUgdGhlIGVmZmljYWN5IG9mIFRyYW5zZm9ybWVyIG1vZGVscyBvbiB2YXJpb3VzIE5MUCB0YXNrcyB1c2luZyBwcmUtdHJhaW5lZCBsYW5ndWFnZSBtb2RlbHMgb24gbGFyZ2Utc2NhbGUgY29ycG9yYS4gU3VycHJpc2luZ2x5LCB0aGVzZSBUcmFuc2Zvcm1lciBhcmNoaXRlY3R1cmVzIGFyZSBzdWJvcHRpbWFsIGZvciBsYW5ndWFnZSBtb2RlbCBpdHNlbGYuIE5laXRoZXIgc2VsZi1hdHRlbnRpb24gbm9yIHRoZSBwb3NpdGlvbmFsIGVuY29kaW5nIGluIHRoZSBUcmFuc2Zvcm1lciBpcyBhYmxlIHRvIGVmZmljaWVudGx5IGluY29ycG9yYXRlIHRoZSB3b3JkLWxldmVsIHNlcXVlbnRpYWwgY29udGV4dCBjcnVjaWFsIHRvIGxhbmd1YWdlIG1vZGVsaW5nLgpJbiB0aGlzIHBhcGVyLCB3ZSBleHBsb3JlIGVmZmVjdGl2ZSBUcmFuc2Zvcm1lciBhcmNoaXRlY3R1cmVzIGZvciBsYW5ndWFnZSBtb2RlbCwgaW5jbHVkaW5nIGFkZGluZyBhZGRpdGlvbmFsIExTVE0gbGF5ZXJzIHRvIGJldHRlciBjYXB0dXJlIHRoZSBzZXF1ZW50aWFsIGNvbnRleHQgd2hpbGUgc3RpbGwga2VlcGluZyB0aGUgY29tcHV0YXRpb24gZWZmaWNpZW50LiBXZSBwcm9wb3NlIENvb3JkaW5hdGUgQXJjaGl0ZWN0dXJlIFNlYXJjaCAoQ0FTKSB0byBmaW5kIGFuIGVmZmVjdGl2ZSBhcmNoaXRlY3R1cmUgdGhyb3VnaCBpdGVyYXRpdmUgcmVmaW5lbWVudCBvZiB0aGUgbW9kZWwuIEV4cGVyaW1lbnRhbCByZXN1bHRzIG9uIHRoZSBQVEIsIFdpa2lUZXh0LTIsIGFuZCBXaWtpVGV4dC0xMDMgc2hvdyB0aGF0IENBUyBhY2hpZXZlcyBwZXJwbGV4aXRpZXMgYmV0d2VlbiAyMC40MiBhbmQgMzQuMTEgb24gYWxsIHByb2JsZW1zLCBpLmUuIG9uIGF2ZXJhZ2UgYW4gaW1wcm92ZW1lbnQgb2YgMTIuMCBwZXJwbGV4aXR5IHVuaXRzIGNvbXBhcmVkIHRvIHN0YXRlLW9mLXRoZS1hcnQgTFNUTXMuIFRoZSBzb3VyY2UgY29kZSBpcyBwdWJsaWNseSBhdmFpbGFibGUuIiw1MC4wLEJFUlQtTGFyZ2UtQ0FTIChXVDEwMyksVW5yZWxlYXNlZCxVbml0ZWQgU3RhdGVzIG9mIEFtZXJpY2EsQkVSVC1MYXJnZSwsLCwsMjAyNi0wNS0yNSAxMjoxMDo0OSswMDowMCwsLCwsLEluZHVzdHJ5LCwsLCxPcGVuIChub24tY29tbWVyY2lhbCksImNvZGUsIG5vIGxpY2Vuc2Ugc3BlY2lmaWVkOiBodHRwczovL2dpdGh1Yi5jb20vY2dyYXl3YW5nL2dsdW9uLW5scC0xL3RyZWUvbG10cmFuc2Zvcm1lci9zY3JpcHRzL2xhbmd1YWdlX21vZGVsICIsLCwsLCwsLCwsLCxObwpCRVJULUxhcmdlLUNBUyAoV1QyKSxMYW5ndWFnZSwiTmV1cmFsIEFyY2hpdGVjdHVyZSBTZWFyY2ggLSBOQVMsTGFuZ3VhZ2UgbW9kZWxpbmciLEFtYXpvbiwiQ2hlbmd1YW5nIFdhbmcsIE11IExpLCBBbGV4YW5kZXIgSi4gU21vbGEiLDIwMTktMDQtMjAsTGFuZ3VhZ2UgTW9kZWxzIHdpdGggVHJhbnNmb3JtZXJzLGh0dHBzOi8vYXJ4aXYub3JnL2Ficy8xOTA0LjA5NDA4LDEzOS4wLCwsMzQwMDAwMDAwLjAsLCwsMjAwMDAwMCwsLCwsLENvbmZpZGVudCwiVGhlIFRyYW5zZm9ybWVyIGFyY2hpdGVjdHVyZSBpcyBzdXBlcmlvciB0byBSTk4tYmFzZWQgbW9kZWxzIGluIGNvbXB1dGF0aW9uYWwgZWZmaWNpZW5jeS4gUmVjZW50bHksIEdQVCBhbmQgQkVSVCBkZW1vbnN0cmF0ZSB0aGUgZWZmaWNhY3kgb2YgVHJhbnNmb3JtZXIgbW9kZWxzIG9uIHZhcmlvdXMgTkxQIHRhc2tzIHVzaW5nIHByZS10cmFpbmVkIGxhbmd1YWdlIG1vZGVscyBvbiBsYXJnZS1zY2FsZSBjb3Jwb3JhLiBTdXJwcmlzaW5nbHksIHRoZXNlIFRyYW5zZm9ybWVyIGFyY2hpdGVjdHVyZXMgYXJlIHN1Ym9wdGltYWwgZm9yIGxhbmd1YWdlIG1vZGVsIGl0c2VsZi4gTmVpdGhlciBzZWxmLWF0dGVudGlvbiBub3IgdGhlIHBvc2l0aW9uYWwgZW5jb2RpbmcgaW4gdGhlIFRyYW5zZm9ybWVyIGlzIGFibGUgdG8gZWZmaWNpZW50bHkgaW5jb3Jwb3JhdGUgdGhlIHdvcmQtbGV2ZWwgc2VxdWVudGlhbCBjb250ZXh0IGNydWNpYWwgdG8gbGFuZ3VhZ2UgbW9kZWxpbmcuCkluIHRoaXMgcGFwZXIsIHdlIGV4cGxvcmUgZWZmZWN0aXZlIFRyYW5zZm9ybWVyIGFyY2hpdGVjdHVyZXMgZm9yIGxhbmd1YWdlIG1vZGVsLCBpbmNsdWRpbmcgYWRkaW5nIGFkZGl0aW9uYWwgTFNUTSBsYXllcnMgdG8gYmV0dGVyIGNhcHR1cmUgdGhlIHNlcXVlbnRpYWwgY29udGV4dCB3aGlsZSBzdGlsbCBrZWVwaW5nIHRoZSBjb21wdXRhdGlvbiBlZmZpY2llbnQuIFdlIHByb3Bvc2UgQ29vcmRpbmF0ZSBBcmNoaXRlY3R1cmUgU2VhcmNoIChDQVMpIHRvIGZpbmQgYW4gZWZmZWN0aXZlIGFyY2hpdGVjdHVyZSB0aHJvdWdoIGl0ZXJhdGl2ZSByZWZpbmVtZW50IG9mIHRoZSBtb2RlbC4gRXhwZXJpbWVudGFsIHJlc3VsdHMgb24gdGhlIFBUQiwgV2lraVRleHQtMiwgYW5kIFdpa2lUZXh0LTEwMyBzaG93IHRoYXQgQ0FTIGFjaGlldmVzIHBlcnBsZXhpdGllcyBiZXR3ZWVuIDIwLjQyIGFuZCAzNC4xMSBvbiBhbGwgcHJvYmxlbXMsIGkuZS4gb24gYXZlcmFnZSBhbiBpbXByb3ZlbWVudCBvZiAxMi4wIHBlcnBsZXhpdHkgdW5pdHMgY29tcGFyZWQgdG8gc3RhdGUtb2YtdGhlLWFydCBMU1RNcy4gVGhlIHNvdXJjZSBjb2RlIGlzIHB1YmxpY2x5IGF2YWlsYWJsZS4iLDUwLjAsQkVSVC1MYXJnZS1DQVMgKFdUMiksVW5yZWxlYXNlZCxVbml0ZWQgU3RhdGVzIG9mIEFtZXJpY2EsQkVSVC1MYXJnZSwsLCwsMjAyNi0wNS0yNSAxMjoxMDo1MCswMDowMCwsLCwsLEluZHVzdHJ5LCwsLCxPcGVuIChub24tY29tbWVyY2lhbCksImNvZGUsIG5vIGxpY2Vuc2Ugc3BlY2lmaWVkOiBodHRwczovL2dpdGh1Yi5jb20vY2dyYXl3YW5nL2dsdW9uLW5scC0xL3RyZWUvbG10cmFuc2Zvcm1lci9zY3JpcHRzL2xhbmd1YWdlX21vZGVsICIsLCwsLCwsLCwsLCxObwpTcGVjQXVnbWVudCxMYW5ndWFnZSxTcGVlY2ggcmVjb2duaXRpb24gKEFTUiksR29vZ2xlIEJyYWluLCIgRGFuaWVsIFMuIFBhcmssIFdpbGxpYW0gQ2hhbiwgWXUgWmhhbmcsIENodW5nLUNoZW5nIENoaXUsIEJhcnJldCBab3BoLCBFa2luIEQuIEN1YnVrLCBRdW9jIFYuIExlIiwyMDE5LTA0LTE4LFNwZWNBdWdtZW50OiBBIFNpbXBsZSBEYXRhIEF1Z21lbnRhdGlvbiBNZXRob2QgZm9yIEF1dG9tYXRpYyBTcGVlY2ggUmVjb2duaXRpb24saHR0cHM6Ly9hcnhpdi5vcmcvYWJzLzE5MDQuMDg3NzksNDAxNi4wLCwsLCwsLDE3NTEwNDAwLCwsLCwsVW5rbm93biwsLCxVbnJlbGVhc2VkLFVuaXRlZCBTdGF0ZXMgb2YgQW1lcmljYSwsLCwsLDIwMjYtMDUtMjUgMTI6MTA6NDgrMDA6MDAsLCwsLCxJbmR1c3RyeSwsLCwsVW5yZWxlYXNlZCxMaWJyaVNwZWVjaCBpcyBvcGVuIHNvdXJjZSwsLCwsLCwsLCwsLE5vCkxUTSxMYW5ndWFnZSxMYW5ndWFnZSBtb2RlbGluZy9nZW5lcmF0aW9uLE11cmRvY2ggVW5pdmVyc2l0eSwiQW51cGl5YSBOdWdhbGl5YWRkZSwgS29rIFdhaSBXb25nLCBGZXJkb3VzIFNvaGVsLCBIb25nIFhpZSIsMjAxOS0wNC0xOCxMYW5ndWFnZSBNb2RlbGluZyB0aHJvdWdoIExvbmcgVGVybSBNZW1vcnkgTmV0d29yayxodHRwczovL2FyeGl2Lm9yZy9hYnMvMTkwNC4wODkzNiwxOS4wLCwsLCwsLCwsLCwsLFVua25vd24sIlJlY3VycmVudCBOZXVyYWwgTmV0d29ya3MgKFJOTiksIExvbmcgU2hvcnQtVGVybSBNZW1vcnkgTmV0d29ya3MgKExTVE0pLCBhbmQgTWVtb3J5IE5ldHdvcmtzIHdoaWNoIGNvbnRhaW4gbWVtb3J5IGFyZSBwb3B1bGFybHkgdXNlZCB0byBsZWFybiBwYXR0ZXJucyBpbiBzZXF1ZW50aWFsIGRhdGEuIFNlcXVlbnRpYWwgZGF0YSBoYXMgbG9uZyBzZXF1ZW5jZXMgdGhhdCBob2xkIHJlbGF0aW9uc2hpcHMuIFJOTiBjYW4gaGFuZGxlIGxvbmcgc2VxdWVuY2VzIGJ1dCBzdWZmZXJzIGZyb20gdGhlIHZhbmlzaGluZyBhbmQgZXhwbG9kaW5nIGdyYWRpZW50IHByb2JsZW1zLiBXaGlsZSBMU1RNIGFuZCBvdGhlciBtZW1vcnkgbmV0d29ya3MgYWRkcmVzcyB0aGlzIHByb2JsZW0sIHRoZXkgYXJlIG5vdCBjYXBhYmxlIG9mIGhhbmRsaW5nIGxvbmcgc2VxdWVuY2VzICg1MCBvciBtb3JlIGRhdGEgcG9pbnRzIGxvbmcgc2VxdWVuY2UgcGF0dGVybnMpLiBMYW5ndWFnZSBtb2RlbGxpbmcgcmVxdWlyaW5nIGxlYXJuaW5nIGZyb20gbG9uZ2VyIHNlcXVlbmNlcyBhcmUgYWZmZWN0ZWQgYnkgdGhlIG5lZWQgZm9yIG1vcmUgaW5mb3JtYXRpb24gaW4gbWVtb3J5LiBUaGlzIHBhcGVyIGludHJvZHVjZXMgTG9uZyBUZXJtIE1lbW9yeSBuZXR3b3JrIChMVE0pLCB3aGljaCBjYW4gdGFja2xlIHRoZSBleHBsb2RpbmcgYW5kIHZhbmlzaGluZyBncmFkaWVudCBwcm9ibGVtcyBhbmQgaGFuZGxlcyBsb25nIHNlcXVlbmNlcyB3aXRob3V0IGZvcmdldHRpbmcuIExUTSBpcyBkZXNpZ25lZCB0byBzY2FsZSBkYXRhIGluIHRoZSBtZW1vcnkgYW5kIGdpdmVzIGEgaGlnaGVyIHdlaWdodCB0byB0aGUgaW5wdXQgaW4gdGhlIHNlcXVlbmNlLiBMVE0gYXZvaWQgb3ZlcmZpdHRpbmcgYnkgc2NhbGluZyB0aGUgY2VsbCBzdGF0ZSBhZnRlciBhY2hpZXZpbmcgdGhlIG9wdGltYWwgcmVzdWx0cy4gVGhlIExUTSBpcyB0ZXN0ZWQgb24gUGVubiB0cmVlYmFuayBkYXRhc2V0LCBhbmQgVGV4dDggZGF0YXNldCBhbmQgTFRNIGFjaGlldmVzIHRlc3QgcGVycGxleGl0aWVzIG9mIDgzIGFuZCA4MiByZXNwZWN0aXZlbHkuIDY1MCBMVE0gY2VsbHMgYWNoaWV2ZWQgYSB0ZXN0IHBlcnBsZXhpdHkgb2YgNjcgZm9yIFBlbm4gdHJlZWJhbmssIGFuZCA2MDAgY2VsbHMgYWNoaWV2ZWQgYSB0ZXN0IHBlcnBsZXhpdHkgb2YgNzcgZm9yIFRleHQ4LiBMVE0gYWNoaWV2ZXMgc3RhdGUgb2YgdGhlIGFydCByZXN1bHRzIGJ5IG9ubHkgdXNpbmcgdGVuIGhpZGRlbiBMVE0gY2VsbHMgZm9yIGJvdGggZGF0YXNldHMuIiwsTFRNLFVucmVsZWFzZWQsQXVzdHJhbGlhLCwsLCwsMjAyNS0xMS0yOCAxMTo1Mzo0NCswMDowMCwsLCwsLEFjYWRlbWlhLCwsLCxVbnJlbGVhc2VkLCwsLCwsLCwsLCwsLE5vClRyYW5zZm9ybWVyLVhMICsgUk1TIGR5bmFtaWMgZXZhbCxMYW5ndWFnZSxMYW5ndWFnZSBtb2RlbGluZy9nZW5lcmF0aW9uLFVuaXZlcnNpdHkgb2YgRWRpbmJ1cmdoLCJCZW4gS3JhdXNlLCBFbW1hbnVlbCBLYWhlbWJ3ZSwgSWFpbiBNdXJyYXksIFN0ZXZlIFJlbmFscyIsMjAxOS0wNC0xNyxEeW5hbWljIEV2YWx1YXRpb24gb2YgVHJhbnNmb3JtZXIgTGFuZ3VhZ2UgTW9kZWxzLGh0dHBzOi8vYXJ4aXYub3JnL2Ficy8xOTA0LjA4Mzc4LDQ3LjAsU09UQSBpbXByb3ZlbWVudCwiIiJCeSBhcHBseWluZyBkeW5hbWljIGV2YWx1YXRpb24gdG8gVHJhbnNmb3JtZXItWEwgbW9kZWxzLCB3ZSBpbXByb3ZlIHRoZSBzdGF0ZSBvZiB0aGUgYXJ0IG9uIGVud2lrOCBmcm9tIDAuOTkgdG8gMC45NCBiaXRzL2NoYXIsIHRleHQ4IGZyb20gMS4wOCB0byAxLjA0IGJpdHMvY2hhciwgYW5kIFdpa2lUZXh0LTEwMyBmcm9tIDE4LjMgdG8gMTYuNCBwZXJwbGV4aXR5IHBvaW50cy4iIiIsMjU2OTk5OTk5Ljk5OTk5OTk3LCwsLDEwMzAwMDAwMCwsLCwsLENvbmZpZGVudCwiVGhpcyByZXNlYXJjaCBub3RlIGNvbWJpbmVzIHR3byBtZXRob2RzIHRoYXQgaGF2ZSByZWNlbnRseSBpbXByb3ZlZCB0aGUgc3RhdGUgb2YgdGhlIGFydCBpbiBsYW5ndWFnZSBtb2RlbGluZzogVHJhbnNmb3JtZXJzIGFuZCBkeW5hbWljIGV2YWx1YXRpb24uIFRyYW5zZm9ybWVycyB1c2Ugc3RhY2tlZCBsYXllcnMgb2Ygc2VsZi1hdHRlbnRpb24gdGhhdCBhbGxvdyB0aGVtIHRvIGNhcHR1cmUgbG9uZyByYW5nZSBkZXBlbmRlbmNpZXMgaW4gc2VxdWVudGlhbCBkYXRhLiBEeW5hbWljIGV2YWx1YXRpb24gZml0cyBtb2RlbHMgdG8gdGhlIHJlY2VudCBzZXF1ZW5jZSBoaXN0b3J5LCBhbGxvd2luZyB0aGVtIHRvIGFzc2lnbiBoaWdoZXIgcHJvYmFiaWxpdGllcyB0byByZS1vY2N1cnJpbmcgc2VxdWVudGlhbCBwYXR0ZXJucy4gQnkgYXBwbHlpbmcgZHluYW1pYyBldmFsdWF0aW9uIHRvIFRyYW5zZm9ybWVyLVhMIG1vZGVscywgd2UgaW1wcm92ZSB0aGUgc3RhdGUgb2YgdGhlIGFydCBvbiBlbndpazggZnJvbSAwLjk5IHRvIDAuOTQgYml0cy9jaGFyLCB0ZXh0OCBmcm9tIDEuMDggdG8gMS4wNCBiaXRzL2NoYXIsIGFuZCBXaWtpVGV4dC0xMDMgZnJvbSAxOC4zIHRvIDE2LjQgcGVycGxleGl0eSBwb2ludHMuIiwsVHJhbnNmb3JtZXItWEwgKyBSTVMgZHluYW1pYyBldmFsLFVucmVsZWFzZWQsVW5pdGVkIEtpbmdkb20gb2YgR3JlYXQgQnJpdGFpbiBhbmQgTm9ydGhlcm4gSXJlbGFuZCwsLCwsLDIwMjYtMDUtMjUgMTI6MTA6NDkrMDA6MDAsLCwsLCxBY2FkZW1pYSwsLCwsT3BlbiBzb3VyY2UsIkFwYWNoZSBmb3IgY29kZTogaHR0cHM6Ly9naXRodWIuY29tL2JlbmtyYXVzZS9keW5hbWljZXZhbC10cmFuc2Zvcm1lcgp3dDEwMyB0cmFpbiBzY3JpcHQ6IGh0dHBzOi8vZ2l0aHViLmNvbS9iZW5rcmF1c2UvZHluYW1pY2V2YWwtdHJhbnNmb3JtZXIvYmxvYi9tYXN0ZXIvdGYvc290YS93dDEwMy5zaCAiLCwsLCwsLCwsLCwsTm8KTUVHTmV0IChtb2xlY3VsZSBtb2RlbCksTWF0ZXJpYWxzIHNjaWVuY2UsTW9sZWN1bGFyIHByb3BlcnR5IHByZWRpY3Rpb24sVW5pdmVyc2l0eSBvZiBDYWxpZm9ybmlhIFNhbiBEaWVnbywiQ2hpIENoZW4sIFdlaWtlIFllLCBZdW54aW5nIFp1bywgQ2hlbiBaaGVuZywgU2h5dWUgUGluZyBPbmciLDIwMTktMDQtMTAsR3JhcGggTmV0d29ya3MgYXMgYSBVbml2ZXJzYWwgTWFjaGluZSBMZWFybmluZyBGcmFtZXdvcmsgZm9yIE1vbGVjdWxlcyBhbmQgQ3J5c3RhbHMsaHR0cHM6Ly9hcnhpdi5vcmcvYWJzLzE4MTIuMDUwNTUsMTMwMS4wLCwsODcyMC4wLENhbGN1bGF0aW9ucyBoZXJlOiBodHRwczovL2RvY3MuZ29vZ2xlLmNvbS9kb2N1bWVudC9kLzFCVG15WjlLVlRJd2twOXo5dFJSRnNXTTVBMFFjWGl1ZlhySWh1amZmeXNvL2VkaXQ/dGFiPXQuMCNoZWFkaW5nPWguZGN1eDFidm1pamxtLDQuNTM2ZSsxNywiQ2FsY3VsYXRpb25zIGhlcmU6IApodHRwczovL2RvY3MuZ29vZ2xlLmNvbS9kb2N1bWVudC9kLzFCVG15WjlLVlRJd2twOXo5dFJSRnNXTTVBMFFjWGl1ZlhySWh1amZmeXNvL2VkaXQ/dGFiPXQuMCNoZWFkaW5nPWguYzBoMnQyaWNmNXhyCgpBc3N1bWluZyBhIHNpbmdsZSBHUFUgKHRoZSBtb2RlbCBpcyBxdWl0ZSBzbWFsbCk6CjEuMGUrMyoxMDAqMS4xZSsxMyowLjQ9NC41ZSsxNyIsMTE3NDE2LCwyOC4wLCxOVklESUEgR2VGb3JjZSBHVFggMTA4MCBUaSwsU3BlY3VsYXRpdmUsIkdyYXBoIG5ldHdvcmtzIGFyZSBhIG5ldyBtYWNoaW5lIGxlYXJuaW5nIChNTCkgcGFyYWRpZ20gdGhhdCBzdXBwb3J0cyBib3RoIHJlbGF0aW9uYWwgcmVhc29uaW5nIGFuZCBjb21iaW5hdG9yaWFsIGdlbmVyYWxpemF0aW9uLiBIZXJlLCB3ZSBkZXZlbG9wIHVuaXZlcnNhbCBNYXRFcmlhbHMgR3JhcGggTmV0d29yayAoTUVHTmV0KSBtb2RlbHMgZm9yIGFjY3VyYXRlIHByb3BlcnR5IHByZWRpY3Rpb24gaW4gYm90aCBtb2xlY3VsZXMgYW5kIGNyeXN0YWxzLiBXZSBkZW1vbnN0cmF0ZSB0aGF0IHRoZSBNRUdOZXQgbW9kZWxzIG91dHBlcmZvcm0gcHJpb3IgTUwgbW9kZWxzIHN1Y2ggYXMgdGhlIFNjaE5ldCBpbiAxMSBvdXQgb2YgMTMgcHJvcGVydGllcyBvZiB0aGUgUU05IG1vbGVjdWxlIGRhdGEgc2V0LiBTaW1pbGFybHksIHdlIHNob3cgdGhhdCBNRUdOZXQgbW9kZWxzIHRyYWluZWQgb24g4oi8NjAsMDAwIGNyeXN0YWxzIGluIHRoZSBNYXRlcmlhbHMgUHJvamVjdCBzdWJzdGFudGlhbGx5IG91dHBlcmZvcm0gcHJpb3IgTUwgbW9kZWxzIGluIHRoZSBwcmVkaWN0aW9uIG9mIHRoZSBmb3JtYXRpb24gZW5lcmdpZXMsIGJhbmQgZ2FwcyBhbmQgZWxhc3RpYyBtb2R1bGkgb2YgY3J5c3RhbHMsIGFjaGlldmluZyBiZXR0ZXIgdGhhbiBERlQgYWNjdXJhY3kgb3ZlciBhIG11Y2ggbGFyZ2VyIGRhdGEgc2V0LiBXZSBwcmVzZW50IHR3byBuZXcgc3RyYXRlZ2llcyB0byBhZGRyZXNzIGRhdGEgbGltaXRhdGlvbnMgY29tbW9uIGluIG1hdGVyaWFscyBzY2llbmNlIGFuZCBjaGVtaXN0cnkuIEZpcnN0LCB3ZSBkZW1vbnN0cmF0ZSBhIHBoeXNpY2FsbHktaW50dWl0aXZlIGFwcHJvYWNoIHRvIHVuaWZ5IGZvdXIgc2VwYXJhdGUgbW9sZWN1bGFyIE1FR05ldCBtb2RlbHMgZm9yIHRoZSBpbnRlcm5hbCBlbmVyZ3kgYXQgMCBLIGFuZCByb29tIHRlbXBlcmF0dXJlLCBlbnRoYWxweSBhbmQgR2liYnMgZnJlZSBlbmVyZ3kgaW50byBhIHNpbmdsZSBmcmVlIGVuZXJneSBNRUdOZXQgbW9kZWwgYnkgaW5jb3Jwb3JhdGluZyB0aGUgdGVtcGVyYXR1cmUsIHByZXNzdXJlIGFuZCBlbnRyb3B5IGFzIGdsb2JhbCBzdGF0ZSBpbnB1dHMuIFNlY29uZCwgd2Ugc2hvdyB0aGF0IHRoZSBsZWFybmVkIGVsZW1lbnQgZW1iZWRkaW5ncyBpbiBNRUdOZXQgbW9kZWxzIGVuY29kZSBwZXJpb2RpYyBjaGVtaWNhbCB0cmVuZHMgYW5kIGNhbiBiZSB0cmFuc2Zlci1sZWFybmVkIGZyb20gYSBwcm9wZXJ0eSBtb2RlbCB0cmFpbmVkIG9uIGEgbGFyZ2VyIGRhdGEgc2V0IChmb3JtYXRpb24gZW5lcmdpZXMpIHRvIGltcHJvdmUgcHJvcGVydHkgbW9kZWxzIHdpdGggc21hbGxlciBhbW91bnRzIG9mIGRhdGEgKGJhbmQgZ2FwcyBhbmQgZWxhc3RpYyBtb2R1bGkpLiIsMTAwMC4wLCwsVW5pdGVkIFN0YXRlcyBvZiBBbWVyaWNhLCwsLDEuMCwsMjAyNi0wNS0yNSAxMjoxMDo1MSswMDowMCwsLCwsLEFjYWRlbWlhLCwsLCwsLCwsLCwsMjgyLjg1NzM0MTEyODU3NjU0LCwsLCwsCk1FR05ldCAoY3J5c3RhbCBmb3JtYXRpb24gZW5lcmd5IG1vZGVsKSxNYXRlcmlhbHMgc2NpZW5jZSxNb2xlY3VsYXIgcHJvcGVydHkgcHJlZGljdGlvbixVbml2ZXJzaXR5IG9mIENhbGlmb3JuaWEgU2FuIERpZWdvLCJDaGkgQ2hlbiwgV2Vpa2UgWWUsIFl1bnhpbmcgWnVvLCBDaGVuIFpoZW5nLCBTaHl1ZSBQaW5nIE9uZyIsMjAxOS0wNC0xMCxHcmFwaCBOZXR3b3JrcyBhcyBhIFVuaXZlcnNhbCBNYWNoaW5lIExlYXJuaW5nIEZyYW1ld29yayBmb3IgTW9sZWN1bGVzIGFuZCBDcnlzdGFscyxodHRwczovL2FyeGl2Lm9yZy9hYnMvMTgxMi4wNTA1NSwxMzAxLjAsLCwyNjEyOC4wLENhbGN1bGF0aW9ucyBoZXJlOiBodHRwczovL2RvY3MuZ29vZ2xlLmNvbS9kb2N1bWVudC9kLzFCVG15WjlLVlRJd2twOXo5dFJSRnNXTTVBMFFjWGl1ZlhySWh1amZmeXNvL2VkaXQ/dGFiPXQuMCNoZWFkaW5nPWguOTEzbXJsbjJnMGN2ICw0LjUzNmUrMTcsIkNhbGN1bGF0aW9ucyBoZXJlOiBodHRwczovL2RvY3MuZ29vZ2xlLmNvbS9kb2N1bWVudC9kLzFCVG15WjlLVlRJd2twOXo5dFJSRnNXTTVBMFFjWGl1ZlhySWh1amZmeXNvL2VkaXQ/dGFiPXQuMCNoZWFkaW5nPWgub2J4Z2k0N2IwZnhlCgpVcGRhdGVkIGNhbGN1bGF0aW9uIGFzc3VtaW5nIDEwMHMgcGVyIGVwb2NoIGFuZCBhIHNpbmdsZSBHUFUuCjEwMDAqMTAwKjExMzQwMDAwMDAwMDAwKjAuND00NTM2MDAwMDAwMDAwMDAwMDAiLDYwMDAwLCwyOC4wLCxOVklESUEgR2VGb3JjZSBHVFggMTA4MCBUaSwsTGlrZWx5LCJHcmFwaCBuZXR3b3JrcyBhcmUgYSBuZXcgbWFjaGluZSBsZWFybmluZyAoTUwpIHBhcmFkaWdtIHRoYXQgc3VwcG9ydHMgYm90aCByZWxhdGlvbmFsIHJlYXNvbmluZyBhbmQgY29tYmluYXRvcmlhbCBnZW5lcmFsaXphdGlvbi4gSGVyZSwgd2UgZGV2ZWxvcCB1bml2ZXJzYWwgTWF0RXJpYWxzIEdyYXBoIE5ldHdvcmsgKE1FR05ldCkgbW9kZWxzIGZvciBhY2N1cmF0ZSBwcm9wZXJ0eSBwcmVkaWN0aW9uIGluIGJvdGggbW9sZWN1bGVzIGFuZCBjcnlzdGFscy4gV2UgZGVtb25zdHJhdGUgdGhhdCB0aGUgTUVHTmV0IG1vZGVscyBvdXRwZXJmb3JtIHByaW9yIE1MIG1vZGVscyBzdWNoIGFzIHRoZSBTY2hOZXQgaW4gMTEgb3V0IG9mIDEzIHByb3BlcnRpZXMgb2YgdGhlIFFNOSBtb2xlY3VsZSBkYXRhIHNldC4gU2ltaWxhcmx5LCB3ZSBzaG93IHRoYXQgTUVHTmV0IG1vZGVscyB0cmFpbmVkIG9uIOKIvDYwLDAwMCBjcnlzdGFscyBpbiB0aGUgTWF0ZXJpYWxzIFByb2plY3Qgc3Vic3RhbnRpYWxseSBvdXRwZXJmb3JtIHByaW9yIE1MIG1vZGVscyBpbiB0aGUgcHJlZGljdGlvbiBvZiB0aGUgZm9ybWF0aW9uIGVuZXJnaWVzLCBiYW5kIGdhcHMgYW5kIGVsYXN0aWMgbW9kdWxpIG9mIGNyeXN0YWxzLCBhY2hpZXZpbmcgYmV0dGVyIHRoYW4gREZUIGFjY3VyYWN5IG92ZXIgYSBtdWNoIGxhcmdlciBkYXRhIHNldC4gV2UgcHJlc2VudCB0d28gbmV3IHN0cmF0ZWdpZXMgdG8gYWRkcmVzcyBkYXRhIGxpbWl0YXRpb25zIGNvbW1vbiBpbiBtYXRlcmlhbHMgc2NpZW5jZSBhbmQgY2hlbWlzdHJ5LiBGaXJzdCwgd2UgZGVtb25zdHJhdGUgYSBwaHlzaWNhbGx5LWludHVpdGl2ZSBhcHByb2FjaCB0byB1bmlmeSBmb3VyIHNlcGFyYXRlIG1vbGVjdWxhciBNRUdOZXQgbW9kZWxzIGZvciB0aGUgaW50ZXJuYWwgZW5lcmd5IGF0IDAgSyBhbmQgcm9vbSB0ZW1wZXJhdHVyZSwgZW50aGFscHkgYW5kIEdpYmJzIGZyZWUgZW5lcmd5IGludG8gYSBzaW5nbGUgZnJlZSBlbmVyZ3kgTUVHTmV0IG1vZGVsIGJ5IGluY29ycG9yYXRpbmcgdGhlIHRlbXBlcmF0dXJlLCBwcmVzc3VyZSBhbmQgZW50cm9weSBhcyBnbG9iYWwgc3RhdGUgaW5wdXRzLiBTZWNvbmQsIHdlIHNob3cgdGhhdCB0aGUgbGVhcm5lZCBlbGVtZW50IGVtYmVkZGluZ3MgaW4gTUVHTmV0IG1vZGVscyBlbmNvZGUgcGVyaW9kaWMgY2hlbWljYWwgdHJlbmRzIGFuZCBjYW4gYmUgdHJhbnNmZXItbGVhcm5lZCBmcm9tIGEgcHJvcGVydHkgbW9kZWwgdHJhaW5lZCBvbiBhIGxhcmdlciBkYXRhIHNldCAoZm9ybWF0aW9uIGVuZXJnaWVzKSB0byBpbXByb3ZlIHByb3BlcnR5IG1vZGVscyB3aXRoIHNtYWxsZXIgYW1vdW50cyBvZiBkYXRhIChiYW5kIGdhcHMgYW5kIGVsYXN0aWMgbW9kdWxpKS4iLDEwMDAuMCwsLFVuaXRlZCBTdGF0ZXMgb2YgQW1lcmljYSwsLCwsLDIwMjYtMDUtMjUgMTI6MTA6NTArMDA6MDAsLCwsLCxBY2FkZW1pYSwsLCwsLCwsLCxGUDMyLCwsLCwsLCwKTUVHTmV0IChjcnlzdGFsIGJhbmQgZ2FwIG1vZGVsKSxNYXRlcmlhbHMgc2NpZW5jZSxNb2xlY3VsYXIgcHJvcGVydHkgcHJlZGljdGlvbixVbml2ZXJzaXR5IG9mIENhbGlmb3JuaWEgU2FuIERpZWdvLCJDaGkgQ2hlbiwgV2Vpa2UgWWUsIFl1bnhpbmcgWnVvLCBDaGVuIFpoZW5nLCBTaHl1ZSBQaW5nIE9uZyIsMjAxOS0wNC0xMCxHcmFwaCBOZXR3b3JrcyBhcyBhIFVuaXZlcnNhbCBNYWNoaW5lIExlYXJuaW5nIEZyYW1ld29yayBmb3IgTW9sZWN1bGVzIGFuZCBDcnlzdGFscyxodHRwczovL2FyeGl2Lm9yZy9hYnMvMTgxMi4wNTA1NSwxMzAxLjAsLCwyNjEyOC4wLCJDYWxjdWxhdGlvbnMgaGVyZToKaHR0cHM6Ly9kb2NzLmdvb2dsZS5jb20vZG9jdW1lbnQvZC8xQlRteVo5S1ZUSXdrcDl6OXRSUkZzV001QTBRY1hpdWZYcklodWpmZnlzby9lZGl0P3RhYj10LjAjaGVhZGluZz1oLjkxM21ybG4yZzBjdiIsNC41MzZlKzE3LCJDYWxjdWxhdGlvbnMgaGVyZToKaHR0cHM6Ly9kb2NzLmdvb2dsZS5jb20vZG9jdW1lbnQvZC8xQlRteVo5S1ZUSXdrcDl6OXRSUkZzV001QTBRY1hpdWZYcklodWpmZnlzby9lZGl0P3RhYj10LjAjaGVhZGluZz1oLmxrNmwxdGU3dnJrdgoKClVwZGF0ZWQgY2FsY3VsYXRpb24gYXNzdW1pbmcgMTAwcyBwZXIgZXBvY2ggYW5kIGEgc2luZ2xlIEdQVS4KMTAwMCoxMDAqMTEzNDAwMDAwMDAwMDAqMC40PTQ1MzYwMDAwMDAwMDAwMDAwMCIsMzY3MjAsLDI4LjAsLE5WSURJQSBHZUZvcmNlIEdUWCAxMDgwIFRpLCxMaWtlbHksIkdyYXBoIG5ldHdvcmtzIGFyZSBhIG5ldyBtYWNoaW5lIGxlYXJuaW5nIChNTCkgcGFyYWRpZ20gdGhhdCBzdXBwb3J0cyBib3RoIHJlbGF0aW9uYWwgcmVhc29uaW5nIGFuZCBjb21iaW5hdG9yaWFsIGdlbmVyYWxpemF0aW9uLiBIZXJlLCB3ZSBkZXZlbG9wIHVuaXZlcnNhbCBNYXRFcmlhbHMgR3JhcGggTmV0d29yayAoTUVHTmV0KSBtb2RlbHMgZm9yIGFjY3VyYXRlIHByb3BlcnR5IHByZWRpY3Rpb24gaW4gYm90aCBtb2xlY3VsZXMgYW5kIGNyeXN0YWxzLiBXZSBkZW1vbnN0cmF0ZSB0aGF0IHRoZSBNRUdOZXQgbW9kZWxzIG91dHBlcmZvcm0gcHJpb3IgTUwgbW9kZWxzIHN1Y2ggYXMgdGhlIFNjaE5ldCBpbiAxMSBvdXQgb2YgMTMgcHJvcGVydGllcyBvZiB0aGUgUU05IG1vbGVjdWxlIGRhdGEgc2V0LiBTaW1pbGFybHksIHdlIHNob3cgdGhhdCBNRUdOZXQgbW9kZWxzIHRyYWluZWQgb24g4oi8NjAsMDAwIGNyeXN0YWxzIGluIHRoZSBNYXRlcmlhbHMgUHJvamVjdCBzdWJzdGFudGlhbGx5IG91dHBlcmZvcm0gcHJpb3IgTUwgbW9kZWxzIGluIHRoZSBwcmVkaWN0aW9uIG9mIHRoZSBmb3JtYXRpb24gZW5lcmdpZXMsIGJhbmQgZ2FwcyBhbmQgZWxhc3RpYyBtb2R1bGkgb2YgY3J5c3RhbHMsIGFjaGlldmluZyBiZXR0ZXIgdGhhbiBERlQgYWNjdXJhY3kgb3ZlciBhIG11Y2ggbGFyZ2VyIGRhdGEgc2V0LiBXZSBwcmVzZW50IHR3byBuZXcgc3RyYXRlZ2llcyB0byBhZGRyZXNzIGRhdGEgbGltaXRhdGlvbnMgY29tbW9uIGluIG1hdGVyaWFscyBzY2llbmNlIGFuZCBjaGVtaXN0cnkuIEZpcnN0LCB3ZSBkZW1vbnN0cmF0ZSBhIHBoeXNpY2FsbHktaW50dWl0aXZlIGFwcHJvYWNoIHRvIHVuaWZ5IGZvdXIgc2VwYXJhdGUgbW9sZWN1bGFyIE1FR05ldCBtb2RlbHMgZm9yIHRoZSBpbnRlcm5hbCBlbmVyZ3kgYXQgMCBLIGFuZCByb29tIHRlbXBlcmF0dXJlLCBlbnRoYWxweSBhbmQgR2liYnMgZnJlZSBlbmVyZ3kgaW50byBhIHNpbmdsZSBmcmVlIGVuZXJneSBNRUdOZXQgbW9kZWwgYnkgaW5jb3Jwb3JhdGluZyB0aGUgdGVtcGVyYXR1cmUsIHByZXNzdXJlIGFuZCBlbnRyb3B5IGFzIGdsb2JhbCBzdGF0ZSBpbnB1dHMuIFNlY29uZCwgd2Ugc2hvdyB0aGF0IHRoZSBsZWFybmVkIGVsZW1lbnQgZW1iZWRkaW5ncyBpbiBNRUdOZXQgbW9kZWxzIGVuY29kZSBwZXJpb2RpYyBjaGVtaWNhbCB0cmVuZHMgYW5kIGNhbiBiZSB0cmFuc2Zlci1sZWFybmVkIGZyb20gYSBwcm9wZXJ0eSBtb2RlbCB0cmFpbmVkIG9uIGEgbGFyZ2VyIGRhdGEgc2V0IChmb3JtYXRpb24gZW5lcmdpZXMpIHRvIGltcHJvdmUgcHJvcGVydHkgbW9kZWxzIHdpdGggc21hbGxlciBhbW91bnRzIG9mIGRhdGEgKGJhbmQgZ2FwcyBhbmQgZWxhc3RpYyBtb2R1bGkpLiIsMTAwMC4wLCwsVW5pdGVkIFN0YXRlcyBvZiBBbWVyaWNhLCwsLDEuMCwsMjAyNi0wNS0yNSAxMjoxMDo1MCswMDowMCwsLCwsLEFjYWRlbWlhLCwsLCwsLCwsLCwsMjgyLjg1NzM0MTEyODU3NjU0LCwsLCwsCk1FR05ldCAoY3J5c3RhbCBlbGFzdGljaXR5IG1vZGVsKSxNYXRlcmlhbHMgc2NpZW5jZSxNb2xlY3VsYXIgcHJvcGVydHkgcHJlZGljdGlvbixVbml2ZXJzaXR5IG9mIENhbGlmb3JuaWEgU2FuIERpZWdvLCJDaGkgQ2hlbiwgV2Vpa2UgWWUsIFl1bnhpbmcgWnVvLCBDaGVuIFpoZW5nLCBTaHl1ZSBQaW5nIE9uZyIsMjAxOS0wNC0xMCxHcmFwaCBOZXR3b3JrcyBhcyBhIFVuaXZlcnNhbCBNYWNoaW5lIExlYXJuaW5nIEZyYW1ld29yayBmb3IgTW9sZWN1</x:v>
      </x:c>
    </x:row>
    <x:row r="266" ht="18" customHeight="1">
      <x:c r="A266" s="17" t="n">
        <x:v>261</x:v>
      </x:c>
      <x:c r="B266" s="17" t="n">
        <x:v>310</x:v>
      </x:c>
      <x:c r="C266" s="160" t="str">
        <x:v>bGVzIGFuZCBDcnlzdGFscyxodHRwczovL2FyeGl2Lm9yZy9hYnMvMTgxMi4wNTA1NSwxMzAxLjAsLCwyNjEyOC4wLCJDYWxjdWxhdGlvbnMgaGVyZToKaHR0cHM6Ly9kb2NzLmdvb2dsZS5jb20vZG9jdW1lbnQvZC8xQlRteVo5S1ZUSXdrcDl6OXRSUkZzV001QTBRY1hpdWZYcklodWpmZnlzby9lZGl0P3RhYj10LjAjaGVhZGluZz1oLjkxM21ybG4yZzBjdgoiLDQuNTM2ZSsxNywiQ2FsY3VsYXRpb25zIGhlcmU6Cmh0dHBzOi8vZG9jcy5nb29nbGUuY29tL2RvY3VtZW50L2QvMUJUbXlaOUtWVEl3a3A5ejl0UlJGc1dNNUEwUWNYaXVmWHJJaHVqZmZ5c28vZWRpdD90YWI9dC4wI2hlYWRpbmc9aC4zcmlhOXlhMXR5MW8KCgpVcGRhdGVkIGNhbGN1bGF0aW9uIGFzc3VtaW5nIDEwMHMgcGVyIGVwb2NoIGFuZCBhIHNpbmdsZSBHUFUuCjEwMDAqMTAwKjExMzQwMDAwMDAwMDAwKjAuND00NTM2MDAwMDAwMDAwMDAwMDAKIiw0NjY0LCwyOC4wLCxOVklESUEgR2VGb3JjZSBHVFggMTA4MCBUaSwsTGlrZWx5LCJHcmFwaCBuZXR3b3JrcyBhcmUgYSBuZXcgbWFjaGluZSBsZWFybmluZyAoTUwpIHBhcmFkaWdtIHRoYXQgc3VwcG9ydHMgYm90aCByZWxhdGlvbmFsIHJlYXNvbmluZyBhbmQgY29tYmluYXRvcmlhbCBnZW5lcmFsaXphdGlvbi4gSGVyZSwgd2UgZGV2ZWxvcCB1bml2ZXJzYWwgTWF0RXJpYWxzIEdyYXBoIE5ldHdvcmsgKE1FR05ldCkgbW9kZWxzIGZvciBhY2N1cmF0ZSBwcm9wZXJ0eSBwcmVkaWN0aW9uIGluIGJvdGggbW9sZWN1bGVzIGFuZCBjcnlzdGFscy4gV2UgZGVtb25zdHJhdGUgdGhhdCB0aGUgTUVHTmV0IG1vZGVscyBvdXRwZXJmb3JtIHByaW9yIE1MIG1vZGVscyBzdWNoIGFzIHRoZSBTY2hOZXQgaW4gMTEgb3V0IG9mIDEzIHByb3BlcnRpZXMgb2YgdGhlIFFNOSBtb2xlY3VsZSBkYXRhIHNldC4gU2ltaWxhcmx5LCB3ZSBzaG93IHRoYXQgTUVHTmV0IG1vZGVscyB0cmFpbmVkIG9uIOKIvDYwLDAwMCBjcnlzdGFscyBpbiB0aGUgTWF0ZXJpYWxzIFByb2plY3Qgc3Vic3RhbnRpYWxseSBvdXRwZXJmb3JtIHByaW9yIE1MIG1vZGVscyBpbiB0aGUgcHJlZGljdGlvbiBvZiB0aGUgZm9ybWF0aW9uIGVuZXJnaWVzLCBiYW5kIGdhcHMgYW5kIGVsYXN0aWMgbW9kdWxpIG9mIGNyeXN0YWxzLCBhY2hpZXZpbmcgYmV0dGVyIHRoYW4gREZUIGFjY3VyYWN5IG92ZXIgYSBtdWNoIGxhcmdlciBkYXRhIHNldC4gV2UgcHJlc2VudCB0d28gbmV3IHN0cmF0ZWdpZXMgdG8gYWRkcmVzcyBkYXRhIGxpbWl0YXRpb25zIGNvbW1vbiBpbiBtYXRlcmlhbHMgc2NpZW5jZSBhbmQgY2hlbWlzdHJ5LiBGaXJzdCwgd2UgZGVtb25zdHJhdGUgYSBwaHlzaWNhbGx5LWludHVpdGl2ZSBhcHByb2FjaCB0byB1bmlmeSBmb3VyIHNlcGFyYXRlIG1vbGVjdWxhciBNRUdOZXQgbW9kZWxzIGZvciB0aGUgaW50ZXJuYWwgZW5lcmd5IGF0IDAgSyBhbmQgcm9vbSB0ZW1wZXJhdHVyZSwgZW50aGFscHkgYW5kIEdpYmJzIGZyZWUgZW5lcmd5IGludG8gYSBzaW5nbGUgZnJlZSBlbmVyZ3kgTUVHTmV0IG1vZGVsIGJ5IGluY29ycG9yYXRpbmcgdGhlIHRlbXBlcmF0dXJlLCBwcmVzc3VyZSBhbmQgZW50cm9weSBhcyBnbG9iYWwgc3RhdGUgaW5wdXRzLiBTZWNvbmQsIHdlIHNob3cgdGhhdCB0aGUgbGVhcm5lZCBlbGVtZW50IGVtYmVkZGluZ3MgaW4gTUVHTmV0IG1vZGVscyBlbmNvZGUgcGVyaW9kaWMgY2hlbWljYWwgdHJlbmRzIGFuZCBjYW4gYmUgdHJhbnNmZXItbGVhcm5lZCBmcm9tIGEgcHJvcGVydHkgbW9kZWwgdHJhaW5lZCBvbiBhIGxhcmdlciBkYXRhIHNldCAoZm9ybWF0aW9uIGVuZXJnaWVzKSB0byBpbXByb3ZlIHByb3BlcnR5IG1vZGVscyB3aXRoIHNtYWxsZXIgYW1vdW50cyBvZiBkYXRhIChiYW5kIGdhcHMgYW5kIGVsYXN0aWMgbW9kdWxpKS4iLDEwMDAuMCwsLFVuaXRlZCBTdGF0ZXMgb2YgQW1lcmljYSwsLCwsLDIwMjYtMDUtMjUgMTI6MTA6NTArMDA6MDAsLCwsLCxBY2FkZW1pYSwsLCwsLCwsLCxGUDMyLCwsLCwsLCwKVHJ1ZS1SZWd1bGFyaXphdGlvbitGaW5ldHVuZSxMYW5ndWFnZSxMYW5ndWFnZSBtb2RlbGluZywiTW9idm9pLFdpbGxpYW1zIENvbGxlZ2UiLCJZYW5neWFuZyBTaGksIE1laS1ZdWggSHdhbmcsIFhpbiBMZWksIEhhb3l1IFNoZW5nIiwyMDE5LTA0LTA4LEtub3dsZWRnZSBEaXN0aWxsYXRpb24gRm9yIFJlY3VycmVudCBOZXVyYWwgTmV0d29yayBMYW5ndWFnZSBNb2RlbGluZyBXaXRoIFRydXN0IFJlZ3VsYXJpemF0aW9uLGh0dHBzOi8vYXJ4aXYub3JnL2Ficy8xOTA0LjA0MTYzLDI2LjAsLG5vdCB0aGUgYmVzdCBtb2RlbCBpbiB0aGlzIHBhcGVyLDcwMDAwMDAuMCwsLCwsLCwsLCwsIlJlY3VycmVudCBOZXVyYWwgTmV0d29ya3MgKFJOTnMpIGhhdmUgZG9taW5hdGVkIGxhbmd1YWdlIG1vZGVsaW5nIGJlY2F1c2Ugb2YgdGhlaXIgc3VwZXJpb3IgcGVyZm9ybWFuY2Ugb3ZlciB0cmFkaXRpb25hbCBOLWdyYW0gYmFzZWQgbW9kZWxzLiBJbiBtYW55IGFwcGxpY2F0aW9ucywgYSBsYXJnZSBSZWN1cnJlbnQgTmV1cmFsIE5ldHdvcmsgbGFuZ3VhZ2UgbW9kZWwgKFJOTkxNKSBvciBhbiBlbnNlbWJsZSBvZiBzZXZlcmFsIFJOTkxNcyBpcyB1c2VkLiBUaGVzZSBtb2RlbHMgaGF2ZSBsYXJnZSBtZW1vcnkgZm9vdHByaW50cyBhbmQgcmVxdWlyZSBoZWF2eSBjb21wdXRhdGlvbi4gSW4gdGhpcyBwYXBlciwgd2UgZXhhbWluZSB0aGUgZWZmZWN0IG9mIGFwcGx5aW5nIGtub3dsZWRnZSBkaXN0aWxsYXRpb24gaW4gcmVkdWNpbmcgdGhlIG1vZGVsIHNpemUgZm9yIFJOTkxNcy4gSW4gYWRkaXRpb24sIHdlIHByb3Bvc2UgYSB0cnVzdCByZWd1bGFyaXphdGlvbiBtZXRob2QgdG8gaW1wcm92ZSB0aGUga25vd2xlZGdlIGRpc3RpbGxhdGlvbiB0cmFpbmluZyBmb3IgUk5OTE1zLiBVc2luZyBrbm93bGVkZ2UgZGlzdGlsbGF0aW9uIHdpdGggdHJ1c3QgcmVndWxhcml6YXRpb24sIHdlIHJlZHVjZSB0aGUgcGFyYW1ldGVyIHNpemUgdG8gYSB0aGlyZCBvZiB0aGF0IG9mIHRoZSBwcmV2aW91c2x5IHB1Ymxpc2hlZCBiZXN0IG1vZGVsIHdoaWxlIG1haW50YWluaW5nIHRoZSBzdGF0ZS1vZi10aGUtYXJ0IHBlcnBsZXhpdHkgcmVzdWx0IG9uIFBlbm4gVHJlZWJhbmsgZGF0YS4gSW4gYSBzcGVlY2ggcmVjb2duaXRpb24gTi1iZXN0cmVzY29yaW5nIHRhc2ssIHdlIHJlZHVjZSB0aGUgUk5OTE0gbW9kZWwgc2l6ZSB0byAxOC41JSBvZiB0aGUgYmFzZWxpbmUgc3lzdGVtLCB3aXRoIG5vIGRlZ3JhZGF0aW9uIGluIHdvcmQgZXJyb3IgcmF0ZShXRVIpIHBlcmZvcm1hbmNlIG9uIFdhbGwgU3RyZWV0IEpvdXJuYWwgZGF0YSBzZXQuIiwsVHJ1ZS1SZWd1bGFyaXphdGlvbitGaW5ldHVuZSxVbnJlbGVhc2VkLCJDaGluYSxVbml0ZWQgU3RhdGVzIG9mIEFtZXJpY2EiLCwsLCwsMjAyNi0wNS0yNSAxMjoxMDo1MSswMDowMCwsLCwsLCJJbmR1c3RyeSxBY2FkZW1pYSIsLCwsLFVucmVsZWFzZWQsLCwsLCwsLCwsLCwsTm8KVHJ1ZS1SZWd1bGFyaXphdGlvbitGaW5ldHVuZStEeW5hbWljLUV2YWwsTGFuZ3VhZ2UsTGFuZ3VhZ2UgbW9kZWxpbmcsIk1vYnZvaSxXaWxsaWFtcyBDb2xsZWdlIiwiWWFuZ3lhbmcgU2hpLCBNZWktWXVoIEh3YW5nLCBYaW4gTGVpLCBIYW95dSBTaGVuZyIsMjAxOS0wNC0wOCxLbm93bGVkZ2UgRGlzdGlsbGF0aW9uIEZvciBSZWN1cnJlbnQgTmV1cmFsIE5ldHdvcmsgTGFuZ3VhZ2UgTW9kZWxpbmcgV2l0aCBUcnVzdCBSZWd1bGFyaXphdGlvbixodHRwczovL2FyeGl2Lm9yZy9hYnMvMTkwNC4wNDE2MywyNi4wLFNPVEEgaW1wcm92ZW1lbnQsIiIiSW4gdGhlIGZpcnN0IGV4cGVyaW1lbnQsIHRoZSBzdHVkZW50IG1vZGVsIGFjaGlldmVzIHN0YXRlLW9mLXRoZS1hcnQgcGVycGxleGl0eSByZXN1bHRzIG9uIHRoZSBQZW5uIFRyZWViYW5rIGRhdGFzZXQgWzFdIHdpdGggYSBtb2RlbCBzaXplIG9uZSB0aGlyZCBvZiB0aGF0IG9mIHRoZQpwcmV2aW91c2x5IHB1Ymxpc2hlZCBiZXN0IG1vZGVsIiIiLDcwMDAwMDAuMCwsLCw5MjkwMDAsLCwsLCxDb25maWRlbnQsIlJlY3VycmVudCBOZXVyYWwgTmV0d29ya3MgKFJOTnMpIGhhdmUgZG9taW5hdGVkIGxhbmd1YWdlIG1vZGVsaW5nIGJlY2F1c2Ugb2YgdGhlaXIgc3VwZXJpb3IgcGVyZm9ybWFuY2Ugb3ZlciB0cmFkaXRpb25hbCBOLWdyYW0gYmFzZWQgbW9kZWxzLiBJbiBtYW55IGFwcGxpY2F0aW9ucywgYSBsYXJnZSBSZWN1cnJlbnQgTmV1cmFsIE5ldHdvcmsgbGFuZ3VhZ2UgbW9kZWwgKFJOTkxNKSBvciBhbiBlbnNlbWJsZSBvZiBzZXZlcmFsIFJOTkxNcyBpcyB1c2VkLiBUaGVzZSBtb2RlbHMgaGF2ZSBsYXJnZSBtZW1vcnkgZm9vdHByaW50cyBhbmQgcmVxdWlyZSBoZWF2eSBjb21wdXRhdGlvbi4gSW4gdGhpcyBwYXBlciwgd2UgZXhhbWluZSB0aGUgZWZmZWN0IG9mIGFwcGx5aW5nIGtub3dsZWRnZSBkaXN0aWxsYXRpb24gaW4gcmVkdWNpbmcgdGhlIG1vZGVsIHNpemUgZm9yIFJOTkxNcy4gSW4gYWRkaXRpb24sIHdlIHByb3Bvc2UgYSB0cnVzdCByZWd1bGFyaXphdGlvbiBtZXRob2QgdG8gaW1wcm92ZSB0aGUga25vd2xlZGdlIGRpc3RpbGxhdGlvbiB0cmFpbmluZyBmb3IgUk5OTE1zLiBVc2luZyBrbm93bGVkZ2UgZGlzdGlsbGF0aW9uIHdpdGggdHJ1c3QgcmVndWxhcml6YXRpb24sIHdlIHJlZHVjZSB0aGUgcGFyYW1ldGVyIHNpemUgdG8gYSB0aGlyZCBvZiB0aGF0IG9mIHRoZSBwcmV2aW91c2x5IHB1Ymxpc2hlZCBiZXN0IG1vZGVsIHdoaWxlIG1haW50YWluaW5nIHRoZSBzdGF0ZS1vZi10aGUtYXJ0IHBlcnBsZXhpdHkgcmVzdWx0IG9uIFBlbm4gVHJlZWJhbmsgZGF0YS4gSW4gYSBzcGVlY2ggcmVjb2duaXRpb24gTi1iZXN0cmVzY29yaW5nIHRhc2ssIHdlIHJlZHVjZSB0aGUgUk5OTE0gbW9kZWwgc2l6ZSB0byAxOC41JSBvZiB0aGUgYmFzZWxpbmUgc3lzdGVtLCB3aXRoIG5vIGRlZ3JhZGF0aW9uIGluIHdvcmQgZXJyb3IgcmF0ZShXRVIpIHBlcmZvcm1hbmNlIG9uIFdhbGwgU3RyZWV0IEpvdXJuYWwgZGF0YSBzZXQuIiwsVHJ1ZS1SZWd1bGFyaXphdGlvbitGaW5ldHVuZStEeW5hbWljLUV2YWwsVW5yZWxlYXNlZCwiQ2hpbmEsVW5pdGVkIFN0YXRlcyBvZiBBbWVyaWNhIiwsLCwsLDIwMjYtMDUtMjUgMTI6MTA6NDgrMDA6MDAsLCwsLCwiSW5kdXN0cnksQWNhZGVtaWEiLCwsLCxVbnJlbGVhc2VkLCwsLCwsLCwsLCwsLE5vCldlTmV0IChXVDIpLExhbmd1YWdlLCJOZXVyYWwgQXJjaGl0ZWN0dXJlIFNlYXJjaCAtIE5BUyxMYW5ndWFnZSBtb2RlbGluZyIsQW1hem9uLCJaaGloZW5nIEh1YW5nLCBCaW5nIFhpYW5nIiwyMDE5LTA0LTA4LFdlTmV0OiBXZWlnaHRlZCBOZXR3b3JrcyBmb3IgUmVjdXJyZW50IE5ldHdvcmsgQXJjaGl0ZWN0dXJlIFNlYXJjaCxodHRwczovL2FyeGl2Lm9yZy9hYnMvMTkwNC4wMzgxOSw1LjAsLCwzMzAwMDAwMC4wLCwsLCwsLCwsLCwiSW4gcmVjZW50IHllYXJzLCB0aGVyZSBoYXMgYmVlbiBpbmNyZWFzaW5nIGRlbWFuZCBmb3IgYXV0b21hdGljIGFyY2hpdGVjdHVyZSBzZWFyY2ggaW4gZGVlcCBsZWFybmluZy4gTnVtZXJvdXMgYXBwcm9hY2hlcyBoYXZlIGJlZW4gcHJvcG9zZWQgYW5kIGxlZCB0byBzdGF0ZS1vZi10aGUtYXJ0IHJlc3VsdHMgaW4gdmFyaW91cyBhcHBsaWNhdGlvbnMsIGluY2x1ZGluZyBpbWFnZSBjbGFzc2lmaWNhdGlvbiBhbmQgbGFuZ3VhZ2UgbW9kZWxpbmcuIEluIHRoaXMgcGFwZXIsIHdlIHByb3Bvc2UgYSBub3ZlbCB3YXkgb2YgYXJjaGl0ZWN0dXJlIHNlYXJjaCBieSBtZWFucyBvZiB3ZWlnaHRlZCBuZXR3b3JrcyAoV2VOZXQpLCB3aGljaCBjb25zaXN0IG9mIGEgbnVtYmVyIG9mIG5ldHdvcmtzLCB3aXRoIGVhY2ggYXNzaWduZWQgYSB3ZWlnaHQuIFRoZXNlIHdlaWdodHMgYXJlIHVwZGF0ZWQgd2l0aCBiYWNrLXByb3BhZ2F0aW9uIHRvIHJlZmxlY3QgdGhlIGltcG9ydGFuY2Ugb2YgZGlmZmVyZW50IG5ldHdvcmtzLiBTdWNoIHdlaWdodGVkIG5ldHdvcmtzIGJlYXIgc2ltaWxhcml0eSB0byBtaXh0dXJlIG9mIGV4cGVydHMuIFdlIGNvbmR1Y3QgZXhwZXJpbWVudHMgb24gUGVubiBUcmVlYmFuayBhbmQgV2lraVRleHQtMi4gV2Ugc2hvdyB0aGF0IHRoZSBwcm9wb3NlZCBXZU5ldCBjYW4gZmluZCByZWN1cnJlbnQgYXJjaGl0ZWN0dXJlcyB3aGljaCByZXN1bHQgaW4gc3RhdGUtb2YtdGhlLWFydCBwZXJmb3JtYW5jZS4iLDYwMDAuMCxXZU5ldCAoV1QyKSxVbnJlbGVhc2VkLFVuaXRlZCBTdGF0ZXMgb2YgQW1lcmljYSwsLCwsLDIwMjYtMDItMTEgMTk6MjY6MjcrMDA6MDAsLCwsLCxJbmR1c3RyeSwsLCwsVW5yZWxlYXNlZCwsLCwsLCwsLCwsLCxObwpXZU5ldCAoUFRCKSxMYW5ndWFnZSwiTmV1cmFsIEFyY2hpdGVjdHVyZSBTZWFyY2ggLSBOQVMsTGFuZ3VhZ2UgbW9kZWxpbmciLEFtYXpvbiwiWmhpaGVuZyBIdWFuZywgQmluZyBYaWFuZyIsMjAxOS0wNC0wOCxXZU5ldDogV2VpZ2h0ZWQgTmV0d29ya3MgZm9yIFJlY3VycmVudCBOZXR3b3JrIEFyY2hpdGVjdHVyZSBTZWFyY2gsaHR0cHM6Ly9hcnhpdi5vcmcvcGRmLzE5MDQuMDM4MTksLCwsMjMwMDAwMDAuMCwsMy41MzAwNDczNjUxMjEzMjRlKzE4LCJHUFUgaG91cnM6IDEyMCo2MCo2MCoxMjUwMDAwMDAwMDAwMDAqMC4zPTEuNjJlKzE5Ck9wZXJhdGlvbnM6IDYqMjMwMDAwMDAqOTI5MDAwKjYwMDA9Ny42OTIxMmUrMTcKR2VvbWV0cmljIG1lYW46IDM1MzAwNDczNjUxMjEzMjQwMzIgKDMuNWUxOCkiLCwsMTIwLjAsLE5WSURJQSBWMTAwLCxMaWtlbHksIkluIHJlY2VudCB5ZWFycywgdGhlcmUgaGFzIGJlZW4gaW5jcmVhc2luZyBkZW1hbmQgZm9yIGF1dG9tYXRpYyBhcmNoaXRlY3R1cmUgc2VhcmNoIGluIGRlZXAgbGVhcm5pbmcuIE51bWVyb3VzIGFwcHJvYWNoZXMgaGF2ZSBiZWVuIHByb3Bvc2VkIGFuZCBsZWQgdG8gc3RhdGUtb2YtdGhlLWFydCByZXN1bHRzIGluIHZhcmlvdXMgYXBwbGljYXRpb25zLCBpbmNsdWRpbmcgaW1hZ2UgY2xhc3NpZmljYXRpb24gYW5kIGxhbmd1YWdlIG1vZGVsaW5nLiBJbiB0aGlzIHBhcGVyLCB3ZSBwcm9wb3NlIGEgbm92ZWwgd2F5IG9mIGFyY2hpdGVjdHVyZSBzZWFyY2ggYnkgbWVhbnMgb2Ygd2VpZ2h0ZWQgbmV0d29ya3MgKFdlTmV0KSwgd2hpY2ggY29uc2lzdCBvZiBhIG51bWJlciBvZiBuZXR3b3Jrcywgd2l0aCBlYWNoIGFzc2lnbmVkIGEgd2VpZ2h0LiBUaGVzZSB3ZWlnaHRzIGFyZSB1cGRhdGVkIHdpdGggYmFjay1wcm9wYWdhdGlvbiB0byByZWZsZWN0IHRoZSBpbXBvcnRhbmNlIG9mIGRpZmZlcmVudCBuZXR3b3Jrcy4gU3VjaCB3ZWlnaHRlZCBuZXR3b3JrcyBiZWFyIHNpbWlsYXJpdHkgdG8gbWl4dHVyZSBvZiBleHBlcnRzLiBXZSBjb25kdWN0IGV4cGVyaW1lbnRzIG9uIFBlbm4gVHJlZWJhbmsgYW5kIFdpa2lUZXh0LTIuIFdlIHNob3cgdGhhdCB0aGUgcHJvcG9zZWQgV2VOZXQgY2FuIGZpbmQgcmVjdXJyZW50IGFyY2hpdGVjdHVyZXMgd2hpY2ggcmVzdWx0IGluIHN0YXRlLW9mLXRoZS1hcnQgcGVyZm9ybWFuY2UuIiw2MDAwLjAsV2VOZXQgKFBUQiksVW5yZWxlYXNlZCxVbml0ZWQgU3RhdGVzIG9mIEFtZXJpY2EsLCwsMS4wLCwyMDI2LTAyLTExIDE5OjI2OjI3KzAwOjAwLCwsLCwsSW5kdXN0cnksLCwsLFVucmVsZWFzZWQsLCwsLCwsMzM5LjQ0MzkyNzQyMzMxMzQsIkhhcmR3YXJlLE9wZXJhdGlvbiBjb3VudGluZyIsLCwsLE5vCldlTmV0IChQZW5uIFRyZWViYW5rKSxMYW5ndWFnZSwiTmV1cmFsIEFyY2hpdGVjdHVyZSBTZWFyY2ggLSBOQVMsTGFuZ3VhZ2UgbW9kZWxpbmciLEFtYXpvbiwiWmhpaGVuZyBIdWFuZywgQmluZyBYaWFuZyIsMjAxOS0wNC0wOCxXZU5ldDogV2VpZ2h0ZWQgTmV0d29ya3MgZm9yIFJlY3VycmVudCBOZXR3b3JrIEFyY2hpdGVjdHVyZSBTZWFyY2gsaHR0cHM6Ly9hcnhpdi5vcmcvYWJzLzE5MDQuMDM4MTksNS4wLFNPVEEgaW1wcm92ZW1lbnQsIiIiV2Ugc2hvdyB0aGF0IGFuIGFyY2hpdGVjdHVyZSBmb3VuZCBieSBXZU5ldHMgYXJYaXY6MTkwNC4wMzgxOXYxIFtjcy5ORV0gOCBBcHIgMjAxOSBXZU5ldDogV2VpZ2h0ZWQgTmV0d29ya3MgZm9yIFJlY3VycmVudCBOZXR3b3JrIEFyY2hpdGVjdHVyZSBTZWFyY2ggYWNoaWV2ZXMgc3RhdGUtb2YtdGhlLWFydCByZXN1bHRzIG9uIHRoZSBQZW5uIFRyZWViYW5rIGxhbmd1YWdlIGRhdGFzZXQiIiIsMjMwMDAwMDAuMCxUYWJsZSAxLDcuMzAwMDAwMDFlKzE3LCJQVEIgaGFzIDkxMjM0NCB0b2tlbnMuIFRoZSBtb2RlbCBoYXMgMjNNIHBhcmFtZXRlcnMgYW5kIHdhcyB0cmFpbmVkIGZvciA2ayBlcG9jaHMuIElmIHRoZSBtb2RlbCB3YXMgZGVuc2UsIDYgRkxPUC90b2tlbi9wYXJhbS9lcG9jaCAqIDZrIGVwb2NocyAqIDIzTSBwYXJhbXMgKiA5MTJrIHRva2VucyA9IDEuMDVlMTggRkxPUC4KCkFsdGVybmF0aXZlbHksIHRoZSBtb2RlbCB3YXMgdHJhaW5lZCBvbiAxIFYxMDAgR1BVIGFuZCAiIkluIHRlcm1zIG9mIGVmZmljaWVuY3ksIHRoZSBvdmVyYWxsIGNvc3QuLi4gaXMgd2l0aGluIDEgR1BVIGRheSIiIHNvIHRoZSB0cmFpbmluZyB0aW1lIHdhcyBhcm91bmQgb3IgYmVsb3cgMjQgaG91cnMuIEhhbGYgcHJlY2lzaW9uIGFuZCAzMCUgdXRpbGl6YXRpb24gd291bGQgYmUgYSBwcmV0dHkgZ29vZCBtYXRjaCBmb3IgdGhlIGFyaXRobWV0aWMgZXN0aW1hdGU6IDI0IGhvdXJzICogMzAlICogMjggVEZMT1BTID0gNy4zZTE3IEZMT1AuIiw5MjkwMDAsLDI0LjAsLE5WSURJQSBWMTAwLCxMaWtlbHksIkluIHJlY2VudCB5ZWFycywgdGhlcmUgaGFzIGJlZW4gaW5jcmVhc2luZyBkZW1hbmQgZm9yIGF1dG9tYXRpYyBhcmNoaXRlY3R1cmUgc2VhcmNoIGluIGRlZXAgbGVhcm5pbmcuIE51bWVyb3VzIGFwcHJvYWNoZXMgaGF2ZSBiZWVuIHByb3Bvc2VkIGFuZCBsZWQgdG8gc3RhdGUtb2YtdGhlLWFydCByZXN1bHRzIGluIHZhcmlvdXMgYXBwbGljYXRpb25zLCBpbmNsdWRpbmcgaW1hZ2UgY2xhc3NpZmljYXRpb24gYW5kIGxhbmd1YWdlIG1vZGVsaW5nLiBJbiB0aGlzIHBhcGVyLCB3ZSBwcm9wb3NlIGEgbm92ZWwgd2F5IG9mIGFyY2hpdGVjdHVyZSBzZWFyY2ggYnkgbWVhbnMgb2Ygd2VpZ2h0ZWQgbmV0d29ya3MgKFdlTmV0KSwgd2hpY2ggY29uc2lzdCBvZiBhIG51bWJlciBvZiBuZXR3b3Jrcywgd2l0aCBlYWNoIGFzc2lnbmVkIGEgd2VpZ2h0LiBUaGVzZSB3ZWlnaHRzIGFyZSB1cGRhdGVkIHdpdGggYmFjay1wcm9wYWdhdGlvbiB0byByZWZsZWN0IHRoZSBpbXBvcnRhbmNlIG9mIGRpZmZlcmVudCBuZXR3b3Jrcy4gU3VjaCB3ZWlnaHRlZCBuZXR3b3JrcyBiZWFyIHNpbWlsYXJpdHkgdG8gbWl4dHVyZSBvZiBleHBlcnRzLiBXZSBjb25kdWN0IGV4cGVyaW1lbnRzIG9uIFBlbm4gVHJlZWJhbmsgYW5kIFdpa2lUZXh0LTIuIFdlIHNob3cgdGhhdCB0aGUgcHJvcG9zZWQgV2VOZXQgY2FuIGZpbmQgcmVjdXJyZW50IGFyY2hpdGVjdHVyZXMgd2hpY2ggcmVzdWx0IGluIHN0YXRlLW9mLXRoZS1hcnQgcGVyZm9ybWFuY2UuIiw2MDAwLjAsV2VOZXQgKFdUMiksVW5yZWxlYXNlZCxVbml0ZWQgU3RhdGVzIG9mIEFtZXJpY2EsLCwsMS4wLCwyMDI2LTAyLTExIDE5OjI2OjI3KzAwOjAwLCwsLDcwMDAwLjAsIlRoZXkgdXNlIEJQVFQgd2l0aCBsZW5ndGggMzUuIER1cmluZyBhcmNoaXRlY3R1cmUgc2VhcmNoIGRhdGEgYmF0Y2ggc2l6ZSBpcyAyMCBhbmQgbmV0d29yayBiYXRjaCBzaXplIGlzIDEwMC4gV2hpbGUgdHJhaW5pbmcgdGhlIGFyY2hpdGVjdHVyZSB0aGV5IGVuZCB1cCBmaW5kaW5nLCBiYXRjaCBzaXplIGlzIDY0LiBTbyBlZmZlY3RpdmUgYmF0Y2ggc2l6ZSBpcyAzNSAqIDIwICogMTAwID0gNzAsMDAwIGR1cmluZyBhcmNoaXRlY3R1cmUgc2VhcmNoLCBhbmQgMzUgKiA2NCA9IDIsMjQwIGR1cmluZyBmaW5hbCB0cmFpbmluZy4gIixJbmR1c3RyeSwsLCwsVW5yZWxlYXNlZCxQVEIgZGF0YXNldCwsLCxGUDE2LCwzMzkuNDQzOTI3NDIzMzEzNCwiSGFyZHdhcmUsT3BlcmF0aW9uIGNvdW50aW5nIiwsLCwsTm8KQ3Jvc3MtbGluZ3VhbCBhbGlnbm1lbnQsTGFuZ3VhZ2UsVHJhbnNsYXRpb24sIlRlbCBBdml2IFVuaXZlcnNpdHksTWFzc2FjaHVzZXR0cyBJbnN0aXR1dGUgb2YgVGVjaG5vbG9neSAoTUlUKSIsIlRhbCBTY2h1c3RlciwgT3JpIFJhbSwgUmVnaW5hIEJhcnppbGF5LCBhbmQgQW1pciBHbG9iZXJzb24uIiwyMDE5LTA0LTA0LCJDcm9zcy1saW5ndWFsIGFsaWdubWVudCBvZiBjb250ZXh0dWFsIHdvcmQgZW1iZWRkaW5ncywgd2l0aCBhcHBsaWNhdGlvbnMgdG8gemVyby0gc2hvdCBkZXBlbmRlbmN5IHBhcnNpbmcuIixodHRwczovL2FyeGl2Lm9yZy9hYnMvMTkwMi4wOTQ5MiwyMjEuMCxTT1RBIGltcHJvdmVtZW50LCIiIm91ciBtZXRob2QgY29uc2lzdGVudGx5IG91dHBlcmZvcm1zIHRoZSBwcmV2aW91cyBzdGF0ZS1vZi10aGUtYXJ0IG9uIDYgdGVzdGVkIGxhbmd1YWdlcyIiCgoiIlRhYmxlIDMgc3VtbWFyaXplcyB0aGUgcmVzdWx0cyBmb3Igb3VyIHplcm8tc2hvdCwgbXVsdGktc291cmNlIGV4cGVyaW1lbnRzIG9uIHNpeCBsYW5ndWFnZXMgZnJvbSBHb29nbGUgdW5pdmVyc2FsIGRlcGVuZGVuY3kgdHJlZWJhbmsgdmVyc2lvbiAyLjAuIiIKCiIiVGFibGUgNSBzdW1tYXJpemVzIHRoZSByZXN1bHRzLCBzaG93aW5nIHRoYXQgb3VyIGFsZ29yaXRobSBvdXRwZXJmb3JtcyB0aGUgYmVzdCBtb2RlbCBmcm9tIHRoZSBzaGFyZWQgdGFzayBieSA1LjA1IExBUyBwb2ludHMgYW5kIGltcHJvdmVzIGJ5IG92ZXIgMTAgcG9pbnRzIG92ZXIgYSBGQVNUVEVYVCBiYXNlbGluZSIiIiwsLDIuNTZlKzE4LCJGcm9tIGF1dGhvciBjb21tdW5pY2F0aW9uOgoKUHJlY2lzaW9uOiBmbG9hdDMyCgpIYXJkd2FyZTogNCBHUFUgIE5WSURJQSAxMDgwVGkKCk5WSURJQSAxMDgwVGk6IDEuMDZFKzEzCgpDb21wdXRlOiA3IEdQVS1kYXlzCgowLjQgKiAxLjA2RSsxMyBGTE9QL3MgKiA3IGRheXMgKiAyNGgvZGF5ICogMzYwMHMvaAo9IDIuNTZFKzE4IiwsLCwsTlZJRElBIEdlRm9yY2UgR1RYIDEwODAgVGksLFNwZWN1bGF0aXZlLCJXZSBpbnRyb2R1Y2UgYSBub3ZlbCBtZXRob2QgZm9yIG11bHRpbGluZ3VhbCB0cmFuc2ZlciB0aGF0IHV0aWxpemVzIGRlZXAgY29udGV4dHVhbCBlbWJlZGRpbmdzLCBwcmV0cmFpbmVkIGluIGFuIHVuc3VwZXJ2aXNlZCBmYXNoaW9uLiBXaGlsZSBjb250ZXh0dWFsIGVtYmVkZGluZ3MgaGF2ZSBiZWVuIHNob3duIHRvIHlpZWxkIHJpY2hlciByZXByZXNlbnRhdGlvbnMgb2YgbWVhbmluZyBjb21wYXJlZCB0byB0aGVpciBzdGF0aWMgY291bnRlcnBhcnRzLCBhbGlnbmluZyB0aGVtIHBvc2VzIGEgY2hhbGxlbmdlIGR1ZSB0byB0aGVpciBkeW5hbWljIG5hdHVyZS4gVG8gdGhpcyBlbmQsIHdlIGNvbnN0cnVjdCBjb250ZXh0LWluZGVwZW5kZW50IHZhcmlhbnRzIG9mIHRoZSBvcmlnaW5hbCBtb25vbGluZ3VhbCBzcGFjZXMgYW5kIHV0aWxpemUgdGhlaXIgbWFwcGluZyB0byBkZXJpdmUgYW4gYWxpZ25tZW50IGZvciB0aGUgY29udGV4dC1kZXBlbmRlbnQgc3BhY2VzLiBUaGlzIG1hcHBpbmcgcmVhZGlseSBzdXBwb3J0cyBwcm9jZXNzaW5nIG9mIGEgdGFyZ2V0IGxhbmd1YWdlLCBpbXByb3ZpbmcgdHJhbnNmZXIgYnkgY29udGV4dC1hd2FyZSBlbWJlZGRpbmdzLiBPdXIgZXhwZXJpbWVudGFsIHJlc3VsdHMgZGVtb25zdHJhdGUgdGhlIGVmZmVjdGl2ZW5lc3Mgb2YgdGhpcyBhcHByb2FjaCBmb3IgemVyby1zaG90IGFuZCBmZXctc2hvdCBsZWFybmluZyBvZiBkZXBlbmRlbmN5IHBhcnNpbmcuIFNwZWNpZmljYWxseSwgb3VyIG1ldGhvZCBjb25zaXN0ZW50bHkgb3V0cGVyZm9ybXMgdGhlIHByZXZpb3VzIHN0YXRlLW9mLXRoZS1hcnQgb24gNiB0ZXN0ZWQgbGFuZ3VhZ2VzLCB5aWVsZGluZyBhbiBpbXByb3ZlbWVudCBvZiA2LjggTEFTIHBvaW50cyBvbiBhdmVyYWdlLiIsLCxPcGVuIHdlaWdodHMgKHVucmVzdHJpY3RlZCksIklzcmFlbCxVbml0ZWQgU3RhdGVzIG9mIEFtZXJpY2EiLEVMTW8sLCwsLDIwMjYtMDUtMjUgMTI6MTA6NDkrMDA6MDAsLCwsLCwiQWNhZGVtaWEsQWNhZGVtaWEiLCwsLCxPcGVuIHNvdXJjZSwiTUlUIGxpY2Vuc2UKaHR0cHM6Ly9naXRodWIuY29tL1RhbFNjaHVzdGVyL0Nyb3NzTGluZ3VhbENvbnRleHR1YWxFbWIiLCwsLCwsLEhhcmR3YXJlLCwsLCxZZXMKRkFJUlNFUSBBZGFwdGl2ZSBJbnB1dHMsTGFuZ3VhZ2UsTGFuZ3VhZ2UgbW9kZWxpbmcvZ2VuZXJhdGlvbiwiRmFjZWJvb2sgQUkgUmVzZWFyY2gsR29vZ2xlIEJyYWluIiwiTXlsZSBPdHQsIFNlcmdleSBFZHVub3YsIEFsZXhlaSBCYWV2c2tpLCBBbmdlbGEgRmFuLCBTYW0gR3Jvc3MsIE5hdGhhbiBOZywgRGF2aWQgR3JhbmdpZXIsIE1pY2hhZWwgQXVsaSIsMjAxOS0wNC0wMSwiZmFpcnNlcTogQSBGYXN0LCBFeHRlbnNpYmxlIFRvb2xraXQgZm9yIFNlcXVlbmNlIE1vZGVsaW5nIixodHRwczovL2FyeGl2Lm9yZy9hYnMvMTkwNC4wMTAzOCwzMzgxLjAsLCwyNDcwMDAwMDAuMDAwMDAwMDMsIiIiVGhlIGZpcnN0IG1vZGVsIGhhcyAxNiBibG9ja3MsIGlubmVyIGRpbWVuc2lvbiA0SyBhbmQgZW1iZWRkaW5nIGRpbWVuc2lvbiAxSyIiCgoyNDdNIGFzIGluIEJhZXZza2kgYW5kIEF1bGkgKDIwMTkpIFRyYW5zZm9ybWVyIiwzLjE4MDQyNzRlKzE5LCI2IEZMT1AgLyBwYXJhbWV0ZXIgLyB0b2tlbiAqIDI0NzAwMDAwMCBwYXJhbWV0ZXJzICogMTAzMDAwMDAwIHRva2VucyAqIDE4MCBlcG9jaHMgPSAyLjc0NzYyOGUrMTkgRkxPUCAKCmZvciB0cmFuc2xhdGlvbiBtb2RlbCwgVGFibGUgMjoKCjMxMzMwMDAwMDAwMDAwIEZMT1AgLyBzZWNvbmQgLyBHUFUgKiAxMjggR1BVcyAqIDguNSBob3VycyAqIDM2MDAgc2Vjb25kcyAvIGhvdXIgKiAwLjMgW2Fzc3VtZWQgcHJlY2lzaW9uXSA9IDMuNjgxNDAwM2UrMTkgRkxPUAoKc3FydCgyLjc0NzYyOGUrMTkqMy42ODE0MDAzZSsxOSkgPSAzLjE4MDQyNzRlKzE5IEZMT1AKClNwZWN1bGF0aXZlIGNvbmZpZGVuY2Ugc2luY2UgYW1vdW50IG9mIHBhcmFtZXRlcnMgYW5kIGVwb2NocyBhcmUgYXNzdW1lZCBhcyB3ZWxsIGFzIGhhcmR3YXJlIGVzdGltYXRpb24gaXMgZ2l2ZW4gZm9yIGFub3RoZXIgbW9kZWwgaW4gdGhlIHBhcGVyCgpfX19fX19fX19fCkluIHRoZSBBbGdvcml0aG1pYyBwcm9ncmVzcyBwYXBlciB0aGUgZXN0aW1hdGlvbiB3YXMgNy4zMEUrMTggRkxPUCIsMTAzMDAwMDAwLGFzc3VtaW5nIHNhbWUgbnVtYmVyIG9mIGVwb2NocyBhcyBpbiBCYWV2c2tpIGFuZCBBdWxpICgyMDE5KSBUcmFuc2Zvcm1lciAtIDE4MCwsLE5WSURJQSBWMTAwLCxTcGVjdWxhdGl2ZSwiZmFpcnNlcSBpcyBhbiBvcGVuLXNvdXJjZSBzZXF1ZW5jZSBtb2RlbGluZyB0b29sa2l0IHRoYXQgYWxsb3dzIHJlc2VhcmNoZXJzIGFuZCBkZXZlbG9wZXJzIHRvIHRyYWluIGN1c3RvbSBtb2RlbHMgZm9yIHRyYW5zbGF0aW9uLCBzdW1tYXJpemF0aW9uLCBsYW5ndWFnZSBtb2RlbGluZywgYW5kIG90aGVyIHRleHQgZ2VuZXJhdGlvbiB0YXNrcy4gVGhlIHRvb2xraXQgaXMgYmFzZWQgb24gUHlUb3JjaCBhbmQgc3VwcG9ydHMgZGlzdHJpYnV0ZWQgdHJhaW5pbmcgYWNyb3NzIG11bHRpcGxlIEdQVXMgYW5kIG1hY2hpbmVzLiBXZSBhbHNvIHN1cHBvcnQgZmFzdCBtaXhlZC1wcmVjaXNpb24gdHJhaW5pbmcgYW5kIGluZmVyZW5jZSBvbiBtb2Rlcm4gR1BVcy4gQSBkZW1vIHZpZGVvIGNhbiBiZSBmb3VuZCBhdCB0aGlzIGh0dHBzIFVSTCIsMTgwLjAsRkFJUlNFUSBBZGFwdGl2ZSBJbnB1dHMsVW5yZWxlYXNlZCwiVW5pdGVkIFN0YXRlcyBvZiBBbWVyaWNhLEZyYW5jZSxVbml0ZWQgU3RhdGVzIG9mIEFtZXJpY2EiLCwsLCwsMjAyNi0wNS0yNSAxMjoxMDo1MCswMDowMCwsLCwsLCJJbmR1c3RyeSxJbmR1c3RyeSIsLCwsLE9wZW4gc291cmNlLCJ3ZWlnaHRzIGFuZCB0cmFpbmluZywgUmVwbyBpcyBNSVQtbGljZW5zZWQKaHR0cHM6Ly9naXRodWIuY29tL2ZhY2Vib29rcmVzZWFyY2gvZmFpcnNlcS9ibG9iL21haW4vZXhhbXBsZXMvbGFuZ3VhZ2VfbW9kZWwvUkVBRE1FLmFkYXB0aXZlX2lucHV0cy5tZCAiLCwsLCwsLCJPcGVyYXRpb24gY291bnRpbmcsSGFyZHdhcmUiLCwsLCxObwpVbmlSZXAsQmlvbG9neSwiUHJvdGVpbnMsUHJvdGVpbiBvciBudWNsZW90aWRlIGxhbmd1YWdlIG1vZGVsIChwTE0vbkxNKSIsSGFydmFyZCBVbml2ZXJzaXR5LCJFdGhhbiBDLiBBbGxleSwgR3JpZ29yeSBLaGltdWx5YSwgU3Vyb2ppdCBCaXN3YXMsIE1vaGFtbWVkIEFsUXVyYWlzaGkgJiBHZW9yZ2UgTS4gQ2h1cmNoICAiLDIwMTktMDMtMjYsVW5pZmllZCByYXRpb25hbCBwcm90ZWluIGVuZ2luZWVyaW5nIHdpdGggc2VxdWVuY2UtYmFzZWQgZGVlcCByZXByZXNlbnRhdGlvbiBsZWFybmluZyxodHRwczovL3d3dy5uYXR1cmUuY29tL2FydGljbGVzL3M0MTU5Mi0wMTktMDU5OC0xLDk4OS4wLCwsMTgyMDAwMDAuMCwiIiIxLDkwMC1kaW1lbnNpb25hbCBzaW5nbGUtbGF5ZXIgbXVsdGlwbGljYXRpdmUgTFNUTSAofjE4LjIgbWlsbGlvbiBwYXJhbWV0ZXJzKSIiIiwyLjJlKzE5LCIiIlRyYWluaW5nIHdhcyBwZXJmb3JtZWQgdXNpbmcgZGF0YSBwYXJhbGxlbGlzbSBvbiBmb3VyIE52aWRpYSBLODAgR1BVcyAobUxTVE0tMSw5MDApIG9yIHR3byBOdmlkaWEgSy00MHMgKDTDlyBtTFNUTS0yNTYsIDTDlyBtTFNUTS02NCkuIFRoZSBtTFNUTS0xLDkwMCBtb2RlbCB3YXMgdHJhaW5lZCBmb3Igfjc3MCwwMDAgd2VpZ2h0IHVwZGF0ZXMsIG9yIH4zLjXigIl3ZWVrcyB3YWxsIGNsb2NrIHRpbWUsIGNvcnJlc3BvbmRpbmcgdG8gfjEgZXBvY2guIiIgW01ldGhvZHMgLSBVbnN1cGVydmlzZWQgdHJhaW5pbmcgZGF0YXNldF0KCkFzc3VtaW5nIDMwJSB1dGlsaXphdGlvbiByYXRlIGFuZCBzaW5nbGUtcHJlY2lzaW9uIHBlcmZvcm1hbmNlCgpFc3RpbWF0ZTogMy41IHdlZWtzICogNyBkYXlzL3dlZWsgKiAyNCBob3Vycy9kYXkgKiA2MCBtaW4vaG91ciAqIDYwIHNlYy9taW4gKiA0IEdQVXMgKjguNzNlMTIgRkxPUC9zZWMgKiAwLjMiLCx+MjRNIHByb3RlaW4gc2VxdWVuY2VzLDU4OC4wLCxOVklESUEgVGVzbGEgSzgwLFNlbGYtc3VwZXJ2aXNlZCBsZWFybmluZyxMaWtlbHksIlJhdGlvbmFsIHByb3RlaW4gZW5naW5lZXJpbmcgcmVxdWlyZXMgYSBob2xpc3RpYyB1bmRlcnN0YW5kaW5nIG9mIHByb3RlaW4gZnVuY3Rpb24uIEhlcmUsIHdlIGFwcGx5IGRlZXAgbGVhcm5pbmcgdG8gdW5sYWJlbGVkIGFtaW5vLWFjaWQgc2VxdWVuY2VzIHRvIGRpc3RpbGwgdGhlIGZ1bmRhbWVudGFsIGZlYXR1cmVzIG9mIGEgcHJvdGVpbiBpbnRvIGEgc3RhdGlzdGljYWwgcmVwcmVzZW50YXRpb24gdGhhdCBpcyBzZW1hbnRpY2FsbHkgcmljaCBhbmQgc3RydWN0dXJhbGx5LCBldm9sdXRpb25hcmlseSBhbmQgYmlvcGh5c2ljYWxseSBncm91bmRlZC4gV2Ugc2hvdyB0aGF0IHRoZSBzaW1wbGVzdCBtb2RlbHMgYnVpbHQgb24gdG9wIG9mIHRoaXMgdW5pZmllZCByZXByZXNlbnRhdGlvbiAoVW5pUmVwKSBhcmUgYnJvYWRseSBhcHBsaWNhYmxlIGFuZCBnZW5lcmFsaXplIHRvIHVuc2VlbiByZWdpb25zIG9mIHNlcXVlbmNlIHNwYWNlLiBPdXIgZGF0YS1kcml2ZW4gYXBwcm9hY2ggcHJlZGljdHMgdGhlIHN0YWJpbGl0eSBvZiBuYXR1cmFsIGFuZCBkZSBub3ZvIGRlc2lnbmVkIHByb3RlaW5zLCBhbmQgdGhlIHF1YW50aXRhdGl2ZSBmdW5jdGlvbiBvZiBtb2xlY3VsYXJseSBkaXZlcnNlIG11dGFudHMsIGNvbXBldGl0aXZlbHkgd2l0aCB0aGUgc3RhdGUtb2YtdGhlLWFydCBtZXRob2RzLiBVbmlSZXAgZnVydGhlciBlbmFibGVzIHR3byBvcmRlcnMgb2YgbWFnbml0dWRlIGVmZmljaWVuY3kgaW1wcm92ZW1lbnQgaW4gYSBwcm90ZWluIGVuZ2luZWVyaW5nIHRhc2suIFVuaVJlcCBpcyBhIHZlcnNhdGlsZSBzdW1tYXJ5IG9mIGZ1bmRhbWVudGFsIHByb3RlaW4gZmVhdHVyZXMgdGhhdCBjYW4gYmUgYXBwbGllZCBhY3Jvc3MgcHJvdGVpbiBlbmdpbmVlcmluZyBpbmZvcm1hdGljcy4iLDEuMCwsT3BlbiB3ZWlnaHRzIChub24tY29tbWVyY2lhbCksVW5pdGVkIFN0YXRlcyBvZiBBbWVyaWNhLCwsLDQuMCwsMjAyNi0wMS0wMSAxNDowMToyMiswMDowMCwsLCwsLEFjYWRlbWlhLCwsLDIzNTIuMCxPcGVuIHNvdXJjZSwiY3JlYXRpdmUgY29tbW9ucyBub24tY29tbWVyY2lhbCBmb3Igd2VpZ2h0cywgR05VIEdlbmVyYWwgUHVibGljIExpY2Vuc2UgZm9yIGNvZGUuIGRhdGEgaXMgVW5pUmVmNTAsIHdoaWNoIGhhcyBhIGNvbW1lcmNpYWwgbGljZW5zZQpodHRwczovL2dpdGh1Yi5jb20vY2h1cmNobGFiL1VuaVJlcCIsLCwsLCwyNDcxLjg2NzI5ODE2NDM4MyxIYXJkd2FyZSwsLCwsWWVzClNjaUJFUlQsTGFuZ3VhZ2UsIlJlbGF0aW9uIGV4dHJhY3Rpb24sU2VudGltZW50IGNsYXNzaWZpY2F0aW9uLFRleHQgY2xhc3NpZmljYXRpb24sTmFtZWQgZW50aXR5IHJlY29nbml0aW9uIChORVIpIixBbGxlbiBJbnN0aXR1dGUgZm9yIEFJLCJJeiBCZWx0YWd5LCBLeWxlIExvLCBBcm1hbiBDb2hhbiIsMjAxOS0wMy0yNixTY2lCRVJUOiBBIFByZXRyYWluZWQgTGFuZ3VhZ2UgTW9kZWwgZm9yIFNjaWVudGlmaWMgVGV4dCxodHRwczovL2FyeGl2Lm9yZy9hYnMvMTkwMy4xMDY3NiwzNzA1LjAsIkhpZ2hseSBjaXRlZCxTT1RBIGltcHJvdmVtZW50IiwiIiJXZSBkZW1vbnN0cmF0ZSBzdGF0aXN0aWNhbGx5IHNpZ25pZmljYW50IGltcHJvdmVtZW50cyBvdmVyIEJFUlQgYW5kIGFjaGlldmUgbmV3IHN0YXRlLW9mLXRoZS1hcnQgcmVzdWx0cyBvbiBzZXZlcmFsIG9mIHRoZXNlIHRhc2tzIiIiLDExMDAwMDAwMC4wLCIxMTBNCnNpemUgb2YgYmVydCBiYXNlIGZyb20gaHR0cHM6Ly9odWdnaW5nZmFjZS5jby9nb29nbGUtYmVydC9iZXJ0LWJhc2UtdW5jYXNlZApyZWxldmFudCBjaXRhdGlvbjogCiIiV2UgdXNlIHRoZSBvcmlnaW5hbCBCRVJUIGNvZGUgdG8KdHJhaW4gU0NJQkVSVCBvbiBvdXIgY29ycHVzIHdpdGggdGhlIHNhbWUgY29uLQpmaWd1cmF0aW9uIGFuZCBzaXplIGFzIEJFUlQtQmFzZS4gV2UgdHJhaW4gNApkaWZmZXJlbnQgdmVyc2lvbnMgb2YgU0NJQkVSVDogKGkpIGNhc2VkIG9yIHVuLQpjYXNlZCBhbmQgKGlpKSBCQVNFVk9DQUIgb3IgU0NJVk9DQUIuIFRoZQp0d28gbW9kZWxzIHRoYXQgdXNlIEJBU0VWT0NBQiBhcmUgZmluZXR1bmVkCmZyb20gdGhlIGNvcnJlc3BvbmRpbmcgQkVSVC1CYXNlIG1vZGVscy4gVGhlCm90aGVyIHR3byBtb2RlbHMgdGhhdCB1c2UgdGhlIG5ldyBTQ0lWT0NBQiBhcmUKdHJhaW5lZCBmcm9tIHNjcmF0Y2guIiIiLDguOTI2ODQ4ZSsxOSwiNCoxMjNlMTIqMC4zKig3KjI0KjM2MDApID0gOC45MjY4NDhlKzE5CihudW0gZ3B1KSAqIChwZWFrIGNvbXB1dGUpICogKGFzc3VtZWQgdXRpbGl6YXRpb24gcmF0ZSkgKiAodGltZSBpbiBzZWNvbmRzKQpXZSBoYXZlOgogNCBUUFV2MyBjaGlwcy4xMjN0ZXJhRkxPUFMgcGVyIGNoaXAuCjcgZGF5cyBvZiB0cmFpbmluZwoiIldlIHVzZSBhIHNpbmdsZSBUUFUgdjMgd2l0aCA4IGNvcmVzLiBUcmFpbmluZyB0aGUgU0NJVk9DQUIgbW9kZWxzIGZyb20gc2NyYXRjaCBvbiBvdXIgY29ycHVzIHRha2VzIDEgd2VlayAoNSBkYXlzIHdpdGggbWF4IGxlbmd0aCAxMjgsIHRoZW4gMiBkYXlzIHdpdGggbWF4IGxlbmd0aCA1MTIpLiAiIgoKSWYgdGhpcyBjb21wdXRlIGVzdGltYXRlIGlzIGFjY3VyYXRlIGFuZCBCRVJUIGlzIGFwcHJveGltYXRlbHkgZGVuc2UsIHRoZW4gQz02ZU5EIC0+IGU9Qy82TkQgfj0gNDAgZXBvY2hzLiIsMzE3MDAwMDAwMCwiIiJUaGUgYXZlcmFnZSBwYXBlciBsZW5ndGggaXMgMTU0IHNlbnRlbmNlcyAoMiw3NjkgdG9rZW5zKSByZXN1bHRpbmcgaW4gYSBjb3JwdXMgc2l6ZSBvZiAzLjE3QiB0b2tlbnMsIHNpbWlsYXIgdG8gdGhlIDMuM0IgdG9rZW5zIG9uIHdoaWNoIEJFUlQgd2FzIHRyYWluZWQuIiIiLDE2OC4wLDEgd2VlayxHb29nbGUgVFBVIHYzLCxDb25maWRlbnQsIk9idGFpbmluZyBsYXJnZS1zY2FsZSBhbm5vdGF0ZWQgZGF0YSBmb3IgTkxQIHRhc2tzIGluIHRoZSBzY2llbnRpZmljIGRvbWFpbiBpcyBjaGFsbGVuZ2luZyBhbmQgZXhwZW5zaXZlLiBXZSByZWxlYXNlIFNjaUJFUlQsIGEgcHJldHJhaW5lZCBsYW5ndWFnZSBtb2RlbCBiYXNlZCBvbiBCRVJUIChEZXZsaW4gZXQgYWwuLCAyMDE4KSB0byBhZGRyZXNzIHRoZSBsYWNrIG9mIGhpZ2gtcXVhbGl0eSwgbGFyZ2Utc2NhbGUgbGFiZWxlZCBzY2llbnRpZmljIGRhdGEuIFNjaUJFUlQgbGV2ZXJhZ2VzIHVuc3VwZXJ2aXNlZCBwcmV0cmFpbmluZyBvbiBhIGxhcmdlIG11bHRpLWRvbWFpbiBjb3JwdXMgb2Ygc2NpZW50aWZpYyBwdWJsaWNhdGlvbnMgdG8gaW1wcm92ZSBwZXJmb3JtYW5jZSBvbiBkb3duc3RyZWFtIHNjaWVudGlmaWMgTkxQIHRhc2tzLiBXZSBldmFsdWF0ZSBvbiBhIHN1aXRlIG9mIHRhc2tzIGluY2x1ZGluZyBzZXF1ZW5jZSB0YWdnaW5nLCBzZW50ZW5jZSBjbGFzc2lmaWNhdGlvbiBhbmQgZGVwZW5kZW5jeSBwYXJzaW5nLCB3aXRoIGRhdGFzZXRzIGZyb20gYSB2YXJpZXR5IG9mIHNjaWVudGlmaWMgZG9tYWlucy4gV2UgZGVtb25zdHJhdGUgc3RhdGlzdGljYWxseSBzaWduaWZpY2FudCBpbXByb3ZlbWVudHMgb3ZlciBCRVJUIGFuZCBhY2hpZXZlIG5ldyBzdGF0ZS1vZi10aGUtYXJ0IHJlc3VsdHMgb24gc2V2ZXJhbCBvZiB0aGVzZSB0YXNrcy4gVGhlIGNvZGUgYW5kIHByZXRyYWluZWQgbW9kZWxzIGFyZSBhdmFpbGFibGUgYXQgdGhpcyBodHRwczovL2dpdGh1Yi5jb20vYWxsZW5haS9zY2liZXJ0LyIsLCxPcGVuIHdlaWdodHMgKHVucmVzdHJpY3RlZCksVW5pdGVkIFN0YXRlcyBvZiBBbWVyaWNhLCwsLDQuMCwsMjAyNi0wNS0yNSAxMjoxMDo1MCswMDowMCwsLCwsLFJlc2VhcmNoIGNvbGxlY3RpdmUsLCwsNjcyLjAsT3BlbiBzb3VyY2UsImFwYWNoZSAyLjAsIGNvZGUgYW5kIHdlaWdodHM6IGh0dHBzOi8vZ2l0aHViLmNvbS9hbGxlbmFpL3NjaWJlcnQvIiwsMjQ3LjI2Mjg5MDEwMjcxNjAzLCwsLDM3MDcuODAwOTQ3MjQ2NTc0NyxIYXJkd2FyZSwsLCwsWWVzCkRPQyArIEZpbmV0dW5l4oiXICsgUGFydGlhbCBTaHVmZmxlIChXVDIpLExhbmd1YWdlLExhbmd1YWdlIG1vZGVsaW5nLFVuaXZlcnNpdHkgb2YgV2FzaGluZ3RvbixPZmlyIFByZXNzLDIwMTktMDMtMTEsUGFydGlhbGx5IFNodWZmbGluZyB0aGUgVHJhaW5pbmcgRGF0YSB0byBJbXByb3ZlIExhbmd1YWdlIE1vZGVscyxodHRwczovL2FyeGl2Lm9yZy9hYnMvMTkwMy4wNDE2Nyw2LjAsLCw2NzMwMDAwMC4wLCwsLCwsLCwsLCwiQWx0aG91Z2ggU0dEIHJlcXVpcmVzIHNodWZmbGluZyB0aGUgdHJhaW5pbmcgZGF0YSBiZXR3ZWVuIGVwb2NocywgY3VycmVudGx5IG5vbmUgb2YgdGhlIHdvcmQtbGV2ZWwgbGFuZ3VhZ2UgbW9kZWxpbmcgc3lzdGVtcyBkbyB0aGlzLiBOYWl2ZWx5IHNodWZmbGluZyBhbGwgc2VudGVuY2VzIGluIHRoZSB0cmFpbmluZyBkYXRhIHdvdWxkIG5vdCBwZXJtaXQgdGhlIG1vZGVsIHRvIGxlYXJuIGludGVyLXNlbnRlbmNlIGRlcGVuZGVuY2llcy4gSGVyZSB3ZSBwcmVzZW50IGEgbWV0aG9kIHRoYXQgcGFydGlhbGx5IHNodWZmbGVzIHRoZSB0cmFpbmluZyBkYXRhIGJldHdlZW4gZXBvY2hzLiBUaGlzIG1ldGhvZCBtYWtlcyBlYWNoIGJhdGNoIHJhbmRvbSwgd2hpbGUga2VlcGluZyBtb3N0IHNlbnRlbmNlIG9yZGVyaW5nIGludGFjdC4gSXQgYWNoaWV2ZXMgbmV3IHN0YXRlIG9mIHRoZSBhcnQgcmVzdWx0cyBvbiB3b3JkLWxldmVsIGxhbmd1YWdlIG1vZGVsaW5nIG9uIGJvdGggdGhlIFBlbm4gVHJlZWJhbmsgYW5kIFdpa2lUZXh0LTIgZGF0YXNldHMuIiwsRE9DICsgRmluZXR1bmXiiJcgKyBQYXJ0aWFsIFNodWZmbGUgKFdUMiksVW5yZWxlYXNlZCxVbml0ZWQgU3RhdGVzIG9mIEFtZXJpY2EsLCwsLCwyMDI2LTAyLTExIDE5OjI2OjI3KzAwOjAwLCwsLCwsQWNhZGVtaWEsLCwsLE9wZW4gKG5vbi1jb21tZXJjaWFsKSxubyBsaWNlbnNlIHNwZWNpZmllZDogaHR0cHM6Ly9naXRodWIuY29tL29maXJwcmVzcy9QYXJ0aWFsU2h1ZmZsZSAsLCwsLCwsLCwsLCxObwpET0MgKyBGaW5ldHVuZeKIlyArIFBhcnRpYWwgU2h1ZmZsZSAoUFRCKSxMYW5ndWFnZSxMYW5ndWFnZSBtb2RlbGluZyxVbml2ZXJzaXR5IG9mIFdhc2hpbmd0b24sT2ZpciBQcmVzcywyMDE5LTAzLTExLFBhcnRpYWxseSBTaHVmZmxpbmcgdGhlIFRyYWluaW5nIERhdGEgdG8gSW1wcm92ZSBMYW5ndWFnZSBNb2RlbHMsaHR0cHM6Ly9hcnhpdi5vcmcvYWJzLzE5MDMuMDQxNjcsNi4wLCwsLCwsLDkyOTAwMCwsLCwsLENvbmZpZGVudCwiQWx0aG91Z2ggU0dEIHJlcXVpcmVzIHNodWZmbGluZyB0aGUgdHJhaW5pbmcgZGF0YSBiZXR3ZWVuIGVwb2NocywgY3VycmVudGx5IG5vbmUgb2YgdGhlIHdvcmQtbGV2ZWwgbGFuZ3VhZ2UgbW9kZWxpbmcgc3lzdGVtcyBkbyB0aGlzLiBOYWl2ZWx5IHNodWZmbGluZyBhbGwgc2VudGVuY2VzIGluIHRoZSB0cmFpbmluZyBkYXRhIHdvdWxkIG5vdCBwZXJtaXQgdGhlIG1vZGVsIHRvIGxlYXJuIGludGVyLXNlbnRlbmNlIGRlcGVuZGVuY2llcy4gSGVyZSB3ZSBwcmVzZW50IGEgbWV0aG9kIHRoYXQgcGFydGlhbGx5IHNodWZmbGVzIHRoZSB0cmFpbmluZyBkYXRhIGJldHdlZW4gZXBvY2hzLiBUaGlzIG1ldGhvZCBtYWtlcyBlYWNoIGJhdGNoIHJhbmRvbSwgd2hpbGUga2VlcGluZyBtb3N0IHNlbnRlbmNlIG9yZGVyaW5nIGludGFjdC4gSXQgYWNoaWV2ZXMgbmV3IHN0YXRlIG9mIHRoZSBhcnQgcmVzdWx0cyBvbiB3b3JkLWxldmVsIGxhbmd1YWdlIG1vZGVsaW5nIG9uIGJvdGggdGhlIFBlbm4gVHJlZWJhbmsgYW5kIFdpa2lUZXh0LTIgZGF0YXNldHMuIiwsRE9DICsgRmluZXR1bmXiiJcgKyBQYXJ0aWFsIFNodWZmbGUgKFBUQiksVW5yZWxlYXNlZCxVbml0ZWQgU3RhdGVzIG9mIEFtZXJpY2EsLCwsLCwyMDI2LTAyLTExIDE5OjI2OjI3KzAwOjAwLCwsLCwsQWNhZGVtaWEsLCwsLE9wZW4gKG5vbi1jb21tZXJjaWFsKSxubyBsaWNlbnNlIHNwZWNpZmllZDogaHR0cHM6Ly9naXRodWIuY29tL29maXJwcmVzcy9QYXJ0aWFsU2h1ZmZsZSAsLCwsLCwsLCwsLCxObwpOTVQgVHJhbnNmb3JtZXIgNDM3TSxMYW5ndWFnZSxUcmFuc2xhdGlvbiwiR29vZ2xlLEJhci1JbGFuIFVuaXZlcnNpdHkiLCJSb2VlIEFoYXJvbmksIE1lbHZpbiBKb2huc29uLCBPcmhhbiBGaXJhdCIsMjAxOS0wMi0yOCxNYXNzaXZlbHkgTXVsdGlsaW5ndWFsIE5ldXJhbCBNYWNoaW5lIFRyYW5zbGF0aW9uLGh0dHBzOi8vYXJ4aXYub3JnL2Ficy8xOTAzLjAwMDg5LDUzOS4wLFNPVEEgaW1wcm92ZW1lbnQsIiIiV2UgcmVwb3J0IHJlc3VsdHMgb24gdGhlIHB1YmxpY2x5IGF2YWlsYWJsZSBURUQgdGFsa3MgbXVsdGlsaW5ndWFsIGNvcnB1cyB3aGVyZSB3ZSBzaG93IHRoYXQgbWFzc2l2ZWx5IG11bHRpbGluZ3VhbCBtYW55LXRvLW1hbnkgbW9kZWxzIGFyZSBlZmZlY3RpdmUgaW4gbG93IHJlc291cmNlIHNldHRpbmdzLCBvdXRwZXJmb3JtaW5nIHRoZSBwcmV2aW91cyBzdGF0ZS1vZi10aGUtYXJ0IHdoaWxlIHN1cHBvcnRpbmcgdXAgdG8gNTkgbGFuZ3VhZ2VzLiIiIiw0Mzc3MDAwMDAuMCwiIiJSZWdhcmRpbmcgdGhlIG1vZGVsLCBmb3IgdGhlc2UgZXhwZXJpbWVudHMgd2UKdXNlIGEgbGFyZ2VyIFRyYW5zZm9ybWVyIG1vZGVsIHdpdGggNiBsYXllcnMgaW4KYm90aCB0aGUgZW5jb2RlciBhbmQgdGhlIGRlY29kZXIsIG1vZGVsIGRpbWVuc2lvbiBzZXQgdG8gMTAyNCwgaGlkZGVuIGRpbWVuc2lvbiBzaXplIG9mIDgxOTIsCmFuZCAxNiBhdHRlbnRpb24gaGVh</x:v>
      </x:c>
    </x:row>
    <x:row r="267" ht="18" customHeight="1">
      <x:c r="A267" s="17" t="n">
        <x:v>262</x:v>
      </x:c>
      <x:c r="B267" s="17" t="n">
        <x:v>310</x:v>
      </x:c>
      <x:c r="C267" s="160" t="str">
        <x:v>ZHMuIFRoaXMgcmVzdWx0cyBpbiBhIG1vZGVsCndpdGggYXBwcm94aW1hdGVseSA0NzMuN00gcGFyYW1ldGVycy4iIiIsLCwsIjk2TSB0b3RhbCBleGFtcGxlcywgcGVyIFRhYmxlIDQuIE9uZSBzZW50ZW5jZSBwZXIgZXhhbXBsZT8iLCwsLCxDb25maWRlbnQsIk11bHRpbGluZ3VhbCBuZXVyYWwgbWFjaGluZSB0cmFuc2xhdGlvbiAoTk1UKSBlbmFibGVzIHRyYWluaW5nIGEgc2luZ2xlIG1vZGVsIHRoYXQgc3VwcG9ydHMgdHJhbnNsYXRpb24gZnJvbSBtdWx0aXBsZSBzb3VyY2UgbGFuZ3VhZ2VzIGludG8gbXVsdGlwbGUgdGFyZ2V0IGxhbmd1YWdlcy4gSW4gdGhpcyBwYXBlciwgd2UgcHVzaCB0aGUgbGltaXRzIG9mIG11bHRpbGluZ3VhbCBOTVQgaW4gdGVybXMgb2YgbnVtYmVyIG9mIGxhbmd1YWdlcyBiZWluZyB1c2VkLiBXZSBwZXJmb3JtIGV4dGVuc2l2ZSBleHBlcmltZW50cyBpbiB0cmFpbmluZyBtYXNzaXZlbHkgbXVsdGlsaW5ndWFsIE5NVCBtb2RlbHMsIHRyYW5zbGF0aW5nIHVwIHRvIDEwMiBsYW5ndWFnZXMgdG8gYW5kIGZyb20gRW5nbGlzaCB3aXRoaW4gYSBzaW5nbGUgbW9kZWwuIFdlIGV4cGxvcmUgZGlmZmVyZW50IHNldHVwcyBmb3IgdHJhaW5pbmcgc3VjaCBtb2RlbHMgYW5kIGFuYWx5emUgdGhlIHRyYWRlLW9mZnMgYmV0d2VlbiB0cmFuc2xhdGlvbiBxdWFsaXR5IGFuZCB2YXJpb3VzIG1vZGVsaW5nIGRlY2lzaW9ucy4gV2UgcmVwb3J0IHJlc3VsdHMgb24gdGhlIHB1YmxpY2x5IGF2YWlsYWJsZSBURUQgdGFsa3MgbXVsdGlsaW5ndWFsIGNvcnB1cyB3aGVyZSB3ZSBzaG93IHRoYXQgbWFzc2l2ZWx5IG11bHRpbGluZ3VhbCBtYW55LXRvLW1hbnkgbW9kZWxzIGFyZSBlZmZlY3RpdmUgaW4gbG93IHJlc291cmNlIHNldHRpbmdzLCBvdXRwZXJmb3JtaW5nIHRoZSBwcmV2aW91cyBzdGF0ZS1vZi10aGUtYXJ0IHdoaWxlIHN1cHBvcnRpbmcgdXAgdG8gNTkgbGFuZ3VhZ2VzLiBPdXIgZXhwZXJpbWVudHMgb24gYSBsYXJnZS1zY2FsZSBkYXRhc2V0IHdpdGggMTAyIGxhbmd1YWdlcyB0byBhbmQgZnJvbSBFbmdsaXNoIGFuZCB1cCB0byBvbmUgbWlsbGlvbiBleGFtcGxlcyBwZXIgZGlyZWN0aW9uIGFsc28gc2hvdyBwcm9taXNpbmcgcmVzdWx0cywgc3VycGFzc2luZyBzdHJvbmcgYmlsaW5ndWFsIGJhc2VsaW5lcyBhbmQgZW5jb3VyYWdpbmcgZnV0dXJlIHdvcmsgb24gbWFzc2l2ZWx5IG11bHRpbGluZ3VhbCBOTVQuIiwsLFVucmVsZWFzZWQsIlVuaXRlZCBTdGF0ZXMgb2YgQW1lcmljYSxJc3JhZWwiLCwsLCwsMjAyNi0wNS0yNSAxMjoxMDo1MCswMDowMCwsLCwsLCJJbmR1c3RyeSxBY2FkZW1pYSIsLCwsLFVucmVsZWFzZWQsLCwsLCwsLCwsLCwsTm8KS2F0YUdvLEdhbWVzLEdvLEphbmUgU3RyZWV0LERhdmlkIEouIFd1LDIwMTktMDItMjcsQWNjZWxlcmF0aW5nIFNlbGYtUGxheSBMZWFybmluZyBpbiBHbyxodHRwczovL2FyeGl2Lm9yZy9hYnMvMTkwMi4xMDU2NSwxMTEuMCxTT1RBIGltcHJvdmVtZW50LCJCZXR0ZXIgdGhhbiBFTEYgT3BlbkdvIHdoaWxlIHVzaW5nIDEvNTB0aCB0aGUgY29tcHV0ZS4KCm5vdCBhbiBhYnNvbHV0ZSBTT1RBLCBoZXkgY29tcGFyZSBvbmx5IGFnYWluc3QgRUxGIE9wZW5HbyBhbmQgTGVlbGEgWmVybywgbm90IGFnYWluc3QgQWxwaGFHbyBaZXJvL0FscGhhWmVybyIsMjUwMDAwMC4wLGh0dHBzOi8vYXJ4aXYub3JnL2Ficy8yMjEwLjAwODQ5IGdpdmVzIHBhcmFtZXRlciBjb3VudCBmb3IgQWxwaGFaZXJvIGluIEZpZyAxYi4sMi4zMmUrMTksIiIiW0thdGFHb10gc3VycGFzc2VzIHRoZSBzdHJlbmd0aCBvZiBFTEYgT3BlbkdvIGFmdGVyIHRyYWluaW5nIG9uIGFib3V0IDI3IFYxMDAgR1BVcyBmb3IgMTkgZGF5cyIiCjE0LjEzIHRlcmFGTE9QL3MgKiAxOSBkYXlzID0gMi4zMmUrMTkgRkxPUCIsMjQxMDAwMDAwLDI0MSBtaWxsaW9uIHRyYWluaW5nIHNhbXBsZXMgYWNyb3NzIDQuMiBtaWxsaW9uIGdhbWVzLDQ1Ni4wLDI3IHByb2Nlc3NvcnMgZm9yIDE5IGRheXMsTlZJRElBIFRlc2xhIFYxMDAgREdYUyAxNiBHQixTZWxmLXN1cGVydmlzZWQgbGVhcm5pbmcsU3BlY3VsYXRpdmUsIkJ5IGludHJvZHVjaW5nIHNldmVyYWwgaW1wcm92ZW1lbnRzIHRvIHRoZSBBbHBoYVplcm8gcHJvY2VzcyBhbmQgYXJjaGl0ZWN0dXJlLCB3ZSBncmVhdGx5IGFjY2VsZXJhdGUgc2VsZi1wbGF5IGxlYXJuaW5nIGluIEdvLCBhY2hpZXZpbmcgYSA1MHggcmVkdWN0aW9uIGluIGNvbXB1dGF0aW9uIG92ZXIgY29tcGFyYWJsZSBtZXRob2RzLiBMaWtlIEFscGhhWmVybyBhbmQgcmVwbGljYXRpb25zIHN1Y2ggYXMgRUxGIE9wZW5HbyBhbmQgTGVlbGEgWmVybywgb3VyIGJvdCBLYXRhR28gb25seSBsZWFybnMgZnJvbSBuZXVyYWwtbmV0LWd1aWRlZCBNb250ZSBDYXJsbyB0cmVlIHNlYXJjaCBzZWxmLXBsYXkuIEJ1dCB3aGVyZWFzIEFscGhhWmVybyByZXF1aXJlZCB0aG91c2FuZHMgb2YgVFBVcyBvdmVyIHNldmVyYWwgZGF5cyBhbmQgRUxGIHJlcXVpcmVkIHRob3VzYW5kcyBvZiBHUFVzIG92ZXIgdHdvIHdlZWtzLCBLYXRhR28gc3VycGFzc2VzIEVMRidzIGZpbmFsIG1vZGVsIGFmdGVyIG9ubHkgMTkgZGF5cyBvbiBmZXdlciB0aGFuIDMwIEdQVXMuIE11Y2ggb2YgdGhlIHNwZWVkdXAgaW52b2x2ZXMgbm9uLWRvbWFpbi1zcGVjaWZpYyBpbXByb3ZlbWVudHMgdGhhdCBtaWdodCBkaXJlY3RseSB0cmFuc2ZlciB0byBvdGhlciBwcm9ibGVtcy4gRnVydGhlciBnYWlucyBmcm9tIGRvbWFpbi1zcGVjaWZpYyB0ZWNobmlxdWVzIHJldmVhbCB0aGUgcmVtYWluaW5nIGVmZmljaWVuY3kgZ2FwIGJldHdlZW4gdGhlIGJlc3QgbWV0aG9kcyBhbmQgcHVyZWx5IGdlbmVyYWwgbWV0aG9kcyBzdWNoIGFzIEFscGhhWmVyby4gT3VyIHdvcmsgaXMgYSBzdGVwIHRvd2FyZHMgbWFraW5nIGxlYXJuaW5nIGluIHN0YXRlIHNwYWNlcyBhcyBsYXJnZSBhcyBHbyBwb3NzaWJsZSB3aXRob3V0IGxhcmdlLXNjYWxlIGNvbXB1dGF0aW9uYWwgcmVzb3VyY2VzLiIsLCxPcGVuIHdlaWdodHMgKHVucmVzdHJpY3RlZCksVW5pdGVkIFN0YXRlcyBvZiBBbWVyaWNhLCwsLCwsMjAyNi0wNS0yNSAxMjoxMDo1MCswMDowMCwsLCwsLEluZHVzdHJ5LCwsLCxPcGVuIHNvdXJjZSwicGVybWlzc2l2ZSBsaWNlbnNlIGh0dHBzOi8vZ2l0aHViLmNvbS9saWdodHZlY3Rvci9LYXRhR28vYmxvYi9tYXN0ZXIvTElDRU5TRQoKdHJhaW5pbmcgaGVyZTogaHR0cHM6Ly9naXRodWIuY29tL2xpZ2h0dmVjdG9yL0thdGFHby9ibG9iL21hc3Rlci9TZWxmcGxheVRyYWluaW5nLm1kICIsLDEwNC45MTQyNTg1MTYwODY3OCwsRlAxNiwsLEhhcmR3YXJlLCwsLCxZZXMKUHJveHlsZXNzTkFTLFZpc2lvbiwiSW1hZ2UgY2xhc3NpZmljYXRpb24sTmV1cmFsIEFyY2hpdGVjdHVyZSBTZWFyY2ggLSBOQVMiLE1hc3NhY2h1c2V0dHMgSW5zdGl0dXRlIG9mIFRlY2hub2xvZ3kgKE1JVCksIkhhbiBDYWksIExpZ2VuZyBaaHUsIGFuZCBTb25nIEhhbiIsMjAxOS0wMi0yMyxQcm94eWxlc3NOQVM6IERpcmVjdCBuZXVyYWwgYXJjaGl0ZWN0dXJlIHNlYXJjaCBvbiB0YXJnZXQgdGFzayBhbmQgaGFyZHdhcmUsaHR0cHM6Ly9hcnhpdi5vcmcvYWJzLzE4MTIuMDAzMzIsMjA1NC4wLCwsLCwzLjcyMzE5MmUrMTgsIkZvciB0aGVpciBzZWFyY2hlZCBJbWFnZW5ldCBtb2RlbHMsIHRoZXkgdXNlZCAyMDAgR1BVIGhvdXJzIG9uIGEgVjEwMCBHUFUuCgpBdCBGUDMyLCBhIFYxMDAgR1BVIGhhcyBhIHBlYWsgcGVyZm9ybWFuY2Ugb2YgMS41NkUrMTMgRkxPUFMuCgpVdGlsaXphdGlvbiByYXRlIG9mIDAuMzMuCgoyMDAgaCAqIDM2MDAgc2Vjb25kIC8gaG91ciogMS42ZSsxMyBmbG9wIC9zZWNvbmQgKiAwLjMzID0gMy43ZSsxOCBmbG9wIiwxMjMwMDAwLCwsLE5WSURJQSBWMTAwLCxDb25maWRlbnQsIk5ldXJhbCBhcmNoaXRlY3R1cmUgc2VhcmNoIChOQVMpIGhhcyBhIGdyZWF0IGltcGFjdCBieSBhdXRvbWF0aWNhbGx5IGRlc2lnbmluZyBlZmZlY3RpdmUgbmV1cmFsIG5ldHdvcmsgYXJjaGl0ZWN0dXJlcy4gSG93ZXZlciwgdGhlIHByb2hpYml0aXZlIGNvbXB1dGF0aW9uYWwgZGVtYW5kIG9mIGNvbnZlbnRpb25hbCBOQVMgYWxnb3JpdGhtcyAoZS5nLiAxMDQgR1BVIGhvdXJzKSBtYWtlcyBpdCBkaWZmaWN1bHQgdG8gXGVtcGh7ZGlyZWN0bHl9IHNlYXJjaCB0aGUgYXJjaGl0ZWN0dXJlcyBvbiBsYXJnZS1zY2FsZSB0YXNrcyAoZS5nLiBJbWFnZU5ldCkuIERpZmZlcmVudGlhYmxlIE5BUyBjYW4gcmVkdWNlIHRoZSBjb3N0IG9mIEdQVSBob3VycyB2aWEgYSBjb250aW51b3VzIHJlcHJlc2VudGF0aW9uIG9mIG5ldHdvcmsgYXJjaGl0ZWN0dXJlIGJ1dCBzdWZmZXJzIGZyb20gdGhlIGhpZ2ggR1BVIG1lbW9yeSBjb25zdW1wdGlvbiBpc3N1ZSAoZ3JvdyBsaW5lYXJseSB3LnIudC4gY2FuZGlkYXRlIHNldCBzaXplKS4gQXMgYSByZXN1bHQsIHRoZXkgbmVlZCB0byB1dGlsaXplflxlbXBoe3Byb3h5fSB0YXNrcywgc3VjaCBhcyB0cmFpbmluZyBvbiBhIHNtYWxsZXIgZGF0YXNldCwgb3IgbGVhcm5pbmcgd2l0aCBvbmx5IGEgZmV3IGJsb2Nrcywgb3IgdHJhaW5pbmcganVzdCBmb3IgYSBmZXcgZXBvY2hzLiBUaGVzZSBhcmNoaXRlY3R1cmVzIG9wdGltaXplZCBvbiBwcm94eSB0YXNrcyBhcmUgbm90IGd1YXJhbnRlZWQgdG8gYmUgb3B0aW1hbCBvbiB0aGUgdGFyZ2V0IHRhc2suIEluIHRoaXMgcGFwZXIsIHdlIHByZXNlbnQgXGVtcGh7UHJveHlsZXNzTkFTfSB0aGF0IGNhbiBcZW1waHtkaXJlY3RseX0gbGVhcm4gdGhlIGFyY2hpdGVjdHVyZXMgZm9yIGxhcmdlLXNjYWxlIHRhcmdldCB0YXNrcyBhbmQgdGFyZ2V0IGhhcmR3YXJlIHBsYXRmb3Jtcy4gV2UgYWRkcmVzcyB0aGUgaGlnaCBtZW1vcnkgY29uc3VtcHRpb24gaXNzdWUgb2YgZGlmZmVyZW50aWFibGUgTkFTIGFuZCByZWR1Y2UgdGhlIGNvbXB1dGF0aW9uYWwgY29zdCAoR1BVIGhvdXJzIGFuZCBHUFUgbWVtb3J5KSB0byB0aGUgc2FtZSBsZXZlbCBvZiByZWd1bGFyIHRyYWluaW5nIHdoaWxlIHN0aWxsIGFsbG93aW5nIGEgbGFyZ2UgY2FuZGlkYXRlIHNldC4gRXhwZXJpbWVudHMgb24gQ0lGQVItMTAgYW5kIEltYWdlTmV0IGRlbW9uc3RyYXRlIHRoZSBlZmZlY3RpdmVuZXNzIG9mIGRpcmVjdG5lc3MgYW5kIHNwZWNpYWxpemF0aW9uLiBPbiBDSUZBUi0xMCwgb3VyIG1vZGVsIGFjaGlldmVzIDIuMDhcJSB0ZXN0IGVycm9yIHdpdGggb25seSA1LjdNIHBhcmFtZXRlcnMsIGJldHRlciB0aGFuIHRoZSBwcmV2aW91cyBzdGF0ZS1vZi10aGUtYXJ0IGFyY2hpdGVjdHVyZSBBbW9lYmFOZXQtQiwgd2hpbGUgdXNpbmcgNsOXIGZld2VyIHBhcmFtZXRlcnMuIE9uIEltYWdlTmV0LCBvdXIgbW9kZWwgYWNoaWV2ZXMgMy4xXCUgYmV0dGVyIHRvcC0xIGFjY3VyYWN5IHRoYW4gTW9iaWxlTmV0VjIsIHdoaWxlIGJlaW5nIDEuMsOXIGZhc3RlciB3aXRoIG1lYXN1cmVkIEdQVSBsYXRlbmN5LiBXZSBhbHNvIGFwcGx5IFByb3h5bGVzc05BUyB0byBzcGVjaWFsaXplIG5ldXJhbCBhcmNoaXRlY3R1cmVzIGZvciBoYXJkd2FyZSB3aXRoIGRpcmVjdCBoYXJkd2FyZSBtZXRyaWNzIChlLmcuIGxhdGVuY3kpIGFuZCBwcm92aWRlIGluc2lnaHRzIGZvciBlZmZpY2llbnQgQ05OIGFyY2hpdGVjdHVyZSBkZXNpZ24uIiwsLE9wZW4gd2VpZ2h0cyAodW5yZXN0cmljdGVkKSxVbml0ZWQgU3RhdGVzIG9mIEFtZXJpY2EsLCwsLCwyMDI2LTA1LTI1IDEyOjEwOjQ5KzAwOjAwLCwsLCwsQWNhZGVtaWEsLCwsMjAwLjAsT3BlbiBzb3VyY2UsTUlUIGZvciBjb2RlK3dlaWdodHMgaHR0cHM6Ly9naXRodWIuY29tL01JVC1IQU4tTEFCL1Byb3h5bGVzc05BUywsMTIyLjc0MTEwNjU3OTY1MTkzLCxGUDMyLCwsSGFyZHdhcmUsLCwsLFllcwpTU0EsQmlvbG9neSxQcm90ZWluIGVtYmVkZGluZyxNYXNzYWNodXNldHRzIEluc3RpdHV0ZSBvZiBUZWNobm9sb2d5IChNSVQpLCJUcmlzdGFuIEJlcGxlciwgQm9ubmllIEJlcmdlciIsMjAxOS0wMi0yMixMZWFybmluZyBwcm90ZWluIHNlcXVlbmNlIGVtYmVkZGluZ3MgdXNpbmcgaW5mb3JtYXRpb24gZnJvbSBzdHJ1Y3R1cmUsaHR0cHM6Ly9hcnhpdi5vcmcvYWJzLzE5MDIuMDg2NjEsMzQ0LjAsLCwsLDEuMjk2ZSsxOSwiIiJBbGwgbW9kZWxzIHdlcmUgaW1wbGVtZW50ZWQgaW4gUHlUb3JjaCBhbmQgdHJhaW5lZCBvbiBhIHNpbmdsZSBOVklESUEgVGVzbGEgVjEwMCBHUFUuIEVhY2ggbW9kZWwgdG9vayByb3VnaGx5IDMgZGF5cyB0byB0cmFpbiBhbmQgcmVxdWlyZWQgMTYgR0Igb2YgR1BVIFJBTSIiCjEuM2UrMTQqMC40KjI1OTIwMHM9MS4zZSsxOSIsLCIKIiw3Mi4wLCIiIkVhY2ggbW9kZWwgdG9vayByb3VnaGx5IDMgZGF5cyB0byB0cmFpbiBhbmQgcmVxdWlyZWQgMTYgR0Igb2YgR1BVIFJBTSIiIixOVklESUEgVjEwMCwsQ29uZmlkZW50LCJJbmZlcnJpbmcgdGhlIHN0cnVjdHVyYWwgcHJvcGVydGllcyBvZiBhIHByb3RlaW4gZnJvbSBpdHMgYW1pbm8gYWNpZCBzZXF1ZW5jZSBpcyBhIGNoYWxsZW5naW5nIHlldCBpbXBvcnRhbnQgcHJvYmxlbSBpbiBiaW9sb2d5LiBTdHJ1Y3R1cmVzIGFyZSBub3Qga25vd24gZm9yIHRoZSB2YXN0IG1ham9yaXR5IG9mIHByb3RlaW4gc2VxdWVuY2VzLCBidXQgc3RydWN0dXJlIGlzIGNyaXRpY2FsIGZvciB1bmRlcnN0YW5kaW5nIGZ1bmN0aW9uLiBFeGlzdGluZyBhcHByb2FjaGVzIGZvciBkZXRlY3Rpbmcgc3RydWN0dXJhbCBzaW1pbGFyaXR5IGJldHdlZW4gcHJvdGVpbnMgZnJvbSBzZXF1ZW5jZSBhcmUgdW5hYmxlIHRvIHJlY29nbml6ZSBhbmQgZXhwbG9pdCBzdHJ1Y3R1cmFsIHBhdHRlcm5zIHdoZW4gc2VxdWVuY2VzIGhhdmUgZGl2ZXJnZWQgdG9vIGZhciwgbGltaXRpbmcgb3VyIGFiaWxpdHkgdG8gdHJhbnNmZXIga25vd2xlZGdlIGJldHdlZW4gc3RydWN0dXJhbGx5IHJlbGF0ZWQgcHJvdGVpbnMuIFdlIG5ld2x5IGFwcHJvYWNoIHRoaXMgcHJvYmxlbSB0aHJvdWdoIHRoZSBsZW5zIG9mIHJlcHJlc2VudGF0aW9uIGxlYXJuaW5nLiBXZSBpbnRyb2R1Y2UgYSBmcmFtZXdvcmsgdGhhdCBtYXBzIGFueSBwcm90ZWluIHNlcXVlbmNlIHRvIGEgc2VxdWVuY2Ugb2YgdmVjdG9yIGVtYmVkZGluZ3MgLS0tIG9uZSBwZXIgYW1pbm8gYWNpZCBwb3NpdGlvbiAtLS0gdGhhdCBlbmNvZGUgc3RydWN0dXJhbCBpbmZvcm1hdGlvbi4gV2UgdHJhaW4gYmlkaXJlY3Rpb25hbCBsb25nIHNob3J0LXRlcm0gbWVtb3J5IChMU1RNKSBtb2RlbHMgb24gcHJvdGVpbiBzZXF1ZW5jZXMgd2l0aCBhIHR3by1wYXJ0IGZlZWRiYWNrIG1lY2hhbmlzbSB0aGF0IGluY29ycG9yYXRlcyBpbmZvcm1hdGlvbiBmcm9tIChpKSBnbG9iYWwgc3RydWN0dXJhbCBzaW1pbGFyaXR5IGJldHdlZW4gcHJvdGVpbnMgYW5kIChpaSkgcGFpcndpc2UgcmVzaWR1ZSBjb250YWN0IG1hcHMgZm9yIGluZGl2aWR1YWwgcHJvdGVpbnMuIFRvIGVuYWJsZSBsZWFybmluZyBmcm9tIHN0cnVjdHVyYWwgc2ltaWxhcml0eSBpbmZvcm1hdGlvbiwgd2UgZGVmaW5lIGEgbm92ZWwgc2ltaWxhcml0eSBtZWFzdXJlIGJldHdlZW4gYXJiaXRyYXJ5LWxlbmd0aCBzZXF1ZW5jZXMgb2YgdmVjdG9yIGVtYmVkZGluZ3MgYmFzZWQgb24gYSBzb2Z0IHN5bW1ldHJpYyBhbGlnbm1lbnQgKFNTQSkgYmV0d2VlbiB0aGVtLiBPdXIgbWV0aG9kIGlzIGFibGUgdG8gbGVhcm4gdXNlZnVsIHBvc2l0aW9uLXNwZWNpZmljIGVtYmVkZGluZ3MgZGVzcGl0ZSBsYWNraW5nIGRpcmVjdCBvYnNlcnZhdGlvbnMgb2YgcG9zaXRpb24tbGV2ZWwgY29ycmVzcG9uZGVuY2UgYmV0d2VlbiBzZXF1ZW5jZXMuIFdlIHNob3cgZW1waXJpY2FsbHkgdGhhdCBvdXIgbXVsdGktdGFzayBmcmFtZXdvcmsgb3V0cGVyZm9ybXMgb3RoZXIgc2VxdWVuY2UtYmFzZWQgbWV0aG9kcyBhbmQgZXZlbiBhIHRvcC1wZXJmb3JtaW5nIHN0cnVjdHVyZS1iYXNlZCBhbGlnbm1lbnQgbWV0aG9kIHdoZW4gcHJlZGljdGluZyBzdHJ1Y3R1cmFsIHNpbWlsYXJpdHksIG91ciBnb2FsLiBGaW5hbGx5LCB3ZSBkZW1vbnN0cmF0ZSB0aGF0IG91ciBsZWFybmVkIGVtYmVkZGluZ3MgY2FuIGJlIHRyYW5zZmVycmVkIHRvIG90aGVyIHByb3RlaW4gc2VxdWVuY2UgcHJvYmxlbXMsIGltcHJvdmluZyB0aGUgc3RhdGUtb2YtdGhlLWFydCBpbiB0cmFuc21lbWJyYW5lIGRvbWFpbiBwcmVkaWN0aW9uLiIsLCwsVW5pdGVkIFN0YXRlcyBvZiBBbWVyaWNhLCwsLDEuMCwsMjAyNi0wNS0yNSAxMjoxMDo1MCswMDowMCwsLCwsLEFjYWRlbWlhLCwsLCwsLCwsLCwsMzM5Ljc4NDI2MjA1MTMwNDE1LEhhcmR3YXJlLCwsLCwKY29kZTJzZXEsTGFuZ3VhZ2UsTGFuZ3VhZ2UgbW9kZWxpbmcsIlRlY2huaW9uIC0gSXNyYWVsIEluc3RpdHV0ZSBvZiBUZWNobm9sb2d5LEZhY2Vib29rIEFJIFJlc2VhcmNoIiwiVXJpIEFsb24sIFNoYWtlZCBCcm9keSwgT21lciBMZXZ5LCBFcmFuIFlhaGF2IiwyMDE5LTAyLTIxLGNvZGUyc2VxOiBHZW5lcmF0aW5nIFNlcXVlbmNlcyBmcm9tIFN0cnVjdHVyZWQgUmVwcmVzZW50YXRpb25zIG9mIENvZGUsaHR0cHM6Ly9hcnhpdi5vcmcvYWJzLzE4MDguMDE0MDAsLCwsMzcwMDAwMDAuMCx3aGlsZSBvdXIgY29kZTJzZXEgbW9kZWwgaGFkIG9ubHkgMzdNLDEuMTUxMzkwOGUrMTksNiozNyoxMF42Kjk5NzM5MzI4MCo1MiA9IDEuMTUxMzkwOGUrMTksNDYwMzM1MzYsIkphdmEtbGFyZ2Ug4oCTIEEgbmV3IGRhdGFzZXQgb2YgdGhlIDk1MDAgdG9wLXN0YXJyZWQgSmF2YSBwcm9qZWN0cyBmcm9tIEdpdEh1YiB0aGF0IHdlcmUgY3JlYXRlZCBzaW5jZSBKYW51YXJ5IDIwMDcuIFdlIHJhbmRvbWx5IHNlbGVjdCA5MDAwIHByb2plY3RzIGZvciB0cmFpbmluZywgMjUwIGZvciB2YWxpZGF0aW9uIGFuZCAzMDAgZm9yIHRlc3RpbmcuIFRoaXMgZGF0YXNldCBjb250YWlucyBhYm91dCAxNk0gZXhhbXBsZXMgYW5kIHdlIG1ha2UgaXQgcHVibGljbHkgYXZhaWxhYmxlLgoKVGFibGUgNTogYXZlcmFnZSBjb2RlIGxlbmd0aCBpcyA2NSB0b2tlbnMKc2l6ZSBvZiBKYXZhIExhcmdlIGlzIDE1LDM0NCw1MTIgZXhhbXBsZXMKCjE1LDM0NCw1MTIgKiA2NSA9IDk5NzM5MzI4MCB0b2tlbnMKIiwsLCwsQ29uZmlkZW50LCJUaGUgYWJpbGl0eSB0byBnZW5lcmF0ZSBuYXR1cmFsIGxhbmd1YWdlIHNlcXVlbmNlcyBmcm9tIHNvdXJjZSBjb2RlIHNuaXBwZXRzIGhhcyBhIHZhcmlldHkgb2YgYXBwbGljYXRpb25zIHN1Y2ggYXMgY29kZSBzdW1tYXJpemF0aW9uLCBkb2N1bWVudGF0aW9uLCBhbmQgcmV0cmlldmFsLiBTZXF1ZW5jZS10by1zZXF1ZW5jZSAoc2VxMnNlcSkgbW9kZWxzLCBhZG9wdGVkIGZyb20gbmV1cmFsIG1hY2hpbmUgdHJhbnNsYXRpb24gKE5NVCksIGhhdmUgYWNoaWV2ZWQgc3RhdGUtb2YtdGhlLWFydCBwZXJmb3JtYW5jZSBvbiB0aGVzZSB0YXNrcyBieSB0cmVhdGluZyBzb3VyY2UgY29kZSBhcyBhIHNlcXVlbmNlIG9mIHRva2Vucy4gV2UgcHJlc2VudCBDT0RFMlNFUTogYW4gYWx0ZXJuYXRpdmUgYXBwcm9hY2ggdGhhdCBsZXZlcmFnZXMgdGhlIHN5bnRhY3RpYyBzdHJ1Y3R1cmUgb2YgcHJvZ3JhbW1pbmcgbGFuZ3VhZ2VzIHRvIGJldHRlciBlbmNvZGUgc291cmNlIGNvZGUuIE91ciBtb2RlbCByZXByZXNlbnRzIGEgY29kZSBzbmlwcGV0IGFzIHRoZSBzZXQgb2YgY29tcG9zaXRpb25hbCBwYXRocyBpbiBpdHMgYWJzdHJhY3Qgc3ludGF4IHRyZWUgKEFTVCkgYW5kIHVzZXMgYXR0ZW50aW9uIHRvIHNlbGVjdCB0aGUgcmVsZXZhbnQgcGF0aHMgd2hpbGUgZGVjb2RpbmcuIFdlIGRlbW9uc3RyYXRlIHRoZSBlZmZlY3RpdmVuZXNzIG9mIG91ciBhcHByb2FjaCBmb3IgdHdvIHRhc2tzLCB0d28gcHJvZ3JhbW1pbmcgbGFuZ3VhZ2VzLCBhbmQgZm91ciBkYXRhc2V0cyBvZiB1cCB0byAxNk0gZXhhbXBsZXMuIE91ciBtb2RlbCBzaWduaWZpY2FudGx5IG91dHBlcmZvcm1zIHByZXZpb3VzIG1vZGVscyB0aGF0IHdlcmUgc3BlY2lmaWNhbGx5IGRlc2lnbmVkIGZvciBwcm9ncmFtbWluZyBsYW5ndWFnZXMsIGFzIHdlbGwgYXMgc3RhdGUtb2YtdGhlLWFydCBOTVQgbW9kZWxzLiBBbiBpbnRlcmFjdGl2ZSBvbmxpbmUgZGVtbyBvZiBvdXIgbW9kZWwgaXMgYXZhaWxhYmxlIGF0IHRoaXMgaHR0cCBVUkwuIE91ciBjb2RlLCBkYXRhIGFuZCB0cmFpbmVkIG1vZGVscyBhcmUgYXZhaWxhYmxlIGF0IHRoaXMgaHR0cCBVUkwuIiw1Mi4wLCxPcGVuIHdlaWdodHMgKHVucmVzdHJpY3RlZCksIklzcmFlbCxVbml0ZWQgU3RhdGVzIG9mIEFtZXJpY2EsRnJhbmNlIiwsLCwsLDIwMjUtMTEtMjggMTE6NTM6NDQrMDA6MDAsLCwsLCwiQWNhZGVtaWEsSW5kdXN0cnkiLCwsLCxPcGVuIHNvdXJjZSwiT3VyIGNvZGUsIGRhdGEgYW5kIHRyYWluZWQgbW9kZWxzIGFyZSBhdmFpbGFibGUgYXQKaHR0cDovL2dpdGh1Yi5jb20vdGVjaC1zcmwvY29kZTJzZXEKCk1JVCBMaWNlbnNlIiwsLCwsLCxPcGVyYXRpb24gY291bnRpbmcsLCwsLFllcwpHUFQtMiAoMS41QiksTGFuZ3VhZ2UsTGFuZ3VhZ2UgbW9kZWxpbmcvZ2VuZXJhdGlvbixPcGVuQUksIkFsZWMgUmFkZm9yZCwgSmVmZnJleSBXdSwgUmV3b24gQ2hpbGQsIERhdmlkIEx1YW4sIERhcmlvIEFtb2RlaSwgSWx5YSBTdXRza2V2ZXIiLDIwMTktMDItMTQsTGFuZ3VhZ2UgTW9kZWxzIGFyZSBVbnN1cGVydmlzZWQgTXVsdGl0YXNrIExlYXJuZXJzLGh0dHBzOi8vY2RuLm9wZW5haS5jb20vYmV0dGVyLWxhbmd1YWdlLW1vZGVscy9sYW5ndWFnZV9tb2RlbHNfYXJlX3Vuc3VwZXJ2aXNlZF9tdWx0aXRhc2tfbGVhcm5lcnMucGRmLDI2NDYzLjAsSGlnaGx5IGNpdGVkLCwxNTAwMDAwMDAwLjAsIiIiR1BULTIgaXMgYSBsYXJnZSB0cmFuc2Zvcm1lci1iYXNlZCBsYW5ndWFnZSBtb2RlbCB3aXRoIDEuNSBiaWxsaW9uIHBhcmFtZXRlcnMiIiIsMS45MjAwMDAwMDAwMDFlKzIxLCJFc3RpbWF0aW5nIGJhc2VkIG9uIGNvbXB1dGUgPSA2IEZMT1AvdG9rZW4vcGFyYW0gKiBlcG9jaHMgKiBwYXJhbWV0ZXJzICogdG9rZW5zLgoKNDBHQiBkYXRhc2V0IGlzIGFwcHJveGltYXRlbHkgOEIgd29yZHMsIG9yIDEvMC43NSAqIDhCID0gMTAuNjZCIHRva2Vucy4KClRoZSBudW1iZXIgb2YgZXBvY2hzIGlzIG5vdCByZXBvcnRlZCwgYnV0IGFub3RoZXIgcGFwZXIgWzFdIGNsYWltcyBpbiB0YWJsZSAxIHRoYXQgaXQgaXMgMjAgb3IgMTAwIGVwb2NocywgYW5kIGFub3RoZXIgcGFwZXIgWzJdIGNsYWltcyAxMiBlcG9jaHMgYmFzZWQgb24gY29tbXVuaWNhdGlvbiB3aXRoIHRoZSBHUFQtMiBhdXRob3JzIChwYWdlIDQpLgoKMTIgZXBvY2hzIGlzIHRoZSBtb2RhbCwgbW9zdCBjcmVkaWJsZSB2YWx1ZS4gTWVhbiBvZiBwcm9iYWJpbGl0eSBtYXNzIGlzIHByb2JhYmx5IGFyb3VuZCAyMCBlcG9jaHMsIHNvIGNhbGN1bGF0aW5nIGZyb20gdGhhdCB2YWx1ZToKCjYgKiAoNDAgKiAyMDAgbWlsbGlvbiAqIDEvMC43NSAqIDIwKSAqIDEuNSBiaWxsaW9uIHBhcmFtZXRlcnMgPSAxLjkyZTIxCmh0dHBzOi8vd3d3LndvbGZyYW1hbHBoYS5jb20vaW5wdXQ/aT02K0ZMT1ArKisyMCsqKyUyODQwK2JpbGxpb24rJTJGKzUrKislMjg0JTJGMyUyOSUyOSsqKzEuNStiaWxsaW9uCgpbMV0gaHR0cHM6Ly9hcnhpdi5vcmcvYWJzLzE5MDYuMDY2NjkgT25lIEVwb2NoIElzIEFsbCBZb3UgTmVlZApbMl0gaHR0cHM6Ly93d3cudXNlbml4Lm9yZy9zeXN0ZW0vZmlsZXMvc2VjMjEtY2FybGluaS1leHRyYWN0aW5nLnBkZiBFeHRyYWN0aW5nIERhdGEgRnJvbSBMYXJnZSBMYW5ndWFnZSBNb2RlbHMKCkl0IGFsc28gYXBwZWFycyB0aGUgbW9kZWwgd2FzIHRyYWluZWQgb24gVFBVIHYzIGNoaXBzOgpodHRwczovL2h1Z2dpbmdmYWNlLmNvL29wZW5haS1jb21tdW5pdHkvZ3B0MiIsMTA2NjY2NjY2NjYuNjY2NjY2LCLigJxBbGwgcmVzdWx0cyBwcmVzZW50ZWQgaW4gdGhpcyBwYXBlciB1c2UgYSBwcmVsaW1pbmFyeSB2ZXJzaW9uIG9mIFdlYlRleHQgd2hpY2ggZG9lcyBub3QgaW5jbHVkZSBsaW5rcyBjcmVhdGVkIGFmdGVyIERlYyAyMDE3IGFuZCB3aGljaCBhZnRlciBkZS1kdXBsaWNhdGlvbiBhbmQgc29tZSBoZXVyaXN0aWMgYmFzZWQgY2xlYW5pbmcgY29udGFpbnMgc2xpZ2h0bHkgb3ZlciA4IG1pbGxpb24gZG9jdW1lbnRzIGZvciBhIHRvdGFsIG9mIDQwIEdCIG9mIHRleHQu4oCdCjQwR0IgaXMgYXBwcm94aW1hdGVseSA4ZTkgd29yZHMuCiIsLCxHb29nbGUgVFBVIHYzLFNlbGYtc3VwZXJ2aXNlZCBsZWFybmluZyxTcGVjdWxhdGl2ZSwiTmF0dXJhbCBsYW5ndWFnZSBwcm9jZXNzaW5nIHRhc2tzLCBzdWNoIGFzIHF1ZXN0aW9uIGFuc3dlcmluZywgbWFjaGluZSB0cmFuc2xhdGlvbiwgcmVhZGluZyBjb21wcmVoZW5zaW9uLCBhbmQgc3VtbWFyaXphdGlvbiwgYXJlIHR5cGljYWxseSBhcHByb2FjaGVkIHdpdGggc3VwZXJ2aXNlZCBsZWFybmluZyBvbiB0YXNrc3BlY2lmaWMgZGF0YXNldHMuIFdlIGRlbW9uc3RyYXRlIHRoYXQgbGFuZ3VhZ2UgbW9kZWxzIGJlZ2luIHRvIGxlYXJuIHRoZXNlIHRhc2tzIHdpdGhvdXQgYW55IGV4cGxpY2l0IHN1cGVydmlzaW9uIHdoZW4gdHJhaW5lZCBvbiBhIG5ldyBkYXRhc2V0IG9mIG1pbGxpb25zIG9mIHdlYnBhZ2VzIGNhbGxlZCBXZWJUZXh0LiBXaGVuIGNvbmRpdGlvbmVkIG9uIGEgZG9jdW1lbnQgcGx1cyBxdWVzdGlvbnMsIHRoZSBhbnN3ZXJzIGdlbmVyYXRlZCBieSB0aGUgbGFuZ3VhZ2UgbW9kZWwgcmVhY2ggNTUgRjEgb24gdGhlIENvUUEgZGF0YXNldCAtIG1hdGNoaW5nIG9yIGV4Y2VlZGluZyB0aGUgcGVyZm9ybWFuY2Ugb2YgMyBvdXQgb2YgNCBiYXNlbGluZSBzeXN0ZW1zIHdpdGhvdXQgdXNpbmcgdGhlIDEyNywwMDArIHRyYWluaW5nIGV4YW1wbGVzLiBUaGUgY2FwYWNpdHkgb2YgdGhlIGxhbmd1YWdlIG1vZGVsIGlzIGVzc2VudGlhbCB0byB0aGUgc3VjY2VzcyBvZiB6ZXJvLXNob3QgdGFzayB0cmFuc2ZlciBhbmQgaW5jcmVhc2luZyBpdCBpbXByb3ZlcyBwZXJmb3JtYW5jZSBpbiBhIGxvZy1saW5lYXIgZmFzaGlvbiBhY3Jvc3MgdGFza3MuIE91ciBsYXJnZXN0IG1vZGVsLCBHUFQtMiwgaXMgYSAxLjVCIHBhcmFtZXRlciBUcmFuc2Zvcm1lciB0aGF0IGFjaGlldmVzIHN0YXRlIG9mIHRoZSBhcnQgcmVzdWx0cyBvbiA3IG91dCBvZiA4IHRlc3RlZCBsYW5ndWFnZSBtb2RlbGluZyBkYXRhc2V0cyBpbiBhIHplcm8tc2hvdCBzZXR0aW5nIGJ1dCBzdGlsbCB1bmRlcmZpdHMgV2ViVGV4dC4gU2FtcGxlcyBmcm9tIHRoZSBtb2RlbCByZWZsZWN0IHRoZXNlIGltcHJvdmVtZW50cyBhbmQgY29udGFpbiBjb2hlcmVudCBwYXJhZ3JhcGhzIG9mIHRleHQuIFRoZXNlIGZpbmRpbmdzIHN1Z2dlc3QgYSBwcm9taXNpbmcgcGF0aCB0b3dhcmRzIGJ1aWxkaW5nIGxhbmd1YWdlIHByb2Nlc3Npbmcgc3lzdGVtcyB3aGljaCBsZWFybiB0byBwZXJmb3JtIHRhc2tzIGZyb20gdGhlaXIgbmF0dXJhbGx5IG9jY3VycmluZyBkZW1vbnN0cmF0aW9ucy4iLDIwLjAsR1BULTIgKDE1NDJNKSxPcGVuIHdlaWdodHMgKHVucmVzdHJpY3RlZCksVW5pdGVkIFN0YXRlcyBvZiBBbWVyaWNhLCwsLCwsMjAyNi0wMi0xMSAxOToyMzo0NSswMDowMCwsLCwsLEluZHVzdHJ5LCwsLCxVbnJlbGVhc2VkLCJtb2RpZmllZCBNSVQKaHR0cHM6Ly9naXRodWIuY29tL29wZW5haS9ncHQtMj90YWI9TGljZW5zZS0xLW92LWZpbGUjcmVhZG1lIiwsNDM0OC40NDM2NDUsLCwsLE9wZXJhdGlvbiBjb3VudGluZywsLCwsWWVzCkdQVC0yICgxMjRNKSxMYW5ndWFnZSxMYW5ndWFnZSBtb2RlbGluZy9nZW5lcmF0aW9uLE9wZW5BSSwiQWxlYyBSYWRmb3JkLCBKZWZmcmV5IFd1LCBSZXdvbiBDaGlsZCwgRGF2aWQgTHVhbiwgRGFyaW8gQW1vZGVpLCBJbHlhIFN1dHNrZXZlciIsMjAxOS0wMi0xNCxMYW5ndWFnZSBNb2RlbHMgYXJlIFVuc3VwZXJ2aXNlZCBNdWx0aXRhc2sgTGVhcm5lcnMsaHR0cHM6Ly9jZG4ub3BlbmFpLmNvbS9iZXR0ZXItbGFuZ3VhZ2UtbW9kZWxzL2xhbmd1YWdlX21vZGVsc19hcmVfdW5zdXBlcnZpc2VkX211bHRpdGFza19sZWFybmVycy5wZGYsMjY0NjMuMCxIaWdobHkgY2l0ZWQsLDEyNDAwMDAwMC4wLCJOb3RlIHRoYXQgdGhlIGluaXRpYWwgcGFwZXIgcmVsZWFzZSBzdGF0ZWQgR1BULTIgc21hbGwgaGFkIDExN00gcGFyYW1ldGVycy4gVGhlIG9mZmljaWFsIGdpdGh1YiByZXBvIG5vdGVzIHRoYXQgdGhpcyB3YXMgZHVlIHRvIGFuIGVycm9yOgpodHRwczovL2dpdGh1Yi5jb20vb3BlbmFpL2dwdC0yP3RhYj1yZWFkbWUtb3YtZmlsZSIsNy45MzZlKzIwLCJhc3N1bWluZyAxMDAgZXBvY2hzIChjb25zaXN0ZW50IHdpdGggb3JpZ2luYWwgR1BUIHBhcGVyICsgcmVhc29uaW5nIGZyb20gaGVyZTogaHR0cHM6Ly9hcnhpdi5vcmcvcGRmLzE5MDYuMDY2NjkpCgo2IEZMT1AgLyB0b2tlbiAvIHBhcmFtZXRlciAqIDEyNCoxMF42IHBhcmFtZXRlcnMgKiAxMDY2NjY2NjY2Ni43IHRva2VucyAqIDEwMCBlcG9jaHMgPSA3LjkzNmUrMjAgRkxPUCIsMTA2NjY2NjY2NjYuNjY2NjY2LDQwR0IgKiAyMDAqMTBeNiB3b3JkcyBwZXIgR0IgKiA0LzMgdG9rZW5zIHBlciB3b3JkID0gMTA2NjY2NjY2NjYuNyB0b2tlbnMsLCwsLFNwZWN1bGF0aXZlLCJOYXR1cmFsIGxhbmd1YWdlIHByb2Nlc3NpbmcgdGFza3MsIHN1Y2ggYXMgcXVlc3Rpb24gYW5zd2VyaW5nLCBtYWNoaW5lIHRyYW5zbGF0aW9uLCByZWFkaW5nIGNvbXByZWhlbnNpb24sIGFuZCBzdW1tYXJpemF0aW9uLCBhcmUgdHlwaWNhbGx5CmFwcHJvYWNoZWQgd2l0aCBzdXBlcnZpc2VkIGxlYXJuaW5nIG9uIHRhc2tzcGVjaWZpYyBkYXRhc2V0cy4gV2UgZGVtb25zdHJhdGUgdGhhdCBsYW5ndWFnZSBtb2RlbHMgYmVnaW4gdG8gbGVhcm4gdGhlc2UgdGFza3Mgd2l0aG91dCBhbnkgZXhwbGljaXQgc3VwZXJ2aXNpb24gd2hlbiB0cmFpbmVkIG9uIGEgbmV3IGRhdGFzZXQgb2YgbWlsbGlvbnMgb2Ygd2VicGFnZXMgY2FsbGVkIFdlYlRleHQuIFdoZW4gY29uZGl0aW9uZWQgb24gYSBkb2N1bWVudCBwbHVzIHF1ZXN0aW9ucywgdGhlIGFuc3dlcnMgZ2VuZXJhdGVkIGJ5IHRoZSBsYW5ndWFnZSBtb2RlbCByZWFjaCA1NSBGMSBvbiB0aGUgQ29RQSBkYXRhc2V0IC0gbWF0Y2hpbmcgb3IgZXhjZWVkaW5nIHRoZSBwZXJmb3JtYW5jZSBvZiAzIG91dCBvZiA0IGJhc2VsaW5lIHN5c3RlbXMKd2l0aG91dCB1c2luZyB0aGUgMTI3LDAwMCsgdHJhaW5pbmcgZXhhbXBsZXMuClRoZSBjYXBhY2l0eSBvZiB0aGUgbGFuZ3VhZ2UgbW9kZWwgaXMgZXNzZW50aWFsIHRvIHRoZSBzdWNjZXNzIG9mIHplcm8tc2hvdCB0YXNrIHRyYW5zZmVyIGFuZCBpbmNyZWFzaW5nIGl0IGltcHJvdmVzIHBlcmZvcm1hbmNlIGluIGEgbG9nLWxpbmVhciBmYXNoaW9uIGFjcm9zcyB0YXNrcy4gT3VyIGxhcmdlc3QgbW9kZWwsIEdQVC0yLCBpcyBhIDEuNUIgcGFyYW1ldGVyIFRyYW5zZm9ybWVyIHRoYXQgYWNoaWV2ZXMgc3RhdGUgb2YgdGhlIGFydCByZXN1bHRzIG9uIDcgb3V0IG9mIDggdGVzdGVkIGxhbmd1YWdlIG1vZGVsaW5nIGRhdGFzZXRzIGluIGEgemVyby1zaG90IHNldHRpbmcgYnV0IHN0aWxsIHVuZGVyZml0cyBXZWJUZXh0LiBTYW1wbGVzIGZyb20gdGhlIG1vZGVsIHJlZmxlY3QgdGhlc2UgaW1wcm92ZW1lbnRzIGFuZCBjb250YWluIGNvaGVyZW50IHBhcmFncmFwaHMgb2YgdGV4dC4gVGhlc2UgZmluZGluZ3Mgc3VnZ2VzdCBhIHByb21pc2luZyBwYXRoIHRvd2FyZHMgYnVpbGRpbmcgbGFuZ3VhZ2UgcHJvY2Vzc2luZyBzeXN0ZW1zIHdoaWNoIGxlYXJuIHRvIHBlcmZvcm0gdGFza3MgZnJvbSB0aGVpciBuYXR1cmFsbHkgb2NjdXJyaW5nIGRlbW9uc3RyYXRpb25zLgoiLDEwMC4wLEdQVC0yICgxMTdNKSxPcGVuIHdlaWdodHMgKHVucmVzdHJpY3RlZCksVW5pdGVkIFN0YXRlcyBvZiBBbWVyaWNhLCwsLCwsMjAyNi0wMi0xMSAxOToyNjoyNyswMDowMCwsLCwsLEluZHVzdHJ5LCwsLCxVbnJlbGVhc2VkLCJtb2RpZmllZCBNSVQKaHR0cHM6Ly9naXRodWIuY29tL29wZW5haS9ncHQtMj90YWI9TGljZW5zZS0xLW92LWZpbGUjcmVhZG1lICIsLCwsLCwsT3BlcmF0aW9uIGNvdW50aW5nLCwsLCxZZXMKR1BULTIgKDc3NE0pLExhbmd1YWdlLExhbmd1YWdlIG1vZGVsaW5nL2dlbmVyYXRpb24sT3BlbkFJLCJBbGVjIFJhZGZvcmQsIEplZmZyZXkgV3UsIFJld29uIENoaWxkLCBEYXZpZCBMdWFuLCBEYXJpbyBBbW9kZWksIElseWEgU3V0c2tldmVyIiwyMDE5LTAyLTE0LExhbmd1YWdlIE1vZGVscyBhcmUgVW5zdXBlcnZpc2VkIE11bHRpdGFzayBMZWFybmVycyxodHRwczovL2Q0bXVjZnBrc3l3di5jbG91ZGZyb250Lm5ldC9iZXR0ZXItbGFuZ3VhZ2UtbW9kZWxzL2xhbmd1YWdlX21vZGVsc19hcmVfdW5zdXBlcnZpc2VkX211bHRpdGFza19sZWFybmVycy5wZGYsMjY0NjMuMCxIaWdobHkgY2l0ZWQsLDc3NDAwMDAwMC4wLCJOb3RlIHRoYXQgdGhlIGluaXRpYWwgcGFwZXIgcmVsZWFzZSBzdGF0ZWQgR1BULTIgbGFyZ2UgaGFkIDc2Mk0gcGFyYW1ldGVycy4gVGhlIG9mZmljaWFsIGdpdGh1YiByZXBvIG5vdGVzIHRoYXQgdGhpcyB3YXMgZHVlIHRvIGFuIGVycm9yOgpodHRwczovL2dpdGh1Yi5jb20vb3BlbmFpL2dwdC0yP3RhYj1yZWFkbWUtb3YtZmlsZSIsNC45NTM2ZSsyMSwiYXNzdW1pbmcgMTAwIGVwb2NocyAoY29uc2lzdGVudCB3aXRoIG9yaWdpbmFsIEdQVCBwYXBlciArIHJlYXNvbmluZyBmcm9tIGhlcmU6IGh0dHBzOi8vYXJ4aXYub3JnL3BkZi8xOTA2LjA2NjY5KQoKNiBGTE9QIC8gdG9rZW4gLyBwYXJhbWV0ZXIgKiA3NzQqMTBeNiBwYXJhbWV0ZXJzICogMTA2NjY2NjY2NjYuNyB0b2tlbnMgKiAxMDAgZXBvY2hzID0gNC45NTM2ZSsyMSBGTE9QIiwxMDY2NjY2NjY2Ni42NjY2NjYsNDBHQiAqIDIwMCoxMF42IHdvcmRzIHBlciBHQiAqIDQvMyB0b2tlbnMgcGVyIHdvcmQgPSAxMDY2NjY2NjY2Ni43IHRva2VucywsLCwsU3BlY3VsYXRpdmUsIk5hdHVyYWwgbGFuZ3VhZ2UgcHJvY2Vzc2luZyB0YXNrcywgc3VjaCBhcyBxdWVzdGlvbiBhbnN3ZXJpbmcsIG1hY2hpbmUgdHJhbnNsYXRpb24sIHJlYWRpbmcgY29tcHJlaGVuc2lvbiwgYW5kIHN1bW1hcml6YXRpb24sIGFyZSB0eXBpY2FsbHkKYXBwcm9hY2hlZCB3aXRoIHN1cGVydmlzZWQgbGVhcm5pbmcgb24gdGFza3NwZWNpZmljIGRhdGFzZXRzLiBXZSBkZW1vbnN0cmF0ZSB0aGF0IGxhbmd1YWdlCm1vZGVscyBiZWdpbiB0byBsZWFybiB0aGVzZSB0YXNrcyB3aXRob3V0IGFueSBleHBsaWNpdCBzdXBlcnZpc2lvbiB3aGVuIHRyYWluZWQgb24gYSBuZXcgZGF0YXNldApvZiBtaWxsaW9ucyBvZiB3ZWJwYWdlcyBjYWxsZWQgV2ViVGV4dC4gV2hlbgpjb25kaXRpb25lZCBvbiBhIGRvY3VtZW50IHBsdXMgcXVlc3Rpb25zLCB0aGUgYW5zd2VycyBnZW5lcmF0ZWQgYnkgdGhlIGxhbmd1YWdlIG1vZGVsIHJlYWNoIDU1CkYxIG9uIHRoZSBDb1FBIGRhdGFzZXQgLSBtYXRjaGluZyBvciBleGNlZWRpbmcKdGhlIHBlcmZvcm1hbmNlIG9mIDMgb3V0IG9mIDQgYmFzZWxpbmUgc3lzdGVtcwp3aXRob3V0IHVzaW5nIHRoZSAxMjcsMDAwKyB0cmFpbmluZyBleGFtcGxlcy4KVGhlIGNhcGFjaXR5IG9mIHRoZSBsYW5ndWFnZSBtb2RlbCBpcyBlc3NlbnRpYWwKdG8gdGhlIHN1Y2Nlc3Mgb2YgemVyby1zaG90IHRhc2sgdHJhbnNmZXIgYW5kIGluY3JlYXNpbmcgaXQgaW1wcm92ZXMgcGVyZm9ybWFuY2UgaW4gYSBsb2ctbGluZWFyCmZhc2hpb24gYWNyb3NzIHRhc2tzLiBPdXIgbGFyZ2VzdCBtb2RlbCwgR1BULTIsCmlzIGEgMS41QiBwYXJhbWV0ZXIgVHJhbnNmb3JtZXIgdGhhdCBhY2hpZXZlcwpzdGF0ZSBvZiB0aGUgYXJ0IHJlc3VsdHMgb24gNyBvdXQgb2YgOCB0ZXN0ZWQgbGFuZ3VhZ2UgbW9kZWxpbmcgZGF0YXNldHMgaW4gYSB6ZXJvLXNob3Qgc2V0dGluZwpidXQgc3RpbGwgdW5kZXJmaXRzIFdlYlRleHQuIFNhbXBsZXMgZnJvbSB0aGUKbW9kZWwgcmVmbGVjdCB0aGVzZSBpbXByb3ZlbWVudHMgYW5kIGNvbnRhaW4gY29oZXJlbnQgcGFyYWdyYXBocyBvZiB0ZXh0LiBUaGVzZSBmaW5kaW5ncyBzdWdnZXN0CmEgcHJvbWlzaW5nIHBhdGggdG93YXJkcyBidWlsZGluZyBsYW5ndWFnZSBwcm9jZXNzaW5nIHN5c3RlbXMgd2hpY2ggbGVhcm4gdG8gcGVyZm9ybSB0YXNrcyBmcm9tCnRoZWlyIG5hdHVyYWxseSBvY2N1cnJpbmcgZGVtb25zdHJhdGlvbnMuCiIsMTAwLjAsR1BULTIgKDc2Mk0pLE9wZW4gd2VpZ2h0cyAodW5yZXN0cmljdGVkKSxVbml0ZWQgU3RhdGVzIG9mIEFtZXJpY2EsLCwsLCwyMDI2LTAyLTExIDE5OjI2OjI3KzAwOjAwLCwsLCwsSW5kdXN0cnksLCwsLFVucmVsZWFzZWQsIm1vZGlmaWVkIE1JVApodHRwczovL2dpdGh1Yi5jb20vb3BlbmFpL2dwdC0yP3RhYj1MaWNlbnNlLTEtb3YtZmlsZSNyZWFkbWUgIiwsMTg4NTcuMzYzMTcyMjQxMjU3LCwsVHJ1ZSwsLCwsLCxZZXMKR1BULTIgKDM1NU0pLExhbmd1YWdlLExhbmd1YWdlIG1vZGVsaW5nL2dlbmVyYXRpb24sT3BlbkFJLCJBbGVjIFJhZGZvcmQsIEplZmZyZXkgV3UsIFJld29uIENoaWxkLCBEYXZpZCBMdWFuLCBEYXJpbyBBbW9kZWksIElseWEgU3V0c2tldmVyIiwyMDE5LTAyLTE0LExhbmd1YWdlIE1vZGVscyBhcmUgVW5zdXBlcnZpc2VkIE11bHRpdGFzayBMZWFybmVycyxodHRwczovL29wZW5haS5jb20vYmxvZy9iZXR0ZXItbGFuZ3VhZ2UtbW9kZWxzLywyNjQ2My4wLEhpZ2hseSBjaXRlZCwsMzU1MDAwMDAwLjAsIk5vdGUgdGhhdCB0aGUgaW5pdGlhbCBwYXBlciByZWxlYXNlIHN0YXRlZCBHUFQtMiBtZWRpdW0gaGFkIDM0NU0gcGFyYW1ldGVycy4gVGhlIG9mZmljaWFsIGdpdGh1YiByZXBvIG5vdGVzIHRoYXQgdGhpcyB3YXMgZHVlIHRvIGFuIGVycm9yOgpodHRwczovL2dpdGh1Yi5jb20vb3BlbmFpL2dwdC0yP3RhYj1yZWFkbWUtb3YtZmlsZSIsMi4yNzIwMDAwMDAwNzFlKzIxLCJhc3N1bWluZyAxMDAgZXBvY2hzIChjb25zaXN0ZW50IHdpdGggb3JpZ2luYWwgR1BUIHBhcGVyICsgcmVhc29uaW5nIGZyb20gaGVyZTogaHR0cHM6Ly9hcnhpdi5vcmcvcGRmLzE5MDYuMDY2NjkpCgo2KiAzNTUwMDAwMDAqMTA2NjY2NjY2NjcqMTAwPTIuMjcyMDAwZSsyMSIsMTA2NjY2NjY2NjYuNjY2NjY2LCLigJxBbGwgcmVzdWx0cyBwcmVzZW50ZWQgaW4gdGhpcyBwYXBlciB1c2UgYSBwcmVsaW1pbmFyeSB2ZXJzaW9uIG9mIFdlYlRleHQgd2hpY2ggZG9lcyBub3QgaW5jbHVkZSBsaW5rcyBjcmVhdGVkIGFmdGVyIERlYyAyMDE3IGFuZCB3aGljaCBhZnRlciBkZS1kdXBsaWNhdGlvbiBhbmQgc29tZSBoZXVyaXN0aWMgYmFzZWQgY2xlYW5pbmcgY29udGFpbnMgc2xpZ2h0bHkgb3ZlciA4IG1pbGxpb24gZG9jdW1lbnRzIGZvciBhIHRvdGFsIG9mIDQwIEdCIG9mIHRleHQu4oCdCjQwR0IgaXMgYXBwcm94aW1hdGVseSAzZTkgd29yZHMgb3IgMS4wN2UxMCB0b2tlbnMuIiwsLCwsU3BlY3VsYXRpdmUsIk5hdHVyYWwgbGFuZ3VhZ2UgcHJvY2Vzc2luZyB0YXNrcywgc3VjaCBhcyBxdWVzdGlvbiBhbnN3ZXJpbmcsIG1hY2hpbmUgdHJhbnNsYXRpb24sIHJlYWRpbmcgY29tcHJlaGVuc2lvbiwgYW5kIHN1bW1hcml6YXRpb24sIGFyZSB0eXBpY2FsbHkKYXBwcm9hY2hlZCB3aXRoIHN1cGVydmlzZWQgbGVhcm5pbmcgb24gdGFza3NwZWNpZmljIGRhdGFzZXRzLiBXZSBkZW1vbnN0cmF0ZSB0aGF0IGxhbmd1YWdlCm1vZGVscyBiZWdpbiB0byBsZWFybiB0aGVzZSB0YXNrcyB3aXRob3V0IGFueSBleHBsaWNpdCBzdXBlcnZpc2lvbiB3aGVuIHRyYWluZWQgb24gYSBuZXcgZGF0YXNldApvZiBtaWxsaW9ucyBvZiB3ZWJwYWdlcyBjYWxsZWQgV2ViVGV4dC4gV2hlbgpjb25kaXRpb25lZCBvbiBhIGRvY3VtZW50IHBsdXMgcXVlc3Rpb25zLCB0aGUgYW5zd2VycyBnZW5lcmF0ZWQgYnkgdGhlIGxhbmd1YWdlIG1vZGVsIHJlYWNoIDU1CkYxIG9uIHRoZSBDb1FBIGRhdGFzZXQgLSBtYXRjaGluZyBvciBleGNlZWRpbmcKdGhlIHBlcmZvcm1hbmNlIG9mIDMgb3V0IG9mIDQgYmFzZWxpbmUgc3lzdGVtcwp3aXRob3V0IHVzaW5nIHRoZSAxMjcsMDAwKyB0cmFpbmluZyBleGFtcGxlcy4KVGhlIGNhcGFjaXR5IG9mIHRoZSBsYW5ndWFnZSBtb2RlbCBpcyBlc3NlbnRpYWwKdG8gdGhlIHN1Y2Nlc3Mgb2YgemVyby1zaG90IHRhc2sgdHJhbnNmZXIgYW5kIGluY3JlYXNpbmcgaXQgaW1wcm92ZXMgcGVyZm9ybWFuY2UgaW4gYSBsb2ctbGluZWFyCmZhc2hpb24gYWNyb3NzIHRhc2tzLiBPdXIgbGFyZ2VzdCBtb2RlbCwgR1BULTIsCmlzIGEgMS41QiBwYXJhbWV0ZXIgVHJhbnNmb3JtZXIgdGhhdCBhY2hpZXZlcwpzdGF0ZSBvZiB0aGUgYXJ0IHJlc3VsdHMgb24gNyBvdXQgb2YgOCB0ZXN0ZWQgbGFuZ3VhZ2UgbW9kZWxpbmcgZGF0YXNldHMgaW4gYSB6ZXJvLXNob3Qgc2V0dGluZwpidXQgc3RpbGwgdW5kZXJmaXRzIFdlYlRleHQuIFNhbXBsZXMgZnJvbSB0aGUKbW9kZWwgcmVmbGVjdCB0aGVzZSBpbXByb3ZlbWVudHMgYW5kIGNvbnRhaW4gY29oZXJlbnQgcGFyYWdyYXBocyBvZiB0ZXh0LiBUaGVzZSBmaW5kaW5ncyBzdWdnZXN0CmEgcHJvbWlzaW5nIHBhdGggdG93YXJkcyBidWlsZGluZyBsYW5ndWFnZSBwcm9jZXNzaW5nIHN5c3RlbXMgd2hpY2ggbGVhcm4gdG8gcGVyZm9ybSB0YXNrcyBmcm9tCnRoZWlyIG5hdHVyYWxseSBvY2N1cnJpbmcgZGVtb25zdHJhdGlvbnMuCiIsMTAwLjAsR1BULTIgKDM0NU0pLE9wZW4gd2VpZ2h0cyAodW5yZXN0cmljdGVkKSxVbml0ZWQgU3RhdGVzIG9mIEFtZXJpY2EsLCwsLCwyMDI2LTAyLTExIDE5OjI2OjI3KzAwOjAwLCwsLCwsSW5kdXN0cnksLCwsLFVucmVsZWFzZWQsIm1vZGlmaWVkIE1JVApodHRwczovL2dpdGh1Yi5jb20vb3BlbmFpL2dwdC0yP3RhYj1MaWNlbnNlLTEtb3YtZmlsZSNyZWFkbWUiLCw4NjQ5LjA0OTAwMDQ1ODQ1NSwsLFRydWUsLCwsLCwsWWVzClNERSxMYW5ndWFnZSxUcmFuc2xhdGlvbiwiQ2FybmVnaWUgTWVsbG9uIFVuaXZlcnNpdHkgKENNVSksR29vZ2xlIEJyYWluLE1vbmFzaCBVbml2ZXJzaXR5IiwiWGlueWkgV2FuZywgSGlldSBQaGFtLCBQaGlsaXAgQXJ0aHVyLCBHcmFoYW0gTmV1YmlnIiwyMDE5LTAyLTA5LE11bHRpbGluZ3VhbCBOZXVyYWwgTWFjaGluZSBUcmFuc2xhdGlvbiBXaXRoIFNvZnQgRGVjb3VwbGVkIEVuY29kaW5nLGh0dHBzOi8vYXJ4aXYub3JnL2Ficy8xOTAyLjAzNDk5LCxTT1RBIGltcHJvdmVtZW50LCIiIkV4cGVyaW1lbnRzIG9uIGEgc3RhbmRhcmQgZGF0YXNldCBvZiBmb3VyIGxvdy1yZXNvdXJjZSBsYW5ndWFnZXMgc2hvdyBjb25zaXN0ZW50IGltcHJvdmVtZW50cyBvdmVyIHN0cm9uZyBtdWx0aWxpbmd1YWwgTk1UIGJhc2VsaW5lcywgd2l0aCBnYWlucyBvZiB1cCB0byAyIEJMRVUgb24gb25lIG9mIHRoZSB0ZXN0ZWQgbGFuZ3VhZ2VzLCBhY2hpZXZpbmcgdGhlIG5ldyBzdGF0ZS1vZi10aGUtYXJ0IG9uIGFsbCBmb3VyIGxhbmd1YWdlIHBhaXJzIiIiLCwsLCwsIiIiVGhlIGJhdGNoIHNpemUgaXMgc2V0IHRvIGJlIDE1MDAgd29yZHMuIFdlIGV2YWx1YXRlIGJ5IGRldmVsb3BtZW50IHNldCBCTEVVIHNjb3JlIGZvciBldmVyeSAyNTAwIHRyYWluaW5nIGJhdGNoZXMiIiIsLCwsLFVua25vd24sIk11bHRpbGluZ3VhbCB0cmFpbmluZyBvZiBuZXVyYWwgbWFjaGluZSB0cmFuc2xhdGlvbiAoTk1UKSBzeXN0ZW1zIGhhcyBsZWQgdG8gaW1wcmVzc2l2ZSBhY2N1cmFjeSBpbXByb3ZlbWVudHMgb24gbG93LXJlc291cmNlIGxhbmd1YWdlcy4gSG93ZXZlciwgdGhlcmUgYXJlIHN0aWxsIHNpZ25pZmljYW50IGNoYWxsZW5nZXMgaW4gZWZmaWNpZW50bHkgbGVhcm5pbmcg</x:v>
      </x:c>
    </x:row>
    <x:row r="268" ht="18" customHeight="1">
      <x:c r="A268" s="17" t="n">
        <x:v>263</x:v>
      </x:c>
      <x:c r="B268" s="17" t="n">
        <x:v>310</x:v>
      </x:c>
      <x:c r="C268" s="160" t="str">
        <x:v>d29yZCByZXByZXNlbnRhdGlvbnMgaW4gdGhlIGZhY2Ugb2YgcGF1Y2l0eSBvZiBkYXRhLiBJbiB0aGlzIHBhcGVyLCB3ZSBwcm9wb3NlIFNvZnQgRGVjb3VwbGVkIEVuY29kaW5nIChTREUpLCBhIG11bHRpbGluZ3VhbCBsZXhpY29uIGVuY29kaW5nIGZyYW1ld29yayBzcGVjaWZpY2FsbHkgZGVzaWduZWQgdG8gc2hhcmUgbGV4aWNhbC1sZXZlbCBpbmZvcm1hdGlvbiBpbnRlbGxpZ2VudGx5IHdpdGhvdXQgcmVxdWlyaW5nIGhldXJpc3RpYyBwcmVwcm9jZXNzaW5nIHN1Y2ggYXMgcHJlLXNlZ21lbnRpbmcgdGhlIGRhdGEuIFNERSByZXByZXNlbnRzIGEgd29yZCBieSBpdHMgc3BlbGxpbmcgdGhyb3VnaCBhIGNoYXJhY3RlciBlbmNvZGluZywgYW5kIGl0cyBzZW1hbnRpYyBtZWFuaW5nIHRocm91Z2ggYSBsYXRlbnQgZW1iZWRkaW5nIHNwYWNlIHNoYXJlZCBieSBhbGwgbGFuZ3VhZ2VzLiBFeHBlcmltZW50cyBvbiBhIHN0YW5kYXJkIGRhdGFzZXQgb2YgZm91ciBsb3ctcmVzb3VyY2UgbGFuZ3VhZ2VzIHNob3cgY29uc2lzdGVudCBpbXByb3ZlbWVudHMgb3ZlciBzdHJvbmcgbXVsdGlsaW5ndWFsIE5NVCBiYXNlbGluZXMsIHdpdGggZ2FpbnMgb2YgdXAgdG8gMiBCTEVVIG9uIG9uZSBvZiB0aGUgdGVzdGVkIGxhbmd1YWdlcywgYWNoaWV2aW5nIHRoZSBuZXcgc3RhdGUtb2YtdGhlLWFydCBvbiBhbGwgZm91ciBsYW5ndWFnZSBwYWlycy4KIiwsLFVucmVsZWFzZWQsIlVuaXRlZCBTdGF0ZXMgb2YgQW1lcmljYSxVbml0ZWQgU3RhdGVzIG9mIEFtZXJpY2EsQXVzdHJhbGlhIiwsLCwsLDIwMjUtMTEtMjggMTE6NTM6NDQrMDA6MDAsQW1hem9uIFdlYiBTZXJ2aWNlcywsLCwsIkFjYWRlbWlhLEluZHVzdHJ5LEFjYWRlbWlhIiwsLCwsT3BlbiAobm9uLWNvbW1lcmNpYWwpLGh0dHBzOi8vZ2l0aHViLmNvbS9jaW5keXhpbnlpd2FuZy9TREUsLCwsLCwsLCwsLCxObwpDb21wcmVzcy1MU1RNICg2Nk0pLExhbmd1YWdlLExhbmd1YWdlIG1vZGVsaW5nLCJTYW1zdW5nIFImRCBJbnN0aXR1dGUgUnVzc2lhLE5hdGlvbmFsIFJlc2VhcmNoIFVuaXZlcnNpdHkgSGlnaGVyIFNjaG9vbCBvZiBFY29ub21pY3MiLCJBcnRlbSBNLiBHcmFjaGV2LCBEbWl0cnkgSS4gSWduYXRvdiwgQW5kcmV5IFYuIFNhdmNoZW5rbyIsMjAxOS0wMi0wNixDb21wcmVzc2lvbiBvZiBSZWN1cnJlbnQgTmV1cmFsIE5ldHdvcmtzIGZvciBFZmZpY2llbnQgTGFuZ3VhZ2UgTW9kZWxpbmcsaHR0cHM6Ly9hcnhpdi5vcmcvYWJzLzE5MDIuMDIzODAsNDMuMCwsLDY2MDAwMDAwLjAsLDMuMzFlKzE2LDYgRkxPUCAvIHBhcmFtZXRlciAvIHRva2VuICogNjYwMDAwMDAgcGFyYW1ldGVycyAqIDkyOTAwMCB0b2tlbnMgKiA5MCBlcG9jaHMgPSAzLjMxMDk1NmUrMTYgRkxPUCw5MjkwMDAsLCwsLCxDb25maWRlbnQsIlJlY3VycmVudCBuZXVyYWwgbmV0d29ya3MgaGF2ZSBwcm92ZWQgdG8gYmUgYW4gZWZmZWN0aXZlIG1ldGhvZCBmb3Igc3RhdGlzdGljYWwgbGFuZ3VhZ2UgbW9kZWxpbmcuIEhvd2V2ZXIsIGluIHByYWN0aWNlIHRoZWlyIG1lbW9yeSBhbmQgcnVuLXRpbWUgY29tcGxleGl0eSBhcmUgdXN1YWxseSB0b28gbGFyZ2UgdG8gYmUgaW1wbGVtZW50ZWQgaW4gcmVhbC10aW1lIG9mZmxpbmUgbW9iaWxlIGFwcGxpY2F0aW9ucy4gSW4gdGhpcyBwYXBlciB3ZSBjb25zaWRlciBzZXZlcmFsIGNvbXByZXNzaW9uIHRlY2huaXF1ZXMgZm9yIHJlY3VycmVudCBuZXVyYWwgbmV0d29ya3MgaW5jbHVkaW5nIExvbmctU2hvcnQgVGVybSBNZW1vcnkgbW9kZWxzLiBXZSBtYWtlIHBhcnRpY3VsYXIgYXR0ZW50aW9uIHRvIHRoZSBoaWdoLWRpbWVuc2lvbmFsIG91dHB1dCBwcm9ibGVtIGNhdXNlZCBieSB0aGUgdmVyeSBsYXJnZSB2b2NhYnVsYXJ5IHNpemUuIFdlIGZvY3VzIG9uIGVmZmVjdGl2ZSBjb21wcmVzc2lvbiBtZXRob2RzIGluIHRoZSBjb250ZXh0IG9mIHRoZWlyIGV4cGxvaXRhdGlvbiBvbiBkZXZpY2VzOiBwcnVuaW5nLCBxdWFudGl6YXRpb24sIGFuZCBtYXRyaXggZGVjb21wb3NpdGlvbiBhcHByb2FjaGVzIChsb3ctcmFuayBmYWN0b3JpemF0aW9uIGFuZCB0ZW5zb3IgdHJhaW4gZGVjb21wb3NpdGlvbiwgaW4gcGFydGljdWxhcikuIEZvciBlYWNoIG1vZGVsIHdlIGludmVzdGlnYXRlIHRoZSB0cmFkZS1vZmYgYmV0d2VlbiBpdHMgc2l6ZSwgc3VpdGFiaWxpdHkgZm9yIGZhc3QgaW5mZXJlbmNlIGFuZCBwZXJwbGV4aXR5LiBXZSBwcm9wb3NlIGEgZ2VuZXJhbCBwaXBlbGluZSBmb3IgYXBwbHlpbmcgdGhlIG1vc3Qgc3VpdGFibGUgbWV0aG9kcyB0byBjb21wcmVzcyByZWN1cnJlbnQgbmV1cmFsIG5ldHdvcmtzIGZvciBsYW5ndWFnZSBtb2RlbGluZy4gSXQgaGFzIGJlZW4gc2hvd24gaW4gdGhlIGV4cGVyaW1lbnRhbCBzdHVkeSB3aXRoIHRoZSBQZW5uIFRyZWViYW5rIChQVEIpIGRhdGFzZXQgdGhhdCB0aGUgbW9zdCBlZmZpY2llbnQgcmVzdWx0cyBpbiB0ZXJtcyBvZiBzcGVlZCBhbmQgY29tcHJlc3Npb24tcGVycGxleGl0eSBiYWxhbmNlIGFyZSBvYnRhaW5lZCBieSBtYXRyaXggZGVjb21wb3NpdGlvbiB0ZWNobmlxdWVzLiIsOTAuMCxDb21wcmVzcy1MU1RNICg2Nk0pLFVucmVsZWFzZWQsIlJ1c3NpYSxSdXNzaWEiLCwsLCwsMjAyNi0wNS0yNSAxMjoxMDo0OSswMDowMCwsLCwsLCJJbmR1c3RyeSxBY2FkZW1pYSIsLCwsLFVucmVsZWFzZWQsLCwsLCwsLE9wZXJhdGlvbiBjb3VudGluZywsLCwsTm8KQ29tcHJlc3MtTFNUTSAoNC42TSksTGFuZ3VhZ2UsTGFuZ3VhZ2UgbW9kZWxpbmcsIlNhbXN1bmcgUiZEIEluc3RpdHV0ZSBSdXNzaWEsTmF0aW9uYWwgUmVzZWFyY2ggVW5pdmVyc2l0eSBIaWdoZXIgU2Nob29sIG9mIEVjb25vbWljcyIsIkFydGVtIE0uIEdyYWNoZXYsIERtaXRyeSBJLiBJZ25hdG92LCBBbmRyZXkgVi4gU2F2Y2hlbmtvIiwyMDE5LTAyLTA2LENvbXByZXNzaW9uIG9mIFJlY3VycmVudCBOZXVyYWwgTmV0d29ya3MgZm9yIEVmZmljaWVudCBMYW5ndWFnZSBNb2RlbGluZyxodHRwczovL2FyeGl2Lm9yZy9hYnMvMTkwMi4wMjM4MCw0My4wLCwsNDYwMDAwMC4wLCwsLDkyOTAwMCwsLCwsLENvbmZpZGVudCwiUmVjdXJyZW50IG5ldXJhbCBuZXR3b3JrcyBoYXZlIHByb3ZlZCB0byBiZSBhbiBlZmZlY3RpdmUgbWV0aG9kIGZvciBzdGF0aXN0aWNhbCBsYW5ndWFnZSBtb2RlbGluZy4gSG93ZXZlciwgaW4gcHJhY3RpY2UgdGhlaXIgbWVtb3J5IGFuZCBydW4tdGltZSBjb21wbGV4aXR5IGFyZSB1c3VhbGx5IHRvbyBsYXJnZSB0byBiZSBpbXBsZW1lbnRlZCBpbiByZWFsLXRpbWUgb2ZmbGluZSBtb2JpbGUgYXBwbGljYXRpb25zLiBJbiB0aGlzIHBhcGVyIHdlIGNvbnNpZGVyIHNldmVyYWwgY29tcHJlc3Npb24gdGVjaG5pcXVlcyBmb3IgcmVjdXJyZW50IG5ldXJhbCBuZXR3b3JrcyBpbmNsdWRpbmcgTG9uZy1TaG9ydCBUZXJtIE1lbW9yeSBtb2RlbHMuIFdlIG1ha2UgcGFydGljdWxhciBhdHRlbnRpb24gdG8gdGhlIGhpZ2gtZGltZW5zaW9uYWwgb3V0cHV0IHByb2JsZW0gY2F1c2VkIGJ5IHRoZSB2ZXJ5IGxhcmdlIHZvY2FidWxhcnkgc2l6ZS4gV2UgZm9jdXMgb24gZWZmZWN0aXZlIGNvbXByZXNzaW9uIG1ldGhvZHMgaW4gdGhlIGNvbnRleHQgb2YgdGhlaXIgZXhwbG9pdGF0aW9uIG9uIGRldmljZXM6IHBydW5pbmcsIHF1YW50aXphdGlvbiwgYW5kIG1hdHJpeCBkZWNvbXBvc2l0aW9uIGFwcHJvYWNoZXMgKGxvdy1yYW5rIGZhY3Rvcml6YXRpb24gYW5kIHRlbnNvciB0cmFpbiBkZWNvbXBvc2l0aW9uLCBpbiBwYXJ0aWN1bGFyKS4gRm9yIGVhY2ggbW9kZWwgd2UgaW52ZXN0aWdhdGUgdGhlIHRyYWRlLW9mZiBiZXR3ZWVuIGl0cyBzaXplLCBzdWl0YWJpbGl0eSBmb3IgZmFzdCBpbmZlcmVuY2UgYW5kIHBlcnBsZXhpdHkuIFdlIHByb3Bvc2UgYSBnZW5lcmFsIHBpcGVsaW5lIGZvciBhcHBseWluZyB0aGUgbW9zdCBzdWl0YWJsZSBtZXRob2RzIHRvIGNvbXByZXNzIHJlY3VycmVudCBuZXVyYWwgbmV0d29ya3MgZm9yIGxhbmd1YWdlIG1vZGVsaW5nLiBJdCBoYXMgYmVlbiBzaG93biBpbiB0aGUgZXhwZXJpbWVudGFsIHN0dWR5IHdpdGggdGhlIFBlbm4gVHJlZWJhbmsgKFBUQikgZGF0YXNldCB0aGF0IHRoZSBtb3N0IGVmZmljaWVudCByZXN1bHRzIGluIHRlcm1zIG9mIHNwZWVkIGFuZCBjb21wcmVzc2lvbi1wZXJwbGV4aXR5IGJhbGFuY2UgYXJlIG9idGFpbmVkIGJ5IG1hdHJpeCBkZWNvbXBvc2l0aW9uIHRlY2huaXF1ZXMuIiw5MC4wLENvbXByZXNzLUxTVE0gKDQuNk0pLFVucmVsZWFzZWQsIlJ1c3NpYSxSdXNzaWEiLCwsLCwsMjAyNi0wNS0yNSAxMjoxMDo1MSswMDowMCwsLCwsLCJJbmR1c3RyeSxBY2FkZW1pYSIsLCwsLFVucmVsZWFzZWQsLCwsLCwsLCwsLCwsTm8KSGFuYWJpIDQgcGxheWVyLEdhbWVzLEhhbmFiaSwiRGVlcE1pbmQsVW5pdmVyc2l0eSBvZiBPeGZvcmQsQ2FybmVnaWUgTWVsbG9uIFVuaXZlcnNpdHkgKENNVSksR29vZ2xlIEJyYWluIiwsMjAxOS0wMi0wMSxUaGUgSGFuYWJpIENoYWxsZW5nZTogQSBOZXcgRnJvbnRpZXIgZm9yIEFJIFJlc2VhcmNoLGh0dHBzOi8vYXJ4aXYub3JnL2Ficy8xOTAyLjAwNTA2LDIyOS4wLEhpc3RvcmljYWwgc2lnbmlmaWNhbmNlLEFkYXB0ZWQgc29tZSBTT1RBIFJMIGFsZ29yaXRobXMgdG8gYSBuZXcgdGFzayB0aGF0IHBvc2VkIHJlc2VhcmNoIGNoYWxsZW5nZXMsNzY0MDAwLjAsc291cmNlOiBodHRwczovL2RvY3MuZ29vZ2xlLmNvbS9zcHJlYWRzaGVldHMvZC8xS2o0UTVXQURjRFh0VUpMSU9mR1RDRTN0R3Z4TmN6RU13eXk4UXRnU2tIay9lZGl0I2dpZD01NDU4NzA0MCZmdmlkPTEzNjE5MzczODksNC4zZSsxOCwxNC4xM2UrMTIgRkxPUC9zICogNyBkYXlzICogODY0MDAgcy9kYXkgKiAwLjUwIHV0aWxpemF0aW9uID0gNC4zZSsxOCBGTE9QLDIwMDAwMDAwMDAwLCwsLE5WSURJQSBWMTAwLCxDb25maWRlbnQsLCwsVW5yZWxlYXNlZCwiVW5pdGVkIEtpbmdkb20gb2YgR3JlYXQgQnJpdGFpbiBhbmQgTm9ydGhlcm4gSXJlbGFuZCxVbml0ZWQgS2luZ2RvbSBvZiBHcmVhdCBCcml0YWluIGFuZCBOb3J0aGVybiBJcmVsYW5kLFVuaXRlZCBTdGF0ZXMgb2YgQW1lcmljYSxVbml0ZWQgU3RhdGVzIG9mIEFtZXJpY2EiLCwsLCwsMjAyNS0xMS0yOCAxMTo1Mzo0NCswMDowMCwsLCwsLCJJbmR1c3RyeSxBY2FkZW1pYSxBY2FkZW1pYSxJbmR1c3RyeSIsLCwsLFVucmVsZWFzZWQsLCwsLCwsLEhhcmR3YXJlLCwsLCxObwpNVC1ETk4sTGFuZ3VhZ2UsTGFuZ3VhZ2UgbW9kZWxpbmcsTWljcm9zb2Z0LCJYIExpdSwgUCBIZSwgVyBDaGVuLCBKIEdhbyIsMjAxOS0wMS0zMSxNdWx0aS1UYXNrIERlZXAgTmV1cmFsIE5ldHdvcmtzIGZvciBOYXR1cmFsIExhbmd1YWdlIFVuZGVyc3RhbmRpbmcsaHR0cHM6Ly9hcnhpdi5vcmcvYWJzLzE5MDEuMTE1MDQsMTM1MC4wLCJIaWdobHkgY2l0ZWQsU09UQSBpbXByb3ZlbWVudCIsIiIiTVQtRE5OIGV4dGVuZHMgdGhlIG1vZGVsIHByb3Bvc2VkIGluIExpdSBldCBhbC4gKDIwMTUpIGJ5IGluY29ycG9yYXRpbmcgYSBwcmUtdHJhaW5lZCBiaWRpcmVjdGlvbmFsIHRyYW5zZm9ybWVyIGxhbmd1YWdlIG1vZGVsLCBrbm93biBhcyBCRVJUIChEZXZsaW4gZXQgYWwuLCAyMDE4KS4gTVQtRE5OIG9idGFpbnMgbmV3IHN0YXRlLW9mLXRoZS1hcnQgcmVzdWx0cyBvbiB0ZW4gTkxVIHRhc2tzLCBpbmNsdWRpbmcgU05MSSwgU2NpVGFpbCwgYW5kIGVpZ2h0IG91dCBvZiBuaW5lIEdMVUUgdGFza3MsIHB1c2hpbmcgdGhlIEdMVUUgYmVuY2htYXJrIHRvIDgyLjclICgyLjIlIGFic29sdXRlIGltcHJvdmVtZW50KSIiIiwzMzAwMDAwMDAuMCwsLCwxMDAwMDAwLCwsLCwsQ29uZmlkZW50LCJJbiB0aGlzIHBhcGVyLCB3ZSBwcmVzZW50IGEgTXVsdGktVGFzayBEZWVwIE5ldXJhbCBOZXR3b3JrIChNVC1ETk4pIGZvciBsZWFybmluZyByZXByZXNlbnRhdGlvbnMgYWNyb3NzIG11bHRpcGxlIG5hdHVyYWwgbGFuZ3VhZ2UgdW5kZXJzdGFuZGluZyAoTkxVKSB0YXNrcy4gTVQtRE5OIG5vdCBvbmx5IGxldmVyYWdlcyBsYXJnZSBhbW91bnRzIG9mIGNyb3NzLXRhc2sgZGF0YSwgYnV0IGFsc28gYmVuZWZpdHMgZnJvbSBhIHJlZ3VsYXJpemF0aW9uIGVmZmVjdCB0aGF0IGxlYWRzIHRvIG1vcmUgZ2VuZXJhbCByZXByZXNlbnRhdGlvbnMgaW4gb3JkZXIgdG8gYWRhcHQgdG8gbmV3IHRhc2tzIGFuZCBkb21haW5zLiBNVC1ETk4gZXh0ZW5kcyB0aGUgbW9kZWwgcHJvcG9zZWQgaW4gTGl1IGV0IGFsLiAoMjAxNSkgYnkgaW5jb3Jwb3JhdGluZyBhIHByZS10cmFpbmVkIGJpZGlyZWN0aW9uYWwgdHJhbnNmb3JtZXIgbGFuZ3VhZ2UgbW9kZWwsIGtub3duIGFzIEJFUlQgKERldmxpbiBldCBhbC4sIDIwMTgpLiBNVC1ETk4gb2J0YWlucyBuZXcgc3RhdGUtb2YtdGhlLWFydCByZXN1bHRzIG9uIHRlbiBOTFUgdGFza3MsIGluY2x1ZGluZyBTTkxJLCBTY2lUYWlsLCBhbmQgZWlnaHQgb3V0IG9mIG5pbmUgR0xVRSB0YXNrcywgcHVzaGluZyB0aGUgR0xVRSBiZW5jaG1hcmsgdG8gODIuNyUgKDIuMiUgYWJzb2x1dGUgaW1wcm92ZW1lbnQpLiBXZSBhbHNvIGRlbW9uc3RyYXRlIHVzaW5nIHRoZSBTTkxJIGFuZCBTY2lUYWlsIGRhdGFzZXRzIHRoYXQgdGhlIHJlcHJlc2VudGF0aW9ucyBsZWFybmVkIGJ5IE1ULUROTiBhbGxvdyBkb21haW4gYWRhcHRhdGlvbiB3aXRoIHN1YnN0YW50aWFsbHkgZmV3ZXIgaW4tZG9tYWluIGxhYmVscyB0aGFuIHRoZSBwcmUtdHJhaW5lZCBCRVJUIHJlcHJlc2VudGF0aW9ucy4gVGhlIGNvZGUgYW5kIHByZS10cmFpbmVkIG1vZGVscyBhcmUgcHVibGljbHkgYXZhaWxhYmxlIGF0IHRoaXMgaHR0cHMgVVJMLiIsLCxPcGVuIHdlaWdodHMgKHVucmVzdHJpY3RlZCksVW5pdGVkIFN0YXRlcyBvZiBBbWVyaWNhLCwsLCwsMjAyNi0wNS0yNSAxMjoxMDo1MSswMDowMCwsLCwsLEluZHVzdHJ5LCwsLCxPcGVuIHNvdXJjZSxNSVQgZm9yIGNvZGUvd2VpZ2h0czogaHR0cHM6Ly9naXRodWIuY29tL25hbWlzYW4vbXQtZG5uLCwsLEZQMTYsLCwsLCwsLFllcwpUU0xNK01vUyAoV1QyKSxMYW5ndWFnZSxMYW5ndWFnZSBtb2RlbGluZywiVGlhbmppbiBVbml2ZXJzaXR5LEJlaWppbmcgSW5zdGl0dXRlIG9mIFRlY2hub2xvZ3kiLCJMaXBlbmcgWmhhbmcsIFBlbmcgWmhhbmcsIFhpbmRpYW4gTWEsIFNodXFpbiBHdSwgWmhhbiBTdSwgRGF3ZWkgU29uZyIsMjAxOS0wMS0zMSxBIEdlbmVyYWxpemVkIExhbmd1YWdlIE1vZGVsIGluIFRlbnNvciBTcGFjZSxodHRwczovL2FyeGl2Lm9yZy9hYnMvMTkwMS4xMTE2NywyMS4wLCwsOTEyMDAwMC4wLCwsLCwsLCwsLCwiSW4gdGhlIGxpdGVyYXR1cmUsIHRlbnNvcnMgaGF2ZSBiZWVuIGVmZmVjdGl2ZWx5IHVzZWQgZm9yIGNhcHR1cmluZyB0aGUgY29udGV4dCBpbmZvcm1hdGlvbiBpbiBsYW5ndWFnZSBtb2RlbHMuIEhvd2V2ZXIsIHRoZSBleGlzdGluZyBtZXRob2RzIHVzdWFsbHkgYWRvcHQgcmVsYXRpdmVseS1sb3cgb3JkZXIgdGVuc29ycywgd2hpY2ggaGF2ZSBsaW1pdGVkIGV4cHJlc3NpdmUgcG93ZXIgaW4gbW9kZWxpbmcgbGFuZ3VhZ2UuIERldmVsb3BpbmcgYSBoaWdoZXItb3JkZXIgdGVuc29yIHJlcHJlc2VudGF0aW9uIGlzIGNoYWxsZW5naW5nLCBpbiB0ZXJtcyBvZiBkZXJpdmluZyBhbiBlZmZlY3RpdmUgc29sdXRpb24gYW5kIHNob3dpbmcgaXRzIGdlbmVyYWxpdHkuIEluIHRoaXMgcGFwZXIsIHdlIHByb3Bvc2UgYSBsYW5ndWFnZSBtb2RlbCBuYW1lZCBUZW5zb3IgU3BhY2UgTGFuZ3VhZ2UgTW9kZWwgKFRTTE0pLCBieSB1dGlsaXppbmcgdGVuc29yIG5ldHdvcmtzIGFuZCB0ZW5zb3IgZGVjb21wb3NpdGlvbi4gSW4gVFNMTSwgd2UgYnVpbGQgYSBoaWdoLWRpbWVuc2lvbmFsIHNlbWFudGljIHNwYWNlIGNvbnN0cnVjdGVkIGJ5IHRoZSB0ZW5zb3IgcHJvZHVjdCBvZiB3b3JkIHZlY3RvcnMuIFRoZW9yZXRpY2FsbHksIHdlIHByb3ZlIHRoYXQgc3VjaCB0ZW5zb3IgcmVwcmVzZW50YXRpb24gaXMgYSBnZW5lcmFsaXphdGlvbiBvZiB0aGUgbi1ncmFtIGxhbmd1YWdlIG1vZGVsLiBXZSBmdXJ0aGVyIHNob3cgdGhhdCB0aGlzIGhpZ2gtb3JkZXIgdGVuc29yIHJlcHJlc2VudGF0aW9uIGNhbiBiZSBkZWNvbXBvc2VkIHRvIGEgcmVjdXJzaXZlIGNhbGN1bGF0aW9uIG9mIGNvbmRpdGlvbmFsIHByb2JhYmlsaXR5IGZvciBsYW5ndWFnZSBtb2RlbGluZy4gVGhlIGV4cGVyaW1lbnRhbCByZXN1bHRzIG9uIFBlbm4gVHJlZSBCYW5rIChQVEIpIGRhdGFzZXQgYW5kIFdpa2lUZXh0IGJlbmNobWFyayBkZW1vbnN0cmF0ZSB0aGUgZWZmZWN0aXZlbmVzcyBvZiBUU0xNLiIsLFRTTE0rTW9TIChXVDIpLFVucmVsZWFzZWQsIkNoaW5hLENoaW5hIiwsLCwsLDIwMjYtMDItMTEgMTk6MjY6MjcrMDA6MDAsLCwsLCwiQWNhZGVtaWEsQWNhZGVtaWEiLCwsLCxPcGVuIChub24tY29tbWVyY2lhbCksbm8gY2xlYXIgbGljZW5zZSBodHRwczovL2dpdGh1Yi5jb20vVEpVSVJMQUIvQUFBSTE5LVRTTE0gLCwsLEZQMzIsLCwsLCwsLE5vClRTTE0rTW9TIChQVEIpLExhbmd1YWdlLExhbmd1YWdlIG1vZGVsaW5nLCJUaWFuamluIFVuaXZlcnNpdHksQmVpamluZyBJbnN0aXR1dGUgb2YgVGVjaG5vbG9neSIsIkxpcGVuZyBaaGFuZywgUGVuZyBaaGFuZywgWGluZGlhbiBNYSwgU2h1cWluIEd1LCBaaGFuIFN1LCBEYXdlaSBTb25nIiwyMDE5LTAxLTMxLEEgR2VuZXJhbGl6ZWQgTGFuZ3VhZ2UgTW9kZWwgaW4gVGVuc29yIFNwYWNlLGh0dHBzOi8vYXJ4aXYub3JnL2Ficy8xOTAxLjExMTY3LCwsLCwsLCwsLCwsLCxDb25maWRlbnQsIkluIHRoZSBsaXRlcmF0dXJlLCB0ZW5zb3JzIGhhdmUgYmVlbiBlZmZlY3RpdmVseSB1c2VkIGZvciBjYXB0dXJpbmcgdGhlIGNvbnRleHQgaW5mb3JtYXRpb24gaW4gbGFuZ3VhZ2UgbW9kZWxzLiBIb3dldmVyLCB0aGUgZXhpc3RpbmcgbWV0aG9kcyB1c3VhbGx5IGFkb3B0IHJlbGF0aXZlbHktbG93IG9yZGVyIHRlbnNvcnMsIHdoaWNoIGhhdmUgbGltaXRlZCBleHByZXNzaXZlIHBvd2VyIGluIG1vZGVsaW5nIGxhbmd1YWdlLiBEZXZlbG9waW5nIGEgaGlnaGVyLW9yZGVyIHRlbnNvciByZXByZXNlbnRhdGlvbiBpcyBjaGFsbGVuZ2luZywgaW4gdGVybXMgb2YgZGVyaXZpbmcgYW4gZWZmZWN0aXZlIHNvbHV0aW9uIGFuZCBzaG93aW5nIGl0cyBnZW5lcmFsaXR5LiBJbiB0aGlzIHBhcGVyLCB3ZSBwcm9wb3NlIGEgbGFuZ3VhZ2UgbW9kZWwgbmFtZWQgVGVuc29yIFNwYWNlIExhbmd1YWdlIE1vZGVsIChUU0xNKSwgYnkgdXRpbGl6aW5nIHRlbnNvciBuZXR3b3JrcyBhbmQgdGVuc29yIGRlY29tcG9zaXRpb24uIEluIFRTTE0sIHdlIGJ1aWxkIGEgaGlnaC1kaW1lbnNpb25hbCBzZW1hbnRpYyBzcGFjZSBjb25zdHJ1Y3RlZCBieSB0aGUgdGVuc29yIHByb2R1Y3Qgb2Ygd29yZCB2ZWN0b3JzLiBUaGVvcmV0aWNhbGx5LCB3ZSBwcm92ZSB0aGF0IHN1Y2ggdGVuc29yIHJlcHJlc2VudGF0aW9uIGlzIGEgZ2VuZXJhbGl6YXRpb24gb2YgdGhlIG4tZ3JhbSBsYW5ndWFnZSBtb2RlbC4gV2UgZnVydGhlciBzaG93IHRoYXQgdGhpcyBoaWdoLW9yZGVyIHRlbnNvciByZXByZXNlbnRhdGlvbiBjYW4gYmUgZGVjb21wb3NlZCB0byBhIHJlY3Vyc2l2ZSBjYWxjdWxhdGlvbiBvZiBjb25kaXRpb25hbCBwcm9iYWJpbGl0eSBmb3IgbGFuZ3VhZ2UgbW9kZWxpbmcuIFRoZSBleHBlcmltZW50YWwgcmVzdWx0cyBvbiBQZW5uIFRyZWUgQmFuayAoUFRCKSBkYXRhc2V0IGFuZCBXaWtpVGV4dCBiZW5jaG1hcmsgZGVtb25zdHJhdGUgdGhlIGVmZmVjdGl2ZW5lc3Mgb2YgVFNMTS4iLCxUU0xNK01vUyAoUFRCKSxVbnJlbGVhc2VkLCJDaGluYSxDaGluYSIsLCwsLCwyMDI2LTAyLTExIDE5OjI2OjI3KzAwOjAwLCwsLCwsIkFjYWRlbWlhLEFjYWRlbWlhIiwsLCwsT3BlbiAobm9uLWNvbW1lcmNpYWwpLG5vIGNsZWFyIGxpY2Vuc2UgaHR0cHM6Ly9naXRodWIuY29tL1RKVUlSTEFCL0FBQUkxOS1UU0xNICwsLCxGUDMyLCwsLCwsLCxObwpILUxTVE0rd2crcmNwK3JjZyt3cCxMYW5ndWFnZSxMYW5ndWFnZSBtb2RlbGluZywiUHJpbmNldG9uIFVuaXZlcnNpdHksQWxpYmFiYSIsIkhvbmd4dSBZaW4sIEd1b3lhbmcgQ2hlbiwgWWluZ21pbiBMaSwgU2h1YWkgQ2hlLCBXZWlmZW5nIFpoYW5nLCBOaXJhaiBLLiBKaGEiLDIwMTktMDEtMzAsIkhhcmR3YXJlLUd1aWRlZCBTeW1iaW90aWMgVHJhaW5pbmcgZm9yIENvbXBhY3QsIEFjY3VyYXRlLCB5ZXQgRXhlY3V0aW9uLUVmZmljaWVudCBMU1RNIixodHRwczovL2FyeGl2Lm9yZy9hYnMvMTkwMS4xMDk5NywxMC4wLCwsODAwMDAwLjAsLCwsLCwsLCwsLCJNYW55IGxvbmcgc2hvcnQtdGVybSBtZW1vcnkgKExTVE0pIGFwcGxpY2F0aW9ucyBuZWVkIGZhc3QgeWV0IGNvbXBhY3QgbW9kZWxzLiBOZXVyYWwgbmV0d29yayBjb21wcmVzc2lvbiBhcHByb2FjaGVzLCBzdWNoIGFzIHRoZSBncm93LWFuZC1wcnVuZSBwYXJhZGlnbSwgaGF2ZSBwcm92ZWQgdG8gYmUgcHJvbWlzaW5nIGZvciBjdXR0aW5nIGRvd24gbmV0d29yayBjb21wbGV4aXR5IGJ5IHNraXBwaW5nIGluc2lnbmlmaWNhbnQgd2VpZ2h0cy4gSG93ZXZlciwgY3VycmVudCBjb21wcmVzc2lvbiBzdHJhdGVnaWVzIGFyZSBtb3N0bHkgaGFyZHdhcmUtYWdub3N0aWMgYW5kIG5ldHdvcmsgY29tcGxleGl0eSByZWR1Y3Rpb24gZG9lcyBub3QgYWx3YXlzIHRyYW5zbGF0ZSBpbnRvIGV4ZWN1dGlvbiBlZmZpY2llbmN5LiBJbiB0aGlzIHdvcmssIHdlIHByb3Bvc2UgYSBoYXJkd2FyZS1ndWlkZWQgc3ltYmlvdGljIHRyYWluaW5nIG1ldGhvZG9sb2d5IGZvciBjb21wYWN0LCBhY2N1cmF0ZSwgeWV0IGV4ZWN1dGlvbi1lZmZpY2llbnQgaW5mZXJlbmNlIG1vZGVscy4gSXQgaXMgYmFzZWQgb24gb3VyIG9ic2VydmF0aW9uIHRoYXQgaGFyZHdhcmUgbWF5IGludHJvZHVjZSBzdWJzdGFudGlhbCBub24tbW9ub3RvbmljIGJlaGF2aW9yLCB3aGljaCB3ZSBjYWxsIHRoZSBsYXRlbmN5IGh5c3RlcmVzaXMgZWZmZWN0LCB3aGVuIGV2YWx1YXRpbmcgbmV0d29yayBzaXplIHZzLiBpbmZlcmVuY2UgbGF0ZW5jeS4gVGhpcyBvYnNlcnZhdGlvbiByYWlzZXMgcXVlc3Rpb24gYWJvdXQgdGhlIG1haW5zdHJlYW0gc21hbGxlci1kaW1lbnNpb24taXMtYmV0dGVyIGNvbXByZXNzaW9uIHN0cmF0ZWd5LCB3aGljaCBvZnRlbiBsZWFkcyB0byBhIHN1Yi1vcHRpbWFsIG1vZGVsIGFyY2hpdGVjdHVyZS4gQnkgbGV2ZXJhZ2luZyB0aGUgaGFyZHdhcmUtaW1wYWN0ZWQgaHlzdGVyZXNpcyBlZmZlY3QgYW5kIHNwYXJzaXR5LCB3ZSBhcmUgYWJsZSB0byBhY2hpZXZlIHRoZSBzeW1iaW9zaXMgb2YgbW9kZWwgY29tcGFjdG5lc3MgYW5kIGFjY3VyYWN5IHdpdGggZXhlY3V0aW9uIGVmZmljaWVuY3ksIHRodXMgcmVkdWNpbmcgTFNUTSBsYXRlbmN5IHdoaWxlIGluY3JlYXNpbmcgaXRzIGFjY3VyYWN5LiBXZSBoYXZlIGV2YWx1YXRlZCBvdXIgYWxnb3JpdGhtcyBvbiBsYW5ndWFnZSBtb2RlbGluZyBhbmQgc3BlZWNoIHJlY29nbml0aW9uIGFwcGxpY2F0aW9ucy4gUmVsYXRpdmUgdG8gdGhlIHRyYWRpdGlvbmFsIHN0YWNrZWQgTFNUTSBhcmNoaXRlY3R1cmUgb2J0YWluZWQgZm9yIHRoZSBQZW5uIFRyZWViYW5rIGRhdGFzZXQsIHdlIHJlZHVjZSB0aGUgbnVtYmVyIG9mIHBhcmFtZXRlcnMgYnkgMTguMHggKDMwLjV4KSBhbmQgbWVhc3VyZWQgcnVuLXRpbWUgbGF0ZW5jeSBieSB1cCB0byAyLjR4ICg1LjJ4KSBvbiBOdmlkaWEgR1BVcyAoSW50ZWwgWGVvbiBDUFVzKSB3aXRob3V0IGFueSBhY2N1cmFjeSBkZWdyYWRhdGlvbi4gRm9yIHRoZSBEZWVwU3BlZWNoMiBhcmNoaXRlY3R1cmUgb2J0YWluZWQgZm9yIHRoZSBBTjQgZGF0YXNldCwgd2UgcmVkdWNlIHRoZSBudW1iZXIgb2YgcGFyYW1ldGVycyBieSA3LjB4ICgxOS40eCksIHdvcmQgZXJyb3IgcmF0ZSBmcm9tIDEyLjklIHRvIDkuOSUgKDEwLjQlKSwgYW5kIG1lYXN1cmVkIHJ1bi10aW1lIGxhdGVuY3kgYnkgdXAgdG8gMS43eCAoMi40eCkgb24gTnZpZGlhIEdQVXMgKEludGVsIFhlb24gQ1BVcykuIFRodXMsIG91ciBtZXRob2QgeWllbGRzIGNvbXBhY3QsIGFjY3VyYXRlLCB5ZXQgZXhlY3V0aW9uLWVmZmljaWVudCBpbmZlcmVuY2UgbW9kZWxzLiIsLEgtTFNUTSt3ZytyY3ArcmNnK3dwLFVucmVsZWFzZWQsIlVuaXRlZCBTdGF0ZXMgb2YgQW1lcmljYSxDaGluYSIsLCwsLCwyMDI1LTExLTI4IDExOjUzOjQ0KzAwOjAwLCwsLCwsIkFjYWRlbWlhLEluZHVzdHJ5IiwsLCwsVW5yZWxlYXNlZCwsLCwsLCwsLCwsLCxObwpNb25vM0QrKywiM0QgbW9kZWxpbmcsVmlzaW9uIiwiM0Qgc2VnbWVudGF0aW9uLE9iamVjdCBkZXRlY3Rpb24iLCJVbml2ZXJzaXR5IG9mIENhbGlmb3JuaWEgTG9zIEFuZ2VsZXMgKFVDTEEpLE1lZ3ZpaSBJbmMiLCJUb25nIEhlLCBTdGVmYW5vIFNvYXR0byIsMjAxOS0wMS0xMSxNb25vM0QrKzogTW9ub2N1bGFyIDNEIFZlaGljbGUgRGV0ZWN0aW9uIHdpdGggVHdvLVNjYWxlIDNEIEh5cG90aGVzZXMgYW5kIFRhc2sgUHJpb3JzLGh0dHBzOi8vYXJ4aXYub3JnL2Ficy8xOTAxLjAzNDQ2LDEzNS4wLCwsLCw0Ljg1NjA2MDE2ZSsxOCwiKDQpICogKDYuNjkxICogMTAqKjEyKSAqICgxNjgqIDM2MDApICogKDAuMykgPSAKKG51bSBncHUpICogKHBlYWsgZmxvcHMpICogKHRpbWUgaW4gc2Vjb25kcykgKiAoYXNzdW1lZCB1dGlsaXphdGlvbiByYXRlKSA9IAoKdHJhaW5pbmcgdGltZSAtIGFib3V0IG9uZSB3ZWVrID0gMTY4IGhvdXJzIGZyb20KIiJJdCB0YWtlcyBhYm91dCBvbmUgd2VlayB0byB0cmFpbiB0aGUgMkQgYm91bmRpbmcgYm94IG5ldC13b3JrLCBhbmQgdHdvIGhvdXJzIGZvciB0aGUgb3JpZW50YXRpb24vM0Qgc2NhbGUgbmV0d29yawpvbiBLSVRUSSB3aXRoIDQgVElUQU4tWCBHUFVzLiBUaGUgbGFuZG1hcmsgZGV0ZWN0b3IgaXMKdHJhaW5lZCBvbiBQYXNjYWwzRC4gVGhlIHRyYWluaW5nIHByb2Nlc3MgZm9yIHRoZSBtb25vY3UtCmxhciBkZXB0aCBlc3RpbWF0aW9uIG5ldHdvcmsgaXMgdW5zdXBlcnZpc2VkIHVzaW5nIEtJVFRJCnN0ZXJlby1wYWlycywgd2hpY2ggdGFrZXMgYXJvdW5kIDUgdG8gMTIgaG91cnMgZGVwZW5kaW5nCm9uIHRoZSBhbW91bnQgb2YgZGF0YSBhdmFpbGFibGUuICIiCgpncHUgZmxvcHMgLSBGUDMyIChmbG9hdCkgNi42OTEgVEZMT1BTIGZyb20gaHR0cHM6Ly93d3cudGVjaHBvd2VydXAuY29tL2dwdS1zcGVjcy9nZWZvcmNlLWd0eC10aXRhbi14LmMyNjMyIiwsIiIiV2UgZXZhbHVhdGUgb3VyIG1ldGhvZCBvbiB0aGUgS0lUVEkgb2JqZWN0IGRldGVjdGlvbiBiZW5jaG1hcmsuIFRoaXMgZGF0YXNldCBjb250YWlucyA3LCA0ODEgdHJhaW5pbmcgaW1hZ2VzICIiIiwxNjguMCwiIiJhYm91dCBvbmUgd2VlayIiIGZyb20gc2VjdGlvbiAzLjQgIixOVklESUEgR2VGb3JjZSBHVFggVElUQU4gWCwsQ29uZmlkZW50LCJXZSBwcmVzZW50IGEgbWV0aG9kIHRvIGluZmVyIDNEIHBvc2UgYW5kIHNoYXBlIG9mIHZlaGljbGVzIGZyb20gYSBzaW5nbGUgaW1hZ2UuIFRvIHRhY2tsZSB0aGlzIGlsbC1wb3NlZCBwcm9ibGVtLCB3ZSBvcHRpbWl6ZSB0d28tc2NhbGUgcHJvamVjdGlvbiBjb25zaXN0ZW5jeSBiZXR3ZWVuIHRoZSBnZW5lcmF0ZWQgM0QgaHlwb3RoZXNlcyBhbmQgdGhlaXIgMkQgcHNldWRvLW1lYXN1cmVtZW50cy4gU3BlY2lmaWNhbGx5LCB3ZSB1c2UgYSBtb3JwaGFibGUgd2lyZWZyYW1lIG1vZGVsIHRvIGdlbmVyYXRlIGEgZmluZS1zY2FsZWQgcmVwcmVzZW50YXRpb24gb2YgdmVoaWNsZSBzaGFwZSBhbmQgcG9zZS4gVG8gcmVkdWNlIGl0cyBzZW5zaXRpdml0eSB0byAyRCBsYW5kbWFya3MsIHdlIGpvaW50bHkgbW9kZWwgdGhlIDNEIGJvdW5kaW5nIGJveCBhcyBhIGNvYXJzZSByZXByZXNlbnRhdGlvbiB3aGljaCBpbXByb3ZlcyByb2J1c3RuZXNzLiBXZSBhbHNvIGludGVncmF0ZSB0aHJlZSB0YXNrIHByaW9ycywgaW5jbHVkaW5nIHVuc3VwZXJ2aXNlZCBtb25vY3VsYXIgZGVwdGgsIGEgZ3JvdW5kIHBsYW5lIGNvbnN0cmFpbnQgYXMgd2VsbCBhcyB2ZWhpY2xlIHNoYXBlIHByaW9ycywgd2l0aCBmb3J3YXJkIHByb2plY3Rpb24gZXJyb3JzIGludG8gYW4gb3ZlcmFsbCBlbmVyZ3kgZnVuY3Rpb24uICIsLCxVbnJlbGVhc2VkLCJVbml0ZWQgU3RhdGVzIG9mIEFtZXJpY2EsQ2hpbmEiLCwsLDQuMCwsMjAyNi0wNS0yNSAxMjoxMDo1MCswMDowMCwsLCwsLCJBY2FkZW1pYSxJbmR1c3RyeSIsLCwsNjcyLjAsVW5yZWxlYXNlZCwsLCwsLCwyMDYzLjI4Njc3NDM5OTg4NzIsSGFyZHdhcmUsLCwsLE5vClRyYW5zZm9ybWVyLVhMICgyNTdNKSxMYW5ndWFnZSxMYW5ndWFnZSBtb2RlbGluZy9nZW5lcmF0aW9uLCJDYXJuZWdpZSBNZWxsb24gVW5pdmVyc2l0eSAoQ01VKSxHb29nbGUgQnJhaW4iLCJaaWhhbmcgRGFpLCBaaGlsaW4gWWFuZywgWWltaW5nIFlhbmcsIEphaW1lIENhcmJvbmVsbCwgUXVvYyBWLiBMZSwgUnVzbGFuIFNhbGFraHV0ZGlub3YiLDIwMTktMDEtMDksVHJhbnNmb3JtZXItWEw6IEF0dGVudGl2ZSBMYW5ndWFnZSBNb2RlbHMgQmV5b25kIGEgRml4ZWQtTGVuZ3RoIENvbnRleHQsaHR0cHM6Ly9hcnhpdi5vcmcvYWJzLzE5MDEuMDI4NjAsNDMyMC4wLERpc2NyZXRpb25hcnksLDI1Njk5OTk5OS45OTk5OTk5NywiVHJhbnNmb3JtZXItWEwgTGFyZ2UsIFRhYmxlIDEiLDMuNzgzMjc3MWUrMjAsIjYgRkxPUCAvIHRva2VuIC8gcGFyYW1ldGVyICogMjU3MDAwMDAwIHBhcmFtZXRlcnMgKiAxMDMwMDAwMDAgdG9rZW5zICogMTkwOCBlcG9jaHMgW3NlZSBkYXRhc2V0IHNpemUgbm90ZXNdID0gMy4wMzA0MDAxZSsyMCBGTE9QCgpmcm9tIHRyYWluaW5nIGNvZGUgKGh0dHBzOi8vZ2l0aHViLmNvbS9raW1peW91bmcvdHJhbnNmb3JtZXIteGwvYmxvYi9tYXN0ZXIvdGYvc2NyaXB0cy93dDEwM19sYXJnZV90cHUuc2gpIHRoZXkgdXNlZCA2NCB0cHYzIGNvcmVzIAoKMTIzMDAwMDAwMDAwMDAwIEZMT1Avcy9jaGlwKiAoNjQgY29yZXMgLyAyIGNvcmVzIHBlciBjaGlwKSAqIDQwMDAwMDAgc3RlcHMgKiAgMC4xIHNlYyAvIHN0ZXAgW2Fzc3VtcHRpb25dICogMC4zIFthc3N1bWVkIHV0aWxpemF0aW9uXSA9IDQuNzIzMmUrMjAgRkxPUAoKZ2VvbWV0cmljIG1lYW4Kc3FydCgzLjAzMDQwMDFlKzIwICogNC43MjMyZSsyMCkgPSAzLjc4MzI3NzFlKzIwCgpzcGVjdWxhdGl2ZSBjb25maWRlbmNlIGdpdmVuIGFzc3VtcHRpb25zIHVzZWQKX19fX19fX19fCnByZXZpb3VzIGVzdGltYXRpb24gaW4gdGhlIGFsZ29yaXRobWljIHByb2dyZXNzIHBhcGVyIHdhcyAxLjA5IMOXIDEwXjE5IEZMT1Agd2l0aG91dCBleHBsYW5hdGlvbiAKIiwxMDMwMDAwMDAsImZyb20gdGhlIHRyYWluaW5nIGNvZGUgKGh0dHBzOi8vZ2l0aHViLmNvbS9raW1peW91bmcvdHJhbnNmb3JtZXIteGwvYmxvYi9tYXN0ZXIvcHl0b3JjaC9ydW5fd3QxMDNfbGFyZ2Uuc2gpOgoKLS10Z3RfbGVuIDM4NAotLWJhdGNoX3NpemUgMTI4Ci0tbWF4X3N0ZXAgNDAwMDAwMCAKCjM4NCoxMjgqNDAwMDAwMCAvIDEwMzAwMDAwMCA9IDE5MDggZXBvY2hzIiwsLEdvb2dsZSBUUFUgdjMsLFNwZWN1bGF0aXZlLCJUcmFuc2Zvcm1lcnMgaGF2ZSBhIHBvdGVudGlhbCBvZiBsZWFybmluZyBsb25nZXItdGVybSBkZXBlbmRlbmN5LCBidXQgYXJlIGxpbWl0ZWQgYnkgYSBmaXhlZC1sZW5ndGggY29udGV4dCBpbiB0aGUgc2V0dGluZyBvZiBsYW5ndWFnZSBtb2RlbGluZy4gV2UgcHJvcG9zZSBhIG5vdmVsIG5ldXJhbCBhcmNoaXRlY3R1cmUgVHJhbnNmb3JtZXItWEwgdGhhdCBlbmFibGVzIGxlYXJuaW5nIGRlcGVuZGVuY3kgYmV5b25kIGEgZml4ZWQgbGVuZ3RoIHdpdGhvdXQgZGlzcnVwdGluZyB0ZW1wb3JhbCBjb2hlcmVuY2UuIEl0IGNvbnNpc3RzIG9mIGEgc2VnbWVudC1sZXZlbCByZWN1cnJlbmNlIG1lY2hhbmlzbSBhbmQgYSBub3ZlbCBwb3NpdGlvbmFsIGVuY29kaW5nIHNjaGVtZS4gT3VyIG1ldGhvZCBub3Qgb25seSBlbmFibGVzIGNhcHR1cmluZyBsb25nZXItdGVybSBkZXBlbmRlbmN5LCBidXQgYWxzbyByZXNvbHZlcyB0aGUgY29udGV4dCBmcmFnbWVudGF0aW9uIHByb2JsZW0uIEFzIGEgcmVzdWx0LCBUcmFuc2Zvcm1lci1YTCBsZWFybnMgZGVwZW5kZW5jeSB0aGF0IGlzIDgwJSBsb25nZXIgdGhhbiBSTk5zIGFuZCA0NTAlIGxvbmdlciB0aGFuIHZhbmlsbGEgVHJhbnNmb3JtZXJzLCBhY2hpZXZlcyBiZXR0ZXIgcGVyZm9ybWFuY2Ugb24gYm90aCBzaG9ydCBhbmQgbG9uZyBzZXF1ZW5jZXMsIGFuZCBpcyB1cCB0byAxLDgwMCsgdGltZXMgZmFzdGVyIHRoYW4gdmFuaWxsYSBUcmFuc2Zvcm1lcnMgZHVyaW5nIGV2YWx1YXRpb24uIE5vdGFibHksIHdlIGltcHJvdmUgdGhlIHN0YXRlLW9mLXRoZS1hcnQgcmVzdWx0cyBvZiBicGMvcGVycGxleGl0eSB0byAwLjk5IG9uIGVud2lraTgsIDEuMDggb24gdGV4dDgsIDE4LjMgb24gV2lraVRleHQtMTAzLCAyMS44IG9uIE9uZSBCaWxsaW9uIFdvcmQsIGFuZCA1NC41IG9uIFBlbm4gVHJlZWJhbmsgKHdpdGhvdXQgZmluZXR1bmluZykuIFdoZW4gdHJhaW5lZCBvbmx5IG9uIFdpa2lUZXh0LTEwMywgVHJhbnNmb3JtZXItWEwgbWFuYWdlcyB0byBnZW5lcmF0ZSByZWFzb25hYmx5IGNvaGVyZW50LCBub3ZlbCB0ZXh0IGFydGljbGVzIHdpdGggdGhvdXNhbmRzIG9mIHRva2Vucy4gT3VyIGNvZGUsIHByZXRyYWluZWQgbW9kZWxzLCBhbmQgaHlwZXJwYXJhbWV0ZXJzIGFyZSBhdmFpbGFibGUgaW4gYm90aCBUZW5zb3JmbG93IGFuZCBQeVRvcmNoLiIsMTkwOC4wLFRyYW5zZm9ybWVyLVhMIExhcmdlLE9wZW4gd2VpZ2h0cyAodW5yZXN0cmljdGVkKSwiVW5pdGVkIFN0YXRlcyBvZiBBbWVyaWNhLFVuaXRlZCBTdGF0ZXMgb2YgQW1lcmljYSIsLCwsMzIuMCwsMjAyNi0wNS0yNSAxMjoxMDo1MSswMDowMCwsLCw0OTE1Mi4wLCIzODQqMTI4IC0tdGd0X2xlbiAzODQKLS1iYXRjaF9zaXplIDEyOCIsIkFjYWRlbWlhLEluZHVzdHJ5IiwsLCwsT3BlbiBzb3VyY2UsIkFwYWNoZSAyLjAsIGluY2x1ZGVzIHRyYWluIGNvZGUKaHR0cHM6Ly9naXRodWIuY29tL2tpbWl5b3VuZy90cmFuc2Zvcm1lci14bD90YWI9QXBhY2hlLTIuMC0xLW92LWZpbGUjcmVhZG1lIiwsLCxGUDMyLCwyOTcxMi42NTI4ODYwODU3MiwiT3BlcmF0aW9uIGNvdW50aW5nLEhhcmR3YXJlIiwsLCwsWWVzClRyYW5zZm9ybWVyLVhMLXB0YixMYW5ndWFnZSxMYW5ndWFnZSBtb2RlbGluZy9nZW5lcmF0aW9uLCJDYXJuZWdpZSBNZWxsb24gVW5pdmVyc2l0eSAoQ01VKSxHb29nbGUgQnJhaW4iLCJaaWhhbmcgRGFpLCBaaGlsaW4gWWFuZywgWWltaW5nIFlhbmcsIEphaW1lIENhcmJvbmVsbCwgUXVvYyBWLiBMZSwgUnVzbGFuIFNhbGFraHV0ZGlub3YiLDIwMTktMDEtMDksVHJhbnNmb3JtZXItWEw6IEF0dGVudGl2ZSBMYW5ndWFnZSBNb2RlbHMgQmV5b25kIGEgRml4ZWQtTGVuZ3RoIENvbnRleHQsaHR0cHM6Ly9hcnhpdi5vcmcvYWJzLzE5MDEuMDI4NjAsNDMyMC4wLCxQYXBlciBjbGFpbXMgU09UQSBvbiBtb2RlbCB3aXRob3V0IHR3byBzdGVwIGZpbmV0dW5pbmcsMjQwMDAwMDAuMCwiMjRNLCBUYWJsZSA1IiwsLCwsLCwsLENvbmZpZGVudCwiVHJhbnNmb3JtZXJzIGhhdmUgYSBwb3RlbnRpYWwgb2YgbGVhcm5pbmcgbG9uZ2VyLXRlcm0gZGVwZW5kZW5jeSwgYnV0IGFyZSBsaW1pdGVkIGJ5IGEgZml4ZWQtbGVuZ3RoIGNvbnRleHQgaW4gdGhlIHNldHRpbmcgb2YgbGFuZ3VhZ2UgbW9kZWxpbmcuIFdlIHByb3Bvc2UgYSBub3ZlbCBuZXVyYWwgYXJjaGl0ZWN0dXJlIFRyYW5zZm9ybWVyLVhMIHRoYXQgZW5hYmxlcyBsZWFybmluZyBkZXBlbmRlbmN5IGJleW9uZCBhIGZpeGVkIGxlbmd0aCB3aXRob3V0IGRpc3J1cHRpbmcgdGVtcG9yYWwgY29oZXJlbmNlLiBJdCBjb25zaXN0cyBvZiBhIHNlZ21lbnQtbGV2ZWwgcmVjdXJyZW5jZSBtZWNoYW5pc20gYW5kIGEgbm92ZWwgcG9zaXRpb25hbCBlbmNvZGluZyBzY2hlbWUuIE91ciBtZXRob2Qgbm90IG9ubHkgZW5hYmxlcyBjYXB0dXJpbmcgbG9uZ2VyLXRlcm0gZGVwZW5kZW5jeSwgYnV0IGFsc28gcmVzb2x2ZXMgdGhlIGNvbnRleHQgZnJhZ21lbnRhdGlvbiBwcm9ibGVtLiBBcyBhIHJlc3VsdCwgVHJhbnNmb3JtZXItWEwgbGVhcm5zIGRlcGVuZGVuY3kgdGhhdCBpcyA4MCUgbG9uZ2VyIHRoYW4gUk5OcyBhbmQgNDUwJSBsb25nZXIgdGhhbiB2YW5pbGxhIFRyYW5zZm9ybWVycywgYWNoaWV2ZXMgYmV0dGVyIHBlcmZvcm1hbmNlIG9uIGJvdGggc2hvcnQgYW5kIGxvbmcgc2VxdWVuY2VzLCBhbmQgaXMgdXAgdG8gMSw4MDArIHRpbWVzIGZhc3RlciB0aGFuIHZhbmlsbGEgVHJhbnNmb3JtZXJzIGR1cmluZyBldmFsdWF0aW9uLiBOb3RhYmx5LCB3ZSBpbXByb3ZlIHRoZSBzdGF0ZS1vZi10aGUtYXJ0IHJlc3VsdHMgb2YgYnBjL3BlcnBsZXhpdHkgdG8gMC45OSBvbiBlbndpa2k4LCAxLjA4IG9uIHRleHQ4LCAxOC4zIG9uIFdpa2lUZXh0LTEwMywgMjEuOCBvbiBPbmUgQmlsbGlvbiBXb3JkLCBhbmQgNTQuNSBvbiBQZW5uIFRyZWViYW5rICh3aXRob3V0IGZpbmV0dW5pbmcpLiBXaGVuIHRyYWluZWQgb25seSBvbiBXaWtpVGV4dC0xMDMsIFRyYW5zZm9ybWVyLVhMIG1hbmFnZXMgdG8gZ2VuZXJhdGUgcmVhc29uYWJseSBjb2hlcmVudCwgbm92ZWwgdGV4dCBhcnRpY2xlcyB3aXRoIHRob3VzYW5kcyBvZiB0b2tlbnMuIE91ciBjb2RlLCBwcmV0cmFpbmVkIG1vZGVscywgYW5kIGh5cGVycGFyYW1ldGVycyBhcmUgYXZhaWxhYmxlIGluIGJvdGggVGVuc29yZmxvdyBhbmQgUHlUb3JjaC4iLCxUcmFuc2Zvcm1lci1YTC1wdGIsVW5yZWxlYXNlZCwiVW5pdGVkIFN0YXRlcyBvZiBBbWVyaWNhLFVuaXRlZCBTdGF0ZXMgb2YgQW1lcmljYSIsLCwsLCwyMDI2LTA1LTI1IDEyOjEwOjUxKzAwOjAwLCwsLCwsIkFjYWRlbWlhLEluZHVzdHJ5IiwsLCwsT3BlbiBzb3VyY2UsIkFwYWNoZSAyOiBodHRwczovL2dpdGh1Yi5jb20va2ltaXlvdW5nL3RyYW5zZm9ybWVyLXhsIAoKUFRCIG1vZGVsIG5vdCBpbiBkb3dubG9hZHMiLCwsLCwsLCwsLCwsTm8KRGVjb3VwbGVkIHdlaWdodCBkZWNheSByZWd1bGFyaXphdGlvbixWaXNpb24sSW1hZ2UgY2xhc3NpZmljYXRpb24sVW5pdmVyc2l0eSBvZiBGcmVpYnVyZyxJbHlhIExvc2hjaGlsb3YgYW5kIEZyYW5rIEh1dHRlciwyMDE5LTAxLTA0LERlY291cGxlZCB3ZWlnaHQgZGVjYXkgcmVndWxhcml6YXRpb24uLGh0dHBzOi8vYXJ4aXYub3JnL2Ficy8xNzExLjA1MTAxLDI2NTguMCwsLDM2NTAwMDAwLjAsIkZyb20gYXV0aG9yIGNvbW11bmljYXRpb24KCldpZGVSZXNOZXQgMjgtMTAgbW9kZWxzIHdpdGggMzYuNSBtaWxsaW9uIHBhcmFtZXRlcnMgKDMuNjVFKzA3KSIsNC43MTZlKzE3LCJGcm9tIGF1dGhvciBjb21tdW5pY2F0aW9uCgpQZXIgaW1hZ2U6IDUuMjQgYmlsbGlvbiBGTE9QcyAoNS4yNEUrMDkpICBQZXIgdHJhaW5pbmcgcnVuOiA1MGsgdGltZXMgNS4yNEUrMDkgdGltZXMgMTgwMCBlcG9jaHMKCjUyNDAwMDAwMDAqNTAwMDAqMTgwMD00NzE2MDAwMDAwMDAwMDAwMDA9NC43MmUxNyIsNTAwMDAsLCwsLCxDb25maWRlbnQsIkwyIHJlZ3VsYXJpemF0aW9uIGFuZCB3ZWlnaHQgZGVjYXkgcmVndWxhcml6YXRpb24gYXJlIGVxdWl2YWxlbnQgZm9yIHN0YW5kYXJkIHN0b2NoYXN0aWMgZ3JhZGllbnQgZGVzY2VudCAod2hlbiByZXNjYWxlZCBieSB0aGUgbGVhcm5pbmcgcmF0ZSksIGJ1dCBhcyB3ZSBkZW1vbnN0cmF0ZSB0aGlzIGlzIFxlbXBoe25vdH0gdGhlIGNhc2UgZm9yIGFkYXB0aXZlIGdyYWRpZW50IGFsZ29yaXRobXMsIHN1Y2ggYXMgQWRhbS4gV2hpbGUgY29tbW9uIGltcGxlbWVudGF0aW9ucyBvZiB0aGVzZSBhbGdvcml0aG1zIGVtcGxveSBMMiByZWd1bGFyaXphdGlvbiAob2Z0ZW4gY2FsbGluZyBpdCAiIndlaWdodCBkZWNheSIiIGluIHdoYXQgbWF5IGJlIG1pc2xlYWRpbmcgZHVlIHRvIHRoZSBpbmVxdWl2YWxlbmNlIHdlIGV4cG9zZSksIHdlIHByb3Bvc2UgYSBzaW1wbGUgbW9kaWZpY2F0aW9uIHRvIHJlY292ZXIgdGhlIG9yaWdpbmFsIGZvcm11bGF0aW9uIG9mIHdlaWdodCBkZWNheSByZWd1bGFyaXphdGlvbiBieSBcZW1waHtkZWNvdXBsaW5nfSB0aGUgd2VpZ2h0IGRlY2F5IGZyb20gdGhlIG9wdGltaXphdGlvbiBzdGVwcyB0YWtlbiB3LnIudC4gdGhlIGxvc3MgZnVuY3Rpb24uIFdlIHByb3ZpZGUgZW1waXJpY2FsIGV2aWRlbmNlIHRoYXQgb3VyIHByb3Bvc2VkIG1vZGlmaWNhdGlvbiAoaSkgZGVjb3VwbGVzIHRoZSBvcHRpbWFsIGNob2ljZSBvZiB3ZWlnaHQgZGVjYXkgZmFjdG9yIGZyb20gdGhlIHNldHRpbmcgb2YgdGhlIGxlYXJuaW5nIHJhdGUgZm9yIGJvdGggc3RhbmRhcmQgU0dEIGFuZCBBZGFtIGFuZCAoaWkpIHN1YnN0YW50aWFsbHkgaW1wcm92ZXMgQWRhbSdzIGdlbmVyYWxpemF0aW9uIHBlcmZvcm1hbmNlLCBhbGxvd2luZyBpdCB0byBjb21wZXRlIHdpdGggU0dEIHdpdGggbW9tZW50dW0gb24gaW1hZ2UgY2xhc3NpZmljYXRpb24gZGF0YXNldHMgKG9uIHdoaWNoIGl0IHdhcyBwcmV2aW91c2x5IHR5cGljYWxseSBvdXRwZXJmb3JtZWQgYnkgdGhlIGxhdHRlcikuIE91ciBwcm9wb3NlZCBkZWNvdXBsZWQgd2VpZ2h0IGRlY2F5IGhhcyBhbHJlYWR5IGJlZW4gYWRvcHRlZCBieSBtYW55IHJlc2VhcmNoZXJzLCBhbmQgdGhlIGNvbW11bml0eSBoYXMgaW1wbGVtZW50ZWQgaXQgaW4gVGVuc29yRmxvdyBhbmQgUHlUb3JjaDsgdGhlIGNvbXBsZXRlIHNvdXJjZSBjb2RlIGZvciBvdXIgZXhwZXJpbWVudHMgaXMgYXZhaWxhYmxlIGF0IHRoaXMgaHR0cHMgVVJMIiwsLE9wZW4gd2VpZ2h0cyAodW5yZXN0cmljdGVkKSxHZXJtYW55LCwsLCwsMjAyNi0wNS0yNSAxMjoxMDo0OSswMDowMCwsLCwsLEFjYWRlbWlhLCwsLCxPcGVuIHNvdXJjZSwibGljZW5zZTogaHR0cHM6Ly9naXRodWIuY29tL2xvc2hjaGlsL0FkYW1XLWFuZC1TR0RXL2Jsb2IvbWFzdGVyL0xJQ0VOU0UKCmNvZGUsIGluY2x1ZGluZyBjaGVja3BvaW50czogaHR0cHM6Ly9naXRodWIuY29tL2xvc2hjaGlsL0FkYW1XLWFuZC1TR0RXL2Jsb2IvbWFzdGVyL1JFQURNRS5tZCAiLCwsLCwsLE9wZXJhdGlvbiBjb3VudGluZywsLCwsWWVzClRyYW5zZm9ybWVyIEVMTW8sTGFuZ3VhZ2UsTGFuZ3VhZ2UgbW9kZWxpbmcsIkFsbGVuIEluc3RpdHV0ZSBmb3IgQUksVW5pdmVyc2l0eSBvZiBXYXNoaW5ndG9uIiwiTUUgUGV0ZXJzLCBNIE5ldW1hbm4sIEwgWmV0dGxlbW95ZXIsIFcgWWloIiwyMDE5LTAxLTAxLERpc3NlY3RpbmcgQ29udGV4dHVhbCBXb3JkIEVtYmVkZGluZ3M6IEFyY2hpdGVjdHVyZSBhbmQgUmVwcmVzZW50YXRpb24saHR0cHM6Ly93d3cuc2VtYW50aWNzY2hvbGFyLm9yZy9wYXBlci9EaXNzZWN0aW5nLUNvbnRleHR1YWwtV29yZC1FbWJlZGRpbmdzJTNBLUFyY2hpdGVjdHVyZS1QZXRlcnMtTmV1bWFubi9hYzExMDYyZjFmMzY4ZDk3ZjRjODI2YzMxN2JmNTBkY2MxM2ZkYjU5LDQ1OS4wLFNPVEEgaW1wcm92ZW1lbnQsIiIiT3VyIG1vZGVsIGlzIHRoZSBSZWNvbmNpbGVkIFNwYW4gUGFyc2VyIChSU1A7IEpvc2hpIGV0IGFsLiwgMjAxOCksIHdoaWNoLCB1c2luZyBFTE1vIHJlcHJlc2VudGF0aW9ucywgYWNoaWV2ZWQgc3RhdGUgb2YgdGhlIGFydCBwZXJmb3JtYW5jZSBmb3IgdGhpcyB0YXNrLiBBcyBzaG93biBpbiBUYWJsZSAyLCB0aGUgTFNUTSBiYXNlZCBtb2RlbHMgZGVtb25zdHJhdGUgdGhlIGJlc3QgcGVyZm9ybWFuY2Ugd2l0aCBhIDAuMiUgYW5kIDEuMCUgaW1wcm92ZW1lbnQgb3ZlciB0aGUgVHJhbnNmb3JtZXIgYW5kIENO</x:v>
      </x:c>
    </x:row>
    <x:row r="269" ht="18" customHeight="1">
      <x:c r="A269" s="17" t="n">
        <x:v>264</x:v>
      </x:c>
      <x:c r="B269" s="17" t="n">
        <x:v>310</x:v>
      </x:c>
      <x:c r="C269" s="160" t="str">
        <x:v>TiBtb2RlbHMsIHJlc3BlY3RpdmVseSIiIiw1NjAwMDAwMC4wLCwsLDIwMDAwMDAwMDAsLCwsLCxDb25maWRlbnQsIkNvbnRleHR1YWwgd29yZCByZXByZXNlbnRhdGlvbnMgZGVyaXZlZCBmcm9tIHByZS10cmFpbmVkIGJpZGlyZWN0aW9uYWwgbGFuZ3VhZ2UgbW9kZWxzIChiaUxNcykgaGF2ZSByZWNlbnRseSBiZWVuIHNob3duIHRvIHByb3ZpZGUgc2lnbmlmaWNhbnQgaW1wcm92ZW1lbnRzIHRvIHRoZSBzdGF0ZSBvZiB0aGUgYXJ0IGZvciBhIHdpZGUgcmFuZ2Ugb2YgTkxQIHRhc2tzLiBIb3dldmVyLCBtYW55IHF1ZXN0aW9ucyByZW1haW4gYXMgdG8gaG93IGFuZCB3aHkgdGhlc2UgbW9kZWxzIGFyZSBzbyBlZmZlY3RpdmUuIEluIHRoaXMgcGFwZXIsIHdlIHByZXNlbnQgYSBkZXRhaWxlZCBlbXBpcmljYWwgc3R1ZHkgb2YgaG93IHRoZSBjaG9pY2Ugb2YgbmV1cmFsIGFyY2hpdGVjdHVyZSAoZS5nLiBMU1RNLCBDTk4sIG9yIHNlbGYgYXR0ZW50aW9uKSBpbmZsdWVuY2VzIGJvdGggZW5kIHRhc2sgYWNjdXJhY3kgYW5kIHF1YWxpdGF0aXZlIHByb3BlcnRpZXMgb2YgdGhlIHJlcHJlc2VudGF0aW9ucyB0aGF0IGFyZSBsZWFybmVkLiBXZSBzaG93IHRoZXJlIGlzIGEgdHJhZGVvZmYgYmV0d2VlbiBzcGVlZCBhbmQgYWNjdXJhY3ksIGJ1dCBhbGwgYXJjaGl0ZWN0dXJlcyBsZWFybiBoaWdoIHF1YWxpdHkgY29udGV4dHVhbCByZXByZXNlbnRhdGlvbnMgdGhhdCBvdXRwZXJmb3JtIHdvcmQgZW1iZWRkaW5ncyBmb3IgZm91ciBjaGFsbGVuZ2luZyBOTFAgdGFza3MuIEFkZGl0aW9uYWxseSwgYWxsIGFyY2hpdGVjdHVyZXMgbGVhcm4gcmVwcmVzZW50YXRpb25zIHRoYXQgdmFyeSB3aXRoIG5ldHdvcmsgZGVwdGgsIGZyb20gZXhjbHVzaXZlbHkgbW9ycGhvbG9naWNhbCBiYXNlZCBhdCB0aGUgd29yZCBlbWJlZGRpbmcgbGF5ZXIgdGhyb3VnaCBsb2NhbCBzeW50YXggYmFzZWQgaW4gdGhlIGxvd2VyIGNvbnRleHR1YWwgbGF5ZXJzIHRvIGxvbmdlciByYW5nZSBzZW1hbnRpY3Mgc3VjaCBjb3JlZmVyZW5jZSBhdCB0aGUgdXBwZXIgbGF5ZXJzLiBUb2dldGhlciwgdGhlc2UgcmVzdWx0cyBzdWdnZXN0IHRoYXQgdW5zdXBlcnZpc2VkIGJpTE1zLCBpbmRlcGVuZGVudCBvZiBhcmNoaXRlY3R1cmUsIGFyZSBsZWFybmluZyBtdWNoIG1vcmUgYWJvdXQgdGhlIHN0cnVjdHVyZSBvZiBsYW5ndWFnZSB0aGFuIHByZXZpb3VzbHkgYXBwcmVjaWF0ZWQuIiwsLFVucmVsZWFzZWQsIlVuaXRlZCBTdGF0ZXMgb2YgQW1lcmljYSxVbml0ZWQgU3RhdGVzIG9mIEFtZXJpY2EiLCwsLCwsMjAyNi0wMS0wMSAxNDowMDoyMCswMDowMCwsLCwsLCJSZXNlYXJjaCBjb2xsZWN0aXZlLEFjYWRlbWlhIiwsLCwsVW5yZWxlYXNlZCwsLCwsLCwsLCwsLCxObwpUcmFuc2Zvcm1lciArIEF2ZXJhZ2UgQXR0ZW50aW9uIE5ldHdvcmssTGFuZ3VhZ2UsTGFuZ3VhZ2UgbW9kZWxpbmcsVW5pdmVyc2l0eSBvZiBFbGVjdHJvbmljIFNjaWVuY2UgYW5kIFRlY2hub2xvZ3kgb2YgQ2hpbmEsIkppYW4gR3VvIFpoYW5nLCBKaWFuIFBpbmcgTGksIEh1YW5nIExpIiwyMDE5LTAxLTAxLExhbmd1YWdlIE1vZGVsaW5nIHdpdGggVHJhbnNmb3JtZXIsaHR0cHM6Ly9pZWVleHBsb3JlLmllZWUub3JnL2Fic3RyYWN0L2RvY3VtZW50LzkwNjc1MzQsMTI2LjAsLCwsLCwsLCwsLCwsVW5rbm93biwiVG8gZGF0ZSwgdGhlIG1haW4gbWV0aG9kIG9mIGxhbmd1YWdlIG1vZGVsaW5nIGlzIGJhc2VkIG9uIHJlY3VycmVudCBuZXVyYWwgbmV0d29ya3Mgb3IgY29udm9sdXRpb25hbCBuZXVyYWwgbmV0d29ya3MuIFdlIHNob3cgdGhhdCB0d28gc2ltcGxlIG1vZGVscyB3aGljaCBnZXQgaW5zcGlyYXRpb24gZnJvbSBUcmFuc2Zvcm1lciBbMV0uIENvbXBhcmUgdG8gb3RoZXIgYXR0ZW50aW9uIG5ldHdvcmssIHRoZSBUcmFuc2Zvcm1lciB3aGljaCBqdXN0IHVzZSBzZWxmLWF0dGVudGlvbiBhbmQgRkZOIChmZWVkZm9yd2FyZCBuZXR3b3JrKSBhcmUgaGlnaGx5IGVmZmljaWVudCBpbiB0cmFpbmluZy4gV2UgYXBwbHkgdGhlIGlkZWEgd2hpY2ggZnJvbSB0aGUgbWVjaGFuaXNtIG9mIFRyYW5zZm9ybWVyIHRvIGxhbmd1YWdlIG1vZHVsZS4gV2UgcHJlZGljdCB0aGUgZnV0dXJlIGVsZW1lbnRzIGJ5IHRoZSBsb25nLXRlcm0gZGVwZW5kZW5jZSBvZiBjb250ZXh0IHdvcmRzIHdoaWNoIHRocm91Z2ggdGhlIEFOTiAoYXZlcmFnZSBhdHRlbnRpb24gbmV0d29yaykgYW5kIHNlbGYtYXR0ZW50aW9uIG1lY2hhbmlzbS4gV2UgdGVzdCBvdXIgbW9kZWwgb24gV2lraVRleHQtMTAzIHdoZXJlIG91ciBtb2RlbCBhY2hpZXZlcyAyMi4xMyBwZXJwbGV4aXR5IGFuZCBvbiB0aGUgR29vZ2xlIEJpbGxpb24gV29yZCBiZW5jaG1hcmssIHdoaWNoIHdlIGFjaGlldmUgMjYuMzEgcGVycGxleGl0eS4iLCxUcmFuc2Zvcm1lciArIEF2ZXJhZ2UgQXR0ZW50aW9uIE5ldHdvcmssVW5yZWxlYXNlZCxDaGluYSwsLCwsLDIwMjUtMTEtMjggMTE6NTM6NDQrMDA6MDAsLCwsLCxBY2FkZW1pYSwsLCwsVW5yZWxlYXNlZCwsLCwsLCwsLCwsLCxObwpTdHlsZUdBTixJbWFnZSBnZW5lcmF0aW9uLEltYWdlIGdlbmVyYXRpb24sTlZJRElBLCJUZXJvIEthcnJhcywgU2FtdWxpIExhaW5lLCBUaW1vIEFpbGEiLDIwMTgtMTItMTIsQSBTdHlsZS1CYXNlZCBHZW5lcmF0b3IgQXJjaGl0ZWN0dXJlIGZvciBHZW5lcmF0aXZlIEFkdmVyc2FyaWFsIE5ldHdvcmtzLGh0dHBzOi8vYXJ4aXYub3JnL2Ficy8xODEyLjA0OTQ4LDE0NDk2LjAsIkhpc3RvcmljYWwgc2lnbmlmaWNhbmNlLEhpZ2hseSBjaXRlZCIsLDI2MjAwMDAwLjAsLDMuOTNlKzE2LDYgKiAyNi4yTSAqIDI1TSB+PSAzOTMwMDAwMDAwMDAwMDAwMCw1MDAwMDAwMCwsMTY4LjAsIiIiQXBwcm94aW1hdGVseSAxIHdlZWsgb24gYW4gTlZJRElBIERHWC0xIHdpdGggOCBUZXNsYSBWMTAwIEdQVXMiIiIsTlZJRElBIFYxMDAsLENvbmZpZGVudCwiV2UgcHJvcG9zZSBhbiBhbHRlcm5hdGl2ZSBnZW5lcmF0b3IgYXJjaGl0ZWN0dXJlIGZvciBnZW5lcmF0aXZlIGFkdmVyc2FyaWFsIG5ldHdvcmtzLCBib3Jyb3dpbmcgZnJvbSBzdHlsZSB0cmFuc2ZlciBsaXRlcmF0dXJlLiBUaGUgbmV3IGFyY2hpdGVjdHVyZSBsZWFkcyB0byBhbiBhdXRvbWF0aWNhbGx5IGxlYXJuZWQsIHVuc3VwZXJ2aXNlZCBzZXBhcmF0aW9uIG9mIGhpZ2gtbGV2ZWwgYXR0cmlidXRlcyAoZS5nLiwgcG9zZSBhbmQgaWRlbnRpdHkgd2hlbiB0cmFpbmVkIG9uIGh1bWFuIGZhY2VzKSBhbmQgc3RvY2hhc3RpYyB2YXJpYXRpb24gaW4gdGhlIGdlbmVyYXRlZCBpbWFnZXMgKGUuZy4sIGZyZWNrbGVzLCBoYWlyKSwgYW5kIGl0IGVuYWJsZXMgaW50dWl0aXZlLCBzY2FsZS1zcGVjaWZpYyBjb250cm9sIG9mIHRoZSBzeW50aGVzaXMuIFRoZSBuZXcgZ2VuZXJhdG9yIGltcHJvdmVzIHRoZSBzdGF0ZS1vZi10aGUtYXJ0IGluIHRlcm1zIG9mIHRyYWRpdGlvbmFsIGRpc3RyaWJ1dGlvbiBxdWFsaXR5IG1ldHJpY3MsIGxlYWRzIHRvIGRlbW9uc3RyYWJseSBiZXR0ZXIgaW50ZXJwb2xhdGlvbiBwcm9wZXJ0aWVzLCBhbmQgYWxzbyBiZXR0ZXIgZGlzZW50YW5nbGVzIHRoZSBsYXRlbnQgZmFjdG9ycyBvZiB2YXJpYXRpb24uIFRvIHF1YW50aWZ5IGludGVycG9sYXRpb24gcXVhbGl0eSBhbmQgZGlzZW50YW5nbGVtZW50LCB3ZSBwcm9wb3NlIHR3byBuZXcsIGF1dG9tYXRlZCBtZXRob2RzIHRoYXQgYXJlIGFwcGxpY2FibGUgdG8gYW55IGdlbmVyYXRvciBhcmNoaXRlY3R1cmUuIEZpbmFsbHksIHdlIGludHJvZHVjZSBhIG5ldywgaGlnaGx5IHZhcmllZCBhbmQgaGlnaC1xdWFsaXR5IGRhdGFzZXQgb2YgaHVtYW4gZmFjZXMuIiwsLE9wZW4gd2VpZ2h0cyAobm9uLWNvbW1lcmNpYWwpLFVuaXRlZCBTdGF0ZXMgb2YgQW1lcmljYSwsLCw4LjAsLDIwMjUtMTEtMjggMTE6NTM6NDQrMDA6MDAsLCwsLCxJbmR1c3RyeSwsLCwsLCwsLCwsLDQ5NTUuMTk3NjI3MDQ0MjkzLCwsLCwsWWVzClZpbmUgY29wdWxhIChicmVhc3QgY2FuY2VyKSxWaXNpb24sSW1hZ2UgY2xhc3NpZmljYXRpb24sIk1hc3NhY2h1c2V0dHMgSW5zdGl0dXRlIG9mIFRlY2hub2xvZ3kgKE1JVCksUmV5IEp1YW4gQ2FybG9zIFVuaXZlcnNpdHkiLCJZaSBTdW4sIEFsZnJlZG8gQ3Vlc3RhLUluZmFudGUsIEthbHlhbiBWZWVyYW1hY2hhbmVuaSIsMjAxOC0xMi0wNCxMZWFybmluZyBWaW5lIENvcHVsYSBNb2RlbHMgRm9yIFN5bnRoZXRpYyBEYXRhIEdlbmVyYXRpb24saHR0cHM6Ly9hcnhpdi5vcmcvYWJzLzE4MTIuMDEyMjYsLCwsLCw4NDU5MTAwMDAwMDAwMDAwLjAsIiIiZm9yIGEgNi1kaW1lbnNpb25hbCBkYXRhIHNldCBvZiBzaXplIDUwMCwgdGhlIFJMIGFsZ29yaXRobSBmaW5pc2hlcyBpbiBhcHByb3hpbWF0ZWx5IDE1IG1pbnV0ZXMgd2l0aCBhIHNpbmdsZSBHUFUiIiIiCgpBc3N1bWluZyB0aGV5IHVzZWQgVjEwMCwgZnAxNiBhbmQgdHJhaW5lZCBmb3Igc2ltaWxhciBhbW91bnQgb2YgdGltZToKCjMxMzMwMDAwMDAwMDAwIEZMT1AgLyBHUFUgLyBzZWMgKiAxNSBtaW4gKiA2MCBzZWMgLyBtaW4gKiAwLjMgW2Fzc3VtZWQgdXRpbGl6YXRpb25dID0gOC40NTkxZSsxNSBGTE9QICIsLCJUaGUgZGF0YXNldCAiImRlc2NyaWJlcyAzMCB2YXJpYWJsZXMgY29tcHV0ZWQgZnJvbSBhIGRpZ2l0aXplZCBpbWFnZSBvZiBhIGZpbmUgbmVlZGxlIGFzcGlyYXRlIChGTkEpIG9mIGEgYnJlYXN0IG1hc3MgYW5kIGEgYmluYXJ5IHZhcmlhYmxlIGluZGljYXRpbmcgaWYgdGhlIG1hc3MgaXMgYmVuaWduIG9yIG1hbGlnbmFudC4gVGhpcyBkYXRhc2V0IGluY2x1ZGVzIDU2OSBpbnN0YW5jZXMuIiwwLjI1LCIiIiBmb3IgYSA2LWRpbWVuc2lvbmFsIGRhdGEgc2V0IG9mIHNpemUgNTAwLCB0aGUgUkwgYWxnb3JpdGhtIGZpbmlzaGVzIGluIGFwcHJveGltYXRlbHkgMTUgbWludXRlcyB3aXRoIGEgc2luZ2xlIEdQVSIiIiwsLFNwZWN1bGF0aXZlLCJBIHZpbmUgY29wdWxhIG1vZGVsIGlzIGEgZmxleGlibGUgaGlnaC1kaW1lbnNpb25hbCBkZXBlbmRlbmNlIG1vZGVsIHdoaWNoIHVzZXMgb25seSBiaXZhcmlhdGUgYnVpbGRpbmcgYmxvY2tzLiBIb3dldmVyLCB0aGUgbnVtYmVyIG9mIHBvc3NpYmxlIGNvbmZpZ3VyYXRpb25zIG9mIGEgdmluZSBjb3B1bGEgZ3Jvd3MgZXhwb25lbnRpYWxseSBhcyB0aGUgbnVtYmVyIG9mIHZhcmlhYmxlcyBpbmNyZWFzZXMsIG1ha2luZyBtb2RlbCBzZWxlY3Rpb24gYSBtYWpvciBjaGFsbGVuZ2UgaW4gZGV2ZWxvcG1lbnQuIEluIHRoaXMgd29yaywgd2UgZm9ybXVsYXRlIGEgdmluZSBzdHJ1Y3R1cmUgbGVhcm5pbmcgcHJvYmxlbSB3aXRoIGJvdGggdmVjdG9yIGFuZCByZWluZm9yY2VtZW50IGxlYXJuaW5nIHJlcHJlc2VudGF0aW9uLiBXZSB1c2UgbmV1cmFsIG5ldHdvcmsgdG8gZmluZCB0aGUgZW1iZWRkaW5ncyBmb3IgdGhlIGJlc3QgcG9zc2libGUgdmluZSBtb2RlbCBhbmQgZ2VuZXJhdGUgYSBzdHJ1Y3R1cmUuIFRocm91Z2hvdXQgZXhwZXJpbWVudHMgb24gc3ludGhldGljIGFuZCByZWFsLXdvcmxkIGRhdGFzZXRzLCB3ZSBzaG93IHRoYXQgb3VyIHByb3Bvc2VkIGFwcHJvYWNoIGZpdHMgdGhlIGRhdGEgYmV0dGVyIGluIHRlcm1zIG9mIGxvZy1saWtlbGlob29kLiBNb3Jlb3Zlciwgd2UgZGVtb25zdHJhdGUgdGhhdCB0aGUgbW9kZWwgaXMgYWJsZSB0byBnZW5lcmF0ZSBoaWdoLXF1YWxpdHkgc2FtcGxlcyBpbiBhIHZhcmlldHkgb2YgYXBwbGljYXRpb25zLCBtYWtpbmcgaXQgYSBnb29kIGNhbmRpZGF0ZSBmb3Igc3ludGhldGljIGRhdGEgZ2VuZXJhdGlvbi4iLCwsLCJVbml0ZWQgU3RhdGVzIG9mIEFtZXJpY2EsU3BhaW4iLCwsLCwsMjAyNi0wMi0xMSAxOToyNjoyNyswMDowMCwsLCwsLCJBY2FkZW1pYSxBY2FkZW1pYSIsLCwsLCwsLCwsLCwsSGFyZHdhcmUsLCwsLApWaW5lIGNvcHVsYSAod2luZSBxdWFsaXR5KSwsTXVsdGktY2xhc3MgY2xhc3NpZmljYXRpb24sIk1hc3NhY2h1c2V0dHMgSW5zdGl0dXRlIG9mIFRlY2hub2xvZ3kgKE1JVCksUmV5IEp1YW4gQ2FybG9zIFVuaXZlcnNpdHkiLCJZaSBTdW4sIEFsZnJlZG8gQ3Vlc3RhLUluZmFudGUsIEthbHlhbiBWZWVyYW1hY2hhbmVuaSIsMjAxOC0xMi0wNCxMZWFybmluZyBWaW5lIENvcHVsYSBNb2RlbHMgRm9yIFN5bnRoZXRpYyBEYXRhIEdlbmVyYXRpb24saHR0cHM6Ly9hcnhpdi5vcmcvYWJzLzE4MTIuMDEyMjYsLCwsLCw4NDU5MTAwMDAwMDAwMDAwLjAsIiIiZm9yIGEgNi1kaW1lbnNpb25hbCBkYXRhIHNldCBvZiBzaXplIDUwMCwgdGhlIFJMIGFsZ29yaXRobSBmaW5pc2hlcyBpbiBhcHByb3hpbWF0ZWx5IDE1IG1pbnV0ZXMgd2l0aCBhIHNpbmdsZSBHUFUiIiIiCgpBc3N1bWluZyB0aGV5IHVzZWQgVjEwMCwgZnAxNiBhbmQgdHJhaW5lZCBmb3Igc2ltaWxhciBhbW91bnQgb2YgdGltZToKCjMxMzMwMDAwMDAwMDAwIEZMT1AgLyBHUFUgLyBzZWMgKiAxNSBtaW4gKiA2MCBzZWMgLyBtaW4gKiAwLjMgW2Fzc3VtZWQgdXRpbGl6YXRpb25dID0gOC40NTkxZSsxNSBGTE9QICIsLCwwLjI1LCIiIiBmb3IgYSA2LWRpbWVuc2lvbmFsIGRhdGEgc2V0IG9mIHNpemUgNTAwLCB0aGUgUkwgYWxnb3JpdGhtIGZpbmlzaGVzIGluIGFwcHJveGltYXRlbHkgMTUgbWludXRlcyB3aXRoIGEgc2luZ2xlIEdQVSIiIiwsLFNwZWN1bGF0aXZlLCJBIHZpbmUgY29wdWxhIG1vZGVsIGlzIGEgZmxleGlibGUgaGlnaC1kaW1lbnNpb25hbCBkZXBlbmRlbmNlIG1vZGVsIHdoaWNoIHVzZXMgb25seSBiaXZhcmlhdGUgYnVpbGRpbmcgYmxvY2tzLiBIb3dldmVyLCB0aGUgbnVtYmVyIG9mIHBvc3NpYmxlIGNvbmZpZ3VyYXRpb25zIG9mIGEgdmluZSBjb3B1bGEgZ3Jvd3MgZXhwb25lbnRpYWxseSBhcyB0aGUgbnVtYmVyIG9mIHZhcmlhYmxlcyBpbmNyZWFzZXMsIG1ha2luZyBtb2RlbCBzZWxlY3Rpb24gYSBtYWpvciBjaGFsbGVuZ2UgaW4gZGV2ZWxvcG1lbnQuIEluIHRoaXMgd29yaywgd2UgZm9ybXVsYXRlIGEgdmluZSBzdHJ1Y3R1cmUgbGVhcm5pbmcgcHJvYmxlbSB3aXRoIGJvdGggdmVjdG9yIGFuZCByZWluZm9yY2VtZW50IGxlYXJuaW5nIHJlcHJlc2VudGF0aW9uLiBXZSB1c2UgbmV1cmFsIG5ldHdvcmsgdG8gZmluZCB0aGUgZW1iZWRkaW5ncyBmb3IgdGhlIGJlc3QgcG9zc2libGUgdmluZSBtb2RlbCBhbmQgZ2VuZXJhdGUgYSBzdHJ1Y3R1cmUuIFRocm91Z2hvdXQgZXhwZXJpbWVudHMgb24gc3ludGhldGljIGFuZCByZWFsLXdvcmxkIGRhdGFzZXRzLCB3ZSBzaG93IHRoYXQgb3VyIHByb3Bvc2VkIGFwcHJvYWNoIGZpdHMgdGhlIGRhdGEgYmV0dGVyIGluIHRlcm1zIG9mIGxvZy1saWtlbGlob29kLiBNb3Jlb3Zlciwgd2UgZGVtb25zdHJhdGUgdGhhdCB0aGUgbW9kZWwgaXMgYWJsZSB0byBnZW5lcmF0ZSBoaWdoLXF1YWxpdHkgc2FtcGxlcyBpbiBhIHZhcmlldHkgb2YgYXBwbGljYXRpb25zLCBtYWtpbmcgaXQgYSBnb29kIGNhbmRpZGF0ZSBmb3Igc3ludGhldGljIGRhdGEgZ2VuZXJhdGlvbi4iLCwsLCJVbml0ZWQgU3RhdGVzIG9mIEFtZXJpY2EsU3BhaW4iLCwsLCwsMjAyNi0wMi0xMSAxOToyNjoyNyswMDowMCwsLCwsLCJBY2FkZW1pYSxBY2FkZW1pYSIsLCwsLCwsLCwsLCwsSGFyZHdhcmUsLCwsLApWaW5lIGNvcHVsYSAoY3JpbWUpLCxSZWdyZXNzaW9uLCJNYXNzYWNodXNldHRzIEluc3RpdHV0ZSBvZiBUZWNobm9sb2d5IChNSVQpLFJleSBKdWFuIENhcmxvcyBVbml2ZXJzaXR5IiwiWWkgU3VuLCBBbGZyZWRvIEN1ZXN0YS1JbmZhbnRlLCBLYWx5YW4gVmVlcmFtYWNoYW5lbmkiLDIwMTgtMTItMDQsTGVhcm5pbmcgVmluZSBDb3B1bGEgTW9kZWxzIEZvciBTeW50aGV0aWMgRGF0YSBHZW5lcmF0aW9uLGh0dHBzOi8vYXJ4aXYub3JnL2Ficy8xODEyLjAxMjI2LCwsLCwsODQ1OTEwMDAwMDAwMDAwMC4wLCIiImZvciBhIDYtZGltZW5zaW9uYWwgZGF0YSBzZXQgb2Ygc2l6ZSA1MDAsIHRoZSBSTCBhbGdvcml0aG0gZmluaXNoZXMgaW4gYXBwcm94aW1hdGVseSAxNSBtaW51dGVzIHdpdGggYSBzaW5nbGUgR1BVIiIiIgoKQXNzdW1pbmcgdGhleSB1c2VkIFYxMDAsIGZwMTYgYW5kIHRyYWluZWQgZm9yIHNpbWlsYXIgYW1vdW50IG9mIHRpbWU6CgozMTMzMDAwMDAwMDAwMCBGTE9QIC8gR1BVIC8gc2VjICogMTUgbWluICogNjAgc2VjIC8gbWluICogMC4zIFthc3N1bWVkIHV0aWxpemF0aW9uXSA9IDguNDU5MWUrMTUgRkxPUCAiLCwsMC4yNSwiIiIgZm9yIGEgNi1kaW1lbnNpb25hbCBkYXRhIHNldCBvZiBzaXplIDUwMCwgdGhlIFJMIGFsZ29yaXRobSBmaW5pc2hlcyBpbiBhcHByb3hpbWF0ZWx5IDE1IG1pbnV0ZXMgd2l0aCBhIHNpbmdsZSBHUFUiIiIsLCxTcGVjdWxhdGl2ZSwiQSB2aW5lIGNvcHVsYSBtb2RlbCBpcyBhIGZsZXhpYmxlIGhpZ2gtZGltZW5zaW9uYWwgZGVwZW5kZW5jZSBtb2RlbCB3aGljaCB1c2VzIG9ubHkgYml2YXJpYXRlIGJ1aWxkaW5nIGJsb2Nrcy4gSG93ZXZlciwgdGhlIG51bWJlciBvZiBwb3NzaWJsZSBjb25maWd1cmF0aW9ucyBvZiBhIHZpbmUgY29wdWxhIGdyb3dzIGV4cG9uZW50aWFsbHkgYXMgdGhlIG51bWJlciBvZiB2YXJpYWJsZXMgaW5jcmVhc2VzLCBtYWtpbmcgbW9kZWwgc2VsZWN0aW9uIGEgbWFqb3IgY2hhbGxlbmdlIGluIGRldmVsb3BtZW50LiBJbiB0aGlzIHdvcmssIHdlIGZvcm11bGF0ZSBhIHZpbmUgc3RydWN0dXJlIGxlYXJuaW5nIHByb2JsZW0gd2l0aCBib3RoIHZlY3RvciBhbmQgcmVpbmZvcmNlbWVudCBsZWFybmluZyByZXByZXNlbnRhdGlvbi4gV2UgdXNlIG5ldXJhbCBuZXR3b3JrIHRvIGZpbmQgdGhlIGVtYmVkZGluZ3MgZm9yIHRoZSBiZXN0IHBvc3NpYmxlIHZpbmUgbW9kZWwgYW5kIGdlbmVyYXRlIGEgc3RydWN0dXJlLiBUaHJvdWdob3V0IGV4cGVyaW1lbnRzIG9uIHN5bnRoZXRpYyBhbmQgcmVhbC13b3JsZCBkYXRhc2V0cywgd2Ugc2hvdyB0aGF0IG91ciBwcm9wb3NlZCBhcHByb2FjaCBmaXRzIHRoZSBkYXRhIGJldHRlciBpbiB0ZXJtcyBvZiBsb2ctbGlrZWxpaG9vZC4gTW9yZW92ZXIsIHdlIGRlbW9uc3RyYXRlIHRoYXQgdGhlIG1vZGVsIGlzIGFibGUgdG8gZ2VuZXJhdGUgaGlnaC1xdWFsaXR5IHNhbXBsZXMgaW4gYSB2YXJpZXR5IG9mIGFwcGxpY2F0aW9ucywgbWFraW5nIGl0IGEgZ29vZCBjYW5kaWRhdGUgZm9yIHN5bnRoZXRpYyBkYXRhIGdlbmVyYXRpb24uIiwsLCwiVW5pdGVkIFN0YXRlcyBvZiBBbWVyaWNhLFNwYWluIiwsLCwsLDIwMjYtMDItMTEgMTk6MjY6MjcrMDA6MDAsLCwsLCwiQWNhZGVtaWEsQWNhZGVtaWEiLCwsLCwsLCwsLCwsLEhhcmR3YXJlLCwsLCwKU1BOIChJbWFnZU5ldCAxMjgpLEltYWdlIGdlbmVyYXRpb24sSW1hZ2UgZ2VuZXJhdGlvbiwiR29vZ2xlIEJyYWluLERlZXBNaW5kIiwiSmFjb2IgTWVuaWNrLCBOYWwgS2FsY2hicmVubmVyIiwyMDE4LTEyLTA0LEdlbmVyYXRpbmcgSGlnaCBGaWRlbGl0eSBJbWFnZXMgd2l0aCBTdWJzY2FsZSBQaXhlbCBOZXR3b3JrcyBhbmQgTXVsdGlkaW1lbnNpb25hbCBVcHNjYWxpbmcsaHR0cHM6Ly9hcnhpdi5vcmcvYWJzLzE4MTIuMDE2MDgsLFNPVEEgaW1wcm92ZW1lbnQsIiIic3RhdGUtb2YtdGhlLWFydCBsb2ctbGlrZWxpaG9vZHMgYXQgMTI4eDEyOCBieSBhIGxhcmdlIG1hcmdpbiIiIiwyNTAwMDAwMDAuMCwyNTBNIChUYWJsZSA0KSwsLDI1MTY1ODI0MDAwMCxiYXRjaCBzaXplOiAyMDQ4LCwsR29vZ2xlIFRQVSB2MywsQ29uZmlkZW50LCJUaGUgdW5jb25kaXRpb25hbCBnZW5lcmF0aW9uIG9mIGhpZ2ggZmlkZWxpdHkgaW1hZ2VzIGlzIGEgbG9uZ3N0YW5kaW5nIGJlbmNobWFyayBmb3IgdGVzdGluZyB0aGUgcGVyZm9ybWFuY2Ugb2YgaW1hZ2UgZGVjb2RlcnMuIEF1dG9yZWdyZXNzaXZlIGltYWdlIG1vZGVscyBoYXZlIGJlZW4gYWJsZSB0byBnZW5lcmF0ZSBzbWFsbCBpbWFnZXMgdW5jb25kaXRpb25hbGx5LCBidXQgdGhlIGV4dGVuc2lvbiBvZiB0aGVzZSBtZXRob2RzIHRvIGxhcmdlIGltYWdlcyB3aGVyZSBmaWRlbGl0eSBjYW4gYmUgbW9yZSByZWFkaWx5IGFzc2Vzc2VkIGhhcyByZW1haW5lZCBhbiBvcGVuIHByb2JsZW0uIEFtb25nIHRoZSBtYWpvciBjaGFsbGVuZ2VzIGFyZSB0aGUgY2FwYWNpdHkgdG8gZW5jb2RlIHRoZSB2YXN0IHByZXZpb3VzIGNvbnRleHQgYW5kIHRoZSBzaGVlciBkaWZmaWN1bHR5IG9mIGxlYXJuaW5nIGEgZGlzdHJpYnV0aW9uIHRoYXQgcHJlc2VydmVzIGJvdGggZ2xvYmFsIHNlbWFudGljIGNvaGVyZW5jZSBhbmQgZXhhY3RuZXNzIG9mIGRldGFpbC4gVG8gYWRkcmVzcyB0aGUgZm9ybWVyIGNoYWxsZW5nZSwgd2UgcHJvcG9zZSB0aGUgU3Vic2NhbGUgUGl4ZWwgTmV0d29yayAoU1BOKSwgYSBjb25kaXRpb25hbCBkZWNvZGVyIGFyY2hpdGVjdHVyZSB0aGF0IGdlbmVyYXRlcyBhbiBpbWFnZSBhcyBhIHNlcXVlbmNlIG9mIHN1Yi1pbWFnZXMgb2YgZXF1YWwgc2l6ZS4gVGhlIFNQTiBjb21wYWN0bHkgY2FwdHVyZXMgaW1hZ2Utd2lkZSBzcGF0aWFsIGRlcGVuZGVuY2llcyBhbmQgcmVxdWlyZXMgYSBmcmFjdGlvbiBvZiB0aGUgbWVtb3J5IGFuZCB0aGUgY29tcHV0YXRpb24gcmVxdWlyZWQgYnkgb3RoZXIgZnVsbHkgYXV0b3JlZ3Jlc3NpdmUgbW9kZWxzLiBUbyBhZGRyZXNzIHRoZSBsYXR0ZXIgY2hhbGxlbmdlLCB3ZSBwcm9wb3NlIHRvIHVzZSBNdWx0aWRpbWVuc2lvbmFsIFVwc2NhbGluZyB0byBncm93IGFuIGltYWdlIGluIGJvdGggc2l6ZSBhbmQgZGVwdGggdmlhIGludGVybWVkaWF0ZSBzdGFnZXMgdXRpbGlzaW5nIGRpc3RpbmN0IFNQTnMuIFdlIGV2YWx1YXRlIFNQTnMgb24gdGhlIHVuY29uZGl0aW9uYWwgZ2VuZXJhdGlvbiBvZiBDZWxlYkFIUSBvZiBzaXplIDI1NiBhbmQgb2YgSW1hZ2VOZXQgZnJvbSBzaXplIDMyIHRvIDI1Ni4gV2UgYWNoaWV2ZSBzdGF0ZS1vZi10aGUtYXJ0IGxpa2VsaWhvb2QgcmVzdWx0cyBpbiBtdWx0aXBsZSBzZXR0aW5ncywgc2V0IHVwIG5ldyBiZW5jaG1hcmsgcmVzdWx0cyBpbiBwcmV2aW91c2x5IHVuZXhwbG9yZWQgc2V0dGluZ3MgYW5kIGFyZSBhYmxlIHRvIGdlbmVyYXRlIHZlcnkgaGlnaCBmaWRlbGl0eSBsYXJnZSBzY2FsZSBzYW1wbGVzIG9uIHRoZSBiYXNpcyBvZiBib3RoIGRhdGFzZXRzLiIsLCxVbnJlbGVhc2VkLCJVbml0ZWQgU3RhdGVzIG9mIEFtZXJpY2EsVW5pdGVkIEtpbmdkb20gb2YgR3JlYXQgQnJpdGFpbiBhbmQgTm9ydGhlcm4gSXJlbGFuZCIsLCwsLCwyMDI2LTAyLTExIDE5OjI2OjI3KzAwOjAwLCwsLCwsIkluZHVzdHJ5LEluZHVzdHJ5IiwsLCwsVW5yZWxlYXNlZCwsLCwsLCwsLCwsLCxObwpTUE4gKENlbGViQSBIUSksSW1hZ2UgZ2VuZXJhdGlvbixJbWFnZSBnZW5lcmF0aW9uLCJHb29nbGUgQnJhaW4sRGVlcE1pbmQiLCJKYWNvYiBNZW5pY2ssIE5hbCBLYWxjaGJyZW5uZXIiLDIwMTgtMTItMDQsR2VuZXJhdGluZyBIaWdoIEZpZGVsaXR5IEltYWdlcyB3aXRoIFN1YnNjYWxlIFBpeGVsIE5ldHdvcmtzIGFuZCBNdWx0aWRpbWVuc2lvbmFsIFVwc2NhbGluZyxodHRwczovL2FyeGl2Lm9yZy9hYnMvMTgxMi4wMTYwOCwsLCw1MDAwMDAwMC4wLDUwTSAoVGFibGUgNCksLCwsYmF0Y2ggc2l6ZTogMjU2LCwsR29vZ2xlIFRQVSB2MywsQ29uZmlkZW50LCJUaGUgdW5jb25kaXRpb25hbCBnZW5lcmF0aW9uIG9mIGhpZ2ggZmlkZWxpdHkgaW1hZ2VzIGlzIGEgbG9uZ3N0YW5kaW5nIGJlbmNobWFyayBmb3IgdGVzdGluZyB0aGUgcGVyZm9ybWFuY2Ugb2YgaW1hZ2UgZGVjb2RlcnMuIEF1dG9yZWdyZXNzaXZlIGltYWdlIG1vZGVscyBoYXZlIGJlZW4gYWJsZSB0byBnZW5lcmF0ZSBzbWFsbCBpbWFnZXMgdW5jb25kaXRpb25hbGx5LCBidXQgdGhlIGV4dGVuc2lvbiBvZiB0aGVzZSBtZXRob2RzIHRvIGxhcmdlIGltYWdlcyB3aGVyZSBmaWRlbGl0eSBjYW4gYmUgbW9yZSByZWFkaWx5IGFzc2Vzc2VkIGhhcyByZW1haW5lZCBhbiBvcGVuIHByb2JsZW0uIEFtb25nIHRoZSBtYWpvciBjaGFsbGVuZ2VzIGFyZSB0aGUgY2FwYWNpdHkgdG8gZW5jb2RlIHRoZSB2YXN0IHByZXZpb3VzIGNvbnRleHQgYW5kIHRoZSBzaGVlciBkaWZmaWN1bHR5IG9mIGxlYXJuaW5nIGEgZGlzdHJpYnV0aW9uIHRoYXQgcHJlc2VydmVzIGJvdGggZ2xvYmFsIHNlbWFudGljIGNvaGVyZW5jZSBhbmQgZXhhY3RuZXNzIG9mIGRldGFpbC4gVG8gYWRkcmVzcyB0aGUgZm9ybWVyIGNoYWxsZW5nZSwgd2UgcHJvcG9zZSB0aGUgU3Vic2NhbGUgUGl4ZWwgTmV0d29yayAoU1BOKSwgYSBjb25kaXRpb25hbCBkZWNvZGVyIGFyY2hpdGVjdHVyZSB0aGF0IGdlbmVyYXRlcyBhbiBpbWFnZSBhcyBhIHNlcXVlbmNlIG9mIHN1Yi1pbWFnZXMgb2YgZXF1YWwgc2l6ZS4gVGhlIFNQTiBjb21wYWN0bHkgY2FwdHVyZXMgaW1hZ2Utd2lkZSBzcGF0aWFsIGRlcGVuZGVuY2llcyBhbmQgcmVxdWlyZXMgYSBmcmFjdGlvbiBvZiB0aGUgbWVtb3J5IGFuZCB0aGUgY29tcHV0YXRpb24gcmVxdWlyZWQgYnkgb3RoZXIgZnVsbHkgYXV0b3JlZ3Jlc3NpdmUgbW9kZWxzLiBUbyBhZGRyZXNzIHRoZSBsYXR0ZXIgY2hhbGxlbmdlLCB3ZSBwcm9wb3NlIHRvIHVzZSBNdWx0aWRpbWVuc2lvbmFsIFVwc2NhbGluZyB0byBncm93IGFuIGltYWdlIGluIGJvdGggc2l6ZSBhbmQgZGVwdGggdmlhIGludGVybWVkaWF0ZSBzdGFnZXMgdXRpbGlzaW5nIGRpc3RpbmN0IFNQTnMuIFdlIGV2YWx1YXRlIFNQTnMgb24gdGhlIHVuY29uZGl0aW9uYWwgZ2VuZXJhdGlvbiBvZiBDZWxlYkFIUSBvZiBzaXplIDI1NiBhbmQgb2YgSW1hZ2VOZXQgZnJvbSBzaXplIDMyIHRvIDI1Ni4gV2UgYWNoaWV2ZSBzdGF0ZS1vZi10aGUtYXJ0IGxpa2VsaWhvb2QgcmVzdWx0cyBpbiBtdWx0aXBsZSBzZXR0aW5ncywgc2V0IHVwIG5ldyBiZW5jaG1hcmsgcmVzdWx0cyBpbiBwcmV2aW91c2x5IHVuZXhwbG9yZWQgc2V0dGluZ3MgYW5kIGFyZSBhYmxlIHRvIGdlbmVyYXRlIHZlcnkgaGlnaCBmaWRlbGl0eSBsYXJnZSBzY2FsZSBzYW1wbGVzIG9uIHRoZSBiYXNpcyBvZiBib3RoIGRhdGFzZXRzLiIsLCxVbnJlbGVhc2VkLCJVbml0ZWQgU3RhdGVzIG9mIEFtZXJpY2EsVW5pdGVkIEtpbmdkb20gb2YgR3JlYXQgQnJpdGFpbiBhbmQgTm9ydGhlcm4gSXJlbGFuZCIsLCwsLCwyMDI2LTAyLTExIDE5OjI2OjI3KzAwOjAwLCwsLCwsIkluZHVzdHJ5LEluZHVzdHJ5IiwsLCwsVW5yZWxlYXNlZCwsLCwsLCwsLCwsLCxObwpETVBGb2xkLEJpb2xvZ3ksIlByb3RlaW5zLFByb3RlaW4gZm9sZGluZyBwcmVkaWN0aW9uLFByb3RlaW4gY29udGFjdCBhbmQgZGlzdGFuY2UgcHJlZGljdGlvbiIsVW5pdmVyc2l0eSBDb2xsZWdlIExvbmRvbiAoVUNMKSwiSm9lIEcuIEdyZWVuZXIsIFNoYXVuIE0uIEthbmRhdGhpbCBhbmQgRGF2aWQgVC4gSm9uZXMiLDIwMTgtMTEtMjksRGVlcCBsZWFybmluZyBleHRlbmRzIGRlIG5vdm8gcHJvdGVpbiBtb2RlbGxpbmcgY292ZXJhZ2Ugb2YgZ2Vub21lcyB1c2luZyBpdGVyYXRpdmVseSBwcmVkaWN0ZWQgc3RydWN0dXJhbCBjb25zdHJhaW50cyxodHRwczovL3d3dy5uYXR1cmUuY29tL2FydGljbGVzL3M0MTQ2Ny0wMTktMTE5OTQtMCwxNzQuMCwsLDM4MDAwMDAuMCwiQmFzZWQgb24gRmlnLiA5OgoKRGlzdGFuY2UgcHJlZGljdG9yIG5ldHdvcms6IFtUb3RhbCA9IDE3Njg0XQooMSkgTWF4b3V0MkQ6IDAgcGFyYW1ldGVycwooMikgUmVzQmxvY2sgeCAxODogMio2NCoxOCA9IDE2Mzg0IHBhcmFtZXRlcnMgKGEgc2hpZnQgYW5kIHNjYWxlIHBhcmFtZXRlciBmb3IgZXZlcnkgSW5zdGFuY2VOb3JtMkQgbGF5ZXIpCigzKSBDb252MkQgMXgxOiA2NCoyMCArIDIwID0gMTMwMCBwYXJhbWV0ZXJzCig0KSBTb2Z0bWF4OiAwIHBhcmFtZXRlcnMKCkh5ZHJvZ2VuIGJvbmQgcHJlZGljdG9yIG5ldHdvcms6IFtUb3RhbCA9IDM2OTEwNzNdCigxKSBNYXhvdXQyRDogMCBwYXJhbWV0ZXJzCigyKSBSZXNCbG9jayB4IDE4OiAoMio2NCoyICsgNSo1KjY0KjY0KjIpKjE4ID0gMyA2OTEgMDA4IHBhcmFtZXRlcnMKKDMpIENvbnYyRCAxeDE6IDY0KjEgKyAxID0gNjUgcGFyYW1ldGVycwooNCkgU2lnbW9pZDogMCBwYXJhbWV0ZXJzCgpUb3JzaW9uIGFuZ2xlcyBhbmQgZXJyb3JzIG5ldHdvcmsgW1RvdGFsID0gMTE1NDU5XQooMSkgTWF4b3V0MkQ6IDAgcGFyYW1ldGVycwooMikgUmVzQmxvY2sgeCAxODogMio2NCoxOCA9IDE2Mzg0IHBhcmFtZXRlcnMgKGEgc2hpZnQgYW5kIHNjYWxlIHBhcmFtZXRlciBmb3IgZXZlcnkgSW5zdGFuY2VOb3JtMkQgbGF5ZXIpCigzKSBCTFNUTTogNMOXMsOXKE4rTSnDl00gd2hlcmUgTSBpcyAxMjggKGhpZGRlbiB1bml0cyBpbiBCTFNUTSBsYXllcikgYW5kIE4gaXMgNjQgKGlucHV0IGRpbWVuc2lvbmFsaXR5KSA9IDk4MzA0Cig0KSBDb252MUQgMXgxOiAyNTYqMyArIDMgPSA3NzEgcGFyYW1ldGVycwoKRXN0aW1hdGUgdG90YWwgcGFyYW1ldGVycyA9IDMuOGU2IHBhcmFtZXRlcnMKCltTZWUgU2VjdGlvbiAnQWRkaXRpb25hbCBjb25zdHJhaW50IHR5cGVzIGFuZCBpdGVyYXRpdmUgcHJlZGljdGlvbnMnOiAiImEgYmlkaXJlY3Rpb25hbCByZWN1cnJlbnQgTFNUTSBsYXllciB3aXRoIDEyOCBoaWRkZW4gdW5pdHMgKEJMU1RNIGluIEZpZy4gOWMpLCB3aGljaCBlbWJlZHMgZWFjaCByb3cgb2YgdGhlIGZpbmFsIDItRCA2NC1jaGFubmVsIGZlYXR1cmUgbWFwIGluIGEgc2luZ2xlIDI1Ni1EIHZlY3RvciAoY29uY2F0ZW5hdGlvbiBvZiAxMjgtRCBmaW5hbCB0aW1lc3RlcCBvdXRwdXQgc3RhdGVzIG9mIHRoZSBmb3J3YXJkIGFuZCByZXZlcnNlIGRpcmVjdGlvbiBMU1RNIHBhc3NlcykiIl0iLCwiIiJUcmFpbmluZyBvZiBhbGwgbW9kZWxzIHdhcyBwZXJmb3JtZWQgdXNpbmcgdGhlIEFkYW0gb3B0aW1pc2VyIGZvciA3NQplcG9jaHMgd2l0aCBkZWZhdWx0IHBhcmFtZXRlcnMiIgoKIiJUaGUgdHJhaW5pbmcgc2V0IGhlcmUgd2FzIGJhc2VkIG9uIHRoZSBzYW1lIDY3MjkgcHJvdGVpbiBjaGFpbnMsIOKJpDUwMCByZXNpZHVlcyBpbiBsZW5ndGgsIHdpdGggbm9uLXJlZHVuZGFuY3kgYXQgdGhlIDI1JSBzZXF1ZW5jZSBpZGVudGl0eSBsZXZlbCBhbmQgbm8gdW5yZXNvbHZlZCBtYWluIGNoYWluIGF0b21zIiIKCkVzdGltYXRlID0gMiAqIDMuOGU2ICogMyAqIDY3MjkgKiA3NSAqIDQ4NiB+IDUuNTllMTUgRkxPUAoKVGhpcyBzZWVtcyBsaWtlbHkgdG8gYmUgdG9vIGxvdy4iLDE1MTYyMTUwMjQsIiIiVGhlIHRyYWluaW5nIHNldCBoZXJlIHdhcyBiYXNlZCBvbiB0aGUgc2FtZSA2NzI5IHByb3RlaW4gY2hhaW5zIiIKRWFjaCBjaGFpbiBpcyA8PSA1MDAgcmVzaWR1ZXMgbG9uZywgcGVyIHRoaXMgcGFwZXIsIGF2ZXJhZ2UgYW5pbWFsIHByb3RlaW4gaXMgNDg2IGFtaW5vIGFjaWRzIGxvbmcuCjY3MjkgKiA0ODYgPSAzLDI3MCwyOTQgcmVzaWR1ZXMgdG90YWwiLCwsLCxMaWtlbHksIlRoZSBpbmFwcGxpY2FiaWxpdHkgb2YgYW1pbm8gYWNpZCBjb3ZhcmlhdGlvbiBtZXRob2RzIHRvIHNtYWxsIHByb3RlaW4gZmFtaWxpZXMgaGFzIGxpbWl0ZWQgdGhlaXIgdXNlIGZvciBzdHJ1Y3R1cmFsIGFubm90YXRpb24gb2Ygd2hvbGUgZ2Vub21lcy4gUmVjZW50bHksIGRlZXAgbGVhcm5pbmcgaGFzIHNob3duIHByb21pc2UgaW4gYWxsb3dpbmcgYWNjdXJhdGUgcmVzaWR1ZS1yZXNpZHVlIGNvbnRhY3QgcHJlZGljdGlvbiBldmVuIGZvciBzaGFsbG93IHNlcXVlbmNlIGFsaWdubWVudHMuIEhlcmUgd2UgaW50cm9kdWNlIERNUGZvbGQsIHdoaWNoIHVzZXMgZGVlcCBsZWFybmluZyB0byBwcmVkaWN0IGludGVyLWF0b21pYyBkaXN0YW5jZSBib3VuZHMsIHRoZSBtYWluIGNoYWluIGh5ZHJvZ2VuIGJvbmQgbmV0d29yaywgYW5kIHRvcnNpb24gYW5nbGVzLCB3aGljaCBpdCB1c2VzIHRvIGJ1aWxkIG1vZGVscyBpbiBhbiBpdGVyYXRpdmUgZmFzaGlvbi4gRE1QZm9sZCBwcm9kdWNlcyBtb3JlIGFjY3VyYXRlIG1vZGVscyB0aGFuIHR3byBwb3B1bGFyIG1ldGhvZHMgZm9yIGEgdGVzdCBzZXQgb2YgQ0FTUDEyIGRvbWFpbnMsIGFuZCB3b3JrcyBqdXN0IGFzIHdlbGwgZm9yIHRyYW5zbWVtYnJhbmUgcHJvdGVpbnMuIEFwcGxpZWQgdG8gYWxsIFBmYW0gZG9tYWlucyB3aXRob3V0IGtub3duIHN0cnVjdHVyZXMsIGNvbmZpZGVudCBtb2RlbHMgZm9yIDI1JSBvZiB0aGVzZSBzby1jYWxsZWQgZGFyayBmYW1pbGllcyB3ZXJlIHByb2R1Y2VkIGluIHVuZGVyIGEgd2VlayBvbiBhIHNtYWxsIDIwMCBjb3JlIGNsdXN0ZXIuIERNUGZvbGQgcHJvdmlkZXMgbW9kZWxzIGZvciAxNiUgb2YgaHVtYW4gcHJvdGVvbWUgVW5pUHJvdCBlbnRyaWVzIHdpdGhvdXQgc3RydWN0dXJlcywgZ2VuZXJhdGVzIGFjY3VyYXRlIG1vZGVscyB3aXRoIGZld2VyIHRoYW4gMTAwIHNlcXVlbmNlcyBpbiBzb21lIGNhc2VzLCBhbmQgaXMgZnJlZWx5IGF2YWlsYWJsZS4iLDc1LjAsLE9wZW4gd2VpZ2h0cyAodW5yZXN0cmljdGVkKSxVbml0ZWQgS2luZ2RvbSBvZiBHcmVhdCBCcml0YWluIGFuZCBOb3J0aGVybiBJcmVsYW5kLCwsLCwsMjAyNS0xMS0yOCAxMTo1Mzo0NCswMDowMCwsLCwsLEFjYWRlbWlhLCwsLCxPcGVuIHNvdXJjZSxsaWNlbnNlOiBodHRwczovL2dpdGh1Yi5jb20vcHNpcHJlZC9ETVBmb2xkP3RhYj1HUEwtMy4wLTEtb3YtZmlsZSNyZWFkbWUsLCwsLCwsLCwsLCxZZXMKR1BpcGUgKFRyYW5zZm9ybWVyKSxMYW5ndWFnZSxUcmFuc2xhdGlvbixHb29nbGUsIlkgSHVhbmcsIFkgQ2hlbmcsIEEgQmFwbmEsIE8gRmlyYXQiLDIwMTgtMTEtMTYsR1BpcGU6IEVmZmljaWVudCBUcmFpbmluZyBvZiBHaWFudCBOZXVyYWwgTmV0d29ya3MgdXNpbmcgUGlwZWxpbmUgUGFyYWxsZWxpc20saHR0cHM6Ly9hcnhpdi5vcmcvYWJzLzE4MTEuMDY5NjUsMTIxOC4wLCJIaWdobHkgY2l0ZWQsU09UQSBpbXByb3ZlbWVudCIsIiIiV2UgdHJhaW4gYSBzaW5nbGUgNi1iaWxsaW9uLXBhcmFtZXRlciwKMTI4LWxheWVyIFRyYW5zZm9ybWVyIG1vZGVsIG9uIGEgY29ycHVzIHNwYW5uaW5nIG92ZXIgMTAwIGxhbmd1YWdlcyBhbmQgYWNoaWV2ZSBiZXR0ZXIgcXVhbGl0eSB0aGFuIGFsbCBiaWxpbmd1YWwgbW9kZWxzLiIiCgpJIGRvbid0IHNlZSBhbnkgc3RhbmRhcmQgYmVuY2htYXJrIHRoYXQgdGhleSBjbGFpbSBTT1RBIG9uIGZvciBhIFRyYW5zZm9yZW1lciBtb2RlbCIsNjAwMDAwMDAwMC4wLFNlY3Rpb24gNTogLCwsMTQ1MDAwMDAwMDAwMCwiW1dPUkRTXQoKU2VjdGlvbiA1OiAiIldlIHVzZSBhCmNvcnB1cyBvZiBwYXJhbGxlbCBkb2N1bWVudHMgb3ZlciAxMDIgbGFuZ3VhZ2VzIGFuZCBFbmdsaXNoLCBjb250YWluaW5nIGEgdG90YWwgb2YgMjUgYmlsbGlvbiB0cmFpbmluZyBleGFtcGxlcywgcmFuZ2luZyBmcm9tIDEwXjQgdG8gMTBeOSBwZXIgbGFuZ3VhZ2UiIgoKMTBeOSBzZW50ZW5jZXMgKiAyMCB3b3JkcyBwZXIgc2VudGVuY2UiLCwsLFNlbGYtc3VwZXJ2aXNlZCBsZWFybmluZyxMaWtlbHksIlNjYWxpbmcgdXAgZGVlcCBuZXVyYWwgbmV0d29yayBjYXBhY2l0eSBoYXMgYmVlbiBrbm93biBhcyBhbiBlZmZlY3RpdmUgYXBwcm9hY2ggdG8gaW1wcm92aW5nIG1vZGVsIHF1YWxpdHkgZm9yIHNldmVyYWwgZGlmZmVyZW50IG1hY2hpbmUgbGVhcm5pbmcgdGFza3MuIEluIG1hbnkgY2FzZXMsIGluY3JlYXNpbmcgbW9kZWwgY2FwYWNpdHkgYmV5b25kIHRoZSBtZW1vcnkgbGltaXQgb2YgYSBzaW5nbGUgYWNjZWxlcmF0b3IgaGFzIHJlcXVpcmVkIGRldmVsb3Bpbmcgc3BlY2lhbCBhbGdvcml0aG1zIG9yIGluZnJhc3RydWN0dXJlLiBUaGVzZSBzb2x1dGlvbnMgYXJlIG9mdGVuIGFyY2hpdGVjdHVyZS1zcGVjaWZpYyBhbmQgZG8gbm90IHRyYW5zZmVyIHRvIG90aGVyIHRhc2tzLiBUbyBhZGRyZXNzIHRoZSBuZWVkIGZvciBlZmZpY2llbnQgYW5kIHRhc2staW5kZXBlbmRlbnQgbW9kZWwgcGFyYWxsZWxpc20sIHdlIGludHJvZHVjZSBHUGlwZSwgYSBwaXBlbGluZSBwYXJhbGxlbGlzbSBsaWJyYXJ5IHRoYXQgYWxsb3dzIHNjYWxpbmcgYW55IG5ldHdvcmsgdGhhdCBjYW4gYmUgZXhwcmVzc2VkIGFzIGEgc2VxdWVuY2Ugb2YgbGF5ZXJzLiBCeSBwaXBlbGluaW5nIGRpZmZlcmVudCBzdWItc2VxdWVuY2VzIG9mIGxheWVycyBvbiBzZXBhcmF0ZSBhY2NlbGVyYXRvcnMsIEdQaXBlIHByb3ZpZGVzIHRoZSBmbGV4aWJpbGl0eSBvZiBzY2FsaW5nIGEgdmFyaWV0eSBvZiBkaWZmZXJlbnQgbmV0d29ya3MgdG8gZ2lnYW50aWMgc2l6ZXMgZWZmaWNpZW50bHkuIE1vcmVvdmVyLCBHUGlwZSB1dGlsaXplcyBhIG5vdmVsIGJhdGNoLXNwbGl0dGluZyBwaXBlbGluaW5nIGFsZ29yaXRobSwgcmVzdWx0aW5nIGluIGFsbW9zdCBsaW5lYXIgc3BlZWR1cCB3aGVuIGEgbW9kZWwgaXMgcGFydGl0aW9uZWQgYWNyb3NzIG11bHRpcGxlIGFjY2VsZXJhdG9ycy4gV2UgZGVtb25zdHJhdGUgdGhlIGFkdmFudGFnZXMgb2YgR1BpcGUgYnkgdHJhaW5pbmcgbGFyZ2Utc2NhbGUgbmV1cmFsIG5ldHdvcmtzIG9uIHR3byBkaWZmZXJlbnQgdGFza3Mgd2l0aCBkaXN0aW5jdCBuZXR3b3JrIGFyY2hpdGVjdHVyZXM6IChpKSBJbWFnZSBDbGFzc2lmaWNhdGlvbjogV2UgdHJhaW4gYSA1NTctbWlsbGlvbi1wYXJhbWV0ZXIgQW1vZWJhTmV0IG1vZGVsIGFuZCBhdHRhaW4gYSB0b3AtMSBhY2N1cmFjeSBvZiA4NC40JSBvbiBJbWFnZU5ldC0yMDEyLCAoaWkpIE11bHRpbGluZ3VhbCBOZXVyYWwgTWFjaGluZSBUcmFuc2xhdGlvbjogV2UgdHJhaW4gYSBzaW5nbGUgNi1iaWxsaW9uLXBhcmFtZXRlciwgMTI4LWxheWVyIFRyYW5zZm9ybWVyIG1vZGVsIG9uIGEgY29ycHVzIHNwYW5uaW5nIG92ZXIgMTAwIGxhbmd1YWdlcyBhbmQgYWNoaWV2ZSBiZXR0ZXIgcXVhbGl0eSB0aGFuIGFsbCBiaWxpbmd1YWwgbW9kZWxzLiIsLCwsVW5pdGVkIFN0YXRlcyBvZiBBbWVyaWNhLCwsLCwsMjAyNi0wMi0xMSAxOToyMzo0NSswMDowMCwsLCw0MDAwMDAwLjAsIiIiU3RhcnRpbmcgZnJvbSAyNjBLIHRva2VucyBwZXIgYmF0Y2gsIHdlIGluY3JlYXNlIHRoZSBlZmZlY3RpdmUgYmF0Y2ggc2l6ZSB0byA0TSIiIixJbmR1c3RyeSwsLCwsLCwsLCwsLCwsLCwsLApHUGlwZSAoQW1vZWJhKSxWaXNpb24sSW1hZ2UgY2xhc3NpZmljYXRpb24sR29vZ2xlLCJZYW5waW5nIEh1YW5nLCBZb3Vsb25nIENoZW5nLCBBbmt1ciBCYXBuYSwgT3JoYW4gRmlyYXQsIE1pYSBYdSBDaGVuLCBEZWhhbyBDaGVuLCBIeW91a0pvb25nIExlZSwgSmlxdWFuIE5naWFtLCBRdW9jIFYuIExlLCBZb25naHVpIFd1LCBaaGlmZW5nIENoZW4iLDIwMTgtMTEtMTYsR1BpcGU6IEVmZmljaWVudCBUcmFpbmluZyBvZiBHaWFudCBOZXVyYWwgTmV0d29ya3MgdXNpbmcgUGlwZWxpbmUgUGFyYWxsZWxpc20saHR0cHM6Ly9hcnhpdi5vcmcvYWJzLzE4MTEuMDY5NjUsMTIxOC4wLCwsNTU3MDAwMDAwLjAsU2VjdGlvbiA0LCwsMTI4MTE2NyxUYWJsZSA0LCwsLCwsLCwsLFVuaXRlZCBTdGF0ZXMgb2YgQW1lcmljYSwsLCwsLDIwMjYtMDItMTEgMTk6MjM6NDUrMDA6MDAsLCwsLCxJbmR1c3RyeSwsLCwsLCwsLCwsLCwsLCwsLApNdWx0aS1jZWxsIExTVE0sTGFuZ3VhZ2UsTGFuZ3VhZ2UgbW9kZWxpbmcsVW5pdmVyc2l0eSBvZiBIeWRlcmFiYWQsIlRob21hcyBDaGVyaWFuLCBBa3NoYXkgQmFkb2xhLCBWaW5lZXQgUGFkbWFuYWJoYW4iLDIwMTgtMTEtMTUsTXVsdGktY2VsbCBMU1RNIEJhc2VkIE5ldXJhbCBMYW5ndWFnZSBNb2RlbCxodHRwczovL2FyeGl2Lm9yZy9hYnMvMTgxMS4wNjQ3Nyw2LjAsU09UQSBpbXByb3ZlbWVudCwiIiJUaGUgcHJvcG9zZWQgbXVsdGktY2VsbCBMU1RNIGxhbmd1YWdlIG1vZGVscyBvdXRwZXJmb3JtIHRoZSBzdGF0ZS1vZi10aGUtYXJ0IHJlc3VsdHMgb24gd2VsbC1rbm93biBQZW5uIFRyZWViYW5rIChQVEIpIHNldHVwIiIiLDcyMDAwMDAuMCwiQmFzZWQgb24gdGhlIGRldGFpbHMgaW4gdGhlIHBhcGVyLCB0aGUgbnVtYmVyIG9mIHBhcmFtZXRlcnMgaW4gdGhlIE11bHRpLWNlbGwgTFNUTSBtb2RlbCBjYW4gYmUgY2FsY3VsYXRlZCBhcyBmb2xsb3dzOgoKVGhlIG1vZGVsIGhhcyAyIGhpZGRlbiBMU1RNIGxheWVycywgZWFjaCB3aXRoIDE1MDAgaGlkZGVuIHVuaXRzCgpFYWNoIExTVE0gdW5pdCBpcyBhIG11bHRpLWNlbGwgTFNUTSB3aXRoIDEwIG1lbW9yeSBjZWxscyBwZXIgdW5pdAoKRm9yIGEgc3RhbmRhcmQgTFNUTSBsYXllciB3aXRoIG4gaGlkZGVuIHVuaXRzOgoKVyBtYXRyaXg6IG4geCBpbnB1dF9zaXplClUgbWF0cml4OiBuIHggbgo0IGJpYXMgdmVjdG9ycyBvZiBzaXplIG4gKGZvciBpbnB1dCwgZm9yZ2V0LCBjZWxsLCBvdXRwdXQgZ2F0ZXMpClNvIGZvciBlYWNoIG11bHRpLWNlbGwgTFNUTSBsYXllciB3aXRoIDE1MDAgdW5pdHMgYW5kIDEwIGNlbGxzIHBlciB1bml0OgoKVyBtYXRyaXg6IDE1MDAgeCBpbnB1dF9zaXplClUgbWF0cml4OiAxNTAwIHggMTUwMAo0IGJpYXMgdmVjdG9ycyBvZiBzaXplIDE1MDAKTnVtYmVyIG9mIHBhcmFtZXRlcnMgaXMgc2FtZSBhcyBzdGFuZGFyZCBMU1RNIGxheWVyCgpGb3IgdGhlIDIgaGlkZGVuIGxheWVyczoKCklucHV0IHNpemUgZm9yIExheWVyIDE6IGVtYmVkZGluZyBkaW1lbnNpb24gKGVzdGltYXRlZCAzMDAgaW4gcGFwZXIpCgpJbnB1dCBzaXplIGZvciBMYXllciAyOiAxNTAwIChvdXRwdXQgb2YgbGF5ZXIgMSkKClRvdGFsIHBhcmFtcyA9CkxheWVyIDE6IDE1MDAgeCAoMzAwICsgMTUwMCArIDQpID0gMiw3MDYsMDAwCkxheWVyIDI6IDE1MDAgeCAoMTUwMCArIDE1MDAgKyA0KSA9IDQsNTA2LDAwMAoKVG90YWwgUGFyYW1ldGVycyA9IDIsNzA2LDAwMCArIDQsNTA2LDAwMCA9IDcsMjEyLDAwMAoKU28gdGhlIHRvdGFsIG51bWJlciBvZiBwYXJhbWV0ZXJzIGZvciB0aGUgTXVsdGktY2VsbCBMU1RNIG1vZGVsIHdpdGggMiBsYXllcnMgb2YgMTUwMCB1bml0cyBhbmQgMTAgY2VsbHMgcGVyIHVuaXQgaXMgYXBwcm94aW1hdGVseSA3LjIgbWlsbGlvbi4iLDIwMDY2NDAwMDAwMDAwMDAuMCw2IEZMT1AgLyBwYXJhbWV0ZXIgLyB0b2tlbiAqIDcyMDAwMDAgcGFyYW1ldGVycyAqIDkyOTAwMCB0b2tlbnMgKiA1MCBlcG9jaHMgPSAyLjAwNjY0ZSsxNSBGTE9QLDkyOTAwMCw1MCBlcG9jaHMgKGZyb20gRmlndXJlIDQpLCwsLCxMaWtlbHksIkxhbmd1YWdlIG1vZGVscywgYmVpbmcgYXQgdGhlIGhlYXJ0IG9mIG1hbnkgTkxQIHByb2JsZW1zLCBhcmUgYWx3YXlzIG9mIGdyZWF0IGludGVyZXN0IHRvIHJlc2VhcmNoZXJzLiBOZXVyYWwgbGFuZ3VhZ2UgbW9kZWxzIGNvbWUgd2l0aCB0aGUgYWR2YW50YWdlIG9mIGRpc3RyaWJ1dGVkIHJlcHJlc2VudGF0aW9ucyBhbmQgbG9uZyByYW5nZSBjb250ZXh0cy4gV2l0aCBpdHMgcGFydGljdWxhciBkeW5hbWljcyB0aGF0IGFsbG93IHRoZSBjeWNsaW5nIG9mIGluZm9ybWF0aW9uIHdpdGhpbiB0aGUgbmV0d29yaywgYFJlY3VycmVudCBuZXVyYWwgbmV0d29yaycgKFJOTikgYmVjb21lcyBhbiBpZGVhbCBwYXJhZGlnbSBmb3IgbmV1cmFsIGxhbmd1YWdlIG1vZGVsaW5nLiBMb25nIFNob3J0LVRlcm0gTWVtb3J5IChMU1RNKSBhcmNoaXRlY3R1cmUgc29sdmVzIHRoZSBpbmFkZXF1YWNpZXMgb2YgdGhlIHN0YW5kYXJkIFJOTiBpbiBtb2RlbGluZyBsb25nLXJhbmdlIGNvbnRleHRzLiBJbiBzcGl0ZSBvZiBhIHBsZXRob3JhIG9mIFJOTiB2YXJpYW50cywgcG9zc2liaWxpdHkgdG8gYWRkIG11bHRpcGxlIG1lbW9yeSBjZWxscyBpbiBMU1RNIG5vZGVzIHdhcyBzZWxkb20gZXhwbG9yZWQuIEhlcmUgd2UgcHJvcG9zZSBhIG11bHRpLWNlbGwgbm9kZSBhcmNoaXRlY3R1cmUgZm9yIExTVE1zIGFuZCBzdHVkeSBpdHMgYXBwbGljYWJpbGl0eSBm</x:v>
      </x:c>
    </x:row>
    <x:row r="270" ht="18" customHeight="1">
      <x:c r="A270" s="17" t="n">
        <x:v>265</x:v>
      </x:c>
      <x:c r="B270" s="17" t="n">
        <x:v>310</x:v>
      </x:c>
      <x:c r="C270" s="160" t="str">
        <x:v>b3IgbmV1cmFsIGxhbmd1YWdlIG1vZGVsaW5nLiBUaGUgcHJvcG9zZWQgbXVsdGktY2VsbCBMU1RNIGxhbmd1YWdlIG1vZGVscyBvdXRwZXJmb3JtIHRoZSBzdGF0ZS1vZi10aGUtYXJ0IHJlc3VsdHMgb24gd2VsbC1rbm93biBQZW5uIFRyZWViYW5rIChQVEIpIHNldHVwLiIsNTAuMCxNdWx0aS1jZWxsIExTVE0sVW5yZWxlYXNlZCxJbmRpYSwsLCwsLDIwMjUtMTEtMjggMTE6NTM6NDQrMDA6MDAsLCwsLCxBY2FkZW1pYSwsLCwsVW5yZWxlYXNlZCwsLCwsLCwsT3BlcmF0aW9uIGNvdW50aW5nLCwsLCxObwpGaW5lLXR1bmVkLUFXRC1MU1RNLURPQyAoZmluKSxMYW5ndWFnZSxMYW5ndWFnZSBtb2RlbGluZyxTYW1zdW5nIFImRCBJbnN0aXR1dGUgUnVzc2lhLCJWYWRpbSBQb3BvdiwgTWlraGFpbCBLdWRpbm92IiwyMDE4LTExLTEyLEZpbmUtdHVuaW5nIG9mIExhbmd1YWdlIE1vZGVscyB3aXRoIERpc2NyaW1pbmF0b3IsaHR0cHM6Ly9hcnhpdi5vcmcvYWJzLzE4MTEuMDQ2MjMsMi4wLFNPVEEgaW1wcm92ZW1lbnQsIiIiVGhlIG5vdmVsIGFwcHJvYWNoIHRoYXQgd2UgcHJvcG9zZSBhbGxvd3MgdXMgdG8gcmVhY2ggc3RhdGUtb2YtdGhlYXJ0IHF1YWxpdHkgb24gUGVubiBUcmVlYmFuazogcGVycGxleGl0eSBkZWNyZWFzZXMgZnJvbSA1Mi40IHRvIDUyLjEuIiIiLDQ2MDAwMDAwLjAsIlRoaXMgaXMgdGhlIG1vZGVsIHRyYWluZWQgb24gUGVubiBUcmVlYmFuaywgd2hpY2ggdXNlcyBhcyBhIGJhc2UgbW9kZWwgdGhlIDIzTSBtb2RlbCBmcm9tIFRhYmxlIDcgaW4gaHR0cHM6Ly9hY2xhbnRob2xvZ3kub3JnL0QxOC0xNDg5LnBkZgoKVGhleSBhZGRpdGlvbmFsbHkgdHJhaW4gYSBkaXNjcmltaW5hdG9yIHdpdGggdGhlIHNhbWUgYXJjaGl0ZWN0dXJlLCBzbyB0b3RhbCBwYXJhbWV0ZXJzIGlzIDIqMjNNID0gNDZNIiw1LjE4OGUrMTYsIkJhc2UgbW9kZWwgdXNlcyA0LjMyM2UxNiBGTE9Qcy4KVGhleSB0aGVuIHRyYWluIGEgZGlzY3JpbWluYXRvciB1c2luZyB0aGUgc2FtZSBhcmNoaXRlY3R1cmUgZm9yIDMwIGVwb2NocywgYW5kIHRoZW4gdXNlIHRoZSBkaXNjcmltaW5hdG9yIHRvIGZpbmUtdHVuZSB0aGUgYmFzZSBtb2RlbCBmb3IgYW5vdGhlciAxNSBlcG9jaHMuIEJvdGggb2YgdGhlc2UgbGF0dGVyIHRyYWluaW5nIHN0ZXBzIHJlcXVpcmUgcnVubmluZyBmb3J3YXJkIHBhc3NlcyBvbiBib3RoIHRoZSBkaXNjcmltaW5hdG9yIGFuZCB0aGUgbGFuZ3VhZ2UgbW9kZWwsIGJ1dCBvbmx5IGRvaW5nIGEgYmFja3dhcmQgcGFzcyBvbiBvbmUgb2YgdGhlbS4KCkRpc2NyaW1pbmF0b3IgdHJhaW5pbmc6IAoyKjIzTSozMCoxMDQ0MTEyICsgNioyM00qMzAqMTA0NDExMiA9IDUuNzYzZTE1CgpMTSBmaW5lLXR1bmluZzoKMioyM00qMTUqMTA0NDExMiArIDYqMjNNKjE1KjEwNDQxMTIgPSAyLjg4MmUxNQoKVG90YWw6CjQuMzIzZTE2ICsgNS43NjNlMTUgKyAyLjg4MmUxNSA9IDUuMTg4ZTE2IiwxMDQ0MTEyLCJQZXIgaHR0cHM6Ly9hcnhpdi5vcmcvcGRmLzE5MDQuMDQ3MzM6CiIiVGhlIG1vc3QgY29tbW9uIHNwbGl0IG9mIHRoaXMgY29ycHVzLCB3aGVyZSBzZWN0aW9ucyBmcm9tIDAgdG8gMTggYXJlIHVzZWQgZm9yIHRyYWluaW5nICgzOCAyMTkgc2VudGVuY2VzLCA5MTIgMzQ0IHRva2VucyksIHNlY3Rpb25zIGZyb20gMTkgdG8gMjEgYXJlIHVzZWQgZm9yIHZhbGlkYXRpb24gKDUgNTI3IHNlbnRlbmNlcywgMTMxIDc2OCB0b2tlbnMpLCBhbmQgc2VjdGlvbnMgZnJvbSAyMiB0byAyNCBhcmUgdXNlZCBmb3IgdGVzdGluZyAoNSA0NjIgc2VudGVuY2VzLCAxMjkgNjU0IHRva2VucykuIiIKClNvIGRldiBzZXQgaXMgOTEyLDM0NCArIDEzMTc2OCA9IDEsMDQ0LDExMiIsLCwsLENvbmZpZGVudCwiQ3Jvc3MtZW50cm9weSBsb3NzIGlzIGEgY29tbW9uIGNob2ljZSB3aGVuIGl0IGNvbWVzIHRvIG11bHRpY2xhc3MgY2xhc3NpZmljYXRpb24gdGFza3MgYW5kIGxhbmd1YWdlIG1vZGVsaW5nIGluIHBhcnRpY3VsYXIuIE1pbmltaXppbmcgdGhpcyBsb3NzIHJlc3VsdHMgaW4gbGFuZ3VhZ2UgbW9kZWxzIG9mIHZlcnkgZ29vZCBxdWFsaXR5LiBXZSBzaG93IHRoYXQgaXQgaXMgcG9zc2libGUgdG8gZmluZS10dW5lIHRoZXNlIG1vZGVscyBhbmQgbWFrZSB0aGVtIHBlcmZvcm0gZXZlbiBiZXR0ZXIgaWYgdGhleSBhcmUgZmluZS10dW5lZCB3aXRoIHN1bSBvZiBjcm9zcy1lbnRyb3B5IGxvc3MgYW5kIHJldmVyc2UgS3VsbGJhY2stTGVpYmxlciBkaXZlcmdlbmNlLiBUaGUgbGF0dGVyIGlzIGVzdGltYXRlZCB1c2luZyBkaXNjcmltaW5hdG9yIG5ldHdvcmsgdGhhdCB3ZSB0cmFpbiBpbiBhZHZhbmNlLiBEdXJpbmcgZmluZS10dW5pbmcgcHJvYmFiaWxpdGllcyBvZiByYXJlIHdvcmRzIHRoYXQgYXJlIHVzdWFsbHkgdW5kZXJlc3RpbWF0ZWQgYnkgbGFuZ3VhZ2UgbW9kZWxzIGJlY29tZSBiaWdnZXIuIFRoZSBub3ZlbCBhcHByb2FjaCB0aGF0IHdlIHByb3Bvc2UgYWxsb3dzIHVzIHRvIHJlYWNoIHN0YXRlLW9mLXRoZS1hcnQgcXVhbGl0eSBvbiBQZW5uIFRyZWViYW5rOiBwZXJwbGV4aXR5IGRlY3JlYXNlcyBmcm9tIDUyLjQgdG8gNTIuMS4gT3VyIGZpbmUtdHVuaW5nIGFsZ29yaXRobSBpcyByYXRoZXIgZmFzdCwgc2NhbGVzIHdlbGwgdG8gZGlmZmVyZW50IGFyY2hpdGVjdHVyZXMgYW5kIGRhdGFzZXRzIGFuZCByZXF1aXJlcyBhbG1vc3Qgbm8gaHlwZXJwYXJhbWV0ZXIgdHVuaW5nOiB0aGUgb25seSBoeXBlcnBhcmFtZXRlciB0aGF0IG5lZWRzIHRvIGJlIHR1bmVkIGlzIGxlYXJuaW5nIHJhdGUuIiwxNS4wLEZpbmUtdHVuZWQtQVdELUxTVE0tRE9DKGZpbiksVW5yZWxlYXNlZCxSdXNzaWEsQVdELUxTVE0tRE9DIChmaW4pICgyM00pLCwsLCwyMDI2LTAyLTExIDE5OjI2OjI3KzAwOjAwLCwsLCwsSW5kdXN0cnksLCwsLFVucmVsZWFzZWQsLCwsLCwsLE9wZXJhdGlvbiBjb3VudGluZywsLCwsTm8KRGlzY3JpbWluYXRvci10dW5lZCBMU1RNLExhbmd1YWdlLExhbmd1YWdlIG1vZGVsaW5nLFNhbXN1bmcgUiZEIEluc3RpdHV0ZSBSdXNzaWEsIlZhZGltIFBvcG92LCBNaWtoYWlsIEt1ZGlub3YiLDIwMTgtMTEtMTIsRmluZS10dW5pbmcgb2YgTGFuZ3VhZ2UgTW9kZWxzIHdpdGggRGlzY3JpbWluYXRvcixodHRwczovL2FyeGl2Lm9yZy9hYnMvMTgxMS4wNDYyMywsLFNtYWxsZXIgbW9kZWwgdHJhaW5lZCBvbiBQZW5uIFRyZWViYW5rIGdldHMgU09UQTsgdGhpcyBpcyBhIGxhcmdlciBleHBlcmltZW50IGJ1dCBkb2VzIG5vdCBjaGFsbGVuZ2UgYW55IHdlbGwta25vd24gYmVuY2htYXJrLiwxMTE5MjAwMDAuMCwiVGhlIGxhcmdlc3QgZXhwZXJpbWVudCBpcyB0aGUgbW9kZWwgdHJhaW5lZCBpbiBzZWN0aW9uIDQuMyAoIiJMYXJnZSBzY2FsZSBleHBlcmltZW50IiIpLiBUaGUgZGF0YXNldCBoZXJlIGhhcyBhIHZvY2FidWxhcnkgb2YgMTAwayB3b3Jkcy4gVGhleSB1c2UgYSBzaW5nbGUtbGF5ZXIgTFNUTSB3aXRoIDUwMCBoaWRkZW4gdW5pdHMsIHdpdGggZGlmZmVyZW50aWF0ZWQgc29mdG1heCBmb3IgdGhlIG91dHB1dCBsYXllci4gZF9rIGZvciBkaXN0cmlidXRlZCBzb2Z0bWF4IHZhcmllcyBmcm9tIDE2LTE1MCBkZXBlbmRpbmcgb24gdGhlIHJlbGF0aXZlIGZyZXF1ZW5jeSBvZiB0aGUgb3V0cHV0IHdvcmQuIAoKSW5wdXQgbGF5ZXI6CjEwMGsgKiA1MDAgPSA1ME0gcGFyYW1ldGVycwoKTFNUTToKNCAqICg1MDAgKyA1MDApICogNTAwID0gMk0gcGFyYW1ldGVycwoKT3V0cHV0IGxheWVyOgpIZXJlIHdlIG5lZWQgdG8gYXNzdW1lIHRoZSBzdHJ1Y3R1cmUgb2YgZGlmZmVyZW50aWF0ZWQgc29mdG1heC4gTGV0J3MgKHNvbWV3aGF0IGFyYml0cmFyaWx5KSBhc3N1bWUgdGhlIHRvcCAxMGsgd29yZHMgZ2V0IDE1MC1kaW0gZW1iZWRkaW5ncywgdGhlIG1pZGRsZSAzMGsgZ2V0IDUwLWRpbSBlbWJlZGRpbmdzLCBhbmQgdGhlIGJvdHRvbSA2MGsgZ2V0IDE2LWRpbSBlbWJlZGRpbmdzLiBUaGVuIHdlIGhhdmU6CigxMGsgKiAxNTApICsgKDMwayAqIDUwKSArICg2MGsgKiAxNikgPSAzLjk2TSBwYXJhbWV0ZXJzCgpTbyBpbiB0b3RhbCwgd2UgaGF2ZQo1ME0gKyAyTSArIDMuOTZNID0gNTUuOTZNCgpJbiBvdGhlciBleHBlcmltZW50cywgdGhlIGF1dGhvcnMgdXNlIHRoZSBzYW1lIGFyY2hpdGVjdHVyZSBmb3IgdGhlIGRpc2NyaW1pbmF0b3IgYXMgZm9yIHRoZSBsYW5ndWFnZSBtb2RlbC4gU28gdG90YWwgcGFyYW1ldGVyIGNvdW50IHdvdWxkIGFwcGVhciB0byBiZSAyIHggNTUuOTZNID0gMTExLjkyTSIsLCJXZSBjYW4gZXN0aW1hdGUgdGhlIGNvbXB1dGUgdXNlZCB0byB0cmFpbiB0aGUgZGlzY3JpbWluYXRvciBhbmQgdG8gZmluZS10dW5lIHRoZSBsYW5ndWFnZSBtb2RlbC4gVGhlc2UgdHJhaW5lZCBmb3IgMzIwTSBhbmQgMTYwTSB0b2tlbnMsIHJlc3BlY3RpdmVseTsgbm90ZSB0aGF0IGZvciBlYWNoIG9mIHRoZXNlIHN0ZXBzIHlvdSdyZSBkb2luZyBmb3J3YXJkIHBhc3NlcyBvbiBib3RoIHRoZSBkaXNjcmltaW5hdG9yIGFuZCBsYW5ndWFnZSBtb2RlbCwgYnV0IG9ubHkgZG9pbmcgYmFja3dhcmQgcGFzc2VzIG9uIHRoZSBjb21wb25lbnQgYmVpbmcgdHJhaW5lZC4KCkhvd2V2ZXIsIHRoZXkgZG9uJ3Qgc2F5IGhvdyBsb25nIHRoZXkgcHJlLXRyYWluZWQgdGhlIGxhbmd1YWdlIG1vZGVsLCB3aGljaCBsaWtlbHkgY29uc3RpdHV0ZXMgdGhlIG1ham9yaXR5IG9mIHRyYWluaW5nLiIsLCI0R0Igb2YgdGV4dCAqIDIwME0gd29yZHMvR0IgKiAoMC43NSB3b3Jkcy90b2tlbileLTEgPSAxLDA2Niw2NjYsNjY3IHRva2VucyAgCiAgCkhvd2V2ZXIsIGl0J3MgdW5jbGVhciB3aGV0aGVyIHRoZXkgdHJhaW4gb3ZlciBhbGwgb2YgdGhpcy4gVGhleSBicmVhayB0aGUgZGF0YSBpbnRvIDIwTUIgY2h1bmtzIGFuZCBzYXkgdGhhdCBlYWNoICIiZXBvY2giIiBjb3JyZXNwb25kcyB0byB0cmFpbmluZyBvbiBvbmUgY2h1bmsuIFRyYWluaW5nIHRoZSBkaXNjcmltaW5hdG9yIGFuZCBmaW5lLXR1bmluZyB0aGUgbGFuZ3VhZ2UgbW9kZWwgdGFrZXMgNjAgYW5kIDMwICIiZXBvY2hzIiIgZWFjaCwgaS5lLiAgCig2MCArIDMwKSAqIDAuMDIgKiAyMDBNICogNC8zID0gNDgwTSB0b2tlbnMgIAogIApUaGV5IGFwcGVhciB0byBoYXZlIHByZS10cmFpbmVkIHRoZWlyIG93biBMU1RNIGxhbmd1YWdlIG1vZGVsIG9uIHRoZSBzYW1lIGRhdGEsIGJ1dCB0aGV5IGRvbid0IHNheSBob3cgbWFueSAiImVwb2NocyIiIG9yIHRva2VucyBpdCB0b29rIHRvIHRyYWluIHRoYXQgbW9kZWwuIiwsLCxTZWxmLXN1cGVydmlzZWQgbGVhcm5pbmcsTGlrZWx5LCJDcm9zcy1lbnRyb3B5IGxvc3MgaXMgYSBjb21tb24gY2hvaWNlIHdoZW4gaXQgY29tZXMgdG8gbXVsdGljbGFzcyBjbGFzc2lmaWNhdGlvbiB0YXNrcyBhbmQgbGFuZ3VhZ2UgbW9kZWxpbmcgaW4gcGFydGljdWxhci4gTWluaW1pemluZyB0aGlzIGxvc3MgcmVzdWx0cyBpbiBsYW5ndWFnZSBtb2RlbHMgb2YgdmVyeSBnb29kIHF1YWxpdHkuIFdlIHNob3cgdGhhdCBpdCBpcyBwb3NzaWJsZSB0byBmaW5lLXR1bmUgdGhlc2UgbW9kZWxzIGFuZCBtYWtlIHRoZW0gcGVyZm9ybSBldmVuIGJldHRlciBpZiB0aGV5IGFyZSBmaW5lLXR1bmVkIHdpdGggc3VtIG9mIGNyb3NzLWVudHJvcHkgbG9zcyBhbmQgcmV2ZXJzZSBLdWxsYmFjay1MZWlibGVyIGRpdmVyZ2VuY2UuIFRoZSBsYXR0ZXIgaXMgZXN0aW1hdGVkIHVzaW5nIGRpc2NyaW1pbmF0b3IgbmV0d29yayB0aGF0IHdlIHRyYWluIGluIGFkdmFuY2UuIER1cmluZyBmaW5lLXR1bmluZyBwcm9iYWJpbGl0aWVzIG9mIHJhcmUgd29yZHMgdGhhdCBhcmUgdXN1YWxseSB1bmRlcmVzdGltYXRlZCBieSBsYW5ndWFnZSBtb2RlbHMgYmVjb21lIGJpZ2dlci4gVGhlIG5vdmVsIGFwcHJvYWNoIHRoYXQgd2UgcHJvcG9zZSBhbGxvd3MgdXMgdG8gcmVhY2ggc3RhdGUtb2YtdGhlLWFydCBxdWFsaXR5IG9uIFBlbm4gVHJlZWJhbms6IHBlcnBsZXhpdHkgZGVjcmVhc2VzIGZyb20gNTIuNCB0byA1Mi4xLiBPdXIgZmluZS10dW5pbmcgYWxnb3JpdGhtIGlzIHJhdGhlciBmYXN0LCBzY2FsZXMgd2VsbCB0byBkaWZmZXJlbnQgYXJjaGl0ZWN0dXJlcyBhbmQgZGF0YXNldHMgYW5kIHJlcXVpcmVzIGFsbW9zdCBubyBoeXBlcnBhcmFtZXRlciB0dW5pbmc6IHRoZSBvbmx5IGh5cGVycGFyYW1ldGVyIHRoYXQgbmVlZHMgdG8gYmUgdHVuZWQgaXMgbGVhcm5pbmcgcmF0ZS4iLCwsLFJ1c3NpYSwsLCwsLDIwMjUtMTEtMjggMTE6NTM6NDQrMDA6MDAsLCwsLCxJbmR1c3RyeSwsLCwsVW5yZWxlYXNlZCwsLCwsLCwsLCwsLCwKTWVzaC1UZW5zb3JGbG93IFRyYW5zZm9ybWVyIDQuOUIgKGxhbmd1YWdlKSxMYW5ndWFnZSwiTGFuZ3VhZ2UgbW9kZWxpbmcvZ2VuZXJhdGlvbixUcmFuc2xhdGlvbiIsR29vZ2xlIEJyYWluLCJOb2FtIFNoYXplZXIsIFlvdWxvbmcgQ2hlbmcsIE5pa2kgUGFybWFyLCBEdXN0aW4gVHJhbiwgQXNoaXNoIFZhc3dhbmksIFBlbnBvcm4gS29hbmFudGFrb29sLCBQZXRlciBIYXdraW5zLCBIeW91a2pvb25nIE1pbmdzaGVuZyBMZWUsIENsaWZmIEhvbmcsIFJ5YW4gWW91bmcsIEJsYWtlIFNlcGFzc2ksICBIZWNodG1hbiIsMjAxOC0xMS0wNSxNZXNoLVRlbnNvckZsb3c6IERlZXAgTGVhcm5pbmcgZm9yIFN1cGVyY29tcHV0ZXJzLGh0dHBzOi8vYXJ4aXYub3JnL2Ficy8xODExLjAyMDg0LDQzNy4wLFNPVEEgaW1wcm92ZW1lbnQsIidVc2luZyBUUFUgbWVzaGVzIG9mIHVwIHRvIDUxMiBjb3Jlcywgd2UgdHJhaW4gVHJhbnNmb3JtZXIgbW9kZWxzIHdpdGggdXAgdG8gNSBiaWxsaW9uIHBhcmFtZXRlcnMsIHN1cnBhc3Npbmcgc3RhdGUgb2YgdGhlIGFydCByZXN1bHRzIG9uIFdNVCcxNCBFbmdsaXNoLXRvLUZyZW5jaCB0cmFuc2xhdGlvbiB0YXNrIGFuZCB0aGUgb25lLWJpbGxpb24td29yZCBsYW5ndWFnZSBtb2RlbGluZyBiZW5jaG1hcmsuJyIsNDkwMDAwMDAwMC4wLDQuOUIgZnJvbSBzZWN0aW9uIDkuMSA6ICcnVGhlIGxhcmdlc3QgbW9kZWwgKDQuOUIgcGFyYW1ldGVycykgdG9vayAxMyBob3VycyB0byB0cmFpbiBvbiBhIDUxMi1jb3JlIFRQVXYyIGNsdXN0ZXIuJywxLjYxNzQwOGUrMjAsImZsb3BzID0gKDI1NikgKiAoIDQ1ICogMTAqKjEyKSAqICgxMyAqIDM2MDApICogKDAuMykgPSAxLjZlMjAKKG51bSBncHUpICogKHBlYWsgZmxvcHMpICogKHRpbWUgaW4gc2Vjb25kcykgKiAoYXNzdW1lZCB1dGlsaXphdGlvbiByYXRlKQoKZnJvbSBzZWN0aW9uIDkuMSA6ICcnVGhlIGxhcmdlc3QgbW9kZWwgKDQuOUIgcGFyYW1ldGVycykgdG9vayAxMyBob3VycyB0byB0cmFpbiBvbiBhIDUxMi1jb3JlIFRQVXYyIGNsdXN0ZXIuJwpmcm9tIGh0dHBzOi8vZW4ud2lraXBlZGlhLm9yZy93aWtpL1RlbnNvcl9Qcm9jZXNzaW5nX1VuaXQgCjQ1VEZMT1BzIHBlciBjaGlwcyIsNTAwMDAwMDAwMCwiZnJvbSBzZWN0aW9uIDkuMS4gRXhwZXJpbWVudHMgZG9uZSBvbiBhICIiYmlsbGlvbiB3b3JkIGJlbmNobWFyayIiIGFuZCBhIDVCIHRva2VuIHdpa2lwZWRpYSBkYXRhc2V0LiBBdCA0LzMgdG9rZW5zIHBlciB3b3JkLCAxLjNCIHRva2VucyBpbiB0aGUgZmlyc3QuIiwxMy4wLCJmcm9tIHNlY3Rpb24gOS4xICIiRm9yIHRoZSBiaWxsaW9uLXdvcmQgbGFuZ3VhZ2UgbW9kZWxpbmcgYmVuY2htYXJrLCB3ZSB0cmFpbmVkIHRoZSBtb2RlbHMgZm9yIDEwIGVwb2Nocy4gVGhlIGxhcmdlc3QgbW9kZWwgKDQuOUIgcGFyYW1ldGVycykgdG9vayAxMyBob3VycyB0byB0cmFpbiBvbiBhIDUxMi1jb3JlIFRQVXYyIGNsdXN0ZXIuIiIiLEdvb2dsZSBUUFUgdjIsLENvbmZpZGVudCwiQmF0Y2gtc3BsaXR0aW5nIChkYXRhLXBhcmFsbGVsaXNtKSBpcyB0aGUgZG9taW5hbnQgZGlzdHJpYnV0ZWQgRGVlcCBOZXVyYWwgTmV0d29yayAoRE5OKSB0cmFpbmluZyBzdHJhdGVneSwgZHVlIHRvIGl0cyB1bml2ZXJzYWwgYXBwbGljYWJpbGl0eSBhbmQgaXRzIGFtZW5hYmlsaXR5IHRvIFNpbmdsZS1Qcm9ncmFtLU11bHRpcGxlLURhdGEgKFNQTUQpIHByb2dyYW1taW5nLiBIb3dldmVyLCBiYXRjaC1zcGxpdHRpbmcgc3VmZmVycyBmcm9tIHByb2JsZW1zIGluY2x1ZGluZyB0aGUgaW5hYmlsaXR5IHRvIHRyYWluIHZlcnkgbGFyZ2UgbW9kZWxzIChkdWUgdG8gbWVtb3J5IGNvbnN0cmFpbnRzKSwgaGlnaCBsYXRlbmN5LCBhbmQgaW5lZmZpY2llbmN5IGF0IHNtYWxsIGJhdGNoIHNpemVzLiBBbGwgb2YgdGhlc2UgY2FuIGJlIHNvbHZlZCBieSBtb3JlIGdlbmVyYWwgZGlzdHJpYnV0aW9uIHN0cmF0ZWdpZXMgKG1vZGVsLXBhcmFsbGVsaXNtKS4gVW5mb3J0dW5hdGVseSwgZWZmaWNpZW50IG1vZGVsLXBhcmFsbGVsIGFsZ29yaXRobXMgdGVuZCB0byBiZSBjb21wbGljYXRlZCB0byBkaXNjb3ZlciwgZGVzY3JpYmUsIGFuZCB0byBpbXBsZW1lbnQsIHBhcnRpY3VsYXJseSBvbiBsYXJnZSBjbHVzdGVycy4gV2UgaW50cm9kdWNlIE1lc2gtVGVuc29yRmxvdywgYSBsYW5ndWFnZSBmb3Igc3BlY2lmeWluZyBhIGdlbmVyYWwgY2xhc3Mgb2YgZGlzdHJpYnV0ZWQgdGVuc29yIGNvbXB1dGF0aW9ucy4gV2hlcmUgZGF0YS1wYXJhbGxlbGlzbSBjYW4gYmUgdmlld2VkIGFzIHNwbGl0dGluZyB0ZW5zb3JzIGFuZCBvcGVyYXRpb25zIGFsb25nIHRoZSAiImJhdGNoIiIgZGltZW5zaW9uLCBpbiBNZXNoLVRlbnNvckZsb3csIHRoZSB1c2VyIGNhbiBzcGVjaWZ5IGFueSB0ZW5zb3ItZGltZW5zaW9ucyB0byBiZSBzcGxpdCBhY3Jvc3MgYW55IGRpbWVuc2lvbnMgb2YgYSBtdWx0aS1kaW1lbnNpb25hbCBtZXNoIG9mIHByb2Nlc3NvcnMuIEEgTWVzaC1UZW5zb3JGbG93IGdyYXBoIGNvbXBpbGVzIGludG8gYSBTUE1EIHByb2dyYW0gY29uc2lzdGluZyBvZiBwYXJhbGxlbCBvcGVyYXRpb25zIGNvdXBsZWQgd2l0aCBjb2xsZWN0aXZlIGNvbW11bmljYXRpb24gcHJpbWl0aXZlcyBzdWNoIGFzIEFsbHJlZHVjZS4gV2UgdXNlIE1lc2gtVGVuc29yRmxvdyB0byBpbXBsZW1lbnQgYW4gZWZmaWNpZW50IGRhdGEtcGFyYWxsZWwsIG1vZGVsLXBhcmFsbGVsIHZlcnNpb24gb2YgdGhlIFRyYW5zZm9ybWVyIHNlcXVlbmNlLXRvLXNlcXVlbmNlIG1vZGVsLiBVc2luZyBUUFUgbWVzaGVzIG9mIHVwIHRvIDUxMiBjb3Jlcywgd2UgdHJhaW4gVHJhbnNmb3JtZXIgbW9kZWxzIHdpdGggdXAgdG8gNSBiaWxsaW9uIHBhcmFtZXRlcnMsIHN1cnBhc3Npbmcgc3RhdGUgb2YgdGhlIGFydCByZXN1bHRzIG9uIFdNVCcxNCBFbmdsaXNoLXRvLUZyZW5jaCB0cmFuc2xhdGlvbiB0YXNrIGFuZCB0aGUgb25lLWJpbGxpb24td29yZCBsYW5ndWFnZSBtb2RlbGluZyBiZW5jaG1hcmsuIE1lc2gtVGVuc29yZmxvdyBpcyBhdmFpbGFibGUgYXQgdGhpcyBodHRwcyBVUkwgLiIsMTAuMCwsVW5yZWxlYXNlZCxVbml0ZWQgU3RhdGVzIG9mIEFtZXJpY2EsLCwsMjU2LjAsLDIwMjYtMDUtMjUgMTI6MTA6NDgrMDA6MDAsLCwsLCxJbmR1c3RyeSwsLCwzMzI4LjAsT3BlbiBzb3VyY2UsImNvZGUgaGVyZSwgYXBhY2hlIGxpY2Vuc2U6IGh0dHBzOi8vZ2l0aHViLmNvbS90ZW5zb3JmbG93L21lc2gvdHJlZS9tYXN0ZXIvbWVzaF90ZW5zb3JmbG93L3RyYW5zZm9ybWVyIAoKaHR0cHM6Ly9naXRodWIuY29tL3RlbnNvcmZsb3cvbWVzaC9ibG9iL21hc3Rlci9tZXNoX3RlbnNvcmZsb3cvdHJhbnNmb3JtZXIvdHJhbnNmb3JtZXIucHkgIiwsOTM1LjMzMDA1MDkxNjM5MTIsLCwsMTQ4MTE3LjIyOTE5ODI5ODEsSGFyZHdhcmUsLCwsLE5vCk1lc2gtVGVuc29yRmxvdyBUcmFuc2Zvcm1lciAyLjlCICh0cmFuc2xhdGlvbiksTGFuZ3VhZ2UsIkxhbmd1YWdlIG1vZGVsaW5nL2dlbmVyYXRpb24sVHJhbnNsYXRpb24iLEdvb2dsZSBCcmFpbiwiTm9hbSBTaGF6ZWVyLCBZb3Vsb25nIENoZW5nLCBOaWtpIFBhcm1hciwgRHVzdGluIFRyYW4sIEFzaGlzaCBWYXN3YW5pLCBQZW5wb3JuIEtvYW5hbnRha29vbCwgUGV0ZXIgSGF3a2lucywgSHlvdWtqb29uZyBNaW5nc2hlbmcgTGVlLCBDbGlmZiBIb25nLCBSeWFuIFlvdW5nLCBCbGFrZSBTZXBhc3NpLCAgSGVjaHRtYW4iLDIwMTgtMTEtMDUsTWVzaC1UZW5zb3JGbG93OiBEZWVwIExlYXJuaW5nIGZvciBTdXBlcmNvbXB1dGVycyxodHRwczovL2FyeGl2Lm9yZy9hYnMvMTgxMS4wMjA4NCw0MzcuMCxTT1RBIGltcHJvdmVtZW50LCInVXNpbmcgVFBVIG1lc2hlcyBvZiB1cCB0byA1MTIgY29yZXMsIHdlIHRyYWluIFRyYW5zZm9ybWVyIG1vZGVscyB3aXRoIHVwIHRvIDUgYmlsbGlvbiBwYXJhbWV0ZXJzLCBzdXJwYXNzaW5nIHN0YXRlIG9mIHRoZSBhcnQgcmVzdWx0cyBvbiBXTVQnMTQgRW5nbGlzaC10by1GcmVuY2ggdHJhbnNsYXRpb24gdGFzayBhbmQgdGhlIG9uZS1iaWxsaW9uLXdvcmQgbGFuZ3VhZ2UgbW9kZWxpbmcgYmVuY2htYXJrLiciLDI5MDAwMDAwMDAuMCwiMi45QiBmcm9tIHNlY3Rpb24gOS4xIDogIiJPbiB0aGUgV01UMTQgRW4tRnIgdHJhbnNsYXRpb24gdGFza3MgKDMpLCB3ZSB0cmFpbmVkIHRoZSBtb2RlbHMgZm9yIDMgZXBvY2hzLiBUaGUgbGFyZ2VzdCBtb2RlbAooMi45QiBwYXJhbWV0ZXJzKSB3YXMgdHJhaW5lZCBmb3IgMjIgaG91cnMgb24gYSAxMjgtY29yZSBUUFV2MiBjbHVzdGVyLiIiIiw2Ljg0Mjg4ZSsxOSwiZmxvcHMgPSAoNjQpICogKCA0NSAqIDEwKioxMikgKiAoMjIgKiAzNjAwKSAqICgwLjMpID0gNi44ZTE5CihudW0gZ3B1KSAqIChwZWFrIGZsb3BzKSAqICh0aW1lIGluIHNlY29uZHMpICogKGFzc3VtZWQgdXRpbGl6YXRpb24gcmF0ZSkKCmZyb20gc2VjdGlvbiA5LjEgOiAiIk9uIHRoZSBXTVQxNCBFbi1GciB0cmFuc2xhdGlvbiB0YXNrcyAoMyksIHdlIHRyYWluZWQgdGhlIG1vZGVscyBmb3IgMyBlcG9jaHMuIFRoZSBsYXJnZXN0IG1vZGVsCigyLjlCIHBhcmFtZXRlcnMpIHdhcyB0cmFpbmVkIGZvciAyMiBob3VycyBvbiBhIDEyOC1jb3JlIFRQVXYyIGNsdXN0ZXIuIiIKZnJvbSBodHRwczovL2VuLndpa2lwZWRpYS5vcmcvd2lraS9UZW5zb3JfUHJvY2Vzc2luZ19Vbml0IAo0NVRGTE9QcyBwZXIgY2hpcHMiLDE1NTAwMDAwMDAsIlBlciBBdHRlbnRpb24gaXMgQWxsIFlvdSBOZWVkLCBXTVQgMjAxNCBFbi1GciBpcyB+MzYgbWlsbGlvbiBzZW50ZW5jZSBwYWlycy4gSWYgdGhlIGF2ZXJhZ2Ugc2VudGVuY2UgaXMgfjI1IHRva2VucyAoYmFsbHBhcmspLCBkYXRhc2V0IHNpemUgaXMgCjM2TSAqIDI1ICogMiA9IDEuOEIgdG9rZW5zIiwyMi4wLCJmcm9tIHNlY3Rpb24gOS4xICIiT24gdGhlIFdNVDE0IEVuLUZyIHRyYW5zbGF0aW9uIHRhc2tzICgzKSwgd2UgdHJhaW5lZCB0aGUgbW9kZWxzIGZvciAzIGVwb2Nocy4gVGhlIGxhcmdlc3QgbW9kZWwKKDIuOUIgcGFyYW1ldGVycykgd2FzIHRyYWluZWQgZm9yIDIyIGhvdXJzIG9uIGEgMTI4LWNvcmUgVFBVdjIgY2x1c3Rlci4iIiIsR29vZ2xlIFRQVSB2MiwsTGlrZWx5LCJCYXRjaC1zcGxpdHRpbmcgKGRhdGEtcGFyYWxsZWxpc20pIGlzIHRoZSBkb21pbmFudCBkaXN0cmlidXRlZCBEZWVwIE5ldXJhbCBOZXR3b3JrIChETk4pIHRyYWluaW5nIHN0cmF0ZWd5LCBkdWUgdG8gaXRzIHVuaXZlcnNhbCBhcHBsaWNhYmlsaXR5IGFuZCBpdHMgYW1lbmFiaWxpdHkgdG8gU2luZ2xlLVByb2dyYW0tTXVsdGlwbGUtRGF0YSAoU1BNRCkgcHJvZ3JhbW1pbmcuIEhvd2V2ZXIsIGJhdGNoLXNwbGl0dGluZyBzdWZmZXJzIGZyb20gcHJvYmxlbXMgaW5jbHVkaW5nIHRoZSBpbmFiaWxpdHkgdG8gdHJhaW4gdmVyeSBsYXJnZSBtb2RlbHMgKGR1ZSB0byBtZW1vcnkgY29uc3RyYWludHMpLCBoaWdoIGxhdGVuY3ksIGFuZCBpbmVmZmljaWVuY3kgYXQgc21hbGwgYmF0Y2ggc2l6ZXMuIEFsbCBvZiB0aGVzZSBjYW4gYmUgc29sdmVkIGJ5IG1vcmUgZ2VuZXJhbCBkaXN0cmlidXRpb24gc3RyYXRlZ2llcyAobW9kZWwtcGFyYWxsZWxpc20pLiBVbmZvcnR1bmF0ZWx5LCBlZmZpY2llbnQgbW9kZWwtcGFyYWxsZWwgYWxnb3JpdGhtcyB0ZW5kIHRvIGJlIGNvbXBsaWNhdGVkIHRvIGRpc2NvdmVyLCBkZXNjcmliZSwgYW5kIHRvIGltcGxlbWVudCwgcGFydGljdWxhcmx5IG9uIGxhcmdlIGNsdXN0ZXJzLiBXZSBpbnRyb2R1Y2UgTWVzaC1UZW5zb3JGbG93LCBhIGxhbmd1YWdlIGZvciBzcGVjaWZ5aW5nIGEgZ2VuZXJhbCBjbGFzcyBvZiBkaXN0cmlidXRlZCB0ZW5zb3IgY29tcHV0YXRpb25zLiBXaGVyZSBkYXRhLXBhcmFsbGVsaXNtIGNhbiBiZSB2aWV3ZWQgYXMgc3BsaXR0aW5nIHRlbnNvcnMgYW5kIG9wZXJhdGlvbnMgYWxvbmcgdGhlICIiYmF0Y2giIiBkaW1lbnNpb24sIGluIE1lc2gtVGVuc29yRmxvdywgdGhlIHVzZXIgY2FuIHNwZWNpZnkgYW55IHRlbnNvci1kaW1lbnNpb25zIHRvIGJlIHNwbGl0IGFjcm9zcyBhbnkgZGltZW5zaW9ucyBvZiBhIG11bHRpLWRpbWVuc2lvbmFsIG1lc2ggb2YgcHJvY2Vzc29ycy4gQSBNZXNoLVRlbnNvckZsb3cgZ3JhcGggY29tcGlsZXMgaW50byBhIFNQTUQgcHJvZ3JhbSBjb25zaXN0aW5nIG9mIHBhcmFsbGVsIG9wZXJhdGlvbnMgY291cGxlZCB3aXRoIGNvbGxlY3RpdmUgY29tbXVuaWNhdGlvbiBwcmltaXRpdmVzIHN1Y2ggYXMgQWxscmVkdWNlLiBXZSB1c2UgTWVzaC1UZW5zb3JGbG93IHRvIGltcGxlbWVudCBhbiBlZmZpY2llbnQgZGF0YS1wYXJhbGxlbCwgbW9kZWwtcGFyYWxsZWwgdmVyc2lvbiBvZiB0aGUgVHJhbnNmb3JtZXIgc2VxdWVuY2UtdG8tc2VxdWVuY2UgbW9kZWwuIFVzaW5nIFRQVSBtZXNoZXMgb2YgdXAgdG8gNTEyIGNvcmVzLCB3ZSB0cmFpbiBUcmFuc2Zvcm1lciBtb2RlbHMgd2l0aCB1cCB0byA1IGJpbGxpb24gcGFyYW1ldGVycywgc3VycGFzc2luZyBzdGF0ZSBvZiB0aGUgYXJ0IHJlc3VsdHMgb24gV01UJzE0IEVuZ2xpc2gtdG8tRnJlbmNoIHRyYW5zbGF0aW9uIHRhc2sgYW5kIHRoZSBvbmUtYmlsbGlvbi13b3JkIGxhbmd1YWdlIG1vZGVsaW5nIGJlbmNobWFyay4gTWVzaC1UZW5zb3JmbG93IGlzIGF2YWlsYWJsZSBhdCB0aGlzIGh0dHBzIFVSTCAuIiwxMC4wLCxVbnJlbGVhc2VkLFVuaXRlZCBTdGF0ZXMgb2YgQW1lcmljYSwsLCw2NC4wLCwyMDI2LTA1LTI1IDEyOjEwOjUwKzAwOjAwLCwsLCwsSW5kdXN0cnksLCwsMTQwOC4wLE9wZW4gc291cmNlLCJjb2RlIGhlcmUsIGFwYWNoZSBsaWNlbnNlIGh0dHBzOi8vZ2l0aHViLmNvbS90ZW5zb3JmbG93L21lc2gvdHJlZS9tYXN0ZXIvbWVzaF90ZW5zb3JmbG93L3RyYW5zZm9ybWVyIAoKaHR0cHM6Ly9naXRodWIuY29tL3RlbnNvcmZsb3cvbWVzaC9ibG9iL21hc3Rlci9tZXNoX3RlbnNvcmZsb3cvdHJhbnNmb3JtZXIvdHJhbnNmb3JtZXIucHkgICIsLDM5NS43MTY1NjAwMDMwODg1NSwsLCwzNzAyOS4zMDcyOTk1NzQ1MjQsSGFyZHdhcmUsLCwsLE5vCk1lbW9SZWFkZXIsTGFuZ3VhZ2UsUXVlc3Rpb24gYW5zd2VyaW5nLCJTYW1zdW5nLEtvcmVhIFVuaXZlcnNpdHkiLCJTZW9oeXVuIEJhY2ssIFNldW5naGFrIFl1LCBTYXRoaXNoIEluZHVydGhpLCBKaWhpZSBLaW0sIEphZWd1bCBDaG9vIiwyMDE4LTEwLTMxLCJNZW1vUmVhZGVyOiBMYXJnZS1TY2FsZSBSZWFkaW5nIENvbXByZWhlbnNpb24gdGhyb3VnaCBOZXVyYWwgTWVtb3J5IENvbnRyb2xsZXIKIixodHRwczovL2FjbGFudGhvbG9neS5vcmcvRDE4LTEyMzcvLDE3LjAsU09UQSBpbXByb3ZlbWVudCwiIiJUcml2aWFRQS4gQXMgc2hvd24gaW4gVGFibGUgMiwgb3VyIG1vZGVsLApldmVuIHdpdGhvdXQgREVCUywgb3V0cGVyZm9ybXMgdGhlIGV4aXN0aW5nCnN0YXRlLW9mLXRoZS1hcnQgbWV0aG9kIHN1Y2ggYXMg4oCYQmlEQUYgKyBTQSArClNO4oCZIGJ5IGEgbGFyZ2UgbWFyZ2luIGluIGFsbCB0aGUgY2FzZXMiIiIsLCwsIiIiT3VyIG1vZGVsIGRvZXMgcmVxdWlyZSBtb3JlIG1lbW9yeSB0aGFuIGV4aXN0aW5nIG1ldGhvZHMsIGJ1dCBhIHNpbmdsZSBHUFUgKGUuZy4sIE00MCB3aXRoIDEyR0IgbWVtb3J5KSB3YXMgZW5vdWdoIHRvIHRyYWluIG1vZGVsIHdpdGhpbiBhIHJlYXNvbmFibGUgYW1vdW50IG9mIHRpbWUiIgoKIiJSZWFzb25hYmxlIiIgY291bGQgbWVhbiBhbnl0aGluZywgbWF5YmUgaG91cnMgdG8gYSBmZXcgZGF5cy4iLDEwNTc5NTgsLCwiIiJyZWFzb25hYmxlIGFtb3VudCBvZiB0aW1lIiIgd2l0aCBhIHNpbmdsZSBHUFUiLE5WSURJQSBNNDAsLENvbmZpZGVudCwiTWFjaGluZSByZWFkaW5nIGNvbXByZWhlbnNpb24gaGVscHMgbWFjaGluZXMgbGVhcm4gdG8gdXRpbGl6ZSBtb3N0IG9mIHRoZSBodW1hbiBrbm93bGVkZ2Ugd3JpdHRlbiBpbiB0aGUgZm9ybSBvZiB0ZXh0LiBFeGlzdGluZyBhcHByb2FjaGVzIG1hZGUgYSBzaWduaWZpY2FudCBwcm9ncmVzcyBjb21wYXJhYmxlIHRvIGh1bWFuLWxldmVsIHBlcmZvcm1hbmNlLCBidXQgdGhleSBhcmUgc3RpbGwgbGltaXRlZCBpbiB1bmRlcnN0YW5kaW5nLCB1cCB0byBhIGZldyBwYXJhZ3JhcGhzLCBmYWlsaW5nIHRvIHByb3Blcmx5IGNvbXByZWhlbmQgbGVuZ3RoeSBkb2N1bWVudC4gSW4gdGhpcyBwYXBlciwgd2UgcHJvcG9zZSBhIG5vdmVsIGRlZXAgbmV1cmFsIG5ldHdvcmsgYXJjaGl0ZWN0dXJlIHRvIGhhbmRsZSBhIGxvbmctcmFuZ2UgZGVwZW5kZW5jeSBpbiBSQyB0YXNrcy4gSW4KZGV0YWlsLCBvdXIgbWV0aG9kIGhhcyB0d28gbm92ZWwgYXNwZWN0czogKDEpIGFuIGFkdmFuY2VkIG1lbW9yeS1hdWdtZW50ZWQgYXJjaGl0ZWN0dXJlIGFuZCAoMikgYW4gZXhwYW5kZWQgZ2F0ZWQgcmVjdXJyZW50IHVuaXQgd2l0aCBkZW5zZSBjb25uZWN0aW9ucyB0aGF0IG1pdGlnYXRlIHBvdGVudGlhbCBpbmZvcm1hdGlvbiBkaXN0b3J0aW9uIG9jY3VycmluZyBpbiB0aGUgbWVtb3J5LgpPdXIgcHJvcG9zZWQgYXJjaGl0ZWN0dXJlIGlzIHdpZGVseSBhcHBsaWNhYmxlIHRvIG90aGVyIG1vZGVscy4gV2UgaGF2ZSBwZXJmb3JtZWQgZXh0ZW5zaXZlIGV4cGVyaW1lbnRzIHdpdGggd2VsbC1rbm93biBiZW5jaG1hcmsgZGF0YXNldHMgc3VjaCBhcyBUcml2aWFRQSwgUVVBU0FSLVQsIGFuZCBTUXVBRC4gVGhlIGV4cGVyaW1lbnRhbCByZXN1bHRzIGRlbW9uc3RyYXRlIHRoYXQgdGhlIHByb3Bvc2VkIG1ldGhvZCBvdXRwZXJmb3JtcyBleGlzdGluZwptZXRob2RzLCBlc3BlY2lhbGx5IGZvciBsZW5ndGh5IGRvY3VtZW50cy4iLCwsVW5yZWxlYXNlZCwiS29yZWEgKFJlcHVibGljIG9mKSxLb3JlYSAoUmVwdWJsaWMgb2YpIiwsLCwsLDIwMjUtMTEtMjggMTE6NTM6NDQrMDA6MDAsLCwsLCwiSW5kdXN0cnksQWNhZGVtaWEiLCwsLCwsLCwsLCwsLCwsLCwsTm8KY29kZTJ2ZWMsTGFuZ3VhZ2UsTGFuZ3VhZ2UgbW9kZWxpbmcsIlRlY2huaW9uIC0gSXNyYWVsIEluc3RpdHV0ZSBvZiBUZWNobm9sb2d5LEZhY2Vib29rIEFJIFJlc2VhcmNoIiwiVXJpIEFsb24sIE1laXRhbCBaaWxiZXJzdGVpbiwgT21lciBMZXZ5LCBFcmFuIFlhaGF2IiwyMDE4LTEwLTMwLGNvZGUydmVjOiBMZWFybmluZyBEaXN0cmlidXRlZCBSZXByZXNlbnRhdGlvbnMgb2YgQ29kZSxodHRwczovL2FyeGl2Lm9yZy9hYnMvMTgwMy4wOTQ3MywsLCwsLDMuMTU5Mzg4OGUrMTcsODEyNjAwMDAwMDAwMC4wMDAgKiAzNiAqIDM2MDAgKiAwLjMgPSAzLjE1OTM4ODhlKzE3LDE0MTYyODQyLCJXZSB1c2VkIGEgZGF0YSBzZXQgb2YgMTAsIDA3MiBKYXZhIEdpdEh1YiByZXBvc2l0b3JpZXMsIG9yaWdpbmFsbHkgaW50cm9kdWNlZCBieSBBbG9uIGV0IGFsLiBbMjAxOF0uCkluIHRoaXMgZGF0YXNldCwgdGhlIGZpbGVzIGZyb20gYWxsIHRoZSBwcm9qZWN0cyBhcmUgc2h1ZmZsZWQgYW5kIHNwbGl0IHRvCjE0LDE2Miw4NDIgdHJhaW5pbmcgKDY2R0IpLCA0MTUsIDA0NiB2YWxpZGF0aW9uIGFuZCA0MTMsIDkxNSBvZiB0ZXN0IG1ldGhvZHMKCiIidGhlIGF2ZXJhZ2UgbWV0aG9kIGxlbmd0aCBpcyA3IGxpbmVzIiIgW29mIGNvZGVdIiwzNi4wLCJXaGVuIHRyYWluaW5nIG9uIGEgc2luZ2xlIFRlc2xhIEs4MCBHUFUsIHdlIGFjaGlldmUgYSB0cmFpbmluZwp0aHJvdWdocHV0IG9mIG1vcmUgdGhhbiAxMDAwIG1ldGhvZHMgcGVyIHNlY29uZC4gVGhlcmVmb3JlLCBhIHNpbmdsZSB0cmFpbmluZyBlcG9jaCB0YWtlcyBhYm91dCAzIGhvdXJzLCBhbmQgaXQgdGFrZXMgYWJvdXQgMS41IGRheXMgdG8gY29tcGxldGVseSB0cmFpbiBhIG1vZGVsLgoKMzYvMyA9IDEyIGVwb2NocyIsTlZJRElBIFRlc2xhIEs4MCwsQ29uZmlkZW50LCJXZSBwcmVzZW50IGEgbmV1cmFsIG1vZGVsIGZvciByZXByZXNlbnRpbmcgc25pcHBldHMgb2YgY29kZSBhcyBjb250aW51b3VzIGRpc3RyaWJ1dGVkIHZlY3RvcnMgKCIiY29kZSBlbWJlZGRpbmdzIiIpLiBUaGUgbWFpbiBpZGVhIGlzIHRvIHJlcHJlc2VudCBhIGNvZGUgc25pcHBldCBhcyBhIHNpbmdsZSBmaXhlZC1sZW5ndGggY29kZSB2ZWN0b3IsIHdoaWNoIGNhbiBiZSB1c2VkIHRvIHByZWRpY3Qgc2VtYW50aWMgcHJvcGVydGllcyBvZiB0aGUgc25pcHBldC4gVGhpcyBpcyBwZXJmb3JtZWQgYnkgZGVjb21wb3NpbmcgY29kZSB0byBhIGNvbGxlY3Rpb24gb2YgcGF0aHMgaW4gaXRzIGFic3RyYWN0IHN5bnRheCB0cmVlLCBhbmQgbGVhcm5pbmcgdGhlIGF0b21pYyByZXByZXNlbnRhdGlvbiBvZiBlYWNoIHBhdGggc2ltdWx0YW5lb3VzbHkgd2l0aCBsZWFybmluZyBob3cgdG8gYWdncmVnYXRlIGEgc2V0IG9mIHRoZW0uIFdlIGRlbW9uc3RyYXRlIHRoZSBlZmZlY3RpdmVuZXNzIG9mIG91ciBhcHByb2FjaCBieSB1c2luZyBpdCB0byBwcmVkaWN0IGEgbWV0aG9kJ3MgbmFtZSBmcm9tIHRoZSB2ZWN0b3IgcmVwcmVzZW50YXRpb24gb2YgaXRzIGJvZHkuIFdlIGV2YWx1YXRlIG91ciBhcHByb2FjaCBieSB0cmFpbmluZyBhIG1vZGVsIG9uIGEgZGF0YXNldCBvZiAxNE0gbWV0aG9kcy4gV2Ugc2hvdyB0aGF0IGNvZGUgdmVjdG9ycyB0cmFpbmVkIG9uIHRoaXMgZGF0YXNldCBjYW4gcHJlZGljdCBtZXRob2QgbmFtZXMgZnJvbSBmaWxlcyB0aGF0IHdlcmUgY29tcGxldGVseSB1bm9ic2VydmVkIGR1cmluZyB0cmFpbmluZy4gRnVydGhlcm1vcmUsIHdlIHNob3cgdGhhdCBvdXIgbW9kZWwgbGVhcm5zIHVzZWZ1bCBtZXRob2QgbmFtZSB2ZWN0b3JzIHRoYXQgY2FwdHVyZSBzZW1hbnRpYyBzaW1pbGFyaXRpZXMsIGNvbWJpbmF0aW9ucywgYW5kIGFuYWxvZ2llcy4gQ29tcGFyaW5nIHByZXZpb3VzIHRlY2huaXF1ZXMgb3ZlciB0aGUgc2FtZSBkYXRhIHNldCwgb3VyIGFwcHJvYWNoIG9idGFpbnMgYSByZWxhdGl2ZSBpbXByb3ZlbWVudCBvZiBvdmVyIDc1JSwgYmVpbmcgdGhlIGZpcnN0IHRvIHN1Y2Nlc3NmdWxseSBwcmVkaWN0IG1ldGhvZCBuYW1lcyBiYXNlZCBvbiBhIGxhcmdlLCBjcm9zcy1wcm9qZWN0LCBjb3JwdXMuIE91ciB0cmFpbmVkIG1vZGVsLCB2aXN1YWxpemF0aW9ucyBhbmQgdmVjdG9yIHNpbWlsYXJpdGllcyBhcmUgYXZhaWxhYmxlIGFzIGFuIGludGVyYWN0aXZlIG9ubGluZSBkZW1vIGF0IHRoaXMgaHR0cCBVUkwuIFRoZSBjb2RlLCBkYXRhLCBhbmQgdHJhaW5lZCBtb2RlbHMgYXJlIGF2YWlsYWJsZSBhdCB0aGlzIGh0dHBzIFVSTC4iLDEyLjAsLE9wZW4gd2VpZ2h0cyAodW5yZXN0cmljdGVkKSwiSXNyYWVsLFVuaXRlZCBTdGF0ZXMgb2YgQW1lcmljYSxGcmFuY2UiLCwsLCwsMjAyNS0xMS0yOCAxMTo1Mzo0NCswMDowMCwsLCwsLCJBY2FkZW1pYSxJbmR1c3RyeSIsLCwsLE9wZW4gc291cmNlLCJNSVQgTGljZW5zZQpodHRwczovL2dpdGh1Yi5jb20vdGVjaC1zcmwvY29kZTJ2ZWMiLCwsLCwsLEhhcmR3YXJlLCwsLCxZZXMKVHJlbGxpc05ldCxMYW5ndWFnZSxMYW5ndWFnZSBtb2RlbGluZywiQ2FybmVnaWUgTWVsbG9uIFVuaXZlcnNpdHkgKENNVSksQm9zY2ggQ2VudGVyIGZvciBBcnRpZmljaWFsIEludGVsbGlnZW5jZSxJbnRlbCBMYWJzIiwiU2hhb2ppZSBCYWksIEouIFppY28gS29sdGVyLCBWbGFkbGVuIEtvbHR1biIsMjAxOC0xMC0xNSxUcmVsbGlzIE5ldHdvcmtzIGZvciBTZXF1ZW5jZSBNb2RlbGluZyxodHRwczovL2FyeGl2Lm9yZy9hYnMvMTgxMC4wNjY4MiwxNjQuMCxTT1RBIGltcHJvdmVtZW50LCIiIkV4cGVyaW1lbnRzIGRlbW9uc3RyYXRlIHRoYXQgdHJlbGxpcyBuZXR3b3JrcyBvdXRwZXJmb3JtIHRoZSBjdXJyZW50IHN0YXRlIG9mIHRoZSBhcnQgbWV0aG9kcyBvbiBhIHZhcmlldHkgb2YgY2hhbGxlbmdpbmcgYmVuY2htYXJrcywgaW5jbHVkaW5nIHdvcmQtbGV2ZWwgbGFuZ3VhZ2UgbW9kZWxpbmcgYW5kIGNoYXJhY3Rlci1sZXZlbCBsYW5ndWFnZSBtb2RlbGluZwp0YXNrcyIiCgoiIk9uIHdvcmQtbGV2ZWwgV2lraVRleHQtMTAzLCBhIHRyZWxsaXMgbmV0d29yayBvdXRwZXJmb3JtcyBieSA3LjYlIGluIHBlcnBsZXhpdHkgdGhlIGNvbnRlbXBvcmFuZW91cyBzZWxmLWF0dGVudGlvbi1iYXNlZCBSZWxhdGlvbmFsIE1lbW9yeSBDb3JlIChTYW50b3JvIGV0IGFsLiwgMjAxOCksIGFuZCBieSAxMS41JSB0aGUgd29yayBvZiBNZXJpdHkgZXQgYWwuICgyMDE4YSkuIChDb25jdXJyZW50bHkgd2l0aCBvdXIgd29yaywgRGFpIGV0IGFsLiAoMjAxOSkgZW1wbG95IGEgdHJhbnNmb3JtZXIgYW5kIGFjaGlldmUgZXZlbiBiZXR0ZXIgcmVzdWx0cyBvbiBXaWtpVGV4dC0xMDMuKSIiIiwxODAwMDAwMDAuMCwiMTgwTSwgVGFibGUgMiIsMi43OGUrMTgsNiBGTE9QIC8gcGFyYW1ldGVyIC8gdG9rZW4gKiAxODAwMDAwMDAgcGFyYW1ldGVycyAqIDEwMzAwMDAwMCB0b2tlbnMgKiAyNSBlcG9jaHMgPSAyLjc4MWUrMTggRkxPUCwxMDMwMDAwMDAsLCwsLCxDb25maWRlbnQsIldlIHByZXNlbnQgdHJlbGxpcyBuZXR3b3JrcywgYSBuZXcgYXJjaGl0ZWN0dXJlIGZvciBzZXF1ZW5jZSBtb2RlbGluZy4gT24gdGhlIG9uZSBoYW5kLCBhIHRyZWxsaXMgbmV0d29yayBpcyBhIHRlbXBvcmFsIGNvbnZvbHV0aW9uYWwgbmV0d29yayB3aXRoIHNwZWNpYWwgc3RydWN0dXJlLCBjaGFyYWN0ZXJpemVkIGJ5IHdlaWdodCB0eWluZyBhY3Jvc3MgZGVwdGggYW5kIGRpcmVjdCBpbmplY3Rpb24gb2YgdGhlIGlucHV0IGludG8gZGVlcCBsYXllcnMuIE9uIHRoZSBvdGhlciBoYW5kLCB3ZSBzaG93IHRoYXQgdHJ1bmNhdGVkIHJlY3VycmVudCBuZXR3b3JrcyBhcmUgZXF1aXZhbGVudCB0byB0cmVsbGlzIG5ldHdvcmtzIHdpdGggc3BlY2lhbCBzcGFyc2l0eSBzdHJ1Y3R1cmUgaW4gdGhlaXIgd2VpZ2h0IG1hdHJpY2VzLiBUaHVzIHRyZWxsaXMgbmV0d29ya3Mgd2l0aCBnZW5lcmFsIHdlaWdodCBtYXRyaWNlcyBnZW5lcmFsaXplIHRydW5jYXRlZCByZWN1cnJlbnQgbmV0d29ya3MuIFdlIGxldmVyYWdlIHRoZXNlIGNvbm5lY3Rpb25zIHRvIGRlc2lnbiBoaWdoLXBlcmZvcm1pbmcgdHJlbGxpcyBuZXR3b3JrcyB0aGF0IGFic29yYiBzdHJ1Y3R1cmFsIGFuZCBhbGdvcml0aG1pYyBlbGVtZW50cyBmcm9tIGJvdGggcmVjdXJyZW50IGFuZCBjb252b2x1dGlvbmFsIG1vZGVscy4gRXhwZXJpbWVudHMgZGVtb25zdHJhdGUgdGhhdCB0cmVsbGlzIG5ldHdvcmtzIG91dHBlcmZvcm0gdGhlIGN1cnJlbnQgc3RhdGUgb2YgdGhlIGFydCBtZXRob2RzIG9uIGEgdmFyaWV0eSBvZiBjaGFsbGVuZ2luZyBiZW5jaG1hcmtzLCBpbmNsdWRpbmcgd29yZC1sZXZlbCBsYW5ndWFnZSBtb2RlbGluZyBhbmQgY2hhcmFjdGVyLWxldmVsIGxhbmd1YWdlIG1vZGVsaW5nIHRhc2tzLCBhbmQgc3RyZXNzIHRlc3RzIGRlc2lnbmVkIHRvIGV2YWx1YXRlIGxvbmctdGVybSBtZW1vcnkgcmV0ZW50aW9uLiBUaGUgY29kZSBpcyBhdmFpbGFibGUgYXQgdGhpcyBodHRwcyBVUkwgLiIsMjUuMCxUcmVsbGlzTmV0LFVucmVsZWFzZWQsIlVuaXRlZCBTdGF0ZXMgb2YgQW1lcmljYSxHZXJtYW55LFVuaXRlZCBTdGF0ZXMgb2YgQW1lcmljYSIsLCwsLCwyMDI2LTA1LTI1IDEyOjEwOjUwKzAwOjAwLCwsLCwsIkFjYWRlbWlhLEluZHVzdHJ5LEluZHVzdHJ5IiwsLCwsT3BlbiBzb3VyY2UsTUlUIGxpY2Vuc2UgZm9yIGNvZGU6IGh0dHBzOi8vZ2l0aHViLmNvbS9sb2N1c2xhYi90cmVsbGlzbmV0L3RyZWUvbWFzdGVyL1RyZWxsaXNOZXQvd29yZF9XVDEwMyAsLCwsLCwsT3BlcmF0aW9uIGNvdW50aW5nLCwsLCxObwpUcmVsbGlzTmV0LU1vUyAoMS40eCBsYXJnZXIpIFBUQixMYW5ndWFnZSxMYW5ndWFnZSBtb2RlbGluZywiQ2FybmVnaWUgTWVsbG9uIFVuaXZlcnNpdHkgKENNVSksSW50ZWwgTGFicyxCb3NjaCBDZW50ZXIgZm9yIEFydGlmaWNpYWwgSW50ZWxsaWdlbmNlIiwiU2hhb2ppZSBCYWksIEouIFppY28gS29sdGVyLCBWbGFkbGVuIEtvbHR1biIsMjAxOC0xMC0xNSxUcmVsbGlzIE5ldHdvcmtzIGZvciBTZXF1ZW5jZSBNb2RlbGluZyxodHRwczovL2FyeGl2Lm9yZy9hYnMvMTgxMC4wNjY4MiwxNjQuMCwsLDM0MDAwMDAwLjAsIjM0TSwgdGFibGUgMSIsLCwsLCwsLCxDb25maWRlbnQsIldlIHByZXNlbnQgdHJlbGxpcyBuZXR3b3JrcywgYSBuZXcgYXJjaGl0ZWN0dXJlIGZvciBzZXF1ZW5jZSBtb2RlbGluZy4gT24gdGhlIG9uZSBoYW5kLCBhIHRyZWxsaXMgbmV0d29yayBpcyBhIHRlbXBvcmFsIGNvbnZvbHV0aW9uYWwgbmV0d29yayB3aXRoIHNwZWNpYWwgc3RydWN0dXJlLCBjaGFyYWN0ZXJpemVkIGJ5IHdlaWdodCB0eWluZyBhY3Jvc3MgZGVwdGggYW5kIGRpcmVjdCBpbmplY3Rpb24gb2YgdGhlIGlucHV0IGludG8gZGVlcCBsYXllcnMuIE9uIHRoZSBvdGhlciBoYW5kLCB3ZSBzaG93IHRoYXQgdHJ1bmNhdGVkIHJlY3VycmVudCBuZXR3b3JrcyBhcmUgZXF1aXZhbGVudCB0byB0cmVsbGlzIG5ldHdvcmtzIHdpdGggc3BlY2lhbCBzcGFyc2l0eSBzdHJ1Y3R1cmUgaW4gdGhlaXIgd2VpZ2h0IG1hdHJpY2VzLiBUaHVzIHRyZWxsaXMgbmV0d29ya3Mgd2l0aCBnZW5lcmFsIHdlaWdodCBtYXRyaWNlcyBnZW5lcmFsaXplIHRydW5jYXRlZCByZWN1cnJlbnQgbmV0d29ya3MuIFdlIGxldmVyYWdlIHRoZXNlIGNvbm5lY3Rpb25zIHRvIGRlc2lnbiBoaWdoLXBlcmZvcm1pbmcgdHJlbGxpcyBuZXR3b3JrcyB0aGF0IGFic29yYiBzdHJ1Y3R1cmFsIGFuZCBhbGdvcml0aG1pYyBlbGVtZW50cyBmcm9tIGJvdGggcmVjdXJyZW50IGFuZCBjb252b2x1dGlvbmFsIG1vZGVscy4gRXhwZXJpbWVudHMgZGVtb25zdHJhdGUgdGhhdCB0cmVsbGlzIG5ldHdvcmtzIG91dHBlcmZvcm0gdGhlIGN1cnJlbnQgc3RhdGUgb2YgdGhlIGFydCBtZXRob2RzIG9uIGEgdmFyaWV0eSBvZiBjaGFsbGVuZ2luZyBiZW5jaG1hcmtzLCBpbmNsdWRpbmcgd29yZC1sZXZlbCBsYW5ndWFnZSBtb2RlbGluZyBhbmQgY2hhcmFjdGVyLWxldmVsIGxhbmd1YWdlIG1vZGVsaW5nIHRhc2tzLCBhbmQgc3RyZXNzIHRlc3RzIGRlc2lnbmVkIHRvIGV2YWx1YXRlIGxvbmctdGVybSBtZW1vcnkgcmV0ZW50aW9uLiBUaGUgY29kZSBpcyBhdmFpbGFibGUgYXQgdGhpcyBodHRwcyBVUkwgLiIsLFRyZWxsaXNOZXQtTW9TICgxLjR4IGxhcmdlciksT3BlbiB3ZWlnaHRzICh1bnJlc3RyaWN0ZWQpLCJVbml0ZWQgU3RhdGVzIG9mIEFtZXJpY2EsVW5pdGVkIFN0YXRlcyBvZiBBbWVyaWNhLEdlcm1hbnkiLCwsLCwsMjAyNi0wNS0yNSAxMjoxMDo0OCswMDowMCwsLCwsLCJBY2FkZW1pYSxJbmR1c3RyeSxJbmR1c3RyeSIsLCwsLE9wZW4gc291cmNlLCJNSVQgbGljZW5zZSBmb3IgY29kZS4gV2VpZ2h0cyBhdmFpbGFibGUgZm9yIFBUQjoKaHR0cHM6Ly9naXRodWIuY29tL2xvY3VzbGFiL3RyZWxsaXNuZXQvYmxvYi9tYXN0ZXIvUkVBRE1FLm1kICAgIiwsLCwsLCwsLCwsLFllcwpCRVJULUxhcmdlLExhbmd1YWdlLCJRdWVzdGlvbiBhbnN3ZXJpbmcsVGV4dCBhdXRvY29tcGxldGlvbiIsR29vZ2xlLCJKIERldmxpbiwgTVcgQ2hhbmcsIEsgTGVlLCBL</x:v>
      </x:c>
    </x:row>
    <x:row r="271" ht="18" customHeight="1">
      <x:c r="A271" s="17" t="n">
        <x:v>266</x:v>
      </x:c>
      <x:c r="B271" s="17" t="n">
        <x:v>310</x:v>
      </x:c>
      <x:c r="C271" s="160" t="str">
        <x:v>IFRvdXRhbm92YSIsMjAxOC0xMC0xMSxCRVJUOiBQcmUtdHJhaW5pbmcgb2YgRGVlcCBCaWRpcmVjdGlvbmFsIFRyYW5zZm9ybWVycyBmb3IgTGFuZ3VhZ2UgVW5kZXJzdGFuZGluZyxodHRwczovL2FyeGl2Lm9yZy9hYnMvMTgxMC4wNDgwNSwxMTQ4MTEuMCxIaWdobHkgY2l0ZWQsLDM0MDAwMDAwMC4wLDM0ME0sMi44NWUrMjAsIm1vcmUgaW5mbyBoZXJlIGh0dHBzOi8vZG9jcy5nb29nbGUuY29tL2RvY3VtZW50L2QvMUI4eDZYWWNtQjF1NlRtcTNWY2JBdGo1YnpoRGFqMlRjSVB5SzZXcHVweDQvZWRpdD91c3A9c2hhcmluZwoyODUwMDAwMDAwMDAwMDAwMDAwMDAgPSAyLjg1IMOXIDEwXjIwCgoiIkFJIGFuZCBNZW1vcnkgV2FsbCIiIHBhcGVyIChodHRwczovL2dpdGh1Yi5jb20vYW1pcmdob2xhbWkvYWlfYW5kX21lbW9yeV93YWxsKSBtYWRlIGFuIGVzdGltYXRpb24gb2YgMjUwLDAwMCBQRkxPUFMgPSAyLjUqMTBeMjAgRkxPUCIsMjY0OTkwMDAwMCwiIiJGb3IgdGhlIHByZS10cmFpbmluZyBjb3JwdXMgd2UKdXNlIHRoZSBCb29rc0NvcnB1cyAoODAwTSB3b3JkcykgKFpodSBldCBhbC4sIDIwMTUpIGFuZCBFbmdsaXNoIFdpa2lwZWRpYSAoMiw1MDBNIHdvcmRzKSIiIiw5Ni4wLCJmcm9tIGFwcGVuZGl4IEEuMjogIiJUcmFpbmluZyBvZiBCRVJUTEFSR0Ugd2FzIHBlcmZvcm1lZApvbiAxNiBDbG91ZCBUUFVzICg2NCBUUFUgY2hpcHMgdG90YWwpLiBFYWNoIHByZS0KdHJhaW5pbmcgdG9vayA0IGRheXMgdG8gY29tcGxldGUuIiIiLEdvb2dsZSBUUFUgdjIsU2VsZi1zdXBlcnZpc2VkIGxlYXJuaW5nLENvbmZpZGVudCwiV2UgaW50cm9kdWNlIGEgbmV3IGxhbmd1YWdlIHJlcHJlc2VudGF0aW9uIG1vZGVsIGNhbGxlZCBCRVJULCB3aGljaCBzdGFuZHMgZm9yIEJpZGlyZWN0aW9uYWwgRW5jb2RlciBSZXByZXNlbnRhdGlvbnMgZnJvbSBUcmFuc2Zvcm1lcnMuIFVubGlrZSByZWNlbnQgbGFuZ3VhZ2UgcmVwcmVzZW50YXRpb24gbW9kZWxzLCBCRVJUIGlzIGRlc2lnbmVkIHRvIHByZS10cmFpbiBkZWVwIGJpZGlyZWN0aW9uYWwgcmVwcmVzZW50YXRpb25zIGZyb20gdW5sYWJlbGVkIHRleHQgYnkgam9pbnRseSBjb25kaXRpb25pbmcgb24gYm90aCBsZWZ0IGFuZCByaWdodCBjb250ZXh0IGluIGFsbCBsYXllcnMuIEFzIGEgcmVzdWx0LCB0aGUgcHJlLXRyYWluZWQgQkVSVCBtb2RlbCBjYW4gYmUgZmluZS10dW5lZCB3aXRoIGp1c3Qgb25lIGFkZGl0aW9uYWwgb3V0cHV0IGxheWVyIHRvIGNyZWF0ZSBzdGF0ZS1vZi10aGUtYXJ0IG1vZGVscyBmb3IgYSB3aWRlIHJhbmdlIG9mIHRhc2tzLCBzdWNoIGFzIHF1ZXN0aW9uIGFuc3dlcmluZyBhbmQgbGFuZ3VhZ2UgaW5mZXJlbmNlLCB3aXRob3V0IHN1YnN0YW50aWFsIHRhc2stc3BlY2lmaWMgYXJjaGl0ZWN0dXJlIG1vZGlmaWNhdGlvbnMuIEJFUlQgaXMgY29uY2VwdHVhbGx5IHNpbXBsZSBhbmQgZW1waXJpY2FsbHkgcG93ZXJmdWwuIEl0IG9idGFpbnMgbmV3IHN0YXRlLW9mLXRoZS1hcnQgcmVzdWx0cyBvbiBlbGV2ZW4gbmF0dXJhbCBsYW5ndWFnZSBwcm9jZXNzaW5nIHRhc2tzLCBpbmNsdWRpbmcgcHVzaGluZyB0aGUgR0xVRSBzY29yZSB0byA4MC41JSAoNy43JSBwb2ludCBhYnNvbHV0ZSBpbXByb3ZlbWVudCksIE11bHRpTkxJIGFjY3VyYWN5IHRvIDg2LjclICg0LjYlIGFic29sdXRlIGltcHJvdmVtZW50KSwgU1F1QUQgdjEuMSBxdWVzdGlvbiBhbnN3ZXJpbmcgVGVzdCBGMSB0byA5My4yICgxLjUgcG9pbnQgYWJzb2x1dGUgaW1wcm92ZW1lbnQpIGFuZCBTUXVBRCB2Mi4wIFRlc3QgRjEgdG8gODMuMSAoNS4xIHBvaW50IGFic29sdXRlIGltcHJvdmVtZW50KS4iLDQwLjAsLE9wZW4gd2VpZ2h0cyAodW5yZXN0cmljdGVkKSxVbml0ZWQgU3RhdGVzIG9mIEFtZXJpY2EsLCwsNjQuMCwwLjI4MDEsMjAyNi0wNS0yNSAxMjoxMDo1MSswMDowMCwsLCwxMjgwMDAuMCwsSW5kdXN0cnksLCwsNjE0NC4wLE9wZW4gc291cmNlLCJhcGFjaGUgMi4wCnRyYWluK2luZmVyZW5jZSBjb2RlIGFuZCBtb2RlbHMgaGVyZTogaHR0cHM6Ly9naXRodWIuY29tL2dvb2dsZS1yZXNlYXJjaC9iZXJ0ICIsLDE3NTEuNDc3MDA4NzczNjQwNCwiRXN0aW1hdGVkIEZMT1BzIHVzZWQgKHNlZSB0cmFpbmluZyBjb21wdXRlIG5vdGVzKTogMi44NWUyMApHUFUtdGltZTogOTYgaCAqIDM2MDAgcy9oICogNjQgR1BVICogNC42ZTEzIEZMT1AvR1BVLXMgPSAxLjAxN2UyMSBGTE9QCgpNRlUgPSAyLjg1ZTIwIC8gMS4wMTdlMjEgPSAwLjI4MDEiLCwsMzcwNDkuOTI4NTI0MTIxMzE1LCJPcGVyYXRpb24gY291bnRpbmcsSGFyZHdhcmUsVGhpcmQtcGFydHkgZXN0aW1hdGlvbiIsLCwsLFllcwpNZXRhTWltaWMsUm9ib3RpY3MsUm9ib3RpYyBtYW5pcHVsYXRpb24sR29vZ2xlLCJUb20gTGUgUGFpbmUsIFNlcmdpbyBHb21leiIsMjAxOC0xMC0xMSxPbmUtU2hvdCBIaWdoLUZpZGVsaXR5IEltaXRhdGlvbjogVHJhaW5pbmcgTGFyZ2UtU2NhbGUgRGVlcCBOZXRzIHdpdGggUkwsaHR0cHM6Ly9hcnhpdi5vcmcvYWJzLzE4MTAuMDUwMTcsMjYuMCxTT1RBIGltcHJvdmVtZW50LCIiIkJ5IHJldGFpbmluZyBhbmQgdGFraW5nIGFkdmFudGFnZSBvZiBhbGwgaXRzIGV4cGVyaWVuY2VzLCBNZXRhTWltaWMgYWxzbyBzdWJzdGFudGlhbGx5IG91dHBlcmZvcm1zIHRoZSBzdGF0ZS1vZi10aGUtYXJ0IEQ0UEcgUkwgYWdlbnQsIHdoZW4gRDRQRyB1c2VzIG9ubHkgdGhlIGN1cnJlbnQgdGFzayBleHBlcmllbmNlcy4iIgoKSSBoYXZlbid0IGZvdW5kIGFueSBzdGFuZGFyZCBiZW5jaG1hcmtzIG9yIG1ldHJpY3MgdGhhdCB0aGV5IGNsYWltIFNPVEEgb24iLDIyMDAwMDAwLjAsIiIiVGhpcyByZXByZXNlbnRhdGlvbmFsIGRlbWFuZCBtb3RpdmF0ZXMgdGhlIGludHJvZHVjdGlvbiBvZiBoaWdoLWNhcGFjaXR5IGRlZXAgbmV1cmFsIG5ldHdvcmtzLiBXZSBmb3VuZCB0aGUgYXJjaGl0ZWN0dXJlLCBzaG93biBpbiBGaWd1cmUgMywgd2l0aCByZXNpZHVhbCBjb25uZWN0aW9ucywgMjAgY29udm9sdXRpb24gbGF5ZXJzIHdpdGggNTEyIGNoYW5uZWxzCmZvciBhIHRvdGFsIG9mIDIyIG1pbGxpb24gcGFyYW1ldGVycywgYW5kIGluc3RhbmNlIG5vcm1hbGl6YXRpb24gdG8gZHJhc3RpY2FsbHkgaW1wcm92ZSBwZXJmb3JtYW5jZSwgYXMgc2hvd24gaW4gRmlndXJlIDYgb2YgdGhlIEV4cGVyaW1lbnRzIHNlY3Rpb24uIiIiLCwsLCwsLCxSZWluZm9yY2VtZW50IGxlYXJuaW5nLCwiSHVtYW5zIGFyZSBleHBlcnRzIGF0IGhpZ2gtZmlkZWxpdHkgaW1pdGF0aW9uIC0tIGNsb3NlbHkgbWltaWNraW5nIGEgZGVtb25zdHJhdGlvbiwgb2Z0ZW4gaW4gb25lIGF0dGVtcHQuIEh1bWFucyB1c2UgdGhpcyBhYmlsaXR5IHRvIHF1aWNrbHkgc29sdmUgYSB0YXNrIGluc3RhbmNlLCBhbmQgdG8gYm9vdHN0cmFwIGxlYXJuaW5nIG9mIG5ldyB0YXNrcy4gQWNoaWV2aW5nIHRoZXNlIGFiaWxpdGllcyBpbiBhdXRvbm9tb3VzIGFnZW50cyBpcyBhbiBvcGVuIHByb2JsZW0uIEluIHRoaXMgcGFwZXIsIHdlIGludHJvZHVjZSBhbiBvZmYtcG9saWN5IFJMIGFsZ29yaXRobSAoTWV0YU1pbWljKSB0byBuYXJyb3cgdGhpcyBnYXAuIE1ldGFNaW1pYyBjYW4gbGVhcm4gYm90aCAoaSkgcG9saWNpZXMgZm9yIGhpZ2gtZmlkZWxpdHkgb25lLXNob3QgaW1pdGF0aW9uIG9mIGRpdmVyc2Ugbm92ZWwgc2tpbGxzLCBhbmQgKGlpKSBwb2xpY2llcyB0aGF0IGVuYWJsZSB0aGUgYWdlbnQgdG8gc29sdmUgdGFza3MgbW9yZSBlZmZpY2llbnRseSB0aGFuIHRoZSBkZW1vbnN0cmF0b3JzLiBNZXRhTWltaWMgcmVsaWVzIG9uIHRoZSBwcmluY2lwbGUgb2Ygc3RvcmluZyBhbGwgZXhwZXJpZW5jZXMgaW4gYSBtZW1vcnkgYW5kIHJlcGxheWluZyB0aGVzZSB0byBsZWFybiBtYXNzaXZlIGRlZXAgbmV1cmFsIG5ldHdvcmsgcG9saWNpZXMgYnkgb2ZmLXBvbGljeSBSTC4gVGhpcyBwYXBlciBpbnRyb2R1Y2VzLCB0byB0aGUgYmVzdCBvZiBvdXIga25vd2xlZGdlLCB0aGUgbGFyZ2VzdCBleGlzdGluZyBuZXVyYWwgbmV0d29ya3MgZm9yIGRlZXAgUkwgYW5kIHNob3dzIHRoYXQgbGFyZ2VyIG5ldHdvcmtzIHdpdGggbm9ybWFsaXphdGlvbiBhcmUgbmVlZGVkIHRvIGFjaGlldmUgb25lLXNob3QgaGlnaC1maWRlbGl0eSBpbWl0YXRpb24gb24gYSBjaGFsbGVuZ2luZyBtYW5pcHVsYXRpb24gdGFzay4gVGhlIHJlc3VsdHMgYWxzbyBzaG93IHRoYXQgYm90aCB0eXBlcyBvZiBwb2xpY3kgY2FuIGJlIGxlYXJuZWQgZnJvbSB2aXNpb24sIGluIHNwaXRlIG9mIHRoZSB0YXNrIHJld2FyZHMgYmVpbmcgc3BhcnNlLCBhbmQgd2l0aG91dCBhY2Nlc3MgdG8gZGVtb25zdHJhdG9yIGFjdGlvbnMuIiwsLCxVbml0ZWQgU3RhdGVzIG9mIEFtZXJpY2EsLCwsLCwyMDI1LTExLTI4IDExOjUzOjQ0KzAwOjAwLCwsLCwsSW5kdXN0cnksLCwsLCwsLCwsLCwsLCwsLCwKRGVlcENvblByZWQyLEJpb2xvZ3ksIlByb3RlaW5zLFByb3RlaW4gZm9sZGluZyBwcmVkaWN0aW9uLFByb3RlaW4gY29udGFjdCBhbmQgZGlzdGFuY2UgcHJlZGljdGlvbiIsVHNpbmdodWEgVW5pdmVyc2l0eSwiV2VuemUgRGluZywgV2VuemhpIE1hbywgRGkgU2hhbywgV2VueHVhbiBaaGFuZywgSGFpcGVuZyBHb25nIiwyMDE4LTEwLTExLERlZXBDb25QcmVkMjogQW4gSW1wcm92ZWQgTWV0aG9kIGZvciB0aGUgUHJlZGljdGlvbiBvZiBQcm90ZWluIFJlc2lkdWUgQ29udGFjdHMsaHR0cHM6Ly93d3cuc2NpZW5jZWRpcmVjdC5jb20vc2NpZW5jZS9hcnRpY2xlL3BpaS9TMjAwMTAzNzAxODMwMTQ2NiwzMS4wLCwsLCwsLDM4NzMzNzUwLCIzLDQ0MyBwcm90ZWlucyDDlyAoMTUwIMOXIDE0OSkvMiBwYWlycy9wcm90ZWluID0gMy44NCDDlyAxMOKBtyBkYXRhcG9pbnRzIOKJiCAzLjggw5cgMTDigbciLCwsLCxDb25maWRlbnQsIkluZm9ybWF0aW9uIG9mIHJlc2lkdWUtcmVzaWR1ZSBjb250YWN0cyBpcyBlc3NlbnRpYWwgZm9yIHVuZGVyc3RhbmRpbmcgdGhlIG1lY2hhbmlzbSBvZiBwcm90ZWluIGZvbGRpbmcsIGFuZCBoYXMgYmVlbiBzdWNjZXNzZnVsbHkgYXBwbGllZCBhcyBzcGVjaWFsIHRvcG9sb2dpY2FsIHJlc3RyYWludHMgdG8gc2ltcGxpZnkgdGhlIGNvbmZvcm1hdGlvbmFsIHNhbXBsaW5nIGluIGRlIG5vdm8gcHJvdGVpbiBzdHJ1Y3R1cmUgcHJlZGljdGlvbi4gUHJlZGljdGlvbiBvZiBwcm90ZWluIHJlc2lkdWUgY29udGFjdHMgaGFzIGV4cGVyaWVuY2VkIGFtYXppbmdseSByYXBpZCBwcm9ncmVzc2VzIHJlY2VudGx5LCB3aXRoIHByZWRpY3Rpb24gYWNjdXJhY3kgYXBwcm9hY2hpbmcgaW1wcmVzc2l2ZWx5IGhpZ2ggbGV2ZWxzIGluIHRoZSBwYXN0IHR3byB5ZWFycy4gSW4gdGhpcyB3b3JrLCB3ZSBpbnRyb2R1Y2UgYSBzZWNvbmQgdmVyc2lvbiBvZiBvdXIgcmVzaWR1ZSBjb250YWN0IHByZWRpY3RvciwgRGVlcENvblByZWQyLCB3aGljaCBleGhpYml0cyBzdWJzdGFudGlhbGx5IGltcHJvdmVkIHBlcmZvcm1hbmNlIGFuZCBzdWZmaWNpZW50bHkgcmVkdWNlZCBydW5uaW5nIHRpbWUgYWZ0ZXIgbW9kZWwgcmUtb3B0aW1pemF0aW9uIGFuZCBmZWF0dXJlIHVwZGF0ZXMuIFdoZW4gdGVzdGluZyBvbiB0aGUgQ0FTUDEyIGZyZWUgbW9kZWxpbmcgdGFyZ2V0cywgb3VyIHByb2dyYW0gcmVhY2hlcyBhdCBsZWFzdCB0aGUgc2FtZSBsZXZlbCBvZiBwcmVkaWN0aW9uIGFjY3VyYWN5IGFzIHRoZSBiZXN0IGNvbnRhY3QgcHJlZGljdG9ycyBzbyBmYXIgYW5kIHByb3ZpZGVzIGluZm9ybWF0aW9uIGNvbXBsZW1lbnRhcnkgdG8gb3RoZXIgc3RhdGUtb2YtdGhlLWFydCBtZXRob2RzIGluIGNvbnRhY3QtYXNzaXN0ZWQgZm9sZGluZyIsLCwsQ2hpbmEsLCwsLCwyMDI1LTExLTI4IDExOjUzOjQ0KzAwOjAwLCwsLCwsQWNhZGVtaWEsLCwsLCwsLCwsLCwsLCwsLCwKQmlnR0FOLWRlZXAgNTEyeDUxMixJbWFnZSBnZW5lcmF0aW9uLEltYWdlIGdlbmVyYXRpb24sIkhlcmlvdC1XYXR0IFVuaXZlcnNpdHksRGVlcE1pbmQiLCJBbmRyZXcgQnJvY2ssIEplZmYgRG9uYWh1ZSwgS2FyZW4gU2ltb255YW4iLDIwMTgtMDktMjgsTGFyZ2UgU2NhbGUgR0FOIFRyYWluaW5nIGZvciBIaWdoIEZpZGVsaXR5IE5hdHVyYWwgSW1hZ2UgU3ludGhlc2lzLGh0dHBzOi8vYXJ4aXYub3JnL2Ficy8xODA5LjExMDk2LDYxMDEuMCwsLDExMjY5NDc4MS4wLCJJIHVzZWQgdGhlIHB1YmxpY2x5IGF2YWlsYWJsZSBpbXBsZW1lbnRhdGlvbiBhdmFpbGFibGUgYXQgWzFdCgpUaGVyZSBJIGxvYWRlZCB0aGUgYmlnZ2FuLWRlZXA1MTIvMSBtb2RlbCwgYW5kIHJhbiBzY3JpcHQgWzJdIHRvIGNvbXB1dGUgdGhlIG51bWJlciBvZiBwYXJhbWV0ZXJzCgpbMV0gaHR0cHM6Ly9jb2xhYi5yZXNlYXJjaC5nb29nbGUuY29tL2dpdGh1Yi90ZW5zb3JmbG93L2h1Yi9ibG9iL21hc3Rlci9leGFtcGxlcy9jb2xhYi9iaWdnYW5fZ2VuZXJhdGlvbl93aXRoX3RmX2h1Yi5pcHluYgoKWzJdCm5fcGFyYW1zID0gMApmb3IgdmFyIGluIG1vZHVsZS52YXJpYWJsZXM6CiAgbl9wYXJhbXMgKz0gbnAucHJvZCh2YXIuc2hhcGUuYXNfbGlzdCgpKQogIHBhc3MKCnByaW50KG5fcGFyYW1zKSIsMS44ZSsyMSwiM2UyMSwgZXN0aW1hdGUgdGFrZW4gZnJvbToKCmh0dHBzOi8vd3d3Lmxlc3N3cm9uZy5jb20vcG9zdHMvd2ZwZGVqTVdvZzR2RURMRGcvYWktYW5kLWNvbXB1dGUtdHJlbmQtaXNuLXQtcHJlZGljdGl2ZS1vZi13aGF0LWlzLWhhcHBlbmluZyIsNTg0MDAwMDAwLCIiIlRvIGNvbmZpcm0gdGhhdCBvdXIgZGVzaWduIGNob2ljZXMgYXJlIGVmZmVjdGl2ZSBmb3IgZXZlbiBsYXJnZXIgYW5kIG1vcmUgY29tcGxleCBhbmQgZGl2ZXJzZSBkYXRhc2V0cywgd2UgYWxzbyBwcmVzZW50IHJlc3VsdHMgb2Ygb3VyIHN5c3RlbSBvbiBhIHN1YnNldCBvZiBKRlQtMzAwTSAoU3VuIGV0IGFsLiwgMjAxNykuIFRoZSBmdWxsIEpGVC0zMDBNIGRhdGFzZXQgY29udGFpbnMgMzAwTSByZWFsLXdvcmxkIGltYWdlcyBsYWJlbGVkIHdpdGggMThLIGNhdGVnb3JpZXMuIFNpbmNlIHRoZSBjYXRlZ29yeSBkaXN0cmlidXRpb24gaXMgaGVhdmlseSBsb25nLXRhaWxlZCwgd2Ugc3Vic2FtcGxlIHRoZSBkYXRhc2V0IHRvIGtlZXAgb25seSBpbWFnZXMgd2l0aCB0aGUgOC41SyBtb3N0IGNvbW1vbiBsYWJlbHMuIFRoZSByZXN1bHRpbmcgZGF0YXNldCBjb250YWlucyAyOTJNIGltYWdlcyDigJMgdHdvIG9yZGVycyBvZiBtYWduaXR1ZGUgbGFyZ2VyIHRoYW4gSW1hZ2VOZXQuICIiIiw0OC4wLCIiIldlIHRyYWluIG9uIGEgR29vZ2xlIFRQVSB2MyBQb2QsIHdpdGggdGhlIG51bWJlciBvZiBjb3JlcyBwcm9wb3J0aW9uYWwgdG8gdGhlIHJlc29sdXRpb246IDEyOCBmb3IgMTI4w5cxMjgsIDI1NiBmb3IgMjU2w5cyNTYsIGFuZCA1MTIgZm9yIDUxMsOXNTEyLiBUcmFpbmluZyB0YWtlcyBiZXR3ZWVuIDI0IGFuZCA0OCBob3VycyBmb3IgbW9zdCBtb2RlbHMiIiIsR29vZ2xlIFRQVSB2MywsTGlrZWx5LCJEZXNwaXRlIHJlY2VudCBwcm9ncmVzcyBpbiBnZW5lcmF0aXZlIGltYWdlIG1vZGVsaW5nLCBzdWNjZXNzZnVsbHkgZ2VuZXJhdGluZyBoaWdoLXJlc29sdXRpb24sIGRpdmVyc2Ugc2FtcGxlcyBmcm9tIGNvbXBsZXggZGF0YXNldHMgc3VjaCBhcyBJbWFnZU5ldCByZW1haW5zIGFuIGVsdXNpdmUgZ29hbC4gVG8gdGhpcyBlbmQsIHdlIHRyYWluIEdlbmVyYXRpdmUgQWR2ZXJzYXJpYWwgTmV0d29ya3MgYXQgdGhlIGxhcmdlc3Qgc2NhbGUgeWV0IGF0dGVtcHRlZCwgYW5kIHN0dWR5IHRoZSBpbnN0YWJpbGl0aWVzIHNwZWNpZmljIHRvIHN1Y2ggc2NhbGUuIFdlIGZpbmQgdGhhdCBhcHBseWluZyBvcnRob2dvbmFsIHJlZ3VsYXJpemF0aW9uIHRvIHRoZSBnZW5lcmF0b3IgcmVuZGVycyBpdCBhbWVuYWJsZSB0byBhIHNpbXBsZSAiInRydW5jYXRpb24gdHJpY2ssIiIgYWxsb3dpbmcgZmluZSBjb250cm9sIG92ZXIgdGhlIHRyYWRlLW9mZiBiZXR3ZWVuIHNhbXBsZSBmaWRlbGl0eSBhbmQgdmFyaWV0eSBieSByZWR1Y2luZyB0aGUgdmFyaWFuY2Ugb2YgdGhlIEdlbmVyYXRvcidzIGlucHV0LiBPdXIgbW9kaWZpY2F0aW9ucyBsZWFkIHRvIG1vZGVscyB3aGljaCBzZXQgdGhlIG5ldyBzdGF0ZSBvZiB0aGUgYXJ0IGluIGNsYXNzLWNvbmRpdGlvbmFsIGltYWdlIHN5bnRoZXNpcy4gV2hlbiB0cmFpbmVkIG9uIEltYWdlTmV0IGF0IDEyOHgxMjggcmVzb2x1dGlvbiwgb3VyIG1vZGVscyAoQmlnR0FOcykgYWNoaWV2ZSBhbiBJbmNlcHRpb24gU2NvcmUgKElTKSBvZiAxNjYuNSBhbmQgRnJlY2hldCBJbmNlcHRpb24gRGlzdGFuY2UgKEZJRCkgb2YgNy40LCBpbXByb3Zpbmcgb3ZlciB0aGUgcHJldmlvdXMgYmVzdCBJUyBvZiA1Mi41MiBhbmQgRklEIG9mIDE4LjYuIiwsLE9wZW4gd2VpZ2h0cyAodW5yZXN0cmljdGVkKSwiVW5pdGVkIEtpbmdkb20gb2YgR3JlYXQgQnJpdGFpbiBhbmQgTm9ydGhlcm4gSXJlbGFuZCxVbml0ZWQgS2luZ2RvbSBvZiBHcmVhdCBCcml0YWluIGFuZCBOb3J0aGVybiBJcmVsYW5kIiwsLCwyNTYuMCwsMjAyNi0wNS0yNSAxMjoxMDo0OSswMDowMCwsLCwsLCJBY2FkZW1pYSxJbmR1c3RyeSIsLCwsMTIyODguMCxVbnJlbGVhc2VkLCJyZXBvIGxpY2Vuc2UgaXMgQXBhY2hlOgoKaHR0cHM6Ly9naXRodWIuY29tL3RlbnNvcmZsb3cvdGZodWIuZGV2L2Jsb2IvbWFzdGVyL2Fzc2V0cy9kb2NzL2RlZXBtaW5kL21vZGVscy9iaWdnYW4tZGVlcC01MTIvMS5tZCIsLDUzNzEuNzUxMzE3NzY5NzM2NSwsRlAzMixUcnVlLDIzODI0Ny4wNzQ5MjEyMTA4LFRoaXJkLXBhcnR5IGVzdGltYXRpb24sLCwsLFllcwpUcmFuc2Zvcm1lciAoQWRhcHRpdmUgSW5wdXQgRW1iZWRkaW5ncykgV1QxMDMsTGFuZ3VhZ2UsTGFuZ3VhZ2UgbW9kZWxpbmcsRmFjZWJvb2sgQUkgUmVzZWFyY2gsIkFsZXhlaSBCYWV2c2tpLCBNaWNoYWVsIEF1bGkiLDIwMTgtMDktMjgsQWRhcHRpdmUgSW5wdXQgUmVwcmVzZW50YXRpb25zIGZvciBOZXVyYWwgTGFuZ3VhZ2UgTW9kZWxpbmcsaHR0cHM6Ly9hcnhpdi5vcmcvYWJzLzE4MDkuMTA4NTMsNDMzLjAsU09UQSBpbXByb3ZlbWVudCwiIiJPbiB0aGUgV2lraVRleHQtMTAzIGJlbmNobWFyayB3ZSBhY2hpZXZlIDE4LjcgcGVycGxleGl0eSwgYW4gaW1wcm92ZW1lbnQgb2YgMTAuNSBwZXJwbGV4aXR5IGNvbXBhcmVkIHRvIHRoZSBwcmV2aW91c2x5IGJlc3QgcHVibGlzaGVkIHJlc3VsdCIiIiwyNDcwMDAwMDAuMCxUYWJsZSAyLDQuNDdlKzE5LCI4IFYxMDBzICogNjcgaG91cnMgcGVyIFRhYmxlIDIuCjEyNWUxMiBGTE9QL3NlYyAqIDggKiA2NyAqIDM2MDAgKiAwLjMgKHV0aWxpemF0aW9uIGFzc3VtcHRpb24pID0gNy4yZTE5IEZMT1AKClRoZXkgYWxzbyBzYXkgdGhleSB0cmFpbmVkIGZvciAyODZrIHN0ZXBzIGluIGJhdGNoZXMgb2YgNjUsNTM2IHRva2Vucy4KNiAqIDI0N00gKiAoMjg2ayAqIDY1NTM2KSA9IDIuNzhlMTkKCmdlb21ldHJpYyBtZWFuOiBzcXJ0KDcuMmUxOSAqIDIuNzhlMTkpID0gNC40N2UxOSIsMTAwMDAwMDAwLCIiIlRoZSB0cmFpbmluZyBkYXRhIG9mIFdJS0lURVhULTEwMyBjb21wcmlzZXMgYWJvdXQgMTAwTSB0b2tlbnMiIgpEYXRhc2V0cyBhcmUgbm90IGNvbWJpbmVkIGJ1dCB1c2VkIHRvIHRyYWluIHNlcGFyYXRlIG1vZGVscyIsNjcuMCwsTlZJRElBIFYxMDAsLENvbmZpZGVudCwiV2UgaW50cm9kdWNlIGFkYXB0aXZlIGlucHV0IHJlcHJlc2VudGF0aW9ucyBmb3IgbmV1cmFsIGxhbmd1YWdlIG1vZGVsaW5nIHdoaWNoIGV4dGVuZCB0aGUgYWRhcHRpdmUgc29mdG1heCBvZiBHcmF2ZSBldCBhbC4gKDIwMTcpIHRvIGlucHV0IHJlcHJlc2VudGF0aW9ucyBvZiB2YXJpYWJsZSBjYXBhY2l0eS4gVGhlcmUgYXJlIHNldmVyYWwgY2hvaWNlcyBvbiBob3cgdG8gZmFjdG9yaXplIHRoZSBpbnB1dCBhbmQgb3V0cHV0IGxheWVycywgYW5kIHdoZXRoZXIgdG8gbW9kZWwgd29yZHMsIGNoYXJhY3RlcnMgb3Igc3ViLXdvcmQgdW5pdHMuIFdlIHBlcmZvcm0gYSBzeXN0ZW1hdGljIGNvbXBhcmlzb24gb2YgcG9wdWxhciBjaG9pY2VzIGZvciBhIHNlbGYtYXR0ZW50aW9uYWwgYXJjaGl0ZWN0dXJlLiBPdXIgZXhwZXJpbWVudHMgc2hvdyB0aGF0IG1vZGVscyBlcXVpcHBlZCB3aXRoIGFkYXB0aXZlIGVtYmVkZGluZ3MgYXJlIG1vcmUgdGhhbiB0d2ljZSBhcyBmYXN0IHRvIHRyYWluIHRoYW4gdGhlIHBvcHVsYXIgY2hhcmFjdGVyIGlucHV0IENOTiB3aGlsZSBoYXZpbmcgYSBsb3dlciBudW1iZXIgb2YgcGFyYW1ldGVycy4gT24gdGhlIFdJS0lURVhULTEwMyBiZW5jaG1hcmsgd2UgYWNoaWV2ZSAxOC43IHBlcnBsZXhpdHksIGFuIGltcHJvdmVtZW50IG9mIDEwLjUgcGVycGxleGl0eSBjb21wYXJlZCB0byB0aGUgcHJldmlvdXNseSBiZXN0IHB1Ymxpc2hlZCByZXN1bHQgYW5kIG9uIHRoZSBCSUxMSU9OIFdPUkQgYmVuY2htYXJrLCB3ZSBhY2hpZXZlIDIzLjAyIHBlcnBsZXhpdHkuIiwxODAuMCxUcmFuc2Zvcm1lciAoQWRhcHRpdmUgSW5wdXQgRW1iZWRkaW5ncyksT3BlbiB3ZWlnaHRzICh1bnJlc3RyaWN0ZWQpLCJVbml0ZWQgU3RhdGVzIG9mIEFtZXJpY2EsRnJhbmNlIiwsLCw4LjAsLDIwMjYtMDUtMjUgMTI6MTA6NDgrMDA6MDAsLCwsLCxJbmR1c3RyeSwsLCw0Mjg4LjAsT3BlbiBzb3VyY2UsIk1JVCBmb3IgY29kZSBhbmQgd2VpZ2h0czogaHR0cHM6Ly9naXRodWIuY29tL2ZhY2Vib29rcmVzZWFyY2gvZmFpcnNlcS9ibG9iL21haW4vZXhhbXBsZXMvbGFuZ3VhZ2VfbW9kZWwvUkVBRE1FLmFkYXB0aXZlX2lucHV0cy5tZCAKCmluZmVyZW5jZSBpbiBvdGhlciByZWFkbWU6IGh0dHBzOi8vZ2l0aHViLmNvbS9mYWNlYm9va3Jlc2VhcmNoL2ZhaXJzZXEvYmxvYi9tYWluL2V4YW1wbGVzL2xhbmd1YWdlX21vZGVsL1JFQURNRS5tZCAiLCwyODgwLjkxNzI3ODY5OTczMywsRlAxNiwsNDk2My40ODA3Mjc1MjUyMjUsIkhhcmR3YXJlLE9wZXJhdGlvbiBjb3VudGluZyIsLCwsLFllcwpBRFAtRkFJUlNFUSArIE5HUkFNUkVTLExhbmd1YWdlLExhbmd1YWdlIG1vZGVsaW5nLCJOYXJhIEluc3RpdHV0ZSBvZiBTY2llbmNlIGFuZCBUZWNobm9sb2d5LENoaW5lc2UgVW5pdmVyc2l0eSBvZiBIb25nIEtvbmcgKENVSEspLFRzaW5naHVhIFVuaXZlcnNpdHkiLCJIdWF5YW5nIExpLCBEZW5nIENhaSwgSmluIFh1LCBUYXJvIFdhdGFuYWJlIiwyMDE4LTA5LTI4LE4tZ3JhbSBJcyBCYWNrOiBSZXNpZHVhbCBMZWFybmluZyBvZiBOZXVyYWwgVGV4dCBHZW5lcmF0aW9uIHdpdGggbi1ncmFtIExhbmd1YWdlIE1vZGVsLGh0dHBzOi8vYXJ4aXYub3JnL2Ficy8yMjEwLjE0NDMxLDMuMCwsLDI0NzAwMDAwMC4wLDI0N00gKFRhYmxlIDIpLDEuNDk2ODJlKzE3LCI2TkMgPSA2ICogMjQ3MDAwMDAwICogMTAxMDAwMDAwID0gMS40OTY4MmUrMTcKKG5vIGluZm9ybWF0aW9uIGFib3V0IGVwb2NocyAtPiBzcGVjdWxhdGl2ZSBjb25maWRlbmNlKSIsLCIiIlRoZSB0cmFpbmluZyBzZXQgY29udGFpbnMgYXJvdW5kIDEwMU0gdG9rZW5zLiIiIiwsLCwsU3BlY3VsYXRpdmUsIk4tZ3JhbSBsYW5ndWFnZSBtb2RlbHMgKExNKSBoYXZlIGJlZW4gbGFyZ2VseSBzdXBlcnNlZGVkIGJ5IG5ldXJhbCBMTXMgYXMgdGhlIGxhdHRlciBleGhpYml0cyBiZXR0ZXIgcGVyZm9ybWFuY2UuIEhvd2V2ZXIsIHdlIGZpbmQgdGhhdCBuLWdyYW0gbW9kZWxzIGNhbiBhY2hpZXZlIHNhdGlzZmFjdG9yeSBwZXJmb3JtYW5jZSBvbiBhIGxhcmdlIHByb3BvcnRpb24gb2YgdGVzdGluZyBjYXNlcywgaW5kaWNhdGluZyB0aGV5IGhhdmUgYWxyZWFkeSBjYXB0dXJlZCBhYnVuZGFudCBrbm93bGVkZ2Ugb2YgdGhlIGxhbmd1YWdlIHdpdGggcmVsYXRpdmVseSBsb3cgY29tcHV0YXRpb25hbCBjb3N0LiBXaXRoIHRoaXMgb2JzZXJ2YXRpb24sIHdlIHByb3Bvc2UgdG8gbGVhcm4gYSBuZXVyYWwgTE0gdGhhdCBmaXRzIHRoZSByZXNpZHVhbCBiZXR3ZWVuIGFuIG4tZ3JhbSBMTSBhbmQgdGhlIHJlYWwtZGF0YSBkaXN0cmlidXRpb24uIFRoZSBjb21iaW5hdGlvbiBvZiBuLWdyYW0gYW5kIG5ldXJhbCBMTXMgbm90IG9ubHkgYWxsb3dzIHRoZSBuZXVyYWwgcGFydCB0byBmb2N1cyBvbiB0aGUgZGVlcGVyIHVuZGVyc3RhbmRpbmcgb2YgbGFuZ3VhZ2UgYnV0IGFsc28gcHJvdmlkZXMgYSBmbGV4aWJsZSB3YXkgdG8gY3VzdG9taXplIGFuIExNIGJ5IHN3aXRjaGluZyB0aGUgdW5kZXJseWluZyBuLWdyYW0gbW9kZWwgd2l0aG91dCBjaGFuZ2luZyB0aGUgbmV1cmFsIG1vZGVsLiBFeHBlcmltZW50YWwgcmVzdWx0cyBvbiB0aHJlZSB0eXBpY2FsIGxhbmd1YWdlIHRhc2tzIChpLmUuLCBsYW5ndWFnZSBtb2RlbGluZywgbWFjaGluZSB0cmFuc2xhdGlvbiwgYW5kIHN1bW1hcml6YXRpb24pIGRlbW9uc3RyYXRlIHRoYXQgb3VyIGFwcHJvYWNoIGF0dGFpbnMgYWRkaXRpb25hbCBwZXJmb3JtYW5jZSBnYWlucyBvdmVyIHBvcHVsYXIgc3RhbmRhbG9uZSBuZXVyYWwgbW9kZWxzIGNvbnNpc3RlbnRseS4gV2UgYWxzbyBzaG93IHRoYXQgb3VyIGFwcHJvYWNoIGFsbG93cyBmb3IgZWZmZWN0aXZlIGRvbWFpbiBhZGFwdGF0aW9uIGJ5IHNpbXBseSBzd2l0Y2hpbmcgdG8gYSBkb21haW4tc3BlY2lmaWMgbi1ncmFtIG1vZGVsLCB3aXRob3V0IGFueSBleHRyYSB0cmFpbmluZy4gT3VyIGNvZGUgaXMgcmVsZWFzZWQgYXQgdGhpcyBodHRwcyBVUkwuIiwsQURQLUZBSVJTRVEsVW5yZWxlYXNlZCwiSmFwYW4sSG9uZyBLb25nLENoaW5hIixUcmFuc2Zvcm1lciAoQWRhcHRpdmUgSW5wdXQgRW1iZWRkaW5ncykgV1QxMDMsLCwsLDIwMjYtMDUtMjUgMTI6MTk6MTMrMDA6MDAsLCwsLCwiQWNhZGVtaWEsQWNhZGVtaWEsQWNhZGVtaWEiLCwsLCxPcGVuIChub24tY29tbWVyY2lhbCksImh0dHBzOi8vZ2l0aHViLmNvbS9naHJ1YS9OZ3JhbVJlcwoobm8gc3BlY2lmaWMgbGljZW5zZSkiLCwsLCwsLE9wZXJhdGlvbiBjb3VudGluZywsLCwsTm8KTFNUTStOZXVyYWxDYWNoZSxMYW5ndWFnZSxMYW5ndWFnZSBtb2RlbGluZywiS1UgTGV1dmVuLEVTQVQgLSBQU0ksQXBwbGUiLCJMeWFuIFZlcndpbXAsIEpvcmlzIFBlbGVtYW5zLCBIdWdvIFZhbiBoYW1tZSwgUGF0cmljayBXYW1iYWNxIiwyMDE4LTA5LTI0LEluZm9ybWF0aW9uLVdlaWdodGVkIE5ldXJhbCBDYWNoZSBMYW5ndWFnZSBNb2RlbHMgZm9yIEFTUixodHRwczovL2FyeGl2Lm9yZy9hYnMvMTgwOS4wODgyNiwzLjAsU09UQSBpbXByb3ZlbWVudCwiIiJXZSBvYnRhaW4gYSAyOS45JS8zMi4xJSAodmFsaWRhdGlvbi90ZXN0IHNldCkgcmVsYXRpdmUgaW1wcm92ZW1lbnQgaW4gcGVycGxleGl0eSB3aXRoIHJlc3BlY3QgdG8gYSBiYXNlbGluZSBMU1RNIExNIG9uIHRoZSBXaWtpVGV4dC0yIGRhdGFzZXQsIG91dHBlcmZvcm1pbmcgcHJldmlvdXMgd29yayBvbiBuZXVyYWwgY2FjaGUgTE1zIiIgCi4uLiAKCiIid2Ugb2JzZXJ2ZSB0aGF0IG5ldXJhbCBjYWNoZSBtb2RlbHMgY29uc2lzdGVudGx5IG91dHBlcmZvcm0gcmVndWxhciBjYWNoZSBtb2RlbHMgb24gdGhpcyBkYXRhc2V0LiIiIiwyMTAwMDAwLjAsIkdpdmVuOgoKSGlkZGVuIHNpemUgKEgpID0gNTEyCk51bWJlciBvZiBoaWRkZW4gbGF5ZXJzIChMKSA9IDEKSW5wdXQgc2l6ZSAoSSkgaXMgbm90IG1lbnRpb25lZCwgc28gbGV0J3MgZGVub3RlIGl0IGFzIEkKVGhlIHRvdGFsIG51bWJlciBvZiBwYXJhbWV0ZXJzIFAgaW4gYW4gTFNUTSBjYW4gYmUgY2FsY3VsYXRlZCBhcyBmb2xsb3dzOgoKUCA9IDQgKiAoKEkgKiBIKSArIChIICogSCkgKyBIKQoKVGhpcyBpcyBmb3Igb25lIGxheWVyIG9mIExTVE0gY2VsbHMuIFNpbmNlIHRoZSBMU1RNIG1vZGVsIGRlc2NyaWJlZCBoYXMgb25seSBvbmUgbGF5ZXIsIHdlIGRvbid0IG5lZWQgdG8gbXVsdGlwbHkgYnkgdGhlIG51bWJlciBvZiBsYXllcnMuCgpUbyBjYWxjdWxhdGUgdGhlIGV4YWN0IG51bWJlciBvZiBwYXJhbWV0ZXJzLCB3ZSB3b3VsZCBuZWVkIHRvIGtub3cgdGhlIGlucHV0IHNpemUgSS4gSG93ZXZlciwgaWYgeW91IGFyZSBsb29raW5nIGZvciB0aGUgbnVtYmVyIG9mIHBhcmFtZXRlcnMganVzdCB3aXRoaW4gYSBzaW5nbGUgTFNUTSBjZWxsIChhc3N1bWluZyBJIGlzIGVxdWFsIHRvIEgpLCB0aGVuIHlvdSBjYW4gc3Vic3RpdHV0ZSBJIHdpdGggSCBpbiB0aGUgYWJvdmUgZm9ybXVsYToKClAgPSA0ICogKChIICogSCkgKyAoSCAqIEgpICsgSCkKPSA0ICogKDIgKiAoSF4yKSArIEgpCgpGb3IgSCA9IDUxMiwgdGhpcyBiZWNvbWVzOgoKUCA9IDQgKiAoMiAqICg1MTJeMikgKyA1MTIpCj0gNCAqICgyICogMjYyMTQ0ICsgNTEyKQo9IDQgKiAoNTI0Mjg4ICsgNTEyKQo9IDQgKiA1MjQ4MDAK4omIIDIsMDk5LDIwMCIsOTgyODAwMDAwMDAwMDAwLjAsNiBGTE9QIC8gcGFyYW1ldGVyIC8gdG9rZW4gKiAyMTAwMDAwIHBhcmFtZXRlcnMgKiAyMDAwMDAwIHRva2VucyAqIDM5IGVwb2NocyA9IDkuODI4ZSsxNCBGTE9QLDIwMDAwMDAsIiIiIHdlIHN0b3AgdHJhaW5pbmcgYW55d2F5IGFmdGVyIDM5IGVwb2NocyIiIiwsLCwsTGlrZWx5LCJOZXVyYWwgY2FjaGUgbGFuZ3VhZ2UgbW9kZWxzIChMTXMpIGV4dGVuZCB0aGUgaWRlYSBvZiByZWd1bGFyIGNhY2hlIGxhbmd1YWdlIG1vZGVscyBieSBtYWtpbmcgdGhlIGNhY2hlIHByb2JhYmlsaXR5IGRlcGVuZGVudCBvbiB0aGUgc2ltaWxhcml0eSBiZXR3ZWVuIHRoZSBjdXJyZW50IGNvbnRleHQgYW5kIHRoZSBjb250ZXh0IG9mIHRoZSB3b3JkcyBpbiB0aGUgY2FjaGUuIFdlIG1ha2UgYW4gZXh0ZW5zaXZlIGNvbXBhcmlzb24gb2YgJ3JlZ3VsYXInIGNhY2hlIG1vZGVscyB3aXRoIG5ldXJhbCBjYWNoZSBtb2RlbHMsIGJvdGggaW4gdGVybXMgb2YgcGVycGxleGl0eSBhbmQgV0VSIGFmdGVyIHJlc2NvcmluZyBmaXJzdC1wYXNzIEFTUiByZXN1bHRzLiBGdXJ0aGVybW9yZSwgd2UgcHJvcG9zZSB0d28gZXh0ZW5zaW9ucyB0byB0aGlzIG5ldXJhbCBjYWNoZSBtb2RlbCB0aGF0IG1ha2UgdXNlIG9mIHRoZSBjb250ZW50IHZhbHVlL2luZm9ybWF0aW9uIHdlaWdodCBvZiB0aGUgd29yZDogZmlyc3RseSwgY29tYmluaW5nIHRoZSBjYWNoZSBwcm9iYWJpbGl0eSBhbmQgTE0gcHJvYmFiaWxpdHkgd2l0aCBhbiBpbmZvcm1hdGlvbi13ZWlnaHRlZCBpbnRlcnBvbGF0aW9uIGFuZCBzZWNvbmRseSwgc2VsZWN0aXZlbHkgYWRkaW5nIG9ubHkgY29udGVudCB3b3JkcyB0byB0aGUgY2FjaGUuIFdlIG9idGFpbiBhIDI5LjklLzMyLjElICh2YWxpZGF0aW9uL3Rlc3Qgc2V0KSByZWxhdGl2ZSBpbXByb3ZlbWVudCBpbiBwZXJwbGV4aXR5IHdpdGggcmVzcGVjdCB0byBhIGJhc2VsaW5lIExTVE0gTE0gb24gdGhlIFdpa2lUZXh0LTIgZGF0YXNldCwgb3V0cGVyZm9ybWluZyBwcmV2aW91cyB3b3JrIG9uIG5ldXJhbCBjYWNoZSBMTXMuIEFkZGl0aW9uYWxseSwgd2Ugb2JzZXJ2ZSBzaWduaWZpY2FudCBXRVIgcmVkdWN0aW9ucyB3aXRoIHJlc3BlY3QgdG8gdGhlIGJhc2VsaW5lIG1vZGVsIG9uIHRoZSBXU0ogQVNSIHRhc2suIiwzOS4wLExTVE0rTmV1cmFsQ2FjaGUsVW5yZWxlYXNlZCwiQmVsZ2l1bSxCZWxnaXVtLFVuaXRlZCBTdGF0ZXMgb2YgQW1lcmljYSIsLCwsLCwyMDI1LTExLTI4IDExOjUzOjQ0KzAwOjAwLCwsLCwsIkFjYWRlbWlhLEFjYWRlbWlhLEluZHVzdHJ5IiwsLCwsVW5yZWxlYXNlZCwsLCwsRlAzMiwsLE9wZXJhdGlvbiBjb3VudGluZywsLCwsTm8KIkFXRC1MU1RNLU1vUyArIGR5bmFtaWMgZXZhbHVhdGlvbiAoV1QyLCAyMDE4KSIsTGFuZ3VhZ2UsIkxhbmd1YWdlIG1vZGVsaW5nLFRyYW5zbGF0aW9uLFRleHQgY2xhc3NpZmljYXRpb24iLCJQZWtpbmcgVW5pdmVyc2l0eSxNaWNyb3NvZnQgUmVzZWFyY2ggQXNpYSIsIkNoZW5neXVlIEdvbmcsIERpIEhlLCBYdSBUYW4sIFRhbyBRaW4sIExpd2VpIFdhbmcsIFRpZS1ZYW4gTGl1IiwyMDE4LTA5LTE4LEZSQUdFOiBGcmVxdWVuY3ktQWdub3N0aWMgV29yZCBSZXByZXNlbnRhdGlvbixodHRwczovL2FyeGl2Lm9yZy9hYnMvMTgwOS4wNjg1OCwxNTIuMCxTT1RBIGltcHJvdmVtZW50LCIiIlNwZWNpZmljYWxseSwgaW4gbGFuZ3VhZ2UgbW9kZWxpbmcgYW5kIG1hY2hpbmUgdHJhbnNsYXRpb24sIHdlIGFjaGlldmUgYmV0dGVyIHBlcmZvcm1hbmNlIHRoYW4gdGhlIHN0YXRlLW9mLXRoZS1hcnQgcmVzdWx0cyBvbiBQVEIsIFdUMiBhbmQgV01UMTQgRW5nbGlzaC1HZXJtYW4gZGF0YXNldHMuIiIiLDM1MDAwMDAwLjAsLCwsMjAwMDAwMCwsLCwsLENvbmZpZGVudCwiQ29udGludW91cyB3b3JkIHJlcHJlc2VudGF0aW9uIChha2Egd29yZCBlbWJlZGRpbmcpIGlzIGEgYmFzaWMgYnVpbGRpbmcgYmxvY2sgaW4gbWFueSBuZXVyYWwgbmV0d29yay1iYXNlZCBtb2RlbHMgdXNlZCBpbiBuYXR1cmFsIGxhbmd1YWdlIHByb2Nlc3NpbmcgdGFza3MuIEFsdGhvdWdoIGl0IGlzIHdpZGVseSBhY2NlcHRlZCB0aGF0IHdvcmRzIHdpdGggc2ltaWxhciBzZW1hbnRpY3Mgc2hvdWxkIGJlIGNsb3NlIHRvIGVhY2ggb3RoZXIgaW4gdGhlIGVtYmVkZGluZyBzcGFjZSwgd2UgZmluZCB0aGF0IHdvcmQgZW1iZWRkaW5ncyBsZWFybmVkIGluIHNldmVyYWwgdGFza3MgYXJlIGJpYXNlZCB0b3dhcmRzIHdvcmQgZnJlcXVlbmN5OiB0aGUgZW1iZWRkaW5ncyBvZiBoaWdoLWZyZXF1ZW5jeSBhbmQgbG93LWZyZXF1ZW5jeSB3b3JkcyBsaWUgaW4gZGlmZmVyZW50IHN1YnJlZ2lvbnMgb2YgdGhlIGVtYmVkZGluZyBzcGFjZSwgYW5kIHRoZSBlbWJlZGRpbmcgb2YgYSByYXJlIHdvcmQgYW5kIGEgcG9wdWxhciB3b3JkIGNhbiBiZSBmYXIgZnJvbSBlYWNoIG90aGVyIGV2ZW4gaWYgdGhleSBhcmUgc2VtYW50aWNhbGx5IHNpbWlsYXIuIFRoaXMgbWFrZXMgbGVhcm5lZCB3b3JkIGVtYmVkZGluZ3MgaW5lZmZlY3RpdmUsIGVzcGVjaWFsbHkgZm9yIHJhcmUgd29yZHMsIGFuZCBjb25zZXF1ZW50bHkgbGltaXRzIHRoZSBwZXJmb3JtYW5jZSBvZiB0aGVzZSBuZXVyYWwgbmV0d29yayBtb2RlbHMuIEluIHRoaXMgcGFwZXIsIHdlIGRldmVsb3AgYSBuZWF0LCBzaW1wbGUgeWV0IGVmZmVjdGl2ZSB3YXkgdG8gbGVhcm4gXGVtcGh7RlJlcXVlbmN5LUFHbm9zdGljIHdvcmQgRW1iZWRkaW5nfSAoRlJBR0UpIHVzaW5nIGFkdmVyc2FyaWFsIHRyYWluaW5nLiBXZSBjb25kdWN0ZWQgY29tcHJlaGVuc2l2ZSBzdHVkaWVzIG9uIHRlbiBkYXRhc2V0cyBhY3Jvc3MgZm91ciBuYXR1cmFsIGxhbmd1YWdlIHByb2Nlc3NpbmcgdGFza3MsIGluY2x1ZGluZyB3b3JkIHNpbWlsYXJpdHksIGxhbmd1YWdlIG1vZGVsaW5nLCBtYWNoaW5lIHRyYW5zbGF0aW9uIGFuZCB0ZXh0IGNsYXNzaWZpY2F0aW9uLiBSZXN1bHRzIHNob3cgdGhhdCB3aXRoIEZSQUdFLCB3ZSBhY2hpZXZlIGhpZ2hlciBwZXJmb3JtYW5jZSB0aGFuIHRoZSBiYXNlbGluZXMgaW4gYWxsIHRhc2tzLiIsLCJBV0QtTFNUTS1Nb1MgKyBkeW5hbWljIGV2YWx1YXRpb24gKFdUMiwgMjAxOCkiLFVucmVsZWFzZWQsIkNoaW5hLENoaW5hIiwsLCwsLDIwMjYtMDItMTEgMTk6MjY6NDMrMDA6MDAsLCwsLCwiQWNhZGVtaWEsSW5kdXN0cnkiLCwsLCxPcGVuIChub24tY29tbWVyY2lhbCksImNvZGUsIG5vIGxpY2Vuc2U6IGh0dHBzOi8vZ2l0aHViLmNvbS9DaGVuZ3l1ZUdvbmdSL0ZyZXF1ZW5jeS1BZ25vc3RpYyAiLCwsLCwsLCwsLCwsTm8KIkFXRC1MU1RNLU1vUyArIGR5bmFtaWMgZXZhbHVhdGlvbiAoUFRCLCAyMDE4KSIsTGFuZ3VhZ2UsIkxhbmd1YWdlIG1vZGVsaW5nLFRyYW5zbGF0aW9uLFRleHQgY2xhc3NpZmljYXRpb24iLCJQZWtpbmcgVW5pdmVyc2l0eSxNaWNyb3NvZnQgUmVzZWFyY2ggQXNpYSIsIkNoZW5neXVlIEdvbmcsIERpIEhlLCBYdSBUYW4sIFRhbyBRaW4sIExpd2VpIFdhbmcsIFRpZS1ZYW4gTGl1IiwyMDE4LTA5LTE4LEZSQUdFOiBGcmVxdWVuY3ktQWdub3N0aWMgV29yZCBSZXByZXNlbnRhdGlvbixodHRwczovL2FyeGl2Lm9yZy9hYnMvMTgwOS4wNjg1OCwsLCwyNDAwMDAwMC4wLCwsLCwsLCwsLENvbmZpZGVudCwiQ29udGludW91cyB3b3JkIHJlcHJlc2VudGF0aW9uIChha2Egd29yZCBlbWJlZGRpbmcpIGlzIGEgYmFzaWMgYnVpbGRpbmcgYmxvY2sgaW4gbWFueSBuZXVyYWwgbmV0d29yay1iYXNlZCBtb2RlbHMgdXNlZCBpbiBuYXR1cmFsIGxhbmd1YWdlIHByb2Nlc3NpbmcgdGFza3MuIEFsdGhvdWdoIGl0IGlzIHdpZGVseSBhY2NlcHRlZCB0aGF0IHdvcmRzIHdpdGggc2ltaWxhciBzZW1hbnRpY3Mgc2hvdWxkIGJlIGNsb3NlIHRvIGVhY2ggb3RoZXIgaW4gdGhlIGVtYmVkZGluZyBzcGFjZSwgd2UgZmluZCB0aGF0IHdvcmQgZW1iZWRkaW5ncyBsZWFybmVkIGluIHNldmVyYWwgdGFza3MgYXJlIGJpYXNlZCB0b3dhcmRzIHdvcmQgZnJlcXVlbmN5OiB0aGUgZW1iZWRkaW5ncyBvZiBoaWdoLWZyZXF1ZW5jeSBhbmQgbG93LWZyZXF1ZW5jeSB3b3JkcyBsaWUgaW4gZGlmZmVyZW50IHN1YnJlZ2lvbnMgb2YgdGhlIGVtYmVkZGluZyBzcGFjZSwgYW5kIHRoZSBlbWJlZGRpbmcgb2YgYSByYXJlIHdvcmQgYW5kIGEgcG9wdWxhciB3b3JkIGNhbiBiZSBmYXIgZnJvbSBlYWNoIG90aGVyIGV2ZW4gaWYgdGhleSBhcmUgc2VtYW50aWNhbGx5IHNpbWlsYXIuIFRoaXMgbWFrZXMgbGVhcm5lZCB3b3JkIGVtYmVkZGluZ3MgaW5lZmZlY3RpdmUsIGVzcGVjaWFsbHkgZm9yIHJhcmUgd29yZHMsIGFuZCBjb25zZXF1ZW50bHkgbGltaXRzIHRoZSBwZXJmb3JtYW5jZSBvZiB0aGVzZSBuZXVyYWwgbmV0d29yayBtb2RlbHMuIEluIHRoaXMgcGFwZXIsIHdlIGRldmVsb3AgYSBuZWF0LCBzaW1wbGUgeWV0IGVmZmVjdGl2ZSB3YXkgdG8gbGVhcm4gXGVtcGh7RlJlcXVlbmN5LUFHbm9zdGljIHdvcmQgRW1iZWRkaW5nfSAoRlJBR0UpIHVzaW5nIGFkdmVyc2FyaWFsIHRyYWluaW5nLiBXZSBjb25kdWN0ZWQgY29tcHJlaGVuc2l2ZSBzdHVkaWVzIG9uIHRlbiBkYXRhc2V0cyBhY3Jvc3MgZm91ciBuYXR1cmFsIGxhbmd1YWdlIHByb2Nlc3NpbmcgdGFza3MsIGluY2x1ZGluZyB3b3JkIHNpbWlsYXJpdHksIGxhbmd1YWdlIG1vZGVsaW5nLCBtYWNoaW5lIHRyYW5zbGF0aW9uIGFuZCB0ZXh0IGNsYXNzaWZpY2F0aW9uLiBSZXN1bHRzIHNob3cgdGhhdCB3aXRoIEZSQUdFLCB3ZSBhY2hpZXZlIGhpZ2hlciBwZXJmb3JtYW5jZSB0aGFuIHRoZSBiYXNlbGluZXMgaW4gYWxsIHRhc2tzLiIsLCJBV0QtTFNUTS1Nb1MgKyBkeW5hbWljIGV2YWx1YXRpb24gKFBUQiwgMjAxOCkiLE9wZW4gd2VpZ2h0cyAobm9uLWNvbW1lcmNpYWwpLCJDaGluYSxDaGluYSIsLCwsLCwyMDI2LTAyLTExIDE5OjI2OjQ5KzAwOjAwLCwsLCwsIkFjYWRlbWlhLEluZHVzdHJ5IiwsLCwsT3BlbiAobm9uLWNvbW1lcmNpYWwpLCJjb2RlIGFuZCB3ZWlnaHRzLCBubyBsaWNlbnNlOiBodHRwczovL2dpdGh1Yi5jb20vQ2hlbmd5dWVHb25nUi9GcmVxdWVuY3ktQWdub3N0aWMgIiwsLCwsLCwsLCwsLFllcwpUYWxlbnQgU2VhcmNoIGFuZCBSZWNvbW1lbmRhdGlvbiBTeXN0ZW1zLFJlY29tbWVuZGF0aW9uLFJlY29tbWVuZGVyIHN5c3RlbSxMaW5rZWRJbiwiU2FoaW4gQ2VtIEdleWlrLCBRaSBHdW8sIEJvIEh1LCBDYWdyaSBPemNhZ2xhciwgS2V0YW4gVGhha2thciwgWGlhbnJlbiBXdSwgS3Jpc2huYXJhbSBLZW50aGFwYWRpIiwyMDE4LTA5LTE4LFRhbGVudCBTZWFyY2ggYW5kIFJlY29tbWVuZGF0aW9uIFN5c3RlbXMgYXQgTGlua2VkSW46IFByYWN0aWNhbCBDaGFsbGVuZ2VzIGFuZCBMZXNzb25zIExlYXJuZWQsaHR0cHM6Ly9hcnhpdi5vcmcvYWJzLzE4MDkuMDY0ODEsLCwsLCwsLCwsLCwsLFVua25vd24sIkxpbmtlZEluIFRhbGVudCBTb2x1dGlvbnMgYnVzaW5lc3MgY29udHJpYnV0ZXMgdG8gYXJvdW5kIDY1JSBvZiBMaW5rZWRJbidzIGFubnVhbCByZXZlbnVlLCBhbmQgcHJvdmlkZXMgdG9vbHMgZm9yIGpvYiBwcm92aWRlcnMgdG8gcmVhY2ggb3V0IHRvIHBvdGVudGlhbCBjYW5kaWRhdGVzIGFuZCBmb3Igam9iIHNlZWtlcnMgdG8gZmluZCBzdWl0YWJsZSBjYXJlZXIgb3Bwb3J0dW5pdGllcy4gTGlua2VkSW4ncyBqb2IgZWNvc3lzdGVtIGhhcyBiZWVuIGRlc2lnbmVkIGFzIGEgcGxhdGZvcm0gdG8gY29ubmVjdCBqb2IgcHJvdmlkZXJzIGFuZCBqb2Igc2Vla2VycywgYW5kIHRvIHNlcnZlIGFzIGEgbWFya2V0cGxhY2UgZm9yIGVmZmljaWVudCBtYXRjaGluZyBiZXR3ZWVuIHBvdGVudGlhbCBjYW5kaWRhdGVzIGFuZCBqb2Igb3BlbmluZ3MuIEEga2V5IG1lY2hhbmlzbSB0byBoZWxwIGFjaGlldmUgdGhlc2UgZ29hbHMgaXMgdGhlIExpbmtlZEluIFJlY3J1aXRlciBwcm9kdWN0LCB3aGljaCBlbmFibGVzIHJlY3J1aXRlcnMgdG8gc2VhcmNoIGZvciByZWxldmFudCBjYW5kaWRhdGVzIGFuZCBvYnRhaW4gY2FuZGlkYXRlIHJlY29tbWVuZGF0aW9ucyBmb3IgdGhlaXIgam9iIHBvc3RpbmdzLiBJbiB0aGlzIHdvcmssIHdlIGhpZ2hsaWdodCBhIHNldCBvZiB1bmlxdWUgaW5mb3JtYXRpb24gcmV0cmlldmFsLCBzeXN0ZW0sIGFuZCBtb2RlbGluZyBjaGFsbGVuZ2VzIGFzc29jaWF0ZWQgd2l0aCB0YWxlbnQgc2VhcmNoIGFuZCByZWNvbW1lbmRhdGlvbiBzeXN0ZW1zLiIsLCxVbnJlbGVhc2VkLFVuaXRlZCBTdGF0ZXMgb2YgQW1lcmljYSwsLCwsLDIwMjUtMTEtMjggMTE6NTM6NDQrMDA6MDAsLCwsLCxJbmR1c3RyeSwsLCwsVW5yZWxlYXNlZCwsLCwsLCwsLCwsLCxObwpUcmFuc2Zvcm1lciArIFNpbXBsZSBSZWN1cnJlbnQgVW5pdCxMYW5ndWFnZSxUcmFuc2xhdGlvbiwiQVNBUFAsQ29ybmVsbCBVbml2ZXJzaXR5LEdvb2dsZSxQcmluY2V0b24gVW5pdmVyc2l0eSIsIlRhbyBMZWksIFl1IFpoYW5nLCBTaWRhIEkuIFdhbmcsIEh1aSBEYWksIFlvYXYgQXJ0emkiLDIwMTgtMDktMTcsU2ltcGxlIFJlY3VycmVudCBVbml0cyBmb3IgSGlnaGx5IFBhcmFsbGVsaXphYmxlIFJlY3VycmVuY2UsaHR0cHM6Ly9hcnhpdi5vcmcvYWJzLzE3MDkuMDI3NTV2NSwzMDYuMCxTT1RBIGltcHJvdmVtZW50LCIiIldlIHVzZSB0aGUgc3RhdGUtb2YtdGhlLWFydCBUcmFuc2Zvcm1lcgptb2RlbCBvZiBWYXN3YW5pIGV0IGFsLiAoMjAxNykgYXMgb3VyIGJhc2UgYXJjaGl0ZWN0dXJlLi4uIFdoZW4gU1JVIGlzIGluY29ycG9yYXRlZCBpbnRvIHRoZSBhcmNoaXRlY3R1cmUsCmJvdGggdGhlIDQtbGF5ZXIgYW5kIDUtbGF5ZXIgbW9kZWwgb3V0cGVyZm9ybSB0aGUKVHJhbnNmb3JtZXIgYmFzZSBtb2RlbCIiIiw5MDAwMDAwMC4wLCI1LWxheWVyIG1vZGVsLCBUYWJsZSAzIiwxLjFlKzE5LCIiIldlIHVzZSBhIHNpbmdsZSBOVklESUEgVGVzbGEgVjEwMCBHUFUgZm9yIGVhY2ggbW9kZWwuIFRoZSBwdWJsaXNoZWQgcmVzdWx0cyB3ZXJlIG9idGFpbmVkCnVzaW5nIDggR1BVcyBpbiBwYXJhbGxlbCwgd2hpY2ggcHJvdmlkZSBhIGxhcmdlIGVmZmVjdGl2ZSBiYXRjaCBzaXplIGR1cmluZyB0cmFpbmluZy4gVG8gYXBwcm94aW1hdGUKdGhlIHNldHVwLCB3ZSB1cGRhdGUgdGhlIG1vZGVsIHBhcmFtZXRlcnMgZXZlcnkgNcOXNTEyMCB0b2tlbnMgYW5kIHVzZSAxNiwwMDAgd2FybS11cCBzdGVwcwpmb2xsb3dpbmcgT3Blbk5NVCBzdWdnZXN0aW9ucy4gV2UgdHJhaW4gZWFjaAptb2RlbCBmb3IgNDAgZXBvY2hzICgyNTAsMDAwIHN0ZXBzKSwgYW5kIHBlcmZvcm0KMyBpbmRlcGVuZGVudCB0cmlhbHMgZm9yIGVhY2ggbW9kZWwgY29uZmlndXJhdGlvbi4KQSBzaW5nbGUgcnVuIHRha2VzIGFib3V0IDMuNSBkYXlzIHdpdGggYSBUZXNsYSBWMTAwIEdQVS4iIgoKMTI1IHRyaWxsaW9uICogMy41ICogMjQgKiAzNjAwICogMC4zID0gMS4xZTE5IiwxMTI1MDAwMDAsLCws</x:v>
      </x:c>
    </x:row>
    <x:row r="272" ht="18" customHeight="1">
      <x:c r="A272" s="17" t="n">
        <x:v>267</x:v>
      </x:c>
      <x:c r="B272" s="17" t="n">
        <x:v>310</x:v>
      </x:c>
      <x:c r="C272" s="160" t="str">
        <x:v>TlZJRElBIFYxMDAsLENvbmZpZGVudCwiQ29tbW9uIHJlY3VycmVudCBuZXVyYWwgYXJjaGl0ZWN0dXJlcyBzY2FsZSBwb29ybHkgZHVlIHRvIHRoZSBpbnRyaW5zaWMgZGlmZmljdWx0eSBpbiBwYXJhbGxlbGl6aW5nIHRoZWlyIHN0YXRlIGNvbXB1dGF0aW9ucy4gSW4gdGhpcyB3b3JrLCB3ZSBwcm9wb3NlIHRoZSBTaW1wbGUgUmVjdXJyZW50IFVuaXQgKFNSVSksIGEgbGlnaHQgcmVjdXJyZW50IHVuaXQgdGhhdCBiYWxhbmNlcyBtb2RlbCBjYXBhY2l0eSBhbmQgc2NhbGFiaWxpdHkuIFNSVSBpcyBkZXNpZ25lZCB0byBwcm92aWRlIGV4cHJlc3NpdmUgcmVjdXJyZW5jZSwgZW5hYmxlIGhpZ2hseSBwYXJhbGxlbGl6ZWQgaW1wbGVtZW50YXRpb24sIGFuZCBjb21lcyB3aXRoIGNhcmVmdWwgaW5pdGlhbGl6YXRpb24gdG8gZmFjaWxpdGF0ZSB0cmFpbmluZyBvZiBkZWVwIG1vZGVscy4gV2UgZGVtb25zdHJhdGUgdGhlIGVmZmVjdGl2ZW5lc3Mgb2YgU1JVIG9uIG11bHRpcGxlIE5MUCB0YXNrcy4gU1JVIGFjaGlldmVzIDUtLTl4IHNwZWVkLXVwIG92ZXIgY3VETk4tb3B0aW1pemVkIExTVE0gb24gY2xhc3NpZmljYXRpb24gYW5kIHF1ZXN0aW9uIGFuc3dlcmluZyBkYXRhc2V0cywgYW5kIGRlbGl2ZXJzIHN0cm9uZ2VyIHJlc3VsdHMgdGhhbiBMU1RNIGFuZCBjb252b2x1dGlvbmFsIG1vZGVscy4gV2UgYWxzbyBvYnRhaW4gYW4gYXZlcmFnZSBvZiAwLjcgQkxFVSBpbXByb3ZlbWVudCBvdmVyIHRoZSBUcmFuc2Zvcm1lciBtb2RlbCBvbiB0cmFuc2xhdGlvbiBieSBpbmNvcnBvcmF0aW5nIFNSVSBpbnRvIHRoZSBhcmNoaXRlY3R1cmUuIiw0MC4wLCxVbnJlbGVhc2VkLCJVbml0ZWQgU3RhdGVzIG9mIEFtZXJpY2EsVW5pdGVkIFN0YXRlcyBvZiBBbWVyaWNhLFVuaXRlZCBTdGF0ZXMgb2YgQW1lcmljYSxVbml0ZWQgU3RhdGVzIG9mIEFtZXJpY2EiLCwsLDguMCwsMjAyNi0wNS0yNSAxMjoxMDo0OSswMDowMCwsLCwsLCJJbmR1c3RyeSxBY2FkZW1pYSxJbmR1c3RyeSxBY2FkZW1pYSIsLCwsLFVucmVsZWFzZWQsInJlcG8sIGJ1dCBubyB0cmFpbmluZyBjb2RlIGZvciB0cmFuc2xhdGlvbjogaHR0cHM6Ly9naXRodWIuY29tL3Rhb2xlaTg3L3NydSAiLCw0NS4zNzMyMTkyNDQ4NTg3NzQsLCwsNDk2NC42OTY3NDYwMDU0OTYsSGFyZHdhcmUsLCwsLE5vCk5ldFN1cmZQLTIuMCxCaW9sb2d5LCJQcm90ZWluIGZvbGRpbmcgcHJlZGljdGlvbixQcm90ZWluIHByb3BlcnR5IHByZWRpY3Rpb24iLCJUZWNobmljYWwgVW5pdmVyc2l0eSBvZiBEZW5tYXJrLFVuaXZlcnNpdHkgb2YgQ29wZW5oYWdlbixVbml2ZXJzaWRhZCBOYWNpb25hbCBkZSBTYW4gTWFydMOtbixBSU1TVCBVbml2ZXJzaXR5IiwiTWljaGFlbCBTY2hhbnR6IEtsYXVzZW4sIE1hcnRpbiBDbG9zdGVyIEplc3BlcnNlbiwgSGVucmlrIE5pZWxzZW4sIEthbWlsbGEgS2rDpnJnYWFyZCBKZW5zZW4sIFZhbmVzc2EgSXNhYmVsbCBKdXJ0eiwgQ2FzcGVyIEthYWUgU8O4bmRlcmJ5LCBNb3J0ZW4gT3R0byBBbGV4YW5kZXIgU29tbWVyLCBPbGUgV2ludGhlciwgTW9ydGVuIE5pZWxzZW4sIEJlbnQgUGV0ZXJzZW4sICBWaWV3IE9SQ0lEIFByb2ZpbGVQYW9sbyBNYXJjYXRpbGkiLDIwMTgtMDktMTAsTmV0U3VyZlAtMi4wOiBpbXByb3ZlZCBwcmVkaWN0aW9uIG9mIHByb3RlaW4gc3RydWN0dXJhbCBmZWF0dXJlcyBieSBpbnRlZ3JhdGVkIGRlZXAgbGVhcm5pbmcsaHR0cHM6Ly93d3cuYmlvcnhpdi5vcmcvY29udGVudC8xMC4xMTAxLzMxMTIwOXYzLmZ1bGwsLFNPVEEgaW1wcm92ZW1lbnQsIiIiV2UgYXNzZXNzZWQgdGhlIGFjY3VyYWN5IG9mIE5ldFN1cmZQLTIuMCBvbiBzZXZlcmFsIGluZGVwZW5kZW50IHRlc3QgZGF0YXNldHMgYW5kIGZvdW5kIGl0IHRvIGNvbnNpc3RlbnRseSBwcm9kdWNlIHN0YXRlLW9mLXRoZS1hcnQgcHJlZGljdGlvbnMgZm9yIGVhY2ggb2YgaXRzIG91dHB1dCBmZWF0dXJlcy4iIiIsLCwsLCwiIiJBIHN0cnVjdHVyYWwgZGF0YXNldCBjb25zaXN0aW5nIG9mIDEyLDE4NSBjcnlzdGFsIHN0cnVjdHVyZXMgd2FzIG9idGFpbmVkIGZyb20gdGhlIFByb3RlaW4gRGF0YSBCYW5rIChQREIpICgyMyksIGN1bGxlZCBhbmQgc2VsZWN0ZWQgYnkgdGhlIFBJU0NFUyBzZXJ2ZXIgKDI0KSB3aXRoIDI1JSBzZXF1ZW5jZSBzaW1pbGFyaXR5IGNsdXN0ZXJpbmcgdGhyZXNob2xkIGFuZCBhIHJlc29sdXRpb24gb2YgMi41IMOFIG9yIGJldHRlci4gVG8gYXZvaWQgb3ZlcmZpdHRpbmcsIGFueSBzZXF1ZW5jZSB0aGF0IGhhZCBtb3JlIHRoYW4gMjUlIGlkZW50aXR5IHRvIGFueSBzZXF1ZW5jZXMgaW4gdGhlIHRlc3QgZGF0YXNldHMgKHNlZSDigJxFdmFsdWF0aW9u4oCdIHNlY3Rpb24gZm9yIGRldGFpbHMpIHdhcyByZW1vdmVkLCBhcyB3ZWxsIGFzIHBlcHRpZGUgY2hhaW5zIHdpdGggbGVzcyB0aGFuIDIwIHJlc2lkdWVzLCBsZWF2aW5nIDEwLDgzNyBzZXF1ZW5jZXMuIEZpbmFsbHksIHdlCnJhbmRvbWx5IHNlbGVjdGVkIDUwMCBzZXF1ZW5jZXMgKHZhbGlkYXRpb24gc2V0KSBsZWZ0IG91dCBmb3IgZWFybHkgc3RvcHBpbmcgYW5kCnBhcmFtZXRlciBvcHRpbWl6YXRpb24sIGxlYXZpbmcgMTAsMzM3IHNlcXVlbmNlcyBmb3IgdHJhaW5pbmcuIiIiLCwsLCxVbmtub3duLCJUaGUgYWJpbGl0eSB0byBwcmVkaWN0IGxvY2FsIHN0cnVjdHVyYWwgZmVhdHVyZXMgb2YgYSBwcm90ZWluIGZyb20gdGhlIHByaW1hcnkgc2VxdWVuY2UgaXMgb2YgcGFyYW1vdW50IGltcG9ydGFuY2UgZm9yIHVucmF2ZWxsaW5nIGl0cyBmdW5jdGlvbiBpbiBhYnNlbmNlIG9mIGV4cGVyaW1lbnRhbCBzdHJ1Y3R1cmFsIGluZm9ybWF0aW9uLiBUd28gbWFpbiBmYWN0b3JzIGFmZmVjdCB0aGUgdXRpbGl0eSBvZiBwb3RlbnRpYWwgcHJlZGljdGlvbiB0b29sczogdGhlaXIgYWNjdXJhY3kgbXVzdCBlbmFibGUgZXh0cmFjdGlvbiBvZiByZWxpYWJsZSBzdHJ1Y3R1cmFsIGluZm9ybWF0aW9uIG9uIHRoZSBwcm90ZWlucyBvZiBpbnRlcmVzdCwgYW5kIHRoZWlyIHJ1bnRpbWUgbXVzdCBiZSBsb3cgdG8ga2VlcCBwYWNlIHdpdGggc2VxdWVuY2luZyBkYXRhIGJlaW5nIGdlbmVyYXRlZCBhdCBhIGNvbnN0YW50bHkgaW5jcmVhc2luZyBzcGVlZC4KCkhlcmUsIHdlIHByZXNlbnQgYW4gdXBkYXRlZCBhbmQgZXh0ZW5kZWQgdmVyc2lvbiBvZiB0aGUgTmV0U3VyZlAgdG9vbCAoaHR0cDovL3d3dy5jYnMuZHR1LmRrL3NlcnZpY2VzL05ldFN1cmZQLTIuMC8pLCB0aGF0IGNhbiBwcmVkaWN0IHRoZSBtb3N0IGltcG9ydGFudCBsb2NhbCBzdHJ1Y3R1cmFsIGZlYXR1cmVzIHdpdGggdW5wcmVjZWRlbnRlZCBhY2N1cmFjeSBhbmQgcnVudGltZS4gTmV0U3VyZlAtMi4wIGlzIHNlcXVlbmNlLWJhc2VkIGFuZCB1c2VzIGFuIGFyY2hpdGVjdHVyZSBjb21wb3NlZCBvZiBjb252b2x1dGlvbmFsIGFuZCBsb25nIHNob3J0LXRlcm0gbWVtb3J5IG5ldXJhbCBuZXR3b3JrcyB0cmFpbmVkIG9uIHNvbHZlZCBwcm90ZWluIHN0cnVjdHVyZXMuIFVzaW5nIGEgc2luZ2xlIGludGVncmF0ZWQgbW9kZWwsIE5ldFN1cmZQLTIuMCBwcmVkaWN0cyBzb2x2ZW50IGFjY2Vzc2liaWxpdHksIHNlY29uZGFyeSBzdHJ1Y3R1cmUsIHN0cnVjdHVyYWwgZGlzb3JkZXIsIGFuZCBiYWNrYm9uZSBkaWhlZHJhbCBhbmdsZXMgZm9yIGVhY2ggcmVzaWR1ZSBvZiB0aGUgaW5wdXQgc2VxdWVuY2VzLgoKV2UgYXNzZXNzZWQgdGhlIGFjY3VyYWN5IG9mIE5ldFN1cmZQLTIuMCBvbiBzZXZlcmFsIGluZGVwZW5kZW50IHRlc3QgZGF0YXNldHMgYW5kIGZvdW5kIGl0IHRvIGNvbnNpc3RlbnRseSBwcm9kdWNlIHN0YXRlLW9mLXRoZS1hcnQgcHJlZGljdGlvbnMgZm9yIGVhY2ggb2YgaXRzIG91dHB1dCBmZWF0dXJlcy4gV2Ugb2JzZXJ2ZSBhIGNvcnJlbGF0aW9uIG9mIDgwJSBiZXR3ZWVuIHByZWRpY3Rpb25zIGFuZCBleHBlcmltZW50YWwgZGF0YSBmb3Igc29sdmVudCBhY2Nlc3NpYmlsaXR5LCBhbmQgYSBwcmVjaXNpb24gb2YgODUlIG9uIHNlY29uZGFyeSBzdHJ1Y3R1cmUgMy1jbGFzcyBwcmVkaWN0aW9ucy4gSW4gYWRkaXRpb24gdG8gaW1wcm92ZWQgYWNjdXJhY3ksIHRoZSBwcm9jZXNzaW5nIHRpbWUgaGFzIGJlZW4gb3B0aW1pemVkIHRvIGFsbG93IHByZWRpY3RpbmcgbW9yZSB0aGFuIDEsMDAwIHByb3RlaW5zIGluIGxlc3MgdGhhbiAyIGhvdXJzLCBhbmQgY29tcGxldGUgcHJvdGVvbWVzIGluIGxlc3MgdGhhbiAxIGRheS4iLCwsSG9zdGVkIGFjY2VzcyAobm8gQVBJKSwiRGVubWFyayxEZW5tYXJrLEFyZ2VudGluYSxNYWxheXNpYSIsLCwsLCwyMDI1LTExLTI4IDExOjUzOjQ0KzAwOjAwLCwsLCwsIkFjYWRlbWlhLEFjYWRlbWlhLEFjYWRlbWlhLEFjYWRlbWlhIiwsLCwsVW5yZWxlYXNlZCwiTmV0U3VyZlAtMi4wIGlzIGF2YWlsYWJsZSBib3RoIGFzIGEgd2ViLXNlcnZlciwgYW5kIGFzIGFuIGluZGVwZW5kZW50IHNvZnR3YXJlIChodHRwOi8vd3d3LmNicy5kdHUuZGsvc2VydmljZXMvTmV0U3VyZlAtMi4wLykuIFRoZSB3ZWItc2VydmVyIHZlcnNpb24gYWNjZXB0cyB1cCB0byA0LDAwMCBzZXF1ZW5jZXMgb3IgNCwwMDAsMDAwIHJlc2lkdWVzIHBlciBqb2IuICIsLCwsLCwsLCwsLCxObwpFU1JHQU4sIlZpc2lvbixJbWFnZSBnZW5lcmF0aW9uIixJbWFnZSBzdXBlci1yZXNvbHV0aW9uLCJDaGluZXNlIFVuaXZlcnNpdHkgb2YgSG9uZyBLb25nIChDVUhLKSxDaGluZXNlIEFjYWRlbXkgb2YgU2NpZW5jZXMsTmFueWFuZyBUZWNobm9sb2dpY2FsIFVuaXZlcnNpdHkiLCJYaW50YW8gV2FuZywgS2UgWXUsIFNoaXhpYW5nIFd1LCBKaW5qaW4gR3UsIFlpaGFvIExpdSwgQ2hhbyBEb25nLCBDaGVuIENoYW5nZSBMb3ksIFl1IFFpYW8sIFhpYW9vdSBUYW5nIiwyMDE4LTA5LTAxLEVTUkdBTjogRW5oYW5jZWQgU3VwZXItUmVzb2x1dGlvbiBHZW5lcmF0aXZlIEFkdmVyc2FyaWFsIE5ldHdvcmtzLGh0dHBzOi8vYXJ4aXYub3JnL2Ficy8xODA5LjAwMjE5LDQ2MjUuMCwsLCwsLCwsLCwsLCxVbmtub3duLCJUaGUgU3VwZXItUmVzb2x1dGlvbiBHZW5lcmF0aXZlIEFkdmVyc2FyaWFsIE5ldHdvcmsgKFNSR0FOKSBpcyBhIHNlbWluYWwgd29yayB0aGF0IGlzIGNhcGFibGUgb2YgZ2VuZXJhdGluZyByZWFsaXN0aWMgdGV4dHVyZXMgZHVyaW5nIHNpbmdsZSBpbWFnZSBzdXBlci1yZXNvbHV0aW9uLiBIb3dldmVyLCB0aGUgaGFsbHVjaW5hdGVkIGRldGFpbHMgYXJlIG9mdGVuIGFjY29tcGFuaWVkIHdpdGggdW5wbGVhc2FudCBhcnRpZmFjdHMuIFRvIGZ1cnRoZXIgZW5oYW5jZSB0aGUgdmlzdWFsIHF1YWxpdHksIHdlIHRob3JvdWdobHkgc3R1ZHkgdGhyZWUga2V5IGNvbXBvbmVudHMgb2YgU1JHQU4gLSBuZXR3b3JrIGFyY2hpdGVjdHVyZSwgYWR2ZXJzYXJpYWwgbG9zcyBhbmQgcGVyY2VwdHVhbCBsb3NzLCBhbmQgaW1wcm92ZSBlYWNoIG9mIHRoZW0gdG8gZGVyaXZlIGFuIEVuaGFuY2VkIFNSR0FOIChFU1JHQU4pLiBJbiBwYXJ0aWN1bGFyLCB3ZSBpbnRyb2R1Y2UgdGhlIFJlc2lkdWFsLWluLVJlc2lkdWFsIERlbnNlIEJsb2NrIChSUkRCKSB3aXRob3V0IGJhdGNoIG5vcm1hbGl6YXRpb24gYXMgdGhlIGJhc2ljIG5ldHdvcmsgYnVpbGRpbmcgdW5pdC4gTW9yZW92ZXIsIHdlIGJvcnJvdyB0aGUgaWRlYSBmcm9tIHJlbGF0aXZpc3RpYyBHQU4gdG8gbGV0IHRoZSBkaXNjcmltaW5hdG9yIHByZWRpY3QgcmVsYXRpdmUgcmVhbG5lc3MgaW5zdGVhZCBvZiB0aGUgYWJzb2x1dGUgdmFsdWUuIEZpbmFsbHksIHdlIGltcHJvdmUgdGhlIHBlcmNlcHR1YWwgbG9zcyBieSB1c2luZyB0aGUgZmVhdHVyZXMgYmVmb3JlIGFjdGl2YXRpb24sIHdoaWNoIGNvdWxkIHByb3ZpZGUgc3Ryb25nZXIgc3VwZXJ2aXNpb24gZm9yIGJyaWdodG5lc3MgY29uc2lzdGVuY3kgYW5kIHRleHR1cmUgcmVjb3ZlcnkuIEJlbmVmaXRpbmcgZnJvbSB0aGVzZSBpbXByb3ZlbWVudHMsIHRoZSBwcm9wb3NlZCBFU1JHQU4gYWNoaWV2ZXMgY29uc2lzdGVudGx5IGJldHRlciB2aXN1YWwgcXVhbGl0eSB3aXRoIG1vcmUgcmVhbGlzdGljIGFuZCBuYXR1cmFsIHRleHR1cmVzIHRoYW4gU1JHQU4gYW5kIHdvbiB0aGUgZmlyc3QgcGxhY2UgaW4gdGhlIFBJUk0yMDE4LVNSIENoYWxsZW5nZS4gVGhlIGNvZGUgaXMgYXZhaWxhYmxlIGF0IHRoaXMgaHR0cHMgVVJMIC4iLCwsLCJIb25nIEtvbmcsQ2hpbmEsU2luZ2Fwb3JlIiwsLCwsLDIwMjYtMDUtMjUgMTI6MTE6MjMrMDA6MDAsLCwsLCwiQWNhZGVtaWEsQWNhZGVtaWEsQWNhZGVtaWEiLCwsLCwsLCwsLCwsLCwsLCwsCihlbnNlbWJsZSk6IEFXRC1MU1RNLURPQyAoZmluKSDDlyA1IChXVDIpLExhbmd1YWdlLExhbmd1YWdlIG1vZGVsaW5nLCJOVFQgQ29tbXVuaWNhdGlvbiBTY2llbmNlIExhYm9yYXRvcmllcyxUb2hva3UgVW5pdmVyc2l0eSIsIlNobyBUYWthc2UsIEp1biBTdXp1a2ksIE1hc2Fha2kgTmFnYXRhIiwyMDE4LTA4LTMwLERpcmVjdCBPdXRwdXQgQ29ubmVjdGlvbiBmb3IgYSBIaWdoLVJhbmsgTGFuZ3VhZ2UgTW9kZWwsaHR0cHM6Ly9hcnhpdi5vcmcvYWJzLzE4MDguMTAxNDMsMzcuMCxTT1RBIGltcHJvdmVtZW50LCIiIlRoZSBwcm9wb3NlZCBtZXRob2QgaW1wcm92ZXMgdGhlIGN1cnJlbnQgc3RhdGUtb2YtdGhlLWFydCBsYW5ndWFnZSBtb2RlbCBhbmQgYWNoaWV2ZXMgdGhlIGJlc3Qgc2NvcmUgb24gdGhlIFBlbm4gVHJlZWJhbmsgYW5kIFdpa2lUZXh0LTIsIHdoaWNoIGFyZSB0aGUgc3RhbmRhcmQgYmVuY2htYXJrIGRhdGFzZXRzIiIiLDE4NTAwMDAwMC4wLDE4NU0gKHRhYmxlIDgpLDYuNjZlKzE3LDYgRkxPUCAvIHBhcmFtZXRlciAvIHRva2VuICogMTg1MDAwMDAwIHBhcmFtZXRlcnMgKiAyMDAwMDAwIHRva2VucyAqIDMwMCBlcG9jaHMgPSA2LjY2ZSsxNyBGTE9QLDIwMDAwMDAsImJhdGNoIHNpemUgMTUKMzAwIGVwb2NocyAoZmlndXJlIDIpIiwsLCwsQ29uZmlkZW50LCJUaGlzIHBhcGVyIHByb3Bvc2VzIGEgc3RhdGUtb2YtdGhlLWFydCByZWN1cnJlbnQgbmV1cmFsIG5ldHdvcmsgKFJOTikgbGFuZ3VhZ2UgbW9kZWwgdGhhdCBjb21iaW5lcyBwcm9iYWJpbGl0eSBkaXN0cmlidXRpb25zIGNvbXB1dGVkIG5vdCBvbmx5IGZyb20gYSBmaW5hbCBSTk4gbGF5ZXIgYnV0IGFsc28gZnJvbSBtaWRkbGUgbGF5ZXJzLiBPdXIgcHJvcG9zZWQgbWV0aG9kIHJhaXNlcyB0aGUgZXhwcmVzc2l2ZSBwb3dlciBvZiBhIGxhbmd1YWdlIG1vZGVsIGJhc2VkIG9uIHRoZSBtYXRyaXggZmFjdG9yaXphdGlvbiBpbnRlcnByZXRhdGlvbiBvZiBsYW5ndWFnZSBtb2RlbGluZyBpbnRyb2R1Y2VkIGJ5IFlhbmcgZXQgYWwuICgyMDE4KS4gVGhlIHByb3Bvc2VkIG1ldGhvZCBpbXByb3ZlcyB0aGUgY3VycmVudCBzdGF0ZS1vZi10aGUtYXJ0IGxhbmd1YWdlIG1vZGVsIGFuZCBhY2hpZXZlcyB0aGUgYmVzdCBzY29yZSBvbiB0aGUgUGVubiBUcmVlYmFuayBhbmQgV2lraVRleHQtMiwgd2hpY2ggYXJlIHRoZSBzdGFuZGFyZCBiZW5jaG1hcmsgZGF0YXNldHMuIE1vcmVvdmVyLCB3ZSBpbmRpY2F0ZSBvdXIgcHJvcG9zZWQgbWV0aG9kIGNvbnRyaWJ1dGVzIHRvIHR3byBhcHBsaWNhdGlvbiB0YXNrczogbWFjaGluZSB0cmFuc2xhdGlvbiBhbmQgaGVhZGxpbmUgZ2VuZXJhdGlvbi4gT3VyIGNvZGUgaXMgcHVibGljbHkgYXZhaWxhYmxlIGF0OiB0aGlzIGh0dHBzIFVSTC4iLDMwMC4wLChlbnNlbWJsZSk6IEFXRC1MU1RNLURPQyAoZmluKSDDlyA1IChXVDIpLE9wZW4gd2VpZ2h0cyAodW5yZXN0cmljdGVkKSwiSmFwYW4sSmFwYW4iLCwsLCwsMjAyNi0wMi0xMSAxOToyNjoyNyswMDowMCwsLCwsLCJJbmR1c3RyeSxBY2FkZW1pYSIsLCwsLE9wZW4gc291cmNlLCJjb2RlIGFuZCB3ZWlnaHRzLCBNSVQ6IGh0dHBzOi8vZ2l0aHViLmNvbS9udHRjc2xhYi1ubHAvZG9jX2xtP3RhYj1yZWFkbWUtb3YtZmlsZSAiLCwsLCwsLE9wZXJhdGlvbiBjb3VudGluZywsLCwsWWVzCihlbnNlbWJsZSk6IEFXRC1MU1RNLURPQyAoZmluKSDDlyA1IChQVEIpLExhbmd1YWdlLExhbmd1YWdlIG1vZGVsaW5nLCJOVFQgQ29tbXVuaWNhdGlvbiBTY2llbmNlIExhYm9yYXRvcmllcyxUb2hva3UgVW5pdmVyc2l0eSIsIlNobyBUYWthc2UsIEp1biBTdXp1a2ksIE1hc2Fha2kgTmFnYXRhIiwyMDE4LTA4LTMwLERpcmVjdCBPdXRwdXQgQ29ubmVjdGlvbiBmb3IgYSBIaWdoLVJhbmsgTGFuZ3VhZ2UgTW9kZWwsaHR0cHM6Ly9hcnhpdi5vcmcvYWJzLzE4MDguMTAxNDMsMzcuMCwsLCwsLCwsLCwsLCxDb25maWRlbnQsIlRoaXMgcGFwZXIgcHJvcG9zZXMgYSBzdGF0ZS1vZi10aGUtYXJ0IHJlY3VycmVudCBuZXVyYWwgbmV0d29yayAoUk5OKSBsYW5ndWFnZSBtb2RlbCB0aGF0IGNvbWJpbmVzIHByb2JhYmlsaXR5IGRpc3RyaWJ1dGlvbnMgY29tcHV0ZWQgbm90IG9ubHkgZnJvbSBhIGZpbmFsIFJOTiBsYXllciBidXQgYWxzbyBmcm9tIG1pZGRsZSBsYXllcnMuIE91ciBwcm9wb3NlZCBtZXRob2QgcmFpc2VzIHRoZSBleHByZXNzaXZlIHBvd2VyIG9mIGEgbGFuZ3VhZ2UgbW9kZWwgYmFzZWQgb24gdGhlIG1hdHJpeCBmYWN0b3JpemF0aW9uIGludGVycHJldGF0aW9uIG9mIGxhbmd1YWdlIG1vZGVsaW5nIGludHJvZHVjZWQgYnkgWWFuZyBldCBhbC4gKDIwMTgpLiBUaGUgcHJvcG9zZWQgbWV0aG9kIGltcHJvdmVzIHRoZSBjdXJyZW50IHN0YXRlLW9mLXRoZS1hcnQgbGFuZ3VhZ2UgbW9kZWwgYW5kIGFjaGlldmVzIHRoZSBiZXN0IHNjb3JlIG9uIHRoZSBQZW5uIFRyZWViYW5rIGFuZCBXaWtpVGV4dC0yLCB3aGljaCBhcmUgdGhlIHN0YW5kYXJkIGJlbmNobWFyayBkYXRhc2V0cy4gTW9yZW92ZXIsIHdlIGluZGljYXRlIG91ciBwcm9wb3NlZCBtZXRob2QgY29udHJpYnV0ZXMgdG8gdHdvIGFwcGxpY2F0aW9uIHRhc2tzOiBtYWNoaW5lIHRyYW5zbGF0aW9uIGFuZCBoZWFkbGluZSBnZW5lcmF0aW9uLiBPdXIgY29kZSBpcyBwdWJsaWNseSBhdmFpbGFibGUgYXQ6IHRoaXMgaHR0cHMgVVJMLiIsMzAwLjAsKGVuc2VtYmxlKTogQVdELUxTVE0tRE9DIChmaW4pIMOXIDUgKFBUQiksT3BlbiB3ZWlnaHRzICh1bnJlc3RyaWN0ZWQpLCJKYXBhbixKYXBhbiIsLCwsLCwyMDI2LTAyLTExIDE5OjI2OjI3KzAwOjAwLCwsLCwsIkluZHVzdHJ5LEFjYWRlbWlhIiwsLCwsT3BlbiBzb3VyY2UsImNvZGUgYW5kIHdlaWdodHMsIE1JVDogaHR0cHM6Ly9naXRodWIuY29tL250dGNzbGFiLW5scC9kb2NfbG0/dGFiPXJlYWRtZS1vdi1maWxlICIsLCwsLCwsLCwsLCxZZXMKQVdELUxTVE0tRE9DIChmaW4pICgzN00pLExhbmd1YWdlLExhbmd1YWdlIG1vZGVsaW5nLCJOVFQgQ29tbXVuaWNhdGlvbiBTY2llbmNlIExhYm9yYXRvcmllcyxUb2hva3UgVW5pdmVyc2l0eSIsIlNobyBUYWthc2UsIEp1biBTdXp1a2ksIE1hc2Fha2kgTmFnYXRhIiwyMDE4LTA4LTMwLERpcmVjdCBPdXRwdXQgQ29ubmVjdGlvbiBmb3IgYSBIaWdoLVJhbmsgTGFuZ3VhZ2UgTW9kZWwsaHR0cHM6Ly9hcnhpdi5vcmcvYWJzLzE4MDguMTAxNDMsMzcuMCwsLDM3MDAwMDAwLjAsLCwsLCwsLCwsQ29uZmlkZW50LCJUaGlzIHBhcGVyIHByb3Bvc2VzIGEgc3RhdGUtb2YtdGhlLWFydCByZWN1cnJlbnQgbmV1cmFsIG5ldHdvcmsgKFJOTikgbGFuZ3VhZ2UgbW9kZWwgdGhhdCBjb21iaW5lcyBwcm9iYWJpbGl0eSBkaXN0cmlidXRpb25zIGNvbXB1dGVkIG5vdCBvbmx5IGZyb20gYSBmaW5hbCBSTk4gbGF5ZXIgYnV0IGFsc28gZnJvbSBtaWRkbGUgbGF5ZXJzLiBPdXIgcHJvcG9zZWQgbWV0aG9kIHJhaXNlcyB0aGUgZXhwcmVzc2l2ZSBwb3dlciBvZiBhIGxhbmd1YWdlIG1vZGVsIGJhc2VkIG9uIHRoZSBtYXRyaXggZmFjdG9yaXphdGlvbiBpbnRlcnByZXRhdGlvbiBvZiBsYW5ndWFnZSBtb2RlbGluZyBpbnRyb2R1Y2VkIGJ5IFlhbmcgZXQgYWwuICgyMDE4KS4gVGhlIHByb3Bvc2VkIG1ldGhvZCBpbXByb3ZlcyB0aGUgY3VycmVudCBzdGF0ZS1vZi10aGUtYXJ0IGxhbmd1YWdlIG1vZGVsIGFuZCBhY2hpZXZlcyB0aGUgYmVzdCBzY29yZSBvbiB0aGUgUGVubiBUcmVlYmFuayBhbmQgV2lraVRleHQtMiwgd2hpY2ggYXJlIHRoZSBzdGFuZGFyZCBiZW5jaG1hcmsgZGF0YXNldHMuIE1vcmVvdmVyLCB3ZSBpbmRpY2F0ZSBvdXIgcHJvcG9zZWQgbWV0aG9kIGNvbnRyaWJ1dGVzIHRvIHR3byBhcHBsaWNhdGlvbiB0YXNrczogbWFjaGluZSB0cmFuc2xhdGlvbiBhbmQgaGVhZGxpbmUgZ2VuZXJhdGlvbi4gT3VyIGNvZGUgaXMgcHVibGljbHkgYXZhaWxhYmxlIGF0OiB0aGlzIGh0dHBzIFVSTC4iLDMwMC4wLEFXRC1MU1RNLURPQyAoZmluKSAoMzdNKSxPcGVuIHdlaWdodHMgKHVucmVzdHJpY3RlZCksIkphcGFuLEphcGFuIiwsLCwsLDIwMjYtMDItMTEgMTk6MjY6MjcrMDA6MDAsLCwsLCwiSW5kdXN0cnksQWNhZGVtaWEiLCwsLCxPcGVuIHNvdXJjZSwiY29kZSBhbmQgd2VpZ2h0cywgTUlUOiBodHRwczovL2dpdGh1Yi5jb20vbnR0Y3NsYWItbmxwL2RvY19sbT90YWI9cmVhZG1lLW92LWZpbGUgIiwsLCwsLCwsLCwsLFllcwpBV0QtTFNUTS1ET0MgKGZpbikgKDIzTSksTGFuZ3VhZ2UsTGFuZ3VhZ2UgbW9kZWxpbmcsIk5UVCBDb21tdW5pY2F0aW9uIFNjaWVuY2UgTGFib3JhdG9yaWVzLFRvaG9rdSBVbml2ZXJzaXR5IiwiU2hvIFRha2FzZSwgSnVuIFN1enVraSwgTWFzYWFraSBOYWdhdGEiLDIwMTgtMDgtMzAsRGlyZWN0IE91dHB1dCBDb25uZWN0aW9uIGZvciBhIEhpZ2gtUmFuayBMYW5ndWFnZSBNb2RlbCxodHRwczovL2FyeGl2Lm9yZy9hYnMvMTgwOC4xMDE0MywzNy4wLCwsMjMwMDAwMDAuMCwsNC4zMjNlKzE2LCJGcm9tIEZpZ3VyZSAyLCAzMDAgZXBvY2hzIG9uIFBUQiwgd2hpY2ggaGFzIDEwNDQxMTIgdG9rZW5zLgoKNiAqIDIzTSAqIDEwNDQxMTIgKiAzMDAgPSA0LjMyM2UxNiIsLCwsLCwsQ29uZmlkZW50LCJUaGlzIHBhcGVyIHByb3Bvc2VzIGEgc3RhdGUtb2YtdGhlLWFydCByZWN1cnJlbnQgbmV1cmFsIG5ldHdvcmsgKFJOTikgbGFuZ3VhZ2UgbW9kZWwgdGhhdCBjb21iaW5lcyBwcm9iYWJpbGl0eSBkaXN0cmlidXRpb25zIGNvbXB1dGVkIG5vdCBvbmx5IGZyb20gYSBmaW5hbCBSTk4gbGF5ZXIgYnV0IGFsc28gZnJvbSBtaWRkbGUgbGF5ZXJzLiBPdXIgcHJvcG9zZWQgbWV0aG9kIHJhaXNlcyB0aGUgZXhwcmVzc2l2ZSBwb3dlciBvZiBhIGxhbmd1YWdlIG1vZGVsIGJhc2VkIG9uIHRoZSBtYXRyaXggZmFjdG9yaXphdGlvbiBpbnRlcnByZXRhdGlvbiBvZiBsYW5ndWFnZSBtb2RlbGluZyBpbnRyb2R1Y2VkIGJ5IFlhbmcgZXQgYWwuICgyMDE4KS4gVGhlIHByb3Bvc2VkIG1ldGhvZCBpbXByb3ZlcyB0aGUgY3VycmVudCBzdGF0ZS1vZi10aGUtYXJ0IGxhbmd1YWdlIG1vZGVsIGFuZCBhY2hpZXZlcyB0aGUgYmVzdCBzY29yZSBvbiB0aGUgUGVubiBUcmVlYmFuayBhbmQgV2lraVRleHQtMiwgd2hpY2ggYXJlIHRoZSBzdGFuZGFyZCBiZW5jaG1hcmsgZGF0YXNldHMuIE1vcmVvdmVyLCB3ZSBpbmRpY2F0ZSBvdXIgcHJvcG9zZWQgbWV0aG9kIGNvbnRyaWJ1dGVzIHRvIHR3byBhcHBsaWNhdGlvbiB0YXNrczogbWFjaGluZSB0cmFuc2xhdGlvbiBhbmQgaGVhZGxpbmUgZ2VuZXJhdGlvbi4gT3VyIGNvZGUgaXMgcHVibGljbHkgYXZhaWxhYmxlIGF0OiB0aGlzIGh0dHBzIFVSTC4iLDMwMC4wLEFXRC1MU1RNLURPQyAoZmluKSAoMjNNKSxPcGVuIHdlaWdodHMgKHVucmVzdHJpY3RlZCksIkphcGFuLEphcGFuIiwsLCwsLDIwMjYtMDItMTEgMTk6MjY6MjcrMDA6MDAsLCwsLCwiSW5kdXN0cnksQWNhZGVtaWEiLCwsLCxPcGVuIHNvdXJjZSwiY29kZSBhbmQgd2VpZ2h0cywgTUlUOiBodHRwczovL2dpdGh1Yi5jb20vbnR0Y3NsYWItbmxwL2RvY19sbT90YWI9cmVhZG1lLW92LWZpbGUgIiwsLCwsLCxPcGVyYXRpb24gY291bnRpbmcsLCwsLFllcwpCaWcgVHJhbnNmb3JtZXIgZm9yIEJhY2stVHJhbnNsYXRpb24sTGFuZ3VhZ2UsVHJhbnNsYXRpb24sIkZhY2Vib29rIEFJIFJlc2VhcmNoLEdvb2dsZSBCcmFpbiIsIlNlcmdleSBFZHVub3YsIE15bGUgT3R0LCBNaWNoYWVsIEF1bGksIERhdmlkIEdyYW5naWVyIiwyMDE4LTA4LTI4LFVuZGVyc3RhbmRpbmcgQmFjay1UcmFuc2xhdGlvbiBhdCBTY2FsZSxodHRwczovL2FyeGl2Lm9yZy9hYnMvMTgwOC4wOTM4MSwxMTU1LjAsIkhpZ2hseSBjaXRlZCxTT1RBIGltcHJvdmVtZW50IiwiIiJGaW5hbGx5LCB3ZSBzY2FsZSB0byBodW5kcmVkcyBvZiBtaWxsaW9ucyBvZiBtb25vbGluZ3VhbCBzZW50ZW5jZXMgYW5kIGFjaGlldmUgYSBuZXcgc3RhdGUgb2YgdGhlIGFydCBvZiAzNSBCTEVVIG9uIHRoZSBXTVQnMTQgRW5nbGlzaC1HZXJtYW4gdGVzdCBzZXQuICIiIiwsIiIiV2UgcmUtaW1wbGVtZW50ZWQgdGhlIFRyYW5zZm9ybWVyIG1vZGVsIGluIHB5LQp0b3JjaCB1c2luZyB0aGUgZmFpcnNlcSB0b29sa2l0LjEgQWxsIGV4cGVyaW1lbnRzCmFyZSBiYXNlZCBvbiB0aGUgQmlnIFRyYW5zZm9ybWVyIGFyY2hpdGVjdHVyZSB3aXRoCjYgYmxvY2tzIGluIHRoZSBlbmNvZGVyIGFuZCBkZWNvZGVyLiBXZSB1c2UgdGhlCnNhbWUgaHlwZXItcGFyYW1ldGVycyBmb3IgYWxsIGV4cGVyaW1lbnRzLCBpLmUuLAp3b3JkIHJlcHJlc2VudGF0aW9ucyBvZiBzaXplIDEwMjQsIGZlZWQtZm9yd2FyZApsYXllcnMgd2l0aCBpbm5lciBkaW1lbnNpb24gNDA5Ni4gIiIKCkkgYW0gbm90IHN1cmUgd2hhdCBhdXRob3JzIG1lYW4gYnkgJ0JpZyBUcmFuc2Zvcm1lciBhcmNoaXRlY3R1cmUnIiw0Ljc4MDhlKzIwLCIoMTI4KSAqICgxLjI1ZTE0KSAqICgyNyozNjAwICsgNDAqNjApICogKDAuMykgID0gNC43ODA4ZTIwCihudW1iZXIgb2YgZ3B1cykgKiAocGVhayBmbG9wcykgKiAoc2Vjb25kcykgKiAoYXNzdW1lZCB1dGlsaXphdGlvbiByYXRlKSAgCgoiIldlIHJ1biBleHBlcmltZW50cyBvbiBER1gtMSBtYWNoaW5lcyB3aXRoIDhOdmlkaWEgVjEwMCBHUFVzIGFuZCBtYWNoaW5lcyBhcmUgaW50ZXJjb25uZWN0ZWQgYnkgSW5maW5pYmFuZC4gRXhwZXJpbWVudHMgYXJlIHJ1biBvbiAxNgptYWNoaW5lcyBhbmQgd2UgcGVyZm9ybSAzMEsgc3luY2hyb25vdXMgdXBkYXRlcy4iIgoiIldlIGFsc28gdXNlIHRoZSBOQ0NMMiBsaWJyYXJ5IFsuLi5dIHdpdGggMTYtYml0IGZsb2F0aW5nIHBvaW50Cm9wZXJhdGlvbnMiIgoKTkNDTDIgc3VwcG9ydGVkIHRlbnNvciBjb3JlIG9wZXJhdGlvbnMgYXQgMS4yNWUxNCBGTE9QL3Mgb24gYSBWMTAwIGZvciBGUDE2IAoKaW4gc2VjdGlvbiA1LjYgd2UgaGF2ZQoKIiJ0cmFpbiB0aGlzIHN5c3RlbSB3ZSBwZXJmb3JtIDMwMEsgdHJhaW5pbmcgdXAtCmRhdGVzIGluIDI3aCA0MG1pbiBvbiAxMjggR1BVczsiIiIsNDUyMDAwMDAwMCwiIiJGaW5hbGx5LCBmb3IgV01UIEVuZ2xpc2gtR2VybWFuIHdlIHRyYWluIG9uIGFsbCAyMjZNIGF2YWlsYWJsZSBtb25vbGluZ3VhbCB0cmFpbmluZyBzZW50ZW5jZXMgYW5kIHBlcmZvcm0gMjUwSyB1cGRhdGVzIGluIDIyLjUgaG91cnMgb24gMTI4IEdQVXMuIiIKCldlIGFzc3VtZSB0aGF0IDEgc2VudGVuY2UgaGF2ZSAxNSB3b3JkcyIsMjcuNjY2LCIiInRyYWluaW5nIHVwZGF0ZXMgaW4gMjdoIDQwbWluIG9uIDEyOCBHUFVzIiIiLE5WSURJQSBUZXNsYSBWMTAwIERHWFMgMTYgR0IsU3VwZXJ2aXNlZCxMaWtlbHksIkFuIGVmZmVjdGl2ZSBtZXRob2QgdG8gaW1wcm92ZSBuZXVyYWwgbWFjaGluZSB0cmFuc2xhdGlvbiB3aXRoIG1vbm9saW5ndWFsIGRhdGEgaXMgdG8gYXVnbWVudCB0aGUgcGFyYWxsZWwgdHJhaW5pbmcgY29ycHVzIHdpdGggYmFjay10cmFuc2xhdGlvbnMgb2YgdGFyZ2V0IGxhbmd1YWdlIHNlbnRlbmNlcy4gVGhpcyB3b3JrIGJyb2FkZW5zIHRoZSB1bmRlcnN0YW5kaW5nIG9mIGJhY2stdHJhbnNsYXRpb24gYW5kIGludmVzdGlnYXRlcyBhIG51bWJlciBvZiBtZXRob2RzIHRvIGdlbmVyYXRlIHN5bnRoZXRpYyBzb3VyY2Ugc2VudGVuY2VzLiBXZSBmaW5kIHRoYXQgaW4gYWxsIGJ1dCByZXNvdXJjZSBwb29yIHNldHRpbmdzIGJhY2stdHJhbnNsYXRpb25zIG9idGFpbmVkIHZpYSBzYW1wbGluZyBvciBub2lzZWQgYmVhbSBvdXRwdXRzIGFyZSBtb3N0IGVmZmVjdGl2ZS4gT3VyIGFuYWx5c2lzIHNob3dzIHRoYXQgc2FtcGxpbmcgb3Igbm9pc3kgc3ludGhldGljIGRhdGEgZ2l2ZXMgYSBtdWNoIHN0cm9uZ2VyIHRyYWluaW5nIHNpZ25hbCB0aGFuIGRhdGEgZ2VuZXJhdGVkIGJ5IGJlYW0gb3IgZ3JlZWR5IHNlYXJjaC4gV2UgYWxzbyBjb21wYXJlIGhvdyBzeW50aGV0aWMgZGF0YSBjb21wYXJlcyB0byBnZW51aW5lIGJpdGV4dCBhbmQgc3R1ZHkgdmFyaW91cyBkb21haW4gZWZmZWN0cy4gRmluYWxseSwgd2Ugc2NhbGUgdG8gaHVuZHJlZHMgb2YgbWlsbGlvbnMgb2YgbW9ub2xpbmd1YWwgc2VudGVuY2VzIGFuZCBhY2hpZXZlIGEgbmV3IHN0YXRlIG9mIHRoZSBhcnQgb2YgMzUgQkxFVSBvbiB0aGUgV01UJzE0IEVuZ2xpc2gtR2VybWFuIHRlc3Qgc2V0LiAiLCwsT3BlbiB3ZWlnaHRzICh1bnJlc3RyaWN0ZWQpLCJVbml0ZWQgU3RhdGVzIG9mIEFtZXJpY2EsRnJhbmNlLFVuaXRlZCBTdGF0ZXMgb2YgQW1lcmljYSIsLCwsMTI4LjAsLDIwMjUtMTEtMjggMTE6NTM6NDQrMDA6MDAsLCwsLCwiSW5kdXN0cnksSW5kdXN0cnkiLCwsLDM1NDEuMCxPcGVuIHNvdXJjZSwiQ29kZSBhbmQgd2VpZ2h0cywgTUlUIGxpY2Vuc2U6IGh0dHBzOi8vZ2l0aHViLmNvbS9mYWNlYm9va3Jlc2VhcmNoL2ZhaXJzZXEvYmxvYi9tYWluL2V4YW1wbGVzL2JhY2t0cmFuc2xhdGlvbi9SRUFETUUubWQgIiwsMjQ0Mi4xNjE4Nzc1NzMzMTQ1LCxGUDE2LCw2NjIyNS40NDYwMjY3MjExMyxIYXJkd2FyZSwsLCwsWWVzCkFXRC1MU1RNLU1vUytQRFIgKyBkeW5hbWljIGV2YWx1YXRpb24gKFdUMiksTGFuZ3VhZ2UsTGFuZ3VhZ2UgbW9kZWxpbmcsSUJNLFNpZGRoYXJ0aGEgQnJhaG1hLDIwMTgtMDgtMTQsSW1wcm92ZWQgTGFuZ3VhZ2UgTW9kZWxpbmcgYnkgRGVjb2RpbmcgdGhlIFBhc3QsaHR0cHM6Ly9hcnhpdi5vcmcvYWJzLzE4MDguMDU5MDgsNi4wLFNPVEEgaW1wcm92ZW1lbnQsIiIib3VyIFBhc3QgRGVjb2RlIFJlZ3VsYXJpemF0aW9uIChQRFIpIG1ldGhvZCBhY2hpZXZlcyBhIHdvcmQgbGV2ZWwgcGVycGxleGl0eSBvZiA1NS42IG9uIHRoZSBQZW5uIFRyZWViYW5rIGFuZCA2My41IG9uIHRoZSBXaWtpVGV4dC0yIGRhdGFzZXRzIHVzaW5nIGEgc2luZ2xlIHNvZnRtYXguIFdlIGFsc28gc2hvdyBnYWlucyBieSB1c2luZyBQRFIgaW4gY29tYmluYXRpb24gd2l0aCBhIG1peHR1cmUtb2Ytc29mdG1heGVzLCBhY2hpZXZpbmcgYSB3b3JkIGxldmVsIHBlcnBsZXhpdHkgb2YgNTMuOCBhbmQgNjAuNSBvbiB0aGVzZSBkYXRhc2V0cy4gSW4gYWRkaXRpb24sIG91ciBtZXRob2QgYWNoaWV2ZXMgMS4xNjkgYml0cy1wZXItY2hhcmFjdGVyIG9uIHRoZSBQZW5uIFRyZWViYW5rIENoYXJhY3RlciBkYXRhc2V0IGZvciBjaGFyYWN0ZXIgbGV2ZWwgbGFuZ3VhZ2UgbW9kZWxpbmcuIFRoZXNlIHJlc3VsdHMgY29uc3RpdHV0ZSBhIG5ldyBzdGF0ZS1vZi10aGUtYXJ0IGluIHRoZWlyIHJlc3BlY3RpdmUgc2V0dGluZ3MuIiIiLDM1MDAwMDAwLjAsLCwsMjAwMDAwMCwsLCwsLENvbmZpZGVudCwiSGlnaGx5IHJlZ3VsYXJpemVkIExTVE1zIGFjaGlldmUgaW1wcmVzc2l2ZSByZXN1bHRzIG9uIHNldmVyYWwgYmVuY2htYXJrIGRhdGFzZXRzIGluIGxhbmd1YWdlIG1vZGVsaW5nLiBXZSBwcm9wb3NlIGEgbmV3IHJlZ3VsYXJpemF0aW9uIG1ldGhvZCBiYXNlZCBvbiBkZWNvZGluZyB0aGUgbGFzdCB0b2tlbiBpbiB0aGUgY29udGV4dCB1c2luZyB0aGUgcHJlZGljdGVkIGRpc3RyaWJ1dGlvbiBvZiB0aGUgbmV4dCB0b2tlbi4gVGhpcyBiaWFzZXMgdGhlIG1vZGVsIHRvd2FyZHMgcmV0YWluaW5nIG1vcmUgY29udGV4dHVhbCBpbmZvcm1hdGlvbiwgaW4gdHVybiBpbXByb3ZpbmcgaXRzIGFiaWxpdHkgdG8gcHJlZGljdCB0aGUgbmV4dCB0b2tlbi4gV2l0aCBuZWdsaWdpYmxlIG92ZXJoZWFkIGluIHRoZSBudW1iZXIgb2YgcGFyYW1ldGVycyBhbmQgdHJhaW5pbmcgdGltZSwgb3VyIFBhc3QgRGVjb2RlIFJlZ3VsYXJpemF0aW9uIChQRFIpIG1ldGhvZCBhY2hpZXZlcyBhIHdvcmQgbGV2ZWwgcGVycGxleGl0eSBvZiA1NS42IG9uIHRoZSBQZW5uIFRyZWViYW5rIGFuZCA2My41IG9uIHRoZSBXaWtpVGV4dC0yIGRhdGFzZXRzIHVzaW5nIGEgc2luZ2xlIHNvZnRtYXguIFdlIGFsc28gc2hvdyBnYWlucyBieSB1c2luZyBQRFIgaW4gY29tYmluYXRpb24gd2l0aCBhIG1peHR1cmUtb2Ytc29mdG1heGVzLCBhY2hpZXZpbmcgYSB3b3JkIGxldmVsIHBlcnBsZXhpdHkgb2YgNTMuOCBhbmQgNjAuNSBvbiB0aGVzZSBkYXRhc2V0cy4gSW4gYWRkaXRpb24sIG91ciBtZXRob2QgYWNoaWV2ZXMgMS4xNjkgYml0cy1wZXItY2hhcmFjdGVyIG9uIHRoZSBQZW5uIFRyZWViYW5rIENoYXJhY3RlciBkYXRhc2V0IGZvciBjaGFyYWN0ZXIgbGV2ZWwgbGFuZ3VhZ2UgbW9kZWxpbmcuIFRoZXNlIHJlc3VsdHMgY29uc3RpdHV0ZSBhIG5ldyBzdGF0ZS1vZi10aGUtYXJ0IGluIHRoZWlyIHJlc3BlY3RpdmUgc2V0dGluZ3MuIiwsQVdELUxTVE0tTW9TK1BEUiArIGR5bmFtaWMgZXZhbHVhdGlvbiAoV1QyKSxVbnJlbGVhc2VkLFVuaXRlZCBTdGF0ZXMgb2YgQW1lcmljYSwsLCwsLDIwMjYtMDItMTEgMTk6MjY6MjcrMDA6MDAsLCwsLCxJbmR1c3RyeSwsLCwsVW5yZWxlYXNlZCwsLCwsLCwsLCwsLCxObwpBV0QtTFNUTS1Nb1MrUERSICsgZHluYW1pYyBldmFsdWF0aW9uIChQVEIpLExhbmd1YWdlLExhbmd1YWdlIG1vZGVsaW5nLElCTSxTaWRkaGFydGhhIEJyYWhtYSwyMDE4LTA4LTE0LEltcHJvdmVkIExhbmd1YWdlIE1vZGVsaW5nIGJ5IERlY29kaW5nIHRoZSBQYXN0LGh0dHBzOi8vYXJ4aXYub3JnL2Ficy8xODA4LjA1OTA4LCwsLDYwODUyODAwLjAsIjEwayB2b2NhYnVsYXJ5CiIiRm9yIHRoZSBtaXh0dXJlLW9mLXNvZnRtYXggbW9kZWwsIHdlIHVzZSBhIDMtbGF5ZXIgTFNUTSB3aXRoIGRpbWVuc2lvbnMgOTYwLCA5NjAgYW5kIDYyMCwgZW1iZWRkaW5nIGRpbWVuc2lvbiBvZiAyODAgYW5kIDE1IGV4cGVydHMgZm9yIFBUQiIiCgpFbWJlZGRpbmc6IDEwMDAwKjI4MD0yODAwMDAwClVuZW1iZWRkaW5nOiAxMDAwMCoyODAqMTU9NDIwMDAwMDAKTFNUTSAxOiA0KigyODArOTYwKSo5NjA9NDc2MTYwMApMU1RNIDI6IDQqKDk2MCs5NjApKjk2MD03MzcyODAwCkxTVE0gMzogNCooOTYwKzYyMCkqNjIwPTM5MTg0MDAKClRvdGFsOiAyODAwMDAwKzQyMDAwMDAwKzQ3NjE2MDArNzM3MjgwMCszOTE4NDAwPTYwODUyODAwIiw0LjA3ZSsxNywiRm9yd2FyZCBmbG9wOiAyKjYwODUyODAwPTEyMTcwNTYwMAoKRkxPUDogMTIwMCoxMjE3MDU2MDAqMyo5MjkwMDA9NC4wNzAzMjIxZSsxNyIsOTI5MDAwLCwsLCwsTGlrZWx5LCJIaWdobHkgcmVndWxhcml6ZWQgTFNUTXMgYWNoaWV2ZSBpbXByZXNzaXZlIHJlc3VsdHMgb24gc2V2ZXJhbCBiZW5jaG1hcmsgZGF0YXNldHMgaW4gbGFuZ3VhZ2UgbW9kZWxpbmcuIFdlIHByb3Bvc2UgYSBuZXcgcmVndWxhcml6YXRpb24gbWV0aG9kIGJhc2VkIG9uIGRlY29kaW5nIHRoZSBsYXN0IHRva2VuIGluIHRoZSBjb250ZXh0IHVzaW5nIHRoZSBwcmVkaWN0ZWQgZGlzdHJpYnV0aW9uIG9mIHRoZSBuZXh0IHRva2VuLiBUaGlzIGJpYXNlcyB0aGUgbW9kZWwgdG93YXJkcyByZXRhaW5pbmcgbW9yZSBjb250ZXh0dWFsIGluZm9ybWF0aW9uLCBpbiB0dXJuIGltcHJvdmluZyBpdHMgYWJpbGl0eSB0byBwcmVkaWN0IHRoZSBuZXh0IHRva2VuLiBXaXRoIG5lZ2xpZ2libGUgb3ZlcmhlYWQgaW4gdGhlIG51bWJlciBvZiBwYXJhbWV0ZXJzIGFuZCB0cmFpbmluZyB0aW1lLCBvdXIgUGFzdCBEZWNvZGUgUmVndWxhcml6YXRpb24gKFBEUikgbWV0aG9kIGFjaGlldmVzIGEgd29yZCBsZXZlbCBwZXJwbGV4aXR5IG9mIDU1LjYgb24gdGhlIFBlbm4gVHJlZWJhbmsgYW5kIDYzLjUgb24gdGhlIFdpa2lUZXh0LTIgZGF0YXNldHMgdXNpbmcgYSBzaW5nbGUgc29mdG1heC4gV2UgYWxzbyBzaG93IGdhaW5zIGJ5IHVzaW5nIFBEUiBpbiBjb21iaW5hdGlvbiB3aXRoIGEgbWl4dHVyZS1vZi1zb2Z0bWF4ZXMsIGFjaGlldmluZyBhIHdvcmQgbGV2ZWwgcGVycGxleGl0eSBvZiA1My44IGFuZCA2MC41IG9uIHRoZXNlIGRhdGFzZXRzLiBJbiBhZGRpdGlvbiwgb3VyIG1ldGhvZCBhY2hpZXZlcyAxLjE2OSBiaXRzLXBlci1jaGFyYWN0ZXIgb24gdGhlIFBlbm4gVHJlZWJhbmsgQ2hhcmFjdGVyIGRhdGFzZXQgZm9yIGNoYXJhY3RlciBsZXZlbCBsYW5ndWFnZSBtb2RlbGluZy4gVGhlc2UgcmVzdWx0cyBjb25zdGl0dXRlIGEgbmV3IHN0YXRlLW9mLXRoZS1hcnQgaW4gdGhlaXIgcmVzcGVjdGl2ZSBzZXR0aW5ncy4iLDEyMDAuMCxBV0QtTFNUTS1Nb1MrUERSICsgZHluYW1pYyBldmFsdWF0aW9uIChQVEIpLFVucmVsZWFzZWQsVW5pdGVkIFN0YXRlcyBvZiBBbWVyaWNhLCwsLCwsMjAyNi0wMi0xMSAxOToyNjoyNyswMDowMCwsLCwsLEluZHVzdHJ5LCwsLCxVbnJlbGVhc2VkLCwsLCwsLCwsLCwsLE5vClJHQytBU1EgKFdUMiksTGFuZ3VhZ2UsTGFuZ3VhZ2UgbW9kZWxpbmcsIlRzaW5naHVhIFVuaXZlcnNpdHksVW5pdmVyc2l0eSBvZiBDYWxpZm9ybmlhIExvcyBBbmdlbGVzIChVQ0xBKSIsIkppYXJ1aSBGYW5nLCBIYW9odWFuIEZ1LCBHdWFuZ3dlbiBZYW5nLCBDaG8tSnVpIEhzaWVoIiwyMDE4LTA4LTEzLFJlZFN5bmMgOiBSZWR1Y2luZyBTeW5jaHJvbml6YXRpb24gVHJhZmZpYyBmb3IgRGlzdHJpYnV0ZWQgRGVlcCBMZWFybmluZyxodHRwczovL2FyeGl2Lm9yZy9hYnMvMTgwOC4wNDM1NywyOS4wLCwsMjA5MDAwMDAwLjAsLCwsLCwsLCwsLCJEYXRhIHBhcmFsbGVsaXNtIGhhcyBiZWNvbWUgYSBkb21pbmFudCBtZXRob2QgdG8gc2NhbGUgRGVlcCBOZXVyYWwgTmV0d29yayAoRE5OKSB0cmFpbmluZyBhY3Jvc3MgbXVsdGlwbGUgbm9kZXMuIFNpbmNlIHN5bmNocm9uaXppbmcgYSBsYXJnZSBudW1iZXIgb2YgZ3JhZGllbnRzIG9mIHRoZSBsb2NhbCBtb2RlbCBjYW4gYmUgYSBib3R0bGVuZWNrIGZvciBsYXJnZS1zY2FsZSBkaXN0cmlidXRlZCB0cmFpbmluZywgY29tcHJlc3NpbmcgY29tbXVuaWNhdGlvbiBkYXRhIGhhcyBnYWluZWQgd2lkZXNwcmVhZCBhdHRlbnRpb24gcmVjZW50bHkuIEFtb25nIHNldmVyYWwgcmVjZW50IHByb3Bvc2VkIGNvbXByZXNzaW9uIGFsZ29yaXRobXMsIFJlc2lkdWFsIEdyYWRpZW50IENvbXByZXNzaW9uIChSR0MpIGlzIG9uZSBvZiB0aGUgbW9zdCBzdWNjZXNzZnVsIGFwcHJvYWNoZXMtLS1pdCBjYW4gc2lnbmlmaWNhbnRseSBjb21wcmVzcyB0aGUgdHJhbnNtaXR0aW5nIG1lc3NhZ2Ugc2l6ZSAoMC4xXCUgb2YgdGhlIGdyYWRpZW50IHNpemUpIG9mIGVhY2ggbm9kZSBhbmQgc3RpbGwgYWNoaWV2ZSBjb3JyZWN0IGFjY3VyYWN5IGFuZCB0aGUgc2FtZSBjb252ZXJnZW5jZSBzcGVlZC4gSG93ZXZlciwgdGhlIGxpdGVyYXR1cmUgb24gY29tcHJlc3NpbmcgZGVlcCBuZXR3b3JrcyBmb2N1c2VzIGFsbW9zdCBleGNsdXNpdmVseSBvbiBhY2hpZXZpbmcgZ29vZCB0aGVvcmV0aWNhbCBjb21wcmVzc2lvbiByYXRlLCB3aGlsZSB0aGUgZWZmaWNpZW5jeSBvZiBSR0MgaW4gcmVhbCBkaXN0cmlidXRlZCBpbXBsZW1lbnRhdGlvbiBoYXMgYmVlbiBsZXNzIGludmVzdGlnYXRlZC4gSW4gdGhpcyBwYXBlciwgd2UgZGV2ZWxvcCBhbiBSR0MtYmFzZWQgc3lzdGVtIHRoYXQgaXMgYWJsZSB0byByZWR1Y2UgdGhlIGVuZC10by1lbmQgdHJhaW5pbmcgdGltZSBvbiByZWFsLXdvcmxkIG11bHRpLUdQVSBzeXN0ZW1zLiBPdXIgcHJvcG9zZWQgZGVzaWduIGNhbGxlZCBSZWRTeW5jLCB3aGljaCBpbnRyb2R1Y2VzIGEgc2V0IG9mIG9wdGltaXphdGlvbnMgdG8gcmVkdWNlIGNvbW11bmljYXRpb24gYmFuZHdpZHRoIHJlcXVpcmVtZW50IHdoaWxlIGludHJvZHVjaW5nIGxpbWl0ZWQgb3ZlcmhlYWQuIFdlIGV2YWx1YXRlIHRoZSBwZXJmb3JtYW5jZSBvZiBSZWRTeW5jIG9uIHR3byBkaWZmZXJlbnQgbXVsdGlwbGUgR1BVIHBsYXRmb3JtcywgaW5jbHVkaW5nIDEyOCBHUFVzIG9mIGEgc3VwZXJjb21wdXRlciBhbmQgYW4gOC1HUFUgc2VydmVyLiBPdXIgdGVzdCBjYXNlcyBpbmNsdWRlIGltYWdlIGNsYXNzaWZpY2F0aW9uIHRhc2tzIG9uIENpZmFyMTAgYW5kIEltYWdlTmV0LCBhbmQgbGFuZ3VhZ2UgbW9kZWxpbmcgdGFza3Mgb24gUGVubiBUcmVlYmFuayBhbmQgV2lraTIgZGF0YXNldHMuIEZvciBETk5zIGZlYXR1cmVkIHdpdGggaGlnaCBjb21tdW5pY2F0aW9uIHRvIGNvbXB1dGF0aW9uIHJhdGlvLCB3aGljaCBoYXZlIGxvbmcgYmVlbiBjb25zaWRlcmVkIHdpdGggcG9vciBzY2FsYWJpbGl0eSwgUmVkU3luYyBicmluZ3Mgc2lnbmlmaWNhbnQgcGVyZm9ybWFuY2UgaW1wcm92ZW1lbnRzLiIsLFJHQytBU1EgKFdUMiksVW5yZWxlYXNlZCwiQ2hpbmEsVW5pdGVkIFN0YXRlcyBvZiBBbWVyaWNhIiwsLCwsLDIwMjYtMDUtMjUgMTI6MTE6MjIrMDA6MDAsLCwsLCwiQWNhZGVtaWEsQWNhZGVtaWEiLCwsLCxVbnJlbGVhc2VkLCwsLCwsLCwsLCwsLE5vClJHQytBU1EgKFBUQiksTGFuZ3VhZ2UsTGFuZ3VhZ2UgbW9kZWxpbmcsIlRzaW5naHVhIFVuaXZlcnNpdHksVW5pdmVyc2l0eSBvZiBDYWxpZm9ybmlhIExvcyBBbmdlbGVzIChVQ0xBKSIsIkppYXJ1aSBGYW5nLCBIYW9odWFuIEZ1LCBHdWFuZ3dlbiBZYW5nLCBDaG8tSnVpIEhzaWVoIiwyMDE4LTA4LTEzLFJlZFN5bmMgOiBSZWR1Y2luZyBTeW5jaHJvbml6YXRpb24gVHJhZmZpYyBmb3IgRGlzdHJpYnV0ZWQgRGVlcCBMZWFybmluZyxodHRwczovL2FyeGl2Lm9yZy9hYnMvMTgwOC4wNDM1NywyOS4wLCwsNTM0NzczNzYuMCwiVGFibGUgMTogMjA0TUIgcGFyYW1ldGVycy4gCgpBc3N1bWluZyB0aGV5IHVzZWQgRlAzMjogMjA0KjEwMjQqMTAyNC80PTUzNDc3Mzc2IiwxLjE5ZSsxNiw2KjUzNDc3Mzc2KjkyOTAwMCo0MD0xLjE5MjMzMTZlKzE2LCwsLCxOVklESUEgVGl0YW4gViwsTGlrZWx5LCJEYXRhIHBhcmFsbGVsaXNtIGhhcyBiZWNvbWUgYSBkb21pbmFudCBtZXRob2QgdG8gc2NhbGUgRGVlcCBOZXVyYWwgTmV0d29yayAoRE5OKSB0cmFpbmluZyBhY3Jvc3MgbXVsdGlwbGUgbm9kZXMuIFNpbmNlIHN5bmNocm9uaXppbmcgYSBsYXJnZSBudW1iZXIgb2YgZ3JhZGllbnRzIG9mIHRoZSBsb2NhbCBtb2RlbCBjYW4gYmUgYSBib3R0bGVuZWNrIGZvciBsYXJnZS1zY2FsZSBkaXN0cmlidXRlZCB0cmFpbmluZywgY29tcHJlc3NpbmcgY29tbXVuaWNhdGlvbiBkYXRhIGhhcyBnYWluZWQgd2lkZXNwcmVhZCBhdHRlbnRpb24gcmVjZW50bHkuIEFtb25nIHNldmVyYWwgcmVjZW50IHByb3Bvc2VkIGNvbXByZXNzaW9uIGFsZ29yaXRobXMsIFJlc2lkdWFsIEdyYWRpZW50IENvbXByZXNzaW9uIChSR0MpIGlzIG9uZSBvZiB0aGUgbW9zdCBzdWNjZXNzZnVsIGFwcHJvYWNoZXMtLS1pdCBjYW4gc2lnbmlmaWNhbnRseSBjb21wcmVzcyB0aGUgdHJhbnNtaXR0aW5nIG1lc3NhZ2Ugc2l6ZSAoMC4xXCUgb2YgdGhlIGdyYWRpZW50IHNpemUpIG9mIGVhY2ggbm9kZSBhbmQgc3RpbGwgYWNoaWV2ZSBjb3JyZWN0IGFjY3VyYWN5IGFuZCB0aGUgc2FtZSBjb252ZXJnZW5jZSBzcGVlZC4gSG93ZXZlciwgdGhlIGxpdGVyYXR1cmUgb24gY29tcHJlc3NpbmcgZGVlcCBuZXR3b3JrcyBmb2N1c2VzIGFsbW9zdCBleGNsdXNpdmVseSBvbiBhY2hpZXZpbmcgZ29vZCB0aGVvcmV0aWNhbCBjb21wcmVzc2lvbiByYXRlLCB3aGlsZSB0aGUgZWZmaWNpZW5jeSBv</x:v>
      </x:c>
    </x:row>
    <x:row r="273" ht="18" customHeight="1">
      <x:c r="A273" s="17" t="n">
        <x:v>268</x:v>
      </x:c>
      <x:c r="B273" s="17" t="n">
        <x:v>310</x:v>
      </x:c>
      <x:c r="C273" s="160" t="str">
        <x:v>ZiBSR0MgaW4gcmVhbCBkaXN0cmlidXRlZCBpbXBsZW1lbnRhdGlvbiBoYXMgYmVlbiBsZXNzIGludmVzdGlnYXRlZC4gSW4gdGhpcyBwYXBlciwgd2UgZGV2ZWxvcCBhbiBSR0MtYmFzZWQgc3lzdGVtIHRoYXQgaXMgYWJsZSB0byByZWR1Y2UgdGhlIGVuZC10by1lbmQgdHJhaW5pbmcgdGltZSBvbiByZWFsLXdvcmxkIG11bHRpLUdQVSBzeXN0ZW1zLiBPdXIgcHJvcG9zZWQgZGVzaWduIGNhbGxlZCBSZWRTeW5jLCB3aGljaCBpbnRyb2R1Y2VzIGEgc2V0IG9mIG9wdGltaXphdGlvbnMgdG8gcmVkdWNlIGNvbW11bmljYXRpb24gYmFuZHdpZHRoIHJlcXVpcmVtZW50IHdoaWxlIGludHJvZHVjaW5nIGxpbWl0ZWQgb3ZlcmhlYWQuIFdlIGV2YWx1YXRlIHRoZSBwZXJmb3JtYW5jZSBvZiBSZWRTeW5jIG9uIHR3byBkaWZmZXJlbnQgbXVsdGlwbGUgR1BVIHBsYXRmb3JtcywgaW5jbHVkaW5nIDEyOCBHUFVzIG9mIGEgc3VwZXJjb21wdXRlciBhbmQgYW4gOC1HUFUgc2VydmVyLiBPdXIgdGVzdCBjYXNlcyBpbmNsdWRlIGltYWdlIGNsYXNzaWZpY2F0aW9uIHRhc2tzIG9uIENpZmFyMTAgYW5kIEltYWdlTmV0LCBhbmQgbGFuZ3VhZ2UgbW9kZWxpbmcgdGFza3Mgb24gUGVubiBUcmVlYmFuayBhbmQgV2lraTIgZGF0YXNldHMuIEZvciBETk5zIGZlYXR1cmVkIHdpdGggaGlnaCBjb21tdW5pY2F0aW9uIHRvIGNvbXB1dGF0aW9uIHJhdGlvLCB3aGljaCBoYXZlIGxvbmcgYmVlbiBjb25zaWRlcmVkIHdpdGggcG9vciBzY2FsYWJpbGl0eSwgUmVkU3luYyBicmluZ3Mgc2lnbmlmaWNhbnQgcGVyZm9ybWFuY2UgaW1wcm92ZW1lbnRzLiIsNDAuMCxSR0MrQVNRIChQVEIpLFVucmVsZWFzZWQsIkNoaW5hLFVuaXRlZCBTdGF0ZXMgb2YgQW1lcmljYSIsLCwsOC4wLCwyMDI2LTA1LTI1IDEyOjExOjIyKzAwOjAwLCwsLCwsIkFjYWRlbWlhLEFjYWRlbWlhIiwsLCwsVW5yZWxlYXNlZCwsLCwsLCw0MTQwLjQ3MzIzMTcyNzE2NCwsLCwsLE5vCkRleHRlcm91cyBJbi1IYW5kIE1hbmlwdWxhdGlvbiBbY29udHJvbCBwb2xpY3ldLFJvYm90aWNzLFJvYm90aWMgbWFuaXB1bGF0aW9uLE9wZW5BSSwiTWFyY2luIEFuZHJ5Y2hvd2ljeiwgQm93ZW4gQmFrZXIsIE1hY2llayBDaG9jaWVqLCBSYWZhbCBKb3plZm93aWN6LCBCb2IgTWNHcmV3LCBKYWt1YiBQYWNob2NraSwgQXJ0aHVyIFBldHJvbiwgTWF0dGhpYXMgUGxhcHBlcnQsIEdsZW5uIFBvd2VsbCwgQWxleCBSYXksIEpvbmFzIFNjaG5laWRlciwgU3p5bW9uIFNpZG9yLCBKb3NoIFRvYmluLCBQZXRlciBXZWxpbmRlciwgTGlsaWFuIFdlbmcsIFdvamNpZWNoIFphcmVtYmEiLDIwMTgtMDgtMDEsTGVhcm5pbmcgRGV4dGVyb3VzIEluLUhhbmQgTWFuaXB1bGF0aW9uLCJodHRwOi8vYXJ4aXYub3JnL2Ficy8xODA4LjAwMTc3Cmh0dHBzOi8vam91cm5hbHMuc2FnZXB1Yi5jb20vZG9pL2Z1bGwvMTAuMTE3Ny8wMjc4MzY0OTE5ODg3NDQ3Cmh0dHBzOi8vb3BlbmFpLmNvbS9pbmRleC9sZWFybmluZy1kZXh0ZXJpdHkvIiwyMTU2LjAsLCJQcmUtY3Vyc29yIHRvICIiU29sdmluZyBSdWJpa+KAmXMgQ3ViZSB3aXRoIGEgUm9ib3QgSGFuZCIiLCAyMDE5IiwzMTgxNTg4LjAsIlNlZSBGaWd1cmUgMiAtIERlcGxveWVkIG1vZGVsIChEKSBjb25zaXN0cyBvZiBhIENvbnRyb2wgUG9saWN5IE5ldHdvcmsgKEIpIGFuZCBWaXNpb24gTmV0d29yayAoQyksIHRyYWluZWQgc2VwYXJhdGVseS4gKFRyYWluaW5nIG9mIChCKSBhbHNvIGluY2x1ZGVzIHRyYWluaW5nIG9mIGEgVmFsdWUgTmV0d29yayB0aGF0IGlzLCBpZ25vcmluZyBpbnB1dC1vdXRwdXQgc2l6ZSBkaWZmZXJlbmNlcywgaWRlbnRpY2FsIGluIGFyY2hpdGVjdHVyZSB0byB0aGF0IG9mIHRoZSBjb250cm9sIHBvbGljeTsgdGhlIHZhbHVlIG5ldHdvcmsgaXMgbm90IGluY2x1ZGVkIGR1cmluZyBkZXBsb3ltZW50KS4KCkNvbnRyb2wgUG9saWN5IE5ldHdvcms6IDMxODE1ODggKDIzNTUyICsgMzE0Nzc3NiArIDEwMjYwKQpzZWUgVGFibGUgMiwgRmlndXJlIDEyLCBUYWJsZSAxMApnaXZlbjoKLSBpbnB1dDogMjIgb3V0IFtUYWJsZSAyLCAxNSszKzRdCi0gbm9ybWFsaXphdGlvbjogMjIgb3V0Ci0gRkMtUkVMVTogMTAyNCBvdXQgW1RhYmxlIDEwLCBhc3N1bWUgYmlhc10KLSBMU1RNOiA1MTIgb3V0IFtUYWJsZSAxMCwgYXNzdW1lIGJpYXNdCi0gRkMgKGltcGxpZWQ/KTogMjAgb3V0IFtBcHBlbmRpeCBDLjEsIEFjdGlvbnNdCnBhcmFtZXRlcnM6Ci0gRkMtUkVMVTogMjM1NTIgWygyMisxKSoxMDI0XQotIG5vcm1hbGl6YXRpb246IDAgW2lnbm9yZWRdCi0gTFNUTTogMzE0Nzc3NiBbNCooMTAyNCs1MTIrMSkqNTEyXQotIEZDIChJbXBsaWVkPyk6IDEwMjYwIFsoNTEyKzEpKjIwXSIsMi4xNmUrMjAsIkluIGV4cGVyaW1lbnRzLCBydW5zIHdlcmUgdHlwaWNhbGx5IGNvbmR1Y3RlZCBmb3IgNTAgaG91cnMgb2Ygd2FsbCB0aW1lLCB3aXRoIHVwIHRvIDMyIEdQVXMuIFRhYmxlIDEwIHNwZWNpZmllcyBWMTAwIEdQVXMgZm9yIHRyYWluaW5nIHRoZSBwb2xpY3kuCkFzc3VtZSBWMTAwIGJhc2UgdmFyaWFudCwgQkYxNiwgMC4zIHV0aWxpemF0aW9uClYxMDAgdGVuc29yIEZQMTYgcGVyZm9ybWFuY2UgPSAxLjI1ZTE0IEZMT1AvcwoKMzIgR1BVcyAqICgwLjMgKiAxLjI1ZTE0IEZMT1Avcy9HUFUpICogKDM2MDAgcy8xIGhyKSAqIDUwIGhyICA9IDIuMTZlKzIwIEZMT1AiLCwsNTAuMCwsTlZJRElBIFYxMDAsLENvbmZpZGVudCwiV2UgdXNlIHJlaW5mb3JjZW1lbnQgbGVhcm5pbmcgKFJMKSB0byBsZWFybiBkZXh0ZXJvdXMgaW4taGFuZCBtYW5pcHVsYXRpb24gcG9saWNpZXMgd2hpY2ggY2FuIHBlcmZvcm0gdmlzaW9uLWJhc2VkIG9iamVjdCByZW9yaWVudGF0aW9uIG9uIGEgcGh5c2ljYWwgU2hhZG93IERleHRlcm91cyBIYW5kLiBUaGUgdHJhaW5pbmcgaXMgcGVyZm9ybWVkIGluIGEgc2ltdWxhdGVkIGVudmlyb25tZW50IGluIHdoaWNoIHdlIHJhbmRvbWl6ZSBtYW55IG9mIHRoZSBwaHlzaWNhbCBwcm9wZXJ0aWVzIG9mIHRoZSBzeXN0ZW0gbGlrZSBmcmljdGlvbiBjb2VmZmljaWVudHMgYW5kIGFuIG9iamVjdCdzIGFwcGVhcmFuY2UuIE91ciBwb2xpY2llcyB0cmFuc2ZlciB0byB0aGUgcGh5c2ljYWwgcm9ib3QgZGVzcGl0ZSBiZWluZyB0cmFpbmVkIGVudGlyZWx5IGluIHNpbXVsYXRpb24uIE91ciBtZXRob2QgZG9lcyBub3QgcmVseSBvbiBhbnkgaHVtYW4gZGVtb25zdHJhdGlvbnMsIGJ1dCBtYW55IGJlaGF2aW9ycyBmb3VuZCBpbiBodW1hbiBtYW5pcHVsYXRpb24gZW1lcmdlIG5hdHVyYWxseSwgaW5jbHVkaW5nIGZpbmdlciBnYWl0aW5nLCBtdWx0aS1maW5nZXIgY29vcmRpbmF0aW9uLCBhbmQgdGhlIGNvbnRyb2xsZWQgdXNlIG9mIGdyYXZpdHkuIE91ciByZXN1bHRzIHdlcmUgb2J0YWluZWQgdXNpbmcgdGhlIHNhbWUgZGlzdHJpYnV0ZWQgUkwgc3lzdGVtIHRoYXQgd2FzIHVzZWQgdG8gdHJhaW4gT3BlbkFJIEZpdmUuIFdlIGFsc28gaW5jbHVkZSBhIHZpZGVvIG9mIG91ciByZXN1bHRzOiBodHRwczovL3lvdXR1LmJlL2p3U2J6TkhHZmxNIiwsLFVucmVsZWFzZWQsVW5pdGVkIFN0YXRlcyBvZiBBbWVyaWNhLCwsLDguMCwsMjAyNi0wNS0yNSAxMjoxMToyMyswMDowMCwsLCwsLEluZHVzdHJ5LCwsLCxVbnJlbGVhc2VkLCwsLCwsLDQ5NjkuODk1ODE4MDkyNDMzLEhhcmR3YXJlLCwsLCxObwpCaWctTGl0dGxlIE5ldCxWaXNpb24sIkltYWdlIGNsYXNzaWZpY2F0aW9uLE9iamVjdCByZWNvZ25pdGlvbiIsSUJNLCJDaHVuLUZ1IENoZW4sIFF1YW5mdSBGYW4sIE5laWwgTWFsbGluYXIsIFRvbSBTZXJjdSwgYW5kIFJvZ2VyaW8gRmVyaXMiLDIwMTgtMDctMTAsQmlnLUxpdHRsZSBOZXQ6IEFuIEVmZmljaWVudCBNdWx0aS1TY2FsZSBGZWF0dXJlIFJlcHJlc2VudGF0aW9uIGZvciBWaXN1YWwgYW5kIFNwZWVjaCBSZWNvZ25pdGlvbixodHRwczovL2FyeGl2Lm9yZy9hYnMvMTgwNy4wMzg0OCwxMDEuMCxTT1RBIGltcHJvdmVtZW50LCIiIk9uIG9iamVjdCByZWNvZ25pdGlvbiB0YXNrLCB3ZSBkZW1vbnN0cmF0ZWQgdGhhdCBvdXIgYXBwcm9hY2ggcHJvdmlkZXMgYXBwcm94aW1hdGVseSAyw5cgc3BlZWR1cCBvdmVyIGJhc2VsaW5lcyB3aGlsZSBpbXByb3ZpbmcgYWNjdXJhY3ksIGFuZCB0aGUgcmVzdWx0IHNpZ25pZmljYW50bHkgb3V0cGVyZm9ybXMgdGhlIHN0YXRlLW9mLXRoZS1hcnQgbmV0d29ya3MgYnkgYSBsYXJnZSBtYXJnaW4gaW4gdGVybXMgb2YgYWNjdXJhY3kgYW5kIEZMT1BzIHJlZHVjdGlvbiIiIiw3NzM2MDAwMC4wLFRhYmxlIDIsMi40NjA0OGUrMTcsIlVzaW5nIHRoZSA2TkQgZm9ybXVsYTogCjbDl251bWJlciBvZiB0b2tlbnPDl251bWJlciBvZiBwYXJhbWV0ZXJzw5dudW1iZXIgb2YgZXBvY2hzCjbDlzEuMjjDlzEwXjbDlzc3MzYwMDAww5cxMTA9Ni41MzUzNzI4ZSsxNiBGTE9QcwoKOS4zMioxMF45IChmbG9wcyBwZXIgaW5mZXJlbmNlKSoxLjI4w5cxMF42KGRhdGFzZXQgc2l6ZSkvMTYgKGJhdGNoIHNpemUpICogMTEwIGVwb2NocyAqIDMgKHRvIGFjY291bnQgZm9yIGJhY2twcm9wYWdhdGlvbik9IDIuNDYwNDhlKzE3IEZMT1BzIiwxMjgwMDAwLCwsLE5WSURJQSBUZXNsYSBLODAsLExpa2VseSwiSW4gdGhpcyBwYXBlciwgd2UgcHJvcG9zZSBhIG5vdmVsIENvbnZvbHV0aW9uYWwgTmV1cmFsIE5ldHdvcmsgKENOTikgYXJjaGl0ZWN0dXJlIGZvciBsZWFybmluZyBtdWx0aS1zY2FsZSBmZWF0dXJlIHJlcHJlc2VudGF0aW9ucyB3aXRoIGdvb2QgdHJhZGVvZmZzIGJldHdlZW4gc3BlZWQgYW5kIGFjY3VyYWN5LiBUaGlzIGlzIGFjaGlldmVkIGJ5IHVzaW5nIGEgbXVsdGktYnJhbmNoIG5ldHdvcmssIHdoaWNoIGhhcyBkaWZmZXJlbnQgY29tcHV0YXRpb25hbCBjb21wbGV4aXR5IGF0IGRpZmZlcmVudCBicmFuY2hlcy4gVGhyb3VnaCBmcmVxdWVudCBtZXJnaW5nIG9mIGZlYXR1cmVzIGZyb20gYnJhbmNoZXMgYXQgZGlzdGluY3Qgc2NhbGVzLCBvdXIgbW9kZWwgb2J0YWlucyBtdWx0aS1zY2FsZSBmZWF0dXJlcyB3aGlsZSB1c2luZyBsZXNzIGNvbXB1dGF0aW9uLiBUaGUgcHJvcG9zZWQgYXBwcm9hY2ggZGVtb25zdHJhdGVzIGltcHJvdmVtZW50IG9mIG1vZGVsIGVmZmljaWVuY3kgYW5kIHBlcmZvcm1hbmNlIG9uIGJvdGggb2JqZWN0IHJlY29nbml0aW9uIGFuZCBzcGVlY2ggcmVjb2duaXRpb24gdGFza3MsdXNpbmcgcG9wdWxhciBhcmNoaXRlY3R1cmVzIGluY2x1ZGluZyBSZXNOZXQgYW5kIFJlc05lWHQuIEZvciBvYmplY3QgcmVjb2duaXRpb24sIG91ciBhcHByb2FjaCByZWR1Y2VzIGNvbXB1dGF0aW9uIGJ5IDMzJSBvbiBvYmplY3QgcmVjb2duaXRpb24gd2hpbGUgaW1wcm92aW5nIGFjY3VyYWN5IHdpdGggMC45JS4gRnVydGhlcm1vcmUsIG91ciBtb2RlbCBzdXJwYXNzZXMgc3RhdGUtb2YtdGhlLWFydCBDTk4gYWNjZWxlcmF0aW9uIGFwcHJvYWNoZXMgYnkgYSBsYXJnZSBtYXJnaW4gaW4gYWNjdXJhY3kgYW5kIEZMT1BzIHJlZHVjdGlvbi4gT24gdGhlIHRhc2sgb2Ygc3BlZWNoIHJlY29nbml0aW9uLCBvdXIgcHJvcG9zZWQgbXVsdGktc2NhbGUgQ05OcyBzYXZlIDMwJSBGTE9QcyB3aXRoIHNsaWdodGx5IGJldHRlciB3b3JkIGVycm9yIHJhdGVzLCBzaG93aW5nIGdvb2QgZ2VuZXJhbGl6YXRpb24gYWNyb3NzIGRvbWFpbnMuIiwxMTAuMCwsT3BlbiB3ZWlnaHRzICh1bnJlc3RyaWN0ZWQpLFVuaXRlZCBTdGF0ZXMgb2YgQW1lcmljYSwsLCwsLDIwMjYtMDUtMjUgMTI6MTE6MjIrMDA6MDAsLCwsMjU2LjAsIiIiQWxsIHRoZSBtb2RlbHMgd2VyZSB0cmFpbmVkIHdpdGggMTEwIGVwb2NocywgYmF0Y2ggc2l6ZSAyNTYiIiIsSW5kdXN0cnksLCwsLE9wZW4gc291cmNlLCJBcGFjaGUgMiBsaWNlbnNlCmh0dHBzOi8vZ2l0aHViLmNvbS9JQk0vQmlnTGl0dGxlTmV0IiwsLCwsLCxPcGVyYXRpb24gY291bnRpbmcsLCwsLFllcwpCaWctTGl0dGxlIE5ldCAodmlzaW9uKSxWaXNpb24sT2JqZWN0IHJlY29nbml0aW9uLElCTSwiQ2h1bi1GdSAoUmljaGFyZCkgQ2hlbiwgUXVhbmZ1IEZhbiwgTmVpbCBNYWxsaW5hciwgVG9tIFNlcmN1LCBSb2dlcmlvIEZlcmlzIiwyMDE4LTA3LTEwLEJJRy1MSVRUTEUgTkVUOiBBTiBFRkZJQ0lFTlQgTVVMVEktU0NBTEUgRkVBVFVSRSBSRVBSRVNFTlRBVElPTiBGT1IgVklTVUFMIEFORCBTUEVFQ0ggUkVDT0dOSVRJT04saHR0cHM6Ly9hcnhpdi5vcmcvYWJzLzE4MDcuMDM4NDgsMTAxLjAsLCw3NzM2MDAwMC4wLFRhYmxlIDIgLSBmaWZ0aCByb3csNi4yOTg4Mjg4ZSsxOSwibnVtYmVyIG9mIGVwb2NocyAoYXBwZW5kaXggQTEpIHRpbWVzIGZsb3BzIHBlciBpbmZlcmVuY2UgKGZyb20gdGFibGUgMikgdGltZXMgZGF0YXNldCBzaXplIHRpbWVzIDMgKHRvIGFjY291bnQgZm9yIGJhY2twcm9wYWdhdGlvbikKMTEwICogOS4zMmU5IEZMT1BzICogMjU2LzE2ICogMTI4MDAwMCAqIDMgPSA2LjNlMTkiLDEyODAwMDAsc2l6ZSBvZiBJbWFnZU5ldCwsLCwsQ29uZmlkZW50LCJJbiB0aGlzIHBhcGVyLCB3ZSBwcm9wb3NlIGEgbm92ZWwgQ29udm9sdXRpb25hbCBOZXVyYWwgTmV0d29yayAoQ05OKSBhcmNoaXRlY3R1cmUgZm9yIGxlYXJuaW5nIG11bHRpLXNjYWxlIGZlYXR1cmUgcmVwcmVzZW50YXRpb25zIHdpdGggZ29vZCB0cmFkZW9mZnMgYmV0d2VlbiBzcGVlZCBhbmQgYWNjdXJhY3kuIFRoaXMgaXMgYWNoaWV2ZWQgYnkgdXNpbmcgYSBtdWx0aS1icmFuY2ggbmV0d29yaywgd2hpY2ggaGFzIGRpZmZlcmVudCBjb21wdXRhdGlvbmFsIGNvbXBsZXhpdHkgYXQgZGlmZmVyZW50IGJyYW5jaGVzLiBUaHJvdWdoIGZyZXF1ZW50IG1lcmdpbmcgb2YgZmVhdHVyZXMgZnJvbSBicmFuY2hlcyBhdCBkaXN0aW5jdCBzY2FsZXMsIG91ciBtb2RlbCBvYnRhaW5zIG11bHRpLXNjYWxlIGZlYXR1cmVzIHdoaWxlIHVzaW5nIGxlc3MgY29tcHV0YXRpb24uIFRoZSBwcm9wb3NlZCBhcHByb2FjaCBkZW1vbnN0cmF0ZXMgaW1wcm92ZW1lbnQgb2YgbW9kZWwgZWZmaWNpZW5jeSBhbmQgcGVyZm9ybWFuY2Ugb24gYm90aCBvYmplY3QgcmVjb2duaXRpb24gYW5kIHNwZWVjaCByZWNvZ25pdGlvbiB0YXNrcyx1c2luZyBwb3B1bGFyIGFyY2hpdGVjdHVyZXMgaW5jbHVkaW5nIFJlc05ldCBhbmQgUmVzTmVYdC4gRm9yIG9iamVjdCByZWNvZ25pdGlvbiwgb3VyIGFwcHJvYWNoIHJlZHVjZXMgY29tcHV0YXRpb24gYnkgMzMlIG9uIG9iamVjdCByZWNvZ25pdGlvbiB3aGlsZSBpbXByb3ZpbmcgYWNjdXJhY3kgd2l0aCAwLjklLiBGdXJ0aGVybW9yZSwgb3VyIG1vZGVsIHN1cnBhc3NlcyBzdGF0ZS1vZi10aGUtYXJ0IENOTiBhY2NlbGVyYXRpb24gYXBwcm9hY2hlcyBieSBhIGxhcmdlIG1hcmdpbiBpbiBhY2N1cmFjeSBhbmQgRkxPUHMgcmVkdWN0aW9uLiBPbiB0aGUgdGFzayBvZiBzcGVlY2ggcmVjb2duaXRpb24sIG91ciBwcm9wb3NlZCBtdWx0aS1zY2FsZSBDTk5zIHNhdmUgMzAlIEZMT1BzIHdpdGggc2xpZ2h0bHkgYmV0dGVyIHdvcmQgZXJyb3IgcmF0ZXMsIHNob3dpbmcgZ29vZCBnZW5lcmFsaXphdGlvbiBhY3Jvc3MgZG9tYWlucy4gVGhlIGNvZGVzIGFyZSBhdmFpbGFibGUgYXQgaHR0cHM6Ly9naXRodWIuY29tL0lCTS9CaWdMaXR0bGVOZXQuIiwxMTAuMCwsT3BlbiB3ZWlnaHRzICh1bnJlc3RyaWN0ZWQpLFVuaXRlZCBTdGF0ZXMgb2YgQW1lcmljYSwsLCwsLDIwMjYtMDUtMjUgMTI6MTE6MjMrMDA6MDAsLCwsLCxJbmR1c3RyeSwsLCwsT3BlbiBzb3VyY2UsImFwYWNoZSBmb3IgY29kZS93ZWlnaHRzOiAKaHR0cHM6Ly9naXRodWIuY29tL0lCTS9CaWdMaXR0bGVOZXQiLCwsLCwsLE9wZXJhdGlvbiBjb3VudGluZywsLCwsWWVzCkJpZy1MaXR0bGUgTmV0IChzcGVlY2gpLFNwZWVjaCxTcGVlY2ggcmVjb2duaXRpb24gKEFTUiksSUJNLCJDaHVuLUZ1IChSaWNoYXJkKSBDaGVuLCBRdWFuZnUgRmFuLCBOZWlsIE1hbGxpbmFyLCBUb20gU2VyY3UsIFJvZ2VyaW8gRmVyaXMiLDIwMTgtMDctMTAsQmlnLUxpdHRsZSBOZXQ6IEFuIEVmZmljaWVudCBNdWx0aS1TY2FsZSBGZWF0dXJlIFJlcHJlc2VudGF0aW9uIGZvciBWaXN1YWwgYW5kIFNwZWVjaCBSZWNvZ25pdGlvbixodHRwczovL2FyeGl2Lm9yZy9hYnMvMTgwNy4wMzg0OCwxMDEuMCxTT1RBIGltcHJvdmVtZW50LCIiIkZ1cnRoZXJtb3JlLCBvdXIgbW9kZWwgc3VycGFzc2VzIHN0YXRlLW9mLXRoZS1hcnQgQ05OIGFjY2VsZXJhdGlvbiBhcHByb2FjaGVzIGJ5IGEgbGFyZ2UgbWFyZ2luIGluIGFjY3VyYWN5IGFuZCBGTE9QcyByZWR1Y3Rpb24uIE9uIHRoZSB0YXNrIG9mIHNwZWVjaCByZWNvZ25pdGlvbiwgb3VyIHByb3Bvc2VkIG11bHRpLXNjYWxlIENOTnMgc2F2ZSAzMCUgRkxPUHMgd2l0aCBzbGlnaHRseSBiZXR0ZXIgd29yZCBlcnJvciByYXRlcywgc2hvd2luZyBnb29kIGdlbmVyYWxpemF0aW9uIGFjcm9zcyBkb21haW5zLiIiIiwzMzIwMDAwLjAsdGFibGUgMyw0LjI5MDA0OGUrMTcsOTgwMDAwMDAwIChudW1iZXIgb2YgRkxPUHMgZnJvbSB0YWJsZSAzKSAqIDI3MzYwMDAwIChkYXRhc2V0IHNpemUpICogMTYgKG51bWJlciBvZiBlcG9jaHMgZnJvbSBhcHBlbmRpeCBCLjEpID0gNDI5MDA0ODAwMDAwMDAwMDAwLDcyMDAwMDAwMCwiIiJXZSB0cmFpbiBSZXNOZXQgc3R5bGUgYWNvdXN0aWMgbW9kZWxzIGluIHRoZSBoeWJyaWQgZnJhbWV3b3JrIG9uIFN3aXRjaGJvYXJkK0Zpc2hlciAoMjAwMGgpIGFuZCBwcm92aWRlIHJlc3VsdHMgb24gSHViNSAoU3dpdGNoYm9hcmQgYW5kIENhbGwgSG9tZSBwb3J0aW9ucykuIFN3aXRjaGJvYXJkIGlzIGEgbGFyZ2UgZGF0YXNldCB3aXRoIDIwMDAgaG91cnMgb2YgdHJhbnNjcmliZWQgc3BlZWNoIGZyb20gMjgsIDAwMCBzcGVha2VycyIiCgoyMDAwaCAqIDEzNjgwIHdvcmRzIHBlciBob3VyID0gMjczNjAwMDAKCmh0dHBzOi8vZG9jcy5nb29nbGUuY29tL2RvY3VtZW50L2QvMUczdnZRa240eF9XNzFNS2cwR21IVnR6ZmQ5bTB5M19PZmNvZXcwdjkwMlEvZWRpdCNoZWFkaW5nPWguM3BidDBoZmd2N3BxIiwsLCwsU3BlY3VsYXRpdmUsIkluIHRoaXMgcGFwZXIsIHdlIHByb3Bvc2UgYSBub3ZlbCBDb252b2x1dGlvbmFsIE5ldXJhbCBOZXR3b3JrIChDTk4pIGFyY2hpdGVjdHVyZSBmb3IgbGVhcm5pbmcgbXVsdGktc2NhbGUgZmVhdHVyZSByZXByZXNlbnRhdGlvbnMgd2l0aCBnb29kIHRyYWRlb2ZmcyBiZXR3ZWVuIHNwZWVkIGFuZCBhY2N1cmFjeS4gVGhpcyBpcyBhY2hpZXZlZCBieSB1c2luZyBhIG11bHRpLWJyYW5jaCBuZXR3b3JrLCB3aGljaCBoYXMgZGlmZmVyZW50IGNvbXB1dGF0aW9uYWwgY29tcGxleGl0eSBhdCBkaWZmZXJlbnQgYnJhbmNoZXMuIFRocm91Z2ggZnJlcXVlbnQgbWVyZ2luZyBvZiBmZWF0dXJlcyBmcm9tIGJyYW5jaGVzIGF0IGRpc3RpbmN0IHNjYWxlcywgb3VyIG1vZGVsIG9idGFpbnMgbXVsdGktc2NhbGUgZmVhdHVyZXMgd2hpbGUgdXNpbmcgbGVzcyBjb21wdXRhdGlvbi4gVGhlIHByb3Bvc2VkIGFwcHJvYWNoIGRlbW9uc3RyYXRlcyBpbXByb3ZlbWVudCBvZiBtb2RlbCBlZmZpY2llbmN5IGFuZCBwZXJmb3JtYW5jZSBvbiBib3RoIG9iamVjdCByZWNvZ25pdGlvbiBhbmQgc3BlZWNoIHJlY29nbml0aW9uIHRhc2tzLHVzaW5nIHBvcHVsYXIgYXJjaGl0ZWN0dXJlcyBpbmNsdWRpbmcgUmVzTmV0IGFuZCBSZXNOZVh0LiBGb3Igb2JqZWN0IHJlY29nbml0aW9uLCBvdXIgYXBwcm9hY2ggcmVkdWNlcyBjb21wdXRhdGlvbiBieSAzMyUgb24gb2JqZWN0IHJlY29nbml0aW9uIHdoaWxlIGltcHJvdmluZyBhY2N1cmFjeSB3aXRoIDAuOSUuIEZ1cnRoZXJtb3JlLCBvdXIgbW9kZWwgc3VycGFzc2VzIHN0YXRlLW9mLXRoZS1hcnQgQ05OIGFjY2VsZXJhdGlvbiBhcHByb2FjaGVzIGJ5IGEgbGFyZ2UgbWFyZ2luIGluIGFjY3VyYWN5IGFuZCBGTE9QcyByZWR1Y3Rpb24uIE9uIHRoZSB0YXNrIG9mIHNwZWVjaCByZWNvZ25pdGlvbiwgb3VyIHByb3Bvc2VkIG11bHRpLXNjYWxlIENOTnMgc2F2ZSAzMCUgRkxPUHMgd2l0aCBzbGlnaHRseSBiZXR0ZXIgd29yZCBlcnJvciByYXRlcywgc2hvd2luZyBnb29kIGdlbmVyYWxpemF0aW9uIGFjcm9zcyBkb21haW5zLiBUaGUgY29kZXMgYXJlIGF2YWlsYWJsZSBhdCBodHRwczovL2dpdGh1Yi5jb20vSUJNL0JpZ0xpdHRsZU5ldC4iLDE2LjAsLE9wZW4gd2VpZ2h0cyAodW5yZXN0cmljdGVkKSxVbml0ZWQgU3RhdGVzIG9mIEFtZXJpY2EsLCwsLCwyMDI2LTA1LTI1IDEyOjExOjIyKzAwOjAwLCwsLCwsSW5kdXN0cnksLCwsLE9wZW4gc291cmNlLCJhcGFjaGUgZm9yIGNvZGUvd2VpZ2h0czogCmh0dHBzOi8vZ2l0aHViLmNvbS9JQk0vQmlnTGl0dGxlTmV0IiwsLCwsLCxPcGVyYXRpb24gY291bnRpbmcsLCwsLFllcwpHbG93IChDZWxlYmEgSFEpLEltYWdlIGdlbmVyYXRpb24sSW1hZ2UgZ2VuZXJhdGlvbixPcGVuQUksIkRpZWRlcmlrIFAuIEtpbmdtYSwgUHJhZnVsbGEgRGhhcml3YWwiLDIwMTgtMDctMTAsR2xvdzogR2VuZXJhdGl2ZSBGbG93IHdpdGggSW52ZXJ0aWJsZSAxeDEgQ29udm9sdXRpb25zLGh0dHBzOi8vYXJ4aXYub3JnL2Ficy8xODA3LjAzMDM5LCwsLCxwcm9iYWJseSBwYXJhbWV0ZXJzIGNvdWxkIGJlIGVzdGltYXRlZCBmcm9tIHRoZSBhcmNoaXRlY3R1cmUgZGVzY3JpcHRpb24sLCwsLCwsLCxVbmtub3duLCJGbG93LWJhc2VkIGdlbmVyYXRpdmUgbW9kZWxzIChEaW5oIGV0IGFsLiwgMjAxNCkgYXJlIGNvbmNlcHR1YWxseSBhdHRyYWN0aXZlIGR1ZSB0byB0cmFjdGFiaWxpdHkgb2YgdGhlIGV4YWN0IGxvZy1saWtlbGlob29kLCB0cmFjdGFiaWxpdHkgb2YgZXhhY3QgbGF0ZW50LXZhcmlhYmxlIGluZmVyZW5jZSwgYW5kIHBhcmFsbGVsaXphYmlsaXR5IG9mIGJvdGggdHJhaW5pbmcgYW5kIHN5bnRoZXNpcy4gSW4gdGhpcyBwYXBlciB3ZSBwcm9wb3NlIEdsb3csIGEgc2ltcGxlIHR5cGUgb2YgZ2VuZXJhdGl2ZSBmbG93IHVzaW5nIGFuIGludmVydGlibGUgMXgxIGNvbnZvbHV0aW9uLiBVc2luZyBvdXIgbWV0aG9kIHdlIGRlbW9uc3RyYXRlIGEgc2lnbmlmaWNhbnQgaW1wcm92ZW1lbnQgaW4gbG9nLWxpa2VsaWhvb2Qgb24gc3RhbmRhcmQgYmVuY2htYXJrcy4gUGVyaGFwcyBtb3N0IHN0cmlraW5nbHksIHdlIGRlbW9uc3RyYXRlIHRoYXQgYSBnZW5lcmF0aXZlIG1vZGVsIG9wdGltaXplZCB0b3dhcmRzIHRoZSBwbGFpbiBsb2ctbGlrZWxpaG9vZCBvYmplY3RpdmUgaXMgY2FwYWJsZSBvZiBlZmZpY2llbnQgcmVhbGlzdGljLWxvb2tpbmcgc3ludGhlc2lzIGFuZCBtYW5pcHVsYXRpb24gb2YgbGFyZ2UgaW1hZ2VzLiBUaGUgY29kZSBmb3Igb3VyIG1vZGVsIGlzIGF2YWlsYWJsZSBhdCB0aGlzIGh0dHBzIFVSTCIsLCxPcGVuIHdlaWdodHMgKHVucmVzdHJpY3RlZCksVW5pdGVkIFN0YXRlcyBvZiBBbWVyaWNhLCwsLCwsMjAyNi0wMi0xMSAxOToyNjoyNyswMDowMCwsLCwsLEluZHVzdHJ5LCwsLCxPcGVuIHNvdXJjZSwiTUlUIGxpY2Vuc2UgZm9yIHRyYWluaW5nIGNvZGUgYW5kIHdlaWdodHM6Cmh0dHBzOi8vZ2l0aHViLmNvbS9vcGVuYWkvZ2xvdyIsLCwsLCwsLCwsLCxZZXMKUkNBTiwiSW1hZ2UgZ2VuZXJhdGlvbixWaXNpb24iLEltYWdlIHN1cGVyLXJlc29sdXRpb24sTm9ydGhlYXN0ZXJuIFVuaXZlcnNpdHksIiBZdWx1biBaaGFuZywgS3VucGVuZyBMaSwgS2FpIExpLCBMaWNoZW4gV2FuZywgQmluZW5nIFpob25nLCBZdW4gRnUiLDIwMTgtMDctMDgsSW1hZ2UgU3VwZXItUmVzb2x1dGlvbiBVc2luZyBWZXJ5IERlZXAgUmVzaWR1YWwgQ2hhbm5lbCBBdHRlbnRpb24gTmV0d29ya3MsaHR0cHM6Ly9vcGVuYWNjZXNzLnRoZWN2Zi5jb20vY29udGVudF9FQ0NWXzIwMTgvaHRtbC9ZdWx1bl9aaGFuZ19JbWFnZV9TdXBlci1SZXNvbHV0aW9uX1VzaW5nX0VDQ1ZfMjAxOF9wYXBlci5odG1sLDQ5NTQuMCwsLDE2MDAwMDAwLjAsIiIiRURTUiBoYXMgbXVjaCBsYXJnZXIgbnVtYmVyIG9mIHBhcmFtZXRlcnMgKDQzIE0pIHRoYW4gb3VycwooMTYgTSksIGJ1dCBvdXIgUkNBTiBvYnRhaW5zIG11Y2ggYmV0dGVyIHBlcmZvcm1hbmNlLiIiIiwsLCwsLCwsLFVua25vd24sIkNvbnZvbHV0aW9uYWwgbmV1cmFsIG5ldHdvcmsgKENOTikgZGVwdGggaXMgb2YgY3J1Y2lhbCBpbXBvcnRhbmNlIGZvciBpbWFnZSBzdXBlci1yZXNvbHV0aW9uIChTUikuIEhvd2V2ZXIsIHdlIG9ic2VydmUgdGhhdCBkZWVwZXIgbmV0d29ya3MgZm9yIGltYWdlIFNSIGFyZSBtb3JlIGRpZmZpY3VsdCB0byB0cmFpbi4gVGhlIGxvdy1yZXNvbHV0aW9uIChMUikgaW5wdXRzIGFuZCBmZWF0dXJlcyBjb250YWluIGFidW5kYW50IGxvdy1mcmVxdWVuY3kgaW5mb3JtYXRpb24sIHdoaWNoIGlzIHRyZWF0ZWQgZXF1YWxseSBhY3Jvc3MgY2hhbm5lbHMsIGhlbmNlIGhpbmRlcmluZyB0aGUgcmVwcmVzZW50YXRpb25hbCBhYmlsaXR5IG9mIENOTnMuIFRvIHNvbHZlIHRoZXNlIHByb2JsZW1zLCB3ZSBwcm9wb3NlIHRoZSB2ZXJ5IGRlZXAgcmVzaWR1YWwgY2hhbm5lbCBhdHRlbnRpb24gbmV0d29ya3MgKFJDQU4pLiBTcGVjaWZpY2FsbHksIHdlIHByb3Bvc2UgcmVzaWR1YWwgaW4gcmVzaWR1YWwgKFJJUikgc3RydWN0dXJlIHRvIGZvcm0gdmVyeSBkZWVwIG5ldHdvcmssIHdoaWNoIGNvbnNpc3RzIG9mIHNldmVyYWwgcmVzaWR1YWwgZ3JvdXBzIHdpdGggbG9uZyBza2lwIGNvbm5lY3Rpb25zLiBFYWNoIHJlc2lkdWFsIGdyb3VwIGNvbnRhaW5zIHNvbWUgcmVzaWR1YWwgYmxvY2tzIHdpdGggc2hvcnQgc2tpcCBjb25uZWN0aW9ucy4gTWVhbndoaWxlLCBSSVIgYWxsb3dzIGFidW5kYW50IGxvdy1mcmVxdWVuY3kgaW5mb3JtYXRpb24gdG8gYmUgYnlwYXNzZWQgdGhyb3VnaCBtdWx0aXBsZSBza2lwIGNvbm5lY3Rpb25zLCBtYWtpbmcgdGhlIG1haW4gbmV0d29yayBmb2N1cyBvbiBsZWFybmluZyBoaWdoLWZyZXF1ZW5jeSBpbmZvcm1hdGlvbi4gRnVydGhlcm1vcmUsIHdlIHByb3Bvc2UgY2hhbm5lbCBhdHRlbnRpb24gbWVjaGFuaXNtIHRvIGFkYXB0aXZlbHkgcmVzY2FsZSBjaGFubmVsLXdpc2UgZmVhdHVyZXMgYnkgY29uc2lkZXJpbmcgaW50ZXJkZXBlbmRlbmNpZXMgYW1vbmcgY2hhbm5lbHMuIEV4dGVuc2l2ZSBleHBlcmltZW50cyBzaG93IHRoYXQgb3VyIFJDQU4gYWNoaWV2ZXMgYmV0dGVyIGFjY3VyYWN5IGFuZCB2aXN1YWwgaW1wcm92ZW1lbnRzIGFnYWluc3Qgc3RhdGUtb2YtdGhlLWFydCBtZXRob2RzLiIsLCwsVW5pdGVkIFN0YXRlcyBvZiBBbWVyaWNhLCwsLCwsMjAyNi0wMS0wMSAxNDowMDozNyswMDowMCwsLCwsLEFjYWRlbWlhLCwsLCwsLCwsLEZQMzIsLCwsLCwsLApGVFcgKEZvciBUaGUgV2luKSxHYW1lcyxDYXB0dXJlIHRoZSBmbGFnLERlZXBNaW5kLCJNYXggSmFkZXJiZXJnLCBXb2pjaWVjaCBNLiBDemFybmVja2ksIElhaW4gRHVubmluZywgTHVrZSBNYXJyaXMsIEd1eSBMZXZlciwgQW50b25pbyBHYXJjaWEgQ2FzdGFuZWRhLCBDaGFybGVzIEJlYXR0aWUsIE5laWwgQy4gUmFiaW5vd2l0eiwgQXJpIFMuIE1vcmNvcywgQXZyYWhhbSBSdWRlcm1hbiwgTmljb2xhcyBTb25uZXJhdCwgVGltIEdyZWVuLCBMb3Vpc2UgRGVhc29uLCBKb2VsIFouIExlaWJvLCBEYXZpZCBTaWx2ZXIsIERlbWlzIEhhc3NhYmlzLCBLb3JheSBLYXZ1a2N1b2dsdSwgVGhvcmUgR3JhZXBlbCIsMjAxOC0wNy0wMyxIdW1hbi1sZXZlbCBwZXJmb3JtYW5jZSBpbiBmaXJzdC1wZXJzb24gbXVsdGlwbGF5ZXIgZ2FtZXMgd2l0aCBwb3B1bGF0aW9uLWJhc2VkIGRlZXAgcmVpbmZvcmNlbWVudCBsZWFybmluZyxodHRwczovL2FyeGl2Lm9yZy9hYnMvMTgwNy4wMTI4MSw4MDIuMCxTT1RBIGltcHJvdmVtZW50LCIiIkluIHRoaXMgd29yaywgd2UgZGVtb25zdHJhdGUgZm9yIHRoZSBmaXJzdCB0aW1lIHRoYXQgYW4gYWdlbnQgY2FuIGFjaGlldmUgaHVtYW4tbGV2ZWwgaW4gYSBwb3B1bGFyIDNEIG11bHRpcGxheWVyIGZpcnN0LXBlcnNvbiB2aWRlbyBnYW1lLCBRdWFrZSBJSUkgQXJlbmEgQ2FwdHVyZSB0aGUgRmxhZyAoMjgpLCB1c2luZyBvbmx5IHBpeGVscyBhbmQgZ2FtZSBwb2ludHMgYXMgaW5wdXQuIiIiLDEyNjAwMTMzMC4wLCJBcmNoaXRlY3R1cmUgZGVzY3JpYmVkIGluIGZpZ3VyZSBTMTEgb2YgdGhlIHN1cHBsZW1lbnQKClRoZSBhcmNoaXRlY3R1cmUgaW5jbHVkZXMgbW9kdWxlcyBmb3IgdmlzdWFsIGVtYmVkZGluZywgcmV3YXJkIHByZWRpY3Rpb24sIHJlY3VycmVudCBwcm9jZXNzaW5nLCBwb2xpY3ksIGJhc2VsaW5lIGFuZCBwaXhlbCBjb250cm9sLgoKSW5wdXQgaXMgODR4ODR4MyBwaXhlbHMgYXMgc2VlbiBpbiBmaWd1cmUgUzEwIG9mIHRoZSBzdXBwbGVtZW50CgoiIldlIGVsZWN0ZWQgdG8gdXNlIGEgcmVzb2x1dGlvbiBvZiA4NHg4NCBwaXhlbHMgYXMgaW4gcHJldmlvdXMgcmVsYXRlZCB3b3JrIGluIHRoaXMgZW52aXJvbm1lbnQuIEVhY2ggcGl4ZWwgaXMgcmVwcmVzZW50ZWQgYnkgYSB0cmlwbGUgb2YgdGhyZWUgYnl0ZXMiIgoKVmlzdWFsIGVtYmVkZGluZyAoODR4ODR4MyAtPiAyNTYpCjMyKig4KjgqMysxKSs2NCooNCo0KjMyKzEpKzY0KigzKjMqNjQrMSkrNjQqKDMqMyo2NCsxKSArICg4NC8oU140KSo4NC8oU140KSo2NCsxKSoyNTYKTm90ZSB0aGVyZSBpcyBubyBpbmZvcm1hdGlvbiBhYm91dCB0aGUgc3RyaWRlIFMgdXNlZCBpbiB0aGUgY29udm9sdXRpb25zOyB3ZSBhc3N1bWUgUyA9IDEKClJld2FyZCBwcmVkaWN0aW9uICgyNTYgLT4gMykKKDI1NisxKSoxMjggKyAoMTI4KzEpKjMKClJlY3VycmVudCBwcm9jZXNzaW5nIChuLT4gNTEyKQpWVTEgKDI1NiAtPiA1MTIpCjQqKDc5OSsyKjMyKSooKDUxMisoMzIqMikgKyAzKjMyICsgNSoyICsgMykrKDc5OSsyKjMyKSsxKSArIDIqKDI1NisxKSoyNTYKClZVMiAoNTEyIC0+IDUxMikKNCooNTEyKzIqMzIpKigoNTEyKygzMioyKSArIDMqMzIgKyA1KjIgKyAzKSsoNTEyKzIqMzIpKzEpICsgMiooMjU2KzEpKjI1NgoKTFNUTXMgdXN1YWxseSBoYXZlIDQqKG4qbStuKm4rbikgcGFyYW1ldGVycywgd2hlcmUgbj1pbnB1dCBzaXplIGFuZCBtPW91dHB1dCBzaXplLgoKVGhpcyBETlMgKyBMU1RNIHRha2VzIGFzIGlucHV0IHRoZSBjb25jYXRlbmF0aW9uIG9mIHRoZSBwcmV2aW91cyBsYXllciBvZiBzaXplIG4gYW5kIFIgcmVhZCB2ZWN0b3JzIG9mIHNpemUgVz0zMjsgYW5kIG91dHB1dHMgbSB1bml0cyBwbHVzIGFuIGludGVyZmFjZSB2ZWN0b3Igb2Ygc2l6ZSAoVypSKSArIDMqVyArIDUqUiArIDMsIGZvciBhIHRvdGFsIG9mIGFib3V0IDQqKG4rUipXKSooKG0rKFcqUikgKyAzKlcgKyA1KlIgKyAzKSsobitSKjMyKSsxKSBwYXJhbWV0ZXJzCgpJIGFzc3VtZSBSPTIgc2luY2UgdGhhdCBzZWVtcyBpbXBsaWVkIGJ5IHRoZSBwcmV2aW91cyBwYXBlciAoPykKClRoZSBmaXJzdCBWVSBoYXMgYXMgaW5wdXQgdGhlIHZpc3VhbCBlbWJlZGRpbmcgKHNpemUgMjU2KSwgdGhlIHByZXZpb3VzIGFjdGlvbiAoc2l6ZSA1NDApIGFuZCB0aGUgcHJldmlvdXMgcmV3YXJkIChzaXplIDMpLCBmb3IgYSB0b3RhbCBzaXplIG9mIDI1Nis1NDArMyA9IDc5OS4gVGhlIG91dHB1dCBpcyBzaXplIDUxMi4KClRoZSBzZWNvbmQgVlUgaGFzIGlucHV0IHNpemUgNTEyIGFuZCBvdXRwdXQgc2l6ZSA1MTIKClRoZSBETkMgbWVtb3J5IGFyY2hpdGVjdHVyZSBpcyBkZXNjcmliZWQgaW4gaHR0cHM6Ly93d3cubmF0dXJlLmNvbS9hcnRpY2xlcy9uYXR1cmUyMDEwMS5lcGRmCgpQb2xpY3kgKDUxMiAtPiA1eDN4M3gzeDJ4MikKNiooNTEyKzEpKjI1NiArICgyNTYrMSkqNSArIDMqKDI1NisxKSozICsgMiooMjU2KzEpKjIKCkJhc2VsaW5lCig1MTIrMSkqMjU2ICsgKDI1NisxKSoxCgpQaXhlbCBjb250cm9sCig1MTIrMSkqMzIqNyo3ICsgMzIqKDkqOSsxKSArIDUqKDQqNCsxKSArIDMqMiooNCo0KzEpICsgMioyKig0KjQrMSkgKyAxKig0KjQrMSkKIiJ3ZSB0cmFpbmVkIGluZGVwZW5kZW50IHBpeGVsIGNvbnRyb2wgcG9saWNpZXMgZm9yIGVhY2ggb2YgdGhlIHNpeCBhY3Rpb24gZ3JvdXBzIiIiLDMuNDllKzE5LCJTb3VyY2U6IApodHRwczovL2RvY3MuZ29vZ2xlLmNvbS9zcHJlYWRzaGVldHMvZC8xS2o0UTVXQURjRFh0VUpMSU9mR1RDRTN0R3Z4TmN6RU13eXk4UXRnU2tIay9lZGl0I2dpZD01NDU4NzA0MCZmdmlkPTEzNjE5MzczODkKCgpBZGRpdGlvbmFsIGVzdGltYXRlIGJhc2VkIG9uIHBhcmFtZXRlcnMgKGxvdyBjb25maWRlbmNlLCBoYWQgdG8gbWFrZSBzb21lIGFzc3VtcHRpb25zIGFib3V0IHRoZSBhcmNoaXRlY3R1cmUpCkZvcndhcmQgcGFzcyBvcGVyYXRpb25zClZpc2lvbgo4NCo4NCozMio4KjgqMysyMCoyMCozMio2NCo0KjQrNyo3KjY0KjY0KjMqMys3KjcqNjQqNjQqMyozKzcqNyo2NCoyNTY9NjA4NzQ3NTIKNjA4NzQ3NTIqMj0xMjE3NDk1MDQKUGl4ZWwgY29udHJvbCAoZ3Vlc3Mgb24gdGhlIGludGVybmFsIGRpbWVuc2lvbnMpCjI1NiozMio3KjcrNyo3KjMyKjMyKjkqOSsyMCoyMCozMio0KjQqKDErMiszKzQrNSk9NzUzNzY2NApSZW1haW5pbmcgMiooNDYzNjE2KzMzMTUyKzEzMTA3MjApPTM2MTQ5NzYKVG90YWw6IDEyMTc0OTUwNCs3NTM3NjY0KzM2MTQ5NzYKVHJhaW5pbmcgRkxPUCBlc3RpbWF0ZTogMyozNjE0OTc2KjIwMDAwMDAwMDA9MjE2ODk4NTYwMDAwMDAwMDAKIiwyMDAwMDAwMDAwLCJBZ2VudHMgd2VyZSB0cmFpbmVkIGZvciB0d28gYmlsbGlvbiBzdGVwcywgY29ycmVzcG9uZGluZyB0byBhcHByb3hpbWF0ZWx5IDQ1MEsgZ2FtZXMuIiwsLCxTZWxmLXN1cGVydmlzZWQgbGVhcm5pbmcsU3BlY3VsYXRpdmUsIlJlY2VudCBwcm9ncmVzcyBpbiBhcnRpZmljaWFsIGludGVsbGlnZW5jZSB0aHJvdWdoIHJlaW5mb3JjZW1lbnQgbGVhcm5pbmcgKFJMKSBoYXMgc2hvd24gZ3JlYXQgc3VjY2VzcyBvbiBpbmNyZWFzaW5nbHkgY29tcGxleCBzaW5nbGUtYWdlbnQgZW52aXJvbm1lbnRzIGFuZCB0d28tcGxheWVyIHR1cm4tYmFzZWQgZ2FtZXMuIEhvd2V2ZXIsIHRoZSByZWFsLXdvcmxkIGNvbnRhaW5zIG11bHRpcGxlIGFnZW50cywgZWFjaCBsZWFybmluZyBhbmQgYWN0aW5nIGluZGVwZW5kZW50bHkgdG8gY29vcGVyYXRlIGFuZCBjb21wZXRlIHdpdGggb3RoZXIgYWdlbnRzLCBhbmQgZW52aXJvbm1lbnRzIHJlZmxlY3RpbmcgdGhpcyBkZWdyZWUgb2YgY29tcGxleGl0eSByZW1haW4gYW4gb3BlbiBjaGFsbGVuZ2UuIEluIHRoaXMgd29yaywgd2UgZGVtb25zdHJhdGUgZm9yIHRoZSBmaXJzdCB0aW1lIHRoYXQgYW4gYWdlbnQgY2FuIGFjaGlldmUgaHVtYW4tbGV2ZWwgaW4gYSBwb3B1bGFyIDNEIG11bHRpcGxheWVyIGZpcnN0LXBlcnNvbiB2aWRlbyBnYW1lLCBRdWFrZSBJSUkgQXJlbmEgQ2FwdHVyZSB0aGUgRmxhZywgdXNpbmcgb25seSBwaXhlbHMgYW5kIGdhbWUgcG9pbnRzIGFzIGlucHV0LiBUaGVzZSByZXN1bHRzIHdlcmUgYWNoaWV2ZWQgYnkgYSBub3ZlbCB0d28tdGllciBvcHRpbWlzYXRpb24gcHJvY2VzcyBpbiB3aGljaCBhIHBvcHVsYXRpb24gb2YgaW5kZXBlbmRlbnQgUkwgYWdlbnRzIGFyZSB0cmFpbmVkIGNvbmN1cnJlbnRseSBmcm9tIHRob3VzYW5kcyBvZiBwYXJhbGxlbCBtYXRjaGVzIHdpdGggYWdlbnRzIHBsYXlpbmcgaW4gdGVhbXMgdG9nZXRoZXIgYW5kIGFnYWluc3QgZWFjaCBvdGhlciBvbiByYW5kb21seSBnZW5lcmF0ZWQgZW52aXJvbm1lbnRzLiBFYWNoIGFnZW50IGluIHRoZSBwb3B1bGF0aW9uIGxlYXJucyBpdHMgb3duIGludGVybmFsIHJld2FyZCBzaWduYWwgdG8gY29tcGxlbWVudCB0aGUgc3BhcnNlIGRlbGF5ZWQgcmV3YXJkIGZyb20gd2lubmluZywgYW5kIHNlbGVjdHMgYWN0aW9ucyB1c2luZyBhIG5vdmVsIHRlbXBvcmFsbHkgaGllcmFyY2hpY2FsIHJlcHJlc2VudGF0aW9uIHRoYXQgZW5hYmxlcyB0aGUgYWdlbnQgdG8gcmVhc29uIGF0IG11bHRpcGxlIHRpbWVzY2FsZXMuIER1cmluZyBnYW1lLXBsYXksIHRoZXNlIGFnZW50cyBkaXNwbGF5IGh1bWFuLWxpa2UgYmVoYXZpb3VycyBzdWNoIGFzIG5hdmlnYXRpbmcsIGZvbGxvd2luZywgYW5kIGRlZmVuZGluZyBiYXNlZCBvbiBhIHJpY2ggbGVhcm5lZCByZXByZXNlbnRhdGlvbiB0aGF0IGlzIHNob3duIHRvIGVuY29kZSBoaWdoLWxldmVsIGdhbWUga25vd2xlZGdlLiBJbiBhbiBleHRlbnNpdmUgdG91cm5hbWVudC1zdHlsZSBldmFsdWF0aW9uIHRoZSB0cmFpbmVkIGFnZW50cyBleGNlZWRlZCB0aGUgd2luLXJhdGUgb2Ygc3Ryb25nIGh1bWFuIHBsYXllcnMgYm90aCBhcyB0ZWFtbWF0ZXMgYW5kIG9wcG9uZW50cywgYW5kIHByb3ZlZCBmYXIgc3Ryb25nZXIgdGhhbiBleGlzdGluZyBzdGF0ZS1vZi10aGUtYXJ0IGFnZW50cy4gVGhlc2UgcmVzdWx0cyBkZW1vbnN0cmF0ZSBhIHNpZ25pZmljYW50IGp1bXAgaW4gdGhlIGNhcGFiaWxpdGllcyBvZiBhcnRpZmljaWFsIGFnZW50cywgYnJpbmdpbmcgdXMgY2xvc2VyIHRvIHRoZSBnb2FsIG9mIGh1bWFuLWxldmVsIGludGVsbGlnZW5jZS4iLCwsVW5yZWxlYXNlZCxVbml0ZWQgS2luZ2RvbSBvZiBHcmVhdCBCcml0YWluIGFuZCBOb3J0aGVybiBJcmVsYW5kLCwsLCwsMjAyNi0wNS0yNSAxMjoxMToyNCswMDowMCwsLCwsLEluZHVzdHJ5LCwsLCxVbnJlbGVhc2VkLCwsLCwsLCxUaGlyZC1wYXJ0eSBlc3RpbWF0aW9uLCwsLCxObwpTaHVmZmxlTmV0IHYyLFZpc2lvbiwiSW1hZ2UgY2xhc3NpZmljYXRpb24sT2JqZWN0IGRldGVjdGlvbiIsIlRzaW5naHVhIFVuaXZlcnNpdHksTWVndmlpIEluYyIsIk5pbmduaW5nIE1hLCBYaWFuZ3l1IFpoYW5nLCBIYWktVGFvIFpoZW5nLCBKaWFuIFN1biIsMjAxOC0wNi0zMCxTaHVmZmxlTmV0IFYyOiBQcmFjdGljYWwgR3VpZGVsaW5lcyBmb3IgRWZmaWNpZW50IENOTiBBcmNoaXRlY3R1cmUgRGVzaWduLGh0dHBzOi8vYXJ4aXYub3JnL2Ficy8xODA3LjExMTY0LDYyODkuMCwsLDIyODAwMDAuMCwsLCwxMjgwMDAwLCwsLCwsLCJDdXJyZW50bHksIHRoZSBuZXVyYWwgbmV0d29yayBhcmNoaXRlY3R1cmUgZGVzaWduIGlzIG1vc3RseSBndWlkZWQgYnkgdGhlIFxlbXBoe2luZGlyZWN0fSBtZXRyaWMgb2YgY29tcHV0YXRpb24gY29tcGxleGl0eSwgaS5lLiwgRkxPUHMuIEhvd2V2ZXIsIHRoZSBcZW1waHtkaXJlY3R9IG1ldHJpYywgZS5nLiwgc3BlZWQsIGFsc28gZGVwZW5kcyBvbiB0aGUgb3RoZXIgZmFjdG9ycyBzdWNoIGFzIG1lbW9yeSBhY2Nlc3MgY29zdCBhbmQgcGxhdGZvcm0gY2hhcmFjdGVyaWNzLiBUaHVzLCB0aGlzIHdvcmsgcHJvcG9zZXMgdG8gZXZhbHVhdGUgdGhlIGRpcmVjdCBtZXRyaWMgb24gdGhlIHRhcmdldCBwbGF0Zm9ybSwgYmV5b25kIG9ubHkgY29uc2lkZXJpbmcgRkxPUHMuIEJhc2VkIG9uIGEgc2VyaWVzIG9mIGNvbnRyb2xsZWQgZXhwZXJpbWVudHMsIHRoaXMgd29yayBkZXJpdmVzIHNldmVyYWwgcHJhY3RpY2FsIFxlbXBoe2d1aWRlbGluZXN9IGZvciBlZmZpY2llbnQgbmV0d29yayBkZXNpZ24uIEFjY29yZGluZ2x5LCBhIG5ldyBhcmNoaXRlY3R1cmUgaXMgcHJlc2VudGVkLCBjYWxsZWQgXGVtcGh7U2h1ZmZsZU5ldCBWMn0uIENvbXByZWhlbnNpdmUgYWJsYXRpb24gZXhwZXJpbWVudHMgdmVyaWZ5IHRoYXQgb3VyIG1vZGVsIGlzIHRoZSBzdGF0ZS1vZi10aGUtYXJ0IGluIHRlcm1zIG9mIHNwZWVkIGFuZCBhY2N1cmFjeSB0cmFkZW9mZi4iLCwsLCJDaGluYSxDaGluYSIsLCwsLCwyMDI2LTA1LTI1IDEyOjExOjIyKzAwOjAwLCwsLCwsIkFjYWRlbWlhLEluZHVzdHJ5IiwsLCwsLCwsLCwsLCwsLCwsLApRVC1PcHQsIlJvYm90aWNzLFZpc2lvbiIsUm9ib3RpYyBtYW5pcHVsYXRpb24sIkdvb2dsZSBCcmFpbixVbml2ZXJzaXR5IG9mIENhbGlmb3JuaWEgKFVDKSBCZXJrZWxleSIsIkRtaXRyeSBLYWxhc2huaWtvdiwgQWxleCBJcnBhbiwgUGV0ZXIgUGFzdG9yLCBKdWxpYW4gSWJhcnosIEFsZXhhbmRlciBIZXJ6b2csIEVyaWMgSmFuZywgRGVpcmRyZSBRdWlsbGVuLCBFdGhhbiBIb2xseSwgTXJpbmFsIEthbGFrcmlzaG5hbiwgVmluY2VudCBWYW5ob3Vja2UsIFNlcmdleSBMZXZpbmUiLDIwMTgtMDYtMjcsUVQtT3B0OiBTY2FsYWJsZSBEZWVwIFJlaW5mb3JjZW1lbnQgTGVhcm5pbmcgZm9yIFZpc2lvbi1CYXNlZCBSb2JvdGljIE1hbmlwdWxhdGlvbixodHRwczovL2FyeGl2Lm9yZy9hYnMvMTgwNi4xMDI5MywxNjkyLjAsLCwxMjAwMDAwLjAsIiIiVGhlIFEtZnVuY3Rpb24gUc64KHMsIGEpIGlzIHJlcHJlc2VudGVkIGluIG91ciBzeXN0ZW0gYnkgYSBsYXJnZSBjb252b2x1dGlvbmFsIG5ldXJhbCBuZXR3b3JrIHdpdGggMS4yTSBwYXJhbWV0ZXJzIiIiLDEuMzk1ZSsxOSwiIiJXZSBkaXN0cmlidXRlIHRyYWluaW5nIGFjcm9zcyAxMCBHUFVzLCB1c2luZyBhc3luY2hyb25vdXMgU0dEIHdpdGggbW9tZW50dW0uLi4gVGhpcyBzeXN0ZW0gYWxsb3dzIHVzIHRvIHRyYWluIHRoZSBRLWZ1bmN0aW9uIGF0IDQwIHN0ZXBzIHBlciBzZWNvbmQgd2l0aCBhIGJhdGNoIHNpemUgb2YgMzIgYWNyb3NzIDEwIE5WSURJQSBQMTAwIEdQVXMuIiIKCiIiV2UgZm91bmQgZW1waXJpY2FsbHkgdGhhdCBhIGxhcmdlIG51bWJlciBvZiBncmFkaWVudCBzdGVwcyAodXAgdG8gMTVNKSB3ZXJlIG5lZWRlZCB0byB0cmFpbiBhbiBlZmZlY3RpdmUgUS1mdW5jdGlvbi4uLiIiCgoxNU0gc3RlcHMgKiAwLjAyNSBzZWNvbmRzL3N0ZXAgKiAgOS4zMEUrMTIgRkxPUC9zZWMvR1BVICogMC40IHV0aWxpemF0aW9uICogMTAgR1BVID0gMS4zOTVFKzE5IiwxMTYwMDAwMCwiT2JzZXJ2YXRpb25zIHRha2UgdXAgNFRCIG9mIGRpc2sgc3BhY2UsIGFuZCB0aGUgaW5wdXQgc3BhY2UgaXMgYSA0NzJ4NDcyIFJHQiBpbWFnZS4KCkFzc3VtaW5nIDI0IGJpdCBkZXB0aCBjb2xvciAoOCBiaXRzIHBlciBjaGFubmVsKSwgdGhhdCBzdWdnZXN0cyA0NzIgKiA0NzIgKiAzICogOCBiaXRzID0gNjY4LjM1MiBrQiBwZXIgaW1hZ2UgKHRoaXMgY291bGQgYmUgb2ZmIGJ5IGEgZmFjdG9yIG9mIDIgZGVwZW5kaW5nIG9uIGFjdHVhbCBiaXQgZGVwdGgpCgo0IFRCIC8gNjY4LjM1MiBrQiA9IDUsOTg0LDg3MCBpbWFnZXM7IGFyb3VuZCAxMCBwZXIgZ3Jhc3AgYXR0ZW1wdC4KCjE1TSBncmFkaWVudCBzdGVwcyB3aXRoIGJhdGNoc2l6ZSAzMiBpbXBsaWVzOgoxNU0gc3RlcHMgKiAzMiBpbWFnZXMvc3RlcCAqIDEvNTk4NDg3MCBpbWFnZXMgfj0gZWFjaCBpbWFnZSBzZWVuIDgwIHRpbWVzIiwxMDQuMiwiIiJXZSBkaXN0cmlidXRlIHRyYWluaW5nIGFjcm9zcyAxMCBHUFVzLCB1c2luZyBhc3luY2hyb25vdXMgU0dEIHdpdGggbW9tZW50dW0uLi4gVGhpcyBzeXN0ZW0gYWxsb3dzIHVzIHRvIHRyYWluIHRoZSBRLWZ1bmN0aW9uIGF0IDQwIHN0ZXBzIHBlciBzZWNvbmQgd2l0aCBhIGJhdGNoIHNpemUgb2YgMzIgYWNyb3NzIDEwIE5WSURJQSBQMTAwIEdQVXMuIiIKCiIiV2UgZm91bmQgZW1waXJpY2FsbHkgdGhhdCBhIGxhcmdlIG51bWJlciBvZiBncmFkaWVudCBzdGVwcyAodXAgdG8gMTVNKSB3ZXJlIG5lZWRlZCB0byB0cmFpbiBhbiBlZmZlY3RpdmUgUS1mdW5jdGlvbi4uLiIiCgoxNU0gc3RlcHMgKiAwLjAyNSBzZWNvbmRzL3N0ZXAgKiAgMS8zNjAwIGhvdXJzL3NlY29uZCA9IDEwNC4yIGhvdXJzIixOVklESUEgUDEwMCxSZWluZm9yY2VtZW50IGxlYXJuaW5nLExpa2VseSwiSW4gdGhpcyBwYXBlciwgd2Ugc3R1ZHkgdGhlIHByb2JsZW0gb2YgbGVhcm5pbmcgdmlzaW9uLWJhc2VkIGR5bmFtaWMgbWFuaXB1bGF0aW9uIHNraWxscyB1c2luZyBhIHNjYWxhYmxlIHJlaW5mb3JjZW1lbnQgbGVhcm5pbmcgYXBwcm9hY2guIFdlIHN0dWR5IHRoaXMgcHJvYmxlbSBpbiB0</x:v>
      </x:c>
    </x:row>
    <x:row r="274" ht="18" customHeight="1">
      <x:c r="A274" s="17" t="n">
        <x:v>269</x:v>
      </x:c>
      <x:c r="B274" s="17" t="n">
        <x:v>310</x:v>
      </x:c>
      <x:c r="C274" s="160" t="str">
        <x:v>aGUgY29udGV4dCBvZiBncmFzcGluZywgYSBsb25nc3RhbmRpbmcgY2hhbGxlbmdlIGluIHJvYm90aWMgbWFuaXB1bGF0aW9uLiBJbiBjb250cmFzdCB0byBzdGF0aWMgbGVhcm5pbmcgYmVoYXZpb3JzIHRoYXQgY2hvb3NlIGEgZ3Jhc3AgcG9pbnQgYW5kIHRoZW4gZXhlY3V0ZSB0aGUgZGVzaXJlZCBncmFzcCwgb3VyIG1ldGhvZCBlbmFibGVzIGNsb3NlZC1sb29wIHZpc2lvbi1iYXNlZCBjb250cm9sLCB3aGVyZWJ5IHRoZSByb2JvdCBjb250aW51b3VzbHkgdXBkYXRlcyBpdHMgZ3Jhc3Agc3RyYXRlZ3kgYmFzZWQgb24gdGhlIG1vc3QgcmVjZW50IG9ic2VydmF0aW9ucyB0byBvcHRpbWl6ZSBsb25nLWhvcml6b24gZ3Jhc3Agc3VjY2Vzcy4gVG8gdGhhdCBlbmQsIHdlIGludHJvZHVjZSBRVC1PcHQsIGEgc2NhbGFibGUgc2VsZi1zdXBlcnZpc2VkIHZpc2lvbi1iYXNlZCByZWluZm9yY2VtZW50IGxlYXJuaW5nIGZyYW1ld29yayB0aGF0IGNhbiBsZXZlcmFnZSBvdmVyIDU4MGsgcmVhbC13b3JsZCBncmFzcCBhdHRlbXB0cyB0byB0cmFpbiBhIGRlZXAgbmV1cmFsIG5ldHdvcmsgUS1mdW5jdGlvbiB3aXRoIG92ZXIgMS4yTSBwYXJhbWV0ZXJzIHRvIHBlcmZvcm0gY2xvc2VkLWxvb3AsIHJlYWwtd29ybGQgZ3Jhc3BpbmcgdGhhdCBnZW5lcmFsaXplcyB0byA5NiUgZ3Jhc3Agc3VjY2VzcyBvbiB1bnNlZW4gb2JqZWN0cy4gQXNpZGUgZnJvbSBhdHRhaW5pbmcgYSB2ZXJ5IGhpZ2ggc3VjY2VzcyByYXRlLCBvdXIgbWV0aG9kIGV4aGliaXRzIGJlaGF2aW9ycyB0aGF0IGFyZSBxdWl0ZSBkaXN0aW5jdCBmcm9tIG1vcmUgc3RhbmRhcmQgZ3Jhc3Bpbmcgc3lzdGVtczogdXNpbmcgb25seSBSR0IgdmlzaW9uLWJhc2VkIHBlcmNlcHRpb24gZnJvbSBhbiBvdmVyLXRoZS1zaG91bGRlciBjYW1lcmEsIG91ciBtZXRob2QgYXV0b21hdGljYWxseSBsZWFybnMgcmVncmFzcGluZyBzdHJhdGVnaWVzLCBwcm9iZXMgb2JqZWN0cyB0byBmaW5kIHRoZSBtb3N0IGVmZmVjdGl2ZSBncmFzcHMsIGxlYXJucyB0byByZXBvc2l0aW9uIG9iamVjdHMgYW5kIHBlcmZvcm0gb3RoZXIgbm9uLXByZWhlbnNpbGUgcHJlLWdyYXNwIG1hbmlwdWxhdGlvbnMsIGFuZCByZXNwb25kcyBkeW5hbWljYWxseSB0byBkaXN0dXJiYW5jZXMgYW5kIHBlcnR1cmJhdGlvbnMuIiw4MC4wLCxVbnJlbGVhc2VkLCJVbml0ZWQgU3RhdGVzIG9mIEFtZXJpY2EsVW5pdGVkIFN0YXRlcyBvZiBBbWVyaWNhIiwsLCwsLDIwMjYtMDUtMjUgMTI6MTE6MjMrMDA6MDAsLCwsLCwiSW5kdXN0cnksQWNhZGVtaWEiLCwsLCwsVGhlcmUgaXMgYSBwdWJsaWMgaW1wbGVtZW50YXRpb24gb2YgdGhlIGFyY2hpdGVjdHVyZSBhdCBodHRwczovL2dpdGh1Yi5jb20vcXVhbnR1bWlyYWNsZS9RVF9PcHQgKG5vdCBmcm9tIGFueSBvZiB0aGUgcGFwZXIncyBjby1hdXRob3JzKSwsMTMxNy44MDM1ODYxMDAyNzg2LCwsLCxIYXJkd2FyZSwsLCwsTm8KUyArIEktQXR0ZW50aW9uICgzKSxMYW5ndWFnZSxMYW5ndWFnZSBtb2RlbGluZywiTmF0aW9uYWwgUmVzZWFyY2ggVW5pdmVyc2l0eSBIaWdoZXIgU2Nob29sIG9mIEVjb25vbWljcyxTYW1zdW5nIFImRCBJbnN0aXR1dGUgUnVzc2lhIiwiQXJ0eW9tIEdhZGV0c2t5LCBJbHlhIFlha3Vib3Zza2l5LCBEbWl0cnkgVmV0cm92IiwyMDE4LTA2LTI2LENvbmRpdGlvbmFsIEdlbmVyYXRvcnMgb2YgV29yZHMgRGVmaW5pdGlvbnMsaHR0cHM6Ly9hcnhpdi5vcmcvYWJzLzE4MDYuMTAwOTAsNzguMCwsLCwsLCwsLCwsLCxVbmtub3duLCJXZSBleHBsb3JlIHJlY2VudGx5IGludHJvZHVjZWQgZGVmaW5pdGlvbiBtb2RlbGluZyB0ZWNobmlxdWUgdGhhdCBwcm92aWRlZCB0aGUgdG9vbCBmb3IgZXZhbHVhdGlvbiBvZiBkaWZmZXJlbnQgZGlzdHJpYnV0ZWQgdmVjdG9yIHJlcHJlc2VudGF0aW9ucyBvZiB3b3JkcyB0aHJvdWdoIG1vZGVsaW5nIGRpY3Rpb25hcnkgZGVmaW5pdGlvbnMgb2Ygd29yZHMuIEluIHRoaXMgd29yaywgd2Ugc3R1ZHkgdGhlIHByb2JsZW0gb2Ygd29yZCBhbWJpZ3VpdGllcyBpbiBkZWZpbml0aW9uIG1vZGVsaW5nIGFuZCBwcm9wb3NlIGEgcG9zc2libGUgc29sdXRpb24gYnkgZW1wbG95aW5nIGxhdGVudCB2YXJpYWJsZSBtb2RlbGluZyBhbmQgc29mdCBhdHRlbnRpb24gbWVjaGFuaXNtcy4gT3VyIHF1YW50aXRhdGl2ZSBhbmQgcXVhbGl0YXRpdmUgZXZhbHVhdGlvbiBhbmQgYW5hbHlzaXMgb2YgdGhlIG1vZGVsIHNob3dzIHRoYXQgdGFraW5nIGludG8gYWNjb3VudCB3b3JkcyBhbWJpZ3VpdHkgYW5kIHBvbHlzZW15IGxlYWRzIHRvIHBlcmZvcm1hbmNlIGltcHJvdmVtZW50LiIsMzUuMCxTICsgSS1BdHRlbnRpb24gKDMpLFVucmVsZWFzZWQsIlJ1c3NpYSxSdXNzaWEiLCwsLCwsMjAyNi0wNS0yNSAxMjoxMToyNCswMDowMCwsLCwsLCJBY2FkZW1pYSxJbmR1c3RyeSIsLCwsLFVucmVsZWFzZWQsLCwsLCwsLCwsLCwsTm8KREFSVFMsTGFuZ3VhZ2UsIkxhbmd1YWdlIG1vZGVsaW5nLE5ldXJhbCBBcmNoaXRlY3R1cmUgU2VhcmNoIC0gTkFTIiwiRGVlcE1pbmQsQ2FybmVnaWUgTWVsbG9uIFVuaXZlcnNpdHkgKENNVSkiLCJIYW54aWFvIExpdSwgS2FyZW4gU2ltb255YW4sIFlpbWluZyBZYW5nIiwyMDE4LTA2LTI0LERBUlRTOiBEaWZmZXJlbnRpYWJsZSBBcmNoaXRlY3R1cmUgU2VhcmNoLGh0dHBzOi8vYXJ4aXYub3JnL2Ficy8xODA2LjA5MDU1LDQ5MjkuMCwsLDMzMDAwMDAwLjAsIjMzTSAoVGFibGUgNCkgLSBwYXJhbWV0ZXJzIHJlcG9ydGVkIGZvciBQVEIsIGJ1dCB0aGV5IHNheSBpdCBpcyB0aGUgc2FtZSBmb3IgV1QtMgoKIiIgV0lLSVRFWFQtMgpXZSB1c2UgZW1iZWRkaW5nIGFuZCBoaWRkZW4gc2l6ZXMgNzAwLCB3ZWlnaHQgZGVjYXkgNcOXMTDiiJI3LCBhbmQgaGlkZGVuLW5vZGUgdmFyaWF0aW9uYWwgZHJvcG91dCAwLjE1LiBPdGhlciBoeXBlcnBhcmFtZXRlcnMgcmVtYWluIHRoZSBzYW1lIGFzIGluIG91ciBQVEIgZXhwZXJpbWVudHMuIiIiLDMuMjM2NjI4NmUrMTcsIjYgRkxPUCAvIHBhcmFtZXRlciAvIHRva2VuICogMzMwMDAwMDAgcGFyYW1ldGVycyAqIDIwMDAwMDAgdG9rZW5zICogMzAwIGVwb2NocyA9IDEuMTg4ZSsxNyBGTE9QCgoxMTM0MDAwMDAwMDAwMCBGTE9QIC8gc2Vjb25kIC8gR1BVICogMSBHUFUgKiA3MiBob3VycyAqIDM2MDAgc2VjIC8gaG91ciAqIDAuMyBbYXNzdW1lZCB1dGlsaXphdGlvbl0gPSA4LjgxNzk4NGUrMTcgRkxPUAoKc3FydCgxLjE4OGUrMTcqOC44MTc5ODRlKzE3KSA9IDMuMjM2NjI4NmUrMTcgRkxPUAoKJ1NwZWN1bGF0aXZlJyBjb25maWRlbmNlIHNpbmNlIG1hbnkgdmFyaWFibGVzIGFyZSBhc3N1bWVkIGJhc2VkIG9uIFBUQiBtb2RlbCB0cmFpbmluZyIsMjAwMDAwMCwzMDAgZXBvY2hzIGZvciBQVEIgKHN1cHBvc2VkbHkgdGhlIHNhbWUgZm9yIFdULTIsNzIuMCwiZm9yIFBUQiAodGhleSBzYXkgV1QtMiB0cmFpbmluZyBpcyBzaW1pbGFyKTogVGhlIHRyYWluaW5nIHRha2VzIDMgZGF5cyBvbiBhIHNpbmdsZSAxMDgwVGkgR1BVIHdpdGggb3VyIFB5VG9yY2ggaW1wbGVtZW50YXRpb24KCjMqMjQgPSA3MiBob3VycyIsTlZJRElBIEdlRm9yY2UgR1RYIDEwODAgVGksLFNwZWN1bGF0aXZlLCJUaGlzIHBhcGVyIGFkZHJlc3NlcyB0aGUgc2NhbGFiaWxpdHkgY2hhbGxlbmdlIG9mIGFyY2hpdGVjdHVyZSBzZWFyY2ggYnkgZm9ybXVsYXRpbmcgdGhlIHRhc2sgaW4gYSBkaWZmZXJlbnRpYWJsZSBtYW5uZXIuIFVubGlrZSBjb252ZW50aW9uYWwgYXBwcm9hY2hlcyBvZiBhcHBseWluZyBldm9sdXRpb24gb3IgcmVpbmZvcmNlbWVudCBsZWFybmluZyBvdmVyIGEgZGlzY3JldGUgYW5kIG5vbi1kaWZmZXJlbnRpYWJsZSBzZWFyY2ggc3BhY2UsIG91ciBtZXRob2QgaXMgYmFzZWQgb24gdGhlIGNvbnRpbnVvdXMgcmVsYXhhdGlvbiBvZiB0aGUgYXJjaGl0ZWN0dXJlIHJlcHJlc2VudGF0aW9uLCBhbGxvd2luZyBlZmZpY2llbnQgc2VhcmNoIG9mIHRoZSBhcmNoaXRlY3R1cmUgdXNpbmcgZ3JhZGllbnQgZGVzY2VudC4gRXh0ZW5zaXZlIGV4cGVyaW1lbnRzIG9uIENJRkFSLTEwLCBJbWFnZU5ldCwgUGVubiBUcmVlYmFuayBhbmQgV2lraVRleHQtMiBzaG93IHRoYXQgb3VyIGFsZ29yaXRobSBleGNlbHMgaW4gZGlzY292ZXJpbmcgaGlnaC1wZXJmb3JtYW5jZSBjb252b2x1dGlvbmFsIGFyY2hpdGVjdHVyZXMgZm9yIGltYWdlIGNsYXNzaWZpY2F0aW9uIGFuZCByZWN1cnJlbnQgYXJjaGl0ZWN0dXJlcyBmb3IgbGFuZ3VhZ2UgbW9kZWxpbmcsIHdoaWxlIGJlaW5nIG9yZGVycyBvZiBtYWduaXR1ZGUgZmFzdGVyIHRoYW4gc3RhdGUtb2YtdGhlLWFydCBub24tZGlmZmVyZW50aWFibGUgdGVjaG5pcXVlcy4gT3VyIGltcGxlbWVudGF0aW9uIGhhcyBiZWVuIG1hZGUgcHVibGljbHkgYXZhaWxhYmxlIHRvIGZhY2lsaXRhdGUgZnVydGhlciByZXNlYXJjaCBvbiBlZmZpY2llbnQgYXJjaGl0ZWN0dXJlIHNlYXJjaCBhbGdvcml0aG1zLiIsMzAwLjAsREFSVFMsVW5yZWxlYXNlZCwiVW5pdGVkIEtpbmdkb20gb2YgR3JlYXQgQnJpdGFpbiBhbmQgTm9ydGhlcm4gSXJlbGFuZCxVbml0ZWQgU3RhdGVzIG9mIEFtZXJpY2EiLCwsLDEuMCwsMjAyNi0wNS0yNSAxMjoxMToyMyswMDowMCwsLCwsLCJJbmR1c3RyeSxBY2FkZW1pYSIsLCwsLE9wZW4gc291cmNlLCJhcGFjaGUgMiwgdHJhaW5pbmcvdGVzdCBmb3Igd2lraXRleHQ6IGh0dHBzOi8vZ2l0aHViLmNvbS9xdWFyazAvZGFydHMvdHJlZS9tYXN0ZXIvcm5uICIsLCwsLCwyODQuNjg5OTc4NDQ1NTY1NCwiT3BlcmF0aW9uIGNvdW50aW5nLEhhcmR3YXJlIiwsLCwsTm8KREFSVFMgKHNlY29uZCBvcmRlcikgKFBUQiksTGFuZ3VhZ2UsIkxhbmd1YWdlIG1vZGVsaW5nLE5ldXJhbCBBcmNoaXRlY3R1cmUgU2VhcmNoIC0gTkFTIiwiQ2FybmVnaWUgTWVsbG9uIFVuaXZlcnNpdHkgKENNVSksRGVlcE1pbmQiLCJIYW54aWFvIExpdSwgS2FyZW4gU2ltb255YW4sIFlpbWluZyBZYW5nIiwyMDE4LTA2LTI0LERBUlRTOiBEaWZmZXJlbnRpYWJsZSBBcmNoaXRlY3R1cmUgU2VhcmNoLGh0dHBzOi8vYXJ4aXYub3JnL2Ficy8xODA2LjA5MDU1LDQ5MjkuMCwsLDIzMDAwMDAwLjAsLCwsIjkyOTAwMCw5MjkwMDAiLCwyNC4wLCwsLENvbmZpZGVudCwiVGhpcyBwYXBlciBhZGRyZXNzZXMgdGhlIHNjYWxhYmlsaXR5IGNoYWxsZW5nZSBvZiBhcmNoaXRlY3R1cmUgc2VhcmNoIGJ5IGZvcm11bGF0aW5nIHRoZSB0YXNrIGluIGEgZGlmZmVyZW50aWFibGUgbWFubmVyLiBVbmxpa2UgY29udmVudGlvbmFsIGFwcHJvYWNoZXMgb2YgYXBwbHlpbmcgZXZvbHV0aW9uIG9yIHJlaW5mb3JjZW1lbnQgbGVhcm5pbmcgb3ZlciBhIGRpc2NyZXRlIGFuZCBub24tZGlmZmVyZW50aWFibGUgc2VhcmNoIHNwYWNlLCBvdXIgbWV0aG9kIGlzIGJhc2VkIG9uIHRoZSBjb250aW51b3VzIHJlbGF4YXRpb24gb2YgdGhlIGFyY2hpdGVjdHVyZSByZXByZXNlbnRhdGlvbiwgYWxsb3dpbmcgZWZmaWNpZW50IHNlYXJjaCBvZiB0aGUgYXJjaGl0ZWN0dXJlIHVzaW5nIGdyYWRpZW50IGRlc2NlbnQuIEV4dGVuc2l2ZSBleHBlcmltZW50cyBvbiBDSUZBUi0xMCwgSW1hZ2VOZXQsIFBlbm4gVHJlZWJhbmsgYW5kIFdpa2lUZXh0LTIgc2hvdyB0aGF0IG91ciBhbGdvcml0aG0gZXhjZWxzIGluIGRpc2NvdmVyaW5nIGhpZ2gtcGVyZm9ybWFuY2UgY29udm9sdXRpb25hbCBhcmNoaXRlY3R1cmVzIGZvciBpbWFnZSBjbGFzc2lmaWNhdGlvbiBhbmQgcmVjdXJyZW50IGFyY2hpdGVjdHVyZXMgZm9yIGxhbmd1YWdlIG1vZGVsaW5nLCB3aGlsZSBiZWluZyBvcmRlcnMgb2YgbWFnbml0dWRlIGZhc3RlciB0aGFuIHN0YXRlLW9mLXRoZS1hcnQgbm9uLWRpZmZlcmVudGlhYmxlIHRlY2huaXF1ZXMuIE91ciBpbXBsZW1lbnRhdGlvbiBoYXMgYmVlbiBtYWRlIHB1YmxpY2x5IGF2YWlsYWJsZSB0byBmYWNpbGl0YXRlIGZ1cnRoZXIgcmVzZWFyY2ggb24gZWZmaWNpZW50IGFyY2hpdGVjdHVyZSBzZWFyY2ggYWxnb3JpdGhtcy4iLDMwMC4wLERBUlRTIChzZWNvbmQgb3JkZXIpLE9wZW4gd2VpZ2h0cyAodW5yZXN0cmljdGVkKSwiVW5pdGVkIFN0YXRlcyBvZiBBbWVyaWNhLFVuaXRlZCBLaW5nZG9tIG9mIEdyZWF0IEJyaXRhaW4gYW5kIE5vcnRoZXJuIElyZWxhbmQiLCwsLDEuMCwsMjAyNi0wNS0yNSAxMjoxMToyMiswMDowMCwsLCwsLCJBY2FkZW1pYSxJbmR1c3RyeSIsLCwsLE9wZW4gc291cmNlLCJhcGFjaGUgMiwgY29kZSBhbmQgd2VpZ2h0cyBmb3IgUFRCOiBodHRwczovL2dpdGh1Yi5jb20vcXVhcmswL2RhcnRzICIsLCwsLCwsLCwsLCxZZXMKTW9iaWxlTmV0VjIsVmlzaW9uLCJPYmplY3QgZGV0ZWN0aW9uLEltYWdlIGNsYXNzaWZpY2F0aW9uLEltYWdlIHNlZ21lbnRhdGlvbiIsR29vZ2xlLCJNIFNhbmRsZXIsIEEgSG93YXJkLCBNIFpodSIsMjAxOC0wNi0xOCxNb2JpbGVOZXRWMjogSW52ZXJ0ZWQgUmVzaWR1YWxzIGFuZCBMaW5lYXIgQm90dGxlbmVja3MsaHR0cHM6Ly9pZWVleHBsb3JlLmllZWUub3JnL2RvY3VtZW50Lzg1Nzg1NzIsMTY4OTkuMCxIaWdobHkgY2l0ZWQsLDM0MDAwMDAuMCxSYWRvcywsLDEyODAwMDAsLCwsLCwsIkluIHRoaXMgcGFwZXIgd2UgZGVzY3JpYmUgYSBuZXcgbW9iaWxlIGFyY2hpdGVjdHVyZSwgTW9iaWxlTmV0VjIsIHRoYXQgaW1wcm92ZXMgdGhlIHN0YXRlIG9mIHRoZSBhcnQgcGVyZm9ybWFuY2Ugb2YgbW9iaWxlIG1vZGVscyBvbiBtdWx0aXBsZSB0YXNrcyBhbmQgYmVuY2htYXJrcyBhcyB3ZWxsIGFzIGFjcm9zcyBhIHNwZWN0cnVtIG9mIGRpZmZlcmVudCBtb2RlbCBzaXplcy4gV2UgYWxzbyBkZXNjcmliZSBlZmZpY2llbnQgd2F5cyBvZiBhcHBseWluZyB0aGVzZSBtb2JpbGUgbW9kZWxzIHRvIG9iamVjdCBkZXRlY3Rpb24gaW4gYSBub3ZlbCBmcmFtZXdvcmsgd2UgY2FsbCBTU0RMaXRlLiBBZGRpdGlvbmFsbHksIHdlIGRlbW9uc3RyYXRlIGhvdyB0byBidWlsZCBtb2JpbGUgc2VtYW50aWMgc2VnbWVudGF0aW9uIG1vZGVscyB0aHJvdWdoIGEgcmVkdWNlZCBmb3JtIG9mIERlZXBMYWJ2MyB3aGljaCB3ZSBjYWxsIE1vYmlsZSBEZWVwTGFidjMuIGlzIGJhc2VkIG9uIGFuIGludmVydGVkIHJlc2lkdWFsIHN0cnVjdHVyZSB3aGVyZSB0aGUgc2hvcnRjdXQgY29ubmVjdGlvbnMgYXJlIGJldHdlZW4gdGhlIHRoaW4gYm90dGxlbmVjayBsYXllcnMuIFRoZSBpbnRlcm1lZGlhdGUgZXhwYW5zaW9uIGxheWVyIHVzZXMgbGlnaHR3ZWlnaHQgZGVwdGh3aXNlIGNvbnZvbHV0aW9ucyB0byBmaWx0ZXIgZmVhdHVyZXMgYXMgYSBzb3VyY2Ugb2Ygbm9uLWxpbmVhcml0eS4gQWRkaXRpb25hbGx5LCB3ZSBmaW5kIHRoYXQgaXQgaXMgaW1wb3J0YW50IHRvIHJlbW92ZSBub24tbGluZWFyaXRpZXMgaW4gdGhlIG5hcnJvdyBsYXllcnMgaW4gb3JkZXIgdG8gbWFpbnRhaW4gcmVwcmVzZW50YXRpb25hbCBwb3dlci4gV2UgZGVtb25zdHJhdGUgdGhhdCB0aGlzIGltcHJvdmVzIHBlcmZvcm1hbmNlIGFuZCBwcm92aWRlIGFuIGludHVpdGlvbiB0aGF0IGxlZCB0byB0aGlzIGRlc2lnbi4gRmluYWxseSwgb3VyIGFwcHJvYWNoIGFsbG93cyBkZWNvdXBsaW5nIG9mIHRoZSBpbnB1dC9vdXRwdXQgZG9tYWlucyBmcm9tIHRoZSBleHByZXNzaXZlbmVzcyBvZiB0aGUgdHJhbnNmb3JtYXRpb24sIHdoaWNoIHByb3ZpZGVzIGEgY29udmVuaWVudCBmcmFtZXdvcmsgZm9yIGZ1cnRoZXIgYW5hbHlzaXMuIFdlIG1lYXN1cmUgb3VyIHBlcmZvcm1hbmNlIG9uIEltYWdlTmV0IFsxXSBjbGFzc2lmaWNhdGlvbiwgQ09DTyBvYmplY3QgZGV0ZWN0aW9uIFsyXSwgVk9DIGltYWdlIHNlZ21lbnRhdGlvbiBbM10uIFdlIGV2YWx1YXRlIHRoZSB0cmFkZS1vZmZzIGJldHdlZW4gYWNjdXJhY3ksIGFuZCBudW1iZXIgb2Ygb3BlcmF0aW9ucyBtZWFzdXJlZCBieSBtdWx0aXBseS1hZGRzIChNQWRkKSwgYXMgd2VsbCBhcyBhY3R1YWwgbGF0ZW5jeSwgYW5kIHRoZSBudW1iZXIgb2YgcGFyYW1ldGVycy4iLCwsLFVuaXRlZCBTdGF0ZXMgb2YgQW1lcmljYSwsLCwsLDIwMjUtMTEtMjggMTE6NTM6NDQrMDA6MDAsLCwsLCxJbmR1c3RyeSwsLCwsLCwsLCwsLCwsLCwsLApJbWFnZSBUcmFuc2Zvcm1lcixWaXNpb24sSW1hZ2UgZ2VuZXJhdGlvbiwsLDIwMTgtMDYtMTUsSW1hZ2UgVHJhbnNmb3JtZXIsImh0dHBzOi8vYXJ4aXYub3JnL2Ficy8xODAyLjA1NzUxLCBodHRwczovL3Byb2NlZWRpbmdzLm1sci5wcmVzcy92ODAvcGFybWFyMThhLmh0bWwiLCwsLCxOb3QgZXhwbGljaXRseSByZXBvcnRlZCBpbiB0aGUgcGFwZXIuLCwsLCwsLCwsTGlrZWx5LCJJbWFnZSBnZW5lcmF0aW9uIGhhcyBiZWVuIHN1Y2Nlc3NmdWxseSBjYXN0IGFzIGFuIGF1dG9yZWdyZXNzaXZlIHNlcXVlbmNlIGdlbmVyYXRpb24gb3IgdHJhbnNmb3JtYXRpb24gcHJvYmxlbS4gUmVjZW50IHdvcmsgaGFzIHNob3duIHRoYXQgc2VsZi1hdHRlbnRpb24gaXMgYW4gZWZmZWN0aXZlIHdheSBvZiBtb2RlbGluZyB0ZXh0dWFsIHNlcXVlbmNlcy4gSW4gdGhpcyB3b3JrLCB3ZSBnZW5lcmFsaXplIGEgcmVjZW50bHkgcHJvcG9zZWQgbW9kZWwgYXJjaGl0ZWN0dXJlIGJhc2VkIG9uIHNlbGYtYXR0ZW50aW9uLCB0aGUgVHJhbnNmb3JtZXIsIHRvIGEgc2VxdWVuY2UgbW9kZWxpbmcgZm9ybXVsYXRpb24gb2YgaW1hZ2UgZ2VuZXJhdGlvbiB3aXRoIGEgdHJhY3RhYmxlIGxpa2VsaWhvb2QuIEJ5IHJlc3RyaWN0aW5nIHRoZSBzZWxmLWF0dGVudGlvbiBtZWNoYW5pc20gdG8gYXR0ZW5kIHRvIGxvY2FsIG5laWdoYm9yaG9vZHMgd2Ugc2lnbmlmaWNhbnRseSBpbmNyZWFzZSB0aGUgc2l6ZSBvZiBpbWFnZXMgdGhlIG1vZGVsIGNhbiBwcm9jZXNzIGluIHByYWN0aWNlLCBkZXNwaXRlIG1haW50YWluaW5nIHNpZ25pZmljYW50bHkgbGFyZ2VyIHJlY2VwdGl2ZSBmaWVsZHMgcGVyIGxheWVyIHRoYW4gdHlwaWNhbCBjb252b2x1dGlvbmFsIG5ldXJhbCBuZXR3b3Jrcy4gV2hpbGUgY29uY2VwdHVhbGx5IHNpbXBsZSwgb3VyIGdlbmVyYXRpdmUgbW9kZWxzIHNpZ25pZmljYW50bHkgb3V0cGVyZm9ybSB0aGUgY3VycmVudCBzdGF0ZSBvZiB0aGUgYXJ0IGluIGltYWdlIGdlbmVyYXRpb24gb24gSW1hZ2VOZXQsIGltcHJvdmluZyB0aGUgYmVzdCBwdWJsaXNoZWQgbmVnYXRpdmUgbG9nLWxpa2VsaWhvb2Qgb24gSW1hZ2VOZXQgZnJvbSAzLjgzIHRvIDMuNzcgYml0cyBwZXIgc3ViLXBpeGVsLiIsLCxVbnJlbGVhc2VkLCwsLCwsLDIwMjYtMDQtMDggMDI6MTU6MjArMDA6MDAsLCwsLCwsLCwsLCxObyBwdWJsaWMgbW9kZWwgd2VpZ2h0cyByZWxlYXNlZC4gQ29kZSBub3QgcHVibGljbHkgYXZhaWxhYmxlLiwsLCwsLCwsLCwsLE5vClJlbGF0aW9uYWwgTWVtb3J5IENvcmUsTGFuZ3VhZ2UsTGFuZ3VhZ2UgbW9kZWxpbmcsIkRlZXBNaW5kLFVuaXZlcnNpdHkgQ29sbGVnZSBMb25kb24gKFVDTCkiLCJBZGFtIFNhbnRvcm8sIFJ5YW4gRmF1bGtuZXIsIERhdmlkIFJhcG9zbywgSmFjayBSYWUsIE1pa2UgQ2hyemFub3dza2ksIFRoZW9waGFuZSBXZWJlciwgRGFhbiBXaWVyc3RyYSwgT3Jpb2wgVmlueWFscywgUmF6dmFuIFBhc2NhbnUsIFRpbW90aHkgTGlsbGljcmFwIiwyMDE4LTA2LTA1LFJlbGF0aW9uYWwgcmVjdXJyZW50IG5ldXJhbCBuZXR3b3JrcyxodHRwczovL2FyeGl2Lm9yZy9hYnMvMTgwNi4wMTgyMiwyMzUuMCxTT1RBIGltcHJvdmVtZW50LCIiIkZpbmFsbHksIHdlIHRlc3QgdGhlIFJNQyBvbiBhIHN1aXRlIG9mIHRhc2tzIHRoYXQgbWF5IHByb2ZpdCBmcm9tIG1vcmUgY2FwYWJsZSByZWxhdGlvbmFsIHJlYXNvbmluZyBhY3Jvc3Mgc2VxdWVudGlhbCBpbmZvcm1hdGlvbiwgYW5kIHNob3cgbGFyZ2UgZ2FpbnMgaW4gUkwgZG9tYWlucyAoZS5nLiBNaW5pIFBhY01hbiksIHByb2dyYW0gZXZhbHVhdGlvbiwgYW5kIGxhbmd1YWdlIG1vZGVsaW5nLCBhY2hpZXZpbmcgc3RhdGUtb2YtdGhlLWFydCByZXN1bHRzIG9uIHRoZSBXaWtpVGV4dC0xMDMsIFByb2plY3QgR3V0ZW5iZXJnLCBhbmQgR2lnYVdvcmQgZGF0YXNldHMuIiIiLCwsLCw0MDAwMDAwMDAwLCwsLCwsQ29uZmlkZW50LCJNZW1vcnktYmFzZWQgbmV1cmFsIG5ldHdvcmtzIG1vZGVsIHRlbXBvcmFsIGRhdGEgYnkgbGV2ZXJhZ2luZyBhbiBhYmlsaXR5IHRvIHJlbWVtYmVyIGluZm9ybWF0aW9uIGZvciBsb25nIHBlcmlvZHMuIEl0IGlzIHVuY2xlYXIsIGhvd2V2ZXIsIHdoZXRoZXIgdGhleSBhbHNvIGhhdmUgYW4gYWJpbGl0eSB0byBwZXJmb3JtIGNvbXBsZXggcmVsYXRpb25hbCByZWFzb25pbmcgd2l0aCB0aGUgaW5mb3JtYXRpb24gdGhleSByZW1lbWJlci4gSGVyZSwgd2UgZmlyc3QgY29uZmlybSBvdXIgaW50dWl0aW9ucyB0aGF0IHN0YW5kYXJkIG1lbW9yeSBhcmNoaXRlY3R1cmVzIG1heSBzdHJ1Z2dsZSBhdCB0YXNrcyB0aGF0IGhlYXZpbHkgaW52b2x2ZSBhbiB1bmRlcnN0YW5kaW5nIG9mIHRoZSB3YXlzIGluIHdoaWNoIGVudGl0aWVzIGFyZSBjb25uZWN0ZWQgLS0gaS5lLiwgdGFza3MgaW52b2x2aW5nIHJlbGF0aW9uYWwgcmVhc29uaW5nLiBXZSB0aGVuIGltcHJvdmUgdXBvbiB0aGVzZSBkZWZpY2l0cyBieSB1c2luZyBhIG5ldyBtZW1vcnkgbW9kdWxlIC0tIGEgXHRleHRpdHtSZWxhdGlvbmFsIE1lbW9yeSBDb3JlfSAoUk1DKSAtLSB3aGljaCBlbXBsb3lzIG11bHRpLWhlYWQgZG90IHByb2R1Y3QgYXR0ZW50aW9uIHRvIGFsbG93IG1lbW9yaWVzIHRvIGludGVyYWN0LiBGaW5hbGx5LCB3ZSB0ZXN0IHRoZSBSTUMgb24gYSBzdWl0ZSBvZiB0YXNrcyB0aGF0IG1heSBwcm9maXQgZnJvbSBtb3JlIGNhcGFibGUgcmVsYXRpb25hbCByZWFzb25pbmcgYWNyb3NzIHNlcXVlbnRpYWwgaW5mb3JtYXRpb24sIGFuZCBzaG93IGxhcmdlIGdhaW5zIGluIFJMIGRvbWFpbnMgKGUuZy4gTWluaSBQYWNNYW4pLCBwcm9ncmFtIGV2YWx1YXRpb24sIGFuZCBsYW5ndWFnZSBtb2RlbGluZywgYWNoaWV2aW5nIHN0YXRlLW9mLXRoZS1hcnQgcmVzdWx0cyBvbiB0aGUgV2lraVRleHQtMTAzLCBQcm9qZWN0IEd1dGVuYmVyZywgYW5kIEdpZ2FXb3JkIGRhdGFzZXRzLiIsLFJlbGF0aW9uYWwgTWVtb3J5IENvcmUsVW5yZWxlYXNlZCwiVW5pdGVkIEtpbmdkb20gb2YgR3JlYXQgQnJpdGFpbiBhbmQgTm9ydGhlcm4gSXJlbGFuZCxVbml0ZWQgS2luZ2RvbSBvZiBHcmVhdCBCcml0YWluIGFuZCBOb3J0aGVybiBJcmVsYW5kIiwsLCwsLDIwMjUtMTEtMjggMTE6NTM6NDQrMDA6MDAsLCwsLCwiSW5kdXN0cnksQWNhZGVtaWEiLCwsLCxVbnJlbGVhc2VkLCJsb29rcyBsaWtlIGNvZGUgZm9yIHRoZSBhcmNoaXRlY3R1cmUsIGJ1dCBub3QgZXhwZXJpbWVudCBjb2RlOiBodHRwczovL2dpdGh1Yi5jb20vZ29vZ2xlLWRlZXBtaW5kL3Nvbm5ldC9ibG9iL3YxL3Nvbm5ldC9weXRob24vbW9kdWxlcy9yZWxhdGlvbmFsX21lbW9yeS5weSAiLCwsLCwsLCwsLCwsTm8KR1BULTEsTGFuZ3VhZ2UsIlF1ZXN0aW9uIGFuc3dlcmluZyxUZXh0IGNsYXNzaWZpY2F0aW9uLExhbmd1YWdlIG1vZGVsaW5nIixPcGVuQUksIkEgUmFkZm9yZCwgSyBOYXJhc2ltaGFuLCBUIFNhbGltYW5zLCBJIFN1dHNrZXZlciIsMjAxOC0wNi0wMSxJbXByb3ZpbmcgTGFuZ3VhZ2UgVW5kZXJzdGFuZGluZyBieSBHZW5lcmF0aXZlIFByZS1UcmFpbmluZyxodHRwczovL29wZW5haS5jb20vYmxvZy9sYW5ndWFnZS11bnN1cGVydmlzZWQvLDEzNzk5LjAsSGlnaGx5IGNpdGVkLCwxMTcwMDAwMDAuMCwiIiJUaGUgbW9kZWwgaGFkIDExN00gcGFyYW1ldGVycyBpbiB0b3RhbC4iIgoKc291cmNlOiBodHRwczovL21lZGl1bS5jb20vd2FsbWFydGdsb2JhbHRlY2gvdGhlLWpvdXJuZXktb2Ytb3Blbi1haS1ncHQtbW9kZWxzLTMyZDk1YjdiN2ZiMiIsMS43NTc4MTI1ZSsxOSwiQ09NUFVURSA9IEZPUldBUkQgQ09NUFVURSBQRVIgVE9LRU4gKiAzIEJBQ0tXQVJEIEZPUldBUkQgQURKVVNUTUVOVCAqIEVQT0NIUyAqIERBVEFTRVQgU0laRQoKIiJXZSB0cmFpbiBmb3IgMTAwIGVwb2NocyBvbiBtaW5pYmF0Y2hlcyBvZiA2NCByYW5kb21seSBzYW1wbGVkLCBjb250aWd1b3VzIHNlcXVlbmNlcyBvZiA1MTIgdG9rZW5zLiIiCgpBdXRob3JzIG9mICIiQUkgYW5kIE1lbW9yeSBXYWxsIiIgZXN0aW1hdGVkIG1vZGVsJ3MgdHJhaW5pbmcgY29tcHV0ZSBhcyA1NywwMDAgUEZMT1BTID0gNS43KjEwXjE5IEZMT1AKKGh0dHBzOi8vZ2l0aHViLmNvbS9hbWlyZ2hvbGFtaS9haV9hbmRfbWVtb3J5X3dhbGwpIiwxMzMzMzMzMzMzLCIiIkJvb2tDb3JwdXMgaXMgYSBsYXJnZSBjb2xsZWN0aW9uIG9mIGZyZWUgbm92ZWwgYm9va3Mgd3JpdHRlbiBieSB1bnB1Ymxpc2hlZCBhdXRob3JzLCB3aGljaCBjb250YWlucyAxMSwwMzggYm9va3MgKGFyb3VuZCA3NE0gc2VudGVuY2VzIGFuZCAxRyB3b3Jkcykgb2YgMTYgZGlmZmVyZW50IHN1Yi1nZW5yZXMgKGUuZy4sIFJvbWFuY2UsIEhpc3RvcmljYWwsIEFkdmVudHVyZSwgZXRjLikuIiIKaHR0cHM6Ly9wYXBlcnN3aXRoY29kZS5jb20vZGF0YXNldC9ib29rY29ycHVzCgpCb29rQ29ycHVzIHNlZW1zIHRvIGhhdmUgYWJvdXQgNTAwME1CIG9mIGNvbnRlbnQKc291cmNlOiBodHRwczovL2h1Z2dpbmdmYWNlLmNvL2RhdGFzZXRzL2Jvb2tjb3JwdXNvcGVuCgpBc3N1bWluZyBhIGJ5dGUtcGFpciBlbmNvZGVyIHNpbWlsYXIgdG8gR1BULTIsIHRoZXJlIGFyZSA4IGJ5dGVzIC8gdG9rZW4uCgpTbyBhcHByb3hpbWF0ZWx5IDUwMDBNQiAvIDggYnl0ZXMgLyB0b2tlbiA9IDVlOSAvIDggdG9rZW5zIiw3MjAuMCwiIiIxIG1vbnRoIG9uIDggR1BVcy4iIiBmcm9tIHRoZSByZWZlcmVuY2UgbGluayIsTlZJRElBIFF1YWRybyBQNjAwLFNlbGYtc3VwZXJ2aXNlZCBsZWFybmluZyxMaWtlbHksIk5hdHVyYWwgbGFuZ3VhZ2UgdW5kZXJzdGFuZGluZyBjb21wcmlzZXMgYSB3aWRlIHJhbmdlIG9mIGRpdmVyc2UgdGFza3Mgc3VjaCBhcyB0ZXh0dWFsIGVudGFpbG1lbnQsIHF1ZXN0aW9uIGFuc3dlcmluZywgc2VtYW50aWMgc2ltaWxhcml0eSBhc3Nlc3NtZW50LCBhbmQgZG9jdW1lbnQgY2xhc3NpZmljYXRpb24uIEFsdGhvdWdoIGxhcmdlIHVubGFiZWxlZCB0ZXh0IGNvcnBvcmEgYXJlIGFidW5kYW50LCBsYWJlbGVkIGRhdGEgZm9yIGxlYXJuaW5nIHRoZXNlIHNwZWNpZmljIHRhc2tzIGlzIHNjYXJjZSwgbWFraW5nIGl0IGNoYWxsZW5naW5nIGZvciBkaXNjcmltaW5hdGl2ZWx5IHRyYWluZWQgbW9kZWxzIHRvIHBlcmZvcm0gYWRlcXVhdGVseS4gV2UgZGVtb25zdHJhdGUgdGhhdCBsYXJnZSBnYWlucyBvbiB0aGVzZSB0YXNrcyBjYW4gYmUgcmVhbGl6ZWQgYnkgZ2VuZXJhdGl2ZSBwcmUtdHJhaW5pbmcgb2YgYSBsYW5ndWFnZSBtb2RlbCBvbiBhIGRpdmVyc2UgY29ycHVzIG9mIHVubGFiZWxlZCB0ZXh0LCBmb2xsb3dlZCBieSBkaXNjcmltaW5hdGl2ZSBmaW5lLXR1bmluZyBvbiBlYWNoIHNwZWNpZmljIHRhc2suIEluIGNvbnRyYXN0IHRvIHByZXZpb3VzIGFwcHJvYWNoZXMsIHdlIG1ha2UgdXNlIG9mIHRhc2stYXdhcmUgaW5wdXQgdHJhbnNmb3JtYXRpb25zIGR1cmluZyBmaW5lLXR1bmluZyB0byBhY2hpZXZlIGVmZmVjdGl2ZSB0cmFuc2ZlciB3aGlsZSByZXF1aXJpbmcgbWluaW1hbCBjaGFuZ2VzIHRvIHRoZSBtb2RlbCBhcmNoaXRlY3R1cmUuIFdlIGRlbW9uc3RyYXRlIHRoZSBlZmZlY3RpdmVuZXNzIG9mIG91ciBhcHByb2FjaCBvbiBhIHdpZGUgcmFuZ2Ugb2YgYmVuY2htYXJrcyBmb3IgbmF0dXJhbCBsYW5ndWFnZSB1bmRlcnN0YW5kaW5nLiBPdXIgZ2VuZXJhbCB0YXNrLWFnbm9zdGljIG1vZGVsIG91dHBlcmZvcm1zIGRpc2NyaW1pbmF0aXZlbHkgdHJhaW5lZCBtb2RlbHMgdGhhdCB1c2UgYXJjaGl0ZWN0dXJlcyBzcGVjaWZpY2FsbHkgY3JhZnRlZCBmb3IgZWFjaCB0YXNrLCBzaWduaWZpY2FudGx5IGltcHJvdmluZyB1cG9uIHRoZSBzdGF0ZSBvZiB0aGUgYXJ0IGluIDkgb3V0IG9mIHRoZSAxMiB0YXNrcyBzdHVkaWVkLiBGb3IgaW5zdGFuY2UsIHdlIGFjaGlldmUgYWJzb2x1dGUgaW1wcm92ZW1lbnRzIG9mIDguOSUgb24gY29tbW9uc2Vuc2UgcmVhc29uaW5nIChTdG9yaWVzIENsb3plIFRlc3QpLCA1LjclIG9uIHF1ZXN0aW9uIGFuc3dlcmluZyAoUkFDRSksIGFuZCAxLjUlIG9uIHRleHR1YWwgZW50YWlsbWVudCAoTXVsdGlOTEkpLiIsLCxPcGVuIHdlaWdodHMgKHVucmVzdHJpY3RlZCksVW5pdGVkIFN0YXRlcyBvZiBBbWVyaWNhLCwsLDguMCwsMjAyNi0wMS0wMSAxNDowMDozNiswMDowMCwsLCwsLEluZHVzdHJ5LCwsLCxPcGVuIHNvdXJjZSwiTUlULCBjb2RlIGFuZCB3ZWlnaHRzCmh0dHBzOi8vZ2l0aHViLmNvbS9vcGVuYWkvZmluZXR1bmUtdHJhbnNmb3JtZXItbG0vYmxvYi9tYXN0ZXIvTElDRU5TRSIsLCwsLCw2NjMuNTUzNTU1OTMzMzY4OSwiT3BlcmF0aW9uIGNvdW50aW5nLFRoaXJkLXBhcnR5IGVzdGltYXRpb24iLCwsLCxZZXMKMi1sYXllciBza2lwLUxTVE0gKyBkcm9wb3V0IHR1bmluZyAoV1QyKSxMYW5ndWFnZSxMYW5ndWFnZSBtb2RlbGluZyxEZWVwTWluZCwiR8OhYm9yIE1lbGlzLCBDaGFybGVzIEJsdW5kZWxsLCBUb23DocWhIEtvxI1pc2vDvSwgS2FybCBNb3JpdHogSGVybWFubiwgQ2hyaXMgRHllciwgUGhpbCBCbHVuc29tIiwyMDE4LTA1LTIzLFB1c2hpbmcgdGhlIGJvdW5kcyBvZiBkcm9wb3V0LGh0dHBzOi8vYXJ4aXYub3JnL2Ficy8xODA1LjA5MjA4LDE0LjAsLCw1NDAwMDAwLjAsLCwsLCwsLCwsLCJXZSBzaG93IHRoYXQgZHJvcG91dCB0cmFpbmluZyBpcyBiZXN0IHVuZGVyc3Rvb2QgYXMgcGVyZm9ybWluZyBNQVAgZXN0aW1hdGlvbiBjb25jdXJyZW50bHkgZm9yIGEgZmFtaWx5IG9mIGNvbmRpdGlvbmFsIG1vZGVscyB3aG9zZSBvYmplY3RpdmVzIGFyZSB0aGVtc2VsdmVzIGxvd2VyIGJvdW5kZWQgYnkgdGhlIG9yaWdpbmFsIGRyb3BvdXQgb2JqZWN0aXZlLiBUaGlzIGRpc2NvdmVyeSBhbGxvd3MgdXMgdG8gcGljayBhbnkgbW9kZWwgZnJvbSB0aGlzIGZhbWlseSBhZnRlciB0cmFpbmluZywgd2hpY2ggbGVhZHMgdG8gYSBzdWJzdGFudGlhbCBpbXByb3ZlbWVudCBvbiByZWd1bGFyaXNhdGlvbi1oZWF2eSBsYW5ndWFnZSBtb2RlbGxpbmcuIFRoZSBmYW1pbHkgaW5jbHVkZXMgbW9kZWxzIHRoYXQgY29tcHV0ZSBhIHBvd2VyIG1lYW4gb3ZlciB0aGUgc2FtcGxlZCBkcm9wb3V0IG1hc2tzLCBhbmQgdGhlaXIgbGVzcyBzdG9jaGFzdGljIHN1YnZhcmlhbnRzIHdpdGggdGlnaHRlciBhbmQgaGlnaGVyIGxvd2VyIGJvdW5kcyB0aGFuIHRoZSBmdWxseSBzdG9jaGFzdGljIGRyb3BvdXQgb2JqZWN0aXZlLiBXZSBhcmd1ZSB0aGF0IHNpbmNlIHRoZSBkZXRlcm1pbmlzdGljIHN1YnZhcmlhbnQncyBib3VuZCBpcyBlcXVhbCB0byBpdHMgb2JqZWN0aXZlLCBhbmQgdGhlIGhpZ2hlc3QgYW1vbmdzdCB0aGVzZSBtb2RlbHMsIHRoZSBwcmVkb21pbmFudCB2aWV3IG9mIGl0IGFzIGEgZ29vZCBhcHByb3hpbWF0aW9uIHRvIE1DIGF2ZXJhZ2luZyBpcyBtaXNsZWFkaW5nLiBSYXRoZXIsIGRldGVybWluaXN0aWMgZHJvcG91dCBpcyB0aGUgYmVzdCBhdmFpbGFibGUgYXBwcm94aW1hdGlvbiB0byB0aGUgdHJ1ZSBvYmplY3RpdmUuIiwsMi1sYXllciBza2lwLUxTVE0gKyBkcm9wb3V0IHR1bmluZyAoV1QyKSxVbnJlbGVhc2VkLFVuaXRlZCBLaW5nZG9tIG9mIEdyZWF0IEJyaXRhaW4gYW5kIE5vcnRoZXJuIElyZWxhbmQsLCwsLCwyMDI2LTAyLTExIDE5OjI2OjI3KzAwOjAwLCwsLCwsSW5kdXN0cnksLCwsLFVucmVsZWFzZWQsLCwsLCwsLCwsLCwsTm8KUkhOK0hTRyhkZXB0aD00MCksTGFuZ3VhZ2UsTGFuZ3VhZ2UgbW9kZWxpbmcsQmVuLUd1cmlvbiBVbml2ZXJzaXR5LCJSb24gU2hvaGFtLCBIYWltIFBlcm11dGVyIiwyMDE4LTA1LTIzLEhpZ2h3YXkgU3RhdGUgR2F0aW5nIGZvciBSZWN1cnJlbnQgSGlnaHdheSBOZXR3b3JrczogaW1wcm92aW5nIGluZm9ybWF0aW9uIGZsb3cgdGhyb3VnaCB0aW1lLGh0dHBzOi8vYXJ4aXYub3JnL2Ficy8xODA1LjA5MjM4LDAuMCwsLCwsLCwsLCwsLCxVbmtub3duLCJSZWN1cnJlbnQgTmV1cmFsIE5ldHdvcmtzIChSTk5zKSBwbGF5IGEgbWFqb3Igcm9sZSBpbiB0aGUgZmllbGQgb2Ygc2VxdWVudGlhbCBsZWFybmluZywgYW5kIGhhdmUgb3V0cGVyZm9ybWVkIHRyYWRpdGlvbmFsIGFsZ29yaXRobXMgb24gbWFueSBiZW5jaG1hcmtzLiBUcmFpbmluZyBkZWVwIFJOTnMgc3RpbGwgcmVtYWlucyBhIGNoYWxsZW5nZSwgYW5kIG1vc3Qgb2YgdGhlIHN0YXRlLW9mLXRoZS1hcnQgbW9kZWxzIGFyZSBzdHJ1Y3R1cmVkIHdpdGggYSB0cmFuc2l0aW9uIGRlcHRoIG9mIDItNCBsYXllcnMuIFJlY3VycmVudCBIaWdod2F5IE5ldHdvcmtzIChSSE5zKSB3ZXJlIGludHJvZHVjZWQgaW4gb3JkZXIgdG8gdGFja2xlIHRoaXMgaXNzdWUuIFRoZXNlIGhhdmUgYWNoaWV2ZWQgc3RhdGUtb2YtdGhlLWFydCBwZXJmb3JtYW5jZSBvbiBhIGZldyBiZW5jaG1hcmtzIHVzaW5nIGEgZGVwdGggb2YgMTAgbGF5ZXJzLiBIb3dldmVyLCB0aGUgcGVyZm9ybWFuY2Ugb2YgdGhpcyBhcmNoaXRlY3R1cmUgc3VmZmVycyBmcm9tIGEgYm90dGxlbmVjaywgYW5kIGNlYXNlcyB0byBpbXByb3ZlIHdoZW4gYW4gYXR0ZW1wdCBpcyBtYWRlIHRvIGFkZCBtb3JlIGxheWVycy4gSW4gdGhpcyB3b3JrLCB3ZSBhbmFseXplIHRoZSBjYXVzZXMgZm9yIHRoaXMsIGFuZCBwb3N0dWxhdGUgdGhhdCB0aGUgbWFpbiBzb3VyY2UgaXMgdGhlIHdheSB0aGF0IHRoZSBpbmZvcm1hdGlvbiBmbG93cyB0aHJvdWdoIHRpbWUuIFdlIGludHJvZHVjZSBhIG5vdmVsIGFuZCBzaW1wbGUgdmFyaWF0aW9uIGZvciB0aGUgUkhOIGNlbGwsIGNhbGxlZCBIaWdod2F5IFN0YXRlIEdhdGluZyAoSFNHKSwgd2hpY2ggYWxsb3dzIGFkZGluZyBtb3JlIGxheWVycywgd2hpbGUgY29udGludWluZyB0byBpbXByb3ZlIHBlcmZvcm1hbmNlLiBCeSB1c2luZyBhIGdhdGluZyBtZWNoYW5pc20gZm9yIHRoZSBzdGF0ZSwgd2UgYWxsb3cgdGhlIG5ldCB0byAiImNob29zZSIiIHdoZXRoZXIgdG8gcGFzcyBpbmZvcm1hdGlvbiBkaXJlY3RseSB0aHJvdWdoIHRpbWUsIG9yIHRvIGdhdGUgaXQuIFRoaXMgbWVjaGFuaXNtIGFsc28gYWxsb3dzIHRoZSBncmFkaWVudCB0byBiYWNrLXByb3BhZ2F0ZSBkaXJlY3RseSB0aHJvdWdoIHRpbWUgYW5kLCB0aGVyZWZvcmUsIHJlc3VsdHMgaW4gYSBzbGlnaHRseSBmYXN0ZXIgY29udmVyZ2VuY2UuIFdlIHVzZSB0aGUgUGVubiBUcmVlYmFuayAoUFRCKSBkYXRhc2V0IGFzIGEgcGxhdGZvcm0gZm9yIGVtcGlyaWNhbCBwcm9vZiBvZiBjb25jZXB0LiBFbXBpcmljYWwgcmVzdWx0cyBzaG93IHRoYXQgdGhlIGltcHJvdmVtZW50IGR1ZSB0byBIaWdod2F5IFN0YXRlIEdhdGluZyBpcyBmb3IgYWxsIGRlcHRocywgYW5kIGFzIHRoZSBkZXB0aCBpbmNyZWFzZXMsIHRoZSBpbXByb3ZlbWVudCBhbHNvIGluY3JlYXNlcy4iLDMwMC4wLFJITitIU0coZGVwdGg9NDApLFVucmVsZWFzZWQsSXNyYWVsLCwsLCwsMjAyNi0wMi0xMSAxOToyNjoyNyswMDowMCwsLCwsLEFjYWRlbWlhLCwsLCxVbnJlbGVhc2VkLCwsLCwsLCwsLCwsLE5vClJITihkZXB0aD00MCksTGFuZ3VhZ2UsTGFuZ3VhZ2UgbW9kZWxpbmcsQmVuLUd1cmlvbiBVbml2ZXJzaXR5LCJSb24gU2hvaGFtLCBIYWltIFBlcm11dGVyIiwyMDE4LTA1LTIzLEhpZ2h3YXkgU3RhdGUgR2F0aW5nIGZvciBSZWN1cnJlbnQgSGlnaHdheSBOZXR3b3JrczogaW1wcm92aW5nIGluZm9ybWF0aW9uIGZsb3cgdGhyb3VnaCB0aW1lLGh0dHBzOi8vYXJ4aXYub3JnL2Ficy8xODA1LjA5MjM4LDAuMCwsLCwsLCwsLCwsLCxVbmtub3duLCJSZWN1cnJlbnQgTmV1cmFsIE5ldHdvcmtzIChSTk5zKSBwbGF5IGEgbWFqb3Igcm9sZSBpbiB0aGUgZmllbGQgb2Ygc2VxdWVudGlhbCBsZWFybmluZywgYW5kIGhhdmUgb3V0cGVyZm9ybWVkIHRyYWRpdGlvbmFsIGFsZ29yaXRobXMgb24gbWFueSBiZW5jaG1hcmtzLiBUcmFpbmluZyBkZWVwIFJOTnMgc3RpbGwgcmVtYWlucyBhIGNoYWxsZW5nZSwgYW5kIG1vc3Qgb2YgdGhlIHN0YXRlLW9mLXRoZS1hcnQgbW9kZWxzIGFyZSBzdHJ1Y3R1cmVkIHdpdGggYSB0cmFuc2l0aW9uIGRlcHRoIG9mIDItNCBsYXllcnMuIFJlY3VycmVudCBIaWdod2F5IE5ldHdvcmtzIChSSE5zKSB3ZXJlIGludHJvZHVjZWQgaW4gb3JkZXIgdG8gdGFja2xlIHRoaXMgaXNzdWUuIFRoZXNlIGhhdmUgYWNoaWV2ZWQgc3RhdGUtb2YtdGhlLWFydCBwZXJmb3JtYW5jZSBvbiBhIGZldyBiZW5jaG1hcmtzIHVzaW5nIGEgZGVwdGggb2YgMTAgbGF5ZXJzLiBIb3dldmVyLCB0aGUgcGVyZm9ybWFuY2Ugb2YgdGhpcyBhcmNoaXRlY3R1cmUgc3VmZmVycyBmcm9tIGEgYm90dGxlbmVjaywgYW5kIGNlYXNlcyB0byBpbXByb3ZlIHdoZW4gYW4gYXR0ZW1wdCBpcyBtYWRlIHRvIGFkZCBtb3JlIGxheWVycy4gSW4gdGhpcyB3b3JrLCB3ZSBhbmFseXplIHRoZSBjYXVzZXMgZm9yIHRoaXMsIGFuZCBwb3N0dWxhdGUgdGhhdCB0aGUgbWFpbiBzb3VyY2UgaXMgdGhlIHdheSB0aGF0IHRoZSBpbmZvcm1hdGlvbiBmbG93cyB0aHJvdWdoIHRpbWUuIFdlIGludHJvZHVjZSBhIG5vdmVsIGFuZCBzaW1wbGUgdmFyaWF0aW9uIGZvciB0aGUgUkhOIGNlbGwsIGNhbGxlZCBIaWdod2F5IFN0YXRlIEdhdGluZyAoSFNHKSwgd2hpY2ggYWxsb3dzIGFkZGluZyBtb3JlIGxheWVycywgd2hpbGUgY29udGludWluZyB0byBpbXByb3ZlIHBlcmZvcm1hbmNlLiBCeSB1c2luZyBhIGdhdGluZyBtZWNoYW5pc20gZm9yIHRoZSBzdGF0ZSwgd2UgYWxsb3cgdGhlIG5ldCB0byAiImNob29zZSIiIHdoZXRoZXIgdG8gcGFzcyBpbmZvcm1hdGlvbiBkaXJlY3RseSB0aHJvdWdoIHRpbWUsIG9yIHRvIGdhdGUgaXQuIFRoaXMgbWVjaGFuaXNtIGFsc28gYWxsb3dzIHRoZSBncmFkaWVudCB0byBiYWNrLXByb3BhZ2F0ZSBkaXJlY3RseSB0aHJvdWdoIHRpbWUgYW5kLCB0aGVyZWZvcmUsIHJlc3VsdHMgaW4gYSBzbGlnaHRseSBmYXN0ZXIgY29udmVyZ2VuY2UuIFdlIHVzZSB0aGUgUGVubiBUcmVlYmFuayAoUFRCKSBkYXRhc2V0IGFzIGEgcGxhdGZvcm0gZm9yIGVtcGlyaWNhbCBwcm9vZiBvZiBjb25jZXB0LiBFbXBpcmljYWwgcmVzdWx0cyBzaG93IHRoYXQgdGhlIGltcHJvdmVtZW50IGR1ZSB0byBIaWdod2F5IFN0YXRlIEdhdGluZyBpcyBmb3IgYWxsIGRlcHRocywgYW5kIGFzIHRoZSBkZXB0aCBpbmNyZWFzZXMsIHRoZSBpbXByb3ZlbWVudCBhbHNvIGluY3JlYXNlcy4iLDMwMC4wLFJITihkZXB0aD00MCksVW5yZWxlYXNlZCxJc3JhZWwsLCwsLCwyMDI2LTAyLTExIDE5OjI2OjI3KzAwOjAwLCwsLCwsQWNhZGVtaWEsLCwsLFVucmVsZWFzZWQsLCwsLCwsLCwsLCwsTm8KMi1sYXllciBza2lwLUxTVE0gKyBkcm9wb3V0IHR1bmluZyAoUFRCKSxMYW5ndWFnZSxMYW5ndWFnZSBtb2RlbGluZyxEZWVwTWluZCwiR8OhYm9yIE1lbGlzLCBDaGFybGVzIEJsdW5kZWxsLCBUb23DocWhIEtvxI1pc2vDvSwgS2FybCBNb3JpdHogSGVybWFubiwgQ2hyaXMgRHllciwgUGhpbCBCbHVuc29tIiwyMDE4LTA1LTIzLFB1c2hpbmcgdGhlIGJvdW5kcyBvZiBkcm9wb3V0LGh0dHBzOi8vYXJ4aXYub3JnL2Ficy8xODA1LjA5MjA4LCwsLDI0MDAwMDAwLjAsLCwsLCwsLCwsQ29uZmlkZW50LCJXZSBzaG93IHRoYXQgZHJvcG91dCB0cmFpbmluZyBpcyBiZXN0IHVuZGVyc3Rvb2QgYXMgcGVyZm9ybWluZyBNQVAgZXN0aW1hdGlvbiBjb25jdXJyZW50bHkgZm9yIGEgZmFtaWx5IG9mIGNvbmRpdGlvbmFsIG1vZGVscyB3aG9zZSBvYmplY3RpdmVzIGFyZSB0aGVtc2VsdmVzIGxvd2VyIGJvdW5kZWQgYnkgdGhlIG9yaWdpbmFsIGRyb3BvdXQgb2JqZWN0aXZlLiBUaGlzIGRpc2NvdmVyeSBhbGxvd3MgdXMgdG8gcGljayBhbnkgbW9kZWwgZnJvbSB0aGlzIGZhbWlseSBhZnRlciB0cmFpbmluZywgd2hpY2ggbGVhZHMgdG8gYSBzdWJzdGFudGlhbCBpbXByb3ZlbWVudCBvbiByZWd1bGFyaXNhdGlvbi1oZWF2eSBsYW5ndWFnZSBtb2RlbGxpbmcuIFRoZSBmYW1pbHkgaW5jbHVkZXMgbW9kZWxzIHRoYXQgY29tcHV0ZSBhIHBvd2VyIG1lYW4gb3ZlciB0aGUgc2FtcGxlZCBkcm9wb3V0IG1hc2tzLCBhbmQgdGhlaXIgbGVzcyBzdG9jaGFzdGljIHN1YnZhcmlhbnRzIHdpdGggdGlnaHRlciBhbmQgaGlnaGVyIGxvd2VyIGJvdW5kcyB0aGFuIHRoZSBmdWxseSBzdG9jaGFzdGljIGRyb3BvdXQgb2JqZWN0aXZlLiBXZSBhcmd1ZSB0aGF0IHNpbmNlIHRoZSBkZXRlcm1pbmlzdGljIHN1YnZhcmlhbnQncyBib3VuZCBpcyBlcXVhbCB0byBpdHMgb2JqZWN0aXZlLCBhbmQgdGhlIGhpZ2hlc3QgYW1vbmdzdCB0aGVzZSBtb2RlbHMsIHRoZSBwcmVkb21pbmFudCB2aWV3IG9mIGl0IGFzIGEgZ29vZCBhcHByb3hpbWF0aW9uIHRvIE1DIGF2ZXJhZ2luZyBpcyBtaXNsZWFkaW5nLiBSYXRoZXIsIGRldGVybWluaXN0aWMgZHJvcG91dCBpcyB0aGUgYmVzdCBhdmFpbGFibGUgYXBwcm94aW1hdGlvbiB0byB0aGUgdHJ1ZSBvYmplY3RpdmUuIiwsMi1sYXllciBza2lwLUxTVE0gKyBkcm9wb3V0IHR1bmluZyAoUFRCKSxVbnJlbGVhc2VkLFVuaXRlZCBLaW5nZG9tIG9mIEdyZWF0IEJyaXRhaW4gYW5kIE5vcnRoZXJuIElyZWxhbmQsQVdELUxTVE0sLCwsLDIwMjYtMDItMTEgMTk6MjY6MjcrMDA6MDAsLCwsLCxJbmR1c3RyeSwsLCwsVW5yZWxlYXNlZCwsLCwsLCwsLCwsLCxObwphTFNUTShkZXB0aC0yKStSZWN1cnJlbnRQb2xpY3kgKFdUMiksTGFuZ3VhZ2UsTGFuZ3VhZ2UgbW9kZWxpbmcsIlVuaXZlcnNpdHkgb2YgTWFuY2hlc3RlcixBbGFuIFR1cmluZyBJbnN0aXR1dGUiLCJTZWJhc3RpYW4gRmxlbm5lcmhhZywgSHVqdW4gWWluLCBKb2huIEtlYW5lLCBNYXJrIEVsbGlvdCIsMjAxOC0wNS0yMixCcmVha2luZyB0aGUgQWN0aXZhdGlvbiBGdW5jdGlvbiBCb3R0bGVuZWNrIHRocm91Z2ggQWRhcHRpdmUgUGFyYW1ldGVyaXphdGlvbixodHRwczovL2FyeGl2Lm9yZy9hYnMvMTgwNS4wODU3NCwxMi4wLFNPVEEgaW1wcm92ZW1lbnQsIiIiV2l0aG91dCB0dW5pbmcgZm9yIFdUMiwgYm90aCBvdXRwZXJmb3JtIHByZXZpb3VzbHkgcHVibGlzaGVkIHJlc3VsdHMgaW4gMTUwIGVwb2NocyAodGFibGUgMykgYW5kIGNvbnZlcmdlIHRvIG5ldyBzdGF0ZSBvZiB0aGUgYXJ0IHBlcmZvcm1hbmNlIGluIDE5MCBlcG9jaHMiIiIsMzIwMDAwMDAuMCwzMk0gKFRhYmxlIDMpLDcuMjk2ZSsxNiw2IEZMT1AgLyB0b2tlbiAvIHBhcmFtZXRlciAqIDMyMDAwMDAwIHBhcmFtZXRlcnMgKiAyMDAwMDAwIHRva2VucyAqIDE5MCBlcG9jaHMgPSA3LjI5NmUrMTYgRkxPUCwyMDAwMDAwLCIiIkJvdGggbW9kZWxzIGFyZSB0cmFpbmVkIGZvciAxMCAwMDAgc3RlcHMgd2l0aCBhIGJhdGNoIHNpemUgb2YKNTAgYW5kIGEgbGVhcm5pbmcgcmF0ZSBvZiAwLjAwMy4iIgoKIiJXaXRob3V0IHR1bmluZyBmb3IgV1QyLCBib3RoIG91dHBlcmZvcm0gcHJldmlvdXNseSBwdWJsaXNoZWQgcmVzdWx0cyBpbiAxNTAgZXBvY2hzICh0YWJsZSAzKSBhbmQgY29udmVyZ2UgdG8gbmV3IHN0YXRlIG9mIHRoZSBhcnQgcGVyZm9ybWFuY2UgaW4gMTkwIGVwb2NocyIiIiwsLCwsQ29uZmlkZW50LCJTdGFuZGFyZCBuZXVyYWwgbmV0d29yayBhcmNoaXRlY3R1cmVzIGFyZSBub24tbGluZWFyIG9ubHkgYnkgdmlydHVlIG9mIGEgc2ltcGxlIGVsZW1lbnQtd2lzZSBhY3RpdmF0aW9uIGZ1bmN0aW9uLCBtYWtpbmcgdGhlbSBib3RoIGJyaXR0bGUgYW5kIGV4Y2Vzc2l2ZWx5IGxhcmdlLiBJbiB0aGlzIHBhcGVyLCB3ZSBj</x:v>
      </x:c>
    </x:row>
    <x:row r="275" ht="18" customHeight="1">
      <x:c r="A275" s="17" t="n">
        <x:v>270</x:v>
      </x:c>
      <x:c r="B275" s="17" t="n">
        <x:v>310</x:v>
      </x:c>
      <x:c r="C275" s="160" t="str">
        <x:v>b25zaWRlciBtZXRob2RzIGZvciBtYWtpbmcgdGhlIGZlZWQtZm9yd2FyZCBsYXllciBtb3JlIGZsZXhpYmxlIHdoaWxlIHByZXNlcnZpbmcgaXRzIGJhc2ljIHN0cnVjdHVyZS4gV2UgZGV2ZWxvcCBzaW1wbGUgZHJvcC1pbiByZXBsYWNlbWVudHMgdGhhdCBsZWFybiB0byBhZGFwdCB0aGVpciBwYXJhbWV0ZXJpemF0aW9uIGNvbmRpdGlvbmFsIG9uIHRoZSBpbnB1dCwgdGhlcmVieSBpbmNyZWFzaW5nIHN0YXRpc3RpY2FsIGVmZmljaWVuY3kgc2lnbmlmaWNhbnRseS4gV2UgcHJlc2VudCBhbiBhZGFwdGl2ZSBMU1RNIHRoYXQgYWR2YW5jZXMgdGhlIHN0YXRlIG9mIHRoZSBhcnQgZm9yIHRoZSBQZW5uIFRyZWViYW5rIGFuZCBXaWtpVGV4dC0yIHdvcmQtbW9kZWxpbmcgdGFza3Mgd2hpbGUgdXNpbmcgZmV3ZXIgcGFyYW1ldGVycyBhbmQgY29udmVyZ2luZyBpbiBsZXNzIHRoYW4gaGFsZiBhcyBtYW55IGl0ZXJhdGlvbnMuIiwxOTAuMCxhTFNUTShkZXB0aC0yKStSZWN1cnJlbnRQb2xpY3kgKFdUMiksVW5yZWxlYXNlZCwiVW5pdGVkIEtpbmdkb20gb2YgR3JlYXQgQnJpdGFpbiBhbmQgTm9ydGhlcm4gSXJlbGFuZCxVbml0ZWQgS2luZ2RvbSBvZiBHcmVhdCBCcml0YWluIGFuZCBOb3J0aGVybiBJcmVsYW5kIiwsLCwsLDIwMjYtMDItMTEgMTk6MjY6MjcrMDA6MDAsLCwsLCwiQWNhZGVtaWEsR292ZXJubWVudCIsLCwsLE9wZW4gc291cmNlLEJTRC0zIGxpY2Vuc2U6IGh0dHBzOi8vZ2l0aHViLmNvbS9mbGVubmVyaGFnL2Fsc3RtL3RyZWUvbWFzdGVyL2V4YW1wbGVzICwsLCwsLCxPcGVyYXRpb24gY291bnRpbmcsLCwsLE5vCmFMU1RNKGRlcHRoLTIpK1JlY3VycmVudFBvbGljeSAoUFRCKSxMYW5ndWFnZSxMYW5ndWFnZSBtb2RlbGluZyxVbml2ZXJzaXR5IG9mIE1hbmNoZXN0ZXIsIlNlYmFzdGlhbiBGbGVubmVyaGFnLCBIdWp1biBZaW4sIEpvaG4gS2VhbmUsIE1hcmsgRWxsaW90IiwyMDE4LTA1LTIyLEJyZWFraW5nIHRoZSBBY3RpdmF0aW9uIEZ1bmN0aW9uIEJvdHRsZW5lY2sgdGhyb3VnaCBBZGFwdGl2ZSBQYXJhbWV0ZXJpemF0aW9uLGh0dHBzOi8vYXJ4aXYub3JnL2Ficy8xODA1LjA4NTc0LCwsLDI0MDAwMDAwLjAsLDIuNGUrMTYsNioyNDAwMDAwMCo5MjkwMDAqMTgwPTIuNDA3OTY4ZTE2LCwsLCwsLExpa2VseSwiU3RhbmRhcmQgbmV1cmFsIG5ldHdvcmsgYXJjaGl0ZWN0dXJlcyBhcmUgbm9uLWxpbmVhciBvbmx5IGJ5IHZpcnR1ZSBvZiBhIHNpbXBsZSBlbGVtZW50LXdpc2UgYWN0aXZhdGlvbiBmdW5jdGlvbiwgbWFraW5nIHRoZW0gYm90aCBicml0dGxlIGFuZCBleGNlc3NpdmVseSBsYXJnZS4gSW4gdGhpcyBwYXBlciwgd2UgY29uc2lkZXIgbWV0aG9kcyBmb3IgbWFraW5nIHRoZSBmZWVkLWZvcndhcmQgbGF5ZXIgbW9yZSBmbGV4aWJsZSB3aGlsZSBwcmVzZXJ2aW5nIGl0cyBiYXNpYyBzdHJ1Y3R1cmUuIFdlIGRldmVsb3Agc2ltcGxlIGRyb3AtaW4gcmVwbGFjZW1lbnRzIHRoYXQgbGVhcm4gdG8gYWRhcHQgdGhlaXIgcGFyYW1ldGVyaXphdGlvbiBjb25kaXRpb25hbCBvbiB0aGUgaW5wdXQsIHRoZXJlYnkgaW5jcmVhc2luZyBzdGF0aXN0aWNhbCBlZmZpY2llbmN5IHNpZ25pZmljYW50bHkuIFdlIHByZXNlbnQgYW4gYWRhcHRpdmUgTFNUTSB0aGF0IGFkdmFuY2VzIHRoZSBzdGF0ZSBvZiB0aGUgYXJ0IGZvciB0aGUgUGVubiBUcmVlYmFuayBhbmQgV2lraVRleHQtMiB3b3JkLW1vZGVsaW5nIHRhc2tzIHdoaWxlIHVzaW5nIGZld2VyIHBhcmFtZXRlcnMgYW5kIGNvbnZlcmdpbmcgaW4gbGVzcyB0aGFuIGhhbGYgYXMgbWFueSBpdGVyYXRpb25zLiIsMTgwLjAsYUxTVE0oZGVwdGgtMikrUmVjdXJyZW50UG9saWN5IChQVEIpLFVucmVsZWFzZWQsVW5pdGVkIEtpbmdkb20gb2YgR3JlYXQgQnJpdGFpbiBhbmQgTm9ydGhlcm4gSXJlbGFuZCwsLCwsLDIwMjYtMDItMTEgMTk6MjY6MjcrMDA6MDAsLCwsLCxBY2FkZW1pYSwsLCwsT3BlbiBzb3VyY2UsQlNELTMgbGljZW5zZTogaHR0cHM6Ly9naXRodWIuY29tL2ZsZW5uZXJoYWcvYWxzdG0vdHJlZS9tYXN0ZXIvZXhhbXBsZXMgLCwsLCwsLCwsLCwsTm8KRHJvcG91dC1MU1RNK05vaXNlKEJlcm5vdWxsaSkgKFdUMiksTGFuZ3VhZ2UsTGFuZ3VhZ2UgbW9kZWxpbmcsIkNvbHVtYmlhIFVuaXZlcnNpdHksTmV3IFlvcmsgVW5pdmVyc2l0eSAoTllVKSxQcmluY2V0b24gVW5pdmVyc2l0eSIsIkFkamkgQi4gRGllbmcsIFJhamVzaCBSYW5nYW5hdGgsIEphYW4gQWx0b3NhYXIsIERhdmlkIE0uIEJsZWkiLDIwMTgtMDUtMDMsTm9pc2luOiBVbmJpYXNlZCBSZWd1bGFyaXphdGlvbiBmb3IgUmVjdXJyZW50IE5ldXJhbCBOZXR3b3JrcyxodHRwczovL2FyeGl2Lm9yZy9hYnMvMTgwNS4wMTUwMCwyNy4wLFNPVEEgaW1wcm92ZW1lbnQsInRoaXMgaXMgdGhlIGJlc3QgbW9kZWwgaW4gdGhpcyBwYXBlciBwZXIgVGFibGUgNAoiIk9uIGxhbmd1YWdlIG1vZGVsaW5nIGJlbmNobWFya3MsIE5vaXNpbiBpbXByb3ZlcyBvdmVyIGRyb3BvdXQgYnkgYXMgbXVjaCBhcyAxMi4yJSBvbiB0aGUgUGVubiBUcmVlYmFuayBhbmQgOS40JSBvbiB0aGUgV2lraXRleHQtMiBkYXRhc2V0IiIiLDUxMDAwMDAwLjAsIiIiVGhlIGxhcmdlIG5ldHdvcmsgaGFzIDIgbGF5ZXJzIHdpdGggMTUwMCBoaWRkZW4gdW5pdHMgZWFjaC4gVGhpcyBsZWFkcyB0byBhIG1vZGVsIGNvbXBsZXhpdHkgb2YgNTEgbWlsbGlvbiBwYXJhbWV0ZXJzLiIiIiwxLjI3ZSsxNywiNiBGTE9QIC8gcGFyYW1ldGVyIC8gdG9rZW4gKiA1MTAwMDAwMCBwYXJhbWV0ZXJzICogMjAwMDAwMCB0b2tlbnMgKiAyMDAgZXBvY2hzID0gMS4yMjRlKzE3IEZMT1AKCidMaWtlbHknIGNvbmZpZGVuY2UgYmVjYXVzZSBJIGFtIG5vdCB2ZXJ5IHN1cmUgdGhhdCA1MU0gcGFyYW10ZXJzIGFuZCAyMDAgZXBvY2hzIHJlbGF0ZSB0byBXVC0yIG1vZGVsLCBidXQgaXQgaXMgdmVyeSBsaWtlbHkiLDIwMDAwMDAsIiIiV2UgdHJhaW4gdGhlIG1vZGVscyB1c2luZyB0cnVuY2F0ZWQgYmFja3Byb3BhZ2F0aW9uIHRocm91Z2ggdGltZSB3aXRoIGF2ZXJhZ2Ugc3RvY2hhc3RpYyBncmFkaWVudCBkZXNjZW50IChQb2x5YWsgJiBKdWRpdHNreSwgMTk5MikgZm9yIGEgbWF4aW11bSBvZiAyMDAgZXBvY2hzIiIiLCwsLCxMaWtlbHksIlJlY3VycmVudCBuZXVyYWwgbmV0d29ya3MgKFJOTnMpIGFyZSBwb3dlcmZ1bCBtb2RlbHMgb2Ygc2VxdWVudGlhbCBkYXRhLiBUaGV5IGhhdmUgYmVlbiBzdWNjZXNzZnVsbHkgdXNlZCBpbiBkb21haW5zIHN1Y2ggYXMgdGV4dCBhbmQgc3BlZWNoLiBIb3dldmVyLCBSTk5zIGFyZSBzdXNjZXB0aWJsZSB0byBvdmVyZml0dGluZzsgcmVndWxhcml6YXRpb24gaXMgaW1wb3J0YW50LiBJbiB0aGlzIHBhcGVyIHdlIGRldmVsb3AgTm9pc2luLCBhIG5ldyBtZXRob2QgZm9yIHJlZ3VsYXJpemluZyBSTk5zLiBOb2lzaW4gaW5qZWN0cyByYW5kb20gbm9pc2UgaW50byB0aGUgaGlkZGVuIHN0YXRlcyBvZiB0aGUgUk5OIGFuZCB0aGVuIG1heGltaXplcyB0aGUgY29ycmVzcG9uZGluZyBtYXJnaW5hbCBsaWtlbGlob29kIG9mIHRoZSBkYXRhLiBXZSBzaG93IGhvdyBOb2lzaW4gYXBwbGllcyB0byBhbnkgUk5OIGFuZCB3ZSBzdHVkeSBtYW55IGRpZmZlcmVudCB0eXBlcyBvZiBub2lzZS4gTm9pc2luIGlzIHVuYmlhc2VkLS1pdCBwcmVzZXJ2ZXMgdGhlIHVuZGVybHlpbmcgUk5OIG9uIGF2ZXJhZ2UuIFdlIGNoYXJhY3Rlcml6ZSBob3cgTm9pc2luIHJlZ3VsYXJpemVzIGl0cyBSTk4gYm90aCB0aGVvcmV0aWNhbGx5IGFuZCBlbXBpcmljYWxseS4gT24gbGFuZ3VhZ2UgbW9kZWxpbmcgYmVuY2htYXJrcywgTm9pc2luIGltcHJvdmVzIG92ZXIgZHJvcG91dCBieSBhcyBtdWNoIGFzIDEyLjIlIG9uIHRoZSBQZW5uIFRyZWViYW5rIGFuZCA5LjQlIG9uIHRoZSBXaWtpdGV4dC0yIGRhdGFzZXQuIFdlIGFsc28gY29tcGFyZWQgdGhlIHN0YXRlLW9mLXRoZS1hcnQgbGFuZ3VhZ2UgbW9kZWwgb2YgWWFuZyBldCBhbC4gMjAxNywgYm90aCB3aXRoIGFuZCB3aXRob3V0IE5vaXNpbi4gT24gdGhlIFBlbm4gVHJlZWJhbmssIHRoZSBtZXRob2Qgd2l0aCBOb2lzaW4gbW9yZSBxdWlja2x5IHJlYWNoZXMgc3RhdGUtb2YtdGhlLWFydCBwZXJmb3JtYW5jZS4iLDIwMC4wLERyb3BvdXQtTFNUTStOb2lzZShCZXJub3VsbGkpIChXVDIpLFVucmVsZWFzZWQsIlVuaXRlZCBTdGF0ZXMgb2YgQW1lcmljYSxVbml0ZWQgU3RhdGVzIG9mIEFtZXJpY2EsVW5pdGVkIFN0YXRlcyBvZiBBbWVyaWNhIiwsLCwsLDIwMjYtMDUtMjUgMTI6MTI6MDcrMDA6MDAsLCwsLCwiQWNhZGVtaWEsQWNhZGVtaWEsQWNhZGVtaWEiLCwsLCxVbnJlbGVhc2VkLCIiIlRoZSBzb3VyY2UgY29kZSBpcyBhdmFpbGFibGUgdXBvbiByZXF1ZXN0LiIiIiwsLCxGUDMyLCwsT3BlcmF0aW9uIGNvdW50aW5nLCwsLCxObwpMU1RNK05vaXNlKEJldGEpLExhbmd1YWdlLExhbmd1YWdlIG1vZGVsaW5nLCJDb2x1bWJpYSBVbml2ZXJzaXR5LE5ldyBZb3JrIFVuaXZlcnNpdHkgKE5ZVSksUHJpbmNldG9uIFVuaXZlcnNpdHkiLCJBZGppIEIuIERpZW5nLCBSYWplc2ggUmFuZ2FuYXRoLCBKYWFuIEFsdG9zYWFyLCBEYXZpZCBNLiBCbGVpIiwyMDE4LTA1LTAzLE5vaXNpbjogVW5iaWFzZWQgUmVndWxhcml6YXRpb24gZm9yIFJlY3VycmVudCBOZXVyYWwgTmV0d29ya3MsaHR0cHM6Ly9hcnhpdi5vcmcvYWJzLzE4MDUuMDE1MDAsMjcuMCwsbm90IHRoZSBiZXN0IG1vZGVsIGluIHRoaXMgcGFwZXIsNTEwMDAwMDAuMCwsMS4yN2UrMTcsIiIiNiBGTE9QIC8gcGFyYW1ldGVyIC8gdG9rZW4gKiA1MTAwMDAwMCBwYXJhbWV0ZXJzICogMjAwMDAwMCB0b2tlbnMgKiAyMDAgZXBvY2hzID0gMS4yMjRlKzE3IEZMT1AKCidMaWtlbHknIGNvbmZpZGVuY2UgYmVjYXVzZSBJIGFtIG5vdCB2ZXJ5IHN1cmUgdGhhdCA1MU0gcGFyYW10ZXJzIGFuZCAyMDAgZXBvY2hzIHJlbGF0ZSB0byBXVC0yIG1vZGVsLCBidXQgaXQgaXMgdmVyeSBsaWtlbHkiIiIsMjAwMDAwMCwsLCwsLExpa2VseSwiUmVjdXJyZW50IG5ldXJhbCBuZXR3b3JrcyAoUk5OcykgYXJlIHBvd2VyZnVsIG1vZGVscyBvZiBzZXF1ZW50aWFsIGRhdGEuIFRoZXkgaGF2ZSBiZWVuIHN1Y2Nlc3NmdWxseSB1c2VkIGluIGRvbWFpbnMgc3VjaCBhcyB0ZXh0IGFuZCBzcGVlY2guIEhvd2V2ZXIsIFJOTnMgYXJlIHN1c2NlcHRpYmxlIHRvIG92ZXJmaXR0aW5nOyByZWd1bGFyaXphdGlvbiBpcyBpbXBvcnRhbnQuIEluIHRoaXMgcGFwZXIgd2UgZGV2ZWxvcCBOb2lzaW4sIGEgbmV3IG1ldGhvZCBmb3IgcmVndWxhcml6aW5nIFJOTnMuIE5vaXNpbiBpbmplY3RzIHJhbmRvbSBub2lzZSBpbnRvIHRoZSBoaWRkZW4gc3RhdGVzIG9mIHRoZSBSTk4gYW5kIHRoZW4gbWF4aW1pemVzIHRoZSBjb3JyZXNwb25kaW5nIG1hcmdpbmFsIGxpa2VsaWhvb2Qgb2YgdGhlIGRhdGEuIFdlIHNob3cgaG93IE5vaXNpbiBhcHBsaWVzIHRvIGFueSBSTk4gYW5kIHdlIHN0dWR5IG1hbnkgZGlmZmVyZW50IHR5cGVzIG9mIG5vaXNlLiBOb2lzaW4gaXMgdW5iaWFzZWQtLWl0IHByZXNlcnZlcyB0aGUgdW5kZXJseWluZyBSTk4gb24gYXZlcmFnZS4gV2UgY2hhcmFjdGVyaXplIGhvdyBOb2lzaW4gcmVndWxhcml6ZXMgaXRzIFJOTiBib3RoIHRoZW9yZXRpY2FsbHkgYW5kIGVtcGlyaWNhbGx5LiBPbiBsYW5ndWFnZSBtb2RlbGluZyBiZW5jaG1hcmtzLCBOb2lzaW4gaW1wcm92ZXMgb3ZlciBkcm9wb3V0IGJ5IGFzIG11Y2ggYXMgMTIuMiUgb24gdGhlIFBlbm4gVHJlZWJhbmsgYW5kIDkuNCUgb24gdGhlIFdpa2l0ZXh0LTIgZGF0YXNldC4gV2UgYWxzbyBjb21wYXJlZCB0aGUgc3RhdGUtb2YtdGhlLWFydCBsYW5ndWFnZSBtb2RlbCBvZiBZYW5nIGV0IGFsLiAyMDE3LCBib3RoIHdpdGggYW5kIHdpdGhvdXQgTm9pc2luLiBPbiB0aGUgUGVubiBUcmVlYmFuaywgdGhlIG1ldGhvZCB3aXRoIE5vaXNpbiBtb3JlIHF1aWNrbHkgcmVhY2hlcyBzdGF0ZS1vZi10aGUtYXJ0IHBlcmZvcm1hbmNlLiIsMjAwLjAsTFNUTStOb2lzZShCZXRhKSxVbnJlbGVhc2VkLCJVbml0ZWQgU3RhdGVzIG9mIEFtZXJpY2EsVW5pdGVkIFN0YXRlcyBvZiBBbWVyaWNhLFVuaXRlZCBTdGF0ZXMgb2YgQW1lcmljYSIsLCwsLCwyMDI2LTA1LTI1IDEyOjEyOjA3KzAwOjAwLCwsLCwsIkFjYWRlbWlhLEFjYWRlbWlhLEFjYWRlbWlhIiwsLCwsVW5yZWxlYXNlZCwsLCwsLCwsT3BlcmF0aW9uIGNvdW50aW5nLCwsLCxObwpBV0QtTFNUTS1Nb1MrTm9pc2luK2R5bmFtaWMgZXZhbHVhdGlvbiAoUFRCKSxMYW5ndWFnZSxMYW5ndWFnZSBtb2RlbGluZywiQ29sdW1iaWEgVW5pdmVyc2l0eSxOZXcgWW9yayBVbml2ZXJzaXR5IChOWVUpLFByaW5jZXRvbiBVbml2ZXJzaXR5IiwiQWRqaSBCLiBEaWVuZywgUmFqZXNoIFJhbmdhbmF0aCwgSmFhbiBBbHRvc2FhciwgRGF2aWQgTS4gQmxlaSIsMjAxOC0wNS0wMyxOb2lzaW46IFVuYmlhc2VkIFJlZ3VsYXJpemF0aW9uIGZvciBSZWN1cnJlbnQgTmV1cmFsIE5ldHdvcmtzLGh0dHBzOi8vYXJ4aXYub3JnL2Ficy8xODA1LjAxNTAwLDI3LjAsLCwyMjAwMDAwMC4wLCw0LjllKzE2LDYgRkxPUCAvIHRva2VuIC8gcGFyYW1ldGVyICogMjIwMDAwMDAgcGFyYW1ldGVycyAqIDkyOTAwMCB0b2tlbnMgKiA0MDAgZXBvY2hzID0gNC45MDUxMmUrMTYgRkxPUCwiOTI5MDAwLDkyOTAwMCIsLCwsLCxDb25maWRlbnQsIlJlY3VycmVudCBuZXVyYWwgbmV0d29ya3MgKFJOTnMpIGFyZSBwb3dlcmZ1bCBtb2RlbHMgb2Ygc2VxdWVudGlhbCBkYXRhLiBUaGV5IGhhdmUgYmVlbiBzdWNjZXNzZnVsbHkgdXNlZCBpbiBkb21haW5zIHN1Y2ggYXMgdGV4dCBhbmQgc3BlZWNoLiBIb3dldmVyLCBSTk5zIGFyZSBzdXNjZXB0aWJsZSB0byBvdmVyZml0dGluZzsgcmVndWxhcml6YXRpb24gaXMgaW1wb3J0YW50LiBJbiB0aGlzIHBhcGVyIHdlIGRldmVsb3AgTm9pc2luLCBhIG5ldyBtZXRob2QgZm9yIHJlZ3VsYXJpemluZyBSTk5zLiBOb2lzaW4gaW5qZWN0cyByYW5kb20gbm9pc2UgaW50byB0aGUgaGlkZGVuIHN0YXRlcyBvZiB0aGUgUk5OIGFuZCB0aGVuIG1heGltaXplcyB0aGUgY29ycmVzcG9uZGluZyBtYXJnaW5hbCBsaWtlbGlob29kIG9mIHRoZSBkYXRhLiBXZSBzaG93IGhvdyBOb2lzaW4gYXBwbGllcyB0byBhbnkgUk5OIGFuZCB3ZSBzdHVkeSBtYW55IGRpZmZlcmVudCB0eXBlcyBvZiBub2lzZS4gTm9pc2luIGlzIHVuYmlhc2VkLS1pdCBwcmVzZXJ2ZXMgdGhlIHVuZGVybHlpbmcgUk5OIG9uIGF2ZXJhZ2UuIFdlIGNoYXJhY3Rlcml6ZSBob3cgTm9pc2luIHJlZ3VsYXJpemVzIGl0cyBSTk4gYm90aCB0aGVvcmV0aWNhbGx5IGFuZCBlbXBpcmljYWxseS4gT24gbGFuZ3VhZ2UgbW9kZWxpbmcgYmVuY2htYXJrcywgTm9pc2luIGltcHJvdmVzIG92ZXIgZHJvcG91dCBieSBhcyBtdWNoIGFzIDEyLjIlIG9uIHRoZSBQZW5uIFRyZWViYW5rIGFuZCA5LjQlIG9uIHRoZSBXaWtpdGV4dC0yIGRhdGFzZXQuIFdlIGFsc28gY29tcGFyZWQgdGhlIHN0YXRlLW9mLXRoZS1hcnQgbGFuZ3VhZ2UgbW9kZWwgb2YgWWFuZyBldCBhbC4gMjAxNywgYm90aCB3aXRoIGFuZCB3aXRob3V0IE5vaXNpbi4gT24gdGhlIFBlbm4gVHJlZWJhbmssIHRoZSBtZXRob2Qgd2l0aCBOb2lzaW4gbW9yZSBxdWlja2x5IHJlYWNoZXMgc3RhdGUtb2YtdGhlLWFydCBwZXJmb3JtYW5jZS4iLDQwMC4wLEFXRC1MU1RNLU1vUytOb2lzaW4rZHluYW1pYyBldmFsdWF0aW9uICxVbnJlbGVhc2VkLCJVbml0ZWQgU3RhdGVzIG9mIEFtZXJpY2EsVW5pdGVkIFN0YXRlcyBvZiBBbWVyaWNhLFVuaXRlZCBTdGF0ZXMgb2YgQW1lcmljYSIsLCwsLCwyMDI2LTA1LTI1IDEyOjEyOjA1KzAwOjAwLCwsLCwsIkFjYWRlbWlhLEFjYWRlbWlhLEFjYWRlbWlhIiwsLCwsVW5yZWxlYXNlZCwsLCwsLCwsT3BlcmF0aW9uIGNvdW50aW5nLCwsLCxObwpEcm9wb3V0LUxTVE0rTm9pc2UoTGFwbGFjZSkgLSBtZWRpdW0gKFdUMiksTGFuZ3VhZ2UsTGFuZ3VhZ2UgbW9kZWxpbmcsIkNvbHVtYmlhIFVuaXZlcnNpdHksTmV3IFlvcmsgVW5pdmVyc2l0eSAoTllVKSxQcmluY2V0b24gVW5pdmVyc2l0eSIsIkFkamkgQi4gRGllbmcsIFJhamVzaCBSYW5nYW5hdGgsIEphYW4gQWx0b3NhYXIsIERhdmlkIE0uIEJsZWkiLDIwMTgtMDUtMDMsTm9pc2luOiBVbmJpYXNlZCBSZWd1bGFyaXphdGlvbiBmb3IgUmVjdXJyZW50IE5ldXJhbCBOZXR3b3JrcyxodHRwczovL2FyeGl2Lm9yZy9hYnMvMTgwNS4wMTUwMCwyNy4wLCwsMTMwMDAwMDAuMCwsMy4xMmUrMTYsNiBGTE9QIC8gdG9rZW4gLyBwYXJhbWV0ZXIgKiAxMzAwMDAwMCBwYXJhbWV0ZXJzICogMjAwMDAwMCB0b2tlbnMgKiAyMDAgZXBvY2hzID0gMy4xMmUrMTYgRkxPUCwiMjAwMDAwMCwyMDAwMDAwIiwsLCwsLENvbmZpZGVudCwiUmVjdXJyZW50IG5ldXJhbCBuZXR3b3JrcyAoUk5OcykgYXJlIHBvd2VyZnVsIG1vZGVscyBvZiBzZXF1ZW50aWFsIGRhdGEuIFRoZXkgaGF2ZSBiZWVuIHN1Y2Nlc3NmdWxseSB1c2VkIGluIGRvbWFpbnMgc3VjaCBhcyB0ZXh0IGFuZCBzcGVlY2guIEhvd2V2ZXIsIFJOTnMgYXJlIHN1c2NlcHRpYmxlIHRvIG92ZXJmaXR0aW5nOyByZWd1bGFyaXphdGlvbiBpcyBpbXBvcnRhbnQuIEluIHRoaXMgcGFwZXIgd2UgZGV2ZWxvcCBOb2lzaW4sIGEgbmV3IG1ldGhvZCBmb3IgcmVndWxhcml6aW5nIFJOTnMuIE5vaXNpbiBpbmplY3RzIHJhbmRvbSBub2lzZSBpbnRvIHRoZSBoaWRkZW4gc3RhdGVzIG9mIHRoZSBSTk4gYW5kIHRoZW4gbWF4aW1pemVzIHRoZSBjb3JyZXNwb25kaW5nIG1hcmdpbmFsIGxpa2VsaWhvb2Qgb2YgdGhlIGRhdGEuIFdlIHNob3cgaG93IE5vaXNpbiBhcHBsaWVzIHRvIGFueSBSTk4gYW5kIHdlIHN0dWR5IG1hbnkgZGlmZmVyZW50IHR5cGVzIG9mIG5vaXNlLiBOb2lzaW4gaXMgdW5iaWFzZWQtLWl0IHByZXNlcnZlcyB0aGUgdW5kZXJseWluZyBSTk4gb24gYXZlcmFnZS4gV2UgY2hhcmFjdGVyaXplIGhvdyBOb2lzaW4gcmVndWxhcml6ZXMgaXRzIFJOTiBib3RoIHRoZW9yZXRpY2FsbHkgYW5kIGVtcGlyaWNhbGx5LiBPbiBsYW5ndWFnZSBtb2RlbGluZyBiZW5jaG1hcmtzLCBOb2lzaW4gaW1wcm92ZXMgb3ZlciBkcm9wb3V0IGJ5IGFzIG11Y2ggYXMgMTIuMiUgb24gdGhlIFBlbm4gVHJlZWJhbmsgYW5kIDkuNCUgb24gdGhlIFdpa2l0ZXh0LTIgZGF0YXNldC4gV2UgYWxzbyBjb21wYXJlZCB0aGUgc3RhdGUtb2YtdGhlLWFydCBsYW5ndWFnZSBtb2RlbCBvZiBZYW5nIGV0IGFsLiAyMDE3LCBib3RoIHdpdGggYW5kIHdpdGhvdXQgTm9pc2luLiBPbiB0aGUgUGVubiBUcmVlYmFuaywgdGhlIG1ldGhvZCB3aXRoIE5vaXNpbiBtb3JlIHF1aWNrbHkgcmVhY2hlcyBzdGF0ZS1vZi10aGUtYXJ0IHBlcmZvcm1hbmNlLiIsMjAwLjAsRHJvcG91dC1MU1RNK05vaXNlKExhcGxhY2UpLFVucmVsZWFzZWQsIlVuaXRlZCBTdGF0ZXMgb2YgQW1lcmljYSxVbml0ZWQgU3RhdGVzIG9mIEFtZXJpY2EsVW5pdGVkIFN0YXRlcyBvZiBBbWVyaWNhIiwsLCwsLDIwMjYtMDUtMjUgMTI6MTI6MDYrMDA6MDAsLCwsLCwiQWNhZGVtaWEsQWNhZGVtaWEsQWNhZGVtaWEiLCwsLCxVbnJlbGVhc2VkLCwsLCwsLCxPcGVyYXRpb24gY291bnRpbmcsLCwsLE5vCkRyb3BvdXQtTFNUTStOb2lzZShCZXJub3VsbGkpIC0gbGFyZ2UoUFRCKSxMYW5ndWFnZSxMYW5ndWFnZSBtb2RlbGluZywiQ29sdW1iaWEgVW5pdmVyc2l0eSxOZXcgWW9yayBVbml2ZXJzaXR5IChOWVUpLFByaW5jZXRvbiBVbml2ZXJzaXR5IiwiQWRqaSBCLiBEaWVuZywgUmFqZXNoIFJhbmdhbmF0aCwgSmFhbiBBbHRvc2FhciwgRGF2aWQgTS4gQmxlaSIsMjAxOC0wNS0wMyxOb2lzaW46IFVuYmlhc2VkIFJlZ3VsYXJpemF0aW9uIGZvciBSZWN1cnJlbnQgTmV1cmFsIE5ldHdvcmtzLGh0dHBzOi8vYXJ4aXYub3JnL2Ficy8xODA1LjAxNTAwLDI3LjAsLCw1MTAwMDAwMC4wLCw1LjY4ZSsxNiw2IEZMT1AgLyBwYXJhbXRlciAvIHRva2VuICogNTEwMDAwMDAgcGFyYW1ldGVycyAqIDkyOTAwMCB0b2tlbnMgKiAyMDAgZXBvY2hzID0gNS42ODU0OGUrMTYgRkxPUCwiOTI5MDAwLDkyOTAwMCIsLCwsLCxDb25maWRlbnQsIlJlY3VycmVudCBuZXVyYWwgbmV0d29ya3MgKFJOTnMpIGFyZSBwb3dlcmZ1bCBtb2RlbHMgb2Ygc2VxdWVudGlhbCBkYXRhLiBUaGV5IGhhdmUgYmVlbiBzdWNjZXNzZnVsbHkgdXNlZCBpbiBkb21haW5zIHN1Y2ggYXMgdGV4dCBhbmQgc3BlZWNoLiBIb3dldmVyLCBSTk5zIGFyZSBzdXNjZXB0aWJsZSB0byBvdmVyZml0dGluZzsgcmVndWxhcml6YXRpb24gaXMgaW1wb3J0YW50LiBJbiB0aGlzIHBhcGVyIHdlIGRldmVsb3AgTm9pc2luLCBhIG5ldyBtZXRob2QgZm9yIHJlZ3VsYXJpemluZyBSTk5zLiBOb2lzaW4gaW5qZWN0cyByYW5kb20gbm9pc2UgaW50byB0aGUgaGlkZGVuIHN0YXRlcyBvZiB0aGUgUk5OIGFuZCB0aGVuIG1heGltaXplcyB0aGUgY29ycmVzcG9uZGluZyBtYXJnaW5hbCBsaWtlbGlob29kIG9mIHRoZSBkYXRhLiBXZSBzaG93IGhvdyBOb2lzaW4gYXBwbGllcyB0byBhbnkgUk5OIGFuZCB3ZSBzdHVkeSBtYW55IGRpZmZlcmVudCB0eXBlcyBvZiBub2lzZS4gTm9pc2luIGlzIHVuYmlhc2VkLS1pdCBwcmVzZXJ2ZXMgdGhlIHVuZGVybHlpbmcgUk5OIG9uIGF2ZXJhZ2UuIFdlIGNoYXJhY3Rlcml6ZSBob3cgTm9pc2luIHJlZ3VsYXJpemVzIGl0cyBSTk4gYm90aCB0aGVvcmV0aWNhbGx5IGFuZCBlbXBpcmljYWxseS4gT24gbGFuZ3VhZ2UgbW9kZWxpbmcgYmVuY2htYXJrcywgTm9pc2luIGltcHJvdmVzIG92ZXIgZHJvcG91dCBieSBhcyBtdWNoIGFzIDEyLjIlIG9uIHRoZSBQZW5uIFRyZWViYW5rIGFuZCA5LjQlIG9uIHRoZSBXaWtpdGV4dC0yIGRhdGFzZXQuIFdlIGFsc28gY29tcGFyZWQgdGhlIHN0YXRlLW9mLXRoZS1hcnQgbGFuZ3VhZ2UgbW9kZWwgb2YgWWFuZyBldCBhbC4gMjAxNywgYm90aCB3aXRoIGFuZCB3aXRob3V0IE5vaXNpbi4gT24gdGhlIFBlbm4gVHJlZWJhbmssIHRoZSBtZXRob2Qgd2l0aCBOb2lzaW4gbW9yZSBxdWlja2x5IHJlYWNoZXMgc3RhdGUtb2YtdGhlLWFydCBwZXJmb3JtYW5jZS4iLDIwMC4wLERyb3BvdXQtTFNUTStOb2lzZShCZXJub3VsbGkpIChQVEIpLFVucmVsZWFzZWQsIlVuaXRlZCBTdGF0ZXMgb2YgQW1lcmljYSxVbml0ZWQgU3RhdGVzIG9mIEFtZXJpY2EsVW5pdGVkIFN0YXRlcyBvZiBBbWVyaWNhIiwsLCwsLDIwMjYtMDUtMjUgMTI6MTI6MDYrMDA6MDAsLCwsLCwiQWNhZGVtaWEsQWNhZGVtaWEsQWNhZGVtaWEiLCwsLCxVbnJlbGVhc2VkLCwsLCwsLCxPcGVyYXRpb24gY291bnRpbmcsLCwsLE5vClJlc05lWHQtMTAxIDMyeDQ4ZCxWaXNpb24sSW1hZ2UgY2xhc3NpZmljYXRpb24sRmFjZWJvb2ssIkRocnV2IE1haGFqYW4sIFJvc3MgR2lyc2hpY2ssIFZpZ25lc2ggUmFtYW5hdGhhbiwgS2FpbWluZyBIZSwgTWFub2hhciBQYWx1cmksIFlpeHVhbiBMaSwgQXNod2luIEJoYXJhbWJlLCBMYXVyZW5zIHZhbiBkZXIgTWFhdGVuIiwyMDE4LTA1LTAyLEV4cGxvcmluZyB0aGUgTGltaXRzIG9mIFdlYWtseSBTdXBlcnZpc2VkIFByZXRyYWluaW5nLGh0dHBzOi8vYXJ4aXYub3JnL2Ficy8xODA1LjAwOTMyLDE0NjIuMCwiSGlnaGx5IGNpdGVkLFNPVEEgaW1wcm92ZW1lbnQiLCIiIldlIHNob3cgaW1wcm92ZW1lbnRzIG9uIHNldmVyYWwgaW1hZ2UgY2xhc3NpZmljYXRpb24gYW5kIG9iamVjdCBkZXRlY3Rpb24gdGFza3MsIGFuZCByZXBvcnQgdGhlIGhpZ2hlc3QgSW1hZ2VOZXQtMWsgc2luZ2xlLWNyb3AsIHRvcC0xIGFjY3VyYWN5IHRvIGRhdGU6IDg1LjQlIiw4MjkwMDAwMDAuMCwiVGFibGUgNgoiLDguNzQzOTVlKzIxLCJUYWJsZSA2OiAxNTNlOSBtdWx0LWFkZHMuClNlY3Rpb24gMi40OiAiIm1pbmliYXRjaGVzIG9mIDgsMDY0IGltYWdlcyIiLgoKQ29tcHV0ZSA9IDIgKiAzICogbXVsdC1hZGRzICogZGF0YXNldCBzaXplID0gMiAqIDMgKiAxNTNlOSAqIDk1MjVlNiA9IDguNzRlMjEgRkxPUAoKTGlrZWx5IHRyYWluZWQgb24gVjEwMHMsIHNpbmNlIEZhY2Vib29rIGhhZCBqdXN0IHVwZ3JhZGVkIHRoZWlyIEJpZyBCYXNpbiBHUFUgY2x1c3RlciB0byBWMTAwcyBhcyBvZiBNYXJjaCAyMDE4LiBUaGUgcHJldmlvdXMgaXRlcmF0aW9uIG9mIEJpZyBCYXNpbiBoYWQgMzIgY2x1c3RlcnMgb2YgOHhQMTAwcywgd2hpbGUgQmlnIEJhc2luIHYyIGhhZCA0MiBjbHVzdGVycyBvZiA4eFYxMDBzLCB3aGljaCBtYXRjaGVzIHRoZSAzMzYgR1BVcyB1c2VkIGluIHRoaXMgcGFwZXIuIiw5NDAwMDAwMDAsVGFibGUgMzogKDMwMCsxOTI1KzMwMCs3MDAwKSBtaWxsaW9uIGltYWdlcyw0OTYuMCwiIiJNYWhhamFuIGV0IGFsLiAoMjAxOCkgcmVxdWlyZWQgMTkgR1BVIHllYXJzIHRvIHRyYWluIHRoZWlyIFJlc05lWHQxMDEtMzJ4NDhkIiIgaHR0cHM6Ly9hcnhpdi5vcmcvYWJzLzIxMDMuMDAwMjAKTW9kZWxzIHdlcmUgdHJhaW5lZCBvbiAzMzYgR1BVcywgc28gdGhhdCBzdWdnZXN0cyAyMC42NSBkYXlzIG9yIDQ5NiBob3VycyIsTlZJRElBIFYxMDAsLENvbmZpZGVudCwiU3RhdGUtb2YtdGhlLWFydCB2aXN1YWwgcGVyY2VwdGlvbiBtb2RlbHMgZm9yIGEgd2lkZSByYW5nZSBvZiB0YXNrcyByZWx5IG9uIHN1cGVydmlzZWQgcHJldHJhaW5pbmcuIEltYWdlTmV0IGNsYXNzaWZpY2F0aW9uIGlzIHRoZSBkZSBmYWN0byBwcmV0cmFpbmluZyB0YXNrIGZvciB0aGVzZSBtb2RlbHMuIFlldCwgSW1hZ2VOZXQgaXMgbm93IG5lYXJseSB0ZW4geWVhcnMgb2xkIGFuZCBpcyBieSBtb2Rlcm4gc3RhbmRhcmRzICIic21hbGwiIi4gRXZlbiBzbywgcmVsYXRpdmVseSBsaXR0bGUgaXMga25vd24gYWJvdXQgdGhlIGJlaGF2aW9yIG9mIHByZXRyYWluaW5nIHdpdGggZGF0YXNldHMgdGhhdCBhcmUgbXVsdGlwbGUgb3JkZXJzIG9mIG1hZ25pdHVkZSBsYXJnZXIuIFRoZSByZWFzb25zIGFyZSBvYnZpb3VzOiBzdWNoIGRhdGFzZXRzIGFyZSBkaWZmaWN1bHQgdG8gY29sbGVjdCBhbmQgYW5ub3RhdGUuIEluIHRoaXMgcGFwZXIsIHdlIHByZXNlbnQgYSB1bmlxdWUgc3R1ZHkgb2YgdHJhbnNmZXIgbGVhcm5pbmcgd2l0aCBsYXJnZSBjb252b2x1dGlvbmFsIG5ldHdvcmtzIHRyYWluZWQgdG8gcHJlZGljdCBoYXNodGFncyBvbiBiaWxsaW9ucyBvZiBzb2NpYWwgbWVkaWEgaW1hZ2VzLiBPdXIgZXhwZXJpbWVudHMgZGVtb25zdHJhdGUgdGhhdCB0cmFpbmluZyBmb3IgbGFyZ2Utc2NhbGUgaGFzaHRhZyBwcmVkaWN0aW9uIGxlYWRzIHRvIGV4Y2VsbGVudCByZXN1bHRzLiBXZSBzaG93IGltcHJvdmVtZW50cyBvbiBzZXZlcmFsIGltYWdlIGNsYXNzaWZpY2F0aW9uIGFuZCBvYmplY3QgZGV0ZWN0aW9uIHRhc2tzLCBhbmQgcmVwb3J0IHRoZSBoaWdoZXN0IEltYWdlTmV0LTFrIHNpbmdsZS1jcm9wLCB0b3AtMSBhY2N1cmFjeSB0byBkYXRlOiA4NS40JSAoOTcuNiUgdG9wLTUpLiBXZSBhbHNvIHBlcmZvcm0gZXh0ZW5zaXZlIGV4cGVyaW1lbnRzIHRoYXQgcHJvdmlkZSBub3ZlbCBlbXBpcmljYWwgZGF0YSBvbiB0aGUgcmVsYXRpb25zaGlwIGJldHdlZW4gbGFyZ2Utc2NhbGUgcHJldHJhaW5pbmcgYW5kIHRyYW5zZmVyIGxlYXJuaW5nIHBlcmZvcm1hbmNlLiIsLCxPcGVuIHdlaWdodHMgKG5vbi1jb21tZXJjaWFsKSxVbml0ZWQgU3RhdGVzIG9mIEFtZXJpY2EsLCwsMzM2LjAsLDIwMjYtMDUtMjUgMTI6MTI6MDUrMDA6MDAsLCwsLCxJbmR1c3RyeSwsLCwsVW5yZWxlYXNlZCwibW9kZWxzLCBub24tY29tbWVyY2lhbDogaHR0cHM6Ly9naXRodWIuY29tL2ZhY2Vib29rcmVzZWFyY2gvV1NMLUltYWdlcyAiLCwxMzQwNzcuNDI2ODg1NTI1NTUsLCxUcnVlLDIwOTE1OS4wNTg2NzQxNjc4NCxPcGVyYXRpb24gY291bnRpbmcsLCwsLFllcwpURi1MTS1kaXNjb3Vyc2UgTFNUTSAoV1QyKSxMYW5ndWFnZSxMYW5ndWFnZSBtb2RlbGluZyxFU0FUIC0gUFNJLCJMeWFuIFZlcndpbXAsIEh1Z28gVmFuIGhhbW1lLCBQYXRyaWNrIFdhbWJhY3EiLDIwMTgtMDUtMDEsVEYtTE06IFRlbnNvckZsb3ctYmFzZWQgTGFuZ3VhZ2UgTW9kZWxpbmcgVG9vbGtpdCxodHRwczovL2FjbGFudGhvbG9neS5vcmcvTDE4LTE0NzAucGRmLDEyLjAsLCwsLCwsLCwsLCwsVW5rbm93biwiUmVjZW50bHksIGFuIGFidW5kYW5jZSBvZiBkZWVwIGxlYXJuaW5nIHRvb2xraXRzIGhhcyBiZWVuIG1hZGUgZnJlZWx5IGF2YWlsYWJsZS4gVGhlc2UgdG9vbGtpdHMgdHlwaWNhbGx5IG9mZmVyIHRoZSBidWlsZGluZyBibG9ja3MgYW5kIHNvbWV0aW1lcyBzaW1wbGUgZXhhbXBsZSBzY3JpcHRzLCBidXQgZGVzaWduaW5nIGFuZCB0cmFpbmluZyBhIG1vZGVsIHN0aWxsIHRha2VzIGEgY29uc2lkZXJhYmxlIGFtb3VudCBvZiB0aW1lIGFuZCBrbm93bGVkZ2UuIFdlIHByZXNlbnQgbGFuZ3VhZ2UgbW9kZWxpbmcgc2NyaXB0cyBiYXNlZCBvbiBUZW5zb3JGbG93IHRoYXQgYWxsb3cgb25lIHRvIHRyYWluIGFuZCB0ZXN0IGNvbXBldGl0aXZlIG1vZGVscyBkaXJlY3RseSwgYnkgdXNpbmcgYSBwcmUtZGVmaW5lZCBjb25maWd1cmF0aW9uIG9yIGNoYW5naW5nIGl0IHRvIHRoZWlyIG5lZWRzLiBUaGVyZSBhcmUgc2V2ZXJhbCBvcHRpb25zIGZvciBpbnB1dCBmZWF0dXJlcyAod29yZHMsIGNoYXJhY3RlcnMsIHdvcmRzIGNvbWJpbmVkIHdpdGggY2hhcmFjdGVycywgY2hhcmFjdGVyIG4tZ3JhbXMpIGFuZCBmb3IgYmF0Y2hpbmcgKHNlbnRlbmNlLSBvciBkaXNjb3Vyc2UtbGV2ZWwpLiBUaGUgbW9kZWxzIGNhbiBiZSB1c2VkIHRvIHRlc3QgdGhlIHBlcnBsZXhpdHksIHByZWRpY3QgdGhlIG5leHQgd29yZChzKSwgcmUtc2NvcmUgaHlwb3RoZXNlcyBvciBnZW5lcmF0ZSBkZWJ1Z2dpbmcgZmlsZXMgZm9yIGludGVycG9sYXRpb24gd2l0aCBuLWdyYW0gbW9kZWxzLiBBZGRpdGlvbmFsbHksIHdlIG1ha2UgYXZhaWxhYmxlIExTVE0gbGFuZ3VhZ2UgbW9kZWxzIHRyYWluZWQgb24gYSB2YXJpZXR5IG9mIER1dGNoIHRleHRzIGFuZCBFbmdsaXNoIGJlbmNobWFya3MsIHRoYXQgY2FuIGJlIHVzZWQgaW1tZWRpYXRlbHksIHRoZXJlYnkgYXZvaWRpbmcgdGhlIHRpbWUgYW5kIGNvbXB1dGF0aW9uYWxseSBleHBlbnNpdmUgdHJhaW5pbmcgcHJvY2Vzcy4gVGhlIHRvb2xraXQgaXMgb3BlbiBzb3VyY2UgYW5kIGNhbiBiZSBmb3VuZCBhdCBodHRwczovL2dpdGh1Yi5jb20vbHZlcndpbXAvdGYtbG0iLDM5LjAsVEYtTE0tZGlzY291cnNlIExTVE0gKFdUMiksT3BlbiB3ZWlnaHRzICh1bnJlc3RyaWN0ZWQpLEJlbGdpdW0sLCwsLCwyMDI2LTAyLTExIDE5OjI2OjI3KzAwOjAwLCwsLCwsQWNhZGVtaWEsLCwsLE9wZW4gc291cmNlLCJjb2RlIGFuZCB3ZWlnaHRzLCBNSVQgbGljZW5zZTogaHR0cHM6Ly9naXRodWIuY29tL2x2ZXJ3aW1wL3RmLWxtICIsLCwsLCwsLCwsLCxZZXMKVEYtTE0tZGlzY291cnNlIExTVE0gKFBUQiksTGFuZ3VhZ2UsTGFuZ3VhZ2UgbW9kZWxpbmcsRVNBVCAtIFBTSSwiTHlhbiBWZXJ3aW1wLCBIdWdvIFZhbiBoYW1tZSwgUGF0cmljayBXYW1iYWNxIiwyMDE4LTA1LTAxLFRGLUxNOiBUZW5zb3JGbG93LWJhc2VkIExhbmd1YWdlIE1vZGVsaW5nIFRvb2xraXQsaHR0cHM6Ly9hY2xhbnRob2xvZ3kub3JnL0wxOC0xNDcwLnBkZiwxMi4wLCwsLCwsLCwsLCwsLFVua25vd24sLDM5LjAsVEYtTE0tZGlzY291cnNlIExTVE0gKFBUQiksT3BlbiB3ZWlnaHRzICh1bnJlc3RyaWN0ZWQpLEJlbGdpdW0sLCwsLCwyMDI2LTAyLTExIDE5OjI2OjI3KzAwOjAwLCwsLCwsQWNhZGVtaWEsLCwsLE9wZW4gc291cmNlLCJjb2RlIGFuZCB3ZWlnaHRzLCBNSVQgbGljZW5zZTogaHR0cHM6Ly9naXRodWIuY29tL2x2ZXJ3aW1wL3RmLWxtICIsLCwsLCwsLCwsLCxZZXMKRE5DT04yLEJpb2xvZ3ksIlByb3RlaW5zLFByb3RlaW4gZm9sZGluZyBwcmVkaWN0aW9uIixVbml2ZXJzaXR5IG9mIE1pc3NvdXJpLCJCYWRyaSBBZGhpa2FyaSwgSmllIEhvdSwgSmlhbmxpbiBDaGVuZyIsMjAxOC0wNS0wMSxETkNPTjI6IGltcHJvdmVkIHByb3RlaW4gY29udGFjdCBwcmVkaWN0aW9uIHVzaW5nIHR3by1sZXZlbCBkZWVwIGNvbnZvbHV0aW9uYWwgbmV1cmFsIG5ldHdvcmtzLGh0dHBzOi8vYWNhZGVtaWMub3VwLmNvbS9iaW9pbmZvcm1hdGljcy9hcnRpY2xlLzM0LzkvMTQ2Ni80NzA4MzAzP2xvZ2luPWZhbHNlLDE3My4wLCwsLCw5LjVlKzE2LCIiIk91ciB0cmFpbmluZyB3YXMgY29uZHVjdGVkIG9uIFRlc2xhIEsyMCBOdmlkaWEgR1BVcyBlYWNoIGhhdmluZyA1IEdCIG9mIEdQVSBtZW1vcnksIG9uIHdoaWNoLCB0cmFpbmluZyBvbmUgbW9kZWwgdG9vayBhcm91bmQgMTLigIloLiIiCgoiIldlIHRyYWluIGVhY2ggQ05OIGZvciBhIHRvdGFsIG9mIDE2MDAgZXBvY2hzIHdpdGggZWFjaCBlcG9jaCBvZiB0cmFpbmluZyB0YWtpbmcgYXJvdW5kIDLigIltaW4uIiIKCkFzc3VtcHRpb25zOgpwZWFrRkxPUCByYXRlIDMuNTJlMTJGTE9QL3MgKGZyb206IGh0dHBzOi8vd3d3LnRlY2hwb3dlcnVwLmNvbS9ncHUtc3BlY3MvdGVzbGEtazIwYy5jNTY0KQozMCUgdXRpbGl6YXRpb24gcmF0ZQoxIEdQVQoKRXN0aW1hdGUgMTogIiJ0cmFpbmluZyBvbmUgbW9kZWwgdG9vayBhcm91bmQgMTJoIiIgPT4gdW5jbGVhciBob3cgbWFueSBHUFVzCigxMiAqMzYwMCkgcyAqIDMuNTJlMTIgRkxPUC9zICogMC4zID0gNC41ZTE2IEZMT1AKCkVzdGltYXRlIDI6ICIiV2UgdHJhaW4gZWFjaCBDTk4gZm9yIGEgdG90YWwgb2YgMTYwMCBlcG9jaHMgd2l0aCBlYWNoIGVwb2NoIG9mIHRyYWluaW5nIHRha2luZyBhcm91bmQgMiBtaW4uIiIKKDE2MDAgZXBvY2hzICogMiBtaW4vZXBvY2ggKiA2MCBzL21pbikgKiAzLjUyZTEyIEZMT1AvcyAqIDAuMyA9ICAyZTE3IEZMT1AKCkdlb21ldHJpYyBtZWFuOiA5LjVlMTYiLDQ0NDAzMDAwMCwiIiJPdXIgcmF3IGZlYXR1cmUgZmlsZXMgZm9yIGFsbCAxNDI2IHRyYWluaW5nIHByb3RlaW5zIiIiLDEyLjAsIiIidHJhaW5pbmcgb25lIG1vZGVsIHRvb2sgYXJvdW5kIDEy4oCJaCIiIiwsLExpa2VseSwiTW90aXZhdGlvbgpTaWduaWZpY2FudCBpbXByb3ZlbWVudHMgaW4gdGhlIHByZWRpY3Rpb24gb2YgcHJvdGVpbiByZXNpZHVl4oCTcmVzaWR1ZSBjb250YWN0cyBhcmUgb2JzZXJ2ZWQgaW4gdGhlIHJlY2VudCB5ZWFycy4gVGhlc2UgY29udGFjdHMsIHByZWRpY3RlZCB1c2luZyBhIHZhcmlldHkgb2YgY29ldm9sdXRpb24tYmFzZWQgYW5kIG1hY2hpbmUgbGVhcm5pbmcgbWV0aG9kcywgYXJlIHRoZSBrZXkgY29udHJpYnV0b3JzIHRvIHRoZSByZWNlbnQgcHJvZ3Jlc3MgaW4gYWIgaW5pdGlvIHByb3RlaW4gc3RydWN0dXJlIHByZWRpY3Rpb24sIGFzIGRlbW9uc3RyYXRlZCBpbiB0aGUgcmVjZW50IENBU1AgZXhwZXJpbWVudHMuIENvbnRpbnVpbmcgdGhlIGRldmVsb3BtZW50IG9mIG5ldyBtZXRob2RzIHRvIHJlbGlhYmx5IHByZWRpY3QgY29udGFjdCBtYXBzIGlzIGVzc2VudGlhbCB0byBmdXJ0aGVyIGltcHJvdmUgYWIgaW5pdGlvIHN0cnVjdHVyZSBwcmVkaWN0aW9uLgoKUmVzdWx0cwpJbiB0aGlzIHBhcGVyIHdlIGRpc2N1c3MgRE5DT04yLCBhbiBpbXByb3ZlZCBwcm90ZWluIGNvbnRhY3QgbWFwIHByZWRpY3RvciBiYXNlZCBvbiB0d28tbGV2ZWwgZGVlcCBjb252b2x1dGlvbmFsIG5ldXJhbCBuZXR3b3Jrcy4gSXQgY29uc2lzdHMgb2Ygc2l4IGNvbnZvbHV0aW9uYWwgbmV1cmFsIG5ldHdvcmtz4oCUdGhlIGZpcnN0IGZpdmUgcHJlZGljdCBjb250YWN0cyBhdCA2LCA3LjUsIDgsIDguNSBhbmQgMTDigInDhSBkaXN0YW5jZSB0aHJlc2hvbGRzLCBhbmQgdGhlIGxhc3Qgb25lIHVzZXMgdGhlc2UgZml2ZSBwcmVkaWN0aW9ucyBhcyBhZGRpdGlvbmFsIGZlYXR1cmVzIHRvIHByZWRpY3QgZmluYWwgY29udGFjdCBtYXBzLiBPbiB0aGUgZnJlZS1tb2RlbGluZyBkYXRhc2V0cyBpbiBDQVNQMTAsIDExIGFuZCAxMiBleHBlcmltZW50cywgRE5DT04yIGFjaGlldmVzIG1lYW4gcHJlY2lzaW9ucyBvZiAzNSwgNTAgYW5kIDUzLjQlLCByZXNwZWN0aXZlbHksIGhpZ2hlciB0aGFuIDMwLjYlIGJ5IE1ldGFQU0lDT1Ygb24gQ0FTUDEwIGRhdGFzZXQsIDM0JSBieSBNZXRhUFNJQ09WIG9uIENBU1AxMSBkYXRhc2V0IGFuZCA0Ni4zJSBieSBSYXB0b3ItWCBvbiBDQVNQMTIgZGF0YXNldCwgd2hlbiB0b3AgTC81IGxvbmctcmFuZ2UgY29udGFjdHMgYXJlIGV2YWx1YXRlZC4gV2UgYXR0cmlidXRlIHRoZSBpbXByb3ZlZCBwZXJmb3JtYW5jZSBvZiBETkNPTjIgdG8gdGhlIGluY2x1c2lvbiBvZiBzaG9ydC0gYW5kIG1lZGl1bS1yYW5nZSBjb250YWN0cyBpbnRvIHRyYWluaW5nLCB0d28tbGV2ZWwgYXBwcm9hY2ggdG8gcHJlZGljdGlvbiwgdXNlIG9mIHRoZSBzdGF0ZS1vZi10aGUtYXJ0IG9wdGltaXphdGlvbiBhbmQgYWN0aXZhdGlvbiBmdW5jdGlvbnMsIGFuZCBhIG5vdmVsIGRlZXAgbGVhcm5pbmcgYXJjaGl0ZWN0dXJlIHRoYXQgYWxsb3dzIGVhY2ggZmlsdGVyIGluIGEgY29udm9sdXRpb25hbCBsYXllciB0byBhY2Nlc3MgYWxsIHRoZSBpbnB1dCBmZWF0dXJlcyBvZiBhIHByb3RlaW4gb2YgYXJiaXRyYXJ5IGxlbmd0aC4iLDE2MDAuMCwsT3BlbiB3ZWlnaHRzICh1bnJlc3RyaWN0ZWQpLFVuaXRlZCBTdGF0ZXMgb2YgQW1lcmljYSwsLCwsLDIwMjUtMTEtMjggMTE6NTM6NDQrMDA6MDAsLCwsLCxBY2FkZW1pYSwsLCwsT3BlbiBzb3VyY2UsbGljZW5zZTogaHR0cHM6Ly9naXRodWIuY29tL211bHRpY29tLXRvb2xib3gvRE5DT04yP3RhYj1HUEwtMy4wLTEtb3YtZmlsZSNyZWFkbWUsLCwsLCwsSGFyZHdhcmUsLCwsLFllcwpSTk5MTSArIER5bmFtaWMgS0wgUmVndWxhcml6YXRpb24gKFdUMiksTGFuZ3VhZ2UsTGFuZ3VhZ2UgbW9kZWxpbmcsTm9ydGh3ZXN0ZXJuIFVuaXZlcnNpdHksIlRoYW5hcG9uIE5vcmFzZXQsIERhdmlkIERlbWV0ZXIsIERvdWcgRG93bmV5IiwyMDE4LTA0LTI3LENvbnRyb2xsaW5nIEdsb2JhbCBTdGF0aXN0aWNzIGluIFJlY3VycmVudCBOZXVyYWwgTmV0d29yayBUZXh0IEdlbmVyYXRpb24saHR0cHM6Ly9vanMuYWFhaS5vcmcvaW5kZXgucGhwL0FBQUkvYXJ0aWNsZS92aWV3LzExOTkzLDkuMCwsLDg3NjAwMDAwLjAsQ2FsY3VsYXRhYmxlIC0gMi1sYXllciBMU1RNIHdpdGggNjUwIGhpZGRlbiB1bml0cy4sMi4xMDI0ZSsxNiw2IEZMT1AgLyBwYXJhbWV0ZXIgLyB0b2tlbiAqIDg3NjAwMDAwIHBhcmFtZXRlcnMgKiAyMDAwMDAwIHRva2VucyAqIDIwIGVwb2NocyA9IDIuMTAyNGUrMTYgRkxPUCwyMDAwMDAwLCIiIlBlcnBsZXhpdHkgdmFsaWRhdGlvbiBzdG9wcyBzaWduaWZpY2FudGx5IGltcHJvdmluZyBhZnRlciBhcm91bmQgMjAgZXBvY2hzLiIiIiwsLCwsTGlrZWx5LCJSZWN1cnJlbnQgbmV1cmFsIG5ldHdvcmsgbGFuZ3VhZ2UgbW9kZWxzIChSTk5MTXMpIGFyZSBhbiBlc3NlbnRpYWwgY29tcG9uZW50IGZvciBtYW55IGxhbmd1YWdlIGdlbmVyYXRpb24gdGFza3Mgc3VjaCBhcyBtYWNoaW5lIHRyYW5zbGF0aW9uLCBzdW1tYXJpemF0aW9uLCBhbmQgYXV0b21hdGVkIGNvbnZlcnNhdGlvbi4gT2Z0ZW4sIHdlIHdvdWxkIGxpa2UgdG8gc3ViamVjdCB0aGUgdGV4dCBnZW5lcmF0ZWQgYnkgdGhlIFJOTkxNIHRvIGNvbnN0cmFpbnRzLCBpbiBvcmRlciB0byBvdmVyY29tZSBzeXN0ZW1pYyBlcnJvcnMgKGUuZy4gd29yZCByZXBldGl0aW9uKSBvciBhY2hpZXZlIGFwcGxpY2F0aW9uLXNwZWNpZmljIGdvYWxzIChlLmcuIG1vcmUgcG9zaXRpdmUgc2VudGltZW50KS4gSW4gdGhpcyBwYXBlciwgd2UgcHJlc2VudCBhIG1ldGhvZCBmb3IgdHJhaW5pbmcgUk5OTE1zIHRvIHNpbXVsdGFuZW91c2x5IG9wdGltaXplIGxpa2VsaWhvb2QgYW5kIGZvbGxvdyBhIGdpdmVuIHNldCBvZiBzdGF0aXN0aWNhbCBjb25zdHJhaW50cyBvbiB0ZXh0IGdlbmVyYXRpb24uICBUaGUgcHJvYmxlbSBpcyBjaGFsbGVuZ2luZyBiZWNhdXNlIHRoZSBzdGF0aXN0aWNhbCBjb25zdHJhaW50cyBhcmUgZGVmaW5lZCBvdmVyIGFnZ3JlZ2F0ZSBtb2RlbCBiZWhhdmlvciwgcmF0aGVyIHRoYW4gbW9kZWwgcGFyYW1ldGVycywgbWVhbmluZyB0aGF0IGEgc3RyYWlnaHRmb3J3YXJkIHBhcmFtZXRlciByZWd1bGFyaXphdGlvbiBhcHByb2FjaCBpcyBpbnN1ZmZpY2llbnQuICBXZSBzb2x2ZSB0aGlzIHByb2JsZW0gdXNpbmcgYSBkeW5hbWljIHJlZ3VsYXJpemVyIHRoYXQgdXBkYXRlcyBhcyB0cmFpbmluZyBwcm9jZWVkcywgYmFzZWQgb24gdGhlIGdlbmVyYXRpdmUgYmVoYXZpb3Igb2YgdGhlIFJOTkxNcy4gIE91ciBleHBlcmltZW50cyBzaG93IHRoYXQgdGhlIGR5bmFtaWMgcmVndWxhcml6ZXIgb3V0cGVyZm9ybXMgYm90aCBnZW5lcmljIHRyYWluaW5nIGFuZCBhIHN0YXRpYyByZWd1bGFyaXphdGlvbiBiYXNlbGluZS4gIFRoZSBhcHByb2FjaCBpcyBzdWNjZXNzZnVsIGF0IGltcHJvdmluZyB3b3JkLWxldmVsIHJlcGV0aXRpb24gc3RhdGlzdGljcyBieSBhIGZhY3RvciBvZiBmb3VyIGluIFJOTkxNcyBvbiBhIGRlZmluaXRpb24gbW9kZWxpbmcgdGFzay4gIEl0IGFsc28gaW1wcm92ZXMgbW9kZWwgcGVycGxleGl0eSB3aGVuIHRoZSBzdGF0aXN0aWNhbCBjb25zdHJhaW50cyBhcmUgJG4kLWdyYW0gc3RhdGlzdGljcyB0YWtlbiBmcm9tIGEgbGFyZ2UgY29ycHVzLiIsMjAuMCxSTk5MTSArIER5bmFtaWMgS0wgUmVndWxhcml6YXRpb24gKFdUMiksVW5yZWxlYXNlZCxVbml0ZWQgU3RhdGVzIG9mIEFtZXJpY2EsLCwsLCwyMDI2LTAyLTExIDE5OjI2OjI3KzAwOjAwLCwsLCwsQWNhZGVtaWEsLCwsLFVucmVsZWFzZWQsImNvZGUsIGJ1dCBub3QgZXhwZXJpbWVudCBjb2RlOiBodHRwczovL2dpdGh1Yi5jb20vbm9ydGhhbmFwb24vc2VxbW9kZWwvdHJlZS9hYWFpMTggIiwsLCwsLCxPcGVyYXRpb24gY291bnRpbmcsLCwsLE5vClJOTVQrLExhbmd1YWdlLFRyYW5zbGF0aW9uLEdvb2dsZSBBSSwiTWlhIFh1IENoZW4sIE9yaGFuIEZpcmF0LCBBbmt1ciBCYXBuYSwgTWVsdmluIEpvaG5zb24sIFdvbGZnYW5nIE1hY2hlcmV5LCBHZW9yZ2UgRm9zdGVyLCBMbGlvbiBKb25lcywgTmlraSBQYXJtYXIsIE1pa2UgU2NodXN0ZXIsIFpoaWZlbmcgQ2hlbiwgWW9uZ2h1aSBXdSwgTWFjZHVmZiBIdWdoZXMiLDIwMTgtMDQtMjYsVGhlIEJlc3Qgb2YgQm90aCBXb3JsZHM6IENvbWJpbmluZyBSZWNlbnQgQWR2YW5jZXMgaW4gTmV1cmFsIE1hY2hpbmUgVHJhbnNsYXRpb24saHR0cHM6Ly9hcnhpdi5vcmcvYWJzLzE4MDQuMDk4NDksNTA0LjAsLCwzNzg5MDAwMDAuMCxmcm9tIFRhYmxlIDMgUk5NVCsgLDEuODNlKzE5LCIzMiAqIDkuMyBURkxPUFMgKiAoMTIwICogMzYwMCkgKiAwLjMgPSAzLjg2ZTE5CihudW1iZXIgb2YgZ3B1cykgKiAocGVhayBmbG9wcykgKiAoc2Vjb25kcykgKiAoYXNzdW1lZCB1dGlsaXphdGlvbiByYXRlKQoiIkFsbCBtb2RlbHMgd2VyZSB0cmFpbmVkIHdpdGggc3luY2hyb25vdXMgdHJhaW5pbmcuIFJOTVQrIGFuZCBDb252UzJTIHdlcmUgdHJhaW5lZCB3aXRoIDMyIE5WSURJQSBQMTAwIEdQVXMiIiwgdHJhaW5pbmcgdGltZSBpcyAxMjBoIGZyb20gVGFibGUgMS4KCkFsdGVybmF0aXZlbHksIHR5cGljYWwgaW5mZXJlbmNlIGlzIDIuODFlMTAgRkxPUCwgdGhlcmUgYXJlIDM2LjNNIGV4YW1wbGVzIGluIHRoZSBkYXRhc2V0LCBhbmQgdGhleSB0cmFpbiBmb3IgOC41IGVwb2NoczogMi44MWUxMCAqIDM2LjNNICogOC41ID0gOC43ZTE4CgpHZW9tZXRyaWMgbWVhbjogc3FydCgzLjg2ZTE5ICogOC43ZTE4KSA9IDEuODNlMTkiLCwiIiJXZSB0cmFpbiBvdXIgbW9kZWxzIG9uIHRoZSBz</x:v>
      </x:c>
    </x:row>
    <x:row r="276" ht="18" customHeight="1">
      <x:c r="A276" s="17" t="n">
        <x:v>271</x:v>
      </x:c>
      <x:c r="B276" s="17" t="n">
        <x:v>310</x:v>
      </x:c>
      <x:c r="C276" s="160" t="str">
        <x:v>dGFuZGFyZCBXTVTigJkxNCBFbuKGkkZyIGFuZCBFbuKGkkRlIGRhdGFzZXRzIHRoYXQgY29tcHJpc2UgMzYuM00gYW5kIDQuNU0gc2VudGVuY2UgcGFpcnMsIHJlc3BlY3RpdmVseSIiCiIiRm9yIFJOTVQrLCB3ZSB1c2Ugc2VudGVuY2UtbGV2ZWwgY3Jvc3MgZW50cm9weSBsb3NzLiIiIiwxMjAuMCxmcm9tIFRhYmxlIDEsTlZJRElBIFAxMDAsU3VwZXJ2aXNlZCxMaWtlbHksIlRoZSBwYXN0IHllYXIgaGFzIHdpdG5lc3NlZCByYXBpZCBhZHZhbmNlcyBpbiBzZXF1ZW5jZS10by1zZXF1ZW5jZSAoc2VxMnNlcSkgbW9kZWxpbmcgZm9yIE1hY2hpbmUgVHJhbnNsYXRpb24gKE1UKS4gVGhlIGNsYXNzaWMgUk5OLWJhc2VkIGFwcHJvYWNoZXMgdG8gTVQgd2VyZSBmaXJzdCBvdXQtcGVyZm9ybWVkIGJ5IHRoZSBjb252b2x1dGlvbmFsIHNlcTJzZXEgbW9kZWwsIHdoaWNoIHdhcyB0aGVuIG91dC1wZXJmb3JtZWQgYnkgdGhlIG1vcmUgcmVjZW50IFRyYW5zZm9ybWVyIG1vZGVsLiBFYWNoIG9mIHRoZXNlIG5ldyBhcHByb2FjaGVzIGNvbnNpc3RzIG9mIGEgZnVuZGFtZW50YWwgYXJjaGl0ZWN0dXJlIGFjY29tcGFuaWVkIGJ5IGEgc2V0IG9mIG1vZGVsaW5nIGFuZCB0cmFpbmluZyB0ZWNobmlxdWVzIHRoYXQgYXJlIGluIHByaW5jaXBsZSBhcHBsaWNhYmxlIHRvIG90aGVyIHNlcTJzZXEgYXJjaGl0ZWN0dXJlcy4gSW4gdGhpcyBwYXBlciwgd2UgdGVhc2UgYXBhcnQgdGhlIG5ldyBhcmNoaXRlY3R1cmVzIGFuZCB0aGVpciBhY2NvbXBhbnlpbmcgdGVjaG5pcXVlcyBpbiB0d28gd2F5cy4gRmlyc3QsIHdlIGlkZW50aWZ5IHNldmVyYWwga2V5IG1vZGVsaW5nIGFuZCB0cmFpbmluZyB0ZWNobmlxdWVzLCBhbmQgYXBwbHkgdGhlbSB0byB0aGUgUk5OIGFyY2hpdGVjdHVyZSwgeWllbGRpbmcgYSBuZXcgUk5NVCsgbW9kZWwgdGhhdCBvdXRwZXJmb3JtcyBhbGwgb2YgdGhlIHRocmVlIGZ1bmRhbWVudGFsIGFyY2hpdGVjdHVyZXMgb24gdGhlIGJlbmNobWFyayBXTVQnMTQgRW5nbGlzaCB0byBGcmVuY2ggYW5kIEVuZ2xpc2ggdG8gR2VybWFuIHRhc2tzLiBTZWNvbmQsIHdlIGFuYWx5emUgdGhlIHByb3BlcnRpZXMgb2YgZWFjaCBmdW5kYW1lbnRhbCBzZXEyc2VxIGFyY2hpdGVjdHVyZSBhbmQgZGV2aXNlIG5ldyBoeWJyaWQgYXJjaGl0ZWN0dXJlcyBpbnRlbmRlZCB0byBjb21iaW5lIHRoZWlyIHN0cmVuZ3Rocy4gT3VyIGh5YnJpZCBtb2RlbHMgb2J0YWluIGZ1cnRoZXIgaW1wcm92ZW1lbnRzLCBvdXRwZXJmb3JtaW5nIHRoZSBSTk1UKyBtb2RlbCBvbiBib3RoIGJlbmNobWFyayBkYXRhc2V0cy4gIiw4LjUsLFVucmVsZWFzZWQsVW5pdGVkIFN0YXRlcyBvZiBBbWVyaWNhLCwsLDMyLjAsLDIwMjUtMTEtMjggMTE6NTM6NDQrMDA6MDAsLCwsLCxJbmR1c3RyeSwsLCwzODQwLjAsVW5yZWxlYXNlZCwsLCwsLCwxNjYwMi4xNDM0NTkxODU2ODUsIkhhcmR3YXJlLE9wZXJhdGlvbiBjb3VudGluZyIsLCwsLE5vCkRpZmZyYWN0aXZlIERlZXAgTmV1cmFsIE5ldHdvcmssVmlzaW9uLERpZ2l0IHJlY29nbml0aW9uLFVuaXZlcnNpdHkgb2YgQ2FsaWZvcm5pYSBMb3MgQW5nZWxlcyAoVUNMQSksIlhpbmcgTGluLCBZYWlyIFJpdmVuc29uLCBOZXppaCBUIFlhcmRpbWNpLCBNdWhhbW1lZCBWZWxpLCBZaSBMdW8sIE1vbmEgSmFycmFoaSwgYW5kIEF5ZG9nYW4gT3pjYW4iLDIwMTgtMDQtMTQsQWxsLU9wdGljYWwgTWFjaGluZSBMZWFybmluZyBVc2luZyBEaWZmcmFjdGl2ZSBEZWVwIE5ldXJhbCBOZXR3b3JrcyxodHRwczovL2FyeGl2Lm9yZy9hYnMvMTgwNC4wODcxMSwyMTkwLjAsLCw4MDAwMDAwMDAwLjAsIiIiRm9yIGV4YW1wbGUsIHVzaW5nIGZpdmUgM0QtcHJpbnRlZCB0cmFuc21pc3Npb24gbGF5ZXJzLCBjb250YWluaW5nIGEgdG90YWwgb2YgMC4yIG1pbGxpb24gbmV1cm9ucyBhbmQgfjguMCBiaWxsaW9uIGNvbm5lY3Rpb25zIHRoYXQgYXJlIHRyYWluZWQgdXNpbmcgZGVlcCBsZWFybmluZywgd2UgZXhwZXJpbWVudGFsbHkgZGVtb25zdHJhdGVkIHRoZSBmdW5jdGlvbiBvZiBhIGhhbmR3cml0dGVuIGRpZ2l0IGNsYXNzaWZpZXIuIiIKCk15IHVuZGVyc3RhbmRpbmcgaXMgdGhhdCBldmVyeSBjb25uZWN0aW9uIGNvcnJlc3BvbmQgdG8gdGhlIHBhcmFtZXRlciB0byBsZWFybi4iLCwsNTUwMDAsInNpemUgb2YgTU5JU1QKIiJGb3IgdGhpcyB0YXNrLCBwaGFzZS1vbmx5IHRyYW5zbWlzc2lvbiBtYXNrcyB3ZXJlIGRlc2lnbmVkIGJ5IHRyYWluaW5nIGEgNS1sYXllciBEMk5OIHdpdGggfjU1LDAwMCBpbWFnZXMgZnJvbSBNTklTVCBoYW5kd3JpdHRlbiBkaWdpdCBkYXRhYmFzZSAoMTQpLiAiIiIsLCwsU3VwZXJ2aXNlZCxMaWtlbHksIldlIGludHJvZHVjZSBhbiBhbGwtb3B0aWNhbCBEaWZmcmFjdGl2ZSBEZWVwIE5ldXJhbCBOZXR3b3JrIChEMk5OKSBhcmNoaXRlY3R1cmUgdGhhdCBjYW4gbGVhcm4gdG8gaW1wbGVtZW50IHZhcmlvdXMgZnVuY3Rpb25zIGFmdGVyIGRlZXAgbGVhcm5pbmctYmFzZWQgZGVzaWduIG9mIHBhc3NpdmUgZGlmZnJhY3RpdmUgbGF5ZXJzIHRoYXQgd29yayBjb2xsZWN0aXZlbHkuIFdlIGV4cGVyaW1lbnRhbGx5IGRlbW9uc3RyYXRlZCB0aGUgc3VjY2VzcyBvZiB0aGlzIGZyYW1ld29yayBieSBjcmVhdGluZyAzRC1wcmludGVkIEQyTk5zIHRoYXQgbGVhcm5lZCB0byBpbXBsZW1lbnQgaGFuZHdyaXR0ZW4gZGlnaXQgY2xhc3NpZmljYXRpb24gYW5kIHRoZSBmdW5jdGlvbiBvZiBhbiBpbWFnaW5nIGxlbnMgYXQgdGVyYWhlcnR6IHNwZWN0cnVtLiBXaXRoIHRoZSBleGlzdGluZyBwbGV0aG9yYSBvZiAzRC1wcmludGluZyBhbmQgb3RoZXIgbGl0aG9ncmFwaGljIGZhYnJpY2F0aW9uIG1ldGhvZHMgYXMgd2VsbCBhcyBzcGF0aWFsLWxpZ2h0LW1vZHVsYXRvcnMsIHRoaXMgYWxsLW9wdGljYWwgZGVlcCBsZWFybmluZyBmcmFtZXdvcmsgY2FuIHBlcmZvcm0sIGF0IHRoZSBzcGVlZCBvZiBsaWdodCwgdmFyaW91cyBjb21wbGV4IGZ1bmN0aW9ucyB0aGF0IGNvbXB1dGVyLWJhc2VkIG5ldXJhbCBuZXR3b3JrcyBjYW4gaW1wbGVtZW50LCBhbmQgd2lsbCBmaW5kIGFwcGxpY2F0aW9ucyBpbiBhbGwtb3B0aWNhbCBpbWFnZSBhbmFseXNpcywgZmVhdHVyZSBkZXRlY3Rpb24gYW5kIG9iamVjdCBjbGFzc2lmaWNhdGlvbiwgYWxzbyBlbmFibGluZyBuZXcgY2FtZXJhIGRlc2lnbnMgYW5kIG9wdGljYWwgY29tcG9uZW50cyB0aGF0IGNhbiBsZWFybiB0byBwZXJmb3JtIHVuaXF1ZSB0YXNrcyB1c2luZyBEMk5Ocy4iLCwsLFVuaXRlZCBTdGF0ZXMgb2YgQW1lcmljYSwsLCwsLDIwMjYtMDUtMjUgMTI6MTI6MDYrMDA6MDAsLCwsLCxBY2FkZW1pYSwsLCwsLCwsLCwsLCwsLCwsLApZT0xPdjMsVmlzaW9uLE9iamVjdCBkZXRlY3Rpb24sVW5pdmVyc2l0eSBvZiBXYXNoaW5ndG9uLCJKb3NlcGggUmVkbW9uLCBBbGkgRmFyaGFkaSIsMjAxOC0wNC0wOCxZT0xPdjM6IEFuIEluY3JlbWVudGFsIEltcHJvdmVtZW50LGh0dHBzOi8vYXJ4aXYub3JnL2Ficy8xODA0LjAyNzY3LDI1MTQ3LjAsSGlnaGx5IGNpdGVkLCw1NjkzMzIxNi4wLCJGZWF0dXJlIGV4dHJhY3RvciAoaWdub3JpbmcgYmlhc2VzKQozMiozKjMqMyArCjY0KjMqMyozMiArCjMyKjEqMSo2NCArCjY0KjMqMyozMiArCjEyOCozKjMqNjQgKwoyKig2NCoxKjEqMTI4ICsKMTI4KjMqMyo2NCkgKwoyNTYqMyozKjEyOCArCjgqKDEyOCoxKjEqMjU2ICsKMjU2KjMqMyoxMjgpICsKNTEyKjMqMyoyNTYgKyAKOCooMjU2KjEqMSo1MTIgKyAKNTEyKjMqMyoyNTYpICsgCjEwMjQqMyozKjUxMiArIAo0Kig1MTIqMSoxKjEwMjQgKwoxMDI0KjMqMyo1MTIpICsKNCo0KjEwMjQqMTAwMAoKc291cmNlOiB0YWJsZSAxClRoaXMgaXMgYXNzdW1pbmcgdGhlIGF2ZXJhZ2UgcG9vbGluZyBzdGVwIGNoYW5nZXMgdGhlIG91dHB1dCBzaXplIGZyb20gOHg4IHRvIDR4NC4KClRoZSB3ZWlnaHRzIGZpbGUgaXMgMjM3TUIuIElmIHRoZSB3ZWlnaHRzIGFyZSBzYXZlZCBhcyBmbG9hdDMyLCA0IGJ5dGVzIHBlciB3ZWlnaHQsIHRoZW4gdGhlcmUgYXJlIGFwcHJveGltYXRlbHkgMjM3TS80PTU5TSBwYXJhbWV0ZXJzLCBjb25zaXN0ZW50IHdpdGggdGhlIGNhbGN1bGF0aW9uIGFib3ZlLiIsMS4zNDE2MzgwODI0ZSsxOSwiV2UgdXNlIHRoZSBmb3JtdWxhIHRyYWluaW5nX2NvbXB1dGUgPSBvcHNfcGVyX2ZvcndhcmRfcGFzcyAqIDMuNSAqIG5fZXBvY2hzICogbl9leGFtcGxlcwoKQXNzdW1pbmcgMTYwIGVwb2NocyBvZiB0cmFpbmluZyBhcyBpbiBodHRwczovL2FyeGl2Lm9yZy9wZGYvMTYxMi4wODI0Mi5wZGYKClRhYmxlIDI6IDE4NzAwMDAwMDAwIG9wZXJhdGlvbnMgCgoxODcwMDAwMDAwMCBvcHMgKiAzLjUgKjE2MCBlcG9jaHMgKiAxMjgxMTY3IGltYWdlcyIsNTQzMDAwMCxTb3VyY2U6IGh0dHBzOi8vaW1hZ2UtbmV0Lm9yZy9kb3dubG9hZC5waHAsLCwiTlZJRElBIE00MCxOVklESUEgR2VGb3JjZSBHVFggVElUQU4gWCIsLExpa2VseSwiV2UgcHJlc2VudCBzb21lIHVwZGF0ZXMgdG8gWU9MTyEgV2UgbWFkZSBhIGJ1bmNoIG9mIGxpdHRsZSBkZXNpZ24gY2hhbmdlcyB0byBtYWtlIGl0IGJldHRlci4gV2UgYWxzbyB0cmFpbmVkIHRoaXMgbmV3IG5ldHdvcmsgdGhhdCdzIHByZXR0eSBzd2VsbC4gSXQncyBhIGxpdHRsZSBiaWdnZXIgdGhhbiBsYXN0IHRpbWUgYnV0IG1vcmUgYWNjdXJhdGUuIEl0J3Mgc3RpbGwgZmFzdCB0aG91Z2gsIGRvbid0IHdvcnJ5LiBBdCAzMjB4MzIwIFlPTE92MyBydW5zIGluIDIyIG1zIGF0IDI4LjIgbUFQLCBhcyBhY2N1cmF0ZSBhcyBTU0QgYnV0IHRocmVlIHRpbWVzIGZhc3Rlci4gV2hlbiB3ZSBsb29rIGF0IHRoZSBvbGQgLjUgSU9VIG1BUCBkZXRlY3Rpb24gbWV0cmljIFlPTE92MyBpcyBxdWl0ZSBnb29kLiBJdCBhY2hpZXZlcyA1Ny45IG1BUEA1MCBpbiA1MSBtcyBvbiBhIFRpdGFuIFgsIGNvbXBhcmVkIHRvIDU3LjUgbUFQQDUwIGluIDE5OCBtcyBieSBSZXRpbmFOZXQsIHNpbWlsYXIgcGVyZm9ybWFuY2UgYnV0IDMuOHggZmFzdGVyLiBBcyBhbHdheXMsIGFsbCB0aGUgY29kZSBpcyBvbmxpbmUgYXQgdGhpcyBodHRwcyBVUkwiLCwsVW5yZWxlYXNlZCxVbml0ZWQgU3RhdGVzIG9mIEFtZXJpY2EsLCwsLCwyMDI2LTA1LTI1IDEyOjEyOjA2KzAwOjAwLCwsLCwsQWNhZGVtaWEsLCwsLFVucmVsZWFzZWQsImNvZGUgYW5kIHdlaWdodHMsIHVuY2xlYXIgbGljZW5zZTogaHR0cHM6Ly9wanJlZGRpZS5jb20vZGFya25ldC95b2xvLyAiLCwsLCwsLE9wZXJhdGlvbiBjb3VudGluZywsLCwsTm8KIkxTVE0gKEhlYmJpYW4sIENhY2hlLCBNYlBBKSIsTGFuZ3VhZ2UsTGFuZ3VhZ2UgbW9kZWxpbmcsIkRlZXBNaW5kLFVuaXZlcnNpdHkgQ29sbGVnZSBMb25kb24gKFVDTCkiLCJKYWNrIFcgUmFlLCBDaHJpcyBEeWVyLCBQZXRlciBEYXlhbiwgVGltb3RoeSBQIExpbGxpY3JhcCIsMjAxOC0wMy0yNyxGYXN0IFBhcmFtZXRyaWMgTGVhcm5pbmcgd2l0aCBBY3RpdmF0aW9uIE1lbW9yaXphdGlvbixodHRwczovL2FyeGl2Lm9yZy9hYnMvMTgwMy4xMDA0OSw0Ny4wLCwiIiJXZSBhbHNvIHNob3cgaW1wcm92ZWQgcGVyZm9ybWFuY2UgZm9yIHdvcmQtYmFzZWQgbGFuZ3VhZ2UgbW9kZWxzIG9uIG5ld3MgcmVwb3J0cyAoR2lnYVdvcmQpLCBib29rcyAoUHJvamVjdCBHdXRlbmJlcmcpIGFuZCBXaWtpcGVkaWEgYXJ0aWNsZXMgKFdpa2lUZXh0LTEwMykgLS0tIHRoZSBsYXR0ZXIgYWNoaWV2aW5nIGEgc3RhdGUtb2YtdGhlLWFydCBwZXJwbGV4aXR5IG9mIDI5LjIuIiIiLDUzMDQ0MjI0MC4wLCJTaW5nbGUgbGF5ZXIgTFNUTSB3aXRoIGhpZGRlbiBkaW1lbnNpb24gb2YgMjA0OC4gVm9jYWJ1bGFyeSBmb3IgR3V0ZW5iZXJnIGlzIDI0Miw2MjE7IGlucHV0IGFuZCBvdXRwdXQgZW1iZWRkaW5ncyBhcmUgdGllZC4KCkVtYmVkZGluZyBsYXllciAodGllZCk6IDI0Miw2MjEgKiAyMDQ4ID0gNDk2LDg4Nyw4MDgKTFNUTSBsYXllcjogNCAqICgyMDQ4ICsgMjA0OCkgKiAyMDQ4ID0gMzMsNTU0LDQzMgoKVG90YWw6IDQ5Niw4ODcsODA4ICsgMzMsNTU0LDQzMiA9IDUzMCw0NDIsMjQwIiwzLjMzZSsxOSwiVGhleSBkbyB0cmFpbmluZyBydW5zIG9uIGEgdmlzaW9uIHRhc2sgYW5kIHRocmVlIGxhbmd1YWdlIGRhdGFzZXRzLiBUaGUgbGFyZ2VzdCBkYXRhc2V0IGJ5IHNpemUgaXMgR2lnYVdvcmQsIGJ1dCB0aGUgbGFyZ2VzdCB0cmFpbmluZyBydW4gaXMgb24gdGhlIEd1dGVuYmVyZyBkYXRhc2V0LCBhdCAxNUIgdG9rZW5zLiAKCkkgYXNzdW1lIHRoZSBpbnB1dCBlbWJlZGRpbmcgaXMgZG9uZSB3aXRoIGFuIGVtYmVkZGluZyBsb29rdXAgZm9yIGVmZmljaWVuY3kgcmF0aGVyIHRoYW4gYSBkZW5zZSBtYXRyaXggbXVsdGlwbGljYXRpb24sIHNvIHdlIG9ubHkgY291bnQgRkxPUHMgb24gdGhlIGRlLWVtYmVkZGluZy4KCk9wcyBjb3VudGluZzoKNiAqIDE1QiAqIDUzMCw0NDIsMjQwID0gNC43NzRlMTkKCkhhcmR3YXJlOgooOCAqIDEuODdlMTMpICogKDYgKiAyNCAqIDM2MDApICogMC4zID0gMi4zMjdlMTkKCkdlb21ldHJpYyBtZWFuOiBzcXJ0KDQuNzc0ZTE5ICogMi4zMjdlMTkpID0gMy4zM2UxOQoKKE5vdGUgdGhleSBzYXkgMTVCIHN0ZXBzLCBidXQgdGhleSBhbHNvIHNheSBpdCBpcyA4MCBlcG9jaHMgb24gYSAxNzVNIHRva2VuIGRhdGFzZXQsIGFuZCB0aGF0IGl0IHRvb2sgNiBkYXlzIG9uIDggUDEwMHMsIGJvdGggb2Ygd2hpY2ggd291bGQgYWdyZWUgd2l0aCAxNUIgdG9rZW5zLCBub3QgMTVCIHN0ZXBzKSIsMTc1MTgxNTA1LCJPbW5pZ2xvdDogMzJrIGltYWdlcwpXaWtpdGV4dC0xMDM6ICIiT3ZlciAxMDAgbWlsbGlvbiB0b2tlbnMiIgpHdXRlbmJlcmc6IDE3NSwxODEsNTA1IHRva2VucwpHaWdhV29yZCB2NTogNEIgdG9rZW5zCgpHaWdhd29yZCBpcyB0aGUgbGFyZ2VzdCBkYXRhc2V0LCBidXQgdGhlIGxhcmdlc3QgdHJhaW5pbmcgcnVuIHVzZXMgUHJvamVjdCBHdXRlbmJlcmcuIiwxNDQuMCw2IGRheXMsTlZJRElBIFAxMDAsLENvbmZpZGVudCwiTmV1cmFsIG5ldHdvcmtzIHRyYWluZWQgd2l0aCBiYWNrcHJvcGFnYXRpb24gb2Z0ZW4gc3RydWdnbGUgdG8gaWRlbnRpZnkgY2xhc3NlcyB0aGF0IGhhdmUgYmVlbiBvYnNlcnZlZCBhIHNtYWxsIG51bWJlciBvZiB0aW1lcy4gSW4gYXBwbGljYXRpb25zIHdoZXJlIG1vc3QgY2xhc3MgbGFiZWxzIGFyZSByYXJlLCBzdWNoIGFzIGxhbmd1YWdlIG1vZGVsbGluZywgdGhpcyBjYW4gYmVjb21lIGEgcGVyZm9ybWFuY2UgYm90dGxlbmVjay4gT25lIHBvdGVudGlhbCByZW1lZHkgaXMgdG8gYXVnbWVudCB0aGUgbmV0d29yayB3aXRoIGEgZmFzdC1sZWFybmluZyBub24tcGFyYW1ldHJpYyBtb2RlbCB3aGljaCBzdG9yZXMgcmVjZW50IGFjdGl2YXRpb25zIGFuZCBjbGFzcyBsYWJlbHMgaW50byBhbiBleHRlcm5hbCBtZW1vcnkuIFdlIGV4cGxvcmUgYSBzaW1wbGlmaWVkIGFyY2hpdGVjdHVyZSB3aGVyZSB3ZSB0cmVhdCBhIHN1YnNldCBvZiB0aGUgbW9kZWwgcGFyYW1ldGVycyBhcyBmYXN0IG1lbW9yeSBzdG9yZXMuIFRoaXMgY2FuIGhlbHAgcmV0YWluIGluZm9ybWF0aW9uIG92ZXIgbG9uZ2VyIHRpbWUgaW50ZXJ2YWxzIHRoYW4gYSB0cmFkaXRpb25hbCBtZW1vcnksIGFuZCBkb2VzIG5vdCByZXF1aXJlIGFkZGl0aW9uYWwgc3BhY2Ugb3IgY29tcHV0ZS4gSW4gdGhlIGNhc2Ugb2YgaW1hZ2UgY2xhc3NpZmljYXRpb24sIHdlIGRpc3BsYXkgZmFzdGVyIGJpbmRpbmcgb2Ygbm92ZWwgY2xhc3NlcyBvbiBhbiBPbW5pZ2xvdCBpbWFnZSBjdXJyaWN1bHVtIHRhc2suIFdlIGFsc28gc2hvdyBpbXByb3ZlZCBwZXJmb3JtYW5jZSBmb3Igd29yZC1iYXNlZCBsYW5ndWFnZSBtb2RlbHMgb24gbmV3cyByZXBvcnRzIChHaWdhV29yZCksIGJvb2tzIChQcm9qZWN0IEd1dGVuYmVyZykgYW5kIFdpa2lwZWRpYSBhcnRpY2xlcyAoV2lraVRleHQtMTAzKSAtLS0gdGhlIGxhdHRlciBhY2hpZXZpbmcgYSBzdGF0ZS1vZi10aGUtYXJ0IHBlcnBsZXhpdHkgb2YgMjkuMi4iLDgwLjAsIkxTVE0gKEhlYmJpYW4sIENhY2hlLCBNYlBBKSIsVW5yZWxlYXNlZCwiVW5pdGVkIEtpbmdkb20gb2YgR3JlYXQgQnJpdGFpbiBhbmQgTm9ydGhlcm4gSXJlbGFuZCxVbml0ZWQgS2luZ2RvbSBvZiBHcmVhdCBCcml0YWluIGFuZCBOb3J0aGVybiBJcmVsYW5kIiwsLCw4LjAsLDIwMjYtMDItMTEgMTk6MjY6MjcrMDA6MDAsLCwsNTEyMDAuMCwiU2VxdWVuY2UgbGVuZ3RoIG9mIDEwMCwgdG90YWwgb2YgNTEyIGJhdGNoZXMuIEJhdGNoZXMgYXJlIHNwbGl0IGJldHdlZW4gOCBHUFVzLiIsIkluZHVzdHJ5LEFjYWRlbWlhIiwsLCwsVW5yZWxlYXNlZCwsLDU5MC41MzIwNTUzMDQyMTMzLCwsLDQxNTMuMzA5Njg1OTg3MDA4LCJIYXJkd2FyZSxPcGVyYXRpb24gY291bnRpbmciLCwsLCxObwo0IGxheWVyIFFSTk4gKGg9MjUwMCksTGFuZ3VhZ2UsTGFuZ3VhZ2UgbW9kZWxpbmcsU2FsZXNmb3JjZSBSZXNlYXJjaCwiU3RlcGhlbiBNZXJpdHksIE5pdGlzaCBTaGlyaXNoIEtlc2thciwgUmljaGFyZCBTb2NoZXIiLDIwMTgtMDMtMjIsQW4gQW5hbHlzaXMgb2YgTmV1cmFsIExhbmd1YWdlIE1vZGVsaW5nIGF0IE11bHRpcGxlIFNjYWxlcyxodHRwczovL2FyeGl2Lm9yZy9hYnMvMTgwMy4wODI0MCwxODMuMCxTT1RBIGltcHJvdmVtZW50LCIiIlFSTk5zIGFjaGlldmUgc3RhdGVvZi10aGUtYXJ0IHJlc3VsdHMgb24gY2hhcmFjdGVyLWxldmVsIChQZW5uIFRyZWViYW5rLCBlbndpazgpIGFuZCB3b3JkLWxldmVsIChXaWtpVGV4dC0xMDMpCmRhdGFzZXRzLCByZXNwZWN0aXZlbHkiIiIsMTUxMDAwMDAwLjAsVGFibGUgNiw1LjkxNTg4MTVlKzE3LCIyMDY3MDAwMDAwMDAwMCBGTE9QIC8gc2VjIC8gR1BVIFtmcDE2IGFzc3VtZWRdICogMSBHUFUgKiAxMiBob3VycyAqIDM2MDAgc2VjIC8gaG91ciAqIDAuMyBbYXNzdW1lZCB1dGlsaXphdGlvbl0gPSAyLjY3ODgzMmUrMTdGTE9QCgo2IEZMT1AgLyB0b2tlbiAvIHBhcmFtZXRlciAqIDE1MTAwMDAwMCBwYXJhbWV0ZXJzICogMTAzMDAwMDAwIHRva2VucyAqIDE0IGVwb2NocyA9IDEuMzA2NDUyZSsxOCBGTE9QCgpzcXJ0KDIuNjc4ODMyZSsxNyoxLjMwNjQ1MmUrMTgpID0gNS45MTU4ODE1ZSsxNyBGTE9QCl9fX19fX19fX19fX19fX19fXwppbiB0aGUgYWxnb3JpdGhtaWMgcHJvZ3Jlc3MgcGFwZXIgdGhlIGVzdGltYXRpb24gd2FzIDIuNCDDlyAxMF4xNyBGTE9QIHVuZGVyIGFzc3VtcHRpb24gb2YgMjZNIHBhcmFtZXRlcnMiLDEwMzAwMDAwMCwiIiJUaGUgbW9kZWwgd2FzIHRyYWluZWQgZm9yIDEyIGhvdXJzICgxNCBlcG9jaHMpIiIiLDEyLjAsIiIiUmVzdWx0cyBhcmUgb2J0YWluZWQgaW4gb25seSAxMiBob3VycyAoV2lraVRleHQtMTAzKSB0byAyIGRheXMgKGVud2lrOCkgdXNpbmcgYSBzaW5nbGUgbW9kZXJuIEdQVSIiIixOVklESUEgUXVhZHJvIEdQMTAwLCxMaWtlbHksIk1hbnkgb2YgdGhlIGxlYWRpbmcgYXBwcm9hY2hlcyBpbiBsYW5ndWFnZSBtb2RlbGluZyBpbnRyb2R1Y2Ugbm92ZWwsIGNvbXBsZXggYW5kIHNwZWNpYWxpemVkIGFyY2hpdGVjdHVyZXMuIFdlIHRha2UgZXhpc3Rpbmcgc3RhdGUtb2YtdGhlLWFydCB3b3JkIGxldmVsIGxhbmd1YWdlIG1vZGVscyBiYXNlZCBvbiBMU1RNcyBhbmQgUVJOTnMgYW5kIGV4dGVuZCB0aGVtIHRvIGJvdGggbGFyZ2VyIHZvY2FidWxhcmllcyBhcyB3ZWxsIGFzIGNoYXJhY3Rlci1sZXZlbCBncmFudWxhcml0eS4gV2hlbiBwcm9wZXJseSB0dW5lZCwgTFNUTXMgYW5kIFFSTk5zIGFjaGlldmUgc3RhdGUtb2YtdGhlLWFydCByZXN1bHRzIG9uIGNoYXJhY3Rlci1sZXZlbCAoUGVubiBUcmVlYmFuaywgZW53aWs4KSBhbmQgd29yZC1sZXZlbCAoV2lraVRleHQtMTAzKSBkYXRhc2V0cywgcmVzcGVjdGl2ZWx5LiBSZXN1bHRzIGFyZSBvYnRhaW5lZCBpbiBvbmx5IDEyIGhvdXJzIChXaWtpVGV4dC0xMDMpIHRvIDIgZGF5cyAoZW53aWs4KSB1c2luZyBhIHNpbmdsZSBtb2Rlcm4gR1BVLiIsMTQuMCw0IGxheWVyIFFSTk4gKGg9MjUwMCksVW5yZWxlYXNlZCxVbml0ZWQgU3RhdGVzIG9mIEFtZXJpY2EsLCwsMS4wLCwyMDI2LTAyLTExIDE5OjI2OjI3KzAwOjAwLCwsLCwsSW5kdXN0cnksLCwsMTIuMCxPcGVuIHNvdXJjZSxCU0QtMyBsaWNlbnNlOiBodHRwczovL2dpdGh1Yi5jb20vc2FsZXNmb3JjZS9hd2QtbHN0bS1sbSAsLCwsRlAzMiwsMjY4LjE2OTM1NzExMDUwNjcsIkhhcmR3YXJlLE9wZXJhdGlvbiBjb3VudGluZyIsLCwsLE5vClJvdGF0aW9uLCJJbWFnZSBnZW5lcmF0aW9uLFZpc2lvbiIsSW1hZ2UgY29tcGxldGlvbizDiWNvbGUgZGVzIFBvbnRzIFBhcmlzVGVjaCwiU3B5cm9zIEdpZGFyaXMsIFByYXZlZXIgU2luZ2gsIE5pa29zIEtvbW9kYWtpcyIsMjAxOC0wMy0yMSxVbnN1cGVydmlzZWQgUmVwcmVzZW50YXRpb24gTGVhcm5pbmcgYnkgUHJlZGljdGluZyBJbWFnZSBSb3RhdGlvbnMsaHR0cHM6Ly9hcnhpdi5vcmcvYWJzLzE4MDMuMDc3MjgsMzU3NS4wLCwsODYwMDAwMDAuMCxodHRwczovL29wZW5haS5jb20vYmxvZy9pbWFnZS1ncHQvI3JmcmVmNTMsLCw1MTIwMDAwLCwsLCwsLCJPdmVyIHRoZSBsYXN0IHllYXJzLCBkZWVwIGNvbnZvbHV0aW9uYWwgbmV1cmFsIG5ldHdvcmtzIChDb252TmV0cykgaGF2ZSB0cmFuc2Zvcm1lZCB0aGUgZmllbGQgb2YgY29tcHV0ZXIgdmlzaW9uIHRoYW5rcyB0byB0aGVpciB1bnBhcmFsbGVsZWQgY2FwYWNpdHkgdG8gbGVhcm4gaGlnaCBsZXZlbCBzZW1hbnRpYyBpbWFnZSBmZWF0dXJlcy4gSG93ZXZlciwgaW4gb3JkZXIgdG8gc3VjY2Vzc2Z1bGx5IGxlYXJuIHRob3NlIGZlYXR1cmVzLCB0aGV5IHVzdWFsbHkgcmVxdWlyZSBtYXNzaXZlIGFtb3VudHMgb2YgbWFudWFsbHkgbGFiZWxlZCBkYXRhLCB3aGljaCBpcyBib3RoIGV4cGVuc2l2ZSBhbmQgaW1wcmFjdGljYWwgdG8gc2NhbGUuIFRoZXJlZm9yZSwgdW5zdXBlcnZpc2VkIHNlbWFudGljIGZlYXR1cmUgbGVhcm5pbmcsIGkuZS4sIGxlYXJuaW5nIHdpdGhvdXQgcmVxdWlyaW5nIG1hbnVhbCBhbm5vdGF0aW9uIGVmZm9ydCwgaXMgb2YgY3J1Y2lhbCBpbXBvcnRhbmNlIGluIG9yZGVyIHRvIHN1Y2Nlc3NmdWxseSBoYXJ2ZXN0IHRoZSB2YXN0IGFtb3VudCBvZiB2aXN1YWwgZGF0YSB0aGF0IGFyZSBhdmFpbGFibGUgdG9kYXkuIEluIG91ciB3b3JrIHdlIHByb3Bvc2UgdG8gbGVhcm4gaW1hZ2UgZmVhdHVyZXMgYnkgdHJhaW5pbmcgQ29udk5ldHMgdG8gcmVjb2duaXplIHRoZSAyZCByb3RhdGlvbiB0aGF0IGlzIGFwcGxpZWQgdG8gdGhlIGltYWdlIHRoYXQgaXQgZ2V0cyBhcyBpbnB1dC4gV2UgZGVtb25zdHJhdGUgYm90aCBxdWFsaXRhdGl2ZWx5IGFuZCBxdWFudGl0YXRpdmVseSB0aGF0IHRoaXMgYXBwYXJlbnRseSBzaW1wbGUgdGFzayBhY3R1YWxseSBwcm92aWRlcyBhIHZlcnkgcG93ZXJmdWwgc3VwZXJ2aXNvcnkgc2lnbmFsIGZvciBzZW1hbnRpYyBmZWF0dXJlIGxlYXJuaW5nLiBXZSBleGhhdXN0aXZlbHkgZXZhbHVhdGUgb3VyIG1ldGhvZCBpbiB2YXJpb3VzIHVuc3VwZXJ2aXNlZCBmZWF0dXJlIGxlYXJuaW5nIGJlbmNobWFya3MgYW5kIHdlIGV4aGliaXQgaW4gYWxsIG9mIHRoZW0gc3RhdGUtb2YtdGhlLWFydCBwZXJmb3JtYW5jZS4gU3BlY2lmaWNhbGx5LCBvdXIgcmVzdWx0cyBvbiB0aG9zZSBiZW5jaG1hcmtzIGRlbW9uc3RyYXRlIGRyYW1hdGljIGltcHJvdmVtZW50cyB3LnIudC4gcHJpb3Igc3RhdGUtb2YtdGhlLWFydCBhcHByb2FjaGVzIGluIHVuc3VwZXJ2aXNlZCByZXByZXNlbnRhdGlvbiBsZWFybmluZyBhbmQgdGh1cyBzaWduaWZpY2FudGx5IGNsb3NlIHRoZSBnYXAgd2l0aCBzdXBlcnZpc2VkIGZlYXR1cmUgbGVhcm5pbmcuIEZvciBpbnN0YW5jZSwgaW4gUEFTQ0FMIFZPQyAyMDA3IGRldGVjdGlvbiB0YXNrIG91ciB1bnN1cGVydmlzZWQgcHJlLXRyYWluZWQgQWxleE5ldCBtb2RlbCBhY2hpZXZlcyB0aGUgc3RhdGUtb2YtdGhlLWFydCAoYW1vbmcgdW5zdXBlcnZpc2VkIG1ldGhvZHMpIG1BUCBvZiA1NC40JSB0aGF0IGlzIG9ubHkgMi40IHBvaW50cyBsb3dlciBmcm9tIHRoZSBzdXBlcnZpc2VkIGNhc2UuIFdlIGdldCBzaW1pbGFybHkgc3RyaWtpbmcgcmVzdWx0cyB3aGVuIHdlIHRyYW5zZmVyIG91ciB1bnN1cGVydmlzZWQgbGVhcm5lZCBmZWF0dXJlcyBvbiB2YXJpb3VzIG90aGVyIHRhc2tzLCBzdWNoIGFzIEltYWdlTmV0IGNsYXNzaWZpY2F0aW9uLCBQQVNDQUwgY2xhc3NpZmljYXRpb24sIFBBU0NBTCBzZWdtZW50YXRpb24sIGFuZCBDSUZBUi0xMCBjbGFzc2lmaWNhdGlvbi4gVGhlIGNvZGUgYW5kIG1vZGVscyBvZiBvdXIgcGFwZXIgd2lsbCBiZSBwdWJsaXNoZWQgb246IHRoaXMgaHR0cHMgVVJMIC4iLCwsLEZyYW5jZSwsLCwsLDIwMjYtMDUtMjUgMTI6MTI6MDcrMDA6MDAsLCwsLCxBY2FkZW1pYSwsLCwsLCwsLCwsLCwsLCwsLApMU1RNICgyMDE4KSxMYW5ndWFnZSxMYW5ndWFnZSBtb2RlbGluZywiSW50ZWwgTGFicyxDYXJuZWdpZSBNZWxsb24gVW5pdmVyc2l0eSAoQ01VKSIsIlNoYW9qaWUgQmFpLCBKLiBaaWNvIEtvbHRlciwgVmxhZGxlbiBLb2x0dW4iLDIwMTgtMDMtMDQsQW4gRW1waXJpY2FsIEV2YWx1YXRpb24gb2YgR2VuZXJpYyBDb252b2x1dGlvbmFsIGFuZCBSZWN1cnJlbnQgTmV0d29ya3MgZm9yIFNlcXVlbmNlIE1vZGVsaW5nLGh0dHBzOi8vYXJ4aXYub3JnL2Ficy8xODAzLjAxMjcxLDY0OTYuMCwsLDEzMDAwMDAwLjAsLCwsMTAzMDAwMDAwLCwsLCwsLCJGb3IgbW9zdCBkZWVwIGxlYXJuaW5nIHByYWN0aXRpb25lcnMsIHNlcXVlbmNlIG1vZGVsaW5nIGlzIHN5bm9ueW1vdXMgd2l0aCByZWN1cnJlbnQgbmV0d29ya3MuIFlldCByZWNlbnQgcmVzdWx0cyBpbmRpY2F0ZSB0aGF0IGNvbnZvbHV0aW9uYWwgYXJjaGl0ZWN0dXJlcyBjYW4gb3V0cGVyZm9ybSByZWN1cnJlbnQgbmV0d29ya3Mgb24gdGFza3Mgc3VjaCBhcyBhdWRpbyBzeW50aGVzaXMgYW5kIG1hY2hpbmUgdHJhbnNsYXRpb24uIEdpdmVuIGEgbmV3IHNlcXVlbmNlIG1vZGVsaW5nIHRhc2sgb3IgZGF0YXNldCwgd2hpY2ggYXJjaGl0ZWN0dXJlIHNob3VsZCBvbmUgdXNlPyBXZSBjb25kdWN0IGEgc3lzdGVtYXRpYyBldmFsdWF0aW9uIG9mIGdlbmVyaWMgY29udm9sdXRpb25hbCBhbmQgcmVjdXJyZW50IGFyY2hpdGVjdHVyZXMgZm9yIHNlcXVlbmNlIG1vZGVsaW5nLiBUaGUgbW9kZWxzIGFyZSBldmFsdWF0ZWQgYWNyb3NzIGEgYnJvYWQgcmFuZ2Ugb2Ygc3RhbmRhcmQgdGFza3MgdGhhdCBhcmUgY29tbW9ubHkgdXNlZCB0byBiZW5jaG1hcmsgcmVjdXJyZW50IG5ldHdvcmtzLiBPdXIgcmVzdWx0cyBpbmRpY2F0ZSB0aGF0IGEgc2ltcGxlIGNvbnZvbHV0aW9uYWwgYXJjaGl0ZWN0dXJlIG91dHBlcmZvcm1zIGNhbm9uaWNhbCByZWN1cnJlbnQgbmV0d29ya3Mgc3VjaCBhcyBMU1RNcyBhY3Jvc3MgYSBkaXZlcnNlIHJhbmdlIG9mIHRhc2tzIGFuZCBkYXRhc2V0cywgd2hpbGUgZGVtb25zdHJhdGluZyBsb25nZXIgZWZmZWN0aXZlIG1lbW9yeS4gV2UgY29uY2x1ZGUgdGhhdCB0aGUgY29tbW9uIGFzc29jaWF0aW9uIGJldHdlZW4gc2VxdWVuY2UgbW9kZWxpbmcgYW5kIHJlY3VycmVudCBuZXR3b3JrcyBzaG91bGQgYmUgcmVjb25zaWRlcmVkLCBhbmQgY29udm9sdXRpb25hbCBuZXR3b3JrcyBzaG91bGQgYmUgcmVnYXJkZWQgYXMgYSBuYXR1cmFsIHN0YXJ0aW5nIHBvaW50IGZvciBzZXF1ZW5jZSBtb2RlbGluZyB0YXNrcy4gVG8gYXNzaXN0IHJlbGF0ZWQgd29yaywgd2UgaGF2ZSBtYWRlIGNvZGUgYXZhaWxhYmxlIGF0IHRoaXMgaHR0cCBVUkwgLiIsLExTVE0gKDIwMTgpLE9wZW4gd2VpZ2h0cyAodW5yZXN0cmljdGVkKSwiVW5pdGVkIFN0YXRlcyBvZiBBbWVyaWNhLFVuaXRlZCBTdGF0ZXMgb2YgQW1lcmljYSIsLCwsLCwyMDI2LTA1LTI1IDEyOjEyOjA2KzAwOjAwLCwsLCwsIkluZHVzdHJ5LEFjYWRlbWlhIiwsLCwsT3BlbiBzb3VyY2UsImNvZGUsIE1JVDogaHR0cHM6Ly9naXRodWIuY29tL2xvY3VzbGFiL1RDTi9ibG9iL21hc3Rlci9UQ04vd29yZF9jbm4vUkVBRE1FLm1kIAp0cmFpbiBzY3JpcHQ6IGh0dHBzOi8vZ2l0aHViLmNvbS9sb2N1c2xhYi9UQ04vYmxvYi9tYXN0ZXIvVENOL3dvcmRfY25uL3dvcmRfY25uX3Rlc3QucHkgIiwsLCwsLCwsLCwsLFllcwpDaGluZXNlIC0gRW5nbGlzaCB0cmFuc2xhdGlvbixMYW5ndWFnZSxUcmFuc2xhdGlvbixNaWNyb3NvZnQsIkggSGFzc2FuLCBBIEF1ZSwgQyBDaGVuLCBWIENob3dkaGFyeSIsMjAxOC0wMy0wMSxBY2hpZXZpbmcgSHVtYW4gUGFyaXR5IG9uIEF1dG9tYXRpYyBDaGluZXNlIHRvIEVuZ2xpc2ggTmV3cyBUcmFuc2xhdGlvbixodHRwczovL3d3dy5taWNyb3NvZnQuY29tL2VuLXVzL3Jlc2VhcmNoL3B1YmxpY2F0aW9uL2FjaGlldmluZy1odW1hbi1wYXJpdHktb24tYXV0b21hdGljLWNoaW5lc2UtdG8tZW5nbGlzaC1uZXdzLXRyYW5zbGF0aW9uLyw2MjMuMCxTT1RBIGltcHJvdmVtZW50LCIiIldlIGZpbmQgdGhhdCBvdXIgbGF0ZXN0IG5ldXJhbCBtYWNoaW5lIHRyYW5zbGF0aW9uIHN5c3RlbSBoYXMgcmVhY2hlZCBhIG5ldyBzdGF0ZS1vZi10aGUtYXJ0LCBhbmQgdGhhdCB0aGUgdHJhbnNsYXRpb24gcXVhbGl0eSBpcyBhdCBodW1hbiBwYXJpdHkgd2hlbiBjb21wYXJlZCB0byBwcm9mZXNzaW9uYWwgaHVtYW4gdHJhbnNsYXRpb25zIiIiLCwsLCwsLCwsLFNlbGYtc3VwZXJ2aXNlZCBsZWFybmluZyxVbmtub3duLCJNYWNoaW5lIHRyYW5zbGF0aW9uIGhhcyBtYWRlIHJhcGlkIGFkdmFuY2VzIGluIHJlY2VudCB5ZWFycy4gTWlsbGlvbnMgb2YgcGVvcGxlIGFyZSB1c2luZyBpdCB0b2RheSBpbiBvbmxpbmUgdHJhbnNsYXRpb24gc3lzdGVtcyBhbmQgbW9iaWxlIGFwcGxpY2F0aW9ucyBpbiBvcmRlciB0byBjb21tdW5pY2F0ZSBhY3Jvc3MgbGFuZ3VhZ2UgYmFycmllcnMuIFRoZSBxdWVzdGlvbiBuYXR1cmFsbHkgYXJpc2VzIHdoZXRoZXIgc3VjaCBzeXN0ZW1zIGNhbiBhcHByb2FjaCBvciBhY2hpZXZlIHBhcml0eSB3aXRoIGh1bWFuIHRyYW5zbGF0aW9ucy4gSW4gdGhpcyBwYXBlciwgd2UgZmlyc3QgYWRkcmVzcyB0aGUgcHJvYmxlbSBvZiBob3cgdG8gZGVmaW5lIGFuZCBhY2N1cmF0ZWx5IG1lYXN1cmUgaHVtYW4gcGFyaXR5IGluIHRyYW5zbGF0aW9uLiBXZSB0aGVuIGRlc2NyaWJlIE1pY3Jvc29mdOKAmXMgbWFjaGluZSB0cmFuc2xhdGlvbiBzeXN0ZW0gYW5kIG1lYXN1cmUgdGhlIHF1YWxpdHkgb2YgaXRzIHRyYW5zbGF0aW9ucyBvbiB0aGUgd2lkZWx5IHVzZWQgV01UIDIwMTcgbmV3cyB0cmFuc2xhdGlvbiB0YXNrIGZyb20gQ2hpbmVzZSB0byBFbmdsaXNoLiBXZSBmaW5kIHRoYXQgb3VyIGxhdGVzdCBuZXVyYWwgbWFjaGluZSB0cmFuc2xhdGlvbiBzeXN0ZW0gaGFzIHJlYWNoZWQgYSBuZXcgc3RhdGUtb2YtdGhlLWFydCwgYW5kIHRoYXQgdGhlIHRyYW5zbGF0aW9uIHF1YWxpdHkgaXMgYXQgaHVtYW4gcGFyaXR5IHdoZW4gY29tcGFyZWQgdG8gcHJvZmVzc2lvbmFsIGh1bWFuIHRyYW5zbGF0aW9ucy4gV2UgYWxzbyBmaW5kIHRoYXQgaXQgc2lnbmlmaWNhbnRseSBleGNlZWRzIHRoZSBxdWFsaXR5IG9mIGNyb3dkLXNvdXJjZWQgbm9uLXByb2Zlc3Npb25hbCB0cmFuc2xhdGlvbnMuIiwsLCxVbml0ZWQgU3RhdGVzIG9mIEFtZXJpY2EsLCwsLCwyMDI2LTAxLTAxIDE0OjAwOjUyKzAwOjAwLCwsLCwsSW5kdXN0cnksLCwsLCwsLCwsRlAzMiwsLCwsLCwsClJlc2lkdWFsIERlbnNlIE5ldHdvcmssIlZpc2lvbixJbWFnZSBnZW5lcmF0aW9uIixJbWFnZSBzdXBlci1yZXNvbHV0aW9uLCJOb3J0aGVhc3Rlcm4gVW5pdmVyc2l0eSxVbml2ZXJzaXR5IG9mIFJvY2hlc3RlciIsIiBZdWx1biBaaGFuZywgWWFwZW5nIFRpYW4sIFl1IEtvbmcsIEJpbmVuZyBaaG9uZywgWXVuIEZ1IiwyMDE4LTAyLTI0LFJlc2lkdWFsIERlbnNlIE5ldHdvcmsgZm9yIEltYWdlIFN1cGVyLVJlc29sdXRpb24saHR0cHM6Ly9hcnhpdi5vcmcvYWJzLzE4MDIuMDg3OTd2MiwzODU3LjAsLCwsLCwsMjYyMTQ0MDAwLCwsLCwsVW5rbm93biwiQSB2ZXJ5IGRlZXAgY29udm9sdXRpb25hbCBuZXVyYWwgbmV0d29yayAoQ05OKSBoYXMgcmVjZW50bHkgYWNoaWV2ZWQgZ3JlYXQgc3VjY2VzcyBmb3IgaW1hZ2Ugc3VwZXItcmVzb2x1dGlvbiAoU1IpIGFuZCBvZmZlcmVkIGhpZXJhcmNoaWNhbCBmZWF0dXJlcyBhcyB3ZWxsLiBIb3dldmVyLCBtb3N0IGRlZXAgQ05OIGJhc2VkIFNSIG1vZGVscyBkbyBub3QgbWFrZSBmdWxsIHVzZSBvZiB0aGUgaGllcmFyY2hpY2FsIGZlYXR1cmVzIGZyb20gdGhlIG9yaWdpbmFsIGxvdy1yZXNvbHV0aW9uIChMUikgaW1hZ2VzLCB0aGVyZWJ5IGFjaGlldmluZyByZWxhdGl2ZWx5LWxvdyBwZXJmb3JtYW5jZS4gSW4gdGhpcyBwYXBlciwgd2UgcHJvcG9zZSBhIG5vdmVsIHJlc2lkdWFsIGRlbnNlIG5ldHdvcmsgKFJETikgdG8gYWRkcmVzcyB0aGlzIHByb2JsZW0gaW4gaW1hZ2UgU1IuIFdlIGZ1bGx5IGV4cGxvaXQgdGhlIGhpZXJhcmNoaWNhbCBmZWF0dXJlcyBmcm9tIGFsbCB0aGUgY29udm9sdXRpb25hbCBsYXllcnMuIFNwZWNpZmljYWxseSwgd2UgcHJvcG9zZSByZXNpZHVhbCBkZW5zZSBibG9jayAoUkRCKSB0byBleHRyYWN0IGFidW5kYW50IGxvY2FsIGZlYXR1cmVzIHZpYSBkZW5zZSBjb25uZWN0ZWQgY29udm9sdXRpb25hbCBsYXllcnMuIFJEQiBmdXJ0aGVyIGFsbG93cyBkaXJlY3QgY29ubmVjdGlvbnMgZnJvbSB0aGUgc3RhdGUgb2YgcHJlY2VkaW5nIFJEQiB0byBhbGwgdGhlIGxheWVycyBvZiBjdXJyZW50IFJEQiwgbGVhZGluZyB0byBhIGNvbnRpZ3VvdXMgbWVtb3J5IChDTSkgbWVjaGFuaXNtLiBMb2NhbCBmZWF0dXJlIGZ1c2lvbiBpbiBSREIgaXMgdGhlbiB1c2VkIHRvIGFkYXB0aXZlbHkgbGVhcm4gbW9yZSBlZmZlY3RpdmUgZmVhdHVyZXMgZnJvbSBwcmVjZWRpbmcgYW5kIGN1cnJlbnQgbG9jYWwgZmVhdHVyZXMgYW5kIHN0YWJpbGl6ZXMgdGhlIHRyYWluaW5nIG9mIHdpZGVyIG5ldHdvcmsuIEFmdGVyIGZ1bGx5IG9idGFpbmluZyBkZW5zZSBsb2NhbCBmZWF0dXJlcywgd2UgdXNlIGdsb2JhbCBmZWF0dXJlIGZ1c2lvbiB0byBqb2ludGx5IGFuZCBhZGFwdGl2ZWx5IGxlYXJuIGdsb2JhbCBoaWVyYXJjaGljYWwgZmVhdHVyZXMgaW4gYSBob2xpc3RpYyB3YXkuIEV4dGVuc2l2ZSBleHBlcmltZW50cyBvbiBiZW5jaG1hcmsgZGF0YXNldHMgd2l0aCBkaWZmZXJlbnQgZGVncmFkYXRpb24gbW9kZWxzIHNob3cgdGhhdCBvdXIgUkROIGFjaGlldmVzIGZhdm9yYWJsZSBwZXJmb3JtYW5jZSBhZ2FpbnN0IHN0YXRlLW9mLXRoZS1hcnQgbWV0aG9kcy4iLDIwMC4wLCwsIlVuaXRlZCBTdGF0ZXMgb2YgQW1lcmljYSxVbml0ZWQgU3RhdGVzIG9mIEFtZXJpY2EiLCwsLCwsMjAyNi0wNS0yNSAxMjoxMjowNiswMDowMCwsLCwsLCJBY2FkZW1pYSxBY2FkZW1pYSIsLCwsLCwsLCwsRlAzMiwsLCwsLCwsClNwZWN0cmFsbHkgTm9ybWFsaXplZCBHQU4sSW1hZ2UgZ2VuZXJhdGlvbixJbWFnZSBnZW5lcmF0aW9uLCJQcmVmZXJyZWQgTmV0d29ya3MgSW5jLFJpdHN1bWVpa2FuIFVuaXZlcnNpdHksTmF0aW9uYWwgSW5zdGl0dXRlIG9mIEluZm9ybWF0aWNzIiwiVGFrZXJ1IE1peWF0bywgVG9zaGlraSBLYXRhb2thLCBNYXNhbm9yaSBLb3lhbWEsIFl1aWNoaSBZb3NoaWRhIiwyMDE4LTAyLTE2LFNwZWN0cmFsIE5vcm1hbGl6YXRpb24gZm9yIEdlbmVyYXRpdmUgQWR2ZXJzYXJpYWwgTmV0d29ya3MsaHR0cHM6Ly9hcnhpdi5vcmcvYWJzLzE4MDIuMDU5NTcsNDk2Ny4wLCwsLCwsLDI1NjAwMDAsLCwsLCxVbmtub3duLCJPbmUgb2YgdGhlIGNoYWxsZW5nZXMgaW4gdGhlIHN0dWR5IG9mIGdlbmVyYXRpdmUgYWR2ZXJzYXJpYWwgbmV0d29ya3MgaXMgdGhlIGluc3RhYmlsaXR5IG9mIGl0cyB0cmFpbmluZy4gSW4gdGhpcyBwYXBlciwgd2UgcHJvcG9zZSBhIG5vdmVsIHdlaWdodCBub3JtYWxpemF0aW9uIHRlY2huaXF1ZSBjYWxsZWQgc3BlY3RyYWwgbm9ybWFsaXphdGlvbiB0byBzdGFiaWxpemUgdGhlIHRyYWluaW5nIG9mIHRoZSBkaXNjcmltaW5hdG9yLiBPdXIgbmV3IG5vcm1hbGl6YXRpb24gdGVjaG5pcXVlIGlzIGNvbXB1dGF0aW9uYWxseSBsaWdodCBhbmQgZWFzeSB0byBpbmNvcnBvcmF0ZSBpbnRvIGV4aXN0aW5nIGltcGxlbWVudGF0aW9ucy4gV2UgdGVzdGVkIHRoZSBlZmZpY2FjeSBvZiBzcGVjdHJhbCBub3JtYWxpemF0aW9uIG9uIENJRkFSMTAsIFNUTC0xMCwgYW5kIElMU1ZSQzIwMTIgZGF0YXNldCwgYW5kIHdlIGV4cGVyaW1lbnRhbGx5IGNvbmZpcm1lZCB0aGF0IHNwZWN0cmFsbHkgbm9ybWFsaXplZCBHQU5zIChTTi1HQU5zKSBpcyBjYXBhYmxlIG9mIGdlbmVyYXRpbmcgaW1hZ2VzIG9mIGJldHRlciBvciBlcXVhbCBxdWFsaXR5IHJlbGF0aXZlIHRvIHRoZSBwcmV2aW91cyB0cmFpbmluZyBzdGFiaWxpemF0aW9uIHRlY2huaXF1ZXMuIiwsLCwiSmFwYW4sSmFwYW4sSmFwYW4iLCwsLCwsMjAyNi0wNS0yNSAxMjoxMjo1MCswMDowMCwsLCwsLCJJbmR1c3RyeSxBY2FkZW1pYSIsLCwsLCwsLCwsLCwsLCwsLCwKTXVsdGlwb3AgQWRhcHRpdmUgQ29udGludW91cyBTdGFjayAoV1QyKSxMYW5ndWFnZSxMYW5ndWFnZSBtb2RlbGluZywiRGVlcE1pbmQsVW5pdmVyc2l0eSBvZiBPeGZvcmQiLCJEYW5pIFlvZ2F0YW1hLCBZaXNodSBNaWFvLCBHYWJvciBNZWxpcywgV2FuZyBMaW5nLCBBZGhpZ3VuYSBLdW5jb3JvLCBDaHJpcyBEeWVyLCBQaGlsIEJsdW5zb20iLDIwMTgtMDItMTUsTWVtb3J5IEFyY2hpdGVjdHVyZXMgaW4gUmVjdXJyZW50IE5ldXJhbCBOZXR3b3JrIExhbmd1YWdlIE1vZGVscyxodHRwczovL29wZW5yZXZpZXcubmV0L2ZvcnVtP2lkPVNrRnFmMGxBWiw2My4wLCwsMjYwMDAwMDAuMCwsLCwsLCwsLCwsIldlIGNvbXBhcmUgYW5kIGFuYWx5emUgc2VxdWVudGlhbCwgcmFuZG9tIGFjY2VzcywgYW5kIHN0YWNrIG1lbW9yeSBhcmNoaXRlY3R1cmVzIGZvciByZWN1cnJlbnQgbmV1cmFsIG5ldHdvcmsgbGFuZ3VhZ2UgbW9kZWxzLiBPdXIgZXhwZXJpbWVudHMgb24gdGhlIFBlbm4gVHJlZWJhbmsgYW5kIFdpa2l0ZXh0LTIgZGF0YXNldHMgc2hvdyB0aGF0IHN0YWNrLWJhc2VkIG1lbW9yeSBhcmNoaXRlY3R1cmVzIGNvbnNpc3RlbnRseSBhY2hpZXZlIHRoZSBiZXN0IHBlcmZvcm1hbmNlIGluIHRlcm1zIG9mIGhlbGQgb3V0IHBlcnBsZXhpdHkuIFdlIGFsc28gcHJvcG9zZSBhIGdlbmVyYWxpemF0aW9uIHRvIGV4aXN0aW5nIGNvbnRpbnVvdXMgc3RhY2sgbW9kZWxzIChKb3VsaW4gJiBNaWtvbG92LDIwMTU7IEdyZWZlbnN0ZXR0ZSBldCBhbC4sIDIwMTUpICB0byBhbGxvdyBhIHZhcmlhYmxlIG51bWJlciBvZiBwb3Agb3BlcmF0aW9ucyBtb3JlIG5hdHVyYWxseSB0aGF0IGZ1cnRoZXIgaW1wcm92ZXMgcGVyZm9ybWFuY2UuIFdlIGZ1cnRoZXIgZXZhbHVhdGUgdGhlc2UgbGFuZ3VhZ2UgbW9kZWxzIGluIHRlcm1zIG9mIHRoZWlyIGFiaWxpdHkgdG8gY2FwdHVyZSBub24tbG9jYWwgc3ludGFjdGljIGRlcGVuZGVuY2llcyBvbiBhIHN1YmplY3QtdmVyYiBhZ3JlZW1lbnQgZGF0YXNldCAgKExpbnplbiBldCBhbC4sIDIwMTYpIGFuZCBlc3RhYmxpc2ggbmV3IHN0YXRlIG9mIHRoZSBhcnQgcmVzdWx0cyB1c2luZyBtZW1vcnkgYXVnbWVudGVkIGxhbmd1YWdlIG1vZGVscy4gT3VyIHJlc3VsdHMgZGVtb25zdHJhdGUgdGhlIHZhbHVlIG9mIHN0YWNrLXN0cnVjdHVyZWQgbWVtb3J5IGZvciBleHBsYWluaW5nIHRoZSBkaXN0cmlidXRpb24gb2Ygd29yZHMgaW4gbmF0dXJhbCBsYW5ndWFnZSwgaW4gbGluZSB3aXRoIGxpbmd1aXN0aWMgdGhlb3JpZXMgY2xhaW1pbmcgYSBjb250ZXh0LWZyZWUgYmFja2JvbmUgZm9yIG5hdHVyYWwgbGFuZ3VhZ2UuIiwsTXVsdGlwb3AgQWRhcHRpdmUgQ29udGludW91cyBTdGFjayAoV1QyKSxVbnJlbGVhc2VkLCJVbml0ZWQgS2luZ2RvbSBvZiBHcmVhdCBCcml0YWluIGFuZCBOb3J0aGVybiBJcmVsYW5kLFVuaXRlZCBLaW5nZG9tIG9mIEdyZWF0IEJyaXRhaW4gYW5kIE5vcnRoZXJuIElyZWxhbmQiLCwsLCwsMjAyNi0wMi0xMSAxOToyNjoyNyswMDowMCwsLCwsLCJJbmR1c3RyeSxBY2FkZW1pYSIsLCwsLFVucmVsZWFzZWQsLCwsLCwsLCwsLCwsTm8KVENOICgxNDhNKSxMYW5ndWFnZSxMYW5ndWFnZSBtb2RlbGluZywiQ2FybmVnaWUgTWVsbG9uIFVuaXZlcnNpdHkgKENNVSksSW50ZWwgTGFicyIsIlNoYW9qaWUgQmFpLCBKLiBaaWNvIEtvbHRlciwgVmxhZGxlbiBLb2x0dW4iLDIwMTgtMDItMTUsQ29udm9sdXRpb25hbCBTZXF1ZW5jZSBNb2RlbGluZyBSZXZpc2l0ZWQsaHR0cHM6Ly9vcGVucmV2aWV3Lm5ldC9mb3J1bT9pZD1yazh3S2stUi0sNjQ5Ni4wLCwsMTQ4MDAwMDAwLjAsLCwsLCwsLCwsLCJUaGlzIHBhcGVyIHJldmlzaXRzIHRoZSBwcm9ibGVtIG9mIHNlcXVlbmNlIG1vZGVsaW5nIHVzaW5nIGNvbnZvbHV0aW9uYWwgCmFyY2hpdGVjdHVyZXMuICBBbHRob3VnaCBib3RoIGNvbnZvbHV0aW9uYWwgYW5kIHJlY3VycmVudCBhcmNoaXRlY3R1cmVzIGhhdmUgYQpsb25nIGhpc3RvcnkgaW4gc2VxdWVuY2UgcHJlZGljdGlvbiwgdGhlIGN1cnJlbnQgIiJkZWZhdWx0IiIgbWluZHNldCBpbiBtdWNoIG9mCnRoZSBkZWVwIGxlYXJuaW5nIGNvbW11bml0eSBpcyB0aGF0IGdlbmVyaWMgc2VxdWVuY2UgbW9kZWxpbmcgaXMgYmVzdCBoYW5kbGVkIHVzaW5nIHJlY3VycmVudCBuZXR3b3Jrcy4gIFRoZSBnb2FsIG9mIHRoaXMgcGFwZXIgaXMgdG8gcXVlc3Rpb24gdGhpcyBhc3N1bXB0aW9uLiBTcGVjaWZpY2FsbHksIHdlIGNvbnNpZGVyIGEgc2ltcGxlIGdlbmVyaWMgdGVtcG9yYWwgY29udm9sdXRpb24gbmV0d29yayAoVENOKSwgd2hpY2ggYWRvcHRzIGZlYXR1cmVzIGZyb20gbW9kZXJuIENvbnZOZXQgYXJjaGl0ZWN0dXJlcyBzdWNoIGFzIGEgZGlsYXRpb25zIGFuZCByZXNpZHVhbCBjb25uZWN0aW9ucy4gIFdlIHNob3cgdGhhdCBvbiBhIHZhcmlldHkgb2Ygc2VxdWVuY2UgbW9kZWxpbmcgdGFza3MsIGluY2x1ZGluZyBtYW55IGZyZXF1ZW50bHkgdXNlZCBhcyBiZW5jaG1hcmtzIGZvciBldmFsdWF0aW5nIHJlY3VycmVudCBuZXR3b3JrcywgdGhlIFRDTiBvdXRwZXJmb3JtcyBiYXNlbGluZSBSTk4gbWV0aG9kcyAoTFNUTXMsIEdSVXMsIGFuZCB2YW5pbGxhIFJOTnMpIGFuZCBzb21ldGltZXMgZXZlbiBoaWdobHkgc3BlY2lhbGl6ZWQgYXBwcm9hY2hlcy4gIFdlIGZ1cnRoZXIgc2hvdyB0aGF0IHRoZSBwb3RlbnRpYWwgIiJpbmZpbml0ZSBtZW1vcnkiIiBhZHZhbnRhZ2UgdGhhdCBSTk5zIGhhdmUgb3ZlciBUQ05zIGlzIGxhcmdlbHkgYWJzZW50IGluIHByYWN0aWNlOiBUQ05zIGluZGVlZCBleGhpYml0IGxvbmdlciBlZmZlY3RpdmUgaGlzdG9yeSBzaXplcyB0aGFuIHRoZWlyIHJlY3VycmVudCBjb3VudGVycGFydHMuICAgQXMgYSB3aG9sZSwgd2UgYXJndWUgdGhhdCBpdCBtYXkgYmUgdGltZSB0byAocmUpY29uc2lkZXIgQ29udk5ldHMgYXMgdGhlIGRlZmF1bHQgIiJnbyB0byIiIGFyY2hpdGVjdHVyZSBmb3Igc2VxdWVuY2UgbW9kZWxpbmcuIiwsVENOICgxNDhNKSxVbnJlbGVhc2VkLCJVbml0ZWQgU3RhdGVzIG9mIEFtZXJpY2EsVW5pdGVkIFN0YXRlcyBvZiBBbWVyaWNhIiwsLCwsLDIwMjYtMDUtMjUgMTI6MTI6NDgrMDA6MDAsLCwsLCwiQWNhZGVtaWEsSW5kdXN0cnkiLCwsLCxVbnJlbGVhc2VkLCwsLCwsLCwsLCwsLE5vClRDTiAoMTNNKSxMYW5ndWFnZSxMYW5ndWFnZSBtb2RlbGluZywiQ2FybmVnaWUgTWVsbG9uIFVu</x:v>
      </x:c>
    </x:row>
    <x:row r="277" ht="18" customHeight="1">
      <x:c r="A277" s="17" t="n">
        <x:v>272</x:v>
      </x:c>
      <x:c r="B277" s="17" t="n">
        <x:v>310</x:v>
      </x:c>
      <x:c r="C277" s="160" t="str">
        <x:v>aXZlcnNpdHkgKENNVSksSW50ZWwgTGFicyIsIlNoYW9qaWUgQmFpLCBKLiBaaWNvIEtvbHRlciwgVmxhZGxlbiBLb2x0dW4iLDIwMTgtMDItMTUsQ29udm9sdXRpb25hbCBTZXF1ZW5jZSBNb2RlbGluZyBSZXZpc2l0ZWQsImh0dHBzOi8vb3BlbnJldmlldy5uZXQvZm9ydW0/aWQ9cms4d0trLVItCmh0dHBzOi8vYXJ4aXYub3JnL2Ficy8xODAzLjAxMjcxIiw2NDk2LjAsLCwxMzAwMDAwMC4wLFRhYmxlIDEsLCwsLCwsLCxDb25maWRlbnQsIlRoaXMgcGFwZXIgcmV2aXNpdHMgdGhlIHByb2JsZW0gb2Ygc2VxdWVuY2UgbW9kZWxpbmcgdXNpbmcgY29udm9sdXRpb25hbCBhcmNoaXRlY3R1cmVzLiAgQWx0aG91Z2ggYm90aCBjb252b2x1dGlvbmFsIGFuZCByZWN1cnJlbnQgYXJjaGl0ZWN0dXJlcyBoYXZlIGEgbG9uZyBoaXN0b3J5IGluIHNlcXVlbmNlIHByZWRpY3Rpb24sIHRoZSBjdXJyZW50ICIiZGVmYXVsdCIiIG1pbmRzZXQgaW4gbXVjaCBvZgp0aGUgZGVlcCBsZWFybmluZyBjb21tdW5pdHkgaXMgdGhhdCBnZW5lcmljIHNlcXVlbmNlIG1vZGVsaW5nIGlzIGJlc3QgaGFuZGxlZCB1c2luZyByZWN1cnJlbnQgbmV0d29ya3MuICBUaGUgZ29hbCBvZiB0aGlzIHBhcGVyIGlzIHRvIHF1ZXN0aW9uIHRoaXMgYXNzdW1wdGlvbi4gU3BlY2lmaWNhbGx5LCB3ZSBjb25zaWRlciBhIHNpbXBsZSBnZW5lcmljIHRlbXBvcmFsIGNvbnZvbHV0aW9uIG5ldHdvcmsgKFRDTiksIHdoaWNoIGFkb3B0cyBmZWF0dXJlcyBmcm9tIG1vZGVybiBDb252TmV0IGFyY2hpdGVjdHVyZXMgc3VjaCBhcyBhIGRpbGF0aW9ucyBhbmQgcmVzaWR1YWwgY29ubmVjdGlvbnMuICBXZSBzaG93IHRoYXQgb24gYSB2YXJpZXR5IG9mIHNlcXVlbmNlIG1vZGVsaW5nIHRhc2tzLCBpbmNsdWRpbmcgbWFueSBmcmVxdWVudGx5IHVzZWQgYXMgYmVuY2htYXJrcyBmb3IgZXZhbHVhdGluZyByZWN1cnJlbnQgbmV0d29ya3MsIHRoZSBUQ04gb3V0cGVyZm9ybXMgYmFzZWxpbmUgUk5OIG1ldGhvZHMgKExTVE1zLCBHUlVzLCBhbmQgdmFuaWxsYSBSTk5zKSBhbmQgc29tZXRpbWVzIGV2ZW4gaGlnaGx5IHNwZWNpYWxpemVkIGFwcHJvYWNoZXMuICBXZSBmdXJ0aGVyIHNob3cgdGhhdCB0aGUgcG90ZW50aWFsICIiaW5maW5pdGUgbWVtb3J5IiIgYWR2YW50YWdlIHRoYXQgUk5OcyBoYXZlIG92ZXIgVENOcyBpcyBsYXJnZWx5IGFic2VudCBpbiBwcmFjdGljZTogVENOcyBpbmRlZWQgZXhoaWJpdCBsb25nZXIgZWZmZWN0aXZlIGhpc3Rvcnkgc2l6ZXMgdGhhbiB0aGVpciByZWN1cnJlbnQgY291bnRlcnBhcnRzLiAgIEFzIGEgd2hvbGUsIHdlIGFyZ3VlIHRoYXQgaXQgbWF5IGJlIHRpbWUgdG8gKHJlKWNvbnNpZGVyIENvbnZOZXRzIGFzIHRoZSBkZWZhdWx0ICIiZ28gdG8iIiBhcmNoaXRlY3R1cmUgZm9yIHNlcXVlbmNlIG1vZGVsaW5nLiAiLCxUQ04gKDEzTSksVW5yZWxlYXNlZCwiVW5pdGVkIFN0YXRlcyBvZiBBbWVyaWNhLFVuaXRlZCBTdGF0ZXMgb2YgQW1lcmljYSIsLCwsLCwyMDI2LTA1LTI1IDEyOjEyOjQ5KzAwOjAwLCwsLCwsIkFjYWRlbWlhLEluZHVzdHJ5IiwsLCwsVW5yZWxlYXNlZCwsLCwsLCwsLCwsLCxObwpNdWx0aXBvcCBBZGFwdGl2ZSBDb250aW51b3VzIFN0YWNrIChQVEIpLExhbmd1YWdlLExhbmd1YWdlIG1vZGVsaW5nLCJEZWVwTWluZCxVbml2ZXJzaXR5IG9mIE94Zm9yZCIsIkRhbmkgWW9nYXRhbWEsIFlpc2h1IE1pYW8sIEdhYm9yIE1lbGlzLCBXYW5nIExpbmcsIEFkaGlndW5hIEt1bmNvcm8sIENocmlzIER5ZXIsIFBoaWwgQmx1bnNvbSIsMjAxOC0wMi0xNSxNZW1vcnkgQXJjaGl0ZWN0dXJlcyBpbiBSZWN1cnJlbnQgTmV1cmFsIE5ldHdvcmsgTGFuZ3VhZ2UgTW9kZWxzLGh0dHBzOi8vb3BlbnJldmlldy5uZXQvZm9ydW0/aWQ9U2tGcWYwbEFaLCwsLDQwMDAwMDAwLjAsVGFibGUgMSwsLCwsLCwsLENvbmZpZGVudCwiV2UgY29tcGFyZSBhbmQgYW5hbHl6ZSBzZXF1ZW50aWFsLCByYW5kb20gYWNjZXNzLCBhbmQgc3RhY2sgbWVtb3J5IGFyY2hpdGVjdHVyZXMgZm9yIHJlY3VycmVudCBuZXVyYWwgbmV0d29yayBsYW5ndWFnZSBtb2RlbHMuIE91ciBleHBlcmltZW50cyBvbiB0aGUgUGVubiBUcmVlYmFuayBhbmQgV2lraXRleHQtMiBkYXRhc2V0cyBzaG93IHRoYXQgc3RhY2stYmFzZWQgbWVtb3J5IGFyY2hpdGVjdHVyZXMgY29uc2lzdGVudGx5IGFjaGlldmUgdGhlIGJlc3QgcGVyZm9ybWFuY2UgaW4gdGVybXMgb2YgaGVsZCBvdXQgcGVycGxleGl0eS4gV2UgYWxzbyBwcm9wb3NlIGEgZ2VuZXJhbGl6YXRpb24gdG8gZXhpc3RpbmcgY29udGludW91cyBzdGFjayBtb2RlbHMgKEpvdWxpbiAmIE1pa29sb3YsMjAxNTsgR3JlZmVuc3RldHRlIGV0IGFsLiwgMjAxNSkgIHRvIGFsbG93IGEgdmFyaWFibGUgbnVtYmVyIG9mIHBvcCBvcGVyYXRpb25zIG1vcmUgbmF0dXJhbGx5IHRoYXQgZnVydGhlciBpbXByb3ZlcyBwZXJmb3JtYW5jZS4gV2UgZnVydGhlciBldmFsdWF0ZSB0aGVzZSBsYW5ndWFnZSBtb2RlbHMgaW4gdGVybXMgb2YgdGhlaXIgYWJpbGl0eSB0byBjYXB0dXJlIG5vbi1sb2NhbCBzeW50YWN0aWMgZGVwZW5kZW5jaWVzIG9uIGEgc3ViamVjdC12ZXJiIGFncmVlbWVudCBkYXRhc2V0ICAoTGluemVuIGV0IGFsLiwgMjAxNikgYW5kIGVzdGFibGlzaCBuZXcgc3RhdGUgb2YgdGhlIGFydCByZXN1bHRzIHVzaW5nIG1lbW9yeSBhdWdtZW50ZWQgbGFuZ3VhZ2UgbW9kZWxzLiBPdXIgcmVzdWx0cyBkZW1vbnN0cmF0ZSB0aGUgdmFsdWUgb2Ygc3RhY2stc3RydWN0dXJlZCBtZW1vcnkgZm9yIGV4cGxhaW5pbmcgdGhlIGRpc3RyaWJ1dGlvbiBvZiB3b3JkcyBpbiBuYXR1cmFsIGxhbmd1YWdlLCBpbiBsaW5lIHdpdGggbGluZ3Vpc3RpYyB0aGVvcmllcyBjbGFpbWluZyBhIGNvbnRleHQtZnJlZSBiYWNrYm9uZSBmb3IgbmF0dXJhbCBsYW5ndWFnZS4iLCxNdWx0aXBvcCBBZGFwdGl2ZSBDb250aW51b3VzIFN0YWNrIChQVEIpLFVucmVsZWFzZWQsIlVuaXRlZCBLaW5nZG9tIG9mIEdyZWF0IEJyaXRhaW4gYW5kIE5vcnRoZXJuIElyZWxhbmQsVW5pdGVkIEtpbmdkb20gb2YgR3JlYXQgQnJpdGFpbiBhbmQgTm9ydGhlcm4gSXJlbGFuZCIsLCwsLCwyMDI2LTAyLTExIDE5OjI2OjI3KzAwOjAwLCwsLCwsIkluZHVzdHJ5LEFjYWRlbWlhIiwsLCwsVW5yZWxlYXNlZCwsLCwsLCwsLCwsLCxObwpUQ04gKFAtTU5JU1QpLFZpc2lvbiwiSW1hZ2UgY2xhc3NpZmljYXRpb24sRGlnaXQgcmVjb2duaXRpb24iLCJDYXJuZWdpZSBNZWxsb24gVW5pdmVyc2l0eSAoQ01VKSxJbnRlbCBMYWJzIiwiU2hhb2ppZSBCYWksIEouIFppY28gS29sdGVyLCBWbGFkbGVuIEtvbHR1biIsMjAxOC0wMi0xNSxDb252b2x1dGlvbmFsIFNlcXVlbmNlIE1vZGVsaW5nIFJldmlzaXRlZCxodHRwczovL29wZW5yZXZpZXcubmV0L2ZvcnVtP2lkPXJrOHdLay1SLSw2NDk2LjAsU09UQSBpbXByb3ZlbWVudCwiIiJGb3IgdGhlIHBlcm11dGVkIHNlcXVlbnRpYWwgTU5JU1QsIFRDTnMgb3V0cGVyZm9ybSBzdGF0ZSBvZiB0aGUgYXJ0IHJlc3VsdHMgdXNpbmcgcmVjdXJyZW50IG5ldHMgKDk1LjklKSB3aXRoIFpvbmVvdXQrUmVjdXJyZW50IEJhdGNoTm9ybSAoQ29vaWptYW5zIGV0IGFsLiwgMjAxNjsgS3J1ZWdlciBldCBhbC4sIDIwMTcpLCBhIGhpZ2hseSBvcHRpbWl6ZWQgbWV0aG9kIGZvciByZWd1bGFyaXppbmcgUk5OcyIiIiw0MjAwMC4wLCwsLDYwMDAwLCwsLCwsQ29uZmlkZW50LCJUaGlzIHBhcGVyIHJldmlzaXRzIHRoZSBwcm9ibGVtIG9mIHNlcXVlbmNlIG1vZGVsaW5nIHVzaW5nIGNvbnZvbHV0aW9uYWwgCmFyY2hpdGVjdHVyZXMuICBBbHRob3VnaCBib3RoIGNvbnZvbHV0aW9uYWwgYW5kIHJlY3VycmVudCBhcmNoaXRlY3R1cmVzIGhhdmUgYQpsb25nIGhpc3RvcnkgaW4gc2VxdWVuY2UgcHJlZGljdGlvbiwgdGhlIGN1cnJlbnQgIiJkZWZhdWx0IiIgbWluZHNldCBpbiBtdWNoIG9mCnRoZSBkZWVwIGxlYXJuaW5nIGNvbW11bml0eSBpcyB0aGF0IGdlbmVyaWMgc2VxdWVuY2UgbW9kZWxpbmcgaXMgYmVzdCBoYW5kbGVkIHVzaW5nIHJlY3VycmVudCBuZXR3b3Jrcy4gIFRoZSBnb2FsIG9mIHRoaXMgcGFwZXIgaXMgdG8gcXVlc3Rpb24gdGhpcyBhc3N1bXB0aW9uLiAKU3BlY2lmaWNhbGx5LCB3ZSBjb25zaWRlciBhIHNpbXBsZSBnZW5lcmljIHRlbXBvcmFsIGNvbnZvbHV0aW9uIG5ldHdvcmsgKFRDTiksIHdoaWNoIGFkb3B0cyBmZWF0dXJlcyBmcm9tIG1vZGVybiBDb252TmV0IGFyY2hpdGVjdHVyZXMgc3VjaCBhcyBhIGRpbGF0aW9ucyBhbmQgcmVzaWR1YWwgY29ubmVjdGlvbnMuICBXZSBzaG93IHRoYXQgb24gYSB2YXJpZXR5IG9mIHNlcXVlbmNlIG1vZGVsaW5nIHRhc2tzLCBpbmNsdWRpbmcgbWFueSBmcmVxdWVudGx5IHVzZWQgYXMgYmVuY2htYXJrcyBmb3IgZXZhbHVhdGluZyByZWN1cnJlbnQgbmV0d29ya3MsIHRoZSBUQ04gb3V0cGVyZm9ybXMgYmFzZWxpbmUgUk5OIG1ldGhvZHMgKExTVE1zLCBHUlVzLCBhbmQgdmFuaWxsYSBSTk5zKSBhbmQgc29tZXRpbWVzIGV2ZW4gaGlnaGx5IHNwZWNpYWxpemVkIGFwcHJvYWNoZXMuICBXZSBmdXJ0aGVyIHNob3cgdGhhdCB0aGUgcG90ZW50aWFsICIiaW5maW5pdGUgbWVtb3J5IiIgYWR2YW50YWdlIHRoYXQgUk5OcyBoYXZlIG92ZXIgVENOcyBpcyBsYXJnZWx5IGFic2VudCBpbiBwcmFjdGljZTogVENOcyBpbmRlZWQgZXhoaWJpdCBsb25nZXIgZWZmZWN0aXZlIGhpc3Rvcnkgc2l6ZXMgdGhhbiB0aGVpciByZWN1cnJlbnQgY291bnRlcnBhcnRzLiAgIEFzIGEgd2hvbGUsIHdlIGFyZ3VlIHRoYXQgaXQgbWF5IGJlIHRpbWUgdG8gKHJlKWNvbnNpZGVyQ29udk5ldHMgYXMgdGhlIGRlZmF1bHQgIiJnbyB0byIiIGFyY2hpdGVjdHVyZSBmb3Igc2VxdWVuY2UgbW9kZWxpbmcuIiwsLCwiVW5pdGVkIFN0YXRlcyBvZiBBbWVyaWNhLFVuaXRlZCBTdGF0ZXMgb2YgQW1lcmljYSIsLCwsLCwyMDI2LTA1LTI1IDEyOjEyOjQ3KzAwOjAwLCwsLCwsIkFjYWRlbWlhLEluZHVzdHJ5IiwsLCwsLCwsLCwsLCwsLCwsLApFTkFTLExhbmd1YWdlLCJMYW5ndWFnZSBtb2RlbGluZyxOZXVyYWwgQXJjaGl0ZWN0dXJlIFNlYXJjaCAtIE5BUyIsIkdvb2dsZSBCcmFpbixDYXJuZWdpZSBNZWxsb24gVW5pdmVyc2l0eSAoQ01VKSxTdGFuZm9yZCBVbml2ZXJzaXR5IiwiSGlldSBQaGFtLCBNZWxvZHkgWS4gR3VhbiwgQmFycmV0IFpvcGgsIFF1b2MgVi4gTGUsIEplZmYgRGVhbiIsMjAxOC0wMi0wOSxFZmZpY2llbnQgTmV1cmFsIEFyY2hpdGVjdHVyZSBTZWFyY2ggdmlhIFBhcmFtZXRlciBTaGFyaW5nLGh0dHBzOi8vYXJ4aXYub3JnL2Ficy8xODAyLjAzMjY4LDMwMDQuMCwsLDI0MDAwMDAwLjAsIjI0TQpUYWJsZSAxIiwyLjAwNjY0ZSsxNiwiVHJhaW5pbmcgb24gUFRCOgo2IEZMT1AgLyB0b2tlbiAvIHBhcmFtZXRlciAqIDI0MDAwMDAwIHBhcmFtZXRlcnMgKiA5MjkwMDAgdG9rZW5zICogMTUwIGVwb2NocyA9IDIuMDA2NjRlKzE2IEZMT1AiLDkyOTAwMCwsLCxOVklESUEgR2VGb3JjZSBHVFggMTA4MCBUaSwsQ29uZmlkZW50LCJXZSBwcm9wb3NlIEVmZmljaWVudCBOZXVyYWwgQXJjaGl0ZWN0dXJlIFNlYXJjaCAoRU5BUyksIGEgZmFzdCBhbmQgaW5leHBlbnNpdmUgYXBwcm9hY2ggZm9yIGF1dG9tYXRpYyBtb2RlbCBkZXNpZ24uIEluIEVOQVMsIGEgY29udHJvbGxlciBsZWFybnMgdG8gZGlzY292ZXIgbmV1cmFsIG5ldHdvcmsgYXJjaGl0ZWN0dXJlcyBieSBzZWFyY2hpbmcgZm9yIGFuIG9wdGltYWwgc3ViZ3JhcGggd2l0aGluIGEgbGFyZ2UgY29tcHV0YXRpb25hbCBncmFwaC4gVGhlIGNvbnRyb2xsZXIgaXMgdHJhaW5lZCB3aXRoIHBvbGljeSBncmFkaWVudCB0byBzZWxlY3QgYSBzdWJncmFwaCB0aGF0IG1heGltaXplcyB0aGUgZXhwZWN0ZWQgcmV3YXJkIG9uIHRoZSB2YWxpZGF0aW9uIHNldC4gTWVhbndoaWxlIHRoZSBtb2RlbCBjb3JyZXNwb25kaW5nIHRvIHRoZSBzZWxlY3RlZCBzdWJncmFwaCBpcyB0cmFpbmVkIHRvIG1pbmltaXplIGEgY2Fub25pY2FsIGNyb3NzIGVudHJvcHkgbG9zcy4gVGhhbmtzIHRvIHBhcmFtZXRlciBzaGFyaW5nIGJldHdlZW4gY2hpbGQgbW9kZWxzLCBFTkFTIGlzIGZhc3Q6IGl0IGRlbGl2ZXJzIHN0cm9uZyBlbXBpcmljYWwgcGVyZm9ybWFuY2VzIHVzaW5nIG11Y2ggZmV3ZXIgR1BVLWhvdXJzIHRoYW4gYWxsIGV4aXN0aW5nIGF1dG9tYXRpYyBtb2RlbCBkZXNpZ24gYXBwcm9hY2hlcywgYW5kIG5vdGFibHksIDEwMDB4IGxlc3MgZXhwZW5zaXZlIHRoYW4gc3RhbmRhcmQgTmV1cmFsIEFyY2hpdGVjdHVyZSBTZWFyY2guIE9uIHRoZSBQZW5uIFRyZWViYW5rIGRhdGFzZXQsIEVOQVMgZGlzY292ZXJzIGEgbm92ZWwgYXJjaGl0ZWN0dXJlIHRoYXQgYWNoaWV2ZXMgYSB0ZXN0IHBlcnBsZXhpdHkgb2YgNTUuOCwgZXN0YWJsaXNoaW5nIGEgbmV3IHN0YXRlLW9mLXRoZS1hcnQgYW1vbmcgYWxsIG1ldGhvZHMgd2l0aG91dCBwb3N0LXRyYWluaW5nIHByb2Nlc3NpbmcuIE9uIHRoZSBDSUZBUi0xMCBkYXRhc2V0LCBFTkFTIGRlc2lnbnMgbm92ZWwgYXJjaGl0ZWN0dXJlcyB0aGF0IGFjaGlldmUgYSB0ZXN0IGVycm9yIG9mIDIuODklLCB3aGljaCBpcyBvbiBwYXIgd2l0aCBOQVNOZXQgKFpvcGggZXQgYWwuLCAyMDE4KSwgd2hvc2UgdGVzdCBlcnJvciBpcyAyLjY1JS4iLDE1MC4wLEVOQVMsVW5yZWxlYXNlZCwiVW5pdGVkIFN0YXRlcyBvZiBBbWVyaWNhLFVuaXRlZCBTdGF0ZXMgb2YgQW1lcmljYSxVbml0ZWQgU3RhdGVzIG9mIEFtZXJpY2EiLCwsLCwsMjAyNi0wNS0yNSAxMjoxMjo0OSswMDowMCwsLCwsLCJJbmR1c3RyeSxBY2FkZW1pYSxBY2FkZW1pYSIsLCwsLE9wZW4gc291cmNlLGNvZGUgZm9yIFBUQi4gQXBhY2hlIGxpY2Vuc2U6IGh0dHBzOi8vZ2l0aHViLmNvbS9nb29nbGUtcmVzZWFyY2gvZ29vZ2xlLXJlc2VhcmNoL3RyZWUvbWFzdGVyL2VuYXNfbG0gLCwsLCwsLE9wZXJhdGlvbiBjb3VudGluZywsLCwsTm8KRGVlcExhYlYzKyxWaXNpb24sU2VtYW50aWMgc2VnbWVudGF0aW9uLEdvb2dsZSwiTGlhbmctQ2hpZWggQ2hlbiwgWXVrdW4gWmh1LCBHZW9yZ2UgUGFwYW5kcmVvdSwgRmxvcmlhbiBTY2hyb2ZmLCBIYXJ0d2lnIEFkYW0iLDIwMTgtMDItMDcsRW5jb2Rlci1EZWNvZGVyIHdpdGggQXRyb3VzIFNlcGFyYWJsZSBDb252b2x1dGlvbiBmb3IgU2VtYW50aWMgSW1hZ2UgU2VnbWVudGF0aW9uLGh0dHBzOi8vYXJ4aXYub3JnL2Ficy8xODAyLjAyNjExdjMsMTY1NTkuMCxIaWdobHkgY2l0ZWQsLCwsLCw4NjU1ODQzMDc0LCwsLCwsVW5rbm93biwiU3BhdGlhbCBweXJhbWlkIHBvb2xpbmcgbW9kdWxlIG9yIGVuY29kZS1kZWNvZGVyIHN0cnVjdHVyZSBhcmUgdXNlZCBpbiBkZWVwIG5ldXJhbCBuZXR3b3JrcyBmb3Igc2VtYW50aWMgc2VnbWVudGF0aW9uIHRhc2suIFRoZSBmb3JtZXIgbmV0d29ya3MgYXJlIGFibGUgdG8gZW5jb2RlIG11bHRpLXNjYWxlIGNvbnRleHR1YWwgaW5mb3JtYXRpb24gYnkgcHJvYmluZyB0aGUgaW5jb21pbmcgZmVhdHVyZXMgd2l0aCBmaWx0ZXJzIG9yIHBvb2xpbmcgb3BlcmF0aW9ucyBhdCBtdWx0aXBsZSByYXRlcyBhbmQgbXVsdGlwbGUgZWZmZWN0aXZlIGZpZWxkcy1vZi12aWV3LCB3aGlsZSB0aGUgbGF0dGVyIG5ldHdvcmtzIGNhbiBjYXB0dXJlIHNoYXJwZXIgb2JqZWN0IGJvdW5kYXJpZXMgYnkgZ3JhZHVhbGx5IHJlY292ZXJpbmcgdGhlIHNwYXRpYWwgaW5mb3JtYXRpb24uIEluIHRoaXMgd29yaywgd2UgcHJvcG9zZSB0byBjb21iaW5lIHRoZSBhZHZhbnRhZ2VzIGZyb20gYm90aCBtZXRob2RzLiBTcGVjaWZpY2FsbHksIG91ciBwcm9wb3NlZCBtb2RlbCwgRGVlcExhYnYzKywgZXh0ZW5kcyBEZWVwTGFidjMgYnkgYWRkaW5nIGEgc2ltcGxlIHlldCBlZmZlY3RpdmUgZGVjb2RlciBtb2R1bGUgdG8gcmVmaW5lIHRoZSBzZWdtZW50YXRpb24gcmVzdWx0cyBlc3BlY2lhbGx5IGFsb25nIG9iamVjdCBib3VuZGFyaWVzLiBXZSBmdXJ0aGVyIGV4cGxvcmUgdGhlIFhjZXB0aW9uIG1vZGVsIGFuZCBhcHBseSB0aGUgZGVwdGh3aXNlIHNlcGFyYWJsZSBjb252b2x1dGlvbiB0byBib3RoIEF0cm91cyBTcGF0aWFsIFB5cmFtaWQgUG9vbGluZyBhbmQgZGVjb2RlciBtb2R1bGVzLCByZXN1bHRpbmcgaW4gYSBmYXN0ZXIgYW5kIHN0cm9uZ2VyIGVuY29kZXItZGVjb2RlciBuZXR3b3JrLiBXZSBkZW1vbnN0cmF0ZSB0aGUgZWZmZWN0aXZlbmVzcyBvZiB0aGUgcHJvcG9zZWQgbW9kZWwgb24gUEFTQ0FMIFZPQyAyMDEyIGFuZCBDaXR5c2NhcGVzIGRhdGFzZXRzLCBhY2hpZXZpbmcgdGhlIHRlc3Qgc2V0IHBlcmZvcm1hbmNlIG9mIDg5LjBcJSBhbmQgODIuMVwlIHdpdGhvdXQgYW55IHBvc3QtcHJvY2Vzc2luZy4gT3VyIHBhcGVyIGlzIGFjY29tcGFuaWVkIHdpdGggYSBwdWJsaWNseSBhdmFpbGFibGUgcmVmZXJlbmNlIGltcGxlbWVudGF0aW9uIG9mIHRoZSBwcm9wb3NlZCBtb2RlbHMgaW4gVGVuc29yZmxvdyBhdCBcdXJse3RoaXMgaHR0cHMgVVJMfS4iLCwsLFVuaXRlZCBTdGF0ZXMgb2YgQW1lcmljYSwsLCwsLDIwMjYtMDUtMjUgMTI6MTI6NDcrMDA6MDAsLCwsLCxJbmR1c3RyeSwsLCwsLCwsLCwsLCwsLCwsLApBbW9lYmFOZXQtQSAoRj00NDgpLFZpc2lvbixJbWFnZSBjbGFzc2lmaWNhdGlvbixHb29nbGUgQnJhaW4sIkVzdGViYW4gUmVhbCwgQWxvayBBZ2dhcndhbCwgWWFucGluZyBIdWFuZywgUXVvYyBWIExlIiwyMDE4LTAyLTA1LFJlZ3VsYXJpemVkIEV2b2x1dGlvbiBmb3IgSW1hZ2UgQ2xhc3NpZmllciBBcmNoaXRlY3R1cmUgU2VhcmNoLGh0dHBzOi8vYXJ4aXYub3JnL2Ficy8xODAyLjAxNTQ4LDMzMjIuMCwsLDQ2OTAwMDAwMC4wLFRhYmxlIDIsMy44NTI5NjkxMmUrMjAsIjQ1MCBLNDAgR1BVcyBmb3IgMjBrIG1vZGVscyAoYXBwcm94LiA3IGRheXMpLgooRnJvbSBJbWFnZW5ldCBwYXBlci1kYXRhLCBCZXNpcm9nbHUgZXQgYWwuLCBmb3J0aGNvbWluZykgIiwxMTUwMDAwLCwxNjguMCwiIiJFYWNoIGV4cGVyaW1lbnQgcmFuIG9uIDQ1MCBLNDAgR1BVcyBmb3IgMjBrIG1vZGVscyAoYXBwcm94LiA3IGRheXMpLiIiIixOVklESUEgVGVzbGEgSzQwcywsQ29uZmlkZW50LCJUaGUgZWZmb3J0IGRldm90ZWQgdG8gaGFuZC1jcmFmdGluZyBuZXVyYWwgbmV0d29yayBpbWFnZSBjbGFzc2lmaWVycyBoYXMgbW90aXZhdGVkIHRoZSB1c2Ugb2YgYXJjaGl0ZWN0dXJlIHNlYXJjaCB0byBkaXNjb3ZlciB0aGVtIGF1dG9tYXRpY2FsbHkuIEFsdGhvdWdoIGV2b2x1dGlvbmFyeSBhbGdvcml0aG1zIGhhdmUgYmVlbiByZXBlYXRlZGx5IGFwcGxpZWQgdG8gbmV1cmFsIG5ldHdvcmsgdG9wb2xvZ2llcywgdGhlIGltYWdlIGNsYXNzaWZpZXJzIHRodXMgZGlzY292ZXJlZCBoYXZlIHJlbWFpbmVkIGluZmVyaW9yIHRvIGh1bWFuLWNyYWZ0ZWQgb25lcy4gSGVyZSwgd2UgZXZvbHZlIGFuIGltYWdlIGNsYXNzaWZpZXItLS1BbW9lYmFOZXQtQS0tLXRoYXQgc3VycGFzc2VzIGhhbmQtZGVzaWducyBmb3IgdGhlIGZpcnN0IHRpbWUuIFRvIGRvIHRoaXMsIHdlIG1vZGlmeSB0aGUgdG91cm5hbWVudCBzZWxlY3Rpb24gZXZvbHV0aW9uYXJ5IGFsZ29yaXRobSBieSBpbnRyb2R1Y2luZyBhbiBhZ2UgcHJvcGVydHkgdG8gZmF2b3IgdGhlIHlvdW5nZXIgZ2Vub3R5cGVzLiBNYXRjaGluZyBzaXplLCBBbW9lYmFOZXQtQSBoYXMgY29tcGFyYWJsZSBhY2N1cmFjeSB0byBjdXJyZW50IHN0YXRlLW9mLXRoZS1hcnQgSW1hZ2VOZXQgbW9kZWxzIGRpc2NvdmVyZWQgd2l0aCBtb3JlIGNvbXBsZXggYXJjaGl0ZWN0dXJlLXNlYXJjaCBtZXRob2RzLiBTY2FsZWQgdG8gbGFyZ2VyIHNpemUsIEFtb2ViYU5ldC1BIHNldHMgYSBuZXcgc3RhdGUtb2YtdGhlLWFydCA4My45JSAvIDk2LjYlIHRvcC01IEltYWdlTmV0IGFjY3VyYWN5LiBJbiBhIGNvbnRyb2xsZWQgY29tcGFyaXNvbiBhZ2FpbnN0IGEgd2VsbCBrbm93biByZWluZm9yY2VtZW50IGxlYXJuaW5nIGFsZ29yaXRobSwgd2UgZ2l2ZSBldmlkZW5jZSB0aGF0IGV2b2x1dGlvbiBjYW4gb2J0YWluIHJlc3VsdHMgZmFzdGVyIHdpdGggdGhlIHNhbWUgaGFyZHdhcmUsIGVzcGVjaWFsbHkgYXQgdGhlIGVhcmxpZXIgc3RhZ2VzIG9mIHRoZSBzZWFyY2guIFRoaXMgaXMgcmVsZXZhbnQgd2hlbiBmZXdlciBjb21wdXRlIHJlc291cmNlcyBhcmUgYXZhaWxhYmxlLiBFdm9sdXRpb24gaXMsIHRodXMsIGEgc2ltcGxlIG1ldGhvZCB0byBlZmZlY3RpdmVseSBkaXNjb3ZlciBoaWdoLXF1YWxpdHkgYXJjaGl0ZWN0dXJlcy4iLCwsVW5yZWxlYXNlZCxVbml0ZWQgU3RhdGVzIG9mIEFtZXJpY2EsLCwsNDUwLjAsLDIwMjYtMDUtMjUgMTI6MTI6NDgrMDA6MDAsLCwsLCxJbmR1c3RyeSwsLCw3NTYwMC4wLFVucmVsZWFzZWQsImhhcyBjb2RlLCBidXQgbG9va3MgbGlrZSBqdXN0IGEgdG95IG1vZGVsOiBodHRwczovL2NvbGFiLnJlc2VhcmNoLmdvb2dsZS5jb20vZ2l0aHViL2dvb2dsZS1yZXNlYXJjaC9nb29nbGUtcmVzZWFyY2gvYmxvYi9tYXN0ZXIvZXZvbHV0aW9uL3JlZ3VsYXJpemVkX2V2b2x1dGlvbl9hbGdvcml0aG0vcmVndWxhcml6ZWRfZXZvbHV0aW9uLmlweW5iICIsLDExNzY2LjMzOTY3NzI3MTUzNywsRlAzMiwsMjI5MjA2LjI2ODM4MDg0NzQ0LEhhcmR3YXJlLCwsLCxObwpBbW9lYmFOZXQtQSAoRj0xOTApLFZpc2lvbixJbWFnZSBjbGFzc2lmaWNhdGlvbixHb29nbGUgQnJhaW4sIkUgUmVhbCwgQSBBZ2dhcndhbCwgWSBIdWFuZywgUVYgTGUiLDIwMTgtMDItMDUsUmVndWxhcml6ZWQgRXZvbHV0aW9uIGZvciBJbWFnZSBDbGFzc2lmaWVyIEFyY2hpdGVjdHVyZSBTZWFyY2gsaHR0cHM6Ly9hcnhpdi5vcmcvYWJzLzE4MDIuMDE1NDgsMzMyMi4wLCwsODcwMDAwMDAuMCxUYWJsZSAyLCwsMTIzMDAwMCwsLCwsLCwsLCwsVW5pdGVkIFN0YXRlcyBvZiBBbWVyaWNhLCwsLCwsMjAyNi0wNS0yNSAxMjoxMjo1MCswMDowMCwsLCwsLEluZHVzdHJ5LCwsLCwsLCwsLEZQMzIsLCwsLCwsLApJTVBBTEEsR2FtZXMsQXRhcmksRGVlcE1pbmQsIkxhc3NlIEVzcGVob2x0LCBIdWJlcnQgU295ZXIsIFJlbWkgTXVub3MsIEthcmVuIFNpbW9ueWFuLCBWb2xvZHltaXIgTW5paCwgVG9tIFdhcmQsIFlvdGFtIERvcm9uLCBWbGFkIEZpcm9pdSwgVGltIEhhcmxleSwgSWFpbiBEdW5uaW5nLCBTaGFuZSBMZWdnLCBLb3JheSBLYXZ1a2N1b2dsdSIsMjAxOC0wMi0wNSxJTVBBTEE6IFNjYWxhYmxlIERpc3RyaWJ1dGVkIERlZXAtUkwgd2l0aCBJbXBvcnRhbmNlIFdlaWdodGVkIEFjdG9yLUxlYXJuZXIgQXJjaGl0ZWN0dXJlcyxodHRwczovL2FyeGl2Lm9yZy9hYnMvMTgwMi4wMTU2MSwxODI5LjAsIkhpZ2hseSBjaXRlZCxTT1RBIGltcHJvdmVtZW50Iiwibm90IGFuIGFic29sdXRlIFNPVEEKCiIiSU1QQUxBIGlzIGFibGUgdG8gYWNoaWV2ZSBiZXR0ZXIgcGVyZm9ybWFuY2UgdGhhbiBwcmV2aW91cyBhZ2VudHMgd2l0aCBsZXNzIGRhdGEiIgoKIiJXZSBkZW1vbnN0cmF0ZSB0aGUgZWZmZWN0aXZlbmVzcyBvZiBJTVBBTEEgZm9yIG11bHRpLXRhc2sgcmVpbmZvcmNlbWVudCBsZWFybmluZyBvbiBETUxhYi0zMCAoYSBzZXQgb2YgMzAgdGFza3MgZnJvbSB0aGUgRGVlcE1pbmQgTGFiIGVudmlyb25tZW50IChCZWF0dGllIGV0IGFsLiwgMjAxNikpIGFuZCBBdGFyaS01NyAoYWxsIGF2YWlsYWJsZSBBdGFyaSBnYW1lcyBpbiBBcmNhZGUgTGVhcm5pbmcgRW52aXJvbm1lbnQgKEJlbGxlbWFyZSBldCBhbC4sIDIwMTNhKSkuIE91ciByZXN1bHRzIHNob3cgdGhhdCBJTVBBTEEgaXMgYWJsZSB0byBhY2hpZXZlIGJldHRlciBwZXJmb3JtYW5jZSB0aGFuIHByZXZpb3VzIGFnZW50cyB3aXRoIGxlc3MgZGF0YSIiIiwxNjAwMDAwLjAsIiIiRmlndXJlIDMgaW4gdGhlIHBhcGVyIHN0YXRlcyB0aGF0IHRoZSBsYXJnZSBhcmNoaXRlY3R1cmUgaGFzIDEuNiBtaWxsaW9uIHBhcmFtZXRlcnMuIEkgYW0gdXNpbmcgdGhlIGxhcmdlIG1vZGVsIGJlY2F1c2UgaXQgd2FzIHRoZSBvbmx5IG9uZSB0cmFpbmVkIG9uIGFsbCB0aGUgQXRhcmkgZ2FtZXMgYXQgb25jZSwgd2hpY2ggc2VlbXMgbGlrZSB0aGUgbW9zdCBpbXByZXNzaXZlIHRhc2sgaW4gdGhlIHN1aXRlLiIiCgpTb3VyY2U6IGh0dHBzOi8vZG9jcy5nb29nbGUuY29tL3NwcmVhZHNoZWV0cy9kLzFLajRRNVdBRGNEWHRVSkxJT2ZHVENFM3RHdnhOY3pFTXd5eThRdGdTa0hrL2VkaXQjZ2lkPTU0NTg3MDQwJmZ2aWQ9MTM2MTkzNzM4OSIsMS42OGUrMjAsIlNvdXJjZTogQWpleWEgQ290cmEgYW5kIFRvbSBEYXZpZHNvbiwgaHR0cHM6Ly9kb2NzLmdvb2dsZS5jb20vc3ByZWFkc2hlZXRzL2QvMUtqNFE1V0FEY0RYdFVKTElPZkdUQ0UzdEd2eE5jekVNd3l5OFF0Z1NrSGsvZWRpdCNnaWQ9NTQ1ODcwNDAmZnZpZD0xMzYxOTM3Mzg5IiwxMTQwMDAwMDAwMCwiRnJvbSBmaWcgNiwgdGhlcmUgd2VyZSAxZTEwIGVudmlyb25tZW50IGZyYW1lcywgYW5kIDI0IGFnZW50cy4gVGh1cyB3ZSBub3RlIGRvd24gMi40ZTExIGZvciB0aGUgIiJkYXRhc2V0IHNpemUiIiIsMTAwLjAsTWF4aW11bSB0cmFpbmluZyB0aW1lIGZvciBJTVBBTEEgaXMgMTAwIGhvdXJzIGFjY29yZGluZyB0byBGaWd1cmUgNi4gVGhpcyBzZWVtcyB0byByZWZlciB0byB0aGUgMSBHUFUgbW9kZWwuIFRoZSA4IEdQVSBtb2RlbCBsb29rcyB0byBoYXZlIGJlZW4gdHJhaW5lZCBhYm91dCAxLzggYXMgbG9uZy4sTlZJRElBIFAxMDAsU2VsZi1zdXBlcnZpc2VkIGxlYXJuaW5nLENvbmZpZGVudCwiSW4gdGhpcyB3b3JrIHdlIGFpbSB0byBzb2x2ZSBhIGxhcmdlIGNvbGxlY3Rpb24gb2YgdGFza3MgdXNpbmcgYSBzaW5nbGUgcmVpbmZvcmNlbWVudCBsZWFybmluZyBhZ2VudCB3aXRoIGEgc2luZ2xlIHNldCBvZiBwYXJhbWV0ZXJzLiBBIGtleSBjaGFsbGVuZ2UgaXMgdG8gaGFuZGxlIHRoZSBpbmNyZWFzZWQgYW1vdW50IG9mIGRhdGEgYW5kIGV4dGVuZGVkIHRyYWluaW5nIHRpbWUuIFdlIGhhdmUgZGV2ZWxvcGVkIGEgbmV3IGRpc3RyaWJ1dGVkIGFnZW50IElNUEFMQSAoSW1wb3J0YW5jZSBXZWlnaHRlZCBBY3Rvci1MZWFybmVyIEFyY2hpdGVjdHVyZSkgdGhhdCBub3Qgb25seSB1c2VzIHJlc291cmNlcyBtb3JlIGVmZmljaWVudGx5IGluIHNpbmdsZS1tYWNoaW5lIHRyYWluaW5nIGJ1dCBhbHNvIHNjYWxlcyB0byB0aG91c2FuZHMgb2YgbWFjaGluZXMgd2l0aG91dCBzYWNyaWZpY2luZyBkYXRhIGVmZmljaWVuY3kgb3IgcmVzb3VyY2UgdXRpbGlzYXRpb24uIFdlIGFjaGlldmUgc3RhYmxlIGxlYXJuaW5nIGF0IGhpZ2ggdGhyb3VnaHB1dCBieSBjb21iaW5pbmcgZGVjb3VwbGVkIGFjdGluZyBhbmQgbGVhcm5pbmcgd2l0aCBhIG5vdmVsIG9mZi1wb2xpY3kgY29ycmVjdGlvbiBtZXRob2QgY2FsbGVkIFYtdHJhY2UuIFdlIGRlbW9uc3RyYXRlIHRoZSBlZmZlY3RpdmVuZXNzIG9mIElNUEFMQSBmb3IgbXVsdGktdGFzayByZWluZm9yY2VtZW50IGxlYXJuaW5nIG9uIERNTGFiLTMwIChhIHNldCBvZiAzMCB0YXNrcyBmcm9tIHRoZSBEZWVwTWluZCBMYWIgZW52aXJvbm1lbnQgKEJlYXR0aWUgZXQgYWwuLCAyMDE2KSkgYW5kIEF0YXJpLTU3IChhbGwgYXZhaWxhYmxlIEF0YXJpIGdhbWVzIGluIEFyY2FkZSBMZWFybmluZyBFbnZpcm9ubWVudCAoQmVsbGVtYXJlIGV0IGFsLiwgMjAxM2EpKS4gT3VyIHJlc3VsdHMgc2hvdyB0aGF0IElNUEFMQSBpcyBhYmxlIHRvIGFjaGlldmUgYmV0dGVyIHBlcmZvcm1hbmNlIHRoYW4gcHJldmlvdXMgYWdlbnRzIHdpdGggbGVzcyBkYXRhLCBhbmQgY3J1Y2lhbGx5IGV4aGliaXRzIHBvc2l0aXZlIHRyYW5zZmVyIGJldHdlZW4gdGFza3MgYXMgYSByZXN1bHQgb2YgaXRzIG11bHRpLXRhc2sgYXBwcm9hY2guIiwsLFVucmVsZWFzZWQsVW5pdGVkIEtpbmdkb20gb2YgR3JlYXQgQnJpdGFpbiBhbmQgTm9ydGhlcm4gSXJlbGFuZCwsLCwxLjAsLDIwMjYtMDUtMjUgMTI6MTI6NTArMDA6MDAsLCwsLCxJbmR1c3RyeSwsLCwxMDAuMCxPcGVuIHNvdXJjZSwidHJhaW5pbmcgY29kZSwgQXBhY2hlIGxpY2Vuc2U6IGh0dHBzOi8vZ2l0aHViLmNvbS9nb29nbGUtZGVlcG1pbmQvc2NhbGFibGVfYWdlbnQgIiwsNTMuNDI4NDY4MDQ0OTQ0MTIsLCwsMjg1LjU3MjU4NTI1OTMzNDksVGhpcmQtcGFydHkgZXN0aW1hdGlvbiwsLCwsTm8KRUxNbyxMYW5ndWFnZSwiUXVlc3Rpb24gYW5zd2VyaW5nLFNlbnRpbWVudCBjbGFzc2lmaWNhdGlvbixMYW5ndWFnZSBtb2RlbGluZyIsIlVuaXZlcnNpdHkgb2YgV2FzaGluZ3RvbixBbGxlbiBJbnN0aXR1dGUgZm9yIEFJIiwiTWF0dGhldyBFLiBQZXRlcnMsIE1hcmsgTmV1bWFubiwgTW9oaXQgSXl5ZXIsIE1hdHQgR2FyZG5lciwgQ2hyaXN0b3BoZXIgQ2xhcmssIEtlbnRvbiBMZWUsIEx1a2UgWmV0dGxlbW95ZXIiLDIwMTgtMDItMDEsRGVlcCBjb250ZXh0dWFsaXplZCB3b3JkIHJlcHJlc2VudGF0aW9ucyxodHRwczovL2FyeGl2Lm9yZy9hYnMvMTgwMi4wNTM2NSwxMjE1Ni4wLEhpZ2hseSBjaXRlZCwsOTQwMDAwMDAuMCwsMzMwMDEwMDAwMDAwMDAxMC4wLDMzMDBlMTIgLSBodHRwczovL2dpdGh1Yi5jb20vYW1pcmdob2xhbWkvYWlfYW5kX21lbW9yeV93YWxsLDIwMDAwMDAwMDAsLCwsLFNlbGYtc3VwZXJ2aXNlZCBsZWFybmluZyxTcGVjdWxhdGl2ZSwiV2UgaW50cm9kdWNlIGEgbmV3IHR5cGUgb2YgZGVlcCBjb250ZXh0dWFsaXplZCB3b3JkIHJlcHJlc2VudGF0aW9uIHRoYXQgbW9kZWxzIGJvdGggKDEpIGNvbXBsZXggY2hhcmFjdGVyaXN0aWNzIG9mIHdvcmQgdXNlIChlLmcuLCBzeW50YXggYW5kIHNlbWFudGljcyksIGFuZCAoMikgaG93IHRoZXNlIHVzZXMgdmFyeSBhY3Jvc3MgbGluZ3Vpc3RpYyBjb250ZXh0cyAoaS5lLiwgdG8gbW9kZWwgcG9seXNlbXkpLiBPdXIgd29yZCB2ZWN0b3JzIGFyZSBsZWFybmVkIGZ1bmN0aW9ucyBvZiB0aGUgaW50ZXJuYWwgc3RhdGVzIG9mIGEgZGVlcCBiaWRpcmVjdGlvbmFsIGxhbmd1YWdlIG1vZGVsIChiaUxNKSwgd2hpY2ggaXMgcHJlLXRyYWluZWQgb24gYSBsYXJnZSB0ZXh0IGNvcnB1cy4gV2Ugc2hvdyB0aGF0IHRoZXNlIHJlcHJlc2VudGF0aW9ucyBjYW4gYmUgZWFzaWx5IGFkZGVkIHRvIGV4aXN0aW5nIG1vZGVscyBhbmQgc2lnbmlmaWNhbnRseSBpbXByb3ZlIHRoZSBzdGF0ZSBvZiB0aGUgYXJ0IGFjcm9zcyBzaXggY2hhbGxlbmdpbmcgTkxQIHByb2JsZW1zLCBpbmNsdWRpbmcgcXVlc3Rpb24gYW5zd2VyaW5nLCB0ZXh0dWFsIGVudGFpbG1lbnQgYW5kIHNlbnRpbWVudCBhbmFseXNpcy4gV2UgYWxzbyBwcmVzZW50IGFuIGFuYWx5c2lzIHNob3dpbmcgdGhhdCBleHBvc2luZyB0aGUgZGVlcCBpbnRlcm5hbHMgb2YgdGhlIHByZS10cmFpbmVkIG5ldHdvcmsgaXMgY3J1Y2lhbCwgYWxsb3dpbmcgZG93bnN0cmVhbSBtb2RlbHMgdG8gbWl4IGRpZmZlcmVudCB0eXBlcyBvZiBzZW1pLXN1cGVydmlzaW9uIHNpZ25hbHMuIiwsLCwiVW5pdGVkIFN0YXRlcyBvZiBBbWVyaWNhLFVuaXRlZCBTdGF0ZXMgb2YgQW1lcmljYSIsLCwsLCwyMDI2LTA1LTI1IDEyOjEzOjM5KzAwOjAwLCwsLCwsIkFjYWRlbWlhLFJlc2VhcmNoIGNvbGxlY3RpdmUiLCwsLCwsLCwsLCwsLFRoaXJkLXBhcnR5IGVzdGltYXRpb24sLCwsLApRUk5OLExhbmd1YWdlLExhbmd1YWdlIG1vZGVsaW5nLFNhbGVzZm9yY2UgUmVzZWFyY2gsIlN0ZXBoZW4gTWVyaXR5LCBOaXRpc2ggU2hpcmlzaCBLZXNrYXIsIEphbWVzIEJyYWRidXJ5LCBSaWNoYXJkIFNvY2hlciIsMjAxOC0wMi0wMSxTY2FsYWJsZSBMYW5ndWFnZSBNb2RlbGluZzogV2lraVRleHQtMTAzIG9uIGEgU2luZ2xlIEdQVSBpbiAxMiBob3VycyxodHRwczovL21sc3lzLm9yZy9Db25mZXJlbmNlcy9kb2MvMjAxOC81MC5wZGYsNS4wLFNPVEEgaW1wcm92ZW1lbnQsIiIid2UgcmVkdWNlIG91ciBwZXItZXBvY2ggdGltZSBzdWJzdGFudGlhbGx5IGFuZCBhY2hpZXZlIGEgbmV3IHN0YXRlLW9mLXRoZS1hcnQgb24gV2lraVRleHQtMTAzIGRlc3BpdGUgdHJhaW5pbmcgZm9yIDE0IGVwb2NocyIiIiwxMzUwMDAwMDAuMCwiQmFzZWQgb24gdGhlIGRldGFpbHMgcHJvdmlkZWQgaW4gdGhlIHBhcGVyLCB0aGUgbnVtYmVyIG9mIHBhcmFtZXRlcnMgaW4gdGhlIFFSTk4gbW9kZWwgY2FuIGJlIGNhbGN1bGF0ZWQgYXMgZm9sbG93czoKCkVtYmVkZGluZyBsYXllciBzaXplOiA0MDAKTnVtYmVyIG9mIFFSTk4gbGF5ZXJzOiA0Ck51bWJlciBvZiBub2RlcyBwZXIgUVJOTiBsYXllcjogMjUwMApWb2NhYnVsYXJ5IHNpemU6IDI2Nyw3MzUgKGZvciBXaWtpVGV4dC0xMDMgZGF0YXNldCkKQWRhcHRpdmUgc29mdG1heCBsYXllcgpQYXJhbWV0ZXJzOgoKRW1iZWRkaW5nIGxheWVyOiA0MDAgeCAyNjcsNzM1ID0gMTA3LDA5NCwwMDAKUVJOTiBsYXllcnM6CklucHV0IHRvIGhpZGRlbiB3ZWlnaHRzIHBlciBsYXllcjogNDAwIHggMjUwMCA9IDEsMDAwLDAwMApIaWRkZW4gdG8gaGlkZGVuIHdlaWdodHMgcGVyIGxheWVyOiAyNTAwIHggMjUwMCA9IDYsMjUwLDAwMApCaWFzZXMgcGVyIGxheWVyOiAyNTAwID0gMiw1MDAKVG90YWwgUVJOTiBsYXllcnMgcGFyYW1ldGVyczogNCB4ICgxLDAwMCwwMDAgKyA2LDI1MCwwMDAgKyAyLDUwMCkgPSAyOCwwMDAsMDAwCkFkYXB0aXZlIHNvZnRtYXggbGF5ZXI6IE5vIGV4dHJhIHBhcmFtZXRlcnMgZHVlIHRvIHdlaWdodCB0eWluZwpUb3RhbCBQYXJhbWV0ZXJzID0gRW1iZWRkaW5nICsgUVJOTiBsYXllcnMKPSAxMDcsMDk0LDAwMCArIDI4LDAwMCwwMDAKPSAxMzUsMDk0LDAwMAoKU28gdGhlIHRvdGFsIG51bWJlciBvZiBwYXJhbWV0ZXJzIGluIHRoZSBRUk5OIG1vZGVsIGlzIGFwcHJveGltYXRlbHkgMTM1IG1pbGxpb24uCgpUaGUgbWFqb3JpdHkgb2YgcGFyYW1ldGVycyBhcmUgaW4gdGhlIGVtYmVkZGluZyBsYXllciwgd2hpbGUgdGhlIDQgUVJOTiBsYXllcnMgY29udHJpYnV0ZSAyOCBtaWxsaW9uIHBhcmFtZXRlcnMuIFRoZSBhZGFwdGl2ZSBzb2Z0bWF4IGRvZXMgbm90IGFkZCBhbnkgZXh0cmEgcGFyYW1ldGVycyBkdWUgdG8gd2VpZ2h0IHR5aW5nLiIsNi44ODY2NDcyZSsxNywiNiBGTE9QIC8gcGFyYW1ldGVyIC8gdG9rZW4gKiAxMzUwMDAwMDAgcGFyYW1ldGVycyBbJ0xpa2VseScgY29uZmlkZW5jZV0gKiAxMDMwMDAwMDAgdG9rZW5zICogMTQgZXBvY2hzID0gMS4xNjgwMmUrMTggRkxPUAoKMzEzMzAwMDAwMDAwMDAgRkxPUCAvIHNlYyAvIEdQVSBbZnAxNiBhc3N1bWVkXSAqIDEgR1BVICogMTIgaG91cnMgKiAzNjAwIHNlYyAvIGhvdXIgKiAwLjMgW2Fzc3VtZWQgdXRpbGl6YXRpb25dID0gNC4wNjAzNjhlKzE3IEZMT1AgCgpzcXJ0KDQuMDYwMzY4ZSsxNyoxLjE2ODAyZSsxOCkgPSA2Ljg4NjY0NzJlKzE3IEZMT1AgCiIsMTAzMDAwMDAwLCIiIldlIHRyYWluIHdpdGggYSBiYXRjaCBzaXplIG9mIDYwIGFuZCBhIHNlcXVlbmNlIGxlbmd0aCBvZiAxNDAuIiIKCiIiIiJVc2luZyB0aGlzIGFwcHJvYWNoIHdlIHJlZHVjZSBvdXIgcGVyLWVwb2NoIHRpbWUgc3Vic3RhbnRpYWxseSBhbmQgYWNoaWV2ZSBhIG5ldyBzdGF0ZS1vZi10aGUtYXJ0IG9uIFdpa2lUZXh0LTEwMyBkZXNwaXRlIHRyYWluaW5nIGZvciAxNCBlcG9jaHMsIGEgdG90YWwgdGltZSBvZiBvbmx5IDEyIGhvdXJzLiIiIiwxMi4wLCIiIlRoZSBtb2RlbCB0cmFpbnMgYXQgMjk4MCBzZWNvbmRzIHBlciBlcG9jaCBvbiB0aGUgTlZJRElBIFYxMDAKYW5kIDU0NjAgc2Vjb25kcyBwZXIgZXBvY2ggb24gdGhlIE5WSURJQSBQMTAwLiIiCgoiIlVzaW5nIHRoaXMgYXBwcm9hY2ggd2UgcmVkdWNlIG91ciBwZXItZXBvY2ggdGltZSBzdWJzdGFudGlhbGx5IGFuZCBhY2hpZXZlIGEgbmV3IHN0YXRlLW9mLXRoZS1hcnQgb24gV2lraVRleHQtMTAzIGRlc3BpdGUgdHJhaW5pbmcgZm9yIDE0IGVwb2NocywgYSB0b3RhbCB0aW1lIG9mIG9ubHkgMTIgaG91cnMuIiIiLE5WSURJQSBWMTAwLCxMaWtlbHksIldvcmQtbGV2ZWwgbGFuZ3VhZ2UgbW9kZWxpbmcgKFdMTSkgaXMgb25lIHRoZSBmb3VuZGF0aW9uYWwgdGFza3Mgb2YgdW5zdXBlcnZpc2VkIG5hdHVyYWwgbGFuZ3VhZ2UgcHJvY2Vzc2luZy4gTW9zdCBtb2Rlcm4gYXJjaGl0ZWN0dXJlcyBmb3IgV0xNIHVzZSBzZXZlcmFsIExTVE0gbGF5ZXJzLCBmb2xsb3dlZCBieSBhIHNvZnRtYXggbGF5ZXIuIEV2ZW4gd2l0aCBsYXJnZXIgYmF0Y2ggc2l6ZXMgYW5kIGEgbXVsdGktR1BVIHNldHVwLCB0cmFpbmluZyBvZiB0aGVzZSBuZXR3b3JrcyBvbiBsYXJnZS12b2NhYnVsYXJ5IGNvcnBvcmEgaXMgc2xvdyBkdWUgdG8gaW5jcmVhc2VkIGNvbXB1dGF0aW9uIGludm9sdmluZyB0aGUgc29mdG1heCBhbmQgdGhlIGhpZ2ggY29zdCBvZiByZWN1cnJlbmNlIGNvbXB1dGF0aW9uLiBXZSBwcm9wb3NlIGEgbW9kZWwgYXJjaGl0ZWN0dXJlIGFuZCB0cmFpbmluZyBzdHJhdGVneSB0aGF0IGVuYWJsZXMgdXMgdG8gYWNoaWV2ZSBzdGF0ZS1vZi10aGUtYXJ0IHBlcmZvcm1hbmNlIG9uIHRoZSBXaWtpVGV4dC0xMDMgZGF0YSBzZXQgdXNpbmcgYSBzaW5nbGUgR1BVIHdoaWxlIGJlaW5nIHN1YnN0YW50aWFsbHkgZmFzdGVyIHRoYW4gYW4gTlZJRElBIGN1RE5OIExTVE0tYmFzZWQgbW9kZWwgYnkgdXRpbGl6aW5nIHRoZSBRdWFzaS1SZWN1cnJlbnQgTmV1cmFsIE5ldHdvcmsgKFFSTk4pLCBhbiBhZGFwdGl2ZSBzb2Z0bWF4IHdpdGggd2VpZ2h0IHR5aW5nLCBhbmQgbG9uZ2VyIHNlcXVlbmNlcyB3aXRoaW4gYmF0Y2hlcy4iLDE0LjAsUVJOTixVbnJlbGVhc2VkLFVuaXRlZCBTdGF0ZXMgb2YgQW1lcmljYSwsLCwsLDIwMjUtMTItMDEgMTQ6MDM6MDIrMDA6MDAsLCwsODQwMC4wLDYwKjE0MCxJbmR1c3RyeSwsLCwsVW5yZWxlYXNlZCwsLCwsRlAzMiwsLCJPcGVyYXRpb24gY291bnRpbmcsSGFyZHdhcmUiLCwsLCxObwpULURNQ0EsTGFuZ3VhZ2UsIkxhbmd1YWdlIG1vZGVsaW5nLFRleHQgc3VtbWFyaXphdGlvbiIsR29vZ2xlIEJyYWluLCJQZXRlciBKLiBMaXUsIE1vaGFtbWFkIFNhbGVoLCBFdGllbm5lIFBvdCwgQmVuIEdvb2RyaWNoLCBSeWFuIFNlcGFzc2ksIEx1a2FzeiBLYWlzZXIsIE5vYW0gU2hhemVlciIsMjAxOC0wMS0zMCxHZW5lcmF0aW5nIFdpa2lwZWRpYSBieSBTdW1tYXJpemluZyBMb25nIFNlcXVlbmNlcyxodHRwczovL2FyeGl2Lm9yZy9hYnMvMTgwMS4xMDE5OCwsSGlzdG9yaWNhbCBzaWduaWZpY2FuY2UsdGhlIGZpcnN0IGRlY29kZXItb25seSB0cmFuc2Zvcm1lciBtb2RlbCwsLCwsMTQwMDAwMDAwMDAsIjEwXjYgZXhhbXBsZXMgKD0gYXJ0aWNsZXMgd2l0aCBjcmF3bGFibGUgY2l0YXRpb25zKQoiIldlIGRpdmlkZSB0aGUgYXJ0aWNsZXMgcm91Z2hseSBpbnRvIDgwLzEwLzEwIGZvciB0cmFpbi9kZXZlbG9wbWVudC90ZXN0IHN1YnNldHMsIHJlc3VsdGluZyBpbiAxODY1NzUwLCAyMzMyNTIsIGFuZCAyMzI5OTggZXhhbXBsZXMgcmVzcGVjdGl2ZWx5IiIKCmZvciBiZXN0IHBlcmZvcm1pbmcgdHJhbnNmb3JtZXIgTCA9IDc1MDAgKHNlcXVlbmNlIGxlbmd0aCkKCm51bWJlciBvZiBlcG9jaHMgaXMgdW5rbm93bgoKMTg2NTc1MCBhcnRpY2xlcyAqIDc1MDAgfiAxNEIgdG9rZW5zIHBlciBlcG9jaCIsLCIiIm91ciBtYWNoaW5lcyBlcXVpcHBlZCB3aXRoIDE2R0Igb2YgR1BVIFJBTSAoTlZJRElBIFAxMDApIiIiLE5WSURJQSBQMTAwIFBDSWUgMTZHQiwsTGlrZWx5LCJXZSBzaG93IHRoYXQgZ2VuZXJhdGluZyBFbmdsaXNoIFdpa2lwZWRpYSBhcnRpY2xlcyBjYW4gYmUgYXBwcm9hY2hlZCBhcyBhIG11bHRpLSBkb2N1bWVudCBzdW1tYXJpemF0aW9uIG9mIHNvdXJjZSBkb2N1bWVudHMuIFdlIHVzZSBleHRyYWN0aXZlIHN1bW1hcml6YXRpb24gdG8gY29hcnNlbHkgaWRlbnRpZnkgc2FsaWVudCBpbmZvcm1hdGlvbiBhbmQgYSBuZXVyYWwgYWJzdHJhY3RpdmUgbW9kZWwgdG8gZ2VuZXJhdGUgdGhlIGFydGljbGUuIEZvciB0aGUgYWJzdHJhY3RpdmUgbW9kZWwsIHdlIGludHJvZHVjZSBhIGRlY29kZXItb25seSBhcmNoaXRlY3R1cmUgdGhhdCBjYW4gc2NhbGFibHkgYXR0ZW5kIHRvIHZlcnkgbG9uZyBzZXF1ZW5jZXMsIG11Y2ggbG9uZ2VyIHRoYW4gdHlwaWNhbCBlbmNvZGVyLSBkZWNvZGVyIGFyY2hpdGVjdHVyZXMgdXNlZCBpbiBzZXF1ZW5jZSB0cmFuc2R1Y3Rpb24uIFdlIHNob3cgdGhhdCB0aGlzIG1vZGVsIGNhbiBnZW5lcmF0ZSBmbHVlbnQsIGNvaGVyZW50IG11bHRpLXNlbnRlbmNlIHBhcmFncmFwaHMgYW5kIGV2ZW4gd2hvbGUgV2lraXBlZGlhIGFydGljbGVzLiBXaGVuIGdpdmVuIHJlZmVyZW5jZSBkb2N1bWVudHMsIHdlIHNob3cgaXQgY2FuIGV4dHJhY3QgcmVsZXZhbnQgZmFjdHVhbCBpbmZvcm1hdGlvbiBhcyByZWZsZWN0ZWQgaW4gcGVycGxleGl0eSwgUk9VR0Ugc2NvcmVzIGFuZCBodW1hbiBldmFsdWF0aW9ucy4iLCwsVW5yZWxlYXNlZCxVbml0ZWQgU3RhdGVzIG9mIEFtZXJpY2EsLCwsLCwyMDI1LTExLTI4IDExOjUzOjQ0KzAwOjAwLCwsLCwsSW5kdXN0cnksLCwsLE9wZW4gc291cmNlLCJBcGFjaGUgMi4wCmh0dHBzOi8vZ2l0aHViLmNvbS90ZW5zb3JmbG93L3RlbnNvcjJ0ZW5zb3IvIiwsLCwsLCwsLCwsLE5vCkRlbnNlTmV0MjAxLFZpc2lvbixJbWFnZSBjbGFzc2lmaWNhdGlvbiwiVHNpbmdodWEgVW5pdmVyc2l0eSxGYWNlYm9vayBBSSBSZXNlYXJjaCxDb3JuZWxsIFVuaXZlcnNpdHkiLCJHYW8gSHVhbmcsIFpodWFuZyBMaXUsIExhdXJlbnMgdmFuIGRlciBNYWF0ZW4sIEtpbGlhbiBRLiBXZWluYmVyZ2VyIiwyMDE4LTAxLTI4LERlbnNlbHkgQ29ubmVjdGVkIENvbnZvbHV0aW9uYWwgTmV0d29ya3MsaHR0cHM6Ly9hcnhpdi5vcmcvYWJzLzE2MDguMDY5OTMsNDMwOTQuMCwsLDIwMDAwMDAwLjAsRmlndXJlIDMsLCwsIiBPbiBJbWFnZU5ldCwKd2UgdHJhaW4gbW9kZWxzIGZvciA5MCBlcG9jaHMgd2l0aCBhIGJhdGNoIHNpemUgb2YgMjU2LiIsLCwsLENvbmZpZGVudCwiUmVjZW50IHdvcmsgaGFzIHNob3duIHRoYXQgY29udm9sdXRpb25hbCBuZXR3b3JrcyBjYW4gYmUgc3Vic3RhbnRpYWxseSBkZWVwZXIsIG1vcmUgYWNjdXJhdGUsIGFuZCBlZmZpY2llbnQgdG8gdHJhaW4gaWYgdGhleSBjb250YWluIHNob3J0ZXIgY29ubmVjdGlvbnMgYmV0d2VlbiBsYXllcnMgY2xvc2UgdG8gdGhlIGlucHV0IGFuZCB0aG9zZSBjbG9zZSB0byB0aGUgb3V0cHV0LiBJbiB0aGlzIHBhcGVyLCB3ZSBlbWJyYWNlIHRoaXMgb2JzZXJ2YXRpb24gYW5kIGludHJvZHVjZSB0aGUgRGVuc2UgQ29udm9sdXRpb25hbCBOZXR3b3JrIChEZW5zZU5ldCksIHdoaWNoIGNvbm5lY3RzIGVhY2ggbGF5ZXIgdG8gZXZlcnkgb3RoZXIgbGF5ZXIgaW4gYSBmZWVkLWZvcndhcmQgZmFzaGlvbi4gV2hlcmVhcyB0cmFkaXRpb25hbCBjb252b2x1dGlvbmFsIG5ldHdvcmtzIHdpdGggTCBsYXllcnMgaGF2ZSBMIGNvbm5lY3Rpb25zIC0gb25lIGJldHdlZW4gZWFjaCBsYXllciBhbmQgaXRzIHN1YnNlcXVlbnQgbGF5ZXIgLSBvdXIgbmV0d29yayBoYXMgTChMKzEpLzIgZGlyZWN0IGNvbm5lY3Rpb25zLiBGb3IgZWFjaCBsYXllciwgdGhlIGZlYXR1cmUtbWFwcyBvZiBhbGwgcHJlY2VkaW5nIGxheWVycyBhcmUgdXNlZCBhcyBpbnB1dHMsIGFuZCBpdHMgb3duIGZlYXR1cmUtbWFwcyBhcmUgdXNlZCBhcyBpbnB1dHMgaW50byBhbGwgc3Vic2VxdWVudCBsYXllcnMuIERlbnNlTmV0cyBoYXZlIHNldmVyYWwgY29tcGVsbGluZyBhZHZhbnRhZ2VzOiB0aGV5IGFsbGV2aWF0ZSB0aGUgdmFuaXNoaW5nLWdyYWRpZW50IHByb2JsZW0sIHN0cmVuZ3RoZW4gZmVhdHVyZSBwcm9wYWdhdGlvbiwgZW5jb3VyYWdlIGZlYXR1</x:v>
      </x:c>
    </x:row>
    <x:row r="278" ht="18" customHeight="1">
      <x:c r="A278" s="17" t="n">
        <x:v>273</x:v>
      </x:c>
      <x:c r="B278" s="17" t="n">
        <x:v>310</x:v>
      </x:c>
      <x:c r="C278" s="160" t="str">
        <x:v>cmUgcmV1c2UsIGFuZCBzdWJzdGFudGlhbGx5IHJlZHVjZSB0aGUgbnVtYmVyIG9mIHBhcmFtZXRlcnMuIFdlIGV2YWx1YXRlIG91ciBwcm9wb3NlZCBhcmNoaXRlY3R1cmUgb24gZm91ciBoaWdobHkgY29tcGV0aXRpdmUgb2JqZWN0IHJlY29nbml0aW9uIGJlbmNobWFyayB0YXNrcyAoQ0lGQVItMTAsIENJRkFSLTEwMCwgU1ZITiwgYW5kIEltYWdlTmV0KS4gRGVuc2VOZXRzIG9idGFpbiBzaWduaWZpY2FudCBpbXByb3ZlbWVudHMgb3ZlciB0aGUgc3RhdGUtb2YtdGhlLWFydCBvbiBtb3N0IG9mIHRoZW0sIHdoaWxzdCByZXF1aXJpbmcgbGVzcyBjb21wdXRhdGlvbiB0byBhY2hpZXZlIGhpZ2ggcGVyZm9ybWFuY2UuIENvZGUgYW5kIHByZS10cmFpbmVkIG1vZGVscyBhcmUgYXZhaWxhYmxlIGF0IHRoaXMgaHR0cHMgVVJMIC4iLDkwLjAsLE9wZW4gd2VpZ2h0cyAodW5yZXN0cmljdGVkKSwiQ2hpbmEsVW5pdGVkIFN0YXRlcyBvZiBBbWVyaWNhLEZyYW5jZSxVbml0ZWQgU3RhdGVzIG9mIEFtZXJpY2EiLCwsLCwsMjAyNi0wNS0yNSAxMjoxMjo0OSswMDowMCwsLCwsLCJBY2FkZW1pYSxJbmR1c3RyeSxBY2FkZW1pYSIsLCwsLE9wZW4gc291cmNlLCJCU0QtMy1DbGF1c2UgbGljZW5zZQpodHRwczovL2dpdGh1Yi5jb20vbGl1emh1YW5nMTMvRGVuc2VOZXQiLCwsLCwsLCwsLCwsWWVzClVMTS1GaVQsTGFuZ3VhZ2UsVGV4dCBjbGFzc2lmaWNhdGlvbiwiVW5pdmVyc2l0eSBvZiBTYW4gRnJhbmNpc2NvLEluc2lnaHQgQ2VudHJlIE5VSSBHYWx3YXksRmFzdC5haSIsIkplcmVteSBIb3dhcmQsIFNlYmFzdGlhbiBSdWRlciIsMjAxOC0wMS0xOCxVbml2ZXJzYWwgTGFuZ3VhZ2UgTW9kZWwgRmluZS10dW5pbmcgZm9yIFRleHQgQ2xhc3NpZmljYXRpb24saHR0cHM6Ly9hcnhpdi5vcmcvYWJzLzE4MDEuMDYxNDYsMTk0MC4wLCwsNDQxMDAwMDAwLjAsaHR0cHM6Ly9maWxlcy5mYXN0LmFpL21vZGVscy93dDEwMy8/Qz1TO089RCwyLjcyNTM4ZSsxNyw9MTAzMDAwMDAwKjQ0MTAwMDAwMCo2PTIuNzI1MzhlKzE3LDEwMzAwMDAwMCwiV2UgcHJldHJhaW4gdGhlIGxhbmd1YWdlIG1vZGVsIG9uIFdpa2l0ZXh0LTEwMwooTWVyaXR5IGV0IGFsLiwgMjAxN2IpIGNvbnNpc3Rpbmcgb2YgMjgsNTk1IHByZXByb2Nlc3NlZCBXaWtpcGVkaWEgYXJ0aWNsZXMgYW5kIDEwMyBtaWxsaW9uIHdvcmRzLgoKRmluZS10dW5pbmcgZGF0YXNldHM6ClRSRUMtNiBRdWVzdGlvbiA1LjVrCklNRGIgU2VudGltZW50IDI1awpZZWxwLWJpIFNlbnRpbWVudCA1NjBrClllbHAtZnVsbCBTZW50aW1lbnQgNjUwawpBRyBUb3BpYyAxMjBrCkRCcGVkaWEgVG9waWMgNTYwawoKNTYwKzEyMCs2NTArNTYwKzI1KzUuNT0xOTIwLjVrID0gMTkyMDUwMCIsLCwsLFNwZWN1bGF0aXZlLCJJbmR1Y3RpdmUgdHJhbnNmZXIgbGVhcm5pbmcgaGFzIGdyZWF0bHkgaW1wYWN0ZWQgY29tcHV0ZXIgdmlzaW9uLCBidXQgZXhpc3RpbmcgYXBwcm9hY2hlcyBpbiBOTFAgc3RpbGwgcmVxdWlyZSB0YXNrLXNwZWNpZmljIG1vZGlmaWNhdGlvbnMgYW5kIHRyYWluaW5nIGZyb20gc2NyYXRjaC4gV2UgcHJvcG9zZSBVbml2ZXJzYWwgTGFuZ3VhZ2UgTW9kZWwgRmluZS10dW5pbmcgKFVMTUZpVCksIGFuIGVmZmVjdGl2ZSB0cmFuc2ZlciBsZWFybmluZyBtZXRob2QgdGhhdCBjYW4gYmUgYXBwbGllZCB0byBhbnkgdGFzayBpbiBOTFAsIGFuZCBpbnRyb2R1Y2UgdGVjaG5pcXVlcyB0aGF0IGFyZSBrZXkgZm9yIGZpbmUtdHVuaW5nIGEgbGFuZ3VhZ2UgbW9kZWwuIE91ciBtZXRob2Qgc2lnbmlmaWNhbnRseSBvdXRwZXJmb3JtcyB0aGUgc3RhdGUtb2YtdGhlLWFydCBvbiBzaXggdGV4dCBjbGFzc2lmaWNhdGlvbiB0YXNrcywgcmVkdWNpbmcgdGhlIGVycm9yIGJ5IDE4LTI0JSBvbiB0aGUgbWFqb3JpdHkgb2YgZGF0YXNldHMuIEZ1cnRoZXJtb3JlLCB3aXRoIG9ubHkgMTAwIGxhYmVsZWQgZXhhbXBsZXMsIGl0IG1hdGNoZXMgdGhlIHBlcmZvcm1hbmNlIG9mIHRyYWluaW5nIGZyb20gc2NyYXRjaCBvbiAxMDB4IG1vcmUgZGF0YS4gV2Ugb3Blbi1zb3VyY2Ugb3VyIHByZXRyYWluZWQgbW9kZWxzIGFuZCBjb2RlLiIsLCxPcGVuIHdlaWdodHMgKHVucmVzdHJpY3RlZCksIlVuaXRlZCBTdGF0ZXMgb2YgQW1lcmljYSxJcmVsYW5kIixBV0QtTFNUTSwsLCwsMjAyNS0xMS0yOCAxMTo1Mzo0NCswMDowMCwsLCwsLCJBY2FkZW1pYSxBY2FkZW1pYSIsLCwsLFVucmVsZWFzZWQsaHR0cHM6Ly9ubHAuZmFzdC5haS9jYXRlZ29yeS9jbGFzc2lmaWNhdGlvbi5odG1sLCwsLCwsLE9wZXJhdGlvbiBjb3VudGluZywsLCwsWWVzClJlZmluZWQgUGFydCBQb29saW5nLFZpc2lvbixQZXJzb24gcmV0cmlldmFsLCJUc2luZ2h1YSBVbml2ZXJzaXR5LFVuaXZlcnNpdHkgb2YgVGVjaG5vbG9neSBTeWRuZXksVW5pdmVyc2l0eSBvZiBUZXhhcyBhdCBTYW4gQW50b25pbyIsIllpZmFuIFN1biwgTGlhbmcgWmhlbmcsIFlpIFlhbmcsIFFpIFRpYW4sIFNoZW5namluIFdhbmciLDIwMTgtMDEtMDksQmV5b25kIFBhcnQgTW9kZWxzOiBQZXJzb24gUmV0cmlldmFsIHdpdGggUmVmaW5lZCBQYXJ0IFBvb2xpbmcgKGFuZCBhIFN0cm9uZyBDb252b2x1dGlvbmFsIEJhc2VsaW5lKSxodHRwczovL2FyeGl2Lm9yZy9hYnMvMTcxMS4wOTM0OSwyMzc3LjAsLCwsLDIuNjI0NGUrMTYsMTIxNTAwMDAwMDAwMDAqMzYwMCoyKjAuMz0yLjYyNDRlKzE2IEZMT1AsNzc2MTYsLDEuMCwiIiJXaXRoIHR3byBOVklESUEgVElUQU4gWFAgR1BVcyBhbmQgUHl0b3JjaCBhcyB0aGUgcGxhdGZvcm0sIHRyYWluaW5nIGFuIElERSBtb2RlbCBhbmQgYSBzdGFuZGFyZApQQ0Igb24gTWFya2V0LTE1MDEgKDEyLDkzNiB0cmFpbmluZyBpbWFnZXMpIGNvbnN1bWVzCmFib3V0IDQwIGFuZCA1MCBtaW51dGVzLCByZXNwZWN0aXZlbHkiIiIsTlZJRElBIFRJVEFOIFhwLCxDb25maWRlbnQsIkVtcGxveWluZyBwYXJ0LWxldmVsIGZlYXR1cmVzIGZvciBwZWRlc3RyaWFuIGltYWdlIGRlc2NyaXB0aW9uIG9mZmVycyBmaW5lLWdyYWluZWQgaW5mb3JtYXRpb24gYW5kIGhhcyBiZWVuIHZlcmlmaWVkIGFzIGJlbmVmaWNpYWwgZm9yIHBlcnNvbiByZXRyaWV2YWwgaW4gdmVyeSByZWNlbnQgbGl0ZXJhdHVyZS4gQSBwcmVyZXF1aXNpdGUgb2YgcGFydCBkaXNjb3ZlcnkgaXMgdGhhdCBlYWNoIHBhcnQgc2hvdWxkIGJlIHdlbGwgbG9jYXRlZC4gSW5zdGVhZCBvZiB1c2luZyBleHRlcm5hbCBjdWVzLCBlLmcuLCBwb3NlIGVzdGltYXRpb24sIHRvIGRpcmVjdGx5IGxvY2F0ZSBwYXJ0cywgdGhpcyBwYXBlciBsYXlzIGVtcGhhc2lzIG9uIHRoZSBjb250ZW50IGNvbnNpc3RlbmN5IHdpdGhpbiBlYWNoIHBhcnQuClNwZWNpZmljYWxseSwgd2UgdGFyZ2V0IGF0IGxlYXJuaW5nIGRpc2NyaW1pbmF0aXZlIHBhcnQtaW5mb3JtZWQgZmVhdHVyZXMgZm9yIHBlcnNvbiByZXRyaWV2YWwgYW5kIG1ha2UgdHdvIGNvbnRyaWJ1dGlvbnMuIChpKSBBIG5ldHdvcmsgbmFtZWQgUGFydC1iYXNlZCBDb252b2x1dGlvbmFsIEJhc2VsaW5lIChQQ0IpLiBHaXZlbiBhbiBpbWFnZSBpbnB1dCwgaXQgb3V0cHV0cyBhIGNvbnZvbHV0aW9uYWwgZGVzY3JpcHRvciBjb25zaXN0aW5nIG9mIHNldmVyYWwgcGFydC1sZXZlbCBmZWF0dXJlcy4gV2l0aCBhIHVuaWZvcm0gcGFydGl0aW9uIHN0cmF0ZWd5LCBQQ0IgYWNoaWV2ZXMgY29tcGV0aXRpdmUgcmVzdWx0cyB3aXRoIHRoZSBzdGF0ZS1vZi10aGUtYXJ0IG1ldGhvZHMsIHByb3ZpbmcgaXRzZWxmIGFzIGEgc3Ryb25nIGNvbnZvbHV0aW9uYWwgYmFzZWxpbmUgZm9yIHBlcnNvbiByZXRyaWV2YWwuCihpaSkgQSByZWZpbmVkIHBhcnQgcG9vbGluZyAoUlBQKSBtZXRob2QuIFVuaWZvcm0gcGFydGl0aW9uIGluZXZpdGFibHkgaW5jdXJzIG91dGxpZXJzIGluIGVhY2ggcGFydCwgd2hpY2ggYXJlIGluIGZhY3QgbW9yZSBzaW1pbGFyIHRvIG90aGVyIHBhcnRzLiBSUFAgcmUtYXNzaWducyB0aGVzZSBvdXRsaWVycyB0byB0aGUgcGFydHMgdGhleSBhcmUgY2xvc2VzdCB0bywgcmVzdWx0aW5nIGluIHJlZmluZWQgcGFydHMgd2l0aCBlbmhhbmNlZCB3aXRoaW4tcGFydCBjb25zaXN0ZW5jeS4gRXhwZXJpbWVudCBjb25maXJtcyB0aGF0IFJQUCBhbGxvd3MgUENCIHRvIGdhaW4gYW5vdGhlciByb3VuZCBvZiBwZXJmb3JtYW5jZSBib29zdC4gRm9yIGluc3RhbmNlLCBvbiB0aGUgTWFya2V0LTE1MDEgZGF0YXNldCwgd2UgYWNoaWV2ZSAoNzcuNCs0LjIpJSBtQVAgYW5kICg5Mi4zKzEuNSklIHJhbmstMSBhY2N1cmFjeSwgc3VycGFzc2luZyB0aGUgc3RhdGUgb2YgdGhlIGFydCBieSBhIGxhcmdlIG1hcmdpbi4iLCwsLCJDaGluYSxBdXN0cmFsaWEsVW5pdGVkIFN0YXRlcyBvZiBBbWVyaWNhIiwsLCwyLjAsLDIwMjYtMDUtMjUgMTI6MTM6MzcrMDA6MDAsLCwsLCwiQWNhZGVtaWEsQWNhZGVtaWEsQWNhZGVtaWEiLCwsLCwsLCwsLCwsMTA0MC4xMDk0MTIwOTg2MjQ1LEhhcmR3YXJlLCwsLCwKUk5OTE0gKyBEeW5hbWljIEtMIFJlZ3VsYXJpemF0aW9uLExhbmd1YWdlLExhbmd1YWdlIG1vZGVsaW5nLE5vcnRod2VzdGVybiBVbml2ZXJzaXR5LCJUaGFuYXBvbiBOb3Jhc2V0LCBEYXZpZCBEZW1ldGVyLCBEb3VnIERvd25leSIsMjAxOC0wMS0wMSxDb250cm9sbGluZyBHbG9iYWwgU3RhdGlzdGljcyBpbiBSZWN1cnJlbnQgTmV1cmFsIE5ldHdvcmsgVGV4dCBHZW5lcmF0aW9uLGh0dHBzOi8vb2pzLmFhYWkub3JnL2luZGV4LnBocC9BQUFJL2FydGljbGUvdmlldy8xMTk5Myw5LjAsLCwxMzI3NTIwMC4wLCIyLWxheWVyIExTVE0sIDY1MCBoaWRkZW4gdW5pdHMgcGVyIGxheWVyLCBlbWJlZGRpbmcgc2l6ZSA9IDY1MC4gUGVubiBUcmVlYmFuayBzdGFuZGFyZCB2b2NhYiA9IH4xMGsgd29yZHMgKGZyb20gWmFyZW1iYSBldCBhbC4gMjAxNCkKCjIgKiAoNCAqICg2NTAqNjUwICsgNjUwKjY1MCArIDY1MCkpICsgKDY1MCoxMDAwMCkrMTAwMDAgPSAxMzI3NTIwMCIsNTAyOTAwMDAwMDAwMDAwLjAsKCg4KjY1MCooNjUwKzY1MCkpKjIpKjIgKiA5MzAwMDAgdG9rZW5zL2Vwb2NoICogMjAgZXBvY2hzID0gNS4wMjllMTQuIGJhdGNoIHNpemUgYXNzdW1lZCBmcm9tIHByaW9yIGxpdGVyYXR1cmUsLFBlbm4gVHJlZWJhbmsga25vd24gdG8gaGF2ZSA5MzBrIHRva2VucywsLCwsTGlrZWx5LCJSZWN1cnJlbnQgbmV1cmFsIG5ldHdvcmsgbGFuZ3VhZ2UgbW9kZWxzIChSTk5MTXMpIGFyZSBhbiBlc3NlbnRpYWwgY29tcG9uZW50IGZvciBtYW55IGxhbmd1YWdlIGdlbmVyYXRpb24gdGFza3Mgc3VjaCBhcyBtYWNoaW5lIHRyYW5zbGF0aW9uLCBzdW1tYXJpemF0aW9uLCBhbmQgYXV0b21hdGVkIGNvbnZlcnNhdGlvbi4gT2Z0ZW4sIHdlIHdvdWxkIGxpa2UgdG8gc3ViamVjdCB0aGUgdGV4dCBnZW5lcmF0ZWQgYnkgdGhlIFJOTkxNIHRvIGNvbnN0cmFpbnRzLCBpbiBvcmRlciB0byBvdmVyY29tZSBzeXN0ZW1pYyBlcnJvcnMgKGUuZy4gd29yZCByZXBldGl0aW9uKSBvciBhY2hpZXZlIGFwcGxpY2F0aW9uLXNwZWNpZmljIGdvYWxzIChlLmcuIG1vcmUgcG9zaXRpdmUgc2VudGltZW50KS4gSW4gdGhpcyBwYXBlciwgd2UgcHJlc2VudCBhIG1ldGhvZCBmb3IgdHJhaW5pbmcgUk5OTE1zIHRvIHNpbXVsdGFuZW91c2x5IG9wdGltaXplIGxpa2VsaWhvb2QgYW5kIGZvbGxvdyBhIGdpdmVuIHNldCBvZiBzdGF0aXN0aWNhbCBjb25zdHJhaW50cyBvbiB0ZXh0IGdlbmVyYXRpb24uICBUaGUgcHJvYmxlbSBpcyBjaGFsbGVuZ2luZyBiZWNhdXNlIHRoZSBzdGF0aXN0aWNhbCBjb25zdHJhaW50cyBhcmUgZGVmaW5lZCBvdmVyIGFnZ3JlZ2F0ZSBtb2RlbCBiZWhhdmlvciwgcmF0aGVyIHRoYW4gbW9kZWwgcGFyYW1ldGVycywgbWVhbmluZyB0aGF0IGEgc3RyYWlnaHRmb3J3YXJkIHBhcmFtZXRlciByZWd1bGFyaXphdGlvbiBhcHByb2FjaCBpcyBpbnN1ZmZpY2llbnQuICBXZSBzb2x2ZSB0aGlzIHByb2JsZW0gdXNpbmcgYSBkeW5hbWljIHJlZ3VsYXJpemVyIHRoYXQgdXBkYXRlcyBhcyB0cmFpbmluZyBwcm9jZWVkcywgYmFzZWQgb24gdGhlIGdlbmVyYXRpdmUgYmVoYXZpb3Igb2YgdGhlIFJOTkxNcy4gIE91ciBleHBlcmltZW50cyBzaG93IHRoYXQgdGhlIGR5bmFtaWMgcmVndWxhcml6ZXIgb3V0cGVyZm9ybXMgYm90aCBnZW5lcmljIHRyYWluaW5nIGFuZCBhIHN0YXRpYyByZWd1bGFyaXphdGlvbiBiYXNlbGluZS4gIFRoZSBhcHByb2FjaCBpcyBzdWNjZXNzZnVsIGF0IGltcHJvdmluZyB3b3JkLWxldmVsIHJlcGV0aXRpb24gc3RhdGlzdGljcyBieSBhIGZhY3RvciBvZiBmb3VyIGluIFJOTkxNcyBvbiBhIGRlZmluaXRpb24gbW9kZWxpbmcgdGFzay4gIEl0IGFsc28gaW1wcm92ZXMgbW9kZWwgcGVycGxleGl0eSB3aGVuIHRoZSBzdGF0aXN0aWNhbCBjb25zdHJhaW50cyBhcmUgJG4kLWdyYW0gc3RhdGlzdGljcyB0YWtlbiBmcm9tIGEgbGFyZ2UgY29ycHVzLiIsMjAuMCxSTk5MTSArIER5bmFtaWMgS0wgUmVndWxhcml6YXRpb24sVW5yZWxlYXNlZCxVbml0ZWQgU3RhdGVzIG9mIEFtZXJpY2EsLCwsLCwyMDI1LTExLTI4IDExOjUzOjQ0KzAwOjAwLCwsLCwsQWNhZGVtaWEsLCwsLFVucmVsZWFzZWQsImNvZGUsIGJ1dCBub3QgZXhwZXJpbWVudCBjb2RlOiBodHRwczovL2dpdGh1Yi5jb20vbm9ydGhhbmFwb24vc2VxbW9kZWwvdHJlZS9hYWFpMTggIiwsLCwsLCwsLCwsLE5vClBpeGVsU05BSUwgKENJRkFSIDEwKSxJbWFnZSBnZW5lcmF0aW9uLEltYWdlIGdlbmVyYXRpb24sVW5pdmVyc2l0eSBvZiBDYWxpZm9ybmlhIChVQykgQmVya2VsZXksIlhpIENoZW4sIE5pa2hpbCBNaXNocmEsIE1vc3RhZmEgUm9oYW5pbmVqYWQsIFBpZXRlciBBYmJlZWwiLDIwMTctMTItMjgsUGl4ZWxTTkFJTDogQW4gSW1wcm92ZWQgQXV0b3JlZ3Jlc3NpdmUgR2VuZXJhdGl2ZSBNb2RlbCxodHRwczovL2FyeGl2Lm9yZy9hYnMvMTcxMi4wOTc2MywsLCwsLCwsLCwsLCwsVW5rbm93biwiQXV0b3JlZ3Jlc3NpdmUgZ2VuZXJhdGl2ZSBtb2RlbHMgY29uc2lzdGVudGx5IGFjaGlldmUgdGhlIGJlc3QgcmVzdWx0cyBpbiBkZW5zaXR5IGVzdGltYXRpb24gdGFza3MgaW52b2x2aW5nIGhpZ2ggZGltZW5zaW9uYWwgZGF0YSwgc3VjaCBhcyBpbWFnZXMgb3IgYXVkaW8uIFRoZXkgcG9zZSBkZW5zaXR5IGVzdGltYXRpb24gYXMgYSBzZXF1ZW5jZSBtb2RlbGluZyB0YXNrLCB3aGVyZSBhIHJlY3VycmVudCBuZXVyYWwgbmV0d29yayAoUk5OKSBtb2RlbHMgdGhlIGNvbmRpdGlvbmFsIGRpc3RyaWJ1dGlvbiBvdmVyIHRoZSBuZXh0IGVsZW1lbnQgY29uZGl0aW9uZWQgb24gYWxsIHByZXZpb3VzIGVsZW1lbnRzLiBJbiB0aGlzIHBhcmFkaWdtLCB0aGUgYm90dGxlbmVjayBpcyB0aGUgZXh0ZW50IHRvIHdoaWNoIHRoZSBSTk4gY2FuIG1vZGVsIGxvbmctcmFuZ2UgZGVwZW5kZW5jaWVzLCBhbmQgdGhlIG1vc3Qgc3VjY2Vzc2Z1bCBhcHByb2FjaGVzIHJlbHkgb24gY2F1c2FsIGNvbnZvbHV0aW9ucywgd2hpY2ggb2ZmZXIgYmV0dGVyIGFjY2VzcyB0byBlYXJsaWVyIHBhcnRzIG9mIHRoZSBzZXF1ZW5jZSB0aGFuIGNvbnZlbnRpb25hbCBSTk5zLiBUYWtpbmcgaW5zcGlyYXRpb24gZnJvbSByZWNlbnQgd29yayBpbiBtZXRhIHJlaW5mb3JjZW1lbnQgbGVhcm5pbmcsIHdoZXJlIGRlYWxpbmcgd2l0aCBsb25nLXJhbmdlIGRlcGVuZGVuY2llcyBpcyBhbHNvIGVzc2VudGlhbCwgd2UgaW50cm9kdWNlIGEgbmV3IGdlbmVyYXRpdmUgbW9kZWwgYXJjaGl0ZWN0dXJlIHRoYXQgY29tYmluZXMgY2F1c2FsIGNvbnZvbHV0aW9ucyB3aXRoIHNlbGYgYXR0ZW50aW9uLiBJbiB0aGlzIG5vdGUsIHdlIGRlc2NyaWJlIHRoZSByZXN1bHRpbmcgbW9kZWwgYW5kIHByZXNlbnQgc3RhdGUtb2YtdGhlLWFydCBsb2ctbGlrZWxpaG9vZCByZXN1bHRzIG9uIENJRkFSLTEwICgyLjg1IGJpdHMgcGVyIGRpbSkgYW5kICBJbWFnZU5ldCAoMy44MCBiaXRzIHBlciBkaW0pLiBPdXIgaW1wbGVtZW50YXRpb24gaXMgYXZhaWxhYmxlIGF0IHRoaXMgaHR0cHMgVVJMIiwsLE9wZW4gd2VpZ2h0cyAodW5yZXN0cmljdGVkKSxVbml0ZWQgU3RhdGVzIG9mIEFtZXJpY2EsLCwsLCwyMDI2LTAyLTExIDE5OjI2OjI3KzAwOjAwLCwsLCwsQWNhZGVtaWEsLCwsLE9wZW4gc291cmNlLCJNSVQgbGljZW5zZQpodHRwczovL2dpdGh1Yi5jb20vbmVvY3hpL3BpeGVsc25haWwtcHVibGljIiwsLCwsLCwsLCwsLFllcwpQaXhlbFNOQUlMIChJbWFnZU5ldCksSW1hZ2UgZ2VuZXJhdGlvbixJbWFnZSBnZW5lcmF0aW9uLFVuaXZlcnNpdHkgb2YgQ2FsaWZvcm5pYSAoVUMpIEJlcmtlbGV5LCJYaSBDaGVuLCBOaWtoaWwgTWlzaHJhLCBNb3N0YWZhIFJvaGFuaW5lamFkLCBQaWV0ZXIgQWJiZWVsIiwyMDE3LTEyLTI4LFBpeGVsU05BSUw6IEFuIEltcHJvdmVkIEF1dG9yZWdyZXNzaXZlIEdlbmVyYXRpdmUgTW9kZWwsaHR0cHM6Ly9hcnhpdi5vcmcvYWJzLzE3MTIuMDk3NjMsLCwsLCwsLCwsLCwsLFVua25vd24sIkF1dG9yZWdyZXNzaXZlIGdlbmVyYXRpdmUgbW9kZWxzIGNvbnNpc3RlbnRseSBhY2hpZXZlIHRoZSBiZXN0IHJlc3VsdHMgaW4gZGVuc2l0eSBlc3RpbWF0aW9uIHRhc2tzIGludm9sdmluZyBoaWdoIGRpbWVuc2lvbmFsIGRhdGEsIHN1Y2ggYXMgaW1hZ2VzIG9yIGF1ZGlvLiBUaGV5IHBvc2UgZGVuc2l0eSBlc3RpbWF0aW9uIGFzIGEgc2VxdWVuY2UgbW9kZWxpbmcgdGFzaywgd2hlcmUgYSByZWN1cnJlbnQgbmV1cmFsIG5ldHdvcmsgKFJOTikgbW9kZWxzIHRoZSBjb25kaXRpb25hbCBkaXN0cmlidXRpb24gb3ZlciB0aGUgbmV4dCBlbGVtZW50IGNvbmRpdGlvbmVkIG9uIGFsbCBwcmV2aW91cyBlbGVtZW50cy4gSW4gdGhpcyBwYXJhZGlnbSwgdGhlIGJvdHRsZW5lY2sgaXMgdGhlIGV4dGVudCB0byB3aGljaCB0aGUgUk5OIGNhbiBtb2RlbCBsb25nLXJhbmdlIGRlcGVuZGVuY2llcywgYW5kIHRoZSBtb3N0IHN1Y2Nlc3NmdWwgYXBwcm9hY2hlcyByZWx5IG9uIGNhdXNhbCBjb252b2x1dGlvbnMsIHdoaWNoIG9mZmVyIGJldHRlciBhY2Nlc3MgdG8gZWFybGllciBwYXJ0cyBvZiB0aGUgc2VxdWVuY2UgdGhhbiBjb252ZW50aW9uYWwgUk5Ocy4gVGFraW5nIGluc3BpcmF0aW9uIGZyb20gcmVjZW50IHdvcmsgaW4gbWV0YSByZWluZm9yY2VtZW50IGxlYXJuaW5nLCB3aGVyZSBkZWFsaW5nIHdpdGggbG9uZy1yYW5nZSBkZXBlbmRlbmNpZXMgaXMgYWxzbyBlc3NlbnRpYWwsIHdlIGludHJvZHVjZSBhIG5ldyBnZW5lcmF0aXZlIG1vZGVsIGFyY2hpdGVjdHVyZSB0aGF0IGNvbWJpbmVzIGNhdXNhbCBjb252b2x1dGlvbnMgd2l0aCBzZWxmIGF0dGVudGlvbi4gSW4gdGhpcyBub3RlLCB3ZSBkZXNjcmliZSB0aGUgcmVzdWx0aW5nIG1vZGVsIGFuZCBwcmVzZW50IHN0YXRlLW9mLXRoZS1hcnQgbG9nLWxpa2VsaWhvb2QgcmVzdWx0cyBvbiBDSUZBUi0xMCAoMi44NSBiaXRzIHBlciBkaW0pIGFuZCAgSW1hZ2VOZXQgKDMuODAgYml0cyBwZXIgZGltKS4gT3VyIGltcGxlbWVudGF0aW9uIGlzIGF2YWlsYWJsZSBhdCB0aGlzIGh0dHBzIFVSTCIsLCxPcGVuIHdlaWdodHMgKHVucmVzdHJpY3RlZCksVW5pdGVkIFN0YXRlcyBvZiBBbWVyaWNhLCwsLCwsMjAyNi0wMi0xMSAxOToyNjoyNyswMDowMCwsLCwsLEFjYWRlbWlhLCwsLCxPcGVuIHNvdXJjZSwiTUlUIGxpY2Vuc2UKaHR0cHM6Ly9naXRodWIuY29tL25lb2N4aS9waXhlbHNuYWlsLXB1YmxpYyIsLCwsLCwsLCwsLCxZZXMKVGFjb3Ryb24gMixTcGVlY2gsU3BlZWNoIHN5bnRoZXNpcywiR29vZ2xlLFVuaXZlcnNpdHkgb2YgQ2FsaWZvcm5pYSAoVUMpIEJlcmtlbGV5IiwiSm9uYXRoYW4gU2hlbiwgUnVvbWluZyBQYW5nLCBSb24gSi4gV2Vpc3MsIE1pa2UgU2NodXN0ZXIsIE5hdmRlZXAgSmFpdGx5LCBab25naGVuZyBZYW5nLCBaaGlmZW5nIENoZW4sIFl1IFpoYW5nLCBZdXh1YW4gV2FuZywgUkogU2tlcnJ5LVJ5YW4sIFJpZiBBLiBTYXVyb3VzLCBZYW5uaXMgQWdpb215cmdpYW5uYWtpcywgWW9uZ2h1aSBXdSIsMjAxNy0xMi0xOSxOYXR1cmFsIFRUUyBTeW50aGVzaXMgYnkgQ29uZGl0aW9uaW5nIFdhdmVOZXQgb24gTWVsIFNwZWN0cm9ncmFtIFByZWRpY3Rpb24saHR0cHM6Ly9hcnhpdi5vcmcvYWJzLzE3MTIuMDU4ODQsMzA0Ny4wLCwsLCJzb21lIGFyY2hpdGVjdHVyZSBkZXRhaWxzOgoKIiJJbnB1dCBjaGFyYWN0ZXJzIGFyZSByZXByZXNlbnRlZCB1c2luZyBhIGxlYXJuZWQgNTEyLWRpbWVuc2lvbmFsCmNoYXJhY3RlciBlbWJlZGRpbmcsIHdoaWNoIGFyZSBwYXNzZWQgdGhyb3VnaCBhIHN0YWNrIG9mIDMgY29udm9sdXRpb25hbCBsYXllcnMgZWFjaCBjb250YWluaW5nIDUxMiBmaWx0ZXJzIHdpdGggc2hhcGUgNSDDlyAxLCBpLmUuLCB3aGVyZQplYWNoIGZpbHRlciBzcGFucyA1IGNoYXJhY3RlcnMsIGZvbGxvd2VkIGJ5IGJhdGNoIG5vcm1hbGl6YXRpb24gWzE4XQphbmQgUmVMVSBhY3RpdmF0aW9ucy4gQXMgaW4gVGFjb3Ryb24sIHRoZXNlIGNvbnZvbHV0aW9uYWwgbGF5ZXJzCm1vZGVsIGxvbmdlci10ZXJtIGNvbnRleHQgKGUuZy4sIE4tZ3JhbXMpIGluIHRoZSBpbnB1dCBjaGFyYWN0ZXIKc2VxdWVuY2UuIFRoZSBvdXRwdXQgb2YgdGhlIGZpbmFsIGNvbnZvbHV0aW9uYWwgbGF5ZXIgaXMgcGFzc2VkIGludG8gYQpzaW5nbGUgYmktZGlyZWN0aW9uYWwgWzE5XSBMU1RNIFsyMF0gbGF5ZXIgY29udGFpbmluZyA1MTIgdW5pdHMgKDI1NgppbiBlYWNoIGRpcmVjdGlvbikgdG8gZ2VuZXJhdGUgdGhlIGVuY29kZWQgZmVhdHVyZXMuIiIiLCwsMjEyNTg4ODcwNCwiIiJXZSB0cmFpbiBhbGwgbW9kZWxzIG9uIGFuIGludGVybmFsIFVTIEVuZ2xpc2ggZGF0YXNldFsxMl0sIHdoaWNoIGNvbnRhaW5zIDI0LjYgaG91cnMgb2Ygc3BlZWNoIGZyb20gYSBzaW5nbGUgcHJvZmVzc2lvbmFsIGZlbWFsZSBzcGVha2VyLiIiCgoxMyw2ODAgd29yZHMvaG91ciAqIDI0LjYgPSAzMzY1Mjggd29yZHMiLCwsLCxDb25maWRlbnQsIlRoaXMgcGFwZXIgZGVzY3JpYmVzIFRhY290cm9uIDIsIGEgbmV1cmFsIG5ldHdvcmsgYXJjaGl0ZWN0dXJlIGZvciBzcGVlY2ggc3ludGhlc2lzIGRpcmVjdGx5IGZyb20gdGV4dC4gVGhlIHN5c3RlbSBpcyBjb21wb3NlZCBvZiBhIHJlY3VycmVudCBzZXF1ZW5jZS10by1zZXF1ZW5jZSBmZWF0dXJlIHByZWRpY3Rpb24gbmV0d29yayB0aGF0IG1hcHMgY2hhcmFjdGVyIGVtYmVkZGluZ3MgdG8gbWVsLXNjYWxlIHNwZWN0cm9ncmFtcywgZm9sbG93ZWQgYnkgYSBtb2RpZmllZCBXYXZlTmV0IG1vZGVsIGFjdGluZyBhcyBhIHZvY29kZXIgdG8gc3ludGhlc2l6ZSB0aW1lZG9tYWluIHdhdmVmb3JtcyBmcm9tIHRob3NlIHNwZWN0cm9ncmFtcy4gT3VyIG1vZGVsIGFjaGlldmVzIGEgbWVhbiBvcGluaW9uIHNjb3JlIChNT1MpIG9mIDQuNTMgY29tcGFyYWJsZSB0byBhIE1PUyBvZiA0LjU4IGZvciBwcm9mZXNzaW9uYWxseSByZWNvcmRlZCBzcGVlY2guIFRvIHZhbGlkYXRlIG91ciBkZXNpZ24gY2hvaWNlcywgd2UgcHJlc2VudCBhYmxhdGlvbiBzdHVkaWVzIG9mIGtleSBjb21wb25lbnRzIG9mIG91ciBzeXN0ZW0gYW5kIGV2YWx1YXRlIHRoZSBpbXBhY3Qgb2YgdXNpbmcgbWVsIHNwZWN0cm9ncmFtcyBhcyB0aGUgaW5wdXQgdG8gV2F2ZU5ldCBpbnN0ZWFkIG9mIGxpbmd1aXN0aWMsIGR1cmF0aW9uLCBhbmQgRjAgZmVhdHVyZXMuIFdlIGZ1cnRoZXIgZGVtb25zdHJhdGUgdGhhdCB1c2luZyBhIGNvbXBhY3QgYWNvdXN0aWMgaW50ZXJtZWRpYXRlIHJlcHJlc2VudGF0aW9uIGVuYWJsZXMgc2lnbmlmaWNhbnQgc2ltcGxpZmljYXRpb24gb2YgdGhlIFdhdmVOZXQgYXJjaGl0ZWN0dXJlLiIsLCwsIlVuaXRlZCBTdGF0ZXMgb2YgQW1lcmljYSxVbml0ZWQgU3RhdGVzIG9mIEFtZXJpY2EiLCwsLCwsMjAyNi0wNS0yNSAxMjoxMDo1MCswMDowMCwsLCwsLCJJbmR1c3RyeSxBY2FkZW1pYSIsLCwsLCwsLCwsLCwsLCwsLCwKV0dBTiAoV2Fzc2Vyc3RlaW4gR0FOKSxJbWFnZSBnZW5lcmF0aW9uLEltYWdlIGdlbmVyYXRpb24sIkZhY2Vib29rIEFJIFJlc2VhcmNoLENvdXJhbnQgSW5zdGl0dXRlIG9mIE1hdGhlbWF0aWNhbCBTY2llbmNlcyIsIk1hcnRpbiBBcmpvdnNreSwgU291bWl0aCBDaGludGFsYSwgTMOpb24gQm90dG91IiwyMDE3LTEyLTA2LFdhc3NlcnN0ZWluIEdBTixodHRwczovL2FyeGl2Lm9yZy9hYnMvMTcwMS4wNzg3NSwsLCwsLCwsLCwsLCwsVW5rbm93biwiV2UgaW50cm9kdWNlIGEgbmV3IGFsZ29yaXRobSBuYW1lZCBXR0FOLCBhbiBhbHRlcm5hdGl2ZSB0byB0cmFkaXRpb25hbCBHQU4gdHJhaW5pbmcuIEluIHRoaXMgbmV3IG1vZGVsLCB3ZSBzaG93IHRoYXQgd2UgY2FuIGltcHJvdmUgdGhlIHN0YWJpbGl0eSBvZiBsZWFybmluZywgZ2V0IHJpZCBvZiBwcm9ibGVtcyBsaWtlIG1vZGUgY29sbGFwc2UsIGFuZCBwcm92aWRlIG1lYW5pbmdmdWwgbGVhcm5pbmcgY3VydmVzIHVzZWZ1bCBmb3IgZGVidWdnaW5nIGFuZCBoeXBlcnBhcmFtZXRlciBzZWFyY2hlcy4gRnVydGhlcm1vcmUsIHdlIHNob3cgdGhhdCB0aGUgY29ycmVzcG9uZGluZyBvcHRpbWl6YXRpb24gcHJvYmxlbSBpcyBzb3VuZCwgYW5kIHByb3ZpZGUgZXh0ZW5zaXZlIHRoZW9yZXRpY2FsIHdvcmsgaGlnaGxpZ2h0aW5nIHRoZSBkZWVwIGNvbm5lY3Rpb25zIHRvIG90aGVyIGRpc3RhbmNlcyBiZXR3ZWVuIGRpc3RyaWJ1dGlvbnMuIiwsLFVucmVsZWFzZWQsIlVuaXRlZCBTdGF0ZXMgb2YgQW1lcmljYSxGcmFuY2UsVW5pdGVkIFN0YXRlcyBvZiBBbWVyaWNhIiwsLCwsLDIwMjYtMDItMTEgMTk6MjY6MjcrMDA6MDAsLCwsLCwiSW5kdXN0cnksQWNhZGVtaWEiLCwsLCxVbnJlbGVhc2VkLCwsLCwsLCwsLCwsLE5vCkFscGhhWmVybyxHYW1lcywiQ2hlc3MsU2hvZ2ksR28iLERlZXBNaW5kLCJEYXZpZCBTaWx2ZXIsIFRob21hcyBIdWJlcnQsIEp1bGlhbiBTY2hyaXR0d2llc2VyLCBJb2FubmlzIEFudG9ub2dsb3UsIE1hdHRoZXcgTGFpLCBBcnRodXIgR3VleiwgTWFyYyBMYW5jdG90LCBMYXVyZW50IFNpZnJlLCBEaGFyc2hhbiBLdW1hcmFuLCBUaG9yZSBHcmFlcGVsLCBUaW1vdGh5IExpbGxpY3JhcCwgS2FyZW4gU2ltb255YW4sIERlbWlzIEhhc3NhYmlzIiwyMDE3LTEyLTA1LE1hc3RlcmluZyBDaGVzcyBhbmQgU2hvZ2kgYnkgU2VsZi1QbGF5IHdpdGggYSBHZW5lcmFsIFJlaW5mb3JjZW1lbnQgTGVhcm5pbmcgQWxnb3JpdGhtLGh0dHBzOi8vYXJ4aXYub3JnL2Ficy8xNzEyLjAxODE1LDIwNzEuMCwiSGlnaGx5IGNpdGVkLEhpc3RvcmljYWwgc2lnbmlmaWNhbmNlIiwsLCwxLjA2MDAwMDAwMDFlKzIwLCJUaGUgR28gdmVyc2lvbiAodGhlcmUgd2VyZSB2ZXJzaW9ucyB0cmFpbmVkIGluZGl2aWR1YWxseSBmb3IgdGhyZWUgZGlmZmVyZW50IGdhbWVzKSB3YXMgdHJhaW5lZCBmb3IgMzQgaG91cnMgdXNpbmcKNWsgVFBVdjEgZm9yIGRhdGEgZ2VuZXJhdGlvbgo2NCBUUFV2MiBmb3IgcGFyYW1ldGVyIHVwZGF0aW5nCkkgdXNlZCB0aGUgUENEIGNoaXAgZW50cmllcyBmb3IgdGhlIGxvd2VzdCBwcmVjaXNpb24gbnVtZXJpY2FsIGZvcm1hdCB3ZSBoYWQgZm9yIGVhY2gsIHdoaWNoIHdhcyBJTlQ4IGZvciBUUFV2MSBhbmQgRlAxNiBmb3IgVFBVdjIKCkRpcmVjdCB0cmFpbmluZyBjb21wdXRlOiAxLjA2ZTIwIEZMT1BzIiwzNTIwMDAwMDAwLCIiIldlIHRyYWluZWQgYSBzZXBhcmF0ZSBpbnN0YW5jZSBvZiBBbHBoYVplcm8gZm9yIGVhY2ggZ2FtZS4gVHJhaW5pbmcgcHJvY2VlZGVkIGZvciA3MDAsMDAwIHN0ZXBzIiIiLDI0LjAsLCJHb29nbGUgVFBVIHYyLEdvb2dsZSBUUFUgdjEiLFNlbGYtc3VwZXJ2aXNlZCBsZWFybmluZyxMaWtlbHksIlRoZSBnYW1lIG9mIGNoZXNzIGlzIHRoZSBtb3N0IHdpZGVseS1zdHVkaWVkIGRvbWFpbiBpbiB0aGUgaGlzdG9yeSBvZiBhcnRpZmljaWFsIGludGVsbGlnZW5jZS4gVGhlIHN0cm9uZ2VzdCBwcm9ncmFtcyBhcmUgYmFzZWQgb24gYSBjb21iaW5hdGlvbiBvZiBzb3BoaXN0aWNhdGVkIHNlYXJjaCB0ZWNobmlxdWVzLCBkb21haW4tc3BlY2lmaWMgYWRhcHRhdGlvbnMsIGFuZCBoYW5kY3JhZnRlZCBldmFsdWF0aW9uIGZ1bmN0aW9ucyB0aGF0IGhhdmUgYmVlbiByZWZpbmVkIGJ5IGh1bWFuIGV4cGVydHMgb3ZlciBzZXZlcmFsIGRlY2FkZXMuIEluIGNvbnRyYXN0LCB0aGUgQWxwaGFHbyBaZXJvIHByb2dyYW0gcmVjZW50bHkgYWNoaWV2ZWQgc3VwZXJodW1hbiBwZXJmb3JtYW5jZSBpbiB0aGUgZ2FtZSBvZiBHbywgYnkgdGFidWxhIHJhc2EgcmVpbmZvcmNlbWVudCBsZWFybmluZyBmcm9tIGdhbWVzIG9mIHNlbGYtcGxheS4gSW4gdGhpcyBwYXBlciwgd2UgZ2VuZXJhbGlzZSB0aGlzIGFwcHJvYWNoIGludG8gYSBzaW5nbGUgQWxwaGFaZXJvIGFsZ29yaXRobSB0aGF0IGNhbiBhY2hpZXZlLCB0YWJ1bGEgcmFzYSwgc3VwZXJodW1hbiBwZXJmb3JtYW5jZSBpbiBtYW55IGNoYWxsZW5naW5nIGRvbWFpbnMuIFN0YXJ0aW5nIGZyb20gcmFuZG9tIHBsYXksIGFuZCBnaXZlbiBubyBkb21haW4ga25vd2xlZGdlIGV4Y2VwdCB0aGUgZ2FtZSBydWxlcywgQWxwaGFaZXJvIGFjaGlldmVkIHdpdGhpbiAyNCBob3VycyBhIHN1cGVyaHVtYW4gbGV2ZWwgb2YgcGxheSBpbiB0aGUgZ2FtZXMgb2YgY2hlc3MgYW5kIHNob2dpIChKYXBhbmVzZSBjaGVzcykgYXMgd2VsbCBhcyBHbywgYW5kIGNvbnZpbmNpbmdseSBkZWZlYXRlZCBhIHdvcmxkLWNoYW1waW9uIHByb2dyYW0gaW4gZWFjaCBjYXNlLiIsLCxVbnJlbGVhc2VkLFVuaXRlZCBLaW5nZG9tIG9mIEdyZWF0IEJyaXRhaW4gYW5kIE5vcnRoZXJuIElyZWxhbmQsLCwsNTA2NC4wLCwyMDI2LTA1LTI1IDEyOjEwOjUwKzAwOjAwLCwsLCwsSW5kdXN0cnksLCwsLFVucmVsZWFzZWQsLCwyMjk5MTguNjE0Njk2OTg3NCwsLCwsVGhpcmQtcGFydHkgZXN0aW1hdGlvbiwsLCwsTm8KMi1sYXllci1MU1RNK0RlZXAtR3JhZGllbnQtQ29tcHJlc3Npb24sTGFuZ3VhZ2UsTGFuZ3VhZ2UgbW9kZWxpbmcsIlRzaW5naHVhIFVuaXZlcnNpdHksU3RhbmZvcmQgVW5pdmVyc2l0eSxOVklESUEiLCJZdWp1biBMaW4sIFNvbmcgSGFuLCBIdWl6aSBNYW8sIFl1IFdhbmcsIFdpbGxpYW0gSi4gRGFsbHkiLDIwMTctMTItMDUsRGVlcCBHcmFkaWVudCBDb21wcmVzc2lvbjogUmVkdWNpbmcgdGhlIENvbW11bmljYXRpb24gQmFuZHdpZHRoIGZvciBEaXN0cmlidXRlZCBUcmFpbmluZyxodHRwczovL2FyeGl2Lm9yZy9hYnMvMTcxMi4wMTg4NywxNjI3LjAsLCw2MDIwMDAwLjAsIkhlcmUgaXMgYSBzdW1tYXJ5IG9mIHRoZSBjYWxjdWxhdGlvbnMgdG8gZGV0ZXJtaW5lIHRoZSBudW1iZXIgb2YgcGFyYW1ldGVycyBpbiB0aGUgMi1sYXllciBMU1RNIG1vZGVsIHdpdGggRGVlcCBHcmFkaWVudCBDb21wcmVzc2lvbiBkZXNjcmliZWQgaW4gdGhlIHBhcGVyOgoKTW9kZWwgaGFzIDIgTFNUTSBsYXllcnMgd2l0aCAxNTAwIGhpZGRlbiB1bml0cyBlYWNoCgpGb3IgYW4gTFNUTSBsYXllcjoKClcgbWF0cml4OiBudW1iZXIgb2YgaGlkZGVuIHVuaXRzICogaW5wdXQgZGltZW5zaW9uClUgbWF0cml4OiBudW1iZXIgb2YgaGlkZGVuIHVuaXRzICogbnVtYmVyIG9mIGhpZGRlbiB1bml0cwo0IGJpYXMgdmVjdG9ycyB3aXRoIHNpemUgPSBudW1iZXIgb2YgaGlkZGVuIHVuaXRzClNvIHBhcmFtcyBwZXIgTFNUTSBsYXllciA9IGhpZGRlbl91bml0cyAqIChpbnB1dF9kaW0gKyBoaWRkZW5fdW5pdHMgKyA0KQoKRm9yIGxheWVyIDE6CgpJbnB1dCBkaW0gaXMgd29yZCBlbWJlZGRpbmcgc2l6ZSAoZXN0aW1hdGVkIDMwMCkKUGFyYW1zID0gMTUwMCAqICgzMDAgKyAxNTAwICsgNCkgPSAxLDUxMiwwMDAKRm9yIGxheWVyIDI6CgpJbnB1dCBpcyBwcmV2aW91cyBsYXllciBvdXRwdXQgKDE1MDApClBhcmFtcyA9IDE1MDAgKiAoMTUwMCArIDE1MDAgKyA0KSA9IDQsNTA2LDAwMApUb3RhbCBQYXJhbXMgPSBMYXllciAxICsgTGF5ZXIgMgo9IDEsNTEyLDAwMCArIDQsNTA2LDAwMAo9IDYsMDE4LDAwMAoKVGhlIERlZXAgR3JhZGllbnQgQ29tcHJlc3Npb24gdGVjaG5pcXVlIGRvZXMgbm90IGNoYW5nZSBudW1iZXIgb2YgcGFyYW1ldGVycy4KClNvIHRvdGFsIHBhcmFtZXRlcnMgZm9yIHRoZSBtb2RlbCBpcyBhcHByb3hpbWF0ZWx5IDYgbWlsbGlvbi4iLDEzNDAwMDAwMDAwMDAwMDAuMCw2IEZMT1AgLyBwYXJhbWV0ZXIgLyB0b2tlbiAqIDYwMjAwMDAgcGFyYW1ldGVycyBbJ0xpa2VseScgY29uZmlkZW5jZV0gKiA5MjkwMDAgdG9rZW5zICogNDAgZXBvY2hzID0gMS4zNDIyMTkyZSsxNSBGTE9QLDkyOTAwMCwiIiIgVGhlIHdhcm0tdXAgcGVyaW9kIGlzIDEgZXBvY2ggb3V0IG9mIDQwIGVwb2NocyIiIiwsLCwsTGlrZWx5LCJMYXJnZS1zY2FsZSBkaXN0cmlidXRlZCB0cmFpbmluZyByZXF1aXJlcyBzaWduaWZpY2FudCBjb21tdW5pY2F0aW9uIGJhbmR3aWR0aCBmb3IgZ3JhZGllbnQgZXhjaGFuZ2UgdGhhdCBsaW1pdHMgdGhlIHNjYWxhYmlsaXR5IG9mIG11bHRpLW5vZGUgdHJhaW5pbmcsIGFuZCByZXF1aXJlcyBleHBlbnNpdmUgaGlnaC1iYW5kd2lkdGggbmV0d29yayBpbmZyYXN0cnVjdHVyZS4gVGhlIHNpdHVhdGlvbiBnZXRzIGV2ZW4gd29yc2Ugd2l0aCBkaXN0cmlidXRlZCB0cmFpbmluZyBvbiBtb2JpbGUgZGV2aWNlcyAoZmVkZXJhdGVkIGxlYXJuaW5nKSwgd2hpY2ggc3VmZmVycyBmcm9tIGhpZ2hlciBsYXRlbmN5LCBsb3dlciB0aHJvdWdocHV0LCBhbmQgaW50ZXJtaXR0ZW50IHBvb3IgY29ubmVjdGlvbnMuIEluIHRoaXMgcGFwZXIsIHdlIGZpbmQgOTkuOSUgb2YgdGhlIGdyYWRpZW50IGV4Y2hhbmdlIGluIGRpc3RyaWJ1dGVkIFNHRCBpcyByZWR1bmRhbnQsIGFuZCBwcm9wb3NlIERlZXAgR3JhZGllbnQgQ29tcHJlc3Npb24gKERHQykgdG8gZ3JlYXRseSByZWR1Y2UgdGhlIGNvbW11bmljYXRpb24gYmFuZHdpZHRoLiBUbyBwcmVzZXJ2ZSBhY2N1cmFjeSBkdXJpbmcgY29tcHJlc3Npb24sIERHQyBlbXBsb3lzIGZvdXIgbWV0aG9kczogbW9tZW50dW0gY29ycmVjdGlvbiwgbG9jYWwgZ3JhZGllbnQgY2xpcHBpbmcsIG1vbWVudHVtIGZhY3RvciBtYXNraW5nLCBhbmQgd2FybS11cCB0cmFpbmluZy4gV2UgaGF2ZSBhcHBsaWVkIERlZXAgR3JhZGllbnQgQ29tcHJlc3Npb24gdG8gaW1hZ2UgY2xhc3NpZmljYXRpb24sIHNwZWVjaCByZWNvZ25pdGlvbiwgYW5kIGxhbmd1YWdlIG1vZGVsaW5nIHdpdGggbXVsdGlwbGUgZGF0YXNldHMgaW5jbHVkaW5nIENpZmFyMTAsIEltYWdlTmV0LCBQZW5uIFRyZWViYW5rLCBhbmQgTGlicmlzcGVlY2ggQ29ycHVzLiBPbiB0aGVzZSBzY2VuYXJpb3MsIERlZXAgR3JhZGllbnQgQ29tcHJlc3Npb24gYWNoaWV2ZXMgYSBncmFkaWVudCBjb21wcmVzc2lvbiByYXRpbyBmcm9tIDI3MHggdG8gNjAweCB3aXRob3V0IGxvc2luZyBhY2N1cmFjeSwgY3V0dGluZyB0aGUgZ3JhZGllbnQgc2l6ZSBvZiBSZXNOZXQtNTAgZnJvbSA5N01CIHRvIDAuMzVNQiwgYW5kIGZvciBEZWVwU3BlZWNoIGZyb20gNDg4TUIgdG8gMC43NE1CLiBEZWVwIGdyYWRpZW50IGNvbXByZXNzaW9uIGVuYWJsZXMgbGFyZ2Utc2NhbGUgZGlzdHJpYnV0ZWQgdHJhaW5pbmcgb24gaW5leHBlbnNpdmUgY29tbW9kaXR5IDFHYnBzIEV0aGVybmV0IGFuZCBmYWNpbGl0YXRlcyBkaXN0cmlidXRlZCB0cmFpbmluZyBvbiBtb2JpbGUuIENvZGUgaXMgYXZhaWxhYmxlIGF0OiB0aGlzIGh0dHBzIFVSTC4iLDQwLjAsMi1sYXllci1MU1RNK0RlZXAtR3JhZGllbnQtQ29tcHJlc3Npb24sVW5yZWxlYXNlZCwiQ2hpbmEsVW5pdGVkIFN0YXRlcyBvZiBBbWVyaWNhLFVuaXRlZCBTdGF0ZXMgb2YgQW1lcmljYSIsLCwsLCwyMDI2LTA1LTI1IDEyOjEwOjUwKzAwOjAwLCwsLCwsIkFjYWRlbWlhLEFjYWRlbWlhLEluZHVzdHJ5IiwsLCwsVW5yZWxlYXNlZCwicmVwbywgYnV0IG5vIGNvZGUgZm9yIGxhbmd1YWdlIG1vZGVsaW5nOiBodHRwczovL2dpdGh1Yi5jb20vc3lueGxpbi9kZWVwLWdyYWRpZW50LWNvbXByZXNzaW9uICIsLCwsRlAzMiwsLE9wZXJhdGlvbiBjb3VudGluZywsLCwsTm8KUE5BUy1uZXQsVmlzaW9uLEltYWdlIGNsYXNzaWZpY2F0aW9uLCJKb2hucyBIb3BraW5zIFVuaXZlcnNpdHksR29vZ2xlIEFJLFN0YW5mb3JkIFVuaXZlcnNpdHkiLCJDIExpdSwgQiBab3BoLCBNIE5ldW1hbm4sIEogU2hsZW5zIiwyMDE3LTEyLTAyLFByb2dyZXNzaXZlIE5ldXJhbCBBcmNoaXRlY3R1cmUgU2VhcmNoLGh0dHBzOi8vYXJ4aXYub3JnL2Ficy8xNzEyLjAwNTU5LDIxNDAuMCwsLDg2MDAwMDAwLjAsLCwsNDUwMDAsLCwsLCwsLCwsLCJVbml0ZWQgU3RhdGVzIG9mIEFtZXJpY2EsVW5pdGVkIFN0YXRlcyBvZiBBbWVyaWNhLFVuaXRlZCBTdGF0ZXMgb2YgQW1lcmljYSIsLCwsLCwyMDI2LTA1LTI1IDEyOjEwOjUwKzAwOjAwLCwsLCwsIkFjYWRlbWlhLEluZHVzdHJ5LEFjYWRlbWlhIiwsLCwsLCwsLCwsLCwsLCwsLApQTkFTTmV0LTUsVmlzaW9uLEltYWdlIGNsYXNzaWZpY2F0aW9uLCJKb2hucyBIb3BraW5zIFVuaXZlcnNpdHksR29vZ2xlIEFJLFN0YW5mb3JkIFVuaXZlcnNpdHkiLCJDIExpdSwgQiBab3BoLCBNIE5ldW1hbm4sIEogU2hsZW5zIiwyMDE3LTEyLTAyLFByb2dyZXNzaXZlIE5ldXJhbCBBcmNoaXRlY3R1cmUgU2VhcmNoLGh0dHBzOi8vYXJ4aXYub3JnL2Ficy8xNzEyLjAwNTU5LDIxNDAuMCwsLDg2MTAwMDAwLjAsVGFibGUgNSw2LjYyOTA0ZSsxOSwiOCB0aW1lcyBsZXNzIGNvbXB1dGUgdGhhbiBab3BoICgyMDE4KSwgd2hpY2ggdXNlZCA1MDAgcDEwMHMgZm9yIDQgZGF5cy4KKEZyb20gSW1hZ2VuZXQgcGFwZXItZGF0YSwgQmVzaXJvZ2x1IGV0IGFsLiwgZm9ydGhjb21pbmcpICIsMTI4MDAwMCwsLCwsLExpa2VseSwiV2UgcHJvcG9zZSBhIG5ldyBtZXRob2QgZm9yIGxlYXJuaW5nIHRoZSBzdHJ1Y3R1cmUgb2YgY29udm9sdXRpb25hbCBuZXVyYWwgbmV0d29ya3MgKENOTnMpIHRoYXQgaXMgbW9yZSBlZmZpY2llbnQgdGhhbiByZWNlbnQgc3RhdGUtb2YtdGhlLWFydCBtZXRob2RzIGJhc2VkIG9uIHJlaW5mb3JjZW1lbnQgbGVhcm5pbmcgYW5kIGV2b2x1dGlvbmFyeSBhbGdvcml0aG1zLiBPdXIgYXBwcm9hY2ggdXNlcyBhIHNlcXVlbnRpYWwgbW9kZWwtYmFzZWQgb3B0aW1pemF0aW9uIChTTUJPKSBzdHJhdGVneSwgaW4gd2hpY2ggd2Ugc2VhcmNoIGZvciBzdHJ1Y3R1cmVzIGluIG9yZGVyIG9mIGluY3JlYXNpbmcgY29tcGxleGl0eSwgd2hpbGUgc2ltdWx0YW5lb3VzbHkgbGVhcm5pbmcgYSBzdXJyb2dhdGUgbW9kZWwgdG8gZ3VpZGUgdGhlIHNlYXJjaCB0aHJvdWdoIHN0cnVjdHVyZSBzcGFjZS4gRGlyZWN0IGNvbXBhcmlzb24gdW5kZXIgdGhlIHNhbWUgc2VhcmNoIHNwYWNlIHNob3dzIHRoYXQgb3VyIG1ldGhvZCBpcyB1cCB0byA1IHRpbWVzIG1vcmUgZWZmaWNpZW50IHRoYW4gdGhlIFJMIG1ldGhvZCBvZiBab3BoIGV0IGFsLiAoMjAxOCkgaW4gdGVybXMgb2YgbnVtYmVyIG9mIG1vZGVscyBldmFsdWF0ZWQsIGFuZCA4IHRpbWVzIGZhc3RlciBpbiB0ZXJtcyBvZiB0b3RhbCBjb21wdXRlLiBUaGUgc3RydWN0dXJlcyB3ZSBkaXNjb3ZlciBpbiB0aGlzIHdheSBhY2hpZXZlIHN0YXRlIG9mIHRoZSBhcnQgY2xhc3NpZmljYXRpb24gYWNjdXJhY2llcyBvbiBDSUZBUi0xMCBhbmQgSW1hZ2VOZXQuIiwsLCwiVW5pdGVkIFN0YXRlcyBvZiBBbWVyaWNhLFVuaXRlZCBTdGF0ZXMgb2YgQW1lcmljYSxVbml0ZWQgU3RhdGVzIG9mIEFtZXJpY2EiLCwsLCwsMjAyNi0wNS0yNSAxMjoxMDo1MSswMDowMCwsLCwsLCJBY2FkZW1pYSxJbmR1c3RyeSxBY2FkZW1pYSIsLCwsLCwsLCwsLCwsQ29tcGFyaXNvbiB3aXRoIG90aGVyIG1vZGVscywsLCwsCkRMIHNjYWxpbmcgc3BlZWNoLFNwZWVjaCxTcGVlY2ggcmVjb2duaXRpb24gKEFTUiksQmFpZHUsIkpvZWwgSGVzdG5lc3MsIFNoYXJhbiBOYXJhbmcsIE5ld3NoYSBBcmRhbGFuaSwgRy4gRGlhbW9zLCBIZWV3b28gSnVuLCBIYXNzYW4gS2lhbmluZWphZCwgTWQuIE1vc3RvZmEgQWxpIFBhdHdhcnksIFlhbmcgWWFuZywgWWFucWkgWmhvdSIsMjAxNy0xMi0wMSwiRGVlcCBMZWFybmluZyBTY2FsaW5nIGlzIFByZWRpY3RhYmxlLCBFbXBpcmljYWxseSIsaHR0cHM6Ly93d3cuc2VtYW50aWNzY2hvbGFyLm9yZy9wYXBlci9EZWVwLUxlYXJuaW5nLVNjYWxpbmctaXMtUHJlZGljdGFibGUlMkMtRW1waXJpY2FsbHktSGVzdG5lc3MtTmFyYW5nL2ExYzkyMmJlNDY3ZDFjMGM2NGI5NjNlNjVkYWU0MTc3OGI4MWIyYTAsLFRyYWluaW5nIGNvc3QsLDE5MzAwMDAwMC4wLCwsLDIxNDkyMDAwMDAsIjhNIHV0dGVyYW5jZXMsIDExOTQwIGhvdXJzLCB0cmFpbmVkIGZvciB1cCB0byAyMDQ4aApFc3RpbWF0ZWQgbnVtYmVyIG9mIHdvcmRzOiAxMTk0MCoxMjAqNjA9ODU5NjgwMDAKVHJhaW5pbmcgc2l6ZTogMjA0OC8xMTk0MD0wLjE3MgpUcmFpbmluZyB3b3JkczogODU5NjgwMDAqMC4xNzI9MTQ3ODY0OTYiLCwsLFN1cGVydmlzZWQsTGlrZWx5LCJEZWVwIGxlYXJuaW5nIChETCkgY3JlYXRlcyBpbXBhY3RmdWwgYWR2YW5jZXMgZm9sbG93aW5nIGEgdmlydHVvdXMgcmVjaXBlOiBtb2RlbCBhcmNoaXRlY3R1cmUgc2VhcmNoLCBjcmVhdGluZyBsYXJnZSB0cmFpbmluZyBkYXRhIHNldHMsIGFuZCBzY2FsaW5nIGNvbXB1dGF0aW9uLiBJdCBpcyB3aWRlbHkgYmVsaWV2ZWQgdGhhdCBncm93aW5nIHRyYWluaW5nIHNldHMgYW5kIG1vZGVscyBzaG91bGQgaW1wcm92ZSBhY2N1cmFjeSBhbmQgcmVzdWx0IGluIGJldHRlciBwcm9kdWN0cy4gQXMgREwgYXBwbGljYXRpb24gZG9tYWlucyBncm93LCB3ZSB3b3VsZCBsaWtlIGEgZGVlcGVyIHVuZGVyc3RhbmRpbmcgb2YgdGhlIHJlbGF0aW9uc2hpcHMgYmV0d2VlbiB0cmFpbmluZyBzZXQgc2l6ZSwgY29tcHV0YXRpb25hbCBzY2FsZSwgYW5kIG1vZGVsIGFjY3VyYWN5IGltcHJvdmVtZW50cyB0byBhZHZhbmNlIHRoZSBzdGF0ZS1vZi10aGUtYXJ0LiBUaGlzIHBhcGVyIHByZXNlbnRzIGEgbGFyZ2Ugc2NhbGUgZW1waXJpY2FsIGNoYXJhY3Rlcml6YXRpb24gb2YgZ2VuZXJhbGl6YXRpb24gZXJyb3IgYW5kIG1vZGVsIHNpemUgZ3Jvd3RoIGFzIHRyYWluaW5nIHNldHMgZ3Jvdy4gV2UgaW50cm9kdWNlIGEgbWV0aG9kb2xvZ3kgZm9yIHRoaXMgbWVhc3VyZW1lbnQgYW5kIHRlc3QgZm91ciBtYWNoaW5lIGxlYXJuaW5nIGRvbWFpbnM6IG1hY2hpbmUgdHJhbnNsYXRpb24sIGxhbmd1YWdlIG1vZGVsaW5nLCBpbWFnZSBwcm9jZXNzaW5nLCBhbmQgc3BlZWNoIHJlY29nbml0aW9uLiBPdXIgZW1waXJpY2FsIHJlc3VsdHMgc2hvdyBwb3dlci1sYXcgZ2VuZXJhbGl6YXRpb24gZXJyb3Igc2NhbGluZyBhY3Jvc3MgYSBicmVhZHRoIG9mIGZhY3RvcnMsIHJlc3VsdGluZyBpbiBwb3dlci1sYXcgZXhwb25lbnRzLS0tdGhlICIic3RlZXBuZXNzIiIgb2YgdGhlIGxlYXJuaW5nIGN1cnZlLS0teWV0IHRvIGJlIGV4cGxhaW5lZCBieSB0aGVvcmV0aWNhbCB3b3JrLiBGdXJ0aGVyLCBtb2RlbCBpbXByb3ZlbWVudHMgb25seSBzaGlmdCB0aGUgZXJyb3IgYnV0IGRvIG5vdCBhcHBlYXIgdG8gYWZmZWN0IHRoZSBwb3dlci1sYXcgZXhwb25lbnQuIFdlIGFsc28gc2hvdyB0aGF0IG1vZGVsIHNpemUgc2NhbGVzIHN1YmxpbmVhcmx5IHdpdGggZGF0YSBzaXplLiBUaGVzZSBzY2FsaW5nIHJlbGF0aW9uc2hpcHMgaGF2ZSBzaWduaWZpY2FudCBpbXBsaWNhdGlvbnMgb24gZGVlcCBsZWFybmluZyByZXNlYXJjaCwgcHJhY3RpY2UsIGFuZCBzeXN0ZW1zLiBUaGV5IGNhbiBhc3Npc3QgbW9kZWwgZGVidWdnaW5nLCBzZXR0aW5nIGFjY3VyYWN5</x:v>
      </x:c>
    </x:row>
    <x:row r="279" ht="18" customHeight="1">
      <x:c r="A279" s="17" t="n">
        <x:v>274</x:v>
      </x:c>
      <x:c r="B279" s="17" t="n">
        <x:v>310</x:v>
      </x:c>
      <x:c r="C279" s="160" t="str">
        <x:v>IHRhcmdldHMsIGFuZCBkZWNpc2lvbnMgYWJvdXQgZGF0YSBzZXQgZ3Jvd3RoLiBUaGV5IGNhbiBhbHNvIGd1aWRlIGNvbXB1dGluZyBzeXN0ZW0gZGVzaWduIGFuZCB1bmRlcnNjb3JlIHRoZSBpbXBvcnRhbmNlIG9mIGNvbnRpbnVlZCBjb21wdXRhdGlvbmFsIHNjYWxpbmcuIiwsLFVucmVsZWFzZWQsQ2hpbmEsLCwsLCwyMDI1LTExLTI4IDExOjUzOjQ0KzAwOjAwLCwsLCwsSW5kdXN0cnksLCwsLCwsLCwsLCwsLCwsLCxObwpETCBzY2FsaW5nIExNLExhbmd1YWdlLExhbmd1YWdlIG1vZGVsaW5nLEJhaWR1LCJKb2VsIEhlc3RuZXNzLCBTaGFyYW4gTmFyYW5nLCBOZXdzaGEgQXJkYWxhbmksIEcuIERpYW1vcywgSGVld29vIEp1biwgSGFzc2FuIEtpYW5pbmVqYWQsIE1kLiBNb3N0b2ZhIEFsaSBQYXR3YXJ5LCBZYW5nIFlhbmcsIFlhbnFpIFpob3UiLDIwMTctMTItMDEsIkRlZXAgTGVhcm5pbmcgU2NhbGluZyBpcyBQcmVkaWN0YWJsZSwgRW1waXJpY2FsbHkiLGh0dHBzOi8vd3d3LnNlbWFudGljc2Nob2xhci5vcmcvcGFwZXIvRGVlcC1MZWFybmluZy1TY2FsaW5nLWlzLVByZWRpY3RhYmxlJTJDLUVtcGlyaWNhbGx5LUhlc3RuZXNzLU5hcmFuZy9hMWM5MjJiZTQ2N2QxYzBjNjRiOTYzZTY1ZGFlNDE3NzhiODFiMmEwLCxIaXN0b3JpY2FsIHNpZ25pZmljYW5jZSwsMTc3MDAwMDAwLjAsLCwsNDAwMDAwMDAwLCIgV2UgdHJhaW4gdGhlIG1vZGVscyBvbiBzaGFyZHMgcmFuZ2luZyBmcm9tCjAuMSUgdXAgdG8gNDAlIG9mIHRoZSBCaWxsaW9uIFdvcmQgRGF0YXNldC4KIiwsLCxTdXBlcnZpc2VkLFNwZWN1bGF0aXZlLCJEZWVwIGxlYXJuaW5nIChETCkgY3JlYXRlcyBpbXBhY3RmdWwgYWR2YW5jZXMgZm9sbG93aW5nIGEgdmlydHVvdXMgcmVjaXBlOiBtb2RlbCBhcmNoaXRlY3R1cmUgc2VhcmNoLCBjcmVhdGluZyBsYXJnZSB0cmFpbmluZyBkYXRhIHNldHMsIGFuZCBzY2FsaW5nIGNvbXB1dGF0aW9uLiBJdCBpcyB3aWRlbHkgYmVsaWV2ZWQgdGhhdCBncm93aW5nIHRyYWluaW5nIHNldHMgYW5kIG1vZGVscyBzaG91bGQgaW1wcm92ZSBhY2N1cmFjeSBhbmQgcmVzdWx0IGluIGJldHRlciBwcm9kdWN0cy4gQXMgREwgYXBwbGljYXRpb24gZG9tYWlucyBncm93LCB3ZSB3b3VsZCBsaWtlIGEgZGVlcGVyIHVuZGVyc3RhbmRpbmcgb2YgdGhlIHJlbGF0aW9uc2hpcHMgYmV0d2VlbiB0cmFpbmluZyBzZXQgc2l6ZSwgY29tcHV0YXRpb25hbCBzY2FsZSwgYW5kIG1vZGVsIGFjY3VyYWN5IGltcHJvdmVtZW50cyB0byBhZHZhbmNlIHRoZSBzdGF0ZS1vZi10aGUtYXJ0LiBUaGlzIHBhcGVyIHByZXNlbnRzIGEgbGFyZ2Ugc2NhbGUgZW1waXJpY2FsIGNoYXJhY3Rlcml6YXRpb24gb2YgZ2VuZXJhbGl6YXRpb24gZXJyb3IgYW5kIG1vZGVsIHNpemUgZ3Jvd3RoIGFzIHRyYWluaW5nIHNldHMgZ3Jvdy4gV2UgaW50cm9kdWNlIGEgbWV0aG9kb2xvZ3kgZm9yIHRoaXMgbWVhc3VyZW1lbnQgYW5kIHRlc3QgZm91ciBtYWNoaW5lIGxlYXJuaW5nIGRvbWFpbnM6IG1hY2hpbmUgdHJhbnNsYXRpb24sIGxhbmd1YWdlIG1vZGVsaW5nLCBpbWFnZSBwcm9jZXNzaW5nLCBhbmQgc3BlZWNoIHJlY29nbml0aW9uLiBPdXIgZW1waXJpY2FsIHJlc3VsdHMgc2hvdyBwb3dlci1sYXcgZ2VuZXJhbGl6YXRpb24gZXJyb3Igc2NhbGluZyBhY3Jvc3MgYSBicmVhZHRoIG9mIGZhY3RvcnMsIHJlc3VsdGluZyBpbiBwb3dlci1sYXcgZXhwb25lbnRzLS0tdGhlICIic3RlZXBuZXNzIiIgb2YgdGhlIGxlYXJuaW5nIGN1cnZlLS0teWV0IHRvIGJlIGV4cGxhaW5lZCBieSB0aGVvcmV0aWNhbCB3b3JrLiBGdXJ0aGVyLCBtb2RlbCBpbXByb3ZlbWVudHMgb25seSBzaGlmdCB0aGUgZXJyb3IgYnV0IGRvIG5vdCBhcHBlYXIgdG8gYWZmZWN0IHRoZSBwb3dlci1sYXcgZXhwb25lbnQuIFdlIGFsc28gc2hvdyB0aGF0IG1vZGVsIHNpemUgc2NhbGVzIHN1YmxpbmVhcmx5IHdpdGggZGF0YSBzaXplLiBUaGVzZSBzY2FsaW5nIHJlbGF0aW9uc2hpcHMgaGF2ZSBzaWduaWZpY2FudCBpbXBsaWNhdGlvbnMgb24gZGVlcCBsZWFybmluZyByZXNlYXJjaCwgcHJhY3RpY2UsIGFuZCBzeXN0ZW1zLiBUaGV5IGNhbiBhc3Npc3QgbW9kZWwgZGVidWdnaW5nLCBzZXR0aW5nIGFjY3VyYWN5IHRhcmdldHMsIGFuZCBkZWNpc2lvbnMgYWJvdXQgZGF0YSBzZXQgZ3Jvd3RoLiBUaGV5IGNhbiBhbHNvIGd1aWRlIGNvbXB1dGluZyBzeXN0ZW0gZGVzaWduIGFuZCB1bmRlcnNjb3JlIHRoZSBpbXBvcnRhbmNlIG9mIGNvbnRpbnVlZCBjb21wdXRhdGlvbmFsIHNjYWxpbmcuIiwsLFVucmVsZWFzZWQsQ2hpbmEsLCwsLCwyMDI1LTExLTI4IDExOjUzOjQ0KzAwOjAwLCwsLCwsSW5kdXN0cnksLCwsLCwsLCwsLCwsLCwsLCxObwpETCBzY2FsaW5nIEltYWdlLFZpc2lvbixJbWFnZSBjbGFzc2lmaWNhdGlvbixCYWlkdSwiSm9lbCBIZXN0bmVzcywgU2hhcmFuIE5hcmFuZywgTmV3c2hhIEFyZGFsYW5pLCBHLiBEaWFtb3MsIEhlZXdvbyBKdW4sIEhhc3NhbiBLaWFuaW5lamFkLCBNZC4gTW9zdG9mYSBBbGkgUGF0d2FyeSwgWWFuZyBZYW5nLCBZYW5xaSBaaG91IiwyMDE3LTEyLTAxLCJEZWVwIExlYXJuaW5nIFNjYWxpbmcgaXMgUHJlZGljdGFibGUsIEVtcGlyaWNhbGx5IixodHRwczovL3d3dy5zZW1hbnRpY3NjaG9sYXIub3JnL3BhcGVyL0RlZXAtTGVhcm5pbmctU2NhbGluZy1pcy1QcmVkaWN0YWJsZSUyQy1FbXBpcmljYWxseS1IZXN0bmVzcy1OYXJhbmcvYTFjOTIyYmU0NjdkMWMwYzY0Yjk2M2U2NWRhZTQxNzc4YjgxYjJhMCwsVHJhaW5pbmcgY29zdCwsMTIxMDAwMDAwLjAsV2UgdGVzdCBtb2RlbHMgd2l0aCBwYXJhbWV0ZXIgY291bnRzIHJhbmdpbmcgZnJvbSA4OUsgdG8gMTIxTS4sLCwsIldlIHRyYWluIGFuZCB2YWxpZGF0ZSBSZXNOZXRzIG9uIHZhcmlvdXMgc2hhcmQgc2l6ZXMgb2YgSW1hZ2VOZXQsIHJhbmdpbmcgZnJvbSAxIGltYWdlIHBlciBjbGFzcyAoMC4wOCUgb2YgaW1hZ2VzKSB1cCB0byA4MDAgaW1hZ2VzIHBlciBjbGFzcyAoNjIlKS4gSW1hZ2VOZXQgaGFzIDEsMDAwIGRpZmZlcmVudCBvYmplY3QgY2xhc3NlcyBhcyBvdXRwdXRzIiwsLCxTdXBlcnZpc2VkLENvbmZpZGVudCwiRGVlcCBsZWFybmluZyAoREwpIGNyZWF0ZXMgaW1wYWN0ZnVsIGFkdmFuY2VzIGZvbGxvd2luZyBhIHZpcnR1b3VzIHJlY2lwZTogbW9kZWwgYXJjaGl0ZWN0dXJlIHNlYXJjaCwgY3JlYXRpbmcgbGFyZ2UgdHJhaW5pbmcgZGF0YSBzZXRzLCBhbmQgc2NhbGluZyBjb21wdXRhdGlvbi4gSXQgaXMgd2lkZWx5IGJlbGlldmVkIHRoYXQgZ3Jvd2luZyB0cmFpbmluZyBzZXRzIGFuZCBtb2RlbHMgc2hvdWxkIGltcHJvdmUgYWNjdXJhY3kgYW5kIHJlc3VsdCBpbiBiZXR0ZXIgcHJvZHVjdHMuIEFzIERMIGFwcGxpY2F0aW9uIGRvbWFpbnMgZ3Jvdywgd2Ugd291bGQgbGlrZSBhIGRlZXBlciB1bmRlcnN0YW5kaW5nIG9mIHRoZSByZWxhdGlvbnNoaXBzIGJldHdlZW4gdHJhaW5pbmcgc2V0IHNpemUsIGNvbXB1dGF0aW9uYWwgc2NhbGUsIGFuZCBtb2RlbCBhY2N1cmFjeSBpbXByb3ZlbWVudHMgdG8gYWR2YW5jZSB0aGUgc3RhdGUtb2YtdGhlLWFydC4gVGhpcyBwYXBlciBwcmVzZW50cyBhIGxhcmdlIHNjYWxlIGVtcGlyaWNhbCBjaGFyYWN0ZXJpemF0aW9uIG9mIGdlbmVyYWxpemF0aW9uIGVycm9yIGFuZCBtb2RlbCBzaXplIGdyb3d0aCBhcyB0cmFpbmluZyBzZXRzIGdyb3cuIFdlIGludHJvZHVjZSBhIG1ldGhvZG9sb2d5IGZvciB0aGlzIG1lYXN1cmVtZW50IGFuZCB0ZXN0IGZvdXIgbWFjaGluZSBsZWFybmluZyBkb21haW5zOiBtYWNoaW5lIHRyYW5zbGF0aW9uLCBsYW5ndWFnZSBtb2RlbGluZywgaW1hZ2UgcHJvY2Vzc2luZywgYW5kIHNwZWVjaCByZWNvZ25pdGlvbi4gT3VyIGVtcGlyaWNhbCByZXN1bHRzIHNob3cgcG93ZXItbGF3IGdlbmVyYWxpemF0aW9uIGVycm9yIHNjYWxpbmcgYWNyb3NzIGEgYnJlYWR0aCBvZiBmYWN0b3JzLCByZXN1bHRpbmcgaW4gcG93ZXItbGF3IGV4cG9uZW50cy0tLXRoZSAiInN0ZWVwbmVzcyIiIG9mIHRoZSBsZWFybmluZyBjdXJ2ZS0tLXlldCB0byBiZSBleHBsYWluZWQgYnkgdGhlb3JldGljYWwgd29yay4gRnVydGhlciwgbW9kZWwgaW1wcm92ZW1lbnRzIG9ubHkgc2hpZnQgdGhlIGVycm9yIGJ1dCBkbyBub3QgYXBwZWFyIHRvIGFmZmVjdCB0aGUgcG93ZXItbGF3IGV4cG9uZW50LiBXZSBhbHNvIHNob3cgdGhhdCBtb2RlbCBzaXplIHNjYWxlcyBzdWJsaW5lYXJseSB3aXRoIGRhdGEgc2l6ZS4gVGhlc2Ugc2NhbGluZyByZWxhdGlvbnNoaXBzIGhhdmUgc2lnbmlmaWNhbnQgaW1wbGljYXRpb25zIG9uIGRlZXAgbGVhcm5pbmcgcmVzZWFyY2gsIHByYWN0aWNlLCBhbmQgc3lzdGVtcy4gVGhleSBjYW4gYXNzaXN0IG1vZGVsIGRlYnVnZ2luZywgc2V0dGluZyBhY2N1cmFjeSB0YXJnZXRzLCBhbmQgZGVjaXNpb25zIGFib3V0IGRhdGEgc2V0IGdyb3d0aC4gVGhleSBjYW4gYWxzbyBndWlkZSBjb21wdXRpbmcgc3lzdGVtIGRlc2lnbiBhbmQgdW5kZXJzY29yZSB0aGUgaW1wb3J0YW5jZSBvZiBjb250aW51ZWQgY29tcHV0YXRpb25hbCBzY2FsaW5nLiIsLCxVbnJlbGVhc2VkLENoaW5hLCwsLCwsMjAyNS0xMS0yOCAxMTo1Mzo0NCswMDowMCwsLCwsLEluZHVzdHJ5LCwsLCwsLCwsLCwsLCwsLCwsTm8KVHJpTmV0LFZpZGVvLFBlcnNvbiByZS1pZGVudGlmaWNhdGlvbiwiVmlzdWFsIENvbXB1dGluZyBJbnN0aXR1dGUsUldUSCBBYWNoZW4gVW5pdmVyc2l0eSIsIkFsZXhhbmRlciBIZXJtYW5zLCBMdWNhcyBCZXllciwgQmFzdGlhbiBMZWliZSIsMjAxNy0xMS0yMSxJbiBEZWZlbnNlIG9mIHRoZSBUcmlwbGV0IExvc3MgZm9yIFBlcnNvbiBSZS1JZGVudGlmaWNhdGlvbixodHRwczovL2FyeGl2Lm9yZy9hYnMvMTcwMy4wNzczNywzNTUzLjAsIkhpZ2hseSBjaXRlZCxIaXN0b3JpY2FsIHNpZ25pZmljYW5jZSIsLCwsLCw1MDk5MTQsLCwsLCxVbmtub3duLCwsLCwiR2VybWFueSxHZXJtYW55IiwsLCwsLDIwMjYtMDUtMjUgMTI6MTA6NDgrMDA6MDAsLCwsLCxBY2FkZW1pYSwsLCwsLCwsLCxGUDMyLCwsLCwsLCwKIkFXRC1MU1RNLU1vUyArIGR5bmFtaWMgZXZhbHVhdGlvbiAoV1QyLCAyMDE3KSIsTGFuZ3VhZ2UsTGFuZ3VhZ2UgbW9kZWxpbmcsQ2FybmVnaWUgTWVsbG9uIFVuaXZlcnNpdHkgKENNVSksIlpoaWxpbiBZYW5nLCBaaWhhbmcgRGFpLCBSdXNsYW4gU2FsYWtodXRkaW5vdiwgV2lsbGlhbSBXLiBDb2hlbiIsMjAxNy0xMS0xMCxCcmVha2luZyB0aGUgU29mdG1heCBCb3R0bGVuZWNrOiBBIEhpZ2gtUmFuayBSTk4gTGFuZ3VhZ2UgTW9kZWwsaHR0cHM6Ly9hcnhpdi5vcmcvYWJzLzE3MTEuMDM5NTMsNDE2LjAsU09UQSBpbXByb3ZlbWVudCwiIiJFeHBlcmltZW50YWwgcmVzdWx0cyBjb25maXJtIHRoYXQgdGhlCnByb3Bvc2VkIG1ldGhvZCBzaWduaWZpY2FudGx5IGltcHJvdmVzIHN0YXRlLW9mLXRoZS1hcnQgbGFuZ3VhZ2UgbW9kZWxzLCBhY2hpZXZpbmcgYSBwZXJwbGV4aXR5IG9mIDU1LjMxIGFuZCA2Mi44OSBvbiB0aGUgdGVzdCBzZXQgb2YgUGVubiBUcmVlYmFuayBhbmQgV2lraVRleHQtMiIiIiwzNTAwMDAwMC4wLDM1TSAoVGFibGUgMiksMy4zNmUrMTgsIjYgRkxPUCAvIHBhcmFtZXRlciAvIHRva2VuICogMzUwMDAwMDAgcGFyYW1ldGVycyAqIDIwMDAwMDAgdG9rZW5zICogODAwMCBlcG9jaHMgPSAzLjM2ZSsxOCBGTE9QIAoKX19fX19fX19fX19fXwppbiB0aGUgYWxnb3JpdGhtaWMgcHJvZ3Jlc3MgcGFwZXIgdGhlIGVzdGltYXRpb24gd2FzIDQuMzcgw5cgMTBeMTcgRkxPUCBiYXNlZCBvbiAxMDAwIGVwb2NocyBhc3N1bXB0aW9uIiwyMDAwMDAwLCJtYXggc2VxdWVuY2UgbGVuZ3RoIGZyb20gaHR0cHM6Ly9naXRodWIuY29tL3ppaGFuZ2RhaS9tb3MvYmxvYi9tYXN0ZXIvbWFpbi5weSAKaXMgMTEwIHRva2VucyAKYmF0Y2ggc2l6ZSAxNSAodGFibGUgOCkKZXBvY2hzOiA4MDAwIChmcm9tIGh0dHBzOi8vZ2l0aHViLmNvbS96aWhhbmdkYWkvbW9zL2Jsb2IvbWFzdGVyL21haW4ucHkpCgoiLCwsLCxMaWtlbHksIldlIGZvcm11bGF0ZSBsYW5ndWFnZSBtb2RlbGluZyBhcyBhIG1hdHJpeCBmYWN0b3JpemF0aW9uIHByb2JsZW0sIGFuZCBzaG93IHRoYXQgdGhlIGV4cHJlc3NpdmVuZXNzIG9mIFNvZnRtYXgtYmFzZWQgbW9kZWxzIChpbmNsdWRpbmcgdGhlIG1ham9yaXR5IG9mIG5ldXJhbCBsYW5ndWFnZSBtb2RlbHMpIGlzIGxpbWl0ZWQgYnkgYSBTb2Z0bWF4IGJvdHRsZW5lY2suIEdpdmVuIHRoYXQgbmF0dXJhbCBsYW5ndWFnZSBpcyBoaWdobHkgY29udGV4dC1kZXBlbmRlbnQsIHRoaXMgZnVydGhlciBpbXBsaWVzIHRoYXQgaW4gcHJhY3RpY2UgU29mdG1heCB3aXRoIGRpc3RyaWJ1dGVkIHdvcmQgZW1iZWRkaW5ncyBkb2VzIG5vdCBoYXZlIGVub3VnaCBjYXBhY2l0eSB0byBtb2RlbCBuYXR1cmFsIGxhbmd1YWdlLiBXZSBwcm9wb3NlIGEgc2ltcGxlIGFuZCBlZmZlY3RpdmUgbWV0aG9kIHRvIGFkZHJlc3MgdGhpcyBpc3N1ZSwgYW5kIGltcHJvdmUgdGhlIHN0YXRlLW9mLXRoZS1hcnQgcGVycGxleGl0aWVzIG9uIFBlbm4gVHJlZWJhbmsgYW5kIFdpa2lUZXh0LTIgdG8gNDcuNjkgYW5kIDQwLjY4IHJlc3BlY3RpdmVseS4gVGhlIHByb3Bvc2VkIG1ldGhvZCBhbHNvIGV4Y2VscyBvbiB0aGUgbGFyZ2Utc2NhbGUgMUIgV29yZCBkYXRhc2V0LCBvdXRwZXJmb3JtaW5nIHRoZSBiYXNlbGluZSBieSBvdmVyIDUuNiBwb2ludHMgaW4gcGVycGxleGl0eS4iLDgwMDAuMCwiQVdELUxTVE0tTW9TICsgZHluYW1pYyBldmFsdWF0aW9uIChXVDIsIDIwMTcpIixVbnJlbGVhc2VkLFVuaXRlZCBTdGF0ZXMgb2YgQW1lcmljYSwsLCwsLDIwMjYtMDUtMjUgMTI6MTA6NDkrMDA6MDAsLCwsLCxBY2FkZW1pYSwsLCwsT3BlbiBzb3VyY2UsTUlUIGNvZGU6IGh0dHBzOi8vZ2l0aHViLmNvbS96aWhhbmdkYWkvbW9zICwsLCwsLCxPcGVyYXRpb24gY291bnRpbmcsLCwsLE5vCiJBV0QtTFNUTS1Nb1MgKyBkeW5hbWljIGV2YWx1YXRpb24gKFBUQiwgMjAxNykiLExhbmd1YWdlLExhbmd1YWdlIG1vZGVsaW5nLENhcm5lZ2llIE1lbGxvbiBVbml2ZXJzaXR5IChDTVUpLCJaaGlsaW4gWWFuZywgWmloYW5nIERhaSwgUnVzbGFuIFNhbGFraHV0ZGlub3YsIFdpbGxpYW0gVy4gQ29oZW4iLDIwMTctMTEtMTAsQnJlYWtpbmcgdGhlIFNvZnRtYXggQm90dGxlbmVjazogQSBIaWdoLVJhbmsgUk5OIExhbmd1YWdlIE1vZGVsLGh0dHBzOi8vYXJ4aXYub3JnL2Ficy8xNzExLjAzOTUzLDQxNi4wLCwsMjIwMDAwMDAuMCwsLCwsLCwsLCxTcGVjdWxhdGl2ZSwiV2UgZm9ybXVsYXRlIGxhbmd1YWdlIG1vZGVsaW5nIGFzIGEgbWF0cml4IGZhY3Rvcml6YXRpb24gcHJvYmxlbSwgYW5kIHNob3cgdGhhdCB0aGUgZXhwcmVzc2l2ZW5lc3Mgb2YgU29mdG1heC1iYXNlZCBtb2RlbHMgKGluY2x1ZGluZyB0aGUgbWFqb3JpdHkgb2YgbmV1cmFsIGxhbmd1YWdlIG1vZGVscykgaXMgbGltaXRlZCBieSBhIFNvZnRtYXggYm90dGxlbmVjay4gR2l2ZW4gdGhhdCBuYXR1cmFsIGxhbmd1YWdlIGlzIGhpZ2hseSBjb250ZXh0LWRlcGVuZGVudCwgdGhpcyBmdXJ0aGVyIGltcGxpZXMgdGhhdCBpbiBwcmFjdGljZSBTb2Z0bWF4IHdpdGggZGlzdHJpYnV0ZWQgd29yZCBlbWJlZGRpbmdzIGRvZXMgbm90IGhhdmUgZW5vdWdoIGNhcGFjaXR5IHRvIG1vZGVsIG5hdHVyYWwgbGFuZ3VhZ2UuIFdlIHByb3Bvc2UgYSBzaW1wbGUgYW5kIGVmZmVjdGl2ZSBtZXRob2QgdG8gYWRkcmVzcyB0aGlzIGlzc3VlLCBhbmQgaW1wcm92ZSB0aGUgc3RhdGUtb2YtdGhlLWFydCBwZXJwbGV4aXRpZXMgb24gUGVubiBUcmVlYmFuayBhbmQgV2lraVRleHQtMiB0byA0Ny42OSBhbmQgNDAuNjggcmVzcGVjdGl2ZWx5LiBUaGUgcHJvcG9zZWQgbWV0aG9kIGFsc28gZXhjZWxzIG9uIHRoZSBsYXJnZS1zY2FsZSAxQiBXb3JkIGRhdGFzZXQsIG91dHBlcmZvcm1pbmcgdGhlIGJhc2VsaW5lIGJ5IG92ZXIgNS42IHBvaW50cyBpbiBwZXJwbGV4aXR5LiIsMTAwMC4wLCJBV0QtTFNUTS1Nb1MgKyBkeW5hbWljIGV2YWx1YXRpb24gKFBUQiwgMjAxNykiLFVucmVsZWFzZWQsVW5pdGVkIFN0YXRlcyBvZiBBbWVyaWNhLCwsLDMuMCwsMjAyNi0wNS0yNSAxMjoxMDo0OCswMDowMCwsLCwsLEFjYWRlbWlhLCwsLCxPcGVuIHNvdXJjZSxNSVQgY29kZTogaHR0cHM6Ly9naXRodWIuY29tL3ppaGFuZ2RhaS9tb3MgLCwsLCwsLCwsLCwsTm8KVlEtVkFFLFZpc2lvbixSZXByZXNlbnRhdGlvbiBsZWFybmluZyxEZWVwTWluZCwiQcOkcm9uIHZhbiBkZW4gT29yZCwgTy4gVmlueWFscywgSy4gS2F2dWtjdW9nbHUiLDIwMTctMTEtMDIsTmV1cmFsIERpc2NyZXRlIFJlcHJlc2VudGF0aW9uIExlYXJuaW5nLGh0dHBzOi8vYXJ4aXYub3JnL2Ficy8xNzExLjAwOTM3LCxIaWdobHkgY2l0ZWQsLCwsLCw2MjkxNDU2MDAwMCwsLCwsLFVua25vd24sIkxlYXJuaW5nIHVzZWZ1bCByZXByZXNlbnRhdGlvbnMgd2l0aG91dCBzdXBlcnZpc2lvbiByZW1haW5zIGEga2V5IGNoYWxsZW5nZSBpbiBtYWNoaW5lIGxlYXJuaW5nLiBJbiB0aGlzIHBhcGVyLCB3ZSBwcm9wb3NlIGEgc2ltcGxlIHlldCBwb3dlcmZ1bCBnZW5lcmF0aXZlIG1vZGVsIHRoYXQgbGVhcm5zIHN1Y2ggZGlzY3JldGUgcmVwcmVzZW50YXRpb25zLiBPdXIgbW9kZWwsIHRoZSBWZWN0b3IgUXVhbnRpc2VkLVZhcmlhdGlvbmFsIEF1dG9FbmNvZGVyIChWUS1WQUUpLCBkaWZmZXJzIGZyb20gVkFFcyBpbiB0d28ga2V5IHdheXM6IHRoZSBlbmNvZGVyIG5ldHdvcmsgb3V0cHV0cyBkaXNjcmV0ZSwgcmF0aGVyIHRoYW4gY29udGludW91cywgY29kZXM7IGFuZCB0aGUgcHJpb3IgaXMgbGVhcm50IHJhdGhlciB0aGFuIHN0YXRpYy4gSW4gb3JkZXIgdG8gbGVhcm4gYSBkaXNjcmV0ZSBsYXRlbnQgcmVwcmVzZW50YXRpb24sIHdlIGluY29ycG9yYXRlIGlkZWFzIGZyb20gdmVjdG9yIHF1YW50aXNhdGlvbiAoVlEpLiBVc2luZyB0aGUgVlEgbWV0aG9kIGFsbG93cyB0aGUgbW9kZWwgdG8gY2lyY3VtdmVudCBpc3N1ZXMgb2YgIiJwb3N0ZXJpb3IgY29sbGFwc2UiIiAtLSB3aGVyZSB0aGUgbGF0ZW50cyBhcmUgaWdub3JlZCB3aGVuIHRoZXkgYXJlIHBhaXJlZCB3aXRoIGEgcG93ZXJmdWwgYXV0b3JlZ3Jlc3NpdmUgZGVjb2RlciAtLSB0eXBpY2FsbHkgb2JzZXJ2ZWQgaW4gdGhlIFZBRSBmcmFtZXdvcmsuIFBhaXJpbmcgdGhlc2UgcmVwcmVzZW50YXRpb25zIHdpdGggYW4gYXV0b3JlZ3Jlc3NpdmUgcHJpb3IsIHRoZSBtb2RlbCBjYW4gZ2VuZXJhdGUgaGlnaCBxdWFsaXR5IGltYWdlcywgdmlkZW9zLCBhbmQgc3BlZWNoIGFzIHdlbGwgYXMgZG9pbmcgaGlnaCBxdWFsaXR5IHNwZWFrZXIgY29udmVyc2lvbiBhbmQgdW5zdXBlcnZpc2VkIGxlYXJuaW5nIG9mIHBob25lbWVzLCBwcm92aWRpbmcgZnVydGhlciBldmlkZW5jZSBvZiB0aGUgdXRpbGl0eSBvZiB0aGUgbGVhcm50IHJlcHJlc2VudGF0aW9ucy4iLCwsVW5yZWxlYXNlZCxVbml0ZWQgS2luZ2RvbSBvZiBHcmVhdCBCcml0YWluIGFuZCBOb3J0aGVybiBJcmVsYW5kLCwsLCwsMjAyNS0xMS0yOCAxMTo1Mzo0NCswMDowMCwsLCwsLEluZHVzdHJ5LCwsLCxPcGVuIHNvdXJjZSwiQXBhY2hlIDIuMApodHRwczovL2dpdGh1Yi5jb20vZ29vZ2xlLWRlZXBtaW5kL3Nvbm5ldC9ibG9iL3YxL3Nvbm5ldC9weXRob24vbW9kdWxlcy9uZXRzL3ZxdmFlLnB5IiwsLCwsLCwsLCwsLE5vCkZyYXRlcm5hbCBkcm9wb3V0ICsgQVdELUxTVE0gMy1sYXllciAoV1QyKSxMYW5ndWFnZSxMYW5ndWFnZSBtb2RlbGluZywiSmFnaWVsbG9uaWFuIFVuaXZlcnNpdHksTWlsYSAtIFF1ZWJlYyBBSSAob3JpZ2luYWxseSBNb250cmVhbCBJbnN0aXR1dGUgZm9yIExlYXJuaW5nIEFsZ29yaXRobXMpLFVuaXZlcnNpdHkgb2YgTW9udHJlYWwgLyBVbml2ZXJzaXTDqSBkZSBNb250csOpYWwiLCJLb25yYWQgWm9sbmEsIERldmFuc2ggQXJwaXQsIERlbmRpIFN1aHViZHksIFlvc2h1YSBCZW5naW8iLDIwMTctMTAtMzEsRnJhdGVybmFsIERyb3BvdXQsaHR0cHM6Ly9hcnhpdi5vcmcvYWJzLzE3MTEuMDAwNjYsNTUuMCxTT1RBIGltcHJvdmVtZW50LCIiIldlIGV2YWx1YXRlIG91ciBtb2RlbCBhbmQgYWNoaWV2ZSBzdGF0ZS1vZi10aGUtYXJ0IHJlc3VsdHMgaW4gc2VxdWVuY2UgbW9kZWxpbmcgdGFza3Mgb24gdHdvIGJlbmNobWFyayBkYXRhc2V0cyDigJMgUGVubiBUcmVlYmFuayBhbmQgV2lraXRleHQtMiIiIiwzNDAwMDAwMC4wLDM0TSAoVGFibGUgMiksMy4wNmUrMTcsIjYgRkxPUCAvIHRva2VuIC8gcGFyYW1ldGVyICogMzQwMDAwMDAgcGFyYW1ldGVycyAqIDIwMDAwMDAgdG9rZW5zICogNzUwIGVwb2NocyA9IDMuMDZlKzE3IEZMT1AKCl9fX19fX19fX19fX19fX19fCkluIHRoZSBBbGdvcml0aG1pYyBQcm9ncmVzcyBwYXBlciwgdGhlIGNvbXB1dGUgd2FzIGVzdGltYXRlZCB0byBiZSA5Ljg1IMOXIDEwwrnigbYgRkxPUCwgYXNzdW1pbmcgNTIwIGVwb2NocyByZXBvcnRlZCBmb3IgdGhlIFBUQiBkYXRhc2V0LiIsMjAwMDAwMCwiY29kZSBzdWdnZXN0cyA3NTAgZXBvY2hzCmh0dHBzOi8vZ2l0aHViLmNvbS9rb25kaXovZnJhdGVybmFsLWRyb3BvdXQvYmxvYi9XVDIvbWFpbi5weSIsLCwsLExpa2VseSwiUmVjdXJyZW50IG5ldXJhbCBuZXR3b3JrcyAoUk5OcykgYXJlIGltcG9ydGFudCBjbGFzcyBvZiBhcmNoaXRlY3R1cmVzIGFtb25nIG5ldXJhbCBuZXR3b3JrcyB1c2VmdWwgZm9yIGxhbmd1YWdlIG1vZGVsaW5nIGFuZCBzZXF1ZW50aWFsIHByZWRpY3Rpb24uIEhvd2V2ZXIsIG9wdGltaXppbmcgUk5OcyBpcyBrbm93biB0byBiZSBoYXJkZXIgY29tcGFyZWQgdG8gZmVlZC1mb3J3YXJkIG5ldXJhbCBuZXR3b3Jrcy4gQSBudW1iZXIgb2YgdGVjaG5pcXVlcyBoYXZlIGJlZW4gcHJvcG9zZWQgaW4gbGl0ZXJhdHVyZSB0byBhZGRyZXNzIHRoaXMgcHJvYmxlbS4gSW4gdGhpcyBwYXBlciB3ZSBwcm9wb3NlIGEgc2ltcGxlIHRlY2huaXF1ZSBjYWxsZWQgZnJhdGVybmFsIGRyb3BvdXQgdGhhdCB0YWtlcyBhZHZhbnRhZ2Ugb2YgZHJvcG91dCB0byBhY2hpZXZlIHRoaXMgZ29hbC4gU3BlY2lmaWNhbGx5LCB3ZSBwcm9wb3NlIHRvIHRyYWluIHR3byBpZGVudGljYWwgY29waWVzIG9mIGFuIFJOTiAodGhhdCBzaGFyZSBwYXJhbWV0ZXJzKSB3aXRoIGRpZmZlcmVudCBkcm9wb3V0IG1hc2tzIHdoaWxlIG1pbmltaXppbmcgdGhlIGRpZmZlcmVuY2UgYmV0d2VlbiB0aGVpciAocHJlLXNvZnRtYXgpIHByZWRpY3Rpb25zLiBJbiB0aGlzIHdheSBvdXIgcmVndWxhcml6YXRpb24gZW5jb3VyYWdlcyB0aGUgcmVwcmVzZW50YXRpb25zIG9mIFJOTnMgdG8gYmUgaW52YXJpYW50IHRvIGRyb3BvdXQgbWFzaywgdGh1cyBiZWluZyByb2J1c3QuIFdlIHNob3cgdGhhdCBvdXIgcmVndWxhcml6YXRpb24gdGVybSBpcyB1cHBlciBib3VuZGVkIGJ5IHRoZSBleHBlY3RhdGlvbi1saW5lYXIgZHJvcG91dCBvYmplY3RpdmUgd2hpY2ggaGFzIGJlZW4gc2hvd24gdG8gYWRkcmVzcyB0aGUgZ2FwIGR1ZSB0byB0aGUgZGlmZmVyZW5jZSBiZXR3ZWVuIHRoZSB0cmFpbiBhbmQgaW5mZXJlbmNlIHBoYXNlcyBvZiBkcm9wb3V0LiBXZSBldmFsdWF0ZSBvdXIgbW9kZWwgYW5kIGFjaGlldmUgc3RhdGUtb2YtdGhlLWFydCByZXN1bHRzIGluIHNlcXVlbmNlIG1vZGVsaW5nIHRhc2tzIG9uIHR3byBiZW5jaG1hcmsgZGF0YXNldHMgLSBQZW5uIFRyZWViYW5rIGFuZCBXaWtpdGV4dC0yLiBXZSBhbHNvIHNob3cgdGhhdCBvdXIgYXBwcm9hY2ggbGVhZHMgdG8gcGVyZm9ybWFuY2UgaW1wcm92ZW1lbnQgYnkgYSBzaWduaWZpY2FudCBtYXJnaW4gaW4gaW1hZ2UgY2FwdGlvbmluZyAoTWljcm9zb2Z0IENPQ08pIGFuZCBzZW1pLXN1cGVydmlzZWQgKENJRkFSLTEwKSB0YXNrcy4iLDc1MC4wLEZyYXRlcm5hbCBkcm9wb3V0ICsgQVdELUxTVE0gMy1sYXllciAoV1QyKSxVbnJlbGVhc2VkLCJQb2xhbmQsQ2FuYWRhLENhbmFkYSIsLCwsLCwyMDI2LTAyLTExIDE5OjI2OjI3KzAwOjAwLCwsLCwsIkFjYWRlbWlhLEFjYWRlbWlhLEFjYWRlbWlhIiwsLCwsT3BlbiBzb3VyY2UsQlNELTMgbGljZW5zZTogaHR0cHM6Ly9naXRodWIuY29tL2tvbmRpei9mcmF0ZXJuYWwtZHJvcG91dCAsLCwsLCwsT3BlcmF0aW9uIGNvdW50aW5nLCwsLCxObwpGcmF0ZXJuYWwgZHJvcG91dCArIEFXRC1MU1RNIDMtbGF5ZXIgKFBUQiksTGFuZ3VhZ2UsTGFuZ3VhZ2UgbW9kZWxpbmcsIlVuaXZlcnNpdHkgb2YgTW9udHJlYWwgLyBVbml2ZXJzaXTDqSBkZSBNb250csOpYWwsTWlsYSAtIFF1ZWJlYyBBSSAob3JpZ2luYWxseSBNb250cmVhbCBJbnN0aXR1dGUgZm9yIExlYXJuaW5nIEFsZ29yaXRobXMpIiwiS29ucmFkIFpvbG5hLCBEZXZhbnNoIEFycGl0LCBEZW5kaSBTdWh1YmR5LCBZb3NodWEgQmVuZ2lvIiwyMDE3LTEwLTMxLEZyYXRlcm5hbCBEcm9wb3V0LGh0dHBzOi8vYXJ4aXYub3JnL2Ficy8xNzExLjAwMDY2LCwsLDI0MDAwMDAwLjAsLDYuOTVlKzE2LDYqMjQwMDAwMDAqOTI5MDAwKjUyMD02Ljk1NjM1MmUrMTYsOTI5MDAwLCwsLCwsQ29uZmlkZW50LCJSZWN1cnJlbnQgbmV1cmFsIG5ldHdvcmtzIChSTk5zKSBhcmUgaW1wb3J0YW50IGNsYXNzIG9mIGFyY2hpdGVjdHVyZXMgYW1vbmcgbmV1cmFsIG5ldHdvcmtzIHVzZWZ1bCBmb3IgbGFuZ3VhZ2UgbW9kZWxpbmcgYW5kIHNlcXVlbnRpYWwgcHJlZGljdGlvbi4gSG93ZXZlciwgb3B0aW1pemluZyBSTk5zIGlzIGtub3duIHRvIGJlIGhhcmRlciBjb21wYXJlZCB0byBmZWVkLWZvcndhcmQgbmV1cmFsIG5ldHdvcmtzLiBBIG51bWJlciBvZiB0ZWNobmlxdWVzIGhhdmUgYmVlbiBwcm9wb3NlZCBpbiBsaXRlcmF0dXJlIHRvIGFkZHJlc3MgdGhpcyBwcm9ibGVtLiBJbiB0aGlzIHBhcGVyIHdlIHByb3Bvc2UgYSBzaW1wbGUgdGVjaG5pcXVlIGNhbGxlZCBmcmF0ZXJuYWwgZHJvcG91dCB0aGF0IHRha2VzIGFkdmFudGFnZSBvZiBkcm9wb3V0IHRvIGFjaGlldmUgdGhpcyBnb2FsLiBTcGVjaWZpY2FsbHksIHdlIHByb3Bvc2UgdG8gdHJhaW4gdHdvIGlkZW50aWNhbCBjb3BpZXMgb2YgYW4gUk5OICh0aGF0IHNoYXJlIHBhcmFtZXRlcnMpIHdpdGggZGlmZmVyZW50IGRyb3BvdXQgbWFza3Mgd2hpbGUgbWluaW1pemluZyB0aGUgZGlmZmVyZW5jZSBiZXR3ZWVuIHRoZWlyIChwcmUtc29mdG1heCkgcHJlZGljdGlvbnMuIEluIHRoaXMgd2F5IG91ciByZWd1bGFyaXphdGlvbiBlbmNvdXJhZ2VzIHRoZSByZXByZXNlbnRhdGlvbnMgb2YgUk5OcyB0byBiZSBpbnZhcmlhbnQgdG8gZHJvcG91dCBtYXNrLCB0aHVzIGJlaW5nIHJvYnVzdC4gV2Ugc2hvdyB0aGF0IG91ciByZWd1bGFyaXphdGlvbiB0ZXJtIGlzIHVwcGVyIGJvdW5kZWQgYnkgdGhlIGV4cGVjdGF0aW9uLWxpbmVhciBkcm9wb3V0IG9iamVjdGl2ZSB3aGljaCBoYXMgYmVlbiBzaG93biB0byBhZGRyZXNzIHRoZSBnYXAgZHVlIHRvIHRoZSBkaWZmZXJlbmNlIGJldHdlZW4gdGhlIHRyYWluIGFuZCBpbmZlcmVuY2UgcGhhc2VzIG9mIGRyb3BvdXQuIFdlIGV2YWx1YXRlIG91ciBtb2RlbCBhbmQgYWNoaWV2ZSBzdGF0ZS1vZi10aGUtYXJ0IHJlc3VsdHMgaW4gc2VxdWVuY2UgbW9kZWxpbmcgdGFza3Mgb24gdHdvIGJlbmNobWFyayBkYXRhc2V0cyAtIFBlbm4gVHJlZWJhbmsgYW5kIFdpa2l0ZXh0LTIuIFdlIGFsc28gc2hvdyB0aGF0IG91ciBhcHByb2FjaCBsZWFkcyB0byBwZXJmb3JtYW5jZSBpbXByb3ZlbWVudCBieSBhIHNpZ25pZmljYW50IG1hcmdpbiBpbiBpbWFnZSBjYXB0aW9uaW5nIChNaWNyb3NvZnQgQ09DTykgYW5kIHNlbWktc3VwZXJ2aXNlZCAoQ0lGQVItMTApIHRhc2tzLiIsNTIwLjAsRnJhdGVybmFsIGRyb3BvdXQgKyBBV0QtTFNUTSAzLWxheWVyIChQVEIpLFVucmVsZWFzZWQsIkNhbmFkYSxDYW5hZGEiLCwsLCwsMjAyNi0wMi0xMSAxOToyNjoyNyswMDowMCwsLCwsLCJBY2FkZW1pYSxBY2FkZW1pYSIsLCwsLE9wZW4gc291cmNlLEJTRC0zIGxpY2Vuc2U6IGh0dHBzOi8vZ2l0aHViLmNvbS9rb25kaXovZnJhdGVybmFsLWRyb3BvdXQgLCwsLCwsLCwsLCwsTm8KRENOKyxMYW5ndWFnZSxRdWVzdGlvbiBhbnN3ZXJpbmcsU2FsZXNmb3JjZSBSZXNlYXJjaCwiQ2FpbWluZyBYaW9uZywgVmljdG9yIFpob25nLCBSaWNoYXJkIFNvY2hlciIsMjAxNy0xMC0zMSxEQ04rOiBNaXhlZCBPYmplY3RpdmUgYW5kIERlZXAgUmVzaWR1YWwgQ29hdHRlbnRpb24gZm9yIFF1ZXN0aW9uIEFuc3dlcmluZyxodHRwczovL2FyeGl2Lm9yZy9hYnMvMTcxMS4wMDEwNnYyLDEyMS4wLFNPVEEgaW1wcm92ZW1lbnQsIiIiT24gdGhlIFN0YW5mb3JkIFF1ZXN0aW9uIEFuc3dlcmluZyBEYXRhc2V0LCBvdXIgbW9kZWwgYWNoaWV2ZXMgc3RhdGUtb2YtdGhlLWFydCByZXN1bHRzIHdpdGggNzUuMSUgZXhhY3QgbWF0Y2ggYWNjdXJhY3kgYW5kIDgzLjElIEYxLCB3aGlsZSB0aGUgZW5zZW1ibGUgb2J0YWlucyA3OC45JSBleGFjdCBtYXRjaCBhY2N1cmFjeSBhbmQgODYuMCUgRjEuICIiCmh0dHBzOi8vcGFwZXJzd2l0aGNvZGUuY29tL3BhcGVyL2Rjbi1taXhlZC1vYmplY3RpdmUtYW5kLWRlZXAtcmVzaWR1YWwKIiwsIk5vdCBkaXJlY3RseSByZXBvdGVkIC0gSXQgbWF5IGJlIHBvc3NpYmxlIHRvIGV4dHJhY3QgbnVtYmVyIGZyb206Cmh0dHBzOi8vZ2l0aHViLmNvbS9sbW4tZXh0cmFjdHMvZGNuX3BsdXMvdHJlZS9tYXN0ZXIvcXVlc3Rpb25fYW5zd2VyaW5nIiwsImluIEZpZ3VyZSA0IHdlIHNlZSB0aGF0IG5ldHdvcmsgd2FzIHRyYWluZWQgb24gMTQwayBpdGVyYXRpb25zCmZyb20gaHR0cHM6Ly9naXRodWIuY29tL2xtbi1leHRyYWN0cy9kY25fcGx1cy90cmVlL21hc3RlciB3ZSBzZWUgdGhhdCBiYXRjaCBzaXplIGlzIDY0Ckl0IHNob3VsZCBiZSBwb3NzaWJsZSB0byBjb21wdXRlIGluZmVyZW5jZSBGTE9QcyBmcm9tIHJlcG9zaXRvcnkgYW5kIGVzdGltYXRlIHRyYWluaW5nIGNvbXB1dGUiLDIxNTU3MCwiZnJvbSBodHRwczovL3BhcGVyc3dpdGhjb2RlLmNvbS9kYXRhc2V0L3NxdWFkIFNRdUFEIGhhdmUgMTA3LDc4NSBxdWVzdGlvbi1hbnN3ZXIgcGFpcnMKZG93bmxvYWQtZWQgZGF0YXNldCBmcm9tOiBodHRwczovL3d3dy5rYWdnbGUuY29tL2RhdGFzZXRzL3N0YW5mb3JkdS9zdGFuZm9yZC1xdWVzdGlvbi1hbnN3ZXJpbmctZGF0YXNldD9yZXNvdXJjZT1kb3dubG9hZAp3YyAtdyBvbiB0cmFpbi12LjEuMSByZXR1cm5zIDQwMTc0NzEgd29yZHMgc28gYXJvdW5kIDUuNE0gdG9rZW5zCgpMb29rcyBsaWtlIHRoZXkgcHJvYmFibHkgdHJhaW5lZCBvbiBlYWNoIHRva2VuIGluIFNRdUFEIHJhdGhlciB0aGFuIFFBIHBhaXJzLCBidXQgdW5jZXJ0YWluLiIsLCwsLENvbmZpZGVudCwiVHJhZGl0aW9uYWwgbW9kZWxzIGZvciBxdWVzdGlvbiBhbnN3ZXJpbmcgb3B0aW1pemUgdXNpbmcgY3Jvc3MgZW50cm9weSBsb3NzLCB3aGljaCBlbmNvdXJhZ2VzIGV4YWN0IGFuc3dlcnMgYXQgdGhlIGNvc3Qgb2YgcGVuYWxpemluZyBuZWFyYnkgb3Igb3ZlcmxhcHBpbmcgYW5zd2VycyB0aGF0IGFyZSBzb21ldGltZXMgZXF1YWxseSBhY2N1cmF0ZS4gV2UgcHJvcG9zZSBhIG1peGVkIG9iamVjdGl2ZSB0aGF0IGNvbWJpbmVzIGNyb3NzIGVudHJvcHkgbG9zcyB3aXRoIHNlbGYtY3JpdGljYWwgcG9saWN5IGxlYXJuaW5nLiBUaGUgb2JqZWN0aXZlIHVzZXMgcmV3YXJkcyBkZXJpdmVkIGZyb20gd29yZCBvdmVybGFwIHRvIHNvbHZlIHRoZSBtaXNhbGlnbm1lbnQgYmV0d2VlbiBldmFsdWF0aW9uIG1ldHJpYyBhbmQgb3B0aW1pemF0aW9uIG9iamVjdGl2ZS4gSW4gYWRkaXRpb24gdG8gdGhlIG1peGVkIG9iamVjdGl2ZSwgd2UgaW1wcm92ZSBkeW5hbWljIGNvYXR0ZW50aW9uIG5ldHdvcmtzIChEQ04pIHdpdGggYSBkZWVwIHJlc2lkdWFsIGNvYXR0ZW50aW9uIGVuY29kZXIgdGhhdCBpcyBpbnNwaXJlZCBieSByZWNlbnQgd29yayBpbiBkZWVwIHNlbGYtYXR0ZW50aW9uIGFuZCByZXNpZHVhbCBuZXR3b3Jrcy4gT3VyIHByb3Bvc2FscyBpbXByb3ZlIG1vZGVsIHBlcmZvcm1hbmNlIGFjcm9zcyBxdWVzdGlvbiB0eXBlcyBhbmQgaW5wdXQgbGVuZ3RocywgZXNwZWNpYWxseSBmb3IgbG9uZyBxdWVzdGlvbnMgdGhhdCByZXF1aXJlcyB0aGUgYWJpbGl0eSB0byBjYXB0dXJlIGxvbmctdGVybSBkZXBlbmRlbmNpZXMuIE9uIHRoZSBTdGFuZm9yZCBRdWVzdGlvbiBBbnN3ZXJpbmcgRGF0YXNldCwgb3VyIG1vZGVsIGFjaGlldmVzIHN0YXRlLW9mLXRoZS1hcnQgcmVzdWx0cyB3aXRoIDc1LjElIGV4YWN0IG1hdGNoIGFjY3VyYWN5IGFuZCA4My4xJSBGMSwgd2hpbGUgdGhlIGVuc2VtYmxlIG9idGFpbnMgNzguOSUgZXhhY3QgbWF0Y2ggYWNjdXJhY3kgYW5kIDg2LjAlIEYxLiAiLCwsVW5yZWxlYXNlZCxVbml0ZWQgU3RhdGVzIG9mIEFtZXJpY2EsLCwsLCwyMDI1LTExLTI4IDExOjUzOjQ0KzAwOjAwLCwsLCwsSW5kdXN0cnksLCwsLCwsLCwsLCwsLCwsLCxObwpTLU5vcm0sTGFuZ3VhZ2UsUXVlc3Rpb24gYW5zd2VyaW5nLCJVbml2ZXJzaXR5IG9mIFdhc2hpbmd0b24sQWxsZW4gSW5zdGl0dXRlIGZvciBBSSIsIkNocmlzdG9waGVyIENsYXJrLCBNYXR0IEdhcmRuZXIiLDIwMTctMTAtMjksU2ltcGxlIGFuZCBFZmZlY3RpdmUgTXVsdGktUGFyYWdyYXBoIFJlYWRpbmcgQ29tcHJlaGVuc2lvbixodHRwczovL2FyeGl2Lm9yZy9hYnMvMTcxMC4xMDcyM3YyLDQ4My4wLFNPVEEgaW1wcm92ZW1lbnQsIiIiT3ZlcmFsbCwgd2UgYXJlIGFibGUgdG8gYWNoaWV2ZSBhIHNjb3JlIG9mIDcxLjMgRjEgb24gdGhlIHdlYiBwb3J0aW9uIG9mIFRyaXZpYVFBLCBhIGxhcmdlIGltcHJvdmVtZW50IGZyb20gdGhlIDU2LjcgRjEgb2YgdGhlIHByZXZpb3VzIGJlc3Qgc3lzdGVtLiIiIiwsTm90IHN0YXRlZC4gUHJvYmFibHkgb2J0YWluYWJsZSBmcm9tIGdpdGh1YjogaHR0cHM6Ly9naXRodWIuY29tL2FsbGVuYWkvZG9jdW1lbnQtcWEvdHJlZS9tYXN0ZXIsLCwxMDYwMDAwLCIiIjUzMGsgcXVlc3Rpb24tZG9jdW1lbnQgdHJhaW5pbmcgcGFpcnMiIgoKYXZlcmFnZSBxdWVzdGlvbiBsZW5ndGggb2YgMTQgd29yZHMgYW5kIGRvY3VtZW50IGxlbmd0aCBvZiAyODk1IHdvcmRzLCBwZXIKIGh0dHBzOi8vd3d3LmNzLnV0ZXhhcy5lZHUvfmV1bnNvbC9maWxlcy9wYXBlcnMvYWNsMTdqY3d6LnBkZgoKNTMwLDAwMCAqIDI4OTUgd29yZHMgb24gYXZlcmFnZSAqIDEuMzMgdG9rZW5zL3dvcmQgPSB+MiwwMDAsMDAwLDAwMCIsLCwsLENvbmZpZGVudCwiV2UgY29uc2lkZXIgdGhlIHByb2JsZW0gb2YgYWRhcHRpbmcgbmV1cmFsIHBhcmFncmFwaC1sZXZlbCBxdWVzdGlvbiBhbnN3ZXJpbmcgbW9kZWxzIHRvIHRoZSBjYXNlIHdoZXJlIGVudGlyZSBkb2N1bWVudHMgYXJlIGdpdmVuIGFzIGlucHV0LiBPdXIgcHJvcG9zZWQgc29sdXRpb24gdHJhaW5zIG1vZGVscyB0byBwcm9kdWNlIHdlbGwgY2FsaWJyYXRlZCBjb25maWRlbmNlIHNjb3JlcyBmb3IgdGhlaXIgcmVzdWx0cyBvbiBpbmRpdmlkdWFsIHBhcmFncmFwaHMuIFdlIHNhbXBsZSBtdWx0aXBsZSBwYXJhZ3JhcGhzIGZyb20gdGhlIGRvY3VtZW50cyBkdXJpbmcgdHJhaW5pbmcsIGFuZCB1c2UgYSBzaGFyZWQtbm9ybWFsaXphdGlvbiB0cmFpbmluZyBvYmplY3RpdmUgdGhhdCBlbmNvdXJhZ2VzIHRoZSBtb2RlbCB0byBwcm9kdWNlIGdsb2JhbGx5IGNvcnJlY3Qgb3V0cHV0LiBXZSBjb21iaW5lIHRoaXMgbWV0aG9kIHdpdGggYSBzdGF0ZS1vZi10aGUtYXJ0IHBpcGVsaW5lIGZvciB0cmFpbmluZyBtb2RlbHMgb24gZG9jdW1lbnQgUUEgZGF0YS4gRXhwZXJpbWVudHMgZGVtb25zdHJhdGUgc3Ryb25nIHBlcmZvcm1hbmNlIG9uIHNldmVyYWwgZG9jdW1lbnQgUUEgZGF0YXNldHMuIE92ZXJhbGwsIHdlIGFyZSBhYmxlIHRvIGFjaGlldmUgYSBzY29yZSBvZiA3MS4zIEYxIG9uIHRoZSB3ZWIgcG9ydGlvbiBvZiBUcml2aWFRQSwgYSBsYXJnZSBpbXByb3ZlbWVudCBmcm9tIHRoZSA1Ni43IEYxIG9mIHRoZSBwcmV2aW91cyBiZXN0IHN5c3RlbS4iLDEuMCwsLCJVbml0ZWQgU3RhdGVzIG9mIEFtZXJpY2EsVW5pdGVkIFN0YXRlcyBvZiBBbWVyaWNhIiwsLCwsLDIwMjYtMDUtMjUgMTI6MTQ6MjYrMDA6MDAsLCwsLCwiQWNhZGVtaWEsUmVzZWFyY2ggY29sbGVjdGl2ZSIsLCwsLCwsLCwsLCwsLCwsLCwKUGhyYXNlQ29uZCxMYW5ndWFnZSxRdWVzdGlvbiBhbnN3ZXJpbmcsIkNhcm5lZ2llIE1lbGxvbiBVbml2ZXJzaXR5IChDTVUpLFVuaXZlcnNpdHkgb2YgUGl0dHNidXJnaCIsIlJ1aSBMaXUsIFdlaSBXZWksIFdlaWd1YW5nIE1hbywgTWFyaWEgQ2hpa2luYSIsMjAxNy0xMC0yOCxQaGFzZSBDb25kdWN0b3Igb24gTXVsdGktbGF5ZXJlZCBBdHRlbnRpb25zIGZvciBNYWNoaW5lIENvbXByZWhlbnNpb24saHR0cHM6Ly9hcnhpdi5vcmcvYWJzLzE3MTAuMTA1MDR2MiwyMi4wLFNPVEEgaW1wcm92ZW1lbnQsIiIiV2UgZGVtb25zdHJhdGUgdGhlIGVmZmVjdGl2ZW5lc3Mgb2Ygb3VyIHByb3Bvc2VkIG1vZGVsIFBoYXNlQ29uZCBvbiB0aGUgU1F1QUQgZGF0YXNldCwgc2hvd2luZyB0aGF0IG91ciBtb2RlbCBzaWduaWZpY2FudGx5IG91dHBlcmZvcm1zIGJvdGggc3RhdGUtb2YtdGhlLWFydCBzaW5nbGUtbGF5ZXJlZCBhbmQgbXVsdGlwbGUtbGF5ZXJlZCBhdHRlbnRpb24gbW9kZWxzLiIiIiwsVW5jbGVhciBob3cgbWFueSBsYXllcnMgdGhleSB1c2UgZm9yIHNlbGYtYXR0ZW50aW9uIChOKSBhbmQgZnVzaW9uIChMIGFuZCBLKS4gQ291bGQgY2FsY3VsYXRlIGlmIHRoZXNlIHdlcmUga25vd24uLCwsMTYwMDAwLCIxMCUgaGVsZCBvdXQgZm9yIHRlc3QsIHNvIDEwMGsgKiAwLjkgPSA5MGsiLCwsLCxDb25maWRlbnQsIkF0dGVudGlvbiBtb2RlbHMgaGF2ZSBiZWVuIGludGVuc2l2ZWx5IHN0dWRpZWQgdG8gaW1wcm92ZSBOTFAgdGFza3Mgc3VjaCBhcyBtYWNoaW5lIGNvbXByZWhlbnNpb24gdmlhIGJvdGggcXVlc3Rpb24tYXdhcmUgcGFzc2FnZSBhdHRlbnRpb24gbW9kZWwgYW5kIHNlbGYtbWF0Y2hpbmcgYXR0ZW50aW9uIG1vZGVsLiBPdXIgcmVzZWFyY2ggcHJvcG9zZXMgcGhhc2UgY29uZHVjdG9yIChQaGFzZUNvbmQpIGZvciBhdHRlbnRpb24gbW9kZWxzIGluIHR3byBtZWFuaW5nZnVsIHdheXMuIEZpcnN0LCBQaGFzZUNvbmQsIGFuIGFyY2hpdGVjdHVyZSBvZiBtdWx0aS1sYXllcmVkIGF0dGVudGlvbiBtb2RlbHMsIGNvbnNpc3RzIG9mIG11bHRpcGxlIHBoYXNlcyBlYWNoIGltcGxlbWVudGluZyBhIHN0YWNrIG9mIGF0dGVudGlvbiBsYXllcnMgcHJvZHVjaW5nIHBhc3NhZ2UgcmVwcmVzZW50YXRpb25zIGFuZCBhIHN0YWNrIG9mIGlubmVyIG9yIG91dGVyIGZ1c2lvbiBsYXllcnMgcmVndWxhdGluZyB0aGUgaW5mb3JtYXRpb24gZmxvdy4gU2Vjb25kLCB3ZSBleHRlbmQgYW5kIGltcHJvdmUgdGhlIGRvdC1wcm9kdWN0IGF0dGVudGlvbiBmdW5jdGlvbiBmb3IgUGhhc2VDb25kIGJ5IHNpbXVsdGFuZW91c2x5IGVuY29kaW5nIG11bHRpcGxlIHF1ZXN0aW9uIGFuZCBwYXNzYWdlIGVtYmVkZGluZyBsYXllcnMgZnJvbSBkaWZmZXJlbnQgcGVyc3BlY3RpdmVzLiBXZSBkZW1vbnN0cmF0ZSB0aGUgZWZmZWN0aXZlbmVzcyBvZiBvdXIgcHJvcG9zZWQgbW9kZWwgUGhhc2VDb25kIG9uIHRoZSBTUXVBRCBkYXRhc2V0LCBzaG93aW5nIHRoYXQgb3VyIG1vZGVsIHNpZ25pZmljYW50bHkgb3V0cGVyZm9ybXMgYm90aCBzdGF0ZS1vZi10aGUtYXJ0IHNpbmdsZS1sYXllcmVkIGFuZCBtdWx0aXBsZS1sYXllcmVkIGF0dGVudGlvbiBtb2RlbHMuIFdlIGRlZXBlbiBvdXIgcmVzdWx0cyB3aXRoIG5ldyBmaW5kaW5ncyB2aWEgYm90aCBkZXRhaWxlZCBxdWFsaXRhdGl2ZSBhbmFseXNpcyBhbmQgdmlzdWFsaXplZCBleGFtcGxlcyBzaG93aW5nIHRoZSBkeW5hbWljIGNoYW5nZXMgdGhyb3VnaCBtdWx0aS1sYXllcmVkIGF0dGVudGlvbiBtb2RlbHMuIiwsLCwiVW5pdGVkIFN0YXRlcyBvZiBBbWVyaWNhLFVuaXRlZCBTdGF0ZXMgb2YgQW1lcmljYSIsLCwsLCwyMDI1LTExLTI4IDExOjUzOjQ0KzAwOjAwLCwsLCwsIkFjYWRlbWlhLEFjYWRlbWlhIiwsLCwsLCwsLCwsLCwsLCwsLApQcm9ncmVzc2l2ZUdBTixWaXNpb24sSW1hZ2UgZ2VuZXJhdGlvbixOVklESUEsIlRlcm8gS2FycmFzLCBUaW1vIEFpbGEsIFNhbXVsaSBMYWluZSwgSmFha2tvIExlaHRpbmVuIiwyMDE3LTEwLTI3LCJQcm9ncmVzc2l2ZSBHcm93aW5nIG9mIEdBTnMgZm9yIEltcHJvdmVkIFF1YWxpdHksIFN0YWJpbGl0eSwgYW5kIFZhcmlhdGlvbiIsaHR0cHM6Ly9hcnhpdi5vcmcvYWJzLzE3MTAuMTAxOTYsODQ4Ny4wLEhpZ2hseSBjaXRlZCwsLCwsLCwsLCwsLFVua25vd24sLCwsLFVuaXRlZCBTdGF0ZXMgb2YgQW1lcmljYSwsLCwsLDIwMjYtMDUtMjUgMTI6MTQ6MjYrMDA6MDAsLCwsLCxJbmR1c3RyeSwsLCwsLCwsLCxGUDMyLCwsLCwsLCwKQ2Fwc05ldCAoTXVsdGlNTklTVCksVmlzaW9uLENoYXJhY3RlciByZWNvZ25pdGlvbiAoT0NSKSxHb29nbGUgQnJhaW4sIlMgU2Fib3VyLCBOIEZyb3NzdCwgR0UgSGludG9uIiwyMDE3LTEwLTI2LER5bmFtaWMgUm91dGluZyBCZXR3ZWVuIENhcHN1bGVzLGh0dHBzOi8vYXJ4aXYub3JnL2Ficy8xNzEwLjA5ODI5LDUwOTQuMCwsLDExMzYwMDAwLjAsIiIiVGhpcyBtb2RlbCBoYXMgMjQuNTZNIHBhcmFtZXRlcnMgd2hpY2ggaXMgMiB0aW1lcyBtb3JlIHBhcmFtZXRlcnMKdGhhbiBDYXBzTmV0IHdpdGggMTEuMzZNIHBhcmFtZXRlcnMuIiIiLCwsMTIwMDAwMDAwLCwsLCwsLCwsLCxVbml0ZWQgU3RhdGVzIG9mIEFtZXJpY2EsLCwsLCwyMDI2LTA1LTI1IDEyOjE0OjI3KzAwOjAwLCwsLCwsSW5kdXN0cnksLCwsLCwsLCwsLCwsLCwsLCwKQ2Fwc05ldCAoTU5JU1QpLFZpc2lvbixDaGFyYWN0ZXIgcmVjb2duaXRpb24gKE9DUiksR29vZ2xlIEJyYWluLCJTIFNhYm91ciwgTiBGcm9zc3QsIEdFIEhpbnRvbiIsMjAxNy0xMC0yNixEeW5hbWljIFJvdXRpbmcgQmV0d2VlbiBDYXBzdWxlcyxodHRwczovL2FyeGl2Lm9yZy9hYnMvMTcxMC4wOTgyOSw1MDk0LjAsLCw4MjAwMDAwLjAsIiIiSW4gdGVybXMgb2YgbnVtYmVyIG9mIHBhcmFtZXRlcnMgdGhlIGJhc2VsaW5lIGhhcyAzNS40TSB3aGlsZSBDYXBzTmV0CmhhcyA4LjJNIHBhcmFtZXRlcnMgYW5kIDYuOE0gcGFyYW1ldGVycyB3aXRob3V0IHRoZSByZWNvbnN0cnVjdGlvbiBzdWJuZXR3b3JrIiIiLCwiSXQgc2hvdWxkIGJlIGZlYXNpYmxlIHRvIGVzdGltYXRlIHRoaXMgZnJvbSB0aGUgaW5mb3JtYXRpb24gaW4gdGhlIHBhcGVyLCBidXQgaXQgd291bGQgcmVxdWlyZSBjYXJlZnVsbHkgY2hlY2tpbmcgdGhlIEZMT1AgaW52b2x2ZWQgZm9yIGNhcHN1bGVzLiIsNjAwMDAsU2VjdGlvbiA1OiBUaGUgZGF0YXNldCBoYXMgNjBLIGFuZCAxMEsgaW1hZ2VzIGZvciB0cmFpbmluZyBhbmQgdGVzdGluZyByZXNwZWN0aXZlbHkuLCwsLCwsLCwsLFVuaXRlZCBTdGF0ZXMgb2YgQW1lcmljYSwsLCwsLDIwMjYtMDUtMjUgMTI6MTQ6MjUrMDA6MDAsLCwsLCxJbmR1c3RyeSwsLCwsLCwsLCwsLCwsLCwsLApMUlNPLUdBTixWaXNpb24sUGVyc29uIHJlLWlkZW50aWZpY2F0aW9uLFVuaXZlcnNpdHkgb2YgVGVjaG5vbG9neSBTeWRuZXksIlpoZWRvbmcgWmhlbmcsIExpYW5nIFpoZW5nLCBZaSBZYW5nIiwyMDE3LTEwLTIyLFVubGFiZWxlZCBTYW1wbGVzIEdlbmVyYXRlZCBieSBHQU4gSW1wcm92ZSB0aGUgUGVyc29uIFJlLWlkZW50aWZpY2F0aW9uIEJhc2VsaW5lIGluIHZpdHJvLGh0dHBzOi8vYXJ4aXYub3JnL2Ficy8xNzAxLjA3NzE3</x:v>
      </x:c>
    </x:row>
    <x:row r="280" ht="18" customHeight="1">
      <x:c r="A280" s="17" t="n">
        <x:v>275</x:v>
      </x:c>
      <x:c r="B280" s="17" t="n">
        <x:v>310</x:v>
      </x:c>
      <x:c r="C280" s="160" t="str">
        <x:v>LDIwMzQuMCwsLCwsLCw2MjgwOCwsLCwsLFVua25vd24sLCwsLEF1c3RyYWxpYSwsLCwsLDIwMjYtMDUtMjUgMTI6MTU6MDkrMDA6MDAsLCwsLCxBY2FkZW1pYSwsLCwsLCwsLCxGUDMyLCwsLCwsLCwKQWxwaGFHbyBNYXN0ZXIsR2FtZXMsR28sRGVlcE1pbmQsIkQgU2lsdmVyLCBKIFNjaHJpdHR3aWVzZXIsIEsgU2ltb255YW4sIEkgQW50b25vZ2xvdSIsMjAxNy0xMC0xOSxNYXN0ZXJpbmcgdGhlIGdhbWUgb2YgR28gd2l0aG91dCBodW1hbiBrbm93bGVkZ2UsaHR0cHM6Ly93d3cubmF0dXJlLmNvbS9hcnRpY2xlcy9uYXR1cmUyNDI3MCwxMDAyMS4wLEhpZ2hseSBjaXRlZCwsLCwzLjQxMDAwMDAwMDFlKzIwLCJUaGlzIGlzIGEgZ3Vlc3MuIFRoZXJlIHdhcyBubyBzaW5nbGUgam91cm5hbCBwdWJsaWNhdGlvbiB0aGF0IGFjY29tcGFuaWVkIHRoaXMgbW9kZWwsIHRoYXQgZ2F2ZSBpbmZvcm1hdGlvbiBhYm91dCBhcmNoaXRlY3R1cmUvbW9kZWwgdHJhaW5pbmcgdGltZSBldGMuIEFsbCBJIGNvdWxkIGZpbmQgd2FzIHRoYXQgaXQgaGFzIHRoZSBzYW1lIGFyY2hpdGVjdHVyZSBhcyBBbHBoYUdvIFplcm8sIGFuZCB0aGF0IGl0IGhhZCByb3VnaGx5IHRoZSBzYW1lIHBvd2VyIGNvbnN1bXB0aW9uIGFzIEFHWi4gU2VlIGZvciBpbnN0YW5jZTogCmh0dHBzOi8vZGVlcG1pbmQuY29tL2Jsb2cvYXJ0aWNsZS9hbHBoYWdvLXplcm8tc3RhcnRpbmctc2NyYXRjaAoKU2luY2UgQUdaIHJlYWNoZXMgdGhlIEVMTyBvZiBBbHBoYUdvIE1hc3RlciBpbiBhYm91dCAyNS0zMCBkYXlzICg2MC03NSUgb2YgdGhlIHRvdGFsIHRyYWluaW5nIHRpbWUpLCBJIGVzdGltYXRlIHRoZSBjb21wdXRlIHRvIGJlIGFyb3VuZCA2MC03NSUgdGhhdCBvZiBBR1ouIEkgcm91bmQgdGhpcyB0byAyZTIzLCBhbmQgSSBleHBlY3QgdGhpcyB0byBvbmx5IGJlIGFjY3VyYXRlIHdpdGhpbiBhbiBPT00uIiwsLDcyLjAsIiIiVHJhaW5pbmcgc3RhcnRlZCBmcm9tIGNvbXBsZXRlbHkgcmFuZG9tIGJlaGF2aW91ciBhbmQgY29udGludWVkIHdpdGhvdXQgaHVtYW4gaW50ZXJ2ZW50aW9uIGZvciBhcHByb3hpbWF0ZWx5IHRocmVlIGRheXMuIiIiLEdvb2dsZSBUUFUgdjEsLExpa2VseSwiQSBsb25nLXN0YW5kaW5nIGdvYWwgb2YgYXJ0aWZpY2lhbCBpbnRlbGxpZ2VuY2UgaXMgYW4gYWxnb3JpdGhtIHRoYXQgbGVhcm5zLCB0YWJ1bGEgcmFzYSwgc3VwZXJodW1hbiBwcm9maWNpZW5jeSBpbiBjaGFsbGVuZ2luZyBkb21haW5zLiBSZWNlbnRseSwgQWxwaGFHbyBiZWNhbWUgdGhlIGZpcnN0IHByb2dyYW0gdG8gZGVmZWF0IGEgd29ybGQgY2hhbXBpb24gaW4gdGhlIGdhbWUgb2YgR28uIFRoZSB0cmVlIHNlYXJjaCBpbiBBbHBoYUdvIGV2YWx1YXRlZCBwb3NpdGlvbnMgYW5kIHNlbGVjdGVkIG1vdmVzIHVzaW5nIGRlZXAgbmV1cmFsIG5ldHdvcmtzLiBUaGVzZSBuZXVyYWwgbmV0d29ya3Mgd2VyZSB0cmFpbmVkIGJ5IHN1cGVydmlzZWQgbGVhcm5pbmcgZnJvbSBodW1hbiBleHBlcnQgbW92ZXMsIGFuZCBieSByZWluZm9yY2VtZW50IGxlYXJuaW5nIGZyb20gc2VsZi1wbGF5LiBIZXJlIHdlIGludHJvZHVjZSBhbiBhbGdvcml0aG0gYmFzZWQgc29sZWx5IG9uIHJlaW5mb3JjZW1lbnQgbGVhcm5pbmcsIHdpdGhvdXQgaHVtYW4gZGF0YSwgZ3VpZGFuY2Ugb3IgZG9tYWluIGtub3dsZWRnZSBiZXlvbmQgZ2FtZSBydWxlcy4gQWxwaGFHbyBiZWNvbWVzIGl0cyBvd24gdGVhY2hlcjogYSBuZXVyYWwgbmV0d29yayBpcyB0cmFpbmVkIHRvIHByZWRpY3QgQWxwaGFHbydzIG93biBtb3ZlIHNlbGVjdGlvbnMgYW5kIGFsc28gdGhlIHdpbm5lciBvZiBBbHBoYUdvJ3MgZ2FtZXMuIFRoaXMgbmV1cmFsIG5ldHdvcmsgaW1wcm92ZXMgdGhlIHN0cmVuZ3RoIG9mIHRoZSB0cmVlIHNlYXJjaCwgcmVzdWx0aW5nIGluIGhpZ2hlciBxdWFsaXR5IG1vdmUgc2VsZWN0aW9uIGFuZCBzdHJvbmdlciBzZWxmLXBsYXkgaW4gdGhlIG5leHQgaXRlcmF0aW9uLiBTdGFydGluZyB0YWJ1bGEgcmFzYSwgb3VyIG5ldyBwcm9ncmFtIEFscGhhR28gWmVybyBhY2hpZXZlZCBzdXBlcmh1bWFuIHBlcmZvcm1hbmNlLCB3aW5uaW5nIDEwMC0wIGFnYWluc3QgdGhlIHByZXZpb3VzbHkgcHVibGlzaGVkLCBjaGFtcGlvbi1kZWZlYXRpbmcgQWxwaGFHby4gwqkgMjAxNyBNYWNtaWxsYW4gUHVibGlzaGVycyBMaW1pdGVkLCBwYXJ0IG9mIFNwcmluZ2VyIE5hdHVyZS4gQWxsIHJpZ2h0cyByZXNlcnZlZC4iLCwsVW5yZWxlYXNlZCxVbml0ZWQgS2luZ2RvbSBvZiBHcmVhdCBCcml0YWluIGFuZCBOb3J0aGVybiBJcmVsYW5kLCwsLCwsMjAyNi0wMS0wMSAxNDowMTowOCswMDowMCwsLCwsLEluZHVzdHJ5LCwsLCxVbnJlbGVhc2VkLCwsNDcxNDQ1LjMyNDc5NzMwMzcsLCwsLEJlbmNobWFya3MsLCwsLE5vCkFscGhhR28gWmVybyxHYW1lcyxHbyxEZWVwTWluZCwiRCBTaWx2ZXIsIEogU2Nocml0dHdpZXNlciwgSyBTaW1vbnlhbiwgSSBBbnRvbm9nbG91IiwyMDE3LTEwLTE4LE1hc3RlcmluZyB0aGUgZ2FtZSBvZiBHbyB3aXRob3V0IGh1bWFuIGtub3dsZWRnZSxodHRwczovL3d3dy5uYXR1cmUuY29tL2FydGljbGVzL25hdHVyZTI0MjcwLDEwMDIxLjAsSGlnaGx5IGNpdGVkLCw0NjQwMDI0NC4wLCJJbnB1dCBzaXplOiAxOSoxOSoxNz02MTM3LCBpbnRlcm5hbCBkaW1lbnNpb24gMTkqMTkKMSBjb252IGJsb2NrCjE3KjMqMyoyNTY9MzkxNjgKMzkgcmVzaWR1YWwgYmxvY2tzCjIqMyozKjI1NioyNTY9MTE3OTY0OApQb2xpY3kgaGVhZAoyNTYqMisyKjE5KjE5KigxOSoxOSsyKT0yNjI1OTgKVmFsdWUgaGVhZAoyNTYqMSsxKjE5KjE5KjI1NisyNTYqMT05MjkyOApUb3RhbDogMzkxNjgrMzkqMTE3OTY0OCsyNjI1OTgrOTI5Mjg9NDY0MDA5NjYiLDYuNDk0Mzk5MTAyOTAyMjdlKzIwLCJVcGRhdGluZyB0aGlzIGNvbXB1dGUgZXN0aW1hdGUgdG8gb25seSBhY2NvdW50IGZvciBkaXJlY3QgdHJhaW5pbmcgY29tcHV0ZSwgbm90IHN5bnRoZXRpYyBkYXRhIGdlbmVyYXRpb24gY29tcHV0ZS4KCk51bWJlciBvZiBjb25uZWN0aW9ucyAodG8gY2FsY3VsYXRlIGZvcndhcmQgRkxPUCkKSW5wdXQgc2l6ZTogMTkqMTkqMTcsIEFzc3VtaW5nIGludGVybmFsIGRpbWVuc2lvbiBzdGF5cyBhdCAxOSoxOQoxIGNvbnYgYmxvY2sKMTkqMTkqMTcqMyozKjI1Nj0xNDEzOTY0OAo0MCByZXNpZHVhbCBibG9ja3MKMTkqMTkqMiozKjMqMjU2KjI1Nj00MjU4NTI5MjgKUG9saWN5IGhlYWQKMTkqMTkqMjU2KjIrMioxOSoxOSooMTkqMTkrMik9NDQ2OTE4ClZhbHVlIGhlYWQKMTkqMTkqMjU2KjErMSoxOSoxOSoyNTYrMjU2KjE9MTg1MDg4ClRvdGFsOiAxNDEzOTY0OCs0MCo0MjU4NTI5MjgrNDQ2OTE4KzE4NTA4OD0xNzA0ODg4ODc3NApGb3J3YXJkIEZMT1A6IDIqMTcwNDg4ODg3NzQ9MzQwOTc3Nzc1NDgKUGFyYW1ldGVyIHVwZGF0ZXMg4oCcUGFyYW1ldGVycyB3ZXJlIHVwZGF0ZWQgZnJvbSAzLjEgbWlsbGlvbiBtaW5pLWJhdGNoZXMgb2YgMiwwNDggcG9zaXRpb25zIGVhY2gu4oCdClRvdGFsIHVwZGF0ZXM6IDMxMDAwMDAqMjA0OD02MzQ4ODAwMDAwCgpUcmFpbmluZyBjb21wdXRlOiAzICogMzQwOTc3Nzc1NDggRkxPUCAqIDYzNDg4MDAwMDAgPSA2LjVlMjAgRkxPUCIsNjM0ODgwMDAwMCwiIiJPdmVyIHRoZSBjb3Vyc2Ugb2YgdHJhaW5pbmcsIDI5IG1pbGxpb24gZ2FtZXMgb2Ygc2VsZi1wbGF5IHdlcmUgZ2VuZXJhdGVkIiIKCkFwcHJveCAyMDAgbW92ZXMgcGVyIEdvIGdhbWUgb24gYXZlcmFnZQoKaHR0cHM6Ly9ob21lcGFnZXMuY3dpLm5sL35hZWIvZ28vbWlzYy9nb3N0YXQuaHRtbAoKVGh1cyAyMDAgKiAyOWU2ID0gNS44ZTkiLDQ4MC4wLCxHb29nbGUgVFBVIHYxLFNlbGYtc3VwZXJ2aXNlZCBsZWFybmluZyxDb25maWRlbnQsIkEgbG9uZy1zdGFuZGluZyBnb2FsIG9mIGFydGlmaWNpYWwgaW50ZWxsaWdlbmNlIGlzIGFuIGFsZ29yaXRobSB0aGF0IGxlYXJucywgdGFidWxhIHJhc2EsIHN1cGVyaHVtYW4gcHJvZmljaWVuY3kgaW4gY2hhbGxlbmdpbmcgZG9tYWlucy4gUmVjZW50bHksIEFscGhhR28gYmVjYW1lIHRoZSBmaXJzdCBwcm9ncmFtIHRvIGRlZmVhdCBhIHdvcmxkIGNoYW1waW9uIGluIHRoZSBnYW1lIG9mIEdvLiBUaGUgdHJlZSBzZWFyY2ggaW4gQWxwaGFHbyBldmFsdWF0ZWQgcG9zaXRpb25zIGFuZCBzZWxlY3RlZCBtb3ZlcyB1c2luZyBkZWVwIG5ldXJhbCBuZXR3b3Jrcy4gVGhlc2UgbmV1cmFsIG5ldHdvcmtzIHdlcmUgdHJhaW5lZCBieSBzdXBlcnZpc2VkIGxlYXJuaW5nIGZyb20gaHVtYW4gZXhwZXJ0IG1vdmVzLCBhbmQgYnkgcmVpbmZvcmNlbWVudCBsZWFybmluZyBmcm9tIHNlbGYtcGxheS4gSGVyZSB3ZSBpbnRyb2R1Y2UgYW4gYWxnb3JpdGhtIGJhc2VkIHNvbGVseSBvbiByZWluZm9yY2VtZW50IGxlYXJuaW5nLCB3aXRob3V0IGh1bWFuIGRhdGEsIGd1aWRhbmNlIG9yIGRvbWFpbiBrbm93bGVkZ2UgYmV5b25kIGdhbWUgcnVsZXMuIEFscGhhR28gYmVjb21lcyBpdHMgb3duIHRlYWNoZXI6IGEgbmV1cmFsIG5ldHdvcmsgaXMgdHJhaW5lZCB0byBwcmVkaWN0IEFscGhhR28ncyBvd24gbW92ZSBzZWxlY3Rpb25zIGFuZCBhbHNvIHRoZSB3aW5uZXIgb2YgQWxwaGFHbydzIGdhbWVzLiBUaGlzIG5ldXJhbCBuZXR3b3JrIGltcHJvdmVzIHRoZSBzdHJlbmd0aCBvZiB0aGUgdHJlZSBzZWFyY2gsIHJlc3VsdGluZyBpbiBoaWdoZXIgcXVhbGl0eSBtb3ZlIHNlbGVjdGlvbiBhbmQgc3Ryb25nZXIgc2VsZi1wbGF5IGluIHRoZSBuZXh0IGl0ZXJhdGlvbi4gU3RhcnRpbmcgdGFidWxhIHJhc2EsIG91ciBuZXcgcHJvZ3JhbSBBbHBoYUdvIFplcm8gYWNoaWV2ZWQgc3VwZXJodW1hbiBwZXJmb3JtYW5jZSwgd2lubmluZyAxMDAtMCBhZ2FpbnN0IHRoZSBwcmV2aW91c2x5IHB1Ymxpc2hlZCwgY2hhbXBpb24tZGVmZWF0aW5nIEFscGhhR28uIMKpIDIwMTcgTWFjbWlsbGFuIFB1Ymxpc2hlcnMgTGltaXRlZCwgcGFydCBvZiBTcHJpbmdlciBOYXR1cmUuIEFsbCByaWdodHMgcmVzZXJ2ZWQuIiwsLFVucmVsZWFzZWQsVW5pdGVkIEtpbmdkb20gb2YgR3JlYXQgQnJpdGFpbiBhbmQgTm9ydGhlcm4gSXJlbGFuZCwsLCwsLDIwMjYtMDEtMDEgMTQ6MDE6MDkrMDA6MDAsLCwsLCxJbmR1c3RyeSwsLCwsVW5yZWxlYXNlZCwsLDEyMTMuODcwNzMxNTcwNzI2OCwsLFRydWUsLCJUaGlyZC1wYXJ0eSBlc3RpbWF0aW9uLEhhcmR3YXJlIiwsLCwsTm8KUmFpbmJvdyBEUU4sR2FtZXMsQXRhcmksRGVlcE1pbmQsIk1hdHRlbyBIZXNzZWwsIEpvc2VwaCBNb2RheWlsLCBIYWRvIHZhbiBIYXNzZWx0LCBUb20gU2NoYXVsLCBHZW9yZyBPc3Ryb3Zza2ksIFdpbGwgRGFibmV5LCBEYW4gSG9yZ2FuLCBCaWxhbCBQaW90LCBNb2hhbW1hZCBBemFyLCBEYXZpZCBTaWx2ZXIiLDIwMTctMTAtMDYsUmFpbmJvdzogQ29tYmluaW5nIEltcHJvdmVtZW50cyBpbiBEZWVwIFJlaW5mb3JjZW1lbnQgTGVhcm5pbmcsaHR0cHM6Ly9hcnhpdi5vcmcvYWJzLzE3MTAuMDIyOTgsLFNPVEEgaW1wcm92ZW1lbnQsIiIiT3VyIGV4cGVyaW1lbnRzIHNob3cgdGhhdCB0aGUgY29tYmluYXRpb24gcHJvdmlkZXMgc3RhdGUtb2YtdGhlLWFydCBwZXJmb3JtYW5jZSBvbiB0aGUgQXRhcmkgMjYwMCBiZW5jaG1hcmssIGJvdGggaW4gdGVybXMgb2YgZGF0YSBlZmZpY2llbmN5IGFuZCBmaW5hbCBwZXJmb3JtYW5jZS4iIiIsLCwsLCwsMjQwLjAsIlNpbmdsZSBHUFU7IH4xMCBob3VycyB0byByZWFjaCBEUU7igJlzIGZpbmFsIHNjb3JlICg3TSBmcmFtZXMpLCB+MTAgZGF5cyBmb3IgZnVsbCAyMDBNIGZyYW1lcyBydW4iLCwsVW5rbm93biwiVGhlIGRlZXAgcmVpbmZvcmNlbWVudCBsZWFybmluZyBjb21tdW5pdHkgaGFzIG1hZGUgc2V2ZXJhbCBpbmRlcGVuZGVudCBpbXByb3ZlbWVudHMgdG8gdGhlIERRTiBhbGdvcml0aG0uIEhvd2V2ZXIsIGl0IGlzIHVuY2xlYXIgd2hpY2ggb2YgdGhlc2UgZXh0ZW5zaW9ucyBhcmUgY29tcGxlbWVudGFyeSBhbmQgY2FuIGJlIGZydWl0ZnVsbHkgY29tYmluZWQuIFRoaXMgcGFwZXIgZXhhbWluZXMgc2l4IGV4dGVuc2lvbnMgdG8gdGhlIERRTiBhbGdvcml0aG0gYW5kIGVtcGlyaWNhbGx5IHN0dWRpZXMgdGhlaXIgY29tYmluYXRpb24uIE91ciBleHBlcmltZW50cyBzaG93IHRoYXQgdGhlIGNvbWJpbmF0aW9uIHByb3ZpZGVzIHN0YXRlLW9mLXRoZS1hcnQgcGVyZm9ybWFuY2Ugb24gdGhlIEF0YXJpIDI2MDAgYmVuY2htYXJrLCBib3RoIGluIHRlcm1zIG9mIGRhdGEgZWZmaWNpZW5jeSBhbmQgZmluYWwgcGVyZm9ybWFuY2UuIFdlIGFsc28gcHJvdmlkZSByZXN1bHRzIGZyb20gYSBkZXRhaWxlZCBhYmxhdGlvbiBzdHVkeSB0aGF0IHNob3dzIHRoZSBjb250cmlidXRpb24gb2YgZWFjaCBjb21wb25lbnQgdG8gb3ZlcmFsbCBwZXJmb3JtYW5jZS4iLCwsVW5yZWxlYXNlZCxVbml0ZWQgS2luZ2RvbSBvZiBHcmVhdCBCcml0YWluIGFuZCBOb3J0aGVybiBJcmVsYW5kLCwsLDEuMCwsMjAyNS0xMS0yOCAxMTo1Mzo0NCswMDowMCwsLCwsLEluZHVzdHJ5LCwsLCxVbnJlbGVhc2VkLCwsLCwsLCwsLCwsLE5vCkFXRC1MU1RNK1dUK0NhY2hlK0lPRyAoV1QyKSxMYW5ndWFnZSxMYW5ndWFnZSBtb2RlbGluZyxOVFQgQ29tbXVuaWNhdGlvbiBTY2llbmNlIExhYm9yYXRvcmllcywiU2hvIFRha2FzZSwgSnVuIFN1enVraSwgTWFzYWFraSBOYWdhdGEiLDIwMTctMDktMjYsSW5wdXQtdG8tT3V0cHV0IEdhdGUgdG8gSW1wcm92ZSBSTk4gTGFuZ3VhZ2UgTW9kZWxzLGh0dHBzOi8vYXJ4aXYub3JnL2Ficy8xNzA5LjA4OTA3LDcuMCxTT1RBIGltcHJvdmVtZW50LCIiIklPRyBhY2hpZXZlcyBjb21wYXJhYmxlIHNjb3JlcyB0byB0aGUgc3RhdGUtb2YtdGhlLWFydCBvbiB0aGUgUGVubiBUcmVlYmFuayBkYXRhc2V0IGFuZCBvdXRwZXJmb3JtcyB0aGUgV2lraVRleHQtMiBkYXRhc2V0IiIiLDUzMDAwMDAwLjAsNTNNIChUYWJsZSAzKSwzMTgwMDAwMDAwMDAwMDAwLjAsNiBGTE9QIC8gcGFyYW1ldGVyIC8gdG9rZW4gKiA1MzAwMDAwMCBwYXJhbWV0ZXJzICogMjAwMDAwMCB0b2tlbnMgKiA1IGVwb2NocyA9IDMuMThlKzE1IEZMT1AsMjAwMDAwMCw1IGVwb2NocyAoVGFibGUgMSksLCwsLENvbmZpZGVudCwiVGhpcyBwYXBlciBwcm9wb3NlcyBhIHJlaW5mb3JjaW5nIG1ldGhvZCB0aGF0IHJlZmluZXMgdGhlIG91dHB1dCBsYXllcnMgb2YgZXhpc3RpbmcgUmVjdXJyZW50IE5ldXJhbCBOZXR3b3JrIChSTk4pIGxhbmd1YWdlIG1vZGVscy4gV2UgcmVmZXIgdG8gb3VyIHByb3Bvc2VkIG1ldGhvZCBhcyBJbnB1dC10by1PdXRwdXQgR2F0ZSAoSU9HKS4gSU9HIGhhcyBhbiBleHRyZW1lbHkgc2ltcGxlIHN0cnVjdHVyZSwgYW5kIHRodXMsIGNhbiBiZSBlYXNpbHkgY29tYmluZWQgd2l0aCBhbnkgUk5OIGxhbmd1YWdlIG1vZGVscy4gT3VyIGV4cGVyaW1lbnRzIG9uIHRoZSBQZW5uIFRyZWViYW5rIGFuZCBXaWtpVGV4dC0yIGRhdGFzZXRzIGRlbW9uc3RyYXRlIHRoYXQgSU9HIGNvbnNpc3RlbnRseSBib29zdHMgdGhlIHBlcmZvcm1hbmNlIG9mIHNldmVyYWwgZGlmZmVyZW50IHR5cGVzIG9mIGN1cnJlbnQgdG9wbGluZSBSTk4gbGFuZ3VhZ2UgbW9kZWxzLiIsNS4wLEFXRC1MU1RNK1dUK0NhY2hlK0lPRyAoV1QyKSxVbnJlbGVhc2VkLEphcGFuLCwsLCwsMjAyNi0wMi0xMSAxOToyNjoyNyswMDowMCwsLCwsLEluZHVzdHJ5LCwsLCxPcGVuIChub24tY29tbWVyY2lhbCksImxpY2Vuc2UsIGxvb2tzIG5vbi1jb21tZXJjaWFsOiBodHRwczovL2dpdGh1Yi5jb20vbnR0Y3NsYWItbmxwL2lvZz90YWI9TGljZW5zZS0xLW92LWZpbGUjcmVhZG1lIAoKaHR0cHM6Ly9naXRodWIuY29tL250dGNzbGFiLW5scC9pb2cgIiwsLCwsLCxPcGVyYXRpb24gY291bnRpbmcsLCwsLE5vCkFXRC1MU1RNK1dUK0NhY2hlK0lPRyAoUFRCKSxMYW5ndWFnZSxMYW5ndWFnZSBtb2RlbGluZyxOVFQgQ29tbXVuaWNhdGlvbiBTY2llbmNlIExhYm9yYXRvcmllcywiU2hvIFRha2FzZSwgSnVuIFN1enVraSwgTWFzYWFraSBOYWdhdGEiLDIwMTctMDktMjYsSW5wdXQtdG8tT3V0cHV0IEdhdGUgdG8gSW1wcm92ZSBSTk4gTGFuZ3VhZ2UgTW9kZWxzLGh0dHBzOi8vYXJ4aXYub3JnL2Ficy8xNzA5LjA4OTA3LCwsLDMwMDAwMDAwLjAsLCwsOTI5MDAwLCwsLCwsQ29uZmlkZW50LCJUaGlzIHBhcGVyIHByb3Bvc2VzIGEgcmVpbmZvcmNpbmcgbWV0aG9kIHRoYXQgcmVmaW5lcyB0aGUgb3V0cHV0IGxheWVycyBvZiBleGlzdGluZyBSZWN1cnJlbnQgTmV1cmFsIE5ldHdvcmsgKFJOTikgbGFuZ3VhZ2UgbW9kZWxzLiBXZSByZWZlciB0byBvdXIgcHJvcG9zZWQgbWV0aG9kIGFzIElucHV0LXRvLU91dHB1dCBHYXRlIChJT0cpLiBJT0cgaGFzIGFuIGV4dHJlbWVseSBzaW1wbGUgc3RydWN0dXJlLCBhbmQgdGh1cywgY2FuIGJlIGVhc2lseSBjb21iaW5lZCB3aXRoIGFueSBSTk4gbGFuZ3VhZ2UgbW9kZWxzLiBPdXIgZXhwZXJpbWVudHMgb24gdGhlIFBlbm4gVHJlZWJhbmsgYW5kIFdpa2lUZXh0LTIgZGF0YXNldHMgZGVtb25zdHJhdGUgdGhhdCBJT0cgY29uc2lzdGVudGx5IGJvb3N0cyB0aGUgcGVyZm9ybWFuY2Ugb2Ygc2V2ZXJhbCBkaWZmZXJlbnQgdHlwZXMgb2YgY3VycmVudCB0b3BsaW5lIFJOTiBsYW5ndWFnZSBtb2RlbHMuIiwsQVdELUxTVE0rV1QrQ2FjaGUrSU9HIChQVEIpLFVucmVsZWFzZWQsSmFwYW4sLCwsLCwyMDI2LTAyLTExIDE5OjI2OjI3KzAwOjAwLCwsLCwsSW5kdXN0cnksLCwsLE9wZW4gKG5vbi1jb21tZXJjaWFsKSwibGljZW5zZSwgbG9va3Mgbm9uLWNvbW1lcmNpYWw6IGh0dHBzOi8vZ2l0aHViLmNvbS9udHRjc2xhYi1ubHAvaW9nP3RhYj1MaWNlbnNlLTEtb3YtZmlsZSNyZWFkbWUgIAoKaHR0cHM6Ly9naXRodWIuY29tL250dGNzbGFiLW5scC9pb2cgIiwsLCwsLCwsLCwsLE5vCkxTVE0gKyBkeW5hbWljIGV2YWwsTGFuZ3VhZ2UsTGFuZ3VhZ2UgbW9kZWxpbmcsVW5pdmVyc2l0eSBvZiBFZGluYnVyZ2gsIkJlbiBLcmF1c2UsIEVtbWFudWVsIEthaGVtYndlLCBJYWluIE11cnJheSwgU3RldmUgUmVuYWxzIiwyMDE3LTA5LTIxLER5bmFtaWMgRXZhbHVhdGlvbiBvZiBOZXVyYWwgU2VxdWVuY2UgTW9kZWxzLGh0dHBzOi8vYXJ4aXYub3JnL2Ficy8xNzA5LjA3NDMyLDE0Ny4wLFNPVEEgaW1wcm92ZW1lbnQsIiIiRHluYW1pYyBldmFsdWF0aW9uIG91dHBlcmZvcm1zIGV4aXN0aW5nIGFkYXB0YXRpb24gYXBwcm9hY2hlcyBpbiBvdXIgY29tcGFyaXNvbnMuIER5bmFtaWMgZXZhbHVhdGlvbiBpbXByb3ZlcyB0aGUgc3RhdGUtb2YtdGhlLWFydCB3b3JkLWxldmVsIHBlcnBsZXhpdGllcyBvbiB0aGUgUGVubiBUcmVlYmFuayBhbmQgV2lraVRleHQtMiBkYXRhc2V0cyB0byA1MS4xIGFuZCA0NC4zIHJlc3BlY3RpdmVseSIiIiw1MDAwMDAwMC4wLHRhYmxlIDIsLCw5MDAwMDAwMCwsLCwsLExpa2VseSwiV2UgcHJlc2VudCBtZXRob2RvbG9neSBmb3IgdXNpbmcgZHluYW1pYyBldmFsdWF0aW9uIHRvIGltcHJvdmUgbmV1cmFsIHNlcXVlbmNlIG1vZGVscy4gTW9kZWxzIGFyZSBhZGFwdGVkIHRvIHJlY2VudCBoaXN0b3J5IHZpYSBhIGdyYWRpZW50IGRlc2NlbnQgYmFzZWQgbWVjaGFuaXNtLCBjYXVzaW5nIHRoZW0gdG8gYXNzaWduIGhpZ2hlciBwcm9iYWJpbGl0aWVzIHRvIHJlLW9jY3VycmluZyBzZXF1ZW50aWFsIHBhdHRlcm5zLiBEeW5hbWljIGV2YWx1YXRpb24gb3V0cGVyZm9ybXMgZXhpc3RpbmcgYWRhcHRhdGlvbiBhcHByb2FjaGVzIGluIG91ciBjb21wYXJpc29ucy4gRHluYW1pYyBldmFsdWF0aW9uIGltcHJvdmVzIHRoZSBzdGF0ZS1vZi10aGUtYXJ0IHdvcmQtbGV2ZWwgcGVycGxleGl0aWVzIG9uIHRoZSBQZW5uIFRyZWViYW5rIGFuZCBXaWtpVGV4dC0yIGRhdGFzZXRzIHRvIDUxLjEgYW5kIDQ0LjMgcmVzcGVjdGl2ZWx5LCBhbmQgdGhlIHN0YXRlLW9mLXRoZS1hcnQgY2hhcmFjdGVyLWxldmVsIGNyb3NzLWVudHJvcGllcyBvbiB0aGUgdGV4dDggYW5kIEh1dHRlciBQcml6ZSBkYXRhc2V0cyB0byAxLjE5IGJpdHMvY2hhciBhbmQgMS4wOCBiaXRzL2NoYXIgcmVzcGVjdGl2ZWx5LiIsLExTVE0gKyBkeW5hbWljIGV2YWwsVW5yZWxlYXNlZCxVbml0ZWQgS2luZ2RvbSBvZiBHcmVhdCBCcml0YWluIGFuZCBOb3J0aGVybiBJcmVsYW5kLCwsLCwsMjAyNi0wNS0yNSAxMjoxMToyNCswMDowMCwsLCwsLEFjYWRlbWlhLCwsLCxPcGVuIHNvdXJjZSxCU0QtMjogaHR0cHM6Ly9naXRodWIuY29tL2JlbmtyYXVzZS9keW5hbWljLWV2YWx1YXRpb24gLCwsLCwsLCwsLCwsTm8KQVdELUxTVE0gKyBkeW5hbWljIGV2YWwgKFBUQiksTGFuZ3VhZ2UsTGFuZ3VhZ2UgbW9kZWxpbmcsVW5pdmVyc2l0eSBvZiBFZGluYnVyZ2gsIkJlbiBLcmF1c2UsIEVtbWFudWVsIEthaGVtYndlLCBJYWluIE11cnJheSwgU3RldmUgUmVuYWxzIiwyMDE3LTA5LTIxLER5bmFtaWMgRXZhbHVhdGlvbiBvZiBOZXVyYWwgU2VxdWVuY2UgTW9kZWxzLGh0dHBzOi8vYXJ4aXYub3JnL2Ficy8xNzA5LjA3NDMyLDE0Ny4wLCwsMjQwMDAwMDAuMCwsLCwsLCwsLCxDb25maWRlbnQsIldlIHByZXNlbnQgbWV0aG9kb2xvZ3kgZm9yIHVzaW5nIGR5bmFtaWMgZXZhbHVhdGlvbiB0byBpbXByb3ZlIG5ldXJhbCBzZXF1ZW5jZSBtb2RlbHMuIE1vZGVscyBhcmUgYWRhcHRlZCB0byByZWNlbnQgaGlzdG9yeSB2aWEgYSBncmFkaWVudCBkZXNjZW50IGJhc2VkIG1lY2hhbmlzbSwgY2F1c2luZyB0aGVtIHRvIGFzc2lnbiBoaWdoZXIgcHJvYmFiaWxpdGllcyB0byByZS1vY2N1cnJpbmcgc2VxdWVudGlhbCBwYXR0ZXJucy4gRHluYW1pYyBldmFsdWF0aW9uIG91dHBlcmZvcm1zIGV4aXN0aW5nIGFkYXB0YXRpb24gYXBwcm9hY2hlcyBpbiBvdXIgY29tcGFyaXNvbnMuIER5bmFtaWMgZXZhbHVhdGlvbiBpbXByb3ZlcyB0aGUgc3RhdGUtb2YtdGhlLWFydCB3b3JkLWxldmVsIHBlcnBsZXhpdGllcyBvbiB0aGUgUGVubiBUcmVlYmFuayBhbmQgV2lraVRleHQtMiBkYXRhc2V0cyB0byA1MS4xIGFuZCA0NC4zIHJlc3BlY3RpdmVseSwgYW5kIHRoZSBzdGF0ZS1vZi10aGUtYXJ0IGNoYXJhY3Rlci1sZXZlbCBjcm9zcy1lbnRyb3BpZXMgb24gdGhlIHRleHQ4IGFuZCBIdXR0ZXIgUHJpemUgZGF0YXNldHMgdG8gMS4xOSBiaXRzL2NoYXIgYW5kIDEuMDggYml0cy9jaGFyIHJlc3BlY3RpdmVseS4iLCxBV0QtTFNUTSArIGR5bmFtaWMgZXZhbCAoUFRCKSxVbnJlbGVhc2VkLFVuaXRlZCBLaW5nZG9tIG9mIEdyZWF0IEJyaXRhaW4gYW5kIE5vcnRoZXJuIElyZWxhbmQsLCwsLCwyMDI2LTA1LTI1IDEyOjExOjIzKzAwOjAwLCwsLCwsQWNhZGVtaWEsLCwsLE9wZW4gc291cmNlLEJTRC0yOiBodHRwczovL2dpdGh1Yi5jb20vYmVua3JhdXNlL2R5bmFtaWMtZXZhbHVhdGlvbiAsLCwsLCwsLCwsLCxObwpBV0QtTFNUTSArIGR5bmFtaWMgZXZhbCAoV1QyKSxMYW5ndWFnZSxMYW5ndWFnZSBtb2RlbGluZyxVbml2ZXJzaXR5IG9mIEVkaW5idXJnaCwiQmVuIEtyYXVzZSwgRW1tYW51ZWwgS2FoZW1id2UsIElhaW4gTXVycmF5LCBTdGV2ZSBSZW5hbHMiLDIwMTctMDktMjEsRHluYW1pYyBFdmFsdWF0aW9uIG9mIE5ldXJhbCBTZXF1ZW5jZSBNb2RlbHMsaHR0cHM6Ly9hcnhpdi5vcmcvYWJzLzE3MDkuMDc0MzIsMTQ3LjAsLCwzMzAwMDAwMC4wLCwsLCwsLCwsLENvbmZpZGVudCwiV2UgcHJlc2VudCBtZXRob2RvbG9neSBmb3IgdXNpbmcgZHluYW1pYyBldmFsdWF0aW9uIHRvIGltcHJvdmUgbmV1cmFsIHNlcXVlbmNlIG1vZGVscy4gTW9kZWxzIGFyZSBhZGFwdGVkIHRvIHJlY2VudCBoaXN0b3J5IHZpYSBhIGdyYWRpZW50IGRlc2NlbnQgYmFzZWQgbWVjaGFuaXNtLCBjYXVzaW5nIHRoZW0gdG8gYXNzaWduIGhpZ2hlciBwcm9iYWJpbGl0aWVzIHRvIHJlLW9jY3VycmluZyBzZXF1ZW50aWFsIHBhdHRlcm5zLiBEeW5hbWljIGV2YWx1YXRpb24gb3V0cGVyZm9ybXMgZXhpc3RpbmcgYWRhcHRhdGlvbiBhcHByb2FjaGVzIGluIG91ciBjb21wYXJpc29ucy4gRHluYW1pYyBldmFsdWF0aW9uIGltcHJvdmVzIHRoZSBzdGF0ZS1vZi10aGUtYXJ0IHdvcmQtbGV2ZWwgcGVycGxleGl0aWVzIG9uIHRoZSBQZW5uIFRyZWViYW5rIGFuZCBXaWtpVGV4dC0yIGRhdGFzZXRzIHRvIDUxLjEgYW5kIDQ0LjMgcmVzcGVjdGl2ZWx5LCBhbmQgdGhlIHN0YXRlLW9mLXRoZS1hcnQgY2hhcmFjdGVyLWxldmVsIGNyb3NzLWVudHJvcGllcyBvbiB0aGUgdGV4dDggYW5kIEh1dHRlciBQcml6ZSBkYXRhc2V0cyB0byAxLjE5IGJpdHMvY2hhciBhbmQgMS4wOCBiaXRzL2NoYXIgcmVzcGVjdGl2ZWx5LiIsLEFXRC1MU1RNICsgZHluYW1pYyBldmFsIChXVDIpLFVucmVsZWFzZWQsVW5pdGVkIEtpbmdkb20gb2YgR3JlYXQgQnJpdGFpbiBhbmQgTm9ydGhlcm4gSXJlbGFuZCwsLCwsLDIwMjYtMDUtMjUgMTI6MTE6MjQrMDA6MDAsLCwsLCxBY2FkZW1pYSwsLCwsT3BlbiBzb3VyY2UsQlNELTI6IGh0dHBzOi8vZ2l0aHViLmNvbS9iZW5rcmF1c2UvZHluYW1pYy1ldmFsdWF0aW9uICwsLCwsLCwsLCwsLE5vCklTUyxMYW5ndWFnZSxMYW5ndWFnZSBtb2RlbGluZywiRHVrZSBVbml2ZXJzaXR5LE1pY3Jvc29mdCIsIldlaSBXZW4sIFl1eGlvbmcgSGUsIFNhbXlhbSBSYWpiaGFuZGFyaSwgTWluamlhIFpoYW5nLCBXZW5oYW4gV2FuZywgRmFuZyBMaXUsIEJpbiBIdSwgWWlyYW4gQ2hlbiwgSGFpIExpIiwyMDE3LTA5LTE1LExlYXJuaW5nIEludHJpbnNpYyBTcGFyc2UgU3RydWN0dXJlcyB3aXRoaW4gTG9uZyBTaG9ydC1UZXJtIE1lbW9yeSxodHRwczovL2FyeGl2Lm9yZy9hYnMvMTcwOS4wNTAyNywxNDYuMCxTT1RBIGltcHJvdmVtZW50LCIiIk1vcmVvdmVyLCBJU1MgbGVhcm5pbmcgY2FuIGZpbmQgYQpzbWFsbGVyIFJITiBtb2RlbCB3aXRoIHdpZHRoIDcyNiwgbWVhbndoaWxlIGltcHJvdmUgdGhlIHN0YXRlLW9mLXRoZS1hcnQgcGVycGxleGl0eSBhcyBzaG93biBieSB0aGUgc2Vjb25kIGVudHJ5IGluIFRhYmxlIDIuIiIiLDExMTAwMDAwLjAwMDAwMDAwMiwxMS4xTSAoVGFibGUgMiksMzQwMDAwMDAwMDAwMDAwMC4wLDYgRkxPUCAvIHBhcmFtZXRlciAvIHRva2VuICogMTExMDAwMDAgcGFyYW1ldGVycyAqIDkyOTAwMCB0b2tlbnMgKiA1NSBlcG9jaHMgPSAzLjQwMjkyN2UrMTUgRkxPUCw5MjkwMDAsIiIiQWxsIG1vZGVscyBhcmUgdHJhaW5lZCBmcm9tIHNjcmF0Y2ggZm9yIDU1IGVwb2Nocy4iIiIsLCwsLENvbmZpZGVudCwiTW9kZWwgY29tcHJlc3Npb24gaXMgc2lnbmlmaWNhbnQgZm9yIHRoZSB3aWRlIGFkb3B0aW9uIG9mIFJlY3VycmVudCBOZXVyYWwgTmV0d29ya3MgKFJOTnMpIGluIGJvdGggdXNlciBkZXZpY2VzIHBvc3Nlc3NpbmcgbGltaXRlZCByZXNvdXJjZXMgYW5kIGJ1c2luZXNzIGNsdXN0ZXJzIHJlcXVpcmluZyBxdWljayByZXNwb25zZXMgdG8gbGFyZ2Utc2NhbGUgc2VydmljZSByZXF1ZXN0cy4gVGhpcyB3b3JrIGFpbXMgdG8gbGVhcm4gc3RydWN0dXJhbGx5LXNwYXJzZSBMb25nIFNob3J0LVRlcm0gTWVtb3J5IChMU1RNKSBieSByZWR1Y2luZyB0aGUgc2l6ZXMgb2YgYmFzaWMgc3RydWN0dXJlcyB3aXRoaW4gTFNUTSB1bml0cywgaW5jbHVkaW5nIGlucHV0IHVwZGF0ZXMsIGdhdGVzLCBoaWRkZW4gc3RhdGVzLCBjZWxsIHN0YXRlcyBhbmQgb3V0cHV0cy4gSW5kZXBlbmRlbnRseSByZWR1Y2luZyB0aGUgc2l6ZXMgb2YgYmFzaWMgc3RydWN0dXJlcyBjYW4gcmVzdWx0IGluIGluY29uc2lzdGVudCBkaW1lbnNpb25zIGFtb25nIHRoZW0sIGFuZCBjb25zZXF1ZW50bHksIGVuZCB1cCB3aXRoIGludmFsaWQgTFNUTSB1bml0cy4gVG8gb3ZlcmNvbWUgdGhlIHByb2JsZW0sIHdlIHByb3Bvc2UgSW50cmluc2ljIFNwYXJzZSBTdHJ1Y3R1cmVzIChJU1MpIGluIExTVE1zLiBSZW1vdmluZyBhIGNvbXBvbmVudCBvZiBJU1Mgd2lsbCBzaW11bHRhbmVvdXNseSBkZWNyZWFzZSB0aGUgc2l6ZXMgb2YgYWxsIGJhc2ljIHN0cnVjdHVyZXMgYnkgb25lIGFuZCB0aGVyZWJ5IGFsd2F5cyBtYWludGFpbiB0aGUgZGltZW5zaW9uIGNvbnNpc3RlbmN5LiBCeSBsZWFybmluZyBJU1Mgd2l0aGluIExTVE0gdW5pdHMsIHRoZSBvYnRhaW5lZCBMU1RNcyByZW1haW4gcmVndWxhciB3aGlsZSBoYXZpbmcgbXVjaCBzbWFsbGVyIGJhc2ljIHN0cnVjdHVyZXMuIEJhc2VkIG9uIGdyb3VwIExhc3NvIHJlZ3VsYXJpemF0aW9uLCBvdXIgbWV0aG9kIGFjaGlldmVzIDEwLjU5eCBzcGVlZHVwIHdpdGhvdXQgbG9zaW5nIGFueSBwZXJwbGV4aXR5IG9mIGEgbGFuZ3VhZ2UgbW9kZWxpbmcgb2YgUGVubiBUcmVlQmFuayBkYXRhc2V0LiBJdCBpcyBhbHNvIHN1Y2Nlc3NmdWxseSBldmFsdWF0ZWQgdGhyb3VnaCBhIGNvbXBhY3QgbW9kZWwgd2l0aCBvbmx5IDIuNjlNIHdlaWdodHMgZm9yIG1hY2hpbmUgUXVlc3Rpb24gQW5zd2VyaW5nIG9mIFNRdUFEIGRhdGFzZXQuIE91ciBhcHByb2FjaCBpcyBzdWNjZXNzZnVsbHkgZXh0ZW5kZWQgdG8gbm9uLSBMU1RNIFJOTnMsIGxpa2UgUmVjdXJyZW50IEhpZ2h3YXkgTmV0d29ya3MgKFJITnMpLiBPdXIgc291cmNlIGNvZGUgaXMgcHVibGljbHkgYXZhaWxhYmxlIGF0IHRoaXMgaHR0cHMgVVJMIiw1NS4wLElTUyxVbnJlbGVhc2VkLCJVbml0ZWQgU3RhdGVzIG9mIEFtZXJpY2EsVW5pdGVkIFN0YXRlcyBvZiBBbWVyaWNhIiwsLCwsLDIwMjUtMTEtMjggMTE6NTM6NDQrMDA6MDAsLCwsLCwiQWNhZGVtaWEsSW5kdXN0cnkiLCwsLCxPcGVuIHNvdXJjZSxjb2RlIChhcGFjaGUpOiBodHRwczovL2dpdGh1Yi5jb20vd2Vud2VpMjAyL2lzcy1ybm5zL3RyZWUvbWFzdGVyL3B0YiAsLCwsRlAzMiwsLE9wZXJhdGlvbiBjb3VudGluZywsLCwsTm8KUHlyYW1pZE5ldCxWaXNpb24sSW1hZ2UgY2xhc3NpZmljYXRpb24sS29yZWEgQWR2YW5jZWQgSW5zdGl0dXRlIG9mIFNjaWVuY2UgYW5kIFRlY2hub2xvZ3kgKEtBSVNUKSwiRG9uZ3lvb24gSGFuLCBKaXdoYW4gS2ltLCBKdW5tbyBLaW0iLDIwMTctMDktMDYsRGVlcCBQeXJhbWlkYWwgUmVzaWR1YWwgTmV0d29ya3MsaHR0cHM6Ly9hcnhpdi5vcmcvYWJzLzE2MTAuMDI5MTV2NCw3NTAuMCxTT1RBIGltcHJvdmVtZW50LCIiIkluIHRlc3RzIHVzaW5nIENJRkFSLTEwLCBDSUZBUi0xMDAsIGFuZCBJbWFnZU5ldDFrIGRhdGFzZXRzLCBvdXIgUHlyYW1pZE5ldHMgb3V0cGVyZm9ybSBhbGwgcHJldmlvdXMgc3RhdGUtb2YtdGhlLWFydCBkZWVwIG5ldHdvcmsgYXJjaGl0ZWN0dXJlcy4iIiIsMjYwMDAwMDAuMCxiZXN0IG1vZGVsIGhhZCAyNk0gcGFyYW1zLDIzNDAwMDAwMDAwMDAwMDAuMCw2TkQ9NioyNjAwMDAwMCo1MDAwMCozMDA9Mi4zNGUrMTUsMTI4MDAwMCwsLCwsLExpa2VseSwiRGVlcCBjb252b2x1dGlvbmFsIG5ldXJhbCBuZXR3b3JrcyAoRENOTnMpIGhhdmUgc2hvd24gcmVtYXJrYWJsZSBwZXJmb3JtYW5jZSBpbiBpbWFnZSBjbGFzc2lmaWNhdGlvbiB0YXNrcyBpbiByZWNlbnQgeWVhcnMuIEdlbmVyYWxseSwgZGVlcCBuZXVyYWwgbmV0d29yayBhcmNoaXRlY3R1cmVzIGFyZSBzdGFja3MgY29uc2lzdGluZyBvZiBhIGxhcmdlIG51bWJlciBvZiBjb252b2x1dGlvbmFsIGxheWVycywgYW5kIHRoZXkgcGVyZm9ybSBkb3duc2FtcGxpbmcgYWxvbmcgdGhlIHNwYXRpYWwgZGltZW5zaW9uIHZpYSBwb29saW5nIHRvIHJlZHVjZSBtZW1vcnkgdXNhZ2UuIENvbmN1cnJlbnRseSwgdGhlIGZlYXR1cmUgbWFwIGRpbWVuc2lvbiAoaS5lLiwgdGhlIG51bWJlciBvZiBjaGFubmVscykgaXMgc2hhcnBseSBpbmNyZWFzZWQgYXQgZG93bnNhbXBsaW5nIGxvY2F0aW9ucywgd2hpY2ggaXMgZXNzZW50aWFsIHRvIGVuc3VyZSBlZmZlY3RpdmUgcGVyZm9ybWFuY2UgYmVjYXVzZSBpdCBpbmNyZWFzZXMgdGhlIGRpdmVyc2l0eSBvZiBoaWdoLWxldmVsIGF0dHJpYnV0ZXMuIFRoaXMgYWxzbyBhcHBsaWVzIHRvIHJlc2lkdWFsIG5ldHdvcmtzIGFuZCBpcyB2ZXJ5IGNsb3NlbHkgcmVsYXRlZCB0byB0aGVpciBwZXJmb3JtYW5jZS4gSW4gdGhpcyByZXNlYXJjaCwgaW5zdGVhZCBvZiBzaGFycGx5IGluY3JlYXNpbmcgdGhlIGZlYXR1cmUgbWFwIGRpbWVuc2lvbiBhdCB1bml0cyB0aGF0IHBlcmZvcm0gZG93bnNhbXBsaW5nLCB3ZSBncmFkdWFsbHkgaW5jcmVhc2UgdGhlIGZlYXR1cmUgbWFwIGRpbWVuc2lvbiBhdCBhbGwgdW5pdHMgdG8gaW52b2x2ZSBhcyBtYW55IGxvY2F0aW9ucyBhcyBwb3NzaWJsZS4gVGhpcyBkZXNpZ24sIHdoaWNoIGlzIGRpc2N1c3NlZCBpbiBkZXB0aCB0b2dldGhlciB3aXRoIG91ciBuZXcgaW5zaWdodHMsIGhhcyBwcm92ZW4gdG8gYmUgYW4gZWZmZWN0aXZlIG1lYW5zIG9mIGltcHJvdmluZyBnZW5lcmFsaXphdGlvbiBhYmlsaXR5LiBGdXJ0aGVybW9yZSwgd2UgcHJvcG9zZSBhIG5vdmVsIHJlc2lkdWFsIHVuaXQgY2FwYWJsZSBvZiBmdXJ0aGVyIGltcHJvdmluZyB0aGUgY2xhc3NpZmljYXRpb24gYWNjdXJhY3kgd2l0aCBvdXIgbmV3IG5ldHdvcmsgYXJjaGl0ZWN0dXJlLiBFeHBlcmltZW50cyBvbiBiZW5jaG1hcmsgQ0lGQVItMTAsIENJRkFSLTEwMCwgYW5kIEltYWdlTmV0IGRhdGFzZXRzIGhhdmUgc2hvd24gdGhhdCBvdXIgbmV0d29yayBhcmNoaXRlY3R1cmUgaGFzIHN1cGVyaW9yIGdlbmVyYWxpemF0aW9uIGFiaWxpdHkgY29tcGFyZWQgdG8gdGhlIG9yaWdpbmFsIHJlc2lkdWFsIG5ldHdvcmtzLiBDb2RlIGlzIGF2YWlsYWJsZSBhdCB0aGlzIGh0dHBzIFVSTH0iLDMwMC4wLCxPcGVuIHdlaWdodHMgKHVucmVzdHJpY3RlZCksS29yZWEgKFJlcHVibGljIG9mKSwsLCwsLDIwMjYtMDUtMjUgMTI6MTE6MjQrMDA6MDAsLCwsLCxBY2FkZW1pYSwsLCwsT3BlbiBzb3VyY2UsaHR0cHM6Ly9naXRodWIuY29tL2poa2ltODkvUHlyYW1pZE5ldCwsLCxGUDMyLCwsT3BlcmF0aW9uIGNvdW50aW5nLCwsLCxZZXMKU0VOZXQgKEltYWdlTmV0KSxWaXNpb24sSW1hZ2UgY2xhc3NpZmljYXRpb24sIkNoaW5lc2UgQWNhZGVteSBvZiBTY2llbmNlcyxVbml2ZXJzaXR5IG9mIE94Zm9yZCIsIkppZSBIdSwgTGkgU2hlbiwgU2FtdWVsIEFsYmFuaWUsIEdhbmcgU3VuLCBFbmh1YSBXdSIsMjAxNy0wOS0wNSxTcXVlZXplLWFuZC1FeGNpdGF0aW9uIE5ldHdvcmtzLGh0dHBzOi8vYXJ4aXYub3JnL2Ficy8xNzA5LjAxNTA3LDMzOTIyLjAsSGlnaGx5IGNpdGVkLCwyODEwMDAwMC4wLFRhYmxlIDE2LCwsMTI4MDAwMCwsLCwsLCwsLCwsIkNoaW5hLFVuaXRlZCBLaW5nZG9tIG9mIEdyZWF0IEJyaXRhaW4gYW5kIE5vcnRoZXJuIElyZWxhbmQiLCwsLCwsMjAyNi0wNS0yNSAxMjoxMToyNCswMDowMCwsLCwsLCJBY2FkZW1pYSxBY2FkZW1pYSIsLCwsLCwsLCwsRlAzMiwsLCwsLCwsCkdMLUxXR0MtQVdELU1vUy1MU1RNICsgZHluYW1pYyBldmFsdWF0aW9uIChXVDIpLExhbmd1YWdlLExhbmd1YWdlIG1vZGVsaW5nLEJlbi1HdXJpb24gVW5pdmVyc2l0eSBvZiB0aGUgTmVnZXYsIlppdiBBaGFyb25pLCBHYWwgUmF0dG5lciwgSGFpbSBQZXJtdXRlciIsMjAxNy0wOC0yOSxHcmFkdWFsIExlYXJuaW5nIG9mIFJlY3VycmVudCBOZXVyYWwgTmV0d29ya3MsaHR0cHM6Ly9hcnhpdi5vcmcvYWJzLzE3MDguMDg4NjMsNC4wLFNPVEEgaW1wcm92ZW1lbnQsIiIiT3VyIEdMLUxTVE0gbW9kZWwgb3ZlcmNhbWUgdGhlIHN0YXRlLW9mLXRoZS1hcnQgcmVzdWx0cyB3aXRoIG9ubHkgdHdvIGxheWVycyBhbmQgMTlNIHBhcmFtZXRlcnMsIGFuZCBmdXJ0aGVyIGltcHJvdmVkCnRoZSBzdGF0ZS1vZi10aGUtYXJ0IHJlc3VsdHMgd2l0aCB0aGUgdGhpcmQgbGF5ZXIgcGhhc2UiIiIsMzgwMDAwMDAuMCwzOE0gKFRhYmxlIDIpLDQuNTZlKzE3LDYgRkxPUCAvIHBhcmFtZXRlciAvIHRva2VuICogMzgwMDAwMDAgcGFyYW1ldGVycyAqIDIwMDAwMDAgdG9rZW5zICogMTAwMCBlcG9jaHMgPSA0LjU2ZSsxNyBGTE9QLDIwMDAwMDAsIiIiIFRoZSBtb2RlbCB3YXMgdHJhaW5lZCBmb3IgMTAwMCBlcG9jaHMgdW50aWwgdGhlIHZhbGlkYXRpb24gc2NvcmUgc3RvcHBlZCBpbXByb3ZpbmcuIiIiLCwsLCxDb25maWRlbnQsIlJlY3VycmVudCBOZXVyYWwgTmV0d29ya3MgKFJOTnMpIGFjaGlldmUgc3RhdGUtb2YtdGhlLWFydCByZXN1bHRzIGluIG1hbnkgc2VxdWVuY2UtdG8tc2VxdWVuY2UgbW9kZWxpbmcgdGFza3MuIEhvd2V2ZXIsIFJOTnMgYXJlIGRpZmZpY3VsdCB0byB0cmFpbiBhbmQgdGVuZCB0byBzdWZmZXIgZnJvbSBvdmVyZml0dGluZy4gTW90aXZhdGVkIGJ5IHRoZSBEYXRhIFByb2Nlc3NpbmcgSW5lcXVhbGl0eSAoRFBJKSwgd2UgZm9ybXVsYXRlIHRoZSBtdWx0aS1sYXllcmVkIG5ldHdvcmsgYXMgYSBNYXJrb3YgY2hhaW4sIGludHJvZHVjaW5nIGEgdHJhaW5pbmcgbWV0aG9kIHRoYXQgY29tcHJpc2VzIHRyYWluaW5nIHRoZSBuZXR3b3JrIGdyYWR1YWxseSBhbmQgdXNpbmcgbGF5ZXItd2lzZSBncmFkaWVudCBjbGlwcGluZy4gV2UgZm91bmQgdGhhdCBhcHBseWluZyBvdXIgbWV0aG9kcywgY29tYmluZWQgd2l0aCBwcmV2aW91c2x5IGludHJvZHVjZWQgcmVndWxhcml6YXRpb24gYW5kIG9wdGltaXphdGlvbiBtZXRob2RzLCByZXN1bHRlZCBpbiBpbXByb3ZlbWVudHMgaW4gc3RhdGUtb2YtdGhlLWFydCBhcmNoaXRlY3R1cmVzIG9wZXJhdGluZyBpbiBsYW5ndWFnZSBtb2RlbGluZyB0YXNrcy4iLDEwMDAuMCxHTC1MV0dDLUFXRC1Nb1MtTFNUTSArIGR5bmFtaWMgZXZhbHVhdGlvbiAoV1QyKSxVbnJlbGVhc2VkLElzcmFlbCwsLCwsLDIwMjYtMDItMTEgMTk6MjY6MjcrMDA6MDAsLCwsLCxBY2FkZW1pYSwsLCwsVW5yZWxlYXNlZCwsLCwsLCwsT3BlcmF0aW9uIGNvdW50aW5nLCwsLCxObwpHTC1MV0dDLUFXRC1Nb1MtTFNUTSArIGR5bmFtaWMgZXZhbHVhdGlvbiAoUFRCKSxMYW5ndWFnZSxMYW5ndWFnZSBtb2RlbGluZyxCZW4tR3VyaW9uIFVuaXZlcnNpdHksIlppdiBBaGFyb25pLCBHYWwgUmF0dG5lciwgSGFpbSBQZXJtdXRlciIsMjAxNy0wOC0yOSxHcmFkdWFsIExlYXJuaW5nIG9mIFJlY3VycmVudCBOZXVyYWwgTmV0d29ya3MsaHR0cHM6Ly9hcnhpdi5vcmcvYWJzLzE3MDguMDg4NjMsLCwsMjYwMDAwMDAuMCwsMS40NWUrMTcsNioyNjAwMDAwMCo5MjkwMDAqMTAwMD0xLjQ0OTI0ZSsxNyw5MjkwMDAsLCwsLCxDb25maWRlbnQsIlJlY3VycmVudCBOZXVyYWwgTmV0d29ya3MgKFJOTnMpIGFjaGlldmUgc3RhdGUtb2YtdGhlLWFydCByZXN1bHRzIGluIG1hbnkgc2VxdWVuY2UtdG8tc2VxdWVuY2UgbW9kZWxpbmcgdGFza3MuIEhvd2V2ZXIsIFJOTnMgYXJlIGRpZmZpY3VsdCB0byB0cmFpbiBhbmQgdGVuZCB0byBzdWZmZXIgZnJvbSBvdmVyZml0dGluZy4gTW90aXZhdGVkIGJ5IHRoZSBEYXRhIFByb2Nlc3NpbmcgSW5lcXVhbGl0eSAoRFBJKSwgd2UgZm9ybXVsYXRlIHRoZSBtdWx0aS1sYXllcmVkIG5ldHdvcmsgYXMgYSBNYXJrb3YgY2hhaW4sIGludHJvZHVjaW5nIGEgdHJhaW5pbmcgbWV0aG9kIHRoYXQgY29tcHJpc2VzIHRyYWluaW5nIHRoZSBuZXR3b3JrIGdyYWR1YWxseSBhbmQgdXNpbmcgbGF5ZXItd2lzZSBncmFkaWVudCBjbGlwcGluZy4gV2UgZm91bmQgdGhhdCBhcHBseWluZyBvdXIgbWV0aG9kcywgY29tYmluZWQgd2l0aCBwcmV2aW91c2x5IGludHJvZHVjZWQgcmVndWxhcml6YXRpb24gYW5kIG9wdGltaXphdGlvbiBtZXRob2RzLCByZXN1bHRlZCBpbiBpbXByb3ZlbWVudHMgaW4gc3RhdGUtb2YtdGhlLWFydCBhcmNoaXRlY3R1cmVzIG9wZXJhdGluZyBpbiBsYW5ndWFnZSBtb2RlbGluZyB0YXNrcy4iLDEwMDAuMCxHTC1MV0dDLUFXRC1Nb1MtTFNUTSArIGR5bmFtaWMgZXZhbHVhdGlvbiAoUFRCKSxVbnJlbGVhc2VkLElzcmFlbCwsLCwsLDIwMjYtMDItMTEgMTk6MjY6MjcrMDA6MDAsLCwsLCxBY2FkZW1pYSwsLCwsVW5yZWxlYXNlZCwsLCwsLCwsLCwsLCxObwpOTU0oTFNUTStSTk4pLExhbmd1YWdlLExhbmd1YWdlIG1vZGVsaW5nLFNhYXJsYW5kIFVuaXZlcnNpdHksIllvdXNzZWYgT3VhbGlsLCBEaWV0cmljaCBLbGFrb3ciLDIwMTctMDgtMjMsQSBOZXVyYWwgTmV0d29yayBBcHByb2FjaCBmb3IgTWl4aW5nIExhbmd1YWdlIE1vZGVscyxodHRwczovL2FyeGl2Lm9yZy9hYnMvMTcwOC4wNjk4OSwxMC4wLCwsNTE4MDAwMC4wLCwsLCwsLCwsLCwiVGhlIHBlcmZvcm1hbmNlIG9mIE5ldXJhbCBOZXR3b3JrIChOTiktYmFzZWQgbGFuZ3VhZ2UgbW9kZWxzIGlzIHN0ZWFkaWx5IGltcHJvdmluZyBkdWUgdG8gdGhlIGVtZXJnZW5jZSBvZiBuZXcgYXJjaGl0ZWN0dXJlcywgd2hpY2ggYXJlIGFibGUgdG8gbGVhcm4gZGlmZmVyZW50IG5hdHVyYWwgbGFuZ3VhZ2UgY2hhcmFjdGVyaXN0aWNzLiBUaGlzIHBhcGVyIHByZXNlbnRzIGEgbm92ZWwgZnJhbWV3b3JrLCB3aGljaCBzaG93cyB0aGF0IGEgc2lnbmlmaWNhbnQgaW1wcm92ZW1lbnQgY2FuIGJlIGFjaGlldmVkIGJ5IGNvbWJpbmluZyBkaWZmZXJlbnQgZXhpc3RpbmcgaGV0ZXJvZ2VuZW91cyBtb2RlbHMgaW4gYSBzaW5nbGUgYXJjaGl0ZWN0dXJlLiBUaGlzIGlzIGRvbmUgdGhyb3VnaCAxKSBhIGZlYXR1cmUgbGF5ZXIsIHdoaWNoIHNlcGFyYXRlbHkgbGVhcm5zIGRpZmZlcmVudCBOTi1iYXNlZCBtb2RlbHMgYW5kIDIpIGEgbWl4dHVyZSBsYXllciwgd2hpY2ggbWVyZ2VzIHRoZSByZXN1bHRpbmcgbW9kZWwgZmVhdHVyZXMuIEluIGRvaW5nIHNvLCB0aGlzIGFyY2hpdGVjdHVyZSBiZW5lZml0cyBmcm9tIHRoZSBsZWFybmluZyBjYXBhYmlsaXRpZXMgb2YgZWFjaCBtb2RlbCB3aXRoIG5vIG5vdGljZWFibGUgaW5jcmVhc2UgaW4gdGhlIG51bWJlciBvZiBtb2RlbCBwYXJhbWV0ZXJzIG9yIHRoZSB0cmFpbmluZyB0aW1lLiBFeHRlbnNpdmUgZXhwZXJpbWVudHMgY29uZHVjdGVkIG9uIHRoZSBQZW5uIFRyZWViYW5rIChQVEIpIGFuZCB0aGUgTGFyZ2UgVGV4dCBDb21wcmVzc2lvbiBCZW5jaG1hcmsgKExUQ0IpIGNvcnB1cyBzaG93ZWQgYSBzaWduaWZpY2FudCByZWR1Y3Rpb24gb2YgdGhlIHBlcnBsZXhpdHkgd2hlbiBjb21wYXJlZCB0byBzdGF0ZS1vZi10aGUtYXJ0IGZlZWRmb3J3YXJkIGFzIHdlbGwgYXMgcmVjdXJyZW50IG5ldXJhbCBuZXR3b3JrIGFyY2hpdGVjdHVyZXMuIiwsTk1NKExTVE0rUk5OKSxVbnJlbGVhc2VkLEdlcm1hbnksLCwsLCwyMDI2LTAyLTExIDE5OjI2OjI3KzAwOjAwLCwsLCwsQWNhZGVtaWEsLCwsLFVucmVsZWFzZWQsLCwsLCwsLCwsLCwsTm8KRC1MU1JDKDIwMCkrS041LExhbmd1YWdlLExhbmd1YWdlIG1vZGVsaW5nLFNhYXJsYW5kIFVuaXZlcnNpdHksIllvdXNzZWYgT3VhbGlsLCBNaXR0dWwgU2luZ2gsIENsYXl0b24gR3JlZW5iZXJnLCBEaWV0cmljaCBLbGFrb3ciLDIwMTctMDgtMjIsTG9uZy1TaG9ydCBSYW5nZSBDb250ZXh0IE5ldXJhbCBOZXR3b3JrcyBmb3IgTGFuZ3VhZ2UgTW9kZWxpbmcsaHR0cHM6Ly9hcnhpdi5vcmcvYWJzLzE3MDguMDY1NTUsMTkuMCwsLDcxNjAwMDAuMCwsLCwsLCwsLCwsIlRoZSBnb2FsIG9mIGxhbmd1YWdlIG1vZGVsaW5nIHRlY2huaXF1ZXMgaXMgdG8gY2FwdHVyZSB0aGUgc3RhdGlzdGljYWwgYW5kIHN0cnVjdHVyYWwgcHJvcGVydGllcyBvZiBuYXR1cmFsIGxhbmd1YWdlcyBmcm9tIHRyYWluaW5nIGNvcnBvcmEuIFRoaXMgdGFzayB0eXBpY2FsbHkgaW52b2x2ZXMgdGhlIGxlYXJuaW5nIG9mIHNob3J0IHJhbmdlIGRlcGVuZGVuY2llcywgd2hpY2ggZ2VuZXJhbGx5IG1vZGVsIHRoZSBzeW50YWN0aWMgcHJvcGVydGllcyBvZiBhIGxhbmd1YWdlIGFuZC9vciBsb25nIHJhbmdlIGRlcGVuZGVuY2llcywgd2hpY2ggYXJlIHNlbWFudGljIGluIG5hdHVyZS4gV2UgcHJvcG9zZSBpbiB0</x:v>
      </x:c>
    </x:row>
    <x:row r="281" ht="18" customHeight="1">
      <x:c r="A281" s="17" t="n">
        <x:v>276</x:v>
      </x:c>
      <x:c r="B281" s="17" t="n">
        <x:v>310</x:v>
      </x:c>
      <x:c r="C281" s="160" t="str">
        <x:v>aGlzIHBhcGVyIGEgbmV3IG11bHRpLXNwYW4gYXJjaGl0ZWN0dXJlLCB3aGljaCBzZXBhcmF0ZWx5IG1vZGVscyB0aGUgc2hvcnQgYW5kIGxvbmcgY29udGV4dCBpbmZvcm1hdGlvbiB3aGlsZSBpdCBkeW5hbWljYWxseSBtZXJnZXMgdGhlbSB0byBwZXJmb3JtIHRoZSBsYW5ndWFnZSBtb2RlbGluZyB0YXNrLiBUaGlzIGlzIGRvbmUgdGhyb3VnaCBhIG5vdmVsIHJlY3VycmVudCBMb25nLVNob3J0IFJhbmdlIENvbnRleHQgKExTUkMpIG5ldHdvcmssIHdoaWNoIGV4cGxpY2l0bHkgbW9kZWxzIHRoZSBsb2NhbCAoc2hvcnQpIGFuZCBnbG9iYWwgKGxvbmcpIGNvbnRleHQgdXNpbmcgdHdvIHNlcGFyYXRlIGhpZGRlbiBzdGF0ZXMgdGhhdCBldm9sdmUgaW4gdGltZS4gVGhpcyBuZXcgYXJjaGl0ZWN0dXJlIGlzIGFuIGFkYXB0YXRpb24gb2YgdGhlIExvbmctU2hvcnQgVGVybSBNZW1vcnkgbmV0d29yayAoTFNUTSkgdG8gdGFrZSBpbnRvIGFjY291bnQgdGhlIGxpbmd1aXN0aWMgcHJvcGVydGllcy4gRXh0ZW5zaXZlIGV4cGVyaW1lbnRzIGNvbmR1Y3RlZCBvbiB0aGUgUGVubiBUcmVlYmFuayAoUFRCKSBhbmQgdGhlIExhcmdlIFRleHQgQ29tcHJlc3Npb24gQmVuY2htYXJrIChMVENCKSBjb3JwdXMgc2hvd2VkIGEgc2lnbmlmaWNhbnQgcmVkdWN0aW9uIG9mIHRoZSBwZXJwbGV4aXR5IHdoZW4gY29tcGFyZWQgdG8gc3RhdGUtb2YtdGhlLWFydCBsYW5ndWFnZSBtb2RlbGluZyB0ZWNobmlxdWVzLiIsLEQtTFNSQygyMDApK0tONSxVbnJlbGVhc2VkLEdlcm1hbnksLCwsLCwyMDI2LTAyLTExIDE5OjI2OjQzKzAwOjAwLCwsLCwsQWNhZGVtaWEsLCwsLFVucmVsZWFzZWQsLCwsLCwsLCwsLCwsTm8KRC1MU1JDKDEwMCkrS041IChQVEIpLExhbmd1YWdlLExhbmd1YWdlIG1vZGVsaW5nLFNhYXJsYW5kIFVuaXZlcnNpdHksIllvdXNzZWYgT3VhbGlsLCBNaXR0dWwgU2luZ2gsIENsYXl0b24gR3JlZW5iZXJnLCBEaWV0cmljaCBLbGFrb3ciLDIwMTctMDgtMjIsTG9uZy1TaG9ydCBSYW5nZSBDb250ZXh0IE5ldXJhbCBOZXR3b3JrcyBmb3IgTGFuZ3VhZ2UgTW9kZWxpbmcsaHR0cHM6Ly9hcnhpdi5vcmcvYWJzLzE3MDguMDY1NTUsLCwsNTk3MDAwMC4wLCwsLCI5MjkwMDAsOTI5MDAwIiwsLCwsLENvbmZpZGVudCwiVGhlIGdvYWwgb2YgbGFuZ3VhZ2UgbW9kZWxpbmcgdGVjaG5pcXVlcyBpcyB0byBjYXB0dXJlIHRoZSBzdGF0aXN0aWNhbCBhbmQgc3RydWN0dXJhbCBwcm9wZXJ0aWVzIG9mIG5hdHVyYWwgbGFuZ3VhZ2VzIGZyb20gdHJhaW5pbmcgY29ycG9yYS4gVGhpcyB0YXNrIHR5cGljYWxseSBpbnZvbHZlcyB0aGUgbGVhcm5pbmcgb2Ygc2hvcnQgcmFuZ2UgZGVwZW5kZW5jaWVzLCB3aGljaCBnZW5lcmFsbHkgbW9kZWwgdGhlIHN5bnRhY3RpYyBwcm9wZXJ0aWVzIG9mIGEgbGFuZ3VhZ2UgYW5kL29yIGxvbmcgcmFuZ2UgZGVwZW5kZW5jaWVzLCB3aGljaCBhcmUgc2VtYW50aWMgaW4gbmF0dXJlLiBXZSBwcm9wb3NlIGluIHRoaXMgcGFwZXIgYSBuZXcgbXVsdGktc3BhbiBhcmNoaXRlY3R1cmUsIHdoaWNoIHNlcGFyYXRlbHkgbW9kZWxzIHRoZSBzaG9ydCBhbmQgbG9uZyBjb250ZXh0IGluZm9ybWF0aW9uIHdoaWxlIGl0IGR5bmFtaWNhbGx5IG1lcmdlcyB0aGVtIHRvIHBlcmZvcm0gdGhlIGxhbmd1YWdlIG1vZGVsaW5nIHRhc2suIFRoaXMgaXMgZG9uZSB0aHJvdWdoIGEgbm92ZWwgcmVjdXJyZW50IExvbmctU2hvcnQgUmFuZ2UgQ29udGV4dCAoTFNSQykgbmV0d29yaywgd2hpY2ggZXhwbGljaXRseSBtb2RlbHMgdGhlIGxvY2FsIChzaG9ydCkgYW5kIGdsb2JhbCAobG9uZykgY29udGV4dCB1c2luZyB0d28gc2VwYXJhdGUgaGlkZGVuIHN0YXRlcyB0aGF0IGV2b2x2ZSBpbiB0aW1lLiBUaGlzIG5ldyBhcmNoaXRlY3R1cmUgaXMgYW4gYWRhcHRhdGlvbiBvZiB0aGUgTG9uZy1TaG9ydCBUZXJtIE1lbW9yeSBuZXR3b3JrIChMU1RNKSB0byB0YWtlIGludG8gYWNjb3VudCB0aGUgbGluZ3Vpc3RpYyBwcm9wZXJ0aWVzLiBFeHRlbnNpdmUgZXhwZXJpbWVudHMgY29uZHVjdGVkIG9uIHRoZSBQZW5uIFRyZWViYW5rIChQVEIpIGFuZCB0aGUgTGFyZ2UgVGV4dCBDb21wcmVzc2lvbiBCZW5jaG1hcmsgKExUQ0IpIGNvcnB1cyBzaG93ZWQgYSBzaWduaWZpY2FudCByZWR1Y3Rpb24gb2YgdGhlIHBlcnBsZXhpdHkgd2hlbiBjb21wYXJlZCB0byBzdGF0ZS1vZi10aGUtYXJ0IGxhbmd1YWdlIG1vZGVsaW5nIHRlY2huaXF1ZXMuIiwsRC1MU1JDKDEwMCkrS041LFVucmVsZWFzZWQsR2VybWFueSwsLCwsLDIwMjYtMDItMTEgMTk6MjY6MjcrMDA6MDAsLCwsLCxBY2FkZW1pYSwsLCwsVW5yZWxlYXNlZCwsLCwsLCwsLCwsLCxObwpMaWJyYXR1cyxHYW1lcyxQb2tlcixDYXJuZWdpZSBNZWxsb24gVW5pdmVyc2l0eSAoQ01VKSwiTiBCcm93biwgVCBTYW5kaG9sbSwgUyBNYWNoaW5lIiwyMDE3LTA4LTE5LExpYnJhdHVzOiBUaGUgU3VwZXJodW1hbiBBSSBmb3IgTm8tTGltaXQgUG9rZXIsaHR0cHM6Ly93d3cuaWpjYWkub3JnL3Byb2NlZWRpbmdzLzIwMTcvMDc3Mi5wZGYsMTA0LjAsU09UQSBpbXByb3ZlbWVudCwiQ2xhaW1zIHRvIGJlIGZpcnN0IE1MIHN5c3RlbSB0byByZWFjaCBzdXBlcmh1bWFuIGxldmVsIGF0IE5vIExpbWl0IFBva2VyIFRleGFzIEhvbGQgRW0KCiIiSGVhZHMtdXAgbm9saW1pdCBUZXhhcyBIb2xk4oCZZW0gaGFzIGxvbmcgYmVlbiB0aGUgcHJpbWFyeSBiZW5jaG1hcmsgY2hhbGxlbmdlIGZvciBpbXBlcmZlY3QtaW5mb3JtYXRpb24gZ2FtZXMuCkluIEphbnVhcnkgMjAxNyBMaWJyYXR1cyBiZWF0IGEgdGVhbSBvZiBmb3VyIHRvcC0xMCBoZWFkc3VwIG5vLWxpbWl0IHNwZWNpYWxpc3QgcHJvZmVzc2lvbmFscyBpbiBhIDEyMCwwMDAtaGFuZCAyMC1kYXkgQnJhaW5zIHZzLiBBSSBjaGFsbGVuZ2UgbWF0Y2guIFRoYXQgaXMgdGhlIGZpcnN0IHRpbWUgYW4gQUkgaGFzIGJlYXRlbiB0b3AgaHVtYW5zIGluIHRoaXMgZ2FtZS4gTGlicmF0dXMgYmVhdCB0aGUgaHVtYW5zIGJ5IGEgbGFyZ2UgbWFyZ2luICgxNDcgbWJiL2hhbmQpLCB3aXRoIDk5Ljk4JSBzdGF0aXN0aWNhbCBzaWduaWZpY2FuY2UuIEl0IGFsc28gYmVhdCBlYWNoIG9mIHRoZSBodW1hbnMgaW5kaXZpZHVhbGx5LiIiIiwsLDUuNTFlKzIwLCIiIkluIHRvdGFsLCBMaWJyYXR1cyB1c2VkIGFib3V0IDI1IG1pbGxpb24gY29yZSBob3Vycy4gT2YgdGhvc2UsIGFib3V0IDEzIG1pbGxpb24gY29yZSBob3VycyB3ZXJlIHVzZWQgZm9yIGV4cGxvcmF0b3J5IGV4cGVyaW1lbnRzIGFuZCBldmFsdWF0aW9uLiBBYm91dCA2IG1pbGxpb24gY29yZSBob3VycyB3ZXJlIHNwZW50IG9uIHRoZSBpbml0aWFsIGFic3RyYWN0aW9uIGFuZCBlcXVpbGlicml1bSBmaW5kaW5nIGNvbXBvbmVudCwgYW5vdGhlciAzIG1pbGxpb24gd2VyZSB1c2VkIGZvciBuZXN0ZWQgc3ViZ2FtZSBzb2x2aW5nLCBhbmQgYWJvdXQgMyBtaWxsaW9uIHdlcmUgdXNlZCBvbiB0aGUgc2VsZi1pbXByb3ZlbWVudCBhbGdvcml0aG0uIiIKCiIiTGlrZSBtYW55IGRhdGEtY2VudHJpYyBzdXBlcmNvbXB1dGVycywgQnJpZGdlcyBvZmZlcnMgYSByZWxhdGl2ZWx5IGEgbW9kZXN0IG51bWJlciBvZiBGTE9QUywgYnV0IGxvdHMgb2YgbWVtb3J5OiA4OTUgdGVyYWZsb3BzIGFuZCAxMzAgVEIsIHJlc3BlY3RpdmVseS4iIgoKSSBqdXN0IHVzZWQgdGhlIGZpcnN0IGJ1bGxldCBwb2ludCAoYXMgdGhvc2UgYXJlIHVzdWFsbHkgaW5kZXBlbmRlbnQgc3lzdGVtcyBhbmQgeW91IG9ubHkgYmVuY2htYXJrIG9uZSBvZiB0aGVtKS4KVGhlIGZpcnN0IHN5c3RlbSBoYXMgNzUyIG5vZGVzIGEgMkNQVXMgYSAxNGNvcmVzIGVhY2guCgpzb3VyY2U6IGh0dHBzOi8vd3d3LnRvcDUwMC5vcmcvbmV3cy9icmlkZ2VzLXN1cGVyY29tcHV0ZXItYm9vdHMtdXAtYXQtcGl0dHNidXJnaC8KCgoKMS4gMTJNIGNvcmUgaG91cnMgZm9yIDE5NiBjb3JlcwoyLiBXZSBoYXZlICA4OTUgVEZMT1BTIGZvciA3NTIgbm9kZXMgYSAyIENQVXMgYSAxNCBjb3JlcwoyLjEgVGhhdCdzIDQyLjUgR0ZMT1BTIHBlciBjb3JlLgozLiBSdW5uaW5nIHRoaXMgZm9yIDEyTSBoCjMuMSAxMiAqIDEwXjYgKiA2MCAqIDYwICogNDIuNSAqIDEwXjkgRkxPUC9TID0gMS44MjNlMjEgRkxPUHMKNC4gQXNzdW1pbmcgMzAlIHV0aWxpemF0aW9uCiAxLjgyM2UyMSAqIDAuMwrihpIgNS41MWUyMCBGTE9QcyIsLCwsIiIiSW4gdG90YWwsIExpYnJhdHVzIHVzZWQgYWJvdXQgMjUgbWlsbGlvbiBjb3JlIGhvdXJzLiBPZiB0aG9zZSwgYWJvdXQgMTMgbWlsbGlvbiBjb3JlIGhvdXJzIHdlcmUgdXNlZCBmb3IgZXhwbG9yYXRvcnkgZXhwZXJpbWVudHMgYW5kIGV2YWx1YXRpb24uIEFib3V0IDYgbWlsbGlvbiBjb3JlIGhvdXJzIHdlcmUgc3BlbnQgb24gdGhlIGluaXRpYWwgYWJzdHJhY3Rpb24gYW5kIGVxdWlsaWJyaXVtIGZpbmRpbmcgY29tcG9uZW50LCBhbm90aGVyIDMgbWlsbGlvbiB3ZXJlIHVzZWQgZm9yIG5lc3RlZCBzdWJnYW1lIHNvbHZpbmcsIGFuZCBhYm91dCAzIG1pbGxpb24gd2VyZSB1c2VkIG9uIHRoZSBzZWxmLWltcHJvdmVtZW50IGFsZ29yaXRobS4iIiIsLCxMaWtlbHksIk5vLWxpbWl0IFRleGFzIEhvbGTigJllbSBpcyB0aGUgbW9zdCBwb3B1bGFyIHZhcmlhbnQgb2YgcG9rZXIgaW4gdGhlIHdvcmxkLiBIZWFkcy11cCBuby1saW1pdCBUZXhhcyBIb2xk4oCZZW0gaXMgdGhlIG1haW4gYmVuY2htYXJrIGNoYWxsZW5nZSBmb3IgQUkgaW4gaW1wZXJmZWN0LWluZm9ybWF0aW9uIGdhbWVzLiBXZSBwcmVzZW50IExpYnJhdHVzLCB0aGUgZmlyc3TigJRhbmQgc28gZmFyIG9ubHnigJRBSSB0byBkZWZlYXQgdG9wIGh1bWFuIHByb2Zlc3Npb25hbHMgaW4gdGhhdCBnYW1lLiBMaWJyYXR1c+KAmXMgYXJjaGl0ZWN0dXJlIGZlYXR1cmVzIHRocmVlIG1haW4gbW9kdWxlcywgZWFjaCBvZiB3aGljaCBoYXMgbmV3IGFsZ29yaXRobXM6IHByZS1jb21wdXRpbmcgYSBzb2x1dGlvbiB0byBhbiBhYnN0cmFjdGlvbiBvZiB0aGUgZ2FtZSB3aGljaCBwcm92aWRlcyBhIGhpZ2gtbGV2ZWwgYmx1ZXByaW50IGZvciB0aGUgc3RyYXRlZ3kgb2YgdGhlIEFJLCBhIG5ldyBuZXN0ZWQgc3ViZ2FtZS1zb2x2aW5nIGFsZ29yaXRobSB3aGljaCByZXBlYXRlZGx5IGNhbGN1bGF0ZXMgYSBtb3JlIGRldGFpbGVkIHN0cmF0ZWd5IGFzIHBsYXkgcHJvZ3Jlc3NlcywgYW5kIGEgc2VsZi1pbXByb3ZpbmcgbW9kdWxlIHdoaWNoIGF1Z21lbnRzIHRoZSBwcmUtY29tcHV0ZWQgYmx1ZXByaW50IG92ZXIgdGltZS4iLCwsVW5yZWxlYXNlZCxVbml0ZWQgU3RhdGVzIG9mIEFtZXJpY2EsLCwsLCwyMDI2LTAxLTAxIDE0OjAxOjA4KzAwOjAwLCwsLCwsQWNhZGVtaWEsLCwsODU3MDAwLjAsVW5yZWxlYXNlZCwsLCwsLCwsSGFyZHdhcmUsLCwsLE5vCkdSVSArIHAtdEhTTSAocHJldHJhaW4gdmlhIEJyb3duKSAoV1QxMDMpLExhbmd1YWdlLExhbmd1YWdlIG1vZGVsaW5nLCJCZWloYW5nIFVuaXZlcnNpdHksVW5pdmVyc2l0eSBvZiBNb250cmVhbCAvIFVuaXZlcnNpdMOpIGRlIE1vbnRyw6lhbCxDaG9uZ3FpbmcgVW5pdmVyc2l0eSIsIk5hbiBKaWFuZywgV2VuZ2UgUm9uZywgTWluIEdhbywgWWlrYW5nIFNoZW4sIFpoYW5nIFhpb25nIiwyMDE3LTA4LTE5LEV4cGxvcmF0aW9uIG9mIFRyZWUtYmFzZWQgSGllcmFyY2hpY2FsIFNvZnRtYXggZm9yIFJlY3VycmVudCBMYW5ndWFnZSBNb2RlbHMsaHR0cHM6Ly93d3cuaWpjYWkub3JnL3Byb2NlZWRpbmdzLzIwMTcvMjcxLDYuMCwsLDIwNjAwMDAwMC4wLCwsLCwsLCwsLCwiUmVjZW50bHksIHZhcmlhbnRzIG9mIG5ldXJhbCBuZXR3b3JrcyBmb3IgY29tcHV0YXRpb25hbCBsaW5ndWlzdGljcyBoYXZlIGJlZW4gcHJvcG9zZWQgYW5kIHN1Y2Nlc3NmdWxseSBhcHBsaWVkIHRvIG5ldXJhbCBsYW5ndWFnZSBtb2RlbGluZyBhbmQgbmV1cmFsIG1hY2hpbmUgdHJhbnNsYXRpb24uIFRoZXNlIG5ldXJhbCBtb2RlbHMgY2FuIGxldmVyYWdlIGtub3dsZWRnZSBmcm9tIG1hc3NpdmUgY29ycG9yYSBidXQgdGhleSBhcmUgZXh0cmVtZWx5IHNsb3cgYXMgdGhleSBwcmVkaWN0IGNhbmRpZGF0ZSB3b3JkcyBmcm9tIGEgbGFyZ2Ugdm9jYWJ1bGFyeSBkdXJpbmcgdHJhaW5pbmcgYW5kIGluZmVyZW5jZS4gQXMgYW4gYWx0ZXJuYXRpdmUgdG8gZ3JhZGllbnQgYXBwcm94aW1hdGlvbiBhbmQgc29mdG1heCB3aXRoIGNsYXNzIGRlY29tcG9zaXRpb24sIHdlIGV4cGxvcmUgdGhlIHRyZWUtYmFzZWQgaGllcmFyY2hpY2FsIHNvZnRtYXggbWV0aG9kIGFuZCByZWZvcm0gaXRzIGFyY2hpdGVjdHVyZSwgbWFraW5nIGl0IGNvbXBhdGlibGUgd2l0aCBtb2Rlcm4gR1BVcyBhbmQgaW50cm9kdWNpbmcgYSBjb21wYWN0IHRyZWUtYmFzZWQgbG9zcyBmdW5jdGlvbi4gV2hlbiBjb21iaW5lZCB3aXRoIHNldmVyYWwgd29yZCBoaWVyYXJjaGljYWwgY2x1c3RlcmluZyBhbGdvcml0aG1zLCBpbXByb3ZlZCBwZXJmb3JtYW5jZSBpcyBhY2hpZXZlZCBpbiBsYW5ndWFnZSBtb2RlbGxpbmcgdGFzayB3aXRoIGludHJpbnNpYyBldmFsdWF0aW9uIGNyaXRlcmlvbnMgb24gUFRCLCBXaWtpVGV4dC0yIGFuZCBXaWtpVGV4dC0xMDMgZGF0YXNldHMuIiwsR1JVICsgcC10SFNNIChwcmV0cmFpbiB2aWEgQnJvd24pIChXVDEwMyksVW5yZWxlYXNlZCwiQ2hpbmEsQ2FuYWRhLENoaW5hIiwsLCwsLDIwMjYtMDItMTEgMTk6MjY6MjcrMDA6MDAsLCwsLCwiQWNhZGVtaWEsQWNhZGVtaWEsQWNhZGVtaWEiLCwsLCxVbnJlbGVhc2VkLCJjb2RlLCBsb29rcyBsaWtlIGp1c3QgV1QyLiBubyBjbGVhciBsaWNlbnNlOiBodHRwczovL2dpdGh1Yi5jb20vamlhbmduYW5odWdvL2xta2l0ICIsLCwsLCwsLCwsLCxObwpHUlUgKyBwLXRIU00gKHByZXRyYWluIHZpYSBCcm93bikgKFBUQiksTGFuZ3VhZ2UsTGFuZ3VhZ2UgbW9kZWxpbmcsIkJlaWhhbmcgVW5pdmVyc2l0eSxVbml2ZXJzaXR5IG9mIE1vbnRyZWFsIC8gVW5pdmVyc2l0w6kgZGUgTW9udHLDqWFsLENob25ncWluZyBVbml2ZXJzaXR5IiwiTmFuIEppYW5nLCBXZW5nZSBSb25nLCBNaW4gR2FvLCBZaWthbmcgU2hlbiwgWmhhbmcgWGlvbmciLDIwMTctMDgtMTksRXhwbG9yYXRpb24gb2YgVHJlZS1iYXNlZCBIaWVyYXJjaGljYWwgU29mdG1heCBmb3IgUmVjdXJyZW50IExhbmd1YWdlIE1vZGVscyxodHRwczovL3d3dy5yZXNlYXJjaGdhdGUubmV0L3Byb2ZpbGUvWWlrYW5nLVNoZW4tMi9wdWJsaWNhdGlvbi8zMTg4MzA2MThfRXhwbG9yYXRpb25fb2ZfVHJlZS1iYXNlZF9IaWVyYXJjaGljYWxfU29mdG1heF9mb3JfUmVjdXJyZW50X0xhbmd1YWdlX01vZGVscy9saW5rcy81YjJjMDUwYWE2ZmRjYzg1MDZiYzZmNGEvRXhwbG9yYXRpb24tb2YtVHJlZS1iYXNlZC1IaWVyYXJjaGljYWwtU29mdG1heC1mb3ItUmVjdXJyZW50LUxhbmd1YWdlLU1vZGVscy5wZGYsLCwsLCwsLCwsLCwsLFVua25vd24sIlJlY2VudGx5LCB2YXJpYW50cyBvZiBuZXVyYWwgbmV0d29ya3MgZm9yIGNvbXB1dGF0aW9uYWwgbGluZ3Vpc3RpY3MgaGF2ZSBiZWVuIHByb3Bvc2VkIGFuZCBzdWNjZXNzZnVsbHkgYXBwbGllZCB0byBuZXVyYWwgbGFuZ3VhZ2UgbW9kZWxpbmcgYW5kIG5ldXJhbCBtYWNoaW5lIHRyYW5zbGF0aW9uLiBUaGVzZSBuZXVyYWwgbW9kZWxzIGNhbiBsZXZlcmFnZSBrbm93bGVkZ2UgZnJvbSBtYXNzaXZlIGNvcnBvcmEgYnV0IHRoZXkgYXJlIGV4dHJlbWVseSBzbG93IGFzIHRoZXkgcHJlZGljdCBjYW5kaWRhdGUgd29yZHMgZnJvbSBhIGxhcmdlIHZvY2FidWxhcnkgZHVyaW5nIHRyYWluaW5nIGFuZCBpbmZlcmVuY2UuIEFzIGFuIGFsdGVybmF0aXZlIHRvIGdyYWRpZW50IGFwcHJveGltYXRpb24gYW5kIHNvZnRtYXggd2l0aCBjbGFzcyBkZWNvbXBvc2l0aW9uLCB3ZSBleHBsb3JlIHRoZSB0cmVlLWJhc2VkIGhpZXJhcmNoaWNhbCBzb2Z0bWF4IG1ldGhvZCBhbmQgcmVmb3JtIGl0cyBhcmNoaXRlY3R1cmUsIG1ha2luZyBpdCBjb21wYXRpYmxlIHdpdGggbW9kZXJuIEdQVXMgYW5kIGludHJvZHVjaW5nIGEgY29tcGFjdCB0cmVlLWJhc2VkIGxvc3MgZnVuY3Rpb24uIFdoZW4gY29tYmluZWQgd2l0aCBzZXZlcmFsIHdvcmQgaGllcmFyY2hpY2FsIGNsdXN0ZXJpbmcgYWxnb3JpdGhtcywgaW1wcm92ZWQgcGVyZm9ybWFuY2UgaXMgYWNoaWV2ZWQgaW4gbGFuZ3VhZ2UgbW9kZWxsaW5nIHRhc2sgd2l0aCBpbnRyaW5zaWMgZXZhbHVhdGlvbiBjcml0ZXJpb25zIG9uIFBUQiwgV2lraVRleHQtMiBhbmQgV2lraVRleHQtMTAzIGRhdGFzZXRzLiIsLEdSVSArIHAtdEhTTSAocHJldHJhaW4gdmlhIEJyb3duKSAoUFRCKSxVbnJlbGVhc2VkLCJDaGluYSxDYW5hZGEsQ2hpbmEiLCwsLCwsMjAyNi0wMi0xMSAxOToyNjoyNyswMDowMCwsLCwsLCJBY2FkZW1pYSxBY2FkZW1pYSxBY2FkZW1pYSIsLCwsLFVucmVsZWFzZWQsImNvZGUsIGxvb2tzIGxpa2UganVzdCBXVDIuIG5vIGNsZWFyIGxpY2Vuc2U6IGh0dHBzOi8vZ2l0aHViLmNvbS9qaWFuZ25hbmh1Z28vbG1raXQgIiwsLCwsLCwsLCwsLE5vCkdSVSArIHAtdEhTTSAocHJldHJhaW4gdmlhIEJyb3duKSAoV1QyKSxMYW5ndWFnZSxMYW5ndWFnZSBtb2RlbGluZywiQmVpaGFuZyBVbml2ZXJzaXR5LFVuaXZlcnNpdHkgb2YgTW9udHJlYWwgLyBVbml2ZXJzaXTDqSBkZSBNb250csOpYWwsQ2hvbmdxaW5nIFVuaXZlcnNpdHkiLCJOYW4gSmlhbmcsIFdlbmdlIFJvbmcsIE1pbiBHYW8sIFlpa2FuZyBTaGVuLCBaaGFuZyBYaW9uZyIsMjAxNy0wOC0xOSxFeHBsb3JhdGlvbiBvZiBUcmVlLWJhc2VkIEhpZXJhcmNoaWNhbCBTb2Z0bWF4IGZvciBSZWN1cnJlbnQgTGFuZ3VhZ2UgTW9kZWxzLGh0dHBzOi8vd3d3LnJlc2VhcmNoZ2F0ZS5uZXQvcHJvZmlsZS9ZaWthbmctU2hlbi0yL3B1YmxpY2F0aW9uLzMxODgzMDYxOF9FeHBsb3JhdGlvbl9vZl9UcmVlLWJhc2VkX0hpZXJhcmNoaWNhbF9Tb2Z0bWF4X2Zvcl9SZWN1cnJlbnRfTGFuZ3VhZ2VfTW9kZWxzL2xpbmtzLzViMmMwNTBhYTZmZGNjODUwNmJjNmY0YS9FeHBsb3JhdGlvbi1vZi1UcmVlLWJhc2VkLUhpZXJhcmNoaWNhbC1Tb2Z0bWF4LWZvci1SZWN1cnJlbnQtTGFuZ3VhZ2UtTW9kZWxzLnBkZiwsLCwsLCwsLCwsLCwsVW5rbm93biwiUmVjZW50bHksIHZhcmlhbnRzIG9mIG5ldXJhbCBuZXR3b3JrcyBmb3IgY29tcHV0YXRpb25hbCBsaW5ndWlzdGljcyBoYXZlIGJlZW4gcHJvcG9zZWQgYW5kIHN1Y2Nlc3NmdWxseSBhcHBsaWVkIHRvIG5ldXJhbCBsYW5ndWFnZSBtb2RlbGluZyBhbmQgbmV1cmFsIG1hY2hpbmUgdHJhbnNsYXRpb24uIFRoZXNlIG5ldXJhbCBtb2RlbHMgY2FuIGxldmVyYWdlIGtub3dsZWRnZSBmcm9tIG1hc3NpdmUgY29ycG9yYSBidXQgdGhleSBhcmUgZXh0cmVtZWx5IHNsb3cgYXMgdGhleSBwcmVkaWN0IGNhbmRpZGF0ZSB3b3JkcyBmcm9tIGEgbGFyZ2Ugdm9jYWJ1bGFyeSBkdXJpbmcgdHJhaW5pbmcgYW5kIGluZmVyZW5jZS4gQXMgYW4gYWx0ZXJuYXRpdmUgdG8gZ3JhZGllbnQgYXBwcm94aW1hdGlvbiBhbmQgc29mdG1heCB3aXRoIGNsYXNzIGRlY29tcG9zaXRpb24sIHdlIGV4cGxvcmUgdGhlIHRyZWUtYmFzZWQgaGllcmFyY2hpY2FsIHNvZnRtYXggbWV0aG9kIGFuZCByZWZvcm0gaXRzIGFyY2hpdGVjdHVyZSwgbWFraW5nIGl0IGNvbXBhdGlibGUgd2l0aCBtb2Rlcm4gR1BVcyBhbmQgaW50cm9kdWNpbmcgYSBjb21wYWN0IHRyZWUtYmFzZWQgbG9zcyBmdW5jdGlvbi4gV2hlbiBjb21iaW5lZCB3aXRoIHNldmVyYWwgd29yZCBoaWVyYXJjaGljYWwgY2x1c3RlcmluZyBhbGdvcml0aG1zLCBpbXByb3ZlZCBwZXJmb3JtYW5jZSBpcyBhY2hpZXZlZCBpbiBsYW5ndWFnZSBtb2RlbGxpbmcgdGFzayB3aXRoIGludHJpbnNpYyBldmFsdWF0aW9uIGNyaXRlcmlvbnMgb24gUFRCLCBXaWtpVGV4dC0yIGFuZCBXaWtpVGV4dC0xMDMgZGF0YXNldHMuIiwsR1JVICsgcC10SFNNIChwcmV0cmFpbiB2aWEgQnJvd24pIChXVDIpLFVucmVsZWFzZWQsIkNoaW5hLENhbmFkYSxDaGluYSIsLCwsLCwyMDI2LTAyLTExIDE5OjI2OjI3KzAwOjAwLCwsLCwsIkFjYWRlbWlhLEFjYWRlbWlhLEFjYWRlbWlhIiwsLCwsT3BlbiAobm9uLWNvbW1lcmNpYWwpLCJjb2RlLCBsb29rcyBsaWtlIGp1c3QgV1QyLiBubyBjbGVhciBsaWNlbnNlOiBodHRwczovL2dpdGh1Yi5jb20vamlhbmduYW5odWdvL2xta2l0ICIsLCwsLCwsLCwsLCxObwpBZHZlcnNhcmlhbCBKb2ludCBBZGFwdGF0aW9uIE5ldHdvcmsgKFJlc05ldCksVmlzaW9uLEltYWdlIGNsYXNzaWZpY2F0aW9uLCJUc2luZ2h1YSBVbml2ZXJzaXR5LFVuaXZlcnNpdHkgb2YgQ2FsaWZvcm5pYSAoVUMpIEJlcmtlbGV5IiwiTWluZ3NoZW5nIExvbmcsIEhhbiBaaHUsIEppYW5taW4gV2FuZywgTWljaGFlbCBJLiBKb3JkYW4iLDIwMTctMDgtMTcsRGVlcCBUcmFuc2ZlciBMZWFybmluZyB3aXRoIEpvaW50IEFkYXB0YXRpb24gTmV0d29ya3MsaHR0cHM6Ly9hcnhpdi5vcmcvYWJzLzE2MDUuMDY2MzYsMjc0My4wLCwsNjAwMDAwMDAuMCwiTW9kZWwgaXMgYmFzZWQgb24gUmVzTmV0ICg2MG0gcGFyYW1zKSwgbWlnaHQgaGF2ZSBtb3JlIHBhcmFtZXRlcnMgdGhvdWdoCgoiIldlIGltcGxlbWVudCBhbGwgZGVlcCBtZXRob2RzIGJhc2VkIG9uIHRoZSBDYWZmZSBmcmFtZXdvcmssIGFuZCBmaW5lLXR1bmUgZnJvbSBDYWZmZS1wcm92aWRlZCBtb2RlbHMgb2YgQWxleE5ldCAoS3JpemhldnNreSBldCBhbC4sIDIwMTIpIGFuZCBSZXNOZXQgKEhlIGV0IGFsLiwgMjAxNiksIGJvdGggYXJlIHByZS10cmFpbmVkIG9uIHRoZSBJbWFnZU5ldCAyMDEyIGRhdGFzZXQuIiIiLCwsNDY1MiwsLCwsLFNwZWN1bGF0aXZlLCJEZWVwIG5ldHdvcmtzIGhhdmUgYmVlbiBzdWNjZXNzZnVsbHkgYXBwbGllZCB0byBsZWFybiB0cmFuc2ZlcmFibGUgZmVhdHVyZXMgZm9yIGFkYXB0aW5nIG1vZGVscyBmcm9tIGEgc291cmNlIGRvbWFpbiB0byBhIGRpZmZlcmVudCB0YXJnZXQgZG9tYWluLiBJbiB0aGlzIHBhcGVyLCB3ZSBwcmVzZW50IGpvaW50IGFkYXB0YXRpb24gbmV0d29ya3MgKEpBTiksIHdoaWNoIGxlYXJuIGEgdHJhbnNmZXIgbmV0d29yayBieSBhbGlnbmluZyB0aGUgam9pbnQgZGlzdHJpYnV0aW9ucyBvZiBtdWx0aXBsZSBkb21haW4tc3BlY2lmaWMgbGF5ZXJzIGFjcm9zcyBkb21haW5zIGJhc2VkIG9uIGEgam9pbnQgbWF4aW11bSBtZWFuIGRpc2NyZXBhbmN5IChKTU1EKSBjcml0ZXJpb24uIEFkdmVyc2FyaWFsIHRyYWluaW5nIHN0cmF0ZWd5IGlzIGFkb3B0ZWQgdG8gbWF4aW1pemUgSk1NRCBzdWNoIHRoYXQgdGhlIGRpc3RyaWJ1dGlvbnMgb2YgdGhlIHNvdXJjZSBhbmQgdGFyZ2V0IGRvbWFpbnMgYXJlIG1hZGUgbW9yZSBkaXN0aW5ndWlzaGFibGUuIExlYXJuaW5nIGNhbiBiZSBwZXJmb3JtZWQgYnkgc3RvY2hhc3RpYyBncmFkaWVudCBkZXNjZW50IHdpdGggdGhlIGdyYWRpZW50cyBjb21wdXRlZCBieSBiYWNrLXByb3BhZ2F0aW9uIGluIGxpbmVhci10aW1lLiBFeHBlcmltZW50cyB0ZXN0aWZ5IHRoYXQgb3VyIG1vZGVsIHlpZWxkcyBzdGF0ZSBvZiB0aGUgYXJ0IHJlc3VsdHMgb24gc3RhbmRhcmQgZGF0YXNldHMuIiwsLCwiQ2hpbmEsVW5pdGVkIFN0YXRlcyBvZiBBbWVyaWNhIiwsLCwsLDIwMjYtMDUtMjUgMTI6MTE6MjQrMDA6MDAsLCwsLCwiQWNhZGVtaWEsQWNhZGVtaWEiLCwsLCwsLCwsLEZQMzIsLCwsLCwsLApOZXVNRiAoUGludGVyZXN0KSxSZWNvbW1lbmRhdGlvbixDb2xsYWJvcmF0aXZlIGZpbHRlcmluZywiU2hhbmRvbmcgVW5pdmVyc2l0eSxUZXhhcyBBJk0sTmF0aW9uYWwgVW5pdmVyc2l0eSBvZiBTaW5nYXBvcmUsQ29sdW1iaWEgVW5pdmVyc2l0eSIsIlggSGUsIEwgTGlhbywgSCBaaGFuZywgTCBOaWUsIFggSHUiLDIwMTctMDgtMTYsTmV1cmFsIENvbGxhYm9yYXRpdmUgRmlsdGVyaW5nLGh0dHBzOi8vYXJ4aXYub3JnL2Ficy8xNzA4LjA1MDMxLDcwMDQuMCxIaWdobHkgY2l0ZWQsLCwsLCwxNTAwODA5LCwsLCwsVW5rbm93biwsLCwsIkNoaW5hLFVuaXRlZCBTdGF0ZXMgb2YgQW1lcmljYSxTaW5nYXBvcmUsVW5pdGVkIFN0YXRlcyBvZiBBbWVyaWNhIiwsLCwsLDIwMjYtMDUtMjUgMTI6MTE6MjIrMDA6MDAsLCwsLCwiQWNhZGVtaWEsQWNhZGVtaWEsQWNhZGVtaWEsQWNhZGVtaWEiLCwsLCwsLCwsLCwsLCwsLCwsCkN1dG91dC1yZWd1bGFyaXplZCBuZXQsVmlzaW9uLEltYWdlIGNsYXNzaWZpY2F0aW9uLCJVbml2ZXJzaXR5IG9mIEd1ZWxwaCxWZWN0b3IgSW5zdGl0dXRlLENJRkFSIEFJIFJlc2VhcmNoIiwiIFRlcnJhbmNlIERlVnJpZXMsIEdyYWhhbSBXLiBUYXlsb3IiLDIwMTctMDgtMTUsSW1wcm92ZWQgUmVndWxhcml6YXRpb24gb2YgQ29udm9sdXRpb25hbCBOZXVyYWwgTmV0d29ya3Mgd2l0aCBDdXRvdXQsaHR0cHM6Ly9hcnhpdi5vcmcvYWJzLzE3MDguMDQ1NTIsNDI2My4wLCwsLCwsLDYwNDM4OCwsLCwsLFVua25vd24sLCwsLCJDYW5hZGEsQ2FuYWRhLENhbmFkYSIsLCwsLCwyMDI2LTA1LTI1IDEyOjExOjI0KzAwOjAwLCwsLCwsIkFjYWRlbWlhLEFjYWRlbWlhLFJlc2VhcmNoIGNvbGxlY3RpdmUiLCwsLCwsLCwsLCwsLCwsLCwsCkVJLVJFSE4tMTAwMEQsTGFuZ3VhZ2UsTGFuZ3VhZ2UgbW9kZWxpbmcsS29yZWEgQWR2YW5jZWQgSW5zdGl0dXRlIG9mIFNjaWVuY2UgYW5kIFRlY2hub2xvZ3kgKEtBSVNUKSwiSHl1bnNpbiBQYXJrLCBDaGFuZyBELiBZb28iLDIwMTctMDgtMTQsRWFybHkgSW1wcm92aW5nIFJlY3VycmVudCBFbGFzdGljIEhpZ2h3YXkgTmV0d29yayxodHRwczovL2FyeGl2Lm9yZy9hYnMvMTcwOC4wNDExNiw2LjAsU09UQSBpbXByb3ZlbWVudCwiIiJUaGUgcHJvcG9zZWQgbmV0d29ya3Mgc2hvd2VkIGJldHRlciBwZXJmb3JtYW5jZSB0aGFuIG90aGVyIHN0YXRlLW9mLXRoZS1hcnQgcmVjdXJyZW50IG5ldHdvcmtzIGluIGFsbCB0aHJlZSBleHBlcmltZW50cy4iIiIsMTkwMDAwMDAuMCwxOU0gKFRhYmxlIDQpLDEuMDZlKzE2LDYgRkxPUCAvIHBhcmFtZXRlciAvIHRva2VuICogMTkwMDAwMDAgcGFyYW1ldGVycyAqIDkyOTAwMCB0b2tlbnMgKiAxMDAgZXBvY2hzID0gMS4wNTkwNmUrMTYgRkxPUCw5MjkwMDAsIiIiRm9yIGFsbCB0aGUgZXhwZXJpbWVudHMgaW4gdGhpcyBwYXBlciwgVGVuc29yZmxvdyB0b29sa2l0IFsxNV0gd2FzIHVzZWQuIEZvciB0cmFpbmluZyB0aGUgbmV0d29yaywgQWRhbSBvcHRpbWl6ZXIgWzE2XSB3YXMgYWRvcHRlZCB3aXRoIDIwIG1pbmktYmF0Y2ggc2l6ZSwgMTAwIGVwb2NocywgYW5kIDAuMDEgbGVhcm5pbmcgcmF0ZSIiIiwsLCwsQ29uZmlkZW50LCJUbyBtb2RlbCB0aW1lLXZhcnlpbmcgbm9ubGluZWFyIHRlbXBvcmFsIGR5bmFtaWNzIGluIHNlcXVlbnRpYWwgZGF0YSwgYSByZWN1cnJlbnQgbmV0d29yayBjYXBhYmxlIG9mIHZhcnlpbmcgYW5kIGFkanVzdGluZyB0aGUgcmVjdXJyZW5jZSBkZXB0aCBiZXR3ZWVuIGlucHV0IGludGVydmFscyBpcyBleGFtaW5lZC4gVGhlIHJlY3VycmVuY2UgZGVwdGggaXMgZXh0ZW5kZWQgYnkgc2V2ZXJhbCBpbnRlcm1lZGlhdGUgaGlkZGVuIHN0YXRlIHVuaXRzLCBhbmQgdGhlIHdlaWdodCBwYXJhbWV0ZXJzIGludm9sdmVkIGluIGRldGVybWluaW5nIHRoZXNlIHVuaXRzIGFyZSBkeW5hbWljYWxseSBjYWxjdWxhdGVkLiBUaGUgbW90aXZhdGlvbiBiZWhpbmQgdGhlIHBhcGVyIGxpZXMgb24gb3ZlcmNvbWluZyBhIGRlZmljaWVuY3kgaW4gUmVjdXJyZW50IEhpZ2h3YXkgTmV0d29ya3MgYW5kIGltcHJvdmluZyB0aGVpciBwZXJmb3JtYW5jZXMgd2hpY2ggYXJlIGN1cnJlbnRseSBhdCB0aGUgZm9yZWZyb250IG9mIFJOTnM6IDEpIERldGVybWluaW5nIHRoZSBhcHByb3ByaWF0ZSBudW1iZXIgb2YgcmVjdXJyZW50IGRlcHRoIGluIFJITiBmb3IgZGlmZmVyZW50IHRhc2tzIGlzIGEgaHVnZSBidXJkZW4gYW5kIGp1c3Qgc2V0dGluZyBpdCB0byBhIGxhcmdlIG51bWJlciBpcyBjb21wdXRhdGlvbmFsbHkgd2FzdGVmdWwgd2l0aCBwb3NzaWJsZSByZXBlcmN1c3Npb24gaW4gdGVybXMgb2YgcGVyZm9ybWFuY2UgZGVncmFkYXRpb24gYW5kIGhpZ2ggbGF0ZW5jeS4gRXhwYW5kaW5nIG9uIHRoZSBpZGVhIG9mIGFkYXB0aXZlIGNvbXB1dGF0aW9uIHRpbWUgKEFDVCksIHdpdGggdGhlIHVzZSBvZiBhbiBlbGFzdGljIGdhdGUgaW4gdGhlIGZvcm0gb2YgYSByZWN0aWZpZWQgZXhwb25lbnRpYWxseSBkZWNyZWFzaW5nIGZ1bmN0aW9uIHRha2luZyBvbiBhcyBhcmd1bWVudHMgYXMgcHJldmlvdXMgaGlkZGVuIHN0YXRlIGFuZCBpbnB1dCwgdGhlIHByb3Bvc2VkIG1vZGVsIGlzIGFibGUgdG8gZXZhbHVhdGUgdGhlIGFwcHJvcHJpYXRlIHJlY3VycmVudCBkZXB0aCBmb3IgZWFjaCBpbnB1dC4gVGhlIHJlY3RpZmllZCBnYXRpbmcgZnVuY3Rpb24gZW5hYmxlcyB0aGUgbW9zdCBzaWduaWZpY2FudCBpbnRlcm1lZGlhdGUgaGlkZGVuIHN0YXRlIHVwZGF0ZXMgdG8gY29tZSBlYXJseSBzdWNoIHRoYXQgc2lnbmlmaWNhbnQgcGVyZm9ybWFuY2UgZ2FpbiBpcyBhY2hpZXZlZCBlYXJseS4gMikgVXBkYXRpbmcgdGhlIHdlaWdodHMgZnJvbSB0aGF0IG9mIHByZXZpb3VzIGludGVybWVkaWF0ZSBsYXllciBvZmZlcnMgYSByaWNoZXIgcmVwcmVzZW50YXRpb24gdGhhbiB0aGUgdXNlIG9mIHNoYXJlZCB3ZWlnaHRzIGFjcm9zcyBhbGwgaW50ZXJtZWRpYXRlIHJlY3VycmVuY2UgbGF5ZXJzLiBUaGUgd2VpZ2h0IHVwZGF0ZSBwcm9jZWR1cmUgaXMganVzdCBhbiBleHBhbnNpb24gb2YgdGhlIGlkZWEgdW5kZXJseWluZyBoeXBlcm5ldHdvcmtzLiBUbyBzdWJzdGFudGlhdGUgdGhlIGVmZmVjdGl2ZW5lc3Mgb2YgdGhlIHByb3Bvc2VkIG5ldHdvcmssIHdlIGNvbmR1Y3RlZCB0aHJlZSBleHBlcmltZW50czogcmVncmVzc2lvbiBvbiBzeW50aGV0aWMgZGF0YSwgaHVtYW4gYWN0aXZpdHkgcmVjb2duaXRpb24sIGFuZCBsYW5ndWFnZSBtb2RlbGluZyBvbiB0aGUgUGVubiBUcmVlYmFuayBkYXRhc2V0LiBUaGUgcHJvcG9zZWQgbmV0d29ya3Mgc2hvd2VkIGJldHRlciBwZXJmb3JtYW5jZSB0aGFuIG90aGVyIHN0YXRlLW9mLXRoZS1hcnQgcmVjdXJyZW50IG5ldHdvcmtzIGluIGFsbCB0aHJlZSBleHBlcmltZW50cy4iLDEwMC4wLEVJLVJFSE4tMTAwMEQsVW5yZWxlYXNlZCxLb3JlYSAoUmVwdWJsaWMgb2YpLCwsLCwsMjAyNS0xMS0yOCAxMTo1Mzo0NCswMDowMCwsLCwsLEFjYWRlbWlhLCwsLCxVbnJlbGVhc2VkLCwsLCxGUDMyLCwsT3BlcmF0aW9uIGNvdW50aW5nLCwsLCxObwpFSS1SRUhOLTEyMDBEIChQVEIpLExhbmd1YWdlLExhbmd1YWdlIG1vZGVsaW5nLEtvcmVhIEFkdmFuY2VkIEluc3RpdHV0ZSBvZiBTY2llbmNlIGFuZCBUZWNobm9sb2d5IChLQUlTVCksIkh5dW5zaW4gUGFyaywgQ2hhbmcgRC4gWW9vIiwyMDE3LTA4LTE0LEVhcmx5IEltcHJvdmluZyBSZWN1cnJlbnQgRWxhc3RpYyBIaWdod2F5IE5ldHdvcmssaHR0cHM6Ly9hcnhpdi5vcmcvYWJzLzE3MDguMDQxMTYsLCwsMjUwMDAwMDAuMCwsLCwiOTI5MDAwLDkyOTAwMCIsLCwsLCxDb25maWRlbnQsIlRvIG1vZGVsIHRpbWUtdmFyeWluZyBub25saW5lYXIgdGVtcG9yYWwgZHluYW1pY3MgaW4gc2VxdWVudGlhbCBkYXRhLCBhIHJlY3VycmVudCBuZXR3b3JrIGNhcGFibGUgb2YgdmFyeWluZyBhbmQgYWRqdXN0aW5nIHRoZSByZWN1cnJlbmNlIGRlcHRoIGJldHdlZW4gaW5wdXQgaW50ZXJ2YWxzIGlzIGV4YW1pbmVkLiBUaGUgcmVjdXJyZW5jZSBkZXB0aCBpcyBleHRlbmRlZCBieSBzZXZlcmFsIGludGVybWVkaWF0ZSBoaWRkZW4gc3RhdGUgdW5pdHMsIGFuZCB0aGUgd2VpZ2h0IHBhcmFtZXRlcnMgaW52b2x2ZWQgaW4gZGV0ZXJtaW5pbmcgdGhlc2UgdW5pdHMgYXJlIGR5bmFtaWNhbGx5IGNhbGN1bGF0ZWQuIFRoZSBtb3RpdmF0aW9uIGJlaGluZCB0aGUgcGFwZXIgbGllcyBvbiBvdmVyY29taW5nIGEgZGVmaWNpZW5jeSBpbiBSZWN1cnJlbnQgSGlnaHdheSBOZXR3b3JrcyBhbmQgaW1wcm92aW5nIHRoZWlyIHBlcmZvcm1hbmNlcyB3aGljaCBhcmUgY3VycmVudGx5IGF0IHRoZSBmb3JlZnJvbnQgb2YgUk5OczogMSkgRGV0ZXJtaW5pbmcgdGhlIGFwcHJvcHJpYXRlIG51bWJlciBvZiByZWN1cnJlbnQgZGVwdGggaW4gUkhOIGZvciBkaWZmZXJlbnQgdGFza3MgaXMgYSBodWdlIGJ1cmRlbiBhbmQganVzdCBzZXR0aW5nIGl0IHRvIGEgbGFyZ2UgbnVtYmVyIGlzIGNvbXB1dGF0aW9uYWxseSB3YXN0ZWZ1bCB3aXRoIHBvc3NpYmxlIHJlcGVyY3Vzc2lvbiBpbiB0ZXJtcyBvZiBwZXJmb3JtYW5jZSBkZWdyYWRhdGlvbiBhbmQgaGlnaCBsYXRlbmN5LiBFeHBhbmRpbmcgb24gdGhlIGlkZWEgb2YgYWRhcHRpdmUgY29tcHV0YXRpb24gdGltZSAoQUNUKSwgd2l0aCB0aGUgdXNlIG9mIGFuIGVsYXN0aWMgZ2F0ZSBpbiB0aGUgZm9ybSBvZiBhIHJlY3RpZmllZCBleHBvbmVudGlhbGx5IGRlY3JlYXNpbmcgZnVuY3Rpb24gdGFraW5nIG9uIGFzIGFyZ3VtZW50cyBhcyBwcmV2aW91cyBoaWRkZW4gc3RhdGUgYW5kIGlucHV0LCB0aGUgcHJvcG9zZWQgbW9kZWwgaXMgYWJsZSB0byBldmFsdWF0ZSB0aGUgYXBwcm9wcmlhdGUgcmVjdXJyZW50IGRlcHRoIGZvciBlYWNoIGlucHV0LiBUaGUgcmVjdGlmaWVkIGdhdGluZyBmdW5jdGlvbiBlbmFibGVzIHRoZSBtb3N0IHNpZ25pZmljYW50IGludGVybWVkaWF0ZSBoaWRkZW4gc3RhdGUgdXBkYXRlcyB0byBjb21lIGVhcmx5IHN1Y2ggdGhhdCBzaWduaWZpY2FudCBwZXJmb3JtYW5jZSBnYWluIGlzIGFjaGlldmVkIGVhcmx5LiAyKSBVcGRhdGluZyB0aGUgd2VpZ2h0cyBmcm9tIHRoYXQgb2YgcHJldmlvdXMgaW50ZXJtZWRpYXRlIGxheWVyIG9mZmVycyBhIHJpY2hlciByZXByZXNlbnRhdGlvbiB0aGFuIHRoZSB1c2Ugb2Ygc2hhcmVkIHdlaWdodHMgYWNyb3NzIGFsbCBpbnRlcm1lZGlhdGUgcmVjdXJyZW5jZSBsYXllcnMuIFRoZSB3ZWlnaHQgdXBkYXRlIHByb2NlZHVyZSBpcyBqdXN0IGFuIGV4cGFuc2lvbiBvZiB0aGUgaWRlYSB1bmRlcmx5aW5nIGh5cGVybmV0d29ya3MuIFRvIHN1YnN0YW50aWF0ZSB0aGUgZWZmZWN0aXZlbmVzcyBvZiB0aGUgcHJvcG9zZWQgbmV0d29yaywgd2UgY29uZHVjdGVkIHRocmVlIGV4cGVyaW1lbnRzOiByZWdyZXNzaW9uIG9uIHN5bnRoZXRpYyBkYXRhLCBodW1hbiBhY3Rpdml0eSByZWNvZ25pdGlvbiwgYW5kIGxhbmd1YWdlIG1vZGVsaW5nIG9uIHRoZSBQZW5uIFRyZWViYW5rIGRhdGFzZXQuIFRoZSBwcm9wb3NlZCBuZXR3b3JrcyBzaG93ZWQgYmV0dGVyIHBlcmZvcm1hbmNlIHRoYW4gb3RoZXIgc3RhdGUtb2YtdGhlLWFydCByZWN1cnJlbnQgbmV0d29ya3MgaW4gYWxsIHRocmVlIGV4cGVyaW1lbnRzLiIsLEVJLVJFSE4tMTIwMEQsVW5yZWxlYXNlZCxLb3JlYSAoUmVwdWJsaWMgb2YpLCwsLCwsMjAyNi0wMi0xMSAxOToyNjo0OSswMDowMCwsLCwsLEFjYWRlbWlhLCwsLCxVbnJlbGVhc2VkLCwsLCwsLCwsLCwsLE5vCk9wZW5BSSBUSTcgRE9UQSAxdjEsR2FtZXMsRG90YSAyLE9wZW5BSSwsMjAxNy0wOC0xMSxEb3RhIDIsaHR0cHM6Ly9vcGVuYWkuY29tL3Jlc2VhcmNoL2RvdGEtMiwsIkhpc3RvcmljYWwgc2lnbmlmaWNhbmNlLFNPVEEgaW1wcm92ZW1lbnQiLCwsIlNlY3Rpb24gNCBzdGF0ZXM6ICIid2UgdXNlZCBhIG1vZGVsIHdpdGggb3ZlciAxNTAgbWlsbGlvbiBwYXJhbWV0ZXJzIiIgYnV0IHRoaXMgaXMgZm9yIHRoZSA1djUgYWdlbnQsIG5vdCB0aGUgMXYxLiIsNi4wNDYwOTUyMjI1OTIwMDJlKzIwLEV4dHJhY3RlZCBmcm9tIEFJIGFuZCBDb21wdXRlIChodHRwczovL29wZW5haS5jb20vYmxvZy9haS1hbmQtY29tcHV0ZS8pIGNoYXJ0cyBieSB1c2luZyBodHRwczovL2F1dG9tZXJpcy5pby9XZWJQbG90RGlnaXRpemVyLy4sLCwsLCwsQ29uZmlkZW50LCJXZeKAmXZlIGNyZWF0ZWQgYSBib3Qgd2hpY2ggYmVhdHMgdGhlIHdvcmxk4oCZcyB0b3AgcHJvZmVzc2lvbmFscyBhdCAxdjEgbWF0Y2hlcyBvZiBEb3RhIDIgdW5kZXIgc3RhbmRhcmQgdG91cm5hbWVudCBydWxlcy4gVGhlIGJvdCBsZWFybmVkIHRoZSBnYW1lIGZyb20gc2NyYXRjaCBieSBzZWxmLXBsYXksIGFuZCBkb2VzIG5vdCB1c2UgaW1pdGF0aW9uIGxlYXJuaW5nIG9yIHRyZWUgc2VhcmNoLiBUaGlzIGlzIGEgc3RlcCB0b3dhcmRzIGJ1aWxkaW5nIEFJIHN5c3RlbXMgd2hpY2ggYWNjb21wbGlzaCB3ZWxsLWRlZmluZWQgZ29hbHMgaW4gbWVzc3ksIGNvbXBsaWNhdGVkIHNpdHVhdGlvbnMgaW52b2x2aW5nIHJlYWwgaHVtYW5zLiIsLCwsVW5pdGVkIFN0YXRlcyBvZiBBbWVyaWNhLCwsLCwsMjAyNS0xMS0yOCAxMTo1Mzo0NCswMDowMCwsLCwsLEluZHVzdHJ5LCwsLCwsLCwsLCxUcnVlLCxUaGlyZC1wYXJ0eSBlc3RpbWF0aW9uLCwsLCwKUmV0aW5hTmV0LVI1MCxWaXNpb24sT2JqZWN0IGRldGVjdGlvbixGYWNlYm9vayBBSSBSZXNlYXJjaCwiVFkgTGluLCBQIEdveWFsLCBSIEdpcnNoaWNrLCBLIEhlIiwyMDE3LTA4LTA3LEZvY2FsIGxvc3MgZm9yIGRlbnNlIG9iamVjdCBkZXRlY3Rpb24saHR0cHM6Ly9hcnhpdi5vcmcvYWJzLzE3MDguMDIwMDIsMTY0MzcuMCxIaWdobHkgY2l0ZWQsLDM0MDAwMDAwLjAsc291cmNlOiB0YWJsZSAyIGluIGh0dHBzOi8vYXJ4aXYub3JnL3BkZi8xOTExLjA5MDcwLnBkZiwsLDExNTAwMDAwMDAwLCwsLCwsLCwsLCwiVW5pdGVkIFN0YXRlcyBvZiBBbWVyaWNhLEZyYW5jZSIsLCwsLCwyMDI1LTExLTI4IDExOjUzOjQ0KzAwOjAwLCwsLCwsSW5kdXN0cnksLCwsLCwibGlrZWx5IGNvZGUgYW5kIHdlaWdodHMgaGVyZSwgd291bGQgbmVlZCB0byBzb3J0IHRocm91Z2ggd2hldGhlciB0aGlzIHNwZWNpZmljIG1vZGVsIGlzIGhlcmU6IGh0dHBzOi8vZ2l0aHViLmNvbS9mYWNlYm9va3Jlc2VhcmNoL0RldGVjdHJvbiAiLCwsLCwsLCwsLCwsClJldGluYU5ldC1SMTAxLFZpc2lvbixPYmplY3QgZGV0ZWN0aW9uLEZhY2Vib29rIEFJIFJlc2VhcmNoLCJUWSBMaW4sIFAgR295YWwsIFIgR2lyc2hpY2ssIEsgSGUsIFAgRG9sbGFyIiwyMDE3LTA4LTA3LEZvY2FsIGxvc3MgZm9yIGRlbnNlIG9iamVjdCBkZXRlY3Rpb24saHR0cHM6Ly9hcnhpdi5vcmcvYWJzLzE3MDguMDIwMDIsMTY0MzcuMCxIaWdobHkgY2l0ZWQsLDUzMDAwMDAwLjAsc291cmNlOiB0YWJsZSAyIGluIGh0dHBzOi8vYXJ4aXYub3JnL3BkZi8xOTExLjA5MDcwLnBkZiwyLjA2NTM5MmUrMTgsIiIiV2UgdXNlIHN5bmNocm9uaXplZCBTR0Qgb3ZlciA4IEdQVXMgd2l0aCBhIHRvdGFsIG9mIDE2IGltYWdlcyBwZXIgbWluaWJhdGNoICgyIGltYWdlcyBwZXIgR1BVKS4gVW5sZXNzIG90aGVyd2lzZSBzcGVjaWZpZWQsIGFsbCBtb2RlbHMgYXJlIHRyYWluZWQgZm9yIDkwayBpdGVyYXRpb25zIHdpdGggYW4gaW5pdGlhbCBsZWFybmluZyByYXRlIG9mIDAuMDEsIHdoaWNoIGlzIHRoZW4gZGl2aWRlZCBieSAxMCBhdCA2MGsgYW5kIGFnYWluIGF0IDgwayBpdGVyYXRpb25zLiBXZSB1c2UgaG9yaXpvbnRhbCBpbWFnZSBmbGlwcGluZyBhcyB0aGUgb25seSBmb3JtIG9mIGRhdGEgYXVnbWVudGF0aW9uIHVubGVzcyBvdGhlcndpc2Ugbm90ZWQuIFdlaWdodCBkZWNheSBvZiAwLjAwMDEgYW5kIG1vbWVudHVtIG9mIDAuOSBhcmUgdXNlZC4gVGhlIHRyYWluaW5nIGxvc3MgaXMgdGhlIHN1bSB0aGUgZm9jYWwgbG9zcyBhbmQgdGhlIHN0YW5kYXJkIHNtb290aCBMMSBsb3NzIHVzZWQgZm9yIGJveCByZWdyZXNzaW9uIFsxMF0uIFRyYWluaW5nIHRpbWUgcmFuZ2VzIGJldHdlZW4gMTAgYW5kIDM1IGhvdXJzIGZvciB0aGUgbW9kZWxzIGluIFRhYmxlIDFlLiIiCgpOVklESUEgTTQwIEdQVQoKMzUqNjAqKjIqMC4zKjgqNi44M0UrMTIgPSAyLjA3ZTE4IiwxMTUwMDAsdHJhaW52YWwxMzVrIHNwbGl0LDM1LjAsIiIiV2UgdXNlIHN5bmNocm9uaXplZCBTR0Qgb3ZlciA4IEdQVXMgd2l0aCBhIHRvdGFsIG9mIDE2IGltYWdlcyBwZXIgbWluaWJhdGNoICgyIGltYWdlcyBwZXIgR1BVKS4gVW5sZXNzIG90aGVyd2lzZSBzcGVjaWZpZWQsIGFsbCBtb2RlbHMgYXJlIHRyYWluZWQgZm9yIDkwayBpdGVyYXRpb25zIHdpdGggYW4gaW5pdGlhbCBsZWFybmluZyByYXRlIG9mIDAuMDEsIHdoaWNoIGlzIHRoZW4gZGl2aWRlZCBieSAxMCBhdCA2MGsgYW5kIGFnYWluIGF0IDgwayBpdGVyYXRpb25zLiBXZSB1c2UgaG9yaXpvbnRhbCBpbWFnZSBmbGlwcGluZyBhcyB0aGUgb25seSBmb3JtIG9mIGRhdGEgYXVnbWVudGF0aW9uIHVubGVzcyBvdGhlcndpc2Ugbm90ZWQuIFdlaWdodCBkZWNheSBvZiAwLjAwMDEgYW5kIG1vbWVudHVtIG9mIDAuOSBhcmUgdXNlZC4gVGhlIHRyYWluaW5nIGxvc3MgaXMgdGhlIHN1bSB0aGUgZm9jYWwgbG9zcyBhbmQgdGhlIHN0YW5kYXJkIHNtb290aCBMMSBsb3NzIHVzZWQgZm9yIGJveCByZWdyZXNzaW9uIFsxMF0uIFRyYWluaW5nIHRpbWUgcmFuZ2VzIGJldHdlZW4gMTAgYW5kIDM1IGhvdXJzIGZvciB0aGUgbW9kZWxzIGluIFRhYmxlIDFlLiIiCgpOVklESUEgTTQwIEdQVQoKMzUqNjAqKjIqMC4zKjgqNi44M0UrMTIgPSAyLjA3ZTE4IixOVklESUEgTTQwLCxDb25maWRlbnQsLCwsLCJVbml0ZWQgU3RhdGVzIG9mIEFtZXJpY2EsRnJhbmNlIiwsLCw4LjAsLDIwMjUtMTEtMjggMTE6NTM6NDQrMDA6MDAsLCwsLCxJbmR1c3RyeSwsLCwyODAuMCwsLCwsLEZQMzIsLDQxNzQuODIzMjYzMTU0NzkyLEhhcmR3YXJlLCwsLCwKQVdELUxTVE0gLSAzLWxheWVyIExTVE0gKHRpZWQpICsgY29udGludW91cyBjYWNoZSBwb2ludGVyIChXVDIpLExhbmd1YWdlLExhbmd1YWdlIG1vZGVsaW5nLFNhbGVzZm9yY2UgUmVzZWFyY2gsIlN0ZXBoZW4gTWVyaXR5LCBOaXRpc2ggU2hpcmlzaCBLZXNrYXIsIFJpY2hhcmQgU29jaGVyIiwyMDE3LTA4LTA3LFJlZ3VsYXJpemluZyBhbmQgT3B0aW1pemluZyBMU1RNIExhbmd1YWdlIE1vZGVscyxodHRwczovL2FyeGl2Lm9yZy9hYnMvMTcwOC4wMjE4MiwxMTc2LjAsIkhpZ2hseSBjaXRlZCxTT1RBIGltcHJvdmVtZW50IiwiIiJ3ZSBhY2hpZXZlIGFuIGV2ZW4gbG93ZXIgc3RhdGUtb2YtdGhlLWFydCBwZXJwbGV4aXR5IG9mIDUyLjggb24gUGVubiBUcmVlYmFuayBhbmQgNTIuMCBvbiBXaWtpVGV4dC0yLiIiIiwzMzAwMDAwMC4wLDMzTSAoVGFibGUgMiksMi45N2UrMTcsNiBGTE9QIC8gcGFyYW1ldGVyIC8gdG9rZW4gKiAzMzAwMDAwMCBwYXJhbWV0ZXJzICogMjAwMDAwMCB0b2tlbnMgKiA3NTAgZXBvY2hzID0gMi45N2UrMTcgRkxPUCwyMDAwMDAwLCIiIkZvciB0cmFpbmluZyB0aGUgbW9kZWxzLCB3ZSB1c2UgdGhlIE5ULUFTR0QgYWxnb3JpdGhtIGRpc2N1c3NlZCBpbiB0aGUgcHJldmlvdXMgc2VjdGlvbiBmb3IgNzUwIGVwb2NocyIiIiwsLCwsQ29uZmlkZW50LCJSZWN1cnJlbnQgbmV1cmFsIG5ldHdvcmtzIChSTk5zKSwgc3VjaCBhcyBsb25nIHNob3J0LXRlcm0gbWVtb3J5IG5ldHdvcmtzIChMU1RNcyksIHNlcnZlIGFzIGEgZnVuZGFtZW50YWwgYnVpbGRpbmcgYmxvY2sgZm9yIG1hbnkgc2VxdWVuY2UgbGVhcm5pbmcgdGFza3MsIGluY2x1ZGluZyBtYWNoaW5lIHRyYW5zbGF0aW9uLCBsYW5ndWFnZSBtb2RlbGluZywgYW5kIHF1ZXN0aW9uIGFuc3dlcmluZy4gSW4gdGhpcyBwYXBlciwgd2UgY29uc2lkZXIgdGhlIHNwZWNpZmljIHByb2JsZW0gb2Ygd29yZC1sZXZlbCBsYW5ndWFnZSBtb2RlbGluZyBhbmQgaW52ZXN0aWdhdGUgc3RyYXRlZ2llcyBmb3IgcmVndWxhcml6aW5nIGFuZCBvcHRpbWl6aW5nIExTVE0tYmFzZWQgbW9kZWxzLiBXZSBwcm9wb3NlIHRoZSB3ZWlnaHQtZHJvcHBlZCBMU1RNIHdo</x:v>
      </x:c>
    </x:row>
    <x:row r="282" ht="18" customHeight="1">
      <x:c r="A282" s="17" t="n">
        <x:v>277</x:v>
      </x:c>
      <x:c r="B282" s="17" t="n">
        <x:v>310</x:v>
      </x:c>
      <x:c r="C282" s="160" t="str">
        <x:v>aWNoIHVzZXMgRHJvcENvbm5lY3Qgb24gaGlkZGVuLXRvLWhpZGRlbiB3ZWlnaHRzIGFzIGEgZm9ybSBvZiByZWN1cnJlbnQgcmVndWxhcml6YXRpb24uIEZ1cnRoZXIsIHdlIGludHJvZHVjZSBOVC1BU0dELCBhIHZhcmlhbnQgb2YgdGhlIGF2ZXJhZ2VkIHN0b2NoYXN0aWMgZ3JhZGllbnQgbWV0aG9kLCB3aGVyZWluIHRoZSBhdmVyYWdpbmcgdHJpZ2dlciBpcyBkZXRlcm1pbmVkIHVzaW5nIGEgbm9uLW1vbm90b25pYyBjb25kaXRpb24gYXMgb3Bwb3NlZCB0byBiZWluZyB0dW5lZCBieSB0aGUgdXNlci4gVXNpbmcgdGhlc2UgYW5kIG90aGVyIHJlZ3VsYXJpemF0aW9uIHN0cmF0ZWdpZXMsIHdlIGFjaGlldmUgc3RhdGUtb2YtdGhlLWFydCB3b3JkIGxldmVsIHBlcnBsZXhpdGllcyBvbiB0d28gZGF0YSBzZXRzOiA1Ny4zIG9uIFBlbm4gVHJlZWJhbmsgYW5kIDY1Ljggb24gV2lraVRleHQtMi4gSW4gZXhwbG9yaW5nIHRoZSBlZmZlY3RpdmVuZXNzIG9mIGEgbmV1cmFsIGNhY2hlIGluIGNvbmp1bmN0aW9uIHdpdGggb3VyIHByb3Bvc2VkIG1vZGVsLCB3ZSBhY2hpZXZlIGFuIGV2ZW4gbG93ZXIgc3RhdGUtb2YtdGhlLWFydCBwZXJwbGV4aXR5IG9mIDUyLjggb24gUGVubiBUcmVlYmFuayBhbmQgNTIuMCBvbiBXaWtpVGV4dC0yLiIsNzUwLjAsQVdELUxTVE0gLSAzLWxheWVyIExTVE0gKHRpZWQpICsgY29udGludW91cyBjYWNoZSBwb2ludGVyIChXVDIpLFVucmVsZWFzZWQsVW5pdGVkIFN0YXRlcyBvZiBBbWVyaWNhLCwsLCwsMjAyNi0wMi0xMSAxOToyNjoyNyswMDowMCwsLCwsLEluZHVzdHJ5LCwsLCxPcGVuIHNvdXJjZSwiYnNkLTMgbGljZW5zZTogaHR0cHM6Ly9naXRodWIuY29tL3NhbGVzZm9yY2UvYXdkLWxzdG0tbG0gCnRyYWluL2V2YWwgY29kZTogaHR0cHM6Ly9naXRodWIuY29tL3NhbGVzZm9yY2UvYXdkLWxzdG0tbG0vYmxvYi9tYXN0ZXIvbWFpbi5weSAiLCwsLCwsLE9wZXJhdGlvbiBjb3VudGluZywsLCwsTm8KQVdELUxTVE0gLSAzLWxheWVyIExTVE0gKHRpZWQpICsgY29udGludW91cyBjYWNoZSBwb2ludGVyIChQVEIpLExhbmd1YWdlLExhbmd1YWdlIG1vZGVsaW5nL2dlbmVyYXRpb24sU2FsZXNmb3JjZSBSZXNlYXJjaCwiU3RlcGhlbiBNZXJpdHksIE5pdGlzaCBTaGlyaXNoIEtlc2thciwgUmljaGFyZCBTb2NoZXIiLDIwMTctMDgtMDcsUmVndWxhcml6aW5nIGFuZCBPcHRpbWl6aW5nIExTVE0gTGFuZ3VhZ2UgTW9kZWxzLGh0dHBzOi8vYXJ4aXYub3JnL2Ficy8xNzA4LjAyMTgyLCwsLDI0MDAwMDAwLjAsLDFlKzE3LDYqMjQwMDAwMDAqOTI5MDAwKjc1MD0xLjAwMzMyZSsxNywsLCwsLCxDb25maWRlbnQsIlJlY3VycmVudCBuZXVyYWwgbmV0d29ya3MgKFJOTnMpLCBzdWNoIGFzIGxvbmcgc2hvcnQtdGVybSBtZW1vcnkgbmV0d29ya3MgKExTVE1zKSwgc2VydmUgYXMgYSBmdW5kYW1lbnRhbCBidWlsZGluZyBibG9jayBmb3IgbWFueSBzZXF1ZW5jZSBsZWFybmluZyB0YXNrcywgaW5jbHVkaW5nIG1hY2hpbmUgdHJhbnNsYXRpb24sIGxhbmd1YWdlIG1vZGVsaW5nLCBhbmQgcXVlc3Rpb24gYW5zd2VyaW5nLiBJbiB0aGlzIHBhcGVyLCB3ZSBjb25zaWRlciB0aGUgc3BlY2lmaWMgcHJvYmxlbSBvZiB3b3JkLWxldmVsIGxhbmd1YWdlIG1vZGVsaW5nIGFuZCBpbnZlc3RpZ2F0ZSBzdHJhdGVnaWVzIGZvciByZWd1bGFyaXppbmcgYW5kIG9wdGltaXppbmcgTFNUTS1iYXNlZCBtb2RlbHMuIFdlIHByb3Bvc2UgdGhlIHdlaWdodC1kcm9wcGVkIExTVE0gd2hpY2ggdXNlcyBEcm9wQ29ubmVjdCBvbiBoaWRkZW4tdG8taGlkZGVuIHdlaWdodHMgYXMgYSBmb3JtIG9mIHJlY3VycmVudCByZWd1bGFyaXphdGlvbi4gRnVydGhlciwgd2UgaW50cm9kdWNlIE5ULUFTR0QsIGEgdmFyaWFudCBvZiB0aGUgYXZlcmFnZWQgc3RvY2hhc3RpYyBncmFkaWVudCBtZXRob2QsIHdoZXJlaW4gdGhlIGF2ZXJhZ2luZyB0cmlnZ2VyIGlzIGRldGVybWluZWQgdXNpbmcgYSBub24tbW9ub3RvbmljIGNvbmRpdGlvbiBhcyBvcHBvc2VkIHRvIGJlaW5nIHR1bmVkIGJ5IHRoZSB1c2VyLiBVc2luZyB0aGVzZSBhbmQgb3RoZXIgcmVndWxhcml6YXRpb24gc3RyYXRlZ2llcywgd2UgYWNoaWV2ZSBzdGF0ZS1vZi10aGUtYXJ0IHdvcmQgbGV2ZWwgcGVycGxleGl0aWVzIG9uIHR3byBkYXRhIHNldHM6IDU3LjMgb24gUGVubiBUcmVlYmFuayBhbmQgNjUuOCBvbiBXaWtpVGV4dC0yLiBJbiBleHBsb3JpbmcgdGhlIGVmZmVjdGl2ZW5lc3Mgb2YgYSBuZXVyYWwgY2FjaGUgaW4gY29uanVuY3Rpb24gd2l0aCBvdXIgcHJvcG9zZWQgbW9kZWwsIHdlIGFjaGlldmUgYW4gZXZlbiBsb3dlciBzdGF0ZS1vZi10aGUtYXJ0IHBlcnBsZXhpdHkgb2YgNTIuOCBvbiBQZW5uIFRyZWViYW5rIGFuZCA1Mi4wIG9uIFdpa2lUZXh0LTIuIiw3NTAuMCxBV0QtTFNUTSAtIDMtbGF5ZXIgTFNUTSAodGllZCkgKyBjb250aW51b3VzIGNhY2hlIHBvaW50ZXIgKFBUQiksVW5yZWxlYXNlZCxVbml0ZWQgU3RhdGVzIG9mIEFtZXJpY2EsLCwsLCwyMDI2LTAyLTExIDE5OjI2OjI3KzAwOjAwLCwsLCwsSW5kdXN0cnksLCwsLE9wZW4gc291cmNlLGJzZC0zIGxpY2Vuc2U6IGh0dHBzOi8vZ2l0aHViLmNvbS9zYWxlc2ZvcmNlL2F3ZC1sc3RtLWxtICwsLCwsLCwsLCwsLE5vCkdTTSxMYW5ndWFnZSxRdWVzdGlvbiBhbnN3ZXJpbmcsIlBla2luZyBVbml2ZXJzaXR5LE1pY3Jvc29mdCBSZXNlYXJjaCIsIldlbmh1aSBXYW5nLCBOYW4gWWFuZywgRnVydSBXZWksIEJhb2JhbyBDaGFuZywgTWluZyBaaG91IiwyMDE3LTA3LTMwLEdhdGVkIFNlbGYtTWF0Y2hpbmcgTmV0d29ya3MgZm9yIFJlYWRpbmcgQ29tcHJlaGVuc2lvbiBhbmQgUXVlc3Rpb24gQW5zd2VyaW5nLGh0dHBzOi8vYWNsYW50aG9sb2d5Lm9yZy9QMTctMTAxOC8sODA2LjAsU09UQSBpbXByb3ZlbWVudCwiIiJBdCB0aGUgdGltZSBvZiBzdWJtaXNzaW9uIG9mIHRoZSBwYXBlciwgb3VyIG1vZGVsIGhvbGRzIHRoZSBmaXJzdCBwbGFjZSBvbiB0aGUgU1F1QUQgbGVhZGVyYm9hcmQgZm9yIGJvdGggc2luZ2xlIGFuZCBlbnNlbWJsZSBtb2RlbC4iIiIsLEl0IGNvdWxkIGJlIHBvc3NpYmxlIHRvIGVzdGltYXRlIGl0IGZyb20gc2VjdGlvbiAzLiwsLDIxNTU3MCwiZnJvbSBodHRwczovL3BhcGVyc3dpdGhjb2RlLmNvbS9kYXRhc2V0L3NxdWFkIFNRdUFEIGhhdmUgMTA3LDc4NSBxdWVzdGlvbi1hbnN3ZXIgcGFpcnMKZG93bmxvYWQtZWQgZGF0YXNldCBmcm9tOiBodHRwczovL3d3dy5rYWdnbGUuY29tL2RhdGFzZXRzL3N0YW5mb3JkdS9zdGFuZm9yZC1xdWVzdGlvbi1hbnN3ZXJpbmctZGF0YXNldD9yZXNvdXJjZT1kb3dubG9hZAp3YyAtdyBvbiB0cmFpbi12LjEuMSByZXR1cm5zIDQwMTc0NzEgd29yZHMgc28gYXJvdW5kIDRNIHdvcmRzIiwsLCwsTGlrZWx5LCJJbiB0aGlzIHBhcGVyLCB3ZSBwcmVzZW50IHRoZSBnYXRlZCBzZWxmLW1hdGNoaW5nIG5ldHdvcmtzIGZvciByZWFkaW5nIGNvbXByZWhlbnNpb24gc3R5bGUgcXVlc3Rpb24gYW5zd2VyaW5nLCB3aGljaCBhaW1zIHRvIGFuc3dlciBxdWVzdGlvbnMgZnJvbSBhIGdpdmVuIHBhc3NhZ2UuIFdlIGZpcnN0IG1hdGNoIHRoZSBxdWVzdGlvbiBhbmQgcGFzc2FnZSB3aXRoIGdhdGVkIGF0dGVudGlvbi1iYXNlZCByZWN1cnJlbnQgbmV0d29ya3MgdG8gb2J0YWluIHRoZSBxdWVzdGlvbi1hd2FyZSBwYXNzYWdlIHJlcHJlc2VudGF0aW9uLiBUaGVuIHdlIHByb3Bvc2UgYSBzZWxmLW1hdGNoaW5nIGF0dGVudGlvbiBtZWNoYW5pc20gdG8gcmVmaW5lIHRoZSByZXByZXNlbnRhdGlvbiBieSBtYXRjaGluZyB0aGUgcGFzc2FnZSBhZ2FpbnN0IGl0c2VsZiwgd2hpY2ggZWZmZWN0aXZlbHkgZW5jb2RlcyBpbmZvcm1hdGlvbiBmcm9tIHRoZSB3aG9sZSBwYXNzYWdlLiBXZSBmaW5hbGx5IGVtcGxveSB0aGUgcG9pbnRlciBuZXR3b3JrcyB0byBsb2NhdGUgdGhlIHBvc2l0aW9ucyBvZiBhbnN3ZXJzIGZyb20gdGhlIHBhc3NhZ2VzLiBXZSBjb25kdWN0IGV4dGVuc2l2ZSBleHBlcmltZW50cyBvbiB0aGUgU1F1QUQgZGF0YXNldC4gVGhlIHNpbmdsZSBtb2RlbCBhY2hpZXZlcyA3MS4zJSBvbiB0aGUgZXZhbHVhdGlvbiBtZXRyaWNzIG9mIGV4YWN0IG1hdGNoIG9uIHRoZSBoaWRkZW4gdGVzdCBzZXQsIHdoaWxlIHRoZSBlbnNlbWJsZSBtb2RlbCBmdXJ0aGVyIGJvb3N0cyB0aGUgcmVzdWx0cyB0byA3NS45JS4gQXQgdGhlIHRpbWUgb2Ygc3VibWlzc2lvbiBvZiB0aGUgcGFwZXIsIG91ciBtb2RlbCBob2xkcyB0aGUgZmlyc3QgcGxhY2Ugb24gdGhlIFNRdUFEIGxlYWRlcmJvYXJkIGZvciBib3RoIHNpbmdsZSBhbmQgZW5zZW1ibGUgbW9kZWwuIiwsLCwiQ2hpbmEsVW5pdGVkIFN0YXRlcyBvZiBBbWVyaWNhIiwsLCwsLDIwMjUtMTEtMjggMTE6NTM6NDQrMDA6MDAsLCwsLCwiQWNhZGVtaWEsSW5kdXN0cnkiLCwsLCwsLCwsLCwsLCwsLCwsCkNvbnZTMlMgKGVuc2VtYmxlIG9mIDggbW9kZWxzKSxMYW5ndWFnZSxUcmFuc2xhdGlvbixNZXRhIEFJLCJKb25hcyBHZWhyaW5nLCBNaWNoYWVsIEF1bGksIERhdmlkIEdyYW5naWVyLCBEZW5pcyBZYXJhdHMsIFlhbm4gTi4gRGF1cGhpbiIsMjAxNy0wNy0yNSxDb252b2x1dGlvbmFsIFNlcXVlbmNlIHRvIFNlcXVlbmNlIExlYXJuaW5nLGh0dHBzOi8vYXJ4aXYub3JnL2Ficy8xNzA1LjAzMTIyLCwiSGlnaGx5IGNpdGVkLFNPVEEgaW1wcm92ZW1lbnQiLCIiIldlIGFjaGlldmUgYSBuZXcgc3RhdGUgb2YgdGhlIGFydCBvbiBzZXZlcmFsIHB1YmxpYyB0cmFuc2xhdGlvbiBiZW5jaG1hcmsgZGF0YSBzZXRzLiBPbiB0aGUgV01U4oCZMTYgRW5nbGlzaFJvbWFuaWFuIHRhc2sgd2Ugb3V0cGVyZm9ybSB0aGUgcHJldmlvdXMgYmVzdCByZXN1bHQgYnkgMS45IEJMRVUsIG9uIFdNVOKAmTE0IEVuZ2xpc2gtRnJlbmNoIHRyYW5zbGF0aW9uIHdlIGltcHJvdmUgb3ZlciB0aGUgTFNUTSBtb2RlbCBvZiBXdSBldCBhbC4gKDIwMTYpIGJ5IDEuNiBCTEVVIGluIGEgY29tcGFyYWJsZSBzZXR0aW5nLCBhbmQgb24gV01U4oCZMTQgRW5nbGlzaEdlcm1hbiB0cmFuc2xhdGlvbiB3ZSBvdXBlcmZvcm0gdGhlIHNhbWUgbW9kZWwgYnkgMC41CkJMRVUiIiIsLCw1LjY0ZSsxOSwiQWxsIG1vZGVscyBhcmUgaW1wbGVtZW50ZWQgaW4gVG9yY2ggKENvbGxvYmVydCBldCBhbC4sIDIwMTEpIGFuZCB0cmFpbmVkIG9uIGEgc2luZ2xlIE52aWRpYSBNNDAgR1BVIGV4Y2VwdCBmb3IgV01U4oCZMTQgRW5nbGlzaC1GcmVuY2ggZm9yIHdoaWNoIHdlIHVzZSBhIG11bHRpLUdQVSBzZXR1cCBvbiBhIHNpbmdsZQptYWNoaW5lLiBXZSB0cmFpbiBvbiB1cCB0byBlaWdodCBHUFVzIHN5bmNocm9ub3VzbHkgYnkKbWFpbnRhaW5pbmcgY29waWVzIG9mIHRoZSBtb2RlbCBvbiBlYWNoIGNhcmQgYW5kIHNwbGl0IHRoZQpiYXRjaCBzbyB0aGF0IGVhY2ggd29ya2VyIGNvbXB1dGVzIDEvOC10aCBvZiB0aGUgZ3JhZGllbnRzOwphdCB0aGUgZW5kIHdlIHN1bSB0aGUgZ3JhZGllbnRzIHZpYSBOdmlkaWEgTkNDTC4KCjEuIEVuZ2xpc2gtUm9tYW5pYW46ICIiVHJhaW5pbmcgdG9vayBiZXR3ZWVuIDYgYW5kIDcuNSBkYXlzIG9uIGEgc2luZ2xlIEdQVS4iIgo3IGRheXMgKiAyNCAqIDM2MDAgKiA2LjhlMTIgRkxPUC9zIChOdmlkaWEgTTQwLCBmcDMyKSAqIDAuMyA9IDEuMmUxOCBGTE9QCgoyLiBFbmdsaXNoLUdlcm1hbjogIiIgV2UgdHJhaW5lZCB0aGlzIG1vZGVsIG9uIGEgc2luZ2xlIEdQVSBvdmVyIGEKcGVyaW9kIG9mIDE4LjUgZGF5cyB3aXRoIGEgYmF0Y2ggc2l6ZSBvZiA0OCIiLgoxOC41IGRheXMgKiAyNCAqIDM2MDAgKiA2LjhlMTIgRkxPUC9zIChOdmlkaWEgTTQwLCBmcDMyKSAqIDAuMyA9IDMuM2UxOCBGTE9QCgozLiBFbmdsaXNoLUZyZW5jaDogIiJPdXIgcmVzdWx0cyBhcmUgYmFzZWQgb24gdHJhaW5pbmcKd2l0aCA4IEdQVXMgZm9yIGFib3V0IDM3IGRheXMgYW5kIGJhdGNoIHNpemUgMzIgb24gZWFjaAp3b3JrZXIuNiAiIgozNyBkYXlzICogMjQgKiAzNjAwICogOCAqIDYuOGUxMiBGTE9QL3MgKE52aWRpYSBNNDAsIGZwMzIpICogMC4zID0gNS4yZTE5IEZMT1AKCnRoZSBtaW5pbXVtIGNvbXB1dGUgbmVlZGVkIHRvIHRyYWluIGVuc2VtYmxlIG1vZGVsOiAxLjJlMTggRkxPUCArIDMuM2UxOCBGTE9QICsgNS4yZTE5IEZMT1AgPSA1LjY1ZTE5IEZMT1AKCkkgYW0gbm90IHN1cmUgaG93IG11Y2ggdG8gYWRkIG1vcmUgKHRoZXkgc2F5IGVuc2VtYmxlIG1vZGVsIGNvbnNpc3RzIG9mIDggbW9kZWxzKSwgcHJvYmFibHkgc3VtbWFyaXphdGlvbiB0cmFpbmluZyB0YWtlcyBhdCBsZWFzdCAxLjJlMTggRkxPUCBtb3JlLiAKCiIsMTE4MzMzMzMzMywiIDIuOE0gKyA0LjVNICsgMzUuNU0gKyAzLjhNID0gNDYuNk0KCldlIGNvbnNpZGVyIHRocmVlIG1ham9yIFdNVCB0cmFuc2xhdGlvbiB0YXNrcyBhcyB3ZWxsIGFzCmEgdGV4dCBzdW1tYXJpemF0aW9uIHRhc2suCgpXTVTigJkxNiBFbmdsaXNoLVJvbWFuaWFuLiBXZSB1c2UgdGhlIHNhbWUgZGF0YSBhbmQgcHJlLXByb2Nlc3NpbmcgYXMgU2VubnJpY2ggZXQgYWwuICgyMDE2YikgYnV0IHJlbW92ZSBzZW50ZW5jZXMgd2l0aCBtb3JlIHRoYW4gMTc1IHdvcmRzLiBUaGlzIHJlc3VsdHMgaW4gMi44TSBzZW50ZW5jZSBwYWlycyBmb3IgdHJhaW5pbmcgYW5kIHdlIGV2YWx1YXRlIG9uIG5ld3N0ZXN0MjAxNi4yCgpXTVTigJkxNCBFbmdsaXNoLUdlcm1hbi4gV2UgdXNlIHRoZSBzYW1lIHNldHVwIGFzIEx1b25nIGV0IGFsLiAoMjAxNSkgd2hpY2ggY29tcHJpc2VzIDQuNU0gc2VudGVuY2UgcGFpcnMgZm9yIHRyYWluaW5nIGFuZCB3ZSB0ZXN0IG9uIG5ld3N0ZXN0MjAxNC4KCldNVOKAmTE0IEVuZ2xpc2gtRnJlbmNoLiBXZSB1c2UgdGhlIGZ1bGwgdHJhaW5pbmcgc2V0IG9mCjM2TSBzZW50ZW5jZSBwYWlycywgYW5kIHJlbW92ZSBzZW50ZW5jZXMgbG9uZ2VyIHRoYW4gMTc1CndvcmRzIGFzIHdlbGwgYXMgcGFpcnMgd2l0aCBhIHNvdXJjZS90YXJnZXQgbGVuZ3RoIHJhdGlvIGV4Y2VlZGluZyAxLjUuIFRoaXMgcmVzdWx0cyBpbiAzNS41TSBzZW50ZW5jZS1wYWlycyBmb3IgdHJhaW5pbmcuCgpBYnN0cmFjdGl2ZSBzdW1tYXJpemF0aW9uLiBXZSB0cmFpbiBvbiB0aGUgR2lnYXdvcmQKY29ycHVzIChHcmFmZiBldCBhbC4sIDIwMDMpIGFuZCBwcmUtcHJvY2VzcyBpdCBpZGVudGljYWxseQp0byBSdXNoIGV0IGFsLiAoMjAxNSkgcmVzdWx0aW5nIGluIDMuOE0gdHJhaW5pbmcgZXhhbXBsZXMKYW5kIDE5MEsgZm9yIHZhbGlkYXRpb24uIiwsLE5WSURJQSBNNDAsLExpa2VseSwiVGhlIHByZXZhbGVudCBhcHByb2FjaCB0byBzZXF1ZW5jZSB0byBzZXF1ZW5jZSBsZWFybmluZyBtYXBzIGFuIGlucHV0IHNlcXVlbmNlIHRvIGEgdmFyaWFibGUgbGVuZ3RoIG91dHB1dCBzZXF1ZW5jZSB2aWEgcmVjdXJyZW50IG5ldXJhbCBuZXR3b3Jrcy4gV2UgaW50cm9kdWNlIGFuIGFyY2hpdGVjdHVyZSBiYXNlZCBlbnRpcmVseSBvbiBjb252b2x1dGlvbmFsIG5ldXJhbCBuZXR3b3Jrcy4gQ29tcGFyZWQgdG8gcmVjdXJyZW50IG1vZGVscywgY29tcHV0YXRpb25zIG92ZXIgYWxsIGVsZW1lbnRzIGNhbiBiZSBmdWxseSBwYXJhbGxlbGl6ZWQgZHVyaW5nIHRyYWluaW5nIGFuZCBvcHRpbWl6YXRpb24gaXMgZWFzaWVyIHNpbmNlIHRoZSBudW1iZXIgb2Ygbm9uLWxpbmVhcml0aWVzIGlzIGZpeGVkIGFuZCBpbmRlcGVuZGVudCBvZiB0aGUgaW5wdXQgbGVuZ3RoLiBPdXIgdXNlIG9mIGdhdGVkIGxpbmVhciB1bml0cyBlYXNlcyBncmFkaWVudCBwcm9wYWdhdGlvbiBhbmQgd2UgZXF1aXAgZWFjaCBkZWNvZGVyIGxheWVyIHdpdGggYSBzZXBhcmF0ZSBhdHRlbnRpb24gbW9kdWxlLiBXZSBvdXRwZXJmb3JtIHRoZSBhY2N1cmFjeSBvZiB0aGUgZGVlcCBMU1RNIHNldHVwIG9mIFd1IGV0IGFsLiAoMjAxNikgb24gYm90aCBXTVQnMTQgRW5nbGlzaC1HZXJtYW4gYW5kIFdNVCcxNCBFbmdsaXNoLUZyZW5jaCB0cmFuc2xhdGlvbiBhdCBhbiBvcmRlciBvZiBtYWduaXR1ZGUgZmFzdGVyIHNwZWVkLCBib3RoIG9uIEdQVSBhbmQgQ1BVLiIsLCwsVW5pdGVkIFN0YXRlcyBvZiBBbWVyaWNhLCwsLCwsMjAyNi0wMi0xMSAxOToyNjoyNyswMDowMCwsLCwsLEluZHVzdHJ5LCw1LjY1MDAwMDAwMDAxZSsxOSwsLCwsLCwsLCwsSGFyZHdhcmUsLCwsLApOQVNOZXQtQSxWaXNpb24sSW1hZ2UgY2xhc3NpZmljYXRpb24sR29vZ2xlIEJyYWluLCJCIFpvcGgsIFYgVmFzdWRldmFuLCBKIFNobGVucyIsMjAxNy0wNy0yMSxMZWFybmluZyBUcmFuc2ZlcmFibGUgQXJjaGl0ZWN0dXJlcyBmb3IgU2NhbGFibGUgSW1hZ2UgUmVjb2duaXRpb24saHR0cHM6Ly9hcnhpdi5vcmcvYWJzLzE3MDcuMDcwMTIsNjE1MS4wLEhpZ2hseSBjaXRlZCwsODkwMDAwMDAuMCwsLCwxMjgwMDAwLCwsLCwsLCwsLCxVbml0ZWQgU3RhdGVzIG9mIEFtZXJpY2EsLCwsLCwyMDI2LTA1LTI1IDEyOjE1OjA4KzAwOjAwLCwsLCwsSW5kdXN0cnksLCwsLCwsLCwsLCwsLCwsLCwKUFNQTmV0LFZpc2lvbixJbWFnZSBzZWdtZW50YXRpb24sQ2hpbmVzZSBVbml2ZXJzaXR5IG9mIEhvbmcgS29uZyAoQ1VISyksIkhlbmdzaHVhbmcgWmhhbywgSmlhbnBpbmcgU2hpLCBYaWFvanVhbiBRaSwgWGlhb2dhbmcgV2FuZywgSmlheWEgSmlhIiwyMDE3LTA3LTIxLFB5cmFtaWQgU2NlbmUgUGFyc2luZyBOZXR3b3JrLGh0dHBzOi8vaWVlZXhwbG9yZS5pZWVlLm9yZy9kb2N1bWVudC84MTAwMTQzLDEzMzc3LjAsSGlnaGx5IGNpdGVkLCwsLCwsLCwsLCwsVW5rbm93biwsLCwsSG9uZyBLb25nLCwsLCwsMjAyNi0wMS0wMSAxNDowMTowOCswMDowMCwsLCwsLEFjYWRlbWlhLCwsLCwsLCwsLEZQMzIsLCwsLCwsLApEZW5zZWx5IENvbm5lY3RlZCBMU1RNICsgVmFyLiBEcm9wb3V0LExhbmd1YWdlLExhbmd1YWdlIG1vZGVsaW5nLEdoZW50IFVuaXZlcnNpdHksIkZyw6lkZXJpYyBHb2RpbiwgSm9uaSBEYW1icmUsIFdlc2xleSBEZSBOZXZlIiwyMDE3LTA3LTE5LEltcHJvdmluZyBMYW5ndWFnZSBNb2RlbGluZyB1c2luZyBEZW5zZWx5IENvbm5lY3RlZCBSZWN1cnJlbnQgTmV1cmFsIE5ldHdvcmtzLGh0dHBzOi8vYXJ4aXYub3JnL2Ficy8xNzA3LjA2MTMwLDcuMCwsLDIzMDAwMDAwLjAsMjNNIChUYWJsZSAxKSwxLjI4ZSsxNiw2IEZMT1AgLyBwYXJhbWV0ZXIgLyB0b2tlbiAqIDIzMDAwMDAwIHBhcmFtZXRlcnMgKiA5MjkwMDAgdG9rZW5zICogMTAwIGVwb2NocyA9IDEuMjgyMDJlKzE2IEZMT1AsOTI5MDAwLCIiIldlIHRyYWluZWQgZm9yIDEwMCBlcG9jaHMgYW5kIHVzZWQgZWFybHkgc3RvcHBpbmcuIiIiLCwsLCxDb25maWRlbnQsIkluIHRoaXMgcGFwZXIsIHdlIGludHJvZHVjZSB0aGUgbm92ZWwgY29uY2VwdCBvZiBkZW5zZWx5IGNvbm5lY3RlZCBsYXllcnMgaW50byByZWN1cnJlbnQgbmV1cmFsIG5ldHdvcmtzLiBXZSBldmFsdWF0ZSBvdXIgcHJvcG9zZWQgYXJjaGl0ZWN0dXJlIG9uIHRoZSBQZW5uIFRyZWViYW5rIGxhbmd1YWdlIG1vZGVsaW5nIHRhc2suIFdlIHNob3cgdGhhdCB3ZSBjYW4gb2J0YWluIHNpbWlsYXIgcGVycGxleGl0eSBzY29yZXMgd2l0aCBzaXggdGltZXMgZmV3ZXIgcGFyYW1ldGVycyBjb21wYXJlZCB0byBhIHN0YW5kYXJkIHN0YWNrZWQgMi1sYXllciBMU1RNIG1vZGVsIHRyYWluZWQgd2l0aCBkcm9wb3V0IChaYXJlbWJhIGV0IGFsLiAyMDE0KS4gSW4gY29udHJhc3Qgd2l0aCB0aGUgY3VycmVudCB1c2FnZSBvZiBza2lwIGNvbm5lY3Rpb25zLCB3ZSBzaG93IHRoYXQgZGVuc2VseSBjb25uZWN0aW5nIG9ubHkgYSBmZXcgc3RhY2tlZCBsYXllcnMgd2l0aCBza2lwIGNvbm5lY3Rpb25zIGFscmVhZHkgeWllbGRzIHNpZ25pZmljYW50IHBlcnBsZXhpdHkgcmVkdWN0aW9ucy4iLDEwMC4wLERlbnNlbHkgQ29ubmVjdGVkIExTVE0gKyBWYXIuIERyb3BvdXQsVW5yZWxlYXNlZCxCZWxnaXVtLCwsLCwsMjAyNS0xMS0yOCAxMTo1Mzo0NCswMDowMCwsLCwsLEFjYWRlbWlhLCwsLCxVbnJlbGVhc2VkLCwsLCwsLCxPcGVyYXRpb24gY291bnRpbmcsLCwsLE5vCjQgbGF5ZXIgRGVuc2VseSBDb25uZWN0ZWQgTFNUTSAxNE0gKFBUQiksTGFuZ3VhZ2UsTGFuZ3VhZ2UgbW9kZWxpbmcsR2hlbnQgVW5pdmVyc2l0eSwiRnLDqWRlcmljIEdvZGluLCBKb25pIERhbWJyZSwgV2VzbGV5IERlIE5ldmUiLDIwMTctMDctMTksSW1wcm92aW5nIExhbmd1YWdlIE1vZGVsaW5nIHVzaW5nIERlbnNlbHkgQ29ubmVjdGVkIFJlY3VycmVudCBOZXVyYWwgTmV0d29ya3MsaHR0cHM6Ly9hcnhpdi5vcmcvcGRmLzE3MDcuMDYxMzAsLCwsMTQwMDAwMDAuMCwsNzgwMDAwMDAwMDAwMDAwMC4wLDYqMTQwMDAwMDAqOTI5MDAwKjEwMD03LjgwMzZlKzE1LCwsLCwsLENvbmZpZGVudCwiSW4gdGhpcyBwYXBlciwgd2UgaW50cm9kdWNlIHRoZSBub3ZlbCBjb25jZXB0IG9mIGRlbnNlbHkgY29ubmVjdGVkIGxheWVycyBpbnRvIHJlY3VycmVudCBuZXVyYWwgbmV0d29ya3MuIFdlIGV2YWx1YXRlIG91ciBwcm9wb3NlZCBhcmNoaXRlY3R1cmUgb24gdGhlIFBlbm4gVHJlZWJhbmsgbGFuZ3VhZ2UgbW9kZWxpbmcgdGFzay4gV2Ugc2hvdyB0aGF0IHdlIGNhbiBvYnRhaW4gc2ltaWxhciBwZXJwbGV4aXR5IHNjb3JlcyB3aXRoIHNpeCB0aW1lcyBmZXdlciBwYXJhbWV0ZXJzIGNvbXBhcmVkIHRvIGEgc3RhbmRhcmQgc3RhY2tlZCAyLWxheWVyIExTVE0gbW9kZWwgdHJhaW5lZCB3aXRoIGRyb3BvdXQgKFphcmVtYmEgZXQgYWwuIDIwMTQpLiBJbiBjb250cmFzdCB3aXRoIHRoZSBjdXJyZW50IHVzYWdlIG9mIHNraXAgY29ubmVjdGlvbnMsIHdlIHNob3cgdGhhdCBkZW5zZWx5IGNvbm5lY3Rpbmcgb25seSBhIGZldyBzdGFja2VkIGxheWVycyB3aXRoIHNraXAgY29ubmVjdGlvbnMgYWxyZWFkeSB5aWVsZHMgc2lnbmlmaWNhbnQgcGVycGxleGl0eSByZWR1Y3Rpb25zLiIsMTAwLjAsNCBsYXllciBEZW5zZWx5IENvbm5lY3RlZCBMU1RNLFVucmVsZWFzZWQsQmVsZ2l1bSwsLCwsLDIwMjYtMDItMTEgMTk6MjY6MjcrMDA6MDAsLCwsLCxBY2FkZW1pYSwsLCwsVW5yZWxlYXNlZCwsLCwsLCwsLCwsLCxObwpBV0QtTFNUTSxMYW5ndWFnZSxMYW5ndWFnZSBtb2RlbGluZywiRGVlcE1pbmQsVW5pdmVyc2l0eSBvZiBPeGZvcmQiLCJHw6Fib3IgTWVsaXMsIENocmlzIER5ZXIsIFBoaWwgQmx1bnNvbSIsMjAxNy0wNy0xOCxPbiB0aGUgU3RhdGUgb2YgdGhlIEFydCBvZiBFdmFsdWF0aW9uIGluIE5ldXJhbCBMYW5ndWFnZSBNb2RlbHMsaHR0cHM6Ly9hcnhpdi5vcmcvYWJzLzE3MDcuMDU1ODksNTU1LjAsU09UQSBpbXByb3ZlbWVudCwiIiJXZSBlc3RhYmxpc2ggYSBuZXcgc3RhdGUgb2YgdGhlIGFydCBvbiB0aGUgUGVubiBUcmVlYmFuayBhbmQgV2lraXRleHQtMiBjb3Jwb3JhIiIiLDI0MDAwMDAwLjAsLCwsMjAwMDAwMCwsLCwsLENvbmZpZGVudCwiT25nb2luZyBpbm5vdmF0aW9ucyBpbiByZWN1cnJlbnQgbmV1cmFsIG5ldHdvcmsgYXJjaGl0ZWN0dXJlcyBoYXZlIHByb3ZpZGVkIGEgc3RlYWR5IGluZmx1eCBvZiBhcHBhcmVudGx5IHN0YXRlLW9mLXRoZS1hcnQgcmVzdWx0cyBvbiBsYW5ndWFnZSBtb2RlbGxpbmcgYmVuY2htYXJrcy4gSG93ZXZlciwgdGhlc2UgaGF2ZSBiZWVuIGV2YWx1YXRlZCB1c2luZyBkaWZmZXJpbmcgY29kZSBiYXNlcyBhbmQgbGltaXRlZCBjb21wdXRhdGlvbmFsIHJlc291cmNlcywgd2hpY2ggcmVwcmVzZW50IHVuY29udHJvbGxlZCBzb3VyY2VzIG9mIGV4cGVyaW1lbnRhbCB2YXJpYXRpb24uIFdlIHJlZXZhbHVhdGUgc2V2ZXJhbCBwb3B1bGFyIGFyY2hpdGVjdHVyZXMgYW5kIHJlZ3VsYXJpc2F0aW9uIG1ldGhvZHMgd2l0aCBsYXJnZS1zY2FsZSBhdXRvbWF0aWMgYmxhY2stYm94IGh5cGVycGFyYW1ldGVyIHR1bmluZyBhbmQgYXJyaXZlIGF0IHRoZSBzb21ld2hhdCBzdXJwcmlzaW5nIGNvbmNsdXNpb24gdGhhdCBzdGFuZGFyZCBMU1RNIGFyY2hpdGVjdHVyZXMsIHdoZW4gcHJvcGVybHkgcmVndWxhcmlzZWQsIG91dHBlcmZvcm0gbW9yZSByZWNlbnQgbW9kZWxzLiBXZSBlc3RhYmxpc2ggYSBuZXcgc3RhdGUgb2YgdGhlIGFydCBvbiB0aGUgUGVubiBUcmVlYmFuayBhbmQgV2lraXRleHQtMiBjb3Jwb3JhLCBhcyB3ZWxsIGFzIHN0cm9uZyBiYXNlbGluZXMgb24gdGhlIEh1dHRlciBQcml6ZSBkYXRhc2V0LiIsLEFXRC1MU1RNLFVucmVsZWFzZWQsIlVuaXRlZCBLaW5nZG9tIG9mIEdyZWF0IEJyaXRhaW4gYW5kIE5vcnRoZXJuIElyZWxhbmQsVW5pdGVkIEtpbmdkb20gb2YgR3JlYXQgQnJpdGFpbiBhbmQgTm9ydGhlcm4gSXJlbGFuZCIsLCwsLCwyMDI1LTExLTI4IDExOjUzOjQ0KzAwOjAwLCwsLCwsIkluZHVzdHJ5LEFjYWRlbWlhIiwsLCwsVW5yZWxlYXNlZCwsLCwsRlAzMiwsLCwsLCwsTm8KSkZULFZpc2lvbiwiSW1hZ2UgY2xhc3NpZmljYXRpb24sT2JqZWN0IGRldGVjdGlvbixTZW1hbnRpYyBzZWdtZW50YXRpb24sUG9zZSBlc3RpbWF0aW9uIiwiR29vZ2xlIFJlc2VhcmNoLENhcm5lZ2llIE1lbGxvbiBVbml2ZXJzaXR5IChDTVUpIiwiQ2hlbiBTdW4sIEFiaGluYXYgU2hyaXZhc3RhdmEsIFNhdXJhYmggU2luZ2gsIEFiaGluYXYgR3VwdGEiLDIwMTctMDctMTAsUmV2aXNpdGluZyBVbnJlYXNvbmFibGUgRWZmZWN0aXZlbmVzcyBvZiBEYXRhIGluIERlZXAgTGVhcm5pbmcgRXJhLixodHRwczovL2FyeGl2Lm9yZy9hYnMvMTcwNy4wMjk2OCwyNzEyLjAsU09UQSBpbXByb3ZlbWVudCxTT1RBIG9uIENPQ08gYW5kIFBBU0NBTCBWT0MsNDQ2NTQ1MDQuMCwiVXNlcyBSZXNOZXQtMTAxIGFyY2hpdGVjdHVyZSwgd2hpY2ggaGFzIDQ0LDY1NCw1MDQgcGFyYW1ldGVyczoKaHR0cHM6Ly9yZXNvdXJjZXMud29sZnJhbWNsb3VkLmNvbS9OZXVyYWxOZXRSZXBvc2l0b3J5L3Jlc291cmNlcy9SZXNOZXQtMTAxLVRyYWluZWQtb24tSW1hZ2VOZXQtQ29tcGV0aXRpb24tRGF0YS8iLDguNDNlKzIwLCJUZXNsYSBLODAgcGVyZm9ybWFuY2U6IDguMTMgVEZMT1AvcwoKQXNzdW1lIDQwJSB1dGlsaXphdGlvbgoKNjAgZGF5cyAqIDUwIEdQVXMgKiA0MCUgdXRpbGl6YXRpb24gKiA4LjEzIFRGTE9QL3MvR1BVID0gOC40MyoxMF4yMCBGTE9QIiw1NDg3MzAwMDAwMDAwLCwxNDQwLjAsLE5WSURJQSBUZXNsYSBLODAsLENvbmZpZGVudCwiVGhlIHN1Y2Nlc3Mgb2YgZGVlcCBsZWFybmluZyBpbiB2aXNpb24gY2FuIGJlIGF0dHJpYnV0ZWQgdG86IChhKSBtb2RlbHMgd2l0aCBoaWdoIGNhcGFjaXR5OyAoYikgaW5jcmVhc2VkIGNvbXB1dGF0aW9uYWwgcG93ZXI7IGFuZCAoYykgYXZhaWxhYmlsaXR5IG9mIGxhcmdlLXNjYWxlIGxhYmVsZWQgZGF0YS4gU2luY2UgMjAxMiwgdGhlcmUgaGF2ZSBiZWVuIHNpZ25pZmljYW50IGFkdmFuY2VzIGluIHJlcHJlc2VudGF0aW9uIGNhcGFiaWxpdGllcyBvZiB0aGUgbW9kZWxzIGFuZCBjb21wdXRhdGlvbmFsIGNhcGFiaWxpdGllcyBvZiBHUFVzLiBCdXQgdGhlIHNpemUgb2YgdGhlIGJpZ2dlc3QgZGF0YXNldCBoYXMgc3VycHJpc2luZ2x5IHJlbWFpbmVkIGNvbnN0YW50LiBXaGF0IHdpbGwgaGFwcGVuIGlmIHdlIGluY3JlYXNlIHRoZSBkYXRhc2V0IHNpemUgYnkgMTB4IG9yIDEwMHg/IFRoaXMgcGFwZXIgdGFrZXMgYSBzdGVwIHRvd2FyZHMgY2xlYXJpbmcgdGhlIGNsb3VkcyBvZiBteXN0ZXJ5IHN1cnJvdW5kaW5nIHRoZSByZWxhdGlvbnNoaXAgYmV0d2VlbiBgZW5vcm1vdXMgZGF0YScgYW5kIHZpc3VhbCBkZWVwIGxlYXJuaW5nLiBCeSBleHBsb2l0aW5nIHRoZSBKRlQtMzAwTSBkYXRhc2V0IHdoaWNoIGhhcyBtb3JlIHRoYW4gMzc1TSBub2lzeSBsYWJlbHMgZm9yIDMwME0gaW1hZ2VzLCB3ZSBpbnZlc3RpZ2F0ZSBob3cgdGhlIHBlcmZvcm1hbmNlIG9mIGN1cnJlbnQgdmlzaW9uIHRhc2tzIHdvdWxkIGNoYW5nZSBpZiB0aGlzIGRhdGEgd2FzIHVzZWQgZm9yIHJlcHJlc2VudGF0aW9uIGxlYXJuaW5nLiBPdXIgcGFwZXIgZGVsaXZlcnMgc29tZSBzdXJwcmlzaW5nIChhbmQgc29tZSBleHBlY3RlZCkgZmluZGluZ3MuIEZpcnN0LCB3ZSBmaW5kIHRoYXQgdGhlIHBlcmZvcm1hbmNlIG9uIHZpc2lvbiB0YXNrcyBpbmNyZWFzZXMgbG9nYXJpdGhtaWNhbGx5IGJhc2VkIG9uIHZvbHVtZSBvZiB0cmFpbmluZyBkYXRhIHNpemUuIFNlY29uZCwgd2Ugc2hvdyB0aGF0IHJlcHJlc2VudGF0aW9uIGxlYXJuaW5nIChvciBwcmUtdHJhaW5pbmcpIHN0aWxsIGhvbGRzIGEgbG90IG9mIHByb21pc2UuIE9uZSBjYW4gaW1wcm92ZSBwZXJmb3JtYW5jZSBvbiBtYW55IHZpc2lvbiB0YXNrcyBieSBqdXN0IHRyYWluaW5nIGEgYmV0dGVyIGJhc2UgbW9kZWwuIEZpbmFsbHksIGFzIGV4cGVjdGVkLCB3ZSBwcmVzZW50IG5ldyBzdGF0ZS1vZi10aGUtYXJ0IHJlc3VsdHMgZm9yIGRpZmZlcmVudCB2aXNpb24gdGFza3MgaW5jbHVkaW5nIGltYWdlIGNsYXNzaWZpY2F0aW9uLCBvYmplY3QgZGV0ZWN0aW9uLCBzZW1hbnRpYyBzZWdtZW50YXRpb24gYW5kIGh1bWFuIHBvc2UgZXN0aW1hdGlvbi4gT3VyIHNpbmNlcmUgaG9wZSBpcyB0aGF0IHRoaXMgaW5zcGlyZXMgdmlzaW9uIGNvbW11bml0eSB0byBub3QgdW5kZXJ2YWx1ZSB0aGUgZGF0YSBhbmQgZGV2ZWxvcCBjb2xsZWN0aXZlIGVmZm9ydHMgaW4gYnVpbGRpbmcgbGFyZ2VyIGRhdGFzZXRzLiIsNC4wLCwsIlVuaXRlZCBTdGF0ZXMgb2YgQW1lcmljYSxVbml0ZWQgU3RhdGVzIG9mIEFtZXJpY2EiLCwsLDUwLjAsLDIwMjYtMDUtMjUgMTI6MTY6MzQrMDA6MDAsLCwsMzIuMCwsIkluZHVzdHJ5LEFjYWRlbWlhIiwsLCw3MjAwMC4wLCwsLDE3OTEwLjc1OTUwNzg0Mzg2OCwsRlAzMixUcnVlLDMxMzMwLjcwNDQwNjY0MjU3MyxIYXJkd2FyZSwsLCwsCkRlZXBMb2MsQmlvbG9neSxQcm90ZWluIGxvY2FsaXphdGlvbiBwcmVkaWN0aW9uLCJUZWNobmljYWwgVW5pdmVyc2l0eSBvZiBEZW5tYXJrLFVuaXZlcnNpdHkgb2YgQ29wZW5oYWdlbiIsIkpvc8OpIEp1YW4gQWxtYWdybyBBcm1lbnRlcm9zLCBDYXNwZXIgS2FhZSBTw7huZGVyYnksIFPDuHJlbiBLYWFlIFPDuG5kZXJieSwgSGVucmlrIE5pZWxzZW4sIE9sZSBXaW50aGVyIiwyMDE3LTA3LTA3LERlZXBMb2M6IHByZWRpY3Rpb24gb2YgcHJvdGVpbiBzdWJjZWxsdWxhciBsb2NhbGl6YXRpb24gdXNpbmcgZGVlcCBsZWFybmluZyxodHRwczovL2FjYWRlbWljLm91cC5jb20vYmlvaW5mb3JtYXRpY3MvYXJ0aWNsZS8zMy8yMS8zMzg3LzM5MzE4NTcsLFNPVEEgaW1wcm92ZW1lbnQsLCwsNS43ODEwMjRlKzE3LDY2OTEwMDAwMDAwMDAgRkxPUCAvIEdQVSAvIHNlYyBbVGl0YW4gWCByZXBvcnRlZF0gKiAxIEdQVSBbYXNzdW1lZF0gKiA4MCBob3VycyAqIDM2MDAgc2VjIC8gaG91ciAqIDAuMyBbYXNzdW1lZCB1dGlsaXphdGlvbl0gPSA1Ljc4MTAyNGUrMTcgRkxPUCwsLDgwLjAsIiIiVGhlIHRyYWluaW5nIHRpbWUgZm9yIHRoZSBmdWxsIGVuc2VtYmxlIHdhcyA4MCBob3VycywgYXBwcm94aW1hdGVseSBmaXZlIGhvdXJzIHBlciBtb2RlbC4gIiIiLE5WSURJQSBHZUZvcmNlIEdUWCBUSVRBTiBYLCxMaWtlbHksIk1vdGl2YXRpb24KVGhlIHByZWRpY3Rpb24gb2YgZXVrYXJ5b3RpYyBwcm90ZWluIHN1YmNlbGx1bGFyIGxvY2FsaXphdGlvbiBpcyBhIHdlbGwtc3R1ZGllZCB0b3BpYyBpbiBiaW9pbmZvcm1hdGljcyBkdWUgdG8gaXRzIHJlbGV2YW5jZSBpbiBwcm90ZW9taWNzIHJlc2VhcmNoLiBNYW55IG1hY2hpbmUgbGVhcm5pbmcgbWV0aG9kcyBoYXZlIGJlZW4gc3VjY2Vzc2Z1bGx5IGFwcGxpZWQgaW4gdGhpcyB0YXNrLCBidXQgaW4gbW9zdCBvZiB0aGVtLCBwcmVkaWN0aW9ucyByZWx5IG9uIGFubm90YXRpb24gb2YgaG9tb2xvZ3VlcyBmcm9tIGtub3dsZWRnZSBkYXRhYmFzZXMuIEZvciBub3ZlbCBwcm90ZWlucyB3aGVyZSBubyBhbm5vdGF0ZWQgaG9tb2xvZ3VlcyBleGlzdCwgYW5kIGZvciBwcmVkaWN0aW5nIHRoZSBlZmZlY3RzIG9mIHNlcXVlbmNlIHZhcmlhbnRzLCBpdCBpcyBkZXNpcmFibGUgdG8gaGF2ZSBtZXRob2RzIGZvciBwcmVkaWN0aW5nIHByb3RlaW4gcHJvcGVydGllcyBmcm9tIHNlcXVlbmNlIGluZm9ybWF0aW9uIG9ubHkuCgpSZXN1bHRzCkhlcmUsIHdlIHByZXNlbnQgYSBwcmVkaWN0aW9uIGFsZ29yaXRobSB1c2luZyBkZWVwIG5ldXJhbCBuZXR3b3JrcyB0byBwcmVkaWN0IHByb3RlaW4gc3ViY2VsbHVsYXIgbG9jYWxpemF0aW9uIHJlbHlpbmcgb25seSBvbiBzZXF1ZW5jZSBpbmZvcm1hdGlvbi4gQXQgaXRzIGNvcmUsIHRoZSBwcmVkaWN0aW9uIG1vZGVsIHVzZXMgYSByZWN1cnJlbnQgbmV1cmFsIG5ldHdvcmsgdGhhdCBwcm9jZXNzZXMgdGhlIGVudGlyZSBwcm90ZWluIHNlcXVlbmNlIGFuZCBhbiBhdHRlbnRpb24gbWVjaGFuaXNtIGlkZW50aWZ5aW5nIHByb3RlaW4gcmVnaW9ucyBpbXBvcnRhbnQgZm9yIHRoZSBzdWJjZWxsdWxhciBsb2NhbGl6YXRpb24uIFRoZSBtb2RlbCB3YXMgdHJhaW5lZCBhbmQgdGVzdGVkIG9uIGEgcHJvdGVpbiBkYXRhc2V0IGV4dHJhY3RlZCBmcm9tIG9uZSBvZiB0aGUgbGF0ZXN0IFVuaVByb3QgcmVsZWFzZXMsIGluIHdoaWNoIGV4cGVyaW1lbnRhbGx5IGFubm90YXRlZCBwcm90ZWlucyBmb2xsb3cgbW9yZSBzdHJpbmdlbnQgY3JpdGVyaWEgdGhhbiBwcmV2aW91c2x5LiBXZSBkZW1vbnN0cmF0ZSB0aGF0IG91ciBtb2RlbCBhY2hpZXZlcyBhIGdvb2QgYWNjdXJhY3kgKDc4JSBmb3IgMTAgY2F0ZWdvcmllczsgOTIlIGZvciBtZW1icmFuZS1ib3VuZCBvciBzb2x1YmxlKSwgb3V0cGVyZm9ybWluZyBjdXJyZW50IHN0YXRlLW9mLXRoZS1hcnQgYWxnb3JpdGhtcywgaW5jbHVkaW5nIHRob3NlIHJlbHlpbmcgb24gaG9tb2xvZ3kgaW5mb3JtYXRpb24uIiwxNTAuMCwsSG9zdGVkIGFjY2VzcyAobm8gQVBJKSwiRGVubWFyayxEZW5tYXJrIiwsLCwxLjAsLDIwMjUtMTEtMjggMTE6NTM6NDQrMDA6MDAsLCwsLCwiQWNhZGVtaWEsQWNhZGVtaWEiLCwsLCxVbnJlbGVhc2VkLFRoZSBtZXRob2QgaXMgYXZhaWxhYmxlIGFzIGEgd2ViIHNlcnZlciBhdCBodHRwOi8vd3d3LmNicy5kdHUuZGsvc2VydmljZXMvRGVlcExvYy4gRXhhbXBsZSBjb2RlIGlzIGF2YWlsYWJsZSBhdCBodHRwczovL2dpdGh1Yi5jb20vSkpBbG1hZ3JvL3N1YmNlbGx1bGFyX2xvY2FsaXphdGlvbi4gVGhlIGRhdGFzZXQgaXMgYXZhaWxhYmxlIGF0IGh0dHA6Ly93d3cuY2JzLmR0dS5kay9zZXJ2aWNlcy9EZWVwTG9jL2RhdGEucGhwLiwsLCwsLDI4Ni45MzAzODExNTIyODg3LEhhcmR3YXJlLCwsLCxObwpTaHVmZmxlTmV0IHYxLFZpc2lvbiwiT2JqZWN0IGRldGVjdGlvbixJbWFnZSBjbGFzc2lmaWNhdGlvbiIsTWVndmlpIEluYywiWCBaaGFuZywgWCBaaG91LCBNIExpbiwgSiBTdW4iLDIwMTctMDctMDMsU2h1ZmZsZU5ldDogQW4gRXh0cmVtZWx5IEVmZmljaWVudCBDb252b2x1dGlvbmFsIE5ldXJhbCBOZXR3b3JrIGZvciBNb2JpbGUgRGV2aWNlcyxodHRwczovL2FyeGl2Lm9yZy9hYnMvMTcwNy4wMTA4Myw4MzI1LjAsSGlnaGx5IGNpdGVkLCwyNDMwMDAwLjAsLCwsMTI4MDAwMCwsLCwsLCwsLCwsQ2hpbmEsLCwsLCwyMDI2LTA1LTI1IDEyOjE2OjM0KzAwOjAwLCwsLCwsSW5kdXN0cnksLCwsLCwsLCwsRlAzMiwsLCwsLCwsCk5vaXN5TmV0LUR1ZWxpbmcsR2FtZXMsQXRhcmksRGVlcE1pbmQsIk0gRm9ydHVuYXRvLCBNRyBBemFyLCBCIFBpb3QsIEogTWVuaWNrIiwyMDE3LTA2LTMwLE5vaXN5IE5ldHdvcmtzIGZvciBFeHBsb3JhdGlvbixodHRwczovL2FyeGl2Lm9yZy9hYnMvMTcwNi4xMDI5NXYzLDEwMDcuMCxTT1RBIGltcHJvdmVtZW50LG5vdCBhbiBhYnNvdWx0ZSBTT1RBIG9uIEF0YXJpIDI2MDAsLCwsLDMyMDAwMDAwMCwsLCwsLFVua25vd24sIldlIGludHJvZHVjZSBOb2lzeU5ldCwgYSBkZWVwIHJlaW5mb3JjZW1lbnQgbGVhcm5pbmcgYWdlbnQgd2l0aCBwYXJhbWV0cmljIG5vaXNlIGFkZGVkIHRvIGl0cyB3ZWlnaHRzLCBhbmQgc2hvdyB0aGF0IHRoZSBpbmR1Y2VkIHN0b2NoYXN0aWNpdHkgb2YgdGhlIGFnZW50J3MgcG9saWN5IGNhbiBiZSB1c2VkIHRvIGFpZCBlZmZpY2llbnQgZXhwbG9yYXRpb24uIFRoZSBwYXJhbWV0ZXJzIG9mIHRoZSBub2lzZSBhcmUgbGVhcm5lZCB3aXRoIGdyYWRpZW50IGRlc2NlbnQgYWxvbmcgd2l0aCB0aGUgcmVtYWluaW5nIG5ldHdvcmsgd2VpZ2h0cy4gTm9pc3lOZXQgaXMgc3RyYWlnaHRmb3J3YXJkIHRvIGltcGxlbWVudCBhbmQgYWRkcyBsaXR0bGUgY29tcHV0YXRpb25hbCBvdmVyaGVhZC4gV2UgZmluZCB0aGF0IHJlcGxhY2luZyB0aGUgY29udmVudGlvbmFsIGV4cGxvcmF0aW9uIGhldXJpc3RpY3MgZm9yIEEzQywgRFFOIGFuZCBkdWVsaW5nIGFnZW50cyAoZW50cm9weSByZXdhcmQgYW5kIFxlcHNpbG9uLWdyZWVkeSByZXNwZWN0aXZlbHkpIHdpdGggTm9pc3lOZXQgeWllbGRzIHN1YnN0YW50aWFsbHkgaGlnaGVyIHNjb3JlcyBmb3IgYSB3aWRlIHJhbmdlIG9mIEF0YXJpIGdhbWVzLCBpbiBzb21lIGNhc2VzIGFkdmFuY2luZyB0aGUgYWdlbnQgZnJvbSBzdWIgdG8gc3VwZXItaHVtYW4gcGVyZm9ybWFuY2UuIiwsLFVucmVsZWFzZWQsVW5pdGVkIEtpbmdkb20gb2YgR3JlYXQgQnJpdGFpbiBhbmQgTm9ydGhlcm4gSXJlbGFuZCwsLCwsLDIwMjYtMDUtMjUgMTI6MTY6MzUrMDA6MDAsLCwsLCxJbmR1c3RyeSwsLCwsVW5yZWxlYXNlZCwsLCwsLCwsLCwsLCxObwpEZWVwTGFiVjMsVmlzaW9uLFNlbWFudGljIHNlZ21lbnRhdGlvbixHb29nbGUsIkxpYW5nLUNoaWVoIENoZW4sIFl1a3VuIFpodSwgR2VvcmdlIFBhcGFuZHJlb3UsIEZsb3JpYW4gU2Nocm9mZiwgSGFydHdpZyBBZGFtIiwyMDE3LTA2LTE3LFJldGhpbmtpbmcgQXRyb3VzIENvbnZvbHV0aW9uIGZvciBTZW1hbnRpYyBJbWFnZSBTZWdtZW50YXRpb24saHR0cHM6Ly9hcnhpdi5vcmcvYWJzLzE3MDYuMDU1ODcsOTg3My4wLEhpZ2hseSBjaXRlZCwsLCwsLDgzNTQ1NjMwNzQsLCwsLCxVbmtub3duLCwsLCxVbml0ZWQgU3RhdGVzIG9mIEFtZXJpY2EsLCwsLCwyMDI2LTA1LTI1IDEyOjE1OjExKzAwOjAwLCwsLCwsSW5kdXN0cnksLCwsLCwsLCwsRlAzMiwsLCwsLCwsCkhSQSxHYW1lcyxBdGFyaSBnYW1lOiBNcy4gUGFjLU1hbiwiTWFsdXViYSxNaWNyb3NvZnQiLCJIIFZhbiBTZWlqZW4sIE0gRmF0ZW1pLCBKIFJvbW9mZiwgUiBMYXJvY2hlIiwyMDE3LTA2LTEzLEh5YnJpZCBSZXdhcmQgQXJjaGl0ZWN0dXJlIGZvciBSZWluZm9yY2VtZW50IExlYXJuaW5nLGh0dHBzOi8vYXJ4aXYub3JnL2Ficy8xNzA2LjA0MjA4LDI4NS4wLFNPVEEgaW1wcm92ZW1lbnQsIlRhYmxlIDEKIiJXaXRoIHRoZSBiZXN0IGNvbWJpbmF0aW9uLCBIUkEgbm90IG9ubHkgb3V0cGVyZm9ybXMgdGhlIHN0YXRlLW9mLXRoZS1hcnQgb24gYm90aCBtZXRyaWNzLCBpdCBhbHNvIHNpZ25pZmljYW50bHkgb3V0cGVyZm9ybXMgdGhlIGh1bWFuIHNjb3JlLCBjb252aW5jaW5nbHkgZGVtb25zdHJhdGluZyB0aGUgc3RyZW5ndGggb2YgSFJBLiIiIiwsLCwsMTUwMDAwMDAwLCwsLCwsVW5rbm93biwiT25lIG9mIHRoZSBtYWluIGNoYWxsZW5nZXMgaW4gcmVpbmZvcmNlbWVudCBsZWFybmluZyAoUkwpIGlzIGdlbmVyYWxpc2F0aW9uLiBJbiB0eXBpY2FsIGRlZXAgUkwgbWV0aG9kcyB0aGlzIGlzIGFjaGlldmVkIGJ5IGFwcHJveGltYXRpbmcgdGhlIG9wdGltYWwgdmFsdWUgZnVuY3Rpb24gd2l0aCBhIGxvdy1kaW1lbnNpb25hbCByZXByZXNlbnRhdGlvbiB1c2luZyBhIGRlZXAgbmV0d29yay4gV2hpbGUgdGhpcyBhcHByb2FjaCB3b3JrcyB3ZWxsIGluIG1hbnkgZG9tYWlucywgaW4gZG9tYWlucyB3aGVyZSB0aGUgb3B0aW1hbCB2YWx1ZSBmdW5jdGlvbiBjYW5ub3QgZWFzaWx5IGJlIHJlZHVjZWQgdG8gYSBsb3ctZGltZW5zaW9uYWwgcmVwcmVzZW50YXRpb24sIGxlYXJuaW5nIGNhbiBiZSB2ZXJ5IHNsb3cgYW5kIHVuc3RhYmxlLiBUaGlzIHBhcGVyIGNvbnRyaWJ1dGVzIHRvd2FyZHMgdGFja2xpbmcgc3VjaCBjaGFsbGVuZ2luZyBkb21haW5zLCBieSBwcm9wb3NpbmcgYSBuZXcgbWV0aG9kLCBjYWxsZWQgSHlicmlkIFJld2FyZCBBcmNoaXRlY3R1cmUgKEhSQSkuIEhSQSB0YWtlcyBhcyBpbnB1dCBhIGRlY29tcG9zZWQgcmV3YXJkIGZ1bmN0aW9uIGFuZCBsZWFybnMgYSBzZXBhcmF0ZSB2YWx1ZSBmdW5jdGlvbiBmb3IgZWFjaCBjb21wb25lbnQgcmV3YXJkIGZ1bmN0aW9uLiBCZWNhdXNlIGVhY2ggY29tcG9uZW50IHR5cGljYWxseSBvbmx5IGRlcGVuZHMgb24gYSBzdWJzZXQgb2YgYWxsIGZlYXR1cmVzLCB0aGUgY29ycmVzcG9uZGluZyB2YWx1ZSBmdW5jdGlvbiBjYW4gYmUgYXBwcm94aW1hdGVkIG1vcmUgZWFzaWx5IGJ5IGEgbG93LWRpbWVuc2lvbmFsIHJlcHJlc2VudGF0aW9uLCBlbmFibGluZyBtb3JlIGVmZmVjdGl2ZSBsZWFybmluZy4gV2UgZGVtb25zdHJhdGUgSFJBIG9uIGEgdG95LXByb2JsZW0gYW5kIHRoZSBBdGFyaSBnYW1lIE1zLiBQYWMtTWFuLCB3aGVyZSBIUkEgYWNoaWV2ZXMgYWJvdmUtaHVtYW4gcGVyZm9ybWFuY2UuIiwsLCwiQ2FuYWRhLFVuaXRlZCBTdGF0ZXMgb2YgQW1lcmljYSIsLCwsLCwyMDI2LTA1LTI1IDEyOjEyOjA2KzAwOjAwLCwsLCwsIkluZHVzdHJ5LEluZHVzdHJ5IiwsLCwsLCwsLCxGUDMyLCwsLCwsLCwKVHJhbnNmb3JtZXIsTGFuZ3VhZ2UsVHJhbnNsYXRpb24sIkdvb2dsZSBSZXNlYXJjaCxHb29nbGUgQnJhaW4iLCJBc2hpc2ggVmFzd2FuaSwgTm9hbSBTaGF6ZWVyLCBOaWtpIFBhcm1hciwgSmFrb2IgVXN6a29yZWl0LCBMbGlvbiBKb25lcywgQWlkYW4gTi4gR29tZXosIEx1a2FzeiBLYWlzZXIsIElsbGlhIFBvbG9zdWtoaW4iLDIwMTctMDYtMTIsQXR0ZW50aW9uIElzIEFsbCBZb3UgTmVlZCxodHRwczovL3Byb2NlZWRpbmdzLm5ldXJpcHMuY2MvcGFwZXIvMjAxNy9maWxlLzNmNWVlMjQzNTQ3ZGVlOTFmYmQwNTNjMWM0YTg0NWFhLVBhcGVyLnBkZiwxNTkyNTEuMCwiSGlnaGx5IGNpdGVkLEhpc3RvcmljYWwgc2lnbmlmaWNhbmNlIixUaGUgb3JpZ2luYWwgdHJhbnNmb3JtZXIsMjEzMDAwMDAwLjAsIlRoaXMgcGFnZSBzdWdnZXN0cyB0aGUgdHJhbnNmb3JtZXIgaGFzIDIxM00gcGFyYW1ldGVycy4KCiIiQWx0aG91Z2ggdGhlcmUgYXJlIG90aGVycyBhcmNoaXRlY3R1cmVzIHRoYXQgbWFrZSB1c2Ugb2YgYXR0ZW50aW9uIGxheWVycywgbm9uZSBhY2hpZXZlcyBzbyBnb29kIHJlc3VsdHMgc28gZmFzdC4gTm90IG9ubHkgdGhhdCwgYnV0IHRoZSBvbmx5IG1vZGVsIHRoYXQgY2FuIGNvbXBpdGUgYWdhaW5zdCBUcmFuc2Zvcm1lciBpcyB0aGUgU2xpY2VuZXQyMiwgcHJvcG9zZWQganVzdCBmaWZ0ZWVuIGRheXMgYmVmb3JlLiBJdCB0YWtlcyBtdWNoIGxvbmdlciB0byB0cmFpbiwgZHVlIHRvIHRoZSBodWdlIGFtb3VudCBvZiBwYXJhbWV0ZXJzIGl0IHJlcXVpcmVzICgzNDggbWlsbGlvbiBhZ2FpbnN0IHRoZSAyMTMgbWlsbGlvbnMgb2YgVHJhbnNmb3JtZXIpLCBhbmQgdGhlIEJMRVUgc2NvcmVzIGl0IGFjaGlldmVzIGFyZSBzbGlnaHRseSB3b3JzZSBvbiBhdmVyYWdlLiBJbiBzaG9ydCwgdXAgdG8gZGF0ZSBpdCBvZmZlcnMgbm8gcHJvZml0IG92ZXIgVHJhbnNmb3JtZXIuIiIKCmh0dHBzOi8vcmljYXJkb2tsZWlua2xlaW4uZ2l0aHViLmlvLzIwMTcvMTEvMTYvQXR0ZW50aW9uLWlzLWFsbC15b3UtbmVlZC5odG1sIiw3LjQyNDUyNDhlKzE4LCIiIlRoZSBtb2RlbCB3YXMgdHJhaW5lZCBkdXJpbmcgMzAwMDAwIHN0ZXBzLCByb3VnaGx5IDMuNSBkYXlzLCB1c2luZyA4IE5WSURJQSBQMTAwIEdQVXMuIiIKCnNvdXJjZTogaHR0cHM6Ly9yaWNhcmRva2xl</x:v>
      </x:c>
    </x:row>
    <x:row r="283" ht="18" customHeight="1">
      <x:c r="A283" s="17" t="n">
        <x:v>278</x:v>
      </x:c>
      <x:c r="B283" s="17" t="n">
        <x:v>310</x:v>
      </x:c>
      <x:c r="C283" s="160" t="str">
        <x:v>aW5rbGVpbi5naXRodWIuaW8vMjAxNy8xMS8xNi9BdHRlbnRpb24taXMtYWxsLXlvdS1uZWVkLmh0bWwKCk5WSURJQSBUZXNsYSBQMTAwIGhhcyA5LjMgdGVyYUZMT1BTIHNpbmdsZS1wcmVjaXNpb24gcGVyZm9ybWFuY2UKCnNvdXJjZTogaHR0cHM6Ly93d3cubnZpZGlhLmNvbS9lbi1nYi9kYXRhLWNlbnRlci90ZXNsYS1wMTAwLwoKV2UgYXNzdW1lIDAuMzMgdXRpbGl6YXRpb24gcGVyZm9ybWFuY2UsIGluIGxpbmUgd2l0aCBPcGVuQUkncyAiIkFJIGFuZCBjb21wdXRlIiIgYXJ0aWNsZQoKc291cmNlOiBodHRwczovL29wZW5haS5jb20vYmxvZy9haS1hbmQtY29tcHV0ZS8KCjkuMyoxMF4xMiBGTE9QIC8gR1BVIC8gc2VjICogOCBHUFVzICogMy41IGRheXMgKiAyNCBob3VyIC8gZGF5ICogMzYwMCBzZWMgLyBob3VyICogMC4zMyBbYXNzdW1lZCB1dGlsaXphdGlvbl0gPSA3LjQyNDUyNDhlKzE4IEZMT1AKCkluIHRoZSAiIkFJIGFuZCBNZW1vcnkgV2FsbCIiIHBhcGVyIChodHRwczovL2dpdGh1Yi5jb20vYW1pcmdob2xhbWkvYWlfYW5kX21lbW9yeV93YWxsKSB0aGUgZXN0aW1hdGlvbiBpcyAyMywwMDAgUEZMT1BTID0gMi4zKjEwXjE5IEZMT1BzLiBUaGV5IGVzdGltYXRlIG51bWJlciBvZiBwYXJhbWV0ZXJzIGFzIDY1TQoKTm90ZSB0aGF0IFRhYmxlIDIgcHJvdmlkZXMgYSB0cmFpbmluZyBjb21wdXRlIGVzdGltYXRlLCBidXQgYXBwZWFycyBub3QgdG8gYWNjb3VudCBmb3IgdXRpbGl6YXRpb24uIiw4MzIwMDAwMDAsIiIiV2UgdHJhaW5lZCBvbiB0aGUgc3RhbmRhcmQgV01UIDIwMTQgRW5nbGlzaC1HZXJtYW4gZGF0YXNldCBjb25zaXN0aW5nIG9mIGFib3V0IDQuNSBtaWxsaW9uIHNlbnRlbmNlIHBhaXJzLiBTZW50ZW5jZXMgd2VyZSBlbmNvZGVkIHVzaW5nIGJ5dGUtcGFpciBlbmNvZGluZyBbM10sIHdoaWNoIGhhcyBhIHNoYXJlZCBzb3VyY2UtdGFyZ2V0IHZvY2FidWxhcnkgb2YgYWJvdXQgMzcwMDAgdG9rZW5zLiBGb3IgRW5nbGlzaC1GcmVuY2gsIHdlIHVzZWQgdGhlIHNpZ25pZmljYW50bHkgbGFyZ2VyIFdNVCAyMDE0IEVuZ2xpc2gtRnJlbmNoIGRhdGFzZXQgY29uc2lzdGluZyBvZiAzNk0gc2VudGVuY2VzIGFuZCBzcGxpdCB0b2tlbnMgaW50byBhIDMyMDAwIHdvcmQtcGllY2Ugdm9jYWJ1bGFyeSAiIgoKSW4gdG90YWwsIHRoaXMgaXMgNDAuNSBtaWxsaW9uIHNlbnRlbmNlLXBhaXJzLiBBc3N1bWluZyBlYWNoIHNlbnRlbmNlIHBhaXIgaXMgMTUtMjAgd29yZHMgaW4gZWFjaCBsYW5ndWFnZSwgdGhpcyBpcyAxLjItMS42IGJpbGxpb24gd29yZHMuCgpDb252ZXJ0IHRvIHRva2VuczogMS40QiAqIDQvMyA9IDEuODdCIHRva2VucyIsODQuMCwiV2UgdHJhaW5lZCBvdXIgbW9kZWxzIG9uIG9uZSBtYWNoaW5lIHdpdGggOCBOVklESUEgUDEwMCBHUFVzLiBGb3Igb3VyIGJhc2UgbW9kZWxzIHVzaW5nCnRoZSBoeXBlcnBhcmFtZXRlcnMgZGVzY3JpYmVkIHRocm91Z2hvdXQgdGhlIHBhcGVyLCBlYWNoIHRyYWluaW5nIHN0ZXAgdG9vayBhYm91dCAwLjQgc2Vjb25kcy4gV2UgdHJhaW5lZCB0aGUgYmFzZSBtb2RlbHMgZm9yIGEgdG90YWwgb2YgMTAwLDAwMCBzdGVwcyBvciAxMiBob3Vycy4gRm9yIG91ciBiaWcgbW9kZWxzLChkZXNjcmliZWQgb24gdGhlCmJvdHRvbSBsaW5lIG9mIHRhYmxlIDMpLCBzdGVwIHRpbWUgd2FzIDEuMCBzZWNvbmRzLiBUaGUgYmlnIG1vZGVscyB3ZXJlIHRyYWluZWQgZm9yIDMwMCwwMDAgc3RlcHMKKDMuNSBkYXlzKS4iLE5WSURJQSBQMTAwLFNlbGYtc3VwZXJ2aXNlZCBsZWFybmluZyxDb25maWRlbnQsIlRoZSBkb21pbmFudCBzZXF1ZW5jZSB0cmFuc2R1Y3Rpb24gbW9kZWxzIGFyZSBiYXNlZCBvbiBjb21wbGV4IHJlY3VycmVudCBvciBjb252b2x1dGlvbmFsIG5ldXJhbCBuZXR3b3JrcyB0aGF0IGluY2x1ZGUgYW4gZW5jb2RlciBhbmQgYSBkZWNvZGVyLiBUaGUgYmVzdCBwZXJmb3JtaW5nIG1vZGVscyBhbHNvIGNvbm5lY3QgdGhlIGVuY29kZXIgYW5kIGRlY29kZXIgdGhyb3VnaCBhbiBhdHRlbnRpb24gbWVjaGFuaXNtLiBXZSBwcm9wb3NlIGEgbmV3IHNpbXBsZSBuZXR3b3JrIGFyY2hpdGVjdHVyZSwgdGhlIFRyYW5zZm9ybWVyLCBiYXNlZCBzb2xlbHkgb24gYXR0ZW50aW9uIG1lY2hhbmlzbXMsIGRpc3BlbnNpbmcgd2l0aCByZWN1cnJlbmNlIGFuZCBjb252b2x1dGlvbnMgZW50aXJlbHkuIEV4cGVyaW1lbnRzIG9uIHR3byBtYWNoaW5lIHRyYW5zbGF0aW9uIHRhc2tzIHNob3cgdGhlc2UgbW9kZWxzIHRvIGJlIHN1cGVyaW9yIGluIHF1YWxpdHkgd2hpbGUgYmVpbmcgbW9yZSBwYXJhbGxlbGl6YWJsZSBhbmQgcmVxdWlyaW5nIHNpZ25pZmljYW50bHkgbGVzcyB0aW1lIHRvIHRyYWluLiBPdXIgbW9kZWwgYWNoaWV2ZXMgMjguNCBCTEVVIG9uIHRoZSBXTVQgMjAxNCBFbmdsaXNoLXRvLUdlcm1hbiB0cmFuc2xhdGlvbiB0YXNrLCBpbXByb3Zpbmcgb3ZlciB0aGUgZXhpc3RpbmcgYmVzdCByZXN1bHRzLCBpbmNsdWRpbmcgZW5zZW1ibGVzLCBieSBvdmVyIDIgQkxFVS4gT24gdGhlIFdNVCAyMDE0IEVuZ2xpc2gtdG8tRnJlbmNoIHRyYW5zbGF0aW9uIHRhc2ssIG91ciBtb2RlbCBlc3RhYmxpc2hlcyBhIG5ldyBzaW5nbGUtbW9kZWwgc3RhdGUtb2YtdGhlLWFydCBCTEVVIHNjb3JlIG9mIDQxLjAgYWZ0ZXIgdHJhaW5pbmcgZm9yIDMuNSBkYXlzIG9uIGVpZ2h0IEdQVXMsIGEgc21hbGwgZnJhY3Rpb24gb2YgdGhlIHRyYWluaW5nIGNvc3RzIG9mIHRoZSBiZXN0IG1vZGVscyBmcm9tIHRoZSBsaXRlcmF0dXJlIiwzLjAsLFVucmVsZWFzZWQsIlVuaXRlZCBTdGF0ZXMgb2YgQW1lcmljYSxVbml0ZWQgU3RhdGVzIG9mIEFtZXJpY2EiLCwsLDguMCwsMjAyNi0wMS0wMSAxNDowMToyMyswMDowMCwsLCwsLCJJbmR1c3RyeSxJbmR1c3RyeSIsLCwsNjcyLjAsVW5yZWxlYXNlZCwsLDQzOC4wMzU2NTE4NDI0MzM2LCxGUDMyLCw0MTgwLjAzMjg2OTQ4ODM4MywiSGFyZHdhcmUsVGhpcmQtcGFydHkgZXN0aW1hdGlvbiIsLCwsLE5vCkVEU1IsIlZpc2lvbixJbWFnZSBnZW5lcmF0aW9uIixJbWFnZSBzdXBlci1yZXNvbHV0aW9uLFNlb3VsIE5hdGlvbmFsIFVuaXZlcnNpdHksIkJlZSBMaW0sIFNhbmdoeXVuIFNvbiwgSGVld29uIEtpbSwgU2V1bmdqdW4gTmFoLCBLeW91bmcgTXUgTGVlIiwyMDE3LTA2LTEwLEVuaGFuY2VkIERlZXAgUmVzaWR1YWwgTmV0d29ya3MgZm9yIFNpbmdsZSBJbWFnZSBTdXBlci1SZXNvbHV0aW9uLGh0dHBzOi8vYXJ4aXYub3JnL2Ficy8xNzA3LjAyOTIxLDcxNTEuMCxIaWdobHkgY2l0ZWQsLCwsLCwsLCwsLCxVbmtub3duLCwsLCxLb3JlYSAoUmVwdWJsaWMgb2YpLCwsLCwsMjAyNi0wNS0yNSAxMjoxMjowNCswMDowMCwsLCwsLEFjYWRlbWlhLCwsLCwsLCwsLEZQMzIsLCwsLCwsLApSZWFkaW5nIFR3aWNlIGZvciBOTFUsTGFuZ3VhZ2UsUXVlc3Rpb24gYW5zd2VyaW5nLERlZXBNaW5kLCJEaXJrIFdlaXNzZW5ib3JuLCBUb23DocWhIEtvxI1pc2vDvSwgQ2hyaXMgRHllciIsMjAxNy0wNi0wOCxEeW5hbWljIEludGVncmF0aW9uIG9mIEJhY2tncm91bmQgS25vd2xlZGdlIGluIE5ldXJhbCBOTFUgU3lzdGVtcyxodHRwczovL2FyeGl2Lm9yZy9hYnMvMTcwNi4wMjU5NnYzLDYyLjAsU09UQSBpbXByb3ZlbWVudCwiIiJPdXIgcmVzdWx0cyBhcmUgY29tcGV0aXRpdmUgd2l0aCB0aGUgYmVzdCBzeXN0ZW1zLCBhY2hpZXZpbmcgYSBuZXcgc3RhdGUgb2YgdGhlIGFydCBvbiB0aGUgcmVjZW50IFRyaXZpYVFBIGJlbmNobWFya3MuIiIiLCwsLCwyMDAwMDAsImJvdGggZGF0YXNldHMgaGF2ZSBhcm91bmQgMTAwayB0cmFpbmluZyBleGFtcGxlcy4KU1F1QUQgaGF2ZSBhcm91bmQgNE0gd29yZHMuIFRyaXZpYVFBIGlzIGxhcmdlcgoiIldlIHVzZSAyIHJlY2VudCBEUUFiZW5jaG1hcmsgdHJhaW5pbmcgYW5kIGV2YWx1YXRpb24gZGF0YXNldHMsClNRdUFEIChSYWpwdXJrYXIgZXQgYWwuLCAyMDE2KSBhbmQgVHJpdmlhUUEKKEpvc2hpIGV0IGFsLiwgMjAxNykuICIiIiwsLCwsVW5rbm93biwiQ29tbW9uLXNlbnNlIGFuZCBiYWNrZ3JvdW5kIGtub3dsZWRnZSBpcyByZXF1aXJlZCB0byB1bmRlcnN0YW5kIG5hdHVyYWwgbGFuZ3VhZ2UsIGJ1dCBpbiBtb3N0IG5ldXJhbCBuYXR1cmFsIGxhbmd1YWdlIHVuZGVyc3RhbmRpbmcgKE5MVSkgc3lzdGVtcywgdGhpcyBrbm93bGVkZ2UgbXVzdCBiZSBhY3F1aXJlZCBmcm9tIHRyYWluaW5nIGNvcnBvcmEgZHVyaW5nIGxlYXJuaW5nLCBhbmQgdGhlbiBpdCBpcyBzdGF0aWMgYXQgdGVzdCB0aW1lLiBXZSBpbnRyb2R1Y2UgYSBuZXcgYXJjaGl0ZWN0dXJlIGZvciB0aGUgZHluYW1pYyBpbnRlZ3JhdGlvbiBvZiBleHBsaWNpdCBiYWNrZ3JvdW5kIGtub3dsZWRnZSBpbiBOTFUgbW9kZWxzLiBBIGdlbmVyYWwtcHVycG9zZSByZWFkaW5nIG1vZHVsZSByZWFkcyBiYWNrZ3JvdW5kIGtub3dsZWRnZSBpbiB0aGUgZm9ybSBvZiBmcmVlLXRleHQgc3RhdGVtZW50cyAodG9nZXRoZXIgd2l0aCB0YXNrLXNwZWNpZmljIHRleHQgaW5wdXRzKSBhbmQgeWllbGRzIHJlZmluZWQgd29yZCByZXByZXNlbnRhdGlvbnMgdG8gYSB0YXNrLXNwZWNpZmljIE5MVSBhcmNoaXRlY3R1cmUgdGhhdCByZXByb2Nlc3NlcyB0aGUgdGFzayBpbnB1dHMgd2l0aCB0aGVzZSByZXByZXNlbnRhdGlvbnMuIEV4cGVyaW1lbnRzIG9uIGRvY3VtZW50IHF1ZXN0aW9uIGFuc3dlcmluZyAoRFFBKSBhbmQgcmVjb2duaXppbmcgdGV4dHVhbCBlbnRhaWxtZW50IChSVEUpIGRlbW9uc3RyYXRlIHRoZSBlZmZlY3RpdmVuZXNzIGFuZCBmbGV4aWJpbGl0eSBvZiB0aGUgYXBwcm9hY2guIEFuYWx5c2lzIHNob3dzIHRoYXQgb3VyIG1vZGVsIGxlYXJucyB0byBleHBsb2l0IGtub3dsZWRnZSBpbiBhIHNlbWFudGljYWxseSBhcHByb3ByaWF0ZSB3YXkuICIsLCwsVW5pdGVkIEtpbmdkb20gb2YgR3JlYXQgQnJpdGFpbiBhbmQgTm9ydGhlcm4gSXJlbGFuZCwsLCwsLDIwMjUtMTEtMjggMTE6NTM6NDQrMDA6MDAsLCwsLCxJbmR1c3RyeSwsLCwsLCwsLCwsLCwsLCwsLApQb2ludE5ldCsrLDNEIG1vZGVsaW5nLDNEIHNlZ21lbnRhdGlvbixTdGFuZm9yZCBVbml2ZXJzaXR5LCJDaGFybGVzIFIuIFFpLCBMaSBZaSwgSGFvIFN1LCBMZW9uaWRhcyBKLiBHdWliYXMiLDIwMTctMDYtMDcsUG9pbnROZXQrKzogRGVlcCBIaWVyYXJjaGljYWwgRmVhdHVyZSBMZWFybmluZyBvbiBQb2ludCBTZXRzIGluIGEgTWV0cmljIFNwYWNlLGh0dHBzOi8vYXJ4aXYub3JnL2Ficy8xNzA2LjAyNDEzLDE0MDMxLjAsSGlnaGx5IGNpdGVkLCwsLCwsNjAwMDAsLCwsLCxVbmtub3duLCwsLCxVbml0ZWQgU3RhdGVzIG9mIEFtZXJpY2EsLCwsLCwyMDI2LTA1LTI1IDEyOjEyOjA3KzAwOjAwLCwsLCwsQWNhZGVtaWEsLCwsLCwsLCwsRlAzMiwsLCwsLCwsCkluZmxhdGVkIDNEIENvbnZOZXQsM0QgbW9kZWxpbmcsQWN0aW9uIHJlY29nbml0aW9uLCJEZWVwTWluZCxVbml2ZXJzaXR5IG9mIE94Zm9yZCIsIkpvYW8gQ2FycmVpcmEsIEFuZHJldyBaaXNzZXJtYW4iLDIwMTctMDYtMDEsIlF1byBWYWRpcywgQWN0aW9uIFJlY29nbml0aW9uPyBBIE5ldyBNb2RlbCBhbmQgdGhlIEtpbmV0aWNzIERhdGFzZXQiLGh0dHBzOi8vYXJ4aXYub3JnL2Ficy8xNzA1LjA3NzUwLDk0OTQuMCxIaWdobHkgY2l0ZWQsLCwsLCwyNDAwMDAsLCwsLCxVbmtub3duLCwsLCwiVW5pdGVkIEtpbmdkb20gb2YgR3JlYXQgQnJpdGFpbiBhbmQgTm9ydGhlcm4gSXJlbGFuZCxVbml0ZWQgS2luZ2RvbSBvZiBHcmVhdCBCcml0YWluIGFuZCBOb3J0aGVybiBJcmVsYW5kIiwsLCwsLDIwMjYtMDUtMjUgMTI6MTI6MDUrMDA6MDAsLCwsLCwiSW5kdXN0cnksQWNhZGVtaWEiLCwsLCwsLCwsLCwsLCwsLCwsClNSR0FOLCJWaXNpb24sSW1hZ2UgZ2VuZXJhdGlvbiIsSW1hZ2Ugc3VwZXItcmVzb2x1dGlvbixUd2l0dGVyLCJDaHJpc3RpYW4gTGVkaWcsIEx1Y2FzIFRoZWlzLCBGZXJlbmMgSHVzemFyLCBKb3NlIENhYmFsbGVybywgQW5kcmV3IEN1bm5pbmdoYW0sIEFsZWphbmRybyBBY29zdGEsIEFuZHJldyBBaXRrZW4sIEFseWtoYW4gVGVqYW5pLCBKb2hhbm5lcyBUb3R6LCBaZWhhbiBXYW5nLCBXZW56aGUgU2hpIiwyMDE3LTA1LTI1LFBob3RvLVJlYWxpc3RpYyBTaW5nbGUgSW1hZ2UgU3VwZXItUmVzb2x1dGlvbiBVc2luZyBhIEdlbmVyYXRpdmUgQWR2ZXJzYXJpYWwgTmV0d29yayxodHRwczovL29wZW5hY2Nlc3MudGhlY3ZmLmNvbS9jb250ZW50X2N2cHJfMjAxNy9odG1sL0xlZGlnX1Bob3RvLVJlYWxpc3RpY19TaW5nbGVfSW1hZ2VfQ1ZQUl8yMDE3X3BhcGVyLmh0bWwsMTE1OTIuMCxIaWdobHkgY2l0ZWQsLCwsLCw3MDAwMDAsLCwsLCxVbmtub3duLCwsLFVucmVsZWFzZWQsVW5pdGVkIFN0YXRlcyBvZiBBbWVyaWNhLCwsLCwsMjAyNi0wMS0wMSAxNDowMToyMiswMDowMCwsLCwsLEluZHVzdHJ5LCwsLCxVbnJlbGVhc2VkLCwsLCwsLCwsLCwsLE5vCkxvdy1Db3N0IENvbGxhYm9yYXRpdmUgTmV0d29yayxWaXNpb24sSW1hZ2UgY2xhc3NpZmljYXRpb24sIk5hdGlvbmFsIFVuaXZlcnNpdHkgb2YgU2luZ2Fwb3JlLFVuaXZlcnNpdHkgb2YgVGVjaG5vbG9neSBTeWRuZXksUWlob28gMzYwIEFJIEluc3RpdHV0ZSIsIlh1YW55aSBEb25nLCBKdW5zaGkgSHVhbmcsIFlpIFlhbmcsIGFuZCBTaHVpY2hlbmcgWWFuIiwyMDE3LTA1LTE1LE1vcmUgaXMgTGVzczogQSBNb3JlIENvbXBsaWNhdGVkIE5ldHdvcmsgd2l0aCBMZXNzIEluZmVyZW5jZSBDb21wbGV4aXR5LGh0dHBzOi8vYXJ4aXYub3JnL2Ficy8xNzAzLjA4NjUxLDI5OC4wLCwsLCwsU2VlbXMgdG8gc3VnZ2VzdCA0MDAgZXBvY2hzIHdlcmUgdXNlZCBmb3IgQ0lGQVIgZXhwZXJpbWVudHMuLDEyODAwMDAsLCwsLCxTcGVjdWxhdGl2ZSwiSW4gdGhpcyBwYXBlciwgd2UgcHJlc2VudCBhIG5vdmVsIGFuZCBnZW5lcmFsIG5ldHdvcmsgc3RydWN0dXJlIHRvd2FyZHMgYWNjZWxlcmF0aW5nIHRoZSBpbmZlcmVuY2UgcHJvY2VzcyBvZiBjb252b2x1dGlvbmFsIG5ldXJhbCBuZXR3b3Jrcywgd2hpY2ggaXMgbW9yZSBjb21wbGljYXRlZCBpbgpuZXR3b3JrIHN0cnVjdHVyZSB5ZXQgd2l0aCBsZXNzIGluZmVyZW5jZSBjb21wbGV4aXR5LiBUaGUKY29yZSBpZGVhIGlzIHRvIGVxdWlwIGVhY2ggb3JpZ2luYWwgY29udm9sdXRpb25hbCBsYXllcgp3aXRoIGFub3RoZXIgbG93LWNvc3QgY29sbGFib3JhdGl2ZSBsYXllciAoTENDTCksIGFuZCB0aGUKZWxlbWVudC13aXNlIG11bHRpcGxpY2F0aW9uIG9mIHRoZSBSZUxVIG91dHB1dHMgb2YgdGhlc2UKdHdvIHBhcmFsbGVsIGxheWVycyBwcm9kdWNlcyB0aGUgbGF5ZXItd2lzZSBvdXRwdXQuIFRoZQpjb21iaW5lZCBsYXllciBpcyBwb3RlbnRpYWxseSBtb3JlIGRpc2NyaW1pbmF0aXZlIHRoYW4gdGhlCm9yaWdpbmFsIGNvbnZvbHV0aW9uYWwgbGF5ZXIsIGFuZCBpdHMgaW5mZXJlbmNlIGlzIGZhc3RlciBmb3IKdHdvIHJlYXNvbnM6IDEpIHRoZSB6ZXJvIGNlbGxzIG9mIHRoZSBMQ0NMIGZlYXR1cmUgbWFwcyB3aWxsCnJlbWFpbiB6ZXJvIGFmdGVyIGVsZW1lbnQtd2lzZSBtdWx0aXBsaWNhdGlvbiwgYW5kIHRodXMgaXQgaXMKc2FmZSB0byBza2lwIHRoZSBjYWxjdWxhdGlvbiBvZiB0aGUgY29ycmVzcG9uZGluZyBoaWdoLWNvc3QKY29udm9sdXRpb24gaW4gdGhlIG9yaWdpbmFsIGNvbnZvbHV0aW9uYWwgbGF5ZXI7IDIpIExDQ0wKaXMgdmVyeSBmYXN0IGlmIGl0IGlzIGltcGxlbWVudGVkIGFzIGEgMSDDlyAxIGNvbnZvbHV0aW9uIG9yCm9ubHkgYSBzaW5nbGUgZmlsdGVyIHNoYXJlZCBieSBhbGwgY2hhbm5lbHMuIEV4dGVuc2l2ZSBleHBlcmltZW50cyBvbiB0aGUgQ0lGQVItMTAsIENJRkFSLTEwMCBhbmQgSUxTQ1JDLTIwMTIKYmVuY2htYXJrcyBzaG93IHRoYXQgb3VyIHByb3Bvc2VkIG5ldHdvcmsgc3RydWN0dXJlIGNhbgphY2NlbGVyYXRlIHRoZSBpbmZlcmVuY2UgcHJvY2VzcyBieSAzMiUgb24gYXZlcmFnZSB3aXRoCm5lZ2xpZ2libGUgcGVyZm9ybWFuY2UgZHJvcC4iLDQwMC4wLCwsIlNpbmdhcG9yZSxBdXN0cmFsaWEsQ2hpbmEiLCwsLCwsMjAyNi0wNS0yNSAxMjoxMjowNSswMDowMCwsLCwsLCJBY2FkZW1pYSxBY2FkZW1pYSxJbmR1c3RyeSIsLCwsLCwsLCwsLCwsLCwsLCwKTW5lbW9uaWMgUmVhZGVyLExhbmd1YWdlLFF1ZXN0aW9uIGFuc3dlcmluZywiRnVkYW4gVW5pdmVyc2l0eSxNaWNyb3NvZnQgUmVzZWFyY2giLCJNaW5naGFvIEh1LCBZdXhpbmcgUGVuZywgWmhlbiBIdWFuZywgWGlwZW5nIFFpdSwgRnVydSBXZWksIE1pbmcgWmhvdSIsMjAxNy0wNS0wOCxSZWluZm9yY2VkIE1uZW1vbmljIFJlYWRlciBmb3IgTWFjaGluZSBSZWFkaW5nIENvbXByZWhlbnNpb24saHR0cHM6Ly9hcnhpdi5vcmcvYWJzLzE3MDUuMDI3OTh2NiwyMTcuMCxTT1RBIGltcHJvdmVtZW50LCJmcm9tIHRoZSBhYnN0cmFjdCAiIiBFeHRlbnNpdmUgZXhwZXJpbWVudHMgb24gdGhlIFN0YW5mb3JkIFF1ZXN0aW9uIEFuc3dlcmluZyBEYXRhc2V0IChTUXVBRCkgc2hvdyB0aGF0IG91ciBtb2RlbCBhY2hpZXZlcyBzdGF0ZS1vZi10aGUtYXJ0IHJlc3VsdHMuIE1lYW53aGlsZSwgb3VyIG1vZGVsIG91dHBlcmZvcm1zIHByZXZpb3VzIHN5c3RlbXMgYnkgb3ZlciA2JSBpbiB0ZXJtcyBvZiBib3RoIEV4YWN0IE1hdGNoIGFuZCBGMSBtZXRyaWNzIG9uIHR3byBhZHZlcnNhcmlhbCBTUXVBRCBkYXRhc2V0cy4gIiIiLCxtYXkgYmUgcG9zc2libGUgdG8gZXN0aW1hdGUgYXJjaGl0ZWN0dXJlIGRlc2NyaXB0aW9uLCxtYXkgYmUgcG9zc2libGUgdG8gZXN0aW1hdGUgZnJvbSBhcmNoaXRlY3R1cmUgZGVzY3JpcHRpb24sMjE1NTcwLHNpemUgb2YgU1F1QUQsLCwsLENvbmZpZGVudCwiSW4gdGhpcyBwYXBlciwgd2UgaW50cm9kdWNlIHRoZSBSZWluZm9yY2VkIE1uZW1vbmljIFJlYWRlciBmb3IgbWFjaGluZSByZWFkaW5nIGNvbXByZWhlbnNpb24gdGFza3MsIHdoaWNoIGVuaGFuY2VzIHByZXZpb3VzIGF0dGVudGl2ZSByZWFkZXJzIGluIHR3byBhc3BlY3RzLiBGaXJzdCwgYSByZWF0dGVudGlvbiBtZWNoYW5pc20gaXMgcHJvcG9zZWQgdG8gcmVmaW5lIGN1cnJlbnQgYXR0ZW50aW9ucyBieSBkaXJlY3RseSBhY2Nlc3NpbmcgdG8gcGFzdCBhdHRlbnRpb25zIHRoYXQgYXJlIHRlbXBvcmFsbHkgbWVtb3JpemVkIGluIGEgbXVsdGktcm91bmQgYWxpZ25tZW50IGFyY2hpdGVjdHVyZSwgc28gYXMgdG8gYXZvaWQgdGhlIHByb2JsZW1zIG9mIGF0dGVudGlvbiByZWR1bmRhbmN5IGFuZCBhdHRlbnRpb24gZGVmaWNpZW5jeS4gU2Vjb25kLCBhIG5ldyBvcHRpbWl6YXRpb24gYXBwcm9hY2gsIGNhbGxlZCBkeW5hbWljLWNyaXRpY2FsIHJlaW5mb3JjZW1lbnQgbGVhcm5pbmcsIGlzIGludHJvZHVjZWQgdG8gZXh0ZW5kIHRoZSBzdGFuZGFyZCBzdXBlcnZpc2VkIG1ldGhvZC4gSXQgYWx3YXlzIGVuY291cmFnZXMgdG8gcHJlZGljdCBhIG1vcmUgYWNjZXB0YWJsZSBhbnN3ZXIgc28gYXMgdG8gYWRkcmVzcyB0aGUgY29udmVyZ2VuY2Ugc3VwcHJlc3Npb24gcHJvYmxlbSBvY2N1cnJlZCBpbiB0cmFkaXRpb25hbCByZWluZm9yY2VtZW50IGxlYXJuaW5nIGFsZ29yaXRobXMuIEV4dGVuc2l2ZSBleHBlcmltZW50cyBvbiB0aGUgU3RhbmZvcmQgUXVlc3Rpb24gQW5zd2VyaW5nIERhdGFzZXQgKFNRdUFEKSBzaG93IHRoYXQgb3VyIG1vZGVsIGFjaGlldmVzIHN0YXRlLW9mLXRoZS1hcnQgcmVzdWx0cy4gTWVhbndoaWxlLCBvdXIgbW9kZWwgb3V0cGVyZm9ybXMgcHJldmlvdXMgc3lzdGVtcyBieSBvdmVyIDYlIGluIHRlcm1zIG9mIGJvdGggRXhhY3QgTWF0Y2ggYW5kIEYxIG1ldHJpY3Mgb24gdHdvIGFkdmVyc2FyaWFsIFNRdUFEIGRhdGFzZXRzLiAiLCwsLCJDaGluYSxVbml0ZWQgU3RhdGVzIG9mIEFtZXJpY2EiLCwsLCwsMjAyNS0xMS0yOCAxMTo1Mzo0NCswMDowMCwsLCwsLCJBY2FkZW1pYSxJbmR1c3RyeSIsLCwsLCwsLCwsLCwsLCwsLCwKRGVlcExhYiAoMjAxNyksVmlzaW9uLEltYWdlIHNlZ21lbnRhdGlvbiwiSm9obnMgSG9wa2lucyBVbml2ZXJzaXR5LEdvb2dsZSxVbml2ZXJzaXR5IENvbGxlZ2UgTG9uZG9uIChVQ0wpIiwiTGlhbmctQ2hpZWggQ2hlbiwgR2VvcmdlIFBhcGFuZHJlb3UsIElhc29uYXMgS29ra2lub3MsIEtldmluIE11cnBoeSwgQWxhbiBMLiBZdWlsbGUiLDIwMTctMDQtMjcsIkRlZXBMYWI6IFNlbWFudGljIEltYWdlIFNlZ21lbnRhdGlvbiB3aXRoIERlZXAgQ29udm9sdXRpb25hbCBOZXRzLCBBdHJvdXMgQ29udm9sdXRpb24sIGFuZCBGdWxseSBDb25uZWN0ZWQgQ1JGcyIsaHR0cHM6Ly9pZWVleHBsb3JlLmllZWUub3JnL2Fic3RyYWN0L2RvY3VtZW50Lzc5MTM3MzAsMjAwMTkuMCxIaWdobHkgY2l0ZWQsLCwsLCwyNjQ1NTAwMCwsLCwsLFVua25vd24sLCwsLCJVbml0ZWQgU3RhdGVzIG9mIEFtZXJpY2EsVW5pdGVkIFN0YXRlcyBvZiBBbWVyaWNhLFVuaXRlZCBLaW5nZG9tIG9mIEdyZWF0IEJyaXRhaW4gYW5kIE5vcnRoZXJuIElyZWxhbmQiLCwsLCwsMjAyNi0wMi0xMSAxOToyNjo0MyswMDowMCwsLCwsLCJBY2FkZW1pYSxJbmR1c3RyeSxBY2FkZW1pYSIsLCwsLCwsLCwsLCwsLCwsLCwKTW9iaWxlTmV0LFZpc2lvbiwiT2JqZWN0IGRldGVjdGlvbixJbWFnZSBjbGFzc2lmaWNhdGlvbixGYWNlIGRldGVjdGlvbiIsR29vZ2xlLCJBRyBIb3dhcmQsIE0gWmh1LCBCIENoZW4sIEQgS2FsZW5pY2hlbmtvIiwyMDE3LTA0LTE3LE1vYmlsZU5ldHM6IEVmZmljaWVudCBDb252b2x1dGlvbmFsIE5ldXJhbCBOZXR3b3JrcyBmb3IgTW9iaWxlIFZpc2lvbiBBcHBsaWNhdGlvbnMsaHR0cHM6Ly9hcnhpdi5vcmcvYWJzLzE3MDQuMDQ4NjEsMjQ4NTMuMCxIaWdobHkgY2l0ZWQsLDQyMDAwMDAuMCwsLCwxMjgwMDAwLCwsLCwsLCJXZSBwcmVzZW50IGEgY2xhc3Mgb2YgZWZmaWNpZW50IG1vZGVscyBjYWxsZWQgTW9iaWxlTmV0cyBmb3IgbW9iaWxlIGFuZCBlbWJlZGRlZCB2aXNpb24gYXBwbGljYXRpb25zLiBNb2JpbGVOZXRzIGFyZSBiYXNlZCBvbiBhIHN0cmVhbWxpbmVkIGFyY2hpdGVjdHVyZSB0aGF0IHVzZXMgZGVwdGgtd2lzZSBzZXBhcmFibGUgY29udm9sdXRpb25zIHRvIGJ1aWxkIGxpZ2h0IHdlaWdodCBkZWVwIG5ldXJhbCBuZXR3b3Jrcy4gV2UgaW50cm9kdWNlIHR3byBzaW1wbGUgZ2xvYmFsIGh5cGVyLXBhcmFtZXRlcnMgdGhhdCBlZmZpY2llbnRseSB0cmFkZSBvZmYgYmV0d2VlbiBsYXRlbmN5IGFuZCBhY2N1cmFjeS4gVGhlc2UgaHlwZXItcGFyYW1ldGVycyBhbGxvdyB0aGUgbW9kZWwgYnVpbGRlciB0byBjaG9vc2UgdGhlIHJpZ2h0IHNpemVkIG1vZGVsIGZvciB0aGVpciBhcHBsaWNhdGlvbiBiYXNlZCBvbiB0aGUgY29uc3RyYWludHMgb2YgdGhlIHByb2JsZW0uIFdlIHByZXNlbnQgZXh0ZW5zaXZlIGV4cGVyaW1lbnRzIG9uIHJlc291cmNlIGFuZCBhY2N1cmFjeSB0cmFkZW9mZnMgYW5kIHNob3cgc3Ryb25nIHBlcmZvcm1hbmNlIGNvbXBhcmVkIHRvIG90aGVyIHBvcHVsYXIgbW9kZWxzIG9uIEltYWdlTmV0IGNsYXNzaWZpY2F0aW9uLiBXZSB0aGVuIGRlbW9uc3RyYXRlIHRoZSBlZmZlY3RpdmVuZXNzIG9mIE1vYmlsZU5ldHMgYWNyb3NzIGEgd2lkZSByYW5nZSBvZiBhcHBsaWNhdGlvbnMgYW5kIHVzZSBjYXNlcyBpbmNsdWRpbmcgb2JqZWN0IGRldGVjdGlvbiwgZmluZWdyYWluIGNsYXNzaWZpY2F0aW9uLCBmYWNlIGF0dHJpYnV0ZXMgYW5kIGxhcmdlIHNjYWxlIGdlby1sb2NhbGl6YXRpb24uIiwsLCxVbml0ZWQgU3RhdGVzIG9mIEFtZXJpY2EsLCwsLCwyMDI2LTA1LTI1IDEyOjEyOjA0KzAwOjAwLCwsLCwsSW5kdXN0cnksLCwsLCwsLCwsLCwsLCwsLCwKVGFjb3Ryb24sU3BlZWNoLCJUZXh0LXRvLXNwZWVjaCAoVFRTKSxTcGVlY2ggc3ludGhlc2lzIixHb29nbGUsIll1eHVhbiBXYW5nLCBSSiBTa2VycnktUnlhbiwgRGFpc3kgU3RhbnRvbiwgWW9uZ2h1aSBXdSwgUm9uIEouIFdlaXNzLCBOYXZkZWVwIEphaXRseSwgWm9uZ2hlbmcgWWFuZywgWWluZyBYaWFvLCBaaGlmZW5nIENoZW4sIFNhbXkgQmVuZ2lvLCBRdW9jIExlLCBZYW5uaXMgQWdpb215cmdpYW5uYWtpcywgUm9iIENsYXJrLCBSaWYgQS4gU2F1cm91cyIsMjAxNy0wNC0wNixUYWNvdHJvbjogVG93YXJkcyBFbmQtdG8tRW5kIFNwZWVjaCBTeW50aGVzaXMsaHR0cHM6Ly9hcnhpdi5vcmcvYWJzLzE3MDMuMTAxMzUsLCwsLEkgYW0gZ3Vlc3NpbmcgSXQgY2FuIGJlIGNhbGN1bGF0ZWQgZnJvbSB0aGUgaHlwZXJwYXJhbWV0ZXJzIChUYWJsZSAxKSwsLCwiIiJXZSB0cmFpbiBUYWNvdHJvbiBvbiBhbiBpbnRlcm5hbCBOb3J0aCBBbWVyaWNhbiBFbmdsaXNoIGRhdGFzZXQsIHdoaWNoIGNvbnRhaW5zIGFib3V0IDI0LjYgaG91cnMgb2Ygc3BlZWNoIGRhdGEgc3Bva2VuIGJ5IGEgcHJvZmVzc2lvbmFsIGZlbWFsZSBzcGVha2VyLiBUaGUgcGhyYXNlcyBhcmUgdGV4dCBub3JtYWxpemVkLCBlLmcuIOKAnDE24oCdIGlzIGNvbnZlcnRlZCB0byDigJxzaXh0ZWVu4oCdIiIKCiIiV2UgdHJhaW4gdXNpbmcgYSBiYXRjaCBzaXplIG9mIDMyLCB3aGVyZSBhbGwgc2VxdWVuY2VzIGFyZSBwYWRkZWQgdG8gYSBtYXggbGVuZ3RoLiIiCgoiImZyYW1lIGxlbmd0aDogNTAgbXM7CmZyYW1lIHNoaWZ0OiAxMi41IG1zIiIKCiIiV2UgdXNlIDI0IGtIeiBzYW1wbGluZyByYXRlIGZvciBhbGwgZXhwZXJpbWVudHMiIgoKMk0gc3RlcHMiLCwsLCxVbmtub3duLCJBIHRleHQtdG8tc3BlZWNoIHN5bnRoZXNpcyBzeXN0ZW0gdHlwaWNhbGx5IGNvbnNpc3RzIG9mIG11bHRpcGxlIHN0YWdlcywgc3VjaCBhcyBhIHRleHQgYW5hbHlzaXMgZnJvbnRlbmQsIGFuIGFjb3VzdGljIG1vZGVsIGFuZCBhbiBhdWRpbyBzeW50aGVzaXMgbW9kdWxlLiBCdWlsZGluZyB0aGVzZSBjb21wb25lbnRzIG9mdGVuIHJlcXVpcmVzIGV4dGVuc2l2ZSBkb21haW4gZXhwZXJ0aXNlIGFuZCBtYXkgY29udGFpbiBicml0dGxlIGRlc2lnbiBjaG9pY2VzLiBJbiB0aGlzIHBhcGVyLCB3ZSBwcmVzZW50IFRhY290cm9uLCBhbiBlbmQtdG8tZW5kIGdlbmVyYXRpdmUgdGV4dC10by1zcGVlY2ggbW9kZWwgdGhhdCBzeW50aGVzaXplcyBzcGVlY2ggZGlyZWN0bHkgZnJvbSBjaGFyYWN0ZXJzLiBHaXZlbiA8dGV4dCwgYXVkaW8+IHBhaXJzLCB0aGUgbW9kZWwgY2FuIGJlIHRyYWluZWQgY29tcGxldGVseSBmcm9tIHNjcmF0Y2ggd2l0aCByYW5kb20gaW5pdGlhbGl6YXRpb24uIFdlIHByZXNlbnQgc2V2ZXJhbCBrZXkgdGVjaG5pcXVlcyB0byBtYWtlIHRoZSBzZXF1ZW5jZS10by1zZXF1ZW5jZSBmcmFtZXdvcmsgcGVyZm9ybSB3ZWxsIGZvciB0aGlzIGNoYWxsZW5naW5nIHRhc2suIFRhY290cm9uIGFjaGlldmVzIGEgMy44MiBzdWJqZWN0aXZlIDUtc2NhbGUgbWVhbiBvcGluaW9uIHNjb3JlIG9uIFVTIEVuZ2xpc2gsIG91dHBlcmZvcm1pbmcgYSBwcm9kdWN0aW9uIHBhcmFtZXRyaWMgc3lzdGVtIGluIHRlcm1zIG9mIG5hdHVyYWxuZXNzLiBJbiBhZGRpdGlvbiwgc2luY2UgVGFjb3Ryb24gZ2VuZXJhdGVzIHNwZWVjaCBhdCB0aGUgZnJhbWUgbGV2ZWwsIGl0J3Mgc3Vic3RhbnRpYWxseSBmYXN0ZXIgdGhhbiBzYW1wbGUtbGV2ZWwgYXV0b3JlZ3Jlc3NpdmUgbWV0aG9kcy4iLCwsVW5yZWxlYXNlZCxVbml0ZWQgU3RhdGVzIG9mIEFtZXJpY2EsLCwsLCwyMDI1LTExLTI4IDExOjUzOjQ0KzAwOjAwLCwsLCwsSW5kdXN0cnksLCwsLFVucmVsZWFzZWQsLCwsLCwsLCwsLCwsTm8KV0dBTi1HUCxJbWFnZSBnZW5lcmF0aW9uLEltYWdlIGdlbmVyYXRpb24sIkNvdXJhbnQgSW5zdGl0dXRlIG9mIE1hdGhlbWF0aWNhbCBTY2llbmNlcyxNaWxhIC0gUXVlYmVjIEFJIChvcmlnaW5hbGx5IE1vbnRyZWFsIEluc3RpdHV0ZSBmb3IgTGVhcm5pbmcgQWxnb3JpdGhtcykiLCJJc2hhYW4gR3VscmFqYW5pLCBGYXJ1ayBBaG1lZCwgTWFydGluIEFyam92c2t5LCBWaW5jZW50IER1bW91bGluLCBBYXJvbiBDb3VydmlsbGUiLDIwMTctMDMtMzEsSW1wcm92ZWQgVHJhaW5pbmcgb2YgV2Fzc2Vyc3RlaW4gR0FOcyxodHRwczovL2FyeGl2Lm9yZy9hYnMvMTcwNC4wMDAyOCwxMDgyNC4wLEhpZ2hseSBjaXRlZCwsLCwsLCwsLCwsLFVua25vd24sIkdlbmVyYXRpdmUgQWR2ZXJzYXJpYWwgTmV0d29ya3MgKEdBTnMpIGFyZSBwb3dlcmZ1bCBnZW5lcmF0aXZlIG1vZGVscywgYnV0IHN1ZmZlciBmcm9tIHRyYWluaW5nIGluc3RhYmlsaXR5LiBUaGUgcmVjZW50bHkgcHJvcG9zZWQgV2Fzc2Vyc3RlaW4gR0FOIChXR0FOKSBtYWtlcyBwcm9ncmVzcyB0b3dhcmQgc3RhYmxlIHRyYWluaW5nIG9mIEdBTnMsIGJ1dCBzb21ldGltZXMgY2FuIHN0aWxsIGdlbmVyYXRlIG9ubHkgbG93LXF1YWxpdHkgc2FtcGxlcyBvciBmYWlsIHRvIGNvbnZlcmdlLiBXZSBmaW5kIHRoYXQgdGhlc2UgcHJvYmxlbXMgYXJlIG9mdGVuIGR1ZSB0byB0aGUgdXNlIG9mIHdlaWdodCBjbGlwcGluZyBpbiBXR0FOIHRvIGVuZm9yY2UgYSBMaXBzY2hpdHogY29uc3RyYWludCBvbiB0aGUgY3JpdGljLCB3aGljaCBjYW4gbGVhZCB0byB1bmRlc2lyZWQgYmVoYXZpb3IuIFdlIHByb3Bvc2UgYW4gYWx0ZXJuYXRpdmUgdG8gY2xpcHBpbmcgd2VpZ2h0czogcGVuYWxpemUgdGhlIG5vcm0gb2YgZ3JhZGllbnQgb2YgdGhlIGNyaXRpYyB3aXRoIHJlc3BlY3QgdG8gaXRzIGlucHV0LiBPdXIgcHJvcG9zZWQgbWV0aG9kIHBlcmZvcm1zIGJldHRlciB0aGFuIHN0YW5kYXJkIFdHQU4gYW5kIGVuYWJsZXMgc3RhYmxlIHRyYWluaW5nIG9mIGEgd2lkZSB2YXJpZXR5IG9mIEdBTiBhcmNoaXRlY3R1cmVzIHdpdGggYWxtb3N0IG5vIGh5cGVycGFyYW1ldGVyIHR1bmluZywgaW5jbHVkaW5nIDEwMS1sYXllciBSZXNOZXRzIGFuZCBsYW5ndWFnZSBtb2RlbHMgb3ZlciBkaXNjcmV0ZSBkYXRhLiBXZSBhbHNvIGFjaGlldmUgaGlnaCBxdWFsaXR5IGdlbmVyYXRpb25zIG9uIENJRkFSLTEwIGFuZCBMU1VOIGJlZHJvb21zLiIsLCxVbnJlbGVhc2VkLCJVbml0ZWQgU3RhdGVzIG9mIEFtZXJpY2EsQ2FuYWRhIiwsLCwsLDIwMjYtMDUtMjUgMTI6MTI6MDUrMDA6MDAsLCwsLCwiQWNhZGVtaWEsQWNhZGVtaWEiLCwsLCxPcGVuIHNvdXJjZSwiTUlUIGxpY2Vuc2U6Cmh0dHBzOi8vZ2l0aHViLmNvbS9pZ3VsMjIyL2ltcHJvdmVkX3dnYW5fdHJhaW5pbmciLCwsLCwsLCwsLCwsTm8KTWFzayBSLUNOTixWaXNpb24sSW1hZ2Ugc2VnbWVudGF0aW9uLEZhY2Vib29rIEFJIFJlc2VhcmNoLCJLYWltaW5nIEhlLCBHZW9yZ2lhIEdraW94YXJpLCBQaW90ciBEb2xsw6FyLCBSb3NzIEdpcnNoaWNrIiwyMDE3LTAzLTMwLE1hc2sgUi1DTk4saHR0cHM6Ly9hcnhpdi5vcmcvYWJzLzE3MDMuMDY4NzAsMzE4MzcuMCxIaWdobHkgY2l0ZWQsLCwsLCw0NjE2MTkyMDAwMCwsLCJUcmFpbmluZyB3aXRoClJlc05ldC01MC1GUE4gb24gQ09DTyB0cmFpbnZhbDM1ayB0YWtlcyAzMiBob3VycwppbiBvdXIgc3luY2hyb25pemVkIDgtR1BVIGltcGxlbWVudGF0aW9uICgwLjcycyBwZXIgMTYtCmltYWdlIG1pbmktYmF0Y2gpLCBhbmQgNDQgaG91cnMgd2l0aCBSZXNOZXQtMTAxLUZQTiIsLCxVbmtub3duLCwsLCwiVW5pdGVkIFN0YXRlcyBvZiBBbWVyaWNhLEZyYW5jZSIsLCwsLCwyMDI2LTA1LTI1IDEyOjEyOjA3KzAwOjAwLCwsLCwsSW5kdXN0cnksLCwsLCwsLCwsLCwsLCwsLCwKQWxleE5ldCArIGNvb3JkaW5hdGluZyBmaWx0ZXJzLFZpc2lvbixJbWFnZSBjbGFzc2lmaWNhdGlvbiwiVW5pdmVyc2l0eSBvZiBQaXR0c2J1cmdoLER1a2UgVW5pdmVyc2l0eSIsIldlaSBXZW4sIENvbmcgWHUsIENodW5wZW5nIFd1LCBZYW5kYW4gV2FuZywgWWlyYW4gQ2hlbiwgSGFpIExpIiwyMDE3LTAzLTI4LENvb3JkaW5hdGluZyBGaWx0ZXJzIGZvciBGYXN0ZXIgRGVlcCBOZXVyYWwgTmV0d29ya3MsaHR0cHM6Ly9hcnhpdi5vcmcvYWJzLzE3MDMuMDk3NDYsMTcyLjAsLCw2MDAwMDAwMC4wLCJUaGUgcGFwZXIgcmVpbXBsZW1lbnRzIFJlc05ldC0yMCwgQWxleE5ldCBhbmQgR29vZ0xlTmV0LiBUaGUgbGFyZ2VzdCBmcm9tIHRoZXNlIG1vZGVscyBpcyBBbGV4TmV0LiAoZGF0YSBmb3IgdGhlc2UgbW9kZWxzIHRha2VuIGZyb20gdGhpcyBkYikKQWxleE5ldCBoYXMgNjAwMDAwMDAuMDAgcGFyYW1zLgpHb29nTGVOZXQgaGFzIDY3OTc3MDAuMDAgcGFyYW1zLgpTbyBtYXgoNjAwMDAwMDAsIDY3OTc3MDApID0gNjAwMDAwMDAKc291cmNlICIiVGhlIGVmZmVjdGl2ZW5lc3Mgb2Ygb3VyIGFwcHJvYWNoIGlzIGNvbXByZWhlbnNpdmVseSBldmFsdWF0ZWQgaW4gUmVzTmV0cywgQWxleE5ldCwgYW5kIEdvb2dMZU5ldC4gSW4gQWxleE5ldCwgZm9yIGV4YW1wbGUsIEZvcmNlIFJlZ3VsYXJpemF0aW9uIGdhaW5zIDJ4IHNwZWVkdXAgb24gbW9kZXJuIEdQVSB3aXRob3V0IGFjY3VyYWN5IGxvc3MgYW5kIDQuMDV4IHNwZWVkdXAgb24gQ1BVIGJ5IHBheWluZyBzbWFsbCBhY2N1cmFjeSBkZWdyYWRhdGlvbi4gIiIiLDQuN2UrMTcsIlRoZSBwYXBlciByZWltcGxlbWVudHMgUmVzTmV0LTIwLCBBbGV4TmV0IGFuZCBHb29nTGVOZXQuIFRoZSBsYXJnZXN0IGZyb20gdGhlc2UgbW9kZWxzIGlzIEFsZXhOZXQuIChkYXRhIGZvciB0aGVzZSBtb2RlbHMgdGFrZW4gZnJvbSB0aGlzIGRiKQp0cmFpbmluZyBvZiBBbGV4TmV0IHRha2VuIDQ3MDAwMDAwMDAwMDAwMDAwMC4wMCBGTE9Qcwp0cmFpbmluZyBvZiBHb29nTGVOZXQgdGFrZW4gMTU1NzE0MDEyNTE3NjAwMDAwMC4wMCBGTE9QcwptYXgoMTU1NzE0MDEyNTE3NjAwMDAwMCwgNDcwMDAwMDAwMDAwMDAwMDAwKSA9IDE1NTcxNDAxMjUxNzYwMDAwMDAKc291cmNlICIiVGhlIGVmZmVjdGl2ZW5lc3Mgb2Ygb3VyIGFwcHJvYWNoIGlzIGNvbXByZWhlbnNpdmVseSBldmFsdWF0ZWQgaW4gUmVzTmV0cywgQWxleE5ldCwgYW5kIEdvb2dMZU5ldC4gSW4gQWxleE5ldCwgZm9yIGV4YW1wbGUsIEZvcmNlIFJlZ3VsYXJpemF0aW9uIGdhaW5zIDJ4IHNwZWVkdXAgb24gbW9kZXJuIEdQVSB3aXRob3V0IGFjY3VyYWN5IGxvc3MgYW5kIDQuMDV4IHNwZWVkdXAgb24gQ1BVIGJ5IHBheWluZyBzbWFsbCBhY2N1cmFjeSBkZWdyYWRhdGlvbi4gIiIiLCxzaXplIG9mIEltYWdlTmV0LCwsLCxDb25maWRlbnQsIlZlcnkgbGFyZ2Utc2NhbGUgRGVlcCBOZXVyYWwgTmV0d29ya3MgKEROTnMpIGhhdmUgYWNoaWV2ZWQgcmVtYXJrYWJsZSBzdWNjZXNzZXMgaW4gYSBsYXJnZSB2YXJpZXR5IG9mIGNvbXB1dGVyIHZpc2lvbiB0YXNrcy4gSG93ZXZlciwgdGhlIGhpZ2ggY29tcHV0YXRpb24gaW50ZW5zaXR5IG9mIEROTnMgbWFrZXMgaXQgY2hhbGxlbmdpbmcgdG8gZGVwbG95IHRoZXNlIG1vZGVscyBvbiByZXNvdXJjZS1saW1pdGVkIHN5c3RlbXMuIFNvbWUgc3R1ZGllcyB1c2VkIGxvdy1yYW5rIGFwcHJvYWNoZXMgdGhhdCBhcHByb3hpbWF0ZSB0aGUgZmlsdGVycyBieSBsb3ctcmFuayBiYXNpcyB0byBhY2NlbGVyYXRlIHRoZSB0ZXN0aW5nLiBUaG9zZSB3b3JrcyBkaXJlY3RseSBkZWNvbXBvc2VkIHRoZSBwcmUtdHJhaW5lZCBETk5zIGJ5IExvdy1SYW5rIEFwcHJveGltYXRpb25zIChMUkEpLiBIb3cgdG8gdHJhaW4gRE5OcyB0b3dhcmQgbG93ZXItcmFuayBzcGFjZSBmb3IgbW9yZSBlZmZpY2llbnQgRE5OcywgaG93ZXZlciwgcmVtYWlucyBhcyBhbiBvcGVuIGFyZWEuIFRvIHNvbHZlIHRoZSBpc3N1ZSwgaW4gdGhpcyB3b3JrLCB3ZSBwcm9wb3NlIEZvcmNlIFJlZ3VsYXJpemF0aW9uLCB3aGljaCB1c2VzIGF0dHJhY3RpdmUgZm9yY2VzIHRvIGVuZm9yY2UgZmlsdGVycyBzbyBhcyB0byBjb29yZGluYXRlIG1vcmUgd2VpZ2h0IGluZm9ybWF0aW9uIGludG8gbG93ZXItcmFuayBzcGFjZS4gV2UgbWF0aGVtYXRpY2FsbHkgYW5kIGVtcGlyaWNhbGx5IHZlcmlmeSB0aGF0IGFmdGVyIGFwcGx5aW5nIG91ciB0ZWNobmlxdWUsIHN0YW5kYXJkIExSQSBtZXRob2RzIGNhbiByZWNvbnN0cnVjdCBmaWx0ZXJzIHVzaW5nIG11Y2ggbG93ZXIgYmFzaXMgYW5kIHRodXMgcmVzdWx0IGluIGZhc3RlciBETk5zLiBUaGUgZWZmZWN0aXZlbmVzcyBvZiBvdXIgYXBwcm9hY2ggaXMgY29tcHJlaGVuc2l2ZWx5IGV2YWx1YXRlZCBpbiBSZXNOZXRzLCBBbGV4TmV0LCBhbmQgR29vZ0xlTmV0LiBJbiBBbGV4TmV0LCBmb3IgZXhhbXBsZSwgRm9yY2UgUmVndWxhcml6YXRpb24gZ2FpbnMgMnggc3BlZWR1cCBvbiBtb2Rlcm4gR1BVIHdpdGhvdXQgYWNjdXJhY3kgbG9zcyBhbmQgNC4wNXggc3BlZWR1cCBvbiBDUFUgYnkgcGF5aW5nIHNtYWxsIGFjY3VyYWN5IGRlZ3JhZGF0aW9uLiBNb3Jlb3ZlciwgRm9yY2UgUmVndWxhcml6YXRpb24gYmV0dGVyIGluaXRpYWxpemVzIHRoZSBsb3ctcmFuayBETk5zIHN1Y2ggdGhhdCB0aGUgZmluZS10dW5pbmcgY2FuIGNvbnZlcmdlIGZhc3RlciB0b3dhcmQgaGlnaGVyIGFjY3VyYWN5LiBUaGUgb2J0YWluZWQgbG93ZXItcmFuayBETk5zIGNhbiBiZSBmdXJ0aGVyIHNwYXJzaWZpZWQsIHByb3ZpbmcgdGhhdCBGb3JjZSBSZWd1bGFyaXphdGlvbiBjYW4gYmUgaW50ZWdyYXRlZCB3aXRoIHN0YXRlLW9mLXRoZS1hcnQgc3BhcnNpdHktYmFzZWQgYWNjZWxlcmF0aW9uIG1ldGhvZHMuIFNvdXJjZSBjb2RlIGlzIGF2YWlsYWJsZSBpbiB0aGlzIGh0dHBzIFVSTCIsLCxPcGVuIHdlaWdodHMgKHVucmVzdHJpY3RlZCksIlVuaXRlZCBTdGF0ZXMgb2YgQW1lcmljYSxVbml0ZWQgU3RhdGVzIG9mIEFtZXJpY2EiLCwsLCwsMjAyNS0xMS0yOCAxMTo1Mzo0NCswMDowMCwsLCwsLCJBY2FkZW1pYSxBY2FkZW1pYSIsLCwsLE9wZW4gc291cmNlLGxpY2Vuc2U6IGh0dHBzOi8vZ2l0aHViLmNvbS93ZW53ZWkyMDIvY2FmZmUvYmxvYi9tYXN0ZXIvTElDRU5TRSwsLCwsLCxDb21wYXJpc29uIHdpdGggb3RoZXIgbW9kZWxzLCwsLCxZZXMKV29yZC1JbmRlcGVuZGVudC1TUk5OK0tONSxMYW5ndWFnZSxMYW5ndWFnZSBtb2RlbGluZyxTYWFybGFuZCBVbml2ZXJzaXR5LCJZb3Vzc2VmIE91YWxpbCwgQ2xheXRvbiBHcmVlbmJlcmcsIE1pdHR1bCBTaW5naCwgRGlldHJpY2ggS2xha293IiwyMDE3LTAzLTIzLFNlcXVlbnRpYWwgUmVjdXJyZW50IE5ldXJhbCBOZXR3b3JrcyBmb3IgTGFuZ3VhZ2UgTW9kZWxpbmcsaHR0cHM6Ly9hcnhpdi5vcmcvYWJzLzE3MDMuMDgwNjgsNy4wLCwsNTMyMDAwMC4wLCwsLCwsLCwsLCwiRmVlZGZvcndhcmQgTmV1cmFsIE5ldHdvcmsgKEZOTiktYmFzZWQgbGFuZ3VhZ2UgbW9kZWxzIGVzdGltYXRlIHRoZSBwcm9iYWJpbGl0eSBvZiB0aGUgbmV4dCB3b3JkIGJhc2VkIG9uIHRoZSBoaXN0b3J5IG9mIHRoZSBsYXN0IE4gd29yZHMsIHdoZXJlYXMgUmVjdXJyZW50IE5ldXJhbCBOZXR3b3JrcyAoUk5OKSBwZXJmb3JtIHRoZSBzYW1lIHRhc2sgYmFzZWQgb25seSBvbiB0aGUgbGFzdCB3b3JkIGFuZCBzb21lIGNvbnRleHQgaW5mb3JtYXRpb24gdGhhdCBjeWNsZXMgaW4gdGhlIG5ldHdvcmsuIFRoaXMgcGFwZXIgcHJlc2VudHMgYSBub3ZlbCBhcHByb2FjaCwgd2hpY2ggYnJpZGdlcyB0aGUgZ2FwIGJldHdlZW4gdGhlc2UgdHdvIGNhdGVnb3JpZXMgb2YgbmV0d29ya3MuIEluIHBhcnRpY3VsYXIsIHdlIHByb3Bvc2UgYW4gYXJjaGl0ZWN0dXJlIHdoaWNoIHRha2VzIGFkdmFudGFnZSBvZiB0aGUgZXhwbGljaXQsIHNlcXVlbnRpYWwgZW51bWVyYXRpb24gb2YgdGhlIHdvcmQgaGlzdG9yeSBpbiBGTk4gc3RydWN0dXJlIHdoaWxlIGVuaGFuY2luZyBlYWNoIHdvcmQgcmVwcmVzZW50YXRpb24gYXQgdGhlIHByb2plY3Rpb24gbGF5ZXIgdGhyb3VnaCByZWN1cnJlbnQgY29udGV4dCBpbmZvcm1hdGlvbiB0aGF0IGV2b2x2ZXMgaW4gdGhlIG5ldHdvcmsuIFRoZSBjb250ZXh0IGludGVncmF0aW9uIGlzIHBlcmZvcm1lZCB1c2luZyBhbiBhZGRpdGlvbmFsIHdvcmQtZGVwZW5kZW50IHdlaWdodCBtYXRyaXggdGhhdCBpcyBhbHNvIGxlYXJuZWQgZHVyaW5nIHRoZSB0cmFpbmluZy4gRXh0ZW5zaXZlIGV4cGVyaW1lbnRzIGNvbmR1Y3RlZCBvbiB0aGUgUGVubiBUcmVlYmFuayAoUFRCKSBhbmQgdGhlIExhcmdlIFRleHQgQ29tcHJlc3Npb24gQmVuY2htYXJrIChMVENCKSBjb3JwdXMgc2hvd2VkIGEgc2lnbmlmaWNhbnQgcmVkdWN0aW9uIG9mIHRoZSBwZXJwbGV4aXR5IHdoZW4gY29tcGFyZWQgdG8gc3RhdGUtb2YtdGhlLWFydCBmZWVkZm9yd2FyZCBhcyB3ZWxsIGFzIHJlY3VycmVudCBuZXVyYWwgbmV0d29yayBhcmNoaXRlY3R1cmVzLiIsLFdvcmQtSW5kZXBlbmRlbnQtU1JOTitLTjUsVW5yZWxlYXNlZCxHZXJtYW55LCwsLCwsMjAyNS0xMS0yOCAxMTo1Mzo0NCswMDowMCwsLCwsLEFjYWRlbWlhLCwsLCxVbnJlbGVhc2VkLCwsLCwsLCwsLCwsLE5vClByb3RvdHlwaWNhbCBuZXR3b3JrcyxWaXNpb24sSW1hZ2UgY2xhc3NpZmljYXRpb24sIlVuaXZlcnNpdHkgb2YgVG9yb250byxUd2l0dGVyIiwiIEpha2UgU25lbGwsIEtldmluIFN3ZXJza3ksIFJpY2hhcmQgUy4gWmVtZWwiLDIwMTctMDMtMTUsUHJvdG90eXBpY2FsIE5ldHdvcmtzIGZvciBGZXctc2hvdCBMZWFybmluZyxodHRwczovL2FyeGl2Lm9yZy9hYnMvMTcwMy4wNTE3NSw5ODc3LjAsSGlnaGx5IGNpdGVkLCwsLCwsMzg0MDAsLCwsLCxVbmtub3duLCwsLCwiQ2FuYWRhLFVuaXRlZCBTdGF0ZXMgb2YgQW1lcmljYSIsLCwsLCwyMDI2LTA1LTI1IDEyOjEyOjA2KzAwOjAwLCwsLCwsIkFjYWRlbWlhLEluZHVzdHJ5IiwsLCwsLCwsLCwsLCwsLCwsLApWYXJpYXRpb25hbCBMb3NzeSBBdXRvZW5jb2RlciAoVkxBRSkgTU5JU1QsVmlzaW9uLEltYWdlIHJlcHJlc2VudGF0aW9uLCJVbml2ZXJzaXR5IG9mIENhbGlmb3JuaWEgKFVDKSBCZXJrZWxleSxPcGVuQUkiLCJYaSBDaGVuLCBEaWVkZXJpayBQLiBLaW5nbWEsIFRpbSBTYWxpbWFucywgWWFuIER1YW4sIFByYWZ1bGxhIERoYXJpd2FsLCBKb2huIFNjaHVsbWFuLCBJbHlhIFN1dHNrZXZlciwgUGlldGVyIEFiYmVlbCIsMjAxNy0wMy0wNCxWYXJpYXRpb25hbCBMb3NzeSBBdXRvZW5jb2RlcixodHRwczovL2FyeGl2Lm9yZy9hYnMvMTYxMS4wMjczMSwsLCwsLCwsLCwsLCwsVW5rbm93biwiUmVwcmVzZW50YXRpb24gbGVhcm5pbmcgc2Vla3MgdG8gZXhwb3NlIGNlcnRhaW4gYXNwZWN0cyBvZiBvYnNlcnZlZCBkYXRhIGluIGEgbGVhcm5lZCByZXByZXNlbnRhdGlvbiB0aGF0J3MgYW1lbmFibGUgdG8gZG93bnN0cmVhbSB0YXNrcyBsaWtlIGNsYXNzaWZpY2F0aW9uLiBGb3IgaW5zdGFuY2UsIGEgZ29vZCByZXByZXNlbnRhdGlvbiBmb3IgMkQgaW1hZ2VzIG1pZ2h0IGJlIG9uZSB0aGF0IGRlc2NyaWJlcyBvbmx5IGdsb2JhbCBzdHJ1Y3R1cmUgYW5kIGRpc2NhcmRzIGluZm9ybWF0aW9uIGFib3V0IGRldGFpbGVkIHRleHR1cmUuIEluIHRoaXMgcGFwZXIsIHdlIHByZXNlbnQgYSBzaW1wbGUgYnV0IHByaW5jaXBsZWQgbWV0aG9kIHRvIGxlYXJuIHN1Y2ggZ2xvYmFsIHJlcHJlc2VudGF0aW9ucyBieSBjb21iaW5pbmcgVmFyaWF0aW9uYWwgQXV0b2VuY29kZXIgKFZBRSkgd2l0aCBuZXVyYWwgYXV0b3JlZ3Jlc3NpdmUgbW9kZWxzIHN1Y2ggYXMgUk5OLCBNQURFIGFuZCBQaXhlbFJOTi9DTk4uIE91ciBwcm9wb3NlZCBWQUUgbW9kZWwgYWxsb3dzIHVzIHRvIGhhdmUgY29udHJvbCBvdmVyIHdoYXQgdGhlIGdsb2JhbCBsYXRlbnQgY29kZSBjYW4gbGVhcm4gYW5kICwgYnkgZGVzaWduaW5nIHRoZSBhcmNoaXRlY3R1cmUgYWNjb3JkaW5nbHksIHdlIGNhbiBmb3JjZSB0aGUgZ2xvYmFsIGxhdGVudCBjb2RlIHRvIGRpc2NhcmQgaXJyZWxldmFudCBpbmZvcm1hdGlvbiBzdWNoIGFzIHRleHR1cmUgaW4gMkQgaW1hZ2VzLCBhbmQgaGVuY2Ug</x:v>
      </x:c>
    </x:row>
    <x:row r="284" ht="18" customHeight="1">
      <x:c r="A284" s="17" t="n">
        <x:v>279</x:v>
      </x:c>
      <x:c r="B284" s="17" t="n">
        <x:v>310</x:v>
      </x:c>
      <x:c r="C284" s="160" t="str">
        <x:v>dGhlIFZBRSBvbmx5ICIiYXV0b2VuY29kZXMiIiBkYXRhIGluIGEgbG9zc3kgZmFzaGlvbi4gSW4gYWRkaXRpb24sIGJ5IGxldmVyYWdpbmcgYXV0b3JlZ3Jlc3NpdmUgbW9kZWxzIGFzIGJvdGggcHJpb3IgZGlzdHJpYnV0aW9uICBhbmQgZGVjb2RpbmcgZGlzdHJpYnV0aW9uICwgd2UgY2FuIGdyZWF0bHkgaW1wcm92ZSBnZW5lcmF0aXZlIG1vZGVsaW5nIHBlcmZvcm1hbmNlIG9mIFZBRXMsIGFjaGlldmluZyBuZXcgc3RhdGUtb2YtdGhlLWFydCByZXN1bHRzIG9uIE1OSVNULCBPTU5JR0xPVCBhbmQgQ2FsdGVjaC0xMDEgU2lsaG91ZXR0ZXMgZGVuc2l0eSBlc3RpbWF0aW9uIHRhc2tzLiIsLCxVbnJlbGVhc2VkLCJVbml0ZWQgU3RhdGVzIG9mIEFtZXJpY2EsVW5pdGVkIFN0YXRlcyBvZiBBbWVyaWNhIiwsLCwsLDIwMjYtMDItMTEgMTk6MjY6MjcrMDA6MDAsLCwsLCwiQWNhZGVtaWEsSW5kdXN0cnkiLCwsLCxVbnJlbGVhc2VkLCwsLCwsLCwsLCwsLE5vClNFU1QsTGFuZ3VhZ2UsUXVlc3Rpb24gYW5zd2VyaW5nLENhcm5lZ2llIE1lbGxvbiBVbml2ZXJzaXR5IChDTVUpLCJSdWkgTGl1LCBKdW5qaWUgSHUsIFdlaSBXZWksIFppIFlhbmcsIEVyaWMgTnliZXJnIiwyMDE3LTAzLTAyLFN0cnVjdHVyYWwgRW1iZWRkaW5nIG9mIFN5bnRhY3RpYyBUcmVlcyBmb3IgTWFjaGluZSBDb21wcmVoZW5zaW9uLGh0dHBzOi8vYXJ4aXYub3JnL2Ficy8xNzAzLjAwNTcydjMsNTMuMCwsLCwsLCwsIlNRdUFEIDEuMSBjb250YWlucyAxMDcsNzg1IHF1ZXN0aW9uLWFuc3dlciBwYWlycyBvbiA1MzYgYXJ0aWNsZXMuIFRoZSBwYXBlciBpc24ndCBzdXBlciBjbGVhciBvbiBob3cgdGhleSB0cmFpbiB0aGUgbW9kZWwsIGJ1dCBpdCBsb29rcyBhcyB0aG91Z2ggdGhlcmUgaXMgYSBiYWNrd2FyZCBwYXNzIGZvciBlYWNoIGFuc3dlciAobm90IHBlciB0b2tlbikuCiIsLCxOVklESUEgR2VGb3JjZSBHVFggMTA4MCwsQ29uZmlkZW50LCJEZWVwIG5ldXJhbCBuZXR3b3JrcyBmb3IgbWFjaGluZSBjb21wcmVoZW5zaW9uIHR5cGljYWxseSB1dGlsaXplcyBvbmx5IHdvcmQgb3IgY2hhcmFjdGVyIGVtYmVkZGluZ3Mgd2l0aG91dCBleHBsaWNpdGx5IHRha2luZyBhZHZhbnRhZ2Ugb2Ygc3RydWN0dXJlZCBsaW5ndWlzdGljIGluZm9ybWF0aW9uIHN1Y2ggYXMgY29uc3RpdHVlbmN5IHRyZWVzIGFuZCBkZXBlbmRlbmN5IHRyZWVzLiBJbiB0aGlzIHBhcGVyLCB3ZSBwcm9wb3NlIHN0cnVjdHVyYWwgZW1iZWRkaW5nIG9mIHN5bnRhY3RpYyB0cmVlcyAoU0VTVCksIGFuIGFsZ29yaXRobSBmcmFtZXdvcmsgdG8gdXRpbGl6ZSBzdHJ1Y3R1cmVkIGluZm9ybWF0aW9uIGFuZCBlbmNvZGUgdGhlbSBpbnRvIHZlY3RvciByZXByZXNlbnRhdGlvbnMgdGhhdCBjYW4gYm9vc3QgdGhlIHBlcmZvcm1hbmNlIG9mIGFsZ29yaXRobXMgZm9yIHRoZSBtYWNoaW5lIGNvbXByZWhlbnNpb24uIFdlIGV2YWx1YXRlIG91ciBhcHByb2FjaCB1c2luZyBhIHN0YXRlLW9mLXRoZS1hcnQgbmV1cmFsIGF0dGVudGlvbiBtb2RlbCBvbiB0aGUgU1F1QUQgZGF0YXNldC4gRXhwZXJpbWVudGFsIHJlc3VsdHMgZGVtb25zdHJhdGUgdGhhdCBvdXIgbW9kZWwgY2FuIGFjY3VyYXRlbHkgaWRlbnRpZnkgdGhlIHN5bnRhY3RpYyBib3VuZGFyaWVzIG9mIHRoZSBzZW50ZW5jZXMgYW5kIGV4dHJhY3QgYW5zd2VycyB0aGF0IGFyZSBzeW50YWN0aWNhbGx5IGNvaGVyZW50IG92ZXIgdGhlIGJhc2VsaW5lIG1ldGhvZHMuICIsLCwsVW5pdGVkIFN0YXRlcyBvZiBBbWVyaWNhLCwsLDEuMCwsMjAyNS0xMS0yOCAxMTo1Mzo0NCswMDowMCwsLCwsLEFjYWRlbWlhLCwsLCwsLCwsLCwsMjA3LjE3NDk4MTAyMTk5NTY1LCwsLCwsCkRuQ05OLCJWaXNpb24sSW1hZ2UgZ2VuZXJhdGlvbiIsSW1hZ2Ugc3VwZXItcmVzb2x1dGlvbiwiSGFyYmluIEluc3RpdHV0ZSBvZiBUZWNobm9sb2d5LEhvbmcgS29uZyBQb2x5dGVjaG5pYyBVbml2ZXJzaXR5LFVMU2VlIEluYy4sWGnigJlhbiBKaWFvdG9uZyBVbml2ZXJzaXR5IiwiS2FpIFpoYW5nLCBXYW5nbWVuZyBadW8sIFl1bmppbiBDaGVuLCBEZXl1IE1lbmcsIExlaSBaaGFuZyIsMjAxNy0wMi0wMSxCZXlvbmQgYSBHYXVzc2lhbiBEZW5vaXNlcjogUmVzaWR1YWwgTGVhcm5pbmcgb2YgRGVlcCBDTk4gZm9yIEltYWdlIERlbm9pc2luZyxodHRwczovL2llZWV4cGxvcmUuaWVlZS5vcmcvYWJzdHJhY3QvZG9jdW1lbnQvNzgzOTE4OSw3Nzc5LjAsSGlnaGx5IGNpdGVkLCwsLCwsMjU2MDAwMDAwMCwsLCwsLFVua25vd24sLCwsLCJDaGluYSxIb25nIEtvbmcsQ2hpbmEsQ2hpbmEiLCwsLCwsMjAyNi0wMS0wMSAxNDowMToyMyswMDowMCwsLCwsLCJBY2FkZW1pYSxBY2FkZW1pYSxJbmR1c3RyeSxBY2FkZW1pYSIsLCwsLCwsLCwsLCwsLCwsLCwKVkRDTk4gKG9uIEFtYXpvbiBSZXZpZXcgRnVsbCBkYXRhc2V0KSxMYW5ndWFnZSxUZXh0IGNsYXNzaWZpY2F0aW9uLCJGYWNlYm9vayBBSSBSZXNlYXJjaCxVbml2ZXJzaXR5IG9mIExlIE1hbnMiLCJBbGV4aXMgQ29ubmVhdSwgSG9sZ2VyIFNjaHdlbmssIExvw69jIEJhcnJhdWx0LCBZYW5uIExlY3VuIiwyMDE3LTAxLTI3LFZlcnkgRGVlcCBDb252b2x1dGlvbmFsIE5ldHdvcmtzIGZvciBUZXh0IENsYXNzaWZpY2F0aW9uLGh0dHBzOi8vYXJ4aXYub3JnL2Ficy8xNjA2LjAxNzgxLCwsLDc4MDAwMDAuMCw3LjggTSBmcm9tIFRhYmxlIDIuLDUuNzI2N2UrMTcsNTA1MDAwMDAwMDAwMCBbcGVhayBGTE9Qc10gKiAxNSBbZXBvY2hzXSAqIDcgW2hdICogMzYwMCBbc10gKiAwLjMgW2Fzc3VtZWQgdXRpbGl6YXRpb24gcmF0ZV0gPSA1LjcyNjdlKzE3LCxUYWJsZSAzOiBBbWF6b24gUmV2aWV3IEZ1bGwgMyAwMDBrLCwiIiJPbmUgZXBvY2ggdG9vayBmcm9tIDI0IG1pbnV0ZXMgdG8gMmg0NSBmb3IgZGVwdGggOSwgYW5kIGZyb20gNTAgbWludXRlcyB0byA3aCAob24gdGhlIGxhcmdlc3QgZGF0YXNldHMpIGZvciBkZXB0aCAyOS4gSXQgdG9vayBiZXR3ZWVuIDEwIHRvIDE1IGVwb2NoZXMgdG8gY29udmVyZ2UuIiIiLE5WSURJQSBUZXNsYSBLNDBzLCxDb25maWRlbnQsIlRoZSBkb21pbmFudCBhcHByb2FjaCBmb3IgbWFueSBOTFAgdGFza3MgYXJlIHJlY3VycmVudCBuZXVyYWwgbmV0d29ya3MsIGluIHBhcnRpY3VsYXIgTFNUTXMsIGFuZCBjb252b2x1dGlvbmFsIG5ldXJhbCBuZXR3b3Jrcy4gSG93ZXZlciwgdGhlc2UgYXJjaGl0ZWN0dXJlcyBhcmUgcmF0aGVyIHNoYWxsb3cgaW4gY29tcGFyaXNvbiB0byB0aGUgZGVlcCBjb252b2x1dGlvbmFsIG5ldHdvcmtzIHdoaWNoIGhhdmUgcHVzaGVkIHRoZSBzdGF0ZS1vZi10aGUtYXJ0IGluIGNvbXB1dGVyIHZpc2lvbi4gV2UgcHJlc2VudCBhIG5ldyBhcmNoaXRlY3R1cmUgKFZEQ05OKSBmb3IgdGV4dCBwcm9jZXNzaW5nIHdoaWNoIG9wZXJhdGVzIGRpcmVjdGx5IGF0IHRoZSBjaGFyYWN0ZXIgbGV2ZWwgYW5kIHVzZXMgb25seSBzbWFsbCBjb252b2x1dGlvbnMgYW5kIHBvb2xpbmcgb3BlcmF0aW9ucy4gV2UgYXJlIGFibGUgdG8gc2hvdyB0aGF0IHRoZSBwZXJmb3JtYW5jZSBvZiB0aGlzIG1vZGVsIGluY3JlYXNlcyB3aXRoIGRlcHRoOiB1c2luZyB1cCB0byAyOSBjb252b2x1dGlvbmFsIGxheWVycywgd2UgcmVwb3J0IGltcHJvdmVtZW50cyBvdmVyIHRoZSBzdGF0ZS1vZi10aGUtYXJ0IG9uIHNldmVyYWwgcHVibGljIHRleHQgY2xhc3NpZmljYXRpb24gdGFza3MuIFRvIHRoZSBiZXN0IG9mIG91ciBrbm93bGVkZ2UsIHRoaXMgaXMgdGhlIGZpcnN0IHRpbWUgdGhhdCB2ZXJ5IGRlZXAgY29udm9sdXRpb25hbCBuZXRzIGhhdmUgYmVlbiBhcHBsaWVkIHRvIHRleHQgcHJvY2Vzc2luZy4iLDE1LjAsLCwiVW5pdGVkIFN0YXRlcyBvZiBBbWVyaWNhLEZyYW5jZSxGcmFuY2UiLCwsLDEuMCwsMjAyNi0wMi0xMSAxOToyNjoyNyswMDowMCwsLCwxMjguMCwsIkluZHVzdHJ5LEFjYWRlbWlhIiwsLCwsLCwsLCwsLDI4Mi4yMDE3NTkyMzc2MTExLEhhcmR3YXJlLCwsLCwKTW9FLU11bHRpLExhbmd1YWdlLCJMYW5ndWFnZSBtb2RlbGluZyxUcmFuc2xhdGlvbiIsIkphZ2llbGxvbmlhbiBVbml2ZXJzaXR5LEdvb2dsZSBCcmFpbiIsIk4gU2hhemVlciwgQSBNaXJob3NlaW5pLCBLIE1hemlhcnosIEEgRGF2aXMiLDIwMTctMDEtMjMsT3V0cmFnZW91c2x5IExhcmdlIE5ldXJhbCBOZXR3b3JrczogVGhlIFNwYXJzZWx5LUdhdGVkIE1peHR1cmUtb2YtRXhwZXJ0cyBMYXllcixodHRwczovL2FyeGl2Lm9yZy9hYnMvMTcwMS4wNjUzOCw0NTg3LjAsIkhpZ2hseSBjaXRlZCxTT1RBIGltcHJvdmVtZW50LEhpc3RvcmljYWwgc2lnbmlmaWNhbmNlIiwiIiJPbiBsYXJnZSBsYW5ndWFnZSBtb2RlbGluZyBhbmQgbWFjaGluZSB0cmFuc2xhdGlvbiBiZW5jaG1hcmtzLCB0aGVzZSBtb2RlbHMgYWNoaWV2ZSBzaWduaWZpY2FudGx5IGJldHRlciByZXN1bHRzIHRoYW4gc3RhdGUtb2YtdGhlLWFydCBhdCBsb3dlciBjb21wdXRhdGlvbmFsIGNvc3QiIiIsODcwMDAwMDAwMC4wLCJUYWJsZSA1CgpodHRwczovL2FyeGl2Lm9yZy9hYnMvMTcwMS4wNjUzOCIsOS4zOTM5MDU2NjRlKzE5LCIxMiBkYXlzIAo2NCBOVklESUEgSzQwIEdQVXMgKHNlZSBoYXJkd2FyZSBkYXRhIHNoZWV0IGZvciBwZXJmb3JtYW5jZSkKMC4zMyB1dGlsIHJhdGUKICIsODcwMDAwMDAwMDAsIiIiV2UgY29uc3RydWN0ZWQgYSBzaW1pbGFyIHRyYWluaW5nIHNldCBjb25zaXN0aW5nIG9mIHNodWZmbGVkIHVuaXF1ZSBzZW50ZW5jZXMgZnJvbSBHb29nbGXigJlzIGludGVybmFsIG5ld3MgY29ycHVzLCB0b3RhbGxpbmcgcm91Z2hseSAxMDAgYmlsbGlvbiB3b3JkcyIiCkFzc3VtaW5nIDEwMCB3b3JkcyA9IDEzMyB0b2tlbnMiLDI4OC4wLDEyIGRheXMsTlZJRElBIFRlc2xhIEs0MHQsLENvbmZpZGVudCwiVGhlIGNhcGFjaXR5IG9mIGEgbmV1cmFsIG5ldHdvcmsgdG8gYWJzb3JiIGluZm9ybWF0aW9uIGlzIGxpbWl0ZWQgYnkgaXRzIG51bWJlciBvZiBwYXJhbWV0ZXJzLiBDb25kaXRpb25hbCBjb21wdXRhdGlvbiwgd2hlcmUgcGFydHMgb2YgdGhlIG5ldHdvcmsgYXJlIGFjdGl2ZSBvbiBhIHBlci1leGFtcGxlIGJhc2lzLCBoYXMgYmVlbiBwcm9wb3NlZCBpbiB0aGVvcnkgYXMgYSB3YXkgb2YgZHJhbWF0aWNhbGx5IGluY3JlYXNpbmcgbW9kZWwgY2FwYWNpdHkgd2l0aG91dCBhIHByb3BvcnRpb25hbCBpbmNyZWFzZSBpbiBjb21wdXRhdGlvbi4gSW4gcHJhY3RpY2UsIGhvd2V2ZXIsIHRoZXJlIGFyZSBzaWduaWZpY2FudCBhbGdvcml0aG1pYyBhbmQgcGVyZm9ybWFuY2UgY2hhbGxlbmdlcy4gSW4gdGhpcyB3b3JrLCB3ZSBhZGRyZXNzIHRoZXNlIGNoYWxsZW5nZXMgYW5kIGZpbmFsbHkgcmVhbGl6ZSB0aGUgcHJvbWlzZSBvZiBjb25kaXRpb25hbCBjb21wdXRhdGlvbiwgYWNoaWV2aW5nIGdyZWF0ZXIgdGhhbiAxMDAweCBpbXByb3ZlbWVudHMgaW4gbW9kZWwgY2FwYWNpdHkgd2l0aCBvbmx5IG1pbm9yIGxvc3NlcyBpbiBjb21wdXRhdGlvbmFsIGVmZmljaWVuY3kgb24gbW9kZXJuIEdQVSBjbHVzdGVycy4gV2UgaW50cm9kdWNlIGEgU3BhcnNlbHktR2F0ZWQgTWl4dHVyZS1vZi1FeHBlcnRzIGxheWVyIChNb0UpLCBjb25zaXN0aW5nIG9mIHVwIHRvIHRob3VzYW5kcyBvZiBmZWVkLWZvcndhcmQgc3ViLW5ldHdvcmtzLiBBIHRyYWluYWJsZSBnYXRpbmcgbmV0d29yayBkZXRlcm1pbmVzIGEgc3BhcnNlIGNvbWJpbmF0aW9uIG9mIHRoZXNlIGV4cGVydHMgdG8gdXNlIGZvciBlYWNoIGV4YW1wbGUuIFdlIGFwcGx5IHRoZSBNb0UgdG8gdGhlIHRhc2tzIG9mIGxhbmd1YWdlIG1vZGVsaW5nIGFuZCBtYWNoaW5lIHRyYW5zbGF0aW9uLCB3aGVyZSBtb2RlbCBjYXBhY2l0eSBpcyBjcml0aWNhbCBmb3IgYWJzb3JiaW5nIHRoZSB2YXN0IHF1YW50aXRpZXMgb2Yga25vd2xlZGdlIGF2YWlsYWJsZSBpbiB0aGUgdHJhaW5pbmcgY29ycG9yYS4gV2UgcHJlc2VudCBtb2RlbCBhcmNoaXRlY3R1cmVzIGluIHdoaWNoIGEgTW9FIHdpdGggdXAgdG8gMTM3IGJpbGxpb24gcGFyYW1ldGVycyBpcyBhcHBsaWVkIGNvbnZvbHV0aW9uYWxseSBiZXR3ZWVuIHN0YWNrZWQgTFNUTSBsYXllcnMuIE9uIGxhcmdlIGxhbmd1YWdlIG1vZGVsaW5nIGFuZCBtYWNoaW5lIHRyYW5zbGF0aW9uIGJlbmNobWFya3MsIHRoZXNlIG1vZGVscyBhY2hpZXZlIHNpZ25pZmljYW50bHkgYmV0dGVyIHJlc3VsdHMgdGhhbiBzdGF0ZS1vZi10aGUtYXJ0IGF0IGxvd2VyIGNvbXB1dGF0aW9uYWwgY29zdC4iLDEwLjAsLFVucmVsZWFzZWQsIlBvbGFuZCxVbml0ZWQgU3RhdGVzIG9mIEFtZXJpY2EiLCwsLDY0LjAsLDIwMjYtMDUtMjUgMTI6MTI6MDYrMDA6MDAsLCwsMTM2NTMzMy4zMzMzMzMzMzMzLCIiIlRyYWluaW5nIHdhcyBkb25lIHN5bmNocm9ub3VzbHkgb24gYSBjbHVzdGVyIG9mIHVwIHRvIDY0IEdQVXMgYXMgZGVzY3JpYmVkIGluIHNlY3Rpb24gMy4gRWFjaCB0cmFpbmluZyBiYXRjaCBjb25zaXN0ZWQgb2YgYSBzZXQgb2Ygc2VudGVuY2UgcGFpcnMgY29udGFpbmluZyByb3VnaGx5IDE2MDAwIHdvcmRzIHBlciBHUFUuIiIgQWx0aG91Z2ggdGhleSBhcHBlYXIgdG8gdXNlIHdvcmQtbGV2ZWwgdG9rZW5pemF0aW9uIGluIG90aGVyIGV4cGVyaW1lbnRzLCBoZXJlIHRoZXkgdXNlIHN1YndvcmQgdG9rZW5zOiAiIlNpbWlsYXIgdG8gR05NVCwgdG8gZWZmZWN0aXZlbHkgZGVhbCB3aXRoIHJhcmUgd29yZHMsIHdlIHVzZWQgc3Vid29yZCB1bml0cyAoYWxzbyBrbm93biBhcyDigJx3b3JkcGllY2VzIiIpIChTY2h1c3RlciAmIE5ha2FqaW1hLCAyMDEyKSBmb3IgaW5wdXRzIGFuZCBvdXRwdXRzIGluIG91ciBzeXN0ZW0uIiIgSW4gdG90YWwgNjQgR1BVcyAqIDE2ayB3b3Jkcy9HUFUgKiA0LzMgdG9rZW5zL3dvcmQgPSAxLDM2NSwzMzMiLCJBY2FkZW1pYSxJbmR1c3RyeSIsLCwsLCwsLDM4NzQuMTIyNjUsLEZQMzIsLDMyODczLjc4OTEwMDAzNjE2LEhhcmR3YXJlLCwsLCxObwpQaXhlbENOTisrLEltYWdlIGdlbmVyYXRpb24sSW1hZ2UgZ2VuZXJhdGlvbixPcGVuQUksIlRpbSBTYWxpbWFucywgQW5kcmVqIEthcnBhdGh5LCBYaSBDaGVuLCBEaWVkZXJpayBQLiBLaW5nbWEiLDIwMTctMDEtMTksUGl4ZWxDTk4rKzogSW1wcm92aW5nIHRoZSBQaXhlbENOTiB3aXRoIERpc2NyZXRpemVkIExvZ2lzdGljIE1peHR1cmUgTGlrZWxpaG9vZCBhbmQgT3RoZXIgTW9kaWZpY2F0aW9ucyxodHRwczovL2FyeGl2Lm9yZy9hYnMvMTcwMS4wNTUxNywsLCwsLCwsLCwsLCwsVW5rbm93biwiUGl4ZWxDTk5zIGFyZSBhIHJlY2VudGx5IHByb3Bvc2VkIGNsYXNzIG9mIHBvd2VyZnVsIGdlbmVyYXRpdmUgbW9kZWxzIHdpdGggdHJhY3RhYmxlIGxpa2VsaWhvb2QuIEhlcmUgd2UgZGlzY3VzcyBvdXIgaW1wbGVtZW50YXRpb24gb2YgUGl4ZWxDTk5zIHdoaWNoIHdlIG1ha2UgYXZhaWxhYmxlIGF0IHRoaXMgaHR0cHMgVVJMLiBPdXIgaW1wbGVtZW50YXRpb24gY29udGFpbnMgYSBudW1iZXIgb2YgbW9kaWZpY2F0aW9ucyB0byB0aGUgb3JpZ2luYWwgbW9kZWwgdGhhdCBib3RoIHNpbXBsaWZ5IGl0cyBzdHJ1Y3R1cmUgYW5kIGltcHJvdmUgaXRzIHBlcmZvcm1hbmNlLiAxKSBXZSB1c2UgYSBkaXNjcmV0aXplZCBsb2dpc3RpYyBtaXh0dXJlIGxpa2VsaWhvb2Qgb24gdGhlIHBpeGVscywgcmF0aGVyIHRoYW4gYSAyNTYtd2F5IHNvZnRtYXgsIHdoaWNoIHdlIGZpbmQgdG8gc3BlZWQgdXAgdHJhaW5pbmcuIDIpIFdlIGNvbmRpdGlvbiBvbiB3aG9sZSBwaXhlbHMsIHJhdGhlciB0aGFuIFIvRy9CIHN1Yi1waXhlbHMsIHNpbXBsaWZ5aW5nIHRoZSBtb2RlbCBzdHJ1Y3R1cmUuIDMpIFdlIHVzZSBkb3duc2FtcGxpbmcgdG8gZWZmaWNpZW50bHkgY2FwdHVyZSBzdHJ1Y3R1cmUgYXQgbXVsdGlwbGUgcmVzb2x1dGlvbnMuIDQpIFdlIGludHJvZHVjZSBhZGRpdGlvbmFsIHNob3J0LWN1dCBjb25uZWN0aW9ucyB0byBmdXJ0aGVyIHNwZWVkIHVwIG9wdGltaXphdGlvbi4gNSkgV2UgcmVndWxhcml6ZSB0aGUgbW9kZWwgdXNpbmcgZHJvcG91dC4gRmluYWxseSwgd2UgcHJlc2VudCBzdGF0ZS1vZi10aGUtYXJ0IGxvZyBsaWtlbGlob29kIHJlc3VsdHMgb24gQ0lGQVItMTAgdG8gZGVtb25zdHJhdGUgdGhlIHVzZWZ1bG5lc3Mgb2YgdGhlc2UgbW9kaWZpY2F0aW9ucy4iLCwsT3BlbiB3ZWlnaHRzICh1bnJlc3RyaWN0ZWQpLFVuaXRlZCBTdGF0ZXMgb2YgQW1lcmljYSwsLCwsLDIwMjUtMTEtMjggMTE6NTM6NDQrMDA6MDAsLCwsLCxJbmR1c3RyeSwsLCwsT3BlbiBzb3VyY2UsIk1JVCArIEFwYWNoZSAyLjAKaHR0cHM6Ly9naXRodWIuY29tL29wZW5haS9waXhlbC1jbm4/dGFiPXJlYWRtZS1vdi1maWxlIiwsLCwsLCwsLCwsLFllcwpPUi1XaWRlUmVzTmV0LFZpc2lvbixJbWFnZSBjbGFzc2lmaWNhdGlvbiwiRHVrZSBVbml2ZXJzaXR5LFVuaXZlcnNpdHkgb2YgQ2hpbmVzZSBBY2FkZW15IG9mIFNjaWVuY2VzIiwiWWFuemhhbyBaaG91LCBRaXhpYW5nIFllLCBRaWFuZyBRaXUgYW5kIEppYW5iaW4gSmlhbyIsMjAxNy0wMS0wNyxPcmllbnRlZCBSZXNwb25zZSBOZXR3b3JrcyxodHRwczovL2FyeGl2Lm9yZy9hYnMvMTcwMS4wMTgzM3YyLDI4NS4wLFNPVEEgaW1wcm92ZW1lbnQsIiIiSW4gU2VjLiA0LjMsIHdlIHVwZ3JhZGUgdGhlIFZHRyBbMzhdLCBSZXNOZXQgWzE4XSwgYW5kIHRoZQpXaWRlUmVzTmV0IFs0NV0gdG8gT1JOcywgYW5kIHRyYWluIHRoZW0gb24gQ0lGQVIxMCBhbmQKQ0lGQVIxMDAgWzIyXSwgc2hvd2luZyB0aGUgc3RhdGUtb2YtdGhlLWFydCBwZXJmb3JtYW5jZQpvbiB0aGUgbmF0dXJhbCBpbWFnZSBjbGFzc2lmaWNhdGlvbiB0YXNrLiIiIiwxODIwMDAwMC4wLDE4LjJNIGZvciBsYXJnZXN0IE9SLVdpZGVSZXNOZXQgbW9kZWwuLCwsNTAwMDAsLCwsTlZJRElBIFRlc2xhIEs4MCwsQ29uZmlkZW50LCJEZWVwIENvbnZvbHV0aW9uIE5ldXJhbCBOZXR3b3JrcyAoRENOTnMpIGFyZSBjYXBhYmxlIG9mIGxlYXJuaW5nIHVucHJlY2VkZW50ZWRseSBlZmZlY3RpdmUgaW1hZ2UgcmVwcmVzZW50YXRpb25zLiBIb3dldmVyLCB0aGVpciBhYmlsaXR5IGluIGhhbmRsaW5nIHNpZ25pZmljYW50IGxvY2FsIGFuZCBnbG9iYWwgaW1hZ2Ugcm90YXRpb25zIHJlbWFpbnMgbGltaXRlZC4gSW4gdGhpcyBwYXBlciwgd2UgcHJvcG9zZSBBY3RpdmUgUm90YXRpbmcgRmlsdGVycyAoQVJGcykgdGhhdCBhY3RpdmVseSByb3RhdGUgZHVyaW5nIGNvbnZvbHV0aW9uIGFuZCBwcm9kdWNlIGZlYXR1cmUgbWFwcyB3aXRoIGxvY2F0aW9uIGFuZCBvcmllbnRhdGlvbiBleHBsaWNpdGx5IGVuY29kZWQuIEFuIEFSRiBhY3RzIGFzIGEgdmlydHVhbCBmaWx0ZXIgYmFuayBjb250YWluaW5nIHRoZSBmaWx0ZXIgaXRzZWxmIGFuZCBpdHMgbXVsdGlwbGUgdW5tYXRlcmlhbGlzZWQgcm90YXRlZCB2ZXJzaW9ucy4gRHVyaW5nIGJhY2stcHJvcGFnYXRpb24sIGFuIEFSRiBpcyBjb2xsZWN0aXZlbHkgdXBkYXRlZCB1c2luZyBlcnJvcnMgZnJvbSBhbGwgaXRzIHJvdGF0ZWQgdmVyc2lvbnMuIERDTk5zIHVzaW5nIEFSRnMsIHJlZmVycmVkIHRvIGFzIE9yaWVudGVkIFJlc3BvbnNlIE5ldHdvcmtzIChPUk5zKSwgY2FuIHByb2R1Y2Ugd2l0aGluLWNsYXNzIHJvdGF0aW9uLWludmFyaWFudCBkZWVwIGZlYXR1cmVzIHdoaWxlIG1haW50YWluaW5nIGludGVyLWNsYXNzIGRpc2NyaW1pbmF0aW9uIGZvciBjbGFzc2lmaWNhdGlvbiB0YXNrcy4gVGhlIG9yaWVudGVkIHJlc3BvbnNlIHByb2R1Y2VkIGJ5IE9STnMgY2FuIGFsc28gYmUgdXNlZCBmb3IgaW1hZ2UgYW5kIG9iamVjdCBvcmllbnRhdGlvbiBlc3RpbWF0aW9uIHRhc2tzLiBPdmVyIG11bHRpcGxlIHN0YXRlLW9mLXRoZS1hcnQgRENOTiBhcmNoaXRlY3R1cmVzLCBzdWNoIGFzIFZHRywgUmVzTmV0LCBhbmQgU1ROLCB3ZSBjb25zaXN0ZW50bHkgb2JzZXJ2ZSB0aGF0IHJlcGxhY2luZyByZWd1bGFyIGZpbHRlcnMgd2l0aCB0aGUgcHJvcG9zZWQgQVJGcyBsZWFkcyB0byBzaWduaWZpY2FudCByZWR1Y3Rpb24gaW4gdGhlIG51bWJlciBvZiBuZXR3b3JrIHBhcmFtZXRlcnMgYW5kIGltcHJvdmVtZW50IGluIGNsYXNzaWZpY2F0aW9uIHBlcmZvcm1hbmNlLiBXZSByZXBvcnQgdGhlIGJlc3QgcmVzdWx0cyBvbiBzZXZlcmFsIGNvbW1vbmx5IHVzZWQgYmVuY2htYXJrcy4iLCwsLCJVbml0ZWQgU3RhdGVzIG9mIEFtZXJpY2EsQ2hpbmEiLCwsLCwsMjAyNS0xMS0yOCAxMTo1Mzo0NCswMDowMCwsLCwsLCJBY2FkZW1pYSxBY2FkZW1pYSIsLCwsLCwsLCwsLCwsLCwsLCwKRGVlcFN0YWNrLEdhbWVzLFBva2VyLCJVbml2ZXJzaXR5IG9mIEFsYmVydGEsQ2hhcmxlcyBVbml2ZXJzaXR5LEN6ZWNoIFRlY2huaWNhbCBVbml2ZXJzaXR5IiwiTWF0ZWogTW9yYXbEjcOtaywgTWFydGluIFNjaG1pZCwgTmVpbCBCdXJjaCwgVmlsaWFtIExpc8O9LCBEdXN0aW4gTW9ycmlsbCwgTm9sYW4gQmFyZCwgVHJldm9yIERhdmlzLCBLZXZpbiBXYXVnaCwgTWljaGFlbCBKb2hhbnNvbiwgTWljaGFlbCBCb3dsaW5nIiwyMDE3LTAxLTA2LERlZXBTdGFjazogRXhwZXJ0LUxldmVsIEFydGlmaWNpYWwgSW50ZWxsaWdlbmNlIGluIE5vLUxpbWl0IFBva2VyLGh0dHBzOi8vYXJ4aXYub3JnL2Ficy8xNzAxLjAxNzI0LDk5OC4wLFNPVEEgaW1wcm92ZW1lbnQsImZpcnN0IGh1bWFuLWNvbXBldGl0aXZlIHBva2VyIEFJLCBjb25maXJtZWQgYnkgd2Vic2l0ZTogaHR0cHM6Ly93d3cuZGVlcHN0YWNrLmFpLyIsMjUwMDAwMC4wLCJGaWd1cmUgMywgcC45Cgpzb3VyY2U6IGh0dHBzOi8vZG9jcy5nb29nbGUuY29tL3NwcmVhZHNoZWV0cy9kLzFLajRRNVdBRGNEWHRVSkxJT2ZHVENFM3RHdnhOY3pFTXd5eThRdGdTa0hrL2VkaXQjZ2lkPTU0NTg3MDQwJmZ2aWQ9MTM2MTkzNzM4OSIsMS40NDYzMzZlKzE5LCJUaGUgbGFyZ2VzdCBzb3VyY2Ugb2YgY29tcHV0ZSBuZWNlc3NhcnkgZm9yIHRyYWluaW5nIHNlZW1zIHRvIGJlIHRoZSBkYXRhIGdlbmVyYXRpb24gam9iIG9uIDIwIEdQVXMuIFdlIGNvdW50IHRoaXMgdG93YXJkcyB0aGUgdHJhaW5pbmcgY29tcHV0ZSBiZWNhdXNlIGl0IHJlcXVpcmVzIHNpbXVsYXRpb24gdXNpbmcgdGhlIG5ldHdvcmsuIFRoaXMgaXMgYW5hbG9nb3VzIHRvIHRoZSBBbHBoYUdvIHN5c3RlbXMgc2ltdWxhdGluZyBHbyBnYW1lcy4KCkZyb20gcC4yNjogIiJGb3IgdGhlIGZsb3AgbmV0d29yaywgb25lIG1pbGxpb24gcG9rZXIgZmxvcCBzaXR1YXRpb25zIChmcm9tIGFmdGVyIHRoZSBmbG9wIGNhcmRzIGFyZSBkZWFsdCkgd2VyZSBnZW5lcmF0ZWQgYW5kIHNvbHZlZC4gVGhlc2Ugc2l0dWF0aW9ucyB3ZXJlIHNvbHZlZCB1c2luZyBEZWVwU3RhY2vigJlzIGRlcHRoIGxpbWl0ZWQgc29sdmVyIHdpdGggdGhlIHR1cm4gbmV0d29yayB1c2VkIGZvciB0aGUgY291bnRlcmZhY3R1YWwgdmFsdWVzIGF0IHB1YmxpYyBzdGF0ZXMgaW1tZWRpYXRlbHkgYWZ0ZXIgdGhlIHR1cm4gY2FyZC4gV2UgdXNlZCBhIGNsdXN0ZXIgb2YgMjAgR1BVUyBhbmQgb25lLWhhbGYgb2YgYSBHUFUgeWVhciBvZiBjb21wdXRhdGlvbiB0aW1lLiIiCgpBc3N1bWUgdGhleSB1c2VkIFAxMDAgR1BVcyBiZWNhdXNlIHRoZXkgd2VyZSBjb21tb24gYXQgdGhlIHRpbWUgKFAxMDAgd2FzIHJlbGVhc2VkIGluIDIwMTYgYW5kIHRoaXMgcGFwZXIgd2FzIHB1Ymxpc2hlZCBpbiAyMDE3KS4KCkJ1dCBhc3N1bWUgbG93IHV0aWxpemF0aW9uIG9mIDEwJSB0byBoZWRnZSBvbiAoYSkgbG93ZXItcGVyZm9ybWluZyBHUFVzIGJlaW5nIHVzZWQsIChiKSBub24tRkxPUCBjb21wdXRhdGlvbnMgdGFraW5nIHVwIGEgbG90IG9mIHRoZSBkYXRhIGdlbmVyYXRpb24gam9iLgoKQ2FsY3VsYXRpb246CjYgbW9udGhzICogMzAgZGF5cyAqIDI0IGhvdXJzICogMzYwMCBzZWNvbmRzICogOS4zZTEyIEZMT1AvcyAqIDAuMSB1dGlsaXphdGlvbiA9IDEuNDQ2MzM2ZSsxOSBGTE9QLiIsMjUzODAwMDAwMDAsIiIiVGhlIHR1cm4gbmV0d29yayB3YXMgdHJhaW5lZCBieSBzb2x2aW5nIDEwIG1pbGxpb24gcmFuZG9tbHkgZ2VuZXJhdGVkIHBva2VyIHR1cm4KZ2FtZXMuIFRoZXNlIHR1cm4gZ2FtZXMgdXNlZCByYW5kb21seSBnZW5lcmF0ZWQgcmFuZ2VzLCBwdWJsaWMgY2FyZHMsIGFuZCBhIHJhbmRvbSBwb3QKc2l6ZSAoMTApLiIiIiwyMTguMCxmcm9tIGNvbXB1dGUgbm90ZXMgLSBhcm91bmQgOSBkYXlzICAtIGhhbGYgYSB5ZWFyIG9mIEdQVSBjb21wdXRlIHVzaW5nIDIwIEdQVXMsLCxTcGVjdWxhdGl2ZSwiQXJ0aWZpY2lhbCBpbnRlbGxpZ2VuY2UgaGFzIHNlZW4gc2V2ZXJhbCBicmVha3Rocm91Z2hzIGluIHJlY2VudCB5ZWFycywgd2l0aCBnYW1lcyBvZnRlbiBzZXJ2aW5nIGFzIG1pbGVzdG9uZXMuIEEgY29tbW9uIGZlYXR1cmUgb2YgdGhlc2UgZ2FtZXMgaXMgdGhhdCBwbGF5ZXJzIGhhdmUgcGVyZmVjdCBpbmZvcm1hdGlvbi4gUG9rZXIgaXMgdGhlIHF1aW50ZXNzZW50aWFsIGdhbWUgb2YgaW1wZXJmZWN0IGluZm9ybWF0aW9uLCBhbmQgYSBsb25nc3RhbmRpbmcgY2hhbGxlbmdlIHByb2JsZW0gaW4gYXJ0aWZpY2lhbCBpbnRlbGxpZ2VuY2UuIFdlIGludHJvZHVjZSBEZWVwU3RhY2ssIGFuIGFsZ29yaXRobSBmb3IgaW1wZXJmZWN0IGluZm9ybWF0aW9uIHNldHRpbmdzLiBJdCBjb21iaW5lcyByZWN1cnNpdmUgcmVhc29uaW5nIHRvIGhhbmRsZSBpbmZvcm1hdGlvbiBhc3ltbWV0cnksIGRlY29tcG9zaXRpb24gdG8gZm9jdXMgY29tcHV0YXRpb24gb24gdGhlIHJlbGV2YW50IGRlY2lzaW9uLCBhbmQgYSBmb3JtIG9mIGludHVpdGlvbiB0aGF0IGlzIGF1dG9tYXRpY2FsbHkgbGVhcm5lZCBmcm9tIHNlbGYtcGxheSB1c2luZyBkZWVwIGxlYXJuaW5nLiBJbiBhIHN0dWR5IGludm9sdmluZyA0NCwwMDAgaGFuZHMgb2YgcG9rZXIsIERlZXBTdGFjayBkZWZlYXRlZCB3aXRoIHN0YXRpc3RpY2FsIHNpZ25pZmljYW5jZSBwcm9mZXNzaW9uYWwgcG9rZXIgcGxheWVycyBpbiBoZWFkcy11cCBuby1saW1pdCBUZXhhcyBob2xkJ2VtLiBUaGUgYXBwcm9hY2ggaXMgdGhlb3JldGljYWxseSBzb3VuZCBhbmQgaXMgc2hvd24gdG8gcHJvZHVjZSBtb3JlIGRpZmZpY3VsdCB0byBleHBsb2l0IHN0cmF0ZWdpZXMgdGhhbiBwcmlvciBhcHByb2FjaGVzLiIsLCwsIkNhbmFkYSxDemVjaGlhLEN6ZWNoaWEiLCwsLDIwLjAsLDIwMjYtMDUtMjUgMTI6MTY6MzYrMDA6MDAsLCwsLCwiQWNhZGVtaWEsQWNhZGVtaWEsQWNhZGVtaWEiLCwsLDQzNjguMCwsLCwsLEZQMzIsLCxIYXJkd2FyZSwsLCwsCllPTE92MixWaXNpb24sT2JqZWN0IGRldGVjdGlvbiwiVW5pdmVyc2l0eSBvZiBXYXNoaW5ndG9uLEFsbGVuIEluc3RpdHV0ZSBmb3IgQUkiLCJKb3NlcGggUmVkbW9uLCBBbGkgRmFyaGFkaSIsMjAxNi0xMi0yNSwiWU9MTzkwMDA6IEJldHRlciwgRmFzdGVyLCBTdHJvbmdlciIsaHR0cHM6Ly9hcnhpdi5vcmcvYWJzLzE2MTIuMDgyNDIsMTc1MjMuMCxIaWdobHkgY2l0ZWQsLDUxMDAwMDAwLjAsU291cmNlOiBodHRwczovL3Jlc291cmNlcy53b2xmcmFtY2xvdWQuY29tL05ldXJhbE5ldFJlcG9zaXRvcnkvcmVzb3VyY2VzL1lPTE8tVjItVHJhaW5lZC1vbi1NUy1DT0NPLURhdGFfMSwsLDEyODAwMDAsLCwsLCwsIldlIGludHJvZHVjZSBZT0xPOTAwMCwgYSBzdGF0ZS1vZi10aGUtYXJ0LCByZWFsLXRpbWUgb2JqZWN0IGRldGVjdGlvbiBzeXN0ZW0gdGhhdCBjYW4gZGV0ZWN0IG92ZXIgOTAwMCBvYmplY3QgY2F0ZWdvcmllcy4gRmlyc3Qgd2UgcHJvcG9zZSB2YXJpb3VzIGltcHJvdmVtZW50cyB0byB0aGUgWU9MTyBkZXRlY3Rpb24gbWV0aG9kLCBib3RoIG5vdmVsIGFuZCBkcmF3biBmcm9tIHByaW9yIHdvcmsuIFRoZSBpbXByb3ZlZCBtb2RlbCwgWU9MT3YyLCBpcyBzdGF0ZS1vZi10aGUtYXJ0IG9uIHN0YW5kYXJkIGRldGVjdGlvbiB0YXNrcyBsaWtlIFBBU0NBTCBWT0MgYW5kIENPQ08uIEF0IDY3IEZQUywgWU9MT3YyIGdldHMgNzYuOCBtQVAgb24gVk9DIDIwMDcuIEF0IDQwIEZQUywgWU9MT3YyIGdldHMgNzguNiBtQVAsIG91dHBlcmZvcm1pbmcgc3RhdGUtb2YtdGhlLWFydCBtZXRob2RzIGxpa2UgRmFzdGVyIFJDTk4gd2l0aCBSZXNOZXQgYW5kIFNTRCB3aGlsZSBzdGlsbCBydW5uaW5nIHNpZ25pZmljYW50bHkgZmFzdGVyLiBGaW5hbGx5IHdlIHByb3Bvc2UgYSBtZXRob2QgdG8gam9pbnRseSB0cmFpbiBvbiBvYmplY3QgZGV0ZWN0aW9uIGFuZCBjbGFzc2lmaWNhdGlvbi4gVXNpbmcgdGhpcyBtZXRob2Qgd2UgdHJhaW4gWU9MTzkwMDAgc2ltdWx0YW5lb3VzbHkgb24gdGhlIENPQ08gZGV0ZWN0aW9uIGRhdGFzZXQgYW5kIHRoZSBJbWFnZU5ldCBjbGFzc2lmaWNhdGlvbiBkYXRhc2V0LiBPdXIgam9pbnQgdHJhaW5pbmcgYWxsb3dzIFlPTE85MDAwIHRvIHByZWRpY3QgZGV0ZWN0aW9ucyBmb3Igb2JqZWN0IGNsYXNzZXMgdGhhdCBkb24ndCBoYXZlIGxhYmVsbGVkIGRldGVjdGlvbiBkYXRhLiBXZSB2YWxpZGF0ZSBvdXIgYXBwcm9hY2ggb24gdGhlIEltYWdlTmV0IGRldGVjdGlvbiB0YXNrLiBZT0xPOTAwMCBnZXRzIDE5LjcgbUFQIG9uIHRoZSBJbWFnZU5ldCBkZXRlY3Rpb24gdmFsaWRhdGlvbiBzZXQgZGVzcGl0ZSBvbmx5IGhhdmluZyBkZXRlY3Rpb24gZGF0YSBmb3IgNDQgb2YgdGhlIDIwMCBjbGFzc2VzLiBPbiB0aGUgMTU2IGNsYXNzZXMgbm90IGluIENPQ08sIFlPTE85MDAwIGdldHMgMTYuMCBtQVAuIEJ1dCBZT0xPIGNhbiBkZXRlY3QgbW9yZSB0aGFuIGp1c3QgMjAwIGNsYXNzZXM7IGl0IHByZWRpY3RzIGRldGVjdGlvbnMgZm9yIG1vcmUgdGhhbiA5MDAwIGRpZmZlcmVudCBvYmplY3QgY2F0ZWdvcmllcy4gQW5kIGl0IHN0aWxsIHJ1bnMgaW4gcmVhbC10aW1lLiIsLCxPcGVuIHdlaWdodHMgKG5vbi1jb21tZXJjaWFsKSwiVW5pdGVkIFN0YXRlcyBvZiBBbWVyaWNhLFVuaXRlZCBTdGF0ZXMgb2YgQW1lcmljYSIsLCwsLCwyMDI2LTA1LTI1IDEyOjE0OjI2KzAwOjAwLCwsLCwsIkFjYWRlbWlhLFJlc2VhcmNoIGNvbGxlY3RpdmUiLCwsLCxVbnJlbGVhc2VkLCJ3ZWlnaHRzIGhlcmUsIG5vIGxpY2Vuc2Ugc3BlY2lmaWVkOiBodHRwczovL3BqcmVkZGllLmNvbS9kYXJrbmV0L3lvbG8vICIsLCwsRlAzMiwsLCwsLCwsWWVzCkdDTk4tMTQsTGFuZ3VhZ2UsTGFuZ3VhZ2UgbW9kZWxpbmcsRmFjZWJvb2sgQUkgUmVzZWFyY2gsIllhbm4gTi4gRGF1cGhpbiwgQW5nZWxhIEZhbiwgTWljaGFlbCBBdWxpLCBEYXZpZCBHcmFuZ2llciwgWWFubiBOLiBEYXVwaGluLCBBbmdlbGEgRmFuLCBNaWNoYWVsIEF1bGksIERhdmlkIEdyYW5naWVyIiwyMDE2LTEyLTIzLCJMYW5ndWFnZSBNb2RlbGluZyB3aXRoIEdhdGVkIENvbnZvbHV0aW9uYWwgTmV0d29ya3MsIExhbmd1YWdlIE1vZGVsaW5nIHdpdGggR2F0ZWQgQ29udm9sdXRpb25hbCBOZXR3b3JrcyIsaHR0cHM6Ly9hcnhpdi5vcmcvYWJzLzE2MTIuMDgwODMsMjg0OS4wLCwsLCwsLDEwMzAwMDAwMCwsLCwsLFVua25vd24sIlRoZSBwcmUtZG9taW5hbnQgYXBwcm9hY2ggdG8gbGFuZ3VhZ2UgbW9kZWxpbmcgdG8gZGF0ZSBpcyBiYXNlZCBvbiByZWN1cnJlbnQgbmV1cmFsIG5ldHdvcmtzLiBUaGVpciBzdWNjZXNzIG9uIHRoaXMgdGFzayBpcyBvZnRlbiBsaW5rZWQgdG8gdGhlaXIgYWJpbGl0eSB0byBjYXB0dXJlIHVuYm91bmRlZCBjb250ZXh0LiBJbiB0aGlzIHBhcGVyIHdlIGRldmVsb3AgYSBmaW5pdGUgY29udGV4dCBhcHByb2FjaCB0aHJvdWdoIHN0YWNrZWQgY29udm9sdXRpb25zLCB3aGljaCBjYW4gYmUgbW9yZSBlZmZpY2llbnQgc2luY2UgdGhleSBhbGxvdyBwYXJhbGxlbGl6YXRpb24gb3ZlciBzZXF1ZW50aWFsIHRva2Vucy4gV2UgcHJvcG9zZSBhIG5vdmVsIHNpbXBsaWZpZWQgZ2F0aW5nIG1lY2hhbmlzbSB0aGF0IG91dHBlcmZvcm1zIE9vcmQgZXQgYWwgKDIwMTYpIGFuZCBpbnZlc3RpZ2F0ZSB0aGUgaW1wYWN0IG9mIGtleSBhcmNoaXRlY3R1cmFsIGRlY2lzaW9ucy4gVGhlIHByb3Bvc2VkIGFwcHJvYWNoIGFjaGlldmVzIHN0YXRlLW9mLXRoZS1hcnQgb24gdGhlIFdpa2lUZXh0LTEwMyBiZW5jaG1hcmssIGV2ZW4gdGhvdWdoIGl0IGZlYXR1cmVzIGxvbmctdGVybSBkZXBlbmRlbmNpZXMsIGFzIHdlbGwgYXMgY29tcGV0aXRpdmUgcmVzdWx0cyBvbiB0aGUgR29vZ2xlIEJpbGxpb24gV29yZHMgYmVuY2htYXJrLiBPdXIgbW9kZWwgcmVkdWNlcyB0aGUgbGF0ZW5jeSB0byBzY29yZSBhIHNlbnRlbmNlIGJ5IGFuIG9yZGVyIG9mIG1hZ25pdHVkZSBjb21wYXJlZCB0byBhIHJlY3VycmVudCBiYXNlbGluZS4gVG8gb3VyIGtub3dsZWRnZSwgdGhpcyBpcyB0aGUgZmlyc3QgdGltZSBhIG5vbi1yZWN1cnJlbnQgYXBwcm9hY2ggaXMgY29tcGV0aXRpdmUgd2l0aCBzdHJvbmcgcmVjdXJyZW50IG1vZGVscyBvbiB0aGVzZSBsYXJnZSBzY2FsZSBsYW5ndWFnZSB0YXNrcy4iLDM1LjAsIkdDTk4tMTQsR0NOTi0xNCIsVW5yZWxlYXNlZCwiVW5pdGVkIFN0YXRlcyBvZiBBbWVyaWNhLEZyYW5jZSIsLCwsLCwyMDI2LTA1LTI1IDEyOjE0OjI0KzAwOjAwLCwsLCwsSW5kdXN0cnksLCwsLFVucmVsZWFzZWQsLCwsLCwsLCwsLCwsTm8KRW5oYW5jZU5ldCxWaXNpb24sSW1hZ2Ugc3VwZXItcmVzb2x1dGlvbixNYXggUGxhbmNrIEluc3RpdHV0ZSBmb3IgSW50ZWxsaWdlbnQgU3lzdGVtcywiTWVoZGkgUy4gTS4gU2FqamFkaSwgQi4gU2Nob2xrb3BmLCBNLiBIaXJzY2giLDIwMTYtMTItMjMsRW5oYW5jZU5ldDogU2luZ2xlIEltYWdlIFN1cGVyLVJlc29sdXRpb24gVGhyb3VnaCBBdXRvbWF0ZWQgVGV4dHVyZSBTeW50aGVzaXMsaHR0cHM6Ly93d3cuc2VtYW50aWNzY2hvbGFyLm9yZy9wYXBlci9FbmhhbmNlTmV0JTNBLVNpbmdsZS1JbWFnZS1TdXBlci1SZXNvbHV0aW9uLVRocm91Z2gtU2FqamFkaS1TY2hvbGtvcGYvZmRkYzMyZjM4ODA2ODgyMzg4NDcwNzdmZDkyN2FiMzAyNWRiN2E2YSwsIlNPVEEgaW1wcm92ZW1lbnQsSGlnaGx5IGNpdGVkIiwiaHR0cHM6Ly9wYXBlcnN3aXRoY29kZS5jb20vc290YS9pbWFnZS1zdXBlci1yZXNvbHV0aW9uLW9uLWZmaHEtMjU2LXgtMjU2LTR4IAoKVGFibGUgNC4gUFNOUiBmb3IgZGlmZmVyZW50IG1ldGhvZHMgYXQgNHggc3VwZXItcmVzb2x1dGlvbi4gRU5ldC1FIGFjaGlldmVzIHN0YXRlLW9mLXRoZS1hcnQgcmVzdWx0cyBvbiBhbGwgZGF0YXNldHMuIiw4MTQ0NjQuMCwiMiozKjMqMyo2NCsyMiozKjMqNjQqNjQ9ODE0NDY0CjI0IENOTiBsYXllcnMgd2l0aCAzeDMga2VybmVscyBhbmQgNjQgY2hhbm5lbHMgYW5kIDMgaW5wdXQvb3V0cHV0IGNoYW5uZWxzIChzZWUgVGFibGUgMSkKIiwxLjMwNzkyMzE5OTk5OTk5OThlKzE3LCJDb21wdXRlOiAwLjMqMjQqNjAqNjAqNTA0NjAwMDAwMDAwMD0xMzA3OTIzMTk5OTk5OTk5ODAKSzQwIEZMT1BzOiA1MDQ2MDAwMDAwMDAwCiIiV2UgdHJhaW5lZCBhbGwgbW9kZWxzIGZvciBhIG1heGltdW0gb2YgMjQgaG91cnMgb24gYW4gTnZpZGlhIEs0MCBHUFUiIiIsOTgzMDQwMDAwMCwiIiJyZXN1bHRpbmcgaW4gcm91Z2hseSAyMDBrIGltYWdlcyIiIiwyNC4wLCIiIldlIHRyYWluZWQgYWxsIG1vZGVscyBmb3IgYSBtYXhpbXVtIG9mIDI0IGhvdXJzIG9uIGFuIE52aWRpYSBLNDAgR1BVIiIiLE5WSURJQSBUZXNsYSBLNDBjLFN1cGVydmlzZWQsQ29uZmlkZW50LCJTaW5nbGUgaW1hZ2Ugc3VwZXItcmVzb2x1dGlvbiBpcyB0aGUgdGFzayBvZiBpbmZlcnJpbmcgYSBoaWdoLXJlc29sdXRpb24gaW1hZ2UgZnJvbSBhIHNpbmdsZSBsb3ctcmVzb2x1dGlvbiBpbnB1dC4gVHJhZGl0aW9uYWxseSwgdGhlIHBlcmZvcm1hbmNlIG9mIGFsZ29yaXRobXMgZm9yIHRoaXMgdGFzayBpcyBtZWFzdXJlZCB1c2luZyBwaXhlbC13aXNlIHJlY29uc3RydWN0aW9uIG1lYXN1cmVzIHN1Y2ggYXMgcGVhayBzaWduYWwtdG8tbm9pc2UgcmF0aW8gKFBTTlIpIHdoaWNoIGhhdmUgYmVlbiBzaG93biB0byBjb3JyZWxhdGUgcG9vcmx5IHdpdGggdGhlIGh1bWFuIHBlcmNlcHRpb24gb2YgaW1hZ2UgcXVhbGl0eS4gQXMgYSByZXN1bHQsIGFsZ29yaXRobXMgbWluaW1pemluZyB0aGVzZSBtZXRyaWNzIHRlbmQgdG8gcHJvZHVjZSBvdmVyLXNtb290aGVkIGltYWdlcyB0aGF0IGxhY2sgaGlnaGZyZXF1ZW5jeSB0ZXh0dXJlcyBhbmQgZG8gbm90IGxvb2sgbmF0dXJhbCBkZXNwaXRlIHlpZWxkaW5nIGhpZ2ggUFNOUiB2YWx1ZXMuLCxXZSBwcm9wb3NlIGEgbm92ZWwgYXBwbGljYXRpb24gb2YgYXV0b21hdGVkIHRleHR1cmUgc3ludGhlc2lzIGluIGNvbWJpbmF0aW9uIHdpdGggYSBwZXJjZXB0dWFsIGxvc3MgZm9jdXNpbmcgb24gY3JlYXRpbmcgcmVhbGlzdGljIHRleHR1cmVzIHJhdGhlciB0aGFuIG9wdGltaXppbmcgZm9yIGEgcGl4ZWxhY2N1cmF0ZSByZXByb2R1Y3Rpb24gb2YgZ3JvdW5kIHRydXRoIGltYWdlcyBkdXJpbmcgdHJhaW5pbmcuIEJ5IHVzaW5nIGZlZWQtZm9yd2FyZCBmdWxseSBjb252b2x1dGlvbmFsIG5ldXJhbCBuZXR3b3JrcyBpbiBhbiBhZHZlcnNhcmlhbCB0cmFpbmluZyBzZXR0aW5nLCB3ZSBhY2hpZXZlIGEgc2lnbmlmaWNhbnQgYm9vc3QgaW4gaW1hZ2UgcXVhbGl0eSBhdCBoaWdoIG1hZ25pZmljYXRpb24gcmF0aW9zLiBFeHRlbnNpdmUgZXhwZXJpbWVudHMgb24gYSBudW1iZXIgb2YgZGF0YXNldHMgc2hvdyB0aGUgZWZmZWN0aXZlbmVzcyBvZiBvdXIgYXBwcm9hY2gsIHlpZWxkaW5nIHN0YXRlLW9mLXRoZS1hcnQgcmVzdWx0cyBpbiBib3RoIHF1YW50aXRhdGl2ZSBhbmQgcXVhbGl0YXRpdmUgYmVuY2htYXJrcy4iLCwsT3BlbiB3ZWlnaHRzICh1bnJlc3RyaWN0ZWQpLEdlcm1hbnksLCwsMS4wLCwyMDI1LTExLTI4IDExOjUzOjQ0KzAwOjAwLCwsLCwsQWNhZGVtaWEsLCwsLFVucmVsZWFzZWQsaHR0cHM6Ly93ZWJkYXYudHVlLm1wZy5kZS9waXhlbC9lbmhhbmNlbmV0LywsLCwsLDI4Mi40MjE4MDA5MzEwODUzLEhhcmR3YXJlLCwsLCxZZXMKIkdDUk4tTTEsIGRyb3BvdXQiLExhbmd1YWdlLExhbmd1YWdlIG1vZGVsaW5nLEVjb2xlIFBvbHl0ZWNobmlxdWUgRsK0ZWTCtGVyYWxlIGRlIExhdXNhbm5lIChFUEZMKSwiWW91bmdqb28gU2VvLCBNaWNoYcOrbCBEZWZmZXJyYXJkLCBQaWVycmUgVmFuZGVyZ2hleW5zdCwgWGF2aWVyIEJyZXNzb24iLDIwMTYtMTItMjIsU3RydWN0dXJlZCBTZXF1ZW5jZSBNb2RlbGluZyB3aXRoIEdyYXBoIENvbnZvbHV0aW9uYWwgUmVjdXJyZW50IE5ldHdvcmtzLGh0dHBzOi8vYXJ4aXYub3JnL2Ficy8xNjEyLjA3NjU5LDk1Ny4wLCwsNDIwMDAwMDAuMCw0Mk0gKFRhYmxlIDIpLDMwNDAwMDAwMDAwMDAwMDAuMCw2IEZMT1AgLyBwYXJhbWV0ZXIgLyB0b2tlbiAqIDQyMDAwMDAwIHBhcmFtZXRlcnMgKiA5MjkwMDAgdG9rZW5zICogMTMgZXBvY2hzID0gMy4wNDM0MDRlKzE1IEZMT1AsOTI5MDAwLCIiIkFsbCBleHBlcmltZW50cyBoYXZlIDEzIGVwb2NocyIiIiwsLCwsQ29uZmlkZW50LCJUaGlzIHBhcGVyIGludHJvZHVjZXMgR3JhcGggQ29udm9sdXRpb25hbCBSZWN1cnJlbnQgTmV0d29yayAoR0NSTiksIGEgZGVlcCBsZWFybmluZyBtb2RlbCBhYmxlIHRvIHByZWRpY3Qgc3RydWN0dXJlZCBzZXF1ZW5jZXMgb2YgZGF0YS4gUHJlY2lzZWx5LCBHQ1JOIGlzIGEgZ2VuZXJhbGl6YXRpb24gb2YgY2xhc3NpY2FsIHJlY3VycmVudCBuZXVyYWwgbmV0d29ya3MgKFJOTikgdG8gZGF0YSBzdHJ1Y3R1cmVkIGJ5IGFuIGFyYml0cmFyeSBncmFwaC4gU3VjaCBzdHJ1Y3R1cmVkIHNlcXVlbmNlcyBjYW4gcmVwcmVzZW50IHNlcmllcyBvZiBmcmFtZXMgaW4gdmlkZW9zLCBzcGF0aW8tdGVtcG9yYWwgbWVhc3VyZW1lbnRzIG9uIGEgbmV0d29yayBvZiBzZW5zb3JzLCBvciByYW5kb20gd2Fsa3Mgb24gYSB2b2NhYnVsYXJ5IGdyYXBoIGZvciBuYXR1cmFsIGxhbmd1YWdlIG1vZGVsaW5nLiBUaGUgcHJvcG9zZWQgbW9kZWwgY29tYmluZXMgY29udm9sdXRpb25hbCBuZXVyYWwgbmV0d29ya3MgKENOTikgb24gZ3JhcGhzIHRvIGlkZW50aWZ5IHNwYXRpYWwgc3RydWN0dXJlcyBhbmQgUk5OIHRvIGZpbmQgZHluYW1pYyBwYXR0ZXJucy4gV2Ugc3R1ZHkgdHdvIHBvc3NpYmxlIGFyY2hpdGVjdHVyZXMgb2YgR0NSTiwgYW5kIGFwcGx5IHRoZSBtb2RlbHMgdG8gdHdvIHByYWN0aWNhbCBwcm9ibGVtczogcHJlZGljdGluZyBtb3ZpbmcgTU5JU1QgZGF0YSwgYW5kIG1vZGVsaW5nIG5hdHVyYWwgbGFuZ3VhZ2Ugd2l0aCB0aGUgUGVubiBUcmVlYmFuayBkYXRhc2V0LiBFeHBlcmltZW50cyBzaG93IHRoYXQgZXhwbG9pdGluZyBzaW11bHRhbmVvdXNseSBncmFwaCBzcGF0aWFsIGFuZCBkeW5hbWljIGluZm9ybWF0aW9uIGFib3V0IGRhdGEgY2FuIGltcHJvdmUgYm90aCBwcmVjaXNpb24gYW5kIGxlYXJuaW5nIHNwZWVkLiIsMTMuMCwiR0NSTi1NMSwgZHJvcG91dCIsVW5yZWxlYXNlZCxTd2l0emVybGFuZCwsLCwsLDIwMjYtMDUtMjUgMTI6MTM6MzcrMDA6MDAsLCwsLCxBY2FkZW1pYSwsLCwsVW5yZWxlYXNlZCwsLCwsLCwsT3BlcmF0aW9uIGNvdW50aW5nLCwsLCxObwozRE1NLUNOTixWaXNpb24sIkZhY2UgcmVjb2duaXRpb24sM0QgcmVjb25zdHJ1Y3Rpb24iLFVuaXZlcnNpdHkgb2YgU291dGhlcm4gQ2FsaWZvcm5pYSwiQS4gVHJhbiwgVGFsIEhhc3NuZXIsIEkuIE1hc2ksIEcuIE1lZGlvbmkiLDIwMTYtMTItMTUsUmVncmVzc2luZyBSb2J1c3QgYW5kIERpc2NyaW1pbmF0aXZlIDNEIE1vcnBoYWJsZSBNb2RlbHMgd2l0aCBhIHZlcnkgRGVlcCBOZXVyYWwgTmV0d29yayxodHRwczovL2FyeGl2Lm9yZy9hYnMvMTYxMi4wNDkwNCwsU09UQSBpbXByb3ZlbWVudCwiaHR0cHM6Ly9wYXBlcnN3aXRoY29kZS5jb20vc290YS8zZC1mYWNlLXJlY29uc3RydWN0aW9uLW9uLWZsb3JlbmNlIAoKIiJUaGUgM0QgZXN0aW1hdGVzIHByb2R1Y2VkIGJ5IG91ciBDTk4gc3VycGFzcyBzdGF0ZSBvZiB0aGUgYXJ0IGFjY3VyYWN5IG9uIHRoZSBNSUNDIGRhdGEgc2V0LiIiIiw0NDUwMDAwMC4wLEJhc2VkIG9uIFJlc05ldCAxMDEgYXJjaGl0ZWN0dXJlLCwsNTAwMDAwLCJbaW1hZ2VzXQpNdWx0aSBpbWFnZSAzRE1NIHJlY29uc3RydWN0aW9uIGlzIHBlcmZvcm1lZCBieSBmaXJzdCBlc3RpbWF0aW5nIDNETU0gcGFyYW1ldGVycyBmcm9tIHRoZSA1MDBrIHNpbmdsZSBpbWFnZXMgaW4gQ0FTSUEuIDNETU0gZXN0aW1hdGVzIGZvciBpbWFnZXMgb2YgdGhlIHNhbWUgc3ViamVjdCBhcmUgdGhlbiBhZ2dyZWdhdGVkIGludG8gYSBzaW5nbGUgM0RNTSBwZXIgc3ViamVjdCAo4oi8MTBrIHN1YmplY3RzKSIsLCxOVklESUEgR2VGb3JjZSBHVFggNTkwLFN1cGVydmlzZWQsQ29uZmlkZW50LCJUaGUgM0Qgc2hhcGVzIG9mIGZhY2VzIGFyZSB3ZWxsIGtub3duIHRvIGJlIGRpc2NyaW1pbmF0aXZlLiBZZXQgZGVzcGl0ZSB0aGlzLCB0aGV5IGFyZSByYXJlbHkgdXNlZCBmb3IgZmFjZSByZWNvZ25pdGlvbiBhbmQgYWx3YXlzIHVuZGVyIGNvbnRyb2xsZWQgdmlld2luZyBjb25kaXRpb25zLiBXZSBjbGFpbSB0aGF0IHRoaXMgaXMgYSBzeW1wdG9tIG9mIGEgc2VyaW91cyBidXQgb2Z0ZW4gb3Zlcmxvb2tlZCBwcm9ibGVtIHdpdGggZXhpc3RpbmcgbWV0aG9kcyBmb3Igc2luZ2xlIHZpZXcgM0QgZmFjZSByZWNvbnN0cnVjdGlvbjogd2hlbiBhcHBsaWVkIGluIHRoZSB3aWxkLCB0aGVpciAzRCBlc3RpbWF0ZXMgYXJlIGVpdGhlciB1bnN0YWJsZSBhbmQgY2hhbmdlIGZvciBkaWZmZXJlbnQgcGhvdG9zIG9mIHRoZSBzYW1lIHN1YmplY3Qgb3IgdGhleSBhcmUgb3Zlci1yZWd1bGFyaXplZCBhbmQgZ2VuZXJpYy4gSW4gcmVzcG9uc2UsIHdlIGRlc2NyaWJlIGEgcm9idXN0IG1l</x:v>
      </x:c>
    </x:row>
    <x:row r="285" ht="18" customHeight="1">
      <x:c r="A285" s="17" t="n">
        <x:v>280</x:v>
      </x:c>
      <x:c r="B285" s="17" t="n">
        <x:v>310</x:v>
      </x:c>
      <x:c r="C285" s="160" t="str">
        <x:v>dGhvZCBmb3IgcmVncmVzc2luZyBkaXNjcmltaW5hdGl2ZSAzRCBtb3JwaGFibGUgZmFjZSBtb2RlbHMgKDNETU0pLiBXZSB1c2UgYSBjb252b2x1dGlvbmFsIG5ldXJhbCBuZXR3b3JrIChDTk4pIHRvIHJlZ3Jlc3MgM0RNTSBzaGFwZSBhbmQgdGV4dHVyZSBwYXJhbWV0ZXJzIGRpcmVjdGx5IGZyb20gYW4gaW5wdXQgcGhvdG8uIFdlIG92ZXJjb21lIHRoZSBzaG9ydGFnZSBvZiB0cmFpbmluZyBkYXRhIHJlcXVpcmVkIGZvciB0aGlzIHB1cnBvc2UgYnkgb2ZmZXJpbmcgYSBtZXRob2QgZm9yIGdlbmVyYXRpbmcgaHVnZSBudW1iZXJzIG9mIGxhYmVsZWQgZXhhbXBsZXMuIFRoZSAzRCBlc3RpbWF0ZXMgcHJvZHVjZWQgYnkgb3VyIENOTiBzdXJwYXNzIHN0YXRlIG9mIHRoZSBhcnQgYWNjdXJhY3kgb24gdGhlIE1JQ0MgZGF0YSBzZXQuIENvdXBsZWQgd2l0aCBhIDNELTNEIGZhY2UgbWF0Y2hpbmcgcGlwZWxpbmUsIHdlIHNob3cgdGhlIGZpcnN0IGNvbXBldGl0aXZlIGZhY2UgcmVjb2duaXRpb24gcmVzdWx0cyBvbiB0aGUgTEZXLCBZVEYgYW5kIElKQi1BIGJlbmNobWFya3MgdXNpbmcgM0QgZmFjZSBzaGFwZXMgYXMgcmVwcmVzZW50YXRpb25zLCByYXRoZXIgdGhhbiB0aGUgb3BhcXVlIGRlZXAgZmVhdHVyZSB2ZWN0b3JzIHVzZWQgYnkgb3RoZXIgbW9kZXJuIHN5c3RlbXMuIiwsLE9wZW4gd2VpZ2h0cyAocmVzdHJpY3RlZCB1c2UpLFVuaXRlZCBTdGF0ZXMgb2YgQW1lcmljYSwsLCwxLjAsLDIwMjUtMTEtMjggMTE6NTM6NDQrMDA6MDAsLCwsLCxBY2FkZW1pYSwsLCwsT3BlbiAobm9uLWNvbW1lcmNpYWwpLCJub24gY29tbWVyY2lhbDogaHR0cHM6Ly9naXRodWIuY29tL2FuaHR0cmFuLzNkbW1fY25uP3RhYj1MaWNlbnNlLTEtb3YtZmlsZQoKaHR0cHM6Ly9kb2NzLmdvb2dsZS5jb20vZm9ybXMvZC9lLzFGQUlwUUxTZDZjd0toLUNPXzhZci1WZURpMjdHUHN3eXFJOUx2dWI2UzJVWUJSc0xvb0NxOVZ3L3ZpZXdmb3JtIiwsLCwsLDQyMC44MjU4MTE4MTcxMTE3NCwsLCwsLFllcwpEaWFiZXRpYyBSZXRpbm9wYXRoeSBEZXRlY3Rpb24gTmV0LFZpc2lvbixJbWFnZSBjbGFzc2lmaWNhdGlvbiwiVVQgQXVzdGluLFVuaXZlcnNpdHkgb2YgQ2FsaWZvcm5pYSAoVUMpIEJlcmtlbGV5LEdvb2dsZSIsIlYgR3Vsc2hhbiwgTCBQZW5nLCBNIENvcmFtLCBNQyBTdHVtcGUsIEQgV3UiLDIwMTYtMTItMTMsRGV2ZWxvcG1lbnQgYW5kIFZhbGlkYXRpb24gb2YgYSBEZWVwIExlYXJuaW5nIEFsZ29yaXRobSBmb3IgRGV0ZWN0aW9uIG9mIERpYWJldGljIFJldGlub3BhdGh5IGluIFJldGluYWwgRnVuZHVzIFBob3RvZ3JhcGhzLGh0dHBzOi8vamFtYW5ldHdvcmsuY29tL2pvdXJuYWxzL2phbWEvYXJ0aWNsZS1hYnN0cmFjdC8yNTg4NzYzLDM1NDAuMCwsLCwsLCwxMjgxNzUsLCwsLCxVbmtub3duLCwsLCwiVW5pdGVkIFN0YXRlcyBvZiBBbWVyaWNhLFVuaXRlZCBTdGF0ZXMgb2YgQW1lcmljYSxVbml0ZWQgU3RhdGVzIG9mIEFtZXJpY2EiLCwsLCwsMjAyNS0xMS0yOCAxMTo1Mzo0NCswMDowMCwsLCwsLCJBY2FkZW1pYSxBY2FkZW1pYSxJbmR1c3RyeSIsLCwsLCwsLCwsLCwsLCwsLCwKTmV1cmFsIGNhY2hlIG1vZGVsIChzaXplPTIwMDApICgzMDBNKSxMYW5ndWFnZSxMYW5ndWFnZSBtb2RlbGluZyxGYWNlYm9vayBBSSBSZXNlYXJjaCwiRWRvdWFyZCBHcmF2ZSwgQXJtYW5kIEpvdWxpbiwgTmljb2xhcyBVc3VuaWVyIiwyMDE2LTEyLTEzLEltcHJvdmluZyBOZXVyYWwgTGFuZ3VhZ2UgTW9kZWxzIHdpdGggYSBDb250aW51b3VzIENhY2hlLGh0dHBzOi8vYXJ4aXYub3JnL2Ficy8xNjEyLjA0NDI2LDMwOC4wLCwsMzAwMDAwMDAwLjAsLCwsLCwsLCwsLCJXZSBwcm9wb3NlIGFuIGV4dGVuc2lvbiB0byBuZXVyYWwgbmV0d29yayBsYW5ndWFnZSBtb2RlbHMgdG8gYWRhcHQgdGhlaXIgcHJlZGljdGlvbiB0byB0aGUgcmVjZW50IGhpc3RvcnkuIE91ciBtb2RlbCBpcyBhIHNpbXBsaWZpZWQgdmVyc2lvbiBvZiBtZW1vcnkgYXVnbWVudGVkIG5ldHdvcmtzLCB3aGljaCBzdG9yZXMgcGFzdCBoaWRkZW4gYWN0aXZhdGlvbnMgYXMgbWVtb3J5IGFuZCBhY2Nlc3NlcyB0aGVtIHRocm91Z2ggYSBkb3QgcHJvZHVjdCB3aXRoIHRoZSBjdXJyZW50IGhpZGRlbiBhY3RpdmF0aW9uLiBUaGlzIG1lY2hhbmlzbSBpcyB2ZXJ5IGVmZmljaWVudCBhbmQgc2NhbGVzIHRvIHZlcnkgbGFyZ2UgbWVtb3J5IHNpemVzLiBXZSBhbHNvIGRyYXcgYSBsaW5rIGJldHdlZW4gdGhlIHVzZSBvZiBleHRlcm5hbCBtZW1vcnkgaW4gbmV1cmFsIG5ldHdvcmsgYW5kIGNhY2hlIG1vZGVscyB1c2VkIHdpdGggY291bnQgYmFzZWQgbGFuZ3VhZ2UgbW9kZWxzLiBXZSBkZW1vbnN0cmF0ZSBvbiBzZXZlcmFsIGxhbmd1YWdlIG1vZGVsIGRhdGFzZXRzIHRoYXQgb3VyIGFwcHJvYWNoIHBlcmZvcm1zIHNpZ25pZmljYW50bHkgYmV0dGVyIHRoYW4gcmVjZW50IG1lbW9yeSBhdWdtZW50ZWQgbmV0d29ya3MuIiwsTmV1cmFsIGNhY2hlIG1vZGVsIChzaXplPTIwMDApICgzMDBNKSxVbnJlbGVhc2VkLCJVbml0ZWQgU3RhdGVzIG9mIEFtZXJpY2EsRnJhbmNlIiwsLCwsLDIwMjYtMDUtMjUgMTI6MTI6NDcrMDA6MDAsLCwsLCxJbmR1c3RyeSwsLCwsVW5yZWxlYXNlZCwsLCwsLCwsLCwsLCxObwpOZXVyYWwgY2FjaGUgbW9kZWwgKHNpemU9MjAwMCksTGFuZ3VhZ2UsTGFuZ3VhZ2UgbW9kZWxpbmcsRmFjZWJvb2sgQUkgUmVzZWFyY2gsIkVkb3VhcmQgR3JhdmUsIEFybWFuZCBKb3VsaW4sIE5pY29sYXMgVXN1bmllciIsMjAxNi0xMi0xMyxJbXByb3ZpbmcgTmV1cmFsIExhbmd1YWdlIE1vZGVscyB3aXRoIGEgQ29udGludW91cyBDYWNoZSxodHRwczovL2FyeGl2Lm9yZy9hYnMvMTYxMi4wNDQyNiwzMDguMCwsLCwsLCwsLCwsLCxVbmtub3duLCJXZSBwcm9wb3NlIGFuIGV4dGVuc2lvbiB0byBuZXVyYWwgbmV0d29yayBsYW5ndWFnZSBtb2RlbHMgdG8gYWRhcHQgdGhlaXIgcHJlZGljdGlvbiB0byB0aGUgcmVjZW50IGhpc3RvcnkuIE91ciBtb2RlbCBpcyBhIHNpbXBsaWZpZWQgdmVyc2lvbiBvZiBtZW1vcnkgYXVnbWVudGVkIG5ldHdvcmtzLCB3aGljaCBzdG9yZXMgcGFzdCBoaWRkZW4gYWN0aXZhdGlvbnMgYXMgbWVtb3J5IGFuZCBhY2Nlc3NlcyB0aGVtIHRocm91Z2ggYSBkb3QgcHJvZHVjdCB3aXRoIHRoZSBjdXJyZW50IGhpZGRlbiBhY3RpdmF0aW9uLiBUaGlzIG1lY2hhbmlzbSBpcyB2ZXJ5IGVmZmljaWVudCBhbmQgc2NhbGVzIHRvIHZlcnkgbGFyZ2UgbWVtb3J5IHNpemVzLiBXZSBhbHNvIGRyYXcgYSBsaW5rIGJldHdlZW4gdGhlIHVzZSBvZiBleHRlcm5hbCBtZW1vcnkgaW4gbmV1cmFsIG5ldHdvcmsgYW5kIGNhY2hlIG1vZGVscyB1c2VkIHdpdGggY291bnQgYmFzZWQgbGFuZ3VhZ2UgbW9kZWxzLiBXZSBkZW1vbnN0cmF0ZSBvbiBzZXZlcmFsIGxhbmd1YWdlIG1vZGVsIGRhdGFzZXRzIHRoYXQgb3VyIGFwcHJvYWNoIHBlcmZvcm1zIHNpZ25pZmljYW50bHkgYmV0dGVyIHRoYW4gcmVjZW50IG1lbW9yeSBhdWdtZW50ZWQgbmV0d29ya3MuIiwsTmV1cmFsIGNhY2hlIG1vZGVsIChzaXplPTIwMDApLFVucmVsZWFzZWQsIlVuaXRlZCBTdGF0ZXMgb2YgQW1lcmljYSxGcmFuY2UiLCwsLCwsMjAyNi0wNS0yNSAxMjoxMjo0NyswMDowMCwsLCwsLEluZHVzdHJ5LCwsLCxVbnJlbGVhc2VkLCwsLCwsLCwsLCwsLE5vCkxTVE0gKFBUQiksTGFuZ3VhZ2UsTGFuZ3VhZ2UgbW9kZWxpbmcsRmFjZWJvb2sgQUkgUmVzZWFyY2gsIkVkb3VhcmQgR3JhdmUsIEFybWFuZCBKb3VsaW4sIE5pY29sYXMgVXN1bmllciIsMjAxNi0xMi0xMyxJbXByb3ZpbmcgTmV1cmFsIExhbmd1YWdlIE1vZGVscyB3aXRoIGEgQ29udGludW91cyBDYWNoZSxodHRwczovL2FyeGl2Lm9yZy9hYnMvMTYxMi4wNDQyNiwzMDguMCwsLCwsLCw5MjkwMDAsLCwsLCxDb25maWRlbnQsIldlIHByb3Bvc2UgYW4gZXh0ZW5zaW9uIHRvIG5ldXJhbCBuZXR3b3JrIGxhbmd1YWdlIG1vZGVscyB0byBhZGFwdCB0aGVpciBwcmVkaWN0aW9uIHRvIHRoZSByZWNlbnQgaGlzdG9yeS4gT3VyIG1vZGVsIGlzIGEgc2ltcGxpZmllZCB2ZXJzaW9uIG9mIG1lbW9yeSBhdWdtZW50ZWQgbmV0d29ya3MsIHdoaWNoIHN0b3JlcyBwYXN0IGhpZGRlbiBhY3RpdmF0aW9ucyBhcyBtZW1vcnkgYW5kIGFjY2Vzc2VzIHRoZW0gdGhyb3VnaCBhIGRvdCBwcm9kdWN0IHdpdGggdGhlIGN1cnJlbnQgaGlkZGVuIGFjdGl2YXRpb24uIFRoaXMgbWVjaGFuaXNtIGlzIHZlcnkgZWZmaWNpZW50IGFuZCBzY2FsZXMgdG8gdmVyeSBsYXJnZSBtZW1vcnkgc2l6ZXMuIFdlIGFsc28gZHJhdyBhIGxpbmsgYmV0d2VlbiB0aGUgdXNlIG9mIGV4dGVybmFsIG1lbW9yeSBpbiBuZXVyYWwgbmV0d29yayBhbmQgY2FjaGUgbW9kZWxzIHVzZWQgd2l0aCBjb3VudCBiYXNlZCBsYW5ndWFnZSBtb2RlbHMuIFdlIGRlbW9uc3RyYXRlIG9uIHNldmVyYWwgbGFuZ3VhZ2UgbW9kZWwgZGF0YXNldHMgdGhhdCBvdXIgYXBwcm9hY2ggcGVyZm9ybXMgc2lnbmlmaWNhbnRseSBiZXR0ZXIgdGhhbiByZWNlbnQgbWVtb3J5IGF1Z21lbnRlZCBuZXR3b3Jrcy4iLCxMU1RNIChQVEIpLFVucmVsZWFzZWQsIlVuaXRlZCBTdGF0ZXMgb2YgQW1lcmljYSxGcmFuY2UiLCwsLCwsMjAyNi0wNS0yNSAxMjoxMjo0OCswMDowMCwsLCwsLEluZHVzdHJ5LCwsLCxVbnJlbGVhc2VkLCwsLCwsLCwsLCwsLE5vCkxTVE0gKFdUMiksTGFuZ3VhZ2UsTGFuZ3VhZ2UgbW9kZWxpbmcsRmFjZWJvb2sgQUkgUmVzZWFyY2gsIkVkb3VhcmQgR3JhdmUsIEFybWFuZCBKb3VsaW4sIE5pY29sYXMgVXN1bmllciIsMjAxNi0xMi0xMyxJbXByb3ZpbmcgTmV1cmFsIExhbmd1YWdlIE1vZGVscyB3aXRoIGEgQ29udGludW91cyBDYWNoZSxodHRwczovL2FyeGl2Lm9yZy9hYnMvMTYxMi4wNDQyNiwzMDguMCwsLCwsLCwyMDAwMDAwLCwsLCwsQ29uZmlkZW50LCJXZSBwcm9wb3NlIGFuIGV4dGVuc2lvbiB0byBuZXVyYWwgbmV0d29yayBsYW5ndWFnZSBtb2RlbHMgdG8gYWRhcHQgdGhlaXIgcHJlZGljdGlvbiB0byB0aGUgcmVjZW50IGhpc3RvcnkuIE91ciBtb2RlbCBpcyBhIHNpbXBsaWZpZWQgdmVyc2lvbiBvZiBtZW1vcnkgYXVnbWVudGVkIG5ldHdvcmtzLCB3aGljaCBzdG9yZXMgcGFzdCBoaWRkZW4gYWN0aXZhdGlvbnMgYXMgbWVtb3J5IGFuZCBhY2Nlc3NlcyB0aGVtIHRocm91Z2ggYSBkb3QgcHJvZHVjdCB3aXRoIHRoZSBjdXJyZW50IGhpZGRlbiBhY3RpdmF0aW9uLiBUaGlzIG1lY2hhbmlzbSBpcyB2ZXJ5IGVmZmljaWVudCBhbmQgc2NhbGVzIHRvIHZlcnkgbGFyZ2UgbWVtb3J5IHNpemVzLiBXZSBhbHNvIGRyYXcgYSBsaW5rIGJldHdlZW4gdGhlIHVzZSBvZiBleHRlcm5hbCBtZW1vcnkgaW4gbmV1cmFsIG5ldHdvcmsgYW5kIGNhY2hlIG1vZGVscyB1c2VkIHdpdGggY291bnQgYmFzZWQgbGFuZ3VhZ2UgbW9kZWxzLiBXZSBkZW1vbnN0cmF0ZSBvbiBzZXZlcmFsIGxhbmd1YWdlIG1vZGVsIGRhdGFzZXRzIHRoYXQgb3VyIGFwcHJvYWNoIHBlcmZvcm1zIHNpZ25pZmljYW50bHkgYmV0dGVyIHRoYW4gcmVjZW50IG1lbW9yeSBhdWdtZW50ZWQgbmV0d29ya3MuIiwsTFNUTSAoV1QyKSxVbnJlbGVhc2VkLCJVbml0ZWQgU3RhdGVzIG9mIEFtZXJpY2EsRnJhbmNlIiwsLCwsLDIwMjYtMDUtMjUgMTI6MTI6NTArMDA6MDAsLCwsLCxJbmR1c3RyeSwsLCwsVW5yZWxlYXNlZCwsLCwsLCwsLCwsLCxObwpMU1RNIChXVDEwMyksTGFuZ3VhZ2UsTGFuZ3VhZ2UgbW9kZWxpbmcsRmFjZWJvb2sgQUkgUmVzZWFyY2gsIkVkb3VhcmQgR3JhdmUsIEFybWFuZCBKb3VsaW4sIE5pY29sYXMgVXN1bmllciIsMjAxNi0xMi0xMyxJbXByb3ZpbmcgTmV1cmFsIExhbmd1YWdlIE1vZGVscyB3aXRoIGEgQ29udGludW91cyBDYWNoZSxodHRwczovL2FyeGl2Lm9yZy9hYnMvMTYxMi4wNDQyNiwzMDguMCwsLCwsLCwxMDMwMDAwMDAsLCwsLCxDb25maWRlbnQsIldlIHByb3Bvc2UgYW4gZXh0ZW5zaW9uIHRvIG5ldXJhbCBuZXR3b3JrIGxhbmd1YWdlIG1vZGVscyB0byBhZGFwdCB0aGVpciBwcmVkaWN0aW9uIHRvIHRoZSByZWNlbnQgaGlzdG9yeS4gT3VyIG1vZGVsIGlzIGEgc2ltcGxpZmllZCB2ZXJzaW9uIG9mIG1lbW9yeSBhdWdtZW50ZWQgbmV0d29ya3MsIHdoaWNoIHN0b3JlcyBwYXN0IGhpZGRlbiBhY3RpdmF0aW9ucyBhcyBtZW1vcnkgYW5kIGFjY2Vzc2VzIHRoZW0gdGhyb3VnaCBhIGRvdCBwcm9kdWN0IHdpdGggdGhlIGN1cnJlbnQgaGlkZGVuIGFjdGl2YXRpb24uIFRoaXMgbWVjaGFuaXNtIGlzIHZlcnkgZWZmaWNpZW50IGFuZCBzY2FsZXMgdG8gdmVyeSBsYXJnZSBtZW1vcnkgc2l6ZXMuIFdlIGFsc28gZHJhdyBhIGxpbmsgYmV0d2VlbiB0aGUgdXNlIG9mIGV4dGVybmFsIG1lbW9yeSBpbiBuZXVyYWwgbmV0d29yayBhbmQgY2FjaGUgbW9kZWxzIHVzZWQgd2l0aCBjb3VudCBiYXNlZCBsYW5ndWFnZSBtb2RlbHMuIFdlIGRlbW9uc3RyYXRlIG9uIHNldmVyYWwgbGFuZ3VhZ2UgbW9kZWwgZGF0YXNldHMgdGhhdCBvdXIgYXBwcm9hY2ggcGVyZm9ybXMgc2lnbmlmaWNhbnRseSBiZXR0ZXIgdGhhbiByZWNlbnQgbWVtb3J5IGF1Z21lbnRlZCBuZXR3b3Jrcy4iLCxMU1RNIChXVDEwMyksVW5yZWxlYXNlZCwiVW5pdGVkIFN0YXRlcyBvZiBBbWVyaWNhLEZyYW5jZSIsLCwsLCwyMDI2LTA1LTI1IDEyOjEyOjQ3KzAwOjAwLCwsLCwsSW5kdXN0cnksLCwsLFVucmVsZWFzZWQsLCwsLCwsLCwsLCwsTm8KSFItUmVzTmV0MTAxLFZpc2lvbixGYWNlIGRldGVjdGlvbixDYXJuZWdpZSBNZWxsb24gVW5pdmVyc2l0eSAoQ01VKSwiUGVpeXVuIEh1LCBEZXZhIFJhbWFuYW4iLDIwMTYtMTItMTMsRmluZGluZyBUaW55IEZhY2VzLGh0dHBzOi8vd3d3LnNlbWFudGljc2Nob2xhci5vcmcvcGFwZXIvRmluZGluZy1UaW55LUZhY2VzLUh1LVJhbWFuYW4vNzFmNTFlMWI2NjkxMzQzZWQwMzFjMWVkNDJlZmM5NmE3ZjFhMDYxOSwsU09UQSBpbXByb3ZlbWVudCwiaHR0cHM6Ly9wYXBlcnN3aXRoY29kZS5jb20vc290YS9mYWNlLWRldGVjdGlvbi1vbi13aWRlci1mYWNlLW1lZGl1bSAKCiIiIFdlIGRlbW9uc3RyYXRlIHN0YXRlLW9mLXRoZS1hcnQgcmVzdWx0cyBvbiBtYXNzaXZlbHktYmVuY2htYXJrZWQgZmFjZSBkYXRhc2V0cyAoRkREQiBhbmQgV0lERVIgRkFDRSkuICIiIiw0NDUwMDAwMC4wLFJlc05ldCAxMDEgLDcuMDc3ZSsxOCwiUmVzTmV0LTEwMSB0cmFpbmluZyBjb21wdXRlOiA3MDA0MDAwMDAwMDAwMDAwMDAwCkZpbmV0dW5lIGNvbXB1dGU6IDczNDIyODQwMDAwMDAwMDAwClRvdGFsIGNvbXB1dGU6IDcwMDQwMDAwMDAwMDAwMDAwMDArNzM0MjI4NDAwMDAwMDAwMDA9Ny4wNzc0MjI4ZSsxOCIsODI0Mzk2OCwiV0lERVIgZmFjZSBkYXRhc2V0OiAzMjIwMyBpbWFnZXMKSW1hZ2VOZXQgc2l6ZTogMTI4MDAwMApUb3RhbCBkYXRhOiAxMjgwMDAwKzMyMjAzPTEzMTIyMDMiLCwsLFN1cGVydmlzZWQsQ29uZmlkZW50LCJUaG91Z2ggdHJlbWVuZG91cyBzdHJpZGVzIGhhdmUgYmVlbiBtYWRlIGluIG9iamVjdCByZWNvZ25pdGlvbiwgb25lIG9mIHRoZSByZW1haW5pbmcgb3BlbiBjaGFsbGVuZ2VzIGlzIGRldGVjdGluZyBzbWFsbCBvYmplY3RzLiBXZSBleHBsb3JlIHRocmVlIGFzcGVjdHMgb2YgdGhlIHByb2JsZW0gaW4gdGhlIGNvbnRleHQgb2YgZmluZGluZyBzbWFsbCBmYWNlczogdGhlIHJvbGUgb2Ygc2NhbGUgaW52YXJpYW5jZSwgaW1hZ2UgcmVzb2x1dGlvbiwgYW5kIGNvbnRleHR1YWwgcmVhc29uaW5nLiBXaGlsZSBtb3N0IHJlY29nbml0aW9uIGFwcHJvYWNoZXMgYWltIHRvIGJlIHNjYWxlLWludmFyaWFudCwgdGhlIGN1ZXMgZm9yIHJlY29nbml6aW5nIGEgM3B4IHRhbGwgZmFjZSBhcmUgZnVuZGFtZW50YWxseSBkaWZmZXJlbnQgdGhhbiB0aG9zZSBmb3IgcmVjb2duaXppbmcgYSAzMDBweCB0YWxsIGZhY2UuIFdlIHRha2UgYSBkaWZmZXJlbnQgYXBwcm9hY2ggYW5kIHRyYWluIHNlcGFyYXRlIGRldGVjdG9ycyBmb3IgZGlmZmVyZW50IHNjYWxlcy4gVG8gbWFpbnRhaW4gZWZmaWNpZW5jeSwgZGV0ZWN0b3JzIGFyZSB0cmFpbmVkIGluIGEgbXVsdGktdGFzayBmYXNoaW9uOiB0aGV5IG1ha2UgdXNlIG9mIGZlYXR1cmVzIGV4dHJhY3RlZCBmcm9tIG11bHRpcGxlIGxheWVycyBvZiBzaW5nbGUgKGRlZXApIGZlYXR1cmUgaGllcmFyY2h5LiBXaGlsZSB0cmFpbmluZyBkZXRlY3RvcnMgZm9yIGxhcmdlIG9iamVjdHMgaXMgc3RyYWlnaHRmb3J3YXJkLCB0aGUgY3J1Y2lhbCBjaGFsbGVuZ2UgcmVtYWlucyB0cmFpbmluZyBkZXRlY3RvcnMgZm9yIHNtYWxsIG9iamVjdHMuIFdlIHNob3cgdGhhdCBjb250ZXh0IGlzIGNydWNpYWwsIGFuZCBkZWZpbmUgdGVtcGxhdGVzIHRoYXQgbWFrZSB1c2Ugb2YgbWFzc2l2ZWx5LWxhcmdlIHJlY2VwdGl2ZSBmaWVsZHMgKHdoZXJlIDk5JSBvZiB0aGUgdGVtcGxhdGUgZXh0ZW5kcyBiZXlvbmQgdGhlIG9iamVjdCBvZiBpbnRlcmVzdCkuIEZpbmFsbHksIHdlIGV4cGxvcmUgdGhlIHJvbGUgb2Ygc2NhbGUgaW4gcHJlLXRyYWluZWQgZGVlcCBuZXR3b3JrcywgcHJvdmlkaW5nIHdheXMgdG8gZXh0cmFwb2xhdGUgbmV0d29ya3MgdHVuZWQgZm9yIGxpbWl0ZWQgc2NhbGVzIHRvIHJhdGhlciBleHRyZW1lIHJhbmdlcy4gV2UgZGVtb25zdHJhdGUgc3RhdGUtb2YtdGhlLWFydCByZXN1bHRzIG9uIG1hc3NpdmVseS1iZW5jaG1hcmtlZCBmYWNlIGRhdGFzZXRzIChGRERCIGFuZCBXSURFUiBGQUNFKS4gSW4gcGFydGljdWxhciwgd2hlbiBjb21wYXJlZCB0byBwcmlvciBhcnQgb24gV0lERVIgRkFDRSwgb3VyIHJlc3VsdHMgcmVkdWNlIGVycm9yIGJ5IGEgZmFjdG9yIG9mIDIgKG91ciBtb2RlbHMgcHJvZHVjZSBhbiBBUCBvZiA4MiUgd2hpbGUgcHJpb3IgYXJ0IHJhbmdlcyBmcm9tIDI5LTY0JSkuIiwxNzAuMCwsT3BlbiB3ZWlnaHRzICh1bnJlc3RyaWN0ZWQpLFVuaXRlZCBTdGF0ZXMgb2YgQW1lcmljYSxSZXNOZXQtMTAxIChJbWFnZU5ldCksNy4zNDIyODRlKzE2LDUwKjMyMjAzKjMqMTUyMDAwMDAwMDA9NzM0MjI4NDAwMDAwMDAwMDAsLCwyMDI1LTExLTI4IDExOjUzOjQ0KzAwOjAwLCwsLCwsQWNhZGVtaWEsLCwsLCwsLCwsLCwsT3BlcmF0aW9uIGNvdW50aW5nLCwsLCxZZXMKR0FOLUFkdmFuY2VyLFZpc2lvbixJbWFnZSBjbGFzc2lmaWNhdGlvbixPcGVuQUksIlRpbSBTYWxpbWFucywgSWFuIEdvb2RmZWxsb3csIFdvamNpZWNoIFphcmVtYmEsIFZpY2tpIENoZXVuZywgQWxlYyBSYWRmb3JkLCBYaSBDaGVuIiwyMDE2LTEyLTA1LEltcHJvdmVkIFRlY2huaXF1ZXMgZm9yIFRyYWluaW5nIEdBTnMsaHR0cHM6Ly9kbC5hY20ub3JnL2RvaS8xMC41NTU1LzMxNTcwOTYuMzE1NzM0Niw5Nzk4LjAsSGlnaGx5IGNpdGVkLCwsLCwsLCwsLCwsVW5rbm93biwiV2UgcHJlc2VudCBhIHZhcmlldHkgb2YgbmV3IGFyY2hpdGVjdHVyYWwgZmVhdHVyZXMgYW5kIHRyYWluaW5nIHByb2NlZHVyZXMgdGhhdCB3ZSBhcHBseSB0byB0aGUgZ2VuZXJhdGl2ZSBhZHZlcnNhcmlhbCBuZXR3b3JrcyAoR0FOcykgZnJhbWV3b3JrLiBVc2luZyBvdXIgbmV3IHRlY2huaXF1ZXMsIHdlIGFjaGlldmUgc3RhdGUtb2YtdGhlLWFydCByZXN1bHRzIGluIHNlbWktc3VwZXJ2aXNlZCBjbGFzc2lmaWNhdGlvbiBvbiBNTklTVCwgQ0lGQVItMTAgYW5kIFNWSE4uIFRoZSBnZW5lcmF0ZWQgaW1hZ2VzIGFyZSBvZiBoaWdoIHF1YWxpdHkgYXMgY29uZmlybWVkIGJ5IGEgdmlzdWFsIFR1cmluZyB0ZXN0OiBvdXIgbW9kZWwgZ2VuZXJhdGVzIE1OSVNUIHNhbXBsZXMgdGhhdCBodW1hbnMgY2Fubm90IGRpc3Rpbmd1aXNoIGZyb20gcmVhbCBkYXRhLCBhbmQgQ0lGQVItMTAgc2FtcGxlcyB0aGF0IHlpZWxkIGEgaHVtYW4gZXJyb3IgcmF0ZSBvZiAyMS4zJS4gV2UgYWxzbyBwcmVzZW50IEltYWdlTmV0IHNhbXBsZXMgd2l0aCB1bnByZWNlZGVudGVkIHJlc29sdXRpb24gYW5kIHNob3cgdGhhdCBvdXIgbWV0aG9kcyBlbmFibGUgdGhlIG1vZGVsIHRvIGxlYXJuIHJlY29nbml6YWJsZSBmZWF0dXJlcyBvZiBJbWFnZU5ldCBjbGFzc2VzLiIsLCxVbnJlbGVhc2VkLFVuaXRlZCBTdGF0ZXMgb2YgQW1lcmljYSwsLCwsLDIwMjYtMDEtMDEgMTQ6MDE6MjMrMDA6MDAsLCwsLCxJbmR1c3RyeSwsLCwsT3BlbiAobm9uLWNvbW1lcmNpYWwpLCJjb2RlLCBubyB3ZWlnaHRzLCB1bmNsZWFyIGxpY2Vuc2U6Cmh0dHBzOi8vZ2l0aHViLmNvbS9vcGVuYWkvaW1wcm92ZWQtZ2FuIApleHBlcmltZW50IGNvZGU6IGh0dHBzOi8vZ2l0aHViLmNvbS9vcGVuYWkvaW1wcm92ZWQtZ2FuL3RyZWUvbWFzdGVyL21uaXN0X3N2aG5fY2lmYXIxMCAiLCwsLEZQMzIsLCwsLCwsLE5vCkxheWVyLU5vcm0gRmFzdCBXZWlnaHRzIFJOTixWaXNpb24sIkRpZ2l0IHJlY29nbml0aW9uLEltYWdlIGNsYXNzaWZpY2F0aW9uIiwiVW5pdmVyc2l0eSBvZiBUb3JvbnRvLEdvb2dsZSBEZWVwTWluZCxHb29nbGUgQnJhaW4iLCJKaW1teSBCYSwgR2VvZmZyZXkgSGludG9uLCBWb2xvZHlteXIgTW5paCwgSm9lbCBaLiBMZWlibywgQ2F0YWxpbiBJb25lc2N1IiwyMDE2LTEyLTA1LFVzaW5nIEZhc3QgV2VpZ2h0cyB0byBBdHRlbmQgdG8gdGhlIFJlY2VudCBQYXN0LGh0dHBzOi8vYXJ4aXYub3JnL2Ficy8xNjEwLjA2MjU4LCwsLCwsLCwsLCwsLCxDb25maWRlbnQsIlVudGlsIHJlY2VudGx5LCByZXNlYXJjaCBvbiBhcnRpZmljaWFsIG5ldXJhbCBuZXR3b3JrcyB3YXMgbGFyZ2VseSByZXN0cmljdGVkIHRvIHN5c3RlbXMgd2l0aCBvbmx5IHR3byB0eXBlcyBvZiB2YXJpYWJsZTogTmV1cmFsIGFjdGl2aXRpZXMgdGhhdCByZXByZXNlbnQgdGhlIGN1cnJlbnQgb3IgcmVjZW50IGlucHV0IGFuZCB3ZWlnaHRzIHRoYXQgbGVhcm4gdG8gY2FwdHVyZSByZWd1bGFyaXRpZXMgYW1vbmcgaW5wdXRzLCBvdXRwdXRzIGFuZCBwYXlvZmZzLiBUaGVyZSBpcyBubyBnb29kIHJlYXNvbiBmb3IgdGhpcyByZXN0cmljdGlvbi4gU3luYXBzZXMgaGF2ZSBkeW5hbWljcyBhdCBtYW55IGRpZmZlcmVudCB0aW1lLXNjYWxlcyBhbmQgdGhpcyBzdWdnZXN0cyB0aGF0IGFydGlmaWNpYWwgbmV1cmFsIG5ldHdvcmtzIG1pZ2h0IGJlbmVmaXQgZnJvbSB2YXJpYWJsZXMgdGhhdCBjaGFuZ2Ugc2xvd2VyIHRoYW4gYWN0aXZpdGllcyBidXQgbXVjaCBmYXN0ZXIgdGhhbiB0aGUgc3RhbmRhcmQgd2VpZ2h0cy4gVGhlc2UgIiJmYXN0IHdlaWdodHMiIiBjYW4gYmUgdXNlZCB0byBzdG9yZSB0ZW1wb3JhcnkgbWVtb3JpZXMgb2YgdGhlIHJlY2VudCBwYXN0IGFuZCB0aGV5IHByb3ZpZGUgYSBuZXVyYWxseSBwbGF1c2libGUgd2F5IG9mIGltcGxlbWVudGluZyB0aGUgdHlwZSBvZiBhdHRlbnRpb24gdG8gdGhlIHBhc3QgdGhhdCBoYXMgcmVjZW50bHkgcHJvdmVkIHZlcnkgaGVscGZ1bCBpbiBzZXF1ZW5jZS10by1zZXF1ZW5jZSBtb2RlbHMuIEJ5IHVzaW5nIGZhc3Qgd2VpZ2h0cyB3ZSBjYW4gYXZvaWQgdGhlIG5lZWQgdG8gc3RvcmUgY29waWVzIG9mIG5ldXJhbCBhY3Rpdml0eSBwYXR0ZXJucy4KIiwsLCwiQ2FuYWRhLFVuaXRlZCBTdGF0ZXMgb2YgQW1lcmljYSxVbml0ZWQgU3RhdGVzIG9mIEFtZXJpY2EiLCwsLCwsMjAyNS0xMS0yOCAxMTo1Mzo0NCswMDowMCwsLCwsLCJBY2FkZW1pYSxJbmR1c3RyeSxJbmR1c3RyeSIsLCwsLCwsLCwsLCwsLCwsLCwKRWxhc3RpYyB3ZWlnaHQgY29uc29saWRhdGlvbiwiVmlzaW9uLEdhbWVzIiwiSW1hZ2UgY2xhc3NpZmljYXRpb24sQXRhcmkiLERlZXBNaW5kLCJKYW1lcyBLaXJrcGF0cmljaywgUmF6dmFuIFBhc2NhbnUsIE5laWwgUmFiaW5vd2l0eiwgSm9lbCBWZW5lc3MsIEd1aWxsYXVtZSBEZXNqYXJkaW5zLCBBbmRyZWkgQS4gUnVzdSwgS2llcmFuIE1pbGFuLCBKb2huIFF1YW4sIFRpYWdvIFJhbWFsaG8sIEFnbmllc3prYSBHcmFic2thLUJhcndpbnNrYSwgRGVtaXMgSGFzc2FiaXMsIENsYXVkaWEgQ2xvcGF0aCwgRGhhcnNoYW4gS3VtYXJhbiwgUmFpYSBIYWRzZWxsIiwyMDE2LTEyLTAyLE92ZXJjb21pbmcgY2F0YXN0cm9waGljIGZvcmdldHRpbmcgaW4gbmV1cmFsIG5ldHdvcmtzLGh0dHBzOi8vYXJ4aXYub3JnL2Ficy8xNjEyLjAwNzk2LDk4MDkuMCxIaWdobHkgY2l0ZWQsLCwsLCwsLCwsLCxVbmtub3duLCJUaGUgYWJpbGl0eSB0byBsZWFybiB0YXNrcyBpbiBhIHNlcXVlbnRpYWwgZmFzaGlvbiBpcyBjcnVjaWFsIHRvIHRoZSBkZXZlbG9wbWVudCBvZiBhcnRpZmljaWFsIGludGVsbGlnZW5jZS4gTmV1cmFsIG5ldHdvcmtzIGFyZSBub3QsIGluIGdlbmVyYWwsIGNhcGFibGUgb2YgdGhpcyBhbmQgaXQgaGFzIGJlZW4gd2lkZWx5IHRob3VnaHQgdGhhdCBjYXRhc3Ryb3BoaWMgZm9yZ2V0dGluZyBpcyBhbiBpbmV2aXRhYmxlIGZlYXR1cmUgb2YgY29ubmVjdGlvbmlzdCBtb2RlbHMuIFdlIHNob3cgdGhhdCBpdCBpcyBwb3NzaWJsZSB0byBvdmVyY29tZSB0aGlzIGxpbWl0YXRpb24gYW5kIHRyYWluIG5ldHdvcmtzIHRoYXQgY2FuIG1haW50YWluIGV4cGVydGlzZSBvbiB0YXNrcyB3aGljaCB0aGV5IGhhdmUgbm90IGV4cGVyaWVuY2VkIGZvciBhIGxvbmcgdGltZS4gT3VyIGFwcHJvYWNoIHJlbWVtYmVycyBvbGQgdGFza3MgYnkgc2VsZWN0aXZlbHkgc2xvd2luZyBkb3duIGxlYXJuaW5nIG9uIHRoZSB3ZWlnaHRzIGltcG9ydGFudCBmb3IgdGhvc2UgdGFza3MuIFdlIGRlbW9uc3RyYXRlIG91ciBhcHByb2FjaCBpcyBzY2FsYWJsZSBhbmQgZWZmZWN0aXZlIGJ5IHNvbHZpbmcgYSBzZXQgb2YgY2xhc3NpZmljYXRpb24gdGFza3MgYmFzZWQgb24gdGhlIE1OSVNUIGhhbmQgd3JpdHRlbiBkaWdpdCBkYXRhc2V0IGFuZCBieSBsZWFybmluZyBzZXZlcmFsIEF0YXJpIDI2MDAgZ2FtZXMgc2VxdWVudGlhbGx5LiIsLCwsVW5pdGVkIEtpbmdkb20gb2YgR3JlYXQgQnJpdGFpbiBhbmQgTm9ydGhlcm4gSXJlbGFuZCwsLCwsLDIwMjYtMDUtMjUgMTI6MTI6NDgrMDA6MDAsLCwsLCxJbmR1c3RyeSwsLCwsLCwsLCwsLCwsLCwsLApQb2ludE5ldCwzRCBtb2RlbGluZywzRCBzZWdtZW50YXRpb24sU3RhbmZvcmQgVW5pdmVyc2l0eSwiQ1IgUWksIEggU3UsIEsgTW8sIExKIEd1aWJhcyIsMjAxNi0xMi0wMixQb2ludE5ldDogRGVlcCBMZWFybmluZyBvbiBQb2ludCBTZXRzIGZvciAzRCBDbGFzc2lmaWNhdGlvbiBhbmQgU2VnbWVudGF0aW9uLGh0dHBzOi8vYXJ4aXYub3JnL2Ficy8xNjEyLjAwNTkzLDE3NDkyLjAsSGlnaGx5IGNpdGVkLCwsLCwsOTg0MywsLCwsLFVua25vd24sLCwsLFVuaXRlZCBTdGF0ZXMgb2YgQW1lcmljYSwsLCwsLDIwMjYtMDUtMjUgMTI6MTI6NDkrMDA6MDAsLCwsLCxBY2FkZW1pYSwsLCwsLCwsLCwsLCwsLCwsLApJbWFnZS10by1pbWFnZSBjR0FOLCJWaXNpb24sSW1hZ2UgZ2VuZXJhdGlvbiIsIkltYWdlIGdlbmVyYXRpb24sSW1hZ2UtdG8taW1hZ2UiLFVuaXZlcnNpdHkgb2YgQ2FsaWZvcm5pYSAoVUMpIEJlcmtlbGV5LCJQaGlsbGlwIElzb2xhLCBKdW4tWWFuIFpodSwgVGluZ2h1aSBaaG91LCBBbGV4ZWkgQS4gRWZyb3MiLDIwMTYtMTEtMjEsSW1hZ2UtdG8tSW1hZ2UgVHJhbnNsYXRpb24gd2l0aCBDb25kaXRpb25hbCBBZHZlcnNhcmlhbCBOZXR3b3JrcyxodHRwczovL2FyeGl2Lm9yZy9hYnMvMTYxMS4wNzAwNCwyMjI5Ny4wLEhpZ2hseSBjaXRlZCwsLCwsLDI0MDAwMDAsLCwsLCxVbmtub3duLCJXZSBpbnZlc3RpZ2F0ZSBjb25kaXRpb25hbCBhZHZlcnNhcmlhbCBuZXR3b3JrcyBhcyBhIGdlbmVyYWwtcHVycG9zZSBzb2x1dGlvbiB0byBpbWFnZS10by1pbWFnZSB0cmFuc2xhdGlvbiBwcm9ibGVtcy4gVGhlc2UgbmV0d29ya3Mgbm90IG9ubHkgbGVhcm4gdGhlIG1hcHBpbmcgZnJvbSBpbnB1dCBpbWFnZSB0byBvdXRwdXQgaW1hZ2UsIGJ1dCBhbHNvIGxlYXJuIGEgbG9zcyBmdW5jdGlvbiB0byB0cmFpbiB0aGlzIG1hcHBpbmcuIFRoaXMgbWFrZXMgaXQgcG9zc2libGUgdG8gYXBwbHkgdGhlIHNhbWUgZ2VuZXJpYyBhcHByb2FjaCB0byBwcm9ibGVtcyB0aGF0IHRyYWRpdGlvbmFsbHkgd291bGQgcmVxdWlyZSB2ZXJ5IGRpZmZlcmVudCBsb3NzIGZvcm11bGF0aW9ucy4gV2UgZGVtb25zdHJhdGUgdGhhdCB0aGlzIGFwcHJvYWNoIGlzIGVmZmVjdGl2ZSBhdCBzeW50aGVzaXppbmcgcGhvdG9zIGZyb20gbGFiZWwgbWFwcywgcmVjb25zdHJ1Y3Rpbmcgb2JqZWN0cyBmcm9tIGVkZ2UgbWFwcywgYW5kIGNvbG9yaXppbmcgaW1hZ2VzLCBhbW9uZyBvdGhlciB0YXNrcy4gSW5kZWVkLCBzaW5jZSB0aGUgcmVsZWFzZSBvZiB0aGUgcGl4MnBpeCBzb2Z0d2FyZSBhc3NvY2lhdGVkIHdpdGggdGhpcyBwYXBlciwgYSBsYXJnZSBudW1iZXIgb2YgaW50ZXJuZXQgdXNlcnMgKG1hbnkgb2YgdGhlbSBhcnRpc3RzKSBoYXZlIHBvc3RlZCB0aGVpciBvd24gZXhwZXJpbWVudHMgd2l0aCBvdXIgc3lzdGVtLCBmdXJ0aGVyIGRlbW9uc3RyYXRpbmcgaXRzIHdpZGUgYXBwbGljYWJpbGl0eSBhbmQgZWFzZSBvZiBhZG9wdGlvbiB3aXRob3V0IHRoZSBuZWVkIGZvciBwYXJhbWV0ZXIgdHdlYWtpbmcuIEFzIGEgY29tbXVuaXR5LCB3ZSBubyBsb25nZXIgaGFuZC1lbmdpbmVlciBvdXIgbWFwcGluZyBmdW5jdGlvbnMsIGFuZCB0aGlzIHdvcmsgc3VnZ2VzdHMgd2UgY2FuIGFjaGlldmUgcmVhc29uYWJsZSByZXN1bHRzIHdpdGhvdXQgaGFuZC1lbmdpbmVlcmluZyBvdXIgbG9zcyBmdW5jdGlvbnMgZWl0aGVyLiIsLCwsVW5pdGVkIFN0YXRlcyBvZiBBbWVyaWNhLCwsLCwsMjAyNi0wNS0yNSAxMjoxMjo0OSswMDowMCwsLCwsLEFjYWRlbWlhLCwsLCwsLCwsLCwsLCwsLCwsClJlZmluZU5ldCxWaXNpb24sT2JqZWN0IGRldGVjdGlvbiwiVW5pdmVyc2l0eSBvZiBBZGVsYWlkZSxBdXN0cmFsaWFuIENlbnRyZSBmb3IgUm9ib3RpYyBWaXNpb24iLCJHdW9zaGVuZyBMaW4sIEFudG9uIE1pbGFuLCBDaHVuaHVhIFNoZW4sIElhbiBSZWlkIiwyMDE2LTExLTIwLFJlZmluZU5ldDogTXVsdGktUGF0aCBSZWZpbmVtZW50IE5ldHdvcmtzIGZvciBIaWdoLVJlc29sdXRpb24gU2VtYW50aWMgU2VnbWVudGF0aW9uLGh0dHBzOi8vYXJ4aXYub3JnL2Ficy8xNjExLjA2NjEydjMsMzA5NC4wLCwsLCwsLCwsLCwsLFVua25vd24sLCwsLCJBdXN0cmFsaWEsQXVzdHJhbGlhIiwsLCwsLDIwMjYtMDUtMjUgMTI6MTI6NDkrMDA6MDAsLCwsLCxBY2FkZW1pYSwsLCwsLCwsLCwsLCwsLCwsLApQb2x5TmV0LFZpc2lvbixJbWFnZSBjbGFzc2lmaWNhdGlvbixDaGluZXNlIFVuaXZlcnNpdHkgb2YgSG9uZyBLb25nIChDVUhLKSwiWCBaaGFuZywgWiBMaSwgQyBDaGFuZ2UgTG95IiwyMDE2LTExLTE3LFBvbHlOZXQ6IEEgUHVyc3VpdCBvZiBTdHJ1Y3R1cmFsIERpdmVyc2l0eSBpbiBWZXJ5IERlZXAgTmV0d29ya3MsaHR0cHM6Ly9hcnhpdi5vcmcvYWJzLzE2MTEuMDU3MjUsMjgyLjAsU09UQSBpbXByb3ZlbWVudCwiIiJUaGUgVmVyeSBEZWVwIFBvbHlOZXQsIGRlc2lnbmVkIGZvbGxvd2luZyB0aGlzIGRpcmVjdGlvbiwgZGVtb25zdHJhdGVzIHN1YnN0YW50aWFsIGltcHJvdmVtZW50cyBvdmVyIHRoZSBzdGF0ZS1vZi10aGUtYXJ0IG9uIHRoZSBJTFNWUkMgMjAxMiBiZW5jaG1hcmsuIENvbXBhcmVkIHRvIEluY2VwdGlvbi1SZXNOZXQtdjIsIGl0IHJlZHVjZXMgdGhlIHRvcC01IHZhbGlkYXRpb24gZXJyb3Igb24gc2luZ2xlIGNyb3BzIGZyb20gNC45JSB0byA0LjI1JSwgYW5kIHRoYXQgb24gbXVsdGktY3JvcHMgZnJvbSAzLjclIHRvIDMuNDUlLiIiIiw5MjAwMDAwMC4wLCw2LjRlKzE5LCJTZWN0aW9uIDU6ICIiUmVzTmV0LTUwMCBbaGFzXSBzaW1pbGFyIGNvbXB1dGF0aW9uCmNvc3RzIHRvIG91ciBWZXJ5IERlZXAgUG9seU5ldCIiLgoKUmVzTmV0LTE1MiBoYXMgMTEuM2U5IEZMT1AgcGVyIGZvcndhcmQgcGFzcyAoaHR0cHM6Ly9hcnhpdi5vcmcvYWJzLzE1MTIuMDMzODUsIFRhYmxlIDEpLiBIZW5jZSBSZXNOZXQtNTAwIGhhcyBhcHByb3ggMy43ZTEwID0gMTEuM2U5KjUwMC8xNTIgRkxPUCBwZXIgZm9yd2FyZCBwYXNzLgoKNTYwayBpdGVyYXRpb25zLCBiYXRjaCBzaXplIDUxMjoKVHJhaW4gY29tcHV0ZSA9IDMuN2UxMCozKjIqNTYwZTMgKiA1MTIgPSA2LjRlMTkiLDEyODAwMDAsLCwsTlZJRElBIEdlRm9yY2UgR1RYIFRJVEFOIFgsLExpa2VseSwiQSBudW1iZXIgb2Ygc3R1ZGllcyBoYXZlIHNob3duIHRoYXQgaW5jcmVhc2luZyB0aGUgZGVwdGggb3Igd2lkdGggb2YgY29udm9sdXRpb25hbCBuZXR3b3JrcyBpcyBhIHJld2FyZGluZyBhcHByb2FjaCB0byBpbXByb3ZlIHRoZSBwZXJmb3JtYW5jZSBvZiBpbWFnZSByZWNvZ25pdGlvbi4gSW4gb3VyIHN0dWR5LCBob3dldmVyLCB3ZSBvYnNlcnZlZCBkaWZmaWN1bHRpZXMgYWxvbmcgYm90aCBkaXJlY3Rpb25zLiBPbiBvbmUgaGFuZCwgdGhlIHB1cnN1aXQgZm9yIHZlcnkgZGVlcCBuZXR3b3JrcyBpcyBtZXQgd2l0aCBhIGRpbWluaXNoaW5nIHJldHVybiBhbmQgaW5jcmVhc2VkIHRyYWluaW5nIGRpZmZpY3VsdHk7IG9uIHRoZSBvdGhlciBoYW5kLCB3aWRlbmluZyBhIG5ldHdvcmsgd291bGQgcmVzdWx0IGluIGEgcXVhZHJhdGljIGdyb3d0aCBpbiBib3RoIGNvbXB1dGF0aW9uYWwgY29zdCBhbmQgbWVtb3J5IGRlbWFuZC4gVGhlc2UgZGlmZmljdWx0aWVzIG1vdGl2YXRlIHVzIHRvIGV4cGxvcmUgc3RydWN0dXJhbCBkaXZlcnNpdHkgaW4gZGVzaWduaW5nIGRlZXAgbmV0d29ya3MsIGEgbmV3IGRpbWVuc2lvbiBiZXlvbmQganVzdCBkZXB0aCBhbmQgd2lkdGguIFNwZWNpZmljYWxseSwgd2UgcHJlc2VudCBhIG5ldyBmYW1pbHkgb2YgbW9kdWxlcywgbmFtZWx5IHRoZSBQb2x5SW5jZXB0aW9uLCB3aGljaCBjYW4gYmUgZmxleGlibHkgaW5zZXJ0ZWQgaW4gaXNvbGF0aW9uIG9yIGluIGEgY29tcG9zaXRpb24gYXMgcmVwbGFjZW1lbnRzIG9mIGRpZmZlcmVudCBwYXJ0cyBvZiBhIG5ldHdvcmsuIENob29zaW5nIFBvbHlJbmNlcHRpb24gbW9kdWxlcyB3aXRoIHRoZSBndWlkYW5jZSBvZiBhcmNoaXRlY3R1cmFsIGVmZmljaWVuY3kgY2FuIGltcHJvdmUgdGhlIGV4cHJlc3NpdmUgcG93ZXIgd2hpbGUgcHJlc2VydmluZyBjb21wYXJhYmxlIGNvbXB1dGF0aW9uYWwgY29zdC4gVGhlIFZlcnkgRGVlcCBQb2x5TmV0LCBkZXNpZ25lZCBmb2xsb3dpbmcgdGhpcyBkaXJlY3Rpb24sIGRlbW9uc3RyYXRlcyBzdWJzdGFudGlhbCBpbXByb3ZlbWVudHMgb3ZlciB0aGUgc3RhdGUtb2YtdGhlLWFydCBvbiB0aGUgSUxTVlJDIDIwMTIgYmVuY2htYXJrLiBDb21wYXJlZCB0byBJbmNlcHRpb24tUmVzTmV0LXYyLCBpdCByZWR1Y2VzIHRoZSB0b3AtNSB2YWxpZGF0aW9uIGVycm9yIG9uIHNpbmdsZSBjcm9wcyBmcm9tIDQuOSUgdG8gNC4yNSUsIGFuZCB0aGF0IG9uIG11bHRpLWNyb3BzIGZyb20gMy43JSB0byAzLjQ1JS4iLCwsLEhvbmcgS29uZywsLCwzMi4wLCwyMDI1LTExLTI4IDExOjUzOjQ0KzAwOjAwLCwsLCwsQWNhZGVtaWEsLCwsLCwsLDYxNy4xMTA2NTQyLCxGUDMyLCwxNjc5Ny4zODUxOTI1Mjc1OSwiQ29tcGFyaXNvbiB3aXRoIG90aGVyIG1vZGVscyxPcGVyYXRpb24gY291bnRpbmciLCwsLCwKUmVzTmVYdC01MCxWaXNpb24sSW1hZ2UgY2xhc3NpZmljYXRpb24sIlVuaXZlcnNpdHkgb2YgQ2FsaWZvcm5pYSBTYW4gRGllZ28sRmFjZWJvb2siLCJTYWluaW5nIFhpZSwgUm9zcyBHaXJzaGljaywgUGlvdHIgRG9sbMOhciwgWmh1b3dlbiBUdSwgS2FpbWluZyBIZSIsMjAxNi0xMS0xNixBZ2dyZWdhdGVkIFJlc2lkdWFsIFRyYW5zZm9ybWF0aW9ucyBmb3IgRGVlcCBOZXVyYWwgTmV0d29ya3MsaHR0cHM6Ly9hcnhpdi5vcmcvYWJzLzE2MTEuMDU0MzEsMTE2MjAuMCxIaWdobHkgY2l0ZWQsLDI1MDAwMDAwLjAsIiIiSWYgeW914oCZcmUgdGhpbmtpbmcgYWJvdXQgUmVzTmV0cywgeWVzLCB0aGV5IGFyZSByZWxhdGVkLiBSZXNOZVh0LTUwIGhhcyAyNU0gcGFyYW1ldGVycyAoUmVzTmV0LTUwIGhhcyAyNS41TSkuIiIKCmh0dHBzOi8vdG93YXJkc2RhdGFzY2llbmNlLmNvbS9pbGx1c3RyYXRlZC0xMC1jbm4tYXJjaGl0ZWN0dXJlcy05NWQ3OGFjZTYxNGQiLCwsMTI4MDAwMCwsLCwsLExpa2VseSwiV2UgcHJlc2VudCBhIHNpbXBsZSwgaGlnaGx5IG1vZHVsYXJpemVkIG5ldHdvcmsgYXJjaGl0ZWN0dXJlIGZvciBpbWFnZSBjbGFzc2lmaWNhdGlvbi4gT3VyIG5ldHdvcmsgaXMgY29uc3RydWN0ZWQgYnkgcmVwZWF0aW5nIGEgYnVpbGRpbmcgYmxvY2sgdGhhdCBhZ2dyZWdhdGVzIGEgc2V0IG9mIHRyYW5zZm9ybWF0aW9ucyB3aXRoIHRoZSBzYW1lIHRvcG9sb2d5LiBPdXIgc2ltcGxlIGRlc2lnbiByZXN1bHRzIGluIGEgaG9tb2dlbmVvdXMsIG11bHRpLWJyYW5jaCBhcmNoaXRlY3R1cmUgdGhhdCBoYXMgb25seSBhIGZldyBoeXBlci1wYXJhbWV0ZXJzIHRvIHNldC4gVGhpcyBzdHJhdGVneSBleHBvc2VzIGEgbmV3IGRpbWVuc2lvbiwgd2hpY2ggd2UgY2FsbCAiImNhcmRpbmFsaXR5IiIgKHRoZSBzaXplIG9mIHRoZSBzZXQgb2YgdHJhbnNmb3JtYXRpb25zKSwgYXMgYW4gZXNzZW50aWFsIGZhY3RvciBpbiBhZGRpdGlvbiB0byB0aGUgZGltZW5zaW9ucyBvZiBkZXB0aCBhbmQgd2lkdGguIE9uIHRoZSBJbWFnZU5ldC0xSyBkYXRhc2V0LCB3ZSBlbXBpcmljYWxseSBzaG93IHRoYXQgZXZlbiB1bmRlciB0aGUgcmVzdHJpY3RlZCBjb25kaXRpb24gb2YgbWFpbnRhaW5pbmcgY29tcGxleGl0eSwgaW5jcmVhc2luZyBjYXJkaW5hbGl0eSBpcyBhYmxlIHRvIGltcHJvdmUgY2xhc3NpZmljYXRpb24gYWNjdXJhY3kuIE1vcmVvdmVyLCBpbmNyZWFzaW5nIGNhcmRpbmFsaXR5IGlzIG1vcmUgZWZmZWN0aXZlIHRoYW4gZ29pbmcgZGVlcGVyIG9yIHdpZGVyIHdoZW4gd2UgaW5jcmVhc2UgdGhlIGNhcGFjaXR5LiBPdXIgbW9kZWxzLCBuYW1lZCBSZXNOZVh0LCBhcmUgdGhlIGZvdW5kYXRpb25zIG9mIG91ciBlbnRyeSB0byB0aGUgSUxTVlJDIDIwMTYgY2xhc3NpZmljYXRpb24gdGFzayBpbiB3aGljaCB3ZSBzZWN1cmVkIDJuZCBwbGFjZS4gV2UgZnVydGhlciBpbnZlc3RpZ2F0ZSBSZXNOZVh0IG9uIGFuIEltYWdlTmV0LTVLIHNldCBhbmQgdGhlIENPQ08gZGV0ZWN0aW9uIHNldCwgYWxzbyBzaG93aW5nIGJldHRlciByZXN1bHRzIHRoYW4gaXRzIFJlc05ldCBjb3VudGVycGFydC4gVGhlIGNvZGUgYW5kIG1vZGVscyBhcmUgcHVibGljbHkgYXZhaWxhYmxlIG9ubGluZS4iLCwsT3BlbiB3ZWlnaHRzICh1bnJlc3RyaWN0ZWQpLCJVbml0ZWQgU3RhdGVzIG9mIEFtZXJpY2EsVW5pdGVkIFN0YXRlcyBvZiBBbWVyaWNhIiwsLCwsLDIwMjYtMDUtMjUgMTI6MTI6MDYrMDA6MDAsLCwsLCwiQWNhZGVtaWEsSW5kdXN0cnkiLCwsLCxPcGVuIHNvdXJjZSwiQlNEIExpY2Vuc2UKaHR0cHM6Ly9naXRodWIuY29tL2ZhY2Vib29rcmVzZWFyY2gvUmVzTmVYdD90YWI9cmVhZG1lLW92LWZpbGUiLCwsLEZQMzIsLCwsLCwsLFllcwpEQUMtQ1NSLFZpc2lvbixGYWNlIGRldGVjdGlvbiwiSmlhbmduYW4gVW5pdmVyc2l0eSxVbml2ZXJzaXR5IG9mIFN1cnJleSIsIlpoZW4tSHVhIEZlbmcsIEpvc2VmIEtpdHRsZXIsIFdpbGxpYW0gQ2hyaXN0bWFzLCBQYXRyaWsgSHViZXIsIFhpYW8tSnVuIFd1IiwyMDE2LTExLTE2LER5bmFtaWMgQXR0ZW50aW9uLWNvbnRyb2xsZWQgQ2FzY2FkZWQgU2hhcGUgUmVncmVzc2lvbiBFeHBsb2l0aW5nIFRyYWluaW5nIERhdGEgQXVnbWVudGF0aW9uIGFuZCBGdXp6eS1zZXQgU2FtcGxlIFdlaWdodGluZyxodHRwczovL2FyeGl2Lm9yZy9hYnMvMTYxMS4wNTM5NiwsU09UQSBpbXByb3ZlbWVudCxodHRwczovL3BhcGVyc3dpdGhjb2RlLmNvbS9zb3RhL2ZhY2UtYWxpZ25tZW50LW9uLWFmbHctMTkgLCwsLCwyMDAwMCwiW2ltYWdlc10KQUZMVy1mdWxsIHNwbGl0cyB0aGUgMjQzODYgaW1hZ2VzIGludG8gMjAwMDAvNDM4NiBmb3IgdHJhaW5pbmcvdGVzdGluZy4iLCwsLFN1cGVydmlzZWQsQ29uZmlkZW50LCJXZSBwcmVzZW50IGEgbmV3IENhc2NhZGVkIFNoYXBlIFJlZ3Jlc3Npb24gKENTUikgYXJjaGl0ZWN0dXJlLCBuYW1lbHkgRHluYW1pYyBBdHRlbnRpb24tQ29udHJvbGxlZCBDU1IgKERBQy1DU1IpLCBmb3Igcm9idXN0IGZhY2lhbCBsYW5kbWFyayBkZXRlY3Rpb24gb24gdW5jb25zdHJhaW5lZCBmYWNlcy4gT3VyIERBQy1DU1IgZGl2aWRlcyBmYWNpYWwgbGFuZG1hcmsgZGV0ZWN0aW9uIGludG8gdGhyZWUgY2FzY2FkZWQgc3ViLXRhc2tzOiBmYWNlIGJvdW5kaW5nIGJveCByZWZpbmVtZW50LCBnZW5lcmFsIENTUiBhbmQgYXR0ZW50aW9uLWNvbnRyb2xsZWQgQ1NSLiBUaGUgZmlyc3QgdHdvIHN0YWdlcyByZWZpbmUgaW5pdGlhbCBmYWNlIGJvdW5kaW5nIGJveGVzIGFuZCBvdXRwdXQgaW50ZXJtZWRpYXRlIGZhY2lhbCBsYW5kbWFya3MuIFRoZW4sIGFuIG9ubGluZSBkeW5hbWljIG1vZGVsIHNlbGVjdGlvbiBtZXRob2QgaXMgdXNlZCB0byBjaG9vc2UgYXBwcm9wcmlhdGUgZG9tYWluLXNwZWNpZmljIENTUnMgZm9yIGZ1cnRoZXIgbGFuZG1hcmsgcmVmaW5lbWVudC4gVGhlIGtleSBpbm5vdmF0aW9uIG9mIG91ciBEQUMtQ1NSIGlzIHRoZSBmYXVsdC10b2xlcmFudCBtZWNoYW5pc20sIHVzaW5nIGZ1enp5IHNldCBzYW1wbGUgd2VpZ2h0aW5nIGZvciBhdHRlbnRpb24tY29udHJvbGxlZCBkb21haW4tc3BlY2lmaWMgbW9kZWwgdHJhaW5pbmcuIE1vcmVvdmVyLCB3ZSBhZHZvY2F0ZSBkYXRhIGF1Z21lbnRhdGlvbiB3aXRoIGEgc2ltcGxlIGJ1dCBlZmZlY3RpdmUgMkQgcHJvZmlsZSBmYWNlIGdlbmVyYXRvciwgYW5kIGNvbnRleHQtYXdhcmUgZmVhdHVyZSBleHRyYWN0aW9uIGZvciBiZXR0ZXIgZmFjaWFsIGZlYXR1cmUgcmVwcmVzZW50YXRpb24uIEV4cGVyaW1lbnRhbCByZXN1bHRzIG9idGFpbmVkIG9uIGNoYWxsZW5naW5nIGRhdGFzZXRzIGRlbW9uc3RyYXRlIHRoZSBtZXJpdHMgb2Ygb3VyIERBQy1DU1Igb3ZlciB0aGUgc3RhdGUtb2YtdGhlLWFydC4iLCwsVW5yZWxlYXNlZCwiQ2hpbmEsVW5pdGVkIEtpbmdkb20gb2YgR3JlYXQgQnJpdGFpbiBhbmQgTm9ydGhlcm4gSXJlbGFuZCIsLCwsLCwyMDI1LTExLTI4IDExOjUzOjQ0KzAwOjAwLCwsLCwsIkFjYWRlbWlhLEFjYWRlbWlhIiwsLCwsVW5yZWxlYXNlZCwsLCwsLCwsLCwsLCxObwpSZXNOZVh0LTEwMSAoNjTDlzRkKSxWaXNpb24sSW1hZ2UgY2xhc3NpZmljYXRpb24sIlVuaXZlcnNpdHkgb2YgQ2FsaWZvcm5pYSBTYW4gRGllZ28sRmFjZWJvb2siLCJTYWluaW5nIFhpZSwgUm9zcyBHaXJzaGljaywgUGlvdHIgRG9sbMOhciwgWmh1b3dlbiBUdSwgS2FpbWluZyBIZSIsMjAxNi0xMS0xNixBZ2dyZWdhdGVkIFJlc2lkdWFsIFRyYW5zZm9ybWF0aW9ucyBmb3IgRGVlcCBOZXVyYWwgTmV0d29ya3MsaHR0cHM6Ly9hcnhpdi5vcmcvYWJzLzE2MTEuMDU0MzEsMTE2MjAuMCwiSGlnaGx5IGNpdGVkLFNPVEEgaW1wcm92ZW1lbnQiLCw4MzAwMDAwMC4wLCwxLjJlKzE5LCIxMiwwMDAgUEZMT1BzID0gMS4yICogMTBeMTkgRkxPUHMKCmh0dHBzOi8vZ2l0aHViLmNvbS9hbWlyZ2hvbGFtaS9haV9hbmRfbWVtb3J5X3dhbGwiLDEyODAwMDAsLCwsLCxDb25maWRlbnQsIldlIHByZXNlbnQgYSBzaW1wbGUsIGhpZ2hseSBtb2R1bGFyaXplZCBuZXR3b3JrIGFyY2hpdGVjdHVyZSBmb3IgaW1hZ2UgY2xhc3NpZmljYXRpb24uIE91ciBuZXR3b3JrIGlzIGNvbnN0cnVjdGVkIGJ5IHJlcGVhdGluZyBhIGJ1aWxkaW5nIGJsb2NrIHRoYXQgYWdncmVnYXRlcyBhIHNldCBvZiB0cmFuc2Zvcm1hdGlvbnMgd2l0aCB0aGUgc2FtZSB0b3BvbG9neS4gT3VyIHNpbXBsZSBkZXNpZ24gcmVzdWx0cyBpbiBhIGhvbW9nZW5l</x:v>
      </x:c>
    </x:row>
    <x:row r="286" ht="18" customHeight="1">
      <x:c r="A286" s="17" t="n">
        <x:v>281</x:v>
      </x:c>
      <x:c r="B286" s="17" t="n">
        <x:v>310</x:v>
      </x:c>
      <x:c r="C286" s="160" t="str">
        <x:v>b3VzLCBtdWx0aS1icmFuY2ggYXJjaGl0ZWN0dXJlIHRoYXQgaGFzIG9ubHkgYSBmZXcgaHlwZXItcGFyYW1ldGVycyB0byBzZXQuIFRoaXMgc3RyYXRlZ3kgZXhwb3NlcyBhIG5ldyBkaW1lbnNpb24sIHdoaWNoIHdlIGNhbGwgIiJjYXJkaW5hbGl0eSIiICh0aGUgc2l6ZSBvZiB0aGUgc2V0IG9mIHRyYW5zZm9ybWF0aW9ucyksIGFzIGFuIGVzc2VudGlhbCBmYWN0b3IgaW4gYWRkaXRpb24gdG8gdGhlIGRpbWVuc2lvbnMgb2YgZGVwdGggYW5kIHdpZHRoLiBPbiB0aGUgSW1hZ2VOZXQtMUsgZGF0YXNldCwgd2UgZW1waXJpY2FsbHkgc2hvdyB0aGF0IGV2ZW4gdW5kZXIgdGhlIHJlc3RyaWN0ZWQgY29uZGl0aW9uIG9mIG1haW50YWluaW5nIGNvbXBsZXhpdHksIGluY3JlYXNpbmcgY2FyZGluYWxpdHkgaXMgYWJsZSB0byBpbXByb3ZlIGNsYXNzaWZpY2F0aW9uIGFjY3VyYWN5LiBNb3Jlb3ZlciwgaW5jcmVhc2luZyBjYXJkaW5hbGl0eSBpcyBtb3JlIGVmZmVjdGl2ZSB0aGFuIGdvaW5nIGRlZXBlciBvciB3aWRlciB3aGVuIHdlIGluY3JlYXNlIHRoZSBjYXBhY2l0eS4gT3VyIG1vZGVscywgbmFtZWQgUmVzTmVYdCwgYXJlIHRoZSBmb3VuZGF0aW9ucyBvZiBvdXIgZW50cnkgdG8gdGhlIElMU1ZSQyAyMDE2IGNsYXNzaWZpY2F0aW9uIHRhc2sgaW4gd2hpY2ggd2Ugc2VjdXJlZCAybmQgcGxhY2UuIFdlIGZ1cnRoZXIgaW52ZXN0aWdhdGUgUmVzTmVYdCBvbiBhbiBJbWFnZU5ldC01SyBzZXQgYW5kIHRoZSBDT0NPIGRldGVjdGlvbiBzZXQsIGFsc28gc2hvd2luZyBiZXR0ZXIgcmVzdWx0cyB0aGFuIGl0cyBSZXNOZXQgY291bnRlcnBhcnQuIFRoZSBjb2RlIGFuZCBtb2RlbHMgYXJlIHB1YmxpY2x5IGF2YWlsYWJsZSBvbmxpbmUuIiwsLE9wZW4gd2VpZ2h0cyAodW5yZXN0cmljdGVkKSwiVW5pdGVkIFN0YXRlcyBvZiBBbWVyaWNhLFVuaXRlZCBTdGF0ZXMgb2YgQW1lcmljYSIsLCwsLCwyMDI2LTA1LTI1IDEyOjEyOjA0KzAwOjAwLCwsLCwsIkFjYWRlbWlhLEluZHVzdHJ5IiwsLCwsT3BlbiBzb3VyY2UsIkJTRCBMaWNlbnNlCmh0dHBzOi8vZ2l0aHViLmNvbS9mYWNlYm9va3Jlc2VhcmNoL1Jlc05lWHQ/dGFiPXJlYWRtZS1vdi1maWxlIiwsLCxGUDMyLCwsVGhpcmQtcGFydHkgZXN0aW1hdGlvbiwsLCwsWWVzCkRlZXBseS1yZWN1cnNpdmUgQ29udk5ldCwiVmlzaW9uLEltYWdlIGdlbmVyYXRpb24iLEltYWdlIHN1cGVyLXJlc29sdXRpb24sU2VvdWwgTmF0aW9uYWwgVW5pdmVyc2l0eSwiSml3b24gS2ltLCBKdW5nIEt3b24gTGVlLCBLeW91bmcgTXUgTGVlIiwyMDE2LTExLTExLERlZXBseS1SZWN1cnNpdmUgQ29udm9sdXRpb25hbCBOZXR3b3JrIGZvciBJbWFnZSBTdXBlci1SZXNvbHV0aW9uLGh0dHBzOi8vYXJ4aXYub3JnL2Ficy8xNTExLjA0NDkxLDI3NDQuMCwsLCwsLCwsLCwsLCxVbmtub3duLCwsLCxLb3JlYSAoUmVwdWJsaWMgb2YpLCwsLCwsMjAyNi0wNS0yNSAxMjoxMjowNCswMDowMCwsLCwsLEFjYWRlbWlhLCwsLCwsLCwsLCwsLCwsLCwsCkRUTiAoRG9tYWluIFRyYW5zZmVyIE5ldHdvcmspLCJWaXNpb24sSW1hZ2UgZ2VuZXJhdGlvbiIsSW1hZ2UgZ2VuZXJhdGlvbixGYWNlYm9vayBBSSBSZXNlYXJjaCwiWWFuaXYgVGFpZ21hbiwgQWRhbSBQb2x5YWssIExpb3IgV29sZiIsMjAxNi0xMS0wNyxVbnN1cGVydmlzZWQgQ3Jvc3MtRG9tYWluIEltYWdlIEdlbmVyYXRpb24saHR0cHM6Ly9hcnhpdi5vcmcvYWJzLzE2MTEuMDIyMDAsLEhpZ2hseSBjaXRlZCwsLCwsLDIwMDAwMDAsIiIiRm9yIGZhY2UgaW1hZ2VzLCB3ZSB1c2UgYSBzZXQgcyBvZiBvbmUgbWlsbGlvbiByYW5kb20gaW1hZ2VzIHdpdGhvdXQgaWRlbnRpdHkgaW5mb3JtYXRpb24uIiIiLCwsLFN1cGVydmlzZWQsVW5rbm93biwiV2Ugc3R1ZHkgdGhlIHByb2JsZW0gb2YgdHJhbnNmZXJyaW5nIGEgc2FtcGxlIGluIG9uZSBkb21haW4gdG8gYW4gYW5hbG9nIHNhbXBsZSBpbiBhbm90aGVyIGRvbWFpbi4gR2l2ZW4gdHdvIHJlbGF0ZWQgZG9tYWlucywgUyBhbmQgVCwgd2Ugd291bGQgbGlrZSB0byBsZWFybiBhIGdlbmVyYXRpdmUgZnVuY3Rpb24gRyB0aGF0IG1hcHMgYW4gaW5wdXQgc2FtcGxlIGZyb20gUyB0byB0aGUgZG9tYWluIFQsIHN1Y2ggdGhhdCB0aGUgb3V0cHV0IG9mIGEgZ2l2ZW4gZnVuY3Rpb24gZiwgd2hpY2ggYWNjZXB0cyBpbnB1dHMgaW4gZWl0aGVyIGRvbWFpbnMsIHdvdWxkIHJlbWFpbiB1bmNoYW5nZWQuIE90aGVyIHRoYW4gdGhlIGZ1bmN0aW9uIGYsIHRoZSB0cmFpbmluZyBkYXRhIGlzIHVuc3VwZXJ2aXNlZCBhbmQgY29uc2lzdCBvZiBhIHNldCBvZiBzYW1wbGVzIGZyb20gZWFjaCBkb21haW4uIFRoZSBEb21haW4gVHJhbnNmZXIgTmV0d29yayAoRFROKSB3ZSBwcmVzZW50IGVtcGxveXMgYSBjb21wb3VuZCBsb3NzIGZ1bmN0aW9uIHRoYXQgaW5jbHVkZXMgYSBtdWx0aWNsYXNzIEdBTiBsb3NzLCBhbiBmLWNvbnN0YW5jeSBjb21wb25lbnQsIGFuZCBhIHJlZ3VsYXJpemluZyBjb21wb25lbnQgdGhhdCBlbmNvdXJhZ2VzIEcgdG8gbWFwIHNhbXBsZXMgZnJvbSBUIHRvIHRoZW1zZWx2ZXMuIFdlIGFwcGx5IG91ciBtZXRob2QgdG8gdmlzdWFsIGRvbWFpbnMgaW5jbHVkaW5nIGRpZ2l0cyBhbmQgZmFjZSBpbWFnZXMgYW5kIGRlbW9uc3RyYXRlIGl0cyBhYmlsaXR5IHRvIGdlbmVyYXRlIGNvbnZpbmNpbmcgbm92ZWwgaW1hZ2VzIG9mIHByZXZpb3VzbHkgdW5zZWVuIGVudGl0aWVzLCB3aGlsZSBwcmVzZXJ2aW5nIHRoZWlyIGlkZW50aXR5LiAiLCwsVW5yZWxlYXNlZCwiVW5pdGVkIFN0YXRlcyBvZiBBbWVyaWNhLEZyYW5jZSIsLCwsLCwyMDI2LTAyLTExIDE5OjI2OjI3KzAwOjAwLCwsLCwsSW5kdXN0cnksLCwsLFVucmVsZWFzZWQsLCwsLCwsLCwsLCwsTm8KRExETCAoUEFTQ0FMKSxWaXNpb24sSW1hZ2UgY2xhc3NpZmljYXRpb24sVW5pdmVyc2l0eSBvZiBPeGZvcmQsIkJpbi1CaW4gR2FvLCBDaGFvIFhpbmcsIENoZW4tV2VpIFhpZSwgSmlhbnhpbiBXdSwgWGluIEdlbmciLDIwMTYtMTEtMDYsRGVlcCBMYWJlbCBEaXN0cmlidXRpb24gTGVhcm5pbmcgV2l0aCBMYWJlbCBBbWJpZ3VpdHksaHR0cHM6Ly93d3cuc2VtYW50aWNzY2hvbGFyLm9yZy9wYXBlci9EZWVwLUxhYmVsLURpc3RyaWJ1dGlvbi1MZWFybmluZy1XaXRoLUxhYmVsLUdhby1YaW5nLzAyNTY3ZmQ0MjhhNjc1Y2E5MWEwYzY3ODZmNDdmM2UzNTg4MWJjYmQsLFNPVEEgaW1wcm92ZW1lbnQsaHR0cHM6Ly9wYXBlcnN3aXRoY29kZS5jb20vc290YS9tdWx0aS1sYWJlbC1jbGFzc2lmaWNhdGlvbi1vbi1wYXNjYWwtdm9jLTIwMDcgLDU2NDAwMDAwMC4wLCJGaW5ldHVuZXMgNCB2ZXJzaW9ucyBvZiBWR0cKVkdHIDE2OiAxMzgwMDAwMDAKVkdHIDE5OiAxNDQwMDAwMDAKVG90YWwgMiooMTM4MDAwMDAwKzE0NDAwMDAwMCk9NTY0MDAwMDAwCiIsLCwyMjUzMSxkb2Vzbid0IHNheSBob3cgbXVjaCB0cmFpbmluZyB2cyB0ZXN0aW5nIGlzLiAyMjUzMSBpcyB0b3RhbCBzaXplLCwsTlZJRElBIFRlc2xhIEs0MGMsU3VwZXJ2aXNlZCxMaWtlbHksIkNvbnZvbHV0aW9uYWwgbmV1cmFsIG5ldHdvcmtzIChDb252TmV0cykgaGF2ZSBhY2hpZXZlZCBleGNlbGxlbnQgcmVjb2duaXRpb24gcGVyZm9ybWFuY2UgaW4gdmFyaW91cyB2aXN1YWwgcmVjb2duaXRpb24gdGFza3MuIEEgbGFyZ2UgbGFiZWxlZCB0cmFpbmluZyBzZXQgaXMgb25lIG9mIHRoZSBtb3N0IGltcG9ydGFudCBmYWN0b3JzIGZvciBpdHMgc3VjY2Vzcy4gSG93ZXZlciwgaXQgaXMgZGlmZmljdWx0IHRvIGNvbGxlY3Qgc3VmZmljaWVudCB0cmFpbmluZyBpbWFnZXMgd2l0aCBwcmVjaXNlIGxhYmVscyBpbiBzb21lIGRvbWFpbnMsIHN1Y2ggYXMgYXBwYXJlbnQgYWdlIGVzdGltYXRpb24sIGhlYWQgcG9zZSBlc3RpbWF0aW9uLCBtdWx0aWxhYmVsIGNsYXNzaWZpY2F0aW9uLCBhbmQgc2VtYW50aWMgc2VnbWVudGF0aW9uLiBGb3J0dW5hdGVseSwgdGhlcmUgaXMgYW1iaWd1b3VzIGluZm9ybWF0aW9uIGFtb25nIGxhYmVscywgd2hpY2ggbWFrZXMgdGhlc2UgdGFza3MgZGlmZmVyZW50IGZyb20gdHJhZGl0aW9uYWwgY2xhc3NpZmljYXRpb24uIEJhc2VkIG9uIHRoaXMgb2JzZXJ2YXRpb24sIHdlIGNvbnZlcnQgdGhlIGxhYmVsIG9mIGVhY2ggaW1hZ2UgaW50byBhIGRpc2NyZXRlIGxhYmVsIGRpc3RyaWJ1dGlvbiwgYW5kIGxlYXJuIHRoZSBsYWJlbCBkaXN0cmlidXRpb24gYnkgbWluaW1pemluZyBhIEt1bGxiYWNr4oCTTGVpYmxlciBkaXZlcmdlbmNlIGJldHdlZW4gdGhlIHByZWRpY3RlZCBhbmQgZ3JvdW5kLXRydXRoIGxhYmVsIGRpc3RyaWJ1dGlvbnMgdXNpbmcgZGVlcCBDb252TmV0cy4gVGhlIHByb3Bvc2VkIGRlZXAgbGFiZWwgZGlzdHJpYnV0aW9uIGxlYXJuaW5nIChETERMKSBtZXRob2QgZWZmZWN0aXZlbHkgdXRpbGl6ZXMgdGhlIGxhYmVsIGFtYmlndWl0eSBpbiBib3RoIGZlYXR1cmUgbGVhcm5pbmcgYW5kIGNsYXNzaWZpZXIgbGVhcm5pbmcsIHdoaWNoIGhlbHAgcHJldmVudCB0aGUgbmV0d29yayBmcm9tIG92ZXJmaXR0aW5nIGV2ZW4gd2hlbiB0aGUgdHJhaW5pbmcgc2V0IGlzIHNtYWxsLiBFeHBlcmltZW50YWwgcmVzdWx0cyBzaG93IHRoYXQgdGhlIHByb3Bvc2VkIGFwcHJvYWNoIHByb2R1Y2VzIHNpZ25pZmljYW50bHkgYmV0dGVyIHJlc3VsdHMgdGhhbiB0aGUgc3RhdGUtb2YtdGhlLWFydCBtZXRob2RzIGZvciBhZ2UgZXN0aW1hdGlvbiBhbmQgaGVhZCBwb3NlIGVzdGltYXRpb24uIEF0IHRoZSBzYW1lIHRpbWUsIGl0IGFsc28gaW1wcm92ZXMgcmVjb2duaXRpb24gcGVyZm9ybWFuY2UgZm9yIG11bHRpLWxhYmVsIGNsYXNzaWZpY2F0aW9uIGFuZCBzZW1hbnRpYyBzZWdtZW50YXRpb24gdGFza3MuIiwsLE9wZW4gd2VpZ2h0cyAodW5yZXN0cmljdGVkKSxVbml0ZWQgS2luZ2RvbSBvZiBHcmVhdCBCcml0YWluIGFuZCBOb3J0aGVybiBJcmVsYW5kLCJWR0cxNixWR0cxOSIsLCwxLjAsLDIwMjYtMDItMTEgMTk6MjY6MjcrMDA6MDAsLCwsLCxBY2FkZW1pYSwsLCwsLCwsLCwsLDI4Mi43MTc1NTU0MTA1Nzk4NSwsLCwsLFllcwpOQVN2MyAoQ0lGQVItMTApLFZpc2lvbiwiSW1hZ2UgY2xhc3NpZmljYXRpb24sTmV1cmFsIEFyY2hpdGVjdHVyZSBTZWFyY2ggLSBOQVMiLEdvb2dsZSBCcmFpbiwiQmFycmV0IFpvcGgsIFF1b2MgVi4gTGUiLDIwMTYtMTEtMDUsTmV1cmFsIEFyY2hpdGVjdHVyZSBTZWFyY2ggd2l0aCBSZWluZm9yY2VtZW50IExlYXJuaW5nLGh0dHBzOi8vYXJ4aXYub3JnL2Ficy8xNjExLjAxNTc4LDU4OTQuMCxIaWdobHkgY2l0ZWQsLDM3NDAwMDAwLjAsVGFibGUgMSwyLjJlKzIxLCI1MCBlcG9jaHMgKiA1MCwwMDAgaW1hZ2VzICogMTAuMCBHRkxPUFNzICogMTI4MDAgbmV0d29ya3MgKiAyIGFkZC1tdWx0aXBseSAqIDMgYmFja3dhcmQgcGFzcyAKPSAxLjllNiBQRiA9IDIyIHBmcy1kYXlzCgpzb3VyY2U6IGh0dHBzOi8vb3BlbmFpLmNvbS9ibG9nL2FpLWFuZC1jb21wdXRlLyIsNDUwMDAsQ0lGQVItMTAgKGRvZXMgbm90IGZhY3RvciBpbiBhdWdtZW50YXRpb24gcHJvY2VkdXJlcyksLCwsLExpa2VseSwiTmV1cmFsIG5ldHdvcmtzIGFyZSBwb3dlcmZ1bCBhbmQgZmxleGlibGUgbW9kZWxzIHRoYXQgd29yayB3ZWxsIGZvciBtYW55IGRpZmZpY3VsdCBsZWFybmluZyB0YXNrcyBpbiBpbWFnZSwgc3BlZWNoIGFuZCBuYXR1cmFsIGxhbmd1YWdlIHVuZGVyc3RhbmRpbmcuIERlc3BpdGUgdGhlaXIgc3VjY2VzcywgbmV1cmFsIG5ldHdvcmtzIGFyZSBzdGlsbCBoYXJkIHRvIGRlc2lnbi4gSW4gdGhpcyBwYXBlciwgd2UgdXNlIGEgcmVjdXJyZW50IG5ldHdvcmsgdG8gZ2VuZXJhdGUgdGhlIG1vZGVsIGRlc2NyaXB0aW9ucyBvZiBuZXVyYWwgbmV0d29ya3MgYW5kIHRyYWluIHRoaXMgUk5OIHdpdGggcmVpbmZvcmNlbWVudCBsZWFybmluZyB0byBtYXhpbWl6ZSB0aGUgZXhwZWN0ZWQgYWNjdXJhY3kgb2YgdGhlIGdlbmVyYXRlZCBhcmNoaXRlY3R1cmVzIG9uIGEgdmFsaWRhdGlvbiBzZXQuIE9uIHRoZSBDSUZBUi0xMCBkYXRhc2V0LCBvdXIgbWV0aG9kLCBzdGFydGluZyBmcm9tIHNjcmF0Y2gsIGNhbiBkZXNpZ24gYSBub3ZlbCBuZXR3b3JrIGFyY2hpdGVjdHVyZSB0aGF0IHJpdmFscyB0aGUgYmVzdCBodW1hbi1pbnZlbnRlZCBhcmNoaXRlY3R1cmUgaW4gdGVybXMgb2YgdGVzdCBzZXQgYWNjdXJhY3kuIE91ciBDSUZBUi0xMCBtb2RlbCBhY2hpZXZlcyBhIHRlc3QgZXJyb3IgcmF0ZSBvZiAzLjY1LCB3aGljaCBpcyAwLjA5IHBlcmNlbnQgYmV0dGVyIGFuZCAxLjA1eCBmYXN0ZXIgdGhhbiB0aGUgcHJldmlvdXMgc3RhdGUtb2YtdGhlLWFydCBtb2RlbCB0aGF0IHVzZWQgYSBzaW1pbGFyIGFyY2hpdGVjdHVyYWwgc2NoZW1lLiBPbiB0aGUgUGVubiBUcmVlYmFuayBkYXRhc2V0LCBvdXIgbW9kZWwgY2FuIGNvbXBvc2UgYSBub3ZlbCByZWN1cnJlbnQgY2VsbCB0aGF0IG91dHBlcmZvcm1zIHRoZSB3aWRlbHktdXNlZCBMU1RNIGNlbGwsIGFuZCBvdGhlciBzdGF0ZS1vZi10aGUtYXJ0IGJhc2VsaW5lcy4gT3VyIGNlbGwgYWNoaWV2ZXMgYSB0ZXN0IHNldCBwZXJwbGV4aXR5IG9mIDYyLjQgb24gdGhlIFBlbm4gVHJlZWJhbmssIHdoaWNoIGlzIDMuNiBwZXJwbGV4aXR5IGJldHRlciB0aGFuIHRoZSBwcmV2aW91cyBzdGF0ZS1vZi10aGUtYXJ0IG1vZGVsLiBUaGUgY2VsbCBjYW4gYWxzbyBiZSB0cmFuc2ZlcnJlZCB0byB0aGUgY2hhcmFjdGVyIGxhbmd1YWdlIG1vZGVsaW5nIHRhc2sgb24gUFRCIGFuZCBhY2hpZXZlcyBhIHN0YXRlLW9mLXRoZS1hcnQgcGVycGxleGl0eSBvZiAxLjIxNC4iLCwsLFVuaXRlZCBTdGF0ZXMgb2YgQW1lcmljYSwsLCw4MDAuMCwsMjAyNi0wNS0yNSAxMjoxMjo1MCswMDowMCwsLCwsLEluZHVzdHJ5LCwsLCwsLCwyMTE4NC40NDEwOTA0MjM5NzgsLCxUcnVlLCwiVGhpcmQtcGFydHkgZXN0aW1hdGlvbixPcGVyYXRpb24gY291bnRpbmciLCwsLCwKTkFTIHdpdGggYmFzZSA4IGFuZCBzaGFyZWQgZW1iZWRkaW5ncyxMYW5ndWFnZSwiTGFuZ3VhZ2UgbW9kZWxpbmcsTmV1cmFsIEFyY2hpdGVjdHVyZSBTZWFyY2ggLSBOQVMiLEdvb2dsZSBCcmFpbiwiQmFycmV0IFpvcGgsIFF1b2MgVi4gTGUiLDIwMTYtMTEtMDUsTmV1cmFsIEFyY2hpdGVjdHVyZSBTZWFyY2ggd2l0aCBSZWluZm9yY2VtZW50IExlYXJuaW5nLGh0dHBzOi8vYXJ4aXYub3JnL2Ficy8xNjExLjAxNTc4LDU4OTQuMCxIaWdobHkgY2l0ZWQsLDU0MDAwMDAwLjAsNTRNIChUYWJsZSAyKSwxLjA1ZSsxNiw2IEZMT1AgLyBwYXJhbWV0ZXIgLyB0b2tlbiAqIDU0MDAwMDAwIHBhcmFtZXRlcnMgKiA5MjkwMDAgdG9rZW5zICogMzUgZXBvY2hzID0gMS4wNTM0ODZlKzE2IEZMT1AsOTI5MDAwLCIiImV2ZXJ5IGNoaWxkIG1vZGVsIGlzIGNvbnN0cnVjdGVkIGFuZCB0cmFpbmVkIGZvciAzNSBlcG9jaHMiIiIsLCwsLENvbmZpZGVudCwiTmV1cmFsIG5ldHdvcmtzIGFyZSBwb3dlcmZ1bCBhbmQgZmxleGlibGUgbW9kZWxzIHRoYXQgd29yayB3ZWxsIGZvciBtYW55IGRpZmZpY3VsdCBsZWFybmluZyB0YXNrcyBpbiBpbWFnZSwgc3BlZWNoIGFuZCBuYXR1cmFsIGxhbmd1YWdlIHVuZGVyc3RhbmRpbmcuIERlc3BpdGUgdGhlaXIgc3VjY2VzcywgbmV1cmFsIG5ldHdvcmtzIGFyZSBzdGlsbCBoYXJkIHRvIGRlc2lnbi4gSW4gdGhpcyBwYXBlciwgd2UgdXNlIGEgcmVjdXJyZW50IG5ldHdvcmsgdG8gZ2VuZXJhdGUgdGhlIG1vZGVsIGRlc2NyaXB0aW9ucyBvZiBuZXVyYWwgbmV0d29ya3MgYW5kIHRyYWluIHRoaXMgUk5OIHdpdGggcmVpbmZvcmNlbWVudCBsZWFybmluZyB0byBtYXhpbWl6ZSB0aGUgZXhwZWN0ZWQgYWNjdXJhY3kgb2YgdGhlIGdlbmVyYXRlZCBhcmNoaXRlY3R1cmVzIG9uIGEgdmFsaWRhdGlvbiBzZXQuIE9uIHRoZSBDSUZBUi0xMCBkYXRhc2V0LCBvdXIgbWV0aG9kLCBzdGFydGluZyBmcm9tIHNjcmF0Y2gsIGNhbiBkZXNpZ24gYSBub3ZlbCBuZXR3b3JrIGFyY2hpdGVjdHVyZSB0aGF0IHJpdmFscyB0aGUgYmVzdCBodW1hbi1pbnZlbnRlZCBhcmNoaXRlY3R1cmUgaW4gdGVybXMgb2YgdGVzdCBzZXQgYWNjdXJhY3kuIE91ciBDSUZBUi0xMCBtb2RlbCBhY2hpZXZlcyBhIHRlc3QgZXJyb3IgcmF0ZSBvZiAzLjY1LCB3aGljaCBpcyAwLjA5IHBlcmNlbnQgYmV0dGVyIGFuZCAxLjA1eCBmYXN0ZXIgdGhhbiB0aGUgcHJldmlvdXMgc3RhdGUtb2YtdGhlLWFydCBtb2RlbCB0aGF0IHVzZWQgYSBzaW1pbGFyIGFyY2hpdGVjdHVyYWwgc2NoZW1lLiBPbiB0aGUgUGVubiBUcmVlYmFuayBkYXRhc2V0LCBvdXIgbW9kZWwgY2FuIGNvbXBvc2UgYSBub3ZlbCByZWN1cnJlbnQgY2VsbCB0aGF0IG91dHBlcmZvcm1zIHRoZSB3aWRlbHktdXNlZCBMU1RNIGNlbGwsIGFuZCBvdGhlciBzdGF0ZS1vZi10aGUtYXJ0IGJhc2VsaW5lcy4gT3VyIGNlbGwgYWNoaWV2ZXMgYSB0ZXN0IHNldCBwZXJwbGV4aXR5IG9mIDYyLjQgb24gdGhlIFBlbm4gVHJlZWJhbmssIHdoaWNoIGlzIDMuNiBwZXJwbGV4aXR5IGJldHRlciB0aGFuIHRoZSBwcmV2aW91cyBzdGF0ZS1vZi10aGUtYXJ0IG1vZGVsLiBUaGUgY2VsbCBjYW4gYWxzbyBiZSB0cmFuc2ZlcnJlZCB0byB0aGUgY2hhcmFjdGVyIGxhbmd1YWdlIG1vZGVsaW5nIHRhc2sgb24gUFRCIGFuZCBhY2hpZXZlcyBhIHN0YXRlLW9mLXRoZS1hcnQgcGVycGxleGl0eSBvZiAxLjIxNC4iLDM1LjAsTmV1cmFsIEFyY2hpdGVjdHVyZSBTZWFyY2ggd2l0aCBiYXNlIDggYW5kIHNoYXJlZCBlbWJlZGRpbmdzLFVucmVsZWFzZWQsVW5pdGVkIFN0YXRlcyBvZiBBbWVyaWNhLCwsLCwsMjAyNi0wNS0yNSAxMjoxMjo0OSswMDowMCwsLCwsLEluZHVzdHJ5LCwsLCxVbnJlbGVhc2VkLCwsLCwsLCxPcGVyYXRpb24gY291bnRpbmcsLCwsLE5vCkJJREFGLExhbmd1YWdlLFF1ZXN0aW9uIGFuc3dlcmluZywiVW5pdmVyc2l0eSBvZiBXYXNoaW5ndG9uLEFsbGVuIEluc3RpdHV0ZSBmb3IgQUkiLCJNaW5qb29uIFNlbywgQW5pcnVkZGhhIEtlbWJoYXZpLCBBbGkgRmFyaGFkaSwgSGFubmFuZWggSGFqaXNoaXJ6aSIsMjAxNi0xMS0wNSxCaWRpcmVjdGlvbmFsIEF0dGVudGlvbiBGbG93IGZvciBNYWNoaW5lIENvbXByZWhlbnNpb24saHR0cHM6Ly9hcnhpdi5vcmcvYWJzLzE2MTEuMDE2MDN2NiwyMjQ2LjAsIkhpZ2hseSBjaXRlZCxTT1RBIGltcHJvdmVtZW50IiwiIiJPdXIgZXhwZXJpbWVudGFsIGV2YWx1YXRpb25zIHNob3cgdGhhdCBvdXIgbW9kZWwgYWNoaWV2ZXMgdGhlIHN0YXRlLW9mLXRoZS1hcnQgcmVzdWx0cyBpbiBTdGFuZm9yZCBRdWVzdGlvbiBBbnN3ZXJpbmcgRGF0YXNldCAoU1F1QUQpIGFuZCBDTk4vRGFpbHlNYWlsIGNsb3plIHRlc3QuICIiIiwyNjAwMDAwLjAsIlRoZXJlIGFyZSB0d28gc2ltaWxhciBtb2RlbHMgZGVzY3JpYmVkIGluIHNlY3Rpb25zICIiTW9kZWxzIGRldGFpbHMiIgpjaXRhdGlvbiBmcm9tIHRoZSBwYXBlciBhYm91dCBtb2RlbCBmb3IgU1F1QUQgIiJUaGUgbW9kZWwgaGFzIGFib3V0IDIuNiBtaWxsaW9uIHBhcmFtZXRlcnMiIgpjaXRhdGlvbiBhYm91dCBtb2RlbCBmb3IgY2xvemUgdGVzdAoiIlRoZSBtb2RlbCBhcmNoaXRlY3R1cmUgdXNlZCBmb3IgdGhpcyB0YXNrIGlzIHZlcnkgc2ltaWxhciB0byB0aGF0IGZvciBTUXVBRCAoU2VjdGlvbiA0KSB3aXRoIG9ubHkgYSBmZXcgc21hbGwgY2hhbmdlcyB0byBhZGFwdCBpdCB0byB0aGUgY2xvemUgdGVzdC4gIiIKIiwzLjQ2ODYxNDRlKzE4LCJmbG9wcyA9ICg4KSAqICg2NjkxICogMTAqKjkpICogKDYwICogMzYwMCkgKiAzIC8vIDEwCihudW0gZ3B1KSAqIChwZWFrIGZsb3BzKSAqICh0aW1lIGluIHNlY29uZHMpICogKGFzc3VtZWQgdXRpbGl6YXRpb24gcmF0ZSkgPQoKY2l0YXRpb24gZnJvbSB0aGUgc2VjdGlvbiBhYm91dCBjbG96ZSB0ZXN0IGV4cGVyaW1lbnRzICIiVGhlIGVudGlyZSB0cmFpbmluZyBwcm9jZXNzIHRha2VzIHJvdWdobHkgNjAgaG91cnMgb24gZWlnaHQgVGl0YW4gWCBHUFVzLiBUaGUgb3RoZXIgaHlwZXItcGFyYW1ldGVycyBhcmUgaWRlbnRpY2FsIHRvIHRoZSBtb2RlbCBkZXNjcmliZWQgaW4gU2VjdGlvbiA0IiIgKHNlY3Rpb24gNCBpcyBhYm91dCBTUXVBRCBleHBlcmltZW50cyBhbmQgY2xvemUgdGVzdCBleHBlcmltZW50cyByZXF1aXJlIG1vcmUgY29tcHV0ZSBhbmQgZGF0YSkuCmZsb3BzICA2LjY5MSBURkxPUFMgZnJvbSBodHRwczovL3d3dy50ZWNocG93ZXJ1cC5jb20vZ3B1LXNwZWNzL2dlZm9yY2UtZ3R4LXRpdGFuLXguYzI2MzIiLDg3OTAwMCwiIiJJbiBhIGNsb3plIHRlc3QsIHRoZSByZWFkZXIgaXMgYXNrZWQgdG8gZmlsbCBpbiB3b3JkcyB0aGF0IGhhdmUgYmVlbiByZW1vdmVkIGZyb20gYSBwYXNzYWdlLCBmb3IgbWVhc3VyaW5nIG9uZeKAmXMgYWJpbGl0eSB0byBjb21wcmVoZW5kIHRleHQuIEhlcm1hbm4gZXQgYWwuICgyMDE1KSBoYXZlIHJlY2VudGx5IGNvbXBpbGVkIGEgbWFzc2l2ZSBDbG96ZS1zdHlsZSBjb21wcmVoZW5zaW9uIGRhdGFzZXQsIGNvbnNpc3Rpbmcgb2YgMzAway80ay8zayBhbmQgODc5ay82NWsvNTNrICh0cmFpbi9kZXYvdGVzdCkKZXhhbXBsZXMgZnJvbSBDTk4gYW5kIERhaWx5TWFpbCBuZXdzIGFydGljbGVzLCByZXNwZWN0aXZlbHkuICIiCmFzc3VtaW5nIDQwIHdvcmRzIHBlciBleGFtcGxlIHdlIGdldCBhcm91bmQgNDcxNjAwMDAgd29yZHMgKFNRdUFEIGhhdmUgYXJvdW5kIDQwIHdvcmRzIHBlciBleGFtcGxlIC0gc28gSSB0aGluayBpdCBzaG91bGQgYmUgc2ltaWxhciBjYXNlIGZvciB0aGlzIGRhdGFzZXQpIiw2MC4wLHNlZSBjb21wdXRlIG5vdGVzLE5WSURJQSBHZUZvcmNlIEdUWCBUSVRBTiBYLCxDb25maWRlbnQsIk1hY2hpbmUgY29tcHJlaGVuc2lvbiAoTUMpLCBhbnN3ZXJpbmcgYSBxdWVyeSBhYm91dCBhIGdpdmVuIGNvbnRleHQgcGFyYWdyYXBoLCByZXF1aXJlcyBtb2RlbGluZyBjb21wbGV4IGludGVyYWN0aW9ucyBiZXR3ZWVuIHRoZSBjb250ZXh0IGFuZCB0aGUgcXVlcnkuIFJlY2VudGx5LCBhdHRlbnRpb24gbWVjaGFuaXNtcyBoYXZlIGJlZW4gc3VjY2Vzc2Z1bGx5IGV4dGVuZGVkIHRvIE1DLiBUeXBpY2FsbHkgdGhlc2UgbWV0aG9kcyB1c2UgYXR0ZW50aW9uIHRvIGZvY3VzIG9uIGEgc21hbGwgcG9ydGlvbiBvZiB0aGUgY29udGV4dCBhbmQgc3VtbWFyaXplIGl0IHdpdGggYSBmaXhlZC1zaXplIHZlY3RvciwgY291cGxlIGF0dGVudGlvbnMgdGVtcG9yYWxseSwgYW5kL29yIG9mdGVuIGZvcm0gYSB1bmktZGlyZWN0aW9uYWwgYXR0ZW50aW9uLiBJbiB0aGlzIHBhcGVyIHdlIGludHJvZHVjZSB0aGUgQmktRGlyZWN0aW9uYWwgQXR0ZW50aW9uIEZsb3cgKEJJREFGKSBuZXR3b3JrLCBhIG11bHRpLXN0YWdlIGhpZXJhcmNoaWNhbCBwcm9jZXNzIHRoYXQgcmVwcmVzZW50cyB0aGUgY29udGV4dCBhdCBkaWZmZXJlbnQgbGV2ZWxzIG9mIGdyYW51bGFyaXR5IGFuZCB1c2VzIGJpLWRpcmVjdGlvbmFsIGF0dGVudGlvbiBmbG93IG1lY2hhbmlzbSB0byBvYnRhaW4gYSBxdWVyeS1hd2FyZSBjb250ZXh0IHJlcHJlc2VudGF0aW9uIHdpdGhvdXQgZWFybHkgc3VtbWFyaXphdGlvbi4gT3VyIGV4cGVyaW1lbnRhbCBldmFsdWF0aW9ucyBzaG93IHRoYXQgb3VyIG1vZGVsIGFjaGlldmVzIHRoZSBzdGF0ZS1vZi10aGUtYXJ0IHJlc3VsdHMgaW4gU3RhbmZvcmQgUXVlc3Rpb24gQW5zd2VyaW5nIERhdGFzZXQgKFNRdUFEKSBhbmQgQ05OL0RhaWx5TWFpbCBjbG96ZSB0ZXN0LiAiLDguMCwsT3BlbiB3ZWlnaHRzICh1bnJlc3RyaWN0ZWQpLCJVbml0ZWQgU3RhdGVzIG9mIEFtZXJpY2EsVW5pdGVkIFN0YXRlcyBvZiBBbWVyaWNhIiwsLCw4LjAsLDIwMjUtMTEtMjggMTE6NTM6NDQrMDA6MDAsLCwsLCwiQWNhZGVtaWEsUmVzZWFyY2ggY29sbGVjdGl2ZSIsLCwsNDgwLjAsT3BlbiBzb3VyY2UsImFwYWNoZSAyLjAsIGNvZGUgKyB3ZWlnaHRzOiBodHRwczovL2dpdGh1Yi5jb20vYWxsZW5haS9iaS1hdHQtZmxvdyIsLDQxLjI1MDE0NTU2Nzc5NjI4LCwsLDQyMDAuNDY4NjQ5NzExNTI2LEhhcmR3YXJlLCwsLCxZZXMKVkQtTFNUTStSRUFMIExhcmdlLExhbmd1YWdlLExhbmd1YWdlIG1vZGVsaW5nLCJTYWxlc2ZvcmNlIFJlc2VhcmNoLFN0YW5mb3JkIFVuaXZlcnNpdHkiLCJIYWthbiBJbmFuLCBLaGFzaGF5YXIgS2hvc3JhdmksIFJpY2hhcmQgU29jaGVyIiwyMDE2LTExLTA0LFR5aW5nIFdvcmQgVmVjdG9ycyBhbmQgV29yZCBDbGFzc2lmaWVyczogQSBMb3NzIEZyYW1ld29yayBmb3IgTGFuZ3VhZ2UgTW9kZWxpbmcsaHR0cHM6Ly9hcnhpdi5vcmcvYWJzLzE2MTEuMDE0NjIsNDA0LjAsU09UQSBpbXByb3ZlbWVudCwiIiJPdXIgZnJhbWV3b3JrIGxlYWRzIHRvIHN0YXRlIG9mIHRoZSBhcnQgcGVyZm9ybWFuY2Ugb24gdGhlIFBlbm4gVHJlZWJhbmsiIiIsNTEwMDAwMDAuMCw1MU0gKFRhYmxlIDMpLDIuMTNlKzE2LDYgRkxPUCAvIHBhcmFtZXRlciAvIHRva2VuICogNTEwMDAwMDAgcGFyYW1ldGVycyAqIDkyOTAwMCB0b2tlbnMgKiA3NSBlcG9jaHMgPSAyLjEzMjA1NWUrMTYgRkxPUCw5MjkwMDAsNzUgZXBvY2hzIChGaWd1cmUgMmIpLCwsLCxDb25maWRlbnQsIlJlY3VycmVudCBuZXVyYWwgbmV0d29ya3MgaGF2ZSBiZWVuIHZlcnkgc3VjY2Vzc2Z1bCBhdCBwcmVkaWN0aW5nIHNlcXVlbmNlcyBvZiB3b3JkcyBpbiB0YXNrcyBzdWNoIGFzIGxhbmd1YWdlIG1vZGVsaW5nLiBIb3dldmVyLCBhbGwgc3VjaCBtb2RlbHMgYXJlIGJhc2VkIG9uIHRoZSBjb252ZW50aW9uYWwgY2xhc3NpZmljYXRpb24gZnJhbWV3b3JrLCB3aGVyZSB0aGUgbW9kZWwgaXMgdHJhaW5lZCBhZ2FpbnN0IG9uZS1ob3QgdGFyZ2V0cywgYW5kIGVhY2ggd29yZCBpcyByZXByZXNlbnRlZCBib3RoIGFzIGFuIGlucHV0IGFuZCBhcyBhbiBvdXRwdXQgaW4gaXNvbGF0aW9uLiBUaGlzIGNhdXNlcyBpbmVmZmljaWVuY2llcyBpbiBsZWFybmluZyBib3RoIGluIHRlcm1zIG9mIHV0aWxpemluZyBhbGwgb2YgdGhlIGluZm9ybWF0aW9uIGFuZCBpbiB0ZXJtcyBvZiB0aGUgbnVtYmVyIG9mIHBhcmFtZXRlcnMgbmVlZGVkIHRvIHRyYWluLiBXZSBpbnRyb2R1Y2UgYSBub3ZlbCB0aGVvcmV0aWNhbCBmcmFtZXdvcmsgdGhhdCBmYWNpbGl0YXRlcyBiZXR0ZXIgbGVhcm5pbmcgaW4gbGFuZ3VhZ2UgbW9kZWxpbmcsIGFuZCBzaG93IHRoYXQgb3VyIGZyYW1ld29yayBsZWFkcyB0byB0eWluZyB0b2dldGhlciB0aGUgaW5wdXQgZW1iZWRkaW5nIGFuZCB0aGUgb3V0cHV0IHByb2plY3Rpb24gbWF0cmljZXMsIGdyZWF0bHkgcmVkdWNpbmcgdGhlIG51bWJlciBvZiB0cmFpbmFibGUgdmFyaWFibGVzLiBPdXIgZnJhbWV3b3JrIGxlYWRzIHRvIHN0YXRlIG9mIHRoZSBhcnQgcGVyZm9ybWFuY2Ugb24gdGhlIFBlbm4gVHJlZWJhbmsgd2l0aCBhIHZhcmlldHkgb2YgbmV0d29yayBtb2RlbHMuIiw3NS4wLFZELUxTVE0rUkVBTCBMYXJnZSxVbnJlbGVhc2VkLCJVbml0ZWQgU3RhdGVzIG9mIEFtZXJpY2EsVW5pdGVkIFN0YXRlcyBvZiBBbWVyaWNhIiwsLCwsLDIwMjYtMDUtMjUgMTI6MTI6NDcrMDA6MDAsLCwsLCwiSW5kdXN0cnksQWNhZGVtaWEiLCwsLCxVbnJlbGVhc2VkLCwsLCwsLCxPcGVyYXRpb24gY291bnRpbmcsLCwsLE5vClZELUxTVE0rUkVBTCBNZWRpdW0sTGFuZ3VhZ2UsTGFuZ3VhZ2UgbW9kZWxpbmcsIlN0YW5mb3JkIFVuaXZlcnNpdHksU2FsZXNmb3JjZSBSZXNlYXJjaCIsIkhha2FuIEluYW4sIEtoYXNoYXlhciBLaG9zcmF2aSwgUmljaGFyZCBTb2NoZXIiLDIwMTYtMTEtMDQsVHlpbmcgV29yZCBWZWN0b3JzIGFuZCBXb3JkIENsYXNzaWZpZXJzOiBBIExvc3MgRnJhbWV3b3JrIGZvciBMYW5ndWFnZSBNb2RlbGluZyxodHRwczovL2FyeGl2Lm9yZy9hYnMvMTYxMS4wMTQ2Miw0MDQuMCwsLDIyMTAwMDAwLjAsIlZELUxTVE0rUkVBTCBMYXJnZSBoYXMgNTFNIHBhcmFtZXRlcnMuIFRoZSBwYXJhbWV0ZXIgY291bnQgb2YgdGhlIE1lZGl1bSBtb2RlbCBpcyBub3QgcmVwb3J0ZWQsIGJ1dCB0aGV5IHNheSBpdCBoYXMgNjUwIGhpZGRlbiB1bml0cyBwZXIgbGF5ZXIsIGNvbXBhcmVkIHRvIDE1MDAgZm9yIHRoZSBMYXJnZSBtb2RlbC4gTmVnbGVjdGluZyB0aGUgcmVzdCBvZiB0aGUgYXJjaGl0ZWN0dXJlLAo1MU0gKiAoNjUwLzE1MDApID0gMjIuMU0iLCwsLCwsLCwsQ29uZmlkZW50LCJSZWN1cnJlbnQgbmV1cmFsIG5ldHdvcmtzIGhhdmUgYmVlbiB2ZXJ5IHN1Y2Nlc3NmdWwgYXQgcHJlZGljdGluZyBzZXF1ZW5jZXMgb2Ygd29yZHMgaW4gdGFza3Mgc3VjaCBhcyBsYW5ndWFnZSBtb2RlbGluZy4gSG93ZXZlciwgYWxsIHN1Y2ggbW9kZWxzIGFyZSBiYXNlZCBvbiB0aGUgY29udmVudGlvbmFsIGNsYXNzaWZpY2F0aW9uIGZyYW1ld29yaywgd2hlcmUgdGhlIG1vZGVsIGlzIHRyYWluZWQgYWdhaW5zdCBvbmUtaG90IHRhcmdldHMsIGFuZCBlYWNoIHdvcmQgaXMgcmVwcmVzZW50ZWQgYm90aCBhcyBhbiBpbnB1dCBhbmQgYXMgYW4gb3V0cHV0IGluIGlzb2xhdGlvbi4gVGhpcyBjYXVzZXMgaW5lZmZpY2llbmNpZXMgaW4gbGVhcm5pbmcgYm90aCBpbiB0ZXJtcyBvZiB1dGlsaXppbmcgYWxsIG9mIHRoZSBpbmZvcm1hdGlvbiBhbmQgaW4gdGVybXMgb2YgdGhlIG51bWJlciBvZiBwYXJhbWV0ZXJzIG5lZWRlZCB0byB0cmFpbi4gV2UgaW50cm9kdWNlIGEgbm92ZWwgdGhlb3JldGljYWwgZnJhbWV3b3JrIHRoYXQgZmFjaWxpdGF0ZXMgYmV0dGVyIGxlYXJuaW5nIGluIGxhbmd1YWdlIG1vZGVsaW5nLCBhbmQgc2hvdyB0aGF0IG91ciBmcmFtZXdvcmsgbGVhZHMgdG8gdHlpbmcgdG9nZXRoZXIgdGhlIGlucHV0IGVtYmVkZGluZyBhbmQgdGhlIG91dHB1dCBwcm9qZWN0aW9uIG1hdHJpY2VzLCBncmVhdGx5IHJlZHVjaW5nIHRoZSBudW1iZXIgb2YgdHJhaW5hYmxlIHZhcmlhYmxlcy4gT3VyIGZyYW1ld29yayBsZWFkcyB0byBzdGF0ZSBvZiB0aGUgYXJ0IHBlcmZvcm1hbmNlIG9uIHRoZSBQZW5uIFRyZWViYW5rIHdpdGggYSB2YXJpZXR5IG9mIG5ldHdvcmsgbW9kZWxzLiIsLFZELUxTVE0rUkVBTCBNZWRpdW0sVW5yZWxlYXNlZCwiVW5pdGVkIFN0YXRlcyBvZiBBbWVyaWNhLFVuaXRlZCBTdGF0ZXMgb2YgQW1lcmljYSIsLCwsLCwyMDI2LTA1LTI1IDEyOjEyOjQ4KzAwOjAwLCwsLCwsIkFjYWRlbWlhLEluZHVzdHJ5IiwsLCwsVW5yZWxlYXNlZCwsLCwsLCwsLCwsLCxObwpWRC1MU1RNK1JFQUwgU21hbGwsTGFuZ3VhZ2UsTGFuZ3VhZ2UgbW9kZWxpbmcsIlN0YW5mb3JkIFVuaXZlcnNpdHksU2FsZXNmb3JjZSBSZXNlYXJjaCIsIkhha2FuIEluYW4sIEtoYXNoYXlhciBLaG9zcmF2aSwgUmljaGFyZCBTb2NoZXIiLDIwMTYtMTEtMDQsVHlpbmcgV29yZCBWZWN0b3JzIGFuZCBXb3JkIENsYXNzaWZpZXJzOiBBIExvc3MgRnJhbWV3b3JrIGZvciBMYW5ndWFnZSBNb2RlbGluZyxodHRwczovL2FyeGl2Lm9yZy9hYnMvMTYxMS4wMTQ2Miw0MDQuMCwsLDY4MDAwMDAuMCwiVkQtTFNUTStSRUFMIExhcmdlIGhhcyA1MU0gcGFyYW1ldGVycy4gVGhlIHBhcmFtZXRlciBjb3VudCBvZiB0aGUgU21hbGwgbW9kZWwgaXMgbm90IHJlcG9ydGVkLCBidXQgdGhleSBzYXkgaXQgaGFzIDIwMCBoaWRkZW4gdW5pdHMgcGVyIGxheWVyLCBjb21wYXJlZCB0byAxNTAwIGZvciB0aGUgTGFyZ2UgbW9kZWwuIE5lZ2xlY3RpbmcgdGhlIHJlc3Qgb2YgdGhlIGFyY2hpdGVjdHVyZSwKNTFNICogKDIwMC8xNTAwKSA9IDYuOE0iLCwsLCwsLCwsTGlrZWx5LCJSZWN1cnJlbnQgbmV1cmFsIG5ldHdvcmtzIGhhdmUgYmVlbiB2ZXJ5IHN1Y2Nlc3NmdWwgYXQgcHJlZGljdGluZyBzZXF1ZW5jZXMgb2Ygd29yZHMgaW4gdGFza3Mgc3VjaCBhcyBsYW5ndWFnZSBtb2RlbGluZy4gSG93ZXZlciwgYWxsIHN1Y2ggbW9kZWxzIGFyZSBiYXNlZCBvbiB0aGUgY29udmVudGlvbmFsIGNsYXNzaWZpY2F0aW9uIGZyYW1ld29yaywgd2hlcmUgdGhlIG1vZGVsIGlzIHRyYWluZWQgYWdhaW5zdCBvbmUtaG90IHRhcmdldHMsIGFuZCBlYWNoIHdvcmQgaXMgcmVwcmVzZW50ZWQgYm90aCBhcyBhbiBpbnB1dCBhbmQgYXMgYW4gb3V0cHV0IGluIGlzb2xhdGlvbi4gVGhpcyBjYXVzZXMgaW5lZmZpY2llbmNpZXMgaW4gbGVhcm5pbmcgYm90aCBpbiB0ZXJtcyBvZiB1dGlsaXppbmcgYWxsIG9mIHRoZSBpbmZvcm1hdGlvbiBhbmQgaW4gdGVybXMgb2YgdGhlIG51bWJlciBvZiBwYXJhbWV0ZXJzIG5lZWRlZCB0byB0cmFpbi4gV2UgaW50cm9kdWNlIGEgbm92ZWwgdGhlb3JldGljYWwgZnJhbWV3b3JrIHRoYXQgZmFjaWxpdGF0ZXMgYmV0dGVyIGxlYXJuaW5nIGluIGxhbmd1YWdlIG1vZGVsaW5nLCBhbmQgc2hvdyB0aGF0IG91ciBmcmFtZXdvcmsgbGVhZHMgdG8gdHlpbmcgdG9nZXRoZXIgdGhlIGlucHV0IGVtYmVkZGluZyBhbmQgdGhlIG91dHB1dCBwcm9qZWN0aW9uIG1hdHJpY2VzLCBncmVhdGx5IHJlZHVjaW5nIHRoZSBudW1iZXIgb2YgdHJhaW5hYmxlIHZhcmlhYmxlcy4gT3VyIGZyYW1ld29yayBsZWFkcyB0byBzdGF0ZSBvZiB0aGUgYXJ0IHBlcmZvcm1hbmNlIG9uIHRoZSBQZW5uIFRyZWViYW5rIHdpdGggYSB2YXJpZXR5IG9mIG5ldHdvcmsgbW9kZWxzLiIsNjAuMCxWRC1MU1RNK1JFQUwgU21hbGwsVW5yZWxlYXNlZCwiVW5pdGVkIFN0YXRlcyBvZiBBbWVyaWNhLFVuaXRlZCBTdGF0ZXMgb2YgQW1lcmljYSIsLCwsLCwyMDI2LTA1LTI1IDEyOjEyOjUwKzAwOjAwLCwsLCwsIkFjYWRlbWlhLEluZHVzdHJ5IiwsLCwsVW5yZWxlYXNlZCwsLCwsLCwsLCwsLCxObwpTUElERVIyLEJpb2xvZ3ksIlByb3RlaW4gZm9sZGluZyBwcmVkaWN0aW9uLFByb3RlaW5zIiwiR3JpZmZpdGggVW5pdmVyc2l0eSxVbml2ZXJzaXR5IG9mIElvd2EsRGV6aG91IFVuaXZlcnNpdHkiLCJZdWVkb25nIFlhbmcsIFJoeXMgSGVmZmVybmFuLCBLdWxkaXAgUGFsaXdhbCwgSmFtZXMgTHlvbnMsIEFiZG9sbGFoIERlaHphbmdpLCBBbG9rIFNoYXJtYSwgSmlodWEgV2FuZywgQWJkdWwgU2F0dGFyLCBhbmQgWWFvcWkgWmhvdSIsMjAxNi0xMC0yOCwiU1BJREVSMjogQSBQYWNrYWdlIHRvIFByZWRpY3QgU2Vjb25kYXJ5IFN0cnVjdHVyZSwgQWNjZXNzaWJsZSBTdXJmYWNlIEFyZWEsIGFuZCBNYWluLUNoYWluIFRvcnNpb25hbCBBbmdsZXMgYnkgRGVlcCBOZXVyYWwgTmV0d29ya3MiLGh0dHBzOi8vbGluay5zcHJpbmdlci5jb20vcHJvdG9jb2wvMTAuMTAwNy85NzgtMS00OTM5LTY0MDYtMl82LCxTT1RBIGltcHJvdmVtZW50LCJUaGUgbWV0aG9kIHByb3ZpZGVzIHN0YXRlLW9mLXRoZS1hcnQsIGFsbC1pbi1vbmUgYWNjdXJhdGUgcHJlZGljdGlvbiBvZiBsb2NhbCBzdHJ1Y3R1cmUgYW5kIHNvbHZlbnQgYWNjZXNzaWJsZSBzdXJmYWNlIGFyZWEuICIsNDA5NTM2LjAsIlRocmVlIG5ldHdvcmtzLCBlYWNoIHRocmVlIGxheWVycy4gRmlyc3QgdGFrZXMgaW4gNDU5IGlucHV0cyBhbmQgb3V0cHV0cyAxMiwgc2Vjb25kIGFuZCB0aGlyZCB0YWtlIGluIDQ1OSArICgxMioxNykgPSA2NjMgaW5wdXRzLgoKTmV0d29yayAxOiAoNDU5ICogMTUwICsgMTUwKSArICgxNTAgKiAxNTAgKyAxNTApICsgKDE1MCAqIDE1MCArIDE1MCkgKyAoMTUwICogMTIgKyAxMikgPSAxMTYsMTEyCk5ldHdvcmtzIDIgYW5kIDM6ICg2NjMgKiAxNTAgKyAxNTApICsgKDE1MCAqIDE1MCArIDE1MCkgKyAoMTUwICogMTUwICsgMTUwKSArICgxNTAgKiAxMiArIDEyKSA9IDE0Niw3MTIKVG90YWw6IDExNiwxMTIgKyAoMiAqIDE0Niw3MTIpID0gNDA5LDUzNiIsMS44MjJlKzE2LCIxMjAgZXBvY2hzLCBkYXRhc2V0IDU3ODkgcHJvdGVpbnMuIFRoZXJlIGFyZSBhYm91dCAzMDAgcmVzaWR1ZXMgcGVyIHByb3RlaW4gKDExNSw0NzkgcmVzaWR1ZXMgLyA0MTggcHJvdGVpbnMpIGFjY29yZGluZyB0byBodHRwczovL3d3dy5uY2JpLm5sbS5uaWguZ292L3BtYy9hcnRpY2xlcy9QTUMyMjk2MC8uIApGaXJzdCBuZXR3b3JrIGdldHMgMjcgZmVhdHVyZXMgcGVyIHJlc2lkdWUsIHNlY29uZCBhbmQgdGhpcmQgZ2V0IDM5LgpGTE9QcyBmcm9tIGZpcnN0OiA2ICogMTE2MTEyICogKDI3ICogMzAwICogNTc4OSAqIDEyMCkgPSAzLjkyZTE1CkZMT1BzIGZyb20gMm5kIGFuZCAzcmQ6IDIgKjYgKiAxNDY3MTIgKiAoMzkgKiAzMDAgKiA1Nzg5ICogMTIwKSA9IDEuNDNlMTYKVG90YWw6IDEuODIyRTE2IiwxMzg5MzYwMCwiNSw3ODkgbm9ucmVkdW5kYW50LCBoaWdoIHJlc29sdXRpb24gc3RydWN0dXJlLgpBc3N1bWluZyB+MjAwIHJlc2lkdWVzIHBlciBwcm90ZWluLCA1LDc4OSAqIDIwMCA9IDEsMTU3LDgwMCByZXNpZHVlcy4gRWFjaCByZXNpZHVlIGhhcyAxMiBhc3NvY2lhdGVkIGZlYXR1cmVzIGJlaW5nIHByZWRpY3RlZCBvbi4KMSwxNTcsODAwICogMTIgPSAxMyw4OTMsNjAwIiwsIlRoZSBhdXRob3JzIGhhZCBhIHdlYnNpdGUgd2hlcmUgc2VxdWVuY2VzIGNvdWxkIGJlIHN1Ym1pdHRlZCBmb3IgcHJvY2Vzc2luZyB0aHJvdWdoIHRoZSBtb2RlbDogIiJFYWNoIHByZWRpY3Rpb24gaXMgdXN1YWxseSBjb21wbGV0ZWQgd2l0aGluIDEwIG1pbiwgYnV0IG1heSB0YWtlIHVwIHRvIGEgZmV3IGhvdXJzIGRlcGVuZGluZyBvbiBob3cgYnVzeSB0aGUgc2VydmVyIGlzIGFuZCBob3cgbG9uZyB0aGUgcHJvdGVpbiBjaGFpbiBpcyBbLi4uXSBVc2luZyBhbiBleHRlcm5hbCBQU1NNIGZpbGUgY2FuIHNraXAgdGhlIG1vc3QgdGltZSBjb25zdW1pbmcgc3RlcCBvZiBnZW5lcmF0aW5nIHRoZSBldm9sdXRpb24gcHJvZmlsZSBieSBQU0lCTEFTVCwgYW5kIHRoZSBleGVjdXRpdmUgdGltZSByZWR1Y2UgdG8gYSBmZXcgc2Vjb25kcyIiIAoKUm91Z2ggZXN0aW1hdGU6Ckl0IGxvb2tzIGxpa2UgdGhlIFBTSUJMQVNUIHN0ZXAgb25seSBuZWVkcyBkb2luZyBvbmNlIHBlciBpbnB1dCwgYW5kIHRoaXMgdGFrZXMgdGhlIG1ham9yaXR5IG9mIHRoZSB0aW1lLiBJZiB0aGUgaW5mZXJlbmNlIHNlcnZlciB1c2VzIHRoZSBzYW1lIGhhcmR3YXJlIHRoYXQgd2FzIHVzZWQgZm9yIHRyYWluaW5nLCAxMCBtaW5zICogNTc4OSBzZXF1ZW5jZXMgPSAgOTY1IGhvdXJzIGZvciBQU0lCTEFTVCBjYWxjdWxhdGlvbi4gVGhlbiBhc3N1bWUgdHJhaW5pbmcgb24gYSBzZXF1ZW5jZSB0YWtlcyAzeCBhcyBsb25nIGFzIGluZmVyZW5jZSAoZm9yd2FyZCArIGJhY2t3YXJkIHBhc3MgdXNlcyA2IEZMT1BzIHBlciBwYXJhbWV0ZXIsIHZzIDIgZm9yIGZvcndhcmQgb25seSksIHNvIDEyMCBlcG9jaHMgd291bGQgdGFrZToKMyBzZWNvbmRzICogMyAqIDU3ODkgKiAxMjAgPSAxLDczNyBob3VycwpUb3RhbDogYXJvdW5kIDIsNzAyIGhvdXJzCihUaGlzIHNlZW1zIG9uIHRoZSBsb25nIHNpZGUg4oCTIHByb2JhYmx5IHRoZXkgaGFkIGJldHRlciBoYXJkd2FyZSBmb3IgdHJhaW5pbmcsIG9yIGVsc2UgdGhlcmUncyBhbiBpbmNvcnJlY3QgYXNzdW1wdGlvbiBoZXJlKSIsLFN1cGVydmlzZWQsTGlrZWx5LCJQcmVkaWN0aW5nIG9uZS1kaW1lbnNpb25hbCBzdHJ1Y3R1cmUgcHJvcGVydGllcyBoYXMgcGxheWVkIGFuIGltcG9ydGFudCByb2xlIHRvIGltcHJvdmUgcHJlZGljdGlvbiBvZiBwcm90ZWluIHRocmVlLWRpbWVuc2lvbmFsIHN0cnVjdHVyZXMgYW5kIGZ1bmN0aW9ucy4gVGhlIG1vc3QgY29tbW9ubHkgcHJlZGljdGVkIHByb3BlcnRpZXMgYXJlIHNlY29uZGFyeSBzdHJ1Y3R1cmUgYW5kIGFjY2Vzc2libGUgc3VyZmFjZSBhcmVhIChBU0EpIHJlcHJlc2VudGluZyBsb2NhbCBhbmQgbm9ubG9jYWwgc3RydWN0dXJhbCBjaGFyYWN0ZXJpc3RpY3MsIHJlc3BlY3RpdmVseS4gU2Vjb25kYXJ5IHN0cnVjdHVyZSBwcmVkaWN0aW9uIGlzIGZ1cnRoZXIgY29tcGxlbWVudGVkIGJ5IHByZWRpY3Rpb24gb2YgY29udGludW91cyBtYWluLWNoYWluIHRvcnNpb25hbCBhbmdsZXMuIEhlcmUgd2UgZGVzY3JpYmUgYSBuZXdseSBkZXZlbG9wZWQgbWV0aG9kIFNQSURFUjIgdGhhdCB1dGlsaXplcyB0aHJlZSBpdGVyYXRpb25zIG9mIGRlZXAgbGVhcm5pbmcgbmV1cmFsIG5ldHdvcmtzIHRvIGltcHJvdmUgdGhlIHByZWRpY3Rpb24gYWNjdXJhY3kgb2Ygc2V2ZXJhbCBzdHJ1Y3R1cmFsIHByb3BlcnRpZXMgc2ltdWx0YW5lb3VzbHkuIEZvciBhbiBpbmRlcGVuZGVudCB0ZXN0IHNldCBvZiAxMTk5IHByb3RlaW5zIFNQSURFUjIgYWNoaWV2ZXMgODIgJSBhY2N1cmFjeSBmb3Igc2Vjb25kYXJ5IHN0cnVjdHVyZSBwcmVkaWN0aW9uLCAwLjc2IGZvciB0aGUgY29ycmVsYXRpb24gY29lZmZpY2llbnQgYmV0d2VlbiBwcmVkaWN0ZWQgYW5kIGFjdHVhbCBzb2x2ZW50IGFjY2Vzc2libGUgc3VyZmFjZSBhcmVhLCAxOcKwIGFuZCAzMMKwIGZvciBtZWFuIGFic29sdXRlIGVycm9ycyBvZiBiYWNrYm9uZSDPhiBhbmQgz4ggYW5nbGVzLCByZXNwZWN0aXZlbHksIGFuZCA4wrAgYW5kIDMywrAgZm9yIG1lYW4gYWJzb2x1dGUgZXJyb3JzIG9mIEPOsS1iYXNlZCDOuCBhbmQgz4QgYW5nbGVzLCByZXNwZWN0aXZlbHkuIFRoZSBtZXRob2QgcHJvdmlkZXMgc3RhdGUtb2YtdGhlLWFydCwgYWxsLWluLW9uZSBhY2N1cmF0ZSBwcmVkaWN0aW9uIG9mIGxvY2FsIHN0cnVjdHVyZSBhbmQgc29sdmVudCBhY2Nlc3NpYmxlIHN1cmZhY2UgYXJlYS4gVGhlIG1ldGhvZCBpcyBpbXBsZW1lbnRlZCwgYXMgYSB3ZWJzZXJ2ZXIgYWxvbmcgd2l0aCBhIHN0YW5kYWxvbmUgcGFja2FnZSB0aGF0IGFyZSBhdmFpbGFibGUgaW4gb3VyIHdlYnNpdGU6IGh0dHA6Ly9zcGFya3MtbGFiLm9yZy4iLDEyMC4wLCxPcGVuIHdlaWdodHMgKG5vbi1jb21tZXJjaWFsKSwiQXVzdHJhbGlhLFVuaXRlZCBTdGF0ZXMgb2YgQW1lcmljYSxDaGluYSIsLCwsLCwyMDI1LTExLTI4IDExOjUzOjQ0KzAwOjAwLCwsLCwsIkFjYWRlbWlhLEFjYWRlbWlhLEFjYWRlbWlhIiwsLCwsLCJzb21lIGtpbmQgb2YgZG93bmxvYWQsIHVuY2xlYXIgbGljZW5zZQoKaHR0cDovL3pob3V5cS1sYWIuc3pibC5hYy5jbi9kb3dubG9hZC8iLCwsLCwsLE9wZXJhdGlvbiBjb3VudGluZywsLCwsWWVzCkRpZmZlcmVudGlhYmxlIG5ldXJhbCBjb21wdXRlcixMYW5ndWFnZSxRdWVzdGlvbiBhbnN3ZXJpbmcsR29vZ2xlIERlZXBNaW5kLCJBbGV4IEdyYXZlcywgR3JlZyBXYXluZSwgTWFsY29sbSBSZXlub2xkcywgVGltIEhhcmxleSwgSXZvIERhbmloZWxrYSwgQWduaWVzemthIEdyYWJza2EtQmFyd2nFhHNrYSwgU2VyZ2lvIEfDs21leiBDb2xtZW5hcmVqbywgRWR3YXJkIEdyZWZlbnN0ZXR0ZSwgVGlhZ28gUmFtYWxobywgSm9obiBBZ2FwaW91LCBBZHJpw6AgUHVpZ2RvbcOobmVjaCBCYWRpYSwgS2FybCBNb3JpdHogSGVybWFubiwgWW9yaSBad29scywgR2VvcmcgT3N0cm92c2tpLCBBZGFtIENhaW4sIEhlbGVuIEtpbmcsIENocmlzdG9waGVyIFN1bW1lcmZpZWxkLCBQaGlsIEJsdW5zb20sIEtvcmF5IEthdnVrY3VvZ2x1ICYgRGVtaXMgSGFzc2FiaXMiLDIwMTYtMTAtMTIsSHlicmlkIGNvbXB1dGluZyB1c2luZyBhIG5ldXJhbCBuZXR3b3JrIHdpdGggZHluYW1pYyBleHRlcm5hbCBtZW1vcnksaHR0cHM6Ly93d3cubmF0dXJlLmNvbS9hcnRpY2xlcy9uYXR1cmUyMDEwMSwxNjY4LjAsLCwsLCwsLCwsLCwsVW5rbm93biwiQXJ0aWZpY2lhbCBuZXVyYWwgbmV0d29ya3MgYXJlIHJlbWFya2FibHkgYWRlcHQgYXQgc2Vuc29yeSBwcm9jZXNzaW5nLCBzZXF1ZW5jZSBsZWFybmluZyBhbmQgcmVpbmZvcmNlbWVudCBsZWFybmluZywgYnV0IGFyZSBsaW1pdGVkIGluIHRoZWlyIGFiaWxpdHkgdG8gcmVwcmVzZW50IHZhcmlhYmxlcyBhbmQgZGF0YSBzdHJ1Y3R1cmVzIGFuZCB0byBzdG9yZSBkYXRhIG92ZXIgbG9uZyB0aW1lc2NhbGVzLCBvd2lu</x:v>
      </x:c>
    </x:row>
    <x:row r="287" ht="18" customHeight="1">
      <x:c r="A287" s="17" t="n">
        <x:v>282</x:v>
      </x:c>
      <x:c r="B287" s="17" t="n">
        <x:v>310</x:v>
      </x:c>
      <x:c r="C287" s="160" t="str">
        <x:v>ZyB0byB0aGUgbGFjayBvZiBhbiBleHRlcm5hbCBtZW1vcnkuIEhlcmUgd2UgaW50cm9kdWNlIGEgbWFjaGluZSBsZWFybmluZyBtb2RlbCBjYWxsZWQgYSBkaWZmZXJlbnRpYWJsZSBuZXVyYWwgY29tcHV0ZXIgKEROQyksIHdoaWNoIGNvbnNpc3RzIG9mIGEgbmV1cmFsIG5ldHdvcmsgdGhhdCBjYW4gcmVhZCBmcm9tIGFuZCB3cml0ZSB0byBhbiBleHRlcm5hbCBtZW1vcnkgbWF0cml4LCBhbmFsb2dvdXMgdG8gdGhlIHJhbmRvbS1hY2Nlc3MgbWVtb3J5IGluIGEgY29udmVudGlvbmFsIGNvbXB1dGVyLiBMaWtlIGEgY29udmVudGlvbmFsIGNvbXB1dGVyLCBpdCBjYW4gdXNlIGl0cyBtZW1vcnkgdG8gcmVwcmVzZW50IGFuZCBtYW5pcHVsYXRlIGNvbXBsZXggZGF0YSBzdHJ1Y3R1cmVzLCBidXQsIGxpa2UgYSBuZXVyYWwgbmV0d29yaywgaXQgY2FuIGxlYXJuIHRvIGRvIHNvIGZyb20gZGF0YS4gV2hlbiB0cmFpbmVkIHdpdGggc3VwZXJ2aXNlZCBsZWFybmluZywgd2UgZGVtb25zdHJhdGUgdGhhdCBhIEROQyBjYW4gc3VjY2Vzc2Z1bGx5IGFuc3dlciBzeW50aGV0aWMgcXVlc3Rpb25zIGRlc2lnbmVkIHRvIGVtdWxhdGUgcmVhc29uaW5nIGFuZCBpbmZlcmVuY2UgcHJvYmxlbXMgaW4gbmF0dXJhbCBsYW5ndWFnZS4gV2Ugc2hvdyB0aGF0IGl0IGNhbiBsZWFybiB0YXNrcyBzdWNoIGFzIGZpbmRpbmcgdGhlIHNob3J0ZXN0IHBhdGggYmV0d2VlbiBzcGVjaWZpZWQgcG9pbnRzIGFuZCBpbmZlcnJpbmcgdGhlIG1pc3NpbmcgbGlua3MgaW4gcmFuZG9tbHkgZ2VuZXJhdGVkIGdyYXBocywgYW5kIHRoZW4gZ2VuZXJhbGl6ZSB0aGVzZSB0YXNrcyB0byBzcGVjaWZpYyBncmFwaHMgc3VjaCBhcyB0cmFuc3BvcnQgbmV0d29ya3MgYW5kIGZhbWlseSB0cmVlcy4gV2hlbiB0cmFpbmVkIHdpdGggcmVpbmZvcmNlbWVudCBsZWFybmluZywgYSBETkMgY2FuIGNvbXBsZXRlIGEgbW92aW5nIGJsb2NrcyBwdXp6bGUgaW4gd2hpY2ggY2hhbmdpbmcgZ29hbHMgYXJlIHNwZWNpZmllZCBieSBzZXF1ZW5jZXMgb2Ygc3ltYm9scy4gVGFrZW4gdG9nZXRoZXIsIG91ciByZXN1bHRzIGRlbW9uc3RyYXRlIHRoYXQgRE5DcyBoYXZlIHRoZSBjYXBhY2l0eSB0byBzb2x2ZSBjb21wbGV4LCBzdHJ1Y3R1cmVkIHRhc2tzIHRoYXQgYXJlIGluYWNjZXNzaWJsZSB0byBuZXVyYWwgbmV0d29ya3Mgd2l0aG91dCBleHRlcm5hbCByZWFk4oCTd3JpdGUgbWVtb3J5LiIsLCwsVW5pdGVkIFN0YXRlcyBvZiBBbWVyaWNhLCwsLCwsMjAyNi0wMS0wMSAxNDowMTozOSswMDowMCwsLCwsLEluZHVzdHJ5LCwsLCwsLCwsLCwsLCwsLCwsCkdBV1dOLFZpc2lvbixJbWFnZSBnZW5lcmF0aW9uLCJVbml2ZXJzaXR5IG9mIE1pY2hpZ2FuLE1heCBQbGFuY2sgSW5zdGl0dXRlIGZvciBJbmZvcm1hdGljcyIsIlNjb3R0IEUuIFJlZWQsIFpleW5lcCBBa2F0YSwgUy4gTW9oYW4sIFNhbXVlbCBUZW5rYSwgQi4gU2NoaWVsZSwgSG9uZ2xhayBMZWUiLDIwMTYtMTAtMDgsTGVhcm5pbmcgV2hhdCBhbmQgV2hlcmUgdG8gRHJhdyxodHRwczovL3d3dy5zZW1hbnRpY3NjaG9sYXIub3JnL3BhcGVyL0xlYXJuaW5nLVdoYXQtYW5kLVdoZXJlLXRvLURyYXctUmVlZC1Ba2F0YS9jYWQ0YWMwZDIzODlhODljZjE5NTVkZDQ3ODgyNzhjMWU4YWMxYWY5LCxTT1RBIGltcHJvdmVtZW50LCJodHRwczovL3BhcGVyc3dpdGhjb2RlLmNvbS9zb3RhL3RleHQtdG8taW1hZ2UtZ2VuZXJhdGlvbi1vbi1jdWIgCgpJIGRvbid0IHNlZSBhbnkgc3RhbmRhcmQgYmVuY2htYXJrcyB3aGVyZSB0aGV5IHdvdWxkIGNsYWltIFNPVEEgcmVzdWx0cyIsLCJEQ0dBTi1zdHlsZSBnZW5lcmF0b3IvZGlzY3JpbWluYXRvciB3aXRoIHVwIHRvIDEyOMOXMTI4IG91dHB1dApDaGFyLUNOTi1HUlUgZW5jb2RlciAofjIw4oCTMjVNIHBhcmFtZXRlcnMpIGZyb20gW1JlZWQgZXQgYWwuIDIwMTZhXS4KRHVhbC1wYXRod2F5IGdlbmVyYXRvci9kaXNjcmltaW5hdG9yIHJvdWdobHkgZG91YmxlcyBjb252b2x1dGlvbmFsIHBhcmFtZXRlcnMuIiwsLDIzNTc2MCxkaXJlY3RseSBzdGF0ZWQgaW4gcGFwZXIsLCwsU3VwZXJ2aXNlZCxDb25maWRlbnQsIkdlbmVyYXRpdmUgQWR2ZXJzYXJpYWwgTmV0d29ya3MgKEdBTnMpIGhhdmUgcmVjZW50bHkgZGVtb25zdHJhdGVkIHRoZSBjYXBhYmlsaXR5IHRvIHN5bnRoZXNpemUgY29tcGVsbGluZyByZWFsLXdvcmxkIGltYWdlcywgc3VjaCBhcyByb29tIGludGVyaW9ycywgYWxidW0gY292ZXJzLCBtYW5nYSwgZmFjZXMsIGJpcmRzLCBhbmQgZmxvd2Vycy4gV2hpbGUgZXhpc3RpbmcgbW9kZWxzIGNhbiBzeW50aGVzaXplIGltYWdlcyBiYXNlZCBvbiBnbG9iYWwgY29uc3RyYWludHMgc3VjaCBhcyBhIGNsYXNzIGxhYmVsIG9yIGNhcHRpb24sIHRoZXkgZG8gbm90IHByb3ZpZGUgY29udHJvbCBvdmVyIHBvc2Ugb3Igb2JqZWN0IGxvY2F0aW9uLiBXZSBwcm9wb3NlIGEgbmV3IG1vZGVsLCB0aGUgR2VuZXJhdGl2ZSBBZHZlcnNhcmlhbCBXaGF0LVdoZXJlIE5ldHdvcmsgKEdBV1dOKSwgdGhhdCBzeW50aGVzaXplcyBpbWFnZXMgZ2l2ZW4gaW5zdHJ1Y3Rpb25zIGRlc2NyaWJpbmcgd2hhdCBjb250ZW50IHRvIGRyYXcgaW4gd2hpY2ggbG9jYXRpb24uIFdlIHNob3cgaGlnaC1xdWFsaXR5IDEyOCB4IDEyOCBpbWFnZSBzeW50aGVzaXMgb24gdGhlIENhbHRlY2gtVUNTRCBCaXJkcyBkYXRhc2V0LCBjb25kaXRpb25lZCBvbiBib3RoIGluZm9ybWFsIHRleHQgZGVzY3JpcHRpb25zIGFuZCBhbHNvIG9iamVjdCBsb2NhdGlvbi4gT3VyIHN5c3RlbSBleHBvc2VzIGNvbnRyb2wgb3ZlciBib3RoIHRoZSBib3VuZGluZyBib3ggYXJvdW5kIHRoZSBiaXJkIGFuZCBpdHMgY29uc3RpdHVlbnQgcGFydHMuIEJ5IG1vZGVsaW5nIHRoZSBjb25kaXRpb25hbCBkaXN0cmlidXRpb25zIG92ZXIgcGFydCBsb2NhdGlvbnMsIG91ciBzeXN0ZW0gYWxzbyBlbmFibGVzIGNvbmRpdGlvbmluZyBvbiBhcmJpdHJhcnkgc3Vic2V0cyBvZiBwYXJ0cyAoZS5nLiBvbmx5IHRoZSBiZWFrIGFuZCB0YWlsKSwgeWllbGRpbmcgYW4gZWZmaWNpZW50IGludGVyZmFjZSBmb3IgcGlja2luZyBwYXJ0IGxvY2F0aW9ucy4iLCwsVW5yZWxlYXNlZCwiVW5pdGVkIFN0YXRlcyBvZiBBbWVyaWNhLEdlcm1hbnkiLCwsLCwsMjAyNS0xMS0yOCAxMTo1Mzo0NCswMDowMCwsLCwsLCJBY2FkZW1pYSxBY2FkZW1pYSIsLCwsLCwsLCwsLCwsLCwsLCxObwpYY2VwdGlvbixWaXNpb24sSW1hZ2UgY2xhc3NpZmljYXRpb24sR29vZ2xlLEZyYW7Dp29pcyBDaG9sbGV0LDIwMTYtMTAtMDcsWGNlcHRpb246IERlZXAgTGVhcm5pbmcgd2l0aCBEZXB0aHdpc2UgU2VwYXJhYmxlIENvbnZvbHV0aW9ucyxodHRwczovL2FyeGl2Lm9yZy9hYnMvMTYxMC4wMjM1NywxNzY3NC4wLEhpZ2hseSBjaXRlZCwsMjI4NTU5NTIuMCxUYWJsZSAzLDQuMzZlKzIwLCI2MCBLODAgR1BVcyAqIDMwIGRheXMgKiA4LjUgVEZMT1BTL0dQVSAqIDAuMzMgdXRpbGl6YXRpb24gID0gNC4zNmUyMAoKQXV0aG9ycyBvZiAiIkFJIGFuZCBNZW1vcnkgV2FsbCIiIChodHRwczovL2dpdGh1Yi5jb20vYW1pcmdob2xhbWkvYWlfYW5kX21lbW9yeV93YWxsKSBlc3RpbWF0ZWQgbW9kZWwncyB0cmFpbmluZyBjb21wdXRlIGFzIDQ1MCwwMDAgUEZMT1AgPSA0LjUqMTBeMjAgRkxPUCIsMzUwMDAwMDAwLCIiIkpGVCBpcyBhbiBpbnRlcm5hbCBHb29nbGUgZGF0YXNldCBmb3IgbGFyZ2Utc2NhbGUgaW1hZ2UgY2xhc3NpZmljYXRpb24gZGF0YXNldCwgZmlyc3QgaW50cm9kdWNlZCBieSBIaW50b24gZXQgYWwuIGluIFs1XSwgd2hpY2ggY29tcHJpc2VzIG92ZXIgMzUwIG1pbGxpb24gaGlnaC1yZXNvbHV0aW9uIGltYWdlcyBhbm5vdGF0ZWQgd2l0aCBsYWJlbHMgZnJvbSBhIHNldCBvZiAxNywwMDAgY2xhc3Nlcy4gVG8gZXZhbHVhdGUgdGhlIHBlcmZvcm1hbmNlIG9mIGEgbW9kZWwgdHJhaW5lZCBvbiBKRlQsIHdlIHVzZSBhbiBhdXhpbGlhcnkgZGF0YXNldCwgRmFzdEV2YWwxNGsiIiIsNzIwLjAsIiIid2hpbGUgdGhlIEpGVCBleHBlcmltZW50cyB0b29rIG92ZXIgb25lIG1vbnRoIGVhY2guIiIiLE5WSURJQSBUZXNsYSBLODAsLENvbmZpZGVudCwiV2UgcHJlc2VudCBhbiBpbnRlcnByZXRhdGlvbiBvZiBJbmNlcHRpb24gbW9kdWxlcyBpbiBjb252b2x1dGlvbmFsIG5ldXJhbCBuZXR3b3JrcyBhcyBiZWluZyBhbiBpbnRlcm1lZGlhdGUgc3RlcCBpbi1iZXR3ZWVuIHJlZ3VsYXIgY29udm9sdXRpb24gYW5kIHRoZSBkZXB0aHdpc2Ugc2VwYXJhYmxlIGNvbnZvbHV0aW9uIG9wZXJhdGlvbiAoYSBkZXB0aHdpc2UgY29udm9sdXRpb24gZm9sbG93ZWQgYnkgYSBwb2ludHdpc2UgY29udm9sdXRpb24pLiBJbiB0aGlzIGxpZ2h0LCBhIGRlcHRod2lzZSBzZXBhcmFibGUgY29udm9sdXRpb24gY2FuIGJlIHVuZGVyc3Rvb2QgYXMgYW4gSW5jZXB0aW9uIG1vZHVsZSB3aXRoIGEgbWF4aW1hbGx5IGxhcmdlIG51bWJlciBvZiB0b3dlcnMuIFRoaXMgb2JzZXJ2YXRpb24gbGVhZHMgdXMgdG8gcHJvcG9zZSBhIG5vdmVsIGRlZXAgY29udm9sdXRpb25hbCBuZXVyYWwgbmV0d29yayBhcmNoaXRlY3R1cmUgaW5zcGlyZWQgYnkgSW5jZXB0aW9uLCB3aGVyZSBJbmNlcHRpb24gbW9kdWxlcyBoYXZlIGJlZW4gcmVwbGFjZWQgd2l0aCBkZXB0aHdpc2Ugc2VwYXJhYmxlIGNvbnZvbHV0aW9ucy4gV2Ugc2hvdyB0aGF0IHRoaXMgYXJjaGl0ZWN0dXJlLCBkdWJiZWQgWGNlcHRpb24sIHNsaWdodGx5IG91dHBlcmZvcm1zIEluY2VwdGlvbiBWMyBvbiB0aGUgSW1hZ2VOZXQgZGF0YXNldCAod2hpY2ggSW5jZXB0aW9uIFYzIHdhcyBkZXNpZ25lZCBmb3IpLCBhbmQgc2lnbmlmaWNhbnRseSBvdXRwZXJmb3JtcyBJbmNlcHRpb24gVjMgb24gYSBsYXJnZXIgaW1hZ2UgY2xhc3NpZmljYXRpb24gZGF0YXNldCBjb21wcmlzaW5nIDM1MCBtaWxsaW9uIGltYWdlcyBhbmQgMTcsMDAwIGNsYXNzZXMuIFNpbmNlIHRoZSBYY2VwdGlvbiBhcmNoaXRlY3R1cmUgaGFzIHRoZSBzYW1lIG51bWJlciBvZiBwYXJhbWV0ZXJzIGFzIEluY2VwdGlvbiBWMywgdGhlIHBlcmZvcm1hbmNlIGdhaW5zIGFyZSBub3QgZHVlIHRvIGluY3JlYXNlZCBjYXBhY2l0eSBidXQgcmF0aGVyIHRvIGEgbW9yZSBlZmZpY2llbnQgdXNlIG9mIG1vZGVsIHBhcmFtZXRlcnMuIiwsLCxVbml0ZWQgU3RhdGVzIG9mIEFtZXJpY2EsLCwsNjAuMCwsMjAyNi0wNS0yNSAxMjoxMjo1MCswMDowMCwsLCwsLEluZHVzdHJ5LCwsLDQzMjAwLjAsLCwsMTMxMDguODUyMzU1NzI4NjA2LCwsVHJ1ZSwzNzgyOC42NDAxNDEzODQ4OCwiSGFyZHdhcmUsVGhpcmQtcGFydHkgZXN0aW1hdGlvbiIsLCwsLApHTk1ULExhbmd1YWdlLFRyYW5zbGF0aW9uLEdvb2dsZSwiWW9uZ2h1aSBXdSwgTWlrZSBTY2h1c3RlciwgWmhpZmVuZyBDaGVuLCBRdW9jIFYuIExlLCBNb2hhbW1hZCBOb3JvdXppLCBXb2xmZ2FuZyBNYWNoZXJleSwgTWF4aW0gS3Jpa3VuLCBZdWFuIENhbywgUWluIEdhbywgS2xhdXMgTWFjaGVyZXksIEplZmYgS2xpbmduZXIsIEFwdXJ2YSBTaGFoLCBNZWx2aW4gSm9obnNvbiwgWGlhb2JpbmcgTGl1LCDFgXVrYXN6IEthaXNlciwgU3RlcGhhbiBHb3V3cywgWW9zaGlraXlvIEthdG8sIFRha3UgS3VkbywgSGlkZXRvIEthemF3YSwgS2VpdGggU3RldmVucywgR2VvcmdlIEt1cmlhbiwgTmlzaGFudCBQYXRpbCwgV2VpIFdhbmcsIENsaWZmIFlvdW5nLCBKYXNvbiBTbWl0aCwgSmFzb24gUmllc2EsIEFsZXggUnVkbmljaywgT3Jpb2wgVmlueWFscywgR3JlZyBDb3JyYWRvLCBNYWNkdWZmIEh1Z2hlcywgSmVmZnJleSBEZWFuIiwyMDE2LTA5LTI2LEdvb2dsZSdzIE5ldXJhbCBNYWNoaW5lIFRyYW5zbGF0aW9uIFN5c3RlbTogQnJpZGdpbmcgdGhlIEdhcCBiZXR3ZWVuIEh1bWFuIGFuZCBNYWNoaW5lIFRyYW5zbGF0aW9uLGh0dHBzOi8vYXJ4aXYub3JnL2Ficy8xNjA5LjA4MTQ0LDcyNTQuMCxIaWdobHkgY2l0ZWQsLDI3ODAwMDAwMC4wLCJUYWJsZSA1IGluICdPdXRyYWdlb3VzbHkgTGFyZ2UgTmV1cmFsIE5ldHdvcmtzOiBUaGUgU3BhcnNlbHktR2F0ZWQgTWl4dHVyZS1vZi1FeHBlcnRzIExheWVyJwoKaHR0cHM6Ly9hcnhpdi5vcmcvYWJzLzE3MDEuMDY1MzgiLDYuNjIwMDAwMDAwMDAxZSsyMSwiRnJvbSBBSSBhbmQgQ29tcHV0ZToKIiJzcXJ0KDEwICogMTAwKSBmYWN0b3IgYWRkZWQgYmVjYXVzZSBwcm9kdWN0aW9uIG1vZGVsIHVzZWQgMi0zIG9yZGVycyBvZiBtYWduaXR1ZGUgbW9yZSBkYXRhLCBidXQgb25seSAxIGVwb2NoIHJhdGhlciB0aGFuIDEwLgo5NiBLODAgR1BV4oCZcyAqIDkgZGF5cyAqIDguNSBURkxPUFMgKiAwLjMzIHV0aWxpemF0aW9uICogc3FydCgxMCAqIDEwMCkgIAo9IDYuOWU2IFBGID0gNzkgcGZzLWRheXMiIgpzb3VyY2U6IGh0dHBzOi8vb3BlbmFpLmNvbS9ibG9nL2FpLWFuZC1jb21wdXRlLwoKaHR0cHM6Ly93d3cud29sZnJhbWFscGhhLmNvbS9pbnB1dD9pPTk2KyorOStkYXlzKyorOC41K1RGTE9QUysqKzAuMzMrKitzcXJ0JTI4MTAwMCUyOQoiLDcyMDAwMDAwMCwiW1dPUkRTXQoiIiBPbiBXTVQgRW7ihpJGciwgdGhlIHRyYWluaW5nIHNldCBjb250YWlucyAzNk0gc2VudGVuY2UgcGFpcnMuIE9uIFdNVCBFbuKGkkRlLCB0aGUgdHJhaW5pbmcgc2V0IGNvbnRhaW5zIDVNIHNlbnRlbmNlIHBhaXJzLiIiCiIid2UgYWxzbyB0ZXN0IEdOTVQgb24gR29vZ2xl4oCZcyB0cmFuc2xhdGlvbiBwcm9kdWN0aW9uIGNvcnBvcmEsIHdoaWNoIGFyZSB0d28gdG8gdGhyZWUgZGVjaW1hbCBvcmRlcnMgb2YgbWFnbml0dWRlcyBiaWdnZXIgdGhhbiB0aGUgV01UIGNvcnBvcmEgZm9yIGEgZ2l2ZW4gbGFuZ3VhZ2UgcGFpci4iIgoKNDFNIHNlbnRlbmNlIHBhaXJzICogMiBzZW50ZW5jZXMgcGVyIHBhaXIgKiAxNSB3b3Jkcy9zZW50ZW5jZSAqIDEwXjIuNSIsLCJUZXN0IG1vZGVsIHVzZWQgOTYgSzgwIGZvciA5IGRheXMsIHRoZW4gdGhpcyB3YXMgc2NhbGVkIHVwIGJ5IDMxeCBmb3IgdGhlIHByb2R1Y3Rpb24gbW9kZWwsIGJ1dCB1bmNsZWFyIGhvdyBtYW55IEdQVXMgd2VyZSB1c2VkIG9yIGhvdyBsb25nIGl0IHdhcyB0cmFpbmVkIGZvci4gVGhlIHByb2R1Y3Rpb24gcnVuIHVzZWQgOTYgKiA5IGRheXMgKiBzcXJ0KDEwMDApIH49IDY1NTczMCBjaGlwLWhvdXJzLiIsTlZJRElBIFRlc2xhIEs4MCxSZWluZm9yY2VtZW50IGxlYXJuaW5nLExpa2VseSwiTmV1cmFsIE1hY2hpbmUgVHJhbnNsYXRpb24gKE5NVCkgaXMgYW4gZW5kLXRvLWVuZCBsZWFybmluZyBhcHByb2FjaCBmb3IgYXV0b21hdGVkIHRyYW5zbGF0aW9uLCB3aXRoIHRoZSBwb3RlbnRpYWwgdG8gb3ZlcmNvbWUgbWFueSBvZiB0aGUgd2Vha25lc3NlcyBvZiBjb252ZW50aW9uYWwgcGhyYXNlLWJhc2VkIHRyYW5zbGF0aW9uIHN5c3RlbXMuIFVuZm9ydHVuYXRlbHksIE5NVCBzeXN0ZW1zIGFyZSBrbm93biB0byBiZSBjb21wdXRhdGlvbmFsbHkgZXhwZW5zaXZlIGJvdGggaW4gdHJhaW5pbmcgYW5kIGluIHRyYW5zbGF0aW9uIGluZmVyZW5jZS4gQWxzbywgbW9zdCBOTVQgc3lzdGVtcyBoYXZlIGRpZmZpY3VsdHkgd2l0aCByYXJlIHdvcmRzLiBUaGVzZSBpc3N1ZXMgaGF2ZSBoaW5kZXJlZCBOTVQncyB1c2UgaW4gcHJhY3RpY2FsIGRlcGxveW1lbnRzIGFuZCBzZXJ2aWNlcywgd2hlcmUgYm90aCBhY2N1cmFjeSBhbmQgc3BlZWQgYXJlIGVzc2VudGlhbC4gSW4gdGhpcyB3b3JrLCB3ZSBwcmVzZW50IEdOTVQsIEdvb2dsZSdzIE5ldXJhbCBNYWNoaW5lIFRyYW5zbGF0aW9uIHN5c3RlbSwgd2hpY2ggYXR0ZW1wdHMgdG8gYWRkcmVzcyBtYW55IG9mIHRoZXNlIGlzc3Vlcy4gT3VyIG1vZGVsIGNvbnNpc3RzIG9mIGEgZGVlcCBMU1RNIG5ldHdvcmsgd2l0aCA4IGVuY29kZXIgYW5kIDggZGVjb2RlciBsYXllcnMgdXNpbmcgYXR0ZW50aW9uIGFuZCByZXNpZHVhbCBjb25uZWN0aW9ucy4gVG8gaW1wcm92ZSBwYXJhbGxlbGlzbSBhbmQgdGhlcmVmb3JlIGRlY3JlYXNlIHRyYWluaW5nIHRpbWUsIG91ciBhdHRlbnRpb24gbWVjaGFuaXNtIGNvbm5lY3RzIHRoZSBib3R0b20gbGF5ZXIgb2YgdGhlIGRlY29kZXIgdG8gdGhlIHRvcCBsYXllciBvZiB0aGUgZW5jb2Rlci4gVG8gYWNjZWxlcmF0ZSB0aGUgZmluYWwgdHJhbnNsYXRpb24gc3BlZWQsIHdlIGVtcGxveSBsb3ctcHJlY2lzaW9uIGFyaXRobWV0aWMgZHVyaW5nIGluZmVyZW5jZSBjb21wdXRhdGlvbnMuIFRvIGltcHJvdmUgaGFuZGxpbmcgb2YgcmFyZSB3b3Jkcywgd2UgZGl2aWRlIHdvcmRzIGludG8gYSBsaW1pdGVkIHNldCBvZiBjb21tb24gc3ViLXdvcmQgdW5pdHMgKCIid29yZHBpZWNlcyIiKSBmb3IgYm90aCBpbnB1dCBhbmQgb3V0cHV0LiBUaGlzIG1ldGhvZCBwcm92aWRlcyBhIGdvb2QgYmFsYW5jZSBiZXR3ZWVuIHRoZSBmbGV4aWJpbGl0eSBvZiAiImNoYXJhY3RlciIiLWRlbGltaXRlZCBtb2RlbHMgYW5kIHRoZSBlZmZpY2llbmN5IG9mICIid29yZCIiLWRlbGltaXRlZCBtb2RlbHMsIG5hdHVyYWxseSBoYW5kbGVzIHRyYW5zbGF0aW9uIG9mIHJhcmUgd29yZHMsIGFuZCB1bHRpbWF0ZWx5IGltcHJvdmVzIHRoZSBvdmVyYWxsIGFjY3VyYWN5IG9mIHRoZSBzeXN0ZW0uIE91ciBiZWFtIHNlYXJjaCB0ZWNobmlxdWUgZW1wbG95cyBhIGxlbmd0aC1ub3JtYWxpemF0aW9uIHByb2NlZHVyZSBhbmQgdXNlcyBhIGNvdmVyYWdlIHBlbmFsdHksIHdoaWNoIGVuY291cmFnZXMgZ2VuZXJhdGlvbiBvZiBhbiBvdXRwdXQgc2VudGVuY2UgdGhhdCBpcyBtb3N0IGxpa2VseSB0byBjb3ZlciBhbGwgdGhlIHdvcmRzIGluIHRoZSBzb3VyY2Ugc2VudGVuY2UuIE9uIHRoZSBXTVQnMTQgRW5nbGlzaC10by1GcmVuY2ggYW5kIEVuZ2xpc2gtdG8tR2VybWFuIGJlbmNobWFya3MsIEdOTVQgYWNoaWV2ZXMgY29tcGV0aXRpdmUgcmVzdWx0cyB0byBzdGF0ZS1vZi10aGUtYXJ0LiBVc2luZyBhIGh1bWFuIHNpZGUtYnktc2lkZSBldmFsdWF0aW9uIG9uIGEgc2V0IG9mIGlzb2xhdGVkIHNpbXBsZSBzZW50ZW5jZXMsIGl0IHJlZHVjZXMgdHJhbnNsYXRpb24gZXJyb3JzIGJ5IGFuIGF2ZXJhZ2Ugb2YgNjAlIGNvbXBhcmVkIHRvIEdvb2dsZSdzIHBocmFzZS1iYXNlZCBwcm9kdWN0aW9uIHN5c3RlbS4iLDEuMCwsSG9zdGVkIGFjY2VzcyAobm8gQVBJKSxVbml0ZWQgU3RhdGVzIG9mIEFtZXJpY2EsLCwsLCwyMDI2LTA1LTI1IDEyOjEyOjQ4KzAwOjAwLCwsLCwsSW5kdXN0cnksLCwsNjU1NzMwLjAsVW5yZWxlYXNlZCxwcmVzdW1hYmx5IGRlcGxveWVkIHZpYSBHb29nbGUgdHJhbnNsYXRlLCwyMDEzMzEuNTY5OTM3Njg3LCxGUDMyLFRydWUsLCJIYXJkd2FyZSxUaGlyZC1wYXJ0eSBlc3RpbWF0aW9uIiwsLCwsTm8KUG9pbnRlciBTZW50aW5lbC1MU1RNIChtZWRpdW0pLExhbmd1YWdlLExhbmd1YWdlIG1vZGVsaW5nLCJNZXRhTWluZCBJbmMsU2FsZXNmb3JjZSIsIlN0ZXBoZW4gTWVyaXR5LCBDYWltaW5nIFhpb25nLCBKYW1lcyBCcmFkYnVyeSwgUmljaGFyZCBTb2NoZXIiLDIwMTYtMDktMjYsUG9pbnRlciBTZW50aW5lbCBNaXh0dXJlIE1vZGVscyxodHRwczovL2FyeGl2Lm9yZy9hYnMvMTYwOS4wNzg0Myw0MDEwLjAsIkhpZ2hseSBjaXRlZCxTT1RBIGltcHJvdmVtZW50IiwiIiJPdXIgcG9pbnRlciBzZW50aW5lbC1MU1RNIG1vZGVsIGFjaGlldmVzIHN0YXRlIG9mIHRoZSBhcnQgbGFuZ3VhZ2UgbW9kZWxpbmcgcGVyZm9ybWFuY2Ugb24gdGhlIFBlbm4gVHJlZWJhbmsgKDcwLjkgcGVycGxleGl0eSkgd2hpbGUgdXNpbmcgZmFyIGZld2VyIHBhcmFtZXRlcnMgdGhhbiBhIHN0YW5kYXJkIHNvZnRtYXggTFNUTSIiIiwyMTAwMDAwMC4wLCw3NDkwMDAwMDAwMDAwMDAwLjAsNiBGTE9QIC8gcGFyYW1ldGVyIC8gdG9rZW4gKiAyMTAwMDAwMCBwYXJhbWV0ZXJzICogOTI5MDAwIHRva2VucyAqIDY0IGVwb2NocyA9IDcuNDkxNDU2ZSsxNSBGTE9QLDkyOTAwMCwiIiJXZSBhbHNvIGhhbHZlIHRoZSBsZWFybmluZyByYXRlIHdoZW4gdmFsaWRhdGlvbiBwZXJwbGV4aXR5IGlzIHdvcnNlIHRoYW4gdGhlIHByZXZpb3VzIGl0ZXJhdGlvbiwgc3RvcHBpbmcgdHJhaW5pbmcgd2hlbiB2YWxpZGF0aW9uIHBlcnBsZXhpdHkgZmFpbHMgdG8gaW1wcm92ZSBmb3IgdGhyZWUgZXBvY2hzIG9yIHdoZW4gNjQgZXBvY2hzIGFyZSByZWFjaGVkIiIiLCwsLCxDb25maWRlbnQsUmVjZW50IG5ldXJhbCBuZXR3b3JrIHNlcXVlbmNlIG1vZGVscyB3aXRoIHNvZnRtYXggY2xhc3NpZmllcnMgaGF2ZSBhY2hpZXZlZCB0aGVpciBiZXN0IGxhbmd1YWdlIG1vZGVsaW5nIHBlcmZvcm1hbmNlIG9ubHkgd2l0aCB2ZXJ5IGxhcmdlIGhpZGRlbiBzdGF0ZXMgYW5kIGxhcmdlIHZvY2FidWxhcmllcy4gRXZlbiB0aGVuIHRoZXkgc3RydWdnbGUgdG8gcHJlZGljdCByYXJlIG9yIHVuc2VlbiB3b3JkcyBldmVuIGlmIHRoZSBjb250ZXh0IG1ha2VzIHRoZSBwcmVkaWN0aW9uIHVuYW1iaWd1b3VzLiBXZSBpbnRyb2R1Y2UgdGhlIHBvaW50ZXIgc2VudGluZWwgbWl4dHVyZSBhcmNoaXRlY3R1cmUgZm9yIG5ldXJhbCBzZXF1ZW5jZSBtb2RlbHMgd2hpY2ggaGFzIHRoZSBhYmlsaXR5IHRvIGVpdGhlciByZXByb2R1Y2UgYSB3b3JkIGZyb20gdGhlIHJlY2VudCBjb250ZXh0IG9yIHByb2R1Y2UgYSB3b3JkIGZyb20gYSBzdGFuZGFyZCBzb2Z0bWF4IGNsYXNzaWZpZXIuIE91ciBwb2ludGVyIHNlbnRpbmVsLUxTVE0gbW9kZWwgYWNoaWV2ZXMgc3RhdGUgb2YgdGhlIGFydCBsYW5ndWFnZSBtb2RlbGluZyBwZXJmb3JtYW5jZSBvbiB0aGUgUGVubiBUcmVlYmFuayAoNzAuOSBwZXJwbGV4aXR5KSB3aGlsZSB1c2luZyBmYXIgZmV3ZXIgcGFyYW1ldGVycyB0aGFuIGEgc3RhbmRhcmQgc29mdG1heCBMU1RNLiBJbiBvcmRlciB0byBldmFsdWF0ZSBob3cgd2VsbCBsYW5ndWFnZSBtb2RlbHMgY2FuIGV4cGxvaXQgbG9uZ2VyIGNvbnRleHRzIGFuZCBkZWFsIHdpdGggbW9yZSByZWFsaXN0aWMgdm9jYWJ1bGFyaWVzIGFuZCBsYXJnZXIgY29ycG9yYSB3ZSBhbHNvIGludHJvZHVjZSB0aGUgZnJlZWx5IGF2YWlsYWJsZSBXaWtpVGV4dCBjb3JwdXMuLDY0LjAsUG9pbnRlciBTZW50aW5lbC1MU1RNIChtZWRpdW0pLFVucmVsZWFzZWQsIlVuaXRlZCBTdGF0ZXMgb2YgQW1lcmljYSxVbml0ZWQgU3RhdGVzIG9mIEFtZXJpY2EiLCwsLCwsMjAyNi0wNS0yNSAxMjoxMjo0OCswMDowMCwsLCwsLCJJbmR1c3RyeSxJbmR1c3RyeSIsLCwsLFVucmVsZWFzZWQsLCwsLCwsLE9wZXJhdGlvbiBjb3VudGluZywsLCwsTm8KWm9uZW91dCArIFZhcmlhdGlvbmFsIExTVE0gKFdUMiksTGFuZ3VhZ2UsTGFuZ3VhZ2UgbW9kZWxpbmcsIk1ldGFNaW5kIEluYyxTYWxlc2ZvcmNlIiwiU3RlcGhlbiBNZXJpdHksIENhaW1pbmcgWGlvbmcsIEphbWVzIEJyYWRidXJ5LCBSaWNoYXJkIFNvY2hlciIsMjAxNi0wOS0yNixQb2ludGVyIFNlbnRpbmVsIE1peHR1cmUgTW9kZWxzLGh0dHBzOi8vYXJ4aXYub3JnL2Ficy8xNjA5LjA3ODQzLDQwMTAuMCwsLDIxMDAwMDAwLjAsMjFNIChUYWJsZSAzKSwxLjYxMjhlKzE2LDYgRkxPUCAvIHBhcmFtZXRlciAvIHRva2VuICogMjEwMDAwMDAgcGFyYW1ldGVycyAqIDIwMDAwMDAgdG9rZW5zICogNjQgZXBvY2hzID0gMS42MTI4ZSsxNiBGTE9QLDIwMDAwMDAsIiIiV2UgYWxzbyBoYWx2ZSB0aGUgbGVhcm5pbmcgcmF0ZSB3aGVuIHZhbGlkYXRpb24gcGVycGxleGl0eSBpcyB3b3JzZSB0aGFuIHRoZSBwcmV2aW91cyBpdGVyYXRpb24sIHN0b3BwaW5nIHRyYWluaW5nIHdoZW4gdmFsaWRhdGlvbiBwZXJwbGV4aXR5IGZhaWxzIHRvIGltcHJvdmUgZm9yIHRocmVlIGVwb2NocyBvciB3aGVuIDY0IGVwb2NocyBhcmUgcmVhY2hlZCIiIiwsLE5WSURJQSBUZXNsYSBLODAsLENvbmZpZGVudCxSZWNlbnQgbmV1cmFsIG5ldHdvcmsgc2VxdWVuY2UgbW9kZWxzIHdpdGggc29mdG1heCBjbGFzc2lmaWVycyBoYXZlIGFjaGlldmVkIHRoZWlyIGJlc3QgbGFuZ3VhZ2UgbW9kZWxpbmcgcGVyZm9ybWFuY2Ugb25seSB3aXRoIHZlcnkgbGFyZ2UgaGlkZGVuIHN0YXRlcyBhbmQgbGFyZ2Ugdm9jYWJ1bGFyaWVzLiBFdmVuIHRoZW4gdGhleSBzdHJ1Z2dsZSB0byBwcmVkaWN0IHJhcmUgb3IgdW5zZWVuIHdvcmRzIGV2ZW4gaWYgdGhlIGNvbnRleHQgbWFrZXMgdGhlIHByZWRpY3Rpb24gdW5hbWJpZ3VvdXMuIFdlIGludHJvZHVjZSB0aGUgcG9pbnRlciBzZW50aW5lbCBtaXh0dXJlIGFyY2hpdGVjdHVyZSBmb3IgbmV1cmFsIHNlcXVlbmNlIG1vZGVscyB3aGljaCBoYXMgdGhlIGFiaWxpdHkgdG8gZWl0aGVyIHJlcHJvZHVjZSBhIHdvcmQgZnJvbSB0aGUgcmVjZW50IGNvbnRleHQgb3IgcHJvZHVjZSBhIHdvcmQgZnJvbSBhIHN0YW5kYXJkIHNvZnRtYXggY2xhc3NpZmllci4gT3VyIHBvaW50ZXIgc2VudGluZWwtTFNUTSBtb2RlbCBhY2hpZXZlcyBzdGF0ZSBvZiB0aGUgYXJ0IGxhbmd1YWdlIG1vZGVsaW5nIHBlcmZvcm1hbmNlIG9uIHRoZSBQZW5uIFRyZWViYW5rICg3MC45IHBlcnBsZXhpdHkpIHdoaWxlIHVzaW5nIGZhciBmZXdlciBwYXJhbWV0ZXJzIHRoYW4gYSBzdGFuZGFyZCBzb2Z0bWF4IExTVE0uIEluIG9yZGVyIHRvIGV2YWx1YXRlIGhvdyB3ZWxsIGxhbmd1YWdlIG1vZGVscyBjYW4gZXhwbG9pdCBsb25nZXIgY29udGV4dHMgYW5kIGRlYWwgd2l0aCBtb3JlIHJlYWxpc3RpYyB2b2NhYnVsYXJpZXMgYW5kIGxhcmdlciBjb3Jwb3JhIHdlIGFsc28gaW50cm9kdWNlIHRoZSBmcmVlbHkgYXZhaWxhYmxlIFdpa2lUZXh0IGNvcnB1cy4sNjQuMCxab25lb3V0ICsgVmFyaWF0aW9uYWwgTFNUTSAoV1QyKSxVbnJlbGVhc2VkLCJVbml0ZWQgU3RhdGVzIG9mIEFtZXJpY2EsVW5pdGVkIFN0YXRlcyBvZiBBbWVyaWNhIiwsLCwsLDIwMjYtMDUtMjUgMTI6MTI6NDkrMDA6MDAsLCwsLCwiSW5kdXN0cnksSW5kdXN0cnkiLCwsLCxVbnJlbGVhc2VkLCwsLCwsLCxPcGVyYXRpb24gY291bnRpbmcsLCwsLE5vCkJ5dGUtbUxTVE0rZW1iK1dOK1ZELExhbmd1YWdlLExhbmd1YWdlIG1vZGVsaW5nLCJVbml2ZXJzaXR5IG9mIEVkaW5idXJnaCxUb3lvdGEgVGVjaG5vbG9naWNhbCBJbnN0aXR1dGUgYXQgQ2hpY2FnbyIsIkJlbiBLcmF1c2UsIExpYW5nIEx1LCBJYWluIE11cnJheSwgU3RldmUgUmVuYWxzIiwyMDE2LTA5LTI2LE11bHRpcGxpY2F0aXZlIExTVE0gZm9yIHNlcXVlbmNlIG1vZGVsbGluZyxodHRwczovL2FyeGl2Lm9yZy9hYnMvMTYwOS4wNzk1OSwyMjYuMCwsLDQ2MDAwMDAwLjAsLCwsLCwsLCwsLCJXZSBpbnRyb2R1Y2UgbXVsdGlwbGljYXRpdmUgTFNUTSAobUxTVE0pLCBhIHJlY3VycmVudCBuZXVyYWwgbmV0d29yayBhcmNoaXRlY3R1cmUgZm9yIHNlcXVlbmNlIG1vZGVsbGluZyB0aGF0IGNvbWJpbmVzIHRoZSBsb25nIHNob3J0LXRlcm0gbWVtb3J5IChMU1RNKSBhbmQgbXVsdGlwbGljYXRpdmUgcmVjdXJyZW50IG5ldXJhbCBuZXR3b3JrIGFyY2hpdGVjdHVyZXMuIG1MU1RNIGlzIGNoYXJhY3RlcmlzZWQgYnkgaXRzIGFiaWxpdHkgdG8gaGF2ZSBkaWZmZXJlbnQgcmVjdXJyZW50IHRyYW5zaXRpb24gZnVuY3Rpb25zIGZvciBlYWNoIHBvc3NpYmxlIGlucHV0LCB3aGljaCB3ZSBhcmd1ZSBtYWtlcyBpdCBtb3JlIGV4cHJlc3NpdmUgZm9yIGF1dG9yZWdyZXNzaXZlIGRlbnNpdHkgZXN0aW1hdGlvbi4gV2UgZGVtb25zdHJhdGUgZW1waXJpY2FsbHkgdGhhdCBtTFNUTSBvdXRwZXJmb3JtcyBzdGFuZGFyZCBMU1RNIGFuZCBpdHMgZGVlcCB2YXJpYW50cyBmb3IgYSByYW5nZSBvZiBjaGFyYWN0ZXIgbGV2ZWwgbGFuZ3VhZ2UgbW9kZWxsaW5nIHRhc2tzLiBJbiB0aGlzIHZlcnNpb24gb2YgdGhlIHBhcGVyLCB3ZSByZWd1bGFyaXNlIG1MU1RNIHRvIGFjaGlldmUgMS4yNyBiaXRzL2NoYXIgb24gdGV4dDggYW5kIDEuMjQgYml0cy9jaGFyIG9uIEh1dHRlciBQcml6ZS4gV2UgYWxzbyBhcHBseSBhIHB1cmVseSBieXRlLWxldmVsIG1MU1RNIG9uIHRoZSBXaWtpVGV4dC0yIGRhdGFzZXQgdG8gYWNoaWV2ZSBhIGNoYXJhY3RlciBsZXZlbCBlbnRyb3B5IG9mIDEuMjYgYml0cy9jaGFyLCBjb3JyZXNwb25kaW5nIHRvIGEgd29yZCBsZXZlbCBwZXJwbGV4aXR5IG9mIDg4LjgsIHdoaWNoIGlzIGNvbXBhcmFibGUgdG8gd29yZCBsZXZlbCBMU1RNcyByZWd1bGFyaXNlZCBpbiBzaW1pbGFyIHdheXMgb24gdGhlIHNhbWUgdGFzay4iLCxCeXRlLW1MU1RNK2VtYitXTitWRCxVbnJlbGVhc2VkLCJVbml0ZWQgS2luZ2RvbSBvZiBHcmVhdCBCcml0YWluIGFuZCBOb3J0aGVybiBJcmVsYW5kLFVuaXRlZCBTdGF0ZXMgb2YgQW1lcmljYSIsLCwsLCwyMDI2LTA1LTI1IDEyOjEyOjUwKzAwOjAwLCwsLCwsIkFjYWRlbWlhLEFjYWRlbWlhIiwsLCwsVW5yZWxlYXNlZCwiY29kZSwgYnV0IG5vdCBmb3IgV1QyOiBodHRwczovL2dpdGh1Yi5jb20vYmVua3JhdXNlL21MU1RNICIsLCwsLCwsLCwsLCxObwpab25lb3V0ICsgVmFyaWF0aW9uYWwgTFNUTSAoUFRCKSxMYW5ndWFnZSxMYW5ndWFnZSBtb2RlbGluZyxNZXRhTWluZCBJbmMsIlN0ZXBoZW4gTWVyaXR5LCBDYWltaW5nIFhpb25nLCBKYW1lcyBCcmFkYnVyeSwgUmljaGFyZCBTb2NoZXIiLDIwMTYtMDktMjYsUG9pbnRlciBTZW50aW5lbCBNaXh0dXJlIE1vZGVscyxodHRwczovL2FyeGl2Lm9yZy9hYnMvMTYwOS4wNzg0Myw0MDEwLjAsLCwyMDAwMDAwMC4wLCw3MTAwMDAwMDAwMDAwMDAwLjAsNioyMDAwMDAwMCo5MjkwMDAqNjQ9Ny4xMzQ3MmUrMTUsLCwsLCwsQ29uZmlkZW50LFJlY2VudCBuZXVyYWwgbmV0d29yayBzZXF1ZW5jZSBtb2RlbHMgd2l0aCBzb2Z0bWF4IGNsYXNzaWZpZXJzIGhhdmUgYWNoaWV2ZWQgdGhlaXIgYmVzdCBsYW5ndWFnZSBtb2RlbGluZyBwZXJmb3JtYW5jZSBvbmx5IHdpdGggdmVyeSBsYXJnZSBoaWRkZW4gc3RhdGVzIGFuZCBsYXJnZSB2b2NhYnVsYXJpZXMuIEV2ZW4gdGhlbiB0aGV5IHN0cnVnZ2xlIHRvIHByZWRpY3QgcmFyZSBvciB1bnNlZW4gd29yZHMgZXZlbiBpZiB0aGUgY29udGV4dCBtYWtlcyB0aGUgcHJlZGljdGlvbiB1bmFtYmlndW91cy4gV2UgaW50cm9kdWNlIHRoZSBwb2ludGVyIHNlbnRpbmVsIG1peHR1cmUgYXJjaGl0ZWN0dXJlIGZvciBuZXVyYWwgc2VxdWVuY2UgbW9kZWxzIHdoaWNoIGhhcyB0aGUgYWJpbGl0eSB0byBlaXRoZXIgcmVwcm9kdWNlIGEgd29yZCBmcm9tIHRoZSByZWNlbnQgY29udGV4dCBvciBwcm9kdWNlIGEgd29yZCBmcm9tIGEgc3RhbmRhcmQgc29mdG1heCBjbGFzc2lmaWVyLiBPdXIgcG9pbnRlciBzZW50aW5lbC1MU1RNIG1vZGVsIGFjaGlldmVzIHN0YXRlIG9mIHRoZSBhcnQgbGFuZ3VhZ2UgbW9kZWxpbmcgcGVyZm9ybWFuY2Ugb24gdGhlIFBlbm4gVHJlZWJhbmsgKDcwLjkgcGVycGxleGl0eSkgd2hpbGUgdXNpbmcgZmFyIGZld2VyIHBhcmFtZXRlcnMgdGhhbiBhIHN0YW5kYXJkIHNvZnRtYXggTFNUTS4gSW4gb3JkZXIgdG8gZXZhbHVhdGUgaG93IHdlbGwgbGFuZ3VhZ2UgbW9kZWxzIGNhbiBleHBsb2l0IGxvbmdlciBjb250ZXh0cyBhbmQgZGVhbCB3aXRoIG1vcmUgcmVhbGlzdGljIHZvY2FidWxhcmllcyBhbmQgbGFyZ2VyIGNvcnBvcmEgd2UgYWxzbyBpbnRyb2R1Y2UgdGhlIGZyZWVseSBhdmFpbGFibGUgV2lraVRleHQgY29ycHVzLiw2NC4wLFpvbmVvdXQgKyBWYXJpYXRpb25hbCBMU1RNIChQVEIpLFVucmVsZWFzZWQsVW5pdGVkIFN0YXRlcyBvZiBBbWVyaWNhLCwsLCwsMjAyNi0wNS0yNSAxMjoxMjo0OCswMDowMCwsLCwsLEluZHVzdHJ5LCwsLCxVbnJlbGVhc2VkLCwsLCwsLCwsLCwsLE5vClBvaW50ZXIgU2VudGluZWwtTFNUTSAoV1QyKSxMYW5ndWFnZSxMYW5ndWFnZSBtb2RlbGluZyxNZXRhTWluZCBJbmMsIlN0ZXBoZW4gTWVyaXR5LCBDYWltaW5nIFhpb25nLCBKYW1lcyBCcmFkYnVyeSwgUmljaGFyZCBTb2NoZXIiLDIwMTYtMDktMjYsUG9pbnRlciBTZW50aW5lbCBNaXh0dXJlIE1vZGVscyxodHRwczovL2FyeGl2Lm9yZy9hYnMvMTYwOS4wNzg0Myw0MDEwLjAsLCwyMTAwMDAwMC4wLCwxNjAwMDAwMDAwMDAwMDAwLjAsNioyMTAwMDAwMCoyMDAwMDAwKjY0PTEuNjEyOGUrMTYsLCwsLCwsQ29uZmlkZW50LFJlY2VudCBuZXVyYWwgbmV0d29yayBzZXF1ZW5jZSBtb2RlbHMgd2l0aCBzb2Z0bWF4IGNsYXNzaWZpZXJzIGhhdmUgYWNoaWV2ZWQgdGhlaXIgYmVzdCBsYW5ndWFnZSBtb2RlbGluZyBwZXJmb3JtYW5jZSBvbmx5IHdpdGggdmVyeSBsYXJnZSBoaWRkZW4gc3RhdGVzIGFuZCBsYXJnZSB2b2NhYnVsYXJpZXMuIEV2ZW4gdGhlbiB0aGV5IHN0cnVnZ2xlIHRvIHByZWRpY3QgcmFyZSBvciB1bnNlZW4gd29yZHMgZXZlbiBpZiB0aGUgY29udGV4dCBtYWtlcyB0aGUgcHJlZGljdGlvbiB1bmFtYmlndW91cy4gV2UgaW50cm9kdWNlIHRoZSBwb2ludGVyIHNlbnRpbmVsIG1peHR1cmUgYXJjaGl0ZWN0dXJlIGZvciBuZXVyYWwgc2VxdWVuY2UgbW9kZWxzIHdoaWNoIGhhcyB0aGUgYWJpbGl0eSB0byBlaXRoZXIgcmVwcm9kdWNlIGEgd29yZCBmcm9tIHRoZSByZWNlbnQgY29udGV4dCBvciBwcm9kdWNlIGEgd29yZCBmcm9tIGEgc3RhbmRhcmQgc29mdG1heCBjbGFzc2lmaWVyLiBPdXIgcG9pbnRlciBzZW50aW5lbC1MU1RNIG1vZGVsIGFjaGlldmVzIHN0YXRlIG9mIHRoZSBhcnQgbGFuZ3VhZ2UgbW9kZWxpbmcgcGVyZm9ybWFuY2Ugb24gdGhlIFBlbm4gVHJlZWJhbmsgKDcwLjkgcGVycGxleGl0eSkgd2hpbGUgdXNpbmcgZmFyIGZld2VyIHBhcmFtZXRlcnMgdGhhbiBhIHN0YW5kYXJkIHNvZnRtYXggTFNUTS4gSW4gb3JkZXIgdG8gZXZhbHVhdGUgaG93IHdlbGwgbGFuZ3VhZ2UgbW9kZWxzIGNhbiBleHBsb2l0IGxvbmdlciBjb250ZXh0cyBhbmQgZGVhbCB3aXRoIG1vcmUgcmVhbGlzdGljIHZvY2FidWxhcmllcyBhbmQgbGFyZ2VyIGNvcnBvcmEgd2UgYWxzbyBpbnRyb2R1Y2UgdGhlIGZyZWVseSBhdmFpbGFibGUgV2lraVRleHQgY29ycHVzLiw2NC4wLFBvaW50ZXIgU2VudGluZWwtTFNUTSxVbnJlbGVhc2VkLFVuaXRlZCBTdGF0ZXMgb2YgQW1lcmljYSwsLCwsLDIwMjYtMDUtMjUgMTI6MTI6NDkrMDA6MDAsLCwsLCxJbmR1c3RyeSwsLCwsVW5yZWxlYXNlZCwsLCwsLCwsLCwsLCxObwpLbm93bGVkZ2UgZGlzdGlsbGF0aW9uIHN0dWRlbnQgbW9kZWwsTGFuZ3VhZ2UsVHJhbnNsYXRpb24sSGFydmFyZCBVbml2ZXJzaXR5LCJZb29uIEtpbSwgQWxleGFuZGVyIE0uIFJ1c2giLDIwMTYtMDktMjIsU2VxdWVuY2UtTGV2ZWwgS25vd2xlZGdlIERpc3RpbGxhdGlvbixodHRwczovL2FyeGl2Lm9yZy9hYnMvMTYwNi4wNzk0NywsLCw4NDAwMDAwMC4wLDg0TSBmcm9tIFRhYmxlIDEuLDEuMDA4ZSsxNyw2TkQgPSA2IEZMT1AvcGFyYW0vdG9rZW4gKiA4NDAwMDAwMCBwYXJhbWV0ZXJzICogMjAwMDAwMDAwIHRva2VucyA9IDEuMDA4ZSsxNyBGTE9QIChTcGVjdWxhdGl2ZSBjb25maWRlbmNlIHNpbmNlIHRoZSBhbW91bnQgb2YgZXBvY2hzIGlzIHVua25vd24pLDEwMDAwMDAwMCwiIiJUaGUgdHJhaW5pbmcgc2V0IGhhcyA0bSBzZW50ZW5jZXMiIi4gCgpJZiB0aGUgYXZlcmFnZSBzZW50ZW5jZSBpcyB+MjUgdG9rZW5zIChiYWxscGFyayksIGRhdGFzZXQgc2l6ZSBpcyAKNE0gKiAyNSAqIDIgPSAyMDBNIHRva2VucyIsLCwsLFNwZWN1bGF0aXZlLCJOZXVyYWwgbWFjaGluZSB0cmFuc2xhdGlvbiAoTk1UKSBvZmZlcnMgYSBub3ZlbCBhbHRlcm5hdGl2ZSBmb3JtdWxhdGlvbiBvZiB0cmFuc2xhdGlvbiB0aGF0IGlzIHBvdGVudGlhbGx5IHNpbXBsZXIgdGhhbiBzdGF0aXN0aWNhbCBhcHByb2FjaGVzLiBIb3dldmVyIHRvIHJlYWNoIGNvbXBldGl0aXZlIHBlcmZvcm1hbmNlLCBOTVQgbW9kZWxzIG5lZWQgdG8gYmUgZXhjZWVkaW5nbHkgbGFyZ2UuIEluIHRoaXMgcGFwZXIgd2UgY29uc2lkZXIgYXBwbHlpbmcga25vd2xlZGdlIGRpc3RpbGxhdGlvbiBhcHByb2FjaGVzIChCdWNpbGEgZXQgYWwuLCAyMDA2OyBIaW50b24gZXQgYWwuLCAyMDE1KSB0aGF0IGhhdmUgcHJvdmVuIHN1Y2Nlc3NmdWwgZm9yIHJlZHVjaW5nIHRoZSBzaXplIG9mIG5ldXJhbCBtb2RlbHMgaW4gb3RoZXIgZG9tYWlucyB0byB0aGUgcHJvYmxlbSBvZiBOTVQuIFdlIGRlbW9uc3RyYXRlIHRoYXQgc3RhbmRhcmQga25vd2xlZGdlIGRpc3RpbGxhdGlvbiBhcHBsaWVkIHRvIHdvcmQtbGV2ZWwgcHJlZGljdGlvbiBjYW4gYmUgZWZmZWN0aXZlIGZvciBOTVQsIGFuZCBhbHNvIGludHJvZHVjZSB0d28gbm92ZWwgc2VxdWVuY2UtbGV2ZWwgdmVyc2lvbnMgb2Yga25vd2xlZGdlIGRpc3RpbGxhdGlvbiB0aGF0IGZ1cnRoZXIgaW1wcm92ZSBwZXJmb3JtYW5jZSwgYW5kIHNvbWV3aGF0IHN1cnByaXNpbmdseSwgc2VlbSB0byBlbGltaW5hdGUgdGhlIG5lZWQgZm9yIGJlYW0gc2VhcmNoIChldmVuIHdoZW4gYXBwbGllZCBvbiB0aGUgb3JpZ2luYWwgdGVhY2hlciBtb2RlbCkuIE91ciBiZXN0IHN0dWRlbnQgbW9kZWwgcnVucyAxMCB0aW1lcyBmYXN0ZXIgdGhhbiBpdHMgc3RhdGUtb2YtdGhlLWFydCB0ZWFjaGVyIHdpdGggbGl0dGxlIGxvc3MgaW4gcGVyZm9ybWFuY2UuIEl0IGlzIGFsc28gc2lnbmlmaWNhbnRseSBiZXR0ZXIgdGhhbiBhIGJhc2VsaW5lIG1vZGVsIHRyYWluZWQgd2l0aG91dCBrbm93bGVkZ2UgZGlzdGlsbGF0aW9uOiBieSA0LjIvMS43IEJMRVUgd2l0aCBncmVlZHkgZGVjb2RpbmcvYmVhbSBzZWFyY2guIEFwcGx5aW5nIHdlaWdodCBwcnVuaW5nIG9uIHRvcCBvZiBrbm93bGVkZ2UgZGlzdGlsbGF0aW9uIHJlc3VsdHMgaW4gYSBzdHVkZW50IG1vZGVsIHRoYXQgaGFzIDEzIHRpbWVzIGZld2VyIHBhcmFtZXRlcnMgdGhhbiB0aGUgb3JpZ2luYWwgdGVhY2hlciBtb2RlbCwgd2l0aCBhIGRlY3JlYXNlIG9mIDAuNCBCTEVVLiIsLCwsVW5pdGVkIFN0YXRlcyBvZiBBbWVyaWNhLCwsLCwsMjAyNS0xMS0yOCAxMTo1Mzo0NCswMDowMCwsLCwsLEFjYWRlbWlhLCwsLCxPcGVuIHNvdXJjZSwiaHR0cHM6Ly9naXRodWIuY29tL2hhcnZhcmRubHAvc2VxMnNlcS1hdHRuP3RhYj1yZWFkbWUtb3YtZmlsZQpNSVQgTGljZW5zZSIsLCwsLCwsT3BlcmF0aW9uIGNvdW50aW5nLCwsLCwKV2lkZSBSZXNpZHVhbCBOZXR3b3JrLFZpc2lvbixJbWFnZSBjbGFzc2lmaWNhdGlvbixVbml2ZXJzaXTDqSBQYXJpcy1Fc3QsIlNlcmdleSBaYWdvcnV5a28sIE5pa29zIEtvbW9kYWtpcyIsMjAxNi0wOS0xOSxXaWRlIFJlc2lkdWFsIE5ldHdvcmtzLGh0dHBzOi8vYXJ4aXYub3JnL2Ficy8xNjA1LjA3MTQ2LDg4NDkuMCxIaWdobHkgY2l0ZWQsLCwsLCwxMjgwMDAwLCwsLCwsVW5rbm93biwsLCwsRnJhbmNlLCwsLCwsMjAyNi0wNS0yNSAxMjoxMzozNyswMDowMCwsLCwsLEFjYWRlbWlhLCwsLCwsLCwsLEZQMzIsLCwsLCwsLApNUy1DTk4sVmlzaW9uLE9iamVjdCBkZXRlY3Rpb24sIklCTSxVbml2ZXJzaXR5IG9mIENhbGlmb3JuaWEgU2FuIERpZWdvIiwiWmhhb3dlaSBDYWksIFF1YW5mdSBGYW4sIFJvZ2VyaW8gUy4gRmVyaXMsIE51bm8gVmFzY29uY2Vsb3MiLDIwMTYtMDktMTcsQSBVbmlmaWVkIE11bHRpLXNjYWxlIERlZXAgQ29udm9sdXRpb25hbCBOZXVyYWwgTmV0d29yayBmb3IgRmFzdCBPYmplY3QgRGV0ZWN0aW9uLGh0dHBzOi8vbGluay5zcHJpbmdlci5jb20vY2hhcHRlci8xMC4xMDA3Lzk3OC0zLTMxOS00NjQ5My0wXzIyLDE1MzAuMCwsLCwsLCwsLCwsLCxVbmtub3duLCwsLCwiVW5pdGVkIFN0YXRlcyBvZiBBbWVyaWNhLFVuaXRlZCBTdGF0ZXMgb2YgQW1lcmljYSIsLCwsLCwyMDI2LTAxLTAxIDE0OjAxOjM4KzAwOjAwLCwsLCwsIkluZHVzdHJ5LEFjYWRlbWlhIiwsLCwsLCwsLCxGUDMyLCwsLCwsLCwKU3RhY2tlZCBob3VyZ2xhc3MgbmV0d29yayxWaXNpb24sUG9zZSBlc3RpbWF0aW9uLFVuaXZlcnNpdHkgb2YgTWljaGlnYW4sIkFsZWphbmRybyBOZXdlbGwsIEthaXl1IFlhbmcsIEppYSBEZW5nIiwyMDE2LTA5LTE3LFN0YWNrZWQgSG91cmdsYXNzIE5ldHdvcmtzIGZvciBIdW1hbiBQb3NlIEVzdGltYXRpb24saHR0cHM6Ly9saW5rLnNwcmluZ2VyLmNvbS9jaGFwdGVyLzEwLjEwMDcvOTc4LTMtMzE5LTQ2NDg0LThfMjksNTMxNi4wLCwsLCwsLDgwMjgxNjAwMCwsLCwsLFVua25vd24sLCwsLFVuaXRlZCBTdGF0ZXMgb2YgQW1lcmljYSwsLCwsLDIwMjYtMDEtMDEgMTQ6MDE6MzkrMDA6MDAsLCwsLCxBY2FkZW1pYSwsLCwsLCwsLCxGUDMyLCwsLCwsLCwKVFNOLFZpZGVvLEFjdGlvbiByZWNvZ25pdGlvbiwiRVRIIFp1cmljaCxTaGVuemhlbiBJbnN0aXR1dGUgb2YgQWR2YW5jZWQgVGVjaG5vbG9neSxDaGluZXNlIFVuaXZlcnNpdHkgb2YgSG9uZyBLb25nIChDVUhLKSIsIkxpbWluIFdhbmcsIFl1YW5qdW4gWGlvbmcsIFpoZSBXYW5nLCBZdSBRaWFvLCBEYWh1YSBMaW4sIFhpYW9vdSBUYW5nLCBMdWMgVmFuIEdvb2wiLDIwMTYtMDktMTcsVGVtcG9yYWwgU2VnbWVudCBOZXR3b3JrczogVG93YXJkcyBHb29kIFByYWN0aWNlcyBmb3IgRGVlcCBBY3Rpb24gUmVjb2duaXRpb24saHR0cHM6Ly9saW5rLnNwcmluZ2VyLmNvbS9jaGFwdGVyLzEwLjEwMDcvOTc4LTMtMzE5LTQ2NDg0LThfMiw0MTEzLjAsLCwsLCwsOTI0MCwsLCwsLFVua25vd24sLCwsLCJTd2l0emVybGFuZCxDaGluYSxIb25nIEtvbmciLCwsLCwsMjAyNi0wMS0wMSAxNDowMTozOSswMDowMCwsLCwsLCJBY2FkZW1pYSxBY2FkZW1pYSIsLCwsLCwsLCwsRlAzMiwsLCwsLCwsClJlc05ldC0xMDAxLFZpc2lvbixJbWFnZSBjbGFzc2lmaWNhdGlvbixNaWNyb3NvZnQsIkthaW1pbmcgSGUsIFhpYW5neXUgWmhhbmcsIFNoYW9xaW5nIFJlbiwgSmlhbiBTdW4iLDIwMTYtMDktMTcsSWRlbnRpdHkgTWFwcGluZ3MgaW4gRGVlcCBSZXNpZHVhbCBOZXR3b3JrcyxodHRwczovL2xpbmsuc3ByaW5nZXIuY29tL2NoYXB0ZXIvMTAuMTAwNy85NzgtMy0zMTktNDY0OTMtMF8zOCwxMDgyMi4wLEhpZ2hseSBjaXRlZCwsMTAyMDAwMDAuMCwsLCIiIk9uIENJRkFSLCBSZXNOZXQtMTAwMSB0YWtlcyBhYm91dCAyNyBoIHRvIHRyYWluIG9uIDIgR1BVcyIiIiw1MDAwMCwsLCwsLCwsLCwsVW5pdGVkIFN0YXRlcyBvZiBBbWVyaWNhLCwsLCwsMjAyNi0wMS0wMSAxNDowMTozOCswMDowMCwsLCwsLEluZHVzdHJ5LCwsLCwsLCwsLEZQMzIsLCwsLCwsLApSZXNOZXQtMjAwLFZpc2lvbixJbWFnZSBjbGFzc2lmaWNhdGlvbixNaWNyb3NvZnQgUmVzZWFyY2ggQXNpYSwiS2FpbWluZyBIZSwgWGlhbmd5dSBaaGFuZywgU2hhb3FpbmcgUmVuLCBKaWFuIFN1biIsMjAxNi0wOS0xNyxJZGVudGl0eSBNYXBwaW5ncyBpbiBEZWVwIFJlc2lkdWFsIE5ldHdvcmtzLGh0dHBzOi8vbGluay5zcHJpbmdlci5jb20vY2hhcHRlci8xMC4xMDA3Lzk3OC0zLTMxOS00NjQ5My0wXzM4LDEwODIyLjAsSGlnaGx5IGNpdGVkLCwsLDIuOTc0MTY0NWUrMTksIiIiUmVzTmV0LTIwMCB0YWtlcyBhYm91dCAzIHdlZWtzIHRvIHRyYWluIG9uIDggR1BVcyIiLiBkaWRuJ3Qgc3BlY2lmeSB3aGljaCBHUFUKdXBkOiAKY29tbW9uIEdQVSBwZXJmb3JtYW5jZSBmb3IgMjAxNiBpcyA2LjgzRSsxMiBGTE9Qcy9zIChodHRwczovL2Vwb2NoLmFpL2Jsb2cvZXN0aW1hdGluZy10cmFpbmluZy1jb21wdXRlI2ZvcndhcmQtcGFzcy1jb21wdXRlLWFuZC1wYXJhbWV0ZXItY291bnRzLW9mLWNvbW1vbi1sYXllcnMpIAp0aGVuIDYuODNFKzEyKjMqNyoyNCozNjAwKjgqMC4zPTIuOTc0MTY0NWUrMTkgKFNwZWN1bGF0aXZlKSIsMTI4MTE2NywsNTAwLjAsIiIiYWJvdXQgMyB3ZWVrcyIiIiwsLFNwZWN1bGF0aXZlLCJEZWVwIHJlc2lkdWFsIG5ldHdvcmtzIGhhdmUgZW1lcmdlZCBhcyBhIGZhbWlseSBvZiBleHRyZW1lbHkgZGVlcCBhcmNoaXRlY3R1</x:v>
      </x:c>
    </x:row>
    <x:row r="288" ht="18" customHeight="1">
      <x:c r="A288" s="17" t="n">
        <x:v>283</x:v>
      </x:c>
      <x:c r="B288" s="17" t="n">
        <x:v>310</x:v>
      </x:c>
      <x:c r="C288" s="160" t="str">
        <x:v>cmVzIHNob3dpbmcgY29tcGVsbGluZyBhY2N1cmFjeSBhbmQgbmljZSBjb252ZXJnZW5jZSBiZWhhdmlvcnMuIEluIHRoaXMgcGFwZXIsIHdlIGFuYWx5emUgdGhlIHByb3BhZ2F0aW9uIGZvcm11bGF0aW9ucyBiZWhpbmQgdGhlIHJlc2lkdWFsIGJ1aWxkaW5nIGJsb2Nrcywgd2hpY2ggc3VnZ2VzdCB0aGF0IHRoZSBmb3J3YXJkIGFuZCBiYWNrd2FyZCBzaWduYWxzIGNhbiBiZSBkaXJlY3RseSBwcm9wYWdhdGVkIGZyb20gb25lIGJsb2NrIHRvIGFueSBvdGhlciBibG9jaywgd2hlbiB1c2luZyBpZGVudGl0eSBtYXBwaW5ncyBhcyB0aGUgc2tpcCBjb25uZWN0aW9ucyBhbmQgYWZ0ZXItYWRkaXRpb24gYWN0aXZhdGlvbi4gQSBzZXJpZXMgb2YgYWJsYXRpb24gZXhwZXJpbWVudHMgc3VwcG9ydCB0aGUgaW1wb3J0YW5jZSBvZiB0aGVzZSBpZGVudGl0eSBtYXBwaW5ncy4gVGhpcyBtb3RpdmF0ZXMgdXMgdG8gcHJvcG9zZSBhIG5ldyByZXNpZHVhbCB1bml0LCB3aGljaCBtYWtlcyB0cmFpbmluZyBlYXNpZXIgYW5kIGltcHJvdmVzIGdlbmVyYWxpemF0aW9uLiBXZSByZXBvcnQgaW1wcm92ZWQgcmVzdWx0cyB1c2luZyBhIDEwMDEtbGF5ZXIgUmVzTmV0IG9uIENJRkFSMTAgKDQuNjIgJSBlcnJvcikgYW5kIENJRkFSLTEwMCwgYW5kIGEgMjAwLWxheWVyIFJlc05ldCBvbiBJbWFnZU5ldC4iLCwsVW5yZWxlYXNlZCxDaGluYSwsLCwsLDIwMjYtMDEtMDEgMTQ6MDE6MzgrMDA6MDAsLCwsLCxJbmR1c3RyeSwsLCwsT3BlbiAobm9uLWNvbW1lcmNpYWwpLCIgaHR0cHM6Ly9naXRodWIuY29tL0thaW1pbmdIZS9yZXNuZXQtMWstbGF5ZXJzCm5vIGRlZmluaXRlIGxpY2Vuc2UiLCwsLCwsLEhhcmR3YXJlLCwsLCxObwpZb3V0dWJlIHJlY29tbWVuZGF0aW9uIG1vZGVsLFJlY29tbWVuZGF0aW9uLFJlY29tbWVuZGVyIHN5c3RlbSxHb29nbGUsIlBhdWwgQ292aW5ndG9uLCBKYXkgQWRhbXMsIGFuZCBFbXJlIFNhcmdpbiIsMjAxNi0wOS0xNSxEZWVwIE5ldXJhbCBOZXR3b3JrcyBmb3IgWW91VHViZSBSZWNvbW1lbmRhdGlvbnMsaHR0cHM6Ly9yZXNlYXJjaC5nb29nbGUvcHVicy9wdWI0NTUzMC8sMzUzMS4wLCJIaWdobHkgY2l0ZWQsSGlzdG9yaWNhbCBzaWduaWZpY2FuY2UsU2lnbmlmaWNhbnQgdXNlIiwsLCwsLCwsLCwsLFVua25vd24sIllvdVR1YmUgcmVwcmVzZW50cyBvbmUgb2YgdGhlIGxhcmdlc3Qgc2NhbGUgYW5kIG1vc3Qgc29waGlzdGljYXRlZCBpbmR1c3RyaWFsIHJlY29tbWVuZGF0aW9uIHN5c3RlbXMgaW4gZXhpc3RlbmNlLiBJbiB0aGlzIHBhcGVyLCB3ZSBkZXNjcmliZSB0aGUgc3lzdGVtIGF0IGEgaGlnaCBsZXZlbCBhbmQgZm9jdXMgb24gdGhlIGRyYW1hdGljIHBlcmZvcm1hbmNlIGltcHJvdmVtZW50cyBicm91Z2h0IGJ5IGRlZXAgbGVhcm5pbmcuIFRoZSBwYXBlciBpcyBzcGxpdCBhY2NvcmRpbmcgdG8gdGhlIGNsYXNzaWMgdHdvLXN0YWdlIGluZm9ybWF0aW9uIHJldHJpZXZhbCBkaWNob3RvbXk6IGZpcnN0LCB3ZSBkZXRhaWwgYSBkZWVwIGNhbmRpZGF0ZSBnZW5lcmF0aW9uIG1vZGVsIGFuZCB0aGVuIGRlc2NyaWJlIGEgc2VwYXJhdGUgZGVlcCByYW5raW5nIG1vZGVsLiBXZSBhbHNvIHByb3ZpZGUgcHJhY3RpY2FsIGxlc3NvbnMgYW5kIGluc2lnaHRzIGRlcml2ZWQgZnJvbSBkZXNpZ25pbmcsIGl0ZXJhdGluZyBhbmQgbWFpbnRhaW5pbmcgYSBtYXNzaXZlIHJlY29tbWVuZGF0aW9uIHN5c3RlbSB3aXRoIGVub3Jtb3VzIHVzZXItZmFjaW5nIGltcGFjdC4iLCwsLFVuaXRlZCBTdGF0ZXMgb2YgQW1lcmljYSwsLCwsLDIwMjYtMDEtMDEgMTQ6MDE6MzgrMDA6MDAsLCwsLCxJbmR1c3RyeSwsLCwsLCwsLCwsLCwsLCwsLApXYXZlTmV0LFNwZWVjaCwiVGV4dC10by1zcGVlY2ggKFRUUyksU3BlZWNoIHN5bnRoZXNpcyxBdWRpbyBnZW5lcmF0aW9uIixHb29nbGUgRGVlcE1pbmQsIkEgT29yZCwgUyBEaWVsZW1hbiwgSCBaZW4sIEsgU2ltb255YW4iLDIwMTYtMDktMTIsV2F2ZU5ldDogQSBHZW5lcmF0aXZlIE1vZGVsIGZvciBSYXcgQXVkaW8saHR0cHM6Ly9hcnhpdi5vcmcvYWJzLzE2MDkuMDM0OTksODE5Ni4wLEhpZ2hseSBjaXRlZCwsLCwsLDExNTIwMDAwMDAwLCwsLCwsVW5rbm93biwiVGhpcyBwYXBlciBpbnRyb2R1Y2VzIFdhdmVOZXQsIGEgZGVlcCBuZXVyYWwgbmV0d29yayBmb3IgZ2VuZXJhdGluZyByYXcgYXVkaW8gd2F2ZWZvcm1zLiBUaGUgbW9kZWwgaXMgZnVsbHkgcHJvYmFiaWxpc3RpYyBhbmQgYXV0b3JlZ3Jlc3NpdmUsIHdpdGggdGhlIHByZWRpY3RpdmUgZGlzdHJpYnV0aW9uIGZvciBlYWNoIGF1ZGlvIHNhbXBsZSBjb25kaXRpb25lZCBvbiBhbGwgcHJldmlvdXMgb25lczsgbm9uZXRoZWxlc3Mgd2Ugc2hvdyB0aGF0IGl0IGNhbiBiZSBlZmZpY2llbnRseSB0cmFpbmVkIG9uIGRhdGEgd2l0aCB0ZW5zIG9mIHRob3VzYW5kcyBvZiBzYW1wbGVzIHBlciBzZWNvbmQgb2YgYXVkaW8uIFdoZW4gYXBwbGllZCB0byB0ZXh0LXRvLXNwZWVjaCwgaXQgeWllbGRzIHN0YXRlLW9mLXRoZS1hcnQgcGVyZm9ybWFuY2UsIHdpdGggaHVtYW4gbGlzdGVuZXJzIHJhdGluZyBpdCBhcyBzaWduaWZpY2FudGx5IG1vcmUgbmF0dXJhbCBzb3VuZGluZyB0aGFuIHRoZSBiZXN0IHBhcmFtZXRyaWMgYW5kIGNvbmNhdGVuYXRpdmUgc3lzdGVtcyBmb3IgYm90aCBFbmdsaXNoIGFuZCBNYW5kYXJpbi4gQSBzaW5nbGUgV2F2ZU5ldCBjYW4gY2FwdHVyZSB0aGUgY2hhcmFjdGVyaXN0aWNzIG9mIG1hbnkgZGlmZmVyZW50IHNwZWFrZXJzIHdpdGggZXF1YWwgZmlkZWxpdHksIGFuZCBjYW4gc3dpdGNoIGJldHdlZW4gdGhlbSBieSBjb25kaXRpb25pbmcgb24gdGhlIHNwZWFrZXIgaWRlbnRpdHkuIFdoZW4gdHJhaW5lZCB0byBtb2RlbCBtdXNpYywgd2UgZmluZCB0aGF0IGl0IGdlbmVyYXRlcyBub3ZlbCBhbmQgb2Z0ZW4gaGlnaGx5IHJlYWxpc3RpYyBtdXNpY2FsIGZyYWdtZW50cy4gV2UgYWxzbyBzaG93IHRoYXQgaXQgY2FuIGJlIGVtcGxveWVkIGFzIGEgZGlzY3JpbWluYXRpdmUgbW9kZWwsIHJldHVybmluZyBwcm9taXNpbmcgcmVzdWx0cyBmb3IgcGhvbmVtZSByZWNvZ25pdGlvbi4iLCwsLFVuaXRlZCBTdGF0ZXMgb2YgQW1lcmljYSwsLCwsLDIwMjYtMDUtMjUgMTI6MTI6NDcrMDA6MDAsLCwsLCxJbmR1c3RyeSwsLCwsLCwsLCwsLCwsLCwsLApNUy1lbnNlbWJsZS1zcGVlY2gtcmVjb2duaXRpb24sU3BlZWNoLFNwZWVjaCByZWNvZ25pdGlvbiAoQVNSKSxNaWNyb3NvZnQsIldheW5lIFhpb25nLCBKLiBEcm9wcG8sIFh1ZWRvbmcgSHVhbmcsIEYuIFNlaWRlLCBNLiBTZWx0emVyLCBBLiBTdG9sY2tlLCBEb25nIFl1LCBHLiBad2VpZyIsMjAxNi0wOS0xMixUaGUgbWljcm9zb2Z0IDIwMTYgY29udmVyc2F0aW9uYWwgc3BlZWNoIHJlY29nbml0aW9uIHN5c3RlbSxodHRwczovL3d3dy5zZW1hbnRpY3NjaG9sYXIub3JnL3BhcGVyL1RoZS1taWNyb3NvZnQtMjAxNi1jb252ZXJzYXRpb25hbC1zcGVlY2gtc3lzdGVtLVhpb25nLURyb3Bwby9hYzk0ZWY5MGJlOWIwYzNiZjc0NGQ2NzQ0ZTQ3YjM4ODU1ZjlhNGM3LCxTT1RBIGltcHJvdmVtZW50LGh0dHBzOi8vcGFwZXJzd2l0aGNvZGUuY29tL3NvdGEvc3BlZWNoLXJlY29nbml0aW9uLW9uLXN3aXRjaGJvYXJkLWh1YjUwMCAsMzE3MjExNzA1Ni4wLCJMYXJnZSBlbnNlbWJsZQpDTk5zOiA4NTAwMDAwMCArIDM4MDAwMDAwICsgNjUwMDAwMDAgPSAxODgwMDAwMDAgPSAxODhNCkxTVE1zOiA0MCAvIDE0MCBpbnB1dCAtIDYqNTEyIGxheWVycyAtIDkwMDAgLyAyNzAwMCBvdXRwdXQKNCooMTQwKzUxMikqNTEyICsgNSo0Kig1MTIrNTEyKSo1MTIgKyA0Kig1MTIrMjcwMDApKjI3MDAwPTI5ODMxMTcwNTYKTE06IDEwMDAqMTAwMCA9IDEwMDAwMDAgKyBFbWJlZGRpbmcKVG90YWw6IDEwMDAwMDArMjk4MzExNzA1NisxODgwMDAwMDA9MzE3MjExNzA1NiAodW5kZXJlc3RpbWF0ZSBiZWNhdXNlIGl0IGRvZXNuJ3QgYWNjb3VudCBmb3IgZW1iZWRkaW5ncykKIiwsLDExMTQwMDAwMDAwLDIwMDBoIG9mIGF1ZGlvIGRhdGEgKyA4NU0gd29yZHMgb2YgdGV4dCBkYXRhLCwsLFN1cGVydmlzZWQsTGlrZWx5LCJXZSBkZXNjcmliZSBNaWNyb3NvZnQncyBjb252ZXJzYXRpb25hbCBzcGVlY2ggcmVjb2duaXRpb24gc3lzdGVtLCBpbiB3aGljaCB3ZSBjb21iaW5lIHJlY2VudCBkZXZlbG9wbWVudHMgaW4gbmV1cmFsLW5ldHdvcmstYmFzZWQgYWNvdXN0aWMgYW5kIGxhbmd1YWdlIG1vZGVsaW5nIHRvIGFkdmFuY2UgdGhlIHN0YXRlIG9mIHRoZSBhcnQgb24gdGhlIFN3aXRjaGJvYXJkIHJlY29nbml0aW9uIHRhc2suIEluc3BpcmVkIGJ5IG1hY2hpbmUgbGVhcm5pbmcgZW5zZW1ibGUgdGVjaG5pcXVlcywgdGhlIHN5c3RlbSB1c2VzIGEgcmFuZ2Ugb2YgY29udm9sdXRpb25hbCBhbmQgcmVjdXJyZW50IG5ldXJhbCBuZXR3b3Jrcy4gSS12ZWN0b3IgbW9kZWxpbmcgYW5kIGxhdHRpY2UtZnJlZSBNTUkgdHJhaW5pbmcgcHJvdmlkZSBzaWduaWZpY2FudCBnYWlucyBmb3IgYWxsIGFjb3VzdGljIG1vZGVsIGFyY2hpdGVjdHVyZXMuIExhbmd1YWdlIG1vZGVsIHJlc2NvcmluZyB3aXRoIG11bHRpcGxlIGZvcndhcmQgYW5kIGJhY2t3YXJkIHJ1bm5pbmcgUk5OTE1zLCBhbmQgd29yZCBwb3N0ZXJpb3ItYmFzZWQgc3lzdGVtIGNvbWJpbmF0aW9uIHByb3ZpZGUgYSAyMCUgYm9vc3QuIFRoZSBiZXN0IHNpbmdsZSBzeXN0ZW0gdXNlcyBhIFJlc05ldCBhcmNoaXRlY3R1cmUgYWNvdXN0aWMgbW9kZWwgd2l0aCBSTk5MTSByZXNjb3JpbmcsIGFuZCBhY2hpZXZlcyBhIHdvcmQgZXJyb3IgcmF0ZSBvZiA2LjklIG9uIHRoZSBOSVNUIDIwMDAgU3dpdGNoYm9hcmQgdGFzay4gVGhlIGNvbWJpbmVkIHN5c3RlbSBoYXMgYW4gZXJyb3IgcmF0ZSBvZiA2LjIlLCByZXByZXNlbnRpbmcgYW4gaW1wcm92ZW1lbnQgb3ZlciBwcmV2aW91c2x5IHJlcG9ydGVkIHJlc3VsdHMgb24gdGhpcyBiZW5jaG1hcmsgdGFzay4iLCwsVW5yZWxlYXNlZCxVbml0ZWQgU3RhdGVzIG9mIEFtZXJpY2EsLCwsLCwyMDI1LTExLTI4IDExOjUzOjQ0KzAwOjAwLCwsLCwsSW5kdXN0cnksLCwsLCwsLCwsLCwsLCwsLCxObwpMRi1NTUksU3BlZWNoLFNwZWVjaCByZWNvZ25pdGlvbiAoQVNSKSwiSm9obnMgSG9wa2lucyBVbml2ZXJzaXR5LENvcm5lbGwgVW5pdmVyc2l0eSIsIkRhbmllbCBQb3ZleSwgVmlqYXlhZGl0eWEgUGVkZGludGksIERhbmllbCBHYWx2ZXosIFBlZ2FoIEdoYWhyZW1hbmksIFZpbWFsIE1hbm9oYXIsIFhpbmd5dSBOYSwgWWltaW5nIFdhbmcsIFMuIEtodWRhbnB1ciIsMjAxNi0wOS0wOCxQdXJlbHkgc2VxdWVuY2UtdHJhaW5lZCBuZXVyYWwgbmV0d29ya3MgZm9yIEFTUiBiYXNlZCBvbiBsYXR0aWNlLWZyZWUgTU1JLGh0dHBzOi8vd3d3LnNlbWFudGljc2Nob2xhci5vcmcvcGFwZXIvUHVyZWx5LVNlcXVlbmNlLVRyYWluZWQtTmV1cmFsLU5ldHdvcmtzLWZvci1BU1Itb24tUG92ZXktUGVkZGludGkvNmNlNmE5YTMwY2Q2OWJkMjg0MmE0YjU4MWNmNDhjNjgxNWJkZmRkOCwsIkhpZ2hseSBjaXRlZCxTT1RBIGltcHJvdmVtZW50IixTT1RBIG9uIFNwZWVjaCBSZWNvZ25pdGlvbiBvbiBXU0ogZXZhbDkyLDE2NjAwMDAwLjAsTGFyZ2VzdCBtb2RlbDogVEROTi1BOiAxNi42IG1pbGxpb24gcGFyYW1ldGVycyAoVGFibGUgMiksLCw3MjAwMDAsIjMwMGhyIG9mIGF1ZGlvLCBudW1iZXIgb2Ygd29yZHMgdW5jbGVhciIsLCwsLENvbmZpZGVudCwiSW4gdGhpcyBwYXBlciB3ZSBkZXNjcmliZSBhIG1ldGhvZCB0byBwZXJmb3JtIHNlcXVlbmNlZGlzY3JpbWluYXRpdmUgdHJhaW5pbmcgb2YgbmV1cmFsIG5ldHdvcmsgYWNvdXN0aWMgbW9kZWxzIHdpdGhvdXQgdGhlIG5lZWQgZm9yIGZyYW1lLWxldmVsIGNyb3NzLWVudHJvcHkgcHJlLXRyYWluaW5nLiBXZSB1c2UgdGhlIGxhdHRpY2UtZnJlZSB2ZXJzaW9uIG9mIHRoZSBtYXhpbXVtIG11dHVhbCBpbmZvcm1hdGlvbiAoTU1JKSBjcml0ZXJpb246IExGLU1NSS4gVG8gbWFrZSBpdHMgY29tcHV0YXRpb24gZmVhc2libGUgd2UgdXNlIGEgcGhvbmUgbi1ncmFtIGxhbmd1YWdlIG1vZGVsLCBpbiBwbGFjZSBvZiB0aGUgd29yZCBsYW5ndWFnZSBtb2RlbC4gVG8gZnVydGhlciByZWR1Y2UgaXRzIHNwYWNlIGFuZCB0aW1lIGNvbXBsZXhpdHkgd2UgY29tcHV0ZSB0aGUgb2JqZWN0aXZlIGZ1bmN0aW9uIHVzaW5nIG5ldXJhbCBuZXR3b3JrIG91dHB1dHMgYXQgb25lIHRoaXJkIHRoZSBzdGFuZGFyZCBmcmFtZSByYXRlLiBUaGVzZSBjaGFuZ2VzIGVuYWJsZSB1cyB0byBwZXJmb3JtIHRoZSBjb21wdXRhdGlvbiBmb3IgdGhlIGZvcndhcmQtYmFja3dhcmQgYWxnb3JpdGhtIG9uIEdQVXMuIEZ1cnRoZXIgdGhlIHJlZHVjZWQgb3V0cHV0IGZyYW1lLXJhdGUgYWxzbyBwcm92aWRlcyBhIHNpZ25pZmljYW50IHNwZWVkLXVwIGR1cmluZyBkZWNvZGluZy4gV2UgcHJlc2VudCByZXN1bHRzIG9uIDUgZGlmZmVyZW50IExWQ1NSIHRhc2tzIHdpdGggdHJhaW5pbmcgZGF0YSByYW5naW5nIGZyb20gMTAwIHRvIDIxMDAgaG91cnMuIE1vZGVscyB0cmFpbmVkIHdpdGggTEZNTUkgcHJvdmlkZSBhIHJlbGF0aXZlIHdvcmQgZXJyb3IgcmF0ZSByZWR1Y3Rpb24gb2Yg4oi8MTEuNSUsIG92ZXIgdGhvc2UgdHJhaW5lZCB3aXRoIGNyb3NzLWVudHJvcHkgb2JqZWN0aXZlIGZ1bmN0aW9uLCBhbmQg4oi8OCUsIG92ZXIgdGhvc2UgdHJhaW5lZCB3aXRoIGNyb3NzLWVudHJvcHkgYW5kIHNNQlIgb2JqZWN0aXZlIGZ1bmN0aW9ucy4gQSBmdXJ0aGVyIHJlZHVjdGlvbiBvZiDiiLwyLjUlLCByZWxhdGl2ZSwgY2FuIGJlIG9idGFpbmVkIGJ5IGZpbmUgdHVuaW5nIHRoZXNlIG1vZGVscyB3aXRoIHRoZSB3b3JkLWxhdHRpY2UgYmFzZWQgc01CUiBvYmplY3RpdmUgZnVuY3Rpb24uIiwsLFVucmVsZWFzZWQsIlVuaXRlZCBTdGF0ZXMgb2YgQW1lcmljYSxVbml0ZWQgU3RhdGVzIG9mIEFtZXJpY2EiLCwsLCwsMjAyNS0xMS0yOCAxMTo1Mzo0NCswMDowMCwsLCwsLCJBY2FkZW1pYSxBY2FkZW1pYSIsLCwsLCwsLCwsLCwsLCwsLCxObwpNdWx0aS10YXNrIENhc2NhZGVkIENOTixWaXNpb24sRmFjZSBkZXRlY3Rpb24sIkNoaW5lc2UgQWNhZGVteSBvZiBTY2llbmNlcyxDaGluZXNlIFVuaXZlcnNpdHkgb2YgSG9uZyBLb25nIChDVUhLKSIsIkthaXBlbmcgWmhhbmcsIFpoYW5wZW5nIFpoYW5nLCBaaGlmZW5nIExpLCBZdSBRaWFvIiwyMDE2LTA4LTI2LEpvaW50IEZhY2UgRGV0ZWN0aW9uIGFuZCBBbGlnbm1lbnQgdXNpbmcgTXVsdGl0YXNrIGNhc2NhZGVkIGNvbnZvbHV0aW9uYWwgbmV0d29ya3MsaHR0cHM6Ly9hcnhpdi5vcmcvYWJzLzE2MDQuMDI4NzgsNTU4My4wLCwsLCwsLCwsLCwsLFVua25vd24sLCwsLCJDaGluYSxIb25nIEtvbmciLCwsLCwsMjAyNi0wNS0yNSAxMjoxMjo0OCswMDowMCwsLCwsLCJBY2FkZW1pYSxBY2FkZW1pYSIsLCwsLCwsLCwsLCwsLCwsLCwKRGVuc2VOZXQtMjY0LFZpc2lvbixJbWFnZSBjbGFzc2lmaWNhdGlvbiwiVHNpbmdodWEgVW5pdmVyc2l0eSxGYWNlYm9vayBBSSBSZXNlYXJjaCxDb3JuZWxsIFVuaXZlcnNpdHkiLCJHYW8gSHVhbmcsIFpodWFuZyBMaXUsIExhdXJlbnMgdmFuIGRlciBNYWF0ZW4sIEtpbGlhbiBRLiBXZWluYmVyZ2VyIiwyMDE2LTA4LTI1LERlbnNlbHkgQ29ubmVjdGVkIENvbnZvbHV0aW9uYWwgTmV0d29ya3MsaHR0cHM6Ly9hcnhpdi5vcmcvYWJzLzE2MDguMDY5OTMsNDMwOTQuMCxIaWdobHkgY2l0ZWQsLDM0MDAwMDAwLjAsRmlndXJlIDMsLCwsIiBPbiBJbWFnZU5ldCwKd2UgdHJhaW4gbW9kZWxzIGZvciA5MCBlcG9jaHMgd2l0aCBhIGJhdGNoIHNpemUgb2YgMjU2LiIsLCwsLENvbmZpZGVudCwiUmVjZW50IHdvcmsgaGFzIHNob3duIHRoYXQgY29udm9sdXRpb25hbCBuZXR3b3JrcyBjYW4gYmUgc3Vic3RhbnRpYWxseSBkZWVwZXIsIG1vcmUgYWNjdXJhdGUsIGFuZCBlZmZpY2llbnQgdG8gdHJhaW4gaWYgdGhleSBjb250YWluIHNob3J0ZXIgY29ubmVjdGlvbnMgYmV0d2VlbiBsYXllcnMgY2xvc2UgdG8gdGhlIGlucHV0IGFuZCB0aG9zZSBjbG9zZSB0byB0aGUgb3V0cHV0LiBJbiB0aGlzIHBhcGVyLCB3ZSBlbWJyYWNlIHRoaXMgb2JzZXJ2YXRpb24gYW5kIGludHJvZHVjZSB0aGUgRGVuc2UgQ29udm9sdXRpb25hbCBOZXR3b3JrIChEZW5zZU5ldCksIHdoaWNoIGNvbm5lY3RzIGVhY2ggbGF5ZXIgdG8gZXZlcnkgb3RoZXIgbGF5ZXIgaW4gYSBmZWVkLWZvcndhcmQgZmFzaGlvbi4gV2hlcmVhcyB0cmFkaXRpb25hbCBjb252b2x1dGlvbmFsIG5ldHdvcmtzIHdpdGggTCBsYXllcnMgaGF2ZSBMIGNvbm5lY3Rpb25zIC0gb25lIGJldHdlZW4gZWFjaCBsYXllciBhbmQgaXRzIHN1YnNlcXVlbnQgbGF5ZXIgLSBvdXIgbmV0d29yayBoYXMgTChMKzEpLzIgZGlyZWN0IGNvbm5lY3Rpb25zLiBGb3IgZWFjaCBsYXllciwgdGhlIGZlYXR1cmUtbWFwcyBvZiBhbGwgcHJlY2VkaW5nIGxheWVycyBhcmUgdXNlZCBhcyBpbnB1dHMsIGFuZCBpdHMgb3duIGZlYXR1cmUtbWFwcyBhcmUgdXNlZCBhcyBpbnB1dHMgaW50byBhbGwgc3Vic2VxdWVudCBsYXllcnMuIERlbnNlTmV0cyBoYXZlIHNldmVyYWwgY29tcGVsbGluZyBhZHZhbnRhZ2VzOiB0aGV5IGFsbGV2aWF0ZSB0aGUgdmFuaXNoaW5nLWdyYWRpZW50IHByb2JsZW0sIHN0cmVuZ3RoZW4gZmVhdHVyZSBwcm9wYWdhdGlvbiwgZW5jb3VyYWdlIGZlYXR1cmUgcmV1c2UsIGFuZCBzdWJzdGFudGlhbGx5IHJlZHVjZSB0aGUgbnVtYmVyIG9mIHBhcmFtZXRlcnMuIFdlIGV2YWx1YXRlIG91ciBwcm9wb3NlZCBhcmNoaXRlY3R1cmUgb24gZm91ciBoaWdobHkgY29tcGV0aXRpdmUgb2JqZWN0IHJlY29nbml0aW9uIGJlbmNobWFyayB0YXNrcyAoQ0lGQVItMTAsIENJRkFSLTEwMCwgU1ZITiwgYW5kIEltYWdlTmV0KS4gRGVuc2VOZXRzIG9idGFpbiBzaWduaWZpY2FudCBpbXByb3ZlbWVudHMgb3ZlciB0aGUgc3RhdGUtb2YtdGhlLWFydCBvbiBtb3N0IG9mIHRoZW0sIHdoaWxzdCByZXF1aXJpbmcgbGVzcyBjb21wdXRhdGlvbiB0byBhY2hpZXZlIGhpZ2ggcGVyZm9ybWFuY2UuIENvZGUgYW5kIHByZS10cmFpbmVkIG1vZGVscyBhcmUgYXZhaWxhYmxlIGF0IHRoaXMgaHR0cHMgVVJMIC4iLDkwLjAsLE9wZW4gd2VpZ2h0cyAodW5yZXN0cmljdGVkKSwiQ2hpbmEsVW5pdGVkIFN0YXRlcyBvZiBBbWVyaWNhLEZyYW5jZSxVbml0ZWQgU3RhdGVzIG9mIEFtZXJpY2EiLCwsLCwsMjAyNi0wNS0yNSAxMjoxMjo0OCswMDowMCwsLCwsLCJBY2FkZW1pYSxJbmR1c3RyeSxBY2FkZW1pYSIsLCwsLE9wZW4gc291cmNlLCJCU0QtMy1DbGF1c2UgbGljZW5zZQpodHRwczovL2dpdGh1Yi5jb20vbGl1emh1YW5nMTMvRGVuc2VOZXQiLCwsLCwsLCwsLCwsWWVzClNpbXBsZU5ldCxWaXNpb24sSW1hZ2UgY2xhc3NpZmljYXRpb24sIlNlbnNpZmFpLElzbGFtaWMgQXphZCBVbml2ZXJzaXR5LFRlY2huaWNvbG9yIFImSSxJbnN0aXR1dGUgZm9yIFJlc2VhcmNoIGluIEZ1bmRhbWVudGFsIFNjaWVuY2VzIChJUE0pIiwiU2V5eWVkIEhvc3NlaW4gSGFzYW5wb3VyLCBNb2hhbW1hZCBSb3VoYW5pLCBNb2hzZW4gRmF5eWF6LCBNb2hhbW1hZCBTYWJva3JvdSIsMjAxNi0wOC0yMiwiTGV0cyBrZWVwIGl0IHNpbXBsZSwgVXNpbmcgc2ltcGxlIGFyY2hpdGVjdHVyZXMgdG8gb3V0cGVyZm9ybSBkZWVwZXIgYW5kIG1vcmUgY29tcGxleCBhcmNoaXRlY3R1cmVzIixodHRwczovL2FyeGl2Lm9yZy9hYnMvMTYwOC4wNjAzNywxMjguMCxTT1RBIGltcHJvdmVtZW50LCIiIldlIGFjaGlldmVkIHN0YXRlLW9mLXRoZWFydCByZXN1bHQgb24gQ0lGQVIxMCBvdXRwZXJmb3JtaW5nIHNldmVyYWwgaGVhdmllciBhcmNoaXRlY3R1cmVzIiIiLDU0ODAwMDAuMCxTT1RBIENJRkFSLTEwIG1vZGVsIHdhcyA1LjQ4bSBwYXJhbXMsLCwxMjgwMDAwLCwsLE5WSURJQSBHZUZvcmNlIEdUWCA5ODAsLENvbmZpZGVudCwiTWFqb3Igd2lubmluZyBDb252b2x1dGlvbmFsIE5ldXJhbCBOZXR3b3JrcyAoQ05OcyksIHN1Y2ggYXMgQWxleE5ldCwgVkdHTmV0LCBSZXNOZXQsIEdvb2dsZU5ldCwgaW5jbHVkZSB0ZW5zIHRvIGh1bmRyZWRzIG9mIG1pbGxpb25zIG9mIHBhcmFtZXRlcnMsIHdoaWNoIGltcG9zZSBjb25zaWRlcmFibGUgY29tcHV0YXRpb24gYW5kIG1lbW9yeSBvdmVyaGVhZC4gVGhpcyBsaW1pdHMgdGhlaXIgcHJhY3RpY2FsIHVzZSBmb3IgdHJhaW5pbmcsIG9wdGltaXphdGlvbiBhbmQgbWVtb3J5IGVmZmljaWVuY3kuIE9uIHRoZSBjb250cmFyeSwgbGlnaHQtd2VpZ2h0IGFyY2hpdGVjdHVyZXMsIGJlaW5nIHByb3Bvc2VkIHRvIGFkZHJlc3MgdGhpcyBpc3N1ZSwgbWFpbmx5IHN1ZmZlciBmcm9tIGxvdyBhY2N1cmFjeS4gVGhlc2UgaW5lZmZpY2llbmNpZXMgbW9zdGx5IHN0ZW0gZnJvbSBmb2xsb3dpbmcgYW4gYWQgaG9jIHByb2NlZHVyZS4gV2UgcHJvcG9zZSBhIHNpbXBsZSBhcmNoaXRlY3R1cmUsIGNhbGxlZCBTaW1wbGVOZXQsIGJhc2VkIG9uIGEgc2V0IG9mIGRlc2lnbmluZyBwcmluY2lwbGVzLCB3aXRoIHdoaWNoIHdlIGVtcGlyaWNhbGx5IHNob3csIGEgd2VsbC1jcmFmdGVkIHlldCBzaW1wbGUgYW5kIHJlYXNvbmFibHkgZGVlcCBhcmNoaXRlY3R1cmUgY2FuIHBlcmZvcm0gb24gcGFyIHdpdGggZGVlcGVyIGFuZCBtb3JlIGNvbXBsZXggYXJjaGl0ZWN0dXJlcy4gU2ltcGxlTmV0IHByb3ZpZGVzIGEgZ29vZCB0cmFkZW9mZiBiZXR3ZWVuIHRoZSBjb21wdXRhdGlvbi9tZW1vcnkgZWZmaWNpZW5jeSBhbmQgdGhlIGFjY3VyYWN5LiBPdXIgc2ltcGxlIDEzLWxheWVyIGFyY2hpdGVjdHVyZSBvdXRwZXJmb3JtcyBtb3N0IG9mIHRoZSBkZWVwZXIgYW5kIGNvbXBsZXggYXJjaGl0ZWN0dXJlcyB0byBkYXRlIHN1Y2ggYXMgVkdHTmV0LCBSZXNOZXQsIGFuZCBHb29nbGVOZXQgb24gc2V2ZXJhbCB3ZWxsLWtub3duIGJlbmNobWFya3Mgd2hpbGUgaGF2aW5nIDIgdG8gMjUgdGltZXMgZmV3ZXIgbnVtYmVyIG9mIHBhcmFtZXRlcnMgYW5kIG9wZXJhdGlvbnMuIFRoaXMgbWFrZXMgaXQgdmVyeSBoYW5keSBmb3IgZW1iZWRkZWQgc3lzdGVtcyBvciBzeXN0ZW1zIHdpdGggY29tcHV0YXRpb25hbCBhbmQgbWVtb3J5IGxpbWl0YXRpb25zLiBXZSBhY2hpZXZlZCBzdGF0ZS1vZi10aGVhcnQgcmVzdWx0IG9uIENJRkFSMTAgb3V0cGVyZm9ybWluZyBzZXZlcmFsIGhlYXZpZXIgYXJjaGl0ZWN0dXJlcywgbmVhciBzdGF0ZSBvZiB0aGUgYXJ0IG9uIE1OSVNUIGFuZCBoaWdobHkgY29tcGV0aXRpdmUgcmVzdWx0cyBvbiBDSUZBUjEwMCBhbmQgU1ZITi4gV2UgYWxzbyBvdXRwZXJmb3JtZWQgdGhlIG11Y2ggbGFyZ2VyIGFuZCBkZWVwZXIgYXJjaGl0ZWN0dXJlcyBzdWNoIGFzIFZHR05ldCBhbmQgcG9wdWxhciB2YXJpYW50cyBvZiBSZXNOZXRzIGFtb25nIG90aGVycyBvbiB0aGUgSW1hZ2VOZXQgZGF0YXNldC4gTW9kZWxzIGFyZSBtYWRlIGF2YWlsYWJsZSBhdDogaHR0cHM6Ly9naXRodWIuY29tL0NvZGVyeDcvU2ltcGxlTmV0IiwsLCwiQmVsZ2l1bSxJcmFuIChJc2xhbWljIFJlcHVibGljIG9mKSxGcmFuY2UsSXJhbiAoSXNsYW1pYyBSZXB1YmxpYyBvZikiLCwsLCwsMjAyNi0wNS0yNSAxMjoxMjo1MCswMDowMCwsLCwsLCJJbmR1c3RyeSxBY2FkZW1pYSIsLCwsLCwsLCwsRlAzMiwsLCwsLCwsCkF0dGVuZC1JbmZlci1SZXBlYXQsVmlzaW9uLE9iamVjdCByZWNvZ25pdGlvbixHb29nbGUgRGVlcE1pbmQsIlNNIEFsaSBFc2xhbWksIE5pY29sYXMgSGVlc3MsIFRoZW9waGFuZSBXZWJlciwgWXV2YWwgVGFzc2EsIERhdmlkIFN6ZXBlc3ZhcmksIEdlb2ZmcmV5IEUgSGludG9uIiwyMDE2LTA4LTEyLCJBdHRlbmQsIEluZmVyLCBSZXBlYXQ6IEZhc3QgU2NlbmUgVW5kZXJzdGFuZGluZyB3aXRoIEdlbmVyYXRpdmUgTW9kZWxzIixodHRwczovL2FyeGl2Lm9yZy9hYnMvMTYwMy4wODU3NSw1ODEuMCwsLDgyMTMwMzA0LjAsZnJvbSBhcHBlbmRpeCBFOiBUaGUgY29udm9sdXRpb25hbCBuZXVyYWwgbmV0d29yayB1c2VzIGEgNjTDlyg1w5c1KS02NMOXKDXDlzUpLTY0w5coNcOXNSktNTEyIGFyY2hpdGVjdHVyZS4sNi40NDg4OTZlKzE2LChwZWFrIEZMT1BzIGZvciBHUFUgLSAxMjQ0IEdGTE9QcykgdGltZXMgKHRyYWluaW5nIHRpbWUgLSAzNjAwICogNDggc2Vjb25kKSAqICgwLjMgYXNzdW1lZCB1dGlsaXphdGlvbiByYXRlKSAsLDYwMDAwIE1OSVNUIGltYWdlcyw0OC4wLCI0OCBob3VycyBmb3IgTU5JU1QgbW9kZWwsIDcyIGhvdXJzIGZvciAzRCBzY2VuZXMgbW9kZWwiLE5WSURJQSBRdWFkcm8gSzQwMDAsLENvbmZpZGVudCwiV2UgcHJlc2VudCBhIGZyYW1ld29yayBmb3IgZWZmaWNpZW50IGluZmVyZW5jZSBpbiBzdHJ1Y3R1cmVkIGltYWdlIG1vZGVscyB0aGF0IGV4cGxpY2l0bHkgcmVhc29uIGFib3V0IG9iamVjdHMuIFdlIGFjaGlldmUgdGhpcyBieSBwZXJmb3JtaW5nIHByb2JhYmlsaXN0aWMgaW5mZXJlbmNlIHVzaW5nIGEgcmVjdXJyZW50IG5ldXJhbCBuZXR3b3JrIHRoYXQgYXR0ZW5kcyB0byBzY2VuZSBlbGVtZW50cyBhbmQgcHJvY2Vzc2VzIHRoZW0gb25lIGF0IGEgdGltZS4gQ3J1Y2lhbGx5LCB0aGUgbW9kZWwgaXRzZWxmIGxlYXJucyB0byBjaG9vc2UgdGhlIGFwcHJvcHJpYXRlIG51bWJlciBvZiBpbmZlcmVuY2Ugc3RlcHMuIFdlIHVzZSB0aGlzIHNjaGVtZSB0byBsZWFybiB0byBwZXJmb3JtIGluZmVyZW5jZSBpbiBwYXJ0aWFsbHkgc3BlY2lmaWVkIDJEIG1vZGVscyAodmFyaWFibGUtc2l6ZWQgdmFyaWF0aW9uYWwgYXV0by1lbmNvZGVycykgYW5kIGZ1bGx5IHNwZWNpZmllZCAzRCBtb2RlbHMgKHByb2JhYmlsaXN0aWMgcmVuZGVyZXJzKS4gV2Ugc2hvdyB0aGF0IHN1Y2ggbW9kZWxzIGxlYXJuIHRvIGlkZW50aWZ5IG11bHRpcGxlIG9iamVjdHMg4oCTIGNvdW50aW5nLCBsb2NhdGluZyBhbmQgY2xhc3NpZnlpbmcgdGhlIGVsZW1lbnRzIG9mIGEgc2NlbmUg4oCTIHdpdGhvdXQgYW55IHN1cGVydmlzaW9uLCBlLmcuLCBkZWNvbXBvc2luZyAzRCBpbWFnZXMgd2l0aCB2YXJpb3VzIG51bWJlcnMgb2Ygb2JqZWN0cyBpbiBhIHNpbmdsZSBmb3J3YXJkIHBhc3Mgb2YgYSBuZXVyYWwgbmV0d29yayBhdCB1bnByZWNlZGVudGVkIHNwZWVkLiBXZQpmdXJ0aGVyIHNob3cgdGhhdCB0aGUgbmV0d29ya3MgcHJvZHVjZSBhY2N1cmF0ZSBpbmZlcmVuY2VzIHdoZW4gY29tcGFyZWQgdG8gc3VwZXJ2aXNlZCBjb3VudGVycGFydHMsIGFuZCB0aGF0IHRoZWlyIHN0cnVjdHVyZSBsZWFkcyB0byBpbXByb3ZlZCBnZW5lcmFsaXphdGlvbi4iLCwsLFVuaXRlZCBTdGF0ZXMgb2YgQW1lcmljYSwsLCwsLDIwMjYtMDUtMjUgMTI6MTI6NDgrMDA6MDAsLCwsLCxJbmR1c3RyeSwsLCwsLCwsLCwsLCxIYXJkd2FyZSwsLCwsCk9yZGVyIGVtYmVkZGluZ3Mgd2l0aCBsYXllciBub3JtLFZpc2lvbixJbWFnZSBjYXB0aW9uaW5nLFVuaXZlcnNpdHkgb2YgVG9yb250bywiSmltbXkgTGVpIEJhLCBKYW1pZSBSeWFuIEtpcm9zLCBHZW9mZnJleSBFLiBIaW50b24iLDIwMTYtMDctMjEsTGF5ZXIgTm9ybWFsaXphdGlvbixodHRwczovL2FyeGl2Lm9yZy9hYnMvMTYwNy4wNjQ1MCwsLCwscG9zc2libHkgY2FuIGJlIGNhbGN1bGF0ZWQgYmFzZWQgb24gYXJjaGl0ZWN0dXJlIGRlc2NyaXB0aW9uLCwsLCwsLCwsQ29uZmlkZW50LCJUcmFpbmluZyBzdGF0ZS1vZi10aGUtYXJ0LCBkZWVwIG5ldXJhbCBuZXR3b3JrcyBpcyBjb21wdXRhdGlvbmFsbHkgZXhwZW5zaXZlLiBPbmUgd2F5IHRvIHJlZHVjZSB0aGUgdHJhaW5pbmcgdGltZSBpcyB0byBub3JtYWxpemUgdGhlIGFjdGl2aXRpZXMgb2YgdGhlIG5ldXJvbnMuIEEgcmVjZW50bHkgaW50cm9kdWNlZCB0ZWNobmlxdWUgY2FsbGVkIGJhdGNoIG5vcm1hbGl6YXRpb24gdXNlcyB0aGUgZGlzdHJpYnV0aW9uIG9mIHRoZSBzdW1tZWQgaW5wdXQgdG8gYSBuZXVyb24gb3ZlciBhIG1pbmktYmF0Y2ggb2YgdHJhaW5pbmcgY2FzZXMgdG8gY29tcHV0ZSBhIG1lYW4gYW5kIHZhcmlhbmNlIHdoaWNoIGFyZSB0aGVuIHVzZWQgdG8gbm9ybWFsaXplIHRoZSBzdW1tZWQgaW5wdXQgdG8gdGhhdCBuZXVyb24gb24gZWFjaCB0cmFpbmluZyBjYXNlLiBUaGlzIHNpZ25pZmljYW50bHkgcmVkdWNlcyB0aGUgdHJhaW5pbmcgdGltZSBpbiBmZWVkLWZvcndhcmQgbmV1cmFsIG5ldHdvcmtzLiBIb3dldmVyLCB0aGUgZWZmZWN0IG9mIGJhdGNoIG5vcm1hbGl6YXRpb24gaXMgZGVwZW5kZW50IG9uIHRoZSBtaW5pLWJhdGNoIHNpemUgYW5kIGl0IGlzIG5vdCBvYnZpb3VzIGhvdyB0byBhcHBseSBpdCB0byByZWN1cnJlbnQgbmV1cmFsIG5ldHdvcmtzLiBJbiB0aGlzIHBhcGVyLCB3ZSB0cmFuc3Bvc2UgYmF0Y2ggbm9ybWFsaXphdGlvbiBpbnRvIGxheWVyIG5vcm1hbGl6YXRpb24gYnkgY29tcHV0aW5nIHRoZSBtZWFuIGFuZCB2YXJpYW5jZSB1c2VkIGZvciBub3JtYWxpemF0aW9uIGZyb20gYWxsIG9mIHRoZSBzdW1tZWQgaW5wdXRzIHRvIHRoZSBuZXVyb25zIGluIGEgbGF5ZXIgb24gYSBzaW5nbGUgdHJhaW5pbmcgY2FzZS4gTGlrZSBiYXRjaCBub3JtYWxpemF0aW9uLCB3ZSBhbHNvIGdpdmUgZWFjaCBuZXVyb24gaXRzIG93biBhZGFwdGl2ZSBiaWFzIGFuZCBnYWluIHdoaWNoIGFyZSBhcHBsaWVkIGFmdGVyIHRoZSBub3JtYWxpemF0aW9uIGJ1dCBiZWZvcmUgdGhlIG5vbi1saW5lYXJpdHkuIFVubGlrZSBiYXRjaCBub3JtYWxpemF0aW9uLCBsYXllciBub3JtYWxpemF0aW9uIHBlcmZvcm1zIGV4YWN0bHkgdGhlIHNhbWUgY29tcHV0YXRpb24gYXQgdHJhaW5pbmcgYW5kIHRlc3QgdGltZXMuIEl0IGlzIGFsc28gc3RyYWlnaHRmb3J3YXJkIHRvIGFwcGx5IHRvIHJlY3VycmVudCBuZXVyYWwgbmV0d29ya3MgYnkgY29tcHV0aW5nIHRoZSBub3JtYWxpemF0aW9uIHN0YXRpc3RpY3Mgc2VwYXJhdGVseSBhdCBlYWNoIHRpbWUgc3RlcC4gTGF5ZXIgbm9ybWFsaXphdGlvbiBpcyB2ZXJ5IGVmZmVjdGl2ZSBhdCBzdGFiaWxpemluZyB0aGUgaGlkZGVuIHN0YXRlIGR5bmFtaWNzIGluIHJlY3VycmVudCBuZXR3b3Jrcy4gRW1waXJpY2FsbHksIHdlIHNob3cgdGhhdCBsYXllciBub3JtYWxpemF0aW9uIGNhbiBzdWJzdGFudGlhbGx5IHJlZHVjZSB0aGUgdHJhaW5pbmcgdGltZSBjb21wYXJlZCB3aXRoIHByZXZpb3VzbHkgcHVibGlzaGVkIHRlY2huaXF1ZXMuIiwsLCxDYW5hZGEsT3JkZXItRW1iZWRkaW5ncyBvZiBJbWFnZXMgYW5kIExhbmd1YWdlLCwsLCwyMDI1LTExLTI4IDExOjUzOjQ0KzAwOjAwLCwsLCwsQWNhZGVtaWEsLCwsLCwsLCwsLCwsLCwsLCwKTGF5ZXIgTm9ybWFsaXphdGlvbjogVGhlIEF0dGVudGl2ZSBSZWFkZXIsTGFuZ3VhZ2UsUXVlc3Rpb24gYW5zd2VyaW5nLFVuaXZlcnNpdHkgb2YgVG9yb250bywiSmltbXkgTGVpIEJhLCBKYW1pZSBSeWFuIEtpcm9zLCBHZW9mZnJleSBFLiBIaW50b24iLDIwMTYtMDctMjEsTGF5ZXIgTm9ybWFsaXphdGlvbixodHRwczovL2FyeGl2Lm9yZy9hYnMvMTYwNy4wNjQ1MCwsLCwscG9zc2libHkgY2FuIGJlIGNhbGN1bGF0ZWQgYmFzZWQgb24gYXJjaGl0ZWN0dXJlIGRlc2NyaXB0aW9uLCwsLCwsLCwsQ29uZmlkZW50LCJUcmFpbmluZyBzdGF0ZS1vZi10aGUtYXJ0LCBkZWVwIG5ldXJhbCBuZXR3b3JrcyBpcyBjb21wdXRhdGlvbmFsbHkgZXhwZW5zaXZlLiBPbmUgd2F5IHRvIHJlZHVjZSB0aGUgdHJhaW5pbmcgdGltZSBpcyB0byBub3JtYWxpemUgdGhlIGFjdGl2aXRpZXMgb2YgdGhlIG5ldXJvbnMuIEEgcmVjZW50bHkgaW50cm9kdWNlZCB0ZWNobmlxdWUgY2FsbGVkIGJhdGNoIG5vcm1hbGl6YXRpb24gdXNlcyB0aGUgZGlzdHJpYnV0aW9uIG9mIHRoZSBzdW1tZWQgaW5wdXQgdG8gYSBuZXVyb24gb3ZlciBhIG1pbmktYmF0Y2ggb2YgdHJhaW5pbmcgY2FzZXMgdG8gY29tcHV0ZSBhIG1lYW4gYW5kIHZhcmlhbmNlIHdoaWNoIGFyZSB0aGVuIHVzZWQgdG8gbm9ybWFsaXplIHRoZSBzdW1tZWQgaW5wdXQgdG8gdGhhdCBuZXVyb24gb24gZWFjaCB0cmFpbmluZyBjYXNlLiBUaGlzIHNpZ25pZmljYW50bHkgcmVkdWNlcyB0aGUgdHJhaW5pbmcgdGltZSBpbiBmZWVkLWZvcndhcmQgbmV1cmFsIG5ldHdvcmtzLiBIb3dldmVyLCB0aGUgZWZmZWN0IG9mIGJhdGNoIG5vcm1hbGl6YXRpb24gaXMgZGVwZW5kZW50IG9uIHRoZSBtaW5pLWJhdGNoIHNpemUgYW5kIGl0IGlzIG5vdCBvYnZpb3VzIGhvdyB0byBhcHBseSBpdCB0byByZWN1cnJlbnQgbmV1cmFsIG5ldHdvcmtzLiBJbiB0aGlzIHBhcGVyLCB3ZSB0cmFuc3Bvc2UgYmF0Y2ggbm9ybWFsaXphdGlvbiBpbnRvIGxheWVyIG5vcm1hbGl6YXRpb24gYnkgY29tcHV0aW5nIHRoZSBtZWFuIGFuZCB2YXJpYW5jZSB1c2VkIGZvciBub3JtYWxpemF0aW9uIGZyb20gYWxsIG9mIHRoZSBzdW1tZWQgaW5wdXRzIHRvIHRoZSBuZXVyb25zIGluIGEgbGF5ZXIgb24gYSBzaW5nbGUgdHJhaW5pbmcgY2FzZS4gTGlrZSBiYXRjaCBub3JtYWxpemF0aW9uLCB3ZSBhbHNvIGdpdmUgZWFjaCBuZXVyb24gaXRzIG93biBhZGFwdGl2ZSBiaWFzIGFuZCBnYWluIHdoaWNoIGFyZSBhcHBsaWVkIGFmdGVyIHRoZSBub3JtYWxpemF0aW9uIGJ1dCBiZWZvcmUgdGhlIG5vbi1saW5lYXJpdHkuIFVubGlrZSBiYXRjaCBub3JtYWxpemF0aW9uLCBsYXllciBub3JtYWxpemF0aW9uIHBlcmZvcm1zIGV4YWN0bHkgdGhlIHNhbWUgY29tcHV0YXRpb24gYXQgdHJhaW5pbmcgYW5kIHRlc3QgdGltZXMuIEl0IGlzIGFsc28gc3RyYWlnaHRmb3J3YXJkIHRvIGFwcGx5IHRvIHJlY3VycmVudCBuZXVyYWwgbmV0d29ya3MgYnkgY29tcHV0aW5nIHRoZSBub3JtYWxpemF0aW9uIHN0YXRpc3RpY3Mgc2VwYXJhdGVseSBhdCBlYWNoIHRpbWUgc3RlcC4gTGF5ZXIgbm9ybWFsaXphdGlvbiBpcyB2ZXJ5IGVmZmVjdGl2ZSBhdCBzdGFiaWxpemluZyB0aGUgaGlkZGVuIHN0YXRlIGR5bmFtaWNzIGluIHJlY3VycmVudCBuZXR3b3Jrcy4gRW1waXJpY2FsbHksIHdlIHNob3cgdGhhdCBsYXllciBub3JtYWxpemF0aW9uIGNhbiBzdWJzdGFudGlhbGx5IHJlZHVjZSB0aGUgdHJhaW5pbmcgdGltZSBjb21wYXJlZCB3aXRoIHByZXZpb3VzbHkgcHVibGlzaGVkIHRlY2huaXF1ZXMuIiwsLCxDYW5hZGEsVGhlIEF0dGVudGl2ZSBSZWFkZXIsLCwsLDIwMjUtMTEtMjggMTE6NTM6NDQrMDA6MDAsLCwsLCxBY2FkZW1pYSwsLCwsLCwsLCwsLCwsLCwsLApMYXllciBOb3JtYWxpemF0aW9uOiBTa2lwIFRob3VnaHRzLExhbmd1YWdlLExhbmd1YWdlIG1vZGVsaW5nLFVuaXZlcnNpdHkgb2YgVG9yb250bywiSmltbXkgTGVpIEJhLCBKYW1pZSBSeWFuIEtpcm9zLCBHZW9mZnJleSBFLiBIaW50b24iLDIwMTYtMDctMjEsTGF5ZXIgTm9ybWFsaXphdGlvbixodHRwczovL2FyeGl2Lm9yZy9hYnMvMTYwNy4wNjQ1MCwsLCwscG9zc2libHkgY2FuIGJlIGNhbGN1bGF0ZWQgYmFzZWQgb24gYXJjaGl0ZWN0dXJlIGRlc2NyaXB0aW9uLCwsLCw3MjAuMCwsLCxDb25maWRlbnQsIlRyYWluaW5nIHN0YXRlLW9mLXRoZS1hcnQsIGRlZXAgbmV1cmFsIG5ldHdvcmtzIGlzIGNvbXB1dGF0aW9uYWxseSBleHBlbnNpdmUuIE9uZSB3YXkgdG8gcmVkdWNlIHRoZSB0cmFpbmluZyB0aW1lIGlzIHRvIG5vcm1hbGl6ZSB0aGUgYWN0aXZpdGllcyBvZiB0aGUgbmV1cm9ucy4gQSByZWNlbnRseSBpbnRyb2R1Y2VkIHRlY2huaXF1ZSBjYWxsZWQgYmF0Y2ggbm9ybWFsaXphdGlvbiB1c2VzIHRoZSBkaXN0cmlidXRpb24gb2YgdGhlIHN1bW1lZCBpbnB1dCB0byBhIG5ldXJvbiBvdmVyIGEgbWluaS1iYXRjaCBvZiB0cmFpbmluZyBjYXNlcyB0byBjb21wdXRlIGEgbWVhbiBhbmQgdmFyaWFuY2Ugd2hpY2ggYXJlIHRoZW4gdXNlZCB0byBub3JtYWxpemUgdGhlIHN1bW1lZCBpbnB1dCB0byB0aGF0IG5ldXJvbiBvbiBlYWNoIHRyYWluaW5nIGNhc2UuIFRoaXMgc2lnbmlmaWNhbnRseSByZWR1Y2VzIHRoZSB0cmFpbmluZyB0aW1lIGluIGZlZWQtZm9yd2FyZCBuZXVyYWwgbmV0d29ya3MuIEhvd2V2ZXIsIHRoZSBlZmZlY3Qgb2YgYmF0Y2ggbm9ybWFsaXphdGlvbiBpcyBkZXBlbmRlbnQgb24gdGhlIG1pbmktYmF0Y2ggc2l6ZSBhbmQgaXQgaXMgbm90IG9idmlvdXMgaG93IHRvIGFwcGx5IGl0IHRvIHJlY3VycmVudCBuZXVyYWwgbmV0d29ya3MuIEluIHRoaXMgcGFwZXIsIHdlIHRyYW5zcG9zZSBiYXRjaCBub3JtYWxpemF0aW9uIGludG8gbGF5ZXIgbm9ybWFsaXphdGlvbiBieSBjb21wdXRpbmcgdGhlIG1lYW4gYW5kIHZhcmlhbmNlIHVzZWQgZm9yIG5vcm1hbGl6YXRpb24gZnJvbSBhbGwgb2YgdGhlIHN1bW1lZCBpbnB1dHMgdG8gdGhlIG5ldXJvbnMgaW4gYSBsYXllciBvbiBhIHNpbmdsZSB0cmFpbmluZyBjYXNlLiBMaWtlIGJhdGNoIG5vcm1hbGl6YXRpb24sIHdlIGFsc28gZ2l2ZSBlYWNoIG5ldXJvbiBpdHMgb3duIGFkYXB0aXZlIGJpYXMgYW5kIGdhaW4gd2hpY2ggYXJlIGFwcGxpZWQgYWZ0ZXIgdGhlIG5vcm1hbGl6YXRpb24gYnV0IGJlZm9yZSB0aGUgbm9uLWxpbmVhcml0eS4gVW5saWtlIGJhdGNoIG5vcm1hbGl6YXRpb24sIGxheWVyIG5vcm1hbGl6YXRpb24gcGVyZm9ybXMgZXhhY3RseSB0aGUgc2FtZSBjb21wdXRhdGlvbiBhdCB0cmFpbmluZyBhbmQgdGVzdCB0aW1lcy4gSXQgaXMgYWxzbyBzdHJhaWdodGZvcndhcmQgdG8gYXBwbHkgdG8gcmVjdXJyZW50IG5ldXJhbCBuZXR3b3JrcyBieSBjb21wdXRpbmcgdGhlIG5vcm1hbGl6YXRpb24gc3RhdGlzdGljcyBzZXBhcmF0ZWx5IGF0IGVhY2ggdGltZSBzdGVwLiBMYXllciBub3JtYWxpemF0aW9uIGlzIHZlcnkgZWZmZWN0aXZlIGF0IHN0YWJpbGl6aW5nIHRoZSBoaWRkZW4gc3RhdGUgZHluYW1pY3MgaW4gcmVjdXJyZW50IG5ldHdvcmtzLiBFbXBpcmljYWxseSwgd2Ugc2hvdyB0aGF0IGxheWVyIG5vcm1hbGl6YXRpb24gY2FuIHN1YnN0YW50aWFsbHkgcmVkdWNlIHRoZSB0cmFpbmluZyB0aW1lIGNvbXBhcmVkIHdpdGggcHJldmlvdXNseSBwdWJsaXNoZWQgdGVjaG5pcXVlcy4iLCwsLENhbmFkYSxTa2lwLVRob3VnaHRzLCwsLCwyMDI1LTExLTI4IDExOjUzOjQ0KzAwOjAwLCwsLCwsQWNhZGVtaWEsLCwsLCwsLCwsLCwsLCwsLCwKTGF5ZXIgTm9ybWFsaXphdGlvbjogRHJhdyxJbWFnZSBnZW5lcmF0aW9uLEltYWdlIGdlbmVyYXRpb24sVW5pdmVyc2l0eSBvZiBUb3JvbnRvLCJKaW1teSBMZWkgQmEsIEphbWllIFJ5YW4gS2lyb3MsIEdlb2ZmcmV5IEUuIEhpbnRvbiIsMjAxNi0wNy0yMSxMYXllciBOb3JtYWxpemF0aW9uLGh0dHBzOi8vYXJ4aXYub3JnL2Ficy8xNjA3LjA2NDUwLCwsLCxwb3NzaWJseSBjYW4gYmUgY2FsY3VsYXRlZCBiYXNlZCBvbiBhcmNoaXRlY3R1cmUgZGVzY3JpcHRpb24sLCwzOTIwMDAwMCwiVGhlIGRhdGFzZXQgaGFzIGJlZW4gc3BsaXQgaW50byA1MCwwMDAKdHJhaW5pbmcsIDEwLDAwMCB2YWxpZGF0aW9uIGFuZCAxMCwwMDAgdGVzdCIsLCwsLENvbmZpZGVudCwiVHJhaW5pbmcgc3RhdGUtb2YtdGhlLWFydCwgZGVlcCBuZXVyYWwgbmV0d29ya3MgaXMgY29tcHV0YXRpb25hbGx5IGV4cGVuc2l2ZS4gT25lIHdheSB0byByZWR1Y2UgdGhlIHRyYWluaW5nIHRpbWUgaXMgdG8gbm9ybWFsaXplIHRoZSBhY3Rpdml0aWVzIG9mIHRoZSBuZXVyb25zLiBBIHJlY2VudGx5IGludHJvZHVjZWQgdGVjaG5pcXVlIGNhbGxlZCBiYXRjaCBub3JtYWxpemF0aW9uIHVzZXMgdGhlIGRpc3RyaWJ1dGlvbiBvZiB0aGUgc3VtbWVkIGlucHV0IHRvIGEgbmV1cm9uIG92ZXIgYSBtaW5pLWJhdGNoIG9mIHRyYWluaW5nIGNhc2VzIHRvIGNvbXB1dGUgYSBtZWFuIGFuZCB2YXJpYW5jZSB3aGljaCBhcmUgdGhlbiB1c2VkIHRvIG5vcm1hbGl6ZSB0aGUgc3VtbWVkIGlucHV0IHRvIHRoYXQgbmV1cm9uIG9uIGVhY2ggdHJhaW5pbmcgY2FzZS4gVGhpcyBzaWduaWZpY2FudGx5IHJlZHVjZXMgdGhlIHRyYWluaW5nIHRpbWUgaW4gZmVlZC1mb3J3YXJkIG5ldXJhbCBuZXR3b3Jrcy4gSG93ZXZlciwgdGhlIGVmZmVjdCBvZiBiYXRjaCBub3JtYWxpemF0aW9uIGlzIGRlcGVuZGVudCBvbiB0aGUgbWluaS1iYXRjaCBzaXplIGFuZCBpdCBpcyBub3Qgb2J2aW91cyBob3cgdG8gYXBwbHkgaXQgdG8gcmVjdXJyZW50IG5ldXJhbCBuZXR3b3Jrcy4gSW4gdGhpcyBwYXBlciwgd2UgdHJhbnNwb3NlIGJhdGNoIG5vcm1hbGl6YXRpb24gaW50byBsYXllciBub3JtYWxpemF0aW9uIGJ5IGNvbXB1dGluZyB0aGUgbWVhbiBhbmQgdmFyaWFuY2UgdXNlZCBmb3Igbm9ybWFsaXphdGlvbiBmcm9tIGFsbCBvZiB0aGUgc3VtbWVkIGlucHV0cyB0byB0aGUgbmV1cm9ucyBpbiBhIGxheWVyIG9uIGEgc2luZ2xlIHRyYWluaW5nIGNhc2UuIExpa2UgYmF0Y2ggbm9ybWFsaXphdGlvbiwgd2UgYWxzbyBnaXZlIGVhY2ggbmV1cm9uIGl0cyBvd24gYWRhcHRpdmUgYmlhcyBhbmQgZ2FpbiB3aGljaCBhcmUgYXBwbGllZCBhZnRlciB0aGUgbm9ybWFsaXphdGlvbiBidXQgYmVmb3JlIHRoZSBub24tbGluZWFyaXR5LiBVbmxpa2UgYmF0Y2ggbm9ybWFsaXphdGlvbiwgbGF5ZXIgbm9ybWFsaXphdGlvbiBwZXJmb3JtcyBleGFjdGx5IHRoZSBzYW1lIGNvbXB1dGF0aW9uIGF0IHRyYWluaW5nIGFuZCB0ZXN0IHRpbWVzLiBJdCBpcyBhbHNvIHN0cmFpZ2h0Zm9yd2FyZCB0byBhcHBseSB0byByZWN1cnJlbnQgbmV1cmFsIG5ldHdvcmtzIGJ5IGNvbXB1dGluZyB0aGUgbm9ybWFsaXphdGlvbiBzdGF0aXN0aWNzIHNlcGFyYXRlbHkgYXQgZWFjaCB0aW1lIHN0ZXAuIExheWVyIG5vcm1hbGl6YXRpb24gaXMgdmVyeSBlZmZlY3RpdmUgYXQgc3RhYmlsaXppbmcgdGhlIGhpZGRlbiBzdGF0ZSBkeW5hbWljcyBpbiByZWN1cnJlbnQgbmV0d29ya3MuIEVtcGlyaWNhbGx5LCB3ZSBzaG93IHRoYXQgbGF5ZXIgbm9ybWFsaXphdGlvbiBjYW4gc3Vic3RhbnRpYWxseSByZWR1Y2UgdGhlIHRyYWluaW5nIHRpbWUgY29tcGFyZWQgd2l0aCBwcmV2aW91c2x5IHB1Ymxpc2hlZCB0ZWNobmlxdWVzLiIsLCwsQ2FuYWRhLERyYXcsLCwsLDIwMjUtMTEtMjggMTE6NTM6NDQrMDA6MDAsLCwsLCxBY2FkZW1pYSwsLCwsLCwsLCwsLCwsLCwsLApMYXllciBOb3JtYWxpemF0aW9uOiBIYW5kd3JpdGluZyBzZXF1ZW5jZSBnZW5lcmF0aW9uLEltYWdlIGdlbmVyYXRpb24sSW1hZ2UgZ2VuZXJhdGlvbixVbml2ZXJzaXR5IG9mIFRvcm9udG8sIkppbW15IExlaSBCYSwgSmFtaWUgUnlhbiBLaXJvcywgR2VvZmZyZXkgRS4gSGludG9uIiwyMDE2LTA3LTIxLExheWVyIE5vcm1hbGl6YXRpb24saHR0cHM6Ly9hcnhpdi5vcmcvYWJzLzE2MDcuMDY0NTAsLCwsMzcwMDAwMC4wLCIgVGhlIHRvdGFsIG51bWJlciBvZgp3ZWlnaHRzIHdhcyBpbmNyZWFzZWQgdG8gYXBwcm94aW1hdGVseSAzLjdNLiAiLCwsODUyNTMwMCwiMTIxNzkqNzAwPTg1MjUzMDAKClRoZXJlIGFyZSwgaW4gdG90YWwsIDEyMTc5IGhhbmR3cml0aW5nIGxpbmUgc2VxdWVuY2VzLiBUaGUgaW5wdXQKc3RyaW5nIGlzIHR5cGljYWxseSBtb3JlIHRoYW4gMjUgY2hhcmFjdGVycyBhbmQgdGhlIGF2ZXJhZ2UgaGFuZHdyaXRpbmcgbGluZSBoYXMgYSBsZW5ndGggYXJvdW5kIDcwMC4iLCwsLCxTcGVjdWxhdGl2ZSwiVHJhaW5pbmcgc3RhdGUtb2YtdGhlLWFydCwgZGVlcCBuZXVyYWwgbmV0d29ya3MgaXMgY29tcHV0YXRpb25hbGx5IGV4cGVuc2l2ZS4gT25lIHdheSB0byByZWR1Y2UgdGhlIHRyYWluaW5nIHRpbWUgaXMgdG8gbm9ybWFsaXplIHRoZSBhY3Rpdml0aWVzIG9mIHRoZSBuZXVyb25zLiBBIHJlY2VudGx5IGludHJvZHVjZWQgdGVjaG5pcXVlIGNhbGxlZCBiYXRjaCBub3JtYWxpemF0aW9u</x:v>
      </x:c>
    </x:row>
    <x:row r="289" ht="18" customHeight="1">
      <x:c r="A289" s="17" t="n">
        <x:v>284</x:v>
      </x:c>
      <x:c r="B289" s="17" t="n">
        <x:v>310</x:v>
      </x:c>
      <x:c r="C289" s="160" t="str">
        <x:v>IHVzZXMgdGhlIGRpc3RyaWJ1dGlvbiBvZiB0aGUgc3VtbWVkIGlucHV0IHRvIGEgbmV1cm9uIG92ZXIgYSBtaW5pLWJhdGNoIG9mIHRyYWluaW5nIGNhc2VzIHRvIGNvbXB1dGUgYSBtZWFuIGFuZCB2YXJpYW5jZSB3aGljaCBhcmUgdGhlbiB1c2VkIHRvIG5vcm1hbGl6ZSB0aGUgc3VtbWVkIGlucHV0IHRvIHRoYXQgbmV1cm9uIG9uIGVhY2ggdHJhaW5pbmcgY2FzZS4gVGhpcyBzaWduaWZpY2FudGx5IHJlZHVjZXMgdGhlIHRyYWluaW5nIHRpbWUgaW4gZmVlZC1mb3J3YXJkIG5ldXJhbCBuZXR3b3Jrcy4gSG93ZXZlciwgdGhlIGVmZmVjdCBvZiBiYXRjaCBub3JtYWxpemF0aW9uIGlzIGRlcGVuZGVudCBvbiB0aGUgbWluaS1iYXRjaCBzaXplIGFuZCBpdCBpcyBub3Qgb2J2aW91cyBob3cgdG8gYXBwbHkgaXQgdG8gcmVjdXJyZW50IG5ldXJhbCBuZXR3b3Jrcy4gSW4gdGhpcyBwYXBlciwgd2UgdHJhbnNwb3NlIGJhdGNoIG5vcm1hbGl6YXRpb24gaW50byBsYXllciBub3JtYWxpemF0aW9uIGJ5IGNvbXB1dGluZyB0aGUgbWVhbiBhbmQgdmFyaWFuY2UgdXNlZCBmb3Igbm9ybWFsaXphdGlvbiBmcm9tIGFsbCBvZiB0aGUgc3VtbWVkIGlucHV0cyB0byB0aGUgbmV1cm9ucyBpbiBhIGxheWVyIG9uIGEgc2luZ2xlIHRyYWluaW5nIGNhc2UuIExpa2UgYmF0Y2ggbm9ybWFsaXphdGlvbiwgd2UgYWxzbyBnaXZlIGVhY2ggbmV1cm9uIGl0cyBvd24gYWRhcHRpdmUgYmlhcyBhbmQgZ2FpbiB3aGljaCBhcmUgYXBwbGllZCBhZnRlciB0aGUgbm9ybWFsaXphdGlvbiBidXQgYmVmb3JlIHRoZSBub24tbGluZWFyaXR5LiBVbmxpa2UgYmF0Y2ggbm9ybWFsaXphdGlvbiwgbGF5ZXIgbm9ybWFsaXphdGlvbiBwZXJmb3JtcyBleGFjdGx5IHRoZSBzYW1lIGNvbXB1dGF0aW9uIGF0IHRyYWluaW5nIGFuZCB0ZXN0IHRpbWVzLiBJdCBpcyBhbHNvIHN0cmFpZ2h0Zm9yd2FyZCB0byBhcHBseSB0byByZWN1cnJlbnQgbmV1cmFsIG5ldHdvcmtzIGJ5IGNvbXB1dGluZyB0aGUgbm9ybWFsaXphdGlvbiBzdGF0aXN0aWNzIHNlcGFyYXRlbHkgYXQgZWFjaCB0aW1lIHN0ZXAuIExheWVyIG5vcm1hbGl6YXRpb24gaXMgdmVyeSBlZmZlY3RpdmUgYXQgc3RhYmlsaXppbmcgdGhlIGhpZGRlbiBzdGF0ZSBkeW5hbWljcyBpbiByZWN1cnJlbnQgbmV0d29ya3MuIEVtcGlyaWNhbGx5LCB3ZSBzaG93IHRoYXQgbGF5ZXIgbm9ybWFsaXphdGlvbiBjYW4gc3Vic3RhbnRpYWxseSByZWR1Y2UgdGhlIHRyYWluaW5nIHRpbWUgY29tcGFyZWQgd2l0aCBwcmV2aW91c2x5IHB1Ymxpc2hlZCB0ZWNobmlxdWVzLiIsLCwsQ2FuYWRhLFJOTit3ZWlnaHQgbm9pc2UrZHluYW1pYyBldmFsLDE4OTI2MTY2MDAwMDAwMC4wLD04NTI1MzAwKjM3MDAwMDAqNj0xLjg5MjYxNjZlKzE0LCwsMjAyNS0xMS0yOCAxMTo1Mzo0NCswMDowMCwsLCwsLEFjYWRlbWlhLCwsLCwsLCwsLCwsLE9wZXJhdGlvbiBjb3VudGluZywsLCwsCkNoYXJhY3Rlci1lbnJpY2hlZCB3b3JkMnZlYyxMYW5ndWFnZSxMYW5ndWFnZSBtb2RlbGluZyxGYWNlYm9vayBBSSBSZXNlYXJjaCwiUGlvdHIgQm9qYW5vd3NraSwgRWRvdWFyZCBHcmF2ZSwgQXJtYW5kIEpvdWxpbiwgVG9tYXMgTWlrb2xvdiIsMjAxNi0wNy0xNSxFbnJpY2hpbmcgV29yZCBWZWN0b3JzIHdpdGggU3Vid29yZCBJbmZvcm1hdGlvbixodHRwczovL2FyeGl2Lm9yZy9hYnMvMTYwNy4wNDYwNiwxMDc0NC4wLEhpZ2hseSBjaXRlZCwsLCwsLCwsLCwsLFVua25vd24sIkNvbnRpbnVvdXMgd29yZCByZXByZXNlbnRhdGlvbnMsIHRyYWluZWQgb24gbGFyZ2UgdW5sYWJlbGVkIGNvcnBvcmEgYXJlIHVzZWZ1bCBmb3IgbWFueSBuYXR1cmFsIGxhbmd1YWdlIHByb2Nlc3NpbmcgdGFza3MuIFBvcHVsYXIgbW9kZWxzIHRoYXQgbGVhcm4gc3VjaCByZXByZXNlbnRhdGlvbnMgaWdub3JlIHRoZSBtb3JwaG9sb2d5IG9mIHdvcmRzLCBieSBhc3NpZ25pbmcgYSBkaXN0aW5jdCB2ZWN0b3IgdG8gZWFjaCB3b3JkLiBUaGlzIGlzIGEgbGltaXRhdGlvbiwgZXNwZWNpYWxseSBmb3IgbGFuZ3VhZ2VzIHdpdGggbGFyZ2Ugdm9jYWJ1bGFyaWVzIGFuZCBtYW55IHJhcmUgd29yZHMuIEluIHRoaXMgcGFwZXIsIHdlIHByb3Bvc2UgYSBuZXcgYXBwcm9hY2ggYmFzZWQgb24gdGhlIHNraXBncmFtIG1vZGVsLCB3aGVyZSBlYWNoIHdvcmQgaXMgcmVwcmVzZW50ZWQgYXMgYSBiYWcgb2YgY2hhcmFjdGVyIG4tZ3JhbXMuIEEgdmVjdG9yIHJlcHJlc2VudGF0aW9uIGlzIGFzc29jaWF0ZWQgdG8gZWFjaCBjaGFyYWN0ZXIgbi1ncmFtOyB3b3JkcyBiZWluZyByZXByZXNlbnRlZCBhcyB0aGUgc3VtIG9mIHRoZXNlIHJlcHJlc2VudGF0aW9ucy4gT3VyIG1ldGhvZCBpcyBmYXN0LCBhbGxvd2luZyB0byB0cmFpbiBtb2RlbHMgb24gbGFyZ2UgY29ycG9yYSBxdWlja2x5IGFuZCBhbGxvd3MgdXMgdG8gY29tcHV0ZSB3b3JkIHJlcHJlc2VudGF0aW9ucyBmb3Igd29yZHMgdGhhdCBkaWQgbm90IGFwcGVhciBpbiB0aGUgdHJhaW5pbmcgZGF0YS4gV2UgZXZhbHVhdGUgb3VyIHdvcmQgcmVwcmVzZW50YXRpb25zIG9uIG5pbmUgZGlmZmVyZW50IGxhbmd1YWdlcywgYm90aCBvbiB3b3JkIHNpbWlsYXJpdHkgYW5kIGFuYWxvZ3kgdGFza3MuIEJ5IGNvbXBhcmluZyB0byByZWNlbnRseSBwcm9wb3NlZCBtb3JwaG9sb2dpY2FsIHdvcmQgcmVwcmVzZW50YXRpb25zLCB3ZSBzaG93IHRoYXQgb3VyIHZlY3RvcnMgYWNoaWV2ZSBzdGF0ZS1vZi10aGUtYXJ0IHBlcmZvcm1hbmNlIG9uIHRoZXNlIHRhc2tzLiIsLCwsIlVuaXRlZCBTdGF0ZXMgb2YgQW1lcmljYSxGcmFuY2UiLCwsLCwsMjAyNi0wNS0yNSAxMjoxMjo1MCswMDowMCwsLCwsLEluZHVzdHJ5LCwsLCwsInJlcG8gaGVyZSwgdW5jbGVhciBob3cgaXQgY29ycmVzcG9uZHMgdG8gbW9kZWxzIGluIHRoaXMgcGFwZXI6Cmh0dHBzOi8vZ2l0aHViLmNvbS9mYWNlYm9va3Jlc2VhcmNoL2Zhc3RUZXh0ICIsLCwsLCwsLCwsLCwKVkQtUkhOLExhbmd1YWdlLExhbmd1YWdlIG1vZGVsaW5nLCJFVEggWnVyaWNoLElEU0lBIiwiSnVsaWFuIEdlb3JnIFppbGx5LCBSdXBlc2ggS3VtYXIgU3JpdmFzdGF2YSwgSmFuIEtvdXRuw61rLCBKw7xyZ2VuIFNjaG1pZGh1YmVyIiwyMDE2LTA3LTEyLFJlY3VycmVudCBIaWdod2F5IE5ldHdvcmtzLGh0dHBzOi8vYXJ4aXYub3JnL2Ficy8xNjA3LjAzNDc0LDQ5My4wLCwiIiJPbiB0aGUgbGFyZ2VyIFdpa2lwZWRpYSBkYXRhc2V0cyBmb3IgY2hhcmFjdGVyIHByZWRpY3Rpb24gKHRleHQ4IGFuZCBlbndpazgpLCBSSE5zIG91dHBlcmZvcm0gYWxsIHByZXZpb3VzIHJlc3VsdHMgYW5kIGFjaGlldmUgYW4gZW50cm9weSBvZiAxLjI3IGJpdHMgcGVyIGNoYXJhY3Rlci4iIiIsMzIwMDAwMDAuMCwiIiJUbyBleGFtaW5lIHRoZSBlZmZlY3Qgb2YgcmVjdXJyZW5jZSBkZXB0aCB3ZSB0cmFpbiBSSE5zIHdpdGggZml4ZWQgdG90YWwgcGFyYW1ldGVycyAoMzIgTSkiIiIsMzU3MDAwMDAwMDAwMDAwMC4wLDYgRkxPUCAvIHBhcmFtZXRlciAvIHRva2VuICogMzIwMDAwMDAgcGFyYW1ldGVycyAqIDkyOTAwMCB0b2tlbnMgKiAyMCBlcG9jaHMgPSAzLjU2NzM2ZSsxNSBGTE9QLDkyOTAwMCwiIiJCYXRjaCBzaXplIHdhcyBmaXhlZCB0byAyMCwgc2VxdWVuY2UgbGVuZ3RoIGZvciB0cnVuY2F0ZWQgYmFja3Byb3BhZ2F0aW9uIHRvIDM1LCBsZWFybmluZyByYXRlIHRvIDAuMiwgbGVhcm5pbmcgcmF0ZSBkZWNheSB0byAxLjAyIHN0YXJ0aW5nIGF0IDIwIGVwb2Nocywgd2VpZ2h0IGRlY2F5IHRvIDFlLTcgYW5kIG1heGltdW0gZ3JhZGllbnQgbm9ybSB0byAxMC4iIiIsLCwsLENvbmZpZGVudCwiTWFueSBzZXF1ZW50aWFsIHByb2Nlc3NpbmcgdGFza3MgcmVxdWlyZSBjb21wbGV4IG5vbmxpbmVhciB0cmFuc2l0aW9uIGZ1bmN0aW9ucyBmcm9tIG9uZSBzdGVwIHRvIHRoZSBuZXh0LiBIb3dldmVyLCByZWN1cnJlbnQgbmV1cmFsIG5ldHdvcmtzIHdpdGggJ2RlZXAnIHRyYW5zaXRpb24gZnVuY3Rpb25zIHJlbWFpbiBkaWZmaWN1bHQgdG8gdHJhaW4sIGV2ZW4gd2hlbiB1c2luZyBMb25nIFNob3J0LVRlcm0gTWVtb3J5IChMU1RNKSBuZXR3b3Jrcy4gV2UgaW50cm9kdWNlIGEgbm92ZWwgdGhlb3JldGljYWwgYW5hbHlzaXMgb2YgcmVjdXJyZW50IG5ldHdvcmtzIGJhc2VkIG9uIEdlcnNnb3JpbidzIGNpcmNsZSB0aGVvcmVtIHRoYXQgaWxsdW1pbmF0ZXMgc2V2ZXJhbCBtb2RlbGluZyBhbmQgb3B0aW1pemF0aW9uIGlzc3VlcyBhbmQgaW1wcm92ZXMgb3VyIHVuZGVyc3RhbmRpbmcgb2YgdGhlIExTVE0gY2VsbC4gQmFzZWQgb24gdGhpcyBhbmFseXNpcyB3ZSBwcm9wb3NlIFJlY3VycmVudCBIaWdod2F5IE5ldHdvcmtzLCB3aGljaCBleHRlbmQgdGhlIExTVE0gYXJjaGl0ZWN0dXJlIHRvIGFsbG93IHN0ZXAtdG8tc3RlcCB0cmFuc2l0aW9uIGRlcHRocyBsYXJnZXIgdGhhbiBvbmUuIFNldmVyYWwgbGFuZ3VhZ2UgbW9kZWxpbmcgZXhwZXJpbWVudHMgZGVtb25zdHJhdGUgdGhhdCB0aGUgcHJvcG9zZWQgYXJjaGl0ZWN0dXJlIHJlc3VsdHMgaW4gcG93ZXJmdWwgYW5kIGVmZmljaWVudCBtb2RlbHMuIE9uIHRoZSBQZW5uIFRyZWViYW5rIGNvcnB1cywgc29sZWx5IGluY3JlYXNpbmcgdGhlIHRyYW5zaXRpb24gZGVwdGggZnJvbSAxIHRvIDEwIGltcHJvdmVzIHdvcmQtbGV2ZWwgcGVycGxleGl0eSBmcm9tIDkwLjYgdG8gNjUuNCB1c2luZyB0aGUgc2FtZSBudW1iZXIgb2YgcGFyYW1ldGVycy4gT24gdGhlIGxhcmdlciBXaWtpcGVkaWEgZGF0YXNldHMgZm9yIGNoYXJhY3RlciBwcmVkaWN0aW9uICh0ZXh0OCBhbmQgZW53aWs4KSwgUkhOcyBvdXRwZXJmb3JtIGFsbCBwcmV2aW91cyByZXN1bHRzIGFuZCBhY2hpZXZlIGFuIGVudHJvcHkgb2YgMS4yNyBiaXRzIHBlciBjaGFyYWN0ZXIuIiwyMC4wLFZELVJITixVbnJlbGVhc2VkLCJTd2l0emVybGFuZCxTd2l0emVybGFuZCIsLCwsLCwyMDI1LTExLTI4IDExOjUzOjQ0KzAwOjAwLCwsLCwsIkFjYWRlbWlhLEFjYWRlbWlhIiwsLCwsT3BlbiBzb3VyY2UsTUlUIGZvciBjb2RlOiBodHRwczovL2dpdGh1Yi5jb20vanppbGx5L1JlY3VycmVudEhpZ2h3YXlOZXR3b3JrcyAsLCwsLCwsT3BlcmF0aW9uIGNvdW50aW5nLCwsLCxObwpWYXJpYXRpb25hbCBSSE4gKyBXVCAoUFRCKSxMYW5ndWFnZSxMYW5ndWFnZSBtb2RlbGluZywiRVRIIFp1cmljaCxJRFNJQSIsIkp1bGlhbiBHZW9yZyBaaWxseSwgUnVwZXNoIEt1bWFyIFNyaXZhc3RhdmEsIEphbiBLb3V0bsOtaywgSsO8cmdlbiBTY2htaWRodWJlciIsMjAxNi0wNy0xMixSZWN1cnJlbnQgSGlnaHdheSBOZXR3b3JrcyxodHRwczovL2FyeGl2Lm9yZy9hYnMvMTYwNy4wMzQ3NCwsLCwyMzAwMDAwMC4wLCwxLjI4ZSsxNyw2KjIzMDAwMDAwKjkyOTAwMCoxMDAwPTEuMjgyMDJlKzE3LCwsLCwsLExpa2VseSwiTWFueSBzZXF1ZW50aWFsIHByb2Nlc3NpbmcgdGFza3MgcmVxdWlyZSBjb21wbGV4IG5vbmxpbmVhciB0cmFuc2l0aW9uIGZ1bmN0aW9ucyBmcm9tIG9uZSBzdGVwIHRvIHRoZSBuZXh0LiBIb3dldmVyLCByZWN1cnJlbnQgbmV1cmFsIG5ldHdvcmtzIHdpdGggJ2RlZXAnIHRyYW5zaXRpb24gZnVuY3Rpb25zIHJlbWFpbiBkaWZmaWN1bHQgdG8gdHJhaW4sIGV2ZW4gd2hlbiB1c2luZyBMb25nIFNob3J0LVRlcm0gTWVtb3J5IChMU1RNKSBuZXR3b3Jrcy4gV2UgaW50cm9kdWNlIGEgbm92ZWwgdGhlb3JldGljYWwgYW5hbHlzaXMgb2YgcmVjdXJyZW50IG5ldHdvcmtzIGJhc2VkIG9uIEdlcnNnb3JpbidzIGNpcmNsZSB0aGVvcmVtIHRoYXQgaWxsdW1pbmF0ZXMgc2V2ZXJhbCBtb2RlbGluZyBhbmQgb3B0aW1pemF0aW9uIGlzc3VlcyBhbmQgaW1wcm92ZXMgb3VyIHVuZGVyc3RhbmRpbmcgb2YgdGhlIExTVE0gY2VsbC4gQmFzZWQgb24gdGhpcyBhbmFseXNpcyB3ZSBwcm9wb3NlIFJlY3VycmVudCBIaWdod2F5IE5ldHdvcmtzLCB3aGljaCBleHRlbmQgdGhlIExTVE0gYXJjaGl0ZWN0dXJlIHRvIGFsbG93IHN0ZXAtdG8tc3RlcCB0cmFuc2l0aW9uIGRlcHRocyBsYXJnZXIgdGhhbiBvbmUuIFNldmVyYWwgbGFuZ3VhZ2UgbW9kZWxpbmcgZXhwZXJpbWVudHMgZGVtb25zdHJhdGUgdGhhdCB0aGUgcHJvcG9zZWQgYXJjaGl0ZWN0dXJlIHJlc3VsdHMgaW4gcG93ZXJmdWwgYW5kIGVmZmljaWVudCBtb2RlbHMuIE9uIHRoZSBQZW5uIFRyZWViYW5rIGNvcnB1cywgc29sZWx5IGluY3JlYXNpbmcgdGhlIHRyYW5zaXRpb24gZGVwdGggZnJvbSAxIHRvIDEwIGltcHJvdmVzIHdvcmQtbGV2ZWwgcGVycGxleGl0eSBmcm9tIDkwLjYgdG8gNjUuNCB1c2luZyB0aGUgc2FtZSBudW1iZXIgb2YgcGFyYW1ldGVycy4gT24gdGhlIGxhcmdlciBXaWtpcGVkaWEgZGF0YXNldHMgZm9yIGNoYXJhY3RlciBwcmVkaWN0aW9uICh0ZXh0OCBhbmQgZW53aWs4KSwgUkhOcyBvdXRwZXJmb3JtIGFsbCBwcmV2aW91cyByZXN1bHRzIGFuZCBhY2hpZXZlIGFuIGVudHJvcHkgb2YgMS4yNyBiaXRzIHBlciBjaGFyYWN0ZXIuIiwxMDAwLjAsVmFyaWF0aW9uYWwgUkhOICsgV1QsVW5yZWxlYXNlZCwiU3dpdHplcmxhbmQsU3dpdHplcmxhbmQiLCwsLCwsMjAyNi0wMi0xMSAxOToyNjoyNyswMDowMCwsLCwsLCJBY2FkZW1pYSxBY2FkZW1pYSIsLCwsLE9wZW4gc291cmNlLE1JVCBmb3IgY29kZTogaHR0cHM6Ly9naXRodWIuY29tL2p6aWxseS9SZWN1cnJlbnRIaWdod2F5TmV0d29ya3MgLCwsLCwsLCwsLCwsTm8KZmFzdFRleHQsTGFuZ3VhZ2UsVGV4dCBjbGFzc2lmaWNhdGlvbixGYWNlYm9vayBBSSBSZXNlYXJjaCwiQSBKb3VsaW4sIEUgR3JhdmUsIFAgQm9qYW5vd3NraSwgVCBNaWtvbG92IiwyMDE2LTA3LTA2LEJhZyBvZiBUcmlja3MgZm9yIEVmZmljaWVudCBUZXh0IENsYXNzaWZpY2F0aW9uLGh0dHBzOi8vYXJ4aXYub3JnL2Ficy8xNjA3LjAxNzU5LDUwMDkuMCwsLCwsLCwsLCwsLCxVbmtub3duLCJUaGlzIHBhcGVyIGV4cGxvcmVzIGEgc2ltcGxlIGFuZCBlZmZpY2llbnQgYmFzZWxpbmUgZm9yIHRleHQgY2xhc3NpZmljYXRpb24uIE91ciBleHBlcmltZW50cyBzaG93IHRoYXQgb3VyIGZhc3QgdGV4dCBjbGFzc2lmaWVyIGZhc3RUZXh0IGlzIG9mdGVuIG9uIHBhciB3aXRoIGRlZXAgbGVhcm5pbmcgY2xhc3NpZmllcnMgaW4gdGVybXMgb2YgYWNjdXJhY3ksIGFuZCBtYW55IG9yZGVycyBvZiBtYWduaXR1ZGUgZmFzdGVyIGZvciB0cmFpbmluZyBhbmQgZXZhbHVhdGlvbi4gV2UgY2FuIHRyYWluIGZhc3RUZXh0IG9uIG1vcmUgdGhhbiBvbmUgYmlsbGlvbiB3b3JkcyBpbiBsZXNzIHRoYW4gdGVuIG1pbnV0ZXMgdXNpbmcgYSBzdGFuZGFyZCBtdWx0aWNvcmV+Q1BVLCBhbmQgY2xhc3NpZnkgaGFsZiBhIG1pbGxpb24gc2VudGVuY2VzIGFtb25nfjMxMksgY2xhc3NlcyBpbiBsZXNzIHRoYW4gYSBtaW51dGUuIiwsLCwiVW5pdGVkIFN0YXRlcyBvZiBBbWVyaWNhLEZyYW5jZSIsLCwsLCwyMDI2LTA1LTI1IDEyOjEzOjM5KzAwOjAwLCwsLCwsSW5kdXN0cnksLCwsLCwsLCwsLCwsLCwsLCwKbm9kZTJ2ZWMsTWF0aGVtYXRpY3MsUGF0dGVybiBjbGFzc2lmaWNhdGlvbixTdGFuZm9yZCBVbml2ZXJzaXR5LCJBZGl0eWEgR3JvdmVyLCBKdXJlIExlc2tvdmVjIiwyMDE2LTA3LTAzLG5vZGUydmVjOiBTY2FsYWJsZSBGZWF0dXJlIExlYXJuaW5nIGZvciBOZXR3b3JrcyxodHRwczovL2FyeGl2Lm9yZy9hYnMvMTYwNy4wMDY1MywsLCwxMjgwMDAwLjAsIklmIGEgZ3JhcGggaGFzIDEwLDAwMCBub2RlcyBhbmQgdGhlIGVtYmVkZGluZ3MgYXJlIDEyOC1kaW1lbnNpb25hbCwgdGhlbiB0aGUgdG90YWwgbnVtYmVyIG9mIHBhcmFtZXRlcnMgd291bGQgYmU6ClA9MTAsMDAww5cxMjg9MSwyODAsMDAwIiwsLCwsLCwsLFNwZWN1bGF0aXZlLCJQcmVkaWN0aW9uIHRhc2tzIG92ZXIgbm9kZXMgYW5kIGVkZ2VzIGluIG5ldHdvcmtzIHJlcXVpcmUgY2FyZWZ1bCBlZmZvcnQgaW4gZW5naW5lZXJpbmcgZmVhdHVyZXMgdXNlZCBieSBsZWFybmluZyBhbGdvcml0aG1zLiBSZWNlbnQgcmVzZWFyY2ggaW4gdGhlIGJyb2FkZXIgZmllbGQgb2YgcmVwcmVzZW50YXRpb24gbGVhcm5pbmcgaGFzIGxlZCB0byBzaWduaWZpY2FudCBwcm9ncmVzcyBpbiBhdXRvbWF0aW5nIHByZWRpY3Rpb24gYnkgbGVhcm5pbmcgdGhlIGZlYXR1cmVzIHRoZW1zZWx2ZXMuIEhvd2V2ZXIsIHByZXNlbnQgZmVhdHVyZSBsZWFybmluZyBhcHByb2FjaGVzIGFyZSBub3QgZXhwcmVzc2l2ZSBlbm91Z2ggdG8gY2FwdHVyZSB0aGUgZGl2ZXJzaXR5IG9mIGNvbm5lY3Rpdml0eSBwYXR0ZXJucyBvYnNlcnZlZCBpbiBuZXR3b3Jrcy4gSGVyZSB3ZSBwcm9wb3NlIG5vZGUydmVjLCBhbiBhbGdvcml0aG1pYyBmcmFtZXdvcmsgZm9yIGxlYXJuaW5nIGNvbnRpbnVvdXMgZmVhdHVyZSByZXByZXNlbnRhdGlvbnMgZm9yIG5vZGVzIGluIG5ldHdvcmtzLiBJbiBub2RlMnZlYywgd2UgbGVhcm4gYSBtYXBwaW5nIG9mIG5vZGVzIHRvIGEgbG93LWRpbWVuc2lvbmFsIHNwYWNlIG9mIGZlYXR1cmVzIHRoYXQgbWF4aW1pemVzIHRoZSBsaWtlbGlob29kIG9mIHByZXNlcnZpbmcgbmV0d29yayBuZWlnaGJvcmhvb2RzIG9mIG5vZGVzLiBXZSBkZWZpbmUgYSBmbGV4aWJsZSBub3Rpb24gb2YgYSBub2RlJ3MgbmV0d29yayBuZWlnaGJvcmhvb2QgYW5kIGRlc2lnbiBhIGJpYXNlZCByYW5kb20gd2FsayBwcm9jZWR1cmUsIHdoaWNoIGVmZmljaWVudGx5IGV4cGxvcmVzIGRpdmVyc2UgbmVpZ2hib3Job29kcy4gT3VyIGFsZ29yaXRobSBnZW5lcmFsaXplcyBwcmlvciB3b3JrIHdoaWNoIGlzIGJhc2VkIG9uIHJpZ2lkIG5vdGlvbnMgb2YgbmV0d29yayBuZWlnaGJvcmhvb2RzLCBhbmQgd2UgYXJndWUgdGhhdCB0aGUgYWRkZWQgZmxleGliaWxpdHkgaW4gZXhwbG9yaW5nIG5laWdoYm9yaG9vZHMgaXMgdGhlIGtleSB0byBsZWFybmluZyByaWNoZXIgcmVwcmVzZW50YXRpb25zLiBXZSBkZW1vbnN0cmF0ZSB0aGUgZWZmaWNhY3kgb2Ygbm9kZTJ2ZWMgb3ZlciBleGlzdGluZyBzdGF0ZS1vZi10aGUtYXJ0IHRlY2huaXF1ZXMgb24gbXVsdGktbGFiZWwgY2xhc3NpZmljYXRpb24gYW5kIGxpbmsgcHJlZGljdGlvbiBpbiBzZXZlcmFsIHJlYWwtd29ybGQgbmV0d29ya3MgZnJvbSBkaXZlcnNlIGRvbWFpbnMuIFRha2VuIHRvZ2V0aGVyLCBvdXIgd29yayByZXByZXNlbnRzIGEgbmV3IHdheSBmb3IgZWZmaWNpZW50bHkgbGVhcm5pbmcgc3RhdGUtb2YtdGhlLWFydCB0YXNrLWluZGVwZW5kZW50IHJlcHJlc2VudGF0aW9ucyBpbiBjb21wbGV4IG5ldHdvcmtzLiIsLCwsVW5pdGVkIFN0YXRlcyBvZiBBbWVyaWNhLCwsLCwsMjAyNS0xMS0yOCAxMTo1Mzo0NCswMDowMCwsLCwsLEFjYWRlbWlhLCwsLCxPcGVuIHNvdXJjZSwiaHR0cHM6Ly9naXRodWIuY29tL2FkaXR5YS1ncm92ZXIvbm9kZTJ2ZWMKCk1JVCBsaWNlbnNlIiwsLCwsLCwsLCwsLApDQ0wsVmlzaW9uLEZhY2UgZGV0ZWN0aW9uLCJTZW5zZVRpbWUsQ2hpbmVzZSBVbml2ZXJzaXR5IG9mIEhvbmcgS29uZyAoQ1VISyksQ2hpbmVzZSBBY2FkZW15IG9mIFNjaWVuY2VzIiwiU2hpemhhbiBaaHUsIENoZW5nIExpLCBDaGVuIENoYW5nZSBMb3ksIFhpYW9vdSBUYW5nIiwyMDE2LTA2LTI3LFVuY29uc3RyYWluZWQgRmFjZSBBbGlnbm1lbnQgdmlhIENhc2NhZGVkIENvbXBvc2l0aW9uYWwgTGVhcm5pbmcsaHR0cHM6Ly93d3cuc2VtYW50aWNzY2hvbGFyLm9yZy9wYXBlci9VbmNvbnN0cmFpbmVkLUZhY2UtQWxpZ25tZW50LXZpYS1DYXNjYWRlZC1MZWFybmluZy1aaHUtTGkvNDM5NjU2M2VlM2VjMTY3OTMyMDcxZTc5MzYxMTFmNmE4ODk5ZTkwNSwsU09UQSBpbXByb3ZlbWVudCxodHRwczovL3BhcGVyc3dpdGhjb2RlLmNvbS9zb3RhL2ZhY2UtYWxpZ25tZW50LW9uLWFmbHctMTkgLCxUaGUgcGFwZXIgdHJhaW5zIG11bHRpcGxlIHJlZ3Jlc3Npb25zIGJ1dCB0aGUgdG90YWwgcGFyYW1ldGVyIGNvdW50IGlzIHVuY2xlYXIuLCwsMjAwMDAsIltpbWFnZXNdClRhYmxlIDEiLCwsLFN1cGVydmlzZWQsQ29uZmlkZW50LCJXZSBwcmVzZW50IGEgcHJhY3RpY2FsIGFwcHJvYWNoIHRvIGFkZHJlc3MgdGhlIHByb2JsZW0gb2YgdW5jb25zdHJhaW5lZCBmYWNlIGFsaWdubWVudCBmb3IgYSBzaW5nbGUgaW1hZ2UuIEluIG91ciB1bmNvbnN0cmFpbmVkIHByb2JsZW0sIHdlIG5lZWQgdG8gZGVhbCB3aXRoIGxhcmdlIHNoYXBlIGFuZCBhcHBlYXJhbmNlIHZhcmlhdGlvbnMgdW5kZXIgZXh0cmVtZSBoZWFkIHBvc2VzIGFuZCByaWNoIHNoYXBlIGRlZm9ybWF0aW9uLiBUbyBlcXVpcCBjYXNjYWRlZCByZWdyZXNzb3JzIHdpdGggdGhlIGNhcGFiaWxpdHkgdG8gaGFuZGxlIGdsb2JhbCBzaGFwZSB2YXJpYXRpb24gYW5kIGlycmVndWxhciBhcHBlYXJhbmNlLXNoYXBlIHJlbGF0aW9uIGluIHRoZSB1bmNvbnN0cmFpbmVkIHNjZW5hcmlvLCB3ZSBwYXJ0aXRpb24gdGhlIG9wdGltaXNhdGlvbiBzcGFjZSBpbnRvIG11bHRpcGxlIGRvbWFpbnMgb2YgaG9tb2dlbmVvdXMgZGVzY2VudCwgYW5kIHByZWRpY3QgYSBzaGFwZSBhcyBhIGNvbXBvc2l0aW9uIG9mIGVzdGltYXRpb25zIGZyb20gbXVsdGlwbGUgZG9tYWluLXNwZWNpZmljIHJlZ3Jlc3NvcnMuIFdpdGggYSBzcGVjaWFsbHkgZm9ybXVsYXRlZCBsZWFybmluZyBvYmplY3RpdmUgYW5kIGEgbm92ZWwgdHJlZSBzcGxpdHRpbmcgZnVuY3Rpb24sIG91ciBhcHByb2FjaCBpcyBjYXBhYmxlIG9mIGVzdGltYXRpbmcgYSByb2J1c3QgYW5kIG1lYW5pbmdmdWwgY29tcG9zaXRpb24uIEluIGFkZGl0aW9uIHRvIGFjaGlldmluZyBzdGF0ZS1vZi10aGUtYXJ0IGFjY3VyYWN5IG92ZXIgZXhpc3RpbmcgYXBwcm9hY2hlcywgb3VyIGZyYW1ld29yayBpcyBhbHNvIGFuIGVmZmljaWVudCBzb2x1dGlvbiAoMzUwIEZQUyksIHRoYW5rcyB0byB0aGUgb24tdGhlLWZseSBkb21haW4gZXhjbHVzaW9uIG1lY2hhbmlzbSBhbmQgdGhlIGNhcGFiaWxpdHkgb2YgbGV2ZXJhZ2luZyB0aGUgZmFzdCBwaXhlbCBmZWF0dXJlLiIsLCxVbnJlbGVhc2VkLCJIb25nIEtvbmcsSG9uZyBLb25nLENoaW5hIiwsLCwsLDIwMjUtMTEtMjggMTE6NTM6NDQrMDA6MDAsLCwsLCwiSW5kdXN0cnksQWNhZGVtaWEsQWNhZGVtaWEiLCwsLCxVbnJlbGVhc2VkLHByb2plY3QgcGFnZSAobm8gY29kZSBvciB3ZWlnaHRzIGFyZSByZWxlYXNlZCk6IGh0dHBzOi8vbW1sYWIuaWUuY3Voay5lZHUuaGsvcHJvamVjdHMvY29tcG9zaXRpb25hbC5odG1sLCwsLCwsLCwsLCwsTm8KV2lkZSAmIERlZXAsUmVjb21tZW5kYXRpb24sUmVjb21tZW5kZXIgc3lzdGVtLEdvb2dsZSwiSFQgQ2hlbmcsIEwgS29jLCBKIEhhcm1zZW4sIFQgU2hha2VkIiwyMDE2LTA2LTI0LFdpZGUgJiBEZWVwIExlYXJuaW5nIGZvciBSZWNvbW1lbmRlciBTeXN0ZW1zLGh0dHBzOi8vYXJ4aXYub3JnL2Ficy8xNjA2LjA3NzkyLDQxMTQuMCwsLCwsLCw1MDAwMDAwMDAwMDAsLCwsLCxVbmtub3duLCJHZW5lcmFsaXplZCBsaW5lYXIgbW9kZWxzIHdpdGggbm9ubGluZWFyIGZlYXR1cmUgdHJhbnNmb3JtYXRpb25zIGFyZSB3aWRlbHkgdXNlZCBmb3IgbGFyZ2Utc2NhbGUgcmVncmVzc2lvbiBhbmQgY2xhc3NpZmljYXRpb24gcHJvYmxlbXMgd2l0aCBzcGFyc2UgaW5wdXRzLiBNZW1vcml6YXRpb24gb2YgZmVhdHVyZSBpbnRlcmFjdGlvbnMgdGhyb3VnaCBhIHdpZGUgc2V0IG9mIGNyb3NzLXByb2R1Y3QgZmVhdHVyZSB0cmFuc2Zvcm1hdGlvbnMgYXJlIGVmZmVjdGl2ZSBhbmQgaW50ZXJwcmV0YWJsZSwgd2hpbGUgZ2VuZXJhbGl6YXRpb24gcmVxdWlyZXMgbW9yZSBmZWF0dXJlIGVuZ2luZWVyaW5nIGVmZm9ydC4gV2l0aCBsZXNzIGZlYXR1cmUgZW5naW5lZXJpbmcsIGRlZXAgbmV1cmFsIG5ldHdvcmtzIGNhbiBnZW5lcmFsaXplIGJldHRlciB0byB1bnNlZW4gZmVhdHVyZSBjb21iaW5hdGlvbnMgdGhyb3VnaCBsb3ctZGltZW5zaW9uYWwgZGVuc2UgZW1iZWRkaW5ncyBsZWFybmVkIGZvciB0aGUgc3BhcnNlIGZlYXR1cmVzLiBIb3dldmVyLCBkZWVwIG5ldXJhbCBuZXR3b3JrcyB3aXRoIGVtYmVkZGluZ3MgY2FuIG92ZXItZ2VuZXJhbGl6ZSBhbmQgcmVjb21tZW5kIGxlc3MgcmVsZXZhbnQgaXRlbXMgd2hlbiB0aGUgdXNlci1pdGVtIGludGVyYWN0aW9ucyBhcmUgc3BhcnNlIGFuZCBoaWdoLXJhbmsuIEluIHRoaXMgcGFwZXIsIHdlIHByZXNlbnQgV2lkZSAmIERlZXAgbGVhcm5pbmctLS1qb2ludGx5IHRyYWluZWQgd2lkZSBsaW5lYXIgbW9kZWxzIGFuZCBkZWVwIG5ldXJhbCBuZXR3b3Jrcy0tLXRvIGNvbWJpbmUgdGhlIGJlbmVmaXRzIG9mIG1lbW9yaXphdGlvbiBhbmQgZ2VuZXJhbGl6YXRpb24gZm9yIHJlY29tbWVuZGVyIHN5c3RlbXMuIFdlIHByb2R1Y3Rpb25pemVkIGFuZCBldmFsdWF0ZWQgdGhlIHN5c3RlbSBvbiBHb29nbGUgUGxheSwgYSBjb21tZXJjaWFsIG1vYmlsZSBhcHAgc3RvcmUgd2l0aCBvdmVyIG9uZSBiaWxsaW9uIGFjdGl2ZSB1c2VycyBhbmQgb3ZlciBvbmUgbWlsbGlvbiBhcHBzLiBPbmxpbmUgZXhwZXJpbWVudCByZXN1bHRzIHNob3cgdGhhdCBXaWRlICYgRGVlcCBzaWduaWZpY2FudGx5IGluY3JlYXNlZCBhcHAgYWNxdWlzaXRpb25zIGNvbXBhcmVkIHdpdGggd2lkZS1vbmx5IGFuZCBkZWVwLW9ubHkgbW9kZWxzLiBXZSBoYXZlIGFsc28gb3Blbi1zb3VyY2VkIG91ciBpbXBsZW1lbnRhdGlvbiBpbiBUZW5zb3JGbG93LiIsLCwsVW5pdGVkIFN0YXRlcyBvZiBBbWVyaWNhLCwsLCwsMjAyNi0wNS0yNSAxMjoxMzozOSswMDowMCwsLCwsLEluZHVzdHJ5LCwsLCwsLCwsLCwsLCwsLCwsClItRkNOLFZpc2lvbixPYmplY3QgZGV0ZWN0aW9uLCJUc2luZ2h1YSBVbml2ZXJzaXR5LE1pY3Jvc29mdCBSZXNlYXJjaCIsIkppZmVuZyBEYWksIFkuIExpLCBLYWltaW5nIEhlLCBhbmQgSmlhbiBTdW4iLDIwMTYtMDYtMjEsUi1mY246IE9iamVjdCBkZXRlY3Rpb24gdmlhIHJlZ2lvbi1iYXNlZCBmdWxseSBjb252b2x1dGlvbmFsIG5ldHdvcmtzLixodHRwczovL2FyeGl2Lm9yZy9hYnMvMTYwNS4wNjQwOSw2MDAzLjAsSGlnaGx5IGNpdGVkLCwsLDcuMTkzNTc3NmUrMTcsIjEsNDY0ICBpbWFnZXMgaW4gMjAxMiBWT0MgKGh0dHBzOi8vcGFwZXJzd2l0aGNvZGUuY29tL2RhdGFzZXQvcGFzY2FsLXZvYykvCjksOTYzIGltYWdlcyBpbiAyMDA3IFZPQyAoaHR0cHM6Ly93d3cudGVuc29yZmxvdy5vcmcvZGF0YXNldHMvY2F0YWxvZy92b2MpCjgzSyB0cmFpbmluZyBpbWFnZXMgaW4gTVMgQ09DTyAgKGh0dHBzOi8vcGFwZXJzd2l0aGNvZGUuY29tL2RhdGFzZXQvY29jbykKClRoZXkgdXNlZCBhIE52aWRpYSBLNDAgR1BVIGFuZCByZXBvcnQgdHJhaW5pbmcgdGltZS9pbWFnZSBpbiBzZWNvbmRzICh0YWJsZSAzKQoKQXNzdW1lZCBhIDAuMzMgdXRpbCByYXRlCgpTZWN0aW9uIDQuMiAoTVMgQ09DTyk6CiIiTmV4dCB3ZSBldmFsdWF0ZSBvbiB0aGUgTVMgQ09DTyBkYXRhc2V0IFsgMTMgXSB0aGF0IGhhcyA4MCBvYmplY3QgY2F0ZWdvcmllcy4gT3VyIGV4cGVyaW1lbnRzIGludm9sdmUgdGhlIDgwayB0cmFpbiBzZXQsIDQwayB2YWwgc2V0LCBhbmQgMjBrIHRlc3QtZGV2IHNldC4gV2Ugc2V0IHRoZSBsZWFybmluZyByYXRlIGFzIDAuMDAxIGZvciA5MGsgaXRlcmF0aW9ucyBhbmQgMC4wMDAxIGZvciBuZXh0IDMwayBpdGVyYXRpb25zLCB3aXRoIGFuIGVmZmVjdGl2ZSBtaW5pLWJhdGNoIHNpemUgb2YgOC4iIgowLjQ1cyBLNDAgdHJhaW5pbmcgdGltZSBwZXIgaW1hZ2UgKHRhYmxlIDMpCks0MCBoYXMgNTA0NjAwMDAwMDAwMCBGTE9QL3MKClRvdGFsIGV4YW1wbGVzOiAxMjAwMDAqOD05NjAwMDAgKDEyIGVwb2NocykKNTA0NjAwMDAwMDAwMCBGTE9QL3MgKiA5NjAwMDAgaW1hZ2VzICogMC40NSBzL2ltYWdlICogMC4zMyB1dGlsaXphdGlvbiA9IDcxOTM1Nzc2MDAwMDAwMDAwMCBGTE9QIiwxMDYyNDAwMCwsLCwsLENvbmZpZGVudCwsLCwsIkNoaW5hLFVuaXRlZCBTdGF0ZXMgb2YgQW1lcmljYSIsLCwsLCwyMDI2LTA1LTI1IDEyOjEzOjM4KzAwOjAwLCwsLCwsIkFjYWRlbWlhLEluZHVzdHJ5IiwsLCwsLCwsLCxGUDMyLCwsSGFyZHdhcmUsLCwsLApETU4sTGFuZ3VhZ2UsIlF1ZXN0aW9uIGFuc3dlcmluZyxUZXh0IGNsYXNzaWZpY2F0aW9uLExhbmd1YWdlIG1vZGVsaW5nIixTYWxlc2ZvcmNlLCJBbmtpdCBLdW1hciwgT3phbiBJcnNveSwgUGV0ZXIgT25kcnVza2EsIE1vaGl0IEl5eWVyLCBKYW1lcyBCcmFkYnVyeSwgSXNoYWFuIEd1bHJhamFuaSwgVmljdG9yIFpob25nLCBSb21haW4gUGF1bHVzLCBSaWNoYXJkIFNvY2hlciIsMjAxNi0wNi0yMCxBc2sgTWUgQW55dGhpbmc6IER5bmFtaWMgTWVtb3J5IE5ldHdvcmtzIGZvciBOYXR1cmFsIExhbmd1YWdlIFByb2Nlc3NpbmcsaHR0cHM6Ly9hcnhpdi5vcmcvYWJzLzE1MDYuMDcyODUsMTIxNi4wLCwsLCwsLCwsLCwsLFVua25vd24sIk1vc3QgdGFza3MgaW4gbmF0dXJhbCBsYW5ndWFnZSBwcm9jZXNzaW5nIGNhbiBiZSBjYXN0IGludG8gcXVlc3Rpb24gYW5zd2VyaW5nIChRQSkgcHJvYmxlbXMgb3ZlciBsYW5ndWFnZSBpbnB1dC4gV2UgaW50cm9kdWNlIHRoZSBkeW5hbWljIG1lbW9yeSBuZXR3b3JrIChETU4pLCBhIG5ldXJhbCBuZXR3b3JrIGFyY2hpdGVjdHVyZSB3aGljaCBwcm9jZXNzZXMgaW5wdXQgc2VxdWVuY2VzIGFuZCBxdWVzdGlvbnMsIGZvcm1zIGVwaXNvZGljIG1lbW9yaWVzLCBhbmQgZ2VuZXJhdGVzIHJlbGV2YW50IGFuc3dlcnMuIFF1ZXN0aW9ucyB0cmlnZ2VyIGFuIGl0ZXJhdGl2ZSBhdHRlbnRpb24gcHJvY2VzcyB3aGljaCBhbGxvd3MgdGhlIG1vZGVsIHRvIGNvbmRpdGlvbiBpdHMgYXR0ZW50aW9uIG9uIHRoZSBpbnB1dHMgYW5kIHRoZSByZXN1bHQgb2YgcHJldmlvdXMgaXRlcmF0aW9ucy4gVGhlc2UgcmVzdWx0cyBhcmUgdGhlbiByZWFzb25lZCBvdmVyIGluIGEgaGllcmFyY2hpY2FsIHJlY3VycmVudCBzZXF1ZW5jZSBtb2RlbCB0byBnZW5lcmF0ZSBhbnN3ZXJzLiBUaGUgRE1OIGNhbiBiZSB0cmFpbmVkIGVuZC10by1lbmQgYW5kIG9idGFpbnMgc3RhdGUtb2YtdGhlLWFydCByZXN1bHRzIG9uIHNldmVyYWwgdHlwZXMgb2YgdGFza3MgYW5kIGRhdGFzZXRzOiBxdWVzdGlvbiBhbnN3ZXJpbmcgKEZhY2Vib29rJ3MgYkFiSSBkYXRhc2V0KSwgdGV4dCBjbGFzc2lmaWNhdGlvbiBmb3Igc2VudGltZW50IGFuYWx5c2lzIChTdGFuZm9yZCBTZW50aW1lbnQgVHJlZWJhbmspIGFuZCBzZXF1ZW5jZSBtb2RlbGluZyBmb3IgcGFydC1vZi1zcGVlY2ggdGFnZ2luZyAoV1NKLVBUQikuIFRoZSB0cmFpbmluZyBmb3IgdGhlc2UgZGlmZmVyZW50IHRhc2tzIHJlbGllcyBleGNsdXNpdmVseSBvbiB0cmFpbmVkIHdvcmQgdmVjdG9yIHJlcHJlc2VudGF0aW9ucyBhbmQgaW5wdXQtcXVlc3Rpb24tYW5zd2VyIHRyaXBsZXRzLiIsLCwsVW5pdGVkIFN0YXRlcyBvZiBBbWVyaWNhLCwsLCwsMjAyNi0wNS0yNSAxMjoxMzozOCswMDowMCwsLCwsLEluZHVzdHJ5LCwsLCwsLCwsLCwsLCwsLCwsClNlZ21lbnRhbCBSTk4sU3BlZWNoLFNwZWVjaCByZWNvZ25pdGlvbiAoQVNSKSwiVW5pdmVyc2l0eSBvZiBFZGluYnVyZ2gsQ2FybmVnaWUgTWVsbG9uIFVuaXZlcnNpdHkgKENNVSksVW5pdmVyc2l0eSBvZiBXYXNoaW5ndG9uIiwiTGlhbmcgTHUsIExpbmdwZW5nIEtvbmcsIENocmlzIER5ZXIsIE5vYWggQS4gU21pdGgsIFN0ZXZlIFJlbmFscyIsMjAxNi0wNi0yMCxTZWdtZW50YWwgUmVjdXJyZW50IE5ldXJhbCBOZXR3b3JrcyBmb3IgRW5kLXRvLWVuZCBTcGVlY2ggUmVjb2duaXRpb24saHR0cHM6Ly9hcnhpdi5vcmcvYWJzLzE2MDMuMDAyMjMsLFNPVEEgaW1wcm92ZW1lbnQsaHR0cHM6Ly9wYXBlcnN3aXRoY29kZS5jb20vc290YS9zcGVlY2gtcmVjb2duaXRpb24tb24tdGltaXQsLCwsLCwsLCwsU3VwZXJ2aXNlZCxVbmtub3duLCJXZSBzdHVkeSB0aGUgc2VnbWVudGFsIHJlY3VycmVudCBuZXVyYWwgbmV0d29yayBmb3IgZW5kLXRvLWVuZCBhY291c3RpYyBtb2RlbGxpbmcuIFRoaXMgbW9kZWwgY29ubmVjdHMgdGhlIHNlZ21lbnRhbCBjb25kaXRpb25hbCByYW5kb20gZmllbGQgKENSRikgd2l0aCBhIHJlY3VycmVudCBuZXVyYWwgbmV0d29yayAoUk5OKSB1c2VkIGZvciBmZWF0dXJlIGV4dHJhY3Rpb24uIENvbXBhcmVkIHRvIG1vc3QgcHJldmlvdXMgQ1JGLWJhc2VkIGFjb3VzdGljIG1vZGVscywgaXQgZG9lcyBub3QgcmVseSBvbiBhbiBleHRlcm5hbCBzeXN0ZW0gdG8gcHJvdmlkZSBmZWF0dXJlcyBvciBzZWdtZW50YXRpb24gYm91bmRhcmllcy4gSW5zdGVhZCwgdGhpcyBtb2RlbCBtYXJnaW5hbGlzZXMgb3V0IGFsbCB0aGUgcG9zc2libGUgc2VnbWVudGF0aW9ucywgYW5kIGZlYXR1cmVzIGFyZSBleHRyYWN0ZWQgZnJvbSB0aGUgUk5OIHRyYWluZWQgdG9nZXRoZXIgd2l0aCB0aGUgc2VnbWVudGFsIENSRi4gSW4gZXNzZW5jZSwgdGhpcyBtb2RlbCBpcyBzZWxmLWNvbnRhaW5lZCBhbmQgY2FuIGJlIHRyYWluZWQgZW5kLXRvLWVuZC4gSW4gdGhpcyBwYXBlciwgd2UgZGlzY3VzcyBwcmFjdGljYWwgdHJhaW5pbmcgYW5kIGRlY29kaW5nIGlzc3VlcyBhcyB3ZWxsIGFzIHRoZSBtZXRob2QgdG8gc3BlZWQgdXAgdGhlIHRyYWluaW5nIGluIHRoZSBjb250ZXh0IG9mIHNwZWVjaCByZWNvZ25pdGlvbi4gV2UgcGVyZm9ybWVkIGV4cGVyaW1lbnRzIG9uIHRoZSBUSU1JVCBkYXRhc2V0LiBXZSBhY2hpZXZlZCAxNy4zIHBob25lIGVycm9yIHJhdGUgKFBFUikgZnJvbSB0aGUgZmlyc3QtcGFzcyBkZWNvZGluZyAtLS0gdGhlIGJlc3QgcmVwb3J0ZWQgcmVzdWx0IHVzaW5nIENSRnMsIGRlc3BpdGUgdGhlIGZhY3QgdGhhdCB3ZSBvbmx5IHVzZWQgYSB6ZXJvdGgtb3JkZXIgQ1JGIGFuZCB3aXRob3V0IHVzaW5nIGFueSBsYW5ndWFnZSBtb2RlbC4gIiwsLFVucmVsZWFzZWQsIlVuaXRlZCBLaW5nZG9tIG9mIEdyZWF0IEJyaXRhaW4gYW5kIE5vcnRoZXJuIElyZWxhbmQsVW5pdGVkIFN0YXRlcyBvZiBBbWVyaWNhLFVuaXRlZCBTdGF0ZXMgb2YgQW1lcmljYSIsLCwsLCwyMDI1LTExLTI4IDExOjUzOjQ0KzAwOjAwLCwsLCwsIkFjYWRlbWlhLEFjYWRlbWlhLEFjYWRlbWlhIiwsLCwsLCwsLCwsLCwsLCwsLE5vCkNNUy1SQ05OLFZpc2lvbixGYWNlIGRldGVjdGlvbixJRUVFLCJDaGVuY2hlbiBaaHUsIFl1dG9uZyBaaGVuZywgS2hvYSBMdXUsIE0uIFNhdnZpZGVzIiwyMDE2LTA2LTE3LENNUy1SQ05OOiBDb250ZXh0dWFsIE11bHRpLVNjYWxlIFJlZ2lvbi1iYXNlZCBDTk4gZm9yIFVuY29uc3RyYWluZWQgRmFjZSBEZXRlY3Rpb24saHR0cHM6Ly93d3cuc2VtYW50aWNzY2hvbGFyLm9yZy9wYXBlci9DTVMtUkNOTiUzQS1Db250ZXh0dWFsLU11bHRpLVNjYWxlLVJlZ2lvbi1iYXNlZC1DTk4tWmh1LVpoZW5nL2U4YjJhOThmODdiN2IyNTkzYjRhMDQ2NDY0YzFlYzYzYmZkMTNiNTEsLFNPVEEgaW1wcm92ZW1lbnQsImh0dHBzOi8vcGFwZXJzd2l0aGNvZGUuY29tL3NvdGEvZmFjZS1kZXRlY3Rpb24tb24td2lkZXItZmFjZS1tZWRpdW0gCgoiIlRoZSBleHBlcmltZW50YWwgcmVzdWx0cyBzaG93IHRoYXQgb3VyIHByb3Bvc2VkIGFwcHJvYWNoIHRyYWluZWQgb24gV0lERVIgRkFDRSBEYXRhc2V0IG91dHBlcmZvcm1zIHN0cm9uZyBiYXNlbGluZXMgb24gV0lERVIgRkFDRSBEYXRhc2V0IGJ5IGEgbGFyZ2UgbWFyZ2luLCBhbmQgY29uc2lzdGVudGx5IGFjaGlldmVzIGNvbXBldGl0aXZlIHJlc3VsdHMgb24gRkREQiBhZ2FpbnN0IHRoZSByZWNlbnQgc3RhdGUtb2YtdGhlLWFydCBmYWNlIGRldGVjdGlvbiBtZXRob2RzLiIiIiwxMzgwMDAwMDAuMCwiQmFzZWQgb24gVkdHMTYgYXJjaGl0ZWN0dXJlLCBhY3R1YWwgcGFyYW1ldGVyIGNvdW50IGlzIHNsaWdodGx5IGxhcmdlciBzaW5jZSB0aGUgbW9kZWwgY29udGFpbnMgc29tZSBzbWFsbCBhZGRlZCBsYXllcnMgd2hpY2ggYXJlIG5vdCBkZXNjcmliZWQgaW4gZGV0YWlsLiIsLCwsIjE1OSw0MjQgYW5ub3RhdGVkIGZhY2VzIGNvbGxlY3RlZCBpbiAxMiw4ODAgaW1hZ2VzIiwsLCxTdXBlcnZpc2VkLExpa2VseSwiUm9idXN0IGZhY2UgZGV0ZWN0aW9uIGluIHRoZSB3aWxkIGlzIG9uZSBvZiB0aGUgdWx0aW1hdGUgY29tcG9uZW50cyB0byBzdXBwb3J0IHZhcmlvdXMgZmFjaWFsIHJlbGF0ZWQgcHJvYmxlbXMsIGkuZS4sIHVuY29uc3RyYWluZWQgZmFjZSByZWNvZ25pdGlvbiwgZmFjaWFsIHBlcmlvY3VsYXIgcmVjb2duaXRpb24sIGZhY2lhbCBsYW5kbWFya2luZyBhbmQgcG9zZSBlc3RpbWF0aW9uLCBmYWNpYWwgZXhwcmVzc2lvbiByZWNvZ25pdGlvbiwgM0QgZmFjaWFsIG1vZGVsIGNvbnN0cnVjdGlvbiwgZXRjLiBBbHRob3VnaCB0aGUgZmFjZSBkZXRlY3Rpb24gcHJvYmxlbSBoYXMgYmVlbiBpbnRlbnNlbHkgc3R1ZGllZCBmb3IgZGVjYWRlcyB3aXRoIHZhcmlvdXMgY29tbWVyY2lhbCBhcHBsaWNhdGlvbnMsIGl0IHN0aWxsIG1lZXRzIHByb2JsZW1zIGluIHNvbWUgcmVhbC13b3JsZCBzY2VuYXJpb3MgZHVlIHRvIG51bWVyb3VzIGNoYWxsZW5nZXMsIGUuZy4sIGhlYXZ5IGZhY2lhbCBvY2NsdXNpb25zLCBleHRyZW1lbHkgbG93IHJlc29sdXRpb25zLCBzdHJvbmcgaWxsdW1pbmF0aW9uLCBleGNlcHRpb25hbCBwb3NlIHZhcmlhdGlvbnMsIGltYWdlIG9yIHZpZGVvIGNvbXByZXNzaW9uIGFydGlmYWN0cywgZXRjLiBJbiB0aGlzIHBhcGVyLCB3ZSBwcmVzZW50IGEgZmFjZSBkZXRlY3Rpb24gYXBwcm9hY2ggbmFtZWQgQ29udGV4dHVhbCBNdWx0aS1TY2FsZSBSZWdpb24tYmFzZWQgQ29udm9sdXRpb24gTmV1cmFsIE5ldHdvcmsgKENNUy1SQ05OKSB0byByb2J1c3RseSBzb2x2ZSB0aGUgcHJvYmxlbXMgbWVudGlvbmVkIGFib3ZlLiBTaW1pbGFyIHRvIHRoZSByZWdpb24tYmFzZWQgQ05Ocywgb3VyIHByb3Bvc2VkIG5ldHdvcmsgY29uc2lzdHMgb2YgdGhlIHJlZ2lvbiBwcm9wb3NhbCBjb21wb25lbnQgYW5kIHRoZSByZWdpb24tb2YtaW50ZXJlc3QgKFJvSSkgZGV0ZWN0aW9uIGNvbXBvbmVudC4gSG93ZXZlciwgZmFyIGFwYXJ0IG9mIHRoYXQgbmV0d29yaywgdGhlcmUgYXJlIHR3byBtYWluIGNvbnRyaWJ1dGlvbnMgaW4gb3VyIHByb3Bvc2VkIG5ldHdvcmsgdGhhdCBwbGF5IGEgc2lnbmlmaWNhbnQgcm9sZSB0byBhY2hpZXZlIHRoZSBzdGF0ZS1vZi10aGUtYXJ0IHBlcmZvcm1hbmNlIGluIGZhY2UgZGV0ZWN0aW9uLiBGaXJzdCwgdGhlIG11bHRpLXNjYWxlIGluZm9ybWF0aW9uIGlzIGdyb3VwZWQgYm90aCBpbiByZWdpb24gcHJvcG9zYWwgYW5kIFJvSSBkZXRlY3Rpb24gdG8gZGVhbCB3aXRoIHRpbnkgZmFjZSByZWdpb25zLiBTZWNvbmQsIG91ciBwcm9wb3NlZCBuZXR3b3JrIGFsbG93cyBleHBsaWNpdCBib2R5IGNvbnRleHR1YWwgcmVhc29uaW5nIGluIHRoZSBuZXR3b3JrIGluc3BpcmVkIGZyb20gdGhlIGludHVpdGlvbiBvZiBodW1hbiB2aXNpb24gc3lzdGVtLiBUaGUgcHJvcG9zZWQgYXBwcm9hY2ggaXMgYmVuY2htYXJrZWQgb24gdHdvIHJlY2VudCBjaGFsbGVuZ2luZyBmYWNlIGRldGVjdGlvbiBkYXRhYmFzZXMsIGkuZS4sIHRoZSBXSURFUiBGQUNFIERhdGFzZXQgd2hpY2ggY29udGFpbnMgaGlnaCBkZWdyZWUgb2YgdmFyaWFiaWxpdHksIGFzIHdlbGwgYXMgdGhlIEZhY2UgRGV0ZWN0aW9uIERhdGFzZXQgYW5kIEJlbmNobWFyayAoRkREQikuIFRoZSBleHBlcmltZW50YWwgcmVzdWx0cyBzaG93IHRoYXQgb3VyIHByb3Bvc2VkIGFwcHJvYWNoIHRyYWluZWQgb24gV0lERVIgRkFDRSBEYXRhc2V0IG91dHBlcmZvcm1zIHN0cm9uZyBiYXNlbGluZXMgb24gV0lERVIgRkFDRSBEYXRhc2V0IGJ5IGEgbGFyZ2UgbWFyZ2luLCBhbmQgY29uc2lzdGVudGx5IGFjaGlldmVzIGNvbXBldGl0aXZlIHJlc3VsdHMgb24gRkREQiBhZ2FpbnN0IHRoZSByZWNlbnQgc3RhdGUtb2YtdGhlLWFydCBmYWNlIGRldGVjdGlvbiBtZXRob2RzLiIsLCxVbnJlbGVhc2VkLE11bHRpbmF0aW9uYWwsVkdHMTYsLCwsLDIwMjUtMTEtMjggMTE6NTM6NDQrMDA6MDAsLCwsLCxJbmR1c3RyeSwsLCwsLCwsLCwsLCwsLCwsLE5vClBpeGVsQ05OLFZpc2lvbixJbWFnZSBnZW5lcmF0aW9uLEdvb2dsZSBEZWVwTWluZCwiQWFyb24gdmFuIGRlbiBPb3JkLCBOYWwgS2FsY2hicmVubmVyLCBPcmlvbCBWaW55YWxzLCBMYXNzZSBFc3BlaG9sdCwgQWxleCBHcmF2ZXMsIEtvcmF5IEthdnVrY3VvZ2x1IiwyMDE2LTA2LTE2LCJDb25kaXRpb25hbCBJbWFnZSBHZW5lcmF0aW9uIHdpdGggUGl4ZWxDTk4gRGVjb2RlcnMKIixodHRwczovL2FyeGl2Lm9yZy9hYnMvMTYwNi4wNTMyOCwzMDc5LjAsIkhpZ2hseSBjaXRlZCxTT1RBIGltcHJvdmVtZW50IixCZXN0IHBlcmZvcm1hbmNlIG9uIE5MTCB0ZXN0LiwsLCwsMTU3Mjg2NDAwMDAsLDYwLjAsV2Ugd2VyZSBhYmxlIHRvIGFjaGlldmUgc2ltaWxhciBwZXJmb3JtYW5jZSB0byB0aGUgUGl4ZWxSTk4gKFJvdyBMU1RNIFszMF0pIGluIGxlc3MgdGhhbiBoYWxmIHRoZSB0cmFpbmluZyB0aW1lICg2MCBob3VycyB1c2luZyAzMiBHUFVzKS4sLCxVbmtub3duLCJUaGlzIHdvcmsgZXhwbG9yZXMgY29uZGl0aW9uYWwgaW1hZ2UgZ2VuZXJhdGlvbiB3aXRoIGEgbmV3IGltYWdlIGRlbnNpdHkgbW9kZWwgYmFzZWQgb24gdGhlIFBpeGVsQ05OIGFyY2hpdGVjdHVyZS4gVGhlIG1vZGVsIGNhbiBiZSBjb25kaXRpb25lZCBvbiBhbnkgdmVjdG9yLCBpbmNsdWRpbmcgZGVzY3JpcHRpdmUgbGFiZWxzIG9yIHRhZ3MsIG9yIGxhdGVudCBlbWJlZGRpbmdzIGNyZWF0ZWQgYnkgb3RoZXIgbmV0d29ya3MuIFdoZW4gY29uZGl0aW9uZWQgb24gY2xhc3MgbGFiZWxzIGZyb20gdGhlIEltYWdlTmV0IGRhdGFiYXNlLCB0aGUgbW9kZWwgaXMgYWJsZSB0byBnZW5lcmF0ZSBkaXZlcnNlLCByZWFsaXN0aWMgc2NlbmVzIHJlcHJlc2VudGluZyBkaXN0aW5jdCBhbmltYWxzLCBvYmplY3RzLCBsYW5kc2NhcGVzIGFuZCBzdHJ1Y3R1cmVzLiBXaGVuIGNvbmRpdGlvbmVkIG9uIGFuIGVtYmVkZGluZyBwcm9kdWNlZCBieSBhIGNvbnZvbHV0aW9uYWwgbmV0d29yayBnaXZlbiBhIHNpbmdsZSBpbWFnZSBvZiBhbiB1bnNlZW4gZmFjZSwgaXQgZ2VuZXJhdGVzIGEgdmFyaWV0eSBvZiBuZXcgcG9ydHJhaXRzIG9mIHRoZSBzYW1lIHBlcnNvbiB3aXRoIGRpZmZlcmVudCBmYWNpYWwgZXhwcmVzc2lvbnMsIHBvc2VzIGFuZCBsaWdodGluZyBjb25kaXRpb25zLiBXZSBhbHNvIHNob3cgdGhhdCBjb25kaXRpb25hbCBQaXhlbENOTiBjYW4gc2VydmUgYXMgYSBwb3dlcmZ1bCBkZWNvZGVyIGluIGFuIGltYWdlIGF1dG9lbmNvZGVyLiBBZGRpdGlvbmFsbHksIHRoZSBnYXRlZCBjb252b2x1dGlvbmFsIGxheWVycyBpbiB0aGUgcHJvcG9zZWQgbW9kZWwgaW1wcm92ZSB0aGUgbG9nLWxpa2VsaWhvb2Qgb2YgUGl4ZWxDTk4gdG8gbWF0Y2ggdGhlIHN0YXRlLW9mdGhlLWFydCBwZXJmb3JtYW5jZSBvZiBQaXhlbFJOTiBvbiBJbWFnZU5ldCwgd2l0aCBncmVhdGx5IHJlZHVjZWQgY29tcHV0YXRpb25hbCBjb3N0LiIsLCwsVW5pdGVkIFN0YXRlcyBvZiBBbWVyaWNhLCwsLDMyLjAsLDIwMjUtMTEtMjggMTE6NTM6NDQrMDA6MDAsLCwsLCxJbmR1c3RyeSwsLCwsLCwsLCwsLCwsLCwsLApTcGF0aW90ZW1wb3JhbCBmdXNpb24gQ29udk5ldCxWaWRlbywiVmlkZW8sQWN0aW9uIHJlY29nbml0aW9uIiwiR3JheiBVbml2ZXJzaXR5IG9mIFRlY2hub2xvZ3ksVW5pdmVyc2l0eSBvZiBPeGZvcmQiLCJDaHJpc3RvcGggRmVpY2h0ZW5ob2ZlciwgQXhlbCBQaW56LCBBbmRyZXcgWmlzc2VybWFuIiwyMDE2LTA2LTAxLENvbnZvbHV0aW9uYWwgVHdvLVN0cmVhbSBOZXR3b3JrIEZ1c2lvbiBm</x:v>
      </x:c>
    </x:row>
    <x:row r="290" ht="18" customHeight="1">
      <x:c r="A290" s="17" t="n">
        <x:v>285</x:v>
      </x:c>
      <x:c r="B290" s="17" t="n">
        <x:v>310</x:v>
      </x:c>
      <x:c r="C290" s="160" t="str">
        <x:v>b3IgVmlkZW8gQWN0aW9uIFJlY29nbml0aW9uLGh0dHBzOi8vb3BlbmFjY2Vzcy50aGVjdmYuY29tL2NvbnRlbnRfY3Zwcl8yMDE2L2h0bWwvRmVpY2h0ZW5ob2Zlcl9Db252b2x1dGlvbmFsX1R3by1TdHJlYW1fTmV0d29ya19DVlBSXzIwMTZfcGFwZXIuaHRtbCwyNTM4LjAsLCwsLCwsMTMwMDAsIltTRUNPTkRTIE9GIFZJREVPXQoKVGhleSB1c2UgVUNGMTAxLCB3aG9zZSBwYXBlciBzYXlzCiIiV2UgaW50cm9kdWNlIFVDRjEwMSB3aGljaCBpcyBjdXJyZW50bHkgdGhlIGxhcmdlc3QgZGF0YXNldCBvZiBodW1hbiBhY3Rpb25zLiBJdCBjb25zaXN0cyBvZiAxMDEgYWN0aW9uIGNsYXNzZXMsIG92ZXIgMTNrIGNsaXBzIGFuZCAyNyBob3VycyBvZiB2aWRlbyBkYXRhIiIiLCwsLCwsLCwsLCJBdXN0cmlhLFVuaXRlZCBLaW5nZG9tIG9mIEdyZWF0IEJyaXRhaW4gYW5kIE5vcnRoZXJuIElyZWxhbmQiLCwsLCwsMjAyNS0xMS0yOCAxMTo1Mzo0NCswMDowMCwsLCwsLCJBY2FkZW1pYSxBY2FkZW1pYSIsLCwsLCwsLCwsRlAzMiwsLCwsLCwsClBhcnQtb2Ytc2VudGVuY2UgdGFnZ2luZyBtb2RlbCxMYW5ndWFnZSxQYXJ0LW9mLXNwZWVjaCB0YWdnaW5nLENhcm5lZ2llIE1lbGxvbiBVbml2ZXJzaXR5IChDTVUpLCJYdWVoZSBNYSwgRWR1YXJkIEhvdnkiLDIwMTYtMDUtMjksRW5kLXRvLWVuZCBTZXF1ZW5jZSBMYWJlbGluZyB2aWEgQmktZGlyZWN0aW9uYWwgTFNUTS1DTk5zLUNSRixodHRwczovL2FyeGl2Lm9yZy9hYnMvMTYwMy4wMTM1NCwzMTkzLjAsLCwsQXJjaGl0ZWN0dXJlIGRlc2NyaWJlZCBpbiBUYWJsZSAxLDEuNDU0MTEyZSsxNywiMTIgaG91cnMgb2YgdHJhaW5pbmcgZm9yIFBPUyB0YWdnaW5nCkdlRm9yY2UgR1RYIFRJVEFOIFggR1BVCjAuMzMgdXRpbGl6YXRpb24gcmF0ZQoiLDkxMjM0NCxUYWJsZSAyLDEyLjAsIiIidGhlIG1vZGVsIHRyYWluaW5nIHJlcXVpcmVzIGFib3V0IDEyIGhvdXJzIGZvciBQT1MgdGFnZ2luZyBhbmQgOApob3VycyBmb3IgTkVSIiIiLE5WSURJQSBHZUZvcmNlIEdUWCBUSVRBTiBYLCxDb25maWRlbnQsIlN0YXRlLW9mLXRoZS1hcnQgc2VxdWVuY2UgbGFiZWxpbmcgc3lzdGVtcyB0cmFkaXRpb25hbGx5IHJlcXVpcmUgbGFyZ2UgYW1vdW50cyBvZiB0YXNrLXNwZWNpZmljIGtub3dsZWRnZSBpbiB0aGUgZm9ybSBvZiBoYW5kY3JhZnRlZCBmZWF0dXJlcyBhbmQgZGF0YSBwcmUtcHJvY2Vzc2luZy4gSW4gdGhpcyBwYXBlciwgd2UgaW50cm9kdWNlIGEgbm92ZWwgbmV1dHJhbCBuZXR3b3JrIGFyY2hpdGVjdHVyZSB0aGF0IGJlbmVmaXRzIGZyb20gYm90aCB3b3JkLSBhbmQgY2hhcmFjdGVyLWxldmVsIHJlcHJlc2VudGF0aW9ucyBhdXRvbWF0aWNhbGx5LCBieSB1c2luZyBjb21iaW5hdGlvbiBvZiBiaWRpcmVjdGlvbmFsIExTVE0sIENOTiBhbmQgQ1JGLiBPdXIgc3lzdGVtIGlzIHRydWx5IGVuZC10by1lbmQsIHJlcXVpcmluZyBubyBmZWF0dXJlIGVuZ2luZWVyaW5nIG9yIGRhdGEgcHJlcHJvY2Vzc2luZywgdGh1cyBtYWtpbmcgaXQgYXBwbGljYWJsZSB0byBhIHdpZGUgcmFuZ2Ugb2Ygc2VxdWVuY2UgbGFiZWxpbmcgdGFza3MuIFdlIGV2YWx1YXRlIG91ciBzeXN0ZW0gb24gdHdvIGRhdGEgc2V0cyBvciB0d28gc2VxdWVuY2UgbGFiZWxpbmcgdGFza3Mg4oCUIFBlbm4gVHJlZWJhbmsgV1NKIGNvcnB1cyBmb3IgcGFydC1vZi1zcGVlY2ggKFBPUykgdGFnZ2luZyBhbmQgQ29OTEwgMjAwMyBjb3JwdXMgZm9yIG5hbWVkIGVudGl0eSByZWNvZ25pdGlvbiAoTkVSKS4gV2Ugb2J0YWluIHN0YXRlLW9mLXRoZS1hcnQgcGVyZm9ybWFuY2Ugb24gYm90aCBkYXRhc2V0cyDigJQgOTcuNTUlIGFjY3VyYWN5IGZvciBQT1MgdGFnZ2luZyBhbmQgOTEuMjElIEYxIGZvciBORVIuCiIsNTAuMCwsLFVuaXRlZCBTdGF0ZXMgb2YgQW1lcmljYSwsLCwxLjAsLDIwMjUtMTEtMjggMTE6NTM6NDQrMDA6MDAsLCwsLCxBY2FkZW1pYSwsLCwxMi4wLCwsLCwsRlAzMiwsMjg5LjUyMzQ5MTI1MzMyNCxIYXJkd2FyZSwsLCwsCkxSUi00WCxWaXNpb24sU2VtYW50aWMgc2VnbWVudGF0aW9uLFVDIElydmluZSwiR29sbmF6IEdoaWFzaSwgQ2hhcmxlc3MgQy4gRm93bGtlcyIsMjAxNi0wNS0wOCxMYXBsYWNpYW4gUHlyYW1pZCBSZWNvbnN0cnVjdGlvbiBhbmQgUmVmaW5lbWVudCBmb3IgU2VtYW50aWMgU2VnbWVudGF0aW9uLGh0dHBzOi8vd3d3LnNlbWFudGljc2Nob2xhci5vcmcvcGFwZXIvTGFwbGFjaWFuLVB5cmFtaWQtUmVjb25zdHJ1Y3Rpb24tYW5kLVJlZmluZW1lbnQtZm9yLUdoaWFzaS1Gb3dsa2VzLzI3OTZjNDQ4MDIzYjc4ZmQ3N2YzYTRiNTc5NjZmMjU3YzVlNjU0YzIsLFNPVEEgaW1wcm92ZW1lbnQsImh0dHBzOi8vcGFwZXJzd2l0aGNvZGUuY29tL3NvdGEvc2VtYW50aWMtc2VnbWVudGF0aW9uLW9uLWNpdHlzY2FwZXMKCiIiVGhpcyBhcHByb2FjaCB5aWVsZHMgc3RhdGUtb2YtdGhlLWFydCBzZW1hbnRpYyBzZWdtZW50YXRpb24gcmVzdWx0cyBvbiB0aGUgUEFTQ0FMIFZPQyBhbmQgQ2l0eXNjYXBlcyBzZWdtZW50YXRpb24gYmVuY2htYXJrcyB3aXRob3V0IHJlc29ydGluZyB0byBtb3JlIGNvbXBsZXggcmFuZG9tLWZpZWxkIGluZmVyZW5jZSBvciBpbnN0YW5jZSBkZXRlY3Rpb24gZHJpdmVuIGFyY2hpdGVjdHVyZXMuIiIiLDEzODAwMDAwMC4wLFZHRzE2IHdpdGggc29tZSBhZGRlZCBsYXllcnMgd2hpY2ggYXJlIG5vdCBzcGVjaWZpZWQgaW4gZGV0YWlsLiwsLDE1MjIzMTA0MCwsLCwsU3VwZXJ2aXNlZCxMaWtlbHksIkNOTiBhcmNoaXRlY3R1cmVzIGhhdmUgdGVycmlmaWMgcmVjb2duaXRpb24gcGVyZm9ybWFuY2UgYnV0IHJlbHkgb24gc3BhdGlhbCBwb29saW5nIHdoaWNoIG1ha2VzIGl0IGRpZmZpY3VsdCB0byBhZGFwdCB0aGVtIHRvIHRhc2tzIHRoYXQgcmVxdWlyZSBkZW5zZSwgcGl4ZWwtYWNjdXJhdGUgbGFiZWxpbmcuIFRoaXMgcGFwZXIgbWFrZXMgdHdvIGNvbnRyaWJ1dGlvbnM6ICgxKSBXZSBkZW1vbnN0cmF0ZSB0aGF0IHdoaWxlIHRoZSBhcHBhcmVudCBzcGF0aWFsIHJlc29sdXRpb24gb2YgY29udm9sdXRpb25hbCBmZWF0dXJlIG1hcHMgaXMgbG93LCB0aGUgaGlnaC1kaW1lbnNpb25hbCBmZWF0dXJlIHJlcHJlc2VudGF0aW9uIGNvbnRhaW5zIHNpZ25pZmljYW50IHN1Yi1waXhlbCBsb2NhbGl6YXRpb24gaW5mb3JtYXRpb24uICgyKSBXZSBkZXNjcmliZSBhIG11bHRpLXJlc29sdXRpb24gcmVjb25zdHJ1Y3Rpb24gYXJjaGl0ZWN0dXJlIGJhc2VkIG9uIGEgTGFwbGFjaWFuIHB5cmFtaWQgdGhhdCB1c2VzIHNraXAgY29ubmVjdGlvbnMgZnJvbSBoaWdoZXIgcmVzb2x1dGlvbiBmZWF0dXJlIG1hcHMgYW5kIG11bHRpcGxpY2F0aXZlIGdhdGluZyB0byBzdWNjZXNzaXZlbHkgcmVmaW5lIHNlZ21lbnQgYm91bmRhcmllcyByZWNvbnN0cnVjdGVkIGZyb20gbG93ZXItcmVzb2x1dGlvbiBtYXBzLiBUaGlzIGFwcHJvYWNoIHlpZWxkcyBzdGF0ZS1vZi10aGUtYXJ0IHNlbWFudGljIHNlZ21lbnRhdGlvbiByZXN1bHRzIG9uIHRoZSBQQVNDQUwgVk9DIGFuZCBDaXR5c2NhcGVzIHNlZ21lbnRhdGlvbiBiZW5jaG1hcmtzIHdpdGhvdXQgcmVzb3J0aW5nIHRvIG1vcmUgY29tcGxleCByYW5kb20tZmllbGQgaW5mZXJlbmNlIG9yIGluc3RhbmNlIGRldGVjdGlvbiBkcml2ZW4gYXJjaGl0ZWN0dXJlcy4iLCwsT3BlbiB3ZWlnaHRzICh1bnJlc3RyaWN0ZWQpLFVuaXRlZCBTdGF0ZXMgb2YgQW1lcmljYSxWR0cxNiwsLDEuMCwsMjAyNS0xMS0yOCAxMTo1Mzo0NCswMDowMCwsLCwsLEFjYWRlbWlhLCwsLCwsLCwsLCwsLCwsLCwsWWVzCkdhdGVkIEhPUk5OICgzcmQgb3JkZXIpLExhbmd1YWdlLExhbmd1YWdlIG1vZGVsaW5nLFlvcmsgVW5pdmVyc2l0eSwiUm9ob2xsYWggU29sdGFuaSwgSHVpIEppYW5nIiwyMDE2LTA0LTMwLEhpZ2hlciBPcmRlciBSZWN1cnJlbnQgTmV1cmFsIE5ldHdvcmtzLGh0dHBzOi8vYXJ4aXYub3JnL2Ficy8xNjA1LjAwMDY0LDc3LjAsU09UQSBpbXByb3ZlbWVudCwiIiJCb3RoIEZPRkViYXNlZCBwb29saW5nIGFuZCBnYXRlZCBIT1JOTnMgaGF2ZSBhY2hpZXZlZCB0aGUgc3RhdGVvZi10aGUtYXJ0IHBlcmZvcm1hbmNlLCBpLmUuLCAxMDAgaW4gcGVycGxleGl0eSBvbiB0aGlzIHRhc2suClRvIHRoZSBiZXN0IG9mIG91ciBrbm93bGVkZ2UsIHRoaXMgaXMgdGhlIGJlc3QgcmVwb3J0ZWQgcGVyZm9ybWFuY2Ugb24gUFRCIHVuZGVyIHRoZSBzYW1lIHRyYWluaW5nIGNvbmRpdGlvbi4iIiIsODk3MDAwMC4wLCwsLDIyNDAwMDAwLCwsLCwsLCJJbiB0aGlzIHBhcGVyLCB3ZSBzdHVkeSBub3ZlbCBuZXVyYWwgbmV0d29yayBzdHJ1Y3R1cmVzIHRvIGJldHRlciBtb2RlbCBsb25nIHRlcm0gZGVwZW5kZW5jeSBpbiBzZXF1ZW50aWFsIGRhdGEuIFdlIHByb3Bvc2UgdG8gdXNlIG1vcmUgbWVtb3J5IHVuaXRzIHRvIGtlZXAgdHJhY2sgb2YgbW9yZSBwcmVjZWRpbmcgc3RhdGVzIGluIHJlY3VycmVudCBuZXVyYWwgbmV0d29ya3MgKFJOTnMpLCB3aGljaCBhcmUgYWxsIHJlY3VycmVudGx5IGZlZCB0byB0aGUgaGlkZGVuIGxheWVycyBhcyBmZWVkYmFjayB0aHJvdWdoIGRpZmZlcmVudCB3ZWlnaHRlZCBwYXRocy4gQnkgZXh0ZW5kaW5nIHRoZSBwb3B1bGFyIHJlY3VycmVudCBzdHJ1Y3R1cmUgaW4gUk5Ocywgd2UgcHJvdmlkZSB0aGUgbW9kZWxzIHdpdGggYmV0dGVyIHNob3J0LXRlcm0gbWVtb3J5IG1lY2hhbmlzbSB0byBsZWFybiBsb25nIHRlcm0gZGVwZW5kZW5jeSBpbiBzZXF1ZW5jZXMuIEFuYWxvZ291cyB0byBkaWdpdGFsIGZpbHRlcnMgaW4gc2lnbmFsIHByb2Nlc3NpbmcsIHdlIGNhbGwgdGhlc2Ugc3RydWN0dXJlcyBhcyBoaWdoZXIgb3JkZXIgUk5OcyAoSE9STk5zKS4gU2ltaWxhciB0byBSTk5zLCBIT1JOTnMgY2FuIGFsc28gYmUgbGVhcm5lZCB1c2luZyB0aGUgYmFjay1wcm9wYWdhdGlvbiB0aHJvdWdoIHRpbWUgbWV0aG9kLiBIT1JOTnMgYXJlIGdlbmVyYWxseSBhcHBsaWNhYmxlIHRvIGEgdmFyaWV0eSBvZiBzZXF1ZW5jZSBtb2RlbGxpbmcgdGFza3MuIEluIHRoaXMgd29yaywgd2UgaGF2ZSBleGFtaW5lZCBIT1JOTnMgZm9yIHRoZSBsYW5ndWFnZSBtb2RlbGluZyB0YXNrIHVzaW5nIHR3byBwb3B1bGFyIGRhdGEgc2V0cywgbmFtZWx5IHRoZSBQZW5uIFRyZWViYW5rIChQVEIpIGFuZCBFbmdsaXNoIHRleHQ4IGRhdGEgc2V0cy4gRXhwZXJpbWVudGFsIHJlc3VsdHMgaGF2ZSBzaG93biB0aGF0IHRoZSBwcm9wb3NlZCBIT1JOTnMgeWllbGQgdGhlIHN0YXRlLW9mLXRoZS1hcnQgcGVyZm9ybWFuY2Ugb24gYm90aCBkYXRhIHNldHMsIHNpZ25pZmljYW50bHkgb3V0cGVyZm9ybWluZyB0aGUgcmVndWxhciBSTk5zIGFzIHdlbGwgYXMgdGhlIHBvcHVsYXIgTFNUTXMuIiwsR2F0ZWQgSE9STk4gKDNyZCBvcmRlciksVW5yZWxlYXNlZCxDYW5hZGEsLCwsLCwyMDI2LTAyLTExIDE5OjI2OjI3KzAwOjAwLCwsLCwsQWNhZGVtaWEsLCwsLFVucmVsZWFzZWQsLCwsLCwsLCwsLCwsTm8KRHVlbGluZyBEUU4sR2FtZXMsQXRhcmksR29vZ2xlIERlZXBNaW5kLCJaaXl1IFdhbmcsIFRvbSBTY2hhdWwsIE1hdHRlbyBIZXNzZWwsIEhhZG8gdmFuIEhhc3NlbHQsIE1hcmMgTGFuY3RvdCwgTmFuZG8gZGUgRnJlaXRhcyIsMjAxNi0wNC0wNSxEdWVsaW5nIE5ldHdvcmsgQXJjaGl0ZWN0dXJlcyBmb3IgRGVlcCBSZWluZm9yY2VtZW50IExlYXJuaW5nLGh0dHBzOi8vYXJ4aXYub3JnL2Ficy8xNTExLjA2NTgxLCxTT1RBIGltcHJvdmVtZW50LCIiInRoZSBkdWVsaW5nIGFyY2hpdGVjdHVyZSBlbmFibGVzIG91ciBSTCBhZ2VudCB0bwpvdXRwZXJmb3JtIHRoZSBzdGF0ZS1vZi10aGUtYXJ0IG9uIHRoZSBBdGFyaSAyNjAwCmRvbWFpbiIiIiwxNzAwMDAwLjAsU2FtZSBwYXJhbWV0ZXIgY291bnQgYXMgRFFOLCwsLCwsLCwsQ29uZmlkZW50LCJJbiByZWNlbnQgeWVhcnMgdGhlcmUgaGF2ZSBiZWVuIG1hbnkgc3VjY2Vzc2VzIG9mIHVzaW5nIGRlZXAgcmVwcmVzZW50YXRpb25zIGluIHJlaW5mb3JjZW1lbnQgbGVhcm5pbmcuIFN0aWxsLCBtYW55IG9mIHRoZXNlIGFwcGxpY2F0aW9ucyB1c2UgY29udmVudGlvbmFsIGFyY2hpdGVjdHVyZXMsIHN1Y2ggYXMgY29udm9sdXRpb25hbCBuZXR3b3JrcywgTFNUTXMsIG9yIGF1dG8tZW5jb2RlcnMuIEluIHRoaXMgcGFwZXIsIHdlIHByZXNlbnQgYSBuZXcgbmV1cmFsIG5ldHdvcmsgYXJjaGl0ZWN0dXJlIGZvciBtb2RlbC1mcmVlIHJlaW5mb3JjZW1lbnQgbGVhcm5pbmcuIE91ciBkdWVsaW5nIG5ldHdvcmsgcmVwcmVzZW50cyB0d28gc2VwYXJhdGUgZXN0aW1hdG9yczogb25lIGZvciB0aGUgc3RhdGUgdmFsdWUgZnVuY3Rpb24gYW5kIG9uZSBmb3IgdGhlIHN0YXRlLWRlcGVuZGVudCBhY3Rpb24gYWR2YW50YWdlIGZ1bmN0aW9uLiBUaGUgbWFpbiBiZW5lZml0IG9mIHRoaXMgZmFjdG9yaW5nIGlzIHRvIGdlbmVyYWxpemUgbGVhcm5pbmcgYWNyb3NzIGFjdGlvbnMgd2l0aG91dCBpbXBvc2luZyBhbnkgY2hhbmdlIHRvIHRoZSB1bmRlcmx5aW5nIHJlaW5mb3JjZW1lbnQgbGVhcm5pbmcgYWxnb3JpdGhtLiBPdXIgcmVzdWx0cyBzaG93IHRoYXQgdGhpcyBhcmNoaXRlY3R1cmUgbGVhZHMgdG8gYmV0dGVyIHBvbGljeSBldmFsdWF0aW9uIGluIHRoZSBwcmVzZW5jZSBvZiBtYW55IHNpbWlsYXItdmFsdWVkIGFjdGlvbnMuIE1vcmVvdmVyLCB0aGUgZHVlbGluZyBhcmNoaXRlY3R1cmUgZW5hYmxlcyBvdXIgUkwgYWdlbnQgdG8gb3V0cGVyZm9ybSB0aGUgc3RhdGUtb2YtdGhlLWFydCBvbiB0aGUgQXRhcmkgMjYwMCBkb21haW4uIiwsLFVucmVsZWFzZWQsVW5pdGVkIFN0YXRlcyBvZiBBbWVyaWNhLCwsLCwsMjAyNS0xMS0yOCAxMTo1Mzo0NCswMDowMCwsLCwsLEluZHVzdHJ5LCwsLCxVbnJlbGVhc2VkLCwsLCwsLCwsLCwsLE5vClN5bW1ldHJpYyBSZXNpZHVhbCBFbmNvZGVyLURlY29kZXIgTmV0LCJWaXNpb24sSW1hZ2UgZ2VuZXJhdGlvbiIsSW1hZ2Ugc3VwZXItcmVzb2x1dGlvbiwiTmFuamluZyBVbml2ZXJzaXR5LFVuaXZlcnNpdHkgb2YgQWRlbGFpZGUiLCJYaWFvLUppYW8gTWFvLCBDaHVuaHVhIFNoZW4sIFl1LUJpbiBZYW5nIiwyMDE2LTAzLTMwLEltYWdlIFJlc3RvcmF0aW9uIFVzaW5nIFZlcnkgRGVlcCBDb252b2x1dGlvbmFsIEVuY29kZXItRGVjb2RlciBOZXR3b3JrcyB3aXRoIFN5bW1ldHJpYyBTa2lwIENvbm5lY3Rpb25zLGh0dHBzOi8vYXJ4aXYub3JnL2Ficy8xNjAzLjA5MDU2djIsMTE4NC4wLCwsLCwsLDEyNTAwMDAwMDAsLCwsLCxVbmtub3duLCwsLCwiQ2hpbmEsQXVzdHJhbGlhIiwsLCwsLDIwMjUtMTEtMjggMTE6NTM6NDQrMDA6MDAsLCwsLCwiQWNhZGVtaWEsQWNhZGVtaWEiLCwsLCwsLCwsLEZQMzIsLCwsLCwsLApCaW5hcml6ZWQgTmV1cmFsIE5ldHdvcmsgKE1OSVNUKSxWaXNpb24sSW1hZ2UgY2xhc3NpZmljYXRpb24sIlRlY2huaW9uIC0gSXNyYWVsIEluc3RpdHV0ZSBvZiBUZWNobm9sb2d5LENvbHVtYmlhIFVuaXZlcnNpdHksVW5pdmVyc2l0eSBvZiBNb250cmVhbCAvIFVuaXZlcnNpdMOpIGRlIE1vbnRyw6lhbCIsIk1hdHRoaWV1IENvdXJiYXJpYXV4LCBJdGF5IEh1YmFyYSwgRGFuaWVsIFNvdWRyeSwgUmFuIEVsLVlhbml2LCBZb3NodWEgQmVuZ2lvIiwyMDE2LTAzLTE3LEJpbmFyaXplZCBOZXVyYWwgTmV0d29ya3M6IFRyYWluaW5nIE5ldXJhbCBOZXR3b3JrcyB3aXRoIFdlaWdodHMgYW5kIEFjdGl2YXRpb25zIENvbnN0cmFpbmVkIHRvICsxIG9yIOKIkjEsaHR0cHM6Ly9hcnhpdi5vcmcvYWJzLzE2MDIuMDI4MzAsMzI5OS4wLCwsMzcwMDAwMDAuMCwiUGFyYW1ldGVyIGNvdW50IGlzIG5vdCBleHBsaWNpdGx5IHN0YXRlZCwgYnV0IHRoZXkgZ2l2ZSBkZXRhaWxzOgoKIiJUaGUgTUxQIHdlIHRyYWluIG9uIE1OSVNUIGNvbnNpc3RzIG9mIDMgaGlkZGVuIGxheWVycyBvZiA0MDk2IGJpbmFyeSB1bml0cyAoc2VlIFNlY3Rpb24gMSkgYW5kIGEgTDItU1ZNIG91dHB1dCBsYXllciIiCgpBcHByb3hpbWF0ZWx5IDM3bSwgYmFzZWQgb24gNzg0IHBpeGVscyAqIDQwOTYgKyAyICogNDA5Nl4yIiwsLDYwMDAwLCI2MGsgdHJhaW5pbmcgaW1hZ2VzLCAxMGsgdGVzdCBpbiBNTklTVCIsLCwsLFNwZWN1bGF0aXZlLCJXZSBpbnRyb2R1Y2UgYSBtZXRob2QgdG8gdHJhaW4gQmluYXJpemVkIE5ldXJhbCBOZXR3b3JrcyAoQk5OcykgLSBuZXVyYWwgbmV0d29ya3Mgd2l0aCBiaW5hcnkgd2VpZ2h0cyBhbmQgYWN0aXZhdGlvbnMgYXQgcnVuLXRpbWUuIEF0IHRyYWluaW5nLXRpbWUgdGhlIGJpbmFyeSB3ZWlnaHRzIGFuZCBhY3RpdmF0aW9ucyBhcmUgdXNlZCBmb3IgY29tcHV0aW5nIHRoZSBwYXJhbWV0ZXJzIGdyYWRpZW50cy4gRHVyaW5nIHRoZSBmb3J3YXJkIHBhc3MsIEJOTnMgZHJhc3RpY2FsbHkgcmVkdWNlIG1lbW9yeSBzaXplIGFuZCBhY2Nlc3NlcywgYW5kIHJlcGxhY2UgbW9zdCBhcml0aG1ldGljIG9wZXJhdGlvbnMgd2l0aCBiaXQtd2lzZSBvcGVyYXRpb25zLCB3aGljaCBpcyBleHBlY3RlZCB0byBzdWJzdGFudGlhbGx5IGltcHJvdmUgcG93ZXItZWZmaWNpZW5jeS4gVG8gdmFsaWRhdGUgdGhlIGVmZmVjdGl2ZW5lc3Mgb2YgQk5OcyB3ZSBjb25kdWN0IHR3byBzZXRzIG9mIGV4cGVyaW1lbnRzIG9uIHRoZSBUb3JjaDcgYW5kIFRoZWFubyBmcmFtZXdvcmtzLiBPbiBib3RoLCBCTk5zIGFjaGlldmVkIG5lYXJseSBzdGF0ZS1vZi10aGUtYXJ0IHJlc3VsdHMgb3ZlciB0aGUgTU5JU1QsIENJRkFSLTEwIGFuZCBTVkhOIGRhdGFzZXRzLiBMYXN0IGJ1dCBub3QgbGVhc3QsIHdlIHdyb3RlIGEgYmluYXJ5IG1hdHJpeCBtdWx0aXBsaWNhdGlvbiBHUFUga2VybmVsIHdpdGggd2hpY2ggaXQgaXMgcG9zc2libGUgdG8gcnVuIG91ciBNTklTVCBCTk4gNyB0aW1lcyBmYXN0ZXIgdGhhbiB3aXRoIGFuIHVub3B0aW1pemVkIEdQVSBrZXJuZWwsIHdpdGhvdXQgc3VmZmVyaW5nIGFueSBsb3NzIGluIGNsYXNzaWZpY2F0aW9uIGFjY3VyYWN5LiBUaGUgY29kZSBmb3IgdHJhaW5pbmcgYW5kIHJ1bm5pbmcgb3VyIEJOTnMgaXMgYXZhaWxhYmxlIG9uLWxpbmUuIiwxMDAwLjAsLCwiSXNyYWVsLFVuaXRlZCBTdGF0ZXMgb2YgQW1lcmljYSxDYW5hZGEiLCwsLCwsMjAyNi0wMi0xMSAxOToyNjoyNyswMDowMCwsLCwsLCJBY2FkZW1pYSxBY2FkZW1pYSxBY2FkZW1pYSIsLCwsLCwsLCwsLCwsLCwsLCwKIlRlbXBsYXRlIEFkYXB0YXRpb24KIixWaXNpb24sRmFjZSByZWNvZ25pdGlvbixVbml2ZXJzaXR5IG9mIE94Zm9yZCwiTmF0ZSBDcm9zc3doaXRlLCBKLiBCeXJuZSwgQy4gU3RhdWZmZXIsIE9ta2FyIE0uIFBhcmtoaSwgUWlvbmcgQ2FvLCBBbmRyZXcgWmlzc2VybWFuIiwyMDE2LTAzLTEyLFRlbXBsYXRlIEFkYXB0YXRpb24gZm9yIEZhY2UgVmVyaWZpY2F0aW9uIGFuZCBJZGVudGlmaWNhdGlvbixodHRwczovL3d3dy5zZW1hbnRpY3NjaG9sYXIub3JnL3BhcGVyL1RlbXBsYXRlLUFkYXB0YXRpb24tZm9yLUZhY2UtVmVyaWZpY2F0aW9uLWFuZC1Dcm9zc3doaXRlLUJ5cm5lLzQyNTE1Y2QzNzBmNWVkZjRhYzZjOGQ0YmMzZjZlMGQ4NDhmNmI3M2EsLFNPVEEgaW1wcm92ZW1lbnQsImh0dHBzOi8vcGFwZXJzd2l0aGNvZGUuY29tL3NvdGEvZmFjZS12ZXJpZmljYXRpb24tb24taWpiLWEgCgoiIiBFeHRlbnNpdmUgcGVyZm9ybWFuY2UgZXZhbHVhdGlvbnMgb24gSUpCLUEgc2hvdyBhIHN1cnByaXNpbmcgcmVzdWx0LCB0aGF0IHBlcmhhcHMgdGhlIHNpbXBsZXN0IG1ldGhvZCBvZiB0ZW1wbGF0ZSBhZGFwdGF0aW9uLCBjb21iaW5pbmcgZGVlcCBjb252b2x1dGlvbmFsIG5ldHdvcmsgZmVhdHVyZXMgd2l0aCB0ZW1wbGF0ZSBzcGVjaWZpYyBsaW5lYXIgU1ZNcywgb3V0cGVyZm9ybXMgdGhlIHN0YXRlLW9mLXRoZS1hcnQgYnkgYSB3aWRlIG1hcmdpbi4iIiIsMTM4MDAwMDAwLjAsVHJhaW5zIFNWTSBvbiB0b3Agb2YgVkdHLUZhY2UgKFZHRzE2IGFyY2hpdGVjdHVyZSkuIFNWTSBwYXJhbWV0ZXJzIGFyZSBub3QgaW5jbHVkZWQgaW4gdGhlIGVzdGltYXRlLiwsLDc3OTcsIiIiSUpCLUEgY29udGFpbnMgNTcxMiBpbWFnZXMgYW5kIDIwODUgdmlkZW9zIG9mIDUwMCBzdWJqZWN0cywgZm9yIGFuIGF2ZXJhZ2Ugb2YgMTEuNCBpbWFnZXMgYW5kIDQuMiB2aWRlb3MgcGVyIHN1YmplY3QuIiIKVW5jbGVhciBob3cgdGhlIHZpZGVvcyB3ZXJlIGNvbnZlcnRlZCB0byB0cmFpbmluZyBpbWFnZXMuIiwsLCxTdXBlcnZpc2VkLExpa2VseSwiRmFjZSByZWNvZ25pdGlvbiBwZXJmb3JtYW5jZSBldmFsdWF0aW9uIGhhcyB0cmFkaXRpb25hbGx5IGZvY3VzZWQgb24gb25lLXRvLW9uZSB2ZXJpZmljYXRpb24sIHBvcHVsYXJpemVkIGJ5IHRoZSBMYWJlbGVkIEZhY2VzIGluIHRoZSBXaWxkIGRhdGFzZXQgWzFdIGZvciBpbWFnZXJ5IGFuZCB0aGUgWW91VHViZUZhY2VzIGRhdGFzZXQgWzJdIGZvciB2aWRlb3MuIEluIGNvbnRyYXN0LCB0aGUgbmV3bHkgcmVsZWFzZWQgSUpCLUEgZmFjZSByZWNvZ25pdGlvbiBkYXRhc2V0IFszXSB1bmlmaWVzIGV2YWx1YXRpb24gb2Ygb25lLXRvLW1hbnkgZmFjZSBpZGVudGlmaWNhdGlvbiB3aXRoIG9uZS10by1vbmUgZmFjZSB2ZXJpZmljYXRpb24gb3ZlciB0ZW1wbGF0ZXMsIG9yIHNldHMgb2YgaW1hZ2VyeSBhbmQgdmlkZW9zIGZvciBhIHN1YmplY3QuIEluIHRoaXMgcGFwZXIsIHdlIHN0dWR5IHRoZSBwcm9ibGVtIG9mIHRlbXBsYXRlIGFkYXB0YXRpb24sIGEgZm9ybSBvZiB0cmFuc2ZlciBsZWFybmluZyB0byB0aGUgc2V0IG9mIG1lZGlhIGluIGEgdGVtcGxhdGUuIEV4dGVuc2l2ZSBwZXJmb3JtYW5jZSBldmFsdWF0aW9ucyBvbiBJSkItQSBzaG93IGEgc3VycHJpc2luZyByZXN1bHQsIHRoYXQgcGVyaGFwcyB0aGUgc2ltcGxlc3QgbWV0aG9kIG9mIHRlbXBsYXRlIGFkYXB0YXRpb24sIGNvbWJpbmluZyBkZWVwIGNvbnZvbHV0aW9uYWwgbmV0d29yayBmZWF0dXJlcyB3aXRoIHRlbXBsYXRlIHNwZWNpZmljIGxpbmVhciBTVk1zLCBvdXRwZXJmb3JtcyB0aGUgc3RhdGUtb2YtdGhlLWFydCBieSBhIHdpZGUgbWFyZ2luLiBXZSBzdHVkeSB0aGUgZWZmZWN0cyBvZiB0ZW1wbGF0ZSBzaXplLCBuZWdhdGl2ZSBzZXQgY29uc3RydWN0aW9uIGFuZCBjbGFzc2lmaWVyIGZ1c2lvbiBvbiBwZXJmb3JtYW5jZSwgdGhlbiBjb21wYXJlIHRlbXBsYXRlIGFkYXB0YXRpb24gdG8gY29udm9sdXRpb25hbCBuZXR3b3JrcyB3aXRoIG1ldHJpYyBsZWFybmluZywgMkQgYW5kIDNEIGFsaWdubWVudC4gT3VyIHVuZXhwZWN0ZWQgY29uY2x1c2lvbiBpcyB0aGF0IHRoZXNlIG90aGVyIG1ldGhvZHMsIHdoZW4gY29tYmluZWQgd2l0aCB0ZW1wbGF0ZSBhZGFwdGF0aW9uLCBhbGwgYWNoaWV2ZSBuZWFybHkgdGhlIHNhbWUgdG9wIHBlcmZvcm1hbmNlIG9uIElKQi1BIGZvciB0ZW1wbGF0ZWJhc2VkIGZhY2UgdmVyaWZpY2F0aW9uIGFuZCBpZGVudGlmaWNhdGlvbi4iLCwsVW5yZWxlYXNlZCxVbml0ZWQgS2luZ2RvbSBvZiBHcmVhdCBCcml0YWluIGFuZCBOb3J0aGVybiBJcmVsYW5kLFZHRy1GYWNlLCwsLCwyMDI1LTExLTI4IDExOjUzOjQ0KzAwOjAwLCwsLCwsQWNhZGVtaWEsLCwsLCwsLCwsLCwsLCwsLCxObwpOYW1lZCBFbnRpdHkgUmVjb2duaXRpb24gbW9kZWwsTGFuZ3VhZ2UsIk5hbWVkIGVudGl0eSByZWNvZ25pdGlvbiAoTkVSKSxMYW5ndWFnZSBtb2RlbGluZyIsQ2FybmVnaWUgTWVsbG9uIFVuaXZlcnNpdHkgKENNVSksIlh1ZXpoZSBNYSwgRWR1YXJkIEhvdnkiLDIwMTYtMDMtMDQsRW5kLXRvLWVuZCBTZXF1ZW5jZSBMYWJlbGluZyB2aWEgQmktZGlyZWN0aW9uYWwgTFNUTS1DTk5zLUNSRixodHRwczovL2FyeGl2Lm9yZy9hYnMvMTYwMy4wMTM1NCwzMTAwLjAsRGlzY3JldGlvbmFyeSwsLEFyY2hpdGVjdHVyZSBpbiBUYWJsZSAxLDkuNjk0MDhlKzE2LCI4IGhvdXJzIG9mIHRyYWluaW5nIGZvciBORVIKR2VGb3JjZSBHVFggVElUQU4gWCBHUFUKMC4zMyB1dGlsaXphdGlvbiByYXRlCiIsMjA0NTY3LFRhYmxlIDIuIDIwNDU2NyB0b2tlbnMsOC4wLCIiInRoZSBtb2RlbCB0cmFpbmluZyByZXF1aXJlcyBhYm91dCAxMiBob3VycyBmb3IgUE9TIHRhZ2dpbmcgYW5kIDgKaG91cnMgZm9yIE5FUiIiIixOVklESUEgR2VGb3JjZSBHVFggVElUQU4gWCwsQ29uZmlkZW50LCJTdGF0ZS1vZi10aGUtYXJ0IHNlcXVlbmNlIGxhYmVsaW5nIHN5c3RlbXMgdHJhZGl0aW9uYWxseSByZXF1aXJlIGxhcmdlIGFtb3VudHMgb2YgdGFzay1zcGVjaWZpYyBrbm93bGVkZ2UgaW4gdGhlIGZvcm0gb2YgaGFuZGNyYWZ0ZWQgZmVhdHVyZXMgYW5kIGRhdGEgcHJlLXByb2Nlc3NpbmcuIEluIHRoaXMgcGFwZXIsIHdlIGludHJvZHVjZSBhIG5vdmVsIG5ldXRyYWwgbmV0d29yayBhcmNoaXRlY3R1cmUgdGhhdCBiZW5lZml0cyBmcm9tIGJvdGggd29yZC0gYW5kIGNoYXJhY3Rlci1sZXZlbCByZXByZXNlbnRhdGlvbnMgYXV0b21hdGljYWxseSwgYnkgdXNpbmcgY29tYmluYXRpb24gb2YgYmlkaXJlY3Rpb25hbCBMU1RNLCBDTk4gYW5kIENSRi4gT3VyIHN5c3RlbSBpcyB0cnVseSBlbmQtdG8tZW5kLCByZXF1aXJpbmcgbm8gZmVhdHVyZSBlbmdpbmVlcmluZyBvciBkYXRhIHByZXByb2Nlc3NpbmcsIHRodXMgbWFraW5nIGl0IGFwcGxpY2FibGUgdG8gYSB3aWRlIHJhbmdlIG9mIHNlcXVlbmNlIGxhYmVsaW5nIHRhc2tzLiBXZSBldmFsdWF0ZSBvdXIgc3lzdGVtIG9uIHR3byBkYXRhIHNldHMgb3IgdHdvIHNlcXVlbmNlIGxhYmVsaW5nIHRhc2tzIOKAlCBQZW5uIFRyZWViYW5rIFdTSiBjb3JwdXMgZm9yIHBhcnQtb2Ytc3BlZWNoIChQT1MpIHRhZ2dpbmcgYW5kIENvTkxMIDIwMDMgY29ycHVzIGZvciBuYW1lZCBlbnRpdHkgcmVjb2duaXRpb24gKE5FUikuIFdlIG9idGFpbiBzdGF0ZS1vZi10aGUtYXJ0IHBlcmZvcm1hbmNlIG9uIGJvdGggZGF0YXNldHMg4oCUIDk3LjU1JSBhY2N1cmFjeSBmb3IgUE9TIHRhZ2dpbmcgYW5kIDkxLjIxJSBGMSBmb3IgTkVSLgoiLDUwLjAsLCxVbml0ZWQgU3RhdGVzIG9mIEFtZXJpY2EsLCwsMS4wLCwyMDI1LTExLTI4IDExOjUzOjQ0KzAwOjAwLCwsLCwsQWNhZGVtaWEsLCwsOC4wLCwsLCwsRlAzMiwsMjkwLjA3ODUwODA4NDYzNDMsSGFyZHdhcmUsLCwsLApEb3VibGUgRFFOLEdhbWVzLEF0YXJpLEdvb2dsZSBEZWVwTWluZCwiSGFkbyB2YW4gSGFzc2VsdCwgQXJ0aHVyIEd1ZXosIApEYXZpZCBTaWx2ZXIiLDIwMTYtMDMtMDIsRGVlcCBSZWluZm9yY2VtZW50IExlYXJuaW5nIHdpdGggRG91YmxlIFEtTGVhcm5pbmcsaHR0cHM6Ly9vanMuYWFhaS5vcmcvaW5kZXgucGhwL0FBQUkvYXJ0aWNsZS92aWV3LzEwMjk1LCxTT1RBIGltcHJvdmVtZW50LCIiIlRhYmxlIDEgcmVwb3J0cyBzdW1tYXJ5IHN0YXRpc3RpY3MgZm9yIHRoaXMgZXZhbHVhdGlvbgoodW5kZXIgaHVtYW4gc3RhcnRzKSBvbiB0aGUgNDkgZ2FtZXMgZnJvbSBNbmloIGV0IGFsLiAoMjAxNSkuIERvdWJsZSBEUU4gb2J0YWlucyBjbGVhcmx5IGhpZ2hlciBtZWRpYW4gYW5kIG1lYW4gc2NvcmVzLiBBZ2FpbiIiIiwxNTAwMDAwLjAsIiIiYXBwcm94aW1hdGVseSAxLjVNIHBhcmFtZXRlcnMKaW4gdG90YWwiIiIsLCwsLCwsLCxDb25maWRlbnQsIlRoZSBwb3B1bGFyIFEtbGVhcm5pbmcgYWxnb3JpdGhtIGlzIGtub3duIHRvIG92ZXJlc3RpbWF0ZSBhY3Rpb24gdmFsdWVzIHVuZGVyIGNlcnRhaW4gY29uZGl0aW9ucy4gSXQgd2FzIG5vdCBwcmV2aW91c2x5IGtub3duIHdoZXRoZXIsIGluIHByYWN0aWNlLCBzdWNoIG92ZXJlc3RpbWF0aW9ucyBhcmUgY29tbW9uLCB3aGV0aGVyIHRoZXkgaGFybSBwZXJmb3JtYW5jZSwgYW5kIHdoZXRoZXIgdGhleSBjYW4gZ2VuZXJhbGx5IGJlIHByZXZlbnRlZC4gSW4gdGhpcyBwYXBlciwgd2UgYW5zd2VyIGFsbCB0aGVzZSBxdWVzdGlvbnMgYWZmaXJtYXRpdmVseS4gSW4gcGFydGljdWxhciwgd2UgZmlyc3Qgc2hvdyB0aGF0IHRoZSByZWNlbnQgRFFOIGFsZ29yaXRobSwgd2hpY2ggY29tYmluZXMgUS1sZWFybmluZyB3aXRoIGEgZGVlcCBuZXVyYWwgbmV0d29yaywgc3VmZmVycyBmcm9tIHN1YnN0YW50aWFsIG92ZXJlc3RpbWF0aW9ucyBpbiBzb21lIGdhbWVzIGluIHRoZSBBdGFyaSAyNjAwIGRvbWFpbi4gV2UgdGhlbiBzaG93IHRoYXQgdGhlIGlkZWEgYmVoaW5kIHRoZSBEb3VibGUgUS1sZWFybmluZyBhbGdvcml0aG0sIHdoaWNoIHdhcyBpbnRyb2R1Y2VkIGluIGEgdGFidWxhciBzZXR0aW5nLCBjYW4gYmUgZ2VuZXJhbGl6ZWQgdG8gd29yayB3aXRoIGxhcmdlLXNjYWxlIGZ1bmN0aW9uIGFwcHJveGltYXRpb24uIFdlIHByb3Bvc2UgYSBzcGVjaWZpYyBhZGFwdGF0aW9uIHRvIHRoZSBEUU4gYWxnb3JpdGhtIGFuZCBzaG93IHRoYXQgdGhlIHJlc3VsdGluZyBhbGdvcml0aG0gbm90IG9ubHkgcmVkdWNlcyB0aGUgb2JzZXJ2ZWQgb3ZlcmVzdGltYXRpb25zLCBhcyBoeXBvdGhlc2l6ZWQsIGJ1dCB0aGF0IHRoaXMgYWxzbyBsZWFkcyB0byBtdWNoIGJldHRlciBwZXJmb3JtYW5jZSBvbiBzZXZlcmFsIGdhbWVzLiIsLCxVbnJlbGVhc2VkLFVuaXRlZCBTdGF0ZXMgb2YgQW1lcmljYSwsLCwsLDIwMjUtMTEtMjggMTE6NTM6NDQrMDA6MDAsLCwsLCxJbmR1c3RyeSwsLCwsVW5yZWxlYXNlZCwsLCwsLCwsLCwsLCxObwpPcmRlci1FbWJlZGRpbmdzIG9mIEltYWdlcyBhbmQgTGFuZ3VhZ2UsVmlzaW9uLEltYWdlIGNhcHRpb25pbmcsVW5pdmVyc2l0eSBvZiBUb3JvbnRvLCJJdmFuIFZlbmRyb3YsIFJ5YW4gS2lyb3MsIFNhbmphIEZpZGxlciwgUmFxdWVsIFVydGFzdW4iLDIwMTYtMDMtMDEsT3JkZXItRW1iZWRkaW5ncyBvZiBJbWFnZXMgYW5kIExhbmd1YWdlLGh0dHBzOi8vYXJ4aXYub3JnL2Ficy8xNTExLjA2MzYxLCwsLCxwb3NzaWJseSBjYW4gYmUgY2FsY3VsYXRlZCBiYXNlZCBvbiBhcmNoaXRlY3R1cmUgZGVzY3JpcHRpb24sLCwsIldlIHVzZSB0aGUgZGF0YSBzcGxpdHMgb2YgS2FycGF0aHkgJiBMaSAoMjAxNSkgZm9yIHRyYWluaW5nCigxMTMsMjg3IGltYWdlcyksIHZhbGlkYXRpb24gKDUwMDAgaW1hZ2VzKSwgYW5kIHRlc3QgKDUwMDAgaW1hZ2VzKS4iLCwsLCxDb25maWRlbnQsIkh5cGVybnlteSwgdGV4dHVhbCBlbnRhaWxtZW50LCBhbmQgaW1hZ2UgY2FwdGlvbmluZyBjYW4gYmUgc2VlbiBhcyBzcGVjaWFsIGNhc2VzIG9mIGEgc2luZ2xlIHZpc3VhbC1zZW1hbnRpYyBoaWVyYXJjaHkgb3ZlciB3b3Jkcywgc2VudGVuY2VzLCBhbmQgaW1hZ2VzLiBJbiB0aGlzIHBhcGVyIHdlIGFkdm9jYXRlIGZvciBleHBsaWNpdGx5IG1vZGVsaW5nIHRoZSBwYXJ0aWFsIG9yZGVyIHN0cnVjdHVyZSBvZiB0aGlzIGhpZXJhcmNoeS4gVG93YXJkcyB0aGlzIGdvYWwsIHdlIGludHJvZHVjZSBhIGdlbmVyYWwgbWV0aG9kIGZvciBsZWFybmluZyBvcmRlcmVkIHJlcHJlc2VudGF0aW9ucywgYW5kIHNob3cgaG93IGl0IGNhbiBiZSBhcHBsaWVkIHRvIGEgdmFyaWV0eSBvZiB0YXNrcyBpbnZvbHZpbmcgaW1hZ2VzIGFuZCBsYW5ndWFnZS4gV2Ugc2hvdyB0aGF0IHRoZSByZXN1bHRpbmcgcmVwcmVzZW50YXRpb25zIGltcHJvdmUgcGVyZm9ybWFuY2Ugb3ZlciBjdXJyZW50IGFwcHJvYWNoZXMgZm9yIGh5cGVybnltIHByZWRpY3Rpb24gYW5kIGltYWdlLWNhcHRpb24gcmV0cmlldmFsLiIsLCxPcGVuIHdlaWdodHMgKHVucmVzdHJpY3RlZCksQ2FuYWRhLCwsLCwsMjAyNS0xMS0yOCAxMTo1Mzo0NCswMDowMCwsLCwsLEFjYWRlbWlhLCwsLCxPcGVuIHNvdXJjZSwiaHR0cHM6Ly9naXRodWIuY29tL2l2ZW5kcm92L29yZGVyLWVtYmVkZGluZwpBcGFjaGUgTGljZW5zZSAyLjAiLCwsLCwsLCwsLCwsWWVzClNxdWVlemVOZXQsVmlzaW9uLEltYWdlIGNsYXNzaWZpY2F0aW9uLCJEZWVwU2NhbGUsVW5pdmVyc2l0eSBvZiBDYWxpZm9ybmlhIChVQykgQmVya2VsZXksU3RhbmZvcmQgVW5pdmVyc2l0eSIsIkZvcnJlc3QgTi4gSWFuZG9sYSwgU29uZyBIYW4sIE1hdHRoZXcgVy4gTW9za2V3aWN6LCBLaGFsaWQgQXNocmFmLCBXaWxsaWFtIEouIERhbGx5LCBLdXJ0IEtldXR6ZXIiLDIwMTYtMDItMjQsU3F1ZWV6ZU5ldDogQWxleE5ldC1sZXZlbCBhY2N1cmFjeSB3aXRoIDUweCBmZXdlciBwYXJhbWV0ZXJzIGFuZCA8MC41TUIgbW9kZWwgc2l6ZSxodHRwczovL2FyeGl2Lm9yZy9hYnMvMTYwMi4wNzM2MCw4MzY2LjAsSGlnaGx5IGNpdGVkLCwxMjAwMDAwLjAsIlRoZSBwYXBlciBzYXlzICIiU3F1ZWV6ZU5ldCBhY2hpZXZlcyBBbGV4TmV0LWxldmVsIGFjY3VyYWN5IG9uIEltYWdlTmV0IHdpdGggNTB4IGZld2VyIHBhcmFtZXRlcnMuIiIKCkFsZXhOZXQgaGFzIDYwIG1pbGxpb24gcGFyYW1ldGVycy4iLCwsMTI4MDAwMCwsLCwsLCwsLCwsIlVuaXRlZCBTdGF0ZXMgb2YgQW1lcmljYSxVbml0ZWQgU3RhdGVzIG9mIEFtZXJpY2EsVW5pdGVkIFN0YXRlcyBvZiBBbWVyaWNhIiwsLCwsLDIwMjYtMDUtMjUgMTI6MTM6MzgrMDA6MDAsLCwsLCwiQWNhZGVtaWEsQWNhZGVtaWEiLCwsLCwsLCwsLEZQMzIsLCwsLCwsLApJbmNlcHRpb24tUmVzTmV0LVYyLFZpc2lvbixJbWFnZSBjbGFzc2lmaWNhdGlvbixHb29nbGUsIkNocmlzdGlhbiBTemVnZWR5LCBTZXJnZXkgSW9mZmUsIFZpbmNlbnQgVmFuaG91Y2tlLCBBbGV4IEFsZW1pIiwyMDE2LTAyLTIzLCJJbmNlcHRpb24tdjQsIEluY2VwdGlvbi1SZXNOZXQgYW5kIHRoZSBJbXBhY3Qgb2YgUmVzaWR1YWwgQ29ubmVjdGlvbnMgb24gTGVhcm5pbmciLGh0dHBzOi8vYXJ4aXYub3JnL2Ficy8xNjAyLjA3MjYxLDE1NTA2LjAsSGlnaGx5IGNpdGVkLCw1NjAwMDAwMC4wLCwsLDEyODAwMDAsLCwsLCwsLCwsLFVuaXRlZCBTdGF0ZXMgb2YgQW1lcmljYSwsLCwsLDIwMjYtMDUtMjUgMTI6MTM6MzgrMDA6MDAsLCwsLCxJbmR1c3RyeSwsLCwsLCwsLCwsLCwsLCwsLApJbmNlcHRpb252NCxWaXNpb24sSW1hZ2UgY2xhc3NpZmljYXRpb24sR29vZ2xlLCJDaHJpc3RpYW4gU3plZ2VkeSwgU2VyZ2V5IElvZmZlLCBWaW5jZW50IFZhbmhvdWNrZSwgQWxleCBBbGVtaSIsMjAxNi0wMi0yMywiSW5jZXB0aW9uLXY0LCBJbmNlcHRpb24tUmVzTmV0IGFuZCB0aGUgSW1wYWN0IG9mIFJlc2lkdWFsIENvbm5lY3Rpb25zIG9uIExlYXJuaW5nIixodHRwczovL2FyeGl2Lm9yZy9hYnMvMTYwMi4wNzI2MSwxNTUwNi4wLEhpZ2hseSBjaXRlZCwsNDMwMDAwMDAuMCwiIiJUaGUgZm9sa3MgZnJvbSBHb29nbGUgc3RyaWtlIGFnYWluIHdpdGggSW5jZXB0aW9uLXY0LCA0M00gcGFyYW1ldGVycy4iIgoKaHR0cHM6Ly90b3dhcmRzZGF0YXNjaWVuY2UuY29tL2lsbHVzdHJhdGVkLTEwLWNubi1hcmNoaXRlY3R1cmVzLTk1ZDc4YWNlNjE0ZCIsLCwxMjgwMDAwLCwsLCwsLCwsLCxVbml0ZWQgU3RhdGVzIG9mIEFtZXJpY2EsLCwsLCwyMDI2LTA1LTI1IDEyOjEzOjM4KzAwOjAwLCwsLCwsSW5kdXN0cnksLCwsLCwsLCwsLCwsLCwsLCwKQklHIExTVE0rQ05OIElOUFVUUyAsTGFuZ3VhZ2UsTGFuZ3VhZ2UgbW9kZWxpbmcsR29vZ2xlIEJyYWluLCJSYWZhbCBKb3plZm93aWN6LCBPcmlvbCBWaW55YWxzLCBNaWtlIFNjaHVzdGVyLCBOb2FtIFNoYXplZXIsIFlvbmdodWkgV3UiLDIwMTYtMDItMTEsRXhwbG9yaW5nIHRoZSBMaW1pdHMgb2YgTGFuZ3VhZ2UgTW9kZWxpbmcsaHR0cHM6Ly9hcnhpdi5vcmcvYWJzLzE2MDIuMDI0MTAsLCwsMTA0MDAwMDAwMC4wLDEuMDRCIChUYWJsZSAxKSwxLjAyMjA4ODNlKzIwLCJhc3N1bWluZyAoISkgMTAgZGF5cyBzaW1pbGFybHkgdG8gYW5vdGhlciBtb2RlbCBpbiB0aGUgcGFwZXIKMjQwKjM2MDAqNTA0NjAwMDAwMDAwMCozMiowLjMgPSA0LjE4NTM1NDJlKzE5Cgphc3N1bWluZyAoISkgNTAgZXBvY2hzIHNpbWlsYXJseSB0byBhbm90aGVyIG1vZGVsIGluIHRoZSBwYXBlcgo2KjEuMDQqMTBeOSowLjgqMTBeOSo1MCA9IDIuNDk2ZSsyMAoKc3FydCg0LjE4NTM1NDJlKzE5KjIuNDk2ZSsyMCkgPSAxLjAyMjA4ODNlKzIwIiwsIiIiVGhlIGV4cGVyaW1lbnRzIGFyZSBwZXJmb3JtZWQgb24gdGhlIDFCIFdvcmQgQmVuY2htYXJrIGRhdGEgc2V0IGludHJvZHVjZWQgYnkgKENoZWxiYSBldCBhbC4sIDIwMTMpLCB3aGljaCBpcwphIHB1YmxpY2x5IGF2YWlsYWJsZSBiZW5jaG1hcmsgZm9yIG1lYXN1cmluZyBwcm9ncmVzcyBvZgpzdGF0aXN0aWNhbCBsYW5ndWFnZSBtb2RlbGluZy4gVGhlIGRhdGEgc2V0IGNvbnRhaW5zIGFib3V0CjAuOEIgd29yZHMgd2l0aCBhIHZvY2FidWxhcnkgb2YgNzkzNDcxIHdvcmRzLCBpbmNsdWRpbmcKc2VudGVuY2UgYm91bmRhcnkgbWFya2Vycy4iIiIsLCIqSSBhc3N1bWVkIFRlc2xhIEs0MHMgdGhvdWdoIHRoZXkgc3RhdGVkIGl0IHdhcyBqdXN0IG9uZSBvZiBUZXNsYSBLNDAKCiIiVGhlIGJlc3QgbW9kZWwgbmVlZHMgYWJvdXQgNSBkYXlzIHRvIGdldCB0byAzNSBwZXJwbGV4aXR5IGFuZCAxMCBkYXlzIHRvIDMyLjUuIiIKCjEwKjI0ID0gMjQwCgpUaGlzIG1vZGVsIGlzIG5vdCB0aGUgYmlnZ2VzdCBidXQgaGFzIHRoZSBiZXN0IHBlcmZvcm1hbmNlLCBJIGFzc3VtZSBpdCBpcyAqbGlrZWx5KiB0byBoYXZlIGNvbXBhcmF0aXZlbGV5IHNpbWlsYXIgdHJhaW5pbmcgdGltZSIsTlZJRElBIFRlc2xhIEs0MHMsLExpa2VseSwiSW4gdGhpcyB3b3JrIHdlIGV4cGxvcmUgcmVjZW50IGFkdmFuY2VzIGluIFJlY3VycmVudCBOZXVyYWwgTmV0d29ya3MgZm9yIGxhcmdlIHNjYWxlIExhbmd1YWdlIE1vZGVsaW5nLCBhIHRhc2sgY2VudHJhbCB0byBsYW5ndWFnZSB1bmRlcnN0YW5kaW5nLiBXZSBleHRlbmQgY3VycmVudCBtb2RlbHMgdG8gZGVhbCB3aXRoIHR3byBrZXkgY2hhbGxlbmdlcyBwcmVzZW50IGluIHRoaXMgdGFzazogY29ycG9yYSBhbmQgdm9jYWJ1bGFyeSBzaXplcywgYW5kIGNvbXBsZXgsIGxvbmcgdGVybSBzdHJ1Y3R1cmUgb2YgbGFuZ3VhZ2UuIFdlIHBlcmZvcm0gYW4gZXhoYXVzdGl2ZSBzdHVkeSBvbiB0ZWNobmlxdWVzIHN1Y2ggYXMgY2hhcmFjdGVyIENvbnZvbHV0aW9uYWwgTmV1cmFsIE5ldHdvcmtzIG9yIExvbmctU2hvcnQgVGVybSBNZW1vcnksIG9uIHRoZSBPbmUgQmlsbGlvbiBXb3JkIEJlbmNobWFyay4gT3VyIGJlc3Qgc2luZ2xlIG1vZGVsIHNpZ25pZmljYW50bHkgaW1wcm92ZXMgc3RhdGUtb2YtdGhlLWFydCBwZXJwbGV4aXR5IGZyb20gNTEuMyBkb3duIHRvIDMwLjAgKHdoaWxzdCByZWR1Y2luZyB0aGUgbnVtYmVyIG9mIHBhcmFtZXRlcnMgYnkgYSBmYWN0b3Igb2YgMjApLCB3aGlsZSBhbiBlbnNlbWJsZSBvZiBtb2RlbHMgc2V0cyBhIG5ldyByZWNvcmQgYnkgaW1wcm92aW5nIHBlcnBsZXhpdHkgZnJvbSA0MS4wIGRvd24gdG8gMjMuNy4gV2UgYWxzbyByZWxlYXNlIHRoZXNlIG1vZGVscyBmb3IgdGhlIE5MUCBhbmQgTUwgY29tbXVuaXR5IHRvIHN0dWR5IGFuZCBpbXByb3ZlIHVwb24uIiwsLCxVbml0ZWQgU3RhdGVzIG9mIEFtZXJpY2EsLCwsMzIuMCwsMjAyNS0xMS0yOCAxMTo1Mzo0NCswMDowMCwsLCwsLEluZHVzdHJ5LCwsLDI0MC4wLCwsLDcxLjIxNDA0OTMxNjE0OTYzLCwsVHJ1ZSwxNjU2NC40MDIyMTExMDA5MiwiSGFyZHdhcmUsT3BlcmF0aW9uIGNvdW50aW5nIiwsLCwsCjEwIExTVE1TICsgS04tNSAoT1BUSU1BTCBXRUlHSFRTKSxMYW5ndWFnZSxMYW5ndWFnZSBtb2RlbGluZyxHb29nbGUgQnJhaW4sIlJhZmFsIEpvemVmb3dpY3osIE9yaW9sIFZpbnlhbHMsIE1pa2UgU2NodXN0ZXIsIE5vYW0gU2hhemVlciwgWW9uZ2h1aSBXdSIsMjAxNi0wMi0xMSxFeHBsb3JpbmcgdGhlIExpbWl0cyBvZiBMYW5ndWFnZSBNb2RlbGluZyxodHRwczovL2FyeGl2Lm9yZy9hYnMvMTYwMi4wMjQxMCwsLCwxMDQwMDAwMDAwLjAsMS4wNEIgKFRhYmxlIDEpLDguNzg5MjQzOWUrMTksNTA0KjM2MDAqNTA0NjAwMDAwMDAwMCozMiowLjMgPTguNzg5MjQzOWUrMTkgLCwiIiJUaGUgZXhwZXJpbWVudHMgYXJlIHBlcmZvcm1lZCBvbiB0aGUgMUIgV29yZCBCZW5jaG1hcmsgZGF0YSBzZXQgaW50cm9kdWNlZCBieSAoQ2hlbGJhIGV0IGFsLiwgMjAxMyksIHdoaWNoIGlzCmEgcHVibGljbHkgYXZhaWxhYmxlIGJlbmNobWFyayBmb3IgbWVhc3VyaW5nIHByb2dyZXNzIG9mCnN0YXRpc3RpY2FsIGxhbmd1YWdlIG1vZGVsaW5nLiBUaGUgZGF0YSBzZXQgY29udGFpbnMgYWJvdXQKMC44QiB3b3JkcyB3aXRoIGEgdm9jYWJ1bGFyeSBvZiA3OTM0NzEgd29yZHMsIGluY2x1ZGluZwpzZW50ZW5jZSBib3VuZGFyeSBtYXJrZXJzLiIiIiwsIipJIGFzc3VtZWQgVGVzbGEgSzQwcyB0aG91Z2ggdGhleSBzdGF0ZWQgaXQgd2FzIGp1c3Qgb25lIG9mIFRlc2xhIEs0MAoKIiJUaGUgYmVzdCByZXN1bHRzIHdlcmUgYWNoaWV2ZWQgYWZ0ZXIgMyB3ZWVrcyBvZiB0cmFpbmluZy4iIgoKMjEqMjQgPSA1MDQKIixOVklESUEgVGVzbGEgSzQwcywsTGlrZWx5LCJJbiB0aGlzIHdvcmsgd2UgZXhwbG9yZSByZWNlbnQgYWR2YW5jZXMgaW4gUmVjdXJyZW50IE5ldXJhbCBOZXR3b3JrcyBmb3IgbGFyZ2Ugc2NhbGUgTGFuZ3VhZ2UgTW9kZWxpbmcsIGEgdGFzayBjZW50cmFsIHRvIGxhbmd1YWdlIHVuZGVyc3RhbmRpbmcuIFdlIGV4dGVuZCBjdXJyZW50IG1vZGVscyB0byBkZWFsIHdpdGggdHdvIGtleSBjaGFsbGVuZ2VzIHByZXNlbnQgaW4gdGhpcyB0YXNrOiBjb3Jwb3JhIGFuZCB2b2NhYnVsYXJ5IHNpemVzLCBhbmQgY29tcGxleCwgbG9uZyB0ZXJtIHN0cnVjdHVyZSBvZiBsYW5ndWFnZS4gV2UgcGVyZm9ybSBhbiBleGhhdXN0aXZlIHN0dWR5IG9uIHRlY2huaXF1ZXMgc3VjaCBhcyBjaGFyYWN0ZXIgQ29udm9sdXRpb25hbCBOZXVyYWwgTmV0d29ya3Mgb3IgTG9uZy1TaG9ydCBUZXJtIE1lbW9yeSwgb24gdGhlIE9uZSBCaWxsaW9uIFdvcmQgQmVuY2htYXJrLiBPdXIgYmVzdCBzaW5nbGUgbW9kZWwgc2lnbmlmaWNhbnRseSBpbXByb3ZlcyBzdGF0ZS1vZi10aGUtYXJ0IHBlcnBsZXhpdHkgZnJvbSA1MS4zIGRvd24gdG8gMzAuMCAod2hpbHN0IHJlZHVjaW5nIHRoZSBudW1iZXIgb2YgcGFyYW1ldGVycyBieSBhIGZhY3RvciBvZiAyMCksIHdoaWxlIGFuIGVuc2VtYmxlIG9mIG1vZGVscyBzZXRzIGEgbmV3IHJlY29yZCBieSBpbXByb3ZpbmcgcGVycGxleGl0eSBmcm9tIDQxLjAgZG93biB0byAyMy43LiBXZSBhbHNvIHJlbGVhc2UgdGhlc2UgbW9kZWxzIGZvciB0aGUgTkxQIGFuZCBNTCBjb21tdW5pdHkgdG8gc3R1ZHkgYW5kIGltcHJvdmUgdXBvbi4iLCwsLFVuaXRlZCBTdGF0ZXMgb2YgQW1lcmljYSwsLCwzMi4wLCwyMDI2LTAyLTExIDE5OjI2OjI3KzAwOjAwLCwsLCwsSW5kdXN0cnksLCwsNTA0LjAsLCwsLCwsLDE2NTY0LjQwMjIxMTEwMDkyLEhhcmR3YXJlLCwsLCwKQTNDIEZGIGhzLEdhbWVzLEF0YXJpLCJHb29nbGUsVW5pdmVyc2l0eSBvZiBNb250cmVhbCAvIFVuaXZlcnNpdMOpIGRlIE1vbnRyw6lhbCIsIlYgTW5paCwgQVAgQmFkaWEsIE0gTWlyemEsIEEgR3JhdmVzIiwyMDE2LTAyLTA0LEFzeW5jaHJvbm91cyBNZXRob2RzIGZvciBEZWVwIFJlaW5mb3JjZW1lbnQgTGVhcm5pbmcsaHR0cDovL2FyeGl2Lm9yZy9hYnMvMTYwMi4wMTc4M3YyLDk5NzEuMCwiSGlnaGx5IGNpdGVkLFNPVEEgaW1wcm92ZW1lbnQiLCJUYWJsZSAxIApTT1RBIGJ5IE1lYW4gaHVtYW4tbm9ybWFsaXplZCBzY29yZSBpbiA1NyBBdGFyaSBnYW1lcyIsLCwsLDIwMDAwMDAwMCwsLCwsLFVua25vd24sIldlIHByb3Bvc2UgYSBjb25jZXB0dWFsbHkgc2ltcGxlIGFuZCBsaWdodHdlaWdodCBmcmFtZXdvcmsgZm9yIGRlZXAgcmVpbmZvcmNlbWVudCBsZWFybmluZyB0aGF0IHVzZXMgYXN5bmNocm9ub3VzIGdyYWRpZW50IGRlc2NlbnQgZm9yIG9wdGltaXphdGlvbiBvZiBkZWVwIG5ldXJhbCBuZXR3</x:v>
      </x:c>
    </x:row>
    <x:row r="291" ht="18" customHeight="1">
      <x:c r="A291" s="17" t="n">
        <x:v>286</x:v>
      </x:c>
      <x:c r="B291" s="17" t="n">
        <x:v>310</x:v>
      </x:c>
      <x:c r="C291" s="160" t="str">
        <x:v>b3JrIGNvbnRyb2xsZXJzLiBXZSBwcmVzZW50IGFzeW5jaHJvbm91cyB2YXJpYW50cyBvZiBmb3VyIHN0YW5kYXJkIHJlaW5mb3JjZW1lbnQgbGVhcm5pbmcgYWxnb3JpdGhtcyBhbmQgc2hvdyB0aGF0IHBhcmFsbGVsIGFjdG9yLWxlYXJuZXJzIGhhdmUgYSBzdGFiaWxpemluZyBlZmZlY3Qgb24gdHJhaW5pbmcgYWxsb3dpbmcgYWxsIGZvdXIgbWV0aG9kcyB0byBzdWNjZXNzZnVsbHkgdHJhaW4gbmV1cmFsIG5ldHdvcmsgY29udHJvbGxlcnMuIFRoZSBiZXN0IHBlcmZvcm1pbmcgbWV0aG9kLCBhbiBhc3luY2hyb25vdXMgdmFyaWFudCBvZiBhY3Rvci1jcml0aWMsIHN1cnBhc3NlcyB0aGUgY3VycmVudCBzdGF0ZS1vZi10aGUtYXJ0IG9uIHRoZSBBdGFyaSBkb21haW4gd2hpbGUgdHJhaW5pbmcgZm9yIGhhbGYgdGhlIHRpbWUgb24gYSBzaW5nbGUgbXVsdGktY29yZSBDUFUgaW5zdGVhZCBvZiBhIEdQVS4gRnVydGhlcm1vcmUsIHdlIHNob3cgdGhhdCBhc3luY2hyb25vdXMgYWN0b3ItY3JpdGljIHN1Y2NlZWRzIG9uIGEgd2lkZSB2YXJpZXR5IG9mIGNvbnRpbnVvdXMgbW90b3IgY29udHJvbCBwcm9ibGVtcyBhcyB3ZWxsIGFzIG9uIGEgbmV3IHRhc2sgb2YgbmF2aWdhdGluZyByYW5kb20gM0QgbWF6ZXMgdXNpbmcgYSB2aXN1YWwgaW5wdXQuIiwsLCwiVW5pdGVkIFN0YXRlcyBvZiBBbWVyaWNhLENhbmFkYSIsLCwsLCwyMDI2LTA1LTI1IDEyOjEzOjM4KzAwOjAwLCwsLCwsIkluZHVzdHJ5LEFjYWRlbWlhIiwsLCwsLCwsLCxGUDMyLCwsLCwsLCwKQ29udm9sdXRpb25hbCBQb3NlIE1hY2hpbmVzLFZpc2lvbixQb3NlIGVzdGltYXRpb24sQ2FybmVnaWUgTWVsbG9uIFVuaXZlcnNpdHkgKENNVSksIlNoaWgtRW4gV2VpLCBWYXJ1biBSYW1ha3Jpc2huYSwgVGFrZW8gS2FuYWRlLCBZYXNlciBTaGVpa2giLDIwMTYtMDEtMzAsQ29udm9sdXRpb25hbCBQb3NlIE1hY2hpbmVzLGh0dHBzOi8vYXJ4aXYub3JnL2Ficy8xNjAyLjAwMTM0LDI5MDYuMCwsLCwsLCwsLCwsLCxVbmtub3duLCwsLCxVbml0ZWQgU3RhdGVzIG9mIEFtZXJpY2EsLCwsLCwyMDI2LTA1LTI1IDEyOjEzOjM4KzAwOjAwLCwsLCwsQWNhZGVtaWEsLCwsLCwsLCwsRlAzMiwsLCwsLCwsCkFscGhhR28gTGVlLEdhbWVzLEdvLERlZXBNaW5kLCJEYXZpZCBTaWx2ZXIsIEFqYSBIdWFuZywgQ2hyaXMgSi4gTWFkZGlzb24sIEFydGh1ciBHdWV6LCBMYXVyZW50IFNpZnJlLCBHZW9yZ2UgdmFuIGRlbiBEcmllc3NjaGUsIEp1bGlhbiBTY2hyaXR0d2llc2VyLCBJb2FubmlzIEFudG9ub2dsb3UsIFZlZGEgUGFubmVlcnNoZWx2YW0sIE1hcmMgTGFuY3RvdCwgU2FuZGVyIERpZWxlbWFuLCBEb21pbmlrIEdyZXdlLCBKb2huIE5oYW0sIE5hbCBLYWxjaGJyZW5uZXIsIElseWEgU3V0c2tldmVyLCBUaW1vdGh5IExpbGxpY3JhcCwgTWFkZWxlaW5lIExlYWNoLCBLb3JheSBLYXZ1a2N1b2dsdSwgVGhvcmUgR3JhZXBlbCwgRGVtaXMgSGFzc2FiaXMiLDIwMTYtMDEtMjcsTWFzdGVyaW5nIHRoZSBnYW1lIG9mIEdvIHdpdGggZGVlcCBuZXVyYWwgbmV0d29ya3MgYW5kIHRyZWUgc2VhcmNoLGh0dHBzOi8vd3d3Lm5hdHVyZS5jb20vYXJ0aWNsZXMvbmF0dXJlMTY5NjEsMTgxNzUuMCxIaWdobHkgY2l0ZWQsLCwsMS45ZSsyMSwiVGhpcyBudW1iZXIgaXMgcHJldHR5IHVuY2VydGFpbi4gSSBleHBlY3QgaXQgdG8gYmUgcmlnaHQgdG8gYXJvdW5kIGEgZmFjdG9yIG9mIDMsIGF0IGxlYXN0IGNvbXBhcmVkIHRvIEFscGhhR28gRmFuLgoKVGhlIGFyY2hpdGVjdHVyZSB1c2VkIHdhcyBwcmV0dHkgbXVjaCB0aGUgc2FtZSBhcyBBbHBoYUdvIEZhbiwgYnV0IGl0IHdhcyAiInRyYWluZWQgZm9yIGxvbmdlciIiIGFuZCBoYWQgYXJvdW5kIDUuMzN4IHRoZSBudW1iZXIgb2YgY29udm9sdXRpb25hbCBsYXllcnMgb2YgQWxwaGFHbyBGYW4gKDI1Ni80OCA9IDUuMzMpLiAKClRoZSBjb252b2x1dGlvbmFsIGxheWVycyBhcmUgdGhlIG1ham9yIGNvbnRyaWJ1dG9yIHRvIHRoZSB0cmFpbmluZyBjb21wdXRlLCBzbyBJIHNvbWV3aGF0IGFyYml0cmFyaWx5IGp1c3QgbXVsdGlwbHkgdGhlIGNvbXB1dGUgZm9yIEFscGhhR28gRmFuIGJ5IDUuIFRodXMgMy44ZTIwICogNSA9IDEuOWUyMQoKT3RoZXJ3aXNlIHRoZXJlIGhhcyBiZWVuIGxpdHRsZSBzYWlkIGFib3V0IHRoaXMgbW9kZWwgc3BlY2lmaWNhbGx5IC0gSSd2ZSBtYWlubHkgcmVsaWVkIG9uIHRoZSBzb3VyY2UgZm9yIEFscGhhR28gWmVybyBhbmQgQWxwaGFHbyBGYW4sIGxpbmtlZCBiZWxvdwoKQWxwaGFHbyBGYW46IGh0dHBzOi8vd3d3Lm5hdHVyZS5jb20vYXJ0aWNsZXMvbmF0dXJlMTY5NjEKCkFscGhhR28gWmVybzogaHR0cHM6Ly93d3cubmF0dXJlLmNvbS9hcnRpY2xlcy9uYXR1cmUyNDI3MC5lcGRmP2F1dGhvcl9hY2Nlc3NfdG9rZW49VkpYYlZqYVNIeEZvY3RRUTRwMms0dFJnTjBqQWpXZWw5am5SM1pvVHYwUFZXNGdCODZFRXBHcVRSRHRwSXotMnJtbzgtS0cwNmdxVm9iVTVOU0NGZUhJTEhjVkZVZU1zYnZ3Uy1seGpxUUdnOThmYW92d2p4ZVRVZ1pBVU1uUlEiLDMwMDAwMDAwMCwiV2UgdHJhaW5lZCB0aGUgcG9saWN5IG5ldHdvcmsgcM+DIHRvIGNsYXNzaWZ5IHBvc2l0aW9ucyBhY2NvcmRpbmcgdG8gZXhwZXJ0IG1vdmVzIHBsYXllZCBpbiB0aGUgS0dTIGRhdGEgc2V0LiBUaGlzIGRhdGEgc2V0IGNvbnRhaW5zIDI5LjQgbWlsbGlvbiBwb3NpdGlvbnMgZnJvbSAxNjAsMDAwIGdhbWVzIHBsYXllZCBieSBLR1MgNiB0byA5IGRhbiBodW1hbiBwbGF5ZXJzOyAzNS40JSBvZiB0aGUgZ2FtZXMgYXJlIGhhbmRpY2FwIGdhbWVzLiIsNjk2LjAsIlRyYWluaW5nIHRpbWVzIGFyZSBnaXZlbiBmb3Igc2V2ZXJhbCBjb21wb25lbnRzOgotIFBvbGljeSBuZXR3b3JrIGNsYXNzaWZpZXI6IDMgd2Vla3MKLSBQb2xpY3kgbmV0d29yayBSTDogMSBkYXkKLSBWYWx1ZSBuZXR3b3JrIHJlZ3Jlc3Npb246IDEgd2VlawotIFJvbGxvdXQgcG9saWN5OiAiIlNpbWlsYXIgdG8gdGhlIHBvbGljeSBuZXR3b3JrLCB0aGUgd2VpZ2h0cyDPgCBvZiB0aGUgcm9sbG91dCBwb2xpY3kgYXJlIHRyYWluZWQgZnJvbSA4IG1pbGxpb24gcG9zaXRpb25zIGZyb20gaHVtYW4gZ2FtZXMgb24gdGhlIFR5Z2VtIHNlcnZlciB0byBtYXhpbWl6ZSBsb2cgbGlrZWxpaG9vZCBieSBzdG9jaGFzdGljIGdyYWRpZW50IGRlc2NlbnQuIFJvbGxvdXRzIGV4ZWN1dGUgYXQgYXBwcm94aW1hdGVseSAxLDAwMCBzaW11bGF0aW9ucyBwZXIgc2Vjb25kIHBlciBDUFUgdGhyZWFkIG9uIGFuIGVtcHR5IGJvYXJkLiIiIGNvdWxkIHN1Z2dlc3QgKDhNIHNpbXMgLyAxMDAwIHNpbXMvc2VjKSAvIDM2MDAgc2VjL2hyID0gMi4yIGhvdXJzLCBpZiBlYWNoIHBvc2l0aW9uIGNvcnJlc3BvbmRzIHRvIG9ubHkgb25lIHNpbXVsYXRpb24gKHVuY2xlYXIpCgpUb3RhbDogMjkgZGF5cyBvciA2OTYgaG91cnMiLCwsU3BlY3VsYXRpdmUsIlRoZSBnYW1lIG9mIEdvIGhhcyBsb25nIGJlZW4gdmlld2VkIGFzIHRoZSBtb3N0IGNoYWxsZW5naW5nIG9mIGNsYXNzaWMgZ2FtZXMgZm9yIGFydGlmaWNpYWwgaW50ZWxsaWdlbmNlIG93aW5nIHRvIGl0cyBlbm9ybW91cyBzZWFyY2ggc3BhY2UgYW5kIHRoZSBkaWZmaWN1bHR5IG9mIGV2YWx1YXRpbmcgYm9hcmQgcG9zaXRpb25zIGFuZCBtb3Zlcy4gSGVyZSB3ZSBpbnRyb2R1Y2UgYSBuZXcgYXBwcm9hY2ggdG8gY29tcHV0ZXIgR28gdGhhdCB1c2VzIOKAmHZhbHVlIG5ldHdvcmtz4oCZIHRvIGV2YWx1YXRlIGJvYXJkIHBvc2l0aW9ucyBhbmQg4oCYcG9saWN5IG5ldHdvcmtz4oCZIHRvIHNlbGVjdCBtb3Zlcy4gVGhlc2UgZGVlcCBuZXVyYWwgbmV0d29ya3MgYXJlIHRyYWluZWQgYnkgYSBub3ZlbCBjb21iaW5hdGlvbiBvZiBzdXBlcnZpc2VkIGxlYXJuaW5nIGZyb20gaHVtYW4gZXhwZXJ0IGdhbWVzLCBhbmQgcmVpbmZvcmNlbWVudCBsZWFybmluZyBmcm9tIGdhbWVzIG9mIHNlbGYtcGxheS4gV2l0aG91dCBhbnkgbG9va2FoZWFkIHNlYXJjaCwgdGhlIG5ldXJhbCBuZXR3b3JrcyBwbGF5IEdvIGF0IHRoZSBsZXZlbCBvZiBzdGF0ZS1vZi10aGUtYXJ0IE1vbnRlIENhcmxvIHRyZWUgc2VhcmNoIHByb2dyYW1zIHRoYXQgc2ltdWxhdGUgdGhvdXNhbmRzIG9mIHJhbmRvbSBnYW1lcyBvZiBzZWxmLXBsYXkuIFdlIGFsc28gaW50cm9kdWNlIGEgbmV3IHNlYXJjaCBhbGdvcml0aG0gdGhhdCBjb21iaW5lcyBNb250ZSBDYXJsbyBzaW11bGF0aW9uIHdpdGggdmFsdWUgYW5kIHBvbGljeSBuZXR3b3Jrcy4gVXNpbmcgdGhpcyBzZWFyY2ggYWxnb3JpdGhtLCBvdXIgcHJvZ3JhbSBBbHBoYUdvIGFjaGlldmVkIGEgOTkuOCUgd2lubmluZyByYXRlIGFnYWluc3Qgb3RoZXIgR28gcHJvZ3JhbXMsIGFuZCBkZWZlYXRlZCB0aGUgaHVtYW4gRXVyb3BlYW4gR28gY2hhbXBpb24gYnkgNSBnYW1lcyB0byAwLiBUaGlzIGlzIHRoZSBmaXJzdCB0aW1lIHRoYXQgYSBjb21wdXRlciBwcm9ncmFtIGhhcyBkZWZlYXRlZCBhIGh1bWFuIHByb2Zlc3Npb25hbCBwbGF5ZXIgaW4gdGhlIGZ1bGwtc2l6ZWQgZ2FtZSBvZiBHbywgYSBmZWF0IHByZXZpb3VzbHkgdGhvdWdodCB0byBiZSBhdCBsZWFzdCBhIGRlY2FkZSBhd2F5LiIsLCxVbnJlbGVhc2VkLFVuaXRlZCBLaW5nZG9tIG9mIEdyZWF0IEJyaXRhaW4gYW5kIE5vcnRoZXJuIElyZWxhbmQsLCwsLCwyMDI2LTAxLTAxIDE0OjAyOjA1KzAwOjAwLCwsLCwsSW5kdXN0cnksLCwsLFVucmVsZWFzZWQsLCwyMjIwNi44MDk1NDExNzQzMywsLFRydWUsLENvbXBhcmlzb24gd2l0aCBvdGhlciBtb2RlbHMsLCwsLE5vCiJWYXJpYXRpb25hbCAodW50aWVkIHdlaWdodHMsIE1DKSBMU1RNIChMYXJnZSkiLExhbmd1YWdlLExhbmd1YWdlIG1vZGVsaW5nLFVuaXZlcnNpdHkgb2YgQ2FtYnJpZGdlLCJZYXJpbiBHYWwsIFpvdWJpbiBHaGFocmFtYW5pIiwyMDE1LTEyLTE2LEEgVGhlb3JldGljYWxseSBHcm91bmRlZCBBcHBsaWNhdGlvbiBvZiBEcm9wb3V0IGluIFJlY3VycmVudCBOZXVyYWwgTmV0d29ya3MsaHR0cHM6Ly9hcnhpdi5vcmcvYWJzLzE1MTIuMDUyODcsMTgzOC4wLCJIaWdobHkgY2l0ZWQsU09UQSBpbXByb3ZlbWVudCIsIiIiVGhlIG5ldyBhcHByb2FjaCBvdXRwZXJmb3JtcyBleGlzdGluZyB0ZWNobmlxdWVzLCBhbmQgdG8gdGhlIGJlc3Qgb2Ygb3VyIGtub3dsZWRnZSBpbXByb3ZlcyBvbiB0aGUgc2luZ2xlIG1vZGVsIHN0YXRlLW9mLXRoZS1hcnQgaW4gbGFuZ3VhZ2UgbW9kZWxsaW5nIHdpdGggdGhlIFBlbm4gVHJlZWJhbmsgKDczLjQgdGVzdCBwZXJwbGV4aXR5KSIiIiw2NjAwMDAwMC4wLDY2TSBhY2NvcmRpbmcgdG8gaHR0cHM6Ly9hcnhpdi5vcmcvcGRmLzE2MTEuMDE0NjIsNTg4NjE0NDAwMDAwMDAwMC4wLDYgRkxPUCAvIHBhcmFtZXRlciAvIHRva2VuICogNjYwMDAwMDAgcGFyYW1ldGVycyAqIDkyOTAwMCB0b2tlbnMgKiAxNiBlcG9jaHMgPSA1Ljg4NjE0NGUrMTUgRkxPUCw5MjkwMDAsIiIiV2UgaGFkIHRvIHVzZSBlYXJseSBzdG9wcGluZyBmb3IgdGhlIGxhcmdlIG1vZGVsIHdpdGggWzIwXeKAmXMgdmFyaWFudCBhcyB0aGUgbW9kZWwgc3RhcnRzIG92ZXJmaXR0aW5nIGFmdGVyIDE2IGVwb2Nocy4iIiIsLCwsLENvbmZpZGVudCwiUmVjdXJyZW50IG5ldXJhbCBuZXR3b3JrcyAoUk5Ocykgc3RhbmQgYXQgdGhlIGZvcmVmcm9udCBvZiBtYW55IHJlY2VudCBkZXZlbG9wbWVudHMgaW4gZGVlcCBsZWFybmluZy4gWWV0IGEgbWFqb3IgZGlmZmljdWx0eSB3aXRoIHRoZXNlIG1vZGVscyBpcyB0aGVpciB0ZW5kZW5jeSB0byBvdmVyZml0LCB3aXRoIGRyb3BvdXQgc2hvd24gdG8gZmFpbCB3aGVuIGFwcGxpZWQgdG8gcmVjdXJyZW50IGxheWVycy4gUmVjZW50IHJlc3VsdHMgYXQgdGhlIGludGVyc2VjdGlvbiBvZiBCYXllc2lhbiBtb2RlbGxpbmcgYW5kIGRlZXAgbGVhcm5pbmcgb2ZmZXIgYSBCYXllc2lhbiBpbnRlcnByZXRhdGlvbiBvZiBjb21tb24gZGVlcCBsZWFybmluZyB0ZWNobmlxdWVzIHN1Y2ggYXMgZHJvcG91dC4gVGhpcyBncm91bmRpbmcgb2YgZHJvcG91dCBpbiBhcHByb3hpbWF0ZSBCYXllc2lhbiBpbmZlcmVuY2Ugc3VnZ2VzdHMgYW4gZXh0ZW5zaW9uIG9mIHRoZSB0aGVvcmV0aWNhbCByZXN1bHRzLCBvZmZlcmluZyBpbnNpZ2h0cyBpbnRvIHRoZSB1c2Ugb2YgZHJvcG91dCB3aXRoIFJOTiBtb2RlbHMuIFdlIGFwcGx5IHRoaXMgbmV3IHZhcmlhdGlvbmFsIGluZmVyZW5jZSBiYXNlZCBkcm9wb3V0IHRlY2huaXF1ZSBpbiBMU1RNIGFuZCBHUlUgbW9kZWxzLCBhc3Nlc3NpbmcgaXQgb24gbGFuZ3VhZ2UgbW9kZWxsaW5nIGFuZCBzZW50aW1lbnQgYW5hbHlzaXMgdGFza3MuIFRoZSBuZXcgYXBwcm9hY2ggb3V0cGVyZm9ybXMgZXhpc3RpbmcgdGVjaG5pcXVlcywgYW5kIHRvIHRoZSBiZXN0IG9mIG91ciBrbm93bGVkZ2UgaW1wcm92ZXMgb24gdGhlIHNpbmdsZSBtb2RlbCBzdGF0ZS1vZi10aGUtYXJ0IGluIGxhbmd1YWdlIG1vZGVsbGluZyB3aXRoIHRoZSBQZW5uIFRyZWViYW5rICg3My40IHRlc3QgcGVycGxleGl0eSkuIFRoaXMgZXh0ZW5kcyBvdXIgYXJzZW5hbCBvZiB2YXJpYXRpb25hbCB0b29scyBpbiBkZWVwIGxlYXJuaW5nLiIsMTYuMCwiVmFyaWF0aW9uYWwgKHVudGllZCB3ZWlnaHRzLCBNQykgTFNUTSAoTGFyZ2UpIixVbnJlbGVhc2VkLFVuaXRlZCBLaW5nZG9tIG9mIEdyZWF0IEJyaXRhaW4gYW5kIE5vcnRoZXJuIElyZWxhbmQsLCwsLCwyMDI2LTAyLTExIDE5OjI2OjI3KzAwOjAwLCwsLCwsQWNhZGVtaWEsLCwsLFVucmVsZWFzZWQsLCwsLEZQMzIsLCxPcGVyYXRpb24gY291bnRpbmcsLCwsLE5vCkFkdmFudGFnZSBMZWFybmluZyxHYW1lcyxBdGFyaSxHb29nbGUgRGVlcE1pbmQsIk1HIEJlbGxlbWFyZSwgRyBPc3Ryb3Zza2ksIEEgR3VleiIsMjAxNS0xMi0xNSxJbmNyZWFzaW5nIHRoZSBBY3Rpb24gR2FwOiBOZXcgT3BlcmF0b3JzIGZvciBSZWluZm9yY2VtZW50IExlYXJuaW5nLGh0dHA6Ly9hcnhpdi5vcmcvYWJzLzE1MTIuMDQ4NjB2MSwxNjYuMCxTT1RBIGltcHJvdmVtZW50LCIiIldlIHVzZSBvdXIgb3BlcmF0b3JzIHRvIG9idGFpbiBzdGF0ZS1vZi10aGUtYXJ0IGVtcGlyaWNhbCByZXN1bHRzIG9uIHRoZSBBcmNhZGUgTGVhcm5pbmcgRW52aXJvbm1lbnQgKEJlbGxlbWFyZSBldCBhbC4gMjAxMykuIiIiLCwsLCwxMDAwMDAwMDAsLCwsLCxVbmtub3duLCJUaGlzIHBhcGVyIGludHJvZHVjZXMgbmV3IG9wdGltYWxpdHktcHJlc2VydmluZyBvcGVyYXRvcnMgb24gUS1mdW5jdGlvbnMuIFdlIGZpcnN0IGRlc2NyaWJlIGFuIG9wZXJhdG9yIGZvciB0YWJ1bGFyIHJlcHJlc2VudGF0aW9ucywgdGhlIGNvbnNpc3RlbnQgQmVsbG1hbiBvcGVyYXRvciwgd2hpY2ggaW5jb3Jwb3JhdGVzIGEgbm90aW9uIG9mIGxvY2FsIHBvbGljeSBjb25zaXN0ZW5jeS4gV2Ugc2hvdyB0aGF0IHRoaXMgbG9jYWwgY29uc2lzdGVuY3kgbGVhZHMgdG8gYW4gaW5jcmVhc2UgaW4gdGhlIGFjdGlvbiBnYXAgYXQgZWFjaCBzdGF0ZTsgaW5jcmVhc2luZyB0aGlzIGdhcCwgd2UgYXJndWUsIG1pdGlnYXRlcyB0aGUgdW5kZXNpcmFibGUgZWZmZWN0cyBvZiBhcHByb3hpbWF0aW9uIGFuZCBlc3RpbWF0aW9uIGVycm9ycyBvbiB0aGUgaW5kdWNlZCBncmVlZHkgcG9saWNpZXMuIFRoaXMgb3BlcmF0b3IgY2FuIGFsc28gYmUgYXBwbGllZCB0byBkaXNjcmV0aXplZCBjb250aW51b3VzIHNwYWNlIGFuZCB0aW1lIHByb2JsZW1zLCBhbmQgd2UgcHJvdmlkZSBlbXBpcmljYWwgcmVzdWx0cyBldmlkZW5jaW5nIHN1cGVyaW9yIHBlcmZvcm1hbmNlIGluIHRoaXMgY29udGV4dC4gRXh0ZW5kaW5nIHRoZSBpZGVhIG9mIGEgbG9jYWxseSBjb25zaXN0ZW50IG9wZXJhdG9yLCB3ZSB0aGVuIGRlcml2ZSBzdWZmaWNpZW50IGNvbmRpdGlvbnMgZm9yIGFuIG9wZXJhdG9yIHRvIHByZXNlcnZlIG9wdGltYWxpdHksIGxlYWRpbmcgdG8gYSBmYW1pbHkgb2Ygb3BlcmF0b3JzIHdoaWNoIGluY2x1ZGVzIG91ciBjb25zaXN0ZW50IEJlbGxtYW4gb3BlcmF0b3IuIEFzIGNvcm9sbGFyaWVzIHdlIHByb3ZpZGUgYSBwcm9vZiBvZiBvcHRpbWFsaXR5IGZvciBCYWlyZCdzIGFkdmFudGFnZSBsZWFybmluZyBhbGdvcml0aG0gYW5kIGRlcml2ZSBvdGhlciBnYXAtaW5jcmVhc2luZyBvcGVyYXRvcnMgd2l0aCBpbnRlcmVzdGluZyBwcm9wZXJ0aWVzLiBXZSBjb25jbHVkZSB3aXRoIGFuIGVtcGlyaWNhbCBzdHVkeSBvbiA2MCBBdGFyaSAyNjAwIGdhbWVzIGlsbHVzdHJhdGluZyB0aGUgc3Ryb25nIHBvdGVudGlhbCBvZiB0aGVzZSBuZXcgb3BlcmF0b3JzLiIsLCwsVW5pdGVkIFN0YXRlcyBvZiBBbWVyaWNhLCwsLCwsMjAyNi0wNS0yNSAxMjoxMzozOSswMDowMCwsLCwsLEluZHVzdHJ5LCwsLCwsLCwsLCwsLCwsLCwsCkJQTCxJbWFnZSBnZW5lcmF0aW9uLEltYWdlIGdlbmVyYXRpb24sIlVuaXZlcnNpdHkgb2YgVG9yb250byxOZXcgWW9yayBVbml2ZXJzaXR5IChOWVUpLE1hc3NhY2h1c2V0dHMgSW5zdGl0dXRlIG9mIFRlY2hub2xvZ3kgKE1JVCkiLCJCTSBMYWtlLCBSIFNhbGFraHV0ZGlub3YsIEpCIFRlbmVuYmF1bSIsMjAxNS0xMi0xMSxIdW1hbi1sZXZlbCBjb25jZXB0IGxlYXJuaW5nIHRocm91Z2ggcHJvYmFiaWxpc3RpYyBwcm9ncmFtIGluZHVjdGlvbixodHRwczovL3NjaWVuY2Uuc2NpZW5jZW1hZy5vcmcvY29udGVudC8zNTAvNjI2Ni8xMzMyLywzMTc4LjAsLCwsLCwsLCwsLCwsVW5rbm93biwsLCwsIkNhbmFkYSxVbml0ZWQgU3RhdGVzIG9mIEFtZXJpY2EsVW5pdGVkIFN0YXRlcyBvZiBBbWVyaWNhIiwsLCwsLDIwMjYtMDEtMDEgMTQ6MDI6MDQrMDA6MDAsLCwsLCwiQWNhZGVtaWEsQWNhZGVtaWEsQWNhZGVtaWEiLCwsLCwsLCwsLCwsLCwsLCwsClJlc05ldC0xNTIgKEltYWdlTmV0KSxWaXNpb24sSW1hZ2UgY2xhc3NpZmljYXRpb24sTWljcm9zb2Z0LCJLYWltaW5nIEhlLCBYaWFuZ3l1IFpoYW5nLCBTaGFvcWluZyBSZW4sIEppYW4gU3VuIiwyMDE1LTEyLTEwLERlZXAgUmVzaWR1YWwgTGVhcm5pbmcgZm9yIEltYWdlIFJlY29nbml0aW9uLGh0dHBzOi8vYXJ4aXYub3JnL2Ficy8xNTEyLjAzMzg1LDIyODUxNy4wLEhpZ2hseSBjaXRlZCwsNjAyMDAwMDAuMCxUYWtlbiBmcm9tIGh0dHBzOi8vYXJ4aXYub3JnL2Ficy8xNjA1LjA3MTQ2LDEuMDQxNDA4ZSsxOSwiMTEuMyAqMTBeOSBtdWx0LWFkZHMgcGVyIGZvcndhcmQgcGFzcyAoVGFibGUgMSkKMiBGTE9QUy8gbXVsdC1hZGQKMyBmb3IgZm9yd2FyZCAmIGJhY2t3YXJkIHBhc3MKMS4yICogMTBeNiBleGFtcGxlcyBpbiBkYXRhc2V0CjEyOCBlcG9jaHMKCi0+IDEuMDQxNDA4IMOXIDEwXjE5IEZMT1AKCkF1dGhvcnMgb2YgIiJBSSBhbmQgTWVtb3J5IFdhbGwiIiAoaHR0cHM6Ly9naXRodWIuY29tL2FtaXJnaG9sYW1pL2FpX2FuZF9tZW1vcnlfd2FsbCkgZXN0aW1hdGVkIG1vZGVsJ3MgdHJhaW5pbmcgY29tcHV0ZSBhcyAxMSwwMDAgUEZMT1AgPSAxLjEqMTBeMTkgRkxPUCIsMTI4MDAwMCwiIiJXZSBldmFsdWF0ZSBvdXIgbWV0aG9kIG9uIHRoZSBJbWFnZU5ldCAyMDEyIGNsYXNzaWZpY2F0aW9uIGRhdGFzZXQgWzM2XSB0aGF0IGNvbnNpc3RzIG9mIDEwMDAgY2xhc3Nlcy4gVGhlIG1vZGVscyBhcmUgdHJhaW5lZCBvbiB0aGUgMS4yOCBtaWxsaW9uIHRyYWluaW5nIGltYWdlcyIiIiwsLCwsQ29uZmlkZW50LCJEZWVwZXIgbmV1cmFsIG5ldHdvcmtzIGFyZSBtb3JlIGRpZmZpY3VsdCB0byB0cmFpbi4gV2UgcHJlc2VudCBhIHJlc2lkdWFsIGxlYXJuaW5nIGZyYW1ld29yayB0byBlYXNlIHRoZSB0cmFpbmluZyBvZiBuZXR3b3JrcyB0aGF0IGFyZSBzdWJzdGFudGlhbGx5IGRlZXBlciB0aGFuIHRob3NlIHVzZWQgcHJldmlvdXNseS4gV2UgZXhwbGljaXRseSByZWZvcm11bGF0ZSB0aGUgbGF5ZXJzIGFzIGxlYXJuaW5nIHJlc2lkdWFsIGZ1bmN0aW9ucyB3aXRoIHJlZmVyZW5jZSB0byB0aGUgbGF5ZXIgaW5wdXRzLCBpbnN0ZWFkIG9mIGxlYXJuaW5nIHVucmVmZXJlbmNlZCBmdW5jdGlvbnMuIFdlIHByb3ZpZGUgY29tcHJlaGVuc2l2ZSBlbXBpcmljYWwgZXZpZGVuY2Ugc2hvd2luZyB0aGF0IHRoZXNlIHJlc2lkdWFsIG5ldHdvcmtzIGFyZSBlYXNpZXIgdG8gb3B0aW1pemUsIGFuZCBjYW4gZ2FpbiBhY2N1cmFjeSBmcm9tIGNvbnNpZGVyYWJseSBpbmNyZWFzZWQgZGVwdGguIE9uIHRoZSBJbWFnZU5ldCBkYXRhc2V0IHdlIGV2YWx1YXRlIHJlc2lkdWFsIG5ldHMgd2l0aCBhIGRlcHRoIG9mIHVwIHRvIDE1MiBsYXllcnMtLS04eCBkZWVwZXIgdGhhbiBWR0cgbmV0cyBidXQgc3RpbGwgaGF2aW5nIGxvd2VyIGNvbXBsZXhpdHkuIEFuIGVuc2VtYmxlIG9mIHRoZXNlIHJlc2lkdWFsIG5ldHMgYWNoaWV2ZXMgMy41NyUgZXJyb3Igb24gdGhlIEltYWdlTmV0IHRlc3Qgc2V0LiBUaGlzIHJlc3VsdCB3b24gdGhlIDFzdCBwbGFjZSBvbiB0aGUgSUxTVlJDIDIwMTUgY2xhc3NpZmljYXRpb24gdGFzay4gV2UgYWxzbyBwcmVzZW50IGFuYWx5c2lzIG9uIENJRkFSLTEwIHdpdGggMTAwIGFuZCAxMDAwIGxheWVycy4gVGhlIGRlcHRoIG9mIHJlcHJlc2VudGF0aW9ucyBpcyBvZiBjZW50cmFsIGltcG9ydGFuY2UgZm9yIG1hbnkgdmlzdWFsIHJlY29nbml0aW9uIHRhc2tzLiBTb2xlbHkgZHVlIHRvIG91ciBleHRyZW1lbHkgZGVlcCByZXByZXNlbnRhdGlvbnMsIHdlIG9idGFpbiBhIDI4JSByZWxhdGl2ZSBpbXByb3ZlbWVudCBvbiB0aGUgQ09DTyBvYmplY3QgZGV0ZWN0aW9uIGRhdGFzZXQuIERlZXAgcmVzaWR1YWwgbmV0cyBhcmUgZm91bmRhdGlvbnMgb2Ygb3VyIHN1Ym1pc3Npb25zIHRvIElMU1ZSQyAmIENPQ08gMjAxNSBjb21wZXRpdGlvbnMsIHdoZXJlIHdlIGFsc28gd29uIHRoZSAxc3QgcGxhY2VzIG9uIHRoZSB0YXNrcyBvZiBJbWFnZU5ldCBkZXRlY3Rpb24sIEltYWdlTmV0IGxvY2FsaXphdGlvbiwgQ09DTyBkZXRlY3Rpb24sIGFuZCBDT0NPIHNlZ21lbnRhdGlvbi4iLDEyMC4wLCwsVW5pdGVkIFN0YXRlcyBvZiBBbWVyaWNhLCwsLCwsMjAyNi0wNS0yNSAxMjoxMzozNyswMDowMCwsLCwyNTYuMCwsSW5kdXN0cnksLCwsLCwsLCwsRlAzMiwsLCJPcGVyYXRpb24gY291bnRpbmcsVGhpcmQtcGFydHkgZXN0aW1hdGlvbiIsLCwsLApSZXNOZXQtMTEwIChDSUZBUi0xMCksVmlzaW9uLEltYWdlIGNsYXNzaWZpY2F0aW9uLE1pY3Jvc29mdCwiS2FpbWluZyBIZSwgWGlhbmd5dSBaaGFuZywgU2hhb3FpbmcgUmVuLCBKaWFuIFN1biIsMjAxNS0xMi0xMCxEZWVwIFJlc2lkdWFsIExlYXJuaW5nIGZvciBJbWFnZSBSZWNvZ25pdGlvbixodHRwczovL2FyeGl2Lm9yZy9hYnMvMTUxMi4wMzM4NSwyMjg1MTcuMCxIaWdobHkgY2l0ZWQsLDE3MDAwMDAuMCxUYWJsZSA2LCwsNTAwMDAsLCwsLCwsLCwsLFVuaXRlZCBTdGF0ZXMgb2YgQW1lcmljYSwsLCwsLDIwMjYtMDUtMjUgMTI6MTM6MzcrMDA6MDAsLCwsLCxJbmR1c3RyeSwsLCwsLCwsLCxGUDMyLCwsLCwsLCwKUmVzTmV0LTEwMSAoSW1hZ2VOZXQpLFZpc2lvbixJbWFnZSBjbGFzc2lmaWNhdGlvbixNaWNyb3NvZnQsIkthaW1pbmcgSGUsIFhpYW5neXUgWmhhbmcsIFNoYW9xaW5nIFJlbiwgSmlhbiBTdW4iLDIwMTUtMTItMTAsRGVlcCBSZXNpZHVhbCBMZWFybmluZyBmb3IgSW1hZ2UgUmVjb2duaXRpb24saHR0cHM6Ly9hcnhpdi5vcmcvYWJzLzE1MTIuMDMzODUsMjI4NTE3LjAsSGlnaGx5IGNpdGVkLCw0NDUwMDAwMC4wLFRha2VuIGZyb20gaHR0cHM6Ly9hcnhpdi5vcmcvYWJzLzE2MDUuMDcxNDYsNy4wMDRlKzE4LCJGb3J3YXJkIEZMT1A6IDE1MjAwMDAwMDAwCjEyMCBlcG9jaHMKMTI4MDAwMCoxMjAqMyoxNTIwMDAwMDAwMD03LjAwNDE2ZSsxOAoiLDEyODAwMDAsIiIiV2UgZXZhbHVhdGUgb3VyIG1ldGhvZCBvbiB0aGUgSW1hZ2VOZXQgMjAxMiBjbGFzc2lmaWNhdGlvbiBkYXRhc2V0IFszNl0gdGhhdCBjb25zaXN0cyBvZiAxMDAwIGNsYXNzZXMuIFRoZSBtb2RlbHMgYXJlIHRyYWluZWQgb24gdGhlIDEuMjggbWlsbGlvbiB0cmFpbmluZyBpbWFnZXMiIiIsLCwsU3VwZXJ2aXNlZCxDb25maWRlbnQsIkRlZXBlciBuZXVyYWwgbmV0d29ya3MgYXJlIG1vcmUgZGlmZmljdWx0IHRvIHRyYWluLiBXZSBwcmVzZW50IGEgcmVzaWR1YWwgbGVhcm5pbmcgZnJhbWV3b3JrIHRvIGVhc2UgdGhlIHRyYWluaW5nIG9mIG5ldHdvcmtzIHRoYXQgYXJlIHN1YnN0YW50aWFsbHkgZGVlcGVyIHRoYW4gdGhvc2UgdXNlZCBwcmV2aW91c2x5LiBXZSBleHBsaWNpdGx5IHJlZm9ybXVsYXRlIHRoZSBsYXllcnMgYXMgbGVhcm5pbmcgcmVzaWR1YWwgZnVuY3Rpb25zIHdpdGggcmVmZXJlbmNlIHRvIHRoZSBsYXllciBpbnB1dHMsIGluc3RlYWQgb2YgbGVhcm5pbmcgdW5yZWZlcmVuY2VkIGZ1bmN0aW9ucy4gV2UgcHJvdmlkZSBjb21wcmVoZW5zaXZlIGVtcGlyaWNhbCBldmlkZW5jZSBzaG93aW5nIHRoYXQgdGhlc2UgcmVzaWR1YWwgbmV0d29ya3MgYXJlIGVhc2llciB0byBvcHRpbWl6ZSwgYW5kIGNhbiBnYWluIGFjY3VyYWN5IGZyb20gY29uc2lkZXJhYmx5IGluY3JlYXNlZCBkZXB0aC4gT24gdGhlIEltYWdlTmV0IGRhdGFzZXQgd2UgZXZhbHVhdGUgcmVzaWR1YWwgbmV0cyB3aXRoIGEgZGVwdGggb2YgdXAgdG8gMTUyIGxheWVycy0tLTh4IGRlZXBlciB0aGFuIFZHRyBuZXRzIGJ1dCBzdGlsbCBoYXZpbmcgbG93ZXIgY29tcGxleGl0eS4gQW4gZW5zZW1ibGUgb2YgdGhlc2UgcmVzaWR1YWwgbmV0cyBhY2hpZXZlcyAzLjU3JSBlcnJvciBvbiB0aGUgSW1hZ2VOZXQgdGVzdCBzZXQuIFRoaXMgcmVzdWx0IHdvbiB0aGUgMXN0IHBsYWNlIG9uIHRoZSBJTFNWUkMgMjAxNSBjbGFzc2lmaWNhdGlvbiB0YXNrLiBXZSBhbHNvIHByZXNlbnQgYW5hbHlzaXMgb24gQ0lGQVItMTAgd2l0aCAxMDAgYW5kIDEwMDAgbGF5ZXJzLiBUaGUgZGVwdGggb2YgcmVwcmVzZW50YXRpb25zIGlzIG9mIGNlbnRyYWwgaW1wb3J0YW5jZSBmb3IgbWFueSB2aXN1YWwgcmVjb2duaXRpb24gdGFza3MuIFNvbGVseSBkdWUgdG8gb3VyIGV4dHJlbWVseSBkZWVwIHJlcHJlc2VudGF0aW9ucywgd2Ugb2J0YWluIGEgMjglIHJlbGF0aXZlIGltcHJvdmVtZW50IG9uIHRoZSBDT0NPIG9iamVjdCBkZXRlY3Rpb24gZGF0YXNldC4gRGVlcCByZXNpZHVhbCBuZXRzIGFyZSBmb3VuZGF0aW9ucyBvZiBvdXIgc3VibWlzc2lvbnMgdG8gSUxTVlJDICYgQ09DTyAyMDE1IGNvbXBldGl0aW9ucywgd2hlcmUgd2UgYWxzbyB3b24gdGhlIDFzdCBwbGFjZXMgb24gdGhlIHRhc2tzIG9mIEltYWdlTmV0IGRldGVjdGlvbiwgSW1hZ2VOZXQgbG9jYWxpemF0aW9uLCBDT0NPIGRldGVjdGlvbiwgYW5kIENPQ08gc2VnbWVudGF0aW9uLiIsMTIwLjAsLE9wZW4gd2VpZ2h0cyAodW5yZXN0cmljdGVkKSxVbml0ZWQgU3RhdGVzIG9mIEFtZXJpY2EsLCwsLCwyMDI2LTA1LTI1IDEyOjEzOjM5KzAwOjAwLCwsLCwsSW5kdXN0cnksLCwsLCwsLCwsLCwsT3BlcmF0aW9uIGNvdW50aW5nLCwsLCxZZXMKRGVlcFNwZWVjaDIgKEVuZ2xpc2gpLFNwZWVjaCxTcGVlY2ggcmVjb2duaXRpb24gKEFTUiksQmFpZHUgUmVzZWFyY2ggLSBTaWxpY29uIFZhbGxleSBBSSBMYWIsIkRhcmlvIEFtb2RlaSwgUmlzaGl0YSBBbnViaGFpLCBFcmljIEJhdHRlbmJlcmcsIENhcmwgQ2FzZSwgSmFyZWQgQ2FzcGVyLCBCcnlhbiBDYXRhbnphcm8sIEppbmdkb25nIENoZW4sIE1pa2UgQ2hyemFub3dza2ksIEFkYW0gQ29hdGVzLCBHcmVnIERpYW1vcywgRXJpY2ggRWxzZW4sIEplc3NlIEVuZ2VsLCBMaW54aSBGYW4sIENocmlzdG9waGVyIEZvdWduZXIsIFRvbnkgSGFuLCBBd25pIEhhbm51biwgQmlsbHkgSnVuLCBQYXRyaWNrIExlR3Jlc2xleSwgTGliYnkgTGluLCBTaGFyYW4gTmFyYW5nLCBBbmRyZXcgTmcsIFNoZXJqaWwgT3phaXIsIFJ5YW4gUHJlbmdlciwgSm9uYXRoYW4gUmFpbWFuLCBTYW5qZWV2IFNhdGhlZXNoLCBEYXZpZCBTZWV0YXB1biwgU2h1YmhvIFNlbmd1cHRhLCBZaSBXYW5nLCBaaGlxaWFuIFdhbmcsIENob25nIFdhbmcsIEJvIFhpYW8sIERhbmkgWW9nYXRhbWEsIEp1biBaaGFuLCBaaGVueWFvIFpodSIsMjAxNS0xMi0wOCxEZWVwIFNwZWVjaCAyOiBFbmQtdG8tRW5kIFNwZWVjaCBSZWNvZ25pdGlvbiBpbiBFbmdsaXNoIGFuZCBNYW5kYXJpbixodHRwczovL2FyeGl2Lm9yZy9hYnMvMTUxMi4wMjU5NSwzMTUwLjAsLCwzODAwMDAwMC4wLEFsbCBuZXR3b3JrcyBoYXZlIDM4IG1pbGxpb24gcGFyYW1ldGVycy4sMi42ZSsxOSwiMSB0aW1lc3RlcCA9ICgxMjgwIGhpZGRlbiB1bml0cyleMiAqICg3IFJOTiBsYXllcnMgKiA0IG1hdHJpY2VzIGZvciBiaWRpcmVjdGlvbmFsICsgMiBETk4gbGF5ZXJzKSAqICgyIGZvciBkb3VibGluZyBwYXJhbWV0ZXJzIGZyb20gMzZNIHRvIDcyTSkgPSA5OCBNRkxPUAoyMCBlcG9jaHMgKiAxMiwwMDAgaG91cnMgKiAzNjAwIHNlY29uZHMvaG91ciAqIDUwIHNhbXBsZXMvc2VjICogOTggTUZMT1AgKiAzIGFkZC1tdWx0aXBseSAqIDIgYmFja3Byb3AgCj0gMjYsMDAwIFBGID0gMC4zMCBwZnMtZGF5cwoKU2VlIGFsc28gQUkgYW5kIENvbXB1dGUgYnkgRGFyaW8gQW1vZGVpIGFuZCBPcGVuQUkgaHR0cHM6Ly9vcGVuYWkuY29tL3Jlc2VhcmNoL2FpLWFuZC1jb21wdXRlIiw3MTY0MDAwMDAsIiIiT3VyIEVuZ2xpc2ggc3BlZWNoIHN5c3RlbSBpcyB0cmFpbmVkIG9uIDExLDk0MCBob3VycyBvZiBzcGVlY2gsIHdoaWxlIHRoZSBNYW5kYXJpbiBzeXN0ZW0gaXMgdHJhaW5lZCBvbiA5LDQwMCBob3Vycy4iIgoKMTEsOTQwICogMTMsNjgwID0gMTYzMzM5MjAwIiwxMjAuMCwiIiI1IGRheXMiIiBmcm9tIEFJIGFuZCBDb21wdXRlIGh0dHBzOi8vb3BlbmFpLmNvbS9pbmRleC9haS1hbmQtY29tcHV0ZS8iLE5WSURJQSBHZUZvcmNlIEdUWCBUSVRBTiBYLCxDb25maWRlbnQsIldlIHNob3cgdGhhdCBhbiBlbmQtdG8tZW5kIGRlZXAgbGVhcm5pbmcgYXBwcm9hY2ggY2FuIGJlIHVzZWQgdG8gcmVjb2duaXplIGVpdGhlciBFbmdsaXNoIG9yIE1hbmRhcmluIENoaW5lc2Ugc3BlZWNoLS10d28gdmFzdGx5IGRpZmZlcmVudCBsYW5ndWFnZXMuIEJlY2F1c2UgaXQgcmVwbGFjZXMgZW50aXJlIHBpcGVsaW5lcyBvZiBoYW5kLWVuZ2luZWVyZWQgY29tcG9uZW50cyB3aXRoIG5ldXJhbCBuZXR3b3JrcywgZW5kLXRvLWVuZCBsZWFybmluZyBhbGxvd3MgdXMgdG8gaGFuZGxlIGEgZGl2ZXJzZSB2YXJpZXR5IG9mIHNwZWVjaCBpbmNsdWRpbmcgbm9pc3kgZW52aXJvbm1lbnRzLCBhY2NlbnRzIGFuZCBkaWZmZXJlbnQgbGFuZ3VhZ2VzLiBLZXkgdG8gb3VyIGFwcHJvYWNoIGlzIG91ciBhcHBsaWNhdGlvbiBvZiBIUEMgdGVjaG5pcXVlcywgcmVzdWx0aW5nIGluIGEgN3ggc3BlZWR1cCBvdmVyIG91ciBwcmV2aW91cyBzeXN0ZW0uIEJlY2F1c2Ugb2YgdGhpcyBlZmZpY2llbmN5LCBleHBlcmltZW50cyB0aGF0IHByZXZpb3VzbHkgdG9vayB3ZWVrcyBub3cgcnVuIGluIGRheXMuIFRoaXMgZW5hYmxlcyB1cyB0byBpdGVyYXRlIG1vcmUgcXVpY2tseSB0byBpZGVudGlmeSBzdXBlcmlvciBhcmNoaXRlY3R1cmVzIGFuZCBhbGdvcml0aG1zLiBBcyBhIHJlc3VsdCwgaW4gc2V2ZXJhbCBjYXNlcywgb3VyIHN5c3RlbSBpcyBjb21wZXRpdGl2ZSB3aXRoIHRoZSB0cmFuc2NyaXB0aW9uIG9mIGh1bWFuIHdvcmtlcnMgd2hlbiBiZW5jaG1hcmtlZCBvbiBzdGFuZGFyZCBkYXRhc2V0cy4gRmluYWxseSwgdXNpbmcgYSB0ZWNobmlxdWUgY2FsbGVkIEJhdGNoIERpc3BhdGNoIHdpdGggR1BVcyBpbiB0aGUgZGF0YSBjZW50ZXIsIHdlIHNob3cgdGhhdCBvdXIgc3lzdGVtIGNhbiBiZSBpbmV4cGVuc2l2ZWx5IGRlcGxveWVkIGluIGFuIG9ubGluZSBzZXR0aW5nLCBkZWxpdmVyaW5nIGxvdyBsYXRlbmN5IHdoZW4gc2VydmluZyB1c2VycyBhdCBzY2FsZS4iLCwsLFVuaXRlZCBTdGF0ZXMgb2YgQW1lcmljYSwsLCwxNi4wLCwyMDI2LTA1LTI1IDEyOjEzOjM3KzAwOjAwLCwsLCwsSW5kdXN0cnksLCwsMTkyMC4wLCwsLDIxNC4zMzc2MTAyNTAzNjQ0MywiIiJPdmVyYWxsIHRoZSBzeXN0ZW0gc3VzdGFpbnMgYXBwcm94aW1hdGVseSA1MCB0ZXJhRkxPUC9zZWNvbmQgd2hlbiB0cmFpbmluZyBvbiAxNiBHUFVzLiBUaGlzIGFtb3VudHMgdG8gMyB0ZXJhRkxPUC9zZWNvbmQgcGVyIEdQVSB3aGljaCBpcyBhYm91dCA1MCUgb2YgcGVhayB0aGVvcmV0aWNhbCBwZXJmb3JtYW5jZSIiCkhGVSA9ICg1MC8xNikgVEZMT1AgLyA2LjY5IFRGTE9QID0gMC40NjcwIixGUDMyLFRydWUsODQ2My40Njc3MDIzMDE2NzcsIk9wZXJhdGlvbiBjb3VudGluZyxUaGlyZC1wYXJ0eSBlc3RpbWF0aW9uIiwsLCwwLjQ2NywKU1NELFZpc2lvbixPYmplY3QgZGV0ZWN0aW9uLCwiV2VpIExpdSwgRHJhZ29taXIgQW5ndWVsb3YsIER1bWl0cnUgRXJoYW4sIENocmlzdGlhbiBTemVnZWR5LCBTY290dCBSZWVkLCBDaGVuZy1ZYW5nIEZ1LCBBbGV4YW5kZXIgQy4gQmVyZyIsMjAxNS0xMi0wOCxTU0Q6IFNpbmdsZSBTaG90IE11bHRpQm94IERldGVjdG9yLGh0dHBzOi8vYXJ4aXYub3JnL3BkZi8xNTEyLjAyMzI1LDM5NDY4LjAsSGlnaGx5IGNpdGVkLEFsc28gbGlzdGVkIGluIERlbmlzIFBhbmp1dGEncyBMaXN0IG9mIDEwMCsgQUkgQWxnb3JpdGhtcywsQ2FuIGJlIGNhbGN1bGF0ZWQgZnJvbSB0aGUgVkdHLTE2IHBhcGVyIGFuZCBGaWd1cmUgMiwsLDIzMDAwMDAsIk11bHRpcGxlIGRhdGFzZXRzIHdlcmUgdXNlZCAoUEFTQ0FMIFZPQywgSUxTVlJDLCBDT0NPKSBidXQgYWZhaWN0IENPQ08gaXMgdGhlIGxhcmdlc3QuIFBlciB0aGlzIHBhcGVyIGh0dHBzOi8vYXJ4aXYub3JnL2Ficy8xNzAzLjA2ODcwdjEsIGZpbmFsIHBhcmFncmFwaCBiZWZvcmUgc2VjdGlvbiA0LjEsICIiQXMgaW4gcHJldmlvdXMgd29yayBbMywgMjFdLCB3ZSB0cmFpbiB1c2luZyB0aGUgdW5pb24gb2YgODBrIHRyYWluIGltYWdlcyBhbmQgYSAzNWsgc3Vic2V0IG9mIHZhbCBpbWFnZXMgKHRyYWludmFsMzVrKSwgYW5kIHJlcG9ydCBhYmxhdGlvbnMgb24gdGhlIHJlbWFpbmluZyA1ayBzdWJzZXQgb2YgdmFsIGltYWdlcyAobWluaXZhbCkiIi4gU28gdHJhaW52YWwzNWsgaXMgODBrICsgMzVrID0gMTE1ayIsLCJOb3RlIG9uIHRyYWluaW5nIGhhcmR3YXJlIGJlbG93OiB1bmNsZWFyIGlmIHRoZSBUaXRhbiBYIHdhcyBmb3IgdGVzdGluZyBvciB0cmFpbmluZy4gIiJXZSBtZWFzdXJlIHRoZSBzcGVlZCB3aXRoIGJhdGNoIHNpemUgOCB1c2luZyBUaXRhbiBYIGFuZCBjdUROTiB2NCB3aXRoIEludGVsIFhlb24gRTUtMjY2N3YzQDMuMjBHSHouIiIgSSBkb24ndCBrbm93IGlmIGl0J3MgY29tbW9uIHRvIHVzZSB0aGUgc2FtZSBoYXJkd2FyZSBmb3IgYm90aCB0ZXN0aW5nIGFuZCB0cmFpbmluZy4KCiIsTlZJRElBIEdlRm9yY2UgR1RYIFRJVEFOIFgsU3VwZXJ2aXNlZCxDb25maWRlbnQsIldlIHByZXNlbnQgYSBtZXRob2QgZm9yIGRldGVjdGluZyBvYmplY3RzIGluIGltYWdlcyB1c2luZyBhIHNpbmdsZSBkZWVwIG5ldXJhbCBuZXR3b3JrLiBPdXIgYXBwcm9hY2gsIG5hbWVkIFNTRCwgZGlzY3JldGl6ZXMgdGhlIG91dHB1dCBzcGFjZSBvZiBib3VuZGluZyBib3hlcyBpbnRvIGEgc2V0IG9mIGRlZmF1bHQgYm94ZXMgb3ZlciBkaWZmZXJlbnQgYXNwZWN0IHJhdGlvcyBhbmQgc2NhbGVzIHBlciBmZWF0dXJlIG1hcCBsb2NhdGlvbi4gQXQgcHJlZGljdGlvbiB0aW1lLCB0aGUgbmV0d29yayBnZW5lcmF0ZXMgc2NvcmVzIGZvciB0aGUgcHJlc2VuY2Ugb2YgZWFjaCBvYmplY3QgY2F0ZWdvcnkgaW4gZWFjaCBkZWZhdWx0IGJveCBhbmQgcHJvZHVjZXMgYWRqdXN0bWVudHMgdG8gdGhlIGJveCB0byBiZXR0ZXIgbWF0Y2ggdGhlIG9iamVjdCBzaGFwZS4gQWRkaXRpb25hbGx5LCB0aGUgbmV0d29yayBjb21iaW5lcyBwcmVkaWN0aW9ucyBmcm9tIG11bHRpcGxlIGZlYXR1cmUgbWFwcyB3aXRoIGRpZmZlcmVudCByZXNvbHV0aW9ucyB0byBuYXR1cmFsbHkgaGFuZGxlIG9iamVjdHMgb2YgdmFyaW91cyBzaXplcy4gT3VyIFNTRCBtb2RlbCBpcyBzaW1wbGUgcmVsYXRpdmUgdG8gbWV0aG9kcyB0aGF0IHJlcXVpcmUgb2JqZWN0IHByb3Bvc2FscyBiZWNhdXNlIGl0IGNvbXBsZXRlbHkgZWxpbWluYXRlcyBwcm9wb3NhbCBnZW5lcmF0aW9uIGFuZCBzdWJzZXF1ZW50IHBpeGVsIG9yIGZlYXR1cmUgcmVzYW1wbGluZyBzdGFnZSBhbmQgZW5jYXBzdWxhdGVzIGFsbCBjb21wdXRhdGlvbiBpbiBhIHNpbmdsZSBuZXR3b3JrLiBUaGlzIG1ha2VzIFNTRCBlYXN5IHRvIHRyYWluIGFuZCBzdHJhaWdodGZvcndhcmQgdG8gaW50ZWdyYXRlIGludG8gc3lzdGVtcyB0aGF0IHJlcXVpcmUgYSBkZXRlY3Rpb24gY29tcG9uZW50LiBFeHBlcmltZW50YWwgcmVzdWx0cyBvbiB0aGUgUEFTQ0FMIFZPQywgTVMgQ09DTywgYW5kIElMU1ZSQyBkYXRhc2V0cyBjb25maXJtIHRoYXQgU1NEIGhhcyBjb21wYXJhYmxlIGFjY3VyYWN5IHRvIG1ldGhvZHMgdGhhdCB1dGlsaXplIGFuIGFkZGl0aW9uYWwgb2JqZWN0IHByb3Bvc2FsIHN0ZXAgYW5kIGlzIG11Y2ggZmFzdGVyLCB3aGlsZSBwcm92aWRpbmcgYSB1bmlmaWVkIGZyYW1ld29yayBmb3IgYm90aCB0cmFpbmluZyBhbmQgaW5mZXJlbmNlLiBDb21wYXJlZCB0byBvdGhlciBzaW5nbGUgc3RhZ2UgbWV0aG9kcywgU1NEIGhhcyBtdWNoIGJldHRlciBhY2N1cmFjeSwgZXZlbiB3aXRoIGEgc21hbGxlciBpbnB1dCBpbWFnZSBzaXplLiBGb3IgMzAww5czMDAgaW5wdXQsIFNTRCBhY2hpZXZlcyA3Mi4xJSBtQVAgb24gVk9DMjAwNyB0ZXN0IGF0IDU4IEZQUyBvbiBhIE52aWRpYSBUaXRhbiBYIGFuZCBmb3IgNTAww5c1MDAgaW5wdXQsIFNTRCBhY2hpZXZlcyA3NS4xJSBtQVAsIG91dHBlcmZvcm1pbmcgYSBjb21wYXJhYmxlIHN0YXRlIG9mIHRoZSBhcnQgRmFzdGVyIFItQ05OIG1vZGVsLiBDb2RlIGlzIGF2YWlsYWJsZSBhdCB0aGlzIGh0dHBzIFVSTCIsLCxPcGVuIHdlaWdodHMgKHVucmVzdHJpY3RlZCksLFZHRzE2LCwsLCwyMDI1LTExLTI4IDExOjUzOjQ0KzAwOjAwLCwsLCwsLCwsLCwsLCwsLEZQMzIsLCwsLCwsLFllcwpJbmNlcHRpb24gdjMsVmlzaW9uLEltYWdlIGNsYXNzaWZpY2F0aW9uLCJHb29nbGUsVW5pdmVyc2l0eSBDb2xsZWdlIExvbmRvbiAoVUNMKSIsIkNocmlzdGlhbiBTemVnZWR5LCBWaW5jZW50IFZhbmhvdWNrZSwgU2VyZ2V5IElvZmZlLCBKb25hdGhvbiBTaGxlbnMsIFpiaWduaWV3IFdvam5hIiwyMDE1LTEyLTAyLFJldGhpbmtpbmcgdGhlIGluY2VwdGlvbiBhcmNoaXRlY3R1cmUgZm9yIGNvbXB1dGVyIHZpc2lvbi4saHR0cHM6Ly9hcnhpdi5vcmcvYWJzLzE1MTIuMDA1NjcsMzA5MTUuMCxIaWdobHkgY2l0ZWQsLDIzNjI2NzI4LjAsVGFibGUgMyBmcm9tIFhjZXB0aW9uIHBhcGVyLDFlKzIwLCJBdXRob3JzIG9mICIiQUkgYW5kIE1lbW9yeSBXYWxsIiIgKGh0dHBzOi8vZ2l0aHViLmNvbS9hbWlyZ2hvbGFtaS9haV9hbmRfbWVtb3J5X3dhbGwpIGVzdGltYXRlZCBtb2RlbCdzIHRyYWluaW5nIGNvbXB1dGUgYXMgMTAwLDAwMCBQRkxPUCA9IDEqMTBeMjAgRkxPUCIsMTIwMDAwMCwiVGhlIGZ1bGwgZGF0YXNldCBpcyBhIGxvdCBsYXJnZXIgYW5kIGhhcyBmYXIgbW9yZSBjYXRlZ29yaWVzLiBXaGVuIHBlb3BsZSBzYXkgIiJJbWFnZU5ldCIiIHRoZXkncmUgdXN1YWxseSByZWZlcnJpbmcgdG8gdGhlIHN1YnNldCBvZiB0aGUgZnVsbCBkYXRhc2V0IHdpdGggMTAwMCBjYXRlZ29yaWVzIGFuZCAxLjJtaWxsaW9uIGltYWdlcywgZm91bmQgaGVyZTogaHR0cHM6Ly9pbWFnZS1uZXQub3JnL2NoYWxsZW5nZXMvTFNWUkMvMjAxMi8iLCwsLCxMaWtlbHksIkNvbnZvbHV0aW9uYWwgbmV0d29ya3MgYXJlIGF0IHRoZSBjb3JlIG9mIG1vc3Qgc3RhdGUtb2YtdGhlLWFydCBjb21wdXRlciB2aXNpb24gc29sdXRpb25zIGZvciBhIHdpZGUgdmFyaWV0eSBvZiB0YXNrcy4gU2luY2UgMjAxNCB2ZXJ5IGRlZXAgY29udm9sdXRpb25hbCBuZXR3b3JrcyBzdGFydGVkIHRvIGJlY29tZSBtYWluc3RyZWFtLCB5aWVsZGluZyBzdWJzdGFudGlhbCBnYWlucyBpbiB2YXJpb3VzIGJlbmNobWFya3MuIEFsdGhvdWdoIGluY3JlYXNlZCBtb2RlbCBzaXplIGFuZCBjb21wdXRhdGlvbmFsIGNvc3QgdGVuZCB0byB0cmFuc2xhdGUgdG8gaW1tZWRpYXRlIHF1YWxpdHkgZ2FpbnMgZm9yIG1vc3QgdGFza3MgKGFzIGxvbmcgYXMgZW5vdWdoIGxhYmVsZWQgZGF0YSBpcyBwcm92aWRlZCBmb3IgdHJhaW5pbmcpLCBjb21wdXRhdGlvbmFsIGVmZmljaWVuY3kgYW5kIGxvdyBwYXJhbWV0ZXIgY291bnQgYXJlIHN0aWxsIGVuYWJsaW5nIGZhY3RvcnMgZm9yIHZhcmlvdXMgdXNlIGNhc2VzIHN1Y2ggYXMgbW9iaWxlIHZpc2lvbiBhbmQgYmlnLWRhdGEgc2NlbmFyaW9zLiBIZXJlIHdlIGV4cGxvcmUgd2F5cyB0byBzY2FsZSB1cCBuZXR3b3JrcyBpbiB3YXlzIHRoYXQgYWltIGF0IHV0aWxpemluZyB0aGUgYWRkZWQgY29tcHV0YXRpb24gYXMgZWZmaWNpZW50bHkgYXMgcG9zc2libGUgYnkgc3VpdGFibHkgZmFjdG9yaXplZCBjb252b2x1dGlvbnMgYW5kIGFnZ3Jlc3NpdmUgcmVndWxhcml6YXRpb24uIFdlIGJlbmNobWFyayBvdXIgbWV0aG9kcyBvbiB0aGUgSUxTVlJDIDIwMTIgY2xhc3NpZmljYXRpb24gY2hhbGxlbmdlIHZhbGlkYXRpb24gc2V0IGRlbW9uc3RyYXRlIHN1YnN0YW50aWFsIGdhaW5zIG92ZXIgdGhlIHN0YXRlIG9mIHRoZSBhcnQ6IDIxLjIlIHRvcC0xIGFuZCA1LjYlIHRvcC01IGVycm9yIGZvciBzaW5nbGUgZnJhbWUgZXZhbHVhdGlvbiB1c2luZyBhIG5ldHdvcmsgd2l0aCBhIGNvbXB1dGF0aW9uYWwgY29zdCBvZiA1IGJpbGxpb24gbXVsdGlwbHktYWRkcyBwZXIgaW5mZXJlbmNlIGFuZCB3aXRoIHVzaW5nIGxlc3MgdGhhbiAyNSBtaWxsaW9uIHBhcmFtZXRlcnMuIFdpdGggYW4gZW5zZW1ibGUgb2YgNCBtb2RlbHMgYW5kIG11bHRpLWNyb3AgZXZhbHVhdGlvbiwgd2UgcmVwb3J0IDMuNSUgdG9wLTUgZXJyb3Igb24gdGhlIHZhbGlkYXRpb24gc2V0ICgzLjYlIGVycm9yIG9uIHRoZSB0ZXN0IHNldCkgYW5kIDE3LjMlIHRvcC0xIGVycm9yIG9uIHRoZSB2YWxpZGF0aW9uIHNldC4iLCwsLCJVbml0ZWQgU3RhdGVzIG9mIEFtZXJpY2EsVW5pdGVkIEtpbmdkb20gb2YgR3JlYXQgQnJpdGFpbiBhbmQgTm9ydGhlcm4gSXJlbGFuZCIsLCwsLCwyMDI2LTA1LTI1IDEyOjE0OjI2KzAwOjAwLCwsLCwsIkluZHVzdHJ5LEFjYWRlbWlhIiwsLCwsLCwsMTIxOC4xODEwMTA0Nzk3Mzk0LCwsVHJ1ZSwsVGhpcmQtcGFydHkgZXN0aW1hdGlvbiwsLCwsCk5ldGZsaXggUmVjb21tZW5kZXIgU3lzdGVtLFJlY29tbWVuZGF0aW9uLFJlY29tbWVuZGVyIHN5c3RlbSxOZXRmbGl4LCJDQSBHb21lei1VcmliZSwgTiBIdW50IiwyMDE1LTEyLTAxLCJUaGUgTmV0ZmxpeCBSZWNvbW1lbmRlciBTeXN0ZW06IEFsZ29yaXRobXMsIEJ1c2luZXNzIFZhbHVlLCBhbmQgSW5ub3ZhdGlvbiIsaHR0cHM6Ly9kbC5hY20ub3JnL2RvaS9wZGYvMTAuMTE0NS8yODQzOTQ4LDEwOTIuMCwiSGlnaGx5IGNpdGVkLFNpZ25pZmljYW50IHVzZSxIaXN0b3JpY2FsIHNpZ25pZmljYW5jZSIsLCwsLCwsLCwsLCxVbmtub3duLCJUaGlzIGFydGljbGUgZGlzY3Vzc2VzIHRoZSB2YXJpb3VzIGFsZ29yaXRobXMgdGhhdCBtYWtlIHVwIHRoZSBOZXRmbGl4IHJlY29tbWVuZGVyIHN5c3RlbSwgYW5kIGRlc2NyaWJlcyBpdHMgYnVzaW5lc3MgcHVycG9zZS4gV2UgYWxzbyBkZXNjcmliZSB0aGUgcm9sZSBvZiBzZWFyY2ggYW5kIHJlbGF0ZWQgYWxnb3JpdGhtcywgd2hpY2ggZm9yIHVzIHR1cm5zIGludG8gYQpyZWNvbW1l</x:v>
      </x:c>
    </x:row>
    <x:row r="292" ht="18" customHeight="1">
      <x:c r="A292" s="17" t="n">
        <x:v>287</x:v>
      </x:c>
      <x:c r="B292" s="17" t="n">
        <x:v>310</x:v>
      </x:c>
      <x:c r="C292" s="160" t="str">
        <x:v>bmRhdGlvbnMgcHJvYmxlbSBhcyB3ZWxsLiBXZSBleHBsYWluIHRoZSBtb3RpdmF0aW9ucyBiZWhpbmQgYW5kIHJldmlldyB0aGUgYXBwcm9hY2ggdGhhdCB3ZSB1c2UgdG8gaW1wcm92ZSB0aGUgcmVjb21tZW5kYXRpb24gYWxnb3JpdGhtcywgY29tYmluaW5nIEEvQiB0ZXN0aW5nIGZvY3VzZWQgb24gaW1wcm92aW5nIG1lbWJlciByZXRlbnRpb24gYW5kIG1lZGl1bSB0ZXJtIGVuZ2FnZW1lbnQsIGFzIHdlbGwgYXMgb2ZmbGluZSBleHBlcmltZW50YXRpb24gdXNpbmcgaGlzdG9yaWNhbCBtZW1iZXIgZW5nYWdlbWVudCBkYXRhLiBXZSBkaXNjdXNzIHNvbWUgb2YgdGhlIGlzc3VlcyBpbiBkZXNpZ25pbmcgYW5kIGludGVycHJldGluZyBBL0IgdGVzdHMuIEZpbmFsbHksIHdlIGRlc2NyaWJlIHNvbWUgY3VycmVudCBhcmVhcyBvZiBmb2N1c2VkIGlubm92YXRpb24sIHdoaWNoIGluY2x1ZGUgbWFraW5nIG91ciByZWNvbW1lbmRlciBzeXN0ZW0gZ2xvYmFsIGFuZCBsYW5ndWFnZSBhd2FyZS4iLCwsLFVuaXRlZCBTdGF0ZXMgb2YgQW1lcmljYSwsLCwsLDIwMjUtMTEtMjggMTE6NTM6NDQrMDA6MDAsLCwsLCxJbmR1c3RyeSwsLCwsLCwsLCwsLCwsLCwsLApNdWx0aS1zY2FsZSBEaWxhdGVkIENOTixWaXNpb24sSW1hZ2Ugc2VnbWVudGF0aW9uLCJQcmluY2V0b24gVW5pdmVyc2l0eSxJbnRlbCBMYWJzIiwiRmlzaGVyIFl1LCBWbGFkbGVuIEtvbHR1biIsMjAxNS0xMS0yMyxNdWx0aS1TY2FsZSBDb250ZXh0IEFnZ3JlZ2F0aW9uIGJ5IERpbGF0ZWQgQ29udm9sdXRpb25zLGh0dHBzOi8vYXJ4aXYub3JnL2Ficy8xNTExLjA3MTIyLDkzNjguMCxIaWdobHkgY2l0ZWQsLCwsLCwsLCwsLCxVbmtub3duLCwsLCwiVW5pdGVkIFN0YXRlcyBvZiBBbWVyaWNhLFVuaXRlZCBTdGF0ZXMgb2YgQW1lcmljYSIsLCwsLCwyMDI2LTA1LTI1IDEyOjE0OjI3KzAwOjAwLCwsLCwsIkFjYWRlbWlhLEluZHVzdHJ5IiwsLCwsLCwsLCxGUDMyLCwsLCwsLCwKSGlnaHdheSBOZXR3b3JrLFZpc2lvbixJbWFnZSBjbGFzc2lmaWNhdGlvbiwiSURTSUEsU1VQU0kiLCJSdXBlc2ggS3VtYXIgU3JpdmFzdGF2YSwgS2xhdXMgR3JlZmYsIErDvHJnZW4gU2NobWlkaHViZXIiLDIwMTUtMTEtMjMsVHJhaW5pbmcgVmVyeSBEZWVwIE5ldHdvcmtzLGh0dHBzOi8vYXJ4aXYub3JnL2Ficy8xNTA3LjA2MjI4LCwsLDIzMDAwMDAuMCwyLjNNIGZyb20gVGFibGUgMi4sLCwsLCwsLCxDb25maWRlbnQsIlRoZW9yZXRpY2FsIGFuZCBlbXBpcmljYWwgZXZpZGVuY2UgaW5kaWNhdGVzIHRoYXQgdGhlIGRlcHRoIG9mIG5ldXJhbCBuZXR3b3JrcyBpcyBjcnVjaWFsIGZvciB0aGVpciBzdWNjZXNzLiBIb3dldmVyLCB0cmFpbmluZyBiZWNvbWVzIG1vcmUgZGlmZmljdWx0IGFzIGRlcHRoIGluY3JlYXNlcywgYW5kIHRyYWluaW5nIG9mIHZlcnkgZGVlcCBuZXR3b3JrcyByZW1haW5zIGFuIG9wZW4gcHJvYmxlbS4gSGVyZSB3ZSBpbnRyb2R1Y2UgYSBuZXcgYXJjaGl0ZWN0dXJlIGRlc2lnbmVkIHRvIG92ZXJjb21lIHRoaXMuIE91ciBzby1jYWxsZWQgaGlnaHdheSBuZXR3b3JrcyBhbGxvdyB1bmltcGVkZWQgaW5mb3JtYXRpb24gZmxvdyBhY3Jvc3MgbWFueSBsYXllcnMgb24gaW5mb3JtYXRpb24gaGlnaHdheXMuIFRoZXkgYXJlIGluc3BpcmVkIGJ5IExvbmcgU2hvcnQtVGVybSBNZW1vcnkgcmVjdXJyZW50IG5ldHdvcmtzIGFuZCB1c2UgYWRhcHRpdmUgZ2F0aW5nIHVuaXRzIHRvIHJlZ3VsYXRlIHRoZSBpbmZvcm1hdGlvbiBmbG93LiBFdmVuIHdpdGggaHVuZHJlZHMgb2YgbGF5ZXJzLCBoaWdod2F5IG5ldHdvcmtzIGNhbiBiZSB0cmFpbmVkIGRpcmVjdGx5IHRocm91Z2ggc2ltcGxlIGdyYWRpZW50IGRlc2NlbnQuIFRoaXMgZW5hYmxlcyB0aGUgc3R1ZHkgb2YgZXh0cmVtZWx5IGRlZXAgYW5kIGVmZmljaWVudCBhcmNoaXRlY3R1cmVzLiIsLCwsIlN3aXR6ZXJsYW5kLFN3aXR6ZXJsYW5kIiwsLCwsLDIwMjUtMTEtMjggMTE6NTM6NDQrMDA6MDAsLCwsLCwiQWNhZGVtaWEsQWNhZGVtaWEiLCwsLCwsLCwsLCwsLCwsLCwsCjNEREZBLFZpc2lvbiwiRmFjZSBkZXRlY3Rpb24sM0QgcmVjb25zdHJ1Y3Rpb24iLCJDaGluZXNlIEFjYWRlbXkgb2YgU2NpZW5jZXMsTWljaGlnYW4gU3RhdGUgVW5pdmVyc2l0eSIsIlhpYW5neXUgWmh1LCBaaGVuIExlaSwgWGlhb21pbmcgTGl1LCBIYWlsaW4gU2hpLCBTLiBMaSIsMjAxNS0xMS0yMywiRmFjZSBBbGlnbm1lbnQgaW4gRnVsbCBQb3NlIFJhbmdlOiBBIDNEIFRvdGFsIFNvbHV0aW9uCiIsaHR0cHM6Ly9hcnhpdi5vcmcvYWJzLzE1MTEuMDcyMTIsLFNPVEEgaW1wcm92ZW1lbnQsImh0dHBzOi8vcGFwZXJzd2l0aGNvZGUuY29tL3NvdGEvM2QtZmFjZS1yZWNvbnN0cnVjdGlvbi1vbi1mbG9yZW5jZSAKCiIiRXhwZXJpbWVudHMgb24gdGhlIGNoYWxsZW5naW5nIEFGTFcgZGF0YWJhc2Ugc2hvdyB0aGF0IG91ciBhcHByb2FjaCBhY2hpZXZlcyBzaWduaWZpY2FudCBpbXByb3ZlbWVudHMgb3ZlciBzdGF0ZS1vZi10aGUtYXJ0IG1ldGhvZHMuIiIiLDUzNTU1ODQuMCwiUGFyYW1ldGVycyBiYXNlZCBvbiBGaWd1cmUgMjoKQ05OIGxheWVyczogNCo0KjE2KjYrNCo0KjMyKjE2PTk3MjgKTG9jYWwgQ05OOiAzKjMqNDgqMzIqMTEqMTErMyozKjY0KjQ5KjkqOT0zOTU4ODQ4CkZDOiA5KjkqNjQqMjU2KzIzNCoyNTY9MTM4NzAwOApUb3RhbDogOTcyOCszOTU4ODQ4KzEzODcwMDg9NTM1NTU4NAoiLCwsMjkzOTAxLCIiIldlIGRpdmlkZSAzMDBXLUxQIGludG8gOTcsOTY3IHNhbXBsZXMgZm9yIHRyYWluaW5nIGFuZCAyNCw0ODMgc2FtcGxlcyBmb3IgdGVzdGluZywgd2l0aG91dCBpZGVudGl0eSBvdmVybGFwcGluZy4gIiIiLCwsLFN1cGVydmlzZWQsQ29uZmlkZW50LCJGYWNlIGFsaWdubWVudCwgd2hpY2ggZml0cyBhIGZhY2UgbW9kZWwgdG8gYW4gaW1hZ2UgYW5kIGV4dHJhY3RzIHRoZSBzZW1hbnRpYyBtZWFuaW5ncyBvZiBmYWNpYWwgcGl4ZWxzLCBoYXMgYmVlbiBhbiBpbXBvcnRhbnQgdG9waWMgaW4gQ1YgY29tbXVuaXR5LiBIb3dldmVyLCBtb3N0IGFsZ29yaXRobXMgYXJlIGRlc2lnbmVkIGZvciBmYWNlcyBpbiBzbWFsbCB0byBtZWRpdW0gcG9zZXMgKGJlbG93IDQ1KSwgbGFja2luZyB0aGUgYWJpbGl0eSB0byBhbGlnbiBmYWNlcyBpbiBsYXJnZSBwb3NlcyB1cCB0byA5MC4gVGhlIGNoYWxsZW5nZXMgYXJlIHRocmVlLWZvbGQ6IEZpcnN0bHksIHRoZSBjb21tb25seSB1c2VkIGxhbmRtYXJrLWJhc2VkIGZhY2UgbW9kZWwgYXNzdW1lcyB0aGF0IGFsbCB0aGUgbGFuZG1hcmtzIGFyZSB2aXNpYmxlIGFuZCBpcyB0aGVyZWZvcmUgbm90IHN1aXRhYmxlIGZvciBwcm9maWxlIHZpZXdzLiBTZWNvbmRseSwgdGhlIGZhY2UgYXBwZWFyYW5jZSB2YXJpZXMgbW9yZSBkcmFtYXRpY2FsbHkgYWNyb3NzIGxhcmdlIHBvc2VzLCByYW5naW5nIGZyb20gZnJvbnRhbCB2aWV3IHRvIHByb2ZpbGUgdmlldy4gVGhpcmRseSwgbGFiZWxsaW5nIGxhbmRtYXJrcyBpbiBsYXJnZSBwb3NlcyBpcyBleHRyZW1lbHkgY2hhbGxlbmdpbmcgc2luY2UgdGhlIGludmlzaWJsZSBsYW5kbWFya3MgaGF2ZSB0byBiZSBndWVzc2VkLiBJbiB0aGlzIHBhcGVyLCB3ZSBwcm9wb3NlIGEgc29sdXRpb24gdG8gdGhlIHRocmVlIHByb2JsZW1zIGluIGFuIG5ldyBhbGlnbm1lbnQgZnJhbWV3b3JrLCBjYWxsZWQgM0QgRGVuc2UgRmFjZSBBbGlnbm1lbnQgKDNEREZBKSwgaW4gd2hpY2ggYSBkZW5zZSAzRCBmYWNlIG1vZGVsIGlzIGZpdHRlZCB0byB0aGUgaW1hZ2UgdmlhIGNvbnZvbHV0aW9uYWwgbmV1dHJhbCBuZXR3b3JrIChDTk4pLiBXZSBhbHNvIHByb3Bvc2UgYSBtZXRob2QgdG8gc3ludGhlc2l6ZSBsYXJnZS1zY2FsZSB0cmFpbmluZyBzYW1wbGVzIGluIHByb2ZpbGUgdmlld3MgdG8gc29sdmUgdGhlIHRoaXJkIHByb2JsZW0gb2YgZGF0YSBsYWJlbGxpbmcuIEV4cGVyaW1lbnRzIG9uIHRoZSBjaGFsbGVuZ2luZyBBRkxXIGRhdGFiYXNlIHNob3cgdGhhdCBvdXIgYXBwcm9hY2ggYWNoaWV2ZXMgc2lnbmlmaWNhbnQgaW1wcm92ZW1lbnRzIG92ZXIgc3RhdGUtb2YtdGhlLWFydCBtZXRob2RzLiIsLCxVbnJlbGVhc2VkLCJDaGluYSxVbml0ZWQgU3RhdGVzIG9mIEFtZXJpY2EiLCwsLCwsMjAyNS0xMS0yOCAxMTo1Mzo0NCswMDowMCwsLCwsLCJBY2FkZW1pYSxBY2FkZW1pYSIsLCwsLE9wZW4gc291cmNlLCJNSVQgbGljZW5zZToKaHR0cHM6Ly9naXRodWIuY29tL2NsZWFyZHVzay8zRERGQSAocmVmZXJzIHRvIHRoZSBpbXByb3ZlZCBsYXRlciB2ZXJzaW9uIG9mIHRoZSBwYXBlcikiLCwsLCwsLCwsLCwsTm8KVGhlIEF0dGVudGl2ZSBSZWFkZXIsTGFuZ3VhZ2UsUXVlc3Rpb24gYW5zd2VyaW5nLEdvb2dsZSBEZWVwTWluZCwiS2FybCBNb3JpdHogSGVybWFubiwgVG9tw6HFoSBLb8SNaXNrw70sIEVkd2FyZCBHcmVmZW5zdGV0dGUsIExhc3NlIEVzcGVob2x0LCBXaWxsIEtheSwgTXVzdGFmYSBTdWxleW1hbiwgUGhpbCBCbHVuc29tIiwyMDE1LTExLTE5LFRlYWNoaW5nIE1hY2hpbmVzIHRvIFJlYWQgYW5kIENvbXByZWhlbmQsaHR0cHM6Ly9hcnhpdi5vcmcvYWJzLzE1MDYuMDMzNDAsLCwsLHBvc3NpYmx5IGNhbiBiZSBjYWxjdWxhdGVkIGJhc2VkIG9uIGFyY2hpdGVjdHVyZSBkZXNjcmlwdGlvbiwsLCwiVGFibGUgMSBzaG93cyBzdGF0aXN0aWNzIG9mIGRvY3VtZW50cyBhbmQgcXVlcmllcyB1c2VkIHRvIGNvbnN0cnVjdCBleGFtcGxlcy4gVHJhaW5pbmcgZXhhbXBsZXMgYXJlIGRvY3VtZW50LXF1ZXJ5LWFuc3dlciBwYWlycwpFc3RpbWF0aW5nIHF1ZXJ5LWFuc3dlciBwYWlycyBhdCB+MzAgdG9rZW5zClRvdGFsIHRva2VuczoKQ05OOiAoNzYyKzMwKSozODAwMDA9MzAwOTYwMDAwCkRhaWx5IE1haWw6ICg4MTIrMzApKjg4MDAwMD03NDA5NjAwMDAKVG90YWw6IDEwNDE5MjAwMDAiLCwsLCxDb25maWRlbnQsIlRlYWNoaW5nIG1hY2hpbmVzIHRvIHJlYWQgbmF0dXJhbCBsYW5ndWFnZSBkb2N1bWVudHMgcmVtYWlucyBhbiBlbHVzaXZlIGNoYWxsZW5nZS4gTWFjaGluZSByZWFkaW5nIHN5c3RlbXMgY2FuIGJlIHRlc3RlZCBvbiB0aGVpciBhYmlsaXR5IHRvIGFuc3dlciBxdWVzdGlvbnMgcG9zZWQgb24gdGhlIGNvbnRlbnRzIG9mIGRvY3VtZW50cyB0aGF0IHRoZXkgaGF2ZSBzZWVuLCBidXQgdW50aWwgbm93IGxhcmdlIHNjYWxlIHRyYWluaW5nIGFuZCB0ZXN0IGRhdGFzZXRzIGhhdmUgYmVlbiBtaXNzaW5nIGZvciB0aGlzIHR5cGUgb2YgZXZhbHVhdGlvbi4gSW4gdGhpcyB3b3JrIHdlIGRlZmluZSBhIG5ldyBtZXRob2RvbG9neSB0aGF0IHJlc29sdmVzIHRoaXMgYm90dGxlbmVjayBhbmQgcHJvdmlkZXMgbGFyZ2Ugc2NhbGUgc3VwZXJ2aXNlZCByZWFkaW5nIGNvbXByZWhlbnNpb24gZGF0YS4gVGhpcyBhbGxvd3MgdXMgdG8gZGV2ZWxvcCBhIGNsYXNzIG9mIGF0dGVudGlvbiBiYXNlZCBkZWVwIG5ldXJhbCBuZXR3b3JrcyB0aGF0IGxlYXJuIHRvIHJlYWQgcmVhbCBkb2N1bWVudHMgYW5kIGFuc3dlciBjb21wbGV4IHF1ZXN0aW9ucyB3aXRoIG1pbmltYWwgcHJpb3Iga25vd2xlZGdlIG9mIGxhbmd1YWdlIHN0cnVjdHVyZS4iLCwsT3BlbiB3ZWlnaHRzICh1bnJlc3RyaWN0ZWQpLFVuaXRlZCBTdGF0ZXMgb2YgQW1lcmljYSwsLCwsLDIwMjUtMTEtMjggMTE6NTM6NDQrMDA6MDAsLCwsLCxJbmR1c3RyeSwsLCwsT3BlbiBzb3VyY2UsImh0dHBzOi8vZ2l0aHViLmNvbS9jb29pam1hbnN0aW0vQXR0ZW50aXZlX3JlYWRlci90cmVlL2JuCgpCU0QgMy1DbGF1c2UgIiJOZXciIiBvciAiIlJldmlzZWQiIiBMaWNlbnNlIiwsLCwsLCwsLCwsLFllcwpTQUYgUi1DTk4sVmlzaW9uLE9iamVjdCBkZXRlY3Rpb24sIkJlaWppbmcgSW5zdGl0dXRlIG9mIFRlY2hub2xvZ3ksU3VuIFlhdC1zZW4gVW5pdmVyc2l0eSxQYW5hc29uaWMgUiZELE5hdGlvbmFsIFVuaXZlcnNpdHkgb2YgU2luZ2Fwb3JlIiwiSmlhbmFuIExpLCBYaWFvZGFuIExpYW5nLCBTaGVuZ01laSBTaGVuLCBUaW5nZmEgWHUsIEppYXNoaSBGZW5nLCBTaHVpY2hlbmcgWWFuIiwyMDE1LTEwLTI4LFNjYWxlLWF3YXJlIEZhc3QgUi1DTk4gZm9yIFBlZGVzdHJpYW4gRGV0ZWN0aW9uLGh0dHBzOi8vYXJ4aXYub3JnL2Ficy8xNTEwLjA4MTYwLCxTT1RBIGltcHJvdmVtZW50LCJQZWRlc3RyaWFuIERldGVjdGlvbiBvbiBDYWx0ZWNoIGJlbmNobWFyawoKIiJvdXIgbWV0aG9kIGFjaGlldmVzIHN0YXRlLW9mLXRoZS1hcnQgcGVyZm9ybWFuY2Ugb24gQ2FsdGVjaCwgSU5SSUEsIGFuZCBFVEgsIGFuZCBvYnRhaW5zIGNvbXBldGl0aXZlIHJlc3VsdHMgb24gS0lUVEkuICIiIiwxMzgwMDAwMDAuMCwiVGFrZW4gZnJvbSBWR0cxNiBiYXNlIG1vZGVsLCBpZ25vcmluZyBtaW5vciBhcmNoaXRlY3R1cmFsIGNoYW5nZXMiLDEuMjMxMTA4MTI1MDAwMDAwMWUrMTksIkJhc2UgbW9kZWw6IDEyMjkxMDAwMDAwMDAwMDAyMDAwCkJhc2UgbW9kZWwgaW5mZXJlbmNlIEZMT1A6IDE1MzAwMDAwMDAwCkZpbmV0dW5lIGZvciA3IGVwb2NocyB3aXRoIDYyNTAwIHRyYWluaW5nIGV4YW1wbGVzCjE1MzAwMDAwMDAwKjMqNjI1MDAqNz0yMDA4MTI1MDAwMDAwMDAwMD0yZTE2CgpUb3RhbCBjb21wdXRlOiAxMjI5MTAwMDAwMDAwMDAwMjAwMCsyMDA4MTI1MDAwMDAwMDAwMD0xMjMxMTA4MTI1MDAwMDAwMjAwMCIsMzUwMDAwLCIiIlRoZXJlIGFyZSB0b3RhbGx5IDM1MCwwMDAgYm91bmRpbmcgYm94ZXMgb2YgYWJvdXQgMiwzMDAgdW5pcXVlIHBlZGVzdHJpYW5zIGxhYmVsZWQgaW4gMjUwLDAwMCBmcmFtZXMiIgoiIldlIHVzZSBkZW5zZSBzYW1wbGluZyBvZiB0aGUgdHJhaW5pbmcgZGF0YSAoZXZlcnkgNHRoIGZyYW1lIiIiLCwsTlZJRElBIEdlRm9yY2UgR1RYIFRJVEFOIFgsU3VwZXJ2aXNlZCxMaWtlbHksIkluIHRoaXMgd29yaywgd2UgY29uc2lkZXIgdGhlIHByb2JsZW0gb2YgcGVkZXN0cmlhbiBkZXRlY3Rpb24gaW4gbmF0dXJhbCBzY2VuZXMuIEludHVpdGl2ZWx5LCBpbnN0YW5jZXMgb2YgcGVkZXN0cmlhbnMgd2l0aCBkaWZmZXJlbnQgc3BhdGlhbCBzY2FsZXMgbWF5IGV4aGliaXQgZHJhbWF0aWNhbGx5IGRpZmZlcmVudCBmZWF0dXJlcy4gVGh1cywgbGFyZ2UgdmFyaWFuY2UgaW4gaW5zdGFuY2Ugc2NhbGVzLCB3aGljaCByZXN1bHRzIGluIHVuZGVzaXJhYmxlIGxhcmdlIGludHJhLWNhdGVnb3J5IHZhcmlhbmNlIGluIGZlYXR1cmVzLCBtYXkgc2V2ZXJlbHkgaHVydCB0aGUgcGVyZm9ybWFuY2Ugb2YgbW9kZXJuIG9iamVjdCBpbnN0YW5jZSBkZXRlY3Rpb24gbWV0aG9kcy4gV2UgYXJndWUgdGhhdCB0aGlzIGlzc3VlIGNhbiBiZSBzdWJzdGFudGlhbGx5IGFsbGV2aWF0ZWQgYnkgdGhlIGRpdmlkZS1hbmQtY29ucXVlciBwaGlsb3NvcGh5LiBUYWtpbmcgcGVkZXN0cmlhbiBkZXRlY3Rpb24gYXMgYW4gZXhhbXBsZSwgd2UgaWxsdXN0cmF0ZSBob3cgd2UgY2FuIGxldmVyYWdlIHRoaXMgcGhpbG9zb3BoeSB0byBkZXZlbG9wIGEgU2NhbGUtQXdhcmUgRmFzdCBSLUNOTiAoU0FGIFItQ05OKSBmcmFtZXdvcmsuIFRoZSBtb2RlbCBpbnRyb2R1Y2VzIG11bHRpcGxlIGJ1aWx0LWluIHN1Yi1uZXR3b3JrcyB3aGljaCBkZXRlY3QgcGVkZXN0cmlhbnMgd2l0aCBzY2FsZXMgZnJvbSBkaXNqb2ludCByYW5nZXMuIE91dHB1dHMgZnJvbSBhbGwgdGhlIHN1Yi1uZXR3b3JrcyBhcmUgdGhlbiBhZGFwdGl2ZWx5IGNvbWJpbmVkIHRvIGdlbmVyYXRlIHRoZSBmaW5hbCBkZXRlY3Rpb24gcmVzdWx0cyB0aGF0IGFyZSBzaG93biB0byBiZSByb2J1c3QgdG8gbGFyZ2UgdmFyaWFuY2UgaW4gaW5zdGFuY2Ugc2NhbGVzLCB2aWEgYSBnYXRlIGZ1bmN0aW9uIGRlZmluZWQgb3ZlciB0aGUgc2l6ZXMgb2Ygb2JqZWN0IHByb3Bvc2Fscy4gRXh0ZW5zaXZlIGV2YWx1YXRpb25zIG9uIHNldmVyYWwgY2hhbGxlbmdpbmcgcGVkZXN0cmlhbiBkZXRlY3Rpb24gZGF0YXNldHMgd2VsbCBkZW1vbnN0cmF0ZSB0aGUgZWZmZWN0aXZlbmVzcyBvZiB0aGUgcHJvcG9zZWQgU0FGIFItQ05OLiBQYXJ0aWN1bGFybHksIG91ciBtZXRob2QgYWNoaWV2ZXMgc3RhdGUtb2YtdGhlLWFydCBwZXJmb3JtYW5jZSBvbiBDYWx0ZWNoLCBJTlJJQSwgYW5kIEVUSCwgYW5kIG9idGFpbnMgY29tcGV0aXRpdmUgcmVzdWx0cyBvbiBLSVRUSS4gIiw3LjAsLFVucmVsZWFzZWQsIkNoaW5hLENoaW5hLFNpbmdhcG9yZSxTaW5nYXBvcmUiLFZHRzE2LDIuMDA4MTI1ZSsxNiwxNTMwMDAwMDAwMCozKjYyNTAwKjc9MjAwODEyNTAwMDAwMDAwMDA9MmUxNiwxLjAsLDIwMjUtMTEtMjggMTE6NTM6NDQrMDA6MDAsLCwsLCwiQWNhZGVtaWEsQWNhZGVtaWEsSW5kdXN0cnksQWNhZGVtaWEiLCwsLCwsLCwsLCxUcnVlLDI5MC45MDY1NTA1MzA0MTIxLE9wZXJhdGlvbiBjb3VudGluZywsLCwsTm8KQWxwaGFHbyBGYW4sR2FtZXMsR28sRGVlcE1pbmQsIkRhdmlkIFNpbHZlciwgQWphIEh1YW5nLCBDaHJpcyBKLiBNYWRkaXNvbiwgQXJ0aHVyIEd1ZXosIExhdXJlbnQgU2lmcmUsIEdlb3JnZSB2YW4gZGVuIERyaWVzc2NoZSwgSnVsaWFuIFNjaHJpdHR3aWVzZXIsIElvYW5uaXMgQW50b25vZ2xvdSwgVmVkYSBQYW5uZWVyc2hlbHZhbSwgTWFyYyBMYW5jdG90LCBTYW5kZXIgRGllbGVtYW4sIERvbWluaWsgR3Jld2UsIEpvaG4gTmhhbSwgTmFsIEthbGNoYnJlbm5lciwgSWx5YSBTdXRza2V2ZXIsIFRpbW90aHkgTGlsbGljcmFwLCBNYWRlbGVpbmUgTGVhY2gsIEtvcmF5IEthdnVrY3VvZ2x1LCBUaG9yZSBHcmFlcGVsLCBEZW1pcyBIYXNzYWJpcyIsMjAxNS0xMC0wMSxNYXN0ZXJpbmcgdGhlIGdhbWUgb2YgR28gd2l0aCBkZWVwIG5ldXJhbCBuZXR3b3JrcyBhbmQgdHJlZSBzZWFyY2gsaHR0cHM6Ly93d3cubmF0dXJlLmNvbS9hcnRpY2xlcy9uYXR1cmUxNjk2MSwxODE3NS4wLCJIaWdobHkgY2l0ZWQsU09UQSBpbXByb3ZlbWVudCIsLDgyMDk5ODQuMCwiVGhlIGlucHV0IHRvIHRoZSBwb2xpY3kgbmV0d29yayBpcyBhIDE54oCJw5figIkxOeKAicOX4oCJNDggaW1hZ2Ugc3RhY2sgY29uc2lzdGluZyBvZiA0OCBmZWF0dXJlIHBsYW5lcy4gVGhlIGZpcnN0IGhpZGRlbiBsYXllciB6ZXJvIHBhZHMgdGhlIGlucHV0IGludG8gYSAyM+KAicOX4oCJMjMgaW1hZ2UsIHRoZW4gY29udm9sdmVzIGsgZmlsdGVycyBvZiBrZXJuZWwgc2l6ZSA14oCJw5figIk1IHdpdGggc3RyaWRlIDEgd2l0aCB0aGUgaW5wdXQgaW1hZ2UgYW5kIGFwcGxpZXMgYSByZWN0aWZpZXIgbm9ubGluZWFyaXR5LiBFYWNoIG9mIHRoZSBzdWJzZXF1ZW50IGhpZGRlbiBsYXllcnMgMiB0byAxMiB6ZXJvIHBhZHMgdGhlIHJlc3BlY3RpdmUgcHJldmlvdXMgaGlkZGVuIGxheWVyIGludG8gYSAyMeKAicOX4oCJMjEgaW1hZ2UsIHRoZW4gY29udm9sdmVzIGsgZmlsdGVycyBvZiBrZXJuZWwgc2l6ZSAz4oCJw5figIkzIHdpdGggc3RyaWRlIDEsIGFnYWluIGZvbGxvd2VkIGJ5IGEgcmVjdGlmaWVyIG5vbmxpbmVhcml0eS4gVGhlIGZpbmFsIGxheWVyIGNvbnZvbHZlcyAxIGZpbHRlciBvZiBrZXJuZWwgc2l6ZSAx4oCJw5figIkxIHdpdGggc3RyaWRlIDEsIHdpdGggYSBkaWZmZXJlbnQgYmlhcyBmb3IgZWFjaCBwb3NpdGlvbiwgYW5kIGFwcGxpZXMgYSBzb2Z0bWF4IGZ1bmN0aW9uLiBUaGUgbWF0Y2ggdmVyc2lvbiBvZiBBbHBoYUdvIHVzZWQga+KAiT3igIkxOTIgZmlsdGVyczsgRmlnLiAyYiBhbmQgRXh0ZW5kZWQgRGF0YSBUYWJsZSAzIGFkZGl0aW9uYWxseSBzaG93IHRoZSByZXN1bHRzIG9mIHRyYWluaW5nIHdpdGgga+KAiT3igIkxMjgsIDI1NiBhbmQgMzg0IGZpbHRlcnMuCgpUaGUgaW5wdXQgdG8gdGhlIHZhbHVlIG5ldHdvcmsgaXMgYWxzbyBhIDE54oCJw5figIkxOeKAicOX4oCJNDggaW1hZ2Ugc3RhY2ssIHdpdGggYW4gYWRkaXRpb25hbCBiaW5hcnkgZmVhdHVyZSBwbGFuZSBkZXNjcmliaW5nIHRoZSBjdXJyZW50IGNvbG91ciB0byBwbGF5LiBIaWRkZW4gbGF5ZXJzIDIgdG8gMTEgYXJlIGlkZW50aWNhbCB0byB0aGUgcG9saWN5IG5ldHdvcmssIGhpZGRlbiBsYXllciAxMiBpcyBhbiBhZGRpdGlvbmFsIGNvbnZvbHV0aW9uIGxheWVyLCBoaWRkZW4gbGF5ZXIgMTMgY29udm9sdmVzIDEgZmlsdGVyIG9mIGtlcm5lbCBzaXplIDHigInDl+KAiTEgd2l0aCBzdHJpZGUgMSwgYW5kIGhpZGRlbiBsYXllciAxNCBpcyBhIGZ1bGx5IGNvbm5lY3RlZCBsaW5lYXIgbGF5ZXIgd2l0aCAyNTYgcmVjdGlmaWVyIHVuaXRzLiBUaGUgb3V0cHV0IGxheWVyIGlzIGEgZnVsbHkgY29ubmVjdGVkIGxpbmVhciBsYXllciB3aXRoIGEgc2luZ2xlIHRhbmggdW5pdC4iLDMuOGUrMjAsIkFzc3VtZSAwLjMgdXRpbGlzYXRpb24gcmF0ZSwgMWUxMyBHUFUgRkxPUC9zIFtzaW5nbGUgcHJlY2lzaW9uXS4gVHJhaW5lZCBpbiB0aHJlZSBzdGFnZXMgdXNpbmcgNTAgR1BVcyBvdmVyIDMgd2Vla3MgKyAxIGRheSArIDEgd2VlawoKVHJhaW5pbmcgY29tcHV0ZSA9ICg1MCBHUFVzKSgyOSBkYXlzKSg4NjQwMHMvZGF5KSgwLjMgdXRpbGlzYXRpb24gcmF0ZSkoMWUxMyBGTE9QL3MpID0gMy44ZTIwIEZMT1BzCiIsMTI2OTc2MDAwMDAsU3VwZXJ2aXNlZCBsZWFybmluZyArIHNlbGYtcGxheSwsLCwsTGlrZWx5LCJBIGxvbmctc3RhbmRpbmcgZ29hbCBvZiBhcnRpZmljaWFsIGludGVsbGlnZW5jZSBpcyBhbiBhbGdvcml0aG0gdGhhdCBsZWFybnMsIHRhYnVsYSByYXNhLCBzdXBlcmh1bWFuIHByb2ZpY2llbmN5IGluIGNoYWxsZW5naW5nIGRvbWFpbnMuIFJlY2VudGx5LCBBbHBoYUdvIGJlY2FtZSB0aGUgZmlyc3QgcHJvZ3JhbSB0byBkZWZlYXQgYSB3b3JsZCBjaGFtcGlvbiBpbiB0aGUgZ2FtZSBvZiBHby4gVGhlIHRyZWUgc2VhcmNoIGluIEFscGhhR28gZXZhbHVhdGVkIHBvc2l0aW9ucyBhbmQgc2VsZWN0ZWQgbW92ZXMgdXNpbmcgZGVlcCBuZXVyYWwgbmV0d29ya3MuIFRoZXNlIG5ldXJhbCBuZXR3b3JrcyB3ZXJlIHRyYWluZWQgYnkgc3VwZXJ2aXNlZCBsZWFybmluZyBmcm9tIGh1bWFuIGV4cGVydCBtb3ZlcywgYW5kIGJ5IHJlaW5mb3JjZW1lbnQgbGVhcm5pbmcgZnJvbSBzZWxmLXBsYXkuIEhlcmUgd2UgaW50cm9kdWNlIGFuIGFsZ29yaXRobSBiYXNlZCBzb2xlbHkgb24gcmVpbmZvcmNlbWVudCBsZWFybmluZywgd2l0aG91dCBodW1hbiBkYXRhLCBndWlkYW5jZSBvciBkb21haW4ga25vd2xlZGdlIGJleW9uZCBnYW1lIHJ1bGVzLiBBbHBoYUdvIGJlY29tZXMgaXRzIG93biB0ZWFjaGVyOiBhIG5ldXJhbCBuZXR3b3JrIGlzIHRyYWluZWQgdG8gcHJlZGljdCBBbHBoYUdv4oCZcyBvd24gbW92ZSBzZWxlY3Rpb25zIGFuZCBhbHNvIHRoZSB3aW5uZXIgb2YgQWxwaGFHb+KAmXMgZ2FtZXMuIFRoaXMgbmV1cmFsIG5ldHdvcmsgaW1wcm92ZXMgdGhlIHN0cmVuZ3RoIG9mIHRoZSB0cmVlIHNlYXJjaCwgcmVzdWx0aW5nIGluIGhpZ2hlciBxdWFsaXR5IG1vdmUgc2VsZWN0aW9uIGFuZCBzdHJvbmdlciBzZWxmLXBsYXkgaW4gdGhlIG5leHQgaXRlcmF0aW9uLiBTdGFydGluZyB0YWJ1bGEgcmFzYSwgb3VyIG5ldyBwcm9ncmFtIEFscGhhR28gWmVybyBhY2hpZXZlZCBzdXBlcmh1bWFuIHBlcmZvcm1hbmNlLCB3aW5uaW5nIDEwMOKAkzAgYWdhaW5zdCB0aGUgcHJldmlvdXNseSBwdWJsaXNoZWQsIGNoYW1waW9uLWRlZmVhdGluZyBBbHBoYUdvLiIsLCxVbnJlbGVhc2VkLFVuaXRlZCBLaW5nZG9tIG9mIEdyZWF0IEJyaXRhaW4gYW5kIE5vcnRoZXJuIElyZWxhbmQsLCwsLCwyMDI2LTAxLTAxIDE0OjAyOjA0KzAwOjAwLCwsLCwsSW5kdXN0cnksLCwsLFVucmVsZWFzZWQsLCw0ODI4LjMyMjI3NjgwMzA0NCwsLFRydWUsLEhhcmR3YXJlLCwsLCxObwpEZWVwIERldGVybWluaXN0aWMgUG9saWN5IEdyYWRpZW50cyxSb2JvdGljcywiUm9ib3RpYyBtYW5pcHVsYXRpb24sU2VsZi1kcml2aW5nIGNhciIsR29vZ2xlIERlZXBNaW5kLCJUUCBMaWxsaWNyYXAsIEpKIEh1bnQsIEEgUHJpdHplbCwgTiBIZWVzcywgVCBFcmV6IiwyMDE1LTA5LTA5LENvbnRpbnVvdXMgY29udHJvbCB3aXRoIGRlZXAgcmVpbmZvcmNlbWVudCBsZWFybmluZyxodHRwczovL2FyeGl2Lm9yZy9hYnMvMTUwOS4wMjk3MSwxNTM3NC4wLEhpZ2hseSBjaXRlZCwsLCwsLCwsLCwsLFVua25vd24sIldlIGFkYXB0IHRoZSBpZGVhcyB1bmRlcmx5aW5nIHRoZSBzdWNjZXNzIG9mIERlZXAgUS1MZWFybmluZyB0byB0aGUgY29udGludW91cyBhY3Rpb24gZG9tYWluLiBXZSBwcmVzZW50IGFuIGFjdG9yLWNyaXRpYywgbW9kZWwtZnJlZSBhbGdvcml0aG0gYmFzZWQgb24gdGhlIGRldGVybWluaXN0aWMgcG9saWN5IGdyYWRpZW50IHRoYXQgY2FuIG9wZXJhdGUgb3ZlciBjb250aW51b3VzIGFjdGlvbiBzcGFjZXMuIFVzaW5nIHRoZSBzYW1lIGxlYXJuaW5nIGFsZ29yaXRobSwgbmV0d29yayBhcmNoaXRlY3R1cmUgYW5kIGh5cGVyLXBhcmFtZXRlcnMsIG91ciBhbGdvcml0aG0gcm9idXN0bHkgc29sdmVzIG1vcmUgdGhhbiAyMCBzaW11bGF0ZWQgcGh5c2ljcyB0YXNrcywgaW5jbHVkaW5nIGNsYXNzaWMgcHJvYmxlbXMgc3VjaCBhcyBjYXJ0cG9sZSBzd2luZy11cCwgZGV4dGVyb3VzIG1hbmlwdWxhdGlvbiwgbGVnZ2VkIGxvY29tb3Rpb24gYW5kIGNhciBkcml2aW5nLiBPdXIgYWxnb3JpdGhtIGlzIGFibGUgdG8gZmluZCBwb2xpY2llcyB3aG9zZSBwZXJmb3JtYW5jZSBpcyBjb21wZXRpdGl2ZSB3aXRoIHRob3NlIGZvdW5kIGJ5IGEgcGxhbm5pbmcgYWxnb3JpdGhtIHdpdGggZnVsbCBhY2Nlc3MgdG8gdGhlIGR5bmFtaWNzIG9mIHRoZSBkb21haW4gYW5kIGl0cyBkZXJpdmF0aXZlcy4gV2UgZnVydGhlciBkZW1vbnN0cmF0ZSB0aGF0IGZvciBtYW55IG9mIHRoZSB0YXNrcyB0aGUgYWxnb3JpdGhtIGNhbiBsZWFybiBwb2xpY2llcyBlbmQtdG8tZW5kOiBkaXJlY3RseSBmcm9tIHJhdyBwaXhlbCBpbnB1dHMuIiwsLCxVbml0ZWQgU3RhdGVzIG9mIEFtZXJpY2EsLCwsLCwyMDI2LTA1LTI1IDEyOjE0OjI2KzAwOjAwLCwsLCwsSW5kdXN0cnksLCwsLCwsLCwsLCwsLCwsLCwKQlBFLExhbmd1YWdlLFRyYW5zbGF0aW9uLFVuaXZlcnNpdHkgb2YgRWRpbmJ1cmdoLCJSIFNlbm5yaWNoLCBCIEhhZGRvdywgQSBCaXJjaCIsMjAxNS0wOC0zMSxOZXVyYWwgTWFjaGluZSBUcmFuc2xhdGlvbiBvZiBSYXJlIFdvcmRzIHdpdGggU3Vid29yZCBVbml0cyxodHRwczovL2FyeGl2Lm9yZy9hYnMvMTUwOC4wNzkwOSw4Njg1LjAsSGlnaGx5IGNpdGVkLCwsLCwsNTAwMDAwMDAsIltXT1JEU10KIiJXZSBwZXJmb3JtIGV4cGVyaW1lbnRzIG9uIGRhdGEgZnJvbSB0aGUgc2hhcmVkIHRyYW5zbGF0aW9uIHRhc2sgb2YgV01UIDIwMTUuIEZvciBFbmdsaXNo4oaSR2VybWFuLCBvdXIgdHJhaW5pbmcgc2V0IGNvbnNpc3RzIG9mIDQuMiBtaWxsaW9uIHNlbnRlbmNlIHBhaXJzLCBvciBhcHByb3hpbWF0ZWx5IDEwMCBtaWxsaW9uIHRva2Vucy4gRm9yIEVuZ2xpc2jihpJSdXNzaWFuLCB0aGUgdHJhaW5pbmcgc2V0IGNvbnNpc3RzIG9mIDIuNiBtaWxsaW9uIHNlbnRlbmNlIHBhaXJzLCBvciBhcHByb3hpbWF0ZWx5IDUwIG1pbGxpb24gdG9rZW5zIiIKCjEwME0gdG9rZW5zLCBhcm91bmQgaGFsZiB3aWxsIGJlIGluIEVuZ2xpc2gsIDAuNzUgd29yZHMgcGVyIHRva2VuCgoiLCwsLCwsLCwsLFVuaXRlZCBLaW5nZG9tIG9mIEdyZWF0IEJyaXRhaW4gYW5kIE5vcnRoZXJuIElyZWxhbmQsLCwsLCwyMDI2LTA1LTI1IDEyOjE0OjI1KzAwOjAwLCwsLCwsQWNhZGVtaWEsLCwsLCwsLCwsLCwsLCwsLCwKTFNUTS1DaGFyLUxhcmdlLExhbmd1YWdlLExhbmd1YWdlIG1vZGVsaW5nLCJIYXJ2YXJkIFVuaXZlcnNpdHksTmV3IFlvcmsgVW5pdmVyc2l0eSAoTllVKSIsIllvb24gS2ltLCBZYWNpbmUgSmVybml0ZSwgRGF2aWQgU29udGFnLCBBbGV4YW5kZXIgTS4gUnVzaCIsMjAxNS0wOC0yNixDaGFyYWN0ZXItQXdhcmUgTmV1cmFsIExhbmd1YWdlIE1vZGVscyxodHRwczovL2FyeGl2Lm9yZy9hYnMvMTUwOC4wNjYxNSwyMDMzLjAsLCwxOTAwMDAwMC4wLDE5TSAoVGFibGUgMyksMjY1MDAwMDAwMDAwMDAwMC4wLDYgRkxPUCAvIHBhcmFtZXRlciAvIHRva2VuICogMTkwMDAwMDAgcGFyYW1ldGVycyAqIDkyOTAwMCB0b2tlbnMgKiAyNSBlcG9jaHMgPSAyLjY0NzY1ZSsxNSBGTE9QLDkyOTAwMCwiMjUgZXBvY2hzIGJhc2VkIG9uIGNvZGUgKGh0dHBzOi8vZ2l0aHViLmNvbS95b29ua2ltL2xzdG0tY2hhci1jbm4vYmxvYi9tYXN0ZXIvbWFpbi5sdWEpIGFuZCAiIldlIHRyYWluIGZvciAyNSBlcG9jaHMgb24gbm9uLUFyYWJpYyBhbmQgMzAgZXBvY2hzIG9uIEFyYWJpYyBkYXRhICh3aGljaCB3YXMgc3VmZmljaWVudCBmb3IgY29udmVyZ2VuY2UpIiIiLCwsLCxDb25maWRlbnQsIldlIGRlc2NyaWJlIGEgc2ltcGxlIG5ldXJhbCBsYW5ndWFnZSBtb2RlbCB0aGF0IHJlbGllcyBvbmx5IG9uIGNoYXJhY3Rlci1sZXZlbCBpbnB1dHMuIFByZWRpY3Rpb25zIGFyZSBzdGlsbCBtYWRlIGF0IHRoZSB3b3JkLWxldmVsLiBPdXIgbW9kZWwgZW1wbG95cyBhIGNvbnZvbHV0aW9uYWwgbmV1cmFsIG5ldHdvcmsgKENOTikgYW5kIGEgaGlnaHdheSBuZXR3b3JrIG92ZXIgY2hhcmFjdGVycywgd2hvc2Ugb3V0cHV0IGlzIGdpdmVuIHRvIGEgbG9uZyBzaG9ydC10ZXJtIG1lbW9yeSAoTFNUTSkgcmVjdXJyZW50IG5ldXJhbCBuZXR3b3JrIGxhbmd1YWdlIG1vZGVsIChSTk4tTE0pLiBPbiB0aGUgRW5nbGlzaCBQZW5uIFRyZWViYW5rIHRoZSBtb2RlbCBpcyBvbiBwYXIgd2l0aCB0aGUgZXhpc3Rpbmcgc3RhdGUtb2YtdGhlLWFydCBkZXNwaXRlIGhhdmluZyA2MCUgZmV3ZXIgcGFyYW1ldGVycy4gT24gbGFuZ3VhZ2VzIHdpdGggcmljaCBtb3JwaG9sb2d5IChBcmFiaWMsIEN6ZWNoLCBGcmVuY2gsIEdlcm1hbiwgU3BhbmlzaCwgUnVzc2lhbiksIHRoZSBtb2RlbCBvdXRwZXJmb3JtcyB3b3JkLWxldmVsL21vcnBoZW1lLWxldmVsIExTVE0gYmFzZWxpbmVzLCBhZ2FpbiB3aXRoIGZld2VyIHBhcmFtZXRlcnMuIFRoZSByZXN1bHRzIHN1Z2dlc3QgdGhhdCBvbiBtYW55IGxhbmd1YWdlcywgY2hhcmFjdGVyIGlucHV0cyBhcmUgc3VmZmljaWVudCBmb3IgbGFuZ3VhZ2UgbW9kZWxpbmcuIEFuYWx5c2lzIG9mIHdvcmQgcmVwcmVzZW50YXRpb25zIG9idGFpbmVkIGZyb20gdGhlIGNoYXJhY3RlciBjb21wb3NpdGlvbiBwYXJ0IG9mIHRoZSBtb2RlbCByZXZlYWxzIHRoYXQgdGhlIG1vZGVsIGlzIGFibGUgdG8gZW5jb2RlLCBmcm9tIGNoYXJhY3RlcnMgb25seSwgYm90aCBzZW1hbnRpYyBhbmQgb3J0aG9ncmFwaGljIGluZm9ybWF0aW9uLiIsMjUuMCxMU1RNLUNoYXItTGFyZ2UsVW5yZWxlYXNlZCwiVW5pdGVkIFN0YXRlcyBvZiBBbWVyaWNhLFVuaXRlZCBTdGF0ZXMgb2YgQW1lcmljYSIsLCwsLCwyMDI1LTExLTI4IDExOjUzOjQ0KzAwOjAwLCwsLCwsIkFjYWRlbWlhLEFjYWRlbWlhIiwsLCwsT3BlbiBzb3VyY2UsImNvZGUsIE1JVCBsaWNlbnNlOiBodHRwczovL2dpdGh1Yi5jb20veW9vbmtpbS9sc3RtLWNoYXItY25uICIsLCwsLCwsT3BlcmF0aW9uIGNvdW50aW5nLCwsLCxObwoiTGlzdGVuLCBBdHRlbmQgYW5kIFNwZWxsIixTcGVlY2gsU3BlZWNoIHJlY29nbml0aW9uIChBU1IpLCJHb29nbGUsQ2FybmVnaWUgTWVsbG9uIFVuaXZlcnNpdHkgKENNVSkiLCJXaWxsaWFtIENoYW4sIE5hdmRlZXAgSmFpdGx5LCBRdW9jIExlLCBPcmlvbCBWaW55YWxzIiwyMDE1LTA4LTIwLCJMaXN0ZW4sIGF0dGVuZCBhbmQgc3BlbGw6IEEgbmV1cmFsIG5ldHdvcmsgZm9yIGxhcmdlIHZvY2FidWxhcnkgY29udmVyc2F0aW9uYWwgc3BlZWNoIHJlY29nbml0aW9uIixodHRwczovL2llZWV4cGxvcmUuaWVlZS5vcmcvZG9jdW1lbnQvNzQ3MjYyMSwyMzY5LjAsLCwsLCwsLCwsLCwsVW5rbm93biwiV2UgcHJlc2VudCBMaXN0ZW4sIEF0dGVuZCBhbmQgU3BlbGwgKExBUyksIGEgbmV1cmFsIHNwZWVjaCByZWNvZ25pemVyIHRoYXQgdHJhbnNjcmliZXMgc3BlZWNoIHV0dGVyYW5jZXMgZGlyZWN0bHkgdG8gY2hhcmFjdGVycyB3aXRob3V0IHByb251bmNpYXRpb24gbW9kZWxzLCBITU1zIG9yIG90aGVyIGNvbXBvbmVudHMgb2YgdHJhZGl0aW9uYWwgc3BlZWNoIHJlY29nbml6ZXJzLiBJbiBMQVMsIHRoZSBuZXVyYWwgbmV0d29yayBhcmNoaXRlY3R1cmUgc3Vic3VtZXMgdGhlIGFjb3VzdGljLCBwcm9udW5jaWF0aW9uIGFuZCBsYW5ndWFnZSBtb2RlbHMgbWFraW5nIGl0IG5vdCBvbmx5IGFuIGVuZC10by1lbmQgdHJhaW5lZCBzeXN0ZW0gYnV0IGFuIGVuZC10by1lbmQgbW9kZWwuIEluIGNvbnRyYXN0IHRvIEROTi1ITU0sIENUQyBhbmQgbW9zdCBvdGhlciBtb2RlbHMsIExBUyBtYWtlcyBubyBpbmRlcGVuZGVuY2UgYXNzdW1wdGlvbnMgYWJvdXQgdGhlIHByb2JhYmlsaXR5IGRpc3RyaWJ1dGlvbiBvZiB0aGUgb3V0cHV0IGNoYXJhY3RlciBzZXF1ZW5jZXMgZ2l2ZW4gdGhlIGFjb3VzdGljIHNlcXVlbmNlLiBPdXIgc3lzdGVtIGhhcyB0d28gY29tcG9uZW50czogYSBsaXN0ZW5lciBhbmQgYSBzcGVsbGVyLiBUaGUgbGlzdGVuZXIgaXMgYSBweXJhbWlkYWwgcmVjdXJyZW50IG5ldHdvcmsgZW5jb2RlciB0aGF0IGFjY2VwdHMgZmlsdGVyIGJhbmsgc3BlY3RyYSBhcyBpbnB1dHMuIFRoZSBzcGVsbGVyIGlzIGFuIGF0dGVudGlvbi1iYXNlZCByZWN1cnJlbnQgbmV0d29yayBkZWNvZGVyIHRoYXQgZW1pdHMgZWFjaCBjaGFyYWN0ZXIgY29uZGl0aW9uZWQgb24gYWxsIHByZXZpb3VzIGNoYXJhY3RlcnMsIGFuZCB0aGUgZW50aXJlIGFjb3VzdGljIHNlcXVlbmNlLiBPbiBhIEdvb2dsZSB2b2ljZSBzZWFyY2ggdGFzaywgTEFTIGFjaGlldmVzIGEgV0VSIG9mIDE0LjElIHdpdGhvdXQgYSBkaWN0aW9uYXJ5IG9yIGFuIGV4dGVybmFsIGxhbmd1YWdlIG1vZGVsIGFuZCAxMC4zJSB3aXRoIGxhbmd1YWdlIG1vZGVsIHJlc2NvcmluZyBvdmVyIHRoZSB0b3AgMzIgYmVhbXMuIEluIGNvbXBhcmlzb24sIHRoZSBzdGF0ZS1vZi10aGUtYXJ0IENMRE5OLUhNTSBtb2RlbCBhY2hpZXZlcyBhIFdFUiBvZiA4LjAlIG9uIHRoZSBzYW1lIHNldC4iLCwsVW5yZWxlYXNlZCwiVW5pdGVkIFN0YXRlcyBvZiBBbWVyaWNhLFVuaXRlZCBTdGF0ZXMgb2YgQW1lcmljYSIsLCwsLCwyMDI2LTAxLTAxIDE0OjAyOjIzKzAwOjAwLCwsLCwsIkluZHVzdHJ5LEFjYWRlbWlhIiwsLCwsVW5yZWxlYXNlZCwsLCwsLCwsLCwsLCxObwpEQ05OLFZpc2lvbixGYWNlIHZlcmlmaWNhdGlvbiwiVW5pdmVyc2l0eSBvZiBNYXJ5bGFuZCxSdXRnZXJzIFVuaXZlcnNpdHkiLCJKdW4tQ2hlbmcgQ2hlbiwgVmlzaGFsIE0uIFBhdGVsLCBSYW1hIENoZWxsYXBwYSIsMjAxNS0wOC0wNyxVbmNvbnN0cmFpbmVkIEZhY2UgVmVyaWZpY2F0aW9uIHVzaW5nIERlZXAgQ05OIEZlYXR1cmVzLGh0dHBzOi8vYXJ4aXYub3JnL2Ficy8xNTA4LjAxNzIyLCxTT1RBIGltcHJvdmVtZW50LGh0dHBzOi8vcGFwZXJzd2l0aGNvZGUuY29tL3NvdGEvZmFjZS12ZXJpZmljYXRpb24tb24taWpiLWEgLDUwMDYwMDAuMCxUYWJsZSAxLDQuODA5ODY5MWUrMTcsIlRvdGFsIGNvbXB1dGU6IDE1MzU0MzYyODggZm9yd2FyZCBwYXNzIGZsb3BzICozKiAxMDAwMDAwIGl0ZXJhdGlvbnMgKiAxMjggYmF0Y2ggc2l6ZSA9IDU4OTYwNzUzNDU5MjAwMDAwMCBGTE9QID0gNS44OTYwNzUzNDU5MmUxNyBGTE9QCgpGb3J3YXJkIHBhc3MgRkxPUHMgYmFzZWQgb24gQ05OIGRldGFpbHMgaW4gVGFibGUgMToKQ29udjExOiAyKjMqMyozMioxMDAqMTAwKjE9NTc2MDAwMApDb252MTI6IDIqMyozKjY0KjEwMCoxMDAqMzI9MzY4NjQwMDAwCkNvbnYyMTogMiozKjMqNjQqNTAqNTAqNjQ9MTg0MzIwMDAwCkNvbnYyMjogMiozKjMqNjQqNTAqNTAqMTI4PTM2ODY0MDAwMApDb252MzI6IDIqMyozKjEyOCoyNSoyNSo5Nj0xMzgyNDAwMDAKQ29udjMzOiAyKjMqMyo5NioyNSoyNSoxOTI9MjA3MzYwMDAwCkNvbnY0MTogMiozKjMqMTkyKjEzKjEzKjEyOD03NDc2MDE5MgpDb252NDI6IDIqMyozKjEyOCoxMyoxMyoyNTY9OTk2ODAyNTYKQ29udjUxOiAyKjMqMyoyNTYqNyo3KjE2MD0zNjEyNjcyMApDb252NTI6IDIqMyozKjE2MCo3KjcqMzIwPTQ1MTU4NDAwCkZjNjogMiozMjAqMTA1NDg9Njc1MDcyMApUb3RhbCBmb3J3YXJkIHBhc3MgRkxPUHM6IDU3NjAwMDArMzY4NjQwMDAwKzE4NDMyMDAwMCszNjg2NDAwMDArMTM4MjQwMDAwKzIwNzM2MDAwMCs3NDc2MDE5Mis5OTY4MDI1NiszNjEyNjcyMCs0NTE1ODQwMCs2NzUwNzIwPTE1MzU0MzYyODgKCgoxNjgyMDAwMDAwMDAwIEZMT1AgLyBHUFUgLyBzZWMgKiAxIEdQVSAqIDkgZGF5cyAqIDI0IGhvdXJzIC8gZGF5ICogMzYwMCBzZWMgLyBob3VyICogMC4zIFthc3N1bWVkIHV0aWxpemF0aW9uXSA9IDMuOTIzNzY5NmUrMTcgRkxPUAoKc3FydCg1Ljg5NjA3NTM0NTkyZTE3ICogMy45MjM3Njk2ZSsxNykgPSA0LjgwOTg2OTFlKzE3Iiw0OTAzNTYsIiIiVGhlIENBU0lBLVdlYkZhY2UgZGF0YXNldCBjb250YWlucyA0OTQsNDE0IGZhY2UgaW1hZ2VzIG9mIDEwLDU3NSBzdWJqZWN0cyBkb3dubG9hZGVkIGZyb20gdGhlIElNREIgd2Vic2l0ZS4gQWZ0ZXIgcmVtb3ZpbmcgdGhlIDI3IG92ZXJsYXBwaW5nIHN1YmplY3RzIHdpdGggdGhlIElKQi1BIGRhdGFzZXQsIHRoZXJlIGFyZSAxMDU0OCBzdWJqZWN0cyAxIGFuZCA0OTAsMzU2IGZhY2UgaW1hZ2VzLiIiIiwyMTYuMCwiIiJUaGUgRENOTiBtb2RlbCBpcyB0cmFpbmVkIGZvciBhYm91dCA5IGRheXMgdXNpbmcgTlZpZGlhIFRlc2xhIEs0MC4iIiIsTlZJRElBIFRlc2xhIEs0MGMsU3VwZXJ2aXNlZCxDb25maWRlbnQsIkluIHRoaXMgcGFwZXIsIHdlIHByZXNlbnQgYW4gYWxnb3JpdGhtIGZvciB1bmNvbnN0cmFpbmVkIGZhY2UgdmVyaWZpY2F0aW9uIGJhc2VkIG9uIGRlZXAgY29udm9sdXRpb25hbCBmZWF0dXJlcyBhbmQgZXZhbHVhdGUgaXQgb24gdGhlIG5ld2x5IHJlbGVhc2VkIElBUlBBIEphbnVzIEJlbmNobWFyayBBIChJSkItQSkgZGF0YXNldC4gVGhlIElKQi1BIGRhdGFzZXQgaW5jbHVkZXMgcmVhbC13b3JsZCB1bmNvbnN0cmFpbmVkIGZhY2VzIGZyb20gNTAwIHN1YmplY3RzIHdpdGggZnVsbCBwb3NlIGFuZCBpbGx1bWluYXRpb24gdmFyaWF0aW9ucyB3aGljaCBhcmUgbXVjaCBoYXJkZXIgdGhhbiB0aGUgdHJhZGl0aW9uYWwgTGFiZWxlZCBGYWNlIGluIHRoZSBXaWxkIChMRlcpIGFuZCBZb3V0dWJlIEZhY2UgKFlURikgZGF0YXNldHMuIFRoZSBkZWVwIGNvbnZvbHV0aW9uYWwgbmV1cmFsIG5ldHdvcmsgKERDTk4pIGlzIHRyYWluZWQgdXNpbmcgdGhlIENBU0lBLVdlYkZhY2UgZGF0YXNldC4gRXh0ZW5zaXZlIGV4cGVyaW1lbnRzIG9uIHRoZSBJSkItQSBkYXRhc2V0IGFyZSBwcm92aWRlZC4iLDI2LjAsLFVucmVsZWFzZWQsIlVuaXRlZCBTdGF0ZXMgb2YgQW1lcmljYSxVbml0ZWQgU3RhdGVzIG9mIEFtZXJpY2EiLCwsLDEuMCwsMjAyNS0xMS0yOCAxMTo1Mzo0NCswMDowMCwsLCwsLCJBY2FkZW1pYSxBY2FkZW1pYSIsLCwsLFVucmVsZWFzZWQsLCwsLCwsMjg1LjYwOTQ5MTgwNTYxNTU2LCJPcGVyYXRpb24gY291bnRpbmcsSGFyZHdhcmUiLCwsLCxObwpEZWVwIENOTiArIENPVFMsVmlzaW9uLEZhY2UgcmVjb2duaXRpb24sSUVFRSwiRGF5b25nIFdhbmcsIEMuIE90dG8sIEFuaWwgSy4gSmFpbiIsMjAxNS0wNy0yNixGYWNlIFNlYXJjaCBhdCBTY2FsZTogODAgTWlsbGlvbiBHYWxsZXJ5LGh0dHBzOi8vd3d3LnNlbWFudGljc2Nob2xhci5vcmcvcGFwZXIvRmFjZS1TZWFyY2gtYXQtU2NhbGUlM0EtODAtTWlsbGlvbi1HYWxsZXJ5LVdhbmctT3R0by9iZTM4OTM0ZGI5OTE4MmMwZTMxMDBiZTU4Y2QwMjk5MTUxYjMwNjI1LCxTT1RBIGltcHJvdmVtZW50LCJodHRwczovL3BhcGVyc3dpdGhjb2RlLmNvbS9zb3RhL2ZhY2UtdmVyaWZpY2F0aW9uLW9uLWlqYi1hIAoKIiJFeHBlcmltZW50YWwgcmVzdWx0cyBkZW1vbnN0cmF0ZSB0aGF0IHRoZSBkZWVwIGZlYXR1cmVzIGFyZSBjb21wZXRpdGl2ZSB3aXRoIHN0YXRlLW9mLXRoZS1hcnQgbWV0aG9kcyBvbiB1bmNvbnN0cmFpbmVkIGZhY2UgcmVjb2duaXRpb24gYmVuY2htYXJrcyAoTEZXIGFuZCBJSkItQSkuICIiIiw1MDA2MDAwLjAsVGFrZW4gZnJvbSBUYWJsZSAxIG9mIGh0dHBzOi8vYXJ4aXYub3JnL2Ficy8xNTA4LjAxNzIyIHdoaWNoIHVzZXMgdGhlIHNhbWUgYXJjaGl0ZWN0dXJlLCwsNDk0NDE0LCJDQVNJQSBbNl0gZGF0YXNldCBwcm92aWRlcyBhIGxhcmdlIGNvbGxlY3Rpb24gb2YgbGFiZWxlZCAoYmFzZWQgb24gc3ViamVjdCBuYW1lcykgdHJhaW5pbmcgc2V0IGZvciBkZWVwIGxlYXJuaW5nIG5ldHdvcmtzLiBJdCBjb250YWlucyA0OTQsNDE0IGltYWdlcyBvZiAxMCw1NzUgc3ViamVjdHMiLCwsTlZJRElBIFRlc2xhIEs0MGMsU3VwZXJ2aXNlZCxDb25maWRlbnQsIkR1ZSB0byB0aGUgcHJldmFsZW5jZSBvZiBzb2NpYWwgbWVkaWEgd2Vic2l0ZXMsIG9uZSBjaGFsbGVuZ2UgZmFjaW5nIGNvbXB1dGVyIHZpc2lvbiByZXNlYXJjaGVycyBpcyB0byBkZXZpc2UgbWV0aG9kcyB0byBwcm9jZXNzIGFuZCBzZWFyY2ggZm9yIHBlcnNvbnMgb2YgaW50ZXJlc3QgYW1vbmcgdGhlIGJpbGxpb25zIG9mIHNoYXJlZCBwaG90b3Mgb24gdGhlc2Ugd2Vic2l0ZXMuIEZhY2Vib29rIHJldmVhbGVkIGluIGEgMjAxMyB3aGl0ZSBwYXBlciB0aGF0IGl0cyB1c2VycyBoYXZlIHVwbG9hZGVkIG1vcmUgdGhhbiAyNTAgYmlsbGlvbiBwaG90b3MsIGFuZCBhcmUgdXBsb2FkaW5nIDM1MCBtaWxsaW9uIG5ldyBwaG90b3MgZWFjaCBkYXkuIER1ZSB0byB0aGlzIGh1bW9uZ291cyBhbW91bnQgb2YgZGF0YSwgbGFyZ2Utc2NhbGUgZmFjZSBzZWFyY2ggZm9yIG1pbmluZyB3ZWIgaW1hZ2VzIGlzIGJvdGggaW1wb3J0YW50IGFuZCBjaGFsbGVuZ2luZy4gRGVzcGl0ZSBzaWduaWZpY2FudCBwcm9ncmVzcyBpbiBmYWNlIHJlY29nbml0aW9uLCBzZWFyY2hpbmcgYSBsYXJnZSBjb2xsZWN0aW9uIG9mIHVuY29uc3RyYWluZWQgZmFjZSBpbWFnZXMgaGFzIG5vdCBiZWVuIGFkZXF1YXRlbHkgYWRkcmVzc2VkLiBUbyBhZGRyZXNzIHRoaXMgY2hhbGxlbmdlLCB3ZSBwcm9wb3NlIGEgZmFjZSBzZWFyY2ggc3lzdGVtIHdoaWNoIGNvbWJpbmVzIGEgZmFzdCBzZWFyY2ggcHJvY2VkdXJlLCBjb3VwbGVkIHdpdGggYSBzdGF0ZS1vZi10aGUtYXJ0IGNvbW1lcmNpYWwgb2ZmIHRoZSBzaGVsZiAoQ09UUykgbWF0Y2hlciwgaW4gYSBjYXNjYWRlZCBmcmFtZXdvcmsuIEdpdmVuIGEgcHJvYmUgZmFjZSwgd2UgZmlyc3QgZmlsdGVyIHRoZSBsYXJnZSBnYWxsZXJ5IG9mIHBob3RvcyB0byBmaW5kIHRoZSB0b3AtayBtb3N0IHNpbWlsYXIgZmFjZXMgdXNpbmcgZGVlcCBmZWF0dXJlcyBnZW5lcmF0ZWQgZnJvbSBhIGNvbnZvbHV0aW9uYWwgbmV1cmFsIG5ldHdvcmsuIFRoZSBrIGNhbmRpZGF0ZXMgYXJlIHJlLXJhbmtlZCBieSBjb21iaW5pbmcgc2ltaWxhcml0aWVzIGZyb20gZGVlcCBmZWF0dXJlcyBhbmQgdGhlIENPVFMgbWF0Y2hlci4gV2UgZXZhbHVhdGUgdGhlIHByb3Bvc2VkIGZhY2Ugc2VhcmNoIHN5c3RlbSBvbiBhIGdhbGxlcnkgY29udGFpbmluZyA4MCBtaWxsaW9uIHdlYi1kb3dubG9hZGVkIGZhY2UgaW1hZ2VzLiBFeHBlcmltZW50YWwgcmVzdWx0cyBkZW1vbnN0cmF0ZSB0aGF0IHRoZSBkZWVwIGZlYXR1cmVzIGFyZSBjb21wZXRpdGl2ZSB3aXRoIHN0YXRlLW9mLXRoZS1hcnQgbWV0aG9kcyBvbiB1bmNvbnN0cmFpbmVkIGZhY2UgcmVjb2duaXRpb24gYmVuY2htYXJrcyAoTEZXIGFuZCBJSkItQSkuIEZ1cnRoZXIsIHRoZSBwcm9wb3NlZCBmYWNlIHNlYXJjaCBzeXN0ZW0g</x:v>
      </x:c>
    </x:row>
    <x:row r="293" ht="18" customHeight="1">
      <x:c r="A293" s="17" t="n">
        <x:v>288</x:v>
      </x:c>
      <x:c r="B293" s="17" t="n">
        <x:v>310</x:v>
      </x:c>
      <x:c r="C293" s="160" t="str">
        <x:v>b2ZmZXJzIGFuIGV4Y2VsbGVudCB0cmFkZS1vZmYgYmV0d2VlbiBhY2N1cmFjeSBhbmQgc2NhbGFiaWxpdHkgb24gZGF0YXNldHMgY29uc2lzdGluZyBvZiBtaWxsaW9ucyBvZiBpbWFnZXMuIEFkZGl0aW9uYWxseSwgaW4gYW4gZXhwZXJpbWVudCBpbnZvbHZpbmcgc2VhcmNoaW5nIGZvciBmYWNlIGltYWdlcyBvZiB0aGUgVHNhcm5hZXYgYnJvdGhlcnMsIGNvbnZpY3RlZCBvZiB0aGUgQm9zdG9uIE1hcmF0aG9uIGJvbWJpbmcsIHRoZSBwcm9wb3NlZCBmYWNlIHNlYXJjaCBzeXN0ZW0gY291bGQgZmluZCB0aGUgeW91bmdlciBicm90aGVyJ3MgKER6aG9raGFyIFRzYXJuYWV2KSBwaG90byBhdCByYW5rIDEgaW4gMSBzZWNvbmQgb24gYSA1TSBnYWxsZXJ5IGFuZCBhdCByYW5rIDggaW4gNyBzZWNvbmRzIG9uIGFuIDgwTSBnYWxsZXJ5LiIsLCxVbnJlbGVhc2VkLE11bHRpbmF0aW9uYWwsLCwsMS4wLCwyMDI1LTExLTI4IDExOjUzOjQ0KzAwOjAwLCwsLCwsSW5kdXN0cnksLCwsLCwsLCwsLCwyODUuNjg1ODI2MTMwNDE5MywsLCwsLE5vCkNvbXBBQ1QtRGVlcCxWaXNpb24sT2JqZWN0IGRldGVjdGlvbixVbml2ZXJzaXR5IG9mIENhbGlmb3JuaWEgU2FuIERpZWdvLCJaaGFvd2VpIENhaSwgTS4gU2FiZXJpYW4sIE4uIFZhc2NvbmNlbG9zIiwyMDE1LTA3LTE5LExlYXJuaW5nIENvbXBsZXhpdHktQXdhcmUgQ2FzY2FkZXMgZm9yIERlZXAgUGVkZXN0cmlhbiBEZXRlY3Rpb24saHR0cHM6Ly93d3cuc2VtYW50aWNzY2hvbGFyLm9yZy9wYXBlci9MZWFybmluZy1Db21wbGV4aXR5LUF3YXJlLUNhc2NhZGVzLWZvci1EZWVwLUNhaS1TYWJlcmlhbi9jM2JkM2I5NzgyZGM1MDRlZTRmMmI4YTEyYmQ5YzU2MmE1YzBkN2FkLCxTT1RBIGltcHJvdmVtZW50LCJodHRwczovL3BhcGVyc3dpdGhjb2RlLmNvbS9zb3RhL3BlZGVzdHJpYW4tZGV0ZWN0aW9uLW9uLWNhbHRlY2gKCiIiVGhpcyBlbmFibGVzIHN0YXRlIG9mIHRoZSBhcnQgcGVyZm9ybWFuY2Ugb24gdGhlIENhbHRlY2ggYW5kIEtJVFRJIGRhdGFzZXRzLCBhdCBmYWlybHkgZmFzdCBzcGVlZHMuIiIiLCxVc2VzIGNvbWJpbmF0aW9ucyBvZiBmaW5ldHVuZWQgVkdHIGFuZCBBbGV4TmV0IG1vZGVscywsRmluZXR1bmVzIG9mIFZHRyBhbmQgQWxleE5ldCwsIkZyb20gdGhlIHBhcGVyOiBGb3IgQ2FsdGVjaCwgd2UgdXNlZCB0aGUgdHJhaW5pbmcgc2V0IHNpemUgb2YgWzIxXQoKWzIxXSBpcyBodHRwczovL2FyeGl2Lm9yZy9wZGYvMTQwNi4xMTM0LiBGcm9tIHRoYXQgcGFwZXI6CgpGb3IgdGhlIGZvbGxvd2luZyBleHBlcmltZW50cywgd2UgcmVseSBzb2xlbHkgb24gdGhlIHRyYWluaW5nIHNldCBvZiB0aGUgQ2FsdGVjaCBQZWRlc3RyaWFuIERhdGFzZXQgWzEwXS4gT2YgdGhlIDcxIG1pbnV0ZSBsb25nIHRyYWluaW5nIHZpZGVvcyAo4oi8MTI4ayBpbWFnZXMpLCB3ZSB1c2UgZXZlcnkgZm91cnRoIHZpZGVvIGFzIHZhbGlkYXRpb24gZGF0YSBhbmQgdGhlIHJlc3QgZm9yIHRyYWluaW5nLgoKMTI4ayAqIDMvNCA9IDk2ayIsLCxOVklESUEgVGVzbGEgSzQwbSxTdXBlcnZpc2VkLENvbmZpZGVudCwiVGhlIGRlc2lnbiBvZiBjb21wbGV4aXR5LWF3YXJlIGNhc2NhZGVkIGRldGVjdG9ycywgY29tYmluaW5nIGZlYXR1cmVzIG9mIHZlcnkgZGlmZmVyZW50IGNvbXBsZXhpdGllcywgaXMgY29uc2lkZXJlZC4gQSBuZXcgY2FzY2FkZSBkZXNpZ24gcHJvY2VkdXJlIGlzIGludHJvZHVjZWQsIGJ5IGZvcm11bGF0aW5nIGNhc2NhZGUgbGVhcm5pbmcgYXMgdGhlIExhZ3JhbmdpYW4gb3B0aW1pemF0aW9uIG9mIGEgcmlzayB0aGF0IGFjY291bnRzIGZvciBib3RoIGFjY3VyYWN5IGFuZCBjb21wbGV4aXR5LiBBIGJvb3N0aW5nIGFsZ29yaXRobSwgZGVub3RlZCBhcyBjb21wbGV4aXR5IGF3YXJlIGNhc2NhZGUgdHJhaW5pbmcgKENvbXBBQ1QpLCBpcyB0aGVuIGRlcml2ZWQgdG8gc29sdmUgdGhpcyBvcHRpbWl6YXRpb24uIENvbXBBQ1QgY2FzY2FkZXMgYXJlIHNob3duIHRvIHNlZWsgYW4gb3B0aW1hbCB0cmFkZS1vZmYgYmV0d2VlbiBhY2N1cmFjeSBhbmQgY29tcGxleGl0eSBieSBwdXNoaW5nIGZlYXR1cmVzIG9mIGhpZ2hlciBjb21wbGV4aXR5IHRvIHRoZSBsYXRlciBjYXNjYWRlIHN0YWdlcywgd2hlcmUgb25seSBhIGZldyBkaWZmaWN1bHQgY2FuZGlkYXRlIHBhdGNoZXMgcmVtYWluIHRvIGJlIGNsYXNzaWZpZWQuIFRoaXMgZW5hYmxlcyB0aGUgdXNlIG9mIGZlYXR1cmVzIG9mIHZhc3RseSBkaWZmZXJlbnQgY29tcGxleGl0aWVzIGluIGEgc2luZ2xlIGRldGVjdG9yLiBJbiByZXN1bHQsIHRoZSBmZWF0dXJlIHBvb2wgY2FuIGJlIGV4cGFuZGVkIHRvIGZlYXR1cmVzIHByZXZpb3VzbHkgaW1wcmFjdGljYWwgZm9yIGNhc2NhZGUgZGVzaWduLCBzdWNoIGFzIHRoZSByZXNwb25zZXMgb2YgYSBkZWVwIGNvbnZvbHV0aW9uYWwgbmV1cmFsIG5ldHdvcmsgKENOTikuIFRoaXMgaXMgZGVtb25zdHJhdGVkIHRocm91Z2ggdGhlIGRlc2lnbiBvZiBhIHBlZGVzdHJpYW4gZGV0ZWN0b3Igd2l0aCBhIHBvb2wgb2YgZmVhdHVyZXMgd2hvc2UgY29tcGxleGl0aWVzIHNwYW4gb3JkZXJzIG9mIG1hZ25pdHVkZS4gVGhlIHJlc3VsdGluZyBjYXNjYWRlIGdlbmVyYWxpemVzIHRoZSBjb21iaW5hdGlvbiBvZiBhIENOTiB3aXRoIGFuIG9iamVjdCBwcm9wb3NhbCBtZWNoYW5pc206IHJhdGhlciB0aGFuIGEgcHJlLXByb2Nlc3Npbmcgc3RhZ2UsIENvbXBBQ1QgY2FzY2FkZXMgc2VhbWxlc3NseSBpbnRlZ3JhdGUgQ05OcyBpbiB0aGVpciBzdGFnZXMuIFRoaXMgZW5hYmxlcyBzdGF0ZSBvZiB0aGUgYXJ0IHBlcmZvcm1hbmNlIG9uIHRoZSBDYWx0ZWNoIGFuZCBLSVRUSSBkYXRhc2V0cywgYXQgZmFpcmx5IGZhc3Qgc3BlZWRzLiIsLCxVbnJlbGVhc2VkLFVuaXRlZCBTdGF0ZXMgb2YgQW1lcmljYSwiQWxleE5ldCxWR0cxNiIsLCwxLjAsLDIwMjUtMTEtMjggMTE6NTM6NDQrMDA6MDAsLCwsLCxBY2FkZW1pYSwsLCwsLCwsLCwsLDI4NS43MzAzNjM5MDc4Mzk2LCwsLCwsTm8KU2VhcmNoLVByb3ZlbiBCZXN0IExTVE0sTGFuZ3VhZ2UsIkxhbmd1YWdlIG1vZGVsaW5nLE5ldXJhbCBBcmNoaXRlY3R1cmUgU2VhcmNoIC0gTkFTIixHb29nbGUsIlIuIErDs3plZm93aWN6LCBXb2pjaWVjaCBaYXJlbWJhLCBJbHlhIFN1dHNrZXZlciIsMjAxNS0wNy0wNixBbiBFbXBpcmljYWwgRXhwbG9yYXRpb24gb2YgUmVjdXJyZW50IE5ldHdvcmsgQXJjaGl0ZWN0dXJlcyxodHRwczovL3Byb2NlZWRpbmdzLm1sci5wcmVzcy92Mzcvam96ZWZvd2ljejE1LnBkZiwyMjA3LjAsLCwyMDAwMDAwMC4wLDIwTSAoVGFibGUgMyksMzM0MDAwMDAwMDAwMDAwMC4wLDYgRkxPUCAvIHBhcmFtZXRlciAvIHRva2VuICogMjAwMDAwMDAgcGFyYW1ldGVycyAqIDkyOTAwMCB0b2tlbnMgKiAzMCBlcG9jaHMgPSAzLjM0NDRlKzE1IEZMT1AsOTI5MDAwLCIiIiBBZnRlciB0cmFpbmluZyBmb3IgdGhpcyBudW1iZXIgb2YgZXBvY2hzLCB3ZSBiZWdpbiB0byBsb3dlciB0aGUgbGVhcm5pbmcgcmF0ZSBieSBhIGZhY3RvciBvZiBkZWNheSBlYWNoIGVwb2NoIGZvciBhIHRvdGFsIG9mIDMwIHRyYWluaW5nIGVwb2NocyBpbiB0b3RhbC4iIiIsLCwsLENvbmZpZGVudCwiVGhlIFJlY3VycmVudCBOZXVyYWwgTmV0d29yayAoUk5OKSBpcyBhbiBleHRyZW1lbHkgcG93ZXJmdWwgc2VxdWVuY2UgbW9kZWwgdGhhdCBpcyBvZnRlbiBkaWZmaWN1bHQgdG8gdHJhaW4uIFRoZSBMb25nIFNob3J0LVRlcm0gTWVtb3J5IChMU1RNKSBpcyBhIHNwZWNpZmljIFJOTiBhcmNoaXRlY3R1cmUgd2hvc2UgZGVzaWduIG1ha2VzIGl0IG11Y2ggZWFzaWVyIHRvIHRyYWluLiBXaGlsZSB3aWxkbHkgc3VjY2Vzc2Z1bCBpbiBwcmFjdGljZSwgdGhlIExTVE3igJlzIGFyY2hpdGVjdHVyZSBhcHBlYXJzIHRvIGJlIGFkLWhvYyBzbyBpdCBpcyBub3QgY2xlYXIgaWYgaXQgaXMgb3B0aW1hbCwgYW5kIHRoZSBzaWduaWZpY2FuY2Ugb2YgaXRzIGluZGl2aWR1YWwgY29tcG9uZW50cyBpcyB1bmNsZWFyLiBJbiB0aGlzIHdvcmssIHdlIGFpbSB0byBkZXRlcm1pbmUgd2hldGhlciB0aGUgTFNUTSBhcmNoaXRlY3R1cmUgaXMgb3B0aW1hbCBvciB3aGV0aGVyIG11Y2ggYmV0dGVyIGFyY2hpdGVjdHVyZXMgZXhpc3QuIFdlIGNvbmR1Y3RlZCBhIHRob3JvdWdoIGFyY2hpdGVjdHVyZSBzZWFyY2ggd2hlcmUgd2UgZXZhbHVhdGVkIG92ZXIgdGVuIHRob3VzYW5kIGRpZmZlcmVudCBSTk4gYXJjaGl0ZWN0dXJlcywgYW5kIGlkZW50aWZpZWQgYW4gYXJjaGl0ZWN0dXJlIHRoYXQgb3V0cGVyZm9ybXMgYm90aCB0aGUgTFNUTSBhbmQgdGhlIHJlY2VudGx5LWludHJvZHVjZWQgR2F0ZWQgUmVjdXJyZW50IFVuaXQgKEdSVSkgb24gc29tZSBidXQgbm90IGFsbCB0YXNrcy4gV2UgZm91bmQgdGhhdCBhZGRpbmcgYSBiaWFzIG9mIDEgdG8gdGhlIExTVE3igJlzIGZvcmdldCBnYXRlIGNsb3NlcyB0aGUgZ2FwIGJldHdlZW4gdGhlIExTVE0gYW5kIHRoZSBHUlUuIiwzMC4wLFNlYXJjaC1Qcm92ZW4gQmVzdCBMU1RNLFVucmVsZWFzZWQsVW5pdGVkIFN0YXRlcyBvZiBBbWVyaWNhLCwsLCwsMjAyNS0xMS0yOCAxMTo1Mzo0NCswMDowMCwsLCwsLEluZHVzdHJ5LCwsLCxVbnJlbGVhc2VkLCwsLCwsLCxPcGVyYXRpb24gY291bnRpbmcsLCwsLE5vClNraXAtVGhvdWdodHMsTGFuZ3VhZ2UsTGFuZ3VhZ2UgbW9kZWxpbmcsIlVuaXZlcnNpdHkgb2YgVG9yb250byxNYXNzYWNodXNldHRzIEluc3RpdHV0ZSBvZiBUZWNobm9sb2d5IChNSVQpLENJRkFSIEFJIFJlc2VhcmNoIiwiUnlhbiBLaXJvcywgWXVrdW4gWmh1LCBSdXNsYW4gU2FsYWtodXRkaW5vdiwgUmljaGFyZCBTLiBaZW1lbCwgQW50b25pbyBUb3JyYWxiYSwgUmFxdWVsIFVydGFzdW4sIFNhbmphIEZpZGxlciIsMjAxNS0wNi0yMixTa2lwLVRob3VnaHQgVmVjdG9ycyxodHRwczovL2FyeGl2Lm9yZy9hYnMvMTUwNi4wNjcyNiwsLCwscG9zc2libHkgY2FuIGJlIGNhbGN1bGF0ZWQgYmFzZWQgb24gYXJjaGl0ZWN0dXJlIGRlc2NyaXB0aW9uLCwsLFRhYmxlIDEsMzM2LjAsLCwsQ29uZmlkZW50LCJXZSBkZXNjcmliZSBhbiBhcHByb2FjaCBmb3IgdW5zdXBlcnZpc2VkIGxlYXJuaW5nIG9mIGEgZ2VuZXJpYywgZGlzdHJpYnV0ZWQgc2VudGVuY2UgZW5jb2Rlci4gVXNpbmcgdGhlIGNvbnRpbnVpdHkgb2YgdGV4dCBmcm9tIGJvb2tzLCB3ZSB0cmFpbiBhbiBlbmNvZGVyLWRlY29kZXIgbW9kZWwgdGhhdCB0cmllcyB0byByZWNvbnN0cnVjdCB0aGUgc3Vycm91bmRpbmcgc2VudGVuY2VzIG9mIGFuIGVuY29kZWQgcGFzc2FnZS4gU2VudGVuY2VzIHRoYXQgc2hhcmUgc2VtYW50aWMgYW5kIHN5bnRhY3RpYyBwcm9wZXJ0aWVzIGFyZSB0aHVzIG1hcHBlZCB0byBzaW1pbGFyIHZlY3RvciByZXByZXNlbnRhdGlvbnMuIFdlIG5leHQgaW50cm9kdWNlIGEgc2ltcGxlIHZvY2FidWxhcnkgZXhwYW5zaW9uIG1ldGhvZCB0byBlbmNvZGUgd29yZHMgdGhhdCB3ZXJlIG5vdCBzZWVuIGFzIHBhcnQgb2YgdHJhaW5pbmcsIGFsbG93aW5nIHVzIHRvIGV4cGFuZCBvdXIgdm9jYWJ1bGFyeSB0byBhIG1pbGxpb24gd29yZHMuIEFmdGVyIHRyYWluaW5nIG91ciBtb2RlbCwgd2UgZXh0cmFjdCBhbmQgZXZhbHVhdGUgb3VyIHZlY3RvcnMgd2l0aCBsaW5lYXIgbW9kZWxzIG9uIDggdGFza3M6IHNlbWFudGljIHJlbGF0ZWRuZXNzLCBwYXJhcGhyYXNlIGRldGVjdGlvbiwgaW1hZ2Utc2VudGVuY2UgcmFua2luZywgcXVlc3Rpb24tdHlwZSBjbGFzc2lmaWNhdGlvbiBhbmQgNCBiZW5jaG1hcmsgc2VudGltZW50IGFuZCBzdWJqZWN0aXZpdHkgZGF0YXNldHMuIFRoZSBlbmQgcmVzdWx0IGlzIGFuIG9mZi10aGUtc2hlbGYgZW5jb2RlciB0aGF0IGNhbiBwcm9kdWNlIGhpZ2hseSBnZW5lcmljIHNlbnRlbmNlIHJlcHJlc2VudGF0aW9ucyB0aGF0IGFyZSByb2J1c3QgYW5kIHBlcmZvcm0gd2VsbCBpbiBwcmFjdGljZS4gV2Ugd2lsbCBtYWtlIG91ciBlbmNvZGVyIHB1YmxpY2x5IGF2YWlsYWJsZS4iLCwsT3BlbiB3ZWlnaHRzICh1bnJlc3RyaWN0ZWQpLCJDYW5hZGEsVW5pdGVkIFN0YXRlcyBvZiBBbWVyaWNhLENhbmFkYSIsLCwsLCwyMDI1LTExLTI4IDExOjUzOjQ0KzAwOjAwLCwsLCwsIkFjYWRlbWlhLEFjYWRlbWlhLFJlc2VhcmNoIGNvbGxlY3RpdmUiLCwsLCxPcGVuIHNvdXJjZSwiaHR0cHM6Ly9naXRodWIuY29tL3J5YW5raXJvcy9za2lwLXRob3VnaHRzCkFwYWNoZSAyLjAiLCwsLCwsLCwsLCwsWWVzCkJhdGNoTm9ybSxWaXNpb24sSW1hZ2UgY2xhc3NpZmljYXRpb24sR29vZ2xlLCJTZXJnZXkgSW9mZmUsIENocmlzdGlhbiBTemVnZWR5IiwyMDE1LTA2LTE1LEJhdGNoIE5vcm1hbGl6YXRpb246IEFjY2VsZXJhdGluZyBEZWVwIE5ldHdvcmsgVHJhaW5pbmcgYnkgUmVkdWNpbmcgSW50ZXJuYWwgQ292YXJpYXRlIFNoaWZ0LGh0dHBzOi8vYXJ4aXYub3JnL2Ficy8xNTAyLjAzMTY3LDQ2NzE4LjAsSGlnaGx5IGNpdGVkLCwxMzYwMDAwMC4wLCIiIlRoZSBuZXR3b3JrIGNvbnRhaW5zIDEzLjYgwrcgMTA2IHBhcmFtZXRlcnMiIiIsLCwxMjQ0MTYwMDAwMCwsLCwsLENvbmZpZGVudCwiVHJhaW5pbmcgRGVlcCBOZXVyYWwgTmV0d29ya3MgaXMgY29tcGxpY2F0ZWQgYnkgdGhlIGZhY3QgdGhhdCB0aGUgZGlzdHJpYnV0aW9uIG9mIGVhY2ggbGF5ZXIncyBpbnB1dHMgY2hhbmdlcyBkdXJpbmcgdHJhaW5pbmcsIGFzIHRoZSBwYXJhbWV0ZXJzIG9mIHRoZSBwcmV2aW91cyBsYXllcnMgY2hhbmdlLiBUaGlzIHNsb3dzIGRvd24gdGhlIHRyYWluaW5nIGJ5IHJlcXVpcmluZyBsb3dlciBsZWFybmluZyByYXRlcyBhbmQgY2FyZWZ1bCBwYXJhbWV0ZXIgaW5pdGlhbGl6YXRpb24sIGFuZCBtYWtlcyBpdCBub3RvcmlvdXNseSBoYXJkIHRvIHRyYWluIG1vZGVscyB3aXRoIHNhdHVyYXRpbmcgbm9ubGluZWFyaXRpZXMuIFdlIHJlZmVyIHRvIHRoaXMgcGhlbm9tZW5vbiBhcyBpbnRlcm5hbCBjb3ZhcmlhdGUgc2hpZnQsIGFuZCBhZGRyZXNzIHRoZSBwcm9ibGVtIGJ5IG5vcm1hbGl6aW5nIGxheWVyIGlucHV0cy4gT3VyIG1ldGhvZCBkcmF3cyBpdHMgc3RyZW5ndGggZnJvbSBtYWtpbmcgbm9ybWFsaXphdGlvbiBhIHBhcnQgb2YgdGhlIG1vZGVsIGFyY2hpdGVjdHVyZSBhbmQgcGVyZm9ybWluZyB0aGUgbm9ybWFsaXphdGlvbiBmb3IgZWFjaCB0cmFpbmluZyBtaW5pLWJhdGNoLiBCYXRjaCBOb3JtYWxpemF0aW9uIGFsbG93cyB1cyB0byB1c2UgbXVjaCBoaWdoZXIgbGVhcm5pbmcgcmF0ZXMgYW5kIGJlIGxlc3MgY2FyZWZ1bCBhYm91dCBpbml0aWFsaXphdGlvbi4gSXQgYWxzbyBhY3RzIGFzIGEgcmVndWxhcml6ZXIsIGluIHNvbWUgY2FzZXMgZWxpbWluYXRpbmcgdGhlIG5lZWQgZm9yIERyb3BvdXQuIEFwcGxpZWQgdG8gYSBzdGF0ZS1vZi10aGUtYXJ0IGltYWdlIGNsYXNzaWZpY2F0aW9uIG1vZGVsLCBCYXRjaCBOb3JtYWxpemF0aW9uIGFjaGlldmVzIHRoZSBzYW1lIGFjY3VyYWN5IHdpdGggMTQgdGltZXMgZmV3ZXIgdHJhaW5pbmcgc3RlcHMsIGFuZCBiZWF0cyB0aGUgb3JpZ2luYWwgbW9kZWwgYnkgYSBzaWduaWZpY2FudCBtYXJnaW4uIFVzaW5nIGFuIGVuc2VtYmxlIG9mIGJhdGNoLW5vcm1hbGl6ZWQgbmV0d29ya3MsIHdlIGltcHJvdmUgdXBvbiB0aGUgYmVzdCBwdWJsaXNoZWQgcmVzdWx0IG9uIEltYWdlTmV0IGNsYXNzaWZpY2F0aW9uOiByZWFjaGluZyA0LjklIHRvcC01IHZhbGlkYXRpb24gZXJyb3IgKGFuZCA0LjglIHRlc3QgZXJyb3IpLCBleGNlZWRpbmcgdGhlIGFjY3VyYWN5IG9mIGh1bWFuIHJhdGVycy4iLDcyLjAsLCxVbml0ZWQgU3RhdGVzIG9mIEFtZXJpY2EsR29vZ0xlTmV0IC8gSW5jZXB0aW9uVjEsLCwsLDIwMjYtMDUtMjUgMTI6MTQ6MjcrMDA6MDAsLCwsLCxJbmR1c3RyeSwsLCwsLCwsLCwsLCwsLCwsLApZT0xPLFZpc2lvbixPYmplY3QgZGV0ZWN0aW9uLCJVbml2ZXJzaXR5IG9mIFdhc2hpbmd0b24sQWxsZW4gSW5zdGl0dXRlIGZvciBBSSxGYWNlYm9vayBBSSBSZXNlYXJjaCIsIkpvc2VwaCBSZWRtb24sIFNhbnRvc2ggRGl2dmFsYSwgUm9zcyBHaXJzaGljaywgQWxpIEZhcmhhZGkiLDIwMTUtMDYtMDgsIllvdSBPbmx5IExvb2sgT25jZTogVW5pZmllZCwgUmVhbC1UaW1lIE9iamVjdCBEZXRlY3Rpb24iLGh0dHBzOi8vYXJ4aXYub3JnL2Ficy8xNTA2LjAyNjQwLDQ1MzI1LjAsSGlnaGx5IGNpdGVkLCwyNzE2ODQ4MDAuMCwiQ2FsY3VsYXRpb24gYmFzZWQgb24gZmlndXJlIDMgb2YgdGhlIHBhcGVyOgo3ICogNyAqIDMgKiA2NCArIDMgKiAzICogNjQgKiAxOTIgKyAxICogMSAqIDE5MiAqIDEyOCArIDMgKiAzICogMTI4ICogMjU2ICsgMSAqIDEgKiAyNTYgKiAyNTYgKyAzICogMyAqIDI1NiAqIDUxMiArIDQgKiAoMSAqIDEgKiA1MTIgKiAyNTYgKyAzICogMyAqIDI1NiAqIDUxMikgKyAxICogMSAqIDUxMiAqIDUxMiArIDMgKiAzICogNTEyICogMTAyNCArIDIgKiAoMSAqIDEgKiAxMDI0ICogNTEyICsgMyAqIDMgKiA1MTIgKiAxMDI0KSArIDQgKiAoMyAqIDMgKiAxMDI0ICogMTAyNCkgKyA3ICogNyAqIDEwMjQgKiA0MDk2ICsgNDA5NiAqIDcgKiA3ICogMzAiLCwsLCwsLCwsLCwsLCwiVW5pdGVkIFN0YXRlcyBvZiBBbWVyaWNhLFVuaXRlZCBTdGF0ZXMgb2YgQW1lcmljYSxVbml0ZWQgU3RhdGVzIG9mIEFtZXJpY2EsRnJhbmNlIiwsLCwsLDIwMjYtMDUtMjUgMTI6MTQ6MjYrMDA6MDAsLCwsLCwiQWNhZGVtaWEsUmVzZWFyY2ggY29sbGVjdGl2ZSxJbmR1c3RyeSIsLCwsLCwsLCwsRlAzMiwsLCwsLCwsCkNGU1MsVmlzaW9uLEZhY2UgZGV0ZWN0aW9uLCJTZW5zZVRpbWUsQ2hpbmVzZSBVbml2ZXJzaXR5IG9mIEhvbmcgS29uZyAoQ1VISyksU2hlbnpoZW4gSW5zdGl0dXRlIG9mIEFkdmFuY2VkIFRlY2hub2xvZ3kiLCJTaGl6aGFuIFpodSwgQ2hlbmcgTGksIENoZW4gQ2hhbmdlIExveSwgWGlhb291IFRhbmciLDIwMTUtMDYtMDcsRmFjZSBhbGlnbm1lbnQgYnkgY29hcnNlLXRvLWZpbmUgc2hhcGUgc2VhcmNoaW5nLGh0dHBzOi8vd3d3LnNlbWFudGljc2Nob2xhci5vcmcvcGFwZXIvRmFjZS1hbGlnbm1lbnQtYnktY29hcnNlLXRvLWZpbmUtc2hhcGUtc2VhcmNoaW5nLVpodS1MaS9kYzY2MWY0NzhjNWEyNDVhOTE5YzRiM2ZhYWU4ZWE0ZjU5OGI2ZTY0LCxTT1RBIGltcHJvdmVtZW50LCJodHRwczovL3BhcGVyc3dpdGhjb2RlLmNvbS9zb3RhL2ZhY2UtYWxpZ25tZW50LW9uLWFmbHctMTkgCgoiIiBUaGUgZnJhbWV3b3JrIGRlbW9uc3RyYXRlcyByZWFsLXRpbWUgcGVyZm9ybWFuY2UgYW5kIHN0YXRlLW9mLXRoZS1hcnQgcmVzdWx0cyBvbiB2YXJpb3VzIGJlbmNobWFya3MgaW5jbHVkaW5nIHRoZSBjaGFsbGVuZ2luZyAzMDAtVyBkYXRhc2V0LiIiIiwxNzQwOC4wLCJUaGUgcGFwZXIgdHJhaW5zIHR3byByZWdyZXNzaW9uIG1vZGVscywgZWFjaCB1c2luZyBoYXJkY29kZWQgU0lGVCAvIEJSSUVGIGZlYXR1cmVzLiAKNjgga2V5cG9pbnRzIChnaXZlbiBpbiB0aGUgcGFwZXIpIGFuZCAxMjggZGltZW5zaW9uYWwgZmVhdHVyZXMgcGVyIGtleXBvaW50IChhc3N1bXB0aW9uIGJhc2VkIG9uIFNJRlQgZmVhdHVyZXMpCjIqNjgqMTI4PTE3NDA4IiwsLDE0MTY2MCxbaW1hZ2VzXSwsLCxTdXBlcnZpc2VkLExpa2VseSwiV2UgcHJlc2VudCBhIG5vdmVsIGZhY2UgYWxpZ25tZW50IGZyYW1ld29yayBiYXNlZCBvbiBjb2Fyc2UtdG8tZmluZSBzaGFwZSBzZWFyY2hpbmcuIFVubGlrZSB0aGUgY29udmVudGlvbmFsIGNhc2NhZGVkIHJlZ3Jlc3Npb24gYXBwcm9hY2hlcyB0aGF0IHN0YXJ0IHdpdGggYW4gaW5pdGlhbCBzaGFwZSBhbmQgcmVmaW5lIHRoZSBzaGFwZSBpbiBhIGNhc2NhZGVkIG1hbm5lciwgb3VyIGFwcHJvYWNoIGJlZ2lucyB3aXRoIGEgY29hcnNlIHNlYXJjaCBvdmVyIGEgc2hhcGUgc3BhY2UgdGhhdCBjb250YWlucyBkaXZlcnNlIHNoYXBlcywgYW5kIGVtcGxveXMgdGhlIGNvYXJzZSBzb2x1dGlvbiB0byBjb25zdHJhaW4gc3Vic2VxdWVudCBmaW5lciBzZWFyY2ggb2Ygc2hhcGVzLiBUaGUgdW5pcXVlIHN0YWdlLWJ5LXN0YWdlIHByb2dyZXNzaXZlIGFuZCBhZGFwdGl2ZSBzZWFyY2ggaSkgcHJldmVudHMgdGhlIGZpbmFsIHNvbHV0aW9uIGZyb20gYmVpbmcgdHJhcHBlZCBpbiBsb2NhbCBvcHRpbWEgZHVlIHRvIHBvb3IgaW5pdGlhbGlzYXRpb24sIGEgY29tbW9uIHByb2JsZW0gZW5jb3VudGVyZWQgYnkgY2FzY2FkZWQgcmVncmVzc2lvbiBhcHByb2FjaGVzOyBhbmQgaWkpIGltcHJvdmVzIHRoZSByb2J1c3RuZXNzIGluIGNvcGluZyB3aXRoIGxhcmdlIHBvc2UgdmFyaWF0aW9ucy4gVGhlIGZyYW1ld29yayBkZW1vbnN0cmF0ZXMgcmVhbC10aW1lIHBlcmZvcm1hbmNlIGFuZCBzdGF0ZS1vZi10aGUtYXJ0IHJlc3VsdHMgb24gdmFyaW91cyBiZW5jaG1hcmtzIGluY2x1ZGluZyB0aGUgY2hhbGxlbmdpbmcgMzAwLVcgZGF0YXNldC4iLCwsT3BlbiB3ZWlnaHRzICh1bnJlc3RyaWN0ZWQpLCJIb25nIEtvbmcsSG9uZyBLb25nLENoaW5hIiwsLCwxLjAsLDIwMjUtMTEtMjggMTE6NTM6NDQrMDA6MDAsLCwsLCwiSW5kdXN0cnksQWNhZGVtaWEiLCwsLCwsLCwsLCwsLCwsLCwsWWVzCkZhc3RlciBSLUNOTixWaXNpb24sT2JqZWN0IGRldGVjdGlvbixNaWNyb3NvZnQgUmVzZWFyY2gsIlMgUmVuLCBLIEhlLCBSIEdpcnNoaWNrLCBKIFN1biIsMjAxNS0wNi0wNCxGYXN0ZXIgUi1DTk46IFRvd2FyZHMgUmVhbC1UaW1lIE9iamVjdCBEZXRlY3Rpb24gd2l0aCBSZWdpb24gUHJvcG9zYWwgTmV0d29ya3MsaHR0cHM6Ly9hcnhpdi5vcmcvYWJzLzE1MDYuMDE0OTcsNzI1NzAuMCxIaWdobHkgY2l0ZWQsLCwsLCwxMDI0MDAwMDAsLCwsLCxVbmtub3duLCwsLE9wZW4gd2VpZ2h0cyAodW5yZXN0cmljdGVkKSxVbml0ZWQgU3RhdGVzIG9mIEFtZXJpY2EsLCwsLCwyMDI2LTA1LTI1IDEyOjE0OjI1KzAwOjAwLCwsLCwsSW5kdXN0cnksLCwsLE9wZW4gc291cmNlLCJNSVQgbGljZW5zZSBmb3IgcmVwbzoKaHR0cHM6Ly9naXRodWIuY29tL1NoYW9xaW5nUmVuL2Zhc3Rlcl9yY25uIAoKY29udGFpbnMgd2VpZ2h0cyBhbmQgdHJhaW5pbmcgc2NyaXB0cyIsLCwsRlAzMiwsLCwsLCwsWWVzCkRyYXcsSW1hZ2UgZ2VuZXJhdGlvbixJbWFnZSBnZW5lcmF0aW9uLEdvb2dsZSBEZWVwTWluZCwiS2Fyb2wgR3JlZ29yLCBJdm8gRGFuaWhlbGthLCBBbGV4IEdyYXZlcywgRGFuaWxvIEppbWVuZXogUmV6ZW5kZSwgRGFhbiBXaWVyc3RyYSIsMjAxNS0wNS0yMCxEUkFXOiBBIFJlY3VycmVudCBOZXVyYWwgTmV0d29yayBGb3IgSW1hZ2UgR2VuZXJhdGlvbixodHRwczovL2FyeGl2Lm9yZy9hYnMvMTUwMi4wNDYyMywsLCwscG9zc2libHkgY2FuIGJlIGNhbGN1bGF0ZWQgYmFzZWQgb24gYXJjaGl0ZWN0dXJlIGRlc2NyaXB0aW9uLCwsNjczNzUwNTQ4LCwsLCwsQ29uZmlkZW50LCJUaGlzIHBhcGVyIGludHJvZHVjZXMgdGhlIERlZXAgUmVjdXJyZW50IEF0dGVudGl2ZSBXcml0ZXIgKERSQVcpIG5ldXJhbCBuZXR3b3JrIGFyY2hpdGVjdHVyZSBmb3IgaW1hZ2UgZ2VuZXJhdGlvbi4gRFJBVyBuZXR3b3JrcyBjb21iaW5lIGEgbm92ZWwgc3BhdGlhbCBhdHRlbnRpb24gbWVjaGFuaXNtIHRoYXQgbWltaWNzIHRoZSBmb3ZlYXRpb24gb2YgdGhlIGh1bWFuIGV5ZSwgd2l0aCBhIHNlcXVlbnRpYWwgdmFyaWF0aW9uYWwgYXV0by1lbmNvZGluZyBmcmFtZXdvcmsgdGhhdCBhbGxvd3MgZm9yIHRoZSBpdGVyYXRpdmUgY29uc3RydWN0aW9uIG9mIGNvbXBsZXggaW1hZ2VzLiBUaGUgc3lzdGVtIHN1YnN0YW50aWFsbHkgaW1wcm92ZXMgb24gdGhlIHN0YXRlIG9mIHRoZSBhcnQgZm9yIGdlbmVyYXRpdmUgbW9kZWxzIG9uIE1OSVNULCBhbmQsIHdoZW4gdHJhaW5lZCBvbiB0aGUgU3RyZWV0IFZpZXcgSG91c2UgTnVtYmVycyBkYXRhc2V0LCBpdCBnZW5lcmF0ZXMgaW1hZ2VzIHRoYXQgY2Fubm90IGJlIGRpc3Rpbmd1aXNoZWQgZnJvbSByZWFsIGRhdGEgd2l0aCB0aGUgbmFrZWQgZXllLiIsLCwsVW5pdGVkIFN0YXRlcyBvZiBBbWVyaWNhLCwsLCwsMjAyNS0xMS0yOCAxMTo1Mzo0NCswMDowMCwsLCwsLEluZHVzdHJ5LCwsLCwsLCwsLCwsLCwsLCwsClRyYWplY3RvcnktcG9vbGVkIGNvbnYgbmV0cyxWaWRlbyxBY3Rpb24gcmVjb2duaXRpb24sIkNoaW5lc2UgVW5pdmVyc2l0eSBvZiBIb25nIEtvbmcgKENVSEspLENoaW5lc2UgQWNhZGVteSBvZiBTY2llbmNlcyIsIkxpbWluIFdhbmcsIFl1IFFpYW8sIFhpYW9vdSBUYW5nIiwyMDE1LTA1LTE5LEFjdGlvbiBSZWNvZ25pdGlvbiB3aXRoIFRyYWplY3RvcnktUG9vbGVkIERlZXAtQ29udm9sdXRpb25hbCBEZXNjcmlwdG9ycyxodHRwczovL3d3dy5jdi1mb3VuZGF0aW9uLm9yZy9vcGVuYWNjZXNzL2NvbnRlbnRfY3Zwcl8yMDE1L2h0bWwvV2FuZ19BY3Rpb25fUmVjb2duaXRpb25fV2l0aF8yMDE1X0NWUFJfcGFwZXIuaHRtbCwzNzg2LjAsLCw5MTA2MjQ1LjAsIlRoZSBpbnB1dCBsYXllciB0YWtlcyBlaXRoZXIgYSBzaW5nbGUgUkdCIGZyYW1lICgyMjR4MjI0eDMpIGZvciB0aGUgc3BhdGlhbCBzdHJlYW0gb3IgYSBzdGFjayBvZiAxMCBvcHRpY2FsIGZsb3cgZnJhbWVzICgyMjR4MjI0eDIwKSBmb3IgdGhlIHRlbXBvcmFsIHN0cmVhbS4KVGhlIGZpcnN0IGNvbnZvbHV0aW9uYWwgbGF5ZXIgaGFzIDk2IGZpbHRlcnMgb2Ygc2l6ZSA3eDcgd2l0aCBzdHJpZGUgMi4KVGhpcyBpcyBmb2xsb3dlZCBieSBtYXggcG9vbGluZyB3aXRoIHNpemUgM3gzIGFuZCBzdHJpZGUgMi4KVGhlIHNlY29uZCBjb252b2x1dGlvbmFsIGxheWVyIGhhcyAyNTYgZmlsdGVycyBvZiBzaXplIDV4NSB3aXRoIHN0cmlkZSAyLgpBZnRlciB0aGF0IGlzIGFub3RoZXIgbWF4IHBvb2xpbmcgbGF5ZXIgKDN4Mywgc3RyaWRlIDIpLgpUaGUgdGhpcmQgY29udm9sdXRpb25hbCBsYXllciBoYXMgNTEyIGZpbHRlcnMgb2Ygc2l6ZSAzeDMgd2l0aCBzdHJpZGUgMS4KVGhlIGZvdXJ0aCBjb252b2x1dGlvbmFsIGxheWVyIGhhcyA1MTIgZmlsdGVycyBvZiBzaXplIDN4MyB3aXRoIHN0cmlkZSAxLgpUaGUgZmlmdGggY29udm9sdXRpb25hbCBsYXllciBoYXMgNTEyIGZpbHRlcnMgb2Ygc2l6ZSAzeDMgd2l0aCBzdHJpZGUgMS4KTmV4dCBpcyBhIG1heCBwb29saW5nIGxheWVyICgzeDMsIHN0cmlkZSAyKS4KVGhlIGZ1bGx5LWNvbm5lY3RlZCBsYXllcnMgaGF2ZSA0MDk2LCAyMDQ4LCBhbmQgMTAxIG5ldXJvbnMgcmVzcGVjdGl2ZWx5LgoKKDcqNyoyMCsxKSo5NiArICg1KjUqMjArMSkqMjU2ICsgKDMqMyoyMCsxKSo1MTIgKyAoMyozKjIwKzEpKjUxMiArICgzKjMqMjArMSkqNTEyICsgMio0MDk2ICsgKDQwOTYrMSkqMjA0OCArICgyMDQ4KzEpKjEwMSA9IDkxMDYyNDUiLCwsLCJUaGV5IHByZXRyYWluIG9uIEltYWdlTmV0LCBhbmQgdXNlIFVDRjEwMSBmb3IgYWN0aW9ucy4gSXRzIHBhcGVyIHNheXMgIiJXZSBpbnRyb2R1Y2UgVUNGMTAxIHdoaWNoIGlzIGN1cnJlbnRseSB0aGUgbGFyZ2VzdCBkYXRhc2V0IG9mIGh1bWFuIGFjdGlvbnMuIEl0IGNvbnNpc3RzIG9mIDEwMSBhY3Rpb24gY2xhc3Nlcywgb3ZlciAxM2sgY2xpcHMgYW5kIDI3IGhvdXJzIG9mIHZpZGVvIGRhdGEiIi4iLCwsLCwsLCwsLCJIb25nIEtvbmcsQ2hpbmEiLCwsLCwsMjAyNS0xMS0yOCAxMTo1Mzo0NCswMDowMCwsLCwsLCJBY2FkZW1pYSxBY2FkZW1pYSIsLCwsLCwsLCwsRlAzMiwsLCwsLCwsClUtTmV0LFZpc2lvbixJbWFnZSBzZWdtZW50YXRpb24sVW5pdmVyc2l0eSBvZiBGcmVpYnVyZywiTy4gUm9ubmViZXJnZXIsIFAuIEZpc2NoZXIsIFQuIEJyb3giLDIwMTUtMDUtMTgsVS1OZXQ6IENvbnZvbHV0aW9uYWwgTmV0d29ya3MgZm9yIEJpb21lZGljYWwgSW1hZ2UgU2VnbWVudGF0aW9uLGh0dHBzOi8vd3d3LnNlbWFudGljc2Nob2xhci5vcmcvcGFwZXIvVS1OZXQlM0EtQ29udm9sdXRpb25hbC1OZXR3b3Jrcy1mb3ItQmlvbWVkaWNhbC1JbWFnZS1Sb25uZWJlcmdlci1GaXNjaGVyLzYzNjRmZGFhMGEwZWNjZDgyM2E3NzlmY2RkNDg5MTczZjkzOGU5MWEsLCJTT1RBIGltcHJvdmVtZW50LEhpZ2hseSBjaXRlZCIsIiIiIFVzaW5nIHRoZSBzYW1lIG5ldHdvcmsgdHJhaW5lZCBvbiB0cmFuc21pdHRlZCBsaWdodCBtaWNyb3Njb3B5IGltYWdlcyAocGhhc2UgY29udHJhc3QgYW5kIERJQykgd2Ugd29uIHRoZSBJU0JJIGNlbGwgdHJhY2tpbmcgY2hhbGxlbmdlIDIwMTUgaW4gdGhlc2UgY2F0ZWdvcmllcyBieSBhIGxhcmdlIG1hcmdpbi4gIiIiLDM3Njc2MTYwLjAsRmlndXJlIDE6IDIqKDEqMyozKjY0KzY0KjMqMyo2NCs2NCozKjMqMTI4KzEyOCozKjMqMTI4KzEyOCozKjMqMjU2KzI1NiozKjMqMjU2KzI1NiozKjMqNTEyKzUxMiozKjMqNTEyKzUxMiozKjMqMTAyNCsxMDI0KjMqMyoxMDI0KT0zNzY3NjE2MCw1LjA4MzIyNTJlKzE2LCIxMCo2MCo2MCo0NzA2NjkwMDAwMDAwKjAuMz01MDgzMjI1MjAwMDAwMDAwMArigJx0cmFpbmluZyB0aW1lIG9mIG9ubHkgMTAgaG91cnMgb24gYSBOVmlkaWEgVGl0YW4gR1BVICg2IEdCKS7igJ0KVXNpbmcgc2luZ2xlIHByZWNpc2lvbiBGTE9QOiA0NzA2LjY5IEdGTE9QUyAoaHR0cHM6Ly93d3cuZ3B1em9vLmNvbS9HUFUtTlZJRElBL0dlRm9yY2VfR1RYX1RJVEFOLmh0bWwpICIsNzg2NDMyMCxUaGUgdHJhaW5pbmcgZGF0YSBpcyBhIHNldCBvZiAzMCBpbWFnZXMgKDUxMng1MTIgcGl4ZWxzLDEwLjAsIiIidHJhaW5pbmcgdGltZSBvZiBvbmx5IDEwIGhvdXJzIG9uIGEgTlZpZGlhIFRpdGFuIEdQVSAoNiBHQikiIiIsLFN1cGVydmlzZWQsQ29uZmlkZW50LCJUaGVyZSBpcyBsYXJnZSBjb25zZW50IHRoYXQgc3VjY2Vzc2Z1bCB0cmFpbmluZyBvZiBkZWVwIG5ldHdvcmtzIHJlcXVpcmVzIG1hbnkgdGhvdXNhbmQgYW5ub3RhdGVkIHRyYWluaW5nIHNhbXBsZXMuIEluIHRoaXMgcGFwZXIsIHdlIHByZXNlbnQgYSBuZXR3b3JrIGFuZCB0cmFpbmluZyBzdHJhdGVneSB0aGF0IHJlbGllcyBvbiB0aGUgc3Ryb25nIHVzZSBvZiBkYXRhIGF1Z21lbnRhdGlvbiB0byB1c2UgdGhlIGF2YWlsYWJsZSBhbm5vdGF0ZWQgc2FtcGxlcyBtb3JlIGVmZmljaWVudGx5LiBUaGUgYXJjaGl0ZWN0dXJlIGNvbnNpc3RzIG9mIGEgY29udHJhY3RpbmcgcGF0aCB0byBjYXB0dXJlIGNvbnRleHQgYW5kIGEgc3ltbWV0cmljIGV4cGFuZGluZyBwYXRoIHRoYXQgZW5hYmxlcyBwcmVjaXNlIGxvY2FsaXphdGlvbi4gV2Ugc2hvdyB0aGF0IHN1Y2ggYSBuZXR3b3JrIGNhbiBiZSB0cmFpbmVkIGVuZC10by1lbmQgZnJvbSB2ZXJ5IGZldyBpbWFnZXMgYW5kIG91dHBlcmZvcm1zIHRoZSBwcmlvciBiZXN0IG1ldGhvZCAoYSBzbGlkaW5nLXdpbmRvdyBjb252b2x1dGlvbmFsIG5ldHdvcmspIG9uIHRoZSBJU0JJIGNoYWxsZW5nZSBmb3Igc2VnbWVudGF0aW9uIG9mIG5ldXJvbmFsIHN0cnVjdHVyZXMgaW4gZWxlY3Ryb24gbWljcm9zY29waWMgc3RhY2tzLiBVc2luZyB0aGUgc2FtZSBuZXR3b3JrIHRyYWluZWQgb24gdHJhbnNtaXR0ZWQgbGlnaHQgbWljcm9zY29weSBpbWFnZXMgKHBoYXNlIGNvbnRyYXN0IGFuZCBESUMpIHdlIHdvbiB0aGUgSVNCSSBjZWxsIHRyYWNraW5nIGNoYWxsZW5nZSAyMDE1IGluIHRoZXNlIGNhdGVnb3JpZXMgYnkgYSBsYXJnZSBtYXJnaW4uIE1vcmVvdmVyLCB0aGUgbmV0d29yayBpcyBmYXN0LiBTZWdtZW50YXRpb24gb2YgYSA1MTJ4NTEyIGltYWdlIHRha2VzIGxlc3MgdGhhbiBhIHNlY29uZCBvbiBhIHJlY2VudCBHUFUuIFRoZSBmdWxsIGltcGxlbWVudGF0aW9uIChiYXNlZCBvbiBDYWZmZSkgYW5kIHRoZSB0cmFpbmVkIG5ldHdvcmtzIGFyZSBhdmFpbGFibGUgYXQgaHR0cDovL2xtYi5pbmZvcm1hdGlrLnVuaS1mcmVpYnVyZy5kZS9wZW9wbGUvcm9ubmViZXIvdS1uZXQgLiIsLCxPcGVuIHdlaWdodHMgKHVucmVzdHJpY3RlZCksR2VybWFueSwsLCwxLjAsLDIwMjUtMTEtMjggMTE6NTM6NDQrMDA6MDAsLCwsLCxBY2FkZW1pYSwsLCwsLCwsLCwsLCxIYXJkd2FyZSwsLCwsWWVzCjJuZCBvcmRlciBGT0ZFLUZOTkxNLExhbmd1YWdlLExhbmd1YWdlIG1vZGVsaW5nLCJVbml2ZXJzaXR5IG9mIFNjaWVuY2UgYW5kIFRlY2hub2xvZ3kgb2YgQ2hpbmEgKFVTVEMpLFlvcmsgVW5pdmVyc2l0eSIsIlNoaWxpYW5nIFpoYW5nLCBIdWkgSmlhbmcsIE1pbmdiaW4gWHUsIEp1bmZlbmcgSG91LCBMaXJvbmcgRGFpIiwyMDE1LTA1LTA2LEEgRml4ZWQtU2l6ZSBFbmNvZGluZyBNZXRob2QgZm9yIFZhcmlhYmxlLUxlbmd0aCBTZXF1ZW5jZXMgd2l0aCBpdHMgQXBwbGljYXRpb24gdG8gTmV1cmFsIE5ldHdvcmsgTGFuZ3VhZ2UgTW9kZWxzLGh0dHBzOi8vYXJ4aXYub3JnL2Ficy8xNTA1LjAxNTA0LDE4LjAsLCw2MDAwMDAwLjAsLCwsLCwsLCwsLCJJbiB0aGlzIHBhcGVyLCB3ZSBwcm9wb3NlIHRoZSBuZXcgZml4ZWQtc2l6ZSBvcmRpbmFsbHktZm9yZ2V0dGluZyBlbmNvZGluZyAoRk9GRSkgbWV0aG9kLCB3aGljaCBjYW4gYWxtb3N0IHVuaXF1ZWx5IGVuY29kZSBhbnkgdmFyaWFibGUtbGVuZ3RoIHNlcXVlbmNlIG9mIHdvcmRzIGludG8gYSBmaXhlZC1zaXplIHJlcHJlc2VudGF0aW9uLiBGT0ZFIGNhbiBtb2RlbCB0aGUgd29yZCBvcmRlciBpbiBhIHNlcXVlbmNlIHVzaW5nIGEgc2ltcGxlIG9yZGluYWxseS1mb3JnZXR0aW5nIG1lY2hhbmlzbSBhY2NvcmRpbmcgdG8gdGhlIHBvc2l0aW9ucyBvZiB3b3Jkcy4gSW4gdGhpcyB3b3JrLCB3ZSBoYXZlIGFwcGxpZWQgRk9GRSB0byBmZWVkZm9yd2FyZCBuZXVyYWwgbmV0d29yayBsYW5ndWFnZSBtb2RlbHMgKEZOTi1MTXMpLiBFeHBlcmltZW50YWwgcmVzdWx0cyBoYXZlIHNob3duIHRoYXQgd2l0aG91dCB1c2luZyBhbnkgcmVjdXJyZW50IGZlZWRiYWNrcywgRk9GRSBiYXNlZCBGTk4tTE1zIGNhbiBzaWduaWZpY2FudGx5IG91dHBlcmZvcm0gbm90IG9ubHkgdGhlIHN0YW5kYXJkIGZpeGVkLWlucHV0IEZOTi1MTXMgYnV0IGFsc28gdGhlIHBvcHVsYXIgUk5OLUxNcy4iLCwybmQgb3JkZXIgRk9GRS1GTk5MTSxVbnJlbGVhc2VkLCJDaGluYSxDYW5hZGEiLCwsLCwsMjAyNS0xMS0yOCAxMTo1Mzo0NCswMDowMCwsLCwsLCJBY2FkZW1pYSxBY2FkZW1pYSIsLCwsLFVucmVsZWFzZWQsLCwsLCwsLCwsLCwsTm8KRGVlcCBMU1RNIHZpZGVvIGNsYXNzaWZpZXIsVmlkZW8sVmlkZW8sIlVuaXZlcnNpdHkgb2YgVGV4YXMgYXQgQXVzdGluLEdvb2dsZSIsIkpvZSBZdWUtSGVpIE5nLCBNYXR0aGV3IEhhdXNrbmVjaHQsIFN1ZGhlZW5kcmEgVmlqYXlhbmFyYXNpbWhhbiwgT3Jpb2wgVmlueWFscywgUmFqYXQgTW9uZ2EsIEdlb3JnZSBUb2RlcmljaSIsMjAxNS0wNS0wMSxCZXlvbmQgU2hvcnQgU25pcHBldHM6IERlZXAgTmV0d29ya3MgZm9yIFZpZGVvIENsYXNzaWZpY2F0aW9uLGh0dHBzOi8vd3d3LmN2LWZvdW5kYXRpb24ub3JnL29wZW5hY2Nlc3MvY29udGVudF9jdnByXzIwMTUvaHRtbC9OZ19CZXlvbmRfU2hvcnRfU25pcHBldHNfMjAxNV9DVlBSX3BhcGVyLmh0bWwsMjQxNy4wLCwsLCwsLCIyNjQwMDAwMDAsMTIwMDAwMCIsLCwsLCxVbmtub3duLCwsLCwiVW5pdGVkIFN0YXRlcyBvZiBBbWVyaWNhLFVuaXRlZCBTdGF0ZXMgb2YgQW1lcmljYSIsLCwsLCwyMDI2LTAxLTAxIDE0OjAyOjI0KzAwOjAwLCwsLCwsIkFjYWRlbWlhLEluZHVzdHJ5IiwsLCwsLCwsLCwsLCwsLCwsLApGYXN0IFItQ05OLFZpc2lvbixPYmplY3QgZGV0ZWN0aW9uLE1pY3Jvc29mdCBSZXNlYXJjaCxSIEdpcnNoaWNrLDIwMTUtMDQtMzAsRmFzdCBSLUNOTixodHRwczovL2FyeGl2Lm9yZy9hYnMvMTUwNC4wODA4MywyODMyNC4wLEhpZ2hseSBjaXRlZCwsLCwsLDI1NjAwMDAwLCwsLCwsVW5rbm93biwsLCwsVW5pdGVkIFN0YXRlcyBvZiBBbWVyaWNhLCwsLCwsMjAyNi0wNS0yNSAxMjoxNDoyNyswMDowMCwsLCwsLEluZHVzdHJ5LCwsLCwsLCwsLEZQMzIsLCwsLCwsLApUQy1ETk4tQkxTVE0tRE5OLFNwZWVjaCwiU3BlZWNoIHJlY29nbml0aW9uIChBU1IpLFNwZWVjaC10by10ZXh0IixDYXJuZWdpZSBNZWxsb24gVW5pdmVyc2l0eSAoQ01VKSwiV2lsbGlhbSBDaGFuLCBJYW4gTGFuZSIsMjAxNS0wNC0wNixEZWVwIFJlY3VycmVudCBOZXVyYWwgTmV0d29ya3MgZm9yIEFjb3VzdGljIE1vZGVsbGluZyxodHRwczovL3d3dy5zZW1hbnRpY3NjaG9sYXIub3JnL3BhcGVyL0RlZXAtUmVjdXJyZW50LU5ldXJhbC1OZXR3b3Jrcy1mb3ItQWNvdXN0aWMtQ2hhbi1MYW5lL2FlMThmNjdjMTBhNWQ0ZGE5MWYxMjhlYzdhNmNmN2M3ODQxMjJjZDUsLFNPVEEgaW1wcm92ZW1lbnQsaHR0cHM6Ly9wYXBlcnN3aXRoY29kZS5jb20vc290YS9zcGVlY2gtcmVjb2duaXRpb24tb24td3NqLWV2YWw5MiwxODQxMzU2OC4wLCIzKjQwIGlucHV0cyAtIDJMIEROTiAoMjA0OCkgLSBCTFNUTSAoMTI4KjIpIC0gMkwgRE5OICgyMDQ4KSAtIDM0MzEgb3V0cHV0cwozKjQwKjIwNDggKyAyMDQ4KjIwNDggKyAyKjQqKDIwNDgrMTI4KSoxMjggKyAyNTYqMjA0OCArIDIwNDgqMjA0OCArIDIwNDgqMzQzMT0xODQxMzU2OAoiLDEuOTQxMDE5MTk5OTk5OTk5N2UrMTcsIiIiNTEgaG91cnMgaW4gd2FsbCBjbG9jayB0aW1lIHdpdGggYSBOVklESUEgVGVzbGEgSzIwIEdQVSIiCksyMCBGTE9QczogMzUyNDAwMDAwMDAwMApDb21wdXRlOiAwLjMqNTEqNjAqNjAqMzUyNDAwMDAwMDAwMD0xOTQxMDE5MTk5OTk5OTk5NzA9IDEuOTRlMTcKIiwyOTE2MDAwMCwiIiJXZSB1c2Ugc2kyODQgd2l0aCBhcHByb3hpbWF0ZWx5IDgxIGhvdXJzIG9mIHNwZWVjaCBhcyB0aGUgdHJhaW5pbmcgc2V0LCIiIiw1MS4wLCxOVklESUEgVGVzbGEgSzIwbSxTdXBlcnZpc2VkLENvbmZpZGVudCwiV2UgcHJlc2VudCBhIG5vdmVsIGRlZXAgUmVjdXJyZW50IE5ldXJhbCBOZXR3b3JrIChSTk4pIG1vZGVsIGZvciBhY291c3RpYyBtb2RlbGxpbmcgaW4gQXV0b21hdGljIFNwZWVjaCBSZWNvZ25pdGlvbiAoQVNSKS4gV2UgdGVybSBvdXIgY29udHJpYnV0aW9uIGFzIGEgVEMtRE5OLUJMU1RNLUROTiBtb2RlbCwgdGhlIG1vZGVsIGNvbWJpbmVzIGEgRGVlcCBOZXVyYWwgTmV0d29yayAoRE5OKSB3aXRoIFRpbWUgQ29udm9sdXRpb24gKFRDKSwgZm9sbG93ZWQgYnkgYSBCaWRpcmVjdGlvbmFsIExvbmcgU2hvcnQtVGVybSBNZW1vcnkgKEJMU1RNKSwgYW5kIGEgZmluYWwgRE5OLiBUaGUgZmlyc3QgRE5OIGFjdHMgYXMgYSBmZWF0dXJlIHByb2Nlc3NvciB0byBvdXIgbW9kZWwsIHRoZSBCTFNUTSB0aGVuIGdlbmVyYXRlcyBhIGNvbnRleHQgZnJvbSB0aGUgc2VxdWVuY2UgYWNvdXN0aWMgc2lnbmFsLCBhbmQgdGhlIGZpbmFsIEROTiB0YWtlcyB0aGUgY29udGV4dCBhbmQgbW9kZWxzIHRoZSBwb3N0ZXJpb3IgcHJvYmFiaWxpdGllcyBvZiB0aGUgYWNvdXN0aWMgc3RhdGVzLiBXZSBhY2hpZXZlIGEgMy40NyBXRVIgb24gdGhlIFdhbGwgU3RyZWV0IEpvdXJuYWwgKFdTSikgZXZhbDkyIHRhc2sgb3IgbW9yZSB0aGFuIDglIHJlbGF0aXZlIGltcHJvdmVtZW50IG92ZXIgdGhlIGJhc2VsaW5lIEROTiBtb2RlbHMuIiwxNy4wLCxVbnJlbGVhc2VkLFVuaXRlZCBTdGF0ZXMgb2YgQW1lcmljYSwsLCwxLjAsLDIwMjUtMTEtMjggMTE6NTM6NDQrMDA6MDAsLCwsLCxBY2FkZW1pYSwsLCwsVW5yZWxlYXNlZCwsLCwsLCwyNjMuMDEzODc1MzcxNjU1MDUsSGFyZHdhcmUsLCwsLE5vCmdlbkNOTiArIGR5biBldmFsLExhbmd1YWdlLExhbmd1YWdlIG1vZGVsaW5nLCJDaGluZXNlIEFjYWRlbXkgb2YgU2NpZW5jZXMsSHVhd2VpIE5vYWgncyBBcmsgTGFiLER1YmxpbiBDaXR5IFVuaXZlcnNpdHkiLCJNaW5neHVhbiBXYW5nLCBaaGVuZ2RvbmcgTHUsIEhhbmcgTGksIFdlbmJpbiBKaWFuZywgUXVuIExpdSIsMjAxNS0wMy0xNyxnZW5DTk46IEEgQ29udm9sdXRpb25hbCBBcmNoaXRlY3R1cmUgZm9yIFdvcmQgU2VxdWVuY2UgUHJlZGljdGlvbixodHRwczovL2FjbGFudGhvbG9neS5vcmcvUDE1LTExNTEvLDMzLjAsU09UQSBpbXByb3ZlbWVudCwiIiJnZW5DTk4gb3V0cGVyZm9ybXMgdGhlIHN0YXRlLW9mdGhlLWFydHMgd2l0aCBiaWcgbWFyZ2lucy4iIiIsODAwMDAwMC4wLDhNIGFjY29yZGluZyB0byBodHRwczovL2FyeGl2Lm9yZy9wZGYvMTUwOC4wNjYxNSwzLjQxNTM0NTFlKzE2LCI1MDQ2MDAwMDAwMDAwIEZMT1AgLyBzZWMvIEdQVSAqIDEgR1BVICogNDggaG91cnMgWyIiTGlrZWx5IiIgY29uZmlkZW5jZSBzaW5jZSAyIGRheXMgb2YgdHJhaW5pbmcgcmVmZXIgdG8gYW5vdGhlciBkYXRhc2V0XSAqIDM2MDAgc2VjIC8gaG91ciAqIDAuMyBbYXNzdW1lZCB1dGlsaXphdGlvbl0gPSAyLjYxNTg0NjRlKzE3IEZMT1AKCkFzc3VtaW5nICghKSAxMDAgZXBvY2hzICgtPiAiIlNwZWN1bGF0aXZlIiIgY29uZmlkZW5jZSIiKToKCjYgRkxPUCAvIHBhcmFtZXRlciAvIHRva2VuICogODAwMDAwMCBwYXJhbWV0ZXJzICogOTI5MDAwIHRva2VucyAqIDEwMCBlcG9jaHMgPSA0LjQ1OTJlKzE1IEZMT1AKCnNxcnQoMi42MTU4NDY0ZSsxNyo0LjQ1OTJlKzE1ICkgPSAzLjQxNTM0NTFlKzE2IEZMT1AKCl9fX19fX19fCmluIHRoZSBhbGdvcml0aG1pYyBwcm9ncmVzcyByZXBvcnQgcGFwZXIgdGhlIGVzdGltYXRpb24gd2FzIDcuMyDDlyAxMF4xNiBGTE9QIChoYXJkd2FyZS1iYXNlZCBlc3RpbWF0aW9uIGFzc3VtaW5nIGFub3RoZXIgVGVzbGEgSzQwIGNoaXApCiIsOTI5MDAwLCw0OC4wLCIiIiBUaGUgb3B0aW1pemF0aW9uIGlzIGRvbmUgbWFpbmx5IG9uIGEgVGVzbGEgSzQwIEdQVSwgd2hpY2ggdGFrZXMgYWJvdXQgMiBkYXlzIGZvciB0aGUgdHJhaW5pbmcgb24gYSBkYXRhc2V0IGNvbnRhaW5pbmcgMU0gc2VudGVuY2VzLiIiCnRoaXMgdHJhaW5pbmcgZG9lc24ndCByZWZlciB0byB0aGUgUFRCIGRhdGFzZXQgYnV0IHRvIHdpa2kgZGF0YXNldCBzbyBpdCBpcyBsaWtlbHkgYW4gdXBwZXIgYm91bmQiLE5WSURJQSBUZXNsYSBLNDBzLCxTcGVjdWxhdGl2ZSwiV2UgcHJvcG9zZSBhIGNvbnZvbHV0aW9uYWwgbmV1cmFsIG5ldHdvcmssIG5hbWVkIGdlbkNOTiwgZm9yIHdvcmQgc2VxdWVuY2UgcHJlZGljdGlvbi4gRGlmZmVyZW50IGZyb20gcHJldmlvdXMgd29yayBvbiBuZXVyYWwgbmV0d29ya2Jhc2VkIGxhbmd1YWdlIG1vZGVsaW5nIGFuZCBnZW5lcmF0aW9uIChlLmcuLCBSTk4gb3IgTFNUTSksIHdlIGNob29zZSBub3QgdG8gZ3JlZWRpbHkgc3VtbWFyaXplIHRoZSBoaXN0b3J5IG9mIHdvcmRzIGFzIGEgZml4ZWQgbGVuZ3RoIHZlY3Rvci4gSW5zdGVhZCwgd2UgdXNlIGEgY29udm9sdXRpb25hbCBuZXVyYWwgbmV0d29yayB0byBwcmVkaWN0IHRoZSBuZXh0IHdvcmQgd2l0aCB0aGUgaGlzdG9yeSBvZiB3b3JkcyBvZiB2YXJpYWJsZSBsZW5ndGguIEFsc28gZGlmZmVyZW50IGZyb20gdGhlIGV4aXN0aW5nIGZlZWRmb3J3YXJkIG5ldHdvcmtzIGZvciBsYW5ndWFnZSBtb2RlbGluZywgb3VyIG1vZGVsIGNhbiBlZmZlY3RpdmVseSBmdXNlIHRoZSBsb2NhbCBjb3JyZWxhdGlvbiBhbmQgZ2xvYmFsIGNvcnJlbGF0aW9uIGluIHRoZSB3b3JkIHNlcXVlbmNlLCB3aXRoIGEgY29udm9sdXRpb24tZ2F0aW5nIHN0cmF0ZWd5IHNwZWNpZmljYWxseSBkZXNpZ25lZCBmb3IgdGhlIHRhc2suIFdlIGFyZ3VlIHRoYXQgb3VyIG1vZGVsIGNhbiBnaXZlIGFkZXF1YXRlIHJlcHJlc2VudGF0aW9uIG9mIHRoZSBoaXN0b3J5LCBhbmQgdGhlcmVmb3JlIGNhbiBuYXR1cmFsbHkgZXhwbG9pdCBib3RoIHRoZSBzaG9ydCBhbmQgbG9uZyByYW5nZSBkZXBlbmRlbmNpZXMuIE91ciBtb2RlbCBpcyBmYXN0LCBlYXN5IHRvIHRyYWluLCBhbmQgcmVhZGlseSBwYXJhbGxlbGl6ZWQuIE91ciBleHRlbnNp</x:v>
      </x:c>
    </x:row>
    <x:row r="294" ht="18" customHeight="1">
      <x:c r="A294" s="17" t="n">
        <x:v>289</x:v>
      </x:c>
      <x:c r="B294" s="17" t="n">
        <x:v>310</x:v>
      </x:c>
      <x:c r="C294" s="160" t="str">
        <x:v>dmUgZXhwZXJpbWVudHMgb24gdGV4dCBnZW5lcmF0aW9uIGFuZCBuLWJlc3QgcmUtcmFua2luZyBpbiBtYWNoaW5lIHRyYW5zbGF0aW9uIHNob3cgdGhhdCBnZW5DTk4gb3V0cGVyZm9ybXMgdGhlIHN0YXRlLW9mdGhlLWFydHMgd2l0aCBiaWcgbWFyZ2lucy4iLCxnZW5DTk4gKyBkeW4gZXZhbCxVbnJlbGVhc2VkLCJDaGluYSxDaGluYSxJcmVsYW5kIiwsLCwsLDIwMjUtMTEtMjggMTE6NTM6NDQrMDA6MDAsLCwsLCwiQWNhZGVtaWEsSW5kdXN0cnksQWNhZGVtaWEiLCwsLCxVbnJlbGVhc2VkLCwsLCwsLCwiSGFyZHdhcmUsT3BlcmF0aW9uIGNvdW50aW5nIiwsLCwsTm8KU3RhY2sgUk5OLExhbmd1YWdlLExhbmd1YWdlIG1vZGVsaW5nLEZhY2Vib29rIEFJIFJlc2VhcmNoLCJBcm1hbmQgSm91bGluLCBUb21hcyBNaWtvbG92IiwyMDE1LTAzLTAzLEluZmVycmluZyBBbGdvcml0aG1pYyBQYXR0ZXJucyB3aXRoIFN0YWNrLUF1Z21lbnRlZCBSZWN1cnJlbnQgTmV0cyxodHRwczovL2FyeGl2Lm9yZy9hYnMvMTUwMy4wMTAwNyw0NDAuMCwsLDIwMDk5OTkuOTk5OTk5OTk5OCwsLCwsLCwsLCwsLCxTdGFjayBSTk4sVW5yZWxlYXNlZCwiVW5pdGVkIFN0YXRlcyBvZiBBbWVyaWNhLEZyYW5jZSIsLCwsLCwyMDI1LTExLTI4IDExOjUzOjQ0KzAwOjAwLCwsLCwsSW5kdXN0cnksLCwsLFVucmVsZWFzZWQscmVwbyBidXQgbm8gUFRCIGV4cGVyaW1lbnQgY29kZTogaHR0cHM6Ly9naXRodWIuY29tL2ZhY2Vib29rYXJjaGl2ZS9TdGFjay1STk4gLCwsLCwsLCwsLCwsTm8KQ29uc3RpdHVlbmN5LVRyZWUgTFNUTSxMYW5ndWFnZSxTZW1hbnRpYyBlbWJlZGRpbmcsIk1ldGFNaW5kIEluYyxTdGFuZm9yZCBVbml2ZXJzaXR5IiwiS1MgVGFpLCBSIFNvY2hlciwgQ0QgTWFubmluZyIsMjAxNS0wMi0yOCxJbXByb3ZlZCBTZW1hbnRpYyBSZXByZXNlbnRhdGlvbnMgRnJvbSBUcmVlLVN0cnVjdHVyZWQgTG9uZyBTaG9ydC1UZXJtIE1lbW9yeSBOZXR3b3JrcyxodHRwczovL2FyeGl2Lm9yZy9hYnMvMTUwMy4wMDA3NSwzMjQ4LjAsLCwyMDUxOTAuMCwiVGFibGUgMQoKaHR0cHM6Ly9hcnhpdi5vcmcvYWJzLzE1MDMuMDAwNzUiLCwsMzE5MDAwLCwsLCwsLCwsLCwiVW5pdGVkIFN0YXRlcyBvZiBBbWVyaWNhLFVuaXRlZCBTdGF0ZXMgb2YgQW1lcmljYSIsLCwsLCwyMDI2LTA1LTI1IDEyOjE0OjI0KzAwOjAwLCwsLCwsIkluZHVzdHJ5LEFjYWRlbWlhIiwsLCwsLCwsLCwsLCwsLCwsLApEUU4tMjAxNSxHYW1lcyxBdGFyaSxHb29nbGUsIlZvbG9keW15ciBNbmloLCBLb3JheSBLYXZ1a2N1b2dsdSwgRGF2aWQgU2lsdmVyLCBBbmRyZWkgQS4gUnVzdSwgSm9lbCBWZW5lc3MsIE1hcmMgRy4gQmVsbGVtYXJlLCBBbGV4IEdyYXZlcywgTWFydGluIFJpZWRtaWxsZXIsIEFuZHJlYXMgSy4gRmlkamVsYW5kLCBHZW9yZyBPc3Ryb3Zza2ksIFN0aWcgUGV0ZXJzZW4sIENoYXJsZXMgQmVhdHRpZSwgQW1pciBTYWRpaywgSW9hbm5pcyBBbnRvbm9nbG91LCBIZWxlbiBLaW5nLCBEaGFyc2hhbiBLdW1hcmFuLCBEYWFuIFdpZXJzdHJhLCBTaGFuZSBMZWdnLCBEZW1pcyBIYXNzYWJpcyAiLDIwMTUtMDItMjUsSHVtYW4tbGV2ZWwgY29udHJvbCB0aHJvdWdoIGRlZXAgcmVpbmZvcmNlbWVudCBsZWFybmluZyxodHRwczovL3d3dy5uYXR1cmUuY29tL2FydGljbGVzL25hdHVyZTE0MjM2LDI1NDAzLjAsSGlnaGx5IGNpdGVkLCwxNjkzMzYyLjAsIiIiVGhlIGlucHV0IHRvIHRoZSBuZXVyYWwgbmV0d29yayBjb25zaXN0cyBvZiBhbiA4NHg4NHg0IGltYWdlIHByb2R1Y2VkIGJ5IHRoZSBwcmVwcm9jZXNzLWluZyBtYXB3LiBUaGUgZmlyc3QgaGlkZGVuIGxheWVyIGNvbnZvbHZlcyAzMiBmaWx0ZXJzIG9mIDh4OCB3aXRoIHN0cmlkZSA0IHdpdGggdGhlaW5wdXQgaW1hZ2UgYW5kIGFwcGxpZXMgYSByZWN0aWZpZXIgbm9ubGluZWFyaXR5LiBUaGUgc2Vjb25kIGhpZGRlbiBsYXllciBjb24tdm9sdmVzIDY0IGZpbHRlcnMgb2YgNHg0IHdpdGggc3RyaWRlIDIsIGFnYWluIGZvbGxvd2VkIGJ5IGEgcmVjdGlmaWVyIG5vbmxpbmVhcml0eS5UaGlzIGlzIGZvbGxvd2VkYnkgYSB0aGlyZGNvbnZvbHV0aW9uYWwgbGF5ZXIgdGhhdGNvbnZvbHZlcyA2NCBmaWx0ZXJzb2YgM3gzIHdpdGhzdHJpZGUgMSBmb2xsb3dlZCBieSBhIHJlY3RpZmllci4gVGhlIGZpbmFsIGhpZGRlbiBsYXllciBpcyBmdWxseS1jb25uZWN0ZWQgYW5kIGNvbi1zaXN0cyBvZiA1MTIgcmVjdGlmaWVyIHVuaXRzLiBUaGUgb3V0cHV0IGxheWVyIGlzIGEgZnVsbHktY29ubmVjdGVkIGxpbmVhciBsYXllciB3aXRoIGFzaW5nbGUgb3V0cHV0IGZvciBlYWNoIHZhbGlkIGFjdGlvbi4gVGhlIG51bWJlciBvZiB2YWxpZCBhY3Rpb25zIHZhcmllZCBiZXR3ZWVuIDQgYW5kIDE4IG9uIHRoZSBnYW1lcyB3ZSBjb25zaWRlcmVkLiIiCgpFeGFtcGxlIG51bSBwYXJhbXMgaGVyZTogaHR0cHM6Ly9jb2xhYi5yZXNlYXJjaC5nb29nbGUuY29tL2RyaXZlLzFUeTZTRllXZDdFY0tveEpvaHVjTDJPZGlMUl8zb1huST91c3A9c2hhcmluZyIsLCJUaGlzIHNob3VsZCBiZSBjYWxjdWxhdGFibGUsIGp1c3QgbmVlZHMgY2FyZWZ1bCByZWFzb25pbmcgYWJvdXQgY29tcHV0ZSBwZXIgZnJhbWUuIiwxMjUwMDAwMCwiTWV0aG9kczogIiJ3ZSB0cmFpbmVkIGZvciBhIHRvdGFsIG9mIDUwIG1pbGxpb24gZnJhbWVzIiIiLCwsLCwsLCwsLFVuaXRlZCBTdGF0ZXMgb2YgQW1lcmljYSwsLCwsLDIwMjUtMTEtMjggMTE6NTM6NDQrMDA6MDAsLCwsLCxJbmR1c3RyeSwsLCwsLCwsLCwsLCwsLCwsLApUUlBPLEdhbWVzLEF0YXJpLFVuaXZlcnNpdHkgb2YgQ2FsaWZvcm5pYSAoVUMpIEJlcmtlbGV5LCJKb2huIFNjaHVsbWFuLCBTZXJnZXkgTGV2aW5lLCBQaGlsaXBwIE1vcml0eiwgTWljaGFlbCBJLiBKb3JkYW4sIFBpZXRlciBBYmJlZWwiLDIwMTUtMDItMTksVHJ1c3QgUmVnaW9uIFBvbGljeSBPcHRpbWl6YXRpb24saHR0cHM6Ly9hcnhpdi5vcmcvcGRmLzE1MDIuMDU0NzcsODMwNS4wLEhpZ2hseSBjaXRlZCxBbHNvIGxpc3RlZCBpbiBEZW5pcyBQYW5qdXRhJ3MgTGlzdCBvZiAxMDArIEFJIEFsZ29yaXRobXMsMzM1MDAuMCwsLCwsLDMwLjAsIiIiVGhlIDUwMCBpdGVyYXRpb25zIG9mIG91ciBhbGdvcml0aG0gdG9vayBhYm91dCAzMCBob3VycyAod2l0aCBzbGlnaHQgdmFyaWF0aW9uIGJldHdlZW4gZ2FtZXMpIG9uIGEgMTYtY29yZSBjb21wdXRlci4iIiIsLCxDb25maWRlbnQsIldlIGRlc2NyaWJlIGFuIGl0ZXJhdGl2ZSBwcm9jZWR1cmUgZm9yIG9wdGltaXppbmcgcG9saWNpZXMsIHdpdGggZ3VhcmFudGVlZCBtb25vdG9uaWMgaW1wcm92ZW1lbnQuIEJ5IG1ha2luZyBzZXZlcmFsIGFwcHJveGltYXRpb25zIHRvIHRoZSB0aGVvcmV0aWNhbGx5LWp1c3RpZmllZCBwcm9jZWR1cmUsIHdlIGRldmVsb3AgYSBwcmFjdGljYWwgYWxnb3JpdGhtLCBjYWxsZWQgVHJ1c3QgUmVnaW9uIFBvbGljeSBPcHRpbWl6YXRpb24gKFRSUE8pLiBUaGlzIGFsZ29yaXRobSBpcyBzaW1pbGFyIHRvIG5hdHVyYWwgcG9saWN5IGdyYWRpZW50IG1ldGhvZHMgYW5kIGlzIGVmZmVjdGl2ZSBmb3Igb3B0aW1pemluZyBsYXJnZSBub25saW5lYXIgcG9saWNpZXMgc3VjaCBhcyBuZXVyYWwgbmV0d29ya3MuIE91ciBleHBlcmltZW50cyBkZW1vbnN0cmF0ZSBpdHMgcm9idXN0IHBlcmZvcm1hbmNlIG9uIGEgd2lkZSB2YXJpZXR5IG9mIHRhc2tzOiBsZWFybmluZyBzaW11bGF0ZWQgcm9ib3RpYyBzd2ltbWluZywgaG9wcGluZywgYW5kIHdhbGtpbmcgZ2FpdHM7IGFuZCBwbGF5aW5nIEF0YXJpIGdhbWVzIHVzaW5nIGltYWdlcyBvZiB0aGUgc2NyZWVuIGFzIGlucHV0LiBEZXNwaXRlIGl0cyBhcHByb3hpbWF0aW9ucyB0aGF0IGRldmlhdGUgZnJvbSB0aGUgdGhlb3J5LCBUUlBPIHRlbmRzIHRvIGdpdmUgbW9ub3RvbmljIGltcHJvdmVtZW50LCB3aXRoIGxpdHRsZSB0dW5pbmcgb2YgaHlwZXJwYXJhbWV0ZXJzLiIsLCxVbnJlbGVhc2VkLFVuaXRlZCBTdGF0ZXMgb2YgQW1lcmljYSwsLCwsLDIwMjUtMTEtMjggMTE6NTM6NDQrMDA6MDAsLCwsLCxBY2FkZW1pYSwsLCwsLCwsLCwsLCwsLCwsLE5vCkNSRi1STk4sVmlzaW9uLEltYWdlIHNlZ21lbnRhdGlvbiwiVW5pdmVyc2l0eSBvZiBPeGZvcmQsU3RhbmZvcmQgVW5pdmVyc2l0eSxCYWlkdSIsIlNodWFpIFpoZW5nLCBTYWRlZXAgSmF5YXN1bWFuYSwgQmVybmFyZGlubyBSb21lcmEtUGFyZWRlcywgVmliaGF2IFZpbmVldCwgWmhpemhvbmcgU3UsIERhbG9uZyBEdSwgQ2hhbmcgSHVhbmcsIFBoaWxpcCBILiBTLiBUb3JyIiwyMDE1LTAyLTExLENvbmRpdGlvbmFsIFJhbmRvbSBGaWVsZHMgYXMgUmVjdXJyZW50IE5ldXJhbCBOZXR3b3JrcyxodHRwczovL2FyeGl2Lm9yZy9hYnMvMTUwMi4wMzI0MCwyNjYxLjAsLCwsLCwsLCwsLCwsVW5rbm93biwsLCwsIlVuaXRlZCBLaW5nZG9tIG9mIEdyZWF0IEJyaXRhaW4gYW5kIE5vcnRoZXJuIElyZWxhbmQsVW5pdGVkIFN0YXRlcyBvZiBBbWVyaWNhLENoaW5hIiwsLCwsLDIwMjUtMTEtMjggMTE6NTM6NDQrMDA6MDAsLCwsLCwiQWNhZGVtaWEsQWNhZGVtaWEsSW5kdXN0cnkiLCwsLCwsLCwsLCwsLCwsLCwsCiJNU1JBIChDLCBQUmVMVSkiLFZpc2lvbixJbWFnZSBjbGFzc2lmaWNhdGlvbixNaWNyb3NvZnQgUmVzZWFyY2gsIkthaW1pbmcgSGUsIFhpYW5neXUgWmhhbmcsIFNoYW9xaW5nIFJlbiwgSmlhbiBTdW4iLDIwMTUtMDItMDYsRGVsdmluZyBEZWVwIGludG8gUmVjdGlmaWVyczogU3VycGFzc2luZyBIdW1hbi1MZXZlbCBQZXJmb3JtYW5jZSBvbiBJbWFnZU5ldCBDbGFzc2lmaWNhdGlvbixodHRwczovL2FyeGl2Lm9yZy9hYnMvMTUwMi4wMTg1MiwyMDQ3NS4wLEhpZ2hseSBjaXRlZCwsODcwNDg4MDAuMCwiSSB1c2VkIHRoZSBhcmNoaXRlY3R1cmUgaW4gdGFibGUgMwpJIGlnbm9yZWQgYmlhc2VzLCBhbmQgYXNzdW1lZCBhIFNQUCBiaW4gc2l6ZSBvZiAyNTYKCjMqNyo3Kjk2Kzk2KjMqMyozODQrMzg0KjMqMyozODQqNSszODQqMyozKjc2OCs3NjgqMyozKjc2OCo1Kzc2OCozKjMqODk2Kzg5NiozKjMqODk2KjUrODk2Kig3KjcrMyozKzIqMisxKSo0MDk2KzQwOTYqNDA5Nis0MDk2KjEwMDA9MzMwNTgxNzkyCgoKCiIsMi4zOTc0MDMwMDhlKzE5LCIiInRyYWluaW5nIEMgb24gZWlnaHQgSzQwIEdQVXMsIHRha2VzIGFib3V0IDMtNCB3ZWVrcyIiCjAuMzMgdXRpbCByYXRlCihGcm9tIEltYWdlbmV0IHBhcGVyLWRhdGEsIEJlc2lyb2dsdSBldCBhbC4sIGZvcnRoY29taW5nKSAiLDEyODAwMDAsIiIiV2UgcGVyZm9ybSB0aGUgZXhwZXJpbWVudHMgb24gdGhlIDEwMDAtY2xhc3MgSW1hZ2VOZXQgMjAxMiBkYXRhc2V0IiIsIHBhcGVyOyBJbWFnZU5ldCAyMDEyIHRyYWluIHNldCBzaXplIGZyb20gaHR0cHM6Ly9odWdnaW5nZmFjZS5jby9kYXRhc2V0cy9pbWFnZW5ldC0xayIsNTg4LjAsLE5WSURJQSBUZXNsYSBLNDB0LCxDb25maWRlbnQsIlJlY3RpZmllZCBhY3RpdmF0aW9uIHVuaXRzIChyZWN0aWZpZXJzKSBhcmUgZXNzZW50aWFsIGZvciBzdGF0ZS1vZi10aGUtYXJ0IG5ldXJhbCBuZXR3b3Jrcy4gSW4gdGhpcyB3b3JrLCB3ZSBzdHVkeSByZWN0aWZpZXIgbmV1cmFsIG5ldHdvcmtzIGZvciBpbWFnZSBjbGFzc2lmaWNhdGlvbiBmcm9tIHR3byBhc3BlY3RzLiBGaXJzdCwgd2UgcHJvcG9zZSBhIFBhcmFtZXRyaWMgUmVjdGlmaWVkIExpbmVhciBVbml0IChQUmVMVSkgdGhhdCBnZW5lcmFsaXplcyB0aGUgdHJhZGl0aW9uYWwgcmVjdGlmaWVkIHVuaXQuIFBSZUxVIGltcHJvdmVzIG1vZGVsIGZpdHRpbmcgd2l0aCBuZWFybHkgemVybyBleHRyYSBjb21wdXRhdGlvbmFsIGNvc3QgYW5kIGxpdHRsZSBvdmVyZml0dGluZyByaXNrLiBTZWNvbmQsIHdlIGRlcml2ZSBhIHJvYnVzdCBpbml0aWFsaXphdGlvbiBtZXRob2QgdGhhdCBwYXJ0aWN1bGFybHkgY29uc2lkZXJzIHRoZSByZWN0aWZpZXIgbm9ubGluZWFyaXRpZXMuIFRoaXMgbWV0aG9kIGVuYWJsZXMgdXMgdG8gdHJhaW4gZXh0cmVtZWx5IGRlZXAgcmVjdGlmaWVkIG1vZGVscyBkaXJlY3RseSBmcm9tIHNjcmF0Y2ggYW5kIHRvIGludmVzdGlnYXRlIGRlZXBlciBvciB3aWRlciBuZXR3b3JrIGFyY2hpdGVjdHVyZXMuIEJhc2VkIG9uIG91ciBQUmVMVSBuZXR3b3JrcyAoUFJlTFUtbmV0cyksIHdlIGFjaGlldmUgNC45NCUgdG9wLTUgdGVzdCBlcnJvciBvbiB0aGUgSW1hZ2VOZXQgMjAxMiBjbGFzc2lmaWNhdGlvbiBkYXRhc2V0LiBUaGlzIGlzIGEgMjYlIHJlbGF0aXZlIGltcHJvdmVtZW50IG92ZXIgdGhlIElMU1ZSQyAyMDE0IHdpbm5lciAoR29vZ0xlTmV0LCA2LjY2JSkuIFRvIG91ciBrbm93bGVkZ2UsIG91ciByZXN1bHQgaXMgdGhlIGZpcnN0IHRvIHN1cnBhc3MgaHVtYW4tbGV2ZWwgcGVyZm9ybWFuY2UgKDUuMSUsIFJ1c3Nha292c2t5IGV0IGFsLikgb24gdGhpcyB2aXN1YWwgcmVjb2duaXRpb24gY2hhbGxlbmdlLiIsLCwsVW5pdGVkIFN0YXRlcyBvZiBBbWVyaWNhLCwsLCwsMjAyNi0wNS0yNSAxMjoxNDoyNSswMDowMCwsLCwsLEluZHVzdHJ5LCwsLCwsLCwxMzk0LjExNTcwODgwNDcwOCwsRlAzMixUcnVlLCxIYXJkd2FyZSwsLCwsClZHRy1GYWNlLFZpc2lvbixGYWNlIHJlY29nbml0aW9uLFVuaXZlcnNpdHkgb2YgT3hmb3JkLCJPbWthciBNLiBQYXJraGksIEEuIFZlZGFsZGksIEFuZHJldyBaaXNzZXJtYW4iLDIwMTUtMDEtMDEsRGVlcCBGYWNlIFJlY29nbml0aW9uLGh0dHBzOi8vd3d3LnNlbWFudGljc2Nob2xhci5vcmcvcGFwZXIvRGVlcC1GYWNlLVJlY29nbml0aW9uLVBhcmtoaS1WZWRhbGRpLzE2MmVhOTY5ZDE5MjllZDE4MGNjNmRlOWYwYmYxMTY5OTNmZjZlMDYsLCJTT1RBIGltcHJvdmVtZW50LEhpZ2hseSBjaXRlZCIsImh0dHBzOi8vcGFwZXJzd2l0aGNvZGUuY29tL3NvdGEvZmFjZS12ZXJpZmljYXRpb24tb24teW91dHViZS1mYWNlcy1kYiAgCgoiImFjaGlldmUgY29tcGFyYWJsZSBzdGF0ZSBvZiB0aGUgYXJ0IHJlc3VsdHMgb24gdGhlIHN0YW5kYXJkIExGVyBhbmQgWVRGIGZhY2UgYmVuY2htYXJrcy4iIiIsMTM4MDAwMDAwLjAsVGhlaXIgbGFyZ2VzdCBtb2RlbCB1c2VzIHRoZSBWR0cxNiBhcmNoaXRlY3R1cmUsLCwyNjAwMDAwLFRhYmxlIDIgaW4gaHR0cHM6Ly93d3cuYm12YS1hcmNoaXZlLm9yZy51ay9ibXZjLzIwMTUvcGFwZXJzL3BhcGVyMDQxL2Fic3RyYWN0MDQxLnBkZiwsLE5WSURJQSBHZUZvcmNlIEdUWCBUaXRhbiBCbGFjayxTdXBlcnZpc2VkLENvbmZpZGVudCwiVGhlIGdvYWwgb2YgdGhpcyBwYXBlciBpcyBmYWNlIHJlY29nbml0aW9uIOKAkyBmcm9tIGVpdGhlciBhIHNpbmdsZSBwaG90b2dyYXBoIG9yIGZyb20gYSBzZXQgb2YgZmFjZXMgdHJhY2tlZCBpbiBhIHZpZGVvLiBSZWNlbnQgcHJvZ3Jlc3MgaW4gdGhpcyBhcmVhIGhhcyBiZWVuIGR1ZSB0byB0d28gZmFjdG9yczogKGkpIGVuZCB0byBlbmQgbGVhcm5pbmcgZm9yIHRoZSB0YXNrIHVzaW5nIGEgY29udm9sdXRpb25hbCBuZXVyYWwgbmV0d29yayAoQ05OKSwgYW5kIChpaSkgdGhlIGF2YWlsYWJpbGl0eSBvZiB2ZXJ5IGxhcmdlIHNjYWxlIHRyYWluaW5nIGRhdGFzZXRzLiBXZSBtYWtlIHR3byBjb250cmlidXRpb25zOiBmaXJzdCwgd2Ugc2hvdyBob3cgYSB2ZXJ5IGxhcmdlIHNjYWxlIGRhdGFzZXQgKDIuNk0gaW1hZ2VzLCBvdmVyIDIuNksgcGVvcGxlKSBjYW4gYmUgYXNzZW1ibGVkIGJ5IGEgY29tYmluYXRpb24gb2YgYXV0b21hdGlvbiBhbmQgaHVtYW4gaW4gdGhlIGxvb3AsIGFuZCBkaXNjdXNzIHRoZSB0cmFkZSBvZmYgYmV0d2VlbiBkYXRhIHB1cml0eSBhbmQgdGltZTsgc2Vjb25kLCB3ZSB0cmF2ZXJzZSB0aHJvdWdoIHRoZSBjb21wbGV4aXRpZXMgb2YgZGVlcCBuZXR3b3JrIHRyYWluaW5nIGFuZCBmYWNlIHJlY29nbml0aW9uIHRvIHByZXNlbnQgbWV0aG9kcyBhbmQgcHJvY2VkdXJlcyB0byBhY2hpZXZlIGNvbXBhcmFibGUgc3RhdGUgb2YgdGhlIGFydCByZXN1bHRzIG9uIHRoZSBzdGFuZGFyZCBMRlcgYW5kIFlURiBmYWNlIGJlbmNobWFya3MuIiwsLFVucmVsZWFzZWQsVW5pdGVkIEtpbmdkb20gb2YgR3JlYXQgQnJpdGFpbiBhbmQgTm9ydGhlcm4gSXJlbGFuZCwsLCw0LjAsLDIwMjUtMTEtMjggMTE6NTM6NDQrMDA6MDAsLCwsLCxBY2FkZW1pYSwsLCwsLCwsLCwsLDIxMzEuOTk1Njc1Njc5NjIxNCwsLCwsLE5vClNDUk4gKFN0cnVjdHVyYWxseSBDb25zdHJhaW5lZCBSZWN1cnJlbnQgTmV0d29yayksTGFuZ3VhZ2UsTGFuZ3VhZ2UgbW9kZWxpbmcsRmFjZWJvb2sgQUkgUmVzZWFyY2gsIlRvbWFzIE1pa29sb3YsIEFybWFuZCBKb3VsaW4sIFN1bWl0IENob3ByYSwgTWljaGFlbCBNYXRoaWV1LCBNYXJjJ0F1cmVsaW8gUmFuemF0byIsMjAxNC0xMi0yNCxMZWFybmluZyBMb25nZXIgTWVtb3J5IGluIFJlY3VycmVudCBOZXVyYWwgTmV0d29ya3MsaHR0cHM6Ly9hcnhpdi5vcmcvYWJzLzE0MTIuNzc1MywzMDYuMCwsLDI2NTAwMDAwLjAsLCwsLCwsLCwsLCJSZWN1cnJlbnQgbmV1cmFsIG5ldHdvcmsgaXMgYSBwb3dlcmZ1bCBtb2RlbCB0aGF0IGxlYXJucyB0ZW1wb3JhbCBwYXR0ZXJucyBpbiBzZXF1ZW50aWFsIGRhdGEuIEZvciBhIGxvbmcgdGltZSwgaXQgd2FzIGJlbGlldmVkIHRoYXQgcmVjdXJyZW50IG5ldHdvcmtzIGFyZSBkaWZmaWN1bHQgdG8gdHJhaW4gdXNpbmcgc2ltcGxlIG9wdGltaXplcnMsIHN1Y2ggYXMgc3RvY2hhc3RpYyBncmFkaWVudCBkZXNjZW50LCBkdWUgdG8gdGhlIHNvLWNhbGxlZCB2YW5pc2hpbmcgZ3JhZGllbnQgcHJvYmxlbS4gSW4gdGhpcyBwYXBlciwgd2Ugc2hvdyB0aGF0IGxlYXJuaW5nIGxvbmdlciB0ZXJtIHBhdHRlcm5zIGluIHJlYWwgZGF0YSwgc3VjaCBhcyBpbiBuYXR1cmFsIGxhbmd1YWdlLCBpcyBwZXJmZWN0bHkgcG9zc2libGUgdXNpbmcgZ3JhZGllbnQgZGVzY2VudC4gVGhpcyBpcyBhY2hpZXZlZCBieSB1c2luZyBhIHNsaWdodCBzdHJ1Y3R1cmFsIG1vZGlmaWNhdGlvbiBvZiB0aGUgc2ltcGxlIHJlY3VycmVudCBuZXVyYWwgbmV0d29yayBhcmNoaXRlY3R1cmUuIFdlIGVuY291cmFnZSBzb21lIG9mIHRoZSBoaWRkZW4gdW5pdHMgdG8gY2hhbmdlIHRoZWlyIHN0YXRlIHNsb3dseSBieSBtYWtpbmcgcGFydCBvZiB0aGUgcmVjdXJyZW50IHdlaWdodCBtYXRyaXggY2xvc2UgdG8gaWRlbnRpdHksIHRodXMgZm9ybWluZyBraW5kIG9mIGEgbG9uZ2VyIHRlcm0gbWVtb3J5LiBXZSBldmFsdWF0ZSBvdXIgbW9kZWwgaW4gbGFuZ3VhZ2UgbW9kZWxpbmcgZXhwZXJpbWVudHMsIHdoZXJlIHdlIG9idGFpbiBzaW1pbGFyIHBlcmZvcm1hbmNlIHRvIHRoZSBtdWNoIG1vcmUgY29tcGxleCBMb25nIFNob3J0IFRlcm0gTWVtb3J5IChMU1RNKSBuZXR3b3JrcyAoSG9jaHJlaXRlciAmIFNjaG1pZGh1YmVyLCAxOTk3KS4iLCxTQ1JOKFN0cnVjdHVyYWxseSBDb25zdHJhaW5lZCBSZWN1cnJlbnQgTmV0d29yayksVW5yZWxlYXNlZCwiVW5pdGVkIFN0YXRlcyBvZiBBbWVyaWNhLEZyYW5jZSIsLCwsLCwyMDI2LTAyLTExIDE5OjI2OjI3KzAwOjAwLCwsLCwsSW5kdXN0cnksLCwsLE9wZW4gc291cmNlLCJjb2RlLCBCU0QgbGljZW5zZTogaHR0cHM6Ly9naXRodWIuY29tL2ZhY2Vib29rYXJjaGl2ZS9TQ1JOTnMgIiwsLCwsLCwsLCwsLE5vCk4tZ3JhbStDYWNoZSAoUFRCKSxMYW5ndWFnZSxMYW5ndWFnZSBtb2RlbGluZyxGYWNlYm9vayBBSSBSZXNlYXJjaCwiVG9tYXMgTWlrb2xvdiwgQXJtYW5kIEpvdWxpbiwgU3VtaXQgQ2hvcHJhLCBNaWNoYWVsIE1hdGhpZXUsIE1hcmMnQXVyZWxpbyBSYW56YXRvIiwyMDE0LTEyLTI0LExlYXJuaW5nIExvbmdlciBNZW1vcnkgaW4gUmVjdXJyZW50IE5ldXJhbCBOZXR3b3JrcyxodHRwczovL2FyeGl2Lm9yZy9hYnMvMTQxMi43NzUzLCwsLCwsLCwsLCwsLCxDb25maWRlbnQsIlJlY3VycmVudCBuZXVyYWwgbmV0d29yayBpcyBhIHBvd2VyZnVsIG1vZGVsIHRoYXQgbGVhcm5zIHRlbXBvcmFsIHBhdHRlcm5zIGluIHNlcXVlbnRpYWwgZGF0YS4gRm9yIGEgbG9uZyB0aW1lLCBpdCB3YXMgYmVsaWV2ZWQgdGhhdCByZWN1cnJlbnQgbmV0d29ya3MgYXJlIGRpZmZpY3VsdCB0byB0cmFpbiB1c2luZyBzaW1wbGUgb3B0aW1pemVycywgc3VjaCBhcyBzdG9jaGFzdGljIGdyYWRpZW50IGRlc2NlbnQsIGR1ZSB0byB0aGUgc28tY2FsbGVkIHZhbmlzaGluZyBncmFkaWVudCBwcm9ibGVtLiBJbiB0aGlzIHBhcGVyLCB3ZSBzaG93IHRoYXQgbGVhcm5pbmcgbG9uZ2VyIHRlcm0gcGF0dGVybnMgaW4gcmVhbCBkYXRhLCBzdWNoIGFzIGluIG5hdHVyYWwgbGFuZ3VhZ2UsIGlzIHBlcmZlY3RseSBwb3NzaWJsZSB1c2luZyBncmFkaWVudCBkZXNjZW50LiBUaGlzIGlzIGFjaGlldmVkIGJ5IHVzaW5nIGEgc2xpZ2h0IHN0cnVjdHVyYWwgbW9kaWZpY2F0aW9uIG9mIHRoZSBzaW1wbGUgcmVjdXJyZW50IG5ldXJhbCBuZXR3b3JrIGFyY2hpdGVjdHVyZS4gV2UgZW5jb3VyYWdlIHNvbWUgb2YgdGhlIGhpZGRlbiB1bml0cyB0byBjaGFuZ2UgdGhlaXIgc3RhdGUgc2xvd2x5IGJ5IG1ha2luZyBwYXJ0IG9mIHRoZSByZWN1cnJlbnQgd2VpZ2h0IG1hdHJpeCBjbG9zZSB0byBpZGVudGl0eSwgdGh1cyBmb3JtaW5nIGtpbmQgb2YgYSBsb25nZXIgdGVybSBtZW1vcnkuIFdlIGV2YWx1YXRlIG91ciBtb2RlbCBpbiBsYW5ndWFnZSBtb2RlbGluZyBleHBlcmltZW50cywgd2hlcmUgd2Ugb2J0YWluIHNpbWlsYXIgcGVyZm9ybWFuY2UgdG8gdGhlIG11Y2ggbW9yZSBjb21wbGV4IExvbmcgU2hvcnQgVGVybSBNZW1vcnkgKExTVE0pIG5ldHdvcmtzIChIb2NocmVpdGVyICYgU2NobWlkaHViZXIsIDE5OTcpLiIsLE4tZ3JhbStDYWNoZSxVbnJlbGVhc2VkLCJVbml0ZWQgU3RhdGVzIG9mIEFtZXJpY2EsRnJhbmNlIiwsLCwsLDIwMjYtMDItMTEgMTk6MjY6MjcrMDA6MDAsLCwsLCxJbmR1c3RyeSwsLCwsVW5yZWxlYXNlZCwsLCwsLCwsLCwsLCxObwpOLWdyYW0gKFBUQiksTGFuZ3VhZ2UsTGFuZ3VhZ2UgbW9kZWxpbmcsRmFjZWJvb2sgQUkgUmVzZWFyY2gsIlRvbWFzIE1pa29sb3YsIEFybWFuZCBKb3VsaW4sIFN1bWl0IENob3ByYSwgTWljaGFlbCBNYXRoaWV1LCBNYXJjJ0F1cmVsaW8gUmFuemF0byIsMjAxNC0xMi0yNCxMZWFybmluZyBMb25nZXIgTWVtb3J5IGluIFJlY3VycmVudCBOZXVyYWwgTmV0d29ya3MsaHR0cHM6Ly9hcnhpdi5vcmcvYWJzLzE0MTIuNzc1MywsLCwsLCwsLCwsLCwsQ29uZmlkZW50LCJSZWN1cnJlbnQgbmV1cmFsIG5ldHdvcmsgaXMgYSBwb3dlcmZ1bCBtb2RlbCB0aGF0IGxlYXJucyB0ZW1wb3JhbCBwYXR0ZXJucyBpbiBzZXF1ZW50aWFsIGRhdGEuIEZvciBhIGxvbmcgdGltZSwgaXQgd2FzIGJlbGlldmVkIHRoYXQgcmVjdXJyZW50IG5ldHdvcmtzIGFyZSBkaWZmaWN1bHQgdG8gdHJhaW4gdXNpbmcgc2ltcGxlIG9wdGltaXplcnMsIHN1Y2ggYXMgc3RvY2hhc3RpYyBncmFkaWVudCBkZXNjZW50LCBkdWUgdG8gdGhlIHNvLWNhbGxlZCB2YW5pc2hpbmcgZ3JhZGllbnQgcHJvYmxlbS4gSW4gdGhpcyBwYXBlciwgd2Ugc2hvdyB0aGF0IGxlYXJuaW5nIGxvbmdlciB0ZXJtIHBhdHRlcm5zIGluIHJlYWwgZGF0YSwgc3VjaCBhcyBpbiBuYXR1cmFsIGxhbmd1YWdlLCBpcyBwZXJmZWN0bHkgcG9zc2libGUgdXNpbmcgZ3JhZGllbnQgZGVzY2VudC4gVGhpcyBpcyBhY2hpZXZlZCBieSB1c2luZyBhIHNsaWdodCBzdHJ1Y3R1cmFsIG1vZGlmaWNhdGlvbiBvZiB0aGUgc2ltcGxlIHJlY3VycmVudCBuZXVyYWwgbmV0d29yayBhcmNoaXRlY3R1cmUuIFdlIGVuY291cmFnZSBzb21lIG9mIHRoZSBoaWRkZW4gdW5pdHMgdG8gY2hhbmdlIHRoZWlyIHN0YXRlIHNsb3dseSBieSBtYWtpbmcgcGFydCBvZiB0aGUgcmVjdXJyZW50IHdlaWdodCBtYXRyaXggY2xvc2UgdG8gaWRlbnRpdHksIHRodXMgZm9ybWluZyBraW5kIG9mIGEgbG9uZ2VyIHRlcm0gbWVtb3J5LiBXZSBldmFsdWF0ZSBvdXIgbW9kZWwgaW4gbGFuZ3VhZ2UgbW9kZWxpbmcgZXhwZXJpbWVudHMsIHdoZXJlIHdlIG9idGFpbiBzaW1pbGFyIHBlcmZvcm1hbmNlIHRvIHRoZSBtdWNoIG1vcmUgY29tcGxleCBMb25nIFNob3J0IFRlcm0gTWVtb3J5IChMU1RNKSBuZXR3b3JrcyAoSG9jaHJlaXRlciAmIFNjaG1pZGh1YmVyLCAxOTk3KS4iLCxOLWdyYW0sVW5yZWxlYXNlZCwiVW5pdGVkIFN0YXRlcyBvZiBBbWVyaWNhLEZyYW5jZSIsLCwsLCwyMDI2LTAyLTExIDE5OjI2OjI3KzAwOjAwLCwsLCwsSW5kdXN0cnksLCwsLFVucmVsZWFzZWQsLCwsLCwsLCwsLCwsTm8KQURBTSAoQ0lGQVItMTApLFZpc2lvbixJbWFnZSBjbGFzc2lmaWNhdGlvbiwiVW5pdmVyc2l0eSBvZiBBbXN0ZXJkYW0sT3BlbkFJLFVuaXZlcnNpdHkgb2YgVG9yb250byIsIkRpZWRlcmlrIFAuIEtpbmdtYSwgSmltbXkgQmEiLDIwMTQtMTItMjIsQWRhbTogQSBNZXRob2QgZm9yIFN0b2NoYXN0aWMgT3B0aW1pemF0aW9uLGh0dHBzOi8vYXJ4aXYub3JnL2Ficy8xNDEyLjY5ODAsMTY2MjY3LjAsSGlnaGx5IGNpdGVkLCwyMzcwMDAwLjAsIkNJRkFSLTEwIHdpdGggYzY0LWM2NC1jMTI4LTEwMDAgYXJjaGl0ZWN0dXJlCgoiIk91ciBDTk4gYXJjaGl0ZWN0dXJlIGhhcyB0aHJlZSBhbHRlcm5hdGluZyBzdGFnZXMgb2YgNXg1IGNvbnZvbHV0aW9uIGZpbHRlcnMgYW5kIDN4MyBtYXggcG9vbGluZyB3aXRoIHN0cmlkZSBvZiAyIHRoYXQgYXJlIGZvbGxvd2VkIGJ5IGEgZnVsbHkgY29ubmVjdGVkIGxheWVyIG9mIDEwMDAgcmVjdGlmaWVkIGxpbmVhciBoaWRkZW4gdW5pdHMgKFJlTFXigJlzKS4gIiIKCiIiVHJhaW5pbmcgY29zdCBvdmVyIDQ1IGVwb2Nocy4gQ0lGQVItMTAgd2l0aCBjNjQtYzY0LWMxMjgtMTAwMCBhcmNoaXRlY3R1cmUuIiIKCkNJRkFSLTEwJ3MgaW5wdXQgZGltZW5zaW9uIGlzIDMyeDMyeDMKClBhcmFtZXRlcjoKMyo2NCo1KjUrNjQqNjQqNSo1KzY0KjEyOCo1KjUrMTI4KjQqNCoxMDAwKzEwMDAqMTA9MjM3MDAwMAoKCgoiLDYyNDk3OTgwMDAwMDAwMC4wLCJGcm9tIGh0dHBzOi8vb3BlbmFpLmNvbS9ibG9nL2FpLWFuZC1jb21wdXRlLyBBcHBlbmRpeAoKbGVzcyB0aGFuIDAuMDAwNyBwZnMtZGF5cyAoODY0MDAqMTBeMTUqMC4wMDA3KQoKTWFudWFsIGVzdGltYXRlOiAKMyAoZm9yd2FyZC1iYWNrd2FyZCBhZGp1c3RtZW50KSAqIDkyNTg5NjAwIGZsb3AgcGVyIGZvcndhcmQgcGFzcyAqIDUwMDAwIGV4YW1wbGVzICogNDUgZXBvY2hzID0gNjI0OTc5ODAwMDAwMDAwICg2LjI1ZTE0KQoKIiw1MDAwMCxBc3N1bWVkIHRoZXkgdXNlZCB0aGUgc3RhbmRhcmQgQ0lGQVItMTAgdHJhaW5pbmcgc3BsaXQsLCwsLENvbmZpZGVudCwiV2UgaW50cm9kdWNlIEFkYW0sIGFuIGFsZ29yaXRobSBmb3IgZmlyc3Qtb3JkZXIgZ3JhZGllbnQtYmFzZWQgb3B0aW1pemF0aW9uIG9mIHN0b2NoYXN0aWMgb2JqZWN0aXZlIGZ1bmN0aW9ucywgYmFzZWQgb24gYWRhcHRpdmUgZXN0aW1hdGVzIG9mIGxvd2VyLW9yZGVyIG1vbWVudHMuIFRoZSBtZXRob2QgaXMgc3RyYWlnaHRmb3J3YXJkIHRvIGltcGxlbWVudCwgaXMgY29tcHV0YXRpb25hbGx5IGVmZmljaWVudCwgaGFzIGxpdHRsZSBtZW1vcnkgcmVxdWlyZW1lbnRzLCBpcyBpbnZhcmlhbnQgdG8gZGlhZ29uYWwgcmVzY2FsaW5nIG9mIHRoZSBncmFkaWVudHMsIGFuZCBpcyB3ZWxsIHN1aXRlZCBmb3IgcHJvYmxlbXMgdGhhdCBhcmUgbGFyZ2UgaW4gdGVybXMgb2YgZGF0YSBhbmQvb3IgcGFyYW1ldGVycy4gVGhlIG1ldGhvZCBpcyBhbHNvIGFwcHJvcHJpYXRlIGZvciBub24tc3RhdGlvbmFyeSBvYmplY3RpdmVzIGFuZCBwcm9ibGVtcyB3aXRoIHZlcnkgbm9pc3kgYW5kL29yIHNwYXJzZSBncmFkaWVudHMuIFRoZSBoeXBlci1wYXJhbWV0ZXJzIGhhdmUgaW50dWl0aXZlIGludGVycHJldGF0aW9ucyBhbmQgdHlwaWNhbGx5IHJlcXVpcmUgbGl0dGxlIHR1bmluZy4gU29tZSBjb25uZWN0aW9ucyB0byByZWxhdGVkIGFsZ29yaXRobXMsIG9uIHdoaWNoIEFkYW0gd2FzIGluc3BpcmVkLCBhcmUgZGlzY3Vzc2VkLiBXZSBhbHNvIGFuYWx5emUgdGhlIHRoZW9yZXRpY2FsIGNvbnZlcmdlbmNlIHByb3BlcnRpZXMgb2YgdGhlIGFsZ29yaXRobSBhbmQgcHJvdmlkZSBhIHJlZ3JldCBib3VuZCBvbiB0aGUgY29udmVyZ2VuY2UgcmF0ZSB0aGF0IGlzIGNvbXBhcmFibGUgdG8gdGhlIGJlc3Qga25vd24gcmVzdWx0cyB1bmRlciB0aGUgb25saW5lIGNvbnZleCBvcHRpbWl6YXRpb24gZnJhbWV3b3JrLiBFbXBpcmljYWwgcmVzdWx0cyBkZW1vbnN0cmF0ZSB0aGF0IEFkYW0gd29ya3Mgd2VsbCBpbiBwcmFjdGljZSBhbmQgY29tcGFyZXMgZmF2b3JhYmx5IHRvIG90aGVyIHN0b2NoYXN0aWMgb3B0aW1pemF0aW9uIG1ldGhvZHMuIEZpbmFsbHksIHdlIGRpc2N1c3MgQWRhTWF4LCBhIHZhcmlhbnQgb2YgQWRhbSBiYXNlZCBvbiB0aGUgaW5maW5pdHkgbm9ybS4iLCwsVW5yZWxlYXNlZCwiTmV0aGVybGFuZHMsVW5pdGVkIFN0YXRlcyBvZiBBbWVyaWNhLENhbmFkYSIsLCwsLCwyMDI2LTA1LTI1IDEyOjE1OjExKzAwOjAwLCwsLCwsIkFjYWRlbWlhLEluZHVzdHJ5LEFjYWRlbWlhIiwsLCwsVW5yZWxlYXNlZCwsLCwsLCwsIlRoaXJkLXBhcnR5IGVzdGltYXRpb24sT3BlcmF0aW9uIGNvdW50aW5nIiwsLCwsTm8KRGVlcExhYixWaXNpb24sSW1hZ2Ugc2VnbWVudGF0aW9uLCJHb29nbGUsVW5pdmVyc2l0eSBvZiBDYWxpZm9ybmlhIExvcyBBbmdlbGVzIChVQ0xBKSIsIkxpYW5nLUNoaWVoIENoZW4sIEdlb3JnZSBQYXBhbmRyZW91LCBJYXNvbmFzIEtva2tpbm9zLCBLZXZpbiBNdXJwaHksIEFsYW4gTC4gWXVpbGxlIiwyMDE0LTEyLTIyLFNlbWFudGljIEltYWdlIFNlZ21lbnRhdGlvbiB3aXRoIERlZXAgQ29udm9sdXRpb25hbCBOZXRzIGFuZCBGdWxseSBDb25uZWN0ZWQgQ1JGcyxodHRwczovL2FyeGl2Lm9yZy9hYnMvMTQxMi43MDYyLDUyMzQuMCwsLCwsLCwsLCwsLCxVbmtub3duLCwsLCwiVW5pdGVkIFN0YXRlcyBvZiBBbWVyaWNhLFVuaXRlZCBTdGF0ZXMgb2YgQW1lcmljYSIsLCwsLCwyMDI2LTA1LTI1IDEyOjE1OjA5KzAwOjAwLCwsLCwsIkluZHVzdHJ5LEFjYWRlbWlhIiwsLCwsLCwsLCxGUDMyLCwsLCwsLCwKNC1ncmFtICsgOCBERU5OLExhbmd1YWdlLExhbmd1YWdlIG1vZGVsaW5nLElCTSwiS2FydGlrIEF1ZGhraGFzaSwgQWJoaW5hdiBTZXRoeSwgQmh1dmFuYSBSYW1hYmhhZHJhbiIsMjAxNC0xMi0yMixEaXZlcnNlIEVtYmVkZGluZyBOZXVyYWwgTmV0d29yayBMYW5ndWFnZSBNb2RlbHMsaHR0cHM6Ly9hcnhpdi5vcmcvYWJzLzE0MTIuNzA2MywyLjAsLCwxNjEwMDAwMC4wMDAwMDAwMDIsLCwsLCwsLCwsLCJXZSBwcm9wb3NlIERpdmVyc2UgRW1iZWRkaW5nIE5ldXJhbCBOZXR3b3JrIChERU5OKSwgYSBub3ZlbCBhcmNoaXRlY3R1cmUgZm9yIGxhbmd1YWdlIG1vZGVscyAoTE1zKS4gQSBERU5OTE0gcHJvamVjdHMgdGhlIGlucHV0IHdvcmQgaGlzdG9yeSB2ZWN0b3Igb250byBtdWx0aXBsZSBkaXZlcnNlIGxvdy1kaW1lbnNpb25hbCBzdWItc3BhY2VzIGluc3RlYWQgb2YgYSBzaW5nbGUgaGlnaGVyLWRpbWVuc2lvbmFsIHN1Yi1zcGFjZSBhcyBpbiBjb252ZW50aW9uYWwgZmVlZC1mb3J3YXJkIG5ldXJhbCBuZXR3b3JrIExNcy4gV2UgZW5jb3VyYWdlIHRoZXNlIHN1Yi1zcGFjZXMgdG8gYmUgZGl2ZXJzZSBkdXJpbmcgbmV0d29yayB0cmFpbmluZyB0aHJvdWdoIGFuIGF1Z21lbnRlZCBsb3NzIGZ1bmN0aW9uLiBPdXIgbGFuZ3VhZ2UgbW9kZWxpbmcgZXhwZXJpbWVudHMgb24gdGhlIFBlbm4gVHJlZWJhbmsgZGF0YSBzZXQgc2hvdyB0aGUgcGVyZm9ybWFuY2UgYmVuZWZpdCBvZiB1c2luZyBhIERFTk5MTS4iLCw0LWdyYW0gKyA4IERFTk4sVW5yZWxlYXNlZCxVbml0ZWQgU3RhdGVzIG9mIEFtZXJpY2EsLCwsLCwyMDI2LTA1LTI1IDEyOjE1OjA5KzAwOjAwLCwsLCwsSW5kdXN0cnksLCwsLFVucmVsZWFzZWQsLCwsLCwsLCwsLCwsTm8KRnJhY3Rpb25hbCBNYXgtUG9vbGluZyxWaXNpb24sSW1hZ2UgY2xhc3NpZmljYXRpb24sVW5pdmVyc2l0eSBvZiBXYXJ3aWNrLEJlbmphbWluIEdyYWhhbSwyMDE0LTEyLTE4LEZyYWN0aW9uYWwgTWF4LVBvb2xpbmcsaHR0cHM6Ly9hcnhpdi5vcmcvYWJzLzE0MTIuNjA3MXY0LDY3Mi4wLFNPVEEgaW1wcm92ZW1lbnQsIiIiZm9yIGluc3RhbmNlLCB3ZSBpbXByb3ZlIG9uIHRoZSBzdGF0ZS1vZi10aGUgYXJ0IGZvciBDSUZBUi0xMDAgd2l0aG91dCBldmVuIHVzaW5nIGRyb3BvdXQuIiIiLDI3MDAwMDAwLjAsMjdNIHdlaWdodHMgaW4gbGFyZ2VzdCBDSUZBUi0xMDAgbW9kZWwsMWUrMTcsIkZvciB0aGUgMTJNIHBhcmFtIG1vZGVsLCB0cmFpbmluZyByZXF1aXJlZCAiIjE4IGhvdXJzIG9uIGEgR2VGb3JjZSBHVFggNzgwIiIuIFNvIHdvdWxkIGJlIHNvbWV3aGF0IGxhcmdlciBmb3IgMjdNLgoKNCBURkxPUFMgKiAxOCAqIDM2MDAgKiAwLjQgPSAxZTE3Iiw5MDEyMDAsLDE4LjAsLE5WSURJQSBHZUZvcmNlIEdUWCA3ODAsLExpa2VseSwiQ29udm9sdXRpb25hbCBuZXR3b3JrcyBhbG1vc3QgYWx3YXlzIGluY29ycG9yYXRlIHNvbWUgZm9ybSBvZiBzcGF0aWFsIHBvb2xpbmcsIGFuZCB2ZXJ5IG9mdGVuIGl0IGlzIGFscGhhIHRpbWVzIGFscGhhIG1heC1wb29saW5nIHdpdGggYWxwaGE9Mi4gTWF4LXBvb2xpbmcgYWN0IG9uIHRoZSBoaWRkZW4gbGF5ZXJzIG9mIHRoZSBuZXR3b3JrLCByZWR1Y2luZyB0aGVpciBzaXplIGJ5IGFuIGludGVnZXIgbXVsdGlwbGljYXRpdmUgZmFjdG9yIGFscGhhLiBUaGUgYW1hemluZyBieS1wcm9kdWN0IG9mIGRpc2NhcmRpbmcgNzUlIG9mIHlvdXIgZGF0YSBpcyB0aGF0IHlvdSBidWlsZCBpbnRvIHRoZSBuZXR3b3JrIGEgZGVncmVlIG9mIGludmFyaWFuY2Ugd2l0aCByZXNwZWN0IHRvIHRyYW5zbGF0aW9ucyBhbmQgZWxhc3RpYyBkaXN0b3J0aW9ucy4gSG93ZXZlciwgaWYgeW91IHNpbXBseSBhbHRlcm5hdGUgY29udm9sdXRpb25hbCBsYXllcnMgd2l0aCBtYXgtcG9vbGluZyBsYXllcnMsIHBlcmZvcm1hbmNlIGlzIGxpbWl0ZWQgZHVlIHRvIHRoZSByYXBpZCByZWR1Y3Rpb24gaW4gc3BhdGlhbCBzaXplLCBhbmQgdGhlIGRpc2pvaW50IG5hdHVyZSBvZiB0aGUgcG9vbGluZyByZWdpb25zLiBXZSBoYXZlIGZvcm11bGF0ZWQgYSBmcmFjdGlvbmFsIHZlcnNpb24gb2YgbWF4LXBvb2xpbmcgd2hlcmUgYWxwaGEgaXMgYWxsb3dlZCB0byB0YWtlIG5vbi1pbnRlZ2VyIHZhbHVlcy4gT3VyIHZlcnNpb24gb2YgbWF4LXBvb2xpbmcgaXMgc3RvY2hhc3RpYyBhcyB0aGVyZSBhcmUgbG90cyBvZiBkaWZmZXJlbnQgd2F5cyBvZiBjb25zdHJ1Y3Rpbmcgc3VpdGFibGUgcG9vbGluZyByZWdpb25zLiBXZSBmaW5kIHRoYXQgb3VyIGZvcm0gb2YgZnJhY3Rpb25hbCBtYXgtcG9vbGluZyByZWR1Y2VzIG92ZXJmaXR0aW5nIG9uIGEgdmFyaWV0eSBvZiBkYXRhc2V0czogZm9yIGluc3RhbmNlLCB3ZSBpbXByb3ZlIG9uIHRoZSBzdGF0ZS1vZi10aGUgYXJ0IGZvciBDSUZBUi0xMDAgd2l0aG91dCBldmVuIHVzaW5nIGRyb3BvdXQuIiwyNTAuMCwsLFVuaXRlZCBLaW5nZG9tIG9mIEdyZWF0IEJyaXRhaW4gYW5kIE5vcnRoZXJuIElyZWxhbmQsLCwsLCwyMDI1LTExLTI4IDExOjUzOjQ0KzAwOjAwLCwsLCwsQWNhZGVtaWEsLCwsLCwsLCwsLCwsSGFyZHdhcmUsLCwsLApOVE0sIk90aGVyLExhbmd1YWdlIixTZXF1ZW5jZSBtZW1vcml6YXRpb24sR29vZ2xlIERlZXBNaW5kLCJBbGV4IEdyYXZlcywgR3JlZyBXYXluZSwgSXZvIERhbmloZWxrYSIsMjAxNC0xMi0xMCxOZXVyYWwgVHVyaW5nIE1hY2hpbmVzLGh0dHBzOi8vYXJ4aXYub3JnL2Ficy8xNDEwLjU0MDEsMjUzNi4wLCwsLCwsLDEwMDAwMDAwLCwsLCwsVW5rbm93biwiV2UgZXh0ZW5kIHRoZSBjYXBhYmlsaXRpZXMgb2YgbmV1cmFsIG5ldHdvcmtzIGJ5IGNvdXBsaW5nIHRoZW0gdG8gZXh0ZXJuYWwgbWVtb3J5IHJlc291cmNlcywgd2hpY2ggdGhleSBjYW4gaW50ZXJhY3Qgd2l0aCBieSBhdHRlbnRpb25hbCBwcm9jZXNzZXMuIFRoZSBjb21iaW5lZCBzeXN0ZW0gaXMgYW5hbG9nb3VzIHRvIGEgVHVyaW5nIE1hY2hpbmUgb3IgVm9uIE5ldW1hbm4gYXJjaGl0ZWN0dXJlIGJ1dCBpcyBkaWZmZXJlbnRpYWJsZSBlbmQtdG8tZW5kLCBhbGxvd2luZyBpdCB0byBiZSBlZmZpY2llbnRseSB0cmFpbmVkIHdpdGggZ3JhZGllbnQgZGVzY2VudC4gUHJlbGltaW5hcnkgcmVzdWx0cyBkZW1vbnN0cmF0ZSB0aGF0IE5ldXJhbCBUdXJpbmcgTWFjaGluZXMgY2FuIGluZmVyIHNpbXBsZSBhbGdvcml0aG1zIHN1Y2ggYXMgY29weWluZywgc29ydGluZywgYW5kIGFzc29jaWF0aXZlIHJlY2FsbCBmcm9tIGlucHV0IGFuZCBvdXRwdXQgZXhhbXBsZXMuIiwsLCxVbml0ZWQgU3RhdGVzIG9mIEFtZXJpY2EsLCwsLCwyMDI2LTA1LTI1IDEyOjE1OjEwKzAwOjAwLCwsLCwsSW5kdXN0cnksLCwsLCwsLCwsLCwsLCwsLCwKU05NLXNraXAsTGFuZ3VhZ2UsTGFuZ3VhZ2UgbW9kZWxpbmcsR29vZ2xlLCJOb2FtIFNoYXplZXIsIEpvcmlzIFBlbGVtYW5zLCBDaXByaWFuIENoZWxiYSIsMjAxNC0xMi0wMyxTa2lwLWdyYW0gTGFuZ3VhZ2UgTW9kZWxpbmcgVXNpbmcgU3BhcnNlIE5vbi1uZWdhdGl2ZSBNYXRyaXggUHJvYmFiaWxpdHkgRXN0aW1hdGlvbixodHRwczovL2FyeGl2Lm9yZy9hYnMvMTQxMi4xNDU0LDE0LjAsU09UQSBpbXByb3ZlbWVudCwnV2hlbiB1c2luZyBza2lwLWdyYW0gZmVhdHVyZXMgdGhlIG1vZGVscyBhcmUgYWJsZSB0byBtYXRjaCB0aGUgc3RhdGUtb2YtdGhlLWFydCByZWN1cnJlbnQgbmV1cmFsIG5ldHdvcmsgKFJOTikgTE1zOyBjb21iaW5pbmcgdGhlIHR3byBtb2RlbGluZyB0ZWNobmlxdWVzIHlpZWxkcyB0aGUgYmVzdCBrbm93biByZXN1bHQgb24gdGhlIGJlbmNobWFyay4gJyAtIGZyb20gYWJzdHJhY3QsNjIwMDAwMDAwMDAuMCw2MkIgZnJvbSBUYWJsZSAyLDIuOTc2MDAwMDAwMDFlKzIwLGh0dHBzOi8vd3d3LndvbGZyYW1hbHBoYS5jb20vaW5wdXQ/aT0wLjgrYmlsbGlvbisqKzYyK2JpbGxpb24rKis2K0ZMT1AsODAwMDAwMDAwLDFCIGZyb20gJ091ciBleHBlcmltZW50YWwgc2V0dXAgdXNlZCB0aGUgT25lIEJpbGxpb24gV29yZCBCZW5jaG1hcmsgY29ycHVzJyBmcm9tIHNlY3Rpb24gNC4xIC0gJ1RvdGFsIG51bWJlciBvZiB0cmFpbmluZyB0b2tlbnMgaXMgYWJvdXQgMC44IGJpbGxpb24nLCwsLCxTcGVjdWxhdGl2ZSwiV2UgcHJlc2VudCBhIG5vdmVsIGZhbWlseSBvZiBsYW5ndWFnZSBtb2RlbCAoTE0pIGVzdGltYXRpb24gdGVjaG5pcXVlcyBuYW1lZCBTcGFyc2UgTm9uLW5lZ2F0aXZlIE1hdHJpeCAoU05NKSBlc3RpbWF0aW9uLiBBIGZpcnN0IHNldCBvZiBleHBlcmltZW50cyBlbXBpcmljYWxseSBldmFsdWF0aW5nIGl0IG9uIHRoZSBPbmUgQmlsbGlvbiBXb3JkIEJlbmNobWFyayBzaG93cyB0aGF0IFNOTSBuLWdyYW0gTE1zIHBlcmZvcm0gYWxtb3N0IGFzIHdlbGwgYXMgdGhlIHdlbGwtZXN0YWJsaXNoZWQgS25lc2VyLU5leSAoS04pIG1vZGVscy4gV2hlbiB1c2luZyBza2lwLWdyYW0gZmVhdHVyZXMgdGhlIG1vZGVscyBhcmUgYWJsZSB0byBtYXRjaCB0aGUgc3RhdGUtb2YtdGhlLWFydCByZWN1cnJlbnQgbmV1cmFsIG5ldHdvcmsgKFJOTikgTE1zOyBjb21iaW5pbmcgdGhlIHR3byBtb2RlbGluZyB0ZWNobmlxdWVzIHlpZWxkcyB0aGUgYmVzdCBrbm93biByZXN1bHQgb24gdGhlIGJlbmNobWFyay4gVGhlIGNvbXB1dGF0aW9uYWwgYWR2YW50YWdlcyBvZiBTTk0gb3ZlciBib3RoIG1heGltdW0gZW50cm9weSBhbmQgUk5OIExNIGVzdGltYXRpb24gYXJlIHByb2JhYmx5IGl0cyBtYWluIHN0cmVuZ3RoLCBwcm9taXNpbmcgYW4gYXBwcm9hY2ggdGhhdCBoYXMgdGhlIHNhbWUgZmxleGliaWxpdHkgaW4gY29tYmluaW5nIGFyYml0cmFyeSBmZWF0dXJlcyBlZmZlY3RpdmVseSBhbmQgeWV0IHNob3VsZCBzY2FsZSB0byB2ZXJ5IGxhcmdlIGFtb3VudHMgb2YgZGF0YSBhcyBncmFjZWZ1bGx5IGFzIG4tZ3JhbSBMTXMgZG8uICIsLCwsVW5pdGVkIFN0YXRlcyBvZiBBbWVyaWNhLCwsLCwsMjAyNS0xMS0yOCAxMTo1Mzo0NCswMDowMCwsLCwsLEluZHVzdHJ5LCwsLCwsLCwsLCxUcnVlLCxPcGVyYXRpb24gY291bnRpbmcsLCwsLApUQS1DTk4sVmlzaW9uLE9iamVjdCBkZXRlY3Rpb24sQ2hpbmVzZSBVbml2ZXJzaXR5IG9mIEhvbmcgS29uZyAoQ1VISyksIllvbmdsb25nIFRpYW4sIFBpbmcgTHVvLCBYaWFvZ2FuZyBXYW5nLCBYaWFvb3UgVGFuZyIsMjAxNC0xMS0yOSxQZWRlc3RyaWFuIERldGVjdGlvbiBhaWRlZCBieSBEZWVwIExlYXJuaW5nIFNlbWFudGljIFRhc2tzLGh0dHBzOi8vYXJ4aXYub3JnL2Ficy8xNDEyLjAwNjksLFNPVEEgaW1wcm92ZW1lbnQsIiIiaGUgcHJvcG9zZWQgYXBwcm9hY2ggb3V0cGVyZm9ybXMgdGhlIHN0YXRlLW9mLXRoZS1hcnQgb24gdGhlIGNoYWxsZW5naW5nIENhbHRlY2ggYW5kIEVUSCBkYXRhc2V0cywgd2hlcmUgaXQgcmVkdWNlcyB0aGUgbWlzcyByYXRlcyBvZiBwcmV2aW91cyBkZWVwIG1vZGVscyBieSAxNyBhbmQgNS41IHBlcmNlbnQsIHJlc3BlY3RpdmVseS4gIiIiLDcwNjA0OC4wLCJBcmNoaXRlY3R1cmUgZGV0YWlscyBpbiBGaWd1cmUgNApDb252MTogMyo3KjcqMzI9NDcwNApDb252MjogMzIqNSo1KjQ4PTM4NDAwQ29udjM6IDQ4KjMqMyo2ND0yNzY0OApDb252NDogNjQqMyozKjk2PTU1Mjk2CkZjNTogNSoyKjk2KjUwMD00ODAwMDAKRmM2OiA1MDAqMjAwPTEwMDAwMApUb3RhbDogNDcwNCszODQwMCsyNzY0OCs1NTI5Nis0ODAwMDArMTAwMDAwPTcwNjA0OAoiLDEuMDg1NGUrMTYsIlRyYWluaW5nIHRpbWU6IDNoCkFzc3VtZWQgRlAzMiBHUFUgRkxPUHMgaW4gMjAxNDogMy4zNWUrMTJBc3N1bWVkIHV0aWxpemF0aW9uOiAwLjMKVHJhaW5pbmcgRkxPUDogMyo2MCo2MCowLjMqMy4zNWUxMj0xMDg1NDAwMDAwMDAwMDAwMD0xLjA4ZTE2CiIsNDUwMDAsRm9sbG93ZWQgdHJhaW4gdGVzdCBzcGxpdCBkZXRhaWxlZCBpbiBQZWRlc3RyaWFuIERldGVjdGlvbjogQW4gRXZhbHVhdGlvbiBvZiB0aGUgU3RhdGUgb2YgdGhlIEFydCwzLjAsLCxTdXBlcnZpc2VkLExpa2VseSwiRGVlcCBsZWFybmluZyBtZXRob2RzIGhhdmUgYWNoaWV2ZWQgZ3JlYXQgc3VjY2VzcyBpbiBwZWRlc3RyaWFuIGRldGVjdGlvbiwgb3dpbmcgdG8gaXRzIGFiaWxpdHkgdG8gbGVhcm4gZmVhdHVyZXMgZnJvbSByYXcgcGl4ZWxzLiBIb3dldmVyLCB0aGV5IG1haW5seSBjYXB0dXJlIG1pZGRsZS1sZXZlbCByZXByZXNlbnRhdGlvbnMsIHN1Y2ggYXMgcG9zZSBvZiBwZWRlc3RyaWFuLCBidXQgY29uZnVzZSBwb3NpdGl2ZSB3aXRoIGhhcmQgbmVnYXRpdmUgc2FtcGxlcywgd2hpY2ggaGF2ZSBsYXJnZSBhbWJpZ3VpdHksIGUuZy4gdGhlIHNoYXBlIGFuZCBhcHBlYXJhbmNlIG9mIGB0cmVlIHRydW5rJyBvciBgd2lyZSBwb2xlJyBhcmUgc2ltaWxhciB0byBwZWRlc3RyaWFuIGluIGNlcnRhaW4gdmlld3BvaW50LiBUaGlzIGFtYmlndWl0eSBjYW4gYmUgZGlzdGluZ3Vpc2hlZCBieSBoaWdoLWxldmVsIHJlcHJlc2VudGF0aW9uLiBUbyB0aGlzIGVuZCwgdGhpcyB3b3JrIGpvaW50bHkgb3B0aW1pemVzIHBlZGVzdHJpYW4gZGV0ZWN0aW9uIHdpdGggc2VtYW50aWMgdGFza3MsIGluY2x1ZGluZyBwZWRlc3RyaWFuIGF0dHJpYnV0ZXMgKGUuZy4gYGNhcnJ5aW5nIGJhY2twYWNrJykgYW5kIHNjZW5lIGF0dHJpYnV0ZXMgKGUuZy4gYHJvYWQnLCBgdHJlZScsIGFuZCBgaG9yaXpvbnRhbCcpLiBSYXRoZXIgdGhhbiBleHBlbnNpdmVseSBhbm5vdGF0aW5nIHNjZW5lIGF0dHJpYnV0</x:v>
      </x:c>
    </x:row>
    <x:row r="295" ht="18" customHeight="1">
      <x:c r="A295" s="17" t="n">
        <x:v>290</x:v>
      </x:c>
      <x:c r="B295" s="17" t="n">
        <x:v>310</x:v>
      </x:c>
      <x:c r="C295" s="160" t="str">
        <x:v>ZXMsIHdlIHRyYW5zZmVyIGF0dHJpYnV0ZXMgaW5mb3JtYXRpb24gZnJvbSBleGlzdGluZyBzY2VuZSBzZWdtZW50YXRpb24gZGF0YXNldHMgdG8gdGhlIHBlZGVzdHJpYW4gZGF0YXNldCwgYnkgcHJvcG9zaW5nIGEgbm92ZWwgZGVlcCBtb2RlbCB0byBsZWFybiBoaWdoLWxldmVsIGZlYXR1cmVzIGZyb20gbXVsdGlwbGUgdGFza3MgYW5kIG11bHRpcGxlIGRhdGEgc291cmNlcy4gU2luY2UgZGlzdGluY3QgdGFza3MgaGF2ZSBkaXN0aW5jdCBjb252ZXJnZW5jZSByYXRlcyBhbmQgZGF0YSBmcm9tIGRpZmZlcmVudCBkYXRhc2V0cyBoYXZlIGRpZmZlcmVudCBkaXN0cmlidXRpb25zLCBhIG11bHRpLXRhc2sgb2JqZWN0aXZlIGZ1bmN0aW9uIGlzIGNhcmVmdWxseSBkZXNpZ25lZCB0byBjb29yZGluYXRlIHRhc2tzIGFuZCByZWR1Y2UgZGlzY3JlcGFuY2llcyBhbW9uZyBkYXRhc2V0cy4gVGhlIGltcG9ydGFuY2UgY29lZmZpY2llbnRzIG9mIHRhc2tzIGFuZCBuZXR3b3JrIHBhcmFtZXRlcnMgaW4gdGhpcyBvYmplY3RpdmUgZnVuY3Rpb24gY2FuIGJlIGl0ZXJhdGl2ZWx5IGVzdGltYXRlZC4gRXh0ZW5zaXZlIGV2YWx1YXRpb25zIHNob3cgdGhhdCB0aGUgcHJvcG9zZWQgYXBwcm9hY2ggb3V0cGVyZm9ybXMgdGhlIHN0YXRlLW9mLXRoZS1hcnQgb24gdGhlIGNoYWxsZW5naW5nIENhbHRlY2ggYW5kIEVUSCBkYXRhc2V0cywgd2hlcmUgaXQgcmVkdWNlcyB0aGUgbWlzcyByYXRlcyBvZiBwcmV2aW91cyBkZWVwIG1vZGVscyBieSAxNyBhbmQgNS41IHBlcmNlbnQsIHJlc3BlY3RpdmVseS4gIiwsLFVucmVsZWFzZWQsSG9uZyBLb25nLCwsLDEuMCwsMjAyNS0xMS0yOCAxMTo1Mzo0NCswMDowMCwsLCwsLEFjYWRlbWlhLCwsLCwsLCwsLCwsLEhhcmR3YXJlLCwsLCxObwpDYXNjYWRlZCBMTmV0LUFOZXQsVmlzaW9uLEZhY2UgZGV0ZWN0aW9uLENoaW5lc2UgVW5pdmVyc2l0eSBvZiBIb25nIEtvbmcgKENVSEspLCJaaXdlaSBMaXUsIFBpbmcgTHVvLCBYaWFvZ2FuZyBXYW5nLCBYaWFvb3UgVGFuZyIsMjAxNC0xMS0yOCxEZWVwIExlYXJuaW5nIEZhY2UgQXR0cmlidXRlcyBpbiB0aGUgV2lsZCxodHRwczovL2FyeGl2Lm9yZy9hYnMvMTQxMS43NzY2LDk1ODQuMCxIaWdobHkgY2l0ZWQsLCwsLCw5MzIwMDAwLCwsLCwsVW5rbm93biwiUHJlZGljdGluZyBmYWNlIGF0dHJpYnV0ZXMgaW4gdGhlIHdpbGQgaXMgY2hhbGxlbmdpbmcgZHVlIHRvIGNvbXBsZXggZmFjZSB2YXJpYXRpb25zLiBXZSBwcm9wb3NlIGEgbm92ZWwgZGVlcCBsZWFybmluZyBmcmFtZXdvcmsgZm9yIGF0dHJpYnV0ZSBwcmVkaWN0aW9uIGluIHRoZSB3aWxkLiBJdCBjYXNjYWRlcyB0d28gQ05OcywgTE5ldCBhbmQgQU5ldCwgd2hpY2ggYXJlIGZpbmUtdHVuZWQgam9pbnRseSB3aXRoIGF0dHJpYnV0ZSB0YWdzLCBidXQgcHJlLXRyYWluZWQgZGlmZmVyZW50bHkuIExOZXQgaXMgcHJlLXRyYWluZWQgYnkgbWFzc2l2ZSBnZW5lcmFsIG9iamVjdCBjYXRlZ29yaWVzIGZvciBmYWNlIGxvY2FsaXphdGlvbiwgd2hpbGUgQU5ldCBpcyBwcmUtdHJhaW5lZCBieSBtYXNzaXZlIGZhY2UgaWRlbnRpdGllcyBmb3IgYXR0cmlidXRlIHByZWRpY3Rpb24uIFRoaXMgZnJhbWV3b3JrIG5vdCBvbmx5IG91dHBlcmZvcm1zIHRoZSBzdGF0ZS1vZi10aGUtYXJ0IHdpdGggYSBsYXJnZSBtYXJnaW4sIGJ1dCBhbHNvIHJldmVhbHMgdmFsdWFibGUgZmFjdHMgb24gbGVhcm5pbmcgZmFjZSByZXByZXNlbnRhdGlvbi4KKDEpIEl0IHNob3dzIGhvdyB0aGUgcGVyZm9ybWFuY2VzIG9mIGZhY2UgbG9jYWxpemF0aW9uIChMTmV0KSBhbmQgYXR0cmlidXRlIHByZWRpY3Rpb24gKEFOZXQpIGNhbiBiZSBpbXByb3ZlZCBieSBkaWZmZXJlbnQgcHJlLXRyYWluaW5nIHN0cmF0ZWdpZXMuCigyKSBJdCByZXZlYWxzIHRoYXQgYWx0aG91Z2ggdGhlIGZpbHRlcnMgb2YgTE5ldCBhcmUgZmluZS10dW5lZCBvbmx5IHdpdGggaW1hZ2UtbGV2ZWwgYXR0cmlidXRlIHRhZ3MsIHRoZWlyIHJlc3BvbnNlIG1hcHMgb3ZlciBlbnRpcmUgaW1hZ2VzIGhhdmUgc3Ryb25nIGluZGljYXRpb24gb2YgZmFjZSBsb2NhdGlvbnMuIFRoaXMgZmFjdCBlbmFibGVzIHRyYWluaW5nIExOZXQgZm9yIGZhY2UgbG9jYWxpemF0aW9uIHdpdGggb25seSBpbWFnZS1sZXZlbCBhbm5vdGF0aW9ucywgYnV0IHdpdGhvdXQgZmFjZSBib3VuZGluZyBib3hlcyBvciBsYW5kbWFya3MsIHdoaWNoIGFyZSByZXF1aXJlZCBieSBhbGwgYXR0cmlidXRlIHJlY29nbml0aW9uIHdvcmtzLgooMykgSXQgYWxzbyBkZW1vbnN0cmF0ZXMgdGhhdCB0aGUgaGlnaC1sZXZlbCBoaWRkZW4gbmV1cm9ucyBvZiBBTmV0IGF1dG9tYXRpY2FsbHkgZGlzY292ZXIgc2VtYW50aWMgY29uY2VwdHMgYWZ0ZXIgcHJlLXRyYWluaW5nIHdpdGggbWFzc2l2ZSBmYWNlIGlkZW50aXRpZXMsIGFuZCBzdWNoIGNvbmNlcHRzIGFyZSBzaWduaWZpY2FudGx5IGVucmljaGVkIGFmdGVyIGZpbmUtdHVuaW5nIHdpdGggYXR0cmlidXRlIHRhZ3MuIEVhY2ggYXR0cmlidXRlIGNhbiBiZSB3ZWxsIGV4cGxhaW5lZCB3aXRoIGEgc3BhcnNlIGxpbmVhciBjb21iaW5hdGlvbiBvZiB0aGVzZSBjb25jZXB0cy4iLCwsLEhvbmcgS29uZywsLCwsLDIwMjYtMDUtMjUgMTI6MTU6MTArMDA6MDAsLCwsLCxBY2FkZW1pYSwsLCwsLCwsLCwsLCwsLCwsLApGdWxseSBDb252b2x1dGlvbmFsIE5ldHdvcmtzLFZpc2lvbixJbWFnZSBzZWdtZW50YXRpb24sVW5pdmVyc2l0eSBvZiBDYWxpZm9ybmlhIChVQykgQmVya2VsZXksIkogTG9uZywgRSBTaGVsaGFtZXIsIFQgRGFycmVsbCIsMjAxNC0xMS0xNCxGdWxseSBDb252b2x1dGlvbmFsIE5ldHdvcmtzIGZvciBTZW1hbnRpYyBTZWdtZW50YXRpb24saHR0cHM6Ly9hcnhpdi5vcmcvYWJzLzE0MTEuNDAzOCw0MTg1NS4wLEhpZ2hseSBjaXRlZCwsLCwsLCwsLCwsLFVua25vd24sLCwsLFVuaXRlZCBTdGF0ZXMgb2YgQW1lcmljYSwsLCwsLDIwMjYtMDUtMjUgMTI6MTU6MDkrMDA6MDAsLCwsLCxBY2FkZW1pYSwsLCwsLCwsLCxGUDMyLCwsLCwsLCwKU0MtTkxNLCJNdWx0aW1vZGFsLFZpc2lvbixMYW5ndWFnZSIsSW1hZ2UgY2FwdGlvbmluZyxVbml2ZXJzaXR5IG9mIFRvcm9udG8sIlJ5YW4gS2lyb3MsIFIuIFNhbGFraHV0ZGlub3YsIFIuIFplbWVsIiwyMDE0LTExLTEwLFVuaWZ5aW5nIFZpc3VhbC1TZW1hbnRpYyBFbWJlZGRpbmdzIHdpdGggTXVsdGltb2RhbCBOZXVyYWwgTGFuZ3VhZ2UgTW9kZWxzLGh0dHBzOi8vd3d3LnNlbWFudGljc2Nob2xhci5vcmcvcGFwZXIvVW5pZnlpbmctVmlzdWFsLVNlbWFudGljLUVtYmVkZGluZ3Mtd2l0aC1NdWx0aW1vZGFsLUtpcm9zLVNhbGFraHV0ZGlub3YvMmUzNmVhOTFhM2M4ZmJmZjkyYmUyOTg5MzI1NTMxYjQwMDJlMmFmYywsSGlnaGx5IGNpdGVkLCwsLCwsNTAwMDAwMCwiT3VyIExTVE0gZW5jb2RlciBhbmQgU0MtTkxNIGRlY29kZXIgd2VyZSB0cmFpbmVkIGJ5IGNvbmNhdGVuYXRpbmcgdGhlIEZsaWNrcjMwSyBkYXRhc2V0IHdpdGggdGhlIHJlY2VudGx5IHJlbGVhc2VkIE1pY3Jvc29mdCBDT0NPIGRhdGFzZXQgWzQ2XSwgd2hpY2ggY29tYmluZWQgZ2l2ZSB1cyBvdmVyIDEwMCwwMDAgaW1hZ2VzIGFuZCBvdmVyIDUwMCwwMDAgZGVzY3JpcHRpb25zIGZvciB0cmFpbmluZyIsLCwsLENvbmZpZGVudCwiSW5zcGlyZWQgYnkgcmVjZW50IGFkdmFuY2VzIGluIG11bHRpbW9kYWwgbGVhcm5pbmcgYW5kIG1hY2hpbmUgdHJhbnNsYXRpb24sIHdlIGludHJvZHVjZSBhbiBlbmNvZGVyLWRlY29kZXIgcGlwZWxpbmUgdGhhdCBsZWFybnMgKGEpOiBhIG11bHRpbW9kYWwgam9pbnQgZW1iZWRkaW5nIHNwYWNlIHdpdGggaW1hZ2VzIGFuZCB0ZXh0IGFuZCAoYik6IGEgbm92ZWwgbGFuZ3VhZ2UgbW9kZWwgZm9yIGRlY29kaW5nIGRpc3RyaWJ1dGVkIHJlcHJlc2VudGF0aW9ucyBmcm9tIG91ciBzcGFjZS4gT3VyIHBpcGVsaW5lIGVmZmVjdGl2ZWx5IHVuaWZpZXMgam9pbnQgaW1hZ2UtdGV4dCBlbWJlZGRpbmcgbW9kZWxzIHdpdGggbXVsdGltb2RhbCBuZXVyYWwgbGFuZ3VhZ2UgbW9kZWxzLiBXZSBpbnRyb2R1Y2UgdGhlIHN0cnVjdHVyZS1jb250ZW50IG5ldXJhbCBsYW5ndWFnZSBtb2RlbCB0aGF0IGRpc2VudGFuZ2xlcyB0aGUgc3RydWN0dXJlIG9mIGEgc2VudGVuY2UgdG8gaXRzIGNvbnRlbnQsIGNvbmRpdGlvbmVkIG9uIHJlcHJlc2VudGF0aW9ucyBwcm9kdWNlZCBieSB0aGUgZW5jb2Rlci4gVGhlIGVuY29kZXIgYWxsb3dzIG9uZSB0byByYW5rIGltYWdlcyBhbmQgc2VudGVuY2VzIHdoaWxlIHRoZSBkZWNvZGVyIGNhbiBnZW5lcmF0ZSBub3ZlbCBkZXNjcmlwdGlvbnMgZnJvbSBzY3JhdGNoLiBVc2luZyBMU1RNIHRvIGVuY29kZSBzZW50ZW5jZXMsIHdlIG1hdGNoIHRoZSBzdGF0ZS1vZi10aGUtYXJ0IHBlcmZvcm1hbmNlIG9uIEZsaWNrcjhLIGFuZCBGbGlja3IzMEsgd2l0aG91dCB1c2luZyBvYmplY3QgZGV0ZWN0aW9ucy4gV2UgYWxzbyBzZXQgbmV3IGJlc3QgcmVzdWx0cyB3aGVuIHVzaW5nIHRoZSAxOS1sYXllciBPeGZvcmQgY29udm9sdXRpb25hbCBuZXR3b3JrLiBGdXJ0aGVybW9yZSB3ZSBzaG93IHRoYXQgd2l0aCBsaW5lYXIgZW5jb2RlcnMsIHRoZSBsZWFybmVkIGVtYmVkZGluZyBzcGFjZSBjYXB0dXJlcyBtdWx0aW1vZGFsIHJlZ3VsYXJpdGllcyBpbiB0ZXJtcyBvZiB2ZWN0b3Igc3BhY2UgYXJpdGhtZXRpYyBlLmcuICppbWFnZSBvZiBhIGJsdWUgY2FyKiAtICIiYmx1ZSIiICsgIiJyZWQiIiBpcyBuZWFyIGltYWdlcyBvZiByZWQgY2Fycy4gU2FtcGxlIGNhcHRpb25zIGdlbmVyYXRlZCBmb3IgODAwIGltYWdlcyBhcmUgbWFkZSBhdmFpbGFibGUgZm9yIGNvbXBhcmlzb24uIiwsLCxDYW5hZGEsLCwsLCwyMDI1LTExLTI4IDExOjUzOjQ0KzAwOjAwLCwsLCwsQWNhZGVtaWEsLCwsLCwsLCwsLCwsLCwsLCwKTFJDTixWaWRlbyxWaWRlbyBkZXNjcmlwdGlvbiwiVVQgQXVzdGluLFVuaXZlcnNpdHkgb2YgTWFzc2FjaHVzZXR0cyBMb3dlbGwsVW5pdmVyc2l0eSBvZiBDYWxpZm9ybmlhIChVQykgQmVya2VsZXkiLCJKZWZmIERvbmFodWUsIExpc2EgQW5uZSBIZW5kcmlja3MsIE1hcmN1cyBSb2hyYmFjaCwgU3ViaGFzaGluaSBWZW51Z29wYWxhbiwgU2VyZ2lvIEd1YWRhcnJhbWEsIEthdGUgU2FlbmtvLCBUcmV2b3IgRGFycmVsbCIsMjAxNC0xMS0wNyxMb25nLXRlcm0gUmVjdXJyZW50IENvbnZvbHV0aW9uYWwgTmV0d29ya3MgZm9yIFZpc3VhbCBSZWNvZ25pdGlvbiBhbmQgRGVzY3JpcHRpb24saHR0cHM6Ly9hcnhpdi5vcmcvYWJzLzE0MTEuNDM4OSw2MzgwLjAsSGlnaGx5IGNpdGVkLCwxNDI1NTIwMDAuMCwiMXN0IG1vZGVsOiBDYWZmZU5ldCBmYzYgZmVhdHVyZSBleHRyYWN0b3IgKDQwOTYtbGVuZ3RoIHZlY3RvcnMpIC0+IExTVE0gd2l0aCAxMDI0IGhpZGRlbiB1bml0cwoKMm5kIG1vZGVsOiBDYWZmZU5ldCBmYzYgZmVhdHVyZSBleHRyYWN0b3IgKDQwOTYtbGVuZ3RoIHZlY3RvcnMpIC0+IDIgbGF5ZXIgTFNUTSB3aXRoIDEwMDAgaGlkZGVuIHVuaXRzCgozcmQgbW9kZTogTGlrZSB0aGUgc2Vjb25kLCBidXQgaGFzIGVuY29kZXIgYW5kIGRlY29kZXIgTFNUTXMgKGJvdGggd2l0aCAyIGxheWVycykKCkFsZXhOZXQgKGNsb3NlIHJlbGF0aXZlIHRvIENhZmZlTmV0KSBoYXMgNjFNIHBhcmFtcy4KCkxTVE0gUk5OIG51bWJlciBvZiBwYXJhbWV0ZXJzIGlzIGdpdmVuIGJ5IEwqKG4qbSArIG5eMiArIG4pIHdoZXJlIEw6PSBOdW1iZXIgb2YgbGF5ZXJzLCBuOj0gaGlkZGVuIHVuaXRzLCBtOj0gaW5wdXQgdmVjdG9yIGxlbmd0aAoiLCwsNDAwMDAwLCwsLCxSZWluZm9yY2VtZW50IGxlYXJuaW5nLCwsLCwsIlVuaXRlZCBTdGF0ZXMgb2YgQW1lcmljYSxVbml0ZWQgU3RhdGVzIG9mIEFtZXJpY2EsVW5pdGVkIFN0YXRlcyBvZiBBbWVyaWNhIiwsLCwsLDIwMjYtMDUtMjUgMTI6MTU6MTArMDA6MDAsLCwsLCwiQWNhZGVtaWEsQWNhZGVtaWEsQWNhZGVtaWEiLCwsLCwsLCwsLEZQMzIsLCwsLCwsLApTcGF0aWFsbHktU3BhcnNlIENOTixWaXNpb24sSW1hZ2UgY2xhc3NpZmljYXRpb24sVW5pdmVyc2l0eSBvZiBXYXJ3aWNrLEJlbmphbWluIEdyYWhhbSwyMDE0LTA5LTIzLFNwYXRpYWxseS1zcGFyc2UgY29udm9sdXRpb25hbCBuZXVyYWwgbmV0d29ya3MsaHR0cHM6Ly9hcnhpdi5vcmcvYWJzLzE0MDkuNjA3MHYxLDI2MC4wLFNPVEEgaW1wcm92ZW1lbnQsU09UQSBwZXIgaHR0cHM6Ly9wYXBlcnN3aXRoY29kZS5jb20vc290YS9pbWFnZS1jbGFzc2lmaWNhdGlvbi1vbi1jaWZhci0xMCwsUGFyYW1ldGVyIGNvdW50IG5vdCBzdGF0ZWQgYnV0IGlzIHByb2JhYmx5IGRlcml2YWJsZSBmcm9tIHRoZSBwYXBlci4sLCw5MDEyMDAsLCwsLCxVbmtub3duLCJDb252b2x1dGlvbmFsIG5ldXJhbCBuZXR3b3JrcyAoQ05OcykgcGVyZm9ybSB3ZWxsIG9uIHByb2JsZW1zIHN1Y2ggYXMgaGFuZHdyaXRpbmcgcmVjb2duaXRpb24gYW5kIGltYWdlIGNsYXNzaWZpY2F0aW9uLiBIb3dldmVyLCB0aGUgcGVyZm9ybWFuY2Ugb2YgdGhlIG5ldHdvcmtzIGlzIG9mdGVuIGxpbWl0ZWQgYnkgYnVkZ2V0IGFuZCB0aW1lIGNvbnN0cmFpbnRzLCBwYXJ0aWN1bGFybHkgd2hlbiB0cnlpbmcgdG8gdHJhaW4gZGVlcCBuZXR3b3Jrcy4KTW90aXZhdGVkIGJ5IHRoZSBwcm9ibGVtIG9mIG9ubGluZSBoYW5kd3JpdGluZyByZWNvZ25pdGlvbiwgd2UgZGV2ZWxvcGVkIGEgQ05OIGZvciBwcm9jZXNzaW5nIHNwYXRpYWxseS1zcGFyc2UgaW5wdXRzOyBhIGNoYXJhY3RlciBkcmF3biB3aXRoIGEgb25lLXBpeGVsIHdpZGUgcGVuIG9uIGEgaGlnaCByZXNvbHV0aW9uIGdyaWQgbG9va3MgbGlrZSBhIHNwYXJzZSBtYXRyaXguIFRha2luZyBhZHZhbnRhZ2Ugb2YgdGhlIHNwYXJzaXR5IGFsbG93ZWQgdXMgbW9yZSBlZmZpY2llbnRseSB0byB0cmFpbiBhbmQgdGVzdCBsYXJnZSwgZGVlcCBDTk5zLiBPbiB0aGUgQ0FTSUEtT0xIV0RCMS4xIGRhdGFzZXQgY29udGFpbmluZyAzNzU1IGNoYXJhY3RlciBjbGFzc2VzIHdlIGdldCBhIHRlc3QgZXJyb3Igb2YgMy44MiUuCkFsdGhvdWdoIHBpY3R1cmVzIGFyZSBub3Qgc3BhcnNlLCB0aGV5IGNhbiBiZSB0aG91Z2h0IG9mIGFzIHNwYXJzZSBieSBhZGRpbmcgcGFkZGluZy4gQXBwbHlpbmcgYSBkZWVwIGNvbnZvbHV0aW9uYWwgbmV0d29yayB1c2luZyBzcGFyc2l0eSBoYXMgcmVzdWx0ZWQgaW4gYSBzdWJzdGFudGlhbCByZWR1Y3Rpb24gaW4gdGVzdCBlcnJvciBvbiB0aGUgQ0lGQVIgc21hbGwgcGljdHVyZSBkYXRhc2V0czogNi4yOCUgb24gQ0lGQVItMTAgYW5kIDI0LjMwJSBmb3IgQ0lGQVItMTAwLiIsLCwsVW5pdGVkIEtpbmdkb20gb2YgR3JlYXQgQnJpdGFpbiBhbmQgTm9ydGhlcm4gSXJlbGFuZCwsLCwsLDIwMjUtMTEtMjggMTE6NTM6NDQrMDA6MDAsLCwsLCxBY2FkZW1pYSwsLCwsLCwsLCwsLCwsLCwsLApEZWVwbHktc3VwZXJ2aXNlZCBuZXRzLFZpc2lvbiwiSW1hZ2UgY2xhc3NpZmljYXRpb24sRGlnaXQgcmVjb2duaXRpb24iLE1pY3Jvc29mdCBSZXNlYXJjaCwiQ2hlbi1ZdSBMZWUsIFNhaW5pbmcgWGllLCBQYXRyaWNrIEdhbGxhZ2hlciwgWmhlbmd5b3UgWmhhbmcsIFpodW93ZW4gVHUiLDIwMTQtMDktMTgsRGVlcGx5LVN1cGVydmlzZWQgTmV0cyxodHRwczovL2FyeGl2Lm9yZy9hYnMvMTQwOS41MTg1LDI1MDkuMCwiSGlnaGx5IGNpdGVkLFNPVEEgaW1wcm92ZW1lbnQiLCJvdXIgZXhwZXJpbWVudGFsIHJlc3VsdCBvbiBiZW5jaG1hcmsgZGF0YXNldHMgc2hvd3Mgc2lnbmlmaWNhbnQgcGVyZm9ybWFuY2UgZ2FpbiBvdmVyIGV4aXN0aW5nIG1ldGhvZHMgKGUuZy4gYWxsIHN0YXRlLW9mLXRoZS1hcnQgcmVzdWx0cyBvbiBNTklTVCwgQ0lGQVItMTAsIENJRkFSLTEwMCwgYW5kIFNWSE4pLiIsLCwsLDU5ODM4OCw2MDAwMCs1MDAwMCs2MDAwMCs2MDAwMDAsLCwsLCwiT3VyIHByb3Bvc2VkIGRlZXBseS1zdXBlcnZpc2VkIG5ldHMgKERTTikgbWV0aG9kIHNpbXVsdGFuZW91c2x5IG1pbmltaXplcyBjbGFzc2lmaWNhdGlvbiBlcnJvciB3aGlsZSBtYWtpbmcgdGhlIGxlYXJuaW5nIHByb2Nlc3Mgb2YgaGlkZGVuIGxheWVycyBkaXJlY3QgYW5kIHRyYW5zcGFyZW50LiBXZSBtYWtlIGFuIGF0dGVtcHQgdG8gYm9vc3QgdGhlIGNsYXNzaWZpY2F0aW9uIHBlcmZvcm1hbmNlIGJ5IHN0dWR5aW5nIGEgbmV3IGZvcm11bGF0aW9uIGluIGRlZXAgbmV0d29ya3MuIFRocmVlIGFzcGVjdHMgaW4gY29udm9sdXRpb25hbCBuZXVyYWwgbmV0d29ya3MgKENOTikgc3R5bGUgYXJjaGl0ZWN0dXJlcyBhcmUgYmVpbmcgbG9va2VkIGF0OiAoMSkgdHJhbnNwYXJlbmN5IG9mIHRoZSBpbnRlcm1lZGlhdGUgbGF5ZXJzIHRvIHRoZSBvdmVyYWxsIGNsYXNzaWZpY2F0aW9uOyAoMikgZGlzY3JpbWluYXRpdmVuZXNzIGFuZCByb2J1c3RuZXNzIG9mIGxlYXJuZWQgZmVhdHVyZXMsIGVzcGVjaWFsbHkgaW4gdGhlIGVhcmx5IGxheWVyczsgKDMpIGVmZmVjdGl2ZW5lc3MgaW4gdHJhaW5pbmcgZHVlIHRvIHRoZSBwcmVzZW5jZSBvZiB0aGUgZXhwbG9kaW5nIGFuZCB2YW5pc2hpbmcgZ3JhZGllbnRzLiBXZSBpbnRyb2R1Y2UgIiJjb21wYW5pb24gb2JqZWN0aXZlIiIgdG8gdGhlIGluZGl2aWR1YWwgaGlkZGVuIGxheWVycywgaW4gYWRkaXRpb24gdG8gdGhlIG92ZXJhbGwgb2JqZWN0aXZlIGF0IHRoZSBvdXRwdXQgbGF5ZXIgKGEgZGlmZmVyZW50IHN0cmF0ZWd5IHRvIGxheWVyLXdpc2UgcHJlLXRyYWluaW5nKS4gV2UgZXh0ZW5kIHRlY2huaXF1ZXMgZnJvbSBzdG9jaGFzdGljIGdyYWRpZW50IG1ldGhvZHMgdG8gYW5hbHl6ZSBvdXIgYWxnb3JpdGhtLiBUaGUgYWR2YW50YWdlIG9mIG91ciBtZXRob2QgaXMgZXZpZGVudCBhbmQgb3VyIGV4cGVyaW1lbnRhbCByZXN1bHQgb24gYmVuY2htYXJrIGRhdGFzZXRzIHNob3dzIHNpZ25pZmljYW50IHBlcmZvcm1hbmNlIGdhaW4gb3ZlciBleGlzdGluZyBtZXRob2RzIChlLmcuIGFsbCBzdGF0ZS1vZi10aGUtYXJ0IHJlc3VsdHMgb24gTU5JU1QsIENJRkFSLTEwLCBDSUZBUi0xMDAsIGFuZCBTVkhOKS4iLCwsLFVuaXRlZCBTdGF0ZXMgb2YgQW1lcmljYSwsLCwsLDIwMjUtMTEtMjggMTE6NTM6NDQrMDA6MDAsLCwsLCxJbmR1c3RyeSwsLCwsLCwsLCwsLCwsLCwsLApHb29nTGVOZXQgLyBJbmNlcHRpb25WMSxWaXNpb24sSW1hZ2UgY2xhc3NpZmljYXRpb24sIkdvb2dsZSxVbml2ZXJzaXR5IG9mIE1pY2hpZ2FuLFVuaXZlcnNpdHkgb2YgTm9ydGggQ2Fyb2xpbmEiLCJDaHJpc3RpYW4gU3plZ2VkeSwgV2VpIExpdSwgWWFuZ3FpbmcgSmlhLCBQaWVycmUgU2VybWFuZXQsIFNjb3R0IFJlZWQsIERyYWdvbWlyIEFuZ3VlbG92LCBEdW1pdHJ1IEVyaGFuLCBWaW5jZW50IFZhbmhvdWNrZSwgQW5kcmV3IFJhYmlub3ZpY2giLDIwMTQtMDktMTcsR29pbmcgZGVlcGVyIHdpdGggY29udm9sdXRpb25zLGh0dHBzOi8vYXJ4aXYub3JnL2Ficy8xNDA5LjQ4NDIsNDcyMjkuMCxIaWdobHkgY2l0ZWQsLDY3OTc3MDAuMCxDb21wdXRlZCBzdW1taW5nIHRoZSBwYXJhbWV0ZXJzIG9uIHRhYmxlIDEgb2Ygc2VjdGlvbiA1LDEuNTFlKzE4LCJBSSBhbmQgQ29tcHV0ZSAgKGh0dHBzOi8vb3BlbmFpLmNvbS9ibG9nL2FpLWFuZC1jb21wdXRlLykgY2hhcnRzIGltcGx5IGEgdmFsdWUgb2YgMS41MWUxOCAodmFsdWUgZXh0cmFjdGVkIHVzaW5nIFdlYlBsb3REaWdpdGl6ZXIgIGh0dHBzOi8vYXV0b21lcmlzLmlvL1dlYlBsb3REaWdpdGl6ZXIvICkuCgpCYXNlZCBvbiB0aGUgcGFwZXIsIHRoZXJlIGFyZSAxLjVCIG11bHRpcGx5LWFkZHMgcGVyIGluZmVyZW5jZSwgYW5kIDEuMk0gaW1hZ2VzIGluIHRoZSB0cmFpbmluZyBzZXQsIGJ1dCBhbiB1bmtub3duIG51bWJlciBvZiBlcG9jaHMuIFRoZXkgZGVjcmVhc2UgdGhlIGxlYXJuaW5nIHJhdGUgYnkgNCUgZXZlcnkgOCBlcG9jaHMsIHNvIHRoZXJlIGFyZSBsaWtlbHkgbWFueS4gSWYgdGhlIGZpZ3VyZSBmcm9tIEFJIGFuZCBDb21wdXRlIGlzIHRha2VuIGFzIHRydWUsIHRoZXJlIHdlcmUgbGlrZWx5IDE0MCBlcG9jaHMiLDU3MTM5MjAwMDAwMCwiIiJUaGUgSUxTVlJDIDIwMTQgY2xhc3NpZmljYXRpb24gY2hhbGxlbmdlIGludm9sdmVzIHRoZQp0YXNrIG9mIGNsYXNzaWZ5aW5nIHRoZSBpbWFnZSBpbnRvIG9uZSBvZiAxMDAwIGxlYWYtbm9kZSBjYXRlZ29yaWVzIGluIHRoZSBJbWFnZW5ldCBoaWVyYXJjaHkuIFRoZXJlIGFyZSBhYm91dCAxLjIgbWlsbGlvbiBpbWFnZXMgZm9yIHRyYWluaW5nLCA1MCwwMDAgZm9yIHZhbGlkYXRpb24gYW5kIDEwMCwwMDAgaW1hZ2VzIGZvciB0ZXN0aW5nIiIKLi4uCiIiV2UgcGFydGljaXBhdGVkIGluIHRoZSBjaGFsbGVuZ2Ugd2l0aCBubyBleHRlcm5hbCBkYXRhIHVzZWQgZm9yIHRyYWluaW5nLiIiIiwsIiIiQWx0aG91Z2ggd2UgdXNlZCBDUFUgYmFzZWQgaW1wbGVtZW50YXRpb24gb25seSwgYSByb3VnaCBlc3RpbWF0ZSBzdWdnZXN0cyB0aGF0IHRoZSBHb29nTGVOZXQgbmV0d29yayBjb3VsZCBiZSB0cmFpbmVkIHRvIGNvbnZlcmdlbmNlIHVzaW5nIGZldyBoaWdoLWVuZCBHUFVzIHdpdGhpbiBhIHdlZWsiIiIsLCxDb25maWRlbnQsIldlIHByb3Bvc2UgYSBkZWVwIGNvbnZvbHV0aW9uYWwgbmV1cmFsIG5ldHdvcmsgYXJjaGl0ZWN0dXJlIGNvZGVuYW1lZCAiIkluY2VwdGlvbiIiLCB3aGljaCB3YXMgcmVzcG9uc2libGUgZm9yIHNldHRpbmcgdGhlIG5ldyBzdGF0ZSBvZiB0aGUgYXJ0IGZvciBjbGFzc2lmaWNhdGlvbiBhbmQgZGV0ZWN0aW9uIGluIHRoZSBJbWFnZU5ldCBMYXJnZS1TY2FsZSBWaXN1YWwgUmVjb2duaXRpb24gQ2hhbGxlbmdlIDIwMTQgKElMU1ZSQyAyMDE0KS4gVGhlIG1haW4gaGFsbG1hcmsgb2YgdGhpcyBhcmNoaXRlY3R1cmUgaXMgdGhlIGltcHJvdmVkIHV0aWxpemF0aW9uIG9mIHRoZSBjb21wdXRpbmcgcmVzb3VyY2VzIGluc2lkZSB0aGUgbmV0d29yay4gVGhpcyB3YXMgYWNoaWV2ZWQgYnkgYSBjYXJlZnVsbHkgY3JhZnRlZCBkZXNpZ24gdGhhdCBhbGxvd3MgZm9yIGluY3JlYXNpbmcgdGhlIGRlcHRoIGFuZCB3aWR0aCBvZiB0aGUgbmV0d29yayB3aGlsZSBrZWVwaW5nIHRoZSBjb21wdXRhdGlvbmFsIGJ1ZGdldCBjb25zdGFudC4gVG8gb3B0aW1pemUgcXVhbGl0eSwgdGhlIGFyY2hpdGVjdHVyYWwgZGVjaXNpb25zIHdlcmUgYmFzZWQgb24gdGhlIEhlYmJpYW4gcHJpbmNpcGxlIGFuZCB0aGUgaW50dWl0aW9uIG9mIG11bHRpLXNjYWxlIHByb2Nlc3NpbmcuIE9uZSBwYXJ0aWN1bGFyIGluY2FybmF0aW9uIHVzZWQgaW4gb3VyIHN1Ym1pc3Npb24gZm9yIElMU1ZSQyAyMDE0IGlzIGNhbGxlZCBHb29nTGVOZXQsIGEgMjIgbGF5ZXJzIGRlZXAgbmV0d29yaywgdGhlIHF1YWxpdHkgb2Ygd2hpY2ggaXMgYXNzZXNzZWQgaW4gdGhlIGNvbnRleHQgb2YgY2xhc3NpZmljYXRpb24gYW5kIGRldGVjdGlvbi4iLDgyNy4wLCwsIlVuaXRlZCBTdGF0ZXMgb2YgQW1lcmljYSxVbml0ZWQgU3RhdGVzIG9mIEFtZXJpY2EsVW5pdGVkIFN0YXRlcyBvZiBBbWVyaWNhIiwsLCwsLDIwMjYtMDUtMjUgMTI6MTU6MDkrMDA6MDAsLCwsLCwiSW5kdXN0cnksQWNhZGVtaWEsQWNhZGVtaWEiLCwsLCwsLCwsLCwsLFRoaXJkLXBhcnR5IGVzdGltYXRpb24sLCwsLApTUE4tNCtLTjUsTGFuZ3VhZ2UsTGFuZ3VhZ2UgbW9kZWxpbmcsIlNpbmdhcG9yZSBVbml2ZXJzaXR5IG9mIFRlY2hub2xvZ3kgJiBEZXNpZ24sRFNPIE5hdGlvbmFsIExhYm9yYXRvcmllcyIsIlcuIENoZW5nLCBTdGFubGV5IEtvaywgSG9haSBWdSBQaGFtLCBIYWkgTGVvbmcgQ2hpZXUsIEsuIE0uIEEuIENoYWkiLDIwMTQtMDktMTQsTGFuZ3VhZ2UgbW9kZWxpbmcgd2l0aCBzdW0tcHJvZHVjdCBuZXR3b3JrcyxodHRwczovL3d3dy5jb21wLm51cy5lZHUuc2cvfnNrb2svcGFwZXJzL2lzMTQucGRmLDEwMi4wLFNPVEEgaW1wcm92ZW1lbnQsIiIiT3VyIGVtcGlyaWNhbCBjb21wYXJpc29ucyB3aXRoCnNpeCBwcmV2aW91cyBsYW5ndWFnZSBtb2RlbHMgaW5kaWNhdGUgdGhhdCBvdXIgU1BOIGhhcyBzdXBlcmlvciBwZXJmb3JtYW5jZSIiIiw1MDAwMDAwLjAsIkVzdGltYXRlIGZyb20gdGFibGUgMiBvZiBodHRwczovL2FyeGl2Lm9yZy9hYnMvMTYwOS4wNzg0MwoKVGhlIGF1dGhvcnMgb2YgdGhlIGxpbmtlZCBwYXBlciBkcmF3IG9uIGVzdGltYXRlcyBmcm9tIHRhYmxlIDMgb2YgaHR0cHM6Ly9hcnhpdi5vcmcvcGRmLzE1MDguMDY2MTUucGRmIiw0LjRlKzE2LCI0MGgsIDEgR1BVLCAxMDI4ZTkgUGVhayBGTE9QL3MsIDMwJQoKMTAyODAwMDAwMDAwMCBGTE9QL3MvR1BVICogMUdQVSAqIDQwIGhvdXJzICogMzYwMCBzL2hvdXIgKiAwLjMgW2Fzc3VtZWQgdXRpbGl6YXRpb25dID0gNC40NDA5NmUrMTYgRkxPUCIsOTI5MDAwLCJzZWVtcyBsaWtlIHRoZSBhdXRob3JzIHVzZSBhIG5vbi1zdGFuZGFyZCBzcGxpdCBmb3IgdGhlIGRhdGFzZXQKCiIiV2UgcGVyZm9ybWVkIG91ciBleHBlcmltZW50cyBvbiB0aGUgY29tbW9ubHkgdXNlZCBQZW5uClRyZWViYW5rIGNvcnB1cyBbMTVdLCBhbmQgYWRoZXJlZCB0byB0aGUgZXhwZXJpbWVudGFsIHNldHVwCnVzZWQgaW4gcHJldmlvdXMgd29yayBbNiwgOV0uIFdlIHVzZWQgc2VjdGlvbnMgMC0yMCwgc2VjdGlvbnMKMjEtMjIsIGFuZCBzZWN0aW9ucyAyMy0yNCByZXNwZWN0aXZlbHkgYXMgdHJhaW5pbmcsIHZhbGlkYXRpb24KYW5kIHRlc3Qgc2V0cyIiCgphcHBhcmVudGx5IHRoZSBtb3N0IGNvbW1vbiBzcGxpdCBpcyAiIkluIHRoZSBtb3N0IGNvbW1vbiBzcGxpdCBvZiB0aGlzIGNvcnB1cywgc2VjdGlvbnMgZnJvbSAwIHRvIDE4IGFyZSB1c2VkIGZvciB0cmFpbmluZyAoMzggMjE5IHNlbnRlbmNlcywgOTEyIDM0NCB0b2tlbnMpLCBzZWN0aW9ucyBmcm9tIDE5IHRvIDIxIGFyZSB1c2VkIGZvciB2YWxpZGF0aW9uICg1IDUyNyBzZW50ZW5jZXMsIDEzMSA3NjggdG9rZW5zKSwgYW5kIHNlY3Rpb25zIGZyb20gMjIgdG8gMjQgYXJlIHVzZWQgZm9yIHRlc3RpbmcgKDUgNDYyIHNlbnRlbmNlcywgMTI5IDY1NCB0b2tlbnMpIiIKCnVua25vd24gYW1vdW50IG9mIGVwb2NocwpiYXRjaCBzaXplID0gMTAwLCBjb250ZXh0IGxlbmd0aCA9IDU/IChiZWNhdXNlIHdlIGxvb2sgYXQgTj00IHByZXZpb3VzIHdvcmRzKS4gdHJhaW5pbmcgaXRlcmF0aW9ucyB1bmtub3duCgoiIldlIHVzZWQgYSBsZWFybmluZyByYXRlIG9mIM63PSAwLjEsIGEgbWluaS1iYXRjaCBzaXplIG9mIDEwMCwKcmFuZG9tbHkgaW5pdGlhbGl6ZWQgdGhlIHdlaWdodHMgdG8gYSB2YWx1ZSBiZXR3ZWVuIDAgYW5kIDEsIGFuZAppbXBvc2VkIGFuIEwyIHBlbmFsdHkgb2YgMTDiiJI1IG9uIGFsbCB3ZWlnaHRzLiBXaXRoIHJlZmVyZW5jZQp0byBGaWd1cmUgMiwgV2UgdXNlZCBLID0gMTAwMDAsIGZlYXR1cmUgdmVjdG9ycyB3aXRoIEQgPSAxMDAKZGltZW5zaW9ucywgYW5kIE4gPSAzIGFuZCBOID0gNCBwcmV2aW91cyB3b3Jkcy4iIiIsNDAuMCwiIiIiImUgc3RvcHBlZCB0cmFpbmluZyBvdXIgU1BOIHdoZW4gaXRzIHBlcmZvcm1hbmNlIG9uIHRoZSB2YWxpZGF0aW9uIHNldApzdG9wcyBpbXByb3ZpbmcgYXQgdHdvIGNvbnNlY3V0aXZlIGV2YWx1YXRpb24gcG9pbnRzLCBvciB3aGVuIGl0IGhhcyBydW4gZm9yIDQwIGhvdXJzLCB3aGljaGV2ZXIgb2NjdXJyZWQgZmlyc3QuIChJdCB0dXJuZWQgb3V0IHRoYXQgYm90aCBTUE4tMyBhbmQgU1BOLTQgcmFuIGZvciB0aGUgbWF4aW11bSBvZiA0MCBob3Vycy4pCldlIHBhcmFsbGVsaXplZCBvdXIgU1BOIGNvZGUyIHRvIHJ1biBvbiBhIEdQVSwgYW5kIHJhbiBvdXIgZXhwZXJpbWVudHMgb24gYSBtYWNoaW5lIHdpdGggYSAyLjQgR0h6IENQVSBhbmQgYW4gTlZJRElBIFRlc2xhIEMyMDc1IEdQVSAoNDQ4IENVREEgY29yZXMsIDVHQiBvZiBkZXZpY2UgbWVtb3J5KS4iIiIsTlZJRElBIFRlc2xhIEMyMDc1LCxMaWtlbHksIlN1bSBwcm9kdWN0IG5ldHdvcmtzIChTUE5zKSBhcmUgYSBuZXcgY2xhc3Mgb2YgZGVlcCBwcm9iYWJpbGlzdGljIG1vZGVscy4gVGhleSBjYW4gY29udGFpbiBtdWx0aXBsZSBoaWRkZW4gbGF5ZXJzIHdoaWxlIGtlZXBpbmcgdGhlaXIgaW5mZXJlbmNlIGFuZCB0cmFpbmluZyB0aW1lcyB0cmFjdGFibGUuIEFuIFNQTiBjb25zaXN0cyBvZiBpbnRlcmxlYXZpbmcgbGF5ZXJzIG9mIHN1bSBub2RlcyBhbmQgcHJvZHVjdCBub2Rlcy4gQSBzdW0gbm9kZSBjYW4gYmUgaW50ZXJwcmV0ZWQgYXMgYSBoaWRkZW4gdmFyaWFibGUsIGFuZCBhIHByb2R1Y3Qgbm9kZSBjYW4gYmUgdmlld2VkIGFzIGEgZmVhdHVyZSBjYXB0dXJpbmcgcmljaCBpbnRlcmFjdGlvbnMgYW1vbmcgYW4gU1BO4oCZcyBpbnB1dHMuIFdlIHNob3cgdGhhdCB0aGUgYWJpbGl0eSBvZiBTUE4gdG8gdXNlIGhpZGRlbiBsYXllcnMgdG8gbW9kZWwgY29tcGxleCBkZXBlbmRlbmNpZXMgYW1vbmcgd29yZHMsIGFuZCBpdHMgdHJhY3RhYmxlIGluZmVyZW5jZSBhbmQgbGVhcm5pbmcgdGltZXMsIG1ha2UgaXQgYSBzdWl0YWJsZSBmcmFtZXdvcmsgZm9yIGEgbGFuZ3VhZ2UgbW9kZWwuIEV2ZW4gdGhvdWdoIFNQTnMgaGF2ZSBiZWVuIGFwcGxpZWQgdG8gYSB2YXJpZXR5IG9mIHZpc2lvbiBwcm9ibGVtcyBbMSwgMl0sIHdlIGFyZSB0aGUgZmlyc3QgdG8gdXNlIGl0IGZvciBsYW5ndWFnZSBtb2RlbGluZy4gT3VyIGVtcGlyaWNhbCBjb21wYXJpc29ucyB3aXRoIHNpeCBwcmV2aW91cyBsYW5ndWFnZSBtb2RlbHMgaW5kaWNhdGUgdGhhdCBvdXIgU1BOIGhhcyBzdXBlcmlvciBwZXJmb3JtYW5jZS4iLCxTUE4tNCtLTjUsVW5yZWxlYXNlZCwiU2luZ2Fwb3JlLFNpbmdhcG9yZSIsLCwsMS4wLCwyMDI1LTExLTI4IDExOjUzOjQ0KzAwOjAwLCwsLCwsIkFjYWRlbWlhLEdvdmVybm1lbnQiLCwsLCxPcGVuIChub24tY29tbWVyY2lhbCksImNvZGUsIG5vIGxpY2Vuc2Ugc3BlY2lmaWVkOiBodHRwczovL2dpdGh1Yi5jb20vc3Rha29rL2xtc3BuL3RyZWUvbWFzdGVyL1NQTkxNIAp0cmFpbmluZyBjb2RlOiBodHRwczovL2dpdGh1Yi5jb20vc3Rha29rL2xtc3BuL2Jsb2IvbWFzdGVyL1NQTkxNL1JFQURNRS5kb2MgIiwsLCwsLDI5MC4wNDU0NjE2NTM1ODA4NCxIYXJkd2FyZSwsLCwsTm8KU2VxMlNlcSBMU1RNLExhbmd1YWdlLFRyYW5zbGF0aW9uLEdvb2dsZSwiSWx5YSBTdXRza2V2ZXIsIE9yaW9sIFZpbnlhbHMsIFF1b2MgVi4gTGUiLDIwMTQtMDktMTAsU2VxdWVuY2UgdG8gU2VxdWVuY2UgTGVhcm5pbmcgd2l0aCBOZXVyYWwgTmV0d29ya3MsaHR0cHM6Ly9hcnhpdi5vcmcvYWJzLzE0MDkuMzIxNSwyMjAyNS4wLEhpZ2hseSBjaXRlZCwsMTkyMDAwMDAwMC4wLCJUaGUgcmVzdWx0aW5nIExTVE0gaGFzIDM4NE0gcGFyYW1ldGVycyBvZiB3aGljaCA2NE0gYXJlIHB1cmUgcmVjdXJyZW50IGNvbm5lY3Rpb25zICgzMk0gZm9yIHRoZSDigJxlbmNvZGVy4oCdIExTVE0gYW5kIDMyTQpmb3IgdGhlIOKAnGRlY29kZXLigJ0gTFNUTSkuClRoZSBwYXBlciB1c2VzIGFuIGVuc2VtYmxlIG9mIDUgTFNUTXMuIiw1LjZlKzE5LCIzODRFKzYgcGFyYW1ldGVycyAqIDIgRkxPUC9wYXJhbWV0ZXIgKiAoMzQ4RSs2ICsgMzA0RSs2IHBvaW50cyBwZXIgZXBvY2gpICogNy41IGVwb2NocyAqIDMgRkxPUC9wb2ludCB+PSAxLjEyNjY1NmUrMTkgRkxPUApUaW1lcyA1IGluZGVwZW5kZW50IG1vZGVscyBpbiBlbnNlbWJsZSA9PiA1LjZFKzE5IEZMT1AKCklmIHdlIGFzc3VtZSBOVklESUEgSzQwIChpbiB1c2UgYXQgdGhlIHRpbWUpOiAxMCBkYXlzICogMjQgKiA2MCAqIDYwIHNlY29uZHMvZGF5ICogOCBHUFVzICogMzMlICogNWUxMiBGTE9QL3MgKiA1IG1vZGVscyBpbiBlbnNlbWJsZSB+PSA1LjdFKzE5IEZMT1AKCkF1dGhvcnMgb2YgIiJBSSBhbmQgTWVtb3J5IFdhbGwiIiBlc3RpbWF0ZWQgbW9kZWwncyB0cmFpbmluZyBjb21wdXRlIGFzIDExLDAwMCBQRkxPUFMgPSAxLjEqMTBeMTkgRkxPUFMKKGh0dHBzOi8vZ2l0aHViLmNvbS9hbWlyZ2hvbGFtaS9haV9hbmRfbWVtb3J5X3dhbGwpIiw4NzAwMDAwMDAsIltXT1JEU10KIiJXZSB1c2VkIHRoZSBXTVTigJkxNCBFbmdsaXNoIHRvIEZyZW5jaCBkYXRhc2V0LiBXZSB0cmFpbmVkIG91ciBtb2RlbHMgb24gYSBzdWJzZXQgb2YgMTJNIHNlbnRlbmNlcyBjb25zaXN0aW5nIG9mIDM0OE0gRnJlbmNoIHdvcmRzIGFuZCAzMDRNIEVuZ2xpc2ggd29yZHMsIHdoaWNoIGlzIGEgY2xlYW4g4oCcc2VsZWN0ZWTigJ0Kc3Vic2V0IGZyb20gWzI5XS4iIiIsMjQwLjAsVHJhaW5pbmcgdG9vayBhYm91dCAxMCBkYXlzLCwsQ29uZmlkZW50LCJEZWVwIE5ldXJhbCBOZXR3b3JrcyAoRE5OcykgYXJlIHBvd2VyZnVsIG1vZGVscyB0aGF0IGhhdmUgYWNoaWV2ZWQgZXhjZWxsZW50IHBlcmZvcm1hbmNlIG9uIGRpZmZpY3VsdCBsZWFybmluZyB0YXNrcy4gQWx0aG91Z2ggRE5OcyB3b3JrIHdlbGwgd2hlbmV2ZXIgbGFyZ2UgbGFiZWxlZCB0cmFpbmluZyBzZXRzIGFyZSBhdmFpbGFibGUsIHRoZXkgY2Fubm90IGJlIHVzZWQgdG8gbWFwIHNlcXVlbmNlcyB0byBzZXF1ZW5jZXMuIEluIHRoaXMgcGFwZXIsIHdlIHByZXNlbnQgYSBnZW5lcmFsIGVuZC10by1lbmQgYXBwcm9hY2ggdG8gc2VxdWVuY2UgbGVhcm5pbmcgdGhhdCBtYWtlcyBtaW5pbWFsIGFzc3VtcHRpb25zIG9uIHRoZSBzZXF1ZW5jZSBzdHJ1Y3R1cmUuIE91ciBtZXRob2QgdXNlcyBhIG11bHRpbGF5ZXJlZCBMb25nIFNob3J0LVRlcm0gTWVtb3J5IChMU1RNKSB0byBtYXAgdGhlIGlucHV0IHNlcXVlbmNlIHRvIGEgdmVjdG9yIG9mIGEgZml4ZWQgZGltZW5zaW9uYWxpdHksIGFuZCB0aGVuIGFub3RoZXIgZGVlcCBMU1RNIHRvIGRlY29kZSB0aGUgdGFyZ2V0IHNlcXVlbmNlIGZyb20gdGhlIHZlY3Rvci4gT3VyIG1haW4gcmVzdWx0IGlzIHRoYXQgb24gYW4gRW5nbGlzaCB0byBGcmVuY2ggdHJhbnNsYXRpb24gdGFzayBmcm9tIHRoZSBXTVQnMTQgZGF0YXNldCwgdGhlIHRyYW5zbGF0aW9ucyBwcm9kdWNlZCBieSB0aGUgTFNUTSBhY2hpZXZlIGEgQkxFVSBzY29yZSBvZiAzNC44IG9uIHRoZSBlbnRpcmUgdGVzdCBzZXQsIHdoZXJlIHRoZSBMU1RNJ3MgQkxFVSBzY29yZSB3YXMgcGVuYWxpemVkIG9uIG91dC1vZi12b2NhYnVsYXJ5IHdvcmRzLiBBZGRpdGlvbmFsbHksIHRoZSBMU1RNIGRpZCBub3QgaGF2ZSBkaWZmaWN1bHR5IG9uIGxvbmcgc2VudGVuY2VzLiBGb3IgY29tcGFyaXNvbiwgYSBwaHJhc2UtYmFzZWQgU01UIHN5c3RlbSBhY2hpZXZlcyBhIEJMRVUgc2NvcmUgb2YgMzMuMyBvbiB0aGUgc2FtZSBkYXRhc2V0LiBXaGVuIHdlIHVzZWQgdGhlIExTVE0gdG8gcmVyYW5rIHRoZSAxMDAwIGh5cG90aGVzZXMgcHJvZHVjZWQgYnkgdGhlIGFmb3JlbWVudGlvbmVkIFNNVCBzeXN0ZW0sIGl0cyBCTEVVIHNjb3JlIGluY3JlYXNlcyB0byAzNi41LCB3aGljaCBpcyBjbG9zZSB0byB0aGUgcHJldmlvdXMgYmVzdCByZXN1bHQgb24gdGhpcyB0YXNrLiBUaGUgTFNUTSBhbHNvIGxlYXJuZWQgc2Vuc2libGUgcGhyYXNlIGFuZCBzZW50ZW5jZSByZXByZXNlbnRhdGlvbnMgdGhhdCBhcmUgc2Vuc2l0aXZlIHRvIHdvcmQgb3JkZXIgYW5kIGFyZSByZWxhdGl2ZWx5IGludmFyaWFudCB0byB0aGUgYWN0aXZlIGFuZCB0aGUgcGFzc2l2ZSB2b2ljZS4gRmluYWxseSwgd2UgZm91bmQgdGhhdCByZXZlcnNpbmcgdGhlIG9yZGVyIG9mIHRoZSB3b3JkcyBpbiBhbGwgc291cmNlIHNlbnRlbmNlcyAoYnV0IG5vdCB0YXJnZXQgc2VudGVuY2VzKSBpbXByb3ZlZCB0aGUgTFNUTSdzIHBlcmZvcm1hbmNlIG1hcmtlZGx5LCBiZWNhdXNlIGRvaW5nIHNvIGludHJvZHVjZWQgbWFueSBzaG9ydCB0ZXJtIGRlcGVuZGVuY2llcyBiZXR3ZWVuIHRoZSBzb3VyY2UgYW5kIHRoZSB0YXJnZXQgc2VudGVuY2Ugd2hpY2ggbWFkZSB0aGUgb3B0aW1pemF0aW9uIHByb2JsZW0gZWFzaWVyLiIsNy41LCwsVW5pdGVkIFN0YXRlcyBvZiBBbWVyaWNhLCwsLCwsMjAyNi0wNS0yNSAxMjoxNToxMCswMDowMCwsLCwsLEluZHVzdHJ5LCwsLCwsLCwsLCxUcnVlLCwiT3BlcmF0aW9uIGNvdW50aW5nLEhhcmR3YXJlLFRoaXJkLXBhcnR5IGVzdGltYXRpb24iLCwsLCwKTGFyZ2UgcmVndWxhcml6ZWQgTFNUTSxMYW5ndWFnZSxMYW5ndWFnZSBtb2RlbGluZywiTmV3IFlvcmsgVW5pdmVyc2l0eSAoTllVKSxHb29nbGUgQnJhaW4iLCJXb2pjaWVjaCBaYXJlbWJhLCBJbHlhIFN1dHNrZXZlciwgT3Jpb2wgVmlueWFscyIsMjAxNC0wOS0wOCxSZWN1cnJlbnQgTmV1cmFsIE5ldHdvcmsgUmVndWxhcml6YXRpb24saHR0cHM6Ly9hcnhpdi5vcmcvYWJzLzE0MDkuMjMyOSwzMjI0LjAsLCw2NjAwMDAwMC4wLCIiIlRoZSBsYXJnZSBMU1RNIGhhcyAxNTAwIHVuaXRzIHBlciBsYXllciBhbmQgaXRzIHBhcmFtZXRlcnMgYXJlIGluaXRpYWxpemVkIHVuaWZvcm1seSBpbiBb4oiSMC4wNCwgMC4wNF0iIgoKNjZNIGFjY29yZGluZyB0byBUYWJsZSAzIG9mIGh0dHBzOi8vYXJ4aXYub3JnL3BkZi8xNjExLjAxNDYyIiw0LjI5NjYwNjllKzE2LCIzNTIwMDAwMDAwMDAwIEZMT1AgLyBzLyBHUFUgW3Rlc2xhIGsyMGMgYXNzdW1lZCwgdGhlIHBhcGVyIHNheXMganVzdCAiIk52aWRpYSBrMjAiIl0gKiAxIEdQVSAqIDI0IGhvdXJzIFtjb3VsZCBiZSBsZXNzLCB0aGV5IHJlcG9ydCAiInRoZSBlbnRpcmUgZGF5IiJdICogMzYwMCBzIC8gaG91ciAqIDAuMyBbYXNzdW1lZCB1dGlsaXphdGlvbl0gPSA5LjEyMzg0ZSsxNiBGTE9QIAoKNiBGTE9QIC8gcGFyYW1ldGVyIC8gdG9rZW4gKiA2NjAwMDAwMCBwYXJhbWV0ZXJzICogOTI5MDAwIHRva2VucyAqIDU1IGVwb2NocyA9IDIuMDIzMzYyZSsxNiBGTE9QCgpzcXJ0KDIuMDIzMzYyZSsxNio5LjEyMzg0ZSsxNikgPSA0LjI5NjYwNjllKzE2ICIsOTI5MDAwLCIiIiBXZSB0cmFpbiB0aGUgbW9kZWwgZm9yIDU1IGVwb2NocyB3aXRoIGEgbGVhcm5pbmcgcmF0ZSBvZiAxIiIiLDI0LjAsIiIiVHJhaW5pbmcgdGhpcyBuZXR3b3JrIHRha2VzIGFuIGVudGlyZSBkYXkgb24gYW4gTlZJRElBIEsyMCBHUFUuIiIiLE5WSURJQSBUZXNsYSBLMjBjLCxDb25maWRlbnQsIldlIHByZXNlbnQgYSBzaW1wbGUgcmVndWxhcml6YXRpb24gdGVjaG5pcXVlIGZvciBSZWN1cnJlbnQgTmV1cmFsIE5ldHdvcmtzIChSTk5zKSB3aXRoIExvbmcgU2hvcnQtVGVybSBNZW1vcnkgKExTVE0pIHVuaXRzLiBEcm9wb3V0LCB0aGUgbW9zdCBzdWNjZXNzZnVsIHRlY2huaXF1ZSBmb3IgcmVndWxhcml6aW5nIG5ldXJhbCBuZXR3b3JrcywgZG9lcyBub3Qgd29yayB3ZWxsIHdpdGggUk5OcyBhbmQgTFNUTXMuIEluIHRoaXMgcGFwZXIsIHdlIHNob3cgaG93IHRvIGNvcnJlY3RseSBhcHBseSBkcm9wb3V0IHRvIExTVE1zLCBhbmQgc2hvdyB0aGF0IGl0IHN1YnN0YW50aWFsbHkgcmVkdWNlcyBvdmVyZml0dGluZyBvbiBhIHZhcmlldHkgb2YgdGFza3MuIFRoZXNlIHRhc2tzIGluY2x1ZGUgbGFuZ3VhZ2UgbW9kZWxpbmcsIHNwZWVjaCByZWNvZ25pdGlvbiwgaW1hZ2UgY2FwdGlvbiBnZW5lcmF0aW9uLCBhbmQgbWFjaGluZSB0cmFuc2xhdGlvbi4iLDU1LjAsTGFyZ2UgcmVndWxhcml6ZWQgTFNUTSxVbnJlbGVhc2VkLCJVbml0ZWQgU3RhdGVzIG9mIEFtZXJpY2EsVW5pdGVkIFN0YXRlcyBvZiBBbWVyaWNhIiwsLCwxLjAsLDIwMjUtMTEtMjggMTE6NTM6NDQrMDA6MDAsLCwsLCwiQWNhZGVtaWEsSW5kdXN0cnkiLCwsLCxPcGVuIHNvdXJjZSwiQXBhY2hlOiBodHRwczovL2dpdGh1Yi5jb20vd29qemFyZW1iYS9sc3RtIAp0cmFpbjogaHR0cHM6Ly9naXRodWIuY29tL3dvanphcmVtYmEvbHN0bS9ibG9iL21hc3Rlci9tYWluLmx1YSAiLCwsLCwsMjY0LjI0Njc1ODIxOTU3MjI2LCJIYXJkd2FyZSxPcGVyYXRpb24gY291bnRpbmciLCwsLCxObwpWR0cxNixWaXNpb24sSW1hZ2UgY2xhc3NpZmljYXRpb24sVW5pdmVyc2l0eSBvZiBPeGZvcmQsS2FyZW4gU2ltb255YW47IEFuZHJldyBaaXNzZXJtYW4sMjAxNC0wOS0wNCxWZXJ5IERlZXAgQ29udm9sdXRpb25hbCBOZXR3b3JrcyBmb3IgTGFyZ2UtU2NhbGUgSW1hZ2UgUmVjb2duaXRpb24saHR0cHM6Ly9hcnhpdi5vcmcvYWJzLzE0MDkuMTU1NiwxMTE0MzkuMCxIaWdobHkgY2l0ZWQsLDEzODAwMDAwMC4wLCJTb3VyY2U6IFRhYmxlIDIKaHR0cHM6Ly9hcnhpdi5vcmcvYWJzLzE0MDkuMTU1NiIsMS4yMjkxZSsxOSwiMyB3ZWVrcyAqIDQgVGl0YW4gQmxhY2sgR1BVcyAqIDAuMzAgdXRpbGl6YXRpb24KClNlY3Rpb24gMy4zOiAiIk9uIGEgc3lzdGVtIGVxdWlwcGVkIHdpdGggZm91ciBOVklESUEgVGl0YW4gQmxhY2sgR1BVcywgdHJhaW5pbmcgYSBzaW5nbGUgbmV0IHRvb2sgMuKAkzMgd2Vla3MgZGVwZW5kaW5nIG9uIHRoZSBhcmNoaXRlY3R1cmUuIiIKClRpdGFuIEJsYWNrIHBlcmZvcm1hbmNlOiA1LjY0NSBURkxPUFMgKGFzc3VtaW5nIEZQMzIpCgpodHRwczovL3d3dy53b2xmcmFtYWxwaGEuY29tL2lucHV0P2k9NS42NDUrVEZMT1BTKyorMyt3ZWVrcysqKzQrKiswLjMKCgoiLDEzMDAwMDAsIiIiSW4gdGhpcyBzZWN0aW9uLCB3ZSBwcmVzZW50IHRoZSBpbWFnZSBjbGFzc2lmaWNhdGlvbiByZXN1bHRzIGFjaGlldmVkIGJ5IHRoZSBkZXNjcmliZWQgQ29udk5ldCBhcmNoaXRlY3R1cmVzIG9uIHRoZSBJTFNWUkMtMjAxMiBkYXRhc2V0ICh3aGljaCB3YXMgdXNlZCBmb3IgSUxTVlJDIDIwMTLigJMyMDE0IGNoYWxsZW5nZXMpLiBUaGUgZGF0YXNldCBpbmNsdWRlcyBpbWFnZXMgb2YgMTAwMCBjbGFzc2VzLCBhbmQgaXMgc3BsaXQgaW50byB0aHJlZSBzZXRzOiB0cmFpbmluZyAoMS4zTSBpbWFnZXMpLCB2YWxpZGF0aW9uICg1MEsgaW1hZ2VzKSwgYW5kIHRlc3RpbmcgKDEwMEsgaW1hZ2VzIHdpdGggaGVsZC1vdXQgY2xhc3MgbGFiZWxzKS4iIgoKVGhpcyBpcyBjb25maXJtZWQgYnkgc2VjdGlvbiAzLjEgVHJhaW5pbmc6CiIiVGhlIGJhdGNoIHNpemUgd2FzIHNldCB0byAyNTYiIgoiIkluIHRvdGFsLCB0aGUgbGVhcm5pbmcgcmF0ZSB3YXMgZGVjcmVhc2VkIDMgdGltZXMsIGFuZCB0aGUgbGVhcm5pbmcgd2FzIHN0b3BwZWQgYWZ0ZXIgMzcwSyBpdGVyYXRpb25zICg3NCBlcG9jaHMpIiIKMjU2ICogMzcway83NCA9IDEuM00iLDUwNC4wLCxOVklESUEgR2VGb3JjZSBHVFggVGl0YW4gQmxhY2ssLENvbmZpZGVudCwsNzQuMCwsLFVuaXRlZCBLaW5nZG9tIG9mIEdyZWF0IEJyaXRhaW4gYW5kIE5vcnRoZXJuIElyZWxhbmQsLCwsNC4wLCwyMDI2LTA1LTI1IDEyOjE1OjEwKzAwOjAwLCwsLDI1Ni4wLCxBY2FkZW1pYSwsLCwsLCwsMjM5LjIzNzY2NTUwMTA0NjcsLEZQMzIsVHJ1ZSwyMTM3LjY1MzA3NDc2NjQ1NSxIYXJkd2FyZSwsLCwsClZHRzE5LFZpc2lvbixJbWFnZSBjbGFzc2lmaWNhdGlvbixVbml2ZXJzaXR5IG9mIE94Zm9yZCwiS2FyZW4gU2ltb255YW4sIEFuZHJldyBaaXNzZXJtYW4iLDIwMTQtMDktMDQsVmVyeSBEZWVwIENvbnZvbHV0aW9uYWwgTmV0d29ya3MgZm9yIExhcmdlLVNjYWxlIEltYWdlIFJlY29nbml0aW9uLGh0dHBzOi8vYXJ4aXYub3JnL2Ficy8xNDA5LjE1NTYsMTExNDM5LjAsSGlnaGx5IGNpdGVkLCwxNDQwMDAwMDAuMCwiU291cmNlOiBUYWJsZSAyCmh0dHBzOi8vYXJ4aXYub3JnL2Ficy8xNDA5LjE1NTYiLDEuMWUrMTksIkF1dGhvcnMgb2YgIiJBSSBhbmQgTWVtb3J5IFdhbGwiIiAoaHR0cHM6Ly9naXRodWIuY29tL2FtaXJnaG9sYW1pL2FpX2FuZF9tZW1vcnlfd2FsbCkgZXN0aW1hdGVkIG1vZGVsJ3MgdHJhaW5pbmcgY29tcHV0ZSBhcyAxMSwwMDAgUEZMT1AgPSAxLjEqMTBeMTkgRkxPUCIsMTMwMDAwMCwiIiJJbiB0aGlzIHNlY3Rpb24sIHdl</x:v>
      </x:c>
    </x:row>
    <x:row r="296" ht="18" customHeight="1">
      <x:c r="A296" s="17" t="n">
        <x:v>291</x:v>
      </x:c>
      <x:c r="B296" s="17" t="n">
        <x:v>310</x:v>
      </x:c>
      <x:c r="C296" s="160" t="str">
        <x:v>IHByZXNlbnQgdGhlIGltYWdlIGNsYXNzaWZpY2F0aW9uIHJlc3VsdHMgYWNoaWV2ZWQgYnkgdGhlIGRlc2NyaWJlZApDb252TmV0IGFyY2hpdGVjdHVyZXMgb24gdGhlIElMU1ZSQy0yMDEyIGRhdGFzZXQgKHdoaWNoIHdhcyB1c2VkIGZvciBJTFNWUkMgMjAxMuKAkzIwMTQgY2hhbGxlbmdlcykuIFRoZSBkYXRhc2V0IGluY2x1ZGVzIGltYWdlcyBvZiAxMDAwIGNsYXNzZXMsIGFuZCBpcyBzcGxpdCBpbnRvIHRocmVlIHNldHM6IHRyYWluaW5nICgxLjNNIGltYWdlcyksIHZhbGlkYXRpb24gKDUwSyBpbWFnZXMpLCBhbmQgdGVzdGluZyAoMTAwSyBpbWFnZXMgd2l0aCBoZWxkLW91dCBjbGFzcyBsYWJlbHMpLiIiIiwsLCwsTGlrZWx5LCJJbiB0aGlzIHdvcmsgd2UgaW52ZXN0aWdhdGUgdGhlIGVmZmVjdCBvZiB0aGUgY29udm9sdXRpb25hbCBuZXR3b3JrIGRlcHRoIG9uIGl0cyBhY2N1cmFjeSBpbiB0aGUgbGFyZ2Utc2NhbGUgaW1hZ2UgcmVjb2duaXRpb24gc2V0dGluZy4gT3VyIG1haW4gY29udHJpYnV0aW9uIGlzIGEgdGhvcm91Z2ggZXZhbHVhdGlvbiBvZiBuZXR3b3JrcyBvZiBpbmNyZWFzaW5nIGRlcHRoIHVzaW5nIGFuIGFyY2hpdGVjdHVyZSB3aXRoIHZlcnkgc21hbGwgKDN4MykgY29udm9sdXRpb24gZmlsdGVycywgd2hpY2ggc2hvd3MgdGhhdCBhIHNpZ25pZmljYW50IGltcHJvdmVtZW50IG9uIHRoZSBwcmlvci1hcnQgY29uZmlndXJhdGlvbnMgY2FuIGJlIGFjaGlldmVkIGJ5IHB1c2hpbmcgdGhlIGRlcHRoIHRvIDE2LTE5IHdlaWdodCBsYXllcnMuIFRoZXNlIGZpbmRpbmdzIHdlcmUgdGhlIGJhc2lzIG9mIG91ciBJbWFnZU5ldCBDaGFsbGVuZ2UgMjAxNCBzdWJtaXNzaW9uLCB3aGVyZSBvdXIgdGVhbSBzZWN1cmVkIHRoZSBmaXJzdCBhbmQgdGhlIHNlY29uZCBwbGFjZXMgaW4gdGhlIGxvY2FsaXNhdGlvbiBhbmQgY2xhc3NpZmljYXRpb24gdHJhY2tzIHJlc3BlY3RpdmVseS4gV2UgYWxzbyBzaG93IHRoYXQgb3VyIHJlcHJlc2VudGF0aW9ucyBnZW5lcmFsaXNlIHdlbGwgdG8gb3RoZXIgZGF0YXNldHMsIHdoZXJlIHRoZXkgYWNoaWV2ZSBzdGF0ZS1vZi10aGUtYXJ0IHJlc3VsdHMuIFdlIGhhdmUgbWFkZSBvdXIgdHdvIGJlc3QtcGVyZm9ybWluZyBDb252TmV0IG1vZGVscyBwdWJsaWNseSBhdmFpbGFibGUgdG8gZmFjaWxpdGF0ZSBmdXJ0aGVyIHJlc2VhcmNoIG9uIHRoZSB1c2Ugb2YgZGVlcCB2aXN1YWwgcmVwcmVzZW50YXRpb25zIGluIGNvbXB1dGVyIHZpc2lvbi4iLCwsLFVuaXRlZCBLaW5nZG9tIG9mIEdyZWF0IEJyaXRhaW4gYW5kIE5vcnRoZXJuIElyZWxhbmQsLCwsLCwyMDI2LTA1LTI1IDEyOjE1OjA5KzAwOjAwLCwsLCwsQWNhZGVtaWEsLCwsLCwsLCwsRlAzMixUcnVlLCxUaGlyZC1wYXJ0eSBlc3RpbWF0aW9uLCwsLCwKUk5Oc2VhcmNoLTUwKixMYW5ndWFnZSxUcmFuc2xhdGlvbiwiSmFjb2JzIFVuaXZlcnNpdHkgQnJlbWVuLFVuaXZlcnNpdHkgb2YgTW9udHJlYWwgLyBVbml2ZXJzaXTDqSBkZSBNb250csOpYWwiLCJEIEJhaGRhbmF1LCBLIENobywgWSBCZW5naW8iLDIwMTQtMDktMDEsTmV1cmFsIE1hY2hpbmUgVHJhbnNsYXRpb24gYnkgSm9pbnRseSBMZWFybmluZyB0byBBbGlnbiBhbmQgVHJhbnNsYXRlLGh0dHBzOi8vYXJ4aXYub3JnL2Ficy8xNDA5LjA0NzMsMjk0MTUuMCxIaWdobHkgY2l0ZWQsLCwsMS41NTUyZSsxOCwiRnJvbSBodHRwczovL29wZW5haS5jb20vYmxvZy9haS1hbmQtY29tcHV0ZS8gQXBwZW5kaXguCgowLjAxOCBwZnMtZGF5cwooODY0MDAqMTBeMTUqMC4wMTgpCgoyNTIgaG91cnMgaW4gYSBRdWFkcm8gSy02MDAwIEdQVSAoYXNzdW1lZCB1dGlsaXphdGlvbjogMC4zMykKCjUxOTYwMDAwMDAwMDAgRkxPUC9zICoyNTIgaG91cnMgKiAzNjAwIHNlY29uZC9ob3VyICogMC4zMyB1dGlsaXphdGlvbiA9IDE1NTUyMDAwMDAwMDAwMDAwMDAgRkxPUCIsMjMyMDAwMDAwLCJbV09SRFNdCiIiV01UIOKAmTE0IGNvbnRhaW5zIHRoZSBmb2xsb3dpbmcgRW5nbGlzaC1GcmVuY2ggcGFyYWxsZWwgY29ycG9yYTogRXVyb3BhcmwgKDYxTSB3b3JkcyksIG5ld3MKY29tbWVudGFyeSAoNS41TSksIFVOICg0MjFNKSBhbmQgdHdvIGNyYXdsZWQgY29ycG9yYSBvZiA5ME0gYW5kIDI3Mi41TSB3b3JkcyByZXNwZWN0aXZlbHksCnRvdGFsaW5nIDg1ME0gd29yZHMuIEZvbGxvd2luZyB0aGUgcHJvY2VkdXJlIGRlc2NyaWJlZCBpbiBDaG8gZXQgYWwuICgyMDE0YSksIHdlIHJlZHVjZSB0aGUgc2l6ZSBvZgp0aGUgY29tYmluZWQgY29ycHVzIHRvIGhhdmUgMzQ4TSB3b3JkcyB1c2luZyB0aGUgZGF0YSBzZWxlY3Rpb24gbWV0aG9kIGJ5IEF4ZWxyb2QgZXQgYWwuICgyMDExKS4iIiIsLCxOVklESUEgUXVhZHJvIEs2MDAwLCxDb25maWRlbnQsLCwsLCJHZXJtYW55LENhbmFkYSIsLCwsLCwyMDI2LTA1LTI1IDEyOjE1OjEwKzAwOjAwLCwsLCwsIkFjYWRlbWlhLEFjYWRlbWlhIiwsLCwsLCwsLCwsVHJ1ZSwsVGhpcmQtcGFydHkgZXN0aW1hdGlvbiwsLCwsCkFkQ2xpY2tOZXQsUmVjb21tZW5kYXRpb24sIlJlY29tbWVuZGVyIHN5c3RlbSxDbGljay10aHJvdWdoIHJhdGUgcHJlZGljdGlvbiIsRmFjZWJvb2ssIlhpbnJhbiBIZSwgSnVuZmVuZyBQYW4sIE91IEppbiwgVGlhbmJpbmcgWHUsIEJvIExpdSwgVGFvIFh1LCBZYW54aW4gU2hpLCBBbnRvaW5lIEF0YWxsYWgsIFJhbGYgSGVyYnJpY2gsIFN0dWFydCBCb3dlcnMsIEpvYXF1aW4gUXVpw7FvbmVybyBDYW5kZWxhIiwyMDE0LTA4LTI0LFByYWN0aWNhbCBMZXNzb25zIGZyb20gUHJlZGljdGluZyBDbGlja3Mgb24gQWRzIGF0IEZhY2Vib29rLGh0dHBzOi8vZGwuYWNtLm9yZy9kb2kvMTAuMTE0NS8yNjQ4NTg0LjI2NDg1ODksOTQ0LjAsLCwsLCwsLCwsLCwsVW5rbm93biwiT25saW5lIGFkdmVydGlzaW5nIGFsbG93cyBhZHZlcnRpc2VycyB0byBvbmx5IGJpZCBhbmQgcGF5IGZvciBtZWFzdXJhYmxlIHVzZXIgcmVzcG9uc2VzLCBzdWNoIGFzIGNsaWNrcyBvbiBhZHMuIEFzIGEgY29uc2VxdWVuY2UsIGNsaWNrIHByZWRpY3Rpb24gc3lzdGVtcyBhcmUgY2VudHJhbCB0byBtb3N0IG9ubGluZSBhZHZlcnRpc2luZyBzeXN0ZW1zLiBXaXRoIG92ZXIgNzUwIG1pbGxpb24gZGFpbHkgYWN0aXZlIHVzZXJzIGFuZCBvdmVyIDEgbWlsbGlvbiBhY3RpdmUgYWR2ZXJ0aXNlcnMsIHByZWRpY3RpbmcgY2xpY2tzIG9uIEZhY2Vib29rIGFkcyBpcyBhIGNoYWxsZW5naW5nIG1hY2hpbmUgbGVhcm5pbmcgdGFzay4gSW4gdGhpcyBwYXBlciB3ZSBpbnRyb2R1Y2UgYSBtb2RlbCB3aGljaCBjb21iaW5lcyBkZWNpc2lvbiB0cmVlcyB3aXRoIGxvZ2lzdGljIHJlZ3Jlc3Npb24sIG91dHBlcmZvcm1pbmcgZWl0aGVyIG9mIHRoZXNlIG1ldGhvZHMgb24gaXRzIG93biBieSBvdmVyIDMlLCBhbiBpbXByb3ZlbWVudCB3aXRoIHNpZ25pZmljYW50IGltcGFjdCB0byB0aGUgb3ZlcmFsbCBzeXN0ZW0gcGVyZm9ybWFuY2UuIFdlIHRoZW4gZXhwbG9yZSBob3cgYSBudW1iZXIgb2YgZnVuZGFtZW50YWwgcGFyYW1ldGVycyBpbXBhY3QgdGhlIGZpbmFsIHByZWRpY3Rpb24gcGVyZm9ybWFuY2Ugb2Ygb3VyIHN5c3RlbS4gTm90IHN1cnByaXNpbmdseSwgdGhlIG1vc3QgaW1wb3J0YW50IHRoaW5nIGlzIHRvIGhhdmUgdGhlIHJpZ2h0IGZlYXR1cmVzOiB0aG9zZSBjYXB0dXJpbmcgaGlzdG9yaWNhbCBpbmZvcm1hdGlvbiBhYm91dCB0aGUgdXNlciBvciBhZCBkb21pbmF0ZSBvdGhlciB0eXBlcyBvZiBmZWF0dXJlcy4gT25jZSB3ZSBoYXZlIHRoZSByaWdodCBmZWF0dXJlcyBhbmQgdGhlIHJpZ2h0IG1vZGVsIChkZWNpc2lvbnMgdHJlZXMgcGx1cyBsb2dpc3RpYyByZWdyZXNzaW9uKSwgb3RoZXIgZmFjdG9ycyBwbGF5IHNtYWxsIHJvbGVzICh0aG91Z2ggZXZlbiBzbWFsbCBpbXByb3ZlbWVudHMgYXJlIGltcG9ydGFudCBhdCBzY2FsZSkuIFBpY2tpbmcgdGhlIG9wdGltYWwgaGFuZGxpbmcgZm9yIGRhdGEgZnJlc2huZXNzLCBsZWFybmluZyByYXRlIHNjaGVtYSBhbmQgZGF0YSBzYW1wbGluZyBpbXByb3ZlIHRoZSBtb2RlbCBzbGlnaHRseSwgdGhvdWdoIG11Y2ggbGVzcyB0aGFuIGFkZGluZyBhIGhpZ2gtdmFsdWUgZmVhdHVyZSwgb3IgcGlja2luZyB0aGUgcmlnaHQgbW9kZWwgdG8gYmVnaW4gd2l0aC4iLCwsLFVuaXRlZCBTdGF0ZXMgb2YgQW1lcmljYSwsLCwsLDIwMjYtMDEtMDEgMTQ6MDI6NDArMDA6MDAsLCwsLCxJbmR1c3RyeSwsLCwsLCwsLCwsLCwsLCwsLApOUEQsVmlzaW9uLEZhY2UgZGV0ZWN0aW9uLElFRUUsIlNoZW5nY2FpIExpYW8sIEFuaWwgSy4gSmFpbiwgUy4gTGkiLDIwMTQtMDgtMDYsQSBGYXN0IGFuZCBBY2N1cmF0ZSBVbmNvbnN0cmFpbmVkIEZhY2UgRGV0ZWN0b3IsaHR0cHM6Ly93d3cuc2VtYW50aWNzY2hvbGFyLm9yZy9wYXBlci9BLUZhc3QtYW5kLUFjY3VyYXRlLVVuY29uc3RyYWluZWQtRmFjZS1EZXRlY3Rvci1MaWFvLUphaW4vZmI2Nzg4MGQ5OWNhMjkxMjU4NjYwODdkYWQyOTM0Y2NjMjIxMzc4YSwsU09UQSBpbXByb3ZlbWVudCwiaHR0cHM6Ly9wYXBlcnN3aXRoY29kZS5jb20vc290YS9mYWNlLWRldGVjdGlvbi1vbi1mZGRiIAoKIiJFeHBlcmltZW50YWwgcmVzdWx0cyBvbiB0aHJlZSBwdWJsaWMgZmFjZSBkYXRhc2V0cyAoRkREQiwgR0VOS0ksIGFuZCBDTVUtTUlUKSBzaG93IHRoYXQgdGhlIHByb3Bvc2VkIG1ldGhvZCBhY2hpZXZlcyBzdGF0ZS1vZi10aGUtYXJ0IHBlcmZvcm1hbmNlIGluIGRldGVjdGluZyB1bmNvbnN0cmFpbmVkIGZhY2VzIHdpdGggYXJiaXRyYXJ5IHBvc2UgdmFyaWF0aW9ucyBhbmQgb2NjbHVzaW9ucyBpbiBjbHV0dGVyZWQgc2NlbmVzLiIiIiwzMTM4NTYuMCwiIiJPdXIgZmluYWwgZGV0ZWN0b3IgY29udGFpbnMgMSwyMjYgZGVlcCBxdWFkcmF0aWMgdHJlZXMiIgoiIihkZXB0aCBvZiBlaWdodCBpbiB0aGlzIHBhcGVyKSIiClBhcmFtZXRlcnMgb2YgdGhlIHRyYWluZWQgZGVjaXNpb24gdHJlZXM6IDEyMjYqKDJeOCk9MzEzODU2CiIsLCw0MzQ2MDAsIiIiVG9nZXRoZXIgd2l0aCB0aGVpciBtaXJyb3JlZCBpbWFnZXMgYW5kIHBlcnR1cmJhdGlvbnMgaW4gcG9zaXRpb25zLCB3ZSBoYWQgMjE3LDMwMCBmYWNlIGltYWdlcyBpbiB0b3RhbCBmb3IgdHJhaW5pbmcuIiIiLCwsLCxDb25maWRlbnQsIldlIHByb3Bvc2UgYSBtZXRob2QgdG8gYWRkcmVzcyBjaGFsbGVuZ2VzIGluIHVuY29uc3RyYWluZWQgZmFjZSBkZXRlY3Rpb24sIHN1Y2ggYXMgYXJiaXRyYXJ5IHBvc2UgdmFyaWF0aW9ucyBhbmQgb2NjbHVzaW9ucy4gRmlyc3QsIGEgbmV3IGltYWdlIGZlYXR1cmUgY2FsbGVkIE5vcm1hbGl6ZWQgUGl4ZWwgRGlmZmVyZW5jZSAoTlBEKSBpcyBwcm9wb3NlZC4gTlBEIGZlYXR1cmUgaXMgY29tcHV0ZWQgYXMgdGhlIGRpZmZlcmVuY2UgdG8gc3VtIHJhdGlvIGJldHdlZW4gdHdvIHBpeGVsIHZhbHVlcywgaW5zcGlyZWQgYnkgdGhlIFdlYmVyIEZyYWN0aW9uIGluIGV4cGVyaW1lbnRhbCBwc3ljaG9sb2d5LiBUaGUgbmV3IGZlYXR1cmUgaXMgc2NhbGUgaW52YXJpYW50LCBib3VuZGVkLCBhbmQgaXMgYWJsZSB0byByZWNvbnN0cnVjdCB0aGUgb3JpZ2luYWwgaW1hZ2UuIFNlY29uZCwgd2UgcHJvcG9zZSBhIGRlZXAgcXVhZHJhdGljIHRyZWUgdG8gbGVhcm4gdGhlIG9wdGltYWwgc3Vic2V0IG9mIE5QRCBmZWF0dXJlcyBhbmQgdGhlaXIgY29tYmluYXRpb25zLCBzbyB0aGF0IGNvbXBsZXggZmFjZSBtYW5pZm9sZHMgY2FuIGJlIHBhcnRpdGlvbmVkIGJ5IHRoZSBsZWFybmVkIHJ1bGVzLiBUaGlzIHdheSwgb25seSBhIHNpbmdsZSBzb2Z0LWNhc2NhZGUgY2xhc3NpZmllciBpcyBuZWVkZWQgdG8gaGFuZGxlIHVuY29uc3RyYWluZWQgZmFjZSBkZXRlY3Rpb24uIEZ1cnRoZXJtb3JlLCB3ZSBzaG93IHRoYXQgdGhlIE5QRCBmZWF0dXJlcyBjYW4gYmUgZWZmaWNpZW50bHkgb2J0YWluZWQgZnJvbSBhIGxvb2sgdXAgdGFibGUsIGFuZCB0aGUgZGV0ZWN0aW9uIHRlbXBsYXRlIGNhbiBiZSBlYXNpbHkgc2NhbGVkLCBtYWtpbmcgdGhlIHByb3Bvc2VkIGZhY2UgZGV0ZWN0b3IgdmVyeSBmYXN0LiBFeHBlcmltZW50YWwgcmVzdWx0cyBvbiB0aHJlZSBwdWJsaWMgZmFjZSBkYXRhc2V0cyAoRkREQiwgR0VOS0ksIGFuZCBDTVUtTUlUKSBzaG93IHRoYXQgdGhlIHByb3Bvc2VkIG1ldGhvZCBhY2hpZXZlcyBzdGF0ZS1vZi10aGUtYXJ0IHBlcmZvcm1hbmNlIGluIGRldGVjdGluZyB1bmNvbnN0cmFpbmVkIGZhY2VzIHdpdGggYXJiaXRyYXJ5IHBvc2UgdmFyaWF0aW9ucyBhbmQgb2NjbHVzaW9ucyBpbiBjbHV0dGVyZWQgc2NlbmVzLiIsLCxPcGVuIHdlaWdodHMgKHVucmVzdHJpY3RlZCksTXVsdGluYXRpb25hbCwsLCwsLDIwMjUtMTEtMjggMTE6NTM6NDQrMDA6MDAsLCwsLCxJbmR1c3RyeSwsLCwsLCwsLCwsLCwsLCwsLFllcwpBQ0YtV0lERVIsVmlzaW9uLEZhY2UgZGV0ZWN0aW9uLENoaW5lc2UgQWNhZGVteSBvZiBTY2llbmNlcywiQmluaCBZYW5nLCBKdW5qaWUgWWFuLCBaaGVuIExlaSwgUy4gTGkiLDIwMTQtMDctMTUsQWdncmVnYXRlIGNoYW5uZWwgZmVhdHVyZXMgZm9yIG11bHRpLXZpZXcgZmFjZSBkZXRlY3Rpb24saHR0cHM6Ly9hcnhpdi5vcmcvYWJzLzE0MDcuNDAyMywsU09UQSBpbXByb3ZlbWVudCwiaHR0cHM6Ly9wYXBlcnN3aXRoY29kZS5jb20vc290YS9mYWNlLWRldGVjdGlvbi1vbi13aWRlci1mYWNlLW1lZGl1bSAKCiIidGhlIG11bHRpLXZpZXcgZmFjZSBkZXRlY3RvciB1c2luZyBhZ2dyZWdhdGUgY2hhbm5lbCBmZWF0dXJlcyBzaG93cyBjb21wZXRpdGl2ZSBwZXJmb3JtYW5jZSBhZ2FpbnN0IHN0YXRlLW9mLXRoZS1hcnQgYWxnb3JpdGhtcyBvbiBBRlcgYW5kIEZEREIgdGVzdC1zZXRzLCB3aGlsZSBydW5zIGF0IDQyIEZQUyBvbiBWR0EgaW1hZ2VzLiIiIiw2MTQ0LjAsIlRoZSBwYXBlciB0cmFpbnMgYSBkZWNpc2lvbiB0cmVlIGVuc2VtYmxlLgrigJx3ZSBjaG9vc2UgMjA0OCBhcyB0aGUgbnVtYmVyIG9mIHdlYWsgY2xhc3NpZmllcnMgY29udGFpbmVkIGluIHRoZSBzb2Z0IGNhc2NhZGUuIEFzIGVhY2ggd2VhayBjbGFzc2lmaWVyIGlzIGEgZGVwdGgtMiBkZWNpc2lvbiB0cmVlLCBpdCB0YWtlcyBvbmx5IHR3byBjb21wYXJpbmcgb3BlcmF0aW9ucyB0byBhcHBseSBhIHdlYWsgY2xhc3NpZmllciwgd2hpY2ggaXMgcXVpdGUgZmFzdC7igJ0KUGFyYW1ldGVyczogMjA0OCooMl4yLTEpPTYxNDQKIiw3NjM4MDAwMDAwMDAwMC4wLCJUcmFpbmluZyBjb21wdXRlOiAxMC4yIG1pbnV0ZXMgKiA0ICogMy45KiAxMF45IGN5Y2xlcyBwZXIgc2Vjb25kICogMTYgRkxPUCBwZXIgY3ljbGUgKiAwLjUgPSA3LjYzOCoxMF4xMyBGTE9QcwrigJxvbiBhIFBDIHdpdGggSW50ZWwgQ29yZSBpNy0zNzcwIENQVSBhbmQgMTZHQiBSQU3igJ0KSXZ5IEJyaWRnZSwgNCBjb3JlcywgMy45R0h6LCAxNiBGUDMyIEZMT1AvY3ljbGUgKGh0dHBzOi8vZW4ud2lraXBlZGlhLm9yZy93aWtpL0Zsb2F0aW5nX3BvaW50X29wZXJhdGlvbnNfcGVyX3NlY29uZCApIArigJxhbmQgMTAuMiBtaW5zIGZvciBtdWx0aS1zY2FsZSB2ZXJzaW9uLuKAnSIsMTQ0NDQ4LCLigJx0aGVyZSBhcmUgaW4gdG90YWwgMzYsIDExMiBwb3NpdGl2ZSBzYW1wbGVzIGFuZCAxMDgsIDMzNiBuZWdhdGl2ZSBzYW1wbGVzIHNlbGVjdGVkIGZyb20gQUZMV+KAnQoiLCwsLFN1cGVydmlzZWQsQ29uZmlkZW50LCJGYWNlIGRldGVjdGlvbiBoYXMgZHJhd24gbXVjaCBhdHRlbnRpb24gaW4gcmVjZW50IGRlY2FkZXMgc2luY2UgdGhlIHNlbWluYWwgd29yayBieSBWaW9sYSBhbmQgSm9uZXMuIFdoaWxlIG1hbnkgc3Vic2VxdWVuY2VzIGhhdmUgaW1wcm92ZWQgdGhlIHdvcmsgd2l0aCBtb3JlIHBvd2VyZnVsIGxlYXJuaW5nIGFsZ29yaXRobXMsIHRoZSBmZWF0dXJlIHJlcHJlc2VudGF0aW9uIHVzZWQgZm9yIGZhY2UgZGV0ZWN0aW9uIHN0aWxsIGNhbid0IG1lZXQgdGhlIGRlbWFuZCBmb3IgZWZmZWN0aXZlbHkgYW5kIGVmZmljaWVudGx5IGhhbmRsaW5nIGZhY2VzIHdpdGggbGFyZ2UgYXBwZWFyYW5jZSB2YXJpYW5jZSBpbiB0aGUgd2lsZC4gVG8gc29sdmUgdGhpcyBib3R0bGVuZWNrLCB3ZSBib3Jyb3cgdGhlIGNvbmNlcHQgb2YgY2hhbm5lbCBmZWF0dXJlcyB0byB0aGUgZmFjZSBkZXRlY3Rpb24gZG9tYWluLCB3aGljaCBleHRlbmRzIHRoZSBpbWFnZSBjaGFubmVsIHRvIGRpdmVyc2UgdHlwZXMgbGlrZSBncmFkaWVudCBtYWduaXR1ZGUgYW5kIG9yaWVudGVkIGdyYWRpZW50IGhpc3RvZ3JhbXMgYW5kIHRoZXJlZm9yZSBlbmNvZGVzIHJpY2ggaW5mb3JtYXRpb24gaW4gYSBzaW1wbGUgZm9ybS4gV2UgYWRvcHQgYSBub3ZlbCB2YXJpYW50IGNhbGxlZCBhZ2dyZWdhdGUgY2hhbm5lbCBmZWF0dXJlcywgbWFrZSBhIGZ1bGwgZXhwbG9yYXRpb24gb2YgZmVhdHVyZSBkZXNpZ24sIGFuZCBkaXNjb3ZlciBhIG11bHRpLXNjYWxlIHZlcnNpb24gb2YgZmVhdHVyZXMgd2l0aCBiZXR0ZXIgcGVyZm9ybWFuY2UuIFRvIGRlYWwgd2l0aCBwb3NlcyBvZiBmYWNlcyBpbiB0aGUgd2lsZCwgd2UgcHJvcG9zZSBhIG11bHRpLXZpZXcgZGV0ZWN0aW9uIGFwcHJvYWNoIGZlYXR1cmluZyBzY29yZSByZS1yYW5raW5nIGFuZCBkZXRlY3Rpb24gYWRqdXN0bWVudC4gRm9sbG93aW5nIHRoZSBsZWFybmluZyBwaXBlbGluZXMgaW4gVmlvbGEtSm9uZXMgZnJhbWV3b3JrLCB0aGUgbXVsdGktdmlldyBmYWNlIGRldGVjdG9yIHVzaW5nIGFnZ3JlZ2F0ZSBjaGFubmVsIGZlYXR1cmVzIHNob3dzIGNvbXBldGl0aXZlIHBlcmZvcm1hbmNlIGFnYWluc3Qgc3RhdGUtb2YtdGhlLWFydCBhbGdvcml0aG1zIG9uIEFGVyBhbmQgRkREQiB0ZXN0LXNldHMsIHdoaWxlIHJ1bnMgYXQgNDIgRlBTIG9uIFZHQSBpbWFnZXMuIiwsLFVucmVsZWFzZWQsQ2hpbmEsLCwsMS4wLCwyMDI1LTExLTI4IDExOjUzOjQ0KzAwOjAwLCwsLCwsQWNhZGVtaWEsLCwsLFVucmVsZWFzZWQsLCwsLCwsLEhhcmR3YXJlLCwsLCxObwpTbW9vQ1QsR2FtZXMsUG9rZXIsVW5pdmVyc2l0eSBDb2xsZWdlIExvbmRvbiAoVUNMKSwiSm9oYW5uZXMgSGVpbnJpY2gsIERhdmlkIFNpbHZlciIsMjAxNC0wNy0wMSxTZWxmLVBsYXkgTW9udGUtQ2FybG8gVHJlZSBTZWFyY2ggaW4gQ29tcHV0ZXIgUG9rZXIsaHR0cHM6Ly93d3cuc2VtYW50aWNzY2hvbGFyLm9yZy9wYXBlci9TZWxmLXBsYXktTW9udGUtQ2FybG8tdHJlZS1zZWFyY2gtaW4tY29tcHV0ZXItcG9rZXItSGVpbnJpY2gtU2lsdmVyLzdiNjg3NTk5YjQ0MjVhYTk1OTAzNjA3MTAzMGUxMjEyYTNiMzU5YzcsMTYuMCxTT1RBIGltcHJvdmVtZW50LEZpcnN0IFJMIHN5c3RlbSB0byBhY2hpZXZlIHN1cGVyaHVtYW4gbGV2ZWwgYXQgUG9rZXIgTGltaXQgVGV4YXMgSG9sZCBFbSwsLDYuOWUrMTYsIiIiRWFjaCB0aHJlZS1wbGF5ZXIgYWdlbnQgd2FzIHRyYWluZWQgZm9yIGFib3V0IDEyIGJpbGxpb24gZXBpc29kZXMsIHJlcXVpcmluZyBhYm91dCA0OCBob3VycyBvZiB0cmFpbmluZyB0aW1lIFsuLi5dIG9uIGEgbW9kZXJuIGNvbXB1dGVyIHdpdGhvdXQgdXNpbmcgcGFyYWxsZWxpemF0aW9uIiIKCkFzc3VtZSBhbiBJbnRlbCBpNyBzbyA0MDBlOSBGTE9QL3MuCjYuOWUxNiA9IDQwMGU5KjYwKjYwKjQ4IiwsIiIiRWFjaCB0aHJlZS1wbGF5ZXIgYWdlbnR3YXMgdHJhaW5lZCBmb3IgYWJvdXQgMTIgYmlsbGlvbiBlcGlzb2RlcyIiCgpBbiBlcGlzb2RlIHNlZW1zIHRvIGJlIGEgcm91bmQgb2YgYmV0dGluZy4iLDQ4LjAsLCwsTGlrZWx5LCJTZWxmLXBsYXkgcmVpbmZvcmNlbWVudCBsZWFybmluZyBoYXMgcHJvdmVkIHRvIGJlIHN1Y2Nlc3NmdWwgaW4gbWFueSBwZXJmZWN0IGluZm9ybWF0aW9uIHR3by1wbGF5ZXIgZ2FtZXMuCkhvd2V2ZXIsIHJlc2VhcmNoIGNhcnJ5aW5nIG92ZXIgaXRzIHRoZW9yZXRpY2FsIGd1YXJhbnRlZXMgYW5kIHByYWN0aWNhbCBzdWNjZXNzIHRvIGdhbWVzIG9mIGltcGVyZmVjdCBpbmZvcm1hdGlvbiBoYXMgYmVlbiBsYWNraW5nLiBJbiB0aGlzIHBhcGVyLCB3ZSBldmFsdWF0ZSBzZWxmcGxheSBNb250ZS1DYXJsbyBUcmVlIFNlYXJjaCAoTUNUUykgaW4gbGltaXQgVGV4YXMgSG9sZOKAmWVtIGFuZCBLdWhuIHBva2VyLiBXZSBpbnRyb2R1Y2UgYSB2YXJpYW50IG9mIHRoZSBlc3RhYmxpc2hlZCBVQ0IgYWxnb3JpdGhtIGFuZCBwcm92aWRlIGZpcnN0IGVtcGlyaWNhbCByZXN1bHRzIGRlbW9uc3RyYXRpbmcgaXRzIGFiaWxpdHkgdG8gZmluZCBhcHByb3hpbWF0ZSBOYXNoIGVxdWlsaWJyaWEuIiwsLCxVbml0ZWQgS2luZ2RvbSBvZiBHcmVhdCBCcml0YWluIGFuZCBOb3J0aGVybiBJcmVsYW5kLCwsLCwsMjAyNS0xMS0yOCAxMTo1Mzo0NCswMDowMCwsLCwsLEFjYWRlbWlhLCwsLCwsLCwsLCwsLEhhcmR3YXJlLCwsLCwKTXVsdGlyZXNvbHV0aW9uIENOTixWaWRlbyxWaWRlbyBjbGFzc2lmaWNhdGlvbiwiR29vZ2xlLFN0YW5mb3JkIFVuaXZlcnNpdHkiLCJBIEthcnBhdGh5LCBHIFRvZGVyaWNpLCBTIFNoZXR0eSwgVCBMZXVuZyIsMjAxNC0wNi0yMyxMYXJnZS1TY2FsZSBWaWRlbyBDbGFzc2lmaWNhdGlvbiB3aXRoIENvbnZvbHV0aW9uYWwgTmV1cmFsIE5ldHdvcmtzLGh0dHBzOi8vaWVlZXhwbG9yZS5pZWVlLm9yZy9kb2N1bWVudC82OTA5NjE5LDYyNTQuMCxIaWdobHkgY2l0ZWQsLDEyNjEyNTU2OC4wLCIiIlVzaW5nIHNob3J0aGFuZCBub3RhdGlvbiwgdGhlIGZ1bGwgW3NpbmdsZSBmcmFtZV0gYXJjaGl0ZWN0dXJlIGlzIEMoOTYsIDExLCAzKS1OLVAtQygyNTYsIDUsIDEpLU4tUC1DKDM4NCwgMywgMSktQygzODQsIDMsIDEpLUMoMjU2LCAzLCAxKS1QLUZDKDQwOTYpLUZDKDQwOTYpLCB3aGVyZSBDKGQsIGYsIHMpIGluZGljYXRlcyBhIGNvbnZvbHV0aW9uYWwgbGF5ZXIgd2l0aCBkIGZpbHRlcnMgb2Ygc3BhdGlhbCBzaXplIGYgw5dmLCBhcHBsaWVkIHRvIHRoZSBpbnB1dCB3aXRoIHN0cmlkZSBzIiIKClR3byBzdWNoIHNpbmdsZS1mcmFtZSBhcmNoaXRlY3R1cmVzIGFyZSBjb25jYXRlbmF0ZWQgYXMgc2hvd24gaW4gZmlndXJlIDIKCiIiU2luY2UgdGhlIGlucHV0IGlzIG9ubHkgb2YgaGFsZiB0aGUKc3BhdGlhbCBzaXplIGFzIHRoZSBmdWxsLWZyYW1lIG1vZGVscywgd2UgdGFrZSBvdXQgdGhlIGxhc3QKcG9vbGluZyBsYXllciB0byBlbnN1cmUgdGhhdCBib3RoIHN0cmVhbXMgc3RpbGwgdGVybWluYXRlIGluIGEKbGF5ZXIgb2Ygc2l6ZSA3w5c3w5cyNTYuICIiCgpXZSBhc3N1bWUgdGhlIGlucHV0IGFyZSBUPTEwIGZyYW1lcyB3aXRoIEM9MyBjb2xvciBjaGFubmVscyBlYWNoCgoyKigyNTYqKDEwKjMqNSo1KzEpICsgMzg0KigyNTYqMyozKzEpICsgMzg0KigzODQqMyozKzEpICsgMjU2KigzODQqMyozKzEpKSArICgyKjcqNyoyNTYgKyAxKSo0MDk2ICsgKDQwOTYrMSkqNDA5NgoKCgoiLCwsNTAwMDAwMDAsIiIiV2UgZnVydGhlciBlc3RpbWF0ZSB0aGUgc2l6ZSBvZiBvdXIgZGF0YXNldCBvZiBzYW1wbGVkIGZyYW1lcyB0byBiZSBvbiB0aGUgb3JkZXIgb2YgNTAgbWlsbGlvbiBleGFtcGxlcyBhbmQgdGhhdCBvdXIgbmV0d29ya3MgaGF2ZSBlYWNoIHNlZW4gYXBwcm94aW1hdGVseSA1MDAgbWlsbGlvbiBleGFtcGxlcyB0aHJvdWdob3V0IHRoZSB0cmFpbmluZyBwZXJpb2QgaW4gdG90YWwuIiIKClNvIDVlKzcgZGF0YXBvaW50cyBhbmQgMTAgZXBvY2hzLiIsLCwsLCwsLCwsIlVuaXRlZCBTdGF0ZXMgb2YgQW1lcmljYSxVbml0ZWQgU3RhdGVzIG9mIEFtZXJpY2EiLCwsLCwsMjAyNS0xMS0yOCAxMTo1Mzo0NCswMDowMCwsLCwsLCJJbmR1c3RyeSxBY2FkZW1pYSIsLCwsLCwsLCwsLCwsLCwsLCwKRGVlcEZhY2UsVmlzaW9uLEZhY2UgdmVyaWZpY2F0aW9uLCJUZWwgQXZpdiBVbml2ZXJzaXR5LEZhY2Vib29rIiwiWSBUYWlnbWFuLCBNIFlhbmcsIE1BIFJhbnphdG8iLDIwMTQtMDYtMjMsRGVlcEZhY2U6IENsb3NpbmcgdGhlIEdhcCB0byBIdW1hbi1MZXZlbCBQZXJmb3JtYW5jZSBpbiBGYWNlIFZlcmlmaWNhdGlvbixodHRwczovL2llZWV4cGxvcmUuaWVlZS5vcmcvZG9jdW1lbnQvNjkwOTYxNiw2Mzk4LjAsSGlnaGx5IGNpdGVkLCwsLCwsNDQwMDAwMCwsLCwsLFVua25vd24sLCwsLCJJc3JhZWwsVW5pdGVkIFN0YXRlcyBvZiBBbWVyaWNhIiwsLCwsLDIwMjYtMDEtMDEgMTQ6MDI6NDErMDA6MDAsLCwsLCwiQWNhZGVtaWEsSW5kdXN0cnkiLCwsLCwsLCwsLCwsLCwsLCwsClJOTi1XRVIsU3BlZWNoLFNwZWVjaCByZWNvZ25pdGlvbiAoQVNSKSwiRGVlcE1pbmQsVW5pdmVyc2l0eSBvZiBUb3JvbnRvIiwiQWxleCBHcmF2ZXMsIE5hdmRlZXAgSmFpdGx5IiwyMDE0LTA2LTIyLFRvd2FyZHMgRW5kLVRvLUVuZCBTcGVlY2ggUmVjb2duaXRpb24gd2l0aCBSZWN1cnJlbnQgTmV1cmFsIE5ldHdvcmtzLGh0dHBzOi8vcHJvY2VlZGluZ3MubWxyLnByZXNzL3YzMi9ncmF2ZXMxNC5odG1sLDI4MDUuMCwiSGlnaGx5IGNpdGVkLFNPVEEgaW1wcm92ZW1lbnQiLCIiIkZpbmFsbHksIGJ5IGNvbWJpbmluZyB0aGUgbmV3IG1vZGVsIHdpdGggYSBiYXNlbGluZSwgd2UKaGF2ZSBhY2hpZXZlZCBzdGF0ZS1vZi10aGUtYXJ0IGFjY3VyYWN5IG9uIHRoZSBXYWxsIFN0cmVldApKb3VybmFsIGNvcnB1cyBmb3Igc3BlYWtlciBpbmRlcGVuZGVudCByZWNvZ25pdGlvbi4iIiIsMjY1MDAwMDAuMCwiIiJUaGUgbmV0d29yayBoYWQgZml2ZSBsZXZlbHMgb2YgYmlkaXJlY3Rpb25hbCBMU1RNIGhpZGRlbiBsYXllcnMsIHdpdGggNTAwIGNlbGxzIGluIGVhY2ggbGF5ZXIsIGdpdmluZyBhIHRvdGFsIG9mIOKIvCAyNi41TSB3ZWlnaHRzLiIiIiwsLCwiZGF0YXNldCBpcyA4MSBob3VycwoKQXQgMjI4IHdwbSAoaHR0cHM6Ly9kb2NzLmdvb2dsZS5jb20vZG9jdW1lbnQvZC8xRzN2dlFrbjR4X1c3MU1LZzBHbUhWdHpmZDltMHkzX09mY29ldzB2OTAyUS9lZGl0KQp0aGF0J3MgODEqMjI4KjYwID0gMSwxMDgsMDgwCgphbm90aGVyIHNvdXJjZSBzYXlzIFdTSiBjb250YWlucyAzN2sgc2VudGVuY2VzLCBzbyB0aGlzIHdvdWxkIGJlIH4zMCB3b3JkcyBwZXIgc2VudGVuY2Ugd2hpY2ggc2VlbXMgaGlnaCBidXQgcm91Z2hseSByaWdodDogaHR0cHM6Ly93d3cuYXJ4aXYtdmFuaXR5LmNvbS9wYXBlcnMvMTkwMy4wMDIxNi8iLCwsLFN1cGVydmlzZWQsTGlrZWx5LCJUaGlzIHBhcGVyIHByZXNlbnRzIGEgc3BlZWNoIHJlY29nbml0aW9uIHN5c3RlbSB0aGF0IGRpcmVjdGx5IHRyYW5zY3JpYmVzIGF1ZGlvIGRhdGEgd2l0aCB0ZXh0LCB3aXRob3V0IHJlcXVpcmluZyBhbiBpbnRlcm1lZGlhdGUgcGhvbmV0aWMgcmVwcmVzZW50YXRpb24uIFRoZSBzeXN0ZW0gaXMgYmFzZWQgb24gYSBjb21iaW5hdGlvbiBvZiB0aGUgZGVlcCBiaWRpcmVjdGlvbmFsIExTVE0gcmVjdXJyZW50IG5ldXJhbCBuZXR3b3JrIGFyY2hpdGVjdHVyZSBhbmQgdGhlIENvbm5lY3Rpb25pc3QgVGVtcG9yYWwgQ2xhc3NpZmljYXRpb24gb2JqZWN0aXZlIGZ1bmN0aW9uLiBBIG1vZGlmaWNhdGlvbiB0byB0aGUgb2JqZWN0aXZlIGZ1bmN0aW9uIGlzIGludHJvZHVjZWQgdGhhdCB0cmFpbnMgdGhlIG5ldHdvcmsgdG8gbWluaW1pc2UgdGhlIGV4cGVjdGF0aW9uIG9mIGFuIGFyYml0cmFyeSB0cmFuc2NyaXB0aW9uIGxvc3MgZnVuY3Rpb24uIFRoaXMgYWxsb3dzIGEgZGlyZWN0IG9wdGltaXNhdGlvbiBvZiB0aGUgd29yZCBlcnJvciByYXRlLCBldmVuIGluIHRoZSBhYnNlbmNlIG9mIGEgbGV4aWNvbiBvciBsYW5ndWFnZSBtb2RlbC4gVGhlIHN5c3RlbSBhY2hpZXZlcyBhIHdvcmQgZXJyb3IgcmF0ZSBvZiAyNy4zJSBvbiB0aGUgV2FsbCBTdHJlZXQgSm91cm5hbCBjb3JwdXMgd2l0aCBubyBwcmlvciBsaW5ndWlzdGljIGluZm9ybWF0aW9uLCAyMS45JSB3aXRoIG9ubHkgYSBsZXhpY29uIG9mIGFsbG93ZWQgd29yZHMsIGFuZCA4LjIlIHdpdGggYSB0cmlncmFtIGxhbmd1YWdlIG1vZGVsLiBDb21iaW5pbmcgdGhlIG5ldHdvcmsgd2l0aCBhIGJhc2VsaW5lIHN5c3RlbSBmdXJ0aGVyIHJlZHVjZXMgdGhlIGVycm9yIHJhdGUgdG8gNi43JS4iLCwsLCJVbml0ZWQgS2luZ2RvbSBvZiBHcmVhdCBCcml0YWluIGFuZCBOb3J0aGVybiBJcmVsYW5kLENhbmFkYSIsLCwsLCwyMDI1LTExLTI4IDExOjUzOjQ0KzAwOjAwLCwsLCwsIkluZHVzdHJ5LEFjYWRlbWlhIiwsLCwsLCwsLCwsLCwsLCwsLApGcmFnbWVudCBlbWJlZGRpbmcsVmlzaW9uLCJFbnRpdHkgZW1iZWRkaW5nLFNlbWFudGljIHNlZ21lbnRhdGlvbiIsU3RhbmZvcmQgVW5pdmVyc2l0eSwiQS4gS2FycGF0aHksIEFybWFuZCBKb3VsaW4sIExpIEZlaS1GZWkiLDIwMTQtMDYtMjEsRGVlcCBGcmFnbWVudCBFbWJlZGRpbmdzIGZvciBCaWRpcmVjdGlvbmFsIEltYWdlIFNlbnRlbmNlIE1hcHBpbmcsaHR0cHM6Ly93d3cuc2VtYW50aWNzY2hvbGFyLm9yZy9wYXBlci9EZWVwLUZyYWdtZW50LUVtYmVkZGluZ3MtZm9yLUJpZGlyZWN0aW9uYWwtSW1hZ2UtS2FycGF0aHktSm91bGluLzdmMWIxMTFmMGJiNzAzYjBiZDk3YWJhNTA1NzI4YTliMGQ5YjJhNTQsLFNPVEEgaW1wcm92ZW1lbnQsIiIiRXh0ZW5zaXZlIGV4cGVyaW1lbnRhbCBldmFsdWF0aW9uIHNob3dzIHRoYXQgcmVhc29uaW5nIG9uIGJvdGggdGhlIGdsb2JhbCBsZXZlbCBvZiBpbWFnZXMgYW5kIHNlbnRlbmNlcyBhbmQgdGhlIGZpbmVyIGxldmVsIG9mIHRoZWlyIHJlc3BlY3RpdmUgZnJhZ21lbnRzIHNpZ25pZmljYW50bHkgaW1wcm92ZXMgcGVyZm9ybWFuY2Ugb24gaW1hZ2Utc2VudGVuY2UgcmV0cmlldmFsIHRhc2tzLiIiIiwxNDQ0OTYwMDAuMCwiTW9kZWwgY29udGFpbnMgYSB3b3JkIGVtYmVkZGluZy4gYSBtYXRyaXggY29tYmluaW5nIHR3byB3b3JkIGVtYmVkZGluZ3MsIGFuZCBpbWFnZSBlbWJlZGRpbmcgKGJ1aWx0IHVwb24gYSBwcmV0cmFpbmVkIFJDTk4gaW1hZ2UgbW9kZWwuCldvcmQgZW1iZWRkaW5nOiA0MDAwMDAgKiAyMDAgPTgwMDAwMDAwICgiIkhlcmUsIFdlIGlzIGEgZCDDlyA0MDAsIDAwMCBtYXRyaXggdGhhdCBlbmNvZGVzIGEgMS1vZi1rIHZlY3RvciBpbnRvIGEgZC1kaW1lbnNpb25hbCB3b3JkIHZlY3RvciByZXByZXNlbnRhdGlvbiAod2UgdXNlIGQgPSAyMDApLiIiCkVtYmVkZGluZyBkaW1lbnNpb246IDEwMDAgKCIiVGhlIHNpemUgb2YgdGhlIGVtYmVkZGVkIHNwYWNlIGlzIGNyb3NzLXZhbGlkYXRlZCwgYW5kIHdlIGZvdW5kIHRoYXQgdmFsdWVzIG9mIGFwcHJveGltYXRlbHkgMTAwMCBnZW5lcmFsbHkgd29yayB3ZWxsLiIiCldvcmQgY29tYmluYXRpb24gbWF0cml4OiA0MDAqIDEwMDA9NDAwMDAwCkltYWdlIGVtYmVkZGluZzogNDA5NioxMDAwPTQwOTYwMDAgKCIiV2UgdXNlIHRoZSBDYWZmZSBbNDFdIGltcGxlbWVudGF0aW9uIG9mIHRoZSBJbWFnZU5ldCBEZXRlY3Rpb24gUkNOTiBtb2RlbCBbMjddIHRvIGRldGVjdCBvYmplY3RzIGluIGFsbCBpbWFnZXMuIE9uIG91ciBtYWNoaW5lIHdpdGggYSBUZXNsYSBLNDAgR1BVLCB0aGUgUkNOTiBwcm9jZXNzZXMgb25lIGltYWdlIGluIGFwcHJveGltYXRlbHkgMjUgc2Vjb25kcy4gV2UgZGlzY2FyZCB0aGUgcHJlZGljdGlvbnMgZm9yIDIwMCBJbWFnZU5ldCBkZXRlY3Rpb24gY2xhc3NlcyBhbmQgb25seSBrZWVwIHRoZSA0MDk2LUQgYWN0aXZhdGlvbnMiIikKQ05OOiA2MCwwMDAsMDAwICIiVGhlIENOTiBhcmNoaXRlY3R1cmUgaXMgaWRlbnRpY2FsIHRvIHRoZSBvbmUgZGVzY3JpYmVkIGluIEdpcmhzaWNrIGV0IGFsLiBbMjZdLiBJdCBjb250YWlucyBhcHByb3hpbWF0ZWx5IDYwIG1pbGxpb24gcGFyYW1ldGVycyIiClRvdGFsIHBhcmFtZXRlcnM6IDQwOTYwMDArODAwMDAwMDArNDAwMDAwKzYwMDAwMDAwPTE0NCw0OTYsMDAwIiwsLDE1MDAwMDAwLCJMYXJnZXN0IGV4cGVyaW1lbnQgdXNlcyAzMDAwMCB0cmFpbmluZyBpbWFnZXMsIDMwMDAwICogNSA9IDE1MCwwMDAgc2VudGVuY2VzIiwsLCwsTGlrZWx5LCJXZSBpbnRyb2R1Y2UgYSBtb2RlbCBmb3IgYmlkaXJlY3Rpb25hbCByZXRyaWV2YWwgb2YgaW1hZ2VzIGFuZCBzZW50ZW5jZXMgdGhyb3VnaCBhIGRlZXAsIG11bHRpLW1vZGFsIGVtYmVkZGluZyBvZiB2aXN1YWwgYW5kIG5hdHVyYWwgbGFuZ3VhZ2UgZGF0YS4gVW5saWtlIHByZXZpb3VzIG1vZGVscyB0aGF0IGRpcmVjdGx5IG1hcCBpbWFnZXMgb3Igc2VudGVuY2VzIGludG8gYSBjb21tb24gZW1iZWRkaW5nIHNwYWNlLCBvdXIgbW9kZWwgd29ya3Mgb24gYSBmaW5lciBsZXZlbCBhbmQgZW1iZWRzIGZyYWdtZW50cyBvZiBpbWFnZXMgKG9iamVjdHMpIGFuZCBmcmFnbWVudHMgb2Ygc2VudGVuY2VzICh0eXBlZCBkZXBlbmRlbmN5IHRyZWUgcmVsYXRpb25zKSBpbnRvIGEgY29tbW9uIHNwYWNlLiBXZSB0aGVuIGludHJvZHVjZSBhIHN0cnVjdHVyZWQgbWF4LW1hcmdpbiBvYmplY3RpdmUgdGhhdCBhbGxvd3Mgb3VyIG1vZGVsIHRvIGV4cGxpY2l0bHkgYXNzb2NpYXRlIHRoZXNlIGZyYWdtZW50cyBhY3Jvc3MgbW9kYWxpdGllcy4gRXh0ZW5zaXZlIGV4cGVyaW1lbnRhbCBldmFsdWF0aW9uIHNob3dzIHRoYXQgcmVhc29uaW5nIG9uIGJvdGggdGhlIGdsb2JhbCBsZXZlbCBvZiBpbWFnZXMgYW5kIHNlbnRlbmNlcyBhbmQgdGhlIGZpbmVyIGxldmVsIG9mIHRoZWlyIHJlc3BlY3RpdmUgZnJhZ21lbnRzIGltcHJvdmVzIHBlcmZvcm1hbmNlIG9uIGltYWdlLXNlbnRlbmNlIHJldHJpZXZhbCB0YXNrcy4gQWRkaXRpb25hbGx5LCBvdXIgbW9kZWwgcHJvdmlkZXMgaW50ZXJwcmV0YWJsZSBwcmVkaWN0aW9ucyBmb3IgdGhlIGltYWdlLXNlbnRlbmNlIHJldHJpZXZhbCB0YXNrIHNpbmNlIHRoZSBpbmZlcnJlZCBpbnRlci1tb2RhbCBhbGlnbm1lbnQgb2YgZnJhZ21lbnRzIGlzIGV4cGxpY2l0LiIsMjAuMCwsLFVuaXRlZCBTdGF0ZXMgb2YgQW1lcmljYSwsLCwsLDIwMjUtMTEtMjggMTE6NTM6NDQrMDA6MDAsLCwsLCxBY2FkZW1pYSwsLCwsLCwsLCwsLCwsLCwsLApTUFBOZXQsVmlzaW9uLEltYWdlIGNsYXNzaWZpY2F0aW9uLCJNaWNyb3NvZnQsWGnigJlhbiBKaWFvdG9uZyBVbml2ZXJzaXR5LFVuaXZlcnNpdHkgb2YgU2NpZW5jZSBhbmQgVGVjaG5vbG9neSBvZiBDaGluYSAoVVNUQykiLCJLYWltaW5nIEhlLCBYaWFuZ3l1IFpoYW5nLCBTaGFvcWluZyBSZW4sIEppYW4gU3VuIiwyMDE0LTA2LTE4LFNwYXRpYWwgUHlyYW1pZCBQb29saW5nIGluIERlZXAgQ29udm9sdXRpb25hbCBOZXR3b3JrcyBmb3IgVmlzdWFsIFJlY29nbml0aW9uLGh0dHBzOi8vYXJ4aXYub3JnL2Ficy8xNDA2LjQ3MjksMTI1MjQuMCxIaWdobHkgY2l0ZWQsLCwsMy40MTEwNzJlKzE4LCIiIkFsbCBuZXR3b3JrcyBpbiB0aGlzIHBhcGVyIGNhbiBiZQp0cmFpbmVkIG9uIGEgc2luZ2xlIEdlRm9yY2UgR1RYIFRpdGFuIEdQVSAoNiBHQiBtZW1vcnkpIHdpdGhpbiB0d28gdG8gZm91ciB3ZWVrcy4iIgo0LjdlMTIgRkxPUC9zICogNCogNyoyNCo2MCo2MCBzZWNvbmRzICogMC4zIHV0aWxpc2F0aW9uIiwxMjgwMDAwLCJTZWN0aW9uIDMuMTogIiJXZSB0cmFpbiB0aGUgbmV0d29ya3Mgb24gdGhlIDEwMDAtY2F0ZWdvcnkgdHJhaW5pbmcKc2V0IG9mIEltYWdlTmV0IDIwMTIuIiIiLDY3Mi4wLCIiIkFsbCBuZXR3b3JrcyBpbiB0aGlzIHBhcGVyIGNhbiBiZSB0cmFpbmVkIG9uIGEgc2luZ2xlIEdlRm9yY2UgR1RYIFRpdGFuIEdQVSAoNiBHQiBtZW1vcnkpIHdpdGhpbiB0d28gdG8gZm91ciB3ZWVrcy4iIiIsTlZJRElBIEdlRm9yY2UgR1RYIFRJVEFOLCxDb25maWRlbnQsLCwsLCJVbml0ZWQgU3RhdGVzIG9mIEFtZXJpY2EsQ2hpbmEsQ2hpbmEiLCwsLCwsMjAyNi0wNS0yNSAxMjoxNTowOCswMDowMCwsLCwsLCJJbmR1c3RyeSxBY2FkZW1pYSxBY2FkZW1pYSIsLCwsLCwsLDUxLjY1MjA5MjIzMDI3NzM4LCxGUDMyLFRydWUsLEhhcmR3YXJlLCwsLCwKR0FOcyxJbWFnZSBnZW5lcmF0aW9uLEltYWdlIGdlbmVyYXRpb24sVW5pdmVyc2l0eSBvZiBNb250cmVhbCAvIFVuaXZlcnNpdMOpIGRlIE1vbnRyw6lhbCwiSWFuIEouIEdvb2RmZWxsb3csIEplYW4gUG91Z2V0LUFiYWRpZSwgTWVoZGkgTWlyemEsIEJpbmcgWHUsIERhdmlkIFdhcmRlLUZhcmxleSwgU2hlcmppbCBPemFpciwgQWFyb24gQ291cnZpbGxlLCBZb3NodWEgQmVuZ2lvIiwyMDE0LTA2LTEwLEdlbmVyYXRpdmUgQWR2ZXJzYXJpYWwgTmV0d29ya3MsaHR0cHM6Ly9hcnhpdi5vcmcvYWJzLzE0MDYuMjY2MSwzNjg3MC4wLEhpZ2hseSBjaXRlZCwsLFRoZSBwYXBlciBvdXRsaW5lcyB0aGUgRy1EIGZyYW1ld29yayBidXQgZG9lc24ndCBwcm92aWRlIGluZm9ybWF0aW9uIGFib3V0IHRoZSBzdHJ1Y3R1cmVzIG9mIHRoZWlyIGdlbmVyYXRvciBhbmQgZGlzY3JpbWluYXRvci4sNS4xODRlKzE3LCJGcm9tIGh0dHBzOi8vb3BlbmFpLmNvbS9ibG9nL2FpLWFuZC1jb21wdXRlLyBBcHBlbmRpeAoKIiJMZXNzIHRoYW4gMC4wMDYgcGZzLWRheXMiIgooODY0MDAqMTBeMTUqMC4wMDYpCgpTZWVtcyBleHRyZW1lbHkgc3BlY3VsYXRpdmUsIHVubGVzcyBzb21lb25lIGF0IE9wZW5BSSBwcml2YXRlbHkgY29ycmVzcG9uZGVkIHdpdGggdGhlIGF1dGhvcnMuIFRoZXJlIGlzIG5vIGluZm9ybWF0aW9uIGFib3V0IGNvbXB1dGUgb3IgdHJhaW5pbmcgaW4gdGhlIEdBTnMgcGFwZXIuIiwxMjAwMDAsIiIiV2UgdHJhaW5lZCBhZHZlcnNhcmlhbCBuZXRzIGFuIGEgcmFuZ2Ugb2YgZGF0YXNldHMgaW5jbHVkaW5nIE1OSVNUWzIzXSwgdGhlIFRvcm9udG8gRmFjZSBEYXRhYmFzZSAoVEZEKSBbMjhdLCBhbmQgQ0lGQVItMTAgWzIxXS4iIgoKTU5JU1QgaGFzIDYwayBpbWFnZXMgCmh0dHBzOi8vZW4ud2lraXBlZGlhLm9yZy93aWtpL01OSVNUX2RhdGFiYXNlCgpURkQgc2VlbXMgdG8gaGF2ZSAyOTI1IGV4YW1wbGVzICg/KQpodHRwczovL3d3dy5jcy50b3JvbnRvLmVkdS9+dXJ0YXN1bi9jb3Vyc2VzL0NTQzQxMS9odzMtNDExLnBkZgoKQ0lGQVItMTAgaGFzIDYwayBpbWFnZXMKaHR0cHM6Ly93d3cuY3MudG9yb250by5lZHUvfmtyaXovY2lmYXIuaHRtbAoKIiwsLCwsU3BlY3VsYXRpdmUsIldlIHByb3Bvc2UgYSBuZXcgZnJhbWV3b3JrIGZvciBlc3RpbWF0aW5nIGdlbmVyYXRpdmUgbW9kZWxzIHZpYSBhbiBhZHZlcnNhcmlhbCBwcm9jZXNzLCBpbiB3aGljaCB3ZSBzaW11bHRhbmVvdXNseSB0cmFpbiB0d28gbW9kZWxzOiBhIGdlbmVyYXRpdmUgbW9kZWwgRyB0aGF0IGNhcHR1cmVzIHRoZSBkYXRhIGRpc3RyaWJ1dGlvbiwgYW5kIGEgZGlzY3JpbWluYXRpdmUgbW9kZWwgRCB0aGF0IGVzdGltYXRlcyB0aGUgcHJvYmFiaWxpdHkgdGhhdCBhIHNhbXBsZSBjYW1lIGZyb20gdGhlIHRyYWluaW5nIGRhdGEgcmF0aGVyIHRoYW4gRy4gVGhlIHRyYWluaW5nIHByb2NlZHVyZSBmb3IgRyBpcyB0byBtYXhpbWl6ZSB0aGUgcHJvYmFiaWxpdHkgb2YgRCBtYWtpbmcgYSBtaXN0YWtlLiBUaGlzIGZyYW1ld29yayBjb3JyZXNwb25kcyB0byBhIG1pbmltYXggdHdvLXBsYXllciBnYW1lLiBJbiB0aGUgc3BhY2Ugb2YgYXJiaXRyYXJ5IGZ1bmN0aW9ucyBHIGFuZCBELCBhIHVuaXF1ZSBzb2x1dGlvbiBleGlzdHMsIHdpdGggRyByZWNvdmVyaW5nIHRoZSB0cmFpbmluZyBkYXRhIGRpc3RyaWJ1dGlvbiBhbmQgRCBlcXVhbCB0byAxLzIgZXZlcnl3aGVyZS4gSW4gdGhlIGNhc2Ugd2hlcmUgRyBhbmQgRCBhcmUgZGVmaW5lZCBieSBtdWx0aWxheWVyIHBlcmNlcHRyb25zLCB0aGUgZW50aXJlIHN5c3RlbSBjYW4gYmUgdHJhaW5lZCB3aXRoIGJhY2twcm9wYWdhdGlvbi4gVGhlcmUgaXMgbm8gbmVlZCBmb3IgYW55IE1hcmtvdiBjaGFpbnMgb3IgdW5yb2xsZWQgYXBwcm94aW1hdGUgaW5mZXJlbmNlIG5ldHdvcmtzIGR1cmluZyBlaXRoZXIgdHJhaW5pbmcgb3IgZ2VuZXJhdGlvbiBvZiBzYW1wbGVzLiBFeHBlcmltZW50cyBkZW1vbnN0cmF0ZSB0aGUgcG90ZW50aWFsIG9mIHRoZSBmcmFtZXdvcmsgdGhyb3VnaCBxdWFsaXRhdGl2ZSBhbmQgcXVhbnRpdGF0aXZlIGV2YWx1YXRpb24gb2YgdGhlIGdlbmVyYXRlZCBzYW1wbGVzLiIsLCwsQ2FuYWRhLCwsLCwsMjAyNS0xMS0yOCAxMTo1Mzo0NCswMDowMCwsLCwsLEFjYWRlbWlhLCwsLCwsLCwsLCwsLFRoaXJkLXBhcnR5IGVzdGltYXRpb24sLCwsLApUd28tc3RyZWFtIENvbnZOZXRzIGZvciBhY3Rpb24gcmVjb2duaXRpb24sVmlkZW8sVmlkZW8gY2xhc3NpZmljYXRpb24sVW5pdmVyc2l0eSBvZiBPeGZvcmQsIkthcmVuIFNpbW9ueWFuLCBBbmRyZXcgWmlzc2VybWFuIiwyMDE0LTA2LTA5LFR3by1TdHJlYW0gQ29udm9sdXRpb25hbCBOZXR3b3JrcyBmb3IgQWN0aW9uIFJlY29nbml0aW9uIGluIFZpZGVvcyxodHRwczovL2FyeGl2Lm9yZy9hYnMvMTQwNi4yMTk5LDgxODEuMCxIaWdobHkgY2l0ZWQsLCwsLCwxMjg5NTAwLCwsLCwsVW5rbm93biwsLCwsVW5pdGVkIEtpbmdkb20gb2YgR3JlYXQgQnJpdGFpbiBhbmQgTm9ydGhlcm4gSXJlbGFuZCwsLCwsLDIwMjYtMDUtMjUgMTI6MTY6MzYrMDA6MDAsLCwsLCxBY2FkZW1pYSwsLCwsLCwsLCxGUDMyLCwsLCwsLCwKR1JVcyxMYW5ndWFnZSwiTGFuZ3VhZ2UgbW9kZWxpbmcsVHJhbnNsYXRpb24iLCJVbml2ZXJzaXR5IG9mIE1vbnRyZWFsIC8gVW5pdmVyc2l0w6kgZGUgTW9udHLDqWFsLEphY29icyBVbml2ZXJzaXR5LFVuaXZlcnNpdHkgb2YgTWFpbmUiLCJLeXVuZ2h5dW4gQ2hvLCBCYXJ0IHZhbiBNZXJyaWVuYm9lciwgQ2FnbGFyIEd1bGNlaHJlLCBEem1pdHJ5IEJhaGRhbmF1LCBGZXRoaSBCb3VnYXJlcywgSG9sZ2VyIFNjaHdlbmssIFlvc2h1YSBCZW5naW8iLDIwMTQtMDYtMDMsTGVhcm5pbmcgUGhyYXNlIFJlcHJlc2VudGF0aW9ucyB1c2luZyBSTk4gRW5jb2Rlci1EZWNvZGVyIGZvciBTdGF0aXN0aWNhbCBNYWNoaW5lIFRyYW5zbGF0aW9uLGh0dHBzOi8vYXJ4aXYub3JnL2Ficy8xNDA2LjEwNzgsMjYyNjIuMCxIaWdobHkgY2l0ZWQsLCwsLCwsLCwsLCxVbmtub3duLCJJbiB0aGlzIHBhcGVyLCB3ZSBwcm9wb3NlIGEgbm92ZWwgbmV1cmFsIG5ldHdvcmsgbW9kZWwgY2FsbGVkIFJOTiBFbmNvZGVyLURlY29kZXIgdGhhdCBjb25zaXN0cyBvZiB0d28gcmVjdXJyZW50IG5ldXJhbCBuZXR3b3JrcyAoUk5OKS4gT25lIFJOTiBlbmNvZGVzIGEgc2VxdWVuY2Ugb2Ygc3ltYm9scyBpbnRvIGEgZml4ZWQtbGVuZ3RoIHZlY3RvciByZXByZXNlbnRhdGlvbiwgYW5kIHRoZSBvdGhlciBkZWNvZGVzIHRoZSByZXByZXNlbnRhdGlvbiBpbnRvIGFub3RoZXIgc2VxdWVuY2Ugb2Ygc3ltYm9scy4gVGhlIGVuY29kZXIgYW5kIGRlY29kZXIgb2YgdGhlIHByb3Bvc2VkIG1vZGVsIGFyZSBqb2ludGx5IHRyYWluZWQgdG8gbWF4aW1pemUgdGhlIGNvbmRpdGlvbmFsIHByb2JhYmlsaXR5IG9mIGEgdGFyZ2V0IHNlcXVlbmNlIGdpdmVuIGEgc291cmNlIHNlcXVlbmNlLiBUaGUgcGVyZm9ybWFuY2Ugb2YgYSBzdGF0aXN0aWNhbCBtYWNoaW5lIHRyYW5zbGF0aW9uIHN5c3RlbSBpcyBlbXBpcmljYWxseSBmb3VuZCB0byBpbXByb3ZlIGJ5IHVzaW5nIHRoZSBjb25kaXRpb25hbCBwcm9iYWJpbGl0aWVzIG9mIHBocmFzZSBwYWlycyBjb21wdXRlZCBieSB0aGUgUk5OIEVuY29kZXItRGVjb2RlciBhcyBhbiBhZGRpdGlvbmFsIGZlYXR1cmUgaW4gdGhlIGV4aXN0aW5nIGxvZy1saW5lYXIgbW9kZWwuIFF1YWxpdGF0aXZlbHksIHdlIHNob3cgdGhhdCB0aGUgcHJvcG9zZWQgbW9kZWwgbGVhcm5zIGEgc2VtYW50aWNhbGx5IGFuZCBzeW50YWN0aWNhbGx5IG1lYW5pbmdmdWwgcmVwcmVzZW50YXRpb24gb2YgbGluZ3Vpc3RpYyBwaHJhc2VzLiIsLCwsIkNhbmFkYSxHZXJtYW55LFVuaXRlZCBTdGF0ZXMgb2YgQW1lcmljYSIsLCwsLCwyMDI2LTA1LTI1IDEy</x:v>
      </x:c>
    </x:row>
    <x:row r="297" ht="18" customHeight="1">
      <x:c r="A297" s="17" t="n">
        <x:v>292</x:v>
      </x:c>
      <x:c r="B297" s="17" t="n">
        <x:v>310</x:v>
      </x:c>
      <x:c r="C297" s="160" t="str">
        <x:v>OjE2OjM2KzAwOjAwLCwsLCwsIkFjYWRlbWlhLEFjYWRlbWlhLEFjYWRlbWlhIiwsLCwsLCwsLCwsLCwsLCwsLApEcm9wb3V0OiBTVkhOLFZpc2lvbiwiSW1hZ2UgY2xhc3NpZmljYXRpb24sRGlnaXQgcmVjb2duaXRpb24iLFVuaXZlcnNpdHkgb2YgVG9yb250bywiTml0aXNoIFNocml2YXN0YSwgR2VvZmZyZXkgSGludG9uLCBBbGV4IEtyaXpoZXZza3ksIElseWEgU3V0c2tldmVyLCBSdXNsYW4gU2FsYWtodXRkaW5vdiIsMjAxNC0wNi0wMSxEcm9wb3V0OiBBIFNpbXBsZSBXYXkgdG8gUHJldmVudCBOZXVyYWwgTmV0d29ya3MgZnJvbSBPdmVyZml0dGluZyxodHRwczovL2ptbHIub3JnL3BhcGVycy92MTUvc3JpdmFzdGF2YTE0YS5odG1sLDQxOTYyLjAsIkhpZ2hseSBjaXRlZCxTT1RBIGltcHJvdmVtZW50IixTT1RBIG9uIHRoZSBTdHJlZXQgVmlldyBIb3VzZSBOdW1iZXJzIGRhdGFzZXQsNDc3OTUyMzIuMCwiIiJUaGUgYmVzdCBhcmNoaXRlY3R1cmUgdGhhdCB3ZSBmb3VuZCB1c2VzIHRocmVlIGNvbnZvbHV0aW9uYWwgbGF5ZXJzIGVhY2ggZm9sbG93ZWQgYnkgYSBtYXgtcG9vbGluZyBsYXllci4gVGhlIGNvbnZvbHV0aW9uYWwgbGF5ZXJzIGhhdmUgOTYsIDEyOCBhbmQgMjU2IGZpbHRlcnMgcmVzcGVjdGl2ZWx5LiBFYWNoIGNvbnZvbHV0aW9uYWwgbGF5ZXIgaGFzIGEgNSDDlyA1IHJlY2VwdGl2ZSBmaWVsZCBhcHBsaWVkIHdpdGggYSBzdHJpZGUgb2YgMSBwaXhlbC4gRWFjaCBtYXggcG9vbGluZyBsYXllciBwb29scyAzIMOXIDMgcmVnaW9ucyBhdCBzdHJpZGVzIG9mIDIgcGl4ZWxzLiBUaGUgY29udm9sdXRpb25hbCBsYXllcnMgYXJlIGZvbGxvd2VkIGJ5IHR3byBmdWxseSBjb25uZWN0ZWQgaGlkZGVuIGxheWVycyBoYXZpbmcgMjA0OCB1bml0cyBlYWNoLiIiCklucHV0czogMzIgeCAzMiB4IDMKY29udl8xOiA5NiB4IDUgeCA1IHggMyA9IDcsMjAwCmNvbnZfMjogMTI4IHggNSB4IDUgeCA5NiA9IDMwNywyMDAKY29udl8zOiAyNTYgeCA1IHggNSB4IDEyOCA9IDgxOSwyMDAKKG91dHB1dCBzaGFwZSBhZnRlciBDTk4gMyB3aWxsIGJlOiAyMCB4IDIwIHggMjU2KQoKbWF4X3Bvb2wgaGFzIG5vIGxlYXJuYWJsZSBwYXJhbWV0ZXJzIGJ1dCBmdXJ0aGVyIHJlZHVjZXMgb3V0cHV0IHNoYXBlIHRvIDkgeCA5IHggMjU2CgpGRk5fMTogKDkgeCA5IHggMjU2KSB4IDIwNDggPSA0Miw0NjcsMzI4CkZGTl8yOiAyMDQ4IHggMjA0OCA9IDQsMTk0LDMwNAoKU28gdG90YWwgbnVtYmVyIG9mIHBhcmFtZXRlcnMgYXBwZWFyIHRvIGJlIDQ3LDc5NSwyMzIiLCwiUGVyIGltYWdlIGlucHV0Ogoxc3QgQ05OOiAyKjMyKjMyKjUqNSozKjk2PTE0NzQ1NjAwCjJuZCBDTk46IDIqMTYqMTYqNSo1Kjk2KjEyOD0xNTcyODY0MDAKM3JkIENOTjogMio4KjgqNSo1KjEyOCoyNTY9MTA0ODU3NjAwCjFzdCBGQzogMioyNTYqNCo0KjIwNDg9MTY3NzcyMTYKMm5kIEZDOiAyKjIwNDgqMjA0OD04Mzg4NjA4ClRvdGFsIGZvcndhcmQgRkxPUDogMTQ3NDU2MDArMTU3Mjg2NDAwKzEwNDg1NzYwMCsxNjc3NzIxNis4Mzg4NjA4PTMwMjA1NTQyNAoKCklmIHdlIGFzc3VtZSAxIGVwb2NoLCB0aGUgNjAwayBpbWFnZXMgd291bGQgcmVxdWlyZSA1ZTE0IEZMT1BzLiBIb3dldmVyIGluIG90aGVyIGRhdGFzZXRzIHRoZXkgdHJhaW5lZCBmb3IgbXVsdGlwbGUgZXBvY2hzIChlLmcuIE1OSVNUIGhhcyA2MGsgdHJhaW4gaW1hZ2VzIGFuZCB0aGV5IHRyYWluZWQgZm9yIDFNIHdlaWdodCB1cGRhdGVzLCBiYXRjaCBzaXplIHVuc3RhdGVkKS4iLDYwMDAwMCwiQXBwZW5kaXggQi4yOiAiIlRoZSBTVkhOIGRhdGEgc2V0IGNvbnNpc3RzIG9mIGFwcHJveGltYXRlbHkgNjAwLDAwMCB0cmFpbmluZyBpbWFnZXMgYW5kIDI2LDAwMCB0ZXN0IGltYWdlcyIiCgpkaW1lbnNpb25hbGl0eSAgMzA3MiAoMzIgw5cgMzIgY29sb3IpIiwsLCwsQ29uZmlkZW50LCJEZWVwIG5ldXJhbCBuZXRzIHdpdGggYSBsYXJnZSBudW1iZXIgb2YgcGFyYW1ldGVycyBhcmUgdmVyeSBwb3dlcmZ1bCBtYWNoaW5lIGxlYXJuaW5nIHN5c3RlbXMuIEhvd2V2ZXIsIG92ZXJmaXR0aW5nIGlzIGEgc2VyaW91cyBwcm9ibGVtIGluIHN1Y2ggbmV0d29ya3MuIExhcmdlIG5ldHdvcmtzIGFyZSBhbHNvIHNsb3cgdG8gdXNlLCBtYWtpbmcgaXQgZGlmZmljdWx0IHRvIGRlYWwgd2l0aCBvdmVyZml0dGluZyBieSBjb21iaW5pbmcgdGhlIHByZWRpY3Rpb25zIG9mIG1hbnkgZGlmZmVyZW50IGxhcmdlIG5ldXJhbCBuZXRzIGF0IHRlc3QgdGltZS4gRHJvcG91dCBpcyBhIHRlY2huaXF1ZSBmb3IgYWRkcmVzc2luZyB0aGlzIHByb2JsZW0uIFRoZSBrZXkgaWRlYSBpcyB0byByYW5kb21seSBkcm9wIHVuaXRzIChhbG9uZyB3aXRoIHRoZWlyIGNvbm5lY3Rpb25zKSBmcm9tIHRoZSBuZXVyYWwgbmV0d29yayBkdXJpbmcgdHJhaW5pbmcuIFRoaXMgcHJldmVudHMgdW5pdHMgZnJvbSBjby1hZGFwdGluZyB0b28gbXVjaC4gRHVyaW5nIHRyYWluaW5nLCBkcm9wb3V0IHNhbXBsZXMgZnJvbSBhbiBleHBvbmVudGlhbCBudW1iZXIgb2YgZGlmZmVyZW50IHRoaW5uZWQgbmV0d29ya3MuIEF0IHRlc3QgdGltZSwgaXQgaXMgZWFzeSB0byBhcHByb3hpbWF0ZSB0aGUgZWZmZWN0IG9mIGF2ZXJhZ2luZyB0aGUgcHJlZGljdGlvbnMgb2YgYWxsIHRoZXNlIHRoaW5uZWQgbmV0d29ya3MgYnkgc2ltcGx5IHVzaW5nIGEgc2luZ2xlIHVudGhpbm5lZCBuZXR3b3JrIHRoYXQgaGFzIHNtYWxsZXIgd2VpZ2h0cy4gVGhpcyBzaWduaWZpY2FudGx5IHJlZHVjZXMgb3ZlcmZpdHRpbmcgYW5kIGdpdmVzIG1ham9yIGltcHJvdmVtZW50cyBvdmVyIG90aGVyIHJlZ3VsYXJpemF0aW9uIG1ldGhvZHMuIFdlIHNob3cgdGhhdCBkcm9wb3V0IGltcHJvdmVzIHRoZSBwZXJmb3JtYW5jZSBvZiBuZXVyYWwgbmV0d29ya3Mgb24gc3VwZXJ2aXNlZCBsZWFybmluZyB0YXNrcyBpbiB2aXNpb24sIHNwZWVjaCByZWNvZ25pdGlvbiwgZG9jdW1lbnQgY2xhc3NpZmljYXRpb24gYW5kIGNvbXB1dGF0aW9uYWwgYmlvbG9neSwgb2J0YWluaW5nIHN0YXRlLW9mLXRoZS1hcnQgcmVzdWx0cyBvbiBtYW55IGJlbmNobWFyayBkYXRhIHNldHMuIiwsLFVucmVsZWFzZWQsQ2FuYWRhLCwsLCwsMjAyNi0wMS0wMSAxNDowMjo0MCswMDowMCwsLCwsLEFjYWRlbWlhLCwsLCxPcGVuIChub24tY29tbWVyY2lhbCksaHR0cDovL3d3dy5jcy50b3JvbnRvLmVkdS9+bml0aXNoL2Ryb3BvdXQgc2VlIG1vZGVsIGZpbGVzLCwsLCwsLCwsLCwsTm8KQWRhUk5OLExhbmd1YWdlLFNlbnRpbWVudCBjbGFzc2lmaWNhdGlvbixCZWloYW5nIFVuaXZlcnNpdHksIkxpIERvbmcsIEZ1cnUgV2VpLCBDaHVhbnFpIFRhbiwgRHV5dSBUYW5nLCBNLiBaaG91LCBLZSBYdSIsMjAxNC0wNi0wMSxBZGFwdGl2ZSBSZWN1cnNpdmUgTmV1cmFsIE5ldHdvcmsgZm9yIFRhcmdldC1kZXBlbmRlbnQgVHdpdHRlciBTZW50aW1lbnQgQ2xhc3NpZmljYXRpb24saHR0cHM6Ly93d3cuc2VtYW50aWNzY2hvbGFyLm9yZy9wYXBlci9BZGFwdGl2ZS1SZWN1cnNpdmUtTmV1cmFsLU5ldHdvcmstZm9yLVR3aXR0ZXItRG9uZy1XZWkvMDZlMTIyZjQ3NWEyMWQ5MmRiYTEzNzYwOWM0MGYzNTY5MDIxNzQ3NSwsSGlnaGx5IGNpdGVkLCwxMzA0MC4wLCJEPTI1ICIiRm9yIHJlY3Vyc2l2ZSBuZXVyYWwgbW9kZWxzLCB0aGUgZGltZW5zaW9uIG9mIHdvcmQgdmVjdG9yIGlzIHNldCB0byAyNSwgYW5kIGYgPSB0YW5oIGlzIHVzZWQgYXMgdGhlIG5vbmxpbmVhcml0eSBmdW5jdGlvbi4gV2UgZW1wbG95IDEwIGNvbXBvc2l0aW9uIG1hdHJpY2VzIGluIEFkYVJOTi4iIgpDb21wb3NpdGlvbiBtYXRyaWNlczogIiJXIOKIiCBSIETDlzJEIGlzIHRoZSBjb21wb3NpdGlvbiBtYXRyaXgsIGFuZCBiIGlzIHRoZSBiaWFzIHZlY3Rvci4iIgpDPTEwICIiV2UgZW1wbG95IDEwIGNvbXBvc2l0aW9uIG1hdHJpY2VzIGluIEFkYVJOTi4iIgpDb21iaW5hdGlvbiBtYXRyaXg6ICIiUyDiiIggUiBDw5coMkQrfGV8KSBpcyB0aGUgbWF0cml4IHVzZWQgdG8gZGV0ZXJtaW5lIHdoaWNoIGNvbXBvc2l0aW9uIGZ1bmN0aW9uIHdlIHVzZSwgdmwgLCB2ciBhcmUgdGhlIGxlZnQgYW5kIHJpZ2h0IGNoaWxkIHZlY3RvcnMsIGFuZCBlIGFyZSBleHRlcm5hbCBmZWF0dXJlIHZlY3Rvci4gSW4gdGhpcyB3b3JrLCBlIGlzIGEgb25lLWhvdCBiaW5hcnkgZmVhdHVyZSB2ZWN0b3Igd2hpY2ggaW5kaWNhdGVzIHdoYXQgdGhlIGRlcGVuZGVuY3kgdHlwZSBpcy4iIgp8ZXwgPiA0OiAoc2VlIEZpZ3VyZSAyKQpXZWlnaHRzOiAxMCAqIDI1ICogNTAgKyAxMCAqICg1MCs0KSA9MTMwNDAgKGlnbm9yaW5nIGVtYmVkZGluZyB0byB0aGUgMjUgZGltZW5zaW9uIGVtYmVkZGluZyBzcGFjZSkiLCwsNjI0OCwiIiJUcmFpbmluZyBkYXRhIGNvbnNpc3RzIG9mIDYsMjQ4IHR3ZWV0cywiIiIsLCwsLENvbmZpZGVudCwiV2UgcHJvcG9zZSBBZGFwdGl2ZSBSZWN1cnNpdmUgTmV1cmFsIE5ldHdvcmsgKEFkYVJOTikgZm9yIHRhcmdldC1kZXBlbmRlbnQgVHdpdHRlciBzZW50aW1lbnQgY2xhc3NpZmljYXRpb24uIEFkYVJOTiBhZGFwdGl2ZWx5IHByb3BhZ2F0ZXMgdGhlIHNlbnRpbWVudHMgb2Ygd29yZHMgdG8gdGFyZ2V0IGRlcGVuZGluZyBvbiB0aGUgY29udGV4dCBhbmQgc3ludGFjdGljIHJlbGF0aW9uc2hpcHMgYmV0d2VlbiB0aGVtLiBJdCBjb25zaXN0cyBvZiBtb3JlIHRoYW4gb25lIGNvbXBvc2l0aW9uIGZ1bmN0aW9ucywgYW5kIHdlIG1vZGVsIHRoZSBhZGFwdGl2ZSBzZW50aW1lbnQgcHJvcGFnYXRpb25zIGFzIGRpc3RyaWJ1dGlvbnMgb3ZlciB0aGVzZSBjb21wb3NpdGlvbiBmdW5jdGlvbnMuIFRoZSBleHBlcmltZW50YWwgc3R1ZGllcyBpbGx1c3RyYXRlIHRoYXQgQWRhUk5OIGltcHJvdmVzIHRoZSBiYXNlbGluZSBtZXRob2RzLiBGdXJ0aGVybW9yZSwgd2UgaW50cm9kdWNlIGEgbWFudWFsbHkgYW5ub3RhdGVkIGRhdGFzZXQgZm9yIHRhcmdldC1kZXBlbmRlbnQgVHdpdHRlciBzZW50aW1lbnQgYW5hbHlzaXMuIiwsLCxDaGluYSwsLCwsLDIwMjUtMTEtMjggMTE6NTM6NDQrMDA6MDAsLCwsLCxBY2FkZW1pYSwsLCwsLCwsLCwsLCwsLCwsLApQYXJhZ3JhcGggVmVjdG9yLExhbmd1YWdlLExhbmd1YWdlIG1vZGVsaW5nLEdvb2dsZSwiUXVvYyBWLiBMZSwgVG9tYXMgTWlrb2xvdiIsMjAxNC0wNS0xNCxEaXN0cmlidXRlZCBSZXByZXNlbnRhdGlvbnMgb2YgU2VudGVuY2VzIGFuZCBEb2N1bWVudHMsaHR0cHM6Ly93d3cuc2VtYW50aWNzY2hvbGFyLm9yZy9wYXBlci9EaXN0cmlidXRlZC1SZXByZXNlbnRhdGlvbnMtb2YtU2VudGVuY2VzLWFuZC1MZS1NaWtvbG92L2YzZGU4NmFlYjQ0MjIxNmE4MzkxYmVmY2FjYjQ5ZTU4YjQ3OGY1MTIsLEhpZ2hseSBjaXRlZCwsMzIwMDAwMDAuMCwiIDc1MDAwKjQwMCs1MDAwKjQwMD0zMjAwMDAwMAoiIldlIGxlYXJuIHRoZSB3b3JkIHZlY3RvcnMgYW5kIHBhcmFncmFwaCB2ZWN0b3JzIHVzaW5nIDc1LDAwMCB0cmFpbmluZyBkb2N1bWVudHMiIgoiIkluIFBWLURNLCB0aGUgbGVhcm5lZCB2ZWN0b3IgcmVwcmVzZW50YXRpb25zIGhhdmUgNDAwIGRpbWVuc2lvbnMgZm9yIGJvdGggd29yZHMgYW5kIGRvY3VtZW50cyIiClBhcmFncmFwaCBlbWJlZGRpbmcgb2YgZGltZW5zaW9uIG51bWJlciBvZiBwYXJhZ3JhcGhzICogZW1iZWRkaW5nIHNpemUKV29yZCBlbWJlZGRpbmcgb2YgZGltZW5zaW9uIHxWfCplbWJlZGRpbmcgc2l6ZQpBc3N1bWluZyB2b2NhYnVsYXJ5IG9mIDUwMDAgc2luY2UgcmVzdWx0cyBhcmUgY29tcGFyZWQgZGlyZWN0bHkgdG8gTWFhcyBldC4gYWwuLCAyMDExIiwsLDE2NTAwMDAwLCIiIjI1LDAwMCBsYWJlbGVkIHRyYWluaW5nIGluc3RhbmNlcywgMjUsMDAwIGxhYmVsZWQgdGVzdCBpbi0Kc3RhbmNlcyBhbmQgNTAsMDAwIHVubGFiZWxlZCB0cmFpbmluZyBpbnN0YW5jZXMuIiIiLCwsLCxDb25maWRlbnQsIk1hbnkgbWFjaGluZSBsZWFybmluZyBhbGdvcml0aG1zIHJlcXVpcmUgdGhlIGlucHV0IHRvIGJlIHJlcHJlc2VudGVkIGFzIGEgZml4ZWQtbGVuZ3RoIGZlYXR1cmUgdmVjdG9yLiBXaGVuIGl0IGNvbWVzIHRvIHRleHRzLCBvbmUgb2YgdGhlIG1vc3QgY29tbW9uIGZpeGVkLWxlbmd0aCBmZWF0dXJlcyBpcyBiYWctb2Ytd29yZHMuIERlc3BpdGUgdGhlaXIgcG9wdWxhcml0eSwgYmFnLW9mLXdvcmRzIGZlYXR1cmVzIGhhdmUgdHdvIG1ham9yIHdlYWtuZXNzZXM6IHRoZXkgbG9zZSB0aGUgb3JkZXJpbmcgb2YgdGhlIHdvcmRzIGFuZCB0aGV5IGFsc28gaWdub3JlIHNlbWFudGljcyBvZiB0aGUgd29yZHMuIEZvciBleGFtcGxlLCAiInBvd2VyZnVsLCIiICIic3Ryb25nIiIgYW5kICIiUGFyaXMiIiBhcmUgZXF1YWxseSBkaXN0YW50LiBJbiB0aGlzIHBhcGVyLCB3ZSBwcm9wb3NlIFBhcmFncmFwaCBWZWN0b3IsIGFuIHVuc3VwZXJ2aXNlZCBhbGdvcml0aG0gdGhhdCBsZWFybnMgZml4ZWQtbGVuZ3RoIGZlYXR1cmUgcmVwcmVzZW50YXRpb25zIGZyb20gdmFyaWFibGUtbGVuZ3RoIHBpZWNlcyBvZiB0ZXh0cywgc3VjaCBhcyBzZW50ZW5jZXMsIHBhcmFncmFwaHMsIGFuZCBkb2N1bWVudHMuIE91ciBhbGdvcml0aG0gcmVwcmVzZW50cyBlYWNoIGRvY3VtZW50IGJ5IGEgZGVuc2UgdmVjdG9yIHdoaWNoIGlzIHRyYWluZWQgdG8gcHJlZGljdCB3b3JkcyBpbiB0aGUgZG9jdW1lbnQuIEl0cyBjb25zdHJ1Y3Rpb24gZ2l2ZXMgb3VyIGFsZ29yaXRobSB0aGUgcG90ZW50aWFsIHRvIG92ZXJjb21lIHRoZSB3ZWFrbmVzc2VzIG9mIGJhZy1vZi13b3JkcyBtb2RlbHMuIEVtcGlyaWNhbCByZXN1bHRzIHNob3cgdGhhdCBQYXJhZ3JhcGggVmVjdG9ycyBvdXRwZXJmb3JtcyBiYWctb2Ytd29yZHMgbW9kZWxzIGFzIHdlbGwgYXMgb3RoZXIgdGVjaG5pcXVlcyBmb3IgdGV4dCByZXByZXNlbnRhdGlvbnMuIEZpbmFsbHksIHdlIGFjaGlldmUgbmV3IHN0YXRlLW9mLXRoZS1hcnQgcmVzdWx0cyBvbiBzZXZlcmFsIHRleHQgY2xhc3NpZmljYXRpb24gYW5kIHNlbnRpbWVudCBhbmFseXNpcyB0YXNrcy4iLCwsLFVuaXRlZCBTdGF0ZXMgb2YgQW1lcmljYSwsLCwsLDIwMjUtMTEtMjggMTE6NTM6NDQrMDA6MDAsLCwsLCxJbmR1c3RyeSwsLCwsLCwsLCwsLCwsLCwsLApIeXBlck5FQVQsR2FtZXMsQXRhcmksVW5pdmVyc2l0eSBvZiBUZXhhcyBhdCBBdXN0aW4sIk0gSGF1c2tuZWNodCwgSiBMZWhtYW4iLDIwMTQtMDMtMDUsQSBOZXVyb2V2b2x1dGlvbiBBcHByb2FjaCB0byBHZW5lcmFsIEF0YXJpIEdhbWUgUGxheWluZywiaHR0cHM6Ly9pZWVleHBsb3JlLmllZWUub3JnL2Fic3RyYWN0L2RvY3VtZW50LzY3NTY5NjAKCmh0dHBzOi8vd3d3LmNzLnV0ZXhhcy5lZHUvfm1oYXVza24vcGFwZXJzL2F0YXJpLnBkZiIsMTk1LjAsU09UQSBpbXByb3ZlbWVudCwiIiJOZXVyb2V2b2x1dGlvbiBhbWVsaW9yYXRlcyB0aGVzZSBwcm9ibGVtcyBhbmQgZXZvbHZlZCBwb2xpY2llcyBhY2hpZXZlIHN0YXRlLW9mLXRoZS1hcnQgcmVzdWx0cywgZXZlbiBzdXJwYXNzaW5nIGh1bWFuIGhpZ2ggc2NvcmVzIG9uIHRocmVlIGdhbWVzIiIiLDIzOTcxMi4wLCIiIlRoZSBBTk4gY29uc2lzdHMgb2YgdGhyZWUgbGF5ZXJzIChGaWcuIDMpOiBhIHN1YnN0cmF0ZSBsYXllciBpbndoaWNoIGluZm9ybWF0aW9uIGZyb20gdGhlIGdhbWUgc2NyZWVuIChyYXcgcGl4ZWxzLCBvYmplY3RzLCBvcm5vaXNlKSBpcyBnaXZlbiBhcyBpbnB1dCB0byB0aGUgbmV0d29yazsgYSBwcm9jZXNzaW5nIGxheWVyIHdoaWNoYWRkcyBhIG5vbmxpbmVhciBpbnRlcm5hbCByZXByZXNlbnRhdGlvbjsgYW5kIGEgbm9ubGluZWFyIG91dHB1dGxheWVyIGZyb20gd2hpY2ggYWN0aW9ucyBhcmUgcmVhZCBhbmQgY29udmV5ZWQgdG8gdGhlIEF0YXJpIGVtLXVsYXRvci4gQm90aCB0aGUgaW5wdXQgYW5kIG91dHB1dCBsYXllcnMgYXJlIGZ1bGx5IGNvbm5lY3RlZCB0b3RoZSBwcm9jZXNzaW5nIGxheWVyLiBUaGUgc3Vic3RyYXRlIGRpbWVuc2lvbmFsaXR5IG9mIHRoZSBpbnB1dGFuZCBwcm9jZXNzaW5nbGF5ZXJzIGlzIDgxMCBpbiB0aGUgY2FzZSBvZiB0aGUgb2JqZWN0IHJlcHJlLXNlbnRhdGlvbiBhbmQgMTYyMSBmb3IgdGhlIHBpeGVsIGFuZCBub2lzZSByZXByZXNlbnRhdGlvbnMuM1RoZSBvdXRwdXQgbGF5ZXIgY29uc2lzdHMgb2YgYSAzMyBzdWJzdHJhdGUgbWlycm9yaW5nIHRoZSBuaW5lcG9zc2libGUgZGlyZWN0aW9ucyBvZiB0aGUgQXRhcmkgMjYwMCBqb3lzdGljayBhbmQgYSBzaW5nbGUgbm9kZXJlcHJlc2VudGluZyB0aGVmaXJlIGJ1dHRvbiIiIiwsLDc1MDAwMDAwMCwsLCwsLCwiVGhpcyBwYXBlciBhZGRyZXNzZXMgdGhlIGNoYWxsZW5nZSBvZiBsZWFybmluZyB0byBwbGF5IG1hbnkgZGlmZmVyZW50IHZpZGVvIGdhbWVzIHdpdGggbGl0dGxlIGRvbWFpbi1zcGVjaWZpYyBrbm93bGVkZ2UuIFNwZWNpZmljYWxseSwgaXQgaW50cm9kdWNlcyBhIG5ldXJvZXZvbHV0aW9uIGFwcHJvYWNoIHRvIGdlbmVyYWwgQXRhcmkgMjYwMCBnYW1lIHBsYXlpbmcuIEZvdXIgbmV1cm9ldm9sdXRpb24gYWxnb3JpdGhtcyB3ZXJlIHBhaXJlZCB3aXRoIHRocmVlIGRpZmZlcmVudCBzdGF0ZSByZXByZXNlbnRhdGlvbnMgYW5kIGV2YWx1YXRlZCBvbiBhIHNldCBvZiA2MSBBdGFyaSBnYW1lcy4gVGhlIG5ldXJvZXZvbHV0aW9uIGFnZW50cyByZXByZXNlbnQgZGlmZmVyZW50IHBvaW50cyBhbG9uZyB0aGUgc3BlY3RydW0gb2YgYWxnb3JpdGhtaWMgc29waGlzdGljYXRpb24gLSBpbmNsdWRpbmcgd2VpZ2h0IGV2b2x1dGlvbiBvbiB0b3BvbG9naWNhbGx5IGZpeGVkIG5ldXJhbCBuZXR3b3JrcyAoY29udmVudGlvbmFsIG5ldXJvZXZvbHV0aW9uKSwgY292YXJpYW5jZSBtYXRyaXggYWRhcHRhdGlvbiBldm9sdXRpb24gc3RyYXRlZ3kgKENNQS1FUyksIG5ldXJvZXZvbHV0aW9uIG9mIGF1Z21lbnRpbmcgdG9wb2xvZ2llcyAoTkVBVCksIGFuZCBpbmRpcmVjdCBuZXR3b3JrIGVuY29kaW5nIChIeXBlck5FQVQpLiBTdGF0ZSByZXByZXNlbnRhdGlvbnMgaW5jbHVkZSBhbiBvYmplY3QgcmVwcmVzZW50YXRpb24gb2YgdGhlIGdhbWUgc2NyZWVuLCB0aGUgcmF3IHBpeGVscyBvZiB0aGUgZ2FtZSBzY3JlZW4sIGFuZCBzZWVkZWQgbm9pc2UgKGEgY29tcGFyYXRpdmUgYmFzZWxpbmUpLiBSZXN1bHRzIGluZGljYXRlIHRoYXQgZGlyZWN0LWVuY29kaW5nIG1ldGhvZHMgd29yayBiZXN0IG9uIGNvbXBhY3Qgc3RhdGUgcmVwcmVzZW50YXRpb25zIHdoaWxlIGluZGlyZWN0LWVuY29kaW5nIG1ldGhvZHMgKGkuZS4sIEh5cGVyTkVBVCkgYWxsb3cgc2NhbGluZyB0byBoaWdoZXIgZGltZW5zaW9uYWwgcmVwcmVzZW50YXRpb25zIChpLmUuLCB0aGUgcmF3IGdhbWUgc2NyZWVuKS4gUHJldmlvdXMgYXBwcm9hY2hlcyBiYXNlZCBvbiB0ZW1wb3JhbC1kaWZmZXJlbmNlIChURCkgbGVhcm5pbmcgaGFkIHRyb3VibGUgZGVhbGluZyB3aXRoIHRoZSBsYXJnZSBzdGF0ZSBzcGFjZXMgYW5kIHNwYXJzZSByZXdhcmQgZ3JhZGllbnRzIG9mdGVuIGZvdW5kIGluIEF0YXJpIGdhbWVzLiBOZXVyb2V2b2x1dGlvbiBhbWVsaW9yYXRlcyB0aGVzZSBwcm9ibGVtcyBhbmQgZXZvbHZlZCBwb2xpY2llcyBhY2hpZXZlIHN0YXRlLW9mLXRoZS1hcnQgcmVzdWx0cywgZXZlbiBzdXJwYXNzaW5nIGh1bWFuIGhpZ2ggc2NvcmVzIG9uIHRocmVlIGdhbWVzLiBUaGVzZSByZXN1bHRzIHN1Z2dlc3QgdGhhdCBuZXVyb2V2b2x1dGlvbiBpcyBhIHByb21pc2luZyBhcHByb2FjaCB0byBnZW5lcmFsIHZpZGVvIGdhbWUgcGxheWluZyAoR1ZHUCkuIiwsLCxVbml0ZWQgU3RhdGVzIG9mIEFtZXJpY2EsLCwsLCwyMDI1LTExLTI4IDExOjUzOjQ0KzAwOjAwLCwsLCwsQWNhZGVtaWEsLCwsLCwsLCwsLCwsLCwsLCwKQ2xvY2t3b3JrIFJOTiAoQ1ctUk5OKSxTcGVlY2gsQXVkaW8gY2xhc3NpZmljYXRpb24sIklEU0lBLFNVUFNJIiwiSmFuIEtvdXRuw61rLCBLbGF1cyBHcmVmZiwgRmF1c3Rpbm8gR29tZXosIErDvHJnZW4gU2NobWlkaHViZXIiLDIwMTQtMDItMTQsQSBDbG9ja3dvcmsgUk5OLGh0dHBzOi8vYXJ4aXYub3JnL2Ficy8xNDAyLjM1MTEsLCwsMTAwMDAuMCwsLCwsIiIiRm9yIGV2ZXJ5IHdvcmQgdGhlcmUgYXJlIDcgZXhhbXBsZXMgZnJvbSBkaWZmZXJlbnQgc3BlYWtlcnMsIHdoaWNoIHdlcmUgcGFydGl0aW9uZWQgaW50byA1IGZvciB0cmFpbmluZyBhbmQgMiBmb3IgdGVzdGluZywgZm9yIGEgdG90YWwgb2YgMTc1IHNlcXVlbmNlcyAoMTI1IHRyYWluLCA1MCB0ZXN0KS4iIgoKMjUgd29yZHMgw5cgNyBzcGVha2VycyA9IDE3NSBzZXF1ZW5jZXMgKDEyNSB0cmFpbiAvIDUwIHRlc3QpIiwsLCwsQ29uZmlkZW50LCJTZXF1ZW5jZSBwcmVkaWN0aW9uIGFuZCBjbGFzc2lmaWNhdGlvbiBhcmUgdWJpcXVpdG91cyBhbmQgY2hhbGxlbmdpbmcgcHJvYmxlbXMgaW4gbWFjaGluZSBsZWFybmluZyB0aGF0IGNhbiByZXF1aXJlIGlkZW50aWZ5aW5nIGNvbXBsZXggZGVwZW5kZW5jaWVzIGJldHdlZW4gdGVtcG9yYWxseSBkaXN0YW50IGlucHV0cy4gUmVjdXJyZW50IE5ldXJhbCBOZXR3b3JrcyAoUk5OcykgaGF2ZSB0aGUgYWJpbGl0eSwgaW4gdGhlb3J5LCB0byBjb3BlIHdpdGggdGhlc2UgdGVtcG9yYWwgZGVwZW5kZW5jaWVzIGJ5IHZpcnR1ZSBvZiB0aGUgc2hvcnQtdGVybSBtZW1vcnkgaW1wbGVtZW50ZWQgYnkgdGhlaXIgcmVjdXJyZW50IChmZWVkYmFjaykgY29ubmVjdGlvbnMuIEhvd2V2ZXIsIGluIHByYWN0aWNlIHRoZXkgYXJlIGRpZmZpY3VsdCB0byB0cmFpbiBzdWNjZXNzZnVsbHkgd2hlbiB0aGUgbG9uZy10ZXJtIG1lbW9yeSBpcyByZXF1aXJlZC4gVGhpcyBwYXBlciBpbnRyb2R1Y2VzIGEgc2ltcGxlLCB5ZXQgcG93ZXJmdWwgbW9kaWZpY2F0aW9uIHRvIHRoZSBzdGFuZGFyZCBSTk4gYXJjaGl0ZWN0dXJlLCB0aGUgQ2xvY2t3b3JrIFJOTiAoQ1ctUk5OKSwgaW4gd2hpY2ggdGhlIGhpZGRlbiBsYXllciBpcyBwYXJ0aXRpb25lZCBpbnRvIHNlcGFyYXRlIG1vZHVsZXMsIGVhY2ggcHJvY2Vzc2luZyBpbnB1dHMgYXQgaXRzIG93biB0ZW1wb3JhbCBncmFudWxhcml0eSwgbWFraW5nIGNvbXB1dGF0aW9ucyBvbmx5IGF0IGl0cyBwcmVzY3JpYmVkIGNsb2NrIHJhdGUuIFJhdGhlciB0aGFuIG1ha2luZyB0aGUgc3RhbmRhcmQgUk5OIG1vZGVscyBtb3JlIGNvbXBsZXgsIENXLVJOTiByZWR1Y2VzIHRoZSBudW1iZXIgb2YgUk5OIHBhcmFtZXRlcnMsIGltcHJvdmVzIHRoZSBwZXJmb3JtYW5jZSBzaWduaWZpY2FudGx5IGluIHRoZSB0YXNrcyB0ZXN0ZWQsIGFuZCBzcGVlZHMgdXAgdGhlIG5ldHdvcmsgZXZhbHVhdGlvbi4gVGhlIG5ldHdvcmsgaXMgZGVtb25zdHJhdGVkIGluIHByZWxpbWluYXJ5IGV4cGVyaW1lbnRzIGludm9sdmluZyB0d28gdGFza3M6IGF1ZGlvIHNpZ25hbCBnZW5lcmF0aW9uIGFuZCBUSU1JVCBzcG9rZW4gd29yZCBjbGFzc2lmaWNhdGlvbiwgd2hlcmUgaXQgb3V0cGVyZm9ybXMgYm90aCBSTk4gYW5kIExTVE0gbmV0d29ya3MuIiwsLFVucmVsZWFzZWQsIlN3aXR6ZXJsYW5kLFN3aXR6ZXJsYW5kIiwsLCwsLDIwMjYtMDItMTEgMTk6MjY6MjcrMDA6MDAsLCwsLCwiQWNhZGVtaWEsQWNhZGVtaWEiLCwsLCxVbnJlbGVhc2VkLCwsLCwsLCwsLCwsLE5vCkRCTiBmb3IgTkxQLExhbmd1YWdlLFRleHQgY2xhc3NpZmljYXRpb24sIk1pY3Jvc29mdCxVbml2ZXJzaXR5IG9mIFRvcm9udG8iLCJSIFNhcmlrYXlhLCBHRSBIaW50b24sIEEgRGVvcmFzIiwyMDE0LTAyLTExLEFwcGxpY2F0aW9uIG9mIERlZXAgQmVsaWVmIE5ldHdvcmtzIGZvciBOYXR1cmFsIExhbmd1YWdlIFVuZGVyc3RhbmRpbmcsaHR0cHM6Ly9pZWVleHBsb3JlLmllZWUub3JnL2RvY3VtZW50LzY3MzcyNDMsNDQ1LjAsLCwxMDIxNTM1LjAsIkFzc3VtaW5nIDEwMDAgaW5wdXQgZmVhdHVyZXMsIDM1IGNsYXNzZXMgYW5kIDMgaGlkZGVuIGxheWVycyBvZiA1MDAgdW5pdHMgZWFjaCIsLCwyNzAwMCxUaGUgdHJhaW5pbmcgZGF0YSBoYXMgMjdLIGF1dG9tYXRpY2FsbHkgdHJhbnNjcmliZWQgdXR0ZXJhbmNlcyBhbW91bnRpbmcgdG8gMTc4SyB3b3Jkcy4sLCwsLCwsLCwsIlVuaXRlZCBTdGF0ZXMgb2YgQW1lcmljYSxDYW5hZGEiLCwsLCwsMjAyNS0xMS0yOCAxMTo1Mzo0NCswMDowMCwsLCwsLCJJbmR1c3RyeSxBY2FkZW1pYSIsLCwsLCwsLCwsLCwsLCwsLCwKR2xvVmUgKDZCKSxMYW5ndWFnZSxTZW1hbnRpYyBlbWJlZGRpbmcsU3RhbmZvcmQgVW5pdmVyc2l0eSwiSiBQZW5uaW5ndG9uLCBSIFNvY2hlciwgQ0QgTWFubmluZyIsMjAxNC0wMS0wMSxHbG9WZTogR2xvYmFsIFZlY3RvcnMgZm9yIFdvcmQgUmVwcmVzZW50YXRpb24saHR0cHM6Ly9ubHAuc3RhbmZvcmQuZWR1L3Byb2plY3RzL2dsb3ZlLywzMDY0My4wLEhpZ2hseSBjaXRlZCwsMTIwMDAwMDAwLjAsNDAwayB2b2NhYiAqIDMwMCB2ZWN0b3IgZGltZW5zaW9ucywsIiIiVGhlIHRvdGFsIHJ1bi10aW1lIGlzIHNwbGl0IGJldHdlZW4gcG9wdWxhdGluZyBYCmFuZCB0cmFpbmluZyB0aGUgbW9kZWwuIFRoZSBmb3JtZXIgZGVwZW5kcyBvbgptYW55IGZhY3RvcnMsIGluY2x1ZGluZyB3aW5kb3cgc2l6ZSwgdm9jYWJ1bGFyeQpzaXplLCBhbmQgY29ycHVzIHNpemUuIFRob3VnaCB3ZSBkaWQgbm90IGRvIHNvLAp0aGlzIHN0ZXAgY291bGQgZWFzaWx5IGJlIHBhcmFsbGVsaXplZCBhY3Jvc3MgbXVsdGlwbGUgbWFjaGluZXMgKHNlZSwgZS5nLiwgTGVicmV0IGFuZCBDb2xsb2JlcnQKKDIwMTQpIGZvciBzb21lIGJlbmNobWFya3MpLiBVc2luZyBhIHNpbmdsZQp0aHJlYWQgb2YgYSBkdWFsIDIuMUdIeiBJbnRlbCBYZW9uIEU1LTI2NTggbWFjaGluZSwgcG9wdWxhdGluZyBYIHdpdGggYSAxMCB3b3JkIHN5bW1ldHJpYwpjb250ZXh0IHdpbmRvdywgYSA0MDAsMDAwIHdvcmQgdm9jYWJ1bGFyeSwgYW5kCmEgNiBiaWxsaW9uIHRva2VuIGNvcnB1cyB0YWtlcyBhYm91dCA4NSBtaW51dGVzLgpHaXZlbiBYLCB0aGUgdGltZSBpdCB0YWtlcyB0byB0cmFpbiB0aGUgbW9kZWwgZGVwZW5kcyBvbiB0aGUgdmVjdG9yIHNpemUgYW5kIHRoZSBudW1iZXIgb2YgaXRlcmF0aW9ucy4gRm9yIDMwMC1kaW1lbnNpb25hbCB2ZWN0b3JzIHdpdGggdGhlIGFib3ZlIHNldHRpbmdzIChhbmQgdXNpbmcgYWxsIDMyIGNvcmVzIG9mIHRoZSBhYm92ZSBtYWNoaW5lKSwgYSBzaW5nbGUgaXRlcmF0aW9uIHRha2VzIDE0IG1pbnV0ZXMuIFNlZSBGaWcuIDQgZm9yIGEgcGxvdCBvZiB0aGUgbGVhcm5pbmcgY3VydmUiIgoKIiJXZSBydW4gNTAgaXRlcmF0aW9ucyBmb3IgdmVjdG9ycyBzbWFsbGVyIHRoYW4KMzAwIGRpbWVuc2lvbnMsIGFuZCAxMDAgaXRlcmF0aW9ucyBvdGhlcndpc2UgKHNlZQpTZWN0aW9uIDQuNiBmb3IgbW9yZSBkZXRhaWxzIGFib3V0IHRoZSBjb252ZXJnZW5jZQpyYXRlKS4iIgoKRGV0YWlscyBvZiBkdWFsIDIuMUdIeiBJbnRlbCBYZW9uIEU1LTI2NTggbWFjaGluZToKaHR0cHM6Ly93d3cuaW50ZWwuY29tL2NvbnRlbnQvd3d3L3VzL2VuL3Byb2R1Y3RzL3NrdS82MTQyOC9pbnRlbC14ZW9uLXByb2Nlc3Nvci1lNTI2NTgtMjBtLTItMTAtZ2h6LTgtMC1ndHMtaW50ZWwtcXBpL3NwZWNpZmljYXRpb25zLmh0bWwiLDY2NDUzOTgwLCIiIldlIHRyYWluZWQgb3VyIG1vZGVsIG9uIGZpdmUgY29ycG9yYSBvZiB2YXJ5aW5nIHNpemVzOiBhIDIwMTAgV2lraXBlZGlhIGR1bXAgd2l0aCAxIGJpbGxpb24gdG9rZW5zOyBhIDIwMTQgV2lraXBlZGlhIGR1bXAgd2l0aCAxLjYgYmlsbGlvbiB0b2tlbnM7IEdpZ2F3b3JkIDUgd2hpY2ggaGFzIDQuMyBiaWxsaW9uIHRva2VuczsgdGhlIGNvbWJpbmF0aW9uIEdpZ2F3b3JkNSArIFdpa2lwZWRpYTIwMTQsIHdoaWNoIGhhcyA2IGJpbGxpb24gdG9rZW5zOyBhbmQgb24gNDIgYmlsbGlvbiB0b2tlbnMgb2Ygd2ViIGRhdGEsIGZyb20gQ29tbW9uIENyYXdsCgpbVG8gZGVtb25zdHJhdGUgdGhlIHNjYWxhYmlsaXR5IG9mIHRoZSBtb2RlbCwgd2UgYWxzbyB0cmFpbmVkIGl0IG9uIGEgbXVjaCBsYXJnZXIgc2l4dGggY29ycHVzLCBjb250YWluaW5nIDg0MCBiaWxsaW9uIHRva2VucyBvZiB3ZWIgZGF0YSwgYnV0IGluIHRoaXMgY2FzZSB3ZSBkaWQgbm90IGxvd2VyY2FzZSB0aGUgdm9jYWJ1bGFyeSwgc28gdGhlIHJlc3VsdHMgYXJlIG5vdCBkaXJlY3RseSBjb21wYXJhYmxlLl0iIiIsLCJTZWN0aW9uIDQuNiBpbiBvcmlnaW5hbCBwYXBlciAoaHR0cHM6Ly9ubHAuc3RhbmZvcmQuZWR1L3B1YnMvZ2xvdmUucGRmKQoKODUgbWluIHRvIHBvcHVsYXRlIGNvb2N1cnJlbmNlIG1hdHJpeAorIDI1IHRyYWluaW5nIGl0ZXJhdGlvbnMKCkVhY2ggaXRlcmF0aW9uIHRha2VzIDE0IG1pbnV0ZXMgb24gMzIgY29yZXMgIiwsLCwsLCwsVW5pdGVkIFN0YXRlcyBvZiBBbWVyaWNhLCwsLCwsMjAyNi0wMi0xMSAxOToyMzo0NSswMDowMCwsLCwsLEFjYWRlbWlhLCwsLCwsLCwsLCwsLCwsLCwsCkdsb1ZlICgzMkIpLExhbmd1YWdlLFNlbWFudGljIGVtYmVkZGluZyxTdGFuZm9yZCBVbml2ZXJzaXR5LCJKIFBlbm5pbmd0b24sIFIgU29jaGVyLCBDRCBNYW5uaW5nIiwyMDE0LTAxLTAxLEdsb1ZlOiBHbG9iYWwgVmVjdG9ycyBmb3IgV29yZCBSZXByZXNlbnRhdGlvbixodHRwczovL25scC5zdGFuZm9yZC5lZHUvcHJvamVjdHMvZ2xvdmUvLDMwNjQzLjAsSGlnaGx5IGNpdGVkLCwxMjAwMDAwMDAuMCw0MDBrIHZvY2FiICogMzAwIHZlY3RvciBkaW1lbnNpb25zLCwiIiJUaGUgdG90YWwgcnVuLXRpbWUgaXMgc3BsaXQgYmV0d2VlbiBwb3B1bGF0aW5nIFgKYW5kIHRyYWluaW5nIHRoZSBtb2RlbC4gVGhlIGZvcm1lciBkZXBlbmRzIG9uCm1hbnkgZmFjdG9ycywgaW5jbHVkaW5nIHdpbmRvdyBzaXplLCB2b2NhYnVsYXJ5CnNpemUsIGFuZCBjb3JwdXMgc2l6ZS4gVGhvdWdoIHdlIGRpZCBub3QgZG8gc28sCnRoaXMgc3RlcCBjb3VsZCBlYXNpbHkgYmUgcGFyYWxsZWxpemVkIGFjcm9zcyBtdWx0aXBsZSBtYWNoaW5lcyAoc2VlLCBlLmcuLCBMZWJyZXQgYW5kIENvbGxvYmVydAooMjAxNCkgZm9yIHNvbWUgYmVuY2htYXJrcykuIFVzaW5nIGEgc2luZ2xlCnRocmVhZCBvZiBhIGR1YWwgMi4xR0h6IEludGVsIFhlb24gRTUtMjY1OCBtYWNoaW5lLCBwb3B1bGF0aW5nIFggd2l0aCBhIDEwIHdvcmQgc3ltbWV0cmljCmNvbnRleHQgd2luZG93LCBhIDQwMCwwMDAgd29yZCB2b2NhYnVsYXJ5LCBhbmQKYSA2IGJpbGxpb24gdG9rZW4gY29ycHVzIHRha2VzIGFib3V0IDg1IG1pbnV0ZXMuCkdpdmVuIFgsIHRoZSB0aW1lIGl0IHRha2VzIHRvIHRyYWluIHRoZSBtb2RlbCBkZXBlbmRzIG9uIHRoZSB2ZWN0b3Igc2l6ZSBhbmQgdGhlIG51bWJlciBvZiBpdGVyYXRpb25zLiBGb3IgMzAwLWRpbWVuc2lvbmFsIHZlY3RvcnMgd2l0aCB0aGUgYWJvdmUgc2V0dGluZ3MgKGFuZCB1c2luZyBhbGwgMzIgY29yZXMgb2YgdGhlIGFib3ZlIG1hY2hpbmUpLCBhIHNpbmdsZSBpdGVyYXRpb24gdGFrZXMgMTQgbWludXRlcy4gU2VlIEZpZy4gNCBmb3IgYSBwbG90IG9mIHRoZSBsZWFybmluZyBjdXJ2ZSIiCgoiIldlIHJ1biA1MCBpdGVyYXRpb25zIGZvciB2ZWN0b3JzIHNtYWxsZXIgdGhhbgozMDAgZGltZW5zaW9ucywgYW5kIDEwMCBpdGVyYXRpb25zIG90aGVyd2lzZSAoc2VlClNlY3Rpb24gNC42IGZvciBtb3JlIGRldGFpbHMgYWJvdXQgdGhlIGNvbnZlcmdlbmNlCnJhdGUpLiIiCgpCdXQgd2UgYXJlIGludGVyZXN0ZWQgaW4gdGhlIDQyQiB0b2tlbiBtb2RlbCIsMzE1MjA5NTk3LCIiIldlIHRyYWluZWQgb3VyIG1vZGVsIG9uIGZpdmUgY29ycG9yYSBvZiB2YXJ5aW5nIHNpemVzOiBhIDIwMTAgV2lraXBlZGlhIGR1bXAgd2l0aCAxIGJpbGxpb24gdG9rZW5zOyBhIDIwMTQgV2lraXBlZGlhIGR1bXAgd2l0aCAxLjYgYmlsbGlvbiB0b2tlbnM7IEdpZ2F3b3JkIDUgd2hpY2ggaGFzIDQuMyBiaWxsaW9uIHRva2VuczsgdGhlIGNvbWJpbmF0aW9uIEdpZ2F3b3JkNSArIFdpa2lwZWRpYTIwMTQsIHdoaWNoIGhhcyA2IGJpbGxpb24gdG9rZW5zOyBhbmQgb24gNDIgYmlsbGlvbiB0b2tlbnMgb2Ygd2ViIGRhdGEsIGZyb20gQ29tbW9uIENyYXdsCgpbVG8gZGVtb25zdHJhdGUgdGhlIHNjYWxhYmlsaXR5IG9mIHRoZSBtb2RlbCwgd2UgYWxzbyB0cmFpbmVkIGl0IG9uIGEgbXVjaCBsYXJnZXIgc2l4dGggY29ycHVzLCBjb250YWluaW5nIDg0MCBiaWxsaW9uIHRva2VucyBvZiB3ZWIgZGF0YSwgYnV0IGluIHRoaXMgY2FzZSB3ZSBkaWQgbm90IGxvd2VyY2FzZSB0aGUgdm9jYWJ1bGFyeSwgc28gdGhlIHJlc3VsdHMgYXJlIG5vdCBkaXJlY3RseSBjb21wYXJhYmxlLl0iIiIsLCJTZWN0aW9uIDQuNiBpbiBvcmlnaW5hbCBwYXBlciAoaHR0cHM6Ly9ubHAuc3RhbmZvcmQuZWR1L3B1YnMvZ2xvdmUucGRmKQoKODUgbWluIHRvIHBvcHVsYXRlIGNvb2N1cnJlbmNlIG1hdHJpeAorIDI1IHRyYWluaW5nIGl0ZXJhdGlvbnMKCkVhY2ggaXRlcmF0aW9uIHRha2VzIDE0IG1pbnV0ZXMgb24gMzIgY29yZXMgIiwsLCwsLCwsVW5pdGVkIFN0YXRlcyBvZiBBbWVyaWNhLCwsLCwsMjAyNi0wMi0xMSAxOToyMzo0NSswMDowMCwsLCwsLEFjYWRlbWlhLCwsLCwsLCwsLCwsLCwsLCwsClNQTi00LExhbmd1YWdlLExhbmd1YWdlIG1vZGVsaW5nLCJTaW5nYXBvcmUgVW5pdmVyc2l0eSBvZiBUZWNobm9sb2d5ICYgRGVzaWduLERTTyBOYXRpb25hbCBMYWJvcmF0b3JpZXMiLCJXLiBDaGVuZywgU3RhbmxleSBLb2ssIEhvYWkgVnUgUGhhbSwgSGFpIExlb25nIENoaWV1LCBLLiBNLiBBLiBDaGFpIiwyMDE0LTAxLTAxLExhbmd1YWdlIG1vZGVsaW5nIHdpdGggc3VtLXByb2R1Y3QgbmV0d29ya3MsaHR0cHM6Ly93d3cuaXNjYS1hcmNoaXZlLm9yZy9pbnRlcnNwZWVjaF8yMDE0L2NoZW5nMTRfaW50ZXJzcGVlY2guaHRtbCwsLCwsLCwsLCwsLCwsVW5rbm93biwiU3VtIHByb2R1Y3QgbmV0d29ya3MgKFNQTnMpIGFyZSBhIG5ldyBjbGFzcyBvZiBkZWVwIHByb2JhYmlsaXN0aWMgbW9kZWxzLiBUaGV5IGNhbiBjb250YWluIG11bHRpcGxlIGhpZGRlbiBsYXllcnMgd2hpbGUga2VlcGluZyB0aGVpciBpbmZlcmVuY2UgYW5kIHRyYWluaW5nIHRpbWVzIHRyYWN0YWJsZS4gQW4gU1BOIGNvbnNpc3RzIG9mIGludGVybGVhdmluZyBsYXllcnMgb2Ygc3VtIG5vZGVzIGFuZCBwcm9kdWN0IG5vZGVzLiBBIHN1bSBub2RlIGNhbiBiZSBpbnRlcnByZXRlZCBhcyBhIGhpZGRlbiB2YXJpYWJsZSwgYW5kIGEgcHJvZHVjdCBub2RlIGNhbiBiZSB2aWV3ZWQgYXMgYSBmZWF0dXJlIGNhcHR1cmluZyByaWNoIGludGVyYWN0aW9ucyBhbW9uZyBhbiBTUE4ncyBpbnB1dHMuIFdlIHNob3cgdGhhdCB0aGUgYWJpbGl0eSBvZiBTUE4gdG8gdXNlIGhpZGRlbiBsYXllcnMgdG8gbW9kZWwgY29tcGxleCBkZXBlbmRlbmNpZXMgYW1vbmcgd29yZHMsIGFuZCBpdHMgdHJhY3RhYmxlIGluZmVyZW5jZSBhbmQgbGVhcm5pbmcgdGltZXMsIG1ha2UgaXQgYSBzdWl0YWJsZSBmcmFtZXdvcmsgZm9yIGEgbGFuZ3VhZ2UgbW9kZWwuIEV2ZW4gdGhvdWdoIFNQTnMgaGF2ZSBiZWVuIGFwcGxpZWQgdG8gYSB2YXJpZXR5IG9mIHZpc2lvbiBwcm9ibGVtcywgd2UgYXJlIHRoZSBmaXJzdCB0byB1c2UgaXQgZm9yIGxhbmd1YWdlIG1vZGVsaW5nLiBPdXIgZW1waXJpY2FsIGNvbXBhcmlzb25zIHdpdGggc2l4IHByZXZpb3VzIGxhbmd1YWdlIG1vZGVscyBpbmRpY2F0ZSB0aGF0IG91ciBTUE4gaGFzIHN1cGVyaW9yIHBlcmZvcm1hbmNlLiIsLFNQTi00LFVucmVsZWFzZWQsIlNpbmdhcG9yZSxTaW5nYXBvcmUiLCwsLCwsMjAyNS0xMS0yOCAxMTo1Mzo0NCswMDowMCwsLCwsLCJBY2FkZW1pYSxHb3Zlcm5tZW50IiwsLCwsT3BlbiAobm9uLWNvbW1lcmNpYWwpLCJjb2RlLCBubyBsaWNlbnNlIHNwZWNpZmllZDogaHR0cHM6Ly9naXRodWIuY29tL3N0YWtvay9sbXNwbi90cmVlL21hc3Rlci9TUE5MTSAiLCwsLCwsLCwsLCwsTm8KT3ZlckZlYXQsVmlzaW9uLEltYWdlIGNsYXNzaWZpY2F0aW9uLE5ldyBZb3JrIFVuaXZlcnNpdHkgKE5ZVSksIlBpZXJyZSBTZXJtYW5ldCwgRGF2aWQgRWlnZW4sIFhpYW5nIFpoYW5nLCBNaWNoYWVsIE1hdGhpZXUsIFJvYiBGZXJndXMsIFlhbm4gTGVDdW4iLDIwMTMtMTItMjEsIk92ZXJGZWF0OiBJbnRlZ3JhdGVkIFJlY29nbml0aW9uLCBMb2NhbGl6YXRpb24gYW5kIERldGVjdGlvbiB1c2luZyBDb252b2x1dGlvbmFsIE5ldHdvcmtzIixodHRwczovL2FyeGl2Lm9yZy9hYnMvMTMxMi42MjI5LDUxNDguMCxIaWdobHkgY2l0ZWQsLDE0NDAwMDAwMC4wLDE0NE0gKFRhYmxlIDQpLCwsLCIiIldlIHRoZW4gZXh0cmFjdCA1IHJhbmRvbSBjcm9wcyAoYW5kIHRoZWlyIGhvcml6b250YWwgZmxpcHMpIG9mIHNpemUgMjIxeDIyMSBwaXhlbHMgYW5kIHByZXNlbnQgdGhlc2UgdG8gdGhlIG5ldHdvcmsgaW4gbWluaS1iYXRjaGVzIG9mCnNpemUgMTI4LiIiIiwsLE5WSURJQSBUZXNsYSBLMjBYLCxDb25maWRlbnQsIldlIHByZXNlbnQgYW4gaW50ZWdyYXRlZCBmcmFtZXdvcmsgZm9yIHVzaW5nIENvbnZvbHV0aW9uYWwgTmV0d29ya3MgZm9yIGNsYXNzaWZpY2F0aW9uLCBsb2NhbGl6YXRpb24gYW5kIGRldGVjdGlvbi4gV2Ugc2hvdyBob3cgYSBtdWx0aXNjYWxlIGFuZCBzbGlkaW5nIHdpbmRvdyBhcHByb2FjaCBjYW4gYmUgZWZmaWNpZW50bHkgaW1wbGVtZW50ZWQgd2l0aGluIGEgQ29udk5ldC4gV2UgYWxzbyBpbnRyb2R1Y2UgYSBub3ZlbCBkZWVwIGxlYXJuaW5nIGFwcHJvYWNoIHRvIGxvY2FsaXphdGlvbiBieSBsZWFybmluZyB0byBwcmVkaWN0IG9iamVjdCBib3VuZGFyaWVzLiBCb3VuZGluZyBib3hlcyBhcmUgdGhlbiBhY2N1bXVsYXRlZCByYXRoZXIgdGhhbiBzdXBwcmVzc2VkIGluIG9yZGVyIHRvIGluY3JlYXNlIGRldGVjdGlvbiBjb25maWRlbmNlLiBXZSBzaG93IHRoYXQgZGlmZmVyZW50IHRhc2tzIGNhbiBiZSBsZWFybmVkIHNpbXVsdGFuZW91c2x5IHVzaW5nIGEgc2luZ2xlIHNoYXJlZCBuZXR3b3JrLiBUaGlzIGludGVncmF0ZWQgZnJhbWV3b3JrIGlzIHRoZSB3aW5uZXIgb2YgdGhlIGxvY2FsaXphdGlvbiB0YXNrIG9mIHRoZSBJbWFnZU5ldCBMYXJnZSBTY2FsZSBWaXN1YWwgUmVjb2duaXRpb24gQ2hhbGxlbmdlIDIwMTMgKElMU1ZSQzIwMTMpIGFuZCBvYnRhaW5lZCB2ZXJ5IGNvbXBldGl0aXZlIHJlc3VsdHMgZm9yIHRoZSBkZXRlY3Rpb24gYW5kIGNsYXNzaWZpY2F0aW9ucyB0YXNrcy4gSW4gcG9zdC1jb21wZXRpdGlvbiB3b3JrLCB3ZSBlc3RhYmxpc2ggYSBuZXcgc3RhdGUgb2YgdGhlIGFydCBmb3IgdGhlIGRldGVjdGlvbiB0YXNrLiBGaW5hbGx5LCB3ZSByZWxlYXNlIGEgZmVhdHVyZSBleHRyYWN0b3IgZnJvbSBvdXIgYmVzdCBtb2RlbCBjYWxsZWQgT3ZlckZlYXQuIiw4MC4wLCwsVW5pdGVkIFN0YXRlcyBvZiBBbWVyaWNhLCwsLCwsMjAyNS0xMS0yOCAxMTo1Mzo0NCswMDowMCwsLCwsLEFjYWRlbWlhLCwsLCwsLCwsLCwsLCwsLCwsCkltYWdlIGdlbmVyYXRpb24sVmlzaW9uLEltYWdlIGNsdXN0ZXJpbmcsVW5pdmVyc2l0eSBvZiBBbXN0ZXJkYW0sIkRQIEtpbmdtYSwgTSBXZWxsaW5nIiwyMDEzLTEyLTIwLEF1dG8tRW5jb2RpbmcgVmFyaWF0aW9uYWwgQmF5ZXMsaHR0cHM6Ly9hcnhpdi5vcmcvYWJzLzEzMTIuNjExNCwyMTc2MC4wLEhpZ2hseSBjaXRlZCwsNzg0MDAwLjAsIiIiV2UgdHJhaW5lZCBnZW5lcmF0aXZlIG1vZGVscyAoZGVjb2RlcnMpIGFuZCBjb3JyZXNwb25kaW5nIGVuY29kZXJzCihhLmsuYS4gcmVjb2duaXRpb24gbW9kZWxzKSBoYXZpbmcgNTAwIGhpZGRlbiB1bml0cyBpbiBjYXNlIG9mIE1OSVNUIiIKCjc4NCo1MDAqMj03ODQwMDAgKElnbm9yaW5nIGxhdGVudCBkaW1lbnNpb24pIiw0NzUyMDAwMDAwMDAwMDAuMCwiRnJvbSBodHRwczovL29wZW5haS5jb20vYmxvZy9haS1hbmQtY29tcHV0ZS8gQXBwZW5kaXgKCiIibGVzcyB0aGFuIDAuMDAwMDA1NSBwZnMtZGF5cyIiCig4NjQwMCoxMF4xNSowLjAwMDAwNTUpCgpGaWd1cmUgMiBzaG93cyBldmFsdWF0aW9ucyB3aXRoIDEwXjggdHJhaW5pbmcgc2FtcGxlcwoKNio3ODQwMDAqMTAwMDAwMDAwPTQ3MDQwMDAwMDAwMDAwMCIsNDcwNDAwMDAsIiIiV2UgdHJhaW5lZCBnZW5lcmF0aXZlIG1vZGVscyBvZiBpbWFnZXMgZnJvbSB0aGUgTU5JU1QgYW5kIEZyZXkgRmFjZSBkYXRhc2V0cyIiCgpNTklTVCBoYXMgNjBrIGltYWdlcwpodHRwczovL2VuLndpa2lwZWRpYS5vcmcvd2lraS9NTklTVF9kYXRhYmFzZQoKRnJleSBGYWNlIGhhcyAyayBpbWFnZXMKaHR0cHM6Ly9jcy5ueXUuZWR1L35yb3dlaXMvZGF0YS5odG1sCgoiLCwsLCxDb25maWRlbnQsLCwsLE5ldGhlcmxhbmRzLCwsLCwsMjAyNS0xMS0yOCAxMTo1Mzo0NCswMDowMCwsLCwsLEFjYWRlbWlhLCwsLCwsLCwsLCwsLFRoaXJkLXBhcnR5IGVzdGltYXRpb24sLCwsLApET1QoUyktUk5OLExhbmd1YWdlLExhbmd1YWdlIG1vZGVsaW5nLCJBYWx0byBVbml2ZXJzaXR5LFVuaXZlcnNpdHkgb2YgTW9udHJlYWwgLyBVbml2ZXJzaXTDqSBkZSBNb250csOpYWwiLCJSYXp2YW4gUGFzY2FudSwgQ2FnbGFyIEd1bGNlaHJlLCBLeXVuZ2h5dW4gQ2hvLCBZb3NodWEgQmVuZ2lvIiwyMDEzLTEyLTIwLEhvdyB0byBDb25zdHJ1Y3QgRGVlcCBSZWN1cnJlbnQgTmV1cmFsIE5ldHdvcmtzLGh0dHBzOi8vYXJ4aXYub3JnL2Ficy8xMzEyLjYwMjYsMTI1NS4wLCwsNjE2MDAwMC4wLCwsLDkyOTAwMCwsLCwsLCwsLERPVChTKS1STk4sVW5yZWxlYXNlZCwiRmlubGFuZCxDYW5hZGEiLCwsLCwsMjAyNi0wMi0xMSAxOToyNjoyNyswMDowMCwsLCwsLCJBY2FkZW1pYSxBY2FkZW1pYSIsLCwsLFVucmVsZWFzZWQsLCwsLCwsLCwsLCwsTm8KRFFOLEdhbWVzLEF0YXJpLERlZXBNaW5kLCJWIE1uaWgsIEsgS2F2dWtjdW9nbHUsIEQgU2lsdmVyLCBBIEdyYXZlcyIsMjAxMy0xMi0xOSxQbGF5aW5nIEF0YXJpIHdpdGggRGVlcCBSZWluZm9yY2VtZW50IExlYXJuaW5nLGh0dHBzOi8vYXJ4aXYub3JnL2Ficy8xMzEyLjU2MDIsMTM2NjUuMCwiSGlnaGx5IGNpdGVkLFNPVEEgaW1wcm92ZW1lbnQiLCIiIk91ciBhcHByb2FjaCBnYXZlIHN0YXRlLW9mLXRoZS1hcnQgcmVzdWx0cyBpbiBzaXggb2YgdGhlIHNldmVuIGdhbWVzIGl0IHdhcyB0ZXN0ZWQgb24sIHdpdGggbm8gYWRqdXN0bWVudCBvZiB0aGUgYXJjaGl0ZWN0dXJlIG9yIGh5cGVycGFyYW1ldGVycy4iIiIsODM2MDk2LjAsIiIiVGhlIGlucHV0IHRvIHRoZSBuZXVyYWwgbmV0d29yayBjb25zaXN0cyBpcyBhbiA4NCDDlyA4NCDDlyA0IGltYWdlIHByb2R1Y2VkIGJ5IM+GLiBUaGUgZmlyc3QgaGlkZGVuIGxheWVyIGNvbnZvbHZlcyAxNiA4IMOXIDggZmlsdGVycyB3aXRoIHN0cmlkZSA0IHdpdGggdGhlIGlucHV0IGltYWdlIGFuZCBhcHBsaWVzIGEgcmVjdGlmaWVyIG5vbmxpbmVhcml0eSBbMTAsIDE4XS4gVGhlIHNlY29uZCBoaWRkZW4gbGF5ZXIgY29udm9sdmVzIDMyIDQgw5cgNCBmaWx0ZXJzIHdpdGggc3RyaWRlIDIsIGFnYWluIGZvbGxvd2VkIGJ5IGEgcmVjdGlmaWVyIG5vbmxpbmVhcml0eS4gVGhlIGZpbmFsIGhpZGRlbiBsYXllciBpcyBmdWxseS1jb25uZWN0ZWQgYW5kIGNvbnNpc3RzIG9mIDI1NiByZWN0aWZpZXIgdW5pdHMuIFRoZSBvdXRwdXQgbGF5ZXIgaXMgYSBmdWxseSBjb25uZWN0ZWQgbGluZWFyIGxheWVyIHdpdGggYSBzaW5nbGUgb3V0cHV0IGZvciBlYWNoIHZhbGlkIGFjdGlvbi4gVGhlIG51bWJlciBvZiB2YWxpZCBhY3Rpb25zIHZhcmllZCBiZXR3ZWVuIDQgYW5kIDE4IG9uIHRoZSBnYW1lcyB3ZSBjb25zaWRlcmVkLiIiCgpQYXJhbWV0ZXI6IDQqMTYqOCo4</x:v>
      </x:c>
    </x:row>
    <x:row r="298" ht="18" customHeight="1">
      <x:c r="A298" s="17" t="n">
        <x:v>293</x:v>
      </x:c>
      <x:c r="B298" s="17" t="n">
        <x:v>310</x:v>
      </x:c>
      <x:c r="C298" s="160" t="str">
        <x:v>KzE2KjMyKjQqNCsxMCoxMCozMioyNTYrMTgqMjU2PTgzNjA5NiIsMjg0Njg4Mzg0MDAwMDAwMC4wLCJOZXR3b3JrIGlzIDg0eDg0eDQgaW5wdXQsIDE2LCA4eDgsIHN0cmlkZSA0LCAzMiA0eDQgc3RyaWRlIDIsIDI1NiBmdWxseSBjb25uZWN0ZWQKRmlyc3QgbGF5ZXI6IDIwKjIwKjQqMTYqOCo4ID0gMTYzODQwMApTZWNvbmQgbGF5ZXI6IDkqOSoxNiozMio0KjQgPSA2NjM1NTIKVGhpcmQgbGF5ZXI6IDkqOSozMioyNTYgPSA2NjM1NTIKVG90YWwgfiAyOTY1NTA0CjI5NjU1MDQgKiA1TSB1cGRhdGVzICogMzIgYmF0Y2ggc2l6ZSAqIDIgbXVsdGlwbHktYWRkICogMyBiYWNrd2FyZCBwYXNzCj0gMjk2NTUwNCo1MDAwMCoxMDAqMzIqNiA9IDI4NDY4ODM4NDAwMDAwMDAKCiIsMTYwMDAwMDAwLCwsLCwsQ29uZmlkZW50LCJXZSBwcmVzZW50IHRoZSBmaXJzdCBkZWVwIGxlYXJuaW5nIG1vZGVsIHRvIHN1Y2Nlc3NmdWxseSBsZWFybiBjb250cm9sIHBvbGljaWVzIGRpcmVjdGx5IGZyb20gaGlnaC1kaW1lbnNpb25hbCBzZW5zb3J5IGlucHV0IHVzaW5nIHJlaW5mb3JjZW1lbnQgbGVhcm5pbmcuIFRoZSBtb2RlbCBpcyBhIGNvbnZvbHV0aW9uYWwgbmV1cmFsIG5ldHdvcmssIHRyYWluZWQgd2l0aCBhIHZhcmlhbnQgb2YgUS1sZWFybmluZywgd2hvc2UgaW5wdXQgaXMgcmF3IHBpeGVscyBhbmQgd2hvc2Ugb3V0cHV0IGlzIGEgdmFsdWUgZnVuY3Rpb24gZXN0aW1hdGluZyBmdXR1cmUgcmV3YXJkcy4gV2UgYXBwbHkgb3VyIG1ldGhvZCB0byBzZXZlbiBBdGFyaSAyNjAwIGdhbWVzIGZyb20gdGhlIEFyY2FkZSBMZWFybmluZyBFbnZpcm9ubWVudCwgd2l0aCBubyBhZGp1c3RtZW50IG9mIHRoZSBhcmNoaXRlY3R1cmUgb3IgbGVhcm5pbmcgYWxnb3JpdGhtLiBXZSBmaW5kIHRoYXQgaXQgb3V0cGVyZm9ybXMgYWxsIHByZXZpb3VzIGFwcHJvYWNoZXMgb24gc2l4IG9mIHRoZSBnYW1lcyBhbmQgc3VycGFzc2VzIGEgaHVtYW4gZXhwZXJ0IG9uIHRocmVlIG9mIHRoZW0uIiwsLCxVbml0ZWQgS2luZ2RvbSBvZiBHcmVhdCBCcml0YWluIGFuZCBOb3J0aGVybiBJcmVsYW5kLCwsLCwsMjAyNi0wNS0yNSAxMjoxNjozNCswMDowMCwsLCwsLEluZHVzdHJ5LCwsLCwsLCwsLCwsLE9wZXJhdGlvbiBjb3VudGluZywsLCwsCk5ldHdvcmsgaW4gTmV0d29yayxWaXNpb24sSW1hZ2UgY2xhc3NpZmljYXRpb24sTmF0aW9uYWwgVW5pdmVyc2l0eSBvZiBTaW5nYXBvcmUsIk0gTGluLCBRIENoZW4sIFMgWWFuIiwyMDEzLTEyLTE2LE5ldHdvcmsgSW4gTmV0d29yayxodHRwczovL2FyeGl2Lm9yZy9hYnMvMTMxMi40NDAwLDY2ODYuMCxIaWdobHkgY2l0ZWQsLCwsLCw2MzA0MjAsLCwsLCxVbmtub3duLCwsLCxTaW5nYXBvcmUsLCwsLCwyMDI2LTA1LTI1IDEyOjE2OjM1KzAwOjAwLCwsLCwsQWNhZGVtaWEsLCwsLCwsLCwsRlAzMiwsLCwsLCwsCkRlZXAgUk5OIChQVEIpLExhbmd1YWdlLExhbmd1YWdlIG1vZGVsaW5nLE1ldGFNaW5kIEluYywiU3RlcGhlbiBNZXJpdHksIENhaW1pbmcgWGlvbmcsIEphbWVzIEJyYWRidXJ5LCBSaWNoYXJkIFNvY2hlciIsMjAxMy0xMi0xMSxQb2ludGVyIFNlbnRpbmVsIE1peHR1cmUgTW9kZWxzLGh0dHBzOi8vYXJ4aXYub3JnL2Ficy8xNjA5LjA3ODQzLDQwMTAuMCwsLDYwMDAwMDAuMCwsLCwiOTI5MDAwLDkyOTAwMCIsLCwsLCxDb25maWRlbnQsUmVjZW50IG5ldXJhbCBuZXR3b3JrIHNlcXVlbmNlIG1vZGVscyB3aXRoIHNvZnRtYXggY2xhc3NpZmllcnMgaGF2ZSBhY2hpZXZlZCB0aGVpciBiZXN0IGxhbmd1YWdlIG1vZGVsaW5nIHBlcmZvcm1hbmNlIG9ubHkgd2l0aCB2ZXJ5IGxhcmdlIGhpZGRlbiBzdGF0ZXMgYW5kIGxhcmdlIHZvY2FidWxhcmllcy4gRXZlbiB0aGVuIHRoZXkgc3RydWdnbGUgdG8gcHJlZGljdCByYXJlIG9yIHVuc2VlbiB3b3JkcyBldmVuIGlmIHRoZSBjb250ZXh0IG1ha2VzIHRoZSBwcmVkaWN0aW9uIHVuYW1iaWd1b3VzLiBXZSBpbnRyb2R1Y2UgdGhlIHBvaW50ZXIgc2VudGluZWwgbWl4dHVyZSBhcmNoaXRlY3R1cmUgZm9yIG5ldXJhbCBzZXF1ZW5jZSBtb2RlbHMgd2hpY2ggaGFzIHRoZSBhYmlsaXR5IHRvIGVpdGhlciByZXByb2R1Y2UgYSB3b3JkIGZyb20gdGhlIHJlY2VudCBjb250ZXh0IG9yIHByb2R1Y2UgYSB3b3JkIGZyb20gYSBzdGFuZGFyZCBzb2Z0bWF4IGNsYXNzaWZpZXIuIE91ciBwb2ludGVyIHNlbnRpbmVsLUxTVE0gbW9kZWwgYWNoaWV2ZXMgc3RhdGUgb2YgdGhlIGFydCBsYW5ndWFnZSBtb2RlbGluZyBwZXJmb3JtYW5jZSBvbiB0aGUgUGVubiBUcmVlYmFuayAoNzAuOSBwZXJwbGV4aXR5KSB3aGlsZSB1c2luZyBmYXIgZmV3ZXIgcGFyYW1ldGVycyB0aGFuIGEgc3RhbmRhcmQgc29mdG1heCBMU1RNLiBJbiBvcmRlciB0byBldmFsdWF0ZSBob3cgd2VsbCBsYW5ndWFnZSBtb2RlbHMgY2FuIGV4cGxvaXQgbG9uZ2VyIGNvbnRleHRzIGFuZCBkZWFsIHdpdGggbW9yZSByZWFsaXN0aWMgdm9jYWJ1bGFyaWVzIGFuZCBsYXJnZXIgY29ycG9yYSB3ZSBhbHNvIGludHJvZHVjZSB0aGUgZnJlZWx5IGF2YWlsYWJsZSBXaWtpVGV4dCBjb3JwdXMuLCxEZWVwIFJOTixVbnJlbGVhc2VkLFVuaXRlZCBTdGF0ZXMgb2YgQW1lcmljYSwsLCwsLDIwMjYtMDUtMjUgMTI6MTI6NDkrMDA6MDAsLCwsLCxJbmR1c3RyeSwsLCwsVW5yZWxlYXNlZCwsLCwsLCwsLCwsLCxObwpSTk4gZm9yIDFCIHdvcmRzLExhbmd1YWdlLExhbmd1YWdlIG1vZGVsaW5nLEdvb2dsZSwiQ2lwcmlhbiBDaGVsYmEsIFRvbWFzIE1pa29sb3YsIE1pa2UgU2NodXN0ZXIsIFFpIEdlLCBUaG9yc3RlbiBCcmFudHMsIFBoaWxsaXBwIEtvZWhuLCBUb255IFJvYmluc29uIiwyMDEzLTEyLTExLE9uZSBCaWxsaW9uIFdvcmQgQmVuY2htYXJrIGZvciBNZWFzdXJpbmcgUHJvZ3Jlc3MgaW4gU3RhdGlzdGljYWwgTGFuZ3VhZ2UgTW9kZWxpbmcsaHR0cHM6Ly9hcnhpdi5vcmcvYWJzLzEzMTIuMzAwNSwxMjA1LjAsIkhpZ2hseSBjaXRlZCxTT1RBIGltcHJvdmVtZW50IiwiZnJvbSBhYnN0cmFjdDogJ1dlIHNob3cgcGVyZm9ybWFuY2Ugb2Ygc2V2ZXJhbCB3ZWxsLWtub3duIHR5cGVzIG9mIGxhbmd1YWdlIG1vZGVscywgd2l0aCB0aGUgYmVzdCByZXN1bHRzIGFjaGlldmVkIHdpdGggYSByZWN1cnJlbnQgbmV1cmFsIG5ldHdvcmsgYmFzZWQgbGFuZ3VhZ2UgbW9kZWwuIFRoZSBiYXNlbGluZSB1bnBydW5lZCBLbmVzZXItTmV5IDUtZ3JhbSBtb2RlbCBhY2hpZXZlcyBwZXJwbGV4aXR5IDY3LjY7IGEgY29tYmluYXRpb24gb2YgdGVjaG5pcXVlcyBsZWFkcyB0byAzNSUgcmVkdWN0aW9uIGluIHBlcnBsZXhpdHksIG9yIDEwJSByZWR1Y3Rpb24gaW4gY3Jvc3MtZW50cm9weSAoYml0cyksIG92ZXIgdGhhdCBiYXNlbGluZS4gJyIsMjAwMDAwMDAwMDAuMCwyMEIgZnJvbSBUYWJsZSAxLCwiMjQwIGhvdXJzIG9uIDI0IENQVXMgZnJvbSBUYWJsZSAxLiBDUFUgbW9kZWwgaXMgbm90IGdpdmVuLCBidXQgdGhlcmUgaXMgbWVudGlvbiBvZiB1c2luZyBTSU1EIGluc3RydWN0aW9ucy4gMSBTSU1EIG9wZXJhdGlvbiBpcyBhcm91bmQgNCBGTE9QLiBDUFUgY2FuIGhhdmUgYXJvdW5kIDNlOSBvcGVyYXRpb25zIHBlciBzZWNvbmQuIHNvIGFyb3VuZCAxMmU5KjI0ICogMjQwKjM2MDAgPSAyLjRlMTcgb3BlcmF0aW9ucy4gVGhpcyBlc3RpbWF0aW9uIGRvZXNuJ3QgaW5jbHVkZSB1c2Ugb2YgbXVsdGlwbGUgdGhyZWFkcy4gSW5jbHVkaW5nIHVzZSBvZiB0aHJlYWRzIHdlIHdvdWxkIHByb2JhYmx5IGhhdmUgYXJvdW5kIDEwIHRpbWVzIG1vcmUgb3BlcmF0aW9ucyAgc28gYXJvdW5kIDIuNGUxOCBGTE9Qcy4gVGhpcyBlc3RpbWF0aW9uIGlzIHNwZWN1bGF0aXZlLiIsMTAwMDAwMDAwMCwiZnJvbSBhYnN0cmFjdDogJ1dpdGggYWxtb3N0IG9uZSBiaWxsaW9uIHdvcmRzIG9mIHRyYWluaW5nIGRhdGEsICciLDI0MC4wLCJmcm9tIFRhYmxlIDEsMjQwIGhvdXJzIG9uIDI0IENQVXMiLCwsU3BlY3VsYXRpdmUsIldlIHByb3Bvc2UgYSBuZXcgYmVuY2htYXJrIGNvcnB1cyB0byBiZSB1c2VkIGZvciBtZWFzdXJpbmcgcHJvZ3Jlc3MgaW4gc3RhdGlzdGljYWwgbGFuZ3VhZ2UgbW9kZWxpbmcuIFdpdGggYWxtb3N0IG9uZSBiaWxsaW9uIHdvcmRzIG9mIHRyYWluaW5nIGRhdGEsIHdlIGhvcGUgdGhpcyBiZW5jaG1hcmsgd2lsbCBiZSB1c2VmdWwgdG8gcXVpY2tseSBldmFsdWF0ZSBub3ZlbCBsYW5ndWFnZSBtb2RlbGluZyB0ZWNobmlxdWVzLCBhbmQgdG8gY29tcGFyZSB0aGVpciBjb250cmlidXRpb24gd2hlbiBjb21iaW5lZCB3aXRoIG90aGVyIGFkdmFuY2VkIHRlY2huaXF1ZXMuIFdlIHNob3cgcGVyZm9ybWFuY2Ugb2Ygc2V2ZXJhbCB3ZWxsLWtub3duIHR5cGVzIG9mIGxhbmd1YWdlIG1vZGVscywgd2l0aCB0aGUgYmVzdCByZXN1bHRzIGFjaGlldmVkIHdpdGggYSByZWN1cnJlbnQgbmV1cmFsIG5ldHdvcmsgYmFzZWQgbGFuZ3VhZ2UgbW9kZWwuIFRoZSBiYXNlbGluZSB1bnBydW5lZCBLbmVzZXItTmV5IDUtZ3JhbSBtb2RlbCBhY2hpZXZlcyBwZXJwbGV4aXR5IDY3LjY7IGEgY29tYmluYXRpb24gb2YgdGVjaG5pcXVlcyBsZWFkcyB0byAzNSUgcmVkdWN0aW9uIGluIHBlcnBsZXhpdHksIG9yIDEwJSByZWR1Y3Rpb24gaW4gY3Jvc3MtZW50cm9weSAoYml0cyksIG92ZXIgdGhhdCBiYXNlbGluZS4KVGhlIGJlbmNobWFyayBpcyBhdmFpbGFibGUgYXMgYSB0aGlzIGh0dHAgVVJMIHByb2plY3Q7IGJlc2lkZXMgdGhlIHNjcmlwdHMgbmVlZGVkIHRvIHJlYnVpbGQgdGhlIHRyYWluaW5nL2hlbGQtb3V0IGRhdGEsIGl0IGFsc28gbWFrZXMgYXZhaWxhYmxlIGxvZy1wcm9iYWJpbGl0eSB2YWx1ZXMgZm9yIGVhY2ggd29yZCBpbiBlYWNoIG9mIHRlbiBoZWxkLW91dCBkYXRhIHNldHMsIGZvciBlYWNoIG9mIHRoZSBiYXNlbGluZSBuLWdyYW0gbW9kZWxzLiAiLCwsLFVuaXRlZCBTdGF0ZXMgb2YgQW1lcmljYSwsLCwyNC4wLCwyMDI1LTExLTI4IDExOjUzOjQ0KzAwOjAwLCwsLCwsSW5kdXN0cnksLCwsNTc2MC4wLCwsLCwsLCwsLCwsLCwKREJMU1RNLFNwZWVjaCxTcGVlY2ggcmVjb2duaXRpb24gKEFTUiksVW5pdmVyc2l0eSBvZiBUb3JvbnRvLCJBIEdyYXZlcywgTiBKYWl0bHksIEEgTW9oYW1lZCIsMjAxMy0xMi0wOCxIeWJyaWQgc3BlZWNoIHJlY29nbml0aW9uIHdpdGggRGVlcCBCaWRpcmVjdGlvbmFsIExTVE0saHR0cHM6Ly9pZWVleHBsb3JlLmllZWUub3JnL2RvY3VtZW50LzY3MDc3NDIsMTU5Ny4wLCwsMjk5MDAwMDAuMCwiIiJUaGUgREJMU1RNIG5ldHdvcmsgaGFkIGZpdmUgYmlkaXJlY3Rpb25hbCBoaWRkZW4gbGV2ZWxzLCB3aXRoIDUwMCBMU1RNIGNlbGxzIGluIGVhY2ggb2YgdGhlIGZvcndhcmQgYW5kIGJhY2t3YXJkCmxheWVycywgYW5kIGEgc2l6ZSAzMzg1IHNvZnRtYXggb3V0cHV0IGxheWVyLCBnaXZpbmcgYSB0b3RhbCBvZgoyOS45TSB3ZWlnaHRzLiIiIiwsLDUwNDAwMDAsLCwsLCwsLCwsLENhbmFkYSwsLCwsLDIwMjUtMTEtMjggMTE6NTM6NDQrMDA6MDAsLCwsLCxBY2FkZW1pYSwsLCwsLCwsLCwsLCwsLCwsLApUcmFuc0UsTGFuZ3VhZ2UsRW50aXR5IGVtYmVkZGluZywiVW5pdmVyc2l0ZSBkZSBUZWNobm9sb2dpZSBkZSBDb21wacOoZ25lIOKAkyBDTlJTLEdvb2dsZSIsIkFudG9pbmUgQm9yZGVzLCBOaWNvbGFzIFVzdW5pZXIsIEFsYmVydG8gR2FyY2lhLSBEdXJhbiwgSmFzb24gV2VzdG9uLCBhbmQgT2tzYW5hIFlha2huZW5rbyIsMjAxMy0xMi0wNSxUcmFuc2xhdGluZyBFbWJlZGRpbmdzIGZvciBNb2RlbGluZyBNdWx0aS0gcmVsYXRpb25hbCBEYXRhLGh0dHBzOi8vcGFwZXJzLm5pcHMuY2MvcGFwZXIvMjAxMy9oYXNoLzFjZWNjN2E3NzkyOGNhODEzM2ZhMjQ2ODBhODhkMmY5LUFic3RyYWN0Lmh0bWwsODM0Ny4wLEhpZ2hseSBjaXRlZCwsOTQyMDAwMDAwLjAsIkJhc2VkIG9uIHRoZSBUcmFuc0UgYXJjaGl0ZWN0dXJlLCB0aGUgYXV0aG9ycyBnaXZlIGEgZm9ybXVsYSBmb3IgaG93IHRoZSBtb2RlbCBzaXplIHNjYWxlcyB3aXRoIHRoZSBkaW1lbnNpb25hbGl0eSBvZiB0aGUgZGF0YXNldC4gVGhlIG1vZGVsIHNjYWxlIGlzIHByb3BvcnRpb25hbCB0bzogayoobl9lK25fcikgd2hlcmUgayBpcyB0aGUgZW1iZWRkaW5ncyBkaW1lbnNpb24sIG5fZSBpcyB0aGUgbnVtYmVyIG9mIGVudGl0aWVzLCBhbmQgbl9yIGlzIHRoZSBudW1iZXIgb2YgcmVsYXRpb25zaGlwcy4KClRoZXkgc3R1ZGllZCB1c2luZyB0aGUgVHJhbnNFIG1vZGVsIGZvciB0d28gZGF0YXNldHM6IEZCMTVrIGFuZCBGQjFNLiBUaGUgRkIxNWsgbW9kZWwgaGFzIDgxMDAwMCBwYXJhbWV0ZXJzLgoKRkIxNWsgaGFzIDE0OTUxIGVudGl0aWVzIGFuZCAxMzQ1IHJlbGF0aW9uc2hpcHMuIEZCMU0gaGFzIDEwMDAwMDAgZW50aXRpZXMgYW5kIDIzMzgyIHJlbGF0aW9uc2hpcHMuIFRoZXJlZm9yZSwgdGhlIEZCMU0gbW9kZWwgd2lsbCBiZSBiaWdnZXIgdGhhbiB0aGUgRkIxNWsgbW9kZWwgYnkgYSBmYWN0b3Igb2YgKDIzMzgyZTYpLygxNDk1MSoxMzQ1KSA9PiBOID0gOC4xZTUgKiAoMjMzODJlNikvKDE0OTUxKjEzNDUpID0gOTQyZTYuIiwxLjM0MDkyOGUrMTgsIjggR1BVcyAodGhleSBkb24ndCBzcGVjaWZ5IHdoaWNoLCBzbyBJIHVzZWQgdGhlIGF2ZXJhZ2UgZm9yIEZQMzIgZm9yIDIwMTcgZnJvbSB0aGUgd3JpdGUtdXAgdGFibGUpCjggaG91cnMgCjAuMzMgdXRpbCByYXRlIiwxNzUwMDAwMCwiIiJpdCBjYW4gYmUgc3VjY2Vzc2Z1bGx5IHRyYWluZWQgb24gYSBsYXJnZSBzY2FsZSBkYXRhIHNldCB3aXRoIDFNCmVudGl0aWVzLCAyNWsgcmVsYXRpb25zaGlwcyBhbmQgbW9yZSB0aGFuIDE3TSB0cmFpbmluZyBzYW1wbGVzIiIiLCwsLCxTcGVjdWxhdGl2ZSwsLCwsIkZyYW5jZSxVbml0ZWQgU3RhdGVzIG9mIEFtZXJpY2EiLCwsLCwsMjAyNi0wMS0wMSAxNDowMjozOSswMDowMCwsLCwsLCJBY2FkZW1pYSxJbmR1c3RyeSIsLCwsLCwsLDMwLjAyODA5NzMxMzMxNzE3MiwsLFRydWUsLEhhcmR3YXJlLCwsLCwKRGVWaVNFLFZpc2lvbixTZW1hbnRpYyBlbWJlZGRpbmcsR29vZ2xlLCJBbmRyZWEgRnJvbWUsIEcuIENvcnJhZG8sIEpvbmF0aG9uIFNobGVucywgU2FteSBCZW5naW8sIEouIERlYW4sIE1hcmMnQXVyZWxpbyBSYW56YXRvLCBUb21hcyBNaWtvbG92IiwyMDEzLTEyLTA1LERlVmlTRTogQSBEZWVwIFZpc3VhbC1TZW1hbnRpYyBFbWJlZGRpbmcgTW9kZWwsaHR0cHM6Ly93d3cuc2VtYW50aWNzY2hvbGFyLm9yZy9wYXBlci9EZVZpU0UlM0EtQS1EZWVwLVZpc3VhbC1TZW1hbnRpYy1FbWJlZGRpbmctTW9kZWwtRnJvbWUtQ29ycmFkby80YWE0MDY5NjkzYmVlMDBkMWIwNzU5Y2EzZGYzNWU1OTI4NGU5ODQ1LCwiSGlnaGx5IGNpdGVkLFNPVEEgaW1wcm92ZW1lbnQiLCIiIiBXZSBkZW1vbnN0cmF0ZSB0aGF0IHRoaXMgbW9kZWwgbWF0Y2hlcyBzdGF0ZS1vZi10aGUtYXJ0IHBlcmZvcm1hbmNlIG9uIHRoZSAxMDAwLWNsYXNzIEltYWdlTmV0IG9iamVjdCByZWNvZ25pdGlvbiBjaGFsbGVuZ2Ugd2hpbGUgbWFraW5nIG1vcmUgc2VtYW50aWNhbGx5IHJlYXNvbmFibGUgZXJyb3JzLCBhbmQgYWxzbyBzaG93IHRoYXQgdGhlIHNlbWFudGljIGluZm9ybWF0aW9uIGNhbiBiZSBleHBsb2l0ZWQgdG8gbWFrZSBwcmVkaWN0aW9ucyBhYm91dCB0ZW5zIG9mIHRob3VzYW5kcyBvZiBpbWFnZSBsYWJlbHMgbm90IG9ic2VydmVkIGR1cmluZyB0cmFpbmluZy4iIgoKbm90IGFic29sdXRlIFNPVEEiLCwsLCw1NDAxMjAwMDAwLCIiIldlIHRyYWluZWQgYSBza2lwLWdyYW0gdGV4dCBtb2RlbCBvbiBhIGNvcnB1cyBvZiA1LjcgbWlsbGlvbiBkb2N1bWVudHMgKDUuNCBiaWxsaW9uIHdvcmRzKSAiIgpBZGRpdGlvbmFsbHksIGFuIGltYWdlIG1vZGVsIGNvbXBvbmVudCBpcyB0cmFpbmVkIG9uIEltYWdlTmV0ICgxLjJNIGltYWdlcykiLCwsLCxDb25maWRlbnQsIk1vZGVybiB2aXN1YWwgcmVjb2duaXRpb24gc3lzdGVtcyBhcmUgb2Z0ZW4gbGltaXRlZCBpbiB0aGVpciBhYmlsaXR5IHRvIHNjYWxlIHRvIGxhcmdlIG51bWJlcnMgb2Ygb2JqZWN0IGNhdGVnb3JpZXMuIFRoaXMgbGltaXRhdGlvbiBpcyBpbiBwYXJ0IGR1ZSB0byB0aGUgaW5jcmVhc2luZyBkaWZmaWN1bHR5IG9mIGFjcXVpcmluZyBzdWZmaWNpZW50IHRyYWluaW5nIGRhdGEgaW4gdGhlIGZvcm0gb2YgbGFiZWxlZCBpbWFnZXMgYXMgdGhlIG51bWJlciBvZiBvYmplY3QgY2F0ZWdvcmllcyBncm93cy4gT25lIHJlbWVkeSBpcyB0byBsZXZlcmFnZSBkYXRhIGZyb20gb3RoZXIgc291cmNlcyAtIHN1Y2ggYXMgdGV4dCBkYXRhIC0gYm90aCB0byB0cmFpbiB2aXN1YWwgbW9kZWxzIGFuZCB0byBjb25zdHJhaW4gdGhlaXIgcHJlZGljdGlvbnMuIEluIHRoaXMgcGFwZXIgd2UgcHJlc2VudCBhIG5ldyBkZWVwIHZpc3VhbC1zZW1hbnRpYyBlbWJlZGRpbmcgbW9kZWwgdHJhaW5lZCB0byBpZGVudGlmeSB2aXN1YWwgb2JqZWN0cyB1c2luZyBib3RoIGxhYmVsZWQgaW1hZ2UgZGF0YSBhcyB3ZWxsIGFzIHNlbWFudGljIGluZm9ybWF0aW9uIGdsZWFuZWQgZnJvbSB1bmFubm90YXRlZCB0ZXh0LiBXZSBkZW1vbnN0cmF0ZSB0aGF0IHRoaXMgbW9kZWwgbWF0Y2hlcyBzdGF0ZS1vZi10aGUtYXJ0IHBlcmZvcm1hbmNlIG9uIHRoZSAxMDAwLWNsYXNzIEltYWdlTmV0IG9iamVjdCByZWNvZ25pdGlvbiBjaGFsbGVuZ2Ugd2hpbGUgbWFraW5nIG1vcmUgc2VtYW50aWNhbGx5IHJlYXNvbmFibGUgZXJyb3JzLCBhbmQgYWxzbyBzaG93IHRoYXQgdGhlIHNlbWFudGljIGluZm9ybWF0aW9uIGNhbiBiZSBleHBsb2l0ZWQgdG8gbWFrZSBwcmVkaWN0aW9ucyBhYm91dCB0ZW5zIG9mIHRob3VzYW5kcyBvZiBpbWFnZSBsYWJlbHMgbm90IG9ic2VydmVkIGR1cmluZyB0cmFpbmluZy4gU2VtYW50aWMga25vd2xlZGdlIGltcHJvdmVzIHN1Y2ggemVyby1zaG90IHByZWRpY3Rpb25zIGFjaGlldmluZyBoaXQgcmF0ZXMgb2YgdXAgdG8gMTglIGFjcm9zcyB0aG91c2FuZHMgb2Ygbm92ZWwgbGFiZWxzIG5ldmVyIHNlZW4gYnkgdGhlIHZpc3VhbCBtb2RlbC4iLCwsLFVuaXRlZCBTdGF0ZXMgb2YgQW1lcmljYSwsLCwsLDIwMjUtMTEtMjggMTE6NTM6NDQrMDA6MDAsLCwsLCxJbmR1c3RyeSwsLCwsLCwsLCwsLCwsLCwsLApUZW5zb3JSZWFzb25lcixMYW5ndWFnZSxMYW5ndWFnZSBtb2RlbGluZyxTdGFuZm9yZCBVbml2ZXJzaXR5LCJSIFNvY2hlciwgRCBDaGVuLCBDRCBNYW5uaW5nLCBBIE5nIiwyMDEzLTEyLTAxLFJlYXNvbmluZyBXaXRoIE5ldXJhbCBUZW5zb3IgTmV0d29ya3MgZm9yIEtub3dsZWRnZSBCYXNlIENvbXBsZXRpb24saHR0cHM6Ly9wYXBlcnMubmlwcy5jYy9wYXBlci8yMDEzL2hhc2gvYjMzN2U4NGRlODc1MmIyN2VkYTNhMTIzNjMxMDllODAtQWJzdHJhY3QuaHRtbCwyMDUwLjAsLCwsLCwsMzE2MjMyLCwsLCwsVW5rbm93biwsLCwsVW5pdGVkIFN0YXRlcyBvZiBBbWVyaWNhLCwsLCwsMjAyNi0wMS0wMSAxNDowMjozOSswMDowMCwsLCwsLEFjYWRlbWlhLCwsLCwsLCwsLCwsLCwsLCwsClZpc3VhbGl6aW5nIENOTnMsVmlzaW9uLEltYWdlIGNsYXNzaWZpY2F0aW9uLE5ldyBZb3JrIFVuaXZlcnNpdHkgKE5ZVSksIk1EIFplaWxlciwgUiBGZXJndXMiLDIwMTMtMTEtMTIsVmlzdWFsaXppbmcgYW5kIFVuZGVyc3RhbmRpbmcgQ29udm9sdXRpb25hbCBOZXR3b3JrcyxodHRwczovL2FyeGl2Lm9yZy9hYnMvMTMxMS4yOTAxLDE3MDI2LjAsSGlnaGx5IGNpdGVkLCwsLDUuMzJlKzE3LCIxIEdQVSAqIDEyIGRheXMgKiAxLjU0IFRGTE9QUy9HVFggNTgwICogMC4zMyB1dGlsaXphdGlvbiAKPSA1MzIgUEYgPSAwLjAwNjIgcGZzLWRheXMKClNvdXJjZTogaHR0cHM6Ly9vcGVuYWkuY29tL2Jsb2cvYWktYW5kLWNvbXB1dGUKCiIiV2Ugc3RvcHBlZCB0cmFpbmluZyBhZnRlciA3MCBlcG9jaHMsCndoaWNoIHRvb2sgYXJvdW5kIDEyIGRheXMgb24gYSBzaW5nbGUgR1RYNTgwIEdQVSIiIiw3NjgwMDAwLCwsLE5WSURJQSBHZUZvcmNlIEdUWCA1ODAsLENvbmZpZGVudCwsLCwsVW5pdGVkIFN0YXRlcyBvZiBBbWVyaWNhLCwsLCwsMjAyNi0wNS0yNSAxMjoxNjozNSswMDowMCwsLCwsLEFjYWRlbWlhLCwsLCwsLCwxMi45OTQwMDIzNjg0NTY1MzEsLEZQMzIsVHJ1ZSwsIkhhcmR3YXJlLFRoaXJkLXBhcnR5IGVzdGltYXRpb24iLCwsLCwKUi1DTk4gKFQtbmV0KSxWaXNpb24sT2JqZWN0IGRldGVjdGlvbixVbml2ZXJzaXR5IG9mIENhbGlmb3JuaWEgKFVDKSBCZXJrZWxleSwiUm9zcyBHaXJzaGljaywgSmVmZiBEb25haHVlLCBUcmV2b3IgRGFycmVsbCwgSml0ZW5kcmEgTWFsaWsiLDIwMTMtMTEtMTEsUmljaCBmZWF0dXJlIGhpZXJhcmNoaWVzIGZvciBhY2N1cmF0ZSBvYmplY3QgZGV0ZWN0aW9uIGFuZCBzZW1hbnRpYyBzZWdtZW50YXRpb24saHR0cHM6Ly9hcnhpdi5vcmcvYWJzLzEzMTEuMjUyNCwyODkwMy4wLEhpZ2hseSBjaXRlZCwsNjkwMDM4NzIuMCwiQ29tcHV0ZWQgZnJvbSBhcmNoaXRlY3R1cmUgZGVzY3JpcHRpb24gaW4gQ2FmZmVlCgpodHRwczovL25idmlld2VyLmp1cHl0ZXIub3JnL2dpdGh1Yi9CVkxDL2NhZmZlL2Jsb2IvbWFzdGVyL2V4YW1wbGVzL2RldGVjdGlvbi5pcHluYiIsLCwsLCwsLCwsLCwsLFVuaXRlZCBTdGF0ZXMgb2YgQW1lcmljYSwsLCwsLDIwMjYtMDUtMjUgMTI6MTY6MzQrMDA6MDAsLCwsLCxBY2FkZW1pYSwsLCwsLCwsLCxGUDMyLCwsLCwsLCwKV29yZDJWZWMgKHNtYWxsKSxMYW5ndWFnZSxTZW1hbnRpYyBlbWJlZGRpbmcsR29vZ2xlLCJUIE1pa29sb3YsIEkgU3V0c2tldmVyLCBLIENoZW4sIEdTIENvcnJhZG8iLDIwMTMtMTAtMTYsRGlzdHJpYnV0ZWQgUmVwcmVzZW50YXRpb25zIG9mIFdvcmRzIGFuZCBQaHJhc2VzIGFuZCB0aGVpciBDb21wb3NpdGlvbmFsaXR5LGh0dHBzOi8vYXJ4aXYub3JnL2Ficy8xMzEwLjQ1NDYsMzUyMDEuMCxIaWdobHkgY2l0ZWQsLDIwNzYwMDAwMC4wLCIiIldlIGRpc2NhcmRlZCBmcm9tIHRoZSB2b2NhYnVsYXJ5IGFsbCB3b3JkcyB0aGF0IG9jY3VycmVkIGxlc3MgdGhhbiA1IHRpbWVzIGluIHRoZSB0cmFpbmluZyBkYXRhLCB3aGljaCByZXN1bHRlZCBpbiBhIHZvY2FidWxhcnkgb2Ygc2l6ZSA2OTJLIFsuLi5dIFN0YXJ0aW5nIHdpdGggdGhlIHNhbWUgbmV3cyBkYXRhIGFzIGluIHRoZSBwcmV2aW91cyBleHBlcmltZW50cywgd2UgZmlyc3QgY29uc3RydWN0ZWQgdGhlIHBocmFzZSBiYXNlZCB0cmFpbmluZyBjb3JwdXMgYW5kIHRoZW4gd2UgdHJhaW5lZCBzZXZlcmFsIFNraXAtZ3JhbSBtb2RlbHMgdXNpbmcgZGlmZmVyZW50IGh5cGVycGFyYW1ldGVycy4gQXMgYmVmb3JlLCB3ZSB1c2VkIHZlY3RvciBkaW1lbnNpb25hbGl0eSAzMDAgYW5kIGNvbnRleHQgc2l6ZSA1LiIiIiwsLDEwMDAwMDAwMDAwLCIiIkZvciB0cmFpbmluZyB0aGUgU2tpcC1ncmFtIG1vZGVscywgd2UgaGF2ZSB1c2VkIGEgbGFyZ2UgZGF0YXNldCBjb25zaXN0aW5nIG9mIHZhcmlvdXMgbmV3cyBhcnRpY2xlcyAoYW4gaW50ZXJuYWwgR29vZ2xlIGRhdGFzZXQgd2l0aCBvbmUgYmlsbGlvbiB3b3JkcykuIFdlIGRpc2NhcmRlZCBmcm9tIHRoZSB2b2NhYnVsYXJ5IGFsbCB3b3JkcyB0aGF0IG9jY3VycmVkIGxlc3MgdGhhbiA1IHRpbWVzIGluIHRoZSB0cmFpbmluZyBkYXRhLCB3aGljaCByZXN1bHRlZCBpbiBhIHZvY2FidWxhcnkgb2Ygc2l6ZSA2OTJLIiIiLCwsLCwsLCwsLFVuaXRlZCBTdGF0ZXMgb2YgQW1lcmljYSwsLCwsLDIwMjYtMDUtMjUgMTI6MTY6MzQrMDA6MDAsLCwsLCxJbmR1c3RyeSwsLCwsLCwsLCwsLCwsLCwsLApXb3JkMlZlYyAobGFyZ2UpLExhbmd1YWdlLFNlbWFudGljIGVtYmVkZGluZyxHb29nbGUsIlQgTWlrb2xvdiwgSSBTdXRza2V2ZXIsIEsgQ2hlbiwgR1MgQ29ycmFkbyIsMjAxMy0xMC0xNixEaXN0cmlidXRlZCBSZXByZXNlbnRhdGlvbnMgb2YgV29yZHMgYW5kIFBocmFzZXMgYW5kIHRoZWlyIENvbXBvc2l0aW9uYWxpdHksaHR0cHM6Ly9hcnhpdi5vcmcvYWJzLzEzMTAuNDU0NiwzNTIwMS4wLEhpZ2hseSBjaXRlZCwsNjkyMDAwMDAwLjAsIldlIGRpc2NhcmRlZCBmcm9tIHRoZSB2b2NhYnVsYXJ5IGFsbCB3b3JkcyB0aGF0IG9jY3VycmVkIGxlc3MgdGhhbiA1IHRpbWVzIGluIHRoZSB0cmFpbmluZyBkYXRhLCB3aGljaCByZXN1bHRlZCBpbiBhIHZvY2FidWxhcnkgb2Ygc2l6ZSA2OTJLIiwzLjg4OGUrMTYsIkZyb20gaHR0cHM6Ly9vcGVuYWkuY29tL2Jsb2cvYWktYW5kLWNvbXB1dGUvIEFwcGVuZGl4LgoKIiJsZXNzIHRoYW4gMC4wMDA0NSBwZnMgZGF5cyIiCig4NjQwMCoxMF4xNSowLjAwMDQ1KSIsMzMwMDAwMDAwMDAwLCIiIndlIGluY3JlYXNlZCB0aGUgYW1vdW50IG9mIHRoZSB0cmFpbmluZyBkYXRhIGJ5IHVzaW5nIGEgZGF0YXNldCB3aXRoIGFib3V0IDMzIGJpbGxpb24gd29yZHMiIiIsMjQuMCwiVGFibGUgNSBhcHBlYXJzIHRvIGNhbGwgdGhlIG1vZGVsICIiU2tpcC1QaHJhc2UiIiBhbmQgc2F5cyBpdCB0b29rIDEgZGF5IiwsLExpa2VseSwsLCwsVW5pdGVkIFN0YXRlcyBvZiBBbWVyaWNhLCwsLCwsMjAyNi0wNS0yNSAxMjoxNjozNiswMDowMCwsLCwsLEluZHVzdHJ5LCwsLCwsLCwsLCwsLFRoaXJkLXBhcnR5IGVzdGltYXRpb24sLCwsLApSTlROLExhbmd1YWdlLFNlbnRpbWVudCBjbGFzc2lmaWNhdGlvbixTdGFuZm9yZCBVbml2ZXJzaXR5LCJSLiBTb2NoZXIsIEFsZXggUGVyZWx5Z2luLCBKZWFuIFd1LCBKYXNvbiBDaHVhbmcsIENocmlzdG9waGVyIEQuIE1hbm5pbmcsIEEuIE5nLCBDaHJpc3RvcGhlciBQb3R0cyIsMjAxMy0xMC0wMSxSZWN1cnNpdmUgRGVlcCBNb2RlbHMgZm9yIFNlbWFudGljIENvbXBvc2l0aW9uYWxpdHkgT3ZlciBhIFNlbnRpbWVudCBUcmVlYmFuayxodHRwczovL3d3dy5zZW1hbnRpY3NjaG9sYXIub3JnL3BhcGVyL1JlY3Vyc2l2ZS1EZWVwLU1vZGVscy1mb3ItU2VtYW50aWMtQ29tcG9zaXRpb25hbGl0eS1Tb2NoZXItUGVyZWx5Z2luLzY4N2JhYzJkMzMyMDA4M2ViNDUzMGJmMThiYjhmOGY3MjE0Nzc2MDAsLEhpZ2hseSBjaXRlZCwsLCwxLjQyMmUrMTYsIiIiVGhlIFJOVE4gd291bGQgdXN1YWxseSBhY2hpZXZlIGl0cyBiZXN0IHBlcmZvcm1hbmNlIG9uIHRoZSBkZXYgc2V0IGFmdGVyIHRyYWluaW5nIGZvciAzIC0gNSBob3Vycy4iIgoiLDE1NTA2MywiIiJUaGUgc2VudGVuY2VzIGluIHRoZSB0cmVlYmFuayB3ZXJlIHNwbGl0IGludG8gYSB0cmFpbiAoODU0NCksIGRldiAoMTEwMSkgYW5kIHRlc3Qgc3BsaXRzICgyMjEwKSIiClRyYWluaW5nIGRhdGE6IDIxNTE1NCooODU0NC8xMTg1NSk9MTU1MDYzCiIsNS4wLFRoZSBSTlROIHdvdWxkIHVzdWFsbHkgYWNoaWV2ZSBpdHMgYmVzdCBwZXJmb3JtYW5jZSBvbiB0aGUgZGV2IHNldCBhZnRlciB0cmFpbmluZyBmb3IgMyAtIDUgaG91cnMuLCwsTGlrZWx5LCJTZW1hbnRpYyB3b3JkIHNwYWNlcyBoYXZlIGJlZW4gdmVyeSB1c2VmdWwgYnV0IGNhbm5vdCBleHByZXNzIHRoZSBtZWFuaW5nIG9mIGxvbmdlciBwaHJhc2VzIGluIGEgcHJpbmNpcGxlZCB3YXkuIEZ1cnRoZXIgcHJvZ3Jlc3MgdG93YXJkcyB1bmRlcnN0YW5kaW5nIGNvbXBvc2l0aW9uYWxpdHkgaW4gdGFza3Mgc3VjaCBhcyBzZW50aW1lbnQgZGV0ZWN0aW9uIHJlcXVpcmVzIHJpY2hlciBzdXBlcnZpc2VkIHRyYWluaW5nIGFuZCBldmFsdWF0aW9uIHJlc291cmNlcyBhbmQgbW9yZSBwb3dlcmZ1bCBtb2RlbHMgb2YgY29tcG9zaXRpb24uIFRvIHJlbWVkeSB0aGlzLCB3ZSBpbnRyb2R1Y2UgYSBTZW50aW1lbnQgVHJlZWJhbmsuIEl0IGluY2x1ZGVzIGZpbmUgZ3JhaW5lZCBzZW50aW1lbnQgbGFiZWxzIGZvciAyMTUsMTU0IHBocmFzZXMgaW4gdGhlIHBhcnNlIHRyZWVzIG9mIDExLDg1NSBzZW50ZW5jZXMgYW5kIHByZXNlbnRzIG5ldyBjaGFsbGVuZ2VzIGZvciBzZW50aW1lbnQgY29tcG9zaXRpb25hbGl0eS4gVG8gYWRkcmVzcyB0aGVtLCB3ZSBpbnRyb2R1Y2UgdGhlIFJlY3Vyc2l2ZSBOZXVyYWwgVGVuc29yIE5ldHdvcmsuIFdoZW4gdHJhaW5lZCBvbiB0aGUgbmV3IHRyZWViYW5rLCB0aGlzIG1vZGVsIG91dHBlcmZvcm1zIGFsbCBwcmV2aW91cyBtZXRob2RzIG9uIHNldmVyYWwgbWV0cmljcy4gSXQgcHVzaGVzIHRoZSBzdGF0ZSBvZiB0aGUgYXJ0IGluIHNpbmdsZSBzZW50ZW5jZSBwb3NpdGl2ZS9uZWdhdGl2ZSBjbGFzc2lmaWNhdGlvbiBmcm9tIDgwJSB1cCB0byA4NS40JS4gVGhlIGFjY3VyYWN5IG9mIHByZWRpY3RpbmcgZmluZS1ncmFpbmVkIHNlbnRpbWVudCBsYWJlbHMgZm9yIGFsbCBwaHJhc2VzIHJlYWNoZXMgODAuNyUsIGFuIGltcHJvdmVtZW50IG9mIDkuNyUgb3ZlciBiYWcgb2YgZmVhdHVyZXMgYmFzZWxpbmVzLiBMYXN0bHksIGl0IGlzIHRoZSBvbmx5IG1vZGVsIHRoYXQgY2FuIGFjY3VyYXRlbHkgY2FwdHVyZSB0aGUgZWZmZWN0cyBvZiBuZWdhdGlvbiBhbmQgaXRzIHNjb3BlIGF0IHZhcmlvdXMgdHJlZSBsZXZlbHMgZm9yIGJvdGggcG9zaXRpdmUgYW5kIG5lZ2F0aXZlIHBocmFzZXMuIiwsLFVucmVsZWFzZWQsVW5pdGVkIFN0YXRlcyBvZiBBbWVyaWNhLCwsLCwsMjAyNS0xMS0yOCAxMTo1Mzo0NCswMDowMCwsLCwsLEFjYWRlbWlhLCwsLCxVbnJlbGVhc2VkLCwsLCwsLCwsLCwsLE5vClJDVE0sTGFuZ3VhZ2UsVHJhbnNsYXRpb24sVW5pdmVyc2l0eSBvZiBPeGZvcmQsIk5hbCBLYWxjaGJyZW5uZXIsIFBoaWwgQmx1bnNvbSIsMjAxMy0xMC0wMSxSZWN1cnJlbnQgQ29udGludW91cyBUcmFuc2xhdGlvbiBNb2RlbHMsaHR0cHM6Ly93d3cuc2VtYW50aWNzY2hvbGFyLm9yZy9wYXBlci9SZWN1cnJlbnQtQ29udGludW91cy1UcmFuc2xhdGlvbi1Nb2RlbHMtS2FsY2hicmVubmVyLUJsdW5zb20vOTQ0YTFjZmQ3OWRiZmI2ZmVmNDYwMzYwYTA3NjViYTc5MGY0MDI3YSwsSGlnaGx5IGNpdGVkLCwsLDkzMzEyMDAwMDAwMDAwMDAuMCwiIiJUaGUgdHJhaW5pbmcgb2YgYW4gUkNUTSB0YWtlcyBhYm91dCAxNSBob3VycyBvbiAzIG11bHRpY29yZSBDUFVzIiIKR2l2ZW4gdGhlIHB1YmxpY2F0aW9uIHllYXIsIGEgcm91Z2ggZXN0aW1hdGUgZm9yIHRoZSBDUFUgcGVyZm9ybWFuY2UgaXMgMTYgRlAzMiBwZXIgY3ljbGUsIDQgY29yZXMsIGNsb2NrIHNwZWVkIDRHSHosIHV0aWxpemF0aW9uIG9mIDAuMy4KMTUqNjAqNjAqMyo0KjEyKjQwMDAwMDAwMDAqMC4zPTkzMzEyMDAwMDAwMDAwMDA9OS4zM2UxNSIsNDUwMDAwMCwiIiJUaGUgRW5nbGlzaCBzZW50ZW5jZXMgY29udGFpbiBhYm91dCA0LjFNIHdvcmRzIiIiLDE1LjAsVGhlIHRyYWluaW5nIG9mIGFuIFJDVE0gdGFrZXMgYWJvdXQgMTUgaG91cnMgb24gMyBtdWx0aWNvcmUgQ1BVcy4sLCxMaWtlbHksIldlIGludHJvZHVjZSBhIGNsYXNzIG9mIHByb2JhYmlsaXN0aWMgY29udGludW91cyB0cmFuc2xhdGlvbiBtb2RlbHMgY2FsbGVkIFJlY3VycmVudCBDb250aW51b3VzIFRyYW5zbGF0aW9uIE1vZGVscyB0aGF0IGFyZSBwdXJlbHkgYmFzZWQgb24gY29udGludW91cyByZXByZXNlbnRhdGlvbnMgZm9yIHdvcmRzLCBwaHJhc2VzIGFuZCBzZW50ZW5jZXMgYW5kIGRvIG5vdCByZWx5IG9uIGFsaWdubWVudHMgb3IgcGhyYXNhbCB0cmFuc2xhdGlvbiB1bml0cy4gVGhlIG1vZGVscyBoYXZlIGEgZ2VuZXJhdGlvbiBhbmQgYSBjb25kaXRpb25pbmcgYXNwZWN0LiBUaGUgZ2VuZXJhdGlvbiBvZiB0aGUgdHJhbnNsYXRpb24gaXMgbW9kZWxsZWQgd2l0aCBhIHRhcmdldCBSZWN1cnJlbnQgTGFuZ3VhZ2UgTW9kZWwsIHdoZXJlYXMgdGhlIGNvbmRpdGlvbmluZyBvbiB0aGUgc291cmNlIHNlbnRlbmNlIGlzIG1vZGVsbGVkIHdpdGggYSBDb252b2x1dGlvbmFsIFNlbnRlbmNlIE1vZGVsLiBUaHJvdWdoIHZhcmlvdXMgZXhwZXJpbWVudHMsIHdlIHNob3cgZmlyc3QgdGhhdCBvdXIgbW9kZWxzIG9idGFpbiBhIHBlcnBsZXhpdHkgd2l0aCByZXNwZWN0IHRvIGdvbGQgdHJhbnNsYXRpb25zIHRoYXQgaXMgPiA0MyUgbG93ZXIgdGhhbiB0aGF0IG9mIHN0YXRlb2YtdGhlLWFydCBhbGlnbm1lbnQtYmFzZWQgdHJhbnNsYXRpb24gbW9kZWxzLiBTZWNvbmRseSwgd2Ugc2hvdyB0aGF0IHRoZXkgYXJlIHJlbWFya2FibHkgc2Vuc2l0aXZlIHRvIHRoZSB3b3JkIG9yZGVyLCBzeW50YXgsIGFuZCBtZWFuaW5nIG9mIHRoZSBzb3VyY2Ugc2VudGVuY2UgZGVzcGl0ZSBsYWNraW5nIGFsaWdubWVudHMuIEZpbmFsbHkgd2Ugc2hvdyB0aGF0IHRoZXkgbWF0Y2ggYSBzdGF0ZS1vZi10aGUtYXJ0IHN5c3RlbSB3aGVuIHJlc2NvcmluZyBuLWJlc3QgbGlzdHMgb2YgdHJhbnNsYXRpb25zLiIsLCwsVW5pdGVkIEtpbmdkb20gb2YgR3JlYXQgQnJpdGFpbiBhbmQgTm9ydGhlcm4gSXJlbGFuZCwsLCwzLjAsLDIwMjUtMTEtMjggMTE6NTM6NDQrMDA6MDAsLCwsLCxBY2FkZW1pYSwsLCwsLCwsLCwsLCxIYXJkd2FyZSwsLCwsCk1pdG9zaXMsIlZpc2lvbixNZWRpY2luZSIsT2JqZWN0IGRldGVjdGlvbixJRFNJQSwiRGFuwqBDLsKgQ2lyZcWfYW4sIEFsZXNzYW5kcm/CoEdpdXN0aSwgTHVjYcKgTS7CoEdhbWJhcmRlbGxhLCBKw7xyZ2VuwqBTY2htaWRodWJlciIsMjAxMy0wOS0yMixNaXRvc2lzIERldGVjdGlvbiBpbiBCcmVhc3QgQ2FuY2VyIEhpc3RvbG9neSBJbWFnZXMgd2l0aCBEZWVwIE5ldXJhbCBOZXR3b3JrcyxodHRwczovL2xpbmsuc3ByaW5nZXIuY29tL2NoYXB0ZXIvMTAuMTAwNy85NzgtMy02NDItNDA3NjMtNV81MSwxNTUzLjAsLElDUFIgMjAxMiBtaXRvc2lzIGRldGVjdGlvbiBjb21wZXRpdGlvbiB3aW5uZXIsMzcyMzAuMCxTdW0gbnVtYmVycyBvZiB3ZWlnaHRzIGluIFRhYmxlIDEuYiwxLjM3ZSsxNywiIiJUcmFpbmluZyBlYWNoIG5ldHdvcmsgcmVxdWlyZXMgb25lIGRheSBvZiBjb21wdXRhdGlvbiB3aXRoIGFuIG9wdGltaXplZCBHUFUgaW1wbGVtZW50YXRpb24iIgoKQXNzdW1pbmcgMS41OEUrMTIgRkxPUC9zZWNvbmQgb24gRlAzMiAoZnJvbSB0aGUgdGFibGUgaW4gdGhlIEVzdGltYXRpbmcgY29tcHV0ZSBwb3N0KSwgd2UgZ2V0CgozNjAwKjI0KjEuNThFKzEyID0gMS4zN0UrMTcgRkxPUCIsMTAwMDAwMCwiVGhlIGRhdGFzZXQgaXMgYnVpbHQgaW4gdHdvIHN0YWdlcy4gRmlyc3QgYSBjbGFzc2lmaWVyIGlzIHRyYWluZWQgb24gc21hbGwgc2FtcGxlLCBhbmQgdXNlZCB0byBjdXJhdGUgYSBtb3JlIHJlcHJlc2VudGF0aXZlIGxhcmdlciBkYXRhc2V0LgoKVGhlIGZpbmFsIGRhdGFzZXQgaGFzIDFNIGluc3RhbmNlcwoKIiJXZSBidWlsZCB0aGUgYWN0dWFsIHRyYWluaW5nIHNldCwgY29tcG9zZWQgYnkgMSBtaWxsaW9uIGluc3RhbmNlcywgd2hpY2ggaW5jbHVkZXMKYWxsIG1pdG9zaXMgcGl4ZWxzICg2LjYlIG9mIHRoZSB0cmFpbmluZyBpbnN0YW5jZXMpLiBUaGUgcmVtYWluaW5nIDk1LjQlIGlzIHNhbXBsZWQKZnJvbSBub24tbWl0b3NpcyBwaXhlbHMgYnkgYXNzaWduaW5nIHRvIGVhY2ggcGl4ZWwgcCBhIHdlaWdodCBEKHApLiIiIiwyNC4wLCIiIlRyYWluaW5nIGVhY2ggbmV0d29yayByZXF1aXJlcyBvbmUgZGF5IG9mIGNvbXB1dGF0aW9uIHdpdGggYW4gb3B0aW1pemVkIEdQVSBpbXBsZW1lbnRhdGlvbiIiIiwsLExpa2VseSwsLCwsU3dpdHplcmxhbmQsLCwsLCwyMDI2LTAxLTAxIDE0OjAyOjQxKzAwOjAwLCwsLCwsQWNhZGVtaWEsLCwsLCwsLCwsLCwsSGFyZHdhcmUsLCwsLApSTk4rd2VpZ2h0IG5vaXNlK2R5bmFtaWMgZXZhbCxMYW5ndWFnZSxMYW5ndWFnZSBtb2RlbGluZyxVbml2ZXJzaXR5IG9mIFRvcm9udG8sQWxleCBHcmF2ZXMsMjAxMy0wOC0wNCxHZW5lcmF0aW5nIFNlcXVlbmNlcyBXaXRoIFJlY3VycmVudCBOZXVyYWwgTmV0d29ya3MsaHR0cHM6Ly9hcnhpdi5vcmcvYWJzLzEzMDguMDg1MCw0NzM0LjAsLCw1NDAwMDAwMC4wLCIiInRoZSB3b3JkLWxldmVsIG5ldHdvcmsgaGFkIDEwLDAwMCBpbnB1dHMgYW5kIG91dHB1dHMgYW5kIGFyb3VuZAo1NE0gd2VpZ2h0cyIiIiw0MjEwMDAwMDAwMDAwMDAwLjAsNiBGTE9QIC8gcGFyYW1ldGVyIC8gdG9rZW4gKiA1NDAwMDAwMCBwYXJhbWV0ZXJzICogOTI5MDAwIHRva2VucyAqIDE0IGVwb2NocyA9IDQuMjEzOTQ0ZSsxNSBGTE9QLDkyOTAwMCwxNCBlcG9jaHMgKFRhYmxlIDEpLCwsLCxDb25maWRlbnQsIlRoaXMgcGFwZXIgc2hvd3MgaG93IExvbmcgU2hvcnQtdGVybSBNZW1vcnkgcmVjdXJyZW50IG5ldXJhbCBuZXR3b3JrcyBjYW4gYmUgdXNlZCB0byBnZW5lcmF0ZSBjb21wbGV4IHNlcXVlbmNlcyB3aXRoIGxvbmctcmFuZ2Ugc3RydWN0dXJlLCBzaW1wbHkgYnkgcHJlZGljdGluZyBvbmUgZGF0YSBwb2ludCBhdCBhIHRpbWUuIFRoZSBhcHByb2FjaCBpcyBkZW1vbnN0cmF0ZWQgZm9yIHRleHQgKHdoZXJlIHRoZSBkYXRhIGFyZSBkaXNjcmV0ZSkgYW5kIG9ubGluZSBoYW5kd3JpdGluZyAod2hlcmUgdGhlIGRhdGEgYXJlIHJlYWwtdmFsdWVkKS4gSXQgaXMgdGhlbiBleHRlbmRlZCB0byBoYW5kd3JpdGluZyBzeW50aGVzaXMgYnkgYWxsb3dpbmcgdGhlIG5ldHdvcmsgdG8gY29uZGl0aW9uIGl0cyBwcmVkaWN0aW9ucyBvbiBhIHRleHQgc2VxdWVuY2UuIFRoZSByZXN1bHRpbmcgc3lzdGVtIGlzIGFibGUgdG8gZ2VuZXJhdGUgaGlnaGx5IHJlYWxpc3RpYyBjdXJzaXZlIGhhbmR3cml0aW5nIGluIGEgd2lkZSB2YXJpZXR5IG9mIHN0eWxlcy4iLDE0LjAsUk5OK3dlaWdodCBub2lzZStkeW5hbWljIGV2YWwsVW5yZWxlYXNlZCxDYW5hZGEsLCwsLCwyMDI1LTExLTI4IDExOjUzOjQ0KzAwOjAwLCwsLCwsQWNhZGVtaWEsLCwsLFVucmVsZWFzZWQsLCwsLCwsLE9wZXJhdGlvbiBjb3VudGluZywsLCwsTm8KSGllcmFyY2hpY2FsIFNjZW5lIExhYmVsaW5nIChTdGFuZm9yZCBCYWNrZ3JvdW5kKSxWaXNpb24sU2VtYW50aWMgc2VnbWVudGF0aW9uLE5ldyBZb3JrIFVuaXZlcnNpdHkgKE5ZVSksQ2xlbWVudCBGYXJhYmV0OyBDYW1pbGxlIENvdXByaWU7IExhdXJlbnQgTmFqbWFuOyBZYW5uIExlQ3VuLDIwMTMtMDgtMDEsTGVhcm5pbmcgSGllcmFyY2hpY2FsIEZlYXR1cmVzIGZvciBTY2VuZSBMYWJlbGluZyxodHRwczovL2llZWV4cGxvcmUuaWVlZS5vcmcvZG9jdW1lbnQvNjMzODkzOSwsIkhpZ2hseSBjaXRlZCxIaXN0b3JpY2FsIHNpZ25pZmljYW5jZSIsLDUxNjA5NjAwLjAsIkZpZ3VyZSAxIGRldGFpbHMgYXJjaGl0ZWN0dXJlLCB3ZWlnaHRzIGFyZSBzaGFyZWQgYmV0d2VlbiBzY2FsZXMK4oCcVGhlIG5ldHdvcmsgaXMgdGhlbiBhcHBsaWVkIHRvIGVhY2ggMy1kaW1lbnNpb24gaW5wdXQgbWFwIFhzLiBUaGlzIGlucHV0IGlzIHRyYW5zZm9ybWVkIGludG8gYSAxNi1kaW1lbnNpb24gZmVhdHVyZSBtYXAsIHVzaW5nIGEgYmFuayBvZiAxNiBmaWx0ZXJzLCAxMCBjb25uZWN0ZWQgdG8gdGhlIFkgY2hhbm5lbCwgdGhlIDYgb3RoZXJzIGNvbm5lY3RlZCB0byB0aGUgVSBhbmQgViBjaGFubmVscy4gVGhlIHNlY29uZCBsYXllciB0cmFuc2Zvcm1zIHRoaXMgMTYtZGltZW5zaW9uIGZlYXR1cmUgbWFwIGludG8gYSA2NC1kaW1lbnNpb24gZmVhdHVyZSBtYXAsIGVhY2ggbWFwIGJlaW5nIHByb2R1Y2VkIGJ5IGEgY29tYmluYXRpb24gb2YgOCByYW5kb21seSBzZWxlY3RlZCBmZWF0dXJlIG1hcHMgZnJvbSB0aGUgcHJldmlvdXMgbGF5ZXIuIEZpbmFsbHkgdGhlIDY0LWRpbWVuc2lvbiBmZWF0dXJlIG1hcCBpcyB0cmFuc2Zvcm1lZCBpbnRvIGEgMjU2LWRpbWVuc2lvbiBmZWF0dXJlIG1hcCwgZWFjaCBtYXAgYmVpbmcgcHJvZHVjZWQgYnkgYSBjb21iaW5hdGlvbiBvZiAzMiByYW5kb21seSBzZWxlY3RlZCBmZWF0dXJlIG1hcHMgZnJvbSB0aGUgcHJldmlvdXMgbGF5ZXIu4oCdCkwxOiAxKjcqNyoxMCsyKjcqNyo2PTEwNzgKTDI6IDgqNjQqNyo3PTI1MDg4CkZDIGhlYWQgaXMgc3BsaXQgZm9yIHRoZSB0aHJlZSBuZXR3b3JrcyAoYXNzdW1wdGlvbikKRkM6IDMyKjgwKjYwKjI1NiszMio0MCozMCoyNTYrMzIqMjAqMTUqMjU2PTUxNjA5NjAwCgpUaGlzIGlzIGEgdmVyeSBkaWZmZXJlbnQgZXN0aW1hdGUgdG8gdGhlIDAuNU0gdHJhaW5hYmxlIHBhcmFtZXRlcnMgbWVudGlvbmVkIGluIHRoZSBwYXBlcighKSAiIlRoZSBjb252b2x1dGlvbmFsIG5ldHdvcmsgaGFzIHJvdWdobHkgMC41IG1pbGxpb24gdHJhaW5hYmxlIHBhcmFtZXRlcnMiIiIsMi4zNzc0Njg4ZSsxNywiRm9yd2FyZCBGTE9QClNwbGl0IGZvciB0aGUgdGhyZWUgc2l6ZXMKRjE6CkwxOiAyKjEqNyo3KjEwKjMyMCoyNDArMioyKjcqNyo2KjMyMCoyNDA9MTY1NTgwODAwCkwyOiAyKjgqNjQqNyo3KjE2MCoxMjA9OTYzMzc5MjAwCkZDOiAyKjMyKjgwKjYwKjI1Nj03ODY0MzIwMApGMjoKTDE6IDIqMSo3KjcqMTAqMTYwKjEyMCsyKjIqNyo3KjYqMTYwKjEyMD00MTM5NTIwMApMMjogMio4KjY0KjcqNyo4MCo2MD0yNDA4NDQ4MDAKRkM6IDIqMzIqNDAqMzAqMjU2PTE5NjYwODAwCkYzOgpMMTogMioxKjcqNyoxMCo4MCo2MCsyKjIqNyo3KjYqODAqNjA9MTAzNDg4MDAKTDI6IDIqOCo2NCo3KjcqNDAqMzA9NjAyMTEyMDAKRkM6IDIqMzIqMjAqMTUqMjU2PTQ5MTUyMDAKVG90YWw6IDE2NTU4MDgwMCs5NjMzNzkyMDArNzg2NDMyMDArNDEzOTUyMDArMjQwODQ0ODAwKzE5NjYwODAwKzEwMzQ4ODAwKzYwMjExMjAwKzQ5MTUyMDA9MTU4NDk3OTIwMAoKVHJhaW5pbmcgY29tcHV0ZTogMTU4NDk3OTIwMCozKjUwMDAwMDAwPTIzNzc0Njg4MDAwMDAwMDAwMD0yLjRlMTcKIiw3MTM4MDgwMCwsLCwsU3VwZXJ2aXNlZCxDb25maWRlbnQsIlNjZW5lIGxhYmVsaW5nIGNvbnNpc3RzIG9mIGxhYmVsaW5nIGVhY2ggcGl4ZWwgaW4gYW4gaW1hZ2Ugd2l0aCB0aGUgY2F0ZWdvcnkgb2YgdGhlIG9iamVjdCBpdCBiZWxvbmdzIHRvLiBXZSBwcm9wb3NlIGEgbWV0aG9kIHRoYXQgdXNlcyBhIG11bHRpc2NhbGUgY29udm9sdXRpb25hbCBuZXR3b3JrIHRyYWluZWQgZnJvbSByYXcgcGl4ZWxzIHRvIGV4dHJhY3QgZGVuc2UgZmVhdHVyZSB2ZWN0b3JzIHRoYXQgZW5jb2RlIHJlZ2lvbnMgb2YgbXVsdGlwbGUgc2l6ZXMgY2VudGVyZWQgb24gZWFjaCBwaXhlbC4gVGhlIG1ldGhvZCBhbGxldmlhdGVzIHRoZSBuZWVkIGZvciBlbmdpbmVlcmVkIGZlYXR1cmVzLCBhbmQgcHJvZHVjZXMgYSBwb3dlcmZ1bCByZXByZXNlbnRhdGlvbiB0aGF0IGNhcHR1cmVzIHRleHR1cmUsIHNoYXBlLCBhbmQgY29udGV4dHVhbCBpbmZvcm1hdGlvbi4gV2UgcmVwb3J0IHJlc3VsdHMgdXNpbmcgbXVsdGlwbGUgcG9zdHByb2Nlc3NpbmcgbWV0aG9kcyB0byBwcm9kdWNlIHRoZSBmaW5hbCBsYWJlbGluZy4gQW1vbmcgdGhvc2UsIHdlIHByb3Bvc2UgYSB0ZWNobmlxdWUgdG8gYXV0b21hdGljYWxseSByZXRyaWV2ZSwgZnJvbSBhIHBvb2wgb2Ygc2VnbWVudGF0aW9uIGNvbXBvbmVudHMsIGFuIG9wdGltYWwgc2V0IG9mIGNvbXBvbmVudHMgdGhhdCBiZXN0IGV4cGxhaW4gdGhlIHNjZW5lOyB0aGVzZSBjb21wb25lbnRzIGFyZSBhcmJpdHJhcnksIGZvciBleGFtcGxlLCB0aGV5IGNhbiBiZSB0YWtlbiBmcm9tIGEgc2VnbWVudGF0aW9uIHRyZWUgb3IgZnJvbSBhbnkgZmFtaWx5IG9mIG92ZXJzZWdtZW50YXRpb25zLiBUaGUgc3lzdGVtIHlpZWxkcyByZWNvcmQgYWNjdXJhY2llcyBvbiB0aGUgU0lGVCBGbG93IGRhdGFzZXQgKDMzIGNsYXNzZXMpIGFuZCB0aGUgQmFyY2Vsb25hIGRhdGFzZXQgKDE3MCBjbGFzc2VzKSBhbmQgbmVhci1yZWNvcmQgYWNjdXJhY3kgb24gU3RhbmZvcmQgYmFja2dyb3VuZCBkYXRhc2V0IChlaWdodCBjbGFzc2VzKSwgd2hpbGUgYmVpbmcgYW4gb3JkZXIgb2YgbWFnbml0dWRlIGZhc3RlciB0aGFuIGNvbXBldGluZyBhcHByb2FjaGVzLCBwcm9kdWNpbmcgYSAzMjDDlzI0</x:v>
      </x:c>
    </x:row>
    <x:row r="299" ht="18" customHeight="1">
      <x:c r="A299" s="17" t="n">
        <x:v>294</x:v>
      </x:c>
      <x:c r="B299" s="17" t="n">
        <x:v>310</x:v>
      </x:c>
      <x:c r="C299" s="160" t="str">
        <x:v>MCBpbWFnZSBsYWJlbGluZyBpbiBsZXNzIHRoYW4gYSBzZWNvbmQsIGluY2x1ZGluZyBmZWF0dXJlIGV4dHJhY3Rpb24uIiwsLFVucmVsZWFzZWQsVW5pdGVkIFN0YXRlcyBvZiBBbWVyaWNhLCwsLDEuMCwsMjAyNi0wMi0xMSAxOToyNjoyNyswMDowMCwsLCwsLEFjYWRlbWlhLCwsLCwsLCwsLCwsLE9wZXJhdGlvbiBjb3VudGluZywsLCwsTm8KRmlzaGVyIFZlY3RvciBpbWFnZSBjbGFzc2lmaWVyLFZpc2lvbixJbWFnZSBjbGFzc2lmaWNhdGlvbiwiVW5pdmVyc2lkYWQgTmFjaW9uYWwgZGUgQ29yZG9iYSxJbnRlbGlnZW50IFN5c3RlbXMgTGFiIEFtc3RlcmRhbSxVbml2ZXJzaXR5IG9mIEFtc3RlcmRhbSxMRUFSIFRlYW0sSU5SSUEsWGVyb3ggUmVzZWFyY2ggQ2VudHJlIEV1cm9wZSAoWFJDRSkiLCJvcmdlIFNhbmNoZXosIEZsb3JlbnQgUGVycm9ubmluLCBUaG9tYXMgTWVuc2luaywgSmFrb2IgVmVyYmVlayIsMjAxMy0wNi0xMixJbWFnZSBDbGFzc2lmaWNhdGlvbiB3aXRoIHRoZSBGaXNoZXIgVmVjdG9yOiBUaGVvcnkgYW5kIFByYWN0aWNlLGh0dHBzOi8vaGFsLmlucmlhLmZyL2hhbC0wMDgzMDQ5MXYyL2RvY3VtZW50LDE3MDcuMCwsLCwsOTA4NDI0MDAwMDAwMDAuMCwiVGhleSB1c2UgYSBJbnRlbCBYZW9uIEU1LTI0NzAgUHJvY2Vzc29yIGZvciAyIGhvdXJzLiBUaGlzIGNhbiBkbyAxMiw2MTcgTU9wcy9TZWMgKGF2ZXJhZ2UgdGVzdCByZXN1bHRzLCBhc3N1bWluZyB0aGV5IGFjaGlldmVkIGEgc2ltaWxhciB1dGlsaXphdGlvbikKaHR0cHM6Ly93d3cuY3B1YmVuY2htYXJrLm5ldC9jcHUucGhwP2NwdT1JbnRlbCtYZW9uK0U1LTI0NzArJTQwKzIuMzBHSHomaWQ9MjAwMwoKMTI2MTcwMDAwMDAqMio2MCo2MD05MDg0MjQwMDAwMDAwMCIsIjQ1MDAwMDAsNDUwMDAwMCIsLDIuMCwsLCxDb25maWRlbnQsLCwsLCJBcmdlbnRpbmEsTmV0aGVybGFuZHMsTmV0aGVybGFuZHMsRnJhbmNlLEZyYW5jZSxGcmFuY2UiLCwsLCwsMjAyNS0xMS0yOCAxMTo1Mzo0NCswMDowMCwsLCwsLCJBY2FkZW1pYSxBY2FkZW1pYSxBY2FkZW1pYSxBY2FkZW1pYSxJbmR1c3RyeSIsLCwsLCwsLCwsRlAzMiwsLEhhcmR3YXJlLCwsLCwKU2VtVmVjLExhbmd1YWdlLExhbmd1YWdlIFN0cnVjdHVyZSBNb2RlbGluZyxNaWNyb3NvZnQgUmVzZWFyY2gsIlQgTWlrb2xvdiwgVyBZaWgsIEcgWndlaWciLDIwMTMtMDYtMDksTGluZ3Vpc3RpYyBSZWd1bGFyaXRpZXMgaW4gQ29udGludW91cyBTcGFjZSBXb3JkIFJlcHJlc2VudGF0aW9ucyxodHRwczovL3d3dy5hY2x3ZWIub3JnL2FudGhvbG9neS9OMTMtMTA5MC8sMzg0NS4wLCwsLCwsLDMyMDAwMDAwMCwsLCwsLFVua25vd24sLCwsLFVuaXRlZCBTdGF0ZXMgb2YgQW1lcmljYSwsLCwsLDIwMjYtMDEtMDEgMTQ6MDI6NTMrMDA6MDAsLCwsLCxJbmR1c3RyeSwsLCwsLCwsLCwsLCwsLCwsLApNdWx0aWxpbmd1YWwgRE5OLFNwZWVjaCxTcGVlY2ggcmVjb2duaXRpb24gKEFTUiksR29vZ2xlLCJHLiBIZWlnb2xkLCBWaW5jZW50IFZhbmhvdWNrZSwgQS4gU2VuaW9yLCBQYXRyaWNrIE5ndXllbiwgTWFyYydBdXJlbGlvIFJhbnphdG8sIE0uIERldmluLCBKLiBEZWFuIiwyMDEzLTA1LTI2LE11bHRpbGluZ3VhbCBhY291c3RpYyBtb2RlbHMgdXNpbmcgZGlzdHJpYnV0ZWQgZGVlcCBuZXVyYWwgbmV0d29ya3MsaHR0cHM6Ly93d3cuc2VtYW50aWNzY2hvbGFyLm9yZy9wYXBlci9NdWx0aWxpbmd1YWwtYWNvdXN0aWMtbW9kZWxzLXVzaW5nLWRpc3RyaWJ1dGVkLWRlZXAtSGVpZ29sZC1WYW5ob3Vja2UvYTQxYjgyNmQyMzk1N2Q2YWQ0ZTllNzk0ZDIwYTU4M2E5YjU2N2M1ZCwsIlNPVEEgaW1wcm92ZW1lbnQsVHJhaW5pbmcgY29zdCIsSSBkb24ndCBzZWUgYW55IHN0YW5kYXJkIGJlbmNobWFya3Mgd2hlcmUgdGhleSB3b3VsZCBjbGFpbSBTT1RBIHJlc3VsdHMsMjA2ODk5MjAwLjAsIiIiVGhlIGlucHV0IGZvciB0aGUgRE5OIGlzIGVsZXZlbiBjb250aWd1b3VzIGZyYW1lcyBvZiA0MC1kaW1lbnNpb25hbCBsb2ctZmlsdGVyYmFuayBmZWF0dXJlcy4gVGhlIEROTiBjb25zaXN0cyBvZiBmb3VyIGhpZGRlbiBsYXllcnMgZWFjaCB3aXRoIDI1NjAgbm9kZXMiIgpOZXR3b3JrIHN0cnVjdHVyZTogMyBtdWx0aWxpbmd1YWwgc2hhcmVkIGxheWVycywgMSBsYW5ndWFnZSBzcGVjaWZpYyBoaWRkZW4gbGF5ZXIgKyBvdXRwdXQgbGF5ZXIgKEZpZ3VyZSAyKQpMYW5ndWFnZSBzcGVjaWZpYyBsYXllciBvdXRwdXQgc2l6ZXM6IDE2MDAsIDMzMDAsIDI5MDAsIDU3MDAsIDM1MDAsIDU1MDAsIDYyMDAsIDQ3MDAsIDUxMDAsIDQ5MDAsIDM3MDAgKFRhYmxlIDEpClNoYXJlZDogMTEqNDAqMjU2MCsyNTYwKjI1NjArMjU2MCoyNTYwPTE0MjMzNjAwCkxhbmd1YWdlIGhlYWRzOiAxMSoyNTYwKjI1NjArMjU2MCoxNjAwKzI1NjAqMzMwMCsyNTYwKjI5MDArMjU2MCo1NzAwKzI1NjAqMzUwMCsyNTYwKjU1MDArMjU2MCo2MjAwKzI1NjAqNDcwMCsyNTYwKjUxMDArMjU2MCo0OTAwKzI1NjAqMzcwMD0xOTI2NjU2MDAKVG90YWw6IDE0MjMzNjAwKzE5MjY2NTYwMD0yMDY4OTkyMDA9MmU4IiwsQ291bGQgYmUgZXN0aW1hdGVkIGlmIHdlIGtuZXcgZnJhbWVyYXRlIG9mIGlucHV0IGZpbHRlcmJhbmtzLiwzMTAzMjAwMDAwLCJUcmFpbmVkIG9uIDgwKzEwMCsyMjArMjcwKzkyMCsxMTQwKzE0NTArMTQ2MCsxNDkwKzE0OTA9ODYyMGggb2Ygc3BlZWNoIGRhdGEgKFRhYmxlIDEpCkNvbnZlcnNpb24gdG8gd29yZHMgdXNpbmcgYW4gZXN0aW1hdGUgb2YgMTUwIHdwbTogODYyMCo2MCoxNTA9Nzc1ODAwMDAgd29yZHMKIiw2NzIuMCwiIiJpbmNyZWFzZWQgdHJhaW5pbmcgdGltZSBvZiByb3VnaGx5IGZvdXIgd2Vla3MiIgo0KjcqMjQ9NjcyIGhvdXJzIG9mIHRyYWluaW5nIiwsU3VwZXJ2aXNlZCxDb25maWRlbnQsIlRvZGF5J3Mgc3BlZWNoIHJlY29nbml0aW9uIHRlY2hub2xvZ3kgaXMgbWF0dXJlIGVub3VnaCB0byBiZSB1c2VmdWwgZm9yIG1hbnkgcHJhY3RpY2FsIGFwcGxpY2F0aW9ucy4gSW4gdGhpcyBjb250ZXh0LCBpdCBpcyBvZiBwYXJhbW91bnQgaW1wb3J0YW5jZSB0byB0cmFpbiBhY2N1cmF0ZSBhY291c3RpYyBtb2RlbHMgZm9yIG1hbnkgbGFuZ3VhZ2VzIHdpdGhpbiBnaXZlbiByZXNvdXJjZSBjb25zdHJhaW50cyBzdWNoIGFzIGRhdGEsIHByb2Nlc3NpbmcgcG93ZXIsIGFuZCB0aW1lLiBNdWx0aWxpbmd1YWwgdHJhaW5pbmcgaGFzIHRoZSBwb3RlbnRpYWwgdG8gc29sdmUgdGhlIGRhdGEgaXNzdWUgYW5kIGNsb3NlIHRoZSBwZXJmb3JtYW5jZSBnYXAgYmV0d2VlbiByZXNvdXJjZS1yaWNoIGFuZCByZXNvdXJjZS1zY2FyY2UgbGFuZ3VhZ2VzLiBOZXVyYWwgbmV0d29ya3MgbGVuZCB0aGVtc2VsdmVzIG5hdHVyYWxseSB0byBwYXJhbWV0ZXIgc2hhcmluZyBhY3Jvc3MgbGFuZ3VhZ2VzLCBhbmQgZGlzdHJpYnV0ZWQgaW1wbGVtZW50YXRpb25zIGhhdmUgbWFkZSBpdCBmZWFzaWJsZSB0byB0cmFpbiBsYXJnZSBuZXR3b3Jrcy4gSW4gdGhpcyBwYXBlciwgd2UgcHJlc2VudCBleHBlcmltZW50YWwgcmVzdWx0cyBmb3IgY3Jvc3MtIGFuZCBtdWx0aS1saW5ndWFsIG5ldHdvcmsgdHJhaW5pbmcgb2YgZWxldmVuIFJvbWFuY2UgbGFuZ3VhZ2VzIG9uIDEwayBob3VycyBvZiBkYXRhIGluIHRvdGFsLiBUaGUgYXZlcmFnZSByZWxhdGl2ZSBnYWlucyBvdmVyIHRoZSBtb25vbGluZ3VhbCBiYXNlbGluZXMgYXJlIDQlLzIlIChkYXRhLXNjYXJjZS9kYXRhLXJpY2ggbGFuZ3VhZ2VzKSBmb3IgY3Jvc3MtIGFuZCA3JS8yJSBmb3IgbXVsdGktbGluZ3VhbCB0cmFpbmluZy4gSG93ZXZlciwgdGhlIGFkZGl0aW9uYWwgZ2FpbiBmcm9tIGpvaW50bHkgdHJhaW5pbmcgdGhlIGxhbmd1YWdlcyBvbiBhbGwgZGF0YSBjb21lcyBhdCBhbiBpbmNyZWFzZWQgdHJhaW5pbmcgdGltZSBvZiByb3VnaGx5IGZvdXIgd2Vla3MsIGNvbXBhcmVkIHRvIHR3byB3ZWVrcyAobW9ub2xpbmd1YWwpIGFuZCBvbmUgd2VlayAoY3Jvc3NsaW5ndWFsKS4iLCwsLFVuaXRlZCBTdGF0ZXMgb2YgQW1lcmljYSwsLCwsLDIwMjUtMTEtMjggMTE6NTM6NDQrMDA6MDAsLCwsLCxJbmR1c3RyeSwsLCwsLCwsLCxGUDMyLCwsLCwsLCwKUmVMVS1TcGVlY2gsU3BlZWNoLFNwZWVjaCByZWNvZ25pdGlvbiAoQVNSKSwiR29vZ2xlLFVuaXZlcnNpdHkgb2YgVG9yb250byxOZXcgWW9yayBVbml2ZXJzaXR5IChOWVUpIiwiTWF0dGhldyBELiBaZWlsZXIsIE1hcmMnQXVyZWxpbyBSYW56YXRvLCBSLiBNb25nYSwgTWFyayBaLiBNYW8sIEsuIFlhbmcsIFF1b2MgVi4gTGUsIFBhdHJpY2sgTmd1eWVuLCBBLiBTZW5pb3IsIFZpbmNlbnQgVmFuaG91Y2tlLCBKLiBEZWFuLCBHZW9mZnJleSBFLiBIaW50b24iLDIwMTMtMDUtMjYsT24gcmVjdGlmaWVkIGxpbmVhciB1bml0cyBmb3Igc3BlZWNoIHByb2Nlc3NpbmcsaHR0cHM6Ly93d3cuc2VtYW50aWNzY2hvbGFyLm9yZy9wYXBlci9Pbi1yZWN0aWZpZWQtbGluZWFyLXVuaXRzLWZvci1zcGVlY2gtcHJvY2Vzc2luZy1aZWlsZXItUmFuemF0by82NGRhMTk4MDcxNGNmYzEzMDYzMmM1YjkyYjlkOThjMmY2NzYzZGU2LCwiVHJhaW5pbmcgY29zdCxTT1RBIGltcHJvdmVtZW50IixJIGRvbid0IHNlZSBhbnkgc3RhbmRhcmQgYmVuY2htYXJrcyB0aGF0IHRoZXkgdXNlZCBmb3IgZXZhbHVhdGlvbnMsMTAxNzA2MjQwLjAsIiIiVGhlIG92ZXJhbGwgaW5wdXQgZGltZW5zaW9uYWxpdHkgaXMgMTA0MCwiIgoiIkFsbCBsYXllcnMgb2Ygb3VyIG5ldHdvcmtzIGhhdmUgMjU2MCBoaWRkZW4gdW5pdHMgIiIKIiJ1c2VkIHRvIGdlbmVyYXRlIDc5NjkgY29udGV4dC1kZXBlbmRlbnQgdGllZCBhY291c3RpYyBzdGF0ZXMiIgpMYXJnZXN0IG1vZGVsOiAxMiBoaWRkZW4gbGF5ZXJzIChGaWcgNCkKUGFyYW1ldGVyczogMTA0MCoyNTYwKzEyKjI1NjAqMjU2MCsyNTYwKjc5Njk9MTAxNzA2MjQwCiIsMS4yNzczMzc2ZSsxNywiIiJhY3Jvc3MgNCBtYWNoaW5lcyB1c2luZyB1cCB0byA0IENQVXMgZWFjaCIiCkNQVSBtb2RlbCBub3Qgc3BlY2lmaWVkLCBJIGFzc3VtZWQgYSBTYW5keSBCcmlkZ2Ugd2l0aCAxNiBGTE9QL2N5Y2xlIGFuZCAzLjNHaFogYmFzZWQgb24gdGhlIHB1YmxpY2F0aW9uIHllYXIgKDQqMTYqMzMwMDAwMDAwMD0yMTEyMDAwMDAwMDAgRkxPUC9zIHBlciBtYWNoaW5lKQpDb21wdXRlOiA0KjIxMTIwMDAwMDAwMCoxNjgqNjAqNjAqMC4zID0gMS41M2UxNwoKQWx0ZXJuYXRpdmVseSwgdGhlIHRyYWluaW5nIHNldCBpcyAiInNldmVyYWwgaHVuZHJlZCBob3VycyBvZiBzcGVlY2giIiwgd2l0aCBpbnB1dHMgY29uc2lzdGluZyBvZiAyNiBmcmFtZXMsIGVhY2ggZnJhbWUgaXMgMTBtcyBhcGFydC4KSWYgd2UgYXNzdW1lIDQwMGggb2YgdHJhaW5pbmcgZGF0YSwgNDAwaC8xMG1zLzI2PSA1LDUzOCw0NjEgaW5wdXRzCjYgKiAxMDE3MDYyNDAgKiA1LDUzOCw0NjEgPSAzLjM4ZTE1IEZMT1BzIHBlciBlcG9jaC4gTnVtYmVyIG9mIGVwb2NocyB1bnN0YXRlZC4iLCwsMTY4LjAsIiIiVGhlIHJlc3VsdHMgd2UgcmVwb3J0IGFyZSBvYnRhaW5lZCBieSB0cmFpbmluZyBmb3Igb25lIHdlZWsuIiIiLCwsTGlrZWx5LCJEZWVwIG5ldXJhbCBuZXR3b3JrcyBoYXZlIHJlY2VudGx5IGJlY29tZSB0aGUgZ29sZCBzdGFuZGFyZCBmb3IgYWNvdXN0aWMgbW9kZWxpbmcgaW4gc3BlZWNoIHJlY29nbml0aW9uIHN5c3RlbXMuIFRoZSBrZXkgY29tcHV0YXRpb25hbCB1bml0IG9mIGEgZGVlcCBuZXR3b3JrIGlzIGEgbGluZWFyIHByb2plY3Rpb24gZm9sbG93ZWQgYnkgYSBwb2ludC13aXNlIG5vbi1saW5lYXJpdHksIHdoaWNoIGlzIHR5cGljYWxseSBhIGxvZ2lzdGljIGZ1bmN0aW9uLiBJbiB0aGlzIHdvcmssIHdlIHNob3cgdGhhdCB3ZSBjYW4gaW1wcm92ZSBnZW5lcmFsaXphdGlvbiBhbmQgbWFrZSB0cmFpbmluZyBvZiBkZWVwIG5ldHdvcmtzIGZhc3RlciBhbmQgc2ltcGxlciBieSBzdWJzdGl0dXRpbmcgdGhlIGxvZ2lzdGljIHVuaXRzIHdpdGggcmVjdGlmaWVkIGxpbmVhciB1bml0cy4gVGhlc2UgdW5pdHMgYXJlIGxpbmVhciB3aGVuIHRoZWlyIGlucHV0IGlzIHBvc2l0aXZlIGFuZCB6ZXJvIG90aGVyd2lzZS4gSW4gYSBzdXBlcnZpc2VkIHNldHRpbmcsIHdlIGNhbiBzdWNjZXNzZnVsbHkgdHJhaW4gdmVyeSBkZWVwIG5ldHMgZnJvbSByYW5kb20gaW5pdGlhbGl6YXRpb24gb24gYSBsYXJnZSB2b2NhYnVsYXJ5IHNwZWVjaCByZWNvZ25pdGlvbiB0YXNrIGFjaGlldmluZyBsb3dlciB3b3JkIGVycm9yIHJhdGVzIHRoYW4gdXNpbmcgYSBsb2dpc3RpYyBuZXR3b3JrIHdpdGggdGhlIHNhbWUgdG9wb2xvZ3kuIFNpbWlsYXJseSBpbiBhbiB1bnN1cGVydmlzZWQgc2V0dGluZywgd2Ugc2hvdyBob3cgd2UgY2FuIGxlYXJuIHNwYXJzZSBmZWF0dXJlcyB0aGF0IGNhbiBiZSB1c2VmdWwgZm9yIGRpc2NyaW1pbmF0aXZlIHRhc2tzLiBBbGwgb3VyIGV4cGVyaW1lbnRzIGFyZSBleGVjdXRlZCBpbiBhIGRpc3RyaWJ1dGVkIGVudmlyb25tZW50IHVzaW5nIHNldmVyYWwgaHVuZHJlZCBtYWNoaW5lcyBhbmQgc2V2ZXJhbCBodW5kcmVkIGhvdXJzIG9mIHNwZWVjaCBkYXRhLiIsLCwsIlVuaXRlZCBTdGF0ZXMgb2YgQW1lcmljYSxDYW5hZGEsVW5pdGVkIFN0YXRlcyBvZiBBbWVyaWNhIiwsLCwsLDIwMjUtMTEtMjggMTE6NTM6NDQrMDA6MDAsLCwsLCwiSW5kdXN0cnksQWNhZGVtaWEsQWNhZGVtaWEiLCwsLCwsLCwsLCwsLEhhcmR3YXJlLCwsLCwKU2VsZWN0aXZlIFNlYXJjaCxWaXNpb24sIk9iamVjdCBkZXRlY3Rpb24sSW1hZ2Ugc2VnbWVudGF0aW9uIiwiVW5pdmVyc2l0eSBvZiBUcmVudG8sVW5pdmVyc2l0eSBvZiBBbXN0ZXJkYW0iLCJKUlIgVWlqbGluZ3MsIEtFQSBWYW4gRGUgU2FuZGUsIFQgR2V2ZXJzIiwyMDEzLTA0LTAyLFNlbGVjdGl2ZSBzZWFyY2ggZm9yIG9iamVjdCByZWNvZ25pdGlvbixodHRwczovL2xpbmsuc3ByaW5nZXIuY29tL2FydGljbGUvMTAuMTAwNy9zMTEyNjMtMDEzLTA2MjAtNSw1NjQyLjAsSGlnaGx5IGNpdGVkLCwsLCwsLCwsLCwsVW5rbm93biwsLCwsIkl0YWx5LE5ldGhlcmxhbmRzIiwsLCwsLDIwMjUtMTEtMjggMTE6NTM6NDQrMDA6MDAsLCwsLCwiQWNhZGVtaWEsQWNhZGVtaWEiLCwsLCwsLCwsLCwsLCwsLCwsClByZVRyYW5zLTNMLTI1MEgsU3BlZWNoLFNwZWVjaCByZWNvZ25pdGlvbiAoQVNSKSxVbml2ZXJzaXR5IG9mIFRvcm9udG8sIkFsZXggR3JhdmVzLCBBYmRlbC1yYWhtYW4gTW9oYW1lZCwgR2VvZmZyZXkgSGludG9uIiwyMDEzLTAzLTIyLFNwZWVjaCBSZWNvZ25pdGlvbiB3aXRoIERlZXAgUmVjdXJyZW50IE5ldXJhbCBOZXR3b3JrcyxodHRwczovL2FyeGl2Lm9yZy9hYnMvMTMwMy41Nzc4LDg5NjUuMCxIaWdobHkgY2l0ZWQsLDQzMDAwMDAwLjAsVGFibGUgMSwsLCwsLCwsLCwsLCwsQ2FuYWRhLCwsLCwsMjAyNi0wNS0yNSAxMjoxOToxMyswMDowMCwsLCwsLEFjYWRlbWlhLCwsLCwsLCwsLCwsLCwsLCwsCk1heG91dCBOZXR3b3JrcyxWaXNpb24sSW1hZ2UgY2xhc3NpZmljYXRpb24sVW5pdmVyc2l0eSBvZiBNb250cmVhbCAvIFVuaXZlcnNpdMOpIGRlIE1vbnRyw6lhbCwiIElhbiBKLiBHb29kZmVsbG93LCBEYXZpZCBXYXJkZS1GYXJsZXksIE1laGRpIE1pcnphLCBBYXJvbiBDb3VydmlsbGUsIFlvc2h1YSBCZW5naW8iLDIwMTMtMDItMTgsTWF4b3V0IE5ldHdvcmtzICxodHRwczovL2FyeGl2Lm9yZy9hYnMvMTMwMi40Mzg5LDI1NzYuMCwsLCwsLCw2MDQzODgsLCwsLCxVbmtub3duLCwsLCxDYW5hZGEsLCwsLCwyMDI1LTExLTI4IDExOjUzOjQ0KzAwOjAwLCwsLCwsQWNhZGVtaWEsLCwsLCwsLCwsLCwsLCwsLCwKVGV4dHVhbCBJbWFnZXIsVmlzaW9uLE9iamVjdCByZWNvZ25pdGlvbixTdGFuZm9yZCBVbml2ZXJzaXR5LCJSIFNvY2hlciwgTSBHYW5qb28sIEggU3JpZGhhciwgTyBCYXN0YW5pIiwyMDEzLTAxLTE2LFplcm8tU2hvdCBMZWFybmluZyBUaHJvdWdoIENyb3NzLU1vZGFsIFRyYW5zZmVyLGh0dHBzOi8vYXJ4aXYub3JnL2Ficy8xMzAxLjM2NjYsMTUyNy4wLCwsLCwsLCwsLCwsLFVua25vd24sLCwsLFVuaXRlZCBTdGF0ZXMgb2YgQW1lcmljYSwsLCwsLDIwMjYtMDUtMjUgMTI6MTk6MTMrMDA6MDAsLCwsLCxBY2FkZW1pYSwsLCwsLCwsLCwsLCwsLCwsLApEaXN0QmVsaWVmIE5OTE0sTGFuZ3VhZ2UsU2VtYW50aWMgZW1iZWRkaW5nLEdvb2dsZSwiVG9tYXMgTWlrb2xvdiwgS2FpIENoZW4sIEcuIENvcnJhZG8sIEouIERlYW4iLDIwMTMtMDEtMTYsRWZmaWNpZW50IEVzdGltYXRpb24gb2YgV29yZCBSZXByZXNlbnRhdGlvbnMgaW4gVmVjdG9yIFNwYWNlLGh0dHBzOi8vYXJ4aXYub3JnL2Ficy8xMzAxLjM3ODEsNDEwMDAuMCwiSGlnaGx5IGNpdGVkLFNPVEEgaW1wcm92ZW1lbnQiLCJ0aGV5IHNlZW0gdG8gdXNlIHRoZWlyIG93biBldmFsdWF0aW9uIHByb3RvY29sLCBJIGRvbid0IHNlZSBhbnkgc3RhbmRhcmQgYmVuY2htYXJrcyIsLCwyLjYxMjczNmUrMTgsIlRyYWluZWQgZm9yIDE0IGRheXMgb24gMTgwIENQVSBjb3JlcyAoVGFibGUgNikKUm91Z2hseSBlc3RpbWF0aW5nIHRoZSBwZXJmb3JtYW5jZSBvZiBDUFVzIGluIGEgSFBDIGFyb3VuZCAyMDEzOiAxNiBGUDMyIG9wZXJhdGlvbnMgcGVyIGN5Y2xlLCAyLjVHSHosIDAuMyB1dGlsaXphdGlvbgpUaW1lOiAxNCoyNCo2MCo2MD0xMjA5NjAwcwpGTE9QczogMC4zKjE4MCoxNioyNTAwMDAwMDAwPTIxNjAwMDAwMDAwMDAKVHJhaW5pbmcgY29tcHV0ZTogMTIwOTYwMHMgKiAyMTYwMDAwMDAwMDAwID0gMjYxMjczNjAwMDAwMDAwMDAwMCA9IDIuNjFlMTgKaHR0cHM6Ly93d3cud29sZnJhbWFscGhhLmNvbS9pbnB1dD9pPTE2K0ZMT1ArKisyLjUrR0h6KyorMTgwKyorMTQrZGF5cysqKzAuMyIsNjAwMDAwMDAwMCxMYXJnZXN0IHN5c3RlbSBpcyB0cmFpbmVkIG9uIDZCIHdvcmRzIChUYWJsZSA2KSwzMzYuMCxUcmFpbmVkIGZvciAxNCBkYXlzIChUYWJsZSA2KSwsLExpa2VseSwiV2UgcHJvcG9zZSB0d28gbm92ZWwgbW9kZWwgYXJjaGl0ZWN0dXJlcyBmb3IgY29tcHV0aW5nIGNvbnRpbnVvdXMgdmVjdG9yIHJlcHJlc2VudGF0aW9ucyBvZiB3b3JkcyBmcm9tIHZlcnkgbGFyZ2UgZGF0YSBzZXRzLiBUaGUgcXVhbGl0eSBvZiB0aGVzZSByZXByZXNlbnRhdGlvbnMgaXMgbWVhc3VyZWQgaW4gYSB3b3JkIHNpbWlsYXJpdHkgdGFzaywgYW5kIHRoZSByZXN1bHRzIGFyZSBjb21wYXJlZCB0byB0aGUgcHJldmlvdXNseSBiZXN0IHBlcmZvcm1pbmcgdGVjaG5pcXVlcyBiYXNlZCBvbiBkaWZmZXJlbnQgdHlwZXMgb2YgbmV1cmFsIG5ldHdvcmtzLiBXZSBvYnNlcnZlIGxhcmdlIGltcHJvdmVtZW50cyBpbiBhY2N1cmFjeSBhdCBtdWNoIGxvd2VyIGNvbXB1dGF0aW9uYWwgY29zdCwgaS5lLiBpdCB0YWtlcyBsZXNzIHRoYW4gYSBkYXkgdG8gbGVhcm4gaGlnaCBxdWFsaXR5IHdvcmQgdmVjdG9ycyBmcm9tIGEgMS42IGJpbGxpb24gd29yZHMgZGF0YSBzZXQuIEZ1cnRoZXJtb3JlLCB3ZSBzaG93IHRoYXQgdGhlc2UgdmVjdG9ycyBwcm92aWRlIHN0YXRlLW9mLXRoZS1hcnQgcGVyZm9ybWFuY2Ugb24gb3VyIHRlc3Qgc2V0IGZvciBtZWFzdXJpbmcgc3ludGFjdGljIGFuZCBzZW1hbnRpYyB3b3JkIHNpbWlsYXJpdGllcy4iLCwsLFVuaXRlZCBTdGF0ZXMgb2YgQW1lcmljYSwsLCwxODAuMCwsMjAyNS0xMS0yOCAxMTo1Mzo0NCswMDowMCwsLCwsLEluZHVzdHJ5LCwsLCwsLCwzMjU1LjE4Mzk2Mzc3ODc2MDIsLCxUcnVlLCxIYXJkd2FyZSwsLCwsClJOTiAoU0dEK0NMUiksQXVkaW8sIkxhbmd1YWdlIG1vZGVsaW5nLEF1ZGlvIGdlbmVyYXRpb24iLFVuaXZlcnNpdHkgb2YgTW9udHJlYWwgLyBVbml2ZXJzaXTDqSBkZSBNb250csOpYWwsIllvc2h1YSBCZW5naW8sIE5pY29sYXMgQm91bGFuZ2VyLUxld2FuZG93c2tpIGFuZCBSYXp2YW4gUGFzY2FudSIsMjAxMi0xMi0xNCxBZHZhbmNlcyBpbiBPcHRpbWl6aW5nIFJlY3VycmVudCBOZXR3b3JrcyxodHRwczovL2FyeGl2Lm9yZy9hYnMvMTIxMi4wOTAxLDY0Ny4wLCwsMTk1NjAwLjAsIkl0IHVzZXMgNDAwIGhpZGRlbiB1bml0cyAoc2VsZWN0ZWQgdmlhIGh5cGVycGFyYW1ldGVyIHR1bmluZykKVGhlIGlucHV0IHNpemUgaXMgODggKGNvcnJlc3BvbmRpbmcgdG8gdGhlIDg4IHBpYW5vIHBpdGNoZXMpCkl0IHVzZXMgcmVjdGlmaWVkIGxpbmVhciB1bml0cywgc28gbm8gYWN0aXZhdGlvbiBmdW5jdGlvbiBwYXJhbWV0ZXJzClNvIHRoZSBudW1iZXIgb2YgcGFyYW1ldGVycyB3b3VsZCBiZToKSW5wdXQgdG8gaGlkZGVuIHdlaWdodHM6IDg4ICogNDAwID0gMzUsMjAwCkhpZGRlbiB0byBoaWRkZW4gd2VpZ2h0czogNDAwICogNDAwID0gMTYwLDAwMApCaWFzZXM6IDQwMApUb3RhbDogfjE5NSw2MDAgcGFyYW1ldGVycwpBYm92ZSBlc3RpbWF0ZSBpcyBieSBDbGF1ZGUgMi4gU2hvdWxkIGJlIGNoZWNrZWQgbWFudWFsbHkuIiwsLCwsLCwsLFNwZWN1bGF0aXZlLCJBZnRlciBhIG1vcmUgdGhhbiBkZWNhZGUtbG9uZyBwZXJpb2Qgb2YgcmVsYXRpdmVseSBsaXR0bGUgcmVzZWFyY2ggYWN0aXZpdHkgaW4gdGhlIGFyZWEgb2YgcmVjdXJyZW50IG5ldXJhbCBuZXR3b3Jrcywgc2V2ZXJhbCBuZXcgZGV2ZWxvcG1lbnRzIHdpbGwgYmUgcmV2aWV3ZWQgaGVyZSB0aGF0IGhhdmUgYWxsb3dlZCBzdWJzdGFudGlhbCBwcm9ncmVzcyBib3RoIGluIHVuZGVyc3RhbmRpbmcgYW5kIGluIHRlY2huaWNhbCBzb2x1dGlvbnMgdG93YXJkcyBtb3JlIGVmZmljaWVudCB0cmFpbmluZyBvZiByZWN1cnJlbnQgbmV0d29ya3MuIFRoZXNlIGFkdmFuY2VzIGhhdmUgYmVlbiBtb3RpdmF0ZWQgYnkgYW5kIHJlbGF0ZWQgdG8gdGhlIG9wdGltaXphdGlvbiBpc3N1ZXMgc3Vycm91bmRpbmcgZGVlcCBsZWFybmluZy4gQWx0aG91Z2ggcmVjdXJyZW50IG5ldHdvcmtzIGFyZSBleHRyZW1lbHkgcG93ZXJmdWwgaW4gd2hhdCB0aGV5IGNhbiBpbiBwcmluY2lwbGUgcmVwcmVzZW50IGluIHRlcm1zIG9mIG1vZGVsaW5nIHNlcXVlbmNlcywgdGhlaXIgdHJhaW5pbmcgaXMgcGxhZ3VlZCBieSB0d28gYXNwZWN0cyBvZiB0aGUgc2FtZSBpc3N1ZSByZWdhcmRpbmcgdGhlIGxlYXJuaW5nIG9mIGxvbmctdGVybSBkZXBlbmRlbmNpZXMuIEV4cGVyaW1lbnRzIHJlcG9ydGVkIGhlcmUgZXZhbHVhdGUgdGhlIHVzZSBvZiBjbGlwcGluZyBncmFkaWVudHMsIHNwYW5uaW5nIGxvbmdlciB0aW1lIHJhbmdlcwp3aXRoIGxlYWt5IGludGVncmF0aW9uLCBhZHZhbmNlZCBtb21lbnR1bSB0ZWNobmlxdWVzLCB1c2luZyBtb3JlIHBvd2VyZnVsIG91dHB1dCBwcm9iYWJpbGl0eSBtb2RlbHMsIGFuZCBlbmNvdXJhZ2luZyBzcGFyc2VyIGdyYWRpZW50cyB0byBoZWxwIHN5bW1ldHJ5IGJyZWFraW5nIGFuZCBjcmVkaXQgYXNzaWdubWVudC4gVGhlIGV4cGVyaW1lbnRzIGFyZSBwZXJmb3JtZWQgb24gdGV4dCBhbmQgbXVzaWMgZGF0YSBhbmQgc2hvdyBvZmYgdGhlIGNvbWJpbmVkIGVmZmVjdHMgb2YgdGhlc2UgdGVjaG5pcXVlcyBpbiBnZW5lcmFsbHkgaW1wcm92aW5nIGJvdGggdHJhaW5pbmcgYW5kIHRlc3QgZXJyb3IiLCwsLENhbmFkYSwsLCwsLDIwMjYtMDItMTEgMTk6MjY6MjcrMDA6MDAsLCwsLCxBY2FkZW1pYSwsLCwsLCwsLCwsLCwsLCwsLApSTk4gKFNHRCtDTFIpIChQVEIpLExhbmd1YWdlLExhbmd1YWdlIG1vZGVsaW5nLFVuaXZlcnNpdHkgb2YgTW9udHJlYWwgLyBVbml2ZXJzaXTDqSBkZSBNb250csOpYWwsIllvc2h1YSBCZW5naW8sIE5pY29sYXMgQm91bGFuZ2VyLUxld2FuZG93c2tpLCBSYXp2YW4gUGFzY2FudSIsMjAxMi0xMi0wNCxBZHZhbmNlcyBpbiBPcHRpbWl6aW5nIFJlY3VycmVudCBOZXR3b3JrcyxodHRwczovL2FyeGl2Lm9yZy9hYnMvMTIxMi4wOTAxLDY2NS4wLCwsMjA0OTk5OS45OTk5OTk5OTk4LCwsLCwsLCwsLCwsLFJOTiAoU0dEK0NMUikgKFBUQiksVW5yZWxlYXNlZCxDYW5hZGEsLCwsLCwyMDI2LTAyLTExIDE5OjI2OjI3KzAwOjAwLCwsLCwsQWNhZGVtaWEsLCwsLFVucmVsZWFzZWQsLCwsLCwsLCwsLCwsTm8KRGlzdEJlbGllZiBTcGVlY2gsU3BlZWNoLFNwZWVjaCByZWNvZ25pdGlvbiAoQVNSKSxHb29nbGUsIkouIERlYW4sIEcuIENvcnJhZG8sIFIuIE1vbmdhLCBLYWkgQ2hlbiwgTS4gRGV2aW4sIFF1b2MgVi4gTGUsIE1hcmsgWi4gTWFvLCBNYXJjJ0F1cmVsaW8gUmFuemF0bywgQS4gU2VuaW9yLCBQLiBUdWNrZXIsIEtlIFlhbmcsIEEuIE5nIiwyMDEyLTEyLTAzLExhcmdlIFNjYWxlIERpc3RyaWJ1dGVkIERlZXAgTmV0d29ya3MsaHR0cHM6Ly93d3cuc2VtYW50aWNzY2hvbGFyLm9yZy9wYXBlci9MYXJnZS1TY2FsZS1EaXN0cmlidXRlZC1EZWVwLU5ldHdvcmtzLURlYW4tQ29ycmFkby8zMTI3MTkwNDMzMjMwYjNkYzFhYmQwNjgwYmI1OGRjZWQ0YmNkOTBlLCxIaWdobHkgY2l0ZWQsLDQ3MTg1OTIwLjAsIiIiV2UgdXNlZCBhIGRlZXAgbmV0d29yayB3aXRoIGZpdmUgbGF5ZXJzOiBmb3VyIGhpZGRlbiBsYXllciB3aXRoIHNpZ21vaWRhbCBhY3RpdmF0aW9ucyBhbmQgMjU2MCBub2RlcyBlYWNoLCBhbmQgYSBzb2Z0bWF4IG91dHB1dCBsYXllciB3aXRoIDgxOTIgbm9kZXMuIiIKIiJUaGUgbmV0d29yayB3YXMgZnVsbHktY29ubmVjdGVkIGxheWVyLXRvLWxheWVyLCBmb3IgYSB0b3RhbCBvZiBhcHByb3hpbWF0ZWx5IDQyIG1pbGxpb24gbW9kZWwgcGFyYW1ldGVycy4iIgoyNTYwKjI1NjAqNCsyNTYwKjgxOTI9NDcxODU5MjAiLDMuMTE0ZSsxNywiaHR0cHM6Ly93d3cud29sZnJhbWFscGhhLmNvbS9pbnB1dD9pPTYrRkxPUCsqKzQ3MTg1OTIwKyorMS4xK2JpbGxpb24KTnVtYmVyIG9mIGVwb2NocyB1bmtub3duIGJ1dCBtb3N0IGxpa2VseSAxIGFuZCBwcm9iYWJseSB1bmRlciAzMC4KV2UgY291bGQgbmFycm93IGRvd24gdGhlIHVuY2VydGFpbnR5IGZ1cnRoZXIgaWYgd2Uga25ldyBzb21ldGhpbmcgYWJvdXQgdGhlIGhhcmR3YXJlLiIsMTEwMDAwMDAwMCwiIiJXZSB0cmFpbmVkIG9uIGEgZGF0YSBzZXQgb2YgMS4xIGJpbGxpb24gd2Vha2x5IGxhYmVsZWQgZXhhbXBsZXMiIiIsMTIwLjAsRmlndXJlIDQsLCxTcGVjdWxhdGl2ZSwiUmVjZW50IHdvcmsgaW4gdW5zdXBlcnZpc2VkIGZlYXR1cmUgbGVhcm5pbmcgYW5kIGRlZXAgbGVhcm5pbmcgaGFzIHNob3duIHRoYXQgYmVpbmcgYWJsZSB0byB0cmFpbiBsYXJnZSBtb2RlbHMgY2FuIGRyYW1hdGljYWxseSBpbXByb3ZlIHBlcmZvcm1hbmNlLiBJbiB0aGlzIHBhcGVyLCB3ZSBjb25zaWRlciB0aGUgcHJvYmxlbSBvZiB0cmFpbmluZyBhIGRlZXAgbmV0d29yayB3aXRoIGJpbGxpb25zIG9mIHBhcmFtZXRlcnMgdXNpbmcgdGVucyBvZiB0aG91c2FuZHMgb2YgQ1BVIGNvcmVzLiBXZSBoYXZlIGRldmVsb3BlZCBhIHNvZnR3YXJlIGZyYW1ld29yayBjYWxsZWQgRGlzdEJlbGllZiB0aGF0IGNhbiB1dGlsaXplIGNvbXB1dGluZyBjbHVzdGVycyB3aXRoIHRob3VzYW5kcyBvZiBtYWNoaW5lcyB0byB0cmFpbiBsYXJnZSBtb2RlbHMuIFdpdGhpbiB0aGlzIGZyYW1ld29yaywgd2UgaGF2ZSBkZXZlbG9wZWQgdHdvIGFsZ29yaXRobXMgZm9yIGxhcmdlLXNjYWxlIGRpc3RyaWJ1dGVkIHRyYWluaW5nOiAoaSkgRG93bnBvdXIgU0dELCBhbiBhc3luY2hyb25vdXMgc3RvY2hhc3RpYyBncmFkaWVudCBkZXNjZW50IHByb2NlZHVyZSBzdXBwb3J0aW5nIGEgbGFyZ2UgbnVtYmVyIG9mIG1vZGVsIHJlcGxpY2FzLCBhbmQgKGlpKSBTYW5kYmxhc3RlciwgYSBmcmFtZXdvcmsgdGhhdCBzdXBwb3J0cyBhIHZhcmlldHkgb2YgZGlzdHJpYnV0ZWQgYmF0Y2ggb3B0aW1pemF0aW9uIHByb2NlZHVyZXMsIGluY2x1ZGluZyBhIGRpc3RyaWJ1dGVkIGltcGxlbWVudGF0aW9uIG9mIEwtQkZHUy4gRG93bnBvdXIgU0dEIGFuZCBTYW5kYmxhc3RlciBMLUJGR1MgYm90aCBpbmNyZWFzZSB0aGUgc2NhbGUgYW5kIHNwZWVkIG9mIGRlZXAgbmV0d29yayB0cmFpbmluZy4gV2UgaGF2ZSBzdWNjZXNzZnVsbHkgdXNlZCBvdXIgc3lzdGVtIHRvIHRyYWluIGEgZGVlcCBuZXR3b3JrIDMweCBsYXJnZXIgdGhhbiBwcmV2aW91c2x5IHJlcG9ydGVkIGluIHRoZSBsaXRlcmF0dXJlLCBhbmQgYWNoaWV2ZXMgc3RhdGUtb2YtdGhlLWFydCBwZXJmb3JtYW5jZSBvbiBJbWFnZU5ldCwgYSB2aXN1YWwgb2JqZWN0IHJlY29nbml0aW9uIHRhc2sgd2l0aCAxNiBtaWxsaW9uIGltYWdlcyBhbmQgMjFrIGNhdGVnb3JpZXMuIFdlIHNob3cgdGhhdCB0aGVzZSBzYW1lIHRlY2huaXF1ZXMgZHJhbWF0aWNhbGx5IGFjY2VsZXJhdGUgdGhlIHRyYWluaW5nIG9mIGEgbW9yZSBtb2Rlc3RseS0gc2l6ZWQgZGVlcCBuZXR3b3JrIGZvciBhIGNvbW1lcmNpYWwgc3BlZWNoIHJlY29nbml0aW9uIHNlcnZpY2UuIEFsdGhvdWdoIHdlIGZvY3VzIG9uIGFuZCByZXBvcnQgcGVyZm9ybWFuY2Ugb2YgdGhlc2UgbWV0aG9kcyBhcyBhcHBsaWVkIHRvIHRyYWluaW5nIGxhcmdlIG5ldXJhbCBuZXR3b3JrcywgdGhlIHVuZGVybHlpbmcgYWxnb3JpdGhtcyBhcmUgYXBwbGljYWJsZSB0byBhbnkgZ3JhZGllbnQtYmFzZWQgbWFjaGluZSBsZWFybmluZyBhbGdvcml0aG0uIiwsLCxVbml0ZWQgU3RhdGVzIG9mIEFtZXJpY2EsLCwsLCwyMDI1LTExLTI4IDExOjUzOjQ0KzAwOjAwLCwsLCwsSW5kdXN0cnksLCwsLCwsLCwsLCwsT3BlcmF0aW9uIGNvdW50aW5nLCwsLCwKRGlzdEJlbGllZiBWaXNpb24sVmlzaW9uLEltYWdlIGNsYXNzaWZpY2F0aW9uLEdvb2dsZSwiSi4gRGVhbiwgRy4gQ29ycmFkbywgUi4gTW9uZ2EsIEthaSBDaGVuLCBNLiBEZXZpbiwgUXVvYyBWLiBMZSwgTWFyayBaLiBNYW8sIE1hcmMnQXVyZWxpbyBSYW56YXRvLCBBLiBTZW5pb3IsIFAuIFR1Y2tlciwgS2UgWWFuZywgQS4gTmciLDIwMTItMTItMDMsTGFyZ2UgU2NhbGUgRGlzdHJpYnV0ZWQgRGVlcCBOZXR3b3JrcyxodHRwczovL3d3dy5zZW1hbnRpY3NjaG9sYXIub3JnL3BhcGVyL0xhcmdlLVNjYWxlLURpc3RyaWJ1dGVkLURlZXAtTmV0d29ya3MtRGVhbi1Db3JyYWRvLzMxMjcxOTA0MzMyMzBiM2RjMWFiZDA2ODBiYjU4ZGNlZDRiY2Q5MGUsLCJTT1RBIGltcHJvdmVtZW50LEhpZ2hseSBjaXRlZCIsIiIiIFdlIGhhdmUgc3VjY2Vzc2Z1bGx5IHVzZWQgb3VyIHN5c3RlbSB0byB0cmFpbiBhIGRlZXAgbmV0d29yayAzMHggbGFyZ2VyIHRoYW4gcHJldmlvdXNseSByZXBvcnRlZCBpbiB0aGUgbGl0ZXJhdHVyZSwgYW5kIGFjaGlldmVzIHN0YXRlLW9mLXRoZS1hcnQgcGVyZm9ybWFuY2Ugb24gSW1hZ2VOZXQiIiIsMTcwMDAwMDAwMC4wLCIiIndlIHVzZWQgRG93bnBvdXIgU0dEIHRvIHRyYWluIHRoZSAxLjcgYmlsbGlvbiBwYXJhbWV0ZXIgaW1hZ2UgbW9kZWwiIiIsLCwxNjAwMDAwMCxGb3IgdmlzdWFsIG9iamVjdCByZWNvZ25pdGlvbiB3ZSB0cmFpbmVkIGEgbGFyZ2VyIG5ldXJhbCBuZXR3b3JrIHdpdGggbG9jYWxseS1jb25uZWN0ZWQgcmVjZXB0aXZlIGZpZWxkcyBvbiB0aGUgSW1hZ2VOZXQgZGF0YSBzZXQgb2YgMTYgbWlsbGlvbiBpbWFnZXMsLCwsLExpa2VseSwiUmVjZW50IHdvcmsgaW4gdW5zdXBlcnZpc2VkIGZlYXR1cmUgbGVhcm5pbmcgYW5kIGRlZXAgbGVhcm5pbmcgaGFzIHNob3duIHRoYXQgYmVpbmcgYWJsZSB0byB0cmFpbiBsYXJnZSBtb2RlbHMgY2FuIGRyYW1hdGljYWxseSBpbXByb3ZlIHBlcmZvcm1hbmNlLiBJbiB0aGlzIHBhcGVyLCB3ZSBjb25zaWRlciB0aGUgcHJvYmxlbSBvZiB0cmFpbmluZyBhIGRlZXAgbmV0d29yayB3aXRoIGJpbGxpb25zIG9mIHBhcmFtZXRlcnMgdXNpbmcgdGVucyBvZiB0aG91c2FuZHMgb2YgQ1BVIGNvcmVzLiBXZSBoYXZlIGRldmVsb3BlZCBhIHNvZnR3YXJlIGZyYW1ld29yayBjYWxsZWQgRGlzdEJlbGllZiB0aGF0IGNhbiB1dGlsaXplIGNvbXB1dGluZyBjbHVzdGVycyB3aXRoIHRob3VzYW5kcyBvZiBtYWNoaW5lcyB0byB0cmFpbiBsYXJnZSBtb2RlbHMuIFdpdGhpbiB0aGlzIGZyYW1ld29yaywgd2UgaGF2ZSBkZXZlbG9wZWQgdHdvIGFsZ29yaXRobXMgZm9yIGxhcmdlLXNjYWxlIGRpc3RyaWJ1dGVkIHRyYWluaW5nOiAoaSkgRG93bnBvdXIgU0dELCBhbiBhc3luY2hyb25vdXMgc3RvY2hhc3RpYyBncmFkaWVudCBkZXNjZW50IHByb2NlZHVyZSBzdXBwb3J0aW5nIGEgbGFyZ2UgbnVtYmVyIG9mIG1vZGVsIHJlcGxpY2FzLCBhbmQgKGlpKSBTYW5kYmxhc3RlciwgYSBmcmFtZXdvcmsgdGhhdCBzdXBwb3J0cyBhIHZhcmlldHkgb2YgZGlzdHJpYnV0ZWQgYmF0Y2ggb3B0aW1pemF0aW9uIHByb2NlZHVyZXMsIGluY2x1ZGluZyBhIGRpc3RyaWJ1dGVkIGltcGxlbWVudGF0aW9uIG9mIEwtQkZHUy4gRG93bnBvdXIgU0dEIGFuZCBTYW5kYmxhc3RlciBMLUJGR1MgYm90aCBpbmNyZWFzZSB0aGUgc2NhbGUgYW5kIHNwZWVkIG9mIGRlZXAgbmV0d29yayB0cmFpbmluZy4gV2UgaGF2ZSBzdWNjZXNzZnVsbHkgdXNlZCBvdXIgc3lzdGVtIHRvIHRyYWluIGEgZGVlcCBuZXR3b3JrIDMweCBsYXJnZXIgdGhhbiBwcmV2aW91c2x5IHJlcG9ydGVkIGluIHRoZSBsaXRlcmF0dXJlLCBhbmQgYWNoaWV2ZXMgc3RhdGUtb2YtdGhlLWFydCBwZXJmb3JtYW5jZSBvbiBJbWFnZU5ldCwgYSB2aXN1YWwgb2JqZWN0IHJlY29nbml0aW9uIHRhc2sgd2l0aCAxNiBtaWxsaW9uIGltYWdlcyBhbmQgMjFrIGNhdGVnb3JpZXMuIFdlIHNob3cgdGhhdCB0aGVzZSBzYW1lIHRlY2huaXF1ZXMgZHJhbWF0aWNhbGx5IGFjY2VsZXJhdGUgdGhlIHRyYWluaW5nIG9mIGEgbW9yZSBtb2Rlc3RseS0gc2l6ZWQgZGVlcCBuZXR3b3JrIGZvciBhIGNvbW1lcmNpYWwgc3BlZWNoIHJlY29nbml0aW9uIHNlcnZpY2UuIEFsdGhvdWdoIHdlIGZvY3VzIG9uIGFuZCByZXBvcnQgcGVyZm9ybWFuY2Ugb2YgdGhlc2UgbWV0aG9kcyBhcyBhcHBsaWVkIHRvIHRyYWluaW5nIGxhcmdlIG5ldXJhbCBuZXR3b3JrcywgdGhlIHVuZGVybHlpbmcgYWxnb3JpdGhtcyBhcmUgYXBwbGljYWJsZSB0byBhbnkgZ3JhZGllbnQtYmFzZWQgbWFjaGluZSBsZWFybmluZyBhbGdvcml0aG0uIiwsLCxVbml0ZWQgU3RhdGVzIG9mIEFtZXJpY2EsLCwsLCwyMDI1LTExLTI4IDExOjUzOjQ0KzAwOjAwLCwsLCwsSW5kdXN0cnksLCwsLCwsLCwsLCwsLCwsLCwKRE5OIEVNIHNlZ21lbnRhdGlvbixWaXNpb24sSW1hZ2Ugc2VnbWVudGF0aW9uLCJJRFNJQSxTVVBTSSIsIkQuIENpcmVzYW4sIEEuIEdpdXN0aSwgTC4gR2FtYmFyZGVsbGEsIEouIFNjaG1pZGh1YmVyIiwyMDEyLTEyLTAzLERlZXAgTmV1cmFsIE5ldHdvcmtzIFNlZ21lbnQgTmV1cm9uYWwgTWVtYnJhbmVzIGluIEVsZWN0cm9uIE1pY3Jvc2NvcHkgSW1hZ2VzLGh0dHBzOi8vd3d3LnNlbWFudGljc2Nob2xhci5vcmcvcGFwZXIvRGVlcC1OZXVyYWwtTmV0d29ya3MtU2VnbWVudC1OZXVyb25hbC1NZW1icmFuZXMtaW4tQ2lyZXNhbi1HaXVzdGkvMDkxOTNlMTliNTlmYzhmMDViZWU5ZDZlZmJmYjE2MDdjYTViNjUwMSwsIkhpc3RvcmljYWwgc2lnbmlmaWNhbmNlLEhpZ2hseSBjaXRlZCIsLDIxODg5Ni4wLCJUYWJsZSAxIHNob3dzIGFyY2hpdGVjdHVyZQoxc3QgbGF5ZXIgQ05OOiA0OCo0KjQ9NzY4CjJuZCBsYXllciBDTk46IDQ4KjQ4KjUqNT01NzYwMAozcmQgbGF5ZXIgQ05OOiA0OCo0OCo0KjQ9MzY4NjQKNHRoIGxheWVyIENOTjogNDgqNDgqNCo0PTM2ODY0CjFzdCBsYXllciBGQzogNDgqMyozKjIwMD04NjQwMAoybmQgbGF5ZXIgRkM6IDIwMCoyPTQwMApUb3RhbCBwYXJhbWV0ZXJzOiA3NjgrNTc2MDArMzY4NjQrMzY4NjQrODY0MDArNDAwPTIxODg5NiIsNC43OGUrMTcsIiIiVGhpcyBhbW91bnRzIHRvIDMgbWlsbGlvbiB0cmFpbmluZyBleGFtcGxlcyBpbiB0b3RhbCwgaW4gd2hpY2ggYm90aCBjbGFzc2VzIGFyZSBlcXVhbGx5IHJlcHJlc2VudGVkLiBbLi4uXSBXZSB0YWtlIGFkdmFudGFnZSBvZiB0aGlzIHByb3BlcnR5LCBhbmQgc3ludGhldGljYWxseSBhdWdtZW50IHRoZSB0cmFpbmluZyBzZXQgYXQgdGhlIGJlZ2lubmluZyBvZiBlYWNoIGVwb2NoIGJ5IHJhbmRvbWx5IG1pcnJvcmluZyBlYWNoIHRyYWluaW5nIGluc3RhbmNlLCBhbmQvb3Igcm90YXRpbmcgaXQgYnkgwrE5MOKXpiIiCkFzc3VtaW5nIDMgeCB0cmFpbmluZyBleGFtcGxlcyBwZXIgZXBvY2ggZHVlIHRvIGRhdGEgYXVnbWVudGF0aW9uCgpDb3VudGluZyBlc3RpbWF0ZToKMXN0IGxheWVyIENOTjogMio5Mio5Mio0OCo0KjQ9MTMwMDA3MDQKMm5kIGxheWVyIENOTjogMio0Mio0Mio0OCo0OCo1KjU9MjAzMjEyODAwCjNyZCBsYXllciBDTk46IDIqMTgqMTgqNDgqNDgqNCo0PTIzODg3ODcyCjR0aCBsYXllciBDTk46IDIqNio2KjQqNCo0OCo0OD0yNjU0MjA4CjFzdCBsYXllciBGQzogMio0OCozKjMqMjAwPTE3MjgwMAoybmQgbGF5ZXIgRkM6IDIqMjAwKjI9ODAwClRvdGFsIGZvcndhcmQgZmxvcDogMTMwMDA3MDQrMjAzMjEyODAwKzIzODg3ODcyKzI2NTQyMDgrMTcyODAwKzgwMD0yNDI5MjkxODQKVHJhaW5pbmcgY29tcHV0ZTogMjQyOTI5MTg0KjMqOTAwMDAwMCozMD0xOTY3NzI2MzkwNDAwMDAwMDA9MS45ZTE3CgpHUFUgaG91ciBlc3RpbWF0ZQozNDAgbWludXRlcyBwZXIgZXBvY2gsIDMwIGVwb2Nocwo0IEdUWCA1ODAgd2l0aCAxNTgwMDAwMDAwMDAwIEZMT1BzCkFzc3VtZWQgdXRpbGl6YXRpb24gb2YgMC4zCjMwKjM0MCo2MCoxNTgwMDAwMDAwMDAwKjQqMC4zPTExNjAzNTIwMDAwMDAwMDAwMDA9MS4xNmUxOAoKR2VvbWV0cmljIG1lYW46IHNxcnQoMTk2NzcyNjM5MDQwMDAwMDAwKjExNjAzNTIwMDAwMDAwMDAwMDApPTQuNzhlMTcKIiwzMDAwMDAwLCJbaW1hZ2VzXQoiIlRoaXMgYW1vdW50cyB0byAzIG1pbGxpb24gdHJhaW5pbmcgZXhhbXBsZXMgaW4gdG90YWwsIGluIHdoaWNoIGJvdGggY2xhc3NlcyBhcmUgZXF1YWxseSByZXByZXNlbnRlZC4iIiIsMTcuMCwiVHJhaW5pbmcgdGltZSBmb3Igb25lIGVwb2NoIHZhcmllcyBmcm9tIGFwcHJveGltYXRlbHkgMTcwIG1pbnV0ZXMgZm9yIE4xICh3ID0gNjUpIHRvIDM0MCBtaW51dGVzIGZvciBONCAodyA9IDk1KS4gQWxsIG5ldHMgYXJlIHRyYWluZWQgZm9yIDMwIGVwb2Nocywgd2hpY2ggbGVhZHMgdG8gYSB0b3RhbCB0cmFpbmluZyB0aW1lIG9mIHNldmVyYWwgZGF5cy4iLE5WSURJQSBHZUZvcmNlIEdUWCA1ODAsU3VwZXJ2aXNlZCxDb25maWRlbnQsIldlIGFkZHJlc3MgYSBjZW50cmFsIHByb2JsZW0gb2YgbmV1cm9hbmF0b215LCBuYW1lbHksIHRoZSBhdXRvbWF0aWMgc2VnbWVudGF0aW9uIG9mIG5ldXJvbmFsIHN0cnVjdHVyZXMgZGVwaWN0ZWQgaW4gc3RhY2tzIG9mIGVsZWN0cm9uIG1pY3Jvc2NvcHkgKEVNKSBpbWFnZXMuIFRoaXMgaXMgbmVjZXNzYXJ5IHRvIGVmZmljaWVudGx5IG1hcCAzRCBicmFpbiBzdHJ1Y3R1cmUgYW5kIGNvbm5lY3Rpdml0eS4gVG8gc2VnbWVudCBiaW9sb2dpY2FsIG5ldXJvbiBtZW1icmFuZXMsIHdlIHVzZSBhIHNwZWNpYWwgdHlwZSBvZiBkZWVwIGFydGlmaWNpYWwgbmV1cmFsIG5ldHdvcmsgYXMgYSBwaXhlbCBjbGFzc2lmaWVyLiBUaGUgbGFiZWwgb2YgZWFjaCBwaXhlbCAobWVtYnJhbmUgb3Igbm9uLW1lbWJyYW5lKSBpcyBwcmVkaWN0ZWQgZnJvbSByYXcgcGl4ZWwgdmFsdWVzIGluIGEgc3F1YXJlIHdpbmRvdyBjZW50ZXJlZCBvbiBpdC4gVGhlIGlucHV0IGxheWVyIG1hcHMgZWFjaCB3aW5kb3cgcGl4ZWwgdG8gYSBuZXVyb24uIEl0IGlzIGZvbGxvd2VkIGJ5IGEgc3VjY2Vzc2lvbiBvZiBjb252b2x1dGlvbmFsIGFuZCBtYXgtcG9vbGluZyBsYXllcnMgd2hpY2ggcHJlc2VydmUgMkQgaW5mb3JtYXRpb24gYW5kIGV4dHJhY3QgZmVhdHVyZXMgd2l0aCBpbmNyZWFzaW5nIGxldmVscyBvZiBhYnN0cmFjdGlvbi4gVGhlIG91dHB1dCBsYXllciBwcm9kdWNlcyBhIGNhbGlicmF0ZWQgcHJvYmFiaWxpdHkgZm9yIGVhY2ggY2xhc3MuIFRoZSBjbGFzc2lmaWVyIGlzIHRyYWluZWQgYnkgcGxhaW4gZ3JhZGllbnQgZGVzY2VudCBvbiBhIDUxMiDDlyA1MTIgw5cgMzAgc3RhY2sgd2l0aCBrbm93biBncm91bmQgdHJ1dGgsIGFuZCB0ZXN0ZWQgb24gYSBzdGFjayBvZiB0aGUgc2FtZSBzaXplIChncm91bmQgdHJ1dGggdW5rbm93biB0byB0aGUgYXV0aG9ycykgYnkgdGhlIG9yZ2FuaXplcnMgb2YgdGhlIElTQkkgMjAxMiBFTSBTZWdtZW50YXRpb24gQ2hhbGxlbmdlLiBFdmVuIHdpdGhvdXQgcHJvYmxlbS1zcGVjaWZpYyBwb3N0cHJvY2Vzc2luZywgb3VyIGFwcHJvYWNoIG91dHBlcmZvcm1zIGNvbXBldGluZyB0ZWNobmlxdWVzIGJ5IGEgbGFyZ2UgbWFyZ2luIGluIGFsbCB0aHJlZSBjb25zaWRlcmVkIG1ldHJpY3MsIGkuZS4gcmFuZCBlcnJvciwgd2FycGluZyBlcnJvciBhbmQgcGl4ZWwgZXJyb3IuIEZvciBwaXhlbCBlcnJvciwgb3VyIGFwcHJvYWNoIGlzIHRoZSBvbmx5IG9uZSBvdXRwZXJmb3JtaW5nIGEgc2Vjb25kIGh1bWFuIG9ic2VydmVyLiIsMzAuMCwsVW5yZWxlYXNlZCwiU3dpdHplcmxhbmQsU3dpdHplcmxhbmQiLCwsLDQuMCwsMjAyNS0xMS0yOCAxMTo1Mzo0NCswMDowMCwsLCwsLCJBY2FkZW1pYSxBY2FkZW1pYSIsLCwsLFVucmVsZWFzZWQsLCwzLjkwNDU4NTM5ODQ0MTMzNzcsLCxUcnVlLDIxMTYuMjk3NzkzNDQ4MDk5NiwiT3BlcmF0aW9uIGNvdW50aW5nLEhhcmR3YXJlIiwsLCwsTm8KQmF5ZXNpYW4gYXV0b21hdGVkIGh5cGVycGFyYW1ldGVyIHR1bmluZyxPdGhlcixNYXRoZW1hdGljYWwgc2ltdWxhdGlvbiwiVW5pdmVyc2l0eSBvZiBUb3JvbnRvLFVuaXZlcnNpdHkgb2YgU2hlcmJyb29rZSxIYXJ2YXJkIFVuaXZlcnNpdHkiLCJKIFNub2VrLCBIIExhcm9jaGVsbGUsIFJQIEFkYW1zIiwyMDEyLTEyLTAyLFByYWN0aWNhbCBCYXllc2lhbiBvcHRpbWl6YXRpb24gb2YgbWFjaGluZSBsZWFybmluZyBhbGdvcml0aG1zLGh0dHBzOi8vYXJ4aXYub3JnL2Ficy8xMjA2LjI5NDQsOTMxNi4wLEhpZ2hseSBjaXRlZCwsLCwsLDUwMDAwLCwsLCwsVW5rbm93biwsLCwsIkNhbmFkYSxDYW5hZGEsVW5pdGVkIFN0YXRlcyBvZiBBbWVyaWNhIiwsLCwsLDIwMjYtMDUtMjUgMTI6MTk6MTIrMDA6MDAsLCwsLCwiQWNhZGVtaWEsQWNhZGVtaWEsQWNhZGVtaWEiLCwsLCwsLCwsLCwsLCwsLCwsClJOTitMREErS041K2NhY2hlLExhbmd1YWdlLExhbmd1YWdlIG1vZGVsaW5nLCJNaWNyb3NvZnQsQnJubyBVbml2ZXJzaXR5IG9mIFRlY2hub2xvZ3kiLCJUb21hcyBNaWtvbG92LCBHZW9mZnJleSBad2VpZyIsMjAxMi0xMi0wMSxDb250ZXh0IGRlcGVuZGVudCByZWN1cnJlbnQgbmV1cmFsIG5ldHdvcmsgbGFuZ3VhZ2UgbW9kZWwsaHR0cHM6Ly93d3cubWljcm9zb2Z0LmNvbS9lbi11cy9yZXNlYXJjaC93cC1jb250ZW50L3VwbG9hZHMvMjAxNi8wMi9ybm5fY3R4dC5wZGYsNzE2LjAsU09UQSBpbXByb3ZlbWVudCwiIiJXZSByZXBvcnQgcGVycGxleGl0eSByZXN1bHRzIG9uIHRoZSBQZW5uIFRyZWViYW5rIGRhdGEsIHdoZXJlIHdlIGFjaGlldmUgYSBuZXcgc3RhdGUtb2YtdGhlLWFydCIiIiw5MDAwMDAwLjAsLCwsOTI5MDAwLCwsLCwsLCJSZWN1cnJlbnQgbmV1cmFsIG5ldHdvcmsgbGFuZ3VhZ2UgbW9kZWxzIChSTk5MTXMpIGhhdmUgcmVjZW50bHkgZGVtb25zdHJhdGVkIHN0YXRlLW9mLXRoZS1hcnQgcGVyZm9ybWFuY2UgYWNyb3NzIGEgdmFyaWV0eSBvZiB0YXNrcy4gSW4gdGhpcyBwYXBlciwgd2UgaW1wcm92ZSB0aGVpciBwZXJmb3JtYW5jZSBieSBwcm92aWRpbmcgYSBjb250ZXh0dWFsIHJlYWwtdmFsdWVkIGlucHV0IHZlY3RvciBpbiBhc3NvY2lhdGlvbiB3aXRoIGVhY2ggd29yZC4gVGhpcyB2ZWN0b3IgaXMgdXNlZCB0byBjb252ZXkgY29udGV4dHVhbCBpbmZvcm1hdGlvbiBhYm91</x:v>
      </x:c>
    </x:row>
    <x:row r="300" ht="18" customHeight="1">
      <x:c r="A300" s="17" t="n">
        <x:v>295</x:v>
      </x:c>
      <x:c r="B300" s="17" t="n">
        <x:v>310</x:v>
      </x:c>
      <x:c r="C300" s="160" t="str">
        <x:v>dCB0aGUgc2VudGVuY2UgYmVpbmcgbW9kZWxlZC4gQnkgcGVyZm9ybWluZyBMYXRlbnQgRGlyaWNobGV0IEFsbG9jYXRpb24gdXNpbmcgYSBibG9jayBvZiBwcmVjZWRpbmcgdGV4dCwgd2UgYWNoaWV2ZSBhIHRvcGljLWNvbmRpdGlvbmVkIFJOTkxNLiBUaGlzIGFwcHJvYWNoIGhhcyB0aGUga2V5IGFkdmFudGFnZSBvZiBhdm9pZGluZyB0aGUgZGF0YSBmcmFnbWVudGF0aW9uIGFzc29jaWF0ZWQgd2l0aCBidWlsZGluZyBtdWx0aXBsZSB0b3BpYyBtb2RlbHMgb24gZGlmZmVyZW50IGRhdGEgc3Vic2V0cy4gV2UgcmVwb3J0IHBlcnBsZXhpdHkgcmVzdWx0cyBvbiB0aGUgUGVubiBUcmVlYmFuayBkYXRhLCB3aGVyZSB3ZSBhY2hpZXZlIGEgbmV3IHN0YXRlLW9mLXRoZS1hcnQuIFdlIGZ1cnRoZXIgYXBwbHkgdGhlIG1vZGVsIHRvIHRoZSBXYWxsIFN0cmVldCBKb3VybmFsIHNwZWVjaCByZWNvZ25pdGlvbiB0YXNrLCB3aGVyZSB3ZSBvYnNlcnZlIGltcHJvdmVtZW50cyBpbiB3b3JkLWVycm9yLXJhdGUiLCxSTk4rTERBK0tONStjYWNoZSxVbnJlbGVhc2VkLCJVbml0ZWQgU3RhdGVzIG9mIEFtZXJpY2EsQ3plY2hpYSIsLCwsLCwyMDI1LTExLTI4IDExOjUzOjQ0KzAwOjAwLCwsLCwsIkluZHVzdHJ5LEFjYWRlbWlhIiwsLCwsVW5yZWxlYXNlZCwsLCwsLCwsLCwsLCxObwpSTk4rTERBLExhbmd1YWdlLExhbmd1YWdlIG1vZGVsaW5nLE1pY3Jvc29mdCBSZXNlYXJjaCwiVG9tYXMgTWlrb2xvdiwgR2VvZmZyZXkgWndlaWciLDIwMTItMTItMDEsQ29udGV4dCBkZXBlbmRlbnQgcmVjdXJyZW50IG5ldXJhbCBuZXR3b3JrIGxhbmd1YWdlIG1vZGVsLGh0dHBzOi8vd3d3Lm1pY3Jvc29mdC5jb20vZW4tdXMvcmVzZWFyY2gvd3AtY29udGVudC91cGxvYWRzLzIwMTYvMDIvcm5uX2N0eHQucGRmLCwsLCwsLCwsLCwsLCxVbmtub3duLCJSZWN1cnJlbnQgbmV1cmFsIG5ldHdvcmsgbGFuZ3VhZ2UgbW9kZWxzIChSTk5MTXMpIGhhdmUKcmVjZW50bHkgZGVtb25zdHJhdGVkIHN0YXRlLW9mLXRoZS1hcnQgcGVyZm9ybWFuY2UgYWNyb3NzIGEKdmFyaWV0eSBvZiB0YXNrcy4gSW4gdGhpcyBwYXBlciwgd2UgaW1wcm92ZSB0aGVpciBwZXJmb3JtYW5jZQpieSBwcm92aWRpbmcgYSBjb250ZXh0dWFsIHJlYWwtdmFsdWVkIGlucHV0IHZlY3RvciBpbiBhc3NvY2lhdGlvbiB3aXRoIGVhY2ggd29yZC4gVGhpcyB2ZWN0b3IgaXMgdXNlZCB0byBjb252ZXkgY29udGV4dHVhbAppbmZvcm1hdGlvbiBhYm91dCB0aGUgc2VudGVuY2UgYmVpbmcgbW9kZWxlZC4gQnkgcGVyZm9ybWluZyBMYXRlbnQgRGlyaWNobGV0IEFsbG9jYXRpb24gdXNpbmcgYSBibG9jayBvZiBwcmVjZWRpbmcKdGV4dCwgd2UgYWNoaWV2ZSBhIHRvcGljLWNvbmRpdGlvbmVkIFJOTkxNLiBUaGlzIGFwcHJvYWNoCmhhcyB0aGUga2V5IGFkdmFudGFnZSBvZiBhdm9pZGluZyB0aGUgZGF0YSBmcmFnbWVudGF0aW9uIGFzc29jaWF0ZWQgd2l0aCBidWlsZGluZyBtdWx0aXBsZSB0b3BpYyBtb2RlbHMgb24gZGlmZmVyZW50IGRhdGEKc3Vic2V0cy4gV2UgcmVwb3J0IHBlcnBsZXhpdHkgcmVzdWx0cyBvbiB0aGUgUGVubiBUcmVlYmFuawpkYXRhLCB3aGVyZSB3ZSBhY2hpZXZlIGEgbmV3IHN0YXRlLW9mLXRoZS1hcnQuIFdlIGZ1cnRoZXIgYXBwbHkgdGhlIG1vZGVsIHRvIHRoZSBXYWxsIFN0cmVldCBKb3VybmFsIHNwZWVjaCByZWNvZ25pdGlvbgp0YXNrLCB3aGVyZSB3ZSBvYnNlcnZlIGltcHJvdmVtZW50cyBpbiB3b3JkLWVycm9yLXJhdGUuIiwsUk5OK0xEQSxVbnJlbGVhc2VkLFVuaXRlZCBTdGF0ZXMgb2YgQW1lcmljYSwsLCwsLDIwMjUtMTEtMjggMTE6NTM6NDQrMDA6MDAsLCwsLCxJbmR1c3RyeSwsLCwsVW5yZWxlYXNlZCwsLCwsLCwsLCwsLCxObwpSTk4rTFNBK0tONStjYWNoZSAobW9kZWwgY29tYmluYXRpb24gdy8gbGluZWFyIGV4dHJhcG9sYXRpb24pLExhbmd1YWdlLExhbmd1YWdlIG1vZGVsaW5nLE1pY3Jvc29mdCBSZXNlYXJjaCwiVG9tYXMgTWlrb2xvdiwgR2VvZmZyZXkgWndlaWciLDIwMTItMTItMDEsQ29udGV4dCBkZXBlbmRlbnQgcmVjdXJyZW50IG5ldXJhbCBuZXR3b3JrIGxhbmd1YWdlIG1vZGVsLGh0dHBzOi8vd3d3Lm1pY3Jvc29mdC5jb20vZW4tdXMvcmVzZWFyY2gvd3AtY29udGVudC91cGxvYWRzLzIwMTYvMDIvcm5uX2N0eHQucGRmLCwsLCwsLCwsLCwsLCxVbmtub3duLCJSZWN1cnJlbnQgbmV1cmFsIG5ldHdvcmsgbGFuZ3VhZ2UgbW9kZWxzIChSTk5MTXMpIGhhdmUKcmVjZW50bHkgZGVtb25zdHJhdGVkIHN0YXRlLW9mLXRoZS1hcnQgcGVyZm9ybWFuY2UgYWNyb3NzIGEKdmFyaWV0eSBvZiB0YXNrcy4gSW4gdGhpcyBwYXBlciwgd2UgaW1wcm92ZSB0aGVpciBwZXJmb3JtYW5jZQpieSBwcm92aWRpbmcgYSBjb250ZXh0dWFsIHJlYWwtdmFsdWVkIGlucHV0IHZlY3RvciBpbiBhc3NvY2lhdGlvbiB3aXRoIGVhY2ggd29yZC4gVGhpcyB2ZWN0b3IgaXMgdXNlZCB0byBjb252ZXkgY29udGV4dHVhbAppbmZvcm1hdGlvbiBhYm91dCB0aGUgc2VudGVuY2UgYmVpbmcgbW9kZWxlZC4gQnkgcGVyZm9ybWluZyBMYXRlbnQgRGlyaWNobGV0IEFsbG9jYXRpb24gdXNpbmcgYSBibG9jayBvZiBwcmVjZWRpbmcKdGV4dCwgd2UgYWNoaWV2ZSBhIHRvcGljLWNvbmRpdGlvbmVkIFJOTkxNLiBUaGlzIGFwcHJvYWNoCmhhcyB0aGUga2V5IGFkdmFudGFnZSBvZiBhdm9pZGluZyB0aGUgZGF0YSBmcmFnbWVudGF0aW9uIGFzc29jaWF0ZWQgd2l0aCBidWlsZGluZyBtdWx0aXBsZSB0b3BpYyBtb2RlbHMgb24gZGlmZmVyZW50IGRhdGEKc3Vic2V0cy4gV2UgcmVwb3J0IHBlcnBsZXhpdHkgcmVzdWx0cyBvbiB0aGUgUGVubiBUcmVlYmFuawpkYXRhLCB3aGVyZSB3ZSBhY2hpZXZlIGEgbmV3IHN0YXRlLW9mLXRoZS1hcnQuIFdlIGZ1cnRoZXIgYXBwbHkgdGhlIG1vZGVsIHRvIHRoZSBXYWxsIFN0cmVldCBKb3VybmFsIHNwZWVjaCByZWNvZ25pdGlvbgp0YXNrLCB3aGVyZSB3ZSBvYnNlcnZlIGltcHJvdmVtZW50cyBpbiB3b3JkLWVycm9yLXJhdGUuIiwsUk5OK0xTQStLTjUrY2FjaGUgKG1vZGVsIGNvbWJpbmF0aW9uIHcvIGxpbmVhciBleHRyYXBvbGF0aW9uKSxVbnJlbGVhc2VkLFVuaXRlZCBTdGF0ZXMgb2YgQW1lcmljYSwsLCwsLDIwMjYtMDItMTEgMTk6MjY6MjcrMDA6MDAsLCwsLCxJbmR1c3RyeSwsLCwsVW5yZWxlYXNlZCwsLCwsLCwsLCwsLCxObwpSTk4sTGFuZ3VhZ2UsTGFuZ3VhZ2UgbW9kZWxpbmcsTWljcm9zb2Z0IFJlc2VhcmNoLCJUb21hcyBNaWtvbG92LCBHZW9mZnJleSBad2VpZyIsMjAxMi0xMi0wMSxDb250ZXh0IGRlcGVuZGVudCByZWN1cnJlbnQgbmV1cmFsIG5ldHdvcmsgbGFuZ3VhZ2UgbW9kZWwsaHR0cHM6Ly93d3cubWljcm9zb2Z0LmNvbS9lbi11cy9yZXNlYXJjaC93cC1jb250ZW50L3VwbG9hZHMvMjAxNi8wMi9ybm5fY3R4dC5wZGYsLCwsLCwsLCwsLCwsLFVua25vd24sIlJlY3VycmVudCBuZXVyYWwgbmV0d29yayBsYW5ndWFnZSBtb2RlbHMgKFJOTkxNcykgaGF2ZQpyZWNlbnRseSBkZW1vbnN0cmF0ZWQgc3RhdGUtb2YtdGhlLWFydCBwZXJmb3JtYW5jZSBhY3Jvc3MgYQp2YXJpZXR5IG9mIHRhc2tzLiBJbiB0aGlzIHBhcGVyLCB3ZSBpbXByb3ZlIHRoZWlyIHBlcmZvcm1hbmNlCmJ5IHByb3ZpZGluZyBhIGNvbnRleHR1YWwgcmVhbC12YWx1ZWQgaW5wdXQgdmVjdG9yIGluIGFzc29jaWF0aW9uIHdpdGggZWFjaCB3b3JkLiBUaGlzIHZlY3RvciBpcyB1c2VkIHRvIGNvbnZleSBjb250ZXh0dWFsCmluZm9ybWF0aW9uIGFib3V0IHRoZSBzZW50ZW5jZSBiZWluZyBtb2RlbGVkLiBCeSBwZXJmb3JtaW5nIExhdGVudCBEaXJpY2hsZXQgQWxsb2NhdGlvbiB1c2luZyBhIGJsb2NrIG9mIHByZWNlZGluZwp0ZXh0LCB3ZSBhY2hpZXZlIGEgdG9waWMtY29uZGl0aW9uZWQgUk5OTE0uIFRoaXMgYXBwcm9hY2gKaGFzIHRoZSBrZXkgYWR2YW50YWdlIG9mIGF2b2lkaW5nIHRoZSBkYXRhIGZyYWdtZW50YXRpb24gYXNzb2NpYXRlZCB3aXRoIGJ1aWxkaW5nIG11bHRpcGxlIHRvcGljIG1vZGVscyBvbiBkaWZmZXJlbnQgZGF0YQpzdWJzZXRzLiBXZSByZXBvcnQgcGVycGxleGl0eSByZXN1bHRzIG9uIHRoZSBQZW5uIFRyZWViYW5rCmRhdGEsIHdoZXJlIHdlIGFjaGlldmUgYSBuZXcgc3RhdGUtb2YtdGhlLWFydC4gV2UgZnVydGhlciBhcHBseSB0aGUgbW9kZWwgdG8gdGhlIFdhbGwgU3RyZWV0IEpvdXJuYWwgc3BlZWNoIHJlY29nbml0aW9uCnRhc2ssIHdoZXJlIHdlIG9ic2VydmUgaW1wcm92ZW1lbnRzIGluIHdvcmQtZXJyb3ItcmF0ZS4iLCxSTk4sVW5yZWxlYXNlZCxVbml0ZWQgU3RhdGVzIG9mIEFtZXJpY2EsLCwsLCwyMDI1LTExLTI4IDExOjUzOjQ0KzAwOjAwLCwsLCwsSW5kdXN0cnksLCwsLFVucmVsZWFzZWQsLCwsLCwsLCwsLCwsTm8KQWxleE5ldCxWaXNpb24sSW1hZ2UgY2xhc3NpZmljYXRpb24sVW5pdmVyc2l0eSBvZiBUb3JvbnRvLCJBbGV4IEtyaXpoZXZza3ksIElseWEgU3V0c2tldmVyLCBHZW9mZnJleSBIaW50b24iLDIwMTItMDktMzAsSW1hZ2VOZXQgQ2xhc3NpZmljYXRpb24gd2l0aCBEZWVwIENvbnZvbHV0aW9uYWwgTmV1cmFsIE5ldHdvcmtzLGh0dHBzOi8vcHJvY2VlZGluZ3MubmV1cmlwcy5jYy9wYXBlci8yMDEyL2hhc2gvYzM5OTg2MmQzYjlkNmI3NmM4NDM2ZTkyNGE2OGM0NWItQWJzdHJhY3QuaHRtbCwxMjU0OTcuMCwiSGlnaGx5IGNpdGVkLEhpc3RvcmljYWwgc2lnbmlmaWNhbmNlIiwsNjAwMDAwMDAuMCwiIiJPdXIgbmV1cmFsIG5ldHdvcmsgYXJjaGl0ZWN0dXJlIGhhcyA2MCBtaWxsaW9uIHBhcmFtZXRlcnMuIiIiLDQuN2UrMTcsIjEuMk0gaW1hZ2VzICogOTAgZXBvY2hzICogMC43NSBHRkxPUCAqICgyIGFkZC1tdWx0aXBseSkgKiAoMyBiYWNrd2FyZCBwYXNzKSAKPSA0NzAgUEYgPSAwLjAwNTQgcGZzLWRheXMKClNvdXJjZTogaHR0cHM6Ly9vcGVuYWkuY29tL2Jsb2cvYWktYW5kLWNvbXB1dGUvCgpIYXJkd2FyZSBtZXRob2Q6CjIgR1RYIDU4MCAzR0IgR1BVcyBmb3IgIiJiZXR3ZWVuIGZpdmUgYW5kIHNpeCBkYXlzIiIuIEFzc3VtaW5nIDUuNSBkYXlzIGFuZCAzMi1iaXQgdHJhaW5pbmc6CjEuNTgxIFRGTE9QUyAqIDUuNSBkYXlzICogMiA9IDEuNWUxOCBGTE9QCkNvbXBhcmluZyB0byB0aGUgb3BlcmF0aW9uIGNvdW50aW5nIG1ldGhvZCwgdGhpcyBpbXBsaWVzIGFyb3VuZCAzMSUgTUZVLgoKQXV0aG9ycyBvZiAiIkFJIGFuZCBNZW1vcnkgV2FsbCIiIChodHRwczovL2dpdGh1Yi5jb20vYW1pcmdob2xhbWkvYWlfYW5kX21lbW9yeV93YWxsKSBlc3RpbWF0ZWQgbW9kZWwncyB0cmFpbmluZyBjb21wdXRlIGFzIDQ2MCBQRkxPUCA9IDQuNioxMF4xNyBGTE9QIiwyNDU3NjAwMDAwLCIiIkltYWdlTmV0IGlzIGEgZGF0YXNldCBvZiBvdmVyIDE1IG1pbGxpb24gbGFiZWxlZCBoaWdoLXJlc29sdXRpb24gaW1hZ2VzIGJlbG9uZ2luZyB0byByb3VnaGx5IDIyLDAwMCBjYXRlZ29yaWVzLiBUaGUgaW1hZ2VzIHdlcmUgY29sbGVjdGVkIGZyb20gdGhlIHdlYiBhbmQgbGFiZWxlZCBieSBodW1hbiBsYWJlbGVycyB1c2luZyBBbWF6b27igJlzIE1lY2hhbmljYWwgVHVyayBjcm93ZC1zb3VyY2luZyB0b29sLiBTdGFydGluZyBpbiAyMDEwLCBhcyBwYXJ0IG9mIHRoZSBQYXNjYWwgVmlzdWFsIE9iamVjdCBDaGFsbGVuZ2UsIGFuIGFubnVhbCBjb21wZXRpdGlvbiBjYWxsZWQgdGhlIEltYWdlTmV0IExhcmdlLVNjYWxlIFZpc3VhbCBSZWNvZ25pdGlvbiBDaGFsbGVuZ2UgKElMU1ZSQykgaGFzIGJlZW4gaGVsZC4gSUxTVlJDIHVzZXMgYSBzdWJzZXQgb2YgSW1hZ2VOZXQgd2l0aCByb3VnaGx5IDEwMDAgaW1hZ2VzIGluIGVhY2ggb2YgMTAwMCBjYXRlZ29yaWVzLiBJbiBhbGwsIHRoZXJlIGFyZSByb3VnaGx5IDEuMiBtaWxsaW9uIHRyYWluaW5nIGltYWdlcywgNTAsMDAwIHZhbGlkYXRpb24gaW1hZ2VzLCBhbmQgMTUwLDAwMCB0ZXN0aW5nIGltYWdlcy4iIiIsMTMyLjAsIiIiT3VyIG5ldHdvcmsgdGFrZXMgYmV0d2VlbiBmaXZlIGFuZCBzaXggZGF5cyB0byB0cmFpbiBvbiB0d28gR1RYIDU4MCAzR0IgR1BVcy4iIiIsTlZJRElBIEdlRm9yY2UgR1RYIDU4MCwsQ29uZmlkZW50LCJXZSB0cmFpbmVkIGEgbGFyZ2UsIGRlZXAgY29udm9sdXRpb25hbCBuZXVyYWwgbmV0d29yayB0byBjbGFzc2lmeSB0aGUgMS4zIG1pbGxpb24gaGlnaC1yZXNvbHV0aW9uIGltYWdlcyBpbiB0aGUgTFNWUkMtMjAxMCBJbWFnZU5ldCB0cmFpbmluZyBzZXQgaW50byB0aGUgMTAwMCBkaWZmZXJlbnQgY2xhc3Nlcy4gT24gdGhlIHRlc3QgZGF0YSwgd2UgYWNoaWV2ZWQgdG9wLTEgYW5kIHRvcC01IGVycm9yIHJhdGVzIG9mIDM5LjdcJSBhbmQgMTguOVwlIHdoaWNoIGlzIGNvbnNpZGVyYWJseSBiZXR0ZXIgdGhhbiB0aGUgcHJldmlvdXMgc3RhdGUtb2YtdGhlLWFydCByZXN1bHRzLiBUaGUgbmV1cmFsIG5ldHdvcmssIHdoaWNoIGhhcyA2MCBtaWxsaW9uIHBhcmFtZXRlcnMgYW5kIDUwMCwwMDAgbmV1cm9ucywgY29uc2lzdHMgb2YgZml2ZSBjb252b2x1dGlvbmFsIGxheWVycywgc29tZSBvZiB3aGljaCBhcmUgZm9sbG93ZWQgYnkgbWF4LXBvb2xpbmcgbGF5ZXJzLCBhbmQgdHdvIGdsb2JhbGx5IGNvbm5lY3RlZCBsYXllcnMgd2l0aCBhIGZpbmFsIDEwMDAtd2F5IHNvZnRtYXguIFRvIG1ha2UgdHJhaW5pbmcgZmFzdGVyLCB3ZSB1c2VkIG5vbi1zYXR1cmF0aW5nIG5ldXJvbnMgYW5kIGEgdmVyeSBlZmZpY2llbnQgR1BVIGltcGxlbWVudGF0aW9uIG9mIGNvbnZvbHV0aW9uYWwgbmV0cy4gVG8gcmVkdWNlIG92ZXJmaXR0aW5nIGluIHRoZSBnbG9iYWxseSBjb25uZWN0ZWQgbGF5ZXJzIHdlIGVtcGxveWVkIGEgbmV3IHJlZ3VsYXJpemF0aW9uIG1ldGhvZCB0aGF0IHByb3ZlZCB0byBiZSB2ZXJ5IGVmZmVjdGl2ZS4iLCwsLENhbmFkYSwsLCwsMC4zMTMzLDIwMjYtMDEtMDEgMTQ6MDI6NTQrMDA6MDAsLCwsLCxBY2FkZW1pYSwsLCwsLCwsMTUuNTY5NzUyOTk4NDM2NDMsIk9wZXJhdGlvbiBjb3VudGluZyBhcHByb2FjaCBmb3IgY29tcHV0ZSBlc3RpbWF0ZSBpbXBsaWVzIDQ3MCBQRkxPUC4KVGhlaXIgaGFyZHdhcmUsIDIgR1RYIDU4MCBHUFVzLCB3b3VsZCBwZXJmb3JtIDE1MDAgUEZMT1BzIGlmIG9wZXJhdGluZyBpbiAzMi1iaXQgZm9yIDUuNSBkYXlzLgpUaGlzIGltcGxpZXMgYSBtb2RlbCBGTE9QIHV0aWxpemF0aW9uIHJhdGUgb2YgMzEuMyUuCgpNRlUgPSA0NzAgUEZMT1AgLyAxNTAwIFBGTE9QID0gMC4zMTMzIixGUDMyLFRydWUsLCJPcGVyYXRpb24gY291bnRpbmcsSGFyZHdhcmUsVGhpcmQtcGFydHkgZXN0aW1hdGlvbiIsLCwsLApMU1RNIExNLExhbmd1YWdlLExhbmd1YWdlIG1vZGVsaW5nLFJXVEggQWFjaGVuIFVuaXZlcnNpdHksIk0uIFN1bmRlcm1leWVyLCBSLiBTY2hsw7x0ZXIsIEguIE5leSIsMjAxMi0wOS0wOSxMU1RNIE5ldXJhbCBOZXR3b3JrcyBmb3IgTGFuZ3VhZ2UgTW9kZWxpbmcsaHR0cHM6Ly93d3cuc2VtYW50aWNzY2hvbGFyLm9yZy9wYXBlci9MU1RNLU5ldXJhbC1OZXR3b3Jrcy1mb3ItTGFuZ3VhZ2UtTW9kZWxpbmctU3VuZGVybWV5ZXItU2NobCVDMyVCQ3Rlci9mOWExYjM4NTBkZmQ4Mzc3OTM3NDM1NjVhOGFmOTU5NzNkMzk1YTRlLCxIaWdobHkgY2l0ZWQsLDEwMjcyMDAwMC4wLCJNdWx0aXBsZSBtb2RlbHMgd2VyZSB0cmFpbmVkLCB0aGUgbGFyZ2VzdCBvbiB0cmFuc2NyaWJlZCBGcmVuY2ggcG9kY2FzdCBkYXRhLgoiIldlIHRyYWluZWQgYW4gTFNUTSBMTSB1c2luZyAzMDAgaGlkZGVuIG5vZGVzIGFuZCAyNyBNIHJ1bm5pbmcgd29yZHMgb2YgaW5kb21haW4gdHJhaW5pbmcgZGF0YSIiCiIiQ29ycHVzIHNpemVzIGluIG51bWJlciBvZiBydW5uaW5nIHdvcmRzOyB0aGUgdm9jYWJ1bGFyeSBzaXplIG9mIHRoZSBUcmVlYmFuayBjb3JwdXMgaXMgMTAgSywgZm9yIFF1YWVybyBGcmVuY2ggaXQgaXMgMTcwIEsiIgpFbWJlZGRpbmcgYW5kIHVuZW1iZWRkaW5nOiAyKjE3MDAwMCozMDA9MTAyMDAwMDAwCkxTVE06IDQqNjAwKjMwMD03MjAwMDAKVG90YWw6IDEwMjAwMDAwMCs3MjAwMDA9MTAyNzIwMDAwPTEuMDNlOAooQXNzdW1pbmcgdGhlIGVtYmVkZGluZyBkaW1lbnNpb24gaXMgdGhlIHNhbWUgYXMgdGhlIExTVE0gbGF5ZXIpIiwxLjY2ZSsxNiwiRkxPUCBwZXIgaW5wdXQgZm9yIExTVE0gbGF5ZXIgaXMgNCoyKihNK04pKk0sIGZvciBOIGlucHV0cyBhbmQgTSBvdXRwdXRzLgoKRW1iZWRkaW5nIEZMT1BzOiAyICogMTcwMDAwICogMzAwID0gMTAyLDAwMCwwMDAKTFNUTSBGTE9QczogNCAqIDIgKiAoMzAwICsgMzAwKSAqIDMwMCA9IDEsNDQwLDAwMApVbmVtYmVkZGluZyBGTE9QczogMiAqIDE3MDAwMCAqIDMwMCA9IDEwMiwwMDAsMDAwClRvdGFsOiAyMDUsNDQwLDAwMCBGTE9QcyBwZXIgd29yZCBwZXIgZm9yd2FyZCBwYXNzCkZvciAyN00gdHJhaW5pbmcgaW5wdXQgd29yZHMgYW5kIGluY2x1ZGluZyBiYWNrd2FyZCBwYXNzZXM6IDI3TSAqIDMgKiAyMDUsNDQwLDAwMCA9IDEuNjZlMTYKCkhvd2V2ZXIsIGl0IHNvdW5kcyBsaWtlIHRoZXkncmUgZG9pbmcgc29tZXRoaW5nIHdpdGggYSBzZWNvbmRhcnkgYWNvdXN0aWMgbW9kZWwsIHNvIHRoaXMgbWF5IGJlIGFuIHVuZGVyZXN0aW1hdGUuIiwyNzAwMDAwMCwiIiJXZSB0cmFpbmVkIGFuIExTVE0gTE0gdXNpbmcgMzAwIGhpZGRlbiBub2RlcyBhbmQgMjcgTSBydW5uaW5nIHdvcmRzIG9mIGluZG9tYWluIHRyYWluaW5nIGRhdGEuIiIiLCwsLCxTcGVjdWxhdGl2ZSwiTmV1cmFsIG5ldHdvcmtzIGhhdmUgYmVjb21lIGluY3JlYXNpbmdseSBwb3B1bGFyIGZvciB0aGUgdGFzayBvZiBsYW5ndWFnZSBtb2RlbGluZy4gV2hlcmVhcyBmZWVkLWZvcndhcmQgbmV0d29ya3Mgb25seSBleHBsb2l0IGEgZml4ZWQgY29udGV4dCBsZW5ndGggdG8gcHJlZGljdCB0aGUgbmV4dCB3b3JkIG9mIGEgc2VxdWVuY2UsIGNvbmNlcHR1YWxseSwgc3RhbmRhcmQgcmVjdXJyZW50IG5ldXJhbCBuZXR3b3JrcyBjYW4gdGFrZSBpbnRvIGFjY291bnQgYWxsIG9mIHRoZSBwcmVkZWNlc3NvciB3b3Jkcy4gT24gdGhlIG90aGVyIGhhbmQsIGl0IGlzIHdlbGwga25vd24gdGhhdCByZWN1cnJlbnQgbmV0d29ya3MgYXJlIGRpZmZpY3VsdCB0byB0cmFpbiBhbmQgdGhlcmVmb3JlIGFyZSB1bmxpa2VseSB0byBzaG93IHRoZSBmdWxsIHBvdGVudGlhbCBvZiByZWN1cnJlbnQgbW9kZWxzLiBUaGVzZSBwcm9ibGVtcyBhcmUgYWRkcmVzc2VkIGJ5IGEgdGhlIExvbmcgU2hvcnQtVGVybSBNZW1vcnkgbmV1cmFsIG5ldHdvcmsgYXJjaGl0ZWN0dXJlLiBJbiB0aGlzIHdvcmssIHdlIGFuYWx5emUgdGhpcyB0eXBlIG9mIG5ldHdvcmsgb24gYW4gRW5nbGlzaCBhbmQgYSBsYXJnZSBGcmVuY2ggbGFuZ3VhZ2UgbW9kZWxpbmcgdGFzay4gRXhwZXJpbWVudHMgc2hvdyBpbXByb3ZlbWVudHMgb2YgYWJvdXQgOCAlIHJlbGF0aXZlIGluIHBlcnBsZXhpdHkgb3ZlciBzdGFuZGFyZCByZWN1cnJlbnQgbmV1cmFsIG5ldHdvcmsgTE1zLiBJbiBhZGRpdGlvbiwgd2UgZ2FpbiBjb25zaWRlcmFibGUgaW1wcm92ZW1lbnRzIGluIFdFUiBvbiB0b3Agb2YgYSBzdGF0ZS1vZi10aGUtYXJ0IHNwZWVjaCByZWNvZ25pdGlvbiBzeXN0ZW0uIiwsLCxHZXJtYW55LCwsLCwsMjAyNS0xMS0yOCAxMTo1Mzo0NCswMDowMCwsLCwsLEFjYWRlbWlhLCwsLCwsLCwsLCwsLE9wZXJhdGlvbiBjb3VudGluZywsLCwsCkxTVE0tMzAwdW5pdHMsTGFuZ3VhZ2UsTGFuZ3VhZ2UgbW9kZWxpbmcsUldUSCBBYWNoZW4gVW5pdmVyc2l0eSwiTWFydGluIFN1bmRlcm1leWVyLCBSYWxmIFNjaGzDvHRlciwgSGVybWFubiBOZXkiLDIwMTItMDktMDEsTFNUTSBOZXVyYWwgTmV0d29ya3MgZm9yIExhbmd1YWdlIE1vZGVsaW5nLGh0dHBzOi8vd3d3LmlzY2EtYXJjaGl2ZS5vcmcvaW50ZXJzcGVlY2hfMjAxMi9zdW5kZXJtZXllcjEyX2ludGVyc3BlZWNoLnBkZiwyNTAzLjAsLCwxMjAwMDAwMC4wLCwsLDkyOTAwMCwsLCwsLCwsLExTVE0tMzAwdW5pdHMsVW5yZWxlYXNlZCxHZXJtYW55LCwsLCwsMjAyNS0xMS0yOCAxMTo1Mzo0NCswMDowMCwsLCwsLEFjYWRlbWlhLCwsLCxVbnJlbGVhc2VkLCwsLCwsLCwsLCwsLE5vCkNvbnRleHQtZGVwZW5kZW50IFJOTixMYW5ndWFnZSxMYW5ndWFnZSBtb2RlbGluZywiTWljcm9zb2Z0IFJlc2VhcmNoLEJybm8gVW5pdmVyc2l0eSBvZiBUZWNobm9sb2d5IiwiVG9tYXMgTWlrb2xvdiwgR2VvZmZyZXkgWndlaWciLDIwMTItMDctMjcsQ29udGV4dCBEZXBlbmRlbnQgUmVjdXJyZW50IE5ldXJhbCBOZXR3b3JrIExhbmd1YWdlIE1vZGVsLGh0dHBzOi8vd3d3Lm1pY3Jvc29mdC5jb20vZW4tdXMvcmVzZWFyY2gvd3AtY29udGVudC91cGxvYWRzLzIwMTIvMDcvcm5uX2N0eHRfVFIuc2F2Xy5wZGYsNzA3LjAsU09UQSBpbXByb3ZlbWVudCxOZXcgU09UQSBwZXJwbGV4aXR5IG9uIFBUQiwsLCwsMzcwMDAwMDAsLCwsLCxVbmtub3duLCJSZWN1cnJlbnQgbmV1cmFsIG5ldHdvcmsgbGFuZ3VhZ2UgbW9kZWxzIChSTk5MTXMpIGhhdmUgcmVjZW50bHkgZGVtb25zdHJhdGVkIHN0YXRlLW9mLXRoZS1hcnQgcGVyZm9ybWFuY2UgYWNyb3NzIGEgdmFyaWV0eSBvZiB0YXNrcy4gSW4gdGhpcyBwYXBlciwgd2UgaW1wcm92ZSB0aGVpciBwZXJmb3JtYW5jZSBieSBwcm92aWRpbmcgYSBjb250ZXh0dWFsIHJlYWwtdmFsdWVkIGlucHV0IHZlY3RvciBpbiBhc3NvY2lhdGlvbiB3aXRoIGVhY2ggd29yZC4gVGhpcyB2ZWN0b3IgaXMgdXNlZCB0byBjb252ZXkgY29udGV4dHVhbCBpbmZvcm1hdGlvbiBhYm91dCB0aGUgc2VudGVuY2UgYmVpbmcgbW9kZWxlZC4gQnkgcGVyZm9ybWluZyBMYXRlbnQgRGlyaWNobGV0IEFsbG9jYXRpb24gdXNpbmcgYSBibG9jayBvZiBwcmVjZWRpbmcgdGV4dCwgd2UgYWNoaWV2ZSBhIHRvcGljLWNvbmRpdGlvbmVkIFJOTkxNLiBUaGlzIGFwcHJvYWNoIGhhcyB0aGUga2V5IGFkdmFudGFnZSBvZiBhdm9pZGluZyB0aGUgZGF0YSBmcmFnbWVudGF0aW9uIGFzc29jaWF0ZWQgd2l0aCBidWlsZGluZyBtdWx0aXBsZSB0b3BpYyBtb2RlbHMgb24gZGlmZmVyZW50IGRhdGEgc3Vic2V0cy4gV2UgcmVwb3J0IHBlcnBsZXhpdHkgcmVzdWx0cyBvbiB0aGUgUGVubiBUcmVlYmFuayBkYXRhLCB3aGVyZSB3ZSBhY2hpZXZlIGEgbmV3IHN0YXRlLW9mLXRoZS1hcnQuIFdlIGZ1cnRoZXIgYXBwbHkgdGhlIG1vZGVsIHRvIHRoZSBXYWxsIFN0cmVldCBKb3VybmFsIHNwZWVjaCByZWNvZ25pdGlvbiB0YXNrLCB3aGVyZSB3ZSBvYnNlcnZlIAppbXByb3ZlbWVudHMgaW4gd29yZC1lcnJvci1yYXRlLiIsLCwsIlVuaXRlZCBTdGF0ZXMgb2YgQW1lcmljYSxDemVjaGlhIiwsLCwsLDIwMjUtMTEtMjggMTE6NTM6NDQrMDA6MDAsLCwsLCwiSW5kdXN0cnksQWNhZGVtaWEiLCwsLCwsLCwsLCwsLCwsLCwsCk1WLVJOTixMYW5ndWFnZSxUZXh0IGNsYXNzaWZpY2F0aW9uLFN0YW5mb3JkIFVuaXZlcnNpdHksIlIuIFNvY2hlciwgQi4gSHV2YWwsIEMuIEQuIE1hbm5pbmcsIGFuZCBBLiBZLiBOZyIsMjAxMi0wNy0xMixTZW1hbnRpYyBDb21wb3NpdGlvbmFsaXR5IHRocm91Z2ggUmVjdXJzaXZlIE1hdHJpeC1WZWN0b3IgU3BhY2VzLGh0dHBzOi8vd3d3LmFjbHdlYi5vcmcvYW50aG9sb2d5L0QxMi0xMTEwLywxNDU5LjAsLCwzNTEwMjU1LjAsIiIiV2UgcmVwcmVzZW50IGEgd29yZCBhcyBib3RoIGEgY29udGludW91cyB2ZWN0b3IgYW5kIGEgbWF0cml4IG9mIHBhcmFtZXRlcnMuIFdlIGluaXRpYWxpemUgYWxsIHdvcmQgdmVjdG9ycyB4IOKIiCBSbiB3aXRoIHByZS10cmFpbmVkIDUwLWRpbWVuc2lvbmFsIHdvcmQgdmVjdG9ycyBmcm9tIHRoZSB1bnN1cGVydmlzZWQgbW9kZWwgb2YgQ29sbG9iZXJ0IGFuZCBXZXN0b24gKDIwMDgpLiBbLi4uXSBFdmVyeSB3b3JkIGlzIGFsc28gYXNzb2NpYXRlZCB3aXRoIGEgbWF0cml4IFguICBbLi4uXSBJZiB0aGUgdmVjdG9ycyBoYXZlIGRpbWVuc2lvbmFsaXR5IG4sIHRoZW4gZWFjaCB3b3Jk4oCZcyBtYXRyaXggaGFzIGRpbWVuc2lvbmFsaXR5IFgg4oiIIFJuw5duLiIiCgoiIldlIHByb3Bvc2UgdGhlIGZvbGxvd2luZyBjb21iaW5hdGlvbiBmdW5jdGlvbiB3aGljaCBpcyBpbnB1dCBkZXBlbmRlbnQ6CnAgPSBmQSxCKGEsIGIpID0gZihCYSwgQWIpID0gZyhXIHggKEJhIEFiKSkgLCgyKQp3aGVyZSBBLCBCIGFyZSBtYXRyaWNlcyBmb3Igc2luZ2xlIHdvcmRzLCB0aGUgZ2xvYmFsIFcg4oiIIFJuw5cybiBpcyBhIG1hdHJpeCB0aGF0IG1hcHMgYm90aCB0cmFuc2Zvcm1lZCB3b3JkcyBiYWNrIGludG8gdGhlIHNhbWUgbi1kaW1lbnNpb25hbCBzcGFjZS4iIgoKIiJGb3IgY29tcHV0aW5nIG5vbnRlcm1pbmFsIHBocmFzZSBtYXRyaWNlcywgd2UgZGVmaW5lIHRoZSBmdW5jdGlvbgpQID0gZk0oQSwgQikgPSBXTRRBLCBCFSwgKDMpCndoZXJlIFdNIOKIiCBSbsOXMm4sIHNvIFAg4oiIIFJuw5duIGp1c3QgbGlrZSBlYWNoIGlucHV0IG1hdHJpeC4iIgoKIiJJZiBldmVyeSB3b3JkIGlzIHJlcHJlc2VudGVkIGJ5IGFuIG4tZGltZW5zaW9uYWwgdmVjdG9yIGFuZCBhZGRpdGlvbmFsbHkgYnkgYW4gbiDDlyBuIG1hdHJpeCwgdGhlIGRpbWVuc2lvbmFsaXR5IG9mIHRoZSB3aG9sZSBtb2RlbCBtYXkgYmVjb21lIHRvbyBsYXJnZSB3aXRoIGNvbW1vbmx5IHVzZWQgdmVjdG9yIHNpemVzIG9mIG4gPSAxMDAuIEluIG9yZGVyIHRvIHJlZHVjZSB0aGUgbnVtYmVyIG9mIHBhcmFtZXRlcnMsIHdlIHJlcHJlc2VudCB3b3JkIG1hdHJpY2VzIGJ5IHRoZSBmb2xsb3dpbmcgbG93LXJhbmsgcGx1cyBkaWFnb25hbCBhcHByb3hpbWF0aW9uOiBBID0gVVYgKyBkaWFnKGEpLCAoNSkKd2hlcmUgVSDiiIggUm7Dl3IsIFYg4oiIIFJyw5duLCBhIOKIiCBSbmFuZCB3ZSBzZXQgdGhlIHJhbmsgZm9yIGFsbCBleHBlcmltZW50cyB0byByID0gMy4iIgoKIiJXZSB0cmFpbiB0aGVzZSByZXByZXNlbnRhdGlvbnMgYnkgYWRkaW5nIG9uIHRvcCBvZiBlYWNoIHBhcmVudCBub2RlIGEgc2ltcGxlIHNvZnRtYXggY2xhc3NpZmllcgp0byBwcmVkaWN0IGEgY2xhc3MgZGlzdHJpYnV0aW9uIG92ZXIsIGUuZy4sIHNlbnRpbWVudCBvciByZWxhdGlvbnNoaXAgY2xhc3NlczogZChwKSA9IHNvZnRtYXgoV2xhYmVscCkuIElmIHRoZXJlIGFyZSBLIGxhYmVscywgdGhlbiBkIOKIiCBSSyBpcyBhIEstZGltZW5zaW9uYWwgbXVsdGlub21pYWwgZGlzdHJpYnV0aW9uIiIKCkluIHRvdGFsIHRoZXJlIGFyZSBWKihuK24qciArIHIqbikgKyBuKjJuICsgbioybiArIChuKzEpKmsgcGFyYW1ldGVycywgd2hlcmUgbiBpcyB0aGUgdmVjdG9yIGRpbWVuc2lvbiwgciBpcyB0aGUgbG93LXJhbmsgZGVjb21wb3NpdGlvbiBkaW1lbnNpb24sIFYgaXMgdGhlIHZvY2FidWxhcnkgc2l6ZSBhbmQgayBpcyB0aGUgbnVtYmVyIG9mIGNsYXNzZXMuCgpJbiB0aGUgZXhwZXJpbWVudHMgd2UgaGF2ZSB0aGF0IG49NTAsIHI9Mywgaz0/IGFuZCBWPT8uIEknbSBndWVzc3RpbWF0aW5nIGs9NSBhbmQgVj0xMGsuIiwsLDEwMDAwLCwsLCwsLCwsLCxVbml0ZWQgU3RhdGVzIG9mIEFtZXJpY2EsLCwsLCwyMDI1LTExLTI4IDExOjUzOjQ0KzAwOjAwLCwsLCwsQWNhZGVtaWEsLCwsLCwsLCwsLCwsLCwsLCwKVW5zdXBlcnZpc2VkIEhpZ2gtbGV2ZWwgRmVhdHVyZSBMZWFybmVyLFZpc2lvbixJbWFnZSBjbGFzc2lmaWNhdGlvbixHb29nbGUsIlF1b2MgVi4gTGUsIE1hcmMnQXVyZWxpbyBSYW56YXRvLCBSYWphdCBNb25nYSwgTWF0dGhpZXUgRGV2aW4sIEthaSBDaGVuLCBHcmVnIFMuIENvcnJhZG8sIEplZmYgRGVhbiwgQW5kcmV3IFkuIE5nIiwyMDEyLTA3LTEyLEJ1aWxkaW5nIEhpZ2gtbGV2ZWwgRmVhdHVyZXMgVXNpbmcgTGFyZ2UgU2NhbGUgVW5zdXBlcnZpc2VkIExlYXJuaW5nLGh0dHBzOi8vYXJ4aXYub3JnL2Ficy8xMTEyLjYyMDksMjkwOS4wLCJIaWdobHkgY2l0ZWQsU09UQSBpbXByb3ZlbWVudCIsIiIid2UgdHJhaW5lZCBvdXIgbmV0d29yayB0byBvYnRhaW4gMTUuOCUgYWNjdXJhY3kgaW4gcmVjb2duaXppbmcgMjAsMDAwIG9iamVjdCBjYXRlZ29yaWVzIGZyb20gSW1hZ2VOZXQsIGEgbGVhcCBvZiA3MCUgcmVsYXRpdmUgaW1wcm92ZW1lbnQgb3ZlciB0aGUgcHJldmlvdXMgc3RhdGUtb2YtdGhlLWFydCIiIiwxMDAwMDAwMDAwLjAsIiIiVG8gYW5zd2VyIHRoaXMsIHdlIHRyYWluIGEgOS1sYXllcmVkIGxvY2FsbHkgY29ubmVjdGVkIHNwYXJzZSBhdXRvZW5jb2RlciB3aXRoIHBvb2xpbmcgYW5kIGxvY2FsIGNvbnRyYXN0IG5vcm1hbGl6YXRpb24gb24gYSBsYXJnZSBkYXRhc2V0IG9mIGltYWdlcyAodGhlIG1vZGVsIGhhcyAxIGJpbGxpb24gY29ubmVjdGlvbnMsIHRoZSBkYXRhc2V0IGhhcyAxMCBtaWxsaW9uIDIwMHgyMDAgcGl4ZWwgaW1hZ2VzIGRvd25sb2FkZWQgZnJvbSB0aGUgSW50ZXJuZXQpIiIiLDZlKzE3LCJBc3N1bWluZyAxIGVwb2NoLCAxMCBtaWxsaW9uIGltYWdlcyBhbmQgMSBiaWxsaW9uIHBhcmFtZXRlcnMsIDYqTipEID0gNioxMF4xNyBGTE9QIiwxMjAwMDAwMDAwMDAwLDEwIG1pbGxpb24gMjAweDIwMCBpbWFnZXMgZXh0cmFjdGVkIGZyb20gWW91dHViZSB2aWRlb3MsNzIuMCwiIiJXZSB0cmFpbiB0aGlzIG5ldHdvcmsgdXNpbmcgbW9kZWwgcGFyYWxsZWxpc20gYW5kIGFzeW5jaHJvbm91cyBTR0Qgb24gYSBjbHVzdGVyIHdpdGggMSwwMDAgbWFjaGluZXMgKDE2LDAwMCBjb3JlcykgZm9yIHRocmVlIGRheXMuICIiIiwsVW5zdXBlcnZpc2VkLExpa2VseSwiV2UgY29uc2lkZXIgdGhlIHByb2JsZW0gb2YgYnVpbGRpbmcgaGlnaC1sZXZlbCwgY2xhc3Mtc3BlY2lmaWMgZmVhdHVyZSBkZXRlY3RvcnMgZnJvbSBvbmx5IHVubGFiZWxlZCBkYXRhLiBGb3IgZXhhbXBsZSwgaXMgaXQgcG9zc2libGUgdG8gbGVhcm4gYSBmYWNlIGRldGVjdG9yIHVzaW5nIG9ubHkgdW5sYWJlbGVkIGltYWdlcyB1c2luZyB1bmxhYmVsZWQgaW1hZ2VzPyBUbyBhbnN3ZXIgdGhpcywgd2UgdHJhaW4gYSA5LWxheWVyZWQgbG9jYWxseSBjb25uZWN0ZWQgc3BhcnNlIGF1dG9lbmNvZGVyIHdpdGggcG9vbGluZyBhbmQgbG9jYWwgY29udHJhc3Qgbm9ybWFsaXphdGlvbiBvbiBhIGxhcmdlIGRhdGFzZXQgb2YgaW1hZ2VzICh0aGUgbW9kZWwgaGFzIDEgYmlsbGlvbiBjb25uZWN0aW9ucywgdGhlIGRhdGFzZXQgaGFzIDEwIG1pbGxpb24gMjAww5cyMDAgcGl4ZWwgaW1hZ2VzIGRvd25sb2FkZWQgZnJvbSB0aGUgSW50ZXJuZXQpLiBXZSB0cmFpbiB0aGlzIG5ldHdvcmsgdXNpbmcgbW9kZWwgcGFyYWxsZWxpc20gYW5kIGFzeW5jaHJvbm91cyBTR0Qgb24gYSBjbHVzdGVyIHdpdGggMSwwMDAgbWFjaGluZXMgKDE2LDAwMCBjb3JlcykgZm9yIHRocmVlIGRheXMuIENvbnRyYXJ5IHRvIHdoYXQgYXBwZWFycyB0byBiZSBhIHdpZGVseS1oZWxkIGludHVpdGlvbiwgb3VyIGV4cGVyaW1lbnRhbCByZXN1bHRzIHJldmVhbCB0aGF0IGl0IGlzIHBvc3NpYmxlIHRvIHRyYWluIGEgZmFjZSBkZXRlY3RvciB3aXRob3V0IGhhdmluZyB0byBsYWJlbCBpbWFnZXMgYXMgY29udGFpbmluZyBhIGZhY2Ugb3Igbm90LiBDb250cm9sIGV4cGVyaW1lbnRzIHNob3cgdGhhdCB0aGlzIGZlYXR1cmUgZGV0ZWN0b3IgaXMgcm9idXN0IG5vdCBvbmx5IHRvIHRyYW5zbGF0aW9uIGJ1dCBhbHNvIHRvIHNjYWxpbmcgYW5kIG91dC1vZi1wbGFuZSByb3RhdGlvbi4gV2UgYWxzbyBmaW5kIHRoYXQgdGhlIHNhbWUgbmV0d29yayBpcyBzZW5zaXRpdmUgdG8gb3RoZXIgaGlnaC1sZXZlbCBjb25jZXB0cyBzdWNoIGFzIGNhdCBmYWNlcyBhbmQgaHVtYW4gYm9kaWVzLiBTdGFydGluZyB3aXRoIHRoZXNlIGxlYXJuZWQgZmVhdHVyZXMsIHdlIHRyYWluZWQgb3VyIG5ldHdvcmsgdG8gb2J0YWluIDE1LjglIGFjY3VyYWN5IGluIHJlY29nbml6aW5nIDIwLDAwMCBvYmplY3QgY2F0ZWdvcmllcyBmcm9tIEltYWdlTmV0LCBhIGxlYXAgb2YgNzAlIHJlbGF0aXZlIGltcHJvdmVtZW50IG92ZXIgdGhlIHByZXZpb3VzIHN0YXRlLW9mLXRoZS1hcnQuIiwsLCxVbml0ZWQgU3RhdGVzIG9mIEFtZXJpY2EsLCwsLCwyMDI1LTExLTI4IDExOjUzOjQ0KzAwOjAwLCwsLCwsSW5kdXN0cnksLCwsLCwsLDE2LjAyOTI1NzQ2MTc4MDczOCwsLFRydWUsLE9wZXJhdGlvbiBjb3VudGluZywsLCwsCk5ncmFtIGNvcnB1cyxMYW5ndWFnZSxMYW5ndWFnZSBTdHJ1Y3R1cmUgTW9kZWxpbmcsR29vZ2xlLCJZdXJpIExpbiwgSmVhbi1CYXB0aXN0ZSBNaWNoZWwsIEVyZXogTGllYmVybWFuIEFpZGVuLCBKb24gT3J3YW50LCBXaWxsIEJyb2NrbWFuIGFuZCBTbGF2IFBldHJvdiIsMjAxMi0wNy0wOCxTeW50YWN0aWMgQW5ub3RhdGlvbnMgZm9yIHRoZSBHb29nbGUgQm9va3MgTkdyYW0gQ29ycHVzLGh0dHBzOi8vYWNsYW50aG9sb2d5Lm9yZy9QMTItMzAyOS8sNDg5LjAsLCwsLCwsLCwsLCwsVW5rbm93biwsLCwsVW5pdGVkIFN0YXRlcyBvZiBBbWVyaWNhLCwsLCwsMjAyNS0xMS0yOCAxMTo1Mzo0NCswMDowMCwsLCwsLEluZHVzdHJ5LCwsLCwsLCwsLCwsLCwsLCwsCkxCTCxMYW5ndWFnZSxMYW5ndWFnZSBtb2RlbGluZyxVbml2ZXJzaXR5IENvbGxlZ2UgTG9uZG9uIChVQ0wpLCJBbmRyaXkgTW5paCwgWWVlIFdoeWUgVGVoIiwyMDEyLTA2LTI3LEEgRmFzdCBhbmQgU2ltcGxlIEFsZ29yaXRobSBmb3IgVHJhaW5pbmcgTmV1cmFsIFByb2JhYmlsaXN0aWMgTGFuZ3VhZ2UgTW9kZWxzLGh0dHBzOi8vYXJ4aXYub3JnL2Ficy8xMjA2LjY0MjYsODM1LjAsLCwyMDAwMDAwLjAsIlZvY2FidWxhcnkgc2l6ZSAoVikgPSAxMCwwMDAgd29yZHMKQ29udGV4dCBzaXplIChjKSA9IDIgd29yZHMKRmVhdHVyZSBkaW1lbnNpb24gKGQpID0gMTAwClBsdWdnaW5nIHRoaXMgaW50byB0aGUgcGFyYW1ldGVyIGNvdW50OgoKQ29udGV4dCB3b3JkIGZlYXR1cmVzOiAxMCwwMDAgeCAxMDAgPSAxLDAwMCwwMDAKVGFyZ2V0IHdvcmQgZmVhdHVyZXM6IDEwLDAwMCB4IDEwMCA9IDEsMDAwLDAwMApDb250ZXh0IHdlaWdodHM6IDIgeCAxMDAgeCAxMDAgPSAyMCwwMDAKVG90YWwgcGFyYW1ldGVyczogMSwwMDAsMDAwICsgMSwwMDAsMDAwICsgMjAsMDAwID0gMiwwMjAsMDAwClNvIGZvciB0aGUgTEJMIG1vZGVsIGNvbmZpZ3VyYXRpb24gdXNlZCBpbiB0aGUgZXhwZXJpbWVudHMgaW4gdGhpcyBwYXBlciwgd2l0aCBhIDEwSyB3b3JkIHZvY2FidWxhcnksIDItd29yZCBjb250ZXh0LCBhbmQgMTAwRCBmZWF0dXJlIHZlY3RvcnMsIHRoZSB0b3RhbCBudW1iZXIgb2YgcGFyYW1ldGVycyBpcyBhcHByb3hpbWF0ZWx5IDIgbWlsbGlvbi4iLDUwMTk5OTk5OTk5OTk5OS45NCwiNiBGTE9QIC8gcGFyYW1ldGVyIC8gdG9rZW4gKiAyMDAwMDAwIHBhcmFtZXRlcnMgWydMaWtlbHknIGNvbmZpZGVuY2VdICogOTI5MDAwIHRva2VucyAqIDQ1IGVwb2NocyBbIiJMaWtlbHkiIiBjb25maWRlbmNlXSA9IDUuMDE2NmUrMTQgRkxPUCIsOTI5MDAwLCJUaGUgcGFwZXIgZG9lcyBub3QgZXhwbGljaXRseSBzdGF0ZSB0aGUgbnVtYmVyIG9mIGVwb2NocyB1c2VkIGZvciB0cmFpbmluZyB0aGUgTEJMIG1vZGVscy4gSG93ZXZlciwgaXQgcHJvdmlkZXMgc29tZSByZWxldmFudCBpbmZvcm1hdGlvbjoKCkluIFNlY3Rpb24gNCwgaXQgbWVudGlvbnMgdGhhdCB0aGUgbGVhcm5pbmcgcmF0ZXMgd2VyZSBhZGFwdGVkIGF0IHRoZSBlbmQgb2YgZWFjaCBlcG9jaCBiYXNlZCBvbiB0aGUgdmFsaWRhdGlvbiBzZXQgcGVycGxleGl0eS4KCkluIFNlY3Rpb24gNC4xLCBpdCBzdGF0ZXM6ICIiTkNFIHRvb2sgYWJvdXQgdHdpY2UgYXMgbWFueSBlcG9jaHMgYXMgTUwgdG8gY29udmVyZ2UuIiIKCkZvciBtYXhpbXVtIGxpa2VsaWhvb2QgKE1MKSB0cmFpbmluZywgdGhlIHRyYWluaW5nIHRpbWUgaXMgcmVwb3J0ZWQgYXMgMjEgaG91cnMuCgpTbyB3ZSBjYW4gZGVkdWNlOgoKTUwgdHJhaW5pbmcgdG9vayAyMSBob3VycyBhbmQgTkNFIHRvb2sgdHdpY2UgYXMgbWFueSBlcG9jaHMgYXMgTUwgdG8gY29udmVyZ2UuCgpUaGUgdHJhaW5pbmcgd2FzIGRvbmUgdXNpbmcgbWluaS1iYXRjaGVzIG9mIDEwMDAgY29udGV4dC93b3JkIHBhaXJzLgoKRWFjaCBlcG9jaCBtdXN0IGhhdmUgaW52b2x2ZWQgcGFzc2luZyB0aHJvdWdoIHRoZSBlbnRpcmUgOTMwSyB3b3JkIHRyYWluaW5nIHNldC4KClNvIGFzIGEgcm91Z2ggZXN0aW1hdGUsIGlmIHdlIGFzc3VtZSBlcG9jaCB0aW1lIHRvIGJlIHByb3BvcnRpb25hbCB0byB0cmFpbmluZyB0aW1lLCBhbmQgd2Uga25vdyBOQ0UgdG9vayB0d2ljZSBhcyBtYW55IGVwb2NoczoKCk1MIHRvb2sgMjEgaG91cnMsIHNvIGFwcHJveGltYXRlbHkgMjAtMjUgZXBvY2hzLgpOQ0UgdG9vayB0d2ljZSBhcyBtYW55LCBzbyBhcHByb3hpbWF0ZWx5IDQwLTUwIGVwb2Nocy4KVGhlcmVmb3JlLCBJIHdvdWxkIGVzdGltYXRlIHRoZSBMQkwgbW9kZWxzIHdlcmUgdHJhaW5lZCBmb3IgYXBwcm94aW1hdGVseSA0MC01MCBlcG9jaHMuIFRoZSBwYXBlciBkb2VzIG5vdCBwcm92aWRlIHRoZSBleGFjdCBudW1iZXIuIiwsLCwsTGlrZWx5LCJJbiBzcGl0ZSBvZiB0aGVpciBzdXBlcmlvciBwZXJmb3JtYW5jZSwgbmV1cmFsIHByb2JhYmlsaXN0aWMgbGFuZ3VhZ2UgbW9kZWxzIChOUExNcykgcmVtYWluIGZhciBsZXNzIHdpZGVseSB1c2VkIHRoYW4gbi1ncmFtIG1vZGVscyBkdWUgdG8gdGhlaXIgbm90b3Jpb3VzbHkgbG9uZyB0cmFpbmluZyB0aW1lcywgd2hpY2ggYXJlIG1lYXN1cmVkIGluIHdlZWtzIGV2ZW4gZm9yIG1vZGVyYXRlbHktc2l6ZWQgZGF0YXNldHMuIFRyYWluaW5nIE5QTE1zIGlzIGNvbXB1dGF0aW9uYWxseSBleHBlbnNpdmUgYmVjYXVzZSB0aGV5IGFyZSBleHBsaWNpdGx5IG5vcm1hbGl6ZWQsIHdoaWNoIGxlYWRzIHRvIGhhdmluZyB0byBjb25zaWRlciBhbGwgd29yZHMgaW4gdGhlIHZvY2FidWxhcnkgd2hlbiBjb21wdXRpbmcgdGhlIGxvZy1saWtlbGlob29kIGdyYWRpZW50cy4KV2UgcHJvcG9zZSBhIGZhc3QgYW5kIHNpbXBsZSBhbGdvcml0aG0gZm9yIHRyYWluaW5nIE5QTE1zIGJhc2VkIG9uIG5vaXNlLWNvbnRyYXN0aXZlIGVzdGltYXRpb24sIGEgbmV3bHkgaW50cm9kdWNlZCBwcm9jZWR1cmUgZm9yIGVzdGltYXRpbmcgdW5ub3JtYWxpemVkIGNvbnRpbnVvdXMgZGlzdHJpYnV0aW9ucy4gV2UgaW52ZXN0aWdhdGUgdGhlIGJlaGF2aW91ciBvZiB0aGUgYWxnb3JpdGhtIG9uIHRoZSBQZW5uIFRyZWViYW5rIGNvcnB1cyBhbmQgc2hvdyB0aGF0IGl0IHJlZHVjZXMgdGhlIHRyYWluaW5nIHRpbWVzIGJ5IG1vcmUgdGhhbiBhbiBvcmRlciBvZiBtYWduaXR1ZGUgd2l0aG91dCBhZmZlY3RpbmcgdGhlIHF1YWxpdHkgb2YgdGhlIHJlc3VsdGluZyBtb2RlbHMuIFRoZSBhbGdvcml0aG0gaXMgYWxzbyBtb3JlIGVmZmljaWVudCBhbmQgbXVjaCBtb3JlIHN0YWJsZSB0aGFuIGltcG9ydGFuY2Ugc2FtcGxpbmcgYmVjYXVzZSBpdCByZXF1aXJlcyBmYXIgZmV3ZXIgbm9pc2Ugc2FtcGxlcyB0byBwZXJmb3JtIHdlbGwuCldlIGRlbW9uc3RyYXRlIHRoZSBzY2FsYWJpbGl0eSBvZiB0aGUgcHJvcG9zZWQgYXBwcm9hY2ggYnkgdHJhaW5pbmcgc2V2ZXJhbCBuZXVyYWwgbGFuZ3VhZ2UgbW9kZWxzIG9uIGEgNDdNLXdvcmQgY29ycHVzIHdpdGggYSA4MEstd29yZCB2b2NhYnVsYXJ5LCBvYnRhaW5pbmcgc3RhdGUtb2YtdGhlLWFydCByZXN1bHRzIG9uIHRoZSBNaWNyb3NvZnQgUmVzZWFyY2ggU2VudGVuY2UgQ29tcGxldGlvbiBDaGFsbGVuZ2UgZGF0YXNldC4iLDQ1LjAsTEJMLFVucmVsZWFzZWQsVW5pdGVkIEtpbmdkb20gb2YgR3JlYXQgQnJpdGFpbiBhbmQgTm9ydGhlcm4gSXJlbGFuZCwsLCwsLDIwMjUtMTEtMjggMTE6NTM6NDQrMDA6MDAsLCwsLCxBY2FkZW1pYSwsLCwsVW5yZWxlYXNlZCwsLCwsLCwsT3BlcmF0aW9uIGNvdW50aW5nLCwsLCxObwpEcm9wb3V0IChJbWFnZU5ldCksVmlzaW9uLEltYWdlIGNsYXNzaWZpY2F0aW9uLFVuaXZlcnNpdHkgb2YgVG9yb250bywiR0UgSGludG9uLCBOIFNyaXZhc3RhdmEsIEEgS3JpemhldnNreSIsMjAxMi0wNi0wMyxJbXByb3ZpbmcgbmV1cmFsIG5ldHdvcmtzIGJ5IHByZXZlbnRpbmcgY28tYWRhcHRhdGlvbiBvZiBmZWF0dXJlIGRldGVjdG9ycyxodHRwczovL2FyeGl2Lm9yZy9hYnMvMTIwNy4wNTgwLDc5OTkuMCxIaWdobHkgY2l0ZWQsLCwiIiJXZSBhY2hpZXZlZCBjb21wYXJhYmxlIHBlcmZvcm1hbmNlIG9mIDQ4LjYlIGVycm9yIHVzaW5nIGEgc2luZ2xlIG5ldXJhbCBuZXR3b3JrIHdpdGggZml2ZSBjb252b2x1dGlvbmFsIGhpZGRlbiBsYXllcnMgaW50ZXJsZWF2ZWQgd2l0aCDigJxtYXgtcG9vbGluZ+KAnSBsYXllciBmb2xsb3dlZCBieSB0d28gZ2xvYmFsbHkKY29ubmVjdGVkIGxheWVycyBhbmQgYSBmaW5hbCAxMDAwLXdheSBzb2Z0bWF4IGxheWVyIiIiLDIuNzMxOTY4ZSsxNywiIiJhIHNpbmdsZSBOVklESUEgR1RYIDU4MCBHUFUuLi4gVHJhaW5pbmcgb24gSW1hZ2VOZXQgdGFrZXMKcm91Z2hseSBmb3VyIGRheXMgd2l0aCBkcm9wb3V0IGFuZCB0d28gZGF5cyB3aXRob3V0LiIiCjEuNTgxIFRGTE9QL3MgKiA0IGRheSAqIDg2NDAwIHMvZGF5ICogMC41IHV0aWxpemF0aW9uIiwyNjAwMDAwLCJJbiAyMDEwLCBhIHN1YnNldCBvZiAxMDAwIGNsYXNzZXMKd2l0aCByb3VnaGx5IDEwMDAgZXhhbXBsZXMgcGVyIGNsYXNzIHdhcyB0aGUgYmFzaXMgb2YgYW4gb2JqZWN0IHJlY29nbml0aW9uIGNvbXBldGl0aW9uLi4uIiw5Ni4wLDQgZGF5cyB3aXRoIGRyb3BvdXQ7IDIgZGF5cyB3aXRob3V0IGRyb3BvdXQsTlZJRElBIEdlRm9yY2UgR1RYIDU4MCwsQ29uZmlkZW50LCJEZWVwIG5ldXJhbCBuZXRzIHdpdGggYSBsYXJnZSBudW1iZXIgb2YgcGFyYW1ldGVycyBhcmUgdmVyeSBwb3dlcmZ1bCBtYWNoaW5lIGxlYXJuaW5nIHN5c3RlbXMuIEhvd2V2ZXIsIG92ZXJmaXR0aW5nIGlzIGEgc2VyaW91cyBwcm9ibGVtIGluIHN1Y2ggbmV0d29ya3MuIExhcmdlIG5ldHdvcmtzIGFyZSBhbHNvIHNsb3cgdG8gdXNlLCBtYWtpbmcgaXQgZGlmZmljdWx0IHRvIGRlYWwgd2l0aCBvdmVyZml0dGluZyBieSBjb21iaW5pbmcgdGhlIHByZWRpY3Rpb25zIG9mIG1hbnkgZGlmZmVyZW50IGxhcmdlIG5ldXJhbCBuZXRzIGF0IHRlc3QgdGltZS4gRHJvcG91dCBpcyBhIHRlY2huaXF1ZSBmb3IgYWRkcmVzc2luZyB0aGlzIHByb2JsZW0uIFRoZSBrZXkgaWRlYSBpcyB0byByYW5kb21seSBkcm9wIHVuaXRzIChhbG9uZyB3aXRoIHRoZWlyIGNvbm5lY3Rpb25zKSBmcm9tIHRoZSBuZXVyYWwgbmV0d29yayBkdXJpbmcgdHJhaW5pbmcuIFRoaXMgcHJldmVudHMgdW5pdHMgZnJvbSBjby1hZGFwdGluZyB0b28gbXVjaC4gRHVyaW5nIHRyYWluaW5nLCBkcm9wb3V0IHNhbXBsZXMgZnJvbSBhbiBleHBvbmVudGlhbCBudW1iZXIgb2YgZGlmZmVyZW50IHRoaW5uZWQgbmV0d29ya3MuIEF0IHRlc3QgdGltZSwgaXQgaXMgZWFzeSB0byBhcHByb3hpbWF0ZSB0aGUgZWZmZWN0IG9mIGF2ZXJhZ2luZyB0aGUgcHJlZGljdGlvbnMgb2YgYWxsIHRoZXNlIHRoaW5uZWQgbmV0d29ya3MgYnkgc2ltcGx5IHVzaW5nIGEgc2luZ2xlIHVudGhpbm5lZCBuZXR3b3JrIHRoYXQgaGFzIHNtYWxsZXIgd2VpZ2h0cy4gVGhpcyBzaWduaWZpY2FudGx5IHJlZHVjZXMgb3ZlcmZpdHRpbmcgYW5kIGdpdmVzIG1ham9yIGltcHJvdmVtZW50cyBvdmVyIG90aGVyIHJlZ3VsYXJpemF0aW9uIG1ldGhvZHMuIFdlIHNob3cgdGhhdCBkcm9wb3V0IGltcHJvdmVzIHRoZSBwZXJmb3JtYW5jZSBvZiBuZXVyYWwgbmV0d29ya3Mgb24gc3VwZXJ2aXNlZCBsZWFybmluZyB0YXNrcyBpbiB2</x:v>
      </x:c>
    </x:row>
    <x:row r="301" ht="18" customHeight="1">
      <x:c r="A301" s="17" t="n">
        <x:v>296</x:v>
      </x:c>
      <x:c r="B301" s="17" t="n">
        <x:v>310</x:v>
      </x:c>
      <x:c r="C301" s="160" t="str">
        <x:v>aXNpb24sIHNwZWVjaCByZWNvZ25pdGlvbiwgZG9jdW1lbnQgY2xhc3NpZmljYXRpb24gYW5kIGNvbXB1dGF0aW9uYWwgYmlvbG9neSwgb2J0YWluaW5nIHN0YXRlLW9mLXRoZS1hcnQgcmVzdWx0cyBvbiBtYW55IGJlbmNobWFyayBkYXRhIHNldHMuIiwsLFVucmVsZWFzZWQsQ2FuYWRhLCwsLCwsMjAyNi0wNS0yNSAxMjoxOToxNCswMDowMCwsLCwsLEFjYWRlbWlhLCwsLCxVbnJlbGVhc2VkLCwsNy45NTI1NTU4MzI3NTk3NDQsLEZQMzIsVHJ1ZSwsSGFyZHdhcmUsLCwsLE5vCkRyb3BvdXQgKENJRkFSKSxWaXNpb24sQ2hhcmFjdGVyIHJlY29nbml0aW9uIChPQ1IpLFVuaXZlcnNpdHkgb2YgVG9yb250bywiR0UgSGludG9uLCBOIFNyaXZhc3RhdmEsIEEgS3JpemhldnNreSIsMjAxMi0wNi0wMyxJbXByb3ZpbmcgbmV1cmFsIG5ldHdvcmtzIGJ5IHByZXZlbnRpbmcgY28tYWRhcHRhdGlvbiBvZiBmZWF0dXJlIGRldGVjdG9ycyxodHRwczovL2FyeGl2Lm9yZy9hYnMvMTIwNy4wNTgwLDc5OTkuMCxIaWdobHkgY2l0ZWQsLCwsNDI2ODcwMDAwMDAwMDAwMC4wLCIiImEgc2luZ2xlIE5WSURJQSBHVFggNTgwIEdQVS4gVHJhaW5pbmcgb24gQ0lGQVItMTAgdGFrZXMgcm91Z2hseSA5MCBtaW51dGVzIiIgcDE3CjEuNTgxIFRGTE9QL3MgKiA5MCBtaW4gKiA2MCBzL21pbiAqIDAuNSB1dGlsaXphdGlvbiIsNjAwMDAsLDEuNSw5MCBtaW51dGVzLE5WSURJQSBHZUZvcmNlIEdUWCA1ODAsLENvbmZpZGVudCwiRGVlcCBuZXVyYWwgbmV0cyB3aXRoIGEgbGFyZ2UgbnVtYmVyIG9mIHBhcmFtZXRlcnMgYXJlIHZlcnkgcG93ZXJmdWwgbWFjaGluZSBsZWFybmluZyBzeXN0ZW1zLiBIb3dldmVyLCBvdmVyZml0dGluZyBpcyBhIHNlcmlvdXMgcHJvYmxlbSBpbiBzdWNoIG5ldHdvcmtzLiBMYXJnZSBuZXR3b3JrcyBhcmUgYWxzbyBzbG93IHRvIHVzZSwgbWFraW5nIGl0IGRpZmZpY3VsdCB0byBkZWFsIHdpdGggb3ZlcmZpdHRpbmcgYnkgY29tYmluaW5nIHRoZSBwcmVkaWN0aW9ucyBvZiBtYW55IGRpZmZlcmVudCBsYXJnZSBuZXVyYWwgbmV0cyBhdCB0ZXN0IHRpbWUuIERyb3BvdXQgaXMgYSB0ZWNobmlxdWUgZm9yIGFkZHJlc3NpbmcgdGhpcyBwcm9ibGVtLiBUaGUga2V5IGlkZWEgaXMgdG8gcmFuZG9tbHkgZHJvcCB1bml0cyAoYWxvbmcgd2l0aCB0aGVpciBjb25uZWN0aW9ucykgZnJvbSB0aGUgbmV1cmFsIG5ldHdvcmsgZHVyaW5nIHRyYWluaW5nLiBUaGlzIHByZXZlbnRzIHVuaXRzIGZyb20gY28tYWRhcHRpbmcgdG9vIG11Y2guIER1cmluZyB0cmFpbmluZywgZHJvcG91dCBzYW1wbGVzIGZyb20gYW4gZXhwb25lbnRpYWwgbnVtYmVyIG9mIGRpZmZlcmVudCB0aGlubmVkIG5ldHdvcmtzLiBBdCB0ZXN0IHRpbWUsIGl0IGlzIGVhc3kgdG8gYXBwcm94aW1hdGUgdGhlIGVmZmVjdCBvZiBhdmVyYWdpbmcgdGhlIHByZWRpY3Rpb25zIG9mIGFsbCB0aGVzZSB0aGlubmVkIG5ldHdvcmtzIGJ5IHNpbXBseSB1c2luZyBhIHNpbmdsZSB1bnRoaW5uZWQgbmV0d29yayB0aGF0IGhhcyBzbWFsbGVyIHdlaWdodHMuIFRoaXMgc2lnbmlmaWNhbnRseSByZWR1Y2VzIG92ZXJmaXR0aW5nIGFuZCBnaXZlcyBtYWpvciBpbXByb3ZlbWVudHMgb3ZlciBvdGhlciByZWd1bGFyaXphdGlvbiBtZXRob2RzLiBXZSBzaG93IHRoYXQgZHJvcG91dCBpbXByb3ZlcyB0aGUgcGVyZm9ybWFuY2Ugb2YgbmV1cmFsIG5ldHdvcmtzIG9uIHN1cGVydmlzZWQgbGVhcm5pbmcgdGFza3MgaW4gdmlzaW9uLCBzcGVlY2ggcmVjb2duaXRpb24sIGRvY3VtZW50IGNsYXNzaWZpY2F0aW9uIGFuZCBjb21wdXRhdGlvbmFsIGJpb2xvZ3ksIG9idGFpbmluZyBzdGF0ZS1vZi10aGUtYXJ0IHJlc3VsdHMgb24gbWFueSBiZW5jaG1hcmsgZGF0YSBzZXRzLiIsLCxVbnJlbGVhc2VkLENhbmFkYSwsLCwsLDIwMjYtMDUtMjUgMTI6MTk6MTQrMDA6MDAsLCwsLCxBY2FkZW1pYSwsLCwsT3BlbiAobm9uLWNvbW1lcmNpYWwpLGh0dHA6Ly93d3cuY3MudG9yb250by5lZHUvfm5pdGlzaC9kcm9wb3V0IHNlZSBtb2RlbCBmaWxlcywsLCxGUDMyLCwsSGFyZHdhcmUsLCwsLE5vCkRyb3BvdXQgKE1OSVNUKSxWaXNpb24sQ2hhcmFjdGVyIHJlY29nbml0aW9uIChPQ1IpLFVuaXZlcnNpdHkgb2YgVG9yb250bywiR0UgSGludG9uLCBOIFNyaXZhc3RhdmEsIEEgS3JpemhldnNreSIsMjAxMi0wNi0wMyxJbXByb3ZpbmcgbmV1cmFsIG5ldHdvcmtzIGJ5IHByZXZlbnRpbmcgY28tYWRhcHRhdGlvbiBvZiBmZWF0dXJlIGRldGVjdG9ycyxodHRwczovL2FyeGl2Lm9yZy9hYnMvMTIwNy4wNTgwLDc5OTkuMCxIaWdobHkgY2l0ZWQsLDU1OTQwMTAuMCwiV2Ugc2hvdyByZXN1bHRzIGZvciA0IG5ldHMgKDc4NC04MDAtODAwLTEwLCA3ODQtMTIwMC0xMjAwLTEwLCA3ODQtMjAwMC0yMDAwLTEwLCA3ODQtMTIwMC0xMjAwLTEyMDAtMTApCgo3ODQqMjAwMCsyMDAwKjIwMDArMTAqMjAwMCs2MDEwPTU1OTQwMTAiLDYwMzkzNzA4MDAwMDAwMDAuMCwiTnVtIG11bC1hZGQgLyBmb3J3YXJkIHBhc3MKMiBGTE9QcyAvIG11bHQtYWRkCjMgdG90YWwgbXVsdC1hZGQgLyBmcCBtdWx0LWFkZAozMDAwIGVwb2Nocwo2MDAwMCB0cmFpbmluZyBzYW1wbGVzIiw2MDAwMCwiVGhlIE1OSVNUIGRhdGFiYXNlIGNvbnRhaW5zIDYwLDAwMCB0cmFpbmluZyBpbWFnZXMgYW5kIDEwLDAwMCB0ZXN0aW5nIGltYWdlcyAoV2lraXBlZGlhKSIsLCxOVklESUEgR2VGb3JjZSBHVFggNTgwLCxDb25maWRlbnQsIkRlZXAgbmV1cmFsIG5ldHMgd2l0aCBhIGxhcmdlIG51bWJlciBvZiBwYXJhbWV0ZXJzIGFyZSB2ZXJ5IHBvd2VyZnVsIG1hY2hpbmUgbGVhcm5pbmcgc3lzdGVtcy4gSG93ZXZlciwgb3ZlcmZpdHRpbmcgaXMgYSBzZXJpb3VzIHByb2JsZW0gaW4gc3VjaCBuZXR3b3Jrcy4gTGFyZ2UgbmV0d29ya3MgYXJlIGFsc28gc2xvdyB0byB1c2UsIG1ha2luZyBpdCBkaWZmaWN1bHQgdG8gZGVhbCB3aXRoIG92ZXJmaXR0aW5nIGJ5IGNvbWJpbmluZyB0aGUgcHJlZGljdGlvbnMgb2YgbWFueSBkaWZmZXJlbnQgbGFyZ2UgbmV1cmFsIG5ldHMgYXQgdGVzdCB0aW1lLiBEcm9wb3V0IGlzIGEgdGVjaG5pcXVlIGZvciBhZGRyZXNzaW5nIHRoaXMgcHJvYmxlbS4gVGhlIGtleSBpZGVhIGlzIHRvIHJhbmRvbWx5IGRyb3AgdW5pdHMgKGFsb25nIHdpdGggdGhlaXIgY29ubmVjdGlvbnMpIGZyb20gdGhlIG5ldXJhbCBuZXR3b3JrIGR1cmluZyB0cmFpbmluZy4gVGhpcyBwcmV2ZW50cyB1bml0cyBmcm9tIGNvLWFkYXB0aW5nIHRvbyBtdWNoLiBEdXJpbmcgdHJhaW5pbmcsIGRyb3BvdXQgc2FtcGxlcyBmcm9tIGFuIGV4cG9uZW50aWFsIG51bWJlciBvZiBkaWZmZXJlbnQgdGhpbm5lZCBuZXR3b3Jrcy4gQXQgdGVzdCB0aW1lLCBpdCBpcyBlYXN5IHRvIGFwcHJveGltYXRlIHRoZSBlZmZlY3Qgb2YgYXZlcmFnaW5nIHRoZSBwcmVkaWN0aW9ucyBvZiBhbGwgdGhlc2UgdGhpbm5lZCBuZXR3b3JrcyBieSBzaW1wbHkgdXNpbmcgYSBzaW5nbGUgdW50aGlubmVkIG5ldHdvcmsgdGhhdCBoYXMgc21hbGxlciB3ZWlnaHRzLiBUaGlzIHNpZ25pZmljYW50bHkgcmVkdWNlcyBvdmVyZml0dGluZyBhbmQgZ2l2ZXMgbWFqb3IgaW1wcm92ZW1lbnRzIG92ZXIgb3RoZXIgcmVndWxhcml6YXRpb24gbWV0aG9kcy4gV2Ugc2hvdyB0aGF0IGRyb3BvdXQgaW1wcm92ZXMgdGhlIHBlcmZvcm1hbmNlIG9mIG5ldXJhbCBuZXR3b3JrcyBvbiBzdXBlcnZpc2VkIGxlYXJuaW5nIHRhc2tzIGluIHZpc2lvbiwgc3BlZWNoIHJlY29nbml0aW9uLCBkb2N1bWVudCBjbGFzc2lmaWNhdGlvbiBhbmQgY29tcHV0YXRpb25hbCBiaW9sb2d5LCBvYnRhaW5pbmcgc3RhdGUtb2YtdGhlLWFydCByZXN1bHRzIG9uIG1hbnkgYmVuY2htYXJrIGRhdGEgc2V0cy4iLCwsVW5yZWxlYXNlZCxDYW5hZGEsLCwsLCwyMDI2LTA1LTI1IDEyOjE5OjEzKzAwOjAwLCwsLCwsQWNhZGVtaWEsLCwsLE9wZW4gKG5vbi1jb21tZXJjaWFsKSxodHRwOi8vd3d3LmNzLnRvcm9udG8uZWR1L35uaXRpc2gvZHJvcG91dCBzZWUgbW9kZWwgZmlsZXMsLCwsLCwsT3BlcmF0aW9uIGNvdW50aW5nLCwsLCxObwpEcm9wb3V0IChUSU1JVCksU3BlZWNoLFNwZWVjaCByZWNvZ25pdGlvbiAoQVNSKSxVbml2ZXJzaXR5IG9mIFRvcm9udG8sIkdFIEhpbnRvbiwgTiBTcml2YXN0YXZhLCBBIEtyaXpoZXZza3kiLDIwMTItMDYtMDMsSW1wcm92aW5nIG5ldXJhbCBuZXR3b3JrcyBieSBwcmV2ZW50aW5nIGNvLWFkYXB0YXRpb24gb2YgZmVhdHVyZSBkZXRlY3RvcnMsaHR0cHM6Ly9hcnhpdi5vcmcvYWJzLzEyMDcuMDU4MCw3OTk5LjAsSGlnaGx5IGNpdGVkLCw0ODg0MDE4NS4wLFRoZSBpbnB1dCB0byB0aGUgbmV0IGlzIDIxIGFkamFjZW50IGZyYW1lcyB3aXRoIGFuIGFkdmFuY2Ugb2YgMTBtcyBwZXIgZnJhbWUuIFRoZSBuZXVyYWwgbmV0IGhhcyA0IGZ1bGx5LWNvbm5lY3RlZCBoaWRkZW4gbGF5ZXJzIG9mIDQwMDAgdW5pdHMgcGVyIGxheWVyIGFuZCAxODUg4oCcc29mdG1heOKAnSBvdXRwdXQgdW5pdHMgdGhhdCBhcmUgc3Vic2VxdWVudGx5IG1lcmdlZCBpbnRvIHRoZSAzOSBkaXN0aW5jdCBjbGFzc2VzIHVzZWQgZm9yIHRoZSBiZW5jaG1hcmsuLCwsLCI0MTYyIHV0dGVyYW5jZXMsIGd1ZXNzdGltYXRlZCBhdmcgMTAgd29yZHMgcGVyIHV0dGVyYW5jZSIsLCxOVklESUEgR2VGb3JjZSBHVFggNTgwLCwsIkRlZXAgbmV1cmFsIG5ldHMgd2l0aCBhIGxhcmdlIG51bWJlciBvZiBwYXJhbWV0ZXJzIGFyZSB2ZXJ5IHBvd2VyZnVsIG1hY2hpbmUgbGVhcm5pbmcgc3lzdGVtcy4gSG93ZXZlciwgb3ZlcmZpdHRpbmcgaXMgYSBzZXJpb3VzIHByb2JsZW0gaW4gc3VjaCBuZXR3b3Jrcy4gTGFyZ2UgbmV0d29ya3MgYXJlIGFsc28gc2xvdyB0byB1c2UsIG1ha2luZyBpdCBkaWZmaWN1bHQgdG8gZGVhbCB3aXRoIG92ZXJmaXR0aW5nIGJ5IGNvbWJpbmluZyB0aGUgcHJlZGljdGlvbnMgb2YgbWFueSBkaWZmZXJlbnQgbGFyZ2UgbmV1cmFsIG5ldHMgYXQgdGVzdCB0aW1lLiBEcm9wb3V0IGlzIGEgdGVjaG5pcXVlIGZvciBhZGRyZXNzaW5nIHRoaXMgcHJvYmxlbS4gVGhlIGtleSBpZGVhIGlzIHRvIHJhbmRvbWx5IGRyb3AgdW5pdHMgKGFsb25nIHdpdGggdGhlaXIgY29ubmVjdGlvbnMpIGZyb20gdGhlIG5ldXJhbCBuZXR3b3JrIGR1cmluZyB0cmFpbmluZy4gVGhpcyBwcmV2ZW50cyB1bml0cyBmcm9tIGNvLWFkYXB0aW5nIHRvbyBtdWNoLiBEdXJpbmcgdHJhaW5pbmcsIGRyb3BvdXQgc2FtcGxlcyBmcm9tIGFuIGV4cG9uZW50aWFsIG51bWJlciBvZiBkaWZmZXJlbnQgdGhpbm5lZCBuZXR3b3Jrcy4gQXQgdGVzdCB0aW1lLCBpdCBpcyBlYXN5IHRvIGFwcHJveGltYXRlIHRoZSBlZmZlY3Qgb2YgYXZlcmFnaW5nIHRoZSBwcmVkaWN0aW9ucyBvZiBhbGwgdGhlc2UgdGhpbm5lZCBuZXR3b3JrcyBieSBzaW1wbHkgdXNpbmcgYSBzaW5nbGUgdW50aGlubmVkIG5ldHdvcmsgdGhhdCBoYXMgc21hbGxlciB3ZWlnaHRzLiBUaGlzIHNpZ25pZmljYW50bHkgcmVkdWNlcyBvdmVyZml0dGluZyBhbmQgZ2l2ZXMgbWFqb3IgaW1wcm92ZW1lbnRzIG92ZXIgb3RoZXIgcmVndWxhcml6YXRpb24gbWV0aG9kcy4gV2Ugc2hvdyB0aGF0IGRyb3BvdXQgaW1wcm92ZXMgdGhlIHBlcmZvcm1hbmNlIG9mIG5ldXJhbCBuZXR3b3JrcyBvbiBzdXBlcnZpc2VkIGxlYXJuaW5nIHRhc2tzIGluIHZpc2lvbiwgc3BlZWNoIHJlY29nbml0aW9uLCBkb2N1bWVudCBjbGFzc2lmaWNhdGlvbiBhbmQgY29tcHV0YXRpb25hbCBiaW9sb2d5LCBvYnRhaW5pbmcgc3RhdGUtb2YtdGhlLWFydCByZXN1bHRzIG9uIG1hbnkgYmVuY2htYXJrIGRhdGEgc2V0cy4iLCwsVW5yZWxlYXNlZCxDYW5hZGEsLCwsLCwyMDI2LTA1LTI1IDEyOjE5OjE0KzAwOjAwLCwsLCwsQWNhZGVtaWEsLCwsLE9wZW4gKG5vbi1jb21tZXJjaWFsKSxodHRwOi8vd3d3LmNzLnRvcm9udG8uZWR1L35uaXRpc2gvZHJvcG91dCBzZWUgbW9kZWwgZmlsZXMsLCwsLCwsLCwsLCxObwpNQ0ROTiAoTU5JU1QpLFZpc2lvbiwiQ2hhcmFjdGVyIHJlY29nbml0aW9uIChPQ1IpLEltYWdlIGNsYXNzaWZpY2F0aW9uIiwiSURTSUEsU1VQU0kiLCJEYW4gQ2lyZcWfYW4sIFVlbGkgTWVpZXIsIEp1ZXJnZW4gU2NobWlkaHViZXIiLDIwMTItMDItMTMsTXVsdGktY29sdW1uIERlZXAgTmV1cmFsIE5ldHdvcmtzIGZvciBJbWFnZSBDbGFzc2lmaWNhdGlvbixodHRwczovL2FyeGl2Lm9yZy9hYnMvMTIwMi4yNzQ1djEsNDgyOC4wLCwsMjY1MzcwMC4wLCIiIldlIHRyYWluIGZpdmUgRE5OIGNvbHVtbnMgcGVyIG5vcm1hbGl6YXRpb24sIHJlc3VsdGluZyBpbiBhIHRvdGFsIG9mIDM1IGNvbHVtbnMgZm9yIHRoZSBlbnRpcmUgTUNETk4uCltFYWNoIEROTiBoYXMgYW4gYXJjaGl0ZWN0dXJlXSAxeDI5eDI5LTIwQzQtTVAyLTQwQzUtTVAzLTE1ME4tMTBOIEROTiIiCgpQYXJhbWV0ZXIgY2FsY3VsYXRpb246IDIwKjQqNCsyMCo0MCo1KjUrMTUwKjQwKjMqMysxMCoxNTA9NzU4MjAKMzUqNzU4MjA9MjY1MzcwMCIsMS41N2UrMTYsIk51bSBvZiBtdWx0aXBseS1hZGRzIHBlciBmb3J3YXJkIHBhc3MKMiBGTE9Qcy9tdWx0LWFkZAozIChmcCticCBGTE9QcyAvIGZwIEZMT1BzKQo4MDAgZXBvY2hzCjYwLjAwMCB0cmFpbmluZyBzaXplCjM1IG5ldHdvcmtzCgoiIlRyYWluaW5nIGEgRE5OIHRha2VzIGFsbW9zdCAxNCBob3VycyBhbmQgYWZ0ZXIgNTAwIHRyYWluaW5nIGVwb2NocyBsaXR0bGUgYWRkaXRpb25hbCBpbXByb3ZlbWVudCBpcyBvYnNlcnZlZCIiCgo1MDAqNjAwMDAqMyoxNzQxNDc0MDA9MS41N2UrMTYiLDIxMDAwMDAsIlRoZSBNTklTVCBkYXRhYmFzZSBjb250YWlucyA2MCwwMDAgdHJhaW5pbmcgaW1hZ2VzIGFuZCAxMCwwMDAgdGVzdGluZyBpbWFnZXMgKFdpa2lwZWRpYSkiLCwsLCxMaWtlbHksIlRyYWRpdGlvbmFsIG1ldGhvZHMgb2YgY29tcHV0ZXIgdmlzaW9uIGFuZCBtYWNoaW5lIGxlYXJuaW5nIGNhbm5vdCBtYXRjaCBodW1hbiBwZXJmb3JtYW5jZSBvbiB0YXNrcyBzdWNoIGFzIHRoZSByZWNvZ25pdGlvbiBvZiBoYW5kd3JpdHRlbiBkaWdpdHMgb3IgdHJhZmZpYyBzaWducy4gT3VyIGJpb2xvZ2ljYWxseSBwbGF1c2libGUgZGVlcCBhcnRpZmljaWFsIG5ldXJhbCBuZXR3b3JrIGFyY2hpdGVjdHVyZXMgY2FuLiBTbWFsbCAob2Z0ZW4gbWluaW1hbCkgcmVjZXB0aXZlIGZpZWxkcyBvZiBjb252b2x1dGlvbmFsIHdpbm5lci10YWtlLWFsbCBuZXVyb25zIHlpZWxkIGxhcmdlIG5ldHdvcmsgZGVwdGgsIHJlc3VsdGluZyBpbiByb3VnaGx5IGFzIG1hbnkgc3BhcnNlbHkgY29ubmVjdGVkIG5ldXJhbCBsYXllcnMgYXMgZm91bmQgaW4gbWFtbWFscyBiZXR3ZWVuIHJldGluYSBhbmQgdmlzdWFsIGNvcnRleC4gT25seSB3aW5uZXIgbmV1cm9ucyBhcmUgdHJhaW5lZC4gU2V2ZXJhbCBkZWVwIG5ldXJhbCBjb2x1bW5zIGJlY29tZSBleHBlcnRzIG9uIGlucHV0cyBwcmVwcm9jZXNzZWQgaW4gZGlmZmVyZW50IHdheXM7IHRoZWlyIHByZWRpY3Rpb25zIGFyZSBhdmVyYWdlZC4gR3JhcGhpY3MgY2FyZHMgYWxsb3cgZm9yIGZhc3QgdHJhaW5pbmcuIE9uIHRoZSB2ZXJ5IGNvbXBldGl0aXZlIE1OSVNUIGhhbmR3cml0aW5nIGJlbmNobWFyaywgb3VyIG1ldGhvZCBpcyB0aGUgZmlyc3QgdG8gYWNoaWV2ZSBuZWFyLWh1bWFuIHBlcmZvcm1hbmNlLiBPbiBhIHRyYWZmaWMgc2lnbiByZWNvZ25pdGlvbiBiZW5jaG1hcmsgaXQgb3V0cGVyZm9ybXMgaHVtYW5zIGJ5IGEgZmFjdG9yIG9mIHR3by4gV2UgYWxzbyBpbXByb3ZlIHRoZSBzdGF0ZS1vZi10aGUtYXJ0IG9uIGEgcGxldGhvcmEgb2YgY29tbW9uIGltYWdlIGNsYXNzaWZpY2F0aW9uIGJlbmNobWFya3MuIiw4MDAuMCwsVW5yZWxlYXNlZCwiU3dpdHplcmxhbmQsU3dpdHplcmxhbmQiLCwsLCwsMjAyNi0wMi0xMSAxOToyMzo0NSswMDowMCwsLCwsLCJBY2FkZW1pYSxBY2FkZW1pYSIsLCwsLFVucmVsZWFzZWQsLCwsLCwsLE9wZXJhdGlvbiBjb3VudGluZywsLCwsTm8KSE9HV0lMRCEsT3RoZXIsVGV4dCBjbGFzc2lmaWNhdGlvbixVbml2ZXJzaXR5IG9mIFdpc2NvbnNpbiBNYWRpc29uLCJGIE5pdSwgQiBSZWNodCwgQyBSw6ksIFNKIFdyaWdodCIsMjAxMS0xMS0xMSxIT0dXSUxEITogQSBMb2NrLUZyZWUgQXBwcm9hY2ggdG8gUGFyYWxsZWxpemluZyBTdG9jaGFzdGljIEdyYWRpZW50IERlc2NlbnQsaHR0cHM6Ly9hcnhpdi5vcmcvYWJzLzExMDYuNTczMCwyMzU2LjAsLCwsLCwsLCwsLCwsVW5rbm93biwsLCwsVW5pdGVkIFN0YXRlcyBvZiBBbWVyaWNhLCwsLCwsMjAyNi0wNS0yNSAxMjoxOToxNCswMDowMCwsLCwsLEFjYWRlbWlhLCwsLCwsLCwsLCwsLCwsLCwsCk5MUCBmcm9tIHNjcmF0Y2gsTGFuZ3VhZ2UsTGFuZ3VhZ2UgU3RydWN0dXJlIE1vZGVsaW5nLCJORUMgTGFib3JhdG9yaWVzLFByaW5jZXRvbiBVbml2ZXJzaXR5IiwiUm9uYW4gQ29sbG9iZXJ0LCBKLiBXZXN0b24sIEwuIEJvdHRvdSwgTWljaGFlbCBLYXJsZW4sIEsuIEthdnVrY3VvZ2x1LCBQLiBLdWtzYSIsMjAxMS0xMS0wOCxOYXR1cmFsIExhbmd1YWdlIFByb2Nlc3NpbmcgKEFsbW9zdCkgZnJvbSBTY3JhdGNoLGh0dHBzOi8vd3d3LmptbHIub3JnL3BhcGVycy92b2x1bWUxMi9jb2xsb2JlcnQxMWEvY29sbG9iZXJ0MTFhLnBkZiw3NjQwLjAsSGlnaGx5IGNpdGVkLCw1MDAwMDAwLjAsIiIiVGhlIGNhcGFjaXR5IG9mIG91ciBuZXR3b3JrIGFyY2hpdGVjdHVyZXMgbGllcyBtYWlubHkgaW4gdGhlIHdvcmQgbG9va3VwIHRhYmxlLCB3aGljaCBjb250YWlucyA1MCDDlyAxMDAsMDAwIHBhcmFtZXRlcnMgdG8gdHJhaW4uIFsuLi5dIG1vc3Qgb2YgdGhlIHRyYWluYWJsZSBwYXJhbWV0ZXJzIGFyZSBsb2NhdGVkIGluIHRoZSBsb29rdXAgdGFibGVzLiIiIiwsLDg1MjAwMDAwMCwiIiJTZWN0aW9uIDQgbGV2ZXJhZ2VzIGxhcmdlIHVubGFiZWxlZCBkYXRhIHNldHMgKOKIvCA4NTIgbWlsbGlvbiB3b3JkcykiIiIsNzIuMCwiIiJDaHVua2luZyBhbmQgTkVSIHRha2UgYWJvdXQgb25lIGhvdXIgdG8gdHJhaW4sIFBPUyB0YWtlcyBmZXcgaG91cnMsIGFuZCBTUkwgdGFrZXMgYWJvdXQgdGhyZWUgZGF5cy4iIgpTUkwgaXMgdGhlIGxvbmdlc3QgdGFzay4iLCwsLCwsLCwiVW5pdGVkIFN0YXRlcyBvZiBBbWVyaWNhLFVuaXRlZCBTdGF0ZXMgb2YgQW1lcmljYSIsLCwsLCwyMDI1LTExLTI4IDExOjUzOjQ0KzAwOjAwLCwsLCwsIkluZHVzdHJ5LEFjYWRlbWlhIiwsLCwsLCwsLCwsLCwsLCwsLApEb21haW4gQWRhcHRhdGlvbixWaXNpb24sT2JqZWN0IHJlY29nbml0aW9uLFVuaXZlcnNpdHkgb2YgTWFyeWxhbmQsIlJhZ2h1cmFtYW4gR29wYWxhbiwgUnVvbmFuIExpLCBSYW1hIENoZWxsYXBwYSIsMjAxMS0xMS0wNixEb21haW4gQWRhcHRhdGlvbiBmb3IgT2JqZWN0IFJlY29nbml0aW9uOiBBbiBVbnN1cGVydmlzZWQgQXBwcm9hY2gsaHR0cDovL2Z0cC5pZGlhcC5jaC9wdWIvY291cnNlcy9FRS03MDAvbWF0ZXJpYWwvMDUtMTItMjAxMi8yMDExX0lDQ1ZfRG9tYWluQWRhcHRhdGlvbi5wZGYsMTA3MS4wLCwsMTUyNjAuMCwiRGlkIG5vdCB0YWtlIGludG8gYWNjb3VudCBpbml0aWFsIGltYWdlIGZlYXR1cmUgZXh0cmFjdGlvbiwgb25seSBub3ZlbCBzdHVmZi4KCjEuIFBlcmZvcm0gUENBIG9uIHRoZSBmZWF0dXJlIG1hdHJpY2VzIGZyb20gYm90aCBkb21haW5zLiBMZWFybmFibGUgcGFyYW1ldGVycyBhcmUgcHJvamVjdGlvbiBtYXRyaWNlcy4KPSA4MDAgKCMgZmVhdHVyZXMpIHggMjAwIChyZWR1Y2VkIGRpbWVuc2lvbikgeCAyIChvbmNlIHBlciBzdWJkb21haW4pCgoyLiBQZXJmb3JtIHBhcnRpYWwgbGVhc3Qgc3F1YXJlcyByZWdyZXNzaW9uLiBMZWFybmFibGUgcGFyYW1ldGVycyBhcmUKCk1hdHJpeCBQIHdpdGggZGltZW5zaW9ucyAyMDAgKCMgZmVhdHVyZXMpIHggMzAgKGRpbWVuc2lvbiBvZiBsYXRlbnQgc3BhY2UpCk1hdHJpeCBRIHdpdGggZGltZW5zaW9ucyAxICgjIHJlc3BvbnNlcykgeCAzMCAoZGltZW5zaW9uIG9mIGxhdGVudCBzcGFjZSkKUHJvamVjdGlvbiBtYXRyaXggb2YgWCBvbnRvIGxhdGVudCBzcGFjZTogIDIwMCAoIyBmZWF0dXJlcykgeCAzMCAoZGltZW5zaW9uIG9mIGxhdGVudCBzcGFjZSkKUHJvamVjdGlvbiBtYXRyaXggb2YgWSBvbnRvIGxhdGVudCBzcGFjZTogIDEgKCMgcmVzcG9uc2VzKSB4IDMwIChkaW1lbnNpb24gb2YgbGF0ZW50IHNwYWNlKQoiLCwsMjc5MCwiRGF0YXNldCBpbnRyb2R1Y2VkIGluICdBZGFwdGluZyBWaXN1YWwgQ2F0ZWdvcnkgTW9kZWxzIHRvIE5ldwpEb21haW5zJyIsLCwsU3VwZXJ2aXNlZCwsLCwsLFVuaXRlZCBTdGF0ZXMgb2YgQW1lcmljYSwsLCwsLDIwMjUtMTEtMjggMTE6NTM6NDQrMDA6MDAsLCwsLCxBY2FkZW1pYSwsLCwsLCwsLCwsLCwsLCwsLApBZGFwdGl2ZSBTdWJncmFkLExhbmd1YWdlLFRleHQgY2xhc3NpZmljYXRpb24sIlRlY2huaW9uIC0gSXNyYWVsIEluc3RpdHV0ZSBvZiBUZWNobm9sb2d5LEdvb2dsZSxVbml2ZXJzaXR5IG9mIENhbGlmb3JuaWEgKFVDKSBCZXJrZWxleSIsIkogRHVjaGksIEUgSGF6YW4sIFkgU2luZ2VyIiwyMDExLTEwLTAzLEFkYXB0aXZlIFN1YmdyYWRpZW50IE1ldGhvZHMgZm9yIE9ubGluZSBMZWFybmluZyBhbmQgU3RvY2hhc3RpYyBPcHRpbWl6YXRpb24saHR0cHM6Ly9kbC5hY20ub3JnL2RvaS8xMC41NTU1LzE5NTMwNDguMjAyMTA2OCwxMTAxOC4wLEhpZ2hseSBjaXRlZCwsLCwsLDgwMDAwMCwsLCwsLFVua25vd24sIldlIHByZXNlbnQgYSBuZXcgZmFtaWx5IG9mIHN1YmdyYWRpZW50IG1ldGhvZHMgdGhhdCBkeW5hbWljYWxseSBpbmNvcnBvcmF0ZSBrbm93bGVkZ2Ugb2YgdGhlIGdlb21ldHJ5IG9mIHRoZSBkYXRhIG9ic2VydmVkIGluIGVhcmxpZXIgaXRlcmF0aW9ucyB0byBwZXJmb3JtIG1vcmUgaW5mb3JtYXRpdmUgZ3JhZGllbnQtYmFzZWQgbGVhcm5pbmcuIE1ldGFwaG9yaWNhbGx5LCB0aGUgYWRhcHRhdGlvbiBhbGxvd3MgdXMgdG8gZmluZCBuZWVkbGVzIGluIGhheXN0YWNrcyBpbiB0aGUgZm9ybSBvZiB2ZXJ5IHByZWRpY3RpdmUgYnV0IHJhcmVseSBzZWVuIGZlYXR1cmVzLiBPdXIgcGFyYWRpZ20gc3RlbXMgZnJvbSByZWNlbnQgYWR2YW5jZXMgaW4gc3RvY2hhc3RpYyBvcHRpbWl6YXRpb24gYW5kIG9ubGluZSBsZWFybmluZyB3aGljaCBlbXBsb3kgcHJveGltYWwgZnVuY3Rpb25zIHRvIGNvbnRyb2wgdGhlIGdyYWRpZW50IHN0ZXBzIG9mIHRoZSBhbGdvcml0aG0uIFdlIGRlc2NyaWJlIGFuZCBhbmFseXplIGFuIGFwcGFyYXR1cyBmb3IgYWRhcHRpdmVseSBtb2RpZnlpbmcgdGhlIHByb3hpbWFsIGZ1bmN0aW9uLCB3aGljaCBzaWduaWZpY2FudGx5IHNpbXBsaWZpZXMgc2V0dGluZyBhIGxlYXJuaW5nIHJhdGUgYW5kIHJlc3VsdHMgaW4gcmVncmV0IGd1YXJhbnRlZXMgdGhhdCBhcmUgcHJvdmFibHkgYXMgZ29vZCBhcyB0aGUgYmVzdCBwcm94aW1hbCBmdW5jdGlvbiB0aGF0IGNhbiBiZSBjaG9zZW4gaW4gaGluZHNpZ2h0LiBXZSBnaXZlIHNldmVyYWwgZWZmaWNpZW50IGFsZ29yaXRobXMgZm9yIGVtcGlyaWNhbCByaXNrIG1pbmltaXphdGlvbiBwcm9ibGVtcyB3aXRoIGNvbW1vbiBhbmQgaW1wb3J0YW50IHJlZ3VsYXJpemF0aW9uIGZ1bmN0aW9ucyBhbmQgZG9tYWluIGNvbnN0cmFpbnRzLiBXZSBleHBlcmltZW50YWxseSBzdHVkeSBvdXIgdGhlb3JldGljYWwgYW5hbHlzaXMgYW5kIHNob3cgdGhhdCBhZGFwdGl2ZSBzdWJncmFkaWVudCBtZXRob2RzIG91dHBlcmZvcm0gc3RhdGUtb2YtdGhlLWFydCwgeWV0IG5vbi1hZGFwdGl2ZSwgc3ViZ3JhZGllbnQgYWxnb3JpdGhtcy4iLCwsLCJJc3JhZWwsVW5pdGVkIFN0YXRlcyBvZiBBbWVyaWNhLFVuaXRlZCBTdGF0ZXMgb2YgQW1lcmljYSIsLCwsLCwyMDI2LTAxLTAxIDE0OjAyOjU1KzAwOjAwLCwsLCwsIkFjYWRlbWlhLEluZHVzdHJ5LEFjYWRlbWlhIiwsLCwsLCwsLCwsLCwsLCwsLApDTk4gY29tbWl0dGVlICh0cmFmZmljIHNpZ24pLFZpc2lvbixJbWFnZSBjbGFzc2lmaWNhdGlvbixJRFNJQSwiRC4gQ2lyZXNhbiwgVS4gTWVpZXIsIEpvbmF0aGFuIE1hc2NpLCBKLiBTY2htaWRodWJlciIsMjAxMS0xMC0wMyxBIGNvbW1pdHRlZSBvZiBuZXVyYWwgbmV0d29ya3MgZm9yIHRyYWZmaWMgc2lnbiBjbGFzc2lmaWNhdGlvbixodHRwczovL3d3dy5zZW1hbnRpY3NjaG9sYXIub3JnL3BhcGVyL0EtY29tbWl0dGVlLW9mLW5ldXJhbC1uZXR3b3Jrcy1mb3ItdHJhZmZpYy1zaWduLUNpcmVzYW4tTWVpZXIvZGQ3ZjhiNTNlNjgwMjc4NzE3OWE5NjFlNzY2NzYwY2JiZTJkNTAxMSwsIkhpc3RvcmljYWwgc2lnbmlmaWNhbmNlLFNPVEEgaW1wcm92ZW1lbnQiLCIiIldlIGRlc2NyaWJlIHRoZSBhcHByb2FjaCB0aGF0IHdvbiB0aGUgcHJlbGltaW5hcnkgcGhhc2Ugb2YgdGhlIEdlcm1hbiB0cmFmZmljIHNpZ24gcmVjb2duaXRpb24gYmVuY2htYXJrIHdpdGggYSBiZXR0ZXItdGhhbi1odW1hbiByZWNvZ25pdGlvbiByYXRlIG9mIDk4Ljk4JS5XZSBvYnRhaW4gYW4gZXZlbiBiZXR0ZXIgcmVjb2duaXRpb24gcmF0ZSBvZiA5OS4xNSUgYnkgZnVydGhlciB0cmFpbmluZyB0aGUgbmV0cy4gIiIiLDEzODg4MDAuMCwiUGFyYW1ldGVycwpMMTogMyozKjMqMTAwPTI3MDAKTDM6IDEwMCo0KjQqMTUwPTI0MDAwMApMNTogMTUwKjMqMyoyNTA9MzM3NTAwCkw3OiAyNTAqNCo0KjIwMD04MDAwMDAKTDg6IDIwMCo0Mz04NjAwClRvdGFsOiAyNzAwKzI0MDAwMCszMzc1MDArODAwMDAwKzg2MDA9MTM4ODgwMAoiLDk5MTk4MTQyNTYwMDAwMC4wLCJUcmFpbmluZyBGTE9QCkwxOiAzKjMqMyo0Nio0NioxMDA9NTcxMzIwMApMMzogMTAwKjQqNCoyMCoyMCoxNTA9OTYwMDAwMDAKTDU6IDE1MCozKjMqOCo4KjI1MD0yMTYwMDAwMApMNzogMjUwKjQqNCoyMDA9ODAwMDAwCkw4OiAyMDAqNDM9ODYwMApUb3RhbDogMiooNTcxMzIwMCs5NjAwMDAwMCsyMTYwMDAwMCs4MDAwMDArODYwMCk9MjQ4MjQzNjAwClRyYWluaW5nIENvbXB1dGU6IDI0ODI0MzYwMCozKjI2NjQwKjUwPTk5MTk4MTQyNTYwMDAwMD05LjllMTQiLDUzMjgwLCJbaW1hZ2VzXQrigJxUaGUgdHJhaW5pbmcgc2V0IGNvbnNpc3RzIG9mIDI2NjQwIGltYWdlc+KAnArigJx3ZSByZXNpemUgYWxsIGltYWdlcyB0byA0OCDDlyA0OCBwaXhlbHPigJ0KIiwsLCJOVklESUEgR2VGb3JjZSBHVFggNTgwLE5WSURJQSBHZUZvcmNlIEdUWCA0ODAiLFN1cGVydmlzZWQsTGlrZWx5LCJXZSBkZXNjcmliZSB0aGUgYXBwcm9hY2ggdGhhdCB3b24gdGhlIHByZWxpbWluYXJ5IHBoYXNlIG9mIHRoZSBHZXJtYW4gdHJhZmZpYyBzaWduIHJlY29nbml0aW9uIGJlbmNobWFyayB3aXRoIGEgYmV0dGVyLXRoYW4taHVtYW4gcmVjb2duaXRpb24gcmF0ZSBvZiA5OC45OCUuV2Ugb2J0YWluIGFuIGV2ZW4gYmV0dGVyIHJlY29nbml0aW9uIHJhdGUgb2YgOTkuMTUlIGJ5IGZ1cnRoZXIgdHJhaW5pbmcgdGhlIG5ldHMuIE91ciBmYXN0LCBmdWxseSBwYXJhbWV0ZXJpemFibGUgR1BVIGltcGxlbWVudGF0aW9uIG9mIGEgQ29udm9sdXRpb25hbCBOZXVyYWwgTmV0d29yayBkb2VzIG5vdCByZXF1aXJlIGNhcmVmdWwgZGVzaWduIG9mIHByZS13aXJlZCBmZWF0dXJlIGV4dHJhY3RvcnMsIHdoaWNoIGFyZSByYXRoZXIgbGVhcm5lZCBpbiBhIHN1cGVydmlzZWQgd2F5LiBBIENOTi9NTFAgY29tbWl0dGVlIGZ1cnRoZXIgYm9vc3RzIHJlY29nbml0aW9uIHBlcmZvcm1hbmNlLiIsNTAuMCwsVW5yZWxlYXNlZCxTd2l0emVybGFuZCwsLCw0LjAsLDIwMjYtMDItMTEgMTk6MjY6MjcrMDA6MDAsLCwsLCxBY2FkZW1pYSwsLCwsVW5yZWxlYXNlZCwsLCwsLCwsT3BlcmF0aW9uIGNvdW50aW5nLCwsLCxObwpDTk4gQ29tbWl0dGVlIChOSVNUKSxWaXNpb24sSW1hZ2UgY2xhc3NpZmljYXRpb24sSURTSUEsIkQuIENpcmVzYW4sIFUuIE1laWVyLCBMLiBHYW1iYXJkZWxsYSwgSi4gU2NobWlkaHViZXIiLDIwMTEtMDktMTgsQ29udm9sdXRpb25hbCBOZXVyYWwgTmV0d29yayBDb21taXR0ZWVzIGZvciBIYW5kd3JpdHRlbiBDaGFyYWN0ZXIgQ2xhc3NpZmljYXRpb24saHR0cHM6Ly93d3cuc2VtYW50aWNzY2hvbGFyLm9yZy9wYXBlci9Db252b2x1dGlvbmFsLU5ldXJhbC1OZXR3b3JrLUNvbW1pdHRlZXMtZm9yLUNpcmVzYW4tTWVpZXIvMjYwYTc2MTViYmZmZWMwNTJkNjdkZmZkZTViY2Y5YjQ2ODdiNTBlZSwsSGlzdG9yaWNhbCBzaWduaWZpY2FuY2UsLDEyODQyMC4wLCIxc3QgQ05OIGxheWVyOiAyMCo0KjQ9MzIwCjJuZCBDTk4gbGF5ZXI6IDIwKjQwKjkqOT02NDgwMAoxc3QgRkMgbGF5ZXI6IDQwKjMqMyoxNTA9NTQwMDAKMm5kIEZDIGxheWVyOiAxNTAqNjI9OTMwMApUb3RhbCA6IDMyMCs2NDgwMCs1NDAwMCs5MzAwPTEyODQyMAoiLDIuNmUrMTYsIkdQVSBob3VyIGVzdGltYXRlOgozMCBlcG9jaHMsIDYgaG91cnMgcGVyIG5ldHdvcmssIDcgbmV0d29ya3MgdG90YWwKNyo2KjYwKjYwKigyKjE1ODAwMDAwMDAwMDArMioxMzQ1MDAwMDAwMDAwKSowLjM9Mi42NWUxNwoKQ291bnRpbmcgZXN0aW1hdGU6CjgwMDAwMCB0cmFpbmluZyBleGFtcGxlcywgMzAgZXBvY2hzCjFzdCBDTk4gbGF5ZXI6IDIqMjAqMjYqMjYqNCo0PTQzMjY0MAoybmQgQ05OIGxheWVyOiAyKjIwKjYqNio5KjkqNDA9NDY2NTYwMAoxc3QgRkMgbGF5ZXI6IDIqNDAqMyozKjE1MD0xMDgwMDAKMm5kIEZDIGxheWVyOiAyKjE1MCo2Mj0xODYwMApUb3RhbDogNDMyNjQwKzQ2NjU2MDArMTA4MDAwKzE4NjAwPTUyMjQ4NDAKCjUyMjQ4NDAqMyo4MDAwMDAqMzAqNz0yNjMzMzE5MzYwMDAwMDAwPTIuNmUxNQoKR2VvbWV0cmljIG1lYW46IHNxcnQoMi42NWUxNyoyLjZlMTUpPTIuNmUxNgoiLDMzODA0NzUsLDQyLjAsLCJOVklESUEgR2VGb3JjZSBHVFggNTgwLE5WSURJQSBHZUZvcmNlIEdUWCA0ODAiLFN1cGVydmlzZWQsTGlrZWx5LCJJbiAyMDEwLCBhZnRlciBtYW55IHllYXJzIG9mIHN0YWduYXRpb24sIHRoZSBNTklTVCBoYW5kd3JpdGluZyByZWNvZ25pdGlvbiBiZW5jaG1hcmsgcmVjb3JkIGRyb3BwZWQgZnJvbSAwLjQwJSBlcnJvciByYXRlIHRvIDAuMzUlLiBIZXJlIHdlIHJlcG9ydCAwLjI3JSBmb3IgYSBjb21taXR0ZWUgb2Ygc2V2ZW4gZGVlcCBDTk5zIHRyYWluZWQgb24gZ3JhcGhpY3MgY2FyZHMsIG5hcnJvd2luZyB0aGUgZ2FwIHRvIGh1bWFuIHBlcmZvcm1hbmNlLiBXZSBhbHNvIGFwcGx5IHRoZSBzYW1lIGFyY2hpdGVjdHVyZSB0byBOSVNUIFNEIDE5LCBhIG1vcmUgY2hhbGxlbmdpbmcgZGF0YXNldCBpbmNsdWRpbmcgbG93ZXIgYW5kIHVwcGVyIGNhc2UgbGV0dGVycy4gQSBjb21taXR0ZWUgb2Ygc2V2ZW4gQ05OcyBvYnRhaW5zIHRoZSBiZXN0IHJlc3VsdHMgcHVibGlzaGVkIHNvIGZhciBmb3IgYm90aCBOSVNUIGRpZ2l0cyBhbmQgTklTVCBsZXR0ZXJzLiBUaGUgcm9idXN0bmVzcyBvZiBvdXIgbWV0aG9kIGlzIHZlcmlmaWVkIGJ5IGFuYWx5emluZyA3ODEyNSBkaWZmZXJlbnQgNy1uZXQgY29tbWl0dGVlcy4iLDMwLjAsLFVucmVsZWFzZWQsU3dpdHplcmxhbmQsLCwsNC4wLCwyMDI2LTAyLTExIDE5OjI2OjI3KzAwOjAwLCwsLCwsQWNhZGVtaWEsLCwsLFVucmVsZWFzZWQsLCwsLCwsLCJPcGVyYXRpb24gY291bnRpbmcsSGFyZHdhcmUiLCwsLCxObwpDTk4gQ29tbWl0dGVlIChNTklTVCksVmlzaW9uLEltYWdlIGNsYXNzaWZpY2F0aW9uLElEU0lBLCJELiBDaXJlc2FuLCBVLiBNZWllciwgTC4gR2FtYmFyZGVsbGEsIEouIFNjaG1pZGh1YmVyIiwyMDExLTA5LTE4LENvbnZvbHV0aW9uYWwgTmV1cmFsIE5ldHdvcmsgQ29tbWl0dGVlcyBmb3IgSGFuZHdyaXR0ZW4gQ2hhcmFjdGVyIENsYXNzaWZpY2F0aW9uLGh0dHBzOi8vd3d3LnNlbWFudGljc2Nob2xhci5vcmcvcGFwZXIvQ29udm9sdXRpb25hbC1OZXVyYWwtTmV0d29yay1Db21taXR0ZWVzLWZvci1DaXJlc2FuLU1laWVyLzI2MGE3NjE1YmJmZmVjMDUyZDY3ZGZmZGU1YmNmOWI0Njg3YjUwZWUsLEhpc3RvcmljYWwgc2lnbmlmaWNhbmNlLCwxMjA2MjAuMCwiMXN0IENOTiBsYXllcjogMjAqNCo0PTMyMAoybmQgQ05OIGxheWVyOiAyMCo0MCo5Kjk9NjQ4MDAKMXN0IEZDIGxheWVyOiA0MCozKjMqMTUwPTU0MDAwCjJuZCBGQyBsYXllcjogMTUwKjEwPTE1MDAKVG90YWw6IDMyMCs2NDgwMCs1NDAwMCsxNTAwPTEyMDYyMCIsNS4yZSsxNiwiR1BVIGhvdXIgZXN0aW1hdGU6CjgwMCBlcG9jaHMsIDE0IGhvdXJzIHBlciBuZXR3b3JrLCA3IG5ldHdvcmtzIHRvdGFsCjcqMTQqNjAqNjAqKDIqMTU4MDAwMDAwMDAwMCsyKjEzNDUwMDAwMDAwMDApKjAuMz02LjE5ZTE3CgpDb3VudGluZyBlc3RpbWF0ZToKNTAwMDAgZXhhbXBsZXMsIDgwMCBlcG9jaHMKMXN0IENOTiBsYXllcjogMioyMCoyNioyNio0KjQ9NDMyNjQwCjJuZCBDTk4gbGF5ZXI6IDIqMjAqNio2KjkqOSo0MD00NjY1NjAwCjFzdCBGQyBsYXllcjogMio0MCozKjMqMTUwPTEwODAwMAoybmQgRkMgbGF5ZXI6IDIqMTUwKjEwPTMwMDAKVG90YWw6IDQzMjY0MCs0NjY1NjAwKzEwODAwMCszMDAwPTUyMDkyNDAKNTIwOTI0MCozKjUwMDAwKjgwMCo3PTQzNzU3NjE2MDAwMDAwMDA9NC40ZTE1CgpHZW9tZXRyaWMgbWVhbjogc3FydCg0LjRlMTUqNi4xOWUxNyk9NS4yZTE2Iiw0MjAwMDAsIltpbWFnZXNdCiIiT3VyIENOTnMgYXJlIHRyYWluZWQgZm9yIGFyb3VuZCA4MDAgZXBvY2hzIiIiLDk4LjAsLCJOVklESUEgR2VGb3JjZSBHVFggNTgwLE5WSURJQSBHZUZvcmNlIEdUWCA0ODAiLFN1cGVydmlzZWQsTGlrZWx5LCJJbiAyMDEwLCBhZnRlciBtYW55IHllYXJzIG9mIHN0YWduYXRpb24sIHRoZSBNTklTVCBoYW5kd3JpdGluZyByZWNvZ25pdGlvbiBiZW5jaG1hcmsgcmVjb3JkIGRyb3BwZWQgZnJvbSAwLjQwJSBlcnJvciByYXRlIHRvIDAuMzUlLiBIZXJlIHdlIHJlcG9ydCAwLjI3JSBmb3IgYSBjb21taXR0ZWUgb2Ygc2V2ZW4gZGVlcCBDTk5zIHRyYWluZWQgb24gZ3JhcGhpY3MgY2FyZHMsIG5hcnJvd2luZyB0aGUgZ2FwIHRvIGh1bWFuIHBlcmZvcm1hbmNlLiBXZSBhbHNvIGFwcGx5IHRoZSBzYW1lIGFyY2hpdGVjdHVyZSB0byBOSVNUIFNEIDE5LCBhIG1vcmUgY2hhbGxlbmdpbmcgZGF0YXNldCBpbmNsdWRpbmcgbG93ZXIgYW5kIHVwcGVyIGNhc2UgbGV0dGVycy4gQSBjb21taXR0ZWUgb2Ygc2V2ZW4gQ05OcyBvYnRhaW5zIHRoZSBiZXN0IHJlc3VsdHMgcHVibGlzaGVkIHNvIGZhciBmb3IgYm90aCBOSVNUIGRpZ2l0cyBhbmQgTklTVCBsZXR0ZXJzLiBUaGUgcm9idXN0bmVzcyBvZiBvdXIgbWV0aG9kIGlzIHZlcmlmaWVkIGJ5IGFuYWx5emluZyA3ODEyNSBkaWZmZXJlbnQgNy1uZXQgY29tbWl0dGVlcy4iLDgwMC4wLCxVbnJlbGVhc2VkLFN3aXR6ZXJsYW5kLCwsLDQuMCwsMjAyNi0wMi0xMSAxOToyNjoyNyswMDowMCwsLCwsLEFjYWRlbWlhLCwsLCxVbnJlbGVhc2VkLCwsLCwsVHJ1ZSwsIkhhcmR3YXJlLE9wZXJhdGlvbiBjb3VudGluZyIsLCwsLE5vCkJheWVzaWFuIFN0YXJjcmFmdCxHYW1lcyxTdGFyQ3JhZnQsQ29sbMOoZ2UgZGUgRnJhbmNlLCJHYWJyaWVsIFN5bm5hZXZlLCBQaWVycmUgQmVzc2nDqHJlIiwyMDExLTA4LTMxLEEgQmF5ZXNpYW4gTW9kZWwgZm9yIFJUUyBVbml0cyBDb250cm9sIGFwcGxpZWQgdG8gU3RhckNyYWZ0LGh0dHBzOi8vaWVlZXhwbG9yZS5pZWVlLm9yZy9kb2N1bWVudC82MDMyMDA2LDg2LjAsLCwxMzEyNS4wLCJJdCdzIGEgYmF5ZXMgbmV0LCBwYXJhbWV0ZXJzIGFyZSBwcm9iYWJpbHR5IHRhYmxlcyBmb3IgcHJvYmFiaWxpdHkgdGhhdCBYIGhhcHBlbnMgaW4gZGlyZWN0aW9uIGkgZ2l2ZW4gdGhhdCB3ZSBnbyBpbiBkaXJlY3Rpb24gaS4gVGhlcmUgYXJlIDI1IGRpcmVjdGlvbnMuIiwsLCwsLCwsLCwiSW4gcmVhbC10aW1lIHN0cmF0ZWd5IGdhbWVzIChSVFMpLCB0aGUgcGxheWVyIG11c3QgcmVhc29uIGFib3V0IGhpZ2gtbGV2ZWwgc3RyYXRlZ3kgYW5kIHBsYW5uaW5nIHdoaWxlIGhhdmluZyBlZmZlY3RpdmUgdGFjdGljcyBhbmQgZXZlbiBpbmRpdmlkdWFsIHVuaXRzIG1pY3JvLW1hbmFnZW1lbnQuIEVuYWJsaW5nIGFuIGFydGlmaWNpYWwgYWdlbnQgdG8gZGVhbCB3aXRoIHN1Y2ggYSB0YXNrIGVudGFpbHMgYnJlYWtpbmcgZG93biB0aGUgY29tcGxleGl0eSBvZiB0aGlzIGVudmlyb25tZW50LiBGb3IgdGhhdCwgd2UgcHJvcG9zZSB0byBjb250cm9sIHVuaXRzIGxvY2FsbHkgaW4gdGhlIEJheWVzaWFuIHNlbnNvcnkgbW90b3Igcm9ib3QgZmFzaGlvbiwgd2l0aCBoaWdoZXIgbGV2ZWwgb3JkZXJzIGludGVncmF0ZWQgYXMgcGVyY2VwdGlvbnMuIEFzIGNvbXBsZXRlIGluZmVyZW5jZSBlbmNvbXBhc3NpbmcgZ2xvYmFsIHN0cmF0ZWd5IGRvd24gdG8gaW5kaXZpZHVhbCB1bml0IG5lZWRzIGlzIGludHJhY3RhYmxlLCB3ZSBlbWJyYWNlIGluY29tcGxldGVuZXNzIHRocm91Z2ggYSBoaWVyYXJjaGljYWwgbW9kZWwgYWJsZSB0byBkZWFsIHdpdGggdW5jZXJ0YWludHkuIFdlIGRldmVsb3BlZCBhbmQgYXBwbGllZCBvdXIgYXBwcm9hY2ggb24gYSBTdGFyQ3JhZnQgMSBBSS4iLCwsLEZyYW5jZSwsLCwsLDIwMjUtMTEtMjggMTE6NTM6NDQrMDA6MDAsLCwsLCxBY2FkZW1pYSwsLCwsLCwsLCwsLCwsLCwsLApIaWdoIFBlcmZvcm1hbmNlIENOTiAoTk9SQiksVmlzaW9uLEltYWdlIGNsYXNzaWZpY2F0aW9uLCJJRFNJQSxTVVBTSSIsIkRhbiBDLiBDaXJlc2FuLCBVZWxpIE1laWVyLCBKb25hdGhhbiBNYXNjaSwgTHVjYSBNLiBHYW1iYXJkZWxsYSwgSsO8cmdlbiBTY2htaWRodWJlciIsMjAxMS0wNy0xNiwiRmxleGlibGUsIEhpZ2ggUGVyZm9ybWFuY2UgQ29udm9sdXRpb25hbCBOZXVyYWwgTmV0d29ya3MgZm9yIEltYWdlIENsYXNzaWZpY2F0aW9uIixodHRwczovL3Blb3BsZS5pZHNpYS5jaC9+anVlcmdlbi9pamNhaTIwMTEucGRmLCwiSGlzdG9yaWNhbCBzaWduaWZpY2FuY2UsU09UQSBpbXByb3ZlbWVudCIsLDQ4NzgzMDAuMCwiTDE6IDYqMzAwKjYqNj02NDgwMApMMzogNTAwKjYwMCo0KjQ9NDgwMDAwMApMNTogKDEwOC80KSo1MDA9MTM1MDAKVG90YWw6IDY0ODAwKzQ4MDAwMDArMTM1MDA9NDg3ODMwMCIsMi41Nzk4NWUrMTYsIjcgZXBvY2hzLCAzNSBtaW4gcGVyIGVwb2NoCjIgR1RYIDQ4MCArIDIgR1RYIDU4MAo1ODAgRkxPUDogMTU4MDAwMDAwMDAwMAo0ODAgRkxPUDogMTM0NTAwMDAwMDAwMApGTE9QOiA3KjM1KjYwKigyKjE1ODAwMDAwMDAwMDArMioxMzQ1MDAwMDAwMDAwKSowLjM9MjU3OTg1MDAwMDAwMDAwMDA9Mi42ZTE2CiIsNTAwMDAsLDQuMCwsIk5WSURJQSBHZUZvcmNlIEdUWCA0ODAsTlZJRElBIEdlRm9yY2UgR1RYIDU4MCIsU3VwZXJ2aXNlZCxMaWtlbHksIldlIHByZXNlbnQgYSBmYXN0LCBmdWxseSBwYXJhbWV0ZXJpemFibGUgR1BVIGltcGxlbWVudGF0aW9uIG9mIENvbnZvbHV0aW9uYWwgTmV1cmFsIE5ldHdvcmsgdmFyaWFudHMuIE91ciBmZWF0dXJlIGV4dHJhY3RvcnMgYXJlIG5laXRoZXIgY2FyZWZ1bGx5IGRlc2lnbmVkIG5vciBwcmUtd2lyZWQsIGJ1dCByYXRoZXIgbGVhcm5lZCBpbiBhIHN1cGVydmlzZWQgd2F5LiBPdXIgZGVlcCBoaWVyYXJjaGljYWwgYXJjaGl0ZWN0dXJlcyBhY2hpZXZlIHRoZSBiZXN0IHB1Ymxpc2hlZCByZXN1bHRzIG9uIGJlbmNobWFya3MgZm9yIG9iamVjdCBjbGFzc2lmaWNhdGlvbiAoTk9SQiwgQ0lGQVIxMCkgYW5kIGhhbmR3cml0dGVuIGRpZ2l0IHJlY29nbml0aW9uIChNTklTVCksIHdpdGggZXJyb3IgcmF0ZXMgb2YgMi41MyUsIDE5LjUxJSwgMC4zNSUsIHJlc3BlY3RpdmVseS4gRGVlcCBuZXRzIHRyYWluZWQgYnkgc2ltcGxlIGJhY2stcHJvcGFnYXRpb24gcGVyZm9ybSBiZXR0ZXIgdGhhbiBtb3JlIHNoYWxsb3cgb25lcy4gTGVhcm5pbmcgaXMgc3VycHJpc2luZ2x5IHJhcGlkLiBOT1JCIGlzIGNvbXBsZXRlbHkgdHJhaW5lZCB3aXRoaW4gZml2ZSBlcG9jaHMuIFRlc3QgZXJyb3IgcmF0ZXMgb24gTU5JU1QgZHJvcCB0byAyLjQyJSwgMC45NyUgYW5kIDAuNDglIGFmdGVyIDEsIDMgYW5kIDE3IGVwb2NocywgcmVzcGVjdGl2ZWx5LiIsNy4wLCxVbnJlbGVhc2VkLCJTd2l0emVybGFuZCxTd2l0emVybGFuZCIsLCwsNC4wLCwyMDI2LTAyLTExIDE5OjI2OjI3KzAwOjAwLCwsLCwsIkFjYWRlbWlhLEFjYWRlbWlhIiwsLCwsVW5yZWxlYXNlZCwsLCwsLCwsSGFyZHdhcmUsLCwsLE5vClJlY3Vyc2l2ZSBzZW50aW1lbnQgYXV0b2VuY29kZXIsTGFuZ3VhZ2UsVGV4dCBjbGFzc2lmaWNhdGlvbixTdGFuZm9yZCBVbml2ZXJzaXR5LCJSLiBTb2NoZXIsIEouIFBlbm5pbmd0b24sIEUuIEguIEh1YW5nLCBBLiBZLiBOZywgYW5kIEMuIEQuIE1hbm5pbmciLDIwMTEtMDctMDEsU2VtaS1zdXBlcnZpc2VkIHJlY3Vyc2l2ZSBhdXRvZW5jb2RlcnMgZm9yIHByZWRpY3Rpbmcgc2VudGltZW50IGRpc3RyaWJ1dGlvbnMsaHR0cHM6Ly9hY2xhbnRob2xvZ3kub3JnL0QxMS0xMDE0LywxNDc3LjAsLCwsLCwsMzE2NzUsIlRoZXkgdXNlIHNldmVyYWwgZGF0YXNldHMgZm9yIHNlbGYtc3VwZXJ2aXNlZCBhbmQgc3VwZXJ2aXNlZCBsZWFybmluZwoiLCwsLCxVbmtub3duLCwsLCxVbml0ZWQgU3RhdGVzIG9mIEFtZXJpY2EsLCwsLCwyMDI1LTExLTI4IDExOjUzOjQ0KzAwOjAwLCwsLCwsQWNhZGVtaWEsLCwsLCwsLCwsLCwsLCwsLCwKUmVjdXJzaXZlIE5ldXJhbCBOZXR3b3JrLCJWaXNpb24sTGFuZ3VhZ2UiLFJlcHJlc2VudGF0aW9uIGxlYXJuaW5nLFN0YW5mb3JkIFVuaXZlcnNpdHksIlIuIFNvY2hlciwgQ2xpZmYgQ2hpdW5nLVl1IExpbiwgQS4gTmcsIENocmlzdG9waGVyIEQuIE1hbm5pbmciLDIwMTEtMDYtMjgsUGFyc2luZyBuYXR1cmFsIHNjZW5lcyBhbmQgbmF0dXJhbCBsYW5ndWFnZSB3aXRoIHJlY3Vyc2l2ZSBuZXVyYWwgbmV0d29ya3MsaHR0cHM6Ly93d3cuc2VtYW50aWNzY2hvbGFyLm9yZy9wYXBlci9QYXJzaW5nLU5hdHVyYWwtU2NlbmVzLWFuZC1OYXR1cmFsLUxhbmd1YWdlLXdpdGgtU29jaGVyLUxpbi85YzBkZGY3NGY4N2QxNTRkYjg4ZDc5YzY0MDU3OGMxNjEwNDUxZWVjLCxIaWdobHkgY2l0ZWQsLCwsLCw1NzMyODUsIkZ1bGwgV1NKIGRhdGFzZXQ6IDEwMDAwMDAgd29yZHMgKGh0dHBzOi8vY2F0YWxvZy5sZGMudXBlbm4uZWR1L0xEQzk5VDQyKSAKVXNpbmcgMjAgb3V0IG9mIDI0IHNwbGl0cyBmb3IgdHJhaW5pbmc6IDEwMDAwMDAqKDIwLzI0KT04MzMzMzMuMzMzIiwsLCwsQ29uZmlkZW50LCJSZWN1cnNpdmUgc3RydWN0dXJlIGlzIGNvbW1vbmx5IGZvdW5kIGluIHRoZSBpbnB1dHMgb2YgZGlmZmVyZW50IG1vZGFsaXRpZXMgc3VjaCBhcyBuYXR1cmFsIHNjZW5lIGltYWdlcyBvciBuYXR1cmFsIGxhbmd1YWdlIHNlbnRlbmNlcy4gRGlzY292ZXJpbmcgdGhpcyByZWN1cnNpdmUgc3RydWN0dXJlIGhlbHBzIHVzIHRvIG5vdCBvbmx5IGlkZW50aWZ5IHRoZSB1bml0cyB0aGF0IGFuIGltYWdlIG9yIHNlbnRlbmNlIGNvbnRhaW5zIGJ1dCBhbHNvIGhvdyB0aGV5IGludGVyYWN0IHRvIGZvcm0gYSB3aG9sZS4gV2UgaW50cm9kdWNlIGEgbWF4LW1hcmdpbiBzdHJ1Y3R1cmUgcHJlZGljdGlvbiBhcmNoaXRlY3R1cmUgYmFzZWQgb24gcmVjdXJzaXZlIG5ldXJhbCBuZXR3b3JrcyB0aGF0IGNhbiBzdWNjZXNzZnVsbHkgcmVjb3ZlciBzdWNoIHN0cnVjdHVyZSBib3RoIGluIGNvbXBsZXggc2NlbmUgaW1hZ2VzIGFzIHdlbGwgYXMgc2VudGVuY2VzLiBUaGUgc2FtZSBhbGdvcml0aG0gY2FuIGJlIHVzZWQgYm90aCB0byBwcm92aWRlIGEgY29tcGV0aXRpdmUgc3ludGFjdGljIHBhcnNlciBmb3IgbmF0dXJhbCBsYW5ndWFnZSBzZW50ZW5jZXMgZnJvbSB0aGUgUGVubiBUcmVl</x:v>
      </x:c>
    </x:row>
    <x:row r="302" ht="18" customHeight="1">
      <x:c r="A302" s="17" t="n">
        <x:v>297</x:v>
      </x:c>
      <x:c r="B302" s="17" t="n">
        <x:v>310</x:v>
      </x:c>
      <x:c r="C302" s="160" t="str">
        <x:v>YmFuayBhbmQgdG8gb3V0cGVyZm9ybSBhbHRlcm5hdGl2ZSBhcHByb2FjaGVzIGZvciBzZW1hbnRpYyBzY2VuZSBzZWdtZW50YXRpb24sIGFubm90YXRpb24gYW5kIGNsYXNzaWZpY2F0aW9uLiBGb3Igc2VnbWVudGF0aW9uIGFuZCBhbm5vdGF0aW9uIG91ciBhbGdvcml0aG0gb2J0YWlucyBhIG5ldyBsZXZlbCBvZiBzdGF0ZS1vZi10aGUtYXJ0IHBlcmZvcm1hbmNlIG9uIHRoZSBTdGFuZm9yZCBiYWNrZ3JvdW5kIGRhdGFzZXQgKDc4LjElKS4gVGhlIGZlYXR1cmVzIGZyb20gdGhlIGltYWdlIHBhcnNlIHRyZWUgb3V0cGVyZm9ybSBHaXN0IGRlc2NyaXB0b3JzIGZvciBzY2VuZSBjbGFzc2lmaWNhdGlvbiBieSA0JS4iLCwsLFVuaXRlZCBTdGF0ZXMgb2YgQW1lcmljYSwsLCwsLDIwMjUtMTEtMjggMTE6NTM6NDQrMDA6MDAsLCwsLCxBY2FkZW1pYSwsLCwsLCwsLCwsLCwsLCwsLApDcm9zcy1MaW5ndWFsIFBPUyBUYWdnZXIsTGFuZ3VhZ2UsUGFydC1vZi1zcGVlY2ggdGFnZ2luZywiQ2FybmVnaWUgTWVsbG9uIFVuaXZlcnNpdHkgKENNVSksR29vZ2xlIFJlc2VhcmNoIiwiRGlwYW5qYW4gRGFzLCBTbGF2IFBldHJvdiIsMjAxMS0wNi0xOSxVbnN1cGVydmlzZWQgUGFydC1vZi1TcGVlY2ggVGFnZ2luZyB3aXRoIEJpbGluZ3VhbCBHcmFwaC1CYXNlZCBQcm9qZWN0aW9ucyxodHRwczovL2FjbGFudGhvbG9neS5vcmcvUDExLTEwNjEvLDMxOC4wLFNPVEEgaW1wcm92ZW1lbnQsIiIiQWNyb3NzIGVpZ2h0IEV1cm9wZWFuIGxhbmd1YWdlcywgb3VyIGFwcHJvYWNoIHJlc3VsdHMgaW4gYW4gYXZlcmFnZSBhYnNvbHV0ZSBpbXByb3ZlbWVudCBvZiAxMC40JSBvdmVyIGEgc3RhdGUtb2YtdGhlLWFydCBiYXNlbGluZSwgYW5kIDE2LjclIG92ZXIgdmFuaWxsYSBoaWRkZW4gTWFya292IG1vZGVscyBpbmR1Y2VkIHdpdGggdGhlIEV4cGVjdGF0aW9uIE1heGltaXphdGlvbiBhbGdvcml0aG0uIiIKCmV2YWx1YXRpb24gZGF0YXNldHM6IENvTkxMLVggYW5kIENvTkxMLTIwMDciLCwsLCwsLCwsLCxVbmtub3duLCJXZSBkZXNjcmliZSBhIG5vdmVsIGFwcHJvYWNoIGZvciBpbmR1Y2luZyB1bnN1cGVydmlzZWQgcGFydC1vZi1zcGVlY2ggdGFnZ2VycyBmb3IgbGFuZ3VhZ2VzIHRoYXQgaGF2ZSBubyBsYWJlbGVkIHRyYWluaW5nIGRhdGEsIGJ1dCBoYXZlIHRyYW5zbGF0ZWQgdGV4dCBpbiBhIHJlc291cmNlLXJpY2ggbGFuZ3VhZ2UuIE91ciBtZXRob2QgZG9lcyBub3QgYXNzdW1lIGFueSBrbm93bGVkZ2UgYWJvdXQgdGhlIHRhcmdldCBsYW5ndWFnZSAoaW4gcGFydGljdWxhciBubyB0YWdnaW5nIGRpY3Rpb25hcnkgaXMgYXNzdW1lZCksIG1ha2luZyBpdCBhcHBsaWNhYmxlIHRvIGEgd2lkZSBhcnJheSBvZiByZXNvdXJjZS1wb29yIGxhbmd1YWdlcy4gV2UgdXNlIGdyYXBoLWJhc2VkIGxhYmVsIHByb3BhZ2F0aW9uIGZvciBjcm9zcy1saW5ndWFsIGtub3dsZWRnZSB0cmFuc2ZlciBhbmQgdXNlIHRoZSBwcm9qZWN0ZWQgbGFiZWxzIGFzIGZlYXR1cmVzIGluIGFuIHVuc3VwZXJ2aXNlZCBtb2RlbCAoQmVyZ0tpcmtwYXRyaWNrIGV0IGFsLiwgMjAxMCkuIEFjcm9zcyBlaWdodCBFdXJvcGVhbiBsYW5ndWFnZXMsIG91ciBhcHByb2FjaCByZXN1bHRzIGluIGFuIGF2ZXJhZ2UgYWJzb2x1dGUgaW1wcm92ZW1lbnQgb2YgMTAuNCUgb3ZlciBhIHN0YXRlLW9mLXRoZS1hcnQgYmFzZWxpbmUsIGFuZCAxNi43JSBvdmVyIHZhbmlsbGEgaGlkZGVuIE1hcmtvdiBtb2RlbHMgaW5kdWNlZCB3aXRoCnRoZSBFeHBlY3RhdGlvbiBNYXhpbWl6YXRpb24gYWxnb3JpdGhtLiIsLCwsIlVuaXRlZCBTdGF0ZXMgb2YgQW1lcmljYSxVbml0ZWQgU3RhdGVzIG9mIEFtZXJpY2EiLCwsLCwsMjAyNS0xMi0wMSAxNDoxNDowMiswMDowMCwsLCwsLCJBY2FkZW1pYSxJbmR1c3RyeSIsLCwsLCwsLCwsLCwsLCwsLCwKVmVjdG9yIFNwYWNlIE1vZGVsLExhbmd1YWdlLCJTZW1hbnRpYyBlbWJlZGRpbmcsU2VudGltZW50IGNsYXNzaWZpY2F0aW9uIixTdGFuZm9yZCBVbml2ZXJzaXR5LCJBbmRyZXcgTC4gTWFhcywgUmF5bW9uZCBFLiBEYWx5LCBQZXRlciBULiBQaGFtLCBEYW4gSHVhbmcsIEEuIE5nLCBDaHJpc3RvcGhlciBQb3R0cyIsMjAxMS0wNi0xOSxMZWFybmluZyBXb3JkIFZlY3RvcnMgZm9yIFNlbnRpbWVudCBBbmFseXNpcywiaHR0cHM6Ly93d3cuc2VtYW50aWNzY2hvbGFyLm9yZy9wYXBlci9MZWFybmluZy1Xb3JkLVZlY3RvcnMtZm9yLVNlbnRpbWVudC1BbmFseXNpcy1NYWFzLURhbHkvMWM2MWY5ZWYwNmZlNzQ1MDU3NzVhODMzZmY4NDkxODU3NTcxOTllNwoKaHR0cHM6Ly9haS5zdGFuZm9yZC5lZHUvfmFuZy9wYXBlcnMvYWNsMTEtV29yZFZlY3RvcnNTZW50aW1lbnRBbmFseXNpcy5wZGYiLCwiSGlnaGx5IGNpdGVkLFNPVEEgaW1wcm92ZW1lbnQiLCIiIldlIGV2YWx1YXRlIHRoZSBtb2RlbCB1c2luZyBzbWFsbCwgd2lkZWx5IHVzZWQgc2VudGltZW50IGFuZCBzdWJqZWN0aXZpdHkgY29ycG9yYSBhbmQgZmluZCBpdCBvdXQtcGVyZm9ybXMgc2V2ZXJhbCBwcmV2aW91c2x5IGludHJvZHVjZWQgbWV0aG9kcyBmb3Igc2VudGltZW50IGNsYXNzaWZpY2F0aW9uIiIKCiIiIFRhYmxlIDIKc2hvd3MgY2xhc3NpZmljYXRpb24gcGVyZm9ybWFuY2Ugb24gb3VyIHN1YnNldCBvZiBJTURCIHJldmlld3MuIE91ciBtb2RlbCBzaG93ZWQgc3VwZXJpb3IgcGVyZm9ybWFuY2UgdG8gb3RoZXIgYXBwcm9hY2hlcywgYW5kIHBlcmZvcm1lZCBiZXN0IHdoZW4gY29uY2F0ZW5hdGVkIHdpdGggYmFnIG9mIHdvcmRzIHJlcHJlc2VudGF0aW9uLiAiIiIsMjU1MDAwLjAsIiIiV2UgYnVpbGQgYSBmaXhlZCBkaWN0aW9uYXJ5IG9mIHRoZSA1LDAwMCBtb3N0IGZyZXF1ZW50IHRva2VucyIiCiIiRm9yIGFsbCB3b3JkIHZlY3RvciBtb2RlbHMsIHdlIHVzZSA1MC1kaW1lbnNpb25hbCB2ZWN0b3JzIiIKUGFyYW1ldGVyczogNTAwMCo1MCArIDUwMDA9MjU1MDAwCiIsLCw1NjUwMDAwLCIiIldlIHRyYWluIGEgdmFyaWFudCBvZiBvdXIgbW9kZWwgd2hpY2ggdXNlcyA1MCwwMDAgdW5sYWJlbGVkIHJldmlld3MgaW4gYWRkaXRpb24gdG8gdGhlIGxhYmVsZWQgc2V0IG9mIDI1LDAwMCByZXZpZXdzIiIiLCwsLCxDb25maWRlbnQsIlVuc3VwZXJ2aXNlZCB2ZWN0b3ItYmFzZWQgYXBwcm9hY2hlcyB0byBzZW1hbnRpY3MgY2FuIG1vZGVsIHJpY2ggbGV4aWNhbCBtZWFuaW5ncywgYnV0IHRoZXkgbGFyZ2VseSBmYWlsIHRvIGNhcHR1cmUgc2VudGltZW50IGluZm9ybWF0aW9uIHRoYXQgaXMgY2VudHJhbCB0byBtYW55IHdvcmQgbWVhbmluZ3MgYW5kIGltcG9ydGFudCBmb3IgYSB3aWRlIHJhbmdlIG9mIE5MUCB0YXNrcy4gV2UgcHJlc2VudCBhIG1vZGVsIHRoYXQgdXNlcyBhIG1peCBvZiB1bnN1cGVydmlzZWQgYW5kIHN1cGVydmlzZWQgdGVjaG5pcXVlcyB0byBsZWFybiB3b3JkIHZlY3RvcnMgY2FwdHVyaW5nIHNlbWFudGljIHRlcm0tLWRvY3VtZW50IGluZm9ybWF0aW9uIGFzIHdlbGwgYXMgcmljaCBzZW50aW1lbnQgY29udGVudC4gVGhlIHByb3Bvc2VkIG1vZGVsIGNhbiBsZXZlcmFnZSBib3RoIGNvbnRpbnVvdXMgYW5kIG11bHRpLWRpbWVuc2lvbmFsIHNlbnRpbWVudCBpbmZvcm1hdGlvbiBhcyB3ZWxsIGFzIG5vbi1zZW50aW1lbnQgYW5ub3RhdGlvbnMuIFdlIGluc3RhbnRpYXRlIHRoZSBtb2RlbCB0byB1dGlsaXplIHRoZSBkb2N1bWVudC1sZXZlbCBzZW50aW1lbnQgcG9sYXJpdHkgYW5ub3RhdGlvbnMgcHJlc2VudCBpbiBtYW55IG9ubGluZSBkb2N1bWVudHMgKGUuZy4gc3RhciByYXRpbmdzKS4gV2UgZXZhbHVhdGUgdGhlIG1vZGVsIHVzaW5nIHNtYWxsLCB3aWRlbHkgdXNlZCBzZW50aW1lbnQgYW5kIHN1YmplY3Rpdml0eSBjb3Jwb3JhIGFuZCBmaW5kIGl0IG91dC1wZXJmb3JtcyBzZXZlcmFsIHByZXZpb3VzbHkgaW50cm9kdWNlZCBtZXRob2RzIGZvciBzZW50aW1lbnQgY2xhc3NpZmljYXRpb24uIFdlIGFsc28gaW50cm9kdWNlIGEgbGFyZ2UgZGF0YXNldCBvZiBtb3ZpZSByZXZpZXdzIHRvIHNlcnZlIGFzIGEgbW9yZSByb2J1c3QgYmVuY2htYXJrIGZvciB3b3JrIGluIHRoaXMgYXJlYS4iLCwsLFVuaXRlZCBTdGF0ZXMgb2YgQW1lcmljYSwsLCwsLDIwMjUtMTEtMjggMTE6NTM6NDQrMDA6MDAsLCwsLCxBY2FkZW1pYSwsLCwsLCwsLCwsLCwsLCwsLApSTk4tU3BlZWRVcCxMYW5ndWFnZSxMYW5ndWFnZSBtb2RlbGluZywiQnJubyBVbml2ZXJzaXR5IG9mIFRlY2hub2xvZ3ksSm9obnMgSG9wa2lucyBVbml2ZXJzaXR5IiwiVC4gTWlrb2xvdiwgUy4gS29tYnJpbmssIEwuIEJ1cmdldCwgSi4gQ2Vybm9jayDLhyB5LCBhbmQgUy4gS2h1ZGFucHVyIiwyMDExLTA1LTIyLEV4dGVuc2lvbnMgb2YgcmVjdXJyZW50IG5ldXJhbCBuZXR3b3JrIGxhbmd1YWdlIG1vZGVsLGh0dHBzOi8vaWVlZXhwbG9yZS5pZWVlLm9yZy9kb2N1bWVudC81OTQ3NjExLDE1NzYuMCwsLCwsLCw5MjkwMDAsIlNlY3Rpb24gMzogIiJUaGUgZGF0YSB1c2VkIGluIHRoZSBmb2xsb3dpbmcgZXhwZXJpbWVudHMgd2VyZSBvYnRhaW5lZCBmcm9tClBlbm4gVHJlZSBCYW5rOiBzZWN0aW9ucyAwLTIwIHdlcmUgdXNlZCBhcyB0cmFpbmluZyBkYXRhIChhYm91dAo5MzBLIHRva2VucykiIgoKMC43NSB3b3JkcyBwZXIgdG9rZW4gZm9yIEVuZ2xpc2giLCwsLCwsLCwsLCJDemVjaGlhLFVuaXRlZCBTdGF0ZXMgb2YgQW1lcmljYSIsLCwsLCwyMDI1LTExLTI4IDExOjUzOjQ0KzAwOjAwLCwsLCwsIkFjYWRlbWlhLEFjYWRlbWlhIiwsLCwsLCwsLCwsLCwsLCwsLApEZWVwIEF1dG9lbmNvZGVycyxWaXNpb24sSW1hZ2UgcmVwcmVzZW50YXRpb24sVW5pdmVyc2l0eSBvZiBUb3JvbnRvLCJBLiBLcml6aGV2c2t5LCBHZW9mZnJleSBFLiBIaW50b24iLDIwMTEtMDQtMjksVXNpbmcgdmVyeSBkZWVwIGF1dG9lbmNvZGVycyBmb3IgY29udGVudC1iYXNlZCBpbWFnZSByZXRyaWV2YWwsaHR0cHM6Ly93d3cuc2VtYW50aWNzY2hvbGFyLm9yZy9wYXBlci9Vc2luZy12ZXJ5LWRlZXAtYXV0b2VuY29kZXJzLWZvci1jb250ZW50LWJhc2VkLUtyaXpoZXZza3ktSGludG9uLzg4MDgwZDI4NTM2ZjM2NTg4NzQwNzM3ZjNiN2ExZjZjMWE0MDk2NTQsLEhpc3RvcmljYWwgc2lnbmlmaWNhbmNlLCwxMzk4MDgyNTYuMCwiMiooMzA3Mio4MTkyKzgxOTIqNDA5Nis0MDk2KjIwNDgrMjA0OCoxMDI0KzEwMjQqNTEyKzUxMioyNTYrMjU2KjEyOCsxMjgqNjQrNjQqMjgpPTEzOTgwODI1NgoiIm4gZWFjaCBhdXRvZW5jb2RlciwgdGhlIGhpZGRlbiBsYXllcnMgaGFsdmUgaW4gc2l6ZSB1bnRpbCB0aGV5IHJlYWNoIHRoZSBkZXNpcmVkIHNpemUsIGV4Y2VwdCB0aGF0IHdlIHVzZSAyOCBpbnN0ZWFkIG9mIDMyIiIiLDMuNjcyODY0ZSsxNiwiNDgqNjAqNjAqNzA4NTAwMDAwMDAwKjAuMz0zNjcyODY0MDAwMDAwMDAwMD0zLjdlMTYKR1RYIDI4NSB3aXRoIDcwOC41IEdGTE9QL3MiLDQ5MTUyMDAwMDAsIiIiV2UgdHJhaW4gb24gMS42IG1pbGxpb24gMzIgw5cgMzIgY29sb3IgaW1hZ2VzIiIiLDQ4LjAsIiIiVGhlIGVudGlyZSB0cmFpbmluZyBwcm9jZWR1cmUgZm9yIGVhY2ggYXV0b2VuY29kZXIgdG9vayBhYm91dCAyIGRheXMgb24gYW4gTnZpZGlhIEdUWCAyODUgR1BVLiIiIixOVklESUEgR2VGb3JjZSBHVFggMjg1LCxDb25maWRlbnQsIldlIHNob3cgaG93IHRvIGxlYXJuIG1hbnkgbGF5ZXJzIG9mIGZlYXR1cmVzIG9uIGNvbG9yIGltYWdlcyBhbmQgd2UgdXNlIHRoZXNlIGZlYXR1cmVzIHRvIGluaXRpYWxpemUgZGVlcCBhdXRvZW5jb2RlcnMuIFdlIHRoZW4gdXNlIHRoZSBhdXRvZW5jb2RlcnMgdG8gbWFwIGltYWdlcyB0byBzaG9ydCBiaW5hcnkgY29kZXMuIFVzaW5nIHNlbWFudGljIGhhc2hpbmcgWzZdLCAyOC1iaXQgY29kZXMgY2FuIGJlIHVzZWQgdG8gcmV0cmlldmUgaW1hZ2VzIHRoYXQgYXJlIHNpbWlsYXIgdG8gYSBxdWVyeSBpbWFnZSBpbiBhIHRpbWUgdGhhdCBpcyBpbmRlcGVuZGVudCBvZiB0aGUgc2l6ZSBvZiB0aGUgZGF0YWJhc2UuIFRoaXMgZXh0cmVtZWx5IGZhc3QgcmV0cmlldmFsIG1ha2VzIGl0IHBvc3NpYmxlIHRvIHNlYXJjaCB1c2luZyBtdWx0aXBsZSBkaSBlcmVudCB0cmFuc2Zvcm1hdGlvbnMgb2YgdGhlIHF1ZXJ5IGltYWdlLiAyNTYtYml0IGJpbmFyeSBjb2RlcyBhbGxvdyBtdWNoIG1vcmUgYWNjdXJhdGUgbWF0Y2hpbmcgYW5kIGNhbiBiZSB1c2VkIHRvIHBydW5lIHRoZSBzZXQgb2YgaW1hZ2VzIGZvdW5kIHVzaW5nIHRoZSAyOC1iaXQgY29kZXMuIiw4NS4wLCwsQ2FuYWRhLCwsLDEuMCwsMjAyNS0xMS0yOCAxMTo1Mzo0NCswMDowMCwsLCwsLEFjYWRlbWlhLCwsLCwsLCwsLCxUcnVlLDI0Ni4yMjU5ODEwNDM5MTgyNyxIYXJkd2FyZSwsLCwsCkRlZXAgcmVjdGlmaWVyIG5ldHdvcmtzLFZpc2lvbixJbWFnZSBjbGFzc2lmaWNhdGlvbixVbml2ZXJzaXR5IG9mIE1vbnRyZWFsIC8gVW5pdmVyc2l0w6kgZGUgTW9udHLDqWFsLCJYYXZpZXIgR2xvcm90LCBBbnRvaW5lIEJvcmRlcywgWW9zaHVhIEJlbmdpbyIsMjAxMS0wNC0xMyxEZWVwIHNwYXJzZSByZWN0aWZpZXIgbmV1cmFsIG5ldHdvcmtzLGh0dHBzOi8vcHJvY2VlZGluZ3MubWxyLnByZXNzL3YxNS9nbG9yb3QxMWEuaHRtbCw4NjE2LjAsSGlnaGx5IGNpdGVkLCwsLCwsODE5MjAwMDAsLCwsLCxVbmtub3duLCJXaGlsZSBsb2dpc3RpYyBzaWdtb2lkIG5ldXJvbnMgYXJlIG1vcmUgYmlvbG9naWNhbGx5IHBsYXVzaWJsZSB0aGFuIGh5cGVyYm9saWMgdGFuZ2VudCBuZXVyb25zLCB0aGUgbGF0dGVyIHdvcmsgYmV0dGVyIGZvciB0cmFpbmluZyBtdWx0aS1sYXllciBuZXVyYWwgbmV0d29ya3MuIFRoaXMgcGFwZXIgc2hvd3MgdGhhdCByZWN0aWZ5aW5nIG5ldXJvbnMgYXJlIGFuIGV2ZW4gYmV0dGVyIG1vZGVsIG9mIGJpb2xvZ2ljYWwgbmV1cm9ucyBhbmQgeWllbGQgZXF1YWwgb3IgYmV0dGVyIHBlcmZvcm1hbmNlIHRoYW4gaHlwZXJib2xpYyB0YW5nZW50IG5ldHdvcmtzIGluIHNwaXRlIG9mIHRoZSBoYXJkIG5vbi1saW5lYXJpdHkgYW5kIG5vbi1kaWZmZXJlbnRpYWJpbGl0eSBhdCB6ZXJvLCBjcmVhdGluZyBzcGFyc2UgcmVwcmVzZW50YXRpb25zIHdpdGggdHJ1ZSB6ZXJvcyB3aGljaCBzZWVtIHJlbWFya2FibHkgc3VpdGFibGUgZm9yIG5hdHVyYWxseSBzcGFyc2UgZGF0YS4gRXZlbiB0aG91Z2ggdGhleSBjYW4gdGFrZSBhZHZhbnRhZ2Ugb2Ygc2VtaS1zdXBlcnZpc2VkIHNldHVwcyB3aXRoIGV4dHJhLXVubGFiZWxlZCBkYXRhLCBkZWVwIHJlY3RpZmllciBuZXR3b3JrcyBjYW4gcmVhY2ggdGhlaXIgYmVzdCBwZXJmb3JtYW5jZSB3aXRob3V0IHJlcXVpcmluZyBhbnkgdW5zdXBlcnZpc2VkIHByZS10cmFpbmluZyBvbiBwdXJlbHkgc3VwZXJ2aXNlZCB0YXNrcyB3aXRoIGxhcmdlIGxhYmVsZWQgZGF0YXNldHMuIEhlbmNlLCB0aGVzZSByZXN1bHRzIGNhbiBiZSBzZWVuIGFzIGEgbmV3IG1pbGVzdG9uZSBpbiB0aGUgYXR0ZW1wdHMgYXQgdW5kZXJzdGFuZGluZyB0aGUgZGlmZmljdWx0eSBpbiB0cmFpbmluZyBkZWVwIGJ1dCBwdXJlbHkgc3VwZXJ2aXNlZCBuZXVyYWwgbmV0d29ya3MsIGFuZCBjbG9zaW5nIHRoZSBwZXJmb3JtYW5jZSBnYXAgYmV0d2VlbiBuZXVyYWwgbmV0d29ya3MgbGVhcm50IHdpdGggYW5kIHdpdGhvdXQgdW5zdXBlcnZpc2VkIHByZS10cmFpbmluZy4iLCwsLENhbmFkYSwsLCwsLDIwMjYtMDEtMDEgMTQ6MDI6NTMrMDA6MDAsLCwsLCxBY2FkZW1pYSwsLCwsLCwsLCwsLCwsLCwsLApPcHRpbWl6ZWQgU2luZ2xlLWxheWVyIE5ldCxWaXNpb24sSW1hZ2UgY2xhc3NpZmljYXRpb24sIlVuaXZlcnNpdHkgb2YgTWljaGlnYW4sU3RhbmZvcmQgVW5pdmVyc2l0eSIsIkEgQ29hdGVzLCBBIE5nLCBIIExlZSIsMjAxMS0wNC0xMSxBbiBhbmFseXNpcyBvZiBzaW5nbGUtbGF5ZXIgbmV0d29ya3MgaW4gdW5zdXBlcnZpc2VkIGZlYXR1cmUgbGVhcm5pbmcsaHR0cDovL3Byb2NlZWRpbmdzLm1sci5wcmVzcy92MTUvY29hdGVzMTFhLmh0bWwsNDI0MC4wLCwsLCwsLDUwMDAwLCwsLCwsVW5rbm93biwsLCwsIlVuaXRlZCBTdGF0ZXMgb2YgQW1lcmljYSxVbml0ZWQgU3RhdGVzIG9mIEFtZXJpY2EiLCwsLCwsMjAyNi0wMS0wMSAxNDowMjo1NCswMDowMCwsLCwsLCJBY2FkZW1pYSxBY2FkZW1pYSIsLCwsLCwsLCwsLCwsLCwsLCwKWW91VHViZSBWaWRlbyBSZWNvbW1lbmRhdGlvbiBTeXN0ZW0sUmVjb21tZW5kYXRpb24sUmVjb21tZW5kZXIgc3lzdGVtLEdvb2dsZSwiSiBEYXZpZHNvbiwgQiBMaWViYWxkLCBKIExpdSwgUCBOYW5keSIsMjAxMC0wOS0yNixUaGUgWW91VHViZSBWaWRlbyBSZWNvbW1lbmRhdGlvbiBTeXN0ZW0saHR0cHM6Ly9kbC5hY20ub3JnL2RvaS8xMC4xMTQ1LzE4NjQ3MDguMTg2NDc3MCwxMTYwLjAsIkhpZ2hseSBjaXRlZCxTaWduaWZpY2FudCB1c2UsSGlzdG9yaWNhbCBzaWduaWZpY2FuY2UiLCwsLCwsLCIiIldlIGN1cnJlbnRseSBoYW5kbGUgbWlsbGlvbnMgb2YgdXNlcnMKYW5kIHRlbnMgb2YgYmlsbGlvbnMgb2YgYWN0aXZpdHkgZXZlbnRzIHdpdGggYSB0b3RhbCBmb290cHJpbnQKb2Ygc2V2ZXJhbCB0ZXJhYnl0ZXMgb2YgZGF0YSIiCgpJZiAxME0gdXNlcnMgZWFjaCB3YXRjaCAxMDAwIHZpZGVvcywgdGhhdCdzIDEwQiB2aXN1YWxpemF0aW9ucywgd2hpY2ggbWF0Y2hlcyB0aGVpciAiImFjdGl2aXR5IGV2ZW50cyIiIGNvdW50LiIsLCwsLCwiV2UgZGlzY3VzcyB0aGUgdmlkZW8gcmVjb21tZW5kYXRpb24gc3lzdGVtIGluIHVzZSBhdCBZb3VUdWJlLCB0aGUgd29ybGQncyBtb3N0IHBvcHVsYXIgb25saW5lIHZpZGVvIGNvbW11bml0eS4gVGhlIHN5c3RlbSByZWNvbW1lbmRzIHBlcnNvbmFsaXplZCBzZXRzIG9mIHZpZGVvcyB0byB1c2VycyBiYXNlZCBvbiB0aGVpciBhY3Rpdml0eSBvbiB0aGUgc2l0ZS4gV2UgZGlzY3VzcyBzb21lIG9mIHRoZSB1bmlxdWUgY2hhbGxlbmdlcyB0aGF0IHRoZSBzeXN0ZW0gZmFjZXMgYW5kIGhvdyB3ZSBhZGRyZXNzIHRoZW0uIEluIGFkZGl0aW9uLCB3ZSBwcm92aWRlIGRldGFpbHMgb24gdGhlIGV4cGVyaW1lbnRhdGlvbiBhbmQgZXZhbHVhdGlvbiBmcmFtZXdvcmsgdXNlZCB0byB0ZXN0IGFuZCB0dW5lIG5ldyBhbGdvcml0aG1zLiBXZSBhbHNvIHByZXNlbnQgc29tZSBvZiB0aGUgZmluZGluZ3MgZnJvbSB0aGVzZSBleHBlcmltZW50cy4iLCwsLFVuaXRlZCBTdGF0ZXMgb2YgQW1lcmljYSwsLCwsLDIwMjUtMTEtMjggMTE6NTM6NDQrMDA6MDAsLCwsLCxJbmR1c3RyeSwsLCwsLCwsLCwsLCwsLCwsLApLTjUgTE0gKyBSTk4gNDAwLzEwIChXU0opLFNwZWVjaCxUcmFuc2NyaXB0aW9uLCJCcm5vIFVuaXZlcnNpdHkgb2YgVGVjaG5vbG9neSxKb2hucyBIb3BraW5zIFVuaXZlcnNpdHkiLCJULiBNaWtvbG92LCBNLiBLYXJhZmlhdCwgTC4gQnVyZ2V0LCBKLiBDZXJub2NrIMK0IHksIGFuZCBTLiBLaHVkYW5wdXIiLDIwMTAtMDktMjYsUmVjdXJyZW50IG5ldXJhbCBuZXR3b3JrIGJhc2VkIGxhbmd1YWdlIG1vZGVsLGh0dHBzOi8vd3d3LmlzY2EtYXJjaGl2ZS5vcmcvaW50ZXJzcGVlY2hfMjAxMC9taWtvbG92MTBfaW50ZXJzcGVlY2guaHRtbCw2MDM4LjAsSGlnaGx5IGNpdGVkLCwyMjE2MDAwMC4wLCJSTk4gNDAwLzEwIGluZGljYXRlcyB0aGF0IHRoZSBtb2RlbCBoYXMgNDAwIHVuaXRzIGluIHRoZSBoaWRkZW4gbGF5ZXIgYW5kIG1lcmdlcyB3b3JkcyB0aGF0IG9jY3VyIGxlc3MgdGhhbiAxMCB0aW1lcyBpbiB0aGUgdHJhaW5pbmcgc2V0LgoKVGhlIG1vZGVsIGlzIHRyYWluZWQgb24gYSA2LjRNIHdvcmQgc3Vic2V0IG9mIHRoZSBOWVQgc3Vic2V0IG9mIEVuZ2xpc2ggR2lnYXdvcmQuIEluIHRoaXMgY29sYWIgbm90ZWJvb2ssIEkgZXN0aW1hdGUgdGhlIHZvY2FidWxhcnkgYWZ0ZXIgbWVyZ2luZyBpbmZyZXF1ZW50IHdvcmRzIHVzaW5nIGVuZ2xpc2ggd29yZCBmcmVxdWVuY3kgZGF0YSBhdCBhcm91bmQgMjcuNWs6IGh0dHBzOi8vY29sYWIucmVzZWFyY2guZ29vZ2xlLmNvbS9kcml2ZS8xSzVxSDBFcVh0RndUTEVTTnRwNG9lbENNMjhHcEdYdDY/dXNwPXNoYXJpbmcKClRoZW4gUk5OIDQwMC8xMCBoYXM6CigyNy41ayArIDQwMCkgKiA0MDAgKyAoNDAwICogMjcuNWspID0gMjIuMTZNIHBhcmFtZXRlcnMKClRoZSBLTjUgTE0gaXMgZWZmZWN0aXZlbHkgYSBsb29rdXAgdGFibGUgb3ZlciA1LWdyYW1zIGluIGl0J3MgdHJhaW5pbmcgZGF0YS4gSW4gb25lIHNlbnNlLCB0aGlzIG1lYW5zIGl0IGhhcyBhcHByb3hpbWF0ZWx5IGFzIG1hbnkgcGFyYW1ldGVycyBhcyB1bmlxdWUgNS1ncmFtcyBpbiB0aGUgMzdNIHdvcmRzIG9mIHRyYWluaW5nIGRhdGEuIEhvd2V2ZXIsIHRoZXNlIGFyZW4ndCBwYXJhbWV0ZXJzIGluIHRoZSBzYW1lIHNlbnNlIGFzIG5ldXJhbCBuZXR3b3JrcywgYXMgdGhleSBhcmUgYWNjZXNzZWQgYXMgYSBsb29rdXAgdGFibGUsIHNvIG9uIGVhY2ggZm9yd2FyZCBwYXNzIG9ubHkgb25lIHBhcmFtZXRlciBpcyBhY3RpdmUuIEkgY2hvb3NlIG5vdCB0byBpbmNsdWRlIHRoZXNlIHBhcmFtZXRlcnMgaW4gb3VyIGNvdW50LiIsMS43ZSsxNiwiIiJDb252ZXJnZW5jZSBpcyB1c3VhbGx5IGFjaGlldmVkIGFmdGVyIDEwLTIwIGVwb2Nocy4iIgoKNiAqIDIyLDE2MCwwMDAgKiAyMCAqIDYuNE0gPSAxLjcwZTE2Iiw2NDAwMDAwLCJUaGUgdHJhaW5pbmcgY29ycHVzIGNvbnNpc3RzIG9mIDM3TSB3b3JkcyBmcm9tIE5ZVCBzZWN0aW9uIG9mIEVuZ2xpc2ggR2lnYXdvcmQuIEFzIGl0IGlzIHZlcnkgdGltZSBjb25zdW1pbmcgdG8gdHJhaW4gUk5OIExNIG9uIGxhcmdlIGRhdGEsIHdlIGhhdmUgdXNlZCBvbmx5IHVwIHRvIDYuNE0gd29yZHMgZm9yIHRyYWluaW5nIFJOTiBtb2RlbHMgKDMwMEsgc2VudGVuY2VzKSAtIGl0IHRha2VzIHNldmVyYWwgd2Vla3MgdG8gdHJhaW4gdGhlIG1vc3QgY29tcGxleCBtb2RlbHMiLDUwNC4wLCIiIml0IHRha2VzIHNldmVyYWwgd2Vla3MgdG8gdHJhaW4gdGhlIG1vc3QgY29tcGxleCBtb2RlbHMiIgpBc3N1bWUgc2V2ZXJhbCB3ZWVrcyBpcyBhcm91bmQgMyB3ZWVrcywgb3IgNTA0IGhvdXJzIiwsLENvbmZpZGVudCwsLCwsIkN6ZWNoaWEsVW5pdGVkIFN0YXRlcyBvZiBBbWVyaWNhIiwsLCwsLDIwMjYtMDItMTEgMTk6MjM6NDUrMDA6MDAsLCwsLCwiQWNhZGVtaWEsQWNhZGVtaWEiLCwsLCwsLCwsLCxUcnVlLCxPcGVyYXRpb24gY291bnRpbmcsLCwsLApSTk4gNTAwLzEwICsgUlQwOSBMTSAoTklTVCBSVDA1KSxTcGVlY2gsVHJhbnNjcmlwdGlvbiwiQnJubyBVbml2ZXJzaXR5IG9mIFRlY2hub2xvZ3ksSm9obnMgSG9wa2lucyBVbml2ZXJzaXR5IiwiVC4gTWlrb2xvdiwgTS4gS2FyYWZpYXQsIEwuIEJ1cmdldCwgSi4gQ2Vybm9ja3ksIGFuZCBTLiBLaHVkYW5wdXIiLDIwMTAtMDktMjYsUmVjdXJyZW50IG5ldXJhbCBuZXR3b3JrIGJhc2VkIGxhbmd1YWdlIG1vZGVsLGh0dHBzOi8vd3d3LmlzY2EtYXJjaGl2ZS5vcmcvaW50ZXJzcGVlY2hfMjAxMC9taWtvbG92MTBfaW50ZXJzcGVlY2guaHRtbCw2MDM4LjAsSGlnaGx5IGNpdGVkLCwxOTI1MDAwMC4wLCIiIlRoZSBhY291c3RpYyBITU1zIGFyZSBiYXNlZCBvbiBjcm9zcy13b3JkIHRpZWQtc3RhdGVzIHRyaXBob25lcyB0cmFpbmVkIGRpc2NyaW1pbmF0aXZlbHkgdXNpbmcgTVBFIGNyaXRlcmlhLiBGZWF0dXJlIGV4dHJhY3Rpb24gdXNlIDEzIE1lbC1QTFDigJlzIGZlYXR1cmVzIHdpdGggZGVsdGFzLCBkb3VibGUgYW5kIHRyaXBsZSBkZWx0YXMgcmVkdWNlZCBieSBITERBIHRvIDM5LWRpbWVuc2lvbiBmZWF0dXJlIHZlY3RvciIiCgpSTk4gNTAwLzEwIGluZGljYXRlcyB0aGF0IHRoZSBtb2RlbCBoYXMgYSA1MDAgdW5pdHMgaW4gdGhlIGhpZGRlbiBsYXllciBhbmQgbWVyZ2VzIHdvcmRzIHRoYXQgb2NjdXIgbGVzcyB0aGFuIDEwIHRpbWVzIGluIHRoZSB0cmFpbmluZyBzZXQuCgpTZWN0aW9uIDQuMiBpbiB0aGlzIHBhcGVyIGFwcGVhcnMgdG8gaW5kaWNhdGUgdGhhdCBOSVNUIFJUMDUgaGFzIGEgdm9jYWJ1bGFyeSBvZiA1MGsgd29yZHM6IGh0dHBzOi8vd3d3LmZpdC52dXQuY3ovcGVyc29uL2ltaWtvbG92L3B1YmxpYy9ybm5sbS9jaGFyLnBkZgoKVXNpbmcgdGhpcyBkYXRhc2V0IG9mIGVuZ2xpc2ggd29yZCBmcmVxdWVuY2llcyAuLi4KaHR0cHM6Ly93d3cua2FnZ2xlLmNvbS9kYXRhc2V0cy9ydGF0bWFuL2VuZ2xpc2gtd29yZC1mcmVxdWVuY3kKLi4uIHdlIGNhbiBlc3RpbWF0ZSB0aGF0IHRoZSBudW1iZXIgb2Ygd29yZHMgaW4gdGhlIGZpbmFsIHZvY2FidWxhcnkgd291bGQgaGF2ZSBiZWVuIGFyb3VuZCAxOWsgd2hlbiBtZXJnaW5nIHdpdGggdGhyZXNob2xkIDU6Cmh0dHBzOi8vY29sYWIucmVzZWFyY2guZ29vZ2xlLmNvbS9kcml2ZS8xSzVxSDBFcVh0RndUTEVTTnRwNG9lbENNMjhHcEdYdDY/dXNwPXNoYXJpbmcKClRodXMgdGhlIG1vZGVsIGluIHF1ZXN0aW9uIHdvdWxkIGhhdmU6CgooNTAwICsgMTlrKSAqIDUwMCArIDUwMCAqIDE5ayA9IDE5MjUwMDAwIHBhcmFtZXRlcnMKClRoZSBSVDA5IExNIHRoZXkgaW50ZXJwb2xhdGUgd2l0aCBhcHBlYXJzIHRvIGJlIGEgNC1ncmFtIG1vZGVsLiBJbiBvbmUgc2Vuc2UsIG4tZ3JhbSBtb2RlbHMgaGF2ZSBwYXJhbWV0ZXJzIHJvdWdobHkgZXF1YWwgdG8gdGhlIG51bWJlciBvZiB1bmlxdWUgbi1ncmFtcyBpbiB0aGUgdHJhaW5pbmcgZGF0YS4gRm9yIGNvbXBhcmlzb24sIHRoZSBHb29nbGUgV2ViIDFUIDUtZ3JhbSBjb3JwdXMgaGFzIDEuM0IgdW5pcXVlIDQtZ3JhbXM6IGh0dHBzOi8vY2F0YWxvZy5sZGMudXBlbm4uZWR1L0xEQzIwMDZUMTMgCkhvd2V2ZXIsIHRoZXNlIGFyZW4ndCBwYXJhbWV0ZXJzIGluIHRoZSBzYW1lIHNlbnNlIGFzIG5ldXJhbCBuZXR3b3JrcyBhcyB0aGV5IGFyZSBhY2Nlc3NlZCBhcyBhIGxvb2t1cCB0YWJsZSwgc28gb24gZWFjaCBmb3J3YXJkIHBhc3Mgb25seSBvbmUgcGFyYW1ldGVyIGlzIGFjdGl2ZS4gSSBjaG9vc2Ugbm90IHRvIGluY2x1ZGUgdGhlc2UgcGFyYW1ldGVycyBpbiBvdXIgY291bnQuIiwxLjI1ZSsxNiwiIiJDb252ZXJnZW5jZSBpcyB1c3VhbGx5IGFjaGlldmVkIGFmdGVyIDEwLTIwIGVwb2Nocy4iIgoKQXNzdW1pbmcgYSBiYWNrd2FyZC1mb3J3YXJkIHJhdGlvIG9mIDI6MSwgc2luY2UgdGhpcyBpcyBhIHNoYWxsb3cgbmV0d29yawoKNiAqIDE5MjUwMDAwICogNS40TSAqIDIwID0gMS4yNWUxNiIsNTQwMDAwMCwiIiJUYWJsZSA0OiBDb21wYXJpc29uIG9mIHZlcnkgbGFyZ2UgYmFjay1vZmYgTE1zIGFuZCBSTk4gTE1zCnRyYWluZWQgb25seSBvbiBsaW1pdGVkIGluLWRvbWFpbiBkYXRhICg1LjRNIHdvcmRzKS4iIiIsLCwsLENvbmZpZGVudCwsLCwsIkN6ZWNoaWEsVW5pdGVkIFN0YXRlcyBvZiBBbWVyaWNhIiwsLCwsLDIwMjYtMDItMTEgMTk6MjM6NDUrMDA6MDAsLCwsLCwiQWNhZGVtaWEsQWNhZGVtaWEiLCwsLCwsLCwsLCwsLE9wZXJhdGlvbiBjb3VudGluZywsLCwsClJOTiBMTSxMYW5ndWFnZSxMYW5ndWFnZSBtb2RlbGluZyxKb2hucyBIb3BraW5zIFVuaXZlcnNpdHksIlRvbWFzIE1pa29sb3YsIE0uIEthcmFmacOhdCwgTC4gQnVyZ2V0LCBKLiDEjGVybm9ja8O9LCBTLiBLaHVkYW5wdXIiLDIwMTAtMDktMjYsUmVjdXJyZW50IG5ldXJhbCBuZXR3b3JrIGJhc2VkIGxhbmd1YWdlIG1vZGVsLGh0dHBzOi8vd3d3LnNlbWFudGljc2Nob2xhci5vcmcvcGFwZXIvUmVjdXJyZW50LW5ldXJhbC1uZXR3b3JrLWJhc2VkLWxhbmd1YWdlLW1vZGVsLU1pa29sb3YtS2FyYWZpJUMzJUExdC85ODE5YjYwMGE4MjhhNTdlMWNkZTA0N2JiZTcxMGQzNDQ2YjMwZGE1LDYwMzguMCxIaWdobHkgY2l0ZWQsLDcwMjY1MDAwLjAsIlRoaXMgZGF0YWJhc2UgZW50cnkgcmVmZXJzIHRvIHRoZSAzeFJOTiByb3dzIGluIFRhYmxlIDIgKHN0YXRpYyBhbmQgZHluYW1pYyBsaWtlbHkgdXNlIHRoZSBzYW1lIG1vZGVsIGVuc2VtYmxlLCBidXQgYWxsb3cgdGhlIG1vZGVsIHdlaWdodHMgdG8gdXBkYXRlIG9uY2Ugd2hlbiB0ZXN0aW5nIHRoZSBkeW5hbWljIHZlcnNpb24pLgoKSSBhc3N1bWUgdGhlIDN4Uk5OIHJlcHJlc2VudHMgaW50ZXJwb2xhdGlvbiBiZXR3ZWVuIHRoZSB0aHJlZSBsYXJnZXN0IG1vZGVscyBzaG93biBleHBsaWNpdGx5IChSTk4gMjUwLzUsIFJOTiAyNTAvMiwgYW5kIFJOTiA0MDAvMTApLiBUaGlzIHNlZW1zIGxpa2VseSwgc2luY2Ugc21hbGxlciBtb2RlbHMgZG8gY29uc2lkZXJhYmx5IHdvcnNlIG9uIHRoZWlyIG93bi4KCkluIHRoZSBmb2xsb3dpbmcgY29sYWIgbm90ZWJvb2ssIEkgZXN0aW1hdGUgdm9jYWJ1bGFyeSBzaXplcyBmb3IgdGhlIE5ZVCBHaWdhd29yZCBkYXRhIGF0IGFyb3VuZCA1NC40aywgNDEuNGssIGFuZCAyNy42ayBmb3IgbWVyZ2UgdGhyZXNob2xkcyBvZiAyLCA1LCBhbmQgMTAsIHJlc3BlY3RpdmVseTogaHR0cHM6Ly9jb2xhYi5yZXNlYXJjaC5nb29nbGUuY29tL2RyaXZlLzFLNXFIMEVxWHRGd1RMRVNOdHA0b2VsQ00yOEdwR1h0NiNzY3JvbGxUbz10ZWRVa2Jna2xOSjMKClNvIHRoZSB0b3RhbCBudW1iZXIgb2YgcGFyYW1ldGVycyBpbiBlYWNoIGNvbnN0aXR1ZW50IG1vZGVsIGlzOgotIFJOTiAyNTAvMjogKDI1MCArIDU0LjRrKSAqIDI1MCArICgyNTAgKiA1NC40aykgPSAyNywyNjIsNTAwCi0gUk5OIDI1MC81OiAoMjUwICsgNDEuNGspICogMjUwICsgKDI1MCAqIDQxLjRrKSA9IDIwLDc2Miw1MDAKLSBSTk4gNDAwLzEwOiAoNDAwICsgMjcuNmspICogNDAwICsgKDQwMCAqIDI3LjZrKSA9IDIyLDI0MCwwMDAKCkluIHRvdGFsOiA3MCwyNjUsMDAwIHBhcmFtZXRlcnMiLDUuMzk2ZSsxNiwiIiJDb252ZXJnZW5jZSBpcyB1c3VhbGx5IGFjaGlldmVkIGFmdGVyIDEwLTIwIGVwb2Nocy4iIgpUcmFpbmluZyB3YXMgZG9uZSBvdmVyIGEgNi40TSBzdWJzZXQgb2YgdGhlIE5ZVCBzZWN0aW9uIG9mIEVuZ2xpc2ggR2lnYXdvcmQuCgo2ICogNzAsMjY1LDAwMCAqIDIwICogNi40TSA9IDUuMzk2ZTE2Iiw2NDAwMDAwLCJBcyBpdCBpcyB2ZXJ5IHRpbWUgY29uc3VtaW5nIHRvIHRyYWluIFJOTiBMTSBvbiBsYXJnZSBkYXRhLCB3ZSBoYXZlIHVzZWQgb25seSB1cCB0byA2LjRNIHdvcmRzIGZvciB0cmFpbmluZyBSTk4gbW9kZWxzLiIsNTA0LjAsIiIiaXQgdGFrZXMgc2V2ZXJhbCB3ZWVrcyB0byB0cmFpbiB0aGUgbW9zdCBjb21wbGV4IG1vZGVscy4iIgpSb3VnaCBndWVzcywgMyB3ZWVrcyA9IDUwNCBob3VycwoKQXNzdW1pbmcgdGhlc2UgbW9kZWxzIHRyYWluZWQgYXQgdGhlIHNhbWUgdGltZSBvbiBkaWZmZXJlbnQgbWFjaGluZXMuIiwsLFNwZWN1bGF0aXZlLCJBIG5ldyByZWN1cnJlbnQgbmV1cmFsIG5ldHdvcmsgYmFzZWQgbGFuZ3VhZ2UgbW9kZWwgKFJOTiBMTSkgd2l0aCBhcHBsaWNhdGlvbnMgdG8gc3BlZWNoIHJlY29nbml0aW9uIGlzIHByZXNlbnRlZC4gUmVzdWx0cyBpbmRpY2F0ZSB0aGF0IGl0IGlzIHBvc3NpYmxlIHRvIG9idGFpbiBhcm91bmQgNTAlIHJlZHVjdGlvbiBvZiBwZXJwbGV4aXR5IGJ5IHVzaW5nIG1peHR1cmUgb2Ygc2V2ZXJhbCBSTk4gTE1zLCBjb21wYXJlZCB0byBhIHN0YXRlIG9mIHRoZSBhcnQgYmFja29mZiBsYW5ndWFnZSBtb2RlbC4gU3BlZWNoIHJlY29nbml0aW9uIGV4cGVyaW1lbnRzIHNob3cgYXJvdW5kIDE4JSByZWR1Y3Rpb24gb2Ygd29yZCBlcnJvciByYXRlIG9uIHRoZSBXYWxsIFN0cmVldCBKb3VybmFsIHRhc2sgd2hlbiBjb21wYXJpbmcgbW9kZWxzIHRyYWluZWQgb24gdGhlIHNhbWUgYW1vdW50IG9mIGRhdGEsIGFuZCBhcm91bmQgNSUgb24gdGhlIG11Y2ggaGFyZGVyIE5JU1QgUlQwNSB0YXNrLCBldmVuIHdoZW4gdGhlIGJhY2tvZmYgbW9kZWwgaXMgdHJhaW5lZCBvbiBtdWNoIG1vcmUgZGF0YSB0aGFuIHRoZSBSTk4gTE0uIFdlIHByb3ZpZGUgYW1wbGUgZW1waXJpY2FsIGV2aWRlbmNlIHRvIHN1Z2dlc3QgdGhhdCBjb25uZWN0aW9uaXN0IGxhbmd1YWdlIG1vZGVscyBhcmUgc3VwZXJpb3IgdG8gc3RhbmRhcmQgbi1ncmFtIHRlY2huaXF1ZXMsIGV4Y2VwdCB0aGVpciBoaWdoIGNvbXB1dGF0aW9uYWwgKHRyYWluaW5nKSBjb21wbGV4aXR5LiBJbmRleCBUZXJtczogbGFuZ3VhZ2UgbW9kZWxpbmcsIHJlY3VycmVudCBuZXVyYWwgbmV0d29ya3MsIHNwZWVjaCByZWNvZ25pdGlvbiIsMS4wLCwsVW5pdGVkIFN0YXRlcyBvZiBBbWVyaWNhLCwsLCwsMjAyNi0wMS0wMSAxNDowMjo1NCswMDowMCwsLCwsLEFjYWRlbWlhLCwsLCwsLCwsLCxUcnVlLCxPcGVyYXRpb24gY291bnRpbmcsLCwsLApSTk4gMTAwMC81ICsgUlQwOSBMTSAoTklTVCBSVDA1KSxTcGVlY2gsIlNwZWVjaCByZWNvZ25pdGlvbiAoQVNSKSxUcmFuc2NyaXB0aW9uIiwiQnJubyBVbml2ZXJzaXR5IG9mIFRlY2hub2xvZ3ksSm9obnMgSG9wa2lucyBVbml2ZXJzaXR5IiwiVC4gTWlrb2xvdiwgTS4gS2FyYWZpYXQsIEwuIEJ1cmdldCwgSi4gQ2Vybm9ja3ksIGFuZCBTLiBLaHVkYW5wdXIiLDIwMTAtMDktMjYsUmVjdXJyZW50IG5ldXJhbCBuZXR3b3JrIGJhc2VkIGxhbmd1YWdlIG1vZGVsLGh0dHBzOi8vd3d3LmlzY2EtYXJjaGl2ZS5vcmcvaW50ZXJzcGVlY2hfMjAxMC9taWtvbG92MTBfaW50ZXJzcGVlY2guaHRtbCw2MDM4LjAsSGlnaGx5IGNpdGVkLCw3NzAzOTAwMC4wLCIiIlRoZSBhY291c3RpYyBITU1zIGFyZSBiYXNlZCBvbiBjcm9zcy13b3JkIHRpZWQtc3RhdGVzIHRyaXBob25lcyB0cmFpbmVkIGRpc2NyaW1pbmF0aXZlbHkgdXNpbmcgTVBFIGNyaXRlcmlhLiBGZWF0dXJlIGV4dHJhY3Rpb24gdXNlIDEzIE1lbC1QTFDigJlzIGZlYXR1cmVzIHdpdGggZGVsdGFzLCBkb3VibGUgYW5kIHRyaXBsZSBkZWx0YXMgcmVkdWNlZCBieSBITERBIHRvIDM5LWRpbWVuc2lvbiBmZWF0dXJlIHZlY3RvciIiCgpSTk4gMTAwMC81IGluZGljYXRlcyB0aGF0IHRoZSBtb2RlbCBoYXMgYSAxMDAwIHVuaXRzIGluIHRoZSBoaWRkZW4gbGF5ZXIgYW5kIG1lcmdlcyB3b3JkcyB0aGF0IG9jY3VyIGxlc3MgdGhhbiA1IHRpbWVzIGluIHRoZSB0cmFpbmluZyBzZXQuCgpTZWN0aW9uIDQuMiBpbiB0aGlzIHBhcGVyIGFwcGVhcnMgdG8gaW5kaWNhdGUgdGhhdCBOSVNUIFJUMDUgaGFzIGEgdm9jYWJ1bGFyeSBvZiA1MGsgd29yZHM6IGh0dHBzOi8vd3d3LmZpdC52dXQuY3ovcGVyc29uL2ltaWtvbG92L3B1YmxpYy9ybm5sbS9jaGFyLnBkZgoKVXNpbmcgdGhpcyBkYXRhc2V0IG9mIGVuZ2xpc2ggd29yZCBmcmVxdWVuY2llcyAuLi4KaHR0cHM6Ly93d3cua2FnZ2xlLmNvbS9kYXRhc2V0cy9ydGF0bWFuL2VuZ2xpc2gtd29yZC1mcmVxdWVuY3kKLi4uIHdlIGNhbiBlc3RpbWF0ZSB0aGF0IHRoZSBudW1iZXIgb2Ygd29yZHMgaW4gdGhlIGZpbmFsIHZvY2FidWxhcnkgd291bGQgaGF2ZSBiZWVuIGFyb3VuZCAzOGsgd2hlbiBtZXJnaW5nIHdpdGggdGhyZXNob2xkIDU6Cmh0dHBzOi8vY29sYWIucmVzZWFyY2guZ29vZ2xlLmNvbS9kcml2ZS8xSzVxSDBFcVh0RndUTEVTTnRwNG9lbENNMjhHcEdYdDY/dXNwPXNoYXJpbmcKClRodXMgdGhlIG1vZGVsIGluIHF1ZXN0aW9uIHdvdWxkIGhhdmU6CgooMzkgKyAxMDAwICsgMzhrKSAqIDEwMDAgKyAxMDAwICogMzhrID0gNzcsMDM5LDAwMCBwYXJhbWV0ZXJzCgpUaGUgUlQwOSBMTSB0aGV5IGludGVycG9sYXRlIHdpdGggYXBwZWFycyB0byBiZSBhIDQtZ3JhbSBtb2RlbC4gSW4gb25lIHNlbnNlLCBuLWdyYW0gbW9kZWxzIGhhdmUgcGFyYW1ldGVycyByb3VnaGx5IGVxdWFsIHRvIHRoZSBudW1iZXIgb2YgdW5pcXVlIG4tZ3JhbXMgaW4gdGhlIHRyYWluaW5nIGRhdGEuIEhvd2V2ZXIsIHRoZXNlIGFyZW4ndCBwYXJhbWV0ZXJzIGluIHRoZSBzYW1lIHNlbnNlIGFzIG5ldXJhbCBuZXR3b3JrcyBhcyB0aGV5IGFyZSBhY2Nlc3NlZCBhcyBhIGxvb2t1cCB0YWJsZSwgc28gb24gZWFjaCBmb3J3YXJkIHBhc3Mgb25seSBvbmUgcGFyYW1ldGVyIGlzIGFjdGl2ZS4gSSBjaG9vc2Ugbm90IHRvIGluY2x1ZGUgdGhlc2UgcGFyYW1ldGVycyBpbiBvdXIgY291bnQuIiw1ZSsxNiwiIiJDb252ZXJnZW5jZSBpcyB1c3VhbGx5IGFjaGlldmVkIGFmdGVyIDEwLTIwIGVwb2Nocy4iIgoKQXNzdW1pbmcgYSBiYWNrd2FyZC1mb3J3YXJkIHJhdGlvIG9mIDI6MSwgc2luY2UgdGhpcyBpcyBhIHNoYWxsb3cgbmV0d29yawoKNiAqIDc3MDM5MDAwICogNS40TSAqIDIwID0gNS4wMGUxNiIsNTQwMDAwMCwiIiJUYWJsZSA0OiBDb21wYXJpc29uIG9mIHZlcnkgbGFyZ2UgYmFjay1vZmYgTE1zIGFuZCBSTk4gTE1zCnRyYWluZWQgb25seSBvbiBsaW1pdGVkIGluLWRvbWFpbiBkYXRhICg1LjRNIHdvcmRzKS4iIiIsMTIwMC4wLCJUaGUgYmlnZ2VzdCBpbmRpdmlkdWFsIG1vZGVscyBldmFsdWF0ZWQgb24gV1NKIChwcm9iYWJseSBSTk4gMjUwLzIgYXQgMjdNIHBhcmFtZXRlcnMpIHRvb2sgYWJvdXQgMi4xZTE2IEZMT1BzIHRvIHRyYWluLCBhbmQgdHJhaW5pbmcgdG9vayAiInNldmVyYWwgd2Vla3MiIi4gQXNzdW1pbmcgYSBsaW5lYXIgc2NhbGV1cCBhbmQgc2V2ZXJhbCA9IGFib3V0IDM6CjMgd2Vla3MgKiA3IGRheXMvd2VlayAqIDI0IGhyL2RheSAqIDVlMTYvMi4xZTE2ID0gMSwyMDAgaG91cnMiLCxTdXBlcnZpc2VkLExpa2VseSwiQSBuZXcgcmVjdXJyZW50IG5ldXJhbCBuZXR3b3JrIGJhc2VkIGxhbmd1YWdlIG1vZGVsIChSTk4gTE0pIHdpdGggYXBwbGljYXRpb25zIHRvIHNwZWVjaCByZWNvZ25pdGlvbiBpcyBwcmVzZW50ZWQuIFJlc3VsdHMgaW5kaWNhdGUgdGhhdCBpdCBpcyBwb3NzaWJsZSB0byBvYnRhaW4gYXJvdW5kIDUwJSByZWR1Y3Rpb24gb2YgcGVycGxleGl0eSBieSB1c2luZyBtaXh0dXJlIG9mIHNldmVyYWwgUk5OIExNcywgY29tcGFyZWQgdG8gYSBzdGF0ZSBvZiB0aGUgYXJ0IGJhY2tvZmYgbGFuZ3VhZ2UgbW9kZWwuIFNwZWVjaCByZWNvZ25pdGlvbiBleHBlcmltZW50cyBzaG93IGFyb3VuZCAxOCUgcmVkdWN0aW9uIG9mIHdvcmQgZXJyb3IgcmF0ZSBvbiB0aGUgV2FsbCBTdHJlZXQgSm91cm5hbCB0YXNrIHdoZW4gY29tcGFyaW5nIG1vZGVscyB0cmFpbmVkIG9uIHRoZSBzYW1lIGFtb3VudCBvZiBkYXRhLCBhbmQgYXJvdW5kIDUlIG9uIHRoZSBtdWNoIGhhcmRlciBOSVNUIFJUMDUgdGFzaywgZXZlbiB3aGVuIHRoZSBiYWNrb2ZmIG1vZGVsIGlzIHRyYWluZWQgb24gbXVjaCBtb3JlIGRhdGEgdGhhbiB0aGUgUk5OIExNLiBXZSBwcm92aWRlIGFtcGxlIGVtcGlyaWNhbCBldmlkZW5jZSB0byBzdWdnZXN0IHRoYXQgY29ubmVjdGlvbmlzdCBsYW5ndWFnZSBtb2RlbHMgYXJlIHN1cGVyaW9yIHRvIHN0YW5kYXJkIG4tZ3JhbSB0ZWNobmlxdWVzLCBleGNlcHQgdGhlaXIgaGlnaCBjb21wdXRhdGlvbmFsICh0cmFpbmluZykgY29tcGxleGl0eSIsMjAuMCwsVW5yZWxlYXNlZCwiQ3plY2hpYSxVbml0ZWQgU3RhdGVzIG9mIEFtZXJpY2EiLCwsLCwsMjAyNi0wMi0xMSAxOToyNjoyNyswMDowMCwsLCwsLCJBY2FkZW1pYSxBY2FkZW1pYSIsLCwsLCwsLCwsLFRydWUsLE9wZXJhdGlvbiBjb3VudGluZywsLCwsTm8KUG9vbGluZyBDTk4gKENhbHRlY2ggMTAxKSxWaXNpb24sSW1hZ2UgY2xhc3NpZmljYXRpb24sVW5pdmVyc2l0eSBvZiBCb25uLCJEb21pbmlrIFNjaGVyZXIsIEFuZHJlYXMgQy4gTcO8bGxlciwgU3ZlbiBCZWhua2UiLDIwMTAtMDktMTUsRXZhbHVhdGlvbiBvZiBQb29saW5nIE9wZXJhdGlvbnMgaW4gQ29udm9sdXRpb25hbCBBcmNoaXRlY3R1cmVzIGZvciBPYmplY3QgUmVjb2duaXRpb24saHR0cHM6Ly93d3cuc2VtYW50aWNzY2hvbGFyLm9yZy9wYXBlci9FdmFsdWF0aW9uLW9mLVBvb2xpbmctT3BlcmF0aW9ucy1pbi1Db252b2x1dGlvbmFsLVNjaGVyZXItTSVDMyVCQ2xsZXIvNWQyMTAwNmZhMzJmZjY5ZjZiMGE2NDZmMjZjZTBkYjg0ZjJmNGQzMywsIkhpc3RvcmljYWwgc2lnbmlmaWNhbmNlLEhpZ2hseSBjaXRlZCxTT1RBIGltcHJvdmVtZW50IiwiIiJ3ZSBhY2hpZXZlIHN0YXRlLW9mLXRoZS1hcnQgZXJyb3IgcmF0ZXMgb2YgNC41NyUgb24gdGhlIE5PUkIgbm9ybWFsaXplZC11bmlmb3JtCmRhdGFzZXQgYW5kIDUuNiUgb24gdGhlIE5PUkIgaml0dGVyZWQtY2x1dHRlcmVkIGRhdGFzZXQuIiIiLDI5NDkxMi4wLCJDMTogMyoxNioxNioxNj0xMjI4OApDMzogMTYqMTI4KjYqNj03MzcyOApGNTogMTI4KjQqNCoxMDI9MjA4ODk2ClRvdGFsOiAxMjI4OCs3MzcyOCsyMDg4OTY9Mjk0OTEyCiIsMTIyMTEyNDEyODc2ODAwMC4wLCJGb3J3YXJkIEZMT1AKQzE6IDIqMyoxNioxNioxNioxMjUqMTI1PTM4NDAwMDAwMApDMzogMioxNioxMjgqNio2KjIwKjIwPTU4OTgyNDAwCkY1OiAyKjEyOCo0KjQqMTAyPTQxNzc5MgpUb3RhbDogMzg0MDAwMDAwKzU4OTgyNDAwKzQxNzc5Mj00NDM0MDAxOTIKCjMwMCBlcG9jaHMKMzAqMTAyPTMwNjAgdHJhaW5pbmcgZXhhbXBsZXMKCjQ0MzQwMDE5MiozKjMwNjAqMzAwPTEyMjExMjQxMjg3NjgwMDA9MS4yZTE1CiIsMzA2MCwzMCAqIDEwMiA9IDMwNjAsLCwsU3VwZXJ2aXNlZCxDb25maWRlbnQsIkEgY29tbW9uIHByYWN0aWNlIHRvIGdhaW4gaW52YXJpYW50IGZlYXR1cmVzIGluIG9iamVjdCByZWNvZ25pdGlvbiBtb2RlbHMgaXMgdG8gYWdncmVnYXRlIG11bHRpcGxlIGxvdy1sZXZlbCBmZWF0dXJlcyBvdmVyIGEgc21hbGwgbmVpZ2hib3Job29kLiBIb3dldmVyLCB0aGUgZGlmZmVyZW5jZXMgYmV0d2VlbiB0aG9zZSBtb2RlbHMgbWFrZXMgYSBjb21wYXJpc29uIG9mIHRoZSBwcm9wZXJ0aWVzIG9mIGRpZmZlcmVudCBhZ2dyZWdhdGlvbiBmdW5jdGlvbnMgaGFyZC4gT3VyIGFpbSBpcyB0byBnYWluIGluc2lnaHQgaW50byBkaWZmZXJlbnQgZnVuY3Rpb25zIGJ5IGRpcmVjdGx5IGNvbXBhcmluZyB0aGVtIG9uIGEgZml4ZWQgYXJjaGl0ZWN0dXJlIGZvciBzZXZlcmFsIGNvbW1vbiBvYmplY3QgcmVjb2duaXRpb24gdGFza3MuIEVtcGlyaWNhbCByZXN1bHRzIHNob3cgdGhhdCBhIG1heGltdW0gcG9vbGluZyBvcGVyYXRpb24gc2lnbmlmaWNhbnRseSBvdXRwZXJmb3JtcyBzdWJzYW1wbGluZyBvcGVyYXRpb25zLiBEZXNwaXRlIHRoZWlyIHNoaWZ0LWludmFyaWFudCBwcm9wZXJ0aWVzLCBvdmVybGFwcGluZyBwb29saW5nIHdpbmRvd3MgYXJlIG5vIHNpZ25pZmljYW50IGltcHJvdmVtZW50IG92ZXIgbm9ub3ZlcmxhcHBpbmcgcG9vbGluZyB3aW5kb3dzLiBCeSBhcHBseWluZyB0aGlzIGtub3dsZWRnZSwgd2UgYWNoaWV2ZSBzdGF0ZS1vZi10aGUtYXJ0IGVycm9yIHJhdGVzIG9mIDQuNTclIG9uIHRoZSBOT1JCIG5vcm1hbGl6ZWQtdW5pZm9ybSBkYXRhc2V0IGFuZCA1LjYlIG9uIHRoZSBOT1JCIGppdHRlcmVkLWNsdXR0ZXJlZCBkYXRhc2V0LiIsMzAwLjAsLFVucmVsZWFzZWQsR2VybWFueSwsLCwsLDIwMjYtMDItMTEgMTk6MjY6MjcrMDA6MDAsLCwsLCxBY2FkZW1pYSwsLCwsLCwsLCwsLCxPcGVyYXRpb24gY291bnRpbmcsLCwsLE5vClBvb2xpbmcgQ05OIChOT1JCKSxWaXNpb24sSW1hZ2UgY2xhc3NpZmljYXRpb24sVW5pdmVyc2l0eSBvZiBCb25uLCJEb21pbmlrIFNjaGVyZXIsIEFuZHJlYXMgQy4gTcO8bGxlciwgU3ZlbiBCZWhua2UiLDIwMTAtMDktMTUsRXZhbHVhdGlvbiBvZiBQb29saW5nIE9wZXJhdGlvbnMgaW4gQ29udm9sdXRpb25hbCBBcmNoaXRlY3R1cmVzIGZvciBPYmplY3QgUmVjb2duaXRpb24saHR0cHM6Ly93d3cuc2VtYW50aWNzY2hvbGFyLm9yZy9wYXBlci9FdmFsdWF0aW9uLW9mLVBvb2xpbmctT3BlcmF0aW9ucy1pbi1Db252b2x1dGlvbmFsLVNjaGVyZXItTSVDMyVCQ2xsZXIvNWQyMTAwNmZhMzJmZjY5ZjZiMGE2NDZmMjZjZTBkYjg0ZjJmNGQzMywsIkhp</x:v>
      </x:c>
    </x:row>
    <x:row r="303" ht="18" customHeight="1">
      <x:c r="A303" s="17" t="n">
        <x:v>298</x:v>
      </x:c>
      <x:c r="B303" s="17" t="n">
        <x:v>310</x:v>
      </x:c>
      <x:c r="C303" s="160" t="str">
        <x:v>c3RvcmljYWwgc2lnbmlmaWNhbmNlLEhpZ2hseSBjaXRlZCxTT1RBIGltcHJvdmVtZW50IiwiIiJ3ZSBhY2hpZXZlIHN0YXRlLW9mLXRoZS1hcnQgZXJyb3IgcmF0ZXMgb2YgNC41NyUgb24gdGhlIE5PUkIgbm9ybWFsaXplZC11bmlmb3JtIGRhdGFzZXQgYW5kIDUuNiUgb24gdGhlIE5PUkIgaml0dGVyZWQtY2x1dHRlcmVkIGRhdGFzZXQuIiIiLDI2ODY2NC4wLCJGaWd1cmUgMQpDMTogMioxNio1KjU9ODAwCkMzOiAxNio2NCo2KjY9MzY4NjQKRjU6IDY0KjYqNioxMDA9MjMwNDAwCkY2OiAxMDAqNj02MDAKVG90YWw6IDgwMCszNjg2NCsyMzA0MDArNjAwPTI2ODY2NCIsMTQ1NjI3NzIyNzIwMDAwMC4wLCJGb3J3YXJkIEZMT1AKQzE6IDIqMioxNio1KjUqOTIqOTI9MTM1NDI0MDAKQzM6IDIqMTYqMTYqNio2KjE4KjE4PTU5NzE5NjgKRjU6IDIqNjQqNio2KjEwMD00NjA4MDAKRjY6IDIqMTAwKjY9MTIwMApUb3RhbDogMTM1NDI0MDArNTk3MTk2OCs0NjA4MDArMTIwMD0xOTk3NjM2OAoKMTAwMCBlcG9jaHMsIDI0MzAwIHRyYWluaW5nIGV4YW1wbGVzCgoxOTk3NjM2OCozKjI0MzAwKjEwMDA9MTQ1NjI3NzIyNzIwMDAwMD0xLjVlMTUKIiwyNDMwMCwiRWFjaCBwYXR0ZXJuIGNvbnNpc3RzIG9mIGEgYmlub2N1bGFyIHBhaXIgb2YgOTYgw5cgOTYgZ3JheXNjYWxlIGltYWdlcywgd2l0aCBhIHRvdGFsIG9mIDI0LDMwMCB0cmFpbmluZyBwYXR0ZXJucyBhbmQgdGhlIHNhbWUgYW1vdW50IG9mIHRlc3RpbmcgcGF0dGVybnMuIiwsLCxTdXBlcnZpc2VkLENvbmZpZGVudCwiQSBjb21tb24gcHJhY3RpY2UgdG8gZ2FpbiBpbnZhcmlhbnQgZmVhdHVyZXMgaW4gb2JqZWN0IHJlY29nbml0aW9uIG1vZGVscyBpcyB0byBhZ2dyZWdhdGUgbXVsdGlwbGUgbG93LWxldmVsIGZlYXR1cmVzIG92ZXIgYSBzbWFsbCBuZWlnaGJvcmhvb2QuIEhvd2V2ZXIsIHRoZSBkaWZmZXJlbmNlcyBiZXR3ZWVuIHRob3NlIG1vZGVscyBtYWtlcyBhIGNvbXBhcmlzb24gb2YgdGhlIHByb3BlcnRpZXMgb2YgZGlmZmVyZW50IGFnZ3JlZ2F0aW9uIGZ1bmN0aW9ucyBoYXJkLiBPdXIgYWltIGlzIHRvIGdhaW4gaW5zaWdodCBpbnRvIGRpZmZlcmVudCBmdW5jdGlvbnMgYnkgZGlyZWN0bHkgY29tcGFyaW5nIHRoZW0gb24gYSBmaXhlZCBhcmNoaXRlY3R1cmUgZm9yIHNldmVyYWwgY29tbW9uIG9iamVjdCByZWNvZ25pdGlvbiB0YXNrcy4gRW1waXJpY2FsIHJlc3VsdHMgc2hvdyB0aGF0IGEgbWF4aW11bSBwb29saW5nIG9wZXJhdGlvbiBzaWduaWZpY2FudGx5IG91dHBlcmZvcm1zIHN1YnNhbXBsaW5nIG9wZXJhdGlvbnMuIERlc3BpdGUgdGhlaXIgc2hpZnQtaW52YXJpYW50IHByb3BlcnRpZXMsIG92ZXJsYXBwaW5nIHBvb2xpbmcgd2luZG93cyBhcmUgbm8gc2lnbmlmaWNhbnQgaW1wcm92ZW1lbnQgb3ZlciBub25vdmVybGFwcGluZyBwb29saW5nIHdpbmRvd3MuIEJ5IGFwcGx5aW5nIHRoaXMga25vd2xlZGdlLCB3ZSBhY2hpZXZlIHN0YXRlLW9mLXRoZS1hcnQgZXJyb3IgcmF0ZXMgb2YgNC41NyUgb24gdGhlIE5PUkIgbm9ybWFsaXplZC11bmlmb3JtIGRhdGFzZXQgYW5kIDUuNiUgb24gdGhlIE5PUkIgaml0dGVyZWQtY2x1dHRlcmVkIGRhdGFzZXQuIiwxMDAwLjAsLFVucmVsZWFzZWQsR2VybWFueSwsLCwsLDIwMjYtMDItMTEgMTk6MjY6MjcrMDA6MDAsLCwsLCxBY2FkZW1pYSwsLCwsLCwsLCwsLCxPcGVyYXRpb24gY291bnRpbmcsLCwsLE5vCkZpc2hlci1Cb29zdCxWaXNpb24sSW1hZ2UgY2xhc3NpZmljYXRpb24sWGVyb3ggUmVzZWFyY2ggQ2VudHJlIEV1cm9wZSAoWFJDRSksIkZsb3JlbnQgUGVycm9ubmluLCBKb3JnZSBTw6FuY2hleiwgVGhvbWFzIE1lbnNpbmsiLDIwMTAtMDktMDUsSW1wcm92aW5nIHRoZSBGaXNoZXIgS2VybmVsIGZvciBMYXJnZS1TY2FsZSBJbWFnZSBDbGFzc2lmaWNhdGlvbixodHRwczovL2xpbmsuc3ByaW5nZXIuY29tL2NoYXB0ZXIvMTAuMTAwNy85NzgtMy02NDItMTU1NjEtMV8xMSwzMDYyLjAsLCwsLCwsMzUwMDAwLCwyMS41LCIiIkV4dHJhY3RpbmcgYW5kIHByb2plY3RpbmcgdGhlIFNJRlQgZmVhdHVyZXMgZm9yIHRoZSAzNTBLIHRyYWluaW5nIGltYWdlcyB0YWtlcyBhcHByb3guIDE1aCAoMTUwbXMgLyBpbWFnZSksIGxlYXJuaW5nIHRoZSBHTU0gb24gYSByYW5kb20gc3Vic2V0IG9mIDFNIGRlc2NyaXB0b3JzIGFwcHJveC4gMzAgbWluLCBjb21wdXRpbmcgdGhlIEZpc2hlciB2ZWN0b3JzLiBJbXByb3ZpbmcgdGhlIEZpc2hlciBLZXJuZWwgZm9yIExhcmdlLVNjYWxlIEltYWdlIENsYXNzaWZpY2F0aW9uIDE1NQphcHByb3guIDRoICg0MG1zIC8gaW1hZ2UpIGFuZCBsZWFybmluZyB0aGUgMTggY2xhc3NpZmllcnMgYXBwcm94LiAyaCAoNyBtaW4gLyBjbGFzcykuICIiCjE1ICsgMC41ICsgNCArIDIgPSAyMS41IGhvdXJzIiwsLFVua25vd24sLCwsLEZyYW5jZSwsLCwsLDIwMjUtMTEtMjggMTE6NTM6NDQrMDA6MDAsLCwsLCxJbmR1c3RyeSwsLCwsLCwsLCwsLCwsLCwsLApTaW11UGFyYWxsZWxTR0QsT3RoZXIsQmluYXJ5IGNsYXNzaWZpY2F0aW9uLFlhaG9vIFJlc2VhcmNoLCJNYXJ0aW4gQS4gWmlua2V2aWNoLCBNYXJrdXMgV2VpbWVyLCBBbGV4IFNtb2xhLCBMaWhvbmcgTGkiLDIwMTAtMDctMDEsUGFyYWxsZWxpemVkIFN0b2NoYXN0aWMgR3JhZGllbnQgRGVzY2VudCxodHRwczovL21hcnRpbi56aW5rZXZpY2gub3JnL3B1YmxpY2F0aW9ucy9uaXBzMjAxMC5wZGYsLCwsLCwsLCwsLCwsLFVua25vd24sIldpdGggdGhlIGluY3JlYXNlIGluIGF2YWlsYWJsZSBkYXRhIHBhcmFsbGVsIG1hY2hpbmUgbGVhcm5pbmcgaGFzIGJlY29tZSBhbiBpbmNyZWFzaW5nbHkgcHJlc3NpbmcgcHJvYmxlbS4gSW4gdGhpcyBwYXBlciB3ZSBwcmVzZW50IHRoZSBmaXJzdCBwYXJhbGxlbCBzdG9jaGFzdGljIGdyYWRpZW50IGRlc2NlbnQgYWxnb3JpdGhtIGluY2x1ZGluZyBhIGRldGFpbGVkIGFuYWx5c2lzIGFuZCBleHBlcmltZW50YWwgZXZpZGVuY2UuIFVubGlrZSBwcmlvciB3b3JrIG9uIHBhcmFsbGVsIG9wdGltaXphdGlvbiBhbGdvcml0aG1zIFs1LCA3XSBvdXIgdmFyaWFudCBjb21lcyB3aXRoIHBhcmFsbGVsIGFjY2VsZXJhdGlvbiBndWFyYW50ZWVzIGFuZCBpdCBwb3NlcyBubyBvdmVybHkgdGlnaHQgbGF0ZW5jeSBjb25zdHJhaW50cywgd2hpY2ggbWlnaHQgb25seSBiZSBhdmFpbGFibGUgaW4gdGhlIG11bHRpY29yZSBzZXR0aW5nLiBPdXIgYW5hbHlzaXMgaW50cm9kdWNlcyBhIG5vdmVsIHByb29mIHRlY2huaXF1ZSDigJQgY29udHJhY3RpdmUgbWFwcGluZ3MgdG8gcXVhbnRpZnkgdGhlIHNwZWVkIG9mIGNvbnZlcmdlbmNlIG9mIHBhcmFtZXRlciBkaXN0cmlidXRpb25zIHRvIHRoZWlyIGFzeW1wdG90aWMgbGltaXRzLiBBcyBhIHNpZGUgZWZmZWN0IHRoaXMgYW5zd2VycyB0aGUgcXVlc3Rpb24gb2YgaG93IHF1aWNrbHkgc3RvY2hhc3RpYyBncmFkaWVudCBkZXNjZW50IGFsZ29yaXRobXMgcmVhY2ggdGhlIGFzeW1wdG90aWNhbGx5IG5vcm1hbCByZWdpbWUgWzEsIDhdIiwsLFVucmVsZWFzZWQsVW5pdGVkIFN0YXRlcyBvZiBBbWVyaWNhLCwsLCwsMjAyNS0xMS0yOCAxMTo1Mzo0NCswMDowMCwsLCwsLEluZHVzdHJ5LCwsLCxVbnJlbGVhc2VkLCwsLCwsLCwsLCwsLE5vClJlTFUgKExGVyksVmlzaW9uLEZhY2UgcmVjb2duaXRpb24sVW5pdmVyc2l0eSBvZiBUb3JvbnRvLCJOYWlyLCBWLiwgSGludG9uLCBHLiBFLiIsMjAxMC0wNi0xNSxSZWN0aWZpZWQgbGluZWFyIHVuaXRzIGltcHJvdmUgcmVzdHJpY3RlZCBib2x0em1hbm4gbWFjaGluZXMsaHR0cHM6Ly9kbC5hY20ub3JnL2RvaS8xMC41NTU1LzMxMDQzMjIuMzEwNDQyNSwxODI3MC4wLEhpZ2hseSBjaXRlZCwsLCwsLDIzMzI4MCwsLCwsLFVua25vd24sLCwsLENhbmFkYSwsLCwsLDIwMjYtMDItMTEgMTk6MjM6NDUrMDA6MDAsLCwsLCxBY2FkZW1pYSwsLCwsLCwsLCwsLCwsLCwsLApSZUxVIChOT1JCKSxWaXNpb24sT2JqZWN0IHJlY29nbml0aW9uLFVuaXZlcnNpdHkgb2YgVG9yb250bywiTmFpciwgVi4sIEhpbnRvbiwgRy4gRS4iLDIwMTAtMDYtMTUsUmVjdGlmaWVkIGxpbmVhciB1bml0cyBpbXByb3ZlIHJlc3RyaWN0ZWQgYm9sdHptYW5uIG1hY2hpbmVzLGh0dHBzOi8vZGwuYWNtLm9yZy9kb2kvMTAuNTU1NS8zMTA0MzIyLjMxMDQ0MjUsMTgyNzAuMCxIaWdobHkgY2l0ZWQsLDE2MjEwMDA2LjAsIiIiVGhlIHN0ZXJlby1wYWlyIGltYWdlcyBhcmUgc3Vic2FtcGxlZCBmcm9tIHRoZWlyIG9yaWdpbmFsIHJlc29sdXRpb24gb2YgMTA4IMOXIDEwOCDDlyAyIHRvIDMyIMOXIDMyIMOXIDIgdG8gc3BlZWQgdXAgZXhwZXJpbWVudHMgWy4uLl0gIHRoZSBhcmNoaXRlY3R1cmUKd2l0aCB0aGUgYmVzdCByZXN1bHRzIGhhdmUgNDAwMCB1bml0cyBpbiB0aGUgZmlyc3QgbGF5ZXIKYW5kIDIwMDAgaW4gdGhlIHNlY29uZCBbLi4uXSB0aGVyZSBhcmUgNTgsMzIwIHRlc3QKY2FzZXMgKDksNzIwIGNhc2VzIHBlciBjbGFzcykgIiIKClNvIHRoZSBhcmNoaXRlY3R1cmUgaGFzICgzMiozMioyKzEpeDQwMDAgKyAoNDAwMCsxKSoyMDAwICsgKDIwMDArMSkqNTgsMzIwLzksNzIwIHBhcmFtZXRlcnMiLCwsMjkxNjAwLCIiIlRoZXJlIGFyZSAyOTEsNjAwIHRyYWluaW5nIGNhc2VzICg0OCw2MDAgY2FzZXMgcGVyIGNsYXNzKSBhbmQgNTgsMzIwIHRlc3QgY2FzZXMgKDksNzIwIGNhc2VzIHBlciBjbGFzcykuIiIiLCwsLCwsLCwsLENhbmFkYSwsLCwsLDIwMjYtMDItMTEgMTk6MjY6MjcrMDA6MDAsLCwsLCxBY2FkZW1pYSwsLCwsLCwsLCwsLCwsLCwsLApNaWQtbGV2ZWwgRmVhdHVyZXMsVmlzaW9uLE9iamVjdCByZWNvZ25pdGlvbiwiSU5SSUEsRWNvbGUgTm9ybWFsZSBTdXDDqHJpZXVyZSxOZXcgWW9yayBVbml2ZXJzaXR5IChOWVUpIiwiWUwgQm91cmVhdSwgRiBCYWNoLCBZIExlQ3VuLCBKIFBvbmNlIiwyMDEwLTA2LTEzLExlYXJuaW5nIG1pZC1sZXZlbCBmZWF0dXJlcyBmb3IgcmVjb2duaXRpb24saHR0cHM6Ly9pZWVleHBsb3JlLmllZWUub3JnL2RvY3VtZW50LzU1Mzk5NjMsMTMxNC4wLCwsLFRoaXMgaXMgZXh0cmFjdGluZyBsb3ctbGV2ZWwgU0lGVCBmZWF0dXJlcyB0aGVuIG1heC1wb29saW5nIHRoZW0gYW5kIHVzaW5nIGluIGEgbGluZWFyIFNWTS4gVGhlIHRyYWluaW5nIGNvbXB1dGUgY291bGQgYmUgZXN0aW1hdGVkIGxvb3NlbHkgZm9yIHRoZSBTVk0gcGFydC4sLCwxNTAwLCwsLCwsVW5rbm93biwsLCwsIkZyYW5jZSxGcmFuY2UsVW5pdGVkIFN0YXRlcyBvZiBBbWVyaWNhIiwsLCwsLDIwMjUtMTEtMjggMTE6NTM6NDQrMDA6MDAsLCwsLCwiQWNhZGVtaWEsQWNhZGVtaWEsQWNhZGVtaWEiLCwsLCwsLCwsLCwsLCwsLCwsCkRlY29udm9sdXRpb25hbCBOZXR3b3JrLFZpc2lvbixJbWFnZSBjbGFzc2lmaWNhdGlvbixOZXcgWW9yayBVbml2ZXJzaXR5IChOWVUpLCJNYXR0aGV3IEQuIFplaWxlciwgRGlsaXAgS3Jpc2huYW4sIEdyYWhhbSBXLiBUYXlsb3IgYW5kIFJvYiBGZXJndXMiLDIwMTAtMDYtMTMsRGVjb252b2x1dGlvbmFsIE5ldHdvcmtzLGh0dHBzOi8vaWVlZXhwbG9yZS5pZWVlLm9yZy9kb2N1bWVudC81NTM5OTU3LDE2MzkuMCwsLCwsLCwsLCwsLCxVbmtub3duLCwsLCxVbml0ZWQgU3RhdGVzIG9mIEFtZXJpY2EsLCwsLCwyMDI2LTAxLTAxIDE0OjAzOjE3KzAwOjAwLCwsLCwsQWNhZGVtaWEsLCwsLCwsLCwsLCwsLCwsLCwKaUNDQ1AsVmlzaW9uLE9iamVjdCBkZXRlY3Rpb24sTWFzc2FjaHVzZXR0cyBJbnN0aXR1dGUgb2YgVGVjaG5vbG9neSAoTUlUKSxMb25nIFpodTsgWXVhbmhhbyBDaGVuOyBBbGFuIFl1aWxsZTsgV2lsbGlhbSBGcmVlbWFuLDIwMTAtMDYtMTMsTGF0ZW50IGhpZXJhcmNoaWNhbCBzdHJ1Y3R1cmFsIGxlYXJuaW5nIGZvciBvYmplY3QgZGV0ZWN0aW9uLGh0dHBzOi8vaWVlZXhwbG9yZS5pZWVlLm9yZy9kb2N1bWVudC81NTQwMDk2LCwiSGlzdG9yaWNhbCBzaWduaWZpY2FuY2UsU09UQSBpbXByb3ZlbWVudCIsIiIiV2UgcGVyZm9ybSBvYmplY3QgZGV0ZWN0aW9uIHVzaW5nIG91ciBsZWFybnQgbW9kZWxzIGFuZCBvYnRhaW4gcGVyZm9ybWFuY2UgY29tcGFyYWJsZSB3aXRoIHN0YXRlLW9mLXRoZS1hcnQgbWV0aG9kcyB3aGVuIGV2YWx1YXRlZCBvbiBjaGFsbGVuZ2luZyBwdWJsaWMgUEFTQ0FMIGRhdGFzZXRzLiAiIiIsLCwxMDgwMDAwMDAwMDAwMDAwLjAsIuKAnEFsbCBleHBlcmltZW50cyBhcmUgcGVyZm9ybWVkIG9uIGEgc3RhbmRhcmQgY29tcHV0ZXIgd2l0aCBhIDNHaHogQ1BV4oCdCuKAnEl0IHRha2VzIDI1IGhvdXJzIChhYm91dCAyNSBpQ0NDUCBpdGVyYXRpb25zKSB0byB0cmFpbiBhbiBvYmplY3QgY2xhc3Mgd2l0aCB0d28gbWl4dHVyZSB0ZW1wbGF0ZXMu4oCdCgpJbmRpdmlkdWFsIG1vZGVscyBmb3Igc29tZSBvZiB0aGUgY2xhc3Nlcy4KCkFzc3VtaW5nIGEgQ29yZSAyIHdpdGggOCBGTE9QL2N5Y2xlIHdhcyB1c2VkIHdpdGggYSB1dGlsaXphdGlvbiBvZiAwLjU6CjMwMDAwMDAwMDAqOCoyNSo2MCo2MCowLjU9MTA4MDAwMDAwMDAwMDAwMCIsMTAwMDAsLDI1LjAsLCxTdXBlcnZpc2VkLENvbmZpZGVudCwiV2UgcHJlc2VudCBhIGxhdGVudCBoaWVyYXJjaGljYWwgc3RydWN0dXJhbCBsZWFybmluZyBtZXRob2QgZm9yIG9iamVjdCBkZXRlY3Rpb24uIEFuIG9iamVjdCBpcyByZXByZXNlbnRlZCBieSBhIG1peHR1cmUgb2YgaGllcmFyY2hpY2FsIHRyZWUgbW9kZWxzIHdoZXJlIHRoZSBub2RlcyByZXByZXNlbnQgb2JqZWN0IHBhcnRzLiBUaGUgbm9kZXMgY2FuIG1vdmUgc3BhdGlhbGx5IHRvIGFsbG93IGJvdGggbG9jYWwgYW5kIGdsb2JhbCBzaGFwZSBkZWZvcm1hdGlvbnMuIFRoZSBtb2RlbHMgY2FuIGJlIHRyYWluZWQgZGlzY3JpbWluYXRpdmVseSB1c2luZyBsYXRlbnQgc3RydWN0dXJhbCBTVk0gbGVhcm5pbmcsIHdoZXJlIHRoZSBsYXRlbnQgdmFyaWFibGVzIGFyZSB0aGUgbm9kZSBwb3NpdGlvbnMgYW5kIHRoZSBtaXh0dXJlIGNvbXBvbmVudC4gQnV0IGN1cnJlbnQgbGVhcm5pbmcgbWV0aG9kcyBhcmUgc2xvdywgZHVlIHRvIHRoZSBsYXJnZSBudW1iZXIgb2YgcGFyYW1ldGVycyBhbmQgbGF0ZW50IHZhcmlhYmxlcywgYW5kIGhhdmUgYmVlbiByZXN0cmljdGVkIHRvIGhpZXJhcmNoaWVzIHdpdGggdHdvIGxheWVycy4gSW4gdGhpcyBwYXBlciB3ZSBkZXNjcmliZSBhbiBpbmNyZW1lbnRhbCBjb25jYXZlLWNvbnZleCBwcm9jZWR1cmUgKGlDQ0NQKSB3aGljaCBhbGxvd3MgdXMgdG8gbGVhcm4gYm90aCB0d28gYW5kIHRocmVlIGxheWVyIG1vZGVscyBlZmZpY2llbnRseS4gV2Ugc2hvdyB0aGF0IGlDQ0NQIGxlYWRzIHRvIGEgc2ltcGxlIHRyYWluaW5nIGFsZ29yaXRobSB3aGljaCBhdm9pZHMgY29tcGxleCBtdWx0aS1zdGFnZSBsYXllci13aXNlIHRyYWluaW5nLCBjYXJlZnVsIHBhcnQgc2VsZWN0aW9uLCBhbmQgYWNoaWV2ZXMgZ29vZCBwZXJmb3JtYW5jZSB3aXRob3V0IHJlcXVpcmluZyBlbGFib3JhdGUgaW5pdGlhbGl6YXRpb24uIFdlIHBlcmZvcm0gb2JqZWN0IGRldGVjdGlvbiB1c2luZyBvdXIgbGVhcm50IG1vZGVscyBhbmQgb2J0YWluIHBlcmZvcm1hbmNlIGNvbXBhcmFibGUgd2l0aCBzdGF0ZS1vZi10aGUtYXJ0IG1ldGhvZHMgd2hlbiBldmFsdWF0ZWQgb24gY2hhbGxlbmdpbmcgcHVibGljIFBBU0NBTCBkYXRhc2V0cy4gV2UgZGVtb25zdHJhdGUgdGhlIGFkdmFudGFnZXMgb2YgdGhyZWUgbGF5ZXIgaGllcmFyY2hpZXMgLSBvdXRwZXJmb3JtaW5nIEZlbHplbnN6d2FsYiBldCBhbC4ncyB0d28gbGF5ZXIgbW9kZWxzIG9uIGFsbCAyMCBjbGFzc2VzLiIsLCxVbnJlbGVhc2VkLFVuaXRlZCBTdGF0ZXMgb2YgQW1lcmljYSwsLCwxLjAsLDIwMjUtMTEtMjggMTE6NTM6NDQrMDA6MDAsLCwsLCxBY2FkZW1pYSwsLCwsLCwsLCwsLCxIYXJkd2FyZSwsLCwsTm8KV29yZCBSZXByZXNlbnRhdGlvbnMsTGFuZ3VhZ2UsTGFuZ3VhZ2UgU3RydWN0dXJlIE1vZGVsaW5nLCJVbml2ZXJzaXR5IG9mIE1vbnRyZWFsIC8gVW5pdmVyc2l0w6kgZGUgTW9udHLDqWFsLFVuaXZlcnNpdHkgb2YgSWxsaW5vaXMgVXJiYW5hLUNoYW1wYWlnbiAoVUlVQykiLCJKb3NlcGggVHVyaWFuLCBMZXYtQXJpZSBSYXRpbm92LCBZb3NodWEgQmVuZ2lvIiwyMDEwLTA2LTAxLFdvcmQgUmVwcmVzZW50YXRpb25zOiBBIFNpbXBsZSBhbmQgR2VuZXJhbCBNZXRob2QgZm9yIFNlbWktU3VwZXJ2aXNlZCBMZWFybmluZyxodHRwczovL2FjbGFudGhvbG9neS5vcmcvUDEwLTEwNDAucGRmLDI1MTAuMCwsLCwsLCwzNzAwMDAwMCwiU2VjdGlvbiA2OiAiIkFmdGVyIGNsZWFuaW5nLCB0aGVyZSBhcmUgMzcgbWlsbGlvbiB3b3JkcyAoNTglCm9mIHRoZSBvcmlnaW5hbCkgaW4gMS4zIG1pbGxpb24gc2VudGVuY2VzIiIiLCwsLCwsLCwsLCJDYW5hZGEsVW5pdGVkIFN0YXRlcyBvZiBBbWVyaWNhIiwsLCwsLDIwMjUtMTEtMjggMTE6NTM6NDQrMDA6MDAsLCwsLCwiQWNhZGVtaWEsQWNhZGVtaWEiLCwsLCwsLCwsLCwsLCwsLCwsCkZlZWRmb3J3YXJkIE5OLFZpc2lvbixEaWdpdCByZWNvZ25pdGlvbixVbml2ZXJzaXR5IG9mIE1vbnRyZWFsIC8gVW5pdmVyc2l0w6kgZGUgTW9udHLDqWFsLCJYIEdsb3JvdCwgWSBCZW5naW8iLDIwMTAtMDUtMTMsVW5kZXJzdGFuZGluZyB0aGUgZGlmZmljdWx0eSBvZiB0cmFpbmluZyBkZWVwIGZlZWRmb3J3YXJkIG5ldXJhbCBuZXR3b3JrcyxodHRwczovL3Byb2NlZWRpbmdzLm1sci5wcmVzcy92OS9nbG9yb3QxMGEuaHRtbCwxODYwNi4wLEhpZ2hseSBjaXRlZCwsNzA4MjAwMC4wLCJwZzI1MCBvZiB0aGUgcGFwZXIsIHNlY3Rpb24gMi4zOiAKIiJXZSBvcHRpbWl6ZWQgZmVlZGZvcndhcmQgbmV1cmFsIG5ldHdvcmtzIHdpdGggb25lIHRvCmZpdmUgaGlkZGVuIGxheWVycywgd2l0aCBvbmUgdGhvdXNhbmQgaGlkZGVuIHVuaXRzIHBlcgpsYXllciIiCgpJbnB1dCBpcyBhIGZsYXR0ZW5lZCAzMngzMiBpbWFnZSwgd2hpY2ggY29ycmVzcG9uZHMgdG8gYW4gaW5wdXQgdmVjdG9yIG9mIGxlbmd0aCAzMDcyCgpPdXRwdXQgaXMgYSBudW1iZXIgZnJvbSAwLTksIHNvIDEwIG5ldXJvbnMKCk5vLiBvZiBwYXJhbXM6IDMwNzIqMTAwMCArIDQqMTAwMCoxMDAwICsgMTAwMCoxMCA9IDcsMDgyLDAwMAoiLDM1MDAwMDAwMDAwMDAwMC4wLCJSb3VnaGx5IHR3byB0aW1lcyB0aGUgbnVtYmVyIG9mIHBhcmFtZXRlcnMgZm9yIG9wcyBwZXIgZm9yd2FyZCBwYXNzLiAKClNvIDIqNzA4MjAwMCBwYXJhbXMqMy41KjE0MCBlcG9jaHMgKiA1MGsgdHJhaW5pbmcgaW1hZ2VzID0gMy41ZTE0Iiw5MDAwMCwsLCwsLENvbmZpZGVudCwsLCwsQ2FuYWRhLCwsLCwsMjAyNi0wMS0wMSAxNDowMzoxNyswMDowMCwsLCwsLEFjYWRlbWlhLCwsLCwsLCwsLCwsLE9wZXJhdGlvbiBjb3VudGluZywsLCwsCjYtbGF5ZXIgTUxQIChNTklTVCksVmlzaW9uLENoYXJhY3RlciByZWNvZ25pdGlvbiAoT0NSKSwiSURTSUEsVW5pdmVyc2l0eSBvZiBMdWdhbm8sU1VQU0kiLCJEYW4gQ2xhdWRpdSBDaXJlc2FuLCBVZWxpIE1laWVyLCBMdWNhIE1hcmlhIEdhbWJhcmRlbGxhLCBKdWVyZ2VuIFNjaG1pZGh1YmVyIiwyMDEwLTAzLTAxLERlZXAgQmlnIFNpbXBsZSBOZXVyYWwgTmV0cyBFeGNlbCBvbiBIYW5kd3JpdHRlbiBEaWdpdCBSZWNvZ25pdGlvbixodHRwczovL2FyeGl2Lm9yZy9hYnMvMTAwMy4wMzU4LDEyNjQuMCwsLDEyMTEwMDAwLjAsVGFibGUgMSwxMzA3ODgwMDAwMDAwMDAuMCwiIiJOZXR3b3JrcyB3aXRoIHVwIHRvIDEyIG1pbGxpb24gd2VpZ2h0cyBjYW4gc3VjY2Vzc2Z1bGx5IGJlIHRyYWluZWQgYnkgcGxhaW4gZ3JhZGllbnQgZGVzY2VudCB0byBhY2hpZXZlIHRlc3QgZXJyb3JzIGJlbG93IDElIGFmdGVyIDIwLTMwIGVwb2NocyBpbiBsZXNzIHRoYW4gMiBob3VycyBvZiB0cmFpbmluZy4iIgoKNjBrIGltYWdlcyBpbiBlYWNoIE1OSVNUIGVwb2NoLgoKQXJjaGl0ZWN0dXJlLWJhc2VkIGVzdGltYXRlOiA2ICogMTIuMTFNICogNjBrICogMzAgPSAxLjMxZTE0CgpXZSBjYW4gYWxzbyBnZXQgYSByb3VnaCBoYXJkd2FyZSBlc3RpbWF0ZS4gVGhlIGF1dGhvcnMgdXNlIHNpbmdsZSBwcmVjaXNpb24sIEdUWDI4MCBnZXRzIDYuMjIxZTExIEZMT1BzIGluIHNpbmdsZSBwcmVjaXNpb24uIFRyYWluaW5nIDMwIGVwb2NocyB0YWtlcyBsZXNzIHRoYW4gMiBob3VycywgYnV0IG9uIGVhY2ggZXBvY2ggdGhlIHRyYWluaW5nIHNldCBpcyBhdWdtZW50ZWQgaW4gb25saW5lIGZhc2hpb24sIHdoaWNoIHRha2VzIDkzIHNlY29uZHMuCigyKjM2MDAgLSA5MyozMCkgKiA2LjIyMWUxMSAqIDAuMyA9IDguMjNlMTQKClRoZSBhcmNoaXRlY3R1cmUgYXBwcm9hY2ggc2VlbXMgbGVzcyB1bmNlcnRhaW4uIiw2MDAwMCwiIiJNTklTVCBjb25zaXN0cyBvZiB0d28gZGF0YXNldHMsIG9uZSBmb3IgdHJhaW5pbmcgKDYwLDAwMCBpbWFnZXMpIGFuZCBvbmUgZm9yIHRlc3RpbmcgKDEwLDAwMCBpbWFnZXMpLiBNYW55IHN0dWRpZXMgZGl2aWRlIHRoZSB0cmFpbmluZyBzZXQgaW50byB0d28gc2V0cyBjb25zaXN0aW5nIG9mIDUwLDAwMCBpbWFnZXMgZm9yIHRyYWluaW5nIGFuZCAxMCwwMDAgZm9yIHZhbGlkYXRpb24uIE91ciBuZXR3b3JrIGlzIHRyYWluZWQgb24gc2xpZ2h0bHkgZGVmb3JtZWQgaW1hZ2VzLCBjb250aW51YWxseSBnZW5lcmF0ZWQgaW4gb24tbGluZSBmYXNoaW9uOyBoZW5jZSB3ZSBtYXkgdXNlIHRoZSB3aG9sZSB1bi1kZWZvcm1lZCB0cmFpbmluZyBzZXQgZm9yIHZhbGlkYXRpb24sIHdpdGhvdXQgd2FzdGluZyB0cmFpbmluZyBpbWFnZXMiIiIsMi4wLCIiImxlc3MgdGhhbiAyIGhvdXJzIG9mCnRyYWluaW5nIiIiLCJOVklESUEgR2VGb3JjZSBHVFggMjgwLEludGVsIENvcmUgMiBRdWFkIFE5NDUwIiwsTGlrZWx5LCwsLCwiU3dpdHplcmxhbmQsU3dpdHplcmxhbmQsU3dpdHplcmxhbmQiLCwsLCwsMjAyNi0wMi0xMSAxOToyMzo0NSswMDowMCwsLCwsLCJBY2FkZW1pYSxBY2FkZW1pYSxBY2FkZW1pYSIsLCwsLCwsLCwsRlAzMiwsLE9wZXJhdGlvbiBjb3VudGluZywsLCwsClN0YWNrZWQgRGVub2lzaW5nIEF1dG9lbmNvZGVycyxPdGhlcixJbWFnZSBjbGFzc2lmaWNhdGlvbiwiVW5pdmVyc2l0eSBvZiBNb250cmVhbCAvIFVuaXZlcnNpdMOpIGRlIE1vbnRyw6lhbCxVbml2ZXJzaXR5IG9mIFRvcm9udG8iLCJQIFZpbmNlbnQsIEggTGFyb2NoZWxsZSwgSSBMYWpvaWUsIFkgQmVuZ2lvIiwyMDEwLTAxLTAzLFN0YWNrZWQgZGVub2lzaW5nIGF1dG9lbmNvZGVyczogTGVhcm5pbmcgdXNlZnVsIHJlcHJlc2VudGF0aW9ucyBpbiBhIGRlZXAgbmV0d29yayB3aXRoIGEgbG9jYWwgZGVub2lzaW5nIGNyaXRlcmlvbixodHRwczovL3d3dy5qbWxyLm9yZy9wYXBlcnMvdjExL3ZpbmNlbnQxMGEuaHRtbCw3NDExLjAsSGlnaGx5IGNpdGVkLCwsLCwsMzM5MjUwMDAwLCwsLCwsVW5rbm93biwsLCwsIkNhbmFkYSxDYW5hZGEiLCwsLCwsMjAyNi0wMS0wMSAxNDowMzoxNiswMDowMCwsLCwsLCJBY2FkZW1pYSxBY2FkZW1pYSIsLCwsLCwsLCwsLCwsLCwsLCwKU3VwZXItdmVjdG9yIGNvZGluZyxWaXNpb24sIkltYWdlIGNsYXNzaWZpY2F0aW9uLE9iamVjdCByZWNvZ25pdGlvbiIsIlVuaXZlcnNpdHkgb2YgSWxsaW5vaXMgVXJiYW5hLUNoYW1wYWlnbiAoVUlVQyksTkVDIExhYm9yYXRvcmllcyxSdXRnZXJzIFVuaXZlcnNpdHkiLCJYaSBaaG91LCBLYWkgWXUsIFRvbmcgWmhhbmcsIGFuZCBUaG9tYXMgUy4gSHVhbmciLDIwMTAtMDEtMDEsSW1hZ2UgQ2xhc3NpZmljYXRpb24gdXNpbmcgU3VwZXItVmVjdG9yIENvZGluZyBvZiBMb2NhbCBJbWFnZSBEZXNjcmlwdG9ycyxodHRwOi8vdG9uZ3poYW5nLW1sLm9yZy9wYXBlcnMvZWNjdjEwX3N1cGVydmVjdC5wZGYsNjk2LjAsU09UQSBpbXByb3ZlbWVudCwiIiJPdXIgZXhwZXJpbWVudHMgZGVtb25zdHJhdGUgdGhhdCB0aGUgcHJvcG9zZWQgY2xhc3NpZmljYXRpb24gbWV0aG9kIGFjaGlldmVzIHN0YXRlLW9mLXRoZS1hcnQgYWNjdXJhY3kgb24gdGhlIHdlbGwta25vd24gUEFTQ0FMIGJlbmNobWFya3MuIiIiLDEwMjUuMCwiU29tZXdoYXQgbG93IGNvbmZpZGVuY2UsIGJ1dCBpdCBzZWVtcyBsaWtlIHRoZSBudW1iZXIgb2YgbGVhcm5hYmxlIHBhcmFtZXRlcnMgaXMgdGhlIHNpemUgb2YgdGhlIGNvZGVib29rLCBwbHVzIHBhcmFtZXRlcnMgaW4gdGhlIFNWTSB1c2VkIGZvciBjbGFzc2lmaWNhdGlvbi4gU2luY2UgaXQgaXMgYSBsaW5lYXIgU1ZNLCB0aGVyZSB3aWxsIGJlIG9uZSBwYXJhbWV0ZXIgcGVyIGlucHV0IGZlYXR1cmUsIHBsdXMgYSBzaW5nbGUgYmlhcyB0ZXJtLgoKU28gaW4gdG90YWwsIDUxMiBsZWFybmFibGUgY29kZWJvb2sgdmFsdWVzLCBwbHVzIDUxMyBTVk0gcGFyYW1ldGVycyA9IDEwMjUgcGFyYW1ldGVycyIsLCwsIiIiUEFTQ0FMIFZPQyAyMDA3IGNvbnNpc3RzIG9mIDksOTYzIGltYWdlcyB3aGljaCBhcmUgZGl2aWRlZCBpbnRvdGhyZWUgc3Vic2V0czogdHJhaW5pbmcgZGF0YSAoMjUwMSBpbWFnZXMpLCB2YWxpZGF0aW9uIGRhdGEgKDI1MTAgaW1hZ2VzKSwgYW5kCnRlc3QgZGF0YSAoNDk1MiBpbWFnZXMpLiBQQVNDQUwgVk9DIDIwMDkgY29uc2lzdHMgb2YgMTQsNzQzIGltYWdlcyBhbmQgY29ycmVzcG9uZGluZ2x5IGFyZSBkaXZpZGVkIGludG8gdGhyZWUgc3Vic2V0czogdHJhaW5pbmcgZGF0YSgzNDczIGltYWdlcyksIHZhbGlkYXRpb24gZGF0YSgzNTgxIGltYWdlcyksIGFuZCB0ZXN0aW5nIGRhdGEgKDc2ODkgaW1hZ2VzKS4iIgoKUEFTQ0FMIFZPQyAyMDA5IGlzIHRoZSBsYXJnZXIgZXhwZXJpbWVudDsgaW1hZ2VzIHVzZWQgaW4gdHJhaW5pbmcgaXMgMzQ3MyArIDM1ODEgPSA3LDA1NAoKRm9yIGVhY2ggaW1hZ2UsIHRoZSBpbnB1dHMgZm9yIHRoZSBjb2RlYm9vayB0cmFpbmluZyBhcmUgZ2VuZXJhdGVkIGFzIGZvbGxvd3M6ICIiMTI4LWRpbWVuc2lvbmFsIFNJRlQgdmVjdG9ycyBhcmUgZXh0cmFjdGVkIG92ZXIgYSBncmlkIHdpdGggc3BhY2luZyBvZiA0IHBpeGVscyBvbiB0aHJlZSBwYXRjaCBzY2FsZXMgKDE2eDE2LDI1eDI1IGFuZCAzMXgzMSkuIFRoZSBkaW1lbnNpb24gb2YgZGVzY3JpcHRvcnMgaXMgcmVkdWNlZCB0byA4MCBieSBhcHBseWluZyBwcmluY2lwYWwgY29tcG9uZW50IGFuYWx5c2lzIChQQ0EpLiBUaGUgY29kZWJvb2tzIEMgYXJlIHRyYWluZWQgb24gb25lIG1pbGxpb24gcmFuZG9tbHkgc2FtcGxlZCBkZXNjcmlwdG9ycyIiCgpMb3NzIGZ1bmN0aW9uIGZvciBsZWFybmluZyB0aGUgU1YgY29kaW5nIHNlZW1zIHRvIGxvb2sgYXQgdGhlIEwyIGxvc3Mgb24gU0lGVCB2ZWN0b3JzLCBzbyB0aGVyZSBzaG91bGQgYmUgb25lIGdyYWRpZW50IHBlciBkZXNjcmlwdG9yLCBpLmUuIDFNIGlucHV0cy4iLCwsLCxTcGVjdWxhdGl2ZSwiVGhpcyBwYXBlciBpbnRyb2R1Y2VzIGEgbmV3IGZyYW1ld29yayBmb3IgaW1hZ2UgY2xhc3NpZmljYXRpb24g0LNzaW5nIGxvY2FsIHZpc3VhbCBkZXNjcmlwdG9ycy4gVGhlIHBpcGVsaW5lIGZpcnN0IHBlcmZvcm1zIGEgbm9ubGluZWFyIGZlYXR1cmUgdHJhbnNmb3JtYXRpb24gb24gZGVzY3JpcHRvcnMsIHRoZW4gYWdncmVnYXRlcyB0aGUgcmVzdWx0cyB0b2dldGhlciB0byBmb3JtIGltYWdlLWxldmVsIHJlcHJlc2VudGF0aW9ucywgYW5kIGZpbmFsbHkgYXBwbGllcyBhIGNsYXNzaWZpY2F0aW9uIG1vZGVsLiBGb3IgYWxsIHRoZSB0aHJlZSBzdGVwcyB3ZSBzdWdnZXN0IG5vdmVsIHNvbHV0aW9ucyB3aGljaCBtYWtlIG91ciBhcHByb2FjaCBhcHBlYWxpbmcgaW4gdGhlb3J5LCBtb3JlIHNjYWxhYmxlIGluIGNvbXB1dGF0aW9uLCBhbmQgdHJhbnNwYXJlbnQgaW4gY2xhc3NpZmljYXRpb24uIE91ciBleHBlcmltZW50cyBkZW1vbnN0cmF0ZSB0aGF0IHRoZSBwcm9wb3NlZCBjbGFzc2lmaWNhdGlvbiBtZXRob2QgYWNoaWV2ZXMgc3RhdGUtb2YtdGhlLWFydCBhY2N1cmFjeSBvbiB0aGUgd2VsbC1rbm93biBQQVNDQUwgYmVuY2htYXJrcy4iLCwsLCJVbml0ZWQgU3RhdGVzIG9mIEFtZXJpY2EsVW5pdGVkIFN0YXRlcyBvZiBBbWVyaWNhLFVuaXRlZCBTdGF0ZXMgb2YgQW1lcmljYSIsLCwsLCwyMDI1LTExLTI4IDExOjUzOjQ0KzAwOjAwLCwsLCwsIkFjYWRlbWlhLEluZHVzdHJ5LEFjYWRlbWlhIiwsLCwsLCwsLCwsLCwsLCwsLApMQ05QIExhYmVsTWUsVmlzaW9uLE9iamVjdCByZWNvZ25pdGlvbixVbml2ZXJzaXR5IG9mIEJvbm4sIlJhZmFlbCBVZXR6LCBTdmVuIEJlaG5rZSIsMjAwOS0xMS0yMiwiTGFyZ2Utc2NhbGUgb2JqZWN0IHJlY29nbml0aW9uIHdpdGggQ1VEQS1hY2NlbGVyYXRlZCBoaWVyYXJjaGljYWwgbmV1cmFsIG5ldHdvcmtzCiIsaHR0cHM6Ly9pZWVleHBsb3JlLmllZWUub3JnL2RvY3VtZW50LzUzNTc3ODYsLEhpc3RvcmljYWwgc2lnbmlmaWNhbmNlLCwxMzcyOTc5Mi4wLCJMb2NhbGx5IGNvbm5lY3RlZDogMTI4KjEyOCo0KjQqNCo3ICsgNjQqNjQqOCo0KjQqNCArIDMyKjMyKjE2KjQqNCo4ICsgMTYqMTYqMzIqNCo0KjE2PTEzNjMxNDg4CkNsYXNzaWZpY2F0aW9uIGhlYWQ6IDE2KjE2KjMyKjEyPTk4MzA0ClRvdGFsOiAxMzYzMTQ4OCs5ODMwND0xMzcyOTc5MgoiImZpdmUgcmVndWxhciBsYXllcnMgd2l0aCB0aGUgZGltZW5zaW9ucyAyNTbDlzI1NiwgMTI4w5cxMjgsIC4gLiAuLCAxNsOXMTYuIiIKIiJzaXplIG9mIHRoZSByZWNlcHRpdmUgZmllbGQgdG8gYmUgNCDDlyA0IG5ldXJvbnMiIiIsMzI5NTE1MDA4MDAwMDAwMC4wLDIqMTM3Mjk3OTIqMyo0MDAwMCoxMDAwPTMyOTUxNTAwODAwMDAwMDAsNDAwMDAsVGFibGUgMSwsLCxTdXBlcnZpc2VkLENvbmZpZGVudCwiUm9idXN0IHJlY29nbml0aW9uIG9mIGFyYml0cmFyeSBvYmplY3QgY2xhc3NlcyBpbiBuYXR1cmFsIHZpc3VhbCBzY2VuZXMgaXMgYW4gYXNwaXJpbmcgZ29hbCB3aXRoIG51bWVyb3VzIHByYWN0aWNhbCBhcHBsaWNhdGlvbnMsIGZvciBpbnN0YW5jZSwgaW4gdGhlIGFyZWEgb2YgYXV0b25vbW91cyByb2JvdGljcyBhbmQgYXV0b25vbW91cyB2ZWhpY2xlcy4gT25lIG9ic3RhY2xlIG9uIHRoZSB3YXkgdG93YXJkcyBodW1hbi1saWtlIHJlY29nbml0aW9uIHBlcmZvcm1hbmNlIGlzIHRoZSBsaW1pdGF0aW9uIG9mIGNvbXB1dGF0aW9uYWwgcG93ZXIsIHJlc3RyaWN0aW5nIHRoZSBzaXplIG9mIHRoZSB0cmFpbmluZyBhbmQgdGVzdGluZyBkYXRhc2V0IGFzIHdlbGwgYXMgdGhlIGNvbXBsZXhpdHkgb2YgdGhlIG9iamVjdCByZWNvZ25pdGlvbiBzeXN0ZW0uIEluIHRoaXMgd29yaywgd2UgcHJlc2VudCBhIGhpZXJhcmNoaWNhbCwgbG9jYWxseS1jb25uZWN0ZWQgbmV1cmFsIG5ldHdvcmsgbW9kZWwgdGhhdCBpcyB3ZWxsLXN1aXRlZCBmb3IgbGFyZ2Utc2NhbGUsIGhpZ2gtcGVyZm9ybWFuY2Ugb2JqZWN0IHJlY29nbml0aW9uLiBCeSB1c2luZyB0aGUgTlZJRElBIENVREEgZnJhbWV3b3JrLCB3ZSBjcmVhdGUgYSBtYXNzaXZlbHkgcGFyYWxsZWwgaW1wbGVtZW50YXRpb24gb2YgdGhlIG1vZGVsIHdoaWNoIGlzIGV4ZWN1dGVkIG9uIGEgc3RhdGUtb2YtdGhlLWFydCBncmFwaGljcyBjYXJkLiBUaGlzIGltcGxlbWVudGF0aW9uIGlzIHVwIHRvIDgyIHRpbWVzIGZhc3RlciB0aGFuIGEgc2luZ2xlLWNvcmUgQ1BVIHZlcnNpb24gb2YgdGhlIHN5c3RlbS4gVGhpcyBzaWduaWZpY2FudCBnYWluIGluIGNvbXB1dGF0aW9uYWwgcGVyZm9ybWFuY2UgYWxsb3dzIHVzIHRvIGV2YWx1YXRlIHRoZSBtb2RlbCBvbiBhIHZlcnkgbGFyZ2UsIHJlYWxpc3RpYywgYW5kIGNoYWxsZW5naW5nIHNldCBvZiBuYXR1cmFsIGltYWdlcyB3aGljaCB3ZSBleHRyYWN0ZWQgZnJvbSB0aGUgTGFiZWxNZSBkYXRhc2V0LiBUbyBjb21wYXJlIG91ciBtb2RlbCB0byBvdGhlciBhcHByb2FjaGVzLCB3ZSBhbHNvIGV2YWx1YXRlIHRoZSByZWNvZ25pdGlvbiBwZXJmb3JtYW5jZSB1c2luZyB0aGUgd2VsbC1rbm93biBNTklTVCBhbmQgTk9SQiBkYXRhc2V0cywgYWNoaWV2aW5nIGEgdGVzdGluZyBlcnJvciByYXRlIG9mIDAuNzYlIGFuZCAyLjg3JSwgcmVzcGVjdGl2ZWx5LiIsMTAwMC4wLCwsR2VybWFueSwsLCwsLDIwMjUtMTEtMjggMTE6NTM6NDQrMDA6MDAsLCwsLCxBY2FkZW1pYSwsLCwsLCwsLCwsVHJ1ZSwsT3BlcmF0aW9uIGNvdW50aW5nLCwsLCwKTENOUCBNTklTVCxWaXNpb24sT2JqZWN0IHJlY29nbml0aW9uLCwiUmFmYWVsIFVldHosIFN2ZW4gQmVobmtlIiwyMDA5LTExLTIyLCJMYXJnZS1zY2FsZSBvYmplY3QgcmVjb2duaXRpb24gd2l0aCBDVURBLWFjY2VsZXJhdGVkIGhpZXJhcmNoaWNhbCBuZXVyYWwgbmV0d29ya3MKIixodHRwczovL2llZWV4cGxvcmUuaWVlZS5vcmcvZG9jdW1lbnQvNTM1Nzc4NiwsSGlzdG9yaWNhbCBzaWduaWZpY2FuY2UsLDExNjE2MjU2LjAsIkxvY2FsbHkgY29ubmVjdGVkOiAxMjgqMTI4KjQqNCo0KjUgKyA2NCo2NCo4KjQqNCo0ICsgMzIqMzIqMTYqNCo0KjggKyAxNioxNiozMio0KjQqMTY9MTE1MzQzMzYKQ2xhc3NpZmljYXRpb24gaGVhZDogMTYqMTYqMzIqMTA9ODE5MjAKVG90YWw6IDExNTM0MzM2KzgxOTIwPTExNjE2MjU2CiIiZml2ZSByZWd1bGFyIGxheWVycyB3aXRoIHRoZSBkaW1lbnNpb25zIDI1NsOXMjU2LCAxMjjDlzEyOCwgLiAuIC4sIDE2w5cxNi4iIgoiInNpemUgb2YgdGhlIHJlY2VwdGl2ZSBmaWVsZCB0byBiZSA0IMOXIDQgbmV1cm9ucyIiIiw0MTgxODUyMTYwMDAwMDAwLjAsMioxMTYxNjI1NiozKjYwMDAwKjEwMDA9NDE4MTg1MjE2MDAwMDAwMCw1MDAwMCwsLCwsU3VwZXJ2aXNlZCxDb25maWRlbnQsIlJvYnVzdCByZWNvZ25pdGlvbiBvZiBhcmJpdHJhcnkgb2JqZWN0IGNsYXNzZXMgaW4gbmF0dXJhbCB2aXN1YWwgc2NlbmVzIGlzIGFuIGFzcGlyaW5nIGdvYWwgd2l0aCBudW1lcm91cyBwcmFjdGljYWwgYXBwbGljYXRpb25zLCBmb3IgaW5zdGFuY2UsIGluIHRoZSBhcmVhIG9mIGF1dG9ub21vdXMgcm9ib3RpY3MgYW5kIGF1dG9ub21vdXMgdmVoaWNsZXMuIE9uZSBvYnN0YWNsZSBvbiB0aGUgd2F5IHRvd2FyZHMgaHVtYW4tbGlrZSByZWNvZ25pdGlvbiBwZXJmb3JtYW5jZSBpcyB0aGUgbGltaXRhdGlvbiBvZiBjb21wdXRhdGlvbmFsIHBvd2VyLCByZXN0cmljdGluZyB0aGUgc2l6ZSBvZiB0aGUgdHJhaW5pbmcgYW5kIHRlc3RpbmcgZGF0YXNldCBhcyB3ZWxsIGFzIHRoZSBjb21wbGV4aXR5IG9mIHRoZSBvYmplY3QgcmVjb2duaXRpb24gc3lzdGVtLiBJbiB0aGlzIHdvcmssIHdlIHByZXNlbnQgYSBoaWVyYXJjaGljYWwsIGxvY2FsbHktY29ubmVjdGVkIG5ldXJhbCBuZXR3b3JrIG1vZGVsIHRoYXQgaXMgd2VsbC1zdWl0ZWQgZm9yIGxhcmdlLXNjYWxlLCBoaWdoLXBlcmZvcm1hbmNlIG9iamVjdCByZWNvZ25pdGlvbi4gQnkgdXNpbmcgdGhlIE5WSURJQSBDVURBIGZyYW1ld29yaywgd2UgY3JlYXRlIGEgbWFzc2l2ZWx5IHBhcmFsbGVsIGltcGxlbWVudGF0aW9uIG9mIHRoZSBtb2RlbCB3aGljaCBpcyBleGVjdXRlZCBvbiBhIHN0YXRlLW9mLXRoZS1hcnQgZ3JhcGhpY3MgY2FyZC4gVGhpcyBpbXBsZW1lbnRhdGlvbiBpcyB1cCB0byA4MiB0aW1lcyBmYXN0ZXIgdGhhbiBhIHNpbmdsZS1jb3JlIENQVSB2ZXJzaW9uIG9mIHRoZSBzeXN0ZW0uIFRoaXMgc2lnbmlmaWNhbnQgZ2FpbiBpbiBjb21wdXRhdGlvbmFsIHBlcmZvcm1hbmNlIGFsbG93cyB1cyB0byBldmFsdWF0ZSB0aGUgbW9kZWwgb24gYSB2ZXJ5IGxhcmdlLCByZWFsaXN0aWMsIGFuZCBjaGFsbGVuZ2luZyBzZXQgb2YgbmF0dXJhbCBpbWFnZXMgd2hpY2ggd2UgZXh0cmFjdGVkIGZyb20gdGhlIExhYmVsTWUgZGF0YXNldC4gVG8gY29tcGFyZSBvdXIgbW9kZWwgdG8gb3RoZXIgYXBwcm9hY2hlcywgd2UgYWxzbyBldmFsdWF0ZSB0aGUgcmVjb2duaXRpb24gcGVyZm9ybWFuY2UgdXNpbmcgdGhlIHdlbGwta25vd24gTU5JU1QgYW5kIE5PUkIgZGF0YXNldHMsIGFjaGlldmluZyBhIHRlc3RpbmcgZXJyb3IgcmF0ZSBvZiAwLjc2JSBhbmQgMi44NyUsIHJlc3BlY3RpdmVseS4iLDEwMDAuMCwsLCwsLCwsLDIwMjUtMTEtMjggMTE6NTM6NDQrMDA6MDAsLCwsLCwsLCwsLCwsLCwsLFRydWUsLE9wZXJhdGlvbiBjb3VudGluZywsLCwsCkxDTlAgTk9SQixWaXNpb24sT2JqZWN0IHJlY29nbml0aW9uLCwiUmFmYWVsIFVldHosIFN2ZW4gQmVobmtlIiwyMDA5LTExLTIyLCJMYXJnZS1zY2FsZSBvYmplY3QgcmVjb2duaXRpb24gd2l0aCBDVURBLWFjY2VsZXJhdGVkIGhpZXJhcmNoaWNhbCBuZXVyYWwgbmV0d29ya3MKIixodHRwczovL2llZWV4cGxvcmUuaWVlZS5vcmcvZG9jdW1lbnQvNTM1Nzc4NiwsSGlzdG9yaWNhbCBzaWduaWZpY2FuY2UsLDE2ODE4MTc2LjAsIkxvY2FsbHkgY29ubmVjdGVkOiAxMjgqMTI4KjQqNCo0KjEwICsgNjQqNjQqOCo0KjQqNCArIDMyKjMyKjE2KjQqNCo4ICsgMTYqMTYqMzIqNCo0KjE2PTE2Nzc3MjE2CkNsYXNzaWZpY2F0aW9uIGhlYWQ6IDE2KjE2KjMyKjU9NDA5NjAKVG90YWw6IDE2Nzc3MjE2KzQwOTYwPTE2ODE4MTc2CiIiZml2ZSByZWd1bGFyIGxheWVycyB3aXRoIHRoZSBkaW1lbnNpb25zIDI1NsOXMjU2LCAxMjjDlzEyOCwgLiAuIC4sIDE2w5cxNi4iIgoiInNpemUgb2YgdGhlIHJlY2VwdGl2ZSBmaWVsZCB0byBiZSA0IMOXIDQgbmV1cm9ucyIiIiwyNDUyMDkwMDYwODAwMDAwLjAsMioxNjgxODE3NiozKjI0MzAwICoxMDAwPTI0NTIwOTAwNjA4MDAwMDAsMjQzMDAsIigyKSBUaGUgTk9SQiBub3JtYWxpemVkLXVuaWZvcm0gZGF0YXNldCBbMl0sIHdoaWNoIGNvbnNpc3RzIG9mIHN0ZXJlb3Njb3BpYyBncmF5c2NhbGUgaW1hZ2VzIG9mIDUwIHRveXMsIGJlbG9uZ2luZyB0byA1IGNhdGVnb3JpZXMuIEVhY2ggb2YgdGhlIDQ4LDYwMCBpbWFnZXMgKDI0LDMwMCBmb3IgdHJhaW5pbmcgYW5kIDI0LDMwMCBmb3IgdGVzdGluZykgc2hvd3Mgb25lIHRveSB1bmRlciBkaWZmZXJlbnQgbGlnaHRpbmcgY29uZGl0aW9ucywgZWxldmF0aW9ucyBhbmQgYXppbXV0aHMuIiwsLCxTdXBlcnZpc2VkLENvbmZpZGVudCwiUm9idXN0IHJlY29nbml0aW9uIG9mIGFyYml0cmFyeSBvYmplY3QgY2xhc3NlcyBpbiBuYXR1cmFsIHZpc3VhbCBzY2VuZXMgaXMgYW4gYXNwaXJpbmcgZ29hbCB3aXRoIG51bWVyb3VzIHByYWN0aWNhbCBhcHBsaWNhdGlvbnMsIGZvciBpbnN0YW5jZSwgaW4gdGhlIGFyZWEgb2YgYXV0b25vbW91cyByb2JvdGljcyBhbmQgYXV0b25vbW91cyB2ZWhpY2xlcy4gT25lIG9ic3RhY2xlIG9uIHRoZSB3YXkgdG93YXJkcyBodW1hbi1saWtlIHJlY29nbml0aW9uIHBlcmZvcm1hbmNlIGlzIHRoZSBsaW1pdGF0aW9uIG9mIGNvbXB1dGF0aW9uYWwgcG93ZXIsIHJlc3RyaWN0aW5nIHRoZSBzaXplIG9mIHRoZSB0cmFpbmluZyBhbmQgdGVzdGluZyBkYXRhc2V0IGFzIHdlbGwgYXMgdGhlIGNvbXBsZXhpdHkgb2YgdGhlIG9iamVjdCByZWNvZ25pdGlvbiBzeXN0ZW0uIEluIHRoaXMgd29yaywgd2UgcHJlc2VudCBhIGhpZXJhcmNoaWNhbCwgbG9jYWxseS1jb25uZWN0ZWQgbmV1cmFsIG5ldHdvcmsgbW9kZWwgdGhhdCBpcyB3ZWxsLXN1aXRlZCBmb3IgbGFyZ2Utc2NhbGUsIGhpZ2gtcGVyZm9ybWFuY2Ugb2JqZWN0IHJlY29nbml0aW9uLiBCeSB1c2luZyB0aGUgTlZJRElBIENVREEgZnJhbWV3b3JrLCB3ZSBjcmVhdGUgYSBtYXNzaXZlbHkgcGFyYWxsZWwgaW1wbGVtZW50YXRpb24gb2YgdGhlIG1vZGVsIHdoaWNoIGlzIGV4ZWN1dGVkIG9uIGEgc3RhdGUtb2YtdGhlLWFydCBncmFwaGljcyBjYXJkLiBUaGlzIGltcGxlbWVudGF0aW9uIGlzIHVwIHRvIDgyIHRpbWVzIGZhc3RlciB0aGFuIGEgc2luZ2xlLWNvcmUgQ1BVIHZlcnNpb24gb2YgdGhlIHN5c3RlbS4gVGhpcyBzaWduaWZpY2FudCBnYWluIGluIGNvbXB1dGF0aW9uYWwgcGVyZm9ybWFuY2UgYWxsb3dzIHVzIHRvIGV2YWx1YXRlIHRoZSBtb2RlbCBvbiBhIHZlcnkgbGFyZ2UsIHJlYWxpc3RpYywgYW5kIGNoYWxsZW5naW5nIHNldCBvZiBuYXR1cmFsIGltYWdlcyB3aGljaCB3ZSBleHRyYWN0ZWQgZnJvbSB0aGUgTGFiZWxNZSBkYXRhc2V0LiBUbyBjb21wYXJlIG91ciBtb2RlbCB0byBvdGhlciBhcHByb2FjaGVzLCB3ZSBhbHNvIGV2YWx1YXRlIHRoZSByZWNvZ25pdGlvbiBwZXJmb3JtYW5jZSB1c2luZyB0aGUgd2VsbC1rbm93biBNTklTVCBhbmQgTk9SQiBkYXRhc2V0cywgYWNoaWV2aW5nIGEgdGVzdGluZyBlcnJvciByYXRlIG9mIDAuNzYlIGFuZCAyLjg3JSwgcmVzcGVjdGl2ZWx5LiIsMTAwMC4wLCwsLCwsLCwsMjAyNS0xMS0yOCAxMTo1Mzo0NCswMDowMCwsLCwsLCwsLCwsLCwsLCwsLCxPcGVyYXRpb24gY291bnRpbmcsLCwsLAozRCBjaXR5IHJlY29uc3RydWN0aW9uLDNEIG1vZGVsaW5nLDNEIHJlY29uc3RydWN0aW9uLCJVbml2ZXJzaXR5IG9mIFdhc2hpbmd0b24sTWljcm9zb2Z0IFJlc2VhcmNoLENvcm5lbGwgVW5pdmVyc2l0eSIsIlNhbWVlciBBZ2Fyd2FsLCBOb2FoIFNuYXZlbHksIElhbiBTaW1vbiwgU3RldmVuIE0uIFNlaXR6IGFuZCBSaWNoYXJkIFN6ZWxpc2tpIiwyMDA5LTA5LTI5LEJ1aWxkaW5nIFJvbWUgaW4gYSBEYXksaHR0cHM6Ly9ncmFpbC5jcy53YXNoaW5ndG9uLmVkdS9yb21lLywyNDM1LjAsLCwsLCwsLCwsLCwsVW5rbm93biwsLCwsIlVuaXRlZCBTdGF0ZXMgb2YgQW1lcmljYSxVbml0ZWQgU3RhdGVzIG9mIEFtZXJpY2EsVW5pdGVkIFN0YXRlcyBvZiBBbWVyaWNhIiwsLCwsLDIwMjYtMDEtMDEgMTQ6MDM6MTcrMDA6MDAsLCwsLCwiQWNhZGVtaWEsSW5kdXN0cnksQWNhZGVtaWEiLCwsLCwsLCwsLCwsLCwsLCwsCkJlbGxLb3IgMjAwNyxSZWNvbW1lbmRhdGlvbixNb3ZpZSByYXRpbmdzLEFUJlQsIlJNIEJlbGwsIFkgS29yZW4sIEMgVm9saW5za3kiLDIwMDktMDktMjEsVGhlIEJlbGxLb3Igc29sdXRpb24gdG8gdGhlIE5ldGZsaXggUHJpemUsaHR0cHM6Ly93d3cuc2VtYW50aWNzY2hvbGFyLm9yZy9wYXBlci9UaGUtQmVsbEtvci1zb2x1dGlvbi10by10aGUtTmV0ZmxpeC1Qcml6ZS1CZWxsLUtvcmVuL2Y0ZWJiNTQyYzc1MmEwZGM0MjNmOTRmZDEyMWUyZWRiOGY2Mjc1YmEsMjQxLjAsU09UQSBpbXByb3ZlbWVudCxXb24gTmV0ZmxpeCBwcml6ZSwsLCwsLCJUaGUgdHJhaW5pbmcgZGF0YSBzZXQgY29uc2lzdHMgb2YgMTAwLDQ4MCw1MDcKcmF0aW5ncyIsLCwsLCwsLCwsVW5pdGVkIFN0YXRlcyBvZiBBbWVyaWNhLCwsLCwsMjAyNS0xMS0yOCAxMTo1Mzo0NCswMDowMCwsLCwsLEluZHVzdHJ5LCwsLCwsLCwsLCwsLCwsLCwsClBvbGFyaXR5IENsYXNzaWZpZXIsTGFuZ3VhZ2UsVGV4dCBjbGFzc2lmaWNhdGlvbiwiVW5pdmVyc2l0eSBvZiBFZGluYnVyZ2gsVW5pdmVyc2l0eSBvZiBQaXR0c2J1cmdoIiwiVGhlcmVzYSBXaWxzb24sIEphbnljZSBXaWViZSwgUGF1bCBIb2ZmbWFubi4iLDIwMDktMDktMDEsUmVjb2duaXppbmcgQ29udGV4dHVhbCBQb2xhcml0eTogQW4gRXhwbG9yYXRpb24gb2YgRmVhdHVyZXMgZm9yIFBocmFzZS1MZXZlbCBTZW50aW1lbnQgQW5hbHlzaXMsaHR0cHM6Ly9hY2xhbnRob2xvZ3kub3JnL0owOS0zMDAzLnBkZiw4NjYuMCwsLCwsLCwsIlNlY3Rpb24gMy4zIHJldmVhbHMgdGhlcmUgYXJlIDExLDExMiBzZW50ZW5jZXMuIFNpbmNlIHRoaXMgaXMgcGhyYXNlLWxldmVsIHNlbnRpbWVudCBhbmFseXNpcyBzZW50ZW5jZXMgc2VlbSBsaWtlIHRoZSBiZXN0IHVuaXQiLCwsLCwsLCwsLCJVbml0ZWQgS2luZ2RvbSBvZiBHcmVhdCBCcml0YWluIGFuZCBOb3J0aGVybiBJcmVsYW5kLFVuaXRlZCBTdGF0ZXMgb2YgQW1lcmljYSIsLCwsLCwyMDI1LTExLTI4IDExOjUzOjQ0KzAwOjAwLCwsLCwsIkFjYWRlbWlhLEFjYWRl</x:v>
      </x:c>
    </x:row>
    <x:row r="304" ht="18" customHeight="1">
      <x:c r="A304" s="17" t="n">
        <x:v>299</x:v>
      </x:c>
      <x:c r="B304" s="17" t="n">
        <x:v>310</x:v>
      </x:c>
      <x:c r="C304" s="160" t="str">
        <x:v>bWlhIiwsLCwsLCwsLCwsLCwsLCwsLApUd28gU3RhZ2UgRmVhdHVyZSBFeHRyYWN0aW9uIChNTklTVCksVmlzaW9uLEltYWdlIGNsYXNzaWZpY2F0aW9uLE5ldyBZb3JrIFVuaXZlcnNpdHkgKE5ZVSksIktldmluIEphcnJldHQsIEsuIEthdnVrY3VvZ2x1LCBNYXJjJ0F1cmVsaW8gUmFuemF0bywgWWFubiBMZUN1biIsMjAwOS0wOS0wMSxXaGF0IGlzIHRoZSBiZXN0IG11bHRpLXN0YWdlIGFyY2hpdGVjdHVyZSBmb3Igb2JqZWN0IHJlY29nbml0aW9uPyxodHRwczovL3d3dy5zZW1hbnRpY3NjaG9sYXIub3JnL3BhcGVyL1doYXQtaXMtdGhlLWJlc3QtbXVsdGktc3RhZ2UtYXJjaGl0ZWN0dXJlLWZvci1KYXJyZXR0LUthdnVrY3VvZ2x1LzFmODg0MjdkN2FhODIyNWU0N2Y5NDZhYzQxYTA2NjdkN2I2OWFjNTIsLCJIaWdobHkgY2l0ZWQsU09UQSBpbXByb3ZlbWVudCIsVGhleSBjbGFpbSBTT1RBIHBlcmZvcm1hbmNlIG9uIHRoZSBNTklTVCBhbmQgTk9SQiBkYXRhc2V0cy4gSXMgYWxzbyBoaWdobHkgY2l0ZWQsMjU4ODAwLjAsIkNOTjogMzIqNSo1KzMyKjY0KjUqNT01MjAwMApGQzogMTAyNCoyMDArMjAwKjEwPTIwNjgwMApUb3RhbDogNTIwMDArMjA2ODAwPTI1ODgwMCIsMjA3NTQwMDAwMDAwMDAuMCwiQXNzdW1pbmcgbm8gcGFkZGluZyBhbmQgc3RyaWRlIDEK4oCcb24gdGhlIDUwLDAwMCBub24tdmFsaWRhdGlvbiB0cmFpbmluZyBzYW1wbGVzIHVudGlsIHRoZSBiZXN0IGVycm9yIHJhdGUgb24gdGhlIHZhbGlkYXRpb24gc2V0IHdhcyByZWFjaGVkICh0aGlzIHRvb2sgMzAgZXBvY2hzKeKAnApGaXJzdCBDTk4gbGF5ZXI6IDIqMzIqMjQqMjQqNSo1PTkyMTYwMApTZWNvbmQgQ05OIGxheWVyOiAyKjY0KjE2KjUqNSo4Kjg9MzI3NjgwMApGaXJzdCBGQyBsYXllcjogMio0KjQqNjQqMjAwPTQwOTYwMApTZWNvbmQgRkMgbGF5ZXI6IDIqMjAwKjEwPTQwMDAKVG90YWwgZm9yd2FyZCBGTE9QOiA5MjE2MDArMzI3NjgwMCs0MDk2MDArNDAwMD00NjEyMDAwClRvdHJhbCB0cmFpbmluZyBjb21wdXRlOiA0NjEyMDAwKjMqMzAqNTAwMDA9MjA3NTQwMDAwMDAwMDAKClRoZXkgdHJhaW4gYW5vdGhlciBtb2RlbCBpbiB0aGlzIHBhcGVyIHRoYXQgSSB0aGluayBpcyBhdCBsZWFzdCBhbiBvcmRlciBvZiBtYWduaXR1ZGUgbGFyZ2VyIHRoYW4gdGhpcyBvbmU7IGhvd2V2ZXIsIHRoZXkgZG8gbm90IHByb3ZpZGUgdGhlIG51bWJlciBvZiBlcG9jaHMgaXQgd2FzIHRyYWluZWQgZm9yLCBzbyBJJ20gb25seSBhYmxlIHRvIGNhbGN1bGF0ZSB0aGUgRkxPUHMgZm9yIHRoZSBzbWFsbGVyIG1vZGVsICh3aGljaCBzdGlsbCBjbGFpbXMgU09UQSBwZXJmb3JtYW5jZSBvbiBpdHMgb3duIGRhdGFzZXQpLiAKCiIsNTAwMDAsIiIiZXhwZXJpbWVudHMgd2VyZSBydW4gb24gdGhlIE1OSVNUIGRhdGFzZXQsCndoaWNoIGNvbnRhaW5zIDYwLDAwMCBncmF5LXNjYWxlIDI4eDI4IHBpeGVsIGRpZ2l0IGltYWdlcwpmb3IgdHJhaW5pbmcgYW5kIDEwLDAwMCBpbWFnZXMgZm9yIHRlc3RpbmciIiIsLCwsLENvbmZpZGVudCwiSW4gbWFueSByZWNlbnQgb2JqZWN0IHJlY29nbml0aW9uIHN5c3RlbXMsIGZlYXR1cmUgZXh0cmFjdGlvbiBzdGFnZXMgYXJlIGdlbmVyYWxseSBjb21wb3NlZCBvZiBhIGZpbHRlciBiYW5rLCBhIG5vbi1saW5lYXIgdHJhbnNmb3JtYXRpb24sIGFuZCBzb21lIHNvcnQgb2YgZmVhdHVyZSBwb29saW5nIGxheWVyLiBNb3N0IHN5c3RlbXMgdXNlIG9ubHkgb25lIHN0YWdlIG9mIGZlYXR1cmUgZXh0cmFjdGlvbiBpbiB3aGljaCB0aGUgZmlsdGVycyBhcmUgaGFyZC13aXJlZCwgb3IgdHdvIHN0YWdlcyB3aGVyZSB0aGUgZmlsdGVycyBpbiBvbmUgb3IgYm90aCBzdGFnZXMgYXJlIGxlYXJuZWQgaW4gc3VwZXJ2aXNlZCBvciB1bnN1cGVydmlzZWQgbW9kZS4gVGhpcyBwYXBlciBhZGRyZXNzZXMgdGhyZWUgcXVlc3Rpb25zOiAxLiBIb3cgZG9lcyB0aGUgbm9uLWxpbmVhcml0aWVzIHRoYXQgZm9sbG93IHRoZSBmaWx0ZXIgYmFua3MgaW5mbHVlbmNlIHRoZSByZWNvZ25pdGlvbiBhY2N1cmFjeT8gMi4gZG9lcyBsZWFybmluZyB0aGUgZmlsdGVyIGJhbmtzIGluIGFuIHVuc3VwZXJ2aXNlZCBvciBzdXBlcnZpc2VkIG1hbm5lciBpbXByb3ZlIHRoZSBwZXJmb3JtYW5jZSBvdmVyIHJhbmRvbSBmaWx0ZXJzIG9yIGhhcmR3aXJlZCBmaWx0ZXJzPyAzLiBJcyB0aGVyZSBhbnkgYWR2YW50YWdlIHRvIHVzaW5nIGFuIGFyY2hpdGVjdHVyZSB3aXRoIHR3byBzdGFnZXMgb2YgZmVhdHVyZSBleHRyYWN0aW9uLCByYXRoZXIgdGhhbiBvbmU/IFdlIHNob3cgdGhhdCB1c2luZyBub24tbGluZWFyaXRpZXMgdGhhdCBpbmNsdWRlIHJlY3RpZmljYXRpb24gYW5kIGxvY2FsIGNvbnRyYXN0IG5vcm1hbGl6YXRpb24gaXMgdGhlIHNpbmdsZSBtb3N0IGltcG9ydGFudCBpbmdyZWRpZW50IGZvciBnb29kIGFjY3VyYWN5IG9uIG9iamVjdCByZWNvZ25pdGlvbiBiZW5jaG1hcmtzLiBXZSBzaG93IHRoYXQgdHdvIHN0YWdlcyBvZiBmZWF0dXJlIGV4dHJhY3Rpb24geWllbGQgYmV0dGVyIGFjY3VyYWN5IHRoYW4gb25lLiBNb3N0IHN1cnByaXNpbmdseSwgd2Ugc2hvdyB0aGF0IGEgdHdvLXN0YWdlIHN5c3RlbSB3aXRoIHJhbmRvbSBmaWx0ZXJzIGNhbiB5aWVsZCBhbG1vc3QgNjMlIHJlY29nbml0aW9uIHJhdGUgb24gQ2FsdGVjaC0xMDEsIHByb3ZpZGVkIHRoYXQgdGhlIHByb3BlciBub24tbGluZWFyaXRpZXMgYW5kIHBvb2xpbmcgbGF5ZXJzIGFyZSB1c2VkLiBGaW5hbGx5LCB3ZSBzaG93IHRoYXQgd2l0aCBzdXBlcnZpc2VkIHJlZmluZW1lbnQsIHRoZSBzeXN0ZW0gYWNoaWV2ZXMgc3RhdGUtb2YtdGhlLWFydCBwZXJmb3JtYW5jZSBvbiBOT1JCIGRhdGFzZXQgKDUuNiUpIGFuZCB1bnN1cGVydmlzZWQgcHJlLXRyYWluaW5nIGZvbGxvd2VkIGJ5IHN1cGVydmlzZWQgcmVmaW5lbWVudCBwcm9kdWNlcyBnb29kIGFjY3VyYWN5IG9uIENhbHRlY2gtMTAxICjiiasgNjUlKSwgYW5kIHRoZSBsb3dlc3Qga25vd24gZXJyb3IgcmF0ZSBvbiB0aGUgdW5kaXN0b3J0ZWQsIHVucHJvY2Vzc2VkIE1OSVNUIGRhdGFzZXQgKDAuNTMlKS4iLDMzLjAsLFVucmVsZWFzZWQsVW5pdGVkIFN0YXRlcyBvZiBBbWVyaWNhLCwsLCwsMjAyNi0wMi0xMSAxOToyNjoyNyswMDowMCwsLCwsLEFjYWRlbWlhLCwsLCwsLCwsLCwsLE9wZXJhdGlvbiBjb3VudGluZywsLCwsTm8KQ29udk5ldCBQcm9jZXNzb3IsVmlzaW9uLEZhY2UgZGV0ZWN0aW9uLENvdXJhbnQgSW5zdGl0dXRlIG9mIE1hdGhlbWF0aWNhbCBTY2llbmNlcywiQ2zDqW1lbnQgRmFyYWJldCwgQ3lyaWwgUG91bGV0LCBKZWZmZXJzb24gWSBIYW4sIFlhbm4gTGVDdW4iLDIwMDktMDgtMzEsQ05QOiBBbiBGUEdBLWJhc2VkIHByb2Nlc3NvciBmb3IgY29udm9sdXRpb25hbCBuZXR3b3JrcyxodHRwczovL2llZWV4cGxvcmUuaWVlZS5vcmcvYWJzdHJhY3QvZG9jdW1lbnQvNTI3MjU1OS8sLCwsMTQ0MjMuMCwiQzE6IDZ4N3g3CkMzOiA2MXg3eDcKQzU6IDMwNXg2eDYKRjY6IDgweDIKVG90YWwgPSAxNDQyMyIsMzA2MDAwMDAwMDAwMDAwLjAsIigyKjM0MCBtaWxsaW9uKSAqIDMgKiAzMDAwMCAqIDUKIiIzNDAgbWlsbGlvbiBjb25uZWN0aW9uIG5ldHdvcmsiIgpvcGVyYXRpb25zIHBlciBmd2QgcGFzcyB+PSAyKjM0MCBtaWxsaW9uCiIiV2l0aCBhIGZpeGVkIGRldGVjdGlvbiB0aHJlc2hvbGQsIHRoZSBzeXN0ZW0gcmVhY2hlcyBhIHJvdWdobHkgMyUgZXF1YWwgZXJyb3IgcmF0ZSBvbiB0aGlzIGRhdGFzZXQgYWZ0ZXIgb25seSA1IHRyYWluaW5nIGVwb2NocyB0aHJvdWdoIHRoZSB0cmFpbmluZyBzZXQuIiIKIiwzMDAwMCwiIiJUaGUgZGF0YXNldCBjb250YWluZWQgNDUsMDAwIGltYWdlcyBmcm9tIHZhcmlvdXMgc291cmNlcywgb2Ygd2hpY2ggMzAsMDAwCndlcmUgdXNlZCBmb3IgdHJhaW5pbmcsIGFuZCAxNSwwMDAgZm9yIHRlc3RpbmciIiIsLCwsLExpa2VseSwiQ29udm9sdXRpb25hbCBuZXR3b3JrcyAoQ29udk5ldHMpIGFyZSBiaW9sb2dpY2FsbHkgaW5zcGlyZWQgaGllcmFyY2hpY2FsIGFyY2hpdGVjdHVyZXMgdGhhdCBjYW4gYmUgdHJhaW5lZCB0byBwZXJmb3JtIGEgdmFyaWV0eSBvZiBkZXRlY3Rpb24sIHJlY29nbml0aW9uIGFuZCBzZWdtZW50YXRpb24gdGFza3MuIENvbnZOZXRzIGhhdmUgYSBmZWVkLWZvcndhcmQgYXJjaGl0ZWN0dXJlIGNvbnNpc3Rpbmcgb2YgbXVsdGlwbGUgbGluZWFyIGNvbnZvbHV0aW9uIGZpbHRlcnMgaW50ZXJzcGVyc2VkIHdpdGggcG9pbnR3aXNlIG5vbi1saW5lYXIgc3F1YXNoaW5nIGZ1bmN0aW9ucy4gVGhpcyBwYXBlciBwcmVzZW50cyBhbiBlZmZpY2llbnQgaW1wbGVtZW50YXRpb24gb2YgQ29udk5ldHMgb24gYSBsb3ctZW5kIERTUC1vcmllbnRlZCBmaWVsZCBwcm9ncmFtbWFibGUgZ2F0ZSBhcnJheSAoRlBHQSkuIFRoZSBpbXBsZW1lbnRhdGlvbiBleHBsb2l0cyB0aGUgaW5oZXJlbnQgcGFyYWxsZWxpc20gb2YgQ29udk5ldHMgYW5kIHRha2VzIGZ1bGwgYWR2YW50YWdlIG9mIG11bHRpcGxlIGhhcmR3YXJlIG11bHRpcGx5IGFjY3VtdWxhdGUgdW5pdHMgb24gdGhlIEZQR0EuIFRoZSBlbnRpcmUgc3lzdGVtIHVzZXMgYSBzaW5nbGUgRlBHQSB3aXRoIGFuIGV4dGVybmFsIG1lbW9yeSBtb2R1bGUsIGFuZCBubyBleHRyYSBwYXJ0cy4gQSBuZXR3b3JrIGNvbXBpbGVyIHNvZnR3YXJlIHdhcyBpbXBsZW1lbnRlZCwgd2hpY2ggdGFrZXMgYSBkZXNjcmlwdGlvbiBvZiBhIHRyYWluZWQgQ29udk5ldCBhbmQgY29tcGlsZXMgaXQgaW50byBhIHNlcXVlbmNlIG9mIGluc3RydWN0aW9ucyBmb3IgdGhlIENvbnZOZXQgUHJvY2Vzc29yIChDTlApLiBBIENvbnZOZXQgZmFjZSBkZXRlY3Rpb24gc3lzdGVtIHdhcyBpbXBsZW1lbnRlZCBhbmQgdGVzdGVkLiBGYWNlIGRldGVjdGlvbiBvbiBhIDUxMiB0aW1lcyAzODQgZnJhbWUgdGFrZXMgMTAwIG1zICgxMCBmcmFtZXMgcGVyIHNlY29uZCksIHdoaWNoIGNvcnJlc3BvbmRzIHRvIGFuIGF2ZXJhZ2UgcGVyZm9ybWFuY2Ugb2YgMy40IHRpbWVzIDEwIDkgY29ubmVjdGlvbnMgcGVyIHNlY29uZCBmb3IgdGhpcyAzNDAgbWlsbGlvbiBjb25uZWN0aW9uIG5ldHdvcmsuIFRoZSBkZXNpZ24gY2FuIGJlIHVzZWQgZm9yIGxvdy1wb3dlciwgbGlnaHR3ZWlnaHQgZW1iZWRkZWQgdmlzaW9uIHN5c3RlbXMgZm9yIG1pY3JvLVVBVnMgYW5kIG90aGVyIHNtYWxsIHJvYm90cy4iLDUuMCwsVW5yZWxlYXNlZCxVbml0ZWQgU3RhdGVzIG9mIEFtZXJpY2EsLCwsLCwyMDI1LTExLTI4IDExOjUzOjQ0KzAwOjAwLCwsLCwsQWNhZGVtaWEsLCwsLCwsLCwsLCwsT3BlcmF0aW9uIGNvdW50aW5nLCwsLCxObwpNYXRyaXhGYWMgZm9yIFJlY29tbWVuZGVycyxSZWNvbW1lbmRhdGlvbixSZWNvbW1lbmRlciBzeXN0ZW0sIllhaG9vIFJlc2VhcmNoLEFUJlQiLCJZZWh1ZGEgS29yZW4sIFJvYmVydCBCZWxsLCBhbmQgQ2hyaXMgVm9saW5za3kiLDIwMDktMDgtMDcsTWF0cml4IGZhY3Rvcml6YXRpb24gdGVjaG5pcXVlcyBmb3IgcmVjb21tZW5kZXIgc3lzdGVtcyxodHRwczovL2llZWV4cGxvcmUuaWVlZS5vcmcvZG9jdW1lbnQvNTE5NzQyMiw5MjM0LjAsSGlnaGx5IGNpdGVkLCwsLCwsMTAwNDgwNTA3LCwsLCwsLCwsLCwiVW5pdGVkIFN0YXRlcyBvZiBBbWVyaWNhLFVuaXRlZCBTdGF0ZXMgb2YgQW1lcmljYSIsLCwsLCwyMDI1LTExLTI4IDExOjUzOjQ0KzAwOjAwLCwsLCwsIkluZHVzdHJ5LEluZHVzdHJ5IiwsLCwsLCwsLCwsLCwsLCwsLApSTCBtYXBwaW5nIGluc3RydWN0aW9ucyAodHJvdWJsZXNob290aW5nKSxMYW5ndWFnZSxJbnN0cnVjdGlvbiBpbnRlcnByZXRhdGlvbixNYXNzYWNodXNldHRzIEluc3RpdHV0ZSBvZiBUZWNobm9sb2d5IChNSVQpLCJTUksgQnJhbmF2YW4sIEggQ2hlbiwgTFMgWmV0dGxlbW95ZXIsIFIgQmFyemlsYXkiLDIwMDktMDgtMDIsUmVpbmZvcmNlbWVudCBMZWFybmluZyBmb3IgTWFwcGluZyBJbnN0cnVjdGlvbnMgdG8gQWN0aW9ucyxodHRwczovL2FjbGFudGhvbG9neS5vcmcvUDA5LTEwMTAvLDMxOC4wLCwsMTMzMTQwLjAsIiIiV2UgdXNlIGEgcG9saWN5IGdyYWRpZW50CmFsZ29yaXRobSB0byBlc3RpbWF0ZSB0aGUgcGFyYW1ldGVycyBvZiBhIGxvZy1saW5lYXIgbW9kZWwgZm9yIGFjdGlvbiBzZWxlY3Rpb24gWy4uLl0gSW4gdG90YWwsIHRoZXJlIGFyZSA0LDQzOCBmZWF0dXJlcyBbaW4gdGhlIFdpbmRvd3MgZG9tYWluXS4gWy4uLl0gIFRoaXMgZGlmZmljdWx0eSBjYW4gYmUgYXR0cmlidXRlZCBpbiBwYXJ0IHRvIHRoZSBsYXJnZSBicmFuY2hpbmcgZmFjdG9yIG9mIHBvc3NpYmxlIGFjdGlvbnMgYXQgZWFjaCBzdGVwIOKAlCBvbiBhdmVyYWdlLCB0aGVyZSBhcmUgMjcuMTQgY2hvaWNlcyBwZXIgYWN0aW9uIGluIHRoZSBXaW5kb3dzIGRvbWFpbiIiIiwsLCwiU2hvd24gYXQgYmVnaW5uaW5nIG9mIHNlY3Rpb24gNwpUb3RhbCBudW1iZXIgb2YgZG9jdW1lbnRzIGlzIDEyOCwgYXZlcmFnZSBudW1iZXIgb2YgYWN0aW9ucyBwZXIgZG9jdW1lbnQgaXMgMTAuMzciLCwsLCwsLCwsLFVuaXRlZCBTdGF0ZXMgb2YgQW1lcmljYSwsLCwsLDIwMjYtMDItMTEgMTk6MjM6NDUrMDA6MDAsLCwsLCxBY2FkZW1pYSwsLCwsLCwsLCwsLCwsLCwsLApCZWxsS29yIDIwMDksUmVjb21tZW5kYXRpb24sTW92aWUgcmF0aW5ncyxBVCZULFkgS29yZW4sMjAwOS0wOC0wMSxUaGUgQmVsbEtvciBTb2x1dGlvbiB0byB0aGUgTmV0ZmxpeCBHcmFuZCBQcml6ZSxodHRwczovL3d3dzIuc2Vhcy5nd3UuZWR1L35zaW1oYXdlYi9jaGFtcGFsZy9jZi9wYXBlcnMvS29yZW5CZWxsS29yMjAwOS5wZGYsNTEzLjAsSGlzdG9yaWNhbCBzaWduaWZpY2FuY2UsSW50cm9kdWNlZCBuZXcgYWxnb3JpdGhtczsgd29uIE5ldGZsaXggR3JhbmQgUHJpemUsLCwsLCwiIiJOZXRmbGl4IHByb3ZpZGVkIGEgdHJhaW5pbmcgZGF0YSBzZXQgb2YgMTAwLDQ4MCw1MDcgcmF0aW5ncyB0aGF0IDQ4MCwxODkgdXNlcnMgZ2F2ZSB0byAxNyw3NzAgbW92aWVzLiIiIiwsLCwsLCwsLCxVbml0ZWQgU3RhdGVzIG9mIEFtZXJpY2EsLCwsLCwyMDI1LTExLTI4IDExOjUzOjQ0KzAwOjAwLCwsLCwsSW5kdXN0cnksLCwsLCwsLCwsLCwsLCwsLCwKUkwgbWFwcGluZyBpbnN0cnVjdGlvbnMgKGdhbWVzKSxMYW5ndWFnZSxJbnN0cnVjdGlvbiBpbnRlcnByZXRhdGlvbixNYXNzYWNodXNldHRzIEluc3RpdHV0ZSBvZiBUZWNobm9sb2d5IChNSVQpLCJTUksgQnJhbmF2YW4sIEggQ2hlbiwgTFMgWmV0dGxlbW95ZXIsIFIgQmFyemlsYXkiLDIwMDktMDgtMDEsUmVpbmZvcmNlbWVudCBMZWFybmluZyBmb3IgTWFwcGluZyBJbnN0cnVjdGlvbnMgdG8gQWN0aW9ucyxodHRwczovL2FjbGFudGhvbG9neS5vcmcvUDA5LTEwMTAvLDMxOC4wLCwsODA5NDAuMCwiIiJXZSB1c2UgYSBwb2xpY3kgZ3JhZGllbnQKYWxnb3JpdGhtIHRvIGVzdGltYXRlIHRoZSBwYXJhbWV0ZXJzIG9mIGEgbG9nLWxpbmVhciBtb2RlbCBmb3IgYWN0aW9uIHNlbGVjdGlvbiBbLi4uXSBJbiB0b3RhbCwgdGhlcmUgYXJlIDgsMDk0IGZlYXR1cmVzIFtpbiB0aGUgQ3Jvc3NibG9jayBkb21haW5dLiBbLi4uXSAgVGhpcyBkaWZmaWN1bHR5IGNhbiBiZSBhdHRyaWJ1dGVkIGluIHBhcnQgdG8gdGhlIGxhcmdlIGJyYW5jaGluZyBmYWN0b3Igb2YgcG9zc2libGUgYWN0aW9ucyBhdCBlYWNoIHN0ZXAg4oCUIG9uIGF2ZXJhZ2UsIHRoZXJlIGFyZSBbLi4uXSA5Ljc4IFthY3Rpb25zXSBpbiB0aGUgQ3Jvc3NibG9jawpkb21haW4iIiIsLCwsIlNob3duIGF0IGJlZ2lubmluZyBvZiBzZWN0aW9uIDcKVG90YWwgbnVtYmVyIG9mIGRvY3VtZW50cyBpcyA1MCwgYXZlcmFnZSBudW1iZXIgb2YgYWN0aW9ucyBwZXIgZG9jdW1lbnQgaXMgNS44NgoKc291cmNlOiBodHRwczovL2VuLndpa2lwZWRpYS5vcmcvd2lraS9OZXRmbGl4X1ByaXplIiwsLCwsLCwsLCxVbml0ZWQgU3RhdGVzIG9mIEFtZXJpY2EsLCwsLCwyMDI2LTAyLTExIDE5OjIzOjQ1KzAwOjAwLCwsLCwsQWNhZGVtaWEsLCwsLCwsLCwsLCwsLCwsLCwKQmVsbEtvciAyMDA4LFJlY29tbWVuZGF0aW9uLE1vdmllIHJhdGluZ3MsQVQmVCwiUk0gQmVsbCwgWSBLb3JlbiwgQyBWb2xpbnNreSIsMjAwOS0wOC0wMSxUaGUgQmVsbEtvciAyMDA4IFNvbHV0aW9uIHRvIHRoZSBOZXRmbGl4IFByaXplLGh0dHBzOi8vY3Nld2ViLnVjc2QuZWR1L2NsYXNzZXMvZmExNy9jc2UyOTEtYi9yZWFkaW5nL1Byb2dyZXNzUHJpemUyMDA4X0JlbGxLb3IucGRmLDE2Mi4wLFNPVEEgaW1wcm92ZW1lbnQsV29uIE5ldGZsaXggcHJpemUsLCwsLCwiIiJOZXRmbGl4IHByb3ZpZGVkIGEgdHJhaW5pbmcgZGF0YSBzZXQgb2YgMTAwLDQ4MCw1MDcgcmF0aW5ncyB0aGF0IDQ4MCwxODkgdXNlcnMgZ2F2ZSB0byAxNyw3NzAgbW92aWVzLiIiIiwsLCwsLCwsLCxVbml0ZWQgU3RhdGVzIG9mIEFtZXJpY2EsLCwsLCwyMDI1LTExLTI4IDExOjUzOjQ0KzAwOjAwLCwsLCwsSW5kdXN0cnksLCwsLCwsLCwsLCwsLCwsLCwKUHJhZ21hdGljIFRoZW9yeSBzb2x1dGlvbiAoTmV0ZmxpeCAyMDA5KSxSZWNvbW1lbmRhdGlvbixNb3ZpZSByYXRpbmdzLFByYWdtYXRpYyBUaGVvcnkgSW5jLiwiTSBQaW90dGUsIE0gQ2hhYmJlcnQiLDIwMDktMDgtMDEsVGhlIFByYWdtYXRpYyBUaGVvcnkgc29sdXRpb24gdG8gdGhlIE5ldGZsaXggR3JhbmQgUHJpemUsaHR0cHM6Ly93d3cuYXNjLm9oaW8tc3RhdGUuZWR1L3N0YXRpc3RpY3Mvc3RhdGdlbi9qb3VsX2F1dDIwMDkvUHJhZ21hdGljVGhlb3J5LnBkZiwxMTEuMCxTT1RBIGltcHJvdmVtZW50LE5ldGZsaXggZ3JhbmQgcHJpemUgd2lubmVyIChhbG9uZyB3aXRoIHR3byBvdGhlciB0ZWFtcyksLCJUaGlzIGlzIGFuIGVuc2VtYmxlIG9mIG1hbnkgc21hbGxlciBtb2RlbHMuIElkZWFsbHksIHRoZSBudW1iZXIgb2YgcGFyYW1ldGVycyBvZiBhbGwgdGhlIHN1Yi1tb2RlbHMgc2hvdWxkIGJlIGFkZGVkIHVwIGFuZCByZWNvcmRlZCBoZXJlLiIsLCJUaGlzIGlzIGFuIGVuc2VtYmxlIG9mIG1hbnkgc21hbGxlciBtb2RlbHMuIElkZWFsbHksIHRoZSB0cmFpbmluZyBjb21wdXRlIG9mIGFsbCB0aGUgc3ViLW1vZGVscyBzaG91bGQgYmUgYWRkZWQgdXAgYW5kIHJlY29yZGVkIGhlcmUuIiwsIiIiTmV0ZmxpeCBwcm92aWRlZCBhIHRyYWluaW5nIGRhdGEgc2V0IG9mIDEwMCw0ODAsNTA3IHJhdGluZ3MgdGhhdCA0ODAsMTg5IHVzZXJzIGdhdmUgdG8gMTcsNzcwIG1vdmllcy4iIiIsLCwsLENvbmZpZGVudCwsLCwsQ2FuYWRhLCwsLCwsMjAyNi0wMi0xMSAxOToyNjo0MyswMDowMCwsLCwsLEluZHVzdHJ5LCwsLCwsLCwsLCwsLCwsLCwsCkJpZ0NoYW9zIE9wdGlCbGVuZCxSZWNvbW1lbmRhdGlvbixNb3ZpZSByYXRpbmdzLEFUJlQsIkEgVMO2c2NoZXIsIE0gSmFocmVyLCBSTSBCZWxsIiwyMDA5LTA4LTAxLFRoZSBCaWdDaGFvcyBTb2x1dGlvbiB0byB0aGUgTmV0ZmxpeCBHcmFuZCBQcml6ZSxodHRwczovL3d3dy5hc2Mub2hpby1zdGF0ZS5lZHUvc3RhdGlzdGljcy9zdGF0Z2VuL2pvdWxfYXV0MjAwOS9CaWdDaGFvcy5wZGYsMjM3LjAsU09UQSBpbXByb3ZlbWVudCwid29uIE5ldGZsaXggcHJpemUKIiwsLCwsLCIiIk5ldGZsaXggcHJvdmlkZWQgYSB0cmFpbmluZyBkYXRhIHNldCBvZiAxMDAsNDgwLDUwNyByYXRpbmdzIHRoYXQgNDgwLDE4OSB1c2VycyBnYXZlIHRvIDE3LDc3MCBtb3ZpZXMuIiIiLCwsLCwsLCwsLFVuaXRlZCBTdGF0ZXMgb2YgQW1lcmljYSwsLCwsLDIwMjUtMTEtMjggMTE6NTM6NDQrMDA6MDAsLCwsLCxJbmR1c3RyeSwsLCwsLCwsLCxGUDMyLCwsLCwsLCwKQ29uZGl0aW9uYWwgTWF4aW11bSBFbnRyb3B5IE1vZGVsIChHaWdhd29ybGQpLExhbmd1YWdlLExhbmd1YWdlIG1vZGVsaW5nLEdvb2dsZSwiUnlhbiBNY2RvbmFsZCwgTWVocnlhciBNb2hyaSwgTmF0aGFuIFNpbGJlcm1hbiwgRGFuIFdhbGtlciwgR2lkZW9uIFMuIE1hbm4iLDIwMDktMDctMDEsRWZmaWNpZW50IExhcmdlLVNjYWxlIERpc3RyaWJ1dGVkIFRyYWluaW5nIG9mIENvbmRpdGlvbmFsIE1heGltdW0gRW50cm9weSBNb2RlbHMsaHR0cHM6Ly9wcm9jZWVkaW5ncy5uZXVyaXBzLmNjL3BhcGVyX2ZpbGVzL3BhcGVyLzIwMDkvaGFzaC9kODFmOWMxYmUyZTA4OTY0YmY5ZjI0YjE1ZjBlNDkwMC1BYnN0cmFjdC5odG1sLCwsLDEwMDAwMDAuMCwiIiJyb3VnaGx5IDFNIHBhcmFtZXRlcnMiIiIsMS4wMDAwMDAwMDAxZSsxOCwiTnVtYmVyIG9mIGVwb2NocyBpcyB1bmtub3duLgoKQmFzZWQgb24gMTgsNTk4IENQVS1ob3VycyB3aXRoIEludGVsIFhlb24gNTUwMCBwcm9jZXNzb3JzIChzcGVjdWxhdGl2ZSksIHRoaXMgd291bGQgYmUgdXAgdG8gOGUxNyBGUDY0IEZMT1Agb3IgMS42ZTE4IEZQMzIgRkxPUC4gV2l0aCA2MCUgdXRpbGl6YXRpb24gaXQncyBhcm91bmQgMWUxOCBGTE9QLiIsMTAwMDAwMDAwMCwsLCJUYWJsZSAzOiAxOCw1OTggaCAoY3VtdWxhdGl2ZSBDUFUpIiwsLFNwZWN1bGF0aXZlLCJUcmFpbmluZyBjb25kaXRpb25hbCBtYXhpbXVtIGVudHJvcHkgbW9kZWxzIG9uIG1hc3NpdmUgZGF0YSByZXF1aXJlcyBzaWduaWZpY2FudCB0aW1lIGFuZCBjb21wdXRhdGlvbmFsIHJlc291cmNlcy4gSW4gdGhpcyBwYXBlciwgd2UgaW52ZXN0aWdhdGUgdGhyZWUgY29tbW9uIGRpc3RyaWJ1dGVkIHRyYWluaW5nIHN0cmF0ZWdpZXM6IGRpc3RyaWJ1dGVkIGdyYWRpZW50LCBtYWpvcml0eSB2b3RpbmcgZW5zZW1ibGVzLCBhbmQgcGFyYW1ldGVyIG1peHR1cmVzLiBXZSBhbmFseXplIHRoZSB3b3JzdC1jYXNlIHJ1bnRpbWUgYW5kIHJlc291cmNlIGNvc3RzIG9mIGVhY2ggYW5kIHByZXNlbnQgYSB0aGVvcmV0aWNhbCBmb3VuZGF0aW9uIGZvciB0aGUgY29udmVyZ2VuY2Ugb2YgcGFyYW1ldGVycyB1bmRlciBwYXJhbWV0ZXIgbWl4dHVyZXMsIHRoZSBtb3N0IGVmZmljaWVudCBzdHJhdGVneS4gV2UgcHJlc2VudCBsYXJnZS1zY2FsZSBleHBlcmltZW50cyBjb21wYXJpbmcgdGhlIGRpZmZlcmVudCBzdHJhdGVnaWVzIGFuZCBkZW1vbnN0cmF0ZSB0aGF0IHBhcmFtZXRlciBtaXh0dXJlcyBvdmVyIGluZGVwZW5kZW50IG1vZGVscyB1c2UgZmV3ZXIgcmVzb3VyY2VzIGFuZCBhY2hpZXZlIGNvbXBhcmFibGUgbG9zcyBhcyBjb21wYXJlZCB0byBzdGFuZGFyZCBhcHByb2FjaGVzLiIsLCxVbnJlbGVhc2VkLFVuaXRlZCBTdGF0ZXMgb2YgQW1lcmljYSwsLCwsLDIwMjYtMDItMTEgMTk6MjY6MjcrMDA6MDAsLCwsLCxJbmR1c3RyeSwsLCwxODU5OC4wLFVucmVsZWFzZWQsLCwsLCwsLCwsLCwsTm8KR1BVIERCTnMsT3RoZXIsTWlzY2VsbGFuZW91cyBpbWFnZSBhbmFseXNpcyxTdGFuZm9yZCBVbml2ZXJzaXR5LCJSIFJhaW5hLCBBIE1hZGhhdmFuLCBBWSBOZyIsMjAwOS0wNi0xNSxMYXJnZS1zY2FsZSBEZWVwIFVuc3VwZXJ2aXNlZCBMZWFybmluZyB1c2luZyBHcmFwaGljcyBQcm9jZXNzb3JzLGh0dHBzOi8vZGwuYWNtLm9yZy9kb2kvYWJzLzEwLjExNDUvMTU1MzM3NC4xNTUzNDg2P3V0bV9jYW1wYWlnbj1UaGUrQmF0Y2gmdXRtX3NvdXJjZT1oc19lbWFpbCZ1dG1fbWVkaXVtPWVtYWlsJl9oc2VuYz1wMkFOcXR6LTk1WjctWDREbC1SSks2Z1lLdmp5RElyWWFHaEJlcVdvYzBsZHF5UEVLbmkwSXA2VUU3NDUyaHIteWdZNTJ6MDBMQnBZZ00sMTAzMi4wLCJIaWdobHkgY2l0ZWQsSGlzdG9yaWNhbCBzaWduaWZpY2FuY2UiLCwxMDAwMDAwMDAuMCwiIiJGb3IgZXhhbXBsZSwgd2UgYXJlIGFibGUgdG8gcmVkdWNlIHRoZSB0aW1lIHJlcXVpcmVkIHRvIGxlYXJuIGEgZm91ci1sYXllciBEQk4gd2l0aCAxMDAgbWlsbGlvbiBmcmVlIHBhcmFtZXRlcnMgZnJvbSBzZXZlcmFsIHdlZWtzIHRvIGFyb3VuZCBhIHNpbmdsZSBkYXkuIiIiLDEwMDAwMDAwMDAwMDAwMDAuMCwiaHR0cHM6Ly93d3cuZ2V0Z3Vlc3N0aW1hdGUuY29tL21vZGVscy8xOTYwMgoKNjQzNSBHUFUgc2Vjb25kcyBmb3IgMU0gZXhhbXBsZXMKU2luZ2xlIEdUWCAyODAgd2l0aCA2MjIuMSBHRkxPUFMKQWxsIHJlc3VsdHMgYXJlIHJlcG9ydGVkIGZvciAxTSBleGFtcGxlcywgdW5jbGVhciBpZiB0aGV5IHJhbiBsYXJnZXIgdHJhaW5pbmcgZXhwZXJpbWVudHMuIiwxMjEzNDQwMDAwMDAsIlRhYmxlIDIgc2hvd3MgdGhlIHJ1bm5pbmcgdGltZSBmb3IgcHJvY2Vzc2luZyAxIG1pbGxpb24KZXhhbXBsZXMgZm9yIFJCTXMgb2YgdmFyeWluZyBzaXplIiwsLCwsQ29uZmlkZW50LCwsLCxVbml0ZWQgU3RhdGVzIG9mIEFtZXJpY2EsLCwsLCwyMDI1LTExLTI4IDExOjUzOjQ0KzAwOjAwLCwsR1BVIERCTnMsLCxBY2FkZW1pYSwsLCwsLCwsLCxGUDMyLCwsSGFyZHdhcmUsLCwsLApDb252LURCTixWaXNpb24sSW1hZ2UgY2xhc3NpZmljYXRpb24sU3RhbmZvcmQgVW5pdmVyc2l0eSwiSCBMZWUsIFIgR3Jvc3NlLCBSIFJhbmdhbmF0aCwgQVkgTmciLDIwMDktMDYtMTQsQ29udm9sdXRpb25hbCBkZWVwIGJlbGllZiBuZXR3b3JrcyBmb3Igc2NhbGFibGUgdW5zdXBlcnZpc2VkIGxlYXJuaW5nIG9mIGhpZXJhcmNoaWNhbCByZXByZXNlbnRhdGlvbnMsaHR0cHM6Ly9kbC5hY20ub3JnL2RvaS8xMC4xMTQ1LzE1NTMzNzQuMTU1MzQ1MywyOTY0LjAsLCwsLCwsLCwsLCwsVW5rbm93biwsLCwsVW5pdGVkIFN0YXRlcyBvZiBBbWVyaWNhLCwsLCwsMjAyNS0xMS0yOCAxMTo1Mzo0NCswMDowMCwsLCwsLEFjYWRlbWlhLCwsLCwsLCwsLCwsLCwsLCwsCkRlZXAgQm9sdHptYW5uIE1hY2hpbmVzLE90aGVyLEltYWdlIGNsYXNzaWZpY2F0aW9uLFVuaXZlcnNpdHkgb2YgVG9yb250bywiUnVzbGFuIFNhbGFraHV0ZGlub3YsIEdlb2ZmcmV5IEhpbnRvbiIsMjAwOS0wNC0xNixEZWVwIEJvbHR6bWFubiBNYWNoaW5lcyxodHRwczovL3d3dy5zY2llbmNlZGlyZWN0LmNvbS90b3BpY3MvY29tcHV0ZXItc2NpZW5jZS9kZWVwLWJvbHR6bWFubi1tYWNoaW5lLDI2NjYuMCwsLCwsLCw2MDAwMCwsLCwsLFVua25vd24sLCwsLENhbmFkYSwsLCwsLDIwMjUtMTEtMjggMTE6NTM6NDQrMDA6MDAsLCwsLCxBY2FkZW1pYSwsLCwsLCwsLCwsLCwsLCwsLApSQk0gSW1hZ2UgQ2xhc3NpZmllcixWaXNpb24sSW1hZ2UgY2xhc3NpZmljYXRpb24sVW5pdmVyc2l0eSBvZiBUb3JvbnRvLEFsZXggS3JpemhldnNreSwyMDA5LTA0LTA4LExlYXJuaW5nIE11bHRpcGxlIExheWVycyBvZiBGZWF0dXJlcyBmcm9tIFRpbnkgSW1hZ2VzLGh0dHBzOi8vd3d3LmNzLnRvcm9udG8uZWR1L35rcml6L2xlYXJuaW5nLWZlYXR1cmVzLTIwMDktVFIucGRmLDM5NjM1LjAsSGlnaGx5IGNpdGVkLCw4MDAwMDAwMC4wLCJCZXN0IHBlcmZvcm1pbmcgbW9kZWwgKHNlZSBGaWd1cmUgMy4xKSBoYWQgMTAsMDAwIGhpZGRlbiB1bml0cyBpbiBvbmUgaGlkZGVuIGxheWVyIGFuZCA4MDAwIHZpc2libGUgdW5pdHMiLCwsNjE0NDA1MDAwMCwsLCwsLExpa2VseSwiR3JvdXBzIGF0IE1JVCBhbmQgTllVIGhhdmUgY29sbGVjdGVkIGEgZGF0YXNldCBvZiBtaWxsaW9ucyBvZiB0aW55IGNvbG91ciBpbWFnZXMgZnJvbSB0aGUgd2ViLiBJdAppcywgaW4gcHJpbmNpcGxlLCBhbiBleGNlbGxlbnQgZGF0YXNldCBmb3IgdW5zdXBlcnZpc2VkIHRyYWluaW5nIG9mIGRlZXAgZ2VuZXJhdGl2ZSBtb2RlbHMsIGJ1dCBwcmV2aW91cwpyZXNlYXJjaGVycyB3aG8gaGF2ZSB0cmllZCB0aGlzIGhhdmUgZm91bmQgaXQgZGkeY3VsdCB0byBsZWFybiBhIGdvb2Qgc2V0IG9mIBxsdGVycyBmcm9tIHRoZSBpbWFnZXMuCldlIHNob3cgaG93IHRvIHRyYWluIGEgbXVsdGktbGF5ZXIgZ2VuZXJhdGl2ZSBtb2RlbCB0aGF0IGxlYXJucyB0byBleHRyYWN0IG1lYW5pbmdmdWwgZmVhdHVyZXMgd2hpY2gKcmVzZW1ibGUgdGhvc2UgZm91bmQgaW4gdGhlIGh1bWFuIHZpc3VhbCBjb3J0ZXguIFVzaW5nIGEgbm92ZWwgcGFyYWxsZWxpemF0aW9uIGFsZ29yaXRobSB0byBkaXN0cmlidXRlCnRoZSB3b3JrIGFtb25nIG11bHRpcGxlIG1hY2hpbmVzIGNvbm5lY3RlZCBvbiBhIG5ldHdvcmssIHdlIHNob3cgaG93IHRyYWluaW5nIHN1Y2ggYSBtb2RlbCBjYW4gYmUKZG9uZSBpbiByZWFzb25hYmxlIHRpbWUuCkEgc2Vjb25kIHByb2JsZW1hdGljIGFzcGVjdCBvZiB0aGUgdGlueSBpbWFnZXMgZGF0YXNldCBpcyB0aGF0IHRoZXJlIGFyZSBubyByZWxpYWJsZSBjbGFzcyBsYWJlbHMKd2hpY2ggbWFrZXMgaXQgaGFyZCB0byB1c2UgZm9yIG9iamVjdCByZWNvZ25pdGlvbiBleHBlcmltZW50cy4gV2UgY3JlYXRlZCB0d28gc2V0cyBvZiByZWxpYWJsZSBsYWJlbHMuClRoZSBDSUZBUi0xMCBzZXQgaGFzIDYwMDAgZXhhbXBsZXMgb2YgZWFjaCBvZiAxMCBjbGFzc2VzIGFuZCB0aGUgQ0lGQVItMTAwIHNldCBoYXMgNjAwIGV4YW1wbGVzIG9mCmVhY2ggb2YgMTAwIG5vbi1vdmVybGFwcGluZyBjbGFzc2VzLiBVc2luZyB0aGVzZSBsYWJlbHMsIHdlIHNob3cgdGhhdCBvYmplY3QgcmVjb2duaXRpb24gaXMgc2lnbmkcY2FudGx5CmltcHJvdmVkIGJ5IHByZS10cmFpbmluZyBhIGxheWVyIG9mIGZlYXR1cmVzIG9uIGEgbGFyZ2Ugc2V0IG9mIHVubGFiZWxlZCB0aW55IGltYWdlcy4iLCwsLENhbmFkYSwsLCwsLDIwMjYtMDEtMDEgMTQ6MDM6MTcrMDA6MDAsLCwsLCxBY2FkZW1pYSwsLCwsLCwsLCxGUDMyLCwsLCwsLCwKTG9uZy1SYW5nZSBBdXRvbm9tb3VzIE9mZi1Sb2FkIERyaXZpbmcgU3lzdGVtLCJWaXNpb24sUm9ib3RpY3MsRHJpdmluZyIsU2VsZi1kcml2aW5nIGNhcixDb3VyYW50IEluc3RpdHV0ZSBvZiBNYXRoZW1hdGljYWwgU2NpZW5jZXMsIlJhaWEgSGFkc2VsbCwgUGllcnJlIFNlcm1hbmV0LCBKYW4gQmVuLCBBeXNlIEVya2FuLCBNYXJjbyBTY29mZmllciwgS29yYXkgS2F2dWtjdW9nbHUsIFVycyBNdWxsZXIsIFlhbm4gTGVDdW4iLDIwMDktMDEtMDgsTGVhcm5pbmcgbG9uZ+KAkHJhbmdlIHZpc2lvbiBmb3IgYXV0b25vbW91cyBvZmbigJByb2FkIGRyaXZpbmcsaHR0cHM6Ly9vbmxpbmVsaWJyYXJ5LndpbGV5LmNvbS9kb2kvYWJzLzEwLjEwMDIvcm9iLjIwMjc2LCwsLDEyNDEwLjAsIkMxOiAyMHg3eDYKQzM6IDM2OXg2eDUKRjQ6IDEwMHg1CgoiIlRoaXMgcGFydGljdWxhciBuZXR3b3JrIGhhcyB0d28gY29udm9sdXRpb25hbApsYXllcnMgYW5kIG9uZSBzdWJzYW1wbGluZyBsYXllci4gVGhlIGZpcnN0IGNvbnZvbHV0aW9uYWwgbGF5ZXIgaGFzIDIwIDcgw5cgNiBmaWx0ZXJzLCBhbmQgdGhlIHNlY29uZCBsYXllciBoYXMgMzY5IDYgw5cgNSBmaWx0ZXJzLiBUaGUgbGF5ZXJzIGFyZSBub3QgZnVsbHkgY29ubmVjdGVkOyBpbiBwYXJ0aWN1bGFyLCB0aGUgWSwgVSwgYW5kIFYgZmlsdGVycyBhcmUga2VwdApzZXBhcmF0ZSB0aHJvdWdob3V0IHRoZSB0d28gbGF5ZXJzLiBGb3IKdGhlIHB1cnBvc2VzIG9mIHRyYWluaW5nLCBhIGZpbmFsIDEwMC1jb21wb25lbnQsIGZ1bGx5CmNvbm5lY3RlZCBsYXllciBpcyB0cmFpbmVkIHdpdGggZml2ZSBvdXRwdXRzIiIiLDI3ODcyMTAwMDAwMDAwMC4wLCJFdmVyeSBmaWx0ZXIgaXMgb25seSBjb25uZWN0ZWQgdG8g4oWTIG9mIHRoZSBpbnB1dCBjaGFubmVsczog4oCcVGhlIGxheWVycyBhcmUgbm90IGZ1bGx5IGNvbm5lY3RlZDsgaW4gcGFydGljdWxhciwgdGhlIFksIFUsIGFuZCBWIGZpbHRlcnMgYXJlIGtlcHQgc2VwYXJhdGUgdGhyb3VnaG91dCB0aGUgdHdvIGxheWVycy7igJ0KVGhlIHRleHQgb2YgdGhlIHBhcGVyIGFuZCBGaWd1cmUgNyBkb27igJl0IG1hdGNoLCB0aGUgdGV4dCBtZW50aW9ucyBhbiBhZGRpdGlvbmFsIEQ9MzY5IGNvbnZvbHV0aW9uYWwgbGF5ZXIgdGhhdCBpcyBub3QgcmVwcmVzZW50ZWQgaW4gdGhlIEZpZ3VyZQpJbnB1dDogMTIqMjUKMXN0IENOTjogMioxMioyNSooMy8zKSo3KjYqMjA9MjQwMDAwClNpemUgYWZ0ZXIgbGF5ZXI6IDYqMjAqMjAKU2l6ZSBhZnRlciBwb29saW5nIGxheWVyICgxeDQpOiA2KjUqMjAKMm5kIENOTjogMio2KjUqKDIwLzMpKjYqNSozNjk9NDQyODAwMApGQzogMio2KjUqMzY5KjEwMD0yMjE0MDAwClRvdGFsIGZvcndhcmQgRkxPUDogMjQwMDAwKzQ0MjgwMDArMjIxNDAwMD02ODgyMDAwClRvdGFsIHRyYWluaW5nIGNvbXB1dGU6IDY4ODIwMDAqMyo0NTAwMDAqMzA9Mjc4NzIxMDAwMDAwMDAwPTIuOGUxNAoKCiIiVGhlIG5ldHdvcmsgd2FzIGluaXRpYWxpemVkIHdpdGggcmFuZG9tIHZhbHVlcwphbmQgdHJhaW5lZCBmb3IgMzAgZXBvY2hzIiIiLDQ1MDAwMCwiIiJUaGUgdHJhaW5pbmcgc2V0IGNvbnRhaW5lZCA0NTAsMDAwIGxhYmVsZWQgaW1hZ2UgcGF0Y2hlcyIiIiwsLCwsQ29uZmlkZW50LCJNb3N0IHZpc2lvbi1iYXNlZCBhcHByb2FjaGVzIHRvIG1vYmlsZSByb2JvdGljcyBzdWZmZXIgZnJvbSB0aGUgbGltaXRhdGlvbnMgaW1wb3NlZCBieSBzdGVyZW8gb2JzdGFjbGUgZGV0ZWN0aW9uLCB3aGljaCBpcyBzaG9ydCByYW5nZSBhbmQgcHJvbmUgdG8gZmFpbHVyZS4gV2UgcHJlc2VudCBhIHNlbGYtc3VwZXJ2aXNlZCBsZWFybmluZyBwcm9jZXNzIGZvciBsb25nLXJhbmdlIHZpc2lvbiB0aGF0IGlzIGFibGUgdG8gYWNjdXJhdGVseSBjbGFzc2lmeSBjb21wbGV4IHRlcnJhaW4gYXQgZGlzdGFuY2VzIHVwIHRvIHRoZSBob3Jpem9uLCB0aHVzIGFsbG93aW5nIHN1cGVyaW9yIHN0cmF0ZWdpYyBwbGFubmluZy4gVGhlIHN1Y2Nlc3Mgb2YgdGhlIGxlYXJuaW5nIHByb2Nlc3MgaXMgZHVlIHRvIHRoZSBzZWxmLXN1cGVydmlzZWQgdHJhaW5pbmcgZGF0YSB0aGF0IGFyZSBnZW5lcmF0ZWQgb24gZXZlcnkgZnJhbWU6IHJvYnVzdCwgdmlzdWFsbHkgY29uc2lzdGVudCBsYWJlbHMgZnJvbSBhIHN0ZXJlbyBtb2R1bGU7IG5vcm1hbGl6ZWQgd2lkZS1jb250ZXh0IGlucHV0IHdpbmRvd3M7IGFuZCBhIGRpc2NyaW1pbmF0aXZlIGFuZCBjb25jaXNlIGZlYXR1cmUgcmVwcmVzZW50YXRpb24uIEEgZGVlcCBoaWVyYXJjaGljYWwgbmV0d29yayBpcyB0cmFpbmVkIHRvIGV4dHJhY3QgaW5mb3JtYXRpdmUgYW5kIG1lYW5pbmdmdWwgZmVhdHVyZXMgZnJvbSBhbiBpbnB1dCBpbWFnZSwgYW5kIHRoZSBmZWF0dXJlcyBhcmUgdXNlZCB0byB0cmFpbiBhIHJlYWwtdGltZSBjbGFzc2lmaWVyIHRvIHByZWRpY3QgdHJhdmVyc2FiaWxpdHkuIFRoZSB0cmFpbmVkIGNsYXNzaWZpZXIgc2VlcyBvYnN0YWNsZXMgYW5kIHBhdGhzIGZyb20gNSB0byBtb3JlIHRoYW4gMTAwIG0sIGZhciBiZXlvbmQgdGhlIG1heGltdW0gc3RlcmVvIHJhbmdlIG9mIDEyIG0sIGFuZCBhZGFwdHMgdmVyeSBxdWlja2x5IHRvIG5ldyBlbnZpcm9ubWVudHMuIFRoZSBwcm9jZXNzIHdhcyBkZXZlbG9wZWQgYW5kIHRlc3RlZCBvbiB0aGUgTEFHUiAoTGVhcm5pbmcgQXBwbGllZCB0byBHcm91bmQgUm9ib3RzKSBtb2JpbGUgcm9ib3QuIFJlc3VsdHMgZnJvbSBhIGdyb3VuZCB0cnV0aCBkYXRhIHNldCwgYXMgd2VsbCBhcyBmaWVsZCB0ZXN0IHJlc3VsdHMsIGFyZSBnaXZlbi4iLDMwLjAsLFVucmVsZWFzZWQsVW5pdGVkIFN0YXRlcyBvZiBBbWVyaWNhLCwsLCwsMjAyNS0xMS0yOCAxMTo1Mzo0NCswMDowMCwsLCwsLEFjYWRlbWlhLCwsLCwsLCwsLCwsLE9wZXJhdGlvbiBjb3VudGluZywsLCwsTm8KQlAtREJOLFNwZWVjaCxTcGVlY2ggcmVjb2duaXRpb24gKEFTUiksVW5pdmVyc2l0eSBvZiBUb3JvbnRvLCJBYmRlbC1yYWhtYW4gTW9oYW1lZCwgR2VvcmdlIERhaGwsIGFuZCBHZW9mZnJleSBIaW50b24iLDIwMDktMDEtMDEsRGVlcCBCZWxpZWYgTmV0d29ya3MgZm9yIHBob25lIHJlY29nbml0aW9uLGh0dHBzOi8vd3d3LmNzLnV0b3JvbnRvLmNhL35nZGFobC9wYXBlcnMvZGJuUGhvbmVSZWMucGRmLCwiSGlzdG9yaWNhbCBzaWduaWZpY2FuY2UsU09UQSBpbXByb3ZlbWVudCIsIiIiT24gdGhlIHN0YW5kYXJkIFRJTUlUIGNvcnB1cywgREJOcyBjb25zaXN0ZW50bHkgb3V0cGVyZm9ybSBvdGhlciB0ZWNobmlxdWVzIGFuZCB0aGUgYmVzdCBEQk4gYWNoaWV2ZXMgYSBwaG9uZSBlcnJvciByYXRlIChQRVIpIG9mIDIzLjAlIG9uIHRoZSBUSU1JVCBjb3JlIHRlc3Qgc2V0LiIiIiwxODAzMDU5Mi4wLCI0MjkqMjA0OCsyMDQ4KjIwNDgqNCsyMDQ4KjE4Mz0xODAzMDU5MgoKVGFibGUgMjogbGFyZ2VzdCBtb2RlbCBoYXMgNSBsYXllcnMgb2YgMjA0OCBpbnRvIDE4MyBzb2Z0bWF4LCA0MjkgaW5wdXQiLCwsLCwsIiIiVHJhaW5pbmcgREJOcyBvZiB0aGUgc2l6ZXMgdXNlZCBpbiB0aGlzIHBhcGVyIGlzIHF1aXRlIGNvbXB1dGF0aW9uYWxseSBleHBlbnNpdmUuIFRyYWluaW5nIHdhcyBhY2NlbGVyYXRlZCBieSBleHBsb2l0aW5nIGEgZ3JhcGhpY3MgcHJvY2Vzc29yLiBBIHNpbmdsZSBwYXNzIG92ZXIgdGhlIGVudGlyZSB0cmFpbmluZyBzZXQgZHVyaW5nCnByZXRyYWluaW5nIHRvb2sgYWJvdXQgNSBtaW51dGVzLiBBbiBlcG9jaCBvZiBmaW5lLXR1bmluZyB3aXRoICBiYWNrcHJvcGFnYXRpb24gdG9vayBhcm91bmQgMTMgbWludXRlcy4gVGhlIGRpc2NyaW1pbmF0aXZlIGdyYWRpZW50IGNvbXB1dGF0aW9uIGZvciBoeWJyaWQgdHJhaW5pbmcgd2FzIHN1YnN0YW50aWFsbHkgbW9yZSBleHBlbnNpdmUuIEVhY2ggZXBvY2ggb2YgaHlicmlkIGZpbmUtdHVuaW5nIHRvb2sgYXJvdW5kIGFuIGhvdXIuIFRoZXNlIHRpbWUgZXN0aW1hdGVzIHJlcHJlc2VudCB0aGUgbGFyZ2VzdCBhcmNoaXRlY3R1cmUgcnVubmluZyBvbiBvbmUgb2YgdGhlIEdQVXMgaW4gYSBOVklESUEgVGVzbGEgUzEwNzAgc3lzdGVtLCB1c2luZyB0aGUgbGlicmFyeQppbiBbMjddLiIiIixOVklESUEgVGVzbGEgUzEwNzAsU3VwZXJ2aXNlZCxDb25maWRlbnQsIkhpZGRlbiBNYXJrb3YgTW9kZWxzIChITU1zKSBoYXZlIGJlZW4gdGhlIHN0YXRlLW9mLXRoZS1hcnQgdGVjaG5pcXVlcyBmb3IgYWNvdXN0aWMgbW9kZWxpbmcgZGVzcGl0ZSB0aGVpciB1bnJlYWxpc3RpYyBpbmRlcGVuZGVuY2UgYXNzdW1wdGlvbnMgYW5kIHRoZSB2ZXJ5IGxpbWl0ZWQgcmVwcmVzZW50YXRpb25hbCBjYXBhY2l0eSBvZiB0aGVpciBoaWRkZW4gc3RhdGVzLiBUaGVyZSBhcmUgbWFueSBwcm9wb3NhbHMgaW4gdGhlIHJlc2VhcmNoIGNvbW11bml0eSBmb3IgZGVlcGVyIG1vZGVscyB0aGF0IGFyZSBjYXBhYmxlIG9mIG1vZGVsaW5nIHRoZSBtYW55IHR5cGVzIG9mIHZhcmlhYmlsaXR5IHByZXNlbnQgaW4gdGhlIHNwZWVjaCBnZW5lcmF0aW9uIHByb2Nlc3MuIERlZXAgQmVsaWVmIE5ldHdvcmtzIChEQk5zKSBoYXZlIHJlY2VudGx5IHByb3ZlZCB0byBiZSB2ZXJ5IGVmZmVjdGl2ZSBmb3IgYSB2YXJpZXR5IG9mIG1hY2hpbmUgbGVhcm5pbmcgcHJvYmxlbXMgYW5kIHRoaXMgcGFwZXIgYXBwbGllcyBEQk5zIHRvIGFjb3VzdGljIG1vZGVsaW5nLiBPbiB0aGUgc3RhbmRhcmQgVElNSVQgY29ycHVzLCBEQk5zIGNvbnNpc3RlbnRseSBvdXRwZXJmb3JtIG90aGVyIHRlY2huaXF1ZXMgYW5kIHRoZSBiZXN0IERCTiBhY2hpZXZlcyBhIHBob25lIGVycm9yIHJhdGUgKFBFUikgb2YgMjMuMCUgb24gdGhlIFRJTUlUIGNvcmUgdGVzdCBzZXQuIiwsLFVucmVsZWFzZWQsQ2FuYWRhLCwsLDEuMCwsMjAyNS0xMS0yOCAxMTo1Mzo0NCswMDowMCwsLCwsLEFjYWRlbWlhLCwsLCxVbnJlbGVhc2VkLCwsLCwsLDk4NCwsLCwsLE5vClNlbWFudGljIEhhc2hpbmcsTGFuZ3VhZ2UsU2VhcmNoLFVuaXZlcnNpdHkgb2YgVG9yb250bywiUiBTYWxha2h1dGRpbm92LCBHIEhpbnRvbiIsMjAwOC0xMi0xMCxTZW1hbnRpYyBIYXNoaW5nLGh0dHBzOi8vd3d3LmNzLmNtdS5lZHUvfnJzYWxha2h1L3BhcGVycy9zZGFydGljbGUucGRmLDE0ODcuMCwsLDI2MDAwMDAuMCwsLCwxNTExMDM1MDAwLFNlY3Rpb24gNC4xLCwsLCwsLCwsLENhbmFkYSwsLCwsLDIwMjUtMTEtMjggMTE6NTM6NDQrMDA6MDAsLCwsLCxBY2FkZW1pYSwsLCwsLCwsLCwsLCwsLCwsLApHTk4sT3RoZXIsQmluYXJ5IGNsYXNzaWZpY2F0aW9uLFVuaXZlcnNpdHkgb2YgU2llbmEsRnJhbmNvIFNjYXJzZWxsaTsgTWFyY28gR29yaTsgQWggQ2h1bmcgVHNvaTsgTWFya3VzIEhhZ2VuYnVjaG5lcjsgR2FicmllbGUgTW9uZmFyZGluaSwyMDA4LTEyLTA5LFRoZSBHcmFwaCBOZXVyYWwgTmV0d29yayBNb2RlbCxodHRwczovL2llZWV4cGxvcmUuaWVlZS5vcmcvZG9jdW1lbnQvNDcwMDI4NywsIkhpc3RvcmljYWwgc2lnbmlmaWNhbmNlLEhpZ2hseSBjaXRlZCIsLDMwLjAsIjUqNSs1PTMwCigzIGxheWVyIG5ldHdvcmsgd2l0aCA1IGhpZGRlbiBuZXVyb25zKSIsMTYxNDYwMDAwMC4wLDIqMzAgcGFyYW1ldGVycyAqNTAwMCBlcG9jaHMgKjIwNyB0cmFpbmluZyBleGFtcGxlcyoyNiBub2RlcyBwZXIgZXhhbXBsZT0xNjE0NjAwMDAwLDIwNywiTXV0YWdlbmVzaXMgdGFzayB3aXRoIDIzMCB0b3RhbCBleGFtcGxlcywgb2Ygd2hpY2ggMjA3ICg5MCUpIHdlcmUgdXNlZCBmb3IgdHJhaW5pbmcuICIsLCwsU3VwZXJ2aXNlZCxDb25maWRlbnQsIk1hbnkgdW5kZXJseWluZyByZWxhdGlvbnNoaXBzIGFtb25nIGRhdGEgaW4gc2V2ZXJhbCBhcmVhcyBvZiBzY2llbmNlIGFuZCBlbmdpbmVlcmluZywgZS5nLiwgY29tcHV0ZXIgdmlzaW9uLCBtb2xlY3VsYXIgY2hlbWlzdHJ5LCBtb2xlY3VsYXIgYmlvbG9neSwgcGF0dGVybiByZWNvZ25pdGlvbiwgYW5kIGRhdGEgbWluaW5nLCBjYW4gYmUgcmVwcmVzZW50ZWQgaW4gdGVybXMgb2YgZ3JhcGhzLiBJbiB0aGlzIHBhcGVyLCB3ZSBwcm9wb3NlIGEgbmV3IG5ldXJhbCBuZXR3b3JrIG1vZGVsLCBjYWxsZWQgZ3JhcGggbmV1cmFsIG5ldHdvcmsgKEdOTikgbW9kZWwsIHRoYXQgZXh0ZW5kcyBleGlzdGluZyBuZXVyYWwgbmV0d29yayBtZXRob2RzIGZvciBwcm9jZXNzaW5nIHRoZSBkYXRhIHJlcHJlc2VudGVkIGluIGdyYXBoIGRvbWFpbnMuIFRoaXMgR05OIG1vZGVsLCB3aGljaCBjYW4gZGlyZWN0bHkgcHJvY2VzcyBtb3N0IG9mIHRoZSBwcmFjdGljYWxseSB1c2VmdWwgdHlwZXMgb2YgZ3JhcGhzLCBlLmcuLCBhY3ljbGljLCBjeWNsaWMsIGRpcmVjdGVkLCBhbmQgdW5kaXJlY3RlZCwgaW1wbGVtZW50cyBhIGZ1bmN0aW9uIHRhdShHLG4pIGlzaW4gSVIgbSB0aGF0IG1hcHMgYSBncmFwaCBHIGFuZCBvbmUgb2YgaXRzIG5vZGVzIG4gaW50byBhbiBtIC1kaW1lbnNpb25hbCBFdWNsaWRlYW4gc3BhY2UuIEEgc3VwZXJ2aXNlZCBsZWFybmluZyBhbGdvcml0aG0gaXMgZGVyaXZlZCB0byBlc3RpbWF0ZSB0aGUgcGFyYW1ldGVycyBvZiB0aGUgcHJvcG9zZWQgR05OIG1vZGVsLiBUaGUgY29tcHV0YXRpb25hbCBjb3N0IG9mIHRoZSBwcm9wb3NlZCBhbGdvcml0aG0gaXMgYWxzbyBjb25zaWRlcmVkLiBTb21lIGV4cGVyaW1lbnRhbCByZXN1bHRzIGFyZSBzaG93biB0byB2YWxpZGF0ZSB0aGUgcHJvcG9zZWQgbGVhcm5pbmcgYWxnb3JpdGhtLCBhbmQgdG8gZGVtb25zdHJhdGUgaXRzIGdlbmVyYWxpemF0aW9uIGNhcGFiaWxpdGllcy4iLDUwMDAuMCwsT3BlbiB3ZWlnaHRzICh1bnJlc3RyaWN0ZWQpLEl0YWx5LCwsLDEuMCwsMjAyNS0xMS0yOCAxMTo1Mzo0NCswMDowMCwsLCwsLEFjYWRlbWlhLCwsLCwsLCwsLCwsLE9wZXJhdGlvbiBjb3VudGluZywsLCwsWWVzCkhMQkwsTGFuZ3VhZ2UsTGFuZ3VhZ2UgbW9kZWxpbmcsVW5pdmVyc2l0eSBvZiBUb3JvbnRvLCJBLiBNbmloLCBHZW9mZnJleSBFLiBIaW50b24iLDIwMDgtMTItMDgsQSBTY2FsYWJsZSBIaWVyYXJjaGljYWwgRGlzdHJpYnV0ZWQgTGFuZ3VhZ2UgTW9kZWwsaHR0cHM6Ly93d3cuc2VtYW50aWNzY2hvbGFyLm9yZy9wYXBlci9BLVNjYWxhYmxlLUhpZXJhcmNoaWNhbC1EaXN0cmlidXRlZC1MYW5ndWFnZS1Nb2RlbC1NbmloLUhpbnRvbi9hOWZjODRmOGFiZTc0MGNkYzdlZTgyZTY5NDQ0ZDFkMDBkYmUwY2Vi</x:v>
      </x:c>
    </x:row>
    <x:row r="305" ht="18" customHeight="1">
      <x:c r="A305" s="17" t="n">
        <x:v>300</x:v>
      </x:c>
      <x:c r="B305" s="17" t="n">
        <x:v>310</x:v>
      </x:c>
      <x:c r="C305" s="160" t="str">
        <x:v>LCxIaWdobHkgY2l0ZWQsLDE4NDY0MDAuMCwiIiJFeGNlcHQgZm9yIHdoZXJlIHN0YXRlZCBvdGhlcndpc2UsIHRoZSBtb2RlbHMgdXNlZCBmb3IgdGhlIGV4cGVyaW1lbnRzIHVzZWQgMTAwIGRpbWVuc2lvbmFsIGZlYXR1cmUgdmVjdG9ycyBhbmQgYSBjb250ZXh0IHNpemUgb2YgNS4iIgoiIlRoZSB2b2NhYnVsYXJ5IHNpemUgZm9yIHRoaXMgZGF0YXNldCBpcyAxNzk2NC4iIgpFbWJlZGRpbmc6IDE3OTY0ICogMTAwID0gMTc5NjQwMApDb250ZXh0IG1hdHJpY2VzOiA1ICogMTAwICogMTAwID0gNTAwMDAKVW5lbWJlZGRpbmc6IDAgKHRpZWQgZW1iZWRkaW5nIOKAnHdoaWxlIHRoZSBtYXRyaXggb2Ygd2VpZ2h0cyBmcm9tIHRoZSBoaWRkZW4gbGF5ZXIgdG8gdGhlIG91dHB1dCBsYXllciBpcyBzaW1wbHkgdGhlIGZlYXR1cmUgdmVjdG9yIG1hdHJpeCBS4oCdKQpUb3RhbDogMTc5NjQwMCArIDUwMDAwID0gMTg0NjQwMAoiLCwiNk5EOiA2ICogMTg0NjQwMCAqIDE0MDAwMDAwID0gMTU1LDA5Nyw2MDAsMDAwLDAwMCBGTE9QIHBlciBlcG9jaC4KTm90IHN0YXRlZCBob3cgbWFueSBlcG9jaHMgZm9yIHRyYWluaW5nLiIsMTQwMDAwMDAsIiIiVGhlIGRhdGFzZXQgY29uc2lzdHMgb2YgYSAxNCBtaWxsaW9uIHdvcmQgdHJhaW5pbmcgc2V0IiIiLCxITEJMIHdpdGggbGFyZ2VzdCB0cmVlIChUNykgdGFrZXMgMzIgbWludXRlcyBwZXIgZXBvY2guIFVuc3RhdGVkIGhvdyBtYW55IGVwb2NocyB0aGV5IHRyYWluZWQgZm9yLiwsLENvbmZpZGVudCwiTmV1cmFsIHByb2JhYmlsaXN0aWMgbGFuZ3VhZ2UgbW9kZWxzIChOUExNcykgaGF2ZSBiZWVuIHNob3duIHRvIGJlIGNvbXBldGl0aXZlIHdpdGggYW5kIG9jY2FzaW9uYWxseSBzdXBlcmlvciB0byB0aGUgd2lkZWx5LXVzZWQgbi1ncmFtIGxhbmd1YWdlIG1vZGVscy4gVGhlIG1haW4gZHJhd2JhY2sgb2YgTlBMTXMgaXMgdGhlaXIgZXh0cmVtZWx5IGxvbmcgdHJhaW5pbmcgYW5kIHRlc3RpbmcgdGltZXMuIE1vcmluIGFuZCBCZW5naW8gaGF2ZSBwcm9wb3NlZCBhIGhpZXJhcmNoaWNhbCBsYW5ndWFnZSBtb2RlbCBidWlsdCBhcm91bmQgYSBiaW5hcnkgdHJlZSBvZiB3b3Jkcywgd2hpY2ggd2FzIHR3byBvcmRlcnMgb2YgbWFnbml0dWRlIGZhc3RlciB0aGFuIHRoZSBub24taGllcmFyY2hpY2FsIG1vZGVsIGl0IHdhcyBiYXNlZCBvbi4gSG93ZXZlciwgaXQgcGVyZm9ybWVkIGNvbnNpZGVyYWJseSB3b3JzZSB0aGFuIGl0cyBub24taGllcmFyY2hpY2FsIGNvdW50ZXJwYXJ0IGluIHNwaXRlIG9mIHVzaW5nIGEgd29yZCB0cmVlIGNyZWF0ZWQgdXNpbmcgZXhwZXJ0IGtub3dsZWRnZS4gV2UgaW50cm9kdWNlIGEgZmFzdCBoaWVyYXJjaGljYWwgbGFuZ3VhZ2UgbW9kZWwgYWxvbmcgd2l0aCBhIHNpbXBsZSBmZWF0dXJlLWJhc2VkIGFsZ29yaXRobSBmb3IgYXV0b21hdGljIGNvbnN0cnVjdGlvbiBvZiB3b3JkIHRyZWVzIGZyb20gdGhlIGRhdGEuIFdlIHRoZW4gc2hvdyB0aGF0IHRoZSByZXN1bHRpbmcgbW9kZWxzIGNhbiBvdXRwZXJmb3JtIG5vbi1oaWVyYXJjaGljYWwgbmV1cmFsIG1vZGVscyBhcyB3ZWxsIGFzIHRoZSBiZXN0IG4tZ3JhbSBtb2RlbHMuIiwsLCxDYW5hZGEsLCwsLCwyMDI1LTExLTI4IDExOjUzOjQ0KzAwOjAwLCwsLCwsQWNhZGVtaWEsLCwsLCwsLCwsLCwsLCwsLCwKQURBUFRJVkUgTkxQTSxMYW5ndWFnZSxMYW5ndWFnZSBtb2RlbGluZyxVbml2ZXJzaXR5IG9mIFRvcm9udG8sIkFuZHJpeSBNbmloLCBHZW9mZnJleSBIaW50b24iLDIwMDgtMTItMDgsQSBTY2FsYWJsZSBIaWVyYXJjaGljYWwgRGlzdHJpYnV0ZWQgTGFuZ3VhZ2UgTW9kZWwsaHR0cHM6Ly9wYXBlcnMubmlwcy5jYy9wYXBlcl9maWxlcy9wYXBlci8yMDA4L2ZpbGUvMWUwNTZkMmIwZWJkNWM4NzhjNTUwZGE2YWM1ZDM3MjQtUGFwZXIucGRmLDEyOTcuMCwsLDEyMTk4MDAwLjAsIk5vbmUgZ2l2ZW4gYnV0IGl0IGRvZXMgc2F5ICIiIFNpbmNlIGVhY2ggbm9uLWxlYWYgbm9kZSBpbiBhIHRyZWUgaGFzIGl0cyBvd24gZmVhdHVyZSB2ZWN0b3IsIHRoZSBudW1iZXIgb2YgZnJlZSBwYXJhbWV0ZXJzIGFzc29jaWF0ZWQgd2l0aCB0aGUgdHJlZSBpcyBsaW5lYXIgaW4gdGhpcyBxdWFudGl0eSIiLCBhbmQgdGhlIGxhcmdlc3QgbW9kZWwgKFQ3OiBBREFQQVRJVkUoMC40KSB4IDQpIGhhcyAxMjE5ODAgb2YgdGhlbS4gVGhlIGZlYXR1cmUgdmVjdG9ycyBhcmUgMTAwLWRpbWVuc2lvbmFsLiBJJ3ZlIGRvbmUgdGhlIGR1YmlvdXMgdGhpbmcgb2YgbXVsdGlwbHlpbmcgdGhlIHR3byB0byBnaXZlIGFuIGVzdGltYXRlLiIsLCwxNDAwMDAwMCwiIiJUaGUgZGF0YXNldCBjb25zaXN0cyBvZiBhIDE0IG1pbGxpb24gd29yZCB0cmFpbmluZyBzZXQiIiIsLCIzMiBtaW51dGVzIHBlciBlcG9jaCBmb3IgdGhlIGxhcmdlc3QgbW9kZWwsIGJ1dCB1bmZvcnR1bmF0ZWx5IG5vIGVwb2NoIGNvdW50IGdpdmVuLgoKIiJNb2RlbHMgd2VyZSB0cmFpbmVkIHVzaW5nIHRoZSBsZWFybmluZyByYXRlIG9mIDEwXuKIkjMgdW50aWwgdGhlIHBlcnBsZXhpdHkgb24gdGhlIHZhbGlkYXRpb24gc2V0IHN0YXJ0ZWQgdG8gaW5jcmVhc2UuIFRoZW4gdGhlIGxlYXJuaW5nIHJhdGUgd2FzIHJlZHVjZWQgdG8gMyDDlyAxMF7iiJI1IGFuZCB0cmFpbmluZyB3YXMgcmVzdW1lZCB1bnRpbCB0aGUgdmFsaWRhdGlvbiBwZXJwbGV4aXR5IHN0YXJ0ZWQgaW5jcmVhc2luZyBhZ2Fpbi4iIiIsLFVuc3VwZXJ2aXNlZCxDb25maWRlbnQsIk5ldXJhbCBwcm9iYWJpbGlzdGljIGxhbmd1YWdlIG1vZGVscyAoTlBMTXMpIGhhdmUgYmVlbiBzaG93biB0byBiZSBjb21wZXRpdGl2ZSB3aXRoIGFuZCBvY2Nhc2lvbmFsbHkgc3VwZXJpb3IgdG8gdGhlIHdpZGVseS11c2VkIG4tZ3JhbSBsYW5ndWFnZSBtb2RlbHMuIFRoZSBtYWluIGRyYXdiYWNrIG9mIE5QTE1zIGlzIHRoZWlyIGV4dHJlbWVseSBsb25nIHRyYWluaW5nIGFuZCB0ZXN0aW5nIHRpbWVzLiBNb3JpbiBhbmQgQmVuZ2lvIGhhdmUgcHJvcG9zZWQgYSBoaWVyYXJjaGljYWwgbGFuZ3VhZ2UgbW9kZWwgYnVpbHQgYXJvdW5kIGEgYmluYXJ5IHRyZWUgb2Ygd29yZHMsIHdoaWNoIHdhcyB0d28gb3JkZXJzIG9mIG1hZ25pdHVkZSBmYXN0ZXIgdGhhbiB0aGUgbm9uaGllcmFyY2hpY2FsIG1vZGVsIGl0IHdhcyBiYXNlZCBvbi4gSG93ZXZlciwgaXQgcGVyZm9ybWVkIGNvbnNpZGVyYWJseSB3b3JzZSB0aGFuIGl0cyBub24taGllcmFyY2hpY2FsIGNvdW50ZXJwYXJ0IGluIHNwaXRlIG9mIHVzaW5nIGEgd29yZCB0cmVlIGNyZWF0ZWQgdXNpbmcgZXhwZXJ0IGtub3dsZWRnZS4gV2UgaW50cm9kdWNlIGEgZmFzdCBoaWVyYXJjaGljYWwgbGFuZ3VhZ2UgbW9kZWwgYWxvbmcgd2l0aCBhIHNpbXBsZSBmZWF0dXJlLWJhc2VkIGFsZ29yaXRobSBmb3IgYXV0b21hdGljIGNvbnN0cnVjdGlvbiBvZiB3b3JkIHRyZWVzIGZyb20gdGhlIGRhdGEuIFdlIHRoZW4gc2hvdyB0aGF0IHRoZSByZXN1bHRpbmcgbW9kZWxzIGNhbiBvdXRwZXJmb3JtIG5vbi1oaWVyYXJjaGljYWwgbmV1cmFsIG1vZGVscyBhcyB3ZWxsIGFzIHRoZSBiZXN0IG4tZ3JhbSBtb2RlbHMuIiwsLFVucmVsZWFzZWQsQ2FuYWRhLCwsLCwsMjAyNS0xMS0yOCAxMTo1Mzo0NCswMDowMCwsLCwsLEFjYWRlbWlhLCwsLCwsLCwsLCwsLCwsLCwsTm8KQmlnQ2hhb3MgMjAwOCxSZWNvbW1lbmRhdGlvbixNb3ZpZSByYXRpbmdzLEFUJlQsIkEgVMO2c2NoZXIsIE0gSmFocmVyIiwyMDA4LTExLTI1LFRoZSBCaWdDaGFvcyBTb2x1dGlvbiB0byB0aGUgTmV0ZmxpeCBQcml6ZSAyMDA4LGh0dHBzOi8vd3d3LmFzYy5vaGlvLXN0YXRlLmVkdS9zdGF0aXN0aWNzL3N0YXRnZW4vam91bF9hdXQyMDA5L0JpZ0NoYW9zLnBkZiwzNS4wLEhpc3RvcmljYWwgc2lnbmlmaWNhbmNlLFdpbm5lcnMgb2YgdGhlIDIwMDggTmV0ZmxpeCBQcmljZSwsLCwsLCIiIk5ldGZsaXggcHJvdmlkZWQgYSB0cmFpbmluZyBkYXRhIHNldCBvZiAxMDAsNDgwLDUwNyByYXRpbmdzIHRoYXQgNDgwLDE4OSB1c2VycyBnYXZlIHRvIDE3LDc3MCBtb3ZpZXMuIiIiLCwsLCwsLCwsLFVuaXRlZCBTdGF0ZXMgb2YgQW1lcmljYSwsLCwsLDIwMjUtMTEtMjggMTE6NTM6NDQrMDA6MDAsLCwsLCxJbmR1c3RyeSwsLCwsLCwsLCxGUDMyLCwsLCwsLCwKU3BhcnNlIGRpZ2l0IHJlY29nbml0aW9uIFNWTSxWaXNpb24sSW1hZ2UgY2xhc3NpZmljYXRpb24sVW5pdmVyc2l0eSBvZiBMdWJlY2ssIkthaSBMYWJ1c2NoLCBFcmhhZHQgQmFydGgsIFRob21hcyBNYXJ0aW5ldHoiLDIwMDgtMTEtMTksU2ltcGxlIG1ldGhvZCBmb3IgaGlnaC1wZXJmb3JtYW5jZSBkaWdpdCByZWNvZ25pdGlvbiBiYXNlZCBvbiBzcGFyc2UgY29kaW5nLGh0dHBzOi8vcHVibWVkLm5jYmkubmxtLm5paC5nb3YvMTkwMDA5NjkvLDEyNC4wLFNPVEEgaW1wcm92ZW1lbnQsIiIiRmluYWxseSwgd2UgdHJhaW4gYSBzdXBwb3J0IHZlY3RvciBtYWNoaW5lIChTVk0pIG9uIHRoZSByZXN1bHRpbmcgZmVhdHVyZSB2ZWN0b3JzIGFuZCBvYnRhaW4gc3RhdGUtb2YtdGhlLWFydCBjbGFzc2lmaWNhdGlvbiBwZXJmb3JtYW5jZSBpbiB0aGUgZGlnaXQgcmVjb2duaXRpb24gdGFzayBkZWZpbmVkIGJ5IHRoZSBNTklTVCBiZW5jaG1hcmsiIiIsLCwsLCwsLCwsLFVua25vd24sIkluIHRoaXMgYnJpZWYgcGFwZXIsIHdlIHByb3Bvc2UgYSBtZXRob2Qgb2YgZmVhdHVyZSBleHRyYWN0aW9uIGZvciBkaWdpdCByZWNvZ25pdGlvbiB0aGF0IGlzIGluc3BpcmVkIGJ5IHZpc2lvbiByZXNlYXJjaDogYSBzcGFyc2UtY29kaW5nIHN0cmF0ZWd5IGFuZCBhIGxvY2FsIG1heGltdW0gb3BlcmF0aW9uLiBXZSBzaG93IHRoYXQgb3VyIG1ldGhvZCwgZGVzcGl0ZSBpdHMgc2ltcGxpY2l0eSwgeWllbGRzIHN0YXRlLW9mLXRoZS1hcnQgY2xhc3NpZmljYXRpb24gcmVzdWx0cyBvbiBhIGhpZ2hseSBjb21wZXRpdGl2ZSBkaWdpdC1yZWNvZ25pdGlvbiBiZW5jaG1hcmsuIFdlIGZpcnN0IGVtcGxveSB0aGUgdW5zdXBlcnZpc2VkIFNwYXJzZW5ldCBhbGdvcml0aG0gdG8gbGVhcm4gYSBiYXNpcyBmb3IgcmVwcmVzZW50aW5nIHBhdGNoZXMgb2YgaGFuZHdyaXR0ZW4gZGlnaXQgaW1hZ2VzLiBXZSB0aGVuIHVzZSB0aGlzIGJhc2lzIHRvIGV4dHJhY3QgbG9jYWwgY29lZmZpY2llbnRzLiBJbiBhIHNlY29uZCBzdGVwLCB3ZSBhcHBseSBhIGxvY2FsIG1heGltdW0gb3BlcmF0aW9uIHRvIGltcGxlbWVudCBsb2NhbCBzaGlmdCBpbnZhcmlhbmNlLiBGaW5hbGx5LCB3ZSB0cmFpbiBhIHN1cHBvcnQgdmVjdG9yIG1hY2hpbmUgKFNWTSkgb24gdGhlIHJlc3VsdGluZyBmZWF0dXJlIHZlY3RvcnMgYW5kIG9idGFpbiBzdGF0ZS1vZi10aGUtYXJ0IGNsYXNzaWZpY2F0aW9uIHBlcmZvcm1hbmNlIGluIHRoZSBkaWdpdCByZWNvZ25pdGlvbiB0YXNrIGRlZmluZWQgYnkgdGhlIE1OSVNUIGJlbmNobWFyay4gV2UgY29tcGFyZSB0aGUgZGlmZmVyZW50IGNsYXNzaWZpY2F0aW9uIHBlcmZvcm1hbmNlcyBvYnRhaW5lZCB3aXRoIHNwYXJzZSBjb2RpbmcsIEdhYm9yIHdhdmVsZXRzLCBhbmQgcHJpbmNpcGFsIGNvbXBvbmVudCBhbmFseXNpcyAoUENBKS4gV2UgY29uY2x1ZGUgdGhhdCB0aGUgbGVhcm5pbmcgb2YgYSBzcGFyc2UgcmVwcmVzZW50YXRpb24gb2YgbG9jYWwgaW1hZ2UgcGF0Y2hlcyBjb21iaW5lZCB3aXRoIGEgbG9jYWwgbWF4aW11bSBvcGVyYXRpb24gZm9yIGZlYXR1cmUgZXh0cmFjdGlvbiBjYW4gc2lnbmlmaWNhbnRseSBpbXByb3ZlIHJlY29nbml0aW9uIHBlcmZvcm1hbmNlLiIsLCwsR2VybWFueSwsLCwsLDIwMjUtMTEtMjggMTE6NTM6NDQrMDA6MDAsLCwsLCxBY2FkZW1pYSwsLCwsLCwsLCwsLCwsLCwsLApCb3NzIChEQVJQQSBVcmJhbiBDaGFsbGVuZ2UpLERyaXZpbmcsU2VsZi1kcml2aW5nIGNhcixDYXJuZWdpZSBNZWxsb24gVW5pdmVyc2l0eSAoQ01VKSwiQ2hyaXMgVXJtc29uLCBKb3NodWEgQW5oYWx0LCBEcmV3IEJhZ25lbGwsQ2hyaXN0b3BoZXIgQmFrZXIsIFJvYmVydCBCaXR0bmVyLE0uIE4uIENsYXJrLCBKb2huIERvbGFuLCBEYXZlIER1Z2dpbnMsVHVncnVsIEdhbGF0YWxpLCBDaHJpcyBHZXllcixNaWNoZWxlIEdpdHRsZW1hbiwgU2FtIEhhcmJhdWdoLE1hcnRpYWwgSGViZXJ0LCBUaG9tYXMgTS4gSG93YXJkLFNhc2NoYSBLb2xza2ksIEFsb256byBLZWxseSxNYXhpbSBMaWtoYWNoZXYsIE1hdHQgTWNOYXVnaHRvbixOaWNrIE1pbGxlciwgS2V2aW4gUGV0ZXJzb24sIEJyaWFuIFBpbG5pY2ssUmFqIFJhamt1bWFyLCBQYXVsIFJ5YnNraSwgQnJ5YW4gU2FsZXNreSxZb3VuZy1Xb28gU2VvLCBTYW5qaXYgU2luZ2gsIEphcnJvZCBTbmlkZXIsQW50aG9ueSBTdGVudHosIFdpbGxpYW0g4oCcUmVk4oCdIFdoaXR0YWtlcixaaXYgV29sa293aWNraSwgYW5kIEphc29uIFppZ2xhciIsMjAwOC0wNy0yMyxBdXRvbm9tb3VzIGRyaXZpbmcgaW4gdXJiYW4gZW52aXJvbm1lbnRzOiBCb3NzIGFuZCB0aGUgVXJiYW4gQ2hhbGxlbmdlLGh0dHBzOi8vb25saW5lbGlicmFyeS53aWxleS5jb20vZG9pL2Ficy8xMC4xMDAyL3JvYi4yMDI1NSwxODk3LjAsLCwsLCwsLCwsLCwsVW5rbm93biwsLCwsVW5pdGVkIFN0YXRlcyBvZiBBbWVyaWNhLCwsLCwsMjAyNi0wMi0xMSAxOToyMzo0NSswMDowMCwsLCwsLEFjYWRlbWlhLCwsLCwsLCwsLCwsLCwsLCwsClN0YWNrZWQgU2VtaXN1cGVydmlzZXIgQXV0b2VuY29kZXJzLExhbmd1YWdlLERvY3VtZW50IHJlcHJlc2VudGF0aW9uLCJOZXcgWW9yayBVbml2ZXJzaXR5IChOWVUpLE1pY3Jvc29mdCIsIk1BIFJhbnphdG8sIE0gU3p1bW1lciIsMjAwOC0wNy0xNSxTZW1pc3VwZXJ2aXNlZCBsZWFybmluZyBvZiBjb21wYWN0IGRvY3VtZW50IHJlcHJlc2VudGF0aW9ucyB3aXRoIGRlZXAgbmV0d29ya3MsaHR0cHM6Ly9kbC5hY20ub3JnL2RvaS8xMC4xMTQ1LzEzOTAxNTYuMTM5MDI1NiwyNDMuMCwsLDMwMDAwMDAuMCwsLCwsIiIiVGhlIDIwIE5ld3Nncm91cHMgZGF0YXNldCBjb250YWlucyAxODg0NQpwb3N0aW5ncyB0YWtlbiBmcm9tIHRoZSBVc2VuZXQgbmV3c2dyb3VwIGNvbGxlY3Rpb24uCkRvY3VtZW50cyBhcmUgcGFydGl0aW9uZWQgaW50byAyMCB0b3BpY3MuIFRoZSBkYXRhc2V0CmlzIHNwbGl0IGludG8gMTEzMTQgdHJhaW5pbmcgZG9jdW1lbnRzIGFuZCA3NTMxIHRlc3QKZG9jdW1lbnRzLiBUcmFpbmluZyBhbmQgdGVzdCBhcnRpY2xlcyBhcmUgc2VwYXJhdGVkIGluCnRpbWUuIFJldXRlcnMgaGFzIGEgcHJlZGVmaW5lZCBNb2RBcHRlIHNwbGl0IG9mIHRoZQpkYXRhIGludG8gMTE0MTMgdHJhaW5pbmcgZG9jdW1lbnRzIGFuZCA0MDI0IHRlc3QgZG9jLQp1bWVudHMuIERvY3VtZW50cyBiZWxvbmcgdG8gb25lIG9mIDkxIHRvcGljcy4gVGhlCk9oc3VtZWQgZGF0YXNldCBoYXMgMzQzODkgZG9jdW1lbnRzIHdpdGggMzA2ODkKd29yZHMgYW5kIGVhY2ggZG9jdW1lbnQgbWlnaHQgYmUgYXNzaWduZWQgdG8gbW9yZQp0aGFuIG9uZSB0b3BpYywgZm9yIGEgdG90YWwgb2YgMjMgdG9waWNzLiBUaGUgZGF0YXNldCBpcwpzcGxpdCBpbnRvIHRyYWluaW5nIGFuZCB0ZXN0IGJ5IHJhbmRvbWx5IHNlbGVjdGluZyB0aGUKNjclIGFuZCB0aGUgMzMlIG9mIHRoZSBkYXRhIiIKCnRvdGFsICMgZG9jdW1lbnRzID0gMTEzMTQgKyAxMTQxMyArIDM0Mzg5KjAuNgoKSSdtIHVzaW5nICNkb2N1bWVudHMgaGVyZSBzaW5jZSB0aGUgdGFzayBpcyBkb2N1bWVudCByZXByZXNlbnRhdGlvbi4gVXNpbmcgI3dvcmRzIHdvdWxkIGluY3JlYXNlIHRoZSBzaXplIGJ5IH4zIE9PTXMiLCwsLCwsLCwsLCJVbml0ZWQgU3RhdGVzIG9mIEFtZXJpY2EsVW5pdGVkIFN0YXRlcyBvZiBBbWVyaWNhIiwsLCwsLDIwMjUtMTEtMjggMTE6NTM6NDQrMDA6MDAsLCwsLCwiQWNhZGVtaWEsSW5kdXN0cnkiLCwsLCwsLCwsLCwsLCwsLCwsCkRlbm9pc2luZyBBdXRvZW5jb2RlcnMsT3RoZXIsSW1hZ2UgY2xhc3NpZmljYXRpb24sVW5pdmVyc2l0eSBvZiBNb250cmVhbCAvIFVuaXZlcnNpdMOpIGRlIE1vbnRyw6lhbCwiUGFzY2FsIFZpbmNlbnQsIEh1Z28gTGFyZWNoZWxsZSwgWW9zaHVhIEJlbmdpbywgUGllcnJlLSBBbnRvaW5lIE1hbnphZ29sIiwyMDA4LTA3LTA1LEV4dHJhY3RpbmcgYW5kIENvbXBvc2luZyBSb2J1c3QgRmVhdHVyZXMgd2l0aCBEZW5vaXNpbmcgQXV0b2VuY29kZXJzLGh0dHBzOi8vZGwuYWNtLm9yZy9kb2kvMTAuMTE0NS8xMzkwMTU2LjEzOTAyOTQsNzg5NC4wLEhpZ2hseSBjaXRlZCwsLCwsLDc4NDAwMDAsLCwsLCxVbmtub3duLCwsLCxDYW5hZGEsLCwsLCwyMDI2LTAxLTAxIDE0OjAzOjQ4KzAwOjAwLCwsLCwsQWNhZGVtaWEsLCwsLCwsLCwsLCwsLCwsLCwKU2VtaS1TdXBlcnZpc2VkIEVtYmVkZGluZyBmb3IgREwsT3RoZXIsIkltYWdlIGNsYXNzaWZpY2F0aW9uLExhbmd1YWdlIFN0cnVjdHVyZSBNb2RlbGluZyxUZXh0IGNsYXNzaWZpY2F0aW9uIiwiR29vZ2xlLE5VQU5DRSBDb21tdW5pY2F0aW9ucyxJRElBUCxVbml2ZXJzaXR5IG9mIElsbGlub2lzIFVyYmFuYS1DaGFtcGFpZ24gKFVJVUMpIiwiSmFzb24gV2VzdG9uLCBGcmVkZXJpY2ssIFJhdGxlLCBIb3NzZWluIE1vYmFoaSwgUm9uYW4gQ29sbG9iZXJ0IiwyMDA4LTA3LTA1LERlZXAgTGVhcm5pbmcgdmlhIFNlbWktU3VwZXJ2aXNlZCBFbWJlZGRpbmcsaHR0cHM6Ly9kbC5hY20ub3JnL2RvaS8xMC4xMTQ1LzEzOTAxNTYuMTM5MDMwMywxMDg3LjAsLCwsLCwsNjMyMDAwMDAwLCwsLCwsVW5rbm93biwsLCwsIlVuaXRlZCBTdGF0ZXMgb2YgQW1lcmljYSxVbml0ZWQgU3RhdGVzIG9mIEFtZXJpY2EsU3dpdHplcmxhbmQsVW5pdGVkIFN0YXRlcyBvZiBBbWVyaWNhIiwsLCwsLDIwMjUtMTEtMjggMTE6NTM6NDQrMDA6MDAsLCwsLCwiSW5kdXN0cnksSW5kdXN0cnksQWNhZGVtaWEsQWNhZGVtaWEiLCwsLCwsLCwsLCwsLCwsLCwsCkRlZXAgTXVsdGl0YXNrIE5MUCBOZXR3b3JrLExhbmd1YWdlLExhbmd1YWdlIG1vZGVsaW5nLE5FQyBMYWJvcmF0b3JpZXMsIlJvbmFuIENvbGxvYmVydCwgSmFzb24gV2VzdG9uIiwyMDA4LTA3LTA1LCJBIFVuaWZpZWQgQXJjaGl0ZWN0dXJlIGZvciBOYXR1cmFsIExhbmd1YWdlIFByb2Nlc3Npbmc6IERlZXAgTmV1cmFsIE5ldHdvcmtzIHdpdGggTXVsdGl0YXNrIExlYXJuaW5nCiIsaHR0cHM6Ly9kbC5hY20ub3JnL2RvaS8xMC4xMTQ1LzEzOTAxNTYuMTM5MDE3Nyw3MDk1LjAsIkhpZ2hseSBjaXRlZCxTT1RBIGltcHJvdmVtZW50IiwsMTUwMDAwMC4wLCJXaXRoIGEgd29yZCB2ZWN0b3Igc2l6ZSBvZiA1MCBhbmQgYSB2b2NhYnVsYXJ5IHNpemUgb2YgMzAsMDAwLCB0aGUgZW1iZWRkaW5nIG1hdHJpeCBoYXMgMSw1MDAsMDAwIHBhcmFtZXRlcnMuIFRoZXJlIGFyZSBhbHNvIHNvbWUgc21hbGwgY29udm9sdXRpb25hbCBhbmQgZGVuc2UgbGF5ZXJzIHdpdGggZmFyIGZld2VyIHBhcmFtZXRlcnMuIiwsLDYzMzAwMDAwMCwiU2VjdGlvbiA3OiAiIjYzMSBtaWxsaW9uIHdvcmRzCmZyb20gV2lraXBlZGlhIiIiLDE2OC4wLDEgd2VlayBvbiAxIGNvbXB1dGVyLCxVbnN1cGVydmlzZWQsU3BlY3VsYXRpdmUsIldlIGRlc2NyaWJlIGEgc2luZ2xlIGNvbnZvbHV0aW9uYWwgbmV1cmFsIG5ldHdvcmsgYXJjaGl0ZWN0dXJlIHRoYXQsIGdpdmVuIGEgc2VudGVuY2UsIG91dHB1dHMgYSBob3N0IG9mIGxhbmd1YWdlIHByb2Nlc3NpbmcgcHJlZGljdGlvbnM6IHBhcnQtb2Ytc3BlZWNoIHRhZ3MsIGNodW5rcywgbmFtZWQgZW50aXR5IHRhZ3MsIHNlbWFudGljIHJvbGVzLCBzZW1hbnRpY2FsbHkgc2ltaWxhciB3b3JkcyBhbmQgdGhlIGxpa2VsaWhvb2QgdGhhdCB0aGUgc2VudGVuY2UgbWFrZXMgc2Vuc2UgKGdyYW1tYXRpY2FsbHkgYW5kIHNlbWFudGljYWxseSkgdXNpbmcgYSBsYW5ndWFnZSBtb2RlbC4gVGhlIGVudGlyZSBuZXR3b3JrIGlzIHRyYWluZWQgam9pbnRseSBvbiBhbGwgdGhlc2UgdGFza3MgdXNpbmcgd2VpZ2h0LXNoYXJpbmcsIGFuIGluc3RhbmNlIG9mIG11bHRpdGFzayBsZWFybmluZy4gQWxsIHRoZSB0YXNrcyB1c2UgbGFiZWxlZCBkYXRhIGV4Y2VwdCB0aGUgbGFuZ3VhZ2UgbW9kZWwgd2hpY2ggaXMgbGVhcm50IGZyb20gdW5sYWJlbGVkIHRleHQgYW5kIHJlcHJlc2VudHMgYSBub3ZlbCBmb3JtIG9mIHNlbWktc3VwZXJ2aXNlZCBsZWFybmluZyBmb3IgdGhlIHNoYXJlZCB0YXNrcy4gV2Ugc2hvdyBob3cgYm90aCBtdWx0aXRhc2sgbGVhcm5pbmcgYW5kIHNlbWktc3VwZXJ2aXNlZCBsZWFybmluZyBpbXByb3ZlIHRoZSBnZW5lcmFsaXphdGlvbiBvZiB0aGUgc2hhcmVkIHRhc2tzLCByZXN1bHRpbmcgaW4gc3RhdGVvZi10aGUtYXJ0IHBlcmZvcm1hbmNlLiIsLCwsVW5pdGVkIFN0YXRlcyBvZiBBbWVyaWNhLCwsLCwsMjAyNS0xMS0yOCAxMTo1Mzo0NCswMDowMCwsLCwsLEluZHVzdHJ5LCwsLCwsLCwsLCwsLCwsLCwsCk11bHRpc2NhbGUgZGVmb3JtYWJsZSBwYXJ0IG1vZGVsLFZpc2lvbixPYmplY3QgZGV0ZWN0aW9uLCJVQyBJcnZpbmUsVW5pdmVyc2l0eSBvZiBDaGljYWdvLFRveW90YSBUZWNobm9sb2dpY2FsIEluc3RpdHV0ZSBhdCBDaGljYWdvIiwiUGVkcm8gRmVsemVuc3p3YWxiLCBEYXZpZCBNY0FsbGVzdGVyLCBEZXZhIFJhbWFuYW4iLDIwMDgtMDYtMjMsIkEgZGlzY3JpbWluYXRpdmVseSB0cmFpbmVkLCBtdWx0aXNjYWxlLCBkZWZvcm1hYmxlIHBhcnQgbW9kZWwiLGh0dHBzOi8vaWVlZXhwbG9yZS5pZWVlLm9yZy9hYnN0cmFjdC9kb2N1bWVudC80NTg3NTk3LDMwOTUuMCwsLCwsLCwsLCwsLCxVbmtub3duLCwsLCwiVW5pdGVkIFN0YXRlcyBvZiBBbWVyaWNhLFVuaXRlZCBTdGF0ZXMgb2YgQW1lcmljYSxVbml0ZWQgU3RhdGVzIG9mIEFtZXJpY2EiLCwsLCwsMjAyNi0wMS0wMSAxNDowMzo0OCswMDowMCwsLCwsLCJBY2FkZW1pYSxBY2FkZW1pYSxBY2FkZW1pYSIsLCwsLCwsLCwsLCwsLCwsLCwKQkxTVE0gZm9yIGhhbmR3cml0aW5nICgyKSxWaXNpb24sQ2hhcmFjdGVyIHJlY29nbml0aW9uIChPQ1IpLCJVbml2ZXJzaXR5IG9mIEJlcm4sSURTSUEsVGVjaG5pY2FsIFVuaXZlcnNpdHkgb2YgTXVuaWNoIiwiQWxleCBHcmF2ZXMsIE1hcmN1cyBMaXdpY2tpLCBIb3JzdCBCdW5rZSwgSsO8cmdlbiBTY2htaWRodWJlciwgU2FudGlhZ28gRmVybsOhbmRleiIsMjAwNy0xMi0wMyxVbmNvbnN0cmFpbmVkIG9ubGluZSBoYW5kd3JpdGluZyByZWNvZ25pdGlvbiB3aXRoIHJlY3VycmVudCBuZXVyYWwgbmV0d29ya3MsaHR0cHM6Ly9wcm9jZWVkaW5ncy5uZXVyaXBzLmNjL3BhcGVyLzIwMDcvaGFzaC80YjAyNTA3OTM1NDk3MjZkNWMxZWEzOTA2NzI2ZWJmZS1BYnN0cmFjdC5odG1sLDM0MS4wLFNPVEEgaW1wcm92ZW1lbnQsIiIiSW4gZXhwZXJpbWVudHMgb24gYW4gdW5jb25zdHJhaW5lZApvbmxpbmUgZGF0YWJhc2UsIHdlIHJlY29yZCBleGNlbGxlbnQgcmVzdWx0cyB1c2luZyBlaXRoZXIgcmF3IG9yIHByZXByb2Nlc3NlZCBkYXRhLCB3ZWxsIG91dHBlcmZvcm1pbmcgYSBzdGF0ZS1vZi10aGUtYXJ0IEhNTSBiYXNlZCBzeXN0ZW0gaW4gYm90aCBjYXNlcy4iIiIsMTAwODgxLjAsIkZvciB0aGUgcmF3IGlucHV0IHJlcHJlc2VudGF0aW9uLAp0aGVyZSB3ZXJlIDQgaW5wdXQgdW5pdHMgYW5kIGEgdG90YWwgb2YgMTAwLDg4MSB3ZWlnaHRzIiwsLDMyOTg0MjQsLCwsLCwsIk9uLWxpbmUgaGFuZHdyaXRpbmcgcmVjb2duaXRpb24gaXMgdW51c3VhbCBhbW9uZyBzZXF1ZW5jZSBsYWJlbGxpbmcgdGFza3MgaW4gdGhhdCB0aGUgdW5kZXJseWluZyBnZW5lcmF0b3Igb2YgdGhlIG9ic2VydmVkIGRhdGEsIGkuZS4gdGhlIG1vdmVtZW50IG9mIHRoZSBwZW4sIGlzIHJlY29yZGVkIGRpcmVjdGx5LiBIb3dldmVyLCB0aGUgcmF3IGRhdGEgY2FuIGJlIGRpZmZpY3VsdCB0byBpbnRlcnByZXQgYmVjYXVzZSBlYWNoIGxldHRlciBpcyBzcHJlYWQgb3ZlciBtYW55IHBlbiBsb2NhdGlvbnMuIEFzIGEgY29uc2VxdWVuY2UsIHNvcGhpc3RpY2F0ZWQgcHJlLXByb2Nlc3NpbmcgaXMgcmVxdWlyZWQgdG8gb2J0YWluIGlucHV0cyBzdWl0YWJsZSBmb3IgY29udmVudGlvbmFsIHNlcXVlbmNlIGxhYmVsbGluZyBhbGdvcml0aG1zLCBzdWNoIGFzIEhNTXMuIEluIHRoaXMgcGFwZXIgd2UgZGVzY3JpYmUgYSBzeXN0ZW0gY2FwYWJsZSBvZiBkaXJlY3RseSB0cmFuc2NyaWJpbmcgcmF3IG9uLWxpbmUgaGFuZHdyaXRpbmcgZGF0YS4gVGhlIHN5c3RlbSBjb25zaXN0cyBvZiBhIHJlY3VycmVudCBuZXVyYWwgbmV0d29yayB0cmFpbmVkIGZvciBzZXF1ZW5jZSBsYWJlbGxpbmcsIGNvbWJpbmVkIHdpdGggYSBwcm9iYWJpbGlzdGljIGxhbmd1YWdlIG1vZGVsLiBJbiBleHBlcmltZW50cyBvbiBhbiB1bmNvbnN0cmFpbmVkIG9uLWxpbmUgZGF0YWJhc2UsIHdlIHJlY29yZCBleGNlbGxlbnQgcmVzdWx0cyB1c2luZyBlaXRoZXIgcmF3IG9yIHByZS1wcm9jZXNzZWQgZGF0YSwgd2VsbCBvdXRwZXJmb3JtaW5nIGEgYmVuY2htYXJrIEhNTSBpbiBib3RoIGNhc2VzLiIsLCwsIlN3aXR6ZXJsYW5kLFN3aXR6ZXJsYW5kLEdlcm1hbnkiLCwsLCwsMjAyNi0wMi0xMSAxOToyMzo0NSswMDowMCwsLCwsLCJBY2FkZW1pYSxBY2FkZW1pYSxBY2FkZW1pYSIsLCwsLCwsLCwsLCwsLCwsLCwKRW5oYW5jZWQgTmVpZ2hib3Job29kLUJhc2VkIEZpbHRlcmluZyxSZWNvbW1lbmRhdGlvbixSZWNvbW1lbmRlciBzeXN0ZW0sQVQmVCwiUk0gQmVsbCwgWSBLb3JlbiIsMjAwNy0xMC0yOCxTY2FsYWJsZSBDb2xsYWJvcmF0aXZlIEZpbHRlcmluZyB3aXRoIEpvaW50bHkgRGVyaXZlZCBOZWlnaGJvcmhvb2QgSW50ZXJwb2xhdGlvbiBXZWlnaHRzLGh0dHBzOi8vaWVlZXhwbG9yZS5pZWVlLm9yZy9hYnN0cmFjdC9kb2N1bWVudC80NDcwMjI4LDY4Ny4wLFNPVEEgaW1wcm92ZW1lbnQsIiIiV2UgZXZhbHVhdGUgdGhlc2UgbWV0aG9kcyBvbiB0aGUgTmV0ZmxpeCBkYXRhc2V0LCB3aGVyZSB0aGV5IGRlbGl2ZXIgc2lnbmlmaWNhbnRseSBiZXR0ZXIgcmVzdWx0cyB0aGFuIHRoZSBjb21tZXJjaWFsIE5ldGZsaXggQ2luZW1hdGNoIHJlY29tbWVuZGVyIHN5c3RlbS4iIgoKdGhleSBkb24ndCBjbGFpbSBhYnNvbHV0ZSBTT1RBIG9uIGFueSBvZiB0aGUgYmVuY2htYXJrcyIsLCwsLDEwMDAwMDAwMCwsLCwsLFVua25vd24sIlJlY29tbWVuZGVyIHN5c3RlbXMgYmFzZWQgb24gY29sbGFib3JhdGl2ZSBmaWx0ZXJpbmcgcHJlZGljdCB1c2VyIHByZWZlcmVuY2VzIGZvciBwcm9kdWN0cyBvciBzZXJ2aWNlcyBieSBsZWFybmluZyBwYXN0IHVzZXItaXRlbSByZWxhdGlvbnNoaXBzLiBBIHByZWRvbWluYW50IGFwcHJvYWNoIHRvIGNvbGxhYm9yYXRpdmUgZmlsdGVyaW5nIGlzIG5laWdoYm9yaG9vZCBiYXNlZCAoIiJrLW5lYXJlc3QgbmVpZ2hib3JzIiIpLCB3aGVyZSBhIHVzZXItaXRlbSBwcmVmZXJlbmNlIHJhdGluZyBpcyBpbnRlcnBvbGF0ZWQgZnJvbSByYXRpbmdzIG9mIHNpbWlsYXIgaXRlbXMgYW5kL29yIHVzZXJzLiBXZSBlbmhhbmNlIHRoZSBuZWlnaGJvcmhvb2QtYmFzZWQgYXBwcm9hY2ggbGVhZGluZyB0byBzdWJzdGFudGlhbCBpbXByb3ZlbWVudCBvZiBwcmVkaWN0aW9uIGFjY3VyYWN5LCB3aXRob3V0IGEgbWVhbmluZ2Z1bCBpbmNyZWFzZSBpbiBydW5uaW5nIHRpbWUuIEZpcnN0LCB3ZSByZW1vdmUgY2VydGFpbiBzby1jYWxsZWQgIiJnbG9iYWwgZWZmZWN0cyIiIGZyb20gdGhlIGRhdGEgdG8gbWFrZSB0aGUgcmF0aW5ncyBtb3JlIGNvbXBhcmFibGUsIHRoZXJlYnkgaW1wcm92aW5nIGludGVycG9sYXRpb24gYWNjdXJhY3kuIFNlY29uZCwgd2Ugc2hvdyBob3cgdG8gc2ltdWx0YW5lb3VzbHkgZGVyaXZlIGludGVycG9sYXRpb24gd2VpZ2h0cyBmb3IgYWxsIG5lYXJlc3QgbmVpZ2hib3JzLCB1bmxpa2UgcHJldmlvdXMgYXBwcm9hY2hlcyB3aGVyZSBlYWNoIHdlaWdodCBpcyBjb21wdXRlZCBzZXBhcmF0ZWx5LiBCeSBnbG9iYWxseSBzb2x2aW5nIGEgc3VpdGFibGUgb3B0aW1pemF0aW9uIHByb2JsZW0sIHRoaXMgc2ltdWx0YW5lb3VzIGludGVycG9sYXRpb24gYWNjb3VudHMgZm9yIHRoZSBtYW55IGludGVyYWN0aW9ucyBiZXR3ZWVuIG5laWdoYm9ycyBsZWFkaW5nIHRvIGltcHJvdmVkIGFjY3VyYWN5LiBPdXIgbWV0aG9kIGlzIHZlcnkgZmFzdCBpbiBwcmFjdGljZSwgZ2VuZXJhdGluZyBhIHByZWRpY3Rpb24gaW4gYWJvdXQgMC4yIG1pbGxpc2Vjb25kcy4gSW1wb3J0YW50bHksIGl0IGRvZXMgbm90IHJlcXVpcmUgdHJhaW5pbmcgbWFueSBwYXJhbWV0ZXJzIG9yIGEgbGVuZ3RoeSBwcmVwcm9jZXNzaW5nLCBtYWtpbmcgaXQgdmVyeSBwcmFjdGljYWwgZm9yIGxhcmdlIHNjYWxlIGFwcGxpY2F0aW9ucy4gRmluYWxseSwgd2Ugc2hvdyBob3cgdG8gYXBwbHkgdGhlc2UgbWV0aG9kcyB0byB0aGUgcGVyY2VpdmFibHkgbXVjaCBzbG93ZXIgdXNlci1vcmllbnRlZCBhcHByb2FjaC4gVG8gdGhpcyBlbmQsIHdlIHN1Z2dlc3QgYSBub3ZlbCBzY2hlbWUgZm9yIGxvdyBkaW1lbnNpb25hbCBlbWJlZGRpbmcgb2YgdGhlIHVzZXJzLiBXZSBldmFsdWF0ZSB0aGVzZSBtZXRob2RzIG9uIHRoZSBuZXRmbGl4IGRhdGFzZXQsIHdoZXJlIHRoZXkgZGVsaXZlciBzaWduaWZpY2FudGx5IGJldHRlciByZXN1bHRzIHRoYW4gdGhlIGNvbW1lcmNpYWwgbmV0ZmxpeCBjaW5lbWF0Y2ggcmVjb21tZW5kZXIgc3lzdGVtLiIsLCwsVW5pdGVkIFN0YXRlcyBvZiBBbWVyaWNhLCwsLCwsMjAyNS0xMS0yOCAxMTo1Mzo0NCswMDowMCwsLCwsLEluZHVzdHJ5LCwsLCwsLCwsLCwsLCwsLCwsCkJMU1RNIGZvciBoYW5kd3JpdGluZyAoMSksVmlzaW9uLCJDaGFyYWN0ZXIgcmVjb2duaXRpb24gKE9DUiksSW1hZ2UgY2xhc3NpZmljYXRpb24iLCJVbml2ZXJzaXR5IG9mIEJlcm4sSURTSUEsVGVjaG5pY2FsIFVuaXZlcnNpdHkgb2YgTXVuaWNoIiwiTSBMaXdpY2tpLCBBIEdyYXZlcywgUyBGZXJuw6BuZGV6IiwyMDA3LTA5LTIzLEEgTm92ZWwgQXBwcm9hY2ggdG8gT24tTGluZSBIYW5kd3JpdGluZyBSZWNvZ25pdGlvbiBCYXNlZCBvbiBCaWRpcmVjdGlvbmFsIExvbmcgU2hvcnQtVGVybSBNZW1vcnkgTmV0d29ya3MsaHR0cHM6Ly9wZW9wbGUuaWRzaWEuY2gvL35qdWVyZ2VuL2ljZGFyXzIwMDcucGRmLDI4Ny4wLFNPVEEgaW1wcm92ZW1lbnQsLCwsLCw0MDU0NzgsLCwsLCxVbmtub3duLCJJbiB0aGlzIHBhcGVyIHdlIGludHJvZHVjZSBhIG5ldyBjb25uZWN0aW9uaXN0IGFwcHJvYWNoIHRvIG9uLWxpbmUgaGFuZHdyaXRpbmcgcmVjb2duaXRpb24gYW5kIGFkZHJlc3MgaW4gcGFydGljdWxhciB0aGUgcHJvYmxlbSBvZiByZWNvZ25pemluZyBoYW5kd3JpdHRlbiB3aGl0ZWJvYXJkIG5vdGVzLiBUaGUgYXBwcm9hY2ggdXNlcyBhIGJpZGlyZWN0aW9uYWwgcmVjdXJyZW50IG5ldXJhbCBuZXR3b3JrIHdpdGggdGhlIGxvbmcgc2hvcnQtdGVybSBtZW1vcnkgYXJjaGl0ZWN0dXJlLiBXZSB1c2UgYSByZWNlbnRseSBpbnRyb2R1Y2VkIG9iamVjdGl2ZSBmdW5jdGlvbiwga25vd24gYXMgQ29ubmVjdGlvbmlzdCBUZW1wb3JhbCBDbGFzc2lmaWNhdGlvbiAoQ1RDKSwgdGhhdCBkaXJlY3RseSB0cmFpbnMgdGhlIG5ldHdvcmsgdG8gbGFiZWwgdW5zZWdtZW50ZWQgc2VxdWVuY2UgZGF0YS4gT3VyIG5ldyBzeXN0ZW0gYWNoaWV2ZXMgYSB3b3JkIHJlY29nbml0aW9uIHJhdGUgb2YgNzQuMCAlLCBjb21wYXJlZCB3aXRoIDY1LjQgJSB1c2luZyBhIHByZXZpb3VzbHkgZGV2ZWxvcGVkIEhNTWJhc2VkIHJlY29nbml0aW9uIHN5c3RlbS4KIiwsLCwiU3dpdHplcmxhbmQsU3dpdHplcmxhbmQsR2VybWFueSIsLCwsLCwyMDI2LTAyLTExIDE5OjIzOjQ1KzAwOjAwLCwsLCwsIkFjYWRlbWlhLEFjYWRlbWlhLEFjYWRlbWlhIiwsLCwsLCwsLCwsLCwsLCwsLApSZWd1bGFyaXplZCBTVkQgZm9yIENvbGxhYm9yYXRpdmUgRmlsdGVyaW5nLFJlY29tbWVuZGF0aW9uLFJlY29tbWVuZGVyIHN5c3RlbSxXYXJzYXcgVW5pdmVyc2l0eSxBIFBhdGVyZWssMjAwNy0wOC0xMixJbXByb3ZpbmcgcmVndWxhcml6ZWQgc2luZ3VsYXIgdmFsdWUgZGVjb21wb3NpdGlvbiBmb3IgY29sbGFib3JhdGl2ZSBmaWx0ZXJpbmcsaHR0cHM6Ly93d3cuc2VtYW50aWNzY2hvbGFyLm9yZy9wYXBlci9JbXByb3ZpbmctcmVndWxhcml6ZWQtc2luZ3VsYXItdmFsdWUtZGVjb21wb3NpdGlvbi1QYXRlcmVrL2Y3MzJkMGY2OWZlNGU4NGE5NWMzMjcwNmIyOGI5ZTRlZjE3NTNjNjEsMTExNy4wLCwsLCwsLDEwMDQ4MDUwNywsLCwsLCwsLCwsUG9sYW5kLCwsLCwsMjAyNS0xMS0yOCAxMTo1Mzo0NCswMDowMCwsLCwsLEFjYWRlbWlhLCwsLCwsLCwsLCwsLCwsLCwsCkZpc2hlciBLZXJuZWwgR01NLFZpc2lvbixJbWFnZSBjbGFzc2lmaWNhdGlvbixYZXJveCwiRmxvcmVudCBQZXJyb25uaW4sIENocmlzdG9waGVyIERhbmNlIiwyMDA3LTA3LTE2LEZpc2hlciBrZXJuZWxzIG9uIHZpc3VhbCB2b2NhYnVsYXJpZXMgZm9yIGltYWdlIGNhdGVnb3JpemF0aW9uLGh0dHBzOi8vaWVlZXhwbG9yZS5pZWVlLm9yZy9kb2N1bWVudC80MjcwMjkxLDE5MTUuMCwsLCwsLDIuNSBob3VycyBvbiBhbiBBTUQgT3B0ZXJvbiAyLjRHSHogd2l0aCA0R0IgUkFNLDU3MDAwMCwiIiJBcHByb3hpbWF0ZWx5IDMwSyBpbWFnZXMgd2VyZSBhdmFpbGFibGUgZm9yIHRyYWluaW5nIGFuZCA1SyBmb3IgdGVzdGluZy4gQm90aCBzZXRzIHdlcmUgbWFudWFsbHkgbXVsdGktbGFiZWxlZCIiIiwyLjUsIiIiV2l0aCBGaXNoZXIga2VybmVscywgdGhlIHRyYWluaW5nCmNvc3QgaXMgcmVkdWNlZCBkb3duIHRvIGFwcHJveGltYXRlbHkgMmgzMC4iIiIsLFN1cGVydmlzZWQsTGlrZWx5LCJXaXRoaW4gdGhlIGZpZWxkIG9mIHBhdHRlcm4gY2xhc3NpZmljYXRpb24sIHRoZSBGaXNoZXIga2VybmVsIGlzIGEgcG93ZXJmdWwgZnJhbWV3b3JrIHdoaWNoIGNvbWJpbmVzIHRoZSBzdHJlbmd0aHMgb2YgZ2VuZXJhdGl2ZSBhbmQgZGlzY3JpbWluYXRpdmUgYXBwcm9hY2hlcy4gVGhlIGlkZWEgaXMgdG8KY2hhcmFjdGVyaXplIGEgc2lnbmFsIHdpdGggYSBncmFkaWVudCB2ZWN0b3IgZGVyaXZlZCBmcm9tIGEKZ2VuZXJhdGl2ZSBwcm9iYWJpbGl0eSBtb2RlbCBhbmQgdG8gc3Vic2VxdWVudGx5IGZlZWQgdGhpcwpyZXByZXNlbnRhdGlvbiB0byBhIGRpc2NyaW1pbmF0aXZlIGNsYXNzaWZpZXIuIFdlIHByb3Bvc2UgdG8KYXBwbHkgdGhpcyBmcmFtZXdvcmsgdG8gaW1hZ2UgY2F0ZWdvcml6YXRpb24gd2hlcmUgdGhlIGlucHV0IHNpZ25hbHMgYXJlIGltYWdlcyBhbmQgd2hlcmUgdGhlIHVuZGVybHlpbmcgZ2VuZXJhdGl2ZQptb2RlbCBpcyBhIHZpc3VhbCB2b2NhYnVsYXJ5OiBhIEdhdXNzaWFuIG1peHR1cmUgbW9kZWwKd2hpY2ggYXBwcm94aW1hdGVzIHRoZSBkaXN0cmlidXRpb24gb2YgbG93LWxldmVsIGZlYXR1cmVzIGluCmltYWdlcy4gV2Ugc2hvdyB0aGF0IEZpc2hlciBrZXJuZWxzIGNhbiBhY3R1YWxseSBiZSB1bmRlcnN0b29kIGFzIGFuIGV4dGVuc2lvbiBvZiB0aGUgcG9wdWxhciBiYWctb2YtdmlzdGVybXMuIE91ciBhcHByb2FjaCBkZW1vbnN0cmF0ZXMgZXhjZWxsZW50IHBlcmZvcm1hbmNlIG9uIHR3byBjaGFsbGVuZ2luZyBkYXRhYmFzZXM6IGFuIGluLWhvdXNlIGRhdGFiYXNlIG9mIDE5IG9iamVjdC9zY2VuZSBjYXRlZ29yaWVzIGFuZCB0aGUgcmVjZW50bHkgcmVsZWFzZWQgVk9DIDIwMDYgZGF0YWJhc2UuIEl0IGlzIGFsc28gdmVyeSBwcmFjdGljYWw6IGl0IGhhcyBsb3cgY29tcHV0YXRpb25hbCBuZWVkcyBib3RoIGF0IHRyYWluaW5nIGFuZCB0ZXN0IHRpbWUgYW5kIHZvY2FidWxhcmllcyB0cmFpbmVkIG9uIG9uZSBzZXQgb2YgY2F0ZWdvcmllcyBjYW4gYmUgYXBwbGllZCB0byBhbm90aGVyIHNldCB3aXRob3V0IGFueSBzaWduaWZpY2FudCBsb3NzIGluIHBlcmZvcm1hbmNlLiIsLCwsVW5pdGVkIFN0YXRlcyBvZiBBbWVyaWNhLCwsLCwsMjAyNS0xMS0yOCAxMTo1Mzo0NCswMDowMCwsLCwsLEluZHVzdHJ5LCwsLCwsLCwsLCwsLCwsLCwsClNCLUxNLExhbmd1YWdlLExhbmd1YWdlIG1vZGVsaW5nLEdvb2dsZSwiVC4gQnJhbnRzLCBBc2hvayBQb3BhdCwgUC4gWHUsIEYuIE9jaCwgSi4gRGVhbiIsMjAwNy0wNi0yMixMYXJnZSBMYW5ndWFnZSBNb2RlbHMgaW4gTWFjaGluZSBUcmFuc2xhdGlvbixodHRwczovL3d3dy5zZW1hbnRpY3NjaG9sYXIub3JnL3BhcGVyL0xhcmdlLUxhbmd1YWdlLU1vZGVscy1pbi1NYWNoaW5lLVRyYW5zbGF0aW9uLUJyYW50cy1Qb3BhdC9iYTc4NmM0NjM3Mzg5MjU1NGI5OGRmNDJkZjdhZjZmNWRhMzQzYzlkLCwiVHJhaW5pbmcgY29zdCxIaWdobHkgY2l0ZWQiLCwzMDAwMDAwMDAwMDAuMCxUYWJsZSAyLDEuNDQ5NDQ2NGUrMTgsIkFzc3VtaW5nIGEgTmVoYWxlbSBiYXNlZCBwcm9jZXNzb3Igd2l0aCA4IEZMT1AvY3ljbGUgKGh0dHBzOi8vd3d3LmFnbmVyLm9yZy9vcHRpbWl6ZS9taWNyb2FyY2hpdGVjdHVyZS5wZGYjcGFnZT0xMDUuMDYpICwgMiBjb3JlcyBhbmQgMi4zMyBHSHogY2xvY2sgc3BlZWQ6IDgqMioyMzMwMDAwMDAwPTM3MjgwMDAwMDAwIEZMT1AvcwpUcmFpbmVkIGZvciAxIGRheSBvbiAxNTAwIG1hY2hpbmVzIChUYWJsZSAyKQpDb21wdXRlOiAxNTAwKjM3MjgwMDAwMDAwKjEqMjQqNjAqNjAqMC4zPTE0NDk0NDY0MDAwMDAwMDAwMDA9MS40ZTE4CiIsMTgwMDAwMDAwMDAwMCxUYWJsZSAyLDI0LjAsVGFibGUgMiwsLExpa2VseSwiU3lzdGVtcywgbWV0aG9kcywgYW5kIGNvbXB1dGVyIHByb2dyYW0gcHJvZHVjdHMgZm9yIG1hY2hpbmUgdHJhbnNsYXRpb24gYXJlIHByb3ZpZGVkLiBJbiBzb21lIGltcGxlbWVudGF0aW9ucyBhIHN5c3RlbSBpcyBwcm92aWRlZC4gVGhlIHN5c3RlbSBpbmNsdWRlcyBhIGxhbmd1YWdlIG1vZGVsIGluY2x1ZGluZyBhIGNvbGxlY3Rpb24gb2Ygbi1ncmFtcyBmcm9tIGEgY29ycHVzLCBlYWNoIG4tZ3JhbSBoYXZpbmcgYSBjb3JyZXNwb25kaW5nIHJlbGF0aXZlIGZyZXF1ZW5jeSBpbiB0aGUgY29ycHVzIGFuZCBhbiBvcmRlciBuIGNvcnJlc3BvbmRpbmcgdG8gYSBudW1iZXIgb2YgdG9rZW5zIGluIHRoZSBuLWdyYW0sIGVhY2ggbi1ncmFtIGNvcnJlc3BvbmRpbmcgdG8gYSBiYWNrb2ZmIG4tZ3JhbSBoYXZpbmcgYW4gb3JkZXIgb2Ygbi0xIGFuZCBhIGNvbGxlY3Rpb24gb2YgYmFja29mZiBzY29yZXMsIGVhY2ggYmFja29mZiBzY29yZSBhc3NvY2lhdGVkIHdpdGggYW4gbi1ncmFtLCB0aGUgYmFja29mZiBzY29yZSBkZXRlcm1pbmVkIGFzIGEgZnVuY3Rpb24gb2YgYSBiYWNrb2ZmIGZhY3RvciBhbmQgYSByZWxhdGl2ZSBmcmVxdWVuY3kgb2YgYSBjb3JyZXNwb25kaW5nIGJhY2tvZmYgbi1ncmFtIGluIHRoZSBjb3JwdXMuIiwsLCxVbml0ZWQgU3RhdGVzIG9mIEFtZXJpY2EsLCwsMTUwMC4wLCwyMDI1LTExLTI4IDExOjUzOjQ0KzAwOjAwLCwsLCwsSW5kdXN0cnksLCwsLCwsLCwsLFRydWUsLEhhcmR3YXJlLCwsLCwKS04tTE0sTGFuZ3VhZ2UsTGFuZ3VhZ2UgbW9kZWxpbmcsR29vZ2xlLCJULiBCcmFudHMsIEFzaG9rIFBvcGF0LCBQLiBYdSwgRi4gT2NoLCBKLiBEZWFuIiwyMDA3LTA2LTIyLExhcmdlIExhbmd1YWdlIE1vZGVscyBpbiBNYWNoaW5lIFRyYW5zbGF0aW9uLGh0dHBzOi8vd3d3LnNlbWFudGljc2Nob2xhci5vcmcvcGFwZXIvTGFyZ2UtTGFuZ3VhZ2UtTW9kZWxzLWluLU1hY2hpbmUtVHJhbnNsYXRpb24tQnJhbnRzLVBvcGF0L2JhNzg2YzQ2MzczODkyNTU0Yjk4ZGY0MmRmN2FmNmY1ZGEzNDNjOWQsLCJUcmFpbmluZyBjb3N0LEhpZ2hseSBjaXRlZCIsLDIxMDAwMDAwMDAwLjAsVGFibGUgMiw3LjczMDM4MDhlKzE3LCJUcmFpbmVkIGZvciAyIGRheXMgb24gNDAwIG1hY2hpbmVzIChUYWJsZSAyKQpBc3N1bWluZyBhIE5laGFsZW0gYmFzZWQgcHJvY2Vzc29yIHdpdGggOCBGTE9QL2N5Y2xlIChodHRwczovL3d3dy5hZ25lci5vcmcvb3B0aW1pemUvbWljcm9hcmNoaXRlY3R1cmUucGRmI3BhZ2U9MTA1LjA2KSAsIDIgY29yZXMgYW5kIDIuMzMgR0h6IGNsb2NrIHNwZWVkOiA4KjIqMjMzMDAwMDAwMD0zNzI4MDAwMDAwMCBGTE9QL3MKQ29tcHV0ZTogNDAwKjM3MjgwMDAwMDAwKjIqMjQqNjAqNjAqMC4zPTc3MzAzODA4MDAwMDAwMDAwMD03LjdlMTciLDMxMDAwMDAwMDAwLFRhYmxlIDIsNDguMCxUYWJsZSAyLCwsTGlrZWx5LCJTeXN0ZW1zLCBtZXRob2RzLCBhbmQgY29tcHV0ZXIgcHJvZ3JhbSBwcm9kdWN0cyBmb3IgbWFjaGluZSB0cmFuc2xhdGlvbiBhcmUgcHJvdmlkZWQuIEluIHNvbWUgaW1wbGVtZW50YXRpb25zIGEgc3lzdGVtIGlzIHByb3ZpZGVkLiBUaGUgc3lzdGVtIGluY2x1ZGVzIGEgbGFuZ3VhZ2UgbW9kZWwgaW5jbHVkaW5nIGEgY29sbGVjdGlvbiBvZiBuLWdyYW1zIGZyb20gYSBjb3JwdXMsIGVhY2ggbi1ncmFtIGhhdmluZyBhIGNvcnJlc3BvbmRpbmcgcmVsYXRpdmUgZnJlcXVlbmN5IGluIHRoZSBjb3JwdXMgYW5kIGFuIG9yZGVyIG4gY29ycmVzcG9uZGluZyB0byBhIG51bWJlciBvZiB0b2tlbnMgaW4gdGhlIG4tZ3JhbSwgZWFjaCBuLWdyYW0gY29ycmVzcG9uZGluZyB0byBhIGJhY2tvZmYgbi1ncmFtIGhhdmluZyBhbiBvcmRlciBvZiBuLTEgYW5kIGEgY29sbGVjdGlvbiBvZiBiYWNrb2ZmIHNjb3JlcywgZWFjaCBiYWNrb2ZmIHNjb3JlIGFzc29jaWF0ZWQgd2l0aCBhbiBuLWdyYW0sIHRoZSBiYWNrb2ZmIHNjb3JlIGRldGVybWluZWQgYXMgYSBmdW5jdGlvbiBvZiBhIGJhY2tvZmYgZmFjdG9yIGFuZCBhIHJlbGF0aXZlIGZyZXF1ZW5jeSBvZiBhIGNvcnJlc3BvbmRpbmcgYmFja29mZiBuLWdyYW0gaW4gdGhlIGNvcnB1cy4iLCwsLFVuaXRlZCBTdGF0ZXMgb2YgQW1lcmljYSwsLCw0MDAuMCwsMjAyNS0xMS0yOCAxMTo1Mzo0NCswMDowMCwsLCwsLEluZHVzdHJ5LCwsLCwsLCwsLCxUcnVlLCxIYXJkd2FyZSwsLCwsClJlc3RyaWN0ZWQgQm9sem1hbm4gbWFjaGluZXMsUmVjb21tZW5kYXRpb24sIk1vdmllIHJhdGluZ3MsUmVjb21tZW5kZXIgc3lzdGVtIixVbml2ZXJzaXR5IG9mIFRvcm9udG8sIlJ1c3MgU2FsdWtodXRkaW5vdiwgQW5kcml5IE1uaWgsIEdFIEhpbnRvbiIsMjAwNy0wNi0yMCxSZXN0cmljdGVkIEJvbHR6bWFubiBtYWNoaW5lcyBmb3IgY29sbGFib3JhdGl2ZSBmaWx0ZXJpbmcsaHR0cHM6Ly9kbC5hY20ub3JnL2RvaS9hYnMvMTAuMTE0NS8xMjczNDk2LjEyNzM1OTY/Y2FzYV90b2tlbj1jZmRrSDJ4MTJNd0FBQUFBOnNFVXpmbGxJR3lQY09memdVb0RQSGxwQzF1a2ZDQW84ZXdvY0JYV0Jzd0lJRjllUzVIZEZvMzBuT3RmbUlWOGdtLVhwQnBRSko1ellWTzgsMjE0MC4wLCwsLCwsLDEwMDQ4MDUwNywiVGhlIHRyYWluaW5nIGRhdGEgc2V0IGNvbnNpc3RzIG9mIDEwMCw0ODAsNTA3CnJhdGluZ3MiLCwsLCwsLCwsLENhbmFkYSwsLCwsLDIwMjUtMTEtMjggMTE6NTM6NDQrMDA6MDAsLCwsLCxBY2FkZW1pYSwsLCwsLCwsLCwsLCwsLCwsLArOuy1XQVNQLExhbmd1YWdlLExhbmd1YWdlIFN0cnVjdHVyZSBNb2RlbGluZyxVVCBBdXN0aW4sIllXIFdvbmcsIFIgTW9vbmV5IiwyMDA3LTA2LTAxLExlYXJuaW5nIFN5bmNocm9ub3VzIEdyYW1tYXJzIGZvciBTZW1hbnRpYyBQYXJzaW5nIHdpdGggTGFtYmRhIENhbGN1bHVzLGh0dHBzOi8vd3d3LmFjbHdlYi5vcmcvYW50aG9sb2d5L1AwNy0xMTIxLywzODMuMCxTT1RBIGltcHJvdmVtZW50LCIiIlRoZSByZXN1bHRpbmcgcGFyc2VyIGlzIHNob3duIHRvIGJlIHRoZSBiZXN0cGVyZm9ybWluZyBzeXN0ZW0gc28gZmFyIGluIGEgZGF0YWJhc2UgcXVlcnkgZG9tYWluIiIKCiIiVGhlIHJlc3VsdCBpcyBhIHJvYnVzdCBzZW1hbnRpYyBwYXJzZXIgZm9yIHByZWRp</x:v>
      </x:c>
    </x:row>
    <x:row r="306" ht="18" customHeight="1">
      <x:c r="A306" s="17" t="n">
        <x:v>301</x:v>
      </x:c>
      <x:c r="B306" s="17" t="n">
        <x:v>310</x:v>
      </x:c>
      <x:c r="C306" s="160" t="str">
        <x:v>Y2F0ZSBsb2dpYywgYW5kIGl0IGlzIHRoZSBiZXN0LXBlcmZvcm1pbmcgc3lzdGVtIHNvIGZhciBpbiB0aGUgR0VPUVVFUlkgZG9tYWluLiIiIiwsLCwsLCIiIlRhYmxlIDEgc3VtbWFyaXplcyB0aGUgcmVzdWx0cyBhdCB0aGUgZW5kIG9mIHRoZSBsZWFybmluZyBjdXJ2ZXMgKDc5MiB0cmFpbmluZyBleGFtcGxlcyBmb3IgzrtXQVNQLCBXQVNQIGFuZCBTQ0lTU09SLCA2MDAgZm9yIFomQykiIiIsLCwsLCwiVGhpcyBwYXBlciBwcmVzZW50cyB0aGUgZmlyc3QgZW1waXJpY2FsIHJlc3VsdHMgdG8gb3VyIGtub3dsZWRnZSBvbiBsZWFybmluZyBzeW5jaHJvbm91cyBncmFtbWFycyB0aGF0IGdlbmVyYXRlIGxvZ2ljYWwgZm9ybXMuIFVzaW5nIHN0YXRpc3RpY2FsIG1hY2hpbmUgdHJhbnNsYXRpb24gdGVjaG5pcXVlcywgYSBzZW1hbnRpYyBwYXJzZXIgYmFzZWQgb24gYSBzeW5jaHJvbm91cyBjb250ZXh0LWZyZWUgZ3JhbW1hciBhdWdtZW50ZWQgd2l0aCDOu29wZXJhdG9ycyBpcyBsZWFybmVkIGdpdmVuIGEgc2V0IG9mIHRyYWluaW5nIHNlbnRlbmNlcyBhbmQgdGhlaXIgY29ycmVjdCBsb2dpY2FsIGZvcm1zLgpUaGUgcmVzdWx0aW5nIHBhcnNlciBpcyBzaG93biB0byBiZSB0aGUgYmVzdHBlcmZvcm1pbmcgc3lzdGVtIHNvIGZhciBpbiBhIGRhdGFiYXNlIHF1ZXJ5IGRvbWFpbi4KIiwsLCxVbml0ZWQgU3RhdGVzIG9mIEFtZXJpY2EsLCwsLCwyMDI1LTExLTI4IDExOjUzOjQ0KzAwOjAwLCwsLCwsQWNhZGVtaWEsLCwsLCwsLCwsLCwsLCwsLCwKRW1waXJpY2FsIGV2YWx1YXRpb24gb2YgZGVlcCBhcmNoaXRlY3R1cmVzLE90aGVyLEltYWdlIGNsYXNzaWZpY2F0aW9uLFVuaXZlcnNpdHkgb2YgTW9udHJlYWwgLyBVbml2ZXJzaXTDqSBkZSBNb250csOpYWwsIkh1Z28gTGFyZWNoZWxsZSwgRHVtaXRocnUgRXJoYW4sIEFhcm9uIEMgQ291cnZpbGxlLCBKYW1lcyBCZXJnc3RhLCBZb3NodWEgQmVuZ2lvIiwyMDA3LTA2LTAxLEFuIGVtcGlyaWNhbCBldmFsdWF0aW9uIG9mIGRlZXAgYXJjaGl0ZWN0dXJlcyBvbiBwcm9ibGVtcyB3aXRoIG1hbnkgZmFjdG9ycyBvZiB2YXJpYXRpb24saHR0cHM6Ly9kbC5hY20ub3JnL2RvaS8xMC4xMTQ1LzEyNzM0OTYuMTI3MzU1NiwxMTg1LjAsLCwsLCwsNTAwMDAsLCwsLCxVbmtub3duLCwsLCxDYW5hZGEsLCwsLCwyMDI2LTAxLTAxIDE0OjAzOjQ4KzAwOjAwLCwsLCwsQWNhZGVtaWEsLCwsLCwsLCwsLCwsLCwsLCwKR3JlZWR5IGxheWVyLXdpc2UgRE5OIHRyYWluaW5nLE90aGVyLCJJbWFnZSBjbGFzc2lmaWNhdGlvbixSZWdyZXNzaW9uIixVbml2ZXJzaXR5IG9mIE1vbnRyZWFsIC8gVW5pdmVyc2l0w6kgZGUgTW9udHLDqWFsLCJZIEJlbmdpbywgUCBMYW1ibGluLCBEIFBvcG92aWNpIiwyMDA2LTEyLTA0LEdyZWVkeSBsYXllci13aXNlIHRyYWluaW5nIG9mIGRlZXAgbmV0d29ya3MsaHR0cHM6Ly9kbC5hY20ub3JnL2RvaS8xMC41NTU1LzI5NzY0NTYuMjk3NjQ3Niw1NjA1LjAsSGlnaGx5IGNpdGVkLCwsLCwsMTA3MTAwMDAwLCwsLCwsVW5rbm93biwsLCwsQ2FuYWRhLCwsLCwsMjAyNS0xMS0yOCAxMTo1Mzo0NCswMDowMCwsLCwsLEFjYWRlbWlhLCwsLCwsLCwsLCwsLCwsLCwsClNwYXJzZSBFbmVyZ3ktQmFzZWQgTW9kZWwsVmlzaW9uLENoYXJhY3RlciByZWNvZ25pdGlvbiAoT0NSKSxOZXcgWW9yayBVbml2ZXJzaXR5IChOWVUpLCJNIFJhbnphdG8sIEMgUG91bHRuZXksIFMgQ2hvcHJhLCBZIEN1biIsMjAwNi0xMi0wNCxFZmZpY2llbnQgTGVhcm5pbmcgb2YgU3BhcnNlIFJlcHJlc2VudGF0aW9ucyB3aXRoIGFuIEVuZXJneS1CYXNlZCBNb2RlbCxodHRwczovL3BhcGVycy5uaXBzLmNjL3BhcGVyLzIwMDYvaGFzaC84N2Y0ZDc5ZTM2ZDY4YzMwMzFjY2Y2YzU1ZTliYmQzOS1BYnN0cmFjdC5odG1sLDE2MDEuMCwsLCwsLCw0NzA0MDAwMCwsLCwsLCwsLCwsVW5pdGVkIFN0YXRlcyBvZiBBbWVyaWNhLCwsLCwsMjAyNS0xMS0yOCAxMTo1Mzo0NCswMDowMCwsLCwsLEFjYWRlbWlhLCwsLCwsLCwsLCwsLCwsLCwsCkxvY2FsIEJpbmFyeSBQYXR0ZXJucyBmb3IgZmFjaWFsIHJlY29nbml0aW9uLFZpc2lvbixJbWFnZSBjbGFzc2lmaWNhdGlvbiwiVW5pdmVyc2l0eSBvZiBPdWx1LElFRUUiLCJUaW1vIEFob25lbiwgQWJkZW5vdXIgSGFkaWQsIGFuZCBNYXR0aSBQaWV0aWthaW5lbiIsMjAwNi0xMi0wMSxGYWNlIERlc2NyaXB0aW9uIHdpdGggTG9jYWwgQmluYXJ5IFBhdHRlcm5zOiBBcHBsaWNhdGlvbiB0byBGYWNlIFJlY29nbml0aW9uLGh0dHA6Ly9jaXRlc2VlcnguaXN0LnBzdS5lZHUvdmlld2RvYy9kb3dubG9hZD9kb2k9MTAuMS4xLjQ1Ni4xMDk0JnJlcD1yZXAxJnR5cGU9cGRmLDU5MTUuMCxIaWdobHkgY2l0ZWQsLCwiU2hhbGxvd2x5IGludmVzdGlnYXRlZCwgY291bGRuJ3QgZmluZCBtdWNoLgoiLCwsNzM2LCwsLCwsVW5rbm93biwsLCwsIkZpbmxhbmQsTXVsdGluYXRpb25hbCIsLCwsLCwyMDI2LTAxLTAxIDE0OjAzOjQ3KzAwOjAwLCwsLCwsIkFjYWRlbWlhLEluZHVzdHJ5IiwsLCwsLCwsLCwsLCwsLCwsLApTcGFyc2UgVmlzaW9uIEVuY29kaW5nLFZpc2lvbixJbWFnZSBjbGFzc2lmaWNhdGlvbixTdGFuZm9yZCBVbml2ZXJzaXR5LCJIb25nbGFrIExlZSwgQWxleGlzIEJhdHRsZSwgUmFqYXQgUmFpbmEsIEFuZHJldyBZLiBOZyIsMjAwNi0xMS0wMSxFZmZpY2llbnQgc3BhcnNlIGNvZGluZyBhbGdvcml0aG1zLGh0dHBzOi8vcHJvY2VlZGluZ3MubmV1cmlwcy5jYy9wYXBlcl9maWxlcy9wYXBlci8yMDA2L2ZpbGUvMmQ3MWIyYWUxNThjN2M1OTEyY2MwYmJkZTJiYjlkOTUtUGFwZXIucGRmLDM1MTIuMCwsIk1ham9yIGNhdmVhdDogdGhlIHRhc2sgaW4gcXVlc3Rpb24gaXMgIiJlbmNvZGluZyIiLCB3aGljaCBJJ20gbm90IHN1cmUgaXMgYSB2YWxpZCB0YXNrLiBVbnVzdWFsbHkgbG93IGNvbmZpZGVuY2UgYWNyb3NzIGFsbCBhbnN3ZXJzIGluIHRoaXMgZm9ybSBkdWUgdG8gdGhlIHRhc2sgYW5kIHRyYWluaW5nIGRhdGEgYmVpbmcgYXR5cGljYWwuIiwsLDk2MDQ4MDAwMDAwMDAuMCwiKEp1c3QgZm9yIG5hdHVyYWwgaW1hZ2VzKQoKIiJBbGwgZXhwZXJpbWVudHMgd2VyZSBjb25kdWN0ZWQgb24gYSBMaW51eCBtYWNoaW5lIHdpdGggQU1EIE9wdGVyb24gMkdIeiBDUFUgYW5kIDJHQiBSQU0uIC4uLiBGb3IgZXhhbXBsZSwgd2Ugd2VyZSBhYmxlIHRvIGxlYXJuIGEgc2V0IG9mIDEsMDI0IGJhc2VzIChlYWNoIDE0w5cxNCBwaXhlbHMpaW4gYWJvdXQgMiBob3VycyBhbmQgYSBzZXQgb2YgMiwwMDAgYmFzZXMgKGVhY2ggMjDDlzIwIHBpeGVscykgaW4gYWJvdXQgMTAgaG91cnMuIiIKCkkgZmlsdGVyZWQgZm9yIDJHSHogT3B0ZXJvbiBtb2RlbHMgdGhhdCBjYW1lIG91dCBpbiAyMDA1LCBvZiB3aGljaCB0aGVyZSBhcmUgZml2ZTogaHR0cHM6Ly93d3cudGVjaHBvd2VydXAuY29tL2NwdS1zcGVjcy8/bWZncj1BTUQmcmVsZWFzZWQ9MjAwNSZnZW5lcmF0aW9uPUFNRCUyME9wdGVyb24mc29ydD1uYW1lCgpGb3VuZCBhIHNvdXJjZSB3aGljaCBpbmRpY2F0ZXMgMyBjeWNsZXMgcGVyIDMyLWJpdCBtdWx0aXBseSwgYW5kIDUgcGVyIDY0IGJpdDogaHR0cHM6Ly93d3cuY3NlLnd1c3RsLmVkdS9+cm9nZXIvNTY5TS9tMjA2Ni5wZGYgCkFzc3VtaW5nIDMyLWJpdCBwcmVjaXNpb24sIDJlOSBjeWNsZXMvcyAvIDMgY3ljbGUvRkxPUCA9IDYuNjdlOCBGTE9QL3MKCjEwICogMzYwMCAqIDYuNjdlOCAqIDAuNCA9IDkuNjA0OGUxMiBGTE9QcyIsLCJIb3dldmVyLCB0aGVzZSBhcmUgMTAwMCAyMHgyMCBwaXhlbCAiImJhc2VzIiIsIG5vdCBpbWFnZXMiLDEwLjAsIiIiLi4uaW4gYWJvdXQgMiBob3VycyBhbmQgYSBzZXQgb2YgMiwwMDAgYmFzZXMgKGVhY2ggMjDDlzIwIHBpeGVscykgaW4gYWJvdXQgMTAgaG91cnMuIiIiLCxVbnN1cGVydmlzZWQsTGlrZWx5LCJTcGFyc2UgY29kaW5nIHByb3ZpZGVzIGEgY2xhc3Mgb2YgYWxnb3JpdGhtcyBmb3IgZmluZGluZyBzdWNjaW5jdCByZXByZXNlbnRhdGlvbnMgb2Ygc3RpbXVsaTsgZ2l2ZW4gb25seSB1bmxhYmVsZWQgaW5wdXQgZGF0YSwgaXQgZGlzY292ZXJzIGJhc2lzIGZ1bmN0aW9ucyB0aGF0IGNhcHR1cmUgaGlnaGVyLWxldmVsIGZlYXR1cmVzIGluIHRoZSBkYXRhLiBIb3dldmVyLCBmaW5kaW5nIHNwYXJzZSBjb2RlcyByZW1haW5zIGEgdmVyeSBkaWZmaWN1bHQgY29tcHV0YXRpb25hbCBwcm9ibGVtLiBJbiB0aGlzIHBhcGVyLCB3ZSBwcmVzZW50IGVmZmljaWVudCBzcGFyc2UgY29kaW5nIGFsZ29yaXRobXMgdGhhdCBhcmUgYmFzZWQgb24gaXRlcmF0aXZlbHkgc29sdmluZyB0d28gY29udmV4IG9wdGltaXphdGlvbiBwcm9ibGVtczogYW4gTDEtcmVndWxhcml6ZWQgbGVhc3Qgc3F1YXJlcyBwcm9ibGVtIGFuZCBhbiBMMi1jb25zdHJhaW5lZCBsZWFzdCBzcXVhcmVzIHByb2JsZW0uIFdlIHByb3Bvc2Ugbm92ZWwgYWxnb3JpdGhtcyB0byBzb2x2ZSBib3RoIG9mIHRoZXNlIG9wdGltaXphdGlvbiBwcm9ibGVtcy4gT3VyIGFsZ29yaXRobXMgcmVzdWx0IGluIGEgc2lnbmlmaWNhbnQgc3BlZWR1cCBmb3Igc3BhcnNlIGNvZGluZywgYWxsb3dpbmcgdXMgdG8gbGVhcm4gbGFyZ2VyIHNwYXJzZSBjb2RlcyB0aGFuIHBvc3NpYmxlIHdpdGggcHJldmlvdXNseSBkZXNjcmliZWQgYWxnb3JpdGhtcy4gV2UgYXBwbHkgdGhlc2UgYWxnb3JpdGhtcyB0byBuYXR1cmFsIGltYWdlcyBhbmQgZGVtb25zdHJhdGUgdGhhdCB0aGUgaW5mZXJyZWQgc3BhcnNlIGNvZGVzIGV4aGliaXQgZW5kLXN0b3BwaW5nIGFuZCBub24tY2xhc3NpY2FsIHJlY2VwdGl2ZSBmaWVsZCBzdXJyb3VuZCBzdXBwcmVzc2lvbiBhbmQsIHRoZXJlZm9yZSwgbWF5IHByb3ZpZGUgYSBwYXJ0aWFsIGV4cGxhbmF0aW9uIGZvciB0aGVzZSB0d28gcGhlbm9tZW5hIGluIFYxIG5ldXJvbnMuIiwsLFVucmVsZWFzZWQsVW5pdGVkIFN0YXRlcyBvZiBBbWVyaWNhLCwsLCwsMjAyNS0xMS0yOCAxMTo1Mzo0NCswMDowMCwsLCwsLEFjYWRlbWlhLCwsLCwsLCwsLCwsLEhhcmR3YXJlLCwsLCxObwpEZWVwIEJlbGllZiBOZXRzLFZpc2lvbixDaGFyYWN0ZXIgcmVjb2duaXRpb24gKE9DUiksIlVuaXZlcnNpdHkgb2YgVG9yb250byxOYXRpb25hbCBVbml2ZXJzaXR5IG9mIFNpbmdhcG9yZSIsIkdFIEhpbnRvbiwgUyBPc2luZGVybywgWVcgVGVoIiwyMDA2LTA3LTE4LEEgZmFzdCBsZWFybmluZyBhbGdvcml0aG0gZm9yIGRlZXAgYmVsaWVmIG5ldHMsaHR0cHM6Ly93d3cuY3MudG9yb250by5lZHUvfmhpbnRvbi9hYnNwcy9mYXN0bmMucGRmLDE2MDcxLjAsSGlnaGx5IGNpdGVkLCwxNjAwMDAwLjAsLCwiMzAgZXBvY2hzIG9mIHNpbmdsZS1sYXllciAiImdyZWVkeSB0cmFpbmluZyIiIG9uIGVhY2ggbGF5ZXIsIHRoZW4gMzAwIGVwb2NocyBvZiB0cmFpbmluZyB3aXRoIHRoZSAiInVwLWRvd24gYWxnb3JpdGhtIiIgKGJhY2twcm9wYWdhdGlvbikgb24gdGhlIHdob2xlIG5ldHdvcmsuCgoiIlRoZSBncmVlZHkgdHJhaW5pbmcgdG9vayBhIGZldyBob3VycyBwZXIgbGF5ZXIgaW4gTWF0bGFiIG9uIGEgM0dIeiBYZW9uIHByb2Nlc3NvciIiCiIiVGhlIG5ldHdvcmsgdGhhdCBwZXJmb3JtZWQgYmVzdCBvbiB0aGUgdmFsaWRhdGlvbiBzZXQgd2FzIHRoZW4gdGVzdGVkIGFuZCBoYWQgYW4gZXJyb3IgcmF0ZSBvZiAxLjM5JS4gVGhpcyBuZXR3b3JrIHdhcyB0aGVuIHRyYWluZWQgb24gYWxsIDYwLDAwMCB0cmFpbmluZyBpbWFnZXM4IHVudGlsIGl0cyBlcnJvci1yYXRlIG9uIHRoZSBmdWxsIHRyYWluaW5nIHNldCB3YXMgYXMgbG93IGFzIGl0cyBmaW5hbCBlcnJvci1yYXRlIGhhZCBiZWVuIG9uIHRoZSBpbml0aWFsIHRyYWluaW5nIHNldCBvZiA0NCwwMDAgaW1hZ2VzLiBUaGlzIHRvb2sgYSBmdXJ0aGVyIDU5IGVwb2NocyBtYWtpbmcgdGhlIHRvdGFsIGxlYXJuaW5nIHRpbWUgYWJvdXQgYSB3ZWVrLiIiCgpUaGUgbW9zdCB0cmFpbmluZyBjb21wdXRlIG9mIGFueSBvdGhlciBtb2RlbCBkZXZlbG9wZWQgaW4gMjAwNiBvciBlYXJsaWVyIHdhcyA2ZTE1IEZMT1AuClRoZSBEQk4gd2FzIHRyYWluZWQgZm9yIG9uZSB3ZWVrIG9uIGEgM0dIeiBYZW9uIHByb2Nlc3Nvci4gQ2hhdEdQVCBlc3RpbWF0ZXMgdGhlIHByb2Nlc3NvciBjYW4gZG8gb25lIDEyOC1iaXQgRk1BIHBlciBjeWNsZSwgc28gOCBGTE9QL2N5Y2xlICogM2U5IGN5Y2xlL3MgPSAyNGU5IEZMT1AvcyAtPiAzZTE2IEZMT1Avd2Vlay4gSSdtIGd1ZXNzaW5nIHV0aWxpemF0aW9uIHdvdWxkIGhhdmUgYmVlbiAzMC04MCUgKE1GVSBpcyBoaWdoZXIgb24gQ1BVcyksIHNvIDJlMTYgaXMgYSBwbGF1c2libGUgdXBwZXIgYm91bmQuIiw0NzEwMDAwMCwiIiJUaGUgbmV0d29yayB0aGF0IHBlcmZvcm1lZCBiZXN0IG9uIHRoZSB2YWxpZGF0aW9uIHNldCB3YXMKdGhlbiB0ZXN0ZWQgYW5kIGhhZCBhbiBlcnJvciByYXRlIG9mIDEuMzklLiBUaGlzIG5ldHdvcmsgd2FzCnRoZW4gdHJhaW5lZCBvbiBhbGwgNjAsMDAwIHRyYWluaW5nIGltYWdlczggdW50aWwgaXRzIGVycm9yLXJhdGUKb24gdGhlIGZ1bGwgdHJhaW5pbmcgc2V0IHdhcyBhcyBsb3cgYXMgaXRzIGZpbmFsIGVycm9yLXJhdGUgaGFkCmJlZW4gb24gdGhlIGluaXRpYWwgdHJhaW5pbmcgc2V0IG9mIDQ0LDAwMCBpbWFnZXMuIiIiLDE2OC4wLCIiImEgZnVydGhlciA1OSBlcG9jaHMgW29mIHRyYWluaW5nXSBtYWtpbmcgdGhlIHRvdGFsIGxlYXJuaW5nIHRpbWUgYWJvdXQgYSB3ZWVrIiIiLCwsLCwzMzAuMCwsLCJDYW5hZGEsU2luZ2Fwb3JlIiwsLCwsLDIwMjUtMTEtMjggMTE6NTM6NDQrMDA6MDAsLCwsLCwiQWNhZGVtaWEsQWNhZGVtaWEiLCwsLCwsLCwsLCwsLCwsLCwsCkRpbWVuc2lvbmFsaXR5IFJlZHVjdGlvbixWaXNpb24sRmFjZSByZWNvZ25pdGlvbixVbml2ZXJzaXR5IG9mIFRvcm9udG8sIkdFIEhpbnRvbiwgUlIgU2FsYWtodXRkaW5vdiIsMjAwNi0wNy0xOCxSZWR1Y2luZyB0aGUgZGltZW5zaW9uYWxpdHkgb2YgZGF0YSB3aXRoIG5ldXJhbCBuZXR3b3Jrcy4saHR0cHM6Ly93d3cuY3MudG9yb250by5lZHUvfmhpbnRvbi9zY2llbmNlLnBkZiwxNTY5Ny4wLEhpZ2hseSBjaXRlZCwsMzgwMDAwMC4wLCwsLDQ3MDQwMDAwLCJBZnRlciBmaW5lLXR1bmluZyBvbiBhbGwgNjAsMDAwIHRyYWluaW5nIGltYWdlcywgdGhlIGF1dG9lbmNvZGVyIHdhcyB0ZXN0ZWQgb24gMTAsMDAwIG5ldyBpbWFnZXMgYW5kIHByb2R1Y2VkIG11Y2ggYmV0dGVyIHJlY29uc3RydWN0aW9ucyB0aGFuIGRpZCBQQ0EKKEZpZy4gMkIpIiwsLCwsLCwsLCxDYW5hZGEsLCwsLCwyMDI1LTExLTI4IDExOjUzOjQ0KzAwOjAwLCwsLCwsQWNhZGVtaWEsLCwsLCwsLCwsLCwsLCwsLCwKU2VtYW50aWMgVGF4b25vbXkgSW5kdWN0aW9uLExhbmd1YWdlLExhbmd1YWdlIFN0cnVjdHVyZSBNb2RlbGluZyxTdGFuZm9yZCBVbml2ZXJzaXR5LCJSaW9uIFNub3csIERhbiBKdXJhZnNreSwgYW5kIEFuZHJldyBZLiBOZyIsMjAwNi0wNy0wNyxTZW1hbnRpYyBUYXhvbm9teSBJbmR1Y3Rpb24gZnJvbSBIZXRlcm9nZW5vdXMgRXZpZGVuY2UsaHR0cHM6Ly93d3cuYWNsd2ViLm9yZy9hbnRob2xvZ3kvUDA2LTExMDEvLDU3MS4wLCwsMTAwLjAsIlRoZSBtYWluIGxlYXJuaW5nIGFsZ29yaXRobSBpcyBhIGxvZ2lzdGljIGNsYXNzaWZpZXIuIFRoZSBpbnB1dCBpcyBhIG1hdHJpeCBNLCB3aGVyZSB0aGUgcm93cyBhcmUgcGFpcnMgb2Ygd29yZHMsIGFuZCB0aGUgY29sdW1ucyAodmFyaWFibGVzKSBhcmUgY291bnRzIG9mIG9jY3VycmVuY2VzIG9mIHN5bnRoZXRpYyBkZXBlbmRlbmN5IHBhdGhzIGJldHdlZW4gdGhvc2UgdHdvIHdvcmRzLgoKU2luY2UgdGhlcmUgYXJlIG9uIHRoZSBvcmRlciBvZiAxMH4xMDAgZGlmZmVyZW50IHR5cGVzIG9mIHN5bnRhY3RpYyByZWxhdGlvbnNoaXBzLCB0aGlzIGlzIHRoZSBudW1iZXIgb2YgbGVuZ3RoLTEgcGF0aHMsIGFuZCB0aHVzIHRoZSBudW1iZXIgb2YgcGFyYW1ldGVycyBpZiBvbmx5IGxlbmd0aC0xIHBhdGhzIGFyZSB1c2VkLgoKSG93ZXZlciwgaWYgdGhlIGxlbmd0aCBvZiB0aGUgcGF0aHMgY29uc2lkZXJlZCBpcyBsb25nZXIgKHNheSwgNSksIHRoZW4gdGhlIHBhcmFtZXRlcnMgd291bGQgYmUgb24gdGhlIG9yZGVyIG9mICgxMH4xMDApXjUuIEl0J3Mgbm90IGNsZWFyIHRvIG1lIHdoaWNoIGlzIHRoZSBjYXNlIiwsLCwiW0NsYXNzaWZpY2F0aW9uIHRhc2tdCgpUaGUgbGFiZWxlZCB0cmFpbmluZyBzZXQgaXMKY29uc3RydWN0ZWQgYnkgbGFiZWxpbmcgdGhlIGNvbGxlY3RlZCBmZWF0dXJlIHZlY3RvcnMgYXMgcG9zaXRpdmUg4oCca25vd24gaHlwZXJueW3igJ0gb3IgbmVnYXRpdmUK4oCca25vd24gbm9uLWh5cGVybnlt4oCdIGV4YW1wbGVzIHVzaW5nIFdvcmROZXQKMi4wOyA0OSw5MjIgZmVhdHVyZSB2ZWN0b3JzIHdlcmUgbGFiZWxlZCBhcyBwb3NpdGl2ZSB0cmFpbmluZyBleGFtcGxlcywgYW5kIDgwMCw4Mjggbm91biBwYWlycwp3ZXJlIGxhYmVsZWQgYXMgbmVnYXRpdmUgdHJhaW5pbmcgZXhhbXBsZXMuCgo4MDAsODI4ICsgNDksOTIyID0gODUwNzUwIiwsLCwsLCwsLCxVbml0ZWQgU3RhdGVzIG9mIEFtZXJpY2EsLCwsLCwyMDI1LTExLTI4IDExOjUzOjQ0KzAwOjAwLCwsLCwsQWNhZGVtaWEsLCwsLCwsLCwsLCwsLCwsLCwKQ1RDLVRyYWluZWQgTFNUTSxTcGVlY2gsU3BlZWNoIHJlY29nbml0aW9uIChBU1IpLCJJRFNJQSxUZWNobmljYWwgVW5pdmVyc2l0eSBvZiBNdW5pY2giLCJBbGV4IEdyYXZlcywgU2FudGlhZ28gRmVybsOhbmRleiwgRmF1c3Rpbm8gR8OzbWV6LCBKw7xyZ2VuIFNjaG1pZGh1YmVyIiwyMDA2LTA2LTI1LENvbm5lY3Rpb25pc3QgVGVtcG9yYWwgQ2xhc3NpZmljYXRpb246IExhYmVsbGluZyBVbnNlZ21lbnRlZCBTZXF1ZW5jZSBEYXRhIHdpdGggUmVjdXJyZW50IE5ldXJhbCBOZXR3b3JrcyxodHRwczovL3d3dy5jcy50b3JvbnRvLmVkdS9+Z3JhdmVzL2ljbWxfMjAwNi5wZGYsNDg2Mi4wLCwsMTE0NjYyLjAsIiIiVGhlIGhpZGRlbiBsYXllcnMgd2VyZSBmdWxseSBjb25uZWN0ZWQgdG8gdGhlbXNlbHZlcwphbmQgdGhlIG91dHB1dCBsYXllciwgYW5kIGZ1bGx5IGNvbm5lY3RlZCBmcm9tIHRoZSBpbnB1dCBsYXllci4gVGhlIGlucHV0IGxheWVyIHdhcyBzaXplIDI2LCB0aGUgc29mdG1heCBvdXRwdXQgbGF5ZXIgc2l6ZSA2MiAoNjEgcGhvbmVtZSBjYXRlZ29yaWVzIHBsdXMgdGhlIGJsYW5rIGxhYmVsKSwgYW5kIHRoZSB0b3RhbCBudW1iZXIgb2Ygd2VpZ2h0cyB3YXMKMTE0LCA2NjIuIiIKCmh0dHBzOi8vd3d3LmNzLnRvcm9udG8uZWR1L35ncmF2ZXMvaWNtbF8yMDA2LnBkZiIsLCwsIjQxNjIgdXR0ZXJhbmNlcywgZ3Vlc3N0aW1hdGVkIGF2ZyAxMCB3b3JkcyBwZXIgdXR0ZXJhbmNlIiwsLCwsLCwsLCwiU3dpdHplcmxhbmQsR2VybWFueSIsLCwsLCwyMDI1LTExLTI4IDExOjUzOjQ0KzAwOjAwLCwsLCwsIkFjYWRlbWlhLEFjYWRlbWlhIiwsLCwsLCwsLCwsLCwsLCwsLApEckxJTSxPdGhlcixJbWFnZSBlbWJlZGRpbmcsTmV3IFlvcmsgVW5pdmVyc2l0eSAoTllVKSxSLiBIYWRzZWxsOyBTLiBDaG9wcmE7IFkuIExlQ3VuLDIwMDYtMDYtMTcsRGltZW5zaW9uYWxpdHkgUmVkdWN0aW9uIGJ5IExlYXJuaW5nIGFuIEludmFyaWFudCBNYXBwaW5nLGh0dHBzOi8vaWVlZXhwbG9yZS5pZWVlLm9yZy9kb2N1bWVudC8xNjQwOTY0LDQ4ODguMCwsLDM3MDk3LjAsQXJjaGl0ZWN0dXJlIGRlc2NyaWJlZCBpbiBmaWd1cmUgMywsLDM2MDYwMDAwLCIiIlRoZSBkYXRhc2V0IHdhcyBzcGxpdCBpbnRvIDY2MCB0cmFpbmluZyBpbWFnZXMgYW5kIGEgMzEyCnRlc3QgaW1hZ2VzLiBUaGUgcmVzdWx0IG9mIHRyYWluaW5nIG9uIGFsbCAxMDk4OSBzaW1pbGFyIHBhaXJzCmFuZCAyMDY0ODEgZGlzc2ltaWxhciBwYWlycyBpcyBhIDMtZGltZW5zaW9uYWwgbWFuaWZvbGQgaW4KdGhlIHNoYXBlIG9mIGEgY3lsaW5kZXIgKHNlZSBmaWd1cmUgOCkuIiIKCjIwNjQ4MSArIDEwOTg5ID0gMjE3NDcwIiwsLCwsLCwsLCxVbml0ZWQgU3RhdGVzIG9mIEFtZXJpY2EsLCwsLCwyMDI1LTExLTI4IDExOjUzOjQ0KzAwOjAwLCwsLCwsQWNhZGVtaWEsLCwsLCwsLCwsLCwsLCwsLCwKU3BhdGlhbCBQeXJhbWlkIE1hdGNoaW5nLFZpc2lvbixJbWFnZSBjbGFzc2lmaWNhdGlvbiwiSU5SSUEsVW5pdmVyc2l0eSBvZiBJbGxpbm9pcyBVcmJhbmEtQ2hhbXBhaWduIChVSVVDKSxFY29sZSBOb3JtYWxlIFN1cMOocmlldXJlIiwiUyBMYXplYm5paywgQyBTY2htaWQsIEogUG9uY2UiLDIwMDYtMDYtMTcsQmV5b25kIEJhZ3Mgb2YgRmVhdHVyZXM6IFNwYXRpYWwgUHlyYW1pZCBNYXRjaGluZyBmb3IgUmVjb2duaXppbmcgTmF0dXJhbCBTY2VuZSBDYXRlZ29yaWVzLGh0dHBzOi8vaW5jLnVjc2QuZWR1L21wbGFiL3VzZXJzL21hcm5pL0lnZXJ0L0xhemVibmlrXzA2LnBkZiw5ODA3LjAsSGlnaGx5IGNpdGVkLCwsLCwsMzAzMCwsLCwsLFVua25vd24sLCwsLCJGcmFuY2UsVW5pdGVkIFN0YXRlcyBvZiBBbWVyaWNhLEZyYW5jZSIsLCwsLCwyMDI1LTExLTI4IDExOjUzOjU5KzAwOjAwLCwsLCwsIkFjYWRlbWlhLEFjYWRlbWlhLEFjYWRlbWlhIiwsLCwsLCwsLCwsLCwsLCwsLApIeWJyaWQgQ05OL1NWTSBPYmplY3QgQ2F0ZWdvcml6ZXIsVmlzaW9uLCJPYmplY3QgcmVjb2duaXRpb24sSW1hZ2UgY2xhc3NpZmljYXRpb24iLENvdXJhbnQgSW5zdGl0dXRlIG9mIE1hdGhlbWF0aWNhbCBTY2llbmNlcywiRnUgSmllIEh1YW5nLCBZYW5uIExlQ3VuIiwyMDA2LTA2LTE3LExhcmdlLXNjYWxlIGxlYXJuaW5nIHdpdGggc3ZtIGFuZCBjb252b2x1dGlvbmFsIG5ldHMgZm9yIGdlbmVyaWMgb2JqZWN0IGNhdGVnb3JpemF0aW9uLGh0dHBzOi8vaWVlZXhwbG9yZS5pZWVlLm9yZy9kb2N1bWVudC8xNjQwNzcxLywsLCwzNTkwMDU3LjAsIkZvciB0aGUgQ05OOiAiIkluIHRoaXMgY2FzZSwgdGhlIHdob2xlIG5ldHdvcmsgaGFzIGEgdG90YWwKb2YgOTAsODU3IHRyYWluYWJsZSBwYXJhbWV0ZXJzLiIiCkZvciB0aGUgU1ZNOiAKdGhlcmUgYXJlIDYgYmluYXJ5IFNWTSBtb2RlbHMgdHJhaW5lZCAKc3VwcG9ydCB2ZWN0b3JzID0gMC4wMngyOTE2MDAKZGltZW5zaW9uID0gMTAwCnBhcmFtZXRlcnMgPSAoMC4wMngyOTE2MDApeDEwMHg2PTM0OTkyMDAKVG90YWwgPSAzNTkwMDU3Iiw5Nzk3NzYwMDAwMDAwMC4wLCIoMjkxLDYwMCkqKDhlNikqMyoxNAoiIkEgZnVsbCBwcm9wYWdhdGlvbiBvZiBvbmUgZGF0YSBzYW1wbGUgdGhyb3VnaCB0aGUgbmV0d29yayByZXF1aXJlcyBhYm91dCA0IG1pbGxpb24gbXVsdGlwbHktYWRkIG9wZXJhdGlvbnMiIiA9IDIqNGU2IEZMT1BzCiIiVGhlIHRyYWluaW5nIGFuZCB0ZXN0aW5nIGZlYXR1cmVzIGFyZSBleHRyYWN0ZWQgd2l0aAp0aGUgY29udm9sdXRpb25hbCBuZXQgdHJhaW5lZCBhZnRlciAxNCBwYXNzZXMiIgoiIlRoZSBleHBlcmltZW50cyBoZXJlIGFyZSBydW4gb24gYSBzaW5nbGUgQ1BVIChBTUQgT3B0ZXJvbiBhdCAyR0h6KSB3aXRoIDRHQiBvZiBtZW1vcnkiIiIsMjkxNjAwLCIiIkVhY2ggb2JqZWN0IGlzIGNhcHR1cmVkIGJ5IGEgY2FtZXJhIHBhaXIgd2l0aCAxNjIgZGlmZmVyZW50IHZpZXdzICg5IGVsZXZhdGlvbnMgZnJvbSAzMOKXpiB0byA3MOKXpiBldmVyeSA14pemLCAxOAphemltdXRocyBzYW1wbGVkIGV2ZXJ5IDIw4pemIGFsb25nIHRoZSBob3Jpem9udGFsIHZpZXdpbmcKY2lyY2xlKSBhbmQgdW5kZXIgNiBkaWZmZXJlbnQgaWxsdW1pbmF0aW9ucy4iIgoiIlRvIGdlbmVyYXRlIHRoZSB0cmFpbmluZyBzZXQsIGVhY2ggaW1hZ2Ugd2FzIHBlcnR1cmJlZAp3aXRoIDEwIGRpZmZlcmVudCBjb25maWd1cmF0aW9ucyBvZiB0aGUgYWJvdmUgcGFyYW1ldGVycywKd2hpY2ggbWFrZXMgdXAgMjkxLDYwMCBpbWFnZSBwYWlycyBvZiBzaXplIDEwOMOXMTA4LiBUaGUKdGVzdGluZyBzZXQgaGFzIDIgZHJhd2luZ3Mgb2YgcGVydHVyYmF0aW9ucywgYW5kIGhhdmUgNTgsMzIwCnBhaXJzIiIiLDUxLjc1LFRyYWluIHRpbWUgPSAoNTg4MCszMzAgbWluKkdIeikgKiAoMS8oQ1BVPTJHSHopICogKDEgaHIvNjAgbWluKSA9IDUxLjc1IGhvdXJzLCwsQ29uZmlkZW50LCJUaGUgZGV0ZWN0aW9uIGFuZCByZWNvZ25pdGlvbiBvZiBnZW5lcmljIG9iamVjdCBjYXRlZ29yaWVzIHdpdGggaW52YXJpYW5jZSB0byB2aWV3cG9pbnQsIGlsbHVtaW5hdGlvbiwgYW5kIGNsdXR0ZXIgcmVxdWlyZXMgdGhlIGNvbWJpbmF0aW9uIG9mIGEgZmVhdHVyZSBleHRyYWN0b3IgYW5kIGEgY2xhc3NpZmllci4gV2Ugc2hvdyB0aGF0IGFyY2hpdGVjdHVyZXMgc3VjaCBhcyBjb252b2x1dGlvbmFsIG5ldHdvcmtzIGFyZSBnb29kIGF0IGxlYXJuaW5nIGludmFyaWFudCBmZWF0dXJlcywgYnV0IG5vdCBhbHdheXMgb3B0aW1hbCBmb3IgY2xhc3NpZmljYXRpb24sIHdoaWxlIFN1cHBvcnQgVmVjdG9yIE1hY2hpbmVzIGFyZSBnb29kIGF0IHByb2R1Y2luZyBkZWNpc2lvbiBzdXJmYWNlcyBmcm9tIHdlbGxiZWhhdmVkIGZlYXR1cmUgdmVjdG9ycywgYnV0IGNhbm5vdCBsZWFybiBjb21wbGljYXRlZCBpbnZhcmlhbmNlcy4gV2UgcHJlc2VudCBhIGh5YnJpZCBzeXN0ZW0gd2hlcmUgYSBjb252b2x1dGlvbmFsIG5ldHdvcmsgaXMgdHJhaW5lZCB0byBkZXRlY3QgYW5kIHJlY29nbml6ZSBnZW5lcmljIG9iamVjdHMsIGFuZCBhIEdhdXNzaWFuLWtlcm5lbCBTVk0gaXMgdHJhaW5lZCBmcm9tIHRoZSBmZWF0dXJlcyBsZWFybmVkIGJ5IHRoZSBjb252b2x1dGlvbmFsIG5ldHdvcmsuIFJlc3VsdHMgYXJlIGdpdmVuIG9uIGEgbGFyZ2UgZ2VuZXJpYyBvYmplY3QgcmVjb2duaXRpb24gdGFzayB3aXRoIHNpeCBjYXRlZ29yaWVzIChodW1hbiBmaWd1cmVzLCBmb3VyLWxlZ2dlZCBhbmltYWxzLCBhaXJwbGFuZXMsIHRydWNrcywgY2FycywgYW5kICIibm9uZSBvZiB0aGUgYWJvdmUiIiksIHdpdGggbXVsdGlwbGUgaW5zdGFuY2VzIG9mIGVhY2ggb2JqZWN0IGNhdGVnb3J5IHVuZGVyIHZhcmlvdXMgcG9zZXMsIGlsbHVtaW5hdGlvbnMsIGFuZCBiYWNrZ3JvdW5kcy4gT24gdGhlIHRlc3Qgc2V0LCB3aGljaCBjb250YWlucyBkaWZmZXJlbnQgb2JqZWN0IGluc3RhbmNlcyB0aGFuIHRoZSB0cmFpbmluZyBzZXQsIGFuIFNWTSBhbG9uZSB5aWVsZHMgYSA0My4zJSBlcnJvciByYXRlLCBhIGNvbnZvbHV0aW9uYWwgbmV0IGFsb25lIHlpZWxkcyA3LjIlIGFuZCBhbiBTVk0gb24gdG9wIG9mIGZlYXR1cmVzIHByb2R1Y2VkIGJ5IHRoZSBjb252b2x1dGlvbmFsIG5ldCB5aWVsZHMgNS45JS4iLDE0LjAsLFVucmVsZWFzZWQsVW5pdGVkIFN0YXRlcyBvZiBBbWVyaWNhLCwsLCwsMjAyNS0xMS0yOCAxMTo1Mzo1OSswMDowMCwsLCwsLEFjYWRlbWlhLCwsLCwsLCwsLCwsLE9wZXJhdGlvbiBjb3VudGluZywsLCwsTm8KU1ZNLUNOTixWaXNpb24sSW1hZ2UgY2xhc3NpZmljYXRpb24sTmV3IFlvcmsgVW5pdmVyc2l0eSAoTllVKSwiRnUgSmllIEh1YW5nLCBZYW5uIExlQ3VuIiwyMDA2LTA2LTE3LExhcmdlLXNjYWxlIExlYXJuaW5nIHdpdGggU1ZNIGFuZCBDb252b2x1dGlvbmFsIGZvciBHZW5lcmljIE9iamVjdCBDYXRlZ29yaXphdGlvbixodHRwczovL3d3dy5zZW1hbnRpY3NjaG9sYXIub3JnL3BhcGVyL0xhcmdlLXNjYWxlLUxlYXJuaW5nLXdpdGgtU1ZNLWFuZC1Db252b2x1dGlvbmFsLWZvci1IdWFuZy1MZUN1bi9jZjAzZmRmNTJkZDZlNDI0OWNiYmRiZDBiZmZiYmJlNWNhMzg5ZmViLCxIaXN0b3JpY2FsIHNpZ25pZmljYW5jZSwsOTA4NTcuMCwsNzQ1MjAwMDAwMDAwMDAwLjAsIlRyYWluaW5nIHRpbWU6IDU4ODArMzMwPTYyMTAgbWludXRlcyAoVGFibGUgMSkK4oCcVGhlIHRpbWluZyBpcyBub3JtYWxpemVkIHRvIGh5cG90aGV0aWNhbCAxR0h6IHNpbmdsZSBDUFUu4oCdCkFzc3VtaW5nIHV0aWxpemF0aW9uIG9mIDAuNSBhbmQgQU1EIEF0aGxvbiA2NCBQcm9jZXNzb3Igd2l0aCA0IEZMT1AvY3ljbGUKQ29tcHV0ZTogNjIxMCo2MCo0KjEwMDAwMDAwMDAqMC41PTc0NTIwMDAwMDAwMDAwMCA9IDcuNGUxNAoiLDU4MzIwMCwiVG8gZ2VuZXJhdGUgdGhlIHRyYWluaW5nIHNldCwgZWFjaCBpbWFnZSB3YXMgcGVydHVyYmVkIHdpdGggMTAgZGlmZmVyZW50IGNvbmZpZ3VyYXRpb25zIG9mIHRoZSBhYm92ZSBwYXJhbWV0ZXJzLCB3aGljaCBtYWtlcyB1cCAyOTEsNjAwIGltYWdlIHBhaXJzIG9mIHNpemUgMTA4w5cxMDguIFRoZSB0ZXN0aW5nIHNldCBoYXMgMiBkcmF3aW5ncyBvZiBwZXJ0dXJiYXRpb25zLCBhbmQgaGF2ZSAiLCxPbmx5IG5vcm1hbGl6ZWQgdHJhaW5pbmcgdGltZXMgYXJlIHJlcG9ydGVkLCxTdXBlcnZpc2VkLENvbmZpZGVudCwiVGhlIGRldGVjdGlvbiBhbmQgcmVjb2duaXRpb24gb2YgZ2VuZXJpYyBvYmplY3QgY2F0ZWdvcmllcyB3aXRoIGludmFyaWFuY2UgdG8gdmlld3BvaW50LCBpbGx1bWluYXRpb24sIGFuZCBjbHV0dGVyIHJlcXVpcmVzIHRoZSBjb21iaW5hdGlvbiBvZiBhIGZlYXR1cmUgZXh0cmFjdG9yIGFuZCBhIGNsYXNzaWZpZXIuIFdlIHNob3cgdGhhdCBhcmNoaXRlY3R1cmVzIHN1Y2ggYXMgY29udm9sdXRpb25hbCBuZXR3b3JrcyBhcmUgZ29vZCBhdCBsZWFybmluZyBpbnZhcmlhbnQgZmVhdHVyZXMsIGJ1dCBub3QgYWx3YXlzIG9wdGltYWwgZm9yIGNsYXNzaWZpY2F0aW9uLCB3aGlsZSBTdXBwb3J0IFZlY3RvciBNYWNoaW5lcyBhcmUgZ29vZCBhdCBwcm9kdWNpbmcgZGVjaXNpb24gc3VyZmFjZXMgZnJvbSB3ZWxsYmVoYXZlZCBmZWF0dXJlIHZlY3RvcnMsIGJ1dCBjYW5ub3QgbGVhcm4gY29tcGxpY2F0ZWQgaW52YXJpYW5jZXMuIFdlIHByZXNlbnQgYSBoeWJyaWQgc3lzdGVtIHdoZXJlIGEgY29udm9sdXRpb25hbCBuZXR3b3JrIGlzIHRyYWluZWQgdG8gZGV0ZWN0IGFuZCByZWNvZ25pemUgZ2VuZXJpYyBvYmplY3RzLCBhbmQgYSBHYXVzc2lhbi1rZXJuZWwgU1ZNIGlzIHRyYWluZWQgZnJvbSB0aGUgZmVhdHVyZXMgbGVhcm5lZCBieSB0aGUgY29udm9sdXRpb25hbCBuZXR3b3JrLiBSZXN1bHRzIGFyZSBnaXZlbiBvbiBhIGxhcmdlIGdlbmVyaWMgb2JqZWN0IHJlY29nbml0aW9uIHRhc2sgd2l0aCBzaXggY2F0ZWdvcmllcyAoaHVtYW4gZmlndXJlcywgZm91ci1sZWdnZWQgYW5pbWFscywgYWlycGxhbmVzLCB0cnVja3MsIGNhcnMsIGFuZCAiIm5vbmUgb2YgdGhlIGFib3ZlIiIpLCB3aXRoIG11bHRpcGxlIGluc3RhbmNlcyBvZiBlYWNoIG9iamVjdCBjYXRlZ29yeSB1bmRlciB2YXJpb3VzIHBvc2VzLCBpbGx1bWluYXRpb25zLCBhbmQgYmFja2dyb3VuZHMuIE9uIHRoZSB0ZXN0IHNldCwgd2hpY2ggY29udGFpbnMgZGlmZmVyZW50IG9iamVjdCBpbnN0YW5jZXMgdGhhbiB0aGUgdHJhaW5pbmcgc2V0LCBhbiBTVk0gYWxvbmUgeWllbGRzIGEgNDMuMyUgZXJyb3IgcmF0ZSwgYSBjb252b2x1dGlvbmFsIG5ldCBhbG9uZSB5aWVsZHMgNy4yJSBhbmQgYW4gU1ZNIG9uIHRvcCBvZiBmZWF0dXJlcyBwcm9kdWNlZCBieSB0aGUgY29udm9sdXRpb25hbCBuZXQgeWllbGRzIDUuOSUuIiwsLFVucmVsZWFzZWQsVW5pdGVkIFN0YXRlcyBvZiBBbWVyaWNhLCwsLDEuMCwsMjAyNS0xMS0yOCAxMTo1Mzo1OSswMDowMCwsLCwsLEFjYWRlbWlhLCwsLCwsLCwsLCxUcnVlLCxIYXJkd2FyZSwsLCwsTm8KQ3JhenkgU3RvbmUsR2FtZXMsR28sSU5SSUEsUsOpbWkgQ291bG9tLDIwMDYtMDUtMjksRWZmaWNpZW50IHNlbGVjdGl2aXR5IGFuZCBiYWNrdXAgb3BlcmF0b3JzIGluIE1vbnRlLUNhcmxvIHRyZWUgc2VhcmNoLGh0dHBzOi8vaW5yaWEuaGFsLnNjaWVuY2UvaW5yaWEtMDAxMTY5OTJ2MSwsU09UQSBpbXByb3ZlbWVudCwiRmlyc3QgTUwgbW9kZWwgdG8gdXNlIE1DVFMsIHBsYXVzaWJseSBpdCB3YXMgU09UQSBmb3IgY29tcHV0ZXIgR28KCiIiVGhlIHJlc3VsdGluZyBhbGdvcml0aG0gd2FzIGltcGxlbWVudGVkIGluIGEgOSDDlyA5IEdvLXBsYXlpbmcgcHJvZ3JhbSwgQ3JhenkgU3RvbmUsIHRoYXQgd29uIHRoZSAxMHRoIEtHUyBjb21wdXRlci1HbyB0b3VybmFtZW50LiIiIiwsLCwsLCwsLCwsVW5rbm93biwiQSBNb250ZS1DYXJsbyBldmFsdWF0aW9uIGNvbnNpc3RzIGluIGVzdGltYXRpbmcgYSBwb3NpdGlvbiBieSBhdmVyYWdpbmcgdGhlIG91dGNvbWUgb2Ygc2V2ZXJhbCByYW5kb20gY29udGludWF0aW9ucy4gVGhlIG1ldGhvZCBjYW4gc2VydmUgYXMgYW4gZXZhbHVhdGlvbiBmdW5jdGlvbiBhdCB0aGUgbGVhdmVzIG9mIGEgbWluLW1heCB0cmVlLiBUaGlzIHBhcGVyIHByZXNlbnRzIGEgbmV3IGZyYW1ld29yayB0byBjb21iaW5lIHRyZWUgc2VhcmNoIHdpdGggTW9udGUtQ2FybG8gZXZhbHVhdGlvbiwgdGhhdCBkb2VzIG5vdCBzZXBhcmF0ZSBiZXR3ZWVuIGEgbWluLW1heCBwaGFzZSBhbmQgYSBNb250ZS1DYXJsbyBwaGFzZS4gSW5zdGVhZCBvZiBiYWNraW5nLXVwIHRoZSBtaW4tbWF4IHZhbHVlIGNsb3NlIHRvIHRoZSByb290LCBhbmQgdGhlIGF2ZXJhZ2UgdmFsdWUgYXQgc29tZSBkZXB0aCwgYSBtb3JlIGdlbmVyYWwgYmFja3VwIG9wZXJhdG9yIGlzIGRlZmluZWQgdGhhdCBwcm9ncmVzc2l2ZWx5IGNoYW5nZXMgZnJvbSBhdmVyYWdpbmcgdG8gbWlubWF4IGFzIHRoZSBudW1iZXIgb2Ygc2ltdWxhdGlvbnMgZ3Jvd3MuIFRoaXMgYXBwcm9hY2ggcHJvdmlkZXMgYSBmaW5lZ3JhaW5lZCBjb250cm9sIG9mIHRoZSB0cmVlIGdyb3d0aCwgYXQgdGhlIGxldmVsIG9mIGluZGl2aWR1YWwgc2ltdWxhdGlvbnMsIGFuZCBhbGxvd3MgZWZmaWNpZW50IHNlbGVjdGl2aXR5LiBUaGUgcmVzdWx0aW5nIGFsZ29yaXRobSB3YXMgaW1wbGVtZW50ZWQgaW4gYSA5IMOXIDkgR28tcGxheWluZyBwcm9ncmFtLCBDcmF6eSBTdG9uZSwgdGhhdCB3b24gdGhlIDEwdGggS0dTIGNvbXB1dGVyLUdvIHRvdXJuYW1lbnQuIiwsLFVucmVsZWFzZWQsRnJhbmNlLCwsLCwsMjAyNS0xMS0yOCAxMTo1Mzo1OSswMDowMCwsLCwsLEFjYWRlbWlhLCwsLCxVbnJlbGVhc2VkLCwsLCwsLCwsLCwsLE5vCkZBU1QsVmlkZW8sQ29ybmVyIGRldGVjdGlvbixVbml2ZXJzaXR5IG9mIENhbWJyaWRnZSxFZHdhcmQgUm9zdGVuIGFuZCBUb20gRHJ1bW1vbmQsMjAwNi0wNS0wNyxNYWNoaW5lIExlYXJuaW5nIGZvciBIaWdoLVNwZWVkIENvcm5lciBEZXRlY3Rpb24saHR0cHM6Ly9saW5rLnNwcmluZ2VyLmNvbS9jaGFwdGVyLzEwLjEwMDcvMTE3NDQwMjNfMzQsNTQxOS4wLEhpZ2hseSBjaXRlZCwsLCwsLCwsLCwsLFVua25vd24sLCwsLFVuaXRlZCBLaW5nZG9tIG9mIEdyZWF0IEJyaXRhaW4gYW5kIE5vcnRoZXJuIElyZWxhbmQsLCwsLCwyMDI1LTExLTI4IDExOjUzOjU5KzAwOjAwLCwsLCwsQWNhZGVtaWEsLCwsLCwsLCwsLCwsLCwsLCwKUkwgZm9yIGhlbGljb3B0ZXIgZmxpZ2h0LERyaXZpbmcsSGVsaWNvcHRlciBkcml2aW5nLCJVbml2ZXJzaXR5IG9mIENhbGlmb3JuaWEgKFVDKSBCZXJrZWxleSxTdGFuZm9yZCBVbml2ZXJzaXR5IiwiSC4gS2ltLCBNaWNoYWVsIEpvcmRhbiwgU2hhbmthciBTYXN0cnksIEFuZHJldyBOZyIsMjAwNi0wMy0wOSxBdXRvbm9tb3VzIGhlbGljb3B0ZXIgZmxpZ2h0IHZpYSByZWluZm9yY2VtZW50IGxlYXJuaW5nLGh0dHBzOi8vcGFwZXJzLm5pcHMuY2MvcGFwZXIvMjAwMy9oYXNoL2I0Mjc0MjZiOGFjZDJjMmU1MzgyNzk3MGYyYzJmNTI2LUFic3RyYWN0Lmh0bWwsMzc1LjAsLCwsLCwsLCwsLCwsVW5rbm93biwsLCwsIlVuaXRlZCBTdGF0ZXMgb2YgQW1lcmljYSxVbml0ZWQgU3RhdGVzIG9mIEFtZXJpY2EiLCwsLCwsMjAyNS0xMS0yOCAxMTo1Mzo1OSswMDowMCwsLCwsLCJBY2FkZW1pYSxBY2FkZW1pYSIsLCwsLCwsLCwsLCwsLCwsLCwKVEZFIFNWTSxWaXNpb24sRGlnaXQgcmVjb2duaXRpb24sIkNlbnRyZSBkZSBSZWNoZXJjaGUgZW4gQXV0b21hdGlxdWUgZGUgTmFuY3kgKENSQU4pLENFTlBBUk1JIiwiRmFiaWFuIExhdWVyLCBDaGluZyBZIFN1ZW4sIEdlcmFyZCBCbG9jaCIsMjAwNi0wMi0wMixBIHRyYWluYWJsZSBmZWF0dXJlIGV4dHJhY3RvciBmb3IgaGFuZHdyaXR0ZW4gZGlnaXQgcmVjb2duaXRpb24saHR0cHM6Ly9oYWwuYXJjaGl2ZXMtb3V2ZXJ0ZXMuZnIvaGFsLTAwMDE4NDI2L2VuLDM2NS4wLFNPVEEgaW1wcm92ZW1lbnQsYmVzdCBhdCBhZmZpbmUtdHJhbnNmb3JtZWQgZGlnaXRzIGluIHRhYmxlIDQsLCwsLDYwMDAwMCwsLCwsLFVua25vd24sIlRoaXMgYXJ0aWNsZSBmb2N1c2VzIG9uIGEgcGFydGljdWxhciB0YXNrIGFtb25nIHBhdHRlcm4gcmVjb2duaXRpb24sIHRoZSBoYW5kd3JpdHRlbiBkaWdpdCByZWNvZ25pdGlvbi4gTW9yZSBwcmVjaXNlbHksIHRoZSBwcm9ibGVtcyBvZiBmZWF0dXJlIGV4dHJhY3Rpb24gYW5kIGNsYXNzaWZpY2F0aW9uIGFyZSBleHBsb3JlZC4gQSB0cmFpbmFibGUgZmVhdHVyZSBleHRyYWN0b3IgYmFzZWQgb24gdGhlIExlTmV0NSBjb252b2x1dGlvbmFsIG5ldXJhbCBuZXR3b3JrIGFyY2hpdGVjdHVyZSBpcyBpbnRyb2R1Y2VkIHRvIHNvbHZlIHRoZSBmaXJzdCBwcm9ibGVtIGluIGEgYmxhY2sgYm94IHNjaGVtZSB3aXRob3V0IHByaW9yIGtub3dsZWRnZSBvbiB0aGUgZGF0YS4gVGhlIGNsYXNzaWZpY2F0aW9uIHRhc2sgaXMgcGVyZm9ybWVkIGJ5IFN1cHBvcnQgVmVjdG9yIE1hY2hpbmVzIHRvIGVuaGFuY2UgdGhlIGdlbmVyYWxpemF0aW9uIGFiaWxpdHkgb2YgTGVOZXQ1LiBJbiBvcmRlciB0byBpbmNyZWFzZSB0aGUgcmVjb2duaXRpb24gcmF0ZSwgbmV3IHRyYWluaW5nIHNhbXBsZXMgYXJlIGdlbmVyYXRlZCBieSBhZmZpbmUgdHJhbnNmb3JtYXRpb25zIGFuZCBlbGFzdGljIGRpc3RvcnRpb25zLiBFeHBlcmltZW50cyBhcmUgcGVyZm9ybWVkIG9uIHRoZSB3ZWxsIGtub3duIE1OSVNUIGRhdGFiYXNlIHRvIHZhbGlkYXRlIHRoZSBtZXRob2QgYW5kIHRoZSByZXN1bHRzIHNob3cgdGhhdCB0aGUgc3lzdGVtIGNhbiBvdXRwZXJmb20gYm90aCBTVk1zIGFuZCBMZU5ldDUgd2hpbGUgcHJvdmlkaW5nIHBlcmZvcm1hbmNlcyBjb21wYXJhYmxlIHRvIHRoZSBiZXN0IHBlcmZvcm1hbmNlIG9uIHRoaXMgZGF0YWJhc2UuIE1vcmVvdmVyLCBhbiBhbmFseXNpcyBvZiB0aGUgZXJyb3JzIGlzIGNvbmR1Y3RlZCB0byBkaXNjdXNzIHBvc3NpYmxlIG1lYW5zIG9mIGVuaGFuY2VtZW50IGFuZCB0aGVpciBsaW1pdGF0aW9ucy4iLCwsLCJGcmFuY2UsQ2FuYWRhIiwsLCwsLDIwMjUtMTEtMjggMTE6NTM6NTkrMDA6MDAsLCxURkUgU1ZNLCwsIkFjYWRlbWlhLEFjYWRlbWlhIiwsLCwsLCwsLCwsLCwsLCwsLApTdGFubGV5IChEQVJQQSBHcmFuZCBDaGFsbGVuZ2UgMiksRHJpdmluZyxTZWxmLWRyaXZpbmcgY2FyLFN0YW5mb3JkIFVuaXZlcnNpdHksIlMgVGhydW4sIE0gTW9udGVtZXJsbywgSCBEYWhsa2FtcCIsMjAwNi0wMS0wMSxTdGFubGV5OiBUaGUgUm9ib3QgdGhhdCBXb24gdGhlIERBUlBBIEdyYW5kIENoYWxsZW5nZSxodHRwOi8vcm9ib3RzLnN0YW5mb3JkLmVkdS9wYXBlcnMvdGhydW4uc3RhbmxleTA1LnBkZiwyNTcxLjAsLCwsIiIiT3VyICBhcHByb2FjaCAgYW5kICB0aGUgdW5kZXJseWluZyAgcHJvYmFiaWxpc3RpYyAgTWFya292ICBtb2RlbCAgcG9zc2VzcyAgYW51bWJlciAgb2YgIHVua25vd24gIHBhcmFtZXRlcnMuICBUaGVzZSAgcGFyYW1ldGVycyBpbmNsdWRlIHRoZSBoZWlnaHQgdGhyZXNob2xkLCB0aGUgc3RhdGlzdGljYWwgYWNjZXB0YW5jZSAgcHJvYmFiaWxpdHkgIHRocmVzaG9sZCwgIGFuZCAgdmFyaW91cyAgTWFya292IGNoYWluIGVycm9yIHBhcmFtZXRlcnMgdGhlIG5vaXNlIGNvdmFyaWFuY2VzIG9mIHRoZXByb2Nlc3Mgbm9pc2UgYW5kIHRoZSBtZWFzdXJlbWVudCBub2lzZS4gU3RhbmxleSB1c2VzIGEgZGlzY3JpbWluYXRpdmUgbGVhcm5pbmcgYWxnb3JpdGhtIGZvciAgbG9jYWxseSAgb3B0aW1pemluZyAgdGhlc2UgIHBhcmFtZXRlcnMuIiIiLCwsLCwsLCwsVW5rbm93biwsLCwsVW5pdGVkIFN0YXRlcyBvZiBBbWVyaWNhLCwsLCwsMjAyNi0wMi0xMSAxOToyMzo0NSswMDowMCwsLCwsLEFjYWRlbWlhLCwsLCwsLCwsLCwsLCwsLCwsClZpc2lvbi1iYXNlZCBvYnN0YWNsZSBhdm9pZGFuY2Ugc3lzdGVtICgyMDA1KSwiUm9ib3RpY3MsVmlzaW9uIiwiU2VsZi1kcml2aW5nIGNhcixPYmplY3QgZGV0ZWN0aW9uIiwiTmV3IFlvcmsgVW5pdmVyc2l0eSAoTllVKSxOZXQtU2NhbGUgdGVjaG5vbG9naWVzLE5FQyBMYWJvcmF0b3JpZXMiLCJVcnMgTXVsbGVyLCBKYW4gQmVuLCBFcmljIENvc2F0dG8sIEJlYXQgRmxlcHAsIFlhbm4gTGVDdW4iLDIwMDUtMTItMDUsT2ZmLVJvYWQgT2JzdGFjbGUgQXZvaWRhbmNlIHRocm91Z2ggRW5kLXRvLUVuZCBMZWFybmluZyxodHRwczovL3BhcGVycy5uaXBzLmNjL3BhcGVyX2ZpbGVzL3BhcGVyLzIwMDUvZmlsZS9mZGYxYmM1NjY5ZThmZjViYTQ1ZDAyZmRlZDcyOWZlYi1QYXBlci5wZGYsNzQyLjAsLCw3MjAwMC4wLCIiIlRoZSBuZXR3b3JrIGhhcyAzLjE1IE1pbGxpb24gY29ubmVjdGlvbnMgYW5kIGFib3V0IDcyLDAwMCB0cmFpbmFibGUgcGFyYW1ldGVycy4iIiIsLCItIDMxNTAwMDAgY29ubmVjdGlvbnMKLSAxOTAwMDAgdHJhaW5pbmcgaW1hZ2VzCi0gMTggZXBvY2hzIiwsIiIiV2l0aCA5NSwwMDAgdHJhaW5pbmcgaW1hZ2UgcGFpcnMsIHRyYWluaW5nIHRvb2sgMTggZXBvY2hzIHRocm91Z2ggdGhlIHRyYWluaW5nIHNldC4iIiIsOTYuMCwiIiJBIGNvbXBsZXRlIHRyYWluaW5nIHNlc3Npb24gcmVxdWlyZWQgYWJvdXQgZm91ciBkYXlzIG9mIENQVSB0aW1lIG9uIGEgMy4wR0h6IFBlbnRpdW0vWGVvbi1iYXNlZCBzZXJ2ZXIiIiIsSW50ZWwgUGVudGl1bSA0IEhUIDYzMCxTdXBlcnZpc2VkLENvbmZpZGVudCwiV2UgZGVzY3JpYmUgYSB2aXNpb24tYmFzZWQgb2JzdGFjbGUgYXZvaWRhbmNlIHN5c3RlbSBmb3Igb2ZmLXJvYWQgbW9iaWxlIHJvYm90cy4gVGhlIHN5c3RlbSBpcyB0cmFpbmVkIGZyb20gZW5kIHRvIGVuZCB0byBtYXAgcmF3IGlucHV0CmltYWdlcyB0byBzdGVlcmluZyBhbmdsZXMuIEl0IGlzIHRyYWluZWQgaW4gc3VwZXJ2aXNlZCBtb2RlIHRvIHByZWRpY3QgdGhlCnN0ZWVyaW5nIGFuZ2xlcyBwcm92aWRlZCBieSBhIGh1bWFuIGRyaXZlciBkdXJpbmcgdHJhaW5pbmcgcnVucyBjb2xsZWN0ZWQKaW4gYSB3aWRlIHZhcmlldHkgb2YgdGVycmFpbnMsIHdlYXRoZXIgY29uZGl0aW9ucywgbGlnaHRpbmcgY29uZGl0aW9ucywgYW5kCm9ic3RhY2xlIHR5cGVzLiBUaGUgcm9ib3QgaXMgYSA1MGNtIG9mZi1yb2FkIHRydWNrLCB3aXRoIHR3byBmb3J3YXJkcG9pbnRpbmcgd2lyZWxlc3MgY29sb3IgY2FtZXJhcy4gQSByZW1vdGUgY29tcHV0ZXIgcHJvY2Vzc2VzIHRoZSB2aWRlbwphbmQgY29udHJvbHMgdGhlIHJvYm90IHZpYSByYWRpby4gVGhlIGxlYXJuaW5nIHN5c3RlbSBpcyBhIGxhcmdlIDYtbGF5ZXIKY29udm9sdXRpb25hbCBuZXR3b3JrIHdob3NlIGlucHV0IGlzIGEgc2luZ2xlIGxlZnQvcmlnaHQgcGFpciBvZiB1bnByb2Nlc3NlZCBsb3ctcmVzb2x1dGlvbiBpbWFnZXMuIFRoZSByb2JvdCBleGhpYml0cyBhbiBleGNlbGxlbnQgYWJpbGl0eSB0bwpkZXRlY3Qgb2JzdGFjbGVzIGFuZCBuYXZpZ2F0ZSBhcm91bmQgdGhlbSBpbiByZWFsIHRpbWUgYXQgc3BlZWRzIG9mIDIgbS9zLiIsMTguMCwsVW5yZWxlYXNlZCwiVW5pdGVkIFN0YXRlcyBvZiBBbWVyaWNhLFVuaXRlZCBTdGF0ZXMgb2YgQW1lcmljYSxVbml0ZWQgU3RhdGVzIG9mIEFtZXJpY2EiLCwsLDEuMCwsMjAyNi0wMi0xMSAxOTozNTowNSswMDowMCwsLCwsLCJBY2FkZW1pYSxJbmR1c3RyeSxJbmR1c3RyeSIsLCwsLFVucmVsZWFz</x:v>
      </x:c>
    </x:row>
    <x:row r="307" ht="18" customHeight="1">
      <x:c r="A307" s="17" t="n">
        <x:v>302</x:v>
      </x:c>
      <x:c r="B307" s="17" t="n">
        <x:v>310</x:v>
      </x:c>
      <x:c r="C307" s="160" t="str">
        <x:v>ZWQsLCwsLCwsMTAzLjMyLCwsLCwsTm8KTW9ub2N1bGFyIERlcHRoIFByZWRpY3Rpb24sVmlzaW9uLE1pc2NlbGxhbmVvdXMgaW1hZ2UgYW5hbHlzaXMsU3RhbmZvcmQgVW5pdmVyc2l0eSwiQXNodXRvc2ggU2F4ZW5hLCBTdW5nIEguIENodW5nLCBhbmQgQW5kcmV3IFkuIE5nIiwyMDA1LTEyLTA1LExlYXJuaW5nIERlcHRoIGZyb20gU2luZ2xlIE1vbm9jdWxhciBJbWFnZXMsaHR0cHM6Ly9wYXBlcnMubmlwcy5jYy9wYXBlcl9maWxlcy9wYXBlci8yMDA1L2ZpbGUvMTdkOGRhODE1ZmEyMWM1N2FmOTgyOWZiMGE4Njk2MDItUGFwZXIucGRmLDE0MTcuMCwsLDE0NzIyNTYuMCwiIiJJbiBkZXRhaWwsIHdlIHVzZSBkaWZmZXJlbnQgcGFyYW1ldGVycyAozrhyLCDPgzFyLCDPgzJyKSBmb3IgZWFjaCByb3cgaW4gdGhlIGltYWdlLCBiZWNhdXNlIHRoZSBpbWFnZXMgd2UgY29uc2lkZXIgYXJlIHRha2VuIGZyb20gYSBob3Jpem9udGFsbHkgbW91bnRlZCBjYW1lcmEsIGFuZCB0aHVzIGRpZmZlcmVudCByb3dzIG9mIHRoZSBpbWFnZSBoYXZlIGRpZmZlcmVudCBzdGF0aXN0aWNhbCBwcm9wZXJ0aWVzLiIiCiIiV2UgY29sbGVjdGVkIGEgdG90YWwgb2YgNDI1IGltYWdlK2RlcHRobWFwIHBhaXJzLCB3aXRoIGFuIGltYWdlIHJlc29sdXRpb24gb2YgMTcwNHgyMjcyIGFuZCBhIGRlcHRobWFwIHJlc29sdXRpb24gb2YgODZ4MTA3IiIKClRoZSBkaW1lbnNpb25hbGl0eSBvZiBlYWNoIHBhcmFtZXRlciBzZXQgaXNuJ3QgdG90YWxseSBjbGVhciwgYnV0IGZyb20gZXF1YXRpb24gKDEpIGl0IHNlZW1zIGxpa2UgzrggaXMgdGhlIHNhbWUgbGVuZ3RoIGFzIHRoZSBhYnNvbHV0ZSBkZXB0aCBpbnB1dCBmZWF0dXJlcyAoNjQ2KSBhbmQgz4MxIGFuZCDPgzIgYXJlIHNjYWxhci4gSWYgc28sIHRoZW4gd2Ugc2hvdWxkIGhhdmU6CjIyNzIgKiAoNjQ2ICsgMSArIDEpID0gMSw0NzIsMjU2IHBhcmFtZXRlcnMiLCwsMjkzMzEzNywiIiJXZSBjb2xsZWN0ZWQgYSB0b3RhbCBvZiA0MjUgaW1hZ2UrZGVwdGhtYXAgcGFpcnMsIHdpdGggYW4gaW1hZ2UgcmVzb2x1dGlvbiBvZiAxNzA0eDIyNzIgYW5kIGEgZGVwdGhtYXAgcmVzb2x1dGlvbiBvZiA4NngxMDcuIEluIHRoZSBleHBlcmltZW50YWwgcmVzdWx0cyByZXBvcnRlZCBoZXJlLCA3NSUgb2YgdGhlIGltYWdlcy9kZXB0aG1hcHMgd2VyZSB1c2VkIGZvciB0cmFpbmluZywgYW5kIHRoZSByZW1haW5pbmcgMjUlIGZvciBob2xkLW91dCB0ZXN0aW5nIiIKSXQgc2VlbXMgbGlrZSB0aGV5IGRvIHByZWRpY3Rpb25zIG92ZXIgdGhlIGRlbnNlIHZhbHVlcyBpbiB0aGUgZGVwdGhtYXAsIHNvCjg2ICogMTA3ICogNDI1ICogMC43NSA9IDIsOTMzLDEzNyIsLCwsU3VwZXJ2aXNlZCxTcGVjdWxhdGl2ZSwiV2UgY29uc2lkZXIgdGhlIHRhc2sgb2YgZGVwdGggZXN0aW1hdGlvbiBmcm9tIGEgc2luZ2xlIG1vbm9jdWxhciBpbWFnZS4gV2UgdGFrZSBhIHN1cGVydmlzZWQgbGVhcm5pbmcgYXBwcm9hY2ggdG8gdGhpcyBwcm9ibGVtLCBpbiB3aGljaCB3ZSBiZWdpbiBieSBjb2xsZWN0aW5nIGEgdHJhaW5pbmcgc2V0IG9mIG1vbm9jdWxhciBpbWFnZXMgKG9mIHVuc3RydWN0dXJlZCBvdXRkb29yIGVudmlyb25tZW50cyB3aGljaCBpbmNsdWRlIGZvcmVzdHMsIHRyZWVzLCBidWlsZGluZ3MsIGV0Yy4pIGFuZCB0aGVpciBjb3JyZXNwb25kaW5nIGdyb3VuZC10cnV0aCBkZXB0aG1hcHMuIFRoZW4sIHdlIGFwcGx5IHN1cGVydmlzZWQgbGVhcm5pbmcgdG8gcHJlZGljdCB0aGUgZGVwdGhtYXAgYXMgYSBmdW5jdGlvbiBvZiB0aGUgaW1hZ2UuIERlcHRoIGVzdGltYXRpb24gaXMgYSBjaGFsbGVuZ2luZyBwcm9ibGVtLCBzaW5jZSBsb2NhbCBmZWF0dXJlcyBhbG9uZSBhcmUgaW5zdWZmaWNpZW50IHRvIGVzdGltYXRlIGRlcHRoIGF0IGEgcG9pbnQsIGFuZCBvbmUgbmVlZHMgdG8gY29uc2lkZXIgdGhlIGdsb2JhbCBjb250ZXh0IG9mIHRoZSBpbWFnZS4gT3VyIG1vZGVsIHVzZXMgYSBkaXNjcmltaW5hdGl2ZWx5LXRyYWluZWQgTWFya292IFJhbmRvbSBGaWVsZCAoTVJGKSB0aGF0IGluY29ycG9yYXRlcyBtdWx0aXNjYWxlIGxvY2FsLSBhbmQgZ2xvYmFsLWltYWdlIGZlYXR1cmVzLCBhbmQgbW9kZWxzIGJvdGggZGVwdGhzIGF0IGluZGl2aWR1YWwgcG9pbnRzIGFzIHdlbGwgYXMgdGhlIHJlbGF0aW9uIGJldHdlZW4gZGVwdGhzIGF0IGRpZmZlcmVudCBwb2ludHMuIFdlIHNob3cgdGhhdCwgZXZlbiBvbiB1bnN0cnVjdHVyZWQgc2NlbmVzLCBvdXIgYWxnb3JpdGhtIGlzIGZyZXF1ZW50bHkgYWJsZSB0byByZWNvdmVyIGZhaXJseSBhY2N1cmF0ZSBkZXB0aG1hcHMuIiwsLFVucmVsZWFzZWQsVW5pdGVkIFN0YXRlcyBvZiBBbWVyaWNhLCwsLCwsMjAyNS0xMS0yOCAxMTo1Mzo1OSswMDowMCwsLCwsLEFjYWRlbWlhLCwsLCwsLCwsLCwsLCwsLCwsTm8KUmFua05ldCxTZWFyY2gsU2VhcmNoLCJNaWNyb3NvZnQgUmVzZWFyY2gsTWljcm9zb2Z0IiwiQ2hyaXMgQnVyZ2VzLCBUYWwgU2hha2VkLCBFcmluIFJlbnNoYXcsIEFyaSBMYXppZXIsIE1hdHQgRGVlZHMsIE5pY29sZSBIYW1pbHRvbiwgR3JlZyBIdWxsZW5kZXJBdXRob3JzIEluZm8gJiBDbGFpbXMiLDIwMDUtMDgtMDcsTGVhcm5pbmcgdG8gcmFuayB1c2luZyBncmFkaWVudCBkZXNjZW50LGh0dHBzOi8vZGwuYWNtLm9yZy9kb2kvYWJzLzEwLjExNDUvMTEwMjM1MS4xMTAyMzYzLCxIaWdobHkgY2l0ZWQsLDU3MTEuMCwiTW9kZWwgaXMgIiJhIHR3byBsYXllciBuZXQgd2l0aCAxMCBoaWRkZW4gdW5pdHMiIgpJbnB1dCBpcyBvZiBzaXplIDU2OSAiIkluIGFsbCwgd2UgdXNlIDU2OSBmZWF0dXJlcyIiClBhcmFtZXRlcnM6CjU2OSoxMCArIDEwIGZvciBoaWRkZW4gbGF5ZXIKMTAqMSArIDEgZm9yIG91dHB1dCBsYXllciIsMzQ4MjA4MTU4ODMwNC4wLCJGTE9QcyBwZXIgZm9yd2FyZCBwYXNzOiAyKnBhcmFtZXRlcnMgPSAxMTQyMgpGTE9QcyBwZXIgcGFpciAoZGF0YSBwb2ludCk6IHR3byBmb3J3YXJkIHBhc3NlcyBhbmQgb25lIGJhY2t3YXJkIHBhc3MgKCIiQSBmb3J3YXJkIHByb3AgaXMgcGVyZm9ybWVkIGZvciB0aGUgZmlyc3Qgc2FtcGxlOyBlYWNoIG5vZGXigJlzIGFjdGl2YXRpb24gYW5kIGdyYWRpZW50IHZhbHVlIGFyZSBzdG9yZWQ7IGEgZm9yd2FyZCBwcm9wIGlzIHRoZW4gcGVyZm9ybWVkIGZvciB0aGUgc2Vjb25kIHNhbXBsZSwgYW5kIHRoZSBhY3RpdmF0aW9ucyBhbmQgZ3JhZGllbnRzIGFyZSBhZ2FpbiBzdG9yZWQuIFRoZSBncmFkaWVudCBvZiB0aGUgY29zdCBpcyB0aGVuICpmb3JtdWxhKiIiKSA9IDIqMTE0MjIgKyAyKjExNDIyID0gNDU2ODgKVG90YWwgRkxPUHMgPSAoRkxPUHMgcGVyIHBhaXIgPSA0NTY4OCkqKHBhaXJzID0gMyw0NjQsMjg5KSooZXBvY2hzID0gMjIpID0gMy40OEUxMiIsMzQ2NDI4OSwiIiJUaGlzIHJlc3VsdGVkIGluIG91ciB0cmFpbmluZyBvbiAzODQsMzE0IHF1ZXJ5L2RvY3VtZW50IGZlYXR1cmUgdmVjdG9ycywgYW5kIG9uIDMsNDY0LDI4OSBwYWlycy4iIiIsNS44NSxUYWJsZSA2LCwsQ29uZmlkZW50LCJXZSBpbnZlc3RpZ2F0ZSB1c2luZyBncmFkaWVudCBkZXNjZW50IG1ldGhvZHMgZm9yIGxlYXJuaW5nIHJhbmtpbmcgZnVuY3Rpb25zOyB3ZSBwcm9wb3NlIGEgc2ltcGxlIHByb2JhYmlsaXN0aWMgY29zdCBmdW5jdGlvbiwgYW5kIHdlIGludHJvZHVjZSBSYW5rTmV0LCBhbiBpbXBsZW1lbnRhdGlvbiBvZiB0aGVzZSBpZGVhcyB1c2luZyBhIG5ldXJhbCBuZXR3b3JrIHRvIG1vZGVsIHRoZSB1bmRlcmx5aW5nIHJhbmtpbmcgZnVuY3Rpb24uIFdlIHByZXNlbnQgdGVzdCByZXN1bHRzIG9uIHRveSBkYXRhIGFuZCBvbiBkYXRhIGZyb20gYSBjb21tZXJjaWFsIGludGVybmV0IHNlYXJjaCBlbmdpbmUuIiwyMi4wLCxVbnJlbGVhc2VkLCJVbml0ZWQgU3RhdGVzIG9mIEFtZXJpY2EsVW5pdGVkIFN0YXRlcyBvZiBBbWVyaWNhIiwsLCwsLDIwMjUtMTEtMjggMTE6NTM6NTkrMDA6MDAsLCwsLCwiSW5kdXN0cnksSW5kdXN0cnkiLCwsLCwsLCwsLCwsLE9wZXJhdGlvbiBjb3VudGluZywsLCwsTm8KQmlMU1RNIGZvciBTcGVlY2gsU3BlZWNoLFNwZWVjaCByZWNvZ25pdGlvbiAoQVNSKSwiSURTSUEsVGVjaG5pY2FsIFVuaXZlcnNpdHkgb2YgTXVuaWNoIiwiQSBHcmF2ZXMsIEogU2NobWlkaHViZXIiLDIwMDUtMDgtMDEsRnJhbWV3aXNlIHBob25lbWUgY2xhc3NpZmljYXRpb24gd2l0aCBiaWRpcmVjdGlvbmFsIExTVE0gYW5kIG90aGVyIG5ldXJhbCBuZXR3b3JrIGFyY2hpdGVjdHVyZXMsaHR0cHM6Ly93d3cuc2NpZW5jZWRpcmVjdC5jb20vc2NpZW5jZS9hcnRpY2xlL2Ficy9waWkvUzA4OTM2MDgwMDUwMDEyMDYsNDcwNi4wLCwsMTUyMDYxLjAsIiIiVGhlIGhpZGRlbiBsYXllciBzaXplcyB3ZXJlIGNob3NlbiB0byBlbnN1cmUgdGhhdCBhbGwgbmV0d29ya3MgaGFkIHJvdWdobHkgdGhlIHNhbWUgbnVtYmVyIG9mIHdlaWdodHMgVyAo4omIMTAwLDAwMCkuIEhvd2V2ZXIsIGZvciB0aGUgTUxQcyB0aGUgbmV0d29yayBncmV3IHdpdGggdGhlIHRpbWUtd2luZG93IHNpemUsIGFuZCBXIHZhcmllZCBiZXR3ZWVuIDIyLDA2MSBhbmQgMTUyLDA2MS4iIiIsMjQxMjQ1NzU5NTg3NzQuODgsIkV4dHJhY3RlZCBmcm9tIEFJIGFuZCBDb21wdXRlIChodHRwczovL29wZW5haS5jb20vYmxvZy9haS1hbmQtY29tcHV0ZS8pIGNoYXJ0cyBieSB1c2luZyBodHRwczovL2F1dG9tZXJpcy5pby9XZWJQbG90RGlnaXRpemVyLy4KCkZvcndhcmQgRkxPUDogMioyMDAwMDA9NDAwMDAwClRyYWluZWQgb24gNDE1OCB1dHRlcmFuY2VzIChUSU1JVCkKIiJXZSBmb3VuZCB0aGF0IGxhcmdlIG5ldHdvcmtzLCBvZiBhcm91bmQgMjAwLDAwMCB3ZWlnaHRzLApnYXZlIGdvb2QgcGVyZm9ybWFuY2UiIgpUSU1JVCBoYXMgYXJvdW5kIDUgaG91cnMgdG90YWwuIEVzdGltYXRlZCB1dHRlcmFuY2UgbGVuZ3RoOiA1KjYwKjYwLyg0NjIwKzE2ODApPTIuODZzClRoZSBmcmFtZSBzaXplIHdhcyA1IG1zCkZyYW1lcyBwZXIgdXR0ZXJhbmNlOiAyLjg2LzAuMDA1PTU3MgpUcmFpbmluZyBGTE9QIGZvciBvbmUgZXBvY2g6IDMqNDAwMDAwKjU3Mio0MTU4PTI4NTQwNTEyMDAwMDAKCkVwb2NocyB1bmNsZWFyLCBiYXNlZCBvbiBPcGVuQUlzIGVzdGltYXRlIGl0IHdvdWxkIGJlIDguICIsLCJodHRwczovL2NhdGFsb2cubGRjLnVwZW5uLmVkdS9MREM5M3MxCk9uZSBzYW1wbGUgdXR0ZXJhbmNlIGhhcyBhcm91bmQgMTAgd29yZHMKCjM2OTYgdXR0ZXJhbmNlcyAqIDEwIHdvcmRzID0gYXJvdW5kIDM3ayB3b3JkcyIsLCwsLExpa2VseSwsLCwsIlN3aXR6ZXJsYW5kLEdlcm1hbnkiLCwsLCwsMjAyNi0wMS0wMSAxNDowMzo0NyswMDowMCwsLCwsLCJBY2FkZW1pYSxBY2FkZW1pYSIsLCwsLCwsLCwsLCwsVGhpcmQtcGFydHkgZXN0aW1hdGlvbiwsLCwsCkhpc3RvZ3JhbXMgb2YgT3JpZW50ZWQgR3JhZGllbnRzLFZpc2lvbixPYmplY3QgZGV0ZWN0aW9uLElOUklBLCJOIERhbGFsLCBCIFRyaWdncyIsMjAwNS0wNi0yNSxIaXN0b2dyYW1zIG9mIG9yaWVudGVkIGdyYWRpZW50cyBmb3IgaHVtYW4gZGV0ZWN0aW9uLGh0dHBzOi8vaWVlZXhwbG9yZS5pZWVlLm9yZy9kb2N1bWVudC8xNDY3MzYwLDM2NTc4LjAsSGlnaGx5IGNpdGVkLCwsLCwsMTQ2NTgsIiB3ZSBwcm9kdWNlZCBhIG5ldyBhbmQgc2lnbmlmaWNhbnRseSBtb3JlCmNoYWxsZW5naW5nIGRhdGEgc2V0LCDigJhJTlJJQeKAmSwgY29udGFpbmluZyAxODA1IDY0w5cxMjggaW0tCmFnZXMiLCwsLCwsLCwsLEZyYW5jZSwsLCwsLDIwMjUtMTEtMjggMTE6NTM6NTkrMDA6MDAsLCwsLCxBY2FkZW1pYSwsLCwsLCwsLCwsLCwsLCwsLApDb252TmV0IHNpbWlsYXJpdHkgbWV0cmljLFZpc2lvbixGYWNlIHZlcmlmaWNhdGlvbixOZXcgWW9yayBVbml2ZXJzaXR5IChOWVUpLCJTIENob3ByYSwgUiBIYWRzZWxsLCBZIExlQ3VuIiwyMDA1LTA2LTIwLCJMZWFybmluZyBhIHNpbWlsYXJpdHkgbWV0cmljIGRpc2NyaW1pbmF0aXZlbHksIHdpdGggYXBwbGljYXRpb24gdG8gZmFjZSB2ZXJpZmljYXRpb24iLGh0dHBzOi8vaWVlZXhwbG9yZS5pZWVlLm9yZy9kb2N1bWVudC8xNDY3MzE0LDQwNTkuMCwsLCwsLCwxNDAwMDAsIlRoZSBhY3R1YWwgdHJhaW5pbmcgc2V0IHRoYXQgd2FzIHVzZWQgY29udGFpbmVkCjE0MCwwMDAgaW1hZ2UgcGFpcnMgdGhhdCB3ZXJlIGV2ZW5seSBzcGxpdCBiZXR3ZWVuIGdlbnVpbmUKYW5kIGltcG9zdG9yLiIsLCwsLCwsLCwsVW5pdGVkIFN0YXRlcyBvZiBBbWVyaWNhLCwsLCwsMjAyNS0xMS0yOCAxMTo1Mzo1OSswMDowMCwsLCwsLEFjYWRlbWlhLCwsLCwsLCwsLCwsLCwsLCwsCkhpZXJvLExhbmd1YWdlLFRyYW5zbGF0aW9uLFVuaXZlcnNpdHkgb2YgTWFyeWxhbmQsRGF2aWQgQ2hpYW5nLDIwMDUtMDYtMDEsQSBIaWVyYXJjaGljYWwgUGhyYXNlLUJhc2VkIE1vZGVsIGZvciBTdGF0aXN0aWNhbCBNYWNoaW5lIFRyYW5zbGF0aW9uLGh0dHBzOi8vYWNsYW50aG9sb2d5Lm9yZy9QMDUtMTAzMy8sMTQ4Ny4wLCwsMTIwMDAwMDAwLjAsIlZlcnkgdW5zdXJlLCBidXQgdGhlIHBhcGVyIG1lbnRpb25zIAoiIldlIHJhbiB0aGUgdHJhaW5pbmcgcHJvY2VzcyBvZiBTZWN0aW9uIDMgb24gdGhlIHNhbWUgZGF0YSwgb2J0YWluaW5nIGEgZ3JhbW1hciBvZiAyNE0gcnVsZXMiIiAKYW5kIAoiIkZvciBvdXIgZXhwZXJpbWVudHMgd2UgdXNlZCB0aGUgZm9sbG93aW5nIGZlYXR1cmVzLCBhbmFsb2dvdXMgdG8gUGhhcmFvaOKAmXMgZGVmYXVsdCBmZWF0dXJlIHNldDoK4oCiIFAozrMgfCDOsSkgYW5kIFAozrEgfCDOsyksIHRoZSBsYXR0ZXIgb2Ygd2hpY2ggaXMgbm90CmZvdW5kIGluIHRoZSBub2lzeS1jaGFubmVsIG1vZGVsLCBidXQgaGFzIGJlZW4KcHJldmlvdXNseSBmb3VuZCB0byBiZSBhIGhlbHBmdWwgZmVhdHVyZSAoT2NoCmFuZCBOZXksIDIwMDIpOwrigKIgdGhlIGxleGljYWwgd2VpZ2h0cyBQdyjOsyB8IM6xKSBhbmQgUHcozrEgfCDOsykgKEtvZWhuIGV0IGFsLiwgMjAwMyksIHdoaWNoIGVzdGltYXRlIGhvdyB3ZWxsIHRoZSB3b3JkcyBpbiDOsSB0cmFuc2xhdGUgdGhlIHdvcmRzIGluIM6zOwoyCuKAoiBhIHBocmFzZSBwZW5hbHR5IGV4cCgxKSwgd2hpY2ggYWxsb3dzIHRoZQptb2RlbCB0byBsZWFybiBhIHByZWZlcmVuY2UgZm9yIGxvbmdlciBvcgpzaG9ydGVyIGRlcml2YXRpb25zLCBhbmFsb2dvdXMgdG8gS29laG7igJlzcGhyYXNlIHBlbmFsdHkgKEtvZWhuLCAyMDAzKS4iIgoKU3VnZ2VzdGluZyAyNE0gcnVsZXMgKiA1IGZlYXR1cmVzIHBlciBydWxlICg/KSIsLCwsIltXT1JEU10KMTU1TSB3b3JkcyBkYXRhc2V0IGZvciB0aGUgbGFuZ3VhZ2UgbW9kZWwgcGx1cyAoNy4yKzkuMilNIHdvcmRzIGZvciB0aGUgdHJhbnNsYXRpb24gbW9kZWw/IiwsLCwsLCwsLCxVbml0ZWQgU3RhdGVzIG9mIEFtZXJpY2EsLCwsLCwyMDI1LTExLTI4IDExOjUzOjU5KzAwOjAwLCwsLCwsQWNhZGVtaWEsLCwsLCwsLCwsLCwsLCwsLCwKU0FDSFMsQmlvbG9neSxPdGhlciBCaW9sb2dpY2FsIE1vZGVsaW5nLCJNYXNzYWNodXNldHRzIEluc3RpdHV0ZSBvZiBUZWNobm9sb2d5IChNSVQpLFN0YW5mb3JkIFVuaXZlcnNpdHkiLCJLLiBTYWNocywgTy4gUGVyZXosIEQuIFBlJ2VyLCBELiBBLiBMYXVmZmVuYnVyZ2VyIGFuZCBHLiBQLiBOb2xhbiIsMjAwNS0wNC0yMixDYXVzYWwgUHJvdGVpbi1TaWduYWxpbmcgTmV0d29ya3MgRGVyaXZlZCBmcm9tIE11bHRpcGFyYW1ldGVyIFNpbmdsZS1DZWxsIERhdGEuLGh0dHBzOi8vc2NpZW5jZS5zY2llbmNlbWFnLm9yZy9jb250ZW50LzMwOC81NzIxLzUyMy5sb25nLDE2ODIuMCwsLDE3OC4wLEZyb20gaHR0cHM6Ly93d3cuYm5sZWFybi5jb20vYm5yZXBvc2l0b3J5LywsLDU0MDAsIkkgdGhpbms/IAoKIiIgVGhlIHRydW5jYXRlZCBzaW5nbGVjZWxsIGRhdGEgc2V0ICg0MjAgZGF0YSBwb2ludHMpIHNob3dzIGEgbGFyZ2UKKDExLWFyYykgZGVjbGluZSBpbiBhY2N1cmFjeSwgbWlzc2luZyBtb3JlIGNvbm5lY3Rpb25zIGFuZCByZXBvcnRpbmcgbW9yZSB1bmV4cGxhaW5lZCBhcmNzIHRoYW4gaXRzIGxhcmdlciAoNTQwMCBkYXRhIHBvaW50cykgY291bnRlcnBhcnQgKGZpZy4gUzRCKS4gIiIKClNlZW1zIHBvdGVudGlhbGx5IHdyb25nIGJ5IG1heWJlIDIwJS4gTWlnaHQgbmVlZCB0byBhZGQgMTIwMC4iLCwsLCwsLCwsLCJVbml0ZWQgU3RhdGVzIG9mIEFtZXJpY2EsVW5pdGVkIFN0YXRlcyBvZiBBbWVyaWNhIiwsLCwsLDIwMjUtMTEtMjggMTE6NTM6NTkrMDA6MDAsLCwsLCwiQWNhZGVtaWEsQWNhZGVtaWEiLCwsLCwsLCwsLCwsLCwsLCwsCkhpZXJhcmNoaWNhbCBMTSxMYW5ndWFnZSxMYW5ndWFnZSBtb2RlbGluZywsIkZyZWRlcmljIE1vcmluLCBZb3NodWEgQmVuZ2lvIiwyMDA1LTAxLTA2LEhpZXJhcmNoaWNhbCBQcm9iYWJpbGlzdGljIE5ldXJhbCBOZXR3b3JrIExhbmd1YWdlIE1vZGVsLGh0dHBzOi8vd3d3LnNlbWFudGljc2Nob2xhci5vcmcvcGFwZXIvSGllcmFyY2hpY2FsLVByb2JhYmlsaXN0aWMtTmV1cmFsLU5ldHdvcmstTGFuZ3VhZ2UtTW9yaW4tQmVuZ2lvL2MxOWZiZWZkZWVhZDZhNDE1NGEyMmE5Yzg1NTFhMThiMTUzMDAzM2EsLEhpZ2hseSBjaXRlZCwsLCwxMTU4NDgwMDAwMDAwMDAuMCwiIiJUaGUgY29tcHV0YXRpb25zIHdlcmUgcGVyZm9ybWVkIG9uIEF0aGxvbiBwcm9jZXNzb3JzIHdpdGggYSAxLjIgR0h6IGNsb2NrIiIKRlAzMiBwZXIgY3ljbGU6IDQgKCIiVGhlIGJvdHRvbSBsaW5lIGlzIHRoYXQgdGhlIEF0aGxvbiBpcyBjYXBhYmxlIG9mIGRlbGl2ZXJpbmcgYXMgbWFueSBhcyBmb3VyIDMyLWJpdCwgc2luZ2xlLXByZWNpc2lvbiBmbG9hdGluZy1wb2ludCByZXN1bHRzIHBlciBjbG9jayBjeWNsZSIiLCBodHRwczovL3d3dy5wY3RlY2hndWlkZS5jb20vYW1kLXRlY2hub2xvZ3kvYW1kLWF0aGxvbikgClRyYWluaW5nIHRpbWUgcGVyIGVwb2NoOiAxNjA5cyAodGFibGUgMSkKRXBvY2hzOiAzMCAiIlRyYWluaW5nIGlzIHBlcmZvcm1lZCBvdmVyIGFib3V0IDIwIHRvIDMwIGVwb2NocyBhY2NvcmRpbmcgdG8gdmFsaWRhdGlvbiBzZXQgcGVycGxleGl0eSAoZWFybHkgc3RvcHBpbmcpLiIiCkFzc3VtZWQgdXRpbGl6YXRpb246IDAuNSAKQ29tcHV0ZSBlc3RpbWF0ZTogMC41KjEyMDAwMDAwMDAqNCozMCoxNjA5PTExNTg0ODAwMDAwMDAwMD0xLjE2ZTE0Iiw5MDAwMDAsIiIiVGhlIGNvcnB1cyBoYXMgMSwxMDUsNTE1IG9jY3VycmVuY2VzIG9mIHdvcmRzLCBzcGxpdCBpbnRvIDMgc2V0czogOTAwLDAwMCBmb3IgdHJhaW5pbmcsIDEwMCwwMDAgZm9yIHZhbGlkYXRpb24gKG1vZGVsIHNlbGVjdGlvbiksIGFuZCAxMDUsNTE1IGZvciB0ZXN0aW5nIiIiLDEzLjQsIlRyYWluaW5nIHRpbWUgcGVyIGVwb2NoOiAxNjA5cyAodGFibGUgMSkKVG90YWwgdHJhaW5pbmcgdGltZSAzMCoxNjA5LzYwLzYwPTEzLjQwOGgKIiwsLENvbmZpZGVudCwiSW4gcmVjZW50IHllYXJzLCB2YXJpYW50cyBvZiBhIG5ldXJhbCBuZXR3b3JrIGFyY2hpdGVjdHVyZSBmb3Igc3RhdGlzdGljYWwgbGFuZ3VhZ2UgbW9kZWxpbmcgaGF2ZSBiZWVuIHByb3Bvc2VkIGFuZCBzdWNjZXNzZnVsbHkgYXBwbGllZCwgZS5nLiBpbiB0aGUgbGFuZ3VhZ2UgbW9kZWxpbmcgY29tcG9uZW50IG9mIHNwZWVjaCByZWNvZ25pemVycy4gVGhlIG1haW4gYWR2YW50YWdlIG9mIHRoZXNlIGFyY2hpdGVjdHVyZXMgaXMgdGhhdCB0aGV5IGxlYXJuIGFuIGVtYmVkZGluZyBmb3Igd29yZHMgKG9yIG90aGVyIHN5bWJvbHMpIGluIGEgY29udGludW91cyBzcGFjZSB0aGF0IGhlbHBzIHRvIHNtb290aCB0aGUgbGFuZ3VhZ2UgbW9kZWwgYW5kIHByb3ZpZGUgZ29vZCBnZW5lcmFsaXphdGlvbiBldmVuIHdoZW4gdGhlIG51bWJlciBvZiB0cmFpbmluZyBleGFtcGxlcyBpcyBpbnN1ZmZpY2llbnQuIEhvd2V2ZXIsIHRoZXNlIG1vZGVscyBhcmUgZXh0cmVtZWx5IHNsb3cgaW4gY29tcGFyaXNvbiB0byB0aGUgbW9yZSBjb21tb25seSB1c2VkIG4tZ3JhbSBtb2RlbHMsIGJvdGggZm9yIHRyYWluaW5nIGFuZCByZWNvZ25pdGlvbi4gQXMgYW4gYWx0ZXJuYXRpdmUgdG8gYW4gaW1wb3J0YW5jZSBzYW1wbGluZyBtZXRob2QgcHJvcG9zZWQgdG8gc3BlZWQtdXAgdHJhaW5pbmcsIHdlIGludHJvZHVjZSBhIGhpZXJhcmNoaWNhbCBkZWNvbXBvc2l0aW9uIG9mIHRoZSBjb25kaXRpb25hbCBwcm9iYWJpbGl0aWVzIHRoYXQgeWllbGRzIGEgc3BlZWQtdXAgb2YgYWJvdXQgMjAwIGJvdGggZHVyaW5nIHRyYWluaW5nIGFuZCByZWNvZ25pdGlvbi4gVGhlIGhpZXJhcmNoaWNhbCBkZWNvbXBvc2l0aW9uIGlzIGEgYmluYXJ5IGhpZXJhcmNoaWNhbCBjbHVzdGVyaW5nIGNvbnN0cmFpbmVkIGJ5IHRoZSBwcmlvciBrbm93bGVkZ2UgZXh0cmFjdGVkIGZyb20gdGhlIFdvcmROZXQgc2VtYW50aWMgaGllcmFyY2h5LiIsMzAuMCwsLCwsLCwxLjAsLDIwMjUtMTEtMjggMTE6NTM6NTkrMDA6MDAsLCwsLCwsLCwsLCwsLCwsLFRydWUsLEhhcmR3YXJlLCwsLCwKTE1JQ0EsVmlzaW9uLE9iamVjdCBkZXRlY3Rpb24sLCJZb3NoaXRhdHN1IE1hdHN1ZGEsIEsuIFlhbWFndWNoaSIsMjAwNC0xMi0wMSwiTGluZWFyIE11bHRpbGF5ZXIgSW5kZXBlbmRlbnQgQ29tcG9uZW50IEFuYWx5c2lzIGZvciBMYXJnZSBOYXR1cmFsIFNjZW5lcwoiLGh0dHBzOi8vd3d3LnNlbWFudGljc2Nob2xhci5vcmcvcGFwZXIvTGluZWFyLU11bHRpbGF5ZXItSW5kZXBlbmRlbnQtQ29tcG9uZW50LUFuYWx5c2lzLU1hdHN1ZGEtWWFtYWd1Y2hpLzcwNjFiMDE1NzJmYmZmMmUyMjNjZTNhYmI1OWYzOTc4OTViMWViZjEsLCJUcmFpbmluZyBjb3N0LEhpc3RvcmljYWwgc2lnbmlmaWNhbmNlIiwsNDA5NjAwMC4wLCI2NCo2NCoxMDAwPTQwOTYwMDAKIiIxMDAwMDAgc2FtcGxlcyBvZiBuYXR1cmFsIHNjZW5lcyBvZiA2NCDDlyA2NCBwaXhlbHMgd2VyZSBnaXZlbiBhcyBYIiIKIiJMTUlDQSB3YXMgY2FycmllZCBvdXQgaW4gMTAwMCBsYXllcnMiIgoiLDI3ODIwODAwMDAwMDAwMDAuMCwiNjkqNjAqNjAqOCoyODAwMDAwMDAwKjAuNT0yNzgyMDgwMDAwMDAwMDAwPTIuNzhlMTUKIiJpdCBjb25zdW1lZCBhYm91dCA2OSBob3VycyB3aXRoIEludGVsIDIuOEdIeiBDUFUiIgotIEFzc3VtaW5nIHRoZXkgdXNlZCBhbiBJbnRlbCBQZW50aXVtIDQgcHJvY2Vzc29yIHdpdGggOCBGTE9QL2N5Y2xlIChodHRwczovL2VuLndpa2lwZWRpYS5vcmcvd2lraS9GTE9QUykiLDEwMDAwMCwiIiIxMDAwMDAgc2FtcGxlcyBvZiBuYXR1cmFsIHNjZW5lcyBvZiA2NCDDlyA2NCBwaXhlbHMgd2VyZSBnaXZlbiBhcyBYIiIiLCwsLCxDb25maWRlbnQsIkluIHRoaXMgcGFwZXIsIGxpbmVhciBtdWx0aWxheWVyIElDQSAoTE1JQ0EpIGlzIHByb3Bvc2VkIGZvciBleHRyYWN0aW5nIGluZGVwZW5kZW50IGNvbXBvbmVudHMgZnJvbSBxdWl0ZSBoaWdoLWRpbWVuc2lvbmFsIG9ic2VydmVkIHNpZ25hbHMgc3VjaCBhcyBsYXJnZS1zaXplIG5hdHVyYWwgc2NlbmVzLiBUaGVyZSBhcmUgdHdvIHBoYXNlcyBpbiBlYWNoIGxheWVyIG9mIExNSUNBLiBPbmUgaXMgdGhlIG1hcHBpbmcgcGhhc2UsIHdoZXJlIGEgb25lLWRpbWVuc2lvbmFsIG1hcHBpbmcgaXMgZm9ybWVkIGJ5IGEgc3RvY2hhc3RpYyBncmFkaWVudCBhbGdvcml0aG0gd2hpY2ggbWFrZXMgbW9yZSBoaWdobHktY29ycmVsYXRlZCAobm9uLWluZGVwZW5kZW50KSBzaWduYWxzIGJlIG5lYXJlciBpbmNyZW1lbnRhbGx5LiBBbm90aGVyIGlzIHRoZSBsb2NhbC1JQ0EgcGhhc2UsIHdoZXJlIGVhY2ggbmVpZ2hib3IgKG5hbWVseSwgaGlnaGx5LWNvcnJlbGF0ZWQpIHBhaXIgb2Ygc2lnbmFscyBpbiB0aGUgbWFwcGluZyBpcyBzZXBhcmF0ZWQgYnkgdGhlIE1heEt1cnQgYWxnb3JpdGhtLiBCZWNhdXNlIExNSUNBIHNlcGFyYXRlcyBvbmx5IHRoZSBoaWdobHktY29ycmVsYXRlZCBwYWlycyBpbnN0ZWFkIG9mIGFsbCBvbmVzLCBpdCBjYW4gZXh0cmFjdCBpbmRlcGVuZGVudCBjb21wb25lbnRzIHF1aXRlIGVmZmljaWVudGx5IGZyb20gYXBwcm9wcmlhdGUgb2JzZXJ2ZWQgc2lnbmFscy4gSW4gYWRkaXRpb24sIGl0IGlzIHByb3ZlZCB0aGF0IExNSUNBIGFsd2F5cyBjb252ZXJnZXMuIFNvbWUgbnVtZXJpY2FsIGV4cGVyaW1lbnRzIHZlcmlmeSB0aGF0IExNSUNBIGlzIHF1aXRlIGVmZmljaWVudCBhbmQgZWZmZWN0aXZlIGluIGxhcmdlLXNpemUgbmF0dXJhbCBpbWFnZSBwcm9jZXNzaW5nLiIsLCwsLCwsLCwsMjAyNS0xMS0yOCAxMTo1Mzo1OSswMDowMCwsLCwsLCwsLCwsLCwsLCwsVHJ1ZSwsSGFyZHdhcmUsLCwsLApTeW5lcmdpc3RpYyBGYWNlIERldGVjdG9yLFZpc2lvbixGYWNlIGRldGVjdGlvbiwiTkVDIExhYm9yYXRvcmllcyxDb3VyYW50IEluc3RpdHV0ZSBvZiBNYXRoZW1hdGljYWwgU2NpZW5jZXMiLCJNYXJnYXJpdGEgT3NhZGNoeSwgTWF0dGhldyBNaWxsZXIsIFlhbm4gTGVDdW4iLDIwMDQtMTItMDEsU3luZXJnaXN0aWMgRmFjZSBEZXRlY3Rpb24gYW5kIFBvc2UgRXN0aW1hdGlvbiB3aXRoIEVuZXJneS1CYXNlZCBNb2RlbHMsaHR0cHM6Ly9wcm9jZWVkaW5ncy5uZXVyaXBzLmNjL3BhcGVyLzIwMDQvaGFzaC8wNmMyODRkM2Y3NTdiMTVjMDJmNDdmM2ZmMDZkYzI3NS1BYnN0cmFjdC5odG1sLCwsTm90IGN1cnJlbnRseSBub3RhYmxlLDE2NjM2LjAsIiIiV2UgZW1wbG95IGEgbmV0d29yayBhcmNoaXRlY3R1cmUgc2ltaWxhciB0byBMZU5ldDUgWzZdLiBUaGUgZGlmZmVyZW5jZSBpcyBpbiB0aGUgbnVtYmVyIG9mIG1hcHMuIEluIG91ciBhcmNoaXRlY3R1cmUgd2UgaGF2ZSA4IGZlYXR1cmUgbWFwcyBpbiB0aGUgYm90dG9tIGNvbnZvbHV0aW9uYWwgYW5kIHN1YnNhbXBsaW5nIGxheWVycyBhbmQgMjAgbWFwcyBpbiB0aGUgbmV4dCB0d28gbGF5ZXJzLiBUaGUgbGFzdCBsYXllciBoYXMgOSBvdXRwdXRzIHRvIGVuY29kZSB0d28gcG9zZSBwYXJhbWV0ZXJzIiIKVXNpbmcgdGhlIGdlbmVyYWwgYXJjaGl0ZWN0dXJlIG9mIExlTmV0NSBmcm9tICIiR3JhZGllbnQtYmFzZWQgbGVhcm5pbmcgYXBwbGllZCB0byBkb2N1bWVudCByZWNvZ25pdGlvbiIiIChMZUN1biwgMTk5OCksIHdlIGdldDoKQzE6IENOTiwgRCA9IDgsIEs9NSwgQz0xOyBQYXJhbWV0ZXJzID0gMjAwCkMzOiBDTk4sIEQ9MjAsIEs9NSwgQz04OyBQYXJhbWV0ZXJzID0gNCwwMDAKQzU6IE5OLCBEPTIwLCBLPTUsIEM9MjA7IFBhcmFtZXRlcnMgPSAxMCwwMDAKRjY6IE5OLCBOPTIwLCBNPTg0OyBQYXJhbWV0ZXJzID0gMSw2ODAKT3V0cHV0OiBOTiwgTj04NCwgTT05OyBQYXJhbWV0ZXJzID0gNzU2ClBvb2xpbmcgbGF5ZXJzOiBuZWdsaWdpYmxlClBhcmFtZXRlcnMgPSAxNiw2MzYiLDUyNjAzMjAwMDAwMDAwLjAsIjI2KjYwKjYwKlsoMi44MUUrMDMpKigoMUU2KS8yLjUpXSowLjUKCiIiVHJhaW5pbmcgd2FzIHBlcmZvcm1lZCB1c2luZyBMVVNIIFsxXSwgYW5kIHRoZSB0b3RhbCB0cmFpbmluZwp0aW1lIHdhcyBhYm91dCAyNiBob3VycyBvbiBhIDJHaHogUGVudGl1bSA0IiIKCiIiVGhlIFByb2dyZXNzIG9mIENvbXB1dGluZyIiIChOb3JkaGF1cywgMjAwMSkgc2F5cyB0aGF0IGEgUGVudGl1bSA0IHJ1bnMgYXQgMi44MUUrMDMgTVNPUFMsIGFuZCB0aGF0ICIiTW9zdCBiZW5jaG1hcmtzIGZpbmQgdGhhdCAxIG1pbGxpb24gZmxvcHMgY29ycmVzcG9uZCB0byBiZXR3ZWVuIDIgYW5kIDMgTVNPUFMiIgoKQSB1dGlsaXphdGlvbiByYXRlIG9mIDAuNSB3YXMgZXN0aW1hdGVkIHNpbmNlIHRoaXMgaXMgYSBzbWFsbGVyIG1vZGVsIHRoYXQgcmFuIG9uIGEgQ1BVIChib3RoIG9mIHdoaWNoIHN1Z2dlc3QgYSBzbGlnaHRseSBoaWdoZXIgdXRpbGl6YXRpb24gcmF0ZSB0aGFuIDAuMyB0byAwLjQpIiwsIjUyLDg1MHgyeDUiLDI2LjAsIiIiVHJhaW5pbmcgd2FzIHBlcmZvcm1lZCB1c2luZyBMVVNIIFsxXSwgYW5kIHRoZSB0b3RhbCB0cmFpbmluZwp0aW1lIHdhcyBhYm91dCAyNiBob3VycyBvbiBhIDJHaHogUGVudGl1bSA0IiIiLEludGVsIFBlbnRpdW0gNCAyLjQwLCxDb25maWRlbnQsIldlIGRlc2NyaWJlIGEgbm92ZWwgbWV0aG9kIGZvciByZWFsLXRpbWUsIHNpbXVsdGFuZW91cyBtdWx0aS12aWV3IGZhY2UgZGV0ZWN0aW9uIGFuZCBmYWNpYWwgcG9zZSBlc3RpbWF0aW9uLiBUaGUgbWV0aG9kIGVtcGxveXMgYSBjb252b2x1LSB0aW9uYWwgbmV0d29yayB0byBtYXAgZmFjZSBpbWFnZXMgdG8gcG9pbnRzIG9uIGEgbWFuaWZvbGQsIHBhcmFtZXRyaXplZCBieSBwb3NlLCBhbmQgbm9uLWZhY2UgaW1hZ2VzIHRvIHBvaW50cyBmYXIgZnJvbSB0aGF0IG1hbmlmb2xkLiBUaGlzIG5ldHdvcmsgaXMgdHJhaW5lZCBieSBvcHRpbWl6aW5nIGEgbG9zcyBmdW5jdGlvbiBvZiB0aHJlZSB2YXJpYWJsZXM6IGltLSBhZ2UsIHBvc2UsIGFuZCBmYWNlL25vbi1mYWNlIGxhYmVsLiBXZSB0ZXN0IHRoZSByZXN1bHRpbmcgc3lzdGVtLCBpbiBhIHNpbmdsZSBjb25maWd1cmF0aW9uLCBvbiB0aHJlZSBzdGFuZGFyZCBkYXRhIHNldHMgb25lIGZvciBmcm9udGFsIHBvc2UsIG9uZSBmb3Igcm90YXRlZCBmYWNlcywgYW5kIG9uZSBmb3IgcHJvZmlsZXMgYW5kIGZpbmQgdGhhdCBpdHMgcGVyZm9ybWFuY2Ugb24gZWFjaCBzZXQgaXMgY29tcGFyYWJsZSB0byBwcmV2aW91cyBtdWx0aS12aWV3IGZhY2UgZGV0ZWN0b3JzIHRoYXQgY2FuIG9ubHkgaGFuZGxlIG9uZSBmb3JtIG9mIHBvc2UgdmFyaWF0aW9uLiBXZSBhbHNvIHNob3cgZXhwZXJpbWVudGFsbHkgdGhhdCB0aGUgc3lzdGVtJ3MgYWNjdXJhY3kgb24gYm90aCBmYWNlIGRldGVjdGlvbiBhbmQgcG9zZSBlc3RpbWF0aW9uIGlzIGltcHJvdmVkIGJ5IHRyYWluaW5nIGZvciB0aGUgdHdvIHRhc2tzIHRvZ2V0aGVyLiIsOS4wLCxVbnJlbGVhc2VkLCJVbml0ZWQgU3RhdGVzIG9mIEFtZXJpY2EsVW5pdGVkIFN0YXRlcyBvZiBBbWVyaWNhIiwsLCwsLDIwMjUtMTEtMjggMTE6NTM6NTkrMDA6MDAsLCwsLCwiSW5kdXN0cnksQWNhZGVtaWEiLCwsLCwsLCwsLCwsLEhhcmR3YXJlLCwsLCxObwpMSVJBLFZpc2lvbixDaGFyYWN0ZXIgcmVjb2duaXRpb24gKE9DUiksSW5zdGl0dXRvIGRlIENpZW5jaWFzIEFwbGljYWRhcyB5IFRlY2hub2xvZ2lhLCJFIEt1c3N1bCwgVCBCYWlkeWsiLDIwMDQtMDctMzAsSW1wcm92ZWQgbWV0aG9kIG9mIGhhbmR3cml0dGVuIGRpZ2l0IHJlY29nbml0aW9uIHRlc3RlZCBvbiBNTklTVCBkYXRhYmFzZSxodHRwczovL3d3dy5zY2llbmNlZGlyZWN0LmNvbS9zY2llbmNlL2FydGljbGUvYWJzL3BpaS9TMDI2Mjg4NTYwNDAwMDcyMSwxODguMCwsLDEwMDAwMC4wLCIiIkZvciB0aGUgZmlyc3QgbW9kaWZpY2F0aW9uIG9mIHRoZSBSb3NlbmJsYXR0IHBlcmNlcHRyb24gMTAgbmV1cm9ucyB3ZXJlIGluY2x1ZGVkIGludG8gdGhlIFItbGF5ZXIuIFsuLi5dIFRoZSBudW1iZXIgb2YgdGhlIEEtbGF5ZXIgbmV1cm9ucyB3YXMgMjU2LDAwMCIiIFRoZSByZWxhdGlvbiBiZXR3ZWVuIHRoZSBTLWxheWVyIGFuZCBBLWxheWVyIGlzIGhhcmRjb2RlZCIsLFRoZSBjb2RpbmcgdGltZSB3YXMgMjAgaCBhbmQgdGhlIHRyYWluaW5nIHRpbWUgd2FzIDQ1IGguLDEwMjAwMDAsLCwsLCwsLCwsLE1leGljbywsLCwsLDIwMjUtMTEtMjggMTE6NTM6NTkrMDA6MDAsLCwsLCxBY2FkZW1pYSwsLCwsLCwsLCwsLCwsLCwsLApBdXRvbWF0ZWQgV1NEIHZpYSBXb3JkTmV0LExhbmd1YWdlLFdvcmQgc2Vuc2UgZGlzYW1iaWd1YXRpb24sVW5pdmVyc2l0eSBvZiBTdXNzZXgsIkQgTWNDYXJ0aHksIFIgS29lbGluZywgSiBXZWVkcyIsMjAwNC0wNy0wMSxGaW5kaW5nIFByZWRvbWluYW50IFdvcmQgU2Vuc2VzIGluIFVudGFnZ2VkIFRleHQsaHR0cHM6Ly9hY2xhbnRob2xvZ3kub3JnL1AwNC0xMDM2Lyw0NzUuMCwsLCwsLCwsIlRoZXkgZG8gdHdvIGV4cGVyaW1lbnRzLCBvbmUgb24gYSBkYXRhc2V0IG9mIDUuMDAwIHRhZ2dlZCB3b3JkcyBhbmQKYW5vdGhlciBvbmUgb24gdHdvIGRhdGFzZXRzIGNvbnRhaW5pbmcgYSB0b3RhbCBvZiBhcm91bmQgNDAgbWlsbGlvbiB3b3Jkcywgb2Ygd2hpY2ggdGhleSBvbmx5IHNlbGVjdCAzOCB1bmlxdWUgd29yZHMgYW5kIG1hbnVhbGx5IGFubm90YXRlIHRoZSBzZW5zZXM/CkkgdGhpbmsgdGhlIGZpcnN0IG9uZSBpcyBtb3JlIHJlcHJlc2VudGF0aXZlIiwsLCwsLCwsLCxVbml0ZWQgS2luZ2RvbSBvZiBHcmVhdCBCcml0YWluIGFuZCBOb3J0aGVybiBJcmVsYW5kLCwsLCwsMjAyNS0xMS0yOCAxMTo1Mzo1OSswMDowMCwsLCwsLEFjYWRlbWlhLCwsLCwsLCwsLCwsLCwsLCwsCkludmFyaWFudCBDTk4sVmlzaW9uLE9iamVjdCByZWNvZ25pdGlvbixOZXcgWW9yayBVbml2ZXJzaXR5IChOWVUpLCJZYW5uIExlQ3VuLCBGdSBKaWUgSHVhbmcsIEwuIEJvdHRvdSIsMjAwNC0wNi0yNyxMZWFybmluZyBtZXRob2RzIGZvciBnZW5lcmljIG9iamVjdCByZWNvZ25pdGlvbiB3aXRoIGludmFyaWFuY2UgdG8gcG9zZSBhbmQgbGlnaHRpbmcsaHR0cHM6Ly93d3cuc2VtYW50aWNzY2hvbGFyLm9yZy9wYXBlci9MZWFybmluZy1tZXRob2RzLWZvci1nZW5lcmljLW9iamVjdC1yZWNvZ25pdGlvbi10by1MZUN1bi1IdWFuZy9mMzU0MzEwMDk4ZTA5YzFlMWRjODg3NThmY2EzNjc2N2ZkOWQwODRkLCwiSGlnaGx5IGNpdGVkLEhpc3RvcmljYWwgc2lnbmlmaWNhbmNlIiwsOTA1NzUuMCwiIiJUaGUgbmV0d29yayBoYXMgYSB0b3RhbCBvZiA5MCw1NzUgdHJhaW5hYmxlIHBhcmFtZXRlcnMuIiIiLDk3NDIzMDAwMDAwMC4wLCIiIkEgZnVsbCBwcm9wYWdhdGlvbiB0aHJvdWdoIHRoZSBuZXR3b3JrIHJlcXVpcmVzIDMsODk2LDkyMCBtdWx0aXBseS1hZGRzLiIiIC0gaXQncyBub3QgZW50aXJlbHkgY2xlYXIgd2hldGhlciB0aGlzIHJlZmVycyB0byBhIGZvcndhcmQgcGFzcyBvciBmb3J3YXJkICsgYmFja3dhcmQgcGFzcyAoSSBhc3N1bWVkIHRoZSBsYXR0ZXIpCiIiV2UgdXNlZCBhIHN0b2NoYXN0aWMgdmVyc2lvbiBvZiB0aGUgTGV2ZW5iZXJnLU1hcnF1YXJkdCBhbGdvcml0aG0gd2l0aCBkaWFnb25hbCBhcHByb3hpbWF0aW9uIG9mIHRoZSBIZXNzaWFuIFs3XSwgZm9yIGFwcHJveGltYXRlbHkgMjUwLDAwMCBvbmxpbmUgdXBkYXRlcy4iIgozODk2OTIwKjI1MDAwMD05NzQyMzAwMDAwMDA9OS43ZTExIiwyNDMwMCwiIiJub3JtYWxpemVkLXVuaWZvcm0gc2V0OiA1IGNsYXNzZXMsIGNlbnRlcmVkLCB1bnBlcnR1cmJlZCBvYmplY3RzIG9uIHVuaWZvcm0gYmFja2dyb3VuZHMuIDI0LDMwMCB0cmFpbmluZyBzYW1wbGVzLCAyNCwzMDAgdGVzdGluZyBzYW1wbGVzLiIiIiwsLCwsQ29uZmlkZW50LCJXZSBhc3Nlc3MgdGhlIGFwcGxpY2FiaWxpdHkgb2Ygc2V2ZXJhbCBwb3B1bGFyIGxlYXJuaW5nIG1ldGhvZHMgZm9yIHRoZSBwcm9ibGVtIG9mIHJlY29nbml6aW5nIGdlbmVyaWMgdmlzdWFsIGNhdGVnb3JpZXMgd2l0aCBpbnZhcmlhbmNlIHRvIHBvc2UsIGxpZ2h0aW5nLCBhbmQgc3Vycm91bmRpbmcgY2x1dHRlci4gQSBsYXJnZSBkYXRhc2V0IGNvbXByaXNpbmcgc3RlcmVvIGltYWdlIHBhaXJzIG9mIDUwIHVuaWZvcm0tY29sb3JlZCB0b3lzIHVuZGVyIDM2IGF6aW11dGhzLCA5IGVsZXZhdGlvbnMsIGFuZCA2IGxpZ2h0aW5nIGNvbmRpdGlvbnMgd2FzIGNvbGxlY3RlZCAoZm9yIGEgdG90YWwgb2YgMTk0LDQwMCBpbmRpdmlkdWFsIGltYWdlcykuIFRoZSBvYmplY3RzIHdlcmUgMTAgaW5zdGFuY2VzIG9mIDUgZ2VuZXJpYyBjYXRlZ29yaWVzOiBmb3VyLWxlZ2dlZCBhbmltYWxzLCBodW1hbiBmaWd1cmVzLCBhaXJwbGFuZXMsIHRydWNrcywgYW5kIGNhcnMuIEZpdmUgaW5zdGFuY2VzIG9mIGVhY2ggY2F0ZWdvcnkgd2VyZSB1c2VkIGZvciB0cmFpbmluZywgYW5kIHRoZSBvdGhlciBmaXZlIGZvciB0ZXN0aW5nLiBMb3ctcmVzb2x1dGlvbiBncmF5c2NhbGUgaW1hZ2VzIG9mIHRoZSBvYmplY3RzIHdpdGggdmFyaW91cyBhbW91bnRzIG9mIHZhcmlhYmlsaXR5IGFuZCBzdXJyb3VuZGluZyBjbHV0dGVyIHdlcmUgdXNlZCBmb3IgdHJhaW5pbmcgYW5kIHRlc3RpbmcuIE5lYXJlc3QgbmVpZ2hib3IgbWV0aG9kcywgc3VwcG9ydCB2ZWN0b3IgbWFjaGluZXMsIGFuZCBjb252b2x1dGlvbmFsIG5ldHdvcmtzLCBvcGVyYXRpbmcgb24gcmF3IHBpeGVscyBvciBvbiBQQ0EtZGVyaXZlZCBmZWF0dXJlcyB3ZXJlIHRlc3RlZC4gVGVzdCBlcnJvciByYXRlcyBmb3IgdW5zZWVuIG9iamVjdCBpbnN0YW5jZXMgcGxhY2VkIG9uIHVuaWZvcm0gYmFja2dyb3VuZHMgd2VyZSBhcm91bmQgMTMlIGZvciBTVk0gYW5kIDclIGZvciBjb252b2x1dGlvbmFsIG5ldHMuIE9uIGEgc2VnbWVudGF0aW9uL3JlY29nbml0aW9uIHRhc2sgd2l0aCBoaWdobHkgY2x1dHRlcmVkIGltYWdlcywgU1ZNIHByb3ZlZCBpbXByYWN0aWNhbCwgd2hpbGUgY29udm9sdXRpb25hbCBuZXRzIHlpZWxkZWQgMTYvNyUgZXJyb3IuIEEgcmVhbC10aW1lIHZlcnNpb24gb2YgdGhlIHN5c3RlbSB3YXMgaW1wbGVtZW50ZWQgdGhhdCBjYW4gZGV0ZWN0IGFuZCBjbGFzc2lmeSBvYmplY3RzIGluIG5hdHVyYWwgc2NlbmVzIGF0IGFyb3VuZCAxMCBmcmFtZXMgcGVyIHNlY29uZC4iLDEwLjAsLCxVbml0ZWQgU3RhdGVzIG9mIEFtZXJpY2EsLCwsLCwyMDI1LTExLTI4IDExOjUzOjU5KzAwOjAwLCwsLCwsQWNhZGVtaWEsLCwsLCwsLCwsLCwsT3BlcmF0aW9uIGNvdW50aW5nLCwsLCwKU2FuZHN0b3JtIChEQVJQQSBHcmFuZCBDaGFsbGVuZ2UgSSksRHJpdmluZyxTZWxmLWRyaXZpbmcgY2FyLENhcm5lZ2llIE1lbGxvbiBVbml2ZXJzaXR5IChDTVUpLFdpbGxpYW0gUmVkIEwuIFdoaXR0YWtlciwyMDA0LTA2LTE0LERBUlBBIEdyYW5kIENoYWxsZW5nZSBUZWNobmljYWwgUGFwZXIsaHR0cHM6Ly9pZWVleHBsb3JlLmllZWUub3JnL2RvY3VtZW50LzEzMzYzODYsNjYuMCwsLCwsLCwsLCwsLCxVbmtub3duLCwsLCxVbml0ZWQgU3RhdGVzIG9mIEFtZXJpY2EsLCwsLCwyMDI2LTAyLTExIDE5OjIzOjQ1KzAwOjAwLCwsLCwsQWNhZGVtaWEsLCwsLCwsLCwsLCwsLCwsLCwKR1BVIGltcGxlbWVudGF0aW9uIG9mIG5ldXJhbCBuZXR3b3JrcyxWaXNpb24sT2JqZWN0IGRldGVjdGlvbixTb29uZ3NpbCBVbml2ZXJzaXR5LCJLUyBPaCwgSyBKdW5nIiwyMDA0LTA2LTAxLEdQVSBpbXBsZW1lbnRhdGlvbiBvZiBuZXVyYWwgbmV0d29ya3MsaHR0cHM6Ly93d3cuc2NpZW5jZWRpcmVjdC5jb20vc2NpZW5jZS9hcnRpY2xlL3BpaS9TMDAzMTMyMDMwNDAwMDUyNCw0NzEuMCwsLCwsLCwsLCwsLCxVbmtub3duLCwsLCxLb3JlYSAoUmVwdWJsaWMgb2YpLCwsLCwsMjAyNS0xMS0yOCAxMTo1Mzo1OSswMDowMCwsLCwsLEFjYWRlbWlhLCwsLCwsLCwsLCwsLCwsLCwsCk1heC1NYXJnaW4gTWFya292IE5ldHdvcmtzLCJWaXNpb24sTGFuZ3VhZ2UiLCJJbWFnZSBjbGFzc2lmaWNhdGlvbixUZXh0IGNsYXNzaWZpY2F0aW9uIixTdGFuZm9yZCBVbml2ZXJzaXR5LCJCLiBUYXNrYXIsIEMuIEd1ZXN0cmluLCBhbmQgRC4gS29sbGVyIiwyMDA0LTAzLTAxLE1heC1tYXJnaW4gbWFya292IG5ldHdvcmtzLGh0dHBzOi8vcGFwZXJzLm5pcHMuY2MvcGFwZXIvMjAwMy9maWxlLzg3OGQ1NjkxYzgyNGVlMmFhZjc3MGY3ZDM2YzE1MWQ2LVBhcGVyLnBkZiwxNzY0LjAsLCwsLCwsNDgwMCwiVGhlIGRhdGEgc2V0IGlzIGRpdmlkZWQgaW50byAxMCBmb2xkcyBvZiDiiLwgNjAwIHRyYWluaW5nIGFuZCDiiLwgNTUwMCB0ZXN0aW5nIGV4YW1wbGVzLgpUaGUgYWNjdXJhY3kgcmVzdWx0cywgLi4uIGFyZSBhdmVyYWdlcyBvdmVyIHRoZSAxMCBmb2xkcyIsLCwsLCwsLCwsVW5pdGVkIFN0YXRlcyBvZiBBbWVyaWNhLCwsLCwsMjAyNS0xMS0yOCAxMTo1Mzo1OSswMDowMCwsLCwsLEFjYWRlbWlhLCwsLCwsLCwsLCwsLCwsLCwsClJhbmtCb29zdCAoRWFjaE1vdmllKSxSZWNvbW1lbmRhdGlvbiwiUmVjb21tZW5kZXIgc3lzdGVtLENvbGxhYm9yYXRpdmUgZmlsdGVyaW5nLE1vdmllIHJhdGluZ3MiLCJDb2x1bWJpYSBVbml2ZXJzaXR5LFByaW5jZXRvbiBVbml2ZXJzaXR5LEhlYnJldyBVbml2ZXJzaXR5IG9mIEplcnVzYWxlbSIsIllvYXYgRnJldW5kLCBSYWogSXllciwgUm9iZXJ0IEUuIFNjaGFwaXJlLCBZb3JhbSBTaW5nZXIiLDIwMDMtMTEtMTUsQW4gRWZmaWNpZW50IEJvb3N0aW5nIEFsZ29yaXRobSBmb3IgQ29tYmluaW5nIFByZWZlcmVuY2VzLGh0dHBzOi8vd3d3LnNjaGFwaXJlLm5ldC9wYXBlcnMvRnJldW5kSXlTY1NpOTgucGRmLCwsLCwsLCwsIldlIHVzZWQgdGhlIGRhdGEgb2YgNjEsNjI1IHZpZXdlcnMgZW50ZXJpbmcgYSB0b3RhbCBvZiAyLDgxMSw5ODMgbnVtZXJpYyByYXRpbmdzIGZvciAxLDYyOCBkaWZmZXJlbnQgbW92aWVzIChmaWxtcyBhbmQgdmlkZW9zKS4iLCwsLCxVbmtub3duLCJXZSBzdHVkeSB0aGUgcHJvYmxlbSBvZiBsZWFybmluZyB0byBhY2N1cmF0ZWx5IHJhbmsgYSBzZXQgb2Ygb2JqZWN0cyBieSBjb21iaW5pbmcgYSBnaXZlbiBjb2xsZWN0aW9uIG9mIHJhbmtpbmcgb3IgcHJlZmVyZW5jZSBmdW5jdGlvbnMuIFRoaXMgcHJvYmxlbSBvZiBjb21iaW5pbmcgcHJlZmVyZW5jZXMgYXJpc2VzIGluIHNldmVyYWwKYXBwbGljYXRpb25zLCBzdWNoIGFzIHRoYXQgb2YgY29tYmluaW5nIHRoZSByZXN1bHRzIG9mIGRpZmZlcmVudCBzZWFyY2ggZW5naW5lcywgb3IgdGhlIOKAnGNvbGxhYm9yYXRpdmVmaWx0ZXJpbmfigJ0gcHJvYmxlbSBvZiByYW5raW5nIG1vdmllcyBmb3IgYSB1c2VyIGJhc2VkIG9uIHRoZSBtb3ZpZSByYW5raW5ncyBwcm92aWRlZCBieSBvdGhlcgp1c2Vycy4gSW4gdGhpcyB3b3JrLCB3ZSBiZWdpbiBieSBwcmVzZW50aW5nIGEgZm9ybWFsIGZyYW1ld29yayBmb3IgdGhpcyBnZW5lcmFsIHByb2JsZW0uIFdlIHRoZW4gZGVzY3JpYmUgYW5kIGFuYWx5emUgYW4gZWZmaWNpZW50IGFsZ29yaXRobSBjYWxsZWQgUmFua0Jvb3N0IGZvciBjb21iaW5pbmcgcHJlZmVyZW5jZXMgYmFzZWQgb24KdGhlIGJvb3N0aW5nIGFwcHJvYWNoIHRvIG1hY2hpbmUgbGVhcm5pbmcuIFdlIGdpdmUgdGhlb3JldGljYWwgcmVzdWx0cyBkZXNjcmliaW5nIHRoZSBhbGdvcml0aG3igJlzIGJlaGF2aW9yIGJvdGggb24gdGhlIHRyYWluaW5nIGRhdGEsIGFuZCBvbiBuZXcgdGVzdCBkYXRhIG5vdCBzZWVuIGR1cmluZyB0cmFpbmluZy4gV2UgYWxzbyBkZXNjcmliZSBhbiBlZmZpY2llbnQgaW1wbGVtZW50YXRpb24gb2YgdGhlIGFsZ29yaXRobSBmb3IgYSBwYXJ0aWN1bGFyIHJlc3RyaWN0ZWQgYnV0IGNvbW1vbiBjYXNlLiBXZSBuZXh0IGRpc2N1c3MgdHdvIGV4cGVyaW1lbnRzIHdlIGNhcnJpZWQgb3V0IHRvIGFzc2VzcyB0aGUgcGVyZm9ybWFuY2Ugb2YgUmFua0Jvb3N0LiBJbiB0aGUgZmlyc3QgZXhwZXJpbWVudCwgd2UgdXNlZCB0aGUgYWxnb3JpdGhtIHRvIGNvbWJpbmUgZGlmZmVyZW50IHdlYiBzZWFyY2ggc3RyYXRlZ2llcywgZWFjaCBvZiB3aGljaCBpcyBhIHF1ZXJ5CmV4cGFuc2lvbiBmb3IgYSBnaXZlbiBkb21haW4uIFRoZSBzZWNvbmQgZXhwZXJpbWVudCBpcyBhIGNvbGxhYm9yYXRpdmUtZmlsdGVyaW5nIHRhc2sgZm9yIG1ha2luZyBtb3ZpZSByZWNvbW1lbmRhdGlvbnMuIiwsLFVucmVsZWFzZWQsIlVuaXRlZCBTdGF0ZXMgb2YgQW1lcmljYSxVbml0ZWQgU3RhdGVzIG9mIEFtZXJpY2EsSXNyYWVsIiwsLCwsLDIwMjYtMDItMTEgMTk6MjY6MjcrMDA6MDAsLCwsLCwiQWNhZGVtaWEsQWNhZGVtaWEsQWNhZGVtaWEiLCwsLCxVbnJlbGVhc2VkLCwsLCwsLCwsLCwsLE5vClJhbmtCb29zdCAobWV0YS1zZWFyY2gpLFJlY29tbWVuZGF0aW9uLCJSZWNvbW1l</x:v>
      </x:c>
    </x:row>
    <x:row r="308" ht="18" customHeight="1">
      <x:c r="A308" s="17" t="n">
        <x:v>303</x:v>
      </x:c>
      <x:c r="B308" s="17" t="n">
        <x:v>310</x:v>
      </x:c>
      <x:c r="C308" s="160" t="str">
        <x:v>bmRlciBzeXN0ZW0sU2VhcmNoIiwiQ29sdW1iaWEgVW5pdmVyc2l0eSxQcmluY2V0b24gVW5pdmVyc2l0eSxIZWJyZXcgVW5pdmVyc2l0eSBvZiBKZXJ1c2FsZW0iLCJZb2F2IEZyZXVuZCwgUmFqIEl5ZXIsIFJvYmVydCBFLiBTY2hhcGlyZSwgWW9yYW0gU2luZ2VyIiwyMDAzLTExLTE1LEFuIEVmZmljaWVudCBCb29zdGluZyBBbGdvcml0aG0gZm9yIENvbWJpbmluZyBQcmVmZXJlbmNlcyxodHRwczovL3d3dy5zY2hhcGlyZS5uZXQvcGFwZXJzL0ZyZXVuZEl5U2NTaTk4LnBkZiwsLCwsLCwsLDE2IChNTCkgYW5kIDIyIChVTklWKSBxdWVyeS1leHBhbnNpb24gdGVtcGxhdGVzOyByZXRyaWV2ZSB0b3AtMzAgVVJMcyBwZXIgdGVtcGxhdGU7IGNvbWJpbmUgdmlhIFJhbmtCb29zdC4gTUw6IDIxMCBiYXNlIHF1ZXJpZXM7IFVOSVY6IDI5MC4sLCwsLFVua25vd24sIldlIHN0dWR5IHRoZSBwcm9ibGVtIG9mIGxlYXJuaW5nIHRvIGFjY3VyYXRlbHkgcmFuayBhIHNldCBvZiBvYmplY3RzIGJ5IGNvbWJpbmluZyBhIGdpdmVuIGNvbGxlY3Rpb24gb2YgcmFua2luZyBvciBwcmVmZXJlbmNlIGZ1bmN0aW9ucy4gVGhpcyBwcm9ibGVtIG9mIGNvbWJpbmluZyBwcmVmZXJlbmNlcyBhcmlzZXMgaW4gc2V2ZXJhbAphcHBsaWNhdGlvbnMsIHN1Y2ggYXMgdGhhdCBvZiBjb21iaW5pbmcgdGhlIHJlc3VsdHMgb2YgZGlmZmVyZW50IHNlYXJjaCBlbmdpbmVzLCBvciB0aGUg4oCcY29sbGFib3JhdGl2ZWZpbHRlcmluZ+KAnSBwcm9ibGVtIG9mIHJhbmtpbmcgbW92aWVzIGZvciBhIHVzZXIgYmFzZWQgb24gdGhlIG1vdmllIHJhbmtpbmdzIHByb3ZpZGVkIGJ5IG90aGVyCnVzZXJzLiBJbiB0aGlzIHdvcmssIHdlIGJlZ2luIGJ5IHByZXNlbnRpbmcgYSBmb3JtYWwgZnJhbWV3b3JrIGZvciB0aGlzIGdlbmVyYWwgcHJvYmxlbS4gV2UgdGhlbiBkZXNjcmliZSBhbmQgYW5hbHl6ZSBhbiBlZmZpY2llbnQgYWxnb3JpdGhtIGNhbGxlZCBSYW5rQm9vc3QgZm9yIGNvbWJpbmluZyBwcmVmZXJlbmNlcyBiYXNlZCBvbgp0aGUgYm9vc3RpbmcgYXBwcm9hY2ggdG8gbWFjaGluZSBsZWFybmluZy4gV2UgZ2l2ZSB0aGVvcmV0aWNhbCByZXN1bHRzIGRlc2NyaWJpbmcgdGhlIGFsZ29yaXRobeKAmXMgYmVoYXZpb3IgYm90aCBvbiB0aGUgdHJhaW5pbmcgZGF0YSwgYW5kIG9uIG5ldyB0ZXN0IGRhdGEgbm90IHNlZW4gZHVyaW5nIHRyYWluaW5nLiBXZSBhbHNvIGRlc2NyaWJlIGFuIGVmZmljaWVudCBpbXBsZW1lbnRhdGlvbiBvZiB0aGUgYWxnb3JpdGhtIGZvciBhIHBhcnRpY3VsYXIgcmVzdHJpY3RlZCBidXQgY29tbW9uIGNhc2UuIFdlIG5leHQgZGlzY3VzcyB0d28gZXhwZXJpbWVudHMgd2UgY2FycmllZCBvdXQgdG8gYXNzZXNzIHRoZSBwZXJmb3JtYW5jZSBvZiBSYW5rQm9vc3QuIEluIHRoZSBmaXJzdCBleHBlcmltZW50LCB3ZSB1c2VkIHRoZSBhbGdvcml0aG0gdG8gY29tYmluZSBkaWZmZXJlbnQgd2ViIHNlYXJjaCBzdHJhdGVnaWVzLCBlYWNoIG9mIHdoaWNoIGlzIGEgcXVlcnkKZXhwYW5zaW9uIGZvciBhIGdpdmVuIGRvbWFpbi4gVGhlIHNlY29uZCBleHBlcmltZW50IGlzIGEgY29sbGFib3JhdGl2ZS1maWx0ZXJpbmcgdGFzayBmb3IgbWFraW5nIG1vdmllIHJlY29tbWVuZGF0aW9ucy4iLCwsVW5yZWxlYXNlZCwiVW5pdGVkIFN0YXRlcyBvZiBBbWVyaWNhLFVuaXRlZCBTdGF0ZXMgb2YgQW1lcmljYSxJc3JhZWwiLCwsLCwsMjAyNi0wMi0xMSAxOToyNjoyNyswMDowMCwsLCwsLCJBY2FkZW1pYSxBY2FkZW1pYSxBY2FkZW1pYSIsLCwsLFVucmVsZWFzZWQsLCwsLCwsLCwsLCwsTm8KQmF5ZXNpYW4gb2JqZWN0IGNhdGVnb3JpemVyLFZpc2lvbixJbWFnZSBjbGFzc2lmaWNhdGlvbiwiQ2FsaWZvcm5pYSBJbnN0aXR1dGUgb2YgVGVjaG5vbG9neSxVbml2ZXJzaXR5IG9mIE94Zm9yZCIsIkxpIEZlaS1GZWksIFJvYiBGZXJndXMsIFBpZXRybyBQZXJvbmEiLDIwMDMtMTAtMTMsQSBCYXllc2lhbiBBcHByb2FjaCB0byBVbnN1cGVydmlzZWQgT25lLVNob3QgTGVhcm5pbmcgb2YgT2JqZWN0IENhdGVnb3JpZXMsaHR0cDovL3Zpc2lvbi5zdGFuZm9yZC5lZHUvZG9jdW1lbnRzL0ZlaS1GZWlfSUNDVjAzLnBkZiw4MDYuMCwsLDEwMC4wLCJjaXRhdGlvbiBmcm9tIHNlY3Rpb24gMi4xOiBJbiB0aGUgY29uc3RlbGxhdGlvbiBtb2RlbCwgdGhlIGRpbWVuc2lvbmFsaXR5IG9mIFx0aGV0YSBpcyBsYXJnZSAofiAxMDApICIsLCJub3QgZXhhY3RseSBwcm92aWRlZCwgYnV0IHJhdGhlciBsb3cgbnVtYmVyIiwiMjAsMjAiLCJkZXNjcmlwdGlvbiBvZiBGaWd1cmUgMSAiIlRoaXMgZGF0YXNldCBpcyBvYnRhaW5lZCBieSBjb2xsZWN0aW5nIGltYWdlcyB0aHJvdWdoIHRoZSBHb29nbGUgaW1hZ2Ugc2VhcmNoIGVuZ2luZSAod3d3Lmdvb2dsZS5jb20pLiBUaGUga2V5d29yZCDigJx0aGluZ3PigJ0KaXMgdXNlZCB0byBvYnRhaW4gaHVuZHJlZHMgb2YgcmFuZG9tIGltYWdlcy4gIiIiLCwsLCxTcGVjdWxhdGl2ZSwiTGVhcm5pbmcgdmlzdWFsIG1vZGVscyBvZiBvYmplY3QgY2F0ZWdvcmllcyBub3RvcmlvdXNseSByZXF1aXJlcyB0aG91c2FuZHMgb2YgdHJhaW5pbmcgZXhhbXBsZXM7IHRoaXMgaXMgZHVlIHRvIHRoZSBkaXZlcnNpdHkgYW5kIHJpY2huZXNzIG9mIG9iamVjdCBhcHBlYXJhbmNlIHdoaWNoIHJlcXVpcmVzIG1vZGVscyBjb250YWluaW5nIGh1bmRyZWRzIG9mIHBhcmFtZXRlcnMuIFdlIHByZXNlbnQgYSBtZXRob2QgZm9yIGxlYXJuaW5nIG9iamVjdCBjYXRlZ29yaWVzIGZyb20ganVzdCBhIGZldyBpbWFnZXMgKDEgL3NwbCBzaW0vIDUpLiBJdCBpcyBiYXNlZCBvbiBpbmNvcnBvcmF0aW5nICIiZ2VuZXJpYyIiIGtub3dsZWRnZSB3aGljaCBtYXkgYmUgb2J0YWluZWQgZnJvbSBwcmV2aW91c2x5IGxlYXJudCBtb2RlbHMgb2YgdW5yZWxhdGVkIGNhdGVnb3JpZXMuIFdlIG9wZXJhdGUgaW4gYSB2YXJpYXRpb25hbCBCYXllc2lhbiBmcmFtZXdvcms6IG9iamVjdCBjYXRlZ29yaWVzIGFyZSByZXByZXNlbnRlZCBieSBwcm9iYWJpbGlzdGljIG1vZGVscywgYW5kICIicHJpb3IiIiBrbm93bGVkZ2UgaXMgcmVwcmVzZW50ZWQgYXMgYSBwcm9iYWJpbGl0eSBkZW5zaXR5IGZ1bmN0aW9uIG9uIHRoZSBwYXJhbWV0ZXJzIG9mIHRoZXNlIG1vZGVscy4gVGhlICIicG9zdGVyaW9yIiIgbW9kZWwgZm9yIGFuIG9iamVjdCBjYXRlZ29yeSBpcyBvYnRhaW5lZCBieSB1cGRhdGluZyB0aGUgcHJpb3IgaW4gdGhlIGxpZ2h0IG9mIG9uZSBvciBtb3JlIG9ic2VydmF0aW9ucy4gT3VyIGlkZWFzIGFyZSBkZW1vbnN0cmF0ZWQgb24gZm91ciBkaXZlcnNlIGNhdGVnb3JpZXMgKGh1bWFuIGZhY2VzLCBhaXJwbGFuZXMsIG1vdG9yY3ljbGVzLCBzcG90dGVkIGNhdHMpLiBJbml0aWFsbHkgdGhyZWUgY2F0ZWdvcmllcyBhcmUgbGVhcm50IGZyb20gaHVuZHJlZHMgb2YgdHJhaW5pbmcgZXhhbXBsZXMsIGFuZCBhICIicHJpb3IiIiBpcyBlc3RpbWF0ZWQgZnJvbSB0aGVzZS4gVGhlbiB0aGUgbW9kZWwgb2YgdGhlIGZvdXJ0aCBjYXRlZ29yeSBpcyBsZWFybnQgZnJvbSAxIHRvIDUgdHJhaW5pbmcgZXhhbXBsZXMsIGFuZCBpcyB1c2VkIGZvciBkZXRlY3RpbmcgbmV3IGV4ZW1wbGFycyBhIHNldCBvZiB0ZXN0IGltYWdlcy4iLCwsLCJVbml0ZWQgU3RhdGVzIG9mIEFtZXJpY2EsVW5pdGVkIEtpbmdkb20gb2YgR3JlYXQgQnJpdGFpbiBhbmQgTm9ydGhlcm4gSXJlbGFuZCIsLCwsLCwyMDI1LTExLTI4IDExOjUzOjU5KzAwOjAwLCwsLCwsIkFjYWRlbWlhLEFjYWRlbWlhIiwsLCwsLCwsLCwsLCwsLCwsLApDTk4gQmVzdCBQcmFjdGljZXMsVmlzaW9uLENoYXJhY3RlciByZWNvZ25pdGlvbiAoT0NSKSxNaWNyb3NvZnQgUmVzZWFyY2gsIlBZIFNpbWFyZCwgRCBTdGVpbmtyYXVzLCBKQyBQbGF0dCIsMjAwMy0wOC0wNixCZXN0IHByYWN0aWNlcyBmb3IgY29udm9sdXRpb25hbCBuZXVyYWwgbmV0d29ya3MgYXBwbGllZCB0byB2aXN1YWwgZG9jdW1lbnQgYW5hbHlzaXMsaHR0cHM6Ly9pZWVleHBsb3JlLmllZWUub3JnL2RvY3VtZW50LzEyMjc4MDEsMzA2NS4wLCwsLCwsLCwsLCwsLCwsLCwsVW5pdGVkIFN0YXRlcyBvZiBBbWVyaWNhLCwsLCwsMjAyNS0xMS0yOCAxMTo1Mzo1OSswMDowMCwsLCwsLEluZHVzdHJ5LCwsLCwsLCwsLCwsLCwsLCwsClVuc3VwZXJ2aXNlZCBTY2FsZS1JbnZhcmlhbnQgTGVhcm5pbmcsVmlzaW9uLEltYWdlIGNsYXNzaWZpY2F0aW9uLFVuaXZlcnNpdHkgb2YgT3hmb3JkLCJSIEZlcmd1cywgUCBQZXJvbmEsIEEgWmlzc2VybWFuIiwyMDAzLTA2LTE4LE9iamVjdCBDbGFzcyBSZWNvZ25pdGlvbiBieSBVbnN1cGVydmlzZWQgU2NhbGUtSW52YXJpYW50IExlYXJuaW5nLGh0dHBzOi8vaWVlZXhwbG9yZS5pZWVlLm9yZy9kb2N1bWVudC8xMjExNDc5LDI5NzAuMCwsLDQ1MS4wLCJTZWUgVGFibGUgMQoiLCwsNDAwLCJTZWUgVGFibGUgMiBhbmQgRmlndXJlIDEuClRoZXJlIGFyZSA3IGRhdGFzZXRzLCBlYWNoIHdpdGggMjAwLTgwMCBvZiBwaWN0dXJlcy4gSSBwaWNrIDUwMCBhcyB0aGUgYXZnIG51bWJlciBvZiBwaWN0dXJlcyIsLCwsLCwsLCwsVW5pdGVkIEtpbmdkb20gb2YgR3JlYXQgQnJpdGFpbiBhbmQgTm9ydGhlcm4gSXJlbGFuZCwsLCwsLDIwMjUtMTEtMjggMTE6NTM6NTkrMDA6MDAsLCwsLCxBY2FkZW1pYSwsLCwsLCwsLCwsLCwsLCwsLApQaHJhc2UtYmFzZWQgdHJhbnNsYXRpb24sTGFuZ3VhZ2UsVHJhbnNsYXRpb24sVW5pdmVyc2l0eSBvZiBTb3V0aGVybiBDYWxpZm9ybmlhLCJQaGlsaXBwIEtvZWhuLCBGcmFueiBKb3NlZiBPY2gsIERhbmllbCBNYXJjdSIsMjAwMy0wNS0wMSxTdGF0aXN0aWNhbCBQaHJhc2UtQmFzZWQgVHJhbnNsYXRpb24saHR0cHM6Ly9kbC5hY20ub3JnL2RvaS8xMC4zMTE1LzEwNzM0NDUuMTA3MzQ2Miw0MjcwLjAsLCw5MTc4ODkwLjAsIlRoZXJlIGFyZSB2YXJpb3VzIGNvbXBvbmVudHMgdG8gdGhlIHN5c3RlbToKCi0gVHJhbnNsYXRpb24gcHJvYmFiaWxpdHkgbW9kZWwgcGhpCi0gVGhlIGRpc3RvcnRpb24gcHJvYmFiaWxpdHkgZGlzdHJpYnV0aW9uIGQKLSBBIGxhbmdhZ2UgbW9kZWwgcF9MTQotIEEgbGVuZ3RoIGZhY3RvciB3CgpTZXZlcmFsIHRyYW5zbGF0aW9uIHByb2JhYmlsaXR5IG1vZGVscyBhcmUgY29uc2lkZXJlZC4gVGhlIG1vc3QgcGVyZm9ybWFudCBvbmUgaXMgdGhlIEFQIHdvcmQgYWxpZ25tZW50IG1vZGVsLiBUaGUgc2VudGVuY2UgbGVuZ3RoIHByZWZlcnJlZCBieSB0aGUgYXV0aG9ycyBpcyAzIHdvcmRzIG1heGltdW0uIEluIHRoZSBiaWdnZXN0IGNvcnB1cyBjb25zaWRlcmVkICgzMjBrIHBocmFzZSBwYWlycykgaXQgcHJvZHVjZXMgYSBwaHJhc2UgdHJhbnNsYXRpb24gcHJvYmFiaWxpdHkgdGFibGUgb2YgMTk5NmsgZW50cmllcy4KClRoZSBkaXN0b3J0aW9uIHByb2JhYmlsaXR5IG1vZGVsIGQgaXMgdGFrZW4gZnJvbSAgKE1hcmN1IGFuZCBXb25nLCAyMDAyKS4KClRoZSBkaXN0b3J0aW9uIHByb2JhYmlsaXR5IG1vZGVsIG11c3QgaGF2ZSB+MTAgcGFyYW1ldGVycyBhdCBtb3N0CgpUaGUgbGFuZ3VhZ2UgbW9kZWwgcF9MTSBpcyBhIGJhY2sgb2ZmIHRyaWdyYW0gbW9kZWwgZnJvbSAoU2V5bW9yZSBhbmQgUm9zZW5mZWxkLDE5OTcpLiBBRkFJSyB0aGUgY3V0b2ZmIHVzZWQgaXMgbm90IHNwZWNpZmllZC4gQmFzZWQgb24gdGhlIGV4YW1wbGUgb24gc2VjdGlvbiA0LjMgb2YgKFNleW1vcmUgYW5kIFJvc2VmZWxkLCAxOTk3KSwgYSB0cmlncmFtIHByb2JhYmlsaXR5IG1vZGVsIGhhcyBhYm91dCAzODY2OTY0ICsgMjY3NDMyMiArIDY0MTYwNCBwYXJhbWV0ZXJzLgoKIiJGb3IgZWFjaCBwb3NzaWJsZSBwaHJhc2UgdHJhbnNsYXRpb24gYW55d2hlcmUgaW4gdGhlIHNlbnRlbmNlICh3ZSBjYWxsIGl0IGEgdHJhbnNsYXRpb24gb3B0aW9uKSwgd2UgbXVsdGlwbHkgaXRzIHBocmFzZSB0cmFuc2xhdGlvbiBwcm9iYWJpbGl0eSB3aXRoIHRoZSBsYW5ndWFnZSBtb2RlbCBwcm9iYWJpbGl0eSBmb3IgdGhlIGdlbmVyYXRlZCBFbmdsaXNoIHBocmFzZS4gQXMgbGFuZ3VhZ2UgbW9kZWwgcHJvYmFiaWxpdHkgd2UgdXNlIHRoZSB1bmlncmFtIHByb2JhYmlsaXR5IGZvciB0aGUgZmlyc3Qgd29yZCwgdGhlIGJpZ3JhbSBwcm9iYWJpbGl0eSBmb3IgdGhlIHNlY29uZCwgYW5kIHRoZSB0cmlncmFtIHByb2JhYmlsaXR5IGZvciBhbGwgZm9sbG93aW5nIHdvcmRzIiIKClRoZSBsZW5ndGggZmFjdG9yIHcgaXMgYW4gYWRkaXRpb25hbCBzaW5nbGUgcGFyYW1ldGVyLgoKIiJJbiBvcmRlciB0byBjYWxpYnJhdGUgdGhlIG91dHB1dCBsZW5ndGgsIHdlIGludHJvZHVjZSBhCmZhY3RvciB3IGZvciBlYWNoIGdlbmVyYXRlZCBFbmdsaXNoIHdvcmQgaW4gYWRkaXRpb24gdG8KdGhlIHRyaWdyYW0gbGFuZ3VhZ2UgbW9kZWwgIiIKCkluIHN1bW1hcnksIHRoZSBwYXJhbWV0ZXIgY291bnQgc2VlbXMgdG8gYmUgZG9taW5hdGVkIGJ5IHRoZSB0cmlncmFtIGxhbmd1YWdlIG1vZGVsIGFuZCB0aGUgd29yZCBhbGlnbm1lbnQgcGhyYXNlIHRyYW5zbGF0aW9uIG1vZGVsLiAiLCwsMjAwMDAwMDAsIltXT1JEU10KIiJXZSB1c2VkIHRoZSBmcmVlbHkgYXZhaWxhYmxlIEV1cm9wYXJsIGNvcnB1cyB0byBjYXJyeSBvdXQgZXhwZXJpbWVudHMuIFRoaXMgY29ycHVzIGNvbnRhaW5zIG92ZXIgMjAgbWlsbGlvbiB3b3JkcyBpbiBlYWNoIG9mIHRoZSBlbGV2ZW4gb2ZmaWNpYWwgbGFuZ3VhZ2VzIG9mIHRoZSBFdXJvcGVhbiBVbmlvbiwgY292ZXJpbmcgdGhlIHByb2NlZWRpbmdzIG9mIHRoZSBFdXJvcGVhbiBQYXJsaWFtZW50IDE5OTYtMjAwMS4gMTc1NSBzZW50ZW5jZXMgb2YgbGVuZ3RoIDUtMTUgd2VyZSByZXNlcnZlZCBmb3IgdGVzdGluZy4iIgoKIiJUaGVzZSByZXN1bHRzIGFyZSBjb25zaXN0ZW50Cm92ZXIgdHJhaW5pbmcgY29ycHVzIHNpemVzIGZyb20gMTAsMDAwIHNlbnRlbmNlIHBhaXJzIHRvCjMyMCwwMDAgc2VudGVuY2UgcGFpcnMuICIiCgpTbyAyMCBtaWxsaW9uIHdvcmRzIG9yIDMyMGsgc2VudGVuY2UgcGFpcnMuIiwsLCwsLCwsLCxVbml0ZWQgU3RhdGVzIG9mIEFtZXJpY2EsLCwsLCwyMDI1LTExLTI4IDExOjUzOjU5KzAwOjAwLCwsLCwsQWNhZGVtaWEsLCwsLCwsLCwsLCwsLCwsLCwKTlBMTSAoQnJvd24pLExhbmd1YWdlLFRleHQgYXV0b2NvbXBsZXRpb24sVW5pdmVyc2l0eSBvZiBNb250cmVhbCAvIFVuaXZlcnNpdMOpIGRlIE1vbnRyw6lhbCwiWW9zaHVhIEJlbmdpbywgUsOpamVhbiBEdWNoYXJtZSwgUGFzY2FsIFZpbmNlbnQsIENocmlzdGlhbiBKYXV2aW4iLDIwMDMtMDMtMTUsQSBOZXVyYWwgUHJvYmFiaWxpc3RpYyBMYW5ndWFnZSBNb2RlbCxodHRwczovL2RsLmFjbS5vcmcvZG9pLzEwLjU1NTUvOTQ0OTE5Ljk0NDk2Niw3NjM3LjAsSGlnaGx5IGNpdGVkLCw0MTI0MjMzLjAsIiIiVGhlIG51bWJlciBvZiBmcmVlIHBhcmFtZXRlcnMgaXMgfFZ8KDEgKyBubSArIGgpICsgaCgxICsgKG4g4oiSIDEpbSkgWy4uLl0gRm9yIGV4YW1wbGUsIGNvbnNpZGVyIHRoZSBmb2xsb3dpbmcgYXJjaGl0ZWN0dXJlIHVzZWQgaW4gdGhlIGV4cGVyaW1lbnRzIG9uIHRoZSBBUCAoQXNzb2NpYXRlZCBQcmVzcykgbmV3cyBkYXRhOiB0aGUgdm9jYWJ1bGFyeSBzaXplIGlzIHxWfCA9IDE3LDk2NCwgdGhlIG51bWJlciBvZiBoaWRkZW4gdW5pdHMgaXMgaCA9IDYwLCB0aGUgb3JkZXIgb2YgdGhlIG1vZGVsIGlzIG4gPSA2LCB0aGUgbnVtYmVyIG9mIHdvcmQgZmVhdHVyZXMgaXMgbSA9IDEwMCIiCgpCcm93biBjb3JwdXM6IG49NSwgaD0xMDAsIG09MzAsIHxWfD0xNjM4MwoxNjM4MyooMSs1KjMwKzEwMCkrMTAwKigxKyg1LTEpKjMwKT00MTI0MjMzIiwxMzIwNzYyNjAwMDAwMDAuMCwiIiJGb3IgZXhhbXBsZSwgY29uc2lkZXIgdGhlIGZvbGxvd2luZyBhcmNoaXRlY3R1cmUgdXNlZCBpbiB0aGUgZXhwZXJpbWVudHMgb24gdGhlIEFQIChBc3NvY2lhdGVkIFByZXNzKSBuZXdzIGRhdGE6IHRoZSB2b2NhYnVsYXJ5IHNpemUgaXMgfFZ8ID0gMTcsOTY0LCB0aGUgbnVtYmVyIG9mIGhpZGRlbiB1bml0cyBpcyBoID0gNjAsIHRoZSBvcmRlciBvZiB0aGUgbW9kZWwgaXMgbiA9IDYsIHRoZSBudW1iZXIgb2Ygd29yZCBmZWF0dXJlcyBpcyBtID0gMTAwLiBUaGUgdG90YWwgbnVtYmVyIG9mIG51bWVyaWNhbCBvcGVyYXRpb25zIHRvIHByb2Nlc3MgYSBzaW5nbGUgdHJhaW5pbmcgZXhhbXBsZSBpcyBhcHByb3hpbWF0ZWx5IHxWfCgxK25tK2gpK2goMStubSkrbm0iIgoKQnJvd24gY29ycHVzOiBuPTUsIGg9MTAwLCBtPTMwLCB8Vnw9MTYzODMsIGRhdGFzZXQgc2l6ZSA9IDgwMDAwMCwgZXBvY2hzPTIwCkZvcndhcmQgRkxPUDogMTYzODMqKDErNSozMCsxMDApKzEwMCooMSs1KjMwKSs1KjMwPTQxMjczODMKQWRqdXN0aW5nIGZvciBiYWNrd2FyZCBwYXNzIHdpdGggMToxIHJhdGlvLCBhcyB0aGUgYnkgZmFyIGxhcmdlc3QgbGF5ZXIgKGVtYmVkZGluZykgZG9lc24ndCByZXF1aXJlIGdyYWRpZW50cyB3LnIudC4gaW5wdXRzLgpUb3RhbCBGTE9QOiAyKjQxMjczODMqODAwMDAwKjIwPTEuMzIwNzYyNmUrMTQiLDEzOTk0NTI4LCIiIkNvbXBhcmF0aXZlIGV4cGVyaW1lbnRzIHdlcmUgcGVyZm9ybWVkIG9uIHRoZSBCcm93biBjb3JwdXMgd2hpY2ggaXMgYSBzdHJlYW0gb2YgMSwxODEsMDQxIHdvcmRzLCBmcm9tIGEgbGFyZ2UgdmFyaWV0eSBvZiBFbmdsaXNoIHRleHRzIGFuZCBib29rcy4gVGhlIGZpcnN0IDgwMCwwMDAgd29yZHMgd2VyZSB1c2VkIGZvciB0cmFpbmluZywgdGhlIGZvbGxvd2luZyAyMDAsMDAwIGZvciB2YWxpZGF0aW9uIChtb2RlbCBzZWxlY3Rpb24sIHdlaWdodCBkZWNheSwgZWFybHkgc3RvcHBpbmcpIGFuZCB0aGUgcmVtYWluaW5nIDE4MSwwNDEgZm9yIHRlc3RpbmcuIFRoZSBudW1iZXIgb2YgZGlmZmVyZW50IHdvcmRzIGlzIDQ3LDU3OCAoaW5jbHVkaW5nIHB1bmN0dWF0aW9uLCBkaXN0aW5ndWlzaGluZyBiZXR3ZWVuIHVwcGVyIGFuZCBsb3dlciBjYXNlLCBhbmQgaW5jbHVkaW5nIHRoZSBzeW50YWN0aWNhbCBtYXJrcyB1c2VkIHRvIHNlcGFyYXRlIHRleHRzIGFuZCBwYXJhZ3JhcGhzKS4gUmFyZSB3b3JkcyB3aXRoIGZyZXF1ZW5jeSDiiaQgMyB3ZXJlIG1lcmdlZCBpbnRvIGEgc2luZ2xlIHN5bWJvbCwgcmVkdWNpbmcgdGhlIHZvY2FidWxhcnkgc2l6ZSB0byB8VnwgPSAxNiwzODMuIiIiLCwsLCxDb25maWRlbnQsLCwsLENhbmFkYSwsLCwsLDIwMjYtMDItMTEgMTk6MjM6NDUrMDA6MDAsLCwsLCxBY2FkZW1pYSwsLCwsLCwsLCwsVHJ1ZSwsT3BlcmF0aW9uIGNvdW50aW5nLCwsLCwKTlBMTSAoQVAgTmV3cyksTGFuZ3VhZ2UsVGV4dCBhdXRvY29tcGxldGlvbixVbml2ZXJzaXR5IG9mIE1vbnRyZWFsIC8gVW5pdmVyc2l0w6kgZGUgTW9udHLDqWFsLCJZb3NodWEgQmVuZ2lvLCBSw6lqZWFuIER1Y2hhcm1lLCBQYXNjYWwgVmluY2VudCwgQ2hyaXN0aWFuIEphdXZpbiIsMjAwMy0wMy0xNSxBIE5ldXJhbCBQcm9iYWJpbGlzdGljIExhbmd1YWdlIE1vZGVsLGh0dHBzOi8vZGwuYWNtLm9yZy9kb2kvMTAuNTU1NS85NDQ5MTkuOTQ0OTY2LDc2MzcuMCxIaWdobHkgY2l0ZWQsLDExOTA0MjY0LjAsIiIiVGhlIG51bWJlciBvZiBmcmVlIHBhcmFtZXRlcnMgaXMgfFZ8KDEgKyBubSArIGgpICsgaCgxICsgKG4g4oiSIDEpbSkgWy4uLl0gRm9yIGV4YW1wbGUsIGNvbnNpZGVyIHRoZSBmb2xsb3dpbmcgYXJjaGl0ZWN0dXJlIHVzZWQgaW4gdGhlIGV4cGVyaW1lbnRzIG9uIHRoZSBBUCAoQXNzb2NpYXRlZCBQcmVzcykgbmV3cyBkYXRhOiB0aGUgdm9jYWJ1bGFyeSBzaXplIGlzIHxWfCA9IDE3LDk2NCwgdGhlIG51bWJlciBvZiBoaWRkZW4gdW5pdHMgaXMgaCA9IDYwLCB0aGUgb3JkZXIgb2YgdGhlIG1vZGVsIGlzIG4gPSA2LCB0aGUgbnVtYmVyIG9mIHdvcmQgZmVhdHVyZXMgaXMgbSA9IDEwMCIiCgpBUCBOZXdzOiBuPTYsIGg9NjAsIG09MTAwLCB8Vnw9MTc5NjQKMTc5NjQqKDErNioxMDArNjApKzYwKigxKyg2LTEpKjEwMCk9MTE5MDQyNjQiLDE2NjY4NjkyMDAwMDAwMDAuMCwiIiJGb3IgZXhhbXBsZSwgY29uc2lkZXIgdGhlIGZvbGxvd2luZyBhcmNoaXRlY3R1cmUgdXNlZCBpbiB0aGUgZXhwZXJpbWVudHMgb24gdGhlIEFQIChBc3NvY2lhdGVkIFByZXNzKSBuZXdzIGRhdGE6IHRoZSB2b2NhYnVsYXJ5IHNpemUgaXMgfFZ8ID0gMTcsOTY0LCB0aGUgbnVtYmVyIG9mIGhpZGRlbiB1bml0cyBpcyBoID0gNjAsIHRoZSBvcmRlciBvZiB0aGUgbW9kZWwgaXMgbiA9IDYsIHRoZSBudW1iZXIgb2Ygd29yZCBmZWF0dXJlcyBpcyBtID0gMTAwLiBUaGUgdG90YWwgbnVtYmVyIG9mIG51bWVyaWNhbCBvcGVyYXRpb25zIHRvIHByb2Nlc3MgYSBzaW5nbGUgdHJhaW5pbmcgZXhhbXBsZSBpcyBhcHByb3hpbWF0ZWx5IHxWfCgxK25tK2gpK2goMStubSkrbm0iIgoKQVAgTmV3czogbj02LCBoPTYwLCBtPTEwMCwgfFZ8PTE3OTY0LCBkYXRhc2V0PTEzOTk0NTI4LCBlcG9jaHM9NQpGb3J3YXJkIEZMT1A6IDE3OTY0KigxKzYqMTAwKzYwKSs2MCooMSs2KjEwMCkrNioxMDA9MTE5MTA4NjQKQWRqdXN0aW5nIGZvciBiYWNrd2FyZCBwYXNzIHdpdGggMToxIHJhdGlvLCBhcyB0aGUgYnkgZmFyIGxhcmdlc3QgbGF5ZXIgKGVtYmVkZGluZykgZG9lc24ndCByZXF1aXJlIGdyYWRpZW50cyB3LnIudC4gaW5wdXRzLgpUb3RhbCBGTE9QOiAyKjExOTEwODY0KjEzOTk0NTI4KjU9MS42NjY4NjkyZSsxNSIsMTM5OTQ1MjgsIiIiQ29tcGFyYXRpdmUgZXhwZXJpbWVudHMgd2VyZSBwZXJmb3JtZWQgb24gdGhlIEJyb3duIGNvcnB1cyB3aGljaCBpcyBhIHN0cmVhbSBvZiAxLDE4MSwwNDEgd29yZHMsIGZyb20gYSBsYXJnZSB2YXJpZXR5IG9mIEVuZ2xpc2ggdGV4dHMgYW5kIGJvb2tzLiBUaGUgZmlyc3QgODAwLDAwMCB3b3JkcyB3ZXJlIHVzZWQgZm9yIHRyYWluaW5nLCB0aGUgZm9sbG93aW5nIDIwMCwwMDAgZm9yIHZhbGlkYXRpb24gKG1vZGVsIHNlbGVjdGlvbiwgd2VpZ2h0IGRlY2F5LCBlYXJseSBzdG9wcGluZykgYW5kIHRoZSByZW1haW5pbmcgMTgxLDA0MSBmb3IgdGVzdGluZy4gVGhlIG51bWJlciBvZiBkaWZmZXJlbnQgd29yZHMgaXMgNDcsNTc4IChpbmNsdWRpbmcgcHVuY3R1YXRpb24sIGRpc3Rpbmd1aXNoaW5nIGJldHdlZW4gdXBwZXIgYW5kIGxvd2VyIGNhc2UsIGFuZCBpbmNsdWRpbmcgdGhlIHN5bnRhY3RpY2FsIG1hcmtzIHVzZWQgdG8gc2VwYXJhdGUgdGV4dHMgYW5kIHBhcmFncmFwaHMpLiBSYXJlIHdvcmRzIHdpdGggZnJlcXVlbmN5IOKJpCAzIHdlcmUgbWVyZ2VkIGludG8gYSBzaW5nbGUgc3ltYm9sLCByZWR1Y2luZyB0aGUgdm9jYWJ1bGFyeSBzaXplIHRvIHxWfCA9IDE2LDM4My4iIiIsLCwsLENvbmZpZGVudCwsLCwsQ2FuYWRhLCwsLCwsMjAyNi0wMi0xMSAxOToyNjoyNyswMDowMCwsLCwsLEFjYWRlbWlhLCwsLCwsLCwsLCxUcnVlLCxPcGVyYXRpb24gY291bnRpbmcsLCwsLApMREEsTGFuZ3VhZ2UsRG9jdW1lbnQgY2xhc3NpZmljYXRpb24sU3RhbmZvcmQgVW5pdmVyc2l0eSwiRGF2aWQgTS4gQmxlaSwgQW5kcmV3IFkuIE5nLCBNaWNoYWVsIEkuIEpvcmRhbiIsMjAwMy0wMi0wMixMYXRlbnQgRGlyaWNobGV0IEFsbG9jYXRpb24saHR0cHM6Ly9qbWxyLm9yZy9wYXBlcnMvdm9sdW1lMy9ibGVpMDNhL2JsZWkwM2EucGRmLDM4NzI0LjAsSGlnaGx5IGNpdGVkLCwsLCwsLE11bHRpcGxlIGV4cGVyaW1lbnRzIHdpdGggZGlmZmVyZW50IHRhc2tzIGFuZCBkYXRhc2V0cywsLCwsVW5rbm93biwsLCwsVW5pdGVkIFN0YXRlcyBvZiBBbWVyaWNhLCwsLCwsMjAyNS0xMS0yOCAxMTo1Mzo1OSswMDowMCwsLCwsLEFjYWRlbWlhLCwsLCwsLCwsLCwsLCwsLCwsClN0YXRpc3RpY2FsIFNoYXBlIENvbnN0ZWxsYXRpb25zLFZpc2lvbixJbWFnZSBjbGFzc2lmaWNhdGlvbixDYWxpZm9ybmlhIEluc3RpdHV0ZSBvZiBUZWNobm9sb2d5LCJNLiBXZWJlciwgTS4gV2VsbGluZywgYW5kIFAuIFBlcm9uYSIsMjAwMy0wMS0wMSxVbnN1cGVydmlzZWQgTGVhcm5pbmcgb2YgTW9kZWxzIGZvciBSZWNvZ25pdGlvbixodHRwczovL2xpbmsuc3ByaW5nZXIuY29tL2NvbnRlbnQvcGRmLzEwLjEwMDcvMy01NDAtNDUwNTQtOF8yLnBkZiw5NDkuMCxIaXN0b3JpY2FsIHNpZ25pZmljYW5jZSwsLCwsLCwsLCwsLFVua25vd24sLCwsLFVuaXRlZCBTdGF0ZXMgb2YgQW1lcmljYSwsLCwsLDIwMjUtMTEtMjggMTE6NTM6NTkrMDA6MDAsLCwsLCxBY2FkZW1pYSwsLCwsLCwsLCwsLCwsLCwsLApXZWIgbWluaW5nICsgRGVjaXNpb24gdHJlZSByZWNvbW1lbmRlcixSZWNvbW1lbmRhdGlvbixSZWNvbW1lbmRlciBzeXN0ZW0sS29yZWEgQWR2YW5jZWQgSW5zdGl0dXRlIG9mIFNjaWVuY2UgYW5kIFRlY2hub2xvZ3kgKEtBSVNUKSwiWUggQ2hvLCBKSyBLaW0sIFNIIEtpbSIsMjAwMi0xMC0wMSxBIHBlcnNvbmFsaXplZCByZWNvbW1lbmRlciBzeXN0ZW0gYmFzZWQgb24gd2ViIHVzYWdlIG1pbmluZyBhbmQgZGVjaXNpb24gdHJlZSBpbmR1Y3Rpb24saHR0cHM6Ly9yZWFkZXIuZWxzZXZpZXIuY29tL3JlYWRlci9zZC9waWkvUzA5NTc0MTc0MDIwMDA1MjA/dG9rZW49MTU1QjZEMTkzNzk4MkQ3RDAyNzFBRkQxQ0ZCMDM0REZEN0YzRDFERTgxNkI2NkMwMjVFQkM5RDBBMzA1QkE2REE2ODVERDYyOTg5REMwNTI0NkM3OTRDQUM3NENEQUVGJm9yaWdpblJlZ2lvbj11cy1lYXN0LTEmb3JpZ2luQ3JlYXRpb249MjAyMjAzMjUyMzU0NDEsNjU2LjAsLCwsLCwsLCwsLCwsVW5rbm93biwsLCwsS29yZWEgKFJlcHVibGljIG9mKSwsLCwsLDIwMjUtMTEtMjggMTE6NTM6NTkrMDA6MDAsLCwsLCxBY2FkZW1pYSwsLCwsLCwsLCwsLCwsLCwsLApNYXhpbXVtIEVudHJvcHkgTW9kZWxzIGZvciBtYWNoaW5lIHRyYW5zbGF0aW9uLExhbmd1YWdlLFRyYW5zbGF0aW9uLCJVbml2ZXJzaXR5IG9mIFNvdXRoZXJuIENhbGlmb3JuaWEsUldUSCBBYWNoZW4gVW5pdmVyc2l0eSIsRnJhbnogSm9zZWYgT2NoIGFuZCBIZXJtYW5uIE5leSwyMDAyLTA3LTA2LERpc2NyaW1pbmF0aXZlIFRyYWluaW5nIGFuZCBNYXhpbXVtIEVudHJvcHkgTW9kZWxzIGZvciBTdGF0aXN0aWNhbCBNYWNoaW5lIFRyYW5zbGF0aW9uLGh0dHBzOi8vYWNsYW50aG9sb2d5Lm9yZy9QMDItMTAzOC8sMTQxMy4wLCwsLCwsLDU4MDczLCJbV09SRFNdClRhYmxlIDEiLCwsLCwsLCwsLCJVbml0ZWQgU3RhdGVzIG9mIEFtZXJpY2EsR2VybWFueSIsLCwsLCwyMDI1LTExLTI4IDExOjUzOjU5KzAwOjAwLCwsLCwsIkFjYWRlbWlhLEFjYWRlbWlhIiwsLCwsLCwsLCwsLCwsLCwsLApUYWdnaW5nIHZpYSBWaXRlcmJpIERlY29kaW5nLExhbmd1YWdlLCJCaW5hcnkgY2xhc3NpZmljYXRpb24sUGFydC1vZi1zcGVlY2ggdGFnZ2luZyIsQVQmVCxNaWNoYWVsIENvbGxpbnMsMjAwMi0wNi0wMSxEaXNjcmltaW5hdGl2ZSBUcmFpbmluZyBNZXRob2RzIGZvciBIaWRkZW4gTWFya292IE1vZGVsczogVGhlb3J5IGFuZCBFeHBlcmltZW50cyB3aXRoIFBlcmNlcHRyb24gQWxnb3JpdGhtcyxodHRwczovL2RsLmFjbS5vcmcvZG9pLzEwLjMxMTUvMTExODY5My4xMTE4Njk0LDI1ODIuMCwsLCwsLCw5MjkwMDAsLCwsLCxVbmtub3duLCwsLCxVbml0ZWQgU3RhdGVzIG9mIEFtZXJpY2EsLCwsLCwyMDI1LTExLTI4IDExOjUzOjU5KzAwOjAwLCwsLCwsSW5kdXN0cnksLCwsLCwsLCwsLCwsLCwsLCwKTkVBVCxPdGhlcixQb2xlIGJhbGFuY2luZyxVVCBBdXN0aW4sIktlbm5ldGggTy4gU3RhbmxleSwgUmlzdG8gTWlpa2t1bGFpbmVuIiwyMDAyLTA2LTAxLEV2b2x2aW5nIE5ldXJhbCBOZXR3b3JrcyB0aHJvdWdoIEF1Z21lbnRpbmcgVG9wb2xvZ2llcyAsaHR0cHM6Ly9kaXJlY3QubWl0LmVkdS9ldmNvL2FydGljbGUvMTAvMi85OS8xMTIzL0V2b2x2aW5nLU5ldXJhbC1OZXR3b3Jrcy10aHJvdWdoLUF1Z21lbnRpbmcsMzYwOC4wLCwsLCwsLCwsLCwsLFVua25vd24sIkFuIGltcG9ydGFudCBxdWVzdGlvbiBpbiBuZXVyb2V2b2x1dGlvbiBpcyBob3cgdG8gZ2FpbiBhbiBhZHZhbnRhZ2UgZnJvbSBldm9sdmluZyBuZXVyYWwgbmV0d29yayB0b3BvbG9naWVzIGFsb25nIHdpdGggd2VpZ2h0cy4gV2UgcHJlc2VudCBhIG1ldGhvZCwgTmV1cm9Fdm9sdXRpb24gb2YgQXVnbWVudGluZyBUb3BvbG9naWVzIChORUFUKSwgd2hpY2ggb3V0cGVyZm9ybXMgdGhlIGJlc3QgZml4ZWQtdG9wb2xvZ3kgbWV0aG9kIG9uIGEgY2hhbGxlbmdpbmcgYmVuY2htYXJrIHJlaW5mb3JjZW1lbnQgbGVhcm5pbmcgdGFzay4gV2UgY2xhaW0gdGhhdCB0aGUgaW5jcmVhc2VkIGVmZmljaWVuY3kgaXMgZHVlIHRvICgxKSBlbXBsb3lpbmcgYSBwcmluY2lwbGVkIG1ldGhvZCBvZiBjcm9zc292ZXIgb2YgZGlmZmVyZW50IHRvcG9sb2dpZXMsICgyKSBwcm90ZWN0aW5nIHN0cnVjdHVyYWwgaW5ub3ZhdGlvbiB1c2luZyBzcGVjaWF0aW9uLCBhbmQgKDMpIGluY3JlbWVudGFsbHkgZ3Jvd2luZyBmcm9tIG1pbmltYWwgc3RydWN0dXJlLiBXZSB0ZXN0IHRoaXMgY2xhaW0gdGhyb3VnaCBhIHNlcmllcyBvZiBhYmxhdGlvbiBzdHVkaWVzIHRoYXQgZGVtb25zdHJhdGUgdGhhdCBlYWNoIGNvbXBvbmVudCBpcyBuZWNlc3NhcnkgdG8gdGhlIHN5c3RlbSBhcyBhIHdob2xlIGFuZCB0byBlYWNoIG90aGVyLiBXaGF0IHJlc3VsdHMgaXMgc2lnbmlmaWNhbnRseSBmYXN0ZXIgbGVhcm5pbmcuIE5FQVQgaXMgYWxzbyBhbiBpbXBvcnRhbnQgY29udHJpYnV0aW9uIHRvIEdBcyBiZWNhdXNlIGl0IHNob3dzIGhvdyBpdCBpcyBwb3NzaWJsZSBmb3IgZXZvbHV0aW9uIHRvIGJvdGggb3B0aW1pemUgYW5kIGNvbXBsZXhpZnkgc29sdXRpb25zIHNpbXVsdGFuZW91c2x5LCBvZmZlcmluZyB0aGUgcG9zc2liaWxpdHkgb2YgZXZvbHZpbmcgaW5jcmVhc2luZ2x5IGNvbXBsZXggc29sdXRpb25zIG92ZXIgZ2VuZXJhdGlvbnMsIGFuZCBzdHJlbmd0aGVuaW5nIHRoZSBhbmFsb2d5IHdpdGggYmlvbG9naWNhbCBldm9sdXRpb24uIiwsLCxVbml0ZWQgU3RhdGVzIG9mIEFtZXJpY2EsLCwsLCwyMDI2LTAxLTAxIDE0OjAzOjQ3KzAwOjAwLCwsLCwsQWNhZGVtaWEsLCwsLCwsLCwsLCwsLCwsLCwKSm9pbnQgUHJvYmFiaWxpdHkgTWFjaGluZSBUcmFuc2xhdGlvbixMYW5ndWFnZSxUcmFuc2xhdGlvbixVbml2ZXJzaXR5IG9mIFNvdXRoZXJuIENhbGlmb3JuaWEsIkRhbmllbCBNYXJjdSwgV2lsbGlhbSBXb25nIiwyMDAyLTA2LTAxLCJBIFBocmFzZS1CYXNlZCwgSm9pbnQgUHJvYmFiaWxpdHkgTW9kZWwgZm9yIFN0YXRpc3RpY2FsIE1hY2hpbmUgVHJhbnNsYXRpb24iLGh0dHBzOi8vZGwuYWNtLm9yZy9kb2kvMTAuMzExNS8xMTE4NjkzLjExMTg3MTEsNjIzLjAsLCwsLCwsMTAwMDAwLCJbV09SRFNdCiIiVG8gZXZhbHVhdGUgb3VyIHN5c3RlbSwgd2UgdHJhaW5lZCBbLi4uXSBvdXIgam9pbnQKcHJvYmFiaWxpdHkgbW9kZWwgb24gYSBGcmVuY2gtRW5nbGlzaCBwYXJhbGxlbCBjb3JwdXMgb2YgMTAwLDAwMCBzZW50ZW5jZSBwYWlycyBmcm9tIHRoZSBIYW5zYXJkIGNvcnB1cy4gVGhlIHNlbnRlbmNlcyBpbiB0aGUgY29ycHVzIHdlcmUgYXQgbW9zdAoyMCB3b3JkcyBsb25nLiBUaGUgRW5nbGlzaCBzaWRlIGhhZCBhIHRvdGFsIG9mIDEsMDczLDQ4MCB3b3JkcyAoMjEsNDg0IHVuaXF1ZSB0b2tlbnMpLiBUaGUgRnJlbmNoIHNpZGUgaGFkIGEgdG90YWwgb2YgMSwxNzcsMTQzIHdvcmRzICgyOCwxMzIKdW5pcXVlIHRva2VucykiIiIsLCwsLCwsLCwsVW5pdGVkIFN0YXRlcyBvZiBBbWVyaWNhLCwsLCwsMjAyNS0xMS0yOCAxMTo1Mzo1OSswMDowMCwsLCwsLEFjYWRlbWlhLCwsLCwsLCwsLCwsLCwsLCwsClRodW1icyBVcD8sTGFuZ3VhZ2UsU2VudGltZW50IGNsYXNzaWZpY2F0aW9uLCJDb3JuZWxsIFVuaXZlcnNpdHksSUJNIiwiQm8gUGFuZywgTGlsbGlhbiBMZWUsIFNoaXZha3VtYXIgVmFpdGh5YW5hdGhhbiIsMjAwMi0wNS0yOCxUaHVtYnMgdXA/IFNlbnRpbWVudCBDbGFzc2lmaWNhdGlvbiB1c2luZyBNYWNoaW5lIExlYXJuaW5nIFRlY2huaXF1ZXMsaHR0cHM6Ly9hcnhpdi5vcmcvYWJzL2NzLzAyMDUwNzAsMTA2NTYuMCxIaWdobHkgY2l0ZWQsLCwsLCwxNDAwLCJ5aWVsZGluZyBhIGNvcnB1cyBvZiA3NTIgbmVnYXRpdmUgYW5kCjEzMDEgcG9zaXRpdmUgcmV2aWV3cyIsLCwsLCwsLCwsIlVuaXRlZCBTdGF0ZXMgb2YgQW1lcmljYSxVbml0ZWQgU3RhdGVzIG9mIEFtZXJpY2EiLCwsLCwsMjAyNS0xMS0yOCAxMTo1Mzo1OSswMDowMCwsLCwsLCJBY2FkZW1pYSxJbmR1c3RyeSIsLCwsLCwsLCwsLCwsLCwsLCwKRGVjaXNpb24gdHJlZSAoY2xhc3NpZmljYXRpb24pLFZpc2lvbixGYWNlIHJlY29nbml0aW9uLCJNaXRzdWJpc2hpIEVsZWN0cmljIFJlc2VhcmNoIExhYnMsQ29tcGFxIENSTCIsIlAuIFZpb2xhLCBNLiBKb25lcyIsMjAwMS0xMi0wOCxSYXBpZCBvYmplY3QgZGV0ZWN0aW9uIHVzaW5nIGEgYm9vc3RlZCBjYXNjYWRlIG9mIHNpbXBsZSBmZWF0dXJlcyxodHRwczovL3d3dy5jcy5jbXUuZWR1L35lZnJvcy9jb3Vyc2VzL0xCTVYwNy9QYXBlcnMvdmlvbGEtY3Zwci0wMS5wZGYsMjM0NDkuMCxIaWdobHkgY2l0ZWQsLDEyMDAwLjAsIkl0ZXJhdGl2ZWx5IGxlYXJucyBkZWNpc2lvbiB0cmVlIGZlYXR1cmVzLCB3aGVyZSBlYWNoIGZlYXR1cmUgaGFzIDIgcGFyYW1ldGVycyAodGhyZXNob2xkIGFuZCBwYXJpdHkpLiBUaGV5IGxlYXJuIDYwMDAgZmVhdHVyZXMgdG90YWw6ICIiVGhlIGNvbXBsZXRlIGZhY2UgZGV0ZWN0aW9uIGNhc2NhZGUgaGFzIDM4IHN0YWdlcyB3aXRoIG92ZXIKNjAwMCBmZWF0dXJlcyIiCgpBZGRpdGlvbmFsIHdlaWdodHMgKHNlZSBUYWJsZSAxKSBhcmUgYSB0ZW1wb3JhcnkgdmFyaWFibGUgb2YgdGhlIG9wdGltaXphdGlvbiBhbmQgbm90IHBhcnQgb2YgdGhlIGZpbmFsIG1vZGVsLiAiLDYzMDAwMDAwMDAwMDAwLjAsIgpUaGUgdHJhaW5pbmcgY29tcHV0ZSBjYW4gYmUgdGVkaW91c2x5IHdvcmtlZCBvdXQgZnJvbSB0aGUgcHNldWRvY29kZS4gSSB0aGluayBmb3IgZGF0YXNldCBzaXplIEQsIG51bWJlciBvZiBmaWx0ZXJzIFQsIHRoZSB0cmFpbmluZyBjb21wdXRlIGlzIHJvdWdobHkgMTgwayAqIEQgKiAzICogVCA9IDYuM2UxMyBGTE9QcwoKVGhlIHRyYWluaW5nIGV2YWx1YXRlcyBlYWNoIG9mIDE4MGsgY2FuZGlkYXRlIGZlYXR1cmVzIGF0IGVhY2ggc3RlcCwgcmVwZWF0ZWQgZm9yIDYwMDAgc3RlcHMgKGFzIDEgZmVhdHVyZSBpcyBzZWxlY3RlZCBwZXIgcm91bmQpLiAKVGhlIG9wZXJhdGlvbnMgZm9yIG9uZSBmZWF0dXJlIGV2YWx1YXRpb24gYXJlIHVuY2xlYXIsIGJ1dCBzaG91bGQgYmUgbG93ICh0aGV5IG9ubHkgY29tcGFyZSBzcGVjaWZpYyBpbnRlZ2VyIHBvc2l0aW9ucyBpbiB0aGUgaW1hZ2UpLiBFc3RpbWF0ZWQgYXQgMTBvcC4gCjE4MDAwMCo2MDAwKjEwKjE0NDYwPTEuNTYxNjhlKzE0Iiw3NTM2MTYsU2VjdGlvbiA1OiA0OTE2IGhhbmQgbGFiZWxlZCBmYWNlcyAgKyA5NTQ0IG5vbi1mYWNlIGltYWdlcyA9IDE0NDYwLCwsLCxMaWtlbHksLCwsLCJVbml0ZWQgU3RhdGVzIG9mIEFtZXJpY2EsVW5pdGVkIFN0YXRlcyBvZiBBbWVyaWNhIiwsLCwsLDIwMjYtMDItMTEgMTk6MjM6NDUrMDA6MDAsLCwsLCwiSW5kdXN0cnksSW5kdXN0cnkiLCwsLCwsLCwsLCxUcnVlLCxPcGVyYXRpb24gY291bnRpbmcsLCwsLApHcmFkaWVudCBCb29zdGluZyBNYWNoaW5lLE1hdGhlbWF0aWNzLCJQYXR0ZXJuIGNsYXNzaWZpY2F0aW9uLEJpbmFyeSBjbGFzc2lmaWNhdGlvbixSZWdyZXNzaW9uIixTdGFuZm9yZCBVbml2ZXJzaXR5LEplcm9tZSBILiBGcmllZG1hbiwyMDAxLTEwLTAxLEdyZWVkeSBmdW5jdGlvbiBhcHByb3hpbWF0aW9uOiBBIGdyYWRpZW50IGJvb3N0aW5nIG1hY2hpbmUsaHR0cHM6Ly9wcm9qZWN0ZXVjbGlkLm9yZy9qb3VybmFscy9hbm5hbHMtb2Ytc3RhdGlzdGljcy92b2x1bWUtMjkvaXNzdWUtNS9HcmVlZHktZnVuY3Rpb24tYXBwcm94aW1hdGlvbi1BLWdyYWRpZW50LWJvb3N0aW5nbWFjaGluZS8xMC4xMjE0L2Fvcy8xMDEzMjAzNDUxLmZ1bGwsMTc4OTEuMCxIaWdobHkgY2l0ZWQsLCwsLCw1MDAwLCwsLCwsVW5rbm93biwsLCwsVW5pdGVkIFN0YXRlcyBvZiBBbWVyaWNhLCwsLCwsMjAyNS0xMS0yOCAxMTo1Mzo1OSswMDowMCwsLCwsLEFjYWRlbWlhLCwsLCwsLCwsLCwsLCwsLCwsCkltbWVkaWF0ZSB0cmloZWFkLExhbmd1YWdlLExhbmd1YWdlIG1vZGVsaW5nLEJyb3duIFVuaXZlcnNpdHksRXVnZW5lIENoYXJuaWFrLDIwMDEtMDctMDYsSW1tZWRpYXRlLUhlYWQgUGFyc2luZyBmb3IgTGFuZ3VhZ2UgTW9kZWxzLGh0dHBzOi8vZGwuYWNtLm9yZy9kb2kvMTAuMzExNS8xMDczMDEyLjEwNzMwMjksNDIyLjAsU09UQSBpbXByb3ZlbWVudCwiIiJUaGUgcGVycGxleGl0eSBmb3IgYm90aCBvZiB0aGVzZSBtb2RlbHMgc2lnbmlmaWNhbnRseSBpbXByb3ZlIHVwb24gdGhlIHRyaWdyYW0gbW9kZWwgYmFzZS1saW5lIGFzIHdlbGwgYXMgdGhlIGJlc3QgcHJldmlvdXMgZ3JhbW1hciBiYXNlZCBsYW5ndWFnZSBtb2RlbCIiCgpJIGRvbid0IHNlZSBhbnkgc3RhbmRhcmQgYmVuY2htYXJrIHRoYXQgdGhleSBjbGFpbSBTT1RBIG9uIiwsLCwsLCwsLCwsVW5rbm93biwiV2UgcHJlc2VudCB0d28gbGFuZ3VhZ2UgbW9kZWxzIGJhc2VkIHVwb24gYW4gIiJpbW1lZGlhdGUtaGVhZCIiIHBhcnNlciAtLS0gb3VyIG5hbWUgZm9yIGEgcGFyc2VyIHRoYXQgY29uZGl0aW9ucyBhbGwgZXZlbnRzIGJlbG93IGEgY29uc3RpdHVlbnQgYyB1cG9uIHRoZSBoZWFkIG9mIGMuIFdoaWxlIGFsbCBvZiB0aGUgbW9zdCBhY2N1cmF0ZSBzdGF0aXN0aWNhbCBwYXJzZXJzIGFyZSBvZiB0aGUgaW1tZWRpYXRlLWhlYWQgdmFyaWV0eSwgbm8gcHJldmlvdXMgZ3JhbW1hdGljYWwgbGFuZ3VhZ2UgbW9kZWwgdXNlcyB0aGlzIHRlY2hub2xvZ3kuIFRoZSBwZXJwbGV4aXR5IGZvciBib3RoIG9mIHRoZXNlIG1vZGVscyBzaWduaWZpY2FudGx5IGltcHJvdmUgdXBvbiB0aGUgdHJpZ3JhbSBtb2RlbCBiYXNlLWxpbmUgYXMgd2VsbCBhcyB0aGUgYmVzdCBwcmV2aW91cyBncmFtbWFyLWJhc2VkIGxhbmd1YWdlIG1vZGVsLiBGb3IgdGhlIGJldHRlciBvZiBvdXIgdHdvIG1vZGVscyB0aGVzZSBpbXByb3ZlbWVudHMgYXJlIDI0JSBhbmQgMTQlIHJlc3BlY3RpdmVseS4gV2UgYWxzbyBzdWdnZXN0IHRoYXQgaW1wcm92ZW1lbnQgb2YgdGhlIHVuZGVybHlpbmcgcGFyc2VyIHNob3VsZCBzaWduaWZpY2FudGx5IGltcHJvdmUgdGhlIG1vZGVsJ3MgcGVycGxleGl0eSBhbmQgdGhhdCBldmVuIGluIHRoZSBuZWFyIHRlcm0gdGhlcmUgaXMgYSBsb3Qgb2YgcG90ZW50aWFsIGZvciBpbXByb3ZlbWVudCBpbiBpbW1lZGlhdGUtaGVhZCBsYW5ndWFnZSBtb2RlbHMuIiwsLCxVbml0ZWQgU3RhdGVzIG9mIEFtZXJpY2EsLCwsLCwyMDI1LTExLTI4IDExOjUzOjU5KzAwOjAwLCwsLCwsQWNhZGVtaWEsLCwsLCwsLCwsLCwsLCwsLCwKUmVzdHJpY3RlZCBCb2x0em1hbm4gbWFjaGluZSBmb3IgRmFjZSBSZWNvZ25pdGlvbixWaXNpb24sRmFjZSByZWNvZ25pdGlvbiwiVW5pdmVyc2l0eSBvZiBUb3JvbnRvLFVuaXZlcnNpdHkgQ29sbGVnZSBMb25kb24gKFVDTCkiLCJZZWUgV2h5ZSBUZWgsIEdlb2ZmcmV5IEUuIEhpbnRvbiIsMjAwMS0wNC0wMSxSYXRlLWNvZGVkIFJlc3RyaWN0ZWQgQm9sdHptYW5uIE1hY2hpbmVzIGZvciBGYWNlIFJlY29nbml0aW9uICxodHRwczovL3Byb2NlZWRpbmdzLm5ldXJpcHMuY2MvcGFwZXJfZmlsZXMvcGFwZXIvMjAwMC9oYXNoL2MzNjZjMmM5N2Q0N2IwMmIyNGMzZWNhZGU0YzQwYTAxLUFic3RyYWN0Lmh0bWwsLCwsLCwsLCwiIiJPdXIgdmVyc2lvbiBvZiB0aGUgRkVSRVQgZGF0YWJhc2UgY29udGFpbmVkIDEwMDIgZnJvbnRhbCBmYWNlIGltYWdlcyBvZiA0MjkgaW5kaXZpZHVhbHMgdGFrZW4gb3ZlciBhIHBlcmlvZCBvZiBhIGZldyB5ZWFycyB1bmRlciB2YXJ5aW5nIGxpZ2h0aW5nIGNvbmRpdGlvbnMuIE9mIHRoZXNlIGltYWdlcywgODE4IGFyZSB1c2VkIGFzIGJvdGggdGhlIGdhbGxlcnkgYW5kIHRoZSB0cmFpbmluZyBzZXQiIiIsLCwsLENvbmZpZGVudCwiV2UgZGVzY3JpYmUgYSBuZXVyYWxseS1pbnNwaXJlZCwgdW5zdXBlcnZpc2VkIGxlYXJuaW5nIGFsZ29yaXRobSB0aGF0IGJ1aWxkcyBhIG5vbi1saW5lYXIgZ2VuZXJhdGl2ZSBtb2RlbCBmb3IgcGFpcnMgb2YgZmFjZSBpbWFnZXMgZnJvbSB0aGUgc2FtZSBpbmRpdmlkdWFsLiBJbmRpdmlkdWFscyBhcmUgdGhlbiByZWNvZ25pemVkIGJ5IGZpbmRpbmcgdGhlIGhpZ2hlc3QgcmVsYXRpdmUgcHJvYmFiaWxpdHkgcGFpciBhbW9uZyBhbGwgcGFpcnMgdGhhdCBjb25zaXN0IG9mIGEgdGVzdCBpbWFnZSBhbmQgYW4gaW1hZ2Ugd2hvc2UgaWRlbnRpdHkgaXMga25vd24uIE91ciBtZXRob2QgY29tcGFyZXMgZmF2b3JhYmx5IHdpdGggb3RoZXIgbWV0aG9kcyBpbiB0aGUgbGl0ZXJhdHVyZS4gVGhlIGdlbmVyYXRpdmUgbW9kZWwgY29uc2lzdHMgb2YgYSBzaW5nbGUgbGF5ZXIgb2YgcmF0ZS1jb2RlZCwgbm9uLWxpbmVhciBmZWF0dXJlIGRldGVjdG9ycyBhbmQgaXQgaGFzIHRoZSBwcm9wZXJ0eSB0aGF0LCBnaXZlbiBhIGRhdGEgdmVjdG9yLCB0aGUgdHJ1ZSBwb3N0ZXJpb3IgcHJvYmFiaWxpdHkgZGlzdHJpYnV0aW9uIG92ZXIgdGhlIGZlYXR1cmUgZGV0ZWN0b3IgYWN0aXZpdGllcyBjYW4gYmUgaW5mZXJyZWQgcmFwaWRseSB3aXRob3V0IGl0ZXJhdGlvbiBvciBhcHByb3hpbWF0aW9uLiBUaGUgd2VpZ2h0cyBvZiB0aGUgZmVhdHVyZSBkZXRlY3RvcnMgYXJlIGxlYXJuZWQgYnkgY29tKGNpZDoxNzMpIHBhcmluZyB0aGUgY29ycmVsYXRpb25zIG9mIHBpeGVsIGludGVuc2l0aWVzIGFuZCBmZWF0dXJlIGFjdGl2YXRpb25zIGluIHR3byBwaGFzZXM6IFdoZW4gdGhlIG5ldHdvcmsgaXMgb2JzZXJ2aW5nIHJlYWwgZGF0YSBhbmQgd2hlbiBpdCBpcyBvYnNlcnZpbmcgcmVjb25zdHJ1Y3Rpb25zIG9mIHJlYWwgZGF0YSBnZW5lcmF0ZWQgZnJvbSB0aGUgZmVhdHVyZSBhY3RpdmF0aW9ucy4iLCwsLCJDYW5hZGEsVW5pdGVkIEtpbmdkb20gb2YgR3JlYXQgQnJpdGFpbiBhbmQgTm9ydGhlcm4gSXJlbGFuZCIsLCwsLCwyMDI1LTExLTI4IDExOjUzOjU5KzAwOjAwLCwsLCwsIkFjYWRlbWlhLEFjYWRlbWlhIiwsLCwsLCwsLCwsLCwsLCwsLApQb0UgTU5JU1QsVmlzaW9uLERpZ2l0IHJlY29nbml0aW9uLFVuaXZlcnNpdHkgQ29sbGVnZSBMb25kb24gKFVDTCksIkd1eSBNYXlyYXosIEdlb2ZmcmV5IEUuIEhpbnRvbiIsMjAwMC0xMS0yOCxSZWNvZ25pemluZyBIYW5kLXdyaXR0ZW4gRGlnaXRzIFVzaW5nIEhpZXJhcmNoaWNhbCBQcm9kdWN0cyBvZiBFeHBlcnRzLGh0dHBzOi8vcHJvY2VlZGluZ3MubmV1cmlwcy5jYy9wYXBlcl9maWxlcy9wYXBlci8yMDAwL2ZpbGUvMWYxYmFhNWI4ZWRhYzc0ZWI0ZWFhMzI5ZjE0YTAzNjEtUGFwZXIucGRmLCxIaXN0b3JpY2FsIHNpZ25pZmljYW5jZSwsMzkyNTMxMC4wLCIxMCBtb2RlbHMsIG9uZSBmb3IgZWFjaCBkaWdpdC4gTGFyZ2VzdCBtb2RlbHM6IDUwMCBlcG9jaHMsIDUwMCBoaWRkZW4gdW5pdHMgKFRhYmxlIDIpCiIiVGhlIGxhcmdlc3QgbmV0d29yayB3YXMgdGhlIGJlc3QsIGV2ZW4gdGhvdWdoIGVhY2ggZGlnaXQgbW9kZWwgY29udGFpbnMgMzkyLDUwMCBwYXJhbWV0ZXJzIHRyYWluZWQgb24gb25seSA0LDQwMCBpbWFnZXMiIgoiInRoZSBjbGFzc2lmaWNhdGlvbiBuZXR3b3JrIGhhZCAzMCBpbnB1dHMgYW5kIHRoZXJlZm9yZSAzMDAgd2VpZ2h0cyBhbmQgMTAgb3V0cHV0IGJpYXNlcy4iIgoKVG90YWw6IDM5MjUw</x:v>
      </x:c>
    </x:row>
    <x:row r="309" ht="18" customHeight="1">
      <x:c r="A309" s="17" t="n">
        <x:v>304</x:v>
      </x:c>
      <x:c r="B309" s="17" t="n">
        <x:v>310</x:v>
      </x:c>
      <x:c r="C309" s="160" t="str">
        <x:v>MCoxMCArIDMxMCA9IDMsOTI1LDMxMCIsNTE4MTAwMDAwMDAwMDAuMCwiRWFjaCBtb2RlbCB3YXMgdHJhaW5lZCBvbiA0NDAwIGV4YW1wbGVzOiAiIlRoZSBsYXJnZXN0IG5ldHdvcmsgd2FzIHRoZSBiZXN0LCBldmVuIHRob3VnaCBlYWNoIGRpZ2l0IG1vZGVsIGNvbnRhaW5zIDM5Miw1MDAgcGFyYW1ldGVycyB0cmFpbmVkIG9uIG9ubHkgNCw0MDAgaW1hZ2VzLiIiCgpUYWJsZSAyLCBsYXJnZXN0IG5ldHdvcmsgdHJhaW5lZCA1MDAgZXBvY2hzLgoxMCAqIDYgKiAzOTI1MDAgKiA0NDAwICogNTAwID0gNTEsODEwLDAwMCwwMDAsMDAwIiw1NDAwMCxUb3RhbCB0cmFpbmluZyBkYXRhIHNpemUgaXMgNjAwMDAgYnV0IHRoZSBzdWJuZXR3b3JrcyB3ZXJlIHRyYWluZWQgb24gc21hbGxlciBzdWJzZXRzLiwsLCwsQ29uZmlkZW50LCJUaGUgcHJvZHVjdCBvZiBleHBlcnRzIGxlYXJuaW5nIHByb2NlZHVyZSBbMV0gY2FuIGRpc2NvdmVyIGEgc2V0IG9mIHN0b2NoYXN0aWMgYmluYXJ5IGZlYXR1cmVzIHRoYXQgY29uc3RpdHV0ZSBhIG5vbi1saW5lYXIgZ2VuZXJhdGl2ZSBtb2RlbCBvZiBoYW5kd3JpdHRlbiBpbWFnZXMgb2YgZGlnaXRzLiBUaGUgcXVhbGl0eSBvZiBnZW5lcmF0aXZlIG1vZGVscyBsZWFybmVkIGluIHRoaXMgd2F5IGNhbiBiZSBhc3Nlc3NlZCBieSBsZWFybmluZyBhIHNlcGFyYXRlIG1vZGVsIGZvciBlYWNoIGNsYXNzIG9mIGRpZ2l0IGFuZCB0aGVuIGNvbXBhcmluZyB0aGUgdW5ub3JtYWxpemVkIHByb2JhYmlsaXRpZXMgb2YgdGVzdCBpbWFnZXMgdW5kZXIgdGhlIDEwIGRpZmZlcmVudCBjbGFzcy1zcGVjaWZpYyBtb2RlbHMuIFRvIGltcHJvdmUgZGlzY3JpbWluYXRpdmUgcGVyZm9ybWFuY2UsIGl0IGlzIGhlbHBmdWwgdG8gbGVhcm4gYSBoaWVyYXJjaHkgb2Ygc2VwYXJhdGUgbW9kZWxzIGZvciBlYWNoIGRpZ2l0IGNsYXNzLiBFYWNoIG1vZGVsIGluIHRoZSBoaWVyYXJjaHkgaGFzIG9uZSBsYXllciBvZiBoaWRkZW4gdW5pdHMgYW5kIHRoZSBudGggbGV2ZWwgbW9kZWwgaXMgdHJhaW5lZCBvbiBkYXRhIHRoYXQgY29uc2lzdHMgb2YgdGhlIGFjdGl2aXRpZXMgb2YgdGhlIGhpZGRlbiB1bml0cyBpbiB0aGUgYWxyZWFkeSB0cmFpbmVkIChuIC0gMSl0aCBsZXZlbCBtb2RlbC4gQWZ0ZXIgdHJhaW5pbmcsIGVhY2ggbGV2ZWwgcHJvZHVjZXMgYSBzZXBhcmF0ZSwgdW5ub3JtYWxpemVkIGxvZyBwcm9iYWJpbHR5IHNjb3JlLiBXaXRoIGEgdGhyZWUtbGV2ZWwgaGllcmFyY2h5IGZvciBlYWNoIG9mIHRoZSAxMCBkaWdpdCBjbGFzc2VzLCBhIHRlc3QgaW1hZ2UgcHJvZHVjZXMgMzAgc2NvcmVzIHdoaWNoIGNhbiBiZSB1c2VkIGFzIGlucHV0cyB0byBhIHN1cGVydmlzZWQsIGxvZ2lzdGljIGNsYXNzaWZpY2F0aW9uIG5ldHdvcmsgdGhhdCBpcyB0cmFpbmVkIG9uIHNlcGFyYXRlIGRhdGEuIE9uIHRoZSBNTklTVCBkYXRhYmFzZSwgb3VyIHN5c3RlbSBpcyBjb21wYXJhYmxlIHdpdGggY3VycmVudCBzdGF0ZS1vZi10aGUtYXJ0IGRpc2NyaW1pbmF0aXZlIG1ldGhvZHMsIGRlbW9uc3RyYXRpbmcgdGhhdCB0aGUgcHJvZHVjdCBvZiBleHBlcnRzIGxlYXJuaW5nIHByb2NlZHVyZSBjYW4gcHJvZHVjZSBlZmZlY3RpdmUgZ2VuZXJhdGl2ZSBtb2RlbHMgb2YgaGlnaC1kaW1lbnNpb25hbCBkYXRhLiIsNTAwLjAsLCxVbml0ZWQgS2luZ2RvbSBvZiBHcmVhdCBCcml0YWluIGFuZCBOb3J0aGVybiBJcmVsYW5kLCwsLCwsMjAyNS0xMS0yOCAxMTo1Mzo1OSswMDowMCwsLCwsLEFjYWRlbWlhLCwsLCwsLCwsLCxUcnVlLCxPcGVyYXRpb24gY291bnRpbmcsLCwsLApOZXVyYWwgTE0sTGFuZ3VhZ2UsTGFuZ3VhZ2UgbW9kZWxpbmcsVW5pdmVyc2l0eSBvZiBNb250cmVhbCAvIFVuaXZlcnNpdMOpIGRlIE1vbnRyw6lhbCwiWW9zaHVhIEJlbmdpbywgUsOpamVhbiBEdWNoYXJtZSwgUGFzY2FsIFZpbmNlbnQsIENocmlzdGlhbiBKYW52aW4iLDIwMDAtMTEtMjgsQSBOZXVyYWwgUHJvYmFiaWxpc3RpYyBMYW5ndWFnZSBNb2RlbCxodHRwczovL3BhcGVycy5uaXBzLmNjL3BhcGVyX2ZpbGVzL3BhcGVyLzIwMDAvZmlsZS83MjhmMjA2YzJhMDFiZjU3MmI1OTQwZDdkOWE4ZmE0Yy1QYXBlci5wZGYsNzYzNy4wLCJUcmFpbmluZyBjb3N0LEhpc3RvcmljYWwgc2lnbmlmaWNhbmNlLEhpZ2hseSBjaXRlZCIsLDY5MDY5ODAuMCwiKDMwOTU5KjEwMCkgKyAoOCoxMDAqMTIwKSArICgxMjAqMzA5NTkpID0gNiw5MDYsOTgwCiIiVGhpcyBpcyBvYnRhaW5lZCB3aXRoIGEgbmV0d29yayB3aXRoIHRoZSBkaXJlY3QgYXJjaGl0ZWN0dXJlLCAxMDAgcmFuZG9tbHkgaW5pdGlhbGl6ZWQgd29yZHMgZmVhdHVyZXMsIDEyMCBoaWRkZW4gdW5pdHMsIGFuZCBuID0gOCB3b3JkcyBvZiBjb250ZXh0LiIiCiIiVGhlIEhhbnNhcmQgY29ycHVzIChDYW5hZGlhbiBwYXJsaWFtZW50IHByb2NlZWRpbmdzLCBGcmVuY2ggdmVyc2lvbikgaXMgYSBzdHJlYW0gb2YgYWJvdXQgMzQgbWlsbGlvbiB3b3Jkcywgb2Ygd2hpY2ggMzIgbWlsbGlvbnMgKHNldCBBKSB3YXMgdXNlZCBmb3IgdHJhaW5pbmcsIDEuMSBtaWxsaW9uIChzZXQgQikgd2FzIHVzZWQgZm9yIHZhbGlkYXRpb24sIGFuZCAxLjIgbWlsbGlvbiAoc2V0IEMpIHdhcyB1c2VkIGZvciBvdXQtb2Ytc2FtcGxlIHRlc3RzLiBUaGUgb3JpZ2luYWwgZGF0YSBoYXMgMTA2LCA5MzYgZGlmZmVyZW50IHdvcmRzLCBhbmQgdGhvc2Ugd2l0aCBmcmVxdWVuY3kgPD0gMTAgd2VyZSBtZXJnZWQgaW50byBhIHNpbmdsZSB0b2tlbiwgeWllbGRpbmcgSVZJID0gMzAsOTU5IGRpZmZlcmVudCB3b3Jkcy4iIgoiLDYzMzkwMDAwMDAwMDAwMDAuMCwiVGhlIGF1dGhvcnMgdXNlIGEgdHJpY2sgdG8gYXZvaWQgaGF2aW5nIHRvIGNhbGN1bGF0ZSB0aGUgZmluYWwgbGF5ZXIgZm9yIGFsbCBwb3NzaWJsZSB3b3JkcyBpbiB0aGUgdm9jYWJ1bGFyeS4gVGhleSBwcmVjb21wdXRlIGEgIiJzaG9ydCBsaXN0IiIgb2YgdGhlIG1vc3QgY29tbW9uIHdvcmQgZm9sbG93aW5nIGFueSAyIHByZWN1cnNvciB3b3JkcyB3aXRoIGEgc21vb3RoZWQgdHJpZ3JhbSBtb2RlbCwgYW5kIHRoZW4gb25seSBjYWxjdWxhdGUgdGhlIHNvZnRtYXggb3ZlciB3b3JkcyBvbiB0aGUgc2hvcnQgbGlzdC4gVGhpcyBtZWFucyBvbmx5IGEgbmVnbGlnaWJsZSBmcmFjdGlvbiBvZiB0aGUgdW5lbWJlZGRpbmcgcGFyYW1ldGVycyBnZXQgdXNlZCwgc28gdGhlIGVmZmVjdGl2ZSBudW1iZXIgb2YgcGFyYW1ldGVycyBhcHBlYXJzIHRvIGJlICgzMDk1OSoxMDApICsgKDgqMTAwKjEyMCkgPSAzLDE5MSw5MDAKCiIiQXBwYXJlbnQgY29udmVyZ2VuY2Ugb2YgdGhlIHN0b2NoYXN0aWMgZ3JhZGllbnQgZGVzY2VudCBwcm9jZWR1cmUgd2FzIG9idGFpbmVkIGFmdGVyIGFyb3VuZCAxMCBlcG9jaHMgZm9yIEhhbnNhcmQiIgoKNk5EOgo2KjMxOTE5MDAqMzMxMDAwMDAqMTA9Ni4zMzllMTUKIiwzMjAwMDAwMCwiVGhlIEhhbnNhcmQgY29ycHVzIChDYW5hZGlhbiBwYXJsaWFtZW50IHByb2NlZWRpbmdzLCBGcmVuY2ggdmVyc2lvbikgaXMgYSBzdHJlYW0gb2YgYWJvdXQgMzQgbWlsbGlvbiB3b3Jkcywgb2Ygd2hpY2ggMzIgbWlsbGlvbnMgKHNldCBBKSB3YXMgdXNlZCBmb3IgdHJhaW5pbmcsIDEuMSBtaWxsaW9uIChzZXQgQikgd2FzIHVzZWQgZm9yIHZhbGlkYXRpb24sIGFuZCAxLjIgbWlsbGlvbiAoc2V0IEMpIHdhcyB1c2VkIGZvciBvdXQtb2Ytc2FtcGxlIHRlc3RzLiIsLCwsLENvbmZpZGVudCwiQSBnb2FsIG9mIHN0YXRpc3RpY2FsIGxhbmd1YWdlIG1vZGVsaW5nIGlzIHRvIGxlYXJuIHRoZSBqb2ludCBwcm9iYWJpbGl0eSBmdW5jdGlvbiBvZiBzZXF1ZW5jZXMgb2Ygd29yZHMuIFRoaXMgaXMgaW50cmluc2ljYWxseSBkaWZmaWN1bHQgYmVjYXVzZSBvZiB0aGUgY3Vyc2Ugb2YgZGltZW5zaW9uYWxpdHk6IHdlIHByb3Bvc2UgdG8gZmlnaHQgaXQgd2l0aCBpdHMgb3duIHdlYXBvbnMuIEluIHRoZSBwcm9wb3NlZCBhcHByb2FjaCBvbmUgbGVhcm5zIHNpbXVsdGFuZW91c2x5ICgxKSBhIGRpc3RyaWJ1dGVkIHJlcHJlc2VudGF0aW9uIGZvciBlYWNoIHdvcmQgKGkuZS4gYSBzaW1pbGFyaXR5IGJldHdlZW4gd29yZHMpIGFsb25nIHdpdGggKDIpIHRoZSBwcm9iYWJpbGl0eSBmdW5jdGlvbiBmb3Igd29yZCBzZXF1ZW5jZXMsIGV4cHJlc3NlZCB3aXRoIHRoZXNlIHJlcHJlc2VudGF0aW9ucy4gR2VuZXJhbGl6YXRpb24gaXMgb2J0YWluZWQgYmVjYXVzZSBhIHNlcXVlbmNlIG9mIHdvcmRzIHRoYXQgaGFzIG5ldmVyIGJlZW4gc2VlbiBiZWZvcmUgZ2V0cyBoaWdoIHByb2JhYmlsaXR5IGlmIGl0IGlzIG1hZGUgb2Ygd29yZHMgdGhhdCBhcmUgc2ltaWxhciB0byB3b3JkcyBmb3JtaW5nIGFuIGFscmVhZHkgc2VlbiBzZW50ZW5jZS4gV2UgcmVwb3J0IG9uIGV4cGVyaW1lbnRzIHVzaW5nIG5ldXJhbCBuZXR3b3JrcyBmb3IgdGhlIHByb2JhYmlsaXR5IGZ1bmN0aW9uLCBzaG93aW5nIG9uIHR3byB0ZXh0IGNvcnBvcmEgdGhhdCB0aGUgcHJvcG9zZWQgYXBwcm9hY2ggdmVyeSBzaWduaWZpY2FudGx5IGltcHJvdmVzIG9uIGEgc3RhdGUtb2YtdGhlLWFydCB0cmlncmFtIG1vZGVsLiIsMTAuMCwsLENhbmFkYSwsLCwsLDIwMjYtMDEtMDEgMTQ6MDM6NDgrMDA6MDAsLCwsLCxBY2FkZW1pYSwsLCwsLCwsLCwsVHJ1ZSwsT3BlcmF0aW9uIGNvdW50aW5nLCwsLCwKRnJhbWVOZXQgcm9sZSBsYWJlbGluZyxMYW5ndWFnZSxMYW5ndWFnZSBTdHJ1Y3R1cmUgTW9kZWxpbmcsVW5pdmVyc2l0eSBvZiBSb2NoZXN0ZXIsIkRhbmllbCBHaWxkZWEsIERhbmllbCBKdXJhZnNreSIsMjAwMC0wOS0wMSxBdXRvbWF0aWMgTGFiZWxpbmcgb2YgU2VtYW50aWMgUm9sZXMsaHR0cHM6Ly9kbC5hY20ub3JnL2RvaS8xMC4xMTYyLzA4OTEyMDEwMjc2MDI3NTk4MywyNDk5LjAsLCwsLCwsOTkyMzIsIkFic3RyYWN0OiAiIlRoZSBzeXN0ZW0gaXMgYmFzZWQgb24gc3RhdGlzdGljYWwgY2xhc3NpZmllcnMgdHJhaW5lZCBvbiByb3VnaGx5IDUwLDAwMCBzZW50ZW5jZXMiIiIsLCwsLCwsLCwsVW5pdGVkIFN0YXRlcyBvZiBBbWVyaWNhLCwsLCwsMjAyNS0xMS0yOCAxMTo1Mzo1OSswMDowMCwsLCwsLEFjYWRlbWlhLCwsLCwsLCwsLCwsLCwsLCwsClBlZXBob2xlIExTVE0sTWF0aGVtYXRpY3MsUGVyaW9kaWMgZnVuY3Rpb24gYXBwcm94aW1hdGlvbixJRFNJQSxGLkEuIEdlcnM7IEouIFNjaG1pZGh1YmVyLDIwMDAtMDctMjYsUmVjdXJyZW50IG5ldHMgdGhhdCB0aW1lIGFuZCBjb3VudCxodHRwczovL2llZWV4cGxvcmUuaWVlZS5vcmcvZG9jdW1lbnQvODYxMzAyLDYzMC4wLCwsMTcuMCwiIiJJbiBhYnNlbmNlIG9mIHRoZSAzIHBlZXBob2xlIGNvbm5lY3Rpb25zIHRoZXJlIGFyZSAxNCBhZGp1c3RhYmxlIHdlaWdodHMiIiIsLCwsU2VlIFRhYmxlIDIsLCwsLCwsLCwsU3dpdHplcmxhbmQsLCwsLCwyMDI1LTExLTI4IDExOjUzOjU5KzAwOjAwLCwsLCwsQWNhZGVtaWEsLCwsLCwsLCwsLCwsLCwsLCwKU1ZEIGluIHJlY29tbWVuZGVyIHN5c3RlbXMsUmVjb21tZW5kYXRpb24sUmVjb21tZW5kZXIgc3lzdGVtLFVuaXZlcnNpdHkgb2YgTWlubmVzb3RhLCJCIFNhcndhciwgRyBLYXJ5cGlzLCBKIEtvbnN0YW4sIEogUmllZGwiLDIwMDAtMDctMTQsQXBwbGljYXRpb24gb2YgRGltZW5zaW9uYWxpdHkgUmVkdWN0aW9uIGluIFJlY29tbWVuZGVyIFN5c3RlbSAtLSBBIENhc2UgU3R1ZHksaHR0cDovL3JvYm90aWNzLnN0YW5mb3JkLmVkdS9+cm9ubnlrL1dFQktERDIwMDAvcGFwZXJzL3Nhcndhci5wZGYsMjEyNi4wLCwsLCwsLDMwMDAwLCwsLCwsVW5rbm93biwsLCwsVW5pdGVkIFN0YXRlcyBvZiBBbWVyaWNhLCwsLCwsMjAyNS0xMS0yOCAxMTo1Mzo1OSswMDowMCwsLCwsLEFjYWRlbWlhLCwsLCwsLCwsLCwsLCwsLCwsClBlcmNlcHRyb24gZm9yIExhcmdlIE1hcmdpbiBDbGFzc2lmaWNhdGlvbixWaXNpb24sQ2hhcmFjdGVyIHJlY29nbml0aW9uIChPQ1IpLCJVbml2ZXJzaXR5IG9mIENhbGlmb3JuaWEgU2FuIERpZWdvLFNoYW5ub24gTGFib3JhdG9yeSxBVCZUIixZb2F2IEZyZXVuZCAmIFJvYmVydCBFLiBTY2hhcGlyZSwxOTk5LTEyLTAxLExhcmdlIE1hcmdpbiBDbGFzc2lmaWNhdGlvbiBVc2luZyB0aGUgUGVyY2VwdHJvbiBBbGdvcml0aG0saHR0cHM6Ly9saW5rLnNwcmluZ2VyLmNvbS9hcnRpY2xlLzEwLjEwMjMvQToxMDA3NjYyNDA3MDYyLDE3MzEuMCwsLCwsLCw2MDAwMCwiIiJUaGUgZGF0YXNldCBjb25zaXN0cyBvZiA2MCwwMDAgdHJhaW5pbmcgZXhhbXBsZXMgYW5kIDEwLDAwMCB0ZXN0IGV4YW1wbGVzLiIiIiwsLCwsLCwsLCwiVW5pdGVkIFN0YXRlcyBvZiBBbWVyaWNhLFVuaXRlZCBTdGF0ZXMgb2YgQW1lcmljYSxVbml0ZWQgU3RhdGVzIG9mIEFtZXJpY2EiLCwsLCwsMjAyNS0xMS0yOCAxMTo1Mzo1OSswMDowMCwsLCwsLCJBY2FkZW1pYSxJbmR1c3RyeSIsLCwsLCwsLCwsLCwsLCwsLCwKSUJNIE1vZGVsIDQsTGFuZ3VhZ2UsVHJhbnNsYXRpb24sIlVuaXZlcnNpdHkgb2YgU291dGhlcm4gQ2FsaWZvcm5pYSxJQk0sVW5pdmVyc2l0eSBvZiBQZW5uc3lsdmFuaWEiLCJZYXNlciBBbC1PbmFpemFuLCBKYW4gQ3VyaW4sIE1pY2hhZWwgSmFociwgS2V2aW4gS25pZ2h0LCBKb2huIExhZmZlcnR5LCBEYW4gTWVsYW1lZCwgRnJhbnotSm9zZWYgT2NoLCBEYXZpZCBQdXJkeSwgTm9haCBBLiBTbWl0aCwgYW5kIERhdmlkIFlhcm93c2t5IiwxOTk5LTA3LTAyLFN0YXRpc3RpY2FsIG1hY2hpbmUgdHJhbnNsYXRpb24saHR0cDovL3d3dy1pNi5pbmZvcm1hdGlrLnJ3dGgtYWFjaGVuLmRlL3B1YmxpY2F0aW9ucy9kb3dubG9hZC8yNjYvYWwtb25haXphbi0tMTk5OS5wZGYsMTkyMS4wLCJIaWdobHkgY2l0ZWQsSGlzdG9yaWNhbCBzaWduaWZpY2FuY2UiLCwsLCwsODAwMDAwLCJbV09SRFNdClNlZSBGSWd1cmUgNiIsLCwsLCwsLCwsIlVuaXRlZCBTdGF0ZXMgb2YgQW1lcmljYSxVbml0ZWQgU3RhdGVzIG9mIEFtZXJpY2EsVW5pdGVkIFN0YXRlcyBvZiBBbWVyaWNhIiwsLCwsLDIwMjUtMTEtMjggMTE6NTM6NTkrMDA6MDAsLCwsLCwiQWNhZGVtaWEsSW5kdXN0cnksQWNhZGVtaWEiLCwsLCwsLCwsLCwsLCwsLCwsCkNyZWRpYmlsdHkgTmV0d29yayxWaXNpb24sIkNoYXJhY3RlciByZWNvZ25pdGlvbiAoT0NSKSxJbWFnZSBjbGFzc2lmaWNhdGlvbiIsIlVuaXZlcnNpdHkgQ29sbGVnZSBMb25kb24gKFVDTCksVW5pdmVyc2l0eSBvZiBUb3JvbnRvIiwiR2VvZmZyZXkgRS4gSGludG9uLCBab3ViaW4gR2hhaHJhbWFuaSwgVmVlIFdoeWUgVGFoIiwxOTk5LTA3LTAxLExlYXJuaW5nIHRvIFBhcnNlIEltYWdlcyxodHRwczovL3Byb2NlZWRpbmdzLm5ldXJpcHMuY2MvcGFwZXJfZmlsZXMvcGFwZXIvMTk5OS9maWxlLzVhMTQyYTU1NDYxZDVmZWYwMTZhY2ZiOTI3ZmVlMGJkLVBhcGVyLnBkZiwsLCwzMjQuMCwiVGhlIHNpemUgb2YgdGhlIGNyZWRpYmlsaXR5IG5ldHdvcmsgaXMgMjU2LTY0LTQuIFRoZSA2NCBtaWRkbGUgbGF5ZXIgdW5pdHMgYXJlIG1lYW50IHRvIGVuY29kZSBsb3cgbGV2ZWwgZmVhdHVyZXMsIHdoaWxlIGVhY2ggb2YgdGhlIDQgdG9wIGxldmVsIHVuaXRzIGFyZSBtZWFudCB0byBlbmNvZGUgYSBkaWdpdCBjbGFzcyIsNTQ0MzIwMC4wLD02KjMyNCBwYXJhbWV0ZXJzICoyODAwIGRhdGFwb2ludHMsMjgwMCwsLCwsLFNwZWN1bGF0aXZlLCJXZSBkZXNjcmliZSBhIGNsYXNzIG9mIHByb2JhYmlsaXN0aWMgbW9kZWxzIHRoYXQgd2UgY2FsbCBjcmVkaWJpbGl0eSBuZXR3b3Jrcy4gVXNpbmcgcGFyc2UgdHJlZXMgYXMgaW50ZXJuYWwgcmVwcmVzZW50YXRpb25zIG9mIGltYWdlcywgY3JlZGliaWxpdHkgbmV0d29ya3MgYXJlIGFibGUgdG8gcGVyZm9ybSBzZWdtZW50YXRpb24gYW5kIHJlY29nbml0aW9uIHNpbXVsdGFuZW91c2x5LCByZW1vdmluZyB0aGUgbmVlZCBmb3IgYWQgaG9jIHNlZ21lbnRhdGlvbiBoZXVyaXN0aWNzLiBQcm9taXNpbmcgcmVzdWx0cyBpbiB0aGUgcHJvYmxlbSBvZiBzZWdtZW50aW5nIGhhbmR3cml0dGVuIGRpZ2l0cyB3ZXJlIG9idGFpbmVkLiAiLCwsVW5yZWxlYXNlZCwiVW5pdGVkIEtpbmdkb20gb2YgR3JlYXQgQnJpdGFpbiBhbmQgTm9ydGhlcm4gSXJlbGFuZCxDYW5hZGEiLCwsLCwsMjAyNS0xMS0yOCAxMTo1Mzo1OSswMDowMCwsLCwsLCJBY2FkZW1pYSxBY2FkZW1pYSIsLCwsLFVucmVsZWFzZWQsLCwsLCwsLE9wZXJhdGlvbiBjb3VudGluZywsLCwsTm8KUkVDT05UUkEtdW5jYXRlZ29yaXplZCxMYW5ndWFnZSxUcmFuc2xhdGlvbiwsIk0uIEEuIENhc3Rhw7FvLCBGLiBDYXNhY3ViZXJ0YSIsMTk5OS0wNi0wMixUZXh0LXRvLXRleHQgbWFjaGluZSB0cmFuc2xhdGlvbiB1c2luZyB0aGUgUkVDT05UUkEgY29ubmVjdGlvbmlzdCBtb2RlbCxodHRwczovL3d3dy5zZW1hbnRpY3NjaG9sYXIub3JnL3BhcGVyL1RleHQtdG8tVGV4dC1NYWNoaW5lLVRyYW5zbGF0aW9uLVVzaW5nLXRoZS1SRUNPTlRSQS1DYXN0YSVDMyVCMW8tQ2FzYWN1YmVydGEvNDdlZTA0NmI0MTZkOTI1ODk1MmNiOGY0YjBlMmI2ZTY1ZjMzNGZhZCwsVHJhaW5pbmcgY29zdCwsMTEyMDAwLjAsIjgqNjEqMTYwKzE2MCoxNjArMTYwKjUyPTExMjAwMAoiImEgbmV0d29yayB3aXRoIDYxIGlucHV0IHVuaXRzLCA1MiBvdXRwdXRzLCAxNjAgaGlkZGVuIHRyYWl0cyBhbmQgOCAoNCtJKzMpIGRlbGF5ZWQgaW5wdXRzIiIKVGFibGUgMQoiLDM4NjQwMDAwMDAwMDAuMCwiIDIqMTEyMDAwKjMqMTEuNSo1MDAwKjEwMD0zODY0MDAwMDAwMDAwPTMuOWUxMgoiIndhcyB0cmFpbmVkIGZvciAxMDAgZXBvY2hzIHVzaW5nIHRoZSA1LDAwMCBwYWlycyIiCiIiVGhlIGxlbmd0aCBvZiB0aGUgbm9uLWNhdGVnb3JpemVkIFNwYW5pc2ggc2VudGVuY2VzIHJhbmdlZCBmcm9tIDMgdG8gMjAgYW5kIHRoZSBsZW5ndGggb2YgdGhlIG5vbi1jYXRlZ29yaXplZCBFbmdsaXNoIHNlbnRlbmNlcywgZnJvbSAzIHRvIDE3IiIiLDU3NTAwLCI1MDAwKjExLjU9NTc1MDAKVGhlIGxlbmd0aCBvZiB0aGUgbm9uLWNhdGVnb3JpemVkIFNwYW5pc2ggc2VudGVuY2VzIHJhbmdlZCBmcm9tIDMgdG8gMjAgYW5kIHRoZSBsZW5ndGggb2YgdGhlIG5vbi1jYXRlZ29yaXplZCBFbmdsaXNoIHNlbnRlbmNlcywgZnJvbSAzIHRvIDE3IiwsLCxTdXBlcnZpc2VkLExpa2VseSwiRW5jb3VyYWdpbmdseSBhY2N1cmF0ZSB0cmFuc2xhdGlvbnMgaGF2ZSByZWNlbnRseSBiZWVuIG9idGFpbmVkIHVzaW5nIGEgY29ubmVjdGlvbmlzdCB0cmFuc2xhdG9yIGNhbGxlZCBSRUNPTlRSQSAoUmVjdXJyZW50IENvbm5lY3Rpb25pc3QgVHJhbnNsYXRvcikuIEluIGNvbnRyYXN0IHRvIHRyYWRpdGlvbmFsIEtub3dsZWRnZS1CYXNlZCBzeXN0ZW1zLCB0aGlzIG1vZGVsIGlzIGJ1aWx0IGZyb20gdHJhaW5pbmcgZGF0YSByZXN1bHRpbmcgaW4gYW4gRXhhbXBsZS1CYXNlZCBhcHByb2FjaC4gSXQgZGlyZWN0bHkgY2FycmllcyBvdXQgdGhlIHRyYW5zbGF0aW9uIGJldHdlZW4gdGhlIHNvdXJjZSBhbmQgdGFyZ2V0IGxhbmd1YWdlIGFuZCBlbXBsb3lzIGEgc2ltcGxlIChyZWN1cnJlbnQpIGNvbm5lY3Rpb25pc3QgdG9wb2xvZ3kgYW5kIGEgc2ltcGxlIHRyYWluaW5nIHNjaGVtZS4gVGhpcyBwYXBlciBleHRlbmRzIHByZXZpb3VzIHdvcmsgZXhwbG9yaW5nIHRoZSBjYXBhYmlsaXRpZXMgb2YgdGhpcyBSRUNPTlRSQSBtb2RlbCB0byBwZXJmb3JtIHRleHQtdG8tdGV4dCB0cmFuc2xhdGlvbnMgaW4gbGltaXRlZC1kb21haW4gdGFza3MuIiwxMDAuMCwsLCwsLCwsLDIwMjUtMTEtMjggMTE6NTM6NTkrMDA6MDAsLCwsLCwsLCwsLCwsLCwsLCwsT3BlcmF0aW9uIGNvdW50aW5nLCwsLCwKUkVDT05UUkEtY2F0ZWdvcml6ZWQsTGFuZ3VhZ2UsVHJhbnNsYXRpb24sLCJNLiBBLiBDYXN0YcOxbywgRi4gQ2FzYWN1YmVydGEiLDE5OTktMDYtMDIsVGV4dC10by10ZXh0IG1hY2hpbmUgdHJhbnNsYXRpb24gdXNpbmcgdGhlIFJFQ09OVFJBIGNvbm5lY3Rpb25pc3QgbW9kZWwsaHR0cHM6Ly93d3cuc2VtYW50aWNzY2hvbGFyLm9yZy9wYXBlci9UZXh0LXRvLVRleHQtTWFjaGluZS1UcmFuc2xhdGlvbi1Vc2luZy10aGUtUkVDT05UUkEtQ2FzdGElQzMlQjFvLUNhc2FjdWJlcnRhLzQ3ZWUwNDZiNDE2ZDkyNTg5NTJjYjhmNGIwZTJiNmU2NWYzMzRmYWQsLFRyYWluaW5nIGNvc3QsLDY2NzgwLjAsIjYqNTAqMTQwKzE0MCoxNDArMTQwKjM3PTY2NzgwClRhYmxlIDEKCiIsODAxMzYwMDAwMDAwMC4wLCIyKjY2NzgwKjMqNTAwKjUwMDAqOD04MDEzNjAwMDAwMDAwPThlMTIKIiJUaGUgbnVtYmVyIG9mIHdvcmRzIG9mIHRoZSBjYXRlZ29yaXplZCBzZW50ZW5jZXMgcmFuZ2VkIGZyb20gMyB0byAxMyBmb3IgdGhlIFNwYW5pc2ggb25lcyBhbmQgZnJvbSAzIHRvIDEyIGZvciB0aGUgRW5nbGlzaCBvbmVzLiIiCiIid2FzIHRyYWluZWQgdXAgdG8gNTAwIGVwb2NocyB1c2luZyB0aGUgNSwwMDAgY2F0ZWdvcml6ZWQgcGFpcnMiIiIsNDAwMDAsIjUwMDAqOD00MDAwMCB3b3JkcwpUaGUgbnVtYmVyIG9mIHdvcmRzIG9mIHRoZSBjYXRlZ29yaXplZCBzZW50ZW5jZXMgcmFuZ2VkIGZyb20gMyB0byAxMyBmb3IgdGhlIFNwYW5pc2ggb25lcyBhbmQgZnJvbSAzIHRvIDEyIGZvciB0aGUgRW5nbGlzaCBvbmVzLgoiLCwsLFN1cGVydmlzZWQsTGlrZWx5LCJFbmNvdXJhZ2luZ2x5IGFjY3VyYXRlIHRyYW5zbGF0aW9ucyBoYXZlIHJlY2VudGx5IGJlZW4gb2J0YWluZWQgdXNpbmcgYSBjb25uZWN0aW9uaXN0IHRyYW5zbGF0b3IgY2FsbGVkIFJFQ09OVFJBIChSZWN1cnJlbnQgQ29ubmVjdGlvbmlzdCBUcmFuc2xhdG9yKS4gSW4gY29udHJhc3QgdG8gdHJhZGl0aW9uYWwgS25vd2xlZGdlLUJhc2VkIHN5c3RlbXMsIHRoaXMgbW9kZWwgaXMgYnVpbHQgZnJvbSB0cmFpbmluZyBkYXRhIHJlc3VsdGluZyBpbiBhbiBFeGFtcGxlLUJhc2VkIGFwcHJvYWNoLiBJdCBkaXJlY3RseSBjYXJyaWVzIG91dCB0aGUgdHJhbnNsYXRpb24gYmV0d2VlbiB0aGUgc291cmNlIGFuZCB0YXJnZXQgbGFuZ3VhZ2UgYW5kIGVtcGxveXMgYSBzaW1wbGUgKHJlY3VycmVudCkgY29ubmVjdGlvbmlzdCB0b3BvbG9neSBhbmQgYSBzaW1wbGUgdHJhaW5pbmcgc2NoZW1lLiBUaGlzIHBhcGVyIGV4dGVuZHMgcHJldmlvdXMgd29yayBleHBsb3JpbmcgdGhlIGNhcGFiaWxpdGllcyBvZiB0aGlzIFJFQ09OVFJBIG1vZGVsIHRvIHBlcmZvcm0gdGV4dC10by10ZXh0IHRyYW5zbGF0aW9ucyBpbiBsaW1pdGVkLWRvbWFpbiB0YXNrcy4iLDUwMC4wLCwsLCwsLCwsMjAyNS0xMS0yOCAxMTo1Mzo1OSswMDowMCwsLCwsLCwsLCwsLCwsLCwsVHJ1ZSwsT3BlcmF0aW9uIGNvdW50aW5nLCwsLCwKTGVhcm5pbmcgdG8gT3JkZXIgVGhpbmdzLCJSZWNvbW1lbmRhdGlvbixTZWFyY2giLCJSZWNvbW1lbmRlciBzeXN0ZW0sU2VhcmNoIixBVCZULCJXLiBXLiBDb2hlbiwgUi4gRS4gU2NoYXBpcmUsIFkuIFNpbmdlciIsMTk5OS0wNS0xNSxMZWFybmluZyB0byBPcmRlciBUaGluZ3MsaHR0cHM6Ly9hcnhpdi5vcmcvYWJzLzExMDUuNTQ2NCwsLCwsLCwsLCJPdmVyYWxsLCB3ZSBkZQxmaW5lZCAxNiBzZWFyY2ggZXhwZXJ0cyBmb3IgdGhlIE1MIGRvbWFpbiBhbmQgMjIgZm9yIHRoZSBVTklWIGRvbWFpbjsgdGhlc2UgYXJlIHN1bW1hcml6ZWQgaW4gVGFibGUgMS4KRWFjaCBzZWFyY2ggZXhwZXJ0IHJldHVybmVkIHRoZSB0b3AgMzAgcmFua2VkIHdlYiBwYWdlcy4gSW4gdGhlIE1MIGRvbWFpbiwgdGhlcmUgd2VyZSAyMTAgc2VhcmNoZXMgZm9yIHdoaWggYXQgbGVhc3Qgb25lIHNlYXJjaCBleHBlcnQgcmV0dXJuZWQgdGhlIG5hbWVkIGhvbWUgcGFnZTsgZm9yIHRoZSBVTklWIGRvbWFpbiwgdGhlcmUgd2VyZSAyOTAgc3VjaCBzZWFyY2hlcyIsLCwsLFVua25vd24sIlRoZXJlIGFyZSBtYW55IGFwcGxpY2F0aW9ucyBpbiB3aGljaCBpdCBpcyBkZXNpcmFibGUgdG8gb3JkZXIgcmF0aGVyIHRoYW4gY2xhc3NpZnkgaW5zdGFuY2VzLiBIZXJlIHdlIGNvbnNpZGVyIHRoZSBwcm9ibGVtIG9mIGxlYXJuaW5nIGhvdyB0byBvcmRlciBpbnN0YW5jZXMgZ2l2ZW4gZmVlZGJhY2sgaW4gdGhlIGZvcm0gb2YgcHJlZmVyZW5jZSBqdWRnbWVudHMsIGkuZS4sIHN0YXRlbWVudHMgdG8gdGhlIGVmZmVjdCB0aGF0IG9uZSBpbnN0YW5jZSBzaG91bGQgYmUgcmFua2VkIGFoZWFkIG9mIGFub3RoZXIuIFdlIG91dGxpbmUgYSB0d28tc3RhZ2UgYXBwcm9hY2ggaW4gd2hpY2ggb25lIGZpcnN0IGxlYXJucyBieSBjb252ZW50aW9uYWwgbWVhbnMgYSBiaW5hcnkgcHJlZmVyZW5jZSBmdW5jdGlvbiBpbmRpY2F0aW5nIHdoZXRoZXIgaXQgaXMgYWR2aXNhYmxlIHRvIHJhbmsgb25lIGluc3RhbmNlIGJlZm9yZSBhbm90aGVyLiBIZXJlIHdlIGNvbnNpZGVyIGFuIG9uLWxpbmUgYWxnb3JpdGhtIGZvciBsZWFybmluZyBwcmVmZXJlbmNlIGZ1bmN0aW9ucyB0aGF0IGlzIGJhc2VkIG9uIEZyZXVuZCBhbmQgU2NoYXBpcmUncyAnSGVkZ2UnIGFsZ29yaXRobS4gSW4gdGhlIHNlY29uZCBzdGFnZSwgbmV3IGluc3RhbmNlcyBhcmUgb3JkZXJlZCBzbyBhcyB0byBtYXhpbWl6ZSBhZ3JlZW1lbnQgd2l0aCB0aGUgbGVhcm5lZCBwcmVmZXJlbmNlIGZ1bmN0aW9uLiBXZSBzaG93IHRoYXQgdGhlIHByb2JsZW0gb2YgZmluZGluZyB0aGUgb3JkZXJpbmcgdGhhdCBhZ3JlZXMgYmVzdCB3aXRoIGEgbGVhcm5lZCBwcmVmZXJlbmNlIGZ1bmN0aW9uIGlzIE5QLWNvbXBsZXRlLiBOZXZlcnRoZWxlc3MsIHdlIGRlc2NyaWJlIHNpbXBsZSBncmVlZHkgYWxnb3JpdGhtcyB0aGF0IGFyZSBndWFyYW50ZWVkIHRvIGZpbmQgYSBnb29kIGFwcHJveGltYXRpb24uIEZpbmFsbHksIHdlIHNob3cgaG93IG1ldGFzZWFyY2ggY2FuIGJlIGZvcm11bGF0ZWQgYXMgYW4gb3JkZXJpbmcgcHJvYmxlbSwgYW5kIHByZXNlbnQgZXhwZXJpbWVudGFsIHJlc3VsdHMgb24gbGVhcm5pbmcgYSBjb21iaW5hdGlvbiBvZiAnc2VhcmNoIGV4cGVydHMnLCBlYWNoIG9mIHdoaWNoIGlzIGEgZG9tYWluLXNwZWNpZmljIHF1ZXJ5IGV4cGFuc2lvbiBzdHJhdGVneSBmb3IgYSB3ZWIgc2VhcmNoIGVuZ2luZS4iLCwsVW5yZWxlYXNlZCxVbml0ZWQgU3RhdGVzIG9mIEFtZXJpY2EsLCwsLCwyMDI1LTExLTI4IDExOjUzOjU5KzAwOjAwLCwsLCwsSW5kdXN0cnksLCwsLFVucmVsZWFzZWQsLCwsLCwsLCwsLCwsTm8KTFNUTSB3aXRoIGZvcmdldCBnYXRlcyxMYW5ndWFnZSxMYW5ndWFnZSBTdHJ1Y3R1cmUgTW9kZWxpbmcsSURTSUEsIkYuIEEuIEdlcnMsIEouIFNjaG1pZGh1YmVyLCBhbmQgRi4gQ3VtbWlucyIsMTk5OS0wMS0wMixMZWFybmluZyB0byBmb3JnZXQ6IENvbnRpbnVhbCBwcmVkaWN0aW9uIHdpdGggTFNUTSxodHRwczovL2llZWV4cGxvcmUuaWVlZS5vcmcvZG9jdW1lbnQvODE4MDQxLDYyODMuMCxIaWdobHkgY2l0ZWQsLDI3Ni4wLFNlZSBUYWJsZSAxLCwsMTQwODcwMDAwLCJUcmFpbmluZyB3YXMgc3RvcHBlZCBhZnRlciBhdCBtb3N0IDMwMDAwCnRyYWluaW5nIHN0cmVhbXMsIGVhY2ggb2Ygd2hpY2ggd2FzIGVuZGVkCndoZW4gdGhlIGZpcnN0IHByZWRpY3Rpb24gZXJyb3Igb3IgdGhlCjEwMDAwMHRoIHN1Y2Nlc3NpdmUgaW5wdXQgc3ltYm9sIG9jY3VycmVkCgpOT1RFIHRoaXMgaXMgYSB3ZWlyZCB0YXNrLiBOb3Qgc3VyZSBob3cgdG8gbWVhc3VyZSBkYXRhc2V0IHNpemUgKCNzZXFzPyAjc3ltYm9scz8pIiwsLCwsLCwsLCxTd2l0emVybGFuZCwsLCwsLDIwMjUtMTEtMjggMTE6NTM6NTkrMDA6MDAsLCwsLCxBY2FkZW1pYSwsLCwsLCwsLCwsLCwsLCwsLApMZU5ldC01LFZpc2lvbixDaGFyYWN0ZXIgcmVjb2duaXRpb24gKE9DUiksQVQmVCwiWWFubiBMZUN1biwgTMOpb24gQm90dG91LCBZb3NodWEgQmVuZ2lvLCBQYXRyaWNrIEhhZmZuZXIiLDE5OTgtMTEtMDEsR3JhZGllbnQtYmFzZWQgTGVhcm5pbmcgQXBwbGllZCB0byBEb2N1bWVudCBSZWNvZ25pdGlvbixodHRwOi8vdmlzaW9uLnN0YW5mb3JkLmVkdS9jczU5OF9zcHJpbmcwNy9wYXBlcnMvTGVjdW45OC5wZGYsNTc5MDAuMCwiSGlzdG9yaWNhbCBzaWduaWZpY2FuY2UsSGlnaGx5IGNpdGVkIiwsNjAwMDAuMCwiIiJbTGVOZXQ1XSBjb250YWlucyAzOTA0MDggY29ubmVjdGlvbnMsIGJ1dCBvbmx5IDYwMDAwIHRyYWluYWJsZSBmcmVlIHBhcmFtZXRlcnMgYmVjYXVzZSBvZiB0aGUgd2VpZ2h0IHNoYXJpbmciIiIsMjgxMDkzNzYwMDAwMC4wLCIiIltMZU5ldDVdIGNvbnRhaW5zIDM5MDQwOCBjb25uZWN0aW9ucyIiID0gbXVsdGlwbHktYWRkcwpNTklTVCAtIDYwLDAwMCBkYXRhIHBvaW50cwoyMCBlcG9jaHMKMzkwNDA4KjYwMDAwKjYqMjA9Mi44MTA5MzhlKzEyIiw2MDAwMCwiVGhlIE1OSVNUIGRhdGFiYXNlIGNvbnRhaW5zIDYwLDAwMCB0cmFpbmluZyBpbWFnZXMgYW5kIDEwLDAwMCB0ZXN0aW5nIGltYWdlcyAoV2lraXBlZGlhKSIsLCwsLENvbmZpZGVudCwsLCwsVW5pdGVkIFN0YXRlcyBvZiBBbWVyaWNhLCwsLCwsMjAyNi0wMS0wMSAxNDowMzoxNiswMDowMCwsLCwsLEluZHVzdHJ5LCwsLCwsLCwsLCxUcnVlLCxPcGVyYXRpb24gY291bnRpbmcsLCwsLApTb2NpYWwgYW5kIGNvbnRlbnQtYmFzZWQgY2xhc3NpZmljYXRpb24sUmVjb21tZW5kYXRpb24sUmVjb21tZW5kZXIgc3lzdGVtLCJBVCZULEJlbGwgTGFib3JhdG9yaWVzLFJ1dGdlcnMgVW5pdmVyc2l0eSIsIkMgQmFzdSwgSCBIaXJzaCwgVyBDb2hlbiIsMTk5OC0wNy0wMSxSZWNvbW1lbmRhdGlvbiBhcyBDbGFzc2lmaWNhdGlvbjogVXNpbmcgU29jaWFsIGFuZCBDb250ZW50LWJhc2VkIEluZm9ybWF0aW9uIGluIFJlY29tbWVuZGF0aW9uLGh0dHBzOi8vd3d3LmFhYWkub3JnL1BhcGVycy9BQUFJLzE5OTgvQUFBSTk4LTEwMS5wZGYsMTU2NC4wLCwsLCwsLCwiIiJPdXIgZGF0YSBzZXQgY29uc2lzdHMgb2YgbW9yZSB0aGFuIDQ1LDAwMCBtb3ZpZSByYXQtCmluZ3MgY29sbGVjdGVkIGZyb20gYXBwcm94aW1hdGVseSAyNjAgdXNlcnMuIiIiLCwsLCwsLCwsLCJVbml0ZWQgU3RhdGVzIG9mIEFtZXJpY2EsVW5pdGVkIFN0YXRlcyBvZiBBbWVyaWNhLFVuaXRlZCBTdGF0ZXMgb2YgQW1lcmljYSIsLCwsLCwyMDI1LTExLTI4IDExOjUzOjU5KzAwOjAwLCwsLCwsIkluZHVzdHJ5LEluZHVzdHJ5LEFjYWRlbWlhIiwsLCwsLCwsLCwsLCwsLCwsLApQcm9iYWJpbGlzdGljIG1vZGVsaW5nIGZvciBvYmplY3QgcmVjb2duaXRpb24sVmlzaW9uLEZhY2UgcmVjb2duaXRpb24sQ2FybmVnaWUgTWVsbG9uIFVuaXZlcnNpdHkgKENNVSksIkggU2NobmVpZGVybWFuLCBUIEthbmFkZSIsMTk5OC0wNi0yMyxQcm9iYWJpbGlzdGljIG1vZGVsaW5nIG9mIGxvY2FsIGFwcGVhcmFuY2UgYW5kIHNwYXRpYWwgcmVsYXRpb25zaGlwcyBmb3Igb2JqZWN0IHJlY29nbml0aW9uLGh0dHBzOi8vaWVlZXhwbG9yZS5pZWVlLm9yZy9kb2N1bWVudC82OTg1ODYsNjAyLjAsLCwsLCwsLCJTZWN0aW9uIDUuMTogIiJXZSBmb3JtZWQgdHJhaW5pbmcgc2V0cyBmcm9tIDk5MSBmYWNlcyBpbWFnZXMgYW5kIDEsNTUyCm5vbi1mYWNlIGltYWdlcy4iIgoiIkZvciBlYWNoIGZhY2UgaW1hZ2Ugd2UgZ2VuZXJhdGVkCjEyMCBzeW50aGV0aWMgdmFyaWF0aW9ucyIiCgo5OTEqMTIwKzE1NTIgPSAxMjA0NzIiLCwsLCwsLCwsLFVuaXRlZCBTdGF0ZXMgb2YgQW1lcmljYSwsLCwsLDIwMjUtMTEtMjggMTE6NTM6NTkrMDA6MDAsLCwsLCxBY2FkZW1pYSwsLCwsLCwsLCwsLCwsLCwsLApSTk4gZm9yIHNwZWVjaCxTcGVlY2gsU3BlZWNoIHN5bnRoZXNpcyxOYXRpb25hbCBDaGlhbyBUdW5nIFVuaXZlcnNpdHksIlNIIENoZW4sIFNIIEh3YW5nLCBZUiBXYW5nIiwxOTk4LTA1LTE1LEFuIFJOTi1iYXNlZCBwcm9zb2RpYyBpbmZvcm1hdGlvbiBzeW50aGVzaXplciBmb3IgTWFuZGFyaW4gdGV4dC10by1zcGVlY2gsaHR0cHM6Ly9pZWVleHBsb3JlLmllZWUub3JnL2Fic3RyYWN0L2RvY3VtZW50LzY2ODgxNywyMzEuMCwsLDc1MTIuMCwiIiJUaGUgUk5OIGdlbmVyYXRlZCBhIHRvdGFsIG9mIGVpZ3Qgb3V0cHV0IHByb3NvZGljIHBhcmFtZXRlcnMuIFsuLi5dIFRoZSBudW1iZXJzIG9mIG5vZGVzIGluIHRoZSBmaXJzdCBhbmQgc2Vjb25kIGhpZGRlbiBsYXllcnMgd2VyZSBkZXRlcm1pbmVkIGVtcGlyaWNhbGx5IGFuZCBzZXQgdG8gYmUgMzUgYW5kIDMwLCByZXNwZWN0aXZlbHkiIgoKRmlndXJlIDEgY29udGFpbnMgYW4gb3ZlcnZpZXcgb2YgdGhlIGFyY2hpdGVjdHVyZS4KCkxheWVyIDE6ICgxMDIgKyAzNSArIDEpKjM1IHBhcmFtZXRlcnMKTGF5ZXIgMjogKDQzICsgMzUgKyAxKSozMCBwYXJhbWV0ZXJzCk91dHB1dCBsYXllcjogKDMwKzgrMSkqOCBwYXJhbWV0ZXJzIiwyMjY2OTAxNTYwMzIuMDE4MzQsRXh0cmFjdGVkIGZyb20gQUkgYW5kIENvbXB1dGUgKGh0dHBzOi8vb3BlbmFpLmNvbS9ibG9nL2FpLWFuZC1jb21wdXRlLykgY2hhcnRzIGJ5IHVzaW5nIGh0dHBzOi8vYXV0b21lcmlzLmlvL1dlYlBsb3REaWdpdGl6ZXIvLiwsIlRoZSBkYXRhIGJhc2Ugd2FzIGRpdmlkZWQgaW50byB0d28gcGFydHM6IGEgdHJhaW5pbmcgc2V0IGFuZCBhbiBvcGVuIHRlc3Qgc2V0LiBUaGVzZSB0d28gc2V0cyBjb25zaXN0ZWQgb2YgMjggMTkxIGFuZCA3MDUxIHN5bGxhYmxlcywKcmVzcGVjdGl2ZWx5LgoKT2YgdGhlIHRvcCAxMCwwMDAgQ2hpbmVzZSB3b3JkcywgMTUlIGhhdmUgMSBzeWxsYWJsZSwgNzglIGhhdmUgMiBzeWxsYWJsZXMsIGFuZCA3JSBoYXZlIG1vcmUgdGhhbiB0d28gc3lsbGFibGVzLiBBc3N1bWluZyAyIHN5bGxhYmxlcyBwZXIgd29yZCwgdGhlIHRyYWluaW5nIHNldCBpcyBhcm91bmQgMTQxMDAgd29yZHMuIiwsLCwsLCwsLCxUYWl3YW4sLCwsLCwyMDI1LTExLTI4IDExOjUzOjU5KzAwOjAwLCwsLCwsQWNhZGVtaWEsLCwsLCwsLCwsLCwsVGhpcmQtcGFydHkgZXN0aW1hdGlvbiwsLCwsClNwYXJzZSBjb2RpbmcgbW9kZWwgZm9yIFYxIHJlY2VwdGl2ZSBmaWVsZHMsVmlzaW9uLE1pc2NlbGxhbmVvdXMgaW1hZ2UgYW5hbHlzaXMsIlVDIERhdmlzLENvcm5lbGwgVW5pdmVyc2l0eSIsIkJydW5vIEEuIE9sc2hhdXNlbiwgRGF2aWQgSi4gRmllbGQiLDE5OTctMTItMDEsU3BhcnNlIGNvZGluZyB3aXRoIGFuIG92ZXJjb21wbGV0ZSBiYXNpcyBzZXQ6IEEgc3RyYXRlZ3kgZW1wbG95ZWQgYnkgVjE/LGh0dHBzOi8vd3d3LnNjaWVuY2VkaXJlY3QuY29tL3NjaWVuY2UvYXJ0aWNsZS9waWkvUzAwNDI2OTg5OTcwMDE2OTcsNDI1Ny4wLCwsLCwsLDI4ODAwMDAwLCJJbiBTaW11bGF0aW9uIE1ldGhvZHM6ICIiVGhlIGRhdGEgZm9yIHRyYWluaW5nIHdlcmUgdGFrZW4gZnJvbSB0ZW4gNTEyIMOXIDUxMgpwaXhlbCBpbWFnZXMgb2YgbmF0dXJhbCBzdXJyb3VuZGluZ3MiIiIsLCwsLCwsLCwsIlVuaXRlZCBTdGF0ZXMgb2YgQW1lcmljYSxVbml0ZWQgU3RhdGVzIG9mIEFtZXJpY2EiLCwsLCwsMjAyNS0xMS0yOCAxMTo1Mzo1OSswMDowMCwsLCwsLCJBY2FkZW1pYSxBY2FkZW1pYSIsLCwsLCwsLCwsLCwsLCwsLCwKTFNUTSxMYW5ndWFnZSxMYW5ndWFnZSBtb2RlbGluZyxUZWNobmljYWwgVW5pdmVyc2l0eSBvZiBNdW5pY2gsU2VwcCBIb2NocmVpdGVyIDsgSnVyZ2VuIFNjaG1pZGh1YmVyLDE5OTctMTEtMTUsTG9uZyBzaG9ydC10ZXJtIG1lbW9yeSxodHRwczovL2RpcmVjdC5taXQuZWR1L25lY28vYXJ0aWNsZS1hYnN0cmFjdC85LzgvMTczNS82MTA5L0xvbmctU2hvcnQtVGVybS1NZW1vcnk/cmVkaXJlY3RlZEZyb209ZnVsbHRleHQsOTg1OTUuMCxIaWdobHkgY2l0ZWQsLDEwNTA0LjAsIlRhYmxlIDIKCmh0dHA6Ly93d3cuYmlvaW5mLmprdS5hdC9wdWJsaWNhdGlvbnMvb2xkZXIvMjYwNC5wZGYiLDMxNTEyMDAwMDAwMDAwLjAsIiIiRHVlIHRvIGxpbWl0ZWQgY29tcHV0YXRpb24gdGltZSwgdHJhaW5pbmcgaXMgc3RvcHBlZCBhZnRlciA1IG1pbGxpb24gc2VxdWVuY2UgcHJlc2VudGF0aW9ucyIiCgpFYWNoIHNlcXVlbmNlIGhhcyBwPTEwMCBlbGVtZW50cyBpbiB0aGUgbG9uZy1kZWxheSBzZXR0aW5nLgoKQ09NUFVURSA9IFBSRVNFTlRBVElPTlMgKiBQUkVTRU5UQVRJT04gTEVOR1RIICogVVBEQVRFIENPTVBVVEUgUEVSIFRPS0VOCgo1MDAwMDAwKjEwMCo2KjEwLDUwNC4wPSIsODUzMDAwLCJUYWJsZSA4LiBUaGUgcmlnaHRtb3N0IGNvbHVtbiBsaXN0cyBudW1iZXJzIG9mIHRyYWluaW5nIHNlcXVlbmNlcyByZXF1aXJlZCB0byBhY2hpZXZlIHRoZSBzdG9wcGluZwpjcml0ZXJpb24uCgpUaGlzIGFwcGxpZXMgdG8gZXhwZXJpbWVudCA1IChtdWx0aXBsaWNhdGlvbikKClNlcXVlbmNlcyBoYXZlIHJhbmRvbSBsZW5ndGhzLCBvbiB0aGUgb3JkZXIgb2YgMTAwLTEwMDAgKHRhYmxlIDcgKSIsLCwsLENvbmZpZGVudCwsLCwsR2VybWFueSwsLCwsLDIwMjYtMDEtMDEgMTQ6MDM6MTcrMDA6MDAsLCwsLCxBY2FkZW1pYSwsLCwsLCwsLCwsVHJ1ZSwsT3BlcmF0aW9uIGNvdW50aW5nLCwsLCwKQmlkaXJlY3Rpb25hbCBSTk4sU3BlZWNoLFNwZWVjaCByZWNvZ25pdGlvbiAoQVNSKSxBZHZhbmNlZCBUZWxlY29tbXVuaWNhdGlvbnMgUmVzZWFyY2ggSW5zdGl0dXRlLCJNLiBTY2h1c3RlciwgS0sgUGFsaXdhbCIsMTk5Ny0xMS0wMSxCaWRpcmVjdGlvbmFsIHJlY3VycmVudCBuZXVyYWwgbmV0d29ya3MsaHR0cHM6Ly9pZWVleHBsb3JlLmllZWUub3JnL2RvY3VtZW50LzY1MDA5Myw3OTkwLjAsSGlnaGx5IGNpdGVkLCwxMzAwMC4wLCJQYWdlIDc6ICIiVGhlIHN0cnVjdHVyZXMgb2YgYWxsIG5ldHdvcmtzIGFyZSBhZGp1c3RlZCBzbyB0aGF0CmVhY2ggb2YgdGhlbSBoYXMgYWJvdXQgdGhlIHNhbWUgbnVtYmVyIG9mIGZyZWUgcGFyYW1ldGVycwooYXBwcm94aW1hdGVseSAxMyAwMDAgaGVyZSIiIiwsLDE0MjkxMCwiIiJ0aGUgdHJhaW5pbmcgZGF0YSBzZXQgY29uc2lzdGluZyBvZiAzNjk2IHNlbnRlbmNlcwpmcm9tIDQ2MiBzcGVha2VycyIiCgpBc3N1bWluZyBhdmcgc2VudGVuY2UgbGVuZ3RoIG9mIDIwIHdvcmRzCgozNjk2ICogMjAgdG90YWwgd29yZHMiLCwsLCwsLCwsLEphcGFuLCwsLCwsMjAyNS0xMS0yOCAxMTo1Mzo1OSswMDowMCwsLCwsLEluZHVzdHJ5LCwsLCwsLCwsLCwsLCwsLCwsCm4tZ3JhbSBMTSxMYW5ndWFnZSxMYW5ndWFnZSBtb2RlbGluZywiVW5pdmVyc2l0eSBvZiBDYW1icmlkZ2UsQ2FybmVnaWUgTWVsbG9uIFVuaXZlcnNpdHkgKENNVSkiLCJQIENsYXJrc29uLCBSIFJvc2VuZmVsZCIsMTk5Ny0wNy0wMSxTdGF0aXN0aWNhbCBsYW5ndWFnZSBtb2RlbGluZyB1c2luZyB0aGUgQ01VLUNhbWJyaWRnZSB0b29sa2l0LGh0dHBzOi8vd3d3LnNlbWFudGljc2Nob2xhci5vcmcvcGFwZXIvU3RhdGlzdGljYWwtbGFuZ3VhZ2UtbW9kZWxpbmctdXNpbmctdGhlLXRvb2xraXQtQ2xhcmtzb24tUm9zZW5mZWxkL2ZkZjRhYTYyM2U0ZDViNWVkYWViODczZWQ4ZThiMWNlZjBiNTljODcsOTU0LjAsLCwsLCwsLCwsLCxTdXBlcnZpc2VkLFVua25vd24sLCwsLCJVbml0ZWQgS2luZ2RvbSBvZiBHcmVhdCBCcml0YWluIGFuZCBOb3J0aGVybiBJcmVsYW5kLFVuaXRlZCBTdGF0ZXMgb2YgQW1lcmljYSIsLCwsLCwyMDI1LTExLTI4IDExOjUzOjU5KzAwOjAwLCwsLCwsIkFjYWRlbWlhLEFjYWRlbWlhIiwsLCwsLCwsLCwsLCwsLCwsLApTVk0gZm9yIGZhY2UgZGV0ZWN0aW9uLFZpc2lvbixPYmplY3QgZGV0ZWN0aW9uLE1hc3NhY2h1c2V0dHMgSW5zdGl0dXRlIG9mIFRlY2hub2xvZ3kgKE1JVCksIkUuIE9zdW5hLCBSLiBGcmV1bmQsIEYuIEdpcm9zaSIsMTk5Ny0wNi0xNyxUcmFpbmluZyBTdXBwb3J0IFZlY3RvciBNYWNoaW5lczogQW4gQXBwbGljYXRpb24gdG8gRmFjZSBEZXRlY3Rpb24saHR0cHM6Ly9pZWVleHBsb3JlLmllZWUub3JnL2RvY3VtZW50LzYwOTMxMCwzODUxLjAsLCwsLCwsNTAwMDAsIlNlY3Rpb24gMTogIiJUaGUgcHJvYmxlbSB0aGF0IHdlIGhhdmUgdG8gc29sdmUgaW52b2x2ZXMgdHJhaW5pbmcgYSBjbGFzc2lmaWVyCnRvIGRpc2NyaW1pbmF0ZSBiZXR3ZWVuIGZhY2UgYW5kIG5vbi1mYWNlIHBhdHRlcm5zLCB1c2luZyBhCmRhdGEgc2V0IG9mIDUwLDAwMHBvaW50cy4gIiIiLCwsLCwsLCwsLFVuaXRlZCBTdGF0ZXMgb2YgQW1lcmljYSwsLCwsLDIwMjUtMTEtMjggMTE6NTM6NTkrMDA6MDAsLCwsLCxBY2FkZW1pYSwsLCwsLCwsLCwsLCwsLCwsLApEZWVwIEJsdWUsR2FtZXMsQ2hlc3MsSUJNLCJNdXJyYXkgQ2FtcGJlbGwsIEEuIEpvc2VwaCBIb2FuZSBKci4sIEZlbmctaHNpdW5nIEhzdSIsMTk5Ny0wNS0wMSxEZWVwIEJsdWUsaHR0cHM6Ly93d3cuc2NpZW5jZWRpcmVjdC5jb20vc2NpZW5jZS9hcnRpY2xlL3BpaS9TMDAwNDM3MDIwMTAwMTI5MSwxOTkyLjAsIkhpc3RvcmljYWwgc2lnbmlmaWNhbmNlLEhpZ2hseSBjaXRlZCIsIkRlZmVhdGVkIEthc3Bhcm92IGluIDE5OTcsIHdoaWNoIHdhcyBhIGZhbW91cyBBSSBtaWxlc3RvbmUuIiw4MDAwLjAsIiIiVGhlIG5ldyBjaGVzcyBjaGlwIGhhZCBhIGNvbXBsZXRlbHkgcmVkZXNpZ25lZCBldmFsdWF0aW9uIGZ1bmN0aW9uLCBnb2luZyBmcm9tIGFyb3VuZCA2NDAwIGZlYXR1cmVzIHRvIG92ZXIgODAwMCIiIiwsIlRoZSA4MDAwIGZlYXR1cmVzIHdlcmUgdHVuZWQgdXNpbmcgYSBtaXggb2YgaHVtYW4ganVkZ21lbnQgYW5kIGF1dG9tYXRlZCB0b29scyB1c2luZyBkYXRhIG9uIGNoZXNzIG1hdGNoZXMuIFVuY2xlYXIgaG93IG11Y2ggdG90YWwgIiJjb21wdXRlIiIgd2VudCBpbnRvIHRoaXMuIiwsLCwsLCxTcGVjdWxhdGl2ZSwiRGVlcCBCbHVlIGlzIHRoZSBjaGVzcyBtYWNoaW5lIHRoYXQgZGVmZWF0ZWQgdGhlbi1yZWlnbmluZyBXb3JsZCBDaGVzcyBDaGFtcGlvbiBHYXJyeSBLYXNwYXJvdiBpbiBhIHNpeC1nYW1lIG1hdGNoIGluIDE5OTcuIFRoZXJlIHdlcmUgYSBudW1iZXIgb2YgZmFjdG9ycyB0aGF0IGNvbnRyaWJ1dGVkIHRvIHRoaXMgc3VjY2VzcywgaW5jbHVkaW5nOgrigKJhIHNpbmdsZS1jaGlwIGNoZXNzIHNlYXJjaCBlbmdpbmUsCgrigKJhIG1hc3NpdmVseSBwYXJhbGxlbCBzeXN0ZW0gd2l0aCBtdWx0aXBsZSBsZXZlbHMgb2YgcGFyYWxsZWxpc20sCgrigKJhIHN0cm9uZyBlbXBoYXNpcyBvbiBzZWFyY2ggZXh0ZW5zaW9ucywKCuKAomEgY29tcGxleCBldmFsdWF0aW9uIGZ1bmN0aW9uLCBhbmQKCuKAomVmZmVjdGl2ZSB1c2Ugb2YgYSBHcmFuZG1hc3RlciBnYW1lIGRhdGFiYXNlLgoKClRoaXMgcGFwZXIgZGVzY3JpYmVzIHRoZSBEZWVwIEJsdWUgc3lzdGVtLCBhbmQgZ2l2ZXMgc29tZSBvZiB0aGUgcmF0aW9uYWxlIHRoYXQgd2VudCBpbnRvIHRoZSBkZXNpZ24gZGVjaXNpb25zIGJlaGluZCBEZWVwIEJsdWUuIiwsLFVucmVsZWFzZWQsVW5pdGVkIFN0YXRlcyBvZiBBbWVyaWNhLCwsLCwsMjAyNS0xMS0yOCAxMTo1Mzo1OSswMDowMCwsLCwsLEluZHVzdHJ5LCwsLCxVbnJlbGVhc2VkLCwsLCwsLCwsLCwsLE5vClNPTS1DTk4sVmlzaW9uLEZhY2UgcmVjb2duaXRpb24sLCJTLiBMYXdyZW5jZSwgQy4gTGVlIEdpbGVzLCBBLiBUc29pLCBBLiBCYWNrIiwxOTk3LTAxLTMxLEZhY2UgcmVjb2duaXRpb246IGEgY29udm9sdXRpb25hbCBuZXVyYWwtbmV0d29yayBhcHByb2FjaCxodHRwczovL3d3dy5zZW1hbnRpY3NjaG9sYXIub3JnL3BhcGVyL0ZhY2UtcmVjb2duaXRpb24lM0EtYS1jb252b2x1dGlvbmFsLW5ldXJhbC1uZXR3b3JrLUxhd3JlbmNlLUdpbGVzLzg2ODkwYzgyYjU4OWUyNDAwN2M1NmUxZjQwYzVmOTI4YTBlMDQxODMsLCJIaXN0b3JpY2FsIHNpZ25pZmljYW5jZSxIaWdobHkgY2l0ZWQiLCwzMjAxNS4wLCJTT006IDEyNQpMMTogMjAqMyozKjM9NTQwCkwyOiAyNSozKjMqMjAqMC4zPTEzNTAKTDM6IDI1</x:v>
      </x:c>
    </x:row>
    <x:row r="310" ht="18" customHeight="1">
      <x:c r="A310" s="17" t="n">
        <x:v>305</x:v>
      </x:c>
      <x:c r="B310" s="17" t="n">
        <x:v>310</x:v>
      </x:c>
      <x:c r="C310" s="160" t="str">
        <x:v>KjUqNio0MD0zMDAwMApUb3RhbDogMTI1KzU0MCsxMzUwKzMwMDAwPTMyLDAxNQooc2VlIFRhYmxlIDEpIiwzMTQzMTYwMDAwMC4wLCJGb3J3YXJkIHBhc3MgZmxvcCBiYXNlZCBvbiBhcmNoaXRlY3R1cmUgKHNlZSBUYWJsZSAxKTogCkZpcnN0IENOTiBsYXllcjogMjMqMjggLT4gMyozKjIwCjIqMjEqMjYqMyozKjIwPTE5NjU2MApTZWNvbmQgQ05OIGxheWVyOiAyMCoxMSoxMyAtPiAzKjMqMjUqMC4zCjIqOSoxMSozKjMqMjAqMjUqMC4zPTI2NzMwMApGQyBsYXllcjogMjUqNSo2IC0+IDQwCjIqMjUqNSo2KjQwPTYwMDAwClRvdGFsIGZvcndhcmQgRkxPUDogMTk2NTYwKzI2NzMwMCs2MDAwMD01MjM4NjAKVG90YWwgdHJhaW5pbmcgY29tcHV0ZTogNTIzODYwKjMqMjAwMDA9MzE0MzE2MDAwMDAKVHJhaW5pbmcgc3RlcHM6ICIiVGhlIG5ldHdvcmsgd2FzIHRyYWluZWQgd2l0aCBiYWNrcHJvcGFnYXRpb24gWzEzXSBmb3IgYSB0b3RhbCBvZiAyMCAwMDAgdXBkYXRlcy4iIiIsMTI5MDAwLCIiImEgdG90YWwgb2YgMjAwIHRyYWluaW5nIGltYWdlcyBhbmQgMjAwIHRlc3QgaW1hZ2VzLiIiIGJ1dCBub3RlIHRoYXQgaW1hZ2VzIGFyZSBzdWItc2FtcGxlZCB0byBzbWFsbGVyIGxvY2FsIHdpbmRvd3MgZm9yIHRyYWluaW5nLiIsLCwsU3VwZXJ2aXNlZCxDb25maWRlbnQsIldlIHByZXNlbnQgYSBoeWJyaWQgbmV1cmFsLW5ldHdvcmsgZm9yIGh1bWFuIGZhY2UgcmVjb2duaXRpb24gd2hpY2ggY29tcGFyZXMgZmF2b3VyYWJseSB3aXRoIG90aGVyIG1ldGhvZHMuIFRoZSBzeXN0ZW0gY29tYmluZXMgbG9jYWwgaW1hZ2Ugc2FtcGxpbmcsIGEgc2VsZi1vcmdhbml6aW5nIG1hcCAoU09NKSBuZXVyYWwgbmV0d29yaywgYW5kIGEgY29udm9sdXRpb25hbCBuZXVyYWwgbmV0d29yay4gVGhlIFNPTSBwcm92aWRlcyBhIHF1YW50aXphdGlvbiBvZiB0aGUgaW1hZ2Ugc2FtcGxlcyBpbnRvIGEgdG9wb2xvZ2ljYWwgc3BhY2Ugd2hlcmUgaW5wdXRzIHRoYXQgYXJlIG5lYXJieSBpbiB0aGUgb3JpZ2luYWwgc3BhY2UgYXJlIGFsc28gbmVhcmJ5IGluIHRoZSBvdXRwdXQgc3BhY2UsIHRoZXJlYnkgcHJvdmlkaW5nIGRpbWVuc2lvbmFsaXR5IHJlZHVjdGlvbiBhbmQgaW52YXJpYW5jZSB0byBtaW5vciBjaGFuZ2VzIGluIHRoZSBpbWFnZSBzYW1wbGUsIGFuZCB0aGUgY29udm9sdXRpb25hbCBuZXVyYWwgbmV0d29yayBwcm92aWRlcyBwYXJ0aWFsIGludmFyaWFuY2UgdG8gdHJhbnNsYXRpb24sIHJvdGF0aW9uLCBzY2FsZSwgYW5kIGRlZm9ybWF0aW9uLiBUaGUgY29udm9sdXRpb25hbCBuZXR3b3JrIGV4dHJhY3RzIHN1Y2Nlc3NpdmVseSBsYXJnZXIgZmVhdHVyZXMgaW4gYSBoaWVyYXJjaGljYWwgc2V0IG9mIGxheWVycy4gV2UgcHJlc2VudCByZXN1bHRzIHVzaW5nIHRoZSBLYXJodW5lbi1Mb2V2ZSB0cmFuc2Zvcm0gaW4gcGxhY2Ugb2YgdGhlIFNPTSwgYW5kIGEgbXVsdGlsYXllciBwZXJjZXB0cm9uIChNTFApIGluIHBsYWNlIG9mIHRoZSBjb252b2x1dGlvbmFsIG5ldHdvcmsgZm9yIGNvbXBhcmlzb24uIFdlIHVzZSBhIGRhdGFiYXNlIG9mIDQwMCBpbWFnZXMgb2YgNDAgaW5kaXZpZHVhbHMgd2hpY2ggY29udGFpbnMgcXVpdGUgYSBoaWdoIGRlZ3JlZSBvZiB2YXJpYWJpbGl0eSBpbiBleHByZXNzaW9uLCBwb3NlLCBhbmQgZmFjaWFsIGRldGFpbHMuIFdlIGFuYWx5emUgdGhlIGNvbXB1dGF0aW9uYWwgY29tcGxleGl0eSBhbmQgZGlzY3VzcyBob3cgbmV3IGNsYXNzZXMgY291bGQgYmUgYWRkZWQgdG8gdGhlIHRyYWluZWQgcmVjb2duaXplci4iLDEwMC4wLCwsLCwsLCwsMjAyNS0xMS0yOCAxMTo1Mzo1OSswMDowMCwsLCwsLCwsLCwsLCwsLCwsLCxPcGVyYXRpb24gY291bnRpbmcsLCwsLApITU0gV29yZCBBbGlnbm1lbnQsTGFuZ3VhZ2UsVHJhbnNsYXRpb24sVW5pdmVyc2l0eSBvZiBFcmxhbmdlbiAtIE51cmVtYnVyZywiU3RlcGhhbiBWb2dlbCwgSGVybWFubiBOZXksIENocmlzdG9waCBUaWxsbWFubiIsMTk5Ni0wOC0wNSxITU0tQmFzZWQgV29yZCBBbGlnbm1lbnQgaW4gU3RhdGlzdGljYWwgVHJhbnNsYXRpb24saHR0cHM6Ly9kbC5hY20ub3JnL2RvaS8xMC4zMTE1Lzk5MzI2OC45OTMzMTMsMTA5OS4wLCwsLCwsLDE1MDI3OSwiW1dPUkRTXQpUYWJsZSAxLgpJIHRha2UgdGhlIHN1bSBvZiBhbGwgd29yZHMuIE1heWJlIGl0IHdvdWxkIGJlIGJldHRlciB0byB1c2Ugb25seSB0aGUgc3VtIG9mIEVuZ2xpc2ggb3IgR2VybWFuIHdvcmRzPyIsLCwsU3VwZXJ2aXNlZCwsLCwsLEdlcm1hbnksLCwsLCwyMDI1LTExLTI4IDExOjUzOjU5KzAwOjAwLCwsLCwsQWNhZGVtaWEsLCwsLCwsLCwsLCwsLCwsLCwKQWRhQm9vc3QuTTIgRGlnaXQgUmVjb2duaXRpb24sVmlzaW9uLERpZ2l0IHJlY29nbml0aW9uLEFUJlQsIllvYXYgRnJldW5kLCBSb2JlcnQgRS4gU2NoYXBpcmUiLDE5OTYtMDctMDMsRXhwZXJpbWVudHMgd2l0aCBhIE5ldyBCb29zdGluZyBBbGdvcml0aG0saHR0cHM6Ly9jc2V3ZWIudWNzZC5lZHUvfnlmcmV1bmQvcGFwZXJzL2Jvb3N0aW5nZXhwZXJpbWVudHMucGRmLDEyOTc3LjAsSGlnaGx5IGNpdGVkLEFsc28gbGlzdGVkIGluIERlbmlzIFBhbmp1dGEncyBMaXN0IG9mIDEwMCsgQUkgQWxnb3JpdGhtcywsLCwsOTcwOSwsLCwsLENvbmZpZGVudCwiSW4gYW4gZWFybGllciBwYXBlciwgd2UgaW50cm9kdWNlZCBhIG5ldyDigJxib29zdGluZ+KAnSBhbGdvcml0aG0gY2FsbGVkIEFkYUJvb3N0IHdoaWNoLCB0aGVvcmV0aWNhbGx5LCBjYW4gYmUgdXNlZCB0byBzaWduaWZpY2FudGx5IHJlZHVjZSB0aGUgZXJyb3Igb2YgYW55IGxlYXJuaW5nIGFsZ29yaXRobSB0aGF0IGNvbi0gc2lzdGVudGx5IGdlbmVyYXRlcyBjbGFzc2lmaWVycyB3aG9zZSBwZXJmb3JtYW5jZSBpcyBhIGxpdHRsZSBiZXR0ZXIgdGhhbiByYW5kb20gZ3Vlc3NpbmcuIFdlIGFsc28gaW50cm9kdWNlZCB0aGUgcmVsYXRlZCBub3Rpb24gb2YgYSDigJxwc2V1ZG8tbG9zc+KAnSB3aGljaCBpcyBhIG1ldGhvZCBmb3IgZm9yY2luZyBhIGxlYXJuaW5nIGFsZ29yaXRobSBvZiBtdWx0aS1sYWJlbCBjb25jZXB0cyB0byBjb25jZW50cmF0ZSBvbiB0aGUgbGFiZWxzIHRoYXQgYXJlIGhhcmRlc3QgdG8gZGlzY3JpbWluYXRlLiBJbiB0aGlzIHBhcGVyLCB3ZSBkZXNjcmliZSBleHBlcmltZW50cyB3ZSBjYXJyaWVkIG91dCB0byBhc3Nlc3MgaG93IHdlbGwgQWRhQm9vc3Qgd2l0aCBhbmQgd2l0aG91dCBwc2V1ZG8tbG9zcywgcGVyZm9ybXMgb24gcmVhbCBsZWFybmluZyBwcm9ibGVtcy4KV2UgcGVyZm9ybWVkIHR3byBzZXRzIG9mIGV4cGVyaW1lbnRzLiBUaGUgZmlyc3Qgc2V0IGNvbXBhcmVkIGJvb3N0aW5nIHRvIEJyZWltYW7igJlzIOKAnGJhZ2dpbmfigJ0gbWV0aG9kIHdoZW4gdXNlZCB0byBhZ2dyZWdhdGUgdmFyaW91cyBjbGFzc2lmaWVycyAoaW5jbHVkaW5nIGRlY2lzaW9uIHRyZWVzIGFuZCBzaW5nbGUgYXR0cmlidXRlLSB2YWx1ZSB0ZXN0cykuIFdlIGNvbXBhcmVkIHRoZSBwZXJmb3JtYW5jZSBvZiB0aGUgdHdvIG1ldGhvZHMgb24gYSBjb2xsZWN0aW9uIG9mIG1hY2hpbmUtbGVhcm5pbmcgYmVuY2htYXJrcy4gSW4gdGhlIHNlY29uZCBzZXQgb2YgZXhwZXJpbWVudHMsIHdlIHN0dWRpZWQgaW4gbW9yZSBkZXRhaWwgdGhlIHBlcmZvcm1hbmNlIG9mIGJvb3N0aW5nIHVzaW5nIGEgbmVhcmVzdC1uZWlnaGJvciBjbGFzc2lmaWVyIG9uIGFuIE9DUiBwcm9ibGVtLiIsLCwsVW5pdGVkIFN0YXRlcyBvZiBBbWVyaWNhLCwsLCwsMjAyNS0xMS0yOCAxMTo1Mzo1OSswMDowMCwsLCwsLEluZHVzdHJ5LCwsLCwsLCwsLCwsLCwsLCwsClN5c3RlbSAxMSxWaXNpb24sRmFjZSBkZXRlY3Rpb24sQ2FybmVnaWUgTWVsbG9uIFVuaXZlcnNpdHkgKENNVSksIkhBIFJvd2xleSwgUyBCYWx1amEsIFQgS2FuYWRlIiwxOTk2LTA2LTE4LE5ldXJhbCBOZXR3b3JrLUJhc2VkIEZhY2UgRGV0ZWN0aW9uLGh0dHBzOi8vaWVlZXhwbG9yZS5pZWVlLm9yZy9kb2N1bWVudC82NTU2NDcsNjAxMS4wLEhpZ2hseSBjaXRlZCwsNjQ1Mi4wLCJTeXN0ZW0gMTEgaXMgYSBjb21iaW5hdGlvbiBvZiBOZXR3b3JrIDEgYW5kIE5ldHdvcmsgMgoKTmV0d29yayAxIGhhcyAyMDk1IGNvbm5lY3Rpb25zIGFuZCBuZXR3b3JrIDIgaGFzIDQzNTcgY29ubmVjdGlvbnMgKHNlZSB0YWJsZSAxKSIsMjU4NTk2MTYwMDAuMCwiU2luY2UgdGhlcmUgaXMgbm8gcGFyYW1ldGVyIHNoYXJpbmcsIHRoZSBmb3J3YXJkIGNvbXB1dGUgaXMgcm91Z2hseSB0d2ljZSB0aGF0IG9mIHRoZSBudW1iZXIgb2YgcGFyYW1ldGVycy4gV2UgdXNlIGEgMjoxIGZvcndhcmQtYmFja3dhcmQgcmF0aW8gYXMgdGhpcyBpcyBhIHNoYWxsb3cgbmV0d29yaywgd2l0aCBtb3N0IGNvbm5lY3Rpb25zIGluIHRoZSBmaXJzdCBsYXllci4KCk51bWJlciBvZiBwYXNzZXMgKFNlY3Rpb24gMi4xKToKKiAiIk5lYXJseSAxLDA1MCBmYWNlIGV4YW1wbGVzIHdlcmUgZ2F0aGVyZWQgZnJvbSBmYWNlIGRhdGFiYXNlcyBbLi4uXSIiCiogIiJGaWZ0ZWVuIGZhY2UgZXhhbXBsZXMgYXJlIGdlbmVyYXRlZCBmb3IgdGhlIHRyYWluaW5nIHNldCBmcm9tIGVhY2ggb3JpZ2luYWwgaW1hZ2UiIgoKVHJhaW5pbmcgbG9vcDoKMS4gIiJpbml0aWFsIHNldCBvZiBub25mYWNlIGltYWdlcyBieSBnZW5lcmF0aW5nIDEsMDAwIHJhbmRvbSBpbWFnZXMiIgoyLiBUcmFpbiAocHJlc3VtYWJseSBvbiB3aG9sZSBzZXQpCjMuIFJ1biArIGNvbGxlY3QgZmFsc2UgcG9zaXRpdmVzCjQuICIiU2VsZWN0IHVwIHRvIDI1MCBvZiB0aGVzZSBzdWJpbWFnZXMgWy4uLl0gYW5kIGFkZCB0aGVtIGludG8gdGhlIHRyYWluaW5nIHNldCBbLi4uXSBHbyB0byBzdGVwIDIiIgoKIiJBIHR5cGljYWwgdHJhaW5pbmcgcnVuIHNlbGVjdHMgYXBwcm94aW1hdGVseSA4LDAwMCBub25mYWNlIGltYWdlcyAiIgoKU2VsZWN0aW5nIDgsMDAwIG5vbmZhY2UgaW1hZ2VzIGltcGxpZXMgODAwMC8yNTAgPSAzMiBsb29wcy4KCkFzc3VtaW5nIGNvbXB1dGUgaXMgMyAqIE4gKiBELCB3ZSBoYXZlCiogTG9vcCAxOiBEID0gMTUqMTA1MCArIDEwMDAKKiBMb29wIDI6IEQgPSAxNSoxMDUwICsgMTAwMCArIDI1MAoqIFNvIG9uLgoKSGVuY2UgRCBvdmVyYWxsIGlzIDMyKigxNSoxMDUwICsgMTAwMCkgKyAyNTAqMzIvMiooMzIrMSkgPSA2NjgsMDAwLgoKSGVuY2UgY29tcHV0ZSA9IDMgKiAxMjkwNCAqIDY2OGUzID0gMjU4NTk2MTYwMDAiLDIzNzUwLCIiIkEgdHlwaWNhbCB0cmFpbmluZwpydW4gc2VsZWN0cyBhcHByb3hpbWF0ZWx5IDgwMDAgbm9uLWZhY2UgaW1hZ2VzIGZyb20gdGhlCjE0NiwyMTIsMTc4IHN1YmltYWdlcyB0aGF0IGFyZSBhdmFpbGFibGUgYXQgYWxsIGxvY2F0aW9ucwphbmQgc2NhbGVzIGluIHRoZSB0cmFpbmluZyBzY2VuZXJ5IGltYWdlcy4iIgoKIiJOZWFybHkgMTA1MCBmYWNlIGV4YW1wbGVzIHdlcmUgZ2F0aGVyZWQgZnJvbSBmYWNlIGRhdGFiYXNlcyBhdCBDTVUgYW5kIEhhcnZhcmQgWy4uLl0gSW4gdGhlIHRyYWluaW5nIHNldCwxNSBmYWNlIGV4YW1wbGVzIGFyZSBnZW5lcmF0ZWQgZnJvbSBlYWNoCm9yaWdpbmFsIGltYWdlIFsuLi5dIiIKCiIiQ3JlYXRlIGFuIGluaXRpYWwgc2V0IG9mIG5vbi1mYWNlIGltYWdlcyBieSBnZW5lcmF0aW5nCjEwMDAgaW1hZ2VzIHdpdGggcmFuZG9tIHBpeGVsIGludGVuc2l0aWVzIiIiLCwsLCxDb25maWRlbnQsLCwsLFVuaXRlZCBTdGF0ZXMgb2YgQW1lcmljYSwsLCwsLDIwMjUtMTEtMjggMTE6NTM6NTkrMDA6MDAsLCwsLCxBY2FkZW1pYSwsLCwsLCwsLCwsLCxPcGVyYXRpb24gY291bnRpbmcsLCwsLApNVVNJQyBwZXJjZXB0cm9uLFZpc2lvbixJbWFnZSBjb21wbGV0aW9uLCxNLiBLb2NoZWlzZW47IFUuQS4gTXVsbGVyOyBHLiBUcm9zdGVyLDE5OTYtMDYtMDMsQSBuZXVyYWwgbmV0d29yayBmb3IgZ3JleSBsZXZlbCBhbmQgY29sb3IgY29ycmVjdGlvbiB1c2VkIGluIHBob3RvZmluaXNoaW5nLGh0dHBzOi8vaWVlZXhwbG9yZS5pZWVlLm9yZy9kb2N1bWVudC81NDkyMzcsLEhpc3RvcmljYWwgc2lnbmlmaWNhbmNlLCwxMzYwNy4wLDIzMCo1NSs1NioxNSsxNio2KzcqMz0xMzYwNyAoRmlndXJlIDIpLDg4MTczMzYwMDAwMC4wLCIyKjEzNjA3KjMqMTA4MDAwMDA9ODgxNzMzNjAwMDAwPTguOGUxMQpUcmFpbmluZyBzdGVwczogNDAwKjI3MDAwPTEwODAwMDAwCiIiQWZ0ZXIgNDAwIGVwb2NocyB0aGUgZXJyb3Igb2YgdGhlIG5ldHdvcmsiIiIsODEwMDAsIuKAnFRoZSB0cmFpbmluZyBleHBlcmltZW50cyB3ZXJlIGNhcnJpZWQgb3V0IG9uIGEgZGF0YWJhc2Ugb2YgMzAsMDAwIHBob3Rvcy4gVGhlcmVmb3IgdGhlIGRhdGFiYXNlIHdhcyBzcGxpdCBpbnRvIHRlbiBzZXRzLiBOaW5lIG9mIHRoZW0gd2VyZSB1c2VkIGZvciB0aGUgdHJhaW5pbmcgYW5kIG9uZSBmb3IgdGhlIHRlc3Rpbmcu4oCdIiwsLCwsQ29uZmlkZW50LCJUaGUgYXBwbGljYXRpb24gb2YgYSBtdWx0aWxheWVyIHBlcmNlcHRyb24gZm9yIGNvbG9yIGFuZCBncmF5IGxldmVsIGNvcnJlY3Rpb24gaW4gdGhlIGZpZWxkIG9mIHBob3RvZmluaXNoaW5nIGlzIHByZXNlbnRlZC4gSXQgaXMgc2hvd24sIHRoYXQgYSBuZXVyYWwgbmV0d29yayBjYW4gaW1wcm92ZSB0aGUgb3ZlcmFsbCBwZXJmb3JtYW5jZSBvZiBhIHN0YXRlIG9mIHRoZSBhcnQgcGhvdG8gcHJpbnRlci4gVGhlIGltcHJvdmVkIGNvcnJlY3Rpb24gYWJpbGl0eSB3aWxsIHJlZHVjZSB0aGUgbnVtYmVyIG9mIHVuc2FsYWJsZSBwaWN0dXJlcyBhbmQgdGh1cyBsb3dlcnMgdGhlIHByb2R1Y3Rpb24gY29zdHMgZm9yIHRoZSBwaG90byBsYWJvcmF0b3J5LiBUaGUgdHJhaW5pbmcgZXhwZXJpbWVudHMgd2VyZSBjYXJyaWVkIG91dCBvbiBhIGRhdGFiYXNlIG9mIDMwLDAwMCBwaG90b3MgdXNpbmcgdGhlIE1VU0lDIHBhcmFsbGVsIHN1cGVyY29tcHV0ZXIuIFRoZSBNVVNJQyBzeXN0ZW0gbWFkZSBpdCBwb3NzaWJsZSwgZm9yIHRoZSBmaXJzdCB0aW1lLCB0byBwcm9jZXNzIHRoaXMgbGFyZ2UgZGF0YWJhc2UgaW4gYSByZWFzb25hYmxlIHRpbWUuIiw0MDAuMCwsLCwsLCwsLDIwMjUtMTEtMjggMTE6NTM6NTkrMDA6MDAsLCwsLCwsLCwsLCwsLCwsLFRydWUsLE9wZXJhdGlvbiBjb3VudGluZywsLCwsCkxJU1NPTSxWaXNpb24sRGlnaXQgcmVjb2duaXRpb24sVW5pdmVyc2l0eSBvZiBUZXhhcyBhdCBBdXN0aW4sIllvb25zdWNrIENob2UsIEpvc2VwaCBTaXJvc2gsIFIuIE1paWtrdWxhaW5lbiIsMTk5NS0xMS0yNyxMYXRlcmFsbHkgSW50ZXJjb25uZWN0ZWQgU2VsZi1Pcmdhbml6aW5nIE1hcHMgaW4gSGFuZC1Xcml0dGVuIERpZ2l0IFJlY29nbml0aW9uLGh0dHBzOi8vd3d3LnNlbWFudGljc2Nob2xhci5vcmcvcGFwZXIvTGF0ZXJhbGx5LUludGVyY29ubmVjdGVkLVNlbGYtT3JnYW5pemluZy1NYXBzLWluLUNob2UtU2lyb3NoLzc4NWY1ZmFjYzc2NTM4Y2ViYTZmNmI5ZTJkN2I2NDFkMzIyZTk4NTQsLCJTT1RBIGltcHJvdmVtZW50LEhpc3RvcmljYWwgc2lnbmlmaWNhbmNlIiwiIiJUaGUgcmVjb2duaXRpb24gcmF0ZSBvbiBhIHN1YnNldCBvZiBOSVNUIGRhdGFiYXNlIDMgaXMgNC4wJSBoaWdoZXIgd2l0aCBMSVNTT00gdGhhbiB3aXRoIGEgcmVndWxhciBTZWxmLU9yZ2FuaXppbmcgTWFwIChTT00pIGFzIHRoZSBmcm9udCBlbmQsIGFuZCAxNS44JSBoaWdoZXIgdGhhbiByZWNvZ25pdGlvbiBvZiByYXcgaW5wdXQgYml0bWFwcyBkaXJlY3RseS4gIiIiLDQzMjgwMC4wLCJUb3RhbCBjb25uZWN0aW9ucyAzMiozMioyMCoyMCsyMCoyMCo0OCsyMCoyMCoxMD00MzI4MDAKSW5wdXQ6IDMyKjMyLCBMaXNzb206IDIwKjIwLCBPdXRwdXQ6IDEwIChGaWd1cmUgMWEpLCB1cCB0byA0OCBsYXRlcmFsIGNvbm5lY3Rpb25zIHBlciBMaXNzb20gbmV1cm9uIChGaWd1cmUgMWIpCiIsMTk1NTQ0ODAwMDAwLjAsIkxpc3NvbSBjb25uZWN0aW9uczogMzIqMzIqMjAqMjArMjAqMjAqNDg9NDI4ODAwCkxpc3NvbSBjb21wdXRlOiAyKjQyODgwMCozKjM4KjIwMDA9MTk1NTMyODAwMDAwPTEuOTZlMTEKUGVyY2VwdHJvbiBjb25uZWN0aW9uczogMjAqMjAqMTA9NDAwMApQZXJjZXB0cm9uIGNvbXB1dGU6IDIqNDAwMCozKjUwMCoxNzAwPTIwNDAwMDAwMDAwPTJlMTAKVG90YWwgY29tcHV0ZTogMTk1NTMyODAwMDAwKzEyMDAwMDAwPTE5NTU0NDgwMDAwMD0xLjk2ZTExCiIiTElTU09NIHdhcyB0cmFpbmVkIHdpdGggMjAwMCBwYXR0ZXJucyIiCiIiVGhlIGluaXRpYWwgc2VsZi1vcmdhbml6aW5nIG1hcCB3YXMgZm9ybWVkIGluIDggZXBvY2hzIG92ZXIgdGhlIHRyYWluaW5nIHNldCwgZ3JhZHVhbGx5IHJlZHVjaW5nIHRoZSBuZWlnaGJvcmhvb2QgcmFkaXVzIGZyb20gMjAgdG8gOC4gVGhlIGxhdGVyYWwgY29ubmVjdGlvbnMgd2VyZSB0aGVuIGFkZGVkIHRvIHRoZSBzeXN0ZW0sIGFuZCBvdmVyIGFub3RoZXIgMzAgZXBvY2hzLCIiCiIiT2YgdGhlc2UsIDE3MDAgd2VyZSB1c2VkIHRvIHRyYWluIHRoZSBwZXJjZXB0cm9uIGxheWVyLCAiIgoiIkFmdGVyIHRoZSBTT00gYW5kIExJU1NPTSBtYXBzIHdlcmUgb3JnYW5pemVkLCBhIGNvbXBsZXRlIHNldCBvZiBhY3RpdmF0aW9uIHBhdHRlcm5zIG9uIHRoZSB0d28gbWFwcyB3ZXJlIGNvbGxlY3RlZC4gVGhlc2UgcGF0dGVybnMgdGhlbiBmb3JtZWQgdGhlIHRyYWluaW5nIGlucHV0IGZvciB0aGUgcGVyY2VwdHJvbiBsYXllci4gVHdvIHNlcGFyYXRlIHZlcnNpb25zIHdlcmUgZWFjaCB0cmFpbmVkIGZvciA1MDAgZXBvY2hzLCIiCgoiLDIwMDAsIiIiTElTU09NIHdhcyB0cmFpbmVkIHdpdGggMjAwMCBwYXR0ZXJucyIiIiwsLCwsTGlrZWx5LCJBbiBhcHBsaWNhdGlvbiBvZiBsYXRlcmFsbHkgaW50ZXJjb25uZWN0ZWQgc2VsZi1vcmdhbml6aW5nIG1hcHMgKExJU1NPTSkgdG8gaGFuZHdyaXR0ZW4gZGlnaXQgcmVjb2duaXRpb24gaXMgcHJlc2VudGVkLiBUaGUgbGF0ZXJhbCBjb25uZWN0aW9ucyBsZWFybiB0aGUgY29ycmVsYXRpb25zIG9mIGFjdGl2aXR5IGJldHdlZW4gdW5pdHMgb24gdGhlIG1hcC4gVGhlIHJlc3VsdGluZyBleGNpdGF0b3J5IGNvbm5lY3Rpb25zIGZvY3VzIHRoZSBhY3Rpdml0eSBpbnRvIGxvY2FsIHBhdGNoZXMgYW5kIHRoZSBpbmhpYml0b3J5IGNvbm5lY3Rpb25zIGRlY29ycmVsYXRlIHJlZHVuZGFudCBhY3Rpdml0eSBvbiB0aGUgbWFwLiBUaGUgbWFwIHRodXMgZm9ybXMgaW50ZXJuYWwgcmVwcmVzZW50YXRpb25zIHRoYXQgYXJlIGVhc3kgdG8gcmVjb2duaXplIHdpdGggZS5nLiBhIHBlcmNlcHRyb24gbmV0d29yay4gVGhlIHJlY29nbml0aW9uIHJhdGUgb24gYSBzdWJzZXQgb2YgTklTVCBkYXRhYmFzZSAzIGlzIDQuMCUgaGlnaGVyIHdpdGggTElTU09NIHRoYW4gd2l0aCBhIHJlZ3VsYXIgU2VsZi1Pcmdhbml6aW5nIE1hcCAoU09NKSBhcyB0aGUgZnJvbnQgZW5kLCBhbmQgMTUuOCUgaGlnaGVyIHRoYW4gcmVjb2duaXRpb24gb2YgcmF3IGlucHV0IGJpdG1hcHMgZGlyZWN0bHkuIFRoZXNlIHJlc3VsdHMgZm9ybSBhIHByb21pc2luZyBzdGFydGluZyBwb2ludCBmb3IgYnVpbGRpbmcgcGF0dGVybiByZWNvZ25pdGlvbiBzeXN0ZW1zIHdpdGggYSBMSVNTT00gbWFwIGFzIGEgZnJvbnQgZW5kLiIsMzguMCwsLFVuaXRlZCBTdGF0ZXMgb2YgQW1lcmljYSwsLCwsLDIwMjUtMTEtMjggMTE6NTM6NTkrMDA6MDAsLCwsLCxBY2FkZW1pYSwsLCwsLCwsLCwsLCxPcGVyYXRpb24gY291bnRpbmcsLCwsLApTdXBwb3J0IFZlY3RvciBNYWNoaW5lcyxWaXNpb24sSW1hZ2UgY2xhc3NpZmljYXRpb24sIkFUJlQsQmVsbCBMYWJvcmF0b3JpZXMiLCJDIENvcnRlcywgViBWYXBuaWsiLDE5OTUtMDktMDEsU3VwcG9ydC1WZWN0b3IgTmV0d29ya3MsaHR0cHM6Ly9saW5rLnNwcmluZ2VyLmNvbS9hcnRpY2xlLzEwLjEwMDcvQkYwMDk5NDAxOCw0ODk2OC4wLEhpZ2hseSBjaXRlZCwsMTAwMDAwMDAwLjAsIlNlY3Rpb24gNi4yLjI6ICIiLi4ucG9seW5vbWlhbHMKb2YgZGVncmVlIDQgKHRoYXQgaGF2ZSBtb3JlIHRoYW4gMTBeOCBmcmVlIHBhcmFtZXRlcnMpLi4uIiIKVGhleSB1c2VkIDQtZGVncmVlIHBvbHlub21pYWxzIGZvciBNTklTVCIsLCw2MDAwMCwiU2VjdGlvbiA2LjI6ICIiVGhlIGxhcmdlIGRhdGFiYXNlIGNvbnNpc3RzIG9mIDYwLDAwMCB0cmFpbmluZyBhbmQgMTAsMDAwIHRlc3QgcGF0dGVybnMiIiIsLCwsLCwsLCwsIlVuaXRlZCBTdGF0ZXMgb2YgQW1lcmljYSxVbml0ZWQgU3RhdGVzIG9mIEFtZXJpY2EiLCwsLCwsMjAyNS0xMS0yOCAxMTo1Mzo1OSswMDowMCwsLCwsLCJJbmR1c3RyeSxJbmR1c3RyeSIsLCwsLCwsLCwsLCwsLCwsLCwKUmFuZG9tIERlY2lzaW9uIEZvcmVzdHMsT3RoZXIsSW1hZ2UgY2xhc3NpZmljYXRpb24sIkFUJlQsQmVsbCBMYWJvcmF0b3JpZXMiLFRLIEhvLDE5OTUtMDgtMTQsUmFuZG9tIGRlY2lzaW9uIGZvcmVzdHMsaHR0cHM6Ly9pZWVleHBsb3JlLmllZWUub3JnL2RvY3VtZW50LzU5ODk5NCw0Njc4LjAsLCwsLCwsNjAwMDAsVGhlIGltYWdlcyBhcmUgZnJvbSB0aGUgMTk5MiBOSVNUIChOYXRpb25hbCBJbnN0aXR1dGUgb2YgU3RhbmRhcmRzIGFuZCBUZWNobm9sb2d5KSBDb21wZXRpdGlvbiwsLCwsLCwsLCwiVW5pdGVkIFN0YXRlcyBvZiBBbWVyaWNhLFVuaXRlZCBTdGF0ZXMgb2YgQW1lcmljYSIsLCwsLCwyMDI1LTExLTI4IDExOjUzOjU5KzAwOjAwLCwsLCwsIkluZHVzdHJ5LEluZHVzdHJ5IiwsLCwsLCwsLCwsLCwsLCwsLApJdGVyYXRpdmUgQm9vdHN0cmFwcGluZyBXU0QsTGFuZ3VhZ2UsTGFuZ3VhZ2UgU3RydWN0dXJlIE1vZGVsaW5nLFVuaXZlcnNpdHkgb2YgUGVubnN5bHZhbmlhLEQgWWFyb3dza3ksMTk5NS0wNi0yNixVbnN1cGVydmlzZWQgV29yZCBTZW5zZSBEaXNhbWJpZ3VhdGlvbiBSaXZhbGluZyBTdXBlcnZpc2VkIE1ldGhvZHMsaHR0cHM6Ly9kbC5hY20ub3JnL2RvaS8xMC4zMTE1Lzk4MTY1OC45ODE2ODQsMjk5Ni4wLCwsLCwsLCx0aGUgZGF0YSB3ZXJlIGV4dHJhY3RlZCBmcm9tIGEgNDYwIG1pbGxpb24gd29yZCBjb3JwdXMsLCwsLCwsLCwsVW5pdGVkIFN0YXRlcyBvZiBBbWVyaWNhLCwsLCwsMjAyNS0xMS0yOCAxMTo1Mzo1OSswMDowMCwsLCwsLEFjYWRlbWlhLCwsLCwsLCwsLCwsLCwsLCwsCk11bHRpLWNhdXNlIEJpbmFyeSBDbHVzdGVyaW5nLE90aGVyLE1pc2NlbGxhbmVvdXMgaW1hZ2UgYW5hbHlzaXMsWGVyb3gsRXJpYyBTYXVuZCwxOTk1LTAxLTAxLEEgTXVsdGlwbGUgQ2F1c2UgTWl4dHVyZSBNb2RlbCBmb3IgVW5zdXBlcnZpc2VkIExlYXJuaW5nLGh0dHBzOi8vaWVlZXhwbG9yZS5pZWVlLm9yZy9kb2N1bWVudC82Nzk1NTY4LDE3Ni4wLCwsLCwsLCwsLCwsLFVua25vd24sLCwsLFVuaXRlZCBTdGF0ZXMgb2YgQW1lcmljYSwsLCwsLDIwMjUtMTEtMjggMTE6NTM6NTkrMDA6MDAsLCwsLCxJbmR1c3RyeSwsLCwsLCwsLCwsLCwsLCwsLApKUE1BWCxWaXNpb24sSW1hZ2UgcmVwcmVzZW50YXRpb24sLFN1emFubmEgQmVja2VyLDE5OTQtMTItMDIsSlBNQVg6IExlYXJuaW5nIHRvIFJlY29nbml6ZSBNb3ZpbmcgT2JqZWN0cyBhcyBhIE1vZGVsLWZpdHRpbmcgUHJvYmxlbSxodHRwczovL3Byb2NlZWRpbmdzLm5ldXJpcHMuY2MvcGFwZXJfZmlsZXMvcGFwZXIvMTk5NC9oYXNoLzRiMDI1MDc5MzU0OTcyNmQ1YzFlYTM5MDY3MjZlYmZlLUFic3RyYWN0Lmh0bWwsLEhpc3RvcmljYWwgc2lnbmlmaWNhbmNlLCw0NDQ2LjAsIklucHV0cyBhcmUgMTJ4MTIgcGl4ZWxzIChGaWd1cmUgMykuIFRoZXkgZmlyc3QgdHJhaW4gdGhlIGFyY2hpdGVjdHVyZSBpbiBGaWd1cmUgMiBhKSwgdGhlbiBmcmVlemUgaXQgYW5kIHRyYWluIHRoZSBhZGRpdGlvbmFsIGxheWVyIGluIEZpZ3VyZSAzIGIpLgoKRmlndXJlIDIgYSk6IDIqKDEyKjEyKjE1KSArIDIqMTUgPSA0LDM1MApGaWd1cmUgMiBiKTogMiooMTIqMTIqMTUpICsgMioxNSArIDIqKDE1KjMpICsgMiozID0gNCw0NDYiLDgwODI4MjgwLjAsIlRyYWluaW5nIDJhKTogICIiVGhlIGxlYXJuaW5nIHRvb2sgYWJvdXQgMzAwMCBpdGVyYXRpb25zIG9mIHN0ZWVwZXN0IGRlc2NlbnQiIiBBc3N1bWluZyBlYWNoIGl0ZXJhdGlvbiByZWZlcnMgdG8gYSBzaW5nbGUgaW1hZ2UuCjYgKiA0NDQ2ICogMzAwMCA9IDgwLDAyOCwwMDAKClRyYWluaW5nIDJiKTogIiJXaGlsZSBrZWVwaW5nIHRoZSBmaXJzdCBsYXllciBvZiB3ZWlnaHRzIGZyb3plbiwgdGhpcyBuZXR3b3JrIHdhcyB0cmFpbmVkIHVzaW5nIGV4YWN0bHkgdGhlIHNhbWUgY29zdCBmdW5jdGlvbiBhcyB0aGUgZmlyc3QgbGF5ZXIgZm9yIGFib3V0IDMwIGl0ZXJhdGlvbnMgdXNpbmcgYSBncmFkaWVudC1iYXNlZCBsZWFybmluZyBtZXRob2QuIiIKCjYgKiA0NDQ2ICogMzAgPSA4MDAsMjgwCgpUb3RhbDogODAsODI4LDI4MCIsMTUwMCzigJxGaWd1cmUgMzogMTAgb2YgdGhlIDE1MDAgdHJhaW5pbmcgcGF0dGVybnPigJ0sLCwsLFNwZWN1bGF0aXZlLCJVbnN1cGVydmlzZWQgbGVhcm5pbmcgcHJvY2VkdXJlcyBoYXZlIGJlZW4gc3VjY2Vzc2Z1bCBhdCBsb3ctbGV2ZWwgZmVhdHVyZSBleHRyYWN0aW9uIGFuZCBwcmVwcm9jZXNzaW5nIG9mIHJhdyBzZW5zb3IgZGF0YS4gU28gZmFyLCBob3dldmVyLCB0aGV5IGhhdmUgaGFkIGxpbWl0ZWQgc3VjY2VzcyBpbiBsZWFybmluZyBoaWdoZXItb3JkZXIgcmVwcmVzZW50YXRpb25zLCBlLmcuLCBvZiBvYmplY3RzIGluIHZpc3VhbCBpbWFnZXMuIEEgcHJvbWlzaW5nIGFwKGNpZDoxNzMpIHByb2FjaCBpcyB0byBtYXhpbWl6ZSBzb21lIG1lYXN1cmUgb2YgYWdyZWVtZW50IGJldHdlZW4gdGhlIG91dHB1dHMgb2YgdHdvIGdyb3VwcyBvZiB1bml0cyB3aGljaCByZWNlaXZlIGlucHV0cyBwaHlzaWNhbGx5IHNlcChjaWQ6MTczKSBhcmF0ZWQgaW4gc3BhY2UsIHRpbWUgb3IgbW9kYWxpdHksIGFzIGluIChCZWNrZXIgYW5kIEhpbnRvbiwgMTk5MjsgQmVja2VyLCAxOTkzOyBkZSBTYSwgMTk5MykuIFVzaW5nIHRoZSBzYW1lIGFwcHJvYWNoLCBhIG11Y2ggc2ltKGNpZDoxNzMpIHBsZXIgbGVhcm5pbmcgcHJvY2VkdXJlIGlzIHByb3Bvc2VkIGhlcmUgd2hpY2ggZGlzY292ZXJzIGZlYXR1cmVzIGluIGEgc2luZ2xlLWxheWVyIG5ldHdvcmsgY29uc2lzdGluZyBvZiBzZXZlcmFsIHBvcHVsYXRpb25zIG9mIHVuaXRzLCBhbmQgY2FuIGJlIGFwcGxpZWQgdG8gbXVsdGktbGF5ZXIgbmV0d29ya3MgdHJhaW5lZCBvbmUgbGF5ZXIgYXQgYSB0aW1lLiBXaGVuIHRyYWluZWQgd2l0aCB0aGlzIGFsZ29yaXRobSBvbiBpbWFnZSBzZXF1ZW5jZXMgb2YgbW92aW5nIGdlb21ldHJpYyBvYmplY3RzIGEgdHdvLWxheWVyIG5ldHdvcmsgY2FuIGxlYXJuIHRvIHBlcmZvcm0gYWNjdXJhdGUgcG9zaXRpb24taW52YXJpYW50IG9iamVjdCBjbGFzc2lmaWNhdGlvbi4iLCwsLCwsLCwsLDIwMjUtMTEtMjggMTE6NTM6NTkrMDA6MDAsLCwsLCwsLCwsLCwsLCwsLCwsT3BlcmF0aW9uIGNvdW50aW5nLCwsLCwKUHJlZGljdGl2ZSBDb2RpbmcgTk4sTGFuZ3VhZ2UsTGFuZ3VhZ2UgbW9kZWxpbmcsVGVjaG5pY2FsIFVuaXZlcnNpdHkgb2YgTXVuaWNoLCJKLiBTY2htaWRodWJlciwgU3RlZmFuIEhlaWwiLDE5OTQtMTItMDIsUHJlZGljdGl2ZSBDb2Rpbmcgd2l0aCBOZXVyYWwgTmV0czogQXBwbGljYXRpb24gdG8gVGV4dCBDb21wcmVzc2lvbixodHRwczovL3Byb2NlZWRpbmdzLm5ldXJpcHMuY2MvcGFwZXIvMTk5NC9maWxlLzU3MDVlMTE2NGE4Mzk0YWFjZTYwMThlMjdkMjBkMjM3LVBhcGVyLnBkZiwsSGlzdG9yaWNhbCBzaWduaWZpY2FuY2UsLDIwNjkxMC4wLCI1KjgwKjQzMCs0MzArNDMwKjgwKzgwPTIwNjkxMAoiIlAgaGFzIG5rIGlucHV0IHVuaXRzIGFuZCBrIG91dHB1dCB1bml0cy4gbiBpcyBjYWxsZWQgdGhlICIidGltZS13aW5kb3cgc2l6ZSIiCiIiTm90ZSB0aGF0IHRoZSB0aW1lLXdpbmRvdyB3YXMgcXVpdGUgc21hbGwgKG4gPSA1KS4iIgoiImFscGhhYmV0IGNvbnNpc3RlZCBvZiBrID0gODAgcG9zc2libGUgY2hhcmFjdGVycyIiCiIiUCBoYWQgNDMwIGhpZGRlbiB1bml0cyIiIiwxODYyMTkwMDAwMDAwMC4wLCIyKjIwNjkxMCozKjE1MDAwMDAwPTE4NjIxOTAwMDAwMDAwPTEuODZlMTMKIiJUaGUgdHJhaW5pbmcgcGhhc2UgY29uc2lzdGVkIG9mIDI1IHN3ZWVwcyB0aHJvdWdoIHRoZSB0cmFpbmluZyBzZXQiIiIsNjAwMDAwLCJUcmFpbmluZyBkYXRhc2V0OiAxNTAwMCo0MD02MDAwMDAKIiJUaGUgdHJhaW5pbmcgc2V0IGZvciB0aGUgcHJlZGljdG9yIHdhcyBnaXZlbiBieSBhIHNldCBvZiA0MCBhcnRpY2xlcyBmcm9tIHRoZSBuZXdzcGFwZXIgTWlpbmNobmVyIE0gZXJrdXIsIGVhY2ggY29udGFpbmluZyBiZXR3ZWVuIDEwMDAwIGFuZCAyMDAwMCBjaGFyYWN0ZXJzLiIiIiwsLCwsQ29uZmlkZW50LCJUbyBjb21wcmVzcyB0ZXh0IGZpbGVzLCBhIG5ldXJhbCBwcmVkaWN0b3IgbmV0d29yayBQIGlzIHVzZWQgdG8gYXBwcm94aW1hdGUgdGhlIGNvbmRpdGlvbmFsIHByb2JhYmlsaXR5IGRpc3RyaWJ1dGlvbiBvZiBwb3NzaWJsZSAiIm5leHQgY2hhcmFjdGVycyIiLCBnaXZlbiBuIHByZXZpb3VzIGNoYXJhY3RlcnMuIFAncyBvdXRwdXRzIGFyZSBmZWQgaW50byBzdGFuZGFyZCBjb2RpbmcgYWxnb3JpdGhtcyB0aGF0IGdlbmVyYXRlIHNob3J0IGNvZGVzIGZvciBjaGFyYWN0ZXJzIHdpdGggaGlnaCBwcmVkaWN0ZWQgcHJvYmFiaWxpdHkgYW5kIGxvbmcgY29kZXMgZm9yIGhpZ2hseSB1bnByZWRpY3RhYmxlIGNoYXJhY3RlcnMuIFRlc3RlZCBvbiBzaG9ydCBHZXJtYW4gbmV3c3BhcGVyIGFydGljbGVzLCBvdXIgbWV0aG9kIG91dHBlcmZvcm1zIHdpZGVseSB1c2VkIExlbXBlbC1aaXYgYWxnb3JpdGhtcyAodXNlZCBpbiBVTklYIGZ1bmN0aW9ucyBzdWNoIGFzICIiY29tcHJlc3MiIiBhbmQgIiJnemlwIiIpLiIsMjUuMCwsLEdlcm1hbnksLCwsLCwyMDI1LTExLTI4IDExOjUzOjU5KzAwOjAwLCwsLCwsQWNhZGVtaWEsLCwsLCwsLCwsLFRydWUsLE9wZXJhdGlvbiBjb3VudGluZywsLCwsCk1peHR1cmUgb2YgbGluZWFyIG1vZGVscyxWaXNpb24sSW1hZ2UgY2xhc3NpZmljYXRpb24sLCJHZW9mZnJleSBFLiBIaW50b24sIE0uIFJldm93LCBQLiBEYXlhbiIsMTk5NC0xMi0wMixSZWNvZ25pemluZyBIYW5kd3JpdHRlbiBEaWdpdHMgVXNpbmcgTWl4dHVyZXMgb2YgTGluZWFyIE1vZGVscyxodHRwczovL3d3dy5zZW1hbnRpY3NjaG9sYXIub3JnL3BhcGVyL1JlY29nbml6aW5nLUhhbmR3cml0dGVuLURpZ2l0cy1Vc2luZy1NaXh0dXJlcy1vZi1IaW50b24tUmV2b3cvOWRlYTIwYzFlNWJiYjFmNTQzZmYwODExM2ZmZGU1MzgwYzY3OWYxZiwsSGlzdG9yaWNhbCBzaWduaWZpY2FuY2UsLDM4NDAwMC4wLCLigJxJbiB0aGUgZXhhbXBsZSB3ZSBkZXNjcmliZSwgNzAwMCB0cmFpbmluZyBpbWFnZXMgYXJlIHN1ZmZpY2llbnQgdG8gZml0IDM4NCwwMDAgcGFyYW1ldGVyc+KAnCIsNDUzNjAwMDAwMDAwLjAsIjAuMyoxMio2MCo2MCozNTAwMDAwMD00NTM2MDAwMDAwMDA9NC41NGUxMQpBc3N1bWluZyBhIHV0aWxpemF0aW9uIG9mIDAuMyBhbmQgaW50ZXJwcmV0aW5nICIib3Zlcm5pZ2h0IiIgYXMgMTIgaG91cnMuCuKAnHRoZSB0cmFpbmluZyBwcm9jZWR1cmUgaXMgZmFzdCBlbm91Z2ggdG8gZG8gdGhlIGZpdHRpbmcgb3Zlcm5pZ2h0IG9uIGFuIFI0NDAwLWJhc2VkIG1hY2hpbmUuIOKAnApSNDQwMCBoYXMgMzVNRkxPUFMgKOKAnENvbXBhcmUgdGhpcyB0byB0aGUgMjAwTUh6IFI0NDAwIHdoaWNoIGlzIHJhdGVkIGF0IGFib3V0IDM1TUZMT1BT4oCdLCBodHRwOi8vd3d3LnNnaWRlcG90LmNvLnVrL3BlcmYuaHRtbCkiLDE3OTIwMDAsIiIiNzAwMCB0cmFpbmluZyBpbWFnZXMgYXJlIHN1ZmZpY2llbnQiIiIsMTIuMCwiIiJ0aGUgdHJhaW5pbmcgcHJvY2VkdXJlIGlzIGZhc3QgZW5vdWdoIHRvIGRvIHRoZSBmaXR0aW5nIG92ZXJuaWdodCBvbiBhbiBSNDQwMC1iYXNlZCBtYWNoaW5lLiIiIiwsLExpa2VseSwiV2UgY29uc3RydWN0IGEgbWl4dHVyZSBvZiBsb2NhbGx5IGxpbmVhciBnZW5lcmF0aXZlIG1vZGVscyBvZiBhIGNvbGxlY3Rpb24gb2YgcGl4ZWwtYmFzZWQgaW1hZ2VzIG9mIGRpZ2l0cywgYW5kIHVzZSB0aGVtIGZvciByZWNvZ25pdGlvbi4gRGlmZmVyZW50IG1vZGVscyBvZiBhIGdpdmVuIGRpZ2l0IGFyZSB1c2VkIHRvIGNhcHR1cmUgZGlmZmVyZW50IHN0eWxlcyBvZiB3cml0aW5nLCBhbmQgbmV3IGltYWdlcyBhcmUgY2xhc3NpZmllZCBieSBldmFsdWF0aW5nIHRoZWlyIGxvZy1saWtlbGlob29kcyB1bmRlciBlYWNoIG1vZGVsLiBXZSB1c2UgYW4gRU0tYmFzZWQgYWxnb3JpdGhtIGluIHdoaWNoIHRoZSBNLXN0ZXAgaXMgY29tcHV0YXRpb25hbGx5IHN0cmFpZ2h0Zm9yd2FyZCBwcmluY2lwYWwgY29tcG9uZW50cyBhbmFseXNpcyAoUENBKS4gSW5jb3Jwb3JhdGluZyB0YW5nZW50LXBsYW5lIGluZm9ybWF0aW9uIFsxMl0gYWJvdXQgZXhwZWN0ZWQgbG9jYWwgZGVmb3JtYXRpb25zIG9ubHkgcmVxdWlyZXMgYWRkaW5nIHRhbmdlbnQgdmVjdG9ycyBpbnRvIHRoZSBzYW1wbGUgY292YXJpYW5jZSBtYXRyaWNlcyBmb3IgdGhlIFBDQSwgYW5kIGl0IGRlbW9uc3RyYWJseSBpbXByb3ZlcyBwZXJmb3JtYW5jZS4iLCwsLCwsLCwsLDIwMjUtMTEtMjggMTE6NTM6NTkrMDA6MDAsLCwsLCwsLCwsLCwsLCwsLCwsSGFyZHdhcmUsLCwsLApOZXVyb0NoZXNzLEdhbWVzLENoZXNzLCxTLiBUaHJ1biwxOTk0LTEyLTAyLExlYXJuaW5nIHRvIFBsYXkgdGhlIEdhbWUgb2YgQ2hlc3MsaHR0cHM6Ly93d3cuc2VtYW50aWNzY2hvbGFyLm9yZy9wYXBlci9MZWFybmluZy10by1QbGF5LXRoZS1HYW1lLW9mLUNoZXNzLVRocnVuLzRiYzdhNmRjYjllMGU2YzdhMjY4MDA1MzJlMmEwMGY1NTcyZWVhNDcsLCJIaXN0b3JpY2FsIHNpZ25pZmljYW5jZSxIaWdobHkgY2l0ZWQiLCw3MjI1MS4wLCIiIlByaW9yIHRvIGxlYXJuaW5nIGFuIGV2YWx1YXRpb24gZnVuY3Rpb24sIHRoZSBtb2RlbCBNICgxNzUgaW5wdXQsIDE2NSBoaWRkZW4sIGFuZCAxNzUgb3V0cHV0IHVuaXRzKSIiID0gNTgsMDkwIHBhcmFtZXRlcnMKIiJOZXVyb0NoZXNzIHRoZW4gbGVhcm5zIGFuIGV2YWx1YXRpb24gbmV0d29yayBWICgxNzUgaW5wdXQgdW5pdHMsIDAgdG8gODAgaGlkZGVuIHVuaXRzLCBhbmQgb25lIG91dHB1dCB1bml0cykuIiIgPSAxNCwxNjEgcGFyYW1ldGVycwpUb3RhbDogNTgsMDkwICsgMTQsMTYxID0gNzIsMjUxIiw4NTg3MzA4MTI2NzYuMCwiTG93ZXIgYm91bmQ6IDAuMyoyKjI0KjYwKjYwKjE0MDAwMDA9NzI1NzYwMDAwMDA9Ny4yNmUxMApVcHBlciBib3VuZDogMC4zKjE0KjI0KjYwKjYwKjE0MDAwMDAqMjA9MTAxNjA2NDAwMDAwMDA9MS4wMmUxMwpHZW9tZXRyaWMgbWVhbjogODU4NzMwODEyNjc2PTguNTllMTEgKHNwZWN1bGF0aXZlKQoiIlRodXMgZmFyLCBleHBlcmltZW50cyBsYXN0ZWQgZm9yIDIgZGF5cyB0byAyIHdlZWtzIG9uIEkgdG8gMjAgU1VOIFNwYXJjIFN0YXRpb25zLiAiIgpTcGFyY1N0YXRpb24gaGFzIDEuNCBNRkxPUFMgKGh0dHBzOi8vaWVlZXhwbG9yZS5pZWVlLm9yZy9kb2N1bWVudC82MzY3MSkKIiw5NjAwMDAwLCIiImlzIHRyYWluZWQgdXNpbmcgYSBkYXRhYmFzZSBvZiAxMjAsMDAwIGV4cGVydCBnYW1lcy4iIiIsLCwsLFNwZWN1bGF0aXZlLCJUaGlzIHBhcGVyIHByZXNlbnRzIE5ldXJvQ2hlc3MsIGEgcHJvZ3JhbSB3aGljaCBsZWFybnMgdG8gcGxheSBjaGVzcyBmcm9tIHRoZSBmaW5hbCBvdXRjb21lIG9mIGdhbWVzLiBOZXVyb0NoZXNzIGxlYXJucyBjaGVzcyBib2FyZCBldmFsdWF0aW9uIGZ1bmN0aW9ucywgcmVwcmVzZW50ZWQgYnkgYXJ0aWZpY2lhbCBuZXVyYWwgbmV0d29ya3MuIEl0IGludGVncmF0ZXMgaW5kdWN0aXZlIG5ldXJhbCBuZXR3b3JrIGxlYXJuaW5nLCB0ZW1wb3JhbCBkaWZmZXJlbmNpbmcsIGFuZCBhIHZhcmlhbnQgb2YgZXhwbGFuYXRpb24tYmFzZWQgbGVhcm5pbmcuIFBlcmZvcm1hbmNlIHJlc3VsdHMgaWxsdXN0cmF0ZSBzb21lIG9mIHRoZSBzdHJlbmd0aHMgYW5kIHdlYWtuZXNzZXMgb2YgdGhpcyBhcHByb2FjaC4iLCwsLCwsLCwsLDIwMjUtMTEtMjggMTE6NTM6NTkrMDA6MDAsLCwsLCwsLCwsLCwsLCwsLFRydWUsLEhhcmR3YXJlLCwsLCwKR3JvdXBMZW5zLFJlY29tbWVuZGF0aW9uLFJlY29tbWVuZGVyIHN5c3RlbSxNYXNzYWNodXNldHRzIEluc3RpdHV0ZSBvZiBUZWNobm9sb2d5IChNSVQpLCJQYXVsIFJlc25pY2ssIE5lb3BoeXRvcyBJYWNvdm91LCBNaXRlc2ggU3VjaGFrLCBQZXRlciBCZXJnc3Ryb20sIEpvaG4gUmllZGwiLDE5OTQtMTAtMjIsR3JvdXBMZW5zOiBhbiBPcGVuIEFyY2hpdGVjdHVyZSBmb3IgQ29sbGFib3JhdGl2ZSBGaWx0ZXJpbmcgb2YgTmV0bmV3cyxodHRwczovL2RsLmFjbS5vcmcvZG9pLzEwLjExNDUvMTkyODQ0LjE5MjkwNSw3NzMzLjAsSGlnaGx5IGNpdGVkLCwsIkZvciBlYWNoIHBhaXIgb2YgdXNlcnMsIHRoZSBzeXN0ZW0gY29tcHV0ZXMgdGhlIGNvcnJlbGF0aW9uIGJldHdlZW4gdGhlaXIgc2NvcmVzIGluIHRoZSBhcnRpY2xlcyB0aGV5IGhhdmUgcmF0ZWQuCgpUaGVuIHRvIG1ha2UgdGhlIHByZWRpY3Rpb24gb2YgYSBzY29yZSBmb3IgYSBnaXZlbiBhcnRpY2xlIGFuZCB1c2VyIHRoZSBzeXN0ZW0gY29tcHV0ZXMgYSB3ZWlnaHRlZCBhdmVyYWdlIHRha2luZyBpbnRvIGFjY291bnQgdGhlIGNvcnJlbGF0aW9ucyB3aXRoIGVhY2ggb3RoZXIgdXNlciwgdGhlIGF2ZXJhZ2UgcmF0aW5nIG9mIGVhY2ggdXNlciBhbmQgdGhlIGF2ZXJhZ2UgcmF0aW5nIG9mIHRoZSBhcnRpY2xlLgoKU28gdGhlIHN5c3RlbSBpbiB0b3RhbCBoYXMgbittK24qbiB+PSBuKm4gcGFyYW1ldGVycywgd2hlcmUgbiBpcyB0aGUgbnVtYmVyIG9mIHVzZXJzIGFuZCBtIGlzIHRoZSBudW1iZXIgb2YgYXJ0aWNsZXMuCgpUbyBhZGRyZXNzIHNjYWxpbmcgaXNzdWVzLCB0aGUgc3lzdGVtIGlzIHBhcnRpb25lZCBpbnRvIGNsdXN0ZXJzIG9mIHVzZXJzLiBJdCdzIHZlcnkgdW5jbGVhciB3aGF0IGlzIHRoZSBudW1iZXIgb2YgdXNlcnMgcGVyIGNsdXN0ZXIsIHRob3VnaCB0aGUgRGFpbHkgcmF0aW5ncyB0cmFmZmljIHRhYmxlIHByb3ZpZGVkIHN1Z2dlc3RzIHRoYXQgaXMgYXJvdW5kIDEwayB1c2VycyAiLCwsLCJGb3IgZWFjaCBwYWlyIG9mIHVzZXJzLCB0aGUgc3lzdGVtIGNvbXB1dGVzIHRoZSBjb3JyZWxhdGlvbiBiZXR3ZWVuIHRoZWlyIHNjb3JlcyBpbiB0aGUgYXJ0aWNsZXMgdGhleSBoYXZlIHJhdGVkLgoKVGhlbiB0byBtYWtlIHRoZSBwcmVkaWN0aW9uIG9mIGEgc2NvcmUgZm9yIGEgZ2l2ZW4gYXJ0aWNsZSBhbmQgdXNlciB0aGUgc3lzdGVtIGNvbXB1dGVzIGEgd2VpZ2h0ZWQgYXZlcmFnZSB0YWtpbmcgaW50byBhY2NvdW50IHRoZSBjb3JyZWxhdGlvbnMgd2l0aCBlYWNoIG90aGVyIHVzZXIsIHRoZSBhdmVyYWdlIHJhdGluZyBvZiBlYWNoIHVzZXIgYW5kIHRoZSBhdmVyYWdlIHJhdGluZyBvZiB0aGUgYXJ0aWNsZS4KClNvIHRoZSBzeXN0ZW0gaW4gdG90YWwgaGFzIG4rbStuKm4gfj0gbipuIHBhcmFtZXRlcnMsIHdoZXJlIG4gaXMgdGhlIG51bWJlciBvZiB1c2VycyBhbmQgbSBpcyB0aGUgbnVtYmVyIG9mIGFydGljbGVzLgoKVG8gYWRkcmVzcyBzY2FsaW5nIGlzc3VlcywgdGhlIHN5c3RlbSBpcyBwYXJ0aW9uZWQgaW50byBjbHVzdGVycyBvZiB1c2Vycy4gSXQncyB2ZXJ5IHVuY2xlYXIgd2hhdCBpcyB0aGUgbnVtYmVyIG9mIHVzZXJzIHBlciBjbHVzdGVyLCB0aG91Z2ggdGhlIERhaWx5IHJhdGluZ3MgdHJhZmZpYyB0YWJsZSBwcm92aWRlZCBzdWdnZXN0cyB0aGF0IGlzIGFyb3VuZCAxMGsgdXNlcnMgIiwsLCwsLCwsLCxVbml0ZWQgU3RhdGVzIG9mIEFtZXJpY2EsLCwsLCwyMDI1LTExLTI4IDExOjUzOjU5KzAwOjAwLCwsLCwsQWNhZGVtaWEsLCwsLCwsLCwsLCwsLCwsLCwKTWFya292LWRyaXZlbiBQT1MgdGFnZ2VyLExhbmd1YWdlLFBhcnQtb2Ytc3BlZWNoIHRhZ2dpbmcsRVVSRUNPTSxCZXJuYXJkIE1lcmlhbGRvLDE5OTQtMDYtMDEsVGFnZ2luZyBFbmdsaXNoIFRleHQgd2l0aCBhIFByb2JhYmlsaXN0aWMgTW9kZWwsaHR0cHM6Ly9kbC5hY20ub3JnL2RvaS8xMC41NTU1Lzk3MjUyNS45NzI1MjYsNzg4LjAsLCwyNDQ3MTI0LjAsIiIiVGhlIHRvdGFsIG51bWJlciBvZiBmcmVlIHBhcmFtZXRlcnMgaXMgdGhlbjoKKE53IC0gMSkuTlQgKyAoTlQgLSAxKS5OVC5OVC4iIgpXaGVyZToKTnc9IFZvY2FidWxhcnkgc2l6ZQpOVCA9IE51bWJlciBvZiB0YWdzCgoiIkluIHRoZSB0cmVlYmFuayAxNTkgZGlmZmVyZW50IHRhZ3MgYXJlIHVzZWQuIFRoZXNlIHRhZ3Mgd2VyZSBwcm9qZWN0ZWQgb24gYSBzbWFsbGVyIHN5c3RlbSBvZiA3NiB0YWdzIGRlc2lnbmVkIGJ5IEV2ZWx5bmUgVHpvdWtlcm1hbm4gYW5kIFBldGVyIEJyb3duIChzZWUgQXBwZW5kaXgpLiBUaGUgcmVzdWx0cyBxdW90ZWQgaW4gdGhpcyBwYXBlciBhbGwgcmVmZXIgdG8gdGhpcyBzbWFsbGVyIHN5c3RlbSIiClNvIE5UID0gNzYKCmh0dHBzOi8vd3d3LmFjbHdlYi5vcmcvYW50aG9sb2d5L0o5NC0yMDAxLwoKVGhlcmUgaXMgbm8gZGlyZWN0IHJlZmVyZW5jZSB0byBOdywgYnV0IHRoZSBkYXRhIGlzIGZyb20gIiJMZXhpY29uIGFuZCBncmFtbWFyIGluIHByb2JhYmlsaXN0aWMgdGFnZ2luZyBvZiB3cml0dGVuIEVuZ2xpc2guIiIgd2hpY2ggc2F5cwoKIiIodGhlIG5ldyBDTEFXUyBsZXhpY8OzbiBoYXMgYWxtb3N0IDI2LDUwMCBlbnRyaWVzKSIiClNvIHRlbnRhdGl2ZWx5IE53PTI2NTAwCgpodHRwczovL2RsLmFjbS5vcmcvZG9pLzEwLjMxMTUvOTgyMDIzLjk4MjA0OSIsLCwsIiIiV2UgdXNlIHRoZSAiInRyZWViYW5rIiIgZGF0YSBkZXNjcmliZWQgaW4gQmVhbGUgKDE5ODgpLiBJdCBjb250YWlucyA0MiwxODYgc2VudGVuY2VzIChhYm91dCBvbmUgbWlsbGlvbiB3b3JkcykgZnJvbSB0aGUgQXNzb2NpYXRlZCBQcmVzcy4iIgpodHRwczovL3d3dy5hY2x3ZWIub3JnL2FudGhvbG9neS9KOTQtMjAwMS5wZGYiLCwsLCwsLCwsLEZyYW5jZSwsLCwsLDIwMjUtMTEtMjggMTE6NTM6NTkrMDA6MDAsLCwsLCxBY2FkZW1pYSwsLCwsLCwsLCwsLCwsLCwsLApDZXJhbWljLU1MUCxNYXRlcmlhbHMgc2NpZW5jZSxQYXR0ZXJuIGNsYXNzaWZpY2F0aW9uLFNhcGllbnphIFVuaXZlcnNpdMOgIGRpIFJvbWEsIkcuIEJvbmlmYXppLCBQLiBCdXJyYXNjYW5vIiwxOTk0LTAxLTA3LENlcmFtaWMgcG93ZGVyIGNoYXJhY3Rlcml6YXRpb24gYnkgbXVsdGlsYXllciBwZXJjZXB0cm9uIChNTFApIGRhdGEgY29tcHJlc3Npb24gYW5kIGNsYXNzaWZpY2F0aW9uLGh0dHBzOi8vd3d3LnNjaWVuY2VkaXJlY3QuY29tL3NjaWVuY2UvYXJ0aWNsZS9hYnMvcGlpL1MwOTIxODgzMTA4NjA1NTA2LCxIaXN0b3JpY2FsIHNpZ25pZmljYW5jZSwsMTg4OC4wLCJQYXJhbWV0ZXJzOiAxMDAqMTYgKyAxNioxNiArIDE2KjIgPSAxODg4CkFyY2hpdGVjdHVyZTogIiJUaGUgdG9wb2xvZ3kgb2YgdGhlIGNsYXNzaWZpZXIgd2FzIFgtWS1ZLTIsIHdoZXJlIFggaXMgdGhlIG51bWJlciBvZiBpbnB1dCBjb21wb25lbnRzLCBZIGlzIHRoZSBudW1iZXIgb2YgbmV1cm9ucyBpbiBlYWNoIGhpZGRlbiBsYXllciBhbmQgdGhlIG51bWJlciBvZiBuZXVyb25zIGluIHRoZSBvdXRwdXQgbGF5ZXIgaXMgdHdvLCB3aGljaCBpcyB0aGUgbnVtYmVyIG9mIGNsYXNzZXMuIFRoZSB0d28gaGlkZGVuIGxheWVycyB3ZXJlIGNvbnNpZGVyZWQgdG8gaGF2ZSB0aGUgc2FtZSBudW1iZXIgb2Ygbm9kZXMgZm9yIHNpbXBsaWZpY2F0aW9uIHB1cnBvc2VzLiAiIgpJbnB1dCBzaXpl</x:v>
      </x:c>
    </x:row>
    <x:row r="311" ht="18" customHeight="1">
      <x:c r="A311" s="17" t="n">
        <x:v>306</x:v>
      </x:c>
      <x:c r="B311" s="17" t="n">
        <x:v>310</x:v>
      </x:c>
      <x:c r="C311" s="160" t="str">
        <x:v>OiAiIkVhY2ggcGF0dGVybiBjb25zaXN0cyBvZiBhIDEwIHggMTAgcGl4ZWwgc3ViLWltYWdlLiIiCkhpZGRlbiBzaXplOiAiIkV4cGVyaW1lbnRzIGhhdmUgYmVlbiBtYWRlIG9uIG5ldHdvcmtzIHdpdGggNiwgOSwgMTIgYW5kIDE2IGhpZGRlbiBub2Rlcy4gIiIiLDQ1MzEyMDAwMDAuMCwiQ29tcHV0ZSBlc3RpbWF0ZTogMioxODg4KjMqNDAwMDAwPTQ1MzEyMDAwMDA9NC41M2U5ClRyYWluaW5nIHN0ZXBzOiAiIkluIEZpZy4gNiB3ZSByZXBvcnQgdGhlIGNsYXNzaWZpY2F0aW9uIHJlc3VsdHMgb2J0YWluZWQgb24gdGhlIHRlc3Rpbmcgc2V0IGluIHRoZSAxMiBhbmQgMTYgY29tcG9uZW50IGNvbXByZXNzZWQgZGF0YSBhZnRlciA0MDAwMDAgdHJhaW5pbmcgaXRlcmF0aW9ucyIiIiw4MCwiQWZ0ZXIgdGhlIHByZS1wcm9jZXNzaW5nIHBoYXNlLCBhIHRyYWluaW5nIHNldCBvZiA4MCBwYXR0ZXJucyBhbmQgYSB0ZXN0aW5nIHNldCBvZiA2NCBwYXR0ZXJucyB3ZXJlIGF2YWlsYWJsZS4iLCwsLCxMaWtlbHksIkEgbmV1cmFsIG5ldHdvcmsgYXBwcm9hY2ggZm9yIHBhdHRlcm4gY2xhc3NpZmljYXRpb24gaGFzIGJlZW4gZXhwbG9yZWQgaW4gdGhlIHByZXNlbnQgcGFwZXIgYXMgcGFydCBvZiB0aGUgcmVjZW50IHJlc3VyZ2VuY2Ugb2YgaW50ZXJlc3QgaW4gdGhpcyBhcmVhLiBPdXIgcmVzZWFyY2ggaGFzIGZvY3VzZWQgb24gaG93IGEgbXVsdGlsYXllciBmZWVkZm9yd2FyZCBzdHJ1Y3R1cmUgcGVyZm9ybXMgaW4gdGhlIHBhcnRpY3VsYXIgcHJvYmxlbSBvZiBwYXJ0aWNsZSBjaGFyYWN0ZXJpemF0aW9uLiBUaGUgcHJvcG9zZWQgcHJvY2VkdXJlLCBhZnRlciBzdWl0YWJsZSBkYXRhIHByZXByb2Nlc3NpbmcsIGNvbnNpc3RzIG9mIHR3byBkaXN0aW5jdCBwaGFzZXM6IGluIHRoZSBmb3JtZXIsIGEgZmVlZGZvcndhcmQgbmV1cmFsIG5ldHdvcmsgaXMgdXNlZCB0byBvYnRhaW4gYW4gaW1hZ2UgZGF0YSBjb21wcmVzc2lvbi4gSW4gdGhlIGxhdHRlciwgYSBuZXVyYWwgY2xhc3NpZmllciBpcyB0cmFpbmVkIG9uIHRoZSBjb21wcmVzc2VkIGRhdGEuIEFsbCB0aGUgdGVzdHMgaGF2ZSBiZWVuIGNvbmR1Y3RlZCBvbiBhIHNhbXBsZSBjb25zdGl0dXRlZCBieSB0d28gZGlmZmVyZW50IHR5cG9sb2dpZXMgb2YgY2VyYW1pYyBwYXJ0aWNsZXMsIGVhY2ggY2hhcmFjdGVyaXplZCBieSBhIGRpZmZlcmVudCBtaWNyb3N0cnVjdHVyZS4gVGhlIHNhbXBsZSBpbWFnZSBvZiBkaWZmZXJlbnQgcGFydGljbGVzIGFjcXVpcmVkIGFuZCBkaXJlY3RseSBkaWdpdGFsaXplZCBieSBzY2FubmluZyBlbGVjdHJvbiBtaWNyb3Njb3B5IGhhcyBiZWVuIHByb2Nlc3NlZCBpbiBvcmRlciB0byBhY2hpZXZlIHRoZSBiZXN0IGNvbmRpdGlvbnMgdG8gb2J0YWluIHRoZSBib3VuZGFyeSBwcm9maWxlIG9mIGVhY2ggcGFydGljbGUuIFRoZSBib3VuZGFyeSBpcyB0aHVzIGFzc3VtZWQgdG8gYmUgcmVwcmVzZW50YXRpdmUgb2YgdGhlIG1vcnBob2xvZ2ljYWwgY2hhcmFjdGVyaXN0aWNzIG9mIHRoZSBjZXJhbWljIHByb2R1Y3RzLiBVc2luZyB0aGUgbmV1cmFsIGFwcHJvYWNoLCBhIGNsYXNzaWZpY2F0aW9uIGFjY3VyYWN5IGFzIGhpZ2ggYXMgMTAwJSBvbiBhIHRyYWluaW5nIHNldCBvZiA4MCBzdWItaW1hZ2VzIHdhcyBhY2hpZXZlZC4gVGhlc2UgbmV0d29ya3MgY29ycmVjdGx5IGNsYXNzaWZpZWQgdXAgdG8gOTYuOSUgb2YgNjQgdGVzdGluZyBwYXR0ZXJucyBub3QgY29udGFpbmVkIGluIHRoZSB0cmFpbmluZyBzZXQuIiw1MDAwLjAsLCxJdGFseSwsLCwsLDIwMjUtMTEtMjggMTE6NTM6NTkrMDA6MDAsLCwsLCxBY2FkZW1pYSwsLCwsLCwsLCwsLCxPcGVyYXRpb24gY291bnRpbmcsLCwsLApBTk4gRXllIFRyYWNrZXIsVmlzaW9uLE1pc2NlbGxhbmVvdXMgaW1hZ2UgYW5hbHlzaXMsLCJTLiBCYWx1amEsIEQuIFBvbWVybGVhdSIsMTk5My0xMS0yOSxOb24tSW50cnVzaXZlIEdhemUgVHJhY2tpbmcgVXNpbmcgQXJ0aWZpY2lhbCBOZXVyYWwgTmV0d29ya3MsaHR0cHM6Ly93d3cuc2VtYW50aWNzY2hvbGFyLm9yZy9wYXBlci9Ob24tSW50cnVzaXZlLUdhemUtVHJhY2tpbmctVXNpbmctQXJ0aWZpY2lhbC1OZXVyYWwtQmFsdWphLVBvbWVybGVhdS81NzRjMGNmOTg4MjViZjA5YjBhYjdiYmZlOWJhODljZDYwOTA3NDVlLCxIaXN0b3JpY2FsIHNpZ25pZmljYW5jZSwsNTYyMC4wLCIxNSoxNSoyMCsyMCs1MCoxMCoyKzEwMD01NjIwCkhpZGRlbiBsYXllciBpcyBzcGxpdCwgMTUqMTUgaW1hZ2UgaW5wdXQsIDIqNTAgb3V0cHV0IG5ldXJvbnMgKHNlZSBGaWd1cmUgMikKSGlkZGVuIHNpemUgdXAgdG8gMjAgbmV1cm9ucyAoIiJUaGlzIGFyY2hpdGVjdHVyZSB3YXMgdXNlZCB3aXRoIHZhcnlpbmcgbnVtYmVycyBvZiBoaWRkZW4gdW5pdHMgaW4gdGhlIHNpbmdsZSwgZGl2aWRlZCwgaGlkZGVuIGxheWVyOyBleHBlcmltZW50cyB3aXRoIDEwLCAxNiBhbmQgMjAgaGlkZGVuIHVuaXRzIHdlcmUgcGVyZm9ybWVkLiAiIikiLDE3NTM0NDAwMDAwLjAsIjIqNTYyMCozKjUyMDAwMD0xNzUzNDQwMDAwMApUcmFpbmluZyBleGFtcGxlczogMjAwMCoyNjA9NTIwMDAwCiIiQXMgbWVudGlvbmVkIGJlZm9yZSwgMjAwMCBpbWFnZS9wb3NpdGlvbiBwYWlycyB3ZXJlIGdhdGhlcmVkIGZvciB0cmFpbmluZyIiCiIiQWxsIG9mIHRoZSBuZXR3b3JrcyBkZXNjcmliZWQgaW4gdGhpcyBwYXBlciBhcmUgdHJhaW5lZCB3aXRoIHRoZSBzYW1lIHBhcmFtZXRlcnMgZm9yIDI2MCBlcG9jaHMiIiIsNDAwMCwsMC42LCIiIlRyYWluaW5nIHRoZSA4eDIgaGlkZGVuIGxheWVyIG5ldHdvcmsgdXNpbmcgdGhlIDE1eDQwIGlucHV0IHJldGluYSwgd2l0aCAyMDAwIGltYWdlcywgdGFrZXMgYXBwcm94aW1hdGVseSAzMC00MCBtaW51dGVzIG9uIGEgU3VuIFNQQVJDIDEwIG1hY2hpbmUuICIiIiwsU3VwZXJ2aXNlZCxDb25maWRlbnQsIldlIGhhdmUgZGV2ZWxvcGVkIGFuIGFydGlmaWNpYWwgbmV1cmFsIG5ldHdvcmsgYmFzZWQgZ2F6ZSB0cmFja2luZyBzeXN0ZW0gd2hpY2ggY2FuIGJlIGN1c3RvbWl6ZWQgdG8gaW5kaXZpZHVhbCB1c2Vycy4gQSB0aHJlZSBsYXllciBmZWVkIGZvcndhcmQgbmV0d29yaywgdHJhaW5lZCB3aXRoIHN0YW5kYXJkIGVycm9yIGJhY2sgcHJvcGFnYXRpb24sIGlzIHVzZWQgdG8gZGV0ZXJtaW5lIHRoZSBwb3NpdGlvbiBvZiBhIHVzZXInJ3MgZ2F6ZSBmcm9tIHRoZSBhcHBlYXJhbmNlIG9mIHRoZSB1c2VyJydzIGV5ZS4gVW5saWtlIG90aGVyIGdhemUgdHJhY2tlcnMsIHdoaWNoIG5vcm1hbGx5IHJlcXVpcmUgdGhlIHVzZXIgdG8gd2VhciBjdW1iZXJzb21lIGhlYWRnZWFyLCBvciB0byB1c2UgYSBjaGluIHJlc3QgdG8gZW5zdXJlIGhlYWQgaW1tb2JpbGl0eSwgb3VyIHN5c3RlbSBpcyBlbnRpcmVseSBub24taW50cnVzaXZlLiBDdXJyZW50bHksIHRoZSBiZXN0IGludHJ1c2l2ZSBnYXplIHRyYWNraW5nIHN5c3RlbXMgYXJlIGFjY3VyYXRlIHRvIGFwcHJveGltYXRlbHkgMC43NSBkZWdyZWVzLiBJbiBvdXIgZXhwZXJpbWVudHMsIHdlIGhhdmUgYmVlbiBhYmxlIHRvIGFjaGlldmUgYW4gYWNjdXJhY3kgb2YgMS41IGRlZ3JlZXMsIHdoaWxlIGFsbG93aW5nIGhlYWQgbW9iaWxpdHkuIEluIGl0cyBjdXJyZW50IGltcGxlbWVudGF0aW9uLCBvdXIgc3lzdGVtIHdvcmtzIGF0IDE1IGh6LiBJbiB0aGlzIHBhcGVyIHdlIHByZXNlbnQgYW4gZW1waXJpY2FsIGFuYWx5c2lzIG9mIHRoZSBwZXJmb3JtYW5jZSBvZiBhIGxhcmdlIG51bWJlciBvZiBhcnRpZmljaWFsIG5ldXJhbCBuZXR3b3JrIGFyY2hpdGVjdHVyZXMgZm9yIHRoaXMgdGFzay4gU3VnZ2VzdGlvbnMgZm9yIGZ1cnRoZXIgZXhwbG9yYXRpb25zIGZvciBuZXVyYWxseSBiYXNlZCBnYXplIHRyYWNrZXJzIGFyZSBwcmVzZW50ZWQsIGFuZCBhcmUgcmVsYXRlZCB0byBvdGhlciBzaW1pbGFyIGFydGlmaWNpYWwgbmV1cmFsIG5ldHdvcmsgYXBwbGljYXRpb25zIHN1Y2ggYXMgYXV0b25vbW91cyByb2FkIGZvbGxvd2luZy4iLDI2MC4wLCwsLCwsLCwsMjAyNS0xMS0yOCAxMTo1Mzo1OSswMDowMCwsLCwsLCwsLCwsLCwsLCwsLCxPcGVyYXRpb24gY291bnRpbmcsLCwsLApMZWFybmluZy1jdXJ2ZSBwcmVkaWN0aW9uLFZpc2lvbiwiQmluYXJ5IGNsYXNzaWZpY2F0aW9uLERpZ2l0IHJlY29nbml0aW9uIixBVCZULCJDb3Jpbm5hIENvcnRlcywgTC4gRC4gSmFja2VsLCBTYXJhIEEuIFNvbGxhLCBWbGFkaW1pciBWYXBuaWssCmFuZCBKb2huIFMuIERlbmtlciIsMTk5My0xMS0yOSxMZWFybmluZyBDdXJ2ZXM6IEFzeW1wdG90aWMgVmFsdWVzIGFuZCBSYXRlIG9mIENvbnZlcmdlbmNlLGh0dHBzOi8vcHJvY2VlZGluZ3MubmV1cmlwcy5jYy9wYXBlci8xOTkzL2ZpbGUvMWFhNDhmYzQ4ODBiYjBjOWI4YTNiZjk3OWQzYjkxN2UtUGFwZXIucGRmLCwsRmlyc3QgcGFwZXIgdGhhdCB1c2VkIHNjYWxpbmcgbGF3cyB0byBzZWxlY3QgaHlwZXJwYXJhbWV0ZXJzLCwiIiJmdWxseS1jb25uZWN0ZWQgMTAwLTEwLTEwIG5ldHdvcmsiIiIsLCwsLCwsLCxDb25maWRlbnQsIlRyYWluaW5nIGNsYXNzaWZpZXJzIG9uIGxhcmdlIGRhdGFiYXNlcyBpcyBjb21wdXRhdGlvbmFsbHkgZGVtYW5kaW5nLiBJdCBpcyBkZXNpcmFibGUgdG8gZGV2ZWxvcCBlZmZpY2llbnQgcHJvY2VkdXJlcyBmb3IgYSByZWxpYWJsZSBwcmVkaWN0aW9uIG9mIGEgY2xhc3NpZmllcidzIHN1aXRhYmlsaXR5IGZvciBpbXBsZW1lbnRpbmcgYSBnaXZlbiB0YXNrLCBzbyB0aGF0IHJlc291cmNlcyBjYW4gYmUgYXNzaWduZWQgdG8gdGhlIG1vc3QgcHJvbWlzaW5nIGNhbmRpZGF0ZXMgb3IgZnJlZWQgZm9yIGV4cGxvcmluZyBuZXcgY2xhc3NpZmllciBjYW5kaWRhdGVzLiBXZSBwcm9wb3NlIHN1Y2ggYSBwcmFjdGljYWwgYW5kIHByaW5jaXBsZWQgcHJlZGljdGl2ZSBtZXRob2QuIFByYWN0aWNhbCBiZWNhdXNlIGl0IGF2b2lkcyB0aGUgY29zdGx5IHByb2NlZHVyZSBvZiB0cmFpbmluZyBwb29yIGNsYXNzaWZpZXJzIG9uIHRoZSB3aG9sZSB0cmFpbmluZyBzZXQsIGFuZCBwcmluY2lwbGVkIGJlY2F1c2Ugb2YgaXRzIHRoZW9yZXRpY2FsIGZvdW5kYXRpb24uIFRoZSBlZmZlY3RpdmVuZXNzIG9mIHRoZSBwcm9wb3NlZCBwcm9jZWR1cmUgaXMgZGVtb25zdHJhdGVkIGZvciBib3RoIHNpbmdsZS0gYW5kIG11bHRpLWxheWVyIG5ldHdvcmtzLiAiLCwsVW5yZWxlYXNlZCxVbml0ZWQgU3RhdGVzIG9mIEFtZXJpY2EsLCwsLCwyMDI1LTExLTI4IDExOjUzOjU5KzAwOjAwLCwsLCwsSW5kdXN0cnksLCwsLFVucmVsZWFzZWQsLCwsLCwsLCwsLCwsTm8KU2lhbWVzZS1URE5OLFZpc2lvbixJbWFnZSBjbGFzc2lmaWNhdGlvbixCZWxsIExhYm9yYXRvcmllcywiSi4gQnJvbWxleSwgSmFtZXMgVy4gQmVudHosIEwuIEJvdHRvdSwgSXNhYmVsbGUgTSBHdXlvbiwgWWFubiBMZUN1biwgQy4gTW9vcmUsIEVkdWFyZCBTw6Rja2luZ2VyLCBSb29wYWsgU2hhaCIsMTk5My0wOC0wMSwiU2lnbmF0dXJlIFZlcmlmaWNhdGlvbiB1c2luZyBhICIiU2lhbWVzZSIiIFRpbWUgRGVsYXkgTmV1cmFsIE5ldHdvcmsiLGh0dHBzOi8vd3d3LnNlbWFudGljc2Nob2xhci5vcmcvcGFwZXIvU2lnbmF0dXJlLVZlcmlmaWNhdGlvbi1Vc2luZy1BLSUyMlNpYW1lc2UlMjItVGltZS1EZWxheS1Ccm9tbGV5LUJlbnR6Lzk5N2RjNWQ5YTA1ODc1M2YwMzQ0MjJhZmU3YmQwY2MwYjhhZDgwOGIsLCJIaXN0b3JpY2FsIHNpZ25pZmljYW5jZSxIaWdobHkgY2l0ZWQiLCw3NDQuMCwiIiJUaGUgaW5wdXQgaXMgOCBieSAyMDAgdW5pdHMsIHRoZSBmaXJzdCBjb252b2x1dGlvbmFsIGxheWVyIGlzIDYgYnkgMTkyIHVuaXRzIHdpdGggZWFjaCB1bml0J3MgcmVjZXB0aXZlIGZpZWxkIGNvdmVyaW5nIDggYnkgOSB1bml0cyBvZiB0aGUgaW5wdXQuIFRoZSBmaXJzdCBhdmVyYWdpbmcgbGF5ZXIgaXMgNiBieSA2NCB1bml0cywgdGhlIHNlY29uZCBjb252b2x1dGlvbiBsYXllciBpcyA0IGJ5IDU3IHdpdGggNiBieSA4IHJlY2VwdGl2ZSBmaWVsZHMgYW5kIHRoZSBzZWNvbmQgYXZlcmFnaW5nIGxheWVyIGlzIDQgYnkgMTkiIgoiIlR3byBzZXBhcmF0ZSBzdWItbmV0d29ya3MgYmFzZWQgb24gVGltZSBEZWxheSBOZXVyYWwgTmV0d29ya3MgKExhbmcgYW5kIEhpbnRvbiwgMTk4OCwgR3V5b24gZXQgYWwuIDE5OTApIGFjdCBvbiBlYWNoIGlucHV0IHBhdHRlcm4gdG8gZXh0cmFjdCBmZWF0dXJlcywiIgoiIkFsbCB3ZWlnaHRzIGNvdWxkIGJlIGxlYXJudCwgYnV0IHRoZSB0d28gc3ViLW5ldHdvcmtzIHdlcmUgY29uc3RyYWluZWQgdG8gaGF2ZSBpZGVudGljYWwgd2VpZ2h0cy4iIgpMMTogSD0xLCBXPTIwMCwgQz04LCBLPTksIEQ9NgpMMjogSD0xLCBXPTY0LCBDPTYsIEs9OCwgRD00ClBhcmFtZXRlcnM6ICA3KjkqOCs1KjgqNj03NDQiLDEyODY5NTcwMTM4MTEyLjAsIjgwNzMyMTYqMyo3NzAxKjY5PTEyODY5NTcwMTM4MTEyPTEuMjllMTMKRm9yd2FyZCBwYXNzIGZsb3A6IDIqKDIqMjAwKjIwMCo4KjYrMio2NCo2NCo2KjQpPTgwNzMyMTYKIiJXZSB1c2VkIHVwIHRvIDcsNzAxIHNpZ25hdHVyZSBwYWlycyIiCkVwb2NoczogNjkgKFRhYmxlIDEpCiIsNzcwMSwiIiJXZSB1c2VkIHVwIHRvIDcsNzAxIHNpZ25hdHVyZSBwYWlycyIiIiwsLCwsTGlrZWx5LCJUaGlzIHBhcGVyIGRlc2NyaWJlcyBhbiBhbGdvcml0aG0gZm9yIHZlcmlmaWNhdGlvbiBvZiBzaWduYXR1cmVzIHdyaXR0ZW4gb24gYSBwZW4taW5wdXQgdGFibGV0LiBUaGUgYWxnb3JpdGhtIGlzIGJhc2VkIG9uIGEgbm92ZWwsIGFydGlmaWNpYWwgbmV1cmFsIG5ldHdvcmssIGNhbGxlZCBhICIiU2lhbWVzZSIiIG5ldXJhbCBuZXR3b3JrLiBUaGlzIG5ldHdvcmsgY29uc2lzdHMgb2YgdHdvIGlkZW50aWNhbCBzdWItbmV0d29ya3Mgam9pbmVkIGF0IHRoZWlyIG91dHB1dHMuIER1cmluZyB0cmFpbmluZyB0aGUgdHdvIHN1Yi1uZXR3b3JrcyBleHRyYWN0IGZlYXR1cmVzIGZyb20gdHdvIHNpZ25hdHVyZXMsIHdoaWxlIHRoZSBqb2luaW5nIG5ldXJvbiBtZWFzdXJlcyB0aGUgZGlzdGFuY2UgYmV0d2VlbiB0aGUgdHdvIGZlYXR1cmUgdmVjdG9ycy4gVmVyaWZpY2F0aW9uIGNvbnNpc3RzIG9mIGNvbXBhcmluZyBhbiBleHRyYWN0ZWQgZmVhdHVyZSB2ZWN0b3Igd2l0aCBhIHN0b3JlZCBmZWF0dXJlIHZlY3RvciBmb3IgdGhlIHNpZ25lci4gU2lnbmF0dXJlcyBjbG9zZXIgdG8gdGhpcyBzdG9yZWQgcmVwcmVzZW50YXRpb24gdGhhbiBhIGNob3NlbiB0aHJlc2hvbGQgYXJlIGFjY2VwdGVkLCBhbGwgb3RoZXIgc2lnbmF0dXJlcyBhcmUgcmVqZWN0ZWQgYXMgZm9yZ2VyaWVzLiIsNjkuMCwsLFVuaXRlZCBTdGF0ZXMgb2YgQW1lcmljYSwsLCwsLDIwMjUtMTEtMjggMTE6NTM6NTkrMDA6MDAsLCwsLCxJbmR1c3RyeSwsLCwsLCwsLCwsVHJ1ZSwsT3BlcmF0aW9uIGNvdW50aW5nLCwsLCwKSUJNLTUsTGFuZ3VhZ2UsVHJhbnNsYXRpb24sSUJNLCJQZXRlciBGLiBCcm93biwgU3RlcGhlbiBBLiBEZWxsYSBQaWV0cmEsIFZpbmNlbnQgSi4gRGVsbGEgUGlldHJhLCBSb2JlcnQgTC4gTWVyY2VyIiwxOTkzLTA2LTE1LFRoZSBNYXRoZW1hdGljcyBvZiBTdGF0aXN0aWNhbCBNYWNoaW5lIFRyYW5zbGF0aW9uOiBQYXJhbWV0ZXIgRXN0aW1hdGlvbixodHRwczovL2RsLmFjbS5vcmcvZG9pLzEwLjU1NTUvOTcyNDcwLjk3MjQ3NCw1NzUyLjAsSGlnaGx5IGNpdGVkLCwxNjU4MzY0LjAsIlRoZSBtb2RlbCBpcyBpbml0aWFsbGl6ZWQgd2l0aCAyLjQ0RSswOSB0cmFuc2xhdGlvbiBwcm9iYWJpbGl0aWVzLCB3aGljaCBhcmUgcHJvZ3Jlc3NpdmVseSBjdWxsZWQgdW50aWwgMSw2NTgsMzY0IHJlbWFpbi4gVGhlcmUgYXJlIG90aGVyIHBhcmFtZXRlcnMgaW4gdGhlIG1vZGVscyAoZWcgdGhlIGZlcnRpbGl0eSBwcm9iYWJpbGl0aWVzIHRoYXQgcmVsYXRlIGVhY2ggd29yZCBpbiB0aGUgaW5wdXQgdG8gdGhlIG51bWJlciBvZiB3b3JkcyBpdCB3aWxsIGFsaWduIHRvKSBidXQgdGhlIHBhcmFtZXRlciBjb3VudCBpcyBkb21pbmF0ZWQgYnkgdGhlIHRyYW5zbGF0aW9uIHByb2JhYmlsaXRpZXMuIiwsLDI4ODUwMTA0LCIiIlRoZXkgdXNlZCB0aGUgYWxnb3JpdGhtIHRvIGV4dHJhY3QgYSBsYXJnZSBudW1iZXIgb2YgdHJhbnNsYXRpb25zIGZyb20gc2V2ZXJhbCB5ZWFycyBvZiB0aGUgcHJvY2VlZGluZ3Mgb2YgdGhlIENhbmFkaWFuIHBhcmxpYW1lbnQuIEZyb20gdGhlc2UgdHJhbnNsYXRpb25zLCB3ZSBoYXZlIGNob3NlbiBhcyBvdXIgdHJhaW5pbmcgZGF0YSB0aG9zZSBmb3Igd2hpY2ggYm90aCB0aGUgRW5nbGlzaCBzZW50ZW5jZSBhbmQgdGhlIEZyZW5jaCBzZW50ZW5jZSBhcmUgMzAgb3IgZmV3ZXIgd29yZHMgaW4gbGVuZ3RoLiBUaGlzIGlzIGEgY29sbGVjdGlvbiBvZiAxLDc3OCw2MjAgdHJhbnNsYXRpb25zLiIiIiwsLCwsLCwsLCxVbml0ZWQgU3RhdGVzIG9mIEFtZXJpY2EsLCwsLCwyMDI1LTExLTI4IDExOjUzOjU5KzAwOjAwLCwsLCwsSW5kdXN0cnksLCwsLCwsLCwsLCwsLCwsLCwKRnV0dXJlcyB0cmFkaW5nIG5ldCxPdGhlcixSZWdyZXNzaW9uLCwiTG9ubmllIEhhbW0sIEIuIFdhZGUgQnJvcnNlbiwgYW5kIFJhbWVzaCBTaGFyZGEiLDE5OTMtMDEtMDEsRnV0dXJlcyB0cmFkaW5nIHdpdGggYSBuZXVyYWwgbmV0d29yayxodHRwczovL2xlZ2FjeS5mYXJtZG9jLmlsbGlub2lzLmVkdS9uY2NjMTM0L2NvbmZfMTk5My9wZGYvY29uZnAyNS05My5wZGYsLCwsLCw1MjkyMDAwMDAwLjAsIjAuMyozNSo2MCo2MCoxNDAwMDA9NTI5MjAwMDAwMD01LjI5ZTkK4oCcVHJhaW5pbmcgb24gdGhlIGRhdGEgZnJvbSAxOTc5LTE5ODUgdG9vayBhcHByb3hpbWF0ZWx5IDM1IGhvdXJz4oCdCuKAnFRoZSBuZXVyYWwgbmV0d29ya3Mgd2VyZSB0cmFpbmVkIG9uIGEgMzg2RHgtMjVtaHogcHJvY2Vzc29y4oCdCjAuMTQgTUZMT1BTIHRha2VuIGZyb20gdGhpcyBiZW5jaG1hcms6IGh0dHBzOi8vd3d3LnZvZ29ucy5vcmcvdmlld3RvcGljLnBocD90PTQ2MzUwIiwsLDM1LjAsLCwsU3BlY3VsYXRpdmUsLCwsLCwsLCwsLDIwMjUtMTEtMjggMTE6NTM6NTkrMDA6MDAsLCwsLCwsLCwsLCwsLCwsLCwsSGFyZHdhcmUsLCwsLApCb29zdGluZyxWaXNpb24sRGlnaXQgcmVjb2duaXRpb24sQmVsbCBMYWJvcmF0b3JpZXMsIkguIERydWNrZXIsIFIuIFNjaGFwaXJlLCBQYXRyaWNlIFkuIFNpbWFyZCIsMTk5Mi0xMS0zMCxJbXByb3ZpbmcgUGVyZm9ybWFuY2UgaW4gTmV1cmFsIE5ldHdvcmtzIFVzaW5nIGEgQm9vc3RpbmcgQWxnb3JpdGhtLGh0dHBzOi8vd3d3LnNlbWFudGljc2Nob2xhci5vcmcvcGFwZXIvSW1wcm92aW5nLVBlcmZvcm1hbmNlLWluLU5ldXJhbC1OZXR3b3Jrcy1Vc2luZy1hLURydWNrZXItU2NoYXBpcmUvNzdiNTE4NWRhZmI5ZTViODg0YTY3N2EzMjcxM2U1NGMyNTNhNGUwYiwsSGlzdG9yaWNhbCBzaWduaWZpY2FuY2UsLDI1NzguMCwi4oCcVGhlIG5ldHdvcmsgaGFzIDQ2NDUgbmV1cm9ucywgMjU3OCBkaWZmZXJlbnQgd2VpZ2h0cywgYW5kIDk4NDQyIGNvbm5lY3Rpb25zLuKAnCIsLCwyOTEyNyzigJxkaXZpZGVkIGludG8gOTcwOSB0cmFpbmluZyBleGFtcGxlcyBhbmQgMjAwNyB2YWxpZGF0aW9uIHNhbXBsZXMu4oCdLCwsLCxMaWtlbHksIkEgYm9vc3RpbmcgYWxnb3JpdGhtIGNvbnZlcnRzIGEgbGVhcm5pbmcgbWFjaGluZSB3aXRoIGVycm9yIHJhdGUgbGVzcyB0aGFuIDUwJSB0byBvbmUgd2l0aCBhbiBhcmJpdHJhcmlseSBsb3cgZXJyb3IgcmF0ZS4gSG93ZXZlciwgdGhlIGFsZ29yaXRobSBkaXNjdXNzZWQgaGVyZSBkZXBlbmRzIG9uIGhhdmluZyBhIGxhcmdlIHN1cHBseSBvZiBpbmRlcGVuZGVudCB0cmFpbmluZyBzYW1wbGVzLiBXZSBzaG93IGhvdyB0byBjaXJjdW12ZW50IHRoaXMgcHJvYmxlbSBhbmQgZ2VuZXJhdGUgYW4gZW5zZW1ibGUgb2YgbGVhcm5pbmcgbWFjaGluZXMgd2hvc2UgcGVyZm9ybWFuY2UgaW4gb3B0aWNhbCBjaGFyYWN0ZXIgcmVjb2duaXRpb24gcHJvYmxlbXMgaXMgZHJhbWF0aWNhbGx5IGltcHJvdmVkIG92ZXIgdGhhdCBvZiBhIHNpbmdsZSBuZXR3b3JrLiBXZSByZXBvcnQgdGhlIGVmZmVjdCBvZiBib29zdGluZyBvbiBmb3VyIGRhdGFiYXNlcyAoYWxsIGhhbmR3cml0dGVuKSBjb25zaXN0aW5nIG9mIDEyLDAwMCBkaWdpdHMgZnJvbSBzZWdtZW50ZWQgWklQIGNvZGVzIGZyb20gdGhlIFVuaXRlZCBTdGF0ZSBQb3N0YWwgU2VydmljZSAoVVNQUykgYW5kIHRoZSBmb2xsb3dpbmcgZnJvbSB0aGUgTmF0aW9uYWwgSW5zdGl0dXRlIG9mIFN0YW5kYXJkcyBhbmQgVGVzdGluZyAoTklTVCk6IDIyMCwwMDAgZGlnaXRzLCA0NSwwMDAgdXBwZXIgY2FzZSBhbHBoYXMsIGFuZCA0NSwwMDAgbG93ZXIgY2FzZSBhbHBoYXMuIFdlIHVzZSB0d28gcGVyZm9ybWFuY2UgbWVhc3VyZXM6IHRoZSByYXcgZXJyb3IgcmF0ZSAobm8gcmVqZWN0cykgYW5kIHRoZSByZWplY3QgcmF0ZSByZXF1aXJlZCB0byBhY2hpZXZlIGEgMSUgZXJyb3IgcmF0ZSBvbiB0aGUgcGF0dGVybnMgbm90IHJlamVjdGVkLiBCb29zdGluZyBpbXByb3ZlZCBwZXJmb3JtYW5jZSBpbiBzb21lIGNhc2VzIGJ5IGEgZmFjdG9yIG9mIHRocmVlLiIsLCwsVW5pdGVkIFN0YXRlcyBvZiBBbWVyaWNhLCwsLCwsMjAyNS0xMS0yOCAxMTo1Mzo1OSswMDowMCwsLCwsLEluZHVzdHJ5LCwsLCwsLCwsLCwsLCwsLCwsCkNhbmNlciBkcnVnIG1lY2hhbmlzbSBwcmVkaWN0aW9uLE1lZGljaW5lLERydWcgZGlzY292ZXJ5LE5hdGlvbmFsIENhbmNlciBJbnN0aXR1dGUsIkpvaG4gTi4gV2VpbnN0ZWluLCBLdXJ0IFcuIEtvaG4sIE1pY2hhZWwgUi4gR3JldmVyLCBWZWxsYXJrYWQgTi4KVmlzd2FuYWRoYW4sIExhd3JlbmNlIFYuIFJ1Ymluc3RlaW4sIEFubmUgUC4gTW9ua3MsIERvbWluaWMgQS4gU2N1ZGllcm8sIExlc3RlciBXZWxjaCwgQW50b25pcyBELiBLb3V0c291a29zLCBBdWd1c3QgSi4gQ2hpYXVzYSwgS2VubmV0aCBELiBQYXVsbCIsMTk5Mi0xMC0xNixOZXVyYWwgY29tcHV0aW5nIGluIGNhbmNlciBkcnVnIGRldmVsb3BtZW50OiBwcmVkaWN0aW5nIG1lY2hhbmlzbSBvZiBhY3Rpb24saHR0cHM6Ly9wdWJtZWQubmNiaS5ubG0ubmloLmdvdi8xNDExNTM4LywsSGlzdG9yaWNhbCBzaWduaWZpY2FuY2UsLDU5NC4wLCLigJxUaGUgbmV0d29yayBzaG93biBoYXMgNjAgaW5wdXQgUEVzLCBvbmUgZm9yIGVhY2ggY2VsbCBsaW5lLCBhbmQgNiBvdXRwdXQgUEVz4oCcCuKAnE5ldXJhbCBuZXR3b3JrcyB3aXRoIHRocmVlIHRvIG5pbmUgaGlkZGVuIGxheWVyIFBFcyB1c2Vk4oCdCjkqNjAgKyA2KjkgPSA1OTQiLDUzNDYwMDAwLjAsIjIqNTk0KjMqMTUwMDA9NTM0NjAwMDA9NS4zNWU3CuKAnFRoZSBleHRlbnQgb2YgdHJhaW5pbmcgd2FzIDE1LDAwMCBwcmVzZW50YXRpb25z4oCcIiwxNDEsLCwsLCxMaWtlbHksIkRlc2NyaWJlZCBoZXJlIGFyZSBuZXVyYWwgbmV0d29ya3MgY2FwYWJsZSBvZiBwcmVkaWN0aW5nIGEgZHJ1ZydzIG1lY2hhbmlzbSBvZiBhY3Rpb24gZnJvbSBpdHMgcGF0dGVybiBvZiBhY3Rpdml0eSBhZ2FpbnN0IGEgcGFuZWwgb2YgNjAgbWFsaWduYW50IGNlbGwgbGluZXMgaW4gdGhlIE5hdGlvbmFsIENhbmNlciBJbnN0aXR1dGUncyBkcnVnIHNjcmVlbmluZyBwcm9ncmFtLiBHaXZlbiBzaXggcG9zc2libGUgY2xhc3NlcyBvZiBtZWNoYW5pc20sIHRoZSBuZXR3b3JrIG1pc3NlcyB0aGUgY29ycmVjdCBjYXRlZ29yeSBmb3Igb25seSAxMiBvdXQgb2YgMTQxIGFnZW50cyAoOC41IHBlcmNlbnQpLCB3aGVyZWFzIGxpbmVhciBkaXNjcmltaW5hbnQgYW5hbHlzaXMsIGEgc3RhbmRhcmQgc3RhdGlzdGljYWwgdGVjaG5pcXVlLCBtaXNzZXMgMjAgb3V0IG9mIDE0MSAoMTQuMiBwZXJjZW50KS4gVGhlIHN1Y2Nlc3Mgb2YgdGhlIG5ldXJhbCBuZXQgaW5kaWNhdGVzIHNldmVyYWwgdGhpbmdzLiAoaSkgVGhlIGNlbGwgbGluZSByZXNwb25zZSBwYXR0ZXJucyBhcmUgcmljaCBpbiBpbmZvcm1hdGlvbiBhYm91dCBtZWNoYW5pc20uIChpaSkgQXBwcm9wcmlhdGVseSBkZXNpZ25lZCBuZXVyYWwgbmV0d29ya3MgY2FuIG1ha2UgZWZmZWN0aXZlIHVzZSBvZiB0aGF0IGluZm9ybWF0aW9uLiAoaWlpKSBUcmFpbmVkIG5ldHdvcmtzIGNhbiBiZSB1c2VkIHRvIGNsYXNzaWZ5IHByb3NwZWN0aXZlbHkgdGhlIG1vcmUgdGhhbiAxMCwwMDAgYWdlbnRzIHBlciB5ZWFyIHRlc3RlZCBieSB0aGUgc2NyZWVuaW5nIHByb2dyYW0uIFJlbGF0ZWQgbmV0d29ya3MsIGluIGNvbWJpbmF0aW9uIHdpdGggY2xhc3NpY2FsIHN0YXRpc3RpY2FsIHRvb2xzLCB3aWxsIGhlbHAgaW4gYSB2YXJpZXR5IG9mIHdheXMgdG8gbW92ZSBuZXcgYW50aWNhbmNlciBhZ2VudHMgdGhyb3VnaCB0aGUgcGlwZWxpbmUgZnJvbSBpbiB2aXRybyBzdHVkaWVzIHRvIGNsaW5pY2FsIGFwcGxpY2F0aW9uLiIsLCwsVW5pdGVkIFN0YXRlcyBvZiBBbWVyaWNhLCwsLCwsMjAyNS0xMS0yOCAxMTo1Mzo1OSswMDowMCwsLCwsLEdvdmVybm1lbnQsLCwsLCwsLCwsLCwsT3BlcmF0aW9uIGNvdW50aW5nLCwsLCwKR29sZW0sQmlvbG9neSxQcm90ZWluIGZvbGRpbmcgcHJlZGljdGlvbixBbGFuIFR1cmluZyBJbnN0aXR1dGUsIlMuIE11Z2dsZXRvbiwgUm9zcyBELiBLaW5nLCBNLiBKLiBTdGVybmJlcmciLDE5OTItMTAtMDEsUHJvdGVpbiBzZWNvbmRhcnkgc3RydWN0dXJlIHByZWRpY3Rpb24gdXNpbmcgbG9naWMtYmFzZWQgbWFjaGluZSBsZWFybmluZy4saHR0cHM6Ly93d3cuc2VtYW50aWNzY2hvbGFyLm9yZy9wYXBlci9Qcm90ZWluLXNlY29uZGFyeS1zdHJ1Y3R1cmUtcHJlZGljdGlvbi11c2luZy1NdWdnbGV0b24tS2luZy85Zjc0NGU0ODA5MWEyNGI1Njk0MzVkMDcwOTIwZTYwZGI0NWY0ZmRjLCwiSGlzdG9yaWNhbCBzaWduaWZpY2FuY2UsU09UQSBpbXByb3ZlbWVudCIsLCwsLCwxNjEyLFRhYmxlIDEsLCwsLENvbmZpZGVudCwiTWFueSBhdHRlbXB0cyBoYXZlIGJlZW4gbWFkZSB0byBzb2x2ZSB0aGUgcHJvYmxlbSBvZiBwcmVkaWN0aW5nIHByb3RlaW4gc2Vjb25kYXJ5IHN0cnVjdHVyZSBmcm9tIHRoZSBwcmltYXJ5IHNlcXVlbmNlIGJ1dCB0aGUgYmVzdCBwZXJmb3JtYW5jZSByZXN1bHRzIGFyZSBzdGlsbCBkaXNhcHBvaW50aW5nLiBJbiB0aGlzIHBhcGVyLCB0aGUgdXNlIG9mIGEgbWFjaGluZSBsZWFybmluZyBhbGdvcml0aG0gd2hpY2ggYWxsb3dzIHJlbGF0aW9uYWwgZGVzY3JpcHRpb25zIGlzIHNob3duIHRvIGxlYWQgdG8gaW1wcm92ZWQgcGVyZm9ybWFuY2UuIFRoZSBJbmR1Y3RpdmUgTG9naWMgUHJvZ3JhbW1pbmcgY29tcHV0ZXIgcHJvZ3JhbSwgR29sZW0sIHdhcyBhcHBsaWVkIHRvIGxlYXJuaW5nIHNlY29uZGFyeSBzdHJ1Y3R1cmUgcHJlZGljdGlvbiBydWxlcyBmb3IgYWxwaGEvYWxwaGEgZG9tYWluIHR5cGUgcHJvdGVpbnMuIFRoZSBpbnB1dCB0byB0aGUgcHJvZ3JhbSBjb25zaXN0ZWQgb2YgMTIgbm9uLWhvbW9sb2dvdXMgcHJvdGVpbnMgKDE2MTIgcmVzaWR1ZXMpIG9mIGtub3duIHN0cnVjdHVyZSwgdG9nZXRoZXIgd2l0aCBhIGJhY2tncm91bmQga25vd2xlZGdlIGRlc2NyaWJpbmcgdGhlIGNoZW1pY2FsIGFuZCBwaHlzaWNhbCBwcm9wZXJ0aWVzIG9mIHRoZSByZXNpZHVlcy4gR29sZW0gbGVhcm5lZCBhIHNtYWxsIHNldCBvZiBydWxlcyB0aGF0IHByZWRpY3Qgd2hpY2ggcmVzaWR1ZXMgYXJlIHBhcnQgb2YgdGhlIGFscGhhLWhlbGljZXMtLWJhc2VkIG9uIHRoZWlyIHBvc2l0aW9uYWwgcmVsYXRpb25zaGlwcyBhbmQgY2hlbWljYWwgYW5kIHBoeXNpY2FsIHByb3BlcnRpZXMuIFRoZSBydWxlcyB3ZXJlIHRlc3RlZCBvbiBmb3VyIGluZGVwZW5kZW50IG5vbi1ob21vbG9nb3VzIHByb3RlaW5zICg0MTYgcmVzaWR1ZXMpIGdpdmluZyBhbiBhY2N1cmFjeSBvZiA4MSUgKCsvLSAyJSkuIFRoaXMgaXMgYW4gaW1wcm92ZW1lbnQsIG9uIGlkZW50aWNhbCBkYXRhLCBvdmVyIHRoZSBwcmV2aW91c2x5IHJlcG9ydGVkIHJlc3VsdCBvZiA3MyUgYnkgS2luZyBhbmQgU3Rlcm5iZXJnICgxOTkwLCBKLiBNb2wuIEJpb2wuLCAyMTYsIDQ0MS00NTcpIHVzaW5nIHRoZSBtYWNoaW5lIGxlYXJuaW5nIHByb2dyYW0gUFJPTUlTLCBhbmQgb2YgNzIlIHVzaW5nIHRoZSBzdGFuZGFyZCBHYXJuaWVyLU9zZ3V0aG9ycGUtUm9ic29uIG1ldGhvZC4gVGhlIGJlc3QgcHJldmlvdXNseSByZXBvcnRlZCByZXN1bHQgaW4gdGhlIGxpdGVyYXR1cmUgZm9yIHRoZSBhbHBoYS9hbHBoYSBkb21haW4gdHlwZSBpcyA3NiUsIGFjaGlldmVkIHVzaW5nIGEgbmV1cmFsIG5ldCBhcHByb2FjaC4gTWFjaGluZSBsZWFybmluZyBhbHNvIGhhcyB0aGUgYWR2YW50YWdlIG92ZXIgbmV1cmFsIG5ldHdvcmsgYW5kIHN0YXRpc3RpY2FsIG1ldGhvZHMgaW4gcHJvZHVjaW5nIG1vcmUgdW5kZXJzdGFuZGFibGUgcmVzdWx0cy4iLCwsLFVuaXRlZCBLaW5nZG9tIG9mIEdyZWF0IEJyaXRhaW4gYW5kIE5vcnRoZXJuIElyZWxhbmQsLCwsLCwyMDI1LTExLTI4IDExOjUzOjU5KzAwOjAwLCwsLCwsR292ZXJubWVudCwsLCwsLCwsLCwsLCwsLCwsLApGdXp6eSBOTixTcGVlY2gsU3BlZWNoIHJlY29nbml0aW9uIChBU1IpLEluZGlhbiBTdGF0aXN0aWNhbCBJbnN0aXR1dGUsIlNLIFBhbCwgUyBNaXRyYSIsMTk5Mi0wOS0wMSwiTXVsdGlsYXllciBwZXJjZXB0cm9uLCBmdXp6eSBzZXRzLCBhbmQgY2xhc3NpZmljYXRpb24iLGh0dHBzOi8vaWVlZXhwbG9yZS5pZWVlLm9yZy9kb2N1bWVudC8xNTkwNTgsMTIyMy4wLCwsMTE2Ni4wLCJUYWJsZSBJSTogIiJoZSBuZXVyYWwgbmV0d29yayBoYXMgdGhyZWUgaGlkZGVuIGxheWVycywgd2l0aCBtIGhpZGRlbiBub2RlcyBpbiBlYWNoIGxheWVyIiIsIG0gPSAyMCwgaW5wdXQgZGltLiA9IDksIG91dHB1dCBkaW0uID0gNgoKOSoyMCsyMCoyMCsyMCoyMCs2KjIwKzY2PTExNjYiLDE0MDMxMTc3NjAuMCwxMTY2IHBhcmFtcyAqIDIgRkxPUC9wYXJhbSAqICgzIGZvciBmb3J3YXJkICsgYmFja3dhcmQgcGFzcykgKiA0NjAgZXBvY2hzICogNDM2IGV4YW1wbGVzLDQzNiwiIiJUaGUgYWJvdmUtbWVudGlvbmVkIGFsZ29yaXRobSB3YXMgdGVzdGVkIG9uIGEgc2V0IG9mIDg3MSBJbmRpYW4gVGVsdWd1IHZvd2VsIHNvdW5kcyIiIGFuZCA1MCUgb2YgdGhlIGRhdGFzZXQgd2FzIHVzZWQuIDg3MSowLjUgfj0gNDM2IiwsLCwsQ29uZmlkZW50LCwsLCxJbmRpYSwsLCwsLDIwMjUtMTEtMjggMTE6NTM6NTkrMDA6MDAsLCwsLCxBY2FkZW1pYSwsLCwsLCwsLCwsLCxPcGVyYXRpb24gY291bnRpbmcsLCwsLApURC1HYW1tb24sR2FtZXMsQmFja2dhbW1vbixJQk0sRyBUZXNhdXJvLDE5OTItMDUtMDEsUHJhY3RpY2FsIElzc3VlcyBpbiBUZW1wb3JhbCBEaWZmZXJlbmNlIExlYXJuaW5nLGh0dHBzOi8vcGFwZXJzLm5pcHMuY2MvcGFwZXIvMTk5MS9maWxlLzY4Y2UxOTllYzJjNTUxNzU5N2NlMGE0ZDg5NjIwZjU1LVBhcGVyLnBkZiwxMzQ0LjAsIkhpZ2hseSBjaXRlZCxIaXN0b3JpY2FsIHNpZ25pZmljYW5jZSIsLDI1MDAwLjAsIiIiVGhlIGJlc3QgcGVyZm9ybWFuY2Ugd2FzIG9idGFpbmVkIHdpdGggYSBuZXR3b3JrIGNvbnRhaW5pbmcgODAgaGlkZGVuIHVuaXRzIGFuZCBvdmVyIDI1LDAwMCB3ZWlnaHRzLiIiIiwxODIzMjE1NzYyMjgzMi43MDMsIkV4dHJhY3RlZCBmcm9tIEFJIGFuZCBDb21wdXRlIChodHRwczovL29wZW5haS5jb20vYmxvZy9haS1hbmQtY29tcHV0ZS8pIGNoYXJ0cyBieSB1c2luZyBodHRwczovL2F1dG9tZXJpcy5pby9XZWJQbG90RGlnaXRpemVyLy4KCk9wZW5BSSBlc3RpbWF0ZTogMS44ZTEzCgpIYXJkd2FyZSBlc3RpbWF0ZSAobGlrZWx5IG92ZXJlc3RpbWF0ZXMgZHVlIHRvIHNpbXVsYXRpb24gZWZmb3J0KQoiIm9uIGFuIElCTSBSUy82MDAwIHdvcmtzdGF0aW9uLCB0aGUgc21hbGxlc3QgbmV0d29yayB3YXMgdHJhaW5lZCBpbiBzZXZlcmFsIGhvdXJzLCB3aGlsZSB0aGUgbGFyZ2VzdCBuZXQgcmVxdWlyZWQgdHdvIHdlZWtzIG9mIHNpbXVsYXRpb24gdGltZS4iIgpJQk0gUlMvNjAwMCBhY2hpZXZlcyAxLjUgR0ZMT1BTIG9uIExpbnBhY2sgKGh0dHBzOi8vbGluay5zcHJpbmdlci5jb20vcndlLzEwLjEwMDcvOTc4LTAtMzg3LTA5NzY2LTRfMjMyKSAKMTQqMjQqNjAqNjAqMC41KjE1MDAwMDAwMDA9OS4wNzJlKzE0CgpPcGVyYXRpb24gY291bnRpbmcgZXN0aW1hdGU6IApGb3J3YXJkIEZMT1A6IDUwMDAwCkVhY2ggbGVnYWwgbW92ZSBoYWQgdG8gYmUgZXZhbHVhdGVkIHNlcGFyYXRlbHksIGFzc3VtaW5nIGFuIGF2ZXJhZ2Ugb2YgMTAgbW92ZSBvcHRpb25zICgrMiBmb3IgYmFja3dhcmQgcGFzc2VzIG9mIHRoZSBjaG9zZW4gbW92ZSk6CjUwMDAwKjEyKjMwMDAwMCoyMT0zLjc4ZSsxMgoKS2VlcGluZyB0aGUgT3BlbkFJIGVzdGltYXRlIGFzIHRoZSBtZWRpYW4gZXN0aW1hdGUuICIsNjMwMDAwMCwiIiJUaGlzIG5ldHdvcmsgd2FzIHRyYWluZWQKZm9yIG92ZXIgMzAwLDAwMCB0cmFpbmluZyBnYW1lcyIiCgpFYWNoIGJhY2tnYW1tb24gZ2FtZSBoYXMgYW4gYXZnIG9mIGFyb3VuZCAyMSBtb3ZlbWVudHMKaHR0cHM6Ly93d3cuYmtnbS5jb20vcmdiL3JnYi5jZ2k/dmlldys3MTIiLCwsLCxTcGVjdWxhdGl2ZSwsLCwsVW5pdGVkIFN0YXRlcyBvZiBBbWVyaWNhLCwsLCwsMjAyNS0xMS0yOCAxMTo1Mzo1OSswMDowMCwsLCwsLEluZHVzdHJ5LCwsLCwsLCwsLCxUcnVlLCwiVGhpcmQtcGFydHkgZXN0aW1hdGlvbixPcGVyYXRpb24gY291bnRpbmcsSGFyZHdhcmUiLCwsLCwKV2VpZ2h0IERlY2F5LFNwZWVjaCxTcGVlY2ggc3ludGhlc2lzLCwiQS4gS3JvZ2gsIEouIEhlcnR6IiwxOTkxLTEyLTAyLEEgU2ltcGxlIFdlaWdodCBEZWNheSBDYW4gSW1wcm92ZSBHZW5lcmFsaXphdGlvbixodHRwczovL3d3dy5zZW1hbnRpY3NjaG9sYXIub3JnL3BhcGVyL0EtU2ltcGxlLVdlaWdodC1EZWNheS1DYW4tSW1wcm92ZS1HZW5lcmFsaXphdGlvbi1Lcm9naC1IZXJ0ei80OGUxZGU3ZDA4NTgwODAwNGQ1ZjA0OTNkNDg2NjY5YTNkMjkzMGI1LCwiSGlnaGx5IGNpdGVkLEhpc3RvcmljYWwgc2lnbmlmaWNhbmNlIiwsODM4Ni4wLCIgNyoyNio0MCs0MCs0MCoyNisyNj04Mzg2CiIiVGhlIG5ldHdvcmsgaGFkIDcgeCAyNiBpbnB1dCB1bml0cywgNDAgaGlkZGVuIHVuaXRzIGFuZCAyNiBvdXRwdXQgdW5pdHMiIiIsNzU0NzQwMDAwMDAuMCwiMio4Mzg2KjMqMTUwMDAwMD03NTQ3NDAwMDAwMD03LjU1ZTEwCiIiSXQgd2FzIHRyYWluZWQgb24gNDAwIHRvIDUwMDAgcmFuZG9tIHdvcmRzIGZyb20gdGhlIGRhdGEgYmFzZSBvZiBhcm91bmQgMjAuMDAwIHdvcmRzLCIiCiIiVGhlIHRvcCBmdWxsIGxpbmUgY29ycmVzcG9uZHMgdG8gdGhlIGdlbmVyYWxpemF0aW9uIGVycm9yIGFmdGVyIDMwMCBlcG9jaHMiIgoiLDI1MDAwLCIiIkl0IHdhcyB0cmFpbmVkIG9uIDQwMCB0byA1MDAwIHJhbmRvbSB3b3JkcyBmcm9tIHRoZSBkYXRhIGJhc2Ugb2YgYXJvdW5kIDIwLjAwMCB3b3JkcywiIiIsLCwsLENvbmZpZGVudCwiSXQgaGFzIGJlZW4gb2JzZXJ2ZWQgaW4gbnVtZXJpY2FsIHNpbXVsYXRpb25zIHRoYXQgYSB3ZWlnaHQgZGVjYXkgY2FuIGltcHJvdmUgZ2VuZXJhbGl6YXRpb24gaW4gYSBmZWVkLWZvcndhcmQgbmV1cmFsIG5ldHdvcmsuIFRoaXMgcGFwZXIgZXhwbGFpbnMgd2h5LiBJdCBpcyBwcm92ZW4gdGhhdCBhIHdlaWdodCBkZWNheSBoYXMgdHdvIGVmZmVjdHMgaW4gYSBsaW5lYXIgbmV0d29yay4gRmlyc3QsIGl0IHN1cHByZXNzZXMgYW55IGlycmVsZXZhbnQgY29tcG9uZW50cyBvZiB0aGUgd2VpZ2h0IHZlY3RvciBieSBjaG9vc2luZyB0aGUgc21hbGxlc3QgdmVjdG9yIHRoYXQgc29sdmVzIHRoZSBsZWFybmluZyBwcm9ibGVtLiBTZWNvbmQsIGlmIHRoZSBzaXplIGlzIGNob3NlbiByaWdodCwgYSB3ZWlnaHQgZGVjYXkgY2FuIHN1cHByZXNzIHNvbWUgb2YgdGhlIGVmZmVjdHMgb2Ygc3RhdGljIG5vaXNlIG9uIHRoZSB0YXJnZXRzLCB3aGljaCBpbXByb3ZlcyBnZW5lcmFsaXphdGlvbiBxdWl0ZSBhIGxvdC4gSXQgaXMgdGhlbiBzaG93biBob3cgdG8gZXh0ZW5kIHRoZXNlIHJlc3VsdHMgdG8gbmV0d29ya3Mgd2l0aCBoaWRkZW4gbGF5ZXJzIGFuZCBub24tbGluZWFyIHVuaXRzLiBGaW5hbGx5IHRoZSB0aGVvcnkgaXMgY29uZmlybWVkIGJ5IHNvbWUgbnVtZXJpY2FsIHNpbXVsYXRpb25zIHVzaW5nIHRoZSBkYXRhIGZyb20gTmV0VGFsay4iLDMwMC4wLCwsLCwsLCwsMjAyNS0xMS0yOCAxMTo1Mzo1OSswMDowMCwsLCwsLCwsLCwsLCwsLCwsVHJ1ZSwsT3BlcmF0aW9uIGNvdW50aW5nLCwsLCwKU1JOLUVuY29kZWQgR3JhbW1hdGljYWwgU3RydWN0dXJlcyxMYW5ndWFnZSxMYW5ndWFnZSBTdHJ1Y3R1cmUgTW9kZWxpbmcsVW5pdmVyc2l0eSBvZiBDYWxpZm9ybmlhIFNhbiBEaWVnbyxKLiBMLiBFbG1hbiwxOTkxLTA5LTAxLCJEaXN0cmlidXRlZCByZXByZXNlbnRhdGlvbnMsIHNpbXBsZSByZWN1cnJlbnQgbmV0d29ya3MsIGFuZCBncmFtbWF0aWNhbCBzdHJ1Y3R1cmUiLGh0dHBzOi8vZGwuYWNtLm9yZy9kb2kvMTAuMTAwNy9CRjAwMTE0ODQ0LDE3MTcuMCwsLCwsLCwxNzc4MDAsNCB0cmFpbmluZyBzZXRzIG9mIDEwayBzZW50ZW5jZXMgZWFjaC4gVG90YWwgbnVtYmVyIG9mIHdvcmRzIGNhbGN1bGF0ZWQgYnkgbXVsdGlwbHlpbmcgMTBrIGFuZCB0aGUgYXZnLiBudW1iZXIgb2Ygd29yZHMgcGVyIHNlbnRlbmNlIGluIHRoZSB0cmFpbmluZyBzZXQuLCwsLCwsLCwsLFVuaXRlZCBTdGF0ZXMgb2YgQW1lcmljYSwsLCwsLDIwMjUtMTEtMjggMTE6NTM6NTkrMDA6MDAsLCwsLCxBY2FkZW1pYSwsLCwsLCwsLCwsLCwsLCwsLApESUFCRVRFUyxNZWRpY2luZSxNZWRpY2FsIGRpYWdub3NpcywiQWFsYm9yZyBVbml2ZXJzaXR5LFVuaXZlcnNpdHkgb2YgTG9uZG9uIiwiUy4gQW5kcmVhc3NlbiwgUi4gSG92b3JrYSwgSi4gQmVubiwgSy4gRy4gT2xlc2VuLCBhbmQgRS4gUi4gQ2Fyc29uIiwxOTkxLTA2LTI0LEEgTW9kZWwtYmFzZWQgQXBwcm9hY2ggdG8gSW5zdWxpbiBBZGp1c3RtZW50LGh0dHBzOi8vbGluay5zcHJpbmdlci5jb20vY2hhcHRlci8xMC4xMDA3Lzk3OC0zLTY0Mi00ODY1MC0wXzE5LDEzMi4wLCwsNDI5NDA5LjAsRnJvbSBodHRwczovL3d3dy5ibmxlYXJuLmNvbS9ibnJlcG9zaXRvcnkvLCwsLCwsLCwsLCwsLCwiRGVubWFyayxVbml0ZWQgS2luZ2RvbSBvZiBHcmVhdCBCcml0YWluIGFuZCBOb3J0aGVybiBJcmVsYW5kIiwsLCwsLDIwMjUtMTEtMjggMTE6NTM6NTkrMDA6MDAsLCwsLCwiQWNhZGVtaWEsQWNhZGVtaWEiLCwsLCwsLCwsLCwsLCwsLCwsClJBQU0sT3RoZXIsUmVwcmVzZW50YXRpb24gbGVhcm5pbmcsLEpvcmRhbiBCLiBQb2xsYWNrLDE5OTAtMTEtMDEsUmVjdXJzaXZlIERpc3RyaWJ1dGVkIFJlcHJlc2VudGF0aW9ucyxodHRwczovL3d3dy5zY2llbmNlZGlyZWN0LmNvbS9zY2llbmNlL2FydGljbGUvYWJzL3BpaS8wMDA0MzcwMjkwOTAwMDVLP3ZpYSUzRGlodWIsLEhpZ2hseSBjaXRlZCwsMTUzNi4wLCJMYXJnZXN0IG1vZGVsOgoiIkEgNDgtMTYtNDggUkFBTSBsZWFybmVkIHRvIGNvbnN0cnVjdCByZXByZXNlbnRhdGlvbnMgIiIKUGFyYW1ldGVycyA0OCoxNioyID0gMTUzNiIsLCwyOSwyOSBzZW50ZW5jZSBmcmFnbWVudHMgKEZpZ3VyZSAxMCksLCwsLENvbmZpZGVudCwiQSBsb25nc3RhbmRpbmcgZGlmZmljdWx0eSBmb3IgY29ubmVjdGlvbmlzdCBtb2RlbGluZyBoYXMgYmVlbiBob3cgdG8gcmVwcmVzZW50IHZhcmlhYmxlLXNpemVkIHJlY3Vyc2l2ZSBkYXRhIHN0cnVjdHVyZXMsIHN1Y2ggYXMgdHJlZXMgYW5kIGxpc3RzLCBpbiBmaXhlZC13aWR0aCBwYXR0ZXJucy4gVGhpcyBwYXBlciBwcmVzZW50cyBhIGNvbm5lY3Rpb25pc3QgYXJjaGl0ZWN0dXJlIHdoaWNoIGF1dG9tYXRpY2FsbHkgZGV2ZWxvcHMgY29tcGFjdCBkaXN0cmlidXRlZCByZXByZXNlbnRhdGlvbnMgZm9yIHN1Y2ggY29tcG9zaXRpb25hbCBzdHJ1Y3R1cmVzLCBhcyB3ZWxsIGFzIGVmZmljaWVudCBhY2Nlc3NpbmcgbWVjaGFuaXNtcyBmb3IgdGhlbS4gUGF0dGVybnMgd2hpY2ggc3RhbmQgZm9yIHRoZSBpbnRlcm5hbCBub2RlcyBvZiBmaXhlZC12YWxlbmNlIHRyZWVzIGFyZSBkZXZpc2VkIHRocm91Z2ggdGhlIHJlY3Vyc2l2ZSB1c2Ugb2YgYmFja3Byb3BhZ2F0aW9uIG9uIHRocmVlLWxheWVyIGF1dG8tYXNzb2NpYXRpdmUgZW5jb2RlciBuZXR3b3Jrcy4gVGhlIHJlc3VsdGluZyByZXByZXNlbnRhdGlvbnMgYXJlIG5vdmVsLCBpbiB0aGF0IHRoZXkgY29tYmluZSBhcHBhcmVudGx5IGltbWlzY2libGUgYXNwZWN0cyBvZiBmZWF0dXJlcywgcG9pbnRlcnMsIGFuZCBzeW1ib2wgc3RydWN0dXJlcy4gVGhleSBmb3JtIGEgYnJpZGdlIGJldHdlZW4gdGhlIGRhdGEgc3RydWN0dXJlcyBuZWNlc3NhcnkgZm9yIGhpZ2gtbGV2ZWwgY29nbml0aXZlIHRhc2tzIGFuZCB0aGUgYXNzb2NpYXRpdmUsIHBhdHRlcm4gcmVjb2duaXRpb24gbWFjaGluZXJ5IHByb3ZpZGVkIGJ5IG5ldXJhbCBuZXR3b3Jrcy4iLCwsLCwsLCwsLDIwMjUtMTEtMjggMTE6NTM6NTkrMDA6MDAsLCwsLCwsLCwsLCwsLCwsLCwsLCwsLCwKU2V4TmV0IGNvbXByZXNzaW9uLFZpc2lvbixJbWFnZSByZXByZXNlbnRhdGlvbiwsIkIuIEdvbG9tYiwgRC4gVC4gTGF3cmVuY2UsIFQuIFNlam5vd3NraSIsMTk5MC0xMC0wMSxTRVhORVQ6IEEgTmV1cmFsIE5ldHdvcmsgSWRlbnRpZmllcyBTZXggRnJvbSBIdW1hbiBGYWNlcyxodHRwczovL3d3dy5zZW1hbnRpY3NjaG9sYXIub3JnL3BhcGVyL1NFWE5FVCUzQS1BLU5ldXJhbC1OZXR3b3JrLUlkZW50aWZpZXMtU2V4LUZyb20tSHVtYW4tR29sb21iLUxhd3JlbmNlL2NiZjkwYWE3OGZlYTBjOGExMDI4NzA1ZDkyYmM0YmM3ODA4ZGRlZWIsLEhpc3RvcmljYWwgc2lnbmlmaWNhbmNlLCw3Mjk0MC4wLCI5MDAqNDAqMis0MCs5MDA9NzI5NDAK4oCcSW1hZ2VzIHNhbXBsZWQgYXQgMzB4MzAgd2VyZSBjb21wcmVzc2VkIHVzaW5nIGEgOTAweDQweDkwMCBmdWxseSBjb25uZWN0ZWQgYmFjay1wcm9wYWdhdGlvbiBuZXR3b3Jr4oCdIiw3ODc3NTIwMDAwMC4wLCIyKjcyOTQwKjMqOTAqMjAwMD03ODc3NTIwMDAwMArigJxUaGUgY29tcHJlc3Npb24gbmV0d29yayB0cmFpbmVkIGZvciAyMDAwIHJ1bnMgb24gZWFjaCBvZiA5MCBmYWNlc+KAnSIsODEwMDAs4oCcVGhlIGNvbXByZXNzaW9uIG5ldHdvcmsgdHJhaW5lZCBmb3IgMjAwMCBydW5zIG9uIGVhY2ggb2YgOTAgZmFjZXPigJ0sLCwsU3VwZXJ2aXNlZCxDb25maWRlbnQsIlNleCBpZGVudGlmaWNhdGlvbiBpbiBhbmltYWxzIGhhcyBiaW9sb2dpY2FsIGltcG9ydGFuY2UuIEh1bWFucyBhcmUgZ29vZCBhdCBtYWtpbmcgdGhpcyBkZXRlcm1pbmF0aW9uIHZpc3VhbGx5LCBidXQgbWFjaGluZXMgaGF2ZSBub3QgbWF0Y2hlZCB0aGlzIGFiaWxpdHkuIEEgbmV1cmFsIG5ldHdvcmsgd2FzIHRyYWluZWQgdG8gZGlzY3JpbWluYXRlIHNleCBpbiBodW1hbiBmYWNlcywgYW5kIHBlcmZvcm1lZCBhcyB3ZWxsIGFzIGh1bWFucyBvbiBhIHNldCBvZiA5MCBleGVtcGxhcnMuIEltYWdlcyBzYW1wbGVkIGF0IDMww5czMCB3ZXJlIGNvbXByZXNzZWQgdXNpbmcgYSA5MDDDlzQww5c5MDAgZnVsbHktY29ubmVjdGVkIGJhY2stcHJvcGFnYXRpb24gbmV0d29yazsgYWN0aXZpdGllcyBvZiBoaWRkZW4gdW5pdHMgc2VydmVkIGFzIGlucHV0IHRvIGEgYmFjay1wcm9wYWdhdGlvbiAiIlNleE5ldCIiIHRyYWluZWQgdG8gcHJvZHVjZSB2YWx1ZXMgb2YgMSBmb3IgbWFsZSBhbmQgMCBmb3IgZmVtYWxlIGZhY2VzLiBUaGUgbmV0d29yaydzIGF2</x:v>
      </x:c>
    </x:row>
    <x:row r="312" ht="18" customHeight="1">
      <x:c r="A312" s="17" t="n">
        <x:v>307</x:v>
      </x:c>
      <x:c r="B312" s="17" t="n">
        <x:v>310</x:v>
      </x:c>
      <x:c r="C312" s="160" t="str">
        <x:v>ZXJhZ2UgZXJyb3IgcmF0ZSBvZiA4LjElIGNvbXBhcmVkIGZhdm9yYWJseSB0byBodW1hbnMsIHdobyBhdmVyYWdlZCAxMS42JS4gU29tZSBTZXhOZXQgZXJyb3JzIG1pbWlja2VkIHRob3NlIG9mIGh1bWFucy4iLDIwMDAuMCwsLCwsLCwsLDIwMjUtMTEtMjggMTE6NTM6NTkrMDA6MDAsLCwsLCwsLCwsLCwsLCwsLFRydWUsLE9wZXJhdGlvbiBjb3VudGluZywsLCwsClNleE5ldCBjbGFzc2lmaWNhdGlvbixWaXNpb24sSW1hZ2UgY2xhc3NpZmljYXRpb24sLCJCLiBHb2xvbWIsIEQuIFQuIExhd3JlbmNlLCBULiBTZWpub3dza2kiLDE5OTAtMTAtMDEsU0VYTkVUOiBBIE5ldXJhbCBOZXR3b3JrIElkZW50aWZpZXMgU2V4IEZyb20gSHVtYW4gRmFjZXMsaHR0cHM6Ly93d3cuc2VtYW50aWNzY2hvbGFyLm9yZy9wYXBlci9TRVhORVQlM0EtQS1OZXVyYWwtTmV0d29yay1JZGVudGlmaWVzLVNleC1Gcm9tLUh1bWFuLUdvbG9tYi1MYXdyZW5jZS9jYmY5MGFhNzhmZWEwYzhhMTAyODcwNWQ5MmJjNGJjNzgwOGRkZWViLCwiSGlzdG9yaWNhbCBzaWduaWZpY2FuY2UsSGlnaGx5IGNpdGVkIiwsMTY0MC4wLExhcmdlc3QgY2xhc3NpZmljYXRpb24gbW9kZWw6IDQwKjQwICsgNDA9MTY0MCAoRmlndXJlIDIpLCwsODAsIuKAnEVhY2ggdHJhaW5pbmcgb24gYSBkaWZmZXJlbnQgODAgZmFjZXMsIGxlYXZpbmcgYSBkaXN0aW5jdCBzZXQgb2YgMTAgdW50cmFpbmVkIGZhY2VzIGZvciB0ZXN0aW5n4oCdIiwsLCwsTGlrZWx5LCJTZXggaWRlbnRpZmljYXRpb24gaW4gYW5pbWFscyBoYXMgYmlvbG9naWNhbCBpbXBvcnRhbmNlLiBIdW1hbnMgYXJlIGdvb2QgYXQgbWFraW5nIHRoaXMgZGV0ZXJtaW5hdGlvbiB2aXN1YWxseSwgYnV0IG1hY2hpbmVzIGhhdmUgbm90IG1hdGNoZWQgdGhpcyBhYmlsaXR5LiBBIG5ldXJhbCBuZXR3b3JrIHdhcyB0cmFpbmVkIHRvIGRpc2NyaW1pbmF0ZSBzZXggaW4gaHVtYW4gZmFjZXMsIGFuZCBwZXJmb3JtZWQgYXMgd2VsbCBhcyBodW1hbnMgb24gYSBzZXQgb2YgOTAgZXhlbXBsYXJzLiBJbWFnZXMgc2FtcGxlZCBhdCAzMMOXMzAgd2VyZSBjb21wcmVzc2VkIHVzaW5nIGEgOTAww5c0MMOXOTAwIGZ1bGx5LWNvbm5lY3RlZCBiYWNrLXByb3BhZ2F0aW9uIG5ldHdvcms7IGFjdGl2aXRpZXMgb2YgaGlkZGVuIHVuaXRzIHNlcnZlZCBhcyBpbnB1dCB0byBhIGJhY2stcHJvcGFnYXRpb24gIiJTZXhOZXQiIiB0cmFpbmVkIHRvIHByb2R1Y2UgdmFsdWVzIG9mIDEgZm9yIG1hbGUgYW5kIDAgZm9yIGZlbWFsZSBmYWNlcy4gVGhlIG5ldHdvcmsncyBhdmVyYWdlIGVycm9yIHJhdGUgb2YgOC4xJSBjb21wYXJlZCBmYXZvcmFibHkgdG8gaHVtYW5zLCB3aG8gYXZlcmFnZWQgMTEuNiUuIFNvbWUgU2V4TmV0IGVycm9ycyBtaW1pY2tlZCB0aG9zZSBvZiBodW1hbnMuIiwsLCwsLCwsLCwyMDI1LTExLTI4IDExOjUzOjU5KzAwOjAwLCwsLCwsLCwsLCwsLCwsLCwsLCwsLCwsCklTUiBuZXR3b3JrLFZpc2lvbixDaGFyYWN0ZXIgcmVjb2duaXRpb24gKE9DUiksU3RhbmZvcmQgVW5pdmVyc2l0eSwiSmFtZXMgS2VlbGVyLCBEYXZpZCBSdW1lbGhhcnQsIFdlZSBMZW93IiwxOTkwLTEwLTAxLEludGVncmF0ZWQgU2VnbWVudGF0aW9uIGFuZCBSZWNvZ25pdGlvbiBvZiBIYW5kLVByaW50ZWQgTnVtZXJhbHMsaHR0cHM6Ly9wYXBlcnMubmlwcy5jYy9wYXBlcl9maWxlcy9wYXBlci8xOTkwL2hhc2gvZTQ2ZGU3ZTFiY2FhY2VkOWE1NGYxZTlkMGQyZjgwMGQtQWJzdHJhY3QuaHRtbCwsSGlzdG9yaWNhbCBzaWduaWZpY2FuY2UsLCwsLCw2MDAwMDAsIuKAnFdlIHVzZWQgYSB0cmFpbmluZyBhbmQgdGVzdCBzZXQgb2YgYWJvdXQgOSwwMDAgYW5kIDEsODAwIGNoYXJhY3RlcnMgcmVzcGVjdGl2ZWx5LiDigJwiLCwsLCxDb25maWRlbnQsIk5ldXJhbCBuZXR3b3JrIGFsZ29yaXRobXMgaGF2ZSBwcm92ZW4gdXNlZnVsIGZvciByZWNvZ25pdGlvbiBvZiBpbmRpdmlkKGNpZDoxNzMpIHVhbCwgc2VnbWVudGVkIGNoYXJhY3RlcnMuIEhvd2V2ZXIsIHRoZWlyIHJlY29nbml0aW9uIGFjY3VyYWN5IGhhcyBiZWVuIGxpbWl0ZWQgYnkgdGhlIGFjY3VyYWN5IG9mIHRoZSB1bmRlcmx5aW5nIHNlZ21lbnRhdGlvbiBhbGdvcml0aG0uIENvbihjaWQ6MTczKSB2ZW50aW9uYWwsIHJ1bGUtYmFzZWQgc2VnbWVudGF0aW9uIGFsZ29yaXRobXMgZW5jb3VudGVyIGRpZmZpY3VsdHkgaWYgdGhlIGNoYXJhY3RlcnMgYXJlIHRvdWNoaW5nLCBicm9rZW4sIG9yIG5vaXN5LiBUaGUgcHJvYmxlbSBpbiB0aGVzZSBzaXR1YXRpb25zIGlzIHRoYXQgb2Z0ZW4gb25lIGNhbm5vdCBwcm9wZXJseSBzZWdtZW50IGEgY2hhcmFjdGVyIHVudGlsIGl0IGlzIHJlY29nKGNpZDoxNzMpIG5pemVkIHlldCBvbmUgY2Fubm90IHByb3Blcmx5IHJlY29nbml6ZSBhIGNoYXJhY3RlciB1bnRpbCBpdCBpcyBzZWdtZW50ZWQuIFdlIHByZXNlbnQgaGVyZSBhIG5ldXJhbCBuZXR3b3JrIGFsZ29yaXRobSB0aGF0IHNpbXVsdGFuZW91c2x5IHNlZ21lbnRzIGFuZCByZWNvZ25pemVzIGluIGFuIGludGVncmF0ZWQgc3lzdGVtLiBUaGlzIGFsZ29yaXRobSBoYXMgc2V2ZXJhbCBub3ZlbCBmZWF0dXJlczogaXQgdXNlcyBhIHN1cGVydmlzZWQgbGVhcm5pbmcgYWxnb3JpdGhtIChiYWNrcHJvcGFnYXRpb24pLCBidXQgaXMgYWJsZSB0byB0YWtlIHBvc2l0aW9uLWluZGVwZW5kZW50IGluZm9ybWF0aW9uIGFzIHRhcmdldHMgYW5kIHNlbGYtb3JnYW5pemUgdGhlIGFjdGl2aXRpZXMgb2YgdGhlIHVuaXRzIGluIGEgY29tcGV0aXRpdmUgZmFzaGlvbiB0byBpbmZlciB0aGUgcG9zaXRpb25hbCBpbmZvcm1hdGlvbi4gV2UgZGVtb25zdHJhdGUgdGhpcyBhYmlsaXR5IHdpdGggb3ZlcmxhcHBpbmcgaGFuZC1wcmludGVkIG51bWVyYWxzLiIsLCwsVW5pdGVkIFN0YXRlcyBvZiBBbWVyaWNhLCwsLCwsMjAyNS0xMS0yOCAxMTo1Mzo1OSswMDowMCwsLCwsLEFjYWRlbWlhLCwsLCwsLCwsLCwsLCwsLCwsCkJhbmtydXB0Y3ktTk4sT3RoZXIsQmluYXJ5IGNsYXNzaWZpY2F0aW9uLCwiTS4gT2RvbSwgUi4gU2hhcmRhIiwxOTkwLTA2LTE3LEEgbmV1cmFsIG5ldHdvcmsgbW9kZWwgZm9yIGJhbmtydXB0Y3kgcHJlZGljdGlvbixodHRwczovL3d3dy5zZW1hbnRpY3NjaG9sYXIub3JnL3BhcGVyL0EtbmV1cmFsLW5ldHdvcmstbW9kZWwtZm9yLWJhbmtydXB0Y3ktcHJlZGljdGlvbi1PZG9tLVNoYXJkYS9lYWQ5ZmEwMjkwMjg1MGE3NDE4ZmI1YmE3MjBmM2Q5ZDhhYjJmODhiLCwiSGlzdG9yaWNhbCBzaWduaWZpY2FuY2UsSGlnaGx5IGNpdGVkIiwsMzYuMCwiIiJUaGUgaW5wdXQgbGF5ZXIgY29uc2lzdGVkIG9mIHRoZSBmaXZlIG5vZGVzLCBvbmUgZm9yIGVhY2ggb2YgdGhlIHJhdGlvcy4gVGhlIGhpZGRlbiBsYXllciBjb25zaXN0ZWQgb2YgNSBub2RlLjsuIFRoZSBvdXRwdXQgbGF5ZXIgY29uc2lzdGVkIG9mIG9ubHkgb25lIG5ldXJvbiIiCjMwIHdlaWdodHMgKyA2IGJpYXNlcyA9IDM2IiwzMDU5MzM3NjAwLjAsIiAyKjM2KjMqNzQqMTkxNDAwPTMsMDU5LDMzNyw2MDA9My4wNmU5CiIiQ29udmVyZ2VuY2Ugd2FzIHJlYWNoZWQgYWZ0ZXIgMTkxLDQwMCBpdGVyYXRpb25zIiIiLDc0LCIiIlRoZSBmaXJzdCAodHJhaW5pbmcpIHN1YnNhbXBsZSBvZiA3NCBmaXJtcyBkYXRhIiIKNSBpbnB1dHMgcGVyIGZpcm0KNzQqNSA9IDM3MCIsMjQuMCwsLCxDb25maWRlbnQsIkEgbmV1cmFsIG5ldHdvcmsgbW9kZWwgaXMgZGV2ZWxvcGVkIGZvciBwcmVkaWN0aW9uIG9mIGJhbmtydXB0Y3ksIGFuZCBpdCBpcyB0ZXN0ZWQgdXNpbmcgZmluYW5jaWFsIGRhdGEgZnJvbSB2YXJpb3VzIGNvbXBhbmllcy4gVGhlIHNhbWUgc2V0IG9mIGRhdGEgaXMgYW5hbHl6ZWQgdXNpbmcgYSBtb3JlIHRyYWRpdGlvbmFsIG1ldGhvZCBvZiBiYW5rcnVwdGN5IHByZWRpY3Rpb24sIG11bHRpdmFyaWF0ZSBkaXNjcmltaW5hbnQgYW5hbHlzaXMuIEEgY29tcGFyaXNvbiBvZiB0aGUgcHJlZGljdGl2ZSBhYmlsaXRpZXMgb2YgYm90aCB0aGUgbmV1cmFsIG5ldHdvcmsgYW5kIHRoZSBkaXNjcmltaW5hbnQgYW5hbHlzaXMgbWV0aG9kIGlzIHByZXNlbnRlZC4gVGhlIHJlc3VsdHMgc2hvdyB0aGF0IG5ldXJhbCBuZXR3b3JrcyBtaWdodCBiZSBhcHBsaWNhYmxlIHRvIHRoaXMgcHJvYmxlbSIsMTkxNDAwLjAsLCwsLCwsLCwyMDI1LTExLTI4IDExOjUzOjU5KzAwOjAwLCwsLCwsLCwsLCwsLCwsLCwsLE9wZXJhdGlvbiBjb3VudGluZywsLCwsCk5FVHRhbGsgcmVpbXBsZW1lbnRhdGlvbixTcGVlY2gsVGV4dC10by1zcGVlY2ggKFRUUyksT3JlZ29uIFN0YXRlIFVuaXZlcnNpdHksIlRob21hcyBHLiBEaWV0dGVyaWNoLCBIZXJtYW5uIEhpbGQsIEdodWx1bSBCYWtpcmkiLDE5OTAtMDYtMDEsQSBDb21wYXJhdGl2ZSBTdHVkeSBvZiBJRDMgYW5kIEJhY2twcm9wYWdhdGlvbiBmb3IgRW5nbGlzaCBUZXh0LXRvLXNwZWVjaCBNYXBwaW5nLGh0dHBzOi8vd3d3LnNjaWVuY2VkaXJlY3QuY29tL3NjaWVuY2UvYXJ0aWNsZS9hYnMvcGlpL0I5NzgxNTU4NjAxNDEzNTAwMDc5LCwiSGlzdG9yaWNhbCBzaWduaWZpY2FuY2UsVHJhaW5pbmcgY29zdCIsLDI3NDgwLjAsIjIwMyoxMjArMTIwKjI2PTI3NDgwCuKAnDIwMyBpbnB1dCB1bml0cywgMTIwIGhpZGRlbiB1bml0cywgYW5kIDI2IG91dHB1dCB1bml0c+KAnSIsMzU4MTE5MzYwMDAuMCxVcGRhdGVkIEZMT1AgZXN0aW1hdGU6IDIqMjc0ODAqMyoxMDAwKjcuMjQqMzA9MzU4MTE5MzYwMDA9My42ZTEwLDcyNDIsIuKAnFRoaXMgdHJhaW5pbmcgc2V0IHdhcyBmdXJ0aGVyIHN1YmRpdmlkZWQgdG8gZXh0cmFjdCBzbWFsbGVyIHRyYWluaW5nIHNldHMgb2YgMTAwMCwgODAwLCA0MDAsIDIwMCwgMTAwLCBhbmQgNTAgd29yZHPigJwiLCwsLCxDb25maWRlbnQsIlRoZSBwZXJmb3JtYW5jZSBvZiB0aGUgZXJyb3IgYmFja3Byb3BhZ2F0aW9uIChCUCkgYW5kIElEMyBsZWFybmluZyBhbGdvcml0aG1zIHdhcyBjb21wYXJlZCBvbiB0aGUgdGFzayBvZiBtYXBwaW5nIEVuZ2xpc2ggdGV4dCB0byBwaG9uZW1lcyBhbmQgc3RyZXNzZXMuIFVuZGVyIHRoZSBkaXN0cmlidXRlZCBvdXRwdXQgY29kZSBkZXZlbG9wZWQgYnkgU2Vqbm93c2tpIGFuZCBSb3NlbmJlcmcsIGl0IGlzIHNob3duIHRoYXQgQlAgY29uc2lzdGVudGx5IG91dC1wZXJmb3JtcyBJRDMgb24gdGhpcyB0YXNrIGJ5IHNldmVyYWwgcGVyY2VudGFnZSBwb2ludHMuIFRocmVlIGh5cG90aGVzZXMgZXhwbGFpbmluZyB0aGlzIGRpZmZlcmVuY2Ugd2VyZSBleHBsb3JlZDogKGEpIElEMyBpcyBvdmVyZml0dGluZyB0aGUgdHJhaW5pbmcgZGF0YSwgKGIpIEJQIGlzIGFibGUgdG8gc2hhcmUgaGlkZGVuIHVuaXRzIGFjcm9zcyBzZXZlcmFsIG91dHB1dCB1bml0cyBhbmQgaGVuY2UgY2FuIGxlYXJuIHRoZSBvdXRwdXQgdW5pdHMgYmV0dGVyLCBhbmQgKGMpIEJQIGNhcHR1cmVzIHN0YXRpc3RpY2FsIGluZm9ybWF0aW9uIHRoYXQgSUQzIGRvZXMgbm90LiBXZSBjb25jbHVkZSB0aGF0IG9ubHkgaHlwb3RoZXNpcyAoYykgaXMgY29ycmVjdC4gQnkgYXVnbWVudGluZyBJRDMgd2l0aCBhIHNpbXBsZSBzdGF0aXN0aWNhbCBsZWFybmluZyBwcm9jZWR1cmUsIHRoZSBwZXJmb3JtYW5jZSBvZiBCUCBjYW4gYmUgYXBwcm9hY2hlZCBidXQgbm90IG1hdGNoZWQuIE1vcmUgY29tcGxleCBzdGF0aXN0aWNhbCBwcm9jZWR1cmVzIGNhbiBpbXByb3ZlIHRoZSBwZXJmb3JtYW5jZSBvZiBib3RoIEJQIGFuZCBJRDMgc3Vic3RhbnRpYWxseS4gQSBzdHVkeSBvZiB0aGUgcmVzaWR1YWwgZXJyb3JzIHN1Z2dlc3RzIHRoYXQgdGhlcmUgaXMgc3RpbGwgc3Vic3RhbnRpYWwgcm9vbSBmb3IgaW1wcm92ZW1lbnQgaW4gbGVhcm5pbmcgbWV0aG9kcyBmb3IgdGV4dC10by1zcGVlY2ggbWFwcGluZy4iLDMwLjAsLCxVbml0ZWQgU3RhdGVzIG9mIEFtZXJpY2EsLCwsLCwyMDI1LTExLTI4IDExOjUzOjU5KzAwOjAwLCwsLCwsQWNhZGVtaWEsLCwsLCwsLCwsLFRydWUsLE9wZXJhdGlvbiBjb3VudGluZywsLCwsClppcCBDTk4sVmlzaW9uLENoYXJhY3RlciByZWNvZ25pdGlvbiAoT0NSKSwiQVQmVCxCZWxsIExhYm9yYXRvcmllcyIsWS4gTGVDdW4gQi4gQm9zZXIgSi4gUy4gRGVua2VyIEQuIEhlbmRlcnNvbiBSLiBFLiBIb3dhcmQgVy4gSHViYmFyZCBMLiBELiBKYWNrZWwsMTk4OS0xMi0wMSxCYWNrcHJvcGFnYXRpb24gYXBwbGllZCB0byBoYW5kd3JpdHRlbiB6aXAgY29kZSByZWNvZ25pdGlvbixodHRwczovL2llZWV4cGxvcmUuaWVlZS5vcmcvZG9jdW1lbnQvNjc5NTcyNCwxMTcyNS4wLEhpZ2hseSBjaXRlZCwsOTc2MC4wLCIiIkluIHN1bW1hcnksIHRoZSBuZXR3b3JrIGhhcyAxMjU2IHVuaXRzLCA2NCw2NjAgY29ubmVjdGlvbnMsIGFuZCA5NzYwIGluZGVwZW5kZW50IHBhcmFtZXRlcnMiIiIsMTQ5NjMzODA1NDQ0MC4wLCJJdHMgYSBkZWVwIENOTiBzbyB3ZSBhc3N1bWUgYSBiYWNrd2FyZC1mb3J3YXJkIHJhdGlvIG9mIDI6MQogMio2NDY2MCozKjIzKjE2NzY5Mz0xNDk2MzM4MDU0NDQwCiIiVGhlIG5ldHdvcmsgd2FzIHRyYWluZWQgZm9yIDIzCnBhc3NlcyB0aHJvdWdoIHRoZSB0cmFpbmluZyBzZXQgKDE2Nyw2OTMgcGF0dGVybiBwcmVzZW50YXRpb25zKS4iIiIsNzI5MSwiVGhlIGRpZ2l0cyB3ZXJlIHdyaXR0ZW4KYnkgbWFueSBkaWZmZXJlbnQgcGVvcGxlLCB1c2luZyBhIGdyZWF0IHZhcmlldHkgb2Ygc2l6ZXMsIHdyaXRpbmcgc3R5bGVzLAphbmQgaW5zdHJ1bWVudHMsIHdpdGggd2lkZWx5IHZhcnlpbmcgYW1vdW50cyBvZiBjYXJlOyA3MjkxIGV4YW1wbGVzCmFyZSB1c2VkIGZvciB0cmFpbmluZyB0aGUgbmV0d29yayBhbmQgMjAwNyBhcmUgdXNlZCBmb3IgdGVzdGluZyB0aGUgZ2VuZXJhbGl6YXRpb24gcGVyZm9ybWFuY2UiLCwsLCxDb25maWRlbnQsLCwsLCJVbml0ZWQgU3RhdGVzIG9mIEFtZXJpY2EsVW5pdGVkIFN0YXRlcyBvZiBBbWVyaWNhIiwsLCwsLDIwMjYtMDEtMDEgMTQ6MDI6NTUrMDA6MDAsLCwsLCwiSW5kdXN0cnksSW5kdXN0cnkiLCwsLCwsLCwsLCxUcnVlLCxPcGVyYXRpb24gY291bnRpbmcsLCwsLApJbm5lcnZhdG9yLE1hdGhlbWF0aWNzLFBhdHRlcm4gY2xhc3NpZmljYXRpb24sIlN0YW5mb3JkIFVuaXZlcnNpdHksQ2FsaWZvcm5pYSBJbnN0aXR1dGUgb2YgVGVjaG5vbG9neSIsIkdlb2ZmcmV5IE1pbGxlciwgUGV0ZXIgVG9kZCwgYW5kIFNoYWlsZXNoIEhlZ2RlIiwxOTg5LTEyLTAxLERlc2lnbmluZyBuZXVyYWwgbmV0d29ya3MgdXNpbmcgZ2VuZXRpYyBhbGdvcml0aG1zLGh0dHBzOi8vd3d3LnJlc2VhcmNoZ2F0ZS5uZXQvcHVibGljYXRpb24vMjIwODg1NjUxX0Rlc2lnbmluZ19OZXVyYWxfTmV0d29ya3NfdXNpbmdfR2VuZXRpY19BbGdvcml0aG1zLDExMzIuMCwsLDEwLjAsRWFjaCBuZXQgaGFzIDUgdW5pdHMsMTIwMDAwMDAwLjAsMTAgcGFyYW1zICogNiBGTE9QL3BhcmFtL3Bhc3MgKiA0IGRhdGFwb2ludHMgKiAxMDAwIGVwb2NocyAqIDUwIGluZGl2aWR1YWxzICogMTAgZ2VuZXJhdGlvbnMsMTAyNDAsLCwsLCxDb25maWRlbnQsLCwsLCJVbml0ZWQgU3RhdGVzIG9mIEFtZXJpY2EsVW5pdGVkIFN0YXRlcyBvZiBBbWVyaWNhIiwsLCwsLDIwMjUtMTEtMjggMTE6NTM6NTkrMDA6MDAsLCwsLCwiQWNhZGVtaWEsQWNhZGVtaWEiLCwsLCwsLCwsLCwsLE9wZXJhdGlvbiBjb3VudGluZywsLCwsCkFMVklOTixEcml2aW5nLFNlbGYtZHJpdmluZyBjYXIsQ2FybmVnaWUgTWVsbG9uIFVuaXZlcnNpdHkgKENNVSksREEgUG9tZXJsZWF1LDE5ODktMTItMDEsQUxWSU5OOiBhbiBhdXRvbm9tb3VzIGxhbmQgdmVoaWNsZSBpbiBhIG5ldXJhbCBuZXR3b3JrLGh0dHBzOi8vcHJvY2VlZGluZ3MubmV1cmlwcy5jYy9wYXBlci8xOTg4L2hhc2gvODEyYjRiYTI4N2Y1ZWUwYmM5ZDQzYmJmNWJiZTg3ZmItQWJzdHJhY3QuaHRtbCwyMzI5LjAsLCwzNjYyNy4wLCIxMjE3KjI5ICsgMjkqNDYgPTM2NjI3CuKAnEVhY2ggb2YgdGhlc2UgMTIxNyBpbnB1dCB1bml0cyBpcyBmdWxseSBjb25uZWN0ZWQgdG8gdGhlIGhpZGRlbiBsYXllciBvZiAyOSB1bml0cywgd2hpY2ggaXMgaW4gdHVybiBmdWxseSBjb25uZWN0ZWQgdG8gdGhlIG91dHB1dCBsYXllci4gVGhlIG91dHB1dCBsYXllciBjb25zaXN0cyBvZiA0NiB1bml0cywgZGl2aWRlZCBpbnRvIHR3byBncm91cHMu4oCdIiwxMDU0ODU3NjAwMC4wLCIyICogMzY2MjcgKiAzICogNDAgKiAxMjAwID0gMTA1NDg1NzYwMDAgPSAxLjA1ZTEwCjM2NjI3IHBhcmFtZXRlcnMKIiJBZnRlciA0MCBlcG9jaHMgb2YgdHJhaW5pbmcgb24gdGhlIDEyMDAgc2ltdWxhdGVkIHJvYWQgc25hcHNob3RzIiIiLDU1MjAwLCIiIlRyYWluaW5nIGludm9sdmVzIGZpcnN0IGNyZWF0aW5nIGEgc2V0IG9mIDEyMDAgcm9hZCBzbmFwc2hvdHMgZGVwaWN0aW5nIHJvYWRzIHdpdGggYSB3aWRlIHZhcmlldHkgb2YgcmV0aW5hbCBvcmllbnRhdGlvbnMgYW5kIHBvc2l0aW9ucywgdW5kZXIgYSB2YXJpZXR5IG9mIGxpZ2h0aW5nIGNvbmRpdGlvbnMgYW5kIHdpdGggcmVhbGlzdGljIG5vaXNlIGxldmVscyIiIiwsLCwsQ29uZmlkZW50LCw0MC4wLCwsVW5pdGVkIFN0YXRlcyBvZiBBbWVyaWNhLCwsLCwsMjAyNi0wMS0wMSAxNDowMjo1MyswMDowMCwsLCwsLEFjYWRlbWlhLCwsLCwsLCwsLCwsLE9wZXJhdGlvbiBjb3VudGluZywsLCwsClNwZWFrZXItaW5kZXBlbmRlbnQgdm93ZWwgY2xhc3NpZmljYXRpb24sU3BlZWNoLFNwZWVjaCByZWNvZ25pdGlvbiAoQVNSKSxVbml2ZXJzaXR5IG9mIFdhc2hpbmd0b24sIkwuIEF0bGFzLCBSLiBDb2xlLCBKLiBDb25ub3IsIE0uIEVsLVNoYXJrYXdpLCBSLiBNYXJrcywgWS4gTXV0aHVzYW15LCBFLiBCYXJuYXJkIiwxOTg5LTExLTI3LFBlcmZvcm1hbmNlIENvbXBhcmlzb25zIEJldHdlZW4gQmFja3Byb3BhZ2F0aW9uIE5ldHdvcmtzIGFuZCBDbGFzc2lmaWNhdGlvbiBUcmVlcyBvbiBUaHJlZSBSZWFsLVdvcmxkIEFwcGxpY2F0aW9ucyxodHRwczovL3d3dy5zZW1hbnRpY3NjaG9sYXIub3JnL3BhcGVyL1BlcmZvcm1hbmNlLUNvbXBhcmlzb25zLUJldHdlZW4tQmFja3Byb3BhZ2F0aW9uLWFuZC1BdGxhcy1Db2xlL2U0MmQyYjg5ZmNiNGExYTNkZmE2MzQwOGY0MjRmNzY5NzVlZDFlMWIsLEhpc3RvcmljYWwgc2lnbmlmaWNhbmNlLCwzMDQwLjAsIuKAnFRoZSBNTFAgY29uc2lzdGVkIG9mIDY0IGlucHV0cyAodGhlIERGZiBjb2VmZmljaWVudHMuIGVhY2ggbm9ubmFsaXplZCBiZXR3ZWVuIHplcm8gYW5kIG9uZSksIGEgc2luZ2xlIGhpZGRlbiBsYXllciBvZiA0MCB1bml0cywgYW5kIDEyIG91dHB1dCB1bml0czvigJ0iLDc0ODU2OTYwMDAuMCwiMiozMDQwKjMqNDEwNDAwPTc0ODU2OTYwMDA9Ny40OWU5CuKAnFRoZSBuZXR3b3JrIHdhcyB0cmFpbmVkIG9uIDEwMCBpdGVyYXRpb25zIHRocm91Z2ggdGhlIDQxMDQgdHJhaW5pbmcgdmVjdG9ycy7igJ0iLDQxMDQsLCwsLCxDb25maWRlbnQsIk11bHRpLWxheWVyIHBlcmNlcHRyb25zIGFuZCB0cmFpbmVkIGNsYXNzaWZpY2F0aW9uIHRyZWVzIGFyZSB0d28gdmVyeSBkaWZmZXJlbnQgdGVjaG5pcXVlcyB3aGljaCBoYXZlIHJlY2VudGx5IGJlY29tZSBwb3B1bGFyLiBHaXZlbiBlbm91Z2ggZGF0YSBhbmQgdGltZSwgYm90aCBtZXRob2RzIGFyZSBjYXBhYmxlIG9mIHBlcmZvcm1pbmcgYXJiaXRyYXJ5IG5vbi1saW5lYXIgY2xhc3NpZmljYXRpb24uIFdlIGZpcnN0IGNvbnNpZGVyIHRoZSBpbXBvcnRhbnQgZGlmZmVyZW5jZXMgYmV0d2VlbiBtdWx0aS1sYXllciBwZXJjZXB0cm9ucyBhbmQgY2xhc3NpZmljYXRpb24gdHJlZXMgYW5kIGNvbmNsdWRlIHRoYXQgdGhlcmUgaXMgbm90IGVub3VnaCB0aGVvcmV0aWNhbCBiYXNpcyBmb3IgdGhlIGNsZWFyLWN1dCBzdXBlcmlvcml0eSBvZiBvbmUgdGVjaG5pcXVlIG92ZXIgdGhlIG90aGVyLiBGb3IgdGhpcyByZWFzb24sIHdlIHBlcmZvcm1lZCBhIG51bWJlciBvZiBlbXBpcmljYWwgdGVzdHMgb24gdGhyZWUgcmVhbC13b3JsZCBwcm9ibGVtcyBpbiBwb3dlciBzeXN0ZW0gbG9hZCBmb3JlY2FzdGluZywgcG93ZXIgc3lzdGVtIHNlY3VyaXR5IHByZWRpY3Rpb24sIGFuZCBzcGVha2VyLWluZGVwZW5kZW50IHZvd2VsIGlkZW50aWZpY2F0aW9uLiBJbiBhbGwgY2FzZXMsIGV2ZW4gZm9yIHBpZWNld2lzZS1saW5lYXIgdHJlZXMsIHRoZSBtdWx0aS1sYXllciBwZXJjZXB0cm9uIHBlcmZvcm1lZCBhcyB3ZWxsIGFzIG9yIGJldHRlciB0aGFuIHRoZSB0cmFpbmVkIGNsYXNzaWZpY2F0aW9uIHRyZWVzLiIsMTAwLjAsLCxVbml0ZWQgU3RhdGVzIG9mIEFtZXJpY2EsLCwsLCwyMDI1LTExLTI4IDExOjUzOjU5KzAwOjAwLCwsLCwsQWNhZGVtaWEsLCwsLCwsLCwsLCwsT3BlcmF0aW9uIGNvdW50aW5nLCwsLCwKSGFuZHdyaXR0ZW4gZGlnaXQgcmVjb2duaXRpb24gbmV0d29yayxWaXNpb24sRGlnaXQgcmVjb2duaXRpb24sQVQmVCwiWWFubiBMZUN1biwgQi4gQm9zZXIsIEouIERlbmtlciwgRC4gSGVuZGVyc29uLCBSLiBIb3dhcmQsIFcuIEh1YmJhcmQsIEwuIEphY2tlbCIsMTk4OS0xMS0yNyxIYW5kd3JpdHRlbiBEaWdpdCBSZWNvZ25pdGlvbiB3aXRoIGEgQmFjay1Qcm9wYWdhdGlvbiBOZXR3b3JrLGh0dHBzOi8vd3d3LnNlbWFudGljc2Nob2xhci5vcmcvcGFwZXIvSGFuZHdyaXR0ZW4tRGlnaXQtUmVjb2duaXRpb24td2l0aC1hLU5ldHdvcmstTGVDdW4tQm9zZXIvODZhYjRjYWU2ODJmYmQ0OWM1YTViZWRiNjMwZTVhNDBmYTc1MjlmNiwsSGlzdG9yaWNhbCBzaWduaWZpY2FuY2UsLDI1NzguMCwiIiJJbiBzdW1tYXJ5LCB0aGUgbmV0d29yayBoYXMgNDYzNSB1bml0cywgOTg0NDIgY29ubmVjdGlvbnMsIGFuZCAyNTc4IGluZGVwZW5kZW50IHBhcmFtZXRlcnMu4oCcIiwxODE0NDAwMDAwMDAuMCwiMS40ZTYgKiAzICogMjQgKiA2MCogNjAgKiAwLjUgPSAxODE0NDAwMDAwMDAgPSAxLjgxZTExCiIiQSBjb21wbGV0ZSB0cmFpbmluZyBzZXNzaW9uICgzMCBwYXNzZXMgdGhyb3VnaCB0aGUgdHJhaW5pbmcgc2V0IHBsdXMgdGVzdCkgdGFrZXMgYWJvdXQgMyBkYXlzIG9uIGEgU1VOIFNQQVJDc3RhdGlvbiAxIiIKU3BhcmNzdGF0aW9uIDEgaGFzIGFuIGVzdGltYXRlZCBjb21wdXRlIG9mIDEuNCBNRkxPUFMgKHNvdXJjZTogaHR0cHM6Ly9pZWVleHBsb3JlLmllZWUub3JnL2RvY3VtZW50LzYzNjcxICkiLDk4NDAsIiIiQWZ0ZXIgMzAgdHJhaW5pbmcgcGFzc2VzIHRoZSBlcnJvciByYXRlIG9uIHRyYWluaW5nIHNldCAoNzI5MSBoYW5kd3JpdHRlbiBwbHVzIDI1NDkgcHJpbnRlZCBkaWdpdHMpIiIiLDcyLjAsIiIiQSBjb21wbGV0ZSB0cmFpbmluZyBzZXNzaW9uICgzMCBwYXNzZXMgdGhyb3VnaCB0aGUgdHJhaW5pbmcgc2V0IHBsdXMgdGVzdCkgdGFrZXMgYWJvdXQgMyBkYXlzIG9uIGEgU1VOIFNQQVJDc3RhdGlvbiAxIiIiLCwsQ29uZmlkZW50LCJXZSBwcmVzZW50IGFuIGFwcGxpY2F0aW9uIG9mIGJhY2stcHJvcGFnYXRpb24gbmV0d29ya3MgdG8gaGFuZHdyaXR0ZW4gZGlnaXQgcmVjb2duaXRpb24uIE1pbmltYWwgcHJlcHJvY2Vzc2luZyBvZiB0aGUgZGF0YSB3YXMgcmVxdWlyZWQsIGJ1dCBhcmNoaXRlY3R1cmUgb2YgdGhlIG5ldHdvcmsgd2FzIGhpZ2hseSBjb25zdHJhaW5lZCBhbmQgc3BlY2lmaWNhbGx5IGRlc2lnbmVkIGZvciB0aGUgdGFzay4gVGhlIGlucHV0IG9mIHRoZSBuZXR3b3JrIGNvbnNpc3RzIG9mIG5vcm1hbGl6ZWQgaW1hZ2VzIG9mIGlzb2xhdGVkIGRpZ2l0cy4gVGhlIG1ldGhvZCBoYXMgMSUgZXJyb3IgcmF0ZSBhbmQgYWJvdXQgYSA5JSByZWplY3QgcmF0ZSBvbiB6aXBjb2RlIGRpZ2l0cyBwcm92aWRlZCBieSB0aGUgVS5TLiBQb3N0YWwgU2VydmljZS4iLDMwLjAsLCxVbml0ZWQgU3RhdGVzIG9mIEFtZXJpY2EsLCwsLCwyMDI1LTExLTI4IDExOjUzOjU5KzAwOjAwLCwsLCwsSW5kdXN0cnksLCwsLCwsLCwsLFRydWUsLEhhcmR3YXJlLCwsLCwKSW52YXJpYW50IGltYWdlIHJlY29nbml0aW9uLFZpc2lvbixSZXByZXNlbnRhdGlvbiBsZWFybmluZyxDb21wbHV0ZW5zZSBVbml2ZXJzaXR5IG9mIE1hZHJpZCwiVi4gQ3J1eiwgRy4gQ3Jpc3TDs2JhbCwgVC4gTWljaGF1eCwgUy4gQmFycXVpbiIsMTk4OS0wNi0xOCxJbnZhcmlhbnQgaW1hZ2UgcmVjb2duaXRpb24gdXNpbmcgYSBtdWx0aS1uZXR3b3JrIG5ldXJhbCBtb2RlbCxodHRwczovL2llZWV4cGxvcmUuaWVlZS5vcmcvZG9jdW1lbnQvMTE4NjY5LCxIaXN0b3JpY2FsIHNpZ25pZmljYW5jZSwsLCwyNzAwMDAwMDAwMC4wLCIwLjUqNio2MCo2MCoyLjVlNiA9IDI3MDAwMDAwMDAwID0gMi43ZTEwClRyYWluZWQgZm9yIDZoIG9uIGEgU1VOLTQgKHNlY3Rpb24gNCkKQXNzdW1lZCB1dGlsaXphdGlvbiBvZiAwLjUKU1VOLTQgaXMgZXN0aW1hdGVkIGF0IDIuNWU2IEZMT1AvcyAoTm9yZGhhdXMsIDIwMDcpIiwsLDYuMCxTZWN0aW9uIDQsLCxDb25maWRlbnQsIkEgbmV3IG1vZGVsIHdoaWNoIHBlcm1pdHMgdmlzdWFsIHBhdHRlcm5zIHRvIGJlIGludmFyaWFudCB0byBhZmZpbmUgdHJhbnNmb3JtcyAodHJhbnNsYXRpb25zLCByb3RhdGlvbnMsIGFuZCBkaW1lbnNpb25zKSBpcyBwcmVzZW50ZWQuIEEgdHJhaW5pbmcgbXVsdGlsYXllciBmdWxseSBjb25uZWN0ZWQgbmV0d29yayBvZiBBREFMSU5FIG5ldXJvbnMgaXMgcHJvcG9zZWQgYXMgYSBwcmVwcm9jZXNzaW5nIHN0ZXAgZm9yIGludmFyaWFudCBpbWFnZSBleHRyYWN0aW9uLiBBIHNlY29uZCBuZXVyYWwgbmV0d29yayBoYXMgYmVlbiB0cmFpbmVkIGJ5IHRoZSBwb3B1bGFyIGJhY2twcm9wYWdhdGlvbiBhbGdvcml0aG0gZm9yIHJlY292ZXJpbmcgdGhlIHJlYWwgaW1hZ2Ugd2l0aG91dCBkaXN0b3J0aW9ucy4gRmlyc3QsIHRoZSBzYW1wbGUgaW52YXJpYW50cyBhcmUgb2J0YWluZWQgYnkgdGhlIHByZXByb2Nlc3NpbmcgbmV0d29yay4gSW4gdGhlIHNlY29uZCBzdGVwLCB0aGUgZ2VuZXJhbCBpbnZhcmlhbnQgdGhhdCBpbmNsdWRlcyBhbGwgdGhlIHNhbXBsZSBpbnZhcmlhbnRzIGlzIGNvbXB1dGVkLiBBZnRlcndhcmQsIHRoZSByZW9yZGVyZWQgc2FtcGxlIGludmFyaWFudHMgYXJlIGlucHV0IHRvIGEgbXVsdGlsYXllciBuZXVyYWwgbmV0d29yayB0cmFpbmVkIGJ5IHRoZSBiYWNrcHJvcGFnYXRpb24gYWxnb3JpdGhtLiBUaGUgb3JpZ2luYWwgaW1hZ2UsIHdpdGhvdXQgZGlzdG9ydGlvbnMsIGlzIG9idGFpbmVkIGluIHRoZSBvdXRwdXQgb2YgdGhpcyBzeXN0ZW0uIFNldmVyYWwgdGVzdCBpbWFnZXMgaGF2ZSBiZWVuIGNvbXB1dGVkLCBhbmQgZXZhbHVhdGlvbiBvZiB0aGUgcmVzdWx0cyBzaG93cyB0aGF0IGluIHRoZSBjYXNlIG9mIGltYWdlcyB3aXRoIGludHJpbnNpYyBwZXJjZXB0dWFsIHNpbWlsYXJpdHksIHRoZSBsZWFybmluZyBwcm9jZWR1cmUgbGVhZHMgdG8gYSBnbG9iYWwgaW52YXJpYW50IGV4dHJhY3Rpb24gdGhhdCByZXF1aXJlcyBsZXNzIGNvbXB1dGF0aW9uYWwgZWZmb3J0IGluIGNvbXBhcmlzb24gd2l0aCBhbiBhcmJpdHJhcnkgdHJhaW5pbmcgc2VsZWN0aW9uLiBBZnRlciB0aGUgdHJhaW5pbmcgcHJvY2VzcywgdGhpcyBzeXN0ZW0gaXMgYWJsZSB0byBleHRyYWN0IHRoZSBnZW5lcmFsaXplZCBpbnZhcmlhbnQgaW1hZ2UgZnJvbSBhbiBhcmJpdHJhcnkgcGljdHVyZSByZWNvdmVyaW5nIHRoZSBpbnB1dCBpbWFnZSB3aXRob3V0IGRpc3RvcnRpb25zLjw8RVRYPj4iLCwsLFNwYWluLCwsLCwsMjAyNS0xMS0yOCAxMTo1Mzo1OSswMDowMCwsLCwsLEFjYWRlbWlhLCwsLCwsLCwsLCxUcnVlLCxIYXJkd2FyZSwsLCwsClRydWNrIGJhY2tlci11cHBlcixEcml2aW5nLFNlbGYtZHJpdmluZyBjYXIsU3RhbmZvcmQgVW5pdmVyc2l0eSwiRGVycmljayBOZ3V5ZW4sIEJlcm5hcmQgV2lkcm93IiwxOTg5LTA2LTE4LCJUaGUgdHJ1Y2sgYmFja2VyLXVwcGVyOiBhbiBleGFtcGxlIG9mIHNlbGYtbGVhcm5pbmcgaW4gbmV1cmFsIG5ldHdvcmtzCiIsaHR0cHM6Ly9pZWVleHBsb3JlLmllZWUub3JnL2RvY3VtZW50LzExODcyMywsSGlzdG9yaWNhbCBzaWduaWZpY2FuY2UsLDgwNS4wLDYqMjUrMjUrOCo0NSs0NSo2PTgwNSAoc2VlIEZpZ3VyZSA2KSwsLCwsLCwsLENvbmZpZGVudCwiTmV1cmFsIG5ldHdvcmtzIGNhbiBiZSB1c2VkIHRvIHNvbHZlIGhpZ2hseSBub25saW5lYXIgY29udHJvbCBwcm9ibGVtcy4gQSB0d28tbGF5ZXIgbmV1cmFsIG5ldHdvcmsgY29udGFpbmluZyAyNiBhZGFwdGl2ZSBuZXVyYWwgZWxlbWVudHMgaGFzIGxlYXJuZWQgdG8gYmFjayB1cCBhIGNvbXB1dGVyLXNpbXVsYXRlZCB0cmFpbGVyIHRydWNrIHRvIGEgbG9hZGluZyBkb2NrLCBldmVuIHdoZW4gaW5pdGlhbGx5IGphY2trbmlmZWQuIEl0IGlzIG5vdCB5ZXQga25vd24gaG93IHRvIGRlc2lnbiBhIGNvbnRyb2xsZXIgdG8gcGVyZm9ybSB0aGlzIHN0ZWVyaW5nIHRhc2suIE5ldmVydGhlbGVzcywgdGhlIG5ldXJhbCBuZXQgd2FzIGFibGUgdG8gbGVhcm4gb2YgaXRzIG93biBhY2NvcmQgdG8gZG8gdGhpcywgcmVnYXJkbGVzcyBvZiBpbml0aWFsIGNvbmRpdGlvbnMuIEV4cGVyaWVuY2UgZ2FpbmVkIHdpdGggdGhlIHRydWNrIGJhY2tlci11cHBlciBzaG91bGQgYmUgYXBwbGljYWJsZSB0byBhIHdpZGUgdmFyaWV0eSBvZiBub25saW5lYXIgY29udHJvbCBwcm9ibGVtcy4iLCwsLFVuaXRlZCBTdGF0ZXMgb2YgQW1lcmljYSwsLCwsLDIwMjUtMTEtMjggMTE6NTM6NTkrMDA6MDAsLCwsLCxBY2FkZW1pYSwsLCwsLCwsLCwsLCwsLCwsLApUaW1lLWRlbGF5IG5ldXJhbCBuZXR3b3JrcyxTcGVlY2gsU3BlZWNoIHJlY29nbml0aW9uIChBU1IpLCJBZHZhbmNlZCBUZWxlY29tbXVuaWNhdGlvbnMgUmVzZWFyY2ggSW5zdGl0dXRlLENhcm5lZ2llIE1lbGxvbiBVbml2ZXJzaXR5IChDTVUpIiwiQS4gV2FpYmVsLCBULiBIYW5hemF3YSwgRy4gSGludG9uLCBLLiBTaGlrYW5vLCBhbmQgSy4gSi4gTGFuZyIsMTk4OS0wMy0wMyxQaG9uZW1lIHJlY29nbml0aW9uIHVzaW5nIHRpbWUtZGVsYXkgbmV1cmFsIG5ldHdvcmtzLGh0dHBzOi8vaWVlZXhwbG9yZS5pZWVlLm9yZy9hYnN0cmFjdC9kb2N1bWVudC8yMTcwMSwzNDQ1LjAsLCwsLCwsMjA0NiwsLCwsLFVua25vd24sLCwsLCJKYXBhbixVbml0ZWQgU3RhdGVzIG9mIEFtZXJpY2EiLCwsLCwsMjAyNS0xMS0yOCAxMTo1Mzo1OSswMDowMCwsLCwsLCJJbmR1c3RyeSxBY2FkZW1pYSIsLCwsLCwsLCwsLCwsLCwsLCwKUS1sZWFybmluZywiUm9ib3RpY3MsR2FtZXMiLCJSb3V0ZSBmaW5kaW5nLFN5c3RlbSBjb250cm9sIixVbml2ZXJzaXR5IG9mIExvbmRvbixDaHJpc3RvcGhlciBXYXRraW5zLDE5ODktMDEtMDEsTGVhcm5pbmcgZnJvbSBkZWxheWVkIHJld2FyZHMsaHR0cDovL3d3dy5jcy5yaHVsLmFjLnVrL35jaHJpc3cvdGhlc2lzLmh0bWwsODAyNS4wLEhpZ2hseSBjaXRlZCwsLCwsLDIwMDAwMCwsLCwsLFVua25vd24sLCwsLFVuaXRlZCBLaW5nZG9tIG9mIEdyZWF0IEJyaXRhaW4gYW5kIE5vcnRoZXJuIElyZWxhbmQsLCwsLCwyMDI1LTExLTI4IDExOjUzOjU5KzAwOjAwLCwsLCwsQWNhZGVtaWEsLCwsLCwsLCwsLCwsLCwsLCwKTUxQIGJhZ2dhZ2UgZGV0ZWN0b3IsVmlzaW9uLEltYWdlIGNsYXNzaWZpY2F0aW9uLFNjaWVuY2UgQXBwbGljYXRpb25zIEludGVybmF0aW9uYWwgQ29ycG9yYXRpb24gLyBTQUlDLCJQYXRyaWNrIE0gU2hlYSwgVmluY2VudCBMaW4iLDE5ODktMDEtMDEsRGV0ZWN0aW9uIG9mIGV4cGxvc2l2ZXMgaW4gY2hlY2tlZCBhaXJsaW5lIGJhZ2dhZ2UgdXNpbmcgYW4gYXJ0aWZpY2lhbCBuZXVyYWwgc3lzdGVtLGh0dHBzOi8vd3d3LnNlbWFudGljc2Nob2xhci5vcmcvcGFwZXIvRGV0ZWN0aW9uLW9mLWV4cGxvc2l2ZXMtaW4tY2hlY2tlZC1haXJsaW5lLWJhZ2dhZ2UtU2hlYS1MaW4vNzFkYTQwNTc0MDFmNDU5YmMwNzk2OTZhMDI5YWVlNDVhMGE4OTcyOCwsSGlzdG9yaWNhbCBzaWduaWZpY2FuY2UsT25lIG9mIHRoZSBmaXJzdCByZWFsLXdvcmxkIHVzZSBjYXNlcyBvZiBuZXVyYWwgbmV0d29ya3MsLCIzIGxheWVyIG5ldHdvcmssIGlucHV0IGxheWVyICg8MjApLCBoaWRkZW4gbGF5ZXIsIG91dHB1dCBsYXllciAoMykiLCwsMjAwMDAsIiIiVGhlIGRhdGFiYXNlIGNvbnRhaW5zIGFib3V0IDIwLDAwMCBiYWdzIHdpdGhvdXQgc2ltdWxhbnRzIGFuZCBhIGxpa2UgbnVtYmVyIHdpdGg7IGFsdGhvdWdoLCBiZWNhdXNlIG9mIGNoYW5nZXMgbWFkZSBpbiB0aGUgc3lzdGVtcyBhcyB0aGV5IHdlcmUgZGV2ZWxvcGVkLCBub3QgYWxsIG1lYXN1cmVtZW50cyBhcmUgb24gdGhlIHNhbWUgYmFzaXMuIiIiLCwsLCxDb25maWRlbnQsIkFuIGFydGlmaWNpYWwgbmV1cmFsIHN5c3RlbSAoQU5TKSBoYXMgYmVlbiBhcHBsaWVkIHRvIHRoZSBwcm9ibGVtIG9mIGRpc2NyaW1pbmF0aW5nIGJldHdlZW4gc3VpdGNhc2VzIHdpdGggYW5kIHdpdGhvdXQgZXhwbG9zaXZlcy4gVGhlIGlucHV0IHRvIHRoZSBBTlMgd2FzIGRhdGEgZ2F0aGVyZWQgZHVyaW5nIHRoZSBmaWVsZCB0ZXN0cyBvZiBhIHByb3RvdHlwZSBleHBsb3NpdmUgZGV0ZWN0aW9uIHN5c3RlbS4gVGhlIHBlcmZvcm1hbmNlIG9mIHRoZSBBTlMgaXMgY29udHJhc3RlZCB3aXRoIHRoZSBzdGFuZGFyZCBzdGF0aXN0aWNhbCB0ZWNobmlxdWUgKGRpc2NyaW1pbmFudCBhbmFseXNpcykgdXNlZCwgYW5kIGlzIHNob3duIHRvIGV4Y2VlZCB0aGUgcGVyZm9ybWFuY2Ugb2YgdGhlIHN0YW5kYXJkIHRlY2huaXF1ZSBvdmVyIGEgc3Vic3RhbnRpYWwgcmFuZ2UuIFRoZSBzeXN0ZW0gdGhhdCBnZW5lcmF0ZWQgdGhlIGRhdGEsIHRoZSBuYXR1cmUgb2YgdGhlIGRhdGEsIHRoZSBiYXNpY3Mgb2YgZGlzY3JpbWluYW50IGFuYWx5c2lzLCBhbmQgdGhlIHRlY2huaXF1ZSB1c2VkIGluIGRldmVsb3BpbmcgdGhlIG5ldHdvcmsgYXJlIGRlc2NyaWJlZC4iLDIwMDAuMCwsLFVuaXRlZCBTdGF0ZXMgb2YgQW1lcmljYSwsLCwsLDIwMjUtMTEtMjggMTE6NTM6NTkrMDA6MDAsLCwsLCxJbmR1c3RyeSwsLCwsLCwsLCwsLCwsLCwsLApNTE4tQVNSLFNwZWVjaCxTcGVlY2ggcmVjb2duaXRpb24gKEFTUiksTWNHaWxsIFVuaXZlcnNpdHksIlJlbmF0byBEZSBNb3JpLCBZb3NodWEgQmVuZ2lvLCBSw6lnaXMgQ2FyZGluIiwxOTg4LTA4LTAxLERhdGEtRHJpdmVuIEV4ZWN1dGlvbiBvZiBNdWx0aS1MYXllcmVkIE5ldHdvcmtzIGZvciBBdXRvbWF0aWMgU3BlZWNoIFJlY29nbml0aW9uLGh0dHBzOi8vYWFhaS5vcmcvcGFwZXJzLzAwNzM0LWFhYWk4OC0xMzAtZGF0YS1kcml2ZW4tZXhlY3V0aW9uLW9mLW11bHRpLWxheWVyZWQtbmV0d29ya3MtZm9yLWF1dG9tYXRpYy1zcGVlY2gtcmVjb2duaXRpb24vLCxIaXN0b3JpY2FsIHNpZ25pZmljYW5jZSwsMTAwMDAuMCwi4oCcRm9yIGFuIE1MTiBvZiBhYm91dCAxMCwwMDAgbGlua3MsIHRoZSB0aW1lIHdhcyAxMTUgQ1BVIG1zZWNzIGZvciB0aGUgcmVjb2duaXRpb24gb2YgYSBzcG9rZW4gbGV0dGVyIGFuZCAzMTcgbXNlY3MgZm9yIHRoZSBsZWFybmluZyBvZiBhIHNwb2tlbiBsZXR0ZXIgb24gdGhlIFNVTiA0LzI4MC4gQSAyMCUgcmVkdWN0aW9uIHdhcyBvYnRhaW5lZCBvbiB0aGUgVkFYIDg2NTDigJ0iLDI5NjQyNTAwMC4wLCLigJxGb3IgYW4gTUxOIG9mIGFib3V0IDEwLDAwMCBsaW5rcywgdGhlIHRpbWUgd2FzIDExNSBDUFUgbXNlY3MgZm9yIHRoZSByZWNvZ25pdGlvbiBvZiBhIHNwb2tlbiBsZXR0ZXIgYW5kIDMxNyBtc2VjcyBmb3IgdGhlIGxlYXJuaW5nIG9mIGEgc3Bva2VuIGxldHRlciBvbiB0aGUgU1VOIDQvMjgwLiBBIDIwJSByZWR1Y3Rpb24gd2FzIG9idGFpbmVkIG9uIHRoZSBWQVggODY1MOKAnSwg4oCcTGVhcm5pbmcgYW5kIHJlY29nbml0aW9uIHdlcmUgcGVyZm9ybWVkIG9uIGEgVkFYIDg2NTAu4oCdCkRhdGFzZXQ6IDcwKjEwKjI9MTQwMCAoVHJhaW4pIDEwKjEwKjI9MjAwIChUZXN0KQrigJxUaGUgdGVuIHdvcmRzIG9mIHRoZSBFbCBzZXQgd2VyZSBwcm9ub3VuY2VkIHR3aWNlIGJ5IDgwIHNwZWFrZXJzICg0MCBtYWxlcyBhbmQgNDAgZmVtYWxlcynigJ0K4oCcVGhlIGRhdGEgZnJvbSA3MCBzcGVha2VycyB3ZXJlIHVzZWQgYXMgYSB0cmFpbmluZyBzZXQgd2hpbGUgdGhlIGRhdGEgZnJvbSB0aGUgcmVtYWluaW5nIDEwIHNwZWFrZXJzICg2IG1hbGVzIGFuZCA0IGZlbWFsZXMpIHdlcmUgdXNlZCBmb3IgdGhlIHRlc3TigJ0KVkFYIDg2NTAgRkxPUFMgID0gMS42N0UrMDYgKE5vcmRoYXVzKQpUcmFpbmluZyB0aW1lOiAzMTdtcyAqIDE0MDAgICogMC44ID0gMzU1MDQwbXMgPSAzNTVzCkVzdGltYXRlOiAwLjUgKiAxLjY3ZTYgKiAzNTUgPSAyOTY0MjUwMDAgPSAyLjk2ZTgiLDEyNjAwLCwwLjEsLCwsQ29uZmlkZW50LCJBIHNldCBvZiBNdWx0aS1MYXllcmVkIE5ldHdvcmtzIChNTE4pIGZvciBBdXRvbWF0aWMgU3BlZWNoIFJlY29nbml0aW9uIChBU1IpIGlzIHByb3Bvc2VkLiBTdWNoIGEgc2V0IGFsbG93cyB0aGUgaW50ZWdyYXRpb24gb2YgaW5mb3JtYXRpb24gZXh0cmFjdGVkIHdpdGggdmFyaWFibGUgcmVzb2x1dGlvbiBpbiB0aGUgdGltZSBhbmQgZnJlcXVlbmN5IGRvbWFpbnMgYW5kIHRvIGtlZXAgdGhlIG51bWJlciBvZiBsaW5rcyBiZXR3ZWVuIG5vZGVzIG9mIHRoZSBuZXR3b3JrcyBzbWFsbCBpbiBvcmRlciB0byBhbGxvdyBzaWduaWZpY2FudCBnZW5lcmFsaXphdGlvbiBkdXJpbmcgbGVhcm5pbmcgd2l0aCBhIHJlYXNvbmFibGUgdHJhaW5pbmcgc2V0IHNpemUuIFN1YnNldHMgb2YgbmV0d29ya3MgY2FuIGJlIGV4ZWN1dGVkIGRlcGVuZGluZyBvbiBwcmVjb25kaXRpb25zIGJhc2VkIG9uIGRlc2NyaXB0aW9ucyBvZiB0aGUgdGltZSBldm9sdXRpb24gb2Ygc2lnbmFsIGVuZXJnaWVzIGFsbG93aW5nIHNwZWN0cmFsIHByb3BlcnRpZXMgdGhhdCBhcmUgc2lnbmlmaWNhbnQgaW4gZGlmZmVyZW50IGFjb3VzdGljIHNpdHVhdGlvbnMgdG8gYmUgbGVhcm5lZC4KUHJlbGltaW5hcnkgZXhwZXJpbWVudHMgb24gc3BlYWtlci1pbmRlcGVuZGVudCByZWNvZ25pdGlvbiBvZiB0aGUgbGV0dGVycyBvZiB0aGUgRS1zZXQgYXJlIHJlcG9ydGVkLiBWb2ljZXMgZnJvbSA3MCBzcGVha2VycyB3ZXJlIHVzZWQgZm9yIGxlYXJuaW5nLiBWb2ljZXMgb2YgMTAgbmV3IHNwZWFrZXJzIHdlcmUgdXNlZCBmb3IgdGVzdC4gQW4gb3ZlcmFsbCBlcnJvciByYXRlIG9mIDkuNSUgd2FzIG9idGFpbmVkIGluIHRoZSB0ZXN0IHNob3dpbmcgdGhhdCByZXN1bHRzIGJldHRlciB0aGFuIHRob3NlIHByZXZpb3VzbHkgcmVwb3J0ZWQgY2FuIGJlIGFjaGlldmVkLiIsLCwsQ2FuYWRhLCwsLCwsMjAyNS0xMS0yOCAxMTo1Mzo1OSswMDowMCwsLCwsLEFjYWRlbWlhLCwsLCwsLCwsLCwsLEhhcmR3YXJlLCwsLCwKQWRhcHRpdmUgQnJvb20gQmFsYW5jZXIsR2FtZXMsUG9sZSBiYWxhbmNpbmcsU3RhbmZvcmQgVW5pdmVyc2l0eSwiVlYgVG9sYXQsIEIgV2lkcm93IiwxOTg4LTA3LTI0LEFuIEFkYXB0aXZlIOKAnEJyb29tIEJhbGFuY2Vy4oCdIHdpdGggVmlzdWFsIElucHV0cyxodHRwczovL2llZWV4cGxvcmUuaWVlZS5vcmcvZG9jdW1lbnQvMjM5ODIsODAuMCwsLDExMC4wLEZpZ3VyZSAzLCwsLCwsLCwsLCwsLCxVbml0ZWQgU3RhdGVzIG9mIEFtZXJpY2EsLCwsLCwyMDI1LTExLTI4IDExOjUzOjU5KzAwOjAwLCwsLCwsQWNhZGVtaWEsLCwsLCwsLCwsLCwsLCwsLCwKTUFEQUxJTkUgSUksTWF0aGVtYXRpY3MsUGF0dGVybiBjbGFzc2lmaWNhdGlvbixTdGFuZm9yZCBVbml2ZXJzaXR5LCJSb2RuZXkgV2ludGVyLCBCZXJuYXJkIFdpZHJvdyIsMTk4OC0wNy0yNCxNQURBTElORSBSVUxFIElJOiBBIFRyYWluaW5nIEFsZ29yaXRobSBmb3IgTmV1cmFsIE5ldHdvcmtzLGh0dHBzOi8vaWVlZXhwbG9yZS5pZWVlLm9yZy9kb2N1bWVudC8yMzg3Miw4MS4wLCwsLCwsLCwsLCwsLFVua25vd24sLCwsLFVuaXRlZCBTdGF0ZXMgb2YgQW1lcmljYSwsLCwsLDIwMjUtMTEtMjggMTE6NTM6NTkrMDA6MDAsLCwsLCxBY2FkZW1pYSwsLCwsLCwsLCwsLCwsLCwsLApMYXRlbnQgc2VtYW50aWMgYW5hbHlzaXMsTGFuZ3VhZ2UsIlNlbWFudGljIGVtYmVkZGluZyxEb2N1bWVudCByZXByZXNlbnRhdGlvbixMYW5ndWFnZSBTdHJ1Y3R1cmUgTW9kZWxpbmcsU2VhcmNoIiwiVW5pdmVyc2l0eSBvZiBDaGljYWdvLEJlbGwgTGFib3JhdG9yaWVzLFVuaXZlcnNpdHkgb2YgV2VzdGVybiBPbnRhcmlvIiwiU2NvdHQgRGVlcndlc3RlciwgU3VzYW4gVC4gRHVtYWlzLCBHZW9yZ2UgVy4gRnVybmFzLCBUaG9tYXMgSy4gTGFuZGF1ZXIsIFJpY2hhcmQgSGFyc2htYW4iLDE5ODgtMDQtMDUsSW5kZXhpbmcgYnkgbGF0ZW50IHNlbWFudGljIGFuYWx5c2lzLCJodHRwczovL2FzaXN0ZGwub25saW5lbGlicmFyeS53aWxleS5jb20vZG9pLzEwLjEwMDIvJTI4U0lDSSUyOTEwOTctNDU3MSUyODE5OTAwOSUyOTQxJTNBNiUzQzM5MSUzQSUzQUFJRC1BU0kxJTNFMy4wLkNPJTNCMi05CgpodHRwczovL3d3dy5jcy5jc3VzdGFuLmVkdS9+bW1hcnRpbi9MRFMvRGVlcndlc3Rlci1ldC1hbC5wZGYiLCxIaXN0b3JpY2FsIHNpZ25pZmljYW5jZSxNaWdodCBiZSB0aGUgZmlyc3QgbW9kZWwgdGhhdCB1c2VkIHdvcmQgZW1iZWRkaW5ncywsLCwsLCwsLCwsVW5rbm93biwiQSBuZXcgbWV0aG9kIGZvciBhdXRvbWF0aWMgaW5kZXhpbmcgYW5kIHJldHJpZXZhbCBpcyBkZXNjcmliZWQuIFRoZSBhcHByb2FjaCBpcyB0byB0YWtlIGFkdmFudGFnZSBvZiBpbXBsaWNpdCBoaWdoZXItb3JkZXIgc3RydWN0dXJlIGluIHRoZSBhc3NvY2lhdGlvbiBvZiB0ZXJtcyB3aXRoIGRvY3VtZW50cyAo4oCcc2VtYW50aWMgc3RydWN0dXJl4oCdKSBpbiBvcmRlciB0byBpbXByb3ZlIHRoZSBkZXRlY3Rpb24gb2YgcmVsZXZhbnQgZG9jdW1lbnRzIG9uIHRoZSBiYXNpcyBvZiB0ZXJtcyBmb3VuZCBpbiBxdWVyaWVzLiBUaGUgcGFydGljdWxhciB0ZWNobmlxdWUgdXNlZCBpcyBzaW5ndWxhci12YWx1ZSBkZWNvbXBvc2l0aW9uLCBpbiB3aGljaCBhIGxhcmdlIHRlcm0gYnkgZG9jdW1lbnQgbWF0cml4IGlzIGRlY29tcG9zZWQgaW50byBhIHNldCBvZiBjYS4gMTAwIG9ydGhvZ29uYWwgZmFjdG9ycyBmcm9tIHdoaWNoIHRoZSBvcmlnaW5hbCBtYXRyaXggY2FuIGJlIGFwcHJveGltYXRlZCBieSBsaW5lYXIgY29tYmluYXRpb24uIERvY3VtZW50cyBhcmUgcmVwcmVzZW50ZWQgYnkgY2EuIDEwMCBpdGVtIHZlY3RvcnMgb2YgZmFjdG9yIHdlaWdodHMuIFF1ZXJpZXMgYXJlIHJlcHJlc2VudGVkIGFzIHBzZXVkby1kb2N1bWVudCB2ZWN0b3JzIGZvcm1lZCBmcm9tIHdlaWdodGVkIGNvbWJpbmF0aW9ucyBvZiB0ZXJtcywgYW5kIGRvY3VtZW50cyB3aXRoIHN1cHJhLXRocmVzaG9sZCBjb3NpbmUgdmFsdWVzIGFyZSByZXR1cm5lZC4gSW5pdGlhbCB0ZXN0cyBmaW5kIHRoaXMgY29tcGxldGVseSBhdXRvbWF0aWMgbWV0aG9kIGZvciByZXRyaWV2YWwgdG8gYmUgcHJvbWlzaW5nLiDCqSAxOTkwIEpvaG4gV2lsZXkgJiBTb25zLCBJbmMuIiwsLFVucmVsZWFzZWQsIlVuaXRlZCBTdGF0ZXMgb2YgQW1lcmljYSxVbml0ZWQgU3RhdGVzIG9mIEFtZXJpY2EsQ2FuYWRhIiwsLCwsLDIwMjUtMTEtMjggMTE6NTM6NTkrMDA6MDAsLCwsLCwiQWNhZGVtaWEsSW5kdXN0cnksQWNhZGVtaWEiLCwsLCxVbnJlbGVhc2VkLCwsLCwsLCwsLCwsLE5vClRyYW5zbGF0aW9uLWludmFyaWFudCBNTFAsLE9iamVjdCByZWNvZ25pdGlvbixDYXJuZWdpZSBNZWxsb24gVW5pdmVyc2l0eSAoQ01VKSxHZW9mZnJleSBFLiBIaW50b24sMTk4Ny0wNi0xNSxMZWFybmluZyBUcmFuc2xhdGlvbiBJbnZhcmlhbnQgUmVjb2duaXRpb24gaW4gYSBN</x:v>
      </x:c>
    </x:row>
    <x:row r="313" ht="18" customHeight="1">
      <x:c r="A313" s="17" t="n">
        <x:v>308</x:v>
      </x:c>
      <x:c r="B313" s="17" t="n">
        <x:v>310</x:v>
      </x:c>
      <x:c r="C313" s="160" t="str">
        <x:v>YXNzaXZlbHkgUGFyYWxsZWwgTmV0d29yayxodHRwczovL3d3dy5jcy50b3JvbnRvLmVkdS9+aGludG9uL2Fic3BzL3BhcmxlLnBkZiwsSGlzdG9yaWNhbCBzaWduaWZpY2FuY2UsLDgxNi4wLCJOZXR3b3JrOiAxMi02MC02LTE2CldlaWdodHM6IDYqNjArNjAqNis2KjE2PTgxNgpMYXllciAyIHdhcyBvbmx5IHNwYXJzZWx5IGNvbm5lY3RlZCB0byBpbnB1dCBsYXllciIsMTgwMzI5NDcyMDAuMCxGTE9QczogMio4MTYqMyoxNjAqMjMwMjA9MTgwMzI5NDcyMDA9MS44ZTEwLDE2MCwsLCwsLENvbmZpZGVudCwsMjMwMjAuMCwsLFVuaXRlZCBTdGF0ZXMgb2YgQW1lcmljYSwsLCwsLDIwMjUtMTEtMjggMTE6NTM6NTkrMDA6MDAsLCwsLCxBY2FkZW1pYSwsLCwsLCwsLCwsVHJ1ZSwsT3BlcmF0aW9uIGNvdW50aW5nLCwsLCwKTmV0VGFsayAodHJhbnNjcmlwdGlvbiksU3BlZWNoLFNwZWVjaCBzeW50aGVzaXMsUHJpbmNldG9uIFVuaXZlcnNpdHksIlRKIFNlam5vd3NraSwgQ1IgUm9zZW5iZXJnIiwxOTg3LTA2LTA2LFBhcmFsbGVsIE5ldHdvcmtzIHRoYXQgTGVhcm4gdG8gUHJvbm91bmNlIEVuZ2xpc2ggVGV4dCxodHRwOi8vY2l0ZXNlZXJ4LmlzdC5wc3UuZWR1L3ZpZXdkb2MvZG93bmxvYWQ7anNlc3Npb25pZD0wM0EzRDNFREYwQkFGMzU0MDVBQkNGMDgzNDExQjU1RT9kb2k9MTAuMS4xLjE1NC43MDEyJnJlcD1yZXAxJnR5cGU9cGRmLDI1NTguMCwiSGlnaGx5IGNpdGVkLEhpc3RvcmljYWwgc2lnbmlmaWNhbmNlIiwsMTg2MjkuMCwiIiJUaGUgY29ubmVjdGlvbnMgaW4gdGhlIG5ldHdvcmsgYXJlIHNwZWNpZmllZCBieSBhIHRvdGFsIG9mIDE4NjI5CndlaWdodCBwYXJhbWV0ZXJzIChpbmNsdWRpbmcgYSB2YXJpYWJsZSB0aHJlc2hvbGQgZm9yIGVhY2ggdW5pdCkiIiIsMjgzMjgwMDI1NjAuMCwxODYyOSBwYXJhbXMgKiAyIEZMT1AvcGFyYW0gKiAoMyBmb3IgZm9yd2FyZCArIGJhY2t3YXJkIHBhc3MpICogNTUgZXBvY2hzICogMTAyNCB3b3Jkcy9lcG9jaCAqIDQuNSBsZXR0ZXJzL3dvcmQsNTEyMCwiV2UgdXNlZCB0aGUgZmlyc3QgdHdvIHBhZ2VzIG9mIHRyYW5zY3JpcHRpb25zLCB3aGljaCBjb250YWluZWQgMTAyNCB3b3JkcyBmcm9tIGEgY2hpbGQgaW4gZmlyc3RncmFkZSIsLCwsLENvbmZpZGVudCwsNTUuMCwsLFVuaXRlZCBTdGF0ZXMgb2YgQW1lcmljYSwsLCwsLDIwMjYtMDItMTEgMTk6MjY6MjcrMDA6MDAsLCwsLCxBY2FkZW1pYSwsLCwsLCwsLCwsVHJ1ZSwsT3BlcmF0aW9uIGNvdW50aW5nLCwsLCwKTmV0VGFsayAoZGljdGlvbmFyeSksU3BlZWNoLFNwZWVjaCBzeW50aGVzaXMsUHJpbmNldG9uIFVuaXZlcnNpdHksIlRKIFNlam5vd3NraSwgQ1IgUm9zZW5iZXJnIiwxOTg3LTA2LTA2LFBhcmFsbGVsIE5ldHdvcmtzIHRoYXQgTGVhcm4gdG8gUHJvbm91bmNlIEVuZ2xpc2ggVGV4dCxodHRwOi8vY2l0ZXNlZXJ4LmlzdC5wc3UuZWR1L3ZpZXdkb2MvZG93bmxvYWQ7anNlc3Npb25pZD0wM0EzRDNFREYwQkFGMzU0MDVBQkNGMDgzNDExQjU1RT9kb2k9MTAuMS4xLjE1NC43MDEyJnJlcD1yZXAxJnR5cGU9cGRmLDI1NTguMCwiSGlnaGx5IGNpdGVkLEhpc3RvcmljYWwgc2lnbmlmaWNhbmNlIiwsMTg2MjkuMCwiIiJUaGUgY29ubmVjdGlvbnMgaW4gdGhlIG5ldHdvcmsgYXJlIHNwZWNpZmllZCBieSBhIHRvdGFsIG9mIDE4NjI5IHdlaWdodCBwYXJhbWV0ZXJzIChpbmNsdWRpbmcgYSB2YXJpYWJsZSB0aHJlc2hvbGQgZm9yIGVhY2ggdW5pdCkiIiIsMjc2NjQwNjUwMDAuMCwxODYyOSBwYXJhbXMgKiAyIEZMT1AvcGFyYW0gKiAoMyBmb3IgZm9yd2FyZCArIGJhY2t3YXJkIHBhc3MpICogNTUgZXBvY2hzICogMTAwMCB3b3Jkcy9lcG9jaCAqIDQuNSBsZXR0ZXJzL3dvcmQgKGVzdGltYXRlZCBudW1iZXIgb2YgbGV0dGVycyksNTAwMCwiIiJBIHN1YnNldCBvZiB0aGUgMTAwMCBtb3N0IGNvbW1vbmx5IG9jY3VycmluZyB3b3JkcyB3YXMgc2VsZWN0ZWQgZnJvbSB0aGlzIGRpY3Rpb25hcnkgYmFzZWQgb24gZnJlcXVlbmN5IGNvdW50cyBpbiB0aGUgQnJvd24gY29ycHVzIiIiLCwsLCxDb25maWRlbnQsLDU1LjAsLCxVbml0ZWQgU3RhdGVzIG9mIEFtZXJpY2EsLCwsLCwyMDI2LTAyLTExIDE5OjI2OjI3KzAwOjAwLCwsLCwsQWNhZGVtaWEsLCwsLCwsLCwsLFRydWUsLE9wZXJhdGlvbiBjb3VudGluZywsLCwsCk9wdGltaXplZCBNdWx0aS1TY2FsZSBFZGdlIERldGVjdGlvbixWaXNpb24sT2JqZWN0IGRldGVjdGlvbixNYXNzYWNodXNldHRzIEluc3RpdHV0ZSBvZiBUZWNobm9sb2d5IChNSVQpLEpvaG4gQ2FubnksMTk4Ni0xMS0wMSxBIENvbXB1dGF0aW9uYWwgQXBwcm9hY2ggVG8gRWRnZSBEZXRlY3Rpb24saHR0cHM6Ly9pZWVleHBsb3JlLmllZWUub3JnL3N0YW1wL3N0YW1wLmpzcD90cD0mYXJudW1iZXI9NDc2Nzg1MSwzNzkzMS4wLEhpZ2hseSBjaXRlZCwsLCwsLCwsLCwsLFVua25vd24sLCwsLFVuaXRlZCBTdGF0ZXMgb2YgQW1lcmljYSwsLCwsLDIwMjUtMTEtMjggMTE6NTM6NTkrMDA6MDAsLCwsLCxBY2FkZW1pYSwsLCwsLCwsLCwsLCwsLCwsLApNTFAgd2l0aCBiYWNrLXByb3BhZ2F0aW9uLE1hdGhlbWF0aWNzLFRyaXBsZXQgY29tcGxldGlvbiwiVW5pdmVyc2l0eSBvZiBDYWxpZm9ybmlhIFNhbiBEaWVnbyxDYXJuZWdpZSBNZWxsb24gVW5pdmVyc2l0eSAoQ01VKSIsIlJ1bWVsaGFydCwgRGF2aWQgRS47IEhpbnRvbiwgR2VvZmZyZXkgRS47IFdpbGxpYW1zLCBSb25hbGQgSi4iLDE5ODYtMTAtMDEsTGVhcm5pbmcgcmVwcmVzZW50YXRpb25zIGJ5IGJhY2stcHJvcGFnYXRpbmcgZXJyb3JzLGh0dHBzOi8vd3d3LnNlbWFudGljc2Nob2xhci5vcmcvcGFwZXIvTGVhcm5pbmctcmVwcmVzZW50YXRpb25zLWJ5LWJhY2stcHJvcGFnYXRpbmctZXJyb3JzLVJ1bWVsaGFydC1IaW50b24vMDUyYjFkOGNlNjNiMDdmZWMzZGU5ZGJiNTgzNzcyZDg2MGI3Yzc2OSwyOTYyMS4wLEhpZ2hseSBjaXRlZCwsNzIwLjAsIkFyY2hpdGVjdHVyZSBpbiBGaWd1cmUgMzogCgoyNCsxMiBpbnB1dCAtPiA2ICsgNiBoaWRkZW4gLT4gMTIgaGlkZGVuIC0+IDYgaGlkZGVuIC0+IDI0IG91dHB1dAoKUGFyYW1ldGVyczogNioyNCs2KjEyKzEyKjEyKzYqMTIrMjQqMTI9NzIwIiw2NzM5MjAwMDAuMCwiV2UgYXNzdW1lIHRoYXQgdGhlIG51bWJlciBvZiBtdWx0LWFkZHMgcGVyIHBhc3MgaXMgZXF1YWwgdG8gdGhlIG51bWJlciBvZiBwYXJhbWV0ZXJzIC0+IDIqNzIwPTE0NDAgRkxPUCBwZXIgZm9yd2FyZCBwYXNzLgoKIiJXZSB0cmFpbmVkIHRoZSBuZXR3b3JrIGZvciAxNTAwIHN3ZWVwcyIiClRoZXJlIGFyZSAxMDQgcmVsYXRpb25zaGlwIHRyaXBsZXRzICgiIlsuLi5dIG9mIHRoZSAxMDQgcG9zc2libGUgdHJpcGxldHMiIikKCkZMT1A6IDE1MDAqMTA0KjMqMTQ0MD02NzM5MjAwMDAKCiIsMTA0LCJUaGVyZSBhcmUgMTA0IHJlbGF0aW9uc2hpcCB0cmlwbGV0cyAoIiJbLi4uXSBvZiB0aGUgMTA0IHBvc3NpYmxlIHRyaXBsZXRzIiIpIiwsLCxVbnN1cGVydmlzZWQsQ29uZmlkZW50LCwsLCwiVW5pdGVkIFN0YXRlcyBvZiBBbWVyaWNhLFVuaXRlZCBTdGF0ZXMgb2YgQW1lcmljYSIsLCwsLCwyMDI2LTAxLTAxIDE0OjAzOjE3KzAwOjAwLCwsLCwsIkFjYWRlbWlhLEFjYWRlbWlhIiwsLCwsLCwsLCwsVHJ1ZSwsT3BlcmF0aW9uIGNvdW50aW5nLCwsLCwKRGlzdHJpYnV0ZWQgcmVwcmVzZW50YXRpb24gTk4sT3RoZXIsUmVwcmVzZW50YXRpb24gbGVhcm5pbmcsQ2FybmVnaWUgTWVsbG9uIFVuaXZlcnNpdHkgKENNVSksR2VvZmZyZXkgRS4gSGludG9uLDE5ODYtMDgtMTUsTGVhcm5pbmcgZGlzdHJpYnV0ZWQgcmVwcmVzZW50YXRpb25zIG9mIGNvbmNlcHRzLixodHRwczovL3d3dy5jcy50b3JvbnRvLmVkdS9+aGludG9uL2Fic3BzL2ZhbWlsaWVzLnBkZiwsIkhpc3RvcmljYWwgc2lnbmlmaWNhbmNlLEhpZ2hseSBjaXRlZCIsLDQzMi4wLCJQYXJhbWV0ZXJzOiAyNCo2ICsgMTIqNiArIDEyKjEyICsgMTIqNiA9NDMyCiIiRmlndXJlIDU6IFRoZSBhY3Rpdml0eSBsZXZlbHMgaW4gYSBmaXZlLWxheWVyIG5ldHdvcmsgYWZ0ZXIgaXQgaGFzIGxlYXJuZWQuIFRoZSBib3R0b20gbGF5ZXIgaGFzIDI0IGlucHV0IHVuaXRzIG9uIHRoZSBsZWZ0IGZvciByZXByZXNlbnRpbmcgcGVyc29uIDEgYW5kIDEyIHVuaXRzIG9uIHRoZSByaWdodCBmb3IgcmVwcmVzZW50aW5nIHRoZSByZWxhdGlvbnNoaXAuIFRoZSB3aGl0ZSBzcXVhcmVzIGluc2lkZSB0aGVzZSB0d28gZ3JvdXBzIHNob3cgdGhlIGFjdGl2aXR5IGxldmVscyBvZiB0aGUgdW5pdHMuIFRoZXJlIGlzIG9uZSBhY3RpdmUgdW5pdCBpbiB0aGUgZmlyc3QgZ3JvdXAgKHJlcHJlc2VudGluZyBDb2xpbikgYW5kIG9uZSBpbiB0aGUgc2Vjb25kIGdyb3VwIChyZXByZXNlbnRpbmcgaGFzLWF1bnQpLiBFYWNoIG9mIHRoZSB0d28gZ3JvdXBzIG9mIGlucHV0IHVuaXRzIGlzIHRvdGFsbHkgY29ubmVjdGVkIHRvIGl0cyBvd24gZ3JvdXAgb2YgNiB1bml0cyBpbiB0aGUgc2Vjb25kIGxheWVyLiBUaGVzZSB0d28gZ3JvdXBzIG9mIDYgbXVzdCBsZWFybiB0byBlbmNvZGUgdGhlIGlucHV0IHRlcm1zIGFzIGRpc3RyaWJ1dGVkIHBhdHRlcm5zIG9mIGFjdGl2aXR5LiBUaGUgc2Vjb25kIGxheWVyIGlzIHRvdGFsbHkgY29ubmVjdGVkIHRvIHRoZSBjZW50cmFsIGxheWVyIG9mIDEyIHVuaXRzLCBhbmQgdGhpcyBsYXllciBpcyBjb25uZWN0ZWQgdG8gdGhlIHBlbnVsdGltYXRlIGxheWVyIG9mIDYgdW5pdHMuIiIKIiwzODg4MDAwMDAuMCwiIDIqNDMyKjMqMTUwMCoxMDA9Mzg4ODAwMDAwPTMuOWU4CiIiQWZ0ZXIgMTUwMCBzd2VlcHMgdGhyb3VnaCBhbGwgMTAwIHRyYWluaW5nIGV4YW1wbGVzIHRoZSB3ZWlnaHRzIHdlcmUgdmVyeSBzdGFibGUgIiIiLDEwMCwiIiJBZnRlciAxNTAwIHN3ZWVwcyB0aHJvdWdoIGFsbCAxMDAgdHJhaW5pbmcgZXhhbXBsZXMgdGhlIHdlaWdodHMgd2VyZSB2ZXJ5IHN0YWJsZSAiIiIsLCwsLENvbmZpZGVudCwsMTUwMC4wLCwsVW5pdGVkIFN0YXRlcyBvZiBBbWVyaWNhLCwsLCwsMjAyNS0xMS0yOCAxMTo1Mzo1OSswMDowMCwsLCwsLEFjYWRlbWlhLCwsLCwsLCwsLCxUcnVlLCxPcGVyYXRpb24gY291bnRpbmcsLCwsLApQRFAgbW9kZWwgZm9yIHNlcmlhbCBvcmRlcixTcGVlY2gsU3BlZWNoIHN5bnRoZXNpcyxVbml2ZXJzaXR5IG9mIENhbGlmb3JuaWEgU2FuIERpZWdvLCJKb3JkYW4sIE0uSS4iLDE5ODYtMDEtMDUsU2VyaWFsIG9yZGVyOiBBIHBhcmFsbGVsIGRpc3RyaWJ1dGVkIHByb2Nlc3NpbmcgYXBwcm9hY2gsaHR0cHM6Ly93d3cub3N0aS5nb3YvYmlibGlvLzY5MTAyOTQsMTUwMi4wLCwsLCwsLDY0LCwsLCwsVW5rbm93biwsLCwsVW5pdGVkIFN0YXRlcyBvZiBBbWVyaWNhLCwsLCwsMjAyNS0xMS0yOCAxMTo1Mzo1OSswMDowMCwsLCwsLEFjYWRlbWlhLCwsLCwsLCwsLCwsLCwsLCwsCkVycm9yIFByb3BhZ2F0aW9uLE90aGVyLCJUZXh0IGNsYXNzaWZpY2F0aW9uLEltYWdlIGNsYXNzaWZpY2F0aW9uIiwiVW5pdmVyc2l0eSBvZiBDYWxpZm9ybmlhIFNhbiBEaWVnbyxDYXJuZWdpZSBNZWxsb24gVW5pdmVyc2l0eSAoQ01VKSIsIkQuIEUuIFJ1bWVsaGFydCwgRy4gRS4gSGludG9uLCBhbmQgUi4gSi4gV2lsbGlhbXMiLDE5ODYtMDEtMDMsTGVhcm5pbmcgaW50ZXJuYWwgcmVwcmVzZW50YXRpb25zIGJ5IGVycm9yIHByb3BhZ2F0aW9uLGh0dHBzOi8vc3RhbmZvcmQuZWR1L35qbG1jYy9wYXBlcnMvUERQL1ZvbHVtZSUyMDEvQ2hhcDhfUERQODYucGRmLDI3MzIyLjAsSGlnaGx5IGNpdGVkLCwsLCwsNjQsLCwsLCxVbmtub3duLCwsLCwiVW5pdGVkIFN0YXRlcyBvZiBBbWVyaWNhLFVuaXRlZCBTdGF0ZXMgb2YgQW1lcmljYSIsLCwsLCwyMDI1LTExLTI4IDExOjUzOjU5KzAwOjAwLCwsLCwsIkFjYWRlbWlhLEFjYWRlbWlhIiwsLCwsLCwsLCwsLCwsLCwsLApMZWFybmluZyBwYXN0IHRlbnNlcyxMYW5ndWFnZSxWZXJiIGNvbmp1Z2F0aW9uLFN0YW5mb3JkIFVuaXZlcnNpdHksIlJ1bWVsaGFydCwgRC4gRS4sICYgTWNDbGVsbGFuZCwgSi4gTCIsMTk4Ni0wMS0wMyxMZWFybmluZyB0aGUgcGFzdCB0ZW5zZXMgb2YgRW5nbGlzaCB2ZXJiczogSW1wbGljaXQgcnVsZXMgb3IgcGFyYWxsZWwgZGlzdHJpYnV0ZWQgcHJvY2Vzc2luZz8saHR0cHM6Ly93d3cuc2VtYW50aWNzY2hvbGFyLm9yZy9wYXBlci9Pbi1sZWFybmluZy10aGUtcGFzdC10ZW5zZXMtb2YtRW5nbGlzaC12ZXJicyUzQS1ydWxlcy1SdW1lbGhhcnQtTWNDbGVsbGFuZC80ZmE1Njk2MjViNWFiMzVlOTU1YThkNWJlMTFhNGFhOWY1OWNhNDI0LDMxOC4wLCwsMjExNjAwLjAsIlNvdXJjZTogaHR0cHM6Ly9maWxlcy5lcmljLmVkLmdvdi9mdWxsdGV4dC9FRDI2NzQxOS5wZGYKcC45OiBuZXR3b3JrIGFyY2hpdGVjdHVyZSBpcyBnaXZlbiwgd2l0aCB0d28gbGF5ZXJzIG9mIGhpZGRlbiB1bml0cy4gVGhlIGhpZGRlbiB1bml0cyBhcmUgIGNhbGxlZCDigJxXaWNrZWxmZWF0dXJlIHJlcHJlc2VudGF0aW9u4oCdLiBUaGUg4oCcbW9kaWZpYWJsZSBjb25uZWN0aW9uc+KAnSBhcmUgb25seSBiZXR3ZWVuIHRoZSBoaWRkZW4gdW5pdHMuIHAuMTk6IOKAnEFsbCBpbiBhbGwgdGhlbiwgd2UgdXNlZCBvbmx5IDQ2MCBvZiB0aGUgMSwyMTAgcG9zc2libGUgV2lja2VsZmVhdHVyZXMuIFVzaW5nIHRoaXMgcmVwcmVzZW50YXRpb24sIGEgdmVyYiBpcyByZXByZXNlbnRlZCBieSBhIHBhdHRlcm4gb2YgYWN0aXZhdGlvbiBvdmVyIGEgc2V0IG9mIDQ2MCBXaWNrZWxmZWF0dXJlIHVuaXRzLiIiIiwsLCwsLCwsLCwsLCwsVW5pdGVkIFN0YXRlcyBvZiBBbWVyaWNhLCwsLCwsMjAyNS0xMS0yOCAxMTo1Mzo1OSswMDowMCwsLCwsLEFjYWRlbWlhLCwsLCwsLCwsLCwsLCwsLCwsCkxlYXJuYWJpbGl0eSB0aGVvcnkgb2YgbGFuZ3VhZ2UgZGV2ZWxvcG1lbnQsTGFuZ3VhZ2UsTGFuZ3VhZ2UgU3RydWN0dXJlIE1vZGVsaW5nLE1hc3NhY2h1c2V0dHMgSW5zdGl0dXRlIG9mIFRlY2hub2xvZ3kgKE1JVCksU3RldmVuIFBpbmtlciwxOTg0LTA3LTAxLExhbmd1YWdlIGxlYXJuYWJpbGl0eSBhbmQgbGFuZ3VhZ2UgZGV2ZWxvcG1lbnQsaHR0cHM6Ly9wc3ljbmV0LmFwYS5vcmcvcmVjb3JkLzE5ODUtOTc0MzktMDAwLDQ3MzAuMCwsLCwsLCwsLCwsLCxVbmtub3duLCwsLCxVbml0ZWQgU3RhdGVzIG9mIEFtZXJpY2EsLCwsLCwyMDI1LTExLTI4IDExOjUzOjU5KzAwOjAwLCwsLCwsQWNhZGVtaWEsLCwsLCwsLCwsLCwsLCwsLCwKSGllcmFyY2hpY2FsIENvZ25pdHJvbixPdGhlcixQYXR0ZXJuIHJlY29nbml0aW9uLE5ISyBCcm9hZGNhc3RpbmcgU2NpZW5jZSBSZXNlYXJjaCBMYWJvcmF0b3JpZXMsSy4gRnVrdXNoaW1hLDE5ODQtMDQtMDEsQSBoaWVyYXJjaGljYWwgbmV1cmFsIG5ldHdvcmsgbW9kZWwgZm9yIGFzc29jaWF0aXZlIG1lbW9yeSxodHRwczovL2xpbmsuc3ByaW5nZXIuY29tL2FydGljbGUvMTAuMTAwNy9CRjAwMzM3MTU3LCxIaXN0b3JpY2FsIHNpZ25pZmljYW5jZSwsOTMxNS4wLCJQYXJhbWV0ZXJzIDUqNSo5KjMqMyArIDMqMyo5KjMqMyo5ICsgOSozKjMqOSA9IDkzMTUKIiJUaGUgbnVtYmVycyBvZiBleGNpdGF0b3J5IGNlbGxzIGluIHRoZXNlIGZvdXIgbGF5ZXJzIHdlcmU6IDd4NyBpbiBVMCwgNXg1IGluICBVMSwgM3gzIGluIFUyLCBhbmQgOSBpbiBVMyIiCiIiRWFjaCBmZWF0dXJlLWV4dHJhY3RpbmcgY2VsbCBpbiBsYXllciBVMSByZWNlaXZlcyBleGNpdGF0b3J5IG1vZGlmaWFibGUgYWZmZXJlbnQgY29ubmVjdGlvbnMgZnJvbSAzeDMgY2VsbHMgaW4gbGF5ZXIgVTAiIgoiIk9uIHRoZSBvdGhlciBoYW5kLCBlYWNoIGZlYXR1cmUsIGVhY2ggZXh0cmFjdGluZyBjZWxsIGluIGxheWVycyBVMiBhbmQgVTMgcmVjZWl2ZXMgZXhjaXRhdG9yeSBtb2RpZmlhYmxlIGNvbm5lY3Rpb25zIGZyb20gYWxsIDkgY2VsbHMgaW4gZWFjaCBvZiB0aGUgMyB4IDMgaHlwZXJjb2x1bW5zIGluIHRoZSBsYXllciBwcmVjZWRpbmcgaXQuIFRoZXJlZm9yZSwgaXQgcmVjZWl2ZXMgMyB4IDMgeCA5IGFmZmVyZW50IGV4Y2l0YXRvcnkgbW9kaWZpYWJsZSBjb25uZWN0aW9ucyBhbHRvZ2V0aGVyIiIKIiwsLDUsIiIiRml2ZSB0cmFpbmluZyBwYXR0ZXJucyB1c2VkIGZvciB0aGUgc2VsZi1vcmdhbml6YXRpb24gYXJlIHNob3duIGluIEZpZy4gNCIiIiwsLCwsU3BlY3VsYXRpdmUsIkEgaGllcmFyY2hpY2FsIG5ldXJhbCBuZXR3b3JrIG1vZGVsIHdpdGggZmVlZGJhY2sgaW50ZXJjb25uZWN0aW9ucywgd2hpY2ggaGFzIHRoZSBmdW5jdGlvbiBvZiBhc3NvY2lhdGl2ZSBtZW1vcnkgYW5kIHRoZSBhYmlsaXR5IHRvIHJlY29nbml6ZSBwYXR0ZXJucywgaXMgcHJvcG9zZWQuIFRoZSBtb2RlbCBjb25zaXN0cyBvZiBhIGhpZXJhcmNoaWNhbCBtdWx0aS1sYXllcmVkIG5ldHdvcmsgdG8gd2hpY2ggZWZmZXJlbnQgY29ubmVjdGlvbnMgYXJlIGFkZGVkLCBzbyBhcyB0byBtYWtlIHBvc2l0aXZlIGZlZWRiYWNrIGxvb3BzIGluIHBhaXJzIHdpdGggYWZmZXJlbnQgY29ubmVjdGlvbnMuIFRoZSBjZWxsLWxheWVyIGF0IHRoZSBpbml0aWFsIHN0YWdlIG9mIHRoZSBuZXR3b3JrIGlzIHRoZSBpbnB1dCBsYXllciB3aGljaCByZWNlaXZlcyB0aGUgc3RpbXVsdXMgaW5wdXQgYW5kIGF0IHRoZSBzYW1lIHRpbWUgd29ya3MgYXMgYW4gb3V0cHV0IGxheWVyIGZvciBhc3NvY2lhdGl2ZSByZWNhbGwuIFRoZSBkZWVwZXN0IGxheWVyIGlzIHRoZSBvdXRwdXQgbGF5ZXIgZm9yIHBhdHRlcm4tcmVjb2duaXRpb24uIFBhdHRlcm4tcmVjb2duaXRpb24gaXMgcGVyZm9ybWVkIGhpZXJhcmNoaWNhbGx5IGJ5IGludGVncmF0aW5nIGluZm9ybWF0aW9uIGJ5IGNvbnZlcmdpbmcgYWZmZXJlbnQgcGF0aHMgaW4gdGhlIG5ldHdvcmsuIEZvciB0aGUgcHVycG9zZSBvZiBhc3NvY2lhdGl2ZSByZWNhbGwsIHRoZSBpbnRlZ3JhdGVkIGluZm9ybWF0aW9uIGlzIGFnYWluIGRpc3RyaWJ1dGVkIHRvIGxvd2VyLW9yZGVyIGNlbGxzIGJ5IGRpdmVyZ2luZyBlZmZlcmVudCBwYXRocy4gVGhlc2UgdHdvIG9wZXJhdGlvbnMgcHJvZ3Jlc3Mgc2ltdWx0YW5lb3VzbHkgaW4gdGhlIG5ldHdvcmsuIElmIGEgZnJhZ21lbnQgb2YgYSB0cmFpbmluZyBwYXR0ZXJuIGlzIHByZXNlbnRlZCB0byB0aGUgbmV0d29yayB3aGljaCBoYXMgY29tcGxldGVkIGl0cyBzZWxmLW9yZ2FuaXphdGlvbiwgdGhlIGVudGlyZSBwYXR0ZXJuIHdpbGwgZ3JhZHVhbGx5IGJlIHJlY2FsbGVkIGluIHRoZSBpbml0aWFsIGxheWVyLiBJZiBhIHN0aW11bHVzIGNvbnNpc3Rpbmcgb2YgYSBudW1iZXIgb2YgdHJhaW5pbmcgcGF0dGVybnMgc3VwZXJwb3NlZCBpcyBwcmVzZW50ZWQsIG9uZSBwYXR0ZXJuIGdyYWR1YWxseSBiZWNvbWVzIHByZWRvbWluYW50IGluIHRoZSByZWNhbGxlZCBvdXRwdXQgYWZ0ZXIgY29tcGV0aXRpb24gYmV0d2VlbiB0aGUgcGF0dGVybnMsIGFuZCB0aGUgb3RoZXJzIGRpc2FwcGVhci4gQXQgYWJvdXQgdGhlIHNhbWUgdGltZSB3aGVuIHRoZSByZWNhbGxlZCBwYXR0ZXJuIHJlYWNoZXMgYSBzdGVhZHkgc3RhdGUgaW4gaGUgaW5pdGlhbCBsYXllciwgaW4gdGhlIGRlZXBlc3QgbGF5ZXIgb2YgdGhlIG5ldHdvcmssIGEgcmVzcG9uc2UgaXMgZWxpY2l0ZWQgZnJvbSB0aGUgY2VsbCBjb3JyZXNwb25kaW5nIHRvIHRoZSBjYXRlZ29yeSBvZiB0aGUgZmluYWxseS1yZWNhbGxlZCBwYXR0ZXJuLiBPbmNlIGEgc3RlYWR5IHN0YXRlIGhhcyBiZWVuIHJlYWNoZWQsIHRoZSByZXNwb25zZSBvZiB0aGUgbmV0d29yayBpcyBhdXRvbWF0aWNhbGx5IGV4dGluZ3Vpc2hlZCBieSBpbmhpYml0b3J5IHNpZ25hbHMgZnJvbSBhIHN0ZWFkaW5lc3MtZGV0ZWN0aW5nIGNlbGwuIElmIHRoZSBzYW1lIHN0aW11bHVzIGlzIHN0aWxsIHByZXNlbnRlZCBhZnRlciBpbmhpYml0aW9uLCBhIHJlc3BvbnNlIGZvciBhbm90aGVyIHBhdHRlcm4sIGZvcm1lcmx5IHN1cHByZXNzZWQsIHdpbGwgbm93IGFwcGVhciwgYmVjYXVzZSB0aGUgY2VsbHMgb2YgdGhlIG5ldHdvcmsgaGF2ZSBhZGFwdGF0aW9uIGNoYXJhY3RlcmlzdGljcyB3aGljaCBtYWtlcyB0aGUgc2FtZSByZXNwb25zZSB1bmxpa2VseSB0byByZWN1ci4gU2luY2UgaW5oaWJpdGlvbiBvY2N1cnMgcmVwZWF0ZWRseSwgdGhlIHN1cGVycG9zZWQgaW5wdXQgcGF0dGVybnMgYXJlIHJlY2FsbGVkIG9uZSBieSBvbmUgaW4gdHVybi4iLCwsLEphcGFuLCwsLCwsMjAyNS0xMS0yOCAxMTo1Mzo1OSswMDowMCwsLCwsLEluZHVzdHJ5LCwsLCwsLCwsLCwsLCwsLCwsCkFTRStBQ0UsUm9ib3RpY3MsUG9sZSBiYWxhbmNpbmcsVW5pdmVyc2l0eSBvZiBNYXNzYWNodXNldHRzIEFtaGVyc3QsIkFuZHJldyBHLiBCYXJ0bywgUmljaGFyZCBTLiBTdXR0b24sIGFuZCBDaGFybGVzIFcuIEFuZGVyc29uIiwxOTgzLTA5LTAxLE5ldXJvbmxpa2UgYWRhcHRpdmUgZWxlbWVudHMgdGhhdCBjYW4gc29sdmUgZGlmZmljdWx0IGxlYXJuaW5nIGNvbnRyb2wgcHJvYmxlbXMsaHR0cHM6Ly9pZWVleHBsb3JlLmllZWUub3JnL3N0YW1wL3N0YW1wLmpzcD90cD0mYXJudW1iZXI9NjMxMzA3Nyw0Mjk2LjAsIkhpZ2hseSBjaXRlZCxIaXN0b3JpY2FsIHNpZ25pZmljYW5jZSIsLDMyNC4wLCJUaGUgc3lzdGVtIGNvbnNpc3RzIG9mIHR3byBwYXJ0czogQUNFIGFuZCBBU0UsIGVhY2ggd2l0aCAxNjIgd2VpZ2h0cyAoPTMyNCBwYXJhbWV0ZXJzKS4gRm91bmQgaW4gRmlndXJlcyAyIGFuZCAzLiIsMzI0MDAwMDAwLjAsIjMyNCAqIDIgKiA1MDAwMDAgPSAzMjQwMDAwMDAgPSAzLjI0ZTguIFRoZSBjYWxjdWxhdGlvbiBhc3N1bWVzICIiY29tcHV0ZSBwZXIgZm9yd2FyZCBwYXNzIiIgPSAiIm51bWJlciBvZiBwYXJhbWV0ZXJzIiIgPSAiImNvbXB1dGUgcGVyIGJhY2t3YXJkIHBhc3MiIi4gVGhlaXIgbW9kZWwgb25seSBoYXMgYSBzaW5nbGUgbGF5ZXIgYW5kIGlzIHRyYWluZWQgd2l0aCBzaW1wbGUgdXBkYXRlIHJ1bGVzIGluc3RlYWQgb2YgZ3JhZGllbnQgZGVzY2VudC4gVHJhaW5pbmcgZGV0YWlscyBhcmUgZGVzY3JpYmVkIGluIFNlY3Rpb24gSVguCgpOb3RlIHRoYXQgdGhpcyBpcyB0aGUgY29tcHV0ZSBmb3IgYSBzaW5nbGUgcnVuOyB0aGV5IGFwcGVhciB0byBoYXZlIHJlcGVhdGVkIHRyYWluaW5nIDEwIHRpbWVzIGZvciB0aGUgQVNFK0FDRSBzeXN0ZW0uIiw1MDAwMDAsIiIiUnVucyBjb25zaXN0ZWQgb2YgMTAwIHRyaWFscyB1bmxlc3MgdGhlIHJ1bidzIGR1cmF0aW9uIGV4Y2VlZGVkIDUwMCAwMDAgdGltZSBzdGVwcyAoYXBwcm94aW1hdGVseSAyLjggaCBvZiBzaW11bGF0ZWQgcmVhbCB0aW1lKSIiIAoiIkFsbW9zdCBhbGwgcnVucyBvZiB0aGUgQVNFL0FDRSBzeXN0ZW0gWy4uLl0sIHdlcmUgdGVybWluYXRlZCBhZnRlciA1MDAgMDAwIiIgKFNlY3Rpb24gSVgpIiwyLjgsIiIiUnVucyBjb25zaXN0ZWQgb2YgMTAwIHRyaWFscyB1bmxlc3MgdGhlIHJ1bidzIGR1cmF0aW9uIGV4Y2VlZGVkIDUwMCAwMDAgdGltZSBzdGVwcyAoYXBwcm94aW1hdGVseSAyLjggaCBvZiBzaW11bGF0ZWQgcmVhbCB0aW1lKSIiIAoiIkFsbW9zdCBhbGwgcnVucyBvZiB0aGUgQVNFL0FDRSBzeXN0ZW0gWy4uLl0sIHdlcmUgdGVybWluYXRlZCBhZnRlciA1MDAgMDAwIiIgKFNlY3Rpb24gSVgpIiwsLExpa2VseSwiSXQgaXMgc2hvd24gaG93IGEgc3lzdGVtIGNvbnNpc3Rpbmcgb2YgdHdvIG5ldXJvbmxpa2UgYWRhcHRpdmUgZWxlbWVudHMgY2FuIHNvbHZlIGEgZGlmZmljdWx0IGxlYXJuaW5nIGNvbnRyb2wgcHJvYmxlbS4gVGhlIHRhc2sgaXMgdG8gYmFsYW5jZSBhIHBvbGUgdGhhdCBpcyBoaW5nZWQgdG8gYSBtb3ZhYmxlIGNhcnQgYnkgYXBwbHlpbmcgZm9yY2VzIHRvIHRoZSBjYXJ0J3MgYmFzZS4gSXQgaXMgYXJndWVkIHRoYXQgdGhlIGxlYXJuaW5nIHByb2JsZW1zIGZhY2VkIGJ5IGFkYXB0aXZlIGVsZW1lbnRzIHRoYXQgYXJlIGNvbXBvbmVudHMgb2YgYWRhcHRpdmUgbmV0d29ya3MgYXJlIGF0IGxlYXN0IGFzIGRpZmZpY3VsdCBhcyB0aGlzIHZlcnNpb24gb2YgdGhlIHBvbGUtYmFsYW5jaW5nIHByb2JsZW0uIFRoZSBsZWFybmluZyBzeXN0ZW0gY29uc2lzdHMgb2YgYSBzaW5nbGUgYXNzb2NpYXRpdmUgc2VhcmNoIGVsZW1lbnQgKEFTRSkgYW5kIGEgc2luZ2xlIGFkYXB0aXZlIGNyaXRpYyBlbGVtZW50IChBQ0UpLiBJbiB0aGUgY291cnNlIG9mIGxlYXJuaW5nIHRvIGJhbGFuY2UgdGhlIHBvbGUsIHRoZSBBU0UgY29uc3RydWN0cyBhc3NvY2lhdGlvbnMgYmV0d2VlbiBpbnB1dCBhbmQgb3V0cHV0IGJ5IHNlYXJjaGluZyB1bmRlciB0aGUgaW5mbHVlbmNlIG9mIHJlaW5mb3JjZW1lbnQgZmVlZGJhY2ssIGFuZCB0aGUgQUNFIGNvbnN0cnVjdHMgYSBtb3JlIGluZm9ybWF0aXZlIGV2YWx1YXRpb24gZnVuY3Rpb24gdGhhbiByZWluZm9yY2VtZW50IGZlZWRiYWNrIGFsb25lIGNhbiBwcm92aWRlLiBUaGUgZGlmZmVyZW5jZXMgYmV0d2VlbiB0aGlzIGFwcHJvYWNoIGFuZCBvdGhlciBhdHRlbXB0cyB0byBzb2x2ZSBwcm9ibGVtcyB1c2luZyBuZXVyb2xpa2UgZWxlbWVudHMgYXJlIGRpc2N1c3NlZCwgYXMgaXMgdGhlIHJlbGF0aW9uIG9mIHRoaXMgd29yayB0byBjbGFzc2ljYWwgYW5kIGluc3RydW1lbnRhbCBjb25kaXRpb25pbmcgaW4gYW5pbWFsIGxlYXJuaW5nIHN0dWRpZXMgYW5kIGl0cyBwb3NzaWJsZSBpbXBsaWNhdGlvbnMgZm9yIHJlc2VhcmNoIGluIHRoZSBuZXVyb3NjaWVuY2VzLiIsLCwsVW5pdGVkIFN0YXRlcyBvZiBBbWVyaWNhLCwsLCwsMjAyNS0xMS0yOCAxMTo1Mzo1OSswMDowMCwsLCwsLEFjYWRlbWlhLCwsLCwsLCwsLCxUcnVlLCxPcGVyYXRpb24gY291bnRpbmcsLCwsLApIb3BmaWVsZCBuZXR3b3JrLE90aGVyLFNlcXVlbmNlIG1lbW9yaXphdGlvbixDYWxpZm9ybmlhIEluc3RpdHV0ZSBvZiBUZWNobm9sb2d5LEpKIEhvcGZpZWxkLDE5ODItMDQtMDEsTmV1cmFsIG5ldHdvcmtzIGFuZCBwaHlzaWNhbCBzeXN0ZW1zIHdpdGggZW1lcmdlbnQgY29sbGVjdGl2ZSBjb21wdXRhdGlvbmFsIGFiaWxpdGllcyxodHRwczovL3d3dy5wbmFzLm9yZy9kb2kvMTAuMTA3My9wbmFzLjc5LjguMjU1NCwyMzMxNS4wLEhpZ2hseSBjaXRlZCwsOTkwMC4wLCJNeSB1bmRlcnN0YW5kaW5nIGlzIHRoYXQgdGhlIGJpZ2dlc3QgSG9wZmllbGQgbmV0d29ya3MgdGhleSBzdHVkaWVkIGhhZCBOPTEwMCB1bml0cy4gCgpFYWNoIHVuaXQgaGFzIDk5IHN5bmFwc2VzIFRpaiBmcm9tIGVhY2ggb3RoZXIgdW5pdCwgZm9yIGEgdG90YWwgb2YgMTAwKjk5IHBhcmFtZXRlcnMiLCwsLCwsLCwsLCwsLCxVbml0ZWQgU3RhdGVzIG9mIEFtZXJpY2EsLCwsLCwyMDI1LTExLTI4IDExOjUzOjU5KzAwOjAwLCwsLCwsQWNhZGVtaWEsLCwsLCwsLCwsLCwsLCwsLCwKS29ob25lbiBuZXR3b3JrLE1hdGhlbWF0aWNzLERpbWVuc2lvbmFsaXR5IHJlZHVjdGlvbixIZWxzaW5raSBVbml2ZXJzaXR5IG9mIFRlY2hub2xvZ3ksVCBLb2hvbmVuLDE5ODEtMDctMjUsU2VsZi1vcmdhbml6ZWQgZm9ybWF0aW9uIG9mIHRvcG9sb2dpY2FsbHkgY29ycmVjdCBmZWF0dXJlIG1hcHMsaHR0cHM6Ly9saW5rLnNwcmluZ2VyLmNvbS9hcnRpY2xlLzEwLjEwMDcvQkYwMDMzNzI4OCwxMTg0MS4wLEhpZ2hseSBjaXRlZCwsNDA5Ni4wLCJUaGUgaW5wdXQgdmVjdG9ycyBhcmUgM0QuCkkgY291bGQgbm90IGZpbmQgdGhlIGdyaWQgc2l6ZSwgYnV0IGZyb20gdGhlIGltYWdlcyBpdCBsb29rcyA4eDguClNvIHRoZSBuZXR3b3JrIHdhcyA4eDh4MyBwYXJhbWV0ZXJzLiIsLCw0MDAwLD8/PyBTZWVtaW5nbHkgbm8gaW5mbywsLCwsLCwsLCxGaW5sYW5kLCwsLCwsMjAyNS0xMS0yOCAxMTo1Mzo1OSswMDowMCwsLCwsLEFjYWRlbWlhLCwsLCwsLCwsLCwsLCwsLCwsCk5lb2NvZ25pdHJvbixWaXNpb24sQ2hhcmFjdGVyIHJlY29nbml0aW9uIChPQ1IpLE5ISyBCcm9hZGNhc3RpbmcgU2NpZW5jZSBSZXNlYXJjaCBMYWJvcmF0b3JpZXMsIksgRnVrdXNoaW1hLCBTIE1peWFrZSIsMTk4MC0wNC0wMSxOZW9jb2duaXRyb246IEEgc2VsZi1vcmdhbml6aW5nIG5ldXJhbCBuZXR3b3JrIG1vZGVsIGZvciBhIG1lY2hhbmlzbSBvZiBwYXR0ZXJuIHJlY29nbml0aW9uIHVuYWZmZWN0ZWQgYnkgc2hpZnQgaW4gcG9zaXRpb24saHR0cHM6Ly9saW5rLnNwcmluZ2VyLmNvbS9hcnRpY2xlLzEwLjEwMDcvQkYwMDM0NDI1MSw1NzgyLjAsSGlnaGx5IGNpdGVkLCwxMTQwNTc2LjAsIiIiVGhlIHN5bmFwdGljIGNvbm5lY3Rpb25zIGZyb20gUy1sYXllcnMgdG8gQy1sYXllcnMKYXJlIGZpeGVkIGFuZCB1bm1vZGlmaWFibGUuIFsuLi5dClRoZSBudW1iZXJzIG9mIGV4Y2l0YXRvcnkgY2VsbHMgaW4gdGhlc2Ugc2V2ZW4gbGF5ZXJzIGFyZTogMTZ4MTYgaW4gVTAsIDE2eDE2eDI0IGluIFVzMSwgMTB4MTB4IDI0IGluIFVjMSwgOHg4eDI0IGluIFVzMiwgNnggNnggMjQgaW4gVWMyLCAyeDJ4MjQgaW4gVXMzLCBhbmQgMjQgaW4gVWMzIApbLi4uXQogdGhlIG51bWJlciBvZiBpbnB1dCBzeW5hcHNlcyB0byBlYWNoIFMtY2VsbCBpcyA1IHggNSBpbiBsYXllciBVczEgYW5kIDV4NXgyNCBpbiBsYXllcnMgVXMyIGFuZCBVczMKWy4uLl0KVGhlIG51bWJlciBvZiBleGNpdGF0b3J5IGlucHV0IHN5bmFwc2VzIHRvIGVhY2ggQy1jZWxsIGlzIDV4NSBpbiBsYXllcnMgVWMxIGFuZCBVYzIsIGFuZCBpcyAyeDIgaW4KbGF5ZXIgVWMzCiIiCgpUaGUgbnVtYmVyIG9mIHN5bmFwc2VzIGludG8gZWFjaCBTLWxheWVyIGlzOgoKUzE6ICgxNioxNioyNCkqKDUqNSkgClMyOiAoOCo4KjI0KSooNSo1KjI0KQpTMzogKDIqMioyNCkqKDUqNSoyNCkKCldlIGFzc3VtZSBvbmUgcGFyYW1ldGVyIGEgcGVyIHN5bmFwc2UgaW50byBlYWNoIGNlbGwgaW4gYSBTLWxheWVyLCBhbmQgb25lIHBhcmFtZXRlciBiIHBlciBlYWNoIGNlbGwgaW4gYSBTLWxheWVyLiIsMjczNzM4MjQwLjAsIiIiSXQgZG9lcyBub3QgbmVjZXNzYXJpbHkgbWVhbiB0aGF0IGFsbCBvZiB0aGVzZSBpbnB1dCBzeW5hcHNlcyBhcmUKYWx3YXlzIGZ1bGx5IHJlaW5mb3JjZWQuIEluIHVzdWFsIHNpdHVhdGlvbnMsIG9ubHkgc29tZSBvZiB0aGVzZSBpbnB1dCBzeW5hcHNlcyBhcmUgcmVpbmZvcmNlZCwgYW5kIHRoZSByZXN0IG9mIHRoZW0gcmVtYWlucyBpbiBzbWFsbCB2YWx1ZXMgWy4uLl0gRWFjaCBvZiB0aGUgZml2ZSBzdGltdWx1cyBwYXR0ZXJucyBoYXMgYmVlbiBwcmVzZW50ZWQgMjAgdGltZXMgdG8gdGhlIG5ldHdvcmsuIEJ5IHRoYXQgdGltZSwgc2VsZiBvcmdhbml6YXRpb24gb2YgdGhlIG5ldHdvcmsgaGFzIGFsbW9zdCBiZWVuIGNvbXBsZXRlZC4iIgoKV2UgbXVsdGlwbHkgYnkgMiB0byBhY2NvdW50IGZvciBtdWx0YWRkcyBpbiB0aGUgZm9yd2FyZCBwYXNzLiAKVGhlcmUgaXMgbm8gcmVhbCBiYWNrd2FyZCBwYXNzLCB3ZWlnaHRzIGFyZSBvbmx5IHVwZGF0ZWQgc3BhcnNlbHkuIEVzdGltYXRpbmcgMjAlIGFkZGl0aW9uYWwgd2VpZ2h0IHVwZGF0ZSBjb21wdXRlIGNvbXBhcmVkIHRvIHRoZSBmb3J3YXJkIHBhc3M6CjIqMSwxNDAsNTc2LjAqMS4yKjEwMD0yNzM3MzgyNDAKIiw1LCIiIkluIG9yZGVyIHRvIHNlbGYtb3JnYW5pemUgdGhlIG5ldHdvcmssIHdlIGhhdmUgcHJlc2VudGVkIGZpdmUgc3RpbXVsdXMgcGF0dGVybnMgIiIwIiIsICIiMSIiLCAiIjIiIiwgIiIzIiIsIGFuZCAiIjQiIiwgd2hpY2ggYXJlIHNob3duIGluIEZpZy4gNiIiIiwsLCwsQ29uZmlkZW50LCwsLCxKYXBhbiwsLCwsLDIwMjUtMTEtMjggMTE6NTM6NTkrMDA6MDAsLCwsLCxJbmR1c3RyeSwsLCwsLCwsLCwsVHJ1ZSwsT3BlcmF0aW9uIGNvdW50aW5nLCwsLCwKVHJhbnNmZXIgTGVhcm5pbmcsVmlzaW9uLCJEaWdpdCByZWNvZ25pdGlvbixDaGFyYWN0ZXIgcmVjb2duaXRpb24gKE9DUikiLFVuaXZlcnNpdHkgb2YgWmFncmViLCJTdGV2byBCb3ppbm92c2tpLCBBbnRlIEZ1bGdvcyIsMTk3Ni0wNy0wMSxUaGUgaW5mbHVlbmNlIG9mIHBhdHRlcm4gc2ltaWxhcml0eSBhbmQgdHJhbnNmZXIgbGVhcm5pbmcgb24gdGhlIGJhc2UgcGVyY2VwdHJvbiB0cmFpbmluZy4saHR0cHM6Ly93d3cuaW5mb3JtYXRpY2Euc2kvaW5kZXgucGhwL2luZm9ybWF0aWNhL2FydGljbGUvdmlldy8yODI4LCxIaXN0b3JpY2FsIHNpZ25pZmljYW5jZSxUaGUgZmlyc3QgcGFwZXIgb24gdHJhbnNmZXIgbGVhcm5pbmcsLCwsLCwsLCwsLFVua25vd24sIlRoaXMgcGFwZXIgZGVzY3JpYmVzIGEgd29yayBvbiB0cmFuc2ZlciBsZWFybmluZyBpbiBuZXVyYWwgbmV0d29ya3MgY2FycmllZCBvdXQgaW4gMTk3MHMgYW5kIGVhcmx5IDE5ODBzLCB3aGljaCBwcm9kdWNlZCBpdHMgZmlyc3QgcHVibGljYXRpb24gaW4gMTk3Ni4gSW4gdGhlIGNvbnRlbXBvcmFyeSByZXNlYXJjaCBvbiB0cmFuc2ZlciBsZWFybmluZyB0aGVyZSBpcyBhIGJlbGllZiB0aGF0IHBpb25lZXJpbmcgd29yayBvbiB0cmFuc2ZlciBsZWFybmluZyB0b29rIHBsYWNlIGluIGVhcmx5IDE5OTBzLCBhbmQgdGhpcyBwYXBlciB1cGRhdGVzIHRoYXQga25vd2xlZGdlLCBwb2ludGluZyBvdXQgdGhhdCB0aGUgdHJhbnNmZXIgbGVhcm5pbmcgcmVzZWFyY2ggc3RhcnRlZCBtb3JlIHRoYW4gYSBkZWNhZGUgZWFybGllci4gVGhpcyBwYXBlciByZXZpZXdzIHRoYXQgMTk3MHMgcmVzZWFyY2ggYW5kIGFkZHJlc3NlcyBpbXBvcnRhbnQgaXNzdWVzIHJlbGV2YW50IGZvciB0aGUgY3VycmVudCB0cmFuc2ZlciBsZWFybmluZyByZXNlYXJjaC4gSXQgZ2l2ZXMgYSBtYXRoZW1hdGljYWwgbW9kZWwgYW5kIGdlb21ldHJpYyBpbnRlcnByZXRhdGlvbiBvZiB0cmFuc2ZlciBsZWFybmluZywgYW5kICBhIG1lYXN1cmUgb2YgdHJhbnNmZXIgbGVhcm5pbmcgaW5kaWNhdGluZyBwb3NpdGl2ZSwgbmVnYXRpdmUsIGFuZCBubyB0cmFuc2ZlciBsZWFybmluZy4gSXQgcHJlc2VudHMgZXhwZXJpbWVudGFsIGludmVzdGlnYXRpb24gaW4gdGhlIG1lbnRpb25lZCB0eXBlcyBvZiB0cmFuc2ZlciBsZWFybmluZy4gQW5kIGl0IGdpdmVzIGFuIGFwcGxpY2F0aW9uIG9mIHRyYW5zZmVyIGxlYXJuaW5nIGluIHBhdHRlcm4gcmVjb2duaXRpb24gdXNpbmcgZGF0YXNldHMgb2YgaW1hZ2VzLiAiLCwsVW5yZWxlYXNlZCxDcm9hdGlhLCwsLCwsMjAyNS0xMS0yOCAxMTo1Mzo1OSswMDowMCwsLCwsLEFjYWRlbWlhLCwsLCxVbnJlbGVhc2VkLCwsLCwsLCwsLCwsLE5vClN0YXRpc3RpY2FsIGNvbnRpbnVvdXMgc3BlZWNoIHJlY29nbml6ZXIsU3BlZWNoLFNwZWVjaCByZWNvZ25pdGlvbiAoQVNSKSxNYXNzYWNodXNldHRzIEluc3RpdHV0ZSBvZiBUZWNobm9sb2d5IChNSVQpLEZyZWRlcmljayBKZWxlbmljaywxOTc2LTA0LTMwLENvbnRpbnVvdXMgc3BlZWNoIHJlY29nbml0aW9uIGJ5IHN0YXRpc3RpY2FsIG1ldGhvZHMsaHR0cHM6Ly9pZWVleHBsb3JlLmllZWUub3JnL2RvY3VtZW50LzE0NTQ0MjgsMTU5MS4wLCwsLCwsLCIxMjAwMCw4MDAiLCI4MDAgc2VudGVuY2VzLCBjb3VudGluZyAxNSB3b3JkcyBwZXIgc2VudGVuY2UgZ2l2ZXMgMTIwMDAgd29yZHMKIiJBbGwgdGhlIHJlc3VsdHMgZ2l2ZW4gYXJlIGZvciBhIHRyYWluaW5nIHNldCBvZiA4MDAgc2VudGVuY2VzIGFuZCBhIHRlc3Qgc2V0IG9mIDEwMCBzZW50ZW5jZXMiIiIsLCwsLENvbmZpZGVudCwiU3RhdGlzdGljYWwgbWV0aG9kcyB1c2VmdWwgaW4gYXV0b21hdGljIHJlY29nbml0aW9uIG9mIGNvbnRpbnVvdXMgc3BlZWNoIGFyZSBkZXNjcmliZWQuIFRoZXkgY29uY2VybiBtb2RlbGluZyBvZiBhIHNwZWFrZXIgYW5kIG9mIGFuIGFjb3VzdGljIHByb2Nlc3NvciwgZXh0cmFjdGlvbiBvZiB0aGUgbW9kZWxzJyBzdGF0aXN0aWNhbCBwYXJhbWV0ZXJzLCBhbmQgaHlwb3RoZXNpcyBzZWFyY2ggcHJvY2VkdXJlcyBhbmQgbGlrZWxpaG9vZCBjb21wdXRhdGlvbnMgb2YgbGluZ3Vpc3RpYyBkZWNvZGluZy4gRXhwZXJpbWVudGFsIHJlc3VsdHMgYXJlIHByZXNlbnRlZCB0aGF0IGluZGljYXRlIHRoZSBwb3dlciBvZiB0aGUgbWV0aG9kcy4iLCwsLFVuaXRlZCBTdGF0ZXMgb2YgQW1lcmljYSwsLCwsLDIwMjUtMTEtMjggMTE6NTM6NTkrMDA6MDAsLCwsLCxBY2FkZW1pYSwsLCwsLCwsLCwsLCwsLCwsLApDb2duaXRyb24sT3RoZXIsIk1pc2NlbGxhbmVvdXMgaW1hZ2UgYW5hbHlzaXMsSW1hZ2UgY2xhc3NpZmljYXRpb24iLEJpb2xvZ2ljYWwgQ3liZXJuZXRpY3MsS3VuaWhpa28gRnVrdXNoaW1hLDE5NzUtMDktMDEsQ29nbml0cm9uOiBhIHNlbGYtb3JnYW5pemluZyBtdWx0aWxheWVyZWQgbmV1cmFsIG5ldHdvcmssaHR0cHM6Ly9saW5rLnNwcmluZ2VyLmNvbS9hcnRpY2xlLzEwLjEwMDclMkZCRjAwMzQyNjMzLDc5MS4wLEhpc3RvcmljYWwgc2lnbmlmaWNhbmNlLFByZWN1cnNvciBvZiB0aGUgTmVvY29nbml0cm9uLDIxNjAwLjAsIjQgbGF5ZXJzLCAyODggbmV1cm9ucyBwZXIgbGF5ZXIsIHdlaWdodHMgY29ubmVjdCBlYWNoIG5ldXJvbiB0byBvbmx5IDI1IG5ldXJvbnMgaW4gdGhlIHByZXZpb3VzIGxheWVyLgpPbmx5IDMgbGF5ZXJzIHdpdGggbGVhcm5hYmxlIHdlaWdodHMsIHRoZSBmaXJzdCBsYXllciBpcyBqdXN0IGFuIGlucHV0IHJlcHJlc2VudGF0aW9uIChzZWUgRmlnIDUpCjMqMjg4KjI1IHBhcmFtZXRlcnMiLDUxODQwMDAuMCwiTm8gcmVhbCBiYWNrd2FyZCBwYXNzIGFzIHdlaWdodHMgYXJlIHNwYXJzZWx5IHVwZGF0ZWQuIEFzc3VtaW5nIDIwJSBhZGRpdGlvbmFsIGNvbXB1dGUgZm9yIHRoZSB3ZWlnaHQgdXBkYXRlLgpUb3RhbCBjb21wdXRlIGVzdGltYXRlOiAxMDAqMiozKjI4OCoyNSoxLjIgPSA1MTg0MDAwCiIsNSw1IGV4YW1wbGVzIHByZXNlbnRlZCBmb3IgKGF0IGxlYXN0KSAyMCBjeWNsZXMgPSAxMDAgdHJhaW5pbmcgc3RlcHMsLCwsLENvbmZpZGVudCwsMjAuMCwsLEphcGFuLCwsLCwsMjAyNS0xMS0yOCAxMTo1Mzo1OSswMDowMCwsLCwsLEluZHVzdHJ5LCwsLCwsLCwsLCwsLE9wZXJhdGlvbiBjb3VudGluZywsLCwsClBpZWNld2lzZSBsaW5lYXIgbW9kZWwsVmlzaW9uLEltYWdlIGNsYXNzaWZpY2F0aW9uLFVuaXZlcnNpdHkgb2YgS2Fuc2FzLCJSLiBIYXJhbGljaywgSy4gU2hhbm11Z2FtLCBJLiBEaW5zdGVpbiIsMTk3My0xMS0wMSxUZXh0dXJhbCBGZWF0dXJlcyBmb3IgSW1hZ2UgQ2xhc3NpZmljYXRpb24saHR0cHM6Ly9pZWVleHBsb3JlLmllZWUub3JnL2RvY3VtZW50LzQzMDkzMTQsLCJIaXN0b3JpY2FsIHNpZ25pZmljYW5jZSxIaWdobHkgY2l0ZWQiLCwzNTcuMCwiMTYgaW5wdXQgZmVhdHVyZXMgKyBiaWFzID0gMTcgaW5wdXQgZmVhdHVyZXMKNyo2LzIgPSAyMSBIeXBlcnBsYW5lcwoxNyoyMSA9IDM1NyBwYXJhbWV0ZXJzCiIiRm9yIHRoZSBtdWx0aWNhdGVnb3J5IHByb2JsZW0gaW52b2x2aW5nIE5SIGNhdGVnb3JpZXMsIGEgdG90YWwgb2YgTlIoTlIgLSAxKS8yIGh5cGVycGxhbmVzIGFyZSB1c2VkIHRvIHBhcnRpdGlvbiB0aGUgcGF0dGVybiBzcGFjZS4iIgoiIlRoZSBpbnB1dCB2YXJpYWJsZXMgdG8gdGhlIGNsYXNzaWZpZXIgY29uc2lzdGVkIG9mIHRoZSBtZWFuIHZhcmlhbmNlIG9mIHRoZSBmb3VyIHRleHR1cmFsIGZlYXR1cmVzIChmMSxmMixmMywgYW5kZmcgb2J0YWluZWQgZnJvbSB0aGUgZGlzdGFuY2UgMSBncmF5LXRvbmUgc3BhdGlhbC1kZXBlbmRlbmNlIG1hdHJpY2VzKSBhbmQgZWlnaHQgc3BlY3RyYWwgZmVhdHVyZXMgKGNvbXByaXNlZCBvZiB0aGUgbWVhbiB2YXJpYW5jZSBvZiB0aGUgaW1hZ2UgZ3JheS10b25lIHZhbHVlcykgaW4gZWFjaCBvZiB0aGUgZm91ciBzcGVjdHJhbCBiYW5kcyIiCiIsLCwzMTQsIiIiTnVtYmVyIG9mIHRyYWluaW5nIHNhbXBsZXMgPSAzMTQ7IiIiLCwsLCxDb25maWRlbnQsIlRleHR1cmUgaXMgb25lIG9mIHRoZSBpbXBvcnRhbnQgY2hhcmFjdGVyaXN0aWNzIHVzZWQgaW4gaWRlbnRpZnlpbmcgb2JqZWN0cyBvciByZWdpb25zIG9mIGludGVyZXN0IGluIGFuIGltYWdlLCB3aGV0aGVyIHRoZSBpbWFnZSBiZSBhIHBob3RvbWljcm9ncmFwaCwgYW4gYWVyaWFsIHBob3RvZ3JhcGgsIG9yIGEgc2F0ZWxsaXRlIGltYWdlLiBUaGlzIHBhcGVyIGRlc2NyaWJlcyBzb21lIGVhc2lseSBjb21wdXRhYmxlIHRleHR1cmFsIGZlYXR1cmVzIGJhc2VkIG9uIGdyYXktdG9uZSBzcGF0aWFsIGRlcGVuZGFuY2llcywgYW5kIGlsbHVzdHJhdGVzIHRoZWlyIGFwcGxpY2F0aW9uIGluIGNhdGVnb3J5LWlkZW50aWZpY2F0aW9uIHRhc2tzIG9mIHRocmVlIGRpZmZlcmVudCBraW5kcyBvZiBpbWFnZSBkYXRhOiBwaG90b21pY3JvZ3JhcGhzIG9mIGZpdmUga2luZHMgb2Ygc2FuZHN0b25lcywgMToyMCAwMDAgcGFuY2hyb21hdGljIGFlcmlhbCBwaG90b2dyYXBocyBvZiBlaWdodCBsYW5kLXVzZSBjYXRlZ29yaWVzLCBhbmQgRWFydGggUmVzb3VyY2VzIFRlY2hub2xvZ3kgU2F0ZWxsaXRlIChFUlRTKSBtdWx0aXNwZWNpYWwgaW1hZ2VyeSBjb250YWluaW5nIHNldmVuIGxhbmQtdXNlIGNhdGVnb3JpZXMuIFdlIHVzZSB0d28ga2luZHMgb2YgZGVjaXNpb24gcnVsZXM6IG9uZSBmb3Igd2hpY2ggdGhlIGRlY2lzaW9uIHJlZ2lvbnMgYXJlIGNvbnZleCBwb2x5aGVkcmEgKGEgcGllY2V3aXNlIGxpbmVhciBkZWNpc2lvbiBydWxlKSwgYW5kIG9uZSBmb3Igd2hpY2ggdGhlIGRlY2lzaW9uIHJlZ2lvbnMgYXJlIHJlY3Rhbmd1bGFyIHBhcmFsbGVscGlwZWRzIChhIG1pbi1tYXggZGVjaXNpb24gcnVsZSkuIEluIGVhY2ggZXhwZXJpbWVudCB0aGUgZGF0YSBzZXQgd2FzIGRpdmlkZWQgaW50byB0d28gcGFydHMsIGEgdHJhaW5pbmcgc2V0IGFuZCBhIHRlc3Qgc2V0LiBUZXN0IHNldCBpZGVudGlmaWNhdGlvbiBhY2N1cmFjeSBpcyA4OSBwZXJjZW50IGZvciB0aGUgcGhvdG9taWNyb2dyYXBocywgODIgcGVyY2VudCBmb3IgdGhlIGFlcmlhbCBwaG90b2dyYXBoaWMgaW1hZ2VyeSwgYW5kIDgzIHBlcmNlbnQgZm9yIHRoZSBzYXRlbGxpdGUgaW1hZ2VyeS4gVGhlc2UgcmVzdWx0cyBpbmRpY2F0ZSB0aGF0IHRoZSBlYXNpbHkgY29tcHV0YWJsZSB0ZXh0dXJhbCBmZWF0dXJlcyBwcm9iYWJseSBoYXZlIGEgZ2VuZXJhbCBhcHBsaWNhYmlsaXR5IGZvciBhIHdpZGUgdmFyaWV0eSBvZiBpbWFnZS1jbGFzc2lmaWNhdGlvbiBhcHBsaWNhdGlvbnMuIiwsLCxVbml0ZWQgU3RhdGVzIG9mIEFtZXJpY2EsLCwsLCwyMDI1LTExLTI4IDExOjUzOjU5KzAwOjAwLCwsLCwsQWNhZGVtaWEsLCwsLCwsLCwsLCwsLCwsLCwKUHVuaXNoL1Jld2FyZCxHYW1lcyxCbGFja2phY2ssSUVFRSwiV2lkcm93LCBHdXB0YSwgYW5kIE1haXRyYSIsMTk3My0wOS0wMSxQdW5pc2gvUmV3YXJkOiBMZWFybmluZyB3aXRoIGEgQ3JpdGljIGluIEFkYXB0aXZlIFRocmVzaG9sZCBTeXN0ZW1zLGh0dHBzOi8vaWVlZXhwbG9yZS5pZWVlLm9yZy9kb2N1bWVudC80MzA5MjcyLDM5Ny4wLCwsMjEuMCwiRmlnLiAxIHNob3dzIHRoYXQgdGhlcmUgaXMgYSBiaWFzIHRlcm0sIHdoaWxlIEZpZy4gNSBzaG93cyB0aGF0IHRoZSBpbnB1dCBpcyBhIHNlcXVlbmNlIG9mIDIwIGJpdHMsIGNvcnJlc3BvbmRpbmcgdG8gMjAgd2VpZ2h0cy4gU28gdGhlIHRvdGFsIG51bWJlciBvZiBwYXJhbWV0ZXJzIGlzIDIxLiIsLCwsPz8/IFNlZW1pbmdseSBubyBpbmZvLCwsLCwsLCwsLE11bHRpbmF0aW9uYWwsLCwsLCwyMDI1LTExLTI4IDExOjUzOjU5KzAwOjAwLCwsLCwsSW5kdXN0cnksLCwsLCwsLCwsLCwsLCwsLCwKU2VsZi1Pcmdhbml6aW5nIE5ldHMgb2YgVGhyZXNob2xkIEVsZW1lbnRzLE90aGVyLFNlcXVlbmNlIG1lbW9yaXphdGlvbixVbml2ZXJzaXR5IG9mIFRva3lvLFNodW4taWNoaSBBbWFyaSwxOTcyLTExLTMwLExlYXJuaW5nIFBh</x:v>
      </x:c>
    </x:row>
    <x:row r="314" ht="18" customHeight="1">
      <x:c r="A314" s="17" t="n">
        <x:v>309</x:v>
      </x:c>
      <x:c r="B314" s="17" t="n">
        <x:v>310</x:v>
      </x:c>
      <x:c r="C314" s="160" t="str">
        <x:v>dHRlcm5zIGFuZCBQYXR0ZXJuIFNlcXVlbmNlcyBieSBTZWxmLU9yZ2FuaXppbmcgTmV0cyBvZiBUaHJlc2hvbGQgRWxlbWVudHMsImh0dHBzOi8vaWVlZXhwbG9yZS5pZWVlLm9yZy9kb2N1bWVudC8xNjcyMDcwLwoKaHR0cHM6Ly9wZW9wbGUuaWRzaWEuY2gvfmp1ZXJnZW4vYW1hcmkxOTcyaG9wZmllbGQucGRmIiwsLCwsLCwsLCwsLCwsVW5rbm93biwiVmFyaW91cyBpbmZvcm1hdGlvbi1wcm9jZXNzaW5nIGNhcGFiaWxpdGllcyBvZiBzZWxmLW9yZ2FuaXppbmcgbmV0cyBvZiB0aHJlc2hvbGQgZWxlbWVudHMgYXJlIHN0dWRpZWQuIEEgc2VsZi1vcmdhbml6aW5nIG5ldCwgbGVhcm5pbmcgZnJvbSBwYXR0ZXJucyBvciBwYXR0ZXJuIHNlcXVlbmNlcyBnaXZlbiBmcm9tIG91dHNpZGUgYXMgc3RpbXVsaSwgIiJyZW1lbWJlcnMiIiBzb21lIG9mIHRoZW0gYXMgc3RhYmxlIGVxdWlsaWJyaXVtIHN0YXRlcyBvciBzdGF0ZS10cmFuc2l0aW9uIHNlcXVlbmNlcyBvZiB0aGUgbmV0LiBBIGNvbmRpdGlvbiB3aGVyZSBtYW55IHBhdHRlcm5zIGFuZCBwYXR0ZXJuIHNlcXVlbmNlcyBhcmUgcmVtZW1iZXJlZCBpbiBhIG5ldCBhdCB0aGUgc2FtZSB0aW1lIGlzIHNob3duLiBUaGUgc3RhYmlsaXR5IGRlZ3JlZSBvZiB0aGVpciByZW1lbWJyYW5jZSBhbmQgcmVjYWxsaW5nIHVuZGVyIG5vaXNlIGRpc3R1cmJhbmNlcyBpcyBpbnZlc3RpZ2F0ZWQgdGhlb3JldGljYWxseS4gRm9yIHRoaXMgcHVycG9zZSwgdGhlIHN0YWJpbGl0eSBvZiBzdGF0ZSB0cmFuc2l0aW9uIGluIGFuIGF1dG9ub21vdXMgbG9naWNhbCBuZXQgb2YgdGhyZXNob2xkIGVsZW1lbnRzIGlzIHN0dWRpZWQgYnkgdGhlIHVzZSBvZiBjaGFyYWN0ZXJpc3RpY3Mgb2YgdGhyZXNob2xkIGVsZW1lbnRzLiIsLCxVbnJlbGVhc2VkLEphcGFuLCwsLCwsMjAyNS0xMS0yOCAxMTo1Mzo1OSswMDowMCwsLCwsLEFjYWRlbWlhLCwsLCxVbnJlbGVhc2VkLCwsLCwsLCwsLCwsLE5vCkdyYXBoLWJhc2VkIHN0cnVjdHVyYWwgcmVhc29uaW5nLFZpc2lvbixJbWFnZSBjbGFzc2lmaWNhdGlvbixNYXNzYWNodXNldHRzIEluc3RpdHV0ZSBvZiBUZWNobm9sb2d5IChNSVQpLFBhdHJpY2sgV2luc3RvbiwxOTcwLTA5LTAxLExlYXJuaW5nIFN0cnVjdHVyYWwgRGVmaW5pdGlvbnMgZnJvbSBFeGFtcGxlcyxodHRwczovL2RzcGFjZS5taXQuZWR1L2hhbmRsZS8xNzIxLjEvNjg4NCwxODA1LjAsLCwsLCwsLCwsLCwsVW5rbm93biwsLCwsVW5pdGVkIFN0YXRlcyBvZiBBbWVyaWNhLCwsLCwsMjAyNS0xMS0yOCAxMTo1Mzo1OSswMDowMCwsLCwsLEFjYWRlbWlhLCwsLCwsLCwsLCwsLCwsLCwsCkRlY2lzaW9uIHRyZWUgYWRhbGluZSxNZWRpY2luZSxNZWRpY2FsIGRpYWdub3NpcyxUb2t5byBNZWRpY2FsIGFuZCBEZW50YWwgVW5pdmVyc2l0eSwiVCBTYW5vLCBTIFRzdWNoaXlhLCBGIFN1enVraSIsMTk2OS0wNS0wMSxBIHVzZSBvZiBBZGFsaW5lIGFzIGFuIGF1dG9tYXRpYyBtZXRob2QgZm9yIGludGVycHJldGF0aW9uIG9mIHRoZSBlbGVjdHJvY2FyZGlvZ3JhbSBhbmQgdGhlIHZlY3RvcmNhcmRpb2dyYW0saHR0cHM6Ly9wdWJtZWQubmNiaS5ubG0ubmloLmdvdi81ODIwMzUzLywsSGlzdG9yaWNhbCBzaWduaWZpY2FuY2UsLDI0NTAuMCwiNSBhZGFsaW5lIHdlcmUgdHJhaW5lZCBvbiBiaW5hcnkgZGVjaXNpb25zIChwLiAxKQpFYWNoIGFkYWxpbmUgaGFkIHVwIHRvIDQ5MCBpbnB1dCB3ZWlnaHRzICjigJxtZXNoZXPigJ0pClRvdGFsIHBhcmFtZXRlcnMgPSA1KjQ5MD0yNDUwCiIsLCwsNDAgcG9zaXRpdmUgYW5kIG5lZ2F0aXZlIHRyYWluaW5nIGV4YW1wbGVzIChwLiAyKSwsLCwsQ29uZmlkZW50LCJBIGxlYXJuaW5nIG1hY2hpbmUiIiBhZGFsaW5lIG5ldXJvbiIiIHdhcyBlbXBsb3llZCBmb3IgYXV0b21hdGljIGRpYWdub3NpcyBvZiB0aGUgdmVjdG9yY2FyZGlvZ3JhbSBhbmQgdGhlIGVsZWN0cm9jYXJkaW9ncmFtLiBUaGUgZnJvbnRhbCBjaXJjbGUgYW5kIHRoZSBob3Jpem9udGFsIGNpcmNsZSB3ZXJlIGRpdmlkZWQgaW50byA0ODAgbWVzaGVzLiBUaGUgZmVhdHVyZXMgd2VyZSBleHByZXNzZWQgYnkgYSBiaW5hcnkgZGlnaXQsIHdoZXRoZXIgdGhlIHZlY3RvciBsb29wcyBwYXNzZWQgdGhyb3VnaCBlYWNoIG1lc2ggb3Igbm90LiBJbiBhIHBhcnQgb2YgdGhlIHRyaWFscywgNSBzZXRzIG9mIGJpbmFyeSBkaWdpdHMgd2VyZSBhcHBsaWVkIGluIGFkZGl0aW9uIHRvIFFSUyBkdXJhdGlvbiBhbmQgZGlyZWN0aW9uIG9mIGluc2NyaXB0aW9uIG9mIFFSUyBsb29wcyBhbmQgVCBsb29wcy4gSW4gdGhpcyB0cmlhbCBhIHRvdGFsIG9mIDQ5MCBtZXNoZXMgd2VyZSB1c2VkLiBWZWN0b3JjYXJkaW9ncmFtcyB3ZXJlIHRha2VuIGJ5IEZSQU5LJ1MgbWV0aG9kIGluIDIzNSBjYXNlcy4gU2V2ZXJhbCBtZXRob2RzIG9mIGFkYWxpbmUgdXNhZ2Ugd2VyZSB0cmllZC4gVGhlIGJlc3QgcmVzdWx0IHdhcyBvYnRhaW5lZCBzbyBmYXIgYnkgc3VjY2Vzc2l2ZSBkaWNob3RvbWllcyBiYXNlZCBvbiB0aGUgcHJpbmNpcGxlIG9mIHRoZSBsb2dpY2FsIGRlY2lzaW9uIHRyZWUuIEZpcnN0IHRoZSBub3JtYWwgcGF0dGVybnMgYW5kIHRoZSBhYm5vcm1hbCBwYXR0ZXJucyB3ZXJlIGRpdmlkZWQuIFRoZSBjb3JyZWN0IHJhdGlvIHdhcyA5Ni41JSB3aGVuIHRoZSA0OTAgbWVzaGVzIHdlcmUgZW1wbG95ZWQsIGNhc2VzIG9mIGFuIG91dHB1dCB2YWx1ZSB3aXRoaW7CsTEwIHVuaXRzIGJlaW5nIHJlZ2FyZGVkIGFzIHVuZGVjaWRlZC4gTmV4dCB0aGUgYWJub3JtYWwgY2FzZXMgd2VyZSBkaXZpZGVkIGludG8gdHdvIGdyb3VwcyBkZXBlbmRpbmcgb24gd2hldGhlciB0aGUgUVJTIGR1cmF0aW9uIHdhcyBtb3JlIHRoYW4gMC4xMiBzZWNvbmRzIG9yIGxlc3MuIFRoZSBncm91cCBvZiBjYXNlcyB3aXRoIGEgUVJTIGR1cmF0aW9uIG9mIGxlc3MgdGhhbiAwLjEyIHNlY29uZHMgd2FzIGRpdmlkZWQgaW50byByaWdodCB2ZW50cmljdWxhciBoeXBlcnRyb3BoeSBhbmQgb3RoZXJzLiBUaGUgY29ycmVjdCByYXRpbyB3YXMgOTguNiUuIFRoZSByZW1haW5pbmcgY2FzZXMgd2VyZSBkaXZpZGVkIGludG8gbGVmdCB2ZW50cmljdWxhciBoeXBlcnRyb3BoeSBhbmQgbXlvY2FyZGlhbCBpbmZhcmN0aW9uLCB0aGUgY29ycmVjdCByYXRpbyBiZWluZyA4OC44JS4gVGhlIGdyb3VwIG9mIGNhc2VzIHdpdGggYSBRUlMgZHVyYXRpb24gb2YgbW9yZSB0aGFuIDAuMTIgc2Vjb25kcyB3YXMgZWFzaWx5IGRpdmlkZWQgaW50byBjb21wbGV0ZSBsZWZ0IGFuZCByaWdodCBidW5kbGUgYnJhbmNoIGJsb2NrIGluIGFsbCBjYXNlcy4gSGVyZSB0aGUgbnVtYmVyIG9mIG1lc2hlcyBjb3VsZCBiZSBkZWNyZWFzZWQgdG8gNTkgbWVzaGVzIHdpdGhvdXQgY2hhbmdpbmcgdGhlIGFjY3VyYWN5IGFwcHJlY2lhYmx5LiBUaGlzIGF0dGVtcHQgc2hvd2VkIHRoYXQgdGhlIGFwcGxpY2F0aW9uIG9mIHRoZSBhZGFsaW5lIGZvciBhdXRvbWF0aWMgZGlhZ25vc2lzIG9mIHRoZSB2ZWN0b3JjYXJkaW9ncmFtIGFuZCB0aGUgZWxlY3Ryb2NhcmRpb2dyYW0gaXMgcHJvbWlzaW5nLiIsLCwsSmFwYW4sLCwsLCwyMDI1LTExLTI4IDExOjUzOjU5KzAwOjAwLCwsLCwsQWNhZGVtaWEsLCwsLCwsLCwsLCwsLCwsLCwKR0xFRSxHYW1lcyxUaWMgVGFjIFRvZSxVbml2ZXJzaXR5IG9mIEVkaW5idXJnaCxNaWNoaWUgYW5kIENoYW1iZXJzLDE5NjgtMDctMDEsQm94ZXM6IEFuIEV4cGVyaW1lbnQgaW4gQWRhcHRpdmUgQ29udHJvbCxodHRwczovL2NpdGVzZWVyeC5pc3QucHN1LmVkdS92aWV3ZG9jL3N1bW1hcnk/ZG9pPTEwLjEuMS40NzQuMjQzMCw1OTAuMCxIaXN0b3JpY2FsIHNpZ25pZmljYW5jZSwsLCwsLDYwMDAsLCwsLCxVbmtub3duLCwsLCxVbml0ZWQgS2luZ2RvbSBvZiBHcmVhdCBCcml0YWluIGFuZCBOb3J0aGVybiBJcmVsYW5kLCwsLCwsMjAyNS0xMS0yOCAxMTo1Mzo1OSswMDowMCwsLCwsLEFjYWRlbWlhLCwsLCwsLCwsLCwsLCwsLCwsCkJveGVzIChwb2xlKSxHYW1lcyxQb2xlIGJhbGFuY2luZyxVbml2ZXJzaXR5IG9mIEVkaW5idXJnaCxNaWNoaWUgYW5kIENoYW1iZXJzLDE5NjgtMDctMDEsQm94ZXM6IEFuIEV4cGVyaW1lbnQgaW4gQWRhcHRpdmUgQ29udHJvbCxodHRwczovL2NpdGVzZWVyeC5pc3QucHN1LmVkdS92aWV3ZG9jL3N1bW1hcnk/ZG9pPTEwLjEuMS40NzQuMjQzMCw1OTAuMCxIaXN0b3JpY2FsIHNpZ25pZmljYW5jZSwsLCwsLCwsLCwsLFVua25vd24sLCwsLFVuaXRlZCBLaW5nZG9tIG9mIEdyZWF0IEJyaXRhaW4gYW5kIE5vcnRoZXJuIElyZWxhbmQsLCwsLCwyMDI2LTAyLTExIDE5OjIzOjQ1KzAwOjAwLCwsLCwsQWNhZGVtaWEsLCwsLCwsLCwsLCwsLCwsLCwKU2FtdWVsIE5ldXJhbCBDaGVja2VycyBJSSxHYW1lcyxDaGVja2VycyxVbml2ZXJzaXR5IG9mIEdlbmV2YSwiUGFsbWllcmksIEcuIGFuZCBSLiBTYW5uYSIsMTk2Ny0xMS0wMSxTb21lIHN0dWRpZXMgaW4gbWFjaGluZSBsZWFybmluZyB1c2luZyB0aGUgZ2FtZSBvZiBjaGVja2Vycy4gUGFydCBJSSxodHRwczovL3d3dy5jcy52aXJnaW5pYS5lZHUvfmV2YW5zL2dyZWF0d29ya3Mvc2FtdWVsLnBkZiw3NDcuMCwsLDQwLjAsIiIiVGhlIHRvdGFsIG51bWJlciBvZiBwYXJhbWV0ZXJzIHVzZWQgYXQgYW55IG9uZSB0aW1lIGhhcyBiZWVuIHZhcmllZCBmcm9tIGEgdmVyeSBmZXcgdG8gYXMgbWFueSBhcyA0MCIiIiwsLCwsLCwsLCwsLCwsU3dpdHplcmxhbmQsLCwsLCwyMDI1LTExLTI4IDExOjUzOjU5KzAwOjAwLCwsLCwsQWNhZGVtaWEsLCwsLCwsLCwsLCwsLCwsLCwKTFRFIHNwZWFrZXIgdmVyaWZpY2F0aW9uIHN5c3RlbSxTcGVlY2gsU3BlZWNoIHJlY29nbml0aW9uIChBU1IpLElCTSxLLiBQLiBMaTsgSi4gRS4gRGFtbWFubjsgVy4gRC4gQ2hhcG1hbiwxOTY2LTExLTAxLCJFeHBlcmltZW50YWwgU3R1ZGllcyBpbiBTcGVha2VyIFZlcmlmaWNhdGlvbiwgVXNpbmcgYW4gQWRhcHRpdmUgU3lzdGVtIixodHRwczovL3B1YnMuYWlwLm9yZy9hc2EvamFzYS9hcnRpY2xlLWFic3RyYWN0LzQwLzUvOTY2Lzc1NDE4MC9FeHBlcmltZW50YWwtU3R1ZGllcy1pbi1TcGVha2VyLVZlcmlmaWNhdGlvbi1Vc2luZz9yZWRpcmVjdGVkRnJvbT1mdWxsdGV4dCwsSGlzdG9yaWNhbCBzaWduaWZpY2FuY2UsLDIwNjEuMCwiMiBjb25uZWN0ZWQgc3lzdGVtcywgMXN0IGxldmVsIExURSBhbmQgMm5kIGxldmVsIExURS4KMXN0IExldmVsOiAxODEwIHBhcmFtZXRlcnMgKCIiVGh1cywgZXZlcnkgMjAgbXNlYyBhZnRlciB0aGUgYmVnaW5uaW5nIG9mIHRoZSB1dHRlcmFuY2UsIHRoZSAxNSBmaWx0ZXIgYW1wbGl0dWRlcyB3ZXJlIGVhY2ggcmVwcmVzZW50ZWQgYnkgYSAxMi1iaXQgY29kZSwgcmVzdWx0aW5nIGluIGEgMTgwLWJpdCB0aW1lIHNhbXBsZSBvZiB0aGUgc3BlY3RydW0gZm9yIHRoYXQgaW50ZXJ2YWwuIEVhY2ggdGltZSBzYW1wbGUgd2FzIGZlZCB0byB0aGUgZmlyc3QtbGV2ZWwgTFRFJ3MsIHdoaWNoIHJlZHVjZWQgaXQgdG8gYSAxMC1iaXQgY29kZSIiKQoybmQgTGV2ZWw6IDI1MSBwYXJhbWV0ZXJzICgiIlRoaXMgcmVzdWx0ZWQgaW4gYSAyNTAtYml0IGlucHV0IHBhdHRlcm4gdG8gdGhlIHNlY29uZCBsZXZlbCBmb3IgdGhlIGZpcnN0IGhhbGYtc2Vjb25kIG9mIGVhY2ggdXR0ZXJhbmNlLiBFYWNoIDI1MC1iaXQgcGF0dGVybiB3YXMgdGhlbiBjbGFzc2lmaWVkIGJ5IHRoZSBMVEUgaW50byBvbmUgb2YgdHdvIGNsYXNzZXMiIikiLDEwNTkxNzA2MC4wLCIxc3QgYW5kIDJuZCBsZXZlbCBzeXN0ZW0gYXJlIHRyYWluZWQgc2VwYXJhdGVseSwgbXVsdGlwbGUgdmVyc2lvbnMgb2YgYm90aCBhcmUgdHJhaW5lZCwgSSBjaG9zZSB0aGUgbGFyZ2VzdCBjbGVhcmx5IGRlc2NyaWJlZCB0cmFpbmluZyBydW5zLgoKMXN0IGxldmVsIExURSBjb21wdXRlOiAyKjE4MTAqMjg3MDA9MTAzODk0MDAwPTEuMDRlOAoxc3QgbGV2ZWwgc3RlcHM6IDI4NzAwICgiIk9ubHkgMjg3IHNhbXBsZXMgd2VyZSBzZWxlY3RlZCB0byB0cmFpbiB0aGUgMTAgTFRFJ3MuIFRoZSBzYW1lIGFsZ29yaXRobSB3YXMgdXNlZCBhcyB0aGF0IHVzZWQgd2l0aCB0aGUgMTAwLWNsYXNzIGdhaW4uIFR3byBMVEUncwpjb252ZXJnZWQgYmVmb3JlIDEwMCB0cmFpbmluZyBwYXNzZXMuIiIpCgoybmQgbGV2ZWwgTFRFIGNvbXB1dGU6IDIqMjUxKjQwMzA9MjAyMzA2MD0yZTYKMm5kIGxldmVsIHN0ZXBzOiA0MDMwICgzMSBlcG9jaHMsIDEzMCB0cmFpbmluZyBleGFtcGxlcywgc2VlIFRhYmxlIDMpCgpUb3RhbCBjb21wdXRlOiAxMDM4OTQwMDArMjAyMzA2MD0xMDU5MTcwNjA9MS4wNmU4IChhc3N1bWluZyBubyBiYWNrd2FyZCBwYXNzIHNpbmNlIHRoZXkgZGlkbid0IHVzZSBiYWNrcHJvcGFnYXRpb24pCiIsNDE3LCJTcGxpdCBiZXR3ZWVuIGJvdGggc3lzdGVtcywgMjg3IGZvciAxc3QgbGV2ZWwsIDEzMCBmb3IgMm5kIGxldmVsLiIsLCwsLExpa2VseSwiVGhpcyBwYXBlciBkZXNjcmliZXMgYW4gaW52ZXN0aWdhdGlvbiBvZiB0aGUgY2FwYWJpbGl0eSBvZiBhIHR3b+KAkGxldmVsIGFkYXB0aXZlIGxpbmVhciB0aHJlc2hvbGQgZWxlbWVudCAoTFRFKSBzeXN0ZW0gdG8gcGVyZm9ybSBzcGVha2VyIGRpc2NyaW1pbmF0aW9ucy4gVGhlIHN0dWR5IGFsc28gaW5jbHVkZXMgYW4gaW52ZXN0aWdhdGlvbiBvZiBkaXNjcmltaW5hdGluZyBhIHNwZWFrZXIgZnJvbSBhbiB1bmtub3duIHBvcHVsYXRpb24uIFRoZSBwcm9ibGVtIGhhcyBiZWVuIGNvbmZpbmVkIHRvIHRoZSB2ZXJpZmljYXRpb24gb2YgYW4gdXR0ZXJhbmNlIGFzIHRoYXQgb2YgYW4gZXhwZWN0ZWQgaW5mb3JtYW50LiBUaGUgZW52aXJvbm1lbnQgb2YgdGhlIGV4cGVyaW1lbnRzIGlzIGRpc2N1c3NlZCwgYW5kIHRoZSBleHBlcmltZW50YWwgc3lzdGVtIGlzIGRlc2NyaWJlZC4gQXQgdGhlIGZpcnN0IGxldmVsIExURSwgZm91ciBkaWZmZXJlbnQga2luZHMgb2YgdHJhaW5pbmcgaGF2ZSBiZWVuIGRldmVsb3BlZCBmb3IgZWZmZWN0aXZlIHRyYW5zZm9ybWF0aW9uIGFuZCBkYXRhIHJlZHVjdGlvbi4gQXQgdGhlIHNlY29uZOKAkGxldmVsIExURSwgZGlmZmVyZW50IHRyYWluaW5nIGNvbmRpdGlvbnMgYW5kIGRpZmZlcmVudCBkZWNpc2lvbiBwcm9jZXNzZXMgYXJlIGludmVzdGlnYXRlZCBhbmQgZXZhbHVhdGVkLiBPdmVyIDkwJSBhY2N1cmFjeSBpcyBvYnRhaW5lZCBpbiBzZXBhcmF0aW5nIGEga25vd24gc3BlYWtlciBmcm9tIGltcG9zdG9ycy4iLDEzMS4wLCwsVW5pdGVkIFN0YXRlcyBvZiBBbWVyaWNhLCwsLCwsMjAyNS0xMS0yOCAxMTo1Mzo1OSswMDowMCwsLCwsLEluZHVzdHJ5LCwsLCwsLCwsLCxUcnVlLCxPcGVyYXRpb24gY291bnRpbmcsLCwsLApIZXVyaXN0aWMgUmVpbmZvcmNlbWVudCBMZWFybmluZyxSb2JvdGljcyxTeXN0ZW0gY29udHJvbCxQdXJkdWUgVW5pdmVyc2l0eSwiTS4gV2FsdHosIEsuIEZ1IiwxOTY1LTEwLTAxLEEgaGV1cmlzdGljIGFwcHJvYWNoIHRvIHJlaW5mb3JjZW1lbnQgbGVhcm5pbmcgY29udHJvbCBzeXN0ZW1zLGh0dHBzOi8vaWVlZXhwbG9yZS5pZWVlLm9yZy9kb2N1bWVudC8xMDk4MTkzLCwiSGlzdG9yaWNhbCBzaWduaWZpY2FuY2UsSGlnaGx5IGNpdGVkIiwsLCwxMDgwMDAwLjAsIkZpZ3VyZSAxMCBzaG93cyB0aGVpciBsYXJnZXN0IHN5c3RlbSBpcyB0cmFpbmVkIGZvciAzaCBhbmQgd2FzIHRyYWluZWQgb24gYW4gYW5hbG9nIElCTSAxNjIwIHRoYXQgd2FzIHNpbXVsYXRlZCBvbiBhIGRpZ2l0YWwgSUJNIDE3MTAuCk5vcmRoYXVzLCAyMDA3IGxpc3RzIHRoZSBJQk0gMTYyMCBhdCAyMDAgbXVsdGlwbGljYXRpb25zIHBlciBzZWNvbmQgYW5kIGRvZXNu4oCZdCBjb250YWluIHRoZSAxNzEwCkZsb3BzIGVzdGltYXRlOiAwLjUgKiAzICogNjAgKiA2MCAqIDIwMCA9IDEwODAwMDAgPSAxLjA4ZTYKQXNzdW1lZCB1dGlsaXphdGlvbiBvZiAwLjUKIiwsLDMuMCxGaWd1cmUgMTAsLCxTcGVjdWxhdGl2ZSxUaGlzIHBhcGVyIGRlc2NyaWJlcyBhIGxlYXJuaW5nIGNvbnRyb2wgc3lzdGVtIHVzaW5nIGEgcmVpbmZvcmNlbWVudCB0ZWNobmlxdWUuIFRoZSBjb250cm9sbGVyIGlzIGNhcGFibGUgb2YgY29udHJvbGxpbmcgYSBwbGFudCB0aGF0IG1heSBiZSBub25saW5lYXIgYW5kIG5vbnN0YXRpb25hcnkuIFRoZSBvbmx5IGEgcHJpb3JpIGluZm9ybWF0aW9uIHJlcXVpcmVkIGJ5IHRoZSBjb250cm9sbGVyIGlzIHRoZSBvcmRlciBvZiB0aGUgcGxhbnQuIFRoZSBhcHByb2FjaCBpcyB0byBkZXNpZ24gYSBjb250cm9sbGVyIHdoaWNoIHBhcnRpdGlvbnMgdGhlIGNvbnRyb2wgbWVhc3VyZW1lbnQgc3BhY2UgaW50byBzZXRzIGNhbGxlZCBjb250cm9sIHNpdHVhdGlvbnMgYW5kIHRoZW4gbGVhcm5zIHRoZSBiZXN0IGNvbnRyb2wgY2hvaWNlIGZvciBlYWNoIGNvbnRyb2wgc2l0dWF0aW9uLiBUaGUgY29udHJvbCBtZWFzdXJlbWVudHMgYXJlIHRob3NlIGluZGljYXRpbmcgdGhlIHN0YXRlIG9mIHRoZSBwbGFudCBhbmQgZW52aXJvbm1lbnQuIFRoZSBsZWFybmluZyBpcyBhY2NvbXBsaXNoZWQgYnkgcmVpbmZvcmNlbWVudCBvZiB0aGUgcHJvYmFiaWxpdHkgb2YgY2hvb3NpbmcgYSBwYXJ0aWN1bGFyIGNvbnRyb2wgY2hvaWNlIGZvciBhIGdpdmVuIGNvbnRyb2wgc2l0dWF0aW9uLiBUaGUgc3lzdGVtIHdhcyBzdGltdWxhdGVkIG9uIGFuIElCTSAxNzEwLUdFREEgaHlicmlkIGNvbXB1dGVyIGZhY2lsaXR5LiBFeHBlcmltZW50YWwgcmVzdWx0cyBvYnRhaW5lZCBmcm9tIHRoZSBzaW11bGF0aW9uIGFyZSBwcmVzZW50ZWQuLCwsLFVuaXRlZCBTdGF0ZXMgb2YgQW1lcmljYSwsLCwsLDIwMjUtMTEtMjggMTE6NTM6NTkrMDA6MDAsLCwsLCxBY2FkZW1pYSwsLCwsLCwsLCwsLCxIYXJkd2FyZSwsLCwsCk1FTkFDRSxHYW1lcyxUaWMgVGFjIFRvZSxVbml2ZXJzaXR5IG9mIEVkaW5idXJnaCxEb25hbGQgTWljaGllLDE5NjMtMTEtMDEsRXhwZXJpbWVudHMgb24gdGhlIE1lY2hhbml6YXRpb24gb2YgR2FtZS1MZWFybmluZyBQYXJ0IEkuIENoYXJhY3Rlcml6YXRpb24gb2YgdGhlIE1vZGVsIGFuZCBpdHMgcGFyYW1ldGVycyxodHRwczovL2FjYWRlbWljLm91cC5jb20vY29tam5sL2FydGljbGUvNi8zLzIzMi8zNjAwNzcsNDYuMCwsLCwsLCwsLCwsLCxVbmtub3duLCwsLCxVbml0ZWQgS2luZ2RvbSBvZiBHcmVhdCBCcml0YWluIGFuZCBOb3J0aGVybiBJcmVsYW5kLCwsLCwsMjAyNS0xMS0yOCAxMTo1Mzo1OSswMDowMCwsLCwsLEFjYWRlbWlhLCwsLCwsLCwsLCwsLCwsLCwsClNUZUxMQSxSb2JvdGljcyxSb2JvdGljIG1hbmlwdWxhdGlvbixVbml2ZXJzaXR5IG9mIENhbnRlcmJ1cnksSi5ILiBBbmRyZWFlIGFuZCBQZXRlciBMLiBKb3ljZSwxOTYzLTA2LTAxLFNUZUxMQTogQSBTY2hlbWUgZm9yIGEgTGVhcm5pbmcgTWFjaGluZSxodHRwczovL3d3dy5zY2llbmNlZGlyZWN0LmNvbS9zY2llbmNlL2FydGljbGUvcGlpL1MxNDc0NjY3MDE3Njk2ODI0P3ZpYSUzRGlodWIsMzQuMCwsLCwsLCwsLCwsLCxVbmtub3duLCwsLCxOZXcgWmVhbGFuZCwsLCwsLDIwMjUtMTEtMjggMTE6NTM6NTkrMDA6MDAsLCwsLCxBY2FkZW1pYSwsLCwsLCwsLCwsLCwsLCwsLApQcmludCBSZWNvZ25pdGlvbiBMb2dpYyxWaXNpb24sQ2hhcmFjdGVyIHJlY29nbml0aW9uIChPQ1IpLElCTSwiTC4gS2FtZW50c2t5LCBDaGFvLU5pbmcgTGl1IiwxOTYzLTAxLTAxLENvbXB1dGVyLUF1dG9tYXRlZCBEZXNpZ24gb2YgTXVsdGlmb250IFByaW50IFJlY29nbml0aW9uIExvZ2ljLGh0dHBzOi8vaWVlZXhwbG9yZS5pZWVlLm9yZy9kb2N1bWVudC81MzkyMzMxLCxIaXN0b3JpY2FsIHNpZ25pZmljYW5jZSwsLCwyMjUwMDAwMC4wLCIwLjUqMi41KjYwKjYwKjUwMDAgPSAyMjUwMDAwMCA9IDIuMjVlNwpBc3N1bWVkIHV0aWxpemF0aW9uIG9mIDAuNQpUcmFpbmVkIGZvciAyLTNoIG9uIGFuIElCTSA3MDkwIChmcm9tIEludHJvZHVjdGlvbikKRXN0aW1hdGVkIElCTSA3MDkwIGF0IDUwMDAgRkxPUC9zIGJhc2VkIG9uIG11bHRpcGxpY2F0aW9ucyBwZXIgc2Vjb25kIChOb3JkaGF1cywgMjAwNykKTm90ZTogdGhlIE5vcmRoYXVzIGVzdGltYXRlIGlzIHZlcnkgZGlmZmVyZW50IGZyb20gV2lraXBlZGlhJ3MgZXN0aW1hdGUgb2YgMTAwMDAwIEZMT1Avcywgd2hpY2ggY2l0ZXMgYSBQb3dlclBvaW50IGFzIHNvdXJjZS4iLCwsMi41LDItM2ggKGZyb20gSW50cm9kdWN0aW9uKSwsLFNwZWN1bGF0aXZlLCJBIGNvbXB1dGVyIHByb2dyYW0gaGFzIGJlZW4gd3JpdHRlbiB0byBkZXNpZ24gY2hhcmFjdGVyIHJlY29nbml0aW9uIGxvZ2ljIGJhc2VkIG9uIHRoZSBwcm9jZXNzaW5nIG9mIGRhdGEgc2FtcGxlcy4gVGhpcyBwcm9ncmFtIGNvbnNpc3RzIG9mIHR3byBzdWJyb3V0aW5lczogKDEpIHRvIHNlYXJjaCBmb3IgbG9naWMgY2lyY3VpdHMgaGF2aW5nIGNlcnRhaW4gY29uc3RyYWludHMgb24gaGFyZHdhcmUgZGVzaWduLCBhbmQgKDIpIHRvIGV2YWx1YXRlIHRoZXNlIGxvZ2ljcyBpbiB0ZXJtcyBvZiB0aGVpciBkaXNjcmltaW5hdGluZyBhYmlsaXR5IG92ZXIgc2FtcGxlcyBvZiB0aGUgY2hhcmFjdGVyIHNldCB0aGV5IGFyZSBleHBlY3RlZCB0byByZWNvZ25pemUuIEFuIGV4ZWN1dGl2ZSByb3V0aW5lIGlzIHVzZWQgdG8gYXBwbHkgdGhlc2Ugc3Vicm91dGluZXMgdG8gc2VsZWN0IGEgY29tcGxldGUgbG9naWMgd2l0aCBhIGdpdmVuIHBlcmZvcm1hbmNlIGFuZCBjb21wbGV4aXR5LiBUaGlzIGxvZ2ljIGNvbnNpc3RzIG9mIDM5IHRvIDk2IGFuZCBnYXRlcyBjb25uZWN0ZWQgdG8gYSBzaGlmdCByZWdpc3RlciBhbmQgYSB0YWJsZSBsb29rLXVwIG9yIHJlc2lzdGFuY2UgbmV0d29yayBjb21wYXJpc29uIHN5c3RlbS4iLCwsLFVuaXRlZCBTdGF0ZXMgb2YgQW1lcmljYSwsLCwsLDIwMjUtMTEtMjggMTE6NTM6NTkrMDA6MDAsLCwsLCxJbmR1c3RyeSwsLCwsLCwsLCwsVHJ1ZSwsSGFyZHdhcmUsLCwsLApNQURBTElORSBJLE90aGVyLCJUZXh0IGNsYXNzaWZpY2F0aW9uLEltYWdlIGNsYXNzaWZpY2F0aW9uIixTdGFuZm9yZCBVbml2ZXJzaXR5LFdpbGxpYW0gQ29tYnMgUmlkZ3dheSwxOTYyLTA3LTAxLEFuIGFkYXB0aXZlIGxvZ2ljIHN5c3RlbSB3aXRoIGdlbmVyYWxpemluZyBwcm9wZXJ0aWVzLGh0dHBzOi8vd3d3LnByb3F1ZXN0LmNvbS9vcGVudmlldy83ODk4MzE0ZGI1MGEyMThiNTgwNTJhYzkxZTNiZGUxZS8xPyw3NS4wLEhpc3RvcmljYWwgc2lnbmlmaWNhbmNlLCwsLCwsMjU2LCwsLCwsVW5rbm93biwsLCwsVW5pdGVkIFN0YXRlcyBvZiBBbWVyaWNhLCwsLCwsMjAyNS0xMS0yOCAxMTo1Mzo1OSswMDowMCwsLCwsLEFjYWRlbWlhLCwsLCwsLCwsLCwsLCwsLCwsCkxpbmVhciBEZWNpc2lvbiBGdW5jdGlvbnMsTWF0aGVtYXRpY3MsQmluYXJ5IGNsYXNzaWZpY2F0aW9uLEJlbGwgTGFib3JhdG9yaWVzLFcuIEhpZ2hsZXltYW4sMTk2Mi0wNi0wMSwiTGluZWFyIERlY2lzaW9uIEZ1bmN0aW9ucywgd2l0aCBBcHBsaWNhdGlvbiB0byBQYXR0ZXJuIFJlY29nbml0aW9uIixodHRwczovL2llZWV4cGxvcmUuaWVlZS5vcmcvZG9jdW1lbnQvNDA2Njg4Mj9kZW5pZWQ9LCwiSGlzdG9yaWNhbCBzaWduaWZpY2FuY2UsSGlnaGx5IGNpdGVkIiwsLCwxNTU5MjUwLjAsIjAuNSo0NSozNSoxOTgwID0gMTU1OTI1MCA9IDEuNTZlNgpUcmFpbmVkIHVzaW5nIElCTSBwdW5jaGVkIGNhcmRzLCBjb21wdXRhdGlvbiB0b29rIDQ1ICogMzVzIGZvciBhbGwgMTAgZGlnaXRzIChTZWN0aW9uIEVzdGltYXRpbmcgdGhlIExpbmVhciBEZWNpc2lvbiBGdW5jdGlvbikuCk11bHRpcGxpY2F0aW9ucyBwZXIgc2Vjb25kIGVzdGltYXRlIGJhc2VkIG9uIHB1YmxpY2F0aW9uIHllYXI6IDEuOThlMyAocmVncmVzc2lvbiBvbiBOb3JkaGF1cyBkYXRhKS4KQXNzdW1lZCB1dGlsaXphdGlvbiBvZiAwLjUiLDUwMCwiIiJGaWZ0eSBkaWZmZXJlbnQgcGVvcGxlIHdlcmUgYXNrZWQsIHJlc3VsdGluZyBpbiBhIHNhbXBsZSBzaXplIG9mIDUwIGZvciBlYWNoIG9mIHRoZSB0ZW4gcGF0dGVybiBjbGFzc2VzLiAiIiIsMC40Mzc1LCIiIkZvcnR5LWZpdmUgaHlwZXJwbGFuZXMgYXJlIHJlcXVpcmVkIGluIHRoZSBjb21wbGV0ZSBsaW5lYXIgZGVjaXNpb24gZnVuY3Rpb24iIgoiIkFib3V0IDM1IHNlY29uZHMsIG9uIHRoZSBhdmVyYWdlLCB3YXMgcmVxdWlyZWQgdG8gZGV0ZXJtaW5lIGEgaHlwZXJwbGFuZSwgZ2l2ZW4gYW4gaW5pdGlhbCBwb3NpdGlvbi4iIiIsLCxTcGVjdWxhdGl2ZSwiTWFueSBwYXR0ZXJuIHJlY29nbml0aW9uIG1hY2hpbmVzIG1heSBiZSBjb25zaWRlcmVkIHRvIGNvbnNpc3Qgb2YgdHdvIHByaW5jaXBhbCBwYXJ0cywgYSByZWNlcHRvciBhbmQgYSBjYXRlZ29yaXplci4gVGhlIHJlY2VwdG9yIG1ha2VzIGNlcnRhaW4gbWVhc3VyZW1lbnRzIG9uIHRoZSB1bmtub3duIHBhdHRlcm4gdG8gYmUgcmVjb2duaXplZDsgdGhlIGNhdGVnb3JpemVyIGRldGVybWluZXMgZnJvbSB0aGVzZSBtZWFzdXJlbWVudHMgdGhlIHBhcnRpY3VsYXIgYWxsb3dhYmxlIHBhdHRlcm4gY2xhc3MgdG8gd2hpY2ggdGhlIHVua25vd24gcGF0dGVybiBiZWxvbmdzLiBUaGlzIHBhcGVyIGlzIGNvbmNlcm5lZCB3aXRoIHRoZSBzdHVkeSBvZiBhIHBhcnRpY3VsYXIgY2xhc3Mgb2YgY2F0ZWdvcml6ZXJzLCB0aGUgbGluZWFyIGRlY2lzaW9uIGZ1bmN0aW9uLiBUaGUgb3B0aW11bSBsaW5lYXIgZGVjaXNpb24gZnVuY3Rpb24gaXMgdGhlIGJlc3QgbGluZWFyIGFwcHJveGltYXRpb24gdG8gdGhlIG9wdGltdW0gZGVjaXNpb24gZnVuY3Rpb24gaW4gdGhlIGZvbGxvd2luZyBzZW5zZTogMSkgIiJPcHRpbXVtIiIgaXMgdGFrZW4gdG8gbWVhbiBtaW5pbXVtIGxvc3MgKHdoaWNoIGluY2x1ZGVzIG1pbmltdW0gZXJyb3Igc3lzdGVtcykuIDIpICIiTGluZWFyIiIgaXMgdGFrZW4gdG8gbWVhbiB0aGF0IGVhY2ggcGFpciBvZiBwYXR0ZXJuIGNsYXNzZXMgaXMgc2VwYXJhdGVkIGJ5IG9uZSBhbmQgb25seSBvbmUgaHlwZXJwbGFuZSBpbiB0aGUgbWVhc3VyZW1lbnQgc3BhY2UuIFRoaXMgY2xhc3Mgb2YgY2F0ZWdvcml6ZXJzIGlzIG9mIHByYWN0aWNhbCBpbnRlcmVzdCBmb3IgdHdvIHJlYXNvbnM6IDEpIEl0IGNhbiBiZSBlbXBpcmljYWxseSBkZXNpZ25lZCB3aXRob3V0IG1ha2luZyBhbnkgYXNzdW1wdGlvbnMgd2hhdHNvZXZlciBhYm91dCBlaXRoZXIgdGhlIGRpc3RyaWJ1dGlvbiBvZiB0aGUgcmVjZXB0b3IgbWVhc3VyZW1lbnRzIG9yIHRoZSBhIHByaW9yaSBwcm9iYWJpbGl0aWVzIG9mIG9jY3VycmVuY2Ugb2YgdGhlIHBhdHRlcm4gY2xhc3NlcywgcHJvdmlkaW5nIGFuIGFwcHJvcHJpYXRlIHBhdHRlcm4gc291cmNlIGlzIGF2YWlsYWJsZS4gMikgSXRzIGltcGxlbWVudGF0aW9uIGlzIHF1aXRlIHNpbXBsZSBhbmQgaW5leHBlbnNpdmUuIFZhcmlvdXMgcHJvcGVydGllcyBvZiBsaW5lYXIgZGVjaXNpb24gZnVuY3Rpb25zIGFyZSBkaXNjdXNzZWQuIE9uZSBzdWNoIHByb3BlcnR5IGlzIHRoYXQgYSBsaW5lYXIgZGVjaXNpb24gZnVuY3Rpb24gaXMgZ3VhcmFudGVlZCB0byBwZXJmb3JtIGF0IGxlYXN0IGFzIHdlbGwgYXMgYSBtaW5pbXVtIGRpc3RhbmNlIGNhdGVnb3JpemVyLiBQcm9jZWR1cmVzIGFyZSB0aGVuIGRldmVsb3BlZCBmb3IgdGhlIGVzdGltYXRpb24gKG9yIGRlc2lnbikgb2YgdGhlIG9wdGltdW0gbGluZWFyIGRlY2lzaW9uIGZ1bmN0aW9uIGJhc2VkIHVwb24gYW4gYXBwcm9wcmlhdGUgc2FtcGxpbmcgZnJvbSB0aGUgcGF0dGVybiBjbGFzc2VzIHRvIGJlIGNhdGVnb3JpemVkLiIsLCwsVW5pdGVkIFN0YXRlcyBvZiBBbWVyaWNhLCwsLCwsMjAyNS0xMS0yOCAxMTo1Mzo1OSswMDowMCwsLCwsLEluZHVzdHJ5LCwsLCwsLCwsLCxUcnVlLCxIYXJkd2FyZSwsLCwsClBBUEEsT3RoZXIsQmluYXJ5IGNsYXNzaWZpY2F0aW9uLFVuaXZlcnNpdHkgb2YgR2Vub2EsIkEgR2FtYmEsIEwgR2FtYmVyaW5pLCBHIFBhbG1pZXJpLCBSIFNhbm5hIiwxOTYxLTA5LTAxLEZ1cnRoZXIgZXhwZXJpbWVudHMgd2l0aCBQQVBBLGh0dHBzOi8vd3d3LnNlbWFudGljc2Nob2xhci5vcmcvcGFwZXIvRnVydGhlci1leHBlcmltZW50cy13aXRoLVBBUEEtR2FtYmEtR2FtYmVyaW5pL2MzYTIwYjlhYTg2MDMzY2VjMjlmMDhlNjlmNGJjODFlOGIzMjlhZTIsMjQuMCwsLCwsLCwsLCwsLCxVbmtub3duLCwsLCxJdGFseSwsLCwsLDIwMjUtMTEtMjggMTE6NTM6NTkrMDA6MDAsLCwsLCxBY2FkZW1pYSwsLCwsLCwsLCwsLCwsLCwsLApBREFMSU5FLFZpc2lvbixQYXR0ZXJuIHJlY29nbml0aW9uLFN0YW5mb3JkIFVuaXZlcnNpdHksV2lkcm93IGFuZCBIb2ZmLDE5NjAtMDYtMzAsQWRhcHRpdmUgc3dpdGNoaW5nIGNpcmN1aXRzLGh0dHBzOi8vaXNsLnN0YW5mb3JkLmVkdS9+d2lkcm93L3BhcGVycy9jMTk2MGFkYXB0aXZlc3dpdGNoaW5nLnBkZiw2MzI5LjAsSGlnaGx5IGNpdGVkLCwxNy4wLCIiIlRoZSBtYWNoaW5lJ3MgdG90YWwgZXhwZXJpZW5jZSBpcyBzdG9yZWQgaW4gdGhlIHZhbHVlcyBvZiB0aGUgd2VpZ2h0cyBhMCwuLi4sYTE2IiIiLDY2MDAuMCwiIiJUaGUgbWV0aG9kIG9mIHNlYXJjaGluZyB0aGF0IGhhcyBwcm92ZW4gbW9zdCB1c2VmdWwgaXMgdGhlIG1ldGhvZCBvZiBzdGVlcGVzdCBkZXNjZW50IiIKCkFwcGFyZW50bHkgZWFjaCBwYXR0ZXJuIHdhcyBvbmx5IHNob3duIG9uY2UgdG8gdGhlIHN5c3RlbS4KClNvIHRoZSB0cmFpbmluZyBjb21wdXRlIGlzIChmb3J3YXJkIHBhc3MgY29tcHV0ZSkgKiAoMyBmb3IgYmFja3Byb3ApICogZGF0YXNldCBzaXplCgpUaGlzIGlzIGEgc2luZ2xlIGxheWVyIChhbmQgc2luZ2xlIG5ldXJvbikgd2hpY2ggZG9lcyBub3QgcmVxdWlyZSBncmFkaWVudHMgdy5yLnQuIGlucHV0cyAtIDE6MSBmb3J3YXJkLWJhY2t3YXJkIHJhdGlvCgoiLDEwMCwiIiJUaGUgYmVzdCBzeXN0ZW0sIGFycml2ZWQgYXQgYnkgc2xvdyBwcmVjaXNlIGFkYXB0YXRpb24gb24gdGhlIGZ1bGwgYm9keSBvZiAxMDAgbm9pc3kgcGF0dGVybnMsIHdhcyBhYmxlIHRvIGNsYXNzaWZ5IHRoZXNlIHBhdHRlcm5zIGFzIGRlc2lyZWQgZXhjZXB0IGZvciB0d2VsdmUgZXJyb3JzLiIiCgpodHRwczovL2lzbC5zdGFuZm9yZC5lZHUvfndpZHJvdy9wYXBlcnMvYzE5NjBhZGFwdGl2ZXN3aXRjaGluZy5wZGYiLCwsLCxDb25maWRlbnQsLCwsLFVuaXRlZCBTdGF0ZXMgb2YgQW1lcmljYSwsLCwsLDIwMjUtMTEtMjggMTE6NTM6NTkrMDA6MDAsLCwsLCxBY2FkZW1pYSwsLCwsLCwsLCwsVHJ1ZSwsT3BlcmF0aW9uIGNvdW50aW5nLCwsLCwKUGVyY2VwdHJvbiAoMTk2MCksVmlzaW9uLEltYWdlIGNsYXNzaWZpY2F0aW9uLENvcm5lbGwgQWVyb25hdXRpY2FsIExhYm9yYXRvcnksRnJhbmsgUm9zZW5ibGF0dCwxOTYwLTAzLTMwLFBlcmNlcHRyb24gU2ltdWxhdGlvbiBFeHBlcmltZW50cyxodHRwczovL3d3dy5zZW1hbnRpY3NjaG9sYXIub3JnL3BhcGVyL1BlcmNlcHRyb24tU2ltdWxhdGlvbi1FeHBlcmltZW50cy1Sb3NlbmJsYXR0L2FlNzZjZTFiYTI3YWMyOWFkZGNlNGFhYjkzYjkyN2U5YmM3ZjdjNjcsMzk0LjAsSGlzdG9yaWNhbCBzaWduaWZpY2FuY2UsLDEwMDAuMCwiIiIgVGhlIGZpcnN0IHByb2dyYW0gd2FzIGRlc2lnbmVkIHRvIGhhbmRsZQp1cCB0byAxMDAwIEEgdW5pdHMsIGFuZCBhIDcyIGJ5IDcyIHNlbnNvcnkgbW9zYWljLiBJdAp3YXMgZm91bmQgdGhhdCB0aGlzIGxhcmdlIHNlbnNvcnkgc3lzdGVtIHByZXNlbnRlZApzdGltdWxpIHdpdGggYSBmaW5lbmVzcyBvZiBncmFpbiBjb25zaWRlcmFibHkgYmV0dGVyIHRoYW4KdGhlIGxpbWl0cyBvZiBkaXNjcmltaW5hdGlvbiBvZiBhIHRob3VzYW5kLXVuaXQgcGVyY2VwLQp0cm9uLCBhbmQgYXQgdGhlIHNhbWUgdGltZSwgcmVxdWlyZWQgYW4gZXhjZXNzaXZlCmFtb3VudCBvZiB0aW1lIGZvciBzdGltdWx1cyB0cmFuc2Zvcm1hdGlvbnMsIHNpbmNlIGVhY2gKaWxsdW1pbmF0ZWQgcG9pbnQgaW4gdGhlIHN0aW11bHVzIG11c3QgYmUgdHJhbnNmb3JtZWQKaW5kaXZpZHVhbGx5IGludG8gaXRzIGltYWdlIHBvaW50LiIiIiw3MjAwMDAwMDAuMCwiNDAwMCAqIDEyMDAwICogMTUKZnJvbSB0aGUgdGV4dCAiIlRoaXMgcHJvZ3JhbSB1c2VzIHRoZSBJQk0gNzA0IGNvbXB1dGVyIHRvIHNpbXVsYXRlIHBlci1jZXB0dWFsIGxlYXJuaW5nLCByZWNvZ25pdGlvbiwgYW5kIHNwb250YW5lb3VzIGNsYXNzaWZpY2F0aW9uIG9mIHZpc3VhbCBzdGltdWxpIGluIHRoZSBwZXJjZXB0cm9uLCIiCmZyb20gaHR0cHM6Ly9lbi53aWtpcGVkaWEub3JnL3dpa2kvSUJNXzcwNCBUaGUgNzA0IGNhbiBleGVjdXRlIHVwIHRvIDEyLDAwMCBmbG9hdGluZy1wb2ludCBhZGRpdGlvbnMgcGVyIHNlY29uZC4KIiIgRm9yIHRoZSBmaXJzdCBzeXN0ZW0sIHRoZSBjb21wdXRpbmcgdGltZSBhdmVyYWdlZCBhYm91dCAxNSBzZWNvbmRzIHBlciBzdGltdWx1cyBjeWNsZSwgIiIKSW4gRmlnIDEwIHdlIHNlZSB1cCB0byA0MDAwIHN0aW11bGkiLDEwMCwiZnJvbSB0aGUgdGV4dCAiIlRoZSB0d28gbWFpbiBzaW11bGF0aW9uIHByb2dyYW1zIHRvdGFsIGFib3V0IDUwMDAgd29yZHMgZWFjaC4iIiIsLCwsLFNwZWN1bGF0aXZlLCJBbiBleHBlcmltZW50YWwgc2ltdWxhdGlvbiBwcm9ncmFtLCB3aGljaCBoYXMgYmVlbiBpbiBwcm9ncmVzcyBhdCB0aGUgQ29ybmVsbCBBZXJvbmF1dGljYWwgTGFib3JhdG9yeSBzaW5jZSAxOTU3LCBpcyBkZXNjcmliZWQuIFRoaXMgcHJvZ3JhbSB1c2VzIHRoZSBJQk0gNzA0IGNvbXB1dGVyIHRvIHNpbXVsYXRlIHBlcmNlcHR1YWwgbGVhcm5pbmcsIHJlY29nbml0aW9uLCBhbmQgc3BvbnRhbmVvdXMgY2xhc3NpZmljYXRpb24gb2YgdmlzdWFsIHN0aW11bGkgaW4gdGhlIHBlcmNlcHRyb24sIGEgdGhlb3JldGljYWwgYnJhaW4gbW9kZWwgd2hpY2ggaGFzIGJlZW4gZGVzY3JpYmVkIGVsc2V3aGVyZS4gVGhlIHBhcGVyIGluY2x1ZGVzIGEgYnJpZWYgcmV2aWV3IG9mIHRoZSBvcmdhbml6YXRpb24gb2Ygc2ltcGxlIHBlcmNlcHRyb25zLCBhbmQgdGhlb3JldGljYWxseSBwcmVkaWN0ZWQgcGVyZm9ybWFuY2UgY3VydmVzIGFyZSBjb21wYXJlZCB3aXRoIHRob3NlIG9idGFpbmVkIGZyb20gdGhlIHNpbXVsYXRpb24gcHJvZ3JhbXMsIGluIHNldmVyYWwgdHlwZXMgb2YgZXhwZXJpbWVudHMsIGRlc2lnbmVkIHRvIHN0dWR5ICIiZm9yY2VkIiIgYW5kICIic3BvbnRhbmVvdXMiIiBsZWFybmluZyBvZiBwYXR0ZXJuIGRpc2NyaW1pbmF0aW9ucy4iLCwsLFVuaXRlZCBTdGF0ZXMgb2YgQW1lcmljYSwsLCwsLDIwMjYtMDItMTEgMTk6MjY6MjcrMDA6MDAsLCwsLCxBY2FkZW1pYSwsLCwsLCwsLCwsVHJ1ZSwsSGFyZHdhcmUsLCwsLApQYXR0ZXJuIHJlY29nbml0aW9uIGFuZCByZWFkaW5nIGJ5IG1hY2hpbmUsVmlzaW9uLENoYXJhY3RlciByZWNvZ25pdGlvbiAoT0NSKSxTYW5kaWEgQ29ycG9yYXRpb24sIlcuIFcuIEJsZWRzb2UsIEkuIEJyb3duaW5nIiwxOTU5LTEyLTAxLFBhdHRlcm4gcmVjb2duaXRpb24gYW5kIHJlYWRpbmcgYnkgbWFjaGluZSxodHRwczovL2RsLmFjbS5vcmcvZG9pLzEwLjExNDUvMTQ2MDI5OS4xNDYwMzI2LDU4Ny4wLEhpc3RvcmljYWwgc2lnbmlmaWNhbmNlLCwyNjI1LjAsQSB0d28gYml0IHN0YXRlIGlzIHJlY29yZGVkIGZvciBlYWNoIG9mIHRoZSA3NSBjZWxsIHBhaXJzIGFuZCBlYWNoIG9mIHRoZSAyNSsxMCBjaGFyYWN0ZXJzIHJlY29nbml6ZWQuLCwsMTgwLCwsLCwsLCwsLCxVbml0ZWQgU3RhdGVzIG9mIEFtZXJpY2EsLCwsLCwyMDI1LTExLTI4IDExOjUzOjU5KzAwOjAwLCwsLCwsSW5kdXN0cnksLCwsLCwsLCwsLCwsLCwsLCwKU2FtdWVsIE5ldXJhbCBDaGVja2VycyxHYW1lcyxDaGVja2VycyxJQk0sQXJ0aHVyIEwuIFNhbXVlbCwxOTU5LTA3LTAxLFNvbWUgc3R1ZGllcyBpbiBtYWNoaW5lIGxlYXJuaW5nIHVzaW5nIHRoZSBnYW1lIG9mIGNoZWNrZXJzLGh0dHBzOi8vaWVlZXhwbG9yZS5pZWVlLm9yZy9hYnN0cmFjdC9kb2N1bWVudC81MzkyNTYwLDUwNjMuMCwiSGlnaGx5IGNpdGVkLEhpc3RvcmljYWwgc2lnbmlmaWNhbmNlIiwsMTYuMCwiIiJ3aXRoIDE2IHRlcm1zIGZvciBnZW5lcmFsaXphdGlvbiBsZWFybmluZyIiCgoiIk1lbnRpb24gaGFzIGJlZW4gbWFkZSBzZXZlcmFsIHRpbWVzIG9mIHRoZSBwcm9jZWR1cmUKZm9yIHJlcGxhY2luZyB0ZXJtcyBpbiB0aGUgc2NvcmluZyBwb2x5bm9taWFsLiBUaGUgcHJvZ3JhbSwgYXMgaXQgaXMgY3VycmVudGx5IHJ1bm5pbmcsIGNvbnRhaW5zIDM4IGRpZmZlcmVudAp0ZXJtcyAoaW4gYWRkaXRpb24gdG8gdGhlIHBpZWNlLWFkdmFudGFnZSB0ZXJtKSwgMTYgb2YKdGhlc2UgYmVpbmcgaW5jbHVkZWQgaW4gdGhlIHNjb3JpbmcgcG9seW5vbWlhbCBhdCBhbnlvbmUKdGltZSBhbmQgdGhlIHJlbWFpbmluZyAyMiBiZWluZyBrZXB0IGluIHJlc2VydmUuIiIiLDQyODQwMDAwMC4wLCIiIml0IGNhbiBsZWFybiB0byBkbyB0aGlzIGluIGEgcmVtYXJrYWJseSBzaG9ydCBwZXJpb2Qgb2YgdGltZSA4IG9yIDEwIGhvdXJzIG9mIG1hY2hpbmUtcGxheWluZyB0aW1lKSIiCgoiIlRoZSBhdmFpbGFiaWxpdHkgb2YgYSBsYXJnZXIgYW5kIGZhc3RlciBtYWNoaW5lICh0aGUgSUJNIDcwNCksIGNvdXBsZWQgd2l0aCBtYW55IGRldGFpbGVkIGNoYW5nZXMgaW4gdGhlIHByb2dyYW1taW5nIHByb2NlZHVyZSwgbGVhZHMgdG8gYSBmYWlybHkgaW50ZXJlc3RpbmcgZ2FtZSBiZWluZyBwbGF5ZWQsIGV2ZW4gd2l0aG91dCBhbnkgbGVhcm5pbmcuIiIKCiIiVGhlIFR5cGUgNzA0IGlzIHRoZSBmaXJzdCBsYXJnZS1zY2FsZSwgY29tbWVyY2lhbGx5IGF2YWlsYWJsZSBjb21wdXRlciB0byBlbXBsb3kgZnVsbHkgYXV0b21hdGljIGZsb2F0aW5nIHBvaW50IGFyaXRobWV0aWMgY29tbWFuZHMuIFsuLi5dLiBGbG9hdGluZyBwb2ludCBhZGRpdGlvbiBvciBzdWJ0cmFjdGlvbiBvcGVyYXRpb25zIHJlcXVpcmUgODQgbWljcm9zZWNvbmRzLiIiCgpzb3VyY2U6IGh0dHBzOi8vd3d3LmlibS5jb20vaWJtL2hpc3RvcnkvZXhoaWJpdHMvbWFpbmZyYW1lL21haW5mcmFtZV9QUDcwNC5odG1sCgoiIkFuIGlkZWEgb2YgdGhlIGxlYXJuaW5nIGFiaWxpdHkgb2YgdGhpcyBwcm9jZWR1cmUgY2FuIGJlIGdhaW5lZCBieSBhbmFseXppbmcgYW4gaW5pdGlhbCB0ZXN0IHNlcmllcyBvZiAyOCBnYW1lcyIiCgoiIkVhY2ggZ2FtZSBhdmVyYWdlZCA2OCBtb3ZlcyAoMzQgdG8gYSBzaWRlKSwgb2Ygd2hpY2ggYXBwcm94aW1hdGVseSAyMCBjYXVzZWQgY2hhbmdlcyB0byBiZSBtYWRlIGluIHRoZSBzY29yaW5nIHBvbHlub21pYWwuIiIKCjEwKjM2MDAqMTAwMDAwMC84ND00Mjg1NzE0MjgiLCwiQmFzZWQgb24gbnVtYmVyIG9mIGJvYXJkIHBvc2l0aW9ucwoKQXQgdGhlIHByZXNlbnQgdGltZSB0aGUgbWVtb3J5IHRhcGUgY29udGFpbnMgc29tZXRoaW5nIG92ZXIgNTMsMDAwIGJvYXJkIHBvc2l0aW9ucyAoYXZlcmFnaW5nIDMuOCB3b3JkIHNlYXJjaCkgd2hpY2ggaGF2ZSBiZWVuIHNlbGVjdGVkIGZyb20gYSBtdWNoIGxhcmdlcgpudW1iZXIgb2YgcG9zaXRpb25zIGJ5IG1lYW5zIG9mIHRoZSBjdWxsaW5nIHRlY2huaXF1ZXMKZGVzY3JpYmVkLiBXaGlsZSB0aGlzIGlzIHN0aWxsIGZhciBmcm9tIHRoZSBudW1iZXIgd2hpY2gKd291bGQgdGF4IHRoZSBsaXN0aW5nIGFuZCBzZWFyY2hpbmcgcHJvY2VkdXJlcyB1c2VkIGluCnRoZSBwcm9ncmFtLCByb3VnaCBlc3RpbWF0ZXMsIGJhc2VkIG9uIHRoZSBmcmVxdWVuY3kKd2l0aCB3aGljaCB0aGUgc2F2ZWQgYm9hcmRzIGFyZSB1dGlsaXplZCBkdXJpbmcgbm9ybWFsCnBsYXkgKHRoZXNlIGZpZ3VyZXMgYmVpbmcgdGFidWxhdGVkIGF1dG9tYXRpY2FsbHkpLCBpbmRpY2F0ZSB0aGF0IGEgbGlicmFyeSB0YXBlIGNvbnRhaW5pbmcgYXQgbGVhc3QgMjAgdGltZXMgdGhlCnByZXNlbnQgbnVtYmVyIG9mIGJvYXJkIHBvc2l0aW9ucyB3b3VsZCBiZSBuZWVkZWQgdG8KaW1wcm92ZSB0aGUgbWlkZ2FtZSBwbGF5IHNpZ25pZmljYW50bHkuIEF0IHRoZSBwcmVzZW50CnJhdGUgb2YgYWNxdWlzaXRpb24gb2YgbmV3IHBvc2l0aW9ucyB0aGlzIHdvdWxkIHJlcXVpcmUKYW4gaW5vcmRpbmF0ZSBhbW91bnQgb2YgcGxheSBhbmQsIGNvbnNlcXVlbnRseSwgb2YKbWFjaGluZSB0aW1lLiIsLCwsLExpa2VseSwsLCwsVW5pdGVkIFN0YXRlcyBvZiBBbWVyaWNhLCwsLCwsMjAyNi0wMS0wMSAxNDowMzoxNyswMDowMCwsLCwsLEluZHVzdHJ5LCwsLCwsLCwsLCxUcnVlLCwsLCwsLApQYW5kZW1vbml1bSAobW9yc2UpLExhbmd1YWdlLE1vcnNlIHRyYW5zbGF0aW9uLE1hc3NhY2h1c2V0dHMgSW5zdGl0dXRlIG9mIFRlY2hub2xvZ3kgKE1JVCksT0cgU2VsZnJpZGdlLDE5NTktMDItMDEsUGFuZGVtb25pdW06IEEgUGFyYWRpZ20gZm9yIExlYXJuaW5nLGh0dHBzOi8vYWl0b3BpY3Mub3JnL2RvYy9jbGFzc2ljczo1MDRFMUJBQy8sMTQ1My4wLCJIaWdobHkgY2l0ZWQsSGlzdG9yaWNhbCBzaWduaWZpY2FuY2UiLCwsIlRoZSBwYXBlciBtZW50aW9ucyAxMSBmdW5jdGlvbiB0eXBlcy4gVW5jbGVhciBob3cgbWFueSB0aW1lcyB0aGV5IGFyZSBjYWxsZWQgKG51bWJlciBvZiAiImRlbW9ucyIiIGluIHRoZWlyIFBhbmRlbW9uaXVtIGltcGxlbWVudGF0aW9uKS4iLDYwMDAwMDAwMC4wLCJUaGUgcGFwZXIgbWVudGlvbnMgdXNpbmcgYW4gSUJNIDcwNCwgd2hpY2ggY2FuIGV4ZWN1dGUgdXAgdG8gMTIsMDAwIGZsb2F0aW5nLXBvaW50IGFkZGl0aW9ucyBwZXIgc2Vjb25kIChodHRwczovL3dpa2lsZXNzLm9yZy93aWtpL0lCTV83MDQpLiBNeSBiZXN0IGd1ZXNzIGFzIHRvIGhvdyBsb25nIGl0IHJhbiBmb3IgcmFuZ2VzIGJldHdlZW4gMWggdG8gMiBkYXlzLCB3aGljaCB3aGVuIHBsdWdnZWQgaW50byBndWVzc3RpbWF0ZSAoaHR0cHM6Ly93d3cuZ2V0Z3Vlc3N0aW1hdGUuY29tL21vZGVscy8xOTYyNSksIGkuZS4sIHRha2luZyB0aGUgbG9nIG1lYW4sIGdpdmVzIGEgbWVhbiBlc3RpbWF0ZSBvZiA2MDBNIiwsPz8/IE1pZ2h0IG5lZWQgdG8gbWFrZSBhIGd1ZXNzdGltYXRlIGhlcmUuLCwsLCxTcGVjdWxhdGl2ZSwsLCwsVW5pdGVkIFN0YXRlcyBvZiBBbWVyaWNhLCwsLCwsMjAyNi0wMi0xMSAxOToyMzo0NSswMDowMCwsLCwsLEFjYWRlbWlhLCwsLCwsLCwsLCxUcnVlLCxIYXJkd2FyZSwsLCwsClBlcmNlcHRyb24gTWFyayBJLE90aGVyLEJpbmFyeSBjbGFzc2lmaWNhdGlvbiwiQ29ybmVsbCBBZXJvbmF1dGljYWwgTGFib3JhdG9yeSxDb3JuZWxsIFVuaXZlcnNpdHkiLEYgUm9zZW5ibGF0dCwxOTU3LTAxLTAxLFRoZSBQZXJjZXB0cm9u4oCUYSBwZXJjZWl2aW5nIGFuZCByZWNvZ25pemluZyBhdXRvbWF0b24saHR0cHM6Ly9ibG9ncy51bWFzcy5lZHUvYnJhaW4td2Fycy9maWxlcy8yMDE2LzAzL3Jvc2VuYmxhdHQtMTk1Ny5wZGYsMTYxMC4wLCJIaXN0b3JpY2FsIHNpZ25pZmljYW5jZSxIaWdobHkgY2l0ZWQiLEZpcnN0IG1vZGVybiBuZXVyYWwgbmV0d29yayAsMTAwMC4wLCIiIkZpZ3VyZSA0LjggSWxsdXN0cmF0aW9uIG9mIHRoZSBNYXJrIDEgcGVyY2VwdHJvbiBoYXJkd2FyZS4gVGhlIHBob3RvZ3JhcGggb24gdGhlIGxlZnQgc2hvd3MgaG93IHRoZSBpbnB1dHMgd2VyZSBvYnRhaW5lZCB1c2luZyBhIHNpbXBsZSBjYW1lcmEgc3lzdGVtIGluIHdoaWNoIGFuIGlucHV0IHNjZW5lLCBpbiB0aGlzIGNhc2UgYSBwcmludGVkIGNoYXJhY3Rlciwgd2FzIGlsbHVtaW5hdGVkIGJ5IHBvd2VyZnVsIGxpZ2h0cywgYW5kIGFuIGltYWdlIGZvY3Vzc2VkIG9udG8gYSAyMCDDlyAyMCBhcnJheSBvZiBj</x:v>
      </x:c>
    </x:row>
    <x:row r="315" ht="18" customHeight="1">
      <x:c r="A315" s="18" t="n">
        <x:v>310</x:v>
      </x:c>
      <x:c r="B315" s="18" t="n">
        <x:v>310</x:v>
      </x:c>
      <x:c r="C315" s="161" t="str">
        <x:v>YWRtaXVtIHN1bHBoaWRlIHBob3RvY2VsbHMsIGdpdmluZyBhIHByaW1pdGl2ZSA0MDAgcGl4ZWwgaW1hZ2UuIFRoZSBwZXJjZXB0cm9uIGFsc28gaGFkIGEgcGF0Y2ggYm9hcmQsIHNob3duIGluIHRoZSBtaWRkbGUgcGhvdG9ncmFwaCwgd2hpY2ggYWxsb3dlZCBkaWZmZXJlbnQgY29uZmlndXJhdGlvbnMgb2YgaW5wdXQgZmVhdHVyZXMgdG8gYmUgdHJpZWQuIE9mdGVuIHRoZXNlIHdlcmUgd2lyZWQgdXAgYXQgcmFuZG9tIHRvIGRlbW9uc3RyYXRlIHRoZSBhYmlsaXR5IG9mIHRoZSBwZXJjZXB0cm9uIHRvIGxlYXJuIHdpdGhvdXQgdGhlIG5lZWQgZm9yIHByZWNpc2Ugd2lyaW5nLCBpbiBjb250cmFzdCB0byBhIG1vZGVybiBkaWdpdGFsIGNvbXB1dGVyLiBUaGUgcGhvdG9ncmFwaCBvbiB0aGUgcmlnaHQgc2hvd3Mgb25lIG9mIHRoZSByYWNrcyBvZiBhZGFwdGl2ZSB3ZWlnaHRzLiBFYWNoIHdlaWdodCB3YXMgaW1wbGVtZW50ZWQgdXNpbmcgYSByb3RhcnkgdmFyaWFibGUgcmVzaXN0b3IsIGFsc28gY2FsbGVkIGEgcG90ZW50aW9tZXRlciwgZHJpdmVuIGJ5IGFuIGVsZWN0cmljIG1vdG9yIHRoZXJlYnkgYWxsb3dpbmcgdGhlIHZhbHVlIG9mIHRoZSB3ZWlnaHQgdG8gYmUgYWRqdXN0ZWQgYXV0b21hdGljYWxseSBieSB0aGUgbGVhcm5pbmcgYWxnb3JpdGhtLiIiCgpzb3VyY2U6IEJpc2hvcCwgQ2hyaXN0b3BoZXIgTS4gKDIwMDYpLiBQYXR0ZXJuIFJlY29nbml0aW9uIGFuZCBNYWNoaW5lIExlYXJuaW5nCgpUaGUgUGVyY2VwdHJvbiBoYWQgYSA0MDAtcGl4ZWwgdmlzdWFsIGlucHV0IGFuZCAxMDAwIG5ldXJvbnMgaW4gdGhlIGhpZGRlbiBsYXllci4gaHR0cHM6Ly90d2l0dGVyLmNvbS9EaWVnb0t1b25lbi9zdGF0dXMvMTEzMDM1MjIzMzIyMzI2MjIwOCIsNjk0ODk0LjkzNzczNjE4MTksIkV4dHJhY3RlZCBmcm9tIEFJIGFuZCBDb21wdXRlIChodHRwczovL29wZW5haS5jb20vYmxvZy9haS1hbmQtY29tcHV0ZS8pIGNoYXJ0cyBieSB1c2luZyBodHRwczovL2F1dG9tZXJpcy5pby9XZWJQbG90RGlnaXRpemVyLy4KCkFkZGl0aW9uYWwgZXhwZXJpbWVudCBkZXNjcmliZWQgaW4gaHR0cHM6Ly9iYWJlbC5oYXRoaXRydXN0Lm9yZy9jZ2kvcHQ/aWQ9Y29vLjMxOTI0MDA0NjU3OTczJnNlcT03MCAKLSA0MDAgaW5wdXQgKDIweDIwKSAtIDUxMiBoaWRkZW4gd2l0aCA0MCBmaXhlZCBjb25uZWN0aW9ucyBlYWNoIChub3QgbGVhcm5lZCkgLSAxIG91dHB1dCAobGVhcm5lZCkKUGFyYW1ldGVyczogNTEyKjE9NTEyCkZvcndhcmQgZmxvcDogNDEqNTEyPTIwOTkyCkZvcndhcmQgKyDigJxiYWNrd2FyZCBmbG9w4oCdOiA0Myo1MTI9MjIwMTYgKG9ubHkgbGFzdCBsYXllciB3YXMgYWRqdXN0ZWQpCjEwMCoyMjAxNj0yMjAxNjAwCiIsMTAwLCJBcHBlbmRpeCBJSSBkZXNjcmliZXMgYW4gZXhwZXJpbWVudCB3aXRoIDYgc3RpbXVsdXMgcGF0dGVybnMKCmh0dHBzOi8vYmFiZWwuaGF0aGl0cnVzdC5vcmcvY2dpL3B0P2lkPWNvby4zMTkyNDAwNDY1Nzk3MyZzZXE9NDcgZGVzY3JpYmVzIHNpbXVsYXRpb24gZXhwZXJpbWVudHMgd2l0aCAiIlgiIiBhbmQgIiJFIiIgcGF0dGVybnMgdXNpbmcgMTAwIHRvdGFsIHRyYWluaW5nIHN0aW11bGkiLCwsLCxMaWtlbHksLCwsLCJVbml0ZWQgU3RhdGVzIG9mIEFtZXJpY2EsVW5pdGVkIFN0YXRlcyBvZiBBbWVyaWNhIiwsLCwsLDIwMjUtMTEtMjggMTE6NTM6NTkrMDA6MDAsLCwsLCwiQWNhZGVtaWEsQWNhZGVtaWEiLCwsLCwsLCwsLCxUcnVlLCxUaGlyZC1wYXJ0eSBlc3RpbWF0aW9uLCwsLCwKU2VxdWVuY2UtYmFzZWQgcGF0dGVybiByZWNvZ25pdGlvbixWaXNpb24sQ2hhcmFjdGVyIHJlY29nbml0aW9uIChPQ1IpLE1hc3NhY2h1c2V0dHMgSW5zdGl0dXRlIG9mIFRlY2hub2xvZ3kgKE1JVCksTy4gRy4gU2VsZnJpZGdlLDE5NTUtMDMtMDEsUGF0dGVybiByZWNvZ25pdGlvbiBhbmQgbW9kZXJuIGNvbXB1dGVycyxodHRwczovL2RsLmFjbS5vcmcvZG9pLzEwLjExNDUvMTQ1NTI5Mi4xNDU1MzEwLDI5MC4wLEhpc3RvcmljYWwgc2lnbmlmaWNhbmNlLCwsLCwsLCwsLCwsVW5rbm93biwsLCwsVW5pdGVkIFN0YXRlcyBvZiBBbWVyaWNhLCwsLCwsMjAyNS0xMS0yOCAxMTo1Mzo1OSswMDowMCwsLCwsLEFjYWRlbWlhLCwsLCwsLCwsLCwsLCwsLCwsClNlbGYgT3JnYW5pemluZyBTeXN0ZW0sT3RoZXIsUGF0dGVybiByZWNvZ25pdGlvbixNYXNzYWNodXNldHRzIEluc3RpdHV0ZSBvZiBUZWNobm9sb2d5IChNSVQpLFcuIEEuIENsYXJrIGFuZCBCLiBHLiBGYXJsZXksMTk1NS0wMy0wMSxHZW5lcmFsaXphdGlvbiBvZiBwYXR0ZXJuIHJlY29nbml0aW9uIGluIGEgc2VsZi1vcmdhbml6aW5nIHN5c3RlbSxodHRwczovL2RsLmFjbS5vcmcvZG9pLzEwLjExNDUvMTQ1NTI5Mi4xNDU1MzA5LDkzLjAsSGlzdG9yaWNhbCBzaWduaWZpY2FuY2UsLDIyNS4wLEZpZ3VyZSA0IGNvbnRhaW5zIHRoZSBsZWFybnQgd2VpZ2h0IG1hdHJpeCwsLDIsIiIiIFRoZSBtb2RpZmllciB3YXMgdGhlbgpkaXNhYmxlZCBzbyB0aGF0IG5vIGZ1cnRoZXIgY2hhbmdlcyBpbiB0aGUgbmV0IGNvdWxkCm9jY3VyIGFuZCBhbGwgMjU2IHBvc3NpYmxlIGlucHV0IHBhdHRlcm5zIHdlcmUgdGhlbiBwcmVzZW50ZWQgaW4gdHVybi4iIgoKIiJGb3IgdGhlc2UgcHVycG9zZXMsIDE2LWVsZW1lbnQgbmV0cyAoOCBpbnB1dCBhbmQgOApvdXRwdXQpIHdlcmUgdXNlZCBiZWNhdXNlIGl0IHdhcyBkZXNpcmVkIHRvIGV4aGF1c3QgYWxsCnBvc3NpYmxlIGlucHV0IHBhdHRlcm5zLCBhbmQgd2Ugd2VyZSBsaW1pdGVkIHRvIGFib3V0CjJeOCBpbnB1dHMgYnkgYXZhaWxhYmxlIHRpbWUuICIiIiwsLCwsLCwsLCxVbml0ZWQgU3RhdGVzIG9mIEFtZXJpY2EsLCwsLCwyMDI1LTExLTI4IDExOjUzOjU5KzAwOjAwLCwsLCwsQWNhZGVtaWEsLCwsLCwsLCwsLCwsLCwsLCwKR2VuZXRpYyBhbGdvcml0aG0sIk1hdGhlbWF0aWNzLEJpb2xvZ3kiLE51bWVyaWNhbCBzaW11bGF0aW9uLEluc3RpdHV0ZSBmb3IgQWR2YW5jZWQgU3R1ZHksTkEgQmFycmljZWxsaSwxOTU0LTA3LTAyLE51bWVyaWNhbCB0ZXN0aW5nIG9mIGV2b2x1dGlvbiB0aGVvcmllcyxodHRwczovL2xpbmsuc3ByaW5nZXIuY29tL2FydGljbGUvMTAuMTAwNy9CRjAxNTU2NzcxLDI2Ni4wLEhpc3RvcmljYWwgc2lnbmlmaWNhbmNlLFBvc3NpYmx5IGZpcnN0IGNvbXB1dGVyIHNpbXVsYXRpb24gb2YgYSBnZW5ldGljIGV2b2x1dGlvbiBhbGdvcml0aG0sLCwsLCwsLCwsLFVua25vd24sLCwsLFVuaXRlZCBTdGF0ZXMgb2YgQW1lcmljYSwsLCwsLDIwMjUtMTEtMjggMTE6NTM6NTkrMDA6MDAsLCwsLCxBY2FkZW1pYSwsLCwsLCwsLCwsLCwsLCwsLApTTkFSQyxSb2JvdGljcyxNYXplIHNvbHZpbmcsSGFydmFyZCBVbml2ZXJzaXR5LE1hcnZpbiBNaW5za3ksMTk1Mi0wMS0wOCxBIE5ldXJhbC1BbmFsb2d1ZSBDYWxjdWxhdG9yIEJhc2VkIHVwb24gYSBQcm9iYWJpbGl0eSBNb2RlbCBvZiBSZWluZm9yY2VtZW50LGh0dHBzOi8vZW4ud2lraXBlZGlhLm9yZy93aWtpL1N0b2NoYXN0aWNfbmV1cmFsX2FuYWxvZ19yZWluZm9yY2VtZW50X2NhbGN1bGF0b3IsMzMuMCxIaXN0b3JpY2FsIHNpZ25pZmljYW5jZSwsNDAuMCwiVGhlIGxpbmsgYmVsb3cgc2VlbXMgdG8gc3VnZ2VzdCB0aGUgU05BUkMgaGFkIDQwIGNlbGxzLCBlYWNoIHdpdGggYSBkaWFsIHRoYXQgYWN0cyBhcyBhIGNvbmZpZ3VyYWJsZSB3ZWlnaHQuCgpodHRwczovL3d3dy53ZWJvZnN0b3JpZXMuY29tL3BsYXkvbWFydmluLm1pbnNreS8xMzciLCwsLCwsLCwsLCwsLCxVbml0ZWQgU3RhdGVzIG9mIEFtZXJpY2EsLCwsLCwyMDI1LTExLTI4IDExOjUzOjU5KzAwOjAwLCwsLCwsQWNhZGVtaWEsLCwsLCwsLCwsLCwsLCwsLCwKVGhlc2V1cyxSb2JvdGljcyxNYXplIHNvbHZpbmcsQmVsbCBMYWJvcmF0b3JpZXMsQ2xhdWRlIFNoYW5ub24sMTk1MC0wNy0wMixNaWdodHkgTW91c2UsaHR0cHM6Ly93d3cudGVjaG5vbG9neXJldmlldy5jb20vMjAxOC8xMi8xOS8xMzg1MDgvbWlnaHR5LW1vdXNlLywsSGlzdG9yaWNhbCBzaWduaWZpY2FuY2UsLDQwLjAsIlRoZSBsZWFybmVkIHBhcnQgaXMgdGhlIG1hemUgY29uZmlndXJhdGlvbi4gVGhlcmUgYXJlIDI1IHNxdWFyZXMgb2YgdGhlIG1hemUuIFRoZSAxNiBzcXVhcmVzIHRvIHRoZSBsZWZ0IHRvcCBjb3JuZXIgaGF2ZSBlYWNoIG9uZSBhZGphY2VudCBzcXVhcmUgZG93biBhbmQgb25lIGFkamFjZW50IHNxdWFyZSB1cCwgZm9yIGEgdG90YWwgb2YgMTYqMiB3YWxscy4gV2Ugb25seSBuZWVkIHRvIGNvdW50IHRoZSA4IHNwYXJlIHdhbGxzIGNvbm5lY3RpbmcgdGhlIHNxdWFyZXMgaW4gdGhlIHJpZ2h0IHNpZGUgYW5kIHRoZSBib3R0b20gc2lkZS4gSW4gdG90YWwgdGhlcmUgYXJlIDE2KjIrOCB3YWxscy4iLDQwLjAsIlRoZSAiInRyYWluaW5nIiIgY29uc2lzdHMgb24gdGhlIG1vdXNlIHJ1bm5pbmcgYXJvdW5kIGFuZCBjaGVja2luZyBlYWNoIHdhbGwgKGFzc3VtaW5nIGVhY2ggcmVsYXkgc3dpdGNoIGlzIG9uZSBvcGVyYXRpb24pLiIsNDAsRWFjaCB3YWxsIFRoZXNldXMgYnVtcHMgaW50byBpcyBhIGRhdGFwb2ludCwsLCwsQ29uZmlkZW50LCwsLCxVbml0ZWQgU3RhdGVzIG9mIEFtZXJpY2EsLCwsLCwyMDI1LTExLTI4IDExOjUzOjU5KzAwOjAwLCwsLCwsSW5kdXN0cnksLCwsLCwsLCwsLFRydWUsLE90aGVyLCwsLCwKR2lnYUNoYXQtN0IsLCxTYmVyLCwsLCwsLCwsLCwsLCwsLCwsVW5rbm93biwsLCwsUnVzc2lhLCwsLCwsMjAyNS0xMS0yOCAxMTo1Mzo1OSswMDowMCwsLCwsLCJJbmR1c3RyeSxHb3Zlcm5tZW50IiwsLCwsLCwsLCwsLCwsLCwsLAptYXRoc3RyYWwsLCwsLCwsLCwsLCwsLCwsLCwsLCxVbmtub3duLCwsLCwsLCwsLCwyMDI1LTExLTI4IDExOjUzOjU5KzAwOjAwLCwsLCwsLCwsLCwsLCwsLCwsLCwsLCwsCkJJRyBMU1RNK0NOTiBJTlBVVFMsLCwsLCwsLCwsLCwsLCwsLCwsLCxVbmtub3duLCwsLCwsLCwsLCwyMDI1LTExLTI4IDExOjUzOjU5KzAwOjAwLCwsLCwsLCwsLCwsLCwsLCwsLCwsLCwsCkhldXJpc3RpYyBwcm9ibGVtIHNvbHZpbmcgZm9yIEFJLCwsLCwsLCwsLCwsLCwsLCwsLCwsVW5rbm93biwsLCwsLCwsLCwsMjAyNS0xMS0yOCAxMTo1Mzo1OSswMDowMCwsLCwsLCwsLCwsLCwsLCwsLCwsLCwsLApNTFAgYXMgQmF5ZXNpYW4gQXBwcm94aW1hdG9yLCwsLCwsLCwsLCwsLCwsLCwsLCwsVW5rbm93biwsLCwsLCwsLCwsMjAyNS0xMS0yOCAxMTo1Mzo1OSswMDowMCwsLCwsLCwsLCwsLCwsLCwsLCwsLCwsLApSQk0tdHVuaW5nLCwsLCwsLCwsLCwsLCwsLCwsLCwsVW5rbm93biwsLCwsLCwsLCwsMjAyNS0xMS0yOCAxMTo1Mzo1OSswMDowMCwsLCwsLCwsLCwsLCwsLCwsLCwsLCwsLApNQURBTElORSBJSUksLCwsLCwsLCwsLCwsLCwsLCwsLCxVbmtub3duLCwsLCwsLCwsLCwyMDI1LTExLTI4IDExOjUzOjU5KzAwOjAwLCwsLCwsLCwsLCwsLCwsLCwsLCwsLCwsClVuaXZlcnNhbCBhcHByb3hpbWF0aW9uIHZpYSBGZWVkZm9yd2FyZCBOZXR3b3JrcywsLCwsLCxodHRwczovL3d3dy5zY2llbmNlZGlyZWN0LmNvbS9zY2llbmNlL2FydGljbGUvYWJzL3BpaS9TMDg5MzYwODA5NzAwMDk3WCAoc2VlbXMgdG8gYmUgYSByZXZpZXcgcGFwZXIpLCwsLCwsLCwsLCwsLCxVbmtub3duLCwsLCwsLCwsLCwyMDI1LTExLTI4IDExOjUzOjU5KzAwOjAwLCwsLCwsLCwsLCwsLCwsLCwsLCwsLCwsCiJXZSBlbXBsb3kgdmFyaW91cyBmaWx0ZXJzIGZvciBkYXRhIGZpbHRlcmluZyBhbmQgcHJvZ3Jlc3NpdmVseSBpbmNyZWFzZSB0aGVpciB0aHJlc2hvbGRzIHRvIGJ1aWxkIDQgdHJhaW5pbmcgZGF0YXNldHMsIGkuZS4sIDI1NnAsIDM2MHAsIDU0MHAsIGFuZCA3MjBwLCB3aGlsZSB0aGUgZmluYWwgU0ZUIGRhdGFzZXQgaXMgYnVpbHQgdGhyb3VnaCBtYW51YWwgYW5ub3RhdGlvbi4iLCwsLCwsLCwsLCwsLCwsLCwsLCwsVW5rbm93biwsLCwsLCwsLCwsMjAyNS0xMS0yOCAxMTo1Mzo1OSswMDowMCwsLCwsLCwsLCwsLCwsLCwsLCwsLCwsLApYdW5ndWFuZywsLCwsLCwsLCwsLCwsLCwsLCwsLFVua25vd24sLCwsLCwsLCwsLDIwMjUtMTEtMjggMTE6NTM6NTkrMDA6MDAsLCwsLCwsLCwsLCwsLCwsLCwsLCwsLCwKWmhpeXVuIEN1bHR1cmUgTExNICjmmbrkupHmlofljJblpKfmqKHlnospLCwsLCwsLCwsLCwsLCwsLCwsLCwsVW5rbm93biwsLCwsLCwsLCwsMjAyNi0wMi0xMSAxOToyNjoyNyswMDowMCwsLCwsLCwsLCwsLCwsLCwsLCwsLCwsLApMZWFybmluZyBkZWVwIGFyY2hpdGVjdHVyZXMsLCwsWW9zaHVhIEJlbmdpbywsLGh0dHBzOi8vaWVlZXhwbG9yZS5pZWVlLm9yZy9kb2N1bWVudC84MTg3MTIwLCwsLCwsLCwsLCwsLCxVbmtub3duLCwsLCwsLCwsLCwyMDI1LTExLTI4IDExOjUzOjU5KzAwOjAwLCwsLCwsLCwsLCwsLCwsLCwsLCwsLCwsCkVWQS1DTElQIChFVkEtMDItQ0xJUC1FLzE0KyksLCwsLCwsLCwsLCwsLCwsLCwsLCxVbmtub3duLCwsLCwsLCwsLCwyMDI2LTAyLTExIDE5OjI2OjI3KzAwOjAwLCwsLCwsLCwsLCwsLCwsLCwsLCwsLCwsClJFSU5GT1JDRSBpbiBTdG9jaGFzdGljIENvbm5lY3Rpb25pc20sLCwsLCwsLCwsLCwsLCwsLCwsLCxVbmtub3duLCwsLCwsLCwsLCwyMDI1LTExLTI4IDExOjUzOjU5KzAwOjAwLCwsLCwsLCwsLCwsLCwsLCwsLCwsLCwsCk5haXZlIEJheWVzLCwsLCwsLCwsLCwsLCwsLCwsLCwsVW5rbm93biwsLCwsLCwsLCwsMjAyNS0xMS0yOCAxMTo1Mzo1OSswMDowMCwsLCwsLCwsLCwsLCwsLCwsLCwsLCwsLApPcnl4IDdCLCwsLCwsLCJodHRwczovL2h1Z2dpbmdmYWNlLmNvL1RIVWR5aC9Pcnl4LTdCIChSZWNvbW1lbmQgbG9nZ2luZyBPcnl4IDM0QiBpbnN0ZWFkIGFzIGl0IGlzIHRoZSBsYXJnZXIgbW9kZWwgYW5kIHRoaXMgaXMgbm90IG5vdGFibGUgbW9kZWwsIHdpbGwgbWFyayB0aGlzICIiVW5rbm93biIiKSIsLCwsLCwsLCwsLCwsLFVua25vd24sLCwsLCwsLCwsLDIwMjUtMTEtMjggMTE6NTM6NTkrMDA6MDAsLCwsLCwsLCwsLCwsLCwsLCwsLCwsLCwKQ29uZGl0aW9uYWwgcHJvYmFiaWxpdHkgbWFjaGluZXMsLCwsLCwsLCwsLCwsLCwsLCwsLCxVbmtub3duLCwsLCwsLCwsLCwyMDI1LTExLTI4IDExOjUzOjU5KzAwOjAwLCwsLCwsLCwsLCwsLCwsLCwsLCwsLCwsCk1vdGlvbi1Ecml2ZW4gM0QgRmVhdHVyZSBUcmFja2luZywsLCwsLCwsLCwsLCwsLCwsLCwsLFVua25vd24sLCwsLCwsLCwsLDIwMjUtMTEtMjggMTE6NTM6NTkrMDA6MDAsLCwsLCwsLCwsLCwsLCwsLCwsLCwsLCwKRGVlcFNlZWstVjMuMi1FeHAtQmFzZSwsLCwsLCwsLCwsLCwsLCwsLCwsLExpa2VseSwsLCwsLCwsLCwsMjAyNi0wNC0wOCAwMjoxODozNCswMDowMCwsLCwsLCwsLCwsLCwsLCwsLCwsLCwsLApRd2VuL1F3ZW4zLTMwQi1BM0ItVGhpbmtpbmctMjUwNywsLCwsLCwsLCwsLCwsLCwsLCwsLExpa2VseSwsLCwsLCwsLCwsMjAyNi0wNC0wOCAwMjoxODozMSswMDowMCwsLCwsLCwsLCwsLCwsLCwsLCwsLCwsLApLYWlqdSBMYXJnZSxMYW5ndWFnZSxMYW5ndWFnZSBtb2RlbGluZy9nZW5lcmF0aW9uLENoYXJhY3Rlci5haSwsLEluc2lkZSBLYWlqdSxodHRwczovL2Jsb2cuY2hhcmFjdGVyLmFpL2luc2lkZS1rYWlqdS1idWlsZGluZy1jb252ZXJzYXRpb25hbC1tb2RlbHMtYXQtc2NhbGUvICwsU2lnbmlmaWNhbnQgdXNlLFJlYXNvbmJseSBpbmZlcnJlZCBmcm9tIE1BVSBmaWd1cmVzIGxpa2UgMjAgbWlsbGlvbiBpbiBlYXJseSAyMDI1IChodHRwczovL2Jsb2cuY2hhcmFjdGVyLmFpL2hhcm5lc3NpbmctZGF0YS1hdC1zY2FsZS1jaGFyYWN0ZXItYWlzLXRyYW5zaXRpb24tdG8td2FycHN0cmVhbS8gKSwxMTAwMDAwMDAwMDAuMCwiIiJUaGUgS2FpanUgZmFtaWx5IG9mIG1vZGVscyBjb21lcyBpbiAzIHByb2R1Y3Rpb24gdmFyaWFudHM6IFNtYWxsICgxM0IpLCBNZWRpdW0gKDM0QiksIGFuZCBMYXJnZSAoMTEwQikuIiIiLCwsLCwsLCwsTGlrZWx5LCJLYWlqdSBpcyBDaGFyYWN0ZXIuYWnigJlzIGluLWhvdXNlIGZhbWlseSBvZiBMTE1zIGJ1aWx0IHNwZWNpZmljYWxseSB0byBiZSBmYXN0LCBlbmdhZ2luZywgYW5kIHdpdGggYW4gZXllIHRvd2FyZHMgc2FmZXR5LiAKCkF2YWlsYWJsZSBpbiB0aHJlZSBzaXplcywgS2FpanUgY29tYmluZXMgYSBkZW5zZSB0cmFuc2Zvcm1lciBhcmNoaXRlY3R1cmUgd2l0aCBhZ2dyZXNzaXZlIGVmZmljaWVuY3kgb3B0aW1pemF0aW9ucywgaW5jbHVkaW5nIGludDggcXVhbnRpemF0aW9uLCBtdWx0aS1xdWVyeSBhdHRlbnRpb24sIHNsaWRpbmctd2luZG93IGF0dGVudGlvbiwgYW5kIGNyb3NzLWxheWVyIGNhY2hlIHNoYXJpbmcuIFByZXZpb3VzIGJsb2cgcG9zdHMgbWVudGlvbiBzb21lIG9mIHRoZXNlIChhbmQgbW9yZSk6IE9wdGltaXppbmcgQUkgSW5mZXJlbmNlIGF0IENoYXJhY3Rlci5haSBhbmQgT3B0aW1pemluZyBBSSBJbmZlcmVuY2UgYXQgQ2hhcmFjdGVyLmFpIFBhcnQgMi4iLCwsSG9zdGVkIGFjY2VzcyAobm8gQVBJKSxVbml0ZWQgU3RhdGVzIG9mIEFtZXJpY2EsLCwsLCwyMDI2LTA0LTA4IDAyOjE1OjAwKzAwOjAwLCwsLCwsSW5kdXN0cnksLCwsLCxXYXMgYXZhaWxhYmxlIHRocm91Z2ggQ2hhcmFjdGVyLmFpJ3Mgd2ViIGludGVyZmFjZSwsLCwsLCwsLCwsLE5vCkthaWp1IE1lZGl1bSxMYW5ndWFnZSxMYW5ndWFnZSBtb2RlbGluZy9nZW5lcmF0aW9uLENoYXJhY3Rlci5haSwsLEluc2lkZSBLYWlqdSxodHRwczovL2Jsb2cuY2hhcmFjdGVyLmFpL2luc2lkZS1rYWlqdS1idWlsZGluZy1jb252ZXJzYXRpb25hbC1tb2RlbHMtYXQtc2NhbGUvICwsU2lnbmlmaWNhbnQgdXNlLFJlYXNvbmJseSBpbmZlcnJlZCBmcm9tIE1BVSBmaWd1cmVzIGxpa2UgMjAgbWlsbGlvbiBpbiBlYXJseSAyMDI1IChodHRwczovL2Jsb2cuY2hhcmFjdGVyLmFpL2hhcm5lc3NpbmctZGF0YS1hdC1zY2FsZS1jaGFyYWN0ZXItYWlzLXRyYW5zaXRpb24tdG8td2FycHN0cmVhbS8gKSwzNDAwMDAwMDAwMC4wLCIiIlRoZSBLYWlqdSBmYW1pbHkgb2YgbW9kZWxzIGNvbWVzIGluIDMgcHJvZHVjdGlvbiB2YXJpYW50czogU21hbGwgKDEzQiksIE1lZGl1bSAoMzRCKSwgYW5kIExhcmdlICgxMTBCKS4iIiIsLCwsLCwsLCxMaWtlbHksIkthaWp1IGlzIENoYXJhY3Rlci5haeKAmXMgaW4taG91c2UgZmFtaWx5IG9mIExMTXMgYnVpbHQgc3BlY2lmaWNhbGx5IHRvIGJlIGZhc3QsIGVuZ2FnaW5nLCBhbmQgd2l0aCBhbiBleWUgdG93YXJkcyBzYWZldHkuIAoKQXZhaWxhYmxlIGluIHRocmVlIHNpemVzLCBLYWlqdSBjb21iaW5lcyBhIGRlbnNlIHRyYW5zZm9ybWVyIGFyY2hpdGVjdHVyZSB3aXRoIGFnZ3Jlc3NpdmUgZWZmaWNpZW5jeSBvcHRpbWl6YXRpb25zLCBpbmNsdWRpbmcgaW50OCBxdWFudGl6YXRpb24sIG11bHRpLXF1ZXJ5IGF0dGVudGlvbiwgc2xpZGluZy13aW5kb3cgYXR0ZW50aW9uLCBhbmQgY3Jvc3MtbGF5ZXIgY2FjaGUgc2hhcmluZy4gUHJldmlvdXMgYmxvZyBwb3N0cyBtZW50aW9uIHNvbWUgb2YgdGhlc2UgKGFuZCBtb3JlKTogT3B0aW1pemluZyBBSSBJbmZlcmVuY2UgYXQgQ2hhcmFjdGVyLmFpIGFuZCBPcHRpbWl6aW5nIEFJIEluZmVyZW5jZSBhdCBDaGFyYWN0ZXIuYWkgUGFydCAyLiIsLCxIb3N0ZWQgYWNjZXNzIChubyBBUEkpLFVuaXRlZCBTdGF0ZXMgb2YgQW1lcmljYSwsLCwsLDIwMjYtMDQtMDggMDI6MTU6MDErMDA6MDAsLCwsLCxJbmR1c3RyeSwsLCwsLFdhcyBhdmFpbGFibGUgdGhyb3VnaCBDaGFyYWN0ZXIuYWkncyB3ZWIgaW50ZXJmYWNlLCwsLCwsLCwsLCwsTm8KS2FpanUgU21hbGwsTGFuZ3VhZ2UsTGFuZ3VhZ2UgbW9kZWxpbmcvZ2VuZXJhdGlvbixDaGFyYWN0ZXIuYWksLCxJbnNpZGUgS2FpanUsaHR0cHM6Ly9ibG9nLmNoYXJhY3Rlci5haS9pbnNpZGUta2FpanUtYnVpbGRpbmctY29udmVyc2F0aW9uYWwtbW9kZWxzLWF0LXNjYWxlLyAsLFNpZ25pZmljYW50IHVzZSxSZWFzb25ibHkgaW5mZXJyZWQgZnJvbSBNQVUgZmlndXJlcyBsaWtlIDIwIG1pbGxpb24gaW4gZWFybHkgMjAyNSAoaHR0cHM6Ly9ibG9nLmNoYXJhY3Rlci5haS9oYXJuZXNzaW5nLWRhdGEtYXQtc2NhbGUtY2hhcmFjdGVyLWFpcy10cmFuc2l0aW9uLXRvLXdhcnBzdHJlYW0vICksMTMwMDAwMDAwMDAuMCwiIiJUaGUgS2FpanUgZmFtaWx5IG9mIG1vZGVscyBjb21lcyBpbiAzIHByb2R1Y3Rpb24gdmFyaWFudHM6IFNtYWxsICgxM0IpLCBNZWRpdW0gKDM0QiksIGFuZCBMYXJnZSAoMTEwQikuIiIiLCwsLCwsLCwsTGlrZWx5LCJLYWlqdSBpcyBDaGFyYWN0ZXIuYWnigJlzIGluLWhvdXNlIGZhbWlseSBvZiBMTE1zIGJ1aWx0IHNwZWNpZmljYWxseSB0byBiZSBmYXN0LCBlbmdhZ2luZywgYW5kIHdpdGggYW4gZXllIHRvd2FyZHMgc2FmZXR5LiAKCkF2YWlsYWJsZSBpbiB0aHJlZSBzaXplcywgS2FpanUgY29tYmluZXMgYSBkZW5zZSB0cmFuc2Zvcm1lciBhcmNoaXRlY3R1cmUgd2l0aCBhZ2dyZXNzaXZlIGVmZmljaWVuY3kgb3B0aW1pemF0aW9ucywgaW5jbHVkaW5nIGludDggcXVhbnRpemF0aW9uLCBtdWx0aS1xdWVyeSBhdHRlbnRpb24sIHNsaWRpbmctd2luZG93IGF0dGVudGlvbiwgYW5kIGNyb3NzLWxheWVyIGNhY2hlIHNoYXJpbmcuIFByZXZpb3VzIGJsb2cgcG9zdHMgbWVudGlvbiBzb21lIG9mIHRoZXNlIChhbmQgbW9yZSk6IE9wdGltaXppbmcgQUkgSW5mZXJlbmNlIGF0IENoYXJhY3Rlci5haSBhbmQgT3B0aW1pemluZyBBSSBJbmZlcmVuY2UgYXQgQ2hhcmFjdGVyLmFpIFBhcnQgMi4iLCwsSG9zdGVkIGFjY2VzcyAobm8gQVBJKSxVbml0ZWQgU3RhdGVzIG9mIEFtZXJpY2EsLCwsLCwyMDI2LTA0LTA4IDAyOjE1OjAxKzAwOjAwLCwsLCwsSW5kdXN0cnksLCwsLCxXYXMgYXZhaWxhYmxlIHRocm91Z2ggQ2hhcmFjdGVyLmFpJ3Mgd2ViIGludGVyZmFjZSwsLCwsLCwsLCwsLE5vCkdlbWluaSAzLjUgRmxhc2gsLCxHb29nbGUsLCwsLCwiU2lnbmlmaWNhbnQgdXNlLERpc2NyZXRpb25hcnkiLCwsLCwsLCwsLCwsQ29uZmlkZW50LCwsLEFQSSBhY2Nlc3MsVW5pdGVkIFN0YXRlcyBvZiBBbWVyaWNhLCwsLCwsMjAyNi0wNy0yOSAxODo1MTo0NyswMDowMCwsLCwsLEluZHVzdHJ5LCwsLCwsLCwsLCwsLCwsLCwsTm8KTUFJLUNvZGUtMS1GbGFzaCwsIkNvZGluZyxMYW5ndWFnZSBtb2RlbGluZy9nZW5lcmF0aW9uLFF1ZXN0aW9uIGFuc3dlcmluZyIsTWljcm9zb2Z0LCwsLGh0dHBzOi8vbWljcm9zb2Z0LmFpL25ld3MvaW50cm9kdWNpbmdtYWktY29kZS0xLWZsYXNoLywsRGlzY3JldGlvbmFyeSwsLCwsLCwsLCwsLENvbmZpZGVudCwiVG9kYXkgd2XigJlyZSBpbnRyb2R1Y2luZyBNQUktQ29kZS0xLUZsYXNoLCBhIG5ldyBNaWNyb3NvZnQgY29kaW5nIG1vZGVsIGJ1aWx0IGZvciBmYXN0LCBlZmZpY2llbnQgYXNzaXN0YW5jZSBpbiBldmVyeWRheSBkZXZlbG9wZXIgd29ya2Zsb3dzLiBXZSB0cmFpbmVkIGl0IGZyb20gdGhlIGdyb3VuZCB1cCBvbiBjbGVhbiwgdHJhY2VhYmxlIGFuZCBlbnRlcnByaXNlLWdyYWRlIGRhdGEsIHdpdGhvdXQgZGlzdGlsbGF0aW9uIGZyb20gdGhpcmQtcGFydHkgbW9kZWxzLiBUaGUgbW9kZWwgaXMgcm9sbGluZyBvdXQgdG8gR2l0SHViIENvcGlsb3QgaW5kaXZpZHVhbCB1c2VycyBpbiBWaXN1YWwgU3R1ZGlvIENvZGUgaW4gdGhlIG1vZGVsIHBpY2tlciBhbmQgdW5kZXIgdGhlIGRlZmF1bHQgYXV0byBwaWNrZXIuIiwsLEFQSSBhY2Nlc3MsVW5pdGVkIFN0YXRlcyBvZiBBbWVyaWNhLCwsLCwsMjAyNi0wNi0xMCAwMDo0NDoyMiswMDowMCwsLCwsLEluZHVzdHJ5LCwsLCwsLCwsLCwsLCwsLCwsTm8K</x:v>
      </x:c>
    </x:row>
  </x:sheetData>
  <x:mergeCells>
    <x:mergeCell ref="A1:C1"/>
    <x:mergeCell ref="A2:C3"/>
  </x:mergeCells>
  <x:pageMargins left="0.7" right="0.7" top="0.75" bottom="0.75" header="0.3" footer="0.3"/>
</x:worksheet>
</file>